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forstvalue-my.sharepoint.com/personal/allan_forstvalue_dk/Documents/ForstValue/Klimaskovfonden/CO2-beregning/Beregningsark_revision_marts 2024/"/>
    </mc:Choice>
  </mc:AlternateContent>
  <xr:revisionPtr revIDLastSave="16" documentId="8_{17EC53FD-E7D8-49A0-8B1A-09B1BDCF1557}" xr6:coauthVersionLast="47" xr6:coauthVersionMax="47" xr10:uidLastSave="{A9E19E63-70B0-4488-AA2A-70BBBD707D57}"/>
  <workbookProtection workbookAlgorithmName="SHA-512" workbookHashValue="HTP16sjMd9eFkaTpF9E8LeAEHY04G89U4MYy3KiwIuNrq4A66uixUykQD7EPaqZ1ip2rdDajOJVMbF4a5C2Juw==" workbookSaltValue="wfwG6R0WIV+cxarSP3glSg==" workbookSpinCount="100000" lockStructure="1"/>
  <bookViews>
    <workbookView xWindow="-108" yWindow="-108" windowWidth="23256" windowHeight="12576" xr2:uid="{42FFC3B5-E7DB-4B81-8608-23E97A92AAC3}"/>
  </bookViews>
  <sheets>
    <sheet name="Stamdata - Projektplan" sheetId="8" r:id="rId1"/>
    <sheet name="Katalog over Kulturmodeller " sheetId="16" r:id="rId2"/>
    <sheet name="Resultat på bevoksningsniveau" sheetId="13" r:id="rId3"/>
    <sheet name="Resultater - sammendrag" sheetId="6" r:id="rId4"/>
    <sheet name="Data til Resultatsammendrag" sheetId="14" state="hidden" r:id="rId5"/>
    <sheet name="Kulturmodeller" sheetId="5" state="hidden" r:id="rId6"/>
    <sheet name="Opgørelse - CO2" sheetId="7" state="hidden" r:id="rId7"/>
    <sheet name="Modeller - CO2" sheetId="12" state="hidden" r:id="rId8"/>
    <sheet name="Data - CO2" sheetId="11" state="hidden" r:id="rId9"/>
    <sheet name="Data tilvækstoversigt" sheetId="1" state="hidden" r:id="rId10"/>
    <sheet name="Foryngelse" sheetId="9" state="hidden" r:id="rId11"/>
    <sheet name="Data - Dødt ved og litter" sheetId="15" state="hidden" r:id="rId12"/>
    <sheet name="Lister" sheetId="3" state="hidden"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6" i="1" l="1"/>
  <c r="C306" i="1" s="1"/>
  <c r="C890" i="5"/>
  <c r="C891" i="5"/>
  <c r="C892" i="5"/>
  <c r="C893" i="5"/>
  <c r="C894" i="5"/>
  <c r="C895" i="5"/>
  <c r="C889" i="5"/>
  <c r="C873" i="5"/>
  <c r="C874" i="5"/>
  <c r="C875" i="5"/>
  <c r="C876" i="5"/>
  <c r="C877" i="5"/>
  <c r="C878" i="5"/>
  <c r="C872" i="5"/>
  <c r="C856" i="5"/>
  <c r="C857" i="5"/>
  <c r="C858" i="5"/>
  <c r="C859" i="5"/>
  <c r="C860" i="5"/>
  <c r="C861" i="5"/>
  <c r="C855" i="5"/>
  <c r="C839" i="5"/>
  <c r="C840" i="5"/>
  <c r="C841" i="5"/>
  <c r="C842" i="5"/>
  <c r="C843" i="5"/>
  <c r="C844" i="5"/>
  <c r="C838" i="5"/>
  <c r="C822" i="5"/>
  <c r="C823" i="5"/>
  <c r="C824" i="5"/>
  <c r="C825" i="5"/>
  <c r="C826" i="5"/>
  <c r="C827" i="5"/>
  <c r="C821" i="5"/>
  <c r="C805" i="5"/>
  <c r="C806" i="5"/>
  <c r="C807" i="5"/>
  <c r="C808" i="5"/>
  <c r="C809" i="5"/>
  <c r="C810" i="5"/>
  <c r="C804" i="5"/>
  <c r="C788" i="5"/>
  <c r="C789" i="5"/>
  <c r="C790" i="5"/>
  <c r="C791" i="5"/>
  <c r="C792" i="5"/>
  <c r="C793" i="5"/>
  <c r="C787" i="5"/>
  <c r="C771" i="5"/>
  <c r="C772" i="5"/>
  <c r="C773" i="5"/>
  <c r="C774" i="5"/>
  <c r="C775" i="5"/>
  <c r="C776" i="5"/>
  <c r="C770" i="5"/>
  <c r="C754" i="5"/>
  <c r="C755" i="5"/>
  <c r="C756" i="5"/>
  <c r="C757" i="5"/>
  <c r="C758" i="5"/>
  <c r="C759" i="5"/>
  <c r="C753" i="5"/>
  <c r="C737" i="5"/>
  <c r="C738" i="5"/>
  <c r="C739" i="5"/>
  <c r="C740" i="5"/>
  <c r="C741" i="5"/>
  <c r="C742" i="5"/>
  <c r="C736" i="5"/>
  <c r="C720" i="5"/>
  <c r="C721" i="5"/>
  <c r="C722" i="5"/>
  <c r="C723" i="5"/>
  <c r="C724" i="5"/>
  <c r="C725" i="5"/>
  <c r="C719" i="5"/>
  <c r="C703" i="5"/>
  <c r="C704" i="5"/>
  <c r="C705" i="5"/>
  <c r="C706" i="5"/>
  <c r="C707" i="5"/>
  <c r="C708" i="5"/>
  <c r="C702" i="5"/>
  <c r="C686" i="5"/>
  <c r="C687" i="5"/>
  <c r="C688" i="5"/>
  <c r="C689" i="5"/>
  <c r="C690" i="5"/>
  <c r="C691" i="5"/>
  <c r="C685" i="5"/>
  <c r="C669" i="5"/>
  <c r="C670" i="5"/>
  <c r="C671" i="5"/>
  <c r="C672" i="5"/>
  <c r="C673" i="5"/>
  <c r="C674" i="5"/>
  <c r="C668" i="5"/>
  <c r="C652" i="5"/>
  <c r="C653" i="5"/>
  <c r="C654" i="5"/>
  <c r="C655" i="5"/>
  <c r="C656" i="5"/>
  <c r="C657" i="5"/>
  <c r="C651" i="5"/>
  <c r="C635" i="5"/>
  <c r="C636" i="5"/>
  <c r="C637" i="5"/>
  <c r="C638" i="5"/>
  <c r="C639" i="5"/>
  <c r="C640" i="5"/>
  <c r="C634" i="5"/>
  <c r="C618" i="5"/>
  <c r="C619" i="5"/>
  <c r="C620" i="5"/>
  <c r="C621" i="5"/>
  <c r="C622" i="5"/>
  <c r="C623" i="5"/>
  <c r="C617" i="5"/>
  <c r="C601" i="5"/>
  <c r="C602" i="5"/>
  <c r="C603" i="5"/>
  <c r="C604" i="5"/>
  <c r="C605" i="5"/>
  <c r="C606" i="5"/>
  <c r="C600" i="5"/>
  <c r="C584" i="5"/>
  <c r="C585" i="5"/>
  <c r="C586" i="5"/>
  <c r="C587" i="5"/>
  <c r="C588" i="5"/>
  <c r="C589" i="5"/>
  <c r="C583" i="5"/>
  <c r="C567" i="5"/>
  <c r="C568" i="5"/>
  <c r="C569" i="5"/>
  <c r="C570" i="5"/>
  <c r="C571" i="5"/>
  <c r="C572" i="5"/>
  <c r="C566" i="5"/>
  <c r="C550" i="5"/>
  <c r="C551" i="5"/>
  <c r="C552" i="5"/>
  <c r="C553" i="5"/>
  <c r="C554" i="5"/>
  <c r="C555" i="5"/>
  <c r="C549" i="5"/>
  <c r="C533" i="5"/>
  <c r="C534" i="5"/>
  <c r="C535" i="5"/>
  <c r="C536" i="5"/>
  <c r="C537" i="5"/>
  <c r="C538" i="5"/>
  <c r="C532" i="5"/>
  <c r="C516" i="5"/>
  <c r="C517" i="5"/>
  <c r="C518" i="5"/>
  <c r="C519" i="5"/>
  <c r="C520" i="5"/>
  <c r="C521" i="5"/>
  <c r="C515" i="5"/>
  <c r="C499" i="5"/>
  <c r="C500" i="5"/>
  <c r="C501" i="5"/>
  <c r="C502" i="5"/>
  <c r="C503" i="5"/>
  <c r="C504" i="5"/>
  <c r="C498" i="5"/>
  <c r="C482" i="5"/>
  <c r="C483" i="5"/>
  <c r="C484" i="5"/>
  <c r="C485" i="5"/>
  <c r="C486" i="5"/>
  <c r="C487" i="5"/>
  <c r="C481" i="5"/>
  <c r="C465" i="5"/>
  <c r="C466" i="5"/>
  <c r="C467" i="5"/>
  <c r="C468" i="5"/>
  <c r="C469" i="5"/>
  <c r="C470" i="5"/>
  <c r="C464" i="5"/>
  <c r="C448" i="5"/>
  <c r="C449" i="5"/>
  <c r="C450" i="5"/>
  <c r="C451" i="5"/>
  <c r="C452" i="5"/>
  <c r="C453" i="5"/>
  <c r="C447" i="5"/>
  <c r="C431" i="5"/>
  <c r="C432" i="5"/>
  <c r="C433" i="5"/>
  <c r="C434" i="5"/>
  <c r="C435" i="5"/>
  <c r="C436" i="5"/>
  <c r="C430" i="5"/>
  <c r="C414" i="5"/>
  <c r="C415" i="5"/>
  <c r="C416" i="5"/>
  <c r="C417" i="5"/>
  <c r="C418" i="5"/>
  <c r="C419" i="5"/>
  <c r="C413" i="5"/>
  <c r="C397" i="5"/>
  <c r="C398" i="5"/>
  <c r="C399" i="5"/>
  <c r="C400" i="5"/>
  <c r="C401" i="5"/>
  <c r="C402" i="5"/>
  <c r="C396" i="5"/>
  <c r="C380" i="5"/>
  <c r="C381" i="5"/>
  <c r="C382" i="5"/>
  <c r="C383" i="5"/>
  <c r="C384" i="5"/>
  <c r="C385" i="5"/>
  <c r="C379" i="5"/>
  <c r="C363" i="5"/>
  <c r="C364" i="5"/>
  <c r="C365" i="5"/>
  <c r="C366" i="5"/>
  <c r="C367" i="5"/>
  <c r="C368" i="5"/>
  <c r="C362" i="5"/>
  <c r="C346" i="5"/>
  <c r="C347" i="5"/>
  <c r="C348" i="5"/>
  <c r="C349" i="5"/>
  <c r="C350" i="5"/>
  <c r="C351" i="5"/>
  <c r="C345" i="5"/>
  <c r="C329" i="5"/>
  <c r="C330" i="5"/>
  <c r="C331" i="5"/>
  <c r="C332" i="5"/>
  <c r="C333" i="5"/>
  <c r="C334" i="5"/>
  <c r="C328" i="5"/>
  <c r="C312" i="5"/>
  <c r="C313" i="5"/>
  <c r="C314" i="5"/>
  <c r="C315" i="5"/>
  <c r="C316" i="5"/>
  <c r="C317" i="5"/>
  <c r="C311" i="5"/>
  <c r="C295" i="5"/>
  <c r="C296" i="5"/>
  <c r="C297" i="5"/>
  <c r="C298" i="5"/>
  <c r="C299" i="5"/>
  <c r="C300" i="5"/>
  <c r="C294" i="5"/>
  <c r="C278" i="5"/>
  <c r="C279" i="5"/>
  <c r="C280" i="5"/>
  <c r="C281" i="5"/>
  <c r="C282" i="5"/>
  <c r="C283" i="5"/>
  <c r="C277" i="5"/>
  <c r="C261" i="5"/>
  <c r="C262" i="5"/>
  <c r="C263" i="5"/>
  <c r="C264" i="5"/>
  <c r="C265" i="5"/>
  <c r="C266" i="5"/>
  <c r="C260" i="5"/>
  <c r="C244" i="5"/>
  <c r="C245" i="5"/>
  <c r="C246" i="5"/>
  <c r="C247" i="5"/>
  <c r="C248" i="5"/>
  <c r="C249" i="5"/>
  <c r="C243" i="5"/>
  <c r="C227" i="5"/>
  <c r="C228" i="5"/>
  <c r="C229" i="5"/>
  <c r="C230" i="5"/>
  <c r="C231" i="5"/>
  <c r="C232" i="5"/>
  <c r="C226" i="5"/>
  <c r="C210" i="5"/>
  <c r="C211" i="5"/>
  <c r="C212" i="5"/>
  <c r="C213" i="5"/>
  <c r="C214" i="5"/>
  <c r="C215" i="5"/>
  <c r="C209" i="5"/>
  <c r="C193" i="5"/>
  <c r="C194" i="5"/>
  <c r="C195" i="5"/>
  <c r="C196" i="5"/>
  <c r="C197" i="5"/>
  <c r="C198" i="5"/>
  <c r="C192" i="5"/>
  <c r="C176" i="5"/>
  <c r="C177" i="5"/>
  <c r="C178" i="5"/>
  <c r="C179" i="5"/>
  <c r="C180" i="5"/>
  <c r="C181" i="5"/>
  <c r="C175" i="5"/>
  <c r="C159" i="5"/>
  <c r="C160" i="5"/>
  <c r="C161" i="5"/>
  <c r="C162" i="5"/>
  <c r="C163" i="5"/>
  <c r="C164" i="5"/>
  <c r="C158" i="5"/>
  <c r="C142" i="5"/>
  <c r="C143" i="5"/>
  <c r="C144" i="5"/>
  <c r="C145" i="5"/>
  <c r="C146" i="5"/>
  <c r="C147" i="5"/>
  <c r="C141" i="5"/>
  <c r="C111" i="5"/>
  <c r="C112" i="5"/>
  <c r="C113" i="5"/>
  <c r="C125" i="5"/>
  <c r="C126" i="5"/>
  <c r="C127" i="5"/>
  <c r="C128" i="5"/>
  <c r="C129" i="5"/>
  <c r="C130" i="5"/>
  <c r="C124" i="5"/>
  <c r="C108" i="5"/>
  <c r="C109" i="5"/>
  <c r="C110" i="5"/>
  <c r="C107" i="5"/>
  <c r="C91" i="5"/>
  <c r="C92" i="5"/>
  <c r="C93" i="5"/>
  <c r="C94" i="5"/>
  <c r="C95" i="5"/>
  <c r="C96" i="5"/>
  <c r="C90" i="5"/>
  <c r="C74" i="5"/>
  <c r="C75" i="5"/>
  <c r="C76" i="5"/>
  <c r="C77" i="5"/>
  <c r="C78" i="5"/>
  <c r="C79" i="5"/>
  <c r="C73" i="5"/>
  <c r="AP44" i="11"/>
  <c r="AO44" i="11"/>
  <c r="AN44" i="11"/>
  <c r="AO43" i="11"/>
  <c r="AP43" i="11"/>
  <c r="AN43" i="11"/>
  <c r="AO42" i="11"/>
  <c r="AP42" i="11"/>
  <c r="AN42" i="11"/>
  <c r="C42" i="11"/>
  <c r="D42" i="11"/>
  <c r="E42" i="11"/>
  <c r="F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C43" i="11"/>
  <c r="D43" i="11"/>
  <c r="E43" i="11"/>
  <c r="F43" i="11"/>
  <c r="G43" i="11"/>
  <c r="H43" i="11"/>
  <c r="I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C44" i="11"/>
  <c r="D44"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B44" i="11"/>
  <c r="B43" i="11"/>
  <c r="B42" i="11"/>
  <c r="C57" i="5"/>
  <c r="C58" i="5"/>
  <c r="C59" i="5"/>
  <c r="C60" i="5"/>
  <c r="C61" i="5"/>
  <c r="C62" i="5"/>
  <c r="C56" i="5"/>
  <c r="C40" i="5"/>
  <c r="C41" i="5"/>
  <c r="C42" i="5"/>
  <c r="C43" i="5"/>
  <c r="C44" i="5"/>
  <c r="C45" i="5"/>
  <c r="C39" i="5"/>
  <c r="C23" i="5"/>
  <c r="C24" i="5"/>
  <c r="C25" i="5"/>
  <c r="C26" i="5"/>
  <c r="C27" i="5"/>
  <c r="C28" i="5"/>
  <c r="C22" i="5"/>
  <c r="A56" i="12" l="1"/>
  <c r="A55" i="12"/>
  <c r="A54" i="12"/>
  <c r="B100" i="11"/>
  <c r="B101" i="11"/>
  <c r="A100" i="11"/>
  <c r="A101" i="11"/>
  <c r="C47" i="11"/>
  <c r="D47" i="11"/>
  <c r="E47" i="11"/>
  <c r="F47" i="11"/>
  <c r="G47" i="11"/>
  <c r="H47" i="11"/>
  <c r="I47" i="11"/>
  <c r="J47" i="11"/>
  <c r="K47" i="11"/>
  <c r="L47" i="11"/>
  <c r="M47" i="11"/>
  <c r="N47" i="11"/>
  <c r="O47" i="11" s="1"/>
  <c r="P47" i="11" s="1"/>
  <c r="Q47" i="11" s="1"/>
  <c r="R47" i="11" s="1"/>
  <c r="S47" i="11" s="1"/>
  <c r="T47" i="11" s="1"/>
  <c r="U47" i="11" s="1"/>
  <c r="V47" i="11" s="1"/>
  <c r="W47" i="11" s="1"/>
  <c r="X47" i="11" s="1"/>
  <c r="Y47" i="11" s="1"/>
  <c r="Z47" i="11" s="1"/>
  <c r="AA47" i="11" s="1"/>
  <c r="AB47" i="11" s="1"/>
  <c r="AC47" i="11" s="1"/>
  <c r="AD47" i="11" s="1"/>
  <c r="AE47" i="11" s="1"/>
  <c r="AF47" i="11" s="1"/>
  <c r="AG47" i="11" s="1"/>
  <c r="AH47" i="11" s="1"/>
  <c r="AI47" i="11" s="1"/>
  <c r="AJ47" i="11" s="1"/>
  <c r="AK47" i="11" s="1"/>
  <c r="AL47" i="11" s="1"/>
  <c r="AM47" i="11" s="1"/>
  <c r="AN47" i="11" s="1"/>
  <c r="AO47" i="11" s="1"/>
  <c r="AP47" i="11" s="1"/>
  <c r="C48" i="11"/>
  <c r="D48" i="11"/>
  <c r="E48" i="11"/>
  <c r="F48" i="11"/>
  <c r="G48" i="11"/>
  <c r="H48" i="11"/>
  <c r="I48" i="11"/>
  <c r="J48" i="11"/>
  <c r="K48" i="11"/>
  <c r="L48" i="11"/>
  <c r="M48" i="11"/>
  <c r="N48" i="11"/>
  <c r="O48" i="11" s="1"/>
  <c r="P48" i="11" s="1"/>
  <c r="Q48" i="11" s="1"/>
  <c r="R48" i="11" s="1"/>
  <c r="S48" i="11" s="1"/>
  <c r="T48" i="11" s="1"/>
  <c r="U48" i="11" s="1"/>
  <c r="V48" i="11" s="1"/>
  <c r="W48" i="11" s="1"/>
  <c r="X48" i="11" s="1"/>
  <c r="Y48" i="11" s="1"/>
  <c r="Z48" i="11" s="1"/>
  <c r="AA48" i="11" s="1"/>
  <c r="AB48" i="11" s="1"/>
  <c r="AC48" i="11" s="1"/>
  <c r="AD48" i="11" s="1"/>
  <c r="AE48" i="11" s="1"/>
  <c r="AF48" i="11" s="1"/>
  <c r="AG48" i="11" s="1"/>
  <c r="AH48" i="11" s="1"/>
  <c r="AI48" i="11" s="1"/>
  <c r="AJ48" i="11" s="1"/>
  <c r="AK48" i="11" s="1"/>
  <c r="AL48" i="11" s="1"/>
  <c r="AM48" i="11" s="1"/>
  <c r="AN48" i="11" s="1"/>
  <c r="AO48" i="11" s="1"/>
  <c r="AP48" i="11" s="1"/>
  <c r="B48" i="11"/>
  <c r="B47" i="11"/>
  <c r="H435" i="1"/>
  <c r="E890" i="5"/>
  <c r="E891" i="5"/>
  <c r="E892" i="5"/>
  <c r="AU892" i="5" s="1" a="1"/>
  <c r="AU892" i="5" s="1"/>
  <c r="E893" i="5"/>
  <c r="E894" i="5"/>
  <c r="E895" i="5"/>
  <c r="F895" i="5" s="1"/>
  <c r="E889" i="5"/>
  <c r="E873" i="5"/>
  <c r="E874" i="5"/>
  <c r="E875" i="5"/>
  <c r="E876" i="5"/>
  <c r="E877" i="5"/>
  <c r="E878" i="5"/>
  <c r="F878" i="5" s="1"/>
  <c r="G878" i="5" s="1"/>
  <c r="E872" i="5"/>
  <c r="E856" i="5"/>
  <c r="E857" i="5"/>
  <c r="E858" i="5"/>
  <c r="E859" i="5"/>
  <c r="E860" i="5"/>
  <c r="F860" i="5" s="1"/>
  <c r="G860" i="5" s="1"/>
  <c r="H860" i="5" s="1"/>
  <c r="I860" i="5" s="1"/>
  <c r="E861" i="5"/>
  <c r="E855" i="5"/>
  <c r="AU855" i="5" s="1" a="1"/>
  <c r="AU855" i="5" s="1"/>
  <c r="CI898" i="5" a="1"/>
  <c r="CI898" i="5" s="1"/>
  <c r="CH898" i="5" a="1"/>
  <c r="CH898" i="5" s="1"/>
  <c r="CG898" i="5" a="1"/>
  <c r="CG898" i="5" s="1"/>
  <c r="CF898" i="5" a="1"/>
  <c r="CF898" i="5" s="1"/>
  <c r="CE898" i="5" a="1"/>
  <c r="CE898" i="5" s="1"/>
  <c r="CD898" i="5" a="1"/>
  <c r="CD898" i="5" s="1"/>
  <c r="CC898" i="5" a="1"/>
  <c r="CC898" i="5" s="1"/>
  <c r="CB898" i="5" a="1"/>
  <c r="CB898" i="5" s="1"/>
  <c r="CA898" i="5" a="1"/>
  <c r="CA898" i="5" s="1"/>
  <c r="BZ898" i="5" a="1"/>
  <c r="BZ898" i="5" s="1"/>
  <c r="BY898" i="5" a="1"/>
  <c r="BY898" i="5" s="1"/>
  <c r="BX898" i="5" a="1"/>
  <c r="BX898" i="5" s="1"/>
  <c r="BW898" i="5" a="1"/>
  <c r="BW898" i="5" s="1"/>
  <c r="BV898" i="5" a="1"/>
  <c r="BV898" i="5" s="1"/>
  <c r="BU898" i="5" a="1"/>
  <c r="BU898" i="5" s="1"/>
  <c r="BT898" i="5" a="1"/>
  <c r="BT898" i="5" s="1"/>
  <c r="BS898" i="5" a="1"/>
  <c r="BS898" i="5" s="1"/>
  <c r="BR898" i="5" a="1"/>
  <c r="BR898" i="5" s="1"/>
  <c r="BQ898" i="5" a="1"/>
  <c r="BQ898" i="5" s="1"/>
  <c r="BP898" i="5" a="1"/>
  <c r="BP898" i="5" s="1"/>
  <c r="BO898" i="5" a="1"/>
  <c r="BO898" i="5" s="1"/>
  <c r="BN898" i="5" a="1"/>
  <c r="BN898" i="5" s="1"/>
  <c r="BM898" i="5" a="1"/>
  <c r="BM898" i="5" s="1"/>
  <c r="BL898" i="5" a="1"/>
  <c r="BL898" i="5" s="1"/>
  <c r="BK898" i="5" a="1"/>
  <c r="BK898" i="5" s="1"/>
  <c r="BJ898" i="5" a="1"/>
  <c r="BJ898" i="5" s="1"/>
  <c r="BI898" i="5" a="1"/>
  <c r="BI898" i="5" s="1"/>
  <c r="BH898" i="5" a="1"/>
  <c r="BH898" i="5" s="1"/>
  <c r="BG898" i="5" a="1"/>
  <c r="BG898" i="5" s="1"/>
  <c r="BF898" i="5" a="1"/>
  <c r="BF898" i="5" s="1"/>
  <c r="BE898" i="5" a="1"/>
  <c r="BE898" i="5" s="1"/>
  <c r="BD898" i="5" a="1"/>
  <c r="BD898" i="5" s="1"/>
  <c r="BC898" i="5" a="1"/>
  <c r="BC898" i="5" s="1"/>
  <c r="BB898" i="5" a="1"/>
  <c r="BB898" i="5" s="1"/>
  <c r="BA898" i="5" a="1"/>
  <c r="BA898" i="5" s="1"/>
  <c r="AZ898" i="5" a="1"/>
  <c r="AZ898" i="5" s="1"/>
  <c r="AY898" i="5" a="1"/>
  <c r="AY898" i="5" s="1"/>
  <c r="AX898" i="5" a="1"/>
  <c r="AX898" i="5" s="1"/>
  <c r="AW898" i="5" a="1"/>
  <c r="AW898" i="5" s="1"/>
  <c r="AV898" i="5" a="1"/>
  <c r="AV898" i="5" s="1"/>
  <c r="AU898" i="5" a="1"/>
  <c r="AU898" i="5" s="1"/>
  <c r="F898" i="5"/>
  <c r="G898" i="5" s="1"/>
  <c r="H898" i="5" s="1"/>
  <c r="I898" i="5" s="1"/>
  <c r="J898" i="5" s="1"/>
  <c r="K898" i="5" s="1"/>
  <c r="L898" i="5" s="1"/>
  <c r="M898" i="5" s="1"/>
  <c r="N898" i="5" s="1"/>
  <c r="O898" i="5" s="1"/>
  <c r="P898" i="5" s="1"/>
  <c r="Q898" i="5" s="1"/>
  <c r="R898" i="5" s="1"/>
  <c r="S898" i="5" s="1"/>
  <c r="T898" i="5" s="1"/>
  <c r="U898" i="5" s="1"/>
  <c r="V898" i="5" s="1"/>
  <c r="W898" i="5" s="1"/>
  <c r="X898" i="5" s="1"/>
  <c r="Y898" i="5" s="1"/>
  <c r="Z898" i="5" s="1"/>
  <c r="AA898" i="5" s="1"/>
  <c r="AB898" i="5" s="1"/>
  <c r="AC898" i="5" s="1"/>
  <c r="AD898" i="5" s="1"/>
  <c r="AE898" i="5" s="1"/>
  <c r="AF898" i="5" s="1"/>
  <c r="AG898" i="5" s="1"/>
  <c r="AH898" i="5" s="1"/>
  <c r="AI898" i="5" s="1"/>
  <c r="AJ898" i="5" s="1"/>
  <c r="AK898" i="5" s="1"/>
  <c r="AL898" i="5" s="1"/>
  <c r="AM898" i="5" s="1"/>
  <c r="AN898" i="5" s="1"/>
  <c r="AO898" i="5" s="1"/>
  <c r="AP898" i="5" s="1"/>
  <c r="AQ898" i="5" s="1"/>
  <c r="AR898" i="5" s="1"/>
  <c r="AS898" i="5" s="1"/>
  <c r="CI897" i="5" a="1"/>
  <c r="CI897" i="5" s="1"/>
  <c r="CH897" i="5" a="1"/>
  <c r="CH897" i="5" s="1"/>
  <c r="CG897" i="5" a="1"/>
  <c r="CG897" i="5" s="1"/>
  <c r="CF897" i="5" a="1"/>
  <c r="CF897" i="5" s="1"/>
  <c r="CE897" i="5" a="1"/>
  <c r="CE897" i="5" s="1"/>
  <c r="CD897" i="5" a="1"/>
  <c r="CD897" i="5" s="1"/>
  <c r="CC897" i="5" a="1"/>
  <c r="CC897" i="5" s="1"/>
  <c r="CB897" i="5" a="1"/>
  <c r="CB897" i="5" s="1"/>
  <c r="CA897" i="5" a="1"/>
  <c r="CA897" i="5" s="1"/>
  <c r="BZ897" i="5" a="1"/>
  <c r="BZ897" i="5" s="1"/>
  <c r="BY897" i="5" a="1"/>
  <c r="BY897" i="5" s="1"/>
  <c r="BX897" i="5" a="1"/>
  <c r="BX897" i="5" s="1"/>
  <c r="BW897" i="5" a="1"/>
  <c r="BW897" i="5" s="1"/>
  <c r="BV897" i="5" a="1"/>
  <c r="BV897" i="5" s="1"/>
  <c r="BU897" i="5" a="1"/>
  <c r="BU897" i="5" s="1"/>
  <c r="BT897" i="5" a="1"/>
  <c r="BT897" i="5" s="1"/>
  <c r="BS897" i="5" a="1"/>
  <c r="BS897" i="5" s="1"/>
  <c r="BR897" i="5" a="1"/>
  <c r="BR897" i="5" s="1"/>
  <c r="BQ897" i="5" a="1"/>
  <c r="BQ897" i="5" s="1"/>
  <c r="BP897" i="5" a="1"/>
  <c r="BP897" i="5" s="1"/>
  <c r="BO897" i="5" a="1"/>
  <c r="BO897" i="5" s="1"/>
  <c r="BN897" i="5" a="1"/>
  <c r="BN897" i="5" s="1"/>
  <c r="BM897" i="5" a="1"/>
  <c r="BM897" i="5" s="1"/>
  <c r="BL897" i="5" a="1"/>
  <c r="BL897" i="5" s="1"/>
  <c r="BK897" i="5" a="1"/>
  <c r="BK897" i="5" s="1"/>
  <c r="BJ897" i="5" a="1"/>
  <c r="BJ897" i="5" s="1"/>
  <c r="BI897" i="5" a="1"/>
  <c r="BI897" i="5" s="1"/>
  <c r="BH897" i="5" a="1"/>
  <c r="BH897" i="5" s="1"/>
  <c r="BG897" i="5" a="1"/>
  <c r="BG897" i="5" s="1"/>
  <c r="BF897" i="5" a="1"/>
  <c r="BF897" i="5" s="1"/>
  <c r="BE897" i="5" a="1"/>
  <c r="BE897" i="5" s="1"/>
  <c r="BD897" i="5" a="1"/>
  <c r="BD897" i="5" s="1"/>
  <c r="BC897" i="5" a="1"/>
  <c r="BC897" i="5" s="1"/>
  <c r="BB897" i="5" a="1"/>
  <c r="BB897" i="5" s="1"/>
  <c r="BA897" i="5" a="1"/>
  <c r="BA897" i="5" s="1"/>
  <c r="AZ897" i="5" a="1"/>
  <c r="AZ897" i="5" s="1"/>
  <c r="AY897" i="5" a="1"/>
  <c r="AY897" i="5" s="1"/>
  <c r="AX897" i="5" a="1"/>
  <c r="AX897" i="5" s="1"/>
  <c r="AW897" i="5" a="1"/>
  <c r="AW897" i="5" s="1"/>
  <c r="AV897" i="5" a="1"/>
  <c r="AV897" i="5" s="1"/>
  <c r="AU897" i="5" a="1"/>
  <c r="AU897" i="5" s="1"/>
  <c r="F897" i="5"/>
  <c r="G897" i="5" s="1"/>
  <c r="H897" i="5" s="1"/>
  <c r="I897" i="5" s="1"/>
  <c r="J897" i="5" s="1"/>
  <c r="K897" i="5" s="1"/>
  <c r="L897" i="5" s="1"/>
  <c r="M897" i="5" s="1"/>
  <c r="N897" i="5" s="1"/>
  <c r="O897" i="5" s="1"/>
  <c r="P897" i="5" s="1"/>
  <c r="Q897" i="5" s="1"/>
  <c r="R897" i="5" s="1"/>
  <c r="S897" i="5" s="1"/>
  <c r="T897" i="5" s="1"/>
  <c r="U897" i="5" s="1"/>
  <c r="V897" i="5" s="1"/>
  <c r="W897" i="5" s="1"/>
  <c r="X897" i="5" s="1"/>
  <c r="Y897" i="5" s="1"/>
  <c r="Z897" i="5" s="1"/>
  <c r="AA897" i="5" s="1"/>
  <c r="AB897" i="5" s="1"/>
  <c r="AC897" i="5" s="1"/>
  <c r="AD897" i="5" s="1"/>
  <c r="AE897" i="5" s="1"/>
  <c r="AF897" i="5" s="1"/>
  <c r="AG897" i="5" s="1"/>
  <c r="AH897" i="5" s="1"/>
  <c r="AI897" i="5" s="1"/>
  <c r="AJ897" i="5" s="1"/>
  <c r="AK897" i="5" s="1"/>
  <c r="AL897" i="5" s="1"/>
  <c r="AM897" i="5" s="1"/>
  <c r="AN897" i="5" s="1"/>
  <c r="AO897" i="5" s="1"/>
  <c r="AP897" i="5" s="1"/>
  <c r="AQ897" i="5" s="1"/>
  <c r="AR897" i="5" s="1"/>
  <c r="AS897" i="5" s="1"/>
  <c r="L895" i="5"/>
  <c r="K895" i="5"/>
  <c r="CI894" i="5" a="1"/>
  <c r="CI894" i="5" s="1"/>
  <c r="CH894" i="5" a="1"/>
  <c r="CH894" i="5" s="1"/>
  <c r="CG894" i="5" a="1"/>
  <c r="CG894" i="5" s="1"/>
  <c r="CF894" i="5" a="1"/>
  <c r="CF894" i="5" s="1"/>
  <c r="CE894" i="5" a="1"/>
  <c r="CE894" i="5" s="1"/>
  <c r="CD894" i="5" a="1"/>
  <c r="CD894" i="5" s="1"/>
  <c r="CC894" i="5" a="1"/>
  <c r="CC894" i="5" s="1"/>
  <c r="CB894" i="5" a="1"/>
  <c r="CB894" i="5" s="1"/>
  <c r="CA894" i="5" a="1"/>
  <c r="CA894" i="5" s="1"/>
  <c r="BZ894" i="5" a="1"/>
  <c r="BZ894" i="5" s="1"/>
  <c r="BY894" i="5" a="1"/>
  <c r="BY894" i="5" s="1"/>
  <c r="BX894" i="5" a="1"/>
  <c r="BX894" i="5" s="1"/>
  <c r="BW894" i="5" a="1"/>
  <c r="BW894" i="5" s="1"/>
  <c r="BV894" i="5" a="1"/>
  <c r="BV894" i="5" s="1"/>
  <c r="BU894" i="5" a="1"/>
  <c r="BU894" i="5" s="1"/>
  <c r="BT894" i="5" a="1"/>
  <c r="BT894" i="5" s="1"/>
  <c r="BS894" i="5" a="1"/>
  <c r="BS894" i="5" s="1"/>
  <c r="BR894" i="5" a="1"/>
  <c r="BR894" i="5" s="1"/>
  <c r="BQ894" i="5" a="1"/>
  <c r="BQ894" i="5" s="1"/>
  <c r="BP894" i="5" a="1"/>
  <c r="BP894" i="5" s="1"/>
  <c r="BO894" i="5" a="1"/>
  <c r="BO894" i="5" s="1"/>
  <c r="BN894" i="5" a="1"/>
  <c r="BN894" i="5" s="1"/>
  <c r="BM894" i="5" a="1"/>
  <c r="BM894" i="5" s="1"/>
  <c r="BL894" i="5" a="1"/>
  <c r="BL894" i="5" s="1"/>
  <c r="BK894" i="5" a="1"/>
  <c r="BK894" i="5" s="1"/>
  <c r="BJ894" i="5" a="1"/>
  <c r="BJ894" i="5" s="1"/>
  <c r="BI894" i="5" a="1"/>
  <c r="BI894" i="5" s="1"/>
  <c r="BH894" i="5" a="1"/>
  <c r="BH894" i="5" s="1"/>
  <c r="BG894" i="5" a="1"/>
  <c r="BG894" i="5" s="1"/>
  <c r="BF894" i="5" a="1"/>
  <c r="BF894" i="5" s="1"/>
  <c r="BE894" i="5" a="1"/>
  <c r="BE894" i="5" s="1"/>
  <c r="BD894" i="5" a="1"/>
  <c r="BD894" i="5" s="1"/>
  <c r="BC894" i="5" a="1"/>
  <c r="BC894" i="5" s="1"/>
  <c r="BB894" i="5" a="1"/>
  <c r="BB894" i="5" s="1"/>
  <c r="BA894" i="5" a="1"/>
  <c r="BA894" i="5" s="1"/>
  <c r="AZ894" i="5" a="1"/>
  <c r="AZ894" i="5" s="1"/>
  <c r="AY894" i="5" a="1"/>
  <c r="AY894" i="5" s="1"/>
  <c r="AX894" i="5" a="1"/>
  <c r="AX894" i="5" s="1"/>
  <c r="AW894" i="5" a="1"/>
  <c r="AW894" i="5" s="1"/>
  <c r="AV894" i="5" a="1"/>
  <c r="AV894" i="5" s="1"/>
  <c r="AU894" i="5" a="1"/>
  <c r="AU894" i="5" s="1"/>
  <c r="M894" i="5"/>
  <c r="N894" i="5" s="1"/>
  <c r="O894" i="5" s="1"/>
  <c r="P894" i="5" s="1"/>
  <c r="Q894" i="5" s="1"/>
  <c r="R894" i="5" s="1"/>
  <c r="S894" i="5" s="1"/>
  <c r="T894" i="5" s="1"/>
  <c r="U894" i="5" s="1"/>
  <c r="V894" i="5" s="1"/>
  <c r="W894" i="5" s="1"/>
  <c r="X894" i="5" s="1"/>
  <c r="Y894" i="5" s="1"/>
  <c r="Z894" i="5" s="1"/>
  <c r="AA894" i="5" s="1"/>
  <c r="AB894" i="5" s="1"/>
  <c r="AC894" i="5" s="1"/>
  <c r="AD894" i="5" s="1"/>
  <c r="AE894" i="5" s="1"/>
  <c r="AF894" i="5" s="1"/>
  <c r="AG894" i="5" s="1"/>
  <c r="AH894" i="5" s="1"/>
  <c r="AI894" i="5" s="1"/>
  <c r="AJ894" i="5" s="1"/>
  <c r="AK894" i="5" s="1"/>
  <c r="AL894" i="5" s="1"/>
  <c r="AM894" i="5" s="1"/>
  <c r="AN894" i="5" s="1"/>
  <c r="AO894" i="5" s="1"/>
  <c r="AP894" i="5" s="1"/>
  <c r="AQ894" i="5" s="1"/>
  <c r="AR894" i="5" s="1"/>
  <c r="AS894" i="5" s="1"/>
  <c r="L894" i="5"/>
  <c r="K894" i="5"/>
  <c r="CI893" i="5" a="1"/>
  <c r="CI893" i="5" s="1"/>
  <c r="CH893" i="5" a="1"/>
  <c r="CH893" i="5" s="1"/>
  <c r="CG893" i="5" a="1"/>
  <c r="CG893" i="5" s="1"/>
  <c r="CF893" i="5" a="1"/>
  <c r="CF893" i="5" s="1"/>
  <c r="CE893" i="5" a="1"/>
  <c r="CE893" i="5" s="1"/>
  <c r="CD893" i="5" a="1"/>
  <c r="CD893" i="5" s="1"/>
  <c r="CC893" i="5" a="1"/>
  <c r="CC893" i="5" s="1"/>
  <c r="CB893" i="5" a="1"/>
  <c r="CB893" i="5" s="1"/>
  <c r="CA893" i="5" a="1"/>
  <c r="CA893" i="5" s="1"/>
  <c r="BZ893" i="5" a="1"/>
  <c r="BZ893" i="5" s="1"/>
  <c r="BY893" i="5" a="1"/>
  <c r="BY893" i="5" s="1"/>
  <c r="BX893" i="5" a="1"/>
  <c r="BX893" i="5" s="1"/>
  <c r="BW893" i="5" a="1"/>
  <c r="BW893" i="5" s="1"/>
  <c r="BV893" i="5" a="1"/>
  <c r="BV893" i="5" s="1"/>
  <c r="BU893" i="5" a="1"/>
  <c r="BU893" i="5" s="1"/>
  <c r="BT893" i="5" a="1"/>
  <c r="BT893" i="5" s="1"/>
  <c r="BS893" i="5" a="1"/>
  <c r="BS893" i="5" s="1"/>
  <c r="BR893" i="5" a="1"/>
  <c r="BR893" i="5" s="1"/>
  <c r="BQ893" i="5" a="1"/>
  <c r="BQ893" i="5" s="1"/>
  <c r="BP893" i="5" a="1"/>
  <c r="BP893" i="5" s="1"/>
  <c r="BO893" i="5" a="1"/>
  <c r="BO893" i="5" s="1"/>
  <c r="BN893" i="5" a="1"/>
  <c r="BN893" i="5" s="1"/>
  <c r="BM893" i="5" a="1"/>
  <c r="BM893" i="5" s="1"/>
  <c r="BL893" i="5" a="1"/>
  <c r="BL893" i="5" s="1"/>
  <c r="BK893" i="5" a="1"/>
  <c r="BK893" i="5" s="1"/>
  <c r="BJ893" i="5" a="1"/>
  <c r="BJ893" i="5" s="1"/>
  <c r="BI893" i="5" a="1"/>
  <c r="BI893" i="5" s="1"/>
  <c r="BH893" i="5" a="1"/>
  <c r="BH893" i="5" s="1"/>
  <c r="BG893" i="5" a="1"/>
  <c r="BG893" i="5" s="1"/>
  <c r="BF893" i="5" a="1"/>
  <c r="BF893" i="5" s="1"/>
  <c r="BE893" i="5" a="1"/>
  <c r="BE893" i="5" s="1"/>
  <c r="BD893" i="5" a="1"/>
  <c r="BD893" i="5" s="1"/>
  <c r="BC893" i="5" a="1"/>
  <c r="BC893" i="5" s="1"/>
  <c r="BB893" i="5" a="1"/>
  <c r="BB893" i="5" s="1"/>
  <c r="BA893" i="5" a="1"/>
  <c r="BA893" i="5" s="1"/>
  <c r="AZ893" i="5" a="1"/>
  <c r="AZ893" i="5" s="1"/>
  <c r="AY893" i="5" a="1"/>
  <c r="AY893" i="5" s="1"/>
  <c r="AX893" i="5" a="1"/>
  <c r="AX893" i="5" s="1"/>
  <c r="AW893" i="5" a="1"/>
  <c r="AW893" i="5" s="1"/>
  <c r="AV893" i="5" a="1"/>
  <c r="AV893" i="5" s="1"/>
  <c r="AU893" i="5" a="1"/>
  <c r="AU893" i="5" s="1"/>
  <c r="AU889" i="5" a="1"/>
  <c r="AU889" i="5" s="1"/>
  <c r="B888" i="5"/>
  <c r="CI881" i="5" a="1"/>
  <c r="CI881" i="5" s="1"/>
  <c r="CH881" i="5" a="1"/>
  <c r="CH881" i="5" s="1"/>
  <c r="CG881" i="5" a="1"/>
  <c r="CG881" i="5" s="1"/>
  <c r="CF881" i="5" a="1"/>
  <c r="CF881" i="5" s="1"/>
  <c r="CE881" i="5" a="1"/>
  <c r="CE881" i="5" s="1"/>
  <c r="CD881" i="5" a="1"/>
  <c r="CD881" i="5" s="1"/>
  <c r="CC881" i="5" a="1"/>
  <c r="CC881" i="5" s="1"/>
  <c r="CB881" i="5" a="1"/>
  <c r="CB881" i="5" s="1"/>
  <c r="CA881" i="5" a="1"/>
  <c r="CA881" i="5" s="1"/>
  <c r="BZ881" i="5" a="1"/>
  <c r="BZ881" i="5" s="1"/>
  <c r="BY881" i="5" a="1"/>
  <c r="BY881" i="5" s="1"/>
  <c r="BX881" i="5" a="1"/>
  <c r="BX881" i="5" s="1"/>
  <c r="BW881" i="5" a="1"/>
  <c r="BW881" i="5" s="1"/>
  <c r="BV881" i="5" a="1"/>
  <c r="BV881" i="5" s="1"/>
  <c r="BU881" i="5" a="1"/>
  <c r="BU881" i="5" s="1"/>
  <c r="BT881" i="5" a="1"/>
  <c r="BT881" i="5" s="1"/>
  <c r="BS881" i="5" a="1"/>
  <c r="BS881" i="5" s="1"/>
  <c r="BR881" i="5" a="1"/>
  <c r="BR881" i="5" s="1"/>
  <c r="BQ881" i="5" a="1"/>
  <c r="BQ881" i="5" s="1"/>
  <c r="BP881" i="5" a="1"/>
  <c r="BP881" i="5" s="1"/>
  <c r="BO881" i="5" a="1"/>
  <c r="BO881" i="5" s="1"/>
  <c r="BN881" i="5" a="1"/>
  <c r="BN881" i="5" s="1"/>
  <c r="BM881" i="5" a="1"/>
  <c r="BM881" i="5" s="1"/>
  <c r="BL881" i="5" a="1"/>
  <c r="BL881" i="5" s="1"/>
  <c r="BK881" i="5" a="1"/>
  <c r="BK881" i="5" s="1"/>
  <c r="BJ881" i="5" a="1"/>
  <c r="BJ881" i="5" s="1"/>
  <c r="BI881" i="5" a="1"/>
  <c r="BI881" i="5" s="1"/>
  <c r="BH881" i="5" a="1"/>
  <c r="BH881" i="5" s="1"/>
  <c r="BG881" i="5" a="1"/>
  <c r="BG881" i="5" s="1"/>
  <c r="BF881" i="5" a="1"/>
  <c r="BF881" i="5" s="1"/>
  <c r="BE881" i="5" a="1"/>
  <c r="BE881" i="5" s="1"/>
  <c r="BD881" i="5" a="1"/>
  <c r="BD881" i="5" s="1"/>
  <c r="BC881" i="5" a="1"/>
  <c r="BC881" i="5" s="1"/>
  <c r="BB881" i="5" a="1"/>
  <c r="BB881" i="5" s="1"/>
  <c r="BA881" i="5" a="1"/>
  <c r="BA881" i="5" s="1"/>
  <c r="AZ881" i="5" a="1"/>
  <c r="AZ881" i="5" s="1"/>
  <c r="AY881" i="5" a="1"/>
  <c r="AY881" i="5" s="1"/>
  <c r="AX881" i="5" a="1"/>
  <c r="AX881" i="5" s="1"/>
  <c r="AW881" i="5" a="1"/>
  <c r="AW881" i="5" s="1"/>
  <c r="AV881" i="5" a="1"/>
  <c r="AV881" i="5" s="1"/>
  <c r="AU881" i="5" a="1"/>
  <c r="AU881" i="5" s="1"/>
  <c r="Y881" i="5"/>
  <c r="Z881" i="5" s="1"/>
  <c r="AA881" i="5" s="1"/>
  <c r="AB881" i="5" s="1"/>
  <c r="AC881" i="5" s="1"/>
  <c r="AD881" i="5" s="1"/>
  <c r="AE881" i="5" s="1"/>
  <c r="AF881" i="5" s="1"/>
  <c r="AG881" i="5" s="1"/>
  <c r="AH881" i="5" s="1"/>
  <c r="AI881" i="5" s="1"/>
  <c r="AJ881" i="5" s="1"/>
  <c r="AK881" i="5" s="1"/>
  <c r="AL881" i="5" s="1"/>
  <c r="AM881" i="5" s="1"/>
  <c r="AN881" i="5" s="1"/>
  <c r="AO881" i="5" s="1"/>
  <c r="AP881" i="5" s="1"/>
  <c r="AQ881" i="5" s="1"/>
  <c r="AR881" i="5" s="1"/>
  <c r="AS881" i="5" s="1"/>
  <c r="Q881" i="5"/>
  <c r="R881" i="5" s="1"/>
  <c r="S881" i="5" s="1"/>
  <c r="T881" i="5" s="1"/>
  <c r="U881" i="5" s="1"/>
  <c r="V881" i="5" s="1"/>
  <c r="W881" i="5" s="1"/>
  <c r="X881" i="5" s="1"/>
  <c r="I881" i="5"/>
  <c r="J881" i="5" s="1"/>
  <c r="K881" i="5" s="1"/>
  <c r="L881" i="5" s="1"/>
  <c r="M881" i="5" s="1"/>
  <c r="N881" i="5" s="1"/>
  <c r="O881" i="5" s="1"/>
  <c r="P881" i="5" s="1"/>
  <c r="G881" i="5"/>
  <c r="H881" i="5" s="1"/>
  <c r="F881" i="5"/>
  <c r="CI880" i="5" a="1"/>
  <c r="CI880" i="5" s="1"/>
  <c r="CH880" i="5" a="1"/>
  <c r="CH880" i="5" s="1"/>
  <c r="CG880" i="5" a="1"/>
  <c r="CG880" i="5" s="1"/>
  <c r="CF880" i="5" a="1"/>
  <c r="CF880" i="5" s="1"/>
  <c r="CE880" i="5" a="1"/>
  <c r="CE880" i="5" s="1"/>
  <c r="CD880" i="5" a="1"/>
  <c r="CD880" i="5" s="1"/>
  <c r="CC880" i="5" a="1"/>
  <c r="CC880" i="5" s="1"/>
  <c r="CB880" i="5" a="1"/>
  <c r="CB880" i="5" s="1"/>
  <c r="CA880" i="5" a="1"/>
  <c r="CA880" i="5" s="1"/>
  <c r="BZ880" i="5" a="1"/>
  <c r="BZ880" i="5" s="1"/>
  <c r="BY880" i="5" a="1"/>
  <c r="BY880" i="5" s="1"/>
  <c r="BX880" i="5" a="1"/>
  <c r="BX880" i="5" s="1"/>
  <c r="BW880" i="5" a="1"/>
  <c r="BW880" i="5" s="1"/>
  <c r="BV880" i="5" a="1"/>
  <c r="BV880" i="5" s="1"/>
  <c r="BU880" i="5" a="1"/>
  <c r="BU880" i="5" s="1"/>
  <c r="BT880" i="5" a="1"/>
  <c r="BT880" i="5" s="1"/>
  <c r="BS880" i="5" a="1"/>
  <c r="BS880" i="5" s="1"/>
  <c r="BR880" i="5" a="1"/>
  <c r="BR880" i="5" s="1"/>
  <c r="BQ880" i="5" a="1"/>
  <c r="BQ880" i="5" s="1"/>
  <c r="BP880" i="5" a="1"/>
  <c r="BP880" i="5" s="1"/>
  <c r="BO880" i="5" a="1"/>
  <c r="BO880" i="5" s="1"/>
  <c r="BN880" i="5" a="1"/>
  <c r="BN880" i="5" s="1"/>
  <c r="BM880" i="5" a="1"/>
  <c r="BM880" i="5" s="1"/>
  <c r="BL880" i="5" a="1"/>
  <c r="BL880" i="5" s="1"/>
  <c r="BK880" i="5" a="1"/>
  <c r="BK880" i="5" s="1"/>
  <c r="BJ880" i="5" a="1"/>
  <c r="BJ880" i="5" s="1"/>
  <c r="BI880" i="5" a="1"/>
  <c r="BI880" i="5" s="1"/>
  <c r="BH880" i="5" a="1"/>
  <c r="BH880" i="5" s="1"/>
  <c r="BG880" i="5" a="1"/>
  <c r="BG880" i="5" s="1"/>
  <c r="BF880" i="5" a="1"/>
  <c r="BF880" i="5" s="1"/>
  <c r="BE880" i="5" a="1"/>
  <c r="BE880" i="5" s="1"/>
  <c r="BD880" i="5" a="1"/>
  <c r="BD880" i="5" s="1"/>
  <c r="BC880" i="5" a="1"/>
  <c r="BC880" i="5" s="1"/>
  <c r="BB880" i="5" a="1"/>
  <c r="BB880" i="5" s="1"/>
  <c r="BA880" i="5" a="1"/>
  <c r="BA880" i="5" s="1"/>
  <c r="AZ880" i="5" a="1"/>
  <c r="AZ880" i="5" s="1"/>
  <c r="AY880" i="5" a="1"/>
  <c r="AY880" i="5" s="1"/>
  <c r="AX880" i="5" a="1"/>
  <c r="AX880" i="5" s="1"/>
  <c r="AW880" i="5" a="1"/>
  <c r="AW880" i="5" s="1"/>
  <c r="AV880" i="5" a="1"/>
  <c r="AV880" i="5" s="1"/>
  <c r="AU880" i="5" a="1"/>
  <c r="AU880" i="5" s="1"/>
  <c r="AA880" i="5"/>
  <c r="AB880" i="5" s="1"/>
  <c r="AC880" i="5" s="1"/>
  <c r="AD880" i="5" s="1"/>
  <c r="AE880" i="5" s="1"/>
  <c r="AF880" i="5" s="1"/>
  <c r="AG880" i="5" s="1"/>
  <c r="AH880" i="5" s="1"/>
  <c r="AI880" i="5" s="1"/>
  <c r="AJ880" i="5" s="1"/>
  <c r="AK880" i="5" s="1"/>
  <c r="AL880" i="5" s="1"/>
  <c r="AM880" i="5" s="1"/>
  <c r="AN880" i="5" s="1"/>
  <c r="AO880" i="5" s="1"/>
  <c r="AP880" i="5" s="1"/>
  <c r="AQ880" i="5" s="1"/>
  <c r="AR880" i="5" s="1"/>
  <c r="AS880" i="5" s="1"/>
  <c r="S880" i="5"/>
  <c r="T880" i="5" s="1"/>
  <c r="U880" i="5" s="1"/>
  <c r="V880" i="5" s="1"/>
  <c r="W880" i="5" s="1"/>
  <c r="X880" i="5" s="1"/>
  <c r="Y880" i="5" s="1"/>
  <c r="Z880" i="5" s="1"/>
  <c r="K880" i="5"/>
  <c r="L880" i="5" s="1"/>
  <c r="M880" i="5" s="1"/>
  <c r="N880" i="5" s="1"/>
  <c r="O880" i="5" s="1"/>
  <c r="P880" i="5" s="1"/>
  <c r="Q880" i="5" s="1"/>
  <c r="R880" i="5" s="1"/>
  <c r="F880" i="5"/>
  <c r="G880" i="5" s="1"/>
  <c r="H880" i="5" s="1"/>
  <c r="I880" i="5" s="1"/>
  <c r="J880" i="5" s="1"/>
  <c r="N878" i="5"/>
  <c r="O878" i="5" s="1"/>
  <c r="L878" i="5"/>
  <c r="M878" i="5" s="1"/>
  <c r="K878" i="5"/>
  <c r="CI877" i="5" a="1"/>
  <c r="CI877" i="5" s="1"/>
  <c r="CH877" i="5" a="1"/>
  <c r="CH877" i="5" s="1"/>
  <c r="CG877" i="5" a="1"/>
  <c r="CG877" i="5" s="1"/>
  <c r="CF877" i="5" a="1"/>
  <c r="CF877" i="5" s="1"/>
  <c r="CE877" i="5" a="1"/>
  <c r="CE877" i="5" s="1"/>
  <c r="CD877" i="5" a="1"/>
  <c r="CD877" i="5" s="1"/>
  <c r="CC877" i="5" a="1"/>
  <c r="CC877" i="5" s="1"/>
  <c r="CB877" i="5" a="1"/>
  <c r="CB877" i="5" s="1"/>
  <c r="CA877" i="5" a="1"/>
  <c r="CA877" i="5" s="1"/>
  <c r="BZ877" i="5" a="1"/>
  <c r="BZ877" i="5" s="1"/>
  <c r="BY877" i="5" a="1"/>
  <c r="BY877" i="5" s="1"/>
  <c r="BX877" i="5" a="1"/>
  <c r="BX877" i="5" s="1"/>
  <c r="BW877" i="5" a="1"/>
  <c r="BW877" i="5" s="1"/>
  <c r="BV877" i="5" a="1"/>
  <c r="BV877" i="5" s="1"/>
  <c r="BU877" i="5" a="1"/>
  <c r="BU877" i="5" s="1"/>
  <c r="BT877" i="5" a="1"/>
  <c r="BT877" i="5" s="1"/>
  <c r="BS877" i="5" a="1"/>
  <c r="BS877" i="5" s="1"/>
  <c r="BR877" i="5" a="1"/>
  <c r="BR877" i="5" s="1"/>
  <c r="BQ877" i="5" a="1"/>
  <c r="BQ877" i="5" s="1"/>
  <c r="BP877" i="5" a="1"/>
  <c r="BP877" i="5" s="1"/>
  <c r="BO877" i="5" a="1"/>
  <c r="BO877" i="5" s="1"/>
  <c r="BN877" i="5" a="1"/>
  <c r="BN877" i="5" s="1"/>
  <c r="BM877" i="5" a="1"/>
  <c r="BM877" i="5" s="1"/>
  <c r="BL877" i="5" a="1"/>
  <c r="BL877" i="5" s="1"/>
  <c r="BK877" i="5" a="1"/>
  <c r="BK877" i="5" s="1"/>
  <c r="BJ877" i="5" a="1"/>
  <c r="BJ877" i="5" s="1"/>
  <c r="BI877" i="5" a="1"/>
  <c r="BI877" i="5" s="1"/>
  <c r="BH877" i="5" a="1"/>
  <c r="BH877" i="5" s="1"/>
  <c r="BG877" i="5" a="1"/>
  <c r="BG877" i="5" s="1"/>
  <c r="BF877" i="5" a="1"/>
  <c r="BF877" i="5" s="1"/>
  <c r="BE877" i="5" a="1"/>
  <c r="BE877" i="5" s="1"/>
  <c r="BD877" i="5" a="1"/>
  <c r="BD877" i="5" s="1"/>
  <c r="BC877" i="5" a="1"/>
  <c r="BC877" i="5" s="1"/>
  <c r="BB877" i="5" a="1"/>
  <c r="BB877" i="5" s="1"/>
  <c r="BA877" i="5" a="1"/>
  <c r="BA877" i="5" s="1"/>
  <c r="AZ877" i="5" a="1"/>
  <c r="AZ877" i="5" s="1"/>
  <c r="AY877" i="5" a="1"/>
  <c r="AY877" i="5" s="1"/>
  <c r="AX877" i="5" a="1"/>
  <c r="AX877" i="5" s="1"/>
  <c r="AW877" i="5" a="1"/>
  <c r="AW877" i="5" s="1"/>
  <c r="AV877" i="5" a="1"/>
  <c r="AV877" i="5" s="1"/>
  <c r="AU877" i="5" a="1"/>
  <c r="AU877" i="5" s="1"/>
  <c r="L877" i="5"/>
  <c r="M877" i="5" s="1"/>
  <c r="N877" i="5" s="1"/>
  <c r="O877" i="5" s="1"/>
  <c r="P877" i="5" s="1"/>
  <c r="Q877" i="5" s="1"/>
  <c r="R877" i="5" s="1"/>
  <c r="S877" i="5" s="1"/>
  <c r="T877" i="5" s="1"/>
  <c r="U877" i="5" s="1"/>
  <c r="V877" i="5" s="1"/>
  <c r="W877" i="5" s="1"/>
  <c r="X877" i="5" s="1"/>
  <c r="Y877" i="5" s="1"/>
  <c r="Z877" i="5" s="1"/>
  <c r="AA877" i="5" s="1"/>
  <c r="AB877" i="5" s="1"/>
  <c r="AC877" i="5" s="1"/>
  <c r="AD877" i="5" s="1"/>
  <c r="AE877" i="5" s="1"/>
  <c r="AF877" i="5" s="1"/>
  <c r="AG877" i="5" s="1"/>
  <c r="AH877" i="5" s="1"/>
  <c r="AI877" i="5" s="1"/>
  <c r="AJ877" i="5" s="1"/>
  <c r="AK877" i="5" s="1"/>
  <c r="AL877" i="5" s="1"/>
  <c r="AM877" i="5" s="1"/>
  <c r="AN877" i="5" s="1"/>
  <c r="AO877" i="5" s="1"/>
  <c r="AP877" i="5" s="1"/>
  <c r="AQ877" i="5" s="1"/>
  <c r="AR877" i="5" s="1"/>
  <c r="AS877" i="5" s="1"/>
  <c r="K877" i="5"/>
  <c r="F877" i="5"/>
  <c r="G877" i="5" s="1"/>
  <c r="H877" i="5" s="1"/>
  <c r="I877" i="5" s="1"/>
  <c r="CI876" i="5" a="1"/>
  <c r="CI876" i="5" s="1"/>
  <c r="CH876" i="5" a="1"/>
  <c r="CH876" i="5" s="1"/>
  <c r="CG876" i="5" a="1"/>
  <c r="CG876" i="5" s="1"/>
  <c r="CF876" i="5" a="1"/>
  <c r="CF876" i="5" s="1"/>
  <c r="CE876" i="5" a="1"/>
  <c r="CE876" i="5" s="1"/>
  <c r="CD876" i="5" a="1"/>
  <c r="CD876" i="5" s="1"/>
  <c r="CC876" i="5" a="1"/>
  <c r="CC876" i="5" s="1"/>
  <c r="CB876" i="5" a="1"/>
  <c r="CB876" i="5" s="1"/>
  <c r="CA876" i="5" a="1"/>
  <c r="CA876" i="5" s="1"/>
  <c r="BZ876" i="5" a="1"/>
  <c r="BZ876" i="5" s="1"/>
  <c r="BY876" i="5" a="1"/>
  <c r="BY876" i="5" s="1"/>
  <c r="BX876" i="5" a="1"/>
  <c r="BX876" i="5" s="1"/>
  <c r="BW876" i="5" a="1"/>
  <c r="BW876" i="5" s="1"/>
  <c r="BV876" i="5" a="1"/>
  <c r="BV876" i="5" s="1"/>
  <c r="BU876" i="5" a="1"/>
  <c r="BU876" i="5" s="1"/>
  <c r="BT876" i="5" a="1"/>
  <c r="BT876" i="5" s="1"/>
  <c r="BS876" i="5" a="1"/>
  <c r="BS876" i="5" s="1"/>
  <c r="BR876" i="5" a="1"/>
  <c r="BR876" i="5" s="1"/>
  <c r="BQ876" i="5" a="1"/>
  <c r="BQ876" i="5" s="1"/>
  <c r="BP876" i="5" a="1"/>
  <c r="BP876" i="5" s="1"/>
  <c r="BO876" i="5" a="1"/>
  <c r="BO876" i="5" s="1"/>
  <c r="BN876" i="5" a="1"/>
  <c r="BN876" i="5" s="1"/>
  <c r="BM876" i="5" a="1"/>
  <c r="BM876" i="5" s="1"/>
  <c r="BL876" i="5" a="1"/>
  <c r="BL876" i="5" s="1"/>
  <c r="BK876" i="5" a="1"/>
  <c r="BK876" i="5" s="1"/>
  <c r="BJ876" i="5" a="1"/>
  <c r="BJ876" i="5" s="1"/>
  <c r="BI876" i="5" a="1"/>
  <c r="BI876" i="5" s="1"/>
  <c r="BH876" i="5" a="1"/>
  <c r="BH876" i="5" s="1"/>
  <c r="BG876" i="5" a="1"/>
  <c r="BG876" i="5" s="1"/>
  <c r="BF876" i="5" a="1"/>
  <c r="BF876" i="5" s="1"/>
  <c r="BE876" i="5" a="1"/>
  <c r="BE876" i="5" s="1"/>
  <c r="BD876" i="5" a="1"/>
  <c r="BD876" i="5" s="1"/>
  <c r="BC876" i="5" a="1"/>
  <c r="BC876" i="5" s="1"/>
  <c r="BB876" i="5" a="1"/>
  <c r="BB876" i="5" s="1"/>
  <c r="BA876" i="5" a="1"/>
  <c r="BA876" i="5" s="1"/>
  <c r="AZ876" i="5" a="1"/>
  <c r="AZ876" i="5" s="1"/>
  <c r="AY876" i="5" a="1"/>
  <c r="AY876" i="5" s="1"/>
  <c r="AX876" i="5" a="1"/>
  <c r="AX876" i="5" s="1"/>
  <c r="AW876" i="5" a="1"/>
  <c r="AW876" i="5" s="1"/>
  <c r="AV876" i="5" a="1"/>
  <c r="AV876" i="5" s="1"/>
  <c r="AU876" i="5" a="1"/>
  <c r="AU876" i="5" s="1"/>
  <c r="AU875" i="5" a="1"/>
  <c r="AU875" i="5" s="1"/>
  <c r="B871" i="5"/>
  <c r="CI864" i="5" a="1"/>
  <c r="CI864" i="5" s="1"/>
  <c r="CH864" i="5" a="1"/>
  <c r="CH864" i="5" s="1"/>
  <c r="CG864" i="5" a="1"/>
  <c r="CG864" i="5" s="1"/>
  <c r="CF864" i="5" a="1"/>
  <c r="CF864" i="5" s="1"/>
  <c r="CE864" i="5" a="1"/>
  <c r="CE864" i="5" s="1"/>
  <c r="CD864" i="5" a="1"/>
  <c r="CD864" i="5" s="1"/>
  <c r="CC864" i="5" a="1"/>
  <c r="CC864" i="5" s="1"/>
  <c r="CB864" i="5" a="1"/>
  <c r="CB864" i="5" s="1"/>
  <c r="CA864" i="5" a="1"/>
  <c r="CA864" i="5" s="1"/>
  <c r="BZ864" i="5" a="1"/>
  <c r="BZ864" i="5" s="1"/>
  <c r="BY864" i="5" a="1"/>
  <c r="BY864" i="5" s="1"/>
  <c r="BX864" i="5" a="1"/>
  <c r="BX864" i="5" s="1"/>
  <c r="BW864" i="5" a="1"/>
  <c r="BW864" i="5" s="1"/>
  <c r="BV864" i="5" a="1"/>
  <c r="BV864" i="5" s="1"/>
  <c r="BU864" i="5" a="1"/>
  <c r="BU864" i="5" s="1"/>
  <c r="BT864" i="5" a="1"/>
  <c r="BT864" i="5" s="1"/>
  <c r="BS864" i="5" a="1"/>
  <c r="BS864" i="5" s="1"/>
  <c r="BR864" i="5" a="1"/>
  <c r="BR864" i="5" s="1"/>
  <c r="BQ864" i="5" a="1"/>
  <c r="BQ864" i="5" s="1"/>
  <c r="BP864" i="5" a="1"/>
  <c r="BP864" i="5" s="1"/>
  <c r="BO864" i="5" a="1"/>
  <c r="BO864" i="5" s="1"/>
  <c r="BN864" i="5" a="1"/>
  <c r="BN864" i="5" s="1"/>
  <c r="BM864" i="5" a="1"/>
  <c r="BM864" i="5" s="1"/>
  <c r="BL864" i="5" a="1"/>
  <c r="BL864" i="5" s="1"/>
  <c r="BK864" i="5" a="1"/>
  <c r="BK864" i="5" s="1"/>
  <c r="BJ864" i="5" a="1"/>
  <c r="BJ864" i="5" s="1"/>
  <c r="BI864" i="5" a="1"/>
  <c r="BI864" i="5" s="1"/>
  <c r="BH864" i="5" a="1"/>
  <c r="BH864" i="5" s="1"/>
  <c r="BG864" i="5" a="1"/>
  <c r="BG864" i="5" s="1"/>
  <c r="BF864" i="5" a="1"/>
  <c r="BF864" i="5" s="1"/>
  <c r="BE864" i="5" a="1"/>
  <c r="BE864" i="5" s="1"/>
  <c r="BD864" i="5" a="1"/>
  <c r="BD864" i="5" s="1"/>
  <c r="BC864" i="5" a="1"/>
  <c r="BC864" i="5" s="1"/>
  <c r="BB864" i="5" a="1"/>
  <c r="BB864" i="5" s="1"/>
  <c r="BA864" i="5" a="1"/>
  <c r="BA864" i="5" s="1"/>
  <c r="AZ864" i="5" a="1"/>
  <c r="AZ864" i="5" s="1"/>
  <c r="AY864" i="5" a="1"/>
  <c r="AY864" i="5" s="1"/>
  <c r="AX864" i="5" a="1"/>
  <c r="AX864" i="5" s="1"/>
  <c r="AW864" i="5" a="1"/>
  <c r="AW864" i="5" s="1"/>
  <c r="AV864" i="5" a="1"/>
  <c r="AV864" i="5" s="1"/>
  <c r="AU864" i="5" a="1"/>
  <c r="AU864" i="5" s="1"/>
  <c r="F864" i="5"/>
  <c r="G864" i="5" s="1"/>
  <c r="H864" i="5" s="1"/>
  <c r="I864" i="5" s="1"/>
  <c r="J864" i="5" s="1"/>
  <c r="K864" i="5" s="1"/>
  <c r="L864" i="5" s="1"/>
  <c r="M864" i="5" s="1"/>
  <c r="N864" i="5" s="1"/>
  <c r="O864" i="5" s="1"/>
  <c r="P864" i="5" s="1"/>
  <c r="Q864" i="5" s="1"/>
  <c r="R864" i="5" s="1"/>
  <c r="S864" i="5" s="1"/>
  <c r="T864" i="5" s="1"/>
  <c r="U864" i="5" s="1"/>
  <c r="V864" i="5" s="1"/>
  <c r="W864" i="5" s="1"/>
  <c r="X864" i="5" s="1"/>
  <c r="Y864" i="5" s="1"/>
  <c r="Z864" i="5" s="1"/>
  <c r="AA864" i="5" s="1"/>
  <c r="AB864" i="5" s="1"/>
  <c r="AC864" i="5" s="1"/>
  <c r="AD864" i="5" s="1"/>
  <c r="AE864" i="5" s="1"/>
  <c r="AF864" i="5" s="1"/>
  <c r="AG864" i="5" s="1"/>
  <c r="AH864" i="5" s="1"/>
  <c r="AI864" i="5" s="1"/>
  <c r="AJ864" i="5" s="1"/>
  <c r="AK864" i="5" s="1"/>
  <c r="AL864" i="5" s="1"/>
  <c r="AM864" i="5" s="1"/>
  <c r="AN864" i="5" s="1"/>
  <c r="AO864" i="5" s="1"/>
  <c r="AP864" i="5" s="1"/>
  <c r="AQ864" i="5" s="1"/>
  <c r="AR864" i="5" s="1"/>
  <c r="AS864" i="5" s="1"/>
  <c r="CI863" i="5" a="1"/>
  <c r="CI863" i="5" s="1"/>
  <c r="CH863" i="5" a="1"/>
  <c r="CH863" i="5" s="1"/>
  <c r="CG863" i="5" a="1"/>
  <c r="CG863" i="5" s="1"/>
  <c r="CF863" i="5" a="1"/>
  <c r="CF863" i="5" s="1"/>
  <c r="CE863" i="5" a="1"/>
  <c r="CE863" i="5" s="1"/>
  <c r="CD863" i="5" a="1"/>
  <c r="CD863" i="5" s="1"/>
  <c r="CC863" i="5" a="1"/>
  <c r="CC863" i="5" s="1"/>
  <c r="CB863" i="5" a="1"/>
  <c r="CB863" i="5" s="1"/>
  <c r="CA863" i="5" a="1"/>
  <c r="CA863" i="5" s="1"/>
  <c r="BZ863" i="5" a="1"/>
  <c r="BZ863" i="5" s="1"/>
  <c r="BY863" i="5" a="1"/>
  <c r="BY863" i="5" s="1"/>
  <c r="BX863" i="5" a="1"/>
  <c r="BX863" i="5" s="1"/>
  <c r="BW863" i="5" a="1"/>
  <c r="BW863" i="5" s="1"/>
  <c r="BV863" i="5" a="1"/>
  <c r="BV863" i="5" s="1"/>
  <c r="BU863" i="5" a="1"/>
  <c r="BU863" i="5" s="1"/>
  <c r="BT863" i="5" a="1"/>
  <c r="BT863" i="5" s="1"/>
  <c r="BS863" i="5" a="1"/>
  <c r="BS863" i="5" s="1"/>
  <c r="BR863" i="5" a="1"/>
  <c r="BR863" i="5" s="1"/>
  <c r="BQ863" i="5" a="1"/>
  <c r="BQ863" i="5" s="1"/>
  <c r="BP863" i="5" a="1"/>
  <c r="BP863" i="5" s="1"/>
  <c r="BO863" i="5" a="1"/>
  <c r="BO863" i="5" s="1"/>
  <c r="BN863" i="5" a="1"/>
  <c r="BN863" i="5" s="1"/>
  <c r="BM863" i="5" a="1"/>
  <c r="BM863" i="5" s="1"/>
  <c r="BL863" i="5" a="1"/>
  <c r="BL863" i="5" s="1"/>
  <c r="BK863" i="5" a="1"/>
  <c r="BK863" i="5" s="1"/>
  <c r="BJ863" i="5" a="1"/>
  <c r="BJ863" i="5" s="1"/>
  <c r="BI863" i="5" a="1"/>
  <c r="BI863" i="5" s="1"/>
  <c r="BH863" i="5" a="1"/>
  <c r="BH863" i="5" s="1"/>
  <c r="BG863" i="5" a="1"/>
  <c r="BG863" i="5" s="1"/>
  <c r="BF863" i="5" a="1"/>
  <c r="BF863" i="5" s="1"/>
  <c r="BE863" i="5" a="1"/>
  <c r="BE863" i="5" s="1"/>
  <c r="BD863" i="5" a="1"/>
  <c r="BD863" i="5" s="1"/>
  <c r="BC863" i="5" a="1"/>
  <c r="BC863" i="5" s="1"/>
  <c r="BB863" i="5" a="1"/>
  <c r="BB863" i="5" s="1"/>
  <c r="BA863" i="5" a="1"/>
  <c r="BA863" i="5" s="1"/>
  <c r="AZ863" i="5" a="1"/>
  <c r="AZ863" i="5" s="1"/>
  <c r="AY863" i="5" a="1"/>
  <c r="AY863" i="5" s="1"/>
  <c r="AX863" i="5" a="1"/>
  <c r="AX863" i="5" s="1"/>
  <c r="AW863" i="5" a="1"/>
  <c r="AW863" i="5" s="1"/>
  <c r="AV863" i="5" a="1"/>
  <c r="AV863" i="5" s="1"/>
  <c r="AU863" i="5" a="1"/>
  <c r="AU863" i="5" s="1"/>
  <c r="F863" i="5"/>
  <c r="G863" i="5" s="1"/>
  <c r="H863" i="5" s="1"/>
  <c r="I863" i="5" s="1"/>
  <c r="J863" i="5" s="1"/>
  <c r="K863" i="5" s="1"/>
  <c r="L863" i="5" s="1"/>
  <c r="M863" i="5" s="1"/>
  <c r="N863" i="5" s="1"/>
  <c r="O863" i="5" s="1"/>
  <c r="P863" i="5" s="1"/>
  <c r="Q863" i="5" s="1"/>
  <c r="R863" i="5" s="1"/>
  <c r="S863" i="5" s="1"/>
  <c r="T863" i="5" s="1"/>
  <c r="U863" i="5" s="1"/>
  <c r="V863" i="5" s="1"/>
  <c r="W863" i="5" s="1"/>
  <c r="X863" i="5" s="1"/>
  <c r="Y863" i="5" s="1"/>
  <c r="Z863" i="5" s="1"/>
  <c r="AA863" i="5" s="1"/>
  <c r="AB863" i="5" s="1"/>
  <c r="AC863" i="5" s="1"/>
  <c r="AD863" i="5" s="1"/>
  <c r="AE863" i="5" s="1"/>
  <c r="AF863" i="5" s="1"/>
  <c r="AG863" i="5" s="1"/>
  <c r="AH863" i="5" s="1"/>
  <c r="AI863" i="5" s="1"/>
  <c r="AJ863" i="5" s="1"/>
  <c r="AK863" i="5" s="1"/>
  <c r="AL863" i="5" s="1"/>
  <c r="AM863" i="5" s="1"/>
  <c r="AN863" i="5" s="1"/>
  <c r="AO863" i="5" s="1"/>
  <c r="AP863" i="5" s="1"/>
  <c r="AQ863" i="5" s="1"/>
  <c r="AR863" i="5" s="1"/>
  <c r="AS863" i="5" s="1"/>
  <c r="L861" i="5"/>
  <c r="M861" i="5" s="1"/>
  <c r="K861" i="5"/>
  <c r="CI860" i="5" a="1"/>
  <c r="CI860" i="5" s="1"/>
  <c r="CH860" i="5" a="1"/>
  <c r="CH860" i="5" s="1"/>
  <c r="CG860" i="5" a="1"/>
  <c r="CG860" i="5" s="1"/>
  <c r="CF860" i="5" a="1"/>
  <c r="CF860" i="5" s="1"/>
  <c r="CE860" i="5" a="1"/>
  <c r="CE860" i="5" s="1"/>
  <c r="CD860" i="5" a="1"/>
  <c r="CD860" i="5" s="1"/>
  <c r="CC860" i="5" a="1"/>
  <c r="CC860" i="5" s="1"/>
  <c r="CB860" i="5" a="1"/>
  <c r="CB860" i="5" s="1"/>
  <c r="CA860" i="5" a="1"/>
  <c r="CA860" i="5" s="1"/>
  <c r="BZ860" i="5" a="1"/>
  <c r="BZ860" i="5" s="1"/>
  <c r="BY860" i="5" a="1"/>
  <c r="BY860" i="5" s="1"/>
  <c r="BX860" i="5" a="1"/>
  <c r="BX860" i="5" s="1"/>
  <c r="BW860" i="5" a="1"/>
  <c r="BW860" i="5" s="1"/>
  <c r="BV860" i="5" a="1"/>
  <c r="BV860" i="5" s="1"/>
  <c r="BU860" i="5" a="1"/>
  <c r="BU860" i="5" s="1"/>
  <c r="BT860" i="5" a="1"/>
  <c r="BT860" i="5" s="1"/>
  <c r="BS860" i="5" a="1"/>
  <c r="BS860" i="5" s="1"/>
  <c r="BR860" i="5" a="1"/>
  <c r="BR860" i="5" s="1"/>
  <c r="BQ860" i="5" a="1"/>
  <c r="BQ860" i="5" s="1"/>
  <c r="BP860" i="5" a="1"/>
  <c r="BP860" i="5" s="1"/>
  <c r="BO860" i="5" a="1"/>
  <c r="BO860" i="5" s="1"/>
  <c r="BN860" i="5" a="1"/>
  <c r="BN860" i="5" s="1"/>
  <c r="BM860" i="5" a="1"/>
  <c r="BM860" i="5" s="1"/>
  <c r="BL860" i="5" a="1"/>
  <c r="BL860" i="5" s="1"/>
  <c r="BK860" i="5" a="1"/>
  <c r="BK860" i="5" s="1"/>
  <c r="BJ860" i="5" a="1"/>
  <c r="BJ860" i="5" s="1"/>
  <c r="BI860" i="5" a="1"/>
  <c r="BI860" i="5" s="1"/>
  <c r="BH860" i="5" a="1"/>
  <c r="BH860" i="5" s="1"/>
  <c r="BG860" i="5" a="1"/>
  <c r="BG860" i="5" s="1"/>
  <c r="BF860" i="5" a="1"/>
  <c r="BF860" i="5" s="1"/>
  <c r="BE860" i="5" a="1"/>
  <c r="BE860" i="5" s="1"/>
  <c r="BD860" i="5" a="1"/>
  <c r="BD860" i="5" s="1"/>
  <c r="BC860" i="5" a="1"/>
  <c r="BC860" i="5" s="1"/>
  <c r="BB860" i="5" a="1"/>
  <c r="BB860" i="5" s="1"/>
  <c r="BA860" i="5" a="1"/>
  <c r="BA860" i="5" s="1"/>
  <c r="AZ860" i="5" a="1"/>
  <c r="AZ860" i="5" s="1"/>
  <c r="AY860" i="5" a="1"/>
  <c r="AY860" i="5" s="1"/>
  <c r="AX860" i="5" a="1"/>
  <c r="AX860" i="5" s="1"/>
  <c r="AW860" i="5" a="1"/>
  <c r="AW860" i="5" s="1"/>
  <c r="AV860" i="5" a="1"/>
  <c r="AV860" i="5" s="1"/>
  <c r="AU860" i="5" a="1"/>
  <c r="AU860" i="5" s="1"/>
  <c r="K860" i="5"/>
  <c r="L860" i="5" s="1"/>
  <c r="M860" i="5" s="1"/>
  <c r="N860" i="5" s="1"/>
  <c r="O860" i="5" s="1"/>
  <c r="P860" i="5" s="1"/>
  <c r="Q860" i="5" s="1"/>
  <c r="R860" i="5" s="1"/>
  <c r="S860" i="5" s="1"/>
  <c r="T860" i="5" s="1"/>
  <c r="U860" i="5" s="1"/>
  <c r="V860" i="5" s="1"/>
  <c r="W860" i="5" s="1"/>
  <c r="X860" i="5" s="1"/>
  <c r="Y860" i="5" s="1"/>
  <c r="Z860" i="5" s="1"/>
  <c r="AA860" i="5" s="1"/>
  <c r="AB860" i="5" s="1"/>
  <c r="AC860" i="5" s="1"/>
  <c r="AD860" i="5" s="1"/>
  <c r="AE860" i="5" s="1"/>
  <c r="AF860" i="5" s="1"/>
  <c r="AG860" i="5" s="1"/>
  <c r="AH860" i="5" s="1"/>
  <c r="AI860" i="5" s="1"/>
  <c r="AJ860" i="5" s="1"/>
  <c r="AK860" i="5" s="1"/>
  <c r="AL860" i="5" s="1"/>
  <c r="AM860" i="5" s="1"/>
  <c r="AN860" i="5" s="1"/>
  <c r="AO860" i="5" s="1"/>
  <c r="AP860" i="5" s="1"/>
  <c r="AQ860" i="5" s="1"/>
  <c r="AR860" i="5" s="1"/>
  <c r="AS860" i="5" s="1"/>
  <c r="CI859" i="5" a="1"/>
  <c r="CI859" i="5" s="1"/>
  <c r="CH859" i="5" a="1"/>
  <c r="CH859" i="5" s="1"/>
  <c r="CG859" i="5" a="1"/>
  <c r="CG859" i="5" s="1"/>
  <c r="CF859" i="5" a="1"/>
  <c r="CF859" i="5" s="1"/>
  <c r="CE859" i="5" a="1"/>
  <c r="CE859" i="5" s="1"/>
  <c r="CD859" i="5" a="1"/>
  <c r="CD859" i="5" s="1"/>
  <c r="CC859" i="5" a="1"/>
  <c r="CC859" i="5" s="1"/>
  <c r="CB859" i="5" a="1"/>
  <c r="CB859" i="5" s="1"/>
  <c r="CA859" i="5" a="1"/>
  <c r="CA859" i="5" s="1"/>
  <c r="BZ859" i="5" a="1"/>
  <c r="BZ859" i="5" s="1"/>
  <c r="BY859" i="5" a="1"/>
  <c r="BY859" i="5" s="1"/>
  <c r="BX859" i="5" a="1"/>
  <c r="BX859" i="5" s="1"/>
  <c r="BW859" i="5" a="1"/>
  <c r="BW859" i="5" s="1"/>
  <c r="BV859" i="5" a="1"/>
  <c r="BV859" i="5" s="1"/>
  <c r="BU859" i="5" a="1"/>
  <c r="BU859" i="5" s="1"/>
  <c r="BT859" i="5" a="1"/>
  <c r="BT859" i="5" s="1"/>
  <c r="BS859" i="5" a="1"/>
  <c r="BS859" i="5" s="1"/>
  <c r="BR859" i="5" a="1"/>
  <c r="BR859" i="5" s="1"/>
  <c r="BQ859" i="5" a="1"/>
  <c r="BQ859" i="5" s="1"/>
  <c r="BP859" i="5" a="1"/>
  <c r="BP859" i="5" s="1"/>
  <c r="BO859" i="5" a="1"/>
  <c r="BO859" i="5" s="1"/>
  <c r="BN859" i="5" a="1"/>
  <c r="BN859" i="5" s="1"/>
  <c r="BM859" i="5" a="1"/>
  <c r="BM859" i="5" s="1"/>
  <c r="BL859" i="5" a="1"/>
  <c r="BL859" i="5" s="1"/>
  <c r="BK859" i="5" a="1"/>
  <c r="BK859" i="5" s="1"/>
  <c r="BJ859" i="5" a="1"/>
  <c r="BJ859" i="5" s="1"/>
  <c r="BI859" i="5" a="1"/>
  <c r="BI859" i="5" s="1"/>
  <c r="BH859" i="5" a="1"/>
  <c r="BH859" i="5" s="1"/>
  <c r="BG859" i="5" a="1"/>
  <c r="BG859" i="5" s="1"/>
  <c r="BF859" i="5" a="1"/>
  <c r="BF859" i="5" s="1"/>
  <c r="BE859" i="5" a="1"/>
  <c r="BE859" i="5" s="1"/>
  <c r="BD859" i="5" a="1"/>
  <c r="BD859" i="5" s="1"/>
  <c r="BC859" i="5" a="1"/>
  <c r="BC859" i="5" s="1"/>
  <c r="BB859" i="5" a="1"/>
  <c r="BB859" i="5" s="1"/>
  <c r="BA859" i="5" a="1"/>
  <c r="BA859" i="5" s="1"/>
  <c r="AZ859" i="5" a="1"/>
  <c r="AZ859" i="5" s="1"/>
  <c r="AY859" i="5" a="1"/>
  <c r="AY859" i="5" s="1"/>
  <c r="AX859" i="5" a="1"/>
  <c r="AX859" i="5" s="1"/>
  <c r="AW859" i="5" a="1"/>
  <c r="AW859" i="5" s="1"/>
  <c r="AV859" i="5" a="1"/>
  <c r="AV859" i="5" s="1"/>
  <c r="AU859" i="5" a="1"/>
  <c r="AU859" i="5" s="1"/>
  <c r="AU858" i="5" a="1"/>
  <c r="AU858" i="5" s="1"/>
  <c r="B854" i="5"/>
  <c r="W278" i="16"/>
  <c r="AC6" i="16"/>
  <c r="BY899" i="5" l="1"/>
  <c r="BN865" i="5"/>
  <c r="CD865" i="5"/>
  <c r="BF899" i="5"/>
  <c r="BR865" i="5"/>
  <c r="BZ865" i="5"/>
  <c r="CH865" i="5"/>
  <c r="AW899" i="5"/>
  <c r="BE899" i="5"/>
  <c r="BU899" i="5"/>
  <c r="CC899" i="5"/>
  <c r="BA882" i="5"/>
  <c r="BT882" i="5"/>
  <c r="BU882" i="5"/>
  <c r="BZ882" i="5"/>
  <c r="BS865" i="5"/>
  <c r="CA865" i="5"/>
  <c r="AX865" i="5"/>
  <c r="CH882" i="5"/>
  <c r="CI882" i="5"/>
  <c r="BW882" i="5"/>
  <c r="CD882" i="5"/>
  <c r="BX882" i="5"/>
  <c r="AX882" i="5"/>
  <c r="BY882" i="5"/>
  <c r="BL899" i="5"/>
  <c r="BL865" i="5"/>
  <c r="CE882" i="5"/>
  <c r="BB865" i="5"/>
  <c r="BJ882" i="5"/>
  <c r="BP882" i="5"/>
  <c r="AV865" i="5"/>
  <c r="BC865" i="5"/>
  <c r="BK882" i="5"/>
  <c r="BQ882" i="5"/>
  <c r="BB899" i="5"/>
  <c r="BJ899" i="5"/>
  <c r="BR899" i="5"/>
  <c r="BZ899" i="5"/>
  <c r="CB865" i="5"/>
  <c r="CF865" i="5"/>
  <c r="BL882" i="5"/>
  <c r="BC899" i="5"/>
  <c r="BS882" i="5"/>
  <c r="BH882" i="5"/>
  <c r="BG865" i="5"/>
  <c r="CA882" i="5"/>
  <c r="BW899" i="5"/>
  <c r="BA865" i="5"/>
  <c r="BO865" i="5"/>
  <c r="BO882" i="5"/>
  <c r="BH899" i="5"/>
  <c r="BP899" i="5"/>
  <c r="BX899" i="5"/>
  <c r="BB882" i="5"/>
  <c r="AW865" i="5"/>
  <c r="BP865" i="5"/>
  <c r="CC865" i="5"/>
  <c r="CI865" i="5"/>
  <c r="BC882" i="5"/>
  <c r="AU899" i="5"/>
  <c r="CE899" i="5"/>
  <c r="BH865" i="5"/>
  <c r="CG882" i="5"/>
  <c r="AZ899" i="5"/>
  <c r="BI865" i="5"/>
  <c r="BD865" i="5"/>
  <c r="AY882" i="5"/>
  <c r="AW882" i="5"/>
  <c r="CC882" i="5"/>
  <c r="BE865" i="5"/>
  <c r="BX865" i="5"/>
  <c r="AU882" i="5"/>
  <c r="BM882" i="5"/>
  <c r="BV882" i="5"/>
  <c r="BD899" i="5"/>
  <c r="BK899" i="5"/>
  <c r="CF899" i="5"/>
  <c r="BU865" i="5"/>
  <c r="BG882" i="5"/>
  <c r="CE865" i="5"/>
  <c r="BI882" i="5"/>
  <c r="BR882" i="5"/>
  <c r="AV882" i="5"/>
  <c r="BD882" i="5"/>
  <c r="CB882" i="5"/>
  <c r="BS899" i="5"/>
  <c r="BF882" i="5"/>
  <c r="AZ865" i="5"/>
  <c r="BM865" i="5"/>
  <c r="BE882" i="5"/>
  <c r="BN882" i="5"/>
  <c r="AY899" i="5"/>
  <c r="BM899" i="5"/>
  <c r="BT899" i="5"/>
  <c r="CA899" i="5"/>
  <c r="CH899" i="5"/>
  <c r="BT865" i="5"/>
  <c r="CG865" i="5"/>
  <c r="E879" i="5"/>
  <c r="E862" i="5"/>
  <c r="F894" i="5"/>
  <c r="G894" i="5" s="1"/>
  <c r="H894" i="5" s="1"/>
  <c r="I894" i="5" s="1"/>
  <c r="F872" i="5"/>
  <c r="AV872" i="5" s="1" a="1"/>
  <c r="AV872" i="5" s="1"/>
  <c r="F861" i="5"/>
  <c r="F855" i="5" s="1"/>
  <c r="AV855" i="5" s="1" a="1"/>
  <c r="AV855" i="5" s="1"/>
  <c r="BC861" i="5" a="1"/>
  <c r="BC861" i="5" s="1"/>
  <c r="N861" i="5"/>
  <c r="AU865" i="5"/>
  <c r="BV865" i="5"/>
  <c r="BJ865" i="5"/>
  <c r="BQ865" i="5"/>
  <c r="BW865" i="5"/>
  <c r="BK865" i="5"/>
  <c r="AY865" i="5"/>
  <c r="BY865" i="5"/>
  <c r="BF865" i="5"/>
  <c r="P878" i="5"/>
  <c r="BE878" i="5" a="1"/>
  <c r="BE878" i="5" s="1"/>
  <c r="F875" i="5"/>
  <c r="AV875" i="5" s="1" a="1"/>
  <c r="AV875" i="5" s="1"/>
  <c r="BB861" i="5" a="1"/>
  <c r="BB861" i="5" s="1"/>
  <c r="BB878" i="5" a="1"/>
  <c r="BB878" i="5" s="1"/>
  <c r="AU872" i="5" a="1"/>
  <c r="AU872" i="5" s="1"/>
  <c r="F876" i="5"/>
  <c r="H878" i="5"/>
  <c r="F873" i="5"/>
  <c r="BC878" i="5" a="1"/>
  <c r="BC878" i="5" s="1"/>
  <c r="BD878" i="5" a="1"/>
  <c r="BD878" i="5" s="1"/>
  <c r="AZ882" i="5"/>
  <c r="CF882" i="5"/>
  <c r="F874" i="5"/>
  <c r="AV899" i="5"/>
  <c r="E896" i="5"/>
  <c r="BB895" i="5" a="1"/>
  <c r="BB895" i="5" s="1"/>
  <c r="M895" i="5"/>
  <c r="CB899" i="5"/>
  <c r="AX899" i="5"/>
  <c r="BQ899" i="5"/>
  <c r="CD899" i="5"/>
  <c r="BG899" i="5"/>
  <c r="G895" i="5"/>
  <c r="BA899" i="5"/>
  <c r="BN899" i="5"/>
  <c r="CG899" i="5"/>
  <c r="BO899" i="5"/>
  <c r="BI899" i="5"/>
  <c r="BV899" i="5"/>
  <c r="CI899" i="5"/>
  <c r="E839" i="5"/>
  <c r="E840" i="5"/>
  <c r="E841" i="5"/>
  <c r="E842" i="5"/>
  <c r="E843" i="5"/>
  <c r="E844" i="5"/>
  <c r="E838" i="5"/>
  <c r="E822" i="5"/>
  <c r="E823" i="5"/>
  <c r="E824" i="5"/>
  <c r="E825" i="5"/>
  <c r="E826" i="5"/>
  <c r="E827" i="5"/>
  <c r="E821" i="5"/>
  <c r="E805" i="5"/>
  <c r="E806" i="5"/>
  <c r="E807" i="5"/>
  <c r="E808" i="5"/>
  <c r="E809" i="5"/>
  <c r="E810" i="5"/>
  <c r="E804" i="5"/>
  <c r="E788" i="5"/>
  <c r="E789" i="5"/>
  <c r="E790" i="5"/>
  <c r="E791" i="5"/>
  <c r="E792" i="5"/>
  <c r="E793" i="5"/>
  <c r="E787" i="5"/>
  <c r="E771" i="5"/>
  <c r="E772" i="5"/>
  <c r="E773" i="5"/>
  <c r="E774" i="5"/>
  <c r="E775" i="5"/>
  <c r="E776" i="5"/>
  <c r="E770" i="5"/>
  <c r="E754" i="5"/>
  <c r="E755" i="5"/>
  <c r="E756" i="5"/>
  <c r="E757" i="5"/>
  <c r="E758" i="5"/>
  <c r="E759" i="5"/>
  <c r="E753" i="5"/>
  <c r="E737" i="5"/>
  <c r="E738" i="5"/>
  <c r="E739" i="5"/>
  <c r="E740" i="5"/>
  <c r="E741" i="5"/>
  <c r="E742" i="5"/>
  <c r="E736" i="5"/>
  <c r="E720" i="5"/>
  <c r="E721" i="5"/>
  <c r="E722" i="5"/>
  <c r="E723" i="5"/>
  <c r="E724" i="5"/>
  <c r="E725" i="5"/>
  <c r="E719" i="5"/>
  <c r="E703" i="5"/>
  <c r="E704" i="5"/>
  <c r="E705" i="5"/>
  <c r="E706" i="5"/>
  <c r="E707" i="5"/>
  <c r="E708" i="5"/>
  <c r="E702" i="5"/>
  <c r="E686" i="5"/>
  <c r="E687" i="5"/>
  <c r="E688" i="5"/>
  <c r="E689" i="5"/>
  <c r="E690" i="5"/>
  <c r="E691" i="5"/>
  <c r="E685" i="5"/>
  <c r="E669" i="5"/>
  <c r="E670" i="5"/>
  <c r="E671" i="5"/>
  <c r="E672" i="5"/>
  <c r="E673" i="5"/>
  <c r="E674" i="5"/>
  <c r="E668" i="5"/>
  <c r="E652" i="5"/>
  <c r="E653" i="5"/>
  <c r="E654" i="5"/>
  <c r="E655" i="5"/>
  <c r="E656" i="5"/>
  <c r="E657" i="5"/>
  <c r="E651" i="5"/>
  <c r="E635" i="5"/>
  <c r="E636" i="5"/>
  <c r="E637" i="5"/>
  <c r="E638" i="5"/>
  <c r="E639" i="5"/>
  <c r="E640" i="5"/>
  <c r="E634" i="5"/>
  <c r="E618" i="5"/>
  <c r="E619" i="5"/>
  <c r="E620" i="5"/>
  <c r="E621" i="5"/>
  <c r="E622" i="5"/>
  <c r="E623" i="5"/>
  <c r="E617" i="5"/>
  <c r="E601" i="5"/>
  <c r="E602" i="5"/>
  <c r="E603" i="5"/>
  <c r="E604" i="5"/>
  <c r="E605" i="5"/>
  <c r="E606" i="5"/>
  <c r="E600" i="5"/>
  <c r="E584" i="5"/>
  <c r="E585" i="5"/>
  <c r="E586" i="5"/>
  <c r="E587" i="5"/>
  <c r="E588" i="5"/>
  <c r="E589" i="5"/>
  <c r="E583" i="5"/>
  <c r="E567" i="5"/>
  <c r="E568" i="5"/>
  <c r="E569" i="5"/>
  <c r="E570" i="5"/>
  <c r="E571" i="5"/>
  <c r="E572" i="5"/>
  <c r="E566" i="5"/>
  <c r="E550" i="5"/>
  <c r="E551" i="5"/>
  <c r="E552" i="5"/>
  <c r="E553" i="5"/>
  <c r="E554" i="5"/>
  <c r="E555" i="5"/>
  <c r="E549" i="5"/>
  <c r="E533" i="5"/>
  <c r="E534" i="5"/>
  <c r="E535" i="5"/>
  <c r="E536" i="5"/>
  <c r="E537" i="5"/>
  <c r="E538" i="5"/>
  <c r="E532" i="5"/>
  <c r="E516" i="5"/>
  <c r="E517" i="5"/>
  <c r="E518" i="5"/>
  <c r="E519" i="5"/>
  <c r="E520" i="5"/>
  <c r="E521" i="5"/>
  <c r="E515" i="5"/>
  <c r="E499" i="5"/>
  <c r="E500" i="5"/>
  <c r="E501" i="5"/>
  <c r="E502" i="5"/>
  <c r="E503" i="5"/>
  <c r="E504" i="5"/>
  <c r="E498" i="5"/>
  <c r="E482" i="5"/>
  <c r="E483" i="5"/>
  <c r="E484" i="5"/>
  <c r="E485" i="5"/>
  <c r="E486" i="5"/>
  <c r="E487" i="5"/>
  <c r="E481" i="5"/>
  <c r="E465" i="5"/>
  <c r="E466" i="5"/>
  <c r="E467" i="5"/>
  <c r="E468" i="5"/>
  <c r="E469" i="5"/>
  <c r="E470" i="5"/>
  <c r="E464" i="5"/>
  <c r="E448" i="5"/>
  <c r="E449" i="5"/>
  <c r="E450" i="5"/>
  <c r="E451" i="5"/>
  <c r="E452" i="5"/>
  <c r="E453" i="5"/>
  <c r="E447" i="5"/>
  <c r="E431" i="5"/>
  <c r="E432" i="5"/>
  <c r="E433" i="5"/>
  <c r="E434" i="5"/>
  <c r="E435" i="5"/>
  <c r="E436" i="5"/>
  <c r="E430" i="5"/>
  <c r="E414" i="5"/>
  <c r="E415" i="5"/>
  <c r="E416" i="5"/>
  <c r="E417" i="5"/>
  <c r="E418" i="5"/>
  <c r="E419" i="5"/>
  <c r="E413" i="5"/>
  <c r="E397" i="5"/>
  <c r="E398" i="5"/>
  <c r="E399" i="5"/>
  <c r="E400" i="5"/>
  <c r="E401" i="5"/>
  <c r="E402" i="5"/>
  <c r="E396" i="5"/>
  <c r="E380" i="5"/>
  <c r="E381" i="5"/>
  <c r="E382" i="5"/>
  <c r="E383" i="5"/>
  <c r="E384" i="5"/>
  <c r="E385" i="5"/>
  <c r="E379" i="5"/>
  <c r="E363" i="5"/>
  <c r="E364" i="5"/>
  <c r="E365" i="5"/>
  <c r="E366" i="5"/>
  <c r="E367" i="5"/>
  <c r="E368" i="5"/>
  <c r="E362" i="5"/>
  <c r="E346" i="5"/>
  <c r="E347" i="5"/>
  <c r="E348" i="5"/>
  <c r="E349" i="5"/>
  <c r="E350" i="5"/>
  <c r="E351" i="5"/>
  <c r="E345" i="5"/>
  <c r="E329" i="5"/>
  <c r="E330" i="5"/>
  <c r="E331" i="5"/>
  <c r="E332" i="5"/>
  <c r="E333" i="5"/>
  <c r="E334" i="5"/>
  <c r="E328" i="5"/>
  <c r="E312" i="5"/>
  <c r="E313" i="5"/>
  <c r="E314" i="5"/>
  <c r="E315" i="5"/>
  <c r="E316" i="5"/>
  <c r="E317" i="5"/>
  <c r="E311" i="5"/>
  <c r="E295" i="5"/>
  <c r="E296" i="5"/>
  <c r="E297" i="5"/>
  <c r="E298" i="5"/>
  <c r="E299" i="5"/>
  <c r="E300" i="5"/>
  <c r="E294" i="5"/>
  <c r="E278" i="5"/>
  <c r="E279" i="5"/>
  <c r="E280" i="5"/>
  <c r="E281" i="5"/>
  <c r="E282" i="5"/>
  <c r="E283" i="5"/>
  <c r="E277" i="5"/>
  <c r="E261" i="5"/>
  <c r="E262" i="5"/>
  <c r="E263" i="5"/>
  <c r="E264" i="5"/>
  <c r="E265" i="5"/>
  <c r="E266" i="5"/>
  <c r="E260" i="5"/>
  <c r="E244" i="5"/>
  <c r="E245" i="5"/>
  <c r="E246" i="5"/>
  <c r="E247" i="5"/>
  <c r="E248" i="5"/>
  <c r="E249" i="5"/>
  <c r="E243" i="5"/>
  <c r="E227" i="5"/>
  <c r="E228" i="5"/>
  <c r="E229" i="5"/>
  <c r="E230" i="5"/>
  <c r="E231" i="5"/>
  <c r="E232" i="5"/>
  <c r="E226" i="5"/>
  <c r="E210" i="5"/>
  <c r="E211" i="5"/>
  <c r="E212" i="5"/>
  <c r="E213" i="5"/>
  <c r="E214" i="5"/>
  <c r="E215" i="5"/>
  <c r="E209" i="5"/>
  <c r="E193" i="5"/>
  <c r="E194" i="5"/>
  <c r="E195" i="5"/>
  <c r="E196" i="5"/>
  <c r="E197" i="5"/>
  <c r="E198" i="5"/>
  <c r="E192" i="5"/>
  <c r="E176" i="5"/>
  <c r="E177" i="5"/>
  <c r="E178" i="5"/>
  <c r="E179" i="5"/>
  <c r="E180" i="5"/>
  <c r="E181" i="5"/>
  <c r="E175" i="5"/>
  <c r="E159" i="5"/>
  <c r="E160" i="5"/>
  <c r="E161" i="5"/>
  <c r="E162" i="5"/>
  <c r="E163" i="5"/>
  <c r="E164" i="5"/>
  <c r="E158" i="5"/>
  <c r="E142" i="5"/>
  <c r="E143" i="5"/>
  <c r="E144" i="5"/>
  <c r="E145" i="5"/>
  <c r="E146" i="5"/>
  <c r="E147" i="5"/>
  <c r="E141" i="5"/>
  <c r="E125" i="5"/>
  <c r="E126" i="5"/>
  <c r="E127" i="5"/>
  <c r="E128" i="5"/>
  <c r="E129" i="5"/>
  <c r="E130" i="5"/>
  <c r="E124" i="5"/>
  <c r="E108" i="5"/>
  <c r="E109" i="5"/>
  <c r="E110" i="5"/>
  <c r="E111" i="5"/>
  <c r="E112" i="5"/>
  <c r="E113" i="5"/>
  <c r="E107" i="5"/>
  <c r="E91" i="5"/>
  <c r="E92" i="5"/>
  <c r="E93" i="5"/>
  <c r="E94" i="5"/>
  <c r="E95" i="5"/>
  <c r="E96" i="5"/>
  <c r="E90" i="5"/>
  <c r="E74" i="5"/>
  <c r="E75" i="5"/>
  <c r="E76" i="5"/>
  <c r="E77" i="5"/>
  <c r="E78" i="5"/>
  <c r="E79" i="5"/>
  <c r="E73" i="5"/>
  <c r="E57" i="5"/>
  <c r="E58" i="5"/>
  <c r="E59" i="5"/>
  <c r="E60" i="5"/>
  <c r="E61" i="5"/>
  <c r="E62" i="5"/>
  <c r="E56" i="5"/>
  <c r="E40" i="5"/>
  <c r="E41" i="5"/>
  <c r="E42" i="5"/>
  <c r="E43" i="5"/>
  <c r="E44" i="5"/>
  <c r="E45" i="5"/>
  <c r="E39" i="5"/>
  <c r="F893" i="5" l="1"/>
  <c r="F891" i="5"/>
  <c r="F859" i="5"/>
  <c r="F892" i="5"/>
  <c r="AV892" i="5" s="1" a="1"/>
  <c r="AV892" i="5" s="1"/>
  <c r="G861" i="5"/>
  <c r="H861" i="5" s="1"/>
  <c r="F858" i="5"/>
  <c r="AV858" i="5" s="1" a="1"/>
  <c r="AV858" i="5" s="1"/>
  <c r="F857" i="5"/>
  <c r="F889" i="5"/>
  <c r="AV889" i="5" s="1" a="1"/>
  <c r="AV889" i="5" s="1"/>
  <c r="F856" i="5"/>
  <c r="F890" i="5"/>
  <c r="F879" i="5"/>
  <c r="G876" i="5"/>
  <c r="G872" i="5"/>
  <c r="AW872" i="5" s="1" a="1"/>
  <c r="AW872" i="5" s="1"/>
  <c r="G874" i="5"/>
  <c r="G875" i="5"/>
  <c r="AW875" i="5" s="1" a="1"/>
  <c r="AW875" i="5" s="1"/>
  <c r="Q878" i="5"/>
  <c r="BF878" i="5" a="1"/>
  <c r="BF878" i="5" s="1"/>
  <c r="H895" i="5"/>
  <c r="G873" i="5"/>
  <c r="N895" i="5"/>
  <c r="BC895" i="5" a="1"/>
  <c r="BC895" i="5" s="1"/>
  <c r="BD861" i="5" a="1"/>
  <c r="BD861" i="5" s="1"/>
  <c r="O861" i="5"/>
  <c r="I878" i="5"/>
  <c r="W265" i="16"/>
  <c r="W252" i="16"/>
  <c r="W239" i="16"/>
  <c r="W226" i="16"/>
  <c r="W213" i="16"/>
  <c r="W200" i="16"/>
  <c r="W187" i="16"/>
  <c r="W174" i="16"/>
  <c r="W161" i="16"/>
  <c r="W148" i="16"/>
  <c r="W135" i="16"/>
  <c r="W122" i="16"/>
  <c r="W109" i="16"/>
  <c r="W96" i="16"/>
  <c r="W83" i="16"/>
  <c r="W70" i="16"/>
  <c r="W57" i="16"/>
  <c r="W44" i="16"/>
  <c r="E23" i="5"/>
  <c r="E24" i="5"/>
  <c r="E25" i="5"/>
  <c r="E26" i="5"/>
  <c r="E27" i="5"/>
  <c r="E28" i="5"/>
  <c r="E22" i="5"/>
  <c r="W31" i="16"/>
  <c r="G892" i="5" l="1"/>
  <c r="AW892" i="5" s="1" a="1"/>
  <c r="AW892" i="5" s="1"/>
  <c r="G857" i="5"/>
  <c r="G890" i="5"/>
  <c r="G855" i="5"/>
  <c r="G856" i="5"/>
  <c r="G859" i="5"/>
  <c r="F862" i="5"/>
  <c r="G858" i="5"/>
  <c r="AW858" i="5" s="1" a="1"/>
  <c r="AW858" i="5" s="1"/>
  <c r="F896" i="5"/>
  <c r="G893" i="5"/>
  <c r="G889" i="5"/>
  <c r="AW889" i="5" s="1" a="1"/>
  <c r="AW889" i="5" s="1"/>
  <c r="G891" i="5"/>
  <c r="G879" i="5"/>
  <c r="H874" i="5"/>
  <c r="H875" i="5"/>
  <c r="AX875" i="5" s="1" a="1"/>
  <c r="AX875" i="5" s="1"/>
  <c r="H872" i="5"/>
  <c r="H876" i="5"/>
  <c r="O895" i="5"/>
  <c r="BD895" i="5" a="1"/>
  <c r="BD895" i="5" s="1"/>
  <c r="H873" i="5"/>
  <c r="BG878" i="5" a="1"/>
  <c r="BG878" i="5" s="1"/>
  <c r="R878" i="5"/>
  <c r="I895" i="5"/>
  <c r="AW855" i="5" a="1"/>
  <c r="AW855" i="5" s="1"/>
  <c r="P861" i="5"/>
  <c r="BE861" i="5" a="1"/>
  <c r="BE861" i="5" s="1"/>
  <c r="I861" i="5"/>
  <c r="B95" i="11"/>
  <c r="B96" i="11"/>
  <c r="B97" i="11"/>
  <c r="A95" i="11"/>
  <c r="A96" i="11"/>
  <c r="A97" i="11"/>
  <c r="G896" i="5" l="1"/>
  <c r="H890" i="5"/>
  <c r="H858" i="5"/>
  <c r="AX858" i="5" s="1" a="1"/>
  <c r="AX858" i="5" s="1"/>
  <c r="H891" i="5"/>
  <c r="H893" i="5"/>
  <c r="H892" i="5"/>
  <c r="AX892" i="5" s="1" a="1"/>
  <c r="AX892" i="5" s="1"/>
  <c r="H859" i="5"/>
  <c r="H857" i="5"/>
  <c r="G862" i="5"/>
  <c r="H889" i="5"/>
  <c r="H856" i="5"/>
  <c r="H855" i="5"/>
  <c r="H879" i="5"/>
  <c r="I876" i="5"/>
  <c r="AX872" i="5" a="1"/>
  <c r="AX872" i="5" s="1"/>
  <c r="I875" i="5"/>
  <c r="AY875" i="5" s="1" a="1"/>
  <c r="AY875" i="5" s="1"/>
  <c r="I872" i="5"/>
  <c r="AY872" i="5" s="1" a="1"/>
  <c r="AY872" i="5" s="1"/>
  <c r="I874" i="5"/>
  <c r="BF861" i="5" a="1"/>
  <c r="BF861" i="5" s="1"/>
  <c r="Q861" i="5"/>
  <c r="I873" i="5"/>
  <c r="S878" i="5"/>
  <c r="BH878" i="5" a="1"/>
  <c r="BH878" i="5" s="1"/>
  <c r="AX889" i="5" a="1"/>
  <c r="AX889" i="5" s="1"/>
  <c r="P895" i="5"/>
  <c r="BE895" i="5" a="1"/>
  <c r="BE895" i="5" s="1"/>
  <c r="AC5" i="16"/>
  <c r="F5" i="6"/>
  <c r="P7" i="13"/>
  <c r="B2" i="3" a="1"/>
  <c r="B2" i="3" s="1"/>
  <c r="D8" i="6" s="1"/>
  <c r="A22" i="12"/>
  <c r="CI320" i="5" a="1"/>
  <c r="CI320" i="5" s="1"/>
  <c r="CH320" i="5" a="1"/>
  <c r="CH320" i="5" s="1"/>
  <c r="CG320" i="5" a="1"/>
  <c r="CG320" i="5" s="1"/>
  <c r="CF320" i="5" a="1"/>
  <c r="CF320" i="5" s="1"/>
  <c r="CE320" i="5" a="1"/>
  <c r="CE320" i="5" s="1"/>
  <c r="CD320" i="5" a="1"/>
  <c r="CD320" i="5" s="1"/>
  <c r="CC320" i="5" a="1"/>
  <c r="CC320" i="5" s="1"/>
  <c r="CB320" i="5" a="1"/>
  <c r="CB320" i="5" s="1"/>
  <c r="CA320" i="5" a="1"/>
  <c r="CA320" i="5" s="1"/>
  <c r="BZ320" i="5" a="1"/>
  <c r="BZ320" i="5" s="1"/>
  <c r="BY320" i="5" a="1"/>
  <c r="BY320" i="5" s="1"/>
  <c r="BX320" i="5" a="1"/>
  <c r="BX320" i="5" s="1"/>
  <c r="BW320" i="5" a="1"/>
  <c r="BW320" i="5" s="1"/>
  <c r="BV320" i="5" a="1"/>
  <c r="BV320" i="5" s="1"/>
  <c r="BU320" i="5" a="1"/>
  <c r="BU320" i="5" s="1"/>
  <c r="BT320" i="5" a="1"/>
  <c r="BT320" i="5" s="1"/>
  <c r="BS320" i="5" a="1"/>
  <c r="BS320" i="5" s="1"/>
  <c r="BR320" i="5" a="1"/>
  <c r="BR320" i="5" s="1"/>
  <c r="BQ320" i="5" a="1"/>
  <c r="BQ320" i="5" s="1"/>
  <c r="BP320" i="5" a="1"/>
  <c r="BP320" i="5" s="1"/>
  <c r="BO320" i="5" a="1"/>
  <c r="BO320" i="5" s="1"/>
  <c r="BN320" i="5" a="1"/>
  <c r="BN320" i="5" s="1"/>
  <c r="BM320" i="5" a="1"/>
  <c r="BM320" i="5" s="1"/>
  <c r="BL320" i="5" a="1"/>
  <c r="BL320" i="5" s="1"/>
  <c r="BK320" i="5" a="1"/>
  <c r="BK320" i="5" s="1"/>
  <c r="BJ320" i="5" a="1"/>
  <c r="BJ320" i="5" s="1"/>
  <c r="BI320" i="5" a="1"/>
  <c r="BI320" i="5" s="1"/>
  <c r="BH320" i="5" a="1"/>
  <c r="BH320" i="5" s="1"/>
  <c r="BG320" i="5" a="1"/>
  <c r="BG320" i="5" s="1"/>
  <c r="BF320" i="5" a="1"/>
  <c r="BF320" i="5" s="1"/>
  <c r="BE320" i="5" a="1"/>
  <c r="BE320" i="5" s="1"/>
  <c r="BD320" i="5" a="1"/>
  <c r="BD320" i="5" s="1"/>
  <c r="BC320" i="5" a="1"/>
  <c r="BC320" i="5" s="1"/>
  <c r="BB320" i="5" a="1"/>
  <c r="BB320" i="5" s="1"/>
  <c r="BA320" i="5" a="1"/>
  <c r="BA320" i="5" s="1"/>
  <c r="AZ320" i="5" a="1"/>
  <c r="AZ320" i="5" s="1"/>
  <c r="AY320" i="5" a="1"/>
  <c r="AY320" i="5" s="1"/>
  <c r="AX320" i="5" a="1"/>
  <c r="AX320" i="5" s="1"/>
  <c r="AW320" i="5" a="1"/>
  <c r="AW320" i="5" s="1"/>
  <c r="AV320" i="5" a="1"/>
  <c r="AV320" i="5" s="1"/>
  <c r="AU320" i="5" a="1"/>
  <c r="AU320" i="5" s="1"/>
  <c r="F320" i="5"/>
  <c r="G320" i="5" s="1"/>
  <c r="H320" i="5" s="1"/>
  <c r="I320" i="5" s="1"/>
  <c r="J320" i="5" s="1"/>
  <c r="K320" i="5" s="1"/>
  <c r="L320" i="5" s="1"/>
  <c r="M320" i="5" s="1"/>
  <c r="N320" i="5" s="1"/>
  <c r="O320" i="5" s="1"/>
  <c r="P320" i="5" s="1"/>
  <c r="Q320" i="5" s="1"/>
  <c r="R320" i="5" s="1"/>
  <c r="S320" i="5" s="1"/>
  <c r="T320" i="5" s="1"/>
  <c r="U320" i="5" s="1"/>
  <c r="V320" i="5" s="1"/>
  <c r="W320" i="5" s="1"/>
  <c r="X320" i="5" s="1"/>
  <c r="Y320" i="5" s="1"/>
  <c r="Z320" i="5" s="1"/>
  <c r="AA320" i="5" s="1"/>
  <c r="AB320" i="5" s="1"/>
  <c r="AC320" i="5" s="1"/>
  <c r="AD320" i="5" s="1"/>
  <c r="AE320" i="5" s="1"/>
  <c r="AF320" i="5" s="1"/>
  <c r="AG320" i="5" s="1"/>
  <c r="AH320" i="5" s="1"/>
  <c r="AI320" i="5" s="1"/>
  <c r="AJ320" i="5" s="1"/>
  <c r="AK320" i="5" s="1"/>
  <c r="AL320" i="5" s="1"/>
  <c r="AM320" i="5" s="1"/>
  <c r="AN320" i="5" s="1"/>
  <c r="AO320" i="5" s="1"/>
  <c r="AP320" i="5" s="1"/>
  <c r="AQ320" i="5" s="1"/>
  <c r="AR320" i="5" s="1"/>
  <c r="AS320" i="5" s="1"/>
  <c r="CI319" i="5" a="1"/>
  <c r="CI319" i="5" s="1"/>
  <c r="CH319" i="5" a="1"/>
  <c r="CH319" i="5" s="1"/>
  <c r="CG319" i="5" a="1"/>
  <c r="CG319" i="5" s="1"/>
  <c r="CF319" i="5" a="1"/>
  <c r="CF319" i="5" s="1"/>
  <c r="CE319" i="5" a="1"/>
  <c r="CE319" i="5" s="1"/>
  <c r="CD319" i="5" a="1"/>
  <c r="CD319" i="5" s="1"/>
  <c r="CC319" i="5" a="1"/>
  <c r="CC319" i="5" s="1"/>
  <c r="CB319" i="5" a="1"/>
  <c r="CB319" i="5" s="1"/>
  <c r="CA319" i="5" a="1"/>
  <c r="CA319" i="5" s="1"/>
  <c r="BZ319" i="5" a="1"/>
  <c r="BZ319" i="5" s="1"/>
  <c r="BY319" i="5" a="1"/>
  <c r="BY319" i="5" s="1"/>
  <c r="BX319" i="5" a="1"/>
  <c r="BX319" i="5" s="1"/>
  <c r="BW319" i="5" a="1"/>
  <c r="BW319" i="5" s="1"/>
  <c r="BV319" i="5" a="1"/>
  <c r="BV319" i="5" s="1"/>
  <c r="BU319" i="5" a="1"/>
  <c r="BU319" i="5" s="1"/>
  <c r="BT319" i="5" a="1"/>
  <c r="BT319" i="5" s="1"/>
  <c r="BS319" i="5" a="1"/>
  <c r="BS319" i="5" s="1"/>
  <c r="BR319" i="5" a="1"/>
  <c r="BR319" i="5" s="1"/>
  <c r="BQ319" i="5" a="1"/>
  <c r="BQ319" i="5" s="1"/>
  <c r="BP319" i="5" a="1"/>
  <c r="BP319" i="5" s="1"/>
  <c r="BO319" i="5" a="1"/>
  <c r="BO319" i="5" s="1"/>
  <c r="BN319" i="5" a="1"/>
  <c r="BN319" i="5" s="1"/>
  <c r="BM319" i="5" a="1"/>
  <c r="BM319" i="5" s="1"/>
  <c r="BL319" i="5" a="1"/>
  <c r="BL319" i="5" s="1"/>
  <c r="BK319" i="5" a="1"/>
  <c r="BK319" i="5" s="1"/>
  <c r="BJ319" i="5" a="1"/>
  <c r="BJ319" i="5" s="1"/>
  <c r="BI319" i="5" a="1"/>
  <c r="BI319" i="5" s="1"/>
  <c r="BH319" i="5" a="1"/>
  <c r="BH319" i="5" s="1"/>
  <c r="BG319" i="5" a="1"/>
  <c r="BG319" i="5" s="1"/>
  <c r="BF319" i="5" a="1"/>
  <c r="BF319" i="5" s="1"/>
  <c r="BE319" i="5" a="1"/>
  <c r="BE319" i="5" s="1"/>
  <c r="BD319" i="5" a="1"/>
  <c r="BD319" i="5" s="1"/>
  <c r="BC319" i="5" a="1"/>
  <c r="BC319" i="5" s="1"/>
  <c r="BB319" i="5" a="1"/>
  <c r="BB319" i="5" s="1"/>
  <c r="BA319" i="5" a="1"/>
  <c r="BA319" i="5" s="1"/>
  <c r="AZ319" i="5" a="1"/>
  <c r="AZ319" i="5" s="1"/>
  <c r="AY319" i="5" a="1"/>
  <c r="AY319" i="5" s="1"/>
  <c r="AX319" i="5" a="1"/>
  <c r="AX319" i="5" s="1"/>
  <c r="AW319" i="5" a="1"/>
  <c r="AW319" i="5" s="1"/>
  <c r="AV319" i="5" a="1"/>
  <c r="AV319" i="5" s="1"/>
  <c r="AU319" i="5" a="1"/>
  <c r="AU319" i="5" s="1"/>
  <c r="F319" i="5"/>
  <c r="G319" i="5" s="1"/>
  <c r="H319" i="5" s="1"/>
  <c r="I319" i="5" s="1"/>
  <c r="J319" i="5" s="1"/>
  <c r="K319" i="5" s="1"/>
  <c r="L319" i="5" s="1"/>
  <c r="M319" i="5" s="1"/>
  <c r="N319" i="5" s="1"/>
  <c r="O319" i="5" s="1"/>
  <c r="P319" i="5" s="1"/>
  <c r="Q319" i="5" s="1"/>
  <c r="R319" i="5" s="1"/>
  <c r="S319" i="5" s="1"/>
  <c r="T319" i="5" s="1"/>
  <c r="U319" i="5" s="1"/>
  <c r="V319" i="5" s="1"/>
  <c r="W319" i="5" s="1"/>
  <c r="X319" i="5" s="1"/>
  <c r="Y319" i="5" s="1"/>
  <c r="Z319" i="5" s="1"/>
  <c r="AA319" i="5" s="1"/>
  <c r="AB319" i="5" s="1"/>
  <c r="AC319" i="5" s="1"/>
  <c r="AD319" i="5" s="1"/>
  <c r="AE319" i="5" s="1"/>
  <c r="AF319" i="5" s="1"/>
  <c r="AG319" i="5" s="1"/>
  <c r="AH319" i="5" s="1"/>
  <c r="AI319" i="5" s="1"/>
  <c r="AJ319" i="5" s="1"/>
  <c r="AK319" i="5" s="1"/>
  <c r="AL319" i="5" s="1"/>
  <c r="AM319" i="5" s="1"/>
  <c r="AN319" i="5" s="1"/>
  <c r="AO319" i="5" s="1"/>
  <c r="AP319" i="5" s="1"/>
  <c r="AQ319" i="5" s="1"/>
  <c r="AR319" i="5" s="1"/>
  <c r="AS319" i="5" s="1"/>
  <c r="E318" i="5"/>
  <c r="CI317" i="5" a="1"/>
  <c r="CI317" i="5" s="1"/>
  <c r="CH317" i="5" a="1"/>
  <c r="CH317" i="5" s="1"/>
  <c r="CG317" i="5" a="1"/>
  <c r="CG317" i="5" s="1"/>
  <c r="CF317" i="5" a="1"/>
  <c r="CF317" i="5" s="1"/>
  <c r="CE317" i="5" a="1"/>
  <c r="CE317" i="5" s="1"/>
  <c r="CD317" i="5" a="1"/>
  <c r="CD317" i="5" s="1"/>
  <c r="CC317" i="5" a="1"/>
  <c r="CC317" i="5" s="1"/>
  <c r="CB317" i="5" a="1"/>
  <c r="CB317" i="5" s="1"/>
  <c r="CA317" i="5" a="1"/>
  <c r="CA317" i="5" s="1"/>
  <c r="BZ317" i="5" a="1"/>
  <c r="BZ317" i="5" s="1"/>
  <c r="BY317" i="5" a="1"/>
  <c r="BY317" i="5" s="1"/>
  <c r="BX317" i="5" a="1"/>
  <c r="BX317" i="5" s="1"/>
  <c r="BW317" i="5" a="1"/>
  <c r="BW317" i="5" s="1"/>
  <c r="BV317" i="5" a="1"/>
  <c r="BV317" i="5" s="1"/>
  <c r="BU317" i="5" a="1"/>
  <c r="BU317" i="5" s="1"/>
  <c r="BT317" i="5" a="1"/>
  <c r="BT317" i="5" s="1"/>
  <c r="BS317" i="5" a="1"/>
  <c r="BS317" i="5" s="1"/>
  <c r="BR317" i="5" a="1"/>
  <c r="BR317" i="5" s="1"/>
  <c r="BQ317" i="5" a="1"/>
  <c r="BQ317" i="5" s="1"/>
  <c r="BP317" i="5" a="1"/>
  <c r="BP317" i="5" s="1"/>
  <c r="BO317" i="5" a="1"/>
  <c r="BO317" i="5" s="1"/>
  <c r="BN317" i="5" a="1"/>
  <c r="BN317" i="5" s="1"/>
  <c r="BM317" i="5" a="1"/>
  <c r="BM317" i="5" s="1"/>
  <c r="BL317" i="5" a="1"/>
  <c r="BL317" i="5" s="1"/>
  <c r="BK317" i="5" a="1"/>
  <c r="BK317" i="5" s="1"/>
  <c r="BJ317" i="5" a="1"/>
  <c r="BJ317" i="5" s="1"/>
  <c r="BI317" i="5" a="1"/>
  <c r="BI317" i="5" s="1"/>
  <c r="BH317" i="5" a="1"/>
  <c r="BH317" i="5" s="1"/>
  <c r="BG317" i="5" a="1"/>
  <c r="BG317" i="5" s="1"/>
  <c r="BF317" i="5" a="1"/>
  <c r="BF317" i="5" s="1"/>
  <c r="BE317" i="5" a="1"/>
  <c r="BE317" i="5" s="1"/>
  <c r="BD317" i="5" a="1"/>
  <c r="BD317" i="5" s="1"/>
  <c r="BC317" i="5" a="1"/>
  <c r="BC317" i="5" s="1"/>
  <c r="BB317" i="5" a="1"/>
  <c r="BB317" i="5" s="1"/>
  <c r="N317" i="5"/>
  <c r="O317" i="5" s="1"/>
  <c r="P317" i="5" s="1"/>
  <c r="Q317" i="5" s="1"/>
  <c r="R317" i="5" s="1"/>
  <c r="S317" i="5" s="1"/>
  <c r="T317" i="5" s="1"/>
  <c r="U317" i="5" s="1"/>
  <c r="V317" i="5" s="1"/>
  <c r="W317" i="5" s="1"/>
  <c r="X317" i="5" s="1"/>
  <c r="Y317" i="5" s="1"/>
  <c r="Z317" i="5" s="1"/>
  <c r="AA317" i="5" s="1"/>
  <c r="AB317" i="5" s="1"/>
  <c r="AC317" i="5" s="1"/>
  <c r="AD317" i="5" s="1"/>
  <c r="AE317" i="5" s="1"/>
  <c r="AF317" i="5" s="1"/>
  <c r="AG317" i="5" s="1"/>
  <c r="AH317" i="5" s="1"/>
  <c r="AI317" i="5" s="1"/>
  <c r="AJ317" i="5" s="1"/>
  <c r="AK317" i="5" s="1"/>
  <c r="AL317" i="5" s="1"/>
  <c r="AM317" i="5" s="1"/>
  <c r="AN317" i="5" s="1"/>
  <c r="AO317" i="5" s="1"/>
  <c r="AP317" i="5" s="1"/>
  <c r="AQ317" i="5" s="1"/>
  <c r="AR317" i="5" s="1"/>
  <c r="AS317" i="5" s="1"/>
  <c r="L317" i="5"/>
  <c r="M317" i="5" s="1"/>
  <c r="K317" i="5"/>
  <c r="F317" i="5"/>
  <c r="M316" i="5"/>
  <c r="N316" i="5" s="1"/>
  <c r="O316" i="5" s="1"/>
  <c r="P316" i="5" s="1"/>
  <c r="Q316" i="5" s="1"/>
  <c r="R316" i="5" s="1"/>
  <c r="S316" i="5" s="1"/>
  <c r="T316" i="5" s="1"/>
  <c r="U316" i="5" s="1"/>
  <c r="V316" i="5" s="1"/>
  <c r="W316" i="5" s="1"/>
  <c r="X316" i="5" s="1"/>
  <c r="Y316" i="5" s="1"/>
  <c r="Z316" i="5" s="1"/>
  <c r="AA316" i="5" s="1"/>
  <c r="AB316" i="5" s="1"/>
  <c r="AC316" i="5" s="1"/>
  <c r="AD316" i="5" s="1"/>
  <c r="AE316" i="5" s="1"/>
  <c r="AF316" i="5" s="1"/>
  <c r="AG316" i="5" s="1"/>
  <c r="AH316" i="5" s="1"/>
  <c r="AI316" i="5" s="1"/>
  <c r="AJ316" i="5" s="1"/>
  <c r="AK316" i="5" s="1"/>
  <c r="AL316" i="5" s="1"/>
  <c r="AM316" i="5" s="1"/>
  <c r="AN316" i="5" s="1"/>
  <c r="AO316" i="5" s="1"/>
  <c r="AP316" i="5" s="1"/>
  <c r="AQ316" i="5" s="1"/>
  <c r="AR316" i="5" s="1"/>
  <c r="AS316" i="5" s="1"/>
  <c r="K316" i="5"/>
  <c r="L316" i="5" s="1"/>
  <c r="F316" i="5"/>
  <c r="G316" i="5" s="1"/>
  <c r="H316" i="5" s="1"/>
  <c r="CI315" i="5" a="1"/>
  <c r="CI315" i="5" s="1"/>
  <c r="CH315" i="5" a="1"/>
  <c r="CH315" i="5" s="1"/>
  <c r="CG315" i="5" a="1"/>
  <c r="CG315" i="5" s="1"/>
  <c r="CF315" i="5" a="1"/>
  <c r="CF315" i="5" s="1"/>
  <c r="CE315" i="5" a="1"/>
  <c r="CE315" i="5" s="1"/>
  <c r="CD315" i="5" a="1"/>
  <c r="CD315" i="5" s="1"/>
  <c r="CC315" i="5" a="1"/>
  <c r="CC315" i="5" s="1"/>
  <c r="CB315" i="5" a="1"/>
  <c r="CB315" i="5" s="1"/>
  <c r="CA315" i="5" a="1"/>
  <c r="CA315" i="5" s="1"/>
  <c r="BZ315" i="5" a="1"/>
  <c r="BZ315" i="5" s="1"/>
  <c r="BY315" i="5" a="1"/>
  <c r="BY315" i="5" s="1"/>
  <c r="BX315" i="5" a="1"/>
  <c r="BX315" i="5" s="1"/>
  <c r="BW315" i="5" a="1"/>
  <c r="BW315" i="5" s="1"/>
  <c r="BV315" i="5" a="1"/>
  <c r="BV315" i="5" s="1"/>
  <c r="BU315" i="5" a="1"/>
  <c r="BU315" i="5" s="1"/>
  <c r="BT315" i="5" a="1"/>
  <c r="BT315" i="5" s="1"/>
  <c r="BS315" i="5" a="1"/>
  <c r="BS315" i="5" s="1"/>
  <c r="BR315" i="5" a="1"/>
  <c r="BR315" i="5" s="1"/>
  <c r="BQ315" i="5" a="1"/>
  <c r="BQ315" i="5" s="1"/>
  <c r="BP315" i="5" a="1"/>
  <c r="BP315" i="5" s="1"/>
  <c r="BO315" i="5" a="1"/>
  <c r="BO315" i="5" s="1"/>
  <c r="BN315" i="5" a="1"/>
  <c r="BN315" i="5" s="1"/>
  <c r="BM315" i="5" a="1"/>
  <c r="BM315" i="5" s="1"/>
  <c r="BL315" i="5" a="1"/>
  <c r="BL315" i="5" s="1"/>
  <c r="BK315" i="5" a="1"/>
  <c r="BK315" i="5" s="1"/>
  <c r="BJ315" i="5" a="1"/>
  <c r="BJ315" i="5" s="1"/>
  <c r="BI315" i="5" a="1"/>
  <c r="BI315" i="5" s="1"/>
  <c r="BH315" i="5" a="1"/>
  <c r="BH315" i="5" s="1"/>
  <c r="BG315" i="5" a="1"/>
  <c r="BG315" i="5" s="1"/>
  <c r="BF315" i="5" a="1"/>
  <c r="BF315" i="5" s="1"/>
  <c r="BE315" i="5" a="1"/>
  <c r="BE315" i="5" s="1"/>
  <c r="BD315" i="5" a="1"/>
  <c r="BD315" i="5" s="1"/>
  <c r="BC315" i="5" a="1"/>
  <c r="BC315" i="5" s="1"/>
  <c r="BB315" i="5" a="1"/>
  <c r="BB315" i="5" s="1"/>
  <c r="BA315" i="5" a="1"/>
  <c r="BA315" i="5" s="1"/>
  <c r="AZ315" i="5" a="1"/>
  <c r="AZ315" i="5" s="1"/>
  <c r="AY315" i="5" a="1"/>
  <c r="AY315" i="5" s="1"/>
  <c r="AX315" i="5" a="1"/>
  <c r="AX315" i="5" s="1"/>
  <c r="AW315" i="5" a="1"/>
  <c r="AW315" i="5" s="1"/>
  <c r="AV315" i="5" a="1"/>
  <c r="AV315" i="5" s="1"/>
  <c r="AU315" i="5" a="1"/>
  <c r="AU315" i="5" s="1"/>
  <c r="AU314" i="5" a="1"/>
  <c r="AU314" i="5" s="1"/>
  <c r="B310" i="5"/>
  <c r="I891" i="5" l="1"/>
  <c r="I857" i="5"/>
  <c r="I889" i="5"/>
  <c r="AY889" i="5" s="1" a="1"/>
  <c r="AY889" i="5" s="1"/>
  <c r="I890" i="5"/>
  <c r="I892" i="5"/>
  <c r="AY892" i="5" s="1" a="1"/>
  <c r="AY892" i="5" s="1"/>
  <c r="H896" i="5"/>
  <c r="I859" i="5"/>
  <c r="I893" i="5"/>
  <c r="I856" i="5"/>
  <c r="AX855" i="5" a="1"/>
  <c r="AX855" i="5" s="1"/>
  <c r="H862" i="5"/>
  <c r="I858" i="5"/>
  <c r="AY858" i="5" s="1" a="1"/>
  <c r="AY858" i="5" s="1"/>
  <c r="I855" i="5"/>
  <c r="AY855" i="5" s="1" a="1"/>
  <c r="AY855" i="5" s="1"/>
  <c r="F312" i="5"/>
  <c r="J875" i="5"/>
  <c r="AZ875" i="5" s="1" a="1"/>
  <c r="AZ875" i="5" s="1"/>
  <c r="I879" i="5"/>
  <c r="J876" i="5"/>
  <c r="J872" i="5"/>
  <c r="AZ872" i="5" s="1" a="1"/>
  <c r="AZ872" i="5" s="1"/>
  <c r="J874" i="5"/>
  <c r="J873" i="5"/>
  <c r="BG861" i="5" a="1"/>
  <c r="BG861" i="5" s="1"/>
  <c r="R861" i="5"/>
  <c r="T878" i="5"/>
  <c r="BI878" i="5" a="1"/>
  <c r="BI878" i="5" s="1"/>
  <c r="Q895" i="5"/>
  <c r="BF895" i="5" a="1"/>
  <c r="BF895" i="5" s="1"/>
  <c r="F313" i="5"/>
  <c r="F314" i="5"/>
  <c r="AV314" i="5" s="1" a="1"/>
  <c r="AV314" i="5" s="1"/>
  <c r="F311" i="5"/>
  <c r="G317" i="5"/>
  <c r="H317" i="5" s="1"/>
  <c r="I317" i="5" s="1"/>
  <c r="F315" i="5"/>
  <c r="I316" i="5"/>
  <c r="AV321" i="5"/>
  <c r="BD321" i="5"/>
  <c r="BL321" i="5"/>
  <c r="BT321" i="5"/>
  <c r="CB321" i="5"/>
  <c r="AZ321" i="5"/>
  <c r="BH321" i="5"/>
  <c r="BP321" i="5"/>
  <c r="BX321" i="5"/>
  <c r="AW321" i="5"/>
  <c r="BE321" i="5"/>
  <c r="BM321" i="5"/>
  <c r="BU321" i="5"/>
  <c r="CC321" i="5"/>
  <c r="BA321" i="5"/>
  <c r="CF321" i="5"/>
  <c r="CG321" i="5"/>
  <c r="BI321" i="5"/>
  <c r="BQ321" i="5"/>
  <c r="BY321" i="5"/>
  <c r="AX321" i="5"/>
  <c r="BF321" i="5"/>
  <c r="BN321" i="5"/>
  <c r="BV321" i="5"/>
  <c r="CD321" i="5"/>
  <c r="AY321" i="5"/>
  <c r="BG321" i="5"/>
  <c r="BO321" i="5"/>
  <c r="BW321" i="5"/>
  <c r="CE321" i="5"/>
  <c r="BB321" i="5"/>
  <c r="BJ321" i="5"/>
  <c r="BR321" i="5"/>
  <c r="BZ321" i="5"/>
  <c r="CH321" i="5"/>
  <c r="AU321" i="5"/>
  <c r="BC321" i="5"/>
  <c r="BK321" i="5"/>
  <c r="BS321" i="5"/>
  <c r="CA321" i="5"/>
  <c r="CI321" i="5"/>
  <c r="N5" i="13"/>
  <c r="E4" i="6"/>
  <c r="C50" i="11"/>
  <c r="D50" i="11"/>
  <c r="E50" i="11"/>
  <c r="F50" i="11"/>
  <c r="G50" i="11"/>
  <c r="H50" i="11"/>
  <c r="I50" i="11"/>
  <c r="J50" i="11"/>
  <c r="K50" i="11"/>
  <c r="L50" i="11"/>
  <c r="M50" i="11"/>
  <c r="N50" i="11"/>
  <c r="O50" i="11"/>
  <c r="P50" i="11"/>
  <c r="Q50" i="11"/>
  <c r="R50" i="11"/>
  <c r="S50" i="11"/>
  <c r="T50" i="11"/>
  <c r="U50" i="11"/>
  <c r="V50" i="11"/>
  <c r="W50" i="11" s="1"/>
  <c r="X50" i="11" s="1"/>
  <c r="Y50" i="11" s="1"/>
  <c r="Z50" i="11" s="1"/>
  <c r="AA50" i="11" s="1"/>
  <c r="AB50" i="11" s="1"/>
  <c r="AC50" i="11" s="1"/>
  <c r="AD50" i="11" s="1"/>
  <c r="AE50" i="11" s="1"/>
  <c r="AF50" i="11" s="1"/>
  <c r="AG50" i="11" s="1"/>
  <c r="AH50" i="11" s="1"/>
  <c r="AI50" i="11" s="1"/>
  <c r="AJ50" i="11" s="1"/>
  <c r="AK50" i="11" s="1"/>
  <c r="AL50" i="11" s="1"/>
  <c r="AM50" i="11" s="1"/>
  <c r="AN50" i="11" s="1"/>
  <c r="AO50" i="11" s="1"/>
  <c r="AP50" i="11" s="1"/>
  <c r="B50" i="11"/>
  <c r="O1097" i="1"/>
  <c r="N1097" i="1"/>
  <c r="M1097" i="1"/>
  <c r="L1097" i="1"/>
  <c r="K1097" i="1"/>
  <c r="J1097" i="1"/>
  <c r="I1097" i="1"/>
  <c r="H1097" i="1"/>
  <c r="G1097" i="1"/>
  <c r="O1063" i="1"/>
  <c r="N1063" i="1"/>
  <c r="M1063" i="1"/>
  <c r="L1063" i="1"/>
  <c r="K1063" i="1"/>
  <c r="J1063" i="1"/>
  <c r="I1063" i="1"/>
  <c r="H1063" i="1"/>
  <c r="G1063" i="1"/>
  <c r="H1029" i="1"/>
  <c r="I1029" i="1"/>
  <c r="J1029" i="1"/>
  <c r="K1029" i="1"/>
  <c r="L1029" i="1"/>
  <c r="M1029" i="1"/>
  <c r="N1029" i="1"/>
  <c r="O1029" i="1"/>
  <c r="G1029" i="1"/>
  <c r="F1039" i="1"/>
  <c r="C7" i="1"/>
  <c r="D7" i="1"/>
  <c r="E7" i="1"/>
  <c r="F7" i="1"/>
  <c r="C8" i="1"/>
  <c r="D8" i="1"/>
  <c r="E8" i="1"/>
  <c r="F8" i="1"/>
  <c r="C9" i="1"/>
  <c r="D9" i="1"/>
  <c r="E9" i="1"/>
  <c r="F9" i="1"/>
  <c r="C10" i="1"/>
  <c r="D10" i="1"/>
  <c r="E10" i="1"/>
  <c r="F10" i="1"/>
  <c r="C11" i="1"/>
  <c r="D11" i="1"/>
  <c r="E11" i="1"/>
  <c r="F11" i="1"/>
  <c r="C12" i="1"/>
  <c r="D12" i="1"/>
  <c r="E12" i="1"/>
  <c r="F12" i="1"/>
  <c r="C14" i="1"/>
  <c r="D14" i="1"/>
  <c r="E14" i="1"/>
  <c r="F14" i="1"/>
  <c r="C15" i="1"/>
  <c r="D15" i="1"/>
  <c r="E15" i="1"/>
  <c r="F15" i="1"/>
  <c r="C17" i="1"/>
  <c r="D17" i="1"/>
  <c r="E17" i="1"/>
  <c r="F17" i="1"/>
  <c r="C18" i="1"/>
  <c r="D18" i="1"/>
  <c r="E18" i="1"/>
  <c r="F18" i="1"/>
  <c r="C19" i="1"/>
  <c r="D19" i="1"/>
  <c r="E19" i="1"/>
  <c r="F19" i="1"/>
  <c r="C20" i="1"/>
  <c r="D20" i="1"/>
  <c r="E20" i="1"/>
  <c r="F20" i="1"/>
  <c r="C21" i="1"/>
  <c r="D21" i="1"/>
  <c r="E21" i="1"/>
  <c r="F21" i="1"/>
  <c r="C23" i="1"/>
  <c r="D23" i="1"/>
  <c r="E23" i="1"/>
  <c r="F23" i="1"/>
  <c r="C24" i="1"/>
  <c r="D24" i="1"/>
  <c r="E24" i="1"/>
  <c r="F24" i="1"/>
  <c r="C25" i="1"/>
  <c r="D25" i="1"/>
  <c r="E25" i="1"/>
  <c r="F25" i="1"/>
  <c r="F483" i="1"/>
  <c r="J891" i="5" l="1"/>
  <c r="J858" i="5"/>
  <c r="AZ858" i="5" s="1" a="1"/>
  <c r="AZ858" i="5" s="1"/>
  <c r="J889" i="5"/>
  <c r="AZ889" i="5" s="1" a="1"/>
  <c r="AZ889" i="5" s="1"/>
  <c r="J890" i="5"/>
  <c r="J892" i="5"/>
  <c r="AZ892" i="5" s="1" a="1"/>
  <c r="AZ892" i="5" s="1"/>
  <c r="I896" i="5"/>
  <c r="J859" i="5"/>
  <c r="J855" i="5"/>
  <c r="I862" i="5"/>
  <c r="J856" i="5"/>
  <c r="J893" i="5"/>
  <c r="J857" i="5"/>
  <c r="G311" i="5"/>
  <c r="K876" i="5"/>
  <c r="K872" i="5"/>
  <c r="BA872" i="5" s="1" a="1"/>
  <c r="BA872" i="5" s="1"/>
  <c r="J879" i="5"/>
  <c r="K874" i="5"/>
  <c r="K875" i="5"/>
  <c r="BA875" i="5" s="1" a="1"/>
  <c r="BA875" i="5" s="1"/>
  <c r="U878" i="5"/>
  <c r="BJ878" i="5" a="1"/>
  <c r="BJ878" i="5" s="1"/>
  <c r="BG895" i="5" a="1"/>
  <c r="BG895" i="5" s="1"/>
  <c r="R895" i="5"/>
  <c r="K873" i="5"/>
  <c r="AZ855" i="5" a="1"/>
  <c r="AZ855" i="5" s="1"/>
  <c r="BH861" i="5" a="1"/>
  <c r="BH861" i="5" s="1"/>
  <c r="S861" i="5"/>
  <c r="F318" i="5"/>
  <c r="G314" i="5"/>
  <c r="AW314" i="5" s="1" a="1"/>
  <c r="AW314" i="5" s="1"/>
  <c r="G312" i="5"/>
  <c r="G315" i="5"/>
  <c r="G313" i="5"/>
  <c r="W18" i="16"/>
  <c r="L12" i="15"/>
  <c r="M12" i="15"/>
  <c r="N12" i="15"/>
  <c r="O12" i="15"/>
  <c r="P12" i="15"/>
  <c r="Q12" i="15"/>
  <c r="R12" i="15"/>
  <c r="S12" i="15"/>
  <c r="T12" i="15"/>
  <c r="U12" i="15"/>
  <c r="V12" i="15"/>
  <c r="W12" i="15"/>
  <c r="X12" i="15"/>
  <c r="Y12" i="15"/>
  <c r="Z12" i="15"/>
  <c r="AA12" i="15"/>
  <c r="AB12" i="15"/>
  <c r="AC12" i="15"/>
  <c r="AD12" i="15"/>
  <c r="AE12" i="15"/>
  <c r="AF12" i="15"/>
  <c r="L13" i="15"/>
  <c r="M13" i="15"/>
  <c r="N13" i="15"/>
  <c r="L14" i="15"/>
  <c r="M14" i="15"/>
  <c r="N14" i="15"/>
  <c r="L15" i="15"/>
  <c r="M15" i="15"/>
  <c r="N15" i="15"/>
  <c r="K13" i="15"/>
  <c r="K14" i="15"/>
  <c r="K15" i="15"/>
  <c r="K12" i="15"/>
  <c r="G15" i="15"/>
  <c r="CD7" i="15" s="1"/>
  <c r="CE7" i="15" s="1"/>
  <c r="CF7" i="15" s="1"/>
  <c r="CG7" i="15" s="1"/>
  <c r="CH7" i="15" s="1"/>
  <c r="CI7" i="15" s="1"/>
  <c r="CJ7" i="15" s="1"/>
  <c r="CK7" i="15" s="1"/>
  <c r="CL7" i="15" s="1"/>
  <c r="CM7" i="15" s="1"/>
  <c r="CN7" i="15" s="1"/>
  <c r="CO7" i="15" s="1"/>
  <c r="CP7" i="15" s="1"/>
  <c r="CQ7" i="15" s="1"/>
  <c r="CR7" i="15" s="1"/>
  <c r="CS7" i="15" s="1"/>
  <c r="CT7" i="15" s="1"/>
  <c r="CU7" i="15" s="1"/>
  <c r="CV7" i="15" s="1"/>
  <c r="CW7" i="15" s="1"/>
  <c r="CX7" i="15" s="1"/>
  <c r="CY7" i="15" s="1"/>
  <c r="CZ7" i="15" s="1"/>
  <c r="DA7" i="15" s="1"/>
  <c r="DB7" i="15" s="1"/>
  <c r="DC7" i="15" s="1"/>
  <c r="DD7" i="15" s="1"/>
  <c r="DE7" i="15" s="1"/>
  <c r="DF7" i="15" s="1"/>
  <c r="DG7" i="15" s="1"/>
  <c r="DH7" i="15" s="1"/>
  <c r="AF15" i="15" s="1"/>
  <c r="F15" i="15"/>
  <c r="AU7" i="15" s="1"/>
  <c r="S15" i="15" s="1"/>
  <c r="E15" i="15"/>
  <c r="AK7" i="15" s="1"/>
  <c r="Q15" i="15" s="1"/>
  <c r="D15" i="15"/>
  <c r="AA7" i="15" s="1"/>
  <c r="C15" i="15"/>
  <c r="CD6" i="15"/>
  <c r="Z14" i="15" s="1"/>
  <c r="AU6" i="15"/>
  <c r="AK6" i="15"/>
  <c r="AA6" i="15"/>
  <c r="O14" i="15" s="1"/>
  <c r="CD5" i="15"/>
  <c r="AU5" i="15"/>
  <c r="S13" i="15" s="1"/>
  <c r="AK5" i="15"/>
  <c r="AA5" i="15"/>
  <c r="Y5" i="15" s="1"/>
  <c r="K859" i="5" l="1"/>
  <c r="K855" i="5"/>
  <c r="K858" i="5"/>
  <c r="BA858" i="5" s="1" a="1"/>
  <c r="BA858" i="5" s="1"/>
  <c r="K889" i="5"/>
  <c r="BA889" i="5" s="1" a="1"/>
  <c r="BA889" i="5" s="1"/>
  <c r="J896" i="5"/>
  <c r="K890" i="5"/>
  <c r="K892" i="5"/>
  <c r="BA892" i="5" s="1" a="1"/>
  <c r="BA892" i="5" s="1"/>
  <c r="K891" i="5"/>
  <c r="J862" i="5"/>
  <c r="K857" i="5"/>
  <c r="K856" i="5"/>
  <c r="K893" i="5"/>
  <c r="H312" i="5"/>
  <c r="H315" i="5"/>
  <c r="G318" i="5"/>
  <c r="L872" i="5"/>
  <c r="BB872" i="5" s="1" a="1"/>
  <c r="BB872" i="5" s="1"/>
  <c r="L876" i="5"/>
  <c r="L874" i="5"/>
  <c r="K879" i="5"/>
  <c r="L875" i="5"/>
  <c r="BB875" i="5" s="1" a="1"/>
  <c r="BB875" i="5" s="1"/>
  <c r="T861" i="5"/>
  <c r="BI861" i="5" a="1"/>
  <c r="BI861" i="5" s="1"/>
  <c r="S895" i="5"/>
  <c r="BH895" i="5" a="1"/>
  <c r="BH895" i="5" s="1"/>
  <c r="L873" i="5"/>
  <c r="BA855" i="5" a="1"/>
  <c r="BA855" i="5" s="1"/>
  <c r="V878" i="5"/>
  <c r="BK878" i="5" a="1"/>
  <c r="BK878" i="5" s="1"/>
  <c r="H311" i="5"/>
  <c r="H314" i="5"/>
  <c r="AX314" i="5" s="1" a="1"/>
  <c r="AX314" i="5" s="1"/>
  <c r="H313" i="5"/>
  <c r="BZ6" i="15"/>
  <c r="CE6" i="15"/>
  <c r="CF6" i="15" s="1"/>
  <c r="AI7" i="15"/>
  <c r="AJ7" i="15"/>
  <c r="BR6" i="15"/>
  <c r="AM5" i="15"/>
  <c r="BB6" i="15"/>
  <c r="CB5" i="15"/>
  <c r="AS6" i="15"/>
  <c r="AB7" i="15"/>
  <c r="BQ5" i="15"/>
  <c r="BJ6" i="15"/>
  <c r="V14" i="15" s="1"/>
  <c r="O15" i="15"/>
  <c r="S14" i="15"/>
  <c r="W6" i="15"/>
  <c r="AE15" i="15"/>
  <c r="Y6" i="15"/>
  <c r="AG5" i="15"/>
  <c r="AX5" i="15"/>
  <c r="BM5" i="15"/>
  <c r="CC5" i="15"/>
  <c r="AG6" i="15"/>
  <c r="AC7" i="15"/>
  <c r="AB15" i="15"/>
  <c r="Q14" i="15"/>
  <c r="AY5" i="15"/>
  <c r="Q13" i="15"/>
  <c r="AN5" i="15"/>
  <c r="BA5" i="15"/>
  <c r="CE5" i="15"/>
  <c r="AL6" i="15"/>
  <c r="AQ7" i="15"/>
  <c r="Z15" i="15"/>
  <c r="AO5" i="15"/>
  <c r="BD5" i="15"/>
  <c r="BT5" i="15"/>
  <c r="X13" i="15" s="1"/>
  <c r="AM6" i="15"/>
  <c r="AC15" i="15"/>
  <c r="O13" i="15"/>
  <c r="BO5" i="15"/>
  <c r="W13" i="15" s="1"/>
  <c r="X5" i="15"/>
  <c r="AQ5" i="15"/>
  <c r="BE5" i="15"/>
  <c r="U13" i="15" s="1"/>
  <c r="BU5" i="15"/>
  <c r="AT6" i="15"/>
  <c r="W7" i="15"/>
  <c r="Z13" i="15"/>
  <c r="CA5" i="15"/>
  <c r="BG5" i="15"/>
  <c r="BW5" i="15"/>
  <c r="AC6" i="15"/>
  <c r="BY6" i="15"/>
  <c r="Y14" i="15" s="1"/>
  <c r="Y7" i="15"/>
  <c r="AA15" i="15"/>
  <c r="AE5" i="15"/>
  <c r="AV5" i="15"/>
  <c r="BI5" i="15"/>
  <c r="BY5" i="15"/>
  <c r="Y13" i="15" s="1"/>
  <c r="AD6" i="15"/>
  <c r="AD15" i="15"/>
  <c r="AF5" i="15"/>
  <c r="P13" i="15" s="1"/>
  <c r="AW5" i="15"/>
  <c r="BL5" i="15"/>
  <c r="AE6" i="15"/>
  <c r="BX7" i="15"/>
  <c r="BP7" i="15"/>
  <c r="BH7" i="15"/>
  <c r="AZ7" i="15"/>
  <c r="T15" i="15" s="1"/>
  <c r="AR7" i="15"/>
  <c r="BW7" i="15"/>
  <c r="BO7" i="15"/>
  <c r="W15" i="15" s="1"/>
  <c r="BG7" i="15"/>
  <c r="AY7" i="15"/>
  <c r="BV7" i="15"/>
  <c r="BN7" i="15"/>
  <c r="BF7" i="15"/>
  <c r="AX7" i="15"/>
  <c r="CC7" i="15"/>
  <c r="BU7" i="15"/>
  <c r="BM7" i="15"/>
  <c r="BE7" i="15"/>
  <c r="U15" i="15" s="1"/>
  <c r="AW7" i="15"/>
  <c r="CB7" i="15"/>
  <c r="BT7" i="15"/>
  <c r="X15" i="15" s="1"/>
  <c r="BL7" i="15"/>
  <c r="BD7" i="15"/>
  <c r="AV7" i="15"/>
  <c r="CA7" i="15"/>
  <c r="BS7" i="15"/>
  <c r="BK7" i="15"/>
  <c r="BC7" i="15"/>
  <c r="BZ7" i="15"/>
  <c r="BR7" i="15"/>
  <c r="BJ7" i="15"/>
  <c r="V15" i="15" s="1"/>
  <c r="BB7" i="15"/>
  <c r="BY7" i="15"/>
  <c r="Y15" i="15" s="1"/>
  <c r="BQ7" i="15"/>
  <c r="BI7" i="15"/>
  <c r="BA7" i="15"/>
  <c r="BC6" i="15"/>
  <c r="BK6" i="15"/>
  <c r="BS6" i="15"/>
  <c r="CA6" i="15"/>
  <c r="AS7" i="15"/>
  <c r="Z5" i="15"/>
  <c r="AH5" i="15"/>
  <c r="AP5" i="15"/>
  <c r="R13" i="15" s="1"/>
  <c r="BF5" i="15"/>
  <c r="BN5" i="15"/>
  <c r="BV5" i="15"/>
  <c r="X6" i="15"/>
  <c r="AF6" i="15"/>
  <c r="P14" i="15" s="1"/>
  <c r="AN6" i="15"/>
  <c r="AV6" i="15"/>
  <c r="BD6" i="15"/>
  <c r="BL6" i="15"/>
  <c r="BT6" i="15"/>
  <c r="X14" i="15" s="1"/>
  <c r="CB6" i="15"/>
  <c r="AD7" i="15"/>
  <c r="AL7" i="15"/>
  <c r="AT7" i="15"/>
  <c r="AO6" i="15"/>
  <c r="BE6" i="15"/>
  <c r="U14" i="15" s="1"/>
  <c r="BM6" i="15"/>
  <c r="BU6" i="15"/>
  <c r="CC6" i="15"/>
  <c r="AE7" i="15"/>
  <c r="AM7" i="15"/>
  <c r="AB5" i="15"/>
  <c r="AJ5" i="15"/>
  <c r="AR5" i="15"/>
  <c r="AZ5" i="15"/>
  <c r="T13" i="15" s="1"/>
  <c r="BH5" i="15"/>
  <c r="BP5" i="15"/>
  <c r="BX5" i="15"/>
  <c r="Z6" i="15"/>
  <c r="AH6" i="15"/>
  <c r="AP6" i="15"/>
  <c r="R14" i="15" s="1"/>
  <c r="AX6" i="15"/>
  <c r="BF6" i="15"/>
  <c r="BN6" i="15"/>
  <c r="BV6" i="15"/>
  <c r="X7" i="15"/>
  <c r="AF7" i="15"/>
  <c r="P15" i="15" s="1"/>
  <c r="AN7" i="15"/>
  <c r="AI5" i="15"/>
  <c r="AC5" i="15"/>
  <c r="AS5" i="15"/>
  <c r="AI6" i="15"/>
  <c r="AQ6" i="15"/>
  <c r="AY6" i="15"/>
  <c r="BG6" i="15"/>
  <c r="BO6" i="15"/>
  <c r="W14" i="15" s="1"/>
  <c r="BW6" i="15"/>
  <c r="AG7" i="15"/>
  <c r="AO7" i="15"/>
  <c r="AD5" i="15"/>
  <c r="AL5" i="15"/>
  <c r="AT5" i="15"/>
  <c r="BB5" i="15"/>
  <c r="BJ5" i="15"/>
  <c r="V13" i="15" s="1"/>
  <c r="BR5" i="15"/>
  <c r="BZ5" i="15"/>
  <c r="AB6" i="15"/>
  <c r="AJ6" i="15"/>
  <c r="AR6" i="15"/>
  <c r="AZ6" i="15"/>
  <c r="T14" i="15" s="1"/>
  <c r="BH6" i="15"/>
  <c r="BP6" i="15"/>
  <c r="BX6" i="15"/>
  <c r="Z7" i="15"/>
  <c r="AH7" i="15"/>
  <c r="AP7" i="15"/>
  <c r="R15" i="15" s="1"/>
  <c r="AW6" i="15"/>
  <c r="W5" i="15"/>
  <c r="BC5" i="15"/>
  <c r="BK5" i="15"/>
  <c r="BS5" i="15"/>
  <c r="BA6" i="15"/>
  <c r="BI6" i="15"/>
  <c r="BQ6" i="15"/>
  <c r="L858" i="5" l="1"/>
  <c r="BB858" i="5" s="1" a="1"/>
  <c r="BB858" i="5" s="1"/>
  <c r="K896" i="5"/>
  <c r="L890" i="5"/>
  <c r="L859" i="5"/>
  <c r="L893" i="5"/>
  <c r="K862" i="5"/>
  <c r="L856" i="5"/>
  <c r="L857" i="5"/>
  <c r="L889" i="5"/>
  <c r="L891" i="5"/>
  <c r="I313" i="5"/>
  <c r="L855" i="5"/>
  <c r="L892" i="5"/>
  <c r="BB892" i="5" s="1" a="1"/>
  <c r="BB892" i="5" s="1"/>
  <c r="H318" i="5"/>
  <c r="I314" i="5"/>
  <c r="AY314" i="5" s="1" a="1"/>
  <c r="AY314" i="5" s="1"/>
  <c r="I312" i="5"/>
  <c r="I315" i="5"/>
  <c r="I311" i="5"/>
  <c r="M876" i="5"/>
  <c r="M872" i="5"/>
  <c r="BC872" i="5" s="1" a="1"/>
  <c r="BC872" i="5" s="1"/>
  <c r="M875" i="5"/>
  <c r="BC875" i="5" s="1" a="1"/>
  <c r="BC875" i="5" s="1"/>
  <c r="M874" i="5"/>
  <c r="L879" i="5"/>
  <c r="BL878" i="5" a="1"/>
  <c r="BL878" i="5" s="1"/>
  <c r="W878" i="5"/>
  <c r="U861" i="5"/>
  <c r="BJ861" i="5" a="1"/>
  <c r="BJ861" i="5" s="1"/>
  <c r="BB855" i="5" a="1"/>
  <c r="BB855" i="5" s="1"/>
  <c r="BB889" i="5" a="1"/>
  <c r="BB889" i="5" s="1"/>
  <c r="M873" i="5"/>
  <c r="BI895" i="5" a="1"/>
  <c r="BI895" i="5" s="1"/>
  <c r="T895" i="5"/>
  <c r="CG6" i="15"/>
  <c r="CF5" i="15"/>
  <c r="M859" i="5" l="1"/>
  <c r="M857" i="5"/>
  <c r="M893" i="5"/>
  <c r="J313" i="5"/>
  <c r="M892" i="5"/>
  <c r="BC892" i="5" s="1" a="1"/>
  <c r="BC892" i="5" s="1"/>
  <c r="M855" i="5"/>
  <c r="BC855" i="5" s="1" a="1"/>
  <c r="BC855" i="5" s="1"/>
  <c r="M890" i="5"/>
  <c r="L862" i="5"/>
  <c r="M856" i="5"/>
  <c r="M891" i="5"/>
  <c r="L896" i="5"/>
  <c r="M889" i="5"/>
  <c r="M858" i="5"/>
  <c r="BC858" i="5" s="1" a="1"/>
  <c r="BC858" i="5" s="1"/>
  <c r="I318" i="5"/>
  <c r="J315" i="5"/>
  <c r="J314" i="5"/>
  <c r="AZ314" i="5" s="1" a="1"/>
  <c r="AZ314" i="5" s="1"/>
  <c r="J312" i="5"/>
  <c r="J311" i="5"/>
  <c r="M879" i="5"/>
  <c r="N874" i="5"/>
  <c r="N875" i="5"/>
  <c r="BD875" i="5" s="1" a="1"/>
  <c r="BD875" i="5" s="1"/>
  <c r="N872" i="5"/>
  <c r="BD872" i="5" s="1" a="1"/>
  <c r="BD872" i="5" s="1"/>
  <c r="N876" i="5"/>
  <c r="BK861" i="5" a="1"/>
  <c r="BK861" i="5" s="1"/>
  <c r="V861" i="5"/>
  <c r="U895" i="5"/>
  <c r="BJ895" i="5" a="1"/>
  <c r="BJ895" i="5" s="1"/>
  <c r="BC889" i="5" a="1"/>
  <c r="BC889" i="5" s="1"/>
  <c r="N873" i="5"/>
  <c r="BM878" i="5" a="1"/>
  <c r="BM878" i="5" s="1"/>
  <c r="X878" i="5"/>
  <c r="CH6" i="15"/>
  <c r="CG5" i="15"/>
  <c r="N859" i="5" l="1"/>
  <c r="N856" i="5"/>
  <c r="N857" i="5"/>
  <c r="N890" i="5"/>
  <c r="N855" i="5"/>
  <c r="N891" i="5"/>
  <c r="N858" i="5"/>
  <c r="BD858" i="5" s="1" a="1"/>
  <c r="BD858" i="5" s="1"/>
  <c r="M862" i="5"/>
  <c r="M896" i="5"/>
  <c r="J318" i="5"/>
  <c r="N892" i="5"/>
  <c r="BD892" i="5" s="1" a="1"/>
  <c r="BD892" i="5" s="1"/>
  <c r="N893" i="5"/>
  <c r="N889" i="5"/>
  <c r="BD889" i="5" s="1" a="1"/>
  <c r="BD889" i="5" s="1"/>
  <c r="K315" i="5"/>
  <c r="K312" i="5"/>
  <c r="K314" i="5"/>
  <c r="BA314" i="5" s="1" a="1"/>
  <c r="BA314" i="5" s="1"/>
  <c r="K313" i="5"/>
  <c r="K311" i="5"/>
  <c r="N879" i="5"/>
  <c r="O876" i="5"/>
  <c r="O872" i="5"/>
  <c r="BE872" i="5" s="1" a="1"/>
  <c r="BE872" i="5" s="1"/>
  <c r="O874" i="5"/>
  <c r="O875" i="5"/>
  <c r="BE875" i="5" s="1" a="1"/>
  <c r="BE875" i="5" s="1"/>
  <c r="O873" i="5"/>
  <c r="BN878" i="5" a="1"/>
  <c r="BN878" i="5" s="1"/>
  <c r="Y878" i="5"/>
  <c r="BD855" i="5" a="1"/>
  <c r="BD855" i="5" s="1"/>
  <c r="BL861" i="5" a="1"/>
  <c r="BL861" i="5" s="1"/>
  <c r="W861" i="5"/>
  <c r="V895" i="5"/>
  <c r="BK895" i="5" a="1"/>
  <c r="BK895" i="5" s="1"/>
  <c r="CI6" i="15"/>
  <c r="CH5" i="15"/>
  <c r="O855" i="5" l="1"/>
  <c r="O856" i="5"/>
  <c r="O889" i="5"/>
  <c r="BE889" i="5" s="1" a="1"/>
  <c r="BE889" i="5" s="1"/>
  <c r="N862" i="5"/>
  <c r="O858" i="5"/>
  <c r="BE858" i="5" s="1" a="1"/>
  <c r="BE858" i="5" s="1"/>
  <c r="N896" i="5"/>
  <c r="O892" i="5"/>
  <c r="BE892" i="5" s="1" a="1"/>
  <c r="BE892" i="5" s="1"/>
  <c r="O857" i="5"/>
  <c r="O859" i="5"/>
  <c r="L314" i="5"/>
  <c r="BB314" i="5" s="1" a="1"/>
  <c r="BB314" i="5" s="1"/>
  <c r="O890" i="5"/>
  <c r="O891" i="5"/>
  <c r="L312" i="5"/>
  <c r="O893" i="5"/>
  <c r="L311" i="5"/>
  <c r="L315" i="5"/>
  <c r="L313" i="5"/>
  <c r="K318" i="5"/>
  <c r="P874" i="5"/>
  <c r="P875" i="5"/>
  <c r="BF875" i="5" s="1" a="1"/>
  <c r="BF875" i="5" s="1"/>
  <c r="P872" i="5"/>
  <c r="BF872" i="5" s="1" a="1"/>
  <c r="BF872" i="5" s="1"/>
  <c r="P876" i="5"/>
  <c r="O879" i="5"/>
  <c r="P873" i="5"/>
  <c r="BE855" i="5" a="1"/>
  <c r="BE855" i="5" s="1"/>
  <c r="W895" i="5"/>
  <c r="BL895" i="5" a="1"/>
  <c r="BL895" i="5" s="1"/>
  <c r="X861" i="5"/>
  <c r="BM861" i="5" a="1"/>
  <c r="BM861" i="5" s="1"/>
  <c r="BO878" i="5" a="1"/>
  <c r="BO878" i="5" s="1"/>
  <c r="Z878" i="5"/>
  <c r="CJ6" i="15"/>
  <c r="AA14" i="15"/>
  <c r="CI5" i="15"/>
  <c r="P859" i="5" l="1"/>
  <c r="O862" i="5"/>
  <c r="M312" i="5"/>
  <c r="P858" i="5"/>
  <c r="BF858" i="5" s="1" a="1"/>
  <c r="BF858" i="5" s="1"/>
  <c r="P857" i="5"/>
  <c r="P855" i="5"/>
  <c r="BF855" i="5" s="1" a="1"/>
  <c r="BF855" i="5" s="1"/>
  <c r="P856" i="5"/>
  <c r="P892" i="5"/>
  <c r="BF892" i="5" s="1" a="1"/>
  <c r="BF892" i="5" s="1"/>
  <c r="M315" i="5"/>
  <c r="P890" i="5"/>
  <c r="P893" i="5"/>
  <c r="P889" i="5"/>
  <c r="BF889" i="5" s="1" a="1"/>
  <c r="BF889" i="5" s="1"/>
  <c r="P891" i="5"/>
  <c r="O896" i="5"/>
  <c r="M313" i="5"/>
  <c r="M311" i="5"/>
  <c r="L318" i="5"/>
  <c r="M314" i="5"/>
  <c r="BC314" i="5" s="1" a="1"/>
  <c r="BC314" i="5" s="1"/>
  <c r="Q875" i="5"/>
  <c r="BG875" i="5" s="1" a="1"/>
  <c r="BG875" i="5" s="1"/>
  <c r="Q872" i="5"/>
  <c r="BG872" i="5" s="1" a="1"/>
  <c r="BG872" i="5" s="1"/>
  <c r="Q874" i="5"/>
  <c r="P879" i="5"/>
  <c r="Q876" i="5"/>
  <c r="AA878" i="5"/>
  <c r="BP878" i="5" a="1"/>
  <c r="BP878" i="5" s="1"/>
  <c r="BN861" i="5" a="1"/>
  <c r="BN861" i="5" s="1"/>
  <c r="Y861" i="5"/>
  <c r="BM895" i="5" a="1"/>
  <c r="BM895" i="5" s="1"/>
  <c r="X895" i="5"/>
  <c r="Q873" i="5"/>
  <c r="CK6" i="15"/>
  <c r="CJ5" i="15"/>
  <c r="AA13" i="15"/>
  <c r="Q892" i="5" l="1"/>
  <c r="BG892" i="5" s="1" a="1"/>
  <c r="BG892" i="5" s="1"/>
  <c r="P862" i="5"/>
  <c r="Q891" i="5"/>
  <c r="N313" i="5"/>
  <c r="P896" i="5"/>
  <c r="Q857" i="5"/>
  <c r="Q859" i="5"/>
  <c r="Q856" i="5"/>
  <c r="Q858" i="5"/>
  <c r="BG858" i="5" s="1" a="1"/>
  <c r="BG858" i="5" s="1"/>
  <c r="Q855" i="5"/>
  <c r="BG855" i="5" s="1" a="1"/>
  <c r="BG855" i="5" s="1"/>
  <c r="Q889" i="5"/>
  <c r="BG889" i="5" s="1" a="1"/>
  <c r="BG889" i="5" s="1"/>
  <c r="Q893" i="5"/>
  <c r="M318" i="5"/>
  <c r="Q890" i="5"/>
  <c r="N312" i="5"/>
  <c r="N315" i="5"/>
  <c r="N311" i="5"/>
  <c r="N314" i="5"/>
  <c r="BD314" i="5" s="1" a="1"/>
  <c r="BD314" i="5" s="1"/>
  <c r="R874" i="5"/>
  <c r="R876" i="5"/>
  <c r="R875" i="5"/>
  <c r="BH875" i="5" s="1" a="1"/>
  <c r="BH875" i="5" s="1"/>
  <c r="Q879" i="5"/>
  <c r="R872" i="5"/>
  <c r="BO861" i="5" a="1"/>
  <c r="BO861" i="5" s="1"/>
  <c r="Z861" i="5"/>
  <c r="AB878" i="5"/>
  <c r="BQ878" i="5" a="1"/>
  <c r="BQ878" i="5" s="1"/>
  <c r="R873" i="5"/>
  <c r="Y895" i="5"/>
  <c r="BN895" i="5" a="1"/>
  <c r="BN895" i="5" s="1"/>
  <c r="BH872" i="5" a="1"/>
  <c r="BH872" i="5" s="1"/>
  <c r="CL6" i="15"/>
  <c r="CK5" i="15"/>
  <c r="R892" i="5" l="1"/>
  <c r="BH892" i="5" s="1" a="1"/>
  <c r="BH892" i="5" s="1"/>
  <c r="R858" i="5"/>
  <c r="BH858" i="5" s="1" a="1"/>
  <c r="BH858" i="5" s="1"/>
  <c r="R857" i="5"/>
  <c r="R891" i="5"/>
  <c r="Q862" i="5"/>
  <c r="O311" i="5"/>
  <c r="N318" i="5"/>
  <c r="R856" i="5"/>
  <c r="R893" i="5"/>
  <c r="R889" i="5"/>
  <c r="BH889" i="5" s="1" a="1"/>
  <c r="BH889" i="5" s="1"/>
  <c r="R859" i="5"/>
  <c r="R855" i="5"/>
  <c r="R890" i="5"/>
  <c r="O314" i="5"/>
  <c r="BE314" i="5" s="1" a="1"/>
  <c r="BE314" i="5" s="1"/>
  <c r="Q896" i="5"/>
  <c r="O313" i="5"/>
  <c r="O312" i="5"/>
  <c r="O315" i="5"/>
  <c r="S872" i="5"/>
  <c r="S876" i="5"/>
  <c r="R879" i="5"/>
  <c r="S874" i="5"/>
  <c r="S875" i="5"/>
  <c r="BI875" i="5" s="1" a="1"/>
  <c r="BI875" i="5" s="1"/>
  <c r="AC878" i="5"/>
  <c r="BR878" i="5" a="1"/>
  <c r="BR878" i="5" s="1"/>
  <c r="BP861" i="5" a="1"/>
  <c r="BP861" i="5" s="1"/>
  <c r="AA861" i="5"/>
  <c r="BI872" i="5" a="1"/>
  <c r="BI872" i="5" s="1"/>
  <c r="BO895" i="5" a="1"/>
  <c r="BO895" i="5" s="1"/>
  <c r="Z895" i="5"/>
  <c r="BH855" i="5" a="1"/>
  <c r="BH855" i="5" s="1"/>
  <c r="S873" i="5"/>
  <c r="CM6" i="15"/>
  <c r="CL5" i="15"/>
  <c r="S890" i="5" l="1"/>
  <c r="S859" i="5"/>
  <c r="S893" i="5"/>
  <c r="R862" i="5"/>
  <c r="R896" i="5"/>
  <c r="S857" i="5"/>
  <c r="P311" i="5"/>
  <c r="P314" i="5"/>
  <c r="BF314" i="5" s="1" a="1"/>
  <c r="BF314" i="5" s="1"/>
  <c r="P315" i="5"/>
  <c r="P313" i="5"/>
  <c r="S892" i="5"/>
  <c r="BI892" i="5" s="1" a="1"/>
  <c r="BI892" i="5" s="1"/>
  <c r="S889" i="5"/>
  <c r="BI889" i="5" s="1" a="1"/>
  <c r="BI889" i="5" s="1"/>
  <c r="S858" i="5"/>
  <c r="BI858" i="5" s="1" a="1"/>
  <c r="BI858" i="5" s="1"/>
  <c r="S856" i="5"/>
  <c r="S891" i="5"/>
  <c r="S855" i="5"/>
  <c r="P312" i="5"/>
  <c r="O318" i="5"/>
  <c r="S879" i="5"/>
  <c r="T874" i="5"/>
  <c r="T872" i="5"/>
  <c r="BJ872" i="5" s="1" a="1"/>
  <c r="BJ872" i="5" s="1"/>
  <c r="T876" i="5"/>
  <c r="T875" i="5"/>
  <c r="BJ875" i="5" s="1" a="1"/>
  <c r="BJ875" i="5" s="1"/>
  <c r="BI855" i="5" a="1"/>
  <c r="BI855" i="5" s="1"/>
  <c r="AD878" i="5"/>
  <c r="BS878" i="5" a="1"/>
  <c r="BS878" i="5" s="1"/>
  <c r="T873" i="5"/>
  <c r="AA895" i="5"/>
  <c r="BP895" i="5" a="1"/>
  <c r="BP895" i="5" s="1"/>
  <c r="AB861" i="5"/>
  <c r="BQ861" i="5" a="1"/>
  <c r="BQ861" i="5" s="1"/>
  <c r="CN6" i="15"/>
  <c r="CM5" i="15"/>
  <c r="T859" i="5" l="1"/>
  <c r="T892" i="5"/>
  <c r="BJ892" i="5" s="1" a="1"/>
  <c r="BJ892" i="5" s="1"/>
  <c r="Q311" i="5"/>
  <c r="T857" i="5"/>
  <c r="Q315" i="5"/>
  <c r="P318" i="5"/>
  <c r="Q314" i="5"/>
  <c r="Q312" i="5"/>
  <c r="Q313" i="5"/>
  <c r="T856" i="5"/>
  <c r="T890" i="5"/>
  <c r="T858" i="5"/>
  <c r="BJ858" i="5" s="1" a="1"/>
  <c r="BJ858" i="5" s="1"/>
  <c r="T891" i="5"/>
  <c r="T889" i="5"/>
  <c r="T855" i="5"/>
  <c r="T893" i="5"/>
  <c r="S862" i="5"/>
  <c r="S896" i="5"/>
  <c r="U872" i="5"/>
  <c r="U874" i="5"/>
  <c r="T879" i="5"/>
  <c r="U875" i="5"/>
  <c r="BK875" i="5" s="1" a="1"/>
  <c r="BK875" i="5" s="1"/>
  <c r="U876" i="5"/>
  <c r="BJ889" i="5" a="1"/>
  <c r="BJ889" i="5" s="1"/>
  <c r="BT878" i="5" a="1"/>
  <c r="BT878" i="5" s="1"/>
  <c r="AE878" i="5"/>
  <c r="AB895" i="5"/>
  <c r="BQ895" i="5" a="1"/>
  <c r="BQ895" i="5" s="1"/>
  <c r="AC861" i="5"/>
  <c r="BR861" i="5" a="1"/>
  <c r="BR861" i="5" s="1"/>
  <c r="BJ855" i="5" a="1"/>
  <c r="BJ855" i="5" s="1"/>
  <c r="BK872" i="5" a="1"/>
  <c r="BK872" i="5" s="1"/>
  <c r="U873" i="5"/>
  <c r="CO6" i="15"/>
  <c r="AB14" i="15"/>
  <c r="CN5" i="15"/>
  <c r="R313" i="5" l="1"/>
  <c r="R314" i="5"/>
  <c r="BH314" i="5" s="1" a="1"/>
  <c r="BH314" i="5" s="1"/>
  <c r="BG314" i="5" a="1"/>
  <c r="BG314" i="5" s="1"/>
  <c r="U891" i="5"/>
  <c r="U858" i="5"/>
  <c r="BK858" i="5" s="1" a="1"/>
  <c r="BK858" i="5" s="1"/>
  <c r="U857" i="5"/>
  <c r="U893" i="5"/>
  <c r="U892" i="5"/>
  <c r="BK892" i="5" s="1" a="1"/>
  <c r="BK892" i="5" s="1"/>
  <c r="R311" i="5"/>
  <c r="R312" i="5"/>
  <c r="R315" i="5"/>
  <c r="S311" i="5" s="1"/>
  <c r="Q318" i="5"/>
  <c r="U889" i="5"/>
  <c r="BK889" i="5" s="1" a="1"/>
  <c r="BK889" i="5" s="1"/>
  <c r="U856" i="5"/>
  <c r="U859" i="5"/>
  <c r="U855" i="5"/>
  <c r="BK855" i="5" s="1" a="1"/>
  <c r="BK855" i="5" s="1"/>
  <c r="T862" i="5"/>
  <c r="T896" i="5"/>
  <c r="U890" i="5"/>
  <c r="V875" i="5"/>
  <c r="BL875" i="5" s="1" a="1"/>
  <c r="BL875" i="5" s="1"/>
  <c r="V874" i="5"/>
  <c r="V872" i="5"/>
  <c r="BL872" i="5" s="1" a="1"/>
  <c r="BL872" i="5" s="1"/>
  <c r="V876" i="5"/>
  <c r="U879" i="5"/>
  <c r="BS861" i="5" a="1"/>
  <c r="BS861" i="5" s="1"/>
  <c r="AD861" i="5"/>
  <c r="V873" i="5"/>
  <c r="AF878" i="5"/>
  <c r="BU878" i="5" a="1"/>
  <c r="BU878" i="5" s="1"/>
  <c r="AC895" i="5"/>
  <c r="BR895" i="5" a="1"/>
  <c r="BR895" i="5" s="1"/>
  <c r="CP6" i="15"/>
  <c r="CO5" i="15"/>
  <c r="AB13" i="15"/>
  <c r="S313" i="5" l="1"/>
  <c r="S312" i="5"/>
  <c r="R318" i="5"/>
  <c r="V858" i="5"/>
  <c r="BL858" i="5" s="1" a="1"/>
  <c r="BL858" i="5" s="1"/>
  <c r="V855" i="5"/>
  <c r="V857" i="5"/>
  <c r="V889" i="5"/>
  <c r="BL889" i="5" s="1" a="1"/>
  <c r="BL889" i="5" s="1"/>
  <c r="V859" i="5"/>
  <c r="U862" i="5"/>
  <c r="V890" i="5"/>
  <c r="S315" i="5"/>
  <c r="S314" i="5"/>
  <c r="BI314" i="5" s="1" a="1"/>
  <c r="BI314" i="5" s="1"/>
  <c r="V892" i="5"/>
  <c r="BL892" i="5" s="1" a="1"/>
  <c r="BL892" i="5" s="1"/>
  <c r="W875" i="5"/>
  <c r="BM875" i="5" s="1" a="1"/>
  <c r="BM875" i="5" s="1"/>
  <c r="U896" i="5"/>
  <c r="V891" i="5"/>
  <c r="V893" i="5"/>
  <c r="V856" i="5"/>
  <c r="W876" i="5"/>
  <c r="W874" i="5"/>
  <c r="W872" i="5"/>
  <c r="V879" i="5"/>
  <c r="BM872" i="5" a="1"/>
  <c r="BM872" i="5" s="1"/>
  <c r="BV878" i="5" a="1"/>
  <c r="BV878" i="5" s="1"/>
  <c r="AG878" i="5"/>
  <c r="BS895" i="5" a="1"/>
  <c r="BS895" i="5" s="1"/>
  <c r="AD895" i="5"/>
  <c r="W873" i="5"/>
  <c r="BL855" i="5" a="1"/>
  <c r="BL855" i="5" s="1"/>
  <c r="BT861" i="5" a="1"/>
  <c r="BT861" i="5" s="1"/>
  <c r="AE861" i="5"/>
  <c r="CQ6" i="15"/>
  <c r="CP5" i="15"/>
  <c r="T311" i="5" l="1"/>
  <c r="W858" i="5"/>
  <c r="BM858" i="5" s="1" a="1"/>
  <c r="BM858" i="5" s="1"/>
  <c r="W857" i="5"/>
  <c r="V862" i="5"/>
  <c r="W855" i="5"/>
  <c r="W892" i="5"/>
  <c r="BM892" i="5" s="1" a="1"/>
  <c r="BM892" i="5" s="1"/>
  <c r="W893" i="5"/>
  <c r="W891" i="5"/>
  <c r="V896" i="5"/>
  <c r="W889" i="5"/>
  <c r="BM889" i="5" s="1" a="1"/>
  <c r="BM889" i="5" s="1"/>
  <c r="T313" i="5"/>
  <c r="T314" i="5"/>
  <c r="BJ314" i="5" s="1" a="1"/>
  <c r="BJ314" i="5" s="1"/>
  <c r="T315" i="5"/>
  <c r="S318" i="5"/>
  <c r="T312" i="5"/>
  <c r="U313" i="5" s="1"/>
  <c r="W856" i="5"/>
  <c r="X875" i="5"/>
  <c r="BN875" i="5" s="1" a="1"/>
  <c r="BN875" i="5" s="1"/>
  <c r="W859" i="5"/>
  <c r="W890" i="5"/>
  <c r="X872" i="5"/>
  <c r="BN872" i="5" s="1" a="1"/>
  <c r="BN872" i="5" s="1"/>
  <c r="X876" i="5"/>
  <c r="W879" i="5"/>
  <c r="X874" i="5"/>
  <c r="AF861" i="5"/>
  <c r="BU861" i="5" a="1"/>
  <c r="BU861" i="5" s="1"/>
  <c r="AH878" i="5"/>
  <c r="BW878" i="5" a="1"/>
  <c r="BW878" i="5" s="1"/>
  <c r="X873" i="5"/>
  <c r="BM855" i="5" a="1"/>
  <c r="BM855" i="5" s="1"/>
  <c r="AE895" i="5"/>
  <c r="BT895" i="5" a="1"/>
  <c r="BT895" i="5" s="1"/>
  <c r="CR6" i="15"/>
  <c r="CQ5" i="15"/>
  <c r="X859" i="5" l="1"/>
  <c r="W896" i="5"/>
  <c r="X889" i="5"/>
  <c r="BN889" i="5" s="1" a="1"/>
  <c r="BN889" i="5" s="1"/>
  <c r="X891" i="5"/>
  <c r="W862" i="5"/>
  <c r="X856" i="5"/>
  <c r="X858" i="5"/>
  <c r="BN858" i="5" s="1" a="1"/>
  <c r="BN858" i="5" s="1"/>
  <c r="X857" i="5"/>
  <c r="X890" i="5"/>
  <c r="X855" i="5"/>
  <c r="BN855" i="5" s="1" a="1"/>
  <c r="BN855" i="5" s="1"/>
  <c r="U314" i="5"/>
  <c r="BK314" i="5" s="1" a="1"/>
  <c r="BK314" i="5" s="1"/>
  <c r="U311" i="5"/>
  <c r="U315" i="5"/>
  <c r="T318" i="5"/>
  <c r="U312" i="5"/>
  <c r="V313" i="5" s="1"/>
  <c r="X892" i="5"/>
  <c r="BN892" i="5" s="1" a="1"/>
  <c r="BN892" i="5" s="1"/>
  <c r="X893" i="5"/>
  <c r="Y872" i="5"/>
  <c r="BO872" i="5" s="1" a="1"/>
  <c r="BO872" i="5" s="1"/>
  <c r="X879" i="5"/>
  <c r="Y875" i="5"/>
  <c r="BO875" i="5" s="1" a="1"/>
  <c r="BO875" i="5" s="1"/>
  <c r="Y874" i="5"/>
  <c r="Y876" i="5"/>
  <c r="BV861" i="5" a="1"/>
  <c r="BV861" i="5" s="1"/>
  <c r="AG861" i="5"/>
  <c r="AI878" i="5"/>
  <c r="BX878" i="5" a="1"/>
  <c r="BX878" i="5" s="1"/>
  <c r="BU895" i="5" a="1"/>
  <c r="BU895" i="5" s="1"/>
  <c r="AF895" i="5"/>
  <c r="Y873" i="5"/>
  <c r="CS6" i="15"/>
  <c r="CR5" i="15"/>
  <c r="Y893" i="5" l="1"/>
  <c r="X862" i="5"/>
  <c r="Y891" i="5"/>
  <c r="X896" i="5"/>
  <c r="Y889" i="5"/>
  <c r="BO889" i="5" s="1" a="1"/>
  <c r="BO889" i="5" s="1"/>
  <c r="Y859" i="5"/>
  <c r="Y890" i="5"/>
  <c r="Y892" i="5"/>
  <c r="Y858" i="5"/>
  <c r="BO858" i="5" s="1" a="1"/>
  <c r="BO858" i="5" s="1"/>
  <c r="Y856" i="5"/>
  <c r="Y857" i="5"/>
  <c r="Y855" i="5"/>
  <c r="U318" i="5"/>
  <c r="V311" i="5"/>
  <c r="V314" i="5"/>
  <c r="BL314" i="5" s="1" a="1"/>
  <c r="BL314" i="5" s="1"/>
  <c r="V315" i="5"/>
  <c r="V312" i="5"/>
  <c r="Z874" i="5"/>
  <c r="Z875" i="5"/>
  <c r="BP875" i="5" s="1" a="1"/>
  <c r="BP875" i="5" s="1"/>
  <c r="Z876" i="5"/>
  <c r="Z872" i="5"/>
  <c r="Y879" i="5"/>
  <c r="BW861" i="5" a="1"/>
  <c r="BW861" i="5" s="1"/>
  <c r="AH861" i="5"/>
  <c r="Z873" i="5"/>
  <c r="AG895" i="5"/>
  <c r="BV895" i="5" a="1"/>
  <c r="BV895" i="5" s="1"/>
  <c r="BO855" i="5" a="1"/>
  <c r="BO855" i="5" s="1"/>
  <c r="BY878" i="5" a="1"/>
  <c r="BY878" i="5" s="1"/>
  <c r="AJ878" i="5"/>
  <c r="CT6" i="15"/>
  <c r="AC14" i="15"/>
  <c r="CS5" i="15"/>
  <c r="W311" i="5" l="1"/>
  <c r="W314" i="5"/>
  <c r="BM314" i="5" s="1" a="1"/>
  <c r="BM314" i="5" s="1"/>
  <c r="Z892" i="5"/>
  <c r="BP892" i="5" s="1" a="1"/>
  <c r="BP892" i="5" s="1"/>
  <c r="BO892" i="5" a="1"/>
  <c r="BO892" i="5" s="1"/>
  <c r="Z890" i="5"/>
  <c r="Y862" i="5"/>
  <c r="Y896" i="5"/>
  <c r="Z893" i="5"/>
  <c r="Z891" i="5"/>
  <c r="Z856" i="5"/>
  <c r="Z857" i="5"/>
  <c r="Z858" i="5"/>
  <c r="BP858" i="5" s="1" a="1"/>
  <c r="BP858" i="5" s="1"/>
  <c r="Z859" i="5"/>
  <c r="Z855" i="5"/>
  <c r="AA876" i="5"/>
  <c r="Z889" i="5"/>
  <c r="W312" i="5"/>
  <c r="V318" i="5"/>
  <c r="W313" i="5"/>
  <c r="W315" i="5"/>
  <c r="AA872" i="5"/>
  <c r="Z879" i="5"/>
  <c r="AA874" i="5"/>
  <c r="AA875" i="5"/>
  <c r="BQ875" i="5" s="1" a="1"/>
  <c r="BQ875" i="5" s="1"/>
  <c r="AH895" i="5"/>
  <c r="BW895" i="5" a="1"/>
  <c r="BW895" i="5" s="1"/>
  <c r="AK878" i="5"/>
  <c r="BZ878" i="5" a="1"/>
  <c r="BZ878" i="5" s="1"/>
  <c r="BX861" i="5" a="1"/>
  <c r="BX861" i="5" s="1"/>
  <c r="AI861" i="5"/>
  <c r="AA873" i="5"/>
  <c r="CU6" i="15"/>
  <c r="CT5" i="15"/>
  <c r="AC13" i="15"/>
  <c r="X315" i="5" l="1"/>
  <c r="Y313" i="5" s="1"/>
  <c r="X311" i="5"/>
  <c r="X314" i="5"/>
  <c r="BN314" i="5" s="1" a="1"/>
  <c r="BN314" i="5" s="1"/>
  <c r="AA859" i="5"/>
  <c r="X313" i="5"/>
  <c r="AA857" i="5"/>
  <c r="AA889" i="5"/>
  <c r="Z896" i="5"/>
  <c r="AA856" i="5"/>
  <c r="AA855" i="5"/>
  <c r="Z862" i="5"/>
  <c r="AA892" i="5"/>
  <c r="BQ892" i="5" s="1" a="1"/>
  <c r="BQ892" i="5" s="1"/>
  <c r="AA858" i="5"/>
  <c r="AA893" i="5"/>
  <c r="AA890" i="5"/>
  <c r="AA891" i="5"/>
  <c r="AB876" i="5"/>
  <c r="X312" i="5"/>
  <c r="W318" i="5"/>
  <c r="AA879" i="5"/>
  <c r="AB875" i="5"/>
  <c r="BR875" i="5" s="1" a="1"/>
  <c r="BR875" i="5" s="1"/>
  <c r="AB874" i="5"/>
  <c r="AB872" i="5"/>
  <c r="AB873" i="5"/>
  <c r="CA878" i="5" a="1"/>
  <c r="CA878" i="5" s="1"/>
  <c r="AL878" i="5"/>
  <c r="AJ861" i="5"/>
  <c r="BY861" i="5" a="1"/>
  <c r="BY861" i="5" s="1"/>
  <c r="AI895" i="5"/>
  <c r="BX895" i="5" a="1"/>
  <c r="BX895" i="5" s="1"/>
  <c r="CV6" i="15"/>
  <c r="CU5" i="15"/>
  <c r="AB855" i="5" l="1"/>
  <c r="X318" i="5"/>
  <c r="Y314" i="5"/>
  <c r="BO314" i="5" s="1" a="1"/>
  <c r="BO314" i="5" s="1"/>
  <c r="Y311" i="5"/>
  <c r="Y312" i="5"/>
  <c r="Y315" i="5"/>
  <c r="AA862" i="5"/>
  <c r="BQ858" i="5" a="1"/>
  <c r="BQ858" i="5" s="1"/>
  <c r="AB857" i="5"/>
  <c r="AB859" i="5"/>
  <c r="AB856" i="5"/>
  <c r="AB892" i="5"/>
  <c r="BR892" i="5" s="1" a="1"/>
  <c r="BR892" i="5" s="1"/>
  <c r="AB858" i="5"/>
  <c r="BR858" i="5" s="1" a="1"/>
  <c r="BR858" i="5" s="1"/>
  <c r="AB893" i="5"/>
  <c r="AB889" i="5"/>
  <c r="AB891" i="5"/>
  <c r="AB890" i="5"/>
  <c r="AA896" i="5"/>
  <c r="AC874" i="5"/>
  <c r="AC875" i="5"/>
  <c r="BS875" i="5" s="1" a="1"/>
  <c r="BS875" i="5" s="1"/>
  <c r="AC872" i="5"/>
  <c r="AC876" i="5"/>
  <c r="AB879" i="5"/>
  <c r="AC873" i="5"/>
  <c r="AJ895" i="5"/>
  <c r="BY895" i="5" a="1"/>
  <c r="BY895" i="5" s="1"/>
  <c r="CB878" i="5" a="1"/>
  <c r="CB878" i="5" s="1"/>
  <c r="AM878" i="5"/>
  <c r="AK861" i="5"/>
  <c r="BZ861" i="5" a="1"/>
  <c r="BZ861" i="5" s="1"/>
  <c r="CW6" i="15"/>
  <c r="CV5" i="15"/>
  <c r="Z313" i="5" l="1"/>
  <c r="Z315" i="5"/>
  <c r="Z314" i="5"/>
  <c r="BP314" i="5" s="1" a="1"/>
  <c r="BP314" i="5" s="1"/>
  <c r="Z311" i="5"/>
  <c r="AC859" i="5"/>
  <c r="Z312" i="5"/>
  <c r="Y318" i="5"/>
  <c r="AC893" i="5"/>
  <c r="AC857" i="5"/>
  <c r="AC891" i="5"/>
  <c r="AC858" i="5"/>
  <c r="BS858" i="5" s="1" a="1"/>
  <c r="BS858" i="5" s="1"/>
  <c r="AB862" i="5"/>
  <c r="AC892" i="5"/>
  <c r="BS892" i="5" s="1" a="1"/>
  <c r="BS892" i="5" s="1"/>
  <c r="AC855" i="5"/>
  <c r="AC856" i="5"/>
  <c r="AC890" i="5"/>
  <c r="AB896" i="5"/>
  <c r="AC889" i="5"/>
  <c r="AD876" i="5"/>
  <c r="AC879" i="5"/>
  <c r="AD874" i="5"/>
  <c r="AD875" i="5"/>
  <c r="BT875" i="5" s="1" a="1"/>
  <c r="BT875" i="5" s="1"/>
  <c r="AD872" i="5"/>
  <c r="AD873" i="5"/>
  <c r="CA861" i="5" a="1"/>
  <c r="CA861" i="5" s="1"/>
  <c r="AL861" i="5"/>
  <c r="CC878" i="5" a="1"/>
  <c r="CC878" i="5" s="1"/>
  <c r="AN878" i="5"/>
  <c r="BZ895" i="5" a="1"/>
  <c r="BZ895" i="5" s="1"/>
  <c r="AK895" i="5"/>
  <c r="Z318" i="5"/>
  <c r="CX6" i="15"/>
  <c r="CW5" i="15"/>
  <c r="AD893" i="5" l="1"/>
  <c r="AA315" i="5"/>
  <c r="AD890" i="5"/>
  <c r="AA311" i="5"/>
  <c r="AA312" i="5"/>
  <c r="AA314" i="5"/>
  <c r="BQ314" i="5" s="1" a="1"/>
  <c r="BQ314" i="5" s="1"/>
  <c r="AD856" i="5"/>
  <c r="AA313" i="5"/>
  <c r="AD859" i="5"/>
  <c r="AD855" i="5"/>
  <c r="AD858" i="5"/>
  <c r="BT858" i="5" s="1" a="1"/>
  <c r="BT858" i="5" s="1"/>
  <c r="AC862" i="5"/>
  <c r="AC896" i="5"/>
  <c r="AD857" i="5"/>
  <c r="AD889" i="5"/>
  <c r="AD892" i="5"/>
  <c r="AD891" i="5"/>
  <c r="AE872" i="5"/>
  <c r="AE874" i="5"/>
  <c r="AE875" i="5"/>
  <c r="BU875" i="5" s="1" a="1"/>
  <c r="BU875" i="5" s="1"/>
  <c r="AD879" i="5"/>
  <c r="AE876" i="5"/>
  <c r="AE873" i="5"/>
  <c r="CD878" i="5" a="1"/>
  <c r="CD878" i="5" s="1"/>
  <c r="AO878" i="5"/>
  <c r="CB861" i="5" a="1"/>
  <c r="CB861" i="5" s="1"/>
  <c r="AM861" i="5"/>
  <c r="CA895" i="5" a="1"/>
  <c r="CA895" i="5" s="1"/>
  <c r="AL895" i="5"/>
  <c r="CY6" i="15"/>
  <c r="AD14" i="15"/>
  <c r="CX5" i="15"/>
  <c r="AE859" i="5" l="1"/>
  <c r="AB311" i="5"/>
  <c r="AA318" i="5"/>
  <c r="AB315" i="5"/>
  <c r="AB312" i="5"/>
  <c r="AB313" i="5"/>
  <c r="AE857" i="5"/>
  <c r="AE892" i="5"/>
  <c r="BU892" i="5" s="1" a="1"/>
  <c r="BU892" i="5" s="1"/>
  <c r="BT892" i="5" a="1"/>
  <c r="BT892" i="5" s="1"/>
  <c r="AE889" i="5"/>
  <c r="AE858" i="5"/>
  <c r="BU858" i="5" s="1" a="1"/>
  <c r="BU858" i="5" s="1"/>
  <c r="AE856" i="5"/>
  <c r="AB314" i="5"/>
  <c r="BR314" i="5" s="1" a="1"/>
  <c r="BR314" i="5" s="1"/>
  <c r="AE855" i="5"/>
  <c r="AE890" i="5"/>
  <c r="AD862" i="5"/>
  <c r="AF875" i="5"/>
  <c r="BV875" i="5" s="1" a="1"/>
  <c r="BV875" i="5" s="1"/>
  <c r="AE893" i="5"/>
  <c r="AD896" i="5"/>
  <c r="AE891" i="5"/>
  <c r="AF872" i="5"/>
  <c r="AF876" i="5"/>
  <c r="AE879" i="5"/>
  <c r="AF874" i="5"/>
  <c r="AM895" i="5"/>
  <c r="CB895" i="5" a="1"/>
  <c r="CB895" i="5" s="1"/>
  <c r="AF873" i="5"/>
  <c r="AN861" i="5"/>
  <c r="CC861" i="5" a="1"/>
  <c r="CC861" i="5" s="1"/>
  <c r="CE878" i="5" a="1"/>
  <c r="CE878" i="5" s="1"/>
  <c r="AP878" i="5"/>
  <c r="CZ6" i="15"/>
  <c r="CY5" i="15"/>
  <c r="AD13" i="15"/>
  <c r="AF855" i="5" l="1"/>
  <c r="AF857" i="5"/>
  <c r="AF890" i="5"/>
  <c r="AF859" i="5"/>
  <c r="AC315" i="5"/>
  <c r="AC311" i="5"/>
  <c r="AE896" i="5"/>
  <c r="AF858" i="5"/>
  <c r="BV858" i="5" s="1" a="1"/>
  <c r="BV858" i="5" s="1"/>
  <c r="AE862" i="5"/>
  <c r="AC313" i="5"/>
  <c r="AC312" i="5"/>
  <c r="AF893" i="5"/>
  <c r="AB318" i="5"/>
  <c r="AF889" i="5"/>
  <c r="AC314" i="5"/>
  <c r="BS314" i="5" s="1" a="1"/>
  <c r="BS314" i="5" s="1"/>
  <c r="AG874" i="5"/>
  <c r="AF892" i="5"/>
  <c r="BV892" i="5" s="1" a="1"/>
  <c r="BV892" i="5" s="1"/>
  <c r="AF891" i="5"/>
  <c r="AF856" i="5"/>
  <c r="AG876" i="5"/>
  <c r="AG875" i="5"/>
  <c r="BW875" i="5" s="1" a="1"/>
  <c r="BW875" i="5" s="1"/>
  <c r="AG872" i="5"/>
  <c r="AF879" i="5"/>
  <c r="AG873" i="5"/>
  <c r="CD861" i="5" a="1"/>
  <c r="CD861" i="5" s="1"/>
  <c r="AO861" i="5"/>
  <c r="AQ878" i="5"/>
  <c r="CF878" i="5" a="1"/>
  <c r="CF878" i="5" s="1"/>
  <c r="AN895" i="5"/>
  <c r="CC895" i="5" a="1"/>
  <c r="CC895" i="5" s="1"/>
  <c r="DA6" i="15"/>
  <c r="CZ5" i="15"/>
  <c r="AG858" i="5" l="1"/>
  <c r="BW858" i="5" s="1" a="1"/>
  <c r="BW858" i="5" s="1"/>
  <c r="AG857" i="5"/>
  <c r="AG859" i="5"/>
  <c r="AG893" i="5"/>
  <c r="AF896" i="5"/>
  <c r="AG892" i="5"/>
  <c r="BW892" i="5" s="1" a="1"/>
  <c r="BW892" i="5" s="1"/>
  <c r="AG856" i="5"/>
  <c r="AH856" i="5" s="1"/>
  <c r="AD315" i="5"/>
  <c r="AD313" i="5"/>
  <c r="AD314" i="5"/>
  <c r="BT314" i="5" s="1" a="1"/>
  <c r="BT314" i="5" s="1"/>
  <c r="AG855" i="5"/>
  <c r="AG890" i="5"/>
  <c r="AG889" i="5"/>
  <c r="AD311" i="5"/>
  <c r="AC318" i="5"/>
  <c r="AD312" i="5"/>
  <c r="AF862" i="5"/>
  <c r="AG891" i="5"/>
  <c r="AH874" i="5"/>
  <c r="AH876" i="5"/>
  <c r="AH872" i="5"/>
  <c r="AG879" i="5"/>
  <c r="AH875" i="5"/>
  <c r="BX875" i="5" s="1" a="1"/>
  <c r="BX875" i="5" s="1"/>
  <c r="AH873" i="5"/>
  <c r="CG878" i="5" a="1"/>
  <c r="CG878" i="5" s="1"/>
  <c r="AR878" i="5"/>
  <c r="CE861" i="5" a="1"/>
  <c r="CE861" i="5" s="1"/>
  <c r="AP861" i="5"/>
  <c r="AO895" i="5"/>
  <c r="CD895" i="5" a="1"/>
  <c r="CD895" i="5" s="1"/>
  <c r="DB6" i="15"/>
  <c r="DA5" i="15"/>
  <c r="AH855" i="5" l="1"/>
  <c r="AH859" i="5"/>
  <c r="AH893" i="5"/>
  <c r="AH858" i="5"/>
  <c r="BX858" i="5" s="1" a="1"/>
  <c r="BX858" i="5" s="1"/>
  <c r="AG862" i="5"/>
  <c r="AH857" i="5"/>
  <c r="AI855" i="5" s="1"/>
  <c r="AE312" i="5"/>
  <c r="AE313" i="5"/>
  <c r="AE314" i="5"/>
  <c r="BU314" i="5" s="1" a="1"/>
  <c r="BU314" i="5" s="1"/>
  <c r="AH889" i="5"/>
  <c r="AH891" i="5"/>
  <c r="AD318" i="5"/>
  <c r="AG896" i="5"/>
  <c r="AH892" i="5"/>
  <c r="BX892" i="5" s="1" a="1"/>
  <c r="BX892" i="5" s="1"/>
  <c r="AH890" i="5"/>
  <c r="AE315" i="5"/>
  <c r="AE311" i="5"/>
  <c r="AF312" i="5" s="1"/>
  <c r="AH879" i="5"/>
  <c r="AI874" i="5"/>
  <c r="AI875" i="5"/>
  <c r="BY875" i="5" s="1" a="1"/>
  <c r="BY875" i="5" s="1"/>
  <c r="AI876" i="5"/>
  <c r="AI872" i="5"/>
  <c r="AI859" i="5"/>
  <c r="AI857" i="5"/>
  <c r="AS878" i="5"/>
  <c r="CI878" i="5" s="1" a="1"/>
  <c r="CI878" i="5" s="1"/>
  <c r="CH878" i="5" a="1"/>
  <c r="CH878" i="5" s="1"/>
  <c r="CE895" i="5" a="1"/>
  <c r="CE895" i="5" s="1"/>
  <c r="AP895" i="5"/>
  <c r="CF861" i="5" a="1"/>
  <c r="CF861" i="5" s="1"/>
  <c r="AQ861" i="5"/>
  <c r="AI873" i="5"/>
  <c r="DC6" i="15"/>
  <c r="DB5" i="15"/>
  <c r="AI858" i="5" l="1"/>
  <c r="BY858" i="5" s="1" a="1"/>
  <c r="BY858" i="5" s="1"/>
  <c r="AI856" i="5"/>
  <c r="AJ859" i="5" s="1"/>
  <c r="AH862" i="5"/>
  <c r="AI893" i="5"/>
  <c r="AI891" i="5"/>
  <c r="AI890" i="5"/>
  <c r="AF315" i="5"/>
  <c r="AH896" i="5"/>
  <c r="AI889" i="5"/>
  <c r="AJ893" i="5" s="1"/>
  <c r="AF314" i="5"/>
  <c r="BV314" i="5" s="1" a="1"/>
  <c r="BV314" i="5" s="1"/>
  <c r="AI892" i="5"/>
  <c r="BY892" i="5" s="1" a="1"/>
  <c r="BY892" i="5" s="1"/>
  <c r="AE318" i="5"/>
  <c r="AF313" i="5"/>
  <c r="AF311" i="5"/>
  <c r="AG312" i="5" s="1"/>
  <c r="AJ872" i="5"/>
  <c r="AJ876" i="5"/>
  <c r="AI879" i="5"/>
  <c r="AJ875" i="5"/>
  <c r="BZ875" i="5" s="1" a="1"/>
  <c r="BZ875" i="5" s="1"/>
  <c r="AJ874" i="5"/>
  <c r="AJ873" i="5"/>
  <c r="AR861" i="5"/>
  <c r="CG861" i="5" a="1"/>
  <c r="CG861" i="5" s="1"/>
  <c r="AQ895" i="5"/>
  <c r="CF895" i="5" a="1"/>
  <c r="CF895" i="5" s="1"/>
  <c r="DD6" i="15"/>
  <c r="AE14" i="15"/>
  <c r="DC5" i="15"/>
  <c r="AJ855" i="5" l="1"/>
  <c r="AI862" i="5"/>
  <c r="AJ857" i="5"/>
  <c r="AJ858" i="5"/>
  <c r="BZ858" i="5" s="1" a="1"/>
  <c r="BZ858" i="5" s="1"/>
  <c r="AJ856" i="5"/>
  <c r="AK856" i="5" s="1"/>
  <c r="AI896" i="5"/>
  <c r="AJ890" i="5"/>
  <c r="AJ892" i="5"/>
  <c r="BZ892" i="5" s="1" a="1"/>
  <c r="BZ892" i="5" s="1"/>
  <c r="AJ889" i="5"/>
  <c r="AG313" i="5"/>
  <c r="AG311" i="5"/>
  <c r="AG314" i="5"/>
  <c r="BW314" i="5" s="1" a="1"/>
  <c r="BW314" i="5" s="1"/>
  <c r="AF318" i="5"/>
  <c r="AG315" i="5"/>
  <c r="AH315" i="5" s="1"/>
  <c r="AJ891" i="5"/>
  <c r="AK872" i="5"/>
  <c r="AJ879" i="5"/>
  <c r="AK874" i="5"/>
  <c r="AK876" i="5"/>
  <c r="AK875" i="5"/>
  <c r="CA875" i="5" s="1" a="1"/>
  <c r="CA875" i="5" s="1"/>
  <c r="AK859" i="5"/>
  <c r="AK857" i="5"/>
  <c r="AK858" i="5"/>
  <c r="CA858" i="5" s="1" a="1"/>
  <c r="CA858" i="5" s="1"/>
  <c r="CG895" i="5" a="1"/>
  <c r="CG895" i="5" s="1"/>
  <c r="AR895" i="5"/>
  <c r="AS861" i="5"/>
  <c r="CI861" i="5" s="1" a="1"/>
  <c r="CI861" i="5" s="1"/>
  <c r="CH861" i="5" a="1"/>
  <c r="CH861" i="5" s="1"/>
  <c r="AJ862" i="5"/>
  <c r="AK855" i="5"/>
  <c r="AK873" i="5"/>
  <c r="AG318" i="5"/>
  <c r="AH311" i="5"/>
  <c r="DE6" i="15"/>
  <c r="DD5" i="15"/>
  <c r="AE13" i="15"/>
  <c r="AK892" i="5" l="1"/>
  <c r="CA892" i="5" s="1" a="1"/>
  <c r="CA892" i="5" s="1"/>
  <c r="AK889" i="5"/>
  <c r="AK893" i="5"/>
  <c r="AK890" i="5"/>
  <c r="AJ896" i="5"/>
  <c r="AK891" i="5"/>
  <c r="AL891" i="5" s="1"/>
  <c r="AH313" i="5"/>
  <c r="AH314" i="5"/>
  <c r="BX314" i="5" s="1" a="1"/>
  <c r="BX314" i="5" s="1"/>
  <c r="AH312" i="5"/>
  <c r="AI311" i="5" s="1"/>
  <c r="AL875" i="5"/>
  <c r="CB875" i="5" s="1" a="1"/>
  <c r="CB875" i="5" s="1"/>
  <c r="AK879" i="5"/>
  <c r="AL876" i="5"/>
  <c r="AL874" i="5"/>
  <c r="AL872" i="5"/>
  <c r="AL857" i="5"/>
  <c r="AL859" i="5"/>
  <c r="AK862" i="5"/>
  <c r="AL855" i="5"/>
  <c r="AL856" i="5"/>
  <c r="AL873" i="5"/>
  <c r="CH895" i="5" a="1"/>
  <c r="CH895" i="5" s="1"/>
  <c r="AS895" i="5"/>
  <c r="CI895" i="5" s="1" a="1"/>
  <c r="CI895" i="5" s="1"/>
  <c r="AL858" i="5"/>
  <c r="CB858" i="5" s="1" a="1"/>
  <c r="CB858" i="5" s="1"/>
  <c r="AH318" i="5"/>
  <c r="AI312" i="5"/>
  <c r="AI313" i="5"/>
  <c r="AI314" i="5"/>
  <c r="BY314" i="5" s="1" a="1"/>
  <c r="BY314" i="5" s="1"/>
  <c r="AI315" i="5"/>
  <c r="DF6" i="15"/>
  <c r="DE5" i="15"/>
  <c r="AL889" i="5" l="1"/>
  <c r="AK896" i="5"/>
  <c r="AL893" i="5"/>
  <c r="AL892" i="5"/>
  <c r="CB892" i="5" s="1" a="1"/>
  <c r="CB892" i="5" s="1"/>
  <c r="AL890" i="5"/>
  <c r="AM891" i="5" s="1"/>
  <c r="AJ315" i="5"/>
  <c r="AM875" i="5"/>
  <c r="CC875" i="5" s="1" a="1"/>
  <c r="CC875" i="5" s="1"/>
  <c r="AM857" i="5"/>
  <c r="AM874" i="5"/>
  <c r="AM872" i="5"/>
  <c r="AM876" i="5"/>
  <c r="AL879" i="5"/>
  <c r="AM858" i="5"/>
  <c r="CC858" i="5" s="1" a="1"/>
  <c r="CC858" i="5" s="1"/>
  <c r="AM855" i="5"/>
  <c r="AL862" i="5"/>
  <c r="AM856" i="5"/>
  <c r="AM873" i="5"/>
  <c r="AM859" i="5"/>
  <c r="AJ314" i="5"/>
  <c r="BZ314" i="5" s="1" a="1"/>
  <c r="BZ314" i="5" s="1"/>
  <c r="AJ313" i="5"/>
  <c r="AJ312" i="5"/>
  <c r="AI318" i="5"/>
  <c r="AJ311" i="5"/>
  <c r="DG6" i="15"/>
  <c r="DF5" i="15"/>
  <c r="AM893" i="5" l="1"/>
  <c r="AM889" i="5"/>
  <c r="AM890" i="5"/>
  <c r="AL896" i="5"/>
  <c r="AM892" i="5"/>
  <c r="CC892" i="5" s="1" a="1"/>
  <c r="CC892" i="5" s="1"/>
  <c r="AN876" i="5"/>
  <c r="AN892" i="5"/>
  <c r="CD892" i="5" s="1" a="1"/>
  <c r="CD892" i="5" s="1"/>
  <c r="AN858" i="5"/>
  <c r="CD858" i="5" s="1" a="1"/>
  <c r="CD858" i="5" s="1"/>
  <c r="AN875" i="5"/>
  <c r="CD875" i="5" s="1" a="1"/>
  <c r="CD875" i="5" s="1"/>
  <c r="AN857" i="5"/>
  <c r="AM879" i="5"/>
  <c r="AN872" i="5"/>
  <c r="AN874" i="5"/>
  <c r="AN859" i="5"/>
  <c r="AN856" i="5"/>
  <c r="AN873" i="5"/>
  <c r="AM862" i="5"/>
  <c r="AN855" i="5"/>
  <c r="AK314" i="5"/>
  <c r="CA314" i="5" s="1" a="1"/>
  <c r="CA314" i="5" s="1"/>
  <c r="AK315" i="5"/>
  <c r="AJ318" i="5"/>
  <c r="AK311" i="5"/>
  <c r="AK312" i="5"/>
  <c r="AK313" i="5"/>
  <c r="DH6" i="15"/>
  <c r="AF14" i="15" s="1"/>
  <c r="DG5" i="15"/>
  <c r="AN893" i="5" l="1"/>
  <c r="AN891" i="5"/>
  <c r="AO891" i="5" s="1"/>
  <c r="AN890" i="5"/>
  <c r="AM896" i="5"/>
  <c r="AN889" i="5"/>
  <c r="AO872" i="5"/>
  <c r="AO875" i="5"/>
  <c r="CE875" i="5" s="1" a="1"/>
  <c r="CE875" i="5" s="1"/>
  <c r="AO893" i="5"/>
  <c r="AN879" i="5"/>
  <c r="AO876" i="5"/>
  <c r="AO874" i="5"/>
  <c r="AO859" i="5"/>
  <c r="AO892" i="5"/>
  <c r="CE892" i="5" s="1" a="1"/>
  <c r="CE892" i="5" s="1"/>
  <c r="AO858" i="5"/>
  <c r="CE858" i="5" s="1" a="1"/>
  <c r="CE858" i="5" s="1"/>
  <c r="AO890" i="5"/>
  <c r="AO857" i="5"/>
  <c r="AO873" i="5"/>
  <c r="AO856" i="5"/>
  <c r="AN862" i="5"/>
  <c r="AO855" i="5"/>
  <c r="AN896" i="5"/>
  <c r="AO889" i="5"/>
  <c r="AL314" i="5"/>
  <c r="CB314" i="5" s="1" a="1"/>
  <c r="CB314" i="5" s="1"/>
  <c r="AK318" i="5"/>
  <c r="AL311" i="5"/>
  <c r="AL313" i="5"/>
  <c r="AL312" i="5"/>
  <c r="AL315" i="5"/>
  <c r="DH5" i="15"/>
  <c r="AF13" i="15" s="1"/>
  <c r="AP875" i="5" l="1"/>
  <c r="CF875" i="5" s="1" a="1"/>
  <c r="CF875" i="5" s="1"/>
  <c r="AO879" i="5"/>
  <c r="AP876" i="5"/>
  <c r="AP874" i="5"/>
  <c r="AP872" i="5"/>
  <c r="AP857" i="5"/>
  <c r="AO896" i="5"/>
  <c r="AP889" i="5"/>
  <c r="AP892" i="5"/>
  <c r="CF892" i="5" s="1" a="1"/>
  <c r="CF892" i="5" s="1"/>
  <c r="AO862" i="5"/>
  <c r="AP855" i="5"/>
  <c r="AP893" i="5"/>
  <c r="AP873" i="5"/>
  <c r="AP890" i="5"/>
  <c r="AP859" i="5"/>
  <c r="AQ874" i="5"/>
  <c r="AP856" i="5"/>
  <c r="AP858" i="5"/>
  <c r="CF858" i="5" s="1" a="1"/>
  <c r="CF858" i="5" s="1"/>
  <c r="AP891" i="5"/>
  <c r="AM312" i="5"/>
  <c r="AM313" i="5"/>
  <c r="AL318" i="5"/>
  <c r="AM311" i="5"/>
  <c r="AM315" i="5"/>
  <c r="AM314" i="5"/>
  <c r="CC314" i="5" s="1" a="1"/>
  <c r="CC314" i="5" s="1"/>
  <c r="B7" i="3" a="1"/>
  <c r="B7" i="3" s="1"/>
  <c r="D15" i="6" s="1"/>
  <c r="B6" i="3" a="1"/>
  <c r="B6" i="3" s="1"/>
  <c r="D14" i="6" s="1"/>
  <c r="B5" i="3" a="1"/>
  <c r="B5" i="3" s="1"/>
  <c r="D13" i="6" s="1"/>
  <c r="B4" i="3" a="1"/>
  <c r="B4" i="3" s="1"/>
  <c r="D12" i="6" s="1"/>
  <c r="B1" i="3" a="1"/>
  <c r="B1" i="3" s="1"/>
  <c r="D10" i="6"/>
  <c r="B11" i="7"/>
  <c r="B22" i="13" s="1"/>
  <c r="C11" i="7"/>
  <c r="C22" i="13" s="1"/>
  <c r="D11" i="7"/>
  <c r="E11" i="7"/>
  <c r="E22" i="13" s="1"/>
  <c r="F11" i="7"/>
  <c r="F22" i="13" s="1"/>
  <c r="G11" i="7"/>
  <c r="G22" i="13" s="1"/>
  <c r="H11" i="7"/>
  <c r="BL11" i="7" s="1" a="1"/>
  <c r="BL11" i="7" s="1"/>
  <c r="I11" i="7"/>
  <c r="B12" i="7"/>
  <c r="B23" i="13" s="1"/>
  <c r="C12" i="7"/>
  <c r="C23" i="13" s="1"/>
  <c r="D12" i="7"/>
  <c r="E12" i="7"/>
  <c r="E23" i="13" s="1"/>
  <c r="F12" i="7"/>
  <c r="F23" i="13" s="1"/>
  <c r="G12" i="7"/>
  <c r="G23" i="13" s="1"/>
  <c r="H12" i="7"/>
  <c r="BP12" i="7" s="1" a="1"/>
  <c r="BP12" i="7" s="1"/>
  <c r="I12" i="7"/>
  <c r="B13" i="7"/>
  <c r="B24" i="13" s="1"/>
  <c r="C13" i="7"/>
  <c r="C24" i="13" s="1"/>
  <c r="D13" i="7"/>
  <c r="E13" i="7"/>
  <c r="E24" i="13" s="1"/>
  <c r="F13" i="7"/>
  <c r="F24" i="13" s="1"/>
  <c r="G13" i="7"/>
  <c r="G24" i="13" s="1"/>
  <c r="H13" i="7"/>
  <c r="CL13" i="7" s="1" a="1"/>
  <c r="CL13" i="7" s="1"/>
  <c r="I13" i="7"/>
  <c r="B14" i="7"/>
  <c r="B25" i="13" s="1"/>
  <c r="C14" i="7"/>
  <c r="C25" i="13" s="1"/>
  <c r="D14" i="7"/>
  <c r="E14" i="7"/>
  <c r="E25" i="13" s="1"/>
  <c r="F14" i="7"/>
  <c r="F25" i="13" s="1"/>
  <c r="G14" i="7"/>
  <c r="G25" i="13" s="1"/>
  <c r="H14" i="7"/>
  <c r="BT14" i="7" s="1" a="1"/>
  <c r="BT14" i="7" s="1"/>
  <c r="I14" i="7"/>
  <c r="B15" i="7"/>
  <c r="B26" i="13" s="1"/>
  <c r="C15" i="7"/>
  <c r="C26" i="13" s="1"/>
  <c r="D15" i="7"/>
  <c r="E15" i="7"/>
  <c r="E26" i="13" s="1"/>
  <c r="F15" i="7"/>
  <c r="F26" i="13" s="1"/>
  <c r="G15" i="7"/>
  <c r="G26" i="13" s="1"/>
  <c r="H15" i="7"/>
  <c r="BR15" i="7" s="1" a="1"/>
  <c r="BR15" i="7" s="1"/>
  <c r="I15" i="7"/>
  <c r="B16" i="7"/>
  <c r="B27" i="13" s="1"/>
  <c r="C16" i="7"/>
  <c r="C27" i="13" s="1"/>
  <c r="D16" i="7"/>
  <c r="E16" i="7"/>
  <c r="E27" i="13" s="1"/>
  <c r="F16" i="7"/>
  <c r="F27" i="13" s="1"/>
  <c r="G16" i="7"/>
  <c r="G27" i="13" s="1"/>
  <c r="H16" i="7"/>
  <c r="BR16" i="7" s="1" a="1"/>
  <c r="BR16" i="7" s="1"/>
  <c r="I16" i="7"/>
  <c r="B17" i="7"/>
  <c r="B28" i="13" s="1"/>
  <c r="C17" i="7"/>
  <c r="C28" i="13" s="1"/>
  <c r="D17" i="7"/>
  <c r="E17" i="7"/>
  <c r="E28" i="13" s="1"/>
  <c r="F17" i="7"/>
  <c r="F28" i="13" s="1"/>
  <c r="G17" i="7"/>
  <c r="G28" i="13" s="1"/>
  <c r="H17" i="7"/>
  <c r="BI17" i="7" s="1" a="1"/>
  <c r="BI17" i="7" s="1"/>
  <c r="I17" i="7"/>
  <c r="B18" i="7"/>
  <c r="B29" i="13" s="1"/>
  <c r="C18" i="7"/>
  <c r="C29" i="13" s="1"/>
  <c r="D18" i="7"/>
  <c r="E18" i="7"/>
  <c r="E29" i="13" s="1"/>
  <c r="F18" i="7"/>
  <c r="F29" i="13" s="1"/>
  <c r="G18" i="7"/>
  <c r="G29" i="13" s="1"/>
  <c r="H18" i="7"/>
  <c r="BM18" i="7" s="1" a="1"/>
  <c r="BM18" i="7" s="1"/>
  <c r="I18" i="7"/>
  <c r="B19" i="7"/>
  <c r="B30" i="13" s="1"/>
  <c r="C19" i="7"/>
  <c r="C30" i="13" s="1"/>
  <c r="D19" i="7"/>
  <c r="E19" i="7"/>
  <c r="E30" i="13" s="1"/>
  <c r="F19" i="7"/>
  <c r="F30" i="13" s="1"/>
  <c r="G19" i="7"/>
  <c r="G30" i="13" s="1"/>
  <c r="H19" i="7"/>
  <c r="BM19" i="7" s="1" a="1"/>
  <c r="BM19" i="7" s="1"/>
  <c r="I19" i="7"/>
  <c r="B20" i="7"/>
  <c r="B31" i="13" s="1"/>
  <c r="C20" i="7"/>
  <c r="C31" i="13" s="1"/>
  <c r="D20" i="7"/>
  <c r="E20" i="7"/>
  <c r="E31" i="13" s="1"/>
  <c r="F20" i="7"/>
  <c r="F31" i="13" s="1"/>
  <c r="G20" i="7"/>
  <c r="G31" i="13" s="1"/>
  <c r="H20" i="7"/>
  <c r="BJ20" i="7" s="1" a="1"/>
  <c r="BJ20" i="7" s="1"/>
  <c r="I20" i="7"/>
  <c r="B21" i="7"/>
  <c r="B32" i="13" s="1"/>
  <c r="C21" i="7"/>
  <c r="C32" i="13" s="1"/>
  <c r="D21" i="7"/>
  <c r="E21" i="7"/>
  <c r="E32" i="13" s="1"/>
  <c r="F21" i="7"/>
  <c r="F32" i="13" s="1"/>
  <c r="G21" i="7"/>
  <c r="G32" i="13" s="1"/>
  <c r="H21" i="7"/>
  <c r="BL21" i="7" s="1" a="1"/>
  <c r="BL21" i="7" s="1"/>
  <c r="I21" i="7"/>
  <c r="B22" i="7"/>
  <c r="B33" i="13" s="1"/>
  <c r="C22" i="7"/>
  <c r="C33" i="13" s="1"/>
  <c r="D22" i="7"/>
  <c r="E22" i="7"/>
  <c r="E33" i="13" s="1"/>
  <c r="F22" i="7"/>
  <c r="F33" i="13" s="1"/>
  <c r="G22" i="7"/>
  <c r="G33" i="13" s="1"/>
  <c r="H22" i="7"/>
  <c r="BJ22" i="7" s="1" a="1"/>
  <c r="BJ22" i="7" s="1"/>
  <c r="I22" i="7"/>
  <c r="B23" i="7"/>
  <c r="B34" i="13" s="1"/>
  <c r="C23" i="7"/>
  <c r="C34" i="13" s="1"/>
  <c r="D23" i="7"/>
  <c r="E23" i="7"/>
  <c r="E34" i="13" s="1"/>
  <c r="F23" i="7"/>
  <c r="F34" i="13" s="1"/>
  <c r="G23" i="7"/>
  <c r="G34" i="13" s="1"/>
  <c r="H23" i="7"/>
  <c r="BZ23" i="7" s="1" a="1"/>
  <c r="BZ23" i="7" s="1"/>
  <c r="I23" i="7"/>
  <c r="B24" i="7"/>
  <c r="B35" i="13" s="1"/>
  <c r="C24" i="7"/>
  <c r="C35" i="13" s="1"/>
  <c r="D24" i="7"/>
  <c r="E24" i="7"/>
  <c r="E35" i="13" s="1"/>
  <c r="F24" i="7"/>
  <c r="F35" i="13" s="1"/>
  <c r="G24" i="7"/>
  <c r="G35" i="13" s="1"/>
  <c r="H24" i="7"/>
  <c r="BR24" i="7" s="1" a="1"/>
  <c r="BR24" i="7" s="1"/>
  <c r="I24" i="7"/>
  <c r="B25" i="7"/>
  <c r="B36" i="13" s="1"/>
  <c r="C25" i="7"/>
  <c r="C36" i="13" s="1"/>
  <c r="D25" i="7"/>
  <c r="E25" i="7"/>
  <c r="E36" i="13" s="1"/>
  <c r="F25" i="7"/>
  <c r="F36" i="13" s="1"/>
  <c r="G25" i="7"/>
  <c r="G36" i="13" s="1"/>
  <c r="H25" i="7"/>
  <c r="BJ25" i="7" s="1" a="1"/>
  <c r="BJ25" i="7" s="1"/>
  <c r="I25" i="7"/>
  <c r="B26" i="7"/>
  <c r="B37" i="13" s="1"/>
  <c r="C26" i="7"/>
  <c r="C37" i="13" s="1"/>
  <c r="D26" i="7"/>
  <c r="E26" i="7"/>
  <c r="E37" i="13" s="1"/>
  <c r="F26" i="7"/>
  <c r="F37" i="13" s="1"/>
  <c r="G26" i="7"/>
  <c r="G37" i="13" s="1"/>
  <c r="H26" i="7"/>
  <c r="CH26" i="7" s="1" a="1"/>
  <c r="CH26" i="7" s="1"/>
  <c r="I26" i="7"/>
  <c r="B27" i="7"/>
  <c r="B38" i="13" s="1"/>
  <c r="C27" i="7"/>
  <c r="C38" i="13" s="1"/>
  <c r="D27" i="7"/>
  <c r="E27" i="7"/>
  <c r="E38" i="13" s="1"/>
  <c r="F27" i="7"/>
  <c r="F38" i="13" s="1"/>
  <c r="G27" i="7"/>
  <c r="G38" i="13" s="1"/>
  <c r="H27" i="7"/>
  <c r="BY27" i="7" s="1" a="1"/>
  <c r="BY27" i="7" s="1"/>
  <c r="I27" i="7"/>
  <c r="B28" i="7"/>
  <c r="B39" i="13" s="1"/>
  <c r="C28" i="7"/>
  <c r="C39" i="13" s="1"/>
  <c r="D28" i="7"/>
  <c r="E28" i="7"/>
  <c r="E39" i="13" s="1"/>
  <c r="F28" i="7"/>
  <c r="F39" i="13" s="1"/>
  <c r="G28" i="7"/>
  <c r="G39" i="13" s="1"/>
  <c r="H28" i="7"/>
  <c r="BS28" i="7" s="1" a="1"/>
  <c r="BS28" i="7" s="1"/>
  <c r="I28" i="7"/>
  <c r="B29" i="7"/>
  <c r="B40" i="13" s="1"/>
  <c r="C29" i="7"/>
  <c r="C40" i="13" s="1"/>
  <c r="D29" i="7"/>
  <c r="E29" i="7"/>
  <c r="E40" i="13" s="1"/>
  <c r="F29" i="7"/>
  <c r="F40" i="13" s="1"/>
  <c r="G29" i="7"/>
  <c r="G40" i="13" s="1"/>
  <c r="H29" i="7"/>
  <c r="BJ29" i="7" s="1" a="1"/>
  <c r="BJ29" i="7" s="1"/>
  <c r="I29" i="7"/>
  <c r="B30" i="7"/>
  <c r="B41" i="13" s="1"/>
  <c r="C30" i="7"/>
  <c r="C41" i="13" s="1"/>
  <c r="D30" i="7"/>
  <c r="E30" i="7"/>
  <c r="E41" i="13" s="1"/>
  <c r="F30" i="7"/>
  <c r="F41" i="13" s="1"/>
  <c r="G30" i="7"/>
  <c r="G41" i="13" s="1"/>
  <c r="H30" i="7"/>
  <c r="BM30" i="7" s="1" a="1"/>
  <c r="BM30" i="7" s="1"/>
  <c r="I30" i="7"/>
  <c r="B31" i="7"/>
  <c r="B42" i="13" s="1"/>
  <c r="C31" i="7"/>
  <c r="C42" i="13" s="1"/>
  <c r="D31" i="7"/>
  <c r="E31" i="7"/>
  <c r="E42" i="13" s="1"/>
  <c r="F31" i="7"/>
  <c r="F42" i="13" s="1"/>
  <c r="G31" i="7"/>
  <c r="G42" i="13" s="1"/>
  <c r="H31" i="7"/>
  <c r="CN31" i="7" s="1" a="1"/>
  <c r="CN31" i="7" s="1"/>
  <c r="I31" i="7"/>
  <c r="B32" i="7"/>
  <c r="B43" i="13" s="1"/>
  <c r="C32" i="7"/>
  <c r="C43" i="13" s="1"/>
  <c r="D32" i="7"/>
  <c r="E32" i="7"/>
  <c r="E43" i="13" s="1"/>
  <c r="F32" i="7"/>
  <c r="F43" i="13" s="1"/>
  <c r="G32" i="7"/>
  <c r="G43" i="13" s="1"/>
  <c r="H32" i="7"/>
  <c r="BQ32" i="7" s="1" a="1"/>
  <c r="BQ32" i="7" s="1"/>
  <c r="I32" i="7"/>
  <c r="B33" i="7"/>
  <c r="B44" i="13" s="1"/>
  <c r="C33" i="7"/>
  <c r="C44" i="13" s="1"/>
  <c r="D33" i="7"/>
  <c r="E33" i="7"/>
  <c r="E44" i="13" s="1"/>
  <c r="F33" i="7"/>
  <c r="F44" i="13" s="1"/>
  <c r="G33" i="7"/>
  <c r="G44" i="13" s="1"/>
  <c r="H33" i="7"/>
  <c r="BK33" i="7" s="1" a="1"/>
  <c r="BK33" i="7" s="1"/>
  <c r="I33" i="7"/>
  <c r="B34" i="7"/>
  <c r="B45" i="13" s="1"/>
  <c r="C34" i="7"/>
  <c r="C45" i="13" s="1"/>
  <c r="D34" i="7"/>
  <c r="E34" i="7"/>
  <c r="E45" i="13" s="1"/>
  <c r="F34" i="7"/>
  <c r="F45" i="13" s="1"/>
  <c r="G34" i="7"/>
  <c r="G45" i="13" s="1"/>
  <c r="H34" i="7"/>
  <c r="BI34" i="7" s="1" a="1"/>
  <c r="BI34" i="7" s="1"/>
  <c r="I34" i="7"/>
  <c r="B35" i="7"/>
  <c r="B46" i="13" s="1"/>
  <c r="C35" i="7"/>
  <c r="C46" i="13" s="1"/>
  <c r="D35" i="7"/>
  <c r="E35" i="7"/>
  <c r="E46" i="13" s="1"/>
  <c r="F35" i="7"/>
  <c r="F46" i="13" s="1"/>
  <c r="G35" i="7"/>
  <c r="G46" i="13" s="1"/>
  <c r="H35" i="7"/>
  <c r="BS35" i="7" s="1" a="1"/>
  <c r="BS35" i="7" s="1"/>
  <c r="I35" i="7"/>
  <c r="B36" i="7"/>
  <c r="B47" i="13" s="1"/>
  <c r="C36" i="7"/>
  <c r="C47" i="13" s="1"/>
  <c r="D36" i="7"/>
  <c r="E36" i="7"/>
  <c r="E47" i="13" s="1"/>
  <c r="F36" i="7"/>
  <c r="F47" i="13" s="1"/>
  <c r="G36" i="7"/>
  <c r="G47" i="13" s="1"/>
  <c r="H36" i="7"/>
  <c r="BN36" i="7" s="1" a="1"/>
  <c r="BN36" i="7" s="1"/>
  <c r="I36" i="7"/>
  <c r="B37" i="7"/>
  <c r="B48" i="13" s="1"/>
  <c r="C37" i="7"/>
  <c r="C48" i="13" s="1"/>
  <c r="D37" i="7"/>
  <c r="E37" i="7"/>
  <c r="E48" i="13" s="1"/>
  <c r="F37" i="7"/>
  <c r="F48" i="13" s="1"/>
  <c r="G37" i="7"/>
  <c r="G48" i="13" s="1"/>
  <c r="H37" i="7"/>
  <c r="BQ37" i="7" s="1" a="1"/>
  <c r="BQ37" i="7" s="1"/>
  <c r="I37" i="7"/>
  <c r="B38" i="7"/>
  <c r="B49" i="13" s="1"/>
  <c r="C38" i="7"/>
  <c r="C49" i="13" s="1"/>
  <c r="D38" i="7"/>
  <c r="E38" i="7"/>
  <c r="E49" i="13" s="1"/>
  <c r="F38" i="7"/>
  <c r="F49" i="13" s="1"/>
  <c r="G38" i="7"/>
  <c r="G49" i="13" s="1"/>
  <c r="H38" i="7"/>
  <c r="BI38" i="7" s="1" a="1"/>
  <c r="BI38" i="7" s="1"/>
  <c r="I38" i="7"/>
  <c r="B39" i="7"/>
  <c r="B50" i="13" s="1"/>
  <c r="C39" i="7"/>
  <c r="C50" i="13" s="1"/>
  <c r="D39" i="7"/>
  <c r="E39" i="7"/>
  <c r="E50" i="13" s="1"/>
  <c r="F39" i="7"/>
  <c r="F50" i="13" s="1"/>
  <c r="G39" i="7"/>
  <c r="G50" i="13" s="1"/>
  <c r="H39" i="7"/>
  <c r="BI39" i="7" s="1" a="1"/>
  <c r="BI39" i="7" s="1"/>
  <c r="I39" i="7"/>
  <c r="B40" i="7"/>
  <c r="B51" i="13" s="1"/>
  <c r="C40" i="7"/>
  <c r="C51" i="13" s="1"/>
  <c r="D40" i="7"/>
  <c r="E40" i="7"/>
  <c r="E51" i="13" s="1"/>
  <c r="F40" i="7"/>
  <c r="F51" i="13" s="1"/>
  <c r="G40" i="7"/>
  <c r="G51" i="13" s="1"/>
  <c r="H40" i="7"/>
  <c r="BK40" i="7" s="1" a="1"/>
  <c r="BK40" i="7" s="1"/>
  <c r="I40" i="7"/>
  <c r="B41" i="7"/>
  <c r="B52" i="13" s="1"/>
  <c r="C41" i="7"/>
  <c r="C52" i="13" s="1"/>
  <c r="D41" i="7"/>
  <c r="E41" i="7"/>
  <c r="E52" i="13" s="1"/>
  <c r="F41" i="7"/>
  <c r="F52" i="13" s="1"/>
  <c r="G41" i="7"/>
  <c r="G52" i="13" s="1"/>
  <c r="H41" i="7"/>
  <c r="BJ41" i="7" s="1" a="1"/>
  <c r="BJ41" i="7" s="1"/>
  <c r="I41" i="7"/>
  <c r="B42" i="7"/>
  <c r="B53" i="13" s="1"/>
  <c r="C42" i="7"/>
  <c r="C53" i="13" s="1"/>
  <c r="D42" i="7"/>
  <c r="E42" i="7"/>
  <c r="E53" i="13" s="1"/>
  <c r="F42" i="7"/>
  <c r="F53" i="13" s="1"/>
  <c r="G42" i="7"/>
  <c r="G53" i="13" s="1"/>
  <c r="H42" i="7"/>
  <c r="BP42" i="7" s="1" a="1"/>
  <c r="BP42" i="7" s="1"/>
  <c r="I42" i="7"/>
  <c r="B43" i="7"/>
  <c r="B54" i="13" s="1"/>
  <c r="C43" i="7"/>
  <c r="C54" i="13" s="1"/>
  <c r="D43" i="7"/>
  <c r="E43" i="7"/>
  <c r="E54" i="13" s="1"/>
  <c r="F43" i="7"/>
  <c r="F54" i="13" s="1"/>
  <c r="G43" i="7"/>
  <c r="G54" i="13" s="1"/>
  <c r="H43" i="7"/>
  <c r="BI43" i="7" s="1" a="1"/>
  <c r="BI43" i="7" s="1"/>
  <c r="I43" i="7"/>
  <c r="B44" i="7"/>
  <c r="B55" i="13" s="1"/>
  <c r="C44" i="7"/>
  <c r="C55" i="13" s="1"/>
  <c r="D44" i="7"/>
  <c r="E44" i="7"/>
  <c r="E55" i="13" s="1"/>
  <c r="F44" i="7"/>
  <c r="F55" i="13" s="1"/>
  <c r="G44" i="7"/>
  <c r="G55" i="13" s="1"/>
  <c r="H44" i="7"/>
  <c r="BN44" i="7" s="1" a="1"/>
  <c r="BN44" i="7" s="1"/>
  <c r="I44" i="7"/>
  <c r="AP879" i="5" l="1"/>
  <c r="AQ872" i="5"/>
  <c r="AQ875" i="5"/>
  <c r="CG875" i="5" s="1" a="1"/>
  <c r="CG875" i="5" s="1"/>
  <c r="AQ858" i="5"/>
  <c r="CG858" i="5" s="1" a="1"/>
  <c r="CG858" i="5" s="1"/>
  <c r="AQ891" i="5"/>
  <c r="AQ892" i="5"/>
  <c r="CG892" i="5" s="1" a="1"/>
  <c r="CG892" i="5" s="1"/>
  <c r="AQ876" i="5"/>
  <c r="AQ859" i="5"/>
  <c r="AQ857" i="5"/>
  <c r="AQ873" i="5"/>
  <c r="AQ889" i="5"/>
  <c r="AP896" i="5"/>
  <c r="AQ856" i="5"/>
  <c r="AQ893" i="5"/>
  <c r="AP862" i="5"/>
  <c r="AQ855" i="5"/>
  <c r="AQ890" i="5"/>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AM318" i="5"/>
  <c r="AN311" i="5"/>
  <c r="AN313" i="5"/>
  <c r="AN314" i="5"/>
  <c r="CD314" i="5" s="1" a="1"/>
  <c r="CD314" i="5" s="1"/>
  <c r="AN312" i="5"/>
  <c r="AN315" i="5"/>
  <c r="O40" i="7"/>
  <c r="P40" i="7" s="1"/>
  <c r="EE40" i="7" s="1" a="1"/>
  <c r="EE40" i="7" s="1"/>
  <c r="D7" i="6"/>
  <c r="E6" i="13"/>
  <c r="BR29" i="7" a="1"/>
  <c r="BR29" i="7" s="1"/>
  <c r="BM36" i="7" a="1"/>
  <c r="BM36" i="7" s="1"/>
  <c r="BS39" i="7" a="1"/>
  <c r="BS39" i="7" s="1"/>
  <c r="BQ21" i="7" a="1"/>
  <c r="BQ21" i="7" s="1"/>
  <c r="CT41" i="7" a="1"/>
  <c r="CT41" i="7" s="1"/>
  <c r="CC36" i="7" a="1"/>
  <c r="CC36" i="7" s="1"/>
  <c r="H23" i="13"/>
  <c r="BK41" i="7" a="1"/>
  <c r="BK41" i="7" s="1"/>
  <c r="CN34" i="7" a="1"/>
  <c r="CN34" i="7" s="1"/>
  <c r="CO39" i="7" a="1"/>
  <c r="CO39" i="7" s="1"/>
  <c r="BX28" i="7" a="1"/>
  <c r="BX28" i="7" s="1"/>
  <c r="CL39" i="7" a="1"/>
  <c r="CL39" i="7" s="1"/>
  <c r="BL24" i="7" a="1"/>
  <c r="BL24" i="7" s="1"/>
  <c r="BZ39" i="7" a="1"/>
  <c r="BZ39" i="7" s="1"/>
  <c r="CE21" i="7" a="1"/>
  <c r="CE21" i="7" s="1"/>
  <c r="O44" i="7"/>
  <c r="P44" i="7" s="1"/>
  <c r="DY44" i="7" s="1" a="1"/>
  <c r="DY44" i="7" s="1"/>
  <c r="O16" i="7"/>
  <c r="P16" i="7" s="1"/>
  <c r="EF16" i="7" s="1" a="1"/>
  <c r="EF16" i="7" s="1"/>
  <c r="O13" i="7"/>
  <c r="P13" i="7" s="1"/>
  <c r="DL13" i="7" s="1" a="1"/>
  <c r="DL13" i="7" s="1"/>
  <c r="O39" i="7"/>
  <c r="P39" i="7" s="1"/>
  <c r="DS39" i="7" s="1" a="1"/>
  <c r="DS39" i="7" s="1"/>
  <c r="O38" i="7"/>
  <c r="P38" i="7" s="1"/>
  <c r="DB38" i="7" s="1" a="1"/>
  <c r="DB38" i="7" s="1"/>
  <c r="O37" i="7"/>
  <c r="P37" i="7" s="1"/>
  <c r="DW37" i="7" s="1" a="1"/>
  <c r="DW37" i="7" s="1"/>
  <c r="O21" i="7"/>
  <c r="P21" i="7" s="1"/>
  <c r="EI21" i="7" s="1" a="1"/>
  <c r="EI21" i="7" s="1"/>
  <c r="O33" i="7"/>
  <c r="P33" i="7" s="1"/>
  <c r="DG33" i="7" s="1" a="1"/>
  <c r="DG33" i="7" s="1"/>
  <c r="O32" i="7"/>
  <c r="P32" i="7" s="1"/>
  <c r="ED32" i="7" s="1" a="1"/>
  <c r="ED32" i="7" s="1"/>
  <c r="O31" i="7"/>
  <c r="P31" i="7" s="1"/>
  <c r="DQ31" i="7" s="1" a="1"/>
  <c r="DQ31" i="7" s="1"/>
  <c r="O30" i="7"/>
  <c r="P30" i="7" s="1"/>
  <c r="EK30" i="7" s="1" a="1"/>
  <c r="EK30" i="7" s="1"/>
  <c r="J54" i="13"/>
  <c r="O20" i="7"/>
  <c r="P20" i="7" s="1"/>
  <c r="EI20" i="7" s="1" a="1"/>
  <c r="EI20" i="7" s="1"/>
  <c r="O15" i="7"/>
  <c r="P15" i="7" s="1"/>
  <c r="CZ15" i="7" s="1" a="1"/>
  <c r="CZ15" i="7" s="1"/>
  <c r="O41" i="7"/>
  <c r="P41" i="7" s="1"/>
  <c r="DI41" i="7" s="1" a="1"/>
  <c r="DI41" i="7" s="1"/>
  <c r="I51" i="13"/>
  <c r="O17" i="7"/>
  <c r="P17" i="7" s="1"/>
  <c r="DH17" i="7" s="1" a="1"/>
  <c r="DH17" i="7" s="1"/>
  <c r="O12" i="7"/>
  <c r="P12" i="7" s="1"/>
  <c r="DH12" i="7" s="1" a="1"/>
  <c r="DH12" i="7" s="1"/>
  <c r="O35" i="7"/>
  <c r="P35" i="7" s="1"/>
  <c r="DX35" i="7" s="1" a="1"/>
  <c r="DX35" i="7" s="1"/>
  <c r="O28" i="7"/>
  <c r="P28" i="7" s="1"/>
  <c r="DU28" i="7" s="1" a="1"/>
  <c r="DU28" i="7" s="1"/>
  <c r="O27" i="7"/>
  <c r="P27" i="7" s="1"/>
  <c r="DI27" i="7" s="1" a="1"/>
  <c r="DI27" i="7" s="1"/>
  <c r="O26" i="7"/>
  <c r="P26" i="7" s="1"/>
  <c r="DF26" i="7" s="1" a="1"/>
  <c r="DF26" i="7" s="1"/>
  <c r="O25" i="7"/>
  <c r="P25" i="7" s="1"/>
  <c r="DH25" i="7" s="1" a="1"/>
  <c r="DH25" i="7" s="1"/>
  <c r="O42" i="7"/>
  <c r="P42" i="7" s="1"/>
  <c r="DK42" i="7" s="1" a="1"/>
  <c r="DK42" i="7" s="1"/>
  <c r="O19" i="7"/>
  <c r="P19" i="7" s="1"/>
  <c r="DJ19" i="7" s="1" a="1"/>
  <c r="DJ19" i="7" s="1"/>
  <c r="O14" i="7"/>
  <c r="P14" i="7" s="1"/>
  <c r="EJ14" i="7" s="1" a="1"/>
  <c r="EJ14" i="7" s="1"/>
  <c r="O36" i="7"/>
  <c r="P36" i="7" s="1"/>
  <c r="DG36" i="7" s="1" a="1"/>
  <c r="DG36" i="7" s="1"/>
  <c r="O23" i="7"/>
  <c r="P23" i="7" s="1"/>
  <c r="DK23" i="7" s="1" a="1"/>
  <c r="DK23" i="7" s="1"/>
  <c r="O22" i="7"/>
  <c r="P22" i="7" s="1"/>
  <c r="DI22" i="7" s="1" a="1"/>
  <c r="DI22" i="7" s="1"/>
  <c r="O18" i="7"/>
  <c r="P18" i="7" s="1"/>
  <c r="DC18" i="7" s="1" a="1"/>
  <c r="DC18" i="7" s="1"/>
  <c r="O11" i="7"/>
  <c r="P11" i="7" s="1"/>
  <c r="EM11" i="7" s="1" a="1"/>
  <c r="EM11" i="7" s="1"/>
  <c r="J35" i="13"/>
  <c r="BU32" i="7" a="1"/>
  <c r="BU32" i="7" s="1"/>
  <c r="CM39" i="7" a="1"/>
  <c r="CM39" i="7" s="1"/>
  <c r="BU39" i="7" a="1"/>
  <c r="BU39" i="7" s="1"/>
  <c r="BU36" i="7" a="1"/>
  <c r="BU36" i="7" s="1"/>
  <c r="CM19" i="7" a="1"/>
  <c r="CM19" i="7" s="1"/>
  <c r="BZ19" i="7" a="1"/>
  <c r="BZ19" i="7" s="1"/>
  <c r="CA12" i="7" a="1"/>
  <c r="CA12" i="7" s="1"/>
  <c r="CJ19" i="7" a="1"/>
  <c r="CJ19" i="7" s="1"/>
  <c r="BX19" i="7" a="1"/>
  <c r="BX19" i="7" s="1"/>
  <c r="CW39" i="7" a="1"/>
  <c r="CW39" i="7" s="1"/>
  <c r="CH39" i="7" a="1"/>
  <c r="CH39" i="7" s="1"/>
  <c r="BR39" i="7" a="1"/>
  <c r="BR39" i="7" s="1"/>
  <c r="CV19" i="7" a="1"/>
  <c r="CV19" i="7" s="1"/>
  <c r="CI19" i="7" a="1"/>
  <c r="CI19" i="7" s="1"/>
  <c r="BW19" i="7" a="1"/>
  <c r="BW19" i="7" s="1"/>
  <c r="BQ39" i="7" a="1"/>
  <c r="BQ39" i="7" s="1"/>
  <c r="CT32" i="7" a="1"/>
  <c r="CT32" i="7" s="1"/>
  <c r="CU19" i="7" a="1"/>
  <c r="CU19" i="7" s="1"/>
  <c r="CH19" i="7" a="1"/>
  <c r="CH19" i="7" s="1"/>
  <c r="BT19" i="7" a="1"/>
  <c r="BT19" i="7" s="1"/>
  <c r="CS44" i="7" a="1"/>
  <c r="CS44" i="7" s="1"/>
  <c r="CR39" i="7" a="1"/>
  <c r="CR39" i="7" s="1"/>
  <c r="CE39" i="7" a="1"/>
  <c r="CE39" i="7" s="1"/>
  <c r="BO39" i="7" a="1"/>
  <c r="BO39" i="7" s="1"/>
  <c r="CR32" i="7" a="1"/>
  <c r="CR32" i="7" s="1"/>
  <c r="CP23" i="7" a="1"/>
  <c r="CP23" i="7" s="1"/>
  <c r="CR19" i="7" a="1"/>
  <c r="CR19" i="7" s="1"/>
  <c r="CF19" i="7" a="1"/>
  <c r="CF19" i="7" s="1"/>
  <c r="BS19" i="7" a="1"/>
  <c r="BS19" i="7" s="1"/>
  <c r="CG39" i="7" a="1"/>
  <c r="CG39" i="7" s="1"/>
  <c r="BW42" i="7" a="1"/>
  <c r="BW42" i="7" s="1"/>
  <c r="CQ39" i="7" a="1"/>
  <c r="CQ39" i="7" s="1"/>
  <c r="CD39" i="7" a="1"/>
  <c r="CD39" i="7" s="1"/>
  <c r="BM39" i="7" a="1"/>
  <c r="BM39" i="7" s="1"/>
  <c r="CK32" i="7" a="1"/>
  <c r="CK32" i="7" s="1"/>
  <c r="CH23" i="7" a="1"/>
  <c r="CH23" i="7" s="1"/>
  <c r="CQ19" i="7" a="1"/>
  <c r="CQ19" i="7" s="1"/>
  <c r="CE19" i="7" a="1"/>
  <c r="CE19" i="7" s="1"/>
  <c r="BR19" i="7" a="1"/>
  <c r="BR19" i="7" s="1"/>
  <c r="CT39" i="7" a="1"/>
  <c r="CT39" i="7" s="1"/>
  <c r="BQ42" i="7" a="1"/>
  <c r="BQ42" i="7" s="1"/>
  <c r="CP39" i="7" a="1"/>
  <c r="CP39" i="7" s="1"/>
  <c r="CA39" i="7" a="1"/>
  <c r="CA39" i="7" s="1"/>
  <c r="CR37" i="7" a="1"/>
  <c r="CR37" i="7" s="1"/>
  <c r="CB32" i="7" a="1"/>
  <c r="CB32" i="7" s="1"/>
  <c r="BY23" i="7" a="1"/>
  <c r="BY23" i="7" s="1"/>
  <c r="CP19" i="7" a="1"/>
  <c r="CP19" i="7" s="1"/>
  <c r="CB19" i="7" a="1"/>
  <c r="CB19" i="7" s="1"/>
  <c r="BO19" i="7" a="1"/>
  <c r="BO19" i="7" s="1"/>
  <c r="CN19" i="7" a="1"/>
  <c r="CN19" i="7" s="1"/>
  <c r="CA19" i="7" a="1"/>
  <c r="CA19" i="7" s="1"/>
  <c r="BL19" i="7" a="1"/>
  <c r="BL19" i="7" s="1"/>
  <c r="BN41" i="7" a="1"/>
  <c r="BN41" i="7" s="1"/>
  <c r="CI37" i="7" a="1"/>
  <c r="CI37" i="7" s="1"/>
  <c r="BM34" i="7" a="1"/>
  <c r="BM34" i="7" s="1"/>
  <c r="BP32" i="7" a="1"/>
  <c r="BP32" i="7" s="1"/>
  <c r="CT21" i="7" a="1"/>
  <c r="CT21" i="7" s="1"/>
  <c r="CT19" i="7" a="1"/>
  <c r="CT19" i="7" s="1"/>
  <c r="CL19" i="7" a="1"/>
  <c r="CL19" i="7" s="1"/>
  <c r="CD19" i="7" a="1"/>
  <c r="CD19" i="7" s="1"/>
  <c r="BV19" i="7" a="1"/>
  <c r="BV19" i="7" s="1"/>
  <c r="BK19" i="7" a="1"/>
  <c r="BK19" i="7" s="1"/>
  <c r="J22" i="13"/>
  <c r="CV32" i="7" a="1"/>
  <c r="CV32" i="7" s="1"/>
  <c r="BO32" i="7" a="1"/>
  <c r="BO32" i="7" s="1"/>
  <c r="CM21" i="7" a="1"/>
  <c r="CM21" i="7" s="1"/>
  <c r="CS19" i="7" a="1"/>
  <c r="CS19" i="7" s="1"/>
  <c r="CK19" i="7" a="1"/>
  <c r="CK19" i="7" s="1"/>
  <c r="CC19" i="7" a="1"/>
  <c r="CC19" i="7" s="1"/>
  <c r="BU19" i="7" a="1"/>
  <c r="BU19" i="7" s="1"/>
  <c r="BJ19" i="7" a="1"/>
  <c r="BJ19" i="7" s="1"/>
  <c r="CR29" i="7" a="1"/>
  <c r="CR29" i="7" s="1"/>
  <c r="CK24" i="7" a="1"/>
  <c r="CK24" i="7" s="1"/>
  <c r="CL17" i="7" a="1"/>
  <c r="CL17" i="7" s="1"/>
  <c r="J44" i="13"/>
  <c r="H27" i="13"/>
  <c r="CG44" i="7" a="1"/>
  <c r="CG44" i="7" s="1"/>
  <c r="CH29" i="7" a="1"/>
  <c r="CH29" i="7" s="1"/>
  <c r="CG24" i="7" a="1"/>
  <c r="CG24" i="7" s="1"/>
  <c r="CQ16" i="7" a="1"/>
  <c r="CQ16" i="7" s="1"/>
  <c r="J51" i="13"/>
  <c r="J26" i="13"/>
  <c r="BU44" i="7" a="1"/>
  <c r="BU44" i="7" s="1"/>
  <c r="CT13" i="7" a="1"/>
  <c r="CT13" i="7" s="1"/>
  <c r="CG34" i="7" a="1"/>
  <c r="CG34" i="7" s="1"/>
  <c r="CI32" i="7" a="1"/>
  <c r="CI32" i="7" s="1"/>
  <c r="O29" i="7"/>
  <c r="P29" i="7" s="1"/>
  <c r="DH29" i="7" s="1" a="1"/>
  <c r="DH29" i="7" s="1"/>
  <c r="CW19" i="7" a="1"/>
  <c r="CW19" i="7" s="1"/>
  <c r="CO19" i="7" a="1"/>
  <c r="CO19" i="7" s="1"/>
  <c r="CG19" i="7" a="1"/>
  <c r="CG19" i="7" s="1"/>
  <c r="BY19" i="7" a="1"/>
  <c r="BY19" i="7" s="1"/>
  <c r="BP19" i="7" a="1"/>
  <c r="BP19" i="7" s="1"/>
  <c r="CD13" i="7" a="1"/>
  <c r="CD13" i="7" s="1"/>
  <c r="H42" i="13"/>
  <c r="BY34" i="7" a="1"/>
  <c r="BY34" i="7" s="1"/>
  <c r="I41" i="13"/>
  <c r="I31" i="13"/>
  <c r="L31" i="13" s="1"/>
  <c r="P31" i="13" s="1"/>
  <c r="BS34" i="7" a="1"/>
  <c r="BS34" i="7" s="1"/>
  <c r="H55" i="13"/>
  <c r="CQ35" i="7" a="1"/>
  <c r="CQ35" i="7" s="1"/>
  <c r="CQ22" i="7" a="1"/>
  <c r="CQ22" i="7" s="1"/>
  <c r="CT15" i="7" a="1"/>
  <c r="CT15" i="7" s="1"/>
  <c r="BY12" i="7" a="1"/>
  <c r="BY12" i="7" s="1"/>
  <c r="H54" i="13"/>
  <c r="J53" i="13"/>
  <c r="J47" i="13"/>
  <c r="I44" i="13"/>
  <c r="H41" i="13"/>
  <c r="J40" i="13"/>
  <c r="H38" i="13"/>
  <c r="J37" i="13"/>
  <c r="H35" i="13"/>
  <c r="J34" i="13"/>
  <c r="H31" i="13"/>
  <c r="J30" i="13"/>
  <c r="I26" i="13"/>
  <c r="J25" i="13"/>
  <c r="I22" i="13"/>
  <c r="CI41" i="7" a="1"/>
  <c r="CI41" i="7" s="1"/>
  <c r="CV39" i="7" a="1"/>
  <c r="CV39" i="7" s="1"/>
  <c r="CJ39" i="7" a="1"/>
  <c r="CJ39" i="7" s="1"/>
  <c r="BY39" i="7" a="1"/>
  <c r="BY39" i="7" s="1"/>
  <c r="BL39" i="7" a="1"/>
  <c r="BL39" i="7" s="1"/>
  <c r="BU37" i="7" a="1"/>
  <c r="BU37" i="7" s="1"/>
  <c r="CO35" i="7" a="1"/>
  <c r="CO35" i="7" s="1"/>
  <c r="CM32" i="7" a="1"/>
  <c r="CM32" i="7" s="1"/>
  <c r="CW28" i="7" a="1"/>
  <c r="CW28" i="7" s="1"/>
  <c r="CE24" i="7" a="1"/>
  <c r="CE24" i="7" s="1"/>
  <c r="CK22" i="7" a="1"/>
  <c r="CK22" i="7" s="1"/>
  <c r="BX21" i="7" a="1"/>
  <c r="BX21" i="7" s="1"/>
  <c r="BN19" i="7" a="1"/>
  <c r="BN19" i="7" s="1"/>
  <c r="CD15" i="7" a="1"/>
  <c r="CD15" i="7" s="1"/>
  <c r="BM12" i="7" a="1"/>
  <c r="BM12" i="7" s="1"/>
  <c r="I53" i="13"/>
  <c r="H51" i="13"/>
  <c r="J50" i="13"/>
  <c r="I47" i="13"/>
  <c r="H44" i="13"/>
  <c r="I37" i="13"/>
  <c r="I34" i="13"/>
  <c r="J33" i="13"/>
  <c r="J29" i="13"/>
  <c r="H26" i="13"/>
  <c r="I25" i="13"/>
  <c r="H22" i="13"/>
  <c r="CO41" i="7" a="1"/>
  <c r="CO41" i="7" s="1"/>
  <c r="CA37" i="7" a="1"/>
  <c r="CA37" i="7" s="1"/>
  <c r="BJ44" i="7" a="1"/>
  <c r="BJ44" i="7" s="1"/>
  <c r="O43" i="7"/>
  <c r="P43" i="7" s="1"/>
  <c r="I54" i="13" s="1"/>
  <c r="CF41" i="7" a="1"/>
  <c r="CF41" i="7" s="1"/>
  <c r="CI39" i="7" a="1"/>
  <c r="CI39" i="7" s="1"/>
  <c r="BX39" i="7" a="1"/>
  <c r="BX39" i="7" s="1"/>
  <c r="BJ39" i="7" a="1"/>
  <c r="BJ39" i="7" s="1"/>
  <c r="BR37" i="7" a="1"/>
  <c r="BR37" i="7" s="1"/>
  <c r="CI35" i="7" a="1"/>
  <c r="CI35" i="7" s="1"/>
  <c r="O34" i="7"/>
  <c r="P34" i="7" s="1"/>
  <c r="DV34" i="7" s="1" a="1"/>
  <c r="DV34" i="7" s="1"/>
  <c r="CM30" i="7" a="1"/>
  <c r="CM30" i="7" s="1"/>
  <c r="CG28" i="7" a="1"/>
  <c r="CG28" i="7" s="1"/>
  <c r="BS24" i="7" a="1"/>
  <c r="BS24" i="7" s="1"/>
  <c r="CJ22" i="7" a="1"/>
  <c r="CJ22" i="7" s="1"/>
  <c r="CL14" i="7" a="1"/>
  <c r="CL14" i="7" s="1"/>
  <c r="BI12" i="7" a="1"/>
  <c r="BI12" i="7" s="1"/>
  <c r="H53" i="13"/>
  <c r="I50" i="13"/>
  <c r="J49" i="13"/>
  <c r="H47" i="13"/>
  <c r="J46" i="13"/>
  <c r="H40" i="13"/>
  <c r="H37" i="13"/>
  <c r="J36" i="13"/>
  <c r="H34" i="13"/>
  <c r="I33" i="13"/>
  <c r="H30" i="13"/>
  <c r="I29" i="13"/>
  <c r="H25" i="13"/>
  <c r="J24" i="13"/>
  <c r="CO42" i="7" a="1"/>
  <c r="CO42" i="7" s="1"/>
  <c r="BY41" i="7" a="1"/>
  <c r="BY41" i="7" s="1"/>
  <c r="CT38" i="7" a="1"/>
  <c r="CT38" i="7" s="1"/>
  <c r="BM37" i="7" a="1"/>
  <c r="BM37" i="7" s="1"/>
  <c r="CD35" i="7" a="1"/>
  <c r="CD35" i="7" s="1"/>
  <c r="CJ33" i="7" a="1"/>
  <c r="CJ33" i="7" s="1"/>
  <c r="BX30" i="7" a="1"/>
  <c r="BX30" i="7" s="1"/>
  <c r="BW22" i="7" a="1"/>
  <c r="BW22" i="7" s="1"/>
  <c r="J52" i="13"/>
  <c r="H50" i="13"/>
  <c r="I49" i="13"/>
  <c r="I46" i="13"/>
  <c r="J43" i="13"/>
  <c r="I36" i="13"/>
  <c r="H33" i="13"/>
  <c r="K33" i="13" s="1"/>
  <c r="J32" i="13"/>
  <c r="H29" i="13"/>
  <c r="J28" i="13"/>
  <c r="I24" i="13"/>
  <c r="CB42" i="7" a="1"/>
  <c r="CB42" i="7" s="1"/>
  <c r="BS41" i="7" a="1"/>
  <c r="BS41" i="7" s="1"/>
  <c r="CV37" i="7" a="1"/>
  <c r="CV37" i="7" s="1"/>
  <c r="CP36" i="7" a="1"/>
  <c r="CP36" i="7" s="1"/>
  <c r="BU35" i="7" a="1"/>
  <c r="BU35" i="7" s="1"/>
  <c r="CA33" i="7" a="1"/>
  <c r="CA33" i="7" s="1"/>
  <c r="CD32" i="7" a="1"/>
  <c r="CD32" i="7" s="1"/>
  <c r="CV29" i="7" a="1"/>
  <c r="CV29" i="7" s="1"/>
  <c r="BN28" i="7" a="1"/>
  <c r="BN28" i="7" s="1"/>
  <c r="O24" i="7"/>
  <c r="P24" i="7" s="1"/>
  <c r="DS24" i="7" s="1" a="1"/>
  <c r="DS24" i="7" s="1"/>
  <c r="BS22" i="7" a="1"/>
  <c r="BS22" i="7" s="1"/>
  <c r="I52" i="13"/>
  <c r="H49" i="13"/>
  <c r="J48" i="13"/>
  <c r="H46" i="13"/>
  <c r="J45" i="13"/>
  <c r="I43" i="13"/>
  <c r="J39" i="13"/>
  <c r="H36" i="13"/>
  <c r="I32" i="13"/>
  <c r="I28" i="13"/>
  <c r="H24" i="13"/>
  <c r="BY33" i="7" a="1"/>
  <c r="BY33" i="7" s="1"/>
  <c r="BR22" i="7" a="1"/>
  <c r="BR22" i="7" s="1"/>
  <c r="CL20" i="7" a="1"/>
  <c r="CL20" i="7" s="1"/>
  <c r="CN12" i="7" a="1"/>
  <c r="CN12" i="7" s="1"/>
  <c r="J55" i="13"/>
  <c r="H52" i="13"/>
  <c r="I48" i="13"/>
  <c r="H43" i="13"/>
  <c r="J42" i="13"/>
  <c r="I39" i="13"/>
  <c r="H32" i="13"/>
  <c r="H28" i="13"/>
  <c r="J27" i="13"/>
  <c r="J23" i="13"/>
  <c r="CJ37" i="7" a="1"/>
  <c r="CJ37" i="7" s="1"/>
  <c r="CI17" i="7" a="1"/>
  <c r="CI17" i="7" s="1"/>
  <c r="CH12" i="7" a="1"/>
  <c r="CH12" i="7" s="1"/>
  <c r="H48" i="13"/>
  <c r="H45" i="13"/>
  <c r="I42" i="13"/>
  <c r="J41" i="13"/>
  <c r="H39" i="13"/>
  <c r="J38" i="13"/>
  <c r="J31" i="13"/>
  <c r="I27" i="13"/>
  <c r="I23" i="13"/>
  <c r="L23" i="13" s="1"/>
  <c r="P23" i="13" s="1"/>
  <c r="CU42" i="7" a="1"/>
  <c r="CU42" i="7" s="1"/>
  <c r="BI42" i="7" a="1"/>
  <c r="BI42" i="7" s="1"/>
  <c r="CD41" i="7" a="1"/>
  <c r="CD41" i="7" s="1"/>
  <c r="BI41" i="7" a="1"/>
  <c r="BI41" i="7" s="1"/>
  <c r="BX38" i="7" a="1"/>
  <c r="BX38" i="7" s="1"/>
  <c r="CG37" i="7" a="1"/>
  <c r="CG37" i="7" s="1"/>
  <c r="BK37" i="7" a="1"/>
  <c r="BK37" i="7" s="1"/>
  <c r="BJ36" i="7" a="1"/>
  <c r="BJ36" i="7" s="1"/>
  <c r="BR35" i="7" a="1"/>
  <c r="BR35" i="7" s="1"/>
  <c r="BR33" i="7" a="1"/>
  <c r="BR33" i="7" s="1"/>
  <c r="CQ32" i="7" a="1"/>
  <c r="CQ32" i="7" s="1"/>
  <c r="CH32" i="7" a="1"/>
  <c r="CH32" i="7" s="1"/>
  <c r="BZ32" i="7" a="1"/>
  <c r="BZ32" i="7" s="1"/>
  <c r="BN32" i="7" a="1"/>
  <c r="BN32" i="7" s="1"/>
  <c r="BQ30" i="7" a="1"/>
  <c r="BQ30" i="7" s="1"/>
  <c r="CR25" i="7" a="1"/>
  <c r="CR25" i="7" s="1"/>
  <c r="CT24" i="7" a="1"/>
  <c r="CT24" i="7" s="1"/>
  <c r="CB24" i="7" a="1"/>
  <c r="CB24" i="7" s="1"/>
  <c r="BJ24" i="7" a="1"/>
  <c r="BJ24" i="7" s="1"/>
  <c r="BV23" i="7" a="1"/>
  <c r="BV23" i="7" s="1"/>
  <c r="CG22" i="7" a="1"/>
  <c r="CG22" i="7" s="1"/>
  <c r="BO22" i="7" a="1"/>
  <c r="BO22" i="7" s="1"/>
  <c r="CS21" i="7" a="1"/>
  <c r="CS21" i="7" s="1"/>
  <c r="CK21" i="7" a="1"/>
  <c r="CK21" i="7" s="1"/>
  <c r="CD21" i="7" a="1"/>
  <c r="CD21" i="7" s="1"/>
  <c r="BW21" i="7" a="1"/>
  <c r="BW21" i="7" s="1"/>
  <c r="BO21" i="7" a="1"/>
  <c r="BO21" i="7" s="1"/>
  <c r="CI20" i="7" a="1"/>
  <c r="CI20" i="7" s="1"/>
  <c r="CF14" i="7" a="1"/>
  <c r="CF14" i="7" s="1"/>
  <c r="CP42" i="7" a="1"/>
  <c r="CP42" i="7" s="1"/>
  <c r="CV41" i="7" a="1"/>
  <c r="CV41" i="7" s="1"/>
  <c r="CA41" i="7" a="1"/>
  <c r="CA41" i="7" s="1"/>
  <c r="CB40" i="7" a="1"/>
  <c r="CB40" i="7" s="1"/>
  <c r="CD37" i="7" a="1"/>
  <c r="CD37" i="7" s="1"/>
  <c r="CS36" i="7" a="1"/>
  <c r="CS36" i="7" s="1"/>
  <c r="CT35" i="7" a="1"/>
  <c r="CT35" i="7" s="1"/>
  <c r="BM35" i="7" a="1"/>
  <c r="BM35" i="7" s="1"/>
  <c r="CV33" i="7" a="1"/>
  <c r="CV33" i="7" s="1"/>
  <c r="BP33" i="7" a="1"/>
  <c r="BP33" i="7" s="1"/>
  <c r="CP32" i="7" a="1"/>
  <c r="CP32" i="7" s="1"/>
  <c r="CG32" i="7" a="1"/>
  <c r="CG32" i="7" s="1"/>
  <c r="BY32" i="7" a="1"/>
  <c r="BY32" i="7" s="1"/>
  <c r="BL32" i="7" a="1"/>
  <c r="BL32" i="7" s="1"/>
  <c r="CO25" i="7" a="1"/>
  <c r="CO25" i="7" s="1"/>
  <c r="CS24" i="7" a="1"/>
  <c r="CS24" i="7" s="1"/>
  <c r="CA24" i="7" a="1"/>
  <c r="CA24" i="7" s="1"/>
  <c r="BI24" i="7" a="1"/>
  <c r="BI24" i="7" s="1"/>
  <c r="CU22" i="7" a="1"/>
  <c r="CU22" i="7" s="1"/>
  <c r="CF22" i="7" a="1"/>
  <c r="CF22" i="7" s="1"/>
  <c r="BN22" i="7" a="1"/>
  <c r="BN22" i="7" s="1"/>
  <c r="CC21" i="7" a="1"/>
  <c r="CC21" i="7" s="1"/>
  <c r="BV21" i="7" a="1"/>
  <c r="BV21" i="7" s="1"/>
  <c r="BM21" i="7" a="1"/>
  <c r="BM21" i="7" s="1"/>
  <c r="CB20" i="7" a="1"/>
  <c r="CB20" i="7" s="1"/>
  <c r="BQ19" i="7" a="1"/>
  <c r="BQ19" i="7" s="1"/>
  <c r="BI19" i="7" a="1"/>
  <c r="BI19" i="7" s="1"/>
  <c r="BZ16" i="7" a="1"/>
  <c r="BZ16" i="7" s="1"/>
  <c r="CD14" i="7" a="1"/>
  <c r="CD14" i="7" s="1"/>
  <c r="BN13" i="7" a="1"/>
  <c r="BN13" i="7" s="1"/>
  <c r="BX12" i="7" a="1"/>
  <c r="BX12" i="7" s="1"/>
  <c r="CS33" i="7" a="1"/>
  <c r="CS33" i="7" s="1"/>
  <c r="BM33" i="7" a="1"/>
  <c r="BM33" i="7" s="1"/>
  <c r="CO32" i="7" a="1"/>
  <c r="CO32" i="7" s="1"/>
  <c r="CF32" i="7" a="1"/>
  <c r="CF32" i="7" s="1"/>
  <c r="BX32" i="7" a="1"/>
  <c r="BX32" i="7" s="1"/>
  <c r="BI32" i="7" a="1"/>
  <c r="BI32" i="7" s="1"/>
  <c r="CK25" i="7" a="1"/>
  <c r="CK25" i="7" s="1"/>
  <c r="CN24" i="7" a="1"/>
  <c r="CN24" i="7" s="1"/>
  <c r="BX24" i="7" a="1"/>
  <c r="BX24" i="7" s="1"/>
  <c r="CT22" i="7" a="1"/>
  <c r="CT22" i="7" s="1"/>
  <c r="CC22" i="7" a="1"/>
  <c r="CC22" i="7" s="1"/>
  <c r="BK22" i="7" a="1"/>
  <c r="BK22" i="7" s="1"/>
  <c r="CQ21" i="7" a="1"/>
  <c r="CQ21" i="7" s="1"/>
  <c r="CJ21" i="7" a="1"/>
  <c r="CJ21" i="7" s="1"/>
  <c r="CB21" i="7" a="1"/>
  <c r="CB21" i="7" s="1"/>
  <c r="CA20" i="7" a="1"/>
  <c r="CA20" i="7" s="1"/>
  <c r="BX14" i="7" a="1"/>
  <c r="BX14" i="7" s="1"/>
  <c r="CQ12" i="7" a="1"/>
  <c r="CQ12" i="7" s="1"/>
  <c r="BT12" i="7" a="1"/>
  <c r="BT12" i="7" s="1"/>
  <c r="CI42" i="7" a="1"/>
  <c r="CI42" i="7" s="1"/>
  <c r="CQ41" i="7" a="1"/>
  <c r="CQ41" i="7" s="1"/>
  <c r="BX41" i="7" a="1"/>
  <c r="BX41" i="7" s="1"/>
  <c r="CT37" i="7" a="1"/>
  <c r="CT37" i="7" s="1"/>
  <c r="BZ37" i="7" a="1"/>
  <c r="BZ37" i="7" s="1"/>
  <c r="CH36" i="7" a="1"/>
  <c r="CH36" i="7" s="1"/>
  <c r="CM33" i="7" a="1"/>
  <c r="CM33" i="7" s="1"/>
  <c r="BW32" i="7" a="1"/>
  <c r="BW32" i="7" s="1"/>
  <c r="CD25" i="7" a="1"/>
  <c r="CD25" i="7" s="1"/>
  <c r="CM24" i="7" a="1"/>
  <c r="CM24" i="7" s="1"/>
  <c r="BV24" i="7" a="1"/>
  <c r="BV24" i="7" s="1"/>
  <c r="CQ23" i="7" a="1"/>
  <c r="CQ23" i="7" s="1"/>
  <c r="CS22" i="7" a="1"/>
  <c r="CS22" i="7" s="1"/>
  <c r="BZ22" i="7" a="1"/>
  <c r="BZ22" i="7" s="1"/>
  <c r="CP21" i="7" a="1"/>
  <c r="CP21" i="7" s="1"/>
  <c r="CI21" i="7" a="1"/>
  <c r="CI21" i="7" s="1"/>
  <c r="CA21" i="7" a="1"/>
  <c r="CA21" i="7" s="1"/>
  <c r="BT21" i="7" a="1"/>
  <c r="BT21" i="7" s="1"/>
  <c r="BK21" i="7" a="1"/>
  <c r="BK21" i="7" s="1"/>
  <c r="BT20" i="7" a="1"/>
  <c r="BT20" i="7" s="1"/>
  <c r="BV14" i="7" a="1"/>
  <c r="BV14" i="7" s="1"/>
  <c r="CO12" i="7" a="1"/>
  <c r="CO12" i="7" s="1"/>
  <c r="BR12" i="7" a="1"/>
  <c r="BR12" i="7" s="1"/>
  <c r="CH21" i="7" a="1"/>
  <c r="CH21" i="7" s="1"/>
  <c r="BZ21" i="7" a="1"/>
  <c r="BZ21" i="7" s="1"/>
  <c r="BS21" i="7" a="1"/>
  <c r="BS21" i="7" s="1"/>
  <c r="BJ21" i="7" a="1"/>
  <c r="BJ21" i="7" s="1"/>
  <c r="BN20" i="7" a="1"/>
  <c r="BN20" i="7" s="1"/>
  <c r="CV14" i="7" a="1"/>
  <c r="CV14" i="7" s="1"/>
  <c r="BP14" i="7" a="1"/>
  <c r="BP14" i="7" s="1"/>
  <c r="BT25" i="7" a="1"/>
  <c r="BT25" i="7" s="1"/>
  <c r="CO21" i="7" a="1"/>
  <c r="CO21" i="7" s="1"/>
  <c r="BX42" i="7" a="1"/>
  <c r="BX42" i="7" s="1"/>
  <c r="CN41" i="7" a="1"/>
  <c r="CN41" i="7" s="1"/>
  <c r="BP41" i="7" a="1"/>
  <c r="BP41" i="7" s="1"/>
  <c r="CO37" i="7" a="1"/>
  <c r="CO37" i="7" s="1"/>
  <c r="BS37" i="7" a="1"/>
  <c r="BS37" i="7" s="1"/>
  <c r="BZ36" i="7" a="1"/>
  <c r="BZ36" i="7" s="1"/>
  <c r="CG35" i="7" a="1"/>
  <c r="CG35" i="7" s="1"/>
  <c r="CD33" i="7" a="1"/>
  <c r="CD33" i="7" s="1"/>
  <c r="CU32" i="7" a="1"/>
  <c r="CU32" i="7" s="1"/>
  <c r="CL32" i="7" a="1"/>
  <c r="CL32" i="7" s="1"/>
  <c r="CC32" i="7" a="1"/>
  <c r="CC32" i="7" s="1"/>
  <c r="BS32" i="7" a="1"/>
  <c r="BS32" i="7" s="1"/>
  <c r="CP30" i="7" a="1"/>
  <c r="CP30" i="7" s="1"/>
  <c r="CD29" i="7" a="1"/>
  <c r="CD29" i="7" s="1"/>
  <c r="BN25" i="7" a="1"/>
  <c r="BN25" i="7" s="1"/>
  <c r="CJ24" i="7" a="1"/>
  <c r="CJ24" i="7" s="1"/>
  <c r="BO24" i="7" a="1"/>
  <c r="BO24" i="7" s="1"/>
  <c r="CM23" i="7" a="1"/>
  <c r="CM23" i="7" s="1"/>
  <c r="CN22" i="7" a="1"/>
  <c r="CN22" i="7" s="1"/>
  <c r="BV22" i="7" a="1"/>
  <c r="BV22" i="7" s="1"/>
  <c r="CV21" i="7" a="1"/>
  <c r="CV21" i="7" s="1"/>
  <c r="CG21" i="7" a="1"/>
  <c r="CG21" i="7" s="1"/>
  <c r="BY21" i="7" a="1"/>
  <c r="BY21" i="7" s="1"/>
  <c r="BR21" i="7" a="1"/>
  <c r="BR21" i="7" s="1"/>
  <c r="BI21" i="7" a="1"/>
  <c r="BI21" i="7" s="1"/>
  <c r="CV20" i="7" a="1"/>
  <c r="CV20" i="7" s="1"/>
  <c r="BK20" i="7" a="1"/>
  <c r="BK20" i="7" s="1"/>
  <c r="CT14" i="7" a="1"/>
  <c r="CT14" i="7" s="1"/>
  <c r="BN14" i="7" a="1"/>
  <c r="BN14" i="7" s="1"/>
  <c r="CJ12" i="7" a="1"/>
  <c r="CJ12" i="7" s="1"/>
  <c r="BK12" i="7" a="1"/>
  <c r="BK12" i="7" s="1"/>
  <c r="CU21" i="7" a="1"/>
  <c r="CU21" i="7" s="1"/>
  <c r="CN21" i="7" a="1"/>
  <c r="CN21" i="7" s="1"/>
  <c r="CN14" i="7" a="1"/>
  <c r="CN14" i="7" s="1"/>
  <c r="CW34" i="7" a="1"/>
  <c r="CW34" i="7" s="1"/>
  <c r="CP34" i="7" a="1"/>
  <c r="CP34" i="7" s="1"/>
  <c r="CI34" i="7" a="1"/>
  <c r="CI34" i="7" s="1"/>
  <c r="CA34" i="7" a="1"/>
  <c r="CA34" i="7" s="1"/>
  <c r="BT34" i="7" a="1"/>
  <c r="BT34" i="7" s="1"/>
  <c r="BO34" i="7" a="1"/>
  <c r="BO34" i="7" s="1"/>
  <c r="CR44" i="7" a="1"/>
  <c r="CR44" i="7" s="1"/>
  <c r="CE44" i="7" a="1"/>
  <c r="CE44" i="7" s="1"/>
  <c r="BS44" i="7" a="1"/>
  <c r="BS44" i="7" s="1"/>
  <c r="CN43" i="7" a="1"/>
  <c r="CN43" i="7" s="1"/>
  <c r="CS42" i="7" a="1"/>
  <c r="CS42" i="7" s="1"/>
  <c r="CA42" i="7" a="1"/>
  <c r="CA42" i="7" s="1"/>
  <c r="BX40" i="7" a="1"/>
  <c r="BX40" i="7" s="1"/>
  <c r="CU39" i="7" a="1"/>
  <c r="CU39" i="7" s="1"/>
  <c r="CN39" i="7" a="1"/>
  <c r="CN39" i="7" s="1"/>
  <c r="CF39" i="7" a="1"/>
  <c r="CF39" i="7" s="1"/>
  <c r="BW39" i="7" a="1"/>
  <c r="BW39" i="7" s="1"/>
  <c r="BN39" i="7" a="1"/>
  <c r="BN39" i="7" s="1"/>
  <c r="CQ38" i="7" a="1"/>
  <c r="CQ38" i="7" s="1"/>
  <c r="BV38" i="7" a="1"/>
  <c r="BV38" i="7" s="1"/>
  <c r="CK37" i="7" a="1"/>
  <c r="CK37" i="7" s="1"/>
  <c r="CB37" i="7" a="1"/>
  <c r="CB37" i="7" s="1"/>
  <c r="BT37" i="7" a="1"/>
  <c r="BT37" i="7" s="1"/>
  <c r="BJ37" i="7" a="1"/>
  <c r="BJ37" i="7" s="1"/>
  <c r="BR36" i="7" a="1"/>
  <c r="BR36" i="7" s="1"/>
  <c r="CP35" i="7" a="1"/>
  <c r="CP35" i="7" s="1"/>
  <c r="CE35" i="7" a="1"/>
  <c r="CE35" i="7" s="1"/>
  <c r="BO35" i="7" a="1"/>
  <c r="BO35" i="7" s="1"/>
  <c r="CV34" i="7" a="1"/>
  <c r="CV34" i="7" s="1"/>
  <c r="CO34" i="7" a="1"/>
  <c r="CO34" i="7" s="1"/>
  <c r="CH34" i="7" a="1"/>
  <c r="CH34" i="7" s="1"/>
  <c r="BZ34" i="7" a="1"/>
  <c r="BZ34" i="7" s="1"/>
  <c r="BN34" i="7" a="1"/>
  <c r="BN34" i="7" s="1"/>
  <c r="CN30" i="7" a="1"/>
  <c r="CN30" i="7" s="1"/>
  <c r="BU30" i="7" a="1"/>
  <c r="BU30" i="7" s="1"/>
  <c r="CS29" i="7" a="1"/>
  <c r="CS29" i="7" s="1"/>
  <c r="CF29" i="7" a="1"/>
  <c r="CF29" i="7" s="1"/>
  <c r="BT29" i="7" a="1"/>
  <c r="BT29" i="7" s="1"/>
  <c r="BQ28" i="7" a="1"/>
  <c r="BQ28" i="7" s="1"/>
  <c r="BZ25" i="7" a="1"/>
  <c r="BZ25" i="7" s="1"/>
  <c r="CV24" i="7" a="1"/>
  <c r="CV24" i="7" s="1"/>
  <c r="CH24" i="7" a="1"/>
  <c r="CH24" i="7" s="1"/>
  <c r="BW24" i="7" a="1"/>
  <c r="BW24" i="7" s="1"/>
  <c r="CE23" i="7" a="1"/>
  <c r="CE23" i="7" s="1"/>
  <c r="CR22" i="7" a="1"/>
  <c r="CR22" i="7" s="1"/>
  <c r="CD22" i="7" a="1"/>
  <c r="CD22" i="7" s="1"/>
  <c r="BP22" i="7" a="1"/>
  <c r="BP22" i="7" s="1"/>
  <c r="CO20" i="7" a="1"/>
  <c r="CO20" i="7" s="1"/>
  <c r="CD20" i="7" a="1"/>
  <c r="CD20" i="7" s="1"/>
  <c r="BP20" i="7" a="1"/>
  <c r="BP20" i="7" s="1"/>
  <c r="CO17" i="7" a="1"/>
  <c r="CO17" i="7" s="1"/>
  <c r="BK17" i="7" a="1"/>
  <c r="BK17" i="7" s="1"/>
  <c r="BN15" i="7" a="1"/>
  <c r="BN15" i="7" s="1"/>
  <c r="CH14" i="7" a="1"/>
  <c r="CH14" i="7" s="1"/>
  <c r="BR14" i="7" a="1"/>
  <c r="BR14" i="7" s="1"/>
  <c r="CL12" i="7" a="1"/>
  <c r="CL12" i="7" s="1"/>
  <c r="BV12" i="7" a="1"/>
  <c r="BV12" i="7" s="1"/>
  <c r="CT40" i="7" a="1"/>
  <c r="CT40" i="7" s="1"/>
  <c r="CL38" i="7" a="1"/>
  <c r="CL38" i="7" s="1"/>
  <c r="CM35" i="7" a="1"/>
  <c r="CM35" i="7" s="1"/>
  <c r="CC35" i="7" a="1"/>
  <c r="CC35" i="7" s="1"/>
  <c r="BJ35" i="7" a="1"/>
  <c r="BJ35" i="7" s="1"/>
  <c r="CU34" i="7" a="1"/>
  <c r="CU34" i="7" s="1"/>
  <c r="CF34" i="7" a="1"/>
  <c r="CF34" i="7" s="1"/>
  <c r="CL30" i="7" a="1"/>
  <c r="CL30" i="7" s="1"/>
  <c r="BP30" i="7" a="1"/>
  <c r="BP30" i="7" s="1"/>
  <c r="CO29" i="7" a="1"/>
  <c r="CO29" i="7" s="1"/>
  <c r="CB29" i="7" a="1"/>
  <c r="CB29" i="7" s="1"/>
  <c r="BQ29" i="7" a="1"/>
  <c r="BQ29" i="7" s="1"/>
  <c r="CT28" i="7" a="1"/>
  <c r="CT28" i="7" s="1"/>
  <c r="BL28" i="7" a="1"/>
  <c r="BL28" i="7" s="1"/>
  <c r="CS11" i="7" a="1"/>
  <c r="CS11" i="7" s="1"/>
  <c r="CP44" i="7" a="1"/>
  <c r="CP44" i="7" s="1"/>
  <c r="CT11" i="7" a="1"/>
  <c r="CT11" i="7" s="1"/>
  <c r="CN44" i="7" a="1"/>
  <c r="CN44" i="7" s="1"/>
  <c r="BS40" i="7" a="1"/>
  <c r="BS40" i="7" s="1"/>
  <c r="BP38" i="7" a="1"/>
  <c r="BP38" i="7" s="1"/>
  <c r="CM34" i="7" a="1"/>
  <c r="CM34" i="7" s="1"/>
  <c r="CB44" i="7" a="1"/>
  <c r="CB44" i="7" s="1"/>
  <c r="BP44" i="7" a="1"/>
  <c r="BP44" i="7" s="1"/>
  <c r="BV43" i="7" a="1"/>
  <c r="BV43" i="7" s="1"/>
  <c r="CL42" i="7" a="1"/>
  <c r="CL42" i="7" s="1"/>
  <c r="BU42" i="7" a="1"/>
  <c r="BU42" i="7" s="1"/>
  <c r="CR40" i="7" a="1"/>
  <c r="CR40" i="7" s="1"/>
  <c r="BN40" i="7" a="1"/>
  <c r="BN40" i="7" s="1"/>
  <c r="CS39" i="7" a="1"/>
  <c r="CS39" i="7" s="1"/>
  <c r="CK39" i="7" a="1"/>
  <c r="CK39" i="7" s="1"/>
  <c r="CB39" i="7" a="1"/>
  <c r="CB39" i="7" s="1"/>
  <c r="BT39" i="7" a="1"/>
  <c r="BT39" i="7" s="1"/>
  <c r="BK39" i="7" a="1"/>
  <c r="BK39" i="7" s="1"/>
  <c r="CI38" i="7" a="1"/>
  <c r="CI38" i="7" s="1"/>
  <c r="BN38" i="7" a="1"/>
  <c r="BN38" i="7" s="1"/>
  <c r="CQ37" i="7" a="1"/>
  <c r="CQ37" i="7" s="1"/>
  <c r="BP37" i="7" a="1"/>
  <c r="BP37" i="7" s="1"/>
  <c r="CK36" i="7" a="1"/>
  <c r="CK36" i="7" s="1"/>
  <c r="CW35" i="7" a="1"/>
  <c r="CW35" i="7" s="1"/>
  <c r="CL35" i="7" a="1"/>
  <c r="CL35" i="7" s="1"/>
  <c r="CA35" i="7" a="1"/>
  <c r="CA35" i="7" s="1"/>
  <c r="BI35" i="7" a="1"/>
  <c r="BI35" i="7" s="1"/>
  <c r="CT34" i="7" a="1"/>
  <c r="CT34" i="7" s="1"/>
  <c r="CE34" i="7" a="1"/>
  <c r="CE34" i="7" s="1"/>
  <c r="BX34" i="7" a="1"/>
  <c r="BX34" i="7" s="1"/>
  <c r="BR34" i="7" a="1"/>
  <c r="BR34" i="7" s="1"/>
  <c r="BL34" i="7" a="1"/>
  <c r="BL34" i="7" s="1"/>
  <c r="CI30" i="7" a="1"/>
  <c r="CI30" i="7" s="1"/>
  <c r="BL30" i="7" a="1"/>
  <c r="BL30" i="7" s="1"/>
  <c r="CM29" i="7" a="1"/>
  <c r="CM29" i="7" s="1"/>
  <c r="CA29" i="7" a="1"/>
  <c r="CA29" i="7" s="1"/>
  <c r="BN29" i="7" a="1"/>
  <c r="BN29" i="7" s="1"/>
  <c r="CN28" i="7" a="1"/>
  <c r="CN28" i="7" s="1"/>
  <c r="CP24" i="7" a="1"/>
  <c r="CP24" i="7" s="1"/>
  <c r="CD24" i="7" a="1"/>
  <c r="CD24" i="7" s="1"/>
  <c r="BT23" i="7" a="1"/>
  <c r="BT23" i="7" s="1"/>
  <c r="CM22" i="7" a="1"/>
  <c r="CM22" i="7" s="1"/>
  <c r="BY22" i="7" a="1"/>
  <c r="BY22" i="7" s="1"/>
  <c r="BL22" i="7" a="1"/>
  <c r="BL22" i="7" s="1"/>
  <c r="CK20" i="7" a="1"/>
  <c r="CK20" i="7" s="1"/>
  <c r="BY20" i="7" a="1"/>
  <c r="BY20" i="7" s="1"/>
  <c r="BI20" i="7" a="1"/>
  <c r="BI20" i="7" s="1"/>
  <c r="CH17" i="7" a="1"/>
  <c r="CH17" i="7" s="1"/>
  <c r="CM16" i="7" a="1"/>
  <c r="CM16" i="7" s="1"/>
  <c r="CL15" i="7" a="1"/>
  <c r="CL15" i="7" s="1"/>
  <c r="CR14" i="7" a="1"/>
  <c r="CR14" i="7" s="1"/>
  <c r="CB14" i="7" a="1"/>
  <c r="CB14" i="7" s="1"/>
  <c r="BL14" i="7" a="1"/>
  <c r="BL14" i="7" s="1"/>
  <c r="CU12" i="7" a="1"/>
  <c r="CU12" i="7" s="1"/>
  <c r="CE12" i="7" a="1"/>
  <c r="CE12" i="7" s="1"/>
  <c r="BO12" i="7" a="1"/>
  <c r="BO12" i="7" s="1"/>
  <c r="CE11" i="7" a="1"/>
  <c r="CE11" i="7" s="1"/>
  <c r="CN38" i="7" a="1"/>
  <c r="CN38" i="7" s="1"/>
  <c r="CC44" i="7" a="1"/>
  <c r="CC44" i="7" s="1"/>
  <c r="BQ44" i="7" a="1"/>
  <c r="BQ44" i="7" s="1"/>
  <c r="CA43" i="7" a="1"/>
  <c r="CA43" i="7" s="1"/>
  <c r="CW44" i="7" a="1"/>
  <c r="CW44" i="7" s="1"/>
  <c r="CM44" i="7" a="1"/>
  <c r="CM44" i="7" s="1"/>
  <c r="BZ44" i="7" a="1"/>
  <c r="BZ44" i="7" s="1"/>
  <c r="BO44" i="7" a="1"/>
  <c r="BO44" i="7" s="1"/>
  <c r="BQ43" i="7" a="1"/>
  <c r="BQ43" i="7" s="1"/>
  <c r="CJ42" i="7" a="1"/>
  <c r="CJ42" i="7" s="1"/>
  <c r="BR42" i="7" a="1"/>
  <c r="BR42" i="7" s="1"/>
  <c r="CN40" i="7" a="1"/>
  <c r="CN40" i="7" s="1"/>
  <c r="BL40" i="7" a="1"/>
  <c r="BL40" i="7" s="1"/>
  <c r="CF38" i="7" a="1"/>
  <c r="CF38" i="7" s="1"/>
  <c r="BK38" i="7" a="1"/>
  <c r="BK38" i="7" s="1"/>
  <c r="CP37" i="7" a="1"/>
  <c r="CP37" i="7" s="1"/>
  <c r="CH37" i="7" a="1"/>
  <c r="CH37" i="7" s="1"/>
  <c r="BY37" i="7" a="1"/>
  <c r="BY37" i="7" s="1"/>
  <c r="BO37" i="7" a="1"/>
  <c r="BO37" i="7" s="1"/>
  <c r="CU35" i="7" a="1"/>
  <c r="CU35" i="7" s="1"/>
  <c r="CK35" i="7" a="1"/>
  <c r="CK35" i="7" s="1"/>
  <c r="BZ35" i="7" a="1"/>
  <c r="BZ35" i="7" s="1"/>
  <c r="CS34" i="7" a="1"/>
  <c r="CS34" i="7" s="1"/>
  <c r="CL34" i="7" a="1"/>
  <c r="CL34" i="7" s="1"/>
  <c r="CD34" i="7" a="1"/>
  <c r="CD34" i="7" s="1"/>
  <c r="BW34" i="7" a="1"/>
  <c r="BW34" i="7" s="1"/>
  <c r="BQ34" i="7" a="1"/>
  <c r="BQ34" i="7" s="1"/>
  <c r="BK34" i="7" a="1"/>
  <c r="BK34" i="7" s="1"/>
  <c r="CF30" i="7" a="1"/>
  <c r="CF30" i="7" s="1"/>
  <c r="BJ30" i="7" a="1"/>
  <c r="BJ30" i="7" s="1"/>
  <c r="CK29" i="7" a="1"/>
  <c r="CK29" i="7" s="1"/>
  <c r="BZ29" i="7" a="1"/>
  <c r="BZ29" i="7" s="1"/>
  <c r="BM29" i="7" a="1"/>
  <c r="BM29" i="7" s="1"/>
  <c r="CL28" i="7" a="1"/>
  <c r="CL28" i="7" s="1"/>
  <c r="BM23" i="7" a="1"/>
  <c r="BM23" i="7" s="1"/>
  <c r="CW20" i="7" a="1"/>
  <c r="CW20" i="7" s="1"/>
  <c r="CJ20" i="7" a="1"/>
  <c r="CJ20" i="7" s="1"/>
  <c r="BU20" i="7" a="1"/>
  <c r="BU20" i="7" s="1"/>
  <c r="BX18" i="7" a="1"/>
  <c r="BX18" i="7" s="1"/>
  <c r="CB17" i="7" a="1"/>
  <c r="CB17" i="7" s="1"/>
  <c r="CI16" i="7" a="1"/>
  <c r="CI16" i="7" s="1"/>
  <c r="CH15" i="7" a="1"/>
  <c r="CH15" i="7" s="1"/>
  <c r="CP14" i="7" a="1"/>
  <c r="CP14" i="7" s="1"/>
  <c r="BZ14" i="7" a="1"/>
  <c r="BZ14" i="7" s="1"/>
  <c r="BJ14" i="7" a="1"/>
  <c r="BJ14" i="7" s="1"/>
  <c r="CS12" i="7" a="1"/>
  <c r="CS12" i="7" s="1"/>
  <c r="CC12" i="7" a="1"/>
  <c r="CC12" i="7" s="1"/>
  <c r="CD44" i="7" a="1"/>
  <c r="CD44" i="7" s="1"/>
  <c r="CI43" i="7" a="1"/>
  <c r="CI43" i="7" s="1"/>
  <c r="BT40" i="7" a="1"/>
  <c r="BT40" i="7" s="1"/>
  <c r="CL44" i="7" a="1"/>
  <c r="CL44" i="7" s="1"/>
  <c r="BX44" i="7" a="1"/>
  <c r="BX44" i="7" s="1"/>
  <c r="BM44" i="7" a="1"/>
  <c r="BM44" i="7" s="1"/>
  <c r="CV38" i="7" a="1"/>
  <c r="CV38" i="7" s="1"/>
  <c r="CD38" i="7" a="1"/>
  <c r="CD38" i="7" s="1"/>
  <c r="CR34" i="7" a="1"/>
  <c r="CR34" i="7" s="1"/>
  <c r="CK34" i="7" a="1"/>
  <c r="CK34" i="7" s="1"/>
  <c r="CC34" i="7" a="1"/>
  <c r="CC34" i="7" s="1"/>
  <c r="BV34" i="7" a="1"/>
  <c r="BV34" i="7" s="1"/>
  <c r="BP34" i="7" a="1"/>
  <c r="BP34" i="7" s="1"/>
  <c r="BJ34" i="7" a="1"/>
  <c r="BJ34" i="7" s="1"/>
  <c r="CW30" i="7" a="1"/>
  <c r="CW30" i="7" s="1"/>
  <c r="CE30" i="7" a="1"/>
  <c r="CE30" i="7" s="1"/>
  <c r="BV29" i="7" a="1"/>
  <c r="BV29" i="7" s="1"/>
  <c r="BV17" i="7" a="1"/>
  <c r="BV17" i="7" s="1"/>
  <c r="BZ11" i="7" a="1"/>
  <c r="BZ11" i="7" s="1"/>
  <c r="BS38" i="7" a="1"/>
  <c r="BS38" i="7" s="1"/>
  <c r="CV44" i="7" a="1"/>
  <c r="CV44" i="7" s="1"/>
  <c r="CL40" i="7" a="1"/>
  <c r="CL40" i="7" s="1"/>
  <c r="CU44" i="7" a="1"/>
  <c r="CU44" i="7" s="1"/>
  <c r="CI44" i="7" a="1"/>
  <c r="CI44" i="7" s="1"/>
  <c r="BV44" i="7" a="1"/>
  <c r="BV44" i="7" s="1"/>
  <c r="BL44" i="7" a="1"/>
  <c r="BL44" i="7" s="1"/>
  <c r="CW42" i="7" a="1"/>
  <c r="CW42" i="7" s="1"/>
  <c r="CD42" i="7" a="1"/>
  <c r="CD42" i="7" s="1"/>
  <c r="BO42" i="7" a="1"/>
  <c r="BO42" i="7" s="1"/>
  <c r="CI40" i="7" a="1"/>
  <c r="CI40" i="7" s="1"/>
  <c r="CU38" i="7" a="1"/>
  <c r="CU38" i="7" s="1"/>
  <c r="CA38" i="7" a="1"/>
  <c r="CA38" i="7" s="1"/>
  <c r="CW37" i="7" a="1"/>
  <c r="CW37" i="7" s="1"/>
  <c r="CM37" i="7" a="1"/>
  <c r="CM37" i="7" s="1"/>
  <c r="CF37" i="7" a="1"/>
  <c r="CF37" i="7" s="1"/>
  <c r="BW37" i="7" a="1"/>
  <c r="BW37" i="7" s="1"/>
  <c r="BL37" i="7" a="1"/>
  <c r="BL37" i="7" s="1"/>
  <c r="CS35" i="7" a="1"/>
  <c r="CS35" i="7" s="1"/>
  <c r="CH35" i="7" a="1"/>
  <c r="CH35" i="7" s="1"/>
  <c r="CQ34" i="7" a="1"/>
  <c r="CQ34" i="7" s="1"/>
  <c r="CJ34" i="7" a="1"/>
  <c r="CJ34" i="7" s="1"/>
  <c r="CB34" i="7" a="1"/>
  <c r="CB34" i="7" s="1"/>
  <c r="BU34" i="7" a="1"/>
  <c r="BU34" i="7" s="1"/>
  <c r="CS30" i="7" a="1"/>
  <c r="CS30" i="7" s="1"/>
  <c r="CA30" i="7" a="1"/>
  <c r="CA30" i="7" s="1"/>
  <c r="CW29" i="7" a="1"/>
  <c r="CW29" i="7" s="1"/>
  <c r="CI29" i="7" a="1"/>
  <c r="CI29" i="7" s="1"/>
  <c r="BU29" i="7" a="1"/>
  <c r="BU29" i="7" s="1"/>
  <c r="CB28" i="7" a="1"/>
  <c r="CB28" i="7" s="1"/>
  <c r="CT20" i="7" a="1"/>
  <c r="CT20" i="7" s="1"/>
  <c r="CF20" i="7" a="1"/>
  <c r="CF20" i="7" s="1"/>
  <c r="BS20" i="7" a="1"/>
  <c r="BS20" i="7" s="1"/>
  <c r="CU17" i="7" a="1"/>
  <c r="CU17" i="7" s="1"/>
  <c r="BR17" i="7" a="1"/>
  <c r="BR17" i="7" s="1"/>
  <c r="BW16" i="7" a="1"/>
  <c r="BW16" i="7" s="1"/>
  <c r="BV15" i="7" a="1"/>
  <c r="BV15" i="7" s="1"/>
  <c r="BM11" i="7" a="1"/>
  <c r="BM11" i="7" s="1"/>
  <c r="CQ20" i="7" a="1"/>
  <c r="CQ20" i="7" s="1"/>
  <c r="BQ20" i="7" a="1"/>
  <c r="BQ20" i="7" s="1"/>
  <c r="CR17" i="7" a="1"/>
  <c r="CR17" i="7" s="1"/>
  <c r="BO17" i="7" a="1"/>
  <c r="BO17" i="7" s="1"/>
  <c r="BL16" i="7" a="1"/>
  <c r="BL16" i="7" s="1"/>
  <c r="CJ14" i="7" a="1"/>
  <c r="CJ14" i="7" s="1"/>
  <c r="CG43" i="7" a="1"/>
  <c r="CG43" i="7" s="1"/>
  <c r="BP43" i="7" a="1"/>
  <c r="BP43" i="7" s="1"/>
  <c r="CR42" i="7" a="1"/>
  <c r="CR42" i="7" s="1"/>
  <c r="CM42" i="7" a="1"/>
  <c r="CM42" i="7" s="1"/>
  <c r="CG42" i="7" a="1"/>
  <c r="CG42" i="7" s="1"/>
  <c r="BZ42" i="7" a="1"/>
  <c r="BZ42" i="7" s="1"/>
  <c r="BT42" i="7" a="1"/>
  <c r="BT42" i="7" s="1"/>
  <c r="BN42" i="7" a="1"/>
  <c r="BN42" i="7" s="1"/>
  <c r="CK40" i="7" a="1"/>
  <c r="CK40" i="7" s="1"/>
  <c r="CE40" i="7" a="1"/>
  <c r="CE40" i="7" s="1"/>
  <c r="BW40" i="7" a="1"/>
  <c r="BW40" i="7" s="1"/>
  <c r="BQ40" i="7" a="1"/>
  <c r="BQ40" i="7" s="1"/>
  <c r="BI40" i="7" a="1"/>
  <c r="BI40" i="7" s="1"/>
  <c r="CJ38" i="7" a="1"/>
  <c r="CJ38" i="7" s="1"/>
  <c r="BZ38" i="7" a="1"/>
  <c r="BZ38" i="7" s="1"/>
  <c r="BO38" i="7" a="1"/>
  <c r="BO38" i="7" s="1"/>
  <c r="BL35" i="7" a="1"/>
  <c r="BL35" i="7" s="1"/>
  <c r="BK35" i="7" a="1"/>
  <c r="BK35" i="7" s="1"/>
  <c r="BV35" i="7" a="1"/>
  <c r="BV35" i="7" s="1"/>
  <c r="BN35" i="7" a="1"/>
  <c r="BN35" i="7" s="1"/>
  <c r="BY35" i="7" a="1"/>
  <c r="BY35" i="7" s="1"/>
  <c r="BQ35" i="7" a="1"/>
  <c r="BQ35" i="7" s="1"/>
  <c r="CW43" i="7" a="1"/>
  <c r="CW43" i="7" s="1"/>
  <c r="CF43" i="7" a="1"/>
  <c r="CF43" i="7" s="1"/>
  <c r="CF42" i="7" a="1"/>
  <c r="CF42" i="7" s="1"/>
  <c r="BM42" i="7" a="1"/>
  <c r="BM42" i="7" s="1"/>
  <c r="CW40" i="7" a="1"/>
  <c r="CW40" i="7" s="1"/>
  <c r="CQ40" i="7" a="1"/>
  <c r="CQ40" i="7" s="1"/>
  <c r="CJ40" i="7" a="1"/>
  <c r="CJ40" i="7" s="1"/>
  <c r="CD40" i="7" a="1"/>
  <c r="CD40" i="7" s="1"/>
  <c r="BV40" i="7" a="1"/>
  <c r="BV40" i="7" s="1"/>
  <c r="BL31" i="7" a="1"/>
  <c r="BL31" i="7" s="1"/>
  <c r="BQ31" i="7" a="1"/>
  <c r="BQ31" i="7" s="1"/>
  <c r="CW31" i="7" a="1"/>
  <c r="CW31" i="7" s="1"/>
  <c r="BS31" i="7" a="1"/>
  <c r="BS31" i="7" s="1"/>
  <c r="BV31" i="7" a="1"/>
  <c r="BV31" i="7" s="1"/>
  <c r="CB31" i="7" a="1"/>
  <c r="CB31" i="7" s="1"/>
  <c r="CE31" i="7" a="1"/>
  <c r="CE31" i="7" s="1"/>
  <c r="CK31" i="7" a="1"/>
  <c r="CK31" i="7" s="1"/>
  <c r="BJ31" i="7" a="1"/>
  <c r="BJ31" i="7" s="1"/>
  <c r="CP31" i="7" a="1"/>
  <c r="CP31" i="7" s="1"/>
  <c r="CV43" i="7" a="1"/>
  <c r="CV43" i="7" s="1"/>
  <c r="BK43" i="7" a="1"/>
  <c r="BK43" i="7" s="1"/>
  <c r="CQ42" i="7" a="1"/>
  <c r="CQ42" i="7" s="1"/>
  <c r="CK42" i="7" a="1"/>
  <c r="CK42" i="7" s="1"/>
  <c r="CE42" i="7" a="1"/>
  <c r="CE42" i="7" s="1"/>
  <c r="BY42" i="7" a="1"/>
  <c r="BY42" i="7" s="1"/>
  <c r="BS42" i="7" a="1"/>
  <c r="BS42" i="7" s="1"/>
  <c r="BL42" i="7" a="1"/>
  <c r="BL42" i="7" s="1"/>
  <c r="CV40" i="7" a="1"/>
  <c r="CV40" i="7" s="1"/>
  <c r="CP40" i="7" a="1"/>
  <c r="CP40" i="7" s="1"/>
  <c r="CC40" i="7" a="1"/>
  <c r="CC40" i="7" s="1"/>
  <c r="BU40" i="7" a="1"/>
  <c r="BU40" i="7" s="1"/>
  <c r="BO40" i="7" a="1"/>
  <c r="BO40" i="7" s="1"/>
  <c r="CR38" i="7" a="1"/>
  <c r="CR38" i="7" s="1"/>
  <c r="CH38" i="7" a="1"/>
  <c r="CH38" i="7" s="1"/>
  <c r="BW38" i="7" a="1"/>
  <c r="BW38" i="7" s="1"/>
  <c r="BL38" i="7" a="1"/>
  <c r="BL38" i="7" s="1"/>
  <c r="BK26" i="7" a="1"/>
  <c r="BK26" i="7" s="1"/>
  <c r="BI26" i="7" a="1"/>
  <c r="BI26" i="7" s="1"/>
  <c r="BO26" i="7" a="1"/>
  <c r="BO26" i="7" s="1"/>
  <c r="BU26" i="7" a="1"/>
  <c r="BU26" i="7" s="1"/>
  <c r="CD26" i="7" a="1"/>
  <c r="CD26" i="7" s="1"/>
  <c r="CJ26" i="7" a="1"/>
  <c r="CJ26" i="7" s="1"/>
  <c r="CR26" i="7" a="1"/>
  <c r="CR26" i="7" s="1"/>
  <c r="BL26" i="7" a="1"/>
  <c r="BL26" i="7" s="1"/>
  <c r="BR26" i="7" a="1"/>
  <c r="BR26" i="7" s="1"/>
  <c r="BY26" i="7" a="1"/>
  <c r="BY26" i="7" s="1"/>
  <c r="CF26" i="7" a="1"/>
  <c r="CF26" i="7" s="1"/>
  <c r="BZ26" i="7" a="1"/>
  <c r="BZ26" i="7" s="1"/>
  <c r="CG26" i="7" a="1"/>
  <c r="CG26" i="7" s="1"/>
  <c r="CN26" i="7" a="1"/>
  <c r="CN26" i="7" s="1"/>
  <c r="CU26" i="7" a="1"/>
  <c r="CU26" i="7" s="1"/>
  <c r="BN26" i="7" a="1"/>
  <c r="BN26" i="7" s="1"/>
  <c r="BX26" i="7" a="1"/>
  <c r="BX26" i="7" s="1"/>
  <c r="CI26" i="7" a="1"/>
  <c r="CI26" i="7" s="1"/>
  <c r="CT26" i="7" a="1"/>
  <c r="CT26" i="7" s="1"/>
  <c r="CB26" i="7" a="1"/>
  <c r="CB26" i="7" s="1"/>
  <c r="BP26" i="7" a="1"/>
  <c r="BP26" i="7" s="1"/>
  <c r="CK26" i="7" a="1"/>
  <c r="CK26" i="7" s="1"/>
  <c r="CV26" i="7" a="1"/>
  <c r="CV26" i="7" s="1"/>
  <c r="BQ26" i="7" a="1"/>
  <c r="BQ26" i="7" s="1"/>
  <c r="CC26" i="7" a="1"/>
  <c r="CC26" i="7" s="1"/>
  <c r="CM26" i="7" a="1"/>
  <c r="CM26" i="7" s="1"/>
  <c r="CW26" i="7" a="1"/>
  <c r="CW26" i="7" s="1"/>
  <c r="BS26" i="7" a="1"/>
  <c r="BS26" i="7" s="1"/>
  <c r="CO26" i="7" a="1"/>
  <c r="CO26" i="7" s="1"/>
  <c r="BJ26" i="7" a="1"/>
  <c r="BJ26" i="7" s="1"/>
  <c r="BT26" i="7" a="1"/>
  <c r="BT26" i="7" s="1"/>
  <c r="CE26" i="7" a="1"/>
  <c r="CE26" i="7" s="1"/>
  <c r="CP26" i="7" a="1"/>
  <c r="CP26" i="7" s="1"/>
  <c r="BM26" i="7" a="1"/>
  <c r="BM26" i="7" s="1"/>
  <c r="BW26" i="7" a="1"/>
  <c r="BW26" i="7" s="1"/>
  <c r="CS26" i="7" a="1"/>
  <c r="CS26" i="7" s="1"/>
  <c r="CQ43" i="7" a="1"/>
  <c r="CQ43" i="7" s="1"/>
  <c r="BX43" i="7" a="1"/>
  <c r="BX43" i="7" s="1"/>
  <c r="CV42" i="7" a="1"/>
  <c r="CV42" i="7" s="1"/>
  <c r="CC42" i="7" a="1"/>
  <c r="CC42" i="7" s="1"/>
  <c r="BK42" i="7" a="1"/>
  <c r="BK42" i="7" s="1"/>
  <c r="CU40" i="7" a="1"/>
  <c r="CU40" i="7" s="1"/>
  <c r="CO40" i="7" a="1"/>
  <c r="CO40" i="7" s="1"/>
  <c r="CH40" i="7" a="1"/>
  <c r="CH40" i="7" s="1"/>
  <c r="BZ40" i="7" a="1"/>
  <c r="BZ40" i="7" s="1"/>
  <c r="BM40" i="7" a="1"/>
  <c r="BM40" i="7" s="1"/>
  <c r="CP38" i="7" a="1"/>
  <c r="CP38" i="7" s="1"/>
  <c r="CE38" i="7" a="1"/>
  <c r="CE38" i="7" s="1"/>
  <c r="BT38" i="7" a="1"/>
  <c r="BT38" i="7" s="1"/>
  <c r="BJ38" i="7" a="1"/>
  <c r="BJ38" i="7" s="1"/>
  <c r="BW35" i="7" a="1"/>
  <c r="BW35" i="7" s="1"/>
  <c r="BJ42" i="7" a="1"/>
  <c r="BJ42" i="7" s="1"/>
  <c r="CL43" i="7" a="1"/>
  <c r="CL43" i="7" s="1"/>
  <c r="BS43" i="7" a="1"/>
  <c r="BS43" i="7" s="1"/>
  <c r="CT42" i="7" a="1"/>
  <c r="CT42" i="7" s="1"/>
  <c r="CN42" i="7" a="1"/>
  <c r="CN42" i="7" s="1"/>
  <c r="CH42" i="7" a="1"/>
  <c r="CH42" i="7" s="1"/>
  <c r="BV42" i="7" a="1"/>
  <c r="BV42" i="7" s="1"/>
  <c r="CS40" i="7" a="1"/>
  <c r="CS40" i="7" s="1"/>
  <c r="CM40" i="7" a="1"/>
  <c r="CM40" i="7" s="1"/>
  <c r="CG40" i="7" a="1"/>
  <c r="CG40" i="7" s="1"/>
  <c r="BY40" i="7" a="1"/>
  <c r="BY40" i="7" s="1"/>
  <c r="BR40" i="7" a="1"/>
  <c r="BR40" i="7" s="1"/>
  <c r="BJ40" i="7" a="1"/>
  <c r="BJ40" i="7" s="1"/>
  <c r="CM38" i="7" a="1"/>
  <c r="CM38" i="7" s="1"/>
  <c r="CB38" i="7" a="1"/>
  <c r="CB38" i="7" s="1"/>
  <c r="BR38" i="7" a="1"/>
  <c r="BR38" i="7" s="1"/>
  <c r="CQ30" i="7" a="1"/>
  <c r="CQ30" i="7" s="1"/>
  <c r="CC30" i="7" a="1"/>
  <c r="CC30" i="7" s="1"/>
  <c r="BV30" i="7" a="1"/>
  <c r="BV30" i="7" s="1"/>
  <c r="CT29" i="7" a="1"/>
  <c r="CT29" i="7" s="1"/>
  <c r="CN29" i="7" a="1"/>
  <c r="CN29" i="7" s="1"/>
  <c r="BY29" i="7" a="1"/>
  <c r="BY29" i="7" s="1"/>
  <c r="BS29" i="7" a="1"/>
  <c r="BS29" i="7" s="1"/>
  <c r="BL29" i="7" a="1"/>
  <c r="BL29" i="7" s="1"/>
  <c r="CR28" i="7" a="1"/>
  <c r="CR28" i="7" s="1"/>
  <c r="BY28" i="7" a="1"/>
  <c r="BY28" i="7" s="1"/>
  <c r="CN25" i="7" a="1"/>
  <c r="CN25" i="7" s="1"/>
  <c r="CB25" i="7" a="1"/>
  <c r="CB25" i="7" s="1"/>
  <c r="BK24" i="7" a="1"/>
  <c r="BK24" i="7" s="1"/>
  <c r="BQ24" i="7" a="1"/>
  <c r="BQ24" i="7" s="1"/>
  <c r="CC24" i="7" a="1"/>
  <c r="CC24" i="7" s="1"/>
  <c r="CO24" i="7" a="1"/>
  <c r="CO24" i="7" s="1"/>
  <c r="CU24" i="7" a="1"/>
  <c r="CU24" i="7" s="1"/>
  <c r="BM24" i="7" a="1"/>
  <c r="BM24" i="7" s="1"/>
  <c r="BT24" i="7" a="1"/>
  <c r="BT24" i="7" s="1"/>
  <c r="CF24" i="7" a="1"/>
  <c r="CF24" i="7" s="1"/>
  <c r="CQ24" i="7" a="1"/>
  <c r="CQ24" i="7" s="1"/>
  <c r="CW24" i="7" a="1"/>
  <c r="CW24" i="7" s="1"/>
  <c r="BN24" i="7" a="1"/>
  <c r="BN24" i="7" s="1"/>
  <c r="BU24" i="7" a="1"/>
  <c r="BU24" i="7" s="1"/>
  <c r="BZ24" i="7" a="1"/>
  <c r="BZ24" i="7" s="1"/>
  <c r="CL24" i="7" a="1"/>
  <c r="CL24" i="7" s="1"/>
  <c r="CR24" i="7" a="1"/>
  <c r="CR24" i="7" s="1"/>
  <c r="CL23" i="7" a="1"/>
  <c r="CL23" i="7" s="1"/>
  <c r="BQ23" i="7" a="1"/>
  <c r="BQ23" i="7" s="1"/>
  <c r="CV30" i="7" a="1"/>
  <c r="CV30" i="7" s="1"/>
  <c r="CO30" i="7" a="1"/>
  <c r="CO30" i="7" s="1"/>
  <c r="CH30" i="7" a="1"/>
  <c r="CH30" i="7" s="1"/>
  <c r="BZ30" i="7" a="1"/>
  <c r="BZ30" i="7" s="1"/>
  <c r="BT30" i="7" a="1"/>
  <c r="BT30" i="7" s="1"/>
  <c r="BK30" i="7" a="1"/>
  <c r="BK30" i="7" s="1"/>
  <c r="CL29" i="7" a="1"/>
  <c r="CL29" i="7" s="1"/>
  <c r="CE29" i="7" a="1"/>
  <c r="CE29" i="7" s="1"/>
  <c r="BW29" i="7" a="1"/>
  <c r="BW29" i="7" s="1"/>
  <c r="BK29" i="7" a="1"/>
  <c r="BK29" i="7" s="1"/>
  <c r="CM28" i="7" a="1"/>
  <c r="CM28" i="7" s="1"/>
  <c r="BV28" i="7" a="1"/>
  <c r="BV28" i="7" s="1"/>
  <c r="CV25" i="7" a="1"/>
  <c r="CV25" i="7" s="1"/>
  <c r="CJ25" i="7" a="1"/>
  <c r="CJ25" i="7" s="1"/>
  <c r="BY25" i="7" a="1"/>
  <c r="BY25" i="7" s="1"/>
  <c r="CV23" i="7" a="1"/>
  <c r="CV23" i="7" s="1"/>
  <c r="CG23" i="7" a="1"/>
  <c r="CG23" i="7" s="1"/>
  <c r="BK23" i="7" a="1"/>
  <c r="BK23" i="7" s="1"/>
  <c r="CH25" i="7" a="1"/>
  <c r="CH25" i="7" s="1"/>
  <c r="BL25" i="7" a="1"/>
  <c r="BL25" i="7" s="1"/>
  <c r="CU30" i="7" a="1"/>
  <c r="CU30" i="7" s="1"/>
  <c r="CG30" i="7" a="1"/>
  <c r="CG30" i="7" s="1"/>
  <c r="BY30" i="7" a="1"/>
  <c r="BY30" i="7" s="1"/>
  <c r="CQ29" i="7" a="1"/>
  <c r="CQ29" i="7" s="1"/>
  <c r="CJ29" i="7" a="1"/>
  <c r="CJ29" i="7" s="1"/>
  <c r="CC29" i="7" a="1"/>
  <c r="CC29" i="7" s="1"/>
  <c r="BP29" i="7" a="1"/>
  <c r="BP29" i="7" s="1"/>
  <c r="BI29" i="7" a="1"/>
  <c r="BI29" i="7" s="1"/>
  <c r="CI28" i="7" a="1"/>
  <c r="CI28" i="7" s="1"/>
  <c r="CG25" i="7" a="1"/>
  <c r="CG25" i="7" s="1"/>
  <c r="BV25" i="7" a="1"/>
  <c r="BV25" i="7" s="1"/>
  <c r="CI24" i="7" a="1"/>
  <c r="CI24" i="7" s="1"/>
  <c r="BY24" i="7" a="1"/>
  <c r="BY24" i="7" s="1"/>
  <c r="BP24" i="7" a="1"/>
  <c r="BP24" i="7" s="1"/>
  <c r="CS23" i="7" a="1"/>
  <c r="CS23" i="7" s="1"/>
  <c r="BM25" i="7" a="1"/>
  <c r="BM25" i="7" s="1"/>
  <c r="BU25" i="7" a="1"/>
  <c r="BU25" i="7" s="1"/>
  <c r="CP25" i="7" a="1"/>
  <c r="CP25" i="7" s="1"/>
  <c r="CW25" i="7" a="1"/>
  <c r="CW25" i="7" s="1"/>
  <c r="BP25" i="7" a="1"/>
  <c r="BP25" i="7" s="1"/>
  <c r="BX25" i="7" a="1"/>
  <c r="BX25" i="7" s="1"/>
  <c r="CL25" i="7" a="1"/>
  <c r="CL25" i="7" s="1"/>
  <c r="CS25" i="7" a="1"/>
  <c r="CS25" i="7" s="1"/>
  <c r="BI25" i="7" a="1"/>
  <c r="BI25" i="7" s="1"/>
  <c r="BQ25" i="7" a="1"/>
  <c r="BQ25" i="7" s="1"/>
  <c r="CF25" i="7" a="1"/>
  <c r="CF25" i="7" s="1"/>
  <c r="CT25" i="7" a="1"/>
  <c r="CT25" i="7" s="1"/>
  <c r="CR30" i="7" a="1"/>
  <c r="CR30" i="7" s="1"/>
  <c r="CJ30" i="7" a="1"/>
  <c r="CJ30" i="7" s="1"/>
  <c r="CD30" i="7" a="1"/>
  <c r="CD30" i="7" s="1"/>
  <c r="BW30" i="7" a="1"/>
  <c r="BW30" i="7" s="1"/>
  <c r="BO30" i="7" a="1"/>
  <c r="BO30" i="7" s="1"/>
  <c r="BM28" i="7" a="1"/>
  <c r="BM28" i="7" s="1"/>
  <c r="CD28" i="7" a="1"/>
  <c r="CD28" i="7" s="1"/>
  <c r="CO28" i="7" a="1"/>
  <c r="CO28" i="7" s="1"/>
  <c r="BI28" i="7" a="1"/>
  <c r="BI28" i="7" s="1"/>
  <c r="BW28" i="7" a="1"/>
  <c r="BW28" i="7" s="1"/>
  <c r="BI27" i="7" a="1"/>
  <c r="BI27" i="7" s="1"/>
  <c r="CG27" i="7" a="1"/>
  <c r="CG27" i="7" s="1"/>
  <c r="CC25" i="7" a="1"/>
  <c r="CC25" i="7" s="1"/>
  <c r="BR25" i="7" a="1"/>
  <c r="BR25" i="7" s="1"/>
  <c r="BL23" i="7" a="1"/>
  <c r="BL23" i="7" s="1"/>
  <c r="BJ23" i="7" a="1"/>
  <c r="BJ23" i="7" s="1"/>
  <c r="BX23" i="7" a="1"/>
  <c r="BX23" i="7" s="1"/>
  <c r="CJ23" i="7" a="1"/>
  <c r="CJ23" i="7" s="1"/>
  <c r="CU23" i="7" a="1"/>
  <c r="CU23" i="7" s="1"/>
  <c r="BO23" i="7" a="1"/>
  <c r="BO23" i="7" s="1"/>
  <c r="CA23" i="7" a="1"/>
  <c r="CA23" i="7" s="1"/>
  <c r="CN23" i="7" a="1"/>
  <c r="CN23" i="7" s="1"/>
  <c r="CW23" i="7" a="1"/>
  <c r="CW23" i="7" s="1"/>
  <c r="BP23" i="7" a="1"/>
  <c r="BP23" i="7" s="1"/>
  <c r="CC23" i="7" a="1"/>
  <c r="CC23" i="7" s="1"/>
  <c r="CO23" i="7" a="1"/>
  <c r="CO23" i="7" s="1"/>
  <c r="CW22" i="7" a="1"/>
  <c r="CW22" i="7" s="1"/>
  <c r="CP22" i="7" a="1"/>
  <c r="CP22" i="7" s="1"/>
  <c r="CI22" i="7" a="1"/>
  <c r="CI22" i="7" s="1"/>
  <c r="CB22" i="7" a="1"/>
  <c r="CB22" i="7" s="1"/>
  <c r="BU22" i="7" a="1"/>
  <c r="BU22" i="7" s="1"/>
  <c r="BI11" i="7" a="1"/>
  <c r="BI11" i="7" s="1"/>
  <c r="BR11" i="7" a="1"/>
  <c r="BR11" i="7" s="1"/>
  <c r="CA11" i="7" a="1"/>
  <c r="CA11" i="7" s="1"/>
  <c r="CJ11" i="7" a="1"/>
  <c r="CJ11" i="7" s="1"/>
  <c r="CO11" i="7" a="1"/>
  <c r="CO11" i="7" s="1"/>
  <c r="BN11" i="7" a="1"/>
  <c r="BN11" i="7" s="1"/>
  <c r="BW11" i="7" a="1"/>
  <c r="BW11" i="7" s="1"/>
  <c r="CF11" i="7" a="1"/>
  <c r="CF11" i="7" s="1"/>
  <c r="CK11" i="7" a="1"/>
  <c r="CK11" i="7" s="1"/>
  <c r="CP11" i="7" a="1"/>
  <c r="CP11" i="7" s="1"/>
  <c r="CU11" i="7" a="1"/>
  <c r="CU11" i="7" s="1"/>
  <c r="BJ11" i="7" a="1"/>
  <c r="BJ11" i="7" s="1"/>
  <c r="BS11" i="7" a="1"/>
  <c r="BS11" i="7" s="1"/>
  <c r="CB11" i="7" a="1"/>
  <c r="CB11" i="7" s="1"/>
  <c r="CG11" i="7" a="1"/>
  <c r="CG11" i="7" s="1"/>
  <c r="CV11" i="7" a="1"/>
  <c r="CV11" i="7" s="1"/>
  <c r="BO11" i="7" a="1"/>
  <c r="BO11" i="7" s="1"/>
  <c r="BX11" i="7" a="1"/>
  <c r="BX11" i="7" s="1"/>
  <c r="CC11" i="7" a="1"/>
  <c r="CC11" i="7" s="1"/>
  <c r="CL11" i="7" a="1"/>
  <c r="CL11" i="7" s="1"/>
  <c r="CQ11" i="7" a="1"/>
  <c r="CQ11" i="7" s="1"/>
  <c r="CW11" i="7" a="1"/>
  <c r="CW11" i="7" s="1"/>
  <c r="BK11" i="7" a="1"/>
  <c r="BK11" i="7" s="1"/>
  <c r="BT11" i="7" a="1"/>
  <c r="BT11" i="7" s="1"/>
  <c r="BY11" i="7" a="1"/>
  <c r="BY11" i="7" s="1"/>
  <c r="CH11" i="7" a="1"/>
  <c r="CH11" i="7" s="1"/>
  <c r="BP11" i="7" a="1"/>
  <c r="BP11" i="7" s="1"/>
  <c r="BU11" i="7" a="1"/>
  <c r="BU11" i="7" s="1"/>
  <c r="CD11" i="7" a="1"/>
  <c r="CD11" i="7" s="1"/>
  <c r="CM11" i="7" a="1"/>
  <c r="CM11" i="7" s="1"/>
  <c r="CR11" i="7" a="1"/>
  <c r="CR11" i="7" s="1"/>
  <c r="CV22" i="7" a="1"/>
  <c r="CV22" i="7" s="1"/>
  <c r="CO22" i="7" a="1"/>
  <c r="CO22" i="7" s="1"/>
  <c r="CH22" i="7" a="1"/>
  <c r="CH22" i="7" s="1"/>
  <c r="CA22" i="7" a="1"/>
  <c r="CA22" i="7" s="1"/>
  <c r="BT22" i="7" a="1"/>
  <c r="BT22" i="7" s="1"/>
  <c r="BM22" i="7" a="1"/>
  <c r="BM22" i="7" s="1"/>
  <c r="CN11" i="7" a="1"/>
  <c r="CN11" i="7" s="1"/>
  <c r="BV11" i="7" a="1"/>
  <c r="BV11" i="7" s="1"/>
  <c r="BK13" i="7" a="1"/>
  <c r="BK13" i="7" s="1"/>
  <c r="BO13" i="7" a="1"/>
  <c r="BO13" i="7" s="1"/>
  <c r="BW13" i="7" a="1"/>
  <c r="BW13" i="7" s="1"/>
  <c r="CE13" i="7" a="1"/>
  <c r="CE13" i="7" s="1"/>
  <c r="CM13" i="7" a="1"/>
  <c r="CM13" i="7" s="1"/>
  <c r="CU13" i="7" a="1"/>
  <c r="CU13" i="7" s="1"/>
  <c r="BP13" i="7" a="1"/>
  <c r="BP13" i="7" s="1"/>
  <c r="CF13" i="7" a="1"/>
  <c r="CF13" i="7" s="1"/>
  <c r="CV13" i="7" a="1"/>
  <c r="CV13" i="7" s="1"/>
  <c r="BJ13" i="7" a="1"/>
  <c r="BJ13" i="7" s="1"/>
  <c r="BQ13" i="7" a="1"/>
  <c r="BQ13" i="7" s="1"/>
  <c r="BX13" i="7" a="1"/>
  <c r="BX13" i="7" s="1"/>
  <c r="CG13" i="7" a="1"/>
  <c r="CG13" i="7" s="1"/>
  <c r="CN13" i="7" a="1"/>
  <c r="CN13" i="7" s="1"/>
  <c r="CW13" i="7" a="1"/>
  <c r="CW13" i="7" s="1"/>
  <c r="BZ13" i="7" a="1"/>
  <c r="BZ13" i="7" s="1"/>
  <c r="CP13" i="7" a="1"/>
  <c r="CP13" i="7" s="1"/>
  <c r="BL13" i="7" a="1"/>
  <c r="BL13" i="7" s="1"/>
  <c r="BS13" i="7" a="1"/>
  <c r="BS13" i="7" s="1"/>
  <c r="CB13" i="7" a="1"/>
  <c r="CB13" i="7" s="1"/>
  <c r="CI13" i="7" a="1"/>
  <c r="CI13" i="7" s="1"/>
  <c r="CR13" i="7" a="1"/>
  <c r="CR13" i="7" s="1"/>
  <c r="BM13" i="7" a="1"/>
  <c r="BM13" i="7" s="1"/>
  <c r="BU13" i="7" a="1"/>
  <c r="BU13" i="7" s="1"/>
  <c r="CC13" i="7" a="1"/>
  <c r="CC13" i="7" s="1"/>
  <c r="CK13" i="7" a="1"/>
  <c r="CK13" i="7" s="1"/>
  <c r="CS13" i="7" a="1"/>
  <c r="CS13" i="7" s="1"/>
  <c r="CL22" i="7" a="1"/>
  <c r="CL22" i="7" s="1"/>
  <c r="CE22" i="7" a="1"/>
  <c r="CE22" i="7" s="1"/>
  <c r="BX22" i="7" a="1"/>
  <c r="BX22" i="7" s="1"/>
  <c r="BQ22" i="7" a="1"/>
  <c r="BQ22" i="7" s="1"/>
  <c r="BI22" i="7" a="1"/>
  <c r="BI22" i="7" s="1"/>
  <c r="BV13" i="7" a="1"/>
  <c r="BV13" i="7" s="1"/>
  <c r="CI11" i="7" a="1"/>
  <c r="CI11" i="7" s="1"/>
  <c r="BQ11" i="7" a="1"/>
  <c r="BQ11" i="7" s="1"/>
  <c r="BS18" i="7" a="1"/>
  <c r="BS18" i="7" s="1"/>
  <c r="CC18" i="7" a="1"/>
  <c r="CC18" i="7" s="1"/>
  <c r="CN18" i="7" a="1"/>
  <c r="CN18" i="7" s="1"/>
  <c r="CS18" i="7" a="1"/>
  <c r="CS18" i="7" s="1"/>
  <c r="CT17" i="7" a="1"/>
  <c r="CT17" i="7" s="1"/>
  <c r="CN17" i="7" a="1"/>
  <c r="CN17" i="7" s="1"/>
  <c r="CG17" i="7" a="1"/>
  <c r="CG17" i="7" s="1"/>
  <c r="CA17" i="7" a="1"/>
  <c r="CA17" i="7" s="1"/>
  <c r="BU17" i="7" a="1"/>
  <c r="BU17" i="7" s="1"/>
  <c r="BN17" i="7" a="1"/>
  <c r="BN17" i="7" s="1"/>
  <c r="CU16" i="7" a="1"/>
  <c r="CU16" i="7" s="1"/>
  <c r="BU16" i="7" a="1"/>
  <c r="BU16" i="7" s="1"/>
  <c r="CS17" i="7" a="1"/>
  <c r="CS17" i="7" s="1"/>
  <c r="CM17" i="7" a="1"/>
  <c r="CM17" i="7" s="1"/>
  <c r="CF17" i="7" a="1"/>
  <c r="CF17" i="7" s="1"/>
  <c r="BZ17" i="7" a="1"/>
  <c r="BZ17" i="7" s="1"/>
  <c r="BT17" i="7" a="1"/>
  <c r="BT17" i="7" s="1"/>
  <c r="BM17" i="7" a="1"/>
  <c r="BM17" i="7" s="1"/>
  <c r="CE17" i="7" a="1"/>
  <c r="CE17" i="7" s="1"/>
  <c r="BY17" i="7" a="1"/>
  <c r="BY17" i="7" s="1"/>
  <c r="BS17" i="7" a="1"/>
  <c r="BS17" i="7" s="1"/>
  <c r="BL17" i="7" a="1"/>
  <c r="BL17" i="7" s="1"/>
  <c r="BJ16" i="7" a="1"/>
  <c r="BJ16" i="7" s="1"/>
  <c r="CW21" i="7" a="1"/>
  <c r="CW21" i="7" s="1"/>
  <c r="CR21" i="7" a="1"/>
  <c r="CR21" i="7" s="1"/>
  <c r="CL21" i="7" a="1"/>
  <c r="CL21" i="7" s="1"/>
  <c r="CF21" i="7" a="1"/>
  <c r="CF21" i="7" s="1"/>
  <c r="BU21" i="7" a="1"/>
  <c r="BU21" i="7" s="1"/>
  <c r="BN21" i="7" a="1"/>
  <c r="BN21" i="7" s="1"/>
  <c r="CR20" i="7" a="1"/>
  <c r="CR20" i="7" s="1"/>
  <c r="CG20" i="7" a="1"/>
  <c r="CG20" i="7" s="1"/>
  <c r="BV20" i="7" a="1"/>
  <c r="BV20" i="7" s="1"/>
  <c r="BL20" i="7" a="1"/>
  <c r="BL20" i="7" s="1"/>
  <c r="CW17" i="7" a="1"/>
  <c r="CW17" i="7" s="1"/>
  <c r="CQ17" i="7" a="1"/>
  <c r="CQ17" i="7" s="1"/>
  <c r="CK17" i="7" a="1"/>
  <c r="CK17" i="7" s="1"/>
  <c r="CD17" i="7" a="1"/>
  <c r="CD17" i="7" s="1"/>
  <c r="BX17" i="7" a="1"/>
  <c r="BX17" i="7" s="1"/>
  <c r="BQ17" i="7" a="1"/>
  <c r="BQ17" i="7" s="1"/>
  <c r="BJ17" i="7" a="1"/>
  <c r="BJ17" i="7" s="1"/>
  <c r="CE16" i="7" a="1"/>
  <c r="CE16" i="7" s="1"/>
  <c r="CV17" i="7" a="1"/>
  <c r="CV17" i="7" s="1"/>
  <c r="CP17" i="7" a="1"/>
  <c r="CP17" i="7" s="1"/>
  <c r="CJ17" i="7" a="1"/>
  <c r="CJ17" i="7" s="1"/>
  <c r="CC17" i="7" a="1"/>
  <c r="CC17" i="7" s="1"/>
  <c r="BW17" i="7" a="1"/>
  <c r="BW17" i="7" s="1"/>
  <c r="BP17" i="7" a="1"/>
  <c r="BP17" i="7" s="1"/>
  <c r="CB16" i="7" a="1"/>
  <c r="CB16" i="7" s="1"/>
  <c r="DP44" i="7" a="1"/>
  <c r="DP44" i="7" s="1"/>
  <c r="EI44" i="7" a="1"/>
  <c r="EI44" i="7" s="1"/>
  <c r="DY42" i="7" a="1"/>
  <c r="DY42" i="7" s="1"/>
  <c r="CT44" i="7" a="1"/>
  <c r="CT44" i="7" s="1"/>
  <c r="CK44" i="7" a="1"/>
  <c r="CK44" i="7" s="1"/>
  <c r="BW44" i="7" a="1"/>
  <c r="BW44" i="7" s="1"/>
  <c r="CS43" i="7" a="1"/>
  <c r="CS43" i="7" s="1"/>
  <c r="CH43" i="7" a="1"/>
  <c r="CH43" i="7" s="1"/>
  <c r="CC43" i="7" a="1"/>
  <c r="CC43" i="7" s="1"/>
  <c r="BR43" i="7" a="1"/>
  <c r="BR43" i="7" s="1"/>
  <c r="BM43" i="7" a="1"/>
  <c r="BM43" i="7" s="1"/>
  <c r="CP41" i="7" a="1"/>
  <c r="CP41" i="7" s="1"/>
  <c r="CO44" i="7" a="1"/>
  <c r="CO44" i="7" s="1"/>
  <c r="CJ44" i="7" a="1"/>
  <c r="CJ44" i="7" s="1"/>
  <c r="CA44" i="7" a="1"/>
  <c r="CA44" i="7" s="1"/>
  <c r="BR44" i="7" a="1"/>
  <c r="BR44" i="7" s="1"/>
  <c r="BI44" i="7" a="1"/>
  <c r="BI44" i="7" s="1"/>
  <c r="CR43" i="7" a="1"/>
  <c r="CR43" i="7" s="1"/>
  <c r="CM43" i="7" a="1"/>
  <c r="CM43" i="7" s="1"/>
  <c r="CB43" i="7" a="1"/>
  <c r="CB43" i="7" s="1"/>
  <c r="BW43" i="7" a="1"/>
  <c r="BW43" i="7" s="1"/>
  <c r="BL43" i="7" a="1"/>
  <c r="BL43" i="7" s="1"/>
  <c r="CU41" i="7" a="1"/>
  <c r="CU41" i="7" s="1"/>
  <c r="CJ41" i="7" a="1"/>
  <c r="CJ41" i="7" s="1"/>
  <c r="CE41" i="7" a="1"/>
  <c r="CE41" i="7" s="1"/>
  <c r="BT41" i="7" a="1"/>
  <c r="BT41" i="7" s="1"/>
  <c r="BO41" i="7" a="1"/>
  <c r="BO41" i="7" s="1"/>
  <c r="CF40" i="7" a="1"/>
  <c r="CF40" i="7" s="1"/>
  <c r="CA40" i="7" a="1"/>
  <c r="CA40" i="7" s="1"/>
  <c r="BP40" i="7" a="1"/>
  <c r="BP40" i="7" s="1"/>
  <c r="CC39" i="7" a="1"/>
  <c r="CC39" i="7" s="1"/>
  <c r="BV39" i="7" a="1"/>
  <c r="BV39" i="7" s="1"/>
  <c r="BP39" i="7" a="1"/>
  <c r="BP39" i="7" s="1"/>
  <c r="CP43" i="7" a="1"/>
  <c r="CP43" i="7" s="1"/>
  <c r="BZ43" i="7" a="1"/>
  <c r="BZ43" i="7" s="1"/>
  <c r="BJ43" i="7" a="1"/>
  <c r="BJ43" i="7" s="1"/>
  <c r="CS41" i="7" a="1"/>
  <c r="CS41" i="7" s="1"/>
  <c r="CH41" i="7" a="1"/>
  <c r="CH41" i="7" s="1"/>
  <c r="CC41" i="7" a="1"/>
  <c r="CC41" i="7" s="1"/>
  <c r="BR41" i="7" a="1"/>
  <c r="BR41" i="7" s="1"/>
  <c r="BM41" i="7" a="1"/>
  <c r="BM41" i="7" s="1"/>
  <c r="CK43" i="7" a="1"/>
  <c r="CK43" i="7" s="1"/>
  <c r="BU43" i="7" a="1"/>
  <c r="BU43" i="7" s="1"/>
  <c r="CQ44" i="7" a="1"/>
  <c r="CQ44" i="7" s="1"/>
  <c r="CH44" i="7" a="1"/>
  <c r="CH44" i="7" s="1"/>
  <c r="BY44" i="7" a="1"/>
  <c r="BY44" i="7" s="1"/>
  <c r="BT44" i="7" a="1"/>
  <c r="BT44" i="7" s="1"/>
  <c r="BK44" i="7" a="1"/>
  <c r="BK44" i="7" s="1"/>
  <c r="CU43" i="7" a="1"/>
  <c r="CU43" i="7" s="1"/>
  <c r="CJ43" i="7" a="1"/>
  <c r="CJ43" i="7" s="1"/>
  <c r="CE43" i="7" a="1"/>
  <c r="CE43" i="7" s="1"/>
  <c r="BT43" i="7" a="1"/>
  <c r="BT43" i="7" s="1"/>
  <c r="BO43" i="7" a="1"/>
  <c r="BO43" i="7" s="1"/>
  <c r="CR41" i="7" a="1"/>
  <c r="CR41" i="7" s="1"/>
  <c r="CM41" i="7" a="1"/>
  <c r="CM41" i="7" s="1"/>
  <c r="CB41" i="7" a="1"/>
  <c r="CB41" i="7" s="1"/>
  <c r="BW41" i="7" a="1"/>
  <c r="BW41" i="7" s="1"/>
  <c r="BL41" i="7" a="1"/>
  <c r="BL41" i="7" s="1"/>
  <c r="CT43" i="7" a="1"/>
  <c r="CT43" i="7" s="1"/>
  <c r="CO43" i="7" a="1"/>
  <c r="CO43" i="7" s="1"/>
  <c r="CD43" i="7" a="1"/>
  <c r="CD43" i="7" s="1"/>
  <c r="BY43" i="7" a="1"/>
  <c r="BY43" i="7" s="1"/>
  <c r="BN43" i="7" a="1"/>
  <c r="BN43" i="7" s="1"/>
  <c r="CW41" i="7" a="1"/>
  <c r="CW41" i="7" s="1"/>
  <c r="CL41" i="7" a="1"/>
  <c r="CL41" i="7" s="1"/>
  <c r="CG41" i="7" a="1"/>
  <c r="CG41" i="7" s="1"/>
  <c r="BV41" i="7" a="1"/>
  <c r="BV41" i="7" s="1"/>
  <c r="BQ41" i="7" a="1"/>
  <c r="BQ41" i="7" s="1"/>
  <c r="CF44" i="7" a="1"/>
  <c r="CF44" i="7" s="1"/>
  <c r="CK41" i="7" a="1"/>
  <c r="CK41" i="7" s="1"/>
  <c r="BZ41" i="7" a="1"/>
  <c r="BZ41" i="7" s="1"/>
  <c r="BU41" i="7" a="1"/>
  <c r="BU41" i="7" s="1"/>
  <c r="CU37" i="7" a="1"/>
  <c r="CU37" i="7" s="1"/>
  <c r="CL37" i="7" a="1"/>
  <c r="CL37" i="7" s="1"/>
  <c r="CC37" i="7" a="1"/>
  <c r="CC37" i="7" s="1"/>
  <c r="BX37" i="7" a="1"/>
  <c r="BX37" i="7" s="1"/>
  <c r="BN37" i="7" a="1"/>
  <c r="BN37" i="7" s="1"/>
  <c r="BI37" i="7" a="1"/>
  <c r="BI37" i="7" s="1"/>
  <c r="CU36" i="7" a="1"/>
  <c r="CU36" i="7" s="1"/>
  <c r="CM36" i="7" a="1"/>
  <c r="CM36" i="7" s="1"/>
  <c r="CE36" i="7" a="1"/>
  <c r="CE36" i="7" s="1"/>
  <c r="BW36" i="7" a="1"/>
  <c r="BW36" i="7" s="1"/>
  <c r="BO36" i="7" a="1"/>
  <c r="BO36" i="7" s="1"/>
  <c r="CT36" i="7" a="1"/>
  <c r="CT36" i="7" s="1"/>
  <c r="CL36" i="7" a="1"/>
  <c r="CL36" i="7" s="1"/>
  <c r="CD36" i="7" a="1"/>
  <c r="CD36" i="7" s="1"/>
  <c r="BV36" i="7" a="1"/>
  <c r="BV36" i="7" s="1"/>
  <c r="BL36" i="7" a="1"/>
  <c r="BL36" i="7" s="1"/>
  <c r="BP36" i="7" a="1"/>
  <c r="BP36" i="7" s="1"/>
  <c r="BT36" i="7" a="1"/>
  <c r="BT36" i="7" s="1"/>
  <c r="BX36" i="7" a="1"/>
  <c r="BX36" i="7" s="1"/>
  <c r="CB36" i="7" a="1"/>
  <c r="CB36" i="7" s="1"/>
  <c r="CF36" i="7" a="1"/>
  <c r="CF36" i="7" s="1"/>
  <c r="CJ36" i="7" a="1"/>
  <c r="CJ36" i="7" s="1"/>
  <c r="CN36" i="7" a="1"/>
  <c r="CN36" i="7" s="1"/>
  <c r="CR36" i="7" a="1"/>
  <c r="CR36" i="7" s="1"/>
  <c r="CV36" i="7" a="1"/>
  <c r="CV36" i="7" s="1"/>
  <c r="CS37" i="7" a="1"/>
  <c r="CS37" i="7" s="1"/>
  <c r="CN37" i="7" a="1"/>
  <c r="CN37" i="7" s="1"/>
  <c r="CE37" i="7" a="1"/>
  <c r="CE37" i="7" s="1"/>
  <c r="BV37" i="7" a="1"/>
  <c r="BV37" i="7" s="1"/>
  <c r="CQ36" i="7" a="1"/>
  <c r="CQ36" i="7" s="1"/>
  <c r="CI36" i="7" a="1"/>
  <c r="CI36" i="7" s="1"/>
  <c r="CA36" i="7" a="1"/>
  <c r="CA36" i="7" s="1"/>
  <c r="BS36" i="7" a="1"/>
  <c r="BS36" i="7" s="1"/>
  <c r="BK36" i="7" a="1"/>
  <c r="BK36" i="7" s="1"/>
  <c r="CW38" i="7" a="1"/>
  <c r="CW38" i="7" s="1"/>
  <c r="CS38" i="7" a="1"/>
  <c r="CS38" i="7" s="1"/>
  <c r="CO38" i="7" a="1"/>
  <c r="CO38" i="7" s="1"/>
  <c r="CK38" i="7" a="1"/>
  <c r="CK38" i="7" s="1"/>
  <c r="CG38" i="7" a="1"/>
  <c r="CG38" i="7" s="1"/>
  <c r="CC38" i="7" a="1"/>
  <c r="CC38" i="7" s="1"/>
  <c r="BY38" i="7" a="1"/>
  <c r="BY38" i="7" s="1"/>
  <c r="BU38" i="7" a="1"/>
  <c r="BU38" i="7" s="1"/>
  <c r="BQ38" i="7" a="1"/>
  <c r="BQ38" i="7" s="1"/>
  <c r="BM38" i="7" a="1"/>
  <c r="BM38" i="7" s="1"/>
  <c r="CW36" i="7" a="1"/>
  <c r="CW36" i="7" s="1"/>
  <c r="CO36" i="7" a="1"/>
  <c r="CO36" i="7" s="1"/>
  <c r="CG36" i="7" a="1"/>
  <c r="CG36" i="7" s="1"/>
  <c r="BY36" i="7" a="1"/>
  <c r="BY36" i="7" s="1"/>
  <c r="BQ36" i="7" a="1"/>
  <c r="BQ36" i="7" s="1"/>
  <c r="BI36" i="7" a="1"/>
  <c r="BI36" i="7" s="1"/>
  <c r="CU33" i="7" a="1"/>
  <c r="CU33" i="7" s="1"/>
  <c r="CL33" i="7" a="1"/>
  <c r="CL33" i="7" s="1"/>
  <c r="CG33" i="7" a="1"/>
  <c r="CG33" i="7" s="1"/>
  <c r="BX33" i="7" a="1"/>
  <c r="BX33" i="7" s="1"/>
  <c r="BO33" i="7" a="1"/>
  <c r="BO33" i="7" s="1"/>
  <c r="BT32" i="7" a="1"/>
  <c r="BT32" i="7" s="1"/>
  <c r="BK32" i="7" a="1"/>
  <c r="BK32" i="7" s="1"/>
  <c r="CV31" i="7" a="1"/>
  <c r="CV31" i="7" s="1"/>
  <c r="CM31" i="7" a="1"/>
  <c r="CM31" i="7" s="1"/>
  <c r="CD31" i="7" a="1"/>
  <c r="CD31" i="7" s="1"/>
  <c r="BY31" i="7" a="1"/>
  <c r="BY31" i="7" s="1"/>
  <c r="BP31" i="7" a="1"/>
  <c r="BP31" i="7" s="1"/>
  <c r="CP33" i="7" a="1"/>
  <c r="CP33" i="7" s="1"/>
  <c r="CK33" i="7" a="1"/>
  <c r="CK33" i="7" s="1"/>
  <c r="CB33" i="7" a="1"/>
  <c r="CB33" i="7" s="1"/>
  <c r="BS33" i="7" a="1"/>
  <c r="BS33" i="7" s="1"/>
  <c r="BJ33" i="7" a="1"/>
  <c r="BJ33" i="7" s="1"/>
  <c r="CQ31" i="7" a="1"/>
  <c r="CQ31" i="7" s="1"/>
  <c r="CH31" i="7" a="1"/>
  <c r="CH31" i="7" s="1"/>
  <c r="CC31" i="7" a="1"/>
  <c r="CC31" i="7" s="1"/>
  <c r="BT31" i="7" a="1"/>
  <c r="BT31" i="7" s="1"/>
  <c r="BK31" i="7" a="1"/>
  <c r="BK31" i="7" s="1"/>
  <c r="CT33" i="7" a="1"/>
  <c r="CT33" i="7" s="1"/>
  <c r="CO33" i="7" a="1"/>
  <c r="CO33" i="7" s="1"/>
  <c r="CF33" i="7" a="1"/>
  <c r="CF33" i="7" s="1"/>
  <c r="BW33" i="7" a="1"/>
  <c r="BW33" i="7" s="1"/>
  <c r="BN33" i="7" a="1"/>
  <c r="BN33" i="7" s="1"/>
  <c r="BI33" i="7" a="1"/>
  <c r="BI33" i="7" s="1"/>
  <c r="BJ32" i="7" a="1"/>
  <c r="BJ32" i="7" s="1"/>
  <c r="CU31" i="7" a="1"/>
  <c r="CU31" i="7" s="1"/>
  <c r="CL31" i="7" a="1"/>
  <c r="CL31" i="7" s="1"/>
  <c r="CG31" i="7" a="1"/>
  <c r="CG31" i="7" s="1"/>
  <c r="BX31" i="7" a="1"/>
  <c r="BX31" i="7" s="1"/>
  <c r="BO31" i="7" a="1"/>
  <c r="BO31" i="7" s="1"/>
  <c r="CW33" i="7" a="1"/>
  <c r="CW33" i="7" s="1"/>
  <c r="CN33" i="7" a="1"/>
  <c r="CN33" i="7" s="1"/>
  <c r="CE33" i="7" a="1"/>
  <c r="CE33" i="7" s="1"/>
  <c r="BV33" i="7" a="1"/>
  <c r="BV33" i="7" s="1"/>
  <c r="BQ33" i="7" a="1"/>
  <c r="BQ33" i="7" s="1"/>
  <c r="CS32" i="7" a="1"/>
  <c r="CS32" i="7" s="1"/>
  <c r="CJ32" i="7" a="1"/>
  <c r="CJ32" i="7" s="1"/>
  <c r="CA32" i="7" a="1"/>
  <c r="CA32" i="7" s="1"/>
  <c r="BR32" i="7" a="1"/>
  <c r="BR32" i="7" s="1"/>
  <c r="BM32" i="7" a="1"/>
  <c r="BM32" i="7" s="1"/>
  <c r="CT31" i="7" a="1"/>
  <c r="CT31" i="7" s="1"/>
  <c r="CO31" i="7" a="1"/>
  <c r="CO31" i="7" s="1"/>
  <c r="CF31" i="7" a="1"/>
  <c r="CF31" i="7" s="1"/>
  <c r="BW31" i="7" a="1"/>
  <c r="BW31" i="7" s="1"/>
  <c r="BN31" i="7" a="1"/>
  <c r="BN31" i="7" s="1"/>
  <c r="BI31" i="7" a="1"/>
  <c r="BI31" i="7" s="1"/>
  <c r="CV35" i="7" a="1"/>
  <c r="CV35" i="7" s="1"/>
  <c r="CR35" i="7" a="1"/>
  <c r="CR35" i="7" s="1"/>
  <c r="CN35" i="7" a="1"/>
  <c r="CN35" i="7" s="1"/>
  <c r="CJ35" i="7" a="1"/>
  <c r="CJ35" i="7" s="1"/>
  <c r="CF35" i="7" a="1"/>
  <c r="CF35" i="7" s="1"/>
  <c r="CB35" i="7" a="1"/>
  <c r="CB35" i="7" s="1"/>
  <c r="BX35" i="7" a="1"/>
  <c r="BX35" i="7" s="1"/>
  <c r="BT35" i="7" a="1"/>
  <c r="BT35" i="7" s="1"/>
  <c r="BP35" i="7" a="1"/>
  <c r="BP35" i="7" s="1"/>
  <c r="CR33" i="7" a="1"/>
  <c r="CR33" i="7" s="1"/>
  <c r="CI33" i="7" a="1"/>
  <c r="CI33" i="7" s="1"/>
  <c r="BZ33" i="7" a="1"/>
  <c r="BZ33" i="7" s="1"/>
  <c r="BU33" i="7" a="1"/>
  <c r="BU33" i="7" s="1"/>
  <c r="BL33" i="7" a="1"/>
  <c r="BL33" i="7" s="1"/>
  <c r="CW32" i="7" a="1"/>
  <c r="CW32" i="7" s="1"/>
  <c r="CN32" i="7" a="1"/>
  <c r="CN32" i="7" s="1"/>
  <c r="CE32" i="7" a="1"/>
  <c r="CE32" i="7" s="1"/>
  <c r="BV32" i="7" a="1"/>
  <c r="BV32" i="7" s="1"/>
  <c r="CS31" i="7" a="1"/>
  <c r="CS31" i="7" s="1"/>
  <c r="CJ31" i="7" a="1"/>
  <c r="CJ31" i="7" s="1"/>
  <c r="CA31" i="7" a="1"/>
  <c r="CA31" i="7" s="1"/>
  <c r="BR31" i="7" a="1"/>
  <c r="BR31" i="7" s="1"/>
  <c r="BM31" i="7" a="1"/>
  <c r="BM31" i="7" s="1"/>
  <c r="CQ33" i="7" a="1"/>
  <c r="CQ33" i="7" s="1"/>
  <c r="CH33" i="7" a="1"/>
  <c r="CH33" i="7" s="1"/>
  <c r="CC33" i="7" a="1"/>
  <c r="CC33" i="7" s="1"/>
  <c r="BT33" i="7" a="1"/>
  <c r="BT33" i="7" s="1"/>
  <c r="CR31" i="7" a="1"/>
  <c r="CR31" i="7" s="1"/>
  <c r="CI31" i="7" a="1"/>
  <c r="CI31" i="7" s="1"/>
  <c r="BZ31" i="7" a="1"/>
  <c r="BZ31" i="7" s="1"/>
  <c r="BU31" i="7" a="1"/>
  <c r="BU31" i="7" s="1"/>
  <c r="CT30" i="7" a="1"/>
  <c r="CT30" i="7" s="1"/>
  <c r="CK30" i="7" a="1"/>
  <c r="CK30" i="7" s="1"/>
  <c r="CB30" i="7" a="1"/>
  <c r="CB30" i="7" s="1"/>
  <c r="BS30" i="7" a="1"/>
  <c r="BS30" i="7" s="1"/>
  <c r="BN30" i="7" a="1"/>
  <c r="BN30" i="7" s="1"/>
  <c r="CU29" i="7" a="1"/>
  <c r="CU29" i="7" s="1"/>
  <c r="CP29" i="7" a="1"/>
  <c r="CP29" i="7" s="1"/>
  <c r="CG29" i="7" a="1"/>
  <c r="CG29" i="7" s="1"/>
  <c r="BX29" i="7" a="1"/>
  <c r="BX29" i="7" s="1"/>
  <c r="BO29" i="7" a="1"/>
  <c r="BO29" i="7" s="1"/>
  <c r="CV28" i="7" a="1"/>
  <c r="CV28" i="7" s="1"/>
  <c r="CQ28" i="7" a="1"/>
  <c r="CQ28" i="7" s="1"/>
  <c r="CF28" i="7" a="1"/>
  <c r="CF28" i="7" s="1"/>
  <c r="CA28" i="7" a="1"/>
  <c r="CA28" i="7" s="1"/>
  <c r="BP28" i="7" a="1"/>
  <c r="BP28" i="7" s="1"/>
  <c r="BK28" i="7" a="1"/>
  <c r="BK28" i="7" s="1"/>
  <c r="CF27" i="7" a="1"/>
  <c r="CF27" i="7" s="1"/>
  <c r="BR30" i="7" a="1"/>
  <c r="BR30" i="7" s="1"/>
  <c r="BI30" i="7" a="1"/>
  <c r="BI30" i="7" s="1"/>
  <c r="CP28" i="7" a="1"/>
  <c r="CP28" i="7" s="1"/>
  <c r="CK28" i="7" a="1"/>
  <c r="CK28" i="7" s="1"/>
  <c r="BZ28" i="7" a="1"/>
  <c r="BZ28" i="7" s="1"/>
  <c r="BU28" i="7" a="1"/>
  <c r="BU28" i="7" s="1"/>
  <c r="BJ28" i="7" a="1"/>
  <c r="BJ28" i="7" s="1"/>
  <c r="CV27" i="7" a="1"/>
  <c r="CV27" i="7" s="1"/>
  <c r="BV27" i="7" a="1"/>
  <c r="BV27" i="7" s="1"/>
  <c r="BN27" i="7" a="1"/>
  <c r="BN27" i="7" s="1"/>
  <c r="CU28" i="7" a="1"/>
  <c r="CU28" i="7" s="1"/>
  <c r="CJ28" i="7" a="1"/>
  <c r="CJ28" i="7" s="1"/>
  <c r="CE28" i="7" a="1"/>
  <c r="CE28" i="7" s="1"/>
  <c r="BT28" i="7" a="1"/>
  <c r="BT28" i="7" s="1"/>
  <c r="BO28" i="7" a="1"/>
  <c r="BO28" i="7" s="1"/>
  <c r="CL27" i="7" a="1"/>
  <c r="CL27" i="7" s="1"/>
  <c r="CD27" i="7" a="1"/>
  <c r="CD27" i="7" s="1"/>
  <c r="BU27" i="7" a="1"/>
  <c r="BU27" i="7" s="1"/>
  <c r="BL27" i="7" a="1"/>
  <c r="BL27" i="7" s="1"/>
  <c r="CT27" i="7" a="1"/>
  <c r="CT27" i="7" s="1"/>
  <c r="CK27" i="7" a="1"/>
  <c r="CK27" i="7" s="1"/>
  <c r="CB27" i="7" a="1"/>
  <c r="CB27" i="7" s="1"/>
  <c r="BT27" i="7" a="1"/>
  <c r="BT27" i="7" s="1"/>
  <c r="BK27" i="7" a="1"/>
  <c r="BK27" i="7" s="1"/>
  <c r="CR27" i="7" a="1"/>
  <c r="CR27" i="7" s="1"/>
  <c r="CJ27" i="7" a="1"/>
  <c r="CJ27" i="7" s="1"/>
  <c r="CA27" i="7" a="1"/>
  <c r="CA27" i="7" s="1"/>
  <c r="BS27" i="7" a="1"/>
  <c r="BS27" i="7" s="1"/>
  <c r="CS28" i="7" a="1"/>
  <c r="CS28" i="7" s="1"/>
  <c r="CH28" i="7" a="1"/>
  <c r="CH28" i="7" s="1"/>
  <c r="CC28" i="7" a="1"/>
  <c r="CC28" i="7" s="1"/>
  <c r="BR28" i="7" a="1"/>
  <c r="BR28" i="7" s="1"/>
  <c r="CQ27" i="7" a="1"/>
  <c r="CQ27" i="7" s="1"/>
  <c r="CI27" i="7" a="1"/>
  <c r="CI27" i="7" s="1"/>
  <c r="BQ27" i="7" a="1"/>
  <c r="BQ27" i="7" s="1"/>
  <c r="BR27" i="7" a="1"/>
  <c r="BR27" i="7" s="1"/>
  <c r="BW27" i="7" a="1"/>
  <c r="BW27" i="7" s="1"/>
  <c r="CH27" i="7" a="1"/>
  <c r="CH27" i="7" s="1"/>
  <c r="CM27" i="7" a="1"/>
  <c r="CM27" i="7" s="1"/>
  <c r="BM27" i="7" a="1"/>
  <c r="BM27" i="7" s="1"/>
  <c r="BX27" i="7" a="1"/>
  <c r="BX27" i="7" s="1"/>
  <c r="CC27" i="7" a="1"/>
  <c r="CC27" i="7" s="1"/>
  <c r="CN27" i="7" a="1"/>
  <c r="CN27" i="7" s="1"/>
  <c r="CS27" i="7" a="1"/>
  <c r="CS27" i="7" s="1"/>
  <c r="BJ27" i="7" a="1"/>
  <c r="BJ27" i="7" s="1"/>
  <c r="BO27" i="7" a="1"/>
  <c r="BO27" i="7" s="1"/>
  <c r="BZ27" i="7" a="1"/>
  <c r="BZ27" i="7" s="1"/>
  <c r="CE27" i="7" a="1"/>
  <c r="CE27" i="7" s="1"/>
  <c r="CP27" i="7" a="1"/>
  <c r="CP27" i="7" s="1"/>
  <c r="CU27" i="7" a="1"/>
  <c r="CU27" i="7" s="1"/>
  <c r="CW27" i="7" a="1"/>
  <c r="CW27" i="7" s="1"/>
  <c r="CO27" i="7" a="1"/>
  <c r="CO27" i="7" s="1"/>
  <c r="BP27" i="7" a="1"/>
  <c r="BP27" i="7" s="1"/>
  <c r="CQ26" i="7" a="1"/>
  <c r="CQ26" i="7" s="1"/>
  <c r="CL26" i="7" a="1"/>
  <c r="CL26" i="7" s="1"/>
  <c r="CA26" i="7" a="1"/>
  <c r="CA26" i="7" s="1"/>
  <c r="BV26" i="7" a="1"/>
  <c r="BV26" i="7" s="1"/>
  <c r="BK25" i="7" a="1"/>
  <c r="BK25" i="7" s="1"/>
  <c r="BO25" i="7" a="1"/>
  <c r="BO25" i="7" s="1"/>
  <c r="BS25" i="7" a="1"/>
  <c r="BS25" i="7" s="1"/>
  <c r="BW25" i="7" a="1"/>
  <c r="BW25" i="7" s="1"/>
  <c r="CA25" i="7" a="1"/>
  <c r="CA25" i="7" s="1"/>
  <c r="CE25" i="7" a="1"/>
  <c r="CE25" i="7" s="1"/>
  <c r="CI25" i="7" a="1"/>
  <c r="CI25" i="7" s="1"/>
  <c r="CM25" i="7" a="1"/>
  <c r="CM25" i="7" s="1"/>
  <c r="CQ25" i="7" a="1"/>
  <c r="CQ25" i="7" s="1"/>
  <c r="CU25" i="7" a="1"/>
  <c r="CU25" i="7" s="1"/>
  <c r="CT23" i="7" a="1"/>
  <c r="CT23" i="7" s="1"/>
  <c r="CK23" i="7" a="1"/>
  <c r="CK23" i="7" s="1"/>
  <c r="CB23" i="7" a="1"/>
  <c r="CB23" i="7" s="1"/>
  <c r="BS23" i="7" a="1"/>
  <c r="BS23" i="7" s="1"/>
  <c r="BN23" i="7" a="1"/>
  <c r="BN23" i="7" s="1"/>
  <c r="CF23" i="7" a="1"/>
  <c r="CF23" i="7" s="1"/>
  <c r="BW23" i="7" a="1"/>
  <c r="BW23" i="7" s="1"/>
  <c r="BR23" i="7" a="1"/>
  <c r="BR23" i="7" s="1"/>
  <c r="BI23" i="7" a="1"/>
  <c r="BI23" i="7" s="1"/>
  <c r="CR23" i="7" a="1"/>
  <c r="CR23" i="7" s="1"/>
  <c r="CI23" i="7" a="1"/>
  <c r="CI23" i="7" s="1"/>
  <c r="CD23" i="7" a="1"/>
  <c r="CD23" i="7" s="1"/>
  <c r="BU23" i="7" a="1"/>
  <c r="BU23" i="7" s="1"/>
  <c r="CS20" i="7" a="1"/>
  <c r="CS20" i="7" s="1"/>
  <c r="CN20" i="7" a="1"/>
  <c r="CN20" i="7" s="1"/>
  <c r="CC20" i="7" a="1"/>
  <c r="CC20" i="7" s="1"/>
  <c r="BX20" i="7" a="1"/>
  <c r="BX20" i="7" s="1"/>
  <c r="BM20" i="7" a="1"/>
  <c r="BM20" i="7" s="1"/>
  <c r="CF18" i="7" a="1"/>
  <c r="CF18" i="7" s="1"/>
  <c r="BU18" i="7" a="1"/>
  <c r="BU18" i="7" s="1"/>
  <c r="CM20" i="7" a="1"/>
  <c r="CM20" i="7" s="1"/>
  <c r="CH20" i="7" a="1"/>
  <c r="CH20" i="7" s="1"/>
  <c r="BW20" i="7" a="1"/>
  <c r="BW20" i="7" s="1"/>
  <c r="BR20" i="7" a="1"/>
  <c r="BR20" i="7" s="1"/>
  <c r="CD18" i="7" a="1"/>
  <c r="CD18" i="7" s="1"/>
  <c r="BI18" i="7" a="1"/>
  <c r="BI18" i="7" s="1"/>
  <c r="BT18" i="7" a="1"/>
  <c r="BT18" i="7" s="1"/>
  <c r="BY18" i="7" a="1"/>
  <c r="BY18" i="7" s="1"/>
  <c r="CJ18" i="7" a="1"/>
  <c r="CJ18" i="7" s="1"/>
  <c r="CO18" i="7" a="1"/>
  <c r="CO18" i="7" s="1"/>
  <c r="BJ18" i="7" a="1"/>
  <c r="BJ18" i="7" s="1"/>
  <c r="BO18" i="7" a="1"/>
  <c r="BO18" i="7" s="1"/>
  <c r="BZ18" i="7" a="1"/>
  <c r="BZ18" i="7" s="1"/>
  <c r="CE18" i="7" a="1"/>
  <c r="CE18" i="7" s="1"/>
  <c r="CP18" i="7" a="1"/>
  <c r="CP18" i="7" s="1"/>
  <c r="CU18" i="7" a="1"/>
  <c r="CU18" i="7" s="1"/>
  <c r="BL18" i="7" a="1"/>
  <c r="BL18" i="7" s="1"/>
  <c r="BQ18" i="7" a="1"/>
  <c r="BQ18" i="7" s="1"/>
  <c r="CB18" i="7" a="1"/>
  <c r="CB18" i="7" s="1"/>
  <c r="CG18" i="7" a="1"/>
  <c r="CG18" i="7" s="1"/>
  <c r="CR18" i="7" a="1"/>
  <c r="CR18" i="7" s="1"/>
  <c r="CW18" i="7" a="1"/>
  <c r="CW18" i="7" s="1"/>
  <c r="BR18" i="7" a="1"/>
  <c r="BR18" i="7" s="1"/>
  <c r="BW18" i="7" a="1"/>
  <c r="BW18" i="7" s="1"/>
  <c r="CH18" i="7" a="1"/>
  <c r="CH18" i="7" s="1"/>
  <c r="CM18" i="7" a="1"/>
  <c r="CM18" i="7" s="1"/>
  <c r="CL18" i="7" a="1"/>
  <c r="CL18" i="7" s="1"/>
  <c r="CA18" i="7" a="1"/>
  <c r="CA18" i="7" s="1"/>
  <c r="CV18" i="7" a="1"/>
  <c r="CV18" i="7" s="1"/>
  <c r="CK18" i="7" a="1"/>
  <c r="CK18" i="7" s="1"/>
  <c r="BP18" i="7" a="1"/>
  <c r="BP18" i="7" s="1"/>
  <c r="BP21" i="7" a="1"/>
  <c r="BP21" i="7" s="1"/>
  <c r="CU20" i="7" a="1"/>
  <c r="CU20" i="7" s="1"/>
  <c r="CP20" i="7" a="1"/>
  <c r="CP20" i="7" s="1"/>
  <c r="CE20" i="7" a="1"/>
  <c r="CE20" i="7" s="1"/>
  <c r="BZ20" i="7" a="1"/>
  <c r="BZ20" i="7" s="1"/>
  <c r="BO20" i="7" a="1"/>
  <c r="BO20" i="7" s="1"/>
  <c r="CT18" i="7" a="1"/>
  <c r="CT18" i="7" s="1"/>
  <c r="CI18" i="7" a="1"/>
  <c r="CI18" i="7" s="1"/>
  <c r="BN18" i="7" a="1"/>
  <c r="BN18" i="7" s="1"/>
  <c r="CQ18" i="7" a="1"/>
  <c r="CQ18" i="7" s="1"/>
  <c r="BV18" i="7" a="1"/>
  <c r="BV18" i="7" s="1"/>
  <c r="BK18" i="7" a="1"/>
  <c r="BK18" i="7" s="1"/>
  <c r="BT16" i="7" a="1"/>
  <c r="BT16" i="7" s="1"/>
  <c r="BK15" i="7" a="1"/>
  <c r="BK15" i="7" s="1"/>
  <c r="BO15" i="7" a="1"/>
  <c r="BO15" i="7" s="1"/>
  <c r="BS15" i="7" a="1"/>
  <c r="BS15" i="7" s="1"/>
  <c r="BW15" i="7" a="1"/>
  <c r="BW15" i="7" s="1"/>
  <c r="CA15" i="7" a="1"/>
  <c r="CA15" i="7" s="1"/>
  <c r="CE15" i="7" a="1"/>
  <c r="CE15" i="7" s="1"/>
  <c r="CI15" i="7" a="1"/>
  <c r="CI15" i="7" s="1"/>
  <c r="CM15" i="7" a="1"/>
  <c r="CM15" i="7" s="1"/>
  <c r="CQ15" i="7" a="1"/>
  <c r="CQ15" i="7" s="1"/>
  <c r="CU15" i="7" a="1"/>
  <c r="CU15" i="7" s="1"/>
  <c r="BI15" i="7" a="1"/>
  <c r="BI15" i="7" s="1"/>
  <c r="BM15" i="7" a="1"/>
  <c r="BM15" i="7" s="1"/>
  <c r="BQ15" i="7" a="1"/>
  <c r="BQ15" i="7" s="1"/>
  <c r="BU15" i="7" a="1"/>
  <c r="BU15" i="7" s="1"/>
  <c r="BY15" i="7" a="1"/>
  <c r="BY15" i="7" s="1"/>
  <c r="CC15" i="7" a="1"/>
  <c r="CC15" i="7" s="1"/>
  <c r="CG15" i="7" a="1"/>
  <c r="CG15" i="7" s="1"/>
  <c r="CK15" i="7" a="1"/>
  <c r="CK15" i="7" s="1"/>
  <c r="CO15" i="7" a="1"/>
  <c r="CO15" i="7" s="1"/>
  <c r="CS15" i="7" a="1"/>
  <c r="CS15" i="7" s="1"/>
  <c r="CW15" i="7" a="1"/>
  <c r="CW15" i="7" s="1"/>
  <c r="BL15" i="7" a="1"/>
  <c r="BL15" i="7" s="1"/>
  <c r="BT15" i="7" a="1"/>
  <c r="BT15" i="7" s="1"/>
  <c r="CB15" i="7" a="1"/>
  <c r="CB15" i="7" s="1"/>
  <c r="CJ15" i="7" a="1"/>
  <c r="CJ15" i="7" s="1"/>
  <c r="CR15" i="7" a="1"/>
  <c r="CR15" i="7" s="1"/>
  <c r="BP15" i="7" a="1"/>
  <c r="BP15" i="7" s="1"/>
  <c r="BX15" i="7" a="1"/>
  <c r="BX15" i="7" s="1"/>
  <c r="CF15" i="7" a="1"/>
  <c r="CF15" i="7" s="1"/>
  <c r="CN15" i="7" a="1"/>
  <c r="CN15" i="7" s="1"/>
  <c r="CV15" i="7" a="1"/>
  <c r="CV15" i="7" s="1"/>
  <c r="CS16" i="7" a="1"/>
  <c r="CS16" i="7" s="1"/>
  <c r="CK16" i="7" a="1"/>
  <c r="CK16" i="7" s="1"/>
  <c r="CC16" i="7" a="1"/>
  <c r="CC16" i="7" s="1"/>
  <c r="CP15" i="7" a="1"/>
  <c r="CP15" i="7" s="1"/>
  <c r="BZ15" i="7" a="1"/>
  <c r="BZ15" i="7" s="1"/>
  <c r="BJ15" i="7" a="1"/>
  <c r="BJ15" i="7" s="1"/>
  <c r="BK16" i="7" a="1"/>
  <c r="BK16" i="7" s="1"/>
  <c r="BP16" i="7" a="1"/>
  <c r="BP16" i="7" s="1"/>
  <c r="CA16" i="7" a="1"/>
  <c r="CA16" i="7" s="1"/>
  <c r="BQ16" i="7" a="1"/>
  <c r="BQ16" i="7" s="1"/>
  <c r="BV16" i="7" a="1"/>
  <c r="BV16" i="7" s="1"/>
  <c r="CF16" i="7" a="1"/>
  <c r="CF16" i="7" s="1"/>
  <c r="CJ16" i="7" a="1"/>
  <c r="CJ16" i="7" s="1"/>
  <c r="CN16" i="7" a="1"/>
  <c r="CN16" i="7" s="1"/>
  <c r="CR16" i="7" a="1"/>
  <c r="CR16" i="7" s="1"/>
  <c r="CV16" i="7" a="1"/>
  <c r="CV16" i="7" s="1"/>
  <c r="BS16" i="7" a="1"/>
  <c r="BS16" i="7" s="1"/>
  <c r="BX16" i="7" a="1"/>
  <c r="BX16" i="7" s="1"/>
  <c r="BI16" i="7" a="1"/>
  <c r="BI16" i="7" s="1"/>
  <c r="BN16" i="7" a="1"/>
  <c r="BN16" i="7" s="1"/>
  <c r="BY16" i="7" a="1"/>
  <c r="BY16" i="7" s="1"/>
  <c r="CD16" i="7" a="1"/>
  <c r="CD16" i="7" s="1"/>
  <c r="CH16" i="7" a="1"/>
  <c r="CH16" i="7" s="1"/>
  <c r="CL16" i="7" a="1"/>
  <c r="CL16" i="7" s="1"/>
  <c r="CP16" i="7" a="1"/>
  <c r="CP16" i="7" s="1"/>
  <c r="CT16" i="7" a="1"/>
  <c r="CT16" i="7" s="1"/>
  <c r="BO16" i="7" a="1"/>
  <c r="BO16" i="7" s="1"/>
  <c r="CW16" i="7" a="1"/>
  <c r="CW16" i="7" s="1"/>
  <c r="CO16" i="7" a="1"/>
  <c r="CO16" i="7" s="1"/>
  <c r="CG16" i="7" a="1"/>
  <c r="CG16" i="7" s="1"/>
  <c r="BM16" i="7" a="1"/>
  <c r="BM16" i="7" s="1"/>
  <c r="EE15" i="7" a="1"/>
  <c r="EE15" i="7" s="1"/>
  <c r="BI14" i="7" a="1"/>
  <c r="BI14" i="7" s="1"/>
  <c r="BM14" i="7" a="1"/>
  <c r="BM14" i="7" s="1"/>
  <c r="BQ14" i="7" a="1"/>
  <c r="BQ14" i="7" s="1"/>
  <c r="BU14" i="7" a="1"/>
  <c r="BU14" i="7" s="1"/>
  <c r="BY14" i="7" a="1"/>
  <c r="BY14" i="7" s="1"/>
  <c r="CC14" i="7" a="1"/>
  <c r="CC14" i="7" s="1"/>
  <c r="CG14" i="7" a="1"/>
  <c r="CG14" i="7" s="1"/>
  <c r="CK14" i="7" a="1"/>
  <c r="CK14" i="7" s="1"/>
  <c r="CO14" i="7" a="1"/>
  <c r="CO14" i="7" s="1"/>
  <c r="CS14" i="7" a="1"/>
  <c r="CS14" i="7" s="1"/>
  <c r="CW14" i="7" a="1"/>
  <c r="CW14" i="7" s="1"/>
  <c r="BK14" i="7" a="1"/>
  <c r="BK14" i="7" s="1"/>
  <c r="BO14" i="7" a="1"/>
  <c r="BO14" i="7" s="1"/>
  <c r="BS14" i="7" a="1"/>
  <c r="BS14" i="7" s="1"/>
  <c r="BW14" i="7" a="1"/>
  <c r="BW14" i="7" s="1"/>
  <c r="CA14" i="7" a="1"/>
  <c r="CA14" i="7" s="1"/>
  <c r="CE14" i="7" a="1"/>
  <c r="CE14" i="7" s="1"/>
  <c r="CI14" i="7" a="1"/>
  <c r="CI14" i="7" s="1"/>
  <c r="CM14" i="7" a="1"/>
  <c r="CM14" i="7" s="1"/>
  <c r="CQ14" i="7" a="1"/>
  <c r="CQ14" i="7" s="1"/>
  <c r="CU14" i="7" a="1"/>
  <c r="CU14" i="7" s="1"/>
  <c r="CP12" i="7" a="1"/>
  <c r="CP12" i="7" s="1"/>
  <c r="CG12" i="7" a="1"/>
  <c r="CG12" i="7" s="1"/>
  <c r="CB12" i="7" a="1"/>
  <c r="CB12" i="7" s="1"/>
  <c r="BS12" i="7" a="1"/>
  <c r="BS12" i="7" s="1"/>
  <c r="BJ12" i="7" a="1"/>
  <c r="BJ12" i="7" s="1"/>
  <c r="CO13" i="7" a="1"/>
  <c r="CO13" i="7" s="1"/>
  <c r="CJ13" i="7" a="1"/>
  <c r="CJ13" i="7" s="1"/>
  <c r="CA13" i="7" a="1"/>
  <c r="CA13" i="7" s="1"/>
  <c r="BR13" i="7" a="1"/>
  <c r="BR13" i="7" s="1"/>
  <c r="BI13" i="7" a="1"/>
  <c r="BI13" i="7" s="1"/>
  <c r="CT12" i="7" a="1"/>
  <c r="CT12" i="7" s="1"/>
  <c r="CK12" i="7" a="1"/>
  <c r="CK12" i="7" s="1"/>
  <c r="CF12" i="7" a="1"/>
  <c r="CF12" i="7" s="1"/>
  <c r="BW12" i="7" a="1"/>
  <c r="BW12" i="7" s="1"/>
  <c r="BN12" i="7" a="1"/>
  <c r="BN12" i="7" s="1"/>
  <c r="CW12" i="7" a="1"/>
  <c r="CW12" i="7" s="1"/>
  <c r="CR12" i="7" a="1"/>
  <c r="CR12" i="7" s="1"/>
  <c r="CI12" i="7" a="1"/>
  <c r="CI12" i="7" s="1"/>
  <c r="BZ12" i="7" a="1"/>
  <c r="BZ12" i="7" s="1"/>
  <c r="BQ12" i="7" a="1"/>
  <c r="BQ12" i="7" s="1"/>
  <c r="BL12" i="7" a="1"/>
  <c r="BL12" i="7" s="1"/>
  <c r="CQ13" i="7" a="1"/>
  <c r="CQ13" i="7" s="1"/>
  <c r="CH13" i="7" a="1"/>
  <c r="CH13" i="7" s="1"/>
  <c r="BY13" i="7" a="1"/>
  <c r="BY13" i="7" s="1"/>
  <c r="BT13" i="7" a="1"/>
  <c r="BT13" i="7" s="1"/>
  <c r="CV12" i="7" a="1"/>
  <c r="CV12" i="7" s="1"/>
  <c r="CM12" i="7" a="1"/>
  <c r="CM12" i="7" s="1"/>
  <c r="CD12" i="7" a="1"/>
  <c r="CD12" i="7" s="1"/>
  <c r="BU12" i="7" a="1"/>
  <c r="BU12" i="7" s="1"/>
  <c r="CZ48" i="7"/>
  <c r="AR875" i="5" l="1"/>
  <c r="CH875" i="5" s="1" a="1"/>
  <c r="CH875" i="5" s="1"/>
  <c r="AR893" i="5"/>
  <c r="AR874" i="5"/>
  <c r="AR891" i="5"/>
  <c r="AR892" i="5"/>
  <c r="CH892" i="5" s="1" a="1"/>
  <c r="CH892" i="5" s="1"/>
  <c r="AR872" i="5"/>
  <c r="AQ879" i="5"/>
  <c r="AR876" i="5"/>
  <c r="AR858" i="5"/>
  <c r="CH858" i="5" s="1" a="1"/>
  <c r="CH858" i="5" s="1"/>
  <c r="AR859" i="5"/>
  <c r="AR857" i="5"/>
  <c r="AR873" i="5"/>
  <c r="AR856" i="5"/>
  <c r="AQ862" i="5"/>
  <c r="AR855" i="5"/>
  <c r="AR890" i="5"/>
  <c r="AQ896" i="5"/>
  <c r="AR889" i="5"/>
  <c r="AO315" i="5"/>
  <c r="O33" i="13"/>
  <c r="I38" i="13"/>
  <c r="I30" i="13"/>
  <c r="L30" i="13" s="1"/>
  <c r="P30" i="13" s="1"/>
  <c r="I55" i="13"/>
  <c r="L55" i="13" s="1"/>
  <c r="P55" i="13" s="1"/>
  <c r="DD44" i="7" a="1"/>
  <c r="DD44" i="7" s="1"/>
  <c r="DL17" i="7" a="1"/>
  <c r="DL17" i="7" s="1"/>
  <c r="DJ17" i="7" a="1"/>
  <c r="DJ17" i="7" s="1"/>
  <c r="EC32" i="7" a="1"/>
  <c r="EC32" i="7" s="1"/>
  <c r="CZ44" i="7" a="1"/>
  <c r="CZ44" i="7" s="1"/>
  <c r="EH19" i="7" a="1"/>
  <c r="EH19" i="7" s="1"/>
  <c r="DA32" i="7" a="1"/>
  <c r="DA32" i="7" s="1"/>
  <c r="DR32" i="7" a="1"/>
  <c r="DR32" i="7" s="1"/>
  <c r="DS19" i="7" a="1"/>
  <c r="DS19" i="7" s="1"/>
  <c r="DA44" i="7" a="1"/>
  <c r="DA44" i="7" s="1"/>
  <c r="DY17" i="7" a="1"/>
  <c r="DY17" i="7" s="1"/>
  <c r="EL19" i="7" a="1"/>
  <c r="EL19" i="7" s="1"/>
  <c r="EN32" i="7" a="1"/>
  <c r="EN32" i="7" s="1"/>
  <c r="DC17" i="7" a="1"/>
  <c r="DC17" i="7" s="1"/>
  <c r="DU32" i="7" a="1"/>
  <c r="DU32" i="7" s="1"/>
  <c r="DS12" i="7" a="1"/>
  <c r="DS12" i="7" s="1"/>
  <c r="DZ14" i="7" a="1"/>
  <c r="DZ14" i="7" s="1"/>
  <c r="DF14" i="7" a="1"/>
  <c r="DF14" i="7" s="1"/>
  <c r="DU14" i="7" a="1"/>
  <c r="DU14" i="7" s="1"/>
  <c r="DI12" i="7" a="1"/>
  <c r="DI12" i="7" s="1"/>
  <c r="EC31" i="7" a="1"/>
  <c r="EC31" i="7" s="1"/>
  <c r="DB13" i="7" a="1"/>
  <c r="DB13" i="7" s="1"/>
  <c r="DH13" i="7" a="1"/>
  <c r="DH13" i="7" s="1"/>
  <c r="DB30" i="7" a="1"/>
  <c r="DB30" i="7" s="1"/>
  <c r="DT15" i="7" a="1"/>
  <c r="DT15" i="7" s="1"/>
  <c r="DD24" i="7" a="1"/>
  <c r="DD24" i="7" s="1"/>
  <c r="DR21" i="7" a="1"/>
  <c r="DR21" i="7" s="1"/>
  <c r="EN21" i="7" a="1"/>
  <c r="EN21" i="7" s="1"/>
  <c r="DZ24" i="7" a="1"/>
  <c r="DZ24" i="7" s="1"/>
  <c r="DH21" i="7" a="1"/>
  <c r="DH21" i="7" s="1"/>
  <c r="DJ25" i="7" a="1"/>
  <c r="DJ25" i="7" s="1"/>
  <c r="DW24" i="7" a="1"/>
  <c r="DW24" i="7" s="1"/>
  <c r="DT24" i="7" a="1"/>
  <c r="DT24" i="7" s="1"/>
  <c r="EK25" i="7" a="1"/>
  <c r="EK25" i="7" s="1"/>
  <c r="EG25" i="7" a="1"/>
  <c r="EG25" i="7" s="1"/>
  <c r="DY40" i="7" a="1"/>
  <c r="DY40" i="7" s="1"/>
  <c r="DA25" i="7" a="1"/>
  <c r="DA25" i="7" s="1"/>
  <c r="EM40" i="7" a="1"/>
  <c r="EM40" i="7" s="1"/>
  <c r="DO11" i="7" a="1"/>
  <c r="DO11" i="7" s="1"/>
  <c r="DQ40" i="7" a="1"/>
  <c r="DQ40" i="7" s="1"/>
  <c r="EK40" i="7" a="1"/>
  <c r="EK40" i="7" s="1"/>
  <c r="DF11" i="7" a="1"/>
  <c r="DF11" i="7" s="1"/>
  <c r="EC41" i="7" a="1"/>
  <c r="EC41" i="7" s="1"/>
  <c r="DO40" i="7" a="1"/>
  <c r="DO40" i="7" s="1"/>
  <c r="DX11" i="7" a="1"/>
  <c r="DX11" i="7" s="1"/>
  <c r="DN43" i="7" a="1"/>
  <c r="DN43" i="7" s="1"/>
  <c r="DY21" i="7" a="1"/>
  <c r="DY21" i="7" s="1"/>
  <c r="DP41" i="7" a="1"/>
  <c r="DP41" i="7" s="1"/>
  <c r="DG25" i="7" a="1"/>
  <c r="DG25" i="7" s="1"/>
  <c r="DM21" i="7" a="1"/>
  <c r="DM21" i="7" s="1"/>
  <c r="EM41" i="7" a="1"/>
  <c r="EM41" i="7" s="1"/>
  <c r="DD25" i="7" a="1"/>
  <c r="DD25" i="7" s="1"/>
  <c r="DL41" i="7" a="1"/>
  <c r="DL41" i="7" s="1"/>
  <c r="DK41" i="7" a="1"/>
  <c r="DK41" i="7" s="1"/>
  <c r="DR11" i="7" a="1"/>
  <c r="DR11" i="7" s="1"/>
  <c r="DM25" i="7" a="1"/>
  <c r="DM25" i="7" s="1"/>
  <c r="DS11" i="7" a="1"/>
  <c r="DS11" i="7" s="1"/>
  <c r="DJ11" i="7" a="1"/>
  <c r="DJ11" i="7" s="1"/>
  <c r="DA11" i="7" a="1"/>
  <c r="DA11" i="7" s="1"/>
  <c r="DL21" i="7" a="1"/>
  <c r="DL21" i="7" s="1"/>
  <c r="DV21" i="7" a="1"/>
  <c r="DV21" i="7" s="1"/>
  <c r="DC25" i="7" a="1"/>
  <c r="DC25" i="7" s="1"/>
  <c r="EE25" i="7" a="1"/>
  <c r="EE25" i="7" s="1"/>
  <c r="DE25" i="7" a="1"/>
  <c r="DE25" i="7" s="1"/>
  <c r="DR41" i="7" a="1"/>
  <c r="DR41" i="7" s="1"/>
  <c r="DU43" i="7" a="1"/>
  <c r="DU43" i="7" s="1"/>
  <c r="ED40" i="7" a="1"/>
  <c r="ED40" i="7" s="1"/>
  <c r="DB40" i="7" a="1"/>
  <c r="DB40" i="7" s="1"/>
  <c r="DV40" i="7" a="1"/>
  <c r="DV40" i="7" s="1"/>
  <c r="CZ40" i="7" a="1"/>
  <c r="CZ40" i="7" s="1"/>
  <c r="DT40" i="7" a="1"/>
  <c r="DT40" i="7" s="1"/>
  <c r="DT25" i="7" a="1"/>
  <c r="DT25" i="7" s="1"/>
  <c r="DI21" i="7" a="1"/>
  <c r="DI21" i="7" s="1"/>
  <c r="EC21" i="7" a="1"/>
  <c r="EC21" i="7" s="1"/>
  <c r="EG11" i="7" a="1"/>
  <c r="EG11" i="7" s="1"/>
  <c r="EA11" i="7" a="1"/>
  <c r="EA11" i="7" s="1"/>
  <c r="DK43" i="7" a="1"/>
  <c r="DK43" i="7" s="1"/>
  <c r="DX41" i="7" a="1"/>
  <c r="DX41" i="7" s="1"/>
  <c r="EA41" i="7" a="1"/>
  <c r="EA41" i="7" s="1"/>
  <c r="DT41" i="7" a="1"/>
  <c r="DT41" i="7" s="1"/>
  <c r="DS41" i="7" a="1"/>
  <c r="DS41" i="7" s="1"/>
  <c r="DZ25" i="7" a="1"/>
  <c r="DZ25" i="7" s="1"/>
  <c r="CZ25" i="7" a="1"/>
  <c r="CZ25" i="7" s="1"/>
  <c r="DT11" i="7" a="1"/>
  <c r="DT11" i="7" s="1"/>
  <c r="DK11" i="7" a="1"/>
  <c r="DK11" i="7" s="1"/>
  <c r="DB11" i="7" a="1"/>
  <c r="DB11" i="7" s="1"/>
  <c r="EJ21" i="7" a="1"/>
  <c r="EJ21" i="7" s="1"/>
  <c r="DD21" i="7" a="1"/>
  <c r="DD21" i="7" s="1"/>
  <c r="DN21" i="7" a="1"/>
  <c r="DN21" i="7" s="1"/>
  <c r="DP25" i="7" a="1"/>
  <c r="DP25" i="7" s="1"/>
  <c r="EC25" i="7" a="1"/>
  <c r="EC25" i="7" s="1"/>
  <c r="DJ41" i="7" a="1"/>
  <c r="DJ41" i="7" s="1"/>
  <c r="EH41" i="7" a="1"/>
  <c r="EH41" i="7" s="1"/>
  <c r="DN40" i="7" a="1"/>
  <c r="DN40" i="7" s="1"/>
  <c r="EB40" i="7" a="1"/>
  <c r="EB40" i="7" s="1"/>
  <c r="DF40" i="7" a="1"/>
  <c r="DF40" i="7" s="1"/>
  <c r="DZ40" i="7" a="1"/>
  <c r="DZ40" i="7" s="1"/>
  <c r="DD40" i="7" a="1"/>
  <c r="DD40" i="7" s="1"/>
  <c r="DQ21" i="7" a="1"/>
  <c r="DQ21" i="7" s="1"/>
  <c r="EM25" i="7" a="1"/>
  <c r="EM25" i="7" s="1"/>
  <c r="DG21" i="7" a="1"/>
  <c r="DG21" i="7" s="1"/>
  <c r="DW11" i="7" a="1"/>
  <c r="DW11" i="7" s="1"/>
  <c r="EB43" i="7" a="1"/>
  <c r="EB43" i="7" s="1"/>
  <c r="DG41" i="7" a="1"/>
  <c r="DG41" i="7" s="1"/>
  <c r="EE41" i="7" a="1"/>
  <c r="EE41" i="7" s="1"/>
  <c r="EI41" i="7" a="1"/>
  <c r="EI41" i="7" s="1"/>
  <c r="DE41" i="7" a="1"/>
  <c r="DE41" i="7" s="1"/>
  <c r="EJ25" i="7" a="1"/>
  <c r="EJ25" i="7" s="1"/>
  <c r="DP11" i="7" a="1"/>
  <c r="DP11" i="7" s="1"/>
  <c r="DG11" i="7" a="1"/>
  <c r="DG11" i="7" s="1"/>
  <c r="DU11" i="7" a="1"/>
  <c r="DU11" i="7" s="1"/>
  <c r="EF21" i="7" a="1"/>
  <c r="EF21" i="7" s="1"/>
  <c r="CZ21" i="7" a="1"/>
  <c r="CZ21" i="7" s="1"/>
  <c r="DJ21" i="7" a="1"/>
  <c r="DJ21" i="7" s="1"/>
  <c r="EI25" i="7" a="1"/>
  <c r="EI25" i="7" s="1"/>
  <c r="DY25" i="7" a="1"/>
  <c r="DY25" i="7" s="1"/>
  <c r="DU41" i="7" a="1"/>
  <c r="DU41" i="7" s="1"/>
  <c r="DM43" i="7" a="1"/>
  <c r="DM43" i="7" s="1"/>
  <c r="DI40" i="7" a="1"/>
  <c r="DI40" i="7" s="1"/>
  <c r="DW40" i="7" a="1"/>
  <c r="DW40" i="7" s="1"/>
  <c r="DA40" i="7" a="1"/>
  <c r="DA40" i="7" s="1"/>
  <c r="DU40" i="7" a="1"/>
  <c r="DU40" i="7" s="1"/>
  <c r="DS25" i="7" a="1"/>
  <c r="DS25" i="7" s="1"/>
  <c r="EG21" i="7" a="1"/>
  <c r="EG21" i="7" s="1"/>
  <c r="DW21" i="7" a="1"/>
  <c r="DW21" i="7" s="1"/>
  <c r="EF11" i="7" a="1"/>
  <c r="EF11" i="7" s="1"/>
  <c r="DY41" i="7" a="1"/>
  <c r="DY41" i="7" s="1"/>
  <c r="EN41" i="7" a="1"/>
  <c r="EN41" i="7" s="1"/>
  <c r="DV41" i="7" a="1"/>
  <c r="DV41" i="7" s="1"/>
  <c r="DA41" i="7" a="1"/>
  <c r="DA41" i="7" s="1"/>
  <c r="DC21" i="7" a="1"/>
  <c r="DC21" i="7" s="1"/>
  <c r="EL25" i="7" a="1"/>
  <c r="EL25" i="7" s="1"/>
  <c r="DU21" i="7" a="1"/>
  <c r="DU21" i="7" s="1"/>
  <c r="DW25" i="7" a="1"/>
  <c r="DW25" i="7" s="1"/>
  <c r="DX25" i="7" a="1"/>
  <c r="DX25" i="7" s="1"/>
  <c r="EB11" i="7" a="1"/>
  <c r="EB11" i="7" s="1"/>
  <c r="DL11" i="7" a="1"/>
  <c r="DL11" i="7" s="1"/>
  <c r="DC11" i="7" a="1"/>
  <c r="DC11" i="7" s="1"/>
  <c r="DQ11" i="7" a="1"/>
  <c r="DQ11" i="7" s="1"/>
  <c r="EB21" i="7" a="1"/>
  <c r="EB21" i="7" s="1"/>
  <c r="EL21" i="7" a="1"/>
  <c r="EL21" i="7" s="1"/>
  <c r="DF21" i="7" a="1"/>
  <c r="DF21" i="7" s="1"/>
  <c r="DO25" i="7" a="1"/>
  <c r="DO25" i="7" s="1"/>
  <c r="DU25" i="7" a="1"/>
  <c r="DU25" i="7" s="1"/>
  <c r="DZ41" i="7" a="1"/>
  <c r="DZ41" i="7" s="1"/>
  <c r="EH40" i="7" a="1"/>
  <c r="EH40" i="7" s="1"/>
  <c r="DL40" i="7" a="1"/>
  <c r="DL40" i="7" s="1"/>
  <c r="EF40" i="7" a="1"/>
  <c r="EF40" i="7" s="1"/>
  <c r="DJ40" i="7" a="1"/>
  <c r="DJ40" i="7" s="1"/>
  <c r="EN40" i="7" a="1"/>
  <c r="EN40" i="7" s="1"/>
  <c r="DB25" i="7" a="1"/>
  <c r="DB25" i="7" s="1"/>
  <c r="DO21" i="7" a="1"/>
  <c r="DO21" i="7" s="1"/>
  <c r="DE21" i="7" a="1"/>
  <c r="DE21" i="7" s="1"/>
  <c r="EL11" i="7" a="1"/>
  <c r="EL11" i="7" s="1"/>
  <c r="ED11" i="7" a="1"/>
  <c r="ED11" i="7" s="1"/>
  <c r="DQ41" i="7" a="1"/>
  <c r="DQ41" i="7" s="1"/>
  <c r="EF41" i="7" a="1"/>
  <c r="EF41" i="7" s="1"/>
  <c r="DN41" i="7" a="1"/>
  <c r="DN41" i="7" s="1"/>
  <c r="EJ41" i="7" a="1"/>
  <c r="EJ41" i="7" s="1"/>
  <c r="EH25" i="7" a="1"/>
  <c r="EH25" i="7" s="1"/>
  <c r="DK25" i="7" a="1"/>
  <c r="DK25" i="7" s="1"/>
  <c r="EH11" i="7" a="1"/>
  <c r="EH11" i="7" s="1"/>
  <c r="EE11" i="7" a="1"/>
  <c r="EE11" i="7" s="1"/>
  <c r="DH11" i="7" a="1"/>
  <c r="DH11" i="7" s="1"/>
  <c r="DV11" i="7" a="1"/>
  <c r="DV11" i="7" s="1"/>
  <c r="DM11" i="7" a="1"/>
  <c r="DM11" i="7" s="1"/>
  <c r="DX21" i="7" a="1"/>
  <c r="DX21" i="7" s="1"/>
  <c r="EH21" i="7" a="1"/>
  <c r="EH21" i="7" s="1"/>
  <c r="DB21" i="7" a="1"/>
  <c r="DB21" i="7" s="1"/>
  <c r="DV25" i="7" a="1"/>
  <c r="DV25" i="7" s="1"/>
  <c r="DQ25" i="7" a="1"/>
  <c r="DQ25" i="7" s="1"/>
  <c r="CZ29" i="7" a="1"/>
  <c r="CZ29" i="7" s="1"/>
  <c r="EK41" i="7" a="1"/>
  <c r="EK41" i="7" s="1"/>
  <c r="EC40" i="7" a="1"/>
  <c r="EC40" i="7" s="1"/>
  <c r="DG40" i="7" a="1"/>
  <c r="DG40" i="7" s="1"/>
  <c r="EA40" i="7" a="1"/>
  <c r="EA40" i="7" s="1"/>
  <c r="DE40" i="7" a="1"/>
  <c r="DE40" i="7" s="1"/>
  <c r="DC40" i="7" a="1"/>
  <c r="DC40" i="7" s="1"/>
  <c r="DN25" i="7" a="1"/>
  <c r="DN25" i="7" s="1"/>
  <c r="EE21" i="7" a="1"/>
  <c r="EE21" i="7" s="1"/>
  <c r="EK21" i="7" a="1"/>
  <c r="EK21" i="7" s="1"/>
  <c r="EJ11" i="7" a="1"/>
  <c r="EJ11" i="7" s="1"/>
  <c r="EN11" i="7" a="1"/>
  <c r="EN11" i="7" s="1"/>
  <c r="EH29" i="7" a="1"/>
  <c r="EH29" i="7" s="1"/>
  <c r="DS40" i="7" a="1"/>
  <c r="DS40" i="7" s="1"/>
  <c r="DH41" i="7" a="1"/>
  <c r="DH41" i="7" s="1"/>
  <c r="DW41" i="7" a="1"/>
  <c r="DW41" i="7" s="1"/>
  <c r="DD41" i="7" a="1"/>
  <c r="DD41" i="7" s="1"/>
  <c r="EB41" i="7" a="1"/>
  <c r="EB41" i="7" s="1"/>
  <c r="DR25" i="7" a="1"/>
  <c r="DR25" i="7" s="1"/>
  <c r="EI11" i="7" a="1"/>
  <c r="EI11" i="7" s="1"/>
  <c r="DD11" i="7" a="1"/>
  <c r="DD11" i="7" s="1"/>
  <c r="DI11" i="7" a="1"/>
  <c r="DI11" i="7" s="1"/>
  <c r="DT21" i="7" a="1"/>
  <c r="DT21" i="7" s="1"/>
  <c r="ED21" i="7" a="1"/>
  <c r="ED21" i="7" s="1"/>
  <c r="EB25" i="7" a="1"/>
  <c r="EB25" i="7" s="1"/>
  <c r="DJ29" i="7" a="1"/>
  <c r="DJ29" i="7" s="1"/>
  <c r="EC29" i="7" a="1"/>
  <c r="EC29" i="7" s="1"/>
  <c r="DB41" i="7" a="1"/>
  <c r="DB41" i="7" s="1"/>
  <c r="DR40" i="7" a="1"/>
  <c r="DR40" i="7" s="1"/>
  <c r="EL40" i="7" a="1"/>
  <c r="EL40" i="7" s="1"/>
  <c r="DP40" i="7" a="1"/>
  <c r="DP40" i="7" s="1"/>
  <c r="EJ40" i="7" a="1"/>
  <c r="EJ40" i="7" s="1"/>
  <c r="DH40" i="7" a="1"/>
  <c r="DH40" i="7" s="1"/>
  <c r="DK21" i="7" a="1"/>
  <c r="DK21" i="7" s="1"/>
  <c r="DS21" i="7" a="1"/>
  <c r="DS21" i="7" s="1"/>
  <c r="DZ11" i="7" a="1"/>
  <c r="DZ11" i="7" s="1"/>
  <c r="EC11" i="7" a="1"/>
  <c r="EC11" i="7" s="1"/>
  <c r="DG29" i="7" a="1"/>
  <c r="DG29" i="7" s="1"/>
  <c r="EI40" i="7" a="1"/>
  <c r="EI40" i="7" s="1"/>
  <c r="CZ41" i="7" a="1"/>
  <c r="CZ41" i="7" s="1"/>
  <c r="DO41" i="7" a="1"/>
  <c r="DO41" i="7" s="1"/>
  <c r="EL41" i="7" a="1"/>
  <c r="EL41" i="7" s="1"/>
  <c r="DC41" i="7" a="1"/>
  <c r="DC41" i="7" s="1"/>
  <c r="EM21" i="7" a="1"/>
  <c r="EM21" i="7" s="1"/>
  <c r="EK11" i="7" a="1"/>
  <c r="EK11" i="7" s="1"/>
  <c r="DF25" i="7" a="1"/>
  <c r="DF25" i="7" s="1"/>
  <c r="CZ11" i="7" a="1"/>
  <c r="CZ11" i="7" s="1"/>
  <c r="DN11" i="7" a="1"/>
  <c r="DN11" i="7" s="1"/>
  <c r="DE11" i="7" a="1"/>
  <c r="DE11" i="7" s="1"/>
  <c r="DP21" i="7" a="1"/>
  <c r="DP21" i="7" s="1"/>
  <c r="DZ21" i="7" a="1"/>
  <c r="DZ21" i="7" s="1"/>
  <c r="EN25" i="7" a="1"/>
  <c r="EN25" i="7" s="1"/>
  <c r="DL25" i="7" a="1"/>
  <c r="DL25" i="7" s="1"/>
  <c r="DI25" i="7" a="1"/>
  <c r="DI25" i="7" s="1"/>
  <c r="DS29" i="7" a="1"/>
  <c r="DS29" i="7" s="1"/>
  <c r="EL29" i="7" a="1"/>
  <c r="EL29" i="7" s="1"/>
  <c r="DM41" i="7" a="1"/>
  <c r="DM41" i="7" s="1"/>
  <c r="DX40" i="7" a="1"/>
  <c r="DX40" i="7" s="1"/>
  <c r="DM40" i="7" a="1"/>
  <c r="DM40" i="7" s="1"/>
  <c r="EG40" i="7" a="1"/>
  <c r="EG40" i="7" s="1"/>
  <c r="DK40" i="7" a="1"/>
  <c r="DK40" i="7" s="1"/>
  <c r="EF25" i="7" a="1"/>
  <c r="EF25" i="7" s="1"/>
  <c r="EA21" i="7" a="1"/>
  <c r="EA21" i="7" s="1"/>
  <c r="DA21" i="7" a="1"/>
  <c r="DA21" i="7" s="1"/>
  <c r="DY11" i="7" a="1"/>
  <c r="DY11" i="7" s="1"/>
  <c r="EI43" i="7" a="1"/>
  <c r="EI43" i="7" s="1"/>
  <c r="EG41" i="7" a="1"/>
  <c r="EG41" i="7" s="1"/>
  <c r="DF41" i="7" a="1"/>
  <c r="DF41" i="7" s="1"/>
  <c r="ED41" i="7" a="1"/>
  <c r="ED41" i="7" s="1"/>
  <c r="ED25" i="7" a="1"/>
  <c r="ED25" i="7" s="1"/>
  <c r="DN42" i="7" a="1"/>
  <c r="DN42" i="7" s="1"/>
  <c r="DC42" i="7" a="1"/>
  <c r="DC42" i="7" s="1"/>
  <c r="EC42" i="7" a="1"/>
  <c r="EC42" i="7" s="1"/>
  <c r="EG42" i="7" a="1"/>
  <c r="EG42" i="7" s="1"/>
  <c r="DV42" i="7" a="1"/>
  <c r="DV42" i="7" s="1"/>
  <c r="EJ33" i="7" a="1"/>
  <c r="EJ33" i="7" s="1"/>
  <c r="DJ42" i="7" a="1"/>
  <c r="DJ42" i="7" s="1"/>
  <c r="DQ33" i="7" a="1"/>
  <c r="DQ33" i="7" s="1"/>
  <c r="DE42" i="7" a="1"/>
  <c r="DE42" i="7" s="1"/>
  <c r="DZ35" i="7" a="1"/>
  <c r="DZ35" i="7" s="1"/>
  <c r="DE13" i="7" a="1"/>
  <c r="DE13" i="7" s="1"/>
  <c r="DI14" i="7" a="1"/>
  <c r="DI14" i="7" s="1"/>
  <c r="EI30" i="7" a="1"/>
  <c r="EI30" i="7" s="1"/>
  <c r="EG31" i="7" a="1"/>
  <c r="EG31" i="7" s="1"/>
  <c r="ED36" i="7" a="1"/>
  <c r="ED36" i="7" s="1"/>
  <c r="EE16" i="7" a="1"/>
  <c r="EE16" i="7" s="1"/>
  <c r="DS36" i="7" a="1"/>
  <c r="DS36" i="7" s="1"/>
  <c r="EC13" i="7" a="1"/>
  <c r="EC13" i="7" s="1"/>
  <c r="DW30" i="7" a="1"/>
  <c r="DW30" i="7" s="1"/>
  <c r="EJ30" i="7" a="1"/>
  <c r="EJ30" i="7" s="1"/>
  <c r="EE31" i="7" a="1"/>
  <c r="EE31" i="7" s="1"/>
  <c r="DC36" i="7" a="1"/>
  <c r="DC36" i="7" s="1"/>
  <c r="DR12" i="7" a="1"/>
  <c r="DR12" i="7" s="1"/>
  <c r="EJ13" i="7" a="1"/>
  <c r="EJ13" i="7" s="1"/>
  <c r="EJ16" i="7" a="1"/>
  <c r="EJ16" i="7" s="1"/>
  <c r="DQ13" i="7" a="1"/>
  <c r="DQ13" i="7" s="1"/>
  <c r="DI30" i="7" a="1"/>
  <c r="DI30" i="7" s="1"/>
  <c r="DI36" i="7" a="1"/>
  <c r="DI36" i="7" s="1"/>
  <c r="EH16" i="7" a="1"/>
  <c r="EH16" i="7" s="1"/>
  <c r="EG30" i="7" a="1"/>
  <c r="EG30" i="7" s="1"/>
  <c r="DW35" i="7" a="1"/>
  <c r="DW35" i="7" s="1"/>
  <c r="DX30" i="7" a="1"/>
  <c r="DX30" i="7" s="1"/>
  <c r="ED12" i="7" a="1"/>
  <c r="ED12" i="7" s="1"/>
  <c r="DY30" i="7" a="1"/>
  <c r="DY30" i="7" s="1"/>
  <c r="EM36" i="7" a="1"/>
  <c r="EM36" i="7" s="1"/>
  <c r="EF14" i="7" a="1"/>
  <c r="EF14" i="7" s="1"/>
  <c r="DD13" i="7" a="1"/>
  <c r="DD13" i="7" s="1"/>
  <c r="EI13" i="7" a="1"/>
  <c r="EI13" i="7" s="1"/>
  <c r="DW13" i="7" a="1"/>
  <c r="DW13" i="7" s="1"/>
  <c r="EH14" i="7" a="1"/>
  <c r="EH14" i="7" s="1"/>
  <c r="DD12" i="7" a="1"/>
  <c r="DD12" i="7" s="1"/>
  <c r="AO312" i="5"/>
  <c r="AO314" i="5"/>
  <c r="CE314" i="5" s="1" a="1"/>
  <c r="CE314" i="5" s="1"/>
  <c r="AO313" i="5"/>
  <c r="AN318" i="5"/>
  <c r="AO311" i="5"/>
  <c r="EL35" i="7" a="1"/>
  <c r="EL35" i="7" s="1"/>
  <c r="DW36" i="7" a="1"/>
  <c r="DW36" i="7" s="1"/>
  <c r="DN36" i="7" a="1"/>
  <c r="DN36" i="7" s="1"/>
  <c r="DL30" i="7" a="1"/>
  <c r="DL30" i="7" s="1"/>
  <c r="DG35" i="7" a="1"/>
  <c r="DG35" i="7" s="1"/>
  <c r="DL12" i="7" a="1"/>
  <c r="DL12" i="7" s="1"/>
  <c r="DJ13" i="7" a="1"/>
  <c r="DJ13" i="7" s="1"/>
  <c r="DY13" i="7" a="1"/>
  <c r="DY13" i="7" s="1"/>
  <c r="EE13" i="7" a="1"/>
  <c r="EE13" i="7" s="1"/>
  <c r="DR13" i="7" a="1"/>
  <c r="DR13" i="7" s="1"/>
  <c r="EC14" i="7" a="1"/>
  <c r="EC14" i="7" s="1"/>
  <c r="EF15" i="7" a="1"/>
  <c r="EF15" i="7" s="1"/>
  <c r="DH30" i="7" a="1"/>
  <c r="DH30" i="7" s="1"/>
  <c r="EE30" i="7" a="1"/>
  <c r="EE30" i="7" s="1"/>
  <c r="DD30" i="7" a="1"/>
  <c r="DD30" i="7" s="1"/>
  <c r="DV30" i="7" a="1"/>
  <c r="DV30" i="7" s="1"/>
  <c r="DL31" i="7" a="1"/>
  <c r="DL31" i="7" s="1"/>
  <c r="EN31" i="7" a="1"/>
  <c r="EN31" i="7" s="1"/>
  <c r="EH35" i="7" a="1"/>
  <c r="EH35" i="7" s="1"/>
  <c r="DB35" i="7" a="1"/>
  <c r="DB35" i="7" s="1"/>
  <c r="EL36" i="7" a="1"/>
  <c r="EL36" i="7" s="1"/>
  <c r="DE36" i="7" a="1"/>
  <c r="DE36" i="7" s="1"/>
  <c r="DQ36" i="7" a="1"/>
  <c r="DQ36" i="7" s="1"/>
  <c r="EB36" i="7" a="1"/>
  <c r="EB36" i="7" s="1"/>
  <c r="DH36" i="7" a="1"/>
  <c r="DH36" i="7" s="1"/>
  <c r="DB36" i="7" a="1"/>
  <c r="DB36" i="7" s="1"/>
  <c r="DG12" i="7" a="1"/>
  <c r="DG12" i="7" s="1"/>
  <c r="EL13" i="7" a="1"/>
  <c r="EL13" i="7" s="1"/>
  <c r="DA13" i="7" a="1"/>
  <c r="DA13" i="7" s="1"/>
  <c r="DE16" i="7" a="1"/>
  <c r="DE16" i="7" s="1"/>
  <c r="DB16" i="7" a="1"/>
  <c r="DB16" i="7" s="1"/>
  <c r="DE35" i="7" a="1"/>
  <c r="DE35" i="7" s="1"/>
  <c r="EG12" i="7" a="1"/>
  <c r="EG12" i="7" s="1"/>
  <c r="DF35" i="7" a="1"/>
  <c r="DF35" i="7" s="1"/>
  <c r="DL36" i="7" a="1"/>
  <c r="DL36" i="7" s="1"/>
  <c r="EH36" i="7" a="1"/>
  <c r="EH36" i="7" s="1"/>
  <c r="DF36" i="7" a="1"/>
  <c r="DF36" i="7" s="1"/>
  <c r="DN13" i="7" a="1"/>
  <c r="DN13" i="7" s="1"/>
  <c r="DT13" i="7" a="1"/>
  <c r="DT13" i="7" s="1"/>
  <c r="DZ13" i="7" a="1"/>
  <c r="DZ13" i="7" s="1"/>
  <c r="DU13" i="7" a="1"/>
  <c r="DU13" i="7" s="1"/>
  <c r="EA13" i="7" a="1"/>
  <c r="EA13" i="7" s="1"/>
  <c r="EH13" i="7" a="1"/>
  <c r="EH13" i="7" s="1"/>
  <c r="DY14" i="7" a="1"/>
  <c r="DY14" i="7" s="1"/>
  <c r="DP30" i="7" a="1"/>
  <c r="DP30" i="7" s="1"/>
  <c r="EA30" i="7" a="1"/>
  <c r="EA30" i="7" s="1"/>
  <c r="DK30" i="7" a="1"/>
  <c r="DK30" i="7" s="1"/>
  <c r="EC30" i="7" a="1"/>
  <c r="EC30" i="7" s="1"/>
  <c r="DP31" i="7" a="1"/>
  <c r="DP31" i="7" s="1"/>
  <c r="DH31" i="7" a="1"/>
  <c r="DH31" i="7" s="1"/>
  <c r="ED35" i="7" a="1"/>
  <c r="ED35" i="7" s="1"/>
  <c r="EF36" i="7" a="1"/>
  <c r="EF36" i="7" s="1"/>
  <c r="EK36" i="7" a="1"/>
  <c r="EK36" i="7" s="1"/>
  <c r="DJ36" i="7" a="1"/>
  <c r="DJ36" i="7" s="1"/>
  <c r="DO36" i="7" a="1"/>
  <c r="DO36" i="7" s="1"/>
  <c r="CZ36" i="7" a="1"/>
  <c r="CZ36" i="7" s="1"/>
  <c r="DF13" i="7" a="1"/>
  <c r="DF13" i="7" s="1"/>
  <c r="EL16" i="7" a="1"/>
  <c r="EL16" i="7" s="1"/>
  <c r="DL16" i="7" a="1"/>
  <c r="DL16" i="7" s="1"/>
  <c r="DO35" i="7" a="1"/>
  <c r="DO35" i="7" s="1"/>
  <c r="DP13" i="7" a="1"/>
  <c r="DP13" i="7" s="1"/>
  <c r="EG36" i="7" a="1"/>
  <c r="EG36" i="7" s="1"/>
  <c r="DC13" i="7" a="1"/>
  <c r="DC13" i="7" s="1"/>
  <c r="DN30" i="7" a="1"/>
  <c r="DN30" i="7" s="1"/>
  <c r="EI36" i="7" a="1"/>
  <c r="EI36" i="7" s="1"/>
  <c r="DN12" i="7" a="1"/>
  <c r="DN12" i="7" s="1"/>
  <c r="EF13" i="7" a="1"/>
  <c r="EF13" i="7" s="1"/>
  <c r="DI13" i="7" a="1"/>
  <c r="DI13" i="7" s="1"/>
  <c r="DO13" i="7" a="1"/>
  <c r="DO13" i="7" s="1"/>
  <c r="EN13" i="7" a="1"/>
  <c r="EN13" i="7" s="1"/>
  <c r="CZ14" i="7" a="1"/>
  <c r="CZ14" i="7" s="1"/>
  <c r="DE14" i="7" a="1"/>
  <c r="DE14" i="7" s="1"/>
  <c r="DJ18" i="7" a="1"/>
  <c r="DJ18" i="7" s="1"/>
  <c r="DJ30" i="7" a="1"/>
  <c r="DJ30" i="7" s="1"/>
  <c r="DE30" i="7" a="1"/>
  <c r="DE30" i="7" s="1"/>
  <c r="DM30" i="7" a="1"/>
  <c r="DM30" i="7" s="1"/>
  <c r="DO30" i="7" a="1"/>
  <c r="DO30" i="7" s="1"/>
  <c r="DA31" i="7" a="1"/>
  <c r="DA31" i="7" s="1"/>
  <c r="DR35" i="7" a="1"/>
  <c r="DR35" i="7" s="1"/>
  <c r="EE36" i="7" a="1"/>
  <c r="EE36" i="7" s="1"/>
  <c r="DK36" i="7" a="1"/>
  <c r="DK36" i="7" s="1"/>
  <c r="EC36" i="7" a="1"/>
  <c r="EC36" i="7" s="1"/>
  <c r="EN36" i="7" a="1"/>
  <c r="EN36" i="7" s="1"/>
  <c r="DZ36" i="7" a="1"/>
  <c r="DZ36" i="7" s="1"/>
  <c r="ED13" i="7" a="1"/>
  <c r="ED13" i="7" s="1"/>
  <c r="DD16" i="7" a="1"/>
  <c r="DD16" i="7" s="1"/>
  <c r="EE35" i="7" a="1"/>
  <c r="EE35" i="7" s="1"/>
  <c r="DA12" i="7" a="1"/>
  <c r="DA12" i="7" s="1"/>
  <c r="DS13" i="7" a="1"/>
  <c r="DS13" i="7" s="1"/>
  <c r="DS30" i="7" a="1"/>
  <c r="DS30" i="7" s="1"/>
  <c r="EF30" i="7" a="1"/>
  <c r="EF30" i="7" s="1"/>
  <c r="EL30" i="7" a="1"/>
  <c r="EL30" i="7" s="1"/>
  <c r="DV35" i="7" a="1"/>
  <c r="DV35" i="7" s="1"/>
  <c r="DX36" i="7" a="1"/>
  <c r="DX36" i="7" s="1"/>
  <c r="DU35" i="7" a="1"/>
  <c r="DU35" i="7" s="1"/>
  <c r="CZ13" i="7" a="1"/>
  <c r="CZ13" i="7" s="1"/>
  <c r="DK13" i="7" a="1"/>
  <c r="DK13" i="7" s="1"/>
  <c r="DA30" i="7" a="1"/>
  <c r="DA30" i="7" s="1"/>
  <c r="CZ30" i="7" a="1"/>
  <c r="CZ30" i="7" s="1"/>
  <c r="DU30" i="7" a="1"/>
  <c r="DU30" i="7" s="1"/>
  <c r="EH30" i="7" a="1"/>
  <c r="EH30" i="7" s="1"/>
  <c r="DN31" i="7" a="1"/>
  <c r="DN31" i="7" s="1"/>
  <c r="DN35" i="7" a="1"/>
  <c r="DN35" i="7" s="1"/>
  <c r="DY36" i="7" a="1"/>
  <c r="DY36" i="7" s="1"/>
  <c r="DD36" i="7" a="1"/>
  <c r="DD36" i="7" s="1"/>
  <c r="DV36" i="7" a="1"/>
  <c r="DV36" i="7" s="1"/>
  <c r="EA36" i="7" a="1"/>
  <c r="EA36" i="7" s="1"/>
  <c r="DT36" i="7" a="1"/>
  <c r="DT36" i="7" s="1"/>
  <c r="EB13" i="7" a="1"/>
  <c r="EB13" i="7" s="1"/>
  <c r="DN16" i="7" a="1"/>
  <c r="DN16" i="7" s="1"/>
  <c r="DC35" i="7" a="1"/>
  <c r="DC35" i="7" s="1"/>
  <c r="DP12" i="7" a="1"/>
  <c r="DP12" i="7" s="1"/>
  <c r="DM13" i="7" a="1"/>
  <c r="DM13" i="7" s="1"/>
  <c r="DX13" i="7" a="1"/>
  <c r="DX13" i="7" s="1"/>
  <c r="DG30" i="7" a="1"/>
  <c r="DG30" i="7" s="1"/>
  <c r="DM36" i="7" a="1"/>
  <c r="DM36" i="7" s="1"/>
  <c r="DA36" i="7" a="1"/>
  <c r="DA36" i="7" s="1"/>
  <c r="EK13" i="7" a="1"/>
  <c r="EK13" i="7" s="1"/>
  <c r="EI14" i="7" a="1"/>
  <c r="EI14" i="7" s="1"/>
  <c r="DO14" i="7" a="1"/>
  <c r="DO14" i="7" s="1"/>
  <c r="EG13" i="7" a="1"/>
  <c r="EG13" i="7" s="1"/>
  <c r="EM13" i="7" a="1"/>
  <c r="EM13" i="7" s="1"/>
  <c r="DG13" i="7" a="1"/>
  <c r="DG13" i="7" s="1"/>
  <c r="EE14" i="7" a="1"/>
  <c r="EE14" i="7" s="1"/>
  <c r="DC14" i="7" a="1"/>
  <c r="DC14" i="7" s="1"/>
  <c r="DQ18" i="7" a="1"/>
  <c r="DQ18" i="7" s="1"/>
  <c r="EM30" i="7" a="1"/>
  <c r="EM30" i="7" s="1"/>
  <c r="DR30" i="7" a="1"/>
  <c r="DR30" i="7" s="1"/>
  <c r="EB30" i="7" a="1"/>
  <c r="EB30" i="7" s="1"/>
  <c r="DR31" i="7" a="1"/>
  <c r="DR31" i="7" s="1"/>
  <c r="DJ35" i="7" a="1"/>
  <c r="DJ35" i="7" s="1"/>
  <c r="DR36" i="7" a="1"/>
  <c r="DR36" i="7" s="1"/>
  <c r="EJ36" i="7" a="1"/>
  <c r="EJ36" i="7" s="1"/>
  <c r="DP36" i="7" a="1"/>
  <c r="DP36" i="7" s="1"/>
  <c r="DU36" i="7" a="1"/>
  <c r="DU36" i="7" s="1"/>
  <c r="DV13" i="7" a="1"/>
  <c r="DV13" i="7" s="1"/>
  <c r="DX16" i="7" a="1"/>
  <c r="DX16" i="7" s="1"/>
  <c r="DZ30" i="7" a="1"/>
  <c r="DZ30" i="7" s="1"/>
  <c r="DH35" i="7" a="1"/>
  <c r="DH35" i="7" s="1"/>
  <c r="DK12" i="7" a="1"/>
  <c r="DK12" i="7" s="1"/>
  <c r="DQ26" i="7" a="1"/>
  <c r="DQ26" i="7" s="1"/>
  <c r="DZ26" i="7" a="1"/>
  <c r="DZ26" i="7" s="1"/>
  <c r="DT18" i="7" a="1"/>
  <c r="DT18" i="7" s="1"/>
  <c r="DV18" i="7" a="1"/>
  <c r="DV18" i="7" s="1"/>
  <c r="DS26" i="7" a="1"/>
  <c r="DS26" i="7" s="1"/>
  <c r="DN18" i="7" a="1"/>
  <c r="DN18" i="7" s="1"/>
  <c r="DE26" i="7" a="1"/>
  <c r="DE26" i="7" s="1"/>
  <c r="DW18" i="7" a="1"/>
  <c r="DW18" i="7" s="1"/>
  <c r="EK15" i="7" a="1"/>
  <c r="EK15" i="7" s="1"/>
  <c r="EL15" i="7" a="1"/>
  <c r="EL15" i="7" s="1"/>
  <c r="DY15" i="7" a="1"/>
  <c r="DY15" i="7" s="1"/>
  <c r="DU15" i="7" a="1"/>
  <c r="DU15" i="7" s="1"/>
  <c r="DY26" i="7" a="1"/>
  <c r="DY26" i="7" s="1"/>
  <c r="EJ18" i="7" a="1"/>
  <c r="EJ18" i="7" s="1"/>
  <c r="EA18" i="7" a="1"/>
  <c r="EA18" i="7" s="1"/>
  <c r="EI39" i="7" a="1"/>
  <c r="EI39" i="7" s="1"/>
  <c r="DU26" i="7" a="1"/>
  <c r="DU26" i="7" s="1"/>
  <c r="DS15" i="7" a="1"/>
  <c r="DS15" i="7" s="1"/>
  <c r="DO15" i="7" a="1"/>
  <c r="DO15" i="7" s="1"/>
  <c r="DF15" i="7" a="1"/>
  <c r="DF15" i="7" s="1"/>
  <c r="DH15" i="7" a="1"/>
  <c r="DH15" i="7" s="1"/>
  <c r="DR15" i="7" a="1"/>
  <c r="DR15" i="7" s="1"/>
  <c r="DX15" i="7" a="1"/>
  <c r="DX15" i="7" s="1"/>
  <c r="EF18" i="7" a="1"/>
  <c r="EF18" i="7" s="1"/>
  <c r="EM26" i="7" a="1"/>
  <c r="EM26" i="7" s="1"/>
  <c r="DA18" i="7" a="1"/>
  <c r="DA18" i="7" s="1"/>
  <c r="EC26" i="7" a="1"/>
  <c r="EC26" i="7" s="1"/>
  <c r="DM18" i="7" a="1"/>
  <c r="DM18" i="7" s="1"/>
  <c r="DE15" i="7" a="1"/>
  <c r="DE15" i="7" s="1"/>
  <c r="DJ15" i="7" a="1"/>
  <c r="DJ15" i="7" s="1"/>
  <c r="DP15" i="7" a="1"/>
  <c r="DP15" i="7" s="1"/>
  <c r="CZ18" i="7" a="1"/>
  <c r="CZ18" i="7" s="1"/>
  <c r="DG26" i="7" a="1"/>
  <c r="DG26" i="7" s="1"/>
  <c r="EJ39" i="7" a="1"/>
  <c r="EJ39" i="7" s="1"/>
  <c r="DT23" i="7" a="1"/>
  <c r="DT23" i="7" s="1"/>
  <c r="DM26" i="7" a="1"/>
  <c r="DM26" i="7" s="1"/>
  <c r="EJ37" i="7" a="1"/>
  <c r="EJ37" i="7" s="1"/>
  <c r="DQ37" i="7" a="1"/>
  <c r="DQ37" i="7" s="1"/>
  <c r="K39" i="13"/>
  <c r="O39" i="13" s="1"/>
  <c r="L48" i="13"/>
  <c r="P48" i="13" s="1"/>
  <c r="K37" i="13"/>
  <c r="O37" i="13" s="1"/>
  <c r="L37" i="13"/>
  <c r="P37" i="13" s="1"/>
  <c r="DJ14" i="7" a="1"/>
  <c r="DJ14" i="7" s="1"/>
  <c r="EK14" i="7" a="1"/>
  <c r="EK14" i="7" s="1"/>
  <c r="DQ14" i="7" a="1"/>
  <c r="DQ14" i="7" s="1"/>
  <c r="DK14" i="7" a="1"/>
  <c r="DK14" i="7" s="1"/>
  <c r="EH15" i="7" a="1"/>
  <c r="EH15" i="7" s="1"/>
  <c r="EA15" i="7" a="1"/>
  <c r="EA15" i="7" s="1"/>
  <c r="EG15" i="7" a="1"/>
  <c r="EG15" i="7" s="1"/>
  <c r="DA15" i="7" a="1"/>
  <c r="DA15" i="7" s="1"/>
  <c r="DB14" i="7" a="1"/>
  <c r="DB14" i="7" s="1"/>
  <c r="EB18" i="7" a="1"/>
  <c r="EB18" i="7" s="1"/>
  <c r="DU18" i="7" a="1"/>
  <c r="DU18" i="7" s="1"/>
  <c r="EN18" i="7" a="1"/>
  <c r="EN18" i="7" s="1"/>
  <c r="DR18" i="7" a="1"/>
  <c r="DR18" i="7" s="1"/>
  <c r="DT26" i="7" a="1"/>
  <c r="DT26" i="7" s="1"/>
  <c r="DB26" i="7" a="1"/>
  <c r="DB26" i="7" s="1"/>
  <c r="EM31" i="7" a="1"/>
  <c r="EM31" i="7" s="1"/>
  <c r="DK31" i="7" a="1"/>
  <c r="DK31" i="7" s="1"/>
  <c r="DX31" i="7" a="1"/>
  <c r="DX31" i="7" s="1"/>
  <c r="DE31" i="7" a="1"/>
  <c r="DE31" i="7" s="1"/>
  <c r="DV31" i="7" a="1"/>
  <c r="DV31" i="7" s="1"/>
  <c r="DC31" i="7" a="1"/>
  <c r="DC31" i="7" s="1"/>
  <c r="EL37" i="7" a="1"/>
  <c r="EL37" i="7" s="1"/>
  <c r="DJ37" i="7" a="1"/>
  <c r="DJ37" i="7" s="1"/>
  <c r="EA37" i="7" a="1"/>
  <c r="EA37" i="7" s="1"/>
  <c r="DH37" i="7" a="1"/>
  <c r="DH37" i="7" s="1"/>
  <c r="CZ37" i="7" a="1"/>
  <c r="CZ37" i="7" s="1"/>
  <c r="DD18" i="7" a="1"/>
  <c r="DD18" i="7" s="1"/>
  <c r="EK16" i="7" a="1"/>
  <c r="EK16" i="7" s="1"/>
  <c r="DY16" i="7" a="1"/>
  <c r="DY16" i="7" s="1"/>
  <c r="DC16" i="7" a="1"/>
  <c r="DC16" i="7" s="1"/>
  <c r="DW16" i="7" a="1"/>
  <c r="DW16" i="7" s="1"/>
  <c r="DA16" i="7" a="1"/>
  <c r="DA16" i="7" s="1"/>
  <c r="DJ26" i="7" a="1"/>
  <c r="DJ26" i="7" s="1"/>
  <c r="DL37" i="7" a="1"/>
  <c r="DL37" i="7" s="1"/>
  <c r="EG18" i="7" a="1"/>
  <c r="EG18" i="7" s="1"/>
  <c r="DO26" i="7" a="1"/>
  <c r="DO26" i="7" s="1"/>
  <c r="EM12" i="7" a="1"/>
  <c r="EM12" i="7" s="1"/>
  <c r="EC12" i="7" a="1"/>
  <c r="EC12" i="7" s="1"/>
  <c r="DF12" i="7" a="1"/>
  <c r="DF12" i="7" s="1"/>
  <c r="CZ26" i="7" a="1"/>
  <c r="CZ26" i="7" s="1"/>
  <c r="K52" i="13"/>
  <c r="O52" i="13" s="1"/>
  <c r="L32" i="13"/>
  <c r="P32" i="13" s="1"/>
  <c r="L52" i="13"/>
  <c r="P52" i="13" s="1"/>
  <c r="K40" i="13"/>
  <c r="O40" i="13" s="1"/>
  <c r="K22" i="13"/>
  <c r="O22" i="13" s="1"/>
  <c r="K44" i="13"/>
  <c r="O44" i="13" s="1"/>
  <c r="L44" i="13"/>
  <c r="P44" i="13" s="1"/>
  <c r="L38" i="13"/>
  <c r="P38" i="13" s="1"/>
  <c r="K27" i="13"/>
  <c r="O27" i="13" s="1"/>
  <c r="DO37" i="7" a="1"/>
  <c r="DO37" i="7" s="1"/>
  <c r="DU37" i="7" a="1"/>
  <c r="DU37" i="7" s="1"/>
  <c r="L28" i="13"/>
  <c r="P28" i="13" s="1"/>
  <c r="K49" i="13"/>
  <c r="O49" i="13" s="1"/>
  <c r="K29" i="13"/>
  <c r="O29" i="13" s="1"/>
  <c r="L26" i="13"/>
  <c r="P26" i="13" s="1"/>
  <c r="K41" i="13"/>
  <c r="O41" i="13" s="1"/>
  <c r="DE12" i="7" a="1"/>
  <c r="DE12" i="7" s="1"/>
  <c r="EM14" i="7" a="1"/>
  <c r="EM14" i="7" s="1"/>
  <c r="EG14" i="7" a="1"/>
  <c r="EG14" i="7" s="1"/>
  <c r="DM14" i="7" a="1"/>
  <c r="DM14" i="7" s="1"/>
  <c r="DG14" i="7" a="1"/>
  <c r="DG14" i="7" s="1"/>
  <c r="DZ15" i="7" a="1"/>
  <c r="DZ15" i="7" s="1"/>
  <c r="DW15" i="7" a="1"/>
  <c r="DW15" i="7" s="1"/>
  <c r="EC15" i="7" a="1"/>
  <c r="EC15" i="7" s="1"/>
  <c r="EB14" i="7" a="1"/>
  <c r="EB14" i="7" s="1"/>
  <c r="DD15" i="7" a="1"/>
  <c r="DD15" i="7" s="1"/>
  <c r="DP18" i="7" a="1"/>
  <c r="DP18" i="7" s="1"/>
  <c r="EC18" i="7" a="1"/>
  <c r="EC18" i="7" s="1"/>
  <c r="DG18" i="7" a="1"/>
  <c r="DG18" i="7" s="1"/>
  <c r="DI26" i="7" a="1"/>
  <c r="DI26" i="7" s="1"/>
  <c r="EG26" i="7" a="1"/>
  <c r="EG26" i="7" s="1"/>
  <c r="ED31" i="7" a="1"/>
  <c r="ED31" i="7" s="1"/>
  <c r="DB31" i="7" a="1"/>
  <c r="DB31" i="7" s="1"/>
  <c r="DS31" i="7" a="1"/>
  <c r="DS31" i="7" s="1"/>
  <c r="EF31" i="7" a="1"/>
  <c r="EF31" i="7" s="1"/>
  <c r="DM31" i="7" a="1"/>
  <c r="DM31" i="7" s="1"/>
  <c r="EC37" i="7" a="1"/>
  <c r="EC37" i="7" s="1"/>
  <c r="DA37" i="7" a="1"/>
  <c r="DA37" i="7" s="1"/>
  <c r="DV37" i="7" a="1"/>
  <c r="DV37" i="7" s="1"/>
  <c r="EM37" i="7" a="1"/>
  <c r="EM37" i="7" s="1"/>
  <c r="EI37" i="7" a="1"/>
  <c r="EI37" i="7" s="1"/>
  <c r="DR37" i="7" a="1"/>
  <c r="DR37" i="7" s="1"/>
  <c r="EB15" i="7" a="1"/>
  <c r="EB15" i="7" s="1"/>
  <c r="DY18" i="7" a="1"/>
  <c r="DY18" i="7" s="1"/>
  <c r="EA16" i="7" a="1"/>
  <c r="EA16" i="7" s="1"/>
  <c r="DP16" i="7" a="1"/>
  <c r="DP16" i="7" s="1"/>
  <c r="DT16" i="7" a="1"/>
  <c r="DT16" i="7" s="1"/>
  <c r="EN16" i="7" a="1"/>
  <c r="EN16" i="7" s="1"/>
  <c r="DR16" i="7" a="1"/>
  <c r="DR16" i="7" s="1"/>
  <c r="DR14" i="7" a="1"/>
  <c r="DR14" i="7" s="1"/>
  <c r="EI26" i="7" a="1"/>
  <c r="EI26" i="7" s="1"/>
  <c r="DC37" i="7" a="1"/>
  <c r="DC37" i="7" s="1"/>
  <c r="DX26" i="7" a="1"/>
  <c r="DX26" i="7" s="1"/>
  <c r="EE26" i="7" a="1"/>
  <c r="EE26" i="7" s="1"/>
  <c r="EE12" i="7" a="1"/>
  <c r="EE12" i="7" s="1"/>
  <c r="DY12" i="7" a="1"/>
  <c r="DY12" i="7" s="1"/>
  <c r="EJ12" i="7" a="1"/>
  <c r="EJ12" i="7" s="1"/>
  <c r="DC12" i="7" a="1"/>
  <c r="DC12" i="7" s="1"/>
  <c r="DI18" i="7" a="1"/>
  <c r="DI18" i="7" s="1"/>
  <c r="EA26" i="7" a="1"/>
  <c r="EA26" i="7" s="1"/>
  <c r="ED18" i="7" a="1"/>
  <c r="ED18" i="7" s="1"/>
  <c r="EF26" i="7" a="1"/>
  <c r="EF26" i="7" s="1"/>
  <c r="DK26" i="7" a="1"/>
  <c r="DK26" i="7" s="1"/>
  <c r="DP26" i="7" a="1"/>
  <c r="DP26" i="7" s="1"/>
  <c r="L42" i="13"/>
  <c r="P42" i="13" s="1"/>
  <c r="K36" i="13"/>
  <c r="O36" i="13" s="1"/>
  <c r="K25" i="13"/>
  <c r="O25" i="13" s="1"/>
  <c r="L25" i="13"/>
  <c r="P25" i="13" s="1"/>
  <c r="L47" i="13"/>
  <c r="P47" i="13" s="1"/>
  <c r="K31" i="13"/>
  <c r="O31" i="13" s="1"/>
  <c r="K55" i="13"/>
  <c r="O55" i="13" s="1"/>
  <c r="DE18" i="7" a="1"/>
  <c r="DE18" i="7" s="1"/>
  <c r="DX18" i="7" a="1"/>
  <c r="DX18" i="7" s="1"/>
  <c r="DB18" i="7" a="1"/>
  <c r="DB18" i="7" s="1"/>
  <c r="DD26" i="7" a="1"/>
  <c r="DD26" i="7" s="1"/>
  <c r="EB26" i="7" a="1"/>
  <c r="EB26" i="7" s="1"/>
  <c r="DU31" i="7" a="1"/>
  <c r="DU31" i="7" s="1"/>
  <c r="EL31" i="7" a="1"/>
  <c r="EL31" i="7" s="1"/>
  <c r="DJ31" i="7" a="1"/>
  <c r="DJ31" i="7" s="1"/>
  <c r="EA31" i="7" a="1"/>
  <c r="EA31" i="7" s="1"/>
  <c r="DD31" i="7" a="1"/>
  <c r="DD31" i="7" s="1"/>
  <c r="DT37" i="7" a="1"/>
  <c r="DT37" i="7" s="1"/>
  <c r="EK37" i="7" a="1"/>
  <c r="EK37" i="7" s="1"/>
  <c r="DM37" i="7" a="1"/>
  <c r="DM37" i="7" s="1"/>
  <c r="EH37" i="7" a="1"/>
  <c r="EH37" i="7" s="1"/>
  <c r="CZ12" i="7" a="1"/>
  <c r="CZ12" i="7" s="1"/>
  <c r="DJ12" i="7" a="1"/>
  <c r="DJ12" i="7" s="1"/>
  <c r="DF16" i="7" a="1"/>
  <c r="DF16" i="7" s="1"/>
  <c r="DK16" i="7" a="1"/>
  <c r="DK16" i="7" s="1"/>
  <c r="DI16" i="7" a="1"/>
  <c r="DI16" i="7" s="1"/>
  <c r="EC16" i="7" a="1"/>
  <c r="EC16" i="7" s="1"/>
  <c r="DG16" i="7" a="1"/>
  <c r="DG16" i="7" s="1"/>
  <c r="EN14" i="7" a="1"/>
  <c r="EN14" i="7" s="1"/>
  <c r="DN26" i="7" a="1"/>
  <c r="DN26" i="7" s="1"/>
  <c r="EF37" i="7" a="1"/>
  <c r="EF37" i="7" s="1"/>
  <c r="EL26" i="7" a="1"/>
  <c r="EL26" i="7" s="1"/>
  <c r="DH26" i="7" a="1"/>
  <c r="DH26" i="7" s="1"/>
  <c r="DL15" i="7" a="1"/>
  <c r="DL15" i="7" s="1"/>
  <c r="DL18" i="7" a="1"/>
  <c r="DL18" i="7" s="1"/>
  <c r="DQ12" i="7" a="1"/>
  <c r="DQ12" i="7" s="1"/>
  <c r="DM12" i="7" a="1"/>
  <c r="DM12" i="7" s="1"/>
  <c r="DV12" i="7" a="1"/>
  <c r="DV12" i="7" s="1"/>
  <c r="EK26" i="7" a="1"/>
  <c r="EK26" i="7" s="1"/>
  <c r="K45" i="13"/>
  <c r="O45" i="13" s="1"/>
  <c r="K28" i="13"/>
  <c r="O28" i="13" s="1"/>
  <c r="L36" i="13"/>
  <c r="P36" i="13" s="1"/>
  <c r="L29" i="13"/>
  <c r="P29" i="13" s="1"/>
  <c r="K47" i="13"/>
  <c r="O47" i="13" s="1"/>
  <c r="K26" i="13"/>
  <c r="O26" i="13" s="1"/>
  <c r="DK37" i="7" a="1"/>
  <c r="DK37" i="7" s="1"/>
  <c r="DY37" i="7" a="1"/>
  <c r="DY37" i="7" s="1"/>
  <c r="K35" i="13"/>
  <c r="O35" i="13" s="1"/>
  <c r="DV26" i="7" a="1"/>
  <c r="DV26" i="7" s="1"/>
  <c r="DU12" i="7" a="1"/>
  <c r="DU12" i="7" s="1"/>
  <c r="EB12" i="7" a="1"/>
  <c r="EB12" i="7" s="1"/>
  <c r="DP14" i="7" a="1"/>
  <c r="DP14" i="7" s="1"/>
  <c r="EA14" i="7" a="1"/>
  <c r="EA14" i="7" s="1"/>
  <c r="DT14" i="7" a="1"/>
  <c r="DT14" i="7" s="1"/>
  <c r="DA14" i="7" a="1"/>
  <c r="DA14" i="7" s="1"/>
  <c r="ED15" i="7" a="1"/>
  <c r="ED15" i="7" s="1"/>
  <c r="DB15" i="7" a="1"/>
  <c r="DB15" i="7" s="1"/>
  <c r="DK15" i="7" a="1"/>
  <c r="DK15" i="7" s="1"/>
  <c r="DQ15" i="7" a="1"/>
  <c r="DQ15" i="7" s="1"/>
  <c r="EN15" i="7" a="1"/>
  <c r="EN15" i="7" s="1"/>
  <c r="EE18" i="7" a="1"/>
  <c r="EE18" i="7" s="1"/>
  <c r="DH18" i="7" a="1"/>
  <c r="DH18" i="7" s="1"/>
  <c r="EI18" i="7" a="1"/>
  <c r="EI18" i="7" s="1"/>
  <c r="EH26" i="7" a="1"/>
  <c r="EH26" i="7" s="1"/>
  <c r="DL26" i="7" a="1"/>
  <c r="DL26" i="7" s="1"/>
  <c r="DG31" i="7" a="1"/>
  <c r="DG31" i="7" s="1"/>
  <c r="DT31" i="7" a="1"/>
  <c r="DT31" i="7" s="1"/>
  <c r="EK31" i="7" a="1"/>
  <c r="EK31" i="7" s="1"/>
  <c r="DI31" i="7" a="1"/>
  <c r="DI31" i="7" s="1"/>
  <c r="EI31" i="7" a="1"/>
  <c r="EI31" i="7" s="1"/>
  <c r="DF37" i="7" a="1"/>
  <c r="DF37" i="7" s="1"/>
  <c r="DS37" i="7" a="1"/>
  <c r="DS37" i="7" s="1"/>
  <c r="EN37" i="7" a="1"/>
  <c r="EN37" i="7" s="1"/>
  <c r="DP37" i="7" a="1"/>
  <c r="DP37" i="7" s="1"/>
  <c r="DX12" i="7" a="1"/>
  <c r="DX12" i="7" s="1"/>
  <c r="EA12" i="7" a="1"/>
  <c r="EA12" i="7" s="1"/>
  <c r="DV16" i="7" a="1"/>
  <c r="DV16" i="7" s="1"/>
  <c r="DZ16" i="7" a="1"/>
  <c r="DZ16" i="7" s="1"/>
  <c r="EI16" i="7" a="1"/>
  <c r="EI16" i="7" s="1"/>
  <c r="DM16" i="7" a="1"/>
  <c r="DM16" i="7" s="1"/>
  <c r="EG16" i="7" a="1"/>
  <c r="EG16" i="7" s="1"/>
  <c r="DX14" i="7" a="1"/>
  <c r="DX14" i="7" s="1"/>
  <c r="DC26" i="7" a="1"/>
  <c r="DC26" i="7" s="1"/>
  <c r="EN26" i="7" a="1"/>
  <c r="EN26" i="7" s="1"/>
  <c r="EN12" i="7" a="1"/>
  <c r="EN12" i="7" s="1"/>
  <c r="DB12" i="7" a="1"/>
  <c r="DB12" i="7" s="1"/>
  <c r="EH12" i="7" a="1"/>
  <c r="EH12" i="7" s="1"/>
  <c r="L27" i="13"/>
  <c r="P27" i="13" s="1"/>
  <c r="L39" i="13"/>
  <c r="P39" i="13" s="1"/>
  <c r="L46" i="13"/>
  <c r="P46" i="13" s="1"/>
  <c r="L33" i="13"/>
  <c r="P33" i="13" s="1"/>
  <c r="L50" i="13"/>
  <c r="P50" i="13" s="1"/>
  <c r="L54" i="13"/>
  <c r="P54" i="13" s="1"/>
  <c r="L53" i="13"/>
  <c r="P53" i="13" s="1"/>
  <c r="L41" i="13"/>
  <c r="P41" i="13" s="1"/>
  <c r="EB37" i="7" a="1"/>
  <c r="EB37" i="7" s="1"/>
  <c r="K48" i="13"/>
  <c r="O48" i="13" s="1"/>
  <c r="L43" i="13"/>
  <c r="P43" i="13" s="1"/>
  <c r="K51" i="13"/>
  <c r="O51" i="13" s="1"/>
  <c r="EL14" i="7" a="1"/>
  <c r="EL14" i="7" s="1"/>
  <c r="DL14" i="7" a="1"/>
  <c r="DL14" i="7" s="1"/>
  <c r="DD14" i="7" a="1"/>
  <c r="DD14" i="7" s="1"/>
  <c r="DW14" i="7" a="1"/>
  <c r="DW14" i="7" s="1"/>
  <c r="DV15" i="7" a="1"/>
  <c r="DV15" i="7" s="1"/>
  <c r="EM15" i="7" a="1"/>
  <c r="EM15" i="7" s="1"/>
  <c r="DG15" i="7" a="1"/>
  <c r="DG15" i="7" s="1"/>
  <c r="DM15" i="7" a="1"/>
  <c r="DM15" i="7" s="1"/>
  <c r="DZ18" i="7" a="1"/>
  <c r="DZ18" i="7" s="1"/>
  <c r="EM18" i="7" a="1"/>
  <c r="EM18" i="7" s="1"/>
  <c r="DW26" i="7" a="1"/>
  <c r="DW26" i="7" s="1"/>
  <c r="DA26" i="7" a="1"/>
  <c r="DA26" i="7" s="1"/>
  <c r="EH31" i="7" a="1"/>
  <c r="EH31" i="7" s="1"/>
  <c r="DO31" i="7" a="1"/>
  <c r="DO31" i="7" s="1"/>
  <c r="EB31" i="7" a="1"/>
  <c r="EB31" i="7" s="1"/>
  <c r="CZ31" i="7" a="1"/>
  <c r="CZ31" i="7" s="1"/>
  <c r="DZ31" i="7" a="1"/>
  <c r="DZ31" i="7" s="1"/>
  <c r="EG37" i="7" a="1"/>
  <c r="EG37" i="7" s="1"/>
  <c r="DN37" i="7" a="1"/>
  <c r="DN37" i="7" s="1"/>
  <c r="EE37" i="7" a="1"/>
  <c r="EE37" i="7" s="1"/>
  <c r="DG37" i="7" a="1"/>
  <c r="DG37" i="7" s="1"/>
  <c r="EF12" i="7" a="1"/>
  <c r="EF12" i="7" s="1"/>
  <c r="EJ15" i="7" a="1"/>
  <c r="EJ15" i="7" s="1"/>
  <c r="DU16" i="7" a="1"/>
  <c r="DU16" i="7" s="1"/>
  <c r="DO16" i="7" a="1"/>
  <c r="DO16" i="7" s="1"/>
  <c r="ED16" i="7" a="1"/>
  <c r="ED16" i="7" s="1"/>
  <c r="DH16" i="7" a="1"/>
  <c r="DH16" i="7" s="1"/>
  <c r="EB16" i="7" a="1"/>
  <c r="EB16" i="7" s="1"/>
  <c r="DH14" i="7" a="1"/>
  <c r="DH14" i="7" s="1"/>
  <c r="ED37" i="7" a="1"/>
  <c r="ED37" i="7" s="1"/>
  <c r="DZ12" i="7" a="1"/>
  <c r="DZ12" i="7" s="1"/>
  <c r="EL12" i="7" a="1"/>
  <c r="EL12" i="7" s="1"/>
  <c r="DT12" i="7" a="1"/>
  <c r="DT12" i="7" s="1"/>
  <c r="EL18" i="7" a="1"/>
  <c r="EL18" i="7" s="1"/>
  <c r="K46" i="13"/>
  <c r="O46" i="13" s="1"/>
  <c r="L24" i="13"/>
  <c r="P24" i="13" s="1"/>
  <c r="L49" i="13"/>
  <c r="P49" i="13" s="1"/>
  <c r="K34" i="13"/>
  <c r="O34" i="13" s="1"/>
  <c r="K53" i="13"/>
  <c r="O53" i="13" s="1"/>
  <c r="L22" i="13"/>
  <c r="P22" i="13" s="1"/>
  <c r="K38" i="13"/>
  <c r="O38" i="13" s="1"/>
  <c r="L51" i="13"/>
  <c r="P51" i="13" s="1"/>
  <c r="K23" i="13"/>
  <c r="O23" i="13" s="1"/>
  <c r="DI37" i="7" a="1"/>
  <c r="DI37" i="7" s="1"/>
  <c r="DD37" i="7" a="1"/>
  <c r="DD37" i="7" s="1"/>
  <c r="K32" i="13"/>
  <c r="O32" i="13" s="1"/>
  <c r="K30" i="13"/>
  <c r="O30" i="13" s="1"/>
  <c r="K54" i="13"/>
  <c r="O54" i="13" s="1"/>
  <c r="EK12" i="7" a="1"/>
  <c r="EK12" i="7" s="1"/>
  <c r="EI12" i="7" a="1"/>
  <c r="EI12" i="7" s="1"/>
  <c r="ED14" i="7" a="1"/>
  <c r="ED14" i="7" s="1"/>
  <c r="DV14" i="7" a="1"/>
  <c r="DV14" i="7" s="1"/>
  <c r="DN14" i="7" a="1"/>
  <c r="DN14" i="7" s="1"/>
  <c r="DS14" i="7" a="1"/>
  <c r="DS14" i="7" s="1"/>
  <c r="DN15" i="7" a="1"/>
  <c r="DN15" i="7" s="1"/>
  <c r="EI15" i="7" a="1"/>
  <c r="EI15" i="7" s="1"/>
  <c r="DC15" i="7" a="1"/>
  <c r="DC15" i="7" s="1"/>
  <c r="DI15" i="7" a="1"/>
  <c r="DI15" i="7" s="1"/>
  <c r="EK18" i="7" a="1"/>
  <c r="EK18" i="7" s="1"/>
  <c r="DO18" i="7" a="1"/>
  <c r="DO18" i="7" s="1"/>
  <c r="EH18" i="7" a="1"/>
  <c r="EH18" i="7" s="1"/>
  <c r="EJ26" i="7" a="1"/>
  <c r="EJ26" i="7" s="1"/>
  <c r="DR26" i="7" a="1"/>
  <c r="DR26" i="7" s="1"/>
  <c r="DY31" i="7" a="1"/>
  <c r="DY31" i="7" s="1"/>
  <c r="DF31" i="7" a="1"/>
  <c r="DF31" i="7" s="1"/>
  <c r="DW31" i="7" a="1"/>
  <c r="DW31" i="7" s="1"/>
  <c r="EJ31" i="7" a="1"/>
  <c r="EJ31" i="7" s="1"/>
  <c r="DX37" i="7" a="1"/>
  <c r="DX37" i="7" s="1"/>
  <c r="DE37" i="7" a="1"/>
  <c r="DE37" i="7" s="1"/>
  <c r="DZ37" i="7" a="1"/>
  <c r="DZ37" i="7" s="1"/>
  <c r="DB37" i="7" a="1"/>
  <c r="DB37" i="7" s="1"/>
  <c r="DS18" i="7" a="1"/>
  <c r="DS18" i="7" s="1"/>
  <c r="DF18" i="7" a="1"/>
  <c r="DF18" i="7" s="1"/>
  <c r="CZ16" i="7" a="1"/>
  <c r="CZ16" i="7" s="1"/>
  <c r="DJ16" i="7" a="1"/>
  <c r="DJ16" i="7" s="1"/>
  <c r="DS16" i="7" a="1"/>
  <c r="DS16" i="7" s="1"/>
  <c r="EM16" i="7" a="1"/>
  <c r="EM16" i="7" s="1"/>
  <c r="DQ16" i="7" a="1"/>
  <c r="DQ16" i="7" s="1"/>
  <c r="ED26" i="7" a="1"/>
  <c r="ED26" i="7" s="1"/>
  <c r="DO12" i="7" a="1"/>
  <c r="DO12" i="7" s="1"/>
  <c r="DW12" i="7" a="1"/>
  <c r="DW12" i="7" s="1"/>
  <c r="DK18" i="7" a="1"/>
  <c r="DK18" i="7" s="1"/>
  <c r="K43" i="13"/>
  <c r="O43" i="13" s="1"/>
  <c r="K24" i="13"/>
  <c r="O24" i="13" s="1"/>
  <c r="K50" i="13"/>
  <c r="O50" i="13" s="1"/>
  <c r="L34" i="13"/>
  <c r="P34" i="13" s="1"/>
  <c r="K42" i="13"/>
  <c r="O42" i="13" s="1"/>
  <c r="EF27" i="7" a="1"/>
  <c r="EF27" i="7" s="1"/>
  <c r="DY38" i="7" a="1"/>
  <c r="DY38" i="7" s="1"/>
  <c r="EE27" i="7" a="1"/>
  <c r="EE27" i="7" s="1"/>
  <c r="DY22" i="7" a="1"/>
  <c r="DY22" i="7" s="1"/>
  <c r="DH38" i="7" a="1"/>
  <c r="DH38" i="7" s="1"/>
  <c r="DV27" i="7" a="1"/>
  <c r="DV27" i="7" s="1"/>
  <c r="EC38" i="7" a="1"/>
  <c r="EC38" i="7" s="1"/>
  <c r="DD38" i="7" a="1"/>
  <c r="DD38" i="7" s="1"/>
  <c r="EM27" i="7" a="1"/>
  <c r="EM27" i="7" s="1"/>
  <c r="DS20" i="7" a="1"/>
  <c r="DS20" i="7" s="1"/>
  <c r="EJ20" i="7" a="1"/>
  <c r="EJ20" i="7" s="1"/>
  <c r="DU22" i="7" a="1"/>
  <c r="DU22" i="7" s="1"/>
  <c r="DK38" i="7" a="1"/>
  <c r="DK38" i="7" s="1"/>
  <c r="DD20" i="7" a="1"/>
  <c r="DD20" i="7" s="1"/>
  <c r="EN22" i="7" a="1"/>
  <c r="EN22" i="7" s="1"/>
  <c r="DS27" i="7" a="1"/>
  <c r="DS27" i="7" s="1"/>
  <c r="EG27" i="7" a="1"/>
  <c r="EG27" i="7" s="1"/>
  <c r="ED27" i="7" a="1"/>
  <c r="ED27" i="7" s="1"/>
  <c r="EA27" i="7" a="1"/>
  <c r="EA27" i="7" s="1"/>
  <c r="DN20" i="7" a="1"/>
  <c r="DN20" i="7" s="1"/>
  <c r="DR22" i="7" a="1"/>
  <c r="DR22" i="7" s="1"/>
  <c r="DP23" i="7" a="1"/>
  <c r="DP23" i="7" s="1"/>
  <c r="EF39" i="7" a="1"/>
  <c r="EF39" i="7" s="1"/>
  <c r="DW39" i="7" a="1"/>
  <c r="DW39" i="7" s="1"/>
  <c r="DY28" i="7" a="1"/>
  <c r="DY28" i="7" s="1"/>
  <c r="DJ23" i="7" a="1"/>
  <c r="DJ23" i="7" s="1"/>
  <c r="EK39" i="7" a="1"/>
  <c r="EK39" i="7" s="1"/>
  <c r="EA39" i="7" a="1"/>
  <c r="EA39" i="7" s="1"/>
  <c r="DR28" i="7" a="1"/>
  <c r="DR28" i="7" s="1"/>
  <c r="DM28" i="7" a="1"/>
  <c r="DM28" i="7" s="1"/>
  <c r="DE23" i="7" a="1"/>
  <c r="DE23" i="7" s="1"/>
  <c r="DQ28" i="7" a="1"/>
  <c r="DQ28" i="7" s="1"/>
  <c r="EJ23" i="7" a="1"/>
  <c r="EJ23" i="7" s="1"/>
  <c r="EI23" i="7" a="1"/>
  <c r="EI23" i="7" s="1"/>
  <c r="CZ28" i="7" a="1"/>
  <c r="CZ28" i="7" s="1"/>
  <c r="EB23" i="7" a="1"/>
  <c r="EB23" i="7" s="1"/>
  <c r="ED23" i="7" a="1"/>
  <c r="ED23" i="7" s="1"/>
  <c r="DG28" i="7" a="1"/>
  <c r="DG28" i="7" s="1"/>
  <c r="DM24" i="7" a="1"/>
  <c r="DM24" i="7" s="1"/>
  <c r="EN30" i="7" a="1"/>
  <c r="EN30" i="7" s="1"/>
  <c r="DA35" i="7" a="1"/>
  <c r="DA35" i="7" s="1"/>
  <c r="DI35" i="7" a="1"/>
  <c r="DI35" i="7" s="1"/>
  <c r="EB35" i="7" a="1"/>
  <c r="EB35" i="7" s="1"/>
  <c r="EJ35" i="7" a="1"/>
  <c r="EJ35" i="7" s="1"/>
  <c r="DQ30" i="7" a="1"/>
  <c r="DQ30" i="7" s="1"/>
  <c r="EF35" i="7" a="1"/>
  <c r="EF35" i="7" s="1"/>
  <c r="EI35" i="7" a="1"/>
  <c r="EI35" i="7" s="1"/>
  <c r="DQ35" i="7" a="1"/>
  <c r="DQ35" i="7" s="1"/>
  <c r="DY35" i="7" a="1"/>
  <c r="DY35" i="7" s="1"/>
  <c r="DO24" i="7" a="1"/>
  <c r="DO24" i="7" s="1"/>
  <c r="DK35" i="7" a="1"/>
  <c r="DK35" i="7" s="1"/>
  <c r="EN35" i="7" a="1"/>
  <c r="EN35" i="7" s="1"/>
  <c r="EK35" i="7" a="1"/>
  <c r="EK35" i="7" s="1"/>
  <c r="DD35" i="7" a="1"/>
  <c r="DD35" i="7" s="1"/>
  <c r="DT30" i="7" a="1"/>
  <c r="DT30" i="7" s="1"/>
  <c r="CZ35" i="7" a="1"/>
  <c r="CZ35" i="7" s="1"/>
  <c r="EC35" i="7" a="1"/>
  <c r="EC35" i="7" s="1"/>
  <c r="EA35" i="7" a="1"/>
  <c r="EA35" i="7" s="1"/>
  <c r="ED30" i="7" a="1"/>
  <c r="ED30" i="7" s="1"/>
  <c r="EG35" i="7" a="1"/>
  <c r="EG35" i="7" s="1"/>
  <c r="DM35" i="7" a="1"/>
  <c r="DM35" i="7" s="1"/>
  <c r="DS35" i="7" a="1"/>
  <c r="DS35" i="7" s="1"/>
  <c r="DP35" i="7" a="1"/>
  <c r="DP35" i="7" s="1"/>
  <c r="DC30" i="7" a="1"/>
  <c r="DC30" i="7" s="1"/>
  <c r="DF30" i="7" a="1"/>
  <c r="DF30" i="7" s="1"/>
  <c r="DL35" i="7" a="1"/>
  <c r="DL35" i="7" s="1"/>
  <c r="DT35" i="7" a="1"/>
  <c r="DT35" i="7" s="1"/>
  <c r="EM35" i="7" a="1"/>
  <c r="EM35" i="7" s="1"/>
  <c r="DH23" i="7" a="1"/>
  <c r="DH23" i="7" s="1"/>
  <c r="EA23" i="7" a="1"/>
  <c r="EA23" i="7" s="1"/>
  <c r="EG23" i="7" a="1"/>
  <c r="EG23" i="7" s="1"/>
  <c r="DN23" i="7" a="1"/>
  <c r="DN23" i="7" s="1"/>
  <c r="EM23" i="7" a="1"/>
  <c r="EM23" i="7" s="1"/>
  <c r="EE39" i="7" a="1"/>
  <c r="EE39" i="7" s="1"/>
  <c r="DZ39" i="7" a="1"/>
  <c r="DZ39" i="7" s="1"/>
  <c r="DT39" i="7" a="1"/>
  <c r="DT39" i="7" s="1"/>
  <c r="EN39" i="7" a="1"/>
  <c r="EN39" i="7" s="1"/>
  <c r="ED39" i="7" a="1"/>
  <c r="ED39" i="7" s="1"/>
  <c r="EA28" i="7" a="1"/>
  <c r="EA28" i="7" s="1"/>
  <c r="DX28" i="7" a="1"/>
  <c r="DX28" i="7" s="1"/>
  <c r="DJ28" i="7" a="1"/>
  <c r="DJ28" i="7" s="1"/>
  <c r="DO28" i="7" a="1"/>
  <c r="DO28" i="7" s="1"/>
  <c r="DF39" i="7" a="1"/>
  <c r="DF39" i="7" s="1"/>
  <c r="DP39" i="7" a="1"/>
  <c r="DP39" i="7" s="1"/>
  <c r="DS23" i="7" a="1"/>
  <c r="DS23" i="7" s="1"/>
  <c r="CZ23" i="7" a="1"/>
  <c r="CZ23" i="7" s="1"/>
  <c r="DU23" i="7" a="1"/>
  <c r="DU23" i="7" s="1"/>
  <c r="DN28" i="7" a="1"/>
  <c r="DN28" i="7" s="1"/>
  <c r="EM39" i="7" a="1"/>
  <c r="EM39" i="7" s="1"/>
  <c r="EG39" i="7" a="1"/>
  <c r="EG39" i="7" s="1"/>
  <c r="EH23" i="7" a="1"/>
  <c r="EH23" i="7" s="1"/>
  <c r="EH28" i="7" a="1"/>
  <c r="EH28" i="7" s="1"/>
  <c r="DL28" i="7" a="1"/>
  <c r="DL28" i="7" s="1"/>
  <c r="DK28" i="7" a="1"/>
  <c r="DK28" i="7" s="1"/>
  <c r="EJ28" i="7" a="1"/>
  <c r="EJ28" i="7" s="1"/>
  <c r="DF28" i="7" a="1"/>
  <c r="DF28" i="7" s="1"/>
  <c r="EC39" i="7" a="1"/>
  <c r="EC39" i="7" s="1"/>
  <c r="DL39" i="7" a="1"/>
  <c r="DL39" i="7" s="1"/>
  <c r="DD28" i="7" a="1"/>
  <c r="DD28" i="7" s="1"/>
  <c r="DB39" i="7" a="1"/>
  <c r="DB39" i="7" s="1"/>
  <c r="DM23" i="7" a="1"/>
  <c r="DM23" i="7" s="1"/>
  <c r="EB28" i="7" a="1"/>
  <c r="EB28" i="7" s="1"/>
  <c r="DC28" i="7" a="1"/>
  <c r="DC28" i="7" s="1"/>
  <c r="DA28" i="7" a="1"/>
  <c r="DA28" i="7" s="1"/>
  <c r="DV28" i="7" a="1"/>
  <c r="DV28" i="7" s="1"/>
  <c r="DB28" i="7" a="1"/>
  <c r="DB28" i="7" s="1"/>
  <c r="DV39" i="7" a="1"/>
  <c r="DV39" i="7" s="1"/>
  <c r="DE39" i="7" a="1"/>
  <c r="DE39" i="7" s="1"/>
  <c r="DS28" i="7" a="1"/>
  <c r="DS28" i="7" s="1"/>
  <c r="DF23" i="7" a="1"/>
  <c r="DF23" i="7" s="1"/>
  <c r="DA23" i="7" a="1"/>
  <c r="DA23" i="7" s="1"/>
  <c r="DZ23" i="7" a="1"/>
  <c r="DZ23" i="7" s="1"/>
  <c r="DG23" i="7" a="1"/>
  <c r="DG23" i="7" s="1"/>
  <c r="ED28" i="7" a="1"/>
  <c r="ED28" i="7" s="1"/>
  <c r="DH39" i="7" a="1"/>
  <c r="DH39" i="7" s="1"/>
  <c r="DT28" i="7" a="1"/>
  <c r="DT28" i="7" s="1"/>
  <c r="EM28" i="7" a="1"/>
  <c r="EM28" i="7" s="1"/>
  <c r="EK28" i="7" a="1"/>
  <c r="EK28" i="7" s="1"/>
  <c r="DH28" i="7" a="1"/>
  <c r="DH28" i="7" s="1"/>
  <c r="DI28" i="7" a="1"/>
  <c r="DI28" i="7" s="1"/>
  <c r="DC39" i="7" a="1"/>
  <c r="DC39" i="7" s="1"/>
  <c r="DO23" i="7" a="1"/>
  <c r="DO23" i="7" s="1"/>
  <c r="EK23" i="7" a="1"/>
  <c r="EK23" i="7" s="1"/>
  <c r="DQ23" i="7" a="1"/>
  <c r="DQ23" i="7" s="1"/>
  <c r="DV23" i="7" a="1"/>
  <c r="DV23" i="7" s="1"/>
  <c r="DD23" i="7" a="1"/>
  <c r="DD23" i="7" s="1"/>
  <c r="CZ39" i="7" a="1"/>
  <c r="CZ39" i="7" s="1"/>
  <c r="DO39" i="7" a="1"/>
  <c r="DO39" i="7" s="1"/>
  <c r="DD39" i="7" a="1"/>
  <c r="DD39" i="7" s="1"/>
  <c r="DE28" i="7" a="1"/>
  <c r="DE28" i="7" s="1"/>
  <c r="EF28" i="7" a="1"/>
  <c r="EF28" i="7" s="1"/>
  <c r="EE28" i="7" a="1"/>
  <c r="EE28" i="7" s="1"/>
  <c r="EI28" i="7" a="1"/>
  <c r="EI28" i="7" s="1"/>
  <c r="EB39" i="7" a="1"/>
  <c r="EB39" i="7" s="1"/>
  <c r="DJ39" i="7" a="1"/>
  <c r="DJ39" i="7" s="1"/>
  <c r="DB23" i="7" a="1"/>
  <c r="DB23" i="7" s="1"/>
  <c r="DX23" i="7" a="1"/>
  <c r="DX23" i="7" s="1"/>
  <c r="DI23" i="7" a="1"/>
  <c r="DI23" i="7" s="1"/>
  <c r="EC23" i="7" a="1"/>
  <c r="EC23" i="7" s="1"/>
  <c r="EF23" i="7" a="1"/>
  <c r="EF23" i="7" s="1"/>
  <c r="DL23" i="7" a="1"/>
  <c r="DL23" i="7" s="1"/>
  <c r="EE23" i="7" a="1"/>
  <c r="EE23" i="7" s="1"/>
  <c r="DR39" i="7" a="1"/>
  <c r="DR39" i="7" s="1"/>
  <c r="DG39" i="7" a="1"/>
  <c r="DG39" i="7" s="1"/>
  <c r="DA39" i="7" a="1"/>
  <c r="DA39" i="7" s="1"/>
  <c r="DU39" i="7" a="1"/>
  <c r="DU39" i="7" s="1"/>
  <c r="DK39" i="7" a="1"/>
  <c r="DK39" i="7" s="1"/>
  <c r="EN28" i="7" a="1"/>
  <c r="EN28" i="7" s="1"/>
  <c r="DZ28" i="7" a="1"/>
  <c r="DZ28" i="7" s="1"/>
  <c r="DW28" i="7" a="1"/>
  <c r="DW28" i="7" s="1"/>
  <c r="EC28" i="7" a="1"/>
  <c r="EC28" i="7" s="1"/>
  <c r="DI39" i="7" a="1"/>
  <c r="DI39" i="7" s="1"/>
  <c r="EL39" i="7" a="1"/>
  <c r="EL39" i="7" s="1"/>
  <c r="DY23" i="7" a="1"/>
  <c r="DY23" i="7" s="1"/>
  <c r="DR23" i="7" a="1"/>
  <c r="DR23" i="7" s="1"/>
  <c r="EL23" i="7" a="1"/>
  <c r="EL23" i="7" s="1"/>
  <c r="DW23" i="7" a="1"/>
  <c r="DW23" i="7" s="1"/>
  <c r="DC23" i="7" a="1"/>
  <c r="DC23" i="7" s="1"/>
  <c r="EN23" i="7" a="1"/>
  <c r="EN23" i="7" s="1"/>
  <c r="DX39" i="7" a="1"/>
  <c r="DX39" i="7" s="1"/>
  <c r="DM39" i="7" a="1"/>
  <c r="DM39" i="7" s="1"/>
  <c r="DN39" i="7" a="1"/>
  <c r="DN39" i="7" s="1"/>
  <c r="EH39" i="7" a="1"/>
  <c r="EH39" i="7" s="1"/>
  <c r="DQ39" i="7" a="1"/>
  <c r="DQ39" i="7" s="1"/>
  <c r="EG28" i="7" a="1"/>
  <c r="EG28" i="7" s="1"/>
  <c r="EL28" i="7" a="1"/>
  <c r="EL28" i="7" s="1"/>
  <c r="DP28" i="7" a="1"/>
  <c r="DP28" i="7" s="1"/>
  <c r="DY39" i="7" a="1"/>
  <c r="DY39" i="7" s="1"/>
  <c r="DL32" i="7" a="1"/>
  <c r="DL32" i="7" s="1"/>
  <c r="DN44" i="7" a="1"/>
  <c r="DN44" i="7" s="1"/>
  <c r="DQ43" i="7" a="1"/>
  <c r="DQ43" i="7" s="1"/>
  <c r="EL17" i="7" a="1"/>
  <c r="EL17" i="7" s="1"/>
  <c r="DI17" i="7" a="1"/>
  <c r="DI17" i="7" s="1"/>
  <c r="DY19" i="7" a="1"/>
  <c r="DY19" i="7" s="1"/>
  <c r="DC19" i="7" a="1"/>
  <c r="DC19" i="7" s="1"/>
  <c r="DV19" i="7" a="1"/>
  <c r="DV19" i="7" s="1"/>
  <c r="EC17" i="7" a="1"/>
  <c r="EC17" i="7" s="1"/>
  <c r="DU19" i="7" a="1"/>
  <c r="DU19" i="7" s="1"/>
  <c r="DE29" i="7" a="1"/>
  <c r="DE29" i="7" s="1"/>
  <c r="EB29" i="7" a="1"/>
  <c r="EB29" i="7" s="1"/>
  <c r="EH32" i="7" a="1"/>
  <c r="EH32" i="7" s="1"/>
  <c r="DO32" i="7" a="1"/>
  <c r="DO32" i="7" s="1"/>
  <c r="EB32" i="7" a="1"/>
  <c r="EB32" i="7" s="1"/>
  <c r="CZ32" i="7" a="1"/>
  <c r="CZ32" i="7" s="1"/>
  <c r="DZ32" i="7" a="1"/>
  <c r="DZ32" i="7" s="1"/>
  <c r="DG32" i="7" a="1"/>
  <c r="DG32" i="7" s="1"/>
  <c r="EN34" i="7" a="1"/>
  <c r="EN34" i="7" s="1"/>
  <c r="EC43" i="7" a="1"/>
  <c r="EC43" i="7" s="1"/>
  <c r="EK43" i="7" a="1"/>
  <c r="EK43" i="7" s="1"/>
  <c r="DQ42" i="7" a="1"/>
  <c r="DQ42" i="7" s="1"/>
  <c r="EJ42" i="7" a="1"/>
  <c r="EJ42" i="7" s="1"/>
  <c r="DI42" i="7" a="1"/>
  <c r="DI42" i="7" s="1"/>
  <c r="DB42" i="7" a="1"/>
  <c r="DB42" i="7" s="1"/>
  <c r="EK44" i="7" a="1"/>
  <c r="EK44" i="7" s="1"/>
  <c r="DQ44" i="7" a="1"/>
  <c r="DQ44" i="7" s="1"/>
  <c r="EN44" i="7" a="1"/>
  <c r="EN44" i="7" s="1"/>
  <c r="DU44" i="7" a="1"/>
  <c r="DU44" i="7" s="1"/>
  <c r="DB44" i="7" a="1"/>
  <c r="DB44" i="7" s="1"/>
  <c r="DU17" i="7" a="1"/>
  <c r="DU17" i="7" s="1"/>
  <c r="DH19" i="7" a="1"/>
  <c r="DH19" i="7" s="1"/>
  <c r="DD29" i="7" a="1"/>
  <c r="DD29" i="7" s="1"/>
  <c r="DH43" i="7" a="1"/>
  <c r="DH43" i="7" s="1"/>
  <c r="DX43" i="7" a="1"/>
  <c r="DX43" i="7" s="1"/>
  <c r="EM43" i="7" a="1"/>
  <c r="EM43" i="7" s="1"/>
  <c r="DC43" i="7" a="1"/>
  <c r="DC43" i="7" s="1"/>
  <c r="DA17" i="7" a="1"/>
  <c r="DA17" i="7" s="1"/>
  <c r="DT32" i="7" a="1"/>
  <c r="DT32" i="7" s="1"/>
  <c r="DZ44" i="7" a="1"/>
  <c r="DZ44" i="7" s="1"/>
  <c r="EA17" i="7" a="1"/>
  <c r="EA17" i="7" s="1"/>
  <c r="DD17" i="7" a="1"/>
  <c r="DD17" i="7" s="1"/>
  <c r="DT19" i="7" a="1"/>
  <c r="DT19" i="7" s="1"/>
  <c r="EG19" i="7" a="1"/>
  <c r="EG19" i="7" s="1"/>
  <c r="DK19" i="7" a="1"/>
  <c r="DK19" i="7" s="1"/>
  <c r="EN17" i="7" a="1"/>
  <c r="EN17" i="7" s="1"/>
  <c r="EF19" i="7" a="1"/>
  <c r="EF19" i="7" s="1"/>
  <c r="DL29" i="7" a="1"/>
  <c r="DL29" i="7" s="1"/>
  <c r="DN29" i="7" a="1"/>
  <c r="DN29" i="7" s="1"/>
  <c r="EG29" i="7" a="1"/>
  <c r="EG29" i="7" s="1"/>
  <c r="DY32" i="7" a="1"/>
  <c r="DY32" i="7" s="1"/>
  <c r="DF32" i="7" a="1"/>
  <c r="DF32" i="7" s="1"/>
  <c r="DW32" i="7" a="1"/>
  <c r="DW32" i="7" s="1"/>
  <c r="EJ32" i="7" a="1"/>
  <c r="EJ32" i="7" s="1"/>
  <c r="DQ32" i="7" a="1"/>
  <c r="DQ32" i="7" s="1"/>
  <c r="DR34" i="7" a="1"/>
  <c r="DR34" i="7" s="1"/>
  <c r="EH43" i="7" a="1"/>
  <c r="EH43" i="7" s="1"/>
  <c r="EH42" i="7" a="1"/>
  <c r="EH42" i="7" s="1"/>
  <c r="DF42" i="7" a="1"/>
  <c r="DF42" i="7" s="1"/>
  <c r="DT42" i="7" a="1"/>
  <c r="DT42" i="7" s="1"/>
  <c r="EN42" i="7" a="1"/>
  <c r="EN42" i="7" s="1"/>
  <c r="DR42" i="7" a="1"/>
  <c r="DR42" i="7" s="1"/>
  <c r="EA42" i="7" a="1"/>
  <c r="EA42" i="7" s="1"/>
  <c r="DJ44" i="7" a="1"/>
  <c r="DJ44" i="7" s="1"/>
  <c r="DH44" i="7" a="1"/>
  <c r="DH44" i="7" s="1"/>
  <c r="EJ44" i="7" a="1"/>
  <c r="EJ44" i="7" s="1"/>
  <c r="DL44" i="7" a="1"/>
  <c r="DL44" i="7" s="1"/>
  <c r="EB44" i="7" a="1"/>
  <c r="EB44" i="7" s="1"/>
  <c r="DG17" i="7" a="1"/>
  <c r="DG17" i="7" s="1"/>
  <c r="EE19" i="7" a="1"/>
  <c r="EE19" i="7" s="1"/>
  <c r="DB29" i="7" a="1"/>
  <c r="DB29" i="7" s="1"/>
  <c r="EG43" i="7" a="1"/>
  <c r="EG43" i="7" s="1"/>
  <c r="DO43" i="7" a="1"/>
  <c r="DO43" i="7" s="1"/>
  <c r="ED43" i="7" a="1"/>
  <c r="ED43" i="7" s="1"/>
  <c r="DB43" i="7" a="1"/>
  <c r="DB43" i="7" s="1"/>
  <c r="EA19" i="7" a="1"/>
  <c r="EA19" i="7" s="1"/>
  <c r="EK32" i="7" a="1"/>
  <c r="EK32" i="7" s="1"/>
  <c r="ED44" i="7" a="1"/>
  <c r="ED44" i="7" s="1"/>
  <c r="EF43" i="7" a="1"/>
  <c r="EF43" i="7" s="1"/>
  <c r="DE19" i="7" a="1"/>
  <c r="DE19" i="7" s="1"/>
  <c r="DV17" i="7" a="1"/>
  <c r="DV17" i="7" s="1"/>
  <c r="EI17" i="7" a="1"/>
  <c r="EI17" i="7" s="1"/>
  <c r="DG19" i="7" a="1"/>
  <c r="DG19" i="7" s="1"/>
  <c r="DI19" i="7" a="1"/>
  <c r="DI19" i="7" s="1"/>
  <c r="EB19" i="7" a="1"/>
  <c r="EB19" i="7" s="1"/>
  <c r="DF19" i="7" a="1"/>
  <c r="DF19" i="7" s="1"/>
  <c r="DQ29" i="7" a="1"/>
  <c r="DQ29" i="7" s="1"/>
  <c r="DW29" i="7" a="1"/>
  <c r="DW29" i="7" s="1"/>
  <c r="DP32" i="7" a="1"/>
  <c r="DP32" i="7" s="1"/>
  <c r="EG32" i="7" a="1"/>
  <c r="EG32" i="7" s="1"/>
  <c r="DN32" i="7" a="1"/>
  <c r="DN32" i="7" s="1"/>
  <c r="EE32" i="7" a="1"/>
  <c r="EE32" i="7" s="1"/>
  <c r="DH32" i="7" a="1"/>
  <c r="DH32" i="7" s="1"/>
  <c r="EH34" i="7" a="1"/>
  <c r="EH34" i="7" s="1"/>
  <c r="DM42" i="7" a="1"/>
  <c r="DM42" i="7" s="1"/>
  <c r="DA42" i="7" a="1"/>
  <c r="DA42" i="7" s="1"/>
  <c r="EE42" i="7" a="1"/>
  <c r="EE42" i="7" s="1"/>
  <c r="EI42" i="7" a="1"/>
  <c r="EI42" i="7" s="1"/>
  <c r="EM42" i="7" a="1"/>
  <c r="EM42" i="7" s="1"/>
  <c r="EF42" i="7" a="1"/>
  <c r="EF42" i="7" s="1"/>
  <c r="DV44" i="7" a="1"/>
  <c r="DV44" i="7" s="1"/>
  <c r="DF44" i="7" a="1"/>
  <c r="DF44" i="7" s="1"/>
  <c r="EF44" i="7" a="1"/>
  <c r="EF44" i="7" s="1"/>
  <c r="DC44" i="7" a="1"/>
  <c r="DC44" i="7" s="1"/>
  <c r="DS44" i="7" a="1"/>
  <c r="DS44" i="7" s="1"/>
  <c r="EF17" i="7" a="1"/>
  <c r="EF17" i="7" s="1"/>
  <c r="DX19" i="7" a="1"/>
  <c r="DX19" i="7" s="1"/>
  <c r="DM29" i="7" a="1"/>
  <c r="DM29" i="7" s="1"/>
  <c r="EA43" i="7" a="1"/>
  <c r="EA43" i="7" s="1"/>
  <c r="DY43" i="7" a="1"/>
  <c r="DY43" i="7" s="1"/>
  <c r="DF43" i="7" a="1"/>
  <c r="DF43" i="7" s="1"/>
  <c r="DL43" i="7" a="1"/>
  <c r="DL43" i="7" s="1"/>
  <c r="DN19" i="7" a="1"/>
  <c r="DN19" i="7" s="1"/>
  <c r="EE17" i="7" a="1"/>
  <c r="EE17" i="7" s="1"/>
  <c r="EI32" i="7" a="1"/>
  <c r="EI32" i="7" s="1"/>
  <c r="DR43" i="7" a="1"/>
  <c r="DR43" i="7" s="1"/>
  <c r="DZ43" i="7" a="1"/>
  <c r="DZ43" i="7" s="1"/>
  <c r="DG44" i="7" a="1"/>
  <c r="DG44" i="7" s="1"/>
  <c r="DM17" i="7" a="1"/>
  <c r="DM17" i="7" s="1"/>
  <c r="DP19" i="7" a="1"/>
  <c r="DP19" i="7" s="1"/>
  <c r="EG17" i="7" a="1"/>
  <c r="EG17" i="7" s="1"/>
  <c r="DK17" i="7" a="1"/>
  <c r="DK17" i="7" s="1"/>
  <c r="ED17" i="7" a="1"/>
  <c r="ED17" i="7" s="1"/>
  <c r="DR19" i="7" a="1"/>
  <c r="DR19" i="7" s="1"/>
  <c r="DD19" i="7" a="1"/>
  <c r="DD19" i="7" s="1"/>
  <c r="DQ19" i="7" a="1"/>
  <c r="DQ19" i="7" s="1"/>
  <c r="DZ29" i="7" a="1"/>
  <c r="DZ29" i="7" s="1"/>
  <c r="EF29" i="7" a="1"/>
  <c r="EF29" i="7" s="1"/>
  <c r="DF29" i="7" a="1"/>
  <c r="DF29" i="7" s="1"/>
  <c r="DK32" i="7" a="1"/>
  <c r="DK32" i="7" s="1"/>
  <c r="DX32" i="7" a="1"/>
  <c r="DX32" i="7" s="1"/>
  <c r="DE32" i="7" a="1"/>
  <c r="DE32" i="7" s="1"/>
  <c r="DV32" i="7" a="1"/>
  <c r="DV32" i="7" s="1"/>
  <c r="DC32" i="7" a="1"/>
  <c r="DC32" i="7" s="1"/>
  <c r="DT34" i="7" a="1"/>
  <c r="DT34" i="7" s="1"/>
  <c r="EB42" i="7" a="1"/>
  <c r="EB42" i="7" s="1"/>
  <c r="DU42" i="7" a="1"/>
  <c r="DU42" i="7" s="1"/>
  <c r="DO42" i="7" a="1"/>
  <c r="DO42" i="7" s="1"/>
  <c r="DX42" i="7" a="1"/>
  <c r="DX42" i="7" s="1"/>
  <c r="DW42" i="7" a="1"/>
  <c r="DW42" i="7" s="1"/>
  <c r="EC44" i="7" a="1"/>
  <c r="EC44" i="7" s="1"/>
  <c r="EM44" i="7" a="1"/>
  <c r="EM44" i="7" s="1"/>
  <c r="EG44" i="7" a="1"/>
  <c r="EG44" i="7" s="1"/>
  <c r="DW44" i="7" a="1"/>
  <c r="DW44" i="7" s="1"/>
  <c r="EL44" i="7" a="1"/>
  <c r="EL44" i="7" s="1"/>
  <c r="DE44" i="7" a="1"/>
  <c r="DE44" i="7" s="1"/>
  <c r="DR17" i="7" a="1"/>
  <c r="DR17" i="7" s="1"/>
  <c r="CZ19" i="7" a="1"/>
  <c r="CZ19" i="7" s="1"/>
  <c r="DS43" i="7" a="1"/>
  <c r="DS43" i="7" s="1"/>
  <c r="DP43" i="7" a="1"/>
  <c r="DP43" i="7" s="1"/>
  <c r="EN43" i="7" a="1"/>
  <c r="EN43" i="7" s="1"/>
  <c r="DA43" i="7" a="1"/>
  <c r="DA43" i="7" s="1"/>
  <c r="EH17" i="7" a="1"/>
  <c r="EH17" i="7" s="1"/>
  <c r="EJ19" i="7" a="1"/>
  <c r="EJ19" i="7" s="1"/>
  <c r="DI32" i="7" a="1"/>
  <c r="DI32" i="7" s="1"/>
  <c r="DM44" i="7" a="1"/>
  <c r="DM44" i="7" s="1"/>
  <c r="DD43" i="7" a="1"/>
  <c r="DD43" i="7" s="1"/>
  <c r="DX17" i="7" a="1"/>
  <c r="DX17" i="7" s="1"/>
  <c r="EK19" i="7" a="1"/>
  <c r="EK19" i="7" s="1"/>
  <c r="EB17" i="7" a="1"/>
  <c r="EB17" i="7" s="1"/>
  <c r="DF17" i="7" a="1"/>
  <c r="DF17" i="7" s="1"/>
  <c r="DS17" i="7" a="1"/>
  <c r="DS17" i="7" s="1"/>
  <c r="EM19" i="7" a="1"/>
  <c r="EM19" i="7" s="1"/>
  <c r="EI19" i="7" a="1"/>
  <c r="EI19" i="7" s="1"/>
  <c r="DL19" i="7" a="1"/>
  <c r="DL19" i="7" s="1"/>
  <c r="DB19" i="7" a="1"/>
  <c r="DB19" i="7" s="1"/>
  <c r="EI29" i="7" a="1"/>
  <c r="EI29" i="7" s="1"/>
  <c r="EK29" i="7" a="1"/>
  <c r="EK29" i="7" s="1"/>
  <c r="DO29" i="7" a="1"/>
  <c r="DO29" i="7" s="1"/>
  <c r="DB32" i="7" a="1"/>
  <c r="DB32" i="7" s="1"/>
  <c r="DS32" i="7" a="1"/>
  <c r="DS32" i="7" s="1"/>
  <c r="EF32" i="7" a="1"/>
  <c r="EF32" i="7" s="1"/>
  <c r="DM32" i="7" a="1"/>
  <c r="DM32" i="7" s="1"/>
  <c r="EM32" i="7" a="1"/>
  <c r="EM32" i="7" s="1"/>
  <c r="DE43" i="7" a="1"/>
  <c r="DE43" i="7" s="1"/>
  <c r="DL42" i="7" a="1"/>
  <c r="DL42" i="7" s="1"/>
  <c r="EK42" i="7" a="1"/>
  <c r="EK42" i="7" s="1"/>
  <c r="DD42" i="7" a="1"/>
  <c r="DD42" i="7" s="1"/>
  <c r="DS42" i="7" a="1"/>
  <c r="DS42" i="7" s="1"/>
  <c r="DG42" i="7" a="1"/>
  <c r="DG42" i="7" s="1"/>
  <c r="DT44" i="7" a="1"/>
  <c r="DT44" i="7" s="1"/>
  <c r="EA44" i="7" a="1"/>
  <c r="EA44" i="7" s="1"/>
  <c r="DX44" i="7" a="1"/>
  <c r="DX44" i="7" s="1"/>
  <c r="DR44" i="7" a="1"/>
  <c r="DR44" i="7" s="1"/>
  <c r="EH44" i="7" a="1"/>
  <c r="EH44" i="7" s="1"/>
  <c r="EM17" i="7" a="1"/>
  <c r="EM17" i="7" s="1"/>
  <c r="DI43" i="7" a="1"/>
  <c r="DI43" i="7" s="1"/>
  <c r="DG43" i="7" a="1"/>
  <c r="DG43" i="7" s="1"/>
  <c r="EE43" i="7" a="1"/>
  <c r="EE43" i="7" s="1"/>
  <c r="DV43" i="7" a="1"/>
  <c r="DV43" i="7" s="1"/>
  <c r="DU33" i="7" a="1"/>
  <c r="DU33" i="7" s="1"/>
  <c r="DT17" i="7" a="1"/>
  <c r="DT17" i="7" s="1"/>
  <c r="DT43" i="7" a="1"/>
  <c r="DT43" i="7" s="1"/>
  <c r="DQ17" i="7" a="1"/>
  <c r="DQ17" i="7" s="1"/>
  <c r="EJ17" i="7" a="1"/>
  <c r="EJ17" i="7" s="1"/>
  <c r="DN17" i="7" a="1"/>
  <c r="DN17" i="7" s="1"/>
  <c r="ED19" i="7" a="1"/>
  <c r="ED19" i="7" s="1"/>
  <c r="DA19" i="7" a="1"/>
  <c r="DA19" i="7" s="1"/>
  <c r="DW19" i="7" a="1"/>
  <c r="DW19" i="7" s="1"/>
  <c r="DA29" i="7" a="1"/>
  <c r="DA29" i="7" s="1"/>
  <c r="DX29" i="7" a="1"/>
  <c r="DX29" i="7" s="1"/>
  <c r="DS33" i="7" a="1"/>
  <c r="DS33" i="7" s="1"/>
  <c r="EL32" i="7" a="1"/>
  <c r="EL32" i="7" s="1"/>
  <c r="DJ32" i="7" a="1"/>
  <c r="DJ32" i="7" s="1"/>
  <c r="EA32" i="7" a="1"/>
  <c r="EA32" i="7" s="1"/>
  <c r="DD32" i="7" a="1"/>
  <c r="DD32" i="7" s="1"/>
  <c r="DJ43" i="7" a="1"/>
  <c r="DJ43" i="7" s="1"/>
  <c r="CZ42" i="7" a="1"/>
  <c r="CZ42" i="7" s="1"/>
  <c r="EL42" i="7" a="1"/>
  <c r="EL42" i="7" s="1"/>
  <c r="DZ42" i="7" a="1"/>
  <c r="DZ42" i="7" s="1"/>
  <c r="ED42" i="7" a="1"/>
  <c r="ED42" i="7" s="1"/>
  <c r="DH42" i="7" a="1"/>
  <c r="DH42" i="7" s="1"/>
  <c r="DP42" i="7" a="1"/>
  <c r="DP42" i="7" s="1"/>
  <c r="DK44" i="7" a="1"/>
  <c r="DK44" i="7" s="1"/>
  <c r="EE44" i="7" a="1"/>
  <c r="EE44" i="7" s="1"/>
  <c r="DO44" i="7" a="1"/>
  <c r="DO44" i="7" s="1"/>
  <c r="DI44" i="7" a="1"/>
  <c r="DI44" i="7" s="1"/>
  <c r="CZ43" i="7" a="1"/>
  <c r="CZ43" i="7" s="1"/>
  <c r="EJ43" i="7" a="1"/>
  <c r="EJ43" i="7" s="1"/>
  <c r="DW43" i="7" a="1"/>
  <c r="DW43" i="7" s="1"/>
  <c r="EL43" i="7" a="1"/>
  <c r="EL43" i="7" s="1"/>
  <c r="EA25" i="7" a="1"/>
  <c r="EA25" i="7" s="1"/>
  <c r="DR29" i="7" a="1"/>
  <c r="DR29" i="7" s="1"/>
  <c r="DY29" i="7" a="1"/>
  <c r="DY29" i="7" s="1"/>
  <c r="DV29" i="7" a="1"/>
  <c r="DV29" i="7" s="1"/>
  <c r="EN29" i="7" a="1"/>
  <c r="EN29" i="7" s="1"/>
  <c r="DK29" i="7" a="1"/>
  <c r="DK29" i="7" s="1"/>
  <c r="DI29" i="7" a="1"/>
  <c r="DI29" i="7" s="1"/>
  <c r="EA29" i="7" a="1"/>
  <c r="EA29" i="7" s="1"/>
  <c r="DC29" i="7" a="1"/>
  <c r="DC29" i="7" s="1"/>
  <c r="EE29" i="7" a="1"/>
  <c r="EE29" i="7" s="1"/>
  <c r="DP29" i="7" a="1"/>
  <c r="DP29" i="7" s="1"/>
  <c r="DU29" i="7" a="1"/>
  <c r="DU29" i="7" s="1"/>
  <c r="DT29" i="7" a="1"/>
  <c r="DT29" i="7" s="1"/>
  <c r="EM29" i="7" a="1"/>
  <c r="EM29" i="7" s="1"/>
  <c r="ED29" i="7" a="1"/>
  <c r="ED29" i="7" s="1"/>
  <c r="EJ29" i="7" a="1"/>
  <c r="EJ29" i="7" s="1"/>
  <c r="DO19" i="7" a="1"/>
  <c r="DO19" i="7" s="1"/>
  <c r="DZ17" i="7" a="1"/>
  <c r="DZ17" i="7" s="1"/>
  <c r="DB34" i="7" a="1"/>
  <c r="DB34" i="7" s="1"/>
  <c r="EK17" i="7" a="1"/>
  <c r="EK17" i="7" s="1"/>
  <c r="DE17" i="7" a="1"/>
  <c r="DE17" i="7" s="1"/>
  <c r="DO17" i="7" a="1"/>
  <c r="DO17" i="7" s="1"/>
  <c r="DB17" i="7" a="1"/>
  <c r="DB17" i="7" s="1"/>
  <c r="DP17" i="7" a="1"/>
  <c r="DP17" i="7" s="1"/>
  <c r="DW17" i="7" a="1"/>
  <c r="DW17" i="7" s="1"/>
  <c r="EN19" i="7" a="1"/>
  <c r="EN19" i="7" s="1"/>
  <c r="DZ19" i="7" a="1"/>
  <c r="DZ19" i="7" s="1"/>
  <c r="EC19" i="7" a="1"/>
  <c r="EC19" i="7" s="1"/>
  <c r="CZ17" i="7" a="1"/>
  <c r="CZ17" i="7" s="1"/>
  <c r="DM19" i="7" a="1"/>
  <c r="DM19" i="7" s="1"/>
  <c r="EN20" i="7" a="1"/>
  <c r="EN20" i="7" s="1"/>
  <c r="DH20" i="7" a="1"/>
  <c r="DH20" i="7" s="1"/>
  <c r="DR20" i="7" a="1"/>
  <c r="DR20" i="7" s="1"/>
  <c r="EG20" i="7" a="1"/>
  <c r="EG20" i="7" s="1"/>
  <c r="DZ22" i="7" a="1"/>
  <c r="DZ22" i="7" s="1"/>
  <c r="DD22" i="7" a="1"/>
  <c r="DD22" i="7" s="1"/>
  <c r="EC22" i="7" a="1"/>
  <c r="EC22" i="7" s="1"/>
  <c r="DG22" i="7" a="1"/>
  <c r="DG22" i="7" s="1"/>
  <c r="DH27" i="7" a="1"/>
  <c r="DH27" i="7" s="1"/>
  <c r="EG38" i="7" a="1"/>
  <c r="EG38" i="7" s="1"/>
  <c r="DP38" i="7" a="1"/>
  <c r="DP38" i="7" s="1"/>
  <c r="EK38" i="7" a="1"/>
  <c r="EK38" i="7" s="1"/>
  <c r="DL38" i="7" a="1"/>
  <c r="DL38" i="7" s="1"/>
  <c r="DO38" i="7" a="1"/>
  <c r="DO38" i="7" s="1"/>
  <c r="DZ38" i="7" a="1"/>
  <c r="DZ38" i="7" s="1"/>
  <c r="EB27" i="7" a="1"/>
  <c r="EB27" i="7" s="1"/>
  <c r="EN27" i="7" a="1"/>
  <c r="EN27" i="7" s="1"/>
  <c r="DJ27" i="7" a="1"/>
  <c r="DJ27" i="7" s="1"/>
  <c r="DX27" i="7" a="1"/>
  <c r="DX27" i="7" s="1"/>
  <c r="EH27" i="7" a="1"/>
  <c r="EH27" i="7" s="1"/>
  <c r="ED22" i="7" a="1"/>
  <c r="ED22" i="7" s="1"/>
  <c r="DK20" i="7" a="1"/>
  <c r="DK20" i="7" s="1"/>
  <c r="EA20" i="7" a="1"/>
  <c r="EA20" i="7" s="1"/>
  <c r="EI27" i="7" a="1"/>
  <c r="EI27" i="7" s="1"/>
  <c r="EF20" i="7" a="1"/>
  <c r="EF20" i="7" s="1"/>
  <c r="CZ20" i="7" a="1"/>
  <c r="CZ20" i="7" s="1"/>
  <c r="DJ20" i="7" a="1"/>
  <c r="DJ20" i="7" s="1"/>
  <c r="DC20" i="7" a="1"/>
  <c r="DC20" i="7" s="1"/>
  <c r="EF22" i="7" a="1"/>
  <c r="EF22" i="7" s="1"/>
  <c r="DJ22" i="7" a="1"/>
  <c r="DJ22" i="7" s="1"/>
  <c r="EI22" i="7" a="1"/>
  <c r="EI22" i="7" s="1"/>
  <c r="DM22" i="7" a="1"/>
  <c r="DM22" i="7" s="1"/>
  <c r="DO27" i="7" a="1"/>
  <c r="DO27" i="7" s="1"/>
  <c r="DN27" i="7" a="1"/>
  <c r="DN27" i="7" s="1"/>
  <c r="DQ38" i="7" a="1"/>
  <c r="DQ38" i="7" s="1"/>
  <c r="CZ38" i="7" a="1"/>
  <c r="CZ38" i="7" s="1"/>
  <c r="DU38" i="7" a="1"/>
  <c r="DU38" i="7" s="1"/>
  <c r="EM38" i="7" a="1"/>
  <c r="EM38" i="7" s="1"/>
  <c r="DG38" i="7" a="1"/>
  <c r="DG38" i="7" s="1"/>
  <c r="EH38" i="7" a="1"/>
  <c r="EH38" i="7" s="1"/>
  <c r="DD27" i="7" a="1"/>
  <c r="DD27" i="7" s="1"/>
  <c r="EL22" i="7" a="1"/>
  <c r="EL22" i="7" s="1"/>
  <c r="EB20" i="7" a="1"/>
  <c r="EB20" i="7" s="1"/>
  <c r="EL20" i="7" a="1"/>
  <c r="EL20" i="7" s="1"/>
  <c r="DF20" i="7" a="1"/>
  <c r="DF20" i="7" s="1"/>
  <c r="DE20" i="7" a="1"/>
  <c r="DE20" i="7" s="1"/>
  <c r="DA22" i="7" a="1"/>
  <c r="DA22" i="7" s="1"/>
  <c r="EA22" i="7" a="1"/>
  <c r="EA22" i="7" s="1"/>
  <c r="DE22" i="7" a="1"/>
  <c r="DE22" i="7" s="1"/>
  <c r="DX22" i="7" a="1"/>
  <c r="DX22" i="7" s="1"/>
  <c r="DB22" i="7" a="1"/>
  <c r="DB22" i="7" s="1"/>
  <c r="DK27" i="7" a="1"/>
  <c r="DK27" i="7" s="1"/>
  <c r="DU27" i="7" a="1"/>
  <c r="DU27" i="7" s="1"/>
  <c r="DI38" i="7" a="1"/>
  <c r="DI38" i="7" s="1"/>
  <c r="EL38" i="7" a="1"/>
  <c r="EL38" i="7" s="1"/>
  <c r="DM38" i="7" a="1"/>
  <c r="DM38" i="7" s="1"/>
  <c r="EI38" i="7" a="1"/>
  <c r="EI38" i="7" s="1"/>
  <c r="DC38" i="7" a="1"/>
  <c r="DC38" i="7" s="1"/>
  <c r="EJ27" i="7" a="1"/>
  <c r="EJ27" i="7" s="1"/>
  <c r="DQ22" i="7" a="1"/>
  <c r="DQ22" i="7" s="1"/>
  <c r="DW20" i="7" a="1"/>
  <c r="DW20" i="7" s="1"/>
  <c r="DX20" i="7" a="1"/>
  <c r="DX20" i="7" s="1"/>
  <c r="EH20" i="7" a="1"/>
  <c r="EH20" i="7" s="1"/>
  <c r="DB20" i="7" a="1"/>
  <c r="DB20" i="7" s="1"/>
  <c r="DM20" i="7" a="1"/>
  <c r="DM20" i="7" s="1"/>
  <c r="DV22" i="7" a="1"/>
  <c r="DV22" i="7" s="1"/>
  <c r="DP22" i="7" a="1"/>
  <c r="DP22" i="7" s="1"/>
  <c r="EJ22" i="7" a="1"/>
  <c r="EJ22" i="7" s="1"/>
  <c r="DS22" i="7" a="1"/>
  <c r="DS22" i="7" s="1"/>
  <c r="EM22" i="7" a="1"/>
  <c r="EM22" i="7" s="1"/>
  <c r="DF27" i="7" a="1"/>
  <c r="DF27" i="7" s="1"/>
  <c r="DZ27" i="7" a="1"/>
  <c r="DZ27" i="7" s="1"/>
  <c r="DA38" i="7" a="1"/>
  <c r="DA38" i="7" s="1"/>
  <c r="ED38" i="7" a="1"/>
  <c r="ED38" i="7" s="1"/>
  <c r="DE38" i="7" a="1"/>
  <c r="DE38" i="7" s="1"/>
  <c r="EE38" i="7" a="1"/>
  <c r="EE38" i="7" s="1"/>
  <c r="EC27" i="7" a="1"/>
  <c r="EC27" i="7" s="1"/>
  <c r="DO20" i="7" a="1"/>
  <c r="DO20" i="7" s="1"/>
  <c r="DT27" i="7" a="1"/>
  <c r="DT27" i="7" s="1"/>
  <c r="DT20" i="7" a="1"/>
  <c r="DT20" i="7" s="1"/>
  <c r="ED20" i="7" a="1"/>
  <c r="ED20" i="7" s="1"/>
  <c r="DI20" i="7" a="1"/>
  <c r="DI20" i="7" s="1"/>
  <c r="DU20" i="7" a="1"/>
  <c r="DU20" i="7" s="1"/>
  <c r="EG22" i="7" a="1"/>
  <c r="EG22" i="7" s="1"/>
  <c r="DK22" i="7" a="1"/>
  <c r="DK22" i="7" s="1"/>
  <c r="EE22" i="7" a="1"/>
  <c r="EE22" i="7" s="1"/>
  <c r="DH22" i="7" a="1"/>
  <c r="DH22" i="7" s="1"/>
  <c r="EB22" i="7" a="1"/>
  <c r="EB22" i="7" s="1"/>
  <c r="DE27" i="7" a="1"/>
  <c r="DE27" i="7" s="1"/>
  <c r="EK27" i="7" a="1"/>
  <c r="EK27" i="7" s="1"/>
  <c r="EN38" i="7" a="1"/>
  <c r="EN38" i="7" s="1"/>
  <c r="DV38" i="7" a="1"/>
  <c r="DV38" i="7" s="1"/>
  <c r="EJ38" i="7" a="1"/>
  <c r="EJ38" i="7" s="1"/>
  <c r="EA38" i="7" a="1"/>
  <c r="EA38" i="7" s="1"/>
  <c r="DW27" i="7" a="1"/>
  <c r="DW27" i="7" s="1"/>
  <c r="DA27" i="7" a="1"/>
  <c r="DA27" i="7" s="1"/>
  <c r="DP27" i="7" a="1"/>
  <c r="DP27" i="7" s="1"/>
  <c r="EE20" i="7" a="1"/>
  <c r="EE20" i="7" s="1"/>
  <c r="DP20" i="7" a="1"/>
  <c r="DP20" i="7" s="1"/>
  <c r="DZ20" i="7" a="1"/>
  <c r="DZ20" i="7" s="1"/>
  <c r="DQ20" i="7" a="1"/>
  <c r="DQ20" i="7" s="1"/>
  <c r="EC20" i="7" a="1"/>
  <c r="EC20" i="7" s="1"/>
  <c r="CZ22" i="7" a="1"/>
  <c r="CZ22" i="7" s="1"/>
  <c r="DT22" i="7" a="1"/>
  <c r="DT22" i="7" s="1"/>
  <c r="DC22" i="7" a="1"/>
  <c r="DC22" i="7" s="1"/>
  <c r="DW22" i="7" a="1"/>
  <c r="DW22" i="7" s="1"/>
  <c r="CZ27" i="7" a="1"/>
  <c r="CZ27" i="7" s="1"/>
  <c r="EF38" i="7" a="1"/>
  <c r="EF38" i="7" s="1"/>
  <c r="DN38" i="7" a="1"/>
  <c r="DN38" i="7" s="1"/>
  <c r="EB38" i="7" a="1"/>
  <c r="EB38" i="7" s="1"/>
  <c r="DW38" i="7" a="1"/>
  <c r="DW38" i="7" s="1"/>
  <c r="DJ38" i="7" a="1"/>
  <c r="DJ38" i="7" s="1"/>
  <c r="DR38" i="7" a="1"/>
  <c r="DR38" i="7" s="1"/>
  <c r="DB27" i="7" a="1"/>
  <c r="DB27" i="7" s="1"/>
  <c r="DM27" i="7" a="1"/>
  <c r="DM27" i="7" s="1"/>
  <c r="DQ27" i="7" a="1"/>
  <c r="DQ27" i="7" s="1"/>
  <c r="DN22" i="7" a="1"/>
  <c r="DN22" i="7" s="1"/>
  <c r="DG20" i="7" a="1"/>
  <c r="DG20" i="7" s="1"/>
  <c r="DL20" i="7" a="1"/>
  <c r="DL20" i="7" s="1"/>
  <c r="DV20" i="7" a="1"/>
  <c r="DV20" i="7" s="1"/>
  <c r="DY20" i="7" a="1"/>
  <c r="DY20" i="7" s="1"/>
  <c r="EK20" i="7" a="1"/>
  <c r="EK20" i="7" s="1"/>
  <c r="EK22" i="7" a="1"/>
  <c r="EK22" i="7" s="1"/>
  <c r="DO22" i="7" a="1"/>
  <c r="DO22" i="7" s="1"/>
  <c r="EH22" i="7" a="1"/>
  <c r="EH22" i="7" s="1"/>
  <c r="DL22" i="7" a="1"/>
  <c r="DL22" i="7" s="1"/>
  <c r="DX38" i="7" a="1"/>
  <c r="DX38" i="7" s="1"/>
  <c r="DF38" i="7" a="1"/>
  <c r="DF38" i="7" s="1"/>
  <c r="DT38" i="7" a="1"/>
  <c r="DT38" i="7" s="1"/>
  <c r="DS38" i="7" a="1"/>
  <c r="DS38" i="7" s="1"/>
  <c r="DR27" i="7" a="1"/>
  <c r="DR27" i="7" s="1"/>
  <c r="DG27" i="7" a="1"/>
  <c r="DG27" i="7" s="1"/>
  <c r="DL27" i="7" a="1"/>
  <c r="DL27" i="7" s="1"/>
  <c r="DY27" i="7" a="1"/>
  <c r="DY27" i="7" s="1"/>
  <c r="EL27" i="7" a="1"/>
  <c r="EL27" i="7" s="1"/>
  <c r="DF22" i="7" a="1"/>
  <c r="DF22" i="7" s="1"/>
  <c r="DC27" i="7" a="1"/>
  <c r="DC27" i="7" s="1"/>
  <c r="EL33" i="7" a="1"/>
  <c r="EL33" i="7" s="1"/>
  <c r="DJ33" i="7" a="1"/>
  <c r="DJ33" i="7" s="1"/>
  <c r="EE33" i="7" a="1"/>
  <c r="EE33" i="7" s="1"/>
  <c r="DH33" i="7" a="1"/>
  <c r="DH33" i="7" s="1"/>
  <c r="EM33" i="7" a="1"/>
  <c r="EM33" i="7" s="1"/>
  <c r="EC33" i="7" a="1"/>
  <c r="EC33" i="7" s="1"/>
  <c r="DA33" i="7" a="1"/>
  <c r="DA33" i="7" s="1"/>
  <c r="DV33" i="7" a="1"/>
  <c r="DV33" i="7" s="1"/>
  <c r="DC33" i="7" a="1"/>
  <c r="DC33" i="7" s="1"/>
  <c r="DT33" i="7" a="1"/>
  <c r="DT33" i="7" s="1"/>
  <c r="EK33" i="7" a="1"/>
  <c r="EK33" i="7" s="1"/>
  <c r="DM33" i="7" a="1"/>
  <c r="DM33" i="7" s="1"/>
  <c r="EH33" i="7" a="1"/>
  <c r="EH33" i="7" s="1"/>
  <c r="DR33" i="7" a="1"/>
  <c r="DR33" i="7" s="1"/>
  <c r="DO33" i="7" a="1"/>
  <c r="DO33" i="7" s="1"/>
  <c r="EB33" i="7" a="1"/>
  <c r="EB33" i="7" s="1"/>
  <c r="DD33" i="7" a="1"/>
  <c r="DD33" i="7" s="1"/>
  <c r="DY33" i="7" a="1"/>
  <c r="DY33" i="7" s="1"/>
  <c r="ED33" i="7" a="1"/>
  <c r="ED33" i="7" s="1"/>
  <c r="DF33" i="7" a="1"/>
  <c r="DF33" i="7" s="1"/>
  <c r="DW33" i="7" a="1"/>
  <c r="DW33" i="7" s="1"/>
  <c r="EN33" i="7" a="1"/>
  <c r="EN33" i="7" s="1"/>
  <c r="DP33" i="7" a="1"/>
  <c r="DP33" i="7" s="1"/>
  <c r="CZ33" i="7" a="1"/>
  <c r="CZ33" i="7" s="1"/>
  <c r="DI33" i="7" a="1"/>
  <c r="DI33" i="7" s="1"/>
  <c r="DL33" i="7" a="1"/>
  <c r="DL33" i="7" s="1"/>
  <c r="EG33" i="7" a="1"/>
  <c r="EG33" i="7" s="1"/>
  <c r="DN33" i="7" a="1"/>
  <c r="DN33" i="7" s="1"/>
  <c r="EI33" i="7" a="1"/>
  <c r="EI33" i="7" s="1"/>
  <c r="DK33" i="7" a="1"/>
  <c r="DK33" i="7" s="1"/>
  <c r="EA33" i="7" a="1"/>
  <c r="EA33" i="7" s="1"/>
  <c r="EF33" i="7" a="1"/>
  <c r="EF33" i="7" s="1"/>
  <c r="DX33" i="7" a="1"/>
  <c r="DX33" i="7" s="1"/>
  <c r="DE33" i="7" a="1"/>
  <c r="DE33" i="7" s="1"/>
  <c r="DZ33" i="7" a="1"/>
  <c r="DZ33" i="7" s="1"/>
  <c r="DB33" i="7" a="1"/>
  <c r="DB33" i="7" s="1"/>
  <c r="I45" i="13"/>
  <c r="I35" i="13"/>
  <c r="I40" i="13"/>
  <c r="DA20" i="7" a="1"/>
  <c r="DA20" i="7" s="1"/>
  <c r="EM20" i="7" a="1"/>
  <c r="EM20" i="7" s="1"/>
  <c r="DA34" i="7" a="1"/>
  <c r="DA34" i="7" s="1"/>
  <c r="EA34" i="7" a="1"/>
  <c r="EA34" i="7" s="1"/>
  <c r="EL34" i="7" a="1"/>
  <c r="EL34" i="7" s="1"/>
  <c r="EC34" i="7" a="1"/>
  <c r="EC34" i="7" s="1"/>
  <c r="EI34" i="7" a="1"/>
  <c r="EI34" i="7" s="1"/>
  <c r="EJ34" i="7" a="1"/>
  <c r="EJ34" i="7" s="1"/>
  <c r="DI34" i="7" a="1"/>
  <c r="DI34" i="7" s="1"/>
  <c r="ED34" i="7" a="1"/>
  <c r="ED34" i="7" s="1"/>
  <c r="DO34" i="7" a="1"/>
  <c r="DO34" i="7" s="1"/>
  <c r="DD34" i="7" a="1"/>
  <c r="DD34" i="7" s="1"/>
  <c r="EF34" i="7" a="1"/>
  <c r="EF34" i="7" s="1"/>
  <c r="CZ34" i="7" a="1"/>
  <c r="CZ34" i="7" s="1"/>
  <c r="DU34" i="7" a="1"/>
  <c r="DU34" i="7" s="1"/>
  <c r="DF34" i="7" a="1"/>
  <c r="DF34" i="7" s="1"/>
  <c r="DY34" i="7" a="1"/>
  <c r="DY34" i="7" s="1"/>
  <c r="DM34" i="7" a="1"/>
  <c r="DM34" i="7" s="1"/>
  <c r="EM34" i="7" a="1"/>
  <c r="EM34" i="7" s="1"/>
  <c r="EB34" i="7" a="1"/>
  <c r="EB34" i="7" s="1"/>
  <c r="DZ34" i="7" a="1"/>
  <c r="DZ34" i="7" s="1"/>
  <c r="DL34" i="7" a="1"/>
  <c r="DL34" i="7" s="1"/>
  <c r="DP34" i="7" a="1"/>
  <c r="DP34" i="7" s="1"/>
  <c r="DX34" i="7" a="1"/>
  <c r="DX34" i="7" s="1"/>
  <c r="DW34" i="7" a="1"/>
  <c r="DW34" i="7" s="1"/>
  <c r="DQ34" i="7" a="1"/>
  <c r="DQ34" i="7" s="1"/>
  <c r="DG34" i="7" a="1"/>
  <c r="DG34" i="7" s="1"/>
  <c r="DK34" i="7" a="1"/>
  <c r="DK34" i="7" s="1"/>
  <c r="EE34" i="7" a="1"/>
  <c r="EE34" i="7" s="1"/>
  <c r="DS34" i="7" a="1"/>
  <c r="DS34" i="7" s="1"/>
  <c r="DN34" i="7" a="1"/>
  <c r="DN34" i="7" s="1"/>
  <c r="DH34" i="7" a="1"/>
  <c r="DH34" i="7" s="1"/>
  <c r="EK34" i="7" a="1"/>
  <c r="EK34" i="7" s="1"/>
  <c r="DJ34" i="7" a="1"/>
  <c r="DJ34" i="7" s="1"/>
  <c r="DE34" i="7" a="1"/>
  <c r="DE34" i="7" s="1"/>
  <c r="DC34" i="7" a="1"/>
  <c r="DC34" i="7" s="1"/>
  <c r="EG34" i="7" a="1"/>
  <c r="EG34" i="7" s="1"/>
  <c r="EB24" i="7" a="1"/>
  <c r="EB24" i="7" s="1"/>
  <c r="DX24" i="7" a="1"/>
  <c r="DX24" i="7" s="1"/>
  <c r="EE24" i="7" a="1"/>
  <c r="EE24" i="7" s="1"/>
  <c r="EM24" i="7" a="1"/>
  <c r="EM24" i="7" s="1"/>
  <c r="DC24" i="7" a="1"/>
  <c r="DC24" i="7" s="1"/>
  <c r="DE24" i="7" a="1"/>
  <c r="DE24" i="7" s="1"/>
  <c r="ED24" i="7" a="1"/>
  <c r="ED24" i="7" s="1"/>
  <c r="DB24" i="7" a="1"/>
  <c r="DB24" i="7" s="1"/>
  <c r="DJ24" i="7" a="1"/>
  <c r="DJ24" i="7" s="1"/>
  <c r="EL24" i="7" a="1"/>
  <c r="EL24" i="7" s="1"/>
  <c r="DN24" i="7" a="1"/>
  <c r="DN24" i="7" s="1"/>
  <c r="DL24" i="7" a="1"/>
  <c r="DL24" i="7" s="1"/>
  <c r="CZ24" i="7" a="1"/>
  <c r="CZ24" i="7" s="1"/>
  <c r="DU24" i="7" a="1"/>
  <c r="DU24" i="7" s="1"/>
  <c r="EI24" i="7" a="1"/>
  <c r="EI24" i="7" s="1"/>
  <c r="EJ24" i="7" a="1"/>
  <c r="EJ24" i="7" s="1"/>
  <c r="DP24" i="7" a="1"/>
  <c r="DP24" i="7" s="1"/>
  <c r="DH24" i="7" a="1"/>
  <c r="DH24" i="7" s="1"/>
  <c r="DK24" i="7" a="1"/>
  <c r="DK24" i="7" s="1"/>
  <c r="EA24" i="7" a="1"/>
  <c r="EA24" i="7" s="1"/>
  <c r="DG24" i="7" a="1"/>
  <c r="DG24" i="7" s="1"/>
  <c r="EN24" i="7" a="1"/>
  <c r="EN24" i="7" s="1"/>
  <c r="DF24" i="7" a="1"/>
  <c r="DF24" i="7" s="1"/>
  <c r="DV24" i="7" a="1"/>
  <c r="DV24" i="7" s="1"/>
  <c r="EK24" i="7" a="1"/>
  <c r="EK24" i="7" s="1"/>
  <c r="DR24" i="7" a="1"/>
  <c r="DR24" i="7" s="1"/>
  <c r="EH24" i="7" a="1"/>
  <c r="EH24" i="7" s="1"/>
  <c r="DA24" i="7" a="1"/>
  <c r="DA24" i="7" s="1"/>
  <c r="DQ24" i="7" a="1"/>
  <c r="DQ24" i="7" s="1"/>
  <c r="EF24" i="7" a="1"/>
  <c r="EF24" i="7" s="1"/>
  <c r="DI24" i="7" a="1"/>
  <c r="DI24" i="7" s="1"/>
  <c r="DY24" i="7" a="1"/>
  <c r="DY24" i="7" s="1"/>
  <c r="EC24" i="7" a="1"/>
  <c r="EC24" i="7" s="1"/>
  <c r="EG24" i="7" a="1"/>
  <c r="EG24" i="7" s="1"/>
  <c r="BI48" i="7"/>
  <c r="G58" i="12"/>
  <c r="H58" i="12"/>
  <c r="I58" i="12"/>
  <c r="J58" i="12"/>
  <c r="K58" i="12"/>
  <c r="L58" i="12"/>
  <c r="M58" i="12"/>
  <c r="N58" i="12"/>
  <c r="O58" i="12"/>
  <c r="P58" i="12"/>
  <c r="Q58" i="12"/>
  <c r="R58" i="12"/>
  <c r="S58" i="12"/>
  <c r="T58" i="12"/>
  <c r="U58" i="12"/>
  <c r="V58" i="12"/>
  <c r="W58" i="12"/>
  <c r="X58" i="12"/>
  <c r="Y58" i="12"/>
  <c r="Z58" i="12"/>
  <c r="B58" i="12" s="1"/>
  <c r="AA58" i="12"/>
  <c r="AB58" i="12"/>
  <c r="AC58" i="12"/>
  <c r="AD58" i="12"/>
  <c r="AE58" i="12"/>
  <c r="AF58" i="12"/>
  <c r="AG58" i="12"/>
  <c r="AH58" i="12"/>
  <c r="AI58" i="12"/>
  <c r="AJ58" i="12"/>
  <c r="AK58" i="12"/>
  <c r="AL58" i="12"/>
  <c r="AM58" i="12"/>
  <c r="AN58" i="12"/>
  <c r="AO58" i="12"/>
  <c r="AP58" i="12"/>
  <c r="AQ58" i="12"/>
  <c r="AR58" i="12"/>
  <c r="AS58" i="12"/>
  <c r="AT58" i="12"/>
  <c r="F58"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1" i="12"/>
  <c r="A20" i="12"/>
  <c r="A19" i="12"/>
  <c r="A18" i="12"/>
  <c r="A17" i="12"/>
  <c r="A16" i="12"/>
  <c r="A15" i="12"/>
  <c r="CI847" i="5" a="1"/>
  <c r="CI847" i="5" s="1"/>
  <c r="CH847" i="5" a="1"/>
  <c r="CH847" i="5" s="1"/>
  <c r="CG847" i="5" a="1"/>
  <c r="CG847" i="5" s="1"/>
  <c r="CF847" i="5" a="1"/>
  <c r="CF847" i="5" s="1"/>
  <c r="CE847" i="5" a="1"/>
  <c r="CE847" i="5" s="1"/>
  <c r="CD847" i="5" a="1"/>
  <c r="CD847" i="5" s="1"/>
  <c r="CC847" i="5" a="1"/>
  <c r="CC847" i="5" s="1"/>
  <c r="CB847" i="5" a="1"/>
  <c r="CB847" i="5" s="1"/>
  <c r="CA847" i="5" a="1"/>
  <c r="CA847" i="5" s="1"/>
  <c r="BZ847" i="5" a="1"/>
  <c r="BZ847" i="5" s="1"/>
  <c r="BY847" i="5" a="1"/>
  <c r="BY847" i="5" s="1"/>
  <c r="BX847" i="5" a="1"/>
  <c r="BX847" i="5" s="1"/>
  <c r="BW847" i="5" a="1"/>
  <c r="BW847" i="5" s="1"/>
  <c r="BV847" i="5" a="1"/>
  <c r="BV847" i="5" s="1"/>
  <c r="BU847" i="5" a="1"/>
  <c r="BU847" i="5" s="1"/>
  <c r="BT847" i="5" a="1"/>
  <c r="BT847" i="5" s="1"/>
  <c r="BS847" i="5" a="1"/>
  <c r="BS847" i="5" s="1"/>
  <c r="BR847" i="5" a="1"/>
  <c r="BR847" i="5" s="1"/>
  <c r="BQ847" i="5" a="1"/>
  <c r="BQ847" i="5" s="1"/>
  <c r="BP847" i="5" a="1"/>
  <c r="BP847" i="5" s="1"/>
  <c r="BO847" i="5" a="1"/>
  <c r="BO847" i="5" s="1"/>
  <c r="BN847" i="5" a="1"/>
  <c r="BN847" i="5" s="1"/>
  <c r="BM847" i="5" a="1"/>
  <c r="BM847" i="5" s="1"/>
  <c r="BL847" i="5" a="1"/>
  <c r="BL847" i="5" s="1"/>
  <c r="BK847" i="5" a="1"/>
  <c r="BK847" i="5" s="1"/>
  <c r="BJ847" i="5" a="1"/>
  <c r="BJ847" i="5" s="1"/>
  <c r="BI847" i="5" a="1"/>
  <c r="BI847" i="5" s="1"/>
  <c r="BH847" i="5" a="1"/>
  <c r="BH847" i="5" s="1"/>
  <c r="BG847" i="5" a="1"/>
  <c r="BG847" i="5" s="1"/>
  <c r="BF847" i="5" a="1"/>
  <c r="BF847" i="5" s="1"/>
  <c r="BE847" i="5" a="1"/>
  <c r="BE847" i="5" s="1"/>
  <c r="BD847" i="5" a="1"/>
  <c r="BD847" i="5" s="1"/>
  <c r="BC847" i="5" a="1"/>
  <c r="BC847" i="5" s="1"/>
  <c r="BB847" i="5" a="1"/>
  <c r="BB847" i="5" s="1"/>
  <c r="BA847" i="5" a="1"/>
  <c r="BA847" i="5" s="1"/>
  <c r="AZ847" i="5" a="1"/>
  <c r="AZ847" i="5" s="1"/>
  <c r="AY847" i="5" a="1"/>
  <c r="AY847" i="5" s="1"/>
  <c r="AX847" i="5" a="1"/>
  <c r="AX847" i="5" s="1"/>
  <c r="AW847" i="5" a="1"/>
  <c r="AW847" i="5" s="1"/>
  <c r="AV847" i="5" a="1"/>
  <c r="AV847" i="5" s="1"/>
  <c r="AU847" i="5" a="1"/>
  <c r="AU847" i="5" s="1"/>
  <c r="F847" i="5"/>
  <c r="G847" i="5" s="1"/>
  <c r="H847" i="5" s="1"/>
  <c r="I847" i="5" s="1"/>
  <c r="J847" i="5" s="1"/>
  <c r="K847" i="5" s="1"/>
  <c r="L847" i="5" s="1"/>
  <c r="M847" i="5" s="1"/>
  <c r="N847" i="5" s="1"/>
  <c r="O847" i="5" s="1"/>
  <c r="P847" i="5" s="1"/>
  <c r="Q847" i="5" s="1"/>
  <c r="R847" i="5" s="1"/>
  <c r="S847" i="5" s="1"/>
  <c r="T847" i="5" s="1"/>
  <c r="U847" i="5" s="1"/>
  <c r="V847" i="5" s="1"/>
  <c r="W847" i="5" s="1"/>
  <c r="X847" i="5" s="1"/>
  <c r="Y847" i="5" s="1"/>
  <c r="Z847" i="5" s="1"/>
  <c r="AA847" i="5" s="1"/>
  <c r="AB847" i="5" s="1"/>
  <c r="AC847" i="5" s="1"/>
  <c r="AD847" i="5" s="1"/>
  <c r="AE847" i="5" s="1"/>
  <c r="AF847" i="5" s="1"/>
  <c r="AG847" i="5" s="1"/>
  <c r="AH847" i="5" s="1"/>
  <c r="AI847" i="5" s="1"/>
  <c r="AJ847" i="5" s="1"/>
  <c r="AK847" i="5" s="1"/>
  <c r="AL847" i="5" s="1"/>
  <c r="AM847" i="5" s="1"/>
  <c r="AN847" i="5" s="1"/>
  <c r="AO847" i="5" s="1"/>
  <c r="AP847" i="5" s="1"/>
  <c r="AQ847" i="5" s="1"/>
  <c r="AR847" i="5" s="1"/>
  <c r="AS847" i="5" s="1"/>
  <c r="CI846" i="5" a="1"/>
  <c r="CI846" i="5" s="1"/>
  <c r="CH846" i="5" a="1"/>
  <c r="CH846" i="5" s="1"/>
  <c r="CG846" i="5" a="1"/>
  <c r="CG846" i="5" s="1"/>
  <c r="CF846" i="5" a="1"/>
  <c r="CF846" i="5" s="1"/>
  <c r="CE846" i="5" a="1"/>
  <c r="CE846" i="5" s="1"/>
  <c r="CD846" i="5" a="1"/>
  <c r="CD846" i="5" s="1"/>
  <c r="CC846" i="5" a="1"/>
  <c r="CC846" i="5" s="1"/>
  <c r="CB846" i="5" a="1"/>
  <c r="CB846" i="5" s="1"/>
  <c r="CA846" i="5" a="1"/>
  <c r="CA846" i="5" s="1"/>
  <c r="BZ846" i="5" a="1"/>
  <c r="BZ846" i="5" s="1"/>
  <c r="BY846" i="5" a="1"/>
  <c r="BY846" i="5" s="1"/>
  <c r="BX846" i="5" a="1"/>
  <c r="BX846" i="5" s="1"/>
  <c r="BW846" i="5" a="1"/>
  <c r="BW846" i="5" s="1"/>
  <c r="BV846" i="5" a="1"/>
  <c r="BV846" i="5" s="1"/>
  <c r="BU846" i="5" a="1"/>
  <c r="BU846" i="5" s="1"/>
  <c r="BT846" i="5" a="1"/>
  <c r="BT846" i="5" s="1"/>
  <c r="BS846" i="5" a="1"/>
  <c r="BS846" i="5" s="1"/>
  <c r="BR846" i="5" a="1"/>
  <c r="BR846" i="5" s="1"/>
  <c r="BQ846" i="5" a="1"/>
  <c r="BQ846" i="5" s="1"/>
  <c r="BP846" i="5" a="1"/>
  <c r="BP846" i="5" s="1"/>
  <c r="BO846" i="5" a="1"/>
  <c r="BO846" i="5" s="1"/>
  <c r="BN846" i="5" a="1"/>
  <c r="BN846" i="5" s="1"/>
  <c r="BM846" i="5" a="1"/>
  <c r="BM846" i="5" s="1"/>
  <c r="BL846" i="5" a="1"/>
  <c r="BL846" i="5" s="1"/>
  <c r="BK846" i="5" a="1"/>
  <c r="BK846" i="5" s="1"/>
  <c r="BJ846" i="5" a="1"/>
  <c r="BJ846" i="5" s="1"/>
  <c r="BI846" i="5" a="1"/>
  <c r="BI846" i="5" s="1"/>
  <c r="BH846" i="5" a="1"/>
  <c r="BH846" i="5" s="1"/>
  <c r="BG846" i="5" a="1"/>
  <c r="BG846" i="5" s="1"/>
  <c r="BF846" i="5" a="1"/>
  <c r="BF846" i="5" s="1"/>
  <c r="BE846" i="5" a="1"/>
  <c r="BE846" i="5" s="1"/>
  <c r="BD846" i="5" a="1"/>
  <c r="BD846" i="5" s="1"/>
  <c r="BC846" i="5" a="1"/>
  <c r="BC846" i="5" s="1"/>
  <c r="BB846" i="5" a="1"/>
  <c r="BB846" i="5" s="1"/>
  <c r="BA846" i="5" a="1"/>
  <c r="BA846" i="5" s="1"/>
  <c r="AZ846" i="5" a="1"/>
  <c r="AZ846" i="5" s="1"/>
  <c r="AY846" i="5" a="1"/>
  <c r="AY846" i="5" s="1"/>
  <c r="AX846" i="5" a="1"/>
  <c r="AX846" i="5" s="1"/>
  <c r="AW846" i="5" a="1"/>
  <c r="AW846" i="5" s="1"/>
  <c r="AV846" i="5" a="1"/>
  <c r="AV846" i="5" s="1"/>
  <c r="AU846" i="5" a="1"/>
  <c r="AU846" i="5" s="1"/>
  <c r="F846" i="5"/>
  <c r="G846" i="5" s="1"/>
  <c r="H846" i="5" s="1"/>
  <c r="I846" i="5" s="1"/>
  <c r="J846" i="5" s="1"/>
  <c r="K846" i="5" s="1"/>
  <c r="L846" i="5" s="1"/>
  <c r="M846" i="5" s="1"/>
  <c r="N846" i="5" s="1"/>
  <c r="O846" i="5" s="1"/>
  <c r="P846" i="5" s="1"/>
  <c r="Q846" i="5" s="1"/>
  <c r="R846" i="5" s="1"/>
  <c r="S846" i="5" s="1"/>
  <c r="T846" i="5" s="1"/>
  <c r="U846" i="5" s="1"/>
  <c r="V846" i="5" s="1"/>
  <c r="W846" i="5" s="1"/>
  <c r="X846" i="5" s="1"/>
  <c r="Y846" i="5" s="1"/>
  <c r="Z846" i="5" s="1"/>
  <c r="AA846" i="5" s="1"/>
  <c r="AB846" i="5" s="1"/>
  <c r="AC846" i="5" s="1"/>
  <c r="AD846" i="5" s="1"/>
  <c r="AE846" i="5" s="1"/>
  <c r="AF846" i="5" s="1"/>
  <c r="AG846" i="5" s="1"/>
  <c r="AH846" i="5" s="1"/>
  <c r="AI846" i="5" s="1"/>
  <c r="AJ846" i="5" s="1"/>
  <c r="AK846" i="5" s="1"/>
  <c r="AL846" i="5" s="1"/>
  <c r="AM846" i="5" s="1"/>
  <c r="AN846" i="5" s="1"/>
  <c r="AO846" i="5" s="1"/>
  <c r="AP846" i="5" s="1"/>
  <c r="AQ846" i="5" s="1"/>
  <c r="AR846" i="5" s="1"/>
  <c r="AS846" i="5" s="1"/>
  <c r="E845" i="5"/>
  <c r="CI844" i="5" a="1"/>
  <c r="CI844" i="5" s="1"/>
  <c r="CH844" i="5" a="1"/>
  <c r="CH844" i="5" s="1"/>
  <c r="CG844" i="5" a="1"/>
  <c r="CG844" i="5" s="1"/>
  <c r="CF844" i="5" a="1"/>
  <c r="CF844" i="5" s="1"/>
  <c r="CE844" i="5" a="1"/>
  <c r="CE844" i="5" s="1"/>
  <c r="CD844" i="5" a="1"/>
  <c r="CD844" i="5" s="1"/>
  <c r="CC844" i="5" a="1"/>
  <c r="CC844" i="5" s="1"/>
  <c r="CB844" i="5" a="1"/>
  <c r="CB844" i="5" s="1"/>
  <c r="CA844" i="5" a="1"/>
  <c r="CA844" i="5" s="1"/>
  <c r="BZ844" i="5" a="1"/>
  <c r="BZ844" i="5" s="1"/>
  <c r="BY844" i="5" a="1"/>
  <c r="BY844" i="5" s="1"/>
  <c r="BX844" i="5" a="1"/>
  <c r="BX844" i="5" s="1"/>
  <c r="BW844" i="5" a="1"/>
  <c r="BW844" i="5" s="1"/>
  <c r="BV844" i="5" a="1"/>
  <c r="BV844" i="5" s="1"/>
  <c r="BU844" i="5" a="1"/>
  <c r="BU844" i="5" s="1"/>
  <c r="BT844" i="5" a="1"/>
  <c r="BT844" i="5" s="1"/>
  <c r="BS844" i="5" a="1"/>
  <c r="BS844" i="5" s="1"/>
  <c r="BR844" i="5" a="1"/>
  <c r="BR844" i="5" s="1"/>
  <c r="BQ844" i="5" a="1"/>
  <c r="BQ844" i="5" s="1"/>
  <c r="BP844" i="5" a="1"/>
  <c r="BP844" i="5" s="1"/>
  <c r="BO844" i="5" a="1"/>
  <c r="BO844" i="5" s="1"/>
  <c r="BN844" i="5" a="1"/>
  <c r="BN844" i="5" s="1"/>
  <c r="BM844" i="5" a="1"/>
  <c r="BM844" i="5" s="1"/>
  <c r="BL844" i="5" a="1"/>
  <c r="BL844" i="5" s="1"/>
  <c r="BK844" i="5" a="1"/>
  <c r="BK844" i="5" s="1"/>
  <c r="BJ844" i="5" a="1"/>
  <c r="BJ844" i="5" s="1"/>
  <c r="BI844" i="5" a="1"/>
  <c r="BI844" i="5" s="1"/>
  <c r="BH844" i="5" a="1"/>
  <c r="BH844" i="5" s="1"/>
  <c r="BG844" i="5" a="1"/>
  <c r="BG844" i="5" s="1"/>
  <c r="BF844" i="5" a="1"/>
  <c r="BF844" i="5" s="1"/>
  <c r="BE844" i="5" a="1"/>
  <c r="BE844" i="5" s="1"/>
  <c r="BD844" i="5" a="1"/>
  <c r="BD844" i="5" s="1"/>
  <c r="BC844" i="5" a="1"/>
  <c r="BC844" i="5" s="1"/>
  <c r="BB844" i="5" a="1"/>
  <c r="BB844" i="5" s="1"/>
  <c r="K844" i="5"/>
  <c r="L844" i="5" s="1"/>
  <c r="M844" i="5" s="1"/>
  <c r="N844" i="5" s="1"/>
  <c r="O844" i="5" s="1"/>
  <c r="P844" i="5" s="1"/>
  <c r="Q844" i="5" s="1"/>
  <c r="R844" i="5" s="1"/>
  <c r="S844" i="5" s="1"/>
  <c r="T844" i="5" s="1"/>
  <c r="U844" i="5" s="1"/>
  <c r="V844" i="5" s="1"/>
  <c r="W844" i="5" s="1"/>
  <c r="X844" i="5" s="1"/>
  <c r="Y844" i="5" s="1"/>
  <c r="Z844" i="5" s="1"/>
  <c r="AA844" i="5" s="1"/>
  <c r="AB844" i="5" s="1"/>
  <c r="AC844" i="5" s="1"/>
  <c r="AD844" i="5" s="1"/>
  <c r="AE844" i="5" s="1"/>
  <c r="AF844" i="5" s="1"/>
  <c r="AG844" i="5" s="1"/>
  <c r="AH844" i="5" s="1"/>
  <c r="AI844" i="5" s="1"/>
  <c r="AJ844" i="5" s="1"/>
  <c r="AK844" i="5" s="1"/>
  <c r="AL844" i="5" s="1"/>
  <c r="AM844" i="5" s="1"/>
  <c r="AN844" i="5" s="1"/>
  <c r="AO844" i="5" s="1"/>
  <c r="AP844" i="5" s="1"/>
  <c r="AQ844" i="5" s="1"/>
  <c r="AR844" i="5" s="1"/>
  <c r="AS844" i="5" s="1"/>
  <c r="F844" i="5"/>
  <c r="G844" i="5" s="1"/>
  <c r="H844" i="5" s="1"/>
  <c r="I844" i="5" s="1"/>
  <c r="CI843" i="5" a="1"/>
  <c r="CI843" i="5" s="1"/>
  <c r="CH843" i="5" a="1"/>
  <c r="CH843" i="5" s="1"/>
  <c r="CG843" i="5" a="1"/>
  <c r="CG843" i="5" s="1"/>
  <c r="CF843" i="5" a="1"/>
  <c r="CF843" i="5" s="1"/>
  <c r="CE843" i="5" a="1"/>
  <c r="CE843" i="5" s="1"/>
  <c r="CD843" i="5" a="1"/>
  <c r="CD843" i="5" s="1"/>
  <c r="CC843" i="5" a="1"/>
  <c r="CC843" i="5" s="1"/>
  <c r="CB843" i="5" a="1"/>
  <c r="CB843" i="5" s="1"/>
  <c r="CA843" i="5" a="1"/>
  <c r="CA843" i="5" s="1"/>
  <c r="BZ843" i="5" a="1"/>
  <c r="BZ843" i="5" s="1"/>
  <c r="BY843" i="5" a="1"/>
  <c r="BY843" i="5" s="1"/>
  <c r="BX843" i="5" a="1"/>
  <c r="BX843" i="5" s="1"/>
  <c r="BW843" i="5" a="1"/>
  <c r="BW843" i="5" s="1"/>
  <c r="BV843" i="5" a="1"/>
  <c r="BV843" i="5" s="1"/>
  <c r="BU843" i="5" a="1"/>
  <c r="BU843" i="5" s="1"/>
  <c r="BT843" i="5" a="1"/>
  <c r="BT843" i="5" s="1"/>
  <c r="BS843" i="5" a="1"/>
  <c r="BS843" i="5" s="1"/>
  <c r="BR843" i="5" a="1"/>
  <c r="BR843" i="5" s="1"/>
  <c r="BQ843" i="5" a="1"/>
  <c r="BQ843" i="5" s="1"/>
  <c r="BP843" i="5" a="1"/>
  <c r="BP843" i="5" s="1"/>
  <c r="BO843" i="5" a="1"/>
  <c r="BO843" i="5" s="1"/>
  <c r="BN843" i="5" a="1"/>
  <c r="BN843" i="5" s="1"/>
  <c r="BM843" i="5" a="1"/>
  <c r="BM843" i="5" s="1"/>
  <c r="BL843" i="5" a="1"/>
  <c r="BL843" i="5" s="1"/>
  <c r="BK843" i="5" a="1"/>
  <c r="BK843" i="5" s="1"/>
  <c r="BJ843" i="5" a="1"/>
  <c r="BJ843" i="5" s="1"/>
  <c r="BI843" i="5" a="1"/>
  <c r="BI843" i="5" s="1"/>
  <c r="BH843" i="5" a="1"/>
  <c r="BH843" i="5" s="1"/>
  <c r="BG843" i="5" a="1"/>
  <c r="BG843" i="5" s="1"/>
  <c r="BF843" i="5" a="1"/>
  <c r="BF843" i="5" s="1"/>
  <c r="BE843" i="5" a="1"/>
  <c r="BE843" i="5" s="1"/>
  <c r="BD843" i="5" a="1"/>
  <c r="BD843" i="5" s="1"/>
  <c r="BC843" i="5" a="1"/>
  <c r="BC843" i="5" s="1"/>
  <c r="BB843" i="5" a="1"/>
  <c r="BB843" i="5" s="1"/>
  <c r="BA843" i="5" a="1"/>
  <c r="BA843" i="5" s="1"/>
  <c r="AZ843" i="5" a="1"/>
  <c r="AZ843" i="5" s="1"/>
  <c r="AY843" i="5" a="1"/>
  <c r="AY843" i="5" s="1"/>
  <c r="AX843" i="5" a="1"/>
  <c r="AX843" i="5" s="1"/>
  <c r="AW843" i="5" a="1"/>
  <c r="AW843" i="5" s="1"/>
  <c r="AV843" i="5" a="1"/>
  <c r="AV843" i="5" s="1"/>
  <c r="AU843" i="5" a="1"/>
  <c r="AU843" i="5" s="1"/>
  <c r="K843" i="5"/>
  <c r="L843" i="5" s="1"/>
  <c r="M843" i="5" s="1"/>
  <c r="N843" i="5" s="1"/>
  <c r="O843" i="5" s="1"/>
  <c r="P843" i="5" s="1"/>
  <c r="Q843" i="5" s="1"/>
  <c r="R843" i="5" s="1"/>
  <c r="S843" i="5" s="1"/>
  <c r="T843" i="5" s="1"/>
  <c r="U843" i="5" s="1"/>
  <c r="V843" i="5" s="1"/>
  <c r="W843" i="5" s="1"/>
  <c r="X843" i="5" s="1"/>
  <c r="Y843" i="5" s="1"/>
  <c r="Z843" i="5" s="1"/>
  <c r="AA843" i="5" s="1"/>
  <c r="AB843" i="5" s="1"/>
  <c r="AC843" i="5" s="1"/>
  <c r="AD843" i="5" s="1"/>
  <c r="AE843" i="5" s="1"/>
  <c r="AF843" i="5" s="1"/>
  <c r="AG843" i="5" s="1"/>
  <c r="AH843" i="5" s="1"/>
  <c r="AI843" i="5" s="1"/>
  <c r="AJ843" i="5" s="1"/>
  <c r="AK843" i="5" s="1"/>
  <c r="AL843" i="5" s="1"/>
  <c r="AM843" i="5" s="1"/>
  <c r="AN843" i="5" s="1"/>
  <c r="AO843" i="5" s="1"/>
  <c r="AP843" i="5" s="1"/>
  <c r="AQ843" i="5" s="1"/>
  <c r="AR843" i="5" s="1"/>
  <c r="AS843" i="5" s="1"/>
  <c r="F843" i="5"/>
  <c r="G843" i="5" s="1"/>
  <c r="H843" i="5" s="1"/>
  <c r="I843" i="5" s="1"/>
  <c r="CI842" i="5" a="1"/>
  <c r="CI842" i="5" s="1"/>
  <c r="CH842" i="5" a="1"/>
  <c r="CH842" i="5" s="1"/>
  <c r="CG842" i="5" a="1"/>
  <c r="CG842" i="5" s="1"/>
  <c r="CF842" i="5" a="1"/>
  <c r="CF842" i="5" s="1"/>
  <c r="CE842" i="5" a="1"/>
  <c r="CE842" i="5" s="1"/>
  <c r="CD842" i="5" a="1"/>
  <c r="CD842" i="5" s="1"/>
  <c r="CC842" i="5" a="1"/>
  <c r="CC842" i="5" s="1"/>
  <c r="CB842" i="5" a="1"/>
  <c r="CB842" i="5" s="1"/>
  <c r="CA842" i="5" a="1"/>
  <c r="CA842" i="5" s="1"/>
  <c r="BZ842" i="5" a="1"/>
  <c r="BZ842" i="5" s="1"/>
  <c r="BY842" i="5" a="1"/>
  <c r="BY842" i="5" s="1"/>
  <c r="BX842" i="5" a="1"/>
  <c r="BX842" i="5" s="1"/>
  <c r="BW842" i="5" a="1"/>
  <c r="BW842" i="5" s="1"/>
  <c r="BV842" i="5" a="1"/>
  <c r="BV842" i="5" s="1"/>
  <c r="BU842" i="5" a="1"/>
  <c r="BU842" i="5" s="1"/>
  <c r="BT842" i="5" a="1"/>
  <c r="BT842" i="5" s="1"/>
  <c r="BS842" i="5" a="1"/>
  <c r="BS842" i="5" s="1"/>
  <c r="BR842" i="5" a="1"/>
  <c r="BR842" i="5" s="1"/>
  <c r="BQ842" i="5" a="1"/>
  <c r="BQ842" i="5" s="1"/>
  <c r="BP842" i="5" a="1"/>
  <c r="BP842" i="5" s="1"/>
  <c r="BO842" i="5" a="1"/>
  <c r="BO842" i="5" s="1"/>
  <c r="BN842" i="5" a="1"/>
  <c r="BN842" i="5" s="1"/>
  <c r="BM842" i="5" a="1"/>
  <c r="BM842" i="5" s="1"/>
  <c r="BL842" i="5" a="1"/>
  <c r="BL842" i="5" s="1"/>
  <c r="BK842" i="5" a="1"/>
  <c r="BK842" i="5" s="1"/>
  <c r="BJ842" i="5" a="1"/>
  <c r="BJ842" i="5" s="1"/>
  <c r="BI842" i="5" a="1"/>
  <c r="BI842" i="5" s="1"/>
  <c r="BH842" i="5" a="1"/>
  <c r="BH842" i="5" s="1"/>
  <c r="BG842" i="5" a="1"/>
  <c r="BG842" i="5" s="1"/>
  <c r="BF842" i="5" a="1"/>
  <c r="BF842" i="5" s="1"/>
  <c r="BE842" i="5" a="1"/>
  <c r="BE842" i="5" s="1"/>
  <c r="BD842" i="5" a="1"/>
  <c r="BD842" i="5" s="1"/>
  <c r="BC842" i="5" a="1"/>
  <c r="BC842" i="5" s="1"/>
  <c r="BB842" i="5" a="1"/>
  <c r="BB842" i="5" s="1"/>
  <c r="BA842" i="5" a="1"/>
  <c r="BA842" i="5" s="1"/>
  <c r="AZ842" i="5" a="1"/>
  <c r="AZ842" i="5" s="1"/>
  <c r="AY842" i="5" a="1"/>
  <c r="AY842" i="5" s="1"/>
  <c r="AX842" i="5" a="1"/>
  <c r="AX842" i="5" s="1"/>
  <c r="AW842" i="5" a="1"/>
  <c r="AW842" i="5" s="1"/>
  <c r="AV842" i="5" a="1"/>
  <c r="AV842" i="5" s="1"/>
  <c r="AU842" i="5" a="1"/>
  <c r="AU842" i="5" s="1"/>
  <c r="CI841" i="5" a="1"/>
  <c r="CI841" i="5" s="1"/>
  <c r="CH841" i="5" a="1"/>
  <c r="CH841" i="5" s="1"/>
  <c r="CG841" i="5" a="1"/>
  <c r="CG841" i="5" s="1"/>
  <c r="CF841" i="5" a="1"/>
  <c r="CF841" i="5" s="1"/>
  <c r="CE841" i="5" a="1"/>
  <c r="CE841" i="5" s="1"/>
  <c r="CD841" i="5" a="1"/>
  <c r="CD841" i="5" s="1"/>
  <c r="CC841" i="5" a="1"/>
  <c r="CC841" i="5" s="1"/>
  <c r="CB841" i="5" a="1"/>
  <c r="CB841" i="5" s="1"/>
  <c r="CA841" i="5" a="1"/>
  <c r="CA841" i="5" s="1"/>
  <c r="BZ841" i="5" a="1"/>
  <c r="BZ841" i="5" s="1"/>
  <c r="BY841" i="5" a="1"/>
  <c r="BY841" i="5" s="1"/>
  <c r="BX841" i="5" a="1"/>
  <c r="BX841" i="5" s="1"/>
  <c r="BW841" i="5" a="1"/>
  <c r="BW841" i="5" s="1"/>
  <c r="BV841" i="5" a="1"/>
  <c r="BV841" i="5" s="1"/>
  <c r="BU841" i="5" a="1"/>
  <c r="BU841" i="5" s="1"/>
  <c r="BT841" i="5" a="1"/>
  <c r="BT841" i="5" s="1"/>
  <c r="BS841" i="5" a="1"/>
  <c r="BS841" i="5" s="1"/>
  <c r="BR841" i="5" a="1"/>
  <c r="BR841" i="5" s="1"/>
  <c r="BQ841" i="5" a="1"/>
  <c r="BQ841" i="5" s="1"/>
  <c r="BP841" i="5" a="1"/>
  <c r="BP841" i="5" s="1"/>
  <c r="BO841" i="5" a="1"/>
  <c r="BO841" i="5" s="1"/>
  <c r="BN841" i="5" a="1"/>
  <c r="BN841" i="5" s="1"/>
  <c r="BM841" i="5" a="1"/>
  <c r="BM841" i="5" s="1"/>
  <c r="BL841" i="5" a="1"/>
  <c r="BL841" i="5" s="1"/>
  <c r="BK841" i="5" a="1"/>
  <c r="BK841" i="5" s="1"/>
  <c r="BJ841" i="5" a="1"/>
  <c r="BJ841" i="5" s="1"/>
  <c r="BI841" i="5" a="1"/>
  <c r="BI841" i="5" s="1"/>
  <c r="BH841" i="5" a="1"/>
  <c r="BH841" i="5" s="1"/>
  <c r="BG841" i="5" a="1"/>
  <c r="BG841" i="5" s="1"/>
  <c r="BF841" i="5" a="1"/>
  <c r="BF841" i="5" s="1"/>
  <c r="BE841" i="5" a="1"/>
  <c r="BE841" i="5" s="1"/>
  <c r="BD841" i="5" a="1"/>
  <c r="BD841" i="5" s="1"/>
  <c r="BC841" i="5" a="1"/>
  <c r="BC841" i="5" s="1"/>
  <c r="BB841" i="5" a="1"/>
  <c r="BB841" i="5" s="1"/>
  <c r="BA841" i="5" a="1"/>
  <c r="BA841" i="5" s="1"/>
  <c r="AZ841" i="5" a="1"/>
  <c r="AZ841" i="5" s="1"/>
  <c r="AY841" i="5" a="1"/>
  <c r="AY841" i="5" s="1"/>
  <c r="AX841" i="5" a="1"/>
  <c r="AX841" i="5" s="1"/>
  <c r="AW841" i="5" a="1"/>
  <c r="AW841" i="5" s="1"/>
  <c r="AV841" i="5" a="1"/>
  <c r="AV841" i="5" s="1"/>
  <c r="AU841" i="5" a="1"/>
  <c r="AU841" i="5" s="1"/>
  <c r="CI840" i="5" a="1"/>
  <c r="CI840" i="5" s="1"/>
  <c r="CH840" i="5" a="1"/>
  <c r="CH840" i="5" s="1"/>
  <c r="CG840" i="5" a="1"/>
  <c r="CG840" i="5" s="1"/>
  <c r="CF840" i="5" a="1"/>
  <c r="CF840" i="5" s="1"/>
  <c r="CE840" i="5" a="1"/>
  <c r="CE840" i="5" s="1"/>
  <c r="CD840" i="5" a="1"/>
  <c r="CD840" i="5" s="1"/>
  <c r="CC840" i="5" a="1"/>
  <c r="CC840" i="5" s="1"/>
  <c r="CB840" i="5" a="1"/>
  <c r="CB840" i="5" s="1"/>
  <c r="CA840" i="5" a="1"/>
  <c r="CA840" i="5" s="1"/>
  <c r="BZ840" i="5" a="1"/>
  <c r="BZ840" i="5" s="1"/>
  <c r="BY840" i="5" a="1"/>
  <c r="BY840" i="5" s="1"/>
  <c r="BX840" i="5" a="1"/>
  <c r="BX840" i="5" s="1"/>
  <c r="BW840" i="5" a="1"/>
  <c r="BW840" i="5" s="1"/>
  <c r="BV840" i="5" a="1"/>
  <c r="BV840" i="5" s="1"/>
  <c r="BU840" i="5" a="1"/>
  <c r="BU840" i="5" s="1"/>
  <c r="BT840" i="5" a="1"/>
  <c r="BT840" i="5" s="1"/>
  <c r="BS840" i="5" a="1"/>
  <c r="BS840" i="5" s="1"/>
  <c r="BR840" i="5" a="1"/>
  <c r="BR840" i="5" s="1"/>
  <c r="BQ840" i="5" a="1"/>
  <c r="BQ840" i="5" s="1"/>
  <c r="BP840" i="5" a="1"/>
  <c r="BP840" i="5" s="1"/>
  <c r="BO840" i="5" a="1"/>
  <c r="BO840" i="5" s="1"/>
  <c r="BN840" i="5" a="1"/>
  <c r="BN840" i="5" s="1"/>
  <c r="BM840" i="5" a="1"/>
  <c r="BM840" i="5" s="1"/>
  <c r="BL840" i="5" a="1"/>
  <c r="BL840" i="5" s="1"/>
  <c r="BK840" i="5" a="1"/>
  <c r="BK840" i="5" s="1"/>
  <c r="BJ840" i="5" a="1"/>
  <c r="BJ840" i="5" s="1"/>
  <c r="BI840" i="5" a="1"/>
  <c r="BI840" i="5" s="1"/>
  <c r="BH840" i="5" a="1"/>
  <c r="BH840" i="5" s="1"/>
  <c r="BG840" i="5" a="1"/>
  <c r="BG840" i="5" s="1"/>
  <c r="BF840" i="5" a="1"/>
  <c r="BF840" i="5" s="1"/>
  <c r="BE840" i="5" a="1"/>
  <c r="BE840" i="5" s="1"/>
  <c r="BD840" i="5" a="1"/>
  <c r="BD840" i="5" s="1"/>
  <c r="BC840" i="5" a="1"/>
  <c r="BC840" i="5" s="1"/>
  <c r="BB840" i="5" a="1"/>
  <c r="BB840" i="5" s="1"/>
  <c r="BA840" i="5" a="1"/>
  <c r="BA840" i="5" s="1"/>
  <c r="AZ840" i="5" a="1"/>
  <c r="AZ840" i="5" s="1"/>
  <c r="AY840" i="5" a="1"/>
  <c r="AY840" i="5" s="1"/>
  <c r="AX840" i="5" a="1"/>
  <c r="AX840" i="5" s="1"/>
  <c r="AW840" i="5" a="1"/>
  <c r="AW840" i="5" s="1"/>
  <c r="AV840" i="5" a="1"/>
  <c r="AV840" i="5" s="1"/>
  <c r="AU840" i="5" a="1"/>
  <c r="AU840" i="5" s="1"/>
  <c r="AU838" i="5" a="1"/>
  <c r="AU838" i="5" s="1"/>
  <c r="B837" i="5"/>
  <c r="CI830" i="5" a="1"/>
  <c r="CI830" i="5" s="1"/>
  <c r="CH830" i="5" a="1"/>
  <c r="CH830" i="5" s="1"/>
  <c r="CG830" i="5" a="1"/>
  <c r="CG830" i="5" s="1"/>
  <c r="CF830" i="5" a="1"/>
  <c r="CF830" i="5" s="1"/>
  <c r="CE830" i="5" a="1"/>
  <c r="CE830" i="5" s="1"/>
  <c r="CD830" i="5" a="1"/>
  <c r="CD830" i="5" s="1"/>
  <c r="CC830" i="5" a="1"/>
  <c r="CC830" i="5" s="1"/>
  <c r="CB830" i="5" a="1"/>
  <c r="CB830" i="5" s="1"/>
  <c r="CA830" i="5" a="1"/>
  <c r="CA830" i="5" s="1"/>
  <c r="BZ830" i="5" a="1"/>
  <c r="BZ830" i="5" s="1"/>
  <c r="BY830" i="5" a="1"/>
  <c r="BY830" i="5" s="1"/>
  <c r="BX830" i="5" a="1"/>
  <c r="BX830" i="5" s="1"/>
  <c r="BW830" i="5" a="1"/>
  <c r="BW830" i="5" s="1"/>
  <c r="BV830" i="5" a="1"/>
  <c r="BV830" i="5" s="1"/>
  <c r="BU830" i="5" a="1"/>
  <c r="BU830" i="5" s="1"/>
  <c r="BT830" i="5" a="1"/>
  <c r="BT830" i="5" s="1"/>
  <c r="BS830" i="5" a="1"/>
  <c r="BS830" i="5" s="1"/>
  <c r="BR830" i="5" a="1"/>
  <c r="BR830" i="5" s="1"/>
  <c r="BQ830" i="5" a="1"/>
  <c r="BQ830" i="5" s="1"/>
  <c r="BP830" i="5" a="1"/>
  <c r="BP830" i="5" s="1"/>
  <c r="BO830" i="5" a="1"/>
  <c r="BO830" i="5" s="1"/>
  <c r="BN830" i="5" a="1"/>
  <c r="BN830" i="5" s="1"/>
  <c r="BM830" i="5" a="1"/>
  <c r="BM830" i="5" s="1"/>
  <c r="BL830" i="5" a="1"/>
  <c r="BL830" i="5" s="1"/>
  <c r="BK830" i="5" a="1"/>
  <c r="BK830" i="5" s="1"/>
  <c r="BJ830" i="5" a="1"/>
  <c r="BJ830" i="5" s="1"/>
  <c r="BI830" i="5" a="1"/>
  <c r="BI830" i="5" s="1"/>
  <c r="BH830" i="5" a="1"/>
  <c r="BH830" i="5" s="1"/>
  <c r="BG830" i="5" a="1"/>
  <c r="BG830" i="5" s="1"/>
  <c r="BF830" i="5" a="1"/>
  <c r="BF830" i="5" s="1"/>
  <c r="BE830" i="5" a="1"/>
  <c r="BE830" i="5" s="1"/>
  <c r="BD830" i="5" a="1"/>
  <c r="BD830" i="5" s="1"/>
  <c r="BC830" i="5" a="1"/>
  <c r="BC830" i="5" s="1"/>
  <c r="BB830" i="5" a="1"/>
  <c r="BB830" i="5" s="1"/>
  <c r="BA830" i="5" a="1"/>
  <c r="BA830" i="5" s="1"/>
  <c r="AZ830" i="5" a="1"/>
  <c r="AZ830" i="5" s="1"/>
  <c r="AY830" i="5" a="1"/>
  <c r="AY830" i="5" s="1"/>
  <c r="AX830" i="5" a="1"/>
  <c r="AX830" i="5" s="1"/>
  <c r="AW830" i="5" a="1"/>
  <c r="AW830" i="5" s="1"/>
  <c r="AV830" i="5" a="1"/>
  <c r="AV830" i="5" s="1"/>
  <c r="AU830" i="5" a="1"/>
  <c r="AU830" i="5" s="1"/>
  <c r="F830" i="5"/>
  <c r="G830" i="5" s="1"/>
  <c r="H830" i="5" s="1"/>
  <c r="I830" i="5" s="1"/>
  <c r="J830" i="5" s="1"/>
  <c r="K830" i="5" s="1"/>
  <c r="L830" i="5" s="1"/>
  <c r="M830" i="5" s="1"/>
  <c r="N830" i="5" s="1"/>
  <c r="O830" i="5" s="1"/>
  <c r="P830" i="5" s="1"/>
  <c r="Q830" i="5" s="1"/>
  <c r="R830" i="5" s="1"/>
  <c r="S830" i="5" s="1"/>
  <c r="T830" i="5" s="1"/>
  <c r="U830" i="5" s="1"/>
  <c r="V830" i="5" s="1"/>
  <c r="W830" i="5" s="1"/>
  <c r="X830" i="5" s="1"/>
  <c r="Y830" i="5" s="1"/>
  <c r="Z830" i="5" s="1"/>
  <c r="AA830" i="5" s="1"/>
  <c r="AB830" i="5" s="1"/>
  <c r="AC830" i="5" s="1"/>
  <c r="AD830" i="5" s="1"/>
  <c r="AE830" i="5" s="1"/>
  <c r="AF830" i="5" s="1"/>
  <c r="AG830" i="5" s="1"/>
  <c r="AH830" i="5" s="1"/>
  <c r="AI830" i="5" s="1"/>
  <c r="AJ830" i="5" s="1"/>
  <c r="AK830" i="5" s="1"/>
  <c r="AL830" i="5" s="1"/>
  <c r="AM830" i="5" s="1"/>
  <c r="AN830" i="5" s="1"/>
  <c r="AO830" i="5" s="1"/>
  <c r="AP830" i="5" s="1"/>
  <c r="AQ830" i="5" s="1"/>
  <c r="AR830" i="5" s="1"/>
  <c r="AS830" i="5" s="1"/>
  <c r="CI829" i="5" a="1"/>
  <c r="CI829" i="5" s="1"/>
  <c r="CH829" i="5" a="1"/>
  <c r="CH829" i="5" s="1"/>
  <c r="CG829" i="5" a="1"/>
  <c r="CG829" i="5" s="1"/>
  <c r="CF829" i="5" a="1"/>
  <c r="CF829" i="5" s="1"/>
  <c r="CE829" i="5" a="1"/>
  <c r="CE829" i="5" s="1"/>
  <c r="CD829" i="5" a="1"/>
  <c r="CD829" i="5" s="1"/>
  <c r="CC829" i="5" a="1"/>
  <c r="CC829" i="5" s="1"/>
  <c r="CB829" i="5" a="1"/>
  <c r="CB829" i="5" s="1"/>
  <c r="CA829" i="5" a="1"/>
  <c r="CA829" i="5" s="1"/>
  <c r="BZ829" i="5" a="1"/>
  <c r="BZ829" i="5" s="1"/>
  <c r="BY829" i="5" a="1"/>
  <c r="BY829" i="5" s="1"/>
  <c r="BX829" i="5" a="1"/>
  <c r="BX829" i="5" s="1"/>
  <c r="BW829" i="5" a="1"/>
  <c r="BW829" i="5" s="1"/>
  <c r="BV829" i="5" a="1"/>
  <c r="BV829" i="5" s="1"/>
  <c r="BU829" i="5" a="1"/>
  <c r="BU829" i="5" s="1"/>
  <c r="BT829" i="5" a="1"/>
  <c r="BT829" i="5" s="1"/>
  <c r="BS829" i="5" a="1"/>
  <c r="BS829" i="5" s="1"/>
  <c r="BR829" i="5" a="1"/>
  <c r="BR829" i="5" s="1"/>
  <c r="BQ829" i="5" a="1"/>
  <c r="BQ829" i="5" s="1"/>
  <c r="BP829" i="5" a="1"/>
  <c r="BP829" i="5" s="1"/>
  <c r="BO829" i="5" a="1"/>
  <c r="BO829" i="5" s="1"/>
  <c r="BN829" i="5" a="1"/>
  <c r="BN829" i="5" s="1"/>
  <c r="BM829" i="5" a="1"/>
  <c r="BM829" i="5" s="1"/>
  <c r="BL829" i="5" a="1"/>
  <c r="BL829" i="5" s="1"/>
  <c r="BK829" i="5" a="1"/>
  <c r="BK829" i="5" s="1"/>
  <c r="BJ829" i="5" a="1"/>
  <c r="BJ829" i="5" s="1"/>
  <c r="BI829" i="5" a="1"/>
  <c r="BI829" i="5" s="1"/>
  <c r="BH829" i="5" a="1"/>
  <c r="BH829" i="5" s="1"/>
  <c r="BG829" i="5" a="1"/>
  <c r="BG829" i="5" s="1"/>
  <c r="BF829" i="5" a="1"/>
  <c r="BF829" i="5" s="1"/>
  <c r="BE829" i="5" a="1"/>
  <c r="BE829" i="5" s="1"/>
  <c r="BD829" i="5" a="1"/>
  <c r="BD829" i="5" s="1"/>
  <c r="BC829" i="5" a="1"/>
  <c r="BC829" i="5" s="1"/>
  <c r="BB829" i="5" a="1"/>
  <c r="BB829" i="5" s="1"/>
  <c r="BA829" i="5" a="1"/>
  <c r="BA829" i="5" s="1"/>
  <c r="AZ829" i="5" a="1"/>
  <c r="AZ829" i="5" s="1"/>
  <c r="AY829" i="5" a="1"/>
  <c r="AY829" i="5" s="1"/>
  <c r="AX829" i="5" a="1"/>
  <c r="AX829" i="5" s="1"/>
  <c r="AW829" i="5" a="1"/>
  <c r="AW829" i="5" s="1"/>
  <c r="AV829" i="5" a="1"/>
  <c r="AV829" i="5" s="1"/>
  <c r="AU829" i="5" a="1"/>
  <c r="AU829" i="5" s="1"/>
  <c r="F829" i="5"/>
  <c r="G829" i="5" s="1"/>
  <c r="H829" i="5" s="1"/>
  <c r="I829" i="5" s="1"/>
  <c r="J829" i="5" s="1"/>
  <c r="K829" i="5" s="1"/>
  <c r="L829" i="5" s="1"/>
  <c r="M829" i="5" s="1"/>
  <c r="N829" i="5" s="1"/>
  <c r="O829" i="5" s="1"/>
  <c r="P829" i="5" s="1"/>
  <c r="Q829" i="5" s="1"/>
  <c r="R829" i="5" s="1"/>
  <c r="S829" i="5" s="1"/>
  <c r="T829" i="5" s="1"/>
  <c r="U829" i="5" s="1"/>
  <c r="V829" i="5" s="1"/>
  <c r="W829" i="5" s="1"/>
  <c r="X829" i="5" s="1"/>
  <c r="Y829" i="5" s="1"/>
  <c r="Z829" i="5" s="1"/>
  <c r="AA829" i="5" s="1"/>
  <c r="AB829" i="5" s="1"/>
  <c r="AC829" i="5" s="1"/>
  <c r="AD829" i="5" s="1"/>
  <c r="AE829" i="5" s="1"/>
  <c r="AF829" i="5" s="1"/>
  <c r="AG829" i="5" s="1"/>
  <c r="AH829" i="5" s="1"/>
  <c r="AI829" i="5" s="1"/>
  <c r="AJ829" i="5" s="1"/>
  <c r="AK829" i="5" s="1"/>
  <c r="AL829" i="5" s="1"/>
  <c r="AM829" i="5" s="1"/>
  <c r="AN829" i="5" s="1"/>
  <c r="AO829" i="5" s="1"/>
  <c r="AP829" i="5" s="1"/>
  <c r="AQ829" i="5" s="1"/>
  <c r="AR829" i="5" s="1"/>
  <c r="AS829" i="5" s="1"/>
  <c r="E828" i="5"/>
  <c r="CI827" i="5" a="1"/>
  <c r="CI827" i="5" s="1"/>
  <c r="CH827" i="5" a="1"/>
  <c r="CH827" i="5" s="1"/>
  <c r="CG827" i="5" a="1"/>
  <c r="CG827" i="5" s="1"/>
  <c r="CF827" i="5" a="1"/>
  <c r="CF827" i="5" s="1"/>
  <c r="CE827" i="5" a="1"/>
  <c r="CE827" i="5" s="1"/>
  <c r="CD827" i="5" a="1"/>
  <c r="CD827" i="5" s="1"/>
  <c r="CC827" i="5" a="1"/>
  <c r="CC827" i="5" s="1"/>
  <c r="CB827" i="5" a="1"/>
  <c r="CB827" i="5" s="1"/>
  <c r="CA827" i="5" a="1"/>
  <c r="CA827" i="5" s="1"/>
  <c r="BZ827" i="5" a="1"/>
  <c r="BZ827" i="5" s="1"/>
  <c r="BY827" i="5" a="1"/>
  <c r="BY827" i="5" s="1"/>
  <c r="BX827" i="5" a="1"/>
  <c r="BX827" i="5" s="1"/>
  <c r="BW827" i="5" a="1"/>
  <c r="BW827" i="5" s="1"/>
  <c r="BV827" i="5" a="1"/>
  <c r="BV827" i="5" s="1"/>
  <c r="BU827" i="5" a="1"/>
  <c r="BU827" i="5" s="1"/>
  <c r="BT827" i="5" a="1"/>
  <c r="BT827" i="5" s="1"/>
  <c r="BS827" i="5" a="1"/>
  <c r="BS827" i="5" s="1"/>
  <c r="BR827" i="5" a="1"/>
  <c r="BR827" i="5" s="1"/>
  <c r="BQ827" i="5" a="1"/>
  <c r="BQ827" i="5" s="1"/>
  <c r="BP827" i="5" a="1"/>
  <c r="BP827" i="5" s="1"/>
  <c r="BO827" i="5" a="1"/>
  <c r="BO827" i="5" s="1"/>
  <c r="BN827" i="5" a="1"/>
  <c r="BN827" i="5" s="1"/>
  <c r="BM827" i="5" a="1"/>
  <c r="BM827" i="5" s="1"/>
  <c r="BL827" i="5" a="1"/>
  <c r="BL827" i="5" s="1"/>
  <c r="BK827" i="5" a="1"/>
  <c r="BK827" i="5" s="1"/>
  <c r="BJ827" i="5" a="1"/>
  <c r="BJ827" i="5" s="1"/>
  <c r="BI827" i="5" a="1"/>
  <c r="BI827" i="5" s="1"/>
  <c r="BH827" i="5" a="1"/>
  <c r="BH827" i="5" s="1"/>
  <c r="BG827" i="5" a="1"/>
  <c r="BG827" i="5" s="1"/>
  <c r="BF827" i="5" a="1"/>
  <c r="BF827" i="5" s="1"/>
  <c r="BE827" i="5" a="1"/>
  <c r="BE827" i="5" s="1"/>
  <c r="BD827" i="5" a="1"/>
  <c r="BD827" i="5" s="1"/>
  <c r="BC827" i="5" a="1"/>
  <c r="BC827" i="5" s="1"/>
  <c r="BB827" i="5" a="1"/>
  <c r="BB827" i="5" s="1"/>
  <c r="K827" i="5"/>
  <c r="L827" i="5" s="1"/>
  <c r="M827" i="5" s="1"/>
  <c r="N827" i="5" s="1"/>
  <c r="O827" i="5" s="1"/>
  <c r="P827" i="5" s="1"/>
  <c r="Q827" i="5" s="1"/>
  <c r="R827" i="5" s="1"/>
  <c r="S827" i="5" s="1"/>
  <c r="T827" i="5" s="1"/>
  <c r="U827" i="5" s="1"/>
  <c r="V827" i="5" s="1"/>
  <c r="W827" i="5" s="1"/>
  <c r="X827" i="5" s="1"/>
  <c r="Y827" i="5" s="1"/>
  <c r="Z827" i="5" s="1"/>
  <c r="AA827" i="5" s="1"/>
  <c r="AB827" i="5" s="1"/>
  <c r="AC827" i="5" s="1"/>
  <c r="AD827" i="5" s="1"/>
  <c r="AE827" i="5" s="1"/>
  <c r="AF827" i="5" s="1"/>
  <c r="AG827" i="5" s="1"/>
  <c r="AH827" i="5" s="1"/>
  <c r="AI827" i="5" s="1"/>
  <c r="AJ827" i="5" s="1"/>
  <c r="AK827" i="5" s="1"/>
  <c r="AL827" i="5" s="1"/>
  <c r="AM827" i="5" s="1"/>
  <c r="AN827" i="5" s="1"/>
  <c r="AO827" i="5" s="1"/>
  <c r="AP827" i="5" s="1"/>
  <c r="AQ827" i="5" s="1"/>
  <c r="AR827" i="5" s="1"/>
  <c r="AS827" i="5" s="1"/>
  <c r="F827" i="5"/>
  <c r="G827" i="5" s="1"/>
  <c r="H827" i="5" s="1"/>
  <c r="I827" i="5" s="1"/>
  <c r="CI826" i="5" a="1"/>
  <c r="CI826" i="5" s="1"/>
  <c r="CH826" i="5" a="1"/>
  <c r="CH826" i="5" s="1"/>
  <c r="CG826" i="5" a="1"/>
  <c r="CG826" i="5" s="1"/>
  <c r="CF826" i="5" a="1"/>
  <c r="CF826" i="5" s="1"/>
  <c r="CE826" i="5" a="1"/>
  <c r="CE826" i="5" s="1"/>
  <c r="CD826" i="5" a="1"/>
  <c r="CD826" i="5" s="1"/>
  <c r="CC826" i="5" a="1"/>
  <c r="CC826" i="5" s="1"/>
  <c r="CB826" i="5" a="1"/>
  <c r="CB826" i="5" s="1"/>
  <c r="CA826" i="5" a="1"/>
  <c r="CA826" i="5" s="1"/>
  <c r="BZ826" i="5" a="1"/>
  <c r="BZ826" i="5" s="1"/>
  <c r="BY826" i="5" a="1"/>
  <c r="BY826" i="5" s="1"/>
  <c r="BX826" i="5" a="1"/>
  <c r="BX826" i="5" s="1"/>
  <c r="BW826" i="5" a="1"/>
  <c r="BW826" i="5" s="1"/>
  <c r="BV826" i="5" a="1"/>
  <c r="BV826" i="5" s="1"/>
  <c r="BU826" i="5" a="1"/>
  <c r="BU826" i="5" s="1"/>
  <c r="BT826" i="5" a="1"/>
  <c r="BT826" i="5" s="1"/>
  <c r="BS826" i="5" a="1"/>
  <c r="BS826" i="5" s="1"/>
  <c r="BR826" i="5" a="1"/>
  <c r="BR826" i="5" s="1"/>
  <c r="BQ826" i="5" a="1"/>
  <c r="BQ826" i="5" s="1"/>
  <c r="BP826" i="5" a="1"/>
  <c r="BP826" i="5" s="1"/>
  <c r="BO826" i="5" a="1"/>
  <c r="BO826" i="5" s="1"/>
  <c r="BN826" i="5" a="1"/>
  <c r="BN826" i="5" s="1"/>
  <c r="BM826" i="5" a="1"/>
  <c r="BM826" i="5" s="1"/>
  <c r="BL826" i="5" a="1"/>
  <c r="BL826" i="5" s="1"/>
  <c r="BK826" i="5" a="1"/>
  <c r="BK826" i="5" s="1"/>
  <c r="BJ826" i="5" a="1"/>
  <c r="BJ826" i="5" s="1"/>
  <c r="BI826" i="5" a="1"/>
  <c r="BI826" i="5" s="1"/>
  <c r="BH826" i="5" a="1"/>
  <c r="BH826" i="5" s="1"/>
  <c r="BG826" i="5" a="1"/>
  <c r="BG826" i="5" s="1"/>
  <c r="BF826" i="5" a="1"/>
  <c r="BF826" i="5" s="1"/>
  <c r="BE826" i="5" a="1"/>
  <c r="BE826" i="5" s="1"/>
  <c r="BD826" i="5" a="1"/>
  <c r="BD826" i="5" s="1"/>
  <c r="BC826" i="5" a="1"/>
  <c r="BC826" i="5" s="1"/>
  <c r="BB826" i="5" a="1"/>
  <c r="BB826" i="5" s="1"/>
  <c r="BA826" i="5" a="1"/>
  <c r="BA826" i="5" s="1"/>
  <c r="AZ826" i="5" a="1"/>
  <c r="AZ826" i="5" s="1"/>
  <c r="AY826" i="5" a="1"/>
  <c r="AY826" i="5" s="1"/>
  <c r="AX826" i="5" a="1"/>
  <c r="AX826" i="5" s="1"/>
  <c r="AW826" i="5" a="1"/>
  <c r="AW826" i="5" s="1"/>
  <c r="AV826" i="5" a="1"/>
  <c r="AV826" i="5" s="1"/>
  <c r="AU826" i="5" a="1"/>
  <c r="AU826" i="5" s="1"/>
  <c r="K826" i="5"/>
  <c r="L826" i="5" s="1"/>
  <c r="M826" i="5" s="1"/>
  <c r="N826" i="5" s="1"/>
  <c r="O826" i="5" s="1"/>
  <c r="P826" i="5" s="1"/>
  <c r="Q826" i="5" s="1"/>
  <c r="R826" i="5" s="1"/>
  <c r="S826" i="5" s="1"/>
  <c r="T826" i="5" s="1"/>
  <c r="U826" i="5" s="1"/>
  <c r="V826" i="5" s="1"/>
  <c r="W826" i="5" s="1"/>
  <c r="X826" i="5" s="1"/>
  <c r="Y826" i="5" s="1"/>
  <c r="Z826" i="5" s="1"/>
  <c r="AA826" i="5" s="1"/>
  <c r="AB826" i="5" s="1"/>
  <c r="AC826" i="5" s="1"/>
  <c r="AD826" i="5" s="1"/>
  <c r="AE826" i="5" s="1"/>
  <c r="AF826" i="5" s="1"/>
  <c r="AG826" i="5" s="1"/>
  <c r="AH826" i="5" s="1"/>
  <c r="AI826" i="5" s="1"/>
  <c r="AJ826" i="5" s="1"/>
  <c r="AK826" i="5" s="1"/>
  <c r="AL826" i="5" s="1"/>
  <c r="AM826" i="5" s="1"/>
  <c r="AN826" i="5" s="1"/>
  <c r="AO826" i="5" s="1"/>
  <c r="AP826" i="5" s="1"/>
  <c r="AQ826" i="5" s="1"/>
  <c r="AR826" i="5" s="1"/>
  <c r="AS826" i="5" s="1"/>
  <c r="F826" i="5"/>
  <c r="G826" i="5" s="1"/>
  <c r="H826" i="5" s="1"/>
  <c r="I826" i="5" s="1"/>
  <c r="CI825" i="5" a="1"/>
  <c r="CI825" i="5" s="1"/>
  <c r="CH825" i="5" a="1"/>
  <c r="CH825" i="5" s="1"/>
  <c r="CG825" i="5" a="1"/>
  <c r="CG825" i="5" s="1"/>
  <c r="CF825" i="5" a="1"/>
  <c r="CF825" i="5" s="1"/>
  <c r="CE825" i="5" a="1"/>
  <c r="CE825" i="5" s="1"/>
  <c r="CD825" i="5" a="1"/>
  <c r="CD825" i="5" s="1"/>
  <c r="CC825" i="5" a="1"/>
  <c r="CC825" i="5" s="1"/>
  <c r="CB825" i="5" a="1"/>
  <c r="CB825" i="5" s="1"/>
  <c r="CA825" i="5" a="1"/>
  <c r="CA825" i="5" s="1"/>
  <c r="BZ825" i="5" a="1"/>
  <c r="BZ825" i="5" s="1"/>
  <c r="BY825" i="5" a="1"/>
  <c r="BY825" i="5" s="1"/>
  <c r="BX825" i="5" a="1"/>
  <c r="BX825" i="5" s="1"/>
  <c r="BW825" i="5" a="1"/>
  <c r="BW825" i="5" s="1"/>
  <c r="BV825" i="5" a="1"/>
  <c r="BV825" i="5" s="1"/>
  <c r="BU825" i="5" a="1"/>
  <c r="BU825" i="5" s="1"/>
  <c r="BT825" i="5" a="1"/>
  <c r="BT825" i="5" s="1"/>
  <c r="BS825" i="5" a="1"/>
  <c r="BS825" i="5" s="1"/>
  <c r="BR825" i="5" a="1"/>
  <c r="BR825" i="5" s="1"/>
  <c r="BQ825" i="5" a="1"/>
  <c r="BQ825" i="5" s="1"/>
  <c r="BP825" i="5" a="1"/>
  <c r="BP825" i="5" s="1"/>
  <c r="BO825" i="5" a="1"/>
  <c r="BO825" i="5" s="1"/>
  <c r="BN825" i="5" a="1"/>
  <c r="BN825" i="5" s="1"/>
  <c r="BM825" i="5" a="1"/>
  <c r="BM825" i="5" s="1"/>
  <c r="BL825" i="5" a="1"/>
  <c r="BL825" i="5" s="1"/>
  <c r="BK825" i="5" a="1"/>
  <c r="BK825" i="5" s="1"/>
  <c r="BJ825" i="5" a="1"/>
  <c r="BJ825" i="5" s="1"/>
  <c r="BI825" i="5" a="1"/>
  <c r="BI825" i="5" s="1"/>
  <c r="BH825" i="5" a="1"/>
  <c r="BH825" i="5" s="1"/>
  <c r="BG825" i="5" a="1"/>
  <c r="BG825" i="5" s="1"/>
  <c r="BF825" i="5" a="1"/>
  <c r="BF825" i="5" s="1"/>
  <c r="BE825" i="5" a="1"/>
  <c r="BE825" i="5" s="1"/>
  <c r="BD825" i="5" a="1"/>
  <c r="BD825" i="5" s="1"/>
  <c r="BC825" i="5" a="1"/>
  <c r="BC825" i="5" s="1"/>
  <c r="BB825" i="5" a="1"/>
  <c r="BB825" i="5" s="1"/>
  <c r="BA825" i="5" a="1"/>
  <c r="BA825" i="5" s="1"/>
  <c r="AZ825" i="5" a="1"/>
  <c r="AZ825" i="5" s="1"/>
  <c r="AY825" i="5" a="1"/>
  <c r="AY825" i="5" s="1"/>
  <c r="AX825" i="5" a="1"/>
  <c r="AX825" i="5" s="1"/>
  <c r="AW825" i="5" a="1"/>
  <c r="AW825" i="5" s="1"/>
  <c r="AV825" i="5" a="1"/>
  <c r="AV825" i="5" s="1"/>
  <c r="AU825" i="5" a="1"/>
  <c r="AU825" i="5" s="1"/>
  <c r="CI824" i="5" a="1"/>
  <c r="CI824" i="5" s="1"/>
  <c r="CH824" i="5" a="1"/>
  <c r="CH824" i="5" s="1"/>
  <c r="CG824" i="5" a="1"/>
  <c r="CG824" i="5" s="1"/>
  <c r="CF824" i="5" a="1"/>
  <c r="CF824" i="5" s="1"/>
  <c r="CE824" i="5" a="1"/>
  <c r="CE824" i="5" s="1"/>
  <c r="CD824" i="5" a="1"/>
  <c r="CD824" i="5" s="1"/>
  <c r="CC824" i="5" a="1"/>
  <c r="CC824" i="5" s="1"/>
  <c r="CB824" i="5" a="1"/>
  <c r="CB824" i="5" s="1"/>
  <c r="CA824" i="5" a="1"/>
  <c r="CA824" i="5" s="1"/>
  <c r="BZ824" i="5" a="1"/>
  <c r="BZ824" i="5" s="1"/>
  <c r="BY824" i="5" a="1"/>
  <c r="BY824" i="5" s="1"/>
  <c r="BX824" i="5" a="1"/>
  <c r="BX824" i="5" s="1"/>
  <c r="BW824" i="5" a="1"/>
  <c r="BW824" i="5" s="1"/>
  <c r="BV824" i="5" a="1"/>
  <c r="BV824" i="5" s="1"/>
  <c r="BU824" i="5" a="1"/>
  <c r="BU824" i="5" s="1"/>
  <c r="BT824" i="5" a="1"/>
  <c r="BT824" i="5" s="1"/>
  <c r="BS824" i="5" a="1"/>
  <c r="BS824" i="5" s="1"/>
  <c r="BR824" i="5" a="1"/>
  <c r="BR824" i="5" s="1"/>
  <c r="BQ824" i="5" a="1"/>
  <c r="BQ824" i="5" s="1"/>
  <c r="BP824" i="5" a="1"/>
  <c r="BP824" i="5" s="1"/>
  <c r="BO824" i="5" a="1"/>
  <c r="BO824" i="5" s="1"/>
  <c r="BN824" i="5" a="1"/>
  <c r="BN824" i="5" s="1"/>
  <c r="BM824" i="5" a="1"/>
  <c r="BM824" i="5" s="1"/>
  <c r="BL824" i="5" a="1"/>
  <c r="BL824" i="5" s="1"/>
  <c r="BK824" i="5" a="1"/>
  <c r="BK824" i="5" s="1"/>
  <c r="BJ824" i="5" a="1"/>
  <c r="BJ824" i="5" s="1"/>
  <c r="BI824" i="5" a="1"/>
  <c r="BI824" i="5" s="1"/>
  <c r="BH824" i="5" a="1"/>
  <c r="BH824" i="5" s="1"/>
  <c r="BG824" i="5" a="1"/>
  <c r="BG824" i="5" s="1"/>
  <c r="BF824" i="5" a="1"/>
  <c r="BF824" i="5" s="1"/>
  <c r="BE824" i="5" a="1"/>
  <c r="BE824" i="5" s="1"/>
  <c r="BD824" i="5" a="1"/>
  <c r="BD824" i="5" s="1"/>
  <c r="BC824" i="5" a="1"/>
  <c r="BC824" i="5" s="1"/>
  <c r="BB824" i="5" a="1"/>
  <c r="BB824" i="5" s="1"/>
  <c r="BA824" i="5" a="1"/>
  <c r="BA824" i="5" s="1"/>
  <c r="AZ824" i="5" a="1"/>
  <c r="AZ824" i="5" s="1"/>
  <c r="AY824" i="5" a="1"/>
  <c r="AY824" i="5" s="1"/>
  <c r="AX824" i="5" a="1"/>
  <c r="AX824" i="5" s="1"/>
  <c r="AW824" i="5" a="1"/>
  <c r="AW824" i="5" s="1"/>
  <c r="AV824" i="5" a="1"/>
  <c r="AV824" i="5" s="1"/>
  <c r="AU824" i="5" a="1"/>
  <c r="AU824" i="5" s="1"/>
  <c r="CI823" i="5" a="1"/>
  <c r="CI823" i="5" s="1"/>
  <c r="CH823" i="5" a="1"/>
  <c r="CH823" i="5" s="1"/>
  <c r="CG823" i="5" a="1"/>
  <c r="CG823" i="5" s="1"/>
  <c r="CF823" i="5" a="1"/>
  <c r="CF823" i="5" s="1"/>
  <c r="CE823" i="5" a="1"/>
  <c r="CE823" i="5" s="1"/>
  <c r="CD823" i="5" a="1"/>
  <c r="CD823" i="5" s="1"/>
  <c r="CC823" i="5" a="1"/>
  <c r="CC823" i="5" s="1"/>
  <c r="CB823" i="5" a="1"/>
  <c r="CB823" i="5" s="1"/>
  <c r="CA823" i="5" a="1"/>
  <c r="CA823" i="5" s="1"/>
  <c r="BZ823" i="5" a="1"/>
  <c r="BZ823" i="5" s="1"/>
  <c r="BY823" i="5" a="1"/>
  <c r="BY823" i="5" s="1"/>
  <c r="BX823" i="5" a="1"/>
  <c r="BX823" i="5" s="1"/>
  <c r="BW823" i="5" a="1"/>
  <c r="BW823" i="5" s="1"/>
  <c r="BV823" i="5" a="1"/>
  <c r="BV823" i="5" s="1"/>
  <c r="BU823" i="5" a="1"/>
  <c r="BU823" i="5" s="1"/>
  <c r="BT823" i="5" a="1"/>
  <c r="BT823" i="5" s="1"/>
  <c r="BS823" i="5" a="1"/>
  <c r="BS823" i="5" s="1"/>
  <c r="BR823" i="5" a="1"/>
  <c r="BR823" i="5" s="1"/>
  <c r="BQ823" i="5" a="1"/>
  <c r="BQ823" i="5" s="1"/>
  <c r="BP823" i="5" a="1"/>
  <c r="BP823" i="5" s="1"/>
  <c r="BO823" i="5" a="1"/>
  <c r="BO823" i="5" s="1"/>
  <c r="BN823" i="5" a="1"/>
  <c r="BN823" i="5" s="1"/>
  <c r="BM823" i="5" a="1"/>
  <c r="BM823" i="5" s="1"/>
  <c r="BL823" i="5" a="1"/>
  <c r="BL823" i="5" s="1"/>
  <c r="BK823" i="5" a="1"/>
  <c r="BK823" i="5" s="1"/>
  <c r="BJ823" i="5" a="1"/>
  <c r="BJ823" i="5" s="1"/>
  <c r="BI823" i="5" a="1"/>
  <c r="BI823" i="5" s="1"/>
  <c r="BH823" i="5" a="1"/>
  <c r="BH823" i="5" s="1"/>
  <c r="BG823" i="5" a="1"/>
  <c r="BG823" i="5" s="1"/>
  <c r="BF823" i="5" a="1"/>
  <c r="BF823" i="5" s="1"/>
  <c r="BE823" i="5" a="1"/>
  <c r="BE823" i="5" s="1"/>
  <c r="BD823" i="5" a="1"/>
  <c r="BD823" i="5" s="1"/>
  <c r="BC823" i="5" a="1"/>
  <c r="BC823" i="5" s="1"/>
  <c r="BB823" i="5" a="1"/>
  <c r="BB823" i="5" s="1"/>
  <c r="BA823" i="5" a="1"/>
  <c r="BA823" i="5" s="1"/>
  <c r="AZ823" i="5" a="1"/>
  <c r="AZ823" i="5" s="1"/>
  <c r="AY823" i="5" a="1"/>
  <c r="AY823" i="5" s="1"/>
  <c r="AX823" i="5" a="1"/>
  <c r="AX823" i="5" s="1"/>
  <c r="AW823" i="5" a="1"/>
  <c r="AW823" i="5" s="1"/>
  <c r="AV823" i="5" a="1"/>
  <c r="AV823" i="5" s="1"/>
  <c r="AU823" i="5" a="1"/>
  <c r="AU823" i="5" s="1"/>
  <c r="AU821" i="5" a="1"/>
  <c r="AU821" i="5" s="1"/>
  <c r="B820" i="5"/>
  <c r="CI813" i="5" a="1"/>
  <c r="CI813" i="5" s="1"/>
  <c r="CH813" i="5" a="1"/>
  <c r="CH813" i="5" s="1"/>
  <c r="CG813" i="5" a="1"/>
  <c r="CG813" i="5" s="1"/>
  <c r="CF813" i="5" a="1"/>
  <c r="CF813" i="5" s="1"/>
  <c r="CE813" i="5" a="1"/>
  <c r="CE813" i="5" s="1"/>
  <c r="CD813" i="5" a="1"/>
  <c r="CD813" i="5" s="1"/>
  <c r="CC813" i="5" a="1"/>
  <c r="CC813" i="5" s="1"/>
  <c r="CB813" i="5" a="1"/>
  <c r="CB813" i="5" s="1"/>
  <c r="CA813" i="5" a="1"/>
  <c r="CA813" i="5" s="1"/>
  <c r="BZ813" i="5" a="1"/>
  <c r="BZ813" i="5" s="1"/>
  <c r="BY813" i="5" a="1"/>
  <c r="BY813" i="5" s="1"/>
  <c r="BX813" i="5" a="1"/>
  <c r="BX813" i="5" s="1"/>
  <c r="BW813" i="5" a="1"/>
  <c r="BW813" i="5" s="1"/>
  <c r="BV813" i="5" a="1"/>
  <c r="BV813" i="5" s="1"/>
  <c r="BU813" i="5" a="1"/>
  <c r="BU813" i="5" s="1"/>
  <c r="BT813" i="5" a="1"/>
  <c r="BT813" i="5" s="1"/>
  <c r="BS813" i="5" a="1"/>
  <c r="BS813" i="5" s="1"/>
  <c r="BR813" i="5" a="1"/>
  <c r="BR813" i="5" s="1"/>
  <c r="BQ813" i="5" a="1"/>
  <c r="BQ813" i="5" s="1"/>
  <c r="BP813" i="5" a="1"/>
  <c r="BP813" i="5" s="1"/>
  <c r="BO813" i="5" a="1"/>
  <c r="BO813" i="5" s="1"/>
  <c r="BN813" i="5" a="1"/>
  <c r="BN813" i="5" s="1"/>
  <c r="BM813" i="5" a="1"/>
  <c r="BM813" i="5" s="1"/>
  <c r="BL813" i="5" a="1"/>
  <c r="BL813" i="5" s="1"/>
  <c r="BK813" i="5" a="1"/>
  <c r="BK813" i="5" s="1"/>
  <c r="BJ813" i="5" a="1"/>
  <c r="BJ813" i="5" s="1"/>
  <c r="BI813" i="5" a="1"/>
  <c r="BI813" i="5" s="1"/>
  <c r="BH813" i="5" a="1"/>
  <c r="BH813" i="5" s="1"/>
  <c r="BG813" i="5" a="1"/>
  <c r="BG813" i="5" s="1"/>
  <c r="BF813" i="5" a="1"/>
  <c r="BF813" i="5" s="1"/>
  <c r="BE813" i="5" a="1"/>
  <c r="BE813" i="5" s="1"/>
  <c r="BD813" i="5" a="1"/>
  <c r="BD813" i="5" s="1"/>
  <c r="BC813" i="5" a="1"/>
  <c r="BC813" i="5" s="1"/>
  <c r="BB813" i="5" a="1"/>
  <c r="BB813" i="5" s="1"/>
  <c r="BA813" i="5" a="1"/>
  <c r="BA813" i="5" s="1"/>
  <c r="AZ813" i="5" a="1"/>
  <c r="AZ813" i="5" s="1"/>
  <c r="AY813" i="5" a="1"/>
  <c r="AY813" i="5" s="1"/>
  <c r="AX813" i="5" a="1"/>
  <c r="AX813" i="5" s="1"/>
  <c r="AW813" i="5" a="1"/>
  <c r="AW813" i="5" s="1"/>
  <c r="AV813" i="5" a="1"/>
  <c r="AV813" i="5" s="1"/>
  <c r="AU813" i="5" a="1"/>
  <c r="AU813" i="5" s="1"/>
  <c r="K813" i="5"/>
  <c r="L813" i="5" s="1"/>
  <c r="M813" i="5" s="1"/>
  <c r="N813" i="5" s="1"/>
  <c r="O813" i="5" s="1"/>
  <c r="P813" i="5" s="1"/>
  <c r="Q813" i="5" s="1"/>
  <c r="R813" i="5" s="1"/>
  <c r="S813" i="5" s="1"/>
  <c r="T813" i="5" s="1"/>
  <c r="U813" i="5" s="1"/>
  <c r="V813" i="5" s="1"/>
  <c r="W813" i="5" s="1"/>
  <c r="X813" i="5" s="1"/>
  <c r="Y813" i="5" s="1"/>
  <c r="Z813" i="5" s="1"/>
  <c r="AA813" i="5" s="1"/>
  <c r="AB813" i="5" s="1"/>
  <c r="AC813" i="5" s="1"/>
  <c r="AD813" i="5" s="1"/>
  <c r="AE813" i="5" s="1"/>
  <c r="AF813" i="5" s="1"/>
  <c r="AG813" i="5" s="1"/>
  <c r="AH813" i="5" s="1"/>
  <c r="AI813" i="5" s="1"/>
  <c r="AJ813" i="5" s="1"/>
  <c r="AK813" i="5" s="1"/>
  <c r="AL813" i="5" s="1"/>
  <c r="AM813" i="5" s="1"/>
  <c r="AN813" i="5" s="1"/>
  <c r="AO813" i="5" s="1"/>
  <c r="AP813" i="5" s="1"/>
  <c r="AQ813" i="5" s="1"/>
  <c r="AR813" i="5" s="1"/>
  <c r="AS813" i="5" s="1"/>
  <c r="F813" i="5"/>
  <c r="G813" i="5" s="1"/>
  <c r="H813" i="5" s="1"/>
  <c r="I813" i="5" s="1"/>
  <c r="J813" i="5" s="1"/>
  <c r="CI812" i="5" a="1"/>
  <c r="CI812" i="5" s="1"/>
  <c r="CH812" i="5" a="1"/>
  <c r="CH812" i="5" s="1"/>
  <c r="CG812" i="5" a="1"/>
  <c r="CG812" i="5" s="1"/>
  <c r="CF812" i="5" a="1"/>
  <c r="CF812" i="5" s="1"/>
  <c r="CE812" i="5" a="1"/>
  <c r="CE812" i="5" s="1"/>
  <c r="CD812" i="5" a="1"/>
  <c r="CD812" i="5" s="1"/>
  <c r="CC812" i="5" a="1"/>
  <c r="CC812" i="5" s="1"/>
  <c r="CB812" i="5" a="1"/>
  <c r="CB812" i="5" s="1"/>
  <c r="CA812" i="5" a="1"/>
  <c r="CA812" i="5" s="1"/>
  <c r="BZ812" i="5" a="1"/>
  <c r="BZ812" i="5" s="1"/>
  <c r="BY812" i="5" a="1"/>
  <c r="BY812" i="5" s="1"/>
  <c r="BX812" i="5" a="1"/>
  <c r="BX812" i="5" s="1"/>
  <c r="BW812" i="5" a="1"/>
  <c r="BW812" i="5" s="1"/>
  <c r="BV812" i="5" a="1"/>
  <c r="BV812" i="5" s="1"/>
  <c r="BU812" i="5" a="1"/>
  <c r="BU812" i="5" s="1"/>
  <c r="BT812" i="5" a="1"/>
  <c r="BT812" i="5" s="1"/>
  <c r="BS812" i="5" a="1"/>
  <c r="BS812" i="5" s="1"/>
  <c r="BR812" i="5" a="1"/>
  <c r="BR812" i="5" s="1"/>
  <c r="BQ812" i="5" a="1"/>
  <c r="BQ812" i="5" s="1"/>
  <c r="BP812" i="5" a="1"/>
  <c r="BP812" i="5" s="1"/>
  <c r="BO812" i="5" a="1"/>
  <c r="BO812" i="5" s="1"/>
  <c r="BN812" i="5" a="1"/>
  <c r="BN812" i="5" s="1"/>
  <c r="BM812" i="5" a="1"/>
  <c r="BM812" i="5" s="1"/>
  <c r="BL812" i="5" a="1"/>
  <c r="BL812" i="5" s="1"/>
  <c r="BK812" i="5" a="1"/>
  <c r="BK812" i="5" s="1"/>
  <c r="BJ812" i="5" a="1"/>
  <c r="BJ812" i="5" s="1"/>
  <c r="BI812" i="5" a="1"/>
  <c r="BI812" i="5" s="1"/>
  <c r="BH812" i="5" a="1"/>
  <c r="BH812" i="5" s="1"/>
  <c r="BG812" i="5" a="1"/>
  <c r="BG812" i="5" s="1"/>
  <c r="BF812" i="5" a="1"/>
  <c r="BF812" i="5" s="1"/>
  <c r="BE812" i="5" a="1"/>
  <c r="BE812" i="5" s="1"/>
  <c r="BD812" i="5" a="1"/>
  <c r="BD812" i="5" s="1"/>
  <c r="BC812" i="5" a="1"/>
  <c r="BC812" i="5" s="1"/>
  <c r="BB812" i="5" a="1"/>
  <c r="BB812" i="5" s="1"/>
  <c r="BA812" i="5" a="1"/>
  <c r="BA812" i="5" s="1"/>
  <c r="AZ812" i="5" a="1"/>
  <c r="AZ812" i="5" s="1"/>
  <c r="AY812" i="5" a="1"/>
  <c r="AY812" i="5" s="1"/>
  <c r="AX812" i="5" a="1"/>
  <c r="AX812" i="5" s="1"/>
  <c r="AW812" i="5" a="1"/>
  <c r="AW812" i="5" s="1"/>
  <c r="AV812" i="5" a="1"/>
  <c r="AV812" i="5" s="1"/>
  <c r="AU812" i="5" a="1"/>
  <c r="AU812" i="5" s="1"/>
  <c r="M812" i="5"/>
  <c r="N812" i="5" s="1"/>
  <c r="O812" i="5" s="1"/>
  <c r="P812" i="5" s="1"/>
  <c r="Q812" i="5" s="1"/>
  <c r="R812" i="5" s="1"/>
  <c r="S812" i="5" s="1"/>
  <c r="T812" i="5" s="1"/>
  <c r="U812" i="5" s="1"/>
  <c r="V812" i="5" s="1"/>
  <c r="W812" i="5" s="1"/>
  <c r="X812" i="5" s="1"/>
  <c r="Y812" i="5" s="1"/>
  <c r="Z812" i="5" s="1"/>
  <c r="AA812" i="5" s="1"/>
  <c r="AB812" i="5" s="1"/>
  <c r="AC812" i="5" s="1"/>
  <c r="AD812" i="5" s="1"/>
  <c r="AE812" i="5" s="1"/>
  <c r="AF812" i="5" s="1"/>
  <c r="AG812" i="5" s="1"/>
  <c r="AH812" i="5" s="1"/>
  <c r="AI812" i="5" s="1"/>
  <c r="AJ812" i="5" s="1"/>
  <c r="AK812" i="5" s="1"/>
  <c r="AL812" i="5" s="1"/>
  <c r="AM812" i="5" s="1"/>
  <c r="AN812" i="5" s="1"/>
  <c r="AO812" i="5" s="1"/>
  <c r="AP812" i="5" s="1"/>
  <c r="AQ812" i="5" s="1"/>
  <c r="AR812" i="5" s="1"/>
  <c r="AS812" i="5" s="1"/>
  <c r="F812" i="5"/>
  <c r="G812" i="5" s="1"/>
  <c r="H812" i="5" s="1"/>
  <c r="I812" i="5" s="1"/>
  <c r="J812" i="5" s="1"/>
  <c r="K812" i="5" s="1"/>
  <c r="L812" i="5" s="1"/>
  <c r="E811" i="5"/>
  <c r="CI810" i="5" a="1"/>
  <c r="CI810" i="5" s="1"/>
  <c r="CH810" i="5" a="1"/>
  <c r="CH810" i="5" s="1"/>
  <c r="CG810" i="5" a="1"/>
  <c r="CG810" i="5" s="1"/>
  <c r="CF810" i="5" a="1"/>
  <c r="CF810" i="5" s="1"/>
  <c r="CE810" i="5" a="1"/>
  <c r="CE810" i="5" s="1"/>
  <c r="CD810" i="5" a="1"/>
  <c r="CD810" i="5" s="1"/>
  <c r="CC810" i="5" a="1"/>
  <c r="CC810" i="5" s="1"/>
  <c r="CB810" i="5" a="1"/>
  <c r="CB810" i="5" s="1"/>
  <c r="CA810" i="5" a="1"/>
  <c r="CA810" i="5" s="1"/>
  <c r="BZ810" i="5" a="1"/>
  <c r="BZ810" i="5" s="1"/>
  <c r="BY810" i="5" a="1"/>
  <c r="BY810" i="5" s="1"/>
  <c r="BX810" i="5" a="1"/>
  <c r="BX810" i="5" s="1"/>
  <c r="BW810" i="5" a="1"/>
  <c r="BW810" i="5" s="1"/>
  <c r="BV810" i="5" a="1"/>
  <c r="BV810" i="5" s="1"/>
  <c r="BU810" i="5" a="1"/>
  <c r="BU810" i="5" s="1"/>
  <c r="BT810" i="5" a="1"/>
  <c r="BT810" i="5" s="1"/>
  <c r="BS810" i="5" a="1"/>
  <c r="BS810" i="5" s="1"/>
  <c r="BR810" i="5" a="1"/>
  <c r="BR810" i="5" s="1"/>
  <c r="BQ810" i="5" a="1"/>
  <c r="BQ810" i="5" s="1"/>
  <c r="BP810" i="5" a="1"/>
  <c r="BP810" i="5" s="1"/>
  <c r="BO810" i="5" a="1"/>
  <c r="BO810" i="5" s="1"/>
  <c r="BN810" i="5" a="1"/>
  <c r="BN810" i="5" s="1"/>
  <c r="BM810" i="5" a="1"/>
  <c r="BM810" i="5" s="1"/>
  <c r="BL810" i="5" a="1"/>
  <c r="BL810" i="5" s="1"/>
  <c r="BK810" i="5" a="1"/>
  <c r="BK810" i="5" s="1"/>
  <c r="BJ810" i="5" a="1"/>
  <c r="BJ810" i="5" s="1"/>
  <c r="BI810" i="5" a="1"/>
  <c r="BI810" i="5" s="1"/>
  <c r="BH810" i="5" a="1"/>
  <c r="BH810" i="5" s="1"/>
  <c r="BG810" i="5" a="1"/>
  <c r="BG810" i="5" s="1"/>
  <c r="BF810" i="5" a="1"/>
  <c r="BF810" i="5" s="1"/>
  <c r="BE810" i="5" a="1"/>
  <c r="BE810" i="5" s="1"/>
  <c r="BD810" i="5" a="1"/>
  <c r="BD810" i="5" s="1"/>
  <c r="BC810" i="5" a="1"/>
  <c r="BC810" i="5" s="1"/>
  <c r="BB810" i="5" a="1"/>
  <c r="BB810" i="5" s="1"/>
  <c r="K810" i="5"/>
  <c r="L810" i="5" s="1"/>
  <c r="M810" i="5" s="1"/>
  <c r="N810" i="5" s="1"/>
  <c r="O810" i="5" s="1"/>
  <c r="P810" i="5" s="1"/>
  <c r="Q810" i="5" s="1"/>
  <c r="R810" i="5" s="1"/>
  <c r="S810" i="5" s="1"/>
  <c r="T810" i="5" s="1"/>
  <c r="U810" i="5" s="1"/>
  <c r="V810" i="5" s="1"/>
  <c r="W810" i="5" s="1"/>
  <c r="X810" i="5" s="1"/>
  <c r="Y810" i="5" s="1"/>
  <c r="Z810" i="5" s="1"/>
  <c r="AA810" i="5" s="1"/>
  <c r="AB810" i="5" s="1"/>
  <c r="AC810" i="5" s="1"/>
  <c r="AD810" i="5" s="1"/>
  <c r="AE810" i="5" s="1"/>
  <c r="AF810" i="5" s="1"/>
  <c r="AG810" i="5" s="1"/>
  <c r="AH810" i="5" s="1"/>
  <c r="AI810" i="5" s="1"/>
  <c r="AJ810" i="5" s="1"/>
  <c r="AK810" i="5" s="1"/>
  <c r="AL810" i="5" s="1"/>
  <c r="AM810" i="5" s="1"/>
  <c r="AN810" i="5" s="1"/>
  <c r="AO810" i="5" s="1"/>
  <c r="AP810" i="5" s="1"/>
  <c r="AQ810" i="5" s="1"/>
  <c r="AR810" i="5" s="1"/>
  <c r="AS810" i="5" s="1"/>
  <c r="F810" i="5"/>
  <c r="G810" i="5" s="1"/>
  <c r="H810" i="5" s="1"/>
  <c r="I810" i="5" s="1"/>
  <c r="CI809" i="5" a="1"/>
  <c r="CI809" i="5" s="1"/>
  <c r="CH809" i="5" a="1"/>
  <c r="CH809" i="5" s="1"/>
  <c r="CG809" i="5" a="1"/>
  <c r="CG809" i="5" s="1"/>
  <c r="CF809" i="5" a="1"/>
  <c r="CF809" i="5" s="1"/>
  <c r="CE809" i="5" a="1"/>
  <c r="CE809" i="5" s="1"/>
  <c r="CD809" i="5" a="1"/>
  <c r="CD809" i="5" s="1"/>
  <c r="CC809" i="5" a="1"/>
  <c r="CC809" i="5" s="1"/>
  <c r="CB809" i="5" a="1"/>
  <c r="CB809" i="5" s="1"/>
  <c r="CA809" i="5" a="1"/>
  <c r="CA809" i="5" s="1"/>
  <c r="BZ809" i="5" a="1"/>
  <c r="BZ809" i="5" s="1"/>
  <c r="BY809" i="5" a="1"/>
  <c r="BY809" i="5" s="1"/>
  <c r="BX809" i="5" a="1"/>
  <c r="BX809" i="5" s="1"/>
  <c r="BW809" i="5" a="1"/>
  <c r="BW809" i="5" s="1"/>
  <c r="BV809" i="5" a="1"/>
  <c r="BV809" i="5" s="1"/>
  <c r="BU809" i="5" a="1"/>
  <c r="BU809" i="5" s="1"/>
  <c r="BT809" i="5" a="1"/>
  <c r="BT809" i="5" s="1"/>
  <c r="BS809" i="5" a="1"/>
  <c r="BS809" i="5" s="1"/>
  <c r="BR809" i="5" a="1"/>
  <c r="BR809" i="5" s="1"/>
  <c r="BQ809" i="5" a="1"/>
  <c r="BQ809" i="5" s="1"/>
  <c r="BP809" i="5" a="1"/>
  <c r="BP809" i="5" s="1"/>
  <c r="BO809" i="5" a="1"/>
  <c r="BO809" i="5" s="1"/>
  <c r="BN809" i="5" a="1"/>
  <c r="BN809" i="5" s="1"/>
  <c r="BM809" i="5" a="1"/>
  <c r="BM809" i="5" s="1"/>
  <c r="BL809" i="5" a="1"/>
  <c r="BL809" i="5" s="1"/>
  <c r="BK809" i="5" a="1"/>
  <c r="BK809" i="5" s="1"/>
  <c r="BJ809" i="5" a="1"/>
  <c r="BJ809" i="5" s="1"/>
  <c r="BI809" i="5" a="1"/>
  <c r="BI809" i="5" s="1"/>
  <c r="BH809" i="5" a="1"/>
  <c r="BH809" i="5" s="1"/>
  <c r="BG809" i="5" a="1"/>
  <c r="BG809" i="5" s="1"/>
  <c r="BF809" i="5" a="1"/>
  <c r="BF809" i="5" s="1"/>
  <c r="BE809" i="5" a="1"/>
  <c r="BE809" i="5" s="1"/>
  <c r="BD809" i="5" a="1"/>
  <c r="BD809" i="5" s="1"/>
  <c r="BC809" i="5" a="1"/>
  <c r="BC809" i="5" s="1"/>
  <c r="BB809" i="5" a="1"/>
  <c r="BB809" i="5" s="1"/>
  <c r="BA809" i="5" a="1"/>
  <c r="BA809" i="5" s="1"/>
  <c r="AZ809" i="5" a="1"/>
  <c r="AZ809" i="5" s="1"/>
  <c r="AY809" i="5" a="1"/>
  <c r="AY809" i="5" s="1"/>
  <c r="AX809" i="5" a="1"/>
  <c r="AX809" i="5" s="1"/>
  <c r="AW809" i="5" a="1"/>
  <c r="AW809" i="5" s="1"/>
  <c r="AV809" i="5" a="1"/>
  <c r="AV809" i="5" s="1"/>
  <c r="AU809" i="5" a="1"/>
  <c r="AU809" i="5" s="1"/>
  <c r="Q809" i="5"/>
  <c r="R809" i="5" s="1"/>
  <c r="S809" i="5" s="1"/>
  <c r="T809" i="5" s="1"/>
  <c r="U809" i="5" s="1"/>
  <c r="V809" i="5" s="1"/>
  <c r="W809" i="5" s="1"/>
  <c r="X809" i="5" s="1"/>
  <c r="Y809" i="5" s="1"/>
  <c r="Z809" i="5" s="1"/>
  <c r="AA809" i="5" s="1"/>
  <c r="AB809" i="5" s="1"/>
  <c r="AC809" i="5" s="1"/>
  <c r="AD809" i="5" s="1"/>
  <c r="AE809" i="5" s="1"/>
  <c r="AF809" i="5" s="1"/>
  <c r="AG809" i="5" s="1"/>
  <c r="AH809" i="5" s="1"/>
  <c r="AI809" i="5" s="1"/>
  <c r="AJ809" i="5" s="1"/>
  <c r="AK809" i="5" s="1"/>
  <c r="AL809" i="5" s="1"/>
  <c r="AM809" i="5" s="1"/>
  <c r="AN809" i="5" s="1"/>
  <c r="AO809" i="5" s="1"/>
  <c r="AP809" i="5" s="1"/>
  <c r="AQ809" i="5" s="1"/>
  <c r="AR809" i="5" s="1"/>
  <c r="AS809" i="5" s="1"/>
  <c r="K809" i="5"/>
  <c r="L809" i="5" s="1"/>
  <c r="M809" i="5" s="1"/>
  <c r="N809" i="5" s="1"/>
  <c r="O809" i="5" s="1"/>
  <c r="P809" i="5" s="1"/>
  <c r="F809" i="5"/>
  <c r="CI808" i="5" a="1"/>
  <c r="CI808" i="5" s="1"/>
  <c r="CH808" i="5" a="1"/>
  <c r="CH808" i="5" s="1"/>
  <c r="CG808" i="5" a="1"/>
  <c r="CG808" i="5" s="1"/>
  <c r="CF808" i="5" a="1"/>
  <c r="CF808" i="5" s="1"/>
  <c r="CE808" i="5" a="1"/>
  <c r="CE808" i="5" s="1"/>
  <c r="CD808" i="5" a="1"/>
  <c r="CD808" i="5" s="1"/>
  <c r="CC808" i="5" a="1"/>
  <c r="CC808" i="5" s="1"/>
  <c r="CB808" i="5" a="1"/>
  <c r="CB808" i="5" s="1"/>
  <c r="CA808" i="5" a="1"/>
  <c r="CA808" i="5" s="1"/>
  <c r="BZ808" i="5" a="1"/>
  <c r="BZ808" i="5" s="1"/>
  <c r="BY808" i="5" a="1"/>
  <c r="BY808" i="5" s="1"/>
  <c r="BX808" i="5" a="1"/>
  <c r="BX808" i="5" s="1"/>
  <c r="BW808" i="5" a="1"/>
  <c r="BW808" i="5" s="1"/>
  <c r="BV808" i="5" a="1"/>
  <c r="BV808" i="5" s="1"/>
  <c r="BU808" i="5" a="1"/>
  <c r="BU808" i="5" s="1"/>
  <c r="BT808" i="5" a="1"/>
  <c r="BT808" i="5" s="1"/>
  <c r="BS808" i="5" a="1"/>
  <c r="BS808" i="5" s="1"/>
  <c r="BR808" i="5" a="1"/>
  <c r="BR808" i="5" s="1"/>
  <c r="BQ808" i="5" a="1"/>
  <c r="BQ808" i="5" s="1"/>
  <c r="BP808" i="5" a="1"/>
  <c r="BP808" i="5" s="1"/>
  <c r="BO808" i="5" a="1"/>
  <c r="BO808" i="5" s="1"/>
  <c r="BN808" i="5" a="1"/>
  <c r="BN808" i="5" s="1"/>
  <c r="BM808" i="5" a="1"/>
  <c r="BM808" i="5" s="1"/>
  <c r="BL808" i="5" a="1"/>
  <c r="BL808" i="5" s="1"/>
  <c r="BK808" i="5" a="1"/>
  <c r="BK808" i="5" s="1"/>
  <c r="BJ808" i="5" a="1"/>
  <c r="BJ808" i="5" s="1"/>
  <c r="BI808" i="5" a="1"/>
  <c r="BI808" i="5" s="1"/>
  <c r="BH808" i="5" a="1"/>
  <c r="BH808" i="5" s="1"/>
  <c r="BG808" i="5" a="1"/>
  <c r="BG808" i="5" s="1"/>
  <c r="BF808" i="5" a="1"/>
  <c r="BF808" i="5" s="1"/>
  <c r="BE808" i="5" a="1"/>
  <c r="BE808" i="5" s="1"/>
  <c r="BD808" i="5" a="1"/>
  <c r="BD808" i="5" s="1"/>
  <c r="BC808" i="5" a="1"/>
  <c r="BC808" i="5" s="1"/>
  <c r="BB808" i="5" a="1"/>
  <c r="BB808" i="5" s="1"/>
  <c r="BA808" i="5" a="1"/>
  <c r="BA808" i="5" s="1"/>
  <c r="AZ808" i="5" a="1"/>
  <c r="AZ808" i="5" s="1"/>
  <c r="AY808" i="5" a="1"/>
  <c r="AY808" i="5" s="1"/>
  <c r="AX808" i="5" a="1"/>
  <c r="AX808" i="5" s="1"/>
  <c r="AW808" i="5" a="1"/>
  <c r="AW808" i="5" s="1"/>
  <c r="AV808" i="5" a="1"/>
  <c r="AV808" i="5" s="1"/>
  <c r="AU808" i="5" a="1"/>
  <c r="AU808" i="5" s="1"/>
  <c r="CI807" i="5" a="1"/>
  <c r="CI807" i="5" s="1"/>
  <c r="CH807" i="5" a="1"/>
  <c r="CH807" i="5" s="1"/>
  <c r="CG807" i="5" a="1"/>
  <c r="CG807" i="5" s="1"/>
  <c r="CF807" i="5" a="1"/>
  <c r="CF807" i="5" s="1"/>
  <c r="CE807" i="5" a="1"/>
  <c r="CE807" i="5" s="1"/>
  <c r="CD807" i="5" a="1"/>
  <c r="CD807" i="5" s="1"/>
  <c r="CC807" i="5" a="1"/>
  <c r="CC807" i="5" s="1"/>
  <c r="CB807" i="5" a="1"/>
  <c r="CB807" i="5" s="1"/>
  <c r="CA807" i="5" a="1"/>
  <c r="CA807" i="5" s="1"/>
  <c r="BZ807" i="5" a="1"/>
  <c r="BZ807" i="5" s="1"/>
  <c r="BY807" i="5" a="1"/>
  <c r="BY807" i="5" s="1"/>
  <c r="BX807" i="5" a="1"/>
  <c r="BX807" i="5" s="1"/>
  <c r="BW807" i="5" a="1"/>
  <c r="BW807" i="5" s="1"/>
  <c r="BV807" i="5" a="1"/>
  <c r="BV807" i="5" s="1"/>
  <c r="BU807" i="5" a="1"/>
  <c r="BU807" i="5" s="1"/>
  <c r="BT807" i="5" a="1"/>
  <c r="BT807" i="5" s="1"/>
  <c r="BS807" i="5" a="1"/>
  <c r="BS807" i="5" s="1"/>
  <c r="BR807" i="5" a="1"/>
  <c r="BR807" i="5" s="1"/>
  <c r="BQ807" i="5" a="1"/>
  <c r="BQ807" i="5" s="1"/>
  <c r="BP807" i="5" a="1"/>
  <c r="BP807" i="5" s="1"/>
  <c r="BO807" i="5" a="1"/>
  <c r="BO807" i="5" s="1"/>
  <c r="BN807" i="5" a="1"/>
  <c r="BN807" i="5" s="1"/>
  <c r="BM807" i="5" a="1"/>
  <c r="BM807" i="5" s="1"/>
  <c r="BL807" i="5" a="1"/>
  <c r="BL807" i="5" s="1"/>
  <c r="BK807" i="5" a="1"/>
  <c r="BK807" i="5" s="1"/>
  <c r="BJ807" i="5" a="1"/>
  <c r="BJ807" i="5" s="1"/>
  <c r="BI807" i="5" a="1"/>
  <c r="BI807" i="5" s="1"/>
  <c r="BH807" i="5" a="1"/>
  <c r="BH807" i="5" s="1"/>
  <c r="BG807" i="5" a="1"/>
  <c r="BG807" i="5" s="1"/>
  <c r="BF807" i="5" a="1"/>
  <c r="BF807" i="5" s="1"/>
  <c r="BE807" i="5" a="1"/>
  <c r="BE807" i="5" s="1"/>
  <c r="BD807" i="5" a="1"/>
  <c r="BD807" i="5" s="1"/>
  <c r="BC807" i="5" a="1"/>
  <c r="BC807" i="5" s="1"/>
  <c r="BB807" i="5" a="1"/>
  <c r="BB807" i="5" s="1"/>
  <c r="BA807" i="5" a="1"/>
  <c r="BA807" i="5" s="1"/>
  <c r="AZ807" i="5" a="1"/>
  <c r="AZ807" i="5" s="1"/>
  <c r="AY807" i="5" a="1"/>
  <c r="AY807" i="5" s="1"/>
  <c r="AX807" i="5" a="1"/>
  <c r="AX807" i="5" s="1"/>
  <c r="AW807" i="5" a="1"/>
  <c r="AW807" i="5" s="1"/>
  <c r="AV807" i="5" a="1"/>
  <c r="AV807" i="5" s="1"/>
  <c r="AU807" i="5" a="1"/>
  <c r="AU807" i="5" s="1"/>
  <c r="CI806" i="5" a="1"/>
  <c r="CI806" i="5" s="1"/>
  <c r="CH806" i="5" a="1"/>
  <c r="CH806" i="5" s="1"/>
  <c r="CG806" i="5" a="1"/>
  <c r="CG806" i="5" s="1"/>
  <c r="CF806" i="5" a="1"/>
  <c r="CF806" i="5" s="1"/>
  <c r="CE806" i="5" a="1"/>
  <c r="CE806" i="5" s="1"/>
  <c r="CD806" i="5" a="1"/>
  <c r="CD806" i="5" s="1"/>
  <c r="CC806" i="5" a="1"/>
  <c r="CC806" i="5" s="1"/>
  <c r="CB806" i="5" a="1"/>
  <c r="CB806" i="5" s="1"/>
  <c r="CA806" i="5" a="1"/>
  <c r="CA806" i="5" s="1"/>
  <c r="BZ806" i="5" a="1"/>
  <c r="BZ806" i="5" s="1"/>
  <c r="BY806" i="5" a="1"/>
  <c r="BY806" i="5" s="1"/>
  <c r="BX806" i="5" a="1"/>
  <c r="BX806" i="5" s="1"/>
  <c r="BW806" i="5" a="1"/>
  <c r="BW806" i="5" s="1"/>
  <c r="BV806" i="5" a="1"/>
  <c r="BV806" i="5" s="1"/>
  <c r="BU806" i="5" a="1"/>
  <c r="BU806" i="5" s="1"/>
  <c r="BT806" i="5" a="1"/>
  <c r="BT806" i="5" s="1"/>
  <c r="BS806" i="5" a="1"/>
  <c r="BS806" i="5" s="1"/>
  <c r="BR806" i="5" a="1"/>
  <c r="BR806" i="5" s="1"/>
  <c r="BQ806" i="5" a="1"/>
  <c r="BQ806" i="5" s="1"/>
  <c r="BP806" i="5" a="1"/>
  <c r="BP806" i="5" s="1"/>
  <c r="BO806" i="5" a="1"/>
  <c r="BO806" i="5" s="1"/>
  <c r="BN806" i="5" a="1"/>
  <c r="BN806" i="5" s="1"/>
  <c r="BM806" i="5" a="1"/>
  <c r="BM806" i="5" s="1"/>
  <c r="BL806" i="5" a="1"/>
  <c r="BL806" i="5" s="1"/>
  <c r="BK806" i="5" a="1"/>
  <c r="BK806" i="5" s="1"/>
  <c r="BJ806" i="5" a="1"/>
  <c r="BJ806" i="5" s="1"/>
  <c r="BI806" i="5" a="1"/>
  <c r="BI806" i="5" s="1"/>
  <c r="BH806" i="5" a="1"/>
  <c r="BH806" i="5" s="1"/>
  <c r="BG806" i="5" a="1"/>
  <c r="BG806" i="5" s="1"/>
  <c r="BF806" i="5" a="1"/>
  <c r="BF806" i="5" s="1"/>
  <c r="BE806" i="5" a="1"/>
  <c r="BE806" i="5" s="1"/>
  <c r="BD806" i="5" a="1"/>
  <c r="BD806" i="5" s="1"/>
  <c r="BC806" i="5" a="1"/>
  <c r="BC806" i="5" s="1"/>
  <c r="BB806" i="5" a="1"/>
  <c r="BB806" i="5" s="1"/>
  <c r="BA806" i="5" a="1"/>
  <c r="BA806" i="5" s="1"/>
  <c r="AZ806" i="5" a="1"/>
  <c r="AZ806" i="5" s="1"/>
  <c r="AY806" i="5" a="1"/>
  <c r="AY806" i="5" s="1"/>
  <c r="AX806" i="5" a="1"/>
  <c r="AX806" i="5" s="1"/>
  <c r="AW806" i="5" a="1"/>
  <c r="AW806" i="5" s="1"/>
  <c r="AV806" i="5" a="1"/>
  <c r="AV806" i="5" s="1"/>
  <c r="AU806" i="5" a="1"/>
  <c r="AU806" i="5" s="1"/>
  <c r="AU804" i="5" a="1"/>
  <c r="AU804" i="5" s="1"/>
  <c r="B803" i="5"/>
  <c r="CI796" i="5" a="1"/>
  <c r="CI796" i="5" s="1"/>
  <c r="CH796" i="5" a="1"/>
  <c r="CH796" i="5" s="1"/>
  <c r="CG796" i="5" a="1"/>
  <c r="CG796" i="5" s="1"/>
  <c r="CF796" i="5" a="1"/>
  <c r="CF796" i="5" s="1"/>
  <c r="CE796" i="5" a="1"/>
  <c r="CE796" i="5" s="1"/>
  <c r="CD796" i="5" a="1"/>
  <c r="CD796" i="5" s="1"/>
  <c r="CC796" i="5" a="1"/>
  <c r="CC796" i="5" s="1"/>
  <c r="CB796" i="5" a="1"/>
  <c r="CB796" i="5" s="1"/>
  <c r="CA796" i="5" a="1"/>
  <c r="CA796" i="5" s="1"/>
  <c r="BZ796" i="5" a="1"/>
  <c r="BZ796" i="5" s="1"/>
  <c r="BY796" i="5" a="1"/>
  <c r="BY796" i="5" s="1"/>
  <c r="BX796" i="5" a="1"/>
  <c r="BX796" i="5" s="1"/>
  <c r="BW796" i="5" a="1"/>
  <c r="BW796" i="5" s="1"/>
  <c r="BV796" i="5" a="1"/>
  <c r="BV796" i="5" s="1"/>
  <c r="BU796" i="5" a="1"/>
  <c r="BU796" i="5" s="1"/>
  <c r="BT796" i="5" a="1"/>
  <c r="BT796" i="5" s="1"/>
  <c r="BS796" i="5" a="1"/>
  <c r="BS796" i="5" s="1"/>
  <c r="BR796" i="5" a="1"/>
  <c r="BR796" i="5" s="1"/>
  <c r="BQ796" i="5" a="1"/>
  <c r="BQ796" i="5" s="1"/>
  <c r="BP796" i="5" a="1"/>
  <c r="BP796" i="5" s="1"/>
  <c r="BO796" i="5" a="1"/>
  <c r="BO796" i="5" s="1"/>
  <c r="BN796" i="5" a="1"/>
  <c r="BN796" i="5" s="1"/>
  <c r="BM796" i="5" a="1"/>
  <c r="BM796" i="5" s="1"/>
  <c r="BL796" i="5" a="1"/>
  <c r="BL796" i="5" s="1"/>
  <c r="BK796" i="5" a="1"/>
  <c r="BK796" i="5" s="1"/>
  <c r="BJ796" i="5" a="1"/>
  <c r="BJ796" i="5" s="1"/>
  <c r="BI796" i="5" a="1"/>
  <c r="BI796" i="5" s="1"/>
  <c r="BH796" i="5" a="1"/>
  <c r="BH796" i="5" s="1"/>
  <c r="BG796" i="5" a="1"/>
  <c r="BG796" i="5" s="1"/>
  <c r="BF796" i="5" a="1"/>
  <c r="BF796" i="5" s="1"/>
  <c r="BE796" i="5" a="1"/>
  <c r="BE796" i="5" s="1"/>
  <c r="BD796" i="5" a="1"/>
  <c r="BD796" i="5" s="1"/>
  <c r="BC796" i="5" a="1"/>
  <c r="BC796" i="5" s="1"/>
  <c r="BB796" i="5" a="1"/>
  <c r="BB796" i="5" s="1"/>
  <c r="BA796" i="5" a="1"/>
  <c r="BA796" i="5" s="1"/>
  <c r="AZ796" i="5" a="1"/>
  <c r="AZ796" i="5" s="1"/>
  <c r="AY796" i="5" a="1"/>
  <c r="AY796" i="5" s="1"/>
  <c r="AX796" i="5" a="1"/>
  <c r="AX796" i="5" s="1"/>
  <c r="AW796" i="5" a="1"/>
  <c r="AW796" i="5" s="1"/>
  <c r="AV796" i="5" a="1"/>
  <c r="AV796" i="5" s="1"/>
  <c r="AU796" i="5" a="1"/>
  <c r="AU796" i="5" s="1"/>
  <c r="F796" i="5"/>
  <c r="G796" i="5" s="1"/>
  <c r="H796" i="5" s="1"/>
  <c r="I796" i="5" s="1"/>
  <c r="J796" i="5" s="1"/>
  <c r="K796" i="5" s="1"/>
  <c r="L796" i="5" s="1"/>
  <c r="M796" i="5" s="1"/>
  <c r="N796" i="5" s="1"/>
  <c r="O796" i="5" s="1"/>
  <c r="P796" i="5" s="1"/>
  <c r="Q796" i="5" s="1"/>
  <c r="R796" i="5" s="1"/>
  <c r="S796" i="5" s="1"/>
  <c r="T796" i="5" s="1"/>
  <c r="U796" i="5" s="1"/>
  <c r="V796" i="5" s="1"/>
  <c r="W796" i="5" s="1"/>
  <c r="X796" i="5" s="1"/>
  <c r="Y796" i="5" s="1"/>
  <c r="Z796" i="5" s="1"/>
  <c r="AA796" i="5" s="1"/>
  <c r="AB796" i="5" s="1"/>
  <c r="AC796" i="5" s="1"/>
  <c r="AD796" i="5" s="1"/>
  <c r="AE796" i="5" s="1"/>
  <c r="AF796" i="5" s="1"/>
  <c r="AG796" i="5" s="1"/>
  <c r="AH796" i="5" s="1"/>
  <c r="AI796" i="5" s="1"/>
  <c r="AJ796" i="5" s="1"/>
  <c r="AK796" i="5" s="1"/>
  <c r="AL796" i="5" s="1"/>
  <c r="AM796" i="5" s="1"/>
  <c r="AN796" i="5" s="1"/>
  <c r="AO796" i="5" s="1"/>
  <c r="AP796" i="5" s="1"/>
  <c r="AQ796" i="5" s="1"/>
  <c r="AR796" i="5" s="1"/>
  <c r="AS796" i="5" s="1"/>
  <c r="CI795" i="5" a="1"/>
  <c r="CI795" i="5" s="1"/>
  <c r="CH795" i="5" a="1"/>
  <c r="CH795" i="5" s="1"/>
  <c r="CG795" i="5" a="1"/>
  <c r="CG795" i="5" s="1"/>
  <c r="CF795" i="5" a="1"/>
  <c r="CF795" i="5" s="1"/>
  <c r="CE795" i="5" a="1"/>
  <c r="CE795" i="5" s="1"/>
  <c r="CD795" i="5" a="1"/>
  <c r="CD795" i="5" s="1"/>
  <c r="CC795" i="5" a="1"/>
  <c r="CC795" i="5" s="1"/>
  <c r="CB795" i="5" a="1"/>
  <c r="CB795" i="5" s="1"/>
  <c r="CA795" i="5" a="1"/>
  <c r="CA795" i="5" s="1"/>
  <c r="BZ795" i="5" a="1"/>
  <c r="BZ795" i="5" s="1"/>
  <c r="BY795" i="5" a="1"/>
  <c r="BY795" i="5" s="1"/>
  <c r="BX795" i="5" a="1"/>
  <c r="BX795" i="5" s="1"/>
  <c r="BW795" i="5" a="1"/>
  <c r="BW795" i="5" s="1"/>
  <c r="BV795" i="5" a="1"/>
  <c r="BV795" i="5" s="1"/>
  <c r="BU795" i="5" a="1"/>
  <c r="BU795" i="5" s="1"/>
  <c r="BT795" i="5" a="1"/>
  <c r="BT795" i="5" s="1"/>
  <c r="BS795" i="5" a="1"/>
  <c r="BS795" i="5" s="1"/>
  <c r="BR795" i="5" a="1"/>
  <c r="BR795" i="5" s="1"/>
  <c r="BQ795" i="5" a="1"/>
  <c r="BQ795" i="5" s="1"/>
  <c r="BP795" i="5" a="1"/>
  <c r="BP795" i="5" s="1"/>
  <c r="BO795" i="5" a="1"/>
  <c r="BO795" i="5" s="1"/>
  <c r="BN795" i="5" a="1"/>
  <c r="BN795" i="5" s="1"/>
  <c r="BM795" i="5" a="1"/>
  <c r="BM795" i="5" s="1"/>
  <c r="BL795" i="5" a="1"/>
  <c r="BL795" i="5" s="1"/>
  <c r="BK795" i="5" a="1"/>
  <c r="BK795" i="5" s="1"/>
  <c r="BJ795" i="5" a="1"/>
  <c r="BJ795" i="5" s="1"/>
  <c r="BI795" i="5" a="1"/>
  <c r="BI795" i="5" s="1"/>
  <c r="BH795" i="5" a="1"/>
  <c r="BH795" i="5" s="1"/>
  <c r="BG795" i="5" a="1"/>
  <c r="BG795" i="5" s="1"/>
  <c r="BF795" i="5" a="1"/>
  <c r="BF795" i="5" s="1"/>
  <c r="BE795" i="5" a="1"/>
  <c r="BE795" i="5" s="1"/>
  <c r="BD795" i="5" a="1"/>
  <c r="BD795" i="5" s="1"/>
  <c r="BC795" i="5" a="1"/>
  <c r="BC795" i="5" s="1"/>
  <c r="BB795" i="5" a="1"/>
  <c r="BB795" i="5" s="1"/>
  <c r="BA795" i="5" a="1"/>
  <c r="BA795" i="5" s="1"/>
  <c r="AZ795" i="5" a="1"/>
  <c r="AZ795" i="5" s="1"/>
  <c r="AY795" i="5" a="1"/>
  <c r="AY795" i="5" s="1"/>
  <c r="AX795" i="5" a="1"/>
  <c r="AX795" i="5" s="1"/>
  <c r="AW795" i="5" a="1"/>
  <c r="AW795" i="5" s="1"/>
  <c r="AV795" i="5" a="1"/>
  <c r="AV795" i="5" s="1"/>
  <c r="AU795" i="5" a="1"/>
  <c r="AU795" i="5" s="1"/>
  <c r="F795" i="5"/>
  <c r="G795" i="5" s="1"/>
  <c r="H795" i="5" s="1"/>
  <c r="I795" i="5" s="1"/>
  <c r="J795" i="5" s="1"/>
  <c r="K795" i="5" s="1"/>
  <c r="L795" i="5" s="1"/>
  <c r="M795" i="5" s="1"/>
  <c r="N795" i="5" s="1"/>
  <c r="O795" i="5" s="1"/>
  <c r="P795" i="5" s="1"/>
  <c r="Q795" i="5" s="1"/>
  <c r="R795" i="5" s="1"/>
  <c r="S795" i="5" s="1"/>
  <c r="T795" i="5" s="1"/>
  <c r="U795" i="5" s="1"/>
  <c r="V795" i="5" s="1"/>
  <c r="W795" i="5" s="1"/>
  <c r="X795" i="5" s="1"/>
  <c r="Y795" i="5" s="1"/>
  <c r="Z795" i="5" s="1"/>
  <c r="AA795" i="5" s="1"/>
  <c r="AB795" i="5" s="1"/>
  <c r="AC795" i="5" s="1"/>
  <c r="AD795" i="5" s="1"/>
  <c r="AE795" i="5" s="1"/>
  <c r="AF795" i="5" s="1"/>
  <c r="AG795" i="5" s="1"/>
  <c r="AH795" i="5" s="1"/>
  <c r="AI795" i="5" s="1"/>
  <c r="AJ795" i="5" s="1"/>
  <c r="AK795" i="5" s="1"/>
  <c r="AL795" i="5" s="1"/>
  <c r="AM795" i="5" s="1"/>
  <c r="AN795" i="5" s="1"/>
  <c r="AO795" i="5" s="1"/>
  <c r="AP795" i="5" s="1"/>
  <c r="AQ795" i="5" s="1"/>
  <c r="AR795" i="5" s="1"/>
  <c r="AS795" i="5" s="1"/>
  <c r="E794" i="5"/>
  <c r="CI793" i="5" a="1"/>
  <c r="CI793" i="5" s="1"/>
  <c r="CH793" i="5" a="1"/>
  <c r="CH793" i="5" s="1"/>
  <c r="CG793" i="5" a="1"/>
  <c r="CG793" i="5" s="1"/>
  <c r="CF793" i="5" a="1"/>
  <c r="CF793" i="5" s="1"/>
  <c r="CE793" i="5" a="1"/>
  <c r="CE793" i="5" s="1"/>
  <c r="CD793" i="5" a="1"/>
  <c r="CD793" i="5" s="1"/>
  <c r="CC793" i="5" a="1"/>
  <c r="CC793" i="5" s="1"/>
  <c r="CB793" i="5" a="1"/>
  <c r="CB793" i="5" s="1"/>
  <c r="CA793" i="5" a="1"/>
  <c r="CA793" i="5" s="1"/>
  <c r="BZ793" i="5" a="1"/>
  <c r="BZ793" i="5" s="1"/>
  <c r="BY793" i="5" a="1"/>
  <c r="BY793" i="5" s="1"/>
  <c r="BX793" i="5" a="1"/>
  <c r="BX793" i="5" s="1"/>
  <c r="BW793" i="5" a="1"/>
  <c r="BW793" i="5" s="1"/>
  <c r="BV793" i="5" a="1"/>
  <c r="BV793" i="5" s="1"/>
  <c r="BU793" i="5" a="1"/>
  <c r="BU793" i="5" s="1"/>
  <c r="BT793" i="5" a="1"/>
  <c r="BT793" i="5" s="1"/>
  <c r="BS793" i="5" a="1"/>
  <c r="BS793" i="5" s="1"/>
  <c r="BR793" i="5" a="1"/>
  <c r="BR793" i="5" s="1"/>
  <c r="BQ793" i="5" a="1"/>
  <c r="BQ793" i="5" s="1"/>
  <c r="BP793" i="5" a="1"/>
  <c r="BP793" i="5" s="1"/>
  <c r="BO793" i="5" a="1"/>
  <c r="BO793" i="5" s="1"/>
  <c r="BN793" i="5" a="1"/>
  <c r="BN793" i="5" s="1"/>
  <c r="BM793" i="5" a="1"/>
  <c r="BM793" i="5" s="1"/>
  <c r="BL793" i="5" a="1"/>
  <c r="BL793" i="5" s="1"/>
  <c r="BK793" i="5" a="1"/>
  <c r="BK793" i="5" s="1"/>
  <c r="BJ793" i="5" a="1"/>
  <c r="BJ793" i="5" s="1"/>
  <c r="BI793" i="5" a="1"/>
  <c r="BI793" i="5" s="1"/>
  <c r="BH793" i="5" a="1"/>
  <c r="BH793" i="5" s="1"/>
  <c r="BG793" i="5" a="1"/>
  <c r="BG793" i="5" s="1"/>
  <c r="BF793" i="5" a="1"/>
  <c r="BF793" i="5" s="1"/>
  <c r="BE793" i="5" a="1"/>
  <c r="BE793" i="5" s="1"/>
  <c r="BD793" i="5" a="1"/>
  <c r="BD793" i="5" s="1"/>
  <c r="BC793" i="5" a="1"/>
  <c r="BC793" i="5" s="1"/>
  <c r="BB793" i="5" a="1"/>
  <c r="BB793" i="5" s="1"/>
  <c r="L793" i="5"/>
  <c r="M793" i="5" s="1"/>
  <c r="N793" i="5" s="1"/>
  <c r="O793" i="5" s="1"/>
  <c r="P793" i="5" s="1"/>
  <c r="Q793" i="5" s="1"/>
  <c r="R793" i="5" s="1"/>
  <c r="S793" i="5" s="1"/>
  <c r="T793" i="5" s="1"/>
  <c r="U793" i="5" s="1"/>
  <c r="V793" i="5" s="1"/>
  <c r="W793" i="5" s="1"/>
  <c r="X793" i="5" s="1"/>
  <c r="Y793" i="5" s="1"/>
  <c r="Z793" i="5" s="1"/>
  <c r="AA793" i="5" s="1"/>
  <c r="AB793" i="5" s="1"/>
  <c r="AC793" i="5" s="1"/>
  <c r="AD793" i="5" s="1"/>
  <c r="AE793" i="5" s="1"/>
  <c r="AF793" i="5" s="1"/>
  <c r="AG793" i="5" s="1"/>
  <c r="AH793" i="5" s="1"/>
  <c r="AI793" i="5" s="1"/>
  <c r="AJ793" i="5" s="1"/>
  <c r="AK793" i="5" s="1"/>
  <c r="AL793" i="5" s="1"/>
  <c r="AM793" i="5" s="1"/>
  <c r="AN793" i="5" s="1"/>
  <c r="AO793" i="5" s="1"/>
  <c r="AP793" i="5" s="1"/>
  <c r="AQ793" i="5" s="1"/>
  <c r="AR793" i="5" s="1"/>
  <c r="AS793" i="5" s="1"/>
  <c r="K793" i="5"/>
  <c r="F793" i="5"/>
  <c r="G793" i="5" s="1"/>
  <c r="H793" i="5" s="1"/>
  <c r="I793" i="5" s="1"/>
  <c r="CI792" i="5" a="1"/>
  <c r="CI792" i="5" s="1"/>
  <c r="CH792" i="5" a="1"/>
  <c r="CH792" i="5" s="1"/>
  <c r="CG792" i="5" a="1"/>
  <c r="CG792" i="5" s="1"/>
  <c r="CF792" i="5" a="1"/>
  <c r="CF792" i="5" s="1"/>
  <c r="CE792" i="5" a="1"/>
  <c r="CE792" i="5" s="1"/>
  <c r="CD792" i="5" a="1"/>
  <c r="CD792" i="5" s="1"/>
  <c r="CC792" i="5" a="1"/>
  <c r="CC792" i="5" s="1"/>
  <c r="CB792" i="5" a="1"/>
  <c r="CB792" i="5" s="1"/>
  <c r="CA792" i="5" a="1"/>
  <c r="CA792" i="5" s="1"/>
  <c r="BZ792" i="5" a="1"/>
  <c r="BZ792" i="5" s="1"/>
  <c r="BY792" i="5" a="1"/>
  <c r="BY792" i="5" s="1"/>
  <c r="BX792" i="5" a="1"/>
  <c r="BX792" i="5" s="1"/>
  <c r="BW792" i="5" a="1"/>
  <c r="BW792" i="5" s="1"/>
  <c r="BV792" i="5" a="1"/>
  <c r="BV792" i="5" s="1"/>
  <c r="BU792" i="5" a="1"/>
  <c r="BU792" i="5" s="1"/>
  <c r="BT792" i="5" a="1"/>
  <c r="BT792" i="5" s="1"/>
  <c r="BS792" i="5" a="1"/>
  <c r="BS792" i="5" s="1"/>
  <c r="BR792" i="5" a="1"/>
  <c r="BR792" i="5" s="1"/>
  <c r="BQ792" i="5" a="1"/>
  <c r="BQ792" i="5" s="1"/>
  <c r="BP792" i="5" a="1"/>
  <c r="BP792" i="5" s="1"/>
  <c r="BO792" i="5" a="1"/>
  <c r="BO792" i="5" s="1"/>
  <c r="BN792" i="5" a="1"/>
  <c r="BN792" i="5" s="1"/>
  <c r="BM792" i="5" a="1"/>
  <c r="BM792" i="5" s="1"/>
  <c r="BL792" i="5" a="1"/>
  <c r="BL792" i="5" s="1"/>
  <c r="BK792" i="5" a="1"/>
  <c r="BK792" i="5" s="1"/>
  <c r="BJ792" i="5" a="1"/>
  <c r="BJ792" i="5" s="1"/>
  <c r="BI792" i="5" a="1"/>
  <c r="BI792" i="5" s="1"/>
  <c r="BH792" i="5" a="1"/>
  <c r="BH792" i="5" s="1"/>
  <c r="BG792" i="5" a="1"/>
  <c r="BG792" i="5" s="1"/>
  <c r="BF792" i="5" a="1"/>
  <c r="BF792" i="5" s="1"/>
  <c r="BE792" i="5" a="1"/>
  <c r="BE792" i="5" s="1"/>
  <c r="BD792" i="5" a="1"/>
  <c r="BD792" i="5" s="1"/>
  <c r="BC792" i="5" a="1"/>
  <c r="BC792" i="5" s="1"/>
  <c r="BB792" i="5" a="1"/>
  <c r="BB792" i="5" s="1"/>
  <c r="BA792" i="5" a="1"/>
  <c r="BA792" i="5" s="1"/>
  <c r="AZ792" i="5" a="1"/>
  <c r="AZ792" i="5" s="1"/>
  <c r="AY792" i="5" a="1"/>
  <c r="AY792" i="5" s="1"/>
  <c r="AX792" i="5" a="1"/>
  <c r="AX792" i="5" s="1"/>
  <c r="AW792" i="5" a="1"/>
  <c r="AW792" i="5" s="1"/>
  <c r="AV792" i="5" a="1"/>
  <c r="AV792" i="5" s="1"/>
  <c r="AU792" i="5" a="1"/>
  <c r="AU792" i="5" s="1"/>
  <c r="K792" i="5"/>
  <c r="L792" i="5" s="1"/>
  <c r="M792" i="5" s="1"/>
  <c r="N792" i="5" s="1"/>
  <c r="O792" i="5" s="1"/>
  <c r="P792" i="5" s="1"/>
  <c r="Q792" i="5" s="1"/>
  <c r="R792" i="5" s="1"/>
  <c r="S792" i="5" s="1"/>
  <c r="T792" i="5" s="1"/>
  <c r="U792" i="5" s="1"/>
  <c r="V792" i="5" s="1"/>
  <c r="W792" i="5" s="1"/>
  <c r="X792" i="5" s="1"/>
  <c r="Y792" i="5" s="1"/>
  <c r="Z792" i="5" s="1"/>
  <c r="AA792" i="5" s="1"/>
  <c r="AB792" i="5" s="1"/>
  <c r="AC792" i="5" s="1"/>
  <c r="AD792" i="5" s="1"/>
  <c r="AE792" i="5" s="1"/>
  <c r="AF792" i="5" s="1"/>
  <c r="AG792" i="5" s="1"/>
  <c r="AH792" i="5" s="1"/>
  <c r="AI792" i="5" s="1"/>
  <c r="AJ792" i="5" s="1"/>
  <c r="AK792" i="5" s="1"/>
  <c r="AL792" i="5" s="1"/>
  <c r="AM792" i="5" s="1"/>
  <c r="AN792" i="5" s="1"/>
  <c r="AO792" i="5" s="1"/>
  <c r="AP792" i="5" s="1"/>
  <c r="AQ792" i="5" s="1"/>
  <c r="AR792" i="5" s="1"/>
  <c r="AS792" i="5" s="1"/>
  <c r="F792" i="5"/>
  <c r="G792" i="5" s="1"/>
  <c r="CI791" i="5" a="1"/>
  <c r="CI791" i="5" s="1"/>
  <c r="CH791" i="5" a="1"/>
  <c r="CH791" i="5" s="1"/>
  <c r="CG791" i="5" a="1"/>
  <c r="CG791" i="5" s="1"/>
  <c r="CF791" i="5" a="1"/>
  <c r="CF791" i="5" s="1"/>
  <c r="CE791" i="5" a="1"/>
  <c r="CE791" i="5" s="1"/>
  <c r="CD791" i="5" a="1"/>
  <c r="CD791" i="5" s="1"/>
  <c r="CC791" i="5" a="1"/>
  <c r="CC791" i="5" s="1"/>
  <c r="CB791" i="5" a="1"/>
  <c r="CB791" i="5" s="1"/>
  <c r="CA791" i="5" a="1"/>
  <c r="CA791" i="5" s="1"/>
  <c r="BZ791" i="5" a="1"/>
  <c r="BZ791" i="5" s="1"/>
  <c r="BY791" i="5" a="1"/>
  <c r="BY791" i="5" s="1"/>
  <c r="BX791" i="5" a="1"/>
  <c r="BX791" i="5" s="1"/>
  <c r="BW791" i="5" a="1"/>
  <c r="BW791" i="5" s="1"/>
  <c r="BV791" i="5" a="1"/>
  <c r="BV791" i="5" s="1"/>
  <c r="BU791" i="5" a="1"/>
  <c r="BU791" i="5" s="1"/>
  <c r="BT791" i="5" a="1"/>
  <c r="BT791" i="5" s="1"/>
  <c r="BS791" i="5" a="1"/>
  <c r="BS791" i="5" s="1"/>
  <c r="BR791" i="5" a="1"/>
  <c r="BR791" i="5" s="1"/>
  <c r="BQ791" i="5" a="1"/>
  <c r="BQ791" i="5" s="1"/>
  <c r="BP791" i="5" a="1"/>
  <c r="BP791" i="5" s="1"/>
  <c r="BO791" i="5" a="1"/>
  <c r="BO791" i="5" s="1"/>
  <c r="BN791" i="5" a="1"/>
  <c r="BN791" i="5" s="1"/>
  <c r="BM791" i="5" a="1"/>
  <c r="BM791" i="5" s="1"/>
  <c r="BL791" i="5" a="1"/>
  <c r="BL791" i="5" s="1"/>
  <c r="BK791" i="5" a="1"/>
  <c r="BK791" i="5" s="1"/>
  <c r="BJ791" i="5" a="1"/>
  <c r="BJ791" i="5" s="1"/>
  <c r="BI791" i="5" a="1"/>
  <c r="BI791" i="5" s="1"/>
  <c r="BH791" i="5" a="1"/>
  <c r="BH791" i="5" s="1"/>
  <c r="BG791" i="5" a="1"/>
  <c r="BG791" i="5" s="1"/>
  <c r="BF791" i="5" a="1"/>
  <c r="BF791" i="5" s="1"/>
  <c r="BE791" i="5" a="1"/>
  <c r="BE791" i="5" s="1"/>
  <c r="BD791" i="5" a="1"/>
  <c r="BD791" i="5" s="1"/>
  <c r="BC791" i="5" a="1"/>
  <c r="BC791" i="5" s="1"/>
  <c r="BB791" i="5" a="1"/>
  <c r="BB791" i="5" s="1"/>
  <c r="BA791" i="5" a="1"/>
  <c r="BA791" i="5" s="1"/>
  <c r="AZ791" i="5" a="1"/>
  <c r="AZ791" i="5" s="1"/>
  <c r="AY791" i="5" a="1"/>
  <c r="AY791" i="5" s="1"/>
  <c r="AX791" i="5" a="1"/>
  <c r="AX791" i="5" s="1"/>
  <c r="AW791" i="5" a="1"/>
  <c r="AW791" i="5" s="1"/>
  <c r="AV791" i="5" a="1"/>
  <c r="AV791" i="5" s="1"/>
  <c r="AU791" i="5" a="1"/>
  <c r="AU791" i="5" s="1"/>
  <c r="CI790" i="5" a="1"/>
  <c r="CI790" i="5" s="1"/>
  <c r="CH790" i="5" a="1"/>
  <c r="CH790" i="5" s="1"/>
  <c r="CG790" i="5" a="1"/>
  <c r="CG790" i="5" s="1"/>
  <c r="CF790" i="5" a="1"/>
  <c r="CF790" i="5" s="1"/>
  <c r="CE790" i="5" a="1"/>
  <c r="CE790" i="5" s="1"/>
  <c r="CD790" i="5" a="1"/>
  <c r="CD790" i="5" s="1"/>
  <c r="CC790" i="5" a="1"/>
  <c r="CC790" i="5" s="1"/>
  <c r="CB790" i="5" a="1"/>
  <c r="CB790" i="5" s="1"/>
  <c r="CA790" i="5" a="1"/>
  <c r="CA790" i="5" s="1"/>
  <c r="BZ790" i="5" a="1"/>
  <c r="BZ790" i="5" s="1"/>
  <c r="BY790" i="5" a="1"/>
  <c r="BY790" i="5" s="1"/>
  <c r="BX790" i="5" a="1"/>
  <c r="BX790" i="5" s="1"/>
  <c r="BW790" i="5" a="1"/>
  <c r="BW790" i="5" s="1"/>
  <c r="BV790" i="5" a="1"/>
  <c r="BV790" i="5" s="1"/>
  <c r="BU790" i="5" a="1"/>
  <c r="BU790" i="5" s="1"/>
  <c r="BT790" i="5" a="1"/>
  <c r="BT790" i="5" s="1"/>
  <c r="BS790" i="5" a="1"/>
  <c r="BS790" i="5" s="1"/>
  <c r="BR790" i="5" a="1"/>
  <c r="BR790" i="5" s="1"/>
  <c r="BQ790" i="5" a="1"/>
  <c r="BQ790" i="5" s="1"/>
  <c r="BP790" i="5" a="1"/>
  <c r="BP790" i="5" s="1"/>
  <c r="BO790" i="5" a="1"/>
  <c r="BO790" i="5" s="1"/>
  <c r="BN790" i="5" a="1"/>
  <c r="BN790" i="5" s="1"/>
  <c r="BM790" i="5" a="1"/>
  <c r="BM790" i="5" s="1"/>
  <c r="BL790" i="5" a="1"/>
  <c r="BL790" i="5" s="1"/>
  <c r="BK790" i="5" a="1"/>
  <c r="BK790" i="5" s="1"/>
  <c r="BJ790" i="5" a="1"/>
  <c r="BJ790" i="5" s="1"/>
  <c r="BI790" i="5" a="1"/>
  <c r="BI790" i="5" s="1"/>
  <c r="BH790" i="5" a="1"/>
  <c r="BH790" i="5" s="1"/>
  <c r="BG790" i="5" a="1"/>
  <c r="BG790" i="5" s="1"/>
  <c r="BF790" i="5" a="1"/>
  <c r="BF790" i="5" s="1"/>
  <c r="BE790" i="5" a="1"/>
  <c r="BE790" i="5" s="1"/>
  <c r="BD790" i="5" a="1"/>
  <c r="BD790" i="5" s="1"/>
  <c r="BC790" i="5" a="1"/>
  <c r="BC790" i="5" s="1"/>
  <c r="BB790" i="5" a="1"/>
  <c r="BB790" i="5" s="1"/>
  <c r="BA790" i="5" a="1"/>
  <c r="BA790" i="5" s="1"/>
  <c r="AZ790" i="5" a="1"/>
  <c r="AZ790" i="5" s="1"/>
  <c r="AY790" i="5" a="1"/>
  <c r="AY790" i="5" s="1"/>
  <c r="AX790" i="5" a="1"/>
  <c r="AX790" i="5" s="1"/>
  <c r="AW790" i="5" a="1"/>
  <c r="AW790" i="5" s="1"/>
  <c r="AV790" i="5" a="1"/>
  <c r="AV790" i="5" s="1"/>
  <c r="AU790" i="5" a="1"/>
  <c r="AU790" i="5" s="1"/>
  <c r="CI789" i="5" a="1"/>
  <c r="CI789" i="5" s="1"/>
  <c r="CH789" i="5" a="1"/>
  <c r="CH789" i="5" s="1"/>
  <c r="CG789" i="5" a="1"/>
  <c r="CG789" i="5" s="1"/>
  <c r="CF789" i="5" a="1"/>
  <c r="CF789" i="5" s="1"/>
  <c r="CE789" i="5" a="1"/>
  <c r="CE789" i="5" s="1"/>
  <c r="CD789" i="5" a="1"/>
  <c r="CD789" i="5" s="1"/>
  <c r="CC789" i="5" a="1"/>
  <c r="CC789" i="5" s="1"/>
  <c r="CB789" i="5" a="1"/>
  <c r="CB789" i="5" s="1"/>
  <c r="CA789" i="5" a="1"/>
  <c r="CA789" i="5" s="1"/>
  <c r="BZ789" i="5" a="1"/>
  <c r="BZ789" i="5" s="1"/>
  <c r="BY789" i="5" a="1"/>
  <c r="BY789" i="5" s="1"/>
  <c r="BX789" i="5" a="1"/>
  <c r="BX789" i="5" s="1"/>
  <c r="BW789" i="5" a="1"/>
  <c r="BW789" i="5" s="1"/>
  <c r="BV789" i="5" a="1"/>
  <c r="BV789" i="5" s="1"/>
  <c r="BU789" i="5" a="1"/>
  <c r="BU789" i="5" s="1"/>
  <c r="BT789" i="5" a="1"/>
  <c r="BT789" i="5" s="1"/>
  <c r="BS789" i="5" a="1"/>
  <c r="BS789" i="5" s="1"/>
  <c r="BR789" i="5" a="1"/>
  <c r="BR789" i="5" s="1"/>
  <c r="BQ789" i="5" a="1"/>
  <c r="BQ789" i="5" s="1"/>
  <c r="BP789" i="5" a="1"/>
  <c r="BP789" i="5" s="1"/>
  <c r="BO789" i="5" a="1"/>
  <c r="BO789" i="5" s="1"/>
  <c r="BN789" i="5" a="1"/>
  <c r="BN789" i="5" s="1"/>
  <c r="BM789" i="5" a="1"/>
  <c r="BM789" i="5" s="1"/>
  <c r="BL789" i="5" a="1"/>
  <c r="BL789" i="5" s="1"/>
  <c r="BK789" i="5" a="1"/>
  <c r="BK789" i="5" s="1"/>
  <c r="BJ789" i="5" a="1"/>
  <c r="BJ789" i="5" s="1"/>
  <c r="BI789" i="5" a="1"/>
  <c r="BI789" i="5" s="1"/>
  <c r="BH789" i="5" a="1"/>
  <c r="BH789" i="5" s="1"/>
  <c r="BG789" i="5" a="1"/>
  <c r="BG789" i="5" s="1"/>
  <c r="BF789" i="5" a="1"/>
  <c r="BF789" i="5" s="1"/>
  <c r="BE789" i="5" a="1"/>
  <c r="BE789" i="5" s="1"/>
  <c r="BD789" i="5" a="1"/>
  <c r="BD789" i="5" s="1"/>
  <c r="BC789" i="5" a="1"/>
  <c r="BC789" i="5" s="1"/>
  <c r="BB789" i="5" a="1"/>
  <c r="BB789" i="5" s="1"/>
  <c r="BA789" i="5" a="1"/>
  <c r="BA789" i="5" s="1"/>
  <c r="AZ789" i="5" a="1"/>
  <c r="AZ789" i="5" s="1"/>
  <c r="AY789" i="5" a="1"/>
  <c r="AY789" i="5" s="1"/>
  <c r="AX789" i="5" a="1"/>
  <c r="AX789" i="5" s="1"/>
  <c r="AW789" i="5" a="1"/>
  <c r="AW789" i="5" s="1"/>
  <c r="AV789" i="5" a="1"/>
  <c r="AV789" i="5" s="1"/>
  <c r="AU789" i="5" a="1"/>
  <c r="AU789" i="5" s="1"/>
  <c r="CI788" i="5" a="1"/>
  <c r="CI788" i="5" s="1"/>
  <c r="CH788" i="5" a="1"/>
  <c r="CH788" i="5" s="1"/>
  <c r="CG788" i="5" a="1"/>
  <c r="CG788" i="5" s="1"/>
  <c r="CF788" i="5" a="1"/>
  <c r="CF788" i="5" s="1"/>
  <c r="CE788" i="5" a="1"/>
  <c r="CE788" i="5" s="1"/>
  <c r="CD788" i="5" a="1"/>
  <c r="CD788" i="5" s="1"/>
  <c r="CC788" i="5" a="1"/>
  <c r="CC788" i="5" s="1"/>
  <c r="CB788" i="5" a="1"/>
  <c r="CB788" i="5" s="1"/>
  <c r="CA788" i="5" a="1"/>
  <c r="CA788" i="5" s="1"/>
  <c r="BZ788" i="5" a="1"/>
  <c r="BZ788" i="5" s="1"/>
  <c r="BY788" i="5" a="1"/>
  <c r="BY788" i="5" s="1"/>
  <c r="BX788" i="5" a="1"/>
  <c r="BX788" i="5" s="1"/>
  <c r="BW788" i="5" a="1"/>
  <c r="BW788" i="5" s="1"/>
  <c r="BV788" i="5" a="1"/>
  <c r="BV788" i="5" s="1"/>
  <c r="BU788" i="5" a="1"/>
  <c r="BU788" i="5" s="1"/>
  <c r="BT788" i="5" a="1"/>
  <c r="BT788" i="5" s="1"/>
  <c r="BS788" i="5" a="1"/>
  <c r="BS788" i="5" s="1"/>
  <c r="BR788" i="5" a="1"/>
  <c r="BR788" i="5" s="1"/>
  <c r="BQ788" i="5" a="1"/>
  <c r="BQ788" i="5" s="1"/>
  <c r="BP788" i="5" a="1"/>
  <c r="BP788" i="5" s="1"/>
  <c r="BO788" i="5" a="1"/>
  <c r="BO788" i="5" s="1"/>
  <c r="BN788" i="5" a="1"/>
  <c r="BN788" i="5" s="1"/>
  <c r="BM788" i="5" a="1"/>
  <c r="BM788" i="5" s="1"/>
  <c r="BL788" i="5" a="1"/>
  <c r="BL788" i="5" s="1"/>
  <c r="BK788" i="5" a="1"/>
  <c r="BK788" i="5" s="1"/>
  <c r="BJ788" i="5" a="1"/>
  <c r="BJ788" i="5" s="1"/>
  <c r="BI788" i="5" a="1"/>
  <c r="BI788" i="5" s="1"/>
  <c r="BH788" i="5" a="1"/>
  <c r="BH788" i="5" s="1"/>
  <c r="BG788" i="5" a="1"/>
  <c r="BG788" i="5" s="1"/>
  <c r="BF788" i="5" a="1"/>
  <c r="BF788" i="5" s="1"/>
  <c r="BE788" i="5" a="1"/>
  <c r="BE788" i="5" s="1"/>
  <c r="BD788" i="5" a="1"/>
  <c r="BD788" i="5" s="1"/>
  <c r="BC788" i="5" a="1"/>
  <c r="BC788" i="5" s="1"/>
  <c r="BB788" i="5" a="1"/>
  <c r="BB788" i="5" s="1"/>
  <c r="BA788" i="5" a="1"/>
  <c r="BA788" i="5" s="1"/>
  <c r="AZ788" i="5" a="1"/>
  <c r="AZ788" i="5" s="1"/>
  <c r="AY788" i="5" a="1"/>
  <c r="AY788" i="5" s="1"/>
  <c r="AX788" i="5" a="1"/>
  <c r="AX788" i="5" s="1"/>
  <c r="AW788" i="5" a="1"/>
  <c r="AW788" i="5" s="1"/>
  <c r="AV788" i="5" a="1"/>
  <c r="AV788" i="5" s="1"/>
  <c r="AU788" i="5" a="1"/>
  <c r="AU788" i="5" s="1"/>
  <c r="B786" i="5"/>
  <c r="CI779" i="5" a="1"/>
  <c r="CI779" i="5" s="1"/>
  <c r="CH779" i="5" a="1"/>
  <c r="CH779" i="5" s="1"/>
  <c r="CG779" i="5" a="1"/>
  <c r="CG779" i="5" s="1"/>
  <c r="CF779" i="5" a="1"/>
  <c r="CF779" i="5" s="1"/>
  <c r="CE779" i="5" a="1"/>
  <c r="CE779" i="5" s="1"/>
  <c r="CD779" i="5" a="1"/>
  <c r="CD779" i="5" s="1"/>
  <c r="CC779" i="5" a="1"/>
  <c r="CC779" i="5" s="1"/>
  <c r="CB779" i="5" a="1"/>
  <c r="CB779" i="5" s="1"/>
  <c r="CA779" i="5" a="1"/>
  <c r="CA779" i="5" s="1"/>
  <c r="BZ779" i="5" a="1"/>
  <c r="BZ779" i="5" s="1"/>
  <c r="BY779" i="5" a="1"/>
  <c r="BY779" i="5" s="1"/>
  <c r="BX779" i="5" a="1"/>
  <c r="BX779" i="5" s="1"/>
  <c r="BW779" i="5" a="1"/>
  <c r="BW779" i="5" s="1"/>
  <c r="BV779" i="5" a="1"/>
  <c r="BV779" i="5" s="1"/>
  <c r="BU779" i="5" a="1"/>
  <c r="BU779" i="5" s="1"/>
  <c r="BT779" i="5" a="1"/>
  <c r="BT779" i="5" s="1"/>
  <c r="BS779" i="5" a="1"/>
  <c r="BS779" i="5" s="1"/>
  <c r="BR779" i="5" a="1"/>
  <c r="BR779" i="5" s="1"/>
  <c r="BQ779" i="5" a="1"/>
  <c r="BQ779" i="5" s="1"/>
  <c r="BP779" i="5" a="1"/>
  <c r="BP779" i="5" s="1"/>
  <c r="BO779" i="5" a="1"/>
  <c r="BO779" i="5" s="1"/>
  <c r="BN779" i="5" a="1"/>
  <c r="BN779" i="5" s="1"/>
  <c r="BM779" i="5" a="1"/>
  <c r="BM779" i="5" s="1"/>
  <c r="BL779" i="5" a="1"/>
  <c r="BL779" i="5" s="1"/>
  <c r="BK779" i="5" a="1"/>
  <c r="BK779" i="5" s="1"/>
  <c r="BJ779" i="5" a="1"/>
  <c r="BJ779" i="5" s="1"/>
  <c r="BI779" i="5" a="1"/>
  <c r="BI779" i="5" s="1"/>
  <c r="BH779" i="5" a="1"/>
  <c r="BH779" i="5" s="1"/>
  <c r="BG779" i="5" a="1"/>
  <c r="BG779" i="5" s="1"/>
  <c r="BF779" i="5" a="1"/>
  <c r="BF779" i="5" s="1"/>
  <c r="BE779" i="5" a="1"/>
  <c r="BE779" i="5" s="1"/>
  <c r="BD779" i="5" a="1"/>
  <c r="BD779" i="5" s="1"/>
  <c r="BC779" i="5" a="1"/>
  <c r="BC779" i="5" s="1"/>
  <c r="BB779" i="5" a="1"/>
  <c r="BB779" i="5" s="1"/>
  <c r="BA779" i="5" a="1"/>
  <c r="BA779" i="5" s="1"/>
  <c r="AZ779" i="5" a="1"/>
  <c r="AZ779" i="5" s="1"/>
  <c r="AY779" i="5" a="1"/>
  <c r="AY779" i="5" s="1"/>
  <c r="AX779" i="5" a="1"/>
  <c r="AX779" i="5" s="1"/>
  <c r="AW779" i="5" a="1"/>
  <c r="AW779" i="5" s="1"/>
  <c r="AV779" i="5" a="1"/>
  <c r="AV779" i="5" s="1"/>
  <c r="AU779" i="5" a="1"/>
  <c r="AU779" i="5" s="1"/>
  <c r="F779" i="5"/>
  <c r="G779" i="5" s="1"/>
  <c r="H779" i="5" s="1"/>
  <c r="I779" i="5" s="1"/>
  <c r="J779" i="5" s="1"/>
  <c r="K779" i="5" s="1"/>
  <c r="L779" i="5" s="1"/>
  <c r="M779" i="5" s="1"/>
  <c r="N779" i="5" s="1"/>
  <c r="O779" i="5" s="1"/>
  <c r="P779" i="5" s="1"/>
  <c r="Q779" i="5" s="1"/>
  <c r="R779" i="5" s="1"/>
  <c r="S779" i="5" s="1"/>
  <c r="T779" i="5" s="1"/>
  <c r="U779" i="5" s="1"/>
  <c r="V779" i="5" s="1"/>
  <c r="W779" i="5" s="1"/>
  <c r="X779" i="5" s="1"/>
  <c r="Y779" i="5" s="1"/>
  <c r="Z779" i="5" s="1"/>
  <c r="AA779" i="5" s="1"/>
  <c r="AB779" i="5" s="1"/>
  <c r="AC779" i="5" s="1"/>
  <c r="AD779" i="5" s="1"/>
  <c r="AE779" i="5" s="1"/>
  <c r="AF779" i="5" s="1"/>
  <c r="AG779" i="5" s="1"/>
  <c r="AH779" i="5" s="1"/>
  <c r="AI779" i="5" s="1"/>
  <c r="AJ779" i="5" s="1"/>
  <c r="AK779" i="5" s="1"/>
  <c r="AL779" i="5" s="1"/>
  <c r="AM779" i="5" s="1"/>
  <c r="AN779" i="5" s="1"/>
  <c r="AO779" i="5" s="1"/>
  <c r="AP779" i="5" s="1"/>
  <c r="AQ779" i="5" s="1"/>
  <c r="AR779" i="5" s="1"/>
  <c r="AS779" i="5" s="1"/>
  <c r="CI778" i="5" a="1"/>
  <c r="CI778" i="5" s="1"/>
  <c r="CH778" i="5" a="1"/>
  <c r="CH778" i="5" s="1"/>
  <c r="CG778" i="5" a="1"/>
  <c r="CG778" i="5" s="1"/>
  <c r="CF778" i="5" a="1"/>
  <c r="CF778" i="5" s="1"/>
  <c r="CE778" i="5" a="1"/>
  <c r="CE778" i="5" s="1"/>
  <c r="CD778" i="5" a="1"/>
  <c r="CD778" i="5" s="1"/>
  <c r="CC778" i="5" a="1"/>
  <c r="CC778" i="5" s="1"/>
  <c r="CB778" i="5" a="1"/>
  <c r="CB778" i="5" s="1"/>
  <c r="CA778" i="5" a="1"/>
  <c r="CA778" i="5" s="1"/>
  <c r="BZ778" i="5" a="1"/>
  <c r="BZ778" i="5" s="1"/>
  <c r="BY778" i="5" a="1"/>
  <c r="BY778" i="5" s="1"/>
  <c r="BX778" i="5" a="1"/>
  <c r="BX778" i="5" s="1"/>
  <c r="BW778" i="5" a="1"/>
  <c r="BW778" i="5" s="1"/>
  <c r="BV778" i="5" a="1"/>
  <c r="BV778" i="5" s="1"/>
  <c r="BU778" i="5" a="1"/>
  <c r="BU778" i="5" s="1"/>
  <c r="BT778" i="5" a="1"/>
  <c r="BT778" i="5" s="1"/>
  <c r="BS778" i="5" a="1"/>
  <c r="BS778" i="5" s="1"/>
  <c r="BR778" i="5" a="1"/>
  <c r="BR778" i="5" s="1"/>
  <c r="BQ778" i="5" a="1"/>
  <c r="BQ778" i="5" s="1"/>
  <c r="BP778" i="5" a="1"/>
  <c r="BP778" i="5" s="1"/>
  <c r="BO778" i="5" a="1"/>
  <c r="BO778" i="5" s="1"/>
  <c r="BN778" i="5" a="1"/>
  <c r="BN778" i="5" s="1"/>
  <c r="BM778" i="5" a="1"/>
  <c r="BM778" i="5" s="1"/>
  <c r="BL778" i="5" a="1"/>
  <c r="BL778" i="5" s="1"/>
  <c r="BK778" i="5" a="1"/>
  <c r="BK778" i="5" s="1"/>
  <c r="BJ778" i="5" a="1"/>
  <c r="BJ778" i="5" s="1"/>
  <c r="BI778" i="5" a="1"/>
  <c r="BI778" i="5" s="1"/>
  <c r="BH778" i="5" a="1"/>
  <c r="BH778" i="5" s="1"/>
  <c r="BG778" i="5" a="1"/>
  <c r="BG778" i="5" s="1"/>
  <c r="BF778" i="5" a="1"/>
  <c r="BF778" i="5" s="1"/>
  <c r="BE778" i="5" a="1"/>
  <c r="BE778" i="5" s="1"/>
  <c r="BD778" i="5" a="1"/>
  <c r="BD778" i="5" s="1"/>
  <c r="BC778" i="5" a="1"/>
  <c r="BC778" i="5" s="1"/>
  <c r="BB778" i="5" a="1"/>
  <c r="BB778" i="5" s="1"/>
  <c r="BA778" i="5" a="1"/>
  <c r="BA778" i="5" s="1"/>
  <c r="AZ778" i="5" a="1"/>
  <c r="AZ778" i="5" s="1"/>
  <c r="AY778" i="5" a="1"/>
  <c r="AY778" i="5" s="1"/>
  <c r="AX778" i="5" a="1"/>
  <c r="AX778" i="5" s="1"/>
  <c r="AW778" i="5" a="1"/>
  <c r="AW778" i="5" s="1"/>
  <c r="AV778" i="5" a="1"/>
  <c r="AV778" i="5" s="1"/>
  <c r="AU778" i="5" a="1"/>
  <c r="AU778" i="5" s="1"/>
  <c r="F778" i="5"/>
  <c r="G778" i="5" s="1"/>
  <c r="H778" i="5" s="1"/>
  <c r="I778" i="5" s="1"/>
  <c r="J778" i="5" s="1"/>
  <c r="K778" i="5" s="1"/>
  <c r="L778" i="5" s="1"/>
  <c r="M778" i="5" s="1"/>
  <c r="N778" i="5" s="1"/>
  <c r="O778" i="5" s="1"/>
  <c r="P778" i="5" s="1"/>
  <c r="Q778" i="5" s="1"/>
  <c r="R778" i="5" s="1"/>
  <c r="S778" i="5" s="1"/>
  <c r="T778" i="5" s="1"/>
  <c r="U778" i="5" s="1"/>
  <c r="V778" i="5" s="1"/>
  <c r="W778" i="5" s="1"/>
  <c r="X778" i="5" s="1"/>
  <c r="Y778" i="5" s="1"/>
  <c r="Z778" i="5" s="1"/>
  <c r="AA778" i="5" s="1"/>
  <c r="AB778" i="5" s="1"/>
  <c r="AC778" i="5" s="1"/>
  <c r="AD778" i="5" s="1"/>
  <c r="AE778" i="5" s="1"/>
  <c r="AF778" i="5" s="1"/>
  <c r="AG778" i="5" s="1"/>
  <c r="AH778" i="5" s="1"/>
  <c r="AI778" i="5" s="1"/>
  <c r="AJ778" i="5" s="1"/>
  <c r="AK778" i="5" s="1"/>
  <c r="AL778" i="5" s="1"/>
  <c r="AM778" i="5" s="1"/>
  <c r="AN778" i="5" s="1"/>
  <c r="AO778" i="5" s="1"/>
  <c r="AP778" i="5" s="1"/>
  <c r="AQ778" i="5" s="1"/>
  <c r="AR778" i="5" s="1"/>
  <c r="AS778" i="5" s="1"/>
  <c r="E777" i="5"/>
  <c r="CI776" i="5" a="1"/>
  <c r="CI776" i="5" s="1"/>
  <c r="CH776" i="5" a="1"/>
  <c r="CH776" i="5" s="1"/>
  <c r="CG776" i="5" a="1"/>
  <c r="CG776" i="5" s="1"/>
  <c r="CF776" i="5" a="1"/>
  <c r="CF776" i="5" s="1"/>
  <c r="CE776" i="5" a="1"/>
  <c r="CE776" i="5" s="1"/>
  <c r="CD776" i="5" a="1"/>
  <c r="CD776" i="5" s="1"/>
  <c r="CC776" i="5" a="1"/>
  <c r="CC776" i="5" s="1"/>
  <c r="CB776" i="5" a="1"/>
  <c r="CB776" i="5" s="1"/>
  <c r="CA776" i="5" a="1"/>
  <c r="CA776" i="5" s="1"/>
  <c r="BZ776" i="5" a="1"/>
  <c r="BZ776" i="5" s="1"/>
  <c r="BY776" i="5" a="1"/>
  <c r="BY776" i="5" s="1"/>
  <c r="BX776" i="5" a="1"/>
  <c r="BX776" i="5" s="1"/>
  <c r="BW776" i="5" a="1"/>
  <c r="BW776" i="5" s="1"/>
  <c r="BV776" i="5" a="1"/>
  <c r="BV776" i="5" s="1"/>
  <c r="BU776" i="5" a="1"/>
  <c r="BU776" i="5" s="1"/>
  <c r="BT776" i="5" a="1"/>
  <c r="BT776" i="5" s="1"/>
  <c r="BS776" i="5" a="1"/>
  <c r="BS776" i="5" s="1"/>
  <c r="BR776" i="5" a="1"/>
  <c r="BR776" i="5" s="1"/>
  <c r="BQ776" i="5" a="1"/>
  <c r="BQ776" i="5" s="1"/>
  <c r="BP776" i="5" a="1"/>
  <c r="BP776" i="5" s="1"/>
  <c r="BO776" i="5" a="1"/>
  <c r="BO776" i="5" s="1"/>
  <c r="BN776" i="5" a="1"/>
  <c r="BN776" i="5" s="1"/>
  <c r="BM776" i="5" a="1"/>
  <c r="BM776" i="5" s="1"/>
  <c r="BL776" i="5" a="1"/>
  <c r="BL776" i="5" s="1"/>
  <c r="BK776" i="5" a="1"/>
  <c r="BK776" i="5" s="1"/>
  <c r="BJ776" i="5" a="1"/>
  <c r="BJ776" i="5" s="1"/>
  <c r="BI776" i="5" a="1"/>
  <c r="BI776" i="5" s="1"/>
  <c r="BH776" i="5" a="1"/>
  <c r="BH776" i="5" s="1"/>
  <c r="BG776" i="5" a="1"/>
  <c r="BG776" i="5" s="1"/>
  <c r="BF776" i="5" a="1"/>
  <c r="BF776" i="5" s="1"/>
  <c r="BE776" i="5" a="1"/>
  <c r="BE776" i="5" s="1"/>
  <c r="BD776" i="5" a="1"/>
  <c r="BD776" i="5" s="1"/>
  <c r="BC776" i="5" a="1"/>
  <c r="BC776" i="5" s="1"/>
  <c r="BB776" i="5" a="1"/>
  <c r="BB776" i="5" s="1"/>
  <c r="L776" i="5"/>
  <c r="M776" i="5" s="1"/>
  <c r="N776" i="5" s="1"/>
  <c r="O776" i="5" s="1"/>
  <c r="P776" i="5" s="1"/>
  <c r="Q776" i="5" s="1"/>
  <c r="R776" i="5" s="1"/>
  <c r="S776" i="5" s="1"/>
  <c r="T776" i="5" s="1"/>
  <c r="U776" i="5" s="1"/>
  <c r="V776" i="5" s="1"/>
  <c r="W776" i="5" s="1"/>
  <c r="X776" i="5" s="1"/>
  <c r="Y776" i="5" s="1"/>
  <c r="Z776" i="5" s="1"/>
  <c r="AA776" i="5" s="1"/>
  <c r="AB776" i="5" s="1"/>
  <c r="AC776" i="5" s="1"/>
  <c r="AD776" i="5" s="1"/>
  <c r="AE776" i="5" s="1"/>
  <c r="AF776" i="5" s="1"/>
  <c r="AG776" i="5" s="1"/>
  <c r="AH776" i="5" s="1"/>
  <c r="AI776" i="5" s="1"/>
  <c r="AJ776" i="5" s="1"/>
  <c r="AK776" i="5" s="1"/>
  <c r="AL776" i="5" s="1"/>
  <c r="AM776" i="5" s="1"/>
  <c r="AN776" i="5" s="1"/>
  <c r="AO776" i="5" s="1"/>
  <c r="AP776" i="5" s="1"/>
  <c r="AQ776" i="5" s="1"/>
  <c r="AR776" i="5" s="1"/>
  <c r="AS776" i="5" s="1"/>
  <c r="K776" i="5"/>
  <c r="F776" i="5"/>
  <c r="G776" i="5" s="1"/>
  <c r="H776" i="5" s="1"/>
  <c r="I776" i="5" s="1"/>
  <c r="CI775" i="5" a="1"/>
  <c r="CI775" i="5" s="1"/>
  <c r="CH775" i="5" a="1"/>
  <c r="CH775" i="5" s="1"/>
  <c r="CG775" i="5" a="1"/>
  <c r="CG775" i="5" s="1"/>
  <c r="CF775" i="5" a="1"/>
  <c r="CF775" i="5" s="1"/>
  <c r="CE775" i="5" a="1"/>
  <c r="CE775" i="5" s="1"/>
  <c r="CD775" i="5" a="1"/>
  <c r="CD775" i="5" s="1"/>
  <c r="CC775" i="5" a="1"/>
  <c r="CC775" i="5" s="1"/>
  <c r="CB775" i="5" a="1"/>
  <c r="CB775" i="5" s="1"/>
  <c r="CA775" i="5" a="1"/>
  <c r="CA775" i="5" s="1"/>
  <c r="BZ775" i="5" a="1"/>
  <c r="BZ775" i="5" s="1"/>
  <c r="BY775" i="5" a="1"/>
  <c r="BY775" i="5" s="1"/>
  <c r="BX775" i="5" a="1"/>
  <c r="BX775" i="5" s="1"/>
  <c r="BW775" i="5" a="1"/>
  <c r="BW775" i="5" s="1"/>
  <c r="BV775" i="5" a="1"/>
  <c r="BV775" i="5" s="1"/>
  <c r="BU775" i="5" a="1"/>
  <c r="BU775" i="5" s="1"/>
  <c r="BT775" i="5" a="1"/>
  <c r="BT775" i="5" s="1"/>
  <c r="BS775" i="5" a="1"/>
  <c r="BS775" i="5" s="1"/>
  <c r="BR775" i="5" a="1"/>
  <c r="BR775" i="5" s="1"/>
  <c r="BQ775" i="5" a="1"/>
  <c r="BQ775" i="5" s="1"/>
  <c r="BP775" i="5" a="1"/>
  <c r="BP775" i="5" s="1"/>
  <c r="BO775" i="5" a="1"/>
  <c r="BO775" i="5" s="1"/>
  <c r="BN775" i="5" a="1"/>
  <c r="BN775" i="5" s="1"/>
  <c r="BM775" i="5" a="1"/>
  <c r="BM775" i="5" s="1"/>
  <c r="BL775" i="5" a="1"/>
  <c r="BL775" i="5" s="1"/>
  <c r="BK775" i="5" a="1"/>
  <c r="BK775" i="5" s="1"/>
  <c r="BJ775" i="5" a="1"/>
  <c r="BJ775" i="5" s="1"/>
  <c r="BI775" i="5" a="1"/>
  <c r="BI775" i="5" s="1"/>
  <c r="BH775" i="5" a="1"/>
  <c r="BH775" i="5" s="1"/>
  <c r="BG775" i="5" a="1"/>
  <c r="BG775" i="5" s="1"/>
  <c r="BF775" i="5" a="1"/>
  <c r="BF775" i="5" s="1"/>
  <c r="BE775" i="5" a="1"/>
  <c r="BE775" i="5" s="1"/>
  <c r="BD775" i="5" a="1"/>
  <c r="BD775" i="5" s="1"/>
  <c r="BC775" i="5" a="1"/>
  <c r="BC775" i="5" s="1"/>
  <c r="BB775" i="5" a="1"/>
  <c r="BB775" i="5" s="1"/>
  <c r="BA775" i="5" a="1"/>
  <c r="BA775" i="5" s="1"/>
  <c r="AZ775" i="5" a="1"/>
  <c r="AZ775" i="5" s="1"/>
  <c r="AY775" i="5" a="1"/>
  <c r="AY775" i="5" s="1"/>
  <c r="AX775" i="5" a="1"/>
  <c r="AX775" i="5" s="1"/>
  <c r="AW775" i="5" a="1"/>
  <c r="AW775" i="5" s="1"/>
  <c r="AV775" i="5" a="1"/>
  <c r="AV775" i="5" s="1"/>
  <c r="AU775" i="5" a="1"/>
  <c r="AU775" i="5" s="1"/>
  <c r="K775" i="5"/>
  <c r="L775" i="5" s="1"/>
  <c r="M775" i="5" s="1"/>
  <c r="N775" i="5" s="1"/>
  <c r="O775" i="5" s="1"/>
  <c r="P775" i="5" s="1"/>
  <c r="Q775" i="5" s="1"/>
  <c r="R775" i="5" s="1"/>
  <c r="S775" i="5" s="1"/>
  <c r="T775" i="5" s="1"/>
  <c r="U775" i="5" s="1"/>
  <c r="V775" i="5" s="1"/>
  <c r="W775" i="5" s="1"/>
  <c r="X775" i="5" s="1"/>
  <c r="Y775" i="5" s="1"/>
  <c r="Z775" i="5" s="1"/>
  <c r="AA775" i="5" s="1"/>
  <c r="AB775" i="5" s="1"/>
  <c r="AC775" i="5" s="1"/>
  <c r="AD775" i="5" s="1"/>
  <c r="AE775" i="5" s="1"/>
  <c r="AF775" i="5" s="1"/>
  <c r="AG775" i="5" s="1"/>
  <c r="AH775" i="5" s="1"/>
  <c r="AI775" i="5" s="1"/>
  <c r="AJ775" i="5" s="1"/>
  <c r="AK775" i="5" s="1"/>
  <c r="AL775" i="5" s="1"/>
  <c r="AM775" i="5" s="1"/>
  <c r="AN775" i="5" s="1"/>
  <c r="AO775" i="5" s="1"/>
  <c r="AP775" i="5" s="1"/>
  <c r="AQ775" i="5" s="1"/>
  <c r="AR775" i="5" s="1"/>
  <c r="AS775" i="5" s="1"/>
  <c r="F775" i="5"/>
  <c r="G775" i="5" s="1"/>
  <c r="H775" i="5" s="1"/>
  <c r="I775" i="5" s="1"/>
  <c r="CI774" i="5" a="1"/>
  <c r="CI774" i="5" s="1"/>
  <c r="CH774" i="5" a="1"/>
  <c r="CH774" i="5" s="1"/>
  <c r="CG774" i="5" a="1"/>
  <c r="CG774" i="5" s="1"/>
  <c r="CF774" i="5" a="1"/>
  <c r="CF774" i="5" s="1"/>
  <c r="CE774" i="5" a="1"/>
  <c r="CE774" i="5" s="1"/>
  <c r="CD774" i="5" a="1"/>
  <c r="CD774" i="5" s="1"/>
  <c r="CC774" i="5" a="1"/>
  <c r="CC774" i="5" s="1"/>
  <c r="CB774" i="5" a="1"/>
  <c r="CB774" i="5" s="1"/>
  <c r="CA774" i="5" a="1"/>
  <c r="CA774" i="5" s="1"/>
  <c r="BZ774" i="5" a="1"/>
  <c r="BZ774" i="5" s="1"/>
  <c r="BY774" i="5" a="1"/>
  <c r="BY774" i="5" s="1"/>
  <c r="BX774" i="5" a="1"/>
  <c r="BX774" i="5" s="1"/>
  <c r="BW774" i="5" a="1"/>
  <c r="BW774" i="5" s="1"/>
  <c r="BV774" i="5" a="1"/>
  <c r="BV774" i="5" s="1"/>
  <c r="BU774" i="5" a="1"/>
  <c r="BU774" i="5" s="1"/>
  <c r="BT774" i="5" a="1"/>
  <c r="BT774" i="5" s="1"/>
  <c r="BS774" i="5" a="1"/>
  <c r="BS774" i="5" s="1"/>
  <c r="BR774" i="5" a="1"/>
  <c r="BR774" i="5" s="1"/>
  <c r="BQ774" i="5" a="1"/>
  <c r="BQ774" i="5" s="1"/>
  <c r="BP774" i="5" a="1"/>
  <c r="BP774" i="5" s="1"/>
  <c r="BO774" i="5" a="1"/>
  <c r="BO774" i="5" s="1"/>
  <c r="BN774" i="5" a="1"/>
  <c r="BN774" i="5" s="1"/>
  <c r="BM774" i="5" a="1"/>
  <c r="BM774" i="5" s="1"/>
  <c r="BL774" i="5" a="1"/>
  <c r="BL774" i="5" s="1"/>
  <c r="BK774" i="5" a="1"/>
  <c r="BK774" i="5" s="1"/>
  <c r="BJ774" i="5" a="1"/>
  <c r="BJ774" i="5" s="1"/>
  <c r="BI774" i="5" a="1"/>
  <c r="BI774" i="5" s="1"/>
  <c r="BH774" i="5" a="1"/>
  <c r="BH774" i="5" s="1"/>
  <c r="BG774" i="5" a="1"/>
  <c r="BG774" i="5" s="1"/>
  <c r="BF774" i="5" a="1"/>
  <c r="BF774" i="5" s="1"/>
  <c r="BE774" i="5" a="1"/>
  <c r="BE774" i="5" s="1"/>
  <c r="BD774" i="5" a="1"/>
  <c r="BD774" i="5" s="1"/>
  <c r="BC774" i="5" a="1"/>
  <c r="BC774" i="5" s="1"/>
  <c r="BB774" i="5" a="1"/>
  <c r="BB774" i="5" s="1"/>
  <c r="BA774" i="5" a="1"/>
  <c r="BA774" i="5" s="1"/>
  <c r="AZ774" i="5" a="1"/>
  <c r="AZ774" i="5" s="1"/>
  <c r="AY774" i="5" a="1"/>
  <c r="AY774" i="5" s="1"/>
  <c r="AX774" i="5" a="1"/>
  <c r="AX774" i="5" s="1"/>
  <c r="AW774" i="5" a="1"/>
  <c r="AW774" i="5" s="1"/>
  <c r="AV774" i="5" a="1"/>
  <c r="AV774" i="5" s="1"/>
  <c r="AU774" i="5" a="1"/>
  <c r="AU774" i="5" s="1"/>
  <c r="CI773" i="5" a="1"/>
  <c r="CI773" i="5" s="1"/>
  <c r="CH773" i="5" a="1"/>
  <c r="CH773" i="5" s="1"/>
  <c r="CG773" i="5" a="1"/>
  <c r="CG773" i="5" s="1"/>
  <c r="CF773" i="5" a="1"/>
  <c r="CF773" i="5" s="1"/>
  <c r="CE773" i="5" a="1"/>
  <c r="CE773" i="5" s="1"/>
  <c r="CD773" i="5" a="1"/>
  <c r="CD773" i="5" s="1"/>
  <c r="CC773" i="5" a="1"/>
  <c r="CC773" i="5" s="1"/>
  <c r="CB773" i="5" a="1"/>
  <c r="CB773" i="5" s="1"/>
  <c r="CA773" i="5" a="1"/>
  <c r="CA773" i="5" s="1"/>
  <c r="BZ773" i="5" a="1"/>
  <c r="BZ773" i="5" s="1"/>
  <c r="BY773" i="5" a="1"/>
  <c r="BY773" i="5" s="1"/>
  <c r="BX773" i="5" a="1"/>
  <c r="BX773" i="5" s="1"/>
  <c r="BW773" i="5" a="1"/>
  <c r="BW773" i="5" s="1"/>
  <c r="BV773" i="5" a="1"/>
  <c r="BV773" i="5" s="1"/>
  <c r="BU773" i="5" a="1"/>
  <c r="BU773" i="5" s="1"/>
  <c r="BT773" i="5" a="1"/>
  <c r="BT773" i="5" s="1"/>
  <c r="BS773" i="5" a="1"/>
  <c r="BS773" i="5" s="1"/>
  <c r="BR773" i="5" a="1"/>
  <c r="BR773" i="5" s="1"/>
  <c r="BQ773" i="5" a="1"/>
  <c r="BQ773" i="5" s="1"/>
  <c r="BP773" i="5" a="1"/>
  <c r="BP773" i="5" s="1"/>
  <c r="BO773" i="5" a="1"/>
  <c r="BO773" i="5" s="1"/>
  <c r="BN773" i="5" a="1"/>
  <c r="BN773" i="5" s="1"/>
  <c r="BM773" i="5" a="1"/>
  <c r="BM773" i="5" s="1"/>
  <c r="BL773" i="5" a="1"/>
  <c r="BL773" i="5" s="1"/>
  <c r="BK773" i="5" a="1"/>
  <c r="BK773" i="5" s="1"/>
  <c r="BJ773" i="5" a="1"/>
  <c r="BJ773" i="5" s="1"/>
  <c r="BI773" i="5" a="1"/>
  <c r="BI773" i="5" s="1"/>
  <c r="BH773" i="5" a="1"/>
  <c r="BH773" i="5" s="1"/>
  <c r="BG773" i="5" a="1"/>
  <c r="BG773" i="5" s="1"/>
  <c r="BF773" i="5" a="1"/>
  <c r="BF773" i="5" s="1"/>
  <c r="BE773" i="5" a="1"/>
  <c r="BE773" i="5" s="1"/>
  <c r="BD773" i="5" a="1"/>
  <c r="BD773" i="5" s="1"/>
  <c r="BC773" i="5" a="1"/>
  <c r="BC773" i="5" s="1"/>
  <c r="BB773" i="5" a="1"/>
  <c r="BB773" i="5" s="1"/>
  <c r="BA773" i="5" a="1"/>
  <c r="BA773" i="5" s="1"/>
  <c r="AZ773" i="5" a="1"/>
  <c r="AZ773" i="5" s="1"/>
  <c r="AY773" i="5" a="1"/>
  <c r="AY773" i="5" s="1"/>
  <c r="AX773" i="5" a="1"/>
  <c r="AX773" i="5" s="1"/>
  <c r="AW773" i="5" a="1"/>
  <c r="AW773" i="5" s="1"/>
  <c r="AV773" i="5" a="1"/>
  <c r="AV773" i="5" s="1"/>
  <c r="AU773" i="5" a="1"/>
  <c r="AU773" i="5" s="1"/>
  <c r="CI772" i="5" a="1"/>
  <c r="CI772" i="5" s="1"/>
  <c r="CH772" i="5" a="1"/>
  <c r="CH772" i="5" s="1"/>
  <c r="CG772" i="5" a="1"/>
  <c r="CG772" i="5" s="1"/>
  <c r="CF772" i="5" a="1"/>
  <c r="CF772" i="5" s="1"/>
  <c r="CE772" i="5" a="1"/>
  <c r="CE772" i="5" s="1"/>
  <c r="CD772" i="5" a="1"/>
  <c r="CD772" i="5" s="1"/>
  <c r="CC772" i="5" a="1"/>
  <c r="CC772" i="5" s="1"/>
  <c r="CB772" i="5" a="1"/>
  <c r="CB772" i="5" s="1"/>
  <c r="CA772" i="5" a="1"/>
  <c r="CA772" i="5" s="1"/>
  <c r="BZ772" i="5" a="1"/>
  <c r="BZ772" i="5" s="1"/>
  <c r="BY772" i="5" a="1"/>
  <c r="BY772" i="5" s="1"/>
  <c r="BX772" i="5" a="1"/>
  <c r="BX772" i="5" s="1"/>
  <c r="BW772" i="5" a="1"/>
  <c r="BW772" i="5" s="1"/>
  <c r="BV772" i="5" a="1"/>
  <c r="BV772" i="5" s="1"/>
  <c r="BU772" i="5" a="1"/>
  <c r="BU772" i="5" s="1"/>
  <c r="BT772" i="5" a="1"/>
  <c r="BT772" i="5" s="1"/>
  <c r="BS772" i="5" a="1"/>
  <c r="BS772" i="5" s="1"/>
  <c r="BR772" i="5" a="1"/>
  <c r="BR772" i="5" s="1"/>
  <c r="BQ772" i="5" a="1"/>
  <c r="BQ772" i="5" s="1"/>
  <c r="BP772" i="5" a="1"/>
  <c r="BP772" i="5" s="1"/>
  <c r="BO772" i="5" a="1"/>
  <c r="BO772" i="5" s="1"/>
  <c r="BN772" i="5" a="1"/>
  <c r="BN772" i="5" s="1"/>
  <c r="BM772" i="5" a="1"/>
  <c r="BM772" i="5" s="1"/>
  <c r="BL772" i="5" a="1"/>
  <c r="BL772" i="5" s="1"/>
  <c r="BK772" i="5" a="1"/>
  <c r="BK772" i="5" s="1"/>
  <c r="BJ772" i="5" a="1"/>
  <c r="BJ772" i="5" s="1"/>
  <c r="BI772" i="5" a="1"/>
  <c r="BI772" i="5" s="1"/>
  <c r="BH772" i="5" a="1"/>
  <c r="BH772" i="5" s="1"/>
  <c r="BG772" i="5" a="1"/>
  <c r="BG772" i="5" s="1"/>
  <c r="BF772" i="5" a="1"/>
  <c r="BF772" i="5" s="1"/>
  <c r="BE772" i="5" a="1"/>
  <c r="BE772" i="5" s="1"/>
  <c r="BD772" i="5" a="1"/>
  <c r="BD772" i="5" s="1"/>
  <c r="BC772" i="5" a="1"/>
  <c r="BC772" i="5" s="1"/>
  <c r="BB772" i="5" a="1"/>
  <c r="BB772" i="5" s="1"/>
  <c r="BA772" i="5" a="1"/>
  <c r="BA772" i="5" s="1"/>
  <c r="AZ772" i="5" a="1"/>
  <c r="AZ772" i="5" s="1"/>
  <c r="AY772" i="5" a="1"/>
  <c r="AY772" i="5" s="1"/>
  <c r="AX772" i="5" a="1"/>
  <c r="AX772" i="5" s="1"/>
  <c r="AW772" i="5" a="1"/>
  <c r="AW772" i="5" s="1"/>
  <c r="AV772" i="5" a="1"/>
  <c r="AV772" i="5" s="1"/>
  <c r="AU772" i="5" a="1"/>
  <c r="AU772" i="5" s="1"/>
  <c r="CI771" i="5" a="1"/>
  <c r="CI771" i="5" s="1"/>
  <c r="CH771" i="5" a="1"/>
  <c r="CH771" i="5" s="1"/>
  <c r="CG771" i="5" a="1"/>
  <c r="CG771" i="5" s="1"/>
  <c r="CF771" i="5" a="1"/>
  <c r="CF771" i="5" s="1"/>
  <c r="CE771" i="5" a="1"/>
  <c r="CE771" i="5" s="1"/>
  <c r="CD771" i="5" a="1"/>
  <c r="CD771" i="5" s="1"/>
  <c r="CC771" i="5" a="1"/>
  <c r="CC771" i="5" s="1"/>
  <c r="CB771" i="5" a="1"/>
  <c r="CB771" i="5" s="1"/>
  <c r="CA771" i="5" a="1"/>
  <c r="CA771" i="5" s="1"/>
  <c r="BZ771" i="5" a="1"/>
  <c r="BZ771" i="5" s="1"/>
  <c r="BY771" i="5" a="1"/>
  <c r="BY771" i="5" s="1"/>
  <c r="BX771" i="5" a="1"/>
  <c r="BX771" i="5" s="1"/>
  <c r="BW771" i="5" a="1"/>
  <c r="BW771" i="5" s="1"/>
  <c r="BV771" i="5" a="1"/>
  <c r="BV771" i="5" s="1"/>
  <c r="BU771" i="5" a="1"/>
  <c r="BU771" i="5" s="1"/>
  <c r="BT771" i="5" a="1"/>
  <c r="BT771" i="5" s="1"/>
  <c r="BS771" i="5" a="1"/>
  <c r="BS771" i="5" s="1"/>
  <c r="BR771" i="5" a="1"/>
  <c r="BR771" i="5" s="1"/>
  <c r="BQ771" i="5" a="1"/>
  <c r="BQ771" i="5" s="1"/>
  <c r="BP771" i="5" a="1"/>
  <c r="BP771" i="5" s="1"/>
  <c r="BO771" i="5" a="1"/>
  <c r="BO771" i="5" s="1"/>
  <c r="BN771" i="5" a="1"/>
  <c r="BN771" i="5" s="1"/>
  <c r="BM771" i="5" a="1"/>
  <c r="BM771" i="5" s="1"/>
  <c r="BL771" i="5" a="1"/>
  <c r="BL771" i="5" s="1"/>
  <c r="BK771" i="5" a="1"/>
  <c r="BK771" i="5" s="1"/>
  <c r="BJ771" i="5" a="1"/>
  <c r="BJ771" i="5" s="1"/>
  <c r="BI771" i="5" a="1"/>
  <c r="BI771" i="5" s="1"/>
  <c r="BH771" i="5" a="1"/>
  <c r="BH771" i="5" s="1"/>
  <c r="BG771" i="5" a="1"/>
  <c r="BG771" i="5" s="1"/>
  <c r="BF771" i="5" a="1"/>
  <c r="BF771" i="5" s="1"/>
  <c r="BE771" i="5" a="1"/>
  <c r="BE771" i="5" s="1"/>
  <c r="BD771" i="5" a="1"/>
  <c r="BD771" i="5" s="1"/>
  <c r="BC771" i="5" a="1"/>
  <c r="BC771" i="5" s="1"/>
  <c r="BB771" i="5" a="1"/>
  <c r="BB771" i="5" s="1"/>
  <c r="BA771" i="5" a="1"/>
  <c r="BA771" i="5" s="1"/>
  <c r="AZ771" i="5" a="1"/>
  <c r="AZ771" i="5" s="1"/>
  <c r="AY771" i="5" a="1"/>
  <c r="AY771" i="5" s="1"/>
  <c r="AX771" i="5" a="1"/>
  <c r="AX771" i="5" s="1"/>
  <c r="AW771" i="5" a="1"/>
  <c r="AW771" i="5" s="1"/>
  <c r="AV771" i="5" a="1"/>
  <c r="AV771" i="5" s="1"/>
  <c r="AU771" i="5" a="1"/>
  <c r="AU771" i="5" s="1"/>
  <c r="B769" i="5"/>
  <c r="CI762" i="5" a="1"/>
  <c r="CI762" i="5" s="1"/>
  <c r="CH762" i="5" a="1"/>
  <c r="CH762" i="5" s="1"/>
  <c r="CG762" i="5" a="1"/>
  <c r="CG762" i="5" s="1"/>
  <c r="CF762" i="5" a="1"/>
  <c r="CF762" i="5" s="1"/>
  <c r="CE762" i="5" a="1"/>
  <c r="CE762" i="5" s="1"/>
  <c r="CD762" i="5" a="1"/>
  <c r="CD762" i="5" s="1"/>
  <c r="CC762" i="5" a="1"/>
  <c r="CC762" i="5" s="1"/>
  <c r="CB762" i="5" a="1"/>
  <c r="CB762" i="5" s="1"/>
  <c r="CA762" i="5" a="1"/>
  <c r="CA762" i="5" s="1"/>
  <c r="BZ762" i="5" a="1"/>
  <c r="BZ762" i="5" s="1"/>
  <c r="BY762" i="5" a="1"/>
  <c r="BY762" i="5" s="1"/>
  <c r="BX762" i="5" a="1"/>
  <c r="BX762" i="5" s="1"/>
  <c r="BW762" i="5" a="1"/>
  <c r="BW762" i="5" s="1"/>
  <c r="BV762" i="5" a="1"/>
  <c r="BV762" i="5" s="1"/>
  <c r="BU762" i="5" a="1"/>
  <c r="BU762" i="5" s="1"/>
  <c r="BT762" i="5" a="1"/>
  <c r="BT762" i="5" s="1"/>
  <c r="BS762" i="5" a="1"/>
  <c r="BS762" i="5" s="1"/>
  <c r="BR762" i="5" a="1"/>
  <c r="BR762" i="5" s="1"/>
  <c r="BQ762" i="5" a="1"/>
  <c r="BQ762" i="5" s="1"/>
  <c r="BP762" i="5" a="1"/>
  <c r="BP762" i="5" s="1"/>
  <c r="BO762" i="5" a="1"/>
  <c r="BO762" i="5" s="1"/>
  <c r="BN762" i="5" a="1"/>
  <c r="BN762" i="5" s="1"/>
  <c r="BM762" i="5" a="1"/>
  <c r="BM762" i="5" s="1"/>
  <c r="BL762" i="5" a="1"/>
  <c r="BL762" i="5" s="1"/>
  <c r="BK762" i="5" a="1"/>
  <c r="BK762" i="5" s="1"/>
  <c r="BJ762" i="5" a="1"/>
  <c r="BJ762" i="5" s="1"/>
  <c r="BI762" i="5" a="1"/>
  <c r="BI762" i="5" s="1"/>
  <c r="BH762" i="5" a="1"/>
  <c r="BH762" i="5" s="1"/>
  <c r="BG762" i="5" a="1"/>
  <c r="BG762" i="5" s="1"/>
  <c r="BF762" i="5" a="1"/>
  <c r="BF762" i="5" s="1"/>
  <c r="BE762" i="5" a="1"/>
  <c r="BE762" i="5" s="1"/>
  <c r="BD762" i="5" a="1"/>
  <c r="BD762" i="5" s="1"/>
  <c r="BC762" i="5" a="1"/>
  <c r="BC762" i="5" s="1"/>
  <c r="BB762" i="5" a="1"/>
  <c r="BB762" i="5" s="1"/>
  <c r="BA762" i="5" a="1"/>
  <c r="BA762" i="5" s="1"/>
  <c r="AZ762" i="5" a="1"/>
  <c r="AZ762" i="5" s="1"/>
  <c r="AY762" i="5" a="1"/>
  <c r="AY762" i="5" s="1"/>
  <c r="AX762" i="5" a="1"/>
  <c r="AX762" i="5" s="1"/>
  <c r="AW762" i="5" a="1"/>
  <c r="AW762" i="5" s="1"/>
  <c r="AV762" i="5" a="1"/>
  <c r="AV762" i="5" s="1"/>
  <c r="AU762" i="5" a="1"/>
  <c r="AU762" i="5" s="1"/>
  <c r="F762" i="5"/>
  <c r="G762" i="5" s="1"/>
  <c r="H762" i="5" s="1"/>
  <c r="I762" i="5" s="1"/>
  <c r="J762" i="5" s="1"/>
  <c r="K762" i="5" s="1"/>
  <c r="L762" i="5" s="1"/>
  <c r="M762" i="5" s="1"/>
  <c r="N762" i="5" s="1"/>
  <c r="O762" i="5" s="1"/>
  <c r="P762" i="5" s="1"/>
  <c r="Q762" i="5" s="1"/>
  <c r="R762" i="5" s="1"/>
  <c r="S762" i="5" s="1"/>
  <c r="T762" i="5" s="1"/>
  <c r="U762" i="5" s="1"/>
  <c r="V762" i="5" s="1"/>
  <c r="W762" i="5" s="1"/>
  <c r="X762" i="5" s="1"/>
  <c r="Y762" i="5" s="1"/>
  <c r="Z762" i="5" s="1"/>
  <c r="AA762" i="5" s="1"/>
  <c r="AB762" i="5" s="1"/>
  <c r="AC762" i="5" s="1"/>
  <c r="AD762" i="5" s="1"/>
  <c r="AE762" i="5" s="1"/>
  <c r="AF762" i="5" s="1"/>
  <c r="AG762" i="5" s="1"/>
  <c r="AH762" i="5" s="1"/>
  <c r="AI762" i="5" s="1"/>
  <c r="AJ762" i="5" s="1"/>
  <c r="AK762" i="5" s="1"/>
  <c r="AL762" i="5" s="1"/>
  <c r="AM762" i="5" s="1"/>
  <c r="AN762" i="5" s="1"/>
  <c r="AO762" i="5" s="1"/>
  <c r="AP762" i="5" s="1"/>
  <c r="AQ762" i="5" s="1"/>
  <c r="AR762" i="5" s="1"/>
  <c r="AS762" i="5" s="1"/>
  <c r="CI761" i="5" a="1"/>
  <c r="CI761" i="5" s="1"/>
  <c r="CH761" i="5" a="1"/>
  <c r="CH761" i="5" s="1"/>
  <c r="CG761" i="5" a="1"/>
  <c r="CG761" i="5" s="1"/>
  <c r="CF761" i="5" a="1"/>
  <c r="CF761" i="5" s="1"/>
  <c r="CE761" i="5" a="1"/>
  <c r="CE761" i="5" s="1"/>
  <c r="CD761" i="5" a="1"/>
  <c r="CD761" i="5" s="1"/>
  <c r="CC761" i="5" a="1"/>
  <c r="CC761" i="5" s="1"/>
  <c r="CB761" i="5" a="1"/>
  <c r="CB761" i="5" s="1"/>
  <c r="CA761" i="5" a="1"/>
  <c r="CA761" i="5" s="1"/>
  <c r="BZ761" i="5" a="1"/>
  <c r="BZ761" i="5" s="1"/>
  <c r="BY761" i="5" a="1"/>
  <c r="BY761" i="5" s="1"/>
  <c r="BX761" i="5" a="1"/>
  <c r="BX761" i="5" s="1"/>
  <c r="BW761" i="5" a="1"/>
  <c r="BW761" i="5" s="1"/>
  <c r="BV761" i="5" a="1"/>
  <c r="BV761" i="5" s="1"/>
  <c r="BU761" i="5" a="1"/>
  <c r="BU761" i="5" s="1"/>
  <c r="BT761" i="5" a="1"/>
  <c r="BT761" i="5" s="1"/>
  <c r="BS761" i="5" a="1"/>
  <c r="BS761" i="5" s="1"/>
  <c r="BR761" i="5" a="1"/>
  <c r="BR761" i="5" s="1"/>
  <c r="BQ761" i="5" a="1"/>
  <c r="BQ761" i="5" s="1"/>
  <c r="BP761" i="5" a="1"/>
  <c r="BP761" i="5" s="1"/>
  <c r="BO761" i="5" a="1"/>
  <c r="BO761" i="5" s="1"/>
  <c r="BN761" i="5" a="1"/>
  <c r="BN761" i="5" s="1"/>
  <c r="BM761" i="5" a="1"/>
  <c r="BM761" i="5" s="1"/>
  <c r="BL761" i="5" a="1"/>
  <c r="BL761" i="5" s="1"/>
  <c r="BK761" i="5" a="1"/>
  <c r="BK761" i="5" s="1"/>
  <c r="BJ761" i="5" a="1"/>
  <c r="BJ761" i="5" s="1"/>
  <c r="BI761" i="5" a="1"/>
  <c r="BI761" i="5" s="1"/>
  <c r="BH761" i="5" a="1"/>
  <c r="BH761" i="5" s="1"/>
  <c r="BG761" i="5" a="1"/>
  <c r="BG761" i="5" s="1"/>
  <c r="BF761" i="5" a="1"/>
  <c r="BF761" i="5" s="1"/>
  <c r="BE761" i="5" a="1"/>
  <c r="BE761" i="5" s="1"/>
  <c r="BD761" i="5" a="1"/>
  <c r="BD761" i="5" s="1"/>
  <c r="BC761" i="5" a="1"/>
  <c r="BC761" i="5" s="1"/>
  <c r="BB761" i="5" a="1"/>
  <c r="BB761" i="5" s="1"/>
  <c r="BA761" i="5" a="1"/>
  <c r="BA761" i="5" s="1"/>
  <c r="AZ761" i="5" a="1"/>
  <c r="AZ761" i="5" s="1"/>
  <c r="AY761" i="5" a="1"/>
  <c r="AY761" i="5" s="1"/>
  <c r="AX761" i="5" a="1"/>
  <c r="AX761" i="5" s="1"/>
  <c r="AW761" i="5" a="1"/>
  <c r="AW761" i="5" s="1"/>
  <c r="AV761" i="5" a="1"/>
  <c r="AV761" i="5" s="1"/>
  <c r="AU761" i="5" a="1"/>
  <c r="AU761" i="5" s="1"/>
  <c r="F761" i="5"/>
  <c r="G761" i="5" s="1"/>
  <c r="H761" i="5" s="1"/>
  <c r="I761" i="5" s="1"/>
  <c r="J761" i="5" s="1"/>
  <c r="K761" i="5" s="1"/>
  <c r="L761" i="5" s="1"/>
  <c r="M761" i="5" s="1"/>
  <c r="N761" i="5" s="1"/>
  <c r="O761" i="5" s="1"/>
  <c r="P761" i="5" s="1"/>
  <c r="Q761" i="5" s="1"/>
  <c r="R761" i="5" s="1"/>
  <c r="S761" i="5" s="1"/>
  <c r="T761" i="5" s="1"/>
  <c r="U761" i="5" s="1"/>
  <c r="V761" i="5" s="1"/>
  <c r="W761" i="5" s="1"/>
  <c r="X761" i="5" s="1"/>
  <c r="Y761" i="5" s="1"/>
  <c r="Z761" i="5" s="1"/>
  <c r="AA761" i="5" s="1"/>
  <c r="AB761" i="5" s="1"/>
  <c r="AC761" i="5" s="1"/>
  <c r="AD761" i="5" s="1"/>
  <c r="AE761" i="5" s="1"/>
  <c r="AF761" i="5" s="1"/>
  <c r="AG761" i="5" s="1"/>
  <c r="AH761" i="5" s="1"/>
  <c r="AI761" i="5" s="1"/>
  <c r="AJ761" i="5" s="1"/>
  <c r="AK761" i="5" s="1"/>
  <c r="AL761" i="5" s="1"/>
  <c r="AM761" i="5" s="1"/>
  <c r="AN761" i="5" s="1"/>
  <c r="AO761" i="5" s="1"/>
  <c r="AP761" i="5" s="1"/>
  <c r="AQ761" i="5" s="1"/>
  <c r="AR761" i="5" s="1"/>
  <c r="AS761" i="5" s="1"/>
  <c r="E760" i="5"/>
  <c r="CI759" i="5" a="1"/>
  <c r="CI759" i="5" s="1"/>
  <c r="CH759" i="5" a="1"/>
  <c r="CH759" i="5" s="1"/>
  <c r="CG759" i="5" a="1"/>
  <c r="CG759" i="5" s="1"/>
  <c r="CF759" i="5" a="1"/>
  <c r="CF759" i="5" s="1"/>
  <c r="CE759" i="5" a="1"/>
  <c r="CE759" i="5" s="1"/>
  <c r="CD759" i="5" a="1"/>
  <c r="CD759" i="5" s="1"/>
  <c r="CC759" i="5" a="1"/>
  <c r="CC759" i="5" s="1"/>
  <c r="CB759" i="5" a="1"/>
  <c r="CB759" i="5" s="1"/>
  <c r="CA759" i="5" a="1"/>
  <c r="CA759" i="5" s="1"/>
  <c r="BZ759" i="5" a="1"/>
  <c r="BZ759" i="5" s="1"/>
  <c r="BY759" i="5" a="1"/>
  <c r="BY759" i="5" s="1"/>
  <c r="BX759" i="5" a="1"/>
  <c r="BX759" i="5" s="1"/>
  <c r="BW759" i="5" a="1"/>
  <c r="BW759" i="5" s="1"/>
  <c r="BV759" i="5" a="1"/>
  <c r="BV759" i="5" s="1"/>
  <c r="BU759" i="5" a="1"/>
  <c r="BU759" i="5" s="1"/>
  <c r="BT759" i="5" a="1"/>
  <c r="BT759" i="5" s="1"/>
  <c r="BS759" i="5" a="1"/>
  <c r="BS759" i="5" s="1"/>
  <c r="BR759" i="5" a="1"/>
  <c r="BR759" i="5" s="1"/>
  <c r="BQ759" i="5" a="1"/>
  <c r="BQ759" i="5" s="1"/>
  <c r="BP759" i="5" a="1"/>
  <c r="BP759" i="5" s="1"/>
  <c r="BO759" i="5" a="1"/>
  <c r="BO759" i="5" s="1"/>
  <c r="BN759" i="5" a="1"/>
  <c r="BN759" i="5" s="1"/>
  <c r="BM759" i="5" a="1"/>
  <c r="BM759" i="5" s="1"/>
  <c r="BL759" i="5" a="1"/>
  <c r="BL759" i="5" s="1"/>
  <c r="BK759" i="5" a="1"/>
  <c r="BK759" i="5" s="1"/>
  <c r="BJ759" i="5" a="1"/>
  <c r="BJ759" i="5" s="1"/>
  <c r="BI759" i="5" a="1"/>
  <c r="BI759" i="5" s="1"/>
  <c r="BH759" i="5" a="1"/>
  <c r="BH759" i="5" s="1"/>
  <c r="BG759" i="5" a="1"/>
  <c r="BG759" i="5" s="1"/>
  <c r="BF759" i="5" a="1"/>
  <c r="BF759" i="5" s="1"/>
  <c r="BE759" i="5" a="1"/>
  <c r="BE759" i="5" s="1"/>
  <c r="BD759" i="5" a="1"/>
  <c r="BD759" i="5" s="1"/>
  <c r="BC759" i="5" a="1"/>
  <c r="BC759" i="5" s="1"/>
  <c r="BB759" i="5" a="1"/>
  <c r="BB759" i="5" s="1"/>
  <c r="L759" i="5"/>
  <c r="M759" i="5" s="1"/>
  <c r="N759" i="5" s="1"/>
  <c r="O759" i="5" s="1"/>
  <c r="P759" i="5" s="1"/>
  <c r="Q759" i="5" s="1"/>
  <c r="R759" i="5" s="1"/>
  <c r="S759" i="5" s="1"/>
  <c r="T759" i="5" s="1"/>
  <c r="U759" i="5" s="1"/>
  <c r="V759" i="5" s="1"/>
  <c r="W759" i="5" s="1"/>
  <c r="X759" i="5" s="1"/>
  <c r="Y759" i="5" s="1"/>
  <c r="Z759" i="5" s="1"/>
  <c r="AA759" i="5" s="1"/>
  <c r="AB759" i="5" s="1"/>
  <c r="AC759" i="5" s="1"/>
  <c r="AD759" i="5" s="1"/>
  <c r="AE759" i="5" s="1"/>
  <c r="AF759" i="5" s="1"/>
  <c r="AG759" i="5" s="1"/>
  <c r="AH759" i="5" s="1"/>
  <c r="AI759" i="5" s="1"/>
  <c r="AJ759" i="5" s="1"/>
  <c r="AK759" i="5" s="1"/>
  <c r="AL759" i="5" s="1"/>
  <c r="AM759" i="5" s="1"/>
  <c r="AN759" i="5" s="1"/>
  <c r="AO759" i="5" s="1"/>
  <c r="AP759" i="5" s="1"/>
  <c r="AQ759" i="5" s="1"/>
  <c r="AR759" i="5" s="1"/>
  <c r="AS759" i="5" s="1"/>
  <c r="K759" i="5"/>
  <c r="F759" i="5"/>
  <c r="G759" i="5" s="1"/>
  <c r="H759" i="5" s="1"/>
  <c r="I759" i="5" s="1"/>
  <c r="CI758" i="5" a="1"/>
  <c r="CI758" i="5" s="1"/>
  <c r="CH758" i="5" a="1"/>
  <c r="CH758" i="5" s="1"/>
  <c r="CG758" i="5" a="1"/>
  <c r="CG758" i="5" s="1"/>
  <c r="CF758" i="5" a="1"/>
  <c r="CF758" i="5" s="1"/>
  <c r="CE758" i="5" a="1"/>
  <c r="CE758" i="5" s="1"/>
  <c r="CD758" i="5" a="1"/>
  <c r="CD758" i="5" s="1"/>
  <c r="CC758" i="5" a="1"/>
  <c r="CC758" i="5" s="1"/>
  <c r="CB758" i="5" a="1"/>
  <c r="CB758" i="5" s="1"/>
  <c r="CA758" i="5" a="1"/>
  <c r="CA758" i="5" s="1"/>
  <c r="BZ758" i="5" a="1"/>
  <c r="BZ758" i="5" s="1"/>
  <c r="BY758" i="5" a="1"/>
  <c r="BY758" i="5" s="1"/>
  <c r="BX758" i="5" a="1"/>
  <c r="BX758" i="5" s="1"/>
  <c r="BW758" i="5" a="1"/>
  <c r="BW758" i="5" s="1"/>
  <c r="BV758" i="5" a="1"/>
  <c r="BV758" i="5" s="1"/>
  <c r="BU758" i="5" a="1"/>
  <c r="BU758" i="5" s="1"/>
  <c r="BT758" i="5" a="1"/>
  <c r="BT758" i="5" s="1"/>
  <c r="BS758" i="5" a="1"/>
  <c r="BS758" i="5" s="1"/>
  <c r="BR758" i="5" a="1"/>
  <c r="BR758" i="5" s="1"/>
  <c r="BQ758" i="5" a="1"/>
  <c r="BQ758" i="5" s="1"/>
  <c r="BP758" i="5" a="1"/>
  <c r="BP758" i="5" s="1"/>
  <c r="BO758" i="5" a="1"/>
  <c r="BO758" i="5" s="1"/>
  <c r="BN758" i="5" a="1"/>
  <c r="BN758" i="5" s="1"/>
  <c r="BM758" i="5" a="1"/>
  <c r="BM758" i="5" s="1"/>
  <c r="BL758" i="5" a="1"/>
  <c r="BL758" i="5" s="1"/>
  <c r="BK758" i="5" a="1"/>
  <c r="BK758" i="5" s="1"/>
  <c r="BJ758" i="5" a="1"/>
  <c r="BJ758" i="5" s="1"/>
  <c r="BI758" i="5" a="1"/>
  <c r="BI758" i="5" s="1"/>
  <c r="BH758" i="5" a="1"/>
  <c r="BH758" i="5" s="1"/>
  <c r="BG758" i="5" a="1"/>
  <c r="BG758" i="5" s="1"/>
  <c r="BF758" i="5" a="1"/>
  <c r="BF758" i="5" s="1"/>
  <c r="BE758" i="5" a="1"/>
  <c r="BE758" i="5" s="1"/>
  <c r="BD758" i="5" a="1"/>
  <c r="BD758" i="5" s="1"/>
  <c r="BC758" i="5" a="1"/>
  <c r="BC758" i="5" s="1"/>
  <c r="BB758" i="5" a="1"/>
  <c r="BB758" i="5" s="1"/>
  <c r="BA758" i="5" a="1"/>
  <c r="BA758" i="5" s="1"/>
  <c r="AZ758" i="5" a="1"/>
  <c r="AZ758" i="5" s="1"/>
  <c r="AY758" i="5" a="1"/>
  <c r="AY758" i="5" s="1"/>
  <c r="AX758" i="5" a="1"/>
  <c r="AX758" i="5" s="1"/>
  <c r="AW758" i="5" a="1"/>
  <c r="AW758" i="5" s="1"/>
  <c r="AV758" i="5" a="1"/>
  <c r="AV758" i="5" s="1"/>
  <c r="AU758" i="5" a="1"/>
  <c r="AU758" i="5" s="1"/>
  <c r="K758" i="5"/>
  <c r="L758" i="5" s="1"/>
  <c r="M758" i="5" s="1"/>
  <c r="N758" i="5" s="1"/>
  <c r="O758" i="5" s="1"/>
  <c r="P758" i="5" s="1"/>
  <c r="Q758" i="5" s="1"/>
  <c r="R758" i="5" s="1"/>
  <c r="S758" i="5" s="1"/>
  <c r="T758" i="5" s="1"/>
  <c r="U758" i="5" s="1"/>
  <c r="V758" i="5" s="1"/>
  <c r="W758" i="5" s="1"/>
  <c r="X758" i="5" s="1"/>
  <c r="Y758" i="5" s="1"/>
  <c r="Z758" i="5" s="1"/>
  <c r="AA758" i="5" s="1"/>
  <c r="AB758" i="5" s="1"/>
  <c r="AC758" i="5" s="1"/>
  <c r="AD758" i="5" s="1"/>
  <c r="AE758" i="5" s="1"/>
  <c r="AF758" i="5" s="1"/>
  <c r="AG758" i="5" s="1"/>
  <c r="AH758" i="5" s="1"/>
  <c r="AI758" i="5" s="1"/>
  <c r="AJ758" i="5" s="1"/>
  <c r="AK758" i="5" s="1"/>
  <c r="AL758" i="5" s="1"/>
  <c r="AM758" i="5" s="1"/>
  <c r="AN758" i="5" s="1"/>
  <c r="AO758" i="5" s="1"/>
  <c r="AP758" i="5" s="1"/>
  <c r="AQ758" i="5" s="1"/>
  <c r="AR758" i="5" s="1"/>
  <c r="AS758" i="5" s="1"/>
  <c r="F758" i="5"/>
  <c r="G758" i="5" s="1"/>
  <c r="H758" i="5" s="1"/>
  <c r="I758" i="5" s="1"/>
  <c r="CI757" i="5" a="1"/>
  <c r="CI757" i="5" s="1"/>
  <c r="CH757" i="5" a="1"/>
  <c r="CH757" i="5" s="1"/>
  <c r="CG757" i="5" a="1"/>
  <c r="CG757" i="5" s="1"/>
  <c r="CF757" i="5" a="1"/>
  <c r="CF757" i="5" s="1"/>
  <c r="CE757" i="5" a="1"/>
  <c r="CE757" i="5" s="1"/>
  <c r="CD757" i="5" a="1"/>
  <c r="CD757" i="5" s="1"/>
  <c r="CC757" i="5" a="1"/>
  <c r="CC757" i="5" s="1"/>
  <c r="CB757" i="5" a="1"/>
  <c r="CB757" i="5" s="1"/>
  <c r="CA757" i="5" a="1"/>
  <c r="CA757" i="5" s="1"/>
  <c r="BZ757" i="5" a="1"/>
  <c r="BZ757" i="5" s="1"/>
  <c r="BY757" i="5" a="1"/>
  <c r="BY757" i="5" s="1"/>
  <c r="BX757" i="5" a="1"/>
  <c r="BX757" i="5" s="1"/>
  <c r="BW757" i="5" a="1"/>
  <c r="BW757" i="5" s="1"/>
  <c r="BV757" i="5" a="1"/>
  <c r="BV757" i="5" s="1"/>
  <c r="BU757" i="5" a="1"/>
  <c r="BU757" i="5" s="1"/>
  <c r="BT757" i="5" a="1"/>
  <c r="BT757" i="5" s="1"/>
  <c r="BS757" i="5" a="1"/>
  <c r="BS757" i="5" s="1"/>
  <c r="BR757" i="5" a="1"/>
  <c r="BR757" i="5" s="1"/>
  <c r="BQ757" i="5" a="1"/>
  <c r="BQ757" i="5" s="1"/>
  <c r="BP757" i="5" a="1"/>
  <c r="BP757" i="5" s="1"/>
  <c r="BO757" i="5" a="1"/>
  <c r="BO757" i="5" s="1"/>
  <c r="BN757" i="5" a="1"/>
  <c r="BN757" i="5" s="1"/>
  <c r="BM757" i="5" a="1"/>
  <c r="BM757" i="5" s="1"/>
  <c r="BL757" i="5" a="1"/>
  <c r="BL757" i="5" s="1"/>
  <c r="BK757" i="5" a="1"/>
  <c r="BK757" i="5" s="1"/>
  <c r="BJ757" i="5" a="1"/>
  <c r="BJ757" i="5" s="1"/>
  <c r="BI757" i="5" a="1"/>
  <c r="BI757" i="5" s="1"/>
  <c r="BH757" i="5" a="1"/>
  <c r="BH757" i="5" s="1"/>
  <c r="BG757" i="5" a="1"/>
  <c r="BG757" i="5" s="1"/>
  <c r="BF757" i="5" a="1"/>
  <c r="BF757" i="5" s="1"/>
  <c r="BE757" i="5" a="1"/>
  <c r="BE757" i="5" s="1"/>
  <c r="BD757" i="5" a="1"/>
  <c r="BD757" i="5" s="1"/>
  <c r="BC757" i="5" a="1"/>
  <c r="BC757" i="5" s="1"/>
  <c r="BB757" i="5" a="1"/>
  <c r="BB757" i="5" s="1"/>
  <c r="BA757" i="5" a="1"/>
  <c r="BA757" i="5" s="1"/>
  <c r="AZ757" i="5" a="1"/>
  <c r="AZ757" i="5" s="1"/>
  <c r="AY757" i="5" a="1"/>
  <c r="AY757" i="5" s="1"/>
  <c r="AX757" i="5" a="1"/>
  <c r="AX757" i="5" s="1"/>
  <c r="AW757" i="5" a="1"/>
  <c r="AW757" i="5" s="1"/>
  <c r="AV757" i="5" a="1"/>
  <c r="AV757" i="5" s="1"/>
  <c r="AU757" i="5" a="1"/>
  <c r="AU757" i="5" s="1"/>
  <c r="CI756" i="5" a="1"/>
  <c r="CI756" i="5" s="1"/>
  <c r="CH756" i="5" a="1"/>
  <c r="CH756" i="5" s="1"/>
  <c r="CG756" i="5" a="1"/>
  <c r="CG756" i="5" s="1"/>
  <c r="CF756" i="5" a="1"/>
  <c r="CF756" i="5" s="1"/>
  <c r="CE756" i="5" a="1"/>
  <c r="CE756" i="5" s="1"/>
  <c r="CD756" i="5" a="1"/>
  <c r="CD756" i="5" s="1"/>
  <c r="CC756" i="5" a="1"/>
  <c r="CC756" i="5" s="1"/>
  <c r="CB756" i="5" a="1"/>
  <c r="CB756" i="5" s="1"/>
  <c r="CA756" i="5" a="1"/>
  <c r="CA756" i="5" s="1"/>
  <c r="BZ756" i="5" a="1"/>
  <c r="BZ756" i="5" s="1"/>
  <c r="BY756" i="5" a="1"/>
  <c r="BY756" i="5" s="1"/>
  <c r="BX756" i="5" a="1"/>
  <c r="BX756" i="5" s="1"/>
  <c r="BW756" i="5" a="1"/>
  <c r="BW756" i="5" s="1"/>
  <c r="BV756" i="5" a="1"/>
  <c r="BV756" i="5" s="1"/>
  <c r="BU756" i="5" a="1"/>
  <c r="BU756" i="5" s="1"/>
  <c r="BT756" i="5" a="1"/>
  <c r="BT756" i="5" s="1"/>
  <c r="BS756" i="5" a="1"/>
  <c r="BS756" i="5" s="1"/>
  <c r="BR756" i="5" a="1"/>
  <c r="BR756" i="5" s="1"/>
  <c r="BQ756" i="5" a="1"/>
  <c r="BQ756" i="5" s="1"/>
  <c r="BP756" i="5" a="1"/>
  <c r="BP756" i="5" s="1"/>
  <c r="BO756" i="5" a="1"/>
  <c r="BO756" i="5" s="1"/>
  <c r="BN756" i="5" a="1"/>
  <c r="BN756" i="5" s="1"/>
  <c r="BM756" i="5" a="1"/>
  <c r="BM756" i="5" s="1"/>
  <c r="BL756" i="5" a="1"/>
  <c r="BL756" i="5" s="1"/>
  <c r="BK756" i="5" a="1"/>
  <c r="BK756" i="5" s="1"/>
  <c r="BJ756" i="5" a="1"/>
  <c r="BJ756" i="5" s="1"/>
  <c r="BI756" i="5" a="1"/>
  <c r="BI756" i="5" s="1"/>
  <c r="BH756" i="5" a="1"/>
  <c r="BH756" i="5" s="1"/>
  <c r="BG756" i="5" a="1"/>
  <c r="BG756" i="5" s="1"/>
  <c r="BF756" i="5" a="1"/>
  <c r="BF756" i="5" s="1"/>
  <c r="BE756" i="5" a="1"/>
  <c r="BE756" i="5" s="1"/>
  <c r="BD756" i="5" a="1"/>
  <c r="BD756" i="5" s="1"/>
  <c r="BC756" i="5" a="1"/>
  <c r="BC756" i="5" s="1"/>
  <c r="BB756" i="5" a="1"/>
  <c r="BB756" i="5" s="1"/>
  <c r="BA756" i="5" a="1"/>
  <c r="BA756" i="5" s="1"/>
  <c r="AZ756" i="5" a="1"/>
  <c r="AZ756" i="5" s="1"/>
  <c r="AY756" i="5" a="1"/>
  <c r="AY756" i="5" s="1"/>
  <c r="AX756" i="5" a="1"/>
  <c r="AX756" i="5" s="1"/>
  <c r="AW756" i="5" a="1"/>
  <c r="AW756" i="5" s="1"/>
  <c r="AV756" i="5" a="1"/>
  <c r="AV756" i="5" s="1"/>
  <c r="AU756" i="5" a="1"/>
  <c r="AU756" i="5" s="1"/>
  <c r="CI755" i="5" a="1"/>
  <c r="CI755" i="5" s="1"/>
  <c r="CH755" i="5" a="1"/>
  <c r="CH755" i="5" s="1"/>
  <c r="CG755" i="5" a="1"/>
  <c r="CG755" i="5" s="1"/>
  <c r="CF755" i="5" a="1"/>
  <c r="CF755" i="5" s="1"/>
  <c r="CE755" i="5" a="1"/>
  <c r="CE755" i="5" s="1"/>
  <c r="CD755" i="5" a="1"/>
  <c r="CD755" i="5" s="1"/>
  <c r="CC755" i="5" a="1"/>
  <c r="CC755" i="5" s="1"/>
  <c r="CB755" i="5" a="1"/>
  <c r="CB755" i="5" s="1"/>
  <c r="CA755" i="5" a="1"/>
  <c r="CA755" i="5" s="1"/>
  <c r="BZ755" i="5" a="1"/>
  <c r="BZ755" i="5" s="1"/>
  <c r="BY755" i="5" a="1"/>
  <c r="BY755" i="5" s="1"/>
  <c r="BX755" i="5" a="1"/>
  <c r="BX755" i="5" s="1"/>
  <c r="BW755" i="5" a="1"/>
  <c r="BW755" i="5" s="1"/>
  <c r="BV755" i="5" a="1"/>
  <c r="BV755" i="5" s="1"/>
  <c r="BU755" i="5" a="1"/>
  <c r="BU755" i="5" s="1"/>
  <c r="BT755" i="5" a="1"/>
  <c r="BT755" i="5" s="1"/>
  <c r="BS755" i="5" a="1"/>
  <c r="BS755" i="5" s="1"/>
  <c r="BR755" i="5" a="1"/>
  <c r="BR755" i="5" s="1"/>
  <c r="BQ755" i="5" a="1"/>
  <c r="BQ755" i="5" s="1"/>
  <c r="BP755" i="5" a="1"/>
  <c r="BP755" i="5" s="1"/>
  <c r="BO755" i="5" a="1"/>
  <c r="BO755" i="5" s="1"/>
  <c r="BN755" i="5" a="1"/>
  <c r="BN755" i="5" s="1"/>
  <c r="BM755" i="5" a="1"/>
  <c r="BM755" i="5" s="1"/>
  <c r="BL755" i="5" a="1"/>
  <c r="BL755" i="5" s="1"/>
  <c r="BK755" i="5" a="1"/>
  <c r="BK755" i="5" s="1"/>
  <c r="BJ755" i="5" a="1"/>
  <c r="BJ755" i="5" s="1"/>
  <c r="BI755" i="5" a="1"/>
  <c r="BI755" i="5" s="1"/>
  <c r="BH755" i="5" a="1"/>
  <c r="BH755" i="5" s="1"/>
  <c r="BG755" i="5" a="1"/>
  <c r="BG755" i="5" s="1"/>
  <c r="BF755" i="5" a="1"/>
  <c r="BF755" i="5" s="1"/>
  <c r="BE755" i="5" a="1"/>
  <c r="BE755" i="5" s="1"/>
  <c r="BD755" i="5" a="1"/>
  <c r="BD755" i="5" s="1"/>
  <c r="BC755" i="5" a="1"/>
  <c r="BC755" i="5" s="1"/>
  <c r="BB755" i="5" a="1"/>
  <c r="BB755" i="5" s="1"/>
  <c r="BA755" i="5" a="1"/>
  <c r="BA755" i="5" s="1"/>
  <c r="AZ755" i="5" a="1"/>
  <c r="AZ755" i="5" s="1"/>
  <c r="AY755" i="5" a="1"/>
  <c r="AY755" i="5" s="1"/>
  <c r="AX755" i="5" a="1"/>
  <c r="AX755" i="5" s="1"/>
  <c r="AW755" i="5" a="1"/>
  <c r="AW755" i="5" s="1"/>
  <c r="AV755" i="5" a="1"/>
  <c r="AV755" i="5" s="1"/>
  <c r="AU755" i="5" a="1"/>
  <c r="AU755" i="5" s="1"/>
  <c r="F755" i="5"/>
  <c r="CI754" i="5" a="1"/>
  <c r="CI754" i="5" s="1"/>
  <c r="CH754" i="5" a="1"/>
  <c r="CH754" i="5" s="1"/>
  <c r="CG754" i="5" a="1"/>
  <c r="CG754" i="5" s="1"/>
  <c r="CF754" i="5" a="1"/>
  <c r="CF754" i="5" s="1"/>
  <c r="CE754" i="5" a="1"/>
  <c r="CE754" i="5" s="1"/>
  <c r="CD754" i="5" a="1"/>
  <c r="CD754" i="5" s="1"/>
  <c r="CC754" i="5" a="1"/>
  <c r="CC754" i="5" s="1"/>
  <c r="CB754" i="5" a="1"/>
  <c r="CB754" i="5" s="1"/>
  <c r="CA754" i="5" a="1"/>
  <c r="CA754" i="5" s="1"/>
  <c r="BZ754" i="5" a="1"/>
  <c r="BZ754" i="5" s="1"/>
  <c r="BY754" i="5" a="1"/>
  <c r="BY754" i="5" s="1"/>
  <c r="BX754" i="5" a="1"/>
  <c r="BX754" i="5" s="1"/>
  <c r="BW754" i="5" a="1"/>
  <c r="BW754" i="5" s="1"/>
  <c r="BV754" i="5" a="1"/>
  <c r="BV754" i="5" s="1"/>
  <c r="BU754" i="5" a="1"/>
  <c r="BU754" i="5" s="1"/>
  <c r="BT754" i="5" a="1"/>
  <c r="BT754" i="5" s="1"/>
  <c r="BS754" i="5" a="1"/>
  <c r="BS754" i="5" s="1"/>
  <c r="BR754" i="5" a="1"/>
  <c r="BR754" i="5" s="1"/>
  <c r="BQ754" i="5" a="1"/>
  <c r="BQ754" i="5" s="1"/>
  <c r="BP754" i="5" a="1"/>
  <c r="BP754" i="5" s="1"/>
  <c r="BO754" i="5" a="1"/>
  <c r="BO754" i="5" s="1"/>
  <c r="BN754" i="5" a="1"/>
  <c r="BN754" i="5" s="1"/>
  <c r="BM754" i="5" a="1"/>
  <c r="BM754" i="5" s="1"/>
  <c r="BL754" i="5" a="1"/>
  <c r="BL754" i="5" s="1"/>
  <c r="BK754" i="5" a="1"/>
  <c r="BK754" i="5" s="1"/>
  <c r="BJ754" i="5" a="1"/>
  <c r="BJ754" i="5" s="1"/>
  <c r="BI754" i="5" a="1"/>
  <c r="BI754" i="5" s="1"/>
  <c r="BH754" i="5" a="1"/>
  <c r="BH754" i="5" s="1"/>
  <c r="BG754" i="5" a="1"/>
  <c r="BG754" i="5" s="1"/>
  <c r="BF754" i="5" a="1"/>
  <c r="BF754" i="5" s="1"/>
  <c r="BE754" i="5" a="1"/>
  <c r="BE754" i="5" s="1"/>
  <c r="BD754" i="5" a="1"/>
  <c r="BD754" i="5" s="1"/>
  <c r="BC754" i="5" a="1"/>
  <c r="BC754" i="5" s="1"/>
  <c r="BB754" i="5" a="1"/>
  <c r="BB754" i="5" s="1"/>
  <c r="BA754" i="5" a="1"/>
  <c r="BA754" i="5" s="1"/>
  <c r="AZ754" i="5" a="1"/>
  <c r="AZ754" i="5" s="1"/>
  <c r="AY754" i="5" a="1"/>
  <c r="AY754" i="5" s="1"/>
  <c r="AX754" i="5" a="1"/>
  <c r="AX754" i="5" s="1"/>
  <c r="AW754" i="5" a="1"/>
  <c r="AW754" i="5" s="1"/>
  <c r="AV754" i="5" a="1"/>
  <c r="AV754" i="5" s="1"/>
  <c r="AU754" i="5" a="1"/>
  <c r="AU754" i="5" s="1"/>
  <c r="B752" i="5"/>
  <c r="CI745" i="5" a="1"/>
  <c r="CI745" i="5" s="1"/>
  <c r="CH745" i="5" a="1"/>
  <c r="CH745" i="5" s="1"/>
  <c r="CG745" i="5" a="1"/>
  <c r="CG745" i="5" s="1"/>
  <c r="CF745" i="5" a="1"/>
  <c r="CF745" i="5" s="1"/>
  <c r="CE745" i="5" a="1"/>
  <c r="CE745" i="5" s="1"/>
  <c r="CD745" i="5" a="1"/>
  <c r="CD745" i="5" s="1"/>
  <c r="CC745" i="5" a="1"/>
  <c r="CC745" i="5" s="1"/>
  <c r="CB745" i="5" a="1"/>
  <c r="CB745" i="5" s="1"/>
  <c r="CA745" i="5" a="1"/>
  <c r="CA745" i="5" s="1"/>
  <c r="BZ745" i="5" a="1"/>
  <c r="BZ745" i="5" s="1"/>
  <c r="BY745" i="5" a="1"/>
  <c r="BY745" i="5" s="1"/>
  <c r="BX745" i="5" a="1"/>
  <c r="BX745" i="5" s="1"/>
  <c r="BW745" i="5" a="1"/>
  <c r="BW745" i="5" s="1"/>
  <c r="BV745" i="5" a="1"/>
  <c r="BV745" i="5" s="1"/>
  <c r="BU745" i="5" a="1"/>
  <c r="BU745" i="5" s="1"/>
  <c r="BT745" i="5" a="1"/>
  <c r="BT745" i="5" s="1"/>
  <c r="BS745" i="5" a="1"/>
  <c r="BS745" i="5" s="1"/>
  <c r="BR745" i="5" a="1"/>
  <c r="BR745" i="5" s="1"/>
  <c r="BQ745" i="5" a="1"/>
  <c r="BQ745" i="5" s="1"/>
  <c r="BP745" i="5" a="1"/>
  <c r="BP745" i="5" s="1"/>
  <c r="BO745" i="5" a="1"/>
  <c r="BO745" i="5" s="1"/>
  <c r="BN745" i="5" a="1"/>
  <c r="BN745" i="5" s="1"/>
  <c r="BM745" i="5" a="1"/>
  <c r="BM745" i="5" s="1"/>
  <c r="BL745" i="5" a="1"/>
  <c r="BL745" i="5" s="1"/>
  <c r="BK745" i="5" a="1"/>
  <c r="BK745" i="5" s="1"/>
  <c r="BJ745" i="5" a="1"/>
  <c r="BJ745" i="5" s="1"/>
  <c r="BI745" i="5" a="1"/>
  <c r="BI745" i="5" s="1"/>
  <c r="BH745" i="5" a="1"/>
  <c r="BH745" i="5" s="1"/>
  <c r="BG745" i="5" a="1"/>
  <c r="BG745" i="5" s="1"/>
  <c r="BF745" i="5" a="1"/>
  <c r="BF745" i="5" s="1"/>
  <c r="BE745" i="5" a="1"/>
  <c r="BE745" i="5" s="1"/>
  <c r="BD745" i="5" a="1"/>
  <c r="BD745" i="5" s="1"/>
  <c r="BC745" i="5" a="1"/>
  <c r="BC745" i="5" s="1"/>
  <c r="BB745" i="5" a="1"/>
  <c r="BB745" i="5" s="1"/>
  <c r="BA745" i="5" a="1"/>
  <c r="BA745" i="5" s="1"/>
  <c r="AZ745" i="5" a="1"/>
  <c r="AZ745" i="5" s="1"/>
  <c r="AY745" i="5" a="1"/>
  <c r="AY745" i="5" s="1"/>
  <c r="AX745" i="5" a="1"/>
  <c r="AX745" i="5" s="1"/>
  <c r="AW745" i="5" a="1"/>
  <c r="AW745" i="5" s="1"/>
  <c r="AV745" i="5" a="1"/>
  <c r="AV745" i="5" s="1"/>
  <c r="AU745" i="5" a="1"/>
  <c r="AU745" i="5" s="1"/>
  <c r="F745" i="5"/>
  <c r="G745" i="5" s="1"/>
  <c r="H745" i="5" s="1"/>
  <c r="I745" i="5" s="1"/>
  <c r="J745" i="5" s="1"/>
  <c r="K745" i="5" s="1"/>
  <c r="L745" i="5" s="1"/>
  <c r="M745" i="5" s="1"/>
  <c r="N745" i="5" s="1"/>
  <c r="O745" i="5" s="1"/>
  <c r="P745" i="5" s="1"/>
  <c r="Q745" i="5" s="1"/>
  <c r="R745" i="5" s="1"/>
  <c r="S745" i="5" s="1"/>
  <c r="T745" i="5" s="1"/>
  <c r="U745" i="5" s="1"/>
  <c r="V745" i="5" s="1"/>
  <c r="W745" i="5" s="1"/>
  <c r="X745" i="5" s="1"/>
  <c r="Y745" i="5" s="1"/>
  <c r="Z745" i="5" s="1"/>
  <c r="AA745" i="5" s="1"/>
  <c r="AB745" i="5" s="1"/>
  <c r="AC745" i="5" s="1"/>
  <c r="AD745" i="5" s="1"/>
  <c r="AE745" i="5" s="1"/>
  <c r="AF745" i="5" s="1"/>
  <c r="AG745" i="5" s="1"/>
  <c r="AH745" i="5" s="1"/>
  <c r="AI745" i="5" s="1"/>
  <c r="AJ745" i="5" s="1"/>
  <c r="AK745" i="5" s="1"/>
  <c r="AL745" i="5" s="1"/>
  <c r="AM745" i="5" s="1"/>
  <c r="AN745" i="5" s="1"/>
  <c r="AO745" i="5" s="1"/>
  <c r="AP745" i="5" s="1"/>
  <c r="AQ745" i="5" s="1"/>
  <c r="AR745" i="5" s="1"/>
  <c r="AS745" i="5" s="1"/>
  <c r="CI744" i="5" a="1"/>
  <c r="CI744" i="5" s="1"/>
  <c r="CH744" i="5" a="1"/>
  <c r="CH744" i="5" s="1"/>
  <c r="CG744" i="5" a="1"/>
  <c r="CG744" i="5" s="1"/>
  <c r="CF744" i="5" a="1"/>
  <c r="CF744" i="5" s="1"/>
  <c r="CE744" i="5" a="1"/>
  <c r="CE744" i="5" s="1"/>
  <c r="CD744" i="5" a="1"/>
  <c r="CD744" i="5" s="1"/>
  <c r="CC744" i="5" a="1"/>
  <c r="CC744" i="5" s="1"/>
  <c r="CB744" i="5" a="1"/>
  <c r="CB744" i="5" s="1"/>
  <c r="CA744" i="5" a="1"/>
  <c r="CA744" i="5" s="1"/>
  <c r="BZ744" i="5" a="1"/>
  <c r="BZ744" i="5" s="1"/>
  <c r="BY744" i="5" a="1"/>
  <c r="BY744" i="5" s="1"/>
  <c r="BX744" i="5" a="1"/>
  <c r="BX744" i="5" s="1"/>
  <c r="BW744" i="5" a="1"/>
  <c r="BW744" i="5" s="1"/>
  <c r="BV744" i="5" a="1"/>
  <c r="BV744" i="5" s="1"/>
  <c r="BU744" i="5" a="1"/>
  <c r="BU744" i="5" s="1"/>
  <c r="BT744" i="5" a="1"/>
  <c r="BT744" i="5" s="1"/>
  <c r="BS744" i="5" a="1"/>
  <c r="BS744" i="5" s="1"/>
  <c r="BR744" i="5" a="1"/>
  <c r="BR744" i="5" s="1"/>
  <c r="BQ744" i="5" a="1"/>
  <c r="BQ744" i="5" s="1"/>
  <c r="BP744" i="5" a="1"/>
  <c r="BP744" i="5" s="1"/>
  <c r="BO744" i="5" a="1"/>
  <c r="BO744" i="5" s="1"/>
  <c r="BN744" i="5" a="1"/>
  <c r="BN744" i="5" s="1"/>
  <c r="BM744" i="5" a="1"/>
  <c r="BM744" i="5" s="1"/>
  <c r="BL744" i="5" a="1"/>
  <c r="BL744" i="5" s="1"/>
  <c r="BK744" i="5" a="1"/>
  <c r="BK744" i="5" s="1"/>
  <c r="BJ744" i="5" a="1"/>
  <c r="BJ744" i="5" s="1"/>
  <c r="BI744" i="5" a="1"/>
  <c r="BI744" i="5" s="1"/>
  <c r="BH744" i="5" a="1"/>
  <c r="BH744" i="5" s="1"/>
  <c r="BG744" i="5" a="1"/>
  <c r="BG744" i="5" s="1"/>
  <c r="BF744" i="5" a="1"/>
  <c r="BF744" i="5" s="1"/>
  <c r="BE744" i="5" a="1"/>
  <c r="BE744" i="5" s="1"/>
  <c r="BD744" i="5" a="1"/>
  <c r="BD744" i="5" s="1"/>
  <c r="BC744" i="5" a="1"/>
  <c r="BC744" i="5" s="1"/>
  <c r="BB744" i="5" a="1"/>
  <c r="BB744" i="5" s="1"/>
  <c r="BA744" i="5" a="1"/>
  <c r="BA744" i="5" s="1"/>
  <c r="AZ744" i="5" a="1"/>
  <c r="AZ744" i="5" s="1"/>
  <c r="AY744" i="5" a="1"/>
  <c r="AY744" i="5" s="1"/>
  <c r="AX744" i="5" a="1"/>
  <c r="AX744" i="5" s="1"/>
  <c r="AW744" i="5" a="1"/>
  <c r="AW744" i="5" s="1"/>
  <c r="AV744" i="5" a="1"/>
  <c r="AV744" i="5" s="1"/>
  <c r="AU744" i="5" a="1"/>
  <c r="AU744" i="5" s="1"/>
  <c r="F744" i="5"/>
  <c r="G744" i="5" s="1"/>
  <c r="H744" i="5" s="1"/>
  <c r="I744" i="5" s="1"/>
  <c r="J744" i="5" s="1"/>
  <c r="K744" i="5" s="1"/>
  <c r="L744" i="5" s="1"/>
  <c r="M744" i="5" s="1"/>
  <c r="N744" i="5" s="1"/>
  <c r="O744" i="5" s="1"/>
  <c r="P744" i="5" s="1"/>
  <c r="Q744" i="5" s="1"/>
  <c r="R744" i="5" s="1"/>
  <c r="S744" i="5" s="1"/>
  <c r="T744" i="5" s="1"/>
  <c r="U744" i="5" s="1"/>
  <c r="V744" i="5" s="1"/>
  <c r="W744" i="5" s="1"/>
  <c r="X744" i="5" s="1"/>
  <c r="Y744" i="5" s="1"/>
  <c r="Z744" i="5" s="1"/>
  <c r="AA744" i="5" s="1"/>
  <c r="AB744" i="5" s="1"/>
  <c r="AC744" i="5" s="1"/>
  <c r="AD744" i="5" s="1"/>
  <c r="AE744" i="5" s="1"/>
  <c r="AF744" i="5" s="1"/>
  <c r="AG744" i="5" s="1"/>
  <c r="AH744" i="5" s="1"/>
  <c r="AI744" i="5" s="1"/>
  <c r="AJ744" i="5" s="1"/>
  <c r="AK744" i="5" s="1"/>
  <c r="AL744" i="5" s="1"/>
  <c r="AM744" i="5" s="1"/>
  <c r="AN744" i="5" s="1"/>
  <c r="AO744" i="5" s="1"/>
  <c r="AP744" i="5" s="1"/>
  <c r="AQ744" i="5" s="1"/>
  <c r="AR744" i="5" s="1"/>
  <c r="AS744" i="5" s="1"/>
  <c r="E743" i="5"/>
  <c r="CI742" i="5" a="1"/>
  <c r="CI742" i="5" s="1"/>
  <c r="CH742" i="5" a="1"/>
  <c r="CH742" i="5" s="1"/>
  <c r="CG742" i="5" a="1"/>
  <c r="CG742" i="5" s="1"/>
  <c r="CF742" i="5" a="1"/>
  <c r="CF742" i="5" s="1"/>
  <c r="CE742" i="5" a="1"/>
  <c r="CE742" i="5" s="1"/>
  <c r="CD742" i="5" a="1"/>
  <c r="CD742" i="5" s="1"/>
  <c r="CC742" i="5" a="1"/>
  <c r="CC742" i="5" s="1"/>
  <c r="CB742" i="5" a="1"/>
  <c r="CB742" i="5" s="1"/>
  <c r="CA742" i="5" a="1"/>
  <c r="CA742" i="5" s="1"/>
  <c r="BZ742" i="5" a="1"/>
  <c r="BZ742" i="5" s="1"/>
  <c r="BY742" i="5" a="1"/>
  <c r="BY742" i="5" s="1"/>
  <c r="BX742" i="5" a="1"/>
  <c r="BX742" i="5" s="1"/>
  <c r="BW742" i="5" a="1"/>
  <c r="BW742" i="5" s="1"/>
  <c r="BV742" i="5" a="1"/>
  <c r="BV742" i="5" s="1"/>
  <c r="BU742" i="5" a="1"/>
  <c r="BU742" i="5" s="1"/>
  <c r="BT742" i="5" a="1"/>
  <c r="BT742" i="5" s="1"/>
  <c r="BS742" i="5" a="1"/>
  <c r="BS742" i="5" s="1"/>
  <c r="BR742" i="5" a="1"/>
  <c r="BR742" i="5" s="1"/>
  <c r="BQ742" i="5" a="1"/>
  <c r="BQ742" i="5" s="1"/>
  <c r="BP742" i="5" a="1"/>
  <c r="BP742" i="5" s="1"/>
  <c r="BO742" i="5" a="1"/>
  <c r="BO742" i="5" s="1"/>
  <c r="BN742" i="5" a="1"/>
  <c r="BN742" i="5" s="1"/>
  <c r="BM742" i="5" a="1"/>
  <c r="BM742" i="5" s="1"/>
  <c r="BL742" i="5" a="1"/>
  <c r="BL742" i="5" s="1"/>
  <c r="BK742" i="5" a="1"/>
  <c r="BK742" i="5" s="1"/>
  <c r="BJ742" i="5" a="1"/>
  <c r="BJ742" i="5" s="1"/>
  <c r="BI742" i="5" a="1"/>
  <c r="BI742" i="5" s="1"/>
  <c r="BH742" i="5" a="1"/>
  <c r="BH742" i="5" s="1"/>
  <c r="BG742" i="5" a="1"/>
  <c r="BG742" i="5" s="1"/>
  <c r="BF742" i="5" a="1"/>
  <c r="BF742" i="5" s="1"/>
  <c r="BE742" i="5" a="1"/>
  <c r="BE742" i="5" s="1"/>
  <c r="BD742" i="5" a="1"/>
  <c r="BD742" i="5" s="1"/>
  <c r="BC742" i="5" a="1"/>
  <c r="BC742" i="5" s="1"/>
  <c r="BB742" i="5" a="1"/>
  <c r="BB742" i="5" s="1"/>
  <c r="L742" i="5"/>
  <c r="M742" i="5" s="1"/>
  <c r="N742" i="5" s="1"/>
  <c r="O742" i="5" s="1"/>
  <c r="P742" i="5" s="1"/>
  <c r="Q742" i="5" s="1"/>
  <c r="R742" i="5" s="1"/>
  <c r="S742" i="5" s="1"/>
  <c r="T742" i="5" s="1"/>
  <c r="U742" i="5" s="1"/>
  <c r="V742" i="5" s="1"/>
  <c r="W742" i="5" s="1"/>
  <c r="X742" i="5" s="1"/>
  <c r="Y742" i="5" s="1"/>
  <c r="Z742" i="5" s="1"/>
  <c r="AA742" i="5" s="1"/>
  <c r="AB742" i="5" s="1"/>
  <c r="AC742" i="5" s="1"/>
  <c r="AD742" i="5" s="1"/>
  <c r="AE742" i="5" s="1"/>
  <c r="AF742" i="5" s="1"/>
  <c r="AG742" i="5" s="1"/>
  <c r="AH742" i="5" s="1"/>
  <c r="AI742" i="5" s="1"/>
  <c r="AJ742" i="5" s="1"/>
  <c r="AK742" i="5" s="1"/>
  <c r="AL742" i="5" s="1"/>
  <c r="AM742" i="5" s="1"/>
  <c r="AN742" i="5" s="1"/>
  <c r="AO742" i="5" s="1"/>
  <c r="AP742" i="5" s="1"/>
  <c r="AQ742" i="5" s="1"/>
  <c r="AR742" i="5" s="1"/>
  <c r="AS742" i="5" s="1"/>
  <c r="K742" i="5"/>
  <c r="F742" i="5"/>
  <c r="M741" i="5"/>
  <c r="N741" i="5" s="1"/>
  <c r="O741" i="5" s="1"/>
  <c r="P741" i="5" s="1"/>
  <c r="Q741" i="5" s="1"/>
  <c r="R741" i="5" s="1"/>
  <c r="S741" i="5" s="1"/>
  <c r="T741" i="5" s="1"/>
  <c r="U741" i="5" s="1"/>
  <c r="V741" i="5" s="1"/>
  <c r="W741" i="5" s="1"/>
  <c r="X741" i="5" s="1"/>
  <c r="Y741" i="5" s="1"/>
  <c r="Z741" i="5" s="1"/>
  <c r="AA741" i="5" s="1"/>
  <c r="AB741" i="5" s="1"/>
  <c r="AC741" i="5" s="1"/>
  <c r="AD741" i="5" s="1"/>
  <c r="AE741" i="5" s="1"/>
  <c r="AF741" i="5" s="1"/>
  <c r="AG741" i="5" s="1"/>
  <c r="AH741" i="5" s="1"/>
  <c r="AI741" i="5" s="1"/>
  <c r="AJ741" i="5" s="1"/>
  <c r="AK741" i="5" s="1"/>
  <c r="AL741" i="5" s="1"/>
  <c r="AM741" i="5" s="1"/>
  <c r="AN741" i="5" s="1"/>
  <c r="AO741" i="5" s="1"/>
  <c r="AP741" i="5" s="1"/>
  <c r="AQ741" i="5" s="1"/>
  <c r="AR741" i="5" s="1"/>
  <c r="AS741" i="5" s="1"/>
  <c r="K741" i="5"/>
  <c r="L741" i="5" s="1"/>
  <c r="F741" i="5"/>
  <c r="F737" i="5" s="1"/>
  <c r="CI740" i="5" a="1"/>
  <c r="CI740" i="5" s="1"/>
  <c r="CH740" i="5" a="1"/>
  <c r="CH740" i="5" s="1"/>
  <c r="CG740" i="5" a="1"/>
  <c r="CG740" i="5" s="1"/>
  <c r="CF740" i="5" a="1"/>
  <c r="CF740" i="5" s="1"/>
  <c r="CE740" i="5" a="1"/>
  <c r="CE740" i="5" s="1"/>
  <c r="CD740" i="5" a="1"/>
  <c r="CD740" i="5" s="1"/>
  <c r="CC740" i="5" a="1"/>
  <c r="CC740" i="5" s="1"/>
  <c r="CB740" i="5" a="1"/>
  <c r="CB740" i="5" s="1"/>
  <c r="CA740" i="5" a="1"/>
  <c r="CA740" i="5" s="1"/>
  <c r="BZ740" i="5" a="1"/>
  <c r="BZ740" i="5" s="1"/>
  <c r="BY740" i="5" a="1"/>
  <c r="BY740" i="5" s="1"/>
  <c r="BX740" i="5" a="1"/>
  <c r="BX740" i="5" s="1"/>
  <c r="BW740" i="5" a="1"/>
  <c r="BW740" i="5" s="1"/>
  <c r="BV740" i="5" a="1"/>
  <c r="BV740" i="5" s="1"/>
  <c r="BU740" i="5" a="1"/>
  <c r="BU740" i="5" s="1"/>
  <c r="BT740" i="5" a="1"/>
  <c r="BT740" i="5" s="1"/>
  <c r="BS740" i="5" a="1"/>
  <c r="BS740" i="5" s="1"/>
  <c r="BR740" i="5" a="1"/>
  <c r="BR740" i="5" s="1"/>
  <c r="BQ740" i="5" a="1"/>
  <c r="BQ740" i="5" s="1"/>
  <c r="BP740" i="5" a="1"/>
  <c r="BP740" i="5" s="1"/>
  <c r="BO740" i="5" a="1"/>
  <c r="BO740" i="5" s="1"/>
  <c r="BN740" i="5" a="1"/>
  <c r="BN740" i="5" s="1"/>
  <c r="BM740" i="5" a="1"/>
  <c r="BM740" i="5" s="1"/>
  <c r="BL740" i="5" a="1"/>
  <c r="BL740" i="5" s="1"/>
  <c r="BK740" i="5" a="1"/>
  <c r="BK740" i="5" s="1"/>
  <c r="BJ740" i="5" a="1"/>
  <c r="BJ740" i="5" s="1"/>
  <c r="BI740" i="5" a="1"/>
  <c r="BI740" i="5" s="1"/>
  <c r="BH740" i="5" a="1"/>
  <c r="BH740" i="5" s="1"/>
  <c r="BG740" i="5" a="1"/>
  <c r="BG740" i="5" s="1"/>
  <c r="BF740" i="5" a="1"/>
  <c r="BF740" i="5" s="1"/>
  <c r="BE740" i="5" a="1"/>
  <c r="BE740" i="5" s="1"/>
  <c r="BD740" i="5" a="1"/>
  <c r="BD740" i="5" s="1"/>
  <c r="BC740" i="5" a="1"/>
  <c r="BC740" i="5" s="1"/>
  <c r="BB740" i="5" a="1"/>
  <c r="BB740" i="5" s="1"/>
  <c r="BA740" i="5" a="1"/>
  <c r="BA740" i="5" s="1"/>
  <c r="AZ740" i="5" a="1"/>
  <c r="AZ740" i="5" s="1"/>
  <c r="AY740" i="5" a="1"/>
  <c r="AY740" i="5" s="1"/>
  <c r="AX740" i="5" a="1"/>
  <c r="AX740" i="5" s="1"/>
  <c r="AW740" i="5" a="1"/>
  <c r="AW740" i="5" s="1"/>
  <c r="AV740" i="5" a="1"/>
  <c r="AV740" i="5" s="1"/>
  <c r="AU740" i="5" a="1"/>
  <c r="AU740" i="5" s="1"/>
  <c r="CI739" i="5" a="1"/>
  <c r="CI739" i="5" s="1"/>
  <c r="CH739" i="5" a="1"/>
  <c r="CH739" i="5" s="1"/>
  <c r="CG739" i="5" a="1"/>
  <c r="CG739" i="5" s="1"/>
  <c r="CF739" i="5" a="1"/>
  <c r="CF739" i="5" s="1"/>
  <c r="CE739" i="5" a="1"/>
  <c r="CE739" i="5" s="1"/>
  <c r="CD739" i="5" a="1"/>
  <c r="CD739" i="5" s="1"/>
  <c r="CC739" i="5" a="1"/>
  <c r="CC739" i="5" s="1"/>
  <c r="CB739" i="5" a="1"/>
  <c r="CB739" i="5" s="1"/>
  <c r="CA739" i="5" a="1"/>
  <c r="CA739" i="5" s="1"/>
  <c r="BZ739" i="5" a="1"/>
  <c r="BZ739" i="5" s="1"/>
  <c r="BY739" i="5" a="1"/>
  <c r="BY739" i="5" s="1"/>
  <c r="BX739" i="5" a="1"/>
  <c r="BX739" i="5" s="1"/>
  <c r="BW739" i="5" a="1"/>
  <c r="BW739" i="5" s="1"/>
  <c r="BV739" i="5" a="1"/>
  <c r="BV739" i="5" s="1"/>
  <c r="BU739" i="5" a="1"/>
  <c r="BU739" i="5" s="1"/>
  <c r="BT739" i="5" a="1"/>
  <c r="BT739" i="5" s="1"/>
  <c r="BS739" i="5" a="1"/>
  <c r="BS739" i="5" s="1"/>
  <c r="BR739" i="5" a="1"/>
  <c r="BR739" i="5" s="1"/>
  <c r="BQ739" i="5" a="1"/>
  <c r="BQ739" i="5" s="1"/>
  <c r="BP739" i="5" a="1"/>
  <c r="BP739" i="5" s="1"/>
  <c r="BO739" i="5" a="1"/>
  <c r="BO739" i="5" s="1"/>
  <c r="BN739" i="5" a="1"/>
  <c r="BN739" i="5" s="1"/>
  <c r="BM739" i="5" a="1"/>
  <c r="BM739" i="5" s="1"/>
  <c r="BL739" i="5" a="1"/>
  <c r="BL739" i="5" s="1"/>
  <c r="BK739" i="5" a="1"/>
  <c r="BK739" i="5" s="1"/>
  <c r="BJ739" i="5" a="1"/>
  <c r="BJ739" i="5" s="1"/>
  <c r="BI739" i="5" a="1"/>
  <c r="BI739" i="5" s="1"/>
  <c r="BH739" i="5" a="1"/>
  <c r="BH739" i="5" s="1"/>
  <c r="BG739" i="5" a="1"/>
  <c r="BG739" i="5" s="1"/>
  <c r="BF739" i="5" a="1"/>
  <c r="BF739" i="5" s="1"/>
  <c r="BE739" i="5" a="1"/>
  <c r="BE739" i="5" s="1"/>
  <c r="BD739" i="5" a="1"/>
  <c r="BD739" i="5" s="1"/>
  <c r="BC739" i="5" a="1"/>
  <c r="BC739" i="5" s="1"/>
  <c r="BB739" i="5" a="1"/>
  <c r="BB739" i="5" s="1"/>
  <c r="BA739" i="5" a="1"/>
  <c r="BA739" i="5" s="1"/>
  <c r="AZ739" i="5" a="1"/>
  <c r="AZ739" i="5" s="1"/>
  <c r="AY739" i="5" a="1"/>
  <c r="AY739" i="5" s="1"/>
  <c r="AX739" i="5" a="1"/>
  <c r="AX739" i="5" s="1"/>
  <c r="AW739" i="5" a="1"/>
  <c r="AW739" i="5" s="1"/>
  <c r="AV739" i="5" a="1"/>
  <c r="AV739" i="5" s="1"/>
  <c r="AU739" i="5" a="1"/>
  <c r="AU739" i="5" s="1"/>
  <c r="CI738" i="5" a="1"/>
  <c r="CI738" i="5" s="1"/>
  <c r="CH738" i="5" a="1"/>
  <c r="CH738" i="5" s="1"/>
  <c r="CG738" i="5" a="1"/>
  <c r="CG738" i="5" s="1"/>
  <c r="CF738" i="5" a="1"/>
  <c r="CF738" i="5" s="1"/>
  <c r="CE738" i="5" a="1"/>
  <c r="CE738" i="5" s="1"/>
  <c r="CD738" i="5" a="1"/>
  <c r="CD738" i="5" s="1"/>
  <c r="CC738" i="5" a="1"/>
  <c r="CC738" i="5" s="1"/>
  <c r="CB738" i="5" a="1"/>
  <c r="CB738" i="5" s="1"/>
  <c r="CA738" i="5" a="1"/>
  <c r="CA738" i="5" s="1"/>
  <c r="BZ738" i="5" a="1"/>
  <c r="BZ738" i="5" s="1"/>
  <c r="BY738" i="5" a="1"/>
  <c r="BY738" i="5" s="1"/>
  <c r="BX738" i="5" a="1"/>
  <c r="BX738" i="5" s="1"/>
  <c r="BW738" i="5" a="1"/>
  <c r="BW738" i="5" s="1"/>
  <c r="BV738" i="5" a="1"/>
  <c r="BV738" i="5" s="1"/>
  <c r="BU738" i="5" a="1"/>
  <c r="BU738" i="5" s="1"/>
  <c r="BT738" i="5" a="1"/>
  <c r="BT738" i="5" s="1"/>
  <c r="BS738" i="5" a="1"/>
  <c r="BS738" i="5" s="1"/>
  <c r="BR738" i="5" a="1"/>
  <c r="BR738" i="5" s="1"/>
  <c r="BQ738" i="5" a="1"/>
  <c r="BQ738" i="5" s="1"/>
  <c r="BP738" i="5" a="1"/>
  <c r="BP738" i="5" s="1"/>
  <c r="BO738" i="5" a="1"/>
  <c r="BO738" i="5" s="1"/>
  <c r="BN738" i="5" a="1"/>
  <c r="BN738" i="5" s="1"/>
  <c r="BM738" i="5" a="1"/>
  <c r="BM738" i="5" s="1"/>
  <c r="BL738" i="5" a="1"/>
  <c r="BL738" i="5" s="1"/>
  <c r="BK738" i="5" a="1"/>
  <c r="BK738" i="5" s="1"/>
  <c r="BJ738" i="5" a="1"/>
  <c r="BJ738" i="5" s="1"/>
  <c r="BI738" i="5" a="1"/>
  <c r="BI738" i="5" s="1"/>
  <c r="BH738" i="5" a="1"/>
  <c r="BH738" i="5" s="1"/>
  <c r="BG738" i="5" a="1"/>
  <c r="BG738" i="5" s="1"/>
  <c r="BF738" i="5" a="1"/>
  <c r="BF738" i="5" s="1"/>
  <c r="BE738" i="5" a="1"/>
  <c r="BE738" i="5" s="1"/>
  <c r="BD738" i="5" a="1"/>
  <c r="BD738" i="5" s="1"/>
  <c r="BC738" i="5" a="1"/>
  <c r="BC738" i="5" s="1"/>
  <c r="BB738" i="5" a="1"/>
  <c r="BB738" i="5" s="1"/>
  <c r="BA738" i="5" a="1"/>
  <c r="BA738" i="5" s="1"/>
  <c r="AZ738" i="5" a="1"/>
  <c r="AZ738" i="5" s="1"/>
  <c r="AY738" i="5" a="1"/>
  <c r="AY738" i="5" s="1"/>
  <c r="AX738" i="5" a="1"/>
  <c r="AX738" i="5" s="1"/>
  <c r="AW738" i="5" a="1"/>
  <c r="AW738" i="5" s="1"/>
  <c r="AV738" i="5" a="1"/>
  <c r="AV738" i="5" s="1"/>
  <c r="AU738" i="5" a="1"/>
  <c r="AU738" i="5" s="1"/>
  <c r="F738" i="5"/>
  <c r="B735" i="5"/>
  <c r="CI728" i="5" a="1"/>
  <c r="CI728" i="5" s="1"/>
  <c r="CH728" i="5" a="1"/>
  <c r="CH728" i="5" s="1"/>
  <c r="CG728" i="5" a="1"/>
  <c r="CG728" i="5" s="1"/>
  <c r="CF728" i="5" a="1"/>
  <c r="CF728" i="5" s="1"/>
  <c r="CE728" i="5" a="1"/>
  <c r="CE728" i="5" s="1"/>
  <c r="CD728" i="5" a="1"/>
  <c r="CD728" i="5" s="1"/>
  <c r="CC728" i="5" a="1"/>
  <c r="CC728" i="5" s="1"/>
  <c r="CB728" i="5" a="1"/>
  <c r="CB728" i="5" s="1"/>
  <c r="CA728" i="5" a="1"/>
  <c r="CA728" i="5" s="1"/>
  <c r="BZ728" i="5" a="1"/>
  <c r="BZ728" i="5" s="1"/>
  <c r="BY728" i="5" a="1"/>
  <c r="BY728" i="5" s="1"/>
  <c r="BX728" i="5" a="1"/>
  <c r="BX728" i="5" s="1"/>
  <c r="BW728" i="5" a="1"/>
  <c r="BW728" i="5" s="1"/>
  <c r="BV728" i="5" a="1"/>
  <c r="BV728" i="5" s="1"/>
  <c r="BU728" i="5" a="1"/>
  <c r="BU728" i="5" s="1"/>
  <c r="BT728" i="5" a="1"/>
  <c r="BT728" i="5" s="1"/>
  <c r="BS728" i="5" a="1"/>
  <c r="BS728" i="5" s="1"/>
  <c r="BR728" i="5" a="1"/>
  <c r="BR728" i="5" s="1"/>
  <c r="BQ728" i="5" a="1"/>
  <c r="BQ728" i="5" s="1"/>
  <c r="BP728" i="5" a="1"/>
  <c r="BP728" i="5" s="1"/>
  <c r="BO728" i="5" a="1"/>
  <c r="BO728" i="5" s="1"/>
  <c r="BN728" i="5" a="1"/>
  <c r="BN728" i="5" s="1"/>
  <c r="BM728" i="5" a="1"/>
  <c r="BM728" i="5" s="1"/>
  <c r="BL728" i="5" a="1"/>
  <c r="BL728" i="5" s="1"/>
  <c r="BK728" i="5" a="1"/>
  <c r="BK728" i="5" s="1"/>
  <c r="BJ728" i="5" a="1"/>
  <c r="BJ728" i="5" s="1"/>
  <c r="BI728" i="5" a="1"/>
  <c r="BI728" i="5" s="1"/>
  <c r="BH728" i="5" a="1"/>
  <c r="BH728" i="5" s="1"/>
  <c r="BG728" i="5" a="1"/>
  <c r="BG728" i="5" s="1"/>
  <c r="BF728" i="5" a="1"/>
  <c r="BF728" i="5" s="1"/>
  <c r="BE728" i="5" a="1"/>
  <c r="BE728" i="5" s="1"/>
  <c r="BD728" i="5" a="1"/>
  <c r="BD728" i="5" s="1"/>
  <c r="BC728" i="5" a="1"/>
  <c r="BC728" i="5" s="1"/>
  <c r="BB728" i="5" a="1"/>
  <c r="BB728" i="5" s="1"/>
  <c r="BA728" i="5" a="1"/>
  <c r="BA728" i="5" s="1"/>
  <c r="AZ728" i="5" a="1"/>
  <c r="AZ728" i="5" s="1"/>
  <c r="AY728" i="5" a="1"/>
  <c r="AY728" i="5" s="1"/>
  <c r="AX728" i="5" a="1"/>
  <c r="AX728" i="5" s="1"/>
  <c r="AW728" i="5" a="1"/>
  <c r="AW728" i="5" s="1"/>
  <c r="AV728" i="5" a="1"/>
  <c r="AV728" i="5" s="1"/>
  <c r="AU728" i="5" a="1"/>
  <c r="AU728" i="5" s="1"/>
  <c r="G728" i="5"/>
  <c r="H728" i="5" s="1"/>
  <c r="I728" i="5" s="1"/>
  <c r="J728" i="5" s="1"/>
  <c r="K728" i="5" s="1"/>
  <c r="L728" i="5" s="1"/>
  <c r="M728" i="5" s="1"/>
  <c r="N728" i="5" s="1"/>
  <c r="O728" i="5" s="1"/>
  <c r="P728" i="5" s="1"/>
  <c r="Q728" i="5" s="1"/>
  <c r="R728" i="5" s="1"/>
  <c r="S728" i="5" s="1"/>
  <c r="T728" i="5" s="1"/>
  <c r="U728" i="5" s="1"/>
  <c r="V728" i="5" s="1"/>
  <c r="W728" i="5" s="1"/>
  <c r="X728" i="5" s="1"/>
  <c r="Y728" i="5" s="1"/>
  <c r="Z728" i="5" s="1"/>
  <c r="AA728" i="5" s="1"/>
  <c r="AB728" i="5" s="1"/>
  <c r="AC728" i="5" s="1"/>
  <c r="AD728" i="5" s="1"/>
  <c r="AE728" i="5" s="1"/>
  <c r="AF728" i="5" s="1"/>
  <c r="AG728" i="5" s="1"/>
  <c r="AH728" i="5" s="1"/>
  <c r="AI728" i="5" s="1"/>
  <c r="AJ728" i="5" s="1"/>
  <c r="AK728" i="5" s="1"/>
  <c r="AL728" i="5" s="1"/>
  <c r="AM728" i="5" s="1"/>
  <c r="AN728" i="5" s="1"/>
  <c r="AO728" i="5" s="1"/>
  <c r="AP728" i="5" s="1"/>
  <c r="AQ728" i="5" s="1"/>
  <c r="AR728" i="5" s="1"/>
  <c r="AS728" i="5" s="1"/>
  <c r="F728" i="5"/>
  <c r="CI727" i="5" a="1"/>
  <c r="CI727" i="5" s="1"/>
  <c r="CH727" i="5" a="1"/>
  <c r="CH727" i="5" s="1"/>
  <c r="CG727" i="5" a="1"/>
  <c r="CG727" i="5" s="1"/>
  <c r="CF727" i="5" a="1"/>
  <c r="CF727" i="5" s="1"/>
  <c r="CE727" i="5" a="1"/>
  <c r="CE727" i="5" s="1"/>
  <c r="CD727" i="5" a="1"/>
  <c r="CD727" i="5" s="1"/>
  <c r="CC727" i="5" a="1"/>
  <c r="CC727" i="5" s="1"/>
  <c r="CB727" i="5" a="1"/>
  <c r="CB727" i="5" s="1"/>
  <c r="CA727" i="5" a="1"/>
  <c r="CA727" i="5" s="1"/>
  <c r="BZ727" i="5" a="1"/>
  <c r="BZ727" i="5" s="1"/>
  <c r="BY727" i="5" a="1"/>
  <c r="BY727" i="5" s="1"/>
  <c r="BX727" i="5" a="1"/>
  <c r="BX727" i="5" s="1"/>
  <c r="BW727" i="5" a="1"/>
  <c r="BW727" i="5" s="1"/>
  <c r="BV727" i="5" a="1"/>
  <c r="BV727" i="5" s="1"/>
  <c r="BU727" i="5" a="1"/>
  <c r="BU727" i="5" s="1"/>
  <c r="BT727" i="5" a="1"/>
  <c r="BT727" i="5" s="1"/>
  <c r="BS727" i="5" a="1"/>
  <c r="BS727" i="5" s="1"/>
  <c r="BR727" i="5" a="1"/>
  <c r="BR727" i="5" s="1"/>
  <c r="BQ727" i="5" a="1"/>
  <c r="BQ727" i="5" s="1"/>
  <c r="BP727" i="5" a="1"/>
  <c r="BP727" i="5" s="1"/>
  <c r="BO727" i="5" a="1"/>
  <c r="BO727" i="5" s="1"/>
  <c r="BN727" i="5" a="1"/>
  <c r="BN727" i="5" s="1"/>
  <c r="BM727" i="5" a="1"/>
  <c r="BM727" i="5" s="1"/>
  <c r="BL727" i="5" a="1"/>
  <c r="BL727" i="5" s="1"/>
  <c r="BK727" i="5" a="1"/>
  <c r="BK727" i="5" s="1"/>
  <c r="BJ727" i="5" a="1"/>
  <c r="BJ727" i="5" s="1"/>
  <c r="BI727" i="5" a="1"/>
  <c r="BI727" i="5" s="1"/>
  <c r="BH727" i="5" a="1"/>
  <c r="BH727" i="5" s="1"/>
  <c r="BG727" i="5" a="1"/>
  <c r="BG727" i="5" s="1"/>
  <c r="BF727" i="5" a="1"/>
  <c r="BF727" i="5" s="1"/>
  <c r="BE727" i="5" a="1"/>
  <c r="BE727" i="5" s="1"/>
  <c r="BD727" i="5" a="1"/>
  <c r="BD727" i="5" s="1"/>
  <c r="BC727" i="5" a="1"/>
  <c r="BC727" i="5" s="1"/>
  <c r="BB727" i="5" a="1"/>
  <c r="BB727" i="5" s="1"/>
  <c r="BA727" i="5" a="1"/>
  <c r="BA727" i="5" s="1"/>
  <c r="AZ727" i="5" a="1"/>
  <c r="AZ727" i="5" s="1"/>
  <c r="AY727" i="5" a="1"/>
  <c r="AY727" i="5" s="1"/>
  <c r="AX727" i="5" a="1"/>
  <c r="AX727" i="5" s="1"/>
  <c r="AW727" i="5" a="1"/>
  <c r="AW727" i="5" s="1"/>
  <c r="AV727" i="5" a="1"/>
  <c r="AV727" i="5" s="1"/>
  <c r="AU727" i="5" a="1"/>
  <c r="AU727" i="5" s="1"/>
  <c r="F727" i="5"/>
  <c r="G727" i="5" s="1"/>
  <c r="H727" i="5" s="1"/>
  <c r="I727" i="5" s="1"/>
  <c r="J727" i="5" s="1"/>
  <c r="K727" i="5" s="1"/>
  <c r="L727" i="5" s="1"/>
  <c r="M727" i="5" s="1"/>
  <c r="N727" i="5" s="1"/>
  <c r="O727" i="5" s="1"/>
  <c r="P727" i="5" s="1"/>
  <c r="Q727" i="5" s="1"/>
  <c r="R727" i="5" s="1"/>
  <c r="S727" i="5" s="1"/>
  <c r="T727" i="5" s="1"/>
  <c r="U727" i="5" s="1"/>
  <c r="V727" i="5" s="1"/>
  <c r="W727" i="5" s="1"/>
  <c r="X727" i="5" s="1"/>
  <c r="Y727" i="5" s="1"/>
  <c r="Z727" i="5" s="1"/>
  <c r="AA727" i="5" s="1"/>
  <c r="AB727" i="5" s="1"/>
  <c r="AC727" i="5" s="1"/>
  <c r="AD727" i="5" s="1"/>
  <c r="AE727" i="5" s="1"/>
  <c r="AF727" i="5" s="1"/>
  <c r="AG727" i="5" s="1"/>
  <c r="AH727" i="5" s="1"/>
  <c r="AI727" i="5" s="1"/>
  <c r="AJ727" i="5" s="1"/>
  <c r="AK727" i="5" s="1"/>
  <c r="AL727" i="5" s="1"/>
  <c r="AM727" i="5" s="1"/>
  <c r="AN727" i="5" s="1"/>
  <c r="AO727" i="5" s="1"/>
  <c r="AP727" i="5" s="1"/>
  <c r="AQ727" i="5" s="1"/>
  <c r="AR727" i="5" s="1"/>
  <c r="AS727" i="5" s="1"/>
  <c r="E726" i="5"/>
  <c r="CI725" i="5" a="1"/>
  <c r="CI725" i="5" s="1"/>
  <c r="CH725" i="5" a="1"/>
  <c r="CH725" i="5" s="1"/>
  <c r="CG725" i="5" a="1"/>
  <c r="CG725" i="5" s="1"/>
  <c r="CF725" i="5" a="1"/>
  <c r="CF725" i="5" s="1"/>
  <c r="CE725" i="5" a="1"/>
  <c r="CE725" i="5" s="1"/>
  <c r="CD725" i="5" a="1"/>
  <c r="CD725" i="5" s="1"/>
  <c r="CC725" i="5" a="1"/>
  <c r="CC725" i="5" s="1"/>
  <c r="CB725" i="5" a="1"/>
  <c r="CB725" i="5" s="1"/>
  <c r="CA725" i="5" a="1"/>
  <c r="CA725" i="5" s="1"/>
  <c r="BZ725" i="5" a="1"/>
  <c r="BZ725" i="5" s="1"/>
  <c r="BY725" i="5" a="1"/>
  <c r="BY725" i="5" s="1"/>
  <c r="BX725" i="5" a="1"/>
  <c r="BX725" i="5" s="1"/>
  <c r="BW725" i="5" a="1"/>
  <c r="BW725" i="5" s="1"/>
  <c r="BV725" i="5" a="1"/>
  <c r="BV725" i="5" s="1"/>
  <c r="BU725" i="5" a="1"/>
  <c r="BU725" i="5" s="1"/>
  <c r="BT725" i="5" a="1"/>
  <c r="BT725" i="5" s="1"/>
  <c r="BS725" i="5" a="1"/>
  <c r="BS725" i="5" s="1"/>
  <c r="BR725" i="5" a="1"/>
  <c r="BR725" i="5" s="1"/>
  <c r="BQ725" i="5" a="1"/>
  <c r="BQ725" i="5" s="1"/>
  <c r="BP725" i="5" a="1"/>
  <c r="BP725" i="5" s="1"/>
  <c r="BO725" i="5" a="1"/>
  <c r="BO725" i="5" s="1"/>
  <c r="BN725" i="5" a="1"/>
  <c r="BN725" i="5" s="1"/>
  <c r="BM725" i="5" a="1"/>
  <c r="BM725" i="5" s="1"/>
  <c r="BL725" i="5" a="1"/>
  <c r="BL725" i="5" s="1"/>
  <c r="BK725" i="5" a="1"/>
  <c r="BK725" i="5" s="1"/>
  <c r="BJ725" i="5" a="1"/>
  <c r="BJ725" i="5" s="1"/>
  <c r="BI725" i="5" a="1"/>
  <c r="BI725" i="5" s="1"/>
  <c r="BH725" i="5" a="1"/>
  <c r="BH725" i="5" s="1"/>
  <c r="BG725" i="5" a="1"/>
  <c r="BG725" i="5" s="1"/>
  <c r="BF725" i="5" a="1"/>
  <c r="BF725" i="5" s="1"/>
  <c r="BE725" i="5" a="1"/>
  <c r="BE725" i="5" s="1"/>
  <c r="BD725" i="5" a="1"/>
  <c r="BD725" i="5" s="1"/>
  <c r="BC725" i="5" a="1"/>
  <c r="BC725" i="5" s="1"/>
  <c r="BB725" i="5" a="1"/>
  <c r="BB725" i="5" s="1"/>
  <c r="L725" i="5"/>
  <c r="M725" i="5" s="1"/>
  <c r="N725" i="5" s="1"/>
  <c r="O725" i="5" s="1"/>
  <c r="P725" i="5" s="1"/>
  <c r="Q725" i="5" s="1"/>
  <c r="R725" i="5" s="1"/>
  <c r="S725" i="5" s="1"/>
  <c r="T725" i="5" s="1"/>
  <c r="U725" i="5" s="1"/>
  <c r="V725" i="5" s="1"/>
  <c r="W725" i="5" s="1"/>
  <c r="X725" i="5" s="1"/>
  <c r="Y725" i="5" s="1"/>
  <c r="Z725" i="5" s="1"/>
  <c r="AA725" i="5" s="1"/>
  <c r="AB725" i="5" s="1"/>
  <c r="AC725" i="5" s="1"/>
  <c r="AD725" i="5" s="1"/>
  <c r="AE725" i="5" s="1"/>
  <c r="AF725" i="5" s="1"/>
  <c r="AG725" i="5" s="1"/>
  <c r="AH725" i="5" s="1"/>
  <c r="AI725" i="5" s="1"/>
  <c r="AJ725" i="5" s="1"/>
  <c r="AK725" i="5" s="1"/>
  <c r="AL725" i="5" s="1"/>
  <c r="AM725" i="5" s="1"/>
  <c r="AN725" i="5" s="1"/>
  <c r="AO725" i="5" s="1"/>
  <c r="AP725" i="5" s="1"/>
  <c r="AQ725" i="5" s="1"/>
  <c r="AR725" i="5" s="1"/>
  <c r="AS725" i="5" s="1"/>
  <c r="K725" i="5"/>
  <c r="F725" i="5"/>
  <c r="G725" i="5" s="1"/>
  <c r="H725" i="5" s="1"/>
  <c r="I725" i="5" s="1"/>
  <c r="K724" i="5"/>
  <c r="L724" i="5" s="1"/>
  <c r="M724" i="5" s="1"/>
  <c r="N724" i="5" s="1"/>
  <c r="O724" i="5" s="1"/>
  <c r="P724" i="5" s="1"/>
  <c r="Q724" i="5" s="1"/>
  <c r="R724" i="5" s="1"/>
  <c r="S724" i="5" s="1"/>
  <c r="T724" i="5" s="1"/>
  <c r="U724" i="5" s="1"/>
  <c r="V724" i="5" s="1"/>
  <c r="W724" i="5" s="1"/>
  <c r="X724" i="5" s="1"/>
  <c r="Y724" i="5" s="1"/>
  <c r="Z724" i="5" s="1"/>
  <c r="AA724" i="5" s="1"/>
  <c r="AB724" i="5" s="1"/>
  <c r="AC724" i="5" s="1"/>
  <c r="AD724" i="5" s="1"/>
  <c r="AE724" i="5" s="1"/>
  <c r="AF724" i="5" s="1"/>
  <c r="AG724" i="5" s="1"/>
  <c r="AH724" i="5" s="1"/>
  <c r="AI724" i="5" s="1"/>
  <c r="AJ724" i="5" s="1"/>
  <c r="AK724" i="5" s="1"/>
  <c r="AL724" i="5" s="1"/>
  <c r="AM724" i="5" s="1"/>
  <c r="AN724" i="5" s="1"/>
  <c r="AO724" i="5" s="1"/>
  <c r="AP724" i="5" s="1"/>
  <c r="AQ724" i="5" s="1"/>
  <c r="AR724" i="5" s="1"/>
  <c r="AS724" i="5" s="1"/>
  <c r="F724" i="5"/>
  <c r="G724" i="5" s="1"/>
  <c r="H724" i="5" s="1"/>
  <c r="CI723" i="5" a="1"/>
  <c r="CI723" i="5" s="1"/>
  <c r="CH723" i="5" a="1"/>
  <c r="CH723" i="5" s="1"/>
  <c r="CG723" i="5" a="1"/>
  <c r="CG723" i="5" s="1"/>
  <c r="CF723" i="5" a="1"/>
  <c r="CF723" i="5" s="1"/>
  <c r="CE723" i="5" a="1"/>
  <c r="CE723" i="5" s="1"/>
  <c r="CD723" i="5" a="1"/>
  <c r="CD723" i="5" s="1"/>
  <c r="CC723" i="5" a="1"/>
  <c r="CC723" i="5" s="1"/>
  <c r="CB723" i="5" a="1"/>
  <c r="CB723" i="5" s="1"/>
  <c r="CA723" i="5" a="1"/>
  <c r="CA723" i="5" s="1"/>
  <c r="BZ723" i="5" a="1"/>
  <c r="BZ723" i="5" s="1"/>
  <c r="BY723" i="5" a="1"/>
  <c r="BY723" i="5" s="1"/>
  <c r="BX723" i="5" a="1"/>
  <c r="BX723" i="5" s="1"/>
  <c r="BW723" i="5" a="1"/>
  <c r="BW723" i="5" s="1"/>
  <c r="BV723" i="5" a="1"/>
  <c r="BV723" i="5" s="1"/>
  <c r="BU723" i="5" a="1"/>
  <c r="BU723" i="5" s="1"/>
  <c r="BT723" i="5" a="1"/>
  <c r="BT723" i="5" s="1"/>
  <c r="BS723" i="5" a="1"/>
  <c r="BS723" i="5" s="1"/>
  <c r="BR723" i="5" a="1"/>
  <c r="BR723" i="5" s="1"/>
  <c r="BQ723" i="5" a="1"/>
  <c r="BQ723" i="5" s="1"/>
  <c r="BP723" i="5" a="1"/>
  <c r="BP723" i="5" s="1"/>
  <c r="BO723" i="5" a="1"/>
  <c r="BO723" i="5" s="1"/>
  <c r="BN723" i="5" a="1"/>
  <c r="BN723" i="5" s="1"/>
  <c r="BM723" i="5" a="1"/>
  <c r="BM723" i="5" s="1"/>
  <c r="BL723" i="5" a="1"/>
  <c r="BL723" i="5" s="1"/>
  <c r="BK723" i="5" a="1"/>
  <c r="BK723" i="5" s="1"/>
  <c r="BJ723" i="5" a="1"/>
  <c r="BJ723" i="5" s="1"/>
  <c r="BI723" i="5" a="1"/>
  <c r="BI723" i="5" s="1"/>
  <c r="BH723" i="5" a="1"/>
  <c r="BH723" i="5" s="1"/>
  <c r="BG723" i="5" a="1"/>
  <c r="BG723" i="5" s="1"/>
  <c r="BF723" i="5" a="1"/>
  <c r="BF723" i="5" s="1"/>
  <c r="BE723" i="5" a="1"/>
  <c r="BE723" i="5" s="1"/>
  <c r="BD723" i="5" a="1"/>
  <c r="BD723" i="5" s="1"/>
  <c r="BC723" i="5" a="1"/>
  <c r="BC723" i="5" s="1"/>
  <c r="BB723" i="5" a="1"/>
  <c r="BB723" i="5" s="1"/>
  <c r="BA723" i="5" a="1"/>
  <c r="BA723" i="5" s="1"/>
  <c r="AZ723" i="5" a="1"/>
  <c r="AZ723" i="5" s="1"/>
  <c r="AY723" i="5" a="1"/>
  <c r="AY723" i="5" s="1"/>
  <c r="AX723" i="5" a="1"/>
  <c r="AX723" i="5" s="1"/>
  <c r="AW723" i="5" a="1"/>
  <c r="AW723" i="5" s="1"/>
  <c r="AV723" i="5" a="1"/>
  <c r="AV723" i="5" s="1"/>
  <c r="AU723" i="5" a="1"/>
  <c r="AU723" i="5" s="1"/>
  <c r="CI722" i="5" a="1"/>
  <c r="CI722" i="5" s="1"/>
  <c r="CH722" i="5" a="1"/>
  <c r="CH722" i="5" s="1"/>
  <c r="CG722" i="5" a="1"/>
  <c r="CG722" i="5" s="1"/>
  <c r="CF722" i="5" a="1"/>
  <c r="CF722" i="5" s="1"/>
  <c r="CE722" i="5" a="1"/>
  <c r="CE722" i="5" s="1"/>
  <c r="CD722" i="5" a="1"/>
  <c r="CD722" i="5" s="1"/>
  <c r="CC722" i="5" a="1"/>
  <c r="CC722" i="5" s="1"/>
  <c r="CB722" i="5" a="1"/>
  <c r="CB722" i="5" s="1"/>
  <c r="CA722" i="5" a="1"/>
  <c r="CA722" i="5" s="1"/>
  <c r="BZ722" i="5" a="1"/>
  <c r="BZ722" i="5" s="1"/>
  <c r="BY722" i="5" a="1"/>
  <c r="BY722" i="5" s="1"/>
  <c r="BX722" i="5" a="1"/>
  <c r="BX722" i="5" s="1"/>
  <c r="BW722" i="5" a="1"/>
  <c r="BW722" i="5" s="1"/>
  <c r="BV722" i="5" a="1"/>
  <c r="BV722" i="5" s="1"/>
  <c r="BU722" i="5" a="1"/>
  <c r="BU722" i="5" s="1"/>
  <c r="BT722" i="5" a="1"/>
  <c r="BT722" i="5" s="1"/>
  <c r="BS722" i="5" a="1"/>
  <c r="BS722" i="5" s="1"/>
  <c r="BR722" i="5" a="1"/>
  <c r="BR722" i="5" s="1"/>
  <c r="BQ722" i="5" a="1"/>
  <c r="BQ722" i="5" s="1"/>
  <c r="BP722" i="5" a="1"/>
  <c r="BP722" i="5" s="1"/>
  <c r="BO722" i="5" a="1"/>
  <c r="BO722" i="5" s="1"/>
  <c r="BN722" i="5" a="1"/>
  <c r="BN722" i="5" s="1"/>
  <c r="BM722" i="5" a="1"/>
  <c r="BM722" i="5" s="1"/>
  <c r="BL722" i="5" a="1"/>
  <c r="BL722" i="5" s="1"/>
  <c r="BK722" i="5" a="1"/>
  <c r="BK722" i="5" s="1"/>
  <c r="BJ722" i="5" a="1"/>
  <c r="BJ722" i="5" s="1"/>
  <c r="BI722" i="5" a="1"/>
  <c r="BI722" i="5" s="1"/>
  <c r="BH722" i="5" a="1"/>
  <c r="BH722" i="5" s="1"/>
  <c r="BG722" i="5" a="1"/>
  <c r="BG722" i="5" s="1"/>
  <c r="BF722" i="5" a="1"/>
  <c r="BF722" i="5" s="1"/>
  <c r="BE722" i="5" a="1"/>
  <c r="BE722" i="5" s="1"/>
  <c r="BD722" i="5" a="1"/>
  <c r="BD722" i="5" s="1"/>
  <c r="BC722" i="5" a="1"/>
  <c r="BC722" i="5" s="1"/>
  <c r="BB722" i="5" a="1"/>
  <c r="BB722" i="5" s="1"/>
  <c r="BA722" i="5" a="1"/>
  <c r="BA722" i="5" s="1"/>
  <c r="AZ722" i="5" a="1"/>
  <c r="AZ722" i="5" s="1"/>
  <c r="AY722" i="5" a="1"/>
  <c r="AY722" i="5" s="1"/>
  <c r="AX722" i="5" a="1"/>
  <c r="AX722" i="5" s="1"/>
  <c r="AW722" i="5" a="1"/>
  <c r="AW722" i="5" s="1"/>
  <c r="AV722" i="5" a="1"/>
  <c r="AV722" i="5" s="1"/>
  <c r="AU722" i="5" a="1"/>
  <c r="AU722" i="5" s="1"/>
  <c r="CI721" i="5" a="1"/>
  <c r="CI721" i="5" s="1"/>
  <c r="CH721" i="5" a="1"/>
  <c r="CH721" i="5" s="1"/>
  <c r="CG721" i="5" a="1"/>
  <c r="CG721" i="5" s="1"/>
  <c r="CF721" i="5" a="1"/>
  <c r="CF721" i="5" s="1"/>
  <c r="CE721" i="5" a="1"/>
  <c r="CE721" i="5" s="1"/>
  <c r="CD721" i="5" a="1"/>
  <c r="CD721" i="5" s="1"/>
  <c r="CC721" i="5" a="1"/>
  <c r="CC721" i="5" s="1"/>
  <c r="CB721" i="5" a="1"/>
  <c r="CB721" i="5" s="1"/>
  <c r="CA721" i="5" a="1"/>
  <c r="CA721" i="5" s="1"/>
  <c r="BZ721" i="5" a="1"/>
  <c r="BZ721" i="5" s="1"/>
  <c r="BY721" i="5" a="1"/>
  <c r="BY721" i="5" s="1"/>
  <c r="BX721" i="5" a="1"/>
  <c r="BX721" i="5" s="1"/>
  <c r="BW721" i="5" a="1"/>
  <c r="BW721" i="5" s="1"/>
  <c r="BV721" i="5" a="1"/>
  <c r="BV721" i="5" s="1"/>
  <c r="BU721" i="5" a="1"/>
  <c r="BU721" i="5" s="1"/>
  <c r="BT721" i="5" a="1"/>
  <c r="BT721" i="5" s="1"/>
  <c r="BS721" i="5" a="1"/>
  <c r="BS721" i="5" s="1"/>
  <c r="BR721" i="5" a="1"/>
  <c r="BR721" i="5" s="1"/>
  <c r="BQ721" i="5" a="1"/>
  <c r="BQ721" i="5" s="1"/>
  <c r="BP721" i="5" a="1"/>
  <c r="BP721" i="5" s="1"/>
  <c r="BO721" i="5" a="1"/>
  <c r="BO721" i="5" s="1"/>
  <c r="BN721" i="5" a="1"/>
  <c r="BN721" i="5" s="1"/>
  <c r="BM721" i="5" a="1"/>
  <c r="BM721" i="5" s="1"/>
  <c r="BL721" i="5" a="1"/>
  <c r="BL721" i="5" s="1"/>
  <c r="BK721" i="5" a="1"/>
  <c r="BK721" i="5" s="1"/>
  <c r="BJ721" i="5" a="1"/>
  <c r="BJ721" i="5" s="1"/>
  <c r="BI721" i="5" a="1"/>
  <c r="BI721" i="5" s="1"/>
  <c r="BH721" i="5" a="1"/>
  <c r="BH721" i="5" s="1"/>
  <c r="BG721" i="5" a="1"/>
  <c r="BG721" i="5" s="1"/>
  <c r="BF721" i="5" a="1"/>
  <c r="BF721" i="5" s="1"/>
  <c r="BE721" i="5" a="1"/>
  <c r="BE721" i="5" s="1"/>
  <c r="BD721" i="5" a="1"/>
  <c r="BD721" i="5" s="1"/>
  <c r="BC721" i="5" a="1"/>
  <c r="BC721" i="5" s="1"/>
  <c r="BB721" i="5" a="1"/>
  <c r="BB721" i="5" s="1"/>
  <c r="BA721" i="5" a="1"/>
  <c r="BA721" i="5" s="1"/>
  <c r="AZ721" i="5" a="1"/>
  <c r="AZ721" i="5" s="1"/>
  <c r="AY721" i="5" a="1"/>
  <c r="AY721" i="5" s="1"/>
  <c r="AX721" i="5" a="1"/>
  <c r="AX721" i="5" s="1"/>
  <c r="AW721" i="5" a="1"/>
  <c r="AW721" i="5" s="1"/>
  <c r="AV721" i="5" a="1"/>
  <c r="AV721" i="5" s="1"/>
  <c r="AU721" i="5" a="1"/>
  <c r="AU721" i="5" s="1"/>
  <c r="F721" i="5"/>
  <c r="F720" i="5"/>
  <c r="B718" i="5"/>
  <c r="CI711" i="5" a="1"/>
  <c r="CI711" i="5" s="1"/>
  <c r="CH711" i="5" a="1"/>
  <c r="CH711" i="5" s="1"/>
  <c r="CG711" i="5" a="1"/>
  <c r="CG711" i="5" s="1"/>
  <c r="CF711" i="5" a="1"/>
  <c r="CF711" i="5" s="1"/>
  <c r="CE711" i="5" a="1"/>
  <c r="CE711" i="5" s="1"/>
  <c r="CD711" i="5" a="1"/>
  <c r="CD711" i="5" s="1"/>
  <c r="CC711" i="5" a="1"/>
  <c r="CC711" i="5" s="1"/>
  <c r="CB711" i="5" a="1"/>
  <c r="CB711" i="5" s="1"/>
  <c r="CA711" i="5" a="1"/>
  <c r="CA711" i="5" s="1"/>
  <c r="BZ711" i="5" a="1"/>
  <c r="BZ711" i="5" s="1"/>
  <c r="BY711" i="5" a="1"/>
  <c r="BY711" i="5" s="1"/>
  <c r="BX711" i="5" a="1"/>
  <c r="BX711" i="5" s="1"/>
  <c r="BW711" i="5" a="1"/>
  <c r="BW711" i="5" s="1"/>
  <c r="BV711" i="5" a="1"/>
  <c r="BV711" i="5" s="1"/>
  <c r="BU711" i="5" a="1"/>
  <c r="BU711" i="5" s="1"/>
  <c r="BT711" i="5" a="1"/>
  <c r="BT711" i="5" s="1"/>
  <c r="BS711" i="5" a="1"/>
  <c r="BS711" i="5" s="1"/>
  <c r="BR711" i="5" a="1"/>
  <c r="BR711" i="5" s="1"/>
  <c r="BQ711" i="5" a="1"/>
  <c r="BQ711" i="5" s="1"/>
  <c r="BP711" i="5" a="1"/>
  <c r="BP711" i="5" s="1"/>
  <c r="BO711" i="5" a="1"/>
  <c r="BO711" i="5" s="1"/>
  <c r="BN711" i="5" a="1"/>
  <c r="BN711" i="5" s="1"/>
  <c r="BM711" i="5" a="1"/>
  <c r="BM711" i="5" s="1"/>
  <c r="BL711" i="5" a="1"/>
  <c r="BL711" i="5" s="1"/>
  <c r="BK711" i="5" a="1"/>
  <c r="BK711" i="5" s="1"/>
  <c r="BJ711" i="5" a="1"/>
  <c r="BJ711" i="5" s="1"/>
  <c r="BI711" i="5" a="1"/>
  <c r="BI711" i="5" s="1"/>
  <c r="BH711" i="5" a="1"/>
  <c r="BH711" i="5" s="1"/>
  <c r="BG711" i="5" a="1"/>
  <c r="BG711" i="5" s="1"/>
  <c r="BF711" i="5" a="1"/>
  <c r="BF711" i="5" s="1"/>
  <c r="BE711" i="5" a="1"/>
  <c r="BE711" i="5" s="1"/>
  <c r="BD711" i="5" a="1"/>
  <c r="BD711" i="5" s="1"/>
  <c r="BC711" i="5" a="1"/>
  <c r="BC711" i="5" s="1"/>
  <c r="BB711" i="5" a="1"/>
  <c r="BB711" i="5" s="1"/>
  <c r="BA711" i="5" a="1"/>
  <c r="BA711" i="5" s="1"/>
  <c r="AZ711" i="5" a="1"/>
  <c r="AZ711" i="5" s="1"/>
  <c r="AY711" i="5" a="1"/>
  <c r="AY711" i="5" s="1"/>
  <c r="AX711" i="5" a="1"/>
  <c r="AX711" i="5" s="1"/>
  <c r="AW711" i="5" a="1"/>
  <c r="AW711" i="5" s="1"/>
  <c r="AV711" i="5" a="1"/>
  <c r="AV711" i="5" s="1"/>
  <c r="AU711" i="5" a="1"/>
  <c r="AU711" i="5" s="1"/>
  <c r="F711" i="5"/>
  <c r="G711" i="5" s="1"/>
  <c r="H711" i="5" s="1"/>
  <c r="I711" i="5" s="1"/>
  <c r="J711" i="5" s="1"/>
  <c r="K711" i="5" s="1"/>
  <c r="L711" i="5" s="1"/>
  <c r="M711" i="5" s="1"/>
  <c r="N711" i="5" s="1"/>
  <c r="O711" i="5" s="1"/>
  <c r="P711" i="5" s="1"/>
  <c r="Q711" i="5" s="1"/>
  <c r="R711" i="5" s="1"/>
  <c r="S711" i="5" s="1"/>
  <c r="T711" i="5" s="1"/>
  <c r="U711" i="5" s="1"/>
  <c r="V711" i="5" s="1"/>
  <c r="W711" i="5" s="1"/>
  <c r="X711" i="5" s="1"/>
  <c r="Y711" i="5" s="1"/>
  <c r="Z711" i="5" s="1"/>
  <c r="AA711" i="5" s="1"/>
  <c r="AB711" i="5" s="1"/>
  <c r="AC711" i="5" s="1"/>
  <c r="AD711" i="5" s="1"/>
  <c r="AE711" i="5" s="1"/>
  <c r="AF711" i="5" s="1"/>
  <c r="AG711" i="5" s="1"/>
  <c r="AH711" i="5" s="1"/>
  <c r="AI711" i="5" s="1"/>
  <c r="AJ711" i="5" s="1"/>
  <c r="AK711" i="5" s="1"/>
  <c r="AL711" i="5" s="1"/>
  <c r="AM711" i="5" s="1"/>
  <c r="AN711" i="5" s="1"/>
  <c r="AO711" i="5" s="1"/>
  <c r="AP711" i="5" s="1"/>
  <c r="AQ711" i="5" s="1"/>
  <c r="AR711" i="5" s="1"/>
  <c r="AS711" i="5" s="1"/>
  <c r="CI710" i="5" a="1"/>
  <c r="CI710" i="5" s="1"/>
  <c r="CH710" i="5" a="1"/>
  <c r="CH710" i="5" s="1"/>
  <c r="CG710" i="5" a="1"/>
  <c r="CG710" i="5" s="1"/>
  <c r="CF710" i="5" a="1"/>
  <c r="CF710" i="5" s="1"/>
  <c r="CE710" i="5" a="1"/>
  <c r="CE710" i="5" s="1"/>
  <c r="CD710" i="5" a="1"/>
  <c r="CD710" i="5" s="1"/>
  <c r="CC710" i="5" a="1"/>
  <c r="CC710" i="5" s="1"/>
  <c r="CB710" i="5" a="1"/>
  <c r="CB710" i="5" s="1"/>
  <c r="CA710" i="5" a="1"/>
  <c r="CA710" i="5" s="1"/>
  <c r="BZ710" i="5" a="1"/>
  <c r="BZ710" i="5" s="1"/>
  <c r="BY710" i="5" a="1"/>
  <c r="BY710" i="5" s="1"/>
  <c r="BX710" i="5" a="1"/>
  <c r="BX710" i="5" s="1"/>
  <c r="BW710" i="5" a="1"/>
  <c r="BW710" i="5" s="1"/>
  <c r="BV710" i="5" a="1"/>
  <c r="BV710" i="5" s="1"/>
  <c r="BU710" i="5" a="1"/>
  <c r="BU710" i="5" s="1"/>
  <c r="BT710" i="5" a="1"/>
  <c r="BT710" i="5" s="1"/>
  <c r="BS710" i="5" a="1"/>
  <c r="BS710" i="5" s="1"/>
  <c r="BR710" i="5" a="1"/>
  <c r="BR710" i="5" s="1"/>
  <c r="BQ710" i="5" a="1"/>
  <c r="BQ710" i="5" s="1"/>
  <c r="BP710" i="5" a="1"/>
  <c r="BP710" i="5" s="1"/>
  <c r="BO710" i="5" a="1"/>
  <c r="BO710" i="5" s="1"/>
  <c r="BN710" i="5" a="1"/>
  <c r="BN710" i="5" s="1"/>
  <c r="BM710" i="5" a="1"/>
  <c r="BM710" i="5" s="1"/>
  <c r="BL710" i="5" a="1"/>
  <c r="BL710" i="5" s="1"/>
  <c r="BK710" i="5" a="1"/>
  <c r="BK710" i="5" s="1"/>
  <c r="BJ710" i="5" a="1"/>
  <c r="BJ710" i="5" s="1"/>
  <c r="BI710" i="5" a="1"/>
  <c r="BI710" i="5" s="1"/>
  <c r="BH710" i="5" a="1"/>
  <c r="BH710" i="5" s="1"/>
  <c r="BG710" i="5" a="1"/>
  <c r="BG710" i="5" s="1"/>
  <c r="BF710" i="5" a="1"/>
  <c r="BF710" i="5" s="1"/>
  <c r="BE710" i="5" a="1"/>
  <c r="BE710" i="5" s="1"/>
  <c r="BD710" i="5" a="1"/>
  <c r="BD710" i="5" s="1"/>
  <c r="BC710" i="5" a="1"/>
  <c r="BC710" i="5" s="1"/>
  <c r="BB710" i="5" a="1"/>
  <c r="BB710" i="5" s="1"/>
  <c r="BA710" i="5" a="1"/>
  <c r="BA710" i="5" s="1"/>
  <c r="AZ710" i="5" a="1"/>
  <c r="AZ710" i="5" s="1"/>
  <c r="AY710" i="5" a="1"/>
  <c r="AY710" i="5" s="1"/>
  <c r="AX710" i="5" a="1"/>
  <c r="AX710" i="5" s="1"/>
  <c r="AW710" i="5" a="1"/>
  <c r="AW710" i="5" s="1"/>
  <c r="AV710" i="5" a="1"/>
  <c r="AV710" i="5" s="1"/>
  <c r="AU710" i="5" a="1"/>
  <c r="AU710" i="5" s="1"/>
  <c r="F710" i="5"/>
  <c r="G710" i="5" s="1"/>
  <c r="H710" i="5" s="1"/>
  <c r="I710" i="5" s="1"/>
  <c r="J710" i="5" s="1"/>
  <c r="K710" i="5" s="1"/>
  <c r="L710" i="5" s="1"/>
  <c r="M710" i="5" s="1"/>
  <c r="N710" i="5" s="1"/>
  <c r="O710" i="5" s="1"/>
  <c r="P710" i="5" s="1"/>
  <c r="Q710" i="5" s="1"/>
  <c r="R710" i="5" s="1"/>
  <c r="S710" i="5" s="1"/>
  <c r="T710" i="5" s="1"/>
  <c r="U710" i="5" s="1"/>
  <c r="V710" i="5" s="1"/>
  <c r="W710" i="5" s="1"/>
  <c r="X710" i="5" s="1"/>
  <c r="Y710" i="5" s="1"/>
  <c r="Z710" i="5" s="1"/>
  <c r="AA710" i="5" s="1"/>
  <c r="AB710" i="5" s="1"/>
  <c r="AC710" i="5" s="1"/>
  <c r="AD710" i="5" s="1"/>
  <c r="AE710" i="5" s="1"/>
  <c r="AF710" i="5" s="1"/>
  <c r="AG710" i="5" s="1"/>
  <c r="AH710" i="5" s="1"/>
  <c r="AI710" i="5" s="1"/>
  <c r="AJ710" i="5" s="1"/>
  <c r="AK710" i="5" s="1"/>
  <c r="AL710" i="5" s="1"/>
  <c r="AM710" i="5" s="1"/>
  <c r="AN710" i="5" s="1"/>
  <c r="AO710" i="5" s="1"/>
  <c r="AP710" i="5" s="1"/>
  <c r="AQ710" i="5" s="1"/>
  <c r="AR710" i="5" s="1"/>
  <c r="AS710" i="5" s="1"/>
  <c r="E709" i="5"/>
  <c r="CI708" i="5" a="1"/>
  <c r="CI708" i="5" s="1"/>
  <c r="CH708" i="5" a="1"/>
  <c r="CH708" i="5" s="1"/>
  <c r="CG708" i="5" a="1"/>
  <c r="CG708" i="5" s="1"/>
  <c r="CF708" i="5" a="1"/>
  <c r="CF708" i="5" s="1"/>
  <c r="CE708" i="5" a="1"/>
  <c r="CE708" i="5" s="1"/>
  <c r="CD708" i="5" a="1"/>
  <c r="CD708" i="5" s="1"/>
  <c r="CC708" i="5" a="1"/>
  <c r="CC708" i="5" s="1"/>
  <c r="CB708" i="5" a="1"/>
  <c r="CB708" i="5" s="1"/>
  <c r="CA708" i="5" a="1"/>
  <c r="CA708" i="5" s="1"/>
  <c r="BZ708" i="5" a="1"/>
  <c r="BZ708" i="5" s="1"/>
  <c r="BY708" i="5" a="1"/>
  <c r="BY708" i="5" s="1"/>
  <c r="BX708" i="5" a="1"/>
  <c r="BX708" i="5" s="1"/>
  <c r="BW708" i="5" a="1"/>
  <c r="BW708" i="5" s="1"/>
  <c r="BV708" i="5" a="1"/>
  <c r="BV708" i="5" s="1"/>
  <c r="BU708" i="5" a="1"/>
  <c r="BU708" i="5" s="1"/>
  <c r="BT708" i="5" a="1"/>
  <c r="BT708" i="5" s="1"/>
  <c r="BS708" i="5" a="1"/>
  <c r="BS708" i="5" s="1"/>
  <c r="BR708" i="5" a="1"/>
  <c r="BR708" i="5" s="1"/>
  <c r="BQ708" i="5" a="1"/>
  <c r="BQ708" i="5" s="1"/>
  <c r="BP708" i="5" a="1"/>
  <c r="BP708" i="5" s="1"/>
  <c r="BO708" i="5" a="1"/>
  <c r="BO708" i="5" s="1"/>
  <c r="BN708" i="5" a="1"/>
  <c r="BN708" i="5" s="1"/>
  <c r="BM708" i="5" a="1"/>
  <c r="BM708" i="5" s="1"/>
  <c r="BL708" i="5" a="1"/>
  <c r="BL708" i="5" s="1"/>
  <c r="BK708" i="5" a="1"/>
  <c r="BK708" i="5" s="1"/>
  <c r="BJ708" i="5" a="1"/>
  <c r="BJ708" i="5" s="1"/>
  <c r="BI708" i="5" a="1"/>
  <c r="BI708" i="5" s="1"/>
  <c r="BH708" i="5" a="1"/>
  <c r="BH708" i="5" s="1"/>
  <c r="BG708" i="5" a="1"/>
  <c r="BG708" i="5" s="1"/>
  <c r="BF708" i="5" a="1"/>
  <c r="BF708" i="5" s="1"/>
  <c r="BE708" i="5" a="1"/>
  <c r="BE708" i="5" s="1"/>
  <c r="BD708" i="5" a="1"/>
  <c r="BD708" i="5" s="1"/>
  <c r="BC708" i="5" a="1"/>
  <c r="BC708" i="5" s="1"/>
  <c r="BB708" i="5" a="1"/>
  <c r="BB708" i="5" s="1"/>
  <c r="L708" i="5"/>
  <c r="M708" i="5" s="1"/>
  <c r="N708" i="5" s="1"/>
  <c r="O708" i="5" s="1"/>
  <c r="P708" i="5" s="1"/>
  <c r="Q708" i="5" s="1"/>
  <c r="R708" i="5" s="1"/>
  <c r="S708" i="5" s="1"/>
  <c r="T708" i="5" s="1"/>
  <c r="U708" i="5" s="1"/>
  <c r="V708" i="5" s="1"/>
  <c r="W708" i="5" s="1"/>
  <c r="X708" i="5" s="1"/>
  <c r="Y708" i="5" s="1"/>
  <c r="Z708" i="5" s="1"/>
  <c r="AA708" i="5" s="1"/>
  <c r="AB708" i="5" s="1"/>
  <c r="AC708" i="5" s="1"/>
  <c r="AD708" i="5" s="1"/>
  <c r="AE708" i="5" s="1"/>
  <c r="AF708" i="5" s="1"/>
  <c r="AG708" i="5" s="1"/>
  <c r="AH708" i="5" s="1"/>
  <c r="AI708" i="5" s="1"/>
  <c r="AJ708" i="5" s="1"/>
  <c r="AK708" i="5" s="1"/>
  <c r="AL708" i="5" s="1"/>
  <c r="AM708" i="5" s="1"/>
  <c r="AN708" i="5" s="1"/>
  <c r="AO708" i="5" s="1"/>
  <c r="AP708" i="5" s="1"/>
  <c r="AQ708" i="5" s="1"/>
  <c r="AR708" i="5" s="1"/>
  <c r="AS708" i="5" s="1"/>
  <c r="K708" i="5"/>
  <c r="F708" i="5"/>
  <c r="G708" i="5" s="1"/>
  <c r="H708" i="5" s="1"/>
  <c r="I708" i="5" s="1"/>
  <c r="L707" i="5"/>
  <c r="M707" i="5" s="1"/>
  <c r="K707" i="5"/>
  <c r="F707" i="5"/>
  <c r="CI706" i="5" a="1"/>
  <c r="CI706" i="5" s="1"/>
  <c r="CH706" i="5" a="1"/>
  <c r="CH706" i="5" s="1"/>
  <c r="CG706" i="5" a="1"/>
  <c r="CG706" i="5" s="1"/>
  <c r="CF706" i="5" a="1"/>
  <c r="CF706" i="5" s="1"/>
  <c r="CE706" i="5" a="1"/>
  <c r="CE706" i="5" s="1"/>
  <c r="CD706" i="5" a="1"/>
  <c r="CD706" i="5" s="1"/>
  <c r="CC706" i="5" a="1"/>
  <c r="CC706" i="5" s="1"/>
  <c r="CB706" i="5" a="1"/>
  <c r="CB706" i="5" s="1"/>
  <c r="CA706" i="5" a="1"/>
  <c r="CA706" i="5" s="1"/>
  <c r="BZ706" i="5" a="1"/>
  <c r="BZ706" i="5" s="1"/>
  <c r="BY706" i="5" a="1"/>
  <c r="BY706" i="5" s="1"/>
  <c r="BX706" i="5" a="1"/>
  <c r="BX706" i="5" s="1"/>
  <c r="BW706" i="5" a="1"/>
  <c r="BW706" i="5" s="1"/>
  <c r="BV706" i="5" a="1"/>
  <c r="BV706" i="5" s="1"/>
  <c r="BU706" i="5" a="1"/>
  <c r="BU706" i="5" s="1"/>
  <c r="BT706" i="5" a="1"/>
  <c r="BT706" i="5" s="1"/>
  <c r="BS706" i="5" a="1"/>
  <c r="BS706" i="5" s="1"/>
  <c r="BR706" i="5" a="1"/>
  <c r="BR706" i="5" s="1"/>
  <c r="BQ706" i="5" a="1"/>
  <c r="BQ706" i="5" s="1"/>
  <c r="BP706" i="5" a="1"/>
  <c r="BP706" i="5" s="1"/>
  <c r="BO706" i="5" a="1"/>
  <c r="BO706" i="5" s="1"/>
  <c r="BN706" i="5" a="1"/>
  <c r="BN706" i="5" s="1"/>
  <c r="BM706" i="5" a="1"/>
  <c r="BM706" i="5" s="1"/>
  <c r="BL706" i="5" a="1"/>
  <c r="BL706" i="5" s="1"/>
  <c r="BK706" i="5" a="1"/>
  <c r="BK706" i="5" s="1"/>
  <c r="BJ706" i="5" a="1"/>
  <c r="BJ706" i="5" s="1"/>
  <c r="BI706" i="5" a="1"/>
  <c r="BI706" i="5" s="1"/>
  <c r="BH706" i="5" a="1"/>
  <c r="BH706" i="5" s="1"/>
  <c r="BG706" i="5" a="1"/>
  <c r="BG706" i="5" s="1"/>
  <c r="BF706" i="5" a="1"/>
  <c r="BF706" i="5" s="1"/>
  <c r="BE706" i="5" a="1"/>
  <c r="BE706" i="5" s="1"/>
  <c r="BD706" i="5" a="1"/>
  <c r="BD706" i="5" s="1"/>
  <c r="BC706" i="5" a="1"/>
  <c r="BC706" i="5" s="1"/>
  <c r="BB706" i="5" a="1"/>
  <c r="BB706" i="5" s="1"/>
  <c r="BA706" i="5" a="1"/>
  <c r="BA706" i="5" s="1"/>
  <c r="AZ706" i="5" a="1"/>
  <c r="AZ706" i="5" s="1"/>
  <c r="AY706" i="5" a="1"/>
  <c r="AY706" i="5" s="1"/>
  <c r="AX706" i="5" a="1"/>
  <c r="AX706" i="5" s="1"/>
  <c r="AW706" i="5" a="1"/>
  <c r="AW706" i="5" s="1"/>
  <c r="AV706" i="5" a="1"/>
  <c r="AV706" i="5" s="1"/>
  <c r="AU706" i="5" a="1"/>
  <c r="AU706" i="5" s="1"/>
  <c r="CI705" i="5" a="1"/>
  <c r="CI705" i="5" s="1"/>
  <c r="CH705" i="5" a="1"/>
  <c r="CH705" i="5" s="1"/>
  <c r="CG705" i="5" a="1"/>
  <c r="CG705" i="5" s="1"/>
  <c r="CF705" i="5" a="1"/>
  <c r="CF705" i="5" s="1"/>
  <c r="CE705" i="5" a="1"/>
  <c r="CE705" i="5" s="1"/>
  <c r="CD705" i="5" a="1"/>
  <c r="CD705" i="5" s="1"/>
  <c r="CC705" i="5" a="1"/>
  <c r="CC705" i="5" s="1"/>
  <c r="CB705" i="5" a="1"/>
  <c r="CB705" i="5" s="1"/>
  <c r="CA705" i="5" a="1"/>
  <c r="CA705" i="5" s="1"/>
  <c r="BZ705" i="5" a="1"/>
  <c r="BZ705" i="5" s="1"/>
  <c r="BY705" i="5" a="1"/>
  <c r="BY705" i="5" s="1"/>
  <c r="BX705" i="5" a="1"/>
  <c r="BX705" i="5" s="1"/>
  <c r="BW705" i="5" a="1"/>
  <c r="BW705" i="5" s="1"/>
  <c r="BV705" i="5" a="1"/>
  <c r="BV705" i="5" s="1"/>
  <c r="BU705" i="5" a="1"/>
  <c r="BU705" i="5" s="1"/>
  <c r="BT705" i="5" a="1"/>
  <c r="BT705" i="5" s="1"/>
  <c r="BS705" i="5" a="1"/>
  <c r="BS705" i="5" s="1"/>
  <c r="BR705" i="5" a="1"/>
  <c r="BR705" i="5" s="1"/>
  <c r="BQ705" i="5" a="1"/>
  <c r="BQ705" i="5" s="1"/>
  <c r="BP705" i="5" a="1"/>
  <c r="BP705" i="5" s="1"/>
  <c r="BO705" i="5" a="1"/>
  <c r="BO705" i="5" s="1"/>
  <c r="BN705" i="5" a="1"/>
  <c r="BN705" i="5" s="1"/>
  <c r="BM705" i="5" a="1"/>
  <c r="BM705" i="5" s="1"/>
  <c r="BL705" i="5" a="1"/>
  <c r="BL705" i="5" s="1"/>
  <c r="BK705" i="5" a="1"/>
  <c r="BK705" i="5" s="1"/>
  <c r="BJ705" i="5" a="1"/>
  <c r="BJ705" i="5" s="1"/>
  <c r="BI705" i="5" a="1"/>
  <c r="BI705" i="5" s="1"/>
  <c r="BH705" i="5" a="1"/>
  <c r="BH705" i="5" s="1"/>
  <c r="BG705" i="5" a="1"/>
  <c r="BG705" i="5" s="1"/>
  <c r="BF705" i="5" a="1"/>
  <c r="BF705" i="5" s="1"/>
  <c r="BE705" i="5" a="1"/>
  <c r="BE705" i="5" s="1"/>
  <c r="BD705" i="5" a="1"/>
  <c r="BD705" i="5" s="1"/>
  <c r="BC705" i="5" a="1"/>
  <c r="BC705" i="5" s="1"/>
  <c r="BB705" i="5" a="1"/>
  <c r="BB705" i="5" s="1"/>
  <c r="BA705" i="5" a="1"/>
  <c r="BA705" i="5" s="1"/>
  <c r="AZ705" i="5" a="1"/>
  <c r="AZ705" i="5" s="1"/>
  <c r="AY705" i="5" a="1"/>
  <c r="AY705" i="5" s="1"/>
  <c r="AX705" i="5" a="1"/>
  <c r="AX705" i="5" s="1"/>
  <c r="AW705" i="5" a="1"/>
  <c r="AW705" i="5" s="1"/>
  <c r="AV705" i="5" a="1"/>
  <c r="AV705" i="5" s="1"/>
  <c r="AU705" i="5" a="1"/>
  <c r="AU705" i="5" s="1"/>
  <c r="AU704" i="5" a="1"/>
  <c r="AU704" i="5" s="1"/>
  <c r="B701" i="5"/>
  <c r="CI694" i="5" a="1"/>
  <c r="CI694" i="5" s="1"/>
  <c r="CH694" i="5" a="1"/>
  <c r="CH694" i="5" s="1"/>
  <c r="CG694" i="5" a="1"/>
  <c r="CG694" i="5" s="1"/>
  <c r="CF694" i="5" a="1"/>
  <c r="CF694" i="5" s="1"/>
  <c r="CE694" i="5" a="1"/>
  <c r="CE694" i="5" s="1"/>
  <c r="CD694" i="5" a="1"/>
  <c r="CD694" i="5" s="1"/>
  <c r="CC694" i="5" a="1"/>
  <c r="CC694" i="5" s="1"/>
  <c r="CB694" i="5" a="1"/>
  <c r="CB694" i="5" s="1"/>
  <c r="CA694" i="5" a="1"/>
  <c r="CA694" i="5" s="1"/>
  <c r="BZ694" i="5" a="1"/>
  <c r="BZ694" i="5" s="1"/>
  <c r="BY694" i="5" a="1"/>
  <c r="BY694" i="5" s="1"/>
  <c r="BX694" i="5" a="1"/>
  <c r="BX694" i="5" s="1"/>
  <c r="BW694" i="5" a="1"/>
  <c r="BW694" i="5" s="1"/>
  <c r="BV694" i="5" a="1"/>
  <c r="BV694" i="5" s="1"/>
  <c r="BU694" i="5" a="1"/>
  <c r="BU694" i="5" s="1"/>
  <c r="BT694" i="5" a="1"/>
  <c r="BT694" i="5" s="1"/>
  <c r="BS694" i="5" a="1"/>
  <c r="BS694" i="5" s="1"/>
  <c r="BR694" i="5" a="1"/>
  <c r="BR694" i="5" s="1"/>
  <c r="BQ694" i="5" a="1"/>
  <c r="BQ694" i="5" s="1"/>
  <c r="BP694" i="5" a="1"/>
  <c r="BP694" i="5" s="1"/>
  <c r="BO694" i="5" a="1"/>
  <c r="BO694" i="5" s="1"/>
  <c r="BN694" i="5" a="1"/>
  <c r="BN694" i="5" s="1"/>
  <c r="BM694" i="5" a="1"/>
  <c r="BM694" i="5" s="1"/>
  <c r="BL694" i="5" a="1"/>
  <c r="BL694" i="5" s="1"/>
  <c r="BK694" i="5" a="1"/>
  <c r="BK694" i="5" s="1"/>
  <c r="BJ694" i="5" a="1"/>
  <c r="BJ694" i="5" s="1"/>
  <c r="BI694" i="5" a="1"/>
  <c r="BI694" i="5" s="1"/>
  <c r="BH694" i="5" a="1"/>
  <c r="BH694" i="5" s="1"/>
  <c r="BG694" i="5" a="1"/>
  <c r="BG694" i="5" s="1"/>
  <c r="BF694" i="5" a="1"/>
  <c r="BF694" i="5" s="1"/>
  <c r="BE694" i="5" a="1"/>
  <c r="BE694" i="5" s="1"/>
  <c r="BD694" i="5" a="1"/>
  <c r="BD694" i="5" s="1"/>
  <c r="BC694" i="5" a="1"/>
  <c r="BC694" i="5" s="1"/>
  <c r="BB694" i="5" a="1"/>
  <c r="BB694" i="5" s="1"/>
  <c r="BA694" i="5" a="1"/>
  <c r="BA694" i="5" s="1"/>
  <c r="AZ694" i="5" a="1"/>
  <c r="AZ694" i="5" s="1"/>
  <c r="AY694" i="5" a="1"/>
  <c r="AY694" i="5" s="1"/>
  <c r="AX694" i="5" a="1"/>
  <c r="AX694" i="5" s="1"/>
  <c r="AW694" i="5" a="1"/>
  <c r="AW694" i="5" s="1"/>
  <c r="AV694" i="5" a="1"/>
  <c r="AV694" i="5" s="1"/>
  <c r="AU694" i="5" a="1"/>
  <c r="AU694" i="5" s="1"/>
  <c r="F694" i="5"/>
  <c r="G694" i="5" s="1"/>
  <c r="H694" i="5" s="1"/>
  <c r="I694" i="5" s="1"/>
  <c r="J694" i="5" s="1"/>
  <c r="K694" i="5" s="1"/>
  <c r="L694" i="5" s="1"/>
  <c r="M694" i="5" s="1"/>
  <c r="N694" i="5" s="1"/>
  <c r="O694" i="5" s="1"/>
  <c r="P694" i="5" s="1"/>
  <c r="Q694" i="5" s="1"/>
  <c r="R694" i="5" s="1"/>
  <c r="S694" i="5" s="1"/>
  <c r="T694" i="5" s="1"/>
  <c r="U694" i="5" s="1"/>
  <c r="V694" i="5" s="1"/>
  <c r="W694" i="5" s="1"/>
  <c r="X694" i="5" s="1"/>
  <c r="Y694" i="5" s="1"/>
  <c r="Z694" i="5" s="1"/>
  <c r="AA694" i="5" s="1"/>
  <c r="AB694" i="5" s="1"/>
  <c r="AC694" i="5" s="1"/>
  <c r="AD694" i="5" s="1"/>
  <c r="AE694" i="5" s="1"/>
  <c r="AF694" i="5" s="1"/>
  <c r="AG694" i="5" s="1"/>
  <c r="AH694" i="5" s="1"/>
  <c r="AI694" i="5" s="1"/>
  <c r="AJ694" i="5" s="1"/>
  <c r="AK694" i="5" s="1"/>
  <c r="AL694" i="5" s="1"/>
  <c r="AM694" i="5" s="1"/>
  <c r="AN694" i="5" s="1"/>
  <c r="AO694" i="5" s="1"/>
  <c r="AP694" i="5" s="1"/>
  <c r="AQ694" i="5" s="1"/>
  <c r="AR694" i="5" s="1"/>
  <c r="AS694" i="5" s="1"/>
  <c r="CI693" i="5" a="1"/>
  <c r="CI693" i="5" s="1"/>
  <c r="CH693" i="5" a="1"/>
  <c r="CH693" i="5" s="1"/>
  <c r="CG693" i="5" a="1"/>
  <c r="CG693" i="5" s="1"/>
  <c r="CF693" i="5" a="1"/>
  <c r="CF693" i="5" s="1"/>
  <c r="CE693" i="5" a="1"/>
  <c r="CE693" i="5" s="1"/>
  <c r="CD693" i="5" a="1"/>
  <c r="CD693" i="5" s="1"/>
  <c r="CC693" i="5" a="1"/>
  <c r="CC693" i="5" s="1"/>
  <c r="CB693" i="5" a="1"/>
  <c r="CB693" i="5" s="1"/>
  <c r="CA693" i="5" a="1"/>
  <c r="CA693" i="5" s="1"/>
  <c r="BZ693" i="5" a="1"/>
  <c r="BZ693" i="5" s="1"/>
  <c r="BY693" i="5" a="1"/>
  <c r="BY693" i="5" s="1"/>
  <c r="BX693" i="5" a="1"/>
  <c r="BX693" i="5" s="1"/>
  <c r="BW693" i="5" a="1"/>
  <c r="BW693" i="5" s="1"/>
  <c r="BV693" i="5" a="1"/>
  <c r="BV693" i="5" s="1"/>
  <c r="BU693" i="5" a="1"/>
  <c r="BU693" i="5" s="1"/>
  <c r="BT693" i="5" a="1"/>
  <c r="BT693" i="5" s="1"/>
  <c r="BS693" i="5" a="1"/>
  <c r="BS693" i="5" s="1"/>
  <c r="BR693" i="5" a="1"/>
  <c r="BR693" i="5" s="1"/>
  <c r="BQ693" i="5" a="1"/>
  <c r="BQ693" i="5" s="1"/>
  <c r="BP693" i="5" a="1"/>
  <c r="BP693" i="5" s="1"/>
  <c r="BO693" i="5" a="1"/>
  <c r="BO693" i="5" s="1"/>
  <c r="BN693" i="5" a="1"/>
  <c r="BN693" i="5" s="1"/>
  <c r="BM693" i="5" a="1"/>
  <c r="BM693" i="5" s="1"/>
  <c r="BL693" i="5" a="1"/>
  <c r="BL693" i="5" s="1"/>
  <c r="BK693" i="5" a="1"/>
  <c r="BK693" i="5" s="1"/>
  <c r="BJ693" i="5" a="1"/>
  <c r="BJ693" i="5" s="1"/>
  <c r="BI693" i="5" a="1"/>
  <c r="BI693" i="5" s="1"/>
  <c r="BH693" i="5" a="1"/>
  <c r="BH693" i="5" s="1"/>
  <c r="BG693" i="5" a="1"/>
  <c r="BG693" i="5" s="1"/>
  <c r="BF693" i="5" a="1"/>
  <c r="BF693" i="5" s="1"/>
  <c r="BE693" i="5" a="1"/>
  <c r="BE693" i="5" s="1"/>
  <c r="BD693" i="5" a="1"/>
  <c r="BD693" i="5" s="1"/>
  <c r="BC693" i="5" a="1"/>
  <c r="BC693" i="5" s="1"/>
  <c r="BB693" i="5" a="1"/>
  <c r="BB693" i="5" s="1"/>
  <c r="BA693" i="5" a="1"/>
  <c r="BA693" i="5" s="1"/>
  <c r="AZ693" i="5" a="1"/>
  <c r="AZ693" i="5" s="1"/>
  <c r="AY693" i="5" a="1"/>
  <c r="AY693" i="5" s="1"/>
  <c r="AX693" i="5" a="1"/>
  <c r="AX693" i="5" s="1"/>
  <c r="AW693" i="5" a="1"/>
  <c r="AW693" i="5" s="1"/>
  <c r="AV693" i="5" a="1"/>
  <c r="AV693" i="5" s="1"/>
  <c r="AU693" i="5" a="1"/>
  <c r="AU693" i="5" s="1"/>
  <c r="F693" i="5"/>
  <c r="G693" i="5" s="1"/>
  <c r="H693" i="5" s="1"/>
  <c r="I693" i="5" s="1"/>
  <c r="J693" i="5" s="1"/>
  <c r="K693" i="5" s="1"/>
  <c r="L693" i="5" s="1"/>
  <c r="M693" i="5" s="1"/>
  <c r="N693" i="5" s="1"/>
  <c r="O693" i="5" s="1"/>
  <c r="P693" i="5" s="1"/>
  <c r="Q693" i="5" s="1"/>
  <c r="R693" i="5" s="1"/>
  <c r="S693" i="5" s="1"/>
  <c r="T693" i="5" s="1"/>
  <c r="U693" i="5" s="1"/>
  <c r="V693" i="5" s="1"/>
  <c r="W693" i="5" s="1"/>
  <c r="X693" i="5" s="1"/>
  <c r="Y693" i="5" s="1"/>
  <c r="Z693" i="5" s="1"/>
  <c r="AA693" i="5" s="1"/>
  <c r="AB693" i="5" s="1"/>
  <c r="AC693" i="5" s="1"/>
  <c r="AD693" i="5" s="1"/>
  <c r="AE693" i="5" s="1"/>
  <c r="AF693" i="5" s="1"/>
  <c r="AG693" i="5" s="1"/>
  <c r="AH693" i="5" s="1"/>
  <c r="AI693" i="5" s="1"/>
  <c r="AJ693" i="5" s="1"/>
  <c r="AK693" i="5" s="1"/>
  <c r="AL693" i="5" s="1"/>
  <c r="AM693" i="5" s="1"/>
  <c r="AN693" i="5" s="1"/>
  <c r="AO693" i="5" s="1"/>
  <c r="AP693" i="5" s="1"/>
  <c r="AQ693" i="5" s="1"/>
  <c r="AR693" i="5" s="1"/>
  <c r="AS693" i="5" s="1"/>
  <c r="E692" i="5"/>
  <c r="CI691" i="5" a="1"/>
  <c r="CI691" i="5" s="1"/>
  <c r="CH691" i="5" a="1"/>
  <c r="CH691" i="5" s="1"/>
  <c r="CG691" i="5" a="1"/>
  <c r="CG691" i="5" s="1"/>
  <c r="CF691" i="5" a="1"/>
  <c r="CF691" i="5" s="1"/>
  <c r="CE691" i="5" a="1"/>
  <c r="CE691" i="5" s="1"/>
  <c r="CD691" i="5" a="1"/>
  <c r="CD691" i="5" s="1"/>
  <c r="CC691" i="5" a="1"/>
  <c r="CC691" i="5" s="1"/>
  <c r="CB691" i="5" a="1"/>
  <c r="CB691" i="5" s="1"/>
  <c r="CA691" i="5" a="1"/>
  <c r="CA691" i="5" s="1"/>
  <c r="BZ691" i="5" a="1"/>
  <c r="BZ691" i="5" s="1"/>
  <c r="BY691" i="5" a="1"/>
  <c r="BY691" i="5" s="1"/>
  <c r="BX691" i="5" a="1"/>
  <c r="BX691" i="5" s="1"/>
  <c r="BW691" i="5" a="1"/>
  <c r="BW691" i="5" s="1"/>
  <c r="BV691" i="5" a="1"/>
  <c r="BV691" i="5" s="1"/>
  <c r="BU691" i="5" a="1"/>
  <c r="BU691" i="5" s="1"/>
  <c r="BT691" i="5" a="1"/>
  <c r="BT691" i="5" s="1"/>
  <c r="BS691" i="5" a="1"/>
  <c r="BS691" i="5" s="1"/>
  <c r="BR691" i="5" a="1"/>
  <c r="BR691" i="5" s="1"/>
  <c r="BQ691" i="5" a="1"/>
  <c r="BQ691" i="5" s="1"/>
  <c r="BP691" i="5" a="1"/>
  <c r="BP691" i="5" s="1"/>
  <c r="BO691" i="5" a="1"/>
  <c r="BO691" i="5" s="1"/>
  <c r="BN691" i="5" a="1"/>
  <c r="BN691" i="5" s="1"/>
  <c r="BM691" i="5" a="1"/>
  <c r="BM691" i="5" s="1"/>
  <c r="BL691" i="5" a="1"/>
  <c r="BL691" i="5" s="1"/>
  <c r="BK691" i="5" a="1"/>
  <c r="BK691" i="5" s="1"/>
  <c r="BJ691" i="5" a="1"/>
  <c r="BJ691" i="5" s="1"/>
  <c r="BI691" i="5" a="1"/>
  <c r="BI691" i="5" s="1"/>
  <c r="BH691" i="5" a="1"/>
  <c r="BH691" i="5" s="1"/>
  <c r="BG691" i="5" a="1"/>
  <c r="BG691" i="5" s="1"/>
  <c r="BF691" i="5" a="1"/>
  <c r="BF691" i="5" s="1"/>
  <c r="BE691" i="5" a="1"/>
  <c r="BE691" i="5" s="1"/>
  <c r="BD691" i="5" a="1"/>
  <c r="BD691" i="5" s="1"/>
  <c r="BC691" i="5" a="1"/>
  <c r="BC691" i="5" s="1"/>
  <c r="BB691" i="5" a="1"/>
  <c r="BB691" i="5" s="1"/>
  <c r="K691" i="5"/>
  <c r="L691" i="5" s="1"/>
  <c r="M691" i="5" s="1"/>
  <c r="N691" i="5" s="1"/>
  <c r="O691" i="5" s="1"/>
  <c r="P691" i="5" s="1"/>
  <c r="Q691" i="5" s="1"/>
  <c r="R691" i="5" s="1"/>
  <c r="S691" i="5" s="1"/>
  <c r="T691" i="5" s="1"/>
  <c r="U691" i="5" s="1"/>
  <c r="V691" i="5" s="1"/>
  <c r="W691" i="5" s="1"/>
  <c r="X691" i="5" s="1"/>
  <c r="Y691" i="5" s="1"/>
  <c r="Z691" i="5" s="1"/>
  <c r="AA691" i="5" s="1"/>
  <c r="AB691" i="5" s="1"/>
  <c r="AC691" i="5" s="1"/>
  <c r="AD691" i="5" s="1"/>
  <c r="AE691" i="5" s="1"/>
  <c r="AF691" i="5" s="1"/>
  <c r="AG691" i="5" s="1"/>
  <c r="AH691" i="5" s="1"/>
  <c r="AI691" i="5" s="1"/>
  <c r="AJ691" i="5" s="1"/>
  <c r="AK691" i="5" s="1"/>
  <c r="AL691" i="5" s="1"/>
  <c r="AM691" i="5" s="1"/>
  <c r="AN691" i="5" s="1"/>
  <c r="AO691" i="5" s="1"/>
  <c r="AP691" i="5" s="1"/>
  <c r="AQ691" i="5" s="1"/>
  <c r="AR691" i="5" s="1"/>
  <c r="AS691" i="5" s="1"/>
  <c r="F691" i="5"/>
  <c r="G691" i="5" s="1"/>
  <c r="K690" i="5"/>
  <c r="L690" i="5" s="1"/>
  <c r="M690" i="5" s="1"/>
  <c r="N690" i="5" s="1"/>
  <c r="O690" i="5" s="1"/>
  <c r="P690" i="5" s="1"/>
  <c r="Q690" i="5" s="1"/>
  <c r="R690" i="5" s="1"/>
  <c r="S690" i="5" s="1"/>
  <c r="T690" i="5" s="1"/>
  <c r="U690" i="5" s="1"/>
  <c r="V690" i="5" s="1"/>
  <c r="W690" i="5" s="1"/>
  <c r="X690" i="5" s="1"/>
  <c r="Y690" i="5" s="1"/>
  <c r="Z690" i="5" s="1"/>
  <c r="AA690" i="5" s="1"/>
  <c r="AB690" i="5" s="1"/>
  <c r="AC690" i="5" s="1"/>
  <c r="AD690" i="5" s="1"/>
  <c r="AE690" i="5" s="1"/>
  <c r="AF690" i="5" s="1"/>
  <c r="AG690" i="5" s="1"/>
  <c r="AH690" i="5" s="1"/>
  <c r="AI690" i="5" s="1"/>
  <c r="AJ690" i="5" s="1"/>
  <c r="AK690" i="5" s="1"/>
  <c r="AL690" i="5" s="1"/>
  <c r="AM690" i="5" s="1"/>
  <c r="AN690" i="5" s="1"/>
  <c r="AO690" i="5" s="1"/>
  <c r="AP690" i="5" s="1"/>
  <c r="AQ690" i="5" s="1"/>
  <c r="AR690" i="5" s="1"/>
  <c r="AS690" i="5" s="1"/>
  <c r="F690" i="5"/>
  <c r="G690" i="5" s="1"/>
  <c r="H690" i="5" s="1"/>
  <c r="I690" i="5" s="1"/>
  <c r="CI689" i="5" a="1"/>
  <c r="CI689" i="5" s="1"/>
  <c r="CH689" i="5" a="1"/>
  <c r="CH689" i="5" s="1"/>
  <c r="CG689" i="5" a="1"/>
  <c r="CG689" i="5" s="1"/>
  <c r="CF689" i="5" a="1"/>
  <c r="CF689" i="5" s="1"/>
  <c r="CE689" i="5" a="1"/>
  <c r="CE689" i="5" s="1"/>
  <c r="CD689" i="5" a="1"/>
  <c r="CD689" i="5" s="1"/>
  <c r="CC689" i="5" a="1"/>
  <c r="CC689" i="5" s="1"/>
  <c r="CB689" i="5" a="1"/>
  <c r="CB689" i="5" s="1"/>
  <c r="CA689" i="5" a="1"/>
  <c r="CA689" i="5" s="1"/>
  <c r="BZ689" i="5" a="1"/>
  <c r="BZ689" i="5" s="1"/>
  <c r="BY689" i="5" a="1"/>
  <c r="BY689" i="5" s="1"/>
  <c r="BX689" i="5" a="1"/>
  <c r="BX689" i="5" s="1"/>
  <c r="BW689" i="5" a="1"/>
  <c r="BW689" i="5" s="1"/>
  <c r="BV689" i="5" a="1"/>
  <c r="BV689" i="5" s="1"/>
  <c r="BU689" i="5" a="1"/>
  <c r="BU689" i="5" s="1"/>
  <c r="BT689" i="5" a="1"/>
  <c r="BT689" i="5" s="1"/>
  <c r="BS689" i="5" a="1"/>
  <c r="BS689" i="5" s="1"/>
  <c r="BR689" i="5" a="1"/>
  <c r="BR689" i="5" s="1"/>
  <c r="BQ689" i="5" a="1"/>
  <c r="BQ689" i="5" s="1"/>
  <c r="BP689" i="5" a="1"/>
  <c r="BP689" i="5" s="1"/>
  <c r="BO689" i="5" a="1"/>
  <c r="BO689" i="5" s="1"/>
  <c r="BN689" i="5" a="1"/>
  <c r="BN689" i="5" s="1"/>
  <c r="BM689" i="5" a="1"/>
  <c r="BM689" i="5" s="1"/>
  <c r="BL689" i="5" a="1"/>
  <c r="BL689" i="5" s="1"/>
  <c r="BK689" i="5" a="1"/>
  <c r="BK689" i="5" s="1"/>
  <c r="BJ689" i="5" a="1"/>
  <c r="BJ689" i="5" s="1"/>
  <c r="BI689" i="5" a="1"/>
  <c r="BI689" i="5" s="1"/>
  <c r="BH689" i="5" a="1"/>
  <c r="BH689" i="5" s="1"/>
  <c r="BG689" i="5" a="1"/>
  <c r="BG689" i="5" s="1"/>
  <c r="BF689" i="5" a="1"/>
  <c r="BF689" i="5" s="1"/>
  <c r="BE689" i="5" a="1"/>
  <c r="BE689" i="5" s="1"/>
  <c r="BD689" i="5" a="1"/>
  <c r="BD689" i="5" s="1"/>
  <c r="BC689" i="5" a="1"/>
  <c r="BC689" i="5" s="1"/>
  <c r="BB689" i="5" a="1"/>
  <c r="BB689" i="5" s="1"/>
  <c r="BA689" i="5" a="1"/>
  <c r="BA689" i="5" s="1"/>
  <c r="AZ689" i="5" a="1"/>
  <c r="AZ689" i="5" s="1"/>
  <c r="AY689" i="5" a="1"/>
  <c r="AY689" i="5" s="1"/>
  <c r="AX689" i="5" a="1"/>
  <c r="AX689" i="5" s="1"/>
  <c r="AW689" i="5" a="1"/>
  <c r="AW689" i="5" s="1"/>
  <c r="AV689" i="5" a="1"/>
  <c r="AV689" i="5" s="1"/>
  <c r="AU689" i="5" a="1"/>
  <c r="AU689" i="5" s="1"/>
  <c r="AU688" i="5" a="1"/>
  <c r="AU688" i="5" s="1"/>
  <c r="B684" i="5"/>
  <c r="CI677" i="5" a="1"/>
  <c r="CI677" i="5" s="1"/>
  <c r="CH677" i="5" a="1"/>
  <c r="CH677" i="5" s="1"/>
  <c r="CG677" i="5" a="1"/>
  <c r="CG677" i="5" s="1"/>
  <c r="CF677" i="5" a="1"/>
  <c r="CF677" i="5" s="1"/>
  <c r="CE677" i="5" a="1"/>
  <c r="CE677" i="5" s="1"/>
  <c r="CD677" i="5" a="1"/>
  <c r="CD677" i="5" s="1"/>
  <c r="CC677" i="5" a="1"/>
  <c r="CC677" i="5" s="1"/>
  <c r="CB677" i="5" a="1"/>
  <c r="CB677" i="5" s="1"/>
  <c r="CA677" i="5" a="1"/>
  <c r="CA677" i="5" s="1"/>
  <c r="BZ677" i="5" a="1"/>
  <c r="BZ677" i="5" s="1"/>
  <c r="BY677" i="5" a="1"/>
  <c r="BY677" i="5" s="1"/>
  <c r="BX677" i="5" a="1"/>
  <c r="BX677" i="5" s="1"/>
  <c r="BW677" i="5" a="1"/>
  <c r="BW677" i="5" s="1"/>
  <c r="BV677" i="5" a="1"/>
  <c r="BV677" i="5" s="1"/>
  <c r="BU677" i="5" a="1"/>
  <c r="BU677" i="5" s="1"/>
  <c r="BT677" i="5" a="1"/>
  <c r="BT677" i="5" s="1"/>
  <c r="BS677" i="5" a="1"/>
  <c r="BS677" i="5" s="1"/>
  <c r="BR677" i="5" a="1"/>
  <c r="BR677" i="5" s="1"/>
  <c r="BQ677" i="5" a="1"/>
  <c r="BQ677" i="5" s="1"/>
  <c r="BP677" i="5" a="1"/>
  <c r="BP677" i="5" s="1"/>
  <c r="BO677" i="5" a="1"/>
  <c r="BO677" i="5" s="1"/>
  <c r="BN677" i="5" a="1"/>
  <c r="BN677" i="5" s="1"/>
  <c r="BM677" i="5" a="1"/>
  <c r="BM677" i="5" s="1"/>
  <c r="BL677" i="5" a="1"/>
  <c r="BL677" i="5" s="1"/>
  <c r="BK677" i="5" a="1"/>
  <c r="BK677" i="5" s="1"/>
  <c r="BJ677" i="5" a="1"/>
  <c r="BJ677" i="5" s="1"/>
  <c r="BI677" i="5" a="1"/>
  <c r="BI677" i="5" s="1"/>
  <c r="BH677" i="5" a="1"/>
  <c r="BH677" i="5" s="1"/>
  <c r="BG677" i="5" a="1"/>
  <c r="BG677" i="5" s="1"/>
  <c r="BF677" i="5" a="1"/>
  <c r="BF677" i="5" s="1"/>
  <c r="BE677" i="5" a="1"/>
  <c r="BE677" i="5" s="1"/>
  <c r="BD677" i="5" a="1"/>
  <c r="BD677" i="5" s="1"/>
  <c r="BC677" i="5" a="1"/>
  <c r="BC677" i="5" s="1"/>
  <c r="BB677" i="5" a="1"/>
  <c r="BB677" i="5" s="1"/>
  <c r="BA677" i="5" a="1"/>
  <c r="BA677" i="5" s="1"/>
  <c r="AZ677" i="5" a="1"/>
  <c r="AZ677" i="5" s="1"/>
  <c r="AY677" i="5" a="1"/>
  <c r="AY677" i="5" s="1"/>
  <c r="AX677" i="5" a="1"/>
  <c r="AX677" i="5" s="1"/>
  <c r="AW677" i="5" a="1"/>
  <c r="AW677" i="5" s="1"/>
  <c r="AV677" i="5" a="1"/>
  <c r="AV677" i="5" s="1"/>
  <c r="AU677" i="5" a="1"/>
  <c r="AU677" i="5" s="1"/>
  <c r="F677" i="5"/>
  <c r="G677" i="5" s="1"/>
  <c r="H677" i="5" s="1"/>
  <c r="I677" i="5" s="1"/>
  <c r="J677" i="5" s="1"/>
  <c r="K677" i="5" s="1"/>
  <c r="L677" i="5" s="1"/>
  <c r="M677" i="5" s="1"/>
  <c r="N677" i="5" s="1"/>
  <c r="O677" i="5" s="1"/>
  <c r="P677" i="5" s="1"/>
  <c r="Q677" i="5" s="1"/>
  <c r="R677" i="5" s="1"/>
  <c r="S677" i="5" s="1"/>
  <c r="T677" i="5" s="1"/>
  <c r="U677" i="5" s="1"/>
  <c r="V677" i="5" s="1"/>
  <c r="W677" i="5" s="1"/>
  <c r="X677" i="5" s="1"/>
  <c r="Y677" i="5" s="1"/>
  <c r="Z677" i="5" s="1"/>
  <c r="AA677" i="5" s="1"/>
  <c r="AB677" i="5" s="1"/>
  <c r="AC677" i="5" s="1"/>
  <c r="AD677" i="5" s="1"/>
  <c r="AE677" i="5" s="1"/>
  <c r="AF677" i="5" s="1"/>
  <c r="AG677" i="5" s="1"/>
  <c r="AH677" i="5" s="1"/>
  <c r="AI677" i="5" s="1"/>
  <c r="AJ677" i="5" s="1"/>
  <c r="AK677" i="5" s="1"/>
  <c r="AL677" i="5" s="1"/>
  <c r="AM677" i="5" s="1"/>
  <c r="AN677" i="5" s="1"/>
  <c r="AO677" i="5" s="1"/>
  <c r="AP677" i="5" s="1"/>
  <c r="AQ677" i="5" s="1"/>
  <c r="AR677" i="5" s="1"/>
  <c r="AS677" i="5" s="1"/>
  <c r="CI676" i="5" a="1"/>
  <c r="CI676" i="5" s="1"/>
  <c r="CH676" i="5" a="1"/>
  <c r="CH676" i="5" s="1"/>
  <c r="CG676" i="5" a="1"/>
  <c r="CG676" i="5" s="1"/>
  <c r="CF676" i="5" a="1"/>
  <c r="CF676" i="5" s="1"/>
  <c r="CE676" i="5" a="1"/>
  <c r="CE676" i="5" s="1"/>
  <c r="CD676" i="5" a="1"/>
  <c r="CD676" i="5" s="1"/>
  <c r="CC676" i="5" a="1"/>
  <c r="CC676" i="5" s="1"/>
  <c r="CB676" i="5" a="1"/>
  <c r="CB676" i="5" s="1"/>
  <c r="CA676" i="5" a="1"/>
  <c r="CA676" i="5" s="1"/>
  <c r="BZ676" i="5" a="1"/>
  <c r="BZ676" i="5" s="1"/>
  <c r="BY676" i="5" a="1"/>
  <c r="BY676" i="5" s="1"/>
  <c r="BX676" i="5" a="1"/>
  <c r="BX676" i="5" s="1"/>
  <c r="BW676" i="5" a="1"/>
  <c r="BW676" i="5" s="1"/>
  <c r="BV676" i="5" a="1"/>
  <c r="BV676" i="5" s="1"/>
  <c r="BU676" i="5" a="1"/>
  <c r="BU676" i="5" s="1"/>
  <c r="BT676" i="5" a="1"/>
  <c r="BT676" i="5" s="1"/>
  <c r="BS676" i="5" a="1"/>
  <c r="BS676" i="5" s="1"/>
  <c r="BR676" i="5" a="1"/>
  <c r="BR676" i="5" s="1"/>
  <c r="BQ676" i="5" a="1"/>
  <c r="BQ676" i="5" s="1"/>
  <c r="BP676" i="5" a="1"/>
  <c r="BP676" i="5" s="1"/>
  <c r="BO676" i="5" a="1"/>
  <c r="BO676" i="5" s="1"/>
  <c r="BN676" i="5" a="1"/>
  <c r="BN676" i="5" s="1"/>
  <c r="BM676" i="5" a="1"/>
  <c r="BM676" i="5" s="1"/>
  <c r="BL676" i="5" a="1"/>
  <c r="BL676" i="5" s="1"/>
  <c r="BK676" i="5" a="1"/>
  <c r="BK676" i="5" s="1"/>
  <c r="BJ676" i="5" a="1"/>
  <c r="BJ676" i="5" s="1"/>
  <c r="BI676" i="5" a="1"/>
  <c r="BI676" i="5" s="1"/>
  <c r="BH676" i="5" a="1"/>
  <c r="BH676" i="5" s="1"/>
  <c r="BG676" i="5" a="1"/>
  <c r="BG676" i="5" s="1"/>
  <c r="BF676" i="5" a="1"/>
  <c r="BF676" i="5" s="1"/>
  <c r="BE676" i="5" a="1"/>
  <c r="BE676" i="5" s="1"/>
  <c r="BD676" i="5" a="1"/>
  <c r="BD676" i="5" s="1"/>
  <c r="BC676" i="5" a="1"/>
  <c r="BC676" i="5" s="1"/>
  <c r="BB676" i="5" a="1"/>
  <c r="BB676" i="5" s="1"/>
  <c r="BA676" i="5" a="1"/>
  <c r="BA676" i="5" s="1"/>
  <c r="AZ676" i="5" a="1"/>
  <c r="AZ676" i="5" s="1"/>
  <c r="AY676" i="5" a="1"/>
  <c r="AY676" i="5" s="1"/>
  <c r="AX676" i="5" a="1"/>
  <c r="AX676" i="5" s="1"/>
  <c r="AW676" i="5" a="1"/>
  <c r="AW676" i="5" s="1"/>
  <c r="AV676" i="5" a="1"/>
  <c r="AV676" i="5" s="1"/>
  <c r="AU676" i="5" a="1"/>
  <c r="AU676" i="5" s="1"/>
  <c r="F676" i="5"/>
  <c r="G676" i="5" s="1"/>
  <c r="H676" i="5" s="1"/>
  <c r="I676" i="5" s="1"/>
  <c r="J676" i="5" s="1"/>
  <c r="K676" i="5" s="1"/>
  <c r="L676" i="5" s="1"/>
  <c r="M676" i="5" s="1"/>
  <c r="N676" i="5" s="1"/>
  <c r="O676" i="5" s="1"/>
  <c r="P676" i="5" s="1"/>
  <c r="Q676" i="5" s="1"/>
  <c r="R676" i="5" s="1"/>
  <c r="S676" i="5" s="1"/>
  <c r="T676" i="5" s="1"/>
  <c r="U676" i="5" s="1"/>
  <c r="V676" i="5" s="1"/>
  <c r="W676" i="5" s="1"/>
  <c r="X676" i="5" s="1"/>
  <c r="Y676" i="5" s="1"/>
  <c r="Z676" i="5" s="1"/>
  <c r="AA676" i="5" s="1"/>
  <c r="AB676" i="5" s="1"/>
  <c r="AC676" i="5" s="1"/>
  <c r="AD676" i="5" s="1"/>
  <c r="AE676" i="5" s="1"/>
  <c r="AF676" i="5" s="1"/>
  <c r="AG676" i="5" s="1"/>
  <c r="AH676" i="5" s="1"/>
  <c r="AI676" i="5" s="1"/>
  <c r="AJ676" i="5" s="1"/>
  <c r="AK676" i="5" s="1"/>
  <c r="AL676" i="5" s="1"/>
  <c r="AM676" i="5" s="1"/>
  <c r="AN676" i="5" s="1"/>
  <c r="AO676" i="5" s="1"/>
  <c r="AP676" i="5" s="1"/>
  <c r="AQ676" i="5" s="1"/>
  <c r="AR676" i="5" s="1"/>
  <c r="AS676" i="5" s="1"/>
  <c r="E675" i="5"/>
  <c r="CI674" i="5" a="1"/>
  <c r="CI674" i="5" s="1"/>
  <c r="CH674" i="5" a="1"/>
  <c r="CH674" i="5" s="1"/>
  <c r="CG674" i="5" a="1"/>
  <c r="CG674" i="5" s="1"/>
  <c r="CF674" i="5" a="1"/>
  <c r="CF674" i="5" s="1"/>
  <c r="CE674" i="5" a="1"/>
  <c r="CE674" i="5" s="1"/>
  <c r="CD674" i="5" a="1"/>
  <c r="CD674" i="5" s="1"/>
  <c r="CC674" i="5" a="1"/>
  <c r="CC674" i="5" s="1"/>
  <c r="CB674" i="5" a="1"/>
  <c r="CB674" i="5" s="1"/>
  <c r="CA674" i="5" a="1"/>
  <c r="CA674" i="5" s="1"/>
  <c r="BZ674" i="5" a="1"/>
  <c r="BZ674" i="5" s="1"/>
  <c r="BY674" i="5" a="1"/>
  <c r="BY674" i="5" s="1"/>
  <c r="BX674" i="5" a="1"/>
  <c r="BX674" i="5" s="1"/>
  <c r="BW674" i="5" a="1"/>
  <c r="BW674" i="5" s="1"/>
  <c r="BV674" i="5" a="1"/>
  <c r="BV674" i="5" s="1"/>
  <c r="BU674" i="5" a="1"/>
  <c r="BU674" i="5" s="1"/>
  <c r="BT674" i="5" a="1"/>
  <c r="BT674" i="5" s="1"/>
  <c r="BS674" i="5" a="1"/>
  <c r="BS674" i="5" s="1"/>
  <c r="BR674" i="5" a="1"/>
  <c r="BR674" i="5" s="1"/>
  <c r="BQ674" i="5" a="1"/>
  <c r="BQ674" i="5" s="1"/>
  <c r="BP674" i="5" a="1"/>
  <c r="BP674" i="5" s="1"/>
  <c r="BO674" i="5" a="1"/>
  <c r="BO674" i="5" s="1"/>
  <c r="BN674" i="5" a="1"/>
  <c r="BN674" i="5" s="1"/>
  <c r="BM674" i="5" a="1"/>
  <c r="BM674" i="5" s="1"/>
  <c r="BL674" i="5" a="1"/>
  <c r="BL674" i="5" s="1"/>
  <c r="BK674" i="5" a="1"/>
  <c r="BK674" i="5" s="1"/>
  <c r="BJ674" i="5" a="1"/>
  <c r="BJ674" i="5" s="1"/>
  <c r="BI674" i="5" a="1"/>
  <c r="BI674" i="5" s="1"/>
  <c r="BH674" i="5" a="1"/>
  <c r="BH674" i="5" s="1"/>
  <c r="BG674" i="5" a="1"/>
  <c r="BG674" i="5" s="1"/>
  <c r="BF674" i="5" a="1"/>
  <c r="BF674" i="5" s="1"/>
  <c r="BE674" i="5" a="1"/>
  <c r="BE674" i="5" s="1"/>
  <c r="BD674" i="5" a="1"/>
  <c r="BD674" i="5" s="1"/>
  <c r="BC674" i="5" a="1"/>
  <c r="BC674" i="5" s="1"/>
  <c r="BB674" i="5" a="1"/>
  <c r="BB674" i="5" s="1"/>
  <c r="L674" i="5"/>
  <c r="M674" i="5" s="1"/>
  <c r="N674" i="5" s="1"/>
  <c r="O674" i="5" s="1"/>
  <c r="P674" i="5" s="1"/>
  <c r="Q674" i="5" s="1"/>
  <c r="R674" i="5" s="1"/>
  <c r="S674" i="5" s="1"/>
  <c r="T674" i="5" s="1"/>
  <c r="U674" i="5" s="1"/>
  <c r="V674" i="5" s="1"/>
  <c r="W674" i="5" s="1"/>
  <c r="X674" i="5" s="1"/>
  <c r="Y674" i="5" s="1"/>
  <c r="Z674" i="5" s="1"/>
  <c r="AA674" i="5" s="1"/>
  <c r="AB674" i="5" s="1"/>
  <c r="AC674" i="5" s="1"/>
  <c r="AD674" i="5" s="1"/>
  <c r="AE674" i="5" s="1"/>
  <c r="AF674" i="5" s="1"/>
  <c r="AG674" i="5" s="1"/>
  <c r="AH674" i="5" s="1"/>
  <c r="AI674" i="5" s="1"/>
  <c r="AJ674" i="5" s="1"/>
  <c r="AK674" i="5" s="1"/>
  <c r="AL674" i="5" s="1"/>
  <c r="AM674" i="5" s="1"/>
  <c r="AN674" i="5" s="1"/>
  <c r="AO674" i="5" s="1"/>
  <c r="AP674" i="5" s="1"/>
  <c r="AQ674" i="5" s="1"/>
  <c r="AR674" i="5" s="1"/>
  <c r="AS674" i="5" s="1"/>
  <c r="K674" i="5"/>
  <c r="F674" i="5"/>
  <c r="K673" i="5"/>
  <c r="L673" i="5" s="1"/>
  <c r="M673" i="5" s="1"/>
  <c r="N673" i="5" s="1"/>
  <c r="O673" i="5" s="1"/>
  <c r="P673" i="5" s="1"/>
  <c r="Q673" i="5" s="1"/>
  <c r="R673" i="5" s="1"/>
  <c r="S673" i="5" s="1"/>
  <c r="T673" i="5" s="1"/>
  <c r="U673" i="5" s="1"/>
  <c r="V673" i="5" s="1"/>
  <c r="W673" i="5" s="1"/>
  <c r="X673" i="5" s="1"/>
  <c r="Y673" i="5" s="1"/>
  <c r="Z673" i="5" s="1"/>
  <c r="AA673" i="5" s="1"/>
  <c r="AB673" i="5" s="1"/>
  <c r="AC673" i="5" s="1"/>
  <c r="AD673" i="5" s="1"/>
  <c r="AE673" i="5" s="1"/>
  <c r="AF673" i="5" s="1"/>
  <c r="AG673" i="5" s="1"/>
  <c r="AH673" i="5" s="1"/>
  <c r="AI673" i="5" s="1"/>
  <c r="AJ673" i="5" s="1"/>
  <c r="AK673" i="5" s="1"/>
  <c r="AL673" i="5" s="1"/>
  <c r="AM673" i="5" s="1"/>
  <c r="AN673" i="5" s="1"/>
  <c r="AO673" i="5" s="1"/>
  <c r="AP673" i="5" s="1"/>
  <c r="AQ673" i="5" s="1"/>
  <c r="AR673" i="5" s="1"/>
  <c r="AS673" i="5" s="1"/>
  <c r="F673" i="5"/>
  <c r="G673" i="5" s="1"/>
  <c r="H673" i="5" s="1"/>
  <c r="I673" i="5" s="1"/>
  <c r="CI672" i="5" a="1"/>
  <c r="CI672" i="5" s="1"/>
  <c r="CH672" i="5" a="1"/>
  <c r="CH672" i="5" s="1"/>
  <c r="CG672" i="5" a="1"/>
  <c r="CG672" i="5" s="1"/>
  <c r="CF672" i="5" a="1"/>
  <c r="CF672" i="5" s="1"/>
  <c r="CE672" i="5" a="1"/>
  <c r="CE672" i="5" s="1"/>
  <c r="CD672" i="5" a="1"/>
  <c r="CD672" i="5" s="1"/>
  <c r="CC672" i="5" a="1"/>
  <c r="CC672" i="5" s="1"/>
  <c r="CB672" i="5" a="1"/>
  <c r="CB672" i="5" s="1"/>
  <c r="CA672" i="5" a="1"/>
  <c r="CA672" i="5" s="1"/>
  <c r="BZ672" i="5" a="1"/>
  <c r="BZ672" i="5" s="1"/>
  <c r="BY672" i="5" a="1"/>
  <c r="BY672" i="5" s="1"/>
  <c r="BX672" i="5" a="1"/>
  <c r="BX672" i="5" s="1"/>
  <c r="BW672" i="5" a="1"/>
  <c r="BW672" i="5" s="1"/>
  <c r="BV672" i="5" a="1"/>
  <c r="BV672" i="5" s="1"/>
  <c r="BU672" i="5" a="1"/>
  <c r="BU672" i="5" s="1"/>
  <c r="BT672" i="5" a="1"/>
  <c r="BT672" i="5" s="1"/>
  <c r="BS672" i="5" a="1"/>
  <c r="BS672" i="5" s="1"/>
  <c r="BR672" i="5" a="1"/>
  <c r="BR672" i="5" s="1"/>
  <c r="BQ672" i="5" a="1"/>
  <c r="BQ672" i="5" s="1"/>
  <c r="BP672" i="5" a="1"/>
  <c r="BP672" i="5" s="1"/>
  <c r="BO672" i="5" a="1"/>
  <c r="BO672" i="5" s="1"/>
  <c r="BN672" i="5" a="1"/>
  <c r="BN672" i="5" s="1"/>
  <c r="BM672" i="5" a="1"/>
  <c r="BM672" i="5" s="1"/>
  <c r="BL672" i="5" a="1"/>
  <c r="BL672" i="5" s="1"/>
  <c r="BK672" i="5" a="1"/>
  <c r="BK672" i="5" s="1"/>
  <c r="BJ672" i="5" a="1"/>
  <c r="BJ672" i="5" s="1"/>
  <c r="BI672" i="5" a="1"/>
  <c r="BI672" i="5" s="1"/>
  <c r="BH672" i="5" a="1"/>
  <c r="BH672" i="5" s="1"/>
  <c r="BG672" i="5" a="1"/>
  <c r="BG672" i="5" s="1"/>
  <c r="BF672" i="5" a="1"/>
  <c r="BF672" i="5" s="1"/>
  <c r="BE672" i="5" a="1"/>
  <c r="BE672" i="5" s="1"/>
  <c r="BD672" i="5" a="1"/>
  <c r="BD672" i="5" s="1"/>
  <c r="BC672" i="5" a="1"/>
  <c r="BC672" i="5" s="1"/>
  <c r="BB672" i="5" a="1"/>
  <c r="BB672" i="5" s="1"/>
  <c r="BA672" i="5" a="1"/>
  <c r="BA672" i="5" s="1"/>
  <c r="AZ672" i="5" a="1"/>
  <c r="AZ672" i="5" s="1"/>
  <c r="AY672" i="5" a="1"/>
  <c r="AY672" i="5" s="1"/>
  <c r="AX672" i="5" a="1"/>
  <c r="AX672" i="5" s="1"/>
  <c r="AW672" i="5" a="1"/>
  <c r="AW672" i="5" s="1"/>
  <c r="AV672" i="5" a="1"/>
  <c r="AV672" i="5" s="1"/>
  <c r="AU672" i="5" a="1"/>
  <c r="AU672" i="5" s="1"/>
  <c r="AU671" i="5" a="1"/>
  <c r="AU671" i="5" s="1"/>
  <c r="B667" i="5"/>
  <c r="CI660" i="5" a="1"/>
  <c r="CI660" i="5" s="1"/>
  <c r="CH660" i="5" a="1"/>
  <c r="CH660" i="5" s="1"/>
  <c r="CG660" i="5" a="1"/>
  <c r="CG660" i="5" s="1"/>
  <c r="CF660" i="5" a="1"/>
  <c r="CF660" i="5" s="1"/>
  <c r="CE660" i="5" a="1"/>
  <c r="CE660" i="5" s="1"/>
  <c r="CD660" i="5" a="1"/>
  <c r="CD660" i="5" s="1"/>
  <c r="CC660" i="5" a="1"/>
  <c r="CC660" i="5" s="1"/>
  <c r="CB660" i="5" a="1"/>
  <c r="CB660" i="5" s="1"/>
  <c r="CA660" i="5" a="1"/>
  <c r="CA660" i="5" s="1"/>
  <c r="BZ660" i="5" a="1"/>
  <c r="BZ660" i="5" s="1"/>
  <c r="BY660" i="5" a="1"/>
  <c r="BY660" i="5" s="1"/>
  <c r="BX660" i="5" a="1"/>
  <c r="BX660" i="5" s="1"/>
  <c r="BW660" i="5" a="1"/>
  <c r="BW660" i="5" s="1"/>
  <c r="BV660" i="5" a="1"/>
  <c r="BV660" i="5" s="1"/>
  <c r="BU660" i="5" a="1"/>
  <c r="BU660" i="5" s="1"/>
  <c r="BT660" i="5" a="1"/>
  <c r="BT660" i="5" s="1"/>
  <c r="BS660" i="5" a="1"/>
  <c r="BS660" i="5" s="1"/>
  <c r="BR660" i="5" a="1"/>
  <c r="BR660" i="5" s="1"/>
  <c r="BQ660" i="5" a="1"/>
  <c r="BQ660" i="5" s="1"/>
  <c r="BP660" i="5" a="1"/>
  <c r="BP660" i="5" s="1"/>
  <c r="BO660" i="5" a="1"/>
  <c r="BO660" i="5" s="1"/>
  <c r="BN660" i="5" a="1"/>
  <c r="BN660" i="5" s="1"/>
  <c r="BM660" i="5" a="1"/>
  <c r="BM660" i="5" s="1"/>
  <c r="BL660" i="5" a="1"/>
  <c r="BL660" i="5" s="1"/>
  <c r="BK660" i="5" a="1"/>
  <c r="BK660" i="5" s="1"/>
  <c r="BJ660" i="5" a="1"/>
  <c r="BJ660" i="5" s="1"/>
  <c r="BI660" i="5" a="1"/>
  <c r="BI660" i="5" s="1"/>
  <c r="BH660" i="5" a="1"/>
  <c r="BH660" i="5" s="1"/>
  <c r="BG660" i="5" a="1"/>
  <c r="BG660" i="5" s="1"/>
  <c r="BF660" i="5" a="1"/>
  <c r="BF660" i="5" s="1"/>
  <c r="BE660" i="5" a="1"/>
  <c r="BE660" i="5" s="1"/>
  <c r="BD660" i="5" a="1"/>
  <c r="BD660" i="5" s="1"/>
  <c r="BC660" i="5" a="1"/>
  <c r="BC660" i="5" s="1"/>
  <c r="BB660" i="5" a="1"/>
  <c r="BB660" i="5" s="1"/>
  <c r="BA660" i="5" a="1"/>
  <c r="BA660" i="5" s="1"/>
  <c r="AZ660" i="5" a="1"/>
  <c r="AZ660" i="5" s="1"/>
  <c r="AY660" i="5" a="1"/>
  <c r="AY660" i="5" s="1"/>
  <c r="AX660" i="5" a="1"/>
  <c r="AX660" i="5" s="1"/>
  <c r="AW660" i="5" a="1"/>
  <c r="AW660" i="5" s="1"/>
  <c r="AV660" i="5" a="1"/>
  <c r="AV660" i="5" s="1"/>
  <c r="AU660" i="5" a="1"/>
  <c r="AU660" i="5" s="1"/>
  <c r="F660" i="5"/>
  <c r="G660" i="5" s="1"/>
  <c r="H660" i="5" s="1"/>
  <c r="I660" i="5" s="1"/>
  <c r="J660" i="5" s="1"/>
  <c r="K660" i="5" s="1"/>
  <c r="L660" i="5" s="1"/>
  <c r="M660" i="5" s="1"/>
  <c r="N660" i="5" s="1"/>
  <c r="O660" i="5" s="1"/>
  <c r="P660" i="5" s="1"/>
  <c r="Q660" i="5" s="1"/>
  <c r="R660" i="5" s="1"/>
  <c r="S660" i="5" s="1"/>
  <c r="T660" i="5" s="1"/>
  <c r="U660" i="5" s="1"/>
  <c r="V660" i="5" s="1"/>
  <c r="W660" i="5" s="1"/>
  <c r="X660" i="5" s="1"/>
  <c r="Y660" i="5" s="1"/>
  <c r="Z660" i="5" s="1"/>
  <c r="AA660" i="5" s="1"/>
  <c r="AB660" i="5" s="1"/>
  <c r="AC660" i="5" s="1"/>
  <c r="AD660" i="5" s="1"/>
  <c r="AE660" i="5" s="1"/>
  <c r="AF660" i="5" s="1"/>
  <c r="AG660" i="5" s="1"/>
  <c r="AH660" i="5" s="1"/>
  <c r="AI660" i="5" s="1"/>
  <c r="AJ660" i="5" s="1"/>
  <c r="AK660" i="5" s="1"/>
  <c r="AL660" i="5" s="1"/>
  <c r="AM660" i="5" s="1"/>
  <c r="AN660" i="5" s="1"/>
  <c r="AO660" i="5" s="1"/>
  <c r="AP660" i="5" s="1"/>
  <c r="AQ660" i="5" s="1"/>
  <c r="AR660" i="5" s="1"/>
  <c r="AS660" i="5" s="1"/>
  <c r="CI659" i="5" a="1"/>
  <c r="CI659" i="5" s="1"/>
  <c r="CH659" i="5" a="1"/>
  <c r="CH659" i="5" s="1"/>
  <c r="CG659" i="5" a="1"/>
  <c r="CG659" i="5" s="1"/>
  <c r="CF659" i="5" a="1"/>
  <c r="CF659" i="5" s="1"/>
  <c r="CE659" i="5" a="1"/>
  <c r="CE659" i="5" s="1"/>
  <c r="CD659" i="5" a="1"/>
  <c r="CD659" i="5" s="1"/>
  <c r="CC659" i="5" a="1"/>
  <c r="CC659" i="5" s="1"/>
  <c r="CB659" i="5" a="1"/>
  <c r="CB659" i="5" s="1"/>
  <c r="CA659" i="5" a="1"/>
  <c r="CA659" i="5" s="1"/>
  <c r="BZ659" i="5" a="1"/>
  <c r="BZ659" i="5" s="1"/>
  <c r="BY659" i="5" a="1"/>
  <c r="BY659" i="5" s="1"/>
  <c r="BX659" i="5" a="1"/>
  <c r="BX659" i="5" s="1"/>
  <c r="BW659" i="5" a="1"/>
  <c r="BW659" i="5" s="1"/>
  <c r="BV659" i="5" a="1"/>
  <c r="BV659" i="5" s="1"/>
  <c r="BU659" i="5" a="1"/>
  <c r="BU659" i="5" s="1"/>
  <c r="BT659" i="5" a="1"/>
  <c r="BT659" i="5" s="1"/>
  <c r="BS659" i="5" a="1"/>
  <c r="BS659" i="5" s="1"/>
  <c r="BR659" i="5" a="1"/>
  <c r="BR659" i="5" s="1"/>
  <c r="BQ659" i="5" a="1"/>
  <c r="BQ659" i="5" s="1"/>
  <c r="BP659" i="5" a="1"/>
  <c r="BP659" i="5" s="1"/>
  <c r="BO659" i="5" a="1"/>
  <c r="BO659" i="5" s="1"/>
  <c r="BN659" i="5" a="1"/>
  <c r="BN659" i="5" s="1"/>
  <c r="BM659" i="5" a="1"/>
  <c r="BM659" i="5" s="1"/>
  <c r="BL659" i="5" a="1"/>
  <c r="BL659" i="5" s="1"/>
  <c r="BK659" i="5" a="1"/>
  <c r="BK659" i="5" s="1"/>
  <c r="BJ659" i="5" a="1"/>
  <c r="BJ659" i="5" s="1"/>
  <c r="BI659" i="5" a="1"/>
  <c r="BI659" i="5" s="1"/>
  <c r="BH659" i="5" a="1"/>
  <c r="BH659" i="5" s="1"/>
  <c r="BG659" i="5" a="1"/>
  <c r="BG659" i="5" s="1"/>
  <c r="BF659" i="5" a="1"/>
  <c r="BF659" i="5" s="1"/>
  <c r="BE659" i="5" a="1"/>
  <c r="BE659" i="5" s="1"/>
  <c r="BD659" i="5" a="1"/>
  <c r="BD659" i="5" s="1"/>
  <c r="BC659" i="5" a="1"/>
  <c r="BC659" i="5" s="1"/>
  <c r="BB659" i="5" a="1"/>
  <c r="BB659" i="5" s="1"/>
  <c r="BA659" i="5" a="1"/>
  <c r="BA659" i="5" s="1"/>
  <c r="AZ659" i="5" a="1"/>
  <c r="AZ659" i="5" s="1"/>
  <c r="AY659" i="5" a="1"/>
  <c r="AY659" i="5" s="1"/>
  <c r="AX659" i="5" a="1"/>
  <c r="AX659" i="5" s="1"/>
  <c r="AW659" i="5" a="1"/>
  <c r="AW659" i="5" s="1"/>
  <c r="AV659" i="5" a="1"/>
  <c r="AV659" i="5" s="1"/>
  <c r="AU659" i="5" a="1"/>
  <c r="AU659" i="5" s="1"/>
  <c r="F659" i="5"/>
  <c r="G659" i="5" s="1"/>
  <c r="H659" i="5" s="1"/>
  <c r="I659" i="5" s="1"/>
  <c r="J659" i="5" s="1"/>
  <c r="K659" i="5" s="1"/>
  <c r="L659" i="5" s="1"/>
  <c r="M659" i="5" s="1"/>
  <c r="N659" i="5" s="1"/>
  <c r="O659" i="5" s="1"/>
  <c r="P659" i="5" s="1"/>
  <c r="Q659" i="5" s="1"/>
  <c r="R659" i="5" s="1"/>
  <c r="S659" i="5" s="1"/>
  <c r="T659" i="5" s="1"/>
  <c r="U659" i="5" s="1"/>
  <c r="V659" i="5" s="1"/>
  <c r="W659" i="5" s="1"/>
  <c r="X659" i="5" s="1"/>
  <c r="Y659" i="5" s="1"/>
  <c r="Z659" i="5" s="1"/>
  <c r="AA659" i="5" s="1"/>
  <c r="AB659" i="5" s="1"/>
  <c r="AC659" i="5" s="1"/>
  <c r="AD659" i="5" s="1"/>
  <c r="AE659" i="5" s="1"/>
  <c r="AF659" i="5" s="1"/>
  <c r="AG659" i="5" s="1"/>
  <c r="AH659" i="5" s="1"/>
  <c r="AI659" i="5" s="1"/>
  <c r="AJ659" i="5" s="1"/>
  <c r="AK659" i="5" s="1"/>
  <c r="AL659" i="5" s="1"/>
  <c r="AM659" i="5" s="1"/>
  <c r="AN659" i="5" s="1"/>
  <c r="AO659" i="5" s="1"/>
  <c r="AP659" i="5" s="1"/>
  <c r="AQ659" i="5" s="1"/>
  <c r="AR659" i="5" s="1"/>
  <c r="AS659" i="5" s="1"/>
  <c r="E658" i="5"/>
  <c r="CI657" i="5" a="1"/>
  <c r="CI657" i="5" s="1"/>
  <c r="CH657" i="5" a="1"/>
  <c r="CH657" i="5" s="1"/>
  <c r="CG657" i="5" a="1"/>
  <c r="CG657" i="5" s="1"/>
  <c r="CF657" i="5" a="1"/>
  <c r="CF657" i="5" s="1"/>
  <c r="CE657" i="5" a="1"/>
  <c r="CE657" i="5" s="1"/>
  <c r="CD657" i="5" a="1"/>
  <c r="CD657" i="5" s="1"/>
  <c r="CC657" i="5" a="1"/>
  <c r="CC657" i="5" s="1"/>
  <c r="CB657" i="5" a="1"/>
  <c r="CB657" i="5" s="1"/>
  <c r="CA657" i="5" a="1"/>
  <c r="CA657" i="5" s="1"/>
  <c r="BZ657" i="5" a="1"/>
  <c r="BZ657" i="5" s="1"/>
  <c r="BY657" i="5" a="1"/>
  <c r="BY657" i="5" s="1"/>
  <c r="BX657" i="5" a="1"/>
  <c r="BX657" i="5" s="1"/>
  <c r="BW657" i="5" a="1"/>
  <c r="BW657" i="5" s="1"/>
  <c r="BV657" i="5" a="1"/>
  <c r="BV657" i="5" s="1"/>
  <c r="BU657" i="5" a="1"/>
  <c r="BU657" i="5" s="1"/>
  <c r="BT657" i="5" a="1"/>
  <c r="BT657" i="5" s="1"/>
  <c r="BS657" i="5" a="1"/>
  <c r="BS657" i="5" s="1"/>
  <c r="BR657" i="5" a="1"/>
  <c r="BR657" i="5" s="1"/>
  <c r="BQ657" i="5" a="1"/>
  <c r="BQ657" i="5" s="1"/>
  <c r="BP657" i="5" a="1"/>
  <c r="BP657" i="5" s="1"/>
  <c r="BO657" i="5" a="1"/>
  <c r="BO657" i="5" s="1"/>
  <c r="BN657" i="5" a="1"/>
  <c r="BN657" i="5" s="1"/>
  <c r="BM657" i="5" a="1"/>
  <c r="BM657" i="5" s="1"/>
  <c r="BL657" i="5" a="1"/>
  <c r="BL657" i="5" s="1"/>
  <c r="BK657" i="5" a="1"/>
  <c r="BK657" i="5" s="1"/>
  <c r="BJ657" i="5" a="1"/>
  <c r="BJ657" i="5" s="1"/>
  <c r="BI657" i="5" a="1"/>
  <c r="BI657" i="5" s="1"/>
  <c r="BH657" i="5" a="1"/>
  <c r="BH657" i="5" s="1"/>
  <c r="BG657" i="5" a="1"/>
  <c r="BG657" i="5" s="1"/>
  <c r="BF657" i="5" a="1"/>
  <c r="BF657" i="5" s="1"/>
  <c r="BE657" i="5" a="1"/>
  <c r="BE657" i="5" s="1"/>
  <c r="BD657" i="5" a="1"/>
  <c r="BD657" i="5" s="1"/>
  <c r="BC657" i="5" a="1"/>
  <c r="BC657" i="5" s="1"/>
  <c r="BB657" i="5" a="1"/>
  <c r="BB657" i="5" s="1"/>
  <c r="K657" i="5"/>
  <c r="L657" i="5" s="1"/>
  <c r="M657" i="5" s="1"/>
  <c r="N657" i="5" s="1"/>
  <c r="O657" i="5" s="1"/>
  <c r="P657" i="5" s="1"/>
  <c r="Q657" i="5" s="1"/>
  <c r="R657" i="5" s="1"/>
  <c r="S657" i="5" s="1"/>
  <c r="T657" i="5" s="1"/>
  <c r="U657" i="5" s="1"/>
  <c r="V657" i="5" s="1"/>
  <c r="W657" i="5" s="1"/>
  <c r="X657" i="5" s="1"/>
  <c r="Y657" i="5" s="1"/>
  <c r="Z657" i="5" s="1"/>
  <c r="AA657" i="5" s="1"/>
  <c r="AB657" i="5" s="1"/>
  <c r="AC657" i="5" s="1"/>
  <c r="AD657" i="5" s="1"/>
  <c r="AE657" i="5" s="1"/>
  <c r="AF657" i="5" s="1"/>
  <c r="AG657" i="5" s="1"/>
  <c r="AH657" i="5" s="1"/>
  <c r="AI657" i="5" s="1"/>
  <c r="AJ657" i="5" s="1"/>
  <c r="AK657" i="5" s="1"/>
  <c r="AL657" i="5" s="1"/>
  <c r="AM657" i="5" s="1"/>
  <c r="AN657" i="5" s="1"/>
  <c r="AO657" i="5" s="1"/>
  <c r="AP657" i="5" s="1"/>
  <c r="AQ657" i="5" s="1"/>
  <c r="AR657" i="5" s="1"/>
  <c r="AS657" i="5" s="1"/>
  <c r="F657" i="5"/>
  <c r="K656" i="5"/>
  <c r="L656" i="5" s="1"/>
  <c r="M656" i="5" s="1"/>
  <c r="N656" i="5" s="1"/>
  <c r="O656" i="5" s="1"/>
  <c r="P656" i="5" s="1"/>
  <c r="Q656" i="5" s="1"/>
  <c r="R656" i="5" s="1"/>
  <c r="S656" i="5" s="1"/>
  <c r="T656" i="5" s="1"/>
  <c r="U656" i="5" s="1"/>
  <c r="V656" i="5" s="1"/>
  <c r="W656" i="5" s="1"/>
  <c r="X656" i="5" s="1"/>
  <c r="Y656" i="5" s="1"/>
  <c r="Z656" i="5" s="1"/>
  <c r="AA656" i="5" s="1"/>
  <c r="AB656" i="5" s="1"/>
  <c r="AC656" i="5" s="1"/>
  <c r="AD656" i="5" s="1"/>
  <c r="AE656" i="5" s="1"/>
  <c r="AF656" i="5" s="1"/>
  <c r="AG656" i="5" s="1"/>
  <c r="AH656" i="5" s="1"/>
  <c r="AI656" i="5" s="1"/>
  <c r="AJ656" i="5" s="1"/>
  <c r="AK656" i="5" s="1"/>
  <c r="AL656" i="5" s="1"/>
  <c r="AM656" i="5" s="1"/>
  <c r="AN656" i="5" s="1"/>
  <c r="AO656" i="5" s="1"/>
  <c r="AP656" i="5" s="1"/>
  <c r="AQ656" i="5" s="1"/>
  <c r="AR656" i="5" s="1"/>
  <c r="AS656" i="5" s="1"/>
  <c r="F656" i="5"/>
  <c r="F651" i="5" s="1"/>
  <c r="CI655" i="5" a="1"/>
  <c r="CI655" i="5" s="1"/>
  <c r="CH655" i="5" a="1"/>
  <c r="CH655" i="5" s="1"/>
  <c r="CG655" i="5" a="1"/>
  <c r="CG655" i="5" s="1"/>
  <c r="CF655" i="5" a="1"/>
  <c r="CF655" i="5" s="1"/>
  <c r="CE655" i="5" a="1"/>
  <c r="CE655" i="5" s="1"/>
  <c r="CD655" i="5" a="1"/>
  <c r="CD655" i="5" s="1"/>
  <c r="CC655" i="5" a="1"/>
  <c r="CC655" i="5" s="1"/>
  <c r="CB655" i="5" a="1"/>
  <c r="CB655" i="5" s="1"/>
  <c r="CA655" i="5" a="1"/>
  <c r="CA655" i="5" s="1"/>
  <c r="BZ655" i="5" a="1"/>
  <c r="BZ655" i="5" s="1"/>
  <c r="BY655" i="5" a="1"/>
  <c r="BY655" i="5" s="1"/>
  <c r="BX655" i="5" a="1"/>
  <c r="BX655" i="5" s="1"/>
  <c r="BW655" i="5" a="1"/>
  <c r="BW655" i="5" s="1"/>
  <c r="BV655" i="5" a="1"/>
  <c r="BV655" i="5" s="1"/>
  <c r="BU655" i="5" a="1"/>
  <c r="BU655" i="5" s="1"/>
  <c r="BT655" i="5" a="1"/>
  <c r="BT655" i="5" s="1"/>
  <c r="BS655" i="5" a="1"/>
  <c r="BS655" i="5" s="1"/>
  <c r="BR655" i="5" a="1"/>
  <c r="BR655" i="5" s="1"/>
  <c r="BQ655" i="5" a="1"/>
  <c r="BQ655" i="5" s="1"/>
  <c r="BP655" i="5" a="1"/>
  <c r="BP655" i="5" s="1"/>
  <c r="BO655" i="5" a="1"/>
  <c r="BO655" i="5" s="1"/>
  <c r="BN655" i="5" a="1"/>
  <c r="BN655" i="5" s="1"/>
  <c r="BM655" i="5" a="1"/>
  <c r="BM655" i="5" s="1"/>
  <c r="BL655" i="5" a="1"/>
  <c r="BL655" i="5" s="1"/>
  <c r="BK655" i="5" a="1"/>
  <c r="BK655" i="5" s="1"/>
  <c r="BJ655" i="5" a="1"/>
  <c r="BJ655" i="5" s="1"/>
  <c r="BI655" i="5" a="1"/>
  <c r="BI655" i="5" s="1"/>
  <c r="BH655" i="5" a="1"/>
  <c r="BH655" i="5" s="1"/>
  <c r="BG655" i="5" a="1"/>
  <c r="BG655" i="5" s="1"/>
  <c r="BF655" i="5" a="1"/>
  <c r="BF655" i="5" s="1"/>
  <c r="BE655" i="5" a="1"/>
  <c r="BE655" i="5" s="1"/>
  <c r="BD655" i="5" a="1"/>
  <c r="BD655" i="5" s="1"/>
  <c r="BC655" i="5" a="1"/>
  <c r="BC655" i="5" s="1"/>
  <c r="BB655" i="5" a="1"/>
  <c r="BB655" i="5" s="1"/>
  <c r="BA655" i="5" a="1"/>
  <c r="BA655" i="5" s="1"/>
  <c r="AZ655" i="5" a="1"/>
  <c r="AZ655" i="5" s="1"/>
  <c r="AY655" i="5" a="1"/>
  <c r="AY655" i="5" s="1"/>
  <c r="AX655" i="5" a="1"/>
  <c r="AX655" i="5" s="1"/>
  <c r="AW655" i="5" a="1"/>
  <c r="AW655" i="5" s="1"/>
  <c r="AV655" i="5" a="1"/>
  <c r="AV655" i="5" s="1"/>
  <c r="AU655" i="5" a="1"/>
  <c r="AU655" i="5" s="1"/>
  <c r="AU654" i="5" a="1"/>
  <c r="AU654" i="5" s="1"/>
  <c r="F654" i="5"/>
  <c r="AV654" i="5" s="1" a="1"/>
  <c r="AV654" i="5" s="1"/>
  <c r="B650" i="5"/>
  <c r="CI643" i="5" a="1"/>
  <c r="CI643" i="5" s="1"/>
  <c r="CH643" i="5" a="1"/>
  <c r="CH643" i="5" s="1"/>
  <c r="CG643" i="5" a="1"/>
  <c r="CG643" i="5" s="1"/>
  <c r="CF643" i="5" a="1"/>
  <c r="CF643" i="5" s="1"/>
  <c r="CE643" i="5" a="1"/>
  <c r="CE643" i="5" s="1"/>
  <c r="CD643" i="5" a="1"/>
  <c r="CD643" i="5" s="1"/>
  <c r="CC643" i="5" a="1"/>
  <c r="CC643" i="5" s="1"/>
  <c r="CB643" i="5" a="1"/>
  <c r="CB643" i="5" s="1"/>
  <c r="CA643" i="5" a="1"/>
  <c r="CA643" i="5" s="1"/>
  <c r="BZ643" i="5" a="1"/>
  <c r="BZ643" i="5" s="1"/>
  <c r="BY643" i="5" a="1"/>
  <c r="BY643" i="5" s="1"/>
  <c r="BX643" i="5" a="1"/>
  <c r="BX643" i="5" s="1"/>
  <c r="BW643" i="5" a="1"/>
  <c r="BW643" i="5" s="1"/>
  <c r="BV643" i="5" a="1"/>
  <c r="BV643" i="5" s="1"/>
  <c r="BU643" i="5" a="1"/>
  <c r="BU643" i="5" s="1"/>
  <c r="BT643" i="5" a="1"/>
  <c r="BT643" i="5" s="1"/>
  <c r="BS643" i="5" a="1"/>
  <c r="BS643" i="5" s="1"/>
  <c r="BR643" i="5" a="1"/>
  <c r="BR643" i="5" s="1"/>
  <c r="BQ643" i="5" a="1"/>
  <c r="BQ643" i="5" s="1"/>
  <c r="BP643" i="5" a="1"/>
  <c r="BP643" i="5" s="1"/>
  <c r="BO643" i="5" a="1"/>
  <c r="BO643" i="5" s="1"/>
  <c r="BN643" i="5" a="1"/>
  <c r="BN643" i="5" s="1"/>
  <c r="BM643" i="5" a="1"/>
  <c r="BM643" i="5" s="1"/>
  <c r="BL643" i="5" a="1"/>
  <c r="BL643" i="5" s="1"/>
  <c r="BK643" i="5" a="1"/>
  <c r="BK643" i="5" s="1"/>
  <c r="BJ643" i="5" a="1"/>
  <c r="BJ643" i="5" s="1"/>
  <c r="BI643" i="5" a="1"/>
  <c r="BI643" i="5" s="1"/>
  <c r="BH643" i="5" a="1"/>
  <c r="BH643" i="5" s="1"/>
  <c r="BG643" i="5" a="1"/>
  <c r="BG643" i="5" s="1"/>
  <c r="BF643" i="5" a="1"/>
  <c r="BF643" i="5" s="1"/>
  <c r="BE643" i="5" a="1"/>
  <c r="BE643" i="5" s="1"/>
  <c r="BD643" i="5" a="1"/>
  <c r="BD643" i="5" s="1"/>
  <c r="BC643" i="5" a="1"/>
  <c r="BC643" i="5" s="1"/>
  <c r="BB643" i="5" a="1"/>
  <c r="BB643" i="5" s="1"/>
  <c r="BA643" i="5" a="1"/>
  <c r="BA643" i="5" s="1"/>
  <c r="AZ643" i="5" a="1"/>
  <c r="AZ643" i="5" s="1"/>
  <c r="AY643" i="5" a="1"/>
  <c r="AY643" i="5" s="1"/>
  <c r="AX643" i="5" a="1"/>
  <c r="AX643" i="5" s="1"/>
  <c r="AW643" i="5" a="1"/>
  <c r="AW643" i="5" s="1"/>
  <c r="AV643" i="5" a="1"/>
  <c r="AV643" i="5" s="1"/>
  <c r="AU643" i="5" a="1"/>
  <c r="AU643" i="5" s="1"/>
  <c r="F643" i="5"/>
  <c r="G643" i="5" s="1"/>
  <c r="H643" i="5" s="1"/>
  <c r="I643" i="5" s="1"/>
  <c r="J643" i="5" s="1"/>
  <c r="K643" i="5" s="1"/>
  <c r="L643" i="5" s="1"/>
  <c r="M643" i="5" s="1"/>
  <c r="N643" i="5" s="1"/>
  <c r="O643" i="5" s="1"/>
  <c r="P643" i="5" s="1"/>
  <c r="Q643" i="5" s="1"/>
  <c r="R643" i="5" s="1"/>
  <c r="S643" i="5" s="1"/>
  <c r="T643" i="5" s="1"/>
  <c r="U643" i="5" s="1"/>
  <c r="V643" i="5" s="1"/>
  <c r="W643" i="5" s="1"/>
  <c r="X643" i="5" s="1"/>
  <c r="Y643" i="5" s="1"/>
  <c r="Z643" i="5" s="1"/>
  <c r="AA643" i="5" s="1"/>
  <c r="AB643" i="5" s="1"/>
  <c r="AC643" i="5" s="1"/>
  <c r="AD643" i="5" s="1"/>
  <c r="AE643" i="5" s="1"/>
  <c r="AF643" i="5" s="1"/>
  <c r="AG643" i="5" s="1"/>
  <c r="AH643" i="5" s="1"/>
  <c r="AI643" i="5" s="1"/>
  <c r="AJ643" i="5" s="1"/>
  <c r="AK643" i="5" s="1"/>
  <c r="AL643" i="5" s="1"/>
  <c r="AM643" i="5" s="1"/>
  <c r="AN643" i="5" s="1"/>
  <c r="AO643" i="5" s="1"/>
  <c r="AP643" i="5" s="1"/>
  <c r="AQ643" i="5" s="1"/>
  <c r="AR643" i="5" s="1"/>
  <c r="AS643" i="5" s="1"/>
  <c r="CI642" i="5" a="1"/>
  <c r="CI642" i="5" s="1"/>
  <c r="CH642" i="5" a="1"/>
  <c r="CH642" i="5" s="1"/>
  <c r="CG642" i="5" a="1"/>
  <c r="CG642" i="5" s="1"/>
  <c r="CF642" i="5" a="1"/>
  <c r="CF642" i="5" s="1"/>
  <c r="CE642" i="5" a="1"/>
  <c r="CE642" i="5" s="1"/>
  <c r="CD642" i="5" a="1"/>
  <c r="CD642" i="5" s="1"/>
  <c r="CC642" i="5" a="1"/>
  <c r="CC642" i="5" s="1"/>
  <c r="CB642" i="5" a="1"/>
  <c r="CB642" i="5" s="1"/>
  <c r="CA642" i="5" a="1"/>
  <c r="CA642" i="5" s="1"/>
  <c r="BZ642" i="5" a="1"/>
  <c r="BZ642" i="5" s="1"/>
  <c r="BY642" i="5" a="1"/>
  <c r="BY642" i="5" s="1"/>
  <c r="BX642" i="5" a="1"/>
  <c r="BX642" i="5" s="1"/>
  <c r="BW642" i="5" a="1"/>
  <c r="BW642" i="5" s="1"/>
  <c r="BV642" i="5" a="1"/>
  <c r="BV642" i="5" s="1"/>
  <c r="BU642" i="5" a="1"/>
  <c r="BU642" i="5" s="1"/>
  <c r="BT642" i="5" a="1"/>
  <c r="BT642" i="5" s="1"/>
  <c r="BS642" i="5" a="1"/>
  <c r="BS642" i="5" s="1"/>
  <c r="BR642" i="5" a="1"/>
  <c r="BR642" i="5" s="1"/>
  <c r="BQ642" i="5" a="1"/>
  <c r="BQ642" i="5" s="1"/>
  <c r="BP642" i="5" a="1"/>
  <c r="BP642" i="5" s="1"/>
  <c r="BO642" i="5" a="1"/>
  <c r="BO642" i="5" s="1"/>
  <c r="BN642" i="5" a="1"/>
  <c r="BN642" i="5" s="1"/>
  <c r="BM642" i="5" a="1"/>
  <c r="BM642" i="5" s="1"/>
  <c r="BL642" i="5" a="1"/>
  <c r="BL642" i="5" s="1"/>
  <c r="BK642" i="5" a="1"/>
  <c r="BK642" i="5" s="1"/>
  <c r="BJ642" i="5" a="1"/>
  <c r="BJ642" i="5" s="1"/>
  <c r="BI642" i="5" a="1"/>
  <c r="BI642" i="5" s="1"/>
  <c r="BH642" i="5" a="1"/>
  <c r="BH642" i="5" s="1"/>
  <c r="BG642" i="5" a="1"/>
  <c r="BG642" i="5" s="1"/>
  <c r="BF642" i="5" a="1"/>
  <c r="BF642" i="5" s="1"/>
  <c r="BE642" i="5" a="1"/>
  <c r="BE642" i="5" s="1"/>
  <c r="BD642" i="5" a="1"/>
  <c r="BD642" i="5" s="1"/>
  <c r="BC642" i="5" a="1"/>
  <c r="BC642" i="5" s="1"/>
  <c r="BB642" i="5" a="1"/>
  <c r="BB642" i="5" s="1"/>
  <c r="BA642" i="5" a="1"/>
  <c r="BA642" i="5" s="1"/>
  <c r="AZ642" i="5" a="1"/>
  <c r="AZ642" i="5" s="1"/>
  <c r="AY642" i="5" a="1"/>
  <c r="AY642" i="5" s="1"/>
  <c r="AX642" i="5" a="1"/>
  <c r="AX642" i="5" s="1"/>
  <c r="AW642" i="5" a="1"/>
  <c r="AW642" i="5" s="1"/>
  <c r="AV642" i="5" a="1"/>
  <c r="AV642" i="5" s="1"/>
  <c r="AU642" i="5" a="1"/>
  <c r="AU642" i="5" s="1"/>
  <c r="M642" i="5"/>
  <c r="N642" i="5" s="1"/>
  <c r="O642" i="5" s="1"/>
  <c r="P642" i="5" s="1"/>
  <c r="Q642" i="5" s="1"/>
  <c r="R642" i="5" s="1"/>
  <c r="S642" i="5" s="1"/>
  <c r="T642" i="5" s="1"/>
  <c r="U642" i="5" s="1"/>
  <c r="V642" i="5" s="1"/>
  <c r="W642" i="5" s="1"/>
  <c r="X642" i="5" s="1"/>
  <c r="Y642" i="5" s="1"/>
  <c r="Z642" i="5" s="1"/>
  <c r="AA642" i="5" s="1"/>
  <c r="AB642" i="5" s="1"/>
  <c r="AC642" i="5" s="1"/>
  <c r="AD642" i="5" s="1"/>
  <c r="AE642" i="5" s="1"/>
  <c r="AF642" i="5" s="1"/>
  <c r="AG642" i="5" s="1"/>
  <c r="AH642" i="5" s="1"/>
  <c r="AI642" i="5" s="1"/>
  <c r="AJ642" i="5" s="1"/>
  <c r="AK642" i="5" s="1"/>
  <c r="AL642" i="5" s="1"/>
  <c r="AM642" i="5" s="1"/>
  <c r="AN642" i="5" s="1"/>
  <c r="AO642" i="5" s="1"/>
  <c r="AP642" i="5" s="1"/>
  <c r="AQ642" i="5" s="1"/>
  <c r="AR642" i="5" s="1"/>
  <c r="AS642" i="5" s="1"/>
  <c r="F642" i="5"/>
  <c r="G642" i="5" s="1"/>
  <c r="H642" i="5" s="1"/>
  <c r="I642" i="5" s="1"/>
  <c r="J642" i="5" s="1"/>
  <c r="K642" i="5" s="1"/>
  <c r="L642" i="5" s="1"/>
  <c r="E641" i="5"/>
  <c r="CI640" i="5" a="1"/>
  <c r="CI640" i="5" s="1"/>
  <c r="CH640" i="5" a="1"/>
  <c r="CH640" i="5" s="1"/>
  <c r="CG640" i="5" a="1"/>
  <c r="CG640" i="5" s="1"/>
  <c r="CF640" i="5" a="1"/>
  <c r="CF640" i="5" s="1"/>
  <c r="CE640" i="5" a="1"/>
  <c r="CE640" i="5" s="1"/>
  <c r="CD640" i="5" a="1"/>
  <c r="CD640" i="5" s="1"/>
  <c r="CC640" i="5" a="1"/>
  <c r="CC640" i="5" s="1"/>
  <c r="CB640" i="5" a="1"/>
  <c r="CB640" i="5" s="1"/>
  <c r="CA640" i="5" a="1"/>
  <c r="CA640" i="5" s="1"/>
  <c r="BZ640" i="5" a="1"/>
  <c r="BZ640" i="5" s="1"/>
  <c r="BY640" i="5" a="1"/>
  <c r="BY640" i="5" s="1"/>
  <c r="BX640" i="5" a="1"/>
  <c r="BX640" i="5" s="1"/>
  <c r="BW640" i="5" a="1"/>
  <c r="BW640" i="5" s="1"/>
  <c r="BV640" i="5" a="1"/>
  <c r="BV640" i="5" s="1"/>
  <c r="BU640" i="5" a="1"/>
  <c r="BU640" i="5" s="1"/>
  <c r="BT640" i="5" a="1"/>
  <c r="BT640" i="5" s="1"/>
  <c r="BS640" i="5" a="1"/>
  <c r="BS640" i="5" s="1"/>
  <c r="BR640" i="5" a="1"/>
  <c r="BR640" i="5" s="1"/>
  <c r="BQ640" i="5" a="1"/>
  <c r="BQ640" i="5" s="1"/>
  <c r="BP640" i="5" a="1"/>
  <c r="BP640" i="5" s="1"/>
  <c r="BO640" i="5" a="1"/>
  <c r="BO640" i="5" s="1"/>
  <c r="BN640" i="5" a="1"/>
  <c r="BN640" i="5" s="1"/>
  <c r="BM640" i="5" a="1"/>
  <c r="BM640" i="5" s="1"/>
  <c r="BL640" i="5" a="1"/>
  <c r="BL640" i="5" s="1"/>
  <c r="BK640" i="5" a="1"/>
  <c r="BK640" i="5" s="1"/>
  <c r="BJ640" i="5" a="1"/>
  <c r="BJ640" i="5" s="1"/>
  <c r="BI640" i="5" a="1"/>
  <c r="BI640" i="5" s="1"/>
  <c r="BH640" i="5" a="1"/>
  <c r="BH640" i="5" s="1"/>
  <c r="BG640" i="5" a="1"/>
  <c r="BG640" i="5" s="1"/>
  <c r="BF640" i="5" a="1"/>
  <c r="BF640" i="5" s="1"/>
  <c r="BE640" i="5" a="1"/>
  <c r="BE640" i="5" s="1"/>
  <c r="BD640" i="5" a="1"/>
  <c r="BD640" i="5" s="1"/>
  <c r="BC640" i="5" a="1"/>
  <c r="BC640" i="5" s="1"/>
  <c r="BB640" i="5" a="1"/>
  <c r="BB640" i="5" s="1"/>
  <c r="L640" i="5"/>
  <c r="M640" i="5" s="1"/>
  <c r="N640" i="5" s="1"/>
  <c r="O640" i="5" s="1"/>
  <c r="P640" i="5" s="1"/>
  <c r="Q640" i="5" s="1"/>
  <c r="R640" i="5" s="1"/>
  <c r="S640" i="5" s="1"/>
  <c r="T640" i="5" s="1"/>
  <c r="U640" i="5" s="1"/>
  <c r="V640" i="5" s="1"/>
  <c r="W640" i="5" s="1"/>
  <c r="X640" i="5" s="1"/>
  <c r="Y640" i="5" s="1"/>
  <c r="Z640" i="5" s="1"/>
  <c r="AA640" i="5" s="1"/>
  <c r="AB640" i="5" s="1"/>
  <c r="AC640" i="5" s="1"/>
  <c r="AD640" i="5" s="1"/>
  <c r="AE640" i="5" s="1"/>
  <c r="AF640" i="5" s="1"/>
  <c r="AG640" i="5" s="1"/>
  <c r="AH640" i="5" s="1"/>
  <c r="AI640" i="5" s="1"/>
  <c r="AJ640" i="5" s="1"/>
  <c r="AK640" i="5" s="1"/>
  <c r="AL640" i="5" s="1"/>
  <c r="AM640" i="5" s="1"/>
  <c r="AN640" i="5" s="1"/>
  <c r="AO640" i="5" s="1"/>
  <c r="AP640" i="5" s="1"/>
  <c r="AQ640" i="5" s="1"/>
  <c r="AR640" i="5" s="1"/>
  <c r="AS640" i="5" s="1"/>
  <c r="K640" i="5"/>
  <c r="F640" i="5"/>
  <c r="G640" i="5" s="1"/>
  <c r="M639" i="5"/>
  <c r="N639" i="5" s="1"/>
  <c r="O639" i="5" s="1"/>
  <c r="P639" i="5" s="1"/>
  <c r="Q639" i="5" s="1"/>
  <c r="R639" i="5" s="1"/>
  <c r="S639" i="5" s="1"/>
  <c r="T639" i="5" s="1"/>
  <c r="U639" i="5" s="1"/>
  <c r="V639" i="5" s="1"/>
  <c r="W639" i="5" s="1"/>
  <c r="X639" i="5" s="1"/>
  <c r="Y639" i="5" s="1"/>
  <c r="Z639" i="5" s="1"/>
  <c r="AA639" i="5" s="1"/>
  <c r="AB639" i="5" s="1"/>
  <c r="AC639" i="5" s="1"/>
  <c r="AD639" i="5" s="1"/>
  <c r="AE639" i="5" s="1"/>
  <c r="AF639" i="5" s="1"/>
  <c r="AG639" i="5" s="1"/>
  <c r="AH639" i="5" s="1"/>
  <c r="AI639" i="5" s="1"/>
  <c r="AJ639" i="5" s="1"/>
  <c r="AK639" i="5" s="1"/>
  <c r="AL639" i="5" s="1"/>
  <c r="AM639" i="5" s="1"/>
  <c r="AN639" i="5" s="1"/>
  <c r="AO639" i="5" s="1"/>
  <c r="AP639" i="5" s="1"/>
  <c r="AQ639" i="5" s="1"/>
  <c r="AR639" i="5" s="1"/>
  <c r="AS639" i="5" s="1"/>
  <c r="K639" i="5"/>
  <c r="L639" i="5" s="1"/>
  <c r="F639" i="5"/>
  <c r="G639" i="5" s="1"/>
  <c r="H639" i="5" s="1"/>
  <c r="I639" i="5" s="1"/>
  <c r="CI638" i="5" a="1"/>
  <c r="CI638" i="5" s="1"/>
  <c r="CH638" i="5" a="1"/>
  <c r="CH638" i="5" s="1"/>
  <c r="CG638" i="5" a="1"/>
  <c r="CG638" i="5" s="1"/>
  <c r="CF638" i="5" a="1"/>
  <c r="CF638" i="5" s="1"/>
  <c r="CE638" i="5" a="1"/>
  <c r="CE638" i="5" s="1"/>
  <c r="CD638" i="5" a="1"/>
  <c r="CD638" i="5" s="1"/>
  <c r="CC638" i="5" a="1"/>
  <c r="CC638" i="5" s="1"/>
  <c r="CB638" i="5" a="1"/>
  <c r="CB638" i="5" s="1"/>
  <c r="CA638" i="5" a="1"/>
  <c r="CA638" i="5" s="1"/>
  <c r="BZ638" i="5" a="1"/>
  <c r="BZ638" i="5" s="1"/>
  <c r="BY638" i="5" a="1"/>
  <c r="BY638" i="5" s="1"/>
  <c r="BX638" i="5" a="1"/>
  <c r="BX638" i="5" s="1"/>
  <c r="BW638" i="5" a="1"/>
  <c r="BW638" i="5" s="1"/>
  <c r="BV638" i="5" a="1"/>
  <c r="BV638" i="5" s="1"/>
  <c r="BU638" i="5" a="1"/>
  <c r="BU638" i="5" s="1"/>
  <c r="BT638" i="5" a="1"/>
  <c r="BT638" i="5" s="1"/>
  <c r="BS638" i="5" a="1"/>
  <c r="BS638" i="5" s="1"/>
  <c r="BR638" i="5" a="1"/>
  <c r="BR638" i="5" s="1"/>
  <c r="BQ638" i="5" a="1"/>
  <c r="BQ638" i="5" s="1"/>
  <c r="BP638" i="5" a="1"/>
  <c r="BP638" i="5" s="1"/>
  <c r="BO638" i="5" a="1"/>
  <c r="BO638" i="5" s="1"/>
  <c r="BN638" i="5" a="1"/>
  <c r="BN638" i="5" s="1"/>
  <c r="BM638" i="5" a="1"/>
  <c r="BM638" i="5" s="1"/>
  <c r="BL638" i="5" a="1"/>
  <c r="BL638" i="5" s="1"/>
  <c r="BK638" i="5" a="1"/>
  <c r="BK638" i="5" s="1"/>
  <c r="BJ638" i="5" a="1"/>
  <c r="BJ638" i="5" s="1"/>
  <c r="BI638" i="5" a="1"/>
  <c r="BI638" i="5" s="1"/>
  <c r="BH638" i="5" a="1"/>
  <c r="BH638" i="5" s="1"/>
  <c r="BG638" i="5" a="1"/>
  <c r="BG638" i="5" s="1"/>
  <c r="BF638" i="5" a="1"/>
  <c r="BF638" i="5" s="1"/>
  <c r="BE638" i="5" a="1"/>
  <c r="BE638" i="5" s="1"/>
  <c r="BD638" i="5" a="1"/>
  <c r="BD638" i="5" s="1"/>
  <c r="BC638" i="5" a="1"/>
  <c r="BC638" i="5" s="1"/>
  <c r="BB638" i="5" a="1"/>
  <c r="BB638" i="5" s="1"/>
  <c r="BA638" i="5" a="1"/>
  <c r="BA638" i="5" s="1"/>
  <c r="AZ638" i="5" a="1"/>
  <c r="AZ638" i="5" s="1"/>
  <c r="AY638" i="5" a="1"/>
  <c r="AY638" i="5" s="1"/>
  <c r="AX638" i="5" a="1"/>
  <c r="AX638" i="5" s="1"/>
  <c r="AW638" i="5" a="1"/>
  <c r="AW638" i="5" s="1"/>
  <c r="AV638" i="5" a="1"/>
  <c r="AV638" i="5" s="1"/>
  <c r="AU638" i="5" a="1"/>
  <c r="AU638" i="5" s="1"/>
  <c r="AU637" i="5" a="1"/>
  <c r="AU637" i="5" s="1"/>
  <c r="B633" i="5"/>
  <c r="CI626" i="5" a="1"/>
  <c r="CI626" i="5" s="1"/>
  <c r="CH626" i="5" a="1"/>
  <c r="CH626" i="5" s="1"/>
  <c r="CG626" i="5" a="1"/>
  <c r="CG626" i="5" s="1"/>
  <c r="CF626" i="5" a="1"/>
  <c r="CF626" i="5" s="1"/>
  <c r="CE626" i="5" a="1"/>
  <c r="CE626" i="5" s="1"/>
  <c r="CD626" i="5" a="1"/>
  <c r="CD626" i="5" s="1"/>
  <c r="CC626" i="5" a="1"/>
  <c r="CC626" i="5" s="1"/>
  <c r="CB626" i="5" a="1"/>
  <c r="CB626" i="5" s="1"/>
  <c r="CA626" i="5" a="1"/>
  <c r="CA626" i="5" s="1"/>
  <c r="BZ626" i="5" a="1"/>
  <c r="BZ626" i="5" s="1"/>
  <c r="BY626" i="5" a="1"/>
  <c r="BY626" i="5" s="1"/>
  <c r="BX626" i="5" a="1"/>
  <c r="BX626" i="5" s="1"/>
  <c r="BW626" i="5" a="1"/>
  <c r="BW626" i="5" s="1"/>
  <c r="BV626" i="5" a="1"/>
  <c r="BV626" i="5" s="1"/>
  <c r="BU626" i="5" a="1"/>
  <c r="BU626" i="5" s="1"/>
  <c r="BT626" i="5" a="1"/>
  <c r="BT626" i="5" s="1"/>
  <c r="BS626" i="5" a="1"/>
  <c r="BS626" i="5" s="1"/>
  <c r="BR626" i="5" a="1"/>
  <c r="BR626" i="5" s="1"/>
  <c r="BQ626" i="5" a="1"/>
  <c r="BQ626" i="5" s="1"/>
  <c r="BP626" i="5" a="1"/>
  <c r="BP626" i="5" s="1"/>
  <c r="BO626" i="5" a="1"/>
  <c r="BO626" i="5" s="1"/>
  <c r="BN626" i="5" a="1"/>
  <c r="BN626" i="5" s="1"/>
  <c r="BM626" i="5" a="1"/>
  <c r="BM626" i="5" s="1"/>
  <c r="BL626" i="5" a="1"/>
  <c r="BL626" i="5" s="1"/>
  <c r="BK626" i="5" a="1"/>
  <c r="BK626" i="5" s="1"/>
  <c r="BJ626" i="5" a="1"/>
  <c r="BJ626" i="5" s="1"/>
  <c r="BI626" i="5" a="1"/>
  <c r="BI626" i="5" s="1"/>
  <c r="BH626" i="5" a="1"/>
  <c r="BH626" i="5" s="1"/>
  <c r="BG626" i="5" a="1"/>
  <c r="BG626" i="5" s="1"/>
  <c r="BF626" i="5" a="1"/>
  <c r="BF626" i="5" s="1"/>
  <c r="BE626" i="5" a="1"/>
  <c r="BE626" i="5" s="1"/>
  <c r="BD626" i="5" a="1"/>
  <c r="BD626" i="5" s="1"/>
  <c r="BC626" i="5" a="1"/>
  <c r="BC626" i="5" s="1"/>
  <c r="BB626" i="5" a="1"/>
  <c r="BB626" i="5" s="1"/>
  <c r="BA626" i="5" a="1"/>
  <c r="BA626" i="5" s="1"/>
  <c r="AZ626" i="5" a="1"/>
  <c r="AZ626" i="5" s="1"/>
  <c r="AY626" i="5" a="1"/>
  <c r="AY626" i="5" s="1"/>
  <c r="AX626" i="5" a="1"/>
  <c r="AX626" i="5" s="1"/>
  <c r="AW626" i="5" a="1"/>
  <c r="AW626" i="5" s="1"/>
  <c r="AV626" i="5" a="1"/>
  <c r="AV626" i="5" s="1"/>
  <c r="AU626" i="5" a="1"/>
  <c r="AU626" i="5" s="1"/>
  <c r="K626" i="5"/>
  <c r="L626" i="5" s="1"/>
  <c r="M626" i="5" s="1"/>
  <c r="N626" i="5" s="1"/>
  <c r="O626" i="5" s="1"/>
  <c r="P626" i="5" s="1"/>
  <c r="Q626" i="5" s="1"/>
  <c r="R626" i="5" s="1"/>
  <c r="S626" i="5" s="1"/>
  <c r="T626" i="5" s="1"/>
  <c r="U626" i="5" s="1"/>
  <c r="V626" i="5" s="1"/>
  <c r="W626" i="5" s="1"/>
  <c r="X626" i="5" s="1"/>
  <c r="Y626" i="5" s="1"/>
  <c r="Z626" i="5" s="1"/>
  <c r="AA626" i="5" s="1"/>
  <c r="AB626" i="5" s="1"/>
  <c r="AC626" i="5" s="1"/>
  <c r="AD626" i="5" s="1"/>
  <c r="AE626" i="5" s="1"/>
  <c r="AF626" i="5" s="1"/>
  <c r="AG626" i="5" s="1"/>
  <c r="AH626" i="5" s="1"/>
  <c r="AI626" i="5" s="1"/>
  <c r="AJ626" i="5" s="1"/>
  <c r="AK626" i="5" s="1"/>
  <c r="AL626" i="5" s="1"/>
  <c r="AM626" i="5" s="1"/>
  <c r="AN626" i="5" s="1"/>
  <c r="AO626" i="5" s="1"/>
  <c r="AP626" i="5" s="1"/>
  <c r="AQ626" i="5" s="1"/>
  <c r="AR626" i="5" s="1"/>
  <c r="AS626" i="5" s="1"/>
  <c r="F626" i="5"/>
  <c r="G626" i="5" s="1"/>
  <c r="H626" i="5" s="1"/>
  <c r="I626" i="5" s="1"/>
  <c r="J626" i="5" s="1"/>
  <c r="CI625" i="5" a="1"/>
  <c r="CI625" i="5" s="1"/>
  <c r="CH625" i="5" a="1"/>
  <c r="CH625" i="5" s="1"/>
  <c r="CG625" i="5" a="1"/>
  <c r="CG625" i="5" s="1"/>
  <c r="CF625" i="5" a="1"/>
  <c r="CF625" i="5" s="1"/>
  <c r="CE625" i="5" a="1"/>
  <c r="CE625" i="5" s="1"/>
  <c r="CD625" i="5" a="1"/>
  <c r="CD625" i="5" s="1"/>
  <c r="CC625" i="5" a="1"/>
  <c r="CC625" i="5" s="1"/>
  <c r="CB625" i="5" a="1"/>
  <c r="CB625" i="5" s="1"/>
  <c r="CA625" i="5" a="1"/>
  <c r="CA625" i="5" s="1"/>
  <c r="BZ625" i="5" a="1"/>
  <c r="BZ625" i="5" s="1"/>
  <c r="BY625" i="5" a="1"/>
  <c r="BY625" i="5" s="1"/>
  <c r="BX625" i="5" a="1"/>
  <c r="BX625" i="5" s="1"/>
  <c r="BW625" i="5" a="1"/>
  <c r="BW625" i="5" s="1"/>
  <c r="BV625" i="5" a="1"/>
  <c r="BV625" i="5" s="1"/>
  <c r="BU625" i="5" a="1"/>
  <c r="BU625" i="5" s="1"/>
  <c r="BT625" i="5" a="1"/>
  <c r="BT625" i="5" s="1"/>
  <c r="BS625" i="5" a="1"/>
  <c r="BS625" i="5" s="1"/>
  <c r="BR625" i="5" a="1"/>
  <c r="BR625" i="5" s="1"/>
  <c r="BQ625" i="5" a="1"/>
  <c r="BQ625" i="5" s="1"/>
  <c r="BP625" i="5" a="1"/>
  <c r="BP625" i="5" s="1"/>
  <c r="BO625" i="5" a="1"/>
  <c r="BO625" i="5" s="1"/>
  <c r="BN625" i="5" a="1"/>
  <c r="BN625" i="5" s="1"/>
  <c r="BM625" i="5" a="1"/>
  <c r="BM625" i="5" s="1"/>
  <c r="BL625" i="5" a="1"/>
  <c r="BL625" i="5" s="1"/>
  <c r="BK625" i="5" a="1"/>
  <c r="BK625" i="5" s="1"/>
  <c r="BJ625" i="5" a="1"/>
  <c r="BJ625" i="5" s="1"/>
  <c r="BI625" i="5" a="1"/>
  <c r="BI625" i="5" s="1"/>
  <c r="BH625" i="5" a="1"/>
  <c r="BH625" i="5" s="1"/>
  <c r="BG625" i="5" a="1"/>
  <c r="BG625" i="5" s="1"/>
  <c r="BF625" i="5" a="1"/>
  <c r="BF625" i="5" s="1"/>
  <c r="BE625" i="5" a="1"/>
  <c r="BE625" i="5" s="1"/>
  <c r="BD625" i="5" a="1"/>
  <c r="BD625" i="5" s="1"/>
  <c r="BC625" i="5" a="1"/>
  <c r="BC625" i="5" s="1"/>
  <c r="BB625" i="5" a="1"/>
  <c r="BB625" i="5" s="1"/>
  <c r="BA625" i="5" a="1"/>
  <c r="BA625" i="5" s="1"/>
  <c r="AZ625" i="5" a="1"/>
  <c r="AZ625" i="5" s="1"/>
  <c r="AY625" i="5" a="1"/>
  <c r="AY625" i="5" s="1"/>
  <c r="AX625" i="5" a="1"/>
  <c r="AX625" i="5" s="1"/>
  <c r="AW625" i="5" a="1"/>
  <c r="AW625" i="5" s="1"/>
  <c r="AV625" i="5" a="1"/>
  <c r="AV625" i="5" s="1"/>
  <c r="AU625" i="5" a="1"/>
  <c r="AU625" i="5" s="1"/>
  <c r="F625" i="5"/>
  <c r="G625" i="5" s="1"/>
  <c r="H625" i="5" s="1"/>
  <c r="I625" i="5" s="1"/>
  <c r="J625" i="5" s="1"/>
  <c r="K625" i="5" s="1"/>
  <c r="L625" i="5" s="1"/>
  <c r="M625" i="5" s="1"/>
  <c r="N625" i="5" s="1"/>
  <c r="O625" i="5" s="1"/>
  <c r="P625" i="5" s="1"/>
  <c r="Q625" i="5" s="1"/>
  <c r="R625" i="5" s="1"/>
  <c r="S625" i="5" s="1"/>
  <c r="T625" i="5" s="1"/>
  <c r="U625" i="5" s="1"/>
  <c r="V625" i="5" s="1"/>
  <c r="W625" i="5" s="1"/>
  <c r="X625" i="5" s="1"/>
  <c r="Y625" i="5" s="1"/>
  <c r="Z625" i="5" s="1"/>
  <c r="AA625" i="5" s="1"/>
  <c r="AB625" i="5" s="1"/>
  <c r="AC625" i="5" s="1"/>
  <c r="AD625" i="5" s="1"/>
  <c r="AE625" i="5" s="1"/>
  <c r="AF625" i="5" s="1"/>
  <c r="AG625" i="5" s="1"/>
  <c r="AH625" i="5" s="1"/>
  <c r="AI625" i="5" s="1"/>
  <c r="AJ625" i="5" s="1"/>
  <c r="AK625" i="5" s="1"/>
  <c r="AL625" i="5" s="1"/>
  <c r="AM625" i="5" s="1"/>
  <c r="AN625" i="5" s="1"/>
  <c r="AO625" i="5" s="1"/>
  <c r="AP625" i="5" s="1"/>
  <c r="AQ625" i="5" s="1"/>
  <c r="AR625" i="5" s="1"/>
  <c r="AS625" i="5" s="1"/>
  <c r="E624" i="5"/>
  <c r="CI623" i="5" a="1"/>
  <c r="CI623" i="5" s="1"/>
  <c r="CH623" i="5" a="1"/>
  <c r="CH623" i="5" s="1"/>
  <c r="CG623" i="5" a="1"/>
  <c r="CG623" i="5" s="1"/>
  <c r="CF623" i="5" a="1"/>
  <c r="CF623" i="5" s="1"/>
  <c r="CE623" i="5" a="1"/>
  <c r="CE623" i="5" s="1"/>
  <c r="CD623" i="5" a="1"/>
  <c r="CD623" i="5" s="1"/>
  <c r="CC623" i="5" a="1"/>
  <c r="CC623" i="5" s="1"/>
  <c r="CB623" i="5" a="1"/>
  <c r="CB623" i="5" s="1"/>
  <c r="CA623" i="5" a="1"/>
  <c r="CA623" i="5" s="1"/>
  <c r="BZ623" i="5" a="1"/>
  <c r="BZ623" i="5" s="1"/>
  <c r="BY623" i="5" a="1"/>
  <c r="BY623" i="5" s="1"/>
  <c r="BX623" i="5" a="1"/>
  <c r="BX623" i="5" s="1"/>
  <c r="BW623" i="5" a="1"/>
  <c r="BW623" i="5" s="1"/>
  <c r="BV623" i="5" a="1"/>
  <c r="BV623" i="5" s="1"/>
  <c r="BU623" i="5" a="1"/>
  <c r="BU623" i="5" s="1"/>
  <c r="BT623" i="5" a="1"/>
  <c r="BT623" i="5" s="1"/>
  <c r="BS623" i="5" a="1"/>
  <c r="BS623" i="5" s="1"/>
  <c r="BR623" i="5" a="1"/>
  <c r="BR623" i="5" s="1"/>
  <c r="BQ623" i="5" a="1"/>
  <c r="BQ623" i="5" s="1"/>
  <c r="BP623" i="5" a="1"/>
  <c r="BP623" i="5" s="1"/>
  <c r="BO623" i="5" a="1"/>
  <c r="BO623" i="5" s="1"/>
  <c r="BN623" i="5" a="1"/>
  <c r="BN623" i="5" s="1"/>
  <c r="BM623" i="5" a="1"/>
  <c r="BM623" i="5" s="1"/>
  <c r="BL623" i="5" a="1"/>
  <c r="BL623" i="5" s="1"/>
  <c r="BK623" i="5" a="1"/>
  <c r="BK623" i="5" s="1"/>
  <c r="BJ623" i="5" a="1"/>
  <c r="BJ623" i="5" s="1"/>
  <c r="BI623" i="5" a="1"/>
  <c r="BI623" i="5" s="1"/>
  <c r="BH623" i="5" a="1"/>
  <c r="BH623" i="5" s="1"/>
  <c r="BG623" i="5" a="1"/>
  <c r="BG623" i="5" s="1"/>
  <c r="BF623" i="5" a="1"/>
  <c r="BF623" i="5" s="1"/>
  <c r="BE623" i="5" a="1"/>
  <c r="BE623" i="5" s="1"/>
  <c r="BD623" i="5" a="1"/>
  <c r="BD623" i="5" s="1"/>
  <c r="BC623" i="5" a="1"/>
  <c r="BC623" i="5" s="1"/>
  <c r="BB623" i="5" a="1"/>
  <c r="BB623" i="5" s="1"/>
  <c r="K623" i="5"/>
  <c r="L623" i="5" s="1"/>
  <c r="M623" i="5" s="1"/>
  <c r="N623" i="5" s="1"/>
  <c r="O623" i="5" s="1"/>
  <c r="P623" i="5" s="1"/>
  <c r="Q623" i="5" s="1"/>
  <c r="R623" i="5" s="1"/>
  <c r="S623" i="5" s="1"/>
  <c r="T623" i="5" s="1"/>
  <c r="U623" i="5" s="1"/>
  <c r="V623" i="5" s="1"/>
  <c r="W623" i="5" s="1"/>
  <c r="X623" i="5" s="1"/>
  <c r="Y623" i="5" s="1"/>
  <c r="Z623" i="5" s="1"/>
  <c r="AA623" i="5" s="1"/>
  <c r="AB623" i="5" s="1"/>
  <c r="AC623" i="5" s="1"/>
  <c r="AD623" i="5" s="1"/>
  <c r="AE623" i="5" s="1"/>
  <c r="AF623" i="5" s="1"/>
  <c r="AG623" i="5" s="1"/>
  <c r="AH623" i="5" s="1"/>
  <c r="AI623" i="5" s="1"/>
  <c r="AJ623" i="5" s="1"/>
  <c r="AK623" i="5" s="1"/>
  <c r="AL623" i="5" s="1"/>
  <c r="AM623" i="5" s="1"/>
  <c r="AN623" i="5" s="1"/>
  <c r="AO623" i="5" s="1"/>
  <c r="AP623" i="5" s="1"/>
  <c r="AQ623" i="5" s="1"/>
  <c r="AR623" i="5" s="1"/>
  <c r="AS623" i="5" s="1"/>
  <c r="F623" i="5"/>
  <c r="G623" i="5" s="1"/>
  <c r="H623" i="5" s="1"/>
  <c r="I623" i="5" s="1"/>
  <c r="K622" i="5"/>
  <c r="L622" i="5" s="1"/>
  <c r="M622" i="5" s="1"/>
  <c r="N622" i="5" s="1"/>
  <c r="O622" i="5" s="1"/>
  <c r="P622" i="5" s="1"/>
  <c r="Q622" i="5" s="1"/>
  <c r="R622" i="5" s="1"/>
  <c r="S622" i="5" s="1"/>
  <c r="T622" i="5" s="1"/>
  <c r="U622" i="5" s="1"/>
  <c r="V622" i="5" s="1"/>
  <c r="W622" i="5" s="1"/>
  <c r="X622" i="5" s="1"/>
  <c r="Y622" i="5" s="1"/>
  <c r="Z622" i="5" s="1"/>
  <c r="AA622" i="5" s="1"/>
  <c r="AB622" i="5" s="1"/>
  <c r="AC622" i="5" s="1"/>
  <c r="AD622" i="5" s="1"/>
  <c r="AE622" i="5" s="1"/>
  <c r="AF622" i="5" s="1"/>
  <c r="AG622" i="5" s="1"/>
  <c r="AH622" i="5" s="1"/>
  <c r="AI622" i="5" s="1"/>
  <c r="AJ622" i="5" s="1"/>
  <c r="AK622" i="5" s="1"/>
  <c r="AL622" i="5" s="1"/>
  <c r="AM622" i="5" s="1"/>
  <c r="AN622" i="5" s="1"/>
  <c r="AO622" i="5" s="1"/>
  <c r="AP622" i="5" s="1"/>
  <c r="AQ622" i="5" s="1"/>
  <c r="AR622" i="5" s="1"/>
  <c r="AS622" i="5" s="1"/>
  <c r="F622" i="5"/>
  <c r="G622" i="5" s="1"/>
  <c r="CI621" i="5" a="1"/>
  <c r="CI621" i="5" s="1"/>
  <c r="CH621" i="5" a="1"/>
  <c r="CH621" i="5" s="1"/>
  <c r="CG621" i="5" a="1"/>
  <c r="CG621" i="5" s="1"/>
  <c r="CF621" i="5" a="1"/>
  <c r="CF621" i="5" s="1"/>
  <c r="CE621" i="5" a="1"/>
  <c r="CE621" i="5" s="1"/>
  <c r="CD621" i="5" a="1"/>
  <c r="CD621" i="5" s="1"/>
  <c r="CC621" i="5" a="1"/>
  <c r="CC621" i="5" s="1"/>
  <c r="CB621" i="5" a="1"/>
  <c r="CB621" i="5" s="1"/>
  <c r="CA621" i="5" a="1"/>
  <c r="CA621" i="5" s="1"/>
  <c r="BZ621" i="5" a="1"/>
  <c r="BZ621" i="5" s="1"/>
  <c r="BY621" i="5" a="1"/>
  <c r="BY621" i="5" s="1"/>
  <c r="BX621" i="5" a="1"/>
  <c r="BX621" i="5" s="1"/>
  <c r="BW621" i="5" a="1"/>
  <c r="BW621" i="5" s="1"/>
  <c r="BV621" i="5" a="1"/>
  <c r="BV621" i="5" s="1"/>
  <c r="BU621" i="5" a="1"/>
  <c r="BU621" i="5" s="1"/>
  <c r="BT621" i="5" a="1"/>
  <c r="BT621" i="5" s="1"/>
  <c r="BS621" i="5" a="1"/>
  <c r="BS621" i="5" s="1"/>
  <c r="BR621" i="5" a="1"/>
  <c r="BR621" i="5" s="1"/>
  <c r="BQ621" i="5" a="1"/>
  <c r="BQ621" i="5" s="1"/>
  <c r="BP621" i="5" a="1"/>
  <c r="BP621" i="5" s="1"/>
  <c r="BO621" i="5" a="1"/>
  <c r="BO621" i="5" s="1"/>
  <c r="BN621" i="5" a="1"/>
  <c r="BN621" i="5" s="1"/>
  <c r="BM621" i="5" a="1"/>
  <c r="BM621" i="5" s="1"/>
  <c r="BL621" i="5" a="1"/>
  <c r="BL621" i="5" s="1"/>
  <c r="BK621" i="5" a="1"/>
  <c r="BK621" i="5" s="1"/>
  <c r="BJ621" i="5" a="1"/>
  <c r="BJ621" i="5" s="1"/>
  <c r="BI621" i="5" a="1"/>
  <c r="BI621" i="5" s="1"/>
  <c r="BH621" i="5" a="1"/>
  <c r="BH621" i="5" s="1"/>
  <c r="BG621" i="5" a="1"/>
  <c r="BG621" i="5" s="1"/>
  <c r="BF621" i="5" a="1"/>
  <c r="BF621" i="5" s="1"/>
  <c r="BE621" i="5" a="1"/>
  <c r="BE621" i="5" s="1"/>
  <c r="BD621" i="5" a="1"/>
  <c r="BD621" i="5" s="1"/>
  <c r="BC621" i="5" a="1"/>
  <c r="BC621" i="5" s="1"/>
  <c r="BB621" i="5" a="1"/>
  <c r="BB621" i="5" s="1"/>
  <c r="BA621" i="5" a="1"/>
  <c r="BA621" i="5" s="1"/>
  <c r="AZ621" i="5" a="1"/>
  <c r="AZ621" i="5" s="1"/>
  <c r="AY621" i="5" a="1"/>
  <c r="AY621" i="5" s="1"/>
  <c r="AX621" i="5" a="1"/>
  <c r="AX621" i="5" s="1"/>
  <c r="AW621" i="5" a="1"/>
  <c r="AW621" i="5" s="1"/>
  <c r="AV621" i="5" a="1"/>
  <c r="AV621" i="5" s="1"/>
  <c r="AU621" i="5" a="1"/>
  <c r="AU621" i="5" s="1"/>
  <c r="AU620" i="5" a="1"/>
  <c r="AU620" i="5" s="1"/>
  <c r="B616" i="5"/>
  <c r="CI609" i="5" a="1"/>
  <c r="CI609" i="5" s="1"/>
  <c r="CH609" i="5" a="1"/>
  <c r="CH609" i="5" s="1"/>
  <c r="CG609" i="5" a="1"/>
  <c r="CG609" i="5" s="1"/>
  <c r="CF609" i="5" a="1"/>
  <c r="CF609" i="5" s="1"/>
  <c r="CE609" i="5" a="1"/>
  <c r="CE609" i="5" s="1"/>
  <c r="CD609" i="5" a="1"/>
  <c r="CD609" i="5" s="1"/>
  <c r="CC609" i="5" a="1"/>
  <c r="CC609" i="5" s="1"/>
  <c r="CB609" i="5" a="1"/>
  <c r="CB609" i="5" s="1"/>
  <c r="CA609" i="5" a="1"/>
  <c r="CA609" i="5" s="1"/>
  <c r="BZ609" i="5" a="1"/>
  <c r="BZ609" i="5" s="1"/>
  <c r="BY609" i="5" a="1"/>
  <c r="BY609" i="5" s="1"/>
  <c r="BX609" i="5" a="1"/>
  <c r="BX609" i="5" s="1"/>
  <c r="BW609" i="5" a="1"/>
  <c r="BW609" i="5" s="1"/>
  <c r="BV609" i="5" a="1"/>
  <c r="BV609" i="5" s="1"/>
  <c r="BU609" i="5" a="1"/>
  <c r="BU609" i="5" s="1"/>
  <c r="BT609" i="5" a="1"/>
  <c r="BT609" i="5" s="1"/>
  <c r="BS609" i="5" a="1"/>
  <c r="BS609" i="5" s="1"/>
  <c r="BR609" i="5" a="1"/>
  <c r="BR609" i="5" s="1"/>
  <c r="BQ609" i="5" a="1"/>
  <c r="BQ609" i="5" s="1"/>
  <c r="BP609" i="5" a="1"/>
  <c r="BP609" i="5" s="1"/>
  <c r="BO609" i="5" a="1"/>
  <c r="BO609" i="5" s="1"/>
  <c r="BN609" i="5" a="1"/>
  <c r="BN609" i="5" s="1"/>
  <c r="BM609" i="5" a="1"/>
  <c r="BM609" i="5" s="1"/>
  <c r="BL609" i="5" a="1"/>
  <c r="BL609" i="5" s="1"/>
  <c r="BK609" i="5" a="1"/>
  <c r="BK609" i="5" s="1"/>
  <c r="BJ609" i="5" a="1"/>
  <c r="BJ609" i="5" s="1"/>
  <c r="BI609" i="5" a="1"/>
  <c r="BI609" i="5" s="1"/>
  <c r="BH609" i="5" a="1"/>
  <c r="BH609" i="5" s="1"/>
  <c r="BG609" i="5" a="1"/>
  <c r="BG609" i="5" s="1"/>
  <c r="BF609" i="5" a="1"/>
  <c r="BF609" i="5" s="1"/>
  <c r="BE609" i="5" a="1"/>
  <c r="BE609" i="5" s="1"/>
  <c r="BD609" i="5" a="1"/>
  <c r="BD609" i="5" s="1"/>
  <c r="BC609" i="5" a="1"/>
  <c r="BC609" i="5" s="1"/>
  <c r="BB609" i="5" a="1"/>
  <c r="BB609" i="5" s="1"/>
  <c r="BA609" i="5" a="1"/>
  <c r="BA609" i="5" s="1"/>
  <c r="AZ609" i="5" a="1"/>
  <c r="AZ609" i="5" s="1"/>
  <c r="AY609" i="5" a="1"/>
  <c r="AY609" i="5" s="1"/>
  <c r="AX609" i="5" a="1"/>
  <c r="AX609" i="5" s="1"/>
  <c r="AW609" i="5" a="1"/>
  <c r="AW609" i="5" s="1"/>
  <c r="AV609" i="5" a="1"/>
  <c r="AV609" i="5" s="1"/>
  <c r="AU609" i="5" a="1"/>
  <c r="AU609" i="5" s="1"/>
  <c r="F609" i="5"/>
  <c r="G609" i="5" s="1"/>
  <c r="H609" i="5" s="1"/>
  <c r="I609" i="5" s="1"/>
  <c r="J609" i="5" s="1"/>
  <c r="K609" i="5" s="1"/>
  <c r="L609" i="5" s="1"/>
  <c r="M609" i="5" s="1"/>
  <c r="N609" i="5" s="1"/>
  <c r="O609" i="5" s="1"/>
  <c r="P609" i="5" s="1"/>
  <c r="Q609" i="5" s="1"/>
  <c r="R609" i="5" s="1"/>
  <c r="S609" i="5" s="1"/>
  <c r="T609" i="5" s="1"/>
  <c r="U609" i="5" s="1"/>
  <c r="V609" i="5" s="1"/>
  <c r="W609" i="5" s="1"/>
  <c r="X609" i="5" s="1"/>
  <c r="Y609" i="5" s="1"/>
  <c r="Z609" i="5" s="1"/>
  <c r="AA609" i="5" s="1"/>
  <c r="AB609" i="5" s="1"/>
  <c r="AC609" i="5" s="1"/>
  <c r="AD609" i="5" s="1"/>
  <c r="AE609" i="5" s="1"/>
  <c r="AF609" i="5" s="1"/>
  <c r="AG609" i="5" s="1"/>
  <c r="AH609" i="5" s="1"/>
  <c r="AI609" i="5" s="1"/>
  <c r="AJ609" i="5" s="1"/>
  <c r="AK609" i="5" s="1"/>
  <c r="AL609" i="5" s="1"/>
  <c r="AM609" i="5" s="1"/>
  <c r="AN609" i="5" s="1"/>
  <c r="AO609" i="5" s="1"/>
  <c r="AP609" i="5" s="1"/>
  <c r="AQ609" i="5" s="1"/>
  <c r="AR609" i="5" s="1"/>
  <c r="AS609" i="5" s="1"/>
  <c r="CI608" i="5" a="1"/>
  <c r="CI608" i="5" s="1"/>
  <c r="CH608" i="5" a="1"/>
  <c r="CH608" i="5" s="1"/>
  <c r="CG608" i="5" a="1"/>
  <c r="CG608" i="5" s="1"/>
  <c r="CF608" i="5" a="1"/>
  <c r="CF608" i="5" s="1"/>
  <c r="CE608" i="5" a="1"/>
  <c r="CE608" i="5" s="1"/>
  <c r="CD608" i="5" a="1"/>
  <c r="CD608" i="5" s="1"/>
  <c r="CC608" i="5" a="1"/>
  <c r="CC608" i="5" s="1"/>
  <c r="CB608" i="5" a="1"/>
  <c r="CB608" i="5" s="1"/>
  <c r="CA608" i="5" a="1"/>
  <c r="CA608" i="5" s="1"/>
  <c r="BZ608" i="5" a="1"/>
  <c r="BZ608" i="5" s="1"/>
  <c r="BY608" i="5" a="1"/>
  <c r="BY608" i="5" s="1"/>
  <c r="BX608" i="5" a="1"/>
  <c r="BX608" i="5" s="1"/>
  <c r="BW608" i="5" a="1"/>
  <c r="BW608" i="5" s="1"/>
  <c r="BV608" i="5" a="1"/>
  <c r="BV608" i="5" s="1"/>
  <c r="BU608" i="5" a="1"/>
  <c r="BU608" i="5" s="1"/>
  <c r="BT608" i="5" a="1"/>
  <c r="BT608" i="5" s="1"/>
  <c r="BS608" i="5" a="1"/>
  <c r="BS608" i="5" s="1"/>
  <c r="BR608" i="5" a="1"/>
  <c r="BR608" i="5" s="1"/>
  <c r="BQ608" i="5" a="1"/>
  <c r="BQ608" i="5" s="1"/>
  <c r="BP608" i="5" a="1"/>
  <c r="BP608" i="5" s="1"/>
  <c r="BO608" i="5" a="1"/>
  <c r="BO608" i="5" s="1"/>
  <c r="BN608" i="5" a="1"/>
  <c r="BN608" i="5" s="1"/>
  <c r="BM608" i="5" a="1"/>
  <c r="BM608" i="5" s="1"/>
  <c r="BL608" i="5" a="1"/>
  <c r="BL608" i="5" s="1"/>
  <c r="BK608" i="5" a="1"/>
  <c r="BK608" i="5" s="1"/>
  <c r="BJ608" i="5" a="1"/>
  <c r="BJ608" i="5" s="1"/>
  <c r="BI608" i="5" a="1"/>
  <c r="BI608" i="5" s="1"/>
  <c r="BH608" i="5" a="1"/>
  <c r="BH608" i="5" s="1"/>
  <c r="BG608" i="5" a="1"/>
  <c r="BG608" i="5" s="1"/>
  <c r="BF608" i="5" a="1"/>
  <c r="BF608" i="5" s="1"/>
  <c r="BE608" i="5" a="1"/>
  <c r="BE608" i="5" s="1"/>
  <c r="BD608" i="5" a="1"/>
  <c r="BD608" i="5" s="1"/>
  <c r="BC608" i="5" a="1"/>
  <c r="BC608" i="5" s="1"/>
  <c r="BB608" i="5" a="1"/>
  <c r="BB608" i="5" s="1"/>
  <c r="BA608" i="5" a="1"/>
  <c r="BA608" i="5" s="1"/>
  <c r="AZ608" i="5" a="1"/>
  <c r="AZ608" i="5" s="1"/>
  <c r="AY608" i="5" a="1"/>
  <c r="AY608" i="5" s="1"/>
  <c r="AX608" i="5" a="1"/>
  <c r="AX608" i="5" s="1"/>
  <c r="AW608" i="5" a="1"/>
  <c r="AW608" i="5" s="1"/>
  <c r="AV608" i="5" a="1"/>
  <c r="AV608" i="5" s="1"/>
  <c r="AU608" i="5" a="1"/>
  <c r="AU608" i="5" s="1"/>
  <c r="F608" i="5"/>
  <c r="G608" i="5" s="1"/>
  <c r="H608" i="5" s="1"/>
  <c r="I608" i="5" s="1"/>
  <c r="J608" i="5" s="1"/>
  <c r="K608" i="5" s="1"/>
  <c r="L608" i="5" s="1"/>
  <c r="M608" i="5" s="1"/>
  <c r="N608" i="5" s="1"/>
  <c r="O608" i="5" s="1"/>
  <c r="P608" i="5" s="1"/>
  <c r="Q608" i="5" s="1"/>
  <c r="R608" i="5" s="1"/>
  <c r="S608" i="5" s="1"/>
  <c r="T608" i="5" s="1"/>
  <c r="U608" i="5" s="1"/>
  <c r="V608" i="5" s="1"/>
  <c r="W608" i="5" s="1"/>
  <c r="X608" i="5" s="1"/>
  <c r="Y608" i="5" s="1"/>
  <c r="Z608" i="5" s="1"/>
  <c r="AA608" i="5" s="1"/>
  <c r="AB608" i="5" s="1"/>
  <c r="AC608" i="5" s="1"/>
  <c r="AD608" i="5" s="1"/>
  <c r="AE608" i="5" s="1"/>
  <c r="AF608" i="5" s="1"/>
  <c r="AG608" i="5" s="1"/>
  <c r="AH608" i="5" s="1"/>
  <c r="AI608" i="5" s="1"/>
  <c r="AJ608" i="5" s="1"/>
  <c r="AK608" i="5" s="1"/>
  <c r="AL608" i="5" s="1"/>
  <c r="AM608" i="5" s="1"/>
  <c r="AN608" i="5" s="1"/>
  <c r="AO608" i="5" s="1"/>
  <c r="AP608" i="5" s="1"/>
  <c r="AQ608" i="5" s="1"/>
  <c r="AR608" i="5" s="1"/>
  <c r="AS608" i="5" s="1"/>
  <c r="E607" i="5"/>
  <c r="CI606" i="5" a="1"/>
  <c r="CI606" i="5" s="1"/>
  <c r="CH606" i="5" a="1"/>
  <c r="CH606" i="5" s="1"/>
  <c r="CG606" i="5" a="1"/>
  <c r="CG606" i="5" s="1"/>
  <c r="CF606" i="5" a="1"/>
  <c r="CF606" i="5" s="1"/>
  <c r="CE606" i="5" a="1"/>
  <c r="CE606" i="5" s="1"/>
  <c r="CD606" i="5" a="1"/>
  <c r="CD606" i="5" s="1"/>
  <c r="CC606" i="5" a="1"/>
  <c r="CC606" i="5" s="1"/>
  <c r="CB606" i="5" a="1"/>
  <c r="CB606" i="5" s="1"/>
  <c r="CA606" i="5" a="1"/>
  <c r="CA606" i="5" s="1"/>
  <c r="BZ606" i="5" a="1"/>
  <c r="BZ606" i="5" s="1"/>
  <c r="BY606" i="5" a="1"/>
  <c r="BY606" i="5" s="1"/>
  <c r="BX606" i="5" a="1"/>
  <c r="BX606" i="5" s="1"/>
  <c r="BW606" i="5" a="1"/>
  <c r="BW606" i="5" s="1"/>
  <c r="BV606" i="5" a="1"/>
  <c r="BV606" i="5" s="1"/>
  <c r="BU606" i="5" a="1"/>
  <c r="BU606" i="5" s="1"/>
  <c r="BT606" i="5" a="1"/>
  <c r="BT606" i="5" s="1"/>
  <c r="BS606" i="5" a="1"/>
  <c r="BS606" i="5" s="1"/>
  <c r="BR606" i="5" a="1"/>
  <c r="BR606" i="5" s="1"/>
  <c r="BQ606" i="5" a="1"/>
  <c r="BQ606" i="5" s="1"/>
  <c r="BP606" i="5" a="1"/>
  <c r="BP606" i="5" s="1"/>
  <c r="BO606" i="5" a="1"/>
  <c r="BO606" i="5" s="1"/>
  <c r="BN606" i="5" a="1"/>
  <c r="BN606" i="5" s="1"/>
  <c r="BM606" i="5" a="1"/>
  <c r="BM606" i="5" s="1"/>
  <c r="BL606" i="5" a="1"/>
  <c r="BL606" i="5" s="1"/>
  <c r="BK606" i="5" a="1"/>
  <c r="BK606" i="5" s="1"/>
  <c r="BJ606" i="5" a="1"/>
  <c r="BJ606" i="5" s="1"/>
  <c r="BI606" i="5" a="1"/>
  <c r="BI606" i="5" s="1"/>
  <c r="BH606" i="5" a="1"/>
  <c r="BH606" i="5" s="1"/>
  <c r="BG606" i="5" a="1"/>
  <c r="BG606" i="5" s="1"/>
  <c r="BF606" i="5" a="1"/>
  <c r="BF606" i="5" s="1"/>
  <c r="BE606" i="5" a="1"/>
  <c r="BE606" i="5" s="1"/>
  <c r="BD606" i="5" a="1"/>
  <c r="BD606" i="5" s="1"/>
  <c r="BC606" i="5" a="1"/>
  <c r="BC606" i="5" s="1"/>
  <c r="BB606" i="5" a="1"/>
  <c r="BB606" i="5" s="1"/>
  <c r="L606" i="5"/>
  <c r="M606" i="5" s="1"/>
  <c r="N606" i="5" s="1"/>
  <c r="O606" i="5" s="1"/>
  <c r="P606" i="5" s="1"/>
  <c r="Q606" i="5" s="1"/>
  <c r="R606" i="5" s="1"/>
  <c r="S606" i="5" s="1"/>
  <c r="T606" i="5" s="1"/>
  <c r="U606" i="5" s="1"/>
  <c r="V606" i="5" s="1"/>
  <c r="W606" i="5" s="1"/>
  <c r="X606" i="5" s="1"/>
  <c r="Y606" i="5" s="1"/>
  <c r="Z606" i="5" s="1"/>
  <c r="AA606" i="5" s="1"/>
  <c r="AB606" i="5" s="1"/>
  <c r="AC606" i="5" s="1"/>
  <c r="AD606" i="5" s="1"/>
  <c r="AE606" i="5" s="1"/>
  <c r="AF606" i="5" s="1"/>
  <c r="AG606" i="5" s="1"/>
  <c r="AH606" i="5" s="1"/>
  <c r="AI606" i="5" s="1"/>
  <c r="AJ606" i="5" s="1"/>
  <c r="AK606" i="5" s="1"/>
  <c r="AL606" i="5" s="1"/>
  <c r="AM606" i="5" s="1"/>
  <c r="AN606" i="5" s="1"/>
  <c r="AO606" i="5" s="1"/>
  <c r="AP606" i="5" s="1"/>
  <c r="AQ606" i="5" s="1"/>
  <c r="AR606" i="5" s="1"/>
  <c r="AS606" i="5" s="1"/>
  <c r="K606" i="5"/>
  <c r="F606" i="5"/>
  <c r="G606" i="5" s="1"/>
  <c r="H606" i="5" s="1"/>
  <c r="I606" i="5" s="1"/>
  <c r="K605" i="5"/>
  <c r="L605" i="5" s="1"/>
  <c r="M605" i="5" s="1"/>
  <c r="N605" i="5" s="1"/>
  <c r="O605" i="5" s="1"/>
  <c r="P605" i="5" s="1"/>
  <c r="Q605" i="5" s="1"/>
  <c r="R605" i="5" s="1"/>
  <c r="S605" i="5" s="1"/>
  <c r="T605" i="5" s="1"/>
  <c r="U605" i="5" s="1"/>
  <c r="V605" i="5" s="1"/>
  <c r="W605" i="5" s="1"/>
  <c r="X605" i="5" s="1"/>
  <c r="Y605" i="5" s="1"/>
  <c r="Z605" i="5" s="1"/>
  <c r="AA605" i="5" s="1"/>
  <c r="AB605" i="5" s="1"/>
  <c r="AC605" i="5" s="1"/>
  <c r="AD605" i="5" s="1"/>
  <c r="AE605" i="5" s="1"/>
  <c r="AF605" i="5" s="1"/>
  <c r="AG605" i="5" s="1"/>
  <c r="AH605" i="5" s="1"/>
  <c r="AI605" i="5" s="1"/>
  <c r="AJ605" i="5" s="1"/>
  <c r="AK605" i="5" s="1"/>
  <c r="AL605" i="5" s="1"/>
  <c r="AM605" i="5" s="1"/>
  <c r="AN605" i="5" s="1"/>
  <c r="AO605" i="5" s="1"/>
  <c r="AP605" i="5" s="1"/>
  <c r="AQ605" i="5" s="1"/>
  <c r="AR605" i="5" s="1"/>
  <c r="AS605" i="5" s="1"/>
  <c r="F605" i="5"/>
  <c r="G605" i="5" s="1"/>
  <c r="H605" i="5" s="1"/>
  <c r="I605" i="5" s="1"/>
  <c r="CI604" i="5" a="1"/>
  <c r="CI604" i="5" s="1"/>
  <c r="CH604" i="5" a="1"/>
  <c r="CH604" i="5" s="1"/>
  <c r="CG604" i="5" a="1"/>
  <c r="CG604" i="5" s="1"/>
  <c r="CF604" i="5" a="1"/>
  <c r="CF604" i="5" s="1"/>
  <c r="CE604" i="5" a="1"/>
  <c r="CE604" i="5" s="1"/>
  <c r="CD604" i="5" a="1"/>
  <c r="CD604" i="5" s="1"/>
  <c r="CC604" i="5" a="1"/>
  <c r="CC604" i="5" s="1"/>
  <c r="CB604" i="5" a="1"/>
  <c r="CB604" i="5" s="1"/>
  <c r="CA604" i="5" a="1"/>
  <c r="CA604" i="5" s="1"/>
  <c r="BZ604" i="5" a="1"/>
  <c r="BZ604" i="5" s="1"/>
  <c r="BY604" i="5" a="1"/>
  <c r="BY604" i="5" s="1"/>
  <c r="BX604" i="5" a="1"/>
  <c r="BX604" i="5" s="1"/>
  <c r="BW604" i="5" a="1"/>
  <c r="BW604" i="5" s="1"/>
  <c r="BV604" i="5" a="1"/>
  <c r="BV604" i="5" s="1"/>
  <c r="BU604" i="5" a="1"/>
  <c r="BU604" i="5" s="1"/>
  <c r="BT604" i="5" a="1"/>
  <c r="BT604" i="5" s="1"/>
  <c r="BS604" i="5" a="1"/>
  <c r="BS604" i="5" s="1"/>
  <c r="BR604" i="5" a="1"/>
  <c r="BR604" i="5" s="1"/>
  <c r="BQ604" i="5" a="1"/>
  <c r="BQ604" i="5" s="1"/>
  <c r="BP604" i="5" a="1"/>
  <c r="BP604" i="5" s="1"/>
  <c r="BO604" i="5" a="1"/>
  <c r="BO604" i="5" s="1"/>
  <c r="BN604" i="5" a="1"/>
  <c r="BN604" i="5" s="1"/>
  <c r="BM604" i="5" a="1"/>
  <c r="BM604" i="5" s="1"/>
  <c r="BL604" i="5" a="1"/>
  <c r="BL604" i="5" s="1"/>
  <c r="BK604" i="5" a="1"/>
  <c r="BK604" i="5" s="1"/>
  <c r="BJ604" i="5" a="1"/>
  <c r="BJ604" i="5" s="1"/>
  <c r="BI604" i="5" a="1"/>
  <c r="BI604" i="5" s="1"/>
  <c r="BH604" i="5" a="1"/>
  <c r="BH604" i="5" s="1"/>
  <c r="BG604" i="5" a="1"/>
  <c r="BG604" i="5" s="1"/>
  <c r="BF604" i="5" a="1"/>
  <c r="BF604" i="5" s="1"/>
  <c r="BE604" i="5" a="1"/>
  <c r="BE604" i="5" s="1"/>
  <c r="BD604" i="5" a="1"/>
  <c r="BD604" i="5" s="1"/>
  <c r="BC604" i="5" a="1"/>
  <c r="BC604" i="5" s="1"/>
  <c r="BB604" i="5" a="1"/>
  <c r="BB604" i="5" s="1"/>
  <c r="BA604" i="5" a="1"/>
  <c r="BA604" i="5" s="1"/>
  <c r="AZ604" i="5" a="1"/>
  <c r="AZ604" i="5" s="1"/>
  <c r="AY604" i="5" a="1"/>
  <c r="AY604" i="5" s="1"/>
  <c r="AX604" i="5" a="1"/>
  <c r="AX604" i="5" s="1"/>
  <c r="AW604" i="5" a="1"/>
  <c r="AW604" i="5" s="1"/>
  <c r="AV604" i="5" a="1"/>
  <c r="AV604" i="5" s="1"/>
  <c r="AU604" i="5" a="1"/>
  <c r="AU604" i="5" s="1"/>
  <c r="AU603" i="5" a="1"/>
  <c r="AU603" i="5" s="1"/>
  <c r="B599" i="5"/>
  <c r="CI592" i="5" a="1"/>
  <c r="CI592" i="5" s="1"/>
  <c r="CH592" i="5" a="1"/>
  <c r="CH592" i="5" s="1"/>
  <c r="CG592" i="5" a="1"/>
  <c r="CG592" i="5" s="1"/>
  <c r="CF592" i="5" a="1"/>
  <c r="CF592" i="5" s="1"/>
  <c r="CE592" i="5" a="1"/>
  <c r="CE592" i="5" s="1"/>
  <c r="CD592" i="5" a="1"/>
  <c r="CD592" i="5" s="1"/>
  <c r="CC592" i="5" a="1"/>
  <c r="CC592" i="5" s="1"/>
  <c r="CB592" i="5" a="1"/>
  <c r="CB592" i="5" s="1"/>
  <c r="CA592" i="5" a="1"/>
  <c r="CA592" i="5" s="1"/>
  <c r="BZ592" i="5" a="1"/>
  <c r="BZ592" i="5" s="1"/>
  <c r="BY592" i="5" a="1"/>
  <c r="BY592" i="5" s="1"/>
  <c r="BX592" i="5" a="1"/>
  <c r="BX592" i="5" s="1"/>
  <c r="BW592" i="5" a="1"/>
  <c r="BW592" i="5" s="1"/>
  <c r="BV592" i="5" a="1"/>
  <c r="BV592" i="5" s="1"/>
  <c r="BU592" i="5" a="1"/>
  <c r="BU592" i="5" s="1"/>
  <c r="BT592" i="5" a="1"/>
  <c r="BT592" i="5" s="1"/>
  <c r="BS592" i="5" a="1"/>
  <c r="BS592" i="5" s="1"/>
  <c r="BR592" i="5" a="1"/>
  <c r="BR592" i="5" s="1"/>
  <c r="BQ592" i="5" a="1"/>
  <c r="BQ592" i="5" s="1"/>
  <c r="BP592" i="5" a="1"/>
  <c r="BP592" i="5" s="1"/>
  <c r="BO592" i="5" a="1"/>
  <c r="BO592" i="5" s="1"/>
  <c r="BN592" i="5" a="1"/>
  <c r="BN592" i="5" s="1"/>
  <c r="BM592" i="5" a="1"/>
  <c r="BM592" i="5" s="1"/>
  <c r="BL592" i="5" a="1"/>
  <c r="BL592" i="5" s="1"/>
  <c r="BK592" i="5" a="1"/>
  <c r="BK592" i="5" s="1"/>
  <c r="BJ592" i="5" a="1"/>
  <c r="BJ592" i="5" s="1"/>
  <c r="BI592" i="5" a="1"/>
  <c r="BI592" i="5" s="1"/>
  <c r="BH592" i="5" a="1"/>
  <c r="BH592" i="5" s="1"/>
  <c r="BG592" i="5" a="1"/>
  <c r="BG592" i="5" s="1"/>
  <c r="BF592" i="5" a="1"/>
  <c r="BF592" i="5" s="1"/>
  <c r="BE592" i="5" a="1"/>
  <c r="BE592" i="5" s="1"/>
  <c r="BD592" i="5" a="1"/>
  <c r="BD592" i="5" s="1"/>
  <c r="BC592" i="5" a="1"/>
  <c r="BC592" i="5" s="1"/>
  <c r="BB592" i="5" a="1"/>
  <c r="BB592" i="5" s="1"/>
  <c r="BA592" i="5" a="1"/>
  <c r="BA592" i="5" s="1"/>
  <c r="AZ592" i="5" a="1"/>
  <c r="AZ592" i="5" s="1"/>
  <c r="AY592" i="5" a="1"/>
  <c r="AY592" i="5" s="1"/>
  <c r="AX592" i="5" a="1"/>
  <c r="AX592" i="5" s="1"/>
  <c r="AW592" i="5" a="1"/>
  <c r="AW592" i="5" s="1"/>
  <c r="AV592" i="5" a="1"/>
  <c r="AV592" i="5" s="1"/>
  <c r="AU592" i="5" a="1"/>
  <c r="AU592" i="5" s="1"/>
  <c r="R592" i="5"/>
  <c r="S592" i="5" s="1"/>
  <c r="T592" i="5" s="1"/>
  <c r="U592" i="5" s="1"/>
  <c r="V592" i="5" s="1"/>
  <c r="W592" i="5" s="1"/>
  <c r="X592" i="5" s="1"/>
  <c r="Y592" i="5" s="1"/>
  <c r="Z592" i="5" s="1"/>
  <c r="AA592" i="5" s="1"/>
  <c r="AB592" i="5" s="1"/>
  <c r="AC592" i="5" s="1"/>
  <c r="AD592" i="5" s="1"/>
  <c r="AE592" i="5" s="1"/>
  <c r="AF592" i="5" s="1"/>
  <c r="AG592" i="5" s="1"/>
  <c r="AH592" i="5" s="1"/>
  <c r="AI592" i="5" s="1"/>
  <c r="AJ592" i="5" s="1"/>
  <c r="AK592" i="5" s="1"/>
  <c r="AL592" i="5" s="1"/>
  <c r="AM592" i="5" s="1"/>
  <c r="AN592" i="5" s="1"/>
  <c r="AO592" i="5" s="1"/>
  <c r="AP592" i="5" s="1"/>
  <c r="AQ592" i="5" s="1"/>
  <c r="AR592" i="5" s="1"/>
  <c r="AS592" i="5" s="1"/>
  <c r="F592" i="5"/>
  <c r="G592" i="5" s="1"/>
  <c r="H592" i="5" s="1"/>
  <c r="I592" i="5" s="1"/>
  <c r="J592" i="5" s="1"/>
  <c r="K592" i="5" s="1"/>
  <c r="L592" i="5" s="1"/>
  <c r="M592" i="5" s="1"/>
  <c r="N592" i="5" s="1"/>
  <c r="O592" i="5" s="1"/>
  <c r="P592" i="5" s="1"/>
  <c r="Q592" i="5" s="1"/>
  <c r="CI591" i="5" a="1"/>
  <c r="CI591" i="5" s="1"/>
  <c r="CH591" i="5" a="1"/>
  <c r="CH591" i="5" s="1"/>
  <c r="CG591" i="5" a="1"/>
  <c r="CG591" i="5" s="1"/>
  <c r="CF591" i="5" a="1"/>
  <c r="CF591" i="5" s="1"/>
  <c r="CE591" i="5" a="1"/>
  <c r="CE591" i="5" s="1"/>
  <c r="CD591" i="5" a="1"/>
  <c r="CD591" i="5" s="1"/>
  <c r="CC591" i="5" a="1"/>
  <c r="CC591" i="5" s="1"/>
  <c r="CB591" i="5" a="1"/>
  <c r="CB591" i="5" s="1"/>
  <c r="CA591" i="5" a="1"/>
  <c r="CA591" i="5" s="1"/>
  <c r="BZ591" i="5" a="1"/>
  <c r="BZ591" i="5" s="1"/>
  <c r="BY591" i="5" a="1"/>
  <c r="BY591" i="5" s="1"/>
  <c r="BX591" i="5" a="1"/>
  <c r="BX591" i="5" s="1"/>
  <c r="BW591" i="5" a="1"/>
  <c r="BW591" i="5" s="1"/>
  <c r="BV591" i="5" a="1"/>
  <c r="BV591" i="5" s="1"/>
  <c r="BU591" i="5" a="1"/>
  <c r="BU591" i="5" s="1"/>
  <c r="BT591" i="5" a="1"/>
  <c r="BT591" i="5" s="1"/>
  <c r="BS591" i="5" a="1"/>
  <c r="BS591" i="5" s="1"/>
  <c r="BR591" i="5" a="1"/>
  <c r="BR591" i="5" s="1"/>
  <c r="BQ591" i="5" a="1"/>
  <c r="BQ591" i="5" s="1"/>
  <c r="BP591" i="5" a="1"/>
  <c r="BP591" i="5" s="1"/>
  <c r="BO591" i="5" a="1"/>
  <c r="BO591" i="5" s="1"/>
  <c r="BN591" i="5" a="1"/>
  <c r="BN591" i="5" s="1"/>
  <c r="BM591" i="5" a="1"/>
  <c r="BM591" i="5" s="1"/>
  <c r="BL591" i="5" a="1"/>
  <c r="BL591" i="5" s="1"/>
  <c r="BK591" i="5" a="1"/>
  <c r="BK591" i="5" s="1"/>
  <c r="BJ591" i="5" a="1"/>
  <c r="BJ591" i="5" s="1"/>
  <c r="BI591" i="5" a="1"/>
  <c r="BI591" i="5" s="1"/>
  <c r="BH591" i="5" a="1"/>
  <c r="BH591" i="5" s="1"/>
  <c r="BG591" i="5" a="1"/>
  <c r="BG591" i="5" s="1"/>
  <c r="BF591" i="5" a="1"/>
  <c r="BF591" i="5" s="1"/>
  <c r="BE591" i="5" a="1"/>
  <c r="BE591" i="5" s="1"/>
  <c r="BD591" i="5" a="1"/>
  <c r="BD591" i="5" s="1"/>
  <c r="BC591" i="5" a="1"/>
  <c r="BC591" i="5" s="1"/>
  <c r="BB591" i="5" a="1"/>
  <c r="BB591" i="5" s="1"/>
  <c r="BA591" i="5" a="1"/>
  <c r="BA591" i="5" s="1"/>
  <c r="AZ591" i="5" a="1"/>
  <c r="AZ591" i="5" s="1"/>
  <c r="AY591" i="5" a="1"/>
  <c r="AY591" i="5" s="1"/>
  <c r="AX591" i="5" a="1"/>
  <c r="AX591" i="5" s="1"/>
  <c r="AW591" i="5" a="1"/>
  <c r="AW591" i="5" s="1"/>
  <c r="AV591" i="5" a="1"/>
  <c r="AV591" i="5" s="1"/>
  <c r="AU591" i="5" a="1"/>
  <c r="AU591" i="5" s="1"/>
  <c r="F591" i="5"/>
  <c r="G591" i="5" s="1"/>
  <c r="H591" i="5" s="1"/>
  <c r="I591" i="5" s="1"/>
  <c r="J591" i="5" s="1"/>
  <c r="K591" i="5" s="1"/>
  <c r="L591" i="5" s="1"/>
  <c r="M591" i="5" s="1"/>
  <c r="N591" i="5" s="1"/>
  <c r="O591" i="5" s="1"/>
  <c r="P591" i="5" s="1"/>
  <c r="Q591" i="5" s="1"/>
  <c r="R591" i="5" s="1"/>
  <c r="S591" i="5" s="1"/>
  <c r="T591" i="5" s="1"/>
  <c r="U591" i="5" s="1"/>
  <c r="V591" i="5" s="1"/>
  <c r="W591" i="5" s="1"/>
  <c r="X591" i="5" s="1"/>
  <c r="Y591" i="5" s="1"/>
  <c r="Z591" i="5" s="1"/>
  <c r="AA591" i="5" s="1"/>
  <c r="AB591" i="5" s="1"/>
  <c r="AC591" i="5" s="1"/>
  <c r="AD591" i="5" s="1"/>
  <c r="AE591" i="5" s="1"/>
  <c r="AF591" i="5" s="1"/>
  <c r="AG591" i="5" s="1"/>
  <c r="AH591" i="5" s="1"/>
  <c r="AI591" i="5" s="1"/>
  <c r="AJ591" i="5" s="1"/>
  <c r="AK591" i="5" s="1"/>
  <c r="AL591" i="5" s="1"/>
  <c r="AM591" i="5" s="1"/>
  <c r="AN591" i="5" s="1"/>
  <c r="AO591" i="5" s="1"/>
  <c r="AP591" i="5" s="1"/>
  <c r="AQ591" i="5" s="1"/>
  <c r="AR591" i="5" s="1"/>
  <c r="AS591" i="5" s="1"/>
  <c r="E590" i="5"/>
  <c r="CI589" i="5" a="1"/>
  <c r="CI589" i="5" s="1"/>
  <c r="CH589" i="5" a="1"/>
  <c r="CH589" i="5" s="1"/>
  <c r="CG589" i="5" a="1"/>
  <c r="CG589" i="5" s="1"/>
  <c r="CF589" i="5" a="1"/>
  <c r="CF589" i="5" s="1"/>
  <c r="CE589" i="5" a="1"/>
  <c r="CE589" i="5" s="1"/>
  <c r="CD589" i="5" a="1"/>
  <c r="CD589" i="5" s="1"/>
  <c r="CC589" i="5" a="1"/>
  <c r="CC589" i="5" s="1"/>
  <c r="CB589" i="5" a="1"/>
  <c r="CB589" i="5" s="1"/>
  <c r="CA589" i="5" a="1"/>
  <c r="CA589" i="5" s="1"/>
  <c r="BZ589" i="5" a="1"/>
  <c r="BZ589" i="5" s="1"/>
  <c r="BY589" i="5" a="1"/>
  <c r="BY589" i="5" s="1"/>
  <c r="BX589" i="5" a="1"/>
  <c r="BX589" i="5" s="1"/>
  <c r="BW589" i="5" a="1"/>
  <c r="BW589" i="5" s="1"/>
  <c r="BV589" i="5" a="1"/>
  <c r="BV589" i="5" s="1"/>
  <c r="BU589" i="5" a="1"/>
  <c r="BU589" i="5" s="1"/>
  <c r="BT589" i="5" a="1"/>
  <c r="BT589" i="5" s="1"/>
  <c r="BS589" i="5" a="1"/>
  <c r="BS589" i="5" s="1"/>
  <c r="BR589" i="5" a="1"/>
  <c r="BR589" i="5" s="1"/>
  <c r="BQ589" i="5" a="1"/>
  <c r="BQ589" i="5" s="1"/>
  <c r="BP589" i="5" a="1"/>
  <c r="BP589" i="5" s="1"/>
  <c r="BO589" i="5" a="1"/>
  <c r="BO589" i="5" s="1"/>
  <c r="BN589" i="5" a="1"/>
  <c r="BN589" i="5" s="1"/>
  <c r="BM589" i="5" a="1"/>
  <c r="BM589" i="5" s="1"/>
  <c r="BL589" i="5" a="1"/>
  <c r="BL589" i="5" s="1"/>
  <c r="BK589" i="5" a="1"/>
  <c r="BK589" i="5" s="1"/>
  <c r="BJ589" i="5" a="1"/>
  <c r="BJ589" i="5" s="1"/>
  <c r="BI589" i="5" a="1"/>
  <c r="BI589" i="5" s="1"/>
  <c r="BH589" i="5" a="1"/>
  <c r="BH589" i="5" s="1"/>
  <c r="BG589" i="5" a="1"/>
  <c r="BG589" i="5" s="1"/>
  <c r="BF589" i="5" a="1"/>
  <c r="BF589" i="5" s="1"/>
  <c r="BE589" i="5" a="1"/>
  <c r="BE589" i="5" s="1"/>
  <c r="BD589" i="5" a="1"/>
  <c r="BD589" i="5" s="1"/>
  <c r="BC589" i="5" a="1"/>
  <c r="BC589" i="5" s="1"/>
  <c r="BB589" i="5" a="1"/>
  <c r="BB589" i="5" s="1"/>
  <c r="L589" i="5"/>
  <c r="M589" i="5" s="1"/>
  <c r="N589" i="5" s="1"/>
  <c r="O589" i="5" s="1"/>
  <c r="P589" i="5" s="1"/>
  <c r="Q589" i="5" s="1"/>
  <c r="R589" i="5" s="1"/>
  <c r="S589" i="5" s="1"/>
  <c r="T589" i="5" s="1"/>
  <c r="U589" i="5" s="1"/>
  <c r="V589" i="5" s="1"/>
  <c r="W589" i="5" s="1"/>
  <c r="X589" i="5" s="1"/>
  <c r="Y589" i="5" s="1"/>
  <c r="Z589" i="5" s="1"/>
  <c r="AA589" i="5" s="1"/>
  <c r="AB589" i="5" s="1"/>
  <c r="AC589" i="5" s="1"/>
  <c r="AD589" i="5" s="1"/>
  <c r="AE589" i="5" s="1"/>
  <c r="AF589" i="5" s="1"/>
  <c r="AG589" i="5" s="1"/>
  <c r="AH589" i="5" s="1"/>
  <c r="AI589" i="5" s="1"/>
  <c r="AJ589" i="5" s="1"/>
  <c r="AK589" i="5" s="1"/>
  <c r="AL589" i="5" s="1"/>
  <c r="AM589" i="5" s="1"/>
  <c r="AN589" i="5" s="1"/>
  <c r="AO589" i="5" s="1"/>
  <c r="AP589" i="5" s="1"/>
  <c r="AQ589" i="5" s="1"/>
  <c r="AR589" i="5" s="1"/>
  <c r="AS589" i="5" s="1"/>
  <c r="K589" i="5"/>
  <c r="F589" i="5"/>
  <c r="G589" i="5" s="1"/>
  <c r="H589" i="5" s="1"/>
  <c r="I589" i="5" s="1"/>
  <c r="K588" i="5"/>
  <c r="L588" i="5" s="1"/>
  <c r="M588" i="5" s="1"/>
  <c r="N588" i="5" s="1"/>
  <c r="O588" i="5" s="1"/>
  <c r="P588" i="5" s="1"/>
  <c r="Q588" i="5" s="1"/>
  <c r="R588" i="5" s="1"/>
  <c r="S588" i="5" s="1"/>
  <c r="T588" i="5" s="1"/>
  <c r="U588" i="5" s="1"/>
  <c r="V588" i="5" s="1"/>
  <c r="W588" i="5" s="1"/>
  <c r="X588" i="5" s="1"/>
  <c r="Y588" i="5" s="1"/>
  <c r="Z588" i="5" s="1"/>
  <c r="AA588" i="5" s="1"/>
  <c r="AB588" i="5" s="1"/>
  <c r="AC588" i="5" s="1"/>
  <c r="AD588" i="5" s="1"/>
  <c r="AE588" i="5" s="1"/>
  <c r="AF588" i="5" s="1"/>
  <c r="AG588" i="5" s="1"/>
  <c r="AH588" i="5" s="1"/>
  <c r="AI588" i="5" s="1"/>
  <c r="AJ588" i="5" s="1"/>
  <c r="AK588" i="5" s="1"/>
  <c r="AL588" i="5" s="1"/>
  <c r="AM588" i="5" s="1"/>
  <c r="AN588" i="5" s="1"/>
  <c r="AO588" i="5" s="1"/>
  <c r="AP588" i="5" s="1"/>
  <c r="AQ588" i="5" s="1"/>
  <c r="AR588" i="5" s="1"/>
  <c r="AS588" i="5" s="1"/>
  <c r="F588" i="5"/>
  <c r="G588" i="5" s="1"/>
  <c r="H588" i="5" s="1"/>
  <c r="I588" i="5" s="1"/>
  <c r="CI587" i="5" a="1"/>
  <c r="CI587" i="5" s="1"/>
  <c r="CH587" i="5" a="1"/>
  <c r="CH587" i="5" s="1"/>
  <c r="CG587" i="5" a="1"/>
  <c r="CG587" i="5" s="1"/>
  <c r="CF587" i="5" a="1"/>
  <c r="CF587" i="5" s="1"/>
  <c r="CE587" i="5" a="1"/>
  <c r="CE587" i="5" s="1"/>
  <c r="CD587" i="5" a="1"/>
  <c r="CD587" i="5" s="1"/>
  <c r="CC587" i="5" a="1"/>
  <c r="CC587" i="5" s="1"/>
  <c r="CB587" i="5" a="1"/>
  <c r="CB587" i="5" s="1"/>
  <c r="CA587" i="5" a="1"/>
  <c r="CA587" i="5" s="1"/>
  <c r="BZ587" i="5" a="1"/>
  <c r="BZ587" i="5" s="1"/>
  <c r="BY587" i="5" a="1"/>
  <c r="BY587" i="5" s="1"/>
  <c r="BX587" i="5" a="1"/>
  <c r="BX587" i="5" s="1"/>
  <c r="BW587" i="5" a="1"/>
  <c r="BW587" i="5" s="1"/>
  <c r="BV587" i="5" a="1"/>
  <c r="BV587" i="5" s="1"/>
  <c r="BU587" i="5" a="1"/>
  <c r="BU587" i="5" s="1"/>
  <c r="BT587" i="5" a="1"/>
  <c r="BT587" i="5" s="1"/>
  <c r="BS587" i="5" a="1"/>
  <c r="BS587" i="5" s="1"/>
  <c r="BR587" i="5" a="1"/>
  <c r="BR587" i="5" s="1"/>
  <c r="BQ587" i="5" a="1"/>
  <c r="BQ587" i="5" s="1"/>
  <c r="BP587" i="5" a="1"/>
  <c r="BP587" i="5" s="1"/>
  <c r="BO587" i="5" a="1"/>
  <c r="BO587" i="5" s="1"/>
  <c r="BN587" i="5" a="1"/>
  <c r="BN587" i="5" s="1"/>
  <c r="BM587" i="5" a="1"/>
  <c r="BM587" i="5" s="1"/>
  <c r="BL587" i="5" a="1"/>
  <c r="BL587" i="5" s="1"/>
  <c r="BK587" i="5" a="1"/>
  <c r="BK587" i="5" s="1"/>
  <c r="BJ587" i="5" a="1"/>
  <c r="BJ587" i="5" s="1"/>
  <c r="BI587" i="5" a="1"/>
  <c r="BI587" i="5" s="1"/>
  <c r="BH587" i="5" a="1"/>
  <c r="BH587" i="5" s="1"/>
  <c r="BG587" i="5" a="1"/>
  <c r="BG587" i="5" s="1"/>
  <c r="BF587" i="5" a="1"/>
  <c r="BF587" i="5" s="1"/>
  <c r="BE587" i="5" a="1"/>
  <c r="BE587" i="5" s="1"/>
  <c r="BD587" i="5" a="1"/>
  <c r="BD587" i="5" s="1"/>
  <c r="BC587" i="5" a="1"/>
  <c r="BC587" i="5" s="1"/>
  <c r="BB587" i="5" a="1"/>
  <c r="BB587" i="5" s="1"/>
  <c r="BA587" i="5" a="1"/>
  <c r="BA587" i="5" s="1"/>
  <c r="AZ587" i="5" a="1"/>
  <c r="AZ587" i="5" s="1"/>
  <c r="AY587" i="5" a="1"/>
  <c r="AY587" i="5" s="1"/>
  <c r="AX587" i="5" a="1"/>
  <c r="AX587" i="5" s="1"/>
  <c r="AW587" i="5" a="1"/>
  <c r="AW587" i="5" s="1"/>
  <c r="AV587" i="5" a="1"/>
  <c r="AV587" i="5" s="1"/>
  <c r="AU587" i="5" a="1"/>
  <c r="AU587" i="5" s="1"/>
  <c r="AU586" i="5" a="1"/>
  <c r="AU586" i="5" s="1"/>
  <c r="B582" i="5"/>
  <c r="CI575" i="5" a="1"/>
  <c r="CI575" i="5" s="1"/>
  <c r="CH575" i="5" a="1"/>
  <c r="CH575" i="5" s="1"/>
  <c r="CG575" i="5" a="1"/>
  <c r="CG575" i="5" s="1"/>
  <c r="CF575" i="5" a="1"/>
  <c r="CF575" i="5" s="1"/>
  <c r="CE575" i="5" a="1"/>
  <c r="CE575" i="5" s="1"/>
  <c r="CD575" i="5" a="1"/>
  <c r="CD575" i="5" s="1"/>
  <c r="CC575" i="5" a="1"/>
  <c r="CC575" i="5" s="1"/>
  <c r="CB575" i="5" a="1"/>
  <c r="CB575" i="5" s="1"/>
  <c r="CA575" i="5" a="1"/>
  <c r="CA575" i="5" s="1"/>
  <c r="BZ575" i="5" a="1"/>
  <c r="BZ575" i="5" s="1"/>
  <c r="BY575" i="5" a="1"/>
  <c r="BY575" i="5" s="1"/>
  <c r="BX575" i="5" a="1"/>
  <c r="BX575" i="5" s="1"/>
  <c r="BW575" i="5" a="1"/>
  <c r="BW575" i="5" s="1"/>
  <c r="BV575" i="5" a="1"/>
  <c r="BV575" i="5" s="1"/>
  <c r="BU575" i="5" a="1"/>
  <c r="BU575" i="5" s="1"/>
  <c r="BT575" i="5" a="1"/>
  <c r="BT575" i="5" s="1"/>
  <c r="BS575" i="5" a="1"/>
  <c r="BS575" i="5" s="1"/>
  <c r="BR575" i="5" a="1"/>
  <c r="BR575" i="5" s="1"/>
  <c r="BQ575" i="5" a="1"/>
  <c r="BQ575" i="5" s="1"/>
  <c r="BP575" i="5" a="1"/>
  <c r="BP575" i="5" s="1"/>
  <c r="BO575" i="5" a="1"/>
  <c r="BO575" i="5" s="1"/>
  <c r="BN575" i="5" a="1"/>
  <c r="BN575" i="5" s="1"/>
  <c r="BM575" i="5" a="1"/>
  <c r="BM575" i="5" s="1"/>
  <c r="BL575" i="5" a="1"/>
  <c r="BL575" i="5" s="1"/>
  <c r="BK575" i="5" a="1"/>
  <c r="BK575" i="5" s="1"/>
  <c r="BJ575" i="5" a="1"/>
  <c r="BJ575" i="5" s="1"/>
  <c r="BI575" i="5" a="1"/>
  <c r="BI575" i="5" s="1"/>
  <c r="BH575" i="5" a="1"/>
  <c r="BH575" i="5" s="1"/>
  <c r="BG575" i="5" a="1"/>
  <c r="BG575" i="5" s="1"/>
  <c r="BF575" i="5" a="1"/>
  <c r="BF575" i="5" s="1"/>
  <c r="BE575" i="5" a="1"/>
  <c r="BE575" i="5" s="1"/>
  <c r="BD575" i="5" a="1"/>
  <c r="BD575" i="5" s="1"/>
  <c r="BC575" i="5" a="1"/>
  <c r="BC575" i="5" s="1"/>
  <c r="BB575" i="5" a="1"/>
  <c r="BB575" i="5" s="1"/>
  <c r="BA575" i="5" a="1"/>
  <c r="BA575" i="5" s="1"/>
  <c r="AZ575" i="5" a="1"/>
  <c r="AZ575" i="5" s="1"/>
  <c r="AY575" i="5" a="1"/>
  <c r="AY575" i="5" s="1"/>
  <c r="AX575" i="5" a="1"/>
  <c r="AX575" i="5" s="1"/>
  <c r="AW575" i="5" a="1"/>
  <c r="AW575" i="5" s="1"/>
  <c r="AV575" i="5" a="1"/>
  <c r="AV575" i="5" s="1"/>
  <c r="AU575" i="5" a="1"/>
  <c r="AU575" i="5" s="1"/>
  <c r="K575" i="5"/>
  <c r="L575" i="5" s="1"/>
  <c r="M575" i="5" s="1"/>
  <c r="N575" i="5" s="1"/>
  <c r="O575" i="5" s="1"/>
  <c r="P575" i="5" s="1"/>
  <c r="Q575" i="5" s="1"/>
  <c r="R575" i="5" s="1"/>
  <c r="S575" i="5" s="1"/>
  <c r="T575" i="5" s="1"/>
  <c r="U575" i="5" s="1"/>
  <c r="V575" i="5" s="1"/>
  <c r="W575" i="5" s="1"/>
  <c r="X575" i="5" s="1"/>
  <c r="Y575" i="5" s="1"/>
  <c r="Z575" i="5" s="1"/>
  <c r="AA575" i="5" s="1"/>
  <c r="AB575" i="5" s="1"/>
  <c r="AC575" i="5" s="1"/>
  <c r="AD575" i="5" s="1"/>
  <c r="AE575" i="5" s="1"/>
  <c r="AF575" i="5" s="1"/>
  <c r="AG575" i="5" s="1"/>
  <c r="AH575" i="5" s="1"/>
  <c r="AI575" i="5" s="1"/>
  <c r="AJ575" i="5" s="1"/>
  <c r="AK575" i="5" s="1"/>
  <c r="AL575" i="5" s="1"/>
  <c r="AM575" i="5" s="1"/>
  <c r="AN575" i="5" s="1"/>
  <c r="AO575" i="5" s="1"/>
  <c r="AP575" i="5" s="1"/>
  <c r="AQ575" i="5" s="1"/>
  <c r="AR575" i="5" s="1"/>
  <c r="AS575" i="5" s="1"/>
  <c r="F575" i="5"/>
  <c r="G575" i="5" s="1"/>
  <c r="H575" i="5" s="1"/>
  <c r="I575" i="5" s="1"/>
  <c r="J575" i="5" s="1"/>
  <c r="CI574" i="5" a="1"/>
  <c r="CI574" i="5" s="1"/>
  <c r="CH574" i="5" a="1"/>
  <c r="CH574" i="5" s="1"/>
  <c r="CG574" i="5" a="1"/>
  <c r="CG574" i="5" s="1"/>
  <c r="CF574" i="5" a="1"/>
  <c r="CF574" i="5" s="1"/>
  <c r="CE574" i="5" a="1"/>
  <c r="CE574" i="5" s="1"/>
  <c r="CD574" i="5" a="1"/>
  <c r="CD574" i="5" s="1"/>
  <c r="CC574" i="5" a="1"/>
  <c r="CC574" i="5" s="1"/>
  <c r="CB574" i="5" a="1"/>
  <c r="CB574" i="5" s="1"/>
  <c r="CA574" i="5" a="1"/>
  <c r="CA574" i="5" s="1"/>
  <c r="BZ574" i="5" a="1"/>
  <c r="BZ574" i="5" s="1"/>
  <c r="BY574" i="5" a="1"/>
  <c r="BY574" i="5" s="1"/>
  <c r="BX574" i="5" a="1"/>
  <c r="BX574" i="5" s="1"/>
  <c r="BW574" i="5" a="1"/>
  <c r="BW574" i="5" s="1"/>
  <c r="BV574" i="5" a="1"/>
  <c r="BV574" i="5" s="1"/>
  <c r="BU574" i="5" a="1"/>
  <c r="BU574" i="5" s="1"/>
  <c r="BT574" i="5" a="1"/>
  <c r="BT574" i="5" s="1"/>
  <c r="BS574" i="5" a="1"/>
  <c r="BS574" i="5" s="1"/>
  <c r="BR574" i="5" a="1"/>
  <c r="BR574" i="5" s="1"/>
  <c r="BQ574" i="5" a="1"/>
  <c r="BQ574" i="5" s="1"/>
  <c r="BP574" i="5" a="1"/>
  <c r="BP574" i="5" s="1"/>
  <c r="BO574" i="5" a="1"/>
  <c r="BO574" i="5" s="1"/>
  <c r="BN574" i="5" a="1"/>
  <c r="BN574" i="5" s="1"/>
  <c r="BM574" i="5" a="1"/>
  <c r="BM574" i="5" s="1"/>
  <c r="BL574" i="5" a="1"/>
  <c r="BL574" i="5" s="1"/>
  <c r="BK574" i="5" a="1"/>
  <c r="BK574" i="5" s="1"/>
  <c r="BJ574" i="5" a="1"/>
  <c r="BJ574" i="5" s="1"/>
  <c r="BI574" i="5" a="1"/>
  <c r="BI574" i="5" s="1"/>
  <c r="BH574" i="5" a="1"/>
  <c r="BH574" i="5" s="1"/>
  <c r="BG574" i="5" a="1"/>
  <c r="BG574" i="5" s="1"/>
  <c r="BF574" i="5" a="1"/>
  <c r="BF574" i="5" s="1"/>
  <c r="BE574" i="5" a="1"/>
  <c r="BE574" i="5" s="1"/>
  <c r="BD574" i="5" a="1"/>
  <c r="BD574" i="5" s="1"/>
  <c r="BC574" i="5" a="1"/>
  <c r="BC574" i="5" s="1"/>
  <c r="BB574" i="5" a="1"/>
  <c r="BB574" i="5" s="1"/>
  <c r="BA574" i="5" a="1"/>
  <c r="BA574" i="5" s="1"/>
  <c r="AZ574" i="5" a="1"/>
  <c r="AZ574" i="5" s="1"/>
  <c r="AY574" i="5" a="1"/>
  <c r="AY574" i="5" s="1"/>
  <c r="AX574" i="5" a="1"/>
  <c r="AX574" i="5" s="1"/>
  <c r="AW574" i="5" a="1"/>
  <c r="AW574" i="5" s="1"/>
  <c r="AV574" i="5" a="1"/>
  <c r="AV574" i="5" s="1"/>
  <c r="AU574" i="5" a="1"/>
  <c r="AU574" i="5" s="1"/>
  <c r="F574" i="5"/>
  <c r="G574" i="5" s="1"/>
  <c r="H574" i="5" s="1"/>
  <c r="I574" i="5" s="1"/>
  <c r="J574" i="5" s="1"/>
  <c r="K574" i="5" s="1"/>
  <c r="L574" i="5" s="1"/>
  <c r="M574" i="5" s="1"/>
  <c r="N574" i="5" s="1"/>
  <c r="O574" i="5" s="1"/>
  <c r="P574" i="5" s="1"/>
  <c r="Q574" i="5" s="1"/>
  <c r="R574" i="5" s="1"/>
  <c r="S574" i="5" s="1"/>
  <c r="T574" i="5" s="1"/>
  <c r="U574" i="5" s="1"/>
  <c r="V574" i="5" s="1"/>
  <c r="W574" i="5" s="1"/>
  <c r="X574" i="5" s="1"/>
  <c r="Y574" i="5" s="1"/>
  <c r="Z574" i="5" s="1"/>
  <c r="AA574" i="5" s="1"/>
  <c r="AB574" i="5" s="1"/>
  <c r="AC574" i="5" s="1"/>
  <c r="AD574" i="5" s="1"/>
  <c r="AE574" i="5" s="1"/>
  <c r="AF574" i="5" s="1"/>
  <c r="AG574" i="5" s="1"/>
  <c r="AH574" i="5" s="1"/>
  <c r="AI574" i="5" s="1"/>
  <c r="AJ574" i="5" s="1"/>
  <c r="AK574" i="5" s="1"/>
  <c r="AL574" i="5" s="1"/>
  <c r="AM574" i="5" s="1"/>
  <c r="AN574" i="5" s="1"/>
  <c r="AO574" i="5" s="1"/>
  <c r="AP574" i="5" s="1"/>
  <c r="AQ574" i="5" s="1"/>
  <c r="AR574" i="5" s="1"/>
  <c r="AS574" i="5" s="1"/>
  <c r="E573" i="5"/>
  <c r="CI572" i="5" a="1"/>
  <c r="CI572" i="5" s="1"/>
  <c r="CH572" i="5" a="1"/>
  <c r="CH572" i="5" s="1"/>
  <c r="CG572" i="5" a="1"/>
  <c r="CG572" i="5" s="1"/>
  <c r="CF572" i="5" a="1"/>
  <c r="CF572" i="5" s="1"/>
  <c r="CE572" i="5" a="1"/>
  <c r="CE572" i="5" s="1"/>
  <c r="CD572" i="5" a="1"/>
  <c r="CD572" i="5" s="1"/>
  <c r="CC572" i="5" a="1"/>
  <c r="CC572" i="5" s="1"/>
  <c r="CB572" i="5" a="1"/>
  <c r="CB572" i="5" s="1"/>
  <c r="CA572" i="5" a="1"/>
  <c r="CA572" i="5" s="1"/>
  <c r="BZ572" i="5" a="1"/>
  <c r="BZ572" i="5" s="1"/>
  <c r="BY572" i="5" a="1"/>
  <c r="BY572" i="5" s="1"/>
  <c r="BX572" i="5" a="1"/>
  <c r="BX572" i="5" s="1"/>
  <c r="BW572" i="5" a="1"/>
  <c r="BW572" i="5" s="1"/>
  <c r="BV572" i="5" a="1"/>
  <c r="BV572" i="5" s="1"/>
  <c r="BU572" i="5" a="1"/>
  <c r="BU572" i="5" s="1"/>
  <c r="BT572" i="5" a="1"/>
  <c r="BT572" i="5" s="1"/>
  <c r="BS572" i="5" a="1"/>
  <c r="BS572" i="5" s="1"/>
  <c r="BR572" i="5" a="1"/>
  <c r="BR572" i="5" s="1"/>
  <c r="BQ572" i="5" a="1"/>
  <c r="BQ572" i="5" s="1"/>
  <c r="BP572" i="5" a="1"/>
  <c r="BP572" i="5" s="1"/>
  <c r="BO572" i="5" a="1"/>
  <c r="BO572" i="5" s="1"/>
  <c r="BN572" i="5" a="1"/>
  <c r="BN572" i="5" s="1"/>
  <c r="BM572" i="5" a="1"/>
  <c r="BM572" i="5" s="1"/>
  <c r="BL572" i="5" a="1"/>
  <c r="BL572" i="5" s="1"/>
  <c r="BK572" i="5" a="1"/>
  <c r="BK572" i="5" s="1"/>
  <c r="BJ572" i="5" a="1"/>
  <c r="BJ572" i="5" s="1"/>
  <c r="BI572" i="5" a="1"/>
  <c r="BI572" i="5" s="1"/>
  <c r="BH572" i="5" a="1"/>
  <c r="BH572" i="5" s="1"/>
  <c r="BG572" i="5" a="1"/>
  <c r="BG572" i="5" s="1"/>
  <c r="BF572" i="5" a="1"/>
  <c r="BF572" i="5" s="1"/>
  <c r="BE572" i="5" a="1"/>
  <c r="BE572" i="5" s="1"/>
  <c r="BD572" i="5" a="1"/>
  <c r="BD572" i="5" s="1"/>
  <c r="BC572" i="5" a="1"/>
  <c r="BC572" i="5" s="1"/>
  <c r="BB572" i="5" a="1"/>
  <c r="BB572" i="5" s="1"/>
  <c r="K572" i="5"/>
  <c r="L572" i="5" s="1"/>
  <c r="M572" i="5" s="1"/>
  <c r="N572" i="5" s="1"/>
  <c r="O572" i="5" s="1"/>
  <c r="P572" i="5" s="1"/>
  <c r="Q572" i="5" s="1"/>
  <c r="R572" i="5" s="1"/>
  <c r="S572" i="5" s="1"/>
  <c r="T572" i="5" s="1"/>
  <c r="U572" i="5" s="1"/>
  <c r="V572" i="5" s="1"/>
  <c r="W572" i="5" s="1"/>
  <c r="X572" i="5" s="1"/>
  <c r="Y572" i="5" s="1"/>
  <c r="Z572" i="5" s="1"/>
  <c r="AA572" i="5" s="1"/>
  <c r="AB572" i="5" s="1"/>
  <c r="AC572" i="5" s="1"/>
  <c r="AD572" i="5" s="1"/>
  <c r="AE572" i="5" s="1"/>
  <c r="AF572" i="5" s="1"/>
  <c r="AG572" i="5" s="1"/>
  <c r="AH572" i="5" s="1"/>
  <c r="AI572" i="5" s="1"/>
  <c r="AJ572" i="5" s="1"/>
  <c r="AK572" i="5" s="1"/>
  <c r="AL572" i="5" s="1"/>
  <c r="AM572" i="5" s="1"/>
  <c r="AN572" i="5" s="1"/>
  <c r="AO572" i="5" s="1"/>
  <c r="AP572" i="5" s="1"/>
  <c r="AQ572" i="5" s="1"/>
  <c r="AR572" i="5" s="1"/>
  <c r="AS572" i="5" s="1"/>
  <c r="F572" i="5"/>
  <c r="G572" i="5" s="1"/>
  <c r="K571" i="5"/>
  <c r="L571" i="5" s="1"/>
  <c r="M571" i="5" s="1"/>
  <c r="N571" i="5" s="1"/>
  <c r="O571" i="5" s="1"/>
  <c r="P571" i="5" s="1"/>
  <c r="Q571" i="5" s="1"/>
  <c r="R571" i="5" s="1"/>
  <c r="S571" i="5" s="1"/>
  <c r="T571" i="5" s="1"/>
  <c r="U571" i="5" s="1"/>
  <c r="V571" i="5" s="1"/>
  <c r="W571" i="5" s="1"/>
  <c r="X571" i="5" s="1"/>
  <c r="Y571" i="5" s="1"/>
  <c r="Z571" i="5" s="1"/>
  <c r="AA571" i="5" s="1"/>
  <c r="AB571" i="5" s="1"/>
  <c r="AC571" i="5" s="1"/>
  <c r="AD571" i="5" s="1"/>
  <c r="AE571" i="5" s="1"/>
  <c r="AF571" i="5" s="1"/>
  <c r="AG571" i="5" s="1"/>
  <c r="AH571" i="5" s="1"/>
  <c r="AI571" i="5" s="1"/>
  <c r="AJ571" i="5" s="1"/>
  <c r="AK571" i="5" s="1"/>
  <c r="AL571" i="5" s="1"/>
  <c r="AM571" i="5" s="1"/>
  <c r="AN571" i="5" s="1"/>
  <c r="AO571" i="5" s="1"/>
  <c r="AP571" i="5" s="1"/>
  <c r="AQ571" i="5" s="1"/>
  <c r="AR571" i="5" s="1"/>
  <c r="AS571" i="5" s="1"/>
  <c r="F571" i="5"/>
  <c r="G571" i="5" s="1"/>
  <c r="H571" i="5" s="1"/>
  <c r="I571" i="5" s="1"/>
  <c r="CI570" i="5" a="1"/>
  <c r="CI570" i="5" s="1"/>
  <c r="CH570" i="5" a="1"/>
  <c r="CH570" i="5" s="1"/>
  <c r="CG570" i="5" a="1"/>
  <c r="CG570" i="5" s="1"/>
  <c r="CF570" i="5" a="1"/>
  <c r="CF570" i="5" s="1"/>
  <c r="CE570" i="5" a="1"/>
  <c r="CE570" i="5" s="1"/>
  <c r="CD570" i="5" a="1"/>
  <c r="CD570" i="5" s="1"/>
  <c r="CC570" i="5" a="1"/>
  <c r="CC570" i="5" s="1"/>
  <c r="CB570" i="5" a="1"/>
  <c r="CB570" i="5" s="1"/>
  <c r="CA570" i="5" a="1"/>
  <c r="CA570" i="5" s="1"/>
  <c r="BZ570" i="5" a="1"/>
  <c r="BZ570" i="5" s="1"/>
  <c r="BY570" i="5" a="1"/>
  <c r="BY570" i="5" s="1"/>
  <c r="BX570" i="5" a="1"/>
  <c r="BX570" i="5" s="1"/>
  <c r="BW570" i="5" a="1"/>
  <c r="BW570" i="5" s="1"/>
  <c r="BV570" i="5" a="1"/>
  <c r="BV570" i="5" s="1"/>
  <c r="BU570" i="5" a="1"/>
  <c r="BU570" i="5" s="1"/>
  <c r="BT570" i="5" a="1"/>
  <c r="BT570" i="5" s="1"/>
  <c r="BS570" i="5" a="1"/>
  <c r="BS570" i="5" s="1"/>
  <c r="BR570" i="5" a="1"/>
  <c r="BR570" i="5" s="1"/>
  <c r="BQ570" i="5" a="1"/>
  <c r="BQ570" i="5" s="1"/>
  <c r="BP570" i="5" a="1"/>
  <c r="BP570" i="5" s="1"/>
  <c r="BO570" i="5" a="1"/>
  <c r="BO570" i="5" s="1"/>
  <c r="BN570" i="5" a="1"/>
  <c r="BN570" i="5" s="1"/>
  <c r="BM570" i="5" a="1"/>
  <c r="BM570" i="5" s="1"/>
  <c r="BL570" i="5" a="1"/>
  <c r="BL570" i="5" s="1"/>
  <c r="BK570" i="5" a="1"/>
  <c r="BK570" i="5" s="1"/>
  <c r="BJ570" i="5" a="1"/>
  <c r="BJ570" i="5" s="1"/>
  <c r="BI570" i="5" a="1"/>
  <c r="BI570" i="5" s="1"/>
  <c r="BH570" i="5" a="1"/>
  <c r="BH570" i="5" s="1"/>
  <c r="BG570" i="5" a="1"/>
  <c r="BG570" i="5" s="1"/>
  <c r="BF570" i="5" a="1"/>
  <c r="BF570" i="5" s="1"/>
  <c r="BE570" i="5" a="1"/>
  <c r="BE570" i="5" s="1"/>
  <c r="BD570" i="5" a="1"/>
  <c r="BD570" i="5" s="1"/>
  <c r="BC570" i="5" a="1"/>
  <c r="BC570" i="5" s="1"/>
  <c r="BB570" i="5" a="1"/>
  <c r="BB570" i="5" s="1"/>
  <c r="BA570" i="5" a="1"/>
  <c r="BA570" i="5" s="1"/>
  <c r="AZ570" i="5" a="1"/>
  <c r="AZ570" i="5" s="1"/>
  <c r="AY570" i="5" a="1"/>
  <c r="AY570" i="5" s="1"/>
  <c r="AX570" i="5" a="1"/>
  <c r="AX570" i="5" s="1"/>
  <c r="AW570" i="5" a="1"/>
  <c r="AW570" i="5" s="1"/>
  <c r="AV570" i="5" a="1"/>
  <c r="AV570" i="5" s="1"/>
  <c r="AU570" i="5" a="1"/>
  <c r="AU570" i="5" s="1"/>
  <c r="AU569" i="5" a="1"/>
  <c r="AU569" i="5" s="1"/>
  <c r="B565" i="5"/>
  <c r="CI558" i="5" a="1"/>
  <c r="CI558" i="5" s="1"/>
  <c r="CH558" i="5" a="1"/>
  <c r="CH558" i="5" s="1"/>
  <c r="CG558" i="5" a="1"/>
  <c r="CG558" i="5" s="1"/>
  <c r="CF558" i="5" a="1"/>
  <c r="CF558" i="5" s="1"/>
  <c r="CE558" i="5" a="1"/>
  <c r="CE558" i="5" s="1"/>
  <c r="CD558" i="5" a="1"/>
  <c r="CD558" i="5" s="1"/>
  <c r="CC558" i="5" a="1"/>
  <c r="CC558" i="5" s="1"/>
  <c r="CB558" i="5" a="1"/>
  <c r="CB558" i="5" s="1"/>
  <c r="CA558" i="5" a="1"/>
  <c r="CA558" i="5" s="1"/>
  <c r="BZ558" i="5" a="1"/>
  <c r="BZ558" i="5" s="1"/>
  <c r="BY558" i="5" a="1"/>
  <c r="BY558" i="5" s="1"/>
  <c r="BX558" i="5" a="1"/>
  <c r="BX558" i="5" s="1"/>
  <c r="BW558" i="5" a="1"/>
  <c r="BW558" i="5" s="1"/>
  <c r="BV558" i="5" a="1"/>
  <c r="BV558" i="5" s="1"/>
  <c r="BU558" i="5" a="1"/>
  <c r="BU558" i="5" s="1"/>
  <c r="BT558" i="5" a="1"/>
  <c r="BT558" i="5" s="1"/>
  <c r="BS558" i="5" a="1"/>
  <c r="BS558" i="5" s="1"/>
  <c r="BR558" i="5" a="1"/>
  <c r="BR558" i="5" s="1"/>
  <c r="BQ558" i="5" a="1"/>
  <c r="BQ558" i="5" s="1"/>
  <c r="BP558" i="5" a="1"/>
  <c r="BP558" i="5" s="1"/>
  <c r="BO558" i="5" a="1"/>
  <c r="BO558" i="5" s="1"/>
  <c r="BN558" i="5" a="1"/>
  <c r="BN558" i="5" s="1"/>
  <c r="BM558" i="5" a="1"/>
  <c r="BM558" i="5" s="1"/>
  <c r="BL558" i="5" a="1"/>
  <c r="BL558" i="5" s="1"/>
  <c r="BK558" i="5" a="1"/>
  <c r="BK558" i="5" s="1"/>
  <c r="BJ558" i="5" a="1"/>
  <c r="BJ558" i="5" s="1"/>
  <c r="BI558" i="5" a="1"/>
  <c r="BI558" i="5" s="1"/>
  <c r="BH558" i="5" a="1"/>
  <c r="BH558" i="5" s="1"/>
  <c r="BG558" i="5" a="1"/>
  <c r="BG558" i="5" s="1"/>
  <c r="BF558" i="5" a="1"/>
  <c r="BF558" i="5" s="1"/>
  <c r="BE558" i="5" a="1"/>
  <c r="BE558" i="5" s="1"/>
  <c r="BD558" i="5" a="1"/>
  <c r="BD558" i="5" s="1"/>
  <c r="BC558" i="5" a="1"/>
  <c r="BC558" i="5" s="1"/>
  <c r="BB558" i="5" a="1"/>
  <c r="BB558" i="5" s="1"/>
  <c r="BA558" i="5" a="1"/>
  <c r="BA558" i="5" s="1"/>
  <c r="AZ558" i="5" a="1"/>
  <c r="AZ558" i="5" s="1"/>
  <c r="AY558" i="5" a="1"/>
  <c r="AY558" i="5" s="1"/>
  <c r="AX558" i="5" a="1"/>
  <c r="AX558" i="5" s="1"/>
  <c r="AW558" i="5" a="1"/>
  <c r="AW558" i="5" s="1"/>
  <c r="AV558" i="5" a="1"/>
  <c r="AV558" i="5" s="1"/>
  <c r="AU558" i="5" a="1"/>
  <c r="AU558" i="5" s="1"/>
  <c r="F558" i="5"/>
  <c r="G558" i="5" s="1"/>
  <c r="H558" i="5" s="1"/>
  <c r="I558" i="5" s="1"/>
  <c r="J558" i="5" s="1"/>
  <c r="K558" i="5" s="1"/>
  <c r="L558" i="5" s="1"/>
  <c r="M558" i="5" s="1"/>
  <c r="N558" i="5" s="1"/>
  <c r="O558" i="5" s="1"/>
  <c r="P558" i="5" s="1"/>
  <c r="Q558" i="5" s="1"/>
  <c r="R558" i="5" s="1"/>
  <c r="S558" i="5" s="1"/>
  <c r="T558" i="5" s="1"/>
  <c r="U558" i="5" s="1"/>
  <c r="V558" i="5" s="1"/>
  <c r="W558" i="5" s="1"/>
  <c r="X558" i="5" s="1"/>
  <c r="Y558" i="5" s="1"/>
  <c r="Z558" i="5" s="1"/>
  <c r="AA558" i="5" s="1"/>
  <c r="AB558" i="5" s="1"/>
  <c r="AC558" i="5" s="1"/>
  <c r="AD558" i="5" s="1"/>
  <c r="AE558" i="5" s="1"/>
  <c r="AF558" i="5" s="1"/>
  <c r="AG558" i="5" s="1"/>
  <c r="AH558" i="5" s="1"/>
  <c r="AI558" i="5" s="1"/>
  <c r="AJ558" i="5" s="1"/>
  <c r="AK558" i="5" s="1"/>
  <c r="AL558" i="5" s="1"/>
  <c r="AM558" i="5" s="1"/>
  <c r="AN558" i="5" s="1"/>
  <c r="AO558" i="5" s="1"/>
  <c r="AP558" i="5" s="1"/>
  <c r="AQ558" i="5" s="1"/>
  <c r="AR558" i="5" s="1"/>
  <c r="AS558" i="5" s="1"/>
  <c r="CI557" i="5" a="1"/>
  <c r="CI557" i="5" s="1"/>
  <c r="CH557" i="5" a="1"/>
  <c r="CH557" i="5" s="1"/>
  <c r="CG557" i="5" a="1"/>
  <c r="CG557" i="5" s="1"/>
  <c r="CF557" i="5" a="1"/>
  <c r="CF557" i="5" s="1"/>
  <c r="CE557" i="5" a="1"/>
  <c r="CE557" i="5" s="1"/>
  <c r="CD557" i="5" a="1"/>
  <c r="CD557" i="5" s="1"/>
  <c r="CC557" i="5" a="1"/>
  <c r="CC557" i="5" s="1"/>
  <c r="CB557" i="5" a="1"/>
  <c r="CB557" i="5" s="1"/>
  <c r="CA557" i="5" a="1"/>
  <c r="CA557" i="5" s="1"/>
  <c r="BZ557" i="5" a="1"/>
  <c r="BZ557" i="5" s="1"/>
  <c r="BY557" i="5" a="1"/>
  <c r="BY557" i="5" s="1"/>
  <c r="BX557" i="5" a="1"/>
  <c r="BX557" i="5" s="1"/>
  <c r="BW557" i="5" a="1"/>
  <c r="BW557" i="5" s="1"/>
  <c r="BV557" i="5" a="1"/>
  <c r="BV557" i="5" s="1"/>
  <c r="BU557" i="5" a="1"/>
  <c r="BU557" i="5" s="1"/>
  <c r="BT557" i="5" a="1"/>
  <c r="BT557" i="5" s="1"/>
  <c r="BS557" i="5" a="1"/>
  <c r="BS557" i="5" s="1"/>
  <c r="BR557" i="5" a="1"/>
  <c r="BR557" i="5" s="1"/>
  <c r="BQ557" i="5" a="1"/>
  <c r="BQ557" i="5" s="1"/>
  <c r="BP557" i="5" a="1"/>
  <c r="BP557" i="5" s="1"/>
  <c r="BO557" i="5" a="1"/>
  <c r="BO557" i="5" s="1"/>
  <c r="BN557" i="5" a="1"/>
  <c r="BN557" i="5" s="1"/>
  <c r="BM557" i="5" a="1"/>
  <c r="BM557" i="5" s="1"/>
  <c r="BL557" i="5" a="1"/>
  <c r="BL557" i="5" s="1"/>
  <c r="BK557" i="5" a="1"/>
  <c r="BK557" i="5" s="1"/>
  <c r="BJ557" i="5" a="1"/>
  <c r="BJ557" i="5" s="1"/>
  <c r="BI557" i="5" a="1"/>
  <c r="BI557" i="5" s="1"/>
  <c r="BH557" i="5" a="1"/>
  <c r="BH557" i="5" s="1"/>
  <c r="BG557" i="5" a="1"/>
  <c r="BG557" i="5" s="1"/>
  <c r="BF557" i="5" a="1"/>
  <c r="BF557" i="5" s="1"/>
  <c r="BE557" i="5" a="1"/>
  <c r="BE557" i="5" s="1"/>
  <c r="BD557" i="5" a="1"/>
  <c r="BD557" i="5" s="1"/>
  <c r="BC557" i="5" a="1"/>
  <c r="BC557" i="5" s="1"/>
  <c r="BB557" i="5" a="1"/>
  <c r="BB557" i="5" s="1"/>
  <c r="BA557" i="5" a="1"/>
  <c r="BA557" i="5" s="1"/>
  <c r="AZ557" i="5" a="1"/>
  <c r="AZ557" i="5" s="1"/>
  <c r="AY557" i="5" a="1"/>
  <c r="AY557" i="5" s="1"/>
  <c r="AX557" i="5" a="1"/>
  <c r="AX557" i="5" s="1"/>
  <c r="AW557" i="5" a="1"/>
  <c r="AW557" i="5" s="1"/>
  <c r="AV557" i="5" a="1"/>
  <c r="AV557" i="5" s="1"/>
  <c r="AU557" i="5" a="1"/>
  <c r="AU557" i="5" s="1"/>
  <c r="F557" i="5"/>
  <c r="G557" i="5" s="1"/>
  <c r="H557" i="5" s="1"/>
  <c r="I557" i="5" s="1"/>
  <c r="J557" i="5" s="1"/>
  <c r="K557" i="5" s="1"/>
  <c r="L557" i="5" s="1"/>
  <c r="M557" i="5" s="1"/>
  <c r="N557" i="5" s="1"/>
  <c r="O557" i="5" s="1"/>
  <c r="P557" i="5" s="1"/>
  <c r="Q557" i="5" s="1"/>
  <c r="R557" i="5" s="1"/>
  <c r="S557" i="5" s="1"/>
  <c r="T557" i="5" s="1"/>
  <c r="U557" i="5" s="1"/>
  <c r="V557" i="5" s="1"/>
  <c r="W557" i="5" s="1"/>
  <c r="X557" i="5" s="1"/>
  <c r="Y557" i="5" s="1"/>
  <c r="Z557" i="5" s="1"/>
  <c r="AA557" i="5" s="1"/>
  <c r="AB557" i="5" s="1"/>
  <c r="AC557" i="5" s="1"/>
  <c r="AD557" i="5" s="1"/>
  <c r="AE557" i="5" s="1"/>
  <c r="AF557" i="5" s="1"/>
  <c r="AG557" i="5" s="1"/>
  <c r="AH557" i="5" s="1"/>
  <c r="AI557" i="5" s="1"/>
  <c r="AJ557" i="5" s="1"/>
  <c r="AK557" i="5" s="1"/>
  <c r="AL557" i="5" s="1"/>
  <c r="AM557" i="5" s="1"/>
  <c r="AN557" i="5" s="1"/>
  <c r="AO557" i="5" s="1"/>
  <c r="AP557" i="5" s="1"/>
  <c r="AQ557" i="5" s="1"/>
  <c r="AR557" i="5" s="1"/>
  <c r="AS557" i="5" s="1"/>
  <c r="E556" i="5"/>
  <c r="CI555" i="5" a="1"/>
  <c r="CI555" i="5" s="1"/>
  <c r="CH555" i="5" a="1"/>
  <c r="CH555" i="5" s="1"/>
  <c r="CG555" i="5" a="1"/>
  <c r="CG555" i="5" s="1"/>
  <c r="CF555" i="5" a="1"/>
  <c r="CF555" i="5" s="1"/>
  <c r="CE555" i="5" a="1"/>
  <c r="CE555" i="5" s="1"/>
  <c r="CD555" i="5" a="1"/>
  <c r="CD555" i="5" s="1"/>
  <c r="CC555" i="5" a="1"/>
  <c r="CC555" i="5" s="1"/>
  <c r="CB555" i="5" a="1"/>
  <c r="CB555" i="5" s="1"/>
  <c r="CA555" i="5" a="1"/>
  <c r="CA555" i="5" s="1"/>
  <c r="BZ555" i="5" a="1"/>
  <c r="BZ555" i="5" s="1"/>
  <c r="BY555" i="5" a="1"/>
  <c r="BY555" i="5" s="1"/>
  <c r="BX555" i="5" a="1"/>
  <c r="BX555" i="5" s="1"/>
  <c r="BW555" i="5" a="1"/>
  <c r="BW555" i="5" s="1"/>
  <c r="BV555" i="5" a="1"/>
  <c r="BV555" i="5" s="1"/>
  <c r="BU555" i="5" a="1"/>
  <c r="BU555" i="5" s="1"/>
  <c r="BT555" i="5" a="1"/>
  <c r="BT555" i="5" s="1"/>
  <c r="BS555" i="5" a="1"/>
  <c r="BS555" i="5" s="1"/>
  <c r="BR555" i="5" a="1"/>
  <c r="BR555" i="5" s="1"/>
  <c r="BQ555" i="5" a="1"/>
  <c r="BQ555" i="5" s="1"/>
  <c r="BP555" i="5" a="1"/>
  <c r="BP555" i="5" s="1"/>
  <c r="BO555" i="5" a="1"/>
  <c r="BO555" i="5" s="1"/>
  <c r="BN555" i="5" a="1"/>
  <c r="BN555" i="5" s="1"/>
  <c r="BM555" i="5" a="1"/>
  <c r="BM555" i="5" s="1"/>
  <c r="BL555" i="5" a="1"/>
  <c r="BL555" i="5" s="1"/>
  <c r="BK555" i="5" a="1"/>
  <c r="BK555" i="5" s="1"/>
  <c r="BJ555" i="5" a="1"/>
  <c r="BJ555" i="5" s="1"/>
  <c r="BI555" i="5" a="1"/>
  <c r="BI555" i="5" s="1"/>
  <c r="BH555" i="5" a="1"/>
  <c r="BH555" i="5" s="1"/>
  <c r="BG555" i="5" a="1"/>
  <c r="BG555" i="5" s="1"/>
  <c r="BF555" i="5" a="1"/>
  <c r="BF555" i="5" s="1"/>
  <c r="BE555" i="5" a="1"/>
  <c r="BE555" i="5" s="1"/>
  <c r="BD555" i="5" a="1"/>
  <c r="BD555" i="5" s="1"/>
  <c r="BC555" i="5" a="1"/>
  <c r="BC555" i="5" s="1"/>
  <c r="BB555" i="5" a="1"/>
  <c r="BB555" i="5" s="1"/>
  <c r="K555" i="5"/>
  <c r="L555" i="5" s="1"/>
  <c r="M555" i="5" s="1"/>
  <c r="N555" i="5" s="1"/>
  <c r="O555" i="5" s="1"/>
  <c r="P555" i="5" s="1"/>
  <c r="Q555" i="5" s="1"/>
  <c r="R555" i="5" s="1"/>
  <c r="S555" i="5" s="1"/>
  <c r="T555" i="5" s="1"/>
  <c r="U555" i="5" s="1"/>
  <c r="V555" i="5" s="1"/>
  <c r="W555" i="5" s="1"/>
  <c r="X555" i="5" s="1"/>
  <c r="Y555" i="5" s="1"/>
  <c r="Z555" i="5" s="1"/>
  <c r="AA555" i="5" s="1"/>
  <c r="AB555" i="5" s="1"/>
  <c r="AC555" i="5" s="1"/>
  <c r="AD555" i="5" s="1"/>
  <c r="AE555" i="5" s="1"/>
  <c r="AF555" i="5" s="1"/>
  <c r="AG555" i="5" s="1"/>
  <c r="AH555" i="5" s="1"/>
  <c r="AI555" i="5" s="1"/>
  <c r="AJ555" i="5" s="1"/>
  <c r="AK555" i="5" s="1"/>
  <c r="AL555" i="5" s="1"/>
  <c r="AM555" i="5" s="1"/>
  <c r="AN555" i="5" s="1"/>
  <c r="AO555" i="5" s="1"/>
  <c r="AP555" i="5" s="1"/>
  <c r="AQ555" i="5" s="1"/>
  <c r="AR555" i="5" s="1"/>
  <c r="AS555" i="5" s="1"/>
  <c r="F555" i="5"/>
  <c r="K554" i="5"/>
  <c r="L554" i="5" s="1"/>
  <c r="M554" i="5" s="1"/>
  <c r="N554" i="5" s="1"/>
  <c r="O554" i="5" s="1"/>
  <c r="P554" i="5" s="1"/>
  <c r="Q554" i="5" s="1"/>
  <c r="R554" i="5" s="1"/>
  <c r="S554" i="5" s="1"/>
  <c r="T554" i="5" s="1"/>
  <c r="U554" i="5" s="1"/>
  <c r="V554" i="5" s="1"/>
  <c r="W554" i="5" s="1"/>
  <c r="X554" i="5" s="1"/>
  <c r="Y554" i="5" s="1"/>
  <c r="Z554" i="5" s="1"/>
  <c r="AA554" i="5" s="1"/>
  <c r="AB554" i="5" s="1"/>
  <c r="AC554" i="5" s="1"/>
  <c r="AD554" i="5" s="1"/>
  <c r="AE554" i="5" s="1"/>
  <c r="AF554" i="5" s="1"/>
  <c r="AG554" i="5" s="1"/>
  <c r="AH554" i="5" s="1"/>
  <c r="AI554" i="5" s="1"/>
  <c r="AJ554" i="5" s="1"/>
  <c r="AK554" i="5" s="1"/>
  <c r="AL554" i="5" s="1"/>
  <c r="AM554" i="5" s="1"/>
  <c r="AN554" i="5" s="1"/>
  <c r="AO554" i="5" s="1"/>
  <c r="AP554" i="5" s="1"/>
  <c r="AQ554" i="5" s="1"/>
  <c r="AR554" i="5" s="1"/>
  <c r="AS554" i="5" s="1"/>
  <c r="F554" i="5"/>
  <c r="G554" i="5" s="1"/>
  <c r="H554" i="5" s="1"/>
  <c r="I554" i="5" s="1"/>
  <c r="CI553" i="5" a="1"/>
  <c r="CI553" i="5" s="1"/>
  <c r="CH553" i="5" a="1"/>
  <c r="CH553" i="5" s="1"/>
  <c r="CG553" i="5" a="1"/>
  <c r="CG553" i="5" s="1"/>
  <c r="CF553" i="5" a="1"/>
  <c r="CF553" i="5" s="1"/>
  <c r="CE553" i="5" a="1"/>
  <c r="CE553" i="5" s="1"/>
  <c r="CD553" i="5" a="1"/>
  <c r="CD553" i="5" s="1"/>
  <c r="CC553" i="5" a="1"/>
  <c r="CC553" i="5" s="1"/>
  <c r="CB553" i="5" a="1"/>
  <c r="CB553" i="5" s="1"/>
  <c r="CA553" i="5" a="1"/>
  <c r="CA553" i="5" s="1"/>
  <c r="BZ553" i="5" a="1"/>
  <c r="BZ553" i="5" s="1"/>
  <c r="BY553" i="5" a="1"/>
  <c r="BY553" i="5" s="1"/>
  <c r="BX553" i="5" a="1"/>
  <c r="BX553" i="5" s="1"/>
  <c r="BW553" i="5" a="1"/>
  <c r="BW553" i="5" s="1"/>
  <c r="BV553" i="5" a="1"/>
  <c r="BV553" i="5" s="1"/>
  <c r="BU553" i="5" a="1"/>
  <c r="BU553" i="5" s="1"/>
  <c r="BT553" i="5" a="1"/>
  <c r="BT553" i="5" s="1"/>
  <c r="BS553" i="5" a="1"/>
  <c r="BS553" i="5" s="1"/>
  <c r="BR553" i="5" a="1"/>
  <c r="BR553" i="5" s="1"/>
  <c r="BQ553" i="5" a="1"/>
  <c r="BQ553" i="5" s="1"/>
  <c r="BP553" i="5" a="1"/>
  <c r="BP553" i="5" s="1"/>
  <c r="BO553" i="5" a="1"/>
  <c r="BO553" i="5" s="1"/>
  <c r="BN553" i="5" a="1"/>
  <c r="BN553" i="5" s="1"/>
  <c r="BM553" i="5" a="1"/>
  <c r="BM553" i="5" s="1"/>
  <c r="BL553" i="5" a="1"/>
  <c r="BL553" i="5" s="1"/>
  <c r="BK553" i="5" a="1"/>
  <c r="BK553" i="5" s="1"/>
  <c r="BJ553" i="5" a="1"/>
  <c r="BJ553" i="5" s="1"/>
  <c r="BI553" i="5" a="1"/>
  <c r="BI553" i="5" s="1"/>
  <c r="BH553" i="5" a="1"/>
  <c r="BH553" i="5" s="1"/>
  <c r="BG553" i="5" a="1"/>
  <c r="BG553" i="5" s="1"/>
  <c r="BF553" i="5" a="1"/>
  <c r="BF553" i="5" s="1"/>
  <c r="BE553" i="5" a="1"/>
  <c r="BE553" i="5" s="1"/>
  <c r="BD553" i="5" a="1"/>
  <c r="BD553" i="5" s="1"/>
  <c r="BC553" i="5" a="1"/>
  <c r="BC553" i="5" s="1"/>
  <c r="BB553" i="5" a="1"/>
  <c r="BB553" i="5" s="1"/>
  <c r="BA553" i="5" a="1"/>
  <c r="BA553" i="5" s="1"/>
  <c r="AZ553" i="5" a="1"/>
  <c r="AZ553" i="5" s="1"/>
  <c r="AY553" i="5" a="1"/>
  <c r="AY553" i="5" s="1"/>
  <c r="AX553" i="5" a="1"/>
  <c r="AX553" i="5" s="1"/>
  <c r="AW553" i="5" a="1"/>
  <c r="AW553" i="5" s="1"/>
  <c r="AV553" i="5" a="1"/>
  <c r="AV553" i="5" s="1"/>
  <c r="AU553" i="5" a="1"/>
  <c r="AU553" i="5" s="1"/>
  <c r="AU552" i="5" a="1"/>
  <c r="AU552" i="5" s="1"/>
  <c r="B548" i="5"/>
  <c r="CI541" i="5" a="1"/>
  <c r="CI541" i="5" s="1"/>
  <c r="CH541" i="5" a="1"/>
  <c r="CH541" i="5" s="1"/>
  <c r="CG541" i="5" a="1"/>
  <c r="CG541" i="5" s="1"/>
  <c r="CF541" i="5" a="1"/>
  <c r="CF541" i="5" s="1"/>
  <c r="CE541" i="5" a="1"/>
  <c r="CE541" i="5" s="1"/>
  <c r="CD541" i="5" a="1"/>
  <c r="CD541" i="5" s="1"/>
  <c r="CC541" i="5" a="1"/>
  <c r="CC541" i="5" s="1"/>
  <c r="CB541" i="5" a="1"/>
  <c r="CB541" i="5" s="1"/>
  <c r="CA541" i="5" a="1"/>
  <c r="CA541" i="5" s="1"/>
  <c r="BZ541" i="5" a="1"/>
  <c r="BZ541" i="5" s="1"/>
  <c r="BY541" i="5" a="1"/>
  <c r="BY541" i="5" s="1"/>
  <c r="BX541" i="5" a="1"/>
  <c r="BX541" i="5" s="1"/>
  <c r="BW541" i="5" a="1"/>
  <c r="BW541" i="5" s="1"/>
  <c r="BV541" i="5" a="1"/>
  <c r="BV541" i="5" s="1"/>
  <c r="BU541" i="5" a="1"/>
  <c r="BU541" i="5" s="1"/>
  <c r="BT541" i="5" a="1"/>
  <c r="BT541" i="5" s="1"/>
  <c r="BS541" i="5" a="1"/>
  <c r="BS541" i="5" s="1"/>
  <c r="BR541" i="5" a="1"/>
  <c r="BR541" i="5" s="1"/>
  <c r="BQ541" i="5" a="1"/>
  <c r="BQ541" i="5" s="1"/>
  <c r="BP541" i="5" a="1"/>
  <c r="BP541" i="5" s="1"/>
  <c r="BO541" i="5" a="1"/>
  <c r="BO541" i="5" s="1"/>
  <c r="BN541" i="5" a="1"/>
  <c r="BN541" i="5" s="1"/>
  <c r="BM541" i="5" a="1"/>
  <c r="BM541" i="5" s="1"/>
  <c r="BL541" i="5" a="1"/>
  <c r="BL541" i="5" s="1"/>
  <c r="BK541" i="5" a="1"/>
  <c r="BK541" i="5" s="1"/>
  <c r="BJ541" i="5" a="1"/>
  <c r="BJ541" i="5" s="1"/>
  <c r="BI541" i="5" a="1"/>
  <c r="BI541" i="5" s="1"/>
  <c r="BH541" i="5" a="1"/>
  <c r="BH541" i="5" s="1"/>
  <c r="BG541" i="5" a="1"/>
  <c r="BG541" i="5" s="1"/>
  <c r="BF541" i="5" a="1"/>
  <c r="BF541" i="5" s="1"/>
  <c r="BE541" i="5" a="1"/>
  <c r="BE541" i="5" s="1"/>
  <c r="BD541" i="5" a="1"/>
  <c r="BD541" i="5" s="1"/>
  <c r="BC541" i="5" a="1"/>
  <c r="BC541" i="5" s="1"/>
  <c r="BB541" i="5" a="1"/>
  <c r="BB541" i="5" s="1"/>
  <c r="BA541" i="5" a="1"/>
  <c r="BA541" i="5" s="1"/>
  <c r="AZ541" i="5" a="1"/>
  <c r="AZ541" i="5" s="1"/>
  <c r="AY541" i="5" a="1"/>
  <c r="AY541" i="5" s="1"/>
  <c r="AX541" i="5" a="1"/>
  <c r="AX541" i="5" s="1"/>
  <c r="AW541" i="5" a="1"/>
  <c r="AW541" i="5" s="1"/>
  <c r="AV541" i="5" a="1"/>
  <c r="AV541" i="5" s="1"/>
  <c r="AU541" i="5" a="1"/>
  <c r="AU541" i="5" s="1"/>
  <c r="F541" i="5"/>
  <c r="G541" i="5" s="1"/>
  <c r="H541" i="5" s="1"/>
  <c r="I541" i="5" s="1"/>
  <c r="J541" i="5" s="1"/>
  <c r="K541" i="5" s="1"/>
  <c r="L541" i="5" s="1"/>
  <c r="M541" i="5" s="1"/>
  <c r="N541" i="5" s="1"/>
  <c r="O541" i="5" s="1"/>
  <c r="P541" i="5" s="1"/>
  <c r="Q541" i="5" s="1"/>
  <c r="R541" i="5" s="1"/>
  <c r="S541" i="5" s="1"/>
  <c r="T541" i="5" s="1"/>
  <c r="U541" i="5" s="1"/>
  <c r="V541" i="5" s="1"/>
  <c r="W541" i="5" s="1"/>
  <c r="X541" i="5" s="1"/>
  <c r="Y541" i="5" s="1"/>
  <c r="Z541" i="5" s="1"/>
  <c r="AA541" i="5" s="1"/>
  <c r="AB541" i="5" s="1"/>
  <c r="AC541" i="5" s="1"/>
  <c r="AD541" i="5" s="1"/>
  <c r="AE541" i="5" s="1"/>
  <c r="AF541" i="5" s="1"/>
  <c r="AG541" i="5" s="1"/>
  <c r="AH541" i="5" s="1"/>
  <c r="AI541" i="5" s="1"/>
  <c r="AJ541" i="5" s="1"/>
  <c r="AK541" i="5" s="1"/>
  <c r="AL541" i="5" s="1"/>
  <c r="AM541" i="5" s="1"/>
  <c r="AN541" i="5" s="1"/>
  <c r="AO541" i="5" s="1"/>
  <c r="AP541" i="5" s="1"/>
  <c r="AQ541" i="5" s="1"/>
  <c r="AR541" i="5" s="1"/>
  <c r="AS541" i="5" s="1"/>
  <c r="CI540" i="5" a="1"/>
  <c r="CI540" i="5" s="1"/>
  <c r="CH540" i="5" a="1"/>
  <c r="CH540" i="5" s="1"/>
  <c r="CG540" i="5" a="1"/>
  <c r="CG540" i="5" s="1"/>
  <c r="CF540" i="5" a="1"/>
  <c r="CF540" i="5" s="1"/>
  <c r="CE540" i="5" a="1"/>
  <c r="CE540" i="5" s="1"/>
  <c r="CD540" i="5" a="1"/>
  <c r="CD540" i="5" s="1"/>
  <c r="CC540" i="5" a="1"/>
  <c r="CC540" i="5" s="1"/>
  <c r="CB540" i="5" a="1"/>
  <c r="CB540" i="5" s="1"/>
  <c r="CA540" i="5" a="1"/>
  <c r="CA540" i="5" s="1"/>
  <c r="BZ540" i="5" a="1"/>
  <c r="BZ540" i="5" s="1"/>
  <c r="BY540" i="5" a="1"/>
  <c r="BY540" i="5" s="1"/>
  <c r="BX540" i="5" a="1"/>
  <c r="BX540" i="5" s="1"/>
  <c r="BW540" i="5" a="1"/>
  <c r="BW540" i="5" s="1"/>
  <c r="BV540" i="5" a="1"/>
  <c r="BV540" i="5" s="1"/>
  <c r="BU540" i="5" a="1"/>
  <c r="BU540" i="5" s="1"/>
  <c r="BT540" i="5" a="1"/>
  <c r="BT540" i="5" s="1"/>
  <c r="BS540" i="5" a="1"/>
  <c r="BS540" i="5" s="1"/>
  <c r="BR540" i="5" a="1"/>
  <c r="BR540" i="5" s="1"/>
  <c r="BQ540" i="5" a="1"/>
  <c r="BQ540" i="5" s="1"/>
  <c r="BP540" i="5" a="1"/>
  <c r="BP540" i="5" s="1"/>
  <c r="BO540" i="5" a="1"/>
  <c r="BO540" i="5" s="1"/>
  <c r="BN540" i="5" a="1"/>
  <c r="BN540" i="5" s="1"/>
  <c r="BM540" i="5" a="1"/>
  <c r="BM540" i="5" s="1"/>
  <c r="BL540" i="5" a="1"/>
  <c r="BL540" i="5" s="1"/>
  <c r="BK540" i="5" a="1"/>
  <c r="BK540" i="5" s="1"/>
  <c r="BJ540" i="5" a="1"/>
  <c r="BJ540" i="5" s="1"/>
  <c r="BI540" i="5" a="1"/>
  <c r="BI540" i="5" s="1"/>
  <c r="BH540" i="5" a="1"/>
  <c r="BH540" i="5" s="1"/>
  <c r="BG540" i="5" a="1"/>
  <c r="BG540" i="5" s="1"/>
  <c r="BF540" i="5" a="1"/>
  <c r="BF540" i="5" s="1"/>
  <c r="BE540" i="5" a="1"/>
  <c r="BE540" i="5" s="1"/>
  <c r="BD540" i="5" a="1"/>
  <c r="BD540" i="5" s="1"/>
  <c r="BC540" i="5" a="1"/>
  <c r="BC540" i="5" s="1"/>
  <c r="BB540" i="5" a="1"/>
  <c r="BB540" i="5" s="1"/>
  <c r="BA540" i="5" a="1"/>
  <c r="BA540" i="5" s="1"/>
  <c r="AZ540" i="5" a="1"/>
  <c r="AZ540" i="5" s="1"/>
  <c r="AY540" i="5" a="1"/>
  <c r="AY540" i="5" s="1"/>
  <c r="AX540" i="5" a="1"/>
  <c r="AX540" i="5" s="1"/>
  <c r="AW540" i="5" a="1"/>
  <c r="AW540" i="5" s="1"/>
  <c r="AV540" i="5" a="1"/>
  <c r="AV540" i="5" s="1"/>
  <c r="AU540" i="5" a="1"/>
  <c r="AU540" i="5" s="1"/>
  <c r="F540" i="5"/>
  <c r="G540" i="5" s="1"/>
  <c r="H540" i="5" s="1"/>
  <c r="I540" i="5" s="1"/>
  <c r="J540" i="5" s="1"/>
  <c r="K540" i="5" s="1"/>
  <c r="L540" i="5" s="1"/>
  <c r="M540" i="5" s="1"/>
  <c r="N540" i="5" s="1"/>
  <c r="O540" i="5" s="1"/>
  <c r="P540" i="5" s="1"/>
  <c r="Q540" i="5" s="1"/>
  <c r="R540" i="5" s="1"/>
  <c r="S540" i="5" s="1"/>
  <c r="T540" i="5" s="1"/>
  <c r="U540" i="5" s="1"/>
  <c r="V540" i="5" s="1"/>
  <c r="W540" i="5" s="1"/>
  <c r="X540" i="5" s="1"/>
  <c r="Y540" i="5" s="1"/>
  <c r="Z540" i="5" s="1"/>
  <c r="AA540" i="5" s="1"/>
  <c r="AB540" i="5" s="1"/>
  <c r="AC540" i="5" s="1"/>
  <c r="AD540" i="5" s="1"/>
  <c r="AE540" i="5" s="1"/>
  <c r="AF540" i="5" s="1"/>
  <c r="AG540" i="5" s="1"/>
  <c r="AH540" i="5" s="1"/>
  <c r="AI540" i="5" s="1"/>
  <c r="AJ540" i="5" s="1"/>
  <c r="AK540" i="5" s="1"/>
  <c r="AL540" i="5" s="1"/>
  <c r="AM540" i="5" s="1"/>
  <c r="AN540" i="5" s="1"/>
  <c r="AO540" i="5" s="1"/>
  <c r="AP540" i="5" s="1"/>
  <c r="AQ540" i="5" s="1"/>
  <c r="AR540" i="5" s="1"/>
  <c r="AS540" i="5" s="1"/>
  <c r="E539" i="5"/>
  <c r="CI538" i="5" a="1"/>
  <c r="CI538" i="5" s="1"/>
  <c r="CH538" i="5" a="1"/>
  <c r="CH538" i="5" s="1"/>
  <c r="CG538" i="5" a="1"/>
  <c r="CG538" i="5" s="1"/>
  <c r="CF538" i="5" a="1"/>
  <c r="CF538" i="5" s="1"/>
  <c r="CE538" i="5" a="1"/>
  <c r="CE538" i="5" s="1"/>
  <c r="CD538" i="5" a="1"/>
  <c r="CD538" i="5" s="1"/>
  <c r="CC538" i="5" a="1"/>
  <c r="CC538" i="5" s="1"/>
  <c r="CB538" i="5" a="1"/>
  <c r="CB538" i="5" s="1"/>
  <c r="CA538" i="5" a="1"/>
  <c r="CA538" i="5" s="1"/>
  <c r="BZ538" i="5" a="1"/>
  <c r="BZ538" i="5" s="1"/>
  <c r="BY538" i="5" a="1"/>
  <c r="BY538" i="5" s="1"/>
  <c r="BX538" i="5" a="1"/>
  <c r="BX538" i="5" s="1"/>
  <c r="BW538" i="5" a="1"/>
  <c r="BW538" i="5" s="1"/>
  <c r="BV538" i="5" a="1"/>
  <c r="BV538" i="5" s="1"/>
  <c r="BU538" i="5" a="1"/>
  <c r="BU538" i="5" s="1"/>
  <c r="BT538" i="5" a="1"/>
  <c r="BT538" i="5" s="1"/>
  <c r="BS538" i="5" a="1"/>
  <c r="BS538" i="5" s="1"/>
  <c r="BR538" i="5" a="1"/>
  <c r="BR538" i="5" s="1"/>
  <c r="BQ538" i="5" a="1"/>
  <c r="BQ538" i="5" s="1"/>
  <c r="BP538" i="5" a="1"/>
  <c r="BP538" i="5" s="1"/>
  <c r="BO538" i="5" a="1"/>
  <c r="BO538" i="5" s="1"/>
  <c r="BN538" i="5" a="1"/>
  <c r="BN538" i="5" s="1"/>
  <c r="BM538" i="5" a="1"/>
  <c r="BM538" i="5" s="1"/>
  <c r="BL538" i="5" a="1"/>
  <c r="BL538" i="5" s="1"/>
  <c r="BK538" i="5" a="1"/>
  <c r="BK538" i="5" s="1"/>
  <c r="BJ538" i="5" a="1"/>
  <c r="BJ538" i="5" s="1"/>
  <c r="BI538" i="5" a="1"/>
  <c r="BI538" i="5" s="1"/>
  <c r="BH538" i="5" a="1"/>
  <c r="BH538" i="5" s="1"/>
  <c r="BG538" i="5" a="1"/>
  <c r="BG538" i="5" s="1"/>
  <c r="BF538" i="5" a="1"/>
  <c r="BF538" i="5" s="1"/>
  <c r="BE538" i="5" a="1"/>
  <c r="BE538" i="5" s="1"/>
  <c r="BD538" i="5" a="1"/>
  <c r="BD538" i="5" s="1"/>
  <c r="BC538" i="5" a="1"/>
  <c r="BC538" i="5" s="1"/>
  <c r="BB538" i="5" a="1"/>
  <c r="BB538" i="5" s="1"/>
  <c r="K538" i="5"/>
  <c r="L538" i="5" s="1"/>
  <c r="M538" i="5" s="1"/>
  <c r="N538" i="5" s="1"/>
  <c r="O538" i="5" s="1"/>
  <c r="P538" i="5" s="1"/>
  <c r="Q538" i="5" s="1"/>
  <c r="R538" i="5" s="1"/>
  <c r="S538" i="5" s="1"/>
  <c r="T538" i="5" s="1"/>
  <c r="U538" i="5" s="1"/>
  <c r="V538" i="5" s="1"/>
  <c r="W538" i="5" s="1"/>
  <c r="X538" i="5" s="1"/>
  <c r="Y538" i="5" s="1"/>
  <c r="Z538" i="5" s="1"/>
  <c r="AA538" i="5" s="1"/>
  <c r="AB538" i="5" s="1"/>
  <c r="AC538" i="5" s="1"/>
  <c r="AD538" i="5" s="1"/>
  <c r="AE538" i="5" s="1"/>
  <c r="AF538" i="5" s="1"/>
  <c r="AG538" i="5" s="1"/>
  <c r="AH538" i="5" s="1"/>
  <c r="AI538" i="5" s="1"/>
  <c r="AJ538" i="5" s="1"/>
  <c r="AK538" i="5" s="1"/>
  <c r="AL538" i="5" s="1"/>
  <c r="AM538" i="5" s="1"/>
  <c r="AN538" i="5" s="1"/>
  <c r="AO538" i="5" s="1"/>
  <c r="AP538" i="5" s="1"/>
  <c r="AQ538" i="5" s="1"/>
  <c r="AR538" i="5" s="1"/>
  <c r="AS538" i="5" s="1"/>
  <c r="F538" i="5"/>
  <c r="G538" i="5" s="1"/>
  <c r="K537" i="5"/>
  <c r="L537" i="5" s="1"/>
  <c r="M537" i="5" s="1"/>
  <c r="N537" i="5" s="1"/>
  <c r="O537" i="5" s="1"/>
  <c r="P537" i="5" s="1"/>
  <c r="Q537" i="5" s="1"/>
  <c r="R537" i="5" s="1"/>
  <c r="S537" i="5" s="1"/>
  <c r="T537" i="5" s="1"/>
  <c r="U537" i="5" s="1"/>
  <c r="V537" i="5" s="1"/>
  <c r="W537" i="5" s="1"/>
  <c r="X537" i="5" s="1"/>
  <c r="Y537" i="5" s="1"/>
  <c r="Z537" i="5" s="1"/>
  <c r="AA537" i="5" s="1"/>
  <c r="AB537" i="5" s="1"/>
  <c r="AC537" i="5" s="1"/>
  <c r="AD537" i="5" s="1"/>
  <c r="AE537" i="5" s="1"/>
  <c r="AF537" i="5" s="1"/>
  <c r="AG537" i="5" s="1"/>
  <c r="AH537" i="5" s="1"/>
  <c r="AI537" i="5" s="1"/>
  <c r="AJ537" i="5" s="1"/>
  <c r="AK537" i="5" s="1"/>
  <c r="AL537" i="5" s="1"/>
  <c r="AM537" i="5" s="1"/>
  <c r="AN537" i="5" s="1"/>
  <c r="AO537" i="5" s="1"/>
  <c r="AP537" i="5" s="1"/>
  <c r="AQ537" i="5" s="1"/>
  <c r="AR537" i="5" s="1"/>
  <c r="AS537" i="5" s="1"/>
  <c r="F537" i="5"/>
  <c r="CI536" i="5" a="1"/>
  <c r="CI536" i="5" s="1"/>
  <c r="CH536" i="5" a="1"/>
  <c r="CH536" i="5" s="1"/>
  <c r="CG536" i="5" a="1"/>
  <c r="CG536" i="5" s="1"/>
  <c r="CF536" i="5" a="1"/>
  <c r="CF536" i="5" s="1"/>
  <c r="CE536" i="5" a="1"/>
  <c r="CE536" i="5" s="1"/>
  <c r="CD536" i="5" a="1"/>
  <c r="CD536" i="5" s="1"/>
  <c r="CC536" i="5" a="1"/>
  <c r="CC536" i="5" s="1"/>
  <c r="CB536" i="5" a="1"/>
  <c r="CB536" i="5" s="1"/>
  <c r="CA536" i="5" a="1"/>
  <c r="CA536" i="5" s="1"/>
  <c r="BZ536" i="5" a="1"/>
  <c r="BZ536" i="5" s="1"/>
  <c r="BY536" i="5" a="1"/>
  <c r="BY536" i="5" s="1"/>
  <c r="BX536" i="5" a="1"/>
  <c r="BX536" i="5" s="1"/>
  <c r="BW536" i="5" a="1"/>
  <c r="BW536" i="5" s="1"/>
  <c r="BV536" i="5" a="1"/>
  <c r="BV536" i="5" s="1"/>
  <c r="BU536" i="5" a="1"/>
  <c r="BU536" i="5" s="1"/>
  <c r="BT536" i="5" a="1"/>
  <c r="BT536" i="5" s="1"/>
  <c r="BS536" i="5" a="1"/>
  <c r="BS536" i="5" s="1"/>
  <c r="BR536" i="5" a="1"/>
  <c r="BR536" i="5" s="1"/>
  <c r="BQ536" i="5" a="1"/>
  <c r="BQ536" i="5" s="1"/>
  <c r="BP536" i="5" a="1"/>
  <c r="BP536" i="5" s="1"/>
  <c r="BO536" i="5" a="1"/>
  <c r="BO536" i="5" s="1"/>
  <c r="BN536" i="5" a="1"/>
  <c r="BN536" i="5" s="1"/>
  <c r="BM536" i="5" a="1"/>
  <c r="BM536" i="5" s="1"/>
  <c r="BL536" i="5" a="1"/>
  <c r="BL536" i="5" s="1"/>
  <c r="BK536" i="5" a="1"/>
  <c r="BK536" i="5" s="1"/>
  <c r="BJ536" i="5" a="1"/>
  <c r="BJ536" i="5" s="1"/>
  <c r="BI536" i="5" a="1"/>
  <c r="BI536" i="5" s="1"/>
  <c r="BH536" i="5" a="1"/>
  <c r="BH536" i="5" s="1"/>
  <c r="BG536" i="5" a="1"/>
  <c r="BG536" i="5" s="1"/>
  <c r="BF536" i="5" a="1"/>
  <c r="BF536" i="5" s="1"/>
  <c r="BE536" i="5" a="1"/>
  <c r="BE536" i="5" s="1"/>
  <c r="BD536" i="5" a="1"/>
  <c r="BD536" i="5" s="1"/>
  <c r="BC536" i="5" a="1"/>
  <c r="BC536" i="5" s="1"/>
  <c r="BB536" i="5" a="1"/>
  <c r="BB536" i="5" s="1"/>
  <c r="BA536" i="5" a="1"/>
  <c r="BA536" i="5" s="1"/>
  <c r="AZ536" i="5" a="1"/>
  <c r="AZ536" i="5" s="1"/>
  <c r="AY536" i="5" a="1"/>
  <c r="AY536" i="5" s="1"/>
  <c r="AX536" i="5" a="1"/>
  <c r="AX536" i="5" s="1"/>
  <c r="AW536" i="5" a="1"/>
  <c r="AW536" i="5" s="1"/>
  <c r="AV536" i="5" a="1"/>
  <c r="AV536" i="5" s="1"/>
  <c r="AU536" i="5" a="1"/>
  <c r="AU536" i="5" s="1"/>
  <c r="AU535" i="5" a="1"/>
  <c r="AU535" i="5" s="1"/>
  <c r="B531" i="5"/>
  <c r="E233" i="5"/>
  <c r="CI524" i="5" a="1"/>
  <c r="CI524" i="5" s="1"/>
  <c r="CH524" i="5" a="1"/>
  <c r="CH524" i="5" s="1"/>
  <c r="CG524" i="5" a="1"/>
  <c r="CG524" i="5" s="1"/>
  <c r="CF524" i="5" a="1"/>
  <c r="CF524" i="5" s="1"/>
  <c r="CE524" i="5" a="1"/>
  <c r="CE524" i="5" s="1"/>
  <c r="CD524" i="5" a="1"/>
  <c r="CD524" i="5" s="1"/>
  <c r="CC524" i="5" a="1"/>
  <c r="CC524" i="5" s="1"/>
  <c r="CB524" i="5" a="1"/>
  <c r="CB524" i="5" s="1"/>
  <c r="CA524" i="5" a="1"/>
  <c r="CA524" i="5" s="1"/>
  <c r="BZ524" i="5" a="1"/>
  <c r="BZ524" i="5" s="1"/>
  <c r="BY524" i="5" a="1"/>
  <c r="BY524" i="5" s="1"/>
  <c r="BX524" i="5" a="1"/>
  <c r="BX524" i="5" s="1"/>
  <c r="BW524" i="5" a="1"/>
  <c r="BW524" i="5" s="1"/>
  <c r="BV524" i="5" a="1"/>
  <c r="BV524" i="5" s="1"/>
  <c r="BU524" i="5" a="1"/>
  <c r="BU524" i="5" s="1"/>
  <c r="BT524" i="5" a="1"/>
  <c r="BT524" i="5" s="1"/>
  <c r="BS524" i="5" a="1"/>
  <c r="BS524" i="5" s="1"/>
  <c r="BR524" i="5" a="1"/>
  <c r="BR524" i="5" s="1"/>
  <c r="BQ524" i="5" a="1"/>
  <c r="BQ524" i="5" s="1"/>
  <c r="BP524" i="5" a="1"/>
  <c r="BP524" i="5" s="1"/>
  <c r="BO524" i="5" a="1"/>
  <c r="BO524" i="5" s="1"/>
  <c r="BN524" i="5" a="1"/>
  <c r="BN524" i="5" s="1"/>
  <c r="BM524" i="5" a="1"/>
  <c r="BM524" i="5" s="1"/>
  <c r="BL524" i="5" a="1"/>
  <c r="BL524" i="5" s="1"/>
  <c r="BK524" i="5" a="1"/>
  <c r="BK524" i="5" s="1"/>
  <c r="BJ524" i="5" a="1"/>
  <c r="BJ524" i="5" s="1"/>
  <c r="BI524" i="5" a="1"/>
  <c r="BI524" i="5" s="1"/>
  <c r="BH524" i="5" a="1"/>
  <c r="BH524" i="5" s="1"/>
  <c r="BG524" i="5" a="1"/>
  <c r="BG524" i="5" s="1"/>
  <c r="BF524" i="5" a="1"/>
  <c r="BF524" i="5" s="1"/>
  <c r="BE524" i="5" a="1"/>
  <c r="BE524" i="5" s="1"/>
  <c r="BD524" i="5" a="1"/>
  <c r="BD524" i="5" s="1"/>
  <c r="BC524" i="5" a="1"/>
  <c r="BC524" i="5" s="1"/>
  <c r="BB524" i="5" a="1"/>
  <c r="BB524" i="5" s="1"/>
  <c r="BA524" i="5" a="1"/>
  <c r="BA524" i="5" s="1"/>
  <c r="AZ524" i="5" a="1"/>
  <c r="AZ524" i="5" s="1"/>
  <c r="AY524" i="5" a="1"/>
  <c r="AY524" i="5" s="1"/>
  <c r="AX524" i="5" a="1"/>
  <c r="AX524" i="5" s="1"/>
  <c r="AW524" i="5" a="1"/>
  <c r="AW524" i="5" s="1"/>
  <c r="AV524" i="5" a="1"/>
  <c r="AV524" i="5" s="1"/>
  <c r="AU524" i="5" a="1"/>
  <c r="AU524" i="5" s="1"/>
  <c r="F524" i="5"/>
  <c r="G524" i="5" s="1"/>
  <c r="H524" i="5" s="1"/>
  <c r="I524" i="5" s="1"/>
  <c r="J524" i="5" s="1"/>
  <c r="K524" i="5" s="1"/>
  <c r="L524" i="5" s="1"/>
  <c r="M524" i="5" s="1"/>
  <c r="N524" i="5" s="1"/>
  <c r="O524" i="5" s="1"/>
  <c r="P524" i="5" s="1"/>
  <c r="Q524" i="5" s="1"/>
  <c r="R524" i="5" s="1"/>
  <c r="S524" i="5" s="1"/>
  <c r="T524" i="5" s="1"/>
  <c r="U524" i="5" s="1"/>
  <c r="V524" i="5" s="1"/>
  <c r="W524" i="5" s="1"/>
  <c r="X524" i="5" s="1"/>
  <c r="Y524" i="5" s="1"/>
  <c r="Z524" i="5" s="1"/>
  <c r="AA524" i="5" s="1"/>
  <c r="AB524" i="5" s="1"/>
  <c r="AC524" i="5" s="1"/>
  <c r="AD524" i="5" s="1"/>
  <c r="AE524" i="5" s="1"/>
  <c r="AF524" i="5" s="1"/>
  <c r="AG524" i="5" s="1"/>
  <c r="AH524" i="5" s="1"/>
  <c r="AI524" i="5" s="1"/>
  <c r="AJ524" i="5" s="1"/>
  <c r="AK524" i="5" s="1"/>
  <c r="AL524" i="5" s="1"/>
  <c r="AM524" i="5" s="1"/>
  <c r="AN524" i="5" s="1"/>
  <c r="AO524" i="5" s="1"/>
  <c r="AP524" i="5" s="1"/>
  <c r="AQ524" i="5" s="1"/>
  <c r="AR524" i="5" s="1"/>
  <c r="AS524" i="5" s="1"/>
  <c r="CI523" i="5" a="1"/>
  <c r="CI523" i="5" s="1"/>
  <c r="CH523" i="5" a="1"/>
  <c r="CH523" i="5" s="1"/>
  <c r="CG523" i="5" a="1"/>
  <c r="CG523" i="5" s="1"/>
  <c r="CF523" i="5" a="1"/>
  <c r="CF523" i="5" s="1"/>
  <c r="CE523" i="5" a="1"/>
  <c r="CE523" i="5" s="1"/>
  <c r="CD523" i="5" a="1"/>
  <c r="CD523" i="5" s="1"/>
  <c r="CC523" i="5" a="1"/>
  <c r="CC523" i="5" s="1"/>
  <c r="CB523" i="5" a="1"/>
  <c r="CB523" i="5" s="1"/>
  <c r="CA523" i="5" a="1"/>
  <c r="CA523" i="5" s="1"/>
  <c r="BZ523" i="5" a="1"/>
  <c r="BZ523" i="5" s="1"/>
  <c r="BY523" i="5" a="1"/>
  <c r="BY523" i="5" s="1"/>
  <c r="BX523" i="5" a="1"/>
  <c r="BX523" i="5" s="1"/>
  <c r="BW523" i="5" a="1"/>
  <c r="BW523" i="5" s="1"/>
  <c r="BV523" i="5" a="1"/>
  <c r="BV523" i="5" s="1"/>
  <c r="BU523" i="5" a="1"/>
  <c r="BU523" i="5" s="1"/>
  <c r="BT523" i="5" a="1"/>
  <c r="BT523" i="5" s="1"/>
  <c r="BS523" i="5" a="1"/>
  <c r="BS523" i="5" s="1"/>
  <c r="BR523" i="5" a="1"/>
  <c r="BR523" i="5" s="1"/>
  <c r="BQ523" i="5" a="1"/>
  <c r="BQ523" i="5" s="1"/>
  <c r="BP523" i="5" a="1"/>
  <c r="BP523" i="5" s="1"/>
  <c r="BO523" i="5" a="1"/>
  <c r="BO523" i="5" s="1"/>
  <c r="BN523" i="5" a="1"/>
  <c r="BN523" i="5" s="1"/>
  <c r="BM523" i="5" a="1"/>
  <c r="BM523" i="5" s="1"/>
  <c r="BL523" i="5" a="1"/>
  <c r="BL523" i="5" s="1"/>
  <c r="BK523" i="5" a="1"/>
  <c r="BK523" i="5" s="1"/>
  <c r="BJ523" i="5" a="1"/>
  <c r="BJ523" i="5" s="1"/>
  <c r="BI523" i="5" a="1"/>
  <c r="BI523" i="5" s="1"/>
  <c r="BH523" i="5" a="1"/>
  <c r="BH523" i="5" s="1"/>
  <c r="BG523" i="5" a="1"/>
  <c r="BG523" i="5" s="1"/>
  <c r="BF523" i="5" a="1"/>
  <c r="BF523" i="5" s="1"/>
  <c r="BE523" i="5" a="1"/>
  <c r="BE523" i="5" s="1"/>
  <c r="BD523" i="5" a="1"/>
  <c r="BD523" i="5" s="1"/>
  <c r="BC523" i="5" a="1"/>
  <c r="BC523" i="5" s="1"/>
  <c r="BB523" i="5" a="1"/>
  <c r="BB523" i="5" s="1"/>
  <c r="BA523" i="5" a="1"/>
  <c r="BA523" i="5" s="1"/>
  <c r="AZ523" i="5" a="1"/>
  <c r="AZ523" i="5" s="1"/>
  <c r="AY523" i="5" a="1"/>
  <c r="AY523" i="5" s="1"/>
  <c r="AX523" i="5" a="1"/>
  <c r="AX523" i="5" s="1"/>
  <c r="AW523" i="5" a="1"/>
  <c r="AW523" i="5" s="1"/>
  <c r="AV523" i="5" a="1"/>
  <c r="AV523" i="5" s="1"/>
  <c r="AU523" i="5" a="1"/>
  <c r="AU523" i="5" s="1"/>
  <c r="F523" i="5"/>
  <c r="G523" i="5" s="1"/>
  <c r="H523" i="5" s="1"/>
  <c r="I523" i="5" s="1"/>
  <c r="J523" i="5" s="1"/>
  <c r="K523" i="5" s="1"/>
  <c r="L523" i="5" s="1"/>
  <c r="M523" i="5" s="1"/>
  <c r="N523" i="5" s="1"/>
  <c r="O523" i="5" s="1"/>
  <c r="P523" i="5" s="1"/>
  <c r="Q523" i="5" s="1"/>
  <c r="R523" i="5" s="1"/>
  <c r="S523" i="5" s="1"/>
  <c r="T523" i="5" s="1"/>
  <c r="U523" i="5" s="1"/>
  <c r="V523" i="5" s="1"/>
  <c r="W523" i="5" s="1"/>
  <c r="X523" i="5" s="1"/>
  <c r="Y523" i="5" s="1"/>
  <c r="Z523" i="5" s="1"/>
  <c r="AA523" i="5" s="1"/>
  <c r="AB523" i="5" s="1"/>
  <c r="AC523" i="5" s="1"/>
  <c r="AD523" i="5" s="1"/>
  <c r="AE523" i="5" s="1"/>
  <c r="AF523" i="5" s="1"/>
  <c r="AG523" i="5" s="1"/>
  <c r="AH523" i="5" s="1"/>
  <c r="AI523" i="5" s="1"/>
  <c r="AJ523" i="5" s="1"/>
  <c r="AK523" i="5" s="1"/>
  <c r="AL523" i="5" s="1"/>
  <c r="AM523" i="5" s="1"/>
  <c r="AN523" i="5" s="1"/>
  <c r="AO523" i="5" s="1"/>
  <c r="AP523" i="5" s="1"/>
  <c r="AQ523" i="5" s="1"/>
  <c r="AR523" i="5" s="1"/>
  <c r="AS523" i="5" s="1"/>
  <c r="E522" i="5"/>
  <c r="CI521" i="5" a="1"/>
  <c r="CI521" i="5" s="1"/>
  <c r="CH521" i="5" a="1"/>
  <c r="CH521" i="5" s="1"/>
  <c r="CG521" i="5" a="1"/>
  <c r="CG521" i="5" s="1"/>
  <c r="CF521" i="5" a="1"/>
  <c r="CF521" i="5" s="1"/>
  <c r="CE521" i="5" a="1"/>
  <c r="CE521" i="5" s="1"/>
  <c r="CD521" i="5" a="1"/>
  <c r="CD521" i="5" s="1"/>
  <c r="CC521" i="5" a="1"/>
  <c r="CC521" i="5" s="1"/>
  <c r="CB521" i="5" a="1"/>
  <c r="CB521" i="5" s="1"/>
  <c r="CA521" i="5" a="1"/>
  <c r="CA521" i="5" s="1"/>
  <c r="BZ521" i="5" a="1"/>
  <c r="BZ521" i="5" s="1"/>
  <c r="BY521" i="5" a="1"/>
  <c r="BY521" i="5" s="1"/>
  <c r="BX521" i="5" a="1"/>
  <c r="BX521" i="5" s="1"/>
  <c r="BW521" i="5" a="1"/>
  <c r="BW521" i="5" s="1"/>
  <c r="BV521" i="5" a="1"/>
  <c r="BV521" i="5" s="1"/>
  <c r="BU521" i="5" a="1"/>
  <c r="BU521" i="5" s="1"/>
  <c r="BT521" i="5" a="1"/>
  <c r="BT521" i="5" s="1"/>
  <c r="BS521" i="5" a="1"/>
  <c r="BS521" i="5" s="1"/>
  <c r="BR521" i="5" a="1"/>
  <c r="BR521" i="5" s="1"/>
  <c r="BQ521" i="5" a="1"/>
  <c r="BQ521" i="5" s="1"/>
  <c r="BP521" i="5" a="1"/>
  <c r="BP521" i="5" s="1"/>
  <c r="BO521" i="5" a="1"/>
  <c r="BO521" i="5" s="1"/>
  <c r="BN521" i="5" a="1"/>
  <c r="BN521" i="5" s="1"/>
  <c r="BM521" i="5" a="1"/>
  <c r="BM521" i="5" s="1"/>
  <c r="BL521" i="5" a="1"/>
  <c r="BL521" i="5" s="1"/>
  <c r="BK521" i="5" a="1"/>
  <c r="BK521" i="5" s="1"/>
  <c r="BJ521" i="5" a="1"/>
  <c r="BJ521" i="5" s="1"/>
  <c r="BI521" i="5" a="1"/>
  <c r="BI521" i="5" s="1"/>
  <c r="BH521" i="5" a="1"/>
  <c r="BH521" i="5" s="1"/>
  <c r="BG521" i="5" a="1"/>
  <c r="BG521" i="5" s="1"/>
  <c r="BF521" i="5" a="1"/>
  <c r="BF521" i="5" s="1"/>
  <c r="BE521" i="5" a="1"/>
  <c r="BE521" i="5" s="1"/>
  <c r="BD521" i="5" a="1"/>
  <c r="BD521" i="5" s="1"/>
  <c r="BC521" i="5" a="1"/>
  <c r="BC521" i="5" s="1"/>
  <c r="BB521" i="5" a="1"/>
  <c r="BB521" i="5" s="1"/>
  <c r="L521" i="5"/>
  <c r="M521" i="5" s="1"/>
  <c r="N521" i="5" s="1"/>
  <c r="O521" i="5" s="1"/>
  <c r="P521" i="5" s="1"/>
  <c r="Q521" i="5" s="1"/>
  <c r="R521" i="5" s="1"/>
  <c r="S521" i="5" s="1"/>
  <c r="T521" i="5" s="1"/>
  <c r="U521" i="5" s="1"/>
  <c r="V521" i="5" s="1"/>
  <c r="W521" i="5" s="1"/>
  <c r="X521" i="5" s="1"/>
  <c r="Y521" i="5" s="1"/>
  <c r="Z521" i="5" s="1"/>
  <c r="AA521" i="5" s="1"/>
  <c r="AB521" i="5" s="1"/>
  <c r="AC521" i="5" s="1"/>
  <c r="AD521" i="5" s="1"/>
  <c r="AE521" i="5" s="1"/>
  <c r="AF521" i="5" s="1"/>
  <c r="AG521" i="5" s="1"/>
  <c r="AH521" i="5" s="1"/>
  <c r="AI521" i="5" s="1"/>
  <c r="AJ521" i="5" s="1"/>
  <c r="AK521" i="5" s="1"/>
  <c r="AL521" i="5" s="1"/>
  <c r="AM521" i="5" s="1"/>
  <c r="AN521" i="5" s="1"/>
  <c r="AO521" i="5" s="1"/>
  <c r="AP521" i="5" s="1"/>
  <c r="AQ521" i="5" s="1"/>
  <c r="AR521" i="5" s="1"/>
  <c r="AS521" i="5" s="1"/>
  <c r="K521" i="5"/>
  <c r="F521" i="5"/>
  <c r="K520" i="5"/>
  <c r="L520" i="5" s="1"/>
  <c r="M520" i="5" s="1"/>
  <c r="N520" i="5" s="1"/>
  <c r="O520" i="5" s="1"/>
  <c r="P520" i="5" s="1"/>
  <c r="Q520" i="5" s="1"/>
  <c r="R520" i="5" s="1"/>
  <c r="S520" i="5" s="1"/>
  <c r="T520" i="5" s="1"/>
  <c r="U520" i="5" s="1"/>
  <c r="V520" i="5" s="1"/>
  <c r="W520" i="5" s="1"/>
  <c r="X520" i="5" s="1"/>
  <c r="Y520" i="5" s="1"/>
  <c r="Z520" i="5" s="1"/>
  <c r="AA520" i="5" s="1"/>
  <c r="AB520" i="5" s="1"/>
  <c r="AC520" i="5" s="1"/>
  <c r="AD520" i="5" s="1"/>
  <c r="AE520" i="5" s="1"/>
  <c r="AF520" i="5" s="1"/>
  <c r="AG520" i="5" s="1"/>
  <c r="AH520" i="5" s="1"/>
  <c r="AI520" i="5" s="1"/>
  <c r="AJ520" i="5" s="1"/>
  <c r="AK520" i="5" s="1"/>
  <c r="AL520" i="5" s="1"/>
  <c r="AM520" i="5" s="1"/>
  <c r="AN520" i="5" s="1"/>
  <c r="AO520" i="5" s="1"/>
  <c r="AP520" i="5" s="1"/>
  <c r="AQ520" i="5" s="1"/>
  <c r="AR520" i="5" s="1"/>
  <c r="AS520" i="5" s="1"/>
  <c r="F520" i="5"/>
  <c r="G520" i="5" s="1"/>
  <c r="H520" i="5" s="1"/>
  <c r="I520" i="5" s="1"/>
  <c r="CI519" i="5" a="1"/>
  <c r="CI519" i="5" s="1"/>
  <c r="CH519" i="5" a="1"/>
  <c r="CH519" i="5" s="1"/>
  <c r="CG519" i="5" a="1"/>
  <c r="CG519" i="5" s="1"/>
  <c r="CF519" i="5" a="1"/>
  <c r="CF519" i="5" s="1"/>
  <c r="CE519" i="5" a="1"/>
  <c r="CE519" i="5" s="1"/>
  <c r="CD519" i="5" a="1"/>
  <c r="CD519" i="5" s="1"/>
  <c r="CC519" i="5" a="1"/>
  <c r="CC519" i="5" s="1"/>
  <c r="CB519" i="5" a="1"/>
  <c r="CB519" i="5" s="1"/>
  <c r="CA519" i="5" a="1"/>
  <c r="CA519" i="5" s="1"/>
  <c r="BZ519" i="5" a="1"/>
  <c r="BZ519" i="5" s="1"/>
  <c r="BY519" i="5" a="1"/>
  <c r="BY519" i="5" s="1"/>
  <c r="BX519" i="5" a="1"/>
  <c r="BX519" i="5" s="1"/>
  <c r="BW519" i="5" a="1"/>
  <c r="BW519" i="5" s="1"/>
  <c r="BV519" i="5" a="1"/>
  <c r="BV519" i="5" s="1"/>
  <c r="BU519" i="5" a="1"/>
  <c r="BU519" i="5" s="1"/>
  <c r="BT519" i="5" a="1"/>
  <c r="BT519" i="5" s="1"/>
  <c r="BS519" i="5" a="1"/>
  <c r="BS519" i="5" s="1"/>
  <c r="BR519" i="5" a="1"/>
  <c r="BR519" i="5" s="1"/>
  <c r="BQ519" i="5" a="1"/>
  <c r="BQ519" i="5" s="1"/>
  <c r="BP519" i="5" a="1"/>
  <c r="BP519" i="5" s="1"/>
  <c r="BO519" i="5" a="1"/>
  <c r="BO519" i="5" s="1"/>
  <c r="BN519" i="5" a="1"/>
  <c r="BN519" i="5" s="1"/>
  <c r="BM519" i="5" a="1"/>
  <c r="BM519" i="5" s="1"/>
  <c r="BL519" i="5" a="1"/>
  <c r="BL519" i="5" s="1"/>
  <c r="BK519" i="5" a="1"/>
  <c r="BK519" i="5" s="1"/>
  <c r="BJ519" i="5" a="1"/>
  <c r="BJ519" i="5" s="1"/>
  <c r="BI519" i="5" a="1"/>
  <c r="BI519" i="5" s="1"/>
  <c r="BH519" i="5" a="1"/>
  <c r="BH519" i="5" s="1"/>
  <c r="BG519" i="5" a="1"/>
  <c r="BG519" i="5" s="1"/>
  <c r="BF519" i="5" a="1"/>
  <c r="BF519" i="5" s="1"/>
  <c r="BE519" i="5" a="1"/>
  <c r="BE519" i="5" s="1"/>
  <c r="BD519" i="5" a="1"/>
  <c r="BD519" i="5" s="1"/>
  <c r="BC519" i="5" a="1"/>
  <c r="BC519" i="5" s="1"/>
  <c r="BB519" i="5" a="1"/>
  <c r="BB519" i="5" s="1"/>
  <c r="BA519" i="5" a="1"/>
  <c r="BA519" i="5" s="1"/>
  <c r="AZ519" i="5" a="1"/>
  <c r="AZ519" i="5" s="1"/>
  <c r="AY519" i="5" a="1"/>
  <c r="AY519" i="5" s="1"/>
  <c r="AX519" i="5" a="1"/>
  <c r="AX519" i="5" s="1"/>
  <c r="AW519" i="5" a="1"/>
  <c r="AW519" i="5" s="1"/>
  <c r="AV519" i="5" a="1"/>
  <c r="AV519" i="5" s="1"/>
  <c r="AU519" i="5" a="1"/>
  <c r="AU519" i="5" s="1"/>
  <c r="AU518" i="5" a="1"/>
  <c r="AU518" i="5" s="1"/>
  <c r="B514" i="5"/>
  <c r="CI507" i="5" a="1"/>
  <c r="CI507" i="5" s="1"/>
  <c r="CH507" i="5" a="1"/>
  <c r="CH507" i="5" s="1"/>
  <c r="CG507" i="5" a="1"/>
  <c r="CG507" i="5" s="1"/>
  <c r="CF507" i="5" a="1"/>
  <c r="CF507" i="5" s="1"/>
  <c r="CE507" i="5" a="1"/>
  <c r="CE507" i="5" s="1"/>
  <c r="CD507" i="5" a="1"/>
  <c r="CD507" i="5" s="1"/>
  <c r="CC507" i="5" a="1"/>
  <c r="CC507" i="5" s="1"/>
  <c r="CB507" i="5" a="1"/>
  <c r="CB507" i="5" s="1"/>
  <c r="CA507" i="5" a="1"/>
  <c r="CA507" i="5" s="1"/>
  <c r="BZ507" i="5" a="1"/>
  <c r="BZ507" i="5" s="1"/>
  <c r="BY507" i="5" a="1"/>
  <c r="BY507" i="5" s="1"/>
  <c r="BX507" i="5" a="1"/>
  <c r="BX507" i="5" s="1"/>
  <c r="BW507" i="5" a="1"/>
  <c r="BW507" i="5" s="1"/>
  <c r="BV507" i="5" a="1"/>
  <c r="BV507" i="5" s="1"/>
  <c r="BU507" i="5" a="1"/>
  <c r="BU507" i="5" s="1"/>
  <c r="BT507" i="5" a="1"/>
  <c r="BT507" i="5" s="1"/>
  <c r="BS507" i="5" a="1"/>
  <c r="BS507" i="5" s="1"/>
  <c r="BR507" i="5" a="1"/>
  <c r="BR507" i="5" s="1"/>
  <c r="BQ507" i="5" a="1"/>
  <c r="BQ507" i="5" s="1"/>
  <c r="BP507" i="5" a="1"/>
  <c r="BP507" i="5" s="1"/>
  <c r="BO507" i="5" a="1"/>
  <c r="BO507" i="5" s="1"/>
  <c r="BN507" i="5" a="1"/>
  <c r="BN507" i="5" s="1"/>
  <c r="BM507" i="5" a="1"/>
  <c r="BM507" i="5" s="1"/>
  <c r="BL507" i="5" a="1"/>
  <c r="BL507" i="5" s="1"/>
  <c r="BK507" i="5" a="1"/>
  <c r="BK507" i="5" s="1"/>
  <c r="BJ507" i="5" a="1"/>
  <c r="BJ507" i="5" s="1"/>
  <c r="BI507" i="5" a="1"/>
  <c r="BI507" i="5" s="1"/>
  <c r="BH507" i="5" a="1"/>
  <c r="BH507" i="5" s="1"/>
  <c r="BG507" i="5" a="1"/>
  <c r="BG507" i="5" s="1"/>
  <c r="BF507" i="5" a="1"/>
  <c r="BF507" i="5" s="1"/>
  <c r="BE507" i="5" a="1"/>
  <c r="BE507" i="5" s="1"/>
  <c r="BD507" i="5" a="1"/>
  <c r="BD507" i="5" s="1"/>
  <c r="BC507" i="5" a="1"/>
  <c r="BC507" i="5" s="1"/>
  <c r="BB507" i="5" a="1"/>
  <c r="BB507" i="5" s="1"/>
  <c r="BA507" i="5" a="1"/>
  <c r="BA507" i="5" s="1"/>
  <c r="AZ507" i="5" a="1"/>
  <c r="AZ507" i="5" s="1"/>
  <c r="AY507" i="5" a="1"/>
  <c r="AY507" i="5" s="1"/>
  <c r="AX507" i="5" a="1"/>
  <c r="AX507" i="5" s="1"/>
  <c r="AW507" i="5" a="1"/>
  <c r="AW507" i="5" s="1"/>
  <c r="AV507" i="5" a="1"/>
  <c r="AV507" i="5" s="1"/>
  <c r="AU507" i="5" a="1"/>
  <c r="AU507" i="5" s="1"/>
  <c r="F507" i="5"/>
  <c r="G507" i="5" s="1"/>
  <c r="H507" i="5" s="1"/>
  <c r="I507" i="5" s="1"/>
  <c r="J507" i="5" s="1"/>
  <c r="K507" i="5" s="1"/>
  <c r="L507" i="5" s="1"/>
  <c r="M507" i="5" s="1"/>
  <c r="N507" i="5" s="1"/>
  <c r="O507" i="5" s="1"/>
  <c r="P507" i="5" s="1"/>
  <c r="Q507" i="5" s="1"/>
  <c r="R507" i="5" s="1"/>
  <c r="S507" i="5" s="1"/>
  <c r="T507" i="5" s="1"/>
  <c r="U507" i="5" s="1"/>
  <c r="V507" i="5" s="1"/>
  <c r="W507" i="5" s="1"/>
  <c r="X507" i="5" s="1"/>
  <c r="Y507" i="5" s="1"/>
  <c r="Z507" i="5" s="1"/>
  <c r="AA507" i="5" s="1"/>
  <c r="AB507" i="5" s="1"/>
  <c r="AC507" i="5" s="1"/>
  <c r="AD507" i="5" s="1"/>
  <c r="AE507" i="5" s="1"/>
  <c r="AF507" i="5" s="1"/>
  <c r="AG507" i="5" s="1"/>
  <c r="AH507" i="5" s="1"/>
  <c r="AI507" i="5" s="1"/>
  <c r="AJ507" i="5" s="1"/>
  <c r="AK507" i="5" s="1"/>
  <c r="AL507" i="5" s="1"/>
  <c r="AM507" i="5" s="1"/>
  <c r="AN507" i="5" s="1"/>
  <c r="AO507" i="5" s="1"/>
  <c r="AP507" i="5" s="1"/>
  <c r="AQ507" i="5" s="1"/>
  <c r="AR507" i="5" s="1"/>
  <c r="AS507" i="5" s="1"/>
  <c r="CI506" i="5" a="1"/>
  <c r="CI506" i="5" s="1"/>
  <c r="CH506" i="5" a="1"/>
  <c r="CH506" i="5" s="1"/>
  <c r="CG506" i="5" a="1"/>
  <c r="CG506" i="5" s="1"/>
  <c r="CF506" i="5" a="1"/>
  <c r="CF506" i="5" s="1"/>
  <c r="CE506" i="5" a="1"/>
  <c r="CE506" i="5" s="1"/>
  <c r="CD506" i="5" a="1"/>
  <c r="CD506" i="5" s="1"/>
  <c r="CC506" i="5" a="1"/>
  <c r="CC506" i="5" s="1"/>
  <c r="CB506" i="5" a="1"/>
  <c r="CB506" i="5" s="1"/>
  <c r="CA506" i="5" a="1"/>
  <c r="CA506" i="5" s="1"/>
  <c r="BZ506" i="5" a="1"/>
  <c r="BZ506" i="5" s="1"/>
  <c r="BY506" i="5" a="1"/>
  <c r="BY506" i="5" s="1"/>
  <c r="BX506" i="5" a="1"/>
  <c r="BX506" i="5" s="1"/>
  <c r="BW506" i="5" a="1"/>
  <c r="BW506" i="5" s="1"/>
  <c r="BV506" i="5" a="1"/>
  <c r="BV506" i="5" s="1"/>
  <c r="BU506" i="5" a="1"/>
  <c r="BU506" i="5" s="1"/>
  <c r="BT506" i="5" a="1"/>
  <c r="BT506" i="5" s="1"/>
  <c r="BS506" i="5" a="1"/>
  <c r="BS506" i="5" s="1"/>
  <c r="BR506" i="5" a="1"/>
  <c r="BR506" i="5" s="1"/>
  <c r="BQ506" i="5" a="1"/>
  <c r="BQ506" i="5" s="1"/>
  <c r="BP506" i="5" a="1"/>
  <c r="BP506" i="5" s="1"/>
  <c r="BO506" i="5" a="1"/>
  <c r="BO506" i="5" s="1"/>
  <c r="BN506" i="5" a="1"/>
  <c r="BN506" i="5" s="1"/>
  <c r="BM506" i="5" a="1"/>
  <c r="BM506" i="5" s="1"/>
  <c r="BL506" i="5" a="1"/>
  <c r="BL506" i="5" s="1"/>
  <c r="BK506" i="5" a="1"/>
  <c r="BK506" i="5" s="1"/>
  <c r="BJ506" i="5" a="1"/>
  <c r="BJ506" i="5" s="1"/>
  <c r="BI506" i="5" a="1"/>
  <c r="BI506" i="5" s="1"/>
  <c r="BH506" i="5" a="1"/>
  <c r="BH506" i="5" s="1"/>
  <c r="BG506" i="5" a="1"/>
  <c r="BG506" i="5" s="1"/>
  <c r="BF506" i="5" a="1"/>
  <c r="BF506" i="5" s="1"/>
  <c r="BE506" i="5" a="1"/>
  <c r="BE506" i="5" s="1"/>
  <c r="BD506" i="5" a="1"/>
  <c r="BD506" i="5" s="1"/>
  <c r="BC506" i="5" a="1"/>
  <c r="BC506" i="5" s="1"/>
  <c r="BB506" i="5" a="1"/>
  <c r="BB506" i="5" s="1"/>
  <c r="BA506" i="5" a="1"/>
  <c r="BA506" i="5" s="1"/>
  <c r="AZ506" i="5" a="1"/>
  <c r="AZ506" i="5" s="1"/>
  <c r="AY506" i="5" a="1"/>
  <c r="AY506" i="5" s="1"/>
  <c r="AX506" i="5" a="1"/>
  <c r="AX506" i="5" s="1"/>
  <c r="AW506" i="5" a="1"/>
  <c r="AW506" i="5" s="1"/>
  <c r="AV506" i="5" a="1"/>
  <c r="AV506" i="5" s="1"/>
  <c r="AU506" i="5" a="1"/>
  <c r="AU506" i="5" s="1"/>
  <c r="F506" i="5"/>
  <c r="G506" i="5" s="1"/>
  <c r="H506" i="5" s="1"/>
  <c r="I506" i="5" s="1"/>
  <c r="J506" i="5" s="1"/>
  <c r="K506" i="5" s="1"/>
  <c r="L506" i="5" s="1"/>
  <c r="M506" i="5" s="1"/>
  <c r="N506" i="5" s="1"/>
  <c r="O506" i="5" s="1"/>
  <c r="P506" i="5" s="1"/>
  <c r="Q506" i="5" s="1"/>
  <c r="R506" i="5" s="1"/>
  <c r="S506" i="5" s="1"/>
  <c r="T506" i="5" s="1"/>
  <c r="U506" i="5" s="1"/>
  <c r="V506" i="5" s="1"/>
  <c r="W506" i="5" s="1"/>
  <c r="X506" i="5" s="1"/>
  <c r="Y506" i="5" s="1"/>
  <c r="Z506" i="5" s="1"/>
  <c r="AA506" i="5" s="1"/>
  <c r="AB506" i="5" s="1"/>
  <c r="AC506" i="5" s="1"/>
  <c r="AD506" i="5" s="1"/>
  <c r="AE506" i="5" s="1"/>
  <c r="AF506" i="5" s="1"/>
  <c r="AG506" i="5" s="1"/>
  <c r="AH506" i="5" s="1"/>
  <c r="AI506" i="5" s="1"/>
  <c r="AJ506" i="5" s="1"/>
  <c r="AK506" i="5" s="1"/>
  <c r="AL506" i="5" s="1"/>
  <c r="AM506" i="5" s="1"/>
  <c r="AN506" i="5" s="1"/>
  <c r="AO506" i="5" s="1"/>
  <c r="AP506" i="5" s="1"/>
  <c r="AQ506" i="5" s="1"/>
  <c r="AR506" i="5" s="1"/>
  <c r="AS506" i="5" s="1"/>
  <c r="E505" i="5"/>
  <c r="CI504" i="5" a="1"/>
  <c r="CI504" i="5" s="1"/>
  <c r="CH504" i="5" a="1"/>
  <c r="CH504" i="5" s="1"/>
  <c r="CG504" i="5" a="1"/>
  <c r="CG504" i="5" s="1"/>
  <c r="CF504" i="5" a="1"/>
  <c r="CF504" i="5" s="1"/>
  <c r="CE504" i="5" a="1"/>
  <c r="CE504" i="5" s="1"/>
  <c r="CD504" i="5" a="1"/>
  <c r="CD504" i="5" s="1"/>
  <c r="CC504" i="5" a="1"/>
  <c r="CC504" i="5" s="1"/>
  <c r="CB504" i="5" a="1"/>
  <c r="CB504" i="5" s="1"/>
  <c r="CA504" i="5" a="1"/>
  <c r="CA504" i="5" s="1"/>
  <c r="BZ504" i="5" a="1"/>
  <c r="BZ504" i="5" s="1"/>
  <c r="BY504" i="5" a="1"/>
  <c r="BY504" i="5" s="1"/>
  <c r="BX504" i="5" a="1"/>
  <c r="BX504" i="5" s="1"/>
  <c r="BW504" i="5" a="1"/>
  <c r="BW504" i="5" s="1"/>
  <c r="BV504" i="5" a="1"/>
  <c r="BV504" i="5" s="1"/>
  <c r="BU504" i="5" a="1"/>
  <c r="BU504" i="5" s="1"/>
  <c r="BT504" i="5" a="1"/>
  <c r="BT504" i="5" s="1"/>
  <c r="BS504" i="5" a="1"/>
  <c r="BS504" i="5" s="1"/>
  <c r="BR504" i="5" a="1"/>
  <c r="BR504" i="5" s="1"/>
  <c r="BQ504" i="5" a="1"/>
  <c r="BQ504" i="5" s="1"/>
  <c r="BP504" i="5" a="1"/>
  <c r="BP504" i="5" s="1"/>
  <c r="BO504" i="5" a="1"/>
  <c r="BO504" i="5" s="1"/>
  <c r="BN504" i="5" a="1"/>
  <c r="BN504" i="5" s="1"/>
  <c r="BM504" i="5" a="1"/>
  <c r="BM504" i="5" s="1"/>
  <c r="BL504" i="5" a="1"/>
  <c r="BL504" i="5" s="1"/>
  <c r="BK504" i="5" a="1"/>
  <c r="BK504" i="5" s="1"/>
  <c r="BJ504" i="5" a="1"/>
  <c r="BJ504" i="5" s="1"/>
  <c r="BI504" i="5" a="1"/>
  <c r="BI504" i="5" s="1"/>
  <c r="BH504" i="5" a="1"/>
  <c r="BH504" i="5" s="1"/>
  <c r="BG504" i="5" a="1"/>
  <c r="BG504" i="5" s="1"/>
  <c r="BF504" i="5" a="1"/>
  <c r="BF504" i="5" s="1"/>
  <c r="BE504" i="5" a="1"/>
  <c r="BE504" i="5" s="1"/>
  <c r="BD504" i="5" a="1"/>
  <c r="BD504" i="5" s="1"/>
  <c r="BC504" i="5" a="1"/>
  <c r="BC504" i="5" s="1"/>
  <c r="BB504" i="5" a="1"/>
  <c r="BB504" i="5" s="1"/>
  <c r="K504" i="5"/>
  <c r="L504" i="5" s="1"/>
  <c r="M504" i="5" s="1"/>
  <c r="N504" i="5" s="1"/>
  <c r="O504" i="5" s="1"/>
  <c r="P504" i="5" s="1"/>
  <c r="Q504" i="5" s="1"/>
  <c r="R504" i="5" s="1"/>
  <c r="S504" i="5" s="1"/>
  <c r="T504" i="5" s="1"/>
  <c r="U504" i="5" s="1"/>
  <c r="V504" i="5" s="1"/>
  <c r="W504" i="5" s="1"/>
  <c r="X504" i="5" s="1"/>
  <c r="Y504" i="5" s="1"/>
  <c r="Z504" i="5" s="1"/>
  <c r="AA504" i="5" s="1"/>
  <c r="AB504" i="5" s="1"/>
  <c r="AC504" i="5" s="1"/>
  <c r="AD504" i="5" s="1"/>
  <c r="AE504" i="5" s="1"/>
  <c r="AF504" i="5" s="1"/>
  <c r="AG504" i="5" s="1"/>
  <c r="AH504" i="5" s="1"/>
  <c r="AI504" i="5" s="1"/>
  <c r="AJ504" i="5" s="1"/>
  <c r="AK504" i="5" s="1"/>
  <c r="AL504" i="5" s="1"/>
  <c r="AM504" i="5" s="1"/>
  <c r="AN504" i="5" s="1"/>
  <c r="AO504" i="5" s="1"/>
  <c r="AP504" i="5" s="1"/>
  <c r="AQ504" i="5" s="1"/>
  <c r="AR504" i="5" s="1"/>
  <c r="AS504" i="5" s="1"/>
  <c r="F504" i="5"/>
  <c r="G504" i="5" s="1"/>
  <c r="H504" i="5" s="1"/>
  <c r="I504" i="5" s="1"/>
  <c r="K503" i="5"/>
  <c r="L503" i="5" s="1"/>
  <c r="M503" i="5" s="1"/>
  <c r="N503" i="5" s="1"/>
  <c r="O503" i="5" s="1"/>
  <c r="P503" i="5" s="1"/>
  <c r="Q503" i="5" s="1"/>
  <c r="R503" i="5" s="1"/>
  <c r="S503" i="5" s="1"/>
  <c r="T503" i="5" s="1"/>
  <c r="U503" i="5" s="1"/>
  <c r="V503" i="5" s="1"/>
  <c r="W503" i="5" s="1"/>
  <c r="X503" i="5" s="1"/>
  <c r="Y503" i="5" s="1"/>
  <c r="Z503" i="5" s="1"/>
  <c r="AA503" i="5" s="1"/>
  <c r="AB503" i="5" s="1"/>
  <c r="AC503" i="5" s="1"/>
  <c r="AD503" i="5" s="1"/>
  <c r="AE503" i="5" s="1"/>
  <c r="AF503" i="5" s="1"/>
  <c r="AG503" i="5" s="1"/>
  <c r="AH503" i="5" s="1"/>
  <c r="AI503" i="5" s="1"/>
  <c r="AJ503" i="5" s="1"/>
  <c r="AK503" i="5" s="1"/>
  <c r="AL503" i="5" s="1"/>
  <c r="AM503" i="5" s="1"/>
  <c r="AN503" i="5" s="1"/>
  <c r="AO503" i="5" s="1"/>
  <c r="AP503" i="5" s="1"/>
  <c r="AQ503" i="5" s="1"/>
  <c r="AR503" i="5" s="1"/>
  <c r="AS503" i="5" s="1"/>
  <c r="F503" i="5"/>
  <c r="F499" i="5" s="1"/>
  <c r="CI502" i="5" a="1"/>
  <c r="CI502" i="5" s="1"/>
  <c r="CH502" i="5" a="1"/>
  <c r="CH502" i="5" s="1"/>
  <c r="CG502" i="5" a="1"/>
  <c r="CG502" i="5" s="1"/>
  <c r="CF502" i="5" a="1"/>
  <c r="CF502" i="5" s="1"/>
  <c r="CE502" i="5" a="1"/>
  <c r="CE502" i="5" s="1"/>
  <c r="CD502" i="5" a="1"/>
  <c r="CD502" i="5" s="1"/>
  <c r="CC502" i="5" a="1"/>
  <c r="CC502" i="5" s="1"/>
  <c r="CB502" i="5" a="1"/>
  <c r="CB502" i="5" s="1"/>
  <c r="CA502" i="5" a="1"/>
  <c r="CA502" i="5" s="1"/>
  <c r="BZ502" i="5" a="1"/>
  <c r="BZ502" i="5" s="1"/>
  <c r="BY502" i="5" a="1"/>
  <c r="BY502" i="5" s="1"/>
  <c r="BX502" i="5" a="1"/>
  <c r="BX502" i="5" s="1"/>
  <c r="BW502" i="5" a="1"/>
  <c r="BW502" i="5" s="1"/>
  <c r="BV502" i="5" a="1"/>
  <c r="BV502" i="5" s="1"/>
  <c r="BU502" i="5" a="1"/>
  <c r="BU502" i="5" s="1"/>
  <c r="BT502" i="5" a="1"/>
  <c r="BT502" i="5" s="1"/>
  <c r="BS502" i="5" a="1"/>
  <c r="BS502" i="5" s="1"/>
  <c r="BR502" i="5" a="1"/>
  <c r="BR502" i="5" s="1"/>
  <c r="BQ502" i="5" a="1"/>
  <c r="BQ502" i="5" s="1"/>
  <c r="BP502" i="5" a="1"/>
  <c r="BP502" i="5" s="1"/>
  <c r="BO502" i="5" a="1"/>
  <c r="BO502" i="5" s="1"/>
  <c r="BN502" i="5" a="1"/>
  <c r="BN502" i="5" s="1"/>
  <c r="BM502" i="5" a="1"/>
  <c r="BM502" i="5" s="1"/>
  <c r="BL502" i="5" a="1"/>
  <c r="BL502" i="5" s="1"/>
  <c r="BK502" i="5" a="1"/>
  <c r="BK502" i="5" s="1"/>
  <c r="BJ502" i="5" a="1"/>
  <c r="BJ502" i="5" s="1"/>
  <c r="BI502" i="5" a="1"/>
  <c r="BI502" i="5" s="1"/>
  <c r="BH502" i="5" a="1"/>
  <c r="BH502" i="5" s="1"/>
  <c r="BG502" i="5" a="1"/>
  <c r="BG502" i="5" s="1"/>
  <c r="BF502" i="5" a="1"/>
  <c r="BF502" i="5" s="1"/>
  <c r="BE502" i="5" a="1"/>
  <c r="BE502" i="5" s="1"/>
  <c r="BD502" i="5" a="1"/>
  <c r="BD502" i="5" s="1"/>
  <c r="BC502" i="5" a="1"/>
  <c r="BC502" i="5" s="1"/>
  <c r="BB502" i="5" a="1"/>
  <c r="BB502" i="5" s="1"/>
  <c r="BA502" i="5" a="1"/>
  <c r="BA502" i="5" s="1"/>
  <c r="AZ502" i="5" a="1"/>
  <c r="AZ502" i="5" s="1"/>
  <c r="AY502" i="5" a="1"/>
  <c r="AY502" i="5" s="1"/>
  <c r="AX502" i="5" a="1"/>
  <c r="AX502" i="5" s="1"/>
  <c r="AW502" i="5" a="1"/>
  <c r="AW502" i="5" s="1"/>
  <c r="AV502" i="5" a="1"/>
  <c r="AV502" i="5" s="1"/>
  <c r="AU502" i="5" a="1"/>
  <c r="AU502" i="5" s="1"/>
  <c r="AU501" i="5" a="1"/>
  <c r="AU501" i="5" s="1"/>
  <c r="B497" i="5"/>
  <c r="CI490" i="5" a="1"/>
  <c r="CI490" i="5" s="1"/>
  <c r="CH490" i="5" a="1"/>
  <c r="CH490" i="5" s="1"/>
  <c r="CG490" i="5" a="1"/>
  <c r="CG490" i="5" s="1"/>
  <c r="CF490" i="5" a="1"/>
  <c r="CF490" i="5" s="1"/>
  <c r="CE490" i="5" a="1"/>
  <c r="CE490" i="5" s="1"/>
  <c r="CD490" i="5" a="1"/>
  <c r="CD490" i="5" s="1"/>
  <c r="CC490" i="5" a="1"/>
  <c r="CC490" i="5" s="1"/>
  <c r="CB490" i="5" a="1"/>
  <c r="CB490" i="5" s="1"/>
  <c r="CA490" i="5" a="1"/>
  <c r="CA490" i="5" s="1"/>
  <c r="BZ490" i="5" a="1"/>
  <c r="BZ490" i="5" s="1"/>
  <c r="BY490" i="5" a="1"/>
  <c r="BY490" i="5" s="1"/>
  <c r="BX490" i="5" a="1"/>
  <c r="BX490" i="5" s="1"/>
  <c r="BW490" i="5" a="1"/>
  <c r="BW490" i="5" s="1"/>
  <c r="BV490" i="5" a="1"/>
  <c r="BV490" i="5" s="1"/>
  <c r="BU490" i="5" a="1"/>
  <c r="BU490" i="5" s="1"/>
  <c r="BT490" i="5" a="1"/>
  <c r="BT490" i="5" s="1"/>
  <c r="BS490" i="5" a="1"/>
  <c r="BS490" i="5" s="1"/>
  <c r="BR490" i="5" a="1"/>
  <c r="BR490" i="5" s="1"/>
  <c r="BQ490" i="5" a="1"/>
  <c r="BQ490" i="5" s="1"/>
  <c r="BP490" i="5" a="1"/>
  <c r="BP490" i="5" s="1"/>
  <c r="BO490" i="5" a="1"/>
  <c r="BO490" i="5" s="1"/>
  <c r="BN490" i="5" a="1"/>
  <c r="BN490" i="5" s="1"/>
  <c r="BM490" i="5" a="1"/>
  <c r="BM490" i="5" s="1"/>
  <c r="BL490" i="5" a="1"/>
  <c r="BL490" i="5" s="1"/>
  <c r="BK490" i="5" a="1"/>
  <c r="BK490" i="5" s="1"/>
  <c r="BJ490" i="5" a="1"/>
  <c r="BJ490" i="5" s="1"/>
  <c r="BI490" i="5" a="1"/>
  <c r="BI490" i="5" s="1"/>
  <c r="BH490" i="5" a="1"/>
  <c r="BH490" i="5" s="1"/>
  <c r="BG490" i="5" a="1"/>
  <c r="BG490" i="5" s="1"/>
  <c r="BF490" i="5" a="1"/>
  <c r="BF490" i="5" s="1"/>
  <c r="BE490" i="5" a="1"/>
  <c r="BE490" i="5" s="1"/>
  <c r="BD490" i="5" a="1"/>
  <c r="BD490" i="5" s="1"/>
  <c r="BC490" i="5" a="1"/>
  <c r="BC490" i="5" s="1"/>
  <c r="BB490" i="5" a="1"/>
  <c r="BB490" i="5" s="1"/>
  <c r="BA490" i="5" a="1"/>
  <c r="BA490" i="5" s="1"/>
  <c r="AZ490" i="5" a="1"/>
  <c r="AZ490" i="5" s="1"/>
  <c r="AY490" i="5" a="1"/>
  <c r="AY490" i="5" s="1"/>
  <c r="AX490" i="5" a="1"/>
  <c r="AX490" i="5" s="1"/>
  <c r="AW490" i="5" a="1"/>
  <c r="AW490" i="5" s="1"/>
  <c r="AV490" i="5" a="1"/>
  <c r="AV490" i="5" s="1"/>
  <c r="AU490" i="5" a="1"/>
  <c r="AU490" i="5" s="1"/>
  <c r="F490" i="5"/>
  <c r="G490" i="5" s="1"/>
  <c r="H490" i="5" s="1"/>
  <c r="I490" i="5" s="1"/>
  <c r="J490" i="5" s="1"/>
  <c r="K490" i="5" s="1"/>
  <c r="L490" i="5" s="1"/>
  <c r="M490" i="5" s="1"/>
  <c r="N490" i="5" s="1"/>
  <c r="O490" i="5" s="1"/>
  <c r="P490" i="5" s="1"/>
  <c r="Q490" i="5" s="1"/>
  <c r="R490" i="5" s="1"/>
  <c r="S490" i="5" s="1"/>
  <c r="T490" i="5" s="1"/>
  <c r="U490" i="5" s="1"/>
  <c r="V490" i="5" s="1"/>
  <c r="W490" i="5" s="1"/>
  <c r="X490" i="5" s="1"/>
  <c r="Y490" i="5" s="1"/>
  <c r="Z490" i="5" s="1"/>
  <c r="AA490" i="5" s="1"/>
  <c r="AB490" i="5" s="1"/>
  <c r="AC490" i="5" s="1"/>
  <c r="AD490" i="5" s="1"/>
  <c r="AE490" i="5" s="1"/>
  <c r="AF490" i="5" s="1"/>
  <c r="AG490" i="5" s="1"/>
  <c r="AH490" i="5" s="1"/>
  <c r="AI490" i="5" s="1"/>
  <c r="AJ490" i="5" s="1"/>
  <c r="AK490" i="5" s="1"/>
  <c r="AL490" i="5" s="1"/>
  <c r="AM490" i="5" s="1"/>
  <c r="AN490" i="5" s="1"/>
  <c r="AO490" i="5" s="1"/>
  <c r="AP490" i="5" s="1"/>
  <c r="AQ490" i="5" s="1"/>
  <c r="AR490" i="5" s="1"/>
  <c r="AS490" i="5" s="1"/>
  <c r="CI489" i="5" a="1"/>
  <c r="CI489" i="5" s="1"/>
  <c r="CH489" i="5" a="1"/>
  <c r="CH489" i="5" s="1"/>
  <c r="CG489" i="5" a="1"/>
  <c r="CG489" i="5" s="1"/>
  <c r="CF489" i="5" a="1"/>
  <c r="CF489" i="5" s="1"/>
  <c r="CE489" i="5" a="1"/>
  <c r="CE489" i="5" s="1"/>
  <c r="CD489" i="5" a="1"/>
  <c r="CD489" i="5" s="1"/>
  <c r="CC489" i="5" a="1"/>
  <c r="CC489" i="5" s="1"/>
  <c r="CB489" i="5" a="1"/>
  <c r="CB489" i="5" s="1"/>
  <c r="CA489" i="5" a="1"/>
  <c r="CA489" i="5" s="1"/>
  <c r="BZ489" i="5" a="1"/>
  <c r="BZ489" i="5" s="1"/>
  <c r="BY489" i="5" a="1"/>
  <c r="BY489" i="5" s="1"/>
  <c r="BX489" i="5" a="1"/>
  <c r="BX489" i="5" s="1"/>
  <c r="BW489" i="5" a="1"/>
  <c r="BW489" i="5" s="1"/>
  <c r="BV489" i="5" a="1"/>
  <c r="BV489" i="5" s="1"/>
  <c r="BU489" i="5" a="1"/>
  <c r="BU489" i="5" s="1"/>
  <c r="BT489" i="5" a="1"/>
  <c r="BT489" i="5" s="1"/>
  <c r="BS489" i="5" a="1"/>
  <c r="BS489" i="5" s="1"/>
  <c r="BR489" i="5" a="1"/>
  <c r="BR489" i="5" s="1"/>
  <c r="BQ489" i="5" a="1"/>
  <c r="BQ489" i="5" s="1"/>
  <c r="BP489" i="5" a="1"/>
  <c r="BP489" i="5" s="1"/>
  <c r="BO489" i="5" a="1"/>
  <c r="BO489" i="5" s="1"/>
  <c r="BN489" i="5" a="1"/>
  <c r="BN489" i="5" s="1"/>
  <c r="BM489" i="5" a="1"/>
  <c r="BM489" i="5" s="1"/>
  <c r="BL489" i="5" a="1"/>
  <c r="BL489" i="5" s="1"/>
  <c r="BK489" i="5" a="1"/>
  <c r="BK489" i="5" s="1"/>
  <c r="BJ489" i="5" a="1"/>
  <c r="BJ489" i="5" s="1"/>
  <c r="BI489" i="5" a="1"/>
  <c r="BI489" i="5" s="1"/>
  <c r="BH489" i="5" a="1"/>
  <c r="BH489" i="5" s="1"/>
  <c r="BG489" i="5" a="1"/>
  <c r="BG489" i="5" s="1"/>
  <c r="BF489" i="5" a="1"/>
  <c r="BF489" i="5" s="1"/>
  <c r="BE489" i="5" a="1"/>
  <c r="BE489" i="5" s="1"/>
  <c r="BD489" i="5" a="1"/>
  <c r="BD489" i="5" s="1"/>
  <c r="BC489" i="5" a="1"/>
  <c r="BC489" i="5" s="1"/>
  <c r="BB489" i="5" a="1"/>
  <c r="BB489" i="5" s="1"/>
  <c r="BA489" i="5" a="1"/>
  <c r="BA489" i="5" s="1"/>
  <c r="AZ489" i="5" a="1"/>
  <c r="AZ489" i="5" s="1"/>
  <c r="AY489" i="5" a="1"/>
  <c r="AY489" i="5" s="1"/>
  <c r="AX489" i="5" a="1"/>
  <c r="AX489" i="5" s="1"/>
  <c r="AW489" i="5" a="1"/>
  <c r="AW489" i="5" s="1"/>
  <c r="AV489" i="5" a="1"/>
  <c r="AV489" i="5" s="1"/>
  <c r="AU489" i="5" a="1"/>
  <c r="AU489" i="5" s="1"/>
  <c r="F489" i="5"/>
  <c r="G489" i="5" s="1"/>
  <c r="H489" i="5" s="1"/>
  <c r="I489" i="5" s="1"/>
  <c r="J489" i="5" s="1"/>
  <c r="K489" i="5" s="1"/>
  <c r="L489" i="5" s="1"/>
  <c r="M489" i="5" s="1"/>
  <c r="N489" i="5" s="1"/>
  <c r="O489" i="5" s="1"/>
  <c r="P489" i="5" s="1"/>
  <c r="Q489" i="5" s="1"/>
  <c r="R489" i="5" s="1"/>
  <c r="S489" i="5" s="1"/>
  <c r="T489" i="5" s="1"/>
  <c r="U489" i="5" s="1"/>
  <c r="V489" i="5" s="1"/>
  <c r="W489" i="5" s="1"/>
  <c r="X489" i="5" s="1"/>
  <c r="Y489" i="5" s="1"/>
  <c r="Z489" i="5" s="1"/>
  <c r="AA489" i="5" s="1"/>
  <c r="AB489" i="5" s="1"/>
  <c r="AC489" i="5" s="1"/>
  <c r="AD489" i="5" s="1"/>
  <c r="AE489" i="5" s="1"/>
  <c r="AF489" i="5" s="1"/>
  <c r="AG489" i="5" s="1"/>
  <c r="AH489" i="5" s="1"/>
  <c r="AI489" i="5" s="1"/>
  <c r="AJ489" i="5" s="1"/>
  <c r="AK489" i="5" s="1"/>
  <c r="AL489" i="5" s="1"/>
  <c r="AM489" i="5" s="1"/>
  <c r="AN489" i="5" s="1"/>
  <c r="AO489" i="5" s="1"/>
  <c r="AP489" i="5" s="1"/>
  <c r="AQ489" i="5" s="1"/>
  <c r="AR489" i="5" s="1"/>
  <c r="AS489" i="5" s="1"/>
  <c r="E488" i="5"/>
  <c r="CI487" i="5" a="1"/>
  <c r="CI487" i="5" s="1"/>
  <c r="CH487" i="5" a="1"/>
  <c r="CH487" i="5" s="1"/>
  <c r="CG487" i="5" a="1"/>
  <c r="CG487" i="5" s="1"/>
  <c r="CF487" i="5" a="1"/>
  <c r="CF487" i="5" s="1"/>
  <c r="CE487" i="5" a="1"/>
  <c r="CE487" i="5" s="1"/>
  <c r="CD487" i="5" a="1"/>
  <c r="CD487" i="5" s="1"/>
  <c r="CC487" i="5" a="1"/>
  <c r="CC487" i="5" s="1"/>
  <c r="CB487" i="5" a="1"/>
  <c r="CB487" i="5" s="1"/>
  <c r="CA487" i="5" a="1"/>
  <c r="CA487" i="5" s="1"/>
  <c r="BZ487" i="5" a="1"/>
  <c r="BZ487" i="5" s="1"/>
  <c r="BY487" i="5" a="1"/>
  <c r="BY487" i="5" s="1"/>
  <c r="BX487" i="5" a="1"/>
  <c r="BX487" i="5" s="1"/>
  <c r="BW487" i="5" a="1"/>
  <c r="BW487" i="5" s="1"/>
  <c r="BV487" i="5" a="1"/>
  <c r="BV487" i="5" s="1"/>
  <c r="BU487" i="5" a="1"/>
  <c r="BU487" i="5" s="1"/>
  <c r="BT487" i="5" a="1"/>
  <c r="BT487" i="5" s="1"/>
  <c r="BS487" i="5" a="1"/>
  <c r="BS487" i="5" s="1"/>
  <c r="BR487" i="5" a="1"/>
  <c r="BR487" i="5" s="1"/>
  <c r="BQ487" i="5" a="1"/>
  <c r="BQ487" i="5" s="1"/>
  <c r="BP487" i="5" a="1"/>
  <c r="BP487" i="5" s="1"/>
  <c r="BO487" i="5" a="1"/>
  <c r="BO487" i="5" s="1"/>
  <c r="BN487" i="5" a="1"/>
  <c r="BN487" i="5" s="1"/>
  <c r="BM487" i="5" a="1"/>
  <c r="BM487" i="5" s="1"/>
  <c r="BL487" i="5" a="1"/>
  <c r="BL487" i="5" s="1"/>
  <c r="BK487" i="5" a="1"/>
  <c r="BK487" i="5" s="1"/>
  <c r="BJ487" i="5" a="1"/>
  <c r="BJ487" i="5" s="1"/>
  <c r="BI487" i="5" a="1"/>
  <c r="BI487" i="5" s="1"/>
  <c r="BH487" i="5" a="1"/>
  <c r="BH487" i="5" s="1"/>
  <c r="BG487" i="5" a="1"/>
  <c r="BG487" i="5" s="1"/>
  <c r="BF487" i="5" a="1"/>
  <c r="BF487" i="5" s="1"/>
  <c r="BE487" i="5" a="1"/>
  <c r="BE487" i="5" s="1"/>
  <c r="BD487" i="5" a="1"/>
  <c r="BD487" i="5" s="1"/>
  <c r="BC487" i="5" a="1"/>
  <c r="BC487" i="5" s="1"/>
  <c r="BB487" i="5" a="1"/>
  <c r="BB487" i="5" s="1"/>
  <c r="K487" i="5"/>
  <c r="L487" i="5" s="1"/>
  <c r="M487" i="5" s="1"/>
  <c r="N487" i="5" s="1"/>
  <c r="O487" i="5" s="1"/>
  <c r="P487" i="5" s="1"/>
  <c r="Q487" i="5" s="1"/>
  <c r="R487" i="5" s="1"/>
  <c r="S487" i="5" s="1"/>
  <c r="T487" i="5" s="1"/>
  <c r="U487" i="5" s="1"/>
  <c r="V487" i="5" s="1"/>
  <c r="W487" i="5" s="1"/>
  <c r="X487" i="5" s="1"/>
  <c r="Y487" i="5" s="1"/>
  <c r="Z487" i="5" s="1"/>
  <c r="AA487" i="5" s="1"/>
  <c r="AB487" i="5" s="1"/>
  <c r="AC487" i="5" s="1"/>
  <c r="AD487" i="5" s="1"/>
  <c r="AE487" i="5" s="1"/>
  <c r="AF487" i="5" s="1"/>
  <c r="AG487" i="5" s="1"/>
  <c r="AH487" i="5" s="1"/>
  <c r="AI487" i="5" s="1"/>
  <c r="AJ487" i="5" s="1"/>
  <c r="AK487" i="5" s="1"/>
  <c r="AL487" i="5" s="1"/>
  <c r="AM487" i="5" s="1"/>
  <c r="AN487" i="5" s="1"/>
  <c r="AO487" i="5" s="1"/>
  <c r="AP487" i="5" s="1"/>
  <c r="AQ487" i="5" s="1"/>
  <c r="AR487" i="5" s="1"/>
  <c r="AS487" i="5" s="1"/>
  <c r="F487" i="5"/>
  <c r="G487" i="5" s="1"/>
  <c r="H487" i="5" s="1"/>
  <c r="I487" i="5" s="1"/>
  <c r="K486" i="5"/>
  <c r="L486" i="5" s="1"/>
  <c r="M486" i="5" s="1"/>
  <c r="N486" i="5" s="1"/>
  <c r="O486" i="5" s="1"/>
  <c r="P486" i="5" s="1"/>
  <c r="Q486" i="5" s="1"/>
  <c r="R486" i="5" s="1"/>
  <c r="S486" i="5" s="1"/>
  <c r="T486" i="5" s="1"/>
  <c r="U486" i="5" s="1"/>
  <c r="V486" i="5" s="1"/>
  <c r="W486" i="5" s="1"/>
  <c r="X486" i="5" s="1"/>
  <c r="Y486" i="5" s="1"/>
  <c r="Z486" i="5" s="1"/>
  <c r="AA486" i="5" s="1"/>
  <c r="AB486" i="5" s="1"/>
  <c r="AC486" i="5" s="1"/>
  <c r="AD486" i="5" s="1"/>
  <c r="AE486" i="5" s="1"/>
  <c r="AF486" i="5" s="1"/>
  <c r="AG486" i="5" s="1"/>
  <c r="AH486" i="5" s="1"/>
  <c r="AI486" i="5" s="1"/>
  <c r="AJ486" i="5" s="1"/>
  <c r="AK486" i="5" s="1"/>
  <c r="AL486" i="5" s="1"/>
  <c r="AM486" i="5" s="1"/>
  <c r="AN486" i="5" s="1"/>
  <c r="AO486" i="5" s="1"/>
  <c r="AP486" i="5" s="1"/>
  <c r="AQ486" i="5" s="1"/>
  <c r="AR486" i="5" s="1"/>
  <c r="AS486" i="5" s="1"/>
  <c r="F486" i="5"/>
  <c r="CI485" i="5" a="1"/>
  <c r="CI485" i="5" s="1"/>
  <c r="CH485" i="5" a="1"/>
  <c r="CH485" i="5" s="1"/>
  <c r="CG485" i="5" a="1"/>
  <c r="CG485" i="5" s="1"/>
  <c r="CF485" i="5" a="1"/>
  <c r="CF485" i="5" s="1"/>
  <c r="CE485" i="5" a="1"/>
  <c r="CE485" i="5" s="1"/>
  <c r="CD485" i="5" a="1"/>
  <c r="CD485" i="5" s="1"/>
  <c r="CC485" i="5" a="1"/>
  <c r="CC485" i="5" s="1"/>
  <c r="CB485" i="5" a="1"/>
  <c r="CB485" i="5" s="1"/>
  <c r="CA485" i="5" a="1"/>
  <c r="CA485" i="5" s="1"/>
  <c r="BZ485" i="5" a="1"/>
  <c r="BZ485" i="5" s="1"/>
  <c r="BY485" i="5" a="1"/>
  <c r="BY485" i="5" s="1"/>
  <c r="BX485" i="5" a="1"/>
  <c r="BX485" i="5" s="1"/>
  <c r="BW485" i="5" a="1"/>
  <c r="BW485" i="5" s="1"/>
  <c r="BV485" i="5" a="1"/>
  <c r="BV485" i="5" s="1"/>
  <c r="BU485" i="5" a="1"/>
  <c r="BU485" i="5" s="1"/>
  <c r="BT485" i="5" a="1"/>
  <c r="BT485" i="5" s="1"/>
  <c r="BS485" i="5" a="1"/>
  <c r="BS485" i="5" s="1"/>
  <c r="BR485" i="5" a="1"/>
  <c r="BR485" i="5" s="1"/>
  <c r="BQ485" i="5" a="1"/>
  <c r="BQ485" i="5" s="1"/>
  <c r="BP485" i="5" a="1"/>
  <c r="BP485" i="5" s="1"/>
  <c r="BO485" i="5" a="1"/>
  <c r="BO485" i="5" s="1"/>
  <c r="BN485" i="5" a="1"/>
  <c r="BN485" i="5" s="1"/>
  <c r="BM485" i="5" a="1"/>
  <c r="BM485" i="5" s="1"/>
  <c r="BL485" i="5" a="1"/>
  <c r="BL485" i="5" s="1"/>
  <c r="BK485" i="5" a="1"/>
  <c r="BK485" i="5" s="1"/>
  <c r="BJ485" i="5" a="1"/>
  <c r="BJ485" i="5" s="1"/>
  <c r="BI485" i="5" a="1"/>
  <c r="BI485" i="5" s="1"/>
  <c r="BH485" i="5" a="1"/>
  <c r="BH485" i="5" s="1"/>
  <c r="BG485" i="5" a="1"/>
  <c r="BG485" i="5" s="1"/>
  <c r="BF485" i="5" a="1"/>
  <c r="BF485" i="5" s="1"/>
  <c r="BE485" i="5" a="1"/>
  <c r="BE485" i="5" s="1"/>
  <c r="BD485" i="5" a="1"/>
  <c r="BD485" i="5" s="1"/>
  <c r="BC485" i="5" a="1"/>
  <c r="BC485" i="5" s="1"/>
  <c r="BB485" i="5" a="1"/>
  <c r="BB485" i="5" s="1"/>
  <c r="BA485" i="5" a="1"/>
  <c r="BA485" i="5" s="1"/>
  <c r="AZ485" i="5" a="1"/>
  <c r="AZ485" i="5" s="1"/>
  <c r="AY485" i="5" a="1"/>
  <c r="AY485" i="5" s="1"/>
  <c r="AX485" i="5" a="1"/>
  <c r="AX485" i="5" s="1"/>
  <c r="AW485" i="5" a="1"/>
  <c r="AW485" i="5" s="1"/>
  <c r="AV485" i="5" a="1"/>
  <c r="AV485" i="5" s="1"/>
  <c r="AU485" i="5" a="1"/>
  <c r="AU485" i="5" s="1"/>
  <c r="AU484" i="5" a="1"/>
  <c r="AU484" i="5" s="1"/>
  <c r="B480" i="5"/>
  <c r="CI473" i="5" a="1"/>
  <c r="CI473" i="5" s="1"/>
  <c r="CH473" i="5" a="1"/>
  <c r="CH473" i="5" s="1"/>
  <c r="CG473" i="5" a="1"/>
  <c r="CG473" i="5" s="1"/>
  <c r="CF473" i="5" a="1"/>
  <c r="CF473" i="5" s="1"/>
  <c r="CE473" i="5" a="1"/>
  <c r="CE473" i="5" s="1"/>
  <c r="CD473" i="5" a="1"/>
  <c r="CD473" i="5" s="1"/>
  <c r="CC473" i="5" a="1"/>
  <c r="CC473" i="5" s="1"/>
  <c r="CB473" i="5" a="1"/>
  <c r="CB473" i="5" s="1"/>
  <c r="CA473" i="5" a="1"/>
  <c r="CA473" i="5" s="1"/>
  <c r="BZ473" i="5" a="1"/>
  <c r="BZ473" i="5" s="1"/>
  <c r="BY473" i="5" a="1"/>
  <c r="BY473" i="5" s="1"/>
  <c r="BX473" i="5" a="1"/>
  <c r="BX473" i="5" s="1"/>
  <c r="BW473" i="5" a="1"/>
  <c r="BW473" i="5" s="1"/>
  <c r="BV473" i="5" a="1"/>
  <c r="BV473" i="5" s="1"/>
  <c r="BU473" i="5" a="1"/>
  <c r="BU473" i="5" s="1"/>
  <c r="BT473" i="5" a="1"/>
  <c r="BT473" i="5" s="1"/>
  <c r="BS473" i="5" a="1"/>
  <c r="BS473" i="5" s="1"/>
  <c r="BR473" i="5" a="1"/>
  <c r="BR473" i="5" s="1"/>
  <c r="BQ473" i="5" a="1"/>
  <c r="BQ473" i="5" s="1"/>
  <c r="BP473" i="5" a="1"/>
  <c r="BP473" i="5" s="1"/>
  <c r="BO473" i="5" a="1"/>
  <c r="BO473" i="5" s="1"/>
  <c r="BN473" i="5" a="1"/>
  <c r="BN473" i="5" s="1"/>
  <c r="BM473" i="5" a="1"/>
  <c r="BM473" i="5" s="1"/>
  <c r="BL473" i="5" a="1"/>
  <c r="BL473" i="5" s="1"/>
  <c r="BK473" i="5" a="1"/>
  <c r="BK473" i="5" s="1"/>
  <c r="BJ473" i="5" a="1"/>
  <c r="BJ473" i="5" s="1"/>
  <c r="BI473" i="5" a="1"/>
  <c r="BI473" i="5" s="1"/>
  <c r="BH473" i="5" a="1"/>
  <c r="BH473" i="5" s="1"/>
  <c r="BG473" i="5" a="1"/>
  <c r="BG473" i="5" s="1"/>
  <c r="BF473" i="5" a="1"/>
  <c r="BF473" i="5" s="1"/>
  <c r="BE473" i="5" a="1"/>
  <c r="BE473" i="5" s="1"/>
  <c r="BD473" i="5" a="1"/>
  <c r="BD473" i="5" s="1"/>
  <c r="BC473" i="5" a="1"/>
  <c r="BC473" i="5" s="1"/>
  <c r="BB473" i="5" a="1"/>
  <c r="BB473" i="5" s="1"/>
  <c r="BA473" i="5" a="1"/>
  <c r="BA473" i="5" s="1"/>
  <c r="AZ473" i="5" a="1"/>
  <c r="AZ473" i="5" s="1"/>
  <c r="AY473" i="5" a="1"/>
  <c r="AY473" i="5" s="1"/>
  <c r="AX473" i="5" a="1"/>
  <c r="AX473" i="5" s="1"/>
  <c r="AW473" i="5" a="1"/>
  <c r="AW473" i="5" s="1"/>
  <c r="AV473" i="5" a="1"/>
  <c r="AV473" i="5" s="1"/>
  <c r="AU473" i="5" a="1"/>
  <c r="AU473" i="5" s="1"/>
  <c r="F473" i="5"/>
  <c r="G473" i="5" s="1"/>
  <c r="H473" i="5" s="1"/>
  <c r="I473" i="5" s="1"/>
  <c r="J473" i="5" s="1"/>
  <c r="K473" i="5" s="1"/>
  <c r="L473" i="5" s="1"/>
  <c r="M473" i="5" s="1"/>
  <c r="N473" i="5" s="1"/>
  <c r="O473" i="5" s="1"/>
  <c r="P473" i="5" s="1"/>
  <c r="Q473" i="5" s="1"/>
  <c r="R473" i="5" s="1"/>
  <c r="S473" i="5" s="1"/>
  <c r="T473" i="5" s="1"/>
  <c r="U473" i="5" s="1"/>
  <c r="V473" i="5" s="1"/>
  <c r="W473" i="5" s="1"/>
  <c r="X473" i="5" s="1"/>
  <c r="Y473" i="5" s="1"/>
  <c r="Z473" i="5" s="1"/>
  <c r="AA473" i="5" s="1"/>
  <c r="AB473" i="5" s="1"/>
  <c r="AC473" i="5" s="1"/>
  <c r="AD473" i="5" s="1"/>
  <c r="AE473" i="5" s="1"/>
  <c r="AF473" i="5" s="1"/>
  <c r="AG473" i="5" s="1"/>
  <c r="AH473" i="5" s="1"/>
  <c r="AI473" i="5" s="1"/>
  <c r="AJ473" i="5" s="1"/>
  <c r="AK473" i="5" s="1"/>
  <c r="AL473" i="5" s="1"/>
  <c r="AM473" i="5" s="1"/>
  <c r="AN473" i="5" s="1"/>
  <c r="AO473" i="5" s="1"/>
  <c r="AP473" i="5" s="1"/>
  <c r="AQ473" i="5" s="1"/>
  <c r="AR473" i="5" s="1"/>
  <c r="AS473" i="5" s="1"/>
  <c r="CI472" i="5" a="1"/>
  <c r="CI472" i="5" s="1"/>
  <c r="CH472" i="5" a="1"/>
  <c r="CH472" i="5" s="1"/>
  <c r="CG472" i="5" a="1"/>
  <c r="CG472" i="5" s="1"/>
  <c r="CF472" i="5" a="1"/>
  <c r="CF472" i="5" s="1"/>
  <c r="CE472" i="5" a="1"/>
  <c r="CE472" i="5" s="1"/>
  <c r="CD472" i="5" a="1"/>
  <c r="CD472" i="5" s="1"/>
  <c r="CC472" i="5" a="1"/>
  <c r="CC472" i="5" s="1"/>
  <c r="CB472" i="5" a="1"/>
  <c r="CB472" i="5" s="1"/>
  <c r="CA472" i="5" a="1"/>
  <c r="CA472" i="5" s="1"/>
  <c r="BZ472" i="5" a="1"/>
  <c r="BZ472" i="5" s="1"/>
  <c r="BY472" i="5" a="1"/>
  <c r="BY472" i="5" s="1"/>
  <c r="BX472" i="5" a="1"/>
  <c r="BX472" i="5" s="1"/>
  <c r="BW472" i="5" a="1"/>
  <c r="BW472" i="5" s="1"/>
  <c r="BV472" i="5" a="1"/>
  <c r="BV472" i="5" s="1"/>
  <c r="BU472" i="5" a="1"/>
  <c r="BU472" i="5" s="1"/>
  <c r="BT472" i="5" a="1"/>
  <c r="BT472" i="5" s="1"/>
  <c r="BS472" i="5" a="1"/>
  <c r="BS472" i="5" s="1"/>
  <c r="BR472" i="5" a="1"/>
  <c r="BR472" i="5" s="1"/>
  <c r="BQ472" i="5" a="1"/>
  <c r="BQ472" i="5" s="1"/>
  <c r="BP472" i="5" a="1"/>
  <c r="BP472" i="5" s="1"/>
  <c r="BO472" i="5" a="1"/>
  <c r="BO472" i="5" s="1"/>
  <c r="BN472" i="5" a="1"/>
  <c r="BN472" i="5" s="1"/>
  <c r="BM472" i="5" a="1"/>
  <c r="BM472" i="5" s="1"/>
  <c r="BL472" i="5" a="1"/>
  <c r="BL472" i="5" s="1"/>
  <c r="BK472" i="5" a="1"/>
  <c r="BK472" i="5" s="1"/>
  <c r="BJ472" i="5" a="1"/>
  <c r="BJ472" i="5" s="1"/>
  <c r="BI472" i="5" a="1"/>
  <c r="BI472" i="5" s="1"/>
  <c r="BH472" i="5" a="1"/>
  <c r="BH472" i="5" s="1"/>
  <c r="BG472" i="5" a="1"/>
  <c r="BG472" i="5" s="1"/>
  <c r="BF472" i="5" a="1"/>
  <c r="BF472" i="5" s="1"/>
  <c r="BE472" i="5" a="1"/>
  <c r="BE472" i="5" s="1"/>
  <c r="BD472" i="5" a="1"/>
  <c r="BD472" i="5" s="1"/>
  <c r="BC472" i="5" a="1"/>
  <c r="BC472" i="5" s="1"/>
  <c r="BB472" i="5" a="1"/>
  <c r="BB472" i="5" s="1"/>
  <c r="BA472" i="5" a="1"/>
  <c r="BA472" i="5" s="1"/>
  <c r="AZ472" i="5" a="1"/>
  <c r="AZ472" i="5" s="1"/>
  <c r="AY472" i="5" a="1"/>
  <c r="AY472" i="5" s="1"/>
  <c r="AX472" i="5" a="1"/>
  <c r="AX472" i="5" s="1"/>
  <c r="AW472" i="5" a="1"/>
  <c r="AW472" i="5" s="1"/>
  <c r="AV472" i="5" a="1"/>
  <c r="AV472" i="5" s="1"/>
  <c r="AU472" i="5" a="1"/>
  <c r="AU472" i="5" s="1"/>
  <c r="F472" i="5"/>
  <c r="G472" i="5" s="1"/>
  <c r="H472" i="5" s="1"/>
  <c r="I472" i="5" s="1"/>
  <c r="J472" i="5" s="1"/>
  <c r="K472" i="5" s="1"/>
  <c r="L472" i="5" s="1"/>
  <c r="M472" i="5" s="1"/>
  <c r="N472" i="5" s="1"/>
  <c r="O472" i="5" s="1"/>
  <c r="P472" i="5" s="1"/>
  <c r="Q472" i="5" s="1"/>
  <c r="R472" i="5" s="1"/>
  <c r="S472" i="5" s="1"/>
  <c r="T472" i="5" s="1"/>
  <c r="U472" i="5" s="1"/>
  <c r="V472" i="5" s="1"/>
  <c r="W472" i="5" s="1"/>
  <c r="X472" i="5" s="1"/>
  <c r="Y472" i="5" s="1"/>
  <c r="Z472" i="5" s="1"/>
  <c r="AA472" i="5" s="1"/>
  <c r="AB472" i="5" s="1"/>
  <c r="AC472" i="5" s="1"/>
  <c r="AD472" i="5" s="1"/>
  <c r="AE472" i="5" s="1"/>
  <c r="AF472" i="5" s="1"/>
  <c r="AG472" i="5" s="1"/>
  <c r="AH472" i="5" s="1"/>
  <c r="AI472" i="5" s="1"/>
  <c r="AJ472" i="5" s="1"/>
  <c r="AK472" i="5" s="1"/>
  <c r="AL472" i="5" s="1"/>
  <c r="AM472" i="5" s="1"/>
  <c r="AN472" i="5" s="1"/>
  <c r="AO472" i="5" s="1"/>
  <c r="AP472" i="5" s="1"/>
  <c r="AQ472" i="5" s="1"/>
  <c r="AR472" i="5" s="1"/>
  <c r="AS472" i="5" s="1"/>
  <c r="E471" i="5"/>
  <c r="CI470" i="5" a="1"/>
  <c r="CI470" i="5" s="1"/>
  <c r="CH470" i="5" a="1"/>
  <c r="CH470" i="5" s="1"/>
  <c r="CG470" i="5" a="1"/>
  <c r="CG470" i="5" s="1"/>
  <c r="CF470" i="5" a="1"/>
  <c r="CF470" i="5" s="1"/>
  <c r="CE470" i="5" a="1"/>
  <c r="CE470" i="5" s="1"/>
  <c r="CD470" i="5" a="1"/>
  <c r="CD470" i="5" s="1"/>
  <c r="CC470" i="5" a="1"/>
  <c r="CC470" i="5" s="1"/>
  <c r="CB470" i="5" a="1"/>
  <c r="CB470" i="5" s="1"/>
  <c r="CA470" i="5" a="1"/>
  <c r="CA470" i="5" s="1"/>
  <c r="BZ470" i="5" a="1"/>
  <c r="BZ470" i="5" s="1"/>
  <c r="BY470" i="5" a="1"/>
  <c r="BY470" i="5" s="1"/>
  <c r="BX470" i="5" a="1"/>
  <c r="BX470" i="5" s="1"/>
  <c r="BW470" i="5" a="1"/>
  <c r="BW470" i="5" s="1"/>
  <c r="BV470" i="5" a="1"/>
  <c r="BV470" i="5" s="1"/>
  <c r="BU470" i="5" a="1"/>
  <c r="BU470" i="5" s="1"/>
  <c r="BT470" i="5" a="1"/>
  <c r="BT470" i="5" s="1"/>
  <c r="BS470" i="5" a="1"/>
  <c r="BS470" i="5" s="1"/>
  <c r="BR470" i="5" a="1"/>
  <c r="BR470" i="5" s="1"/>
  <c r="BQ470" i="5" a="1"/>
  <c r="BQ470" i="5" s="1"/>
  <c r="BP470" i="5" a="1"/>
  <c r="BP470" i="5" s="1"/>
  <c r="BO470" i="5" a="1"/>
  <c r="BO470" i="5" s="1"/>
  <c r="BN470" i="5" a="1"/>
  <c r="BN470" i="5" s="1"/>
  <c r="BM470" i="5" a="1"/>
  <c r="BM470" i="5" s="1"/>
  <c r="BL470" i="5" a="1"/>
  <c r="BL470" i="5" s="1"/>
  <c r="BK470" i="5" a="1"/>
  <c r="BK470" i="5" s="1"/>
  <c r="BJ470" i="5" a="1"/>
  <c r="BJ470" i="5" s="1"/>
  <c r="BI470" i="5" a="1"/>
  <c r="BI470" i="5" s="1"/>
  <c r="BH470" i="5" a="1"/>
  <c r="BH470" i="5" s="1"/>
  <c r="BG470" i="5" a="1"/>
  <c r="BG470" i="5" s="1"/>
  <c r="BF470" i="5" a="1"/>
  <c r="BF470" i="5" s="1"/>
  <c r="BE470" i="5" a="1"/>
  <c r="BE470" i="5" s="1"/>
  <c r="BD470" i="5" a="1"/>
  <c r="BD470" i="5" s="1"/>
  <c r="BC470" i="5" a="1"/>
  <c r="BC470" i="5" s="1"/>
  <c r="BB470" i="5" a="1"/>
  <c r="BB470" i="5" s="1"/>
  <c r="K470" i="5"/>
  <c r="L470" i="5" s="1"/>
  <c r="M470" i="5" s="1"/>
  <c r="N470" i="5" s="1"/>
  <c r="O470" i="5" s="1"/>
  <c r="P470" i="5" s="1"/>
  <c r="Q470" i="5" s="1"/>
  <c r="R470" i="5" s="1"/>
  <c r="S470" i="5" s="1"/>
  <c r="T470" i="5" s="1"/>
  <c r="U470" i="5" s="1"/>
  <c r="V470" i="5" s="1"/>
  <c r="W470" i="5" s="1"/>
  <c r="X470" i="5" s="1"/>
  <c r="Y470" i="5" s="1"/>
  <c r="Z470" i="5" s="1"/>
  <c r="AA470" i="5" s="1"/>
  <c r="AB470" i="5" s="1"/>
  <c r="AC470" i="5" s="1"/>
  <c r="AD470" i="5" s="1"/>
  <c r="AE470" i="5" s="1"/>
  <c r="AF470" i="5" s="1"/>
  <c r="AG470" i="5" s="1"/>
  <c r="AH470" i="5" s="1"/>
  <c r="AI470" i="5" s="1"/>
  <c r="AJ470" i="5" s="1"/>
  <c r="AK470" i="5" s="1"/>
  <c r="AL470" i="5" s="1"/>
  <c r="AM470" i="5" s="1"/>
  <c r="AN470" i="5" s="1"/>
  <c r="AO470" i="5" s="1"/>
  <c r="AP470" i="5" s="1"/>
  <c r="AQ470" i="5" s="1"/>
  <c r="AR470" i="5" s="1"/>
  <c r="AS470" i="5" s="1"/>
  <c r="F470" i="5"/>
  <c r="G470" i="5" s="1"/>
  <c r="H470" i="5" s="1"/>
  <c r="I470" i="5" s="1"/>
  <c r="K469" i="5"/>
  <c r="L469" i="5" s="1"/>
  <c r="M469" i="5" s="1"/>
  <c r="N469" i="5" s="1"/>
  <c r="O469" i="5" s="1"/>
  <c r="P469" i="5" s="1"/>
  <c r="Q469" i="5" s="1"/>
  <c r="R469" i="5" s="1"/>
  <c r="S469" i="5" s="1"/>
  <c r="T469" i="5" s="1"/>
  <c r="U469" i="5" s="1"/>
  <c r="V469" i="5" s="1"/>
  <c r="W469" i="5" s="1"/>
  <c r="X469" i="5" s="1"/>
  <c r="Y469" i="5" s="1"/>
  <c r="Z469" i="5" s="1"/>
  <c r="AA469" i="5" s="1"/>
  <c r="AB469" i="5" s="1"/>
  <c r="AC469" i="5" s="1"/>
  <c r="AD469" i="5" s="1"/>
  <c r="AE469" i="5" s="1"/>
  <c r="AF469" i="5" s="1"/>
  <c r="AG469" i="5" s="1"/>
  <c r="AH469" i="5" s="1"/>
  <c r="AI469" i="5" s="1"/>
  <c r="AJ469" i="5" s="1"/>
  <c r="AK469" i="5" s="1"/>
  <c r="AL469" i="5" s="1"/>
  <c r="AM469" i="5" s="1"/>
  <c r="AN469" i="5" s="1"/>
  <c r="AO469" i="5" s="1"/>
  <c r="AP469" i="5" s="1"/>
  <c r="AQ469" i="5" s="1"/>
  <c r="AR469" i="5" s="1"/>
  <c r="AS469" i="5" s="1"/>
  <c r="F469" i="5"/>
  <c r="G469" i="5" s="1"/>
  <c r="H469" i="5" s="1"/>
  <c r="I469" i="5" s="1"/>
  <c r="CI468" i="5" a="1"/>
  <c r="CI468" i="5" s="1"/>
  <c r="CH468" i="5" a="1"/>
  <c r="CH468" i="5" s="1"/>
  <c r="CG468" i="5" a="1"/>
  <c r="CG468" i="5" s="1"/>
  <c r="CF468" i="5" a="1"/>
  <c r="CF468" i="5" s="1"/>
  <c r="CE468" i="5" a="1"/>
  <c r="CE468" i="5" s="1"/>
  <c r="CD468" i="5" a="1"/>
  <c r="CD468" i="5" s="1"/>
  <c r="CC468" i="5" a="1"/>
  <c r="CC468" i="5" s="1"/>
  <c r="CB468" i="5" a="1"/>
  <c r="CB468" i="5" s="1"/>
  <c r="CA468" i="5" a="1"/>
  <c r="CA468" i="5" s="1"/>
  <c r="BZ468" i="5" a="1"/>
  <c r="BZ468" i="5" s="1"/>
  <c r="BY468" i="5" a="1"/>
  <c r="BY468" i="5" s="1"/>
  <c r="BX468" i="5" a="1"/>
  <c r="BX468" i="5" s="1"/>
  <c r="BW468" i="5" a="1"/>
  <c r="BW468" i="5" s="1"/>
  <c r="BV468" i="5" a="1"/>
  <c r="BV468" i="5" s="1"/>
  <c r="BU468" i="5" a="1"/>
  <c r="BU468" i="5" s="1"/>
  <c r="BT468" i="5" a="1"/>
  <c r="BT468" i="5" s="1"/>
  <c r="BS468" i="5" a="1"/>
  <c r="BS468" i="5" s="1"/>
  <c r="BR468" i="5" a="1"/>
  <c r="BR468" i="5" s="1"/>
  <c r="BQ468" i="5" a="1"/>
  <c r="BQ468" i="5" s="1"/>
  <c r="BP468" i="5" a="1"/>
  <c r="BP468" i="5" s="1"/>
  <c r="BO468" i="5" a="1"/>
  <c r="BO468" i="5" s="1"/>
  <c r="BN468" i="5" a="1"/>
  <c r="BN468" i="5" s="1"/>
  <c r="BM468" i="5" a="1"/>
  <c r="BM468" i="5" s="1"/>
  <c r="BL468" i="5" a="1"/>
  <c r="BL468" i="5" s="1"/>
  <c r="BK468" i="5" a="1"/>
  <c r="BK468" i="5" s="1"/>
  <c r="BJ468" i="5" a="1"/>
  <c r="BJ468" i="5" s="1"/>
  <c r="BI468" i="5" a="1"/>
  <c r="BI468" i="5" s="1"/>
  <c r="BH468" i="5" a="1"/>
  <c r="BH468" i="5" s="1"/>
  <c r="BG468" i="5" a="1"/>
  <c r="BG468" i="5" s="1"/>
  <c r="BF468" i="5" a="1"/>
  <c r="BF468" i="5" s="1"/>
  <c r="BE468" i="5" a="1"/>
  <c r="BE468" i="5" s="1"/>
  <c r="BD468" i="5" a="1"/>
  <c r="BD468" i="5" s="1"/>
  <c r="BC468" i="5" a="1"/>
  <c r="BC468" i="5" s="1"/>
  <c r="BB468" i="5" a="1"/>
  <c r="BB468" i="5" s="1"/>
  <c r="BA468" i="5" a="1"/>
  <c r="BA468" i="5" s="1"/>
  <c r="AZ468" i="5" a="1"/>
  <c r="AZ468" i="5" s="1"/>
  <c r="AY468" i="5" a="1"/>
  <c r="AY468" i="5" s="1"/>
  <c r="AX468" i="5" a="1"/>
  <c r="AX468" i="5" s="1"/>
  <c r="AW468" i="5" a="1"/>
  <c r="AW468" i="5" s="1"/>
  <c r="AV468" i="5" a="1"/>
  <c r="AV468" i="5" s="1"/>
  <c r="AU468" i="5" a="1"/>
  <c r="AU468" i="5" s="1"/>
  <c r="AU467" i="5" a="1"/>
  <c r="AU467" i="5" s="1"/>
  <c r="B463" i="5"/>
  <c r="CI456" i="5" a="1"/>
  <c r="CI456" i="5" s="1"/>
  <c r="CH456" i="5" a="1"/>
  <c r="CH456" i="5" s="1"/>
  <c r="CG456" i="5" a="1"/>
  <c r="CG456" i="5" s="1"/>
  <c r="CF456" i="5" a="1"/>
  <c r="CF456" i="5" s="1"/>
  <c r="CE456" i="5" a="1"/>
  <c r="CE456" i="5" s="1"/>
  <c r="CD456" i="5" a="1"/>
  <c r="CD456" i="5" s="1"/>
  <c r="CC456" i="5" a="1"/>
  <c r="CC456" i="5" s="1"/>
  <c r="CB456" i="5" a="1"/>
  <c r="CB456" i="5" s="1"/>
  <c r="CA456" i="5" a="1"/>
  <c r="CA456" i="5" s="1"/>
  <c r="BZ456" i="5" a="1"/>
  <c r="BZ456" i="5" s="1"/>
  <c r="BY456" i="5" a="1"/>
  <c r="BY456" i="5" s="1"/>
  <c r="BX456" i="5" a="1"/>
  <c r="BX456" i="5" s="1"/>
  <c r="BW456" i="5" a="1"/>
  <c r="BW456" i="5" s="1"/>
  <c r="BV456" i="5" a="1"/>
  <c r="BV456" i="5" s="1"/>
  <c r="BU456" i="5" a="1"/>
  <c r="BU456" i="5" s="1"/>
  <c r="BT456" i="5" a="1"/>
  <c r="BT456" i="5" s="1"/>
  <c r="BS456" i="5" a="1"/>
  <c r="BS456" i="5" s="1"/>
  <c r="BR456" i="5" a="1"/>
  <c r="BR456" i="5" s="1"/>
  <c r="BQ456" i="5" a="1"/>
  <c r="BQ456" i="5" s="1"/>
  <c r="BP456" i="5" a="1"/>
  <c r="BP456" i="5" s="1"/>
  <c r="BO456" i="5" a="1"/>
  <c r="BO456" i="5" s="1"/>
  <c r="BN456" i="5" a="1"/>
  <c r="BN456" i="5" s="1"/>
  <c r="BM456" i="5" a="1"/>
  <c r="BM456" i="5" s="1"/>
  <c r="BL456" i="5" a="1"/>
  <c r="BL456" i="5" s="1"/>
  <c r="BK456" i="5" a="1"/>
  <c r="BK456" i="5" s="1"/>
  <c r="BJ456" i="5" a="1"/>
  <c r="BJ456" i="5" s="1"/>
  <c r="BI456" i="5" a="1"/>
  <c r="BI456" i="5" s="1"/>
  <c r="BH456" i="5" a="1"/>
  <c r="BH456" i="5" s="1"/>
  <c r="BG456" i="5" a="1"/>
  <c r="BG456" i="5" s="1"/>
  <c r="BF456" i="5" a="1"/>
  <c r="BF456" i="5" s="1"/>
  <c r="BE456" i="5" a="1"/>
  <c r="BE456" i="5" s="1"/>
  <c r="BD456" i="5" a="1"/>
  <c r="BD456" i="5" s="1"/>
  <c r="BC456" i="5" a="1"/>
  <c r="BC456" i="5" s="1"/>
  <c r="BB456" i="5" a="1"/>
  <c r="BB456" i="5" s="1"/>
  <c r="BA456" i="5" a="1"/>
  <c r="BA456" i="5" s="1"/>
  <c r="AZ456" i="5" a="1"/>
  <c r="AZ456" i="5" s="1"/>
  <c r="AY456" i="5" a="1"/>
  <c r="AY456" i="5" s="1"/>
  <c r="AX456" i="5" a="1"/>
  <c r="AX456" i="5" s="1"/>
  <c r="AW456" i="5" a="1"/>
  <c r="AW456" i="5" s="1"/>
  <c r="AV456" i="5" a="1"/>
  <c r="AV456" i="5" s="1"/>
  <c r="AU456" i="5" a="1"/>
  <c r="AU456" i="5" s="1"/>
  <c r="F456" i="5"/>
  <c r="G456" i="5" s="1"/>
  <c r="H456" i="5" s="1"/>
  <c r="I456" i="5" s="1"/>
  <c r="J456" i="5" s="1"/>
  <c r="K456" i="5" s="1"/>
  <c r="L456" i="5" s="1"/>
  <c r="M456" i="5" s="1"/>
  <c r="N456" i="5" s="1"/>
  <c r="O456" i="5" s="1"/>
  <c r="P456" i="5" s="1"/>
  <c r="Q456" i="5" s="1"/>
  <c r="R456" i="5" s="1"/>
  <c r="S456" i="5" s="1"/>
  <c r="T456" i="5" s="1"/>
  <c r="U456" i="5" s="1"/>
  <c r="V456" i="5" s="1"/>
  <c r="W456" i="5" s="1"/>
  <c r="X456" i="5" s="1"/>
  <c r="Y456" i="5" s="1"/>
  <c r="Z456" i="5" s="1"/>
  <c r="AA456" i="5" s="1"/>
  <c r="AB456" i="5" s="1"/>
  <c r="AC456" i="5" s="1"/>
  <c r="AD456" i="5" s="1"/>
  <c r="AE456" i="5" s="1"/>
  <c r="AF456" i="5" s="1"/>
  <c r="AG456" i="5" s="1"/>
  <c r="AH456" i="5" s="1"/>
  <c r="AI456" i="5" s="1"/>
  <c r="AJ456" i="5" s="1"/>
  <c r="AK456" i="5" s="1"/>
  <c r="AL456" i="5" s="1"/>
  <c r="AM456" i="5" s="1"/>
  <c r="AN456" i="5" s="1"/>
  <c r="AO456" i="5" s="1"/>
  <c r="AP456" i="5" s="1"/>
  <c r="AQ456" i="5" s="1"/>
  <c r="AR456" i="5" s="1"/>
  <c r="AS456" i="5" s="1"/>
  <c r="CI455" i="5" a="1"/>
  <c r="CI455" i="5" s="1"/>
  <c r="CH455" i="5" a="1"/>
  <c r="CH455" i="5" s="1"/>
  <c r="CG455" i="5" a="1"/>
  <c r="CG455" i="5" s="1"/>
  <c r="CF455" i="5" a="1"/>
  <c r="CF455" i="5" s="1"/>
  <c r="CE455" i="5" a="1"/>
  <c r="CE455" i="5" s="1"/>
  <c r="CD455" i="5" a="1"/>
  <c r="CD455" i="5" s="1"/>
  <c r="CC455" i="5" a="1"/>
  <c r="CC455" i="5" s="1"/>
  <c r="CB455" i="5" a="1"/>
  <c r="CB455" i="5" s="1"/>
  <c r="CA455" i="5" a="1"/>
  <c r="CA455" i="5" s="1"/>
  <c r="BZ455" i="5" a="1"/>
  <c r="BZ455" i="5" s="1"/>
  <c r="BY455" i="5" a="1"/>
  <c r="BY455" i="5" s="1"/>
  <c r="BX455" i="5" a="1"/>
  <c r="BX455" i="5" s="1"/>
  <c r="BW455" i="5" a="1"/>
  <c r="BW455" i="5" s="1"/>
  <c r="BV455" i="5" a="1"/>
  <c r="BV455" i="5" s="1"/>
  <c r="BU455" i="5" a="1"/>
  <c r="BU455" i="5" s="1"/>
  <c r="BT455" i="5" a="1"/>
  <c r="BT455" i="5" s="1"/>
  <c r="BS455" i="5" a="1"/>
  <c r="BS455" i="5" s="1"/>
  <c r="BR455" i="5" a="1"/>
  <c r="BR455" i="5" s="1"/>
  <c r="BQ455" i="5" a="1"/>
  <c r="BQ455" i="5" s="1"/>
  <c r="BP455" i="5" a="1"/>
  <c r="BP455" i="5" s="1"/>
  <c r="BO455" i="5" a="1"/>
  <c r="BO455" i="5" s="1"/>
  <c r="BN455" i="5" a="1"/>
  <c r="BN455" i="5" s="1"/>
  <c r="BM455" i="5" a="1"/>
  <c r="BM455" i="5" s="1"/>
  <c r="BL455" i="5" a="1"/>
  <c r="BL455" i="5" s="1"/>
  <c r="BK455" i="5" a="1"/>
  <c r="BK455" i="5" s="1"/>
  <c r="BJ455" i="5" a="1"/>
  <c r="BJ455" i="5" s="1"/>
  <c r="BI455" i="5" a="1"/>
  <c r="BI455" i="5" s="1"/>
  <c r="BH455" i="5" a="1"/>
  <c r="BH455" i="5" s="1"/>
  <c r="BG455" i="5" a="1"/>
  <c r="BG455" i="5" s="1"/>
  <c r="BF455" i="5" a="1"/>
  <c r="BF455" i="5" s="1"/>
  <c r="BE455" i="5" a="1"/>
  <c r="BE455" i="5" s="1"/>
  <c r="BD455" i="5" a="1"/>
  <c r="BD455" i="5" s="1"/>
  <c r="BC455" i="5" a="1"/>
  <c r="BC455" i="5" s="1"/>
  <c r="BB455" i="5" a="1"/>
  <c r="BB455" i="5" s="1"/>
  <c r="BA455" i="5" a="1"/>
  <c r="BA455" i="5" s="1"/>
  <c r="AZ455" i="5" a="1"/>
  <c r="AZ455" i="5" s="1"/>
  <c r="AY455" i="5" a="1"/>
  <c r="AY455" i="5" s="1"/>
  <c r="AX455" i="5" a="1"/>
  <c r="AX455" i="5" s="1"/>
  <c r="AW455" i="5" a="1"/>
  <c r="AW455" i="5" s="1"/>
  <c r="AV455" i="5" a="1"/>
  <c r="AV455" i="5" s="1"/>
  <c r="AU455" i="5" a="1"/>
  <c r="AU455" i="5" s="1"/>
  <c r="F455" i="5"/>
  <c r="G455" i="5" s="1"/>
  <c r="H455" i="5" s="1"/>
  <c r="I455" i="5" s="1"/>
  <c r="J455" i="5" s="1"/>
  <c r="K455" i="5" s="1"/>
  <c r="L455" i="5" s="1"/>
  <c r="M455" i="5" s="1"/>
  <c r="N455" i="5" s="1"/>
  <c r="O455" i="5" s="1"/>
  <c r="P455" i="5" s="1"/>
  <c r="Q455" i="5" s="1"/>
  <c r="R455" i="5" s="1"/>
  <c r="S455" i="5" s="1"/>
  <c r="T455" i="5" s="1"/>
  <c r="U455" i="5" s="1"/>
  <c r="V455" i="5" s="1"/>
  <c r="W455" i="5" s="1"/>
  <c r="X455" i="5" s="1"/>
  <c r="Y455" i="5" s="1"/>
  <c r="Z455" i="5" s="1"/>
  <c r="AA455" i="5" s="1"/>
  <c r="AB455" i="5" s="1"/>
  <c r="AC455" i="5" s="1"/>
  <c r="AD455" i="5" s="1"/>
  <c r="AE455" i="5" s="1"/>
  <c r="AF455" i="5" s="1"/>
  <c r="AG455" i="5" s="1"/>
  <c r="AH455" i="5" s="1"/>
  <c r="AI455" i="5" s="1"/>
  <c r="AJ455" i="5" s="1"/>
  <c r="AK455" i="5" s="1"/>
  <c r="AL455" i="5" s="1"/>
  <c r="AM455" i="5" s="1"/>
  <c r="AN455" i="5" s="1"/>
  <c r="AO455" i="5" s="1"/>
  <c r="AP455" i="5" s="1"/>
  <c r="AQ455" i="5" s="1"/>
  <c r="AR455" i="5" s="1"/>
  <c r="AS455" i="5" s="1"/>
  <c r="E454" i="5"/>
  <c r="CI453" i="5" a="1"/>
  <c r="CI453" i="5" s="1"/>
  <c r="CH453" i="5" a="1"/>
  <c r="CH453" i="5" s="1"/>
  <c r="CG453" i="5" a="1"/>
  <c r="CG453" i="5" s="1"/>
  <c r="CF453" i="5" a="1"/>
  <c r="CF453" i="5" s="1"/>
  <c r="CE453" i="5" a="1"/>
  <c r="CE453" i="5" s="1"/>
  <c r="CD453" i="5" a="1"/>
  <c r="CD453" i="5" s="1"/>
  <c r="CC453" i="5" a="1"/>
  <c r="CC453" i="5" s="1"/>
  <c r="CB453" i="5" a="1"/>
  <c r="CB453" i="5" s="1"/>
  <c r="CA453" i="5" a="1"/>
  <c r="CA453" i="5" s="1"/>
  <c r="BZ453" i="5" a="1"/>
  <c r="BZ453" i="5" s="1"/>
  <c r="BY453" i="5" a="1"/>
  <c r="BY453" i="5" s="1"/>
  <c r="BX453" i="5" a="1"/>
  <c r="BX453" i="5" s="1"/>
  <c r="BW453" i="5" a="1"/>
  <c r="BW453" i="5" s="1"/>
  <c r="BV453" i="5" a="1"/>
  <c r="BV453" i="5" s="1"/>
  <c r="BU453" i="5" a="1"/>
  <c r="BU453" i="5" s="1"/>
  <c r="BT453" i="5" a="1"/>
  <c r="BT453" i="5" s="1"/>
  <c r="BS453" i="5" a="1"/>
  <c r="BS453" i="5" s="1"/>
  <c r="BR453" i="5" a="1"/>
  <c r="BR453" i="5" s="1"/>
  <c r="BQ453" i="5" a="1"/>
  <c r="BQ453" i="5" s="1"/>
  <c r="BP453" i="5" a="1"/>
  <c r="BP453" i="5" s="1"/>
  <c r="BO453" i="5" a="1"/>
  <c r="BO453" i="5" s="1"/>
  <c r="BN453" i="5" a="1"/>
  <c r="BN453" i="5" s="1"/>
  <c r="BM453" i="5" a="1"/>
  <c r="BM453" i="5" s="1"/>
  <c r="BL453" i="5" a="1"/>
  <c r="BL453" i="5" s="1"/>
  <c r="BK453" i="5" a="1"/>
  <c r="BK453" i="5" s="1"/>
  <c r="BJ453" i="5" a="1"/>
  <c r="BJ453" i="5" s="1"/>
  <c r="BI453" i="5" a="1"/>
  <c r="BI453" i="5" s="1"/>
  <c r="BH453" i="5" a="1"/>
  <c r="BH453" i="5" s="1"/>
  <c r="BG453" i="5" a="1"/>
  <c r="BG453" i="5" s="1"/>
  <c r="BF453" i="5" a="1"/>
  <c r="BF453" i="5" s="1"/>
  <c r="BE453" i="5" a="1"/>
  <c r="BE453" i="5" s="1"/>
  <c r="BD453" i="5" a="1"/>
  <c r="BD453" i="5" s="1"/>
  <c r="BC453" i="5" a="1"/>
  <c r="BC453" i="5" s="1"/>
  <c r="BB453" i="5" a="1"/>
  <c r="BB453" i="5" s="1"/>
  <c r="L453" i="5"/>
  <c r="M453" i="5" s="1"/>
  <c r="N453" i="5" s="1"/>
  <c r="O453" i="5" s="1"/>
  <c r="P453" i="5" s="1"/>
  <c r="Q453" i="5" s="1"/>
  <c r="R453" i="5" s="1"/>
  <c r="S453" i="5" s="1"/>
  <c r="T453" i="5" s="1"/>
  <c r="U453" i="5" s="1"/>
  <c r="V453" i="5" s="1"/>
  <c r="W453" i="5" s="1"/>
  <c r="X453" i="5" s="1"/>
  <c r="Y453" i="5" s="1"/>
  <c r="Z453" i="5" s="1"/>
  <c r="AA453" i="5" s="1"/>
  <c r="AB453" i="5" s="1"/>
  <c r="AC453" i="5" s="1"/>
  <c r="AD453" i="5" s="1"/>
  <c r="AE453" i="5" s="1"/>
  <c r="AF453" i="5" s="1"/>
  <c r="AG453" i="5" s="1"/>
  <c r="AH453" i="5" s="1"/>
  <c r="AI453" i="5" s="1"/>
  <c r="AJ453" i="5" s="1"/>
  <c r="AK453" i="5" s="1"/>
  <c r="AL453" i="5" s="1"/>
  <c r="AM453" i="5" s="1"/>
  <c r="AN453" i="5" s="1"/>
  <c r="AO453" i="5" s="1"/>
  <c r="AP453" i="5" s="1"/>
  <c r="AQ453" i="5" s="1"/>
  <c r="AR453" i="5" s="1"/>
  <c r="AS453" i="5" s="1"/>
  <c r="K453" i="5"/>
  <c r="F453" i="5"/>
  <c r="G453" i="5" s="1"/>
  <c r="M452" i="5"/>
  <c r="N452" i="5" s="1"/>
  <c r="O452" i="5" s="1"/>
  <c r="P452" i="5" s="1"/>
  <c r="Q452" i="5" s="1"/>
  <c r="R452" i="5" s="1"/>
  <c r="S452" i="5" s="1"/>
  <c r="T452" i="5" s="1"/>
  <c r="U452" i="5" s="1"/>
  <c r="V452" i="5" s="1"/>
  <c r="W452" i="5" s="1"/>
  <c r="X452" i="5" s="1"/>
  <c r="Y452" i="5" s="1"/>
  <c r="Z452" i="5" s="1"/>
  <c r="AA452" i="5" s="1"/>
  <c r="AB452" i="5" s="1"/>
  <c r="AC452" i="5" s="1"/>
  <c r="AD452" i="5" s="1"/>
  <c r="AE452" i="5" s="1"/>
  <c r="AF452" i="5" s="1"/>
  <c r="AG452" i="5" s="1"/>
  <c r="AH452" i="5" s="1"/>
  <c r="AI452" i="5" s="1"/>
  <c r="AJ452" i="5" s="1"/>
  <c r="AK452" i="5" s="1"/>
  <c r="AL452" i="5" s="1"/>
  <c r="AM452" i="5" s="1"/>
  <c r="AN452" i="5" s="1"/>
  <c r="AO452" i="5" s="1"/>
  <c r="AP452" i="5" s="1"/>
  <c r="AQ452" i="5" s="1"/>
  <c r="AR452" i="5" s="1"/>
  <c r="AS452" i="5" s="1"/>
  <c r="K452" i="5"/>
  <c r="L452" i="5" s="1"/>
  <c r="F452" i="5"/>
  <c r="CI451" i="5" a="1"/>
  <c r="CI451" i="5" s="1"/>
  <c r="CH451" i="5" a="1"/>
  <c r="CH451" i="5" s="1"/>
  <c r="CG451" i="5" a="1"/>
  <c r="CG451" i="5" s="1"/>
  <c r="CF451" i="5" a="1"/>
  <c r="CF451" i="5" s="1"/>
  <c r="CE451" i="5" a="1"/>
  <c r="CE451" i="5" s="1"/>
  <c r="CD451" i="5" a="1"/>
  <c r="CD451" i="5" s="1"/>
  <c r="CC451" i="5" a="1"/>
  <c r="CC451" i="5" s="1"/>
  <c r="CB451" i="5" a="1"/>
  <c r="CB451" i="5" s="1"/>
  <c r="CA451" i="5" a="1"/>
  <c r="CA451" i="5" s="1"/>
  <c r="BZ451" i="5" a="1"/>
  <c r="BZ451" i="5" s="1"/>
  <c r="BY451" i="5" a="1"/>
  <c r="BY451" i="5" s="1"/>
  <c r="BX451" i="5" a="1"/>
  <c r="BX451" i="5" s="1"/>
  <c r="BW451" i="5" a="1"/>
  <c r="BW451" i="5" s="1"/>
  <c r="BV451" i="5" a="1"/>
  <c r="BV451" i="5" s="1"/>
  <c r="BU451" i="5" a="1"/>
  <c r="BU451" i="5" s="1"/>
  <c r="BT451" i="5" a="1"/>
  <c r="BT451" i="5" s="1"/>
  <c r="BS451" i="5" a="1"/>
  <c r="BS451" i="5" s="1"/>
  <c r="BR451" i="5" a="1"/>
  <c r="BR451" i="5" s="1"/>
  <c r="BQ451" i="5" a="1"/>
  <c r="BQ451" i="5" s="1"/>
  <c r="BP451" i="5" a="1"/>
  <c r="BP451" i="5" s="1"/>
  <c r="BO451" i="5" a="1"/>
  <c r="BO451" i="5" s="1"/>
  <c r="BN451" i="5" a="1"/>
  <c r="BN451" i="5" s="1"/>
  <c r="BM451" i="5" a="1"/>
  <c r="BM451" i="5" s="1"/>
  <c r="BL451" i="5" a="1"/>
  <c r="BL451" i="5" s="1"/>
  <c r="BK451" i="5" a="1"/>
  <c r="BK451" i="5" s="1"/>
  <c r="BJ451" i="5" a="1"/>
  <c r="BJ451" i="5" s="1"/>
  <c r="BI451" i="5" a="1"/>
  <c r="BI451" i="5" s="1"/>
  <c r="BH451" i="5" a="1"/>
  <c r="BH451" i="5" s="1"/>
  <c r="BG451" i="5" a="1"/>
  <c r="BG451" i="5" s="1"/>
  <c r="BF451" i="5" a="1"/>
  <c r="BF451" i="5" s="1"/>
  <c r="BE451" i="5" a="1"/>
  <c r="BE451" i="5" s="1"/>
  <c r="BD451" i="5" a="1"/>
  <c r="BD451" i="5" s="1"/>
  <c r="BC451" i="5" a="1"/>
  <c r="BC451" i="5" s="1"/>
  <c r="BB451" i="5" a="1"/>
  <c r="BB451" i="5" s="1"/>
  <c r="BA451" i="5" a="1"/>
  <c r="BA451" i="5" s="1"/>
  <c r="AZ451" i="5" a="1"/>
  <c r="AZ451" i="5" s="1"/>
  <c r="AY451" i="5" a="1"/>
  <c r="AY451" i="5" s="1"/>
  <c r="AX451" i="5" a="1"/>
  <c r="AX451" i="5" s="1"/>
  <c r="AW451" i="5" a="1"/>
  <c r="AW451" i="5" s="1"/>
  <c r="AV451" i="5" a="1"/>
  <c r="AV451" i="5" s="1"/>
  <c r="AU451" i="5" a="1"/>
  <c r="AU451" i="5" s="1"/>
  <c r="AU450" i="5" a="1"/>
  <c r="AU450" i="5" s="1"/>
  <c r="B446" i="5"/>
  <c r="CI439" i="5" a="1"/>
  <c r="CI439" i="5" s="1"/>
  <c r="CH439" i="5" a="1"/>
  <c r="CH439" i="5" s="1"/>
  <c r="CG439" i="5" a="1"/>
  <c r="CG439" i="5" s="1"/>
  <c r="CF439" i="5" a="1"/>
  <c r="CF439" i="5" s="1"/>
  <c r="CE439" i="5" a="1"/>
  <c r="CE439" i="5" s="1"/>
  <c r="CD439" i="5" a="1"/>
  <c r="CD439" i="5" s="1"/>
  <c r="CC439" i="5" a="1"/>
  <c r="CC439" i="5" s="1"/>
  <c r="CB439" i="5" a="1"/>
  <c r="CB439" i="5" s="1"/>
  <c r="CA439" i="5" a="1"/>
  <c r="CA439" i="5" s="1"/>
  <c r="BZ439" i="5" a="1"/>
  <c r="BZ439" i="5" s="1"/>
  <c r="BY439" i="5" a="1"/>
  <c r="BY439" i="5" s="1"/>
  <c r="BX439" i="5" a="1"/>
  <c r="BX439" i="5" s="1"/>
  <c r="BW439" i="5" a="1"/>
  <c r="BW439" i="5" s="1"/>
  <c r="BV439" i="5" a="1"/>
  <c r="BV439" i="5" s="1"/>
  <c r="BU439" i="5" a="1"/>
  <c r="BU439" i="5" s="1"/>
  <c r="BT439" i="5" a="1"/>
  <c r="BT439" i="5" s="1"/>
  <c r="BS439" i="5" a="1"/>
  <c r="BS439" i="5" s="1"/>
  <c r="BR439" i="5" a="1"/>
  <c r="BR439" i="5" s="1"/>
  <c r="BQ439" i="5" a="1"/>
  <c r="BQ439" i="5" s="1"/>
  <c r="BP439" i="5" a="1"/>
  <c r="BP439" i="5" s="1"/>
  <c r="BO439" i="5" a="1"/>
  <c r="BO439" i="5" s="1"/>
  <c r="BN439" i="5" a="1"/>
  <c r="BN439" i="5" s="1"/>
  <c r="BM439" i="5" a="1"/>
  <c r="BM439" i="5" s="1"/>
  <c r="BL439" i="5" a="1"/>
  <c r="BL439" i="5" s="1"/>
  <c r="BK439" i="5" a="1"/>
  <c r="BK439" i="5" s="1"/>
  <c r="BJ439" i="5" a="1"/>
  <c r="BJ439" i="5" s="1"/>
  <c r="BI439" i="5" a="1"/>
  <c r="BI439" i="5" s="1"/>
  <c r="BH439" i="5" a="1"/>
  <c r="BH439" i="5" s="1"/>
  <c r="BG439" i="5" a="1"/>
  <c r="BG439" i="5" s="1"/>
  <c r="BF439" i="5" a="1"/>
  <c r="BF439" i="5" s="1"/>
  <c r="BE439" i="5" a="1"/>
  <c r="BE439" i="5" s="1"/>
  <c r="BD439" i="5" a="1"/>
  <c r="BD439" i="5" s="1"/>
  <c r="BC439" i="5" a="1"/>
  <c r="BC439" i="5" s="1"/>
  <c r="BB439" i="5" a="1"/>
  <c r="BB439" i="5" s="1"/>
  <c r="BA439" i="5" a="1"/>
  <c r="BA439" i="5" s="1"/>
  <c r="AZ439" i="5" a="1"/>
  <c r="AZ439" i="5" s="1"/>
  <c r="AY439" i="5" a="1"/>
  <c r="AY439" i="5" s="1"/>
  <c r="AX439" i="5" a="1"/>
  <c r="AX439" i="5" s="1"/>
  <c r="AW439" i="5" a="1"/>
  <c r="AW439" i="5" s="1"/>
  <c r="AV439" i="5" a="1"/>
  <c r="AV439" i="5" s="1"/>
  <c r="AU439" i="5" a="1"/>
  <c r="AU439" i="5" s="1"/>
  <c r="F439" i="5"/>
  <c r="G439" i="5" s="1"/>
  <c r="H439" i="5" s="1"/>
  <c r="I439" i="5" s="1"/>
  <c r="J439" i="5" s="1"/>
  <c r="K439" i="5" s="1"/>
  <c r="L439" i="5" s="1"/>
  <c r="M439" i="5" s="1"/>
  <c r="N439" i="5" s="1"/>
  <c r="O439" i="5" s="1"/>
  <c r="P439" i="5" s="1"/>
  <c r="Q439" i="5" s="1"/>
  <c r="R439" i="5" s="1"/>
  <c r="S439" i="5" s="1"/>
  <c r="T439" i="5" s="1"/>
  <c r="U439" i="5" s="1"/>
  <c r="V439" i="5" s="1"/>
  <c r="W439" i="5" s="1"/>
  <c r="X439" i="5" s="1"/>
  <c r="Y439" i="5" s="1"/>
  <c r="Z439" i="5" s="1"/>
  <c r="AA439" i="5" s="1"/>
  <c r="AB439" i="5" s="1"/>
  <c r="AC439" i="5" s="1"/>
  <c r="AD439" i="5" s="1"/>
  <c r="AE439" i="5" s="1"/>
  <c r="AF439" i="5" s="1"/>
  <c r="AG439" i="5" s="1"/>
  <c r="AH439" i="5" s="1"/>
  <c r="AI439" i="5" s="1"/>
  <c r="AJ439" i="5" s="1"/>
  <c r="AK439" i="5" s="1"/>
  <c r="AL439" i="5" s="1"/>
  <c r="AM439" i="5" s="1"/>
  <c r="AN439" i="5" s="1"/>
  <c r="AO439" i="5" s="1"/>
  <c r="AP439" i="5" s="1"/>
  <c r="AQ439" i="5" s="1"/>
  <c r="AR439" i="5" s="1"/>
  <c r="AS439" i="5" s="1"/>
  <c r="CI438" i="5" a="1"/>
  <c r="CI438" i="5" s="1"/>
  <c r="CH438" i="5" a="1"/>
  <c r="CH438" i="5" s="1"/>
  <c r="CG438" i="5" a="1"/>
  <c r="CG438" i="5" s="1"/>
  <c r="CF438" i="5" a="1"/>
  <c r="CF438" i="5" s="1"/>
  <c r="CE438" i="5" a="1"/>
  <c r="CE438" i="5" s="1"/>
  <c r="CD438" i="5" a="1"/>
  <c r="CD438" i="5" s="1"/>
  <c r="CC438" i="5" a="1"/>
  <c r="CC438" i="5" s="1"/>
  <c r="CB438" i="5" a="1"/>
  <c r="CB438" i="5" s="1"/>
  <c r="CA438" i="5" a="1"/>
  <c r="CA438" i="5" s="1"/>
  <c r="BZ438" i="5" a="1"/>
  <c r="BZ438" i="5" s="1"/>
  <c r="BY438" i="5" a="1"/>
  <c r="BY438" i="5" s="1"/>
  <c r="BX438" i="5" a="1"/>
  <c r="BX438" i="5" s="1"/>
  <c r="BW438" i="5" a="1"/>
  <c r="BW438" i="5" s="1"/>
  <c r="BV438" i="5" a="1"/>
  <c r="BV438" i="5" s="1"/>
  <c r="BU438" i="5" a="1"/>
  <c r="BU438" i="5" s="1"/>
  <c r="BT438" i="5" a="1"/>
  <c r="BT438" i="5" s="1"/>
  <c r="BS438" i="5" a="1"/>
  <c r="BS438" i="5" s="1"/>
  <c r="BR438" i="5" a="1"/>
  <c r="BR438" i="5" s="1"/>
  <c r="BQ438" i="5" a="1"/>
  <c r="BQ438" i="5" s="1"/>
  <c r="BP438" i="5" a="1"/>
  <c r="BP438" i="5" s="1"/>
  <c r="BO438" i="5" a="1"/>
  <c r="BO438" i="5" s="1"/>
  <c r="BN438" i="5" a="1"/>
  <c r="BN438" i="5" s="1"/>
  <c r="BM438" i="5" a="1"/>
  <c r="BM438" i="5" s="1"/>
  <c r="BL438" i="5" a="1"/>
  <c r="BL438" i="5" s="1"/>
  <c r="BK438" i="5" a="1"/>
  <c r="BK438" i="5" s="1"/>
  <c r="BJ438" i="5" a="1"/>
  <c r="BJ438" i="5" s="1"/>
  <c r="BI438" i="5" a="1"/>
  <c r="BI438" i="5" s="1"/>
  <c r="BH438" i="5" a="1"/>
  <c r="BH438" i="5" s="1"/>
  <c r="BG438" i="5" a="1"/>
  <c r="BG438" i="5" s="1"/>
  <c r="BF438" i="5" a="1"/>
  <c r="BF438" i="5" s="1"/>
  <c r="BE438" i="5" a="1"/>
  <c r="BE438" i="5" s="1"/>
  <c r="BD438" i="5" a="1"/>
  <c r="BD438" i="5" s="1"/>
  <c r="BC438" i="5" a="1"/>
  <c r="BC438" i="5" s="1"/>
  <c r="BB438" i="5" a="1"/>
  <c r="BB438" i="5" s="1"/>
  <c r="BA438" i="5" a="1"/>
  <c r="BA438" i="5" s="1"/>
  <c r="AZ438" i="5" a="1"/>
  <c r="AZ438" i="5" s="1"/>
  <c r="AY438" i="5" a="1"/>
  <c r="AY438" i="5" s="1"/>
  <c r="AX438" i="5" a="1"/>
  <c r="AX438" i="5" s="1"/>
  <c r="AW438" i="5" a="1"/>
  <c r="AW438" i="5" s="1"/>
  <c r="AV438" i="5" a="1"/>
  <c r="AV438" i="5" s="1"/>
  <c r="AU438" i="5" a="1"/>
  <c r="AU438" i="5" s="1"/>
  <c r="F438" i="5"/>
  <c r="G438" i="5" s="1"/>
  <c r="H438" i="5" s="1"/>
  <c r="I438" i="5" s="1"/>
  <c r="J438" i="5" s="1"/>
  <c r="K438" i="5" s="1"/>
  <c r="L438" i="5" s="1"/>
  <c r="M438" i="5" s="1"/>
  <c r="N438" i="5" s="1"/>
  <c r="O438" i="5" s="1"/>
  <c r="P438" i="5" s="1"/>
  <c r="Q438" i="5" s="1"/>
  <c r="R438" i="5" s="1"/>
  <c r="S438" i="5" s="1"/>
  <c r="T438" i="5" s="1"/>
  <c r="U438" i="5" s="1"/>
  <c r="V438" i="5" s="1"/>
  <c r="W438" i="5" s="1"/>
  <c r="X438" i="5" s="1"/>
  <c r="Y438" i="5" s="1"/>
  <c r="Z438" i="5" s="1"/>
  <c r="AA438" i="5" s="1"/>
  <c r="AB438" i="5" s="1"/>
  <c r="AC438" i="5" s="1"/>
  <c r="AD438" i="5" s="1"/>
  <c r="AE438" i="5" s="1"/>
  <c r="AF438" i="5" s="1"/>
  <c r="AG438" i="5" s="1"/>
  <c r="AH438" i="5" s="1"/>
  <c r="AI438" i="5" s="1"/>
  <c r="AJ438" i="5" s="1"/>
  <c r="AK438" i="5" s="1"/>
  <c r="AL438" i="5" s="1"/>
  <c r="AM438" i="5" s="1"/>
  <c r="AN438" i="5" s="1"/>
  <c r="AO438" i="5" s="1"/>
  <c r="AP438" i="5" s="1"/>
  <c r="AQ438" i="5" s="1"/>
  <c r="AR438" i="5" s="1"/>
  <c r="AS438" i="5" s="1"/>
  <c r="E437" i="5"/>
  <c r="CI436" i="5" a="1"/>
  <c r="CI436" i="5" s="1"/>
  <c r="CH436" i="5" a="1"/>
  <c r="CH436" i="5" s="1"/>
  <c r="CG436" i="5" a="1"/>
  <c r="CG436" i="5" s="1"/>
  <c r="CF436" i="5" a="1"/>
  <c r="CF436" i="5" s="1"/>
  <c r="CE436" i="5" a="1"/>
  <c r="CE436" i="5" s="1"/>
  <c r="CD436" i="5" a="1"/>
  <c r="CD436" i="5" s="1"/>
  <c r="CC436" i="5" a="1"/>
  <c r="CC436" i="5" s="1"/>
  <c r="CB436" i="5" a="1"/>
  <c r="CB436" i="5" s="1"/>
  <c r="CA436" i="5" a="1"/>
  <c r="CA436" i="5" s="1"/>
  <c r="BZ436" i="5" a="1"/>
  <c r="BZ436" i="5" s="1"/>
  <c r="BY436" i="5" a="1"/>
  <c r="BY436" i="5" s="1"/>
  <c r="BX436" i="5" a="1"/>
  <c r="BX436" i="5" s="1"/>
  <c r="BW436" i="5" a="1"/>
  <c r="BW436" i="5" s="1"/>
  <c r="BV436" i="5" a="1"/>
  <c r="BV436" i="5" s="1"/>
  <c r="BU436" i="5" a="1"/>
  <c r="BU436" i="5" s="1"/>
  <c r="BT436" i="5" a="1"/>
  <c r="BT436" i="5" s="1"/>
  <c r="BS436" i="5" a="1"/>
  <c r="BS436" i="5" s="1"/>
  <c r="BR436" i="5" a="1"/>
  <c r="BR436" i="5" s="1"/>
  <c r="BQ436" i="5" a="1"/>
  <c r="BQ436" i="5" s="1"/>
  <c r="BP436" i="5" a="1"/>
  <c r="BP436" i="5" s="1"/>
  <c r="BO436" i="5" a="1"/>
  <c r="BO436" i="5" s="1"/>
  <c r="BN436" i="5" a="1"/>
  <c r="BN436" i="5" s="1"/>
  <c r="BM436" i="5" a="1"/>
  <c r="BM436" i="5" s="1"/>
  <c r="BL436" i="5" a="1"/>
  <c r="BL436" i="5" s="1"/>
  <c r="BK436" i="5" a="1"/>
  <c r="BK436" i="5" s="1"/>
  <c r="BJ436" i="5" a="1"/>
  <c r="BJ436" i="5" s="1"/>
  <c r="BI436" i="5" a="1"/>
  <c r="BI436" i="5" s="1"/>
  <c r="BH436" i="5" a="1"/>
  <c r="BH436" i="5" s="1"/>
  <c r="BG436" i="5" a="1"/>
  <c r="BG436" i="5" s="1"/>
  <c r="BF436" i="5" a="1"/>
  <c r="BF436" i="5" s="1"/>
  <c r="BE436" i="5" a="1"/>
  <c r="BE436" i="5" s="1"/>
  <c r="BD436" i="5" a="1"/>
  <c r="BD436" i="5" s="1"/>
  <c r="BC436" i="5" a="1"/>
  <c r="BC436" i="5" s="1"/>
  <c r="BB436" i="5" a="1"/>
  <c r="BB436" i="5" s="1"/>
  <c r="K436" i="5"/>
  <c r="L436" i="5" s="1"/>
  <c r="M436" i="5" s="1"/>
  <c r="N436" i="5" s="1"/>
  <c r="O436" i="5" s="1"/>
  <c r="P436" i="5" s="1"/>
  <c r="Q436" i="5" s="1"/>
  <c r="R436" i="5" s="1"/>
  <c r="S436" i="5" s="1"/>
  <c r="T436" i="5" s="1"/>
  <c r="U436" i="5" s="1"/>
  <c r="V436" i="5" s="1"/>
  <c r="W436" i="5" s="1"/>
  <c r="X436" i="5" s="1"/>
  <c r="Y436" i="5" s="1"/>
  <c r="Z436" i="5" s="1"/>
  <c r="AA436" i="5" s="1"/>
  <c r="AB436" i="5" s="1"/>
  <c r="AC436" i="5" s="1"/>
  <c r="AD436" i="5" s="1"/>
  <c r="AE436" i="5" s="1"/>
  <c r="AF436" i="5" s="1"/>
  <c r="AG436" i="5" s="1"/>
  <c r="AH436" i="5" s="1"/>
  <c r="AI436" i="5" s="1"/>
  <c r="AJ436" i="5" s="1"/>
  <c r="AK436" i="5" s="1"/>
  <c r="AL436" i="5" s="1"/>
  <c r="AM436" i="5" s="1"/>
  <c r="AN436" i="5" s="1"/>
  <c r="AO436" i="5" s="1"/>
  <c r="AP436" i="5" s="1"/>
  <c r="AQ436" i="5" s="1"/>
  <c r="AR436" i="5" s="1"/>
  <c r="AS436" i="5" s="1"/>
  <c r="F436" i="5"/>
  <c r="G436" i="5" s="1"/>
  <c r="K435" i="5"/>
  <c r="L435" i="5" s="1"/>
  <c r="M435" i="5" s="1"/>
  <c r="N435" i="5" s="1"/>
  <c r="O435" i="5" s="1"/>
  <c r="P435" i="5" s="1"/>
  <c r="Q435" i="5" s="1"/>
  <c r="R435" i="5" s="1"/>
  <c r="S435" i="5" s="1"/>
  <c r="T435" i="5" s="1"/>
  <c r="U435" i="5" s="1"/>
  <c r="V435" i="5" s="1"/>
  <c r="W435" i="5" s="1"/>
  <c r="X435" i="5" s="1"/>
  <c r="Y435" i="5" s="1"/>
  <c r="Z435" i="5" s="1"/>
  <c r="AA435" i="5" s="1"/>
  <c r="AB435" i="5" s="1"/>
  <c r="AC435" i="5" s="1"/>
  <c r="AD435" i="5" s="1"/>
  <c r="AE435" i="5" s="1"/>
  <c r="AF435" i="5" s="1"/>
  <c r="AG435" i="5" s="1"/>
  <c r="AH435" i="5" s="1"/>
  <c r="AI435" i="5" s="1"/>
  <c r="AJ435" i="5" s="1"/>
  <c r="AK435" i="5" s="1"/>
  <c r="AL435" i="5" s="1"/>
  <c r="AM435" i="5" s="1"/>
  <c r="AN435" i="5" s="1"/>
  <c r="AO435" i="5" s="1"/>
  <c r="AP435" i="5" s="1"/>
  <c r="AQ435" i="5" s="1"/>
  <c r="AR435" i="5" s="1"/>
  <c r="AS435" i="5" s="1"/>
  <c r="F435" i="5"/>
  <c r="CI434" i="5" a="1"/>
  <c r="CI434" i="5" s="1"/>
  <c r="CH434" i="5" a="1"/>
  <c r="CH434" i="5" s="1"/>
  <c r="CG434" i="5" a="1"/>
  <c r="CG434" i="5" s="1"/>
  <c r="CF434" i="5" a="1"/>
  <c r="CF434" i="5" s="1"/>
  <c r="CE434" i="5" a="1"/>
  <c r="CE434" i="5" s="1"/>
  <c r="CD434" i="5" a="1"/>
  <c r="CD434" i="5" s="1"/>
  <c r="CC434" i="5" a="1"/>
  <c r="CC434" i="5" s="1"/>
  <c r="CB434" i="5" a="1"/>
  <c r="CB434" i="5" s="1"/>
  <c r="CA434" i="5" a="1"/>
  <c r="CA434" i="5" s="1"/>
  <c r="BZ434" i="5" a="1"/>
  <c r="BZ434" i="5" s="1"/>
  <c r="BY434" i="5" a="1"/>
  <c r="BY434" i="5" s="1"/>
  <c r="BX434" i="5" a="1"/>
  <c r="BX434" i="5" s="1"/>
  <c r="BW434" i="5" a="1"/>
  <c r="BW434" i="5" s="1"/>
  <c r="BV434" i="5" a="1"/>
  <c r="BV434" i="5" s="1"/>
  <c r="BU434" i="5" a="1"/>
  <c r="BU434" i="5" s="1"/>
  <c r="BT434" i="5" a="1"/>
  <c r="BT434" i="5" s="1"/>
  <c r="BS434" i="5" a="1"/>
  <c r="BS434" i="5" s="1"/>
  <c r="BR434" i="5" a="1"/>
  <c r="BR434" i="5" s="1"/>
  <c r="BQ434" i="5" a="1"/>
  <c r="BQ434" i="5" s="1"/>
  <c r="BP434" i="5" a="1"/>
  <c r="BP434" i="5" s="1"/>
  <c r="BO434" i="5" a="1"/>
  <c r="BO434" i="5" s="1"/>
  <c r="BN434" i="5" a="1"/>
  <c r="BN434" i="5" s="1"/>
  <c r="BM434" i="5" a="1"/>
  <c r="BM434" i="5" s="1"/>
  <c r="BL434" i="5" a="1"/>
  <c r="BL434" i="5" s="1"/>
  <c r="BK434" i="5" a="1"/>
  <c r="BK434" i="5" s="1"/>
  <c r="BJ434" i="5" a="1"/>
  <c r="BJ434" i="5" s="1"/>
  <c r="BI434" i="5" a="1"/>
  <c r="BI434" i="5" s="1"/>
  <c r="BH434" i="5" a="1"/>
  <c r="BH434" i="5" s="1"/>
  <c r="BG434" i="5" a="1"/>
  <c r="BG434" i="5" s="1"/>
  <c r="BF434" i="5" a="1"/>
  <c r="BF434" i="5" s="1"/>
  <c r="BE434" i="5" a="1"/>
  <c r="BE434" i="5" s="1"/>
  <c r="BD434" i="5" a="1"/>
  <c r="BD434" i="5" s="1"/>
  <c r="BC434" i="5" a="1"/>
  <c r="BC434" i="5" s="1"/>
  <c r="BB434" i="5" a="1"/>
  <c r="BB434" i="5" s="1"/>
  <c r="BA434" i="5" a="1"/>
  <c r="BA434" i="5" s="1"/>
  <c r="AZ434" i="5" a="1"/>
  <c r="AZ434" i="5" s="1"/>
  <c r="AY434" i="5" a="1"/>
  <c r="AY434" i="5" s="1"/>
  <c r="AX434" i="5" a="1"/>
  <c r="AX434" i="5" s="1"/>
  <c r="AW434" i="5" a="1"/>
  <c r="AW434" i="5" s="1"/>
  <c r="AV434" i="5" a="1"/>
  <c r="AV434" i="5" s="1"/>
  <c r="AU434" i="5" a="1"/>
  <c r="AU434" i="5" s="1"/>
  <c r="AU433" i="5" a="1"/>
  <c r="AU433" i="5" s="1"/>
  <c r="B429" i="5"/>
  <c r="CI422" i="5" a="1"/>
  <c r="CI422" i="5" s="1"/>
  <c r="CH422" i="5" a="1"/>
  <c r="CH422" i="5" s="1"/>
  <c r="CG422" i="5" a="1"/>
  <c r="CG422" i="5" s="1"/>
  <c r="CF422" i="5" a="1"/>
  <c r="CF422" i="5" s="1"/>
  <c r="CE422" i="5" a="1"/>
  <c r="CE422" i="5" s="1"/>
  <c r="CD422" i="5" a="1"/>
  <c r="CD422" i="5" s="1"/>
  <c r="CC422" i="5" a="1"/>
  <c r="CC422" i="5" s="1"/>
  <c r="CB422" i="5" a="1"/>
  <c r="CB422" i="5" s="1"/>
  <c r="CA422" i="5" a="1"/>
  <c r="CA422" i="5" s="1"/>
  <c r="BZ422" i="5" a="1"/>
  <c r="BZ422" i="5" s="1"/>
  <c r="BY422" i="5" a="1"/>
  <c r="BY422" i="5" s="1"/>
  <c r="BX422" i="5" a="1"/>
  <c r="BX422" i="5" s="1"/>
  <c r="BW422" i="5" a="1"/>
  <c r="BW422" i="5" s="1"/>
  <c r="BV422" i="5" a="1"/>
  <c r="BV422" i="5" s="1"/>
  <c r="BU422" i="5" a="1"/>
  <c r="BU422" i="5" s="1"/>
  <c r="BT422" i="5" a="1"/>
  <c r="BT422" i="5" s="1"/>
  <c r="BS422" i="5" a="1"/>
  <c r="BS422" i="5" s="1"/>
  <c r="BR422" i="5" a="1"/>
  <c r="BR422" i="5" s="1"/>
  <c r="BQ422" i="5" a="1"/>
  <c r="BQ422" i="5" s="1"/>
  <c r="BP422" i="5" a="1"/>
  <c r="BP422" i="5" s="1"/>
  <c r="BO422" i="5" a="1"/>
  <c r="BO422" i="5" s="1"/>
  <c r="BN422" i="5" a="1"/>
  <c r="BN422" i="5" s="1"/>
  <c r="BM422" i="5" a="1"/>
  <c r="BM422" i="5" s="1"/>
  <c r="BL422" i="5" a="1"/>
  <c r="BL422" i="5" s="1"/>
  <c r="BK422" i="5" a="1"/>
  <c r="BK422" i="5" s="1"/>
  <c r="BJ422" i="5" a="1"/>
  <c r="BJ422" i="5" s="1"/>
  <c r="BI422" i="5" a="1"/>
  <c r="BI422" i="5" s="1"/>
  <c r="BH422" i="5" a="1"/>
  <c r="BH422" i="5" s="1"/>
  <c r="BG422" i="5" a="1"/>
  <c r="BG422" i="5" s="1"/>
  <c r="BF422" i="5" a="1"/>
  <c r="BF422" i="5" s="1"/>
  <c r="BE422" i="5" a="1"/>
  <c r="BE422" i="5" s="1"/>
  <c r="BD422" i="5" a="1"/>
  <c r="BD422" i="5" s="1"/>
  <c r="BC422" i="5" a="1"/>
  <c r="BC422" i="5" s="1"/>
  <c r="BB422" i="5" a="1"/>
  <c r="BB422" i="5" s="1"/>
  <c r="BA422" i="5" a="1"/>
  <c r="BA422" i="5" s="1"/>
  <c r="AZ422" i="5" a="1"/>
  <c r="AZ422" i="5" s="1"/>
  <c r="AY422" i="5" a="1"/>
  <c r="AY422" i="5" s="1"/>
  <c r="AX422" i="5" a="1"/>
  <c r="AX422" i="5" s="1"/>
  <c r="AW422" i="5" a="1"/>
  <c r="AW422" i="5" s="1"/>
  <c r="AV422" i="5" a="1"/>
  <c r="AV422" i="5" s="1"/>
  <c r="AU422" i="5" a="1"/>
  <c r="AU422" i="5" s="1"/>
  <c r="F422" i="5"/>
  <c r="G422" i="5" s="1"/>
  <c r="H422" i="5" s="1"/>
  <c r="I422" i="5" s="1"/>
  <c r="J422" i="5" s="1"/>
  <c r="K422" i="5" s="1"/>
  <c r="L422" i="5" s="1"/>
  <c r="M422" i="5" s="1"/>
  <c r="N422" i="5" s="1"/>
  <c r="O422" i="5" s="1"/>
  <c r="P422" i="5" s="1"/>
  <c r="Q422" i="5" s="1"/>
  <c r="R422" i="5" s="1"/>
  <c r="S422" i="5" s="1"/>
  <c r="T422" i="5" s="1"/>
  <c r="U422" i="5" s="1"/>
  <c r="V422" i="5" s="1"/>
  <c r="W422" i="5" s="1"/>
  <c r="X422" i="5" s="1"/>
  <c r="Y422" i="5" s="1"/>
  <c r="Z422" i="5" s="1"/>
  <c r="AA422" i="5" s="1"/>
  <c r="AB422" i="5" s="1"/>
  <c r="AC422" i="5" s="1"/>
  <c r="AD422" i="5" s="1"/>
  <c r="AE422" i="5" s="1"/>
  <c r="AF422" i="5" s="1"/>
  <c r="AG422" i="5" s="1"/>
  <c r="AH422" i="5" s="1"/>
  <c r="AI422" i="5" s="1"/>
  <c r="AJ422" i="5" s="1"/>
  <c r="AK422" i="5" s="1"/>
  <c r="AL422" i="5" s="1"/>
  <c r="AM422" i="5" s="1"/>
  <c r="AN422" i="5" s="1"/>
  <c r="AO422" i="5" s="1"/>
  <c r="AP422" i="5" s="1"/>
  <c r="AQ422" i="5" s="1"/>
  <c r="AR422" i="5" s="1"/>
  <c r="AS422" i="5" s="1"/>
  <c r="CI421" i="5" a="1"/>
  <c r="CI421" i="5" s="1"/>
  <c r="CH421" i="5" a="1"/>
  <c r="CH421" i="5" s="1"/>
  <c r="CG421" i="5" a="1"/>
  <c r="CG421" i="5" s="1"/>
  <c r="CF421" i="5" a="1"/>
  <c r="CF421" i="5" s="1"/>
  <c r="CE421" i="5" a="1"/>
  <c r="CE421" i="5" s="1"/>
  <c r="CD421" i="5" a="1"/>
  <c r="CD421" i="5" s="1"/>
  <c r="CC421" i="5" a="1"/>
  <c r="CC421" i="5" s="1"/>
  <c r="CB421" i="5" a="1"/>
  <c r="CB421" i="5" s="1"/>
  <c r="CA421" i="5" a="1"/>
  <c r="CA421" i="5" s="1"/>
  <c r="BZ421" i="5" a="1"/>
  <c r="BZ421" i="5" s="1"/>
  <c r="BY421" i="5" a="1"/>
  <c r="BY421" i="5" s="1"/>
  <c r="BX421" i="5" a="1"/>
  <c r="BX421" i="5" s="1"/>
  <c r="BW421" i="5" a="1"/>
  <c r="BW421" i="5" s="1"/>
  <c r="BV421" i="5" a="1"/>
  <c r="BV421" i="5" s="1"/>
  <c r="BU421" i="5" a="1"/>
  <c r="BU421" i="5" s="1"/>
  <c r="BT421" i="5" a="1"/>
  <c r="BT421" i="5" s="1"/>
  <c r="BS421" i="5" a="1"/>
  <c r="BS421" i="5" s="1"/>
  <c r="BR421" i="5" a="1"/>
  <c r="BR421" i="5" s="1"/>
  <c r="BQ421" i="5" a="1"/>
  <c r="BQ421" i="5" s="1"/>
  <c r="BP421" i="5" a="1"/>
  <c r="BP421" i="5" s="1"/>
  <c r="BO421" i="5" a="1"/>
  <c r="BO421" i="5" s="1"/>
  <c r="BN421" i="5" a="1"/>
  <c r="BN421" i="5" s="1"/>
  <c r="BM421" i="5" a="1"/>
  <c r="BM421" i="5" s="1"/>
  <c r="BL421" i="5" a="1"/>
  <c r="BL421" i="5" s="1"/>
  <c r="BK421" i="5" a="1"/>
  <c r="BK421" i="5" s="1"/>
  <c r="BJ421" i="5" a="1"/>
  <c r="BJ421" i="5" s="1"/>
  <c r="BI421" i="5" a="1"/>
  <c r="BI421" i="5" s="1"/>
  <c r="BH421" i="5" a="1"/>
  <c r="BH421" i="5" s="1"/>
  <c r="BG421" i="5" a="1"/>
  <c r="BG421" i="5" s="1"/>
  <c r="BF421" i="5" a="1"/>
  <c r="BF421" i="5" s="1"/>
  <c r="BE421" i="5" a="1"/>
  <c r="BE421" i="5" s="1"/>
  <c r="BD421" i="5" a="1"/>
  <c r="BD421" i="5" s="1"/>
  <c r="BC421" i="5" a="1"/>
  <c r="BC421" i="5" s="1"/>
  <c r="BB421" i="5" a="1"/>
  <c r="BB421" i="5" s="1"/>
  <c r="BA421" i="5" a="1"/>
  <c r="BA421" i="5" s="1"/>
  <c r="AZ421" i="5" a="1"/>
  <c r="AZ421" i="5" s="1"/>
  <c r="AY421" i="5" a="1"/>
  <c r="AY421" i="5" s="1"/>
  <c r="AX421" i="5" a="1"/>
  <c r="AX421" i="5" s="1"/>
  <c r="AW421" i="5" a="1"/>
  <c r="AW421" i="5" s="1"/>
  <c r="AV421" i="5" a="1"/>
  <c r="AV421" i="5" s="1"/>
  <c r="AU421" i="5" a="1"/>
  <c r="AU421" i="5" s="1"/>
  <c r="F421" i="5"/>
  <c r="G421" i="5" s="1"/>
  <c r="H421" i="5" s="1"/>
  <c r="I421" i="5" s="1"/>
  <c r="J421" i="5" s="1"/>
  <c r="K421" i="5" s="1"/>
  <c r="L421" i="5" s="1"/>
  <c r="M421" i="5" s="1"/>
  <c r="N421" i="5" s="1"/>
  <c r="O421" i="5" s="1"/>
  <c r="P421" i="5" s="1"/>
  <c r="Q421" i="5" s="1"/>
  <c r="R421" i="5" s="1"/>
  <c r="S421" i="5" s="1"/>
  <c r="T421" i="5" s="1"/>
  <c r="U421" i="5" s="1"/>
  <c r="V421" i="5" s="1"/>
  <c r="W421" i="5" s="1"/>
  <c r="X421" i="5" s="1"/>
  <c r="Y421" i="5" s="1"/>
  <c r="Z421" i="5" s="1"/>
  <c r="AA421" i="5" s="1"/>
  <c r="AB421" i="5" s="1"/>
  <c r="AC421" i="5" s="1"/>
  <c r="AD421" i="5" s="1"/>
  <c r="AE421" i="5" s="1"/>
  <c r="AF421" i="5" s="1"/>
  <c r="AG421" i="5" s="1"/>
  <c r="AH421" i="5" s="1"/>
  <c r="AI421" i="5" s="1"/>
  <c r="AJ421" i="5" s="1"/>
  <c r="AK421" i="5" s="1"/>
  <c r="AL421" i="5" s="1"/>
  <c r="AM421" i="5" s="1"/>
  <c r="AN421" i="5" s="1"/>
  <c r="AO421" i="5" s="1"/>
  <c r="AP421" i="5" s="1"/>
  <c r="AQ421" i="5" s="1"/>
  <c r="AR421" i="5" s="1"/>
  <c r="AS421" i="5" s="1"/>
  <c r="E420" i="5"/>
  <c r="CI419" i="5" a="1"/>
  <c r="CI419" i="5" s="1"/>
  <c r="CH419" i="5" a="1"/>
  <c r="CH419" i="5" s="1"/>
  <c r="CG419" i="5" a="1"/>
  <c r="CG419" i="5" s="1"/>
  <c r="CF419" i="5" a="1"/>
  <c r="CF419" i="5" s="1"/>
  <c r="CE419" i="5" a="1"/>
  <c r="CE419" i="5" s="1"/>
  <c r="CD419" i="5" a="1"/>
  <c r="CD419" i="5" s="1"/>
  <c r="CC419" i="5" a="1"/>
  <c r="CC419" i="5" s="1"/>
  <c r="CB419" i="5" a="1"/>
  <c r="CB419" i="5" s="1"/>
  <c r="CA419" i="5" a="1"/>
  <c r="CA419" i="5" s="1"/>
  <c r="BZ419" i="5" a="1"/>
  <c r="BZ419" i="5" s="1"/>
  <c r="BY419" i="5" a="1"/>
  <c r="BY419" i="5" s="1"/>
  <c r="BX419" i="5" a="1"/>
  <c r="BX419" i="5" s="1"/>
  <c r="BW419" i="5" a="1"/>
  <c r="BW419" i="5" s="1"/>
  <c r="BV419" i="5" a="1"/>
  <c r="BV419" i="5" s="1"/>
  <c r="BU419" i="5" a="1"/>
  <c r="BU419" i="5" s="1"/>
  <c r="BT419" i="5" a="1"/>
  <c r="BT419" i="5" s="1"/>
  <c r="BS419" i="5" a="1"/>
  <c r="BS419" i="5" s="1"/>
  <c r="BR419" i="5" a="1"/>
  <c r="BR419" i="5" s="1"/>
  <c r="BQ419" i="5" a="1"/>
  <c r="BQ419" i="5" s="1"/>
  <c r="BP419" i="5" a="1"/>
  <c r="BP419" i="5" s="1"/>
  <c r="BO419" i="5" a="1"/>
  <c r="BO419" i="5" s="1"/>
  <c r="BN419" i="5" a="1"/>
  <c r="BN419" i="5" s="1"/>
  <c r="BM419" i="5" a="1"/>
  <c r="BM419" i="5" s="1"/>
  <c r="BL419" i="5" a="1"/>
  <c r="BL419" i="5" s="1"/>
  <c r="BK419" i="5" a="1"/>
  <c r="BK419" i="5" s="1"/>
  <c r="BJ419" i="5" a="1"/>
  <c r="BJ419" i="5" s="1"/>
  <c r="BI419" i="5" a="1"/>
  <c r="BI419" i="5" s="1"/>
  <c r="BH419" i="5" a="1"/>
  <c r="BH419" i="5" s="1"/>
  <c r="BG419" i="5" a="1"/>
  <c r="BG419" i="5" s="1"/>
  <c r="BF419" i="5" a="1"/>
  <c r="BF419" i="5" s="1"/>
  <c r="BE419" i="5" a="1"/>
  <c r="BE419" i="5" s="1"/>
  <c r="BD419" i="5" a="1"/>
  <c r="BD419" i="5" s="1"/>
  <c r="BC419" i="5" a="1"/>
  <c r="BC419" i="5" s="1"/>
  <c r="BB419" i="5" a="1"/>
  <c r="BB419" i="5" s="1"/>
  <c r="K419" i="5"/>
  <c r="L419" i="5" s="1"/>
  <c r="M419" i="5" s="1"/>
  <c r="N419" i="5" s="1"/>
  <c r="O419" i="5" s="1"/>
  <c r="P419" i="5" s="1"/>
  <c r="Q419" i="5" s="1"/>
  <c r="R419" i="5" s="1"/>
  <c r="S419" i="5" s="1"/>
  <c r="T419" i="5" s="1"/>
  <c r="U419" i="5" s="1"/>
  <c r="V419" i="5" s="1"/>
  <c r="W419" i="5" s="1"/>
  <c r="X419" i="5" s="1"/>
  <c r="Y419" i="5" s="1"/>
  <c r="Z419" i="5" s="1"/>
  <c r="AA419" i="5" s="1"/>
  <c r="AB419" i="5" s="1"/>
  <c r="AC419" i="5" s="1"/>
  <c r="AD419" i="5" s="1"/>
  <c r="AE419" i="5" s="1"/>
  <c r="AF419" i="5" s="1"/>
  <c r="AG419" i="5" s="1"/>
  <c r="AH419" i="5" s="1"/>
  <c r="AI419" i="5" s="1"/>
  <c r="AJ419" i="5" s="1"/>
  <c r="AK419" i="5" s="1"/>
  <c r="AL419" i="5" s="1"/>
  <c r="AM419" i="5" s="1"/>
  <c r="AN419" i="5" s="1"/>
  <c r="AO419" i="5" s="1"/>
  <c r="AP419" i="5" s="1"/>
  <c r="AQ419" i="5" s="1"/>
  <c r="AR419" i="5" s="1"/>
  <c r="AS419" i="5" s="1"/>
  <c r="F419" i="5"/>
  <c r="G419" i="5" s="1"/>
  <c r="H419" i="5" s="1"/>
  <c r="I419" i="5" s="1"/>
  <c r="K418" i="5"/>
  <c r="L418" i="5" s="1"/>
  <c r="M418" i="5" s="1"/>
  <c r="N418" i="5" s="1"/>
  <c r="O418" i="5" s="1"/>
  <c r="P418" i="5" s="1"/>
  <c r="Q418" i="5" s="1"/>
  <c r="R418" i="5" s="1"/>
  <c r="S418" i="5" s="1"/>
  <c r="T418" i="5" s="1"/>
  <c r="U418" i="5" s="1"/>
  <c r="V418" i="5" s="1"/>
  <c r="W418" i="5" s="1"/>
  <c r="X418" i="5" s="1"/>
  <c r="Y418" i="5" s="1"/>
  <c r="Z418" i="5" s="1"/>
  <c r="AA418" i="5" s="1"/>
  <c r="AB418" i="5" s="1"/>
  <c r="AC418" i="5" s="1"/>
  <c r="AD418" i="5" s="1"/>
  <c r="AE418" i="5" s="1"/>
  <c r="AF418" i="5" s="1"/>
  <c r="AG418" i="5" s="1"/>
  <c r="AH418" i="5" s="1"/>
  <c r="AI418" i="5" s="1"/>
  <c r="AJ418" i="5" s="1"/>
  <c r="AK418" i="5" s="1"/>
  <c r="AL418" i="5" s="1"/>
  <c r="AM418" i="5" s="1"/>
  <c r="AN418" i="5" s="1"/>
  <c r="AO418" i="5" s="1"/>
  <c r="AP418" i="5" s="1"/>
  <c r="AQ418" i="5" s="1"/>
  <c r="AR418" i="5" s="1"/>
  <c r="AS418" i="5" s="1"/>
  <c r="F418" i="5"/>
  <c r="G418" i="5" s="1"/>
  <c r="H418" i="5" s="1"/>
  <c r="I418" i="5" s="1"/>
  <c r="CI417" i="5" a="1"/>
  <c r="CI417" i="5" s="1"/>
  <c r="CH417" i="5" a="1"/>
  <c r="CH417" i="5" s="1"/>
  <c r="CG417" i="5" a="1"/>
  <c r="CG417" i="5" s="1"/>
  <c r="CF417" i="5" a="1"/>
  <c r="CF417" i="5" s="1"/>
  <c r="CE417" i="5" a="1"/>
  <c r="CE417" i="5" s="1"/>
  <c r="CD417" i="5" a="1"/>
  <c r="CD417" i="5" s="1"/>
  <c r="CC417" i="5" a="1"/>
  <c r="CC417" i="5" s="1"/>
  <c r="CB417" i="5" a="1"/>
  <c r="CB417" i="5" s="1"/>
  <c r="CA417" i="5" a="1"/>
  <c r="CA417" i="5" s="1"/>
  <c r="BZ417" i="5" a="1"/>
  <c r="BZ417" i="5" s="1"/>
  <c r="BY417" i="5" a="1"/>
  <c r="BY417" i="5" s="1"/>
  <c r="BX417" i="5" a="1"/>
  <c r="BX417" i="5" s="1"/>
  <c r="BW417" i="5" a="1"/>
  <c r="BW417" i="5" s="1"/>
  <c r="BV417" i="5" a="1"/>
  <c r="BV417" i="5" s="1"/>
  <c r="BU417" i="5" a="1"/>
  <c r="BU417" i="5" s="1"/>
  <c r="BT417" i="5" a="1"/>
  <c r="BT417" i="5" s="1"/>
  <c r="BS417" i="5" a="1"/>
  <c r="BS417" i="5" s="1"/>
  <c r="BR417" i="5" a="1"/>
  <c r="BR417" i="5" s="1"/>
  <c r="BQ417" i="5" a="1"/>
  <c r="BQ417" i="5" s="1"/>
  <c r="BP417" i="5" a="1"/>
  <c r="BP417" i="5" s="1"/>
  <c r="BO417" i="5" a="1"/>
  <c r="BO417" i="5" s="1"/>
  <c r="BN417" i="5" a="1"/>
  <c r="BN417" i="5" s="1"/>
  <c r="BM417" i="5" a="1"/>
  <c r="BM417" i="5" s="1"/>
  <c r="BL417" i="5" a="1"/>
  <c r="BL417" i="5" s="1"/>
  <c r="BK417" i="5" a="1"/>
  <c r="BK417" i="5" s="1"/>
  <c r="BJ417" i="5" a="1"/>
  <c r="BJ417" i="5" s="1"/>
  <c r="BI417" i="5" a="1"/>
  <c r="BI417" i="5" s="1"/>
  <c r="BH417" i="5" a="1"/>
  <c r="BH417" i="5" s="1"/>
  <c r="BG417" i="5" a="1"/>
  <c r="BG417" i="5" s="1"/>
  <c r="BF417" i="5" a="1"/>
  <c r="BF417" i="5" s="1"/>
  <c r="BE417" i="5" a="1"/>
  <c r="BE417" i="5" s="1"/>
  <c r="BD417" i="5" a="1"/>
  <c r="BD417" i="5" s="1"/>
  <c r="BC417" i="5" a="1"/>
  <c r="BC417" i="5" s="1"/>
  <c r="BB417" i="5" a="1"/>
  <c r="BB417" i="5" s="1"/>
  <c r="BA417" i="5" a="1"/>
  <c r="BA417" i="5" s="1"/>
  <c r="AZ417" i="5" a="1"/>
  <c r="AZ417" i="5" s="1"/>
  <c r="AY417" i="5" a="1"/>
  <c r="AY417" i="5" s="1"/>
  <c r="AX417" i="5" a="1"/>
  <c r="AX417" i="5" s="1"/>
  <c r="AW417" i="5" a="1"/>
  <c r="AW417" i="5" s="1"/>
  <c r="AV417" i="5" a="1"/>
  <c r="AV417" i="5" s="1"/>
  <c r="AU417" i="5" a="1"/>
  <c r="AU417" i="5" s="1"/>
  <c r="AU416" i="5" a="1"/>
  <c r="AU416" i="5" s="1"/>
  <c r="B412" i="5"/>
  <c r="CI405" i="5" a="1"/>
  <c r="CI405" i="5" s="1"/>
  <c r="CH405" i="5" a="1"/>
  <c r="CH405" i="5" s="1"/>
  <c r="CG405" i="5" a="1"/>
  <c r="CG405" i="5" s="1"/>
  <c r="CF405" i="5" a="1"/>
  <c r="CF405" i="5" s="1"/>
  <c r="CE405" i="5" a="1"/>
  <c r="CE405" i="5" s="1"/>
  <c r="CD405" i="5" a="1"/>
  <c r="CD405" i="5" s="1"/>
  <c r="CC405" i="5" a="1"/>
  <c r="CC405" i="5" s="1"/>
  <c r="CB405" i="5" a="1"/>
  <c r="CB405" i="5" s="1"/>
  <c r="CA405" i="5" a="1"/>
  <c r="CA405" i="5" s="1"/>
  <c r="BZ405" i="5" a="1"/>
  <c r="BZ405" i="5" s="1"/>
  <c r="BY405" i="5" a="1"/>
  <c r="BY405" i="5" s="1"/>
  <c r="BX405" i="5" a="1"/>
  <c r="BX405" i="5" s="1"/>
  <c r="BW405" i="5" a="1"/>
  <c r="BW405" i="5" s="1"/>
  <c r="BV405" i="5" a="1"/>
  <c r="BV405" i="5" s="1"/>
  <c r="BU405" i="5" a="1"/>
  <c r="BU405" i="5" s="1"/>
  <c r="BT405" i="5" a="1"/>
  <c r="BT405" i="5" s="1"/>
  <c r="BS405" i="5" a="1"/>
  <c r="BS405" i="5" s="1"/>
  <c r="BR405" i="5" a="1"/>
  <c r="BR405" i="5" s="1"/>
  <c r="BQ405" i="5" a="1"/>
  <c r="BQ405" i="5" s="1"/>
  <c r="BP405" i="5" a="1"/>
  <c r="BP405" i="5" s="1"/>
  <c r="BO405" i="5" a="1"/>
  <c r="BO405" i="5" s="1"/>
  <c r="BN405" i="5" a="1"/>
  <c r="BN405" i="5" s="1"/>
  <c r="BM405" i="5" a="1"/>
  <c r="BM405" i="5" s="1"/>
  <c r="BL405" i="5" a="1"/>
  <c r="BL405" i="5" s="1"/>
  <c r="BK405" i="5" a="1"/>
  <c r="BK405" i="5" s="1"/>
  <c r="BJ405" i="5" a="1"/>
  <c r="BJ405" i="5" s="1"/>
  <c r="BI405" i="5" a="1"/>
  <c r="BI405" i="5" s="1"/>
  <c r="BH405" i="5" a="1"/>
  <c r="BH405" i="5" s="1"/>
  <c r="BG405" i="5" a="1"/>
  <c r="BG405" i="5" s="1"/>
  <c r="BF405" i="5" a="1"/>
  <c r="BF405" i="5" s="1"/>
  <c r="BE405" i="5" a="1"/>
  <c r="BE405" i="5" s="1"/>
  <c r="BD405" i="5" a="1"/>
  <c r="BD405" i="5" s="1"/>
  <c r="BC405" i="5" a="1"/>
  <c r="BC405" i="5" s="1"/>
  <c r="BB405" i="5" a="1"/>
  <c r="BB405" i="5" s="1"/>
  <c r="BA405" i="5" a="1"/>
  <c r="BA405" i="5" s="1"/>
  <c r="AZ405" i="5" a="1"/>
  <c r="AZ405" i="5" s="1"/>
  <c r="AY405" i="5" a="1"/>
  <c r="AY405" i="5" s="1"/>
  <c r="AX405" i="5" a="1"/>
  <c r="AX405" i="5" s="1"/>
  <c r="AW405" i="5" a="1"/>
  <c r="AW405" i="5" s="1"/>
  <c r="AV405" i="5" a="1"/>
  <c r="AV405" i="5" s="1"/>
  <c r="AU405" i="5" a="1"/>
  <c r="AU405" i="5" s="1"/>
  <c r="F405" i="5"/>
  <c r="G405" i="5" s="1"/>
  <c r="H405" i="5" s="1"/>
  <c r="I405" i="5" s="1"/>
  <c r="J405" i="5" s="1"/>
  <c r="K405" i="5" s="1"/>
  <c r="L405" i="5" s="1"/>
  <c r="M405" i="5" s="1"/>
  <c r="N405" i="5" s="1"/>
  <c r="O405" i="5" s="1"/>
  <c r="P405" i="5" s="1"/>
  <c r="Q405" i="5" s="1"/>
  <c r="R405" i="5" s="1"/>
  <c r="S405" i="5" s="1"/>
  <c r="T405" i="5" s="1"/>
  <c r="U405" i="5" s="1"/>
  <c r="V405" i="5" s="1"/>
  <c r="W405" i="5" s="1"/>
  <c r="X405" i="5" s="1"/>
  <c r="Y405" i="5" s="1"/>
  <c r="Z405" i="5" s="1"/>
  <c r="AA405" i="5" s="1"/>
  <c r="AB405" i="5" s="1"/>
  <c r="AC405" i="5" s="1"/>
  <c r="AD405" i="5" s="1"/>
  <c r="AE405" i="5" s="1"/>
  <c r="AF405" i="5" s="1"/>
  <c r="AG405" i="5" s="1"/>
  <c r="AH405" i="5" s="1"/>
  <c r="AI405" i="5" s="1"/>
  <c r="AJ405" i="5" s="1"/>
  <c r="AK405" i="5" s="1"/>
  <c r="AL405" i="5" s="1"/>
  <c r="AM405" i="5" s="1"/>
  <c r="AN405" i="5" s="1"/>
  <c r="AO405" i="5" s="1"/>
  <c r="AP405" i="5" s="1"/>
  <c r="AQ405" i="5" s="1"/>
  <c r="AR405" i="5" s="1"/>
  <c r="AS405" i="5" s="1"/>
  <c r="CI404" i="5" a="1"/>
  <c r="CI404" i="5" s="1"/>
  <c r="CH404" i="5" a="1"/>
  <c r="CH404" i="5" s="1"/>
  <c r="CG404" i="5" a="1"/>
  <c r="CG404" i="5" s="1"/>
  <c r="CF404" i="5" a="1"/>
  <c r="CF404" i="5" s="1"/>
  <c r="CE404" i="5" a="1"/>
  <c r="CE404" i="5" s="1"/>
  <c r="CD404" i="5" a="1"/>
  <c r="CD404" i="5" s="1"/>
  <c r="CC404" i="5" a="1"/>
  <c r="CC404" i="5" s="1"/>
  <c r="CB404" i="5" a="1"/>
  <c r="CB404" i="5" s="1"/>
  <c r="CA404" i="5" a="1"/>
  <c r="CA404" i="5" s="1"/>
  <c r="BZ404" i="5" a="1"/>
  <c r="BZ404" i="5" s="1"/>
  <c r="BY404" i="5" a="1"/>
  <c r="BY404" i="5" s="1"/>
  <c r="BX404" i="5" a="1"/>
  <c r="BX404" i="5" s="1"/>
  <c r="BW404" i="5" a="1"/>
  <c r="BW404" i="5" s="1"/>
  <c r="BV404" i="5" a="1"/>
  <c r="BV404" i="5" s="1"/>
  <c r="BU404" i="5" a="1"/>
  <c r="BU404" i="5" s="1"/>
  <c r="BT404" i="5" a="1"/>
  <c r="BT404" i="5" s="1"/>
  <c r="BS404" i="5" a="1"/>
  <c r="BS404" i="5" s="1"/>
  <c r="BR404" i="5" a="1"/>
  <c r="BR404" i="5" s="1"/>
  <c r="BQ404" i="5" a="1"/>
  <c r="BQ404" i="5" s="1"/>
  <c r="BP404" i="5" a="1"/>
  <c r="BP404" i="5" s="1"/>
  <c r="BO404" i="5" a="1"/>
  <c r="BO404" i="5" s="1"/>
  <c r="BN404" i="5" a="1"/>
  <c r="BN404" i="5" s="1"/>
  <c r="BM404" i="5" a="1"/>
  <c r="BM404" i="5" s="1"/>
  <c r="BL404" i="5" a="1"/>
  <c r="BL404" i="5" s="1"/>
  <c r="BK404" i="5" a="1"/>
  <c r="BK404" i="5" s="1"/>
  <c r="BJ404" i="5" a="1"/>
  <c r="BJ404" i="5" s="1"/>
  <c r="BI404" i="5" a="1"/>
  <c r="BI404" i="5" s="1"/>
  <c r="BH404" i="5" a="1"/>
  <c r="BH404" i="5" s="1"/>
  <c r="BG404" i="5" a="1"/>
  <c r="BG404" i="5" s="1"/>
  <c r="BF404" i="5" a="1"/>
  <c r="BF404" i="5" s="1"/>
  <c r="BE404" i="5" a="1"/>
  <c r="BE404" i="5" s="1"/>
  <c r="BD404" i="5" a="1"/>
  <c r="BD404" i="5" s="1"/>
  <c r="BC404" i="5" a="1"/>
  <c r="BC404" i="5" s="1"/>
  <c r="BB404" i="5" a="1"/>
  <c r="BB404" i="5" s="1"/>
  <c r="BA404" i="5" a="1"/>
  <c r="BA404" i="5" s="1"/>
  <c r="AZ404" i="5" a="1"/>
  <c r="AZ404" i="5" s="1"/>
  <c r="AY404" i="5" a="1"/>
  <c r="AY404" i="5" s="1"/>
  <c r="AX404" i="5" a="1"/>
  <c r="AX404" i="5" s="1"/>
  <c r="AW404" i="5" a="1"/>
  <c r="AW404" i="5" s="1"/>
  <c r="AV404" i="5" a="1"/>
  <c r="AV404" i="5" s="1"/>
  <c r="AU404" i="5" a="1"/>
  <c r="AU404" i="5" s="1"/>
  <c r="F404" i="5"/>
  <c r="G404" i="5" s="1"/>
  <c r="H404" i="5" s="1"/>
  <c r="I404" i="5" s="1"/>
  <c r="J404" i="5" s="1"/>
  <c r="K404" i="5" s="1"/>
  <c r="L404" i="5" s="1"/>
  <c r="M404" i="5" s="1"/>
  <c r="N404" i="5" s="1"/>
  <c r="O404" i="5" s="1"/>
  <c r="P404" i="5" s="1"/>
  <c r="Q404" i="5" s="1"/>
  <c r="R404" i="5" s="1"/>
  <c r="S404" i="5" s="1"/>
  <c r="T404" i="5" s="1"/>
  <c r="U404" i="5" s="1"/>
  <c r="V404" i="5" s="1"/>
  <c r="W404" i="5" s="1"/>
  <c r="X404" i="5" s="1"/>
  <c r="Y404" i="5" s="1"/>
  <c r="Z404" i="5" s="1"/>
  <c r="AA404" i="5" s="1"/>
  <c r="AB404" i="5" s="1"/>
  <c r="AC404" i="5" s="1"/>
  <c r="AD404" i="5" s="1"/>
  <c r="AE404" i="5" s="1"/>
  <c r="AF404" i="5" s="1"/>
  <c r="AG404" i="5" s="1"/>
  <c r="AH404" i="5" s="1"/>
  <c r="AI404" i="5" s="1"/>
  <c r="AJ404" i="5" s="1"/>
  <c r="AK404" i="5" s="1"/>
  <c r="AL404" i="5" s="1"/>
  <c r="AM404" i="5" s="1"/>
  <c r="AN404" i="5" s="1"/>
  <c r="AO404" i="5" s="1"/>
  <c r="AP404" i="5" s="1"/>
  <c r="AQ404" i="5" s="1"/>
  <c r="AR404" i="5" s="1"/>
  <c r="AS404" i="5" s="1"/>
  <c r="E403" i="5"/>
  <c r="CI402" i="5" a="1"/>
  <c r="CI402" i="5" s="1"/>
  <c r="CH402" i="5" a="1"/>
  <c r="CH402" i="5" s="1"/>
  <c r="CG402" i="5" a="1"/>
  <c r="CG402" i="5" s="1"/>
  <c r="CF402" i="5" a="1"/>
  <c r="CF402" i="5" s="1"/>
  <c r="CE402" i="5" a="1"/>
  <c r="CE402" i="5" s="1"/>
  <c r="CD402" i="5" a="1"/>
  <c r="CD402" i="5" s="1"/>
  <c r="CC402" i="5" a="1"/>
  <c r="CC402" i="5" s="1"/>
  <c r="CB402" i="5" a="1"/>
  <c r="CB402" i="5" s="1"/>
  <c r="CA402" i="5" a="1"/>
  <c r="CA402" i="5" s="1"/>
  <c r="BZ402" i="5" a="1"/>
  <c r="BZ402" i="5" s="1"/>
  <c r="BY402" i="5" a="1"/>
  <c r="BY402" i="5" s="1"/>
  <c r="BX402" i="5" a="1"/>
  <c r="BX402" i="5" s="1"/>
  <c r="BW402" i="5" a="1"/>
  <c r="BW402" i="5" s="1"/>
  <c r="BV402" i="5" a="1"/>
  <c r="BV402" i="5" s="1"/>
  <c r="BU402" i="5" a="1"/>
  <c r="BU402" i="5" s="1"/>
  <c r="BT402" i="5" a="1"/>
  <c r="BT402" i="5" s="1"/>
  <c r="BS402" i="5" a="1"/>
  <c r="BS402" i="5" s="1"/>
  <c r="BR402" i="5" a="1"/>
  <c r="BR402" i="5" s="1"/>
  <c r="BQ402" i="5" a="1"/>
  <c r="BQ402" i="5" s="1"/>
  <c r="BP402" i="5" a="1"/>
  <c r="BP402" i="5" s="1"/>
  <c r="BO402" i="5" a="1"/>
  <c r="BO402" i="5" s="1"/>
  <c r="BN402" i="5" a="1"/>
  <c r="BN402" i="5" s="1"/>
  <c r="BM402" i="5" a="1"/>
  <c r="BM402" i="5" s="1"/>
  <c r="BL402" i="5" a="1"/>
  <c r="BL402" i="5" s="1"/>
  <c r="BK402" i="5" a="1"/>
  <c r="BK402" i="5" s="1"/>
  <c r="BJ402" i="5" a="1"/>
  <c r="BJ402" i="5" s="1"/>
  <c r="BI402" i="5" a="1"/>
  <c r="BI402" i="5" s="1"/>
  <c r="BH402" i="5" a="1"/>
  <c r="BH402" i="5" s="1"/>
  <c r="BG402" i="5" a="1"/>
  <c r="BG402" i="5" s="1"/>
  <c r="BF402" i="5" a="1"/>
  <c r="BF402" i="5" s="1"/>
  <c r="BE402" i="5" a="1"/>
  <c r="BE402" i="5" s="1"/>
  <c r="BD402" i="5" a="1"/>
  <c r="BD402" i="5" s="1"/>
  <c r="BC402" i="5" a="1"/>
  <c r="BC402" i="5" s="1"/>
  <c r="BB402" i="5" a="1"/>
  <c r="BB402" i="5" s="1"/>
  <c r="K402" i="5"/>
  <c r="L402" i="5" s="1"/>
  <c r="M402" i="5" s="1"/>
  <c r="N402" i="5" s="1"/>
  <c r="O402" i="5" s="1"/>
  <c r="P402" i="5" s="1"/>
  <c r="Q402" i="5" s="1"/>
  <c r="R402" i="5" s="1"/>
  <c r="S402" i="5" s="1"/>
  <c r="T402" i="5" s="1"/>
  <c r="U402" i="5" s="1"/>
  <c r="V402" i="5" s="1"/>
  <c r="W402" i="5" s="1"/>
  <c r="X402" i="5" s="1"/>
  <c r="Y402" i="5" s="1"/>
  <c r="Z402" i="5" s="1"/>
  <c r="AA402" i="5" s="1"/>
  <c r="AB402" i="5" s="1"/>
  <c r="AC402" i="5" s="1"/>
  <c r="AD402" i="5" s="1"/>
  <c r="AE402" i="5" s="1"/>
  <c r="AF402" i="5" s="1"/>
  <c r="AG402" i="5" s="1"/>
  <c r="AH402" i="5" s="1"/>
  <c r="AI402" i="5" s="1"/>
  <c r="AJ402" i="5" s="1"/>
  <c r="AK402" i="5" s="1"/>
  <c r="AL402" i="5" s="1"/>
  <c r="AM402" i="5" s="1"/>
  <c r="AN402" i="5" s="1"/>
  <c r="AO402" i="5" s="1"/>
  <c r="AP402" i="5" s="1"/>
  <c r="AQ402" i="5" s="1"/>
  <c r="AR402" i="5" s="1"/>
  <c r="AS402" i="5" s="1"/>
  <c r="F402" i="5"/>
  <c r="F400" i="5" s="1"/>
  <c r="K401" i="5"/>
  <c r="L401" i="5" s="1"/>
  <c r="M401" i="5" s="1"/>
  <c r="N401" i="5" s="1"/>
  <c r="O401" i="5" s="1"/>
  <c r="P401" i="5" s="1"/>
  <c r="Q401" i="5" s="1"/>
  <c r="R401" i="5" s="1"/>
  <c r="S401" i="5" s="1"/>
  <c r="T401" i="5" s="1"/>
  <c r="U401" i="5" s="1"/>
  <c r="V401" i="5" s="1"/>
  <c r="W401" i="5" s="1"/>
  <c r="X401" i="5" s="1"/>
  <c r="Y401" i="5" s="1"/>
  <c r="Z401" i="5" s="1"/>
  <c r="AA401" i="5" s="1"/>
  <c r="AB401" i="5" s="1"/>
  <c r="AC401" i="5" s="1"/>
  <c r="AD401" i="5" s="1"/>
  <c r="AE401" i="5" s="1"/>
  <c r="AF401" i="5" s="1"/>
  <c r="AG401" i="5" s="1"/>
  <c r="AH401" i="5" s="1"/>
  <c r="AI401" i="5" s="1"/>
  <c r="AJ401" i="5" s="1"/>
  <c r="AK401" i="5" s="1"/>
  <c r="AL401" i="5" s="1"/>
  <c r="AM401" i="5" s="1"/>
  <c r="AN401" i="5" s="1"/>
  <c r="AO401" i="5" s="1"/>
  <c r="AP401" i="5" s="1"/>
  <c r="AQ401" i="5" s="1"/>
  <c r="AR401" i="5" s="1"/>
  <c r="AS401" i="5" s="1"/>
  <c r="F401" i="5"/>
  <c r="G401" i="5" s="1"/>
  <c r="CI400" i="5" a="1"/>
  <c r="CI400" i="5" s="1"/>
  <c r="CH400" i="5" a="1"/>
  <c r="CH400" i="5" s="1"/>
  <c r="CG400" i="5" a="1"/>
  <c r="CG400" i="5" s="1"/>
  <c r="CF400" i="5" a="1"/>
  <c r="CF400" i="5" s="1"/>
  <c r="CE400" i="5" a="1"/>
  <c r="CE400" i="5" s="1"/>
  <c r="CD400" i="5" a="1"/>
  <c r="CD400" i="5" s="1"/>
  <c r="CC400" i="5" a="1"/>
  <c r="CC400" i="5" s="1"/>
  <c r="CB400" i="5" a="1"/>
  <c r="CB400" i="5" s="1"/>
  <c r="CA400" i="5" a="1"/>
  <c r="CA400" i="5" s="1"/>
  <c r="BZ400" i="5" a="1"/>
  <c r="BZ400" i="5" s="1"/>
  <c r="BY400" i="5" a="1"/>
  <c r="BY400" i="5" s="1"/>
  <c r="BX400" i="5" a="1"/>
  <c r="BX400" i="5" s="1"/>
  <c r="BW400" i="5" a="1"/>
  <c r="BW400" i="5" s="1"/>
  <c r="BV400" i="5" a="1"/>
  <c r="BV400" i="5" s="1"/>
  <c r="BU400" i="5" a="1"/>
  <c r="BU400" i="5" s="1"/>
  <c r="BT400" i="5" a="1"/>
  <c r="BT400" i="5" s="1"/>
  <c r="BS400" i="5" a="1"/>
  <c r="BS400" i="5" s="1"/>
  <c r="BR400" i="5" a="1"/>
  <c r="BR400" i="5" s="1"/>
  <c r="BQ400" i="5" a="1"/>
  <c r="BQ400" i="5" s="1"/>
  <c r="BP400" i="5" a="1"/>
  <c r="BP400" i="5" s="1"/>
  <c r="BO400" i="5" a="1"/>
  <c r="BO400" i="5" s="1"/>
  <c r="BN400" i="5" a="1"/>
  <c r="BN400" i="5" s="1"/>
  <c r="BM400" i="5" a="1"/>
  <c r="BM400" i="5" s="1"/>
  <c r="BL400" i="5" a="1"/>
  <c r="BL400" i="5" s="1"/>
  <c r="BK400" i="5" a="1"/>
  <c r="BK400" i="5" s="1"/>
  <c r="BJ400" i="5" a="1"/>
  <c r="BJ400" i="5" s="1"/>
  <c r="BI400" i="5" a="1"/>
  <c r="BI400" i="5" s="1"/>
  <c r="BH400" i="5" a="1"/>
  <c r="BH400" i="5" s="1"/>
  <c r="BG400" i="5" a="1"/>
  <c r="BG400" i="5" s="1"/>
  <c r="BF400" i="5" a="1"/>
  <c r="BF400" i="5" s="1"/>
  <c r="BE400" i="5" a="1"/>
  <c r="BE400" i="5" s="1"/>
  <c r="BD400" i="5" a="1"/>
  <c r="BD400" i="5" s="1"/>
  <c r="BC400" i="5" a="1"/>
  <c r="BC400" i="5" s="1"/>
  <c r="BB400" i="5" a="1"/>
  <c r="BB400" i="5" s="1"/>
  <c r="BA400" i="5" a="1"/>
  <c r="BA400" i="5" s="1"/>
  <c r="AZ400" i="5" a="1"/>
  <c r="AZ400" i="5" s="1"/>
  <c r="AY400" i="5" a="1"/>
  <c r="AY400" i="5" s="1"/>
  <c r="AX400" i="5" a="1"/>
  <c r="AX400" i="5" s="1"/>
  <c r="AW400" i="5" a="1"/>
  <c r="AW400" i="5" s="1"/>
  <c r="AV400" i="5" a="1"/>
  <c r="AV400" i="5" s="1"/>
  <c r="AU400" i="5" a="1"/>
  <c r="AU400" i="5" s="1"/>
  <c r="AU399" i="5" a="1"/>
  <c r="AU399" i="5" s="1"/>
  <c r="B395" i="5"/>
  <c r="CI388" i="5" a="1"/>
  <c r="CI388" i="5" s="1"/>
  <c r="CH388" i="5" a="1"/>
  <c r="CH388" i="5" s="1"/>
  <c r="CG388" i="5" a="1"/>
  <c r="CG388" i="5" s="1"/>
  <c r="CF388" i="5" a="1"/>
  <c r="CF388" i="5" s="1"/>
  <c r="CE388" i="5" a="1"/>
  <c r="CE388" i="5" s="1"/>
  <c r="CD388" i="5" a="1"/>
  <c r="CD388" i="5" s="1"/>
  <c r="CC388" i="5" a="1"/>
  <c r="CC388" i="5" s="1"/>
  <c r="CB388" i="5" a="1"/>
  <c r="CB388" i="5" s="1"/>
  <c r="CA388" i="5" a="1"/>
  <c r="CA388" i="5" s="1"/>
  <c r="BZ388" i="5" a="1"/>
  <c r="BZ388" i="5" s="1"/>
  <c r="BY388" i="5" a="1"/>
  <c r="BY388" i="5" s="1"/>
  <c r="BX388" i="5" a="1"/>
  <c r="BX388" i="5" s="1"/>
  <c r="BW388" i="5" a="1"/>
  <c r="BW388" i="5" s="1"/>
  <c r="BV388" i="5" a="1"/>
  <c r="BV388" i="5" s="1"/>
  <c r="BU388" i="5" a="1"/>
  <c r="BU388" i="5" s="1"/>
  <c r="BT388" i="5" a="1"/>
  <c r="BT388" i="5" s="1"/>
  <c r="BS388" i="5" a="1"/>
  <c r="BS388" i="5" s="1"/>
  <c r="BR388" i="5" a="1"/>
  <c r="BR388" i="5" s="1"/>
  <c r="BQ388" i="5" a="1"/>
  <c r="BQ388" i="5" s="1"/>
  <c r="BP388" i="5" a="1"/>
  <c r="BP388" i="5" s="1"/>
  <c r="BO388" i="5" a="1"/>
  <c r="BO388" i="5" s="1"/>
  <c r="BN388" i="5" a="1"/>
  <c r="BN388" i="5" s="1"/>
  <c r="BM388" i="5" a="1"/>
  <c r="BM388" i="5" s="1"/>
  <c r="BL388" i="5" a="1"/>
  <c r="BL388" i="5" s="1"/>
  <c r="BK388" i="5" a="1"/>
  <c r="BK388" i="5" s="1"/>
  <c r="BJ388" i="5" a="1"/>
  <c r="BJ388" i="5" s="1"/>
  <c r="BI388" i="5" a="1"/>
  <c r="BI388" i="5" s="1"/>
  <c r="BH388" i="5" a="1"/>
  <c r="BH388" i="5" s="1"/>
  <c r="BG388" i="5" a="1"/>
  <c r="BG388" i="5" s="1"/>
  <c r="BF388" i="5" a="1"/>
  <c r="BF388" i="5" s="1"/>
  <c r="BE388" i="5" a="1"/>
  <c r="BE388" i="5" s="1"/>
  <c r="BD388" i="5" a="1"/>
  <c r="BD388" i="5" s="1"/>
  <c r="BC388" i="5" a="1"/>
  <c r="BC388" i="5" s="1"/>
  <c r="BB388" i="5" a="1"/>
  <c r="BB388" i="5" s="1"/>
  <c r="BA388" i="5" a="1"/>
  <c r="BA388" i="5" s="1"/>
  <c r="AZ388" i="5" a="1"/>
  <c r="AZ388" i="5" s="1"/>
  <c r="AY388" i="5" a="1"/>
  <c r="AY388" i="5" s="1"/>
  <c r="AX388" i="5" a="1"/>
  <c r="AX388" i="5" s="1"/>
  <c r="AW388" i="5" a="1"/>
  <c r="AW388" i="5" s="1"/>
  <c r="AV388" i="5" a="1"/>
  <c r="AV388" i="5" s="1"/>
  <c r="AU388" i="5" a="1"/>
  <c r="AU388" i="5" s="1"/>
  <c r="F388" i="5"/>
  <c r="G388" i="5" s="1"/>
  <c r="H388" i="5" s="1"/>
  <c r="I388" i="5" s="1"/>
  <c r="J388" i="5" s="1"/>
  <c r="K388" i="5" s="1"/>
  <c r="L388" i="5" s="1"/>
  <c r="M388" i="5" s="1"/>
  <c r="N388" i="5" s="1"/>
  <c r="O388" i="5" s="1"/>
  <c r="P388" i="5" s="1"/>
  <c r="Q388" i="5" s="1"/>
  <c r="R388" i="5" s="1"/>
  <c r="S388" i="5" s="1"/>
  <c r="T388" i="5" s="1"/>
  <c r="U388" i="5" s="1"/>
  <c r="V388" i="5" s="1"/>
  <c r="W388" i="5" s="1"/>
  <c r="X388" i="5" s="1"/>
  <c r="Y388" i="5" s="1"/>
  <c r="Z388" i="5" s="1"/>
  <c r="AA388" i="5" s="1"/>
  <c r="AB388" i="5" s="1"/>
  <c r="AC388" i="5" s="1"/>
  <c r="AD388" i="5" s="1"/>
  <c r="AE388" i="5" s="1"/>
  <c r="AF388" i="5" s="1"/>
  <c r="AG388" i="5" s="1"/>
  <c r="AH388" i="5" s="1"/>
  <c r="AI388" i="5" s="1"/>
  <c r="AJ388" i="5" s="1"/>
  <c r="AK388" i="5" s="1"/>
  <c r="AL388" i="5" s="1"/>
  <c r="AM388" i="5" s="1"/>
  <c r="AN388" i="5" s="1"/>
  <c r="AO388" i="5" s="1"/>
  <c r="AP388" i="5" s="1"/>
  <c r="AQ388" i="5" s="1"/>
  <c r="AR388" i="5" s="1"/>
  <c r="AS388" i="5" s="1"/>
  <c r="CI387" i="5" a="1"/>
  <c r="CI387" i="5" s="1"/>
  <c r="CH387" i="5" a="1"/>
  <c r="CH387" i="5" s="1"/>
  <c r="CG387" i="5" a="1"/>
  <c r="CG387" i="5" s="1"/>
  <c r="CF387" i="5" a="1"/>
  <c r="CF387" i="5" s="1"/>
  <c r="CE387" i="5" a="1"/>
  <c r="CE387" i="5" s="1"/>
  <c r="CD387" i="5" a="1"/>
  <c r="CD387" i="5" s="1"/>
  <c r="CC387" i="5" a="1"/>
  <c r="CC387" i="5" s="1"/>
  <c r="CB387" i="5" a="1"/>
  <c r="CB387" i="5" s="1"/>
  <c r="CA387" i="5" a="1"/>
  <c r="CA387" i="5" s="1"/>
  <c r="BZ387" i="5" a="1"/>
  <c r="BZ387" i="5" s="1"/>
  <c r="BY387" i="5" a="1"/>
  <c r="BY387" i="5" s="1"/>
  <c r="BX387" i="5" a="1"/>
  <c r="BX387" i="5" s="1"/>
  <c r="BW387" i="5" a="1"/>
  <c r="BW387" i="5" s="1"/>
  <c r="BV387" i="5" a="1"/>
  <c r="BV387" i="5" s="1"/>
  <c r="BU387" i="5" a="1"/>
  <c r="BU387" i="5" s="1"/>
  <c r="BT387" i="5" a="1"/>
  <c r="BT387" i="5" s="1"/>
  <c r="BS387" i="5" a="1"/>
  <c r="BS387" i="5" s="1"/>
  <c r="BR387" i="5" a="1"/>
  <c r="BR387" i="5" s="1"/>
  <c r="BQ387" i="5" a="1"/>
  <c r="BQ387" i="5" s="1"/>
  <c r="BP387" i="5" a="1"/>
  <c r="BP387" i="5" s="1"/>
  <c r="BO387" i="5" a="1"/>
  <c r="BO387" i="5" s="1"/>
  <c r="BN387" i="5" a="1"/>
  <c r="BN387" i="5" s="1"/>
  <c r="BM387" i="5" a="1"/>
  <c r="BM387" i="5" s="1"/>
  <c r="BL387" i="5" a="1"/>
  <c r="BL387" i="5" s="1"/>
  <c r="BK387" i="5" a="1"/>
  <c r="BK387" i="5" s="1"/>
  <c r="BJ387" i="5" a="1"/>
  <c r="BJ387" i="5" s="1"/>
  <c r="BI387" i="5" a="1"/>
  <c r="BI387" i="5" s="1"/>
  <c r="BH387" i="5" a="1"/>
  <c r="BH387" i="5" s="1"/>
  <c r="BG387" i="5" a="1"/>
  <c r="BG387" i="5" s="1"/>
  <c r="BF387" i="5" a="1"/>
  <c r="BF387" i="5" s="1"/>
  <c r="BE387" i="5" a="1"/>
  <c r="BE387" i="5" s="1"/>
  <c r="BD387" i="5" a="1"/>
  <c r="BD387" i="5" s="1"/>
  <c r="BC387" i="5" a="1"/>
  <c r="BC387" i="5" s="1"/>
  <c r="BB387" i="5" a="1"/>
  <c r="BB387" i="5" s="1"/>
  <c r="BA387" i="5" a="1"/>
  <c r="BA387" i="5" s="1"/>
  <c r="AZ387" i="5" a="1"/>
  <c r="AZ387" i="5" s="1"/>
  <c r="AY387" i="5" a="1"/>
  <c r="AY387" i="5" s="1"/>
  <c r="AX387" i="5" a="1"/>
  <c r="AX387" i="5" s="1"/>
  <c r="AW387" i="5" a="1"/>
  <c r="AW387" i="5" s="1"/>
  <c r="AV387" i="5" a="1"/>
  <c r="AV387" i="5" s="1"/>
  <c r="AU387" i="5" a="1"/>
  <c r="AU387" i="5" s="1"/>
  <c r="G387" i="5"/>
  <c r="H387" i="5" s="1"/>
  <c r="I387" i="5" s="1"/>
  <c r="J387" i="5" s="1"/>
  <c r="K387" i="5" s="1"/>
  <c r="L387" i="5" s="1"/>
  <c r="M387" i="5" s="1"/>
  <c r="N387" i="5" s="1"/>
  <c r="O387" i="5" s="1"/>
  <c r="P387" i="5" s="1"/>
  <c r="Q387" i="5" s="1"/>
  <c r="R387" i="5" s="1"/>
  <c r="S387" i="5" s="1"/>
  <c r="T387" i="5" s="1"/>
  <c r="U387" i="5" s="1"/>
  <c r="V387" i="5" s="1"/>
  <c r="W387" i="5" s="1"/>
  <c r="X387" i="5" s="1"/>
  <c r="Y387" i="5" s="1"/>
  <c r="Z387" i="5" s="1"/>
  <c r="AA387" i="5" s="1"/>
  <c r="AB387" i="5" s="1"/>
  <c r="AC387" i="5" s="1"/>
  <c r="AD387" i="5" s="1"/>
  <c r="AE387" i="5" s="1"/>
  <c r="AF387" i="5" s="1"/>
  <c r="AG387" i="5" s="1"/>
  <c r="AH387" i="5" s="1"/>
  <c r="AI387" i="5" s="1"/>
  <c r="AJ387" i="5" s="1"/>
  <c r="AK387" i="5" s="1"/>
  <c r="AL387" i="5" s="1"/>
  <c r="AM387" i="5" s="1"/>
  <c r="AN387" i="5" s="1"/>
  <c r="AO387" i="5" s="1"/>
  <c r="AP387" i="5" s="1"/>
  <c r="AQ387" i="5" s="1"/>
  <c r="AR387" i="5" s="1"/>
  <c r="AS387" i="5" s="1"/>
  <c r="F387" i="5"/>
  <c r="E386" i="5"/>
  <c r="CI385" i="5" a="1"/>
  <c r="CI385" i="5" s="1"/>
  <c r="CH385" i="5" a="1"/>
  <c r="CH385" i="5" s="1"/>
  <c r="CG385" i="5" a="1"/>
  <c r="CG385" i="5" s="1"/>
  <c r="CF385" i="5" a="1"/>
  <c r="CF385" i="5" s="1"/>
  <c r="CE385" i="5" a="1"/>
  <c r="CE385" i="5" s="1"/>
  <c r="CD385" i="5" a="1"/>
  <c r="CD385" i="5" s="1"/>
  <c r="CC385" i="5" a="1"/>
  <c r="CC385" i="5" s="1"/>
  <c r="CB385" i="5" a="1"/>
  <c r="CB385" i="5" s="1"/>
  <c r="CA385" i="5" a="1"/>
  <c r="CA385" i="5" s="1"/>
  <c r="BZ385" i="5" a="1"/>
  <c r="BZ385" i="5" s="1"/>
  <c r="BY385" i="5" a="1"/>
  <c r="BY385" i="5" s="1"/>
  <c r="BX385" i="5" a="1"/>
  <c r="BX385" i="5" s="1"/>
  <c r="BW385" i="5" a="1"/>
  <c r="BW385" i="5" s="1"/>
  <c r="BV385" i="5" a="1"/>
  <c r="BV385" i="5" s="1"/>
  <c r="BU385" i="5" a="1"/>
  <c r="BU385" i="5" s="1"/>
  <c r="BT385" i="5" a="1"/>
  <c r="BT385" i="5" s="1"/>
  <c r="BS385" i="5" a="1"/>
  <c r="BS385" i="5" s="1"/>
  <c r="BR385" i="5" a="1"/>
  <c r="BR385" i="5" s="1"/>
  <c r="BQ385" i="5" a="1"/>
  <c r="BQ385" i="5" s="1"/>
  <c r="BP385" i="5" a="1"/>
  <c r="BP385" i="5" s="1"/>
  <c r="BO385" i="5" a="1"/>
  <c r="BO385" i="5" s="1"/>
  <c r="BN385" i="5" a="1"/>
  <c r="BN385" i="5" s="1"/>
  <c r="BM385" i="5" a="1"/>
  <c r="BM385" i="5" s="1"/>
  <c r="BL385" i="5" a="1"/>
  <c r="BL385" i="5" s="1"/>
  <c r="BK385" i="5" a="1"/>
  <c r="BK385" i="5" s="1"/>
  <c r="BJ385" i="5" a="1"/>
  <c r="BJ385" i="5" s="1"/>
  <c r="BI385" i="5" a="1"/>
  <c r="BI385" i="5" s="1"/>
  <c r="BH385" i="5" a="1"/>
  <c r="BH385" i="5" s="1"/>
  <c r="BG385" i="5" a="1"/>
  <c r="BG385" i="5" s="1"/>
  <c r="BF385" i="5" a="1"/>
  <c r="BF385" i="5" s="1"/>
  <c r="BE385" i="5" a="1"/>
  <c r="BE385" i="5" s="1"/>
  <c r="BD385" i="5" a="1"/>
  <c r="BD385" i="5" s="1"/>
  <c r="BC385" i="5" a="1"/>
  <c r="BC385" i="5" s="1"/>
  <c r="BB385" i="5" a="1"/>
  <c r="BB385" i="5" s="1"/>
  <c r="L385" i="5"/>
  <c r="M385" i="5" s="1"/>
  <c r="N385" i="5" s="1"/>
  <c r="O385" i="5" s="1"/>
  <c r="P385" i="5" s="1"/>
  <c r="Q385" i="5" s="1"/>
  <c r="R385" i="5" s="1"/>
  <c r="S385" i="5" s="1"/>
  <c r="T385" i="5" s="1"/>
  <c r="U385" i="5" s="1"/>
  <c r="V385" i="5" s="1"/>
  <c r="W385" i="5" s="1"/>
  <c r="X385" i="5" s="1"/>
  <c r="Y385" i="5" s="1"/>
  <c r="Z385" i="5" s="1"/>
  <c r="AA385" i="5" s="1"/>
  <c r="AB385" i="5" s="1"/>
  <c r="AC385" i="5" s="1"/>
  <c r="AD385" i="5" s="1"/>
  <c r="AE385" i="5" s="1"/>
  <c r="AF385" i="5" s="1"/>
  <c r="AG385" i="5" s="1"/>
  <c r="AH385" i="5" s="1"/>
  <c r="AI385" i="5" s="1"/>
  <c r="AJ385" i="5" s="1"/>
  <c r="AK385" i="5" s="1"/>
  <c r="AL385" i="5" s="1"/>
  <c r="AM385" i="5" s="1"/>
  <c r="AN385" i="5" s="1"/>
  <c r="AO385" i="5" s="1"/>
  <c r="AP385" i="5" s="1"/>
  <c r="AQ385" i="5" s="1"/>
  <c r="AR385" i="5" s="1"/>
  <c r="AS385" i="5" s="1"/>
  <c r="K385" i="5"/>
  <c r="F385" i="5"/>
  <c r="K384" i="5"/>
  <c r="L384" i="5" s="1"/>
  <c r="M384" i="5" s="1"/>
  <c r="N384" i="5" s="1"/>
  <c r="O384" i="5" s="1"/>
  <c r="P384" i="5" s="1"/>
  <c r="Q384" i="5" s="1"/>
  <c r="R384" i="5" s="1"/>
  <c r="S384" i="5" s="1"/>
  <c r="T384" i="5" s="1"/>
  <c r="U384" i="5" s="1"/>
  <c r="V384" i="5" s="1"/>
  <c r="W384" i="5" s="1"/>
  <c r="X384" i="5" s="1"/>
  <c r="Y384" i="5" s="1"/>
  <c r="Z384" i="5" s="1"/>
  <c r="AA384" i="5" s="1"/>
  <c r="AB384" i="5" s="1"/>
  <c r="AC384" i="5" s="1"/>
  <c r="AD384" i="5" s="1"/>
  <c r="AE384" i="5" s="1"/>
  <c r="AF384" i="5" s="1"/>
  <c r="AG384" i="5" s="1"/>
  <c r="AH384" i="5" s="1"/>
  <c r="AI384" i="5" s="1"/>
  <c r="AJ384" i="5" s="1"/>
  <c r="AK384" i="5" s="1"/>
  <c r="AL384" i="5" s="1"/>
  <c r="AM384" i="5" s="1"/>
  <c r="AN384" i="5" s="1"/>
  <c r="AO384" i="5" s="1"/>
  <c r="AP384" i="5" s="1"/>
  <c r="AQ384" i="5" s="1"/>
  <c r="AR384" i="5" s="1"/>
  <c r="AS384" i="5" s="1"/>
  <c r="F384" i="5"/>
  <c r="CI383" i="5" a="1"/>
  <c r="CI383" i="5" s="1"/>
  <c r="CH383" i="5" a="1"/>
  <c r="CH383" i="5" s="1"/>
  <c r="CG383" i="5" a="1"/>
  <c r="CG383" i="5" s="1"/>
  <c r="CF383" i="5" a="1"/>
  <c r="CF383" i="5" s="1"/>
  <c r="CE383" i="5" a="1"/>
  <c r="CE383" i="5" s="1"/>
  <c r="CD383" i="5" a="1"/>
  <c r="CD383" i="5" s="1"/>
  <c r="CC383" i="5" a="1"/>
  <c r="CC383" i="5" s="1"/>
  <c r="CB383" i="5" a="1"/>
  <c r="CB383" i="5" s="1"/>
  <c r="CA383" i="5" a="1"/>
  <c r="CA383" i="5" s="1"/>
  <c r="BZ383" i="5" a="1"/>
  <c r="BZ383" i="5" s="1"/>
  <c r="BY383" i="5" a="1"/>
  <c r="BY383" i="5" s="1"/>
  <c r="BX383" i="5" a="1"/>
  <c r="BX383" i="5" s="1"/>
  <c r="BW383" i="5" a="1"/>
  <c r="BW383" i="5" s="1"/>
  <c r="BV383" i="5" a="1"/>
  <c r="BV383" i="5" s="1"/>
  <c r="BU383" i="5" a="1"/>
  <c r="BU383" i="5" s="1"/>
  <c r="BT383" i="5" a="1"/>
  <c r="BT383" i="5" s="1"/>
  <c r="BS383" i="5" a="1"/>
  <c r="BS383" i="5" s="1"/>
  <c r="BR383" i="5" a="1"/>
  <c r="BR383" i="5" s="1"/>
  <c r="BQ383" i="5" a="1"/>
  <c r="BQ383" i="5" s="1"/>
  <c r="BP383" i="5" a="1"/>
  <c r="BP383" i="5" s="1"/>
  <c r="BO383" i="5" a="1"/>
  <c r="BO383" i="5" s="1"/>
  <c r="BN383" i="5" a="1"/>
  <c r="BN383" i="5" s="1"/>
  <c r="BM383" i="5" a="1"/>
  <c r="BM383" i="5" s="1"/>
  <c r="BL383" i="5" a="1"/>
  <c r="BL383" i="5" s="1"/>
  <c r="BK383" i="5" a="1"/>
  <c r="BK383" i="5" s="1"/>
  <c r="BJ383" i="5" a="1"/>
  <c r="BJ383" i="5" s="1"/>
  <c r="BI383" i="5" a="1"/>
  <c r="BI383" i="5" s="1"/>
  <c r="BH383" i="5" a="1"/>
  <c r="BH383" i="5" s="1"/>
  <c r="BG383" i="5" a="1"/>
  <c r="BG383" i="5" s="1"/>
  <c r="BF383" i="5" a="1"/>
  <c r="BF383" i="5" s="1"/>
  <c r="BE383" i="5" a="1"/>
  <c r="BE383" i="5" s="1"/>
  <c r="BD383" i="5" a="1"/>
  <c r="BD383" i="5" s="1"/>
  <c r="BC383" i="5" a="1"/>
  <c r="BC383" i="5" s="1"/>
  <c r="BB383" i="5" a="1"/>
  <c r="BB383" i="5" s="1"/>
  <c r="BA383" i="5" a="1"/>
  <c r="BA383" i="5" s="1"/>
  <c r="AZ383" i="5" a="1"/>
  <c r="AZ383" i="5" s="1"/>
  <c r="AY383" i="5" a="1"/>
  <c r="AY383" i="5" s="1"/>
  <c r="AX383" i="5" a="1"/>
  <c r="AX383" i="5" s="1"/>
  <c r="AW383" i="5" a="1"/>
  <c r="AW383" i="5" s="1"/>
  <c r="AV383" i="5" a="1"/>
  <c r="AV383" i="5" s="1"/>
  <c r="AU383" i="5" a="1"/>
  <c r="AU383" i="5" s="1"/>
  <c r="AU382" i="5" a="1"/>
  <c r="AU382" i="5" s="1"/>
  <c r="B378" i="5"/>
  <c r="CI371" i="5" a="1"/>
  <c r="CI371" i="5" s="1"/>
  <c r="CH371" i="5" a="1"/>
  <c r="CH371" i="5" s="1"/>
  <c r="CG371" i="5" a="1"/>
  <c r="CG371" i="5" s="1"/>
  <c r="CF371" i="5" a="1"/>
  <c r="CF371" i="5" s="1"/>
  <c r="CE371" i="5" a="1"/>
  <c r="CE371" i="5" s="1"/>
  <c r="CD371" i="5" a="1"/>
  <c r="CD371" i="5" s="1"/>
  <c r="CC371" i="5" a="1"/>
  <c r="CC371" i="5" s="1"/>
  <c r="CB371" i="5" a="1"/>
  <c r="CB371" i="5" s="1"/>
  <c r="CA371" i="5" a="1"/>
  <c r="CA371" i="5" s="1"/>
  <c r="BZ371" i="5" a="1"/>
  <c r="BZ371" i="5" s="1"/>
  <c r="BY371" i="5" a="1"/>
  <c r="BY371" i="5" s="1"/>
  <c r="BX371" i="5" a="1"/>
  <c r="BX371" i="5" s="1"/>
  <c r="BW371" i="5" a="1"/>
  <c r="BW371" i="5" s="1"/>
  <c r="BV371" i="5" a="1"/>
  <c r="BV371" i="5" s="1"/>
  <c r="BU371" i="5" a="1"/>
  <c r="BU371" i="5" s="1"/>
  <c r="BT371" i="5" a="1"/>
  <c r="BT371" i="5" s="1"/>
  <c r="BS371" i="5" a="1"/>
  <c r="BS371" i="5" s="1"/>
  <c r="BR371" i="5" a="1"/>
  <c r="BR371" i="5" s="1"/>
  <c r="BQ371" i="5" a="1"/>
  <c r="BQ371" i="5" s="1"/>
  <c r="BP371" i="5" a="1"/>
  <c r="BP371" i="5" s="1"/>
  <c r="BO371" i="5" a="1"/>
  <c r="BO371" i="5" s="1"/>
  <c r="BN371" i="5" a="1"/>
  <c r="BN371" i="5" s="1"/>
  <c r="BM371" i="5" a="1"/>
  <c r="BM371" i="5" s="1"/>
  <c r="BL371" i="5" a="1"/>
  <c r="BL371" i="5" s="1"/>
  <c r="BK371" i="5" a="1"/>
  <c r="BK371" i="5" s="1"/>
  <c r="BJ371" i="5" a="1"/>
  <c r="BJ371" i="5" s="1"/>
  <c r="BI371" i="5" a="1"/>
  <c r="BI371" i="5" s="1"/>
  <c r="BH371" i="5" a="1"/>
  <c r="BH371" i="5" s="1"/>
  <c r="BG371" i="5" a="1"/>
  <c r="BG371" i="5" s="1"/>
  <c r="BF371" i="5" a="1"/>
  <c r="BF371" i="5" s="1"/>
  <c r="BE371" i="5" a="1"/>
  <c r="BE371" i="5" s="1"/>
  <c r="BD371" i="5" a="1"/>
  <c r="BD371" i="5" s="1"/>
  <c r="BC371" i="5" a="1"/>
  <c r="BC371" i="5" s="1"/>
  <c r="BB371" i="5" a="1"/>
  <c r="BB371" i="5" s="1"/>
  <c r="BA371" i="5" a="1"/>
  <c r="BA371" i="5" s="1"/>
  <c r="AZ371" i="5" a="1"/>
  <c r="AZ371" i="5" s="1"/>
  <c r="AY371" i="5" a="1"/>
  <c r="AY371" i="5" s="1"/>
  <c r="AX371" i="5" a="1"/>
  <c r="AX371" i="5" s="1"/>
  <c r="AW371" i="5" a="1"/>
  <c r="AW371" i="5" s="1"/>
  <c r="AV371" i="5" a="1"/>
  <c r="AV371" i="5" s="1"/>
  <c r="AU371" i="5" a="1"/>
  <c r="AU371" i="5" s="1"/>
  <c r="F371" i="5"/>
  <c r="G371" i="5" s="1"/>
  <c r="H371" i="5" s="1"/>
  <c r="I371" i="5" s="1"/>
  <c r="J371" i="5" s="1"/>
  <c r="K371" i="5" s="1"/>
  <c r="L371" i="5" s="1"/>
  <c r="M371" i="5" s="1"/>
  <c r="N371" i="5" s="1"/>
  <c r="O371" i="5" s="1"/>
  <c r="P371" i="5" s="1"/>
  <c r="Q371" i="5" s="1"/>
  <c r="R371" i="5" s="1"/>
  <c r="S371" i="5" s="1"/>
  <c r="T371" i="5" s="1"/>
  <c r="U371" i="5" s="1"/>
  <c r="V371" i="5" s="1"/>
  <c r="W371" i="5" s="1"/>
  <c r="X371" i="5" s="1"/>
  <c r="Y371" i="5" s="1"/>
  <c r="Z371" i="5" s="1"/>
  <c r="AA371" i="5" s="1"/>
  <c r="AB371" i="5" s="1"/>
  <c r="AC371" i="5" s="1"/>
  <c r="AD371" i="5" s="1"/>
  <c r="AE371" i="5" s="1"/>
  <c r="AF371" i="5" s="1"/>
  <c r="AG371" i="5" s="1"/>
  <c r="AH371" i="5" s="1"/>
  <c r="AI371" i="5" s="1"/>
  <c r="AJ371" i="5" s="1"/>
  <c r="AK371" i="5" s="1"/>
  <c r="AL371" i="5" s="1"/>
  <c r="AM371" i="5" s="1"/>
  <c r="AN371" i="5" s="1"/>
  <c r="AO371" i="5" s="1"/>
  <c r="AP371" i="5" s="1"/>
  <c r="AQ371" i="5" s="1"/>
  <c r="AR371" i="5" s="1"/>
  <c r="AS371" i="5" s="1"/>
  <c r="CI370" i="5" a="1"/>
  <c r="CI370" i="5" s="1"/>
  <c r="CH370" i="5" a="1"/>
  <c r="CH370" i="5" s="1"/>
  <c r="CG370" i="5" a="1"/>
  <c r="CG370" i="5" s="1"/>
  <c r="CF370" i="5" a="1"/>
  <c r="CF370" i="5" s="1"/>
  <c r="CE370" i="5" a="1"/>
  <c r="CE370" i="5" s="1"/>
  <c r="CD370" i="5" a="1"/>
  <c r="CD370" i="5" s="1"/>
  <c r="CC370" i="5" a="1"/>
  <c r="CC370" i="5" s="1"/>
  <c r="CB370" i="5" a="1"/>
  <c r="CB370" i="5" s="1"/>
  <c r="CA370" i="5" a="1"/>
  <c r="CA370" i="5" s="1"/>
  <c r="BZ370" i="5" a="1"/>
  <c r="BZ370" i="5" s="1"/>
  <c r="BY370" i="5" a="1"/>
  <c r="BY370" i="5" s="1"/>
  <c r="BX370" i="5" a="1"/>
  <c r="BX370" i="5" s="1"/>
  <c r="BW370" i="5" a="1"/>
  <c r="BW370" i="5" s="1"/>
  <c r="BV370" i="5" a="1"/>
  <c r="BV370" i="5" s="1"/>
  <c r="BU370" i="5" a="1"/>
  <c r="BU370" i="5" s="1"/>
  <c r="BT370" i="5" a="1"/>
  <c r="BT370" i="5" s="1"/>
  <c r="BS370" i="5" a="1"/>
  <c r="BS370" i="5" s="1"/>
  <c r="BR370" i="5" a="1"/>
  <c r="BR370" i="5" s="1"/>
  <c r="BQ370" i="5" a="1"/>
  <c r="BQ370" i="5" s="1"/>
  <c r="BP370" i="5" a="1"/>
  <c r="BP370" i="5" s="1"/>
  <c r="BO370" i="5" a="1"/>
  <c r="BO370" i="5" s="1"/>
  <c r="BN370" i="5" a="1"/>
  <c r="BN370" i="5" s="1"/>
  <c r="BM370" i="5" a="1"/>
  <c r="BM370" i="5" s="1"/>
  <c r="BL370" i="5" a="1"/>
  <c r="BL370" i="5" s="1"/>
  <c r="BK370" i="5" a="1"/>
  <c r="BK370" i="5" s="1"/>
  <c r="BJ370" i="5" a="1"/>
  <c r="BJ370" i="5" s="1"/>
  <c r="BI370" i="5" a="1"/>
  <c r="BI370" i="5" s="1"/>
  <c r="BH370" i="5" a="1"/>
  <c r="BH370" i="5" s="1"/>
  <c r="BG370" i="5" a="1"/>
  <c r="BG370" i="5" s="1"/>
  <c r="BF370" i="5" a="1"/>
  <c r="BF370" i="5" s="1"/>
  <c r="BE370" i="5" a="1"/>
  <c r="BE370" i="5" s="1"/>
  <c r="BD370" i="5" a="1"/>
  <c r="BD370" i="5" s="1"/>
  <c r="BC370" i="5" a="1"/>
  <c r="BC370" i="5" s="1"/>
  <c r="BB370" i="5" a="1"/>
  <c r="BB370" i="5" s="1"/>
  <c r="BA370" i="5" a="1"/>
  <c r="BA370" i="5" s="1"/>
  <c r="AZ370" i="5" a="1"/>
  <c r="AZ370" i="5" s="1"/>
  <c r="AY370" i="5" a="1"/>
  <c r="AY370" i="5" s="1"/>
  <c r="AX370" i="5" a="1"/>
  <c r="AX370" i="5" s="1"/>
  <c r="AW370" i="5" a="1"/>
  <c r="AW370" i="5" s="1"/>
  <c r="AV370" i="5" a="1"/>
  <c r="AV370" i="5" s="1"/>
  <c r="AU370" i="5" a="1"/>
  <c r="AU370" i="5" s="1"/>
  <c r="F370" i="5"/>
  <c r="G370" i="5" s="1"/>
  <c r="H370" i="5" s="1"/>
  <c r="I370" i="5" s="1"/>
  <c r="J370" i="5" s="1"/>
  <c r="K370" i="5" s="1"/>
  <c r="L370" i="5" s="1"/>
  <c r="M370" i="5" s="1"/>
  <c r="N370" i="5" s="1"/>
  <c r="O370" i="5" s="1"/>
  <c r="P370" i="5" s="1"/>
  <c r="Q370" i="5" s="1"/>
  <c r="R370" i="5" s="1"/>
  <c r="S370" i="5" s="1"/>
  <c r="T370" i="5" s="1"/>
  <c r="U370" i="5" s="1"/>
  <c r="V370" i="5" s="1"/>
  <c r="W370" i="5" s="1"/>
  <c r="X370" i="5" s="1"/>
  <c r="Y370" i="5" s="1"/>
  <c r="Z370" i="5" s="1"/>
  <c r="AA370" i="5" s="1"/>
  <c r="AB370" i="5" s="1"/>
  <c r="AC370" i="5" s="1"/>
  <c r="AD370" i="5" s="1"/>
  <c r="AE370" i="5" s="1"/>
  <c r="AF370" i="5" s="1"/>
  <c r="AG370" i="5" s="1"/>
  <c r="AH370" i="5" s="1"/>
  <c r="AI370" i="5" s="1"/>
  <c r="AJ370" i="5" s="1"/>
  <c r="AK370" i="5" s="1"/>
  <c r="AL370" i="5" s="1"/>
  <c r="AM370" i="5" s="1"/>
  <c r="AN370" i="5" s="1"/>
  <c r="AO370" i="5" s="1"/>
  <c r="AP370" i="5" s="1"/>
  <c r="AQ370" i="5" s="1"/>
  <c r="AR370" i="5" s="1"/>
  <c r="AS370" i="5" s="1"/>
  <c r="E369" i="5"/>
  <c r="CI368" i="5" a="1"/>
  <c r="CI368" i="5" s="1"/>
  <c r="CH368" i="5" a="1"/>
  <c r="CH368" i="5" s="1"/>
  <c r="CG368" i="5" a="1"/>
  <c r="CG368" i="5" s="1"/>
  <c r="CF368" i="5" a="1"/>
  <c r="CF368" i="5" s="1"/>
  <c r="CE368" i="5" a="1"/>
  <c r="CE368" i="5" s="1"/>
  <c r="CD368" i="5" a="1"/>
  <c r="CD368" i="5" s="1"/>
  <c r="CC368" i="5" a="1"/>
  <c r="CC368" i="5" s="1"/>
  <c r="CB368" i="5" a="1"/>
  <c r="CB368" i="5" s="1"/>
  <c r="CA368" i="5" a="1"/>
  <c r="CA368" i="5" s="1"/>
  <c r="BZ368" i="5" a="1"/>
  <c r="BZ368" i="5" s="1"/>
  <c r="BY368" i="5" a="1"/>
  <c r="BY368" i="5" s="1"/>
  <c r="BX368" i="5" a="1"/>
  <c r="BX368" i="5" s="1"/>
  <c r="BW368" i="5" a="1"/>
  <c r="BW368" i="5" s="1"/>
  <c r="BV368" i="5" a="1"/>
  <c r="BV368" i="5" s="1"/>
  <c r="BU368" i="5" a="1"/>
  <c r="BU368" i="5" s="1"/>
  <c r="BT368" i="5" a="1"/>
  <c r="BT368" i="5" s="1"/>
  <c r="BS368" i="5" a="1"/>
  <c r="BS368" i="5" s="1"/>
  <c r="BR368" i="5" a="1"/>
  <c r="BR368" i="5" s="1"/>
  <c r="BQ368" i="5" a="1"/>
  <c r="BQ368" i="5" s="1"/>
  <c r="BP368" i="5" a="1"/>
  <c r="BP368" i="5" s="1"/>
  <c r="BO368" i="5" a="1"/>
  <c r="BO368" i="5" s="1"/>
  <c r="BN368" i="5" a="1"/>
  <c r="BN368" i="5" s="1"/>
  <c r="BM368" i="5" a="1"/>
  <c r="BM368" i="5" s="1"/>
  <c r="BL368" i="5" a="1"/>
  <c r="BL368" i="5" s="1"/>
  <c r="BK368" i="5" a="1"/>
  <c r="BK368" i="5" s="1"/>
  <c r="BJ368" i="5" a="1"/>
  <c r="BJ368" i="5" s="1"/>
  <c r="BI368" i="5" a="1"/>
  <c r="BI368" i="5" s="1"/>
  <c r="BH368" i="5" a="1"/>
  <c r="BH368" i="5" s="1"/>
  <c r="BG368" i="5" a="1"/>
  <c r="BG368" i="5" s="1"/>
  <c r="BF368" i="5" a="1"/>
  <c r="BF368" i="5" s="1"/>
  <c r="BE368" i="5" a="1"/>
  <c r="BE368" i="5" s="1"/>
  <c r="BD368" i="5" a="1"/>
  <c r="BD368" i="5" s="1"/>
  <c r="BC368" i="5" a="1"/>
  <c r="BC368" i="5" s="1"/>
  <c r="BB368" i="5" a="1"/>
  <c r="BB368" i="5" s="1"/>
  <c r="K368" i="5"/>
  <c r="L368" i="5" s="1"/>
  <c r="M368" i="5" s="1"/>
  <c r="N368" i="5" s="1"/>
  <c r="O368" i="5" s="1"/>
  <c r="P368" i="5" s="1"/>
  <c r="Q368" i="5" s="1"/>
  <c r="R368" i="5" s="1"/>
  <c r="S368" i="5" s="1"/>
  <c r="T368" i="5" s="1"/>
  <c r="U368" i="5" s="1"/>
  <c r="V368" i="5" s="1"/>
  <c r="W368" i="5" s="1"/>
  <c r="X368" i="5" s="1"/>
  <c r="Y368" i="5" s="1"/>
  <c r="Z368" i="5" s="1"/>
  <c r="AA368" i="5" s="1"/>
  <c r="AB368" i="5" s="1"/>
  <c r="AC368" i="5" s="1"/>
  <c r="AD368" i="5" s="1"/>
  <c r="AE368" i="5" s="1"/>
  <c r="AF368" i="5" s="1"/>
  <c r="AG368" i="5" s="1"/>
  <c r="AH368" i="5" s="1"/>
  <c r="AI368" i="5" s="1"/>
  <c r="AJ368" i="5" s="1"/>
  <c r="AK368" i="5" s="1"/>
  <c r="AL368" i="5" s="1"/>
  <c r="AM368" i="5" s="1"/>
  <c r="AN368" i="5" s="1"/>
  <c r="AO368" i="5" s="1"/>
  <c r="AP368" i="5" s="1"/>
  <c r="AQ368" i="5" s="1"/>
  <c r="AR368" i="5" s="1"/>
  <c r="AS368" i="5" s="1"/>
  <c r="F368" i="5"/>
  <c r="G368" i="5" s="1"/>
  <c r="H368" i="5" s="1"/>
  <c r="I368" i="5" s="1"/>
  <c r="K367" i="5"/>
  <c r="L367" i="5" s="1"/>
  <c r="M367" i="5" s="1"/>
  <c r="N367" i="5" s="1"/>
  <c r="O367" i="5" s="1"/>
  <c r="P367" i="5" s="1"/>
  <c r="Q367" i="5" s="1"/>
  <c r="R367" i="5" s="1"/>
  <c r="S367" i="5" s="1"/>
  <c r="T367" i="5" s="1"/>
  <c r="U367" i="5" s="1"/>
  <c r="V367" i="5" s="1"/>
  <c r="W367" i="5" s="1"/>
  <c r="X367" i="5" s="1"/>
  <c r="Y367" i="5" s="1"/>
  <c r="Z367" i="5" s="1"/>
  <c r="AA367" i="5" s="1"/>
  <c r="AB367" i="5" s="1"/>
  <c r="AC367" i="5" s="1"/>
  <c r="AD367" i="5" s="1"/>
  <c r="AE367" i="5" s="1"/>
  <c r="AF367" i="5" s="1"/>
  <c r="AG367" i="5" s="1"/>
  <c r="AH367" i="5" s="1"/>
  <c r="AI367" i="5" s="1"/>
  <c r="AJ367" i="5" s="1"/>
  <c r="AK367" i="5" s="1"/>
  <c r="AL367" i="5" s="1"/>
  <c r="AM367" i="5" s="1"/>
  <c r="AN367" i="5" s="1"/>
  <c r="AO367" i="5" s="1"/>
  <c r="AP367" i="5" s="1"/>
  <c r="AQ367" i="5" s="1"/>
  <c r="AR367" i="5" s="1"/>
  <c r="AS367" i="5" s="1"/>
  <c r="F367" i="5"/>
  <c r="CI366" i="5" a="1"/>
  <c r="CI366" i="5" s="1"/>
  <c r="CH366" i="5" a="1"/>
  <c r="CH366" i="5" s="1"/>
  <c r="CG366" i="5" a="1"/>
  <c r="CG366" i="5" s="1"/>
  <c r="CF366" i="5" a="1"/>
  <c r="CF366" i="5" s="1"/>
  <c r="CE366" i="5" a="1"/>
  <c r="CE366" i="5" s="1"/>
  <c r="CD366" i="5" a="1"/>
  <c r="CD366" i="5" s="1"/>
  <c r="CC366" i="5" a="1"/>
  <c r="CC366" i="5" s="1"/>
  <c r="CB366" i="5" a="1"/>
  <c r="CB366" i="5" s="1"/>
  <c r="CA366" i="5" a="1"/>
  <c r="CA366" i="5" s="1"/>
  <c r="BZ366" i="5" a="1"/>
  <c r="BZ366" i="5" s="1"/>
  <c r="BY366" i="5" a="1"/>
  <c r="BY366" i="5" s="1"/>
  <c r="BX366" i="5" a="1"/>
  <c r="BX366" i="5" s="1"/>
  <c r="BW366" i="5" a="1"/>
  <c r="BW366" i="5" s="1"/>
  <c r="BV366" i="5" a="1"/>
  <c r="BV366" i="5" s="1"/>
  <c r="BU366" i="5" a="1"/>
  <c r="BU366" i="5" s="1"/>
  <c r="BT366" i="5" a="1"/>
  <c r="BT366" i="5" s="1"/>
  <c r="BS366" i="5" a="1"/>
  <c r="BS366" i="5" s="1"/>
  <c r="BR366" i="5" a="1"/>
  <c r="BR366" i="5" s="1"/>
  <c r="BQ366" i="5" a="1"/>
  <c r="BQ366" i="5" s="1"/>
  <c r="BP366" i="5" a="1"/>
  <c r="BP366" i="5" s="1"/>
  <c r="BO366" i="5" a="1"/>
  <c r="BO366" i="5" s="1"/>
  <c r="BN366" i="5" a="1"/>
  <c r="BN366" i="5" s="1"/>
  <c r="BM366" i="5" a="1"/>
  <c r="BM366" i="5" s="1"/>
  <c r="BL366" i="5" a="1"/>
  <c r="BL366" i="5" s="1"/>
  <c r="BK366" i="5" a="1"/>
  <c r="BK366" i="5" s="1"/>
  <c r="BJ366" i="5" a="1"/>
  <c r="BJ366" i="5" s="1"/>
  <c r="BI366" i="5" a="1"/>
  <c r="BI366" i="5" s="1"/>
  <c r="BH366" i="5" a="1"/>
  <c r="BH366" i="5" s="1"/>
  <c r="BG366" i="5" a="1"/>
  <c r="BG366" i="5" s="1"/>
  <c r="BF366" i="5" a="1"/>
  <c r="BF366" i="5" s="1"/>
  <c r="BE366" i="5" a="1"/>
  <c r="BE366" i="5" s="1"/>
  <c r="BD366" i="5" a="1"/>
  <c r="BD366" i="5" s="1"/>
  <c r="BC366" i="5" a="1"/>
  <c r="BC366" i="5" s="1"/>
  <c r="BB366" i="5" a="1"/>
  <c r="BB366" i="5" s="1"/>
  <c r="BA366" i="5" a="1"/>
  <c r="BA366" i="5" s="1"/>
  <c r="AZ366" i="5" a="1"/>
  <c r="AZ366" i="5" s="1"/>
  <c r="AY366" i="5" a="1"/>
  <c r="AY366" i="5" s="1"/>
  <c r="AX366" i="5" a="1"/>
  <c r="AX366" i="5" s="1"/>
  <c r="AW366" i="5" a="1"/>
  <c r="AW366" i="5" s="1"/>
  <c r="AV366" i="5" a="1"/>
  <c r="AV366" i="5" s="1"/>
  <c r="AU366" i="5" a="1"/>
  <c r="AU366" i="5" s="1"/>
  <c r="AU365" i="5" a="1"/>
  <c r="AU365" i="5" s="1"/>
  <c r="B361" i="5"/>
  <c r="CI354" i="5" a="1"/>
  <c r="CI354" i="5" s="1"/>
  <c r="CH354" i="5" a="1"/>
  <c r="CH354" i="5" s="1"/>
  <c r="CG354" i="5" a="1"/>
  <c r="CG354" i="5" s="1"/>
  <c r="CF354" i="5" a="1"/>
  <c r="CF354" i="5" s="1"/>
  <c r="CE354" i="5" a="1"/>
  <c r="CE354" i="5" s="1"/>
  <c r="CD354" i="5" a="1"/>
  <c r="CD354" i="5" s="1"/>
  <c r="CC354" i="5" a="1"/>
  <c r="CC354" i="5" s="1"/>
  <c r="CB354" i="5" a="1"/>
  <c r="CB354" i="5" s="1"/>
  <c r="CA354" i="5" a="1"/>
  <c r="CA354" i="5" s="1"/>
  <c r="BZ354" i="5" a="1"/>
  <c r="BZ354" i="5" s="1"/>
  <c r="BY354" i="5" a="1"/>
  <c r="BY354" i="5" s="1"/>
  <c r="BX354" i="5" a="1"/>
  <c r="BX354" i="5" s="1"/>
  <c r="BW354" i="5" a="1"/>
  <c r="BW354" i="5" s="1"/>
  <c r="BV354" i="5" a="1"/>
  <c r="BV354" i="5" s="1"/>
  <c r="BU354" i="5" a="1"/>
  <c r="BU354" i="5" s="1"/>
  <c r="BT354" i="5" a="1"/>
  <c r="BT354" i="5" s="1"/>
  <c r="BS354" i="5" a="1"/>
  <c r="BS354" i="5" s="1"/>
  <c r="BR354" i="5" a="1"/>
  <c r="BR354" i="5" s="1"/>
  <c r="BQ354" i="5" a="1"/>
  <c r="BQ354" i="5" s="1"/>
  <c r="BP354" i="5" a="1"/>
  <c r="BP354" i="5" s="1"/>
  <c r="BO354" i="5" a="1"/>
  <c r="BO354" i="5" s="1"/>
  <c r="BN354" i="5" a="1"/>
  <c r="BN354" i="5" s="1"/>
  <c r="BM354" i="5" a="1"/>
  <c r="BM354" i="5" s="1"/>
  <c r="BL354" i="5" a="1"/>
  <c r="BL354" i="5" s="1"/>
  <c r="BK354" i="5" a="1"/>
  <c r="BK354" i="5" s="1"/>
  <c r="BJ354" i="5" a="1"/>
  <c r="BJ354" i="5" s="1"/>
  <c r="BI354" i="5" a="1"/>
  <c r="BI354" i="5" s="1"/>
  <c r="BH354" i="5" a="1"/>
  <c r="BH354" i="5" s="1"/>
  <c r="BG354" i="5" a="1"/>
  <c r="BG354" i="5" s="1"/>
  <c r="BF354" i="5" a="1"/>
  <c r="BF354" i="5" s="1"/>
  <c r="BE354" i="5" a="1"/>
  <c r="BE354" i="5" s="1"/>
  <c r="BD354" i="5" a="1"/>
  <c r="BD354" i="5" s="1"/>
  <c r="BC354" i="5" a="1"/>
  <c r="BC354" i="5" s="1"/>
  <c r="BB354" i="5" a="1"/>
  <c r="BB354" i="5" s="1"/>
  <c r="BA354" i="5" a="1"/>
  <c r="BA354" i="5" s="1"/>
  <c r="AZ354" i="5" a="1"/>
  <c r="AZ354" i="5" s="1"/>
  <c r="AY354" i="5" a="1"/>
  <c r="AY354" i="5" s="1"/>
  <c r="AX354" i="5" a="1"/>
  <c r="AX354" i="5" s="1"/>
  <c r="AW354" i="5" a="1"/>
  <c r="AW354" i="5" s="1"/>
  <c r="AV354" i="5" a="1"/>
  <c r="AV354" i="5" s="1"/>
  <c r="AU354" i="5" a="1"/>
  <c r="AU354" i="5" s="1"/>
  <c r="F354" i="5"/>
  <c r="G354" i="5" s="1"/>
  <c r="H354" i="5" s="1"/>
  <c r="I354" i="5" s="1"/>
  <c r="J354" i="5" s="1"/>
  <c r="K354" i="5" s="1"/>
  <c r="L354" i="5" s="1"/>
  <c r="M354" i="5" s="1"/>
  <c r="N354" i="5" s="1"/>
  <c r="O354" i="5" s="1"/>
  <c r="P354" i="5" s="1"/>
  <c r="Q354" i="5" s="1"/>
  <c r="R354" i="5" s="1"/>
  <c r="S354" i="5" s="1"/>
  <c r="T354" i="5" s="1"/>
  <c r="U354" i="5" s="1"/>
  <c r="V354" i="5" s="1"/>
  <c r="W354" i="5" s="1"/>
  <c r="X354" i="5" s="1"/>
  <c r="Y354" i="5" s="1"/>
  <c r="Z354" i="5" s="1"/>
  <c r="AA354" i="5" s="1"/>
  <c r="AB354" i="5" s="1"/>
  <c r="AC354" i="5" s="1"/>
  <c r="AD354" i="5" s="1"/>
  <c r="AE354" i="5" s="1"/>
  <c r="AF354" i="5" s="1"/>
  <c r="AG354" i="5" s="1"/>
  <c r="AH354" i="5" s="1"/>
  <c r="AI354" i="5" s="1"/>
  <c r="AJ354" i="5" s="1"/>
  <c r="AK354" i="5" s="1"/>
  <c r="AL354" i="5" s="1"/>
  <c r="AM354" i="5" s="1"/>
  <c r="AN354" i="5" s="1"/>
  <c r="AO354" i="5" s="1"/>
  <c r="AP354" i="5" s="1"/>
  <c r="AQ354" i="5" s="1"/>
  <c r="AR354" i="5" s="1"/>
  <c r="AS354" i="5" s="1"/>
  <c r="CI353" i="5" a="1"/>
  <c r="CI353" i="5" s="1"/>
  <c r="CH353" i="5" a="1"/>
  <c r="CH353" i="5" s="1"/>
  <c r="CG353" i="5" a="1"/>
  <c r="CG353" i="5" s="1"/>
  <c r="CF353" i="5" a="1"/>
  <c r="CF353" i="5" s="1"/>
  <c r="CE353" i="5" a="1"/>
  <c r="CE353" i="5" s="1"/>
  <c r="CD353" i="5" a="1"/>
  <c r="CD353" i="5" s="1"/>
  <c r="CC353" i="5" a="1"/>
  <c r="CC353" i="5" s="1"/>
  <c r="CB353" i="5" a="1"/>
  <c r="CB353" i="5" s="1"/>
  <c r="CA353" i="5" a="1"/>
  <c r="CA353" i="5" s="1"/>
  <c r="BZ353" i="5" a="1"/>
  <c r="BZ353" i="5" s="1"/>
  <c r="BY353" i="5" a="1"/>
  <c r="BY353" i="5" s="1"/>
  <c r="BX353" i="5" a="1"/>
  <c r="BX353" i="5" s="1"/>
  <c r="BW353" i="5" a="1"/>
  <c r="BW353" i="5" s="1"/>
  <c r="BV353" i="5" a="1"/>
  <c r="BV353" i="5" s="1"/>
  <c r="BU353" i="5" a="1"/>
  <c r="BU353" i="5" s="1"/>
  <c r="BT353" i="5" a="1"/>
  <c r="BT353" i="5" s="1"/>
  <c r="BS353" i="5" a="1"/>
  <c r="BS353" i="5" s="1"/>
  <c r="BR353" i="5" a="1"/>
  <c r="BR353" i="5" s="1"/>
  <c r="BQ353" i="5" a="1"/>
  <c r="BQ353" i="5" s="1"/>
  <c r="BP353" i="5" a="1"/>
  <c r="BP353" i="5" s="1"/>
  <c r="BO353" i="5" a="1"/>
  <c r="BO353" i="5" s="1"/>
  <c r="BN353" i="5" a="1"/>
  <c r="BN353" i="5" s="1"/>
  <c r="BM353" i="5" a="1"/>
  <c r="BM353" i="5" s="1"/>
  <c r="BL353" i="5" a="1"/>
  <c r="BL353" i="5" s="1"/>
  <c r="BK353" i="5" a="1"/>
  <c r="BK353" i="5" s="1"/>
  <c r="BJ353" i="5" a="1"/>
  <c r="BJ353" i="5" s="1"/>
  <c r="BI353" i="5" a="1"/>
  <c r="BI353" i="5" s="1"/>
  <c r="BH353" i="5" a="1"/>
  <c r="BH353" i="5" s="1"/>
  <c r="BG353" i="5" a="1"/>
  <c r="BG353" i="5" s="1"/>
  <c r="BF353" i="5" a="1"/>
  <c r="BF353" i="5" s="1"/>
  <c r="BE353" i="5" a="1"/>
  <c r="BE353" i="5" s="1"/>
  <c r="BD353" i="5" a="1"/>
  <c r="BD353" i="5" s="1"/>
  <c r="BC353" i="5" a="1"/>
  <c r="BC353" i="5" s="1"/>
  <c r="BB353" i="5" a="1"/>
  <c r="BB353" i="5" s="1"/>
  <c r="BA353" i="5" a="1"/>
  <c r="BA353" i="5" s="1"/>
  <c r="AZ353" i="5" a="1"/>
  <c r="AZ353" i="5" s="1"/>
  <c r="AY353" i="5" a="1"/>
  <c r="AY353" i="5" s="1"/>
  <c r="AX353" i="5" a="1"/>
  <c r="AX353" i="5" s="1"/>
  <c r="AW353" i="5" a="1"/>
  <c r="AW353" i="5" s="1"/>
  <c r="AV353" i="5" a="1"/>
  <c r="AV353" i="5" s="1"/>
  <c r="AU353" i="5" a="1"/>
  <c r="AU353" i="5" s="1"/>
  <c r="F353" i="5"/>
  <c r="G353" i="5" s="1"/>
  <c r="H353" i="5" s="1"/>
  <c r="I353" i="5" s="1"/>
  <c r="J353" i="5" s="1"/>
  <c r="K353" i="5" s="1"/>
  <c r="L353" i="5" s="1"/>
  <c r="M353" i="5" s="1"/>
  <c r="N353" i="5" s="1"/>
  <c r="O353" i="5" s="1"/>
  <c r="P353" i="5" s="1"/>
  <c r="Q353" i="5" s="1"/>
  <c r="R353" i="5" s="1"/>
  <c r="S353" i="5" s="1"/>
  <c r="T353" i="5" s="1"/>
  <c r="U353" i="5" s="1"/>
  <c r="V353" i="5" s="1"/>
  <c r="W353" i="5" s="1"/>
  <c r="X353" i="5" s="1"/>
  <c r="Y353" i="5" s="1"/>
  <c r="Z353" i="5" s="1"/>
  <c r="AA353" i="5" s="1"/>
  <c r="AB353" i="5" s="1"/>
  <c r="AC353" i="5" s="1"/>
  <c r="AD353" i="5" s="1"/>
  <c r="AE353" i="5" s="1"/>
  <c r="AF353" i="5" s="1"/>
  <c r="AG353" i="5" s="1"/>
  <c r="AH353" i="5" s="1"/>
  <c r="AI353" i="5" s="1"/>
  <c r="AJ353" i="5" s="1"/>
  <c r="AK353" i="5" s="1"/>
  <c r="AL353" i="5" s="1"/>
  <c r="AM353" i="5" s="1"/>
  <c r="AN353" i="5" s="1"/>
  <c r="AO353" i="5" s="1"/>
  <c r="AP353" i="5" s="1"/>
  <c r="AQ353" i="5" s="1"/>
  <c r="AR353" i="5" s="1"/>
  <c r="AS353" i="5" s="1"/>
  <c r="E352" i="5"/>
  <c r="CI351" i="5" a="1"/>
  <c r="CI351" i="5" s="1"/>
  <c r="CH351" i="5" a="1"/>
  <c r="CH351" i="5" s="1"/>
  <c r="CG351" i="5" a="1"/>
  <c r="CG351" i="5" s="1"/>
  <c r="CF351" i="5" a="1"/>
  <c r="CF351" i="5" s="1"/>
  <c r="CE351" i="5" a="1"/>
  <c r="CE351" i="5" s="1"/>
  <c r="CD351" i="5" a="1"/>
  <c r="CD351" i="5" s="1"/>
  <c r="CC351" i="5" a="1"/>
  <c r="CC351" i="5" s="1"/>
  <c r="CB351" i="5" a="1"/>
  <c r="CB351" i="5" s="1"/>
  <c r="CA351" i="5" a="1"/>
  <c r="CA351" i="5" s="1"/>
  <c r="BZ351" i="5" a="1"/>
  <c r="BZ351" i="5" s="1"/>
  <c r="BY351" i="5" a="1"/>
  <c r="BY351" i="5" s="1"/>
  <c r="BX351" i="5" a="1"/>
  <c r="BX351" i="5" s="1"/>
  <c r="BW351" i="5" a="1"/>
  <c r="BW351" i="5" s="1"/>
  <c r="BV351" i="5" a="1"/>
  <c r="BV351" i="5" s="1"/>
  <c r="BU351" i="5" a="1"/>
  <c r="BU351" i="5" s="1"/>
  <c r="BT351" i="5" a="1"/>
  <c r="BT351" i="5" s="1"/>
  <c r="BS351" i="5" a="1"/>
  <c r="BS351" i="5" s="1"/>
  <c r="BR351" i="5" a="1"/>
  <c r="BR351" i="5" s="1"/>
  <c r="BQ351" i="5" a="1"/>
  <c r="BQ351" i="5" s="1"/>
  <c r="BP351" i="5" a="1"/>
  <c r="BP351" i="5" s="1"/>
  <c r="BO351" i="5" a="1"/>
  <c r="BO351" i="5" s="1"/>
  <c r="BN351" i="5" a="1"/>
  <c r="BN351" i="5" s="1"/>
  <c r="BM351" i="5" a="1"/>
  <c r="BM351" i="5" s="1"/>
  <c r="BL351" i="5" a="1"/>
  <c r="BL351" i="5" s="1"/>
  <c r="BK351" i="5" a="1"/>
  <c r="BK351" i="5" s="1"/>
  <c r="BJ351" i="5" a="1"/>
  <c r="BJ351" i="5" s="1"/>
  <c r="BI351" i="5" a="1"/>
  <c r="BI351" i="5" s="1"/>
  <c r="BH351" i="5" a="1"/>
  <c r="BH351" i="5" s="1"/>
  <c r="BG351" i="5" a="1"/>
  <c r="BG351" i="5" s="1"/>
  <c r="BF351" i="5" a="1"/>
  <c r="BF351" i="5" s="1"/>
  <c r="BE351" i="5" a="1"/>
  <c r="BE351" i="5" s="1"/>
  <c r="BD351" i="5" a="1"/>
  <c r="BD351" i="5" s="1"/>
  <c r="BC351" i="5" a="1"/>
  <c r="BC351" i="5" s="1"/>
  <c r="BB351" i="5" a="1"/>
  <c r="BB351" i="5" s="1"/>
  <c r="K351" i="5"/>
  <c r="L351" i="5" s="1"/>
  <c r="M351" i="5" s="1"/>
  <c r="N351" i="5" s="1"/>
  <c r="O351" i="5" s="1"/>
  <c r="P351" i="5" s="1"/>
  <c r="Q351" i="5" s="1"/>
  <c r="R351" i="5" s="1"/>
  <c r="S351" i="5" s="1"/>
  <c r="T351" i="5" s="1"/>
  <c r="U351" i="5" s="1"/>
  <c r="V351" i="5" s="1"/>
  <c r="W351" i="5" s="1"/>
  <c r="X351" i="5" s="1"/>
  <c r="Y351" i="5" s="1"/>
  <c r="Z351" i="5" s="1"/>
  <c r="AA351" i="5" s="1"/>
  <c r="AB351" i="5" s="1"/>
  <c r="AC351" i="5" s="1"/>
  <c r="AD351" i="5" s="1"/>
  <c r="AE351" i="5" s="1"/>
  <c r="AF351" i="5" s="1"/>
  <c r="AG351" i="5" s="1"/>
  <c r="AH351" i="5" s="1"/>
  <c r="AI351" i="5" s="1"/>
  <c r="AJ351" i="5" s="1"/>
  <c r="AK351" i="5" s="1"/>
  <c r="AL351" i="5" s="1"/>
  <c r="AM351" i="5" s="1"/>
  <c r="AN351" i="5" s="1"/>
  <c r="AO351" i="5" s="1"/>
  <c r="AP351" i="5" s="1"/>
  <c r="AQ351" i="5" s="1"/>
  <c r="AR351" i="5" s="1"/>
  <c r="AS351" i="5" s="1"/>
  <c r="F351" i="5"/>
  <c r="G351" i="5" s="1"/>
  <c r="H351" i="5" s="1"/>
  <c r="I351" i="5" s="1"/>
  <c r="K350" i="5"/>
  <c r="L350" i="5" s="1"/>
  <c r="M350" i="5" s="1"/>
  <c r="N350" i="5" s="1"/>
  <c r="O350" i="5" s="1"/>
  <c r="P350" i="5" s="1"/>
  <c r="Q350" i="5" s="1"/>
  <c r="R350" i="5" s="1"/>
  <c r="S350" i="5" s="1"/>
  <c r="T350" i="5" s="1"/>
  <c r="U350" i="5" s="1"/>
  <c r="V350" i="5" s="1"/>
  <c r="W350" i="5" s="1"/>
  <c r="X350" i="5" s="1"/>
  <c r="Y350" i="5" s="1"/>
  <c r="Z350" i="5" s="1"/>
  <c r="AA350" i="5" s="1"/>
  <c r="AB350" i="5" s="1"/>
  <c r="AC350" i="5" s="1"/>
  <c r="AD350" i="5" s="1"/>
  <c r="AE350" i="5" s="1"/>
  <c r="AF350" i="5" s="1"/>
  <c r="AG350" i="5" s="1"/>
  <c r="AH350" i="5" s="1"/>
  <c r="AI350" i="5" s="1"/>
  <c r="AJ350" i="5" s="1"/>
  <c r="AK350" i="5" s="1"/>
  <c r="AL350" i="5" s="1"/>
  <c r="AM350" i="5" s="1"/>
  <c r="AN350" i="5" s="1"/>
  <c r="AO350" i="5" s="1"/>
  <c r="AP350" i="5" s="1"/>
  <c r="AQ350" i="5" s="1"/>
  <c r="AR350" i="5" s="1"/>
  <c r="AS350" i="5" s="1"/>
  <c r="F350" i="5"/>
  <c r="CI349" i="5" a="1"/>
  <c r="CI349" i="5" s="1"/>
  <c r="CH349" i="5" a="1"/>
  <c r="CH349" i="5" s="1"/>
  <c r="CG349" i="5" a="1"/>
  <c r="CG349" i="5" s="1"/>
  <c r="CF349" i="5" a="1"/>
  <c r="CF349" i="5" s="1"/>
  <c r="CE349" i="5" a="1"/>
  <c r="CE349" i="5" s="1"/>
  <c r="CD349" i="5" a="1"/>
  <c r="CD349" i="5" s="1"/>
  <c r="CC349" i="5" a="1"/>
  <c r="CC349" i="5" s="1"/>
  <c r="CB349" i="5" a="1"/>
  <c r="CB349" i="5" s="1"/>
  <c r="CA349" i="5" a="1"/>
  <c r="CA349" i="5" s="1"/>
  <c r="BZ349" i="5" a="1"/>
  <c r="BZ349" i="5" s="1"/>
  <c r="BY349" i="5" a="1"/>
  <c r="BY349" i="5" s="1"/>
  <c r="BX349" i="5" a="1"/>
  <c r="BX349" i="5" s="1"/>
  <c r="BW349" i="5" a="1"/>
  <c r="BW349" i="5" s="1"/>
  <c r="BV349" i="5" a="1"/>
  <c r="BV349" i="5" s="1"/>
  <c r="BU349" i="5" a="1"/>
  <c r="BU349" i="5" s="1"/>
  <c r="BT349" i="5" a="1"/>
  <c r="BT349" i="5" s="1"/>
  <c r="BS349" i="5" a="1"/>
  <c r="BS349" i="5" s="1"/>
  <c r="BR349" i="5" a="1"/>
  <c r="BR349" i="5" s="1"/>
  <c r="BQ349" i="5" a="1"/>
  <c r="BQ349" i="5" s="1"/>
  <c r="BP349" i="5" a="1"/>
  <c r="BP349" i="5" s="1"/>
  <c r="BO349" i="5" a="1"/>
  <c r="BO349" i="5" s="1"/>
  <c r="BN349" i="5" a="1"/>
  <c r="BN349" i="5" s="1"/>
  <c r="BM349" i="5" a="1"/>
  <c r="BM349" i="5" s="1"/>
  <c r="BL349" i="5" a="1"/>
  <c r="BL349" i="5" s="1"/>
  <c r="BK349" i="5" a="1"/>
  <c r="BK349" i="5" s="1"/>
  <c r="BJ349" i="5" a="1"/>
  <c r="BJ349" i="5" s="1"/>
  <c r="BI349" i="5" a="1"/>
  <c r="BI349" i="5" s="1"/>
  <c r="BH349" i="5" a="1"/>
  <c r="BH349" i="5" s="1"/>
  <c r="BG349" i="5" a="1"/>
  <c r="BG349" i="5" s="1"/>
  <c r="BF349" i="5" a="1"/>
  <c r="BF349" i="5" s="1"/>
  <c r="BE349" i="5" a="1"/>
  <c r="BE349" i="5" s="1"/>
  <c r="BD349" i="5" a="1"/>
  <c r="BD349" i="5" s="1"/>
  <c r="BC349" i="5" a="1"/>
  <c r="BC349" i="5" s="1"/>
  <c r="BB349" i="5" a="1"/>
  <c r="BB349" i="5" s="1"/>
  <c r="BA349" i="5" a="1"/>
  <c r="BA349" i="5" s="1"/>
  <c r="AZ349" i="5" a="1"/>
  <c r="AZ349" i="5" s="1"/>
  <c r="AY349" i="5" a="1"/>
  <c r="AY349" i="5" s="1"/>
  <c r="AX349" i="5" a="1"/>
  <c r="AX349" i="5" s="1"/>
  <c r="AW349" i="5" a="1"/>
  <c r="AW349" i="5" s="1"/>
  <c r="AV349" i="5" a="1"/>
  <c r="AV349" i="5" s="1"/>
  <c r="AU349" i="5" a="1"/>
  <c r="AU349" i="5" s="1"/>
  <c r="AU348" i="5" a="1"/>
  <c r="AU348" i="5" s="1"/>
  <c r="B344" i="5"/>
  <c r="CI337" i="5" a="1"/>
  <c r="CI337" i="5" s="1"/>
  <c r="CH337" i="5" a="1"/>
  <c r="CH337" i="5" s="1"/>
  <c r="CG337" i="5" a="1"/>
  <c r="CG337" i="5" s="1"/>
  <c r="CF337" i="5" a="1"/>
  <c r="CF337" i="5" s="1"/>
  <c r="CE337" i="5" a="1"/>
  <c r="CE337" i="5" s="1"/>
  <c r="CD337" i="5" a="1"/>
  <c r="CD337" i="5" s="1"/>
  <c r="CC337" i="5" a="1"/>
  <c r="CC337" i="5" s="1"/>
  <c r="CB337" i="5" a="1"/>
  <c r="CB337" i="5" s="1"/>
  <c r="CA337" i="5" a="1"/>
  <c r="CA337" i="5" s="1"/>
  <c r="BZ337" i="5" a="1"/>
  <c r="BZ337" i="5" s="1"/>
  <c r="BY337" i="5" a="1"/>
  <c r="BY337" i="5" s="1"/>
  <c r="BX337" i="5" a="1"/>
  <c r="BX337" i="5" s="1"/>
  <c r="BW337" i="5" a="1"/>
  <c r="BW337" i="5" s="1"/>
  <c r="BV337" i="5" a="1"/>
  <c r="BV337" i="5" s="1"/>
  <c r="BU337" i="5" a="1"/>
  <c r="BU337" i="5" s="1"/>
  <c r="BT337" i="5" a="1"/>
  <c r="BT337" i="5" s="1"/>
  <c r="BS337" i="5" a="1"/>
  <c r="BS337" i="5" s="1"/>
  <c r="BR337" i="5" a="1"/>
  <c r="BR337" i="5" s="1"/>
  <c r="BQ337" i="5" a="1"/>
  <c r="BQ337" i="5" s="1"/>
  <c r="BP337" i="5" a="1"/>
  <c r="BP337" i="5" s="1"/>
  <c r="BO337" i="5" a="1"/>
  <c r="BO337" i="5" s="1"/>
  <c r="BN337" i="5" a="1"/>
  <c r="BN337" i="5" s="1"/>
  <c r="BM337" i="5" a="1"/>
  <c r="BM337" i="5" s="1"/>
  <c r="BL337" i="5" a="1"/>
  <c r="BL337" i="5" s="1"/>
  <c r="BK337" i="5" a="1"/>
  <c r="BK337" i="5" s="1"/>
  <c r="BJ337" i="5" a="1"/>
  <c r="BJ337" i="5" s="1"/>
  <c r="BI337" i="5" a="1"/>
  <c r="BI337" i="5" s="1"/>
  <c r="BH337" i="5" a="1"/>
  <c r="BH337" i="5" s="1"/>
  <c r="BG337" i="5" a="1"/>
  <c r="BG337" i="5" s="1"/>
  <c r="BF337" i="5" a="1"/>
  <c r="BF337" i="5" s="1"/>
  <c r="BE337" i="5" a="1"/>
  <c r="BE337" i="5" s="1"/>
  <c r="BD337" i="5" a="1"/>
  <c r="BD337" i="5" s="1"/>
  <c r="BC337" i="5" a="1"/>
  <c r="BC337" i="5" s="1"/>
  <c r="BB337" i="5" a="1"/>
  <c r="BB337" i="5" s="1"/>
  <c r="BA337" i="5" a="1"/>
  <c r="BA337" i="5" s="1"/>
  <c r="AZ337" i="5" a="1"/>
  <c r="AZ337" i="5" s="1"/>
  <c r="AY337" i="5" a="1"/>
  <c r="AY337" i="5" s="1"/>
  <c r="AX337" i="5" a="1"/>
  <c r="AX337" i="5" s="1"/>
  <c r="AW337" i="5" a="1"/>
  <c r="AW337" i="5" s="1"/>
  <c r="AV337" i="5" a="1"/>
  <c r="AV337" i="5" s="1"/>
  <c r="AU337" i="5" a="1"/>
  <c r="AU337" i="5" s="1"/>
  <c r="F337" i="5"/>
  <c r="G337" i="5" s="1"/>
  <c r="H337" i="5" s="1"/>
  <c r="I337" i="5" s="1"/>
  <c r="J337" i="5" s="1"/>
  <c r="K337" i="5" s="1"/>
  <c r="L337" i="5" s="1"/>
  <c r="M337" i="5" s="1"/>
  <c r="N337" i="5" s="1"/>
  <c r="O337" i="5" s="1"/>
  <c r="P337" i="5" s="1"/>
  <c r="Q337" i="5" s="1"/>
  <c r="R337" i="5" s="1"/>
  <c r="S337" i="5" s="1"/>
  <c r="T337" i="5" s="1"/>
  <c r="U337" i="5" s="1"/>
  <c r="V337" i="5" s="1"/>
  <c r="W337" i="5" s="1"/>
  <c r="X337" i="5" s="1"/>
  <c r="Y337" i="5" s="1"/>
  <c r="Z337" i="5" s="1"/>
  <c r="AA337" i="5" s="1"/>
  <c r="AB337" i="5" s="1"/>
  <c r="AC337" i="5" s="1"/>
  <c r="AD337" i="5" s="1"/>
  <c r="AE337" i="5" s="1"/>
  <c r="AF337" i="5" s="1"/>
  <c r="AG337" i="5" s="1"/>
  <c r="AH337" i="5" s="1"/>
  <c r="AI337" i="5" s="1"/>
  <c r="AJ337" i="5" s="1"/>
  <c r="AK337" i="5" s="1"/>
  <c r="AL337" i="5" s="1"/>
  <c r="AM337" i="5" s="1"/>
  <c r="AN337" i="5" s="1"/>
  <c r="AO337" i="5" s="1"/>
  <c r="AP337" i="5" s="1"/>
  <c r="AQ337" i="5" s="1"/>
  <c r="AR337" i="5" s="1"/>
  <c r="AS337" i="5" s="1"/>
  <c r="CI336" i="5" a="1"/>
  <c r="CI336" i="5" s="1"/>
  <c r="CH336" i="5" a="1"/>
  <c r="CH336" i="5" s="1"/>
  <c r="CG336" i="5" a="1"/>
  <c r="CG336" i="5" s="1"/>
  <c r="CF336" i="5" a="1"/>
  <c r="CF336" i="5" s="1"/>
  <c r="CE336" i="5" a="1"/>
  <c r="CE336" i="5" s="1"/>
  <c r="CD336" i="5" a="1"/>
  <c r="CD336" i="5" s="1"/>
  <c r="CC336" i="5" a="1"/>
  <c r="CC336" i="5" s="1"/>
  <c r="CB336" i="5" a="1"/>
  <c r="CB336" i="5" s="1"/>
  <c r="CA336" i="5" a="1"/>
  <c r="CA336" i="5" s="1"/>
  <c r="BZ336" i="5" a="1"/>
  <c r="BZ336" i="5" s="1"/>
  <c r="BY336" i="5" a="1"/>
  <c r="BY336" i="5" s="1"/>
  <c r="BX336" i="5" a="1"/>
  <c r="BX336" i="5" s="1"/>
  <c r="BW336" i="5" a="1"/>
  <c r="BW336" i="5" s="1"/>
  <c r="BV336" i="5" a="1"/>
  <c r="BV336" i="5" s="1"/>
  <c r="BU336" i="5" a="1"/>
  <c r="BU336" i="5" s="1"/>
  <c r="BT336" i="5" a="1"/>
  <c r="BT336" i="5" s="1"/>
  <c r="BS336" i="5" a="1"/>
  <c r="BS336" i="5" s="1"/>
  <c r="BR336" i="5" a="1"/>
  <c r="BR336" i="5" s="1"/>
  <c r="BQ336" i="5" a="1"/>
  <c r="BQ336" i="5" s="1"/>
  <c r="BP336" i="5" a="1"/>
  <c r="BP336" i="5" s="1"/>
  <c r="BO336" i="5" a="1"/>
  <c r="BO336" i="5" s="1"/>
  <c r="BN336" i="5" a="1"/>
  <c r="BN336" i="5" s="1"/>
  <c r="BM336" i="5" a="1"/>
  <c r="BM336" i="5" s="1"/>
  <c r="BL336" i="5" a="1"/>
  <c r="BL336" i="5" s="1"/>
  <c r="BK336" i="5" a="1"/>
  <c r="BK336" i="5" s="1"/>
  <c r="BJ336" i="5" a="1"/>
  <c r="BJ336" i="5" s="1"/>
  <c r="BI336" i="5" a="1"/>
  <c r="BI336" i="5" s="1"/>
  <c r="BH336" i="5" a="1"/>
  <c r="BH336" i="5" s="1"/>
  <c r="BG336" i="5" a="1"/>
  <c r="BG336" i="5" s="1"/>
  <c r="BF336" i="5" a="1"/>
  <c r="BF336" i="5" s="1"/>
  <c r="BE336" i="5" a="1"/>
  <c r="BE336" i="5" s="1"/>
  <c r="BD336" i="5" a="1"/>
  <c r="BD336" i="5" s="1"/>
  <c r="BC336" i="5" a="1"/>
  <c r="BC336" i="5" s="1"/>
  <c r="BB336" i="5" a="1"/>
  <c r="BB336" i="5" s="1"/>
  <c r="BA336" i="5" a="1"/>
  <c r="BA336" i="5" s="1"/>
  <c r="AZ336" i="5" a="1"/>
  <c r="AZ336" i="5" s="1"/>
  <c r="AY336" i="5" a="1"/>
  <c r="AY336" i="5" s="1"/>
  <c r="AX336" i="5" a="1"/>
  <c r="AX336" i="5" s="1"/>
  <c r="AW336" i="5" a="1"/>
  <c r="AW336" i="5" s="1"/>
  <c r="AV336" i="5" a="1"/>
  <c r="AV336" i="5" s="1"/>
  <c r="AU336" i="5" a="1"/>
  <c r="AU336" i="5" s="1"/>
  <c r="F336" i="5"/>
  <c r="G336" i="5" s="1"/>
  <c r="H336" i="5" s="1"/>
  <c r="I336" i="5" s="1"/>
  <c r="J336" i="5" s="1"/>
  <c r="K336" i="5" s="1"/>
  <c r="L336" i="5" s="1"/>
  <c r="M336" i="5" s="1"/>
  <c r="N336" i="5" s="1"/>
  <c r="O336" i="5" s="1"/>
  <c r="P336" i="5" s="1"/>
  <c r="Q336" i="5" s="1"/>
  <c r="R336" i="5" s="1"/>
  <c r="S336" i="5" s="1"/>
  <c r="T336" i="5" s="1"/>
  <c r="U336" i="5" s="1"/>
  <c r="V336" i="5" s="1"/>
  <c r="W336" i="5" s="1"/>
  <c r="X336" i="5" s="1"/>
  <c r="Y336" i="5" s="1"/>
  <c r="Z336" i="5" s="1"/>
  <c r="AA336" i="5" s="1"/>
  <c r="AB336" i="5" s="1"/>
  <c r="AC336" i="5" s="1"/>
  <c r="AD336" i="5" s="1"/>
  <c r="AE336" i="5" s="1"/>
  <c r="AF336" i="5" s="1"/>
  <c r="AG336" i="5" s="1"/>
  <c r="AH336" i="5" s="1"/>
  <c r="AI336" i="5" s="1"/>
  <c r="AJ336" i="5" s="1"/>
  <c r="AK336" i="5" s="1"/>
  <c r="AL336" i="5" s="1"/>
  <c r="AM336" i="5" s="1"/>
  <c r="AN336" i="5" s="1"/>
  <c r="AO336" i="5" s="1"/>
  <c r="AP336" i="5" s="1"/>
  <c r="AQ336" i="5" s="1"/>
  <c r="AR336" i="5" s="1"/>
  <c r="AS336" i="5" s="1"/>
  <c r="E335" i="5"/>
  <c r="CI334" i="5" a="1"/>
  <c r="CI334" i="5" s="1"/>
  <c r="CH334" i="5" a="1"/>
  <c r="CH334" i="5" s="1"/>
  <c r="CG334" i="5" a="1"/>
  <c r="CG334" i="5" s="1"/>
  <c r="CF334" i="5" a="1"/>
  <c r="CF334" i="5" s="1"/>
  <c r="CE334" i="5" a="1"/>
  <c r="CE334" i="5" s="1"/>
  <c r="CD334" i="5" a="1"/>
  <c r="CD334" i="5" s="1"/>
  <c r="CC334" i="5" a="1"/>
  <c r="CC334" i="5" s="1"/>
  <c r="CB334" i="5" a="1"/>
  <c r="CB334" i="5" s="1"/>
  <c r="CA334" i="5" a="1"/>
  <c r="CA334" i="5" s="1"/>
  <c r="BZ334" i="5" a="1"/>
  <c r="BZ334" i="5" s="1"/>
  <c r="BY334" i="5" a="1"/>
  <c r="BY334" i="5" s="1"/>
  <c r="BX334" i="5" a="1"/>
  <c r="BX334" i="5" s="1"/>
  <c r="BW334" i="5" a="1"/>
  <c r="BW334" i="5" s="1"/>
  <c r="BV334" i="5" a="1"/>
  <c r="BV334" i="5" s="1"/>
  <c r="BU334" i="5" a="1"/>
  <c r="BU334" i="5" s="1"/>
  <c r="BT334" i="5" a="1"/>
  <c r="BT334" i="5" s="1"/>
  <c r="BS334" i="5" a="1"/>
  <c r="BS334" i="5" s="1"/>
  <c r="BR334" i="5" a="1"/>
  <c r="BR334" i="5" s="1"/>
  <c r="BQ334" i="5" a="1"/>
  <c r="BQ334" i="5" s="1"/>
  <c r="BP334" i="5" a="1"/>
  <c r="BP334" i="5" s="1"/>
  <c r="BO334" i="5" a="1"/>
  <c r="BO334" i="5" s="1"/>
  <c r="BN334" i="5" a="1"/>
  <c r="BN334" i="5" s="1"/>
  <c r="BM334" i="5" a="1"/>
  <c r="BM334" i="5" s="1"/>
  <c r="BL334" i="5" a="1"/>
  <c r="BL334" i="5" s="1"/>
  <c r="BK334" i="5" a="1"/>
  <c r="BK334" i="5" s="1"/>
  <c r="BJ334" i="5" a="1"/>
  <c r="BJ334" i="5" s="1"/>
  <c r="BI334" i="5" a="1"/>
  <c r="BI334" i="5" s="1"/>
  <c r="BH334" i="5" a="1"/>
  <c r="BH334" i="5" s="1"/>
  <c r="BG334" i="5" a="1"/>
  <c r="BG334" i="5" s="1"/>
  <c r="BF334" i="5" a="1"/>
  <c r="BF334" i="5" s="1"/>
  <c r="BE334" i="5" a="1"/>
  <c r="BE334" i="5" s="1"/>
  <c r="BD334" i="5" a="1"/>
  <c r="BD334" i="5" s="1"/>
  <c r="BC334" i="5" a="1"/>
  <c r="BC334" i="5" s="1"/>
  <c r="BB334" i="5" a="1"/>
  <c r="BB334" i="5" s="1"/>
  <c r="K334" i="5"/>
  <c r="L334" i="5" s="1"/>
  <c r="M334" i="5" s="1"/>
  <c r="N334" i="5" s="1"/>
  <c r="O334" i="5" s="1"/>
  <c r="P334" i="5" s="1"/>
  <c r="Q334" i="5" s="1"/>
  <c r="R334" i="5" s="1"/>
  <c r="S334" i="5" s="1"/>
  <c r="T334" i="5" s="1"/>
  <c r="U334" i="5" s="1"/>
  <c r="V334" i="5" s="1"/>
  <c r="W334" i="5" s="1"/>
  <c r="X334" i="5" s="1"/>
  <c r="Y334" i="5" s="1"/>
  <c r="Z334" i="5" s="1"/>
  <c r="AA334" i="5" s="1"/>
  <c r="AB334" i="5" s="1"/>
  <c r="AC334" i="5" s="1"/>
  <c r="AD334" i="5" s="1"/>
  <c r="AE334" i="5" s="1"/>
  <c r="AF334" i="5" s="1"/>
  <c r="AG334" i="5" s="1"/>
  <c r="AH334" i="5" s="1"/>
  <c r="AI334" i="5" s="1"/>
  <c r="AJ334" i="5" s="1"/>
  <c r="AK334" i="5" s="1"/>
  <c r="AL334" i="5" s="1"/>
  <c r="AM334" i="5" s="1"/>
  <c r="AN334" i="5" s="1"/>
  <c r="AO334" i="5" s="1"/>
  <c r="AP334" i="5" s="1"/>
  <c r="AQ334" i="5" s="1"/>
  <c r="AR334" i="5" s="1"/>
  <c r="AS334" i="5" s="1"/>
  <c r="F334" i="5"/>
  <c r="G334" i="5" s="1"/>
  <c r="H334" i="5" s="1"/>
  <c r="I334" i="5" s="1"/>
  <c r="K333" i="5"/>
  <c r="L333" i="5" s="1"/>
  <c r="M333" i="5" s="1"/>
  <c r="N333" i="5" s="1"/>
  <c r="O333" i="5" s="1"/>
  <c r="P333" i="5" s="1"/>
  <c r="Q333" i="5" s="1"/>
  <c r="R333" i="5" s="1"/>
  <c r="S333" i="5" s="1"/>
  <c r="T333" i="5" s="1"/>
  <c r="U333" i="5" s="1"/>
  <c r="V333" i="5" s="1"/>
  <c r="W333" i="5" s="1"/>
  <c r="X333" i="5" s="1"/>
  <c r="Y333" i="5" s="1"/>
  <c r="Z333" i="5" s="1"/>
  <c r="AA333" i="5" s="1"/>
  <c r="AB333" i="5" s="1"/>
  <c r="AC333" i="5" s="1"/>
  <c r="AD333" i="5" s="1"/>
  <c r="AE333" i="5" s="1"/>
  <c r="AF333" i="5" s="1"/>
  <c r="AG333" i="5" s="1"/>
  <c r="AH333" i="5" s="1"/>
  <c r="AI333" i="5" s="1"/>
  <c r="AJ333" i="5" s="1"/>
  <c r="AK333" i="5" s="1"/>
  <c r="AL333" i="5" s="1"/>
  <c r="AM333" i="5" s="1"/>
  <c r="AN333" i="5" s="1"/>
  <c r="AO333" i="5" s="1"/>
  <c r="AP333" i="5" s="1"/>
  <c r="AQ333" i="5" s="1"/>
  <c r="AR333" i="5" s="1"/>
  <c r="AS333" i="5" s="1"/>
  <c r="F333" i="5"/>
  <c r="G333" i="5" s="1"/>
  <c r="CI332" i="5" a="1"/>
  <c r="CI332" i="5" s="1"/>
  <c r="CH332" i="5" a="1"/>
  <c r="CH332" i="5" s="1"/>
  <c r="CG332" i="5" a="1"/>
  <c r="CG332" i="5" s="1"/>
  <c r="CF332" i="5" a="1"/>
  <c r="CF332" i="5" s="1"/>
  <c r="CE332" i="5" a="1"/>
  <c r="CE332" i="5" s="1"/>
  <c r="CD332" i="5" a="1"/>
  <c r="CD332" i="5" s="1"/>
  <c r="CC332" i="5" a="1"/>
  <c r="CC332" i="5" s="1"/>
  <c r="CB332" i="5" a="1"/>
  <c r="CB332" i="5" s="1"/>
  <c r="CA332" i="5" a="1"/>
  <c r="CA332" i="5" s="1"/>
  <c r="BZ332" i="5" a="1"/>
  <c r="BZ332" i="5" s="1"/>
  <c r="BY332" i="5" a="1"/>
  <c r="BY332" i="5" s="1"/>
  <c r="BX332" i="5" a="1"/>
  <c r="BX332" i="5" s="1"/>
  <c r="BW332" i="5" a="1"/>
  <c r="BW332" i="5" s="1"/>
  <c r="BV332" i="5" a="1"/>
  <c r="BV332" i="5" s="1"/>
  <c r="BU332" i="5" a="1"/>
  <c r="BU332" i="5" s="1"/>
  <c r="BT332" i="5" a="1"/>
  <c r="BT332" i="5" s="1"/>
  <c r="BS332" i="5" a="1"/>
  <c r="BS332" i="5" s="1"/>
  <c r="BR332" i="5" a="1"/>
  <c r="BR332" i="5" s="1"/>
  <c r="BQ332" i="5" a="1"/>
  <c r="BQ332" i="5" s="1"/>
  <c r="BP332" i="5" a="1"/>
  <c r="BP332" i="5" s="1"/>
  <c r="BO332" i="5" a="1"/>
  <c r="BO332" i="5" s="1"/>
  <c r="BN332" i="5" a="1"/>
  <c r="BN332" i="5" s="1"/>
  <c r="BM332" i="5" a="1"/>
  <c r="BM332" i="5" s="1"/>
  <c r="BL332" i="5" a="1"/>
  <c r="BL332" i="5" s="1"/>
  <c r="BK332" i="5" a="1"/>
  <c r="BK332" i="5" s="1"/>
  <c r="BJ332" i="5" a="1"/>
  <c r="BJ332" i="5" s="1"/>
  <c r="BI332" i="5" a="1"/>
  <c r="BI332" i="5" s="1"/>
  <c r="BH332" i="5" a="1"/>
  <c r="BH332" i="5" s="1"/>
  <c r="BG332" i="5" a="1"/>
  <c r="BG332" i="5" s="1"/>
  <c r="BF332" i="5" a="1"/>
  <c r="BF332" i="5" s="1"/>
  <c r="BE332" i="5" a="1"/>
  <c r="BE332" i="5" s="1"/>
  <c r="BD332" i="5" a="1"/>
  <c r="BD332" i="5" s="1"/>
  <c r="BC332" i="5" a="1"/>
  <c r="BC332" i="5" s="1"/>
  <c r="BB332" i="5" a="1"/>
  <c r="BB332" i="5" s="1"/>
  <c r="BA332" i="5" a="1"/>
  <c r="BA332" i="5" s="1"/>
  <c r="AZ332" i="5" a="1"/>
  <c r="AZ332" i="5" s="1"/>
  <c r="AY332" i="5" a="1"/>
  <c r="AY332" i="5" s="1"/>
  <c r="AX332" i="5" a="1"/>
  <c r="AX332" i="5" s="1"/>
  <c r="AW332" i="5" a="1"/>
  <c r="AW332" i="5" s="1"/>
  <c r="AV332" i="5" a="1"/>
  <c r="AV332" i="5" s="1"/>
  <c r="AU332" i="5" a="1"/>
  <c r="AU332" i="5" s="1"/>
  <c r="AU331" i="5" a="1"/>
  <c r="AU331" i="5" s="1"/>
  <c r="B327" i="5"/>
  <c r="CI303" i="5" a="1"/>
  <c r="CI303" i="5" s="1"/>
  <c r="CH303" i="5" a="1"/>
  <c r="CH303" i="5" s="1"/>
  <c r="CG303" i="5" a="1"/>
  <c r="CG303" i="5" s="1"/>
  <c r="CF303" i="5" a="1"/>
  <c r="CF303" i="5" s="1"/>
  <c r="CE303" i="5" a="1"/>
  <c r="CE303" i="5" s="1"/>
  <c r="CD303" i="5" a="1"/>
  <c r="CD303" i="5" s="1"/>
  <c r="CC303" i="5" a="1"/>
  <c r="CC303" i="5" s="1"/>
  <c r="CB303" i="5" a="1"/>
  <c r="CB303" i="5" s="1"/>
  <c r="CA303" i="5" a="1"/>
  <c r="CA303" i="5" s="1"/>
  <c r="BZ303" i="5" a="1"/>
  <c r="BZ303" i="5" s="1"/>
  <c r="BY303" i="5" a="1"/>
  <c r="BY303" i="5" s="1"/>
  <c r="BX303" i="5" a="1"/>
  <c r="BX303" i="5" s="1"/>
  <c r="BW303" i="5" a="1"/>
  <c r="BW303" i="5" s="1"/>
  <c r="BV303" i="5" a="1"/>
  <c r="BV303" i="5" s="1"/>
  <c r="BU303" i="5" a="1"/>
  <c r="BU303" i="5" s="1"/>
  <c r="BT303" i="5" a="1"/>
  <c r="BT303" i="5" s="1"/>
  <c r="BS303" i="5" a="1"/>
  <c r="BS303" i="5" s="1"/>
  <c r="BR303" i="5" a="1"/>
  <c r="BR303" i="5" s="1"/>
  <c r="BQ303" i="5" a="1"/>
  <c r="BQ303" i="5" s="1"/>
  <c r="BP303" i="5" a="1"/>
  <c r="BP303" i="5" s="1"/>
  <c r="BO303" i="5" a="1"/>
  <c r="BO303" i="5" s="1"/>
  <c r="BN303" i="5" a="1"/>
  <c r="BN303" i="5" s="1"/>
  <c r="BM303" i="5" a="1"/>
  <c r="BM303" i="5" s="1"/>
  <c r="BL303" i="5" a="1"/>
  <c r="BL303" i="5" s="1"/>
  <c r="BK303" i="5" a="1"/>
  <c r="BK303" i="5" s="1"/>
  <c r="BJ303" i="5" a="1"/>
  <c r="BJ303" i="5" s="1"/>
  <c r="BI303" i="5" a="1"/>
  <c r="BI303" i="5" s="1"/>
  <c r="BH303" i="5" a="1"/>
  <c r="BH303" i="5" s="1"/>
  <c r="BG303" i="5" a="1"/>
  <c r="BG303" i="5" s="1"/>
  <c r="BF303" i="5" a="1"/>
  <c r="BF303" i="5" s="1"/>
  <c r="BE303" i="5" a="1"/>
  <c r="BE303" i="5" s="1"/>
  <c r="BD303" i="5" a="1"/>
  <c r="BD303" i="5" s="1"/>
  <c r="BC303" i="5" a="1"/>
  <c r="BC303" i="5" s="1"/>
  <c r="BB303" i="5" a="1"/>
  <c r="BB303" i="5" s="1"/>
  <c r="BA303" i="5" a="1"/>
  <c r="BA303" i="5" s="1"/>
  <c r="AZ303" i="5" a="1"/>
  <c r="AZ303" i="5" s="1"/>
  <c r="AY303" i="5" a="1"/>
  <c r="AY303" i="5" s="1"/>
  <c r="AX303" i="5" a="1"/>
  <c r="AX303" i="5" s="1"/>
  <c r="AW303" i="5" a="1"/>
  <c r="AW303" i="5" s="1"/>
  <c r="AV303" i="5" a="1"/>
  <c r="AV303" i="5" s="1"/>
  <c r="AU303" i="5" a="1"/>
  <c r="AU303" i="5" s="1"/>
  <c r="F303" i="5"/>
  <c r="G303" i="5" s="1"/>
  <c r="H303" i="5" s="1"/>
  <c r="I303" i="5" s="1"/>
  <c r="J303" i="5" s="1"/>
  <c r="K303" i="5" s="1"/>
  <c r="L303" i="5" s="1"/>
  <c r="M303" i="5" s="1"/>
  <c r="N303" i="5" s="1"/>
  <c r="O303" i="5" s="1"/>
  <c r="P303" i="5" s="1"/>
  <c r="Q303" i="5" s="1"/>
  <c r="R303" i="5" s="1"/>
  <c r="S303" i="5" s="1"/>
  <c r="T303" i="5" s="1"/>
  <c r="U303" i="5" s="1"/>
  <c r="V303" i="5" s="1"/>
  <c r="W303" i="5" s="1"/>
  <c r="X303" i="5" s="1"/>
  <c r="Y303" i="5" s="1"/>
  <c r="Z303" i="5" s="1"/>
  <c r="AA303" i="5" s="1"/>
  <c r="AB303" i="5" s="1"/>
  <c r="AC303" i="5" s="1"/>
  <c r="AD303" i="5" s="1"/>
  <c r="AE303" i="5" s="1"/>
  <c r="AF303" i="5" s="1"/>
  <c r="AG303" i="5" s="1"/>
  <c r="AH303" i="5" s="1"/>
  <c r="AI303" i="5" s="1"/>
  <c r="AJ303" i="5" s="1"/>
  <c r="AK303" i="5" s="1"/>
  <c r="AL303" i="5" s="1"/>
  <c r="AM303" i="5" s="1"/>
  <c r="AN303" i="5" s="1"/>
  <c r="AO303" i="5" s="1"/>
  <c r="AP303" i="5" s="1"/>
  <c r="AQ303" i="5" s="1"/>
  <c r="AR303" i="5" s="1"/>
  <c r="AS303" i="5" s="1"/>
  <c r="CI302" i="5" a="1"/>
  <c r="CI302" i="5" s="1"/>
  <c r="CH302" i="5" a="1"/>
  <c r="CH302" i="5" s="1"/>
  <c r="CG302" i="5" a="1"/>
  <c r="CG302" i="5" s="1"/>
  <c r="CF302" i="5" a="1"/>
  <c r="CF302" i="5" s="1"/>
  <c r="CE302" i="5" a="1"/>
  <c r="CE302" i="5" s="1"/>
  <c r="CD302" i="5" a="1"/>
  <c r="CD302" i="5" s="1"/>
  <c r="CC302" i="5" a="1"/>
  <c r="CC302" i="5" s="1"/>
  <c r="CB302" i="5" a="1"/>
  <c r="CB302" i="5" s="1"/>
  <c r="CA302" i="5" a="1"/>
  <c r="CA302" i="5" s="1"/>
  <c r="BZ302" i="5" a="1"/>
  <c r="BZ302" i="5" s="1"/>
  <c r="BY302" i="5" a="1"/>
  <c r="BY302" i="5" s="1"/>
  <c r="BX302" i="5" a="1"/>
  <c r="BX302" i="5" s="1"/>
  <c r="BW302" i="5" a="1"/>
  <c r="BW302" i="5" s="1"/>
  <c r="BV302" i="5" a="1"/>
  <c r="BV302" i="5" s="1"/>
  <c r="BU302" i="5" a="1"/>
  <c r="BU302" i="5" s="1"/>
  <c r="BT302" i="5" a="1"/>
  <c r="BT302" i="5" s="1"/>
  <c r="BS302" i="5" a="1"/>
  <c r="BS302" i="5" s="1"/>
  <c r="BR302" i="5" a="1"/>
  <c r="BR302" i="5" s="1"/>
  <c r="BQ302" i="5" a="1"/>
  <c r="BQ302" i="5" s="1"/>
  <c r="BP302" i="5" a="1"/>
  <c r="BP302" i="5" s="1"/>
  <c r="BO302" i="5" a="1"/>
  <c r="BO302" i="5" s="1"/>
  <c r="BN302" i="5" a="1"/>
  <c r="BN302" i="5" s="1"/>
  <c r="BM302" i="5" a="1"/>
  <c r="BM302" i="5" s="1"/>
  <c r="BL302" i="5" a="1"/>
  <c r="BL302" i="5" s="1"/>
  <c r="BK302" i="5" a="1"/>
  <c r="BK302" i="5" s="1"/>
  <c r="BJ302" i="5" a="1"/>
  <c r="BJ302" i="5" s="1"/>
  <c r="BI302" i="5" a="1"/>
  <c r="BI302" i="5" s="1"/>
  <c r="BH302" i="5" a="1"/>
  <c r="BH302" i="5" s="1"/>
  <c r="BG302" i="5" a="1"/>
  <c r="BG302" i="5" s="1"/>
  <c r="BF302" i="5" a="1"/>
  <c r="BF302" i="5" s="1"/>
  <c r="BE302" i="5" a="1"/>
  <c r="BE302" i="5" s="1"/>
  <c r="BD302" i="5" a="1"/>
  <c r="BD302" i="5" s="1"/>
  <c r="BC302" i="5" a="1"/>
  <c r="BC302" i="5" s="1"/>
  <c r="BB302" i="5" a="1"/>
  <c r="BB302" i="5" s="1"/>
  <c r="BA302" i="5" a="1"/>
  <c r="BA302" i="5" s="1"/>
  <c r="AZ302" i="5" a="1"/>
  <c r="AZ302" i="5" s="1"/>
  <c r="AY302" i="5" a="1"/>
  <c r="AY302" i="5" s="1"/>
  <c r="AX302" i="5" a="1"/>
  <c r="AX302" i="5" s="1"/>
  <c r="AW302" i="5" a="1"/>
  <c r="AW302" i="5" s="1"/>
  <c r="AV302" i="5" a="1"/>
  <c r="AV302" i="5" s="1"/>
  <c r="AU302" i="5" a="1"/>
  <c r="AU302" i="5" s="1"/>
  <c r="M302" i="5"/>
  <c r="N302" i="5" s="1"/>
  <c r="O302" i="5" s="1"/>
  <c r="P302" i="5" s="1"/>
  <c r="Q302" i="5" s="1"/>
  <c r="R302" i="5" s="1"/>
  <c r="S302" i="5" s="1"/>
  <c r="T302" i="5" s="1"/>
  <c r="U302" i="5" s="1"/>
  <c r="V302" i="5" s="1"/>
  <c r="W302" i="5" s="1"/>
  <c r="X302" i="5" s="1"/>
  <c r="Y302" i="5" s="1"/>
  <c r="Z302" i="5" s="1"/>
  <c r="AA302" i="5" s="1"/>
  <c r="AB302" i="5" s="1"/>
  <c r="AC302" i="5" s="1"/>
  <c r="AD302" i="5" s="1"/>
  <c r="AE302" i="5" s="1"/>
  <c r="AF302" i="5" s="1"/>
  <c r="AG302" i="5" s="1"/>
  <c r="AH302" i="5" s="1"/>
  <c r="AI302" i="5" s="1"/>
  <c r="AJ302" i="5" s="1"/>
  <c r="AK302" i="5" s="1"/>
  <c r="AL302" i="5" s="1"/>
  <c r="AM302" i="5" s="1"/>
  <c r="AN302" i="5" s="1"/>
  <c r="AO302" i="5" s="1"/>
  <c r="AP302" i="5" s="1"/>
  <c r="AQ302" i="5" s="1"/>
  <c r="AR302" i="5" s="1"/>
  <c r="AS302" i="5" s="1"/>
  <c r="F302" i="5"/>
  <c r="G302" i="5" s="1"/>
  <c r="H302" i="5" s="1"/>
  <c r="I302" i="5" s="1"/>
  <c r="J302" i="5" s="1"/>
  <c r="K302" i="5" s="1"/>
  <c r="L302" i="5" s="1"/>
  <c r="E301" i="5"/>
  <c r="CI300" i="5" a="1"/>
  <c r="CI300" i="5" s="1"/>
  <c r="CH300" i="5" a="1"/>
  <c r="CH300" i="5" s="1"/>
  <c r="CG300" i="5" a="1"/>
  <c r="CG300" i="5" s="1"/>
  <c r="CF300" i="5" a="1"/>
  <c r="CF300" i="5" s="1"/>
  <c r="CE300" i="5" a="1"/>
  <c r="CE300" i="5" s="1"/>
  <c r="CD300" i="5" a="1"/>
  <c r="CD300" i="5" s="1"/>
  <c r="CC300" i="5" a="1"/>
  <c r="CC300" i="5" s="1"/>
  <c r="CB300" i="5" a="1"/>
  <c r="CB300" i="5" s="1"/>
  <c r="CA300" i="5" a="1"/>
  <c r="CA300" i="5" s="1"/>
  <c r="BZ300" i="5" a="1"/>
  <c r="BZ300" i="5" s="1"/>
  <c r="BY300" i="5" a="1"/>
  <c r="BY300" i="5" s="1"/>
  <c r="BX300" i="5" a="1"/>
  <c r="BX300" i="5" s="1"/>
  <c r="BW300" i="5" a="1"/>
  <c r="BW300" i="5" s="1"/>
  <c r="BV300" i="5" a="1"/>
  <c r="BV300" i="5" s="1"/>
  <c r="BU300" i="5" a="1"/>
  <c r="BU300" i="5" s="1"/>
  <c r="BT300" i="5" a="1"/>
  <c r="BT300" i="5" s="1"/>
  <c r="BS300" i="5" a="1"/>
  <c r="BS300" i="5" s="1"/>
  <c r="BR300" i="5" a="1"/>
  <c r="BR300" i="5" s="1"/>
  <c r="BQ300" i="5" a="1"/>
  <c r="BQ300" i="5" s="1"/>
  <c r="BP300" i="5" a="1"/>
  <c r="BP300" i="5" s="1"/>
  <c r="BO300" i="5" a="1"/>
  <c r="BO300" i="5" s="1"/>
  <c r="BN300" i="5" a="1"/>
  <c r="BN300" i="5" s="1"/>
  <c r="BM300" i="5" a="1"/>
  <c r="BM300" i="5" s="1"/>
  <c r="BL300" i="5" a="1"/>
  <c r="BL300" i="5" s="1"/>
  <c r="BK300" i="5" a="1"/>
  <c r="BK300" i="5" s="1"/>
  <c r="BJ300" i="5" a="1"/>
  <c r="BJ300" i="5" s="1"/>
  <c r="BI300" i="5" a="1"/>
  <c r="BI300" i="5" s="1"/>
  <c r="BH300" i="5" a="1"/>
  <c r="BH300" i="5" s="1"/>
  <c r="BG300" i="5" a="1"/>
  <c r="BG300" i="5" s="1"/>
  <c r="BF300" i="5" a="1"/>
  <c r="BF300" i="5" s="1"/>
  <c r="BE300" i="5" a="1"/>
  <c r="BE300" i="5" s="1"/>
  <c r="BD300" i="5" a="1"/>
  <c r="BD300" i="5" s="1"/>
  <c r="BC300" i="5" a="1"/>
  <c r="BC300" i="5" s="1"/>
  <c r="BB300" i="5" a="1"/>
  <c r="BB300" i="5" s="1"/>
  <c r="K300" i="5"/>
  <c r="L300" i="5" s="1"/>
  <c r="M300" i="5" s="1"/>
  <c r="N300" i="5" s="1"/>
  <c r="O300" i="5" s="1"/>
  <c r="P300" i="5" s="1"/>
  <c r="Q300" i="5" s="1"/>
  <c r="R300" i="5" s="1"/>
  <c r="S300" i="5" s="1"/>
  <c r="T300" i="5" s="1"/>
  <c r="U300" i="5" s="1"/>
  <c r="V300" i="5" s="1"/>
  <c r="W300" i="5" s="1"/>
  <c r="X300" i="5" s="1"/>
  <c r="Y300" i="5" s="1"/>
  <c r="Z300" i="5" s="1"/>
  <c r="AA300" i="5" s="1"/>
  <c r="AB300" i="5" s="1"/>
  <c r="AC300" i="5" s="1"/>
  <c r="AD300" i="5" s="1"/>
  <c r="AE300" i="5" s="1"/>
  <c r="AF300" i="5" s="1"/>
  <c r="AG300" i="5" s="1"/>
  <c r="AH300" i="5" s="1"/>
  <c r="AI300" i="5" s="1"/>
  <c r="AJ300" i="5" s="1"/>
  <c r="AK300" i="5" s="1"/>
  <c r="AL300" i="5" s="1"/>
  <c r="AM300" i="5" s="1"/>
  <c r="AN300" i="5" s="1"/>
  <c r="AO300" i="5" s="1"/>
  <c r="AP300" i="5" s="1"/>
  <c r="AQ300" i="5" s="1"/>
  <c r="AR300" i="5" s="1"/>
  <c r="AS300" i="5" s="1"/>
  <c r="F300" i="5"/>
  <c r="G300" i="5" s="1"/>
  <c r="H300" i="5" s="1"/>
  <c r="I300" i="5" s="1"/>
  <c r="Q299" i="5"/>
  <c r="R299" i="5" s="1"/>
  <c r="S299" i="5" s="1"/>
  <c r="T299" i="5" s="1"/>
  <c r="U299" i="5" s="1"/>
  <c r="V299" i="5" s="1"/>
  <c r="W299" i="5" s="1"/>
  <c r="X299" i="5" s="1"/>
  <c r="Y299" i="5" s="1"/>
  <c r="Z299" i="5" s="1"/>
  <c r="AA299" i="5" s="1"/>
  <c r="AB299" i="5" s="1"/>
  <c r="AC299" i="5" s="1"/>
  <c r="AD299" i="5" s="1"/>
  <c r="AE299" i="5" s="1"/>
  <c r="AF299" i="5" s="1"/>
  <c r="AG299" i="5" s="1"/>
  <c r="AH299" i="5" s="1"/>
  <c r="AI299" i="5" s="1"/>
  <c r="AJ299" i="5" s="1"/>
  <c r="AK299" i="5" s="1"/>
  <c r="AL299" i="5" s="1"/>
  <c r="AM299" i="5" s="1"/>
  <c r="AN299" i="5" s="1"/>
  <c r="AO299" i="5" s="1"/>
  <c r="AP299" i="5" s="1"/>
  <c r="AQ299" i="5" s="1"/>
  <c r="AR299" i="5" s="1"/>
  <c r="AS299" i="5" s="1"/>
  <c r="K299" i="5"/>
  <c r="L299" i="5" s="1"/>
  <c r="M299" i="5" s="1"/>
  <c r="N299" i="5" s="1"/>
  <c r="O299" i="5" s="1"/>
  <c r="P299" i="5" s="1"/>
  <c r="F299" i="5"/>
  <c r="CI298" i="5" a="1"/>
  <c r="CI298" i="5" s="1"/>
  <c r="CH298" i="5" a="1"/>
  <c r="CH298" i="5" s="1"/>
  <c r="CG298" i="5" a="1"/>
  <c r="CG298" i="5" s="1"/>
  <c r="CF298" i="5" a="1"/>
  <c r="CF298" i="5" s="1"/>
  <c r="CE298" i="5" a="1"/>
  <c r="CE298" i="5" s="1"/>
  <c r="CD298" i="5" a="1"/>
  <c r="CD298" i="5" s="1"/>
  <c r="CC298" i="5" a="1"/>
  <c r="CC298" i="5" s="1"/>
  <c r="CB298" i="5" a="1"/>
  <c r="CB298" i="5" s="1"/>
  <c r="CA298" i="5" a="1"/>
  <c r="CA298" i="5" s="1"/>
  <c r="BZ298" i="5" a="1"/>
  <c r="BZ298" i="5" s="1"/>
  <c r="BY298" i="5" a="1"/>
  <c r="BY298" i="5" s="1"/>
  <c r="BX298" i="5" a="1"/>
  <c r="BX298" i="5" s="1"/>
  <c r="BW298" i="5" a="1"/>
  <c r="BW298" i="5" s="1"/>
  <c r="BV298" i="5" a="1"/>
  <c r="BV298" i="5" s="1"/>
  <c r="BU298" i="5" a="1"/>
  <c r="BU298" i="5" s="1"/>
  <c r="BT298" i="5" a="1"/>
  <c r="BT298" i="5" s="1"/>
  <c r="BS298" i="5" a="1"/>
  <c r="BS298" i="5" s="1"/>
  <c r="BR298" i="5" a="1"/>
  <c r="BR298" i="5" s="1"/>
  <c r="BQ298" i="5" a="1"/>
  <c r="BQ298" i="5" s="1"/>
  <c r="BP298" i="5" a="1"/>
  <c r="BP298" i="5" s="1"/>
  <c r="BO298" i="5" a="1"/>
  <c r="BO298" i="5" s="1"/>
  <c r="BN298" i="5" a="1"/>
  <c r="BN298" i="5" s="1"/>
  <c r="BM298" i="5" a="1"/>
  <c r="BM298" i="5" s="1"/>
  <c r="BL298" i="5" a="1"/>
  <c r="BL298" i="5" s="1"/>
  <c r="BK298" i="5" a="1"/>
  <c r="BK298" i="5" s="1"/>
  <c r="BJ298" i="5" a="1"/>
  <c r="BJ298" i="5" s="1"/>
  <c r="BI298" i="5" a="1"/>
  <c r="BI298" i="5" s="1"/>
  <c r="BH298" i="5" a="1"/>
  <c r="BH298" i="5" s="1"/>
  <c r="BG298" i="5" a="1"/>
  <c r="BG298" i="5" s="1"/>
  <c r="BF298" i="5" a="1"/>
  <c r="BF298" i="5" s="1"/>
  <c r="BE298" i="5" a="1"/>
  <c r="BE298" i="5" s="1"/>
  <c r="BD298" i="5" a="1"/>
  <c r="BD298" i="5" s="1"/>
  <c r="BC298" i="5" a="1"/>
  <c r="BC298" i="5" s="1"/>
  <c r="BB298" i="5" a="1"/>
  <c r="BB298" i="5" s="1"/>
  <c r="BA298" i="5" a="1"/>
  <c r="BA298" i="5" s="1"/>
  <c r="AZ298" i="5" a="1"/>
  <c r="AZ298" i="5" s="1"/>
  <c r="AY298" i="5" a="1"/>
  <c r="AY298" i="5" s="1"/>
  <c r="AX298" i="5" a="1"/>
  <c r="AX298" i="5" s="1"/>
  <c r="AW298" i="5" a="1"/>
  <c r="AW298" i="5" s="1"/>
  <c r="AV298" i="5" a="1"/>
  <c r="AV298" i="5" s="1"/>
  <c r="AU298" i="5" a="1"/>
  <c r="AU298" i="5" s="1"/>
  <c r="AU297" i="5" a="1"/>
  <c r="AU297" i="5" s="1"/>
  <c r="B293" i="5"/>
  <c r="CI286" i="5" a="1"/>
  <c r="CI286" i="5" s="1"/>
  <c r="CH286" i="5" a="1"/>
  <c r="CH286" i="5" s="1"/>
  <c r="CG286" i="5" a="1"/>
  <c r="CG286" i="5" s="1"/>
  <c r="CF286" i="5" a="1"/>
  <c r="CF286" i="5" s="1"/>
  <c r="CE286" i="5" a="1"/>
  <c r="CE286" i="5" s="1"/>
  <c r="CD286" i="5" a="1"/>
  <c r="CD286" i="5" s="1"/>
  <c r="CC286" i="5" a="1"/>
  <c r="CC286" i="5" s="1"/>
  <c r="CB286" i="5" a="1"/>
  <c r="CB286" i="5" s="1"/>
  <c r="CA286" i="5" a="1"/>
  <c r="CA286" i="5" s="1"/>
  <c r="BZ286" i="5" a="1"/>
  <c r="BZ286" i="5" s="1"/>
  <c r="BY286" i="5" a="1"/>
  <c r="BY286" i="5" s="1"/>
  <c r="BX286" i="5" a="1"/>
  <c r="BX286" i="5" s="1"/>
  <c r="BW286" i="5" a="1"/>
  <c r="BW286" i="5" s="1"/>
  <c r="BV286" i="5" a="1"/>
  <c r="BV286" i="5" s="1"/>
  <c r="BU286" i="5" a="1"/>
  <c r="BU286" i="5" s="1"/>
  <c r="BT286" i="5" a="1"/>
  <c r="BT286" i="5" s="1"/>
  <c r="BS286" i="5" a="1"/>
  <c r="BS286" i="5" s="1"/>
  <c r="BR286" i="5" a="1"/>
  <c r="BR286" i="5" s="1"/>
  <c r="BQ286" i="5" a="1"/>
  <c r="BQ286" i="5" s="1"/>
  <c r="BP286" i="5" a="1"/>
  <c r="BP286" i="5" s="1"/>
  <c r="BO286" i="5" a="1"/>
  <c r="BO286" i="5" s="1"/>
  <c r="BN286" i="5" a="1"/>
  <c r="BN286" i="5" s="1"/>
  <c r="BM286" i="5" a="1"/>
  <c r="BM286" i="5" s="1"/>
  <c r="BL286" i="5" a="1"/>
  <c r="BL286" i="5" s="1"/>
  <c r="BK286" i="5" a="1"/>
  <c r="BK286" i="5" s="1"/>
  <c r="BJ286" i="5" a="1"/>
  <c r="BJ286" i="5" s="1"/>
  <c r="BI286" i="5" a="1"/>
  <c r="BI286" i="5" s="1"/>
  <c r="BH286" i="5" a="1"/>
  <c r="BH286" i="5" s="1"/>
  <c r="BG286" i="5" a="1"/>
  <c r="BG286" i="5" s="1"/>
  <c r="BF286" i="5" a="1"/>
  <c r="BF286" i="5" s="1"/>
  <c r="BE286" i="5" a="1"/>
  <c r="BE286" i="5" s="1"/>
  <c r="BD286" i="5" a="1"/>
  <c r="BD286" i="5" s="1"/>
  <c r="BC286" i="5" a="1"/>
  <c r="BC286" i="5" s="1"/>
  <c r="BB286" i="5" a="1"/>
  <c r="BB286" i="5" s="1"/>
  <c r="BA286" i="5" a="1"/>
  <c r="BA286" i="5" s="1"/>
  <c r="AZ286" i="5" a="1"/>
  <c r="AZ286" i="5" s="1"/>
  <c r="AY286" i="5" a="1"/>
  <c r="AY286" i="5" s="1"/>
  <c r="AX286" i="5" a="1"/>
  <c r="AX286" i="5" s="1"/>
  <c r="AW286" i="5" a="1"/>
  <c r="AW286" i="5" s="1"/>
  <c r="AV286" i="5" a="1"/>
  <c r="AV286" i="5" s="1"/>
  <c r="AU286" i="5" a="1"/>
  <c r="AU286" i="5" s="1"/>
  <c r="F286" i="5"/>
  <c r="G286" i="5" s="1"/>
  <c r="H286" i="5" s="1"/>
  <c r="I286" i="5" s="1"/>
  <c r="J286" i="5" s="1"/>
  <c r="K286" i="5" s="1"/>
  <c r="L286" i="5" s="1"/>
  <c r="M286" i="5" s="1"/>
  <c r="N286" i="5" s="1"/>
  <c r="O286" i="5" s="1"/>
  <c r="P286" i="5" s="1"/>
  <c r="Q286" i="5" s="1"/>
  <c r="R286" i="5" s="1"/>
  <c r="S286" i="5" s="1"/>
  <c r="T286" i="5" s="1"/>
  <c r="U286" i="5" s="1"/>
  <c r="V286" i="5" s="1"/>
  <c r="W286" i="5" s="1"/>
  <c r="X286" i="5" s="1"/>
  <c r="Y286" i="5" s="1"/>
  <c r="Z286" i="5" s="1"/>
  <c r="AA286" i="5" s="1"/>
  <c r="AB286" i="5" s="1"/>
  <c r="AC286" i="5" s="1"/>
  <c r="AD286" i="5" s="1"/>
  <c r="AE286" i="5" s="1"/>
  <c r="AF286" i="5" s="1"/>
  <c r="AG286" i="5" s="1"/>
  <c r="AH286" i="5" s="1"/>
  <c r="AI286" i="5" s="1"/>
  <c r="AJ286" i="5" s="1"/>
  <c r="AK286" i="5" s="1"/>
  <c r="AL286" i="5" s="1"/>
  <c r="AM286" i="5" s="1"/>
  <c r="AN286" i="5" s="1"/>
  <c r="AO286" i="5" s="1"/>
  <c r="AP286" i="5" s="1"/>
  <c r="AQ286" i="5" s="1"/>
  <c r="AR286" i="5" s="1"/>
  <c r="AS286" i="5" s="1"/>
  <c r="CI285" i="5" a="1"/>
  <c r="CI285" i="5" s="1"/>
  <c r="CH285" i="5" a="1"/>
  <c r="CH285" i="5" s="1"/>
  <c r="CG285" i="5" a="1"/>
  <c r="CG285" i="5" s="1"/>
  <c r="CF285" i="5" a="1"/>
  <c r="CF285" i="5" s="1"/>
  <c r="CE285" i="5" a="1"/>
  <c r="CE285" i="5" s="1"/>
  <c r="CD285" i="5" a="1"/>
  <c r="CD285" i="5" s="1"/>
  <c r="CC285" i="5" a="1"/>
  <c r="CC285" i="5" s="1"/>
  <c r="CB285" i="5" a="1"/>
  <c r="CB285" i="5" s="1"/>
  <c r="CA285" i="5" a="1"/>
  <c r="CA285" i="5" s="1"/>
  <c r="BZ285" i="5" a="1"/>
  <c r="BZ285" i="5" s="1"/>
  <c r="BY285" i="5" a="1"/>
  <c r="BY285" i="5" s="1"/>
  <c r="BX285" i="5" a="1"/>
  <c r="BX285" i="5" s="1"/>
  <c r="BW285" i="5" a="1"/>
  <c r="BW285" i="5" s="1"/>
  <c r="BV285" i="5" a="1"/>
  <c r="BV285" i="5" s="1"/>
  <c r="BU285" i="5" a="1"/>
  <c r="BU285" i="5" s="1"/>
  <c r="BT285" i="5" a="1"/>
  <c r="BT285" i="5" s="1"/>
  <c r="BS285" i="5" a="1"/>
  <c r="BS285" i="5" s="1"/>
  <c r="BR285" i="5" a="1"/>
  <c r="BR285" i="5" s="1"/>
  <c r="BQ285" i="5" a="1"/>
  <c r="BQ285" i="5" s="1"/>
  <c r="BP285" i="5" a="1"/>
  <c r="BP285" i="5" s="1"/>
  <c r="BO285" i="5" a="1"/>
  <c r="BO285" i="5" s="1"/>
  <c r="BN285" i="5" a="1"/>
  <c r="BN285" i="5" s="1"/>
  <c r="BM285" i="5" a="1"/>
  <c r="BM285" i="5" s="1"/>
  <c r="BL285" i="5" a="1"/>
  <c r="BL285" i="5" s="1"/>
  <c r="BK285" i="5" a="1"/>
  <c r="BK285" i="5" s="1"/>
  <c r="BJ285" i="5" a="1"/>
  <c r="BJ285" i="5" s="1"/>
  <c r="BI285" i="5" a="1"/>
  <c r="BI285" i="5" s="1"/>
  <c r="BH285" i="5" a="1"/>
  <c r="BH285" i="5" s="1"/>
  <c r="BG285" i="5" a="1"/>
  <c r="BG285" i="5" s="1"/>
  <c r="BF285" i="5" a="1"/>
  <c r="BF285" i="5" s="1"/>
  <c r="BE285" i="5" a="1"/>
  <c r="BE285" i="5" s="1"/>
  <c r="BD285" i="5" a="1"/>
  <c r="BD285" i="5" s="1"/>
  <c r="BC285" i="5" a="1"/>
  <c r="BC285" i="5" s="1"/>
  <c r="BB285" i="5" a="1"/>
  <c r="BB285" i="5" s="1"/>
  <c r="BA285" i="5" a="1"/>
  <c r="BA285" i="5" s="1"/>
  <c r="AZ285" i="5" a="1"/>
  <c r="AZ285" i="5" s="1"/>
  <c r="AY285" i="5" a="1"/>
  <c r="AY285" i="5" s="1"/>
  <c r="AX285" i="5" a="1"/>
  <c r="AX285" i="5" s="1"/>
  <c r="AW285" i="5" a="1"/>
  <c r="AW285" i="5" s="1"/>
  <c r="AV285" i="5" a="1"/>
  <c r="AV285" i="5" s="1"/>
  <c r="AU285" i="5" a="1"/>
  <c r="AU285" i="5" s="1"/>
  <c r="F285" i="5"/>
  <c r="G285" i="5" s="1"/>
  <c r="H285" i="5" s="1"/>
  <c r="I285" i="5" s="1"/>
  <c r="J285" i="5" s="1"/>
  <c r="K285" i="5" s="1"/>
  <c r="L285" i="5" s="1"/>
  <c r="M285" i="5" s="1"/>
  <c r="N285" i="5" s="1"/>
  <c r="O285" i="5" s="1"/>
  <c r="P285" i="5" s="1"/>
  <c r="Q285" i="5" s="1"/>
  <c r="R285" i="5" s="1"/>
  <c r="S285" i="5" s="1"/>
  <c r="T285" i="5" s="1"/>
  <c r="U285" i="5" s="1"/>
  <c r="V285" i="5" s="1"/>
  <c r="W285" i="5" s="1"/>
  <c r="X285" i="5" s="1"/>
  <c r="Y285" i="5" s="1"/>
  <c r="Z285" i="5" s="1"/>
  <c r="AA285" i="5" s="1"/>
  <c r="AB285" i="5" s="1"/>
  <c r="AC285" i="5" s="1"/>
  <c r="AD285" i="5" s="1"/>
  <c r="AE285" i="5" s="1"/>
  <c r="AF285" i="5" s="1"/>
  <c r="AG285" i="5" s="1"/>
  <c r="AH285" i="5" s="1"/>
  <c r="AI285" i="5" s="1"/>
  <c r="AJ285" i="5" s="1"/>
  <c r="AK285" i="5" s="1"/>
  <c r="AL285" i="5" s="1"/>
  <c r="AM285" i="5" s="1"/>
  <c r="AN285" i="5" s="1"/>
  <c r="AO285" i="5" s="1"/>
  <c r="AP285" i="5" s="1"/>
  <c r="AQ285" i="5" s="1"/>
  <c r="AR285" i="5" s="1"/>
  <c r="AS285" i="5" s="1"/>
  <c r="E284" i="5"/>
  <c r="CI283" i="5" a="1"/>
  <c r="CI283" i="5" s="1"/>
  <c r="CH283" i="5" a="1"/>
  <c r="CH283" i="5" s="1"/>
  <c r="CG283" i="5" a="1"/>
  <c r="CG283" i="5" s="1"/>
  <c r="CF283" i="5" a="1"/>
  <c r="CF283" i="5" s="1"/>
  <c r="CE283" i="5" a="1"/>
  <c r="CE283" i="5" s="1"/>
  <c r="CD283" i="5" a="1"/>
  <c r="CD283" i="5" s="1"/>
  <c r="CC283" i="5" a="1"/>
  <c r="CC283" i="5" s="1"/>
  <c r="CB283" i="5" a="1"/>
  <c r="CB283" i="5" s="1"/>
  <c r="CA283" i="5" a="1"/>
  <c r="CA283" i="5" s="1"/>
  <c r="BZ283" i="5" a="1"/>
  <c r="BZ283" i="5" s="1"/>
  <c r="BY283" i="5" a="1"/>
  <c r="BY283" i="5" s="1"/>
  <c r="BX283" i="5" a="1"/>
  <c r="BX283" i="5" s="1"/>
  <c r="BW283" i="5" a="1"/>
  <c r="BW283" i="5" s="1"/>
  <c r="BV283" i="5" a="1"/>
  <c r="BV283" i="5" s="1"/>
  <c r="BU283" i="5" a="1"/>
  <c r="BU283" i="5" s="1"/>
  <c r="BT283" i="5" a="1"/>
  <c r="BT283" i="5" s="1"/>
  <c r="BS283" i="5" a="1"/>
  <c r="BS283" i="5" s="1"/>
  <c r="BR283" i="5" a="1"/>
  <c r="BR283" i="5" s="1"/>
  <c r="BQ283" i="5" a="1"/>
  <c r="BQ283" i="5" s="1"/>
  <c r="BP283" i="5" a="1"/>
  <c r="BP283" i="5" s="1"/>
  <c r="BO283" i="5" a="1"/>
  <c r="BO283" i="5" s="1"/>
  <c r="BN283" i="5" a="1"/>
  <c r="BN283" i="5" s="1"/>
  <c r="BM283" i="5" a="1"/>
  <c r="BM283" i="5" s="1"/>
  <c r="BL283" i="5" a="1"/>
  <c r="BL283" i="5" s="1"/>
  <c r="BK283" i="5" a="1"/>
  <c r="BK283" i="5" s="1"/>
  <c r="BJ283" i="5" a="1"/>
  <c r="BJ283" i="5" s="1"/>
  <c r="BI283" i="5" a="1"/>
  <c r="BI283" i="5" s="1"/>
  <c r="BH283" i="5" a="1"/>
  <c r="BH283" i="5" s="1"/>
  <c r="BG283" i="5" a="1"/>
  <c r="BG283" i="5" s="1"/>
  <c r="BF283" i="5" a="1"/>
  <c r="BF283" i="5" s="1"/>
  <c r="BE283" i="5" a="1"/>
  <c r="BE283" i="5" s="1"/>
  <c r="BD283" i="5" a="1"/>
  <c r="BD283" i="5" s="1"/>
  <c r="BC283" i="5" a="1"/>
  <c r="BC283" i="5" s="1"/>
  <c r="BB283" i="5" a="1"/>
  <c r="BB283" i="5" s="1"/>
  <c r="K283" i="5"/>
  <c r="L283" i="5" s="1"/>
  <c r="M283" i="5" s="1"/>
  <c r="N283" i="5" s="1"/>
  <c r="O283" i="5" s="1"/>
  <c r="P283" i="5" s="1"/>
  <c r="Q283" i="5" s="1"/>
  <c r="R283" i="5" s="1"/>
  <c r="S283" i="5" s="1"/>
  <c r="T283" i="5" s="1"/>
  <c r="U283" i="5" s="1"/>
  <c r="V283" i="5" s="1"/>
  <c r="W283" i="5" s="1"/>
  <c r="X283" i="5" s="1"/>
  <c r="Y283" i="5" s="1"/>
  <c r="Z283" i="5" s="1"/>
  <c r="AA283" i="5" s="1"/>
  <c r="AB283" i="5" s="1"/>
  <c r="AC283" i="5" s="1"/>
  <c r="AD283" i="5" s="1"/>
  <c r="AE283" i="5" s="1"/>
  <c r="AF283" i="5" s="1"/>
  <c r="AG283" i="5" s="1"/>
  <c r="AH283" i="5" s="1"/>
  <c r="AI283" i="5" s="1"/>
  <c r="AJ283" i="5" s="1"/>
  <c r="AK283" i="5" s="1"/>
  <c r="AL283" i="5" s="1"/>
  <c r="AM283" i="5" s="1"/>
  <c r="AN283" i="5" s="1"/>
  <c r="AO283" i="5" s="1"/>
  <c r="AP283" i="5" s="1"/>
  <c r="AQ283" i="5" s="1"/>
  <c r="AR283" i="5" s="1"/>
  <c r="AS283" i="5" s="1"/>
  <c r="F283" i="5"/>
  <c r="G283" i="5" s="1"/>
  <c r="H283" i="5" s="1"/>
  <c r="I283" i="5" s="1"/>
  <c r="K282" i="5"/>
  <c r="L282" i="5" s="1"/>
  <c r="M282" i="5" s="1"/>
  <c r="N282" i="5" s="1"/>
  <c r="O282" i="5" s="1"/>
  <c r="P282" i="5" s="1"/>
  <c r="Q282" i="5" s="1"/>
  <c r="R282" i="5" s="1"/>
  <c r="S282" i="5" s="1"/>
  <c r="T282" i="5" s="1"/>
  <c r="U282" i="5" s="1"/>
  <c r="V282" i="5" s="1"/>
  <c r="W282" i="5" s="1"/>
  <c r="X282" i="5" s="1"/>
  <c r="Y282" i="5" s="1"/>
  <c r="Z282" i="5" s="1"/>
  <c r="AA282" i="5" s="1"/>
  <c r="AB282" i="5" s="1"/>
  <c r="AC282" i="5" s="1"/>
  <c r="AD282" i="5" s="1"/>
  <c r="AE282" i="5" s="1"/>
  <c r="AF282" i="5" s="1"/>
  <c r="AG282" i="5" s="1"/>
  <c r="AH282" i="5" s="1"/>
  <c r="AI282" i="5" s="1"/>
  <c r="AJ282" i="5" s="1"/>
  <c r="AK282" i="5" s="1"/>
  <c r="AL282" i="5" s="1"/>
  <c r="AM282" i="5" s="1"/>
  <c r="AN282" i="5" s="1"/>
  <c r="AO282" i="5" s="1"/>
  <c r="AP282" i="5" s="1"/>
  <c r="AQ282" i="5" s="1"/>
  <c r="AR282" i="5" s="1"/>
  <c r="AS282" i="5" s="1"/>
  <c r="F282" i="5"/>
  <c r="G282" i="5" s="1"/>
  <c r="H282" i="5" s="1"/>
  <c r="I282" i="5" s="1"/>
  <c r="CI281" i="5" a="1"/>
  <c r="CI281" i="5" s="1"/>
  <c r="CH281" i="5" a="1"/>
  <c r="CH281" i="5" s="1"/>
  <c r="CG281" i="5" a="1"/>
  <c r="CG281" i="5" s="1"/>
  <c r="CF281" i="5" a="1"/>
  <c r="CF281" i="5" s="1"/>
  <c r="CE281" i="5" a="1"/>
  <c r="CE281" i="5" s="1"/>
  <c r="CD281" i="5" a="1"/>
  <c r="CD281" i="5" s="1"/>
  <c r="CC281" i="5" a="1"/>
  <c r="CC281" i="5" s="1"/>
  <c r="CB281" i="5" a="1"/>
  <c r="CB281" i="5" s="1"/>
  <c r="CA281" i="5" a="1"/>
  <c r="CA281" i="5" s="1"/>
  <c r="BZ281" i="5" a="1"/>
  <c r="BZ281" i="5" s="1"/>
  <c r="BY281" i="5" a="1"/>
  <c r="BY281" i="5" s="1"/>
  <c r="BX281" i="5" a="1"/>
  <c r="BX281" i="5" s="1"/>
  <c r="BW281" i="5" a="1"/>
  <c r="BW281" i="5" s="1"/>
  <c r="BV281" i="5" a="1"/>
  <c r="BV281" i="5" s="1"/>
  <c r="BU281" i="5" a="1"/>
  <c r="BU281" i="5" s="1"/>
  <c r="BT281" i="5" a="1"/>
  <c r="BT281" i="5" s="1"/>
  <c r="BS281" i="5" a="1"/>
  <c r="BS281" i="5" s="1"/>
  <c r="BR281" i="5" a="1"/>
  <c r="BR281" i="5" s="1"/>
  <c r="BQ281" i="5" a="1"/>
  <c r="BQ281" i="5" s="1"/>
  <c r="BP281" i="5" a="1"/>
  <c r="BP281" i="5" s="1"/>
  <c r="BO281" i="5" a="1"/>
  <c r="BO281" i="5" s="1"/>
  <c r="BN281" i="5" a="1"/>
  <c r="BN281" i="5" s="1"/>
  <c r="BM281" i="5" a="1"/>
  <c r="BM281" i="5" s="1"/>
  <c r="BL281" i="5" a="1"/>
  <c r="BL281" i="5" s="1"/>
  <c r="BK281" i="5" a="1"/>
  <c r="BK281" i="5" s="1"/>
  <c r="BJ281" i="5" a="1"/>
  <c r="BJ281" i="5" s="1"/>
  <c r="BI281" i="5" a="1"/>
  <c r="BI281" i="5" s="1"/>
  <c r="BH281" i="5" a="1"/>
  <c r="BH281" i="5" s="1"/>
  <c r="BG281" i="5" a="1"/>
  <c r="BG281" i="5" s="1"/>
  <c r="BF281" i="5" a="1"/>
  <c r="BF281" i="5" s="1"/>
  <c r="BE281" i="5" a="1"/>
  <c r="BE281" i="5" s="1"/>
  <c r="BD281" i="5" a="1"/>
  <c r="BD281" i="5" s="1"/>
  <c r="BC281" i="5" a="1"/>
  <c r="BC281" i="5" s="1"/>
  <c r="BB281" i="5" a="1"/>
  <c r="BB281" i="5" s="1"/>
  <c r="BA281" i="5" a="1"/>
  <c r="BA281" i="5" s="1"/>
  <c r="AZ281" i="5" a="1"/>
  <c r="AZ281" i="5" s="1"/>
  <c r="AY281" i="5" a="1"/>
  <c r="AY281" i="5" s="1"/>
  <c r="AX281" i="5" a="1"/>
  <c r="AX281" i="5" s="1"/>
  <c r="AW281" i="5" a="1"/>
  <c r="AW281" i="5" s="1"/>
  <c r="AV281" i="5" a="1"/>
  <c r="AV281" i="5" s="1"/>
  <c r="AU281" i="5" a="1"/>
  <c r="AU281" i="5" s="1"/>
  <c r="CI280" i="5" a="1"/>
  <c r="CI280" i="5" s="1"/>
  <c r="CH280" i="5" a="1"/>
  <c r="CH280" i="5" s="1"/>
  <c r="CG280" i="5" a="1"/>
  <c r="CG280" i="5" s="1"/>
  <c r="CF280" i="5" a="1"/>
  <c r="CF280" i="5" s="1"/>
  <c r="CE280" i="5" a="1"/>
  <c r="CE280" i="5" s="1"/>
  <c r="CD280" i="5" a="1"/>
  <c r="CD280" i="5" s="1"/>
  <c r="CC280" i="5" a="1"/>
  <c r="CC280" i="5" s="1"/>
  <c r="CB280" i="5" a="1"/>
  <c r="CB280" i="5" s="1"/>
  <c r="CA280" i="5" a="1"/>
  <c r="CA280" i="5" s="1"/>
  <c r="BZ280" i="5" a="1"/>
  <c r="BZ280" i="5" s="1"/>
  <c r="BY280" i="5" a="1"/>
  <c r="BY280" i="5" s="1"/>
  <c r="BX280" i="5" a="1"/>
  <c r="BX280" i="5" s="1"/>
  <c r="BW280" i="5" a="1"/>
  <c r="BW280" i="5" s="1"/>
  <c r="BV280" i="5" a="1"/>
  <c r="BV280" i="5" s="1"/>
  <c r="BU280" i="5" a="1"/>
  <c r="BU280" i="5" s="1"/>
  <c r="BT280" i="5" a="1"/>
  <c r="BT280" i="5" s="1"/>
  <c r="BS280" i="5" a="1"/>
  <c r="BS280" i="5" s="1"/>
  <c r="BR280" i="5" a="1"/>
  <c r="BR280" i="5" s="1"/>
  <c r="BQ280" i="5" a="1"/>
  <c r="BQ280" i="5" s="1"/>
  <c r="BP280" i="5" a="1"/>
  <c r="BP280" i="5" s="1"/>
  <c r="BO280" i="5" a="1"/>
  <c r="BO280" i="5" s="1"/>
  <c r="BN280" i="5" a="1"/>
  <c r="BN280" i="5" s="1"/>
  <c r="BM280" i="5" a="1"/>
  <c r="BM280" i="5" s="1"/>
  <c r="BL280" i="5" a="1"/>
  <c r="BL280" i="5" s="1"/>
  <c r="BK280" i="5" a="1"/>
  <c r="BK280" i="5" s="1"/>
  <c r="BJ280" i="5" a="1"/>
  <c r="BJ280" i="5" s="1"/>
  <c r="BI280" i="5" a="1"/>
  <c r="BI280" i="5" s="1"/>
  <c r="BH280" i="5" a="1"/>
  <c r="BH280" i="5" s="1"/>
  <c r="BG280" i="5" a="1"/>
  <c r="BG280" i="5" s="1"/>
  <c r="BF280" i="5" a="1"/>
  <c r="BF280" i="5" s="1"/>
  <c r="BE280" i="5" a="1"/>
  <c r="BE280" i="5" s="1"/>
  <c r="BD280" i="5" a="1"/>
  <c r="BD280" i="5" s="1"/>
  <c r="BC280" i="5" a="1"/>
  <c r="BC280" i="5" s="1"/>
  <c r="BB280" i="5" a="1"/>
  <c r="BB280" i="5" s="1"/>
  <c r="BA280" i="5" a="1"/>
  <c r="BA280" i="5" s="1"/>
  <c r="AZ280" i="5" a="1"/>
  <c r="AZ280" i="5" s="1"/>
  <c r="AY280" i="5" a="1"/>
  <c r="AY280" i="5" s="1"/>
  <c r="AX280" i="5" a="1"/>
  <c r="AX280" i="5" s="1"/>
  <c r="AW280" i="5" a="1"/>
  <c r="AW280" i="5" s="1"/>
  <c r="AV280" i="5" a="1"/>
  <c r="AV280" i="5" s="1"/>
  <c r="AU280" i="5" a="1"/>
  <c r="AU280" i="5" s="1"/>
  <c r="CI279" i="5" a="1"/>
  <c r="CI279" i="5" s="1"/>
  <c r="CH279" i="5" a="1"/>
  <c r="CH279" i="5" s="1"/>
  <c r="CG279" i="5" a="1"/>
  <c r="CG279" i="5" s="1"/>
  <c r="CF279" i="5" a="1"/>
  <c r="CF279" i="5" s="1"/>
  <c r="CE279" i="5" a="1"/>
  <c r="CE279" i="5" s="1"/>
  <c r="CD279" i="5" a="1"/>
  <c r="CD279" i="5" s="1"/>
  <c r="CC279" i="5" a="1"/>
  <c r="CC279" i="5" s="1"/>
  <c r="CB279" i="5" a="1"/>
  <c r="CB279" i="5" s="1"/>
  <c r="CA279" i="5" a="1"/>
  <c r="CA279" i="5" s="1"/>
  <c r="BZ279" i="5" a="1"/>
  <c r="BZ279" i="5" s="1"/>
  <c r="BY279" i="5" a="1"/>
  <c r="BY279" i="5" s="1"/>
  <c r="BX279" i="5" a="1"/>
  <c r="BX279" i="5" s="1"/>
  <c r="BW279" i="5" a="1"/>
  <c r="BW279" i="5" s="1"/>
  <c r="BV279" i="5" a="1"/>
  <c r="BV279" i="5" s="1"/>
  <c r="BU279" i="5" a="1"/>
  <c r="BU279" i="5" s="1"/>
  <c r="BT279" i="5" a="1"/>
  <c r="BT279" i="5" s="1"/>
  <c r="BS279" i="5" a="1"/>
  <c r="BS279" i="5" s="1"/>
  <c r="BR279" i="5" a="1"/>
  <c r="BR279" i="5" s="1"/>
  <c r="BQ279" i="5" a="1"/>
  <c r="BQ279" i="5" s="1"/>
  <c r="BP279" i="5" a="1"/>
  <c r="BP279" i="5" s="1"/>
  <c r="BO279" i="5" a="1"/>
  <c r="BO279" i="5" s="1"/>
  <c r="BN279" i="5" a="1"/>
  <c r="BN279" i="5" s="1"/>
  <c r="BM279" i="5" a="1"/>
  <c r="BM279" i="5" s="1"/>
  <c r="BL279" i="5" a="1"/>
  <c r="BL279" i="5" s="1"/>
  <c r="BK279" i="5" a="1"/>
  <c r="BK279" i="5" s="1"/>
  <c r="BJ279" i="5" a="1"/>
  <c r="BJ279" i="5" s="1"/>
  <c r="BI279" i="5" a="1"/>
  <c r="BI279" i="5" s="1"/>
  <c r="BH279" i="5" a="1"/>
  <c r="BH279" i="5" s="1"/>
  <c r="BG279" i="5" a="1"/>
  <c r="BG279" i="5" s="1"/>
  <c r="BF279" i="5" a="1"/>
  <c r="BF279" i="5" s="1"/>
  <c r="BE279" i="5" a="1"/>
  <c r="BE279" i="5" s="1"/>
  <c r="BD279" i="5" a="1"/>
  <c r="BD279" i="5" s="1"/>
  <c r="BC279" i="5" a="1"/>
  <c r="BC279" i="5" s="1"/>
  <c r="BB279" i="5" a="1"/>
  <c r="BB279" i="5" s="1"/>
  <c r="BA279" i="5" a="1"/>
  <c r="BA279" i="5" s="1"/>
  <c r="AZ279" i="5" a="1"/>
  <c r="AZ279" i="5" s="1"/>
  <c r="AY279" i="5" a="1"/>
  <c r="AY279" i="5" s="1"/>
  <c r="AX279" i="5" a="1"/>
  <c r="AX279" i="5" s="1"/>
  <c r="AW279" i="5" a="1"/>
  <c r="AW279" i="5" s="1"/>
  <c r="AV279" i="5" a="1"/>
  <c r="AV279" i="5" s="1"/>
  <c r="AU279" i="5" a="1"/>
  <c r="AU279" i="5" s="1"/>
  <c r="B276" i="5"/>
  <c r="CI269" i="5" a="1"/>
  <c r="CI269" i="5" s="1"/>
  <c r="CH269" i="5" a="1"/>
  <c r="CH269" i="5" s="1"/>
  <c r="CG269" i="5" a="1"/>
  <c r="CG269" i="5" s="1"/>
  <c r="CF269" i="5" a="1"/>
  <c r="CF269" i="5" s="1"/>
  <c r="CE269" i="5" a="1"/>
  <c r="CE269" i="5" s="1"/>
  <c r="CD269" i="5" a="1"/>
  <c r="CD269" i="5" s="1"/>
  <c r="CC269" i="5" a="1"/>
  <c r="CC269" i="5" s="1"/>
  <c r="CB269" i="5" a="1"/>
  <c r="CB269" i="5" s="1"/>
  <c r="CA269" i="5" a="1"/>
  <c r="CA269" i="5" s="1"/>
  <c r="BZ269" i="5" a="1"/>
  <c r="BZ269" i="5" s="1"/>
  <c r="BY269" i="5" a="1"/>
  <c r="BY269" i="5" s="1"/>
  <c r="BX269" i="5" a="1"/>
  <c r="BX269" i="5" s="1"/>
  <c r="BW269" i="5" a="1"/>
  <c r="BW269" i="5" s="1"/>
  <c r="BV269" i="5" a="1"/>
  <c r="BV269" i="5" s="1"/>
  <c r="BU269" i="5" a="1"/>
  <c r="BU269" i="5" s="1"/>
  <c r="BT269" i="5" a="1"/>
  <c r="BT269" i="5" s="1"/>
  <c r="BS269" i="5" a="1"/>
  <c r="BS269" i="5" s="1"/>
  <c r="BR269" i="5" a="1"/>
  <c r="BR269" i="5" s="1"/>
  <c r="BQ269" i="5" a="1"/>
  <c r="BQ269" i="5" s="1"/>
  <c r="BP269" i="5" a="1"/>
  <c r="BP269" i="5" s="1"/>
  <c r="BO269" i="5" a="1"/>
  <c r="BO269" i="5" s="1"/>
  <c r="BN269" i="5" a="1"/>
  <c r="BN269" i="5" s="1"/>
  <c r="BM269" i="5" a="1"/>
  <c r="BM269" i="5" s="1"/>
  <c r="BL269" i="5" a="1"/>
  <c r="BL269" i="5" s="1"/>
  <c r="BK269" i="5" a="1"/>
  <c r="BK269" i="5" s="1"/>
  <c r="BJ269" i="5" a="1"/>
  <c r="BJ269" i="5" s="1"/>
  <c r="BI269" i="5" a="1"/>
  <c r="BI269" i="5" s="1"/>
  <c r="BH269" i="5" a="1"/>
  <c r="BH269" i="5" s="1"/>
  <c r="BG269" i="5" a="1"/>
  <c r="BG269" i="5" s="1"/>
  <c r="BF269" i="5" a="1"/>
  <c r="BF269" i="5" s="1"/>
  <c r="BE269" i="5" a="1"/>
  <c r="BE269" i="5" s="1"/>
  <c r="BD269" i="5" a="1"/>
  <c r="BD269" i="5" s="1"/>
  <c r="BC269" i="5" a="1"/>
  <c r="BC269" i="5" s="1"/>
  <c r="BB269" i="5" a="1"/>
  <c r="BB269" i="5" s="1"/>
  <c r="BA269" i="5" a="1"/>
  <c r="BA269" i="5" s="1"/>
  <c r="AZ269" i="5" a="1"/>
  <c r="AZ269" i="5" s="1"/>
  <c r="AY269" i="5" a="1"/>
  <c r="AY269" i="5" s="1"/>
  <c r="AX269" i="5" a="1"/>
  <c r="AX269" i="5" s="1"/>
  <c r="AW269" i="5" a="1"/>
  <c r="AW269" i="5" s="1"/>
  <c r="AV269" i="5" a="1"/>
  <c r="AV269" i="5" s="1"/>
  <c r="AU269" i="5" a="1"/>
  <c r="AU269" i="5" s="1"/>
  <c r="F269" i="5"/>
  <c r="G269" i="5" s="1"/>
  <c r="H269" i="5" s="1"/>
  <c r="I269" i="5" s="1"/>
  <c r="J269" i="5" s="1"/>
  <c r="K269" i="5" s="1"/>
  <c r="L269" i="5" s="1"/>
  <c r="M269" i="5" s="1"/>
  <c r="N269" i="5" s="1"/>
  <c r="O269" i="5" s="1"/>
  <c r="P269" i="5" s="1"/>
  <c r="Q269" i="5" s="1"/>
  <c r="R269" i="5" s="1"/>
  <c r="S269" i="5" s="1"/>
  <c r="T269" i="5" s="1"/>
  <c r="U269" i="5" s="1"/>
  <c r="V269" i="5" s="1"/>
  <c r="W269" i="5" s="1"/>
  <c r="X269" i="5" s="1"/>
  <c r="Y269" i="5" s="1"/>
  <c r="Z269" i="5" s="1"/>
  <c r="AA269" i="5" s="1"/>
  <c r="AB269" i="5" s="1"/>
  <c r="AC269" i="5" s="1"/>
  <c r="AD269" i="5" s="1"/>
  <c r="AE269" i="5" s="1"/>
  <c r="AF269" i="5" s="1"/>
  <c r="AG269" i="5" s="1"/>
  <c r="AH269" i="5" s="1"/>
  <c r="AI269" i="5" s="1"/>
  <c r="AJ269" i="5" s="1"/>
  <c r="AK269" i="5" s="1"/>
  <c r="AL269" i="5" s="1"/>
  <c r="AM269" i="5" s="1"/>
  <c r="AN269" i="5" s="1"/>
  <c r="AO269" i="5" s="1"/>
  <c r="AP269" i="5" s="1"/>
  <c r="AQ269" i="5" s="1"/>
  <c r="AR269" i="5" s="1"/>
  <c r="AS269" i="5" s="1"/>
  <c r="CI268" i="5" a="1"/>
  <c r="CI268" i="5" s="1"/>
  <c r="CH268" i="5" a="1"/>
  <c r="CH268" i="5" s="1"/>
  <c r="CG268" i="5" a="1"/>
  <c r="CG268" i="5" s="1"/>
  <c r="CF268" i="5" a="1"/>
  <c r="CF268" i="5" s="1"/>
  <c r="CE268" i="5" a="1"/>
  <c r="CE268" i="5" s="1"/>
  <c r="CD268" i="5" a="1"/>
  <c r="CD268" i="5" s="1"/>
  <c r="CC268" i="5" a="1"/>
  <c r="CC268" i="5" s="1"/>
  <c r="CB268" i="5" a="1"/>
  <c r="CB268" i="5" s="1"/>
  <c r="CA268" i="5" a="1"/>
  <c r="CA268" i="5" s="1"/>
  <c r="BZ268" i="5" a="1"/>
  <c r="BZ268" i="5" s="1"/>
  <c r="BY268" i="5" a="1"/>
  <c r="BY268" i="5" s="1"/>
  <c r="BX268" i="5" a="1"/>
  <c r="BX268" i="5" s="1"/>
  <c r="BW268" i="5" a="1"/>
  <c r="BW268" i="5" s="1"/>
  <c r="BV268" i="5" a="1"/>
  <c r="BV268" i="5" s="1"/>
  <c r="BU268" i="5" a="1"/>
  <c r="BU268" i="5" s="1"/>
  <c r="BT268" i="5" a="1"/>
  <c r="BT268" i="5" s="1"/>
  <c r="BS268" i="5" a="1"/>
  <c r="BS268" i="5" s="1"/>
  <c r="BR268" i="5" a="1"/>
  <c r="BR268" i="5" s="1"/>
  <c r="BQ268" i="5" a="1"/>
  <c r="BQ268" i="5" s="1"/>
  <c r="BP268" i="5" a="1"/>
  <c r="BP268" i="5" s="1"/>
  <c r="BO268" i="5" a="1"/>
  <c r="BO268" i="5" s="1"/>
  <c r="BN268" i="5" a="1"/>
  <c r="BN268" i="5" s="1"/>
  <c r="BM268" i="5" a="1"/>
  <c r="BM268" i="5" s="1"/>
  <c r="BL268" i="5" a="1"/>
  <c r="BL268" i="5" s="1"/>
  <c r="BK268" i="5" a="1"/>
  <c r="BK268" i="5" s="1"/>
  <c r="BJ268" i="5" a="1"/>
  <c r="BJ268" i="5" s="1"/>
  <c r="BI268" i="5" a="1"/>
  <c r="BI268" i="5" s="1"/>
  <c r="BH268" i="5" a="1"/>
  <c r="BH268" i="5" s="1"/>
  <c r="BG268" i="5" a="1"/>
  <c r="BG268" i="5" s="1"/>
  <c r="BF268" i="5" a="1"/>
  <c r="BF268" i="5" s="1"/>
  <c r="BE268" i="5" a="1"/>
  <c r="BE268" i="5" s="1"/>
  <c r="BD268" i="5" a="1"/>
  <c r="BD268" i="5" s="1"/>
  <c r="BC268" i="5" a="1"/>
  <c r="BC268" i="5" s="1"/>
  <c r="BB268" i="5" a="1"/>
  <c r="BB268" i="5" s="1"/>
  <c r="BA268" i="5" a="1"/>
  <c r="BA268" i="5" s="1"/>
  <c r="AZ268" i="5" a="1"/>
  <c r="AZ268" i="5" s="1"/>
  <c r="AY268" i="5" a="1"/>
  <c r="AY268" i="5" s="1"/>
  <c r="AX268" i="5" a="1"/>
  <c r="AX268" i="5" s="1"/>
  <c r="AW268" i="5" a="1"/>
  <c r="AW268" i="5" s="1"/>
  <c r="AV268" i="5" a="1"/>
  <c r="AV268" i="5" s="1"/>
  <c r="AU268" i="5" a="1"/>
  <c r="AU268" i="5" s="1"/>
  <c r="F268" i="5"/>
  <c r="G268" i="5" s="1"/>
  <c r="H268" i="5" s="1"/>
  <c r="I268" i="5" s="1"/>
  <c r="J268" i="5" s="1"/>
  <c r="K268" i="5" s="1"/>
  <c r="L268" i="5" s="1"/>
  <c r="M268" i="5" s="1"/>
  <c r="N268" i="5" s="1"/>
  <c r="O268" i="5" s="1"/>
  <c r="P268" i="5" s="1"/>
  <c r="Q268" i="5" s="1"/>
  <c r="R268" i="5" s="1"/>
  <c r="S268" i="5" s="1"/>
  <c r="T268" i="5" s="1"/>
  <c r="U268" i="5" s="1"/>
  <c r="V268" i="5" s="1"/>
  <c r="W268" i="5" s="1"/>
  <c r="X268" i="5" s="1"/>
  <c r="Y268" i="5" s="1"/>
  <c r="Z268" i="5" s="1"/>
  <c r="AA268" i="5" s="1"/>
  <c r="AB268" i="5" s="1"/>
  <c r="AC268" i="5" s="1"/>
  <c r="AD268" i="5" s="1"/>
  <c r="AE268" i="5" s="1"/>
  <c r="AF268" i="5" s="1"/>
  <c r="AG268" i="5" s="1"/>
  <c r="AH268" i="5" s="1"/>
  <c r="AI268" i="5" s="1"/>
  <c r="AJ268" i="5" s="1"/>
  <c r="AK268" i="5" s="1"/>
  <c r="AL268" i="5" s="1"/>
  <c r="AM268" i="5" s="1"/>
  <c r="AN268" i="5" s="1"/>
  <c r="AO268" i="5" s="1"/>
  <c r="AP268" i="5" s="1"/>
  <c r="AQ268" i="5" s="1"/>
  <c r="AR268" i="5" s="1"/>
  <c r="AS268" i="5" s="1"/>
  <c r="E267" i="5"/>
  <c r="CI266" i="5" a="1"/>
  <c r="CI266" i="5" s="1"/>
  <c r="CH266" i="5" a="1"/>
  <c r="CH266" i="5" s="1"/>
  <c r="CG266" i="5" a="1"/>
  <c r="CG266" i="5" s="1"/>
  <c r="CF266" i="5" a="1"/>
  <c r="CF266" i="5" s="1"/>
  <c r="CE266" i="5" a="1"/>
  <c r="CE266" i="5" s="1"/>
  <c r="CD266" i="5" a="1"/>
  <c r="CD266" i="5" s="1"/>
  <c r="CC266" i="5" a="1"/>
  <c r="CC266" i="5" s="1"/>
  <c r="CB266" i="5" a="1"/>
  <c r="CB266" i="5" s="1"/>
  <c r="CA266" i="5" a="1"/>
  <c r="CA266" i="5" s="1"/>
  <c r="BZ266" i="5" a="1"/>
  <c r="BZ266" i="5" s="1"/>
  <c r="BY266" i="5" a="1"/>
  <c r="BY266" i="5" s="1"/>
  <c r="BX266" i="5" a="1"/>
  <c r="BX266" i="5" s="1"/>
  <c r="BW266" i="5" a="1"/>
  <c r="BW266" i="5" s="1"/>
  <c r="BV266" i="5" a="1"/>
  <c r="BV266" i="5" s="1"/>
  <c r="BU266" i="5" a="1"/>
  <c r="BU266" i="5" s="1"/>
  <c r="BT266" i="5" a="1"/>
  <c r="BT266" i="5" s="1"/>
  <c r="BS266" i="5" a="1"/>
  <c r="BS266" i="5" s="1"/>
  <c r="BR266" i="5" a="1"/>
  <c r="BR266" i="5" s="1"/>
  <c r="BQ266" i="5" a="1"/>
  <c r="BQ266" i="5" s="1"/>
  <c r="BP266" i="5" a="1"/>
  <c r="BP266" i="5" s="1"/>
  <c r="BO266" i="5" a="1"/>
  <c r="BO266" i="5" s="1"/>
  <c r="BN266" i="5" a="1"/>
  <c r="BN266" i="5" s="1"/>
  <c r="BM266" i="5" a="1"/>
  <c r="BM266" i="5" s="1"/>
  <c r="BL266" i="5" a="1"/>
  <c r="BL266" i="5" s="1"/>
  <c r="BK266" i="5" a="1"/>
  <c r="BK266" i="5" s="1"/>
  <c r="BJ266" i="5" a="1"/>
  <c r="BJ266" i="5" s="1"/>
  <c r="BI266" i="5" a="1"/>
  <c r="BI266" i="5" s="1"/>
  <c r="BH266" i="5" a="1"/>
  <c r="BH266" i="5" s="1"/>
  <c r="BG266" i="5" a="1"/>
  <c r="BG266" i="5" s="1"/>
  <c r="BF266" i="5" a="1"/>
  <c r="BF266" i="5" s="1"/>
  <c r="BE266" i="5" a="1"/>
  <c r="BE266" i="5" s="1"/>
  <c r="BD266" i="5" a="1"/>
  <c r="BD266" i="5" s="1"/>
  <c r="BC266" i="5" a="1"/>
  <c r="BC266" i="5" s="1"/>
  <c r="BB266" i="5" a="1"/>
  <c r="BB266" i="5" s="1"/>
  <c r="K266" i="5"/>
  <c r="L266" i="5" s="1"/>
  <c r="M266" i="5" s="1"/>
  <c r="N266" i="5" s="1"/>
  <c r="O266" i="5" s="1"/>
  <c r="P266" i="5" s="1"/>
  <c r="Q266" i="5" s="1"/>
  <c r="R266" i="5" s="1"/>
  <c r="S266" i="5" s="1"/>
  <c r="T266" i="5" s="1"/>
  <c r="U266" i="5" s="1"/>
  <c r="V266" i="5" s="1"/>
  <c r="W266" i="5" s="1"/>
  <c r="X266" i="5" s="1"/>
  <c r="Y266" i="5" s="1"/>
  <c r="Z266" i="5" s="1"/>
  <c r="AA266" i="5" s="1"/>
  <c r="AB266" i="5" s="1"/>
  <c r="AC266" i="5" s="1"/>
  <c r="AD266" i="5" s="1"/>
  <c r="AE266" i="5" s="1"/>
  <c r="AF266" i="5" s="1"/>
  <c r="AG266" i="5" s="1"/>
  <c r="AH266" i="5" s="1"/>
  <c r="AI266" i="5" s="1"/>
  <c r="AJ266" i="5" s="1"/>
  <c r="AK266" i="5" s="1"/>
  <c r="AL266" i="5" s="1"/>
  <c r="AM266" i="5" s="1"/>
  <c r="AN266" i="5" s="1"/>
  <c r="AO266" i="5" s="1"/>
  <c r="AP266" i="5" s="1"/>
  <c r="AQ266" i="5" s="1"/>
  <c r="AR266" i="5" s="1"/>
  <c r="AS266" i="5" s="1"/>
  <c r="F266" i="5"/>
  <c r="G266" i="5" s="1"/>
  <c r="K265" i="5"/>
  <c r="L265" i="5" s="1"/>
  <c r="M265" i="5" s="1"/>
  <c r="N265" i="5" s="1"/>
  <c r="O265" i="5" s="1"/>
  <c r="P265" i="5" s="1"/>
  <c r="Q265" i="5" s="1"/>
  <c r="R265" i="5" s="1"/>
  <c r="S265" i="5" s="1"/>
  <c r="T265" i="5" s="1"/>
  <c r="U265" i="5" s="1"/>
  <c r="V265" i="5" s="1"/>
  <c r="W265" i="5" s="1"/>
  <c r="X265" i="5" s="1"/>
  <c r="Y265" i="5" s="1"/>
  <c r="Z265" i="5" s="1"/>
  <c r="AA265" i="5" s="1"/>
  <c r="AB265" i="5" s="1"/>
  <c r="AC265" i="5" s="1"/>
  <c r="AD265" i="5" s="1"/>
  <c r="AE265" i="5" s="1"/>
  <c r="AF265" i="5" s="1"/>
  <c r="AG265" i="5" s="1"/>
  <c r="AH265" i="5" s="1"/>
  <c r="AI265" i="5" s="1"/>
  <c r="AJ265" i="5" s="1"/>
  <c r="AK265" i="5" s="1"/>
  <c r="AL265" i="5" s="1"/>
  <c r="AM265" i="5" s="1"/>
  <c r="AN265" i="5" s="1"/>
  <c r="AO265" i="5" s="1"/>
  <c r="AP265" i="5" s="1"/>
  <c r="AQ265" i="5" s="1"/>
  <c r="AR265" i="5" s="1"/>
  <c r="AS265" i="5" s="1"/>
  <c r="F265" i="5"/>
  <c r="G265" i="5" s="1"/>
  <c r="H265" i="5" s="1"/>
  <c r="CI264" i="5" a="1"/>
  <c r="CI264" i="5" s="1"/>
  <c r="CH264" i="5" a="1"/>
  <c r="CH264" i="5" s="1"/>
  <c r="CG264" i="5" a="1"/>
  <c r="CG264" i="5" s="1"/>
  <c r="CF264" i="5" a="1"/>
  <c r="CF264" i="5" s="1"/>
  <c r="CE264" i="5" a="1"/>
  <c r="CE264" i="5" s="1"/>
  <c r="CD264" i="5" a="1"/>
  <c r="CD264" i="5" s="1"/>
  <c r="CC264" i="5" a="1"/>
  <c r="CC264" i="5" s="1"/>
  <c r="CB264" i="5" a="1"/>
  <c r="CB264" i="5" s="1"/>
  <c r="CA264" i="5" a="1"/>
  <c r="CA264" i="5" s="1"/>
  <c r="BZ264" i="5" a="1"/>
  <c r="BZ264" i="5" s="1"/>
  <c r="BY264" i="5" a="1"/>
  <c r="BY264" i="5" s="1"/>
  <c r="BX264" i="5" a="1"/>
  <c r="BX264" i="5" s="1"/>
  <c r="BW264" i="5" a="1"/>
  <c r="BW264" i="5" s="1"/>
  <c r="BV264" i="5" a="1"/>
  <c r="BV264" i="5" s="1"/>
  <c r="BU264" i="5" a="1"/>
  <c r="BU264" i="5" s="1"/>
  <c r="BT264" i="5" a="1"/>
  <c r="BT264" i="5" s="1"/>
  <c r="BS264" i="5" a="1"/>
  <c r="BS264" i="5" s="1"/>
  <c r="BR264" i="5" a="1"/>
  <c r="BR264" i="5" s="1"/>
  <c r="BQ264" i="5" a="1"/>
  <c r="BQ264" i="5" s="1"/>
  <c r="BP264" i="5" a="1"/>
  <c r="BP264" i="5" s="1"/>
  <c r="BO264" i="5" a="1"/>
  <c r="BO264" i="5" s="1"/>
  <c r="BN264" i="5" a="1"/>
  <c r="BN264" i="5" s="1"/>
  <c r="BM264" i="5" a="1"/>
  <c r="BM264" i="5" s="1"/>
  <c r="BL264" i="5" a="1"/>
  <c r="BL264" i="5" s="1"/>
  <c r="BK264" i="5" a="1"/>
  <c r="BK264" i="5" s="1"/>
  <c r="BJ264" i="5" a="1"/>
  <c r="BJ264" i="5" s="1"/>
  <c r="BI264" i="5" a="1"/>
  <c r="BI264" i="5" s="1"/>
  <c r="BH264" i="5" a="1"/>
  <c r="BH264" i="5" s="1"/>
  <c r="BG264" i="5" a="1"/>
  <c r="BG264" i="5" s="1"/>
  <c r="BF264" i="5" a="1"/>
  <c r="BF264" i="5" s="1"/>
  <c r="BE264" i="5" a="1"/>
  <c r="BE264" i="5" s="1"/>
  <c r="BD264" i="5" a="1"/>
  <c r="BD264" i="5" s="1"/>
  <c r="BC264" i="5" a="1"/>
  <c r="BC264" i="5" s="1"/>
  <c r="BB264" i="5" a="1"/>
  <c r="BB264" i="5" s="1"/>
  <c r="BA264" i="5" a="1"/>
  <c r="BA264" i="5" s="1"/>
  <c r="AZ264" i="5" a="1"/>
  <c r="AZ264" i="5" s="1"/>
  <c r="AY264" i="5" a="1"/>
  <c r="AY264" i="5" s="1"/>
  <c r="AX264" i="5" a="1"/>
  <c r="AX264" i="5" s="1"/>
  <c r="AW264" i="5" a="1"/>
  <c r="AW264" i="5" s="1"/>
  <c r="AV264" i="5" a="1"/>
  <c r="AV264" i="5" s="1"/>
  <c r="AU264" i="5" a="1"/>
  <c r="AU264" i="5" s="1"/>
  <c r="AU263" i="5" a="1"/>
  <c r="AU263" i="5" s="1"/>
  <c r="B259" i="5"/>
  <c r="CI252" i="5" a="1"/>
  <c r="CI252" i="5" s="1"/>
  <c r="CH252" i="5" a="1"/>
  <c r="CH252" i="5" s="1"/>
  <c r="CG252" i="5" a="1"/>
  <c r="CG252" i="5" s="1"/>
  <c r="CF252" i="5" a="1"/>
  <c r="CF252" i="5" s="1"/>
  <c r="CE252" i="5" a="1"/>
  <c r="CE252" i="5" s="1"/>
  <c r="CD252" i="5" a="1"/>
  <c r="CD252" i="5" s="1"/>
  <c r="CC252" i="5" a="1"/>
  <c r="CC252" i="5" s="1"/>
  <c r="CB252" i="5" a="1"/>
  <c r="CB252" i="5" s="1"/>
  <c r="CA252" i="5" a="1"/>
  <c r="CA252" i="5" s="1"/>
  <c r="BZ252" i="5" a="1"/>
  <c r="BZ252" i="5" s="1"/>
  <c r="BY252" i="5" a="1"/>
  <c r="BY252" i="5" s="1"/>
  <c r="BX252" i="5" a="1"/>
  <c r="BX252" i="5" s="1"/>
  <c r="BW252" i="5" a="1"/>
  <c r="BW252" i="5" s="1"/>
  <c r="BV252" i="5" a="1"/>
  <c r="BV252" i="5" s="1"/>
  <c r="BU252" i="5" a="1"/>
  <c r="BU252" i="5" s="1"/>
  <c r="BT252" i="5" a="1"/>
  <c r="BT252" i="5" s="1"/>
  <c r="BS252" i="5" a="1"/>
  <c r="BS252" i="5" s="1"/>
  <c r="BR252" i="5" a="1"/>
  <c r="BR252" i="5" s="1"/>
  <c r="BQ252" i="5" a="1"/>
  <c r="BQ252" i="5" s="1"/>
  <c r="BP252" i="5" a="1"/>
  <c r="BP252" i="5" s="1"/>
  <c r="BO252" i="5" a="1"/>
  <c r="BO252" i="5" s="1"/>
  <c r="BN252" i="5" a="1"/>
  <c r="BN252" i="5" s="1"/>
  <c r="BM252" i="5" a="1"/>
  <c r="BM252" i="5" s="1"/>
  <c r="BL252" i="5" a="1"/>
  <c r="BL252" i="5" s="1"/>
  <c r="BK252" i="5" a="1"/>
  <c r="BK252" i="5" s="1"/>
  <c r="BJ252" i="5" a="1"/>
  <c r="BJ252" i="5" s="1"/>
  <c r="BI252" i="5" a="1"/>
  <c r="BI252" i="5" s="1"/>
  <c r="BH252" i="5" a="1"/>
  <c r="BH252" i="5" s="1"/>
  <c r="BG252" i="5" a="1"/>
  <c r="BG252" i="5" s="1"/>
  <c r="BF252" i="5" a="1"/>
  <c r="BF252" i="5" s="1"/>
  <c r="BE252" i="5" a="1"/>
  <c r="BE252" i="5" s="1"/>
  <c r="BD252" i="5" a="1"/>
  <c r="BD252" i="5" s="1"/>
  <c r="BC252" i="5" a="1"/>
  <c r="BC252" i="5" s="1"/>
  <c r="BB252" i="5" a="1"/>
  <c r="BB252" i="5" s="1"/>
  <c r="BA252" i="5" a="1"/>
  <c r="BA252" i="5" s="1"/>
  <c r="AZ252" i="5" a="1"/>
  <c r="AZ252" i="5" s="1"/>
  <c r="AY252" i="5" a="1"/>
  <c r="AY252" i="5" s="1"/>
  <c r="AX252" i="5" a="1"/>
  <c r="AX252" i="5" s="1"/>
  <c r="AW252" i="5" a="1"/>
  <c r="AW252" i="5" s="1"/>
  <c r="AV252" i="5" a="1"/>
  <c r="AV252" i="5" s="1"/>
  <c r="AU252" i="5" a="1"/>
  <c r="AU252" i="5" s="1"/>
  <c r="F252" i="5"/>
  <c r="G252" i="5" s="1"/>
  <c r="H252" i="5" s="1"/>
  <c r="I252" i="5" s="1"/>
  <c r="J252" i="5" s="1"/>
  <c r="K252" i="5" s="1"/>
  <c r="L252" i="5" s="1"/>
  <c r="M252" i="5" s="1"/>
  <c r="N252" i="5" s="1"/>
  <c r="O252" i="5" s="1"/>
  <c r="P252" i="5" s="1"/>
  <c r="Q252" i="5" s="1"/>
  <c r="R252" i="5" s="1"/>
  <c r="S252" i="5" s="1"/>
  <c r="T252" i="5" s="1"/>
  <c r="U252" i="5" s="1"/>
  <c r="V252" i="5" s="1"/>
  <c r="W252" i="5" s="1"/>
  <c r="X252" i="5" s="1"/>
  <c r="Y252" i="5" s="1"/>
  <c r="Z252" i="5" s="1"/>
  <c r="AA252" i="5" s="1"/>
  <c r="AB252" i="5" s="1"/>
  <c r="AC252" i="5" s="1"/>
  <c r="AD252" i="5" s="1"/>
  <c r="AE252" i="5" s="1"/>
  <c r="AF252" i="5" s="1"/>
  <c r="AG252" i="5" s="1"/>
  <c r="AH252" i="5" s="1"/>
  <c r="AI252" i="5" s="1"/>
  <c r="AJ252" i="5" s="1"/>
  <c r="AK252" i="5" s="1"/>
  <c r="AL252" i="5" s="1"/>
  <c r="AM252" i="5" s="1"/>
  <c r="AN252" i="5" s="1"/>
  <c r="AO252" i="5" s="1"/>
  <c r="AP252" i="5" s="1"/>
  <c r="AQ252" i="5" s="1"/>
  <c r="AR252" i="5" s="1"/>
  <c r="AS252" i="5" s="1"/>
  <c r="CI251" i="5" a="1"/>
  <c r="CI251" i="5" s="1"/>
  <c r="CH251" i="5" a="1"/>
  <c r="CH251" i="5" s="1"/>
  <c r="CG251" i="5" a="1"/>
  <c r="CG251" i="5" s="1"/>
  <c r="CF251" i="5" a="1"/>
  <c r="CF251" i="5" s="1"/>
  <c r="CE251" i="5" a="1"/>
  <c r="CE251" i="5" s="1"/>
  <c r="CD251" i="5" a="1"/>
  <c r="CD251" i="5" s="1"/>
  <c r="CC251" i="5" a="1"/>
  <c r="CC251" i="5" s="1"/>
  <c r="CB251" i="5" a="1"/>
  <c r="CB251" i="5" s="1"/>
  <c r="CA251" i="5" a="1"/>
  <c r="CA251" i="5" s="1"/>
  <c r="BZ251" i="5" a="1"/>
  <c r="BZ251" i="5" s="1"/>
  <c r="BY251" i="5" a="1"/>
  <c r="BY251" i="5" s="1"/>
  <c r="BX251" i="5" a="1"/>
  <c r="BX251" i="5" s="1"/>
  <c r="BW251" i="5" a="1"/>
  <c r="BW251" i="5" s="1"/>
  <c r="BV251" i="5" a="1"/>
  <c r="BV251" i="5" s="1"/>
  <c r="BU251" i="5" a="1"/>
  <c r="BU251" i="5" s="1"/>
  <c r="BT251" i="5" a="1"/>
  <c r="BT251" i="5" s="1"/>
  <c r="BS251" i="5" a="1"/>
  <c r="BS251" i="5" s="1"/>
  <c r="BR251" i="5" a="1"/>
  <c r="BR251" i="5" s="1"/>
  <c r="BQ251" i="5" a="1"/>
  <c r="BQ251" i="5" s="1"/>
  <c r="BP251" i="5" a="1"/>
  <c r="BP251" i="5" s="1"/>
  <c r="BO251" i="5" a="1"/>
  <c r="BO251" i="5" s="1"/>
  <c r="BN251" i="5" a="1"/>
  <c r="BN251" i="5" s="1"/>
  <c r="BM251" i="5" a="1"/>
  <c r="BM251" i="5" s="1"/>
  <c r="BL251" i="5" a="1"/>
  <c r="BL251" i="5" s="1"/>
  <c r="BK251" i="5" a="1"/>
  <c r="BK251" i="5" s="1"/>
  <c r="BJ251" i="5" a="1"/>
  <c r="BJ251" i="5" s="1"/>
  <c r="BI251" i="5" a="1"/>
  <c r="BI251" i="5" s="1"/>
  <c r="BH251" i="5" a="1"/>
  <c r="BH251" i="5" s="1"/>
  <c r="BG251" i="5" a="1"/>
  <c r="BG251" i="5" s="1"/>
  <c r="BF251" i="5" a="1"/>
  <c r="BF251" i="5" s="1"/>
  <c r="BE251" i="5" a="1"/>
  <c r="BE251" i="5" s="1"/>
  <c r="BD251" i="5" a="1"/>
  <c r="BD251" i="5" s="1"/>
  <c r="BC251" i="5" a="1"/>
  <c r="BC251" i="5" s="1"/>
  <c r="BB251" i="5" a="1"/>
  <c r="BB251" i="5" s="1"/>
  <c r="BA251" i="5" a="1"/>
  <c r="BA251" i="5" s="1"/>
  <c r="AZ251" i="5" a="1"/>
  <c r="AZ251" i="5" s="1"/>
  <c r="AY251" i="5" a="1"/>
  <c r="AY251" i="5" s="1"/>
  <c r="AX251" i="5" a="1"/>
  <c r="AX251" i="5" s="1"/>
  <c r="AW251" i="5" a="1"/>
  <c r="AW251" i="5" s="1"/>
  <c r="AV251" i="5" a="1"/>
  <c r="AV251" i="5" s="1"/>
  <c r="AU251" i="5" a="1"/>
  <c r="AU251" i="5" s="1"/>
  <c r="F251" i="5"/>
  <c r="G251" i="5" s="1"/>
  <c r="H251" i="5" s="1"/>
  <c r="I251" i="5" s="1"/>
  <c r="J251" i="5" s="1"/>
  <c r="K251" i="5" s="1"/>
  <c r="L251" i="5" s="1"/>
  <c r="M251" i="5" s="1"/>
  <c r="N251" i="5" s="1"/>
  <c r="O251" i="5" s="1"/>
  <c r="P251" i="5" s="1"/>
  <c r="Q251" i="5" s="1"/>
  <c r="R251" i="5" s="1"/>
  <c r="S251" i="5" s="1"/>
  <c r="T251" i="5" s="1"/>
  <c r="U251" i="5" s="1"/>
  <c r="V251" i="5" s="1"/>
  <c r="W251" i="5" s="1"/>
  <c r="X251" i="5" s="1"/>
  <c r="Y251" i="5" s="1"/>
  <c r="Z251" i="5" s="1"/>
  <c r="AA251" i="5" s="1"/>
  <c r="AB251" i="5" s="1"/>
  <c r="AC251" i="5" s="1"/>
  <c r="AD251" i="5" s="1"/>
  <c r="AE251" i="5" s="1"/>
  <c r="AF251" i="5" s="1"/>
  <c r="AG251" i="5" s="1"/>
  <c r="AH251" i="5" s="1"/>
  <c r="AI251" i="5" s="1"/>
  <c r="AJ251" i="5" s="1"/>
  <c r="AK251" i="5" s="1"/>
  <c r="AL251" i="5" s="1"/>
  <c r="AM251" i="5" s="1"/>
  <c r="AN251" i="5" s="1"/>
  <c r="AO251" i="5" s="1"/>
  <c r="AP251" i="5" s="1"/>
  <c r="AQ251" i="5" s="1"/>
  <c r="AR251" i="5" s="1"/>
  <c r="AS251" i="5" s="1"/>
  <c r="E250" i="5"/>
  <c r="CI249" i="5" a="1"/>
  <c r="CI249" i="5" s="1"/>
  <c r="CH249" i="5" a="1"/>
  <c r="CH249" i="5" s="1"/>
  <c r="CG249" i="5" a="1"/>
  <c r="CG249" i="5" s="1"/>
  <c r="CF249" i="5" a="1"/>
  <c r="CF249" i="5" s="1"/>
  <c r="CE249" i="5" a="1"/>
  <c r="CE249" i="5" s="1"/>
  <c r="CD249" i="5" a="1"/>
  <c r="CD249" i="5" s="1"/>
  <c r="CC249" i="5" a="1"/>
  <c r="CC249" i="5" s="1"/>
  <c r="CB249" i="5" a="1"/>
  <c r="CB249" i="5" s="1"/>
  <c r="CA249" i="5" a="1"/>
  <c r="CA249" i="5" s="1"/>
  <c r="BZ249" i="5" a="1"/>
  <c r="BZ249" i="5" s="1"/>
  <c r="BY249" i="5" a="1"/>
  <c r="BY249" i="5" s="1"/>
  <c r="BX249" i="5" a="1"/>
  <c r="BX249" i="5" s="1"/>
  <c r="BW249" i="5" a="1"/>
  <c r="BW249" i="5" s="1"/>
  <c r="BV249" i="5" a="1"/>
  <c r="BV249" i="5" s="1"/>
  <c r="BU249" i="5" a="1"/>
  <c r="BU249" i="5" s="1"/>
  <c r="BT249" i="5" a="1"/>
  <c r="BT249" i="5" s="1"/>
  <c r="BS249" i="5" a="1"/>
  <c r="BS249" i="5" s="1"/>
  <c r="BR249" i="5" a="1"/>
  <c r="BR249" i="5" s="1"/>
  <c r="BQ249" i="5" a="1"/>
  <c r="BQ249" i="5" s="1"/>
  <c r="BP249" i="5" a="1"/>
  <c r="BP249" i="5" s="1"/>
  <c r="BO249" i="5" a="1"/>
  <c r="BO249" i="5" s="1"/>
  <c r="BN249" i="5" a="1"/>
  <c r="BN249" i="5" s="1"/>
  <c r="BM249" i="5" a="1"/>
  <c r="BM249" i="5" s="1"/>
  <c r="BL249" i="5" a="1"/>
  <c r="BL249" i="5" s="1"/>
  <c r="BK249" i="5" a="1"/>
  <c r="BK249" i="5" s="1"/>
  <c r="BJ249" i="5" a="1"/>
  <c r="BJ249" i="5" s="1"/>
  <c r="BI249" i="5" a="1"/>
  <c r="BI249" i="5" s="1"/>
  <c r="BH249" i="5" a="1"/>
  <c r="BH249" i="5" s="1"/>
  <c r="BG249" i="5" a="1"/>
  <c r="BG249" i="5" s="1"/>
  <c r="BF249" i="5" a="1"/>
  <c r="BF249" i="5" s="1"/>
  <c r="BE249" i="5" a="1"/>
  <c r="BE249" i="5" s="1"/>
  <c r="BD249" i="5" a="1"/>
  <c r="BD249" i="5" s="1"/>
  <c r="BC249" i="5" a="1"/>
  <c r="BC249" i="5" s="1"/>
  <c r="BB249" i="5" a="1"/>
  <c r="BB249" i="5" s="1"/>
  <c r="K249" i="5"/>
  <c r="L249" i="5" s="1"/>
  <c r="M249" i="5" s="1"/>
  <c r="N249" i="5" s="1"/>
  <c r="O249" i="5" s="1"/>
  <c r="P249" i="5" s="1"/>
  <c r="Q249" i="5" s="1"/>
  <c r="R249" i="5" s="1"/>
  <c r="S249" i="5" s="1"/>
  <c r="T249" i="5" s="1"/>
  <c r="U249" i="5" s="1"/>
  <c r="V249" i="5" s="1"/>
  <c r="W249" i="5" s="1"/>
  <c r="X249" i="5" s="1"/>
  <c r="Y249" i="5" s="1"/>
  <c r="Z249" i="5" s="1"/>
  <c r="AA249" i="5" s="1"/>
  <c r="AB249" i="5" s="1"/>
  <c r="AC249" i="5" s="1"/>
  <c r="AD249" i="5" s="1"/>
  <c r="AE249" i="5" s="1"/>
  <c r="AF249" i="5" s="1"/>
  <c r="AG249" i="5" s="1"/>
  <c r="AH249" i="5" s="1"/>
  <c r="AI249" i="5" s="1"/>
  <c r="AJ249" i="5" s="1"/>
  <c r="AK249" i="5" s="1"/>
  <c r="AL249" i="5" s="1"/>
  <c r="AM249" i="5" s="1"/>
  <c r="AN249" i="5" s="1"/>
  <c r="AO249" i="5" s="1"/>
  <c r="AP249" i="5" s="1"/>
  <c r="AQ249" i="5" s="1"/>
  <c r="AR249" i="5" s="1"/>
  <c r="AS249" i="5" s="1"/>
  <c r="F249" i="5"/>
  <c r="K248" i="5"/>
  <c r="L248" i="5" s="1"/>
  <c r="M248" i="5" s="1"/>
  <c r="N248" i="5" s="1"/>
  <c r="O248" i="5" s="1"/>
  <c r="P248" i="5" s="1"/>
  <c r="Q248" i="5" s="1"/>
  <c r="R248" i="5" s="1"/>
  <c r="S248" i="5" s="1"/>
  <c r="T248" i="5" s="1"/>
  <c r="U248" i="5" s="1"/>
  <c r="V248" i="5" s="1"/>
  <c r="W248" i="5" s="1"/>
  <c r="X248" i="5" s="1"/>
  <c r="Y248" i="5" s="1"/>
  <c r="Z248" i="5" s="1"/>
  <c r="AA248" i="5" s="1"/>
  <c r="AB248" i="5" s="1"/>
  <c r="AC248" i="5" s="1"/>
  <c r="AD248" i="5" s="1"/>
  <c r="AE248" i="5" s="1"/>
  <c r="AF248" i="5" s="1"/>
  <c r="AG248" i="5" s="1"/>
  <c r="AH248" i="5" s="1"/>
  <c r="AI248" i="5" s="1"/>
  <c r="AJ248" i="5" s="1"/>
  <c r="AK248" i="5" s="1"/>
  <c r="AL248" i="5" s="1"/>
  <c r="AM248" i="5" s="1"/>
  <c r="AN248" i="5" s="1"/>
  <c r="AO248" i="5" s="1"/>
  <c r="AP248" i="5" s="1"/>
  <c r="AQ248" i="5" s="1"/>
  <c r="AR248" i="5" s="1"/>
  <c r="AS248" i="5" s="1"/>
  <c r="F248" i="5"/>
  <c r="G248" i="5" s="1"/>
  <c r="H248" i="5" s="1"/>
  <c r="I248" i="5" s="1"/>
  <c r="CI247" i="5" a="1"/>
  <c r="CI247" i="5" s="1"/>
  <c r="CH247" i="5" a="1"/>
  <c r="CH247" i="5" s="1"/>
  <c r="CG247" i="5" a="1"/>
  <c r="CG247" i="5" s="1"/>
  <c r="CF247" i="5" a="1"/>
  <c r="CF247" i="5" s="1"/>
  <c r="CE247" i="5" a="1"/>
  <c r="CE247" i="5" s="1"/>
  <c r="CD247" i="5" a="1"/>
  <c r="CD247" i="5" s="1"/>
  <c r="CC247" i="5" a="1"/>
  <c r="CC247" i="5" s="1"/>
  <c r="CB247" i="5" a="1"/>
  <c r="CB247" i="5" s="1"/>
  <c r="CA247" i="5" a="1"/>
  <c r="CA247" i="5" s="1"/>
  <c r="BZ247" i="5" a="1"/>
  <c r="BZ247" i="5" s="1"/>
  <c r="BY247" i="5" a="1"/>
  <c r="BY247" i="5" s="1"/>
  <c r="BX247" i="5" a="1"/>
  <c r="BX247" i="5" s="1"/>
  <c r="BW247" i="5" a="1"/>
  <c r="BW247" i="5" s="1"/>
  <c r="BV247" i="5" a="1"/>
  <c r="BV247" i="5" s="1"/>
  <c r="BU247" i="5" a="1"/>
  <c r="BU247" i="5" s="1"/>
  <c r="BT247" i="5" a="1"/>
  <c r="BT247" i="5" s="1"/>
  <c r="BS247" i="5" a="1"/>
  <c r="BS247" i="5" s="1"/>
  <c r="BR247" i="5" a="1"/>
  <c r="BR247" i="5" s="1"/>
  <c r="BQ247" i="5" a="1"/>
  <c r="BQ247" i="5" s="1"/>
  <c r="BP247" i="5" a="1"/>
  <c r="BP247" i="5" s="1"/>
  <c r="BO247" i="5" a="1"/>
  <c r="BO247" i="5" s="1"/>
  <c r="BN247" i="5" a="1"/>
  <c r="BN247" i="5" s="1"/>
  <c r="BM247" i="5" a="1"/>
  <c r="BM247" i="5" s="1"/>
  <c r="BL247" i="5" a="1"/>
  <c r="BL247" i="5" s="1"/>
  <c r="BK247" i="5" a="1"/>
  <c r="BK247" i="5" s="1"/>
  <c r="BJ247" i="5" a="1"/>
  <c r="BJ247" i="5" s="1"/>
  <c r="BI247" i="5" a="1"/>
  <c r="BI247" i="5" s="1"/>
  <c r="BH247" i="5" a="1"/>
  <c r="BH247" i="5" s="1"/>
  <c r="BG247" i="5" a="1"/>
  <c r="BG247" i="5" s="1"/>
  <c r="BF247" i="5" a="1"/>
  <c r="BF247" i="5" s="1"/>
  <c r="BE247" i="5" a="1"/>
  <c r="BE247" i="5" s="1"/>
  <c r="BD247" i="5" a="1"/>
  <c r="BD247" i="5" s="1"/>
  <c r="BC247" i="5" a="1"/>
  <c r="BC247" i="5" s="1"/>
  <c r="BB247" i="5" a="1"/>
  <c r="BB247" i="5" s="1"/>
  <c r="BA247" i="5" a="1"/>
  <c r="BA247" i="5" s="1"/>
  <c r="AZ247" i="5" a="1"/>
  <c r="AZ247" i="5" s="1"/>
  <c r="AY247" i="5" a="1"/>
  <c r="AY247" i="5" s="1"/>
  <c r="AX247" i="5" a="1"/>
  <c r="AX247" i="5" s="1"/>
  <c r="AW247" i="5" a="1"/>
  <c r="AW247" i="5" s="1"/>
  <c r="AV247" i="5" a="1"/>
  <c r="AV247" i="5" s="1"/>
  <c r="AU247" i="5" a="1"/>
  <c r="AU247" i="5" s="1"/>
  <c r="AU246" i="5" a="1"/>
  <c r="AU246" i="5" s="1"/>
  <c r="B242" i="5"/>
  <c r="CI235" i="5" a="1"/>
  <c r="CI235" i="5" s="1"/>
  <c r="CH235" i="5" a="1"/>
  <c r="CH235" i="5" s="1"/>
  <c r="CG235" i="5" a="1"/>
  <c r="CG235" i="5" s="1"/>
  <c r="CF235" i="5" a="1"/>
  <c r="CF235" i="5" s="1"/>
  <c r="CE235" i="5" a="1"/>
  <c r="CE235" i="5" s="1"/>
  <c r="CD235" i="5" a="1"/>
  <c r="CD235" i="5" s="1"/>
  <c r="CC235" i="5" a="1"/>
  <c r="CC235" i="5" s="1"/>
  <c r="CB235" i="5" a="1"/>
  <c r="CB235" i="5" s="1"/>
  <c r="CA235" i="5" a="1"/>
  <c r="CA235" i="5" s="1"/>
  <c r="BZ235" i="5" a="1"/>
  <c r="BZ235" i="5" s="1"/>
  <c r="BY235" i="5" a="1"/>
  <c r="BY235" i="5" s="1"/>
  <c r="BX235" i="5" a="1"/>
  <c r="BX235" i="5" s="1"/>
  <c r="BW235" i="5" a="1"/>
  <c r="BW235" i="5" s="1"/>
  <c r="BV235" i="5" a="1"/>
  <c r="BV235" i="5" s="1"/>
  <c r="BU235" i="5" a="1"/>
  <c r="BU235" i="5" s="1"/>
  <c r="BT235" i="5" a="1"/>
  <c r="BT235" i="5" s="1"/>
  <c r="BS235" i="5" a="1"/>
  <c r="BS235" i="5" s="1"/>
  <c r="BR235" i="5" a="1"/>
  <c r="BR235" i="5" s="1"/>
  <c r="BQ235" i="5" a="1"/>
  <c r="BQ235" i="5" s="1"/>
  <c r="BP235" i="5" a="1"/>
  <c r="BP235" i="5" s="1"/>
  <c r="BO235" i="5" a="1"/>
  <c r="BO235" i="5" s="1"/>
  <c r="BN235" i="5" a="1"/>
  <c r="BN235" i="5" s="1"/>
  <c r="BM235" i="5" a="1"/>
  <c r="BM235" i="5" s="1"/>
  <c r="BL235" i="5" a="1"/>
  <c r="BL235" i="5" s="1"/>
  <c r="BK235" i="5" a="1"/>
  <c r="BK235" i="5" s="1"/>
  <c r="BJ235" i="5" a="1"/>
  <c r="BJ235" i="5" s="1"/>
  <c r="BI235" i="5" a="1"/>
  <c r="BI235" i="5" s="1"/>
  <c r="BH235" i="5" a="1"/>
  <c r="BH235" i="5" s="1"/>
  <c r="BG235" i="5" a="1"/>
  <c r="BG235" i="5" s="1"/>
  <c r="BF235" i="5" a="1"/>
  <c r="BF235" i="5" s="1"/>
  <c r="BE235" i="5" a="1"/>
  <c r="BE235" i="5" s="1"/>
  <c r="BD235" i="5" a="1"/>
  <c r="BD235" i="5" s="1"/>
  <c r="BC235" i="5" a="1"/>
  <c r="BC235" i="5" s="1"/>
  <c r="BB235" i="5" a="1"/>
  <c r="BB235" i="5" s="1"/>
  <c r="BA235" i="5" a="1"/>
  <c r="BA235" i="5" s="1"/>
  <c r="AZ235" i="5" a="1"/>
  <c r="AZ235" i="5" s="1"/>
  <c r="AY235" i="5" a="1"/>
  <c r="AY235" i="5" s="1"/>
  <c r="AX235" i="5" a="1"/>
  <c r="AX235" i="5" s="1"/>
  <c r="AW235" i="5" a="1"/>
  <c r="AW235" i="5" s="1"/>
  <c r="AV235" i="5" a="1"/>
  <c r="AV235" i="5" s="1"/>
  <c r="AU235" i="5" a="1"/>
  <c r="AU235" i="5" s="1"/>
  <c r="F235" i="5"/>
  <c r="G235" i="5" s="1"/>
  <c r="H235" i="5" s="1"/>
  <c r="I235" i="5" s="1"/>
  <c r="J235" i="5" s="1"/>
  <c r="K235" i="5" s="1"/>
  <c r="L235" i="5" s="1"/>
  <c r="M235" i="5" s="1"/>
  <c r="N235" i="5" s="1"/>
  <c r="O235" i="5" s="1"/>
  <c r="P235" i="5" s="1"/>
  <c r="Q235" i="5" s="1"/>
  <c r="R235" i="5" s="1"/>
  <c r="S235" i="5" s="1"/>
  <c r="T235" i="5" s="1"/>
  <c r="U235" i="5" s="1"/>
  <c r="V235" i="5" s="1"/>
  <c r="W235" i="5" s="1"/>
  <c r="X235" i="5" s="1"/>
  <c r="Y235" i="5" s="1"/>
  <c r="Z235" i="5" s="1"/>
  <c r="AA235" i="5" s="1"/>
  <c r="AB235" i="5" s="1"/>
  <c r="AC235" i="5" s="1"/>
  <c r="AD235" i="5" s="1"/>
  <c r="AE235" i="5" s="1"/>
  <c r="AF235" i="5" s="1"/>
  <c r="AG235" i="5" s="1"/>
  <c r="AH235" i="5" s="1"/>
  <c r="AI235" i="5" s="1"/>
  <c r="AJ235" i="5" s="1"/>
  <c r="AK235" i="5" s="1"/>
  <c r="AL235" i="5" s="1"/>
  <c r="AM235" i="5" s="1"/>
  <c r="AN235" i="5" s="1"/>
  <c r="AO235" i="5" s="1"/>
  <c r="AP235" i="5" s="1"/>
  <c r="AQ235" i="5" s="1"/>
  <c r="AR235" i="5" s="1"/>
  <c r="AS235" i="5" s="1"/>
  <c r="CI234" i="5" a="1"/>
  <c r="CI234" i="5" s="1"/>
  <c r="CH234" i="5" a="1"/>
  <c r="CH234" i="5" s="1"/>
  <c r="CG234" i="5" a="1"/>
  <c r="CG234" i="5" s="1"/>
  <c r="CF234" i="5" a="1"/>
  <c r="CF234" i="5" s="1"/>
  <c r="CE234" i="5" a="1"/>
  <c r="CE234" i="5" s="1"/>
  <c r="CD234" i="5" a="1"/>
  <c r="CD234" i="5" s="1"/>
  <c r="CC234" i="5" a="1"/>
  <c r="CC234" i="5" s="1"/>
  <c r="CB234" i="5" a="1"/>
  <c r="CB234" i="5" s="1"/>
  <c r="CA234" i="5" a="1"/>
  <c r="CA234" i="5" s="1"/>
  <c r="BZ234" i="5" a="1"/>
  <c r="BZ234" i="5" s="1"/>
  <c r="BY234" i="5" a="1"/>
  <c r="BY234" i="5" s="1"/>
  <c r="BX234" i="5" a="1"/>
  <c r="BX234" i="5" s="1"/>
  <c r="BW234" i="5" a="1"/>
  <c r="BW234" i="5" s="1"/>
  <c r="BV234" i="5" a="1"/>
  <c r="BV234" i="5" s="1"/>
  <c r="BU234" i="5" a="1"/>
  <c r="BU234" i="5" s="1"/>
  <c r="BT234" i="5" a="1"/>
  <c r="BT234" i="5" s="1"/>
  <c r="BS234" i="5" a="1"/>
  <c r="BS234" i="5" s="1"/>
  <c r="BR234" i="5" a="1"/>
  <c r="BR234" i="5" s="1"/>
  <c r="BQ234" i="5" a="1"/>
  <c r="BQ234" i="5" s="1"/>
  <c r="BP234" i="5" a="1"/>
  <c r="BP234" i="5" s="1"/>
  <c r="BO234" i="5" a="1"/>
  <c r="BO234" i="5" s="1"/>
  <c r="BN234" i="5" a="1"/>
  <c r="BN234" i="5" s="1"/>
  <c r="BM234" i="5" a="1"/>
  <c r="BM234" i="5" s="1"/>
  <c r="BL234" i="5" a="1"/>
  <c r="BL234" i="5" s="1"/>
  <c r="BK234" i="5" a="1"/>
  <c r="BK234" i="5" s="1"/>
  <c r="BJ234" i="5" a="1"/>
  <c r="BJ234" i="5" s="1"/>
  <c r="BI234" i="5" a="1"/>
  <c r="BI234" i="5" s="1"/>
  <c r="BH234" i="5" a="1"/>
  <c r="BH234" i="5" s="1"/>
  <c r="BG234" i="5" a="1"/>
  <c r="BG234" i="5" s="1"/>
  <c r="BF234" i="5" a="1"/>
  <c r="BF234" i="5" s="1"/>
  <c r="BE234" i="5" a="1"/>
  <c r="BE234" i="5" s="1"/>
  <c r="BD234" i="5" a="1"/>
  <c r="BD234" i="5" s="1"/>
  <c r="BC234" i="5" a="1"/>
  <c r="BC234" i="5" s="1"/>
  <c r="BB234" i="5" a="1"/>
  <c r="BB234" i="5" s="1"/>
  <c r="BA234" i="5" a="1"/>
  <c r="BA234" i="5" s="1"/>
  <c r="AZ234" i="5" a="1"/>
  <c r="AZ234" i="5" s="1"/>
  <c r="AY234" i="5" a="1"/>
  <c r="AY234" i="5" s="1"/>
  <c r="AX234" i="5" a="1"/>
  <c r="AX234" i="5" s="1"/>
  <c r="AW234" i="5" a="1"/>
  <c r="AW234" i="5" s="1"/>
  <c r="AV234" i="5" a="1"/>
  <c r="AV234" i="5" s="1"/>
  <c r="AU234" i="5" a="1"/>
  <c r="AU234" i="5" s="1"/>
  <c r="F234" i="5"/>
  <c r="G234" i="5" s="1"/>
  <c r="H234" i="5" s="1"/>
  <c r="I234" i="5" s="1"/>
  <c r="J234" i="5" s="1"/>
  <c r="K234" i="5" s="1"/>
  <c r="L234" i="5" s="1"/>
  <c r="M234" i="5" s="1"/>
  <c r="N234" i="5" s="1"/>
  <c r="O234" i="5" s="1"/>
  <c r="P234" i="5" s="1"/>
  <c r="Q234" i="5" s="1"/>
  <c r="R234" i="5" s="1"/>
  <c r="S234" i="5" s="1"/>
  <c r="T234" i="5" s="1"/>
  <c r="U234" i="5" s="1"/>
  <c r="V234" i="5" s="1"/>
  <c r="W234" i="5" s="1"/>
  <c r="X234" i="5" s="1"/>
  <c r="Y234" i="5" s="1"/>
  <c r="Z234" i="5" s="1"/>
  <c r="AA234" i="5" s="1"/>
  <c r="AB234" i="5" s="1"/>
  <c r="AC234" i="5" s="1"/>
  <c r="AD234" i="5" s="1"/>
  <c r="AE234" i="5" s="1"/>
  <c r="AF234" i="5" s="1"/>
  <c r="AG234" i="5" s="1"/>
  <c r="AH234" i="5" s="1"/>
  <c r="AI234" i="5" s="1"/>
  <c r="AJ234" i="5" s="1"/>
  <c r="AK234" i="5" s="1"/>
  <c r="AL234" i="5" s="1"/>
  <c r="AM234" i="5" s="1"/>
  <c r="AN234" i="5" s="1"/>
  <c r="AO234" i="5" s="1"/>
  <c r="AP234" i="5" s="1"/>
  <c r="AQ234" i="5" s="1"/>
  <c r="AR234" i="5" s="1"/>
  <c r="AS234" i="5" s="1"/>
  <c r="CI232" i="5" a="1"/>
  <c r="CI232" i="5" s="1"/>
  <c r="CH232" i="5" a="1"/>
  <c r="CH232" i="5" s="1"/>
  <c r="CG232" i="5" a="1"/>
  <c r="CG232" i="5" s="1"/>
  <c r="CF232" i="5" a="1"/>
  <c r="CF232" i="5" s="1"/>
  <c r="CE232" i="5" a="1"/>
  <c r="CE232" i="5" s="1"/>
  <c r="CD232" i="5" a="1"/>
  <c r="CD232" i="5" s="1"/>
  <c r="CC232" i="5" a="1"/>
  <c r="CC232" i="5" s="1"/>
  <c r="CB232" i="5" a="1"/>
  <c r="CB232" i="5" s="1"/>
  <c r="CA232" i="5" a="1"/>
  <c r="CA232" i="5" s="1"/>
  <c r="BZ232" i="5" a="1"/>
  <c r="BZ232" i="5" s="1"/>
  <c r="BY232" i="5" a="1"/>
  <c r="BY232" i="5" s="1"/>
  <c r="BX232" i="5" a="1"/>
  <c r="BX232" i="5" s="1"/>
  <c r="BW232" i="5" a="1"/>
  <c r="BW232" i="5" s="1"/>
  <c r="BV232" i="5" a="1"/>
  <c r="BV232" i="5" s="1"/>
  <c r="BU232" i="5" a="1"/>
  <c r="BU232" i="5" s="1"/>
  <c r="BT232" i="5" a="1"/>
  <c r="BT232" i="5" s="1"/>
  <c r="BS232" i="5" a="1"/>
  <c r="BS232" i="5" s="1"/>
  <c r="BR232" i="5" a="1"/>
  <c r="BR232" i="5" s="1"/>
  <c r="BQ232" i="5" a="1"/>
  <c r="BQ232" i="5" s="1"/>
  <c r="BP232" i="5" a="1"/>
  <c r="BP232" i="5" s="1"/>
  <c r="BO232" i="5" a="1"/>
  <c r="BO232" i="5" s="1"/>
  <c r="BN232" i="5" a="1"/>
  <c r="BN232" i="5" s="1"/>
  <c r="BM232" i="5" a="1"/>
  <c r="BM232" i="5" s="1"/>
  <c r="BL232" i="5" a="1"/>
  <c r="BL232" i="5" s="1"/>
  <c r="BK232" i="5" a="1"/>
  <c r="BK232" i="5" s="1"/>
  <c r="BJ232" i="5" a="1"/>
  <c r="BJ232" i="5" s="1"/>
  <c r="BI232" i="5" a="1"/>
  <c r="BI232" i="5" s="1"/>
  <c r="BH232" i="5" a="1"/>
  <c r="BH232" i="5" s="1"/>
  <c r="BG232" i="5" a="1"/>
  <c r="BG232" i="5" s="1"/>
  <c r="BF232" i="5" a="1"/>
  <c r="BF232" i="5" s="1"/>
  <c r="BE232" i="5" a="1"/>
  <c r="BE232" i="5" s="1"/>
  <c r="BD232" i="5" a="1"/>
  <c r="BD232" i="5" s="1"/>
  <c r="BC232" i="5" a="1"/>
  <c r="BC232" i="5" s="1"/>
  <c r="BB232" i="5" a="1"/>
  <c r="BB232" i="5" s="1"/>
  <c r="K232" i="5"/>
  <c r="L232" i="5" s="1"/>
  <c r="M232" i="5" s="1"/>
  <c r="N232" i="5" s="1"/>
  <c r="O232" i="5" s="1"/>
  <c r="P232" i="5" s="1"/>
  <c r="Q232" i="5" s="1"/>
  <c r="R232" i="5" s="1"/>
  <c r="S232" i="5" s="1"/>
  <c r="T232" i="5" s="1"/>
  <c r="U232" i="5" s="1"/>
  <c r="V232" i="5" s="1"/>
  <c r="W232" i="5" s="1"/>
  <c r="X232" i="5" s="1"/>
  <c r="Y232" i="5" s="1"/>
  <c r="Z232" i="5" s="1"/>
  <c r="AA232" i="5" s="1"/>
  <c r="AB232" i="5" s="1"/>
  <c r="AC232" i="5" s="1"/>
  <c r="AD232" i="5" s="1"/>
  <c r="AE232" i="5" s="1"/>
  <c r="AF232" i="5" s="1"/>
  <c r="AG232" i="5" s="1"/>
  <c r="AH232" i="5" s="1"/>
  <c r="AI232" i="5" s="1"/>
  <c r="AJ232" i="5" s="1"/>
  <c r="AK232" i="5" s="1"/>
  <c r="AL232" i="5" s="1"/>
  <c r="AM232" i="5" s="1"/>
  <c r="AN232" i="5" s="1"/>
  <c r="AO232" i="5" s="1"/>
  <c r="AP232" i="5" s="1"/>
  <c r="AQ232" i="5" s="1"/>
  <c r="AR232" i="5" s="1"/>
  <c r="AS232" i="5" s="1"/>
  <c r="F232" i="5"/>
  <c r="G232" i="5" s="1"/>
  <c r="H232" i="5" s="1"/>
  <c r="I232" i="5" s="1"/>
  <c r="K231" i="5"/>
  <c r="L231" i="5" s="1"/>
  <c r="M231" i="5" s="1"/>
  <c r="N231" i="5" s="1"/>
  <c r="O231" i="5" s="1"/>
  <c r="P231" i="5" s="1"/>
  <c r="Q231" i="5" s="1"/>
  <c r="R231" i="5" s="1"/>
  <c r="S231" i="5" s="1"/>
  <c r="T231" i="5" s="1"/>
  <c r="U231" i="5" s="1"/>
  <c r="V231" i="5" s="1"/>
  <c r="W231" i="5" s="1"/>
  <c r="X231" i="5" s="1"/>
  <c r="Y231" i="5" s="1"/>
  <c r="Z231" i="5" s="1"/>
  <c r="AA231" i="5" s="1"/>
  <c r="AB231" i="5" s="1"/>
  <c r="AC231" i="5" s="1"/>
  <c r="AD231" i="5" s="1"/>
  <c r="AE231" i="5" s="1"/>
  <c r="AF231" i="5" s="1"/>
  <c r="AG231" i="5" s="1"/>
  <c r="AH231" i="5" s="1"/>
  <c r="AI231" i="5" s="1"/>
  <c r="AJ231" i="5" s="1"/>
  <c r="AK231" i="5" s="1"/>
  <c r="AL231" i="5" s="1"/>
  <c r="AM231" i="5" s="1"/>
  <c r="AN231" i="5" s="1"/>
  <c r="AO231" i="5" s="1"/>
  <c r="AP231" i="5" s="1"/>
  <c r="AQ231" i="5" s="1"/>
  <c r="AR231" i="5" s="1"/>
  <c r="AS231" i="5" s="1"/>
  <c r="F231" i="5"/>
  <c r="F230" i="5" s="1"/>
  <c r="CI230" i="5" a="1"/>
  <c r="CI230" i="5" s="1"/>
  <c r="CH230" i="5" a="1"/>
  <c r="CH230" i="5" s="1"/>
  <c r="CG230" i="5" a="1"/>
  <c r="CG230" i="5" s="1"/>
  <c r="CF230" i="5" a="1"/>
  <c r="CF230" i="5" s="1"/>
  <c r="CE230" i="5" a="1"/>
  <c r="CE230" i="5" s="1"/>
  <c r="CD230" i="5" a="1"/>
  <c r="CD230" i="5" s="1"/>
  <c r="CC230" i="5" a="1"/>
  <c r="CC230" i="5" s="1"/>
  <c r="CB230" i="5" a="1"/>
  <c r="CB230" i="5" s="1"/>
  <c r="CA230" i="5" a="1"/>
  <c r="CA230" i="5" s="1"/>
  <c r="BZ230" i="5" a="1"/>
  <c r="BZ230" i="5" s="1"/>
  <c r="BY230" i="5" a="1"/>
  <c r="BY230" i="5" s="1"/>
  <c r="BX230" i="5" a="1"/>
  <c r="BX230" i="5" s="1"/>
  <c r="BW230" i="5" a="1"/>
  <c r="BW230" i="5" s="1"/>
  <c r="BV230" i="5" a="1"/>
  <c r="BV230" i="5" s="1"/>
  <c r="BU230" i="5" a="1"/>
  <c r="BU230" i="5" s="1"/>
  <c r="BT230" i="5" a="1"/>
  <c r="BT230" i="5" s="1"/>
  <c r="BS230" i="5" a="1"/>
  <c r="BS230" i="5" s="1"/>
  <c r="BR230" i="5" a="1"/>
  <c r="BR230" i="5" s="1"/>
  <c r="BQ230" i="5" a="1"/>
  <c r="BQ230" i="5" s="1"/>
  <c r="BP230" i="5" a="1"/>
  <c r="BP230" i="5" s="1"/>
  <c r="BO230" i="5" a="1"/>
  <c r="BO230" i="5" s="1"/>
  <c r="BN230" i="5" a="1"/>
  <c r="BN230" i="5" s="1"/>
  <c r="BM230" i="5" a="1"/>
  <c r="BM230" i="5" s="1"/>
  <c r="BL230" i="5" a="1"/>
  <c r="BL230" i="5" s="1"/>
  <c r="BK230" i="5" a="1"/>
  <c r="BK230" i="5" s="1"/>
  <c r="BJ230" i="5" a="1"/>
  <c r="BJ230" i="5" s="1"/>
  <c r="BI230" i="5" a="1"/>
  <c r="BI230" i="5" s="1"/>
  <c r="BH230" i="5" a="1"/>
  <c r="BH230" i="5" s="1"/>
  <c r="BG230" i="5" a="1"/>
  <c r="BG230" i="5" s="1"/>
  <c r="BF230" i="5" a="1"/>
  <c r="BF230" i="5" s="1"/>
  <c r="BE230" i="5" a="1"/>
  <c r="BE230" i="5" s="1"/>
  <c r="BD230" i="5" a="1"/>
  <c r="BD230" i="5" s="1"/>
  <c r="BC230" i="5" a="1"/>
  <c r="BC230" i="5" s="1"/>
  <c r="BB230" i="5" a="1"/>
  <c r="BB230" i="5" s="1"/>
  <c r="BA230" i="5" a="1"/>
  <c r="BA230" i="5" s="1"/>
  <c r="AZ230" i="5" a="1"/>
  <c r="AZ230" i="5" s="1"/>
  <c r="AY230" i="5" a="1"/>
  <c r="AY230" i="5" s="1"/>
  <c r="AX230" i="5" a="1"/>
  <c r="AX230" i="5" s="1"/>
  <c r="AW230" i="5" a="1"/>
  <c r="AW230" i="5" s="1"/>
  <c r="AV230" i="5" a="1"/>
  <c r="AV230" i="5" s="1"/>
  <c r="AU230" i="5" a="1"/>
  <c r="AU230" i="5" s="1"/>
  <c r="AU229" i="5" a="1"/>
  <c r="AU229" i="5" s="1"/>
  <c r="B225" i="5"/>
  <c r="CI218" i="5" a="1"/>
  <c r="CI218" i="5" s="1"/>
  <c r="CH218" i="5" a="1"/>
  <c r="CH218" i="5" s="1"/>
  <c r="CG218" i="5" a="1"/>
  <c r="CG218" i="5" s="1"/>
  <c r="CF218" i="5" a="1"/>
  <c r="CF218" i="5" s="1"/>
  <c r="CE218" i="5" a="1"/>
  <c r="CE218" i="5" s="1"/>
  <c r="CD218" i="5" a="1"/>
  <c r="CD218" i="5" s="1"/>
  <c r="CC218" i="5" a="1"/>
  <c r="CC218" i="5" s="1"/>
  <c r="CB218" i="5" a="1"/>
  <c r="CB218" i="5" s="1"/>
  <c r="CA218" i="5" a="1"/>
  <c r="CA218" i="5" s="1"/>
  <c r="BZ218" i="5" a="1"/>
  <c r="BZ218" i="5" s="1"/>
  <c r="BY218" i="5" a="1"/>
  <c r="BY218" i="5" s="1"/>
  <c r="BX218" i="5" a="1"/>
  <c r="BX218" i="5" s="1"/>
  <c r="BW218" i="5" a="1"/>
  <c r="BW218" i="5" s="1"/>
  <c r="BV218" i="5" a="1"/>
  <c r="BV218" i="5" s="1"/>
  <c r="BU218" i="5" a="1"/>
  <c r="BU218" i="5" s="1"/>
  <c r="BT218" i="5" a="1"/>
  <c r="BT218" i="5" s="1"/>
  <c r="BS218" i="5" a="1"/>
  <c r="BS218" i="5" s="1"/>
  <c r="BR218" i="5" a="1"/>
  <c r="BR218" i="5" s="1"/>
  <c r="BQ218" i="5" a="1"/>
  <c r="BQ218" i="5" s="1"/>
  <c r="BP218" i="5" a="1"/>
  <c r="BP218" i="5" s="1"/>
  <c r="BO218" i="5" a="1"/>
  <c r="BO218" i="5" s="1"/>
  <c r="BN218" i="5" a="1"/>
  <c r="BN218" i="5" s="1"/>
  <c r="BM218" i="5" a="1"/>
  <c r="BM218" i="5" s="1"/>
  <c r="BL218" i="5" a="1"/>
  <c r="BL218" i="5" s="1"/>
  <c r="BK218" i="5" a="1"/>
  <c r="BK218" i="5" s="1"/>
  <c r="BJ218" i="5" a="1"/>
  <c r="BJ218" i="5" s="1"/>
  <c r="BI218" i="5" a="1"/>
  <c r="BI218" i="5" s="1"/>
  <c r="BH218" i="5" a="1"/>
  <c r="BH218" i="5" s="1"/>
  <c r="BG218" i="5" a="1"/>
  <c r="BG218" i="5" s="1"/>
  <c r="BF218" i="5" a="1"/>
  <c r="BF218" i="5" s="1"/>
  <c r="BE218" i="5" a="1"/>
  <c r="BE218" i="5" s="1"/>
  <c r="BD218" i="5" a="1"/>
  <c r="BD218" i="5" s="1"/>
  <c r="BC218" i="5" a="1"/>
  <c r="BC218" i="5" s="1"/>
  <c r="BB218" i="5" a="1"/>
  <c r="BB218" i="5" s="1"/>
  <c r="BA218" i="5" a="1"/>
  <c r="BA218" i="5" s="1"/>
  <c r="AZ218" i="5" a="1"/>
  <c r="AZ218" i="5" s="1"/>
  <c r="AY218" i="5" a="1"/>
  <c r="AY218" i="5" s="1"/>
  <c r="AX218" i="5" a="1"/>
  <c r="AX218" i="5" s="1"/>
  <c r="AW218" i="5" a="1"/>
  <c r="AW218" i="5" s="1"/>
  <c r="AV218" i="5" a="1"/>
  <c r="AV218" i="5" s="1"/>
  <c r="AU218" i="5" a="1"/>
  <c r="AU218" i="5" s="1"/>
  <c r="F218" i="5"/>
  <c r="G218" i="5" s="1"/>
  <c r="H218" i="5" s="1"/>
  <c r="I218" i="5" s="1"/>
  <c r="J218" i="5" s="1"/>
  <c r="K218" i="5" s="1"/>
  <c r="L218" i="5" s="1"/>
  <c r="M218" i="5" s="1"/>
  <c r="N218" i="5" s="1"/>
  <c r="O218" i="5" s="1"/>
  <c r="P218" i="5" s="1"/>
  <c r="Q218" i="5" s="1"/>
  <c r="R218" i="5" s="1"/>
  <c r="S218" i="5" s="1"/>
  <c r="T218" i="5" s="1"/>
  <c r="U218" i="5" s="1"/>
  <c r="V218" i="5" s="1"/>
  <c r="W218" i="5" s="1"/>
  <c r="X218" i="5" s="1"/>
  <c r="Y218" i="5" s="1"/>
  <c r="Z218" i="5" s="1"/>
  <c r="AA218" i="5" s="1"/>
  <c r="AB218" i="5" s="1"/>
  <c r="AC218" i="5" s="1"/>
  <c r="AD218" i="5" s="1"/>
  <c r="AE218" i="5" s="1"/>
  <c r="AF218" i="5" s="1"/>
  <c r="AG218" i="5" s="1"/>
  <c r="AH218" i="5" s="1"/>
  <c r="AI218" i="5" s="1"/>
  <c r="AJ218" i="5" s="1"/>
  <c r="AK218" i="5" s="1"/>
  <c r="AL218" i="5" s="1"/>
  <c r="AM218" i="5" s="1"/>
  <c r="AN218" i="5" s="1"/>
  <c r="AO218" i="5" s="1"/>
  <c r="AP218" i="5" s="1"/>
  <c r="AQ218" i="5" s="1"/>
  <c r="AR218" i="5" s="1"/>
  <c r="AS218" i="5" s="1"/>
  <c r="CI217" i="5" a="1"/>
  <c r="CI217" i="5" s="1"/>
  <c r="CH217" i="5" a="1"/>
  <c r="CH217" i="5" s="1"/>
  <c r="CG217" i="5" a="1"/>
  <c r="CG217" i="5" s="1"/>
  <c r="CF217" i="5" a="1"/>
  <c r="CF217" i="5" s="1"/>
  <c r="CE217" i="5" a="1"/>
  <c r="CE217" i="5" s="1"/>
  <c r="CD217" i="5" a="1"/>
  <c r="CD217" i="5" s="1"/>
  <c r="CC217" i="5" a="1"/>
  <c r="CC217" i="5" s="1"/>
  <c r="CB217" i="5" a="1"/>
  <c r="CB217" i="5" s="1"/>
  <c r="CA217" i="5" a="1"/>
  <c r="CA217" i="5" s="1"/>
  <c r="BZ217" i="5" a="1"/>
  <c r="BZ217" i="5" s="1"/>
  <c r="BY217" i="5" a="1"/>
  <c r="BY217" i="5" s="1"/>
  <c r="BX217" i="5" a="1"/>
  <c r="BX217" i="5" s="1"/>
  <c r="BW217" i="5" a="1"/>
  <c r="BW217" i="5" s="1"/>
  <c r="BV217" i="5" a="1"/>
  <c r="BV217" i="5" s="1"/>
  <c r="BU217" i="5" a="1"/>
  <c r="BU217" i="5" s="1"/>
  <c r="BT217" i="5" a="1"/>
  <c r="BT217" i="5" s="1"/>
  <c r="BS217" i="5" a="1"/>
  <c r="BS217" i="5" s="1"/>
  <c r="BR217" i="5" a="1"/>
  <c r="BR217" i="5" s="1"/>
  <c r="BQ217" i="5" a="1"/>
  <c r="BQ217" i="5" s="1"/>
  <c r="BP217" i="5" a="1"/>
  <c r="BP217" i="5" s="1"/>
  <c r="BO217" i="5" a="1"/>
  <c r="BO217" i="5" s="1"/>
  <c r="BN217" i="5" a="1"/>
  <c r="BN217" i="5" s="1"/>
  <c r="BM217" i="5" a="1"/>
  <c r="BM217" i="5" s="1"/>
  <c r="BL217" i="5" a="1"/>
  <c r="BL217" i="5" s="1"/>
  <c r="BK217" i="5" a="1"/>
  <c r="BK217" i="5" s="1"/>
  <c r="BJ217" i="5" a="1"/>
  <c r="BJ217" i="5" s="1"/>
  <c r="BI217" i="5" a="1"/>
  <c r="BI217" i="5" s="1"/>
  <c r="BH217" i="5" a="1"/>
  <c r="BH217" i="5" s="1"/>
  <c r="BG217" i="5" a="1"/>
  <c r="BG217" i="5" s="1"/>
  <c r="BF217" i="5" a="1"/>
  <c r="BF217" i="5" s="1"/>
  <c r="BE217" i="5" a="1"/>
  <c r="BE217" i="5" s="1"/>
  <c r="BD217" i="5" a="1"/>
  <c r="BD217" i="5" s="1"/>
  <c r="BC217" i="5" a="1"/>
  <c r="BC217" i="5" s="1"/>
  <c r="BB217" i="5" a="1"/>
  <c r="BB217" i="5" s="1"/>
  <c r="BA217" i="5" a="1"/>
  <c r="BA217" i="5" s="1"/>
  <c r="AZ217" i="5" a="1"/>
  <c r="AZ217" i="5" s="1"/>
  <c r="AY217" i="5" a="1"/>
  <c r="AY217" i="5" s="1"/>
  <c r="AX217" i="5" a="1"/>
  <c r="AX217" i="5" s="1"/>
  <c r="AW217" i="5" a="1"/>
  <c r="AW217" i="5" s="1"/>
  <c r="AV217" i="5" a="1"/>
  <c r="AV217" i="5" s="1"/>
  <c r="AU217" i="5" a="1"/>
  <c r="AU217" i="5" s="1"/>
  <c r="F217" i="5"/>
  <c r="G217" i="5" s="1"/>
  <c r="H217" i="5" s="1"/>
  <c r="I217" i="5" s="1"/>
  <c r="J217" i="5" s="1"/>
  <c r="K217" i="5" s="1"/>
  <c r="L217" i="5" s="1"/>
  <c r="M217" i="5" s="1"/>
  <c r="N217" i="5" s="1"/>
  <c r="O217" i="5" s="1"/>
  <c r="P217" i="5" s="1"/>
  <c r="Q217" i="5" s="1"/>
  <c r="R217" i="5" s="1"/>
  <c r="S217" i="5" s="1"/>
  <c r="T217" i="5" s="1"/>
  <c r="U217" i="5" s="1"/>
  <c r="V217" i="5" s="1"/>
  <c r="W217" i="5" s="1"/>
  <c r="X217" i="5" s="1"/>
  <c r="Y217" i="5" s="1"/>
  <c r="Z217" i="5" s="1"/>
  <c r="AA217" i="5" s="1"/>
  <c r="AB217" i="5" s="1"/>
  <c r="AC217" i="5" s="1"/>
  <c r="AD217" i="5" s="1"/>
  <c r="AE217" i="5" s="1"/>
  <c r="AF217" i="5" s="1"/>
  <c r="AG217" i="5" s="1"/>
  <c r="AH217" i="5" s="1"/>
  <c r="AI217" i="5" s="1"/>
  <c r="AJ217" i="5" s="1"/>
  <c r="AK217" i="5" s="1"/>
  <c r="AL217" i="5" s="1"/>
  <c r="AM217" i="5" s="1"/>
  <c r="AN217" i="5" s="1"/>
  <c r="AO217" i="5" s="1"/>
  <c r="AP217" i="5" s="1"/>
  <c r="AQ217" i="5" s="1"/>
  <c r="AR217" i="5" s="1"/>
  <c r="AS217" i="5" s="1"/>
  <c r="E216" i="5"/>
  <c r="CI215" i="5" a="1"/>
  <c r="CI215" i="5" s="1"/>
  <c r="CH215" i="5" a="1"/>
  <c r="CH215" i="5" s="1"/>
  <c r="CG215" i="5" a="1"/>
  <c r="CG215" i="5" s="1"/>
  <c r="CF215" i="5" a="1"/>
  <c r="CF215" i="5" s="1"/>
  <c r="CE215" i="5" a="1"/>
  <c r="CE215" i="5" s="1"/>
  <c r="CD215" i="5" a="1"/>
  <c r="CD215" i="5" s="1"/>
  <c r="CC215" i="5" a="1"/>
  <c r="CC215" i="5" s="1"/>
  <c r="CB215" i="5" a="1"/>
  <c r="CB215" i="5" s="1"/>
  <c r="CA215" i="5" a="1"/>
  <c r="CA215" i="5" s="1"/>
  <c r="BZ215" i="5" a="1"/>
  <c r="BZ215" i="5" s="1"/>
  <c r="BY215" i="5" a="1"/>
  <c r="BY215" i="5" s="1"/>
  <c r="BX215" i="5" a="1"/>
  <c r="BX215" i="5" s="1"/>
  <c r="BW215" i="5" a="1"/>
  <c r="BW215" i="5" s="1"/>
  <c r="BV215" i="5" a="1"/>
  <c r="BV215" i="5" s="1"/>
  <c r="BU215" i="5" a="1"/>
  <c r="BU215" i="5" s="1"/>
  <c r="BT215" i="5" a="1"/>
  <c r="BT215" i="5" s="1"/>
  <c r="BS215" i="5" a="1"/>
  <c r="BS215" i="5" s="1"/>
  <c r="BR215" i="5" a="1"/>
  <c r="BR215" i="5" s="1"/>
  <c r="BQ215" i="5" a="1"/>
  <c r="BQ215" i="5" s="1"/>
  <c r="BP215" i="5" a="1"/>
  <c r="BP215" i="5" s="1"/>
  <c r="BO215" i="5" a="1"/>
  <c r="BO215" i="5" s="1"/>
  <c r="BN215" i="5" a="1"/>
  <c r="BN215" i="5" s="1"/>
  <c r="BM215" i="5" a="1"/>
  <c r="BM215" i="5" s="1"/>
  <c r="BL215" i="5" a="1"/>
  <c r="BL215" i="5" s="1"/>
  <c r="BK215" i="5" a="1"/>
  <c r="BK215" i="5" s="1"/>
  <c r="BJ215" i="5" a="1"/>
  <c r="BJ215" i="5" s="1"/>
  <c r="BI215" i="5" a="1"/>
  <c r="BI215" i="5" s="1"/>
  <c r="BH215" i="5" a="1"/>
  <c r="BH215" i="5" s="1"/>
  <c r="BG215" i="5" a="1"/>
  <c r="BG215" i="5" s="1"/>
  <c r="BF215" i="5" a="1"/>
  <c r="BF215" i="5" s="1"/>
  <c r="BE215" i="5" a="1"/>
  <c r="BE215" i="5" s="1"/>
  <c r="BD215" i="5" a="1"/>
  <c r="BD215" i="5" s="1"/>
  <c r="BC215" i="5" a="1"/>
  <c r="BC215" i="5" s="1"/>
  <c r="BB215" i="5" a="1"/>
  <c r="BB215" i="5" s="1"/>
  <c r="K215" i="5"/>
  <c r="L215" i="5" s="1"/>
  <c r="M215" i="5" s="1"/>
  <c r="N215" i="5" s="1"/>
  <c r="O215" i="5" s="1"/>
  <c r="P215" i="5" s="1"/>
  <c r="Q215" i="5" s="1"/>
  <c r="R215" i="5" s="1"/>
  <c r="S215" i="5" s="1"/>
  <c r="T215" i="5" s="1"/>
  <c r="U215" i="5" s="1"/>
  <c r="V215" i="5" s="1"/>
  <c r="W215" i="5" s="1"/>
  <c r="X215" i="5" s="1"/>
  <c r="Y215" i="5" s="1"/>
  <c r="Z215" i="5" s="1"/>
  <c r="AA215" i="5" s="1"/>
  <c r="AB215" i="5" s="1"/>
  <c r="AC215" i="5" s="1"/>
  <c r="AD215" i="5" s="1"/>
  <c r="AE215" i="5" s="1"/>
  <c r="AF215" i="5" s="1"/>
  <c r="AG215" i="5" s="1"/>
  <c r="AH215" i="5" s="1"/>
  <c r="AI215" i="5" s="1"/>
  <c r="AJ215" i="5" s="1"/>
  <c r="AK215" i="5" s="1"/>
  <c r="AL215" i="5" s="1"/>
  <c r="AM215" i="5" s="1"/>
  <c r="AN215" i="5" s="1"/>
  <c r="AO215" i="5" s="1"/>
  <c r="AP215" i="5" s="1"/>
  <c r="AQ215" i="5" s="1"/>
  <c r="AR215" i="5" s="1"/>
  <c r="AS215" i="5" s="1"/>
  <c r="F215" i="5"/>
  <c r="G215" i="5" s="1"/>
  <c r="H215" i="5" s="1"/>
  <c r="I215" i="5" s="1"/>
  <c r="K214" i="5"/>
  <c r="L214" i="5" s="1"/>
  <c r="M214" i="5" s="1"/>
  <c r="N214" i="5" s="1"/>
  <c r="O214" i="5" s="1"/>
  <c r="P214" i="5" s="1"/>
  <c r="Q214" i="5" s="1"/>
  <c r="R214" i="5" s="1"/>
  <c r="S214" i="5" s="1"/>
  <c r="T214" i="5" s="1"/>
  <c r="U214" i="5" s="1"/>
  <c r="V214" i="5" s="1"/>
  <c r="W214" i="5" s="1"/>
  <c r="X214" i="5" s="1"/>
  <c r="Y214" i="5" s="1"/>
  <c r="Z214" i="5" s="1"/>
  <c r="AA214" i="5" s="1"/>
  <c r="AB214" i="5" s="1"/>
  <c r="AC214" i="5" s="1"/>
  <c r="AD214" i="5" s="1"/>
  <c r="AE214" i="5" s="1"/>
  <c r="AF214" i="5" s="1"/>
  <c r="AG214" i="5" s="1"/>
  <c r="AH214" i="5" s="1"/>
  <c r="AI214" i="5" s="1"/>
  <c r="AJ214" i="5" s="1"/>
  <c r="AK214" i="5" s="1"/>
  <c r="AL214" i="5" s="1"/>
  <c r="AM214" i="5" s="1"/>
  <c r="AN214" i="5" s="1"/>
  <c r="AO214" i="5" s="1"/>
  <c r="AP214" i="5" s="1"/>
  <c r="AQ214" i="5" s="1"/>
  <c r="AR214" i="5" s="1"/>
  <c r="AS214" i="5" s="1"/>
  <c r="F214" i="5"/>
  <c r="G214" i="5" s="1"/>
  <c r="CI213" i="5" a="1"/>
  <c r="CI213" i="5" s="1"/>
  <c r="CH213" i="5" a="1"/>
  <c r="CH213" i="5" s="1"/>
  <c r="CG213" i="5" a="1"/>
  <c r="CG213" i="5" s="1"/>
  <c r="CF213" i="5" a="1"/>
  <c r="CF213" i="5" s="1"/>
  <c r="CE213" i="5" a="1"/>
  <c r="CE213" i="5" s="1"/>
  <c r="CD213" i="5" a="1"/>
  <c r="CD213" i="5" s="1"/>
  <c r="CC213" i="5" a="1"/>
  <c r="CC213" i="5" s="1"/>
  <c r="CB213" i="5" a="1"/>
  <c r="CB213" i="5" s="1"/>
  <c r="CA213" i="5" a="1"/>
  <c r="CA213" i="5" s="1"/>
  <c r="BZ213" i="5" a="1"/>
  <c r="BZ213" i="5" s="1"/>
  <c r="BY213" i="5" a="1"/>
  <c r="BY213" i="5" s="1"/>
  <c r="BX213" i="5" a="1"/>
  <c r="BX213" i="5" s="1"/>
  <c r="BW213" i="5" a="1"/>
  <c r="BW213" i="5" s="1"/>
  <c r="BV213" i="5" a="1"/>
  <c r="BV213" i="5" s="1"/>
  <c r="BU213" i="5" a="1"/>
  <c r="BU213" i="5" s="1"/>
  <c r="BT213" i="5" a="1"/>
  <c r="BT213" i="5" s="1"/>
  <c r="BS213" i="5" a="1"/>
  <c r="BS213" i="5" s="1"/>
  <c r="BR213" i="5" a="1"/>
  <c r="BR213" i="5" s="1"/>
  <c r="BQ213" i="5" a="1"/>
  <c r="BQ213" i="5" s="1"/>
  <c r="BP213" i="5" a="1"/>
  <c r="BP213" i="5" s="1"/>
  <c r="BO213" i="5" a="1"/>
  <c r="BO213" i="5" s="1"/>
  <c r="BN213" i="5" a="1"/>
  <c r="BN213" i="5" s="1"/>
  <c r="BM213" i="5" a="1"/>
  <c r="BM213" i="5" s="1"/>
  <c r="BL213" i="5" a="1"/>
  <c r="BL213" i="5" s="1"/>
  <c r="BK213" i="5" a="1"/>
  <c r="BK213" i="5" s="1"/>
  <c r="BJ213" i="5" a="1"/>
  <c r="BJ213" i="5" s="1"/>
  <c r="BI213" i="5" a="1"/>
  <c r="BI213" i="5" s="1"/>
  <c r="BH213" i="5" a="1"/>
  <c r="BH213" i="5" s="1"/>
  <c r="BG213" i="5" a="1"/>
  <c r="BG213" i="5" s="1"/>
  <c r="BF213" i="5" a="1"/>
  <c r="BF213" i="5" s="1"/>
  <c r="BE213" i="5" a="1"/>
  <c r="BE213" i="5" s="1"/>
  <c r="BD213" i="5" a="1"/>
  <c r="BD213" i="5" s="1"/>
  <c r="BC213" i="5" a="1"/>
  <c r="BC213" i="5" s="1"/>
  <c r="BB213" i="5" a="1"/>
  <c r="BB213" i="5" s="1"/>
  <c r="BA213" i="5" a="1"/>
  <c r="BA213" i="5" s="1"/>
  <c r="AZ213" i="5" a="1"/>
  <c r="AZ213" i="5" s="1"/>
  <c r="AY213" i="5" a="1"/>
  <c r="AY213" i="5" s="1"/>
  <c r="AX213" i="5" a="1"/>
  <c r="AX213" i="5" s="1"/>
  <c r="AW213" i="5" a="1"/>
  <c r="AW213" i="5" s="1"/>
  <c r="AV213" i="5" a="1"/>
  <c r="AV213" i="5" s="1"/>
  <c r="AU213" i="5" a="1"/>
  <c r="AU213" i="5" s="1"/>
  <c r="AU212" i="5" a="1"/>
  <c r="AU212" i="5" s="1"/>
  <c r="B208" i="5"/>
  <c r="CI201" i="5" a="1"/>
  <c r="CI201" i="5" s="1"/>
  <c r="CH201" i="5" a="1"/>
  <c r="CH201" i="5" s="1"/>
  <c r="CG201" i="5" a="1"/>
  <c r="CG201" i="5" s="1"/>
  <c r="CF201" i="5" a="1"/>
  <c r="CF201" i="5" s="1"/>
  <c r="CE201" i="5" a="1"/>
  <c r="CE201" i="5" s="1"/>
  <c r="CD201" i="5" a="1"/>
  <c r="CD201" i="5" s="1"/>
  <c r="CC201" i="5" a="1"/>
  <c r="CC201" i="5" s="1"/>
  <c r="CB201" i="5" a="1"/>
  <c r="CB201" i="5" s="1"/>
  <c r="CA201" i="5" a="1"/>
  <c r="CA201" i="5" s="1"/>
  <c r="BZ201" i="5" a="1"/>
  <c r="BZ201" i="5" s="1"/>
  <c r="BY201" i="5" a="1"/>
  <c r="BY201" i="5" s="1"/>
  <c r="BX201" i="5" a="1"/>
  <c r="BX201" i="5" s="1"/>
  <c r="BW201" i="5" a="1"/>
  <c r="BW201" i="5" s="1"/>
  <c r="BV201" i="5" a="1"/>
  <c r="BV201" i="5" s="1"/>
  <c r="BU201" i="5" a="1"/>
  <c r="BU201" i="5" s="1"/>
  <c r="BT201" i="5" a="1"/>
  <c r="BT201" i="5" s="1"/>
  <c r="BS201" i="5" a="1"/>
  <c r="BS201" i="5" s="1"/>
  <c r="BR201" i="5" a="1"/>
  <c r="BR201" i="5" s="1"/>
  <c r="BQ201" i="5" a="1"/>
  <c r="BQ201" i="5" s="1"/>
  <c r="BP201" i="5" a="1"/>
  <c r="BP201" i="5" s="1"/>
  <c r="BO201" i="5" a="1"/>
  <c r="BO201" i="5" s="1"/>
  <c r="BN201" i="5" a="1"/>
  <c r="BN201" i="5" s="1"/>
  <c r="BM201" i="5" a="1"/>
  <c r="BM201" i="5" s="1"/>
  <c r="BL201" i="5" a="1"/>
  <c r="BL201" i="5" s="1"/>
  <c r="BK201" i="5" a="1"/>
  <c r="BK201" i="5" s="1"/>
  <c r="BJ201" i="5" a="1"/>
  <c r="BJ201" i="5" s="1"/>
  <c r="BI201" i="5" a="1"/>
  <c r="BI201" i="5" s="1"/>
  <c r="BH201" i="5" a="1"/>
  <c r="BH201" i="5" s="1"/>
  <c r="BG201" i="5" a="1"/>
  <c r="BG201" i="5" s="1"/>
  <c r="BF201" i="5" a="1"/>
  <c r="BF201" i="5" s="1"/>
  <c r="BE201" i="5" a="1"/>
  <c r="BE201" i="5" s="1"/>
  <c r="BD201" i="5" a="1"/>
  <c r="BD201" i="5" s="1"/>
  <c r="BC201" i="5" a="1"/>
  <c r="BC201" i="5" s="1"/>
  <c r="BB201" i="5" a="1"/>
  <c r="BB201" i="5" s="1"/>
  <c r="BA201" i="5" a="1"/>
  <c r="BA201" i="5" s="1"/>
  <c r="AZ201" i="5" a="1"/>
  <c r="AZ201" i="5" s="1"/>
  <c r="AY201" i="5" a="1"/>
  <c r="AY201" i="5" s="1"/>
  <c r="AX201" i="5" a="1"/>
  <c r="AX201" i="5" s="1"/>
  <c r="AW201" i="5" a="1"/>
  <c r="AW201" i="5" s="1"/>
  <c r="AV201" i="5" a="1"/>
  <c r="AV201" i="5" s="1"/>
  <c r="AU201" i="5" a="1"/>
  <c r="AU201" i="5" s="1"/>
  <c r="F201" i="5"/>
  <c r="G201" i="5" s="1"/>
  <c r="H201" i="5" s="1"/>
  <c r="I201" i="5" s="1"/>
  <c r="J201" i="5" s="1"/>
  <c r="K201" i="5" s="1"/>
  <c r="L201" i="5" s="1"/>
  <c r="M201" i="5" s="1"/>
  <c r="N201" i="5" s="1"/>
  <c r="O201" i="5" s="1"/>
  <c r="P201" i="5" s="1"/>
  <c r="Q201" i="5" s="1"/>
  <c r="R201" i="5" s="1"/>
  <c r="S201" i="5" s="1"/>
  <c r="T201" i="5" s="1"/>
  <c r="U201" i="5" s="1"/>
  <c r="V201" i="5" s="1"/>
  <c r="W201" i="5" s="1"/>
  <c r="X201" i="5" s="1"/>
  <c r="Y201" i="5" s="1"/>
  <c r="Z201" i="5" s="1"/>
  <c r="AA201" i="5" s="1"/>
  <c r="AB201" i="5" s="1"/>
  <c r="AC201" i="5" s="1"/>
  <c r="AD201" i="5" s="1"/>
  <c r="AE201" i="5" s="1"/>
  <c r="AF201" i="5" s="1"/>
  <c r="AG201" i="5" s="1"/>
  <c r="AH201" i="5" s="1"/>
  <c r="AI201" i="5" s="1"/>
  <c r="AJ201" i="5" s="1"/>
  <c r="AK201" i="5" s="1"/>
  <c r="AL201" i="5" s="1"/>
  <c r="AM201" i="5" s="1"/>
  <c r="AN201" i="5" s="1"/>
  <c r="AO201" i="5" s="1"/>
  <c r="AP201" i="5" s="1"/>
  <c r="AQ201" i="5" s="1"/>
  <c r="AR201" i="5" s="1"/>
  <c r="AS201" i="5" s="1"/>
  <c r="CI200" i="5" a="1"/>
  <c r="CI200" i="5" s="1"/>
  <c r="CH200" i="5" a="1"/>
  <c r="CH200" i="5" s="1"/>
  <c r="CG200" i="5" a="1"/>
  <c r="CG200" i="5" s="1"/>
  <c r="CF200" i="5" a="1"/>
  <c r="CF200" i="5" s="1"/>
  <c r="CE200" i="5" a="1"/>
  <c r="CE200" i="5" s="1"/>
  <c r="CD200" i="5" a="1"/>
  <c r="CD200" i="5" s="1"/>
  <c r="CC200" i="5" a="1"/>
  <c r="CC200" i="5" s="1"/>
  <c r="CB200" i="5" a="1"/>
  <c r="CB200" i="5" s="1"/>
  <c r="CA200" i="5" a="1"/>
  <c r="CA200" i="5" s="1"/>
  <c r="BZ200" i="5" a="1"/>
  <c r="BZ200" i="5" s="1"/>
  <c r="BY200" i="5" a="1"/>
  <c r="BY200" i="5" s="1"/>
  <c r="BX200" i="5" a="1"/>
  <c r="BX200" i="5" s="1"/>
  <c r="BW200" i="5" a="1"/>
  <c r="BW200" i="5" s="1"/>
  <c r="BV200" i="5" a="1"/>
  <c r="BV200" i="5" s="1"/>
  <c r="BU200" i="5" a="1"/>
  <c r="BU200" i="5" s="1"/>
  <c r="BT200" i="5" a="1"/>
  <c r="BT200" i="5" s="1"/>
  <c r="BS200" i="5" a="1"/>
  <c r="BS200" i="5" s="1"/>
  <c r="BR200" i="5" a="1"/>
  <c r="BR200" i="5" s="1"/>
  <c r="BQ200" i="5" a="1"/>
  <c r="BQ200" i="5" s="1"/>
  <c r="BP200" i="5" a="1"/>
  <c r="BP200" i="5" s="1"/>
  <c r="BO200" i="5" a="1"/>
  <c r="BO200" i="5" s="1"/>
  <c r="BN200" i="5" a="1"/>
  <c r="BN200" i="5" s="1"/>
  <c r="BM200" i="5" a="1"/>
  <c r="BM200" i="5" s="1"/>
  <c r="BL200" i="5" a="1"/>
  <c r="BL200" i="5" s="1"/>
  <c r="BK200" i="5" a="1"/>
  <c r="BK200" i="5" s="1"/>
  <c r="BJ200" i="5" a="1"/>
  <c r="BJ200" i="5" s="1"/>
  <c r="BI200" i="5" a="1"/>
  <c r="BI200" i="5" s="1"/>
  <c r="BH200" i="5" a="1"/>
  <c r="BH200" i="5" s="1"/>
  <c r="BG200" i="5" a="1"/>
  <c r="BG200" i="5" s="1"/>
  <c r="BF200" i="5" a="1"/>
  <c r="BF200" i="5" s="1"/>
  <c r="BE200" i="5" a="1"/>
  <c r="BE200" i="5" s="1"/>
  <c r="BD200" i="5" a="1"/>
  <c r="BD200" i="5" s="1"/>
  <c r="BC200" i="5" a="1"/>
  <c r="BC200" i="5" s="1"/>
  <c r="BB200" i="5" a="1"/>
  <c r="BB200" i="5" s="1"/>
  <c r="BA200" i="5" a="1"/>
  <c r="BA200" i="5" s="1"/>
  <c r="AZ200" i="5" a="1"/>
  <c r="AZ200" i="5" s="1"/>
  <c r="AY200" i="5" a="1"/>
  <c r="AY200" i="5" s="1"/>
  <c r="AX200" i="5" a="1"/>
  <c r="AX200" i="5" s="1"/>
  <c r="AW200" i="5" a="1"/>
  <c r="AW200" i="5" s="1"/>
  <c r="AV200" i="5" a="1"/>
  <c r="AV200" i="5" s="1"/>
  <c r="AU200" i="5" a="1"/>
  <c r="AU200" i="5" s="1"/>
  <c r="F200" i="5"/>
  <c r="G200" i="5" s="1"/>
  <c r="H200" i="5" s="1"/>
  <c r="I200" i="5" s="1"/>
  <c r="J200" i="5" s="1"/>
  <c r="K200" i="5" s="1"/>
  <c r="L200" i="5" s="1"/>
  <c r="M200" i="5" s="1"/>
  <c r="N200" i="5" s="1"/>
  <c r="O200" i="5" s="1"/>
  <c r="P200" i="5" s="1"/>
  <c r="Q200" i="5" s="1"/>
  <c r="R200" i="5" s="1"/>
  <c r="S200" i="5" s="1"/>
  <c r="T200" i="5" s="1"/>
  <c r="U200" i="5" s="1"/>
  <c r="V200" i="5" s="1"/>
  <c r="W200" i="5" s="1"/>
  <c r="X200" i="5" s="1"/>
  <c r="Y200" i="5" s="1"/>
  <c r="Z200" i="5" s="1"/>
  <c r="AA200" i="5" s="1"/>
  <c r="AB200" i="5" s="1"/>
  <c r="AC200" i="5" s="1"/>
  <c r="AD200" i="5" s="1"/>
  <c r="AE200" i="5" s="1"/>
  <c r="AF200" i="5" s="1"/>
  <c r="AG200" i="5" s="1"/>
  <c r="AH200" i="5" s="1"/>
  <c r="AI200" i="5" s="1"/>
  <c r="AJ200" i="5" s="1"/>
  <c r="AK200" i="5" s="1"/>
  <c r="AL200" i="5" s="1"/>
  <c r="AM200" i="5" s="1"/>
  <c r="AN200" i="5" s="1"/>
  <c r="AO200" i="5" s="1"/>
  <c r="AP200" i="5" s="1"/>
  <c r="AQ200" i="5" s="1"/>
  <c r="AR200" i="5" s="1"/>
  <c r="AS200" i="5" s="1"/>
  <c r="E199" i="5"/>
  <c r="CI198" i="5" a="1"/>
  <c r="CI198" i="5" s="1"/>
  <c r="CH198" i="5" a="1"/>
  <c r="CH198" i="5" s="1"/>
  <c r="CG198" i="5" a="1"/>
  <c r="CG198" i="5" s="1"/>
  <c r="CF198" i="5" a="1"/>
  <c r="CF198" i="5" s="1"/>
  <c r="CE198" i="5" a="1"/>
  <c r="CE198" i="5" s="1"/>
  <c r="CD198" i="5" a="1"/>
  <c r="CD198" i="5" s="1"/>
  <c r="CC198" i="5" a="1"/>
  <c r="CC198" i="5" s="1"/>
  <c r="CB198" i="5" a="1"/>
  <c r="CB198" i="5" s="1"/>
  <c r="CA198" i="5" a="1"/>
  <c r="CA198" i="5" s="1"/>
  <c r="BZ198" i="5" a="1"/>
  <c r="BZ198" i="5" s="1"/>
  <c r="BY198" i="5" a="1"/>
  <c r="BY198" i="5" s="1"/>
  <c r="BX198" i="5" a="1"/>
  <c r="BX198" i="5" s="1"/>
  <c r="BW198" i="5" a="1"/>
  <c r="BW198" i="5" s="1"/>
  <c r="BV198" i="5" a="1"/>
  <c r="BV198" i="5" s="1"/>
  <c r="BU198" i="5" a="1"/>
  <c r="BU198" i="5" s="1"/>
  <c r="BT198" i="5" a="1"/>
  <c r="BT198" i="5" s="1"/>
  <c r="BS198" i="5" a="1"/>
  <c r="BS198" i="5" s="1"/>
  <c r="BR198" i="5" a="1"/>
  <c r="BR198" i="5" s="1"/>
  <c r="BQ198" i="5" a="1"/>
  <c r="BQ198" i="5" s="1"/>
  <c r="BP198" i="5" a="1"/>
  <c r="BP198" i="5" s="1"/>
  <c r="BO198" i="5" a="1"/>
  <c r="BO198" i="5" s="1"/>
  <c r="BN198" i="5" a="1"/>
  <c r="BN198" i="5" s="1"/>
  <c r="BM198" i="5" a="1"/>
  <c r="BM198" i="5" s="1"/>
  <c r="BL198" i="5" a="1"/>
  <c r="BL198" i="5" s="1"/>
  <c r="BK198" i="5" a="1"/>
  <c r="BK198" i="5" s="1"/>
  <c r="BJ198" i="5" a="1"/>
  <c r="BJ198" i="5" s="1"/>
  <c r="BI198" i="5" a="1"/>
  <c r="BI198" i="5" s="1"/>
  <c r="BH198" i="5" a="1"/>
  <c r="BH198" i="5" s="1"/>
  <c r="BG198" i="5" a="1"/>
  <c r="BG198" i="5" s="1"/>
  <c r="BF198" i="5" a="1"/>
  <c r="BF198" i="5" s="1"/>
  <c r="BE198" i="5" a="1"/>
  <c r="BE198" i="5" s="1"/>
  <c r="BD198" i="5" a="1"/>
  <c r="BD198" i="5" s="1"/>
  <c r="BC198" i="5" a="1"/>
  <c r="BC198" i="5" s="1"/>
  <c r="BB198" i="5" a="1"/>
  <c r="BB198" i="5" s="1"/>
  <c r="K198" i="5"/>
  <c r="L198" i="5" s="1"/>
  <c r="M198" i="5" s="1"/>
  <c r="N198" i="5" s="1"/>
  <c r="O198" i="5" s="1"/>
  <c r="P198" i="5" s="1"/>
  <c r="Q198" i="5" s="1"/>
  <c r="R198" i="5" s="1"/>
  <c r="S198" i="5" s="1"/>
  <c r="T198" i="5" s="1"/>
  <c r="U198" i="5" s="1"/>
  <c r="V198" i="5" s="1"/>
  <c r="W198" i="5" s="1"/>
  <c r="X198" i="5" s="1"/>
  <c r="Y198" i="5" s="1"/>
  <c r="Z198" i="5" s="1"/>
  <c r="AA198" i="5" s="1"/>
  <c r="AB198" i="5" s="1"/>
  <c r="AC198" i="5" s="1"/>
  <c r="AD198" i="5" s="1"/>
  <c r="AE198" i="5" s="1"/>
  <c r="AF198" i="5" s="1"/>
  <c r="AG198" i="5" s="1"/>
  <c r="AH198" i="5" s="1"/>
  <c r="AI198" i="5" s="1"/>
  <c r="AJ198" i="5" s="1"/>
  <c r="AK198" i="5" s="1"/>
  <c r="AL198" i="5" s="1"/>
  <c r="AM198" i="5" s="1"/>
  <c r="AN198" i="5" s="1"/>
  <c r="AO198" i="5" s="1"/>
  <c r="AP198" i="5" s="1"/>
  <c r="AQ198" i="5" s="1"/>
  <c r="AR198" i="5" s="1"/>
  <c r="AS198" i="5" s="1"/>
  <c r="F198" i="5"/>
  <c r="G198" i="5" s="1"/>
  <c r="H198" i="5" s="1"/>
  <c r="I198" i="5" s="1"/>
  <c r="K197" i="5"/>
  <c r="L197" i="5" s="1"/>
  <c r="M197" i="5" s="1"/>
  <c r="N197" i="5" s="1"/>
  <c r="F197" i="5"/>
  <c r="G197" i="5" s="1"/>
  <c r="H197" i="5" s="1"/>
  <c r="CI196" i="5" a="1"/>
  <c r="CI196" i="5" s="1"/>
  <c r="CH196" i="5" a="1"/>
  <c r="CH196" i="5" s="1"/>
  <c r="CG196" i="5" a="1"/>
  <c r="CG196" i="5" s="1"/>
  <c r="CF196" i="5" a="1"/>
  <c r="CF196" i="5" s="1"/>
  <c r="CE196" i="5" a="1"/>
  <c r="CE196" i="5" s="1"/>
  <c r="CD196" i="5" a="1"/>
  <c r="CD196" i="5" s="1"/>
  <c r="CC196" i="5" a="1"/>
  <c r="CC196" i="5" s="1"/>
  <c r="CB196" i="5" a="1"/>
  <c r="CB196" i="5" s="1"/>
  <c r="CA196" i="5" a="1"/>
  <c r="CA196" i="5" s="1"/>
  <c r="BZ196" i="5" a="1"/>
  <c r="BZ196" i="5" s="1"/>
  <c r="BY196" i="5" a="1"/>
  <c r="BY196" i="5" s="1"/>
  <c r="BX196" i="5" a="1"/>
  <c r="BX196" i="5" s="1"/>
  <c r="BW196" i="5" a="1"/>
  <c r="BW196" i="5" s="1"/>
  <c r="BV196" i="5" a="1"/>
  <c r="BV196" i="5" s="1"/>
  <c r="BU196" i="5" a="1"/>
  <c r="BU196" i="5" s="1"/>
  <c r="BT196" i="5" a="1"/>
  <c r="BT196" i="5" s="1"/>
  <c r="BS196" i="5" a="1"/>
  <c r="BS196" i="5" s="1"/>
  <c r="BR196" i="5" a="1"/>
  <c r="BR196" i="5" s="1"/>
  <c r="BQ196" i="5" a="1"/>
  <c r="BQ196" i="5" s="1"/>
  <c r="BP196" i="5" a="1"/>
  <c r="BP196" i="5" s="1"/>
  <c r="BO196" i="5" a="1"/>
  <c r="BO196" i="5" s="1"/>
  <c r="BN196" i="5" a="1"/>
  <c r="BN196" i="5" s="1"/>
  <c r="BM196" i="5" a="1"/>
  <c r="BM196" i="5" s="1"/>
  <c r="BL196" i="5" a="1"/>
  <c r="BL196" i="5" s="1"/>
  <c r="BK196" i="5" a="1"/>
  <c r="BK196" i="5" s="1"/>
  <c r="BJ196" i="5" a="1"/>
  <c r="BJ196" i="5" s="1"/>
  <c r="BI196" i="5" a="1"/>
  <c r="BI196" i="5" s="1"/>
  <c r="BH196" i="5" a="1"/>
  <c r="BH196" i="5" s="1"/>
  <c r="BG196" i="5" a="1"/>
  <c r="BG196" i="5" s="1"/>
  <c r="BF196" i="5" a="1"/>
  <c r="BF196" i="5" s="1"/>
  <c r="BE196" i="5" a="1"/>
  <c r="BE196" i="5" s="1"/>
  <c r="BD196" i="5" a="1"/>
  <c r="BD196" i="5" s="1"/>
  <c r="BC196" i="5" a="1"/>
  <c r="BC196" i="5" s="1"/>
  <c r="BB196" i="5" a="1"/>
  <c r="BB196" i="5" s="1"/>
  <c r="BA196" i="5" a="1"/>
  <c r="BA196" i="5" s="1"/>
  <c r="AZ196" i="5" a="1"/>
  <c r="AZ196" i="5" s="1"/>
  <c r="AY196" i="5" a="1"/>
  <c r="AY196" i="5" s="1"/>
  <c r="AX196" i="5" a="1"/>
  <c r="AX196" i="5" s="1"/>
  <c r="AW196" i="5" a="1"/>
  <c r="AW196" i="5" s="1"/>
  <c r="AV196" i="5" a="1"/>
  <c r="AV196" i="5" s="1"/>
  <c r="AU196" i="5" a="1"/>
  <c r="AU196" i="5" s="1"/>
  <c r="AU195" i="5" a="1"/>
  <c r="AU195" i="5" s="1"/>
  <c r="B191" i="5"/>
  <c r="E182" i="5"/>
  <c r="E165" i="5"/>
  <c r="E131" i="5"/>
  <c r="E63" i="5"/>
  <c r="F363" i="5" l="1"/>
  <c r="F535" i="5"/>
  <c r="AV535" i="5" s="1" a="1"/>
  <c r="AV535" i="5" s="1"/>
  <c r="F227" i="5"/>
  <c r="F414" i="5"/>
  <c r="F415" i="5"/>
  <c r="F298" i="5"/>
  <c r="F417" i="5"/>
  <c r="F550" i="5"/>
  <c r="F295" i="5"/>
  <c r="F193" i="5"/>
  <c r="F296" i="5"/>
  <c r="F297" i="5"/>
  <c r="AV297" i="5" s="1" a="1"/>
  <c r="AV297" i="5" s="1"/>
  <c r="F465" i="5"/>
  <c r="AR879" i="5"/>
  <c r="F196" i="5"/>
  <c r="F348" i="5"/>
  <c r="AV348" i="5" s="1" a="1"/>
  <c r="AV348" i="5" s="1"/>
  <c r="F485" i="5"/>
  <c r="F756" i="5"/>
  <c r="F723" i="5"/>
  <c r="F770" i="5"/>
  <c r="F753" i="5"/>
  <c r="AS876" i="5"/>
  <c r="AS875" i="5"/>
  <c r="CI875" i="5" s="1" a="1"/>
  <c r="CI875" i="5" s="1"/>
  <c r="AS874" i="5"/>
  <c r="AS872" i="5"/>
  <c r="AR862" i="5"/>
  <c r="AS855" i="5"/>
  <c r="AS857" i="5"/>
  <c r="AR896" i="5"/>
  <c r="AS889" i="5"/>
  <c r="AS856" i="5"/>
  <c r="AS892" i="5"/>
  <c r="CI892" i="5" s="1" a="1"/>
  <c r="CI892" i="5" s="1"/>
  <c r="AS893" i="5"/>
  <c r="AS890" i="5"/>
  <c r="AS859" i="5"/>
  <c r="AS873" i="5"/>
  <c r="AS858" i="5"/>
  <c r="CI858" i="5" s="1" a="1"/>
  <c r="CI858" i="5" s="1"/>
  <c r="AS891" i="5"/>
  <c r="F209" i="5"/>
  <c r="F212" i="5"/>
  <c r="AV212" i="5" s="1" a="1"/>
  <c r="AV212" i="5" s="1"/>
  <c r="F194" i="5"/>
  <c r="F195" i="5"/>
  <c r="AV195" i="5" s="1" a="1"/>
  <c r="AV195" i="5" s="1"/>
  <c r="F260" i="5"/>
  <c r="F261" i="5"/>
  <c r="F264" i="5"/>
  <c r="F345" i="5"/>
  <c r="F349" i="5"/>
  <c r="F398" i="5"/>
  <c r="F434" i="5"/>
  <c r="F433" i="5"/>
  <c r="AV433" i="5" s="1" a="1"/>
  <c r="AV433" i="5" s="1"/>
  <c r="F533" i="5"/>
  <c r="F515" i="5"/>
  <c r="F569" i="5"/>
  <c r="AV569" i="5" s="1" a="1"/>
  <c r="AV569" i="5" s="1"/>
  <c r="F568" i="5"/>
  <c r="F583" i="5"/>
  <c r="F549" i="5"/>
  <c r="F619" i="5"/>
  <c r="F604" i="5"/>
  <c r="F754" i="5"/>
  <c r="F704" i="5"/>
  <c r="AV704" i="5" s="1" a="1"/>
  <c r="AV704" i="5" s="1"/>
  <c r="F736" i="5"/>
  <c r="F808" i="5"/>
  <c r="H691" i="5"/>
  <c r="F587" i="5"/>
  <c r="H538" i="5"/>
  <c r="H436" i="5"/>
  <c r="F449" i="5"/>
  <c r="F840" i="5"/>
  <c r="F838" i="5"/>
  <c r="AV838" i="5" s="1" a="1"/>
  <c r="AV838" i="5" s="1"/>
  <c r="F839" i="5"/>
  <c r="F822" i="5"/>
  <c r="F787" i="5"/>
  <c r="F788" i="5"/>
  <c r="F772" i="5"/>
  <c r="F740" i="5"/>
  <c r="F702" i="5"/>
  <c r="F705" i="5"/>
  <c r="F685" i="5"/>
  <c r="F688" i="5"/>
  <c r="AV688" i="5" s="1" a="1"/>
  <c r="AV688" i="5" s="1"/>
  <c r="F671" i="5"/>
  <c r="AV671" i="5" s="1" a="1"/>
  <c r="AV671" i="5" s="1"/>
  <c r="F669" i="5"/>
  <c r="F672" i="5"/>
  <c r="F668" i="5"/>
  <c r="F653" i="5"/>
  <c r="F600" i="5"/>
  <c r="F601" i="5"/>
  <c r="F584" i="5"/>
  <c r="H572" i="5"/>
  <c r="F566" i="5"/>
  <c r="F553" i="5"/>
  <c r="F534" i="5"/>
  <c r="F517" i="5"/>
  <c r="H453" i="5"/>
  <c r="F430" i="5"/>
  <c r="F413" i="5"/>
  <c r="F399" i="5"/>
  <c r="AV399" i="5" s="1" a="1"/>
  <c r="AV399" i="5" s="1"/>
  <c r="F397" i="5"/>
  <c r="F380" i="5"/>
  <c r="G385" i="5"/>
  <c r="H333" i="5"/>
  <c r="AP315" i="5"/>
  <c r="F262" i="5"/>
  <c r="F263" i="5"/>
  <c r="AV263" i="5" s="1" a="1"/>
  <c r="AV263" i="5" s="1"/>
  <c r="F246" i="5"/>
  <c r="AV246" i="5" s="1" a="1"/>
  <c r="AV246" i="5" s="1"/>
  <c r="F244" i="5"/>
  <c r="F245" i="5"/>
  <c r="F247" i="5"/>
  <c r="F192" i="5"/>
  <c r="AO318" i="5"/>
  <c r="AP311" i="5"/>
  <c r="AP313" i="5"/>
  <c r="AP314" i="5"/>
  <c r="CF314" i="5" s="1" a="1"/>
  <c r="CF314" i="5" s="1"/>
  <c r="AP312" i="5"/>
  <c r="F213" i="5"/>
  <c r="F243" i="5"/>
  <c r="F279" i="5"/>
  <c r="F294" i="5"/>
  <c r="F331" i="5"/>
  <c r="AV331" i="5" s="1" a="1"/>
  <c r="AV331" i="5" s="1"/>
  <c r="F364" i="5"/>
  <c r="F396" i="5"/>
  <c r="F416" i="5"/>
  <c r="AV416" i="5" s="1" a="1"/>
  <c r="AV416" i="5" s="1"/>
  <c r="F481" i="5"/>
  <c r="F518" i="5"/>
  <c r="AV518" i="5" s="1" a="1"/>
  <c r="AV518" i="5" s="1"/>
  <c r="F567" i="5"/>
  <c r="F586" i="5"/>
  <c r="AV586" i="5" s="1" a="1"/>
  <c r="AV586" i="5" s="1"/>
  <c r="F603" i="5"/>
  <c r="AV603" i="5" s="1" a="1"/>
  <c r="AV603" i="5" s="1"/>
  <c r="F637" i="5"/>
  <c r="AV637" i="5" s="1" a="1"/>
  <c r="AV637" i="5" s="1"/>
  <c r="F655" i="5"/>
  <c r="F706" i="5"/>
  <c r="F722" i="5"/>
  <c r="G742" i="5"/>
  <c r="F789" i="5"/>
  <c r="F823" i="5"/>
  <c r="F365" i="5"/>
  <c r="AV365" i="5" s="1" a="1"/>
  <c r="AV365" i="5" s="1"/>
  <c r="F482" i="5"/>
  <c r="F620" i="5"/>
  <c r="AV620" i="5" s="1" a="1"/>
  <c r="AV620" i="5" s="1"/>
  <c r="F757" i="5"/>
  <c r="F804" i="5"/>
  <c r="AV804" i="5" s="1" a="1"/>
  <c r="AV804" i="5" s="1"/>
  <c r="F806" i="5"/>
  <c r="G249" i="5"/>
  <c r="F280" i="5"/>
  <c r="F328" i="5"/>
  <c r="G350" i="5"/>
  <c r="G402" i="5"/>
  <c r="F483" i="5"/>
  <c r="G537" i="5"/>
  <c r="H537" i="5" s="1"/>
  <c r="I537" i="5" s="1"/>
  <c r="F790" i="5"/>
  <c r="F824" i="5"/>
  <c r="F329" i="5"/>
  <c r="F346" i="5"/>
  <c r="F366" i="5"/>
  <c r="F431" i="5"/>
  <c r="F532" i="5"/>
  <c r="F551" i="5"/>
  <c r="G555" i="5"/>
  <c r="F617" i="5"/>
  <c r="F652" i="5"/>
  <c r="G657" i="5"/>
  <c r="F670" i="5"/>
  <c r="G674" i="5"/>
  <c r="F703" i="5"/>
  <c r="G707" i="5"/>
  <c r="H707" i="5" s="1"/>
  <c r="I707" i="5" s="1"/>
  <c r="F807" i="5"/>
  <c r="F210" i="5"/>
  <c r="F211" i="5"/>
  <c r="F330" i="5"/>
  <c r="F347" i="5"/>
  <c r="F432" i="5"/>
  <c r="F447" i="5"/>
  <c r="F552" i="5"/>
  <c r="AV552" i="5" s="1" a="1"/>
  <c r="AV552" i="5" s="1"/>
  <c r="F570" i="5"/>
  <c r="F618" i="5"/>
  <c r="F719" i="5"/>
  <c r="G720" i="5" s="1"/>
  <c r="F771" i="5"/>
  <c r="F791" i="5"/>
  <c r="F821" i="5"/>
  <c r="AV821" i="5" s="1" a="1"/>
  <c r="AV821" i="5" s="1"/>
  <c r="F842" i="5"/>
  <c r="F277" i="5"/>
  <c r="F332" i="5"/>
  <c r="F362" i="5"/>
  <c r="G367" i="5"/>
  <c r="H367" i="5" s="1"/>
  <c r="I367" i="5" s="1"/>
  <c r="F516" i="5"/>
  <c r="G521" i="5"/>
  <c r="F278" i="5"/>
  <c r="G299" i="5"/>
  <c r="F585" i="5"/>
  <c r="F602" i="5"/>
  <c r="F621" i="5"/>
  <c r="F805" i="5"/>
  <c r="G809" i="5"/>
  <c r="H809" i="5" s="1"/>
  <c r="I809" i="5" s="1"/>
  <c r="L40" i="13"/>
  <c r="P40" i="13" s="1"/>
  <c r="L35" i="13"/>
  <c r="P35" i="13" s="1"/>
  <c r="L45" i="13"/>
  <c r="P45" i="13" s="1"/>
  <c r="BF848" i="5"/>
  <c r="BV848" i="5"/>
  <c r="BK814" i="5"/>
  <c r="BS814" i="5"/>
  <c r="CH848" i="5"/>
  <c r="CH678" i="5"/>
  <c r="CI712" i="5"/>
  <c r="AU848" i="5"/>
  <c r="BG695" i="5"/>
  <c r="BW695" i="5"/>
  <c r="AU440" i="5"/>
  <c r="BK440" i="5"/>
  <c r="BS440" i="5"/>
  <c r="CA440" i="5"/>
  <c r="CI440" i="5"/>
  <c r="BN627" i="5"/>
  <c r="AX474" i="5"/>
  <c r="BN474" i="5"/>
  <c r="BZ712" i="5"/>
  <c r="AV746" i="5"/>
  <c r="BZ780" i="5"/>
  <c r="BB729" i="5"/>
  <c r="BR729" i="5"/>
  <c r="BJ831" i="5"/>
  <c r="BI695" i="5"/>
  <c r="BK746" i="5"/>
  <c r="BS746" i="5"/>
  <c r="CA746" i="5"/>
  <c r="CI746" i="5"/>
  <c r="AU763" i="5"/>
  <c r="BE797" i="5"/>
  <c r="BM797" i="5"/>
  <c r="BU797" i="5"/>
  <c r="BG797" i="5"/>
  <c r="BW797" i="5"/>
  <c r="CE797" i="5"/>
  <c r="BG508" i="5"/>
  <c r="BI763" i="5"/>
  <c r="BK797" i="5"/>
  <c r="CA797" i="5"/>
  <c r="BO848" i="5"/>
  <c r="BR746" i="5"/>
  <c r="CH746" i="5"/>
  <c r="BG661" i="5"/>
  <c r="AX695" i="5"/>
  <c r="BF695" i="5"/>
  <c r="BN695" i="5"/>
  <c r="BV695" i="5"/>
  <c r="CD695" i="5"/>
  <c r="AY712" i="5"/>
  <c r="BG712" i="5"/>
  <c r="BL746" i="5"/>
  <c r="BF746" i="5"/>
  <c r="AU661" i="5"/>
  <c r="CA661" i="5"/>
  <c r="BC695" i="5"/>
  <c r="BS695" i="5"/>
  <c r="CI695" i="5"/>
  <c r="AX729" i="5"/>
  <c r="BN729" i="5"/>
  <c r="CD729" i="5"/>
  <c r="BO746" i="5"/>
  <c r="BW746" i="5"/>
  <c r="BG355" i="5"/>
  <c r="AZ746" i="5"/>
  <c r="BH746" i="5"/>
  <c r="BX746" i="5"/>
  <c r="BZ695" i="5"/>
  <c r="AX559" i="5"/>
  <c r="BV559" i="5"/>
  <c r="AX763" i="5"/>
  <c r="BH729" i="5"/>
  <c r="BV593" i="5"/>
  <c r="CD576" i="5"/>
  <c r="BN253" i="5"/>
  <c r="AY610" i="5"/>
  <c r="BD729" i="5"/>
  <c r="BL729" i="5"/>
  <c r="CH763" i="5"/>
  <c r="CH780" i="5"/>
  <c r="BP695" i="5"/>
  <c r="CF695" i="5"/>
  <c r="BG593" i="5"/>
  <c r="BO593" i="5"/>
  <c r="BA780" i="5"/>
  <c r="BN644" i="5"/>
  <c r="BF831" i="5"/>
  <c r="CD831" i="5"/>
  <c r="BZ610" i="5"/>
  <c r="BX627" i="5"/>
  <c r="BW661" i="5"/>
  <c r="BT712" i="5"/>
  <c r="AU576" i="5"/>
  <c r="BC576" i="5"/>
  <c r="AX678" i="5"/>
  <c r="BF678" i="5"/>
  <c r="BN678" i="5"/>
  <c r="BV678" i="5"/>
  <c r="BG763" i="5"/>
  <c r="BP780" i="5"/>
  <c r="AW542" i="5"/>
  <c r="BR559" i="5"/>
  <c r="CI576" i="5"/>
  <c r="BB627" i="5"/>
  <c r="BJ627" i="5"/>
  <c r="BR627" i="5"/>
  <c r="BC559" i="5"/>
  <c r="BK559" i="5"/>
  <c r="BG542" i="5"/>
  <c r="BO542" i="5"/>
  <c r="BW542" i="5"/>
  <c r="BY542" i="5"/>
  <c r="CI559" i="5"/>
  <c r="BK576" i="5"/>
  <c r="BT729" i="5"/>
  <c r="CB729" i="5"/>
  <c r="BC780" i="5"/>
  <c r="CH831" i="5"/>
  <c r="BA593" i="5"/>
  <c r="AV627" i="5"/>
  <c r="CA627" i="5"/>
  <c r="BI661" i="5"/>
  <c r="BL814" i="5"/>
  <c r="CI831" i="5"/>
  <c r="CH525" i="5"/>
  <c r="BF559" i="5"/>
  <c r="BN559" i="5"/>
  <c r="BT627" i="5"/>
  <c r="BJ661" i="5"/>
  <c r="CI814" i="5"/>
  <c r="BP848" i="5"/>
  <c r="AY389" i="5"/>
  <c r="BG389" i="5"/>
  <c r="CD559" i="5"/>
  <c r="AX576" i="5"/>
  <c r="BF576" i="5"/>
  <c r="BC593" i="5"/>
  <c r="CH593" i="5"/>
  <c r="AX627" i="5"/>
  <c r="CI678" i="5"/>
  <c r="CC746" i="5"/>
  <c r="AX270" i="5"/>
  <c r="BF270" i="5"/>
  <c r="BN270" i="5"/>
  <c r="AZ559" i="5"/>
  <c r="BH559" i="5"/>
  <c r="BT593" i="5"/>
  <c r="CB593" i="5"/>
  <c r="BF610" i="5"/>
  <c r="CB678" i="5"/>
  <c r="BI729" i="5"/>
  <c r="BP729" i="5"/>
  <c r="CD814" i="5"/>
  <c r="CI304" i="5"/>
  <c r="AY746" i="5"/>
  <c r="BC355" i="5"/>
  <c r="CD678" i="5"/>
  <c r="BN712" i="5"/>
  <c r="AV848" i="5"/>
  <c r="BX576" i="5"/>
  <c r="AX610" i="5"/>
  <c r="BZ627" i="5"/>
  <c r="BU644" i="5"/>
  <c r="BQ712" i="5"/>
  <c r="BH797" i="5"/>
  <c r="AY831" i="5"/>
  <c r="CC831" i="5"/>
  <c r="BC236" i="5"/>
  <c r="BS236" i="5"/>
  <c r="CA236" i="5"/>
  <c r="CI236" i="5"/>
  <c r="CB304" i="5"/>
  <c r="AX457" i="5"/>
  <c r="BF457" i="5"/>
  <c r="BN457" i="5"/>
  <c r="BV457" i="5"/>
  <c r="CD457" i="5"/>
  <c r="BP559" i="5"/>
  <c r="BZ576" i="5"/>
  <c r="BF627" i="5"/>
  <c r="BX729" i="5"/>
  <c r="BN780" i="5"/>
  <c r="BV780" i="5"/>
  <c r="AV797" i="5"/>
  <c r="BJ797" i="5"/>
  <c r="CF797" i="5"/>
  <c r="AU542" i="5"/>
  <c r="BK542" i="5"/>
  <c r="BZ542" i="5"/>
  <c r="CA576" i="5"/>
  <c r="BP661" i="5"/>
  <c r="AV712" i="5"/>
  <c r="BV763" i="5"/>
  <c r="BG780" i="5"/>
  <c r="BZ797" i="5"/>
  <c r="BF797" i="5"/>
  <c r="AU814" i="5"/>
  <c r="BC814" i="5"/>
  <c r="BS542" i="5"/>
  <c r="AU559" i="5"/>
  <c r="BV627" i="5"/>
  <c r="CE746" i="5"/>
  <c r="BB848" i="5"/>
  <c r="BX406" i="5"/>
  <c r="CF406" i="5"/>
  <c r="BS559" i="5"/>
  <c r="BJ644" i="5"/>
  <c r="CE661" i="5"/>
  <c r="BB746" i="5"/>
  <c r="BE814" i="5"/>
  <c r="BR831" i="5"/>
  <c r="BJ712" i="5"/>
  <c r="BV831" i="5"/>
  <c r="BJ457" i="5"/>
  <c r="BR457" i="5"/>
  <c r="BZ457" i="5"/>
  <c r="CH457" i="5"/>
  <c r="BQ474" i="5"/>
  <c r="AV644" i="5"/>
  <c r="BD644" i="5"/>
  <c r="CH644" i="5"/>
  <c r="BK661" i="5"/>
  <c r="BY678" i="5"/>
  <c r="CF678" i="5"/>
  <c r="CD712" i="5"/>
  <c r="AW729" i="5"/>
  <c r="BF814" i="5"/>
  <c r="CA814" i="5"/>
  <c r="BL831" i="5"/>
  <c r="CH661" i="5"/>
  <c r="BC389" i="5"/>
  <c r="CI389" i="5"/>
  <c r="BB474" i="5"/>
  <c r="BJ474" i="5"/>
  <c r="CH474" i="5"/>
  <c r="AY542" i="5"/>
  <c r="AY593" i="5"/>
  <c r="BR678" i="5"/>
  <c r="AZ797" i="5"/>
  <c r="AZ457" i="5"/>
  <c r="BH457" i="5"/>
  <c r="BP457" i="5"/>
  <c r="BX457" i="5"/>
  <c r="CF457" i="5"/>
  <c r="BE542" i="5"/>
  <c r="BM542" i="5"/>
  <c r="CI542" i="5"/>
  <c r="AW559" i="5"/>
  <c r="CF559" i="5"/>
  <c r="AZ576" i="5"/>
  <c r="BB593" i="5"/>
  <c r="CD610" i="5"/>
  <c r="BG627" i="5"/>
  <c r="BU627" i="5"/>
  <c r="BB712" i="5"/>
  <c r="BN746" i="5"/>
  <c r="BH372" i="5"/>
  <c r="BU542" i="5"/>
  <c r="BZ593" i="5"/>
  <c r="CB627" i="5"/>
  <c r="CD644" i="5"/>
  <c r="BG746" i="5"/>
  <c r="CC542" i="5"/>
  <c r="CH559" i="5"/>
  <c r="BB576" i="5"/>
  <c r="BP576" i="5"/>
  <c r="AV593" i="5"/>
  <c r="AU627" i="5"/>
  <c r="CI627" i="5"/>
  <c r="BJ814" i="5"/>
  <c r="BP202" i="5"/>
  <c r="BX202" i="5"/>
  <c r="BT406" i="5"/>
  <c r="BJ576" i="5"/>
  <c r="BC627" i="5"/>
  <c r="BV610" i="5"/>
  <c r="AX423" i="5"/>
  <c r="BF423" i="5"/>
  <c r="BN423" i="5"/>
  <c r="BV423" i="5"/>
  <c r="CD423" i="5"/>
  <c r="BA542" i="5"/>
  <c r="BI542" i="5"/>
  <c r="CC559" i="5"/>
  <c r="BR576" i="5"/>
  <c r="CF576" i="5"/>
  <c r="AX593" i="5"/>
  <c r="BF593" i="5"/>
  <c r="BN593" i="5"/>
  <c r="BD627" i="5"/>
  <c r="BQ627" i="5"/>
  <c r="BR661" i="5"/>
  <c r="AV729" i="5"/>
  <c r="BG423" i="5"/>
  <c r="BE576" i="5"/>
  <c r="BS576" i="5"/>
  <c r="BT610" i="5"/>
  <c r="BZ763" i="5"/>
  <c r="BE440" i="5"/>
  <c r="BN491" i="5"/>
  <c r="CD491" i="5"/>
  <c r="BC542" i="5"/>
  <c r="CG542" i="5"/>
  <c r="CH576" i="5"/>
  <c r="AZ593" i="5"/>
  <c r="BP593" i="5"/>
  <c r="BN610" i="5"/>
  <c r="BS627" i="5"/>
  <c r="AY644" i="5"/>
  <c r="AZ661" i="5"/>
  <c r="BO661" i="5"/>
  <c r="BT661" i="5"/>
  <c r="BY661" i="5"/>
  <c r="BU678" i="5"/>
  <c r="AU712" i="5"/>
  <c r="CE729" i="5"/>
  <c r="AX746" i="5"/>
  <c r="BC763" i="5"/>
  <c r="BR763" i="5"/>
  <c r="BM780" i="5"/>
  <c r="AU797" i="5"/>
  <c r="BI797" i="5"/>
  <c r="BO797" i="5"/>
  <c r="CI797" i="5"/>
  <c r="BB814" i="5"/>
  <c r="AZ848" i="5"/>
  <c r="CB848" i="5"/>
  <c r="BF661" i="5"/>
  <c r="CF661" i="5"/>
  <c r="AZ695" i="5"/>
  <c r="BT695" i="5"/>
  <c r="BO729" i="5"/>
  <c r="BL763" i="5"/>
  <c r="CA763" i="5"/>
  <c r="CD797" i="5"/>
  <c r="AV814" i="5"/>
  <c r="BD814" i="5"/>
  <c r="BO831" i="5"/>
  <c r="BB644" i="5"/>
  <c r="BV661" i="5"/>
  <c r="BP678" i="5"/>
  <c r="BA746" i="5"/>
  <c r="CD746" i="5"/>
  <c r="BF763" i="5"/>
  <c r="BU763" i="5"/>
  <c r="CB763" i="5"/>
  <c r="BI780" i="5"/>
  <c r="BB831" i="5"/>
  <c r="BI831" i="5"/>
  <c r="CE831" i="5"/>
  <c r="BP644" i="5"/>
  <c r="AW661" i="5"/>
  <c r="BB661" i="5"/>
  <c r="BB678" i="5"/>
  <c r="BL712" i="5"/>
  <c r="BS712" i="5"/>
  <c r="CG712" i="5"/>
  <c r="AY729" i="5"/>
  <c r="BE729" i="5"/>
  <c r="CH729" i="5"/>
  <c r="BQ746" i="5"/>
  <c r="BN763" i="5"/>
  <c r="CI763" i="5"/>
  <c r="CD780" i="5"/>
  <c r="BS797" i="5"/>
  <c r="CB797" i="5"/>
  <c r="BZ814" i="5"/>
  <c r="AV831" i="5"/>
  <c r="BC831" i="5"/>
  <c r="BC848" i="5"/>
  <c r="BK848" i="5"/>
  <c r="AW644" i="5"/>
  <c r="BX644" i="5"/>
  <c r="BM661" i="5"/>
  <c r="BC678" i="5"/>
  <c r="BJ678" i="5"/>
  <c r="AZ729" i="5"/>
  <c r="BW729" i="5"/>
  <c r="CC729" i="5"/>
  <c r="AU746" i="5"/>
  <c r="CF746" i="5"/>
  <c r="BH763" i="5"/>
  <c r="CF780" i="5"/>
  <c r="AY797" i="5"/>
  <c r="AY814" i="5"/>
  <c r="BD831" i="5"/>
  <c r="BY831" i="5"/>
  <c r="BR644" i="5"/>
  <c r="CC661" i="5"/>
  <c r="BQ695" i="5"/>
  <c r="BX695" i="5"/>
  <c r="BU712" i="5"/>
  <c r="BF712" i="5"/>
  <c r="CD763" i="5"/>
  <c r="BN814" i="5"/>
  <c r="CB814" i="5"/>
  <c r="BS848" i="5"/>
  <c r="BS644" i="5"/>
  <c r="CF644" i="5"/>
  <c r="AY661" i="5"/>
  <c r="BK695" i="5"/>
  <c r="CB712" i="5"/>
  <c r="BG729" i="5"/>
  <c r="BM729" i="5"/>
  <c r="BY729" i="5"/>
  <c r="AV763" i="5"/>
  <c r="BT780" i="5"/>
  <c r="BZ287" i="5"/>
  <c r="CH287" i="5"/>
  <c r="BZ372" i="5"/>
  <c r="CH372" i="5"/>
  <c r="AZ270" i="5"/>
  <c r="AX304" i="5"/>
  <c r="BN304" i="5"/>
  <c r="CD304" i="5"/>
  <c r="BK372" i="5"/>
  <c r="CA372" i="5"/>
  <c r="CI202" i="5"/>
  <c r="AU270" i="5"/>
  <c r="BC270" i="5"/>
  <c r="CA270" i="5"/>
  <c r="CI270" i="5"/>
  <c r="BV287" i="5"/>
  <c r="BY304" i="5"/>
  <c r="BV338" i="5"/>
  <c r="CD338" i="5"/>
  <c r="AY287" i="5"/>
  <c r="BG287" i="5"/>
  <c r="BO287" i="5"/>
  <c r="BZ304" i="5"/>
  <c r="AX355" i="5"/>
  <c r="BN355" i="5"/>
  <c r="AY372" i="5"/>
  <c r="AX389" i="5"/>
  <c r="BN389" i="5"/>
  <c r="BK253" i="5"/>
  <c r="BB406" i="5"/>
  <c r="BJ406" i="5"/>
  <c r="BG440" i="5"/>
  <c r="BN542" i="5"/>
  <c r="BE627" i="5"/>
  <c r="BY627" i="5"/>
  <c r="BC406" i="5"/>
  <c r="BK406" i="5"/>
  <c r="BS406" i="5"/>
  <c r="CI406" i="5"/>
  <c r="CG423" i="5"/>
  <c r="AV474" i="5"/>
  <c r="BD474" i="5"/>
  <c r="BN576" i="5"/>
  <c r="BK627" i="5"/>
  <c r="AZ542" i="5"/>
  <c r="BH542" i="5"/>
  <c r="BV542" i="5"/>
  <c r="AY576" i="5"/>
  <c r="BL576" i="5"/>
  <c r="BY576" i="5"/>
  <c r="CE576" i="5"/>
  <c r="CI593" i="5"/>
  <c r="AU610" i="5"/>
  <c r="BH610" i="5"/>
  <c r="BU610" i="5"/>
  <c r="CA610" i="5"/>
  <c r="BP542" i="5"/>
  <c r="BE559" i="5"/>
  <c r="BX559" i="5"/>
  <c r="CB610" i="5"/>
  <c r="CH610" i="5"/>
  <c r="CH627" i="5"/>
  <c r="CD542" i="5"/>
  <c r="CE542" i="5"/>
  <c r="AY559" i="5"/>
  <c r="BL559" i="5"/>
  <c r="BG576" i="5"/>
  <c r="BT576" i="5"/>
  <c r="CD593" i="5"/>
  <c r="AW610" i="5"/>
  <c r="BC610" i="5"/>
  <c r="BP610" i="5"/>
  <c r="CC610" i="5"/>
  <c r="CI610" i="5"/>
  <c r="BP627" i="5"/>
  <c r="BA712" i="5"/>
  <c r="BH576" i="5"/>
  <c r="BU576" i="5"/>
  <c r="BI593" i="5"/>
  <c r="BL627" i="5"/>
  <c r="CD627" i="5"/>
  <c r="BD542" i="5"/>
  <c r="CF542" i="5"/>
  <c r="AV576" i="5"/>
  <c r="BO576" i="5"/>
  <c r="CB576" i="5"/>
  <c r="BJ593" i="5"/>
  <c r="CF593" i="5"/>
  <c r="BE610" i="5"/>
  <c r="BK610" i="5"/>
  <c r="BX610" i="5"/>
  <c r="BH627" i="5"/>
  <c r="AW576" i="5"/>
  <c r="BV576" i="5"/>
  <c r="CC576" i="5"/>
  <c r="CG593" i="5"/>
  <c r="BL610" i="5"/>
  <c r="BR610" i="5"/>
  <c r="BY610" i="5"/>
  <c r="CF729" i="5"/>
  <c r="AX542" i="5"/>
  <c r="BF542" i="5"/>
  <c r="CH542" i="5"/>
  <c r="BI559" i="5"/>
  <c r="CB559" i="5"/>
  <c r="BD576" i="5"/>
  <c r="BS593" i="5"/>
  <c r="AZ610" i="5"/>
  <c r="BS610" i="5"/>
  <c r="CF610" i="5"/>
  <c r="AZ627" i="5"/>
  <c r="CF627" i="5"/>
  <c r="BX661" i="5"/>
  <c r="BU729" i="5"/>
  <c r="BB763" i="5"/>
  <c r="BL644" i="5"/>
  <c r="BY644" i="5"/>
  <c r="CE644" i="5"/>
  <c r="AZ678" i="5"/>
  <c r="BG678" i="5"/>
  <c r="BO678" i="5"/>
  <c r="CC678" i="5"/>
  <c r="BH712" i="5"/>
  <c r="CA712" i="5"/>
  <c r="AX712" i="5"/>
  <c r="AU729" i="5"/>
  <c r="BK729" i="5"/>
  <c r="CA729" i="5"/>
  <c r="AW763" i="5"/>
  <c r="BP763" i="5"/>
  <c r="CC763" i="5"/>
  <c r="AW780" i="5"/>
  <c r="CC780" i="5"/>
  <c r="CI780" i="5"/>
  <c r="BC797" i="5"/>
  <c r="BP797" i="5"/>
  <c r="BV797" i="5"/>
  <c r="BR814" i="5"/>
  <c r="BY814" i="5"/>
  <c r="AZ644" i="5"/>
  <c r="BF644" i="5"/>
  <c r="BM644" i="5"/>
  <c r="BA678" i="5"/>
  <c r="BW678" i="5"/>
  <c r="CH712" i="5"/>
  <c r="BD763" i="5"/>
  <c r="BJ763" i="5"/>
  <c r="BD780" i="5"/>
  <c r="BJ780" i="5"/>
  <c r="BW780" i="5"/>
  <c r="AW797" i="5"/>
  <c r="CC797" i="5"/>
  <c r="AX814" i="5"/>
  <c r="BG644" i="5"/>
  <c r="BT644" i="5"/>
  <c r="BZ644" i="5"/>
  <c r="AX661" i="5"/>
  <c r="BL661" i="5"/>
  <c r="BU661" i="5"/>
  <c r="CD661" i="5"/>
  <c r="BI678" i="5"/>
  <c r="BE695" i="5"/>
  <c r="BP712" i="5"/>
  <c r="BV712" i="5"/>
  <c r="BU746" i="5"/>
  <c r="CB746" i="5"/>
  <c r="BE763" i="5"/>
  <c r="BK763" i="5"/>
  <c r="BX763" i="5"/>
  <c r="AX797" i="5"/>
  <c r="BX797" i="5"/>
  <c r="BH644" i="5"/>
  <c r="AX644" i="5"/>
  <c r="BH661" i="5"/>
  <c r="BZ661" i="5"/>
  <c r="AY695" i="5"/>
  <c r="BL695" i="5"/>
  <c r="BR695" i="5"/>
  <c r="BY695" i="5"/>
  <c r="CE695" i="5"/>
  <c r="BO695" i="5"/>
  <c r="BD712" i="5"/>
  <c r="BI746" i="5"/>
  <c r="BV746" i="5"/>
  <c r="BY763" i="5"/>
  <c r="BL797" i="5"/>
  <c r="BZ831" i="5"/>
  <c r="BI644" i="5"/>
  <c r="BO644" i="5"/>
  <c r="CB644" i="5"/>
  <c r="BD661" i="5"/>
  <c r="AV678" i="5"/>
  <c r="BD678" i="5"/>
  <c r="BS678" i="5"/>
  <c r="CG678" i="5"/>
  <c r="BM695" i="5"/>
  <c r="BK712" i="5"/>
  <c r="BX712" i="5"/>
  <c r="BC729" i="5"/>
  <c r="BS729" i="5"/>
  <c r="CI729" i="5"/>
  <c r="AZ763" i="5"/>
  <c r="BS763" i="5"/>
  <c r="CF763" i="5"/>
  <c r="BV644" i="5"/>
  <c r="CC644" i="5"/>
  <c r="CI644" i="5"/>
  <c r="AW678" i="5"/>
  <c r="BT678" i="5"/>
  <c r="BZ678" i="5"/>
  <c r="BA695" i="5"/>
  <c r="CG695" i="5"/>
  <c r="BR712" i="5"/>
  <c r="BY712" i="5"/>
  <c r="CE712" i="5"/>
  <c r="BT763" i="5"/>
  <c r="CG780" i="5"/>
  <c r="BQ644" i="5"/>
  <c r="AV661" i="5"/>
  <c r="BE661" i="5"/>
  <c r="BN661" i="5"/>
  <c r="CB661" i="5"/>
  <c r="BM678" i="5"/>
  <c r="CF712" i="5"/>
  <c r="BY746" i="5"/>
  <c r="AX780" i="5"/>
  <c r="BN797" i="5"/>
  <c r="AZ814" i="5"/>
  <c r="BX831" i="5"/>
  <c r="BN831" i="5"/>
  <c r="BA814" i="5"/>
  <c r="BG814" i="5"/>
  <c r="BT814" i="5"/>
  <c r="CF814" i="5"/>
  <c r="AX848" i="5"/>
  <c r="BE848" i="5"/>
  <c r="BX848" i="5"/>
  <c r="CD848" i="5"/>
  <c r="BH814" i="5"/>
  <c r="BU814" i="5"/>
  <c r="BM831" i="5"/>
  <c r="BS831" i="5"/>
  <c r="CF831" i="5"/>
  <c r="AY848" i="5"/>
  <c r="BL848" i="5"/>
  <c r="BR848" i="5"/>
  <c r="BY848" i="5"/>
  <c r="CE848" i="5"/>
  <c r="BA831" i="5"/>
  <c r="BG831" i="5"/>
  <c r="BT831" i="5"/>
  <c r="CG831" i="5"/>
  <c r="CF848" i="5"/>
  <c r="BD797" i="5"/>
  <c r="BT797" i="5"/>
  <c r="BP814" i="5"/>
  <c r="BV814" i="5"/>
  <c r="BU831" i="5"/>
  <c r="AX831" i="5"/>
  <c r="BQ814" i="5"/>
  <c r="CC814" i="5"/>
  <c r="CH814" i="5"/>
  <c r="CB831" i="5"/>
  <c r="BH848" i="5"/>
  <c r="BN848" i="5"/>
  <c r="BU848" i="5"/>
  <c r="CA848" i="5"/>
  <c r="BX814" i="5"/>
  <c r="AW831" i="5"/>
  <c r="BP831" i="5"/>
  <c r="BI848" i="5"/>
  <c r="F841" i="5"/>
  <c r="BA848" i="5"/>
  <c r="BG848" i="5"/>
  <c r="BT848" i="5"/>
  <c r="BZ848" i="5"/>
  <c r="CG848" i="5"/>
  <c r="AW848" i="5"/>
  <c r="CC848" i="5"/>
  <c r="CI848" i="5"/>
  <c r="BD848" i="5"/>
  <c r="BJ848" i="5"/>
  <c r="BQ848" i="5"/>
  <c r="BW848" i="5"/>
  <c r="BM848" i="5"/>
  <c r="I724" i="5"/>
  <c r="AU831" i="5"/>
  <c r="BH831" i="5"/>
  <c r="CA831" i="5"/>
  <c r="BQ831" i="5"/>
  <c r="BW831" i="5"/>
  <c r="F825" i="5"/>
  <c r="BE831" i="5"/>
  <c r="BK831" i="5"/>
  <c r="AZ831" i="5"/>
  <c r="BM814" i="5"/>
  <c r="CE814" i="5"/>
  <c r="BI814" i="5"/>
  <c r="BO814" i="5"/>
  <c r="CG814" i="5"/>
  <c r="AW814" i="5"/>
  <c r="BW814" i="5"/>
  <c r="H792" i="5"/>
  <c r="I792" i="5" s="1"/>
  <c r="BA797" i="5"/>
  <c r="BQ797" i="5"/>
  <c r="CG797" i="5"/>
  <c r="BB797" i="5"/>
  <c r="BR797" i="5"/>
  <c r="CH797" i="5"/>
  <c r="BY797" i="5"/>
  <c r="F774" i="5"/>
  <c r="F773" i="5"/>
  <c r="BF780" i="5"/>
  <c r="AU780" i="5"/>
  <c r="BH780" i="5"/>
  <c r="BU780" i="5"/>
  <c r="CA780" i="5"/>
  <c r="AV780" i="5"/>
  <c r="BB780" i="5"/>
  <c r="BO780" i="5"/>
  <c r="CB780" i="5"/>
  <c r="BQ780" i="5"/>
  <c r="BE780" i="5"/>
  <c r="BK780" i="5"/>
  <c r="BX780" i="5"/>
  <c r="AY780" i="5"/>
  <c r="BL780" i="5"/>
  <c r="BR780" i="5"/>
  <c r="BY780" i="5"/>
  <c r="CE780" i="5"/>
  <c r="AZ780" i="5"/>
  <c r="BS780" i="5"/>
  <c r="BQ763" i="5"/>
  <c r="BW763" i="5"/>
  <c r="AY763" i="5"/>
  <c r="CE763" i="5"/>
  <c r="BM763" i="5"/>
  <c r="BA763" i="5"/>
  <c r="CG763" i="5"/>
  <c r="BO763" i="5"/>
  <c r="G741" i="5"/>
  <c r="F739" i="5"/>
  <c r="BT746" i="5"/>
  <c r="BZ746" i="5"/>
  <c r="CG746" i="5"/>
  <c r="AW746" i="5"/>
  <c r="BC746" i="5"/>
  <c r="BP746" i="5"/>
  <c r="BD746" i="5"/>
  <c r="BJ746" i="5"/>
  <c r="BE746" i="5"/>
  <c r="BM746" i="5"/>
  <c r="BF729" i="5"/>
  <c r="BV729" i="5"/>
  <c r="BJ729" i="5"/>
  <c r="BZ729" i="5"/>
  <c r="BA729" i="5"/>
  <c r="BQ729" i="5"/>
  <c r="CG729" i="5"/>
  <c r="AW704" i="5" a="1"/>
  <c r="AW704" i="5" s="1"/>
  <c r="N707" i="5"/>
  <c r="AZ712" i="5"/>
  <c r="BM712" i="5"/>
  <c r="BI712" i="5"/>
  <c r="BO712" i="5"/>
  <c r="AW712" i="5"/>
  <c r="BC712" i="5"/>
  <c r="CC712" i="5"/>
  <c r="BW712" i="5"/>
  <c r="BE712" i="5"/>
  <c r="F634" i="5"/>
  <c r="F636" i="5"/>
  <c r="F638" i="5"/>
  <c r="F635" i="5"/>
  <c r="H622" i="5"/>
  <c r="F536" i="5"/>
  <c r="F686" i="5"/>
  <c r="F689" i="5"/>
  <c r="F687" i="5"/>
  <c r="AU695" i="5"/>
  <c r="BH695" i="5"/>
  <c r="BU695" i="5"/>
  <c r="CA695" i="5"/>
  <c r="AV695" i="5"/>
  <c r="BB695" i="5"/>
  <c r="CB695" i="5"/>
  <c r="CH695" i="5"/>
  <c r="AW695" i="5"/>
  <c r="CC695" i="5"/>
  <c r="BD695" i="5"/>
  <c r="BJ695" i="5"/>
  <c r="AU678" i="5"/>
  <c r="BH678" i="5"/>
  <c r="CA678" i="5"/>
  <c r="BQ678" i="5"/>
  <c r="BE678" i="5"/>
  <c r="BK678" i="5"/>
  <c r="BX678" i="5"/>
  <c r="AY678" i="5"/>
  <c r="BL678" i="5"/>
  <c r="CE678" i="5"/>
  <c r="G656" i="5"/>
  <c r="BC661" i="5"/>
  <c r="BQ661" i="5"/>
  <c r="CI661" i="5"/>
  <c r="BA661" i="5"/>
  <c r="BS661" i="5"/>
  <c r="CG661" i="5"/>
  <c r="BW644" i="5"/>
  <c r="H640" i="5"/>
  <c r="BE644" i="5"/>
  <c r="BK644" i="5"/>
  <c r="BA644" i="5"/>
  <c r="CG644" i="5"/>
  <c r="AU644" i="5"/>
  <c r="CA644" i="5"/>
  <c r="BC644" i="5"/>
  <c r="AY627" i="5"/>
  <c r="BM627" i="5"/>
  <c r="CE627" i="5"/>
  <c r="BI627" i="5"/>
  <c r="BW627" i="5"/>
  <c r="BA627" i="5"/>
  <c r="CG627" i="5"/>
  <c r="AW627" i="5"/>
  <c r="BO627" i="5"/>
  <c r="CC627" i="5"/>
  <c r="BD610" i="5"/>
  <c r="BJ610" i="5"/>
  <c r="BQ610" i="5"/>
  <c r="BW610" i="5"/>
  <c r="CE610" i="5"/>
  <c r="BM610" i="5"/>
  <c r="BA610" i="5"/>
  <c r="BG610" i="5"/>
  <c r="CG610" i="5"/>
  <c r="AV610" i="5"/>
  <c r="BB610" i="5"/>
  <c r="BI610" i="5"/>
  <c r="BO610" i="5"/>
  <c r="AU593" i="5"/>
  <c r="BH593" i="5"/>
  <c r="BU593" i="5"/>
  <c r="CA593" i="5"/>
  <c r="AW593" i="5"/>
  <c r="CC593" i="5"/>
  <c r="BD593" i="5"/>
  <c r="BQ593" i="5"/>
  <c r="BW593" i="5"/>
  <c r="BE593" i="5"/>
  <c r="BK593" i="5"/>
  <c r="BX593" i="5"/>
  <c r="BL593" i="5"/>
  <c r="BR593" i="5"/>
  <c r="BY593" i="5"/>
  <c r="CE593" i="5"/>
  <c r="BM593" i="5"/>
  <c r="BQ576" i="5"/>
  <c r="BW576" i="5"/>
  <c r="BM576" i="5"/>
  <c r="BA576" i="5"/>
  <c r="CG576" i="5"/>
  <c r="BI576" i="5"/>
  <c r="BD559" i="5"/>
  <c r="BJ559" i="5"/>
  <c r="BQ559" i="5"/>
  <c r="BW559" i="5"/>
  <c r="BY559" i="5"/>
  <c r="CE559" i="5"/>
  <c r="BM559" i="5"/>
  <c r="BA559" i="5"/>
  <c r="BG559" i="5"/>
  <c r="BT559" i="5"/>
  <c r="BZ559" i="5"/>
  <c r="CG559" i="5"/>
  <c r="BU559" i="5"/>
  <c r="CA559" i="5"/>
  <c r="AV559" i="5"/>
  <c r="BB559" i="5"/>
  <c r="BO559" i="5"/>
  <c r="BJ542" i="5"/>
  <c r="BQ542" i="5"/>
  <c r="BT542" i="5"/>
  <c r="CA542" i="5"/>
  <c r="BL542" i="5"/>
  <c r="BR542" i="5"/>
  <c r="AV542" i="5"/>
  <c r="BB542" i="5"/>
  <c r="CB542" i="5"/>
  <c r="BX542" i="5"/>
  <c r="F466" i="5"/>
  <c r="F467" i="5"/>
  <c r="AV467" i="5" s="1" a="1"/>
  <c r="AV467" i="5" s="1"/>
  <c r="F464" i="5"/>
  <c r="F468" i="5"/>
  <c r="G435" i="5"/>
  <c r="CE491" i="5"/>
  <c r="CH253" i="5"/>
  <c r="BG406" i="5"/>
  <c r="BB423" i="5"/>
  <c r="BJ423" i="5"/>
  <c r="BM457" i="5"/>
  <c r="AU525" i="5"/>
  <c r="AX508" i="5"/>
  <c r="BN508" i="5"/>
  <c r="CD508" i="5"/>
  <c r="CI253" i="5"/>
  <c r="BF202" i="5"/>
  <c r="BN202" i="5"/>
  <c r="BV202" i="5"/>
  <c r="BY440" i="5"/>
  <c r="BO525" i="5"/>
  <c r="AU253" i="5"/>
  <c r="CA338" i="5"/>
  <c r="BC491" i="5"/>
  <c r="BK491" i="5"/>
  <c r="BS491" i="5"/>
  <c r="CI491" i="5"/>
  <c r="BS508" i="5"/>
  <c r="CI508" i="5"/>
  <c r="BK304" i="5"/>
  <c r="CA304" i="5"/>
  <c r="BJ202" i="5"/>
  <c r="BB253" i="5"/>
  <c r="BC338" i="5"/>
  <c r="BH525" i="5"/>
  <c r="BH253" i="5"/>
  <c r="BR355" i="5"/>
  <c r="AU372" i="5"/>
  <c r="BO372" i="5"/>
  <c r="BW372" i="5"/>
  <c r="AV440" i="5"/>
  <c r="BS253" i="5"/>
  <c r="BO304" i="5"/>
  <c r="BM372" i="5"/>
  <c r="AZ202" i="5"/>
  <c r="BH219" i="5"/>
  <c r="BV219" i="5"/>
  <c r="AX253" i="5"/>
  <c r="BY253" i="5"/>
  <c r="BV304" i="5"/>
  <c r="BV389" i="5"/>
  <c r="BP423" i="5"/>
  <c r="CF270" i="5"/>
  <c r="BT287" i="5"/>
  <c r="BX304" i="5"/>
  <c r="BD355" i="5"/>
  <c r="BG372" i="5"/>
  <c r="BX389" i="5"/>
  <c r="AU457" i="5"/>
  <c r="BK202" i="5"/>
  <c r="BS202" i="5"/>
  <c r="AX287" i="5"/>
  <c r="BN287" i="5"/>
  <c r="BQ389" i="5"/>
  <c r="CE389" i="5"/>
  <c r="BM406" i="5"/>
  <c r="BU406" i="5"/>
  <c r="AU423" i="5"/>
  <c r="BC423" i="5"/>
  <c r="BS423" i="5"/>
  <c r="CA423" i="5"/>
  <c r="BT457" i="5"/>
  <c r="BX491" i="5"/>
  <c r="BC508" i="5"/>
  <c r="AV525" i="5"/>
  <c r="BK525" i="5"/>
  <c r="BX508" i="5"/>
  <c r="BZ219" i="5"/>
  <c r="CC287" i="5"/>
  <c r="BU338" i="5"/>
  <c r="BL355" i="5"/>
  <c r="AX406" i="5"/>
  <c r="BF406" i="5"/>
  <c r="BV406" i="5"/>
  <c r="CD406" i="5"/>
  <c r="CB423" i="5"/>
  <c r="CH423" i="5"/>
  <c r="BT474" i="5"/>
  <c r="CB525" i="5"/>
  <c r="CH219" i="5"/>
  <c r="BG236" i="5"/>
  <c r="BO236" i="5"/>
  <c r="BC253" i="5"/>
  <c r="BP287" i="5"/>
  <c r="CD372" i="5"/>
  <c r="BB491" i="5"/>
  <c r="AX202" i="5"/>
  <c r="CB219" i="5"/>
  <c r="CI219" i="5"/>
  <c r="CD253" i="5"/>
  <c r="CE287" i="5"/>
  <c r="BG338" i="5"/>
  <c r="BO338" i="5"/>
  <c r="BJ372" i="5"/>
  <c r="CE372" i="5"/>
  <c r="BL389" i="5"/>
  <c r="AZ406" i="5"/>
  <c r="BH406" i="5"/>
  <c r="CH440" i="5"/>
  <c r="CD474" i="5"/>
  <c r="BN525" i="5"/>
  <c r="BV525" i="5"/>
  <c r="CD525" i="5"/>
  <c r="AY474" i="5"/>
  <c r="BO474" i="5"/>
  <c r="AX338" i="5"/>
  <c r="BN338" i="5"/>
  <c r="BQ253" i="5"/>
  <c r="BB219" i="5"/>
  <c r="BA304" i="5"/>
  <c r="BG304" i="5"/>
  <c r="BE338" i="5"/>
  <c r="BL338" i="5"/>
  <c r="BC202" i="5"/>
  <c r="AU219" i="5"/>
  <c r="BC219" i="5"/>
  <c r="CH270" i="5"/>
  <c r="BJ287" i="5"/>
  <c r="BP304" i="5"/>
  <c r="AY338" i="5"/>
  <c r="BT338" i="5"/>
  <c r="BZ338" i="5"/>
  <c r="BN219" i="5"/>
  <c r="BA287" i="5"/>
  <c r="AV219" i="5"/>
  <c r="BD219" i="5"/>
  <c r="AV304" i="5"/>
  <c r="BF338" i="5"/>
  <c r="BE219" i="5"/>
  <c r="AY236" i="5"/>
  <c r="BL287" i="5"/>
  <c r="BJ304" i="5"/>
  <c r="BR304" i="5"/>
  <c r="BN406" i="5"/>
  <c r="BF304" i="5"/>
  <c r="CD202" i="5"/>
  <c r="AX219" i="5"/>
  <c r="BY219" i="5"/>
  <c r="BZ253" i="5"/>
  <c r="BP270" i="5"/>
  <c r="BD304" i="5"/>
  <c r="BS304" i="5"/>
  <c r="CF304" i="5"/>
  <c r="BH338" i="5"/>
  <c r="CH338" i="5"/>
  <c r="AZ304" i="5"/>
  <c r="BM219" i="5"/>
  <c r="BS219" i="5"/>
  <c r="BD253" i="5"/>
  <c r="BJ253" i="5"/>
  <c r="BP253" i="5"/>
  <c r="BV253" i="5"/>
  <c r="BF287" i="5"/>
  <c r="BE304" i="5"/>
  <c r="BT304" i="5"/>
  <c r="CG304" i="5"/>
  <c r="CI338" i="5"/>
  <c r="BA202" i="5"/>
  <c r="BR270" i="5"/>
  <c r="AW338" i="5"/>
  <c r="BJ355" i="5"/>
  <c r="BU355" i="5"/>
  <c r="BU389" i="5"/>
  <c r="BH508" i="5"/>
  <c r="BV508" i="5"/>
  <c r="AX525" i="5"/>
  <c r="CA525" i="5"/>
  <c r="CA355" i="5"/>
  <c r="BW423" i="5"/>
  <c r="BU525" i="5"/>
  <c r="AU355" i="5"/>
  <c r="BF355" i="5"/>
  <c r="BQ355" i="5"/>
  <c r="BV355" i="5"/>
  <c r="AV406" i="5"/>
  <c r="AZ491" i="5"/>
  <c r="BJ508" i="5"/>
  <c r="BE406" i="5"/>
  <c r="BZ406" i="5"/>
  <c r="CF423" i="5"/>
  <c r="BN440" i="5"/>
  <c r="BU440" i="5"/>
  <c r="BH491" i="5"/>
  <c r="AX372" i="5"/>
  <c r="BV372" i="5"/>
  <c r="BJ389" i="5"/>
  <c r="CD389" i="5"/>
  <c r="CB440" i="5"/>
  <c r="BG457" i="5"/>
  <c r="BP491" i="5"/>
  <c r="BD508" i="5"/>
  <c r="BZ508" i="5"/>
  <c r="BB525" i="5"/>
  <c r="BX525" i="5"/>
  <c r="BS355" i="5"/>
  <c r="BX355" i="5"/>
  <c r="CD355" i="5"/>
  <c r="CI355" i="5"/>
  <c r="CB406" i="5"/>
  <c r="BW457" i="5"/>
  <c r="BO457" i="5"/>
  <c r="BJ491" i="5"/>
  <c r="BM508" i="5"/>
  <c r="BS389" i="5"/>
  <c r="BR491" i="5"/>
  <c r="BF508" i="5"/>
  <c r="CG389" i="5"/>
  <c r="BU423" i="5"/>
  <c r="CD440" i="5"/>
  <c r="BZ491" i="5"/>
  <c r="CH491" i="5"/>
  <c r="CD219" i="5"/>
  <c r="BU253" i="5"/>
  <c r="BU219" i="5"/>
  <c r="AZ219" i="5"/>
  <c r="BV270" i="5"/>
  <c r="CC270" i="5"/>
  <c r="AU202" i="5"/>
  <c r="BH202" i="5"/>
  <c r="BU202" i="5"/>
  <c r="CA202" i="5"/>
  <c r="BG219" i="5"/>
  <c r="BT219" i="5"/>
  <c r="CE236" i="5"/>
  <c r="BG253" i="5"/>
  <c r="BL253" i="5"/>
  <c r="BS287" i="5"/>
  <c r="CF287" i="5"/>
  <c r="BQ304" i="5"/>
  <c r="BZ355" i="5"/>
  <c r="BB372" i="5"/>
  <c r="BY372" i="5"/>
  <c r="BF253" i="5"/>
  <c r="AW270" i="5"/>
  <c r="CB202" i="5"/>
  <c r="BE270" i="5"/>
  <c r="BK270" i="5"/>
  <c r="BX270" i="5"/>
  <c r="CD270" i="5"/>
  <c r="CG287" i="5"/>
  <c r="CG202" i="5"/>
  <c r="CD236" i="5"/>
  <c r="AW202" i="5"/>
  <c r="CC202" i="5"/>
  <c r="AU236" i="5"/>
  <c r="AV253" i="5"/>
  <c r="AY270" i="5"/>
  <c r="BL270" i="5"/>
  <c r="BY270" i="5"/>
  <c r="BH287" i="5"/>
  <c r="BU287" i="5"/>
  <c r="CA287" i="5"/>
  <c r="BL304" i="5"/>
  <c r="BF219" i="5"/>
  <c r="BD202" i="5"/>
  <c r="BQ202" i="5"/>
  <c r="BW202" i="5"/>
  <c r="AW219" i="5"/>
  <c r="BP219" i="5"/>
  <c r="CA219" i="5"/>
  <c r="CF219" i="5"/>
  <c r="AV236" i="5"/>
  <c r="BZ236" i="5"/>
  <c r="AW253" i="5"/>
  <c r="BR253" i="5"/>
  <c r="CA253" i="5"/>
  <c r="CF253" i="5"/>
  <c r="BS270" i="5"/>
  <c r="AV287" i="5"/>
  <c r="BB287" i="5"/>
  <c r="BI287" i="5"/>
  <c r="CB287" i="5"/>
  <c r="BA389" i="5"/>
  <c r="AZ253" i="5"/>
  <c r="CH202" i="5"/>
  <c r="BJ219" i="5"/>
  <c r="BL236" i="5"/>
  <c r="CB253" i="5"/>
  <c r="BT270" i="5"/>
  <c r="BZ270" i="5"/>
  <c r="AW287" i="5"/>
  <c r="CI287" i="5"/>
  <c r="BX338" i="5"/>
  <c r="BY389" i="5"/>
  <c r="AX236" i="5"/>
  <c r="BE236" i="5"/>
  <c r="CB236" i="5"/>
  <c r="BE253" i="5"/>
  <c r="BX253" i="5"/>
  <c r="BH270" i="5"/>
  <c r="BU270" i="5"/>
  <c r="BD287" i="5"/>
  <c r="BQ287" i="5"/>
  <c r="BW287" i="5"/>
  <c r="BH304" i="5"/>
  <c r="BJ338" i="5"/>
  <c r="CF202" i="5"/>
  <c r="BL219" i="5"/>
  <c r="BR219" i="5"/>
  <c r="BX219" i="5"/>
  <c r="BF236" i="5"/>
  <c r="BN236" i="5"/>
  <c r="BU236" i="5"/>
  <c r="BT253" i="5"/>
  <c r="CB270" i="5"/>
  <c r="BX287" i="5"/>
  <c r="CD287" i="5"/>
  <c r="BB304" i="5"/>
  <c r="CH304" i="5"/>
  <c r="BR338" i="5"/>
  <c r="BZ389" i="5"/>
  <c r="AW304" i="5"/>
  <c r="BC304" i="5"/>
  <c r="BD338" i="5"/>
  <c r="AV355" i="5"/>
  <c r="BE355" i="5"/>
  <c r="CB355" i="5"/>
  <c r="BL372" i="5"/>
  <c r="AV389" i="5"/>
  <c r="BF389" i="5"/>
  <c r="BP389" i="5"/>
  <c r="CH406" i="5"/>
  <c r="BH423" i="5"/>
  <c r="BZ440" i="5"/>
  <c r="CF440" i="5"/>
  <c r="BD457" i="5"/>
  <c r="BS457" i="5"/>
  <c r="BU304" i="5"/>
  <c r="BT355" i="5"/>
  <c r="BD372" i="5"/>
  <c r="BB389" i="5"/>
  <c r="AZ338" i="5"/>
  <c r="BM338" i="5"/>
  <c r="BS338" i="5"/>
  <c r="BY338" i="5"/>
  <c r="BB355" i="5"/>
  <c r="BK355" i="5"/>
  <c r="BP355" i="5"/>
  <c r="BY355" i="5"/>
  <c r="CH355" i="5"/>
  <c r="AZ372" i="5"/>
  <c r="BI372" i="5"/>
  <c r="BR372" i="5"/>
  <c r="CF372" i="5"/>
  <c r="BH389" i="5"/>
  <c r="BM389" i="5"/>
  <c r="BR389" i="5"/>
  <c r="CF389" i="5"/>
  <c r="AW406" i="5"/>
  <c r="BP406" i="5"/>
  <c r="CC406" i="5"/>
  <c r="BZ423" i="5"/>
  <c r="BB440" i="5"/>
  <c r="BV474" i="5"/>
  <c r="BA338" i="5"/>
  <c r="AV372" i="5"/>
  <c r="BN372" i="5"/>
  <c r="CB372" i="5"/>
  <c r="CB389" i="5"/>
  <c r="BD406" i="5"/>
  <c r="BH355" i="5"/>
  <c r="BX372" i="5"/>
  <c r="BD389" i="5"/>
  <c r="BI440" i="5"/>
  <c r="AV338" i="5"/>
  <c r="BB338" i="5"/>
  <c r="CF338" i="5"/>
  <c r="AW372" i="5"/>
  <c r="BF372" i="5"/>
  <c r="BT372" i="5"/>
  <c r="CC372" i="5"/>
  <c r="BT389" i="5"/>
  <c r="CH389" i="5"/>
  <c r="BL406" i="5"/>
  <c r="BR406" i="5"/>
  <c r="BY406" i="5"/>
  <c r="BY457" i="5"/>
  <c r="BP338" i="5"/>
  <c r="CB338" i="5"/>
  <c r="AZ355" i="5"/>
  <c r="CF355" i="5"/>
  <c r="BP372" i="5"/>
  <c r="AZ389" i="5"/>
  <c r="BR440" i="5"/>
  <c r="BR474" i="5"/>
  <c r="BA423" i="5"/>
  <c r="BT423" i="5"/>
  <c r="BL440" i="5"/>
  <c r="BV440" i="5"/>
  <c r="CI457" i="5"/>
  <c r="BP474" i="5"/>
  <c r="CI474" i="5"/>
  <c r="BF474" i="5"/>
  <c r="AV423" i="5"/>
  <c r="BO423" i="5"/>
  <c r="AX440" i="5"/>
  <c r="BH440" i="5"/>
  <c r="CE457" i="5"/>
  <c r="BE474" i="5"/>
  <c r="BK474" i="5"/>
  <c r="BX474" i="5"/>
  <c r="CC491" i="5"/>
  <c r="AW423" i="5"/>
  <c r="CC423" i="5"/>
  <c r="BC440" i="5"/>
  <c r="BX440" i="5"/>
  <c r="BL474" i="5"/>
  <c r="BY474" i="5"/>
  <c r="BD423" i="5"/>
  <c r="CI423" i="5"/>
  <c r="BD440" i="5"/>
  <c r="AW457" i="5"/>
  <c r="BC457" i="5"/>
  <c r="BI457" i="5"/>
  <c r="BU457" i="5"/>
  <c r="CA457" i="5"/>
  <c r="BS474" i="5"/>
  <c r="CF474" i="5"/>
  <c r="BE423" i="5"/>
  <c r="BK423" i="5"/>
  <c r="BX423" i="5"/>
  <c r="AZ440" i="5"/>
  <c r="BJ440" i="5"/>
  <c r="BT440" i="5"/>
  <c r="BG474" i="5"/>
  <c r="BZ474" i="5"/>
  <c r="CG474" i="5"/>
  <c r="BL423" i="5"/>
  <c r="CE423" i="5"/>
  <c r="BP440" i="5"/>
  <c r="AY457" i="5"/>
  <c r="BK457" i="5"/>
  <c r="BU474" i="5"/>
  <c r="CA474" i="5"/>
  <c r="AZ423" i="5"/>
  <c r="BM423" i="5"/>
  <c r="BF440" i="5"/>
  <c r="BE457" i="5"/>
  <c r="CC457" i="5"/>
  <c r="BI474" i="5"/>
  <c r="CB474" i="5"/>
  <c r="BG491" i="5"/>
  <c r="BT491" i="5"/>
  <c r="CF491" i="5"/>
  <c r="BK508" i="5"/>
  <c r="CH508" i="5"/>
  <c r="BC525" i="5"/>
  <c r="BP525" i="5"/>
  <c r="CI525" i="5"/>
  <c r="BU491" i="5"/>
  <c r="BE508" i="5"/>
  <c r="BL508" i="5"/>
  <c r="BR508" i="5"/>
  <c r="BY508" i="5"/>
  <c r="AV491" i="5"/>
  <c r="CB491" i="5"/>
  <c r="AW491" i="5"/>
  <c r="BV491" i="5"/>
  <c r="BT508" i="5"/>
  <c r="BY525" i="5"/>
  <c r="BD491" i="5"/>
  <c r="AZ508" i="5"/>
  <c r="BU508" i="5"/>
  <c r="CA508" i="5"/>
  <c r="CF508" i="5"/>
  <c r="AZ525" i="5"/>
  <c r="BF525" i="5"/>
  <c r="BM525" i="5"/>
  <c r="BS525" i="5"/>
  <c r="CF525" i="5"/>
  <c r="AX491" i="5"/>
  <c r="BE491" i="5"/>
  <c r="CB508" i="5"/>
  <c r="BL491" i="5"/>
  <c r="BY491" i="5"/>
  <c r="AU508" i="5"/>
  <c r="BB508" i="5"/>
  <c r="BP508" i="5"/>
  <c r="BF491" i="5"/>
  <c r="BM491" i="5"/>
  <c r="AV508" i="5"/>
  <c r="BI525" i="5"/>
  <c r="I265" i="5"/>
  <c r="BV236" i="5"/>
  <c r="BJ236" i="5"/>
  <c r="AW236" i="5"/>
  <c r="BP236" i="5"/>
  <c r="CC236" i="5"/>
  <c r="F229" i="5"/>
  <c r="AV229" i="5" s="1" a="1"/>
  <c r="AV229" i="5" s="1"/>
  <c r="BD236" i="5"/>
  <c r="BK236" i="5"/>
  <c r="BX236" i="5"/>
  <c r="F226" i="5"/>
  <c r="BR236" i="5"/>
  <c r="BY236" i="5"/>
  <c r="AZ236" i="5"/>
  <c r="CF236" i="5"/>
  <c r="BB236" i="5"/>
  <c r="CH236" i="5"/>
  <c r="BT236" i="5"/>
  <c r="BH236" i="5"/>
  <c r="BA525" i="5"/>
  <c r="BG525" i="5"/>
  <c r="BT525" i="5"/>
  <c r="BZ525" i="5"/>
  <c r="CG525" i="5"/>
  <c r="AW525" i="5"/>
  <c r="CC525" i="5"/>
  <c r="F519" i="5"/>
  <c r="BD525" i="5"/>
  <c r="BJ525" i="5"/>
  <c r="BQ525" i="5"/>
  <c r="BW525" i="5"/>
  <c r="BE525" i="5"/>
  <c r="AY525" i="5"/>
  <c r="BL525" i="5"/>
  <c r="BR525" i="5"/>
  <c r="CE525" i="5"/>
  <c r="F500" i="5"/>
  <c r="G503" i="5"/>
  <c r="BA508" i="5"/>
  <c r="CE508" i="5"/>
  <c r="F501" i="5"/>
  <c r="AV501" i="5" s="1" a="1"/>
  <c r="AV501" i="5" s="1"/>
  <c r="BI508" i="5"/>
  <c r="BO508" i="5"/>
  <c r="AW508" i="5"/>
  <c r="CG508" i="5"/>
  <c r="F498" i="5"/>
  <c r="F502" i="5"/>
  <c r="BQ508" i="5"/>
  <c r="BW508" i="5"/>
  <c r="CC508" i="5"/>
  <c r="AY508" i="5"/>
  <c r="AY491" i="5"/>
  <c r="G486" i="5"/>
  <c r="BA491" i="5"/>
  <c r="AU491" i="5"/>
  <c r="CA491" i="5"/>
  <c r="F484" i="5"/>
  <c r="AV484" i="5" s="1" a="1"/>
  <c r="AV484" i="5" s="1"/>
  <c r="BI491" i="5"/>
  <c r="BO491" i="5"/>
  <c r="CG491" i="5"/>
  <c r="BQ491" i="5"/>
  <c r="BW491" i="5"/>
  <c r="AW474" i="5"/>
  <c r="BC474" i="5"/>
  <c r="CC474" i="5"/>
  <c r="BW474" i="5"/>
  <c r="CE474" i="5"/>
  <c r="AZ474" i="5"/>
  <c r="BM474" i="5"/>
  <c r="BA474" i="5"/>
  <c r="AU474" i="5"/>
  <c r="BH474" i="5"/>
  <c r="BB457" i="5"/>
  <c r="F448" i="5"/>
  <c r="G452" i="5"/>
  <c r="F451" i="5"/>
  <c r="F450" i="5"/>
  <c r="AV450" i="5" s="1" a="1"/>
  <c r="AV450" i="5" s="1"/>
  <c r="BA457" i="5"/>
  <c r="BQ457" i="5"/>
  <c r="CG457" i="5"/>
  <c r="AV457" i="5"/>
  <c r="BL457" i="5"/>
  <c r="CB457" i="5"/>
  <c r="BQ440" i="5"/>
  <c r="AY440" i="5"/>
  <c r="BM440" i="5"/>
  <c r="CE440" i="5"/>
  <c r="BW440" i="5"/>
  <c r="BA440" i="5"/>
  <c r="CG440" i="5"/>
  <c r="AW440" i="5"/>
  <c r="BO440" i="5"/>
  <c r="CC440" i="5"/>
  <c r="BI423" i="5"/>
  <c r="BQ423" i="5"/>
  <c r="AY423" i="5"/>
  <c r="BR423" i="5"/>
  <c r="BY423" i="5"/>
  <c r="H401" i="5"/>
  <c r="AY406" i="5"/>
  <c r="CE406" i="5"/>
  <c r="BA406" i="5"/>
  <c r="AU406" i="5"/>
  <c r="CA406" i="5"/>
  <c r="CG406" i="5"/>
  <c r="BI406" i="5"/>
  <c r="BO406" i="5"/>
  <c r="BQ406" i="5"/>
  <c r="BW406" i="5"/>
  <c r="F381" i="5"/>
  <c r="G384" i="5"/>
  <c r="AU389" i="5"/>
  <c r="BI389" i="5"/>
  <c r="CA389" i="5"/>
  <c r="BE389" i="5"/>
  <c r="BW389" i="5"/>
  <c r="F382" i="5"/>
  <c r="AV382" i="5" s="1" a="1"/>
  <c r="AV382" i="5" s="1"/>
  <c r="AW389" i="5"/>
  <c r="BO389" i="5"/>
  <c r="CC389" i="5"/>
  <c r="F379" i="5"/>
  <c r="F383" i="5"/>
  <c r="BK389" i="5"/>
  <c r="BC372" i="5"/>
  <c r="BQ372" i="5"/>
  <c r="CI372" i="5"/>
  <c r="BE372" i="5"/>
  <c r="BA372" i="5"/>
  <c r="BS372" i="5"/>
  <c r="CG372" i="5"/>
  <c r="BU372" i="5"/>
  <c r="AY355" i="5"/>
  <c r="BM355" i="5"/>
  <c r="CE355" i="5"/>
  <c r="BI355" i="5"/>
  <c r="BW355" i="5"/>
  <c r="BA355" i="5"/>
  <c r="CG355" i="5"/>
  <c r="AW355" i="5"/>
  <c r="BO355" i="5"/>
  <c r="CC355" i="5"/>
  <c r="AU338" i="5"/>
  <c r="CE338" i="5"/>
  <c r="BI338" i="5"/>
  <c r="BQ338" i="5"/>
  <c r="BW338" i="5"/>
  <c r="CG338" i="5"/>
  <c r="BK338" i="5"/>
  <c r="CC338" i="5"/>
  <c r="BI304" i="5"/>
  <c r="CC304" i="5"/>
  <c r="BW304" i="5"/>
  <c r="AY304" i="5"/>
  <c r="CE304" i="5"/>
  <c r="BM304" i="5"/>
  <c r="AU304" i="5"/>
  <c r="BE287" i="5"/>
  <c r="BK287" i="5"/>
  <c r="F281" i="5"/>
  <c r="BR287" i="5"/>
  <c r="BY287" i="5"/>
  <c r="AZ287" i="5"/>
  <c r="BM287" i="5"/>
  <c r="AU287" i="5"/>
  <c r="BC287" i="5"/>
  <c r="H266" i="5"/>
  <c r="BD270" i="5"/>
  <c r="BJ270" i="5"/>
  <c r="BQ270" i="5"/>
  <c r="BW270" i="5"/>
  <c r="CE270" i="5"/>
  <c r="BM270" i="5"/>
  <c r="BA270" i="5"/>
  <c r="BG270" i="5"/>
  <c r="CG270" i="5"/>
  <c r="AV270" i="5"/>
  <c r="BB270" i="5"/>
  <c r="BI270" i="5"/>
  <c r="BO270" i="5"/>
  <c r="BM253" i="5"/>
  <c r="CE253" i="5"/>
  <c r="BI253" i="5"/>
  <c r="BW253" i="5"/>
  <c r="CG253" i="5"/>
  <c r="AY253" i="5"/>
  <c r="BO253" i="5"/>
  <c r="CC253" i="5"/>
  <c r="BA253" i="5"/>
  <c r="F228" i="5"/>
  <c r="G231" i="5"/>
  <c r="BQ236" i="5"/>
  <c r="BW236" i="5"/>
  <c r="BM236" i="5"/>
  <c r="BA236" i="5"/>
  <c r="CG236" i="5"/>
  <c r="BI236" i="5"/>
  <c r="H214" i="5"/>
  <c r="BI219" i="5"/>
  <c r="BO219" i="5"/>
  <c r="CE219" i="5"/>
  <c r="BQ219" i="5"/>
  <c r="BK219" i="5"/>
  <c r="BW219" i="5"/>
  <c r="CG219" i="5"/>
  <c r="AY219" i="5"/>
  <c r="CC219" i="5"/>
  <c r="BA219" i="5"/>
  <c r="AV202" i="5"/>
  <c r="BB202" i="5"/>
  <c r="BI202" i="5"/>
  <c r="BO202" i="5"/>
  <c r="I197" i="5"/>
  <c r="BE202" i="5"/>
  <c r="AY202" i="5"/>
  <c r="BL202" i="5"/>
  <c r="BR202" i="5"/>
  <c r="BY202" i="5"/>
  <c r="CE202" i="5"/>
  <c r="O197" i="5"/>
  <c r="BM202" i="5"/>
  <c r="BG202" i="5"/>
  <c r="BT202" i="5"/>
  <c r="BZ202" i="5"/>
  <c r="B21" i="5"/>
  <c r="G603" i="5" l="1"/>
  <c r="AW603" i="5" s="1" a="1"/>
  <c r="AW603" i="5" s="1"/>
  <c r="G413" i="5"/>
  <c r="G399" i="5"/>
  <c r="AW399" i="5" s="1" a="1"/>
  <c r="AW399" i="5" s="1"/>
  <c r="F726" i="5"/>
  <c r="F658" i="5"/>
  <c r="F607" i="5"/>
  <c r="G414" i="5"/>
  <c r="G400" i="5"/>
  <c r="G398" i="5"/>
  <c r="G296" i="5"/>
  <c r="G281" i="5"/>
  <c r="G723" i="5"/>
  <c r="F760" i="5"/>
  <c r="G263" i="5"/>
  <c r="AW263" i="5" s="1" a="1"/>
  <c r="AW263" i="5" s="1"/>
  <c r="G417" i="5"/>
  <c r="G536" i="5"/>
  <c r="G719" i="5"/>
  <c r="G602" i="5"/>
  <c r="G570" i="5"/>
  <c r="G583" i="5"/>
  <c r="G196" i="5"/>
  <c r="G600" i="5"/>
  <c r="G703" i="5"/>
  <c r="G416" i="5"/>
  <c r="AW416" i="5" s="1" a="1"/>
  <c r="AW416" i="5" s="1"/>
  <c r="G397" i="5"/>
  <c r="G415" i="5"/>
  <c r="G604" i="5"/>
  <c r="G753" i="5"/>
  <c r="G396" i="5"/>
  <c r="F420" i="5"/>
  <c r="G655" i="5"/>
  <c r="G825" i="5"/>
  <c r="F301" i="5"/>
  <c r="G194" i="5"/>
  <c r="G601" i="5"/>
  <c r="G434" i="5"/>
  <c r="G721" i="5"/>
  <c r="G549" i="5"/>
  <c r="G672" i="5"/>
  <c r="G668" i="5"/>
  <c r="G362" i="5"/>
  <c r="G328" i="5"/>
  <c r="F250" i="5"/>
  <c r="G261" i="5"/>
  <c r="G195" i="5"/>
  <c r="AW195" i="5" s="1" a="1"/>
  <c r="AW195" i="5" s="1"/>
  <c r="G193" i="5"/>
  <c r="AS879" i="5"/>
  <c r="AS896" i="5"/>
  <c r="AS862" i="5"/>
  <c r="G192" i="5"/>
  <c r="F199" i="5"/>
  <c r="G262" i="5"/>
  <c r="F267" i="5"/>
  <c r="G264" i="5"/>
  <c r="G260" i="5"/>
  <c r="G247" i="5"/>
  <c r="G295" i="5"/>
  <c r="G297" i="5"/>
  <c r="AW297" i="5" s="1" a="1"/>
  <c r="AW297" i="5" s="1"/>
  <c r="AQ315" i="5"/>
  <c r="F403" i="5"/>
  <c r="G670" i="5"/>
  <c r="G671" i="5"/>
  <c r="AW671" i="5" s="1" a="1"/>
  <c r="AW671" i="5" s="1"/>
  <c r="F675" i="5"/>
  <c r="G669" i="5"/>
  <c r="G757" i="5"/>
  <c r="G756" i="5"/>
  <c r="G755" i="5"/>
  <c r="G754" i="5"/>
  <c r="F743" i="5"/>
  <c r="G841" i="5"/>
  <c r="G346" i="5"/>
  <c r="G618" i="5"/>
  <c r="G552" i="5"/>
  <c r="AW552" i="5" s="1" a="1"/>
  <c r="AW552" i="5" s="1"/>
  <c r="I691" i="5"/>
  <c r="G551" i="5"/>
  <c r="F437" i="5"/>
  <c r="G791" i="5"/>
  <c r="G364" i="5"/>
  <c r="G212" i="5"/>
  <c r="AW212" i="5" s="1" a="1"/>
  <c r="AW212" i="5" s="1"/>
  <c r="I436" i="5"/>
  <c r="G617" i="5"/>
  <c r="G586" i="5"/>
  <c r="AW586" i="5" s="1" a="1"/>
  <c r="AW586" i="5" s="1"/>
  <c r="G550" i="5"/>
  <c r="G243" i="5"/>
  <c r="G568" i="5"/>
  <c r="I538" i="5"/>
  <c r="G823" i="5"/>
  <c r="G822" i="5"/>
  <c r="G824" i="5"/>
  <c r="F828" i="5"/>
  <c r="G804" i="5"/>
  <c r="AW804" i="5" s="1" a="1"/>
  <c r="AW804" i="5" s="1"/>
  <c r="G807" i="5"/>
  <c r="G806" i="5"/>
  <c r="F811" i="5"/>
  <c r="G805" i="5"/>
  <c r="G789" i="5"/>
  <c r="G788" i="5"/>
  <c r="G790" i="5"/>
  <c r="F794" i="5"/>
  <c r="G787" i="5"/>
  <c r="G774" i="5"/>
  <c r="H742" i="5"/>
  <c r="G704" i="5"/>
  <c r="F709" i="5"/>
  <c r="G702" i="5"/>
  <c r="G706" i="5"/>
  <c r="G705" i="5"/>
  <c r="H674" i="5"/>
  <c r="H657" i="5"/>
  <c r="G652" i="5"/>
  <c r="I640" i="5"/>
  <c r="G634" i="5"/>
  <c r="G620" i="5"/>
  <c r="AW620" i="5" s="1" a="1"/>
  <c r="AW620" i="5" s="1"/>
  <c r="F624" i="5"/>
  <c r="G619" i="5"/>
  <c r="G621" i="5"/>
  <c r="F590" i="5"/>
  <c r="G584" i="5"/>
  <c r="G585" i="5"/>
  <c r="G587" i="5"/>
  <c r="G567" i="5"/>
  <c r="F573" i="5"/>
  <c r="G566" i="5"/>
  <c r="G569" i="5"/>
  <c r="AW569" i="5" s="1" a="1"/>
  <c r="AW569" i="5" s="1"/>
  <c r="I572" i="5"/>
  <c r="H555" i="5"/>
  <c r="G553" i="5"/>
  <c r="F556" i="5"/>
  <c r="G533" i="5"/>
  <c r="H521" i="5"/>
  <c r="G519" i="5"/>
  <c r="F488" i="5"/>
  <c r="G467" i="5"/>
  <c r="AW467" i="5" s="1" a="1"/>
  <c r="AW467" i="5" s="1"/>
  <c r="G468" i="5"/>
  <c r="I453" i="5"/>
  <c r="G430" i="5"/>
  <c r="G431" i="5"/>
  <c r="H402" i="5"/>
  <c r="H385" i="5"/>
  <c r="G363" i="5"/>
  <c r="G365" i="5"/>
  <c r="AW365" i="5" s="1" a="1"/>
  <c r="AW365" i="5" s="1"/>
  <c r="G366" i="5"/>
  <c r="F369" i="5"/>
  <c r="H350" i="5"/>
  <c r="G348" i="5"/>
  <c r="AW348" i="5" s="1" a="1"/>
  <c r="AW348" i="5" s="1"/>
  <c r="G345" i="5"/>
  <c r="F352" i="5"/>
  <c r="G331" i="5"/>
  <c r="AW331" i="5" s="1" a="1"/>
  <c r="AW331" i="5" s="1"/>
  <c r="I333" i="5"/>
  <c r="F335" i="5"/>
  <c r="G332" i="5"/>
  <c r="G330" i="5"/>
  <c r="H299" i="5"/>
  <c r="G294" i="5"/>
  <c r="G298" i="5"/>
  <c r="I266" i="5"/>
  <c r="H249" i="5"/>
  <c r="G246" i="5"/>
  <c r="AW246" i="5" s="1" a="1"/>
  <c r="AW246" i="5" s="1"/>
  <c r="G245" i="5"/>
  <c r="G244" i="5"/>
  <c r="G213" i="5"/>
  <c r="G211" i="5"/>
  <c r="F216" i="5"/>
  <c r="G210" i="5"/>
  <c r="G209" i="5"/>
  <c r="AQ312" i="5"/>
  <c r="AQ314" i="5"/>
  <c r="CG314" i="5" s="1" a="1"/>
  <c r="CG314" i="5" s="1"/>
  <c r="AQ313" i="5"/>
  <c r="AP318" i="5"/>
  <c r="AQ311" i="5"/>
  <c r="G280" i="5"/>
  <c r="G808" i="5"/>
  <c r="G347" i="5"/>
  <c r="G465" i="5"/>
  <c r="G638" i="5"/>
  <c r="G329" i="5"/>
  <c r="G466" i="5"/>
  <c r="G515" i="5"/>
  <c r="G637" i="5"/>
  <c r="AW637" i="5" s="1" a="1"/>
  <c r="AW637" i="5" s="1"/>
  <c r="G349" i="5"/>
  <c r="G279" i="5"/>
  <c r="G737" i="5"/>
  <c r="G278" i="5"/>
  <c r="G738" i="5"/>
  <c r="G821" i="5"/>
  <c r="G722" i="5"/>
  <c r="G726" i="5" s="1"/>
  <c r="G277" i="5"/>
  <c r="F284" i="5"/>
  <c r="G838" i="5"/>
  <c r="G839" i="5"/>
  <c r="F845" i="5"/>
  <c r="G840" i="5"/>
  <c r="G842" i="5"/>
  <c r="G773" i="5"/>
  <c r="F777" i="5"/>
  <c r="G770" i="5"/>
  <c r="G772" i="5"/>
  <c r="G771" i="5"/>
  <c r="H741" i="5"/>
  <c r="G736" i="5"/>
  <c r="G740" i="5"/>
  <c r="G739" i="5"/>
  <c r="AX704" i="5" a="1"/>
  <c r="AX704" i="5" s="1"/>
  <c r="O707" i="5"/>
  <c r="G687" i="5"/>
  <c r="G685" i="5"/>
  <c r="G689" i="5"/>
  <c r="F692" i="5"/>
  <c r="G686" i="5"/>
  <c r="G688" i="5"/>
  <c r="AW688" i="5" s="1" a="1"/>
  <c r="AW688" i="5" s="1"/>
  <c r="G654" i="5"/>
  <c r="AW654" i="5" s="1" a="1"/>
  <c r="AW654" i="5" s="1"/>
  <c r="G653" i="5"/>
  <c r="G635" i="5"/>
  <c r="G636" i="5"/>
  <c r="F641" i="5"/>
  <c r="I622" i="5"/>
  <c r="G532" i="5"/>
  <c r="G535" i="5"/>
  <c r="AW535" i="5" s="1" a="1"/>
  <c r="AW535" i="5" s="1"/>
  <c r="G534" i="5"/>
  <c r="F539" i="5"/>
  <c r="G516" i="5"/>
  <c r="G517" i="5"/>
  <c r="F522" i="5"/>
  <c r="G518" i="5"/>
  <c r="AW518" i="5" s="1" a="1"/>
  <c r="AW518" i="5" s="1"/>
  <c r="H656" i="5"/>
  <c r="I656" i="5" s="1"/>
  <c r="G651" i="5"/>
  <c r="H503" i="5"/>
  <c r="F471" i="5"/>
  <c r="G464" i="5"/>
  <c r="F454" i="5"/>
  <c r="H452" i="5"/>
  <c r="H435" i="5"/>
  <c r="G432" i="5"/>
  <c r="G433" i="5"/>
  <c r="AW433" i="5" s="1" a="1"/>
  <c r="AW433" i="5" s="1"/>
  <c r="I401" i="5"/>
  <c r="G383" i="5"/>
  <c r="H384" i="5"/>
  <c r="H231" i="5"/>
  <c r="G229" i="5"/>
  <c r="AW229" i="5" s="1" a="1"/>
  <c r="AW229" i="5" s="1"/>
  <c r="G226" i="5"/>
  <c r="F233" i="5"/>
  <c r="I214" i="5"/>
  <c r="G502" i="5"/>
  <c r="G501" i="5"/>
  <c r="AW501" i="5" s="1" a="1"/>
  <c r="AW501" i="5" s="1"/>
  <c r="G500" i="5"/>
  <c r="G498" i="5"/>
  <c r="F505" i="5"/>
  <c r="G499" i="5"/>
  <c r="H486" i="5"/>
  <c r="G481" i="5"/>
  <c r="G485" i="5"/>
  <c r="G484" i="5"/>
  <c r="AW484" i="5" s="1" a="1"/>
  <c r="AW484" i="5" s="1"/>
  <c r="G482" i="5"/>
  <c r="G483" i="5"/>
  <c r="G450" i="5"/>
  <c r="AW450" i="5" s="1" a="1"/>
  <c r="AW450" i="5" s="1"/>
  <c r="G451" i="5"/>
  <c r="G448" i="5"/>
  <c r="G447" i="5"/>
  <c r="G449" i="5"/>
  <c r="G380" i="5"/>
  <c r="G382" i="5"/>
  <c r="AW382" i="5" s="1" a="1"/>
  <c r="AW382" i="5" s="1"/>
  <c r="F386" i="5"/>
  <c r="G379" i="5"/>
  <c r="G381" i="5"/>
  <c r="G228" i="5"/>
  <c r="G230" i="5"/>
  <c r="G227" i="5"/>
  <c r="P197" i="5"/>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8" i="11"/>
  <c r="A99" i="11"/>
  <c r="A102" i="11"/>
  <c r="B102" i="11"/>
  <c r="A103" i="11"/>
  <c r="A58" i="11"/>
  <c r="W51" i="11"/>
  <c r="W46" i="11"/>
  <c r="W45" i="11"/>
  <c r="BP889" i="5" s="1" a="1"/>
  <c r="BP889" i="5" s="1"/>
  <c r="H195" i="5" l="1"/>
  <c r="AX195" i="5" s="1" a="1"/>
  <c r="AX195" i="5" s="1"/>
  <c r="H753" i="5"/>
  <c r="G675" i="5"/>
  <c r="G420" i="5"/>
  <c r="G403" i="5"/>
  <c r="H396" i="5"/>
  <c r="H262" i="5"/>
  <c r="H264" i="5"/>
  <c r="H260" i="5"/>
  <c r="H603" i="5"/>
  <c r="AX603" i="5" s="1" a="1"/>
  <c r="AX603" i="5" s="1"/>
  <c r="H806" i="5"/>
  <c r="H602" i="5"/>
  <c r="H400" i="5"/>
  <c r="H397" i="5"/>
  <c r="H399" i="5"/>
  <c r="AX399" i="5" s="1" a="1"/>
  <c r="AX399" i="5" s="1"/>
  <c r="H604" i="5"/>
  <c r="H600" i="5"/>
  <c r="G607" i="5"/>
  <c r="H601" i="5"/>
  <c r="H193" i="5"/>
  <c r="G199" i="5"/>
  <c r="H398" i="5"/>
  <c r="H756" i="5"/>
  <c r="H196" i="5"/>
  <c r="H415" i="5"/>
  <c r="H755" i="5"/>
  <c r="H194" i="5"/>
  <c r="H549" i="5"/>
  <c r="H787" i="5"/>
  <c r="H757" i="5"/>
  <c r="H671" i="5"/>
  <c r="AX671" i="5" s="1" a="1"/>
  <c r="AX671" i="5" s="1"/>
  <c r="H754" i="5"/>
  <c r="H585" i="5"/>
  <c r="H553" i="5"/>
  <c r="H192" i="5"/>
  <c r="H263" i="5"/>
  <c r="G760" i="5"/>
  <c r="H789" i="5"/>
  <c r="G301" i="5"/>
  <c r="H414" i="5"/>
  <c r="H417" i="5"/>
  <c r="G709" i="5"/>
  <c r="H569" i="5"/>
  <c r="AX569" i="5" s="1" a="1"/>
  <c r="AX569" i="5" s="1"/>
  <c r="H672" i="5"/>
  <c r="H413" i="5"/>
  <c r="H584" i="5"/>
  <c r="H669" i="5"/>
  <c r="H617" i="5"/>
  <c r="H416" i="5"/>
  <c r="AX416" i="5" s="1" a="1"/>
  <c r="AX416" i="5" s="1"/>
  <c r="H261" i="5"/>
  <c r="H246" i="5"/>
  <c r="AX246" i="5" s="1" a="1"/>
  <c r="AX246" i="5" s="1"/>
  <c r="G369" i="5"/>
  <c r="G267" i="5"/>
  <c r="G250" i="5"/>
  <c r="H243" i="5"/>
  <c r="BP872" i="5" a="1"/>
  <c r="BP872" i="5" s="1"/>
  <c r="BP855" i="5" a="1"/>
  <c r="BP855" i="5" s="1"/>
  <c r="X46" i="11"/>
  <c r="H332" i="5"/>
  <c r="H363" i="5"/>
  <c r="H365" i="5"/>
  <c r="AX365" i="5" s="1" a="1"/>
  <c r="AX365" i="5" s="1"/>
  <c r="H362" i="5"/>
  <c r="G556" i="5"/>
  <c r="H587" i="5"/>
  <c r="H583" i="5"/>
  <c r="H586" i="5"/>
  <c r="AX586" i="5" s="1" a="1"/>
  <c r="AX586" i="5" s="1"/>
  <c r="G573" i="5"/>
  <c r="H551" i="5"/>
  <c r="G590" i="5"/>
  <c r="H552" i="5"/>
  <c r="AX552" i="5" s="1" a="1"/>
  <c r="AX552" i="5" s="1"/>
  <c r="H618" i="5"/>
  <c r="H619" i="5"/>
  <c r="H788" i="5"/>
  <c r="G794" i="5"/>
  <c r="H791" i="5"/>
  <c r="H722" i="5"/>
  <c r="H721" i="5"/>
  <c r="H720" i="5"/>
  <c r="H807" i="5"/>
  <c r="H822" i="5"/>
  <c r="G437" i="5"/>
  <c r="H364" i="5"/>
  <c r="H210" i="5"/>
  <c r="H467" i="5"/>
  <c r="AX467" i="5" s="1" a="1"/>
  <c r="AX467" i="5" s="1"/>
  <c r="G335" i="5"/>
  <c r="H805" i="5"/>
  <c r="H278" i="5"/>
  <c r="H331" i="5"/>
  <c r="AX331" i="5" s="1" a="1"/>
  <c r="AX331" i="5" s="1"/>
  <c r="H566" i="5"/>
  <c r="G216" i="5"/>
  <c r="H550" i="5"/>
  <c r="H620" i="5"/>
  <c r="AX620" i="5" s="1" a="1"/>
  <c r="AX620" i="5" s="1"/>
  <c r="H328" i="5"/>
  <c r="H245" i="5"/>
  <c r="H330" i="5"/>
  <c r="H281" i="5"/>
  <c r="G624" i="5"/>
  <c r="H298" i="5"/>
  <c r="H247" i="5"/>
  <c r="H668" i="5"/>
  <c r="H568" i="5"/>
  <c r="H670" i="5"/>
  <c r="H211" i="5"/>
  <c r="H790" i="5"/>
  <c r="H244" i="5"/>
  <c r="H366" i="5"/>
  <c r="H841" i="5"/>
  <c r="H825" i="5"/>
  <c r="H804" i="5"/>
  <c r="AX804" i="5" s="1" a="1"/>
  <c r="AX804" i="5" s="1"/>
  <c r="G811" i="5"/>
  <c r="H808" i="5"/>
  <c r="H740" i="5"/>
  <c r="I742" i="5"/>
  <c r="H723" i="5"/>
  <c r="H719" i="5"/>
  <c r="H705" i="5"/>
  <c r="H704" i="5"/>
  <c r="H706" i="5"/>
  <c r="H702" i="5"/>
  <c r="H703" i="5"/>
  <c r="I674" i="5"/>
  <c r="I657" i="5"/>
  <c r="H634" i="5"/>
  <c r="H621" i="5"/>
  <c r="H570" i="5"/>
  <c r="H567" i="5"/>
  <c r="I555" i="5"/>
  <c r="H532" i="5"/>
  <c r="I521" i="5"/>
  <c r="H517" i="5"/>
  <c r="G522" i="5"/>
  <c r="H466" i="5"/>
  <c r="I402" i="5"/>
  <c r="H382" i="5"/>
  <c r="AX382" i="5" s="1" a="1"/>
  <c r="AX382" i="5" s="1"/>
  <c r="I385" i="5"/>
  <c r="G352" i="5"/>
  <c r="I350" i="5"/>
  <c r="H346" i="5"/>
  <c r="H349" i="5"/>
  <c r="H345" i="5"/>
  <c r="H329" i="5"/>
  <c r="H295" i="5"/>
  <c r="H294" i="5"/>
  <c r="I299" i="5"/>
  <c r="H296" i="5"/>
  <c r="H297" i="5"/>
  <c r="AX297" i="5" s="1" a="1"/>
  <c r="AX297" i="5" s="1"/>
  <c r="G284" i="5"/>
  <c r="I249" i="5"/>
  <c r="H213" i="5"/>
  <c r="H212" i="5"/>
  <c r="AX212" i="5" s="1" a="1"/>
  <c r="AX212" i="5" s="1"/>
  <c r="H209" i="5"/>
  <c r="AQ318" i="5"/>
  <c r="AR311" i="5"/>
  <c r="AR313" i="5"/>
  <c r="AR314" i="5"/>
  <c r="CH314" i="5" s="1" a="1"/>
  <c r="CH314" i="5" s="1"/>
  <c r="AR315" i="5"/>
  <c r="AR312" i="5"/>
  <c r="H824" i="5"/>
  <c r="H823" i="5"/>
  <c r="H348" i="5"/>
  <c r="AX348" i="5" s="1" a="1"/>
  <c r="AX348" i="5" s="1"/>
  <c r="H468" i="5"/>
  <c r="H771" i="5"/>
  <c r="H347" i="5"/>
  <c r="H535" i="5"/>
  <c r="AX535" i="5" s="1" a="1"/>
  <c r="AX535" i="5" s="1"/>
  <c r="H280" i="5"/>
  <c r="H839" i="5"/>
  <c r="H279" i="5"/>
  <c r="AW821" i="5" a="1"/>
  <c r="AW821" i="5" s="1"/>
  <c r="H821" i="5"/>
  <c r="H277" i="5"/>
  <c r="G828" i="5"/>
  <c r="H433" i="5"/>
  <c r="AX433" i="5" s="1" a="1"/>
  <c r="AX433" i="5" s="1"/>
  <c r="G692" i="5"/>
  <c r="G233" i="5"/>
  <c r="X51" i="11"/>
  <c r="Y51" i="11" s="1"/>
  <c r="Z51" i="11" s="1"/>
  <c r="AA51" i="11" s="1"/>
  <c r="AB51" i="11" s="1"/>
  <c r="AC51" i="11" s="1"/>
  <c r="AD51" i="11" s="1"/>
  <c r="AE51" i="11" s="1"/>
  <c r="AF51" i="11" s="1"/>
  <c r="AG51" i="11" s="1"/>
  <c r="AH51" i="11" s="1"/>
  <c r="AI51" i="11" s="1"/>
  <c r="AJ51" i="11" s="1"/>
  <c r="AK51" i="11" s="1"/>
  <c r="AL51" i="11" s="1"/>
  <c r="AM51" i="11" s="1"/>
  <c r="AN51" i="11" s="1"/>
  <c r="AO51" i="11" s="1"/>
  <c r="AP51" i="11" s="1"/>
  <c r="Y46" i="11"/>
  <c r="H838" i="5"/>
  <c r="AX838" i="5" s="1" a="1"/>
  <c r="AX838" i="5" s="1"/>
  <c r="G845" i="5"/>
  <c r="H842" i="5"/>
  <c r="H840" i="5"/>
  <c r="AW838" i="5" a="1"/>
  <c r="AW838" i="5" s="1"/>
  <c r="H773" i="5"/>
  <c r="H772" i="5"/>
  <c r="H774" i="5"/>
  <c r="G777" i="5"/>
  <c r="H770" i="5"/>
  <c r="H736" i="5"/>
  <c r="I741" i="5"/>
  <c r="H738" i="5"/>
  <c r="H739" i="5"/>
  <c r="G743" i="5"/>
  <c r="H737" i="5"/>
  <c r="I754" i="5"/>
  <c r="P707" i="5"/>
  <c r="H687" i="5"/>
  <c r="H685" i="5"/>
  <c r="H686" i="5"/>
  <c r="H689" i="5"/>
  <c r="H688" i="5"/>
  <c r="AX688" i="5" s="1" a="1"/>
  <c r="AX688" i="5" s="1"/>
  <c r="H636" i="5"/>
  <c r="G641" i="5"/>
  <c r="H635" i="5"/>
  <c r="H638" i="5"/>
  <c r="H637" i="5"/>
  <c r="AX637" i="5" s="1" a="1"/>
  <c r="AX637" i="5" s="1"/>
  <c r="G539" i="5"/>
  <c r="H533" i="5"/>
  <c r="H534" i="5"/>
  <c r="H536" i="5"/>
  <c r="H518" i="5"/>
  <c r="AX518" i="5" s="1" a="1"/>
  <c r="AX518" i="5" s="1"/>
  <c r="H519" i="5"/>
  <c r="H516" i="5"/>
  <c r="H515" i="5"/>
  <c r="G658" i="5"/>
  <c r="H651" i="5"/>
  <c r="H652" i="5"/>
  <c r="H653" i="5"/>
  <c r="H654" i="5"/>
  <c r="AX654" i="5" s="1" a="1"/>
  <c r="AX654" i="5" s="1"/>
  <c r="H655" i="5"/>
  <c r="I503" i="5"/>
  <c r="H483" i="5"/>
  <c r="I486" i="5"/>
  <c r="G471" i="5"/>
  <c r="H464" i="5"/>
  <c r="H465" i="5"/>
  <c r="H448" i="5"/>
  <c r="H450" i="5"/>
  <c r="AX450" i="5" s="1" a="1"/>
  <c r="AX450" i="5" s="1"/>
  <c r="I452" i="5"/>
  <c r="H449" i="5"/>
  <c r="I435" i="5"/>
  <c r="H434" i="5"/>
  <c r="H432" i="5"/>
  <c r="H431" i="5"/>
  <c r="H430" i="5"/>
  <c r="H381" i="5"/>
  <c r="I384" i="5"/>
  <c r="H380" i="5"/>
  <c r="H228" i="5"/>
  <c r="H226" i="5"/>
  <c r="H230" i="5"/>
  <c r="I231" i="5"/>
  <c r="H229" i="5"/>
  <c r="AX229" i="5" s="1" a="1"/>
  <c r="AX229" i="5" s="1"/>
  <c r="H227" i="5"/>
  <c r="H499" i="5"/>
  <c r="G505" i="5"/>
  <c r="H498" i="5"/>
  <c r="H500" i="5"/>
  <c r="H501" i="5"/>
  <c r="AX501" i="5" s="1" a="1"/>
  <c r="AX501" i="5" s="1"/>
  <c r="H502" i="5"/>
  <c r="G488" i="5"/>
  <c r="H481" i="5"/>
  <c r="H482" i="5"/>
  <c r="H484" i="5"/>
  <c r="AX484" i="5" s="1" a="1"/>
  <c r="AX484" i="5" s="1"/>
  <c r="H485" i="5"/>
  <c r="G454" i="5"/>
  <c r="H447" i="5"/>
  <c r="H451" i="5"/>
  <c r="G386" i="5"/>
  <c r="H379" i="5"/>
  <c r="H383" i="5"/>
  <c r="Q197" i="5"/>
  <c r="X45" i="11"/>
  <c r="G1698" i="9"/>
  <c r="G1699" i="9" s="1"/>
  <c r="G1700" i="9" s="1"/>
  <c r="G1701" i="9" s="1"/>
  <c r="G1702" i="9" s="1"/>
  <c r="G1703" i="9" s="1"/>
  <c r="G1704" i="9" s="1"/>
  <c r="G1705" i="9" s="1"/>
  <c r="G1706" i="9" s="1"/>
  <c r="G1707" i="9" s="1"/>
  <c r="G1708" i="9" s="1"/>
  <c r="G1709" i="9" s="1"/>
  <c r="G1710" i="9" s="1"/>
  <c r="G1711" i="9" s="1"/>
  <c r="G1712" i="9" s="1"/>
  <c r="G1713" i="9" s="1"/>
  <c r="G1714" i="9" s="1"/>
  <c r="G1715" i="9" s="1"/>
  <c r="G1716" i="9" s="1"/>
  <c r="G1717" i="9" s="1"/>
  <c r="G1718" i="9" s="1"/>
  <c r="G1719" i="9" s="1"/>
  <c r="G1720" i="9" s="1"/>
  <c r="G1721" i="9" s="1"/>
  <c r="G1722" i="9" s="1"/>
  <c r="G1723" i="9" s="1"/>
  <c r="G1724" i="9" s="1"/>
  <c r="G1725" i="9" s="1"/>
  <c r="G1726" i="9" s="1"/>
  <c r="G1727" i="9" s="1"/>
  <c r="G1728" i="9" s="1"/>
  <c r="G1729" i="9" s="1"/>
  <c r="G1730" i="9" s="1"/>
  <c r="G1731" i="9" s="1"/>
  <c r="G1732" i="9" s="1"/>
  <c r="G1733" i="9" s="1"/>
  <c r="G1734" i="9" s="1"/>
  <c r="G1735" i="9" s="1"/>
  <c r="G1736" i="9" s="1"/>
  <c r="G1737" i="9" s="1"/>
  <c r="G1738" i="9" s="1"/>
  <c r="F1698" i="9"/>
  <c r="F1699" i="9" s="1"/>
  <c r="F1700" i="9" s="1"/>
  <c r="Z1697" i="9"/>
  <c r="Y1697" i="9"/>
  <c r="X1697" i="9"/>
  <c r="W1697" i="9"/>
  <c r="V1697" i="9"/>
  <c r="U1697" i="9"/>
  <c r="T1697" i="9"/>
  <c r="S1697" i="9"/>
  <c r="R1697" i="9"/>
  <c r="Q1697" i="9"/>
  <c r="P1697" i="9"/>
  <c r="O1697" i="9"/>
  <c r="N1697" i="9"/>
  <c r="D1697" i="9"/>
  <c r="E1697" i="9" s="1"/>
  <c r="H1698" i="9" s="1"/>
  <c r="H1699" i="9" s="1"/>
  <c r="H1700" i="9" s="1"/>
  <c r="H1701" i="9" s="1"/>
  <c r="H1702" i="9" s="1"/>
  <c r="H1703" i="9" s="1"/>
  <c r="H1704" i="9" s="1"/>
  <c r="H1705" i="9" s="1"/>
  <c r="H1706" i="9" s="1"/>
  <c r="H1707" i="9" s="1"/>
  <c r="H1708" i="9" s="1"/>
  <c r="H1709" i="9" s="1"/>
  <c r="H1710" i="9" s="1"/>
  <c r="H1711" i="9" s="1"/>
  <c r="H1712" i="9" s="1"/>
  <c r="H1713" i="9" s="1"/>
  <c r="H1714" i="9" s="1"/>
  <c r="H1715" i="9" s="1"/>
  <c r="H1716" i="9" s="1"/>
  <c r="H1717" i="9" s="1"/>
  <c r="H1718" i="9" s="1"/>
  <c r="H1719" i="9" s="1"/>
  <c r="H1720" i="9" s="1"/>
  <c r="H1721" i="9" s="1"/>
  <c r="H1722" i="9" s="1"/>
  <c r="H1723" i="9" s="1"/>
  <c r="H1724" i="9" s="1"/>
  <c r="H1725" i="9" s="1"/>
  <c r="H1726" i="9" s="1"/>
  <c r="H1727" i="9" s="1"/>
  <c r="H1728" i="9" s="1"/>
  <c r="H1729" i="9" s="1"/>
  <c r="H1730" i="9" s="1"/>
  <c r="H1731" i="9" s="1"/>
  <c r="H1732" i="9" s="1"/>
  <c r="H1733" i="9" s="1"/>
  <c r="H1734" i="9" s="1"/>
  <c r="H1735" i="9" s="1"/>
  <c r="H1736" i="9" s="1"/>
  <c r="H1737" i="9" s="1"/>
  <c r="H1738" i="9" s="1"/>
  <c r="D1696" i="9"/>
  <c r="E1696" i="9" s="1"/>
  <c r="J1651" i="9"/>
  <c r="G1651" i="9"/>
  <c r="G1652" i="9" s="1"/>
  <c r="G1653" i="9" s="1"/>
  <c r="G1654" i="9" s="1"/>
  <c r="G1655" i="9" s="1"/>
  <c r="G1656" i="9" s="1"/>
  <c r="G1657" i="9" s="1"/>
  <c r="G1658" i="9" s="1"/>
  <c r="G1659" i="9" s="1"/>
  <c r="G1660" i="9" s="1"/>
  <c r="G1661" i="9" s="1"/>
  <c r="G1662" i="9" s="1"/>
  <c r="G1663" i="9" s="1"/>
  <c r="G1664" i="9" s="1"/>
  <c r="G1665" i="9" s="1"/>
  <c r="G1666" i="9" s="1"/>
  <c r="G1667" i="9" s="1"/>
  <c r="G1668" i="9" s="1"/>
  <c r="G1669" i="9" s="1"/>
  <c r="G1670" i="9" s="1"/>
  <c r="G1671" i="9" s="1"/>
  <c r="G1672" i="9" s="1"/>
  <c r="G1673" i="9" s="1"/>
  <c r="G1674" i="9" s="1"/>
  <c r="G1675" i="9" s="1"/>
  <c r="G1676" i="9" s="1"/>
  <c r="G1677" i="9" s="1"/>
  <c r="G1678" i="9" s="1"/>
  <c r="G1679" i="9" s="1"/>
  <c r="G1680" i="9" s="1"/>
  <c r="G1681" i="9" s="1"/>
  <c r="G1682" i="9" s="1"/>
  <c r="G1683" i="9" s="1"/>
  <c r="G1684" i="9" s="1"/>
  <c r="G1685" i="9" s="1"/>
  <c r="G1686" i="9" s="1"/>
  <c r="G1687" i="9" s="1"/>
  <c r="G1688" i="9" s="1"/>
  <c r="G1689" i="9" s="1"/>
  <c r="G1690" i="9" s="1"/>
  <c r="G1691" i="9" s="1"/>
  <c r="F1651" i="9"/>
  <c r="AA1650" i="9"/>
  <c r="Z1650" i="9"/>
  <c r="Y1650" i="9"/>
  <c r="X1650" i="9"/>
  <c r="W1650" i="9"/>
  <c r="V1650" i="9"/>
  <c r="U1650" i="9"/>
  <c r="T1650" i="9"/>
  <c r="S1650" i="9"/>
  <c r="R1650" i="9"/>
  <c r="Q1650" i="9"/>
  <c r="P1650" i="9"/>
  <c r="O1650" i="9"/>
  <c r="N1650" i="9"/>
  <c r="D1650" i="9"/>
  <c r="E1650" i="9" s="1"/>
  <c r="H1651" i="9" s="1"/>
  <c r="H1652" i="9" s="1"/>
  <c r="H1653" i="9" s="1"/>
  <c r="H1654" i="9" s="1"/>
  <c r="H1655" i="9" s="1"/>
  <c r="H1656" i="9" s="1"/>
  <c r="H1657" i="9" s="1"/>
  <c r="H1658" i="9" s="1"/>
  <c r="H1659" i="9" s="1"/>
  <c r="H1660" i="9" s="1"/>
  <c r="H1661" i="9" s="1"/>
  <c r="H1662" i="9" s="1"/>
  <c r="H1663" i="9" s="1"/>
  <c r="H1664" i="9" s="1"/>
  <c r="H1665" i="9" s="1"/>
  <c r="H1666" i="9" s="1"/>
  <c r="H1667" i="9" s="1"/>
  <c r="H1668" i="9" s="1"/>
  <c r="H1669" i="9" s="1"/>
  <c r="H1670" i="9" s="1"/>
  <c r="H1671" i="9" s="1"/>
  <c r="H1672" i="9" s="1"/>
  <c r="H1673" i="9" s="1"/>
  <c r="H1674" i="9" s="1"/>
  <c r="H1675" i="9" s="1"/>
  <c r="H1676" i="9" s="1"/>
  <c r="H1677" i="9" s="1"/>
  <c r="H1678" i="9" s="1"/>
  <c r="H1679" i="9" s="1"/>
  <c r="H1680" i="9" s="1"/>
  <c r="H1681" i="9" s="1"/>
  <c r="H1682" i="9" s="1"/>
  <c r="H1683" i="9" s="1"/>
  <c r="H1684" i="9" s="1"/>
  <c r="H1685" i="9" s="1"/>
  <c r="H1686" i="9" s="1"/>
  <c r="H1687" i="9" s="1"/>
  <c r="H1688" i="9" s="1"/>
  <c r="H1689" i="9" s="1"/>
  <c r="H1690" i="9" s="1"/>
  <c r="H1691" i="9" s="1"/>
  <c r="D1649" i="9"/>
  <c r="E1649" i="9" s="1"/>
  <c r="G1604" i="9"/>
  <c r="F1604" i="9"/>
  <c r="F1605" i="9" s="1"/>
  <c r="Z1603" i="9"/>
  <c r="Y1603" i="9"/>
  <c r="X1603" i="9"/>
  <c r="W1603" i="9"/>
  <c r="V1603" i="9"/>
  <c r="U1603" i="9"/>
  <c r="T1603" i="9"/>
  <c r="S1603" i="9"/>
  <c r="R1603" i="9"/>
  <c r="Q1603" i="9"/>
  <c r="P1603" i="9"/>
  <c r="O1603" i="9"/>
  <c r="N1603" i="9"/>
  <c r="D1603" i="9"/>
  <c r="E1603" i="9" s="1"/>
  <c r="H1604" i="9" s="1"/>
  <c r="D1602" i="9"/>
  <c r="E1602" i="9" s="1"/>
  <c r="G1557" i="9"/>
  <c r="G1558" i="9" s="1"/>
  <c r="G1559" i="9" s="1"/>
  <c r="G1560" i="9" s="1"/>
  <c r="G1561" i="9" s="1"/>
  <c r="G1562" i="9" s="1"/>
  <c r="G1563" i="9" s="1"/>
  <c r="G1564" i="9" s="1"/>
  <c r="G1565" i="9" s="1"/>
  <c r="G1566" i="9" s="1"/>
  <c r="G1567" i="9" s="1"/>
  <c r="G1568" i="9" s="1"/>
  <c r="G1569" i="9" s="1"/>
  <c r="G1570" i="9" s="1"/>
  <c r="G1571" i="9" s="1"/>
  <c r="G1572" i="9" s="1"/>
  <c r="G1573" i="9" s="1"/>
  <c r="G1574" i="9" s="1"/>
  <c r="G1575" i="9" s="1"/>
  <c r="G1576" i="9" s="1"/>
  <c r="G1577" i="9" s="1"/>
  <c r="G1578" i="9" s="1"/>
  <c r="G1579" i="9" s="1"/>
  <c r="G1580" i="9" s="1"/>
  <c r="G1581" i="9" s="1"/>
  <c r="G1582" i="9" s="1"/>
  <c r="G1583" i="9" s="1"/>
  <c r="G1584" i="9" s="1"/>
  <c r="G1585" i="9" s="1"/>
  <c r="G1586" i="9" s="1"/>
  <c r="G1587" i="9" s="1"/>
  <c r="G1588" i="9" s="1"/>
  <c r="G1589" i="9" s="1"/>
  <c r="G1590" i="9" s="1"/>
  <c r="G1591" i="9" s="1"/>
  <c r="G1592" i="9" s="1"/>
  <c r="G1593" i="9" s="1"/>
  <c r="G1594" i="9" s="1"/>
  <c r="G1595" i="9" s="1"/>
  <c r="G1596" i="9" s="1"/>
  <c r="G1597" i="9" s="1"/>
  <c r="F1557" i="9"/>
  <c r="F1558" i="9" s="1"/>
  <c r="Z1556" i="9"/>
  <c r="Y1556" i="9"/>
  <c r="X1556" i="9"/>
  <c r="W1556" i="9"/>
  <c r="V1556" i="9"/>
  <c r="U1556" i="9"/>
  <c r="T1556" i="9"/>
  <c r="S1556" i="9"/>
  <c r="R1556" i="9"/>
  <c r="Q1556" i="9"/>
  <c r="P1556" i="9"/>
  <c r="O1556" i="9"/>
  <c r="N1556" i="9"/>
  <c r="D1556" i="9"/>
  <c r="E1556" i="9" s="1"/>
  <c r="H1557" i="9" s="1"/>
  <c r="H1558" i="9" s="1"/>
  <c r="H1559" i="9" s="1"/>
  <c r="H1560" i="9" s="1"/>
  <c r="H1561" i="9" s="1"/>
  <c r="H1562" i="9" s="1"/>
  <c r="H1563" i="9" s="1"/>
  <c r="H1564" i="9" s="1"/>
  <c r="H1565" i="9" s="1"/>
  <c r="H1566" i="9" s="1"/>
  <c r="H1567" i="9" s="1"/>
  <c r="H1568" i="9" s="1"/>
  <c r="H1569" i="9" s="1"/>
  <c r="H1570" i="9" s="1"/>
  <c r="H1571" i="9" s="1"/>
  <c r="H1572" i="9" s="1"/>
  <c r="H1573" i="9" s="1"/>
  <c r="H1574" i="9" s="1"/>
  <c r="H1575" i="9" s="1"/>
  <c r="H1576" i="9" s="1"/>
  <c r="H1577" i="9" s="1"/>
  <c r="H1578" i="9" s="1"/>
  <c r="H1579" i="9" s="1"/>
  <c r="H1580" i="9" s="1"/>
  <c r="H1581" i="9" s="1"/>
  <c r="H1582" i="9" s="1"/>
  <c r="H1583" i="9" s="1"/>
  <c r="H1584" i="9" s="1"/>
  <c r="H1585" i="9" s="1"/>
  <c r="H1586" i="9" s="1"/>
  <c r="H1587" i="9" s="1"/>
  <c r="H1588" i="9" s="1"/>
  <c r="H1589" i="9" s="1"/>
  <c r="H1590" i="9" s="1"/>
  <c r="H1591" i="9" s="1"/>
  <c r="H1592" i="9" s="1"/>
  <c r="H1593" i="9" s="1"/>
  <c r="H1594" i="9" s="1"/>
  <c r="H1595" i="9" s="1"/>
  <c r="H1596" i="9" s="1"/>
  <c r="H1597" i="9" s="1"/>
  <c r="E1555" i="9"/>
  <c r="AA1556" i="9" s="1"/>
  <c r="D1555" i="9"/>
  <c r="G1510" i="9"/>
  <c r="G1511" i="9" s="1"/>
  <c r="G1512" i="9" s="1"/>
  <c r="G1513" i="9" s="1"/>
  <c r="G1514" i="9" s="1"/>
  <c r="G1515" i="9" s="1"/>
  <c r="G1516" i="9" s="1"/>
  <c r="G1517" i="9" s="1"/>
  <c r="G1518" i="9" s="1"/>
  <c r="G1519" i="9" s="1"/>
  <c r="G1520" i="9" s="1"/>
  <c r="G1521" i="9" s="1"/>
  <c r="G1522" i="9" s="1"/>
  <c r="G1523" i="9" s="1"/>
  <c r="G1524" i="9" s="1"/>
  <c r="G1525" i="9" s="1"/>
  <c r="G1526" i="9" s="1"/>
  <c r="G1527" i="9" s="1"/>
  <c r="G1528" i="9" s="1"/>
  <c r="G1529" i="9" s="1"/>
  <c r="G1530" i="9" s="1"/>
  <c r="G1531" i="9" s="1"/>
  <c r="G1532" i="9" s="1"/>
  <c r="G1533" i="9" s="1"/>
  <c r="G1534" i="9" s="1"/>
  <c r="G1535" i="9" s="1"/>
  <c r="G1536" i="9" s="1"/>
  <c r="G1537" i="9" s="1"/>
  <c r="G1538" i="9" s="1"/>
  <c r="G1539" i="9" s="1"/>
  <c r="G1540" i="9" s="1"/>
  <c r="G1541" i="9" s="1"/>
  <c r="G1542" i="9" s="1"/>
  <c r="G1543" i="9" s="1"/>
  <c r="G1544" i="9" s="1"/>
  <c r="G1545" i="9" s="1"/>
  <c r="G1546" i="9" s="1"/>
  <c r="G1547" i="9" s="1"/>
  <c r="G1548" i="9" s="1"/>
  <c r="G1549" i="9" s="1"/>
  <c r="G1550" i="9" s="1"/>
  <c r="F1510" i="9"/>
  <c r="F1511" i="9" s="1"/>
  <c r="Z1509" i="9"/>
  <c r="Y1509" i="9"/>
  <c r="X1509" i="9"/>
  <c r="W1509" i="9"/>
  <c r="V1509" i="9"/>
  <c r="U1509" i="9"/>
  <c r="T1509" i="9"/>
  <c r="S1509" i="9"/>
  <c r="R1509" i="9"/>
  <c r="Q1509" i="9"/>
  <c r="P1509" i="9"/>
  <c r="O1509" i="9"/>
  <c r="N1509" i="9"/>
  <c r="D1509" i="9"/>
  <c r="E1509" i="9" s="1"/>
  <c r="H1510" i="9" s="1"/>
  <c r="D1508" i="9"/>
  <c r="E1508" i="9" s="1"/>
  <c r="AA1509" i="9" s="1"/>
  <c r="BS1509" i="9" s="1"/>
  <c r="F1464" i="9"/>
  <c r="G1463" i="9"/>
  <c r="G1464" i="9" s="1"/>
  <c r="G1465" i="9" s="1"/>
  <c r="G1466" i="9" s="1"/>
  <c r="G1467" i="9" s="1"/>
  <c r="G1468" i="9" s="1"/>
  <c r="G1469" i="9" s="1"/>
  <c r="G1470" i="9" s="1"/>
  <c r="G1471" i="9" s="1"/>
  <c r="G1472" i="9" s="1"/>
  <c r="G1473" i="9" s="1"/>
  <c r="G1474" i="9" s="1"/>
  <c r="G1475" i="9" s="1"/>
  <c r="G1476" i="9" s="1"/>
  <c r="G1477" i="9" s="1"/>
  <c r="G1478" i="9" s="1"/>
  <c r="G1479" i="9" s="1"/>
  <c r="G1480" i="9" s="1"/>
  <c r="G1481" i="9" s="1"/>
  <c r="G1482" i="9" s="1"/>
  <c r="G1483" i="9" s="1"/>
  <c r="G1484" i="9" s="1"/>
  <c r="G1485" i="9" s="1"/>
  <c r="G1486" i="9" s="1"/>
  <c r="G1487" i="9" s="1"/>
  <c r="G1488" i="9" s="1"/>
  <c r="G1489" i="9" s="1"/>
  <c r="G1490" i="9" s="1"/>
  <c r="G1491" i="9" s="1"/>
  <c r="G1492" i="9" s="1"/>
  <c r="G1493" i="9" s="1"/>
  <c r="G1494" i="9" s="1"/>
  <c r="G1495" i="9" s="1"/>
  <c r="G1496" i="9" s="1"/>
  <c r="G1497" i="9" s="1"/>
  <c r="G1498" i="9" s="1"/>
  <c r="G1499" i="9" s="1"/>
  <c r="G1500" i="9" s="1"/>
  <c r="G1501" i="9" s="1"/>
  <c r="G1502" i="9" s="1"/>
  <c r="G1503" i="9" s="1"/>
  <c r="F1463" i="9"/>
  <c r="X1462" i="9"/>
  <c r="W1462" i="9"/>
  <c r="V1462" i="9"/>
  <c r="U1462" i="9"/>
  <c r="T1462" i="9"/>
  <c r="S1462" i="9"/>
  <c r="R1462" i="9"/>
  <c r="Q1462" i="9"/>
  <c r="P1462" i="9"/>
  <c r="O1462" i="9"/>
  <c r="N1462" i="9"/>
  <c r="D1462" i="9"/>
  <c r="E1462" i="9" s="1"/>
  <c r="H1463" i="9" s="1"/>
  <c r="D1461" i="9"/>
  <c r="E1461" i="9" s="1"/>
  <c r="G1416" i="9"/>
  <c r="G1417" i="9" s="1"/>
  <c r="G1418" i="9" s="1"/>
  <c r="G1419" i="9" s="1"/>
  <c r="G1420" i="9" s="1"/>
  <c r="G1421" i="9" s="1"/>
  <c r="G1422" i="9" s="1"/>
  <c r="G1423" i="9" s="1"/>
  <c r="G1424" i="9" s="1"/>
  <c r="G1425" i="9" s="1"/>
  <c r="G1426" i="9" s="1"/>
  <c r="G1427" i="9" s="1"/>
  <c r="G1428" i="9" s="1"/>
  <c r="G1429" i="9" s="1"/>
  <c r="G1430" i="9" s="1"/>
  <c r="G1431" i="9" s="1"/>
  <c r="G1432" i="9" s="1"/>
  <c r="G1433" i="9" s="1"/>
  <c r="G1434" i="9" s="1"/>
  <c r="G1435" i="9" s="1"/>
  <c r="G1436" i="9" s="1"/>
  <c r="G1437" i="9" s="1"/>
  <c r="G1438" i="9" s="1"/>
  <c r="G1439" i="9" s="1"/>
  <c r="G1440" i="9" s="1"/>
  <c r="G1441" i="9" s="1"/>
  <c r="G1442" i="9" s="1"/>
  <c r="G1443" i="9" s="1"/>
  <c r="G1444" i="9" s="1"/>
  <c r="G1445" i="9" s="1"/>
  <c r="G1446" i="9" s="1"/>
  <c r="G1447" i="9" s="1"/>
  <c r="G1448" i="9" s="1"/>
  <c r="G1449" i="9" s="1"/>
  <c r="G1450" i="9" s="1"/>
  <c r="G1451" i="9" s="1"/>
  <c r="G1452" i="9" s="1"/>
  <c r="G1453" i="9" s="1"/>
  <c r="G1454" i="9" s="1"/>
  <c r="G1455" i="9" s="1"/>
  <c r="G1456" i="9" s="1"/>
  <c r="F1416" i="9"/>
  <c r="J1416" i="9" s="1"/>
  <c r="V1415" i="9"/>
  <c r="U1415" i="9"/>
  <c r="T1415" i="9"/>
  <c r="S1415" i="9"/>
  <c r="R1415" i="9"/>
  <c r="Q1415" i="9"/>
  <c r="P1415" i="9"/>
  <c r="O1415" i="9"/>
  <c r="N1415" i="9"/>
  <c r="D1415" i="9"/>
  <c r="E1415" i="9" s="1"/>
  <c r="H1416" i="9" s="1"/>
  <c r="D1414" i="9"/>
  <c r="E1414" i="9" s="1"/>
  <c r="F1283" i="1"/>
  <c r="E1283" i="1"/>
  <c r="D1283" i="1"/>
  <c r="C1283" i="1"/>
  <c r="F1282" i="1"/>
  <c r="E1282" i="1"/>
  <c r="D1282" i="1"/>
  <c r="C1282" i="1"/>
  <c r="F1281" i="1"/>
  <c r="E1281" i="1"/>
  <c r="D1281" i="1"/>
  <c r="C1281" i="1"/>
  <c r="F1279" i="1"/>
  <c r="E1279" i="1"/>
  <c r="D1279" i="1"/>
  <c r="C1279" i="1"/>
  <c r="F1278" i="1"/>
  <c r="E1278" i="1"/>
  <c r="D1278" i="1"/>
  <c r="C1278" i="1"/>
  <c r="F1277" i="1"/>
  <c r="E1277" i="1"/>
  <c r="D1277" i="1"/>
  <c r="C1277" i="1"/>
  <c r="F1276" i="1"/>
  <c r="E1276" i="1"/>
  <c r="D1276" i="1"/>
  <c r="C1276" i="1"/>
  <c r="F1275" i="1"/>
  <c r="E1275" i="1"/>
  <c r="D1275" i="1"/>
  <c r="C1275" i="1"/>
  <c r="F1273" i="1"/>
  <c r="E1273" i="1"/>
  <c r="D1273" i="1"/>
  <c r="C1273" i="1"/>
  <c r="F1272" i="1"/>
  <c r="E1272" i="1"/>
  <c r="D1272" i="1"/>
  <c r="C1272" i="1"/>
  <c r="F1270" i="1"/>
  <c r="E1270" i="1"/>
  <c r="D1270" i="1"/>
  <c r="C1270" i="1"/>
  <c r="F1269" i="1"/>
  <c r="E1269" i="1"/>
  <c r="D1269" i="1"/>
  <c r="C1269" i="1"/>
  <c r="F1268" i="1"/>
  <c r="E1268" i="1"/>
  <c r="D1268" i="1"/>
  <c r="C1268" i="1"/>
  <c r="F1267" i="1"/>
  <c r="E1267" i="1"/>
  <c r="D1267" i="1"/>
  <c r="C1267" i="1"/>
  <c r="F1266" i="1"/>
  <c r="E1266" i="1"/>
  <c r="D1266" i="1"/>
  <c r="C1266" i="1"/>
  <c r="F1265" i="1"/>
  <c r="E1265" i="1"/>
  <c r="D1265" i="1"/>
  <c r="C1265" i="1"/>
  <c r="L1263" i="1"/>
  <c r="K1263" i="1"/>
  <c r="J1263" i="1"/>
  <c r="I1263" i="1"/>
  <c r="H1263" i="1"/>
  <c r="G1263" i="1"/>
  <c r="F1263" i="1"/>
  <c r="E1263" i="1"/>
  <c r="D1263" i="1"/>
  <c r="F1249" i="1"/>
  <c r="E1249" i="1"/>
  <c r="D1249" i="1"/>
  <c r="C1249" i="1"/>
  <c r="F1248" i="1"/>
  <c r="E1248" i="1"/>
  <c r="D1248" i="1"/>
  <c r="C1248" i="1"/>
  <c r="F1247" i="1"/>
  <c r="E1247" i="1"/>
  <c r="D1247" i="1"/>
  <c r="C1247" i="1"/>
  <c r="F1245" i="1"/>
  <c r="E1245" i="1"/>
  <c r="D1245" i="1"/>
  <c r="C1245" i="1"/>
  <c r="F1244" i="1"/>
  <c r="E1244" i="1"/>
  <c r="D1244" i="1"/>
  <c r="C1244" i="1"/>
  <c r="D1242" i="1"/>
  <c r="C1242" i="1"/>
  <c r="D1241" i="1"/>
  <c r="C1241" i="1"/>
  <c r="F1239" i="1"/>
  <c r="E1239" i="1"/>
  <c r="D1239" i="1"/>
  <c r="C1239" i="1"/>
  <c r="F1238" i="1"/>
  <c r="E1238" i="1"/>
  <c r="D1238" i="1"/>
  <c r="C1238" i="1"/>
  <c r="F1236" i="1"/>
  <c r="E1236" i="1"/>
  <c r="D1236" i="1"/>
  <c r="C1236" i="1"/>
  <c r="F1235" i="1"/>
  <c r="E1235" i="1"/>
  <c r="D1235" i="1"/>
  <c r="C1235" i="1"/>
  <c r="F1234" i="1"/>
  <c r="E1234" i="1"/>
  <c r="D1234" i="1"/>
  <c r="C1234" i="1"/>
  <c r="F1232" i="1"/>
  <c r="E1232" i="1"/>
  <c r="D1232" i="1"/>
  <c r="C1232" i="1"/>
  <c r="F1231" i="1"/>
  <c r="E1231" i="1"/>
  <c r="D1231" i="1"/>
  <c r="C1231" i="1"/>
  <c r="L1229" i="1"/>
  <c r="K1229" i="1"/>
  <c r="J1229" i="1"/>
  <c r="I1229" i="1"/>
  <c r="H1229" i="1"/>
  <c r="G1229" i="1"/>
  <c r="F1229" i="1"/>
  <c r="E1229" i="1"/>
  <c r="D1229" i="1"/>
  <c r="F1215" i="1"/>
  <c r="E1215" i="1"/>
  <c r="D1215" i="1"/>
  <c r="C1215" i="1"/>
  <c r="F1214" i="1"/>
  <c r="E1214" i="1"/>
  <c r="D1214" i="1"/>
  <c r="C1214" i="1"/>
  <c r="F1213" i="1"/>
  <c r="E1213" i="1"/>
  <c r="D1213" i="1"/>
  <c r="C1213" i="1"/>
  <c r="F1211" i="1"/>
  <c r="E1211" i="1"/>
  <c r="D1211" i="1"/>
  <c r="C1211" i="1"/>
  <c r="F1210" i="1"/>
  <c r="E1210" i="1"/>
  <c r="D1210" i="1"/>
  <c r="C1210" i="1"/>
  <c r="F1209" i="1"/>
  <c r="E1209" i="1"/>
  <c r="D1209" i="1"/>
  <c r="C1209" i="1"/>
  <c r="F1208" i="1"/>
  <c r="E1208" i="1"/>
  <c r="D1208" i="1"/>
  <c r="C1208" i="1"/>
  <c r="F1207" i="1"/>
  <c r="E1207" i="1"/>
  <c r="D1207" i="1"/>
  <c r="C1207" i="1"/>
  <c r="F1205" i="1"/>
  <c r="E1205" i="1"/>
  <c r="D1205" i="1"/>
  <c r="C1205" i="1"/>
  <c r="F1204" i="1"/>
  <c r="E1204" i="1"/>
  <c r="D1204" i="1"/>
  <c r="C1204" i="1"/>
  <c r="F1202" i="1"/>
  <c r="E1202" i="1"/>
  <c r="D1202" i="1"/>
  <c r="C1202" i="1"/>
  <c r="F1201" i="1"/>
  <c r="E1201" i="1"/>
  <c r="D1201" i="1"/>
  <c r="C1201" i="1"/>
  <c r="F1200" i="1"/>
  <c r="E1200" i="1"/>
  <c r="D1200" i="1"/>
  <c r="C1200" i="1"/>
  <c r="F1199" i="1"/>
  <c r="E1199" i="1"/>
  <c r="D1199" i="1"/>
  <c r="C1199" i="1"/>
  <c r="F1198" i="1"/>
  <c r="E1198" i="1"/>
  <c r="D1198" i="1"/>
  <c r="C1198" i="1"/>
  <c r="F1197" i="1"/>
  <c r="E1197" i="1"/>
  <c r="D1197" i="1"/>
  <c r="C1197" i="1"/>
  <c r="L1195" i="1"/>
  <c r="K1195" i="1"/>
  <c r="J1195" i="1"/>
  <c r="I1195" i="1"/>
  <c r="H1195" i="1"/>
  <c r="G1195" i="1"/>
  <c r="F1195" i="1"/>
  <c r="E1195" i="1"/>
  <c r="D1195" i="1"/>
  <c r="F1181" i="1"/>
  <c r="E1181" i="1"/>
  <c r="D1181" i="1"/>
  <c r="C1181" i="1"/>
  <c r="F1180" i="1"/>
  <c r="E1180" i="1"/>
  <c r="D1180" i="1"/>
  <c r="C1180" i="1"/>
  <c r="F1179" i="1"/>
  <c r="E1179" i="1"/>
  <c r="D1179" i="1"/>
  <c r="C1179" i="1"/>
  <c r="F1177" i="1"/>
  <c r="E1177" i="1"/>
  <c r="D1177" i="1"/>
  <c r="C1177" i="1"/>
  <c r="F1176" i="1"/>
  <c r="E1176" i="1"/>
  <c r="D1176" i="1"/>
  <c r="C1176" i="1"/>
  <c r="F1175" i="1"/>
  <c r="E1175" i="1"/>
  <c r="D1175" i="1"/>
  <c r="C1175" i="1"/>
  <c r="F1174" i="1"/>
  <c r="E1174" i="1"/>
  <c r="D1174" i="1"/>
  <c r="C1174" i="1"/>
  <c r="F1173" i="1"/>
  <c r="E1173" i="1"/>
  <c r="D1173" i="1"/>
  <c r="C1173" i="1"/>
  <c r="F1171" i="1"/>
  <c r="E1171" i="1"/>
  <c r="D1171" i="1"/>
  <c r="C1171" i="1"/>
  <c r="F1170" i="1"/>
  <c r="E1170" i="1"/>
  <c r="D1170" i="1"/>
  <c r="C1170" i="1"/>
  <c r="F1168" i="1"/>
  <c r="E1168" i="1"/>
  <c r="D1168" i="1"/>
  <c r="C1168" i="1"/>
  <c r="F1167" i="1"/>
  <c r="E1167" i="1"/>
  <c r="D1167" i="1"/>
  <c r="C1167" i="1"/>
  <c r="F1166" i="1"/>
  <c r="E1166" i="1"/>
  <c r="D1166" i="1"/>
  <c r="C1166" i="1"/>
  <c r="F1165" i="1"/>
  <c r="E1165" i="1"/>
  <c r="D1165" i="1"/>
  <c r="C1165" i="1"/>
  <c r="F1164" i="1"/>
  <c r="E1164" i="1"/>
  <c r="D1164" i="1"/>
  <c r="C1164" i="1"/>
  <c r="F1163" i="1"/>
  <c r="E1163" i="1"/>
  <c r="D1163" i="1"/>
  <c r="C1163" i="1"/>
  <c r="L1161" i="1"/>
  <c r="K1161" i="1"/>
  <c r="J1161" i="1"/>
  <c r="I1161" i="1"/>
  <c r="H1161" i="1"/>
  <c r="G1161" i="1"/>
  <c r="F1161" i="1"/>
  <c r="E1161" i="1"/>
  <c r="D1161" i="1"/>
  <c r="F1147" i="1"/>
  <c r="E1147" i="1"/>
  <c r="D1147" i="1"/>
  <c r="C1147" i="1"/>
  <c r="F1146" i="1"/>
  <c r="E1146" i="1"/>
  <c r="D1146" i="1"/>
  <c r="C1146" i="1"/>
  <c r="F1145" i="1"/>
  <c r="E1145" i="1"/>
  <c r="D1145" i="1"/>
  <c r="C1145" i="1"/>
  <c r="F1143" i="1"/>
  <c r="E1143" i="1"/>
  <c r="D1143" i="1"/>
  <c r="C1143" i="1"/>
  <c r="F1142" i="1"/>
  <c r="E1142" i="1"/>
  <c r="D1142" i="1"/>
  <c r="C1142" i="1"/>
  <c r="F1141" i="1"/>
  <c r="E1141" i="1"/>
  <c r="D1141" i="1"/>
  <c r="C1141" i="1"/>
  <c r="F1140" i="1"/>
  <c r="E1140" i="1"/>
  <c r="D1140" i="1"/>
  <c r="C1140" i="1"/>
  <c r="F1139" i="1"/>
  <c r="E1139" i="1"/>
  <c r="D1139" i="1"/>
  <c r="C1139" i="1"/>
  <c r="F1137" i="1"/>
  <c r="E1137" i="1"/>
  <c r="D1137" i="1"/>
  <c r="C1137" i="1"/>
  <c r="F1136" i="1"/>
  <c r="E1136" i="1"/>
  <c r="D1136" i="1"/>
  <c r="C1136" i="1"/>
  <c r="F1134" i="1"/>
  <c r="E1134" i="1"/>
  <c r="D1134" i="1"/>
  <c r="C1134" i="1"/>
  <c r="F1133" i="1"/>
  <c r="E1133" i="1"/>
  <c r="D1133" i="1"/>
  <c r="C1133" i="1"/>
  <c r="F1132" i="1"/>
  <c r="E1132" i="1"/>
  <c r="D1132" i="1"/>
  <c r="C1132" i="1"/>
  <c r="F1131" i="1"/>
  <c r="E1131" i="1"/>
  <c r="D1131" i="1"/>
  <c r="C1131" i="1"/>
  <c r="F1130" i="1"/>
  <c r="E1130" i="1"/>
  <c r="D1130" i="1"/>
  <c r="C1130" i="1"/>
  <c r="F1129" i="1"/>
  <c r="E1129" i="1"/>
  <c r="D1129" i="1"/>
  <c r="C1129" i="1"/>
  <c r="L1127" i="1"/>
  <c r="K1127" i="1"/>
  <c r="J1127" i="1"/>
  <c r="I1127" i="1"/>
  <c r="H1127" i="1"/>
  <c r="G1127" i="1"/>
  <c r="F1127" i="1"/>
  <c r="E1127" i="1"/>
  <c r="D1127" i="1"/>
  <c r="G617" i="9"/>
  <c r="G618" i="9" s="1"/>
  <c r="G619" i="9" s="1"/>
  <c r="G620" i="9" s="1"/>
  <c r="G621" i="9" s="1"/>
  <c r="G622" i="9" s="1"/>
  <c r="G623" i="9" s="1"/>
  <c r="G624" i="9" s="1"/>
  <c r="G625" i="9" s="1"/>
  <c r="G626" i="9" s="1"/>
  <c r="G627" i="9" s="1"/>
  <c r="G628" i="9" s="1"/>
  <c r="G629" i="9" s="1"/>
  <c r="G630" i="9" s="1"/>
  <c r="G631" i="9" s="1"/>
  <c r="G632" i="9" s="1"/>
  <c r="G633" i="9" s="1"/>
  <c r="G634" i="9" s="1"/>
  <c r="G635" i="9" s="1"/>
  <c r="G636" i="9" s="1"/>
  <c r="G637" i="9" s="1"/>
  <c r="G638" i="9" s="1"/>
  <c r="G639" i="9" s="1"/>
  <c r="G640" i="9" s="1"/>
  <c r="G641" i="9" s="1"/>
  <c r="G642" i="9" s="1"/>
  <c r="G643" i="9" s="1"/>
  <c r="G644" i="9" s="1"/>
  <c r="G645" i="9" s="1"/>
  <c r="G646" i="9" s="1"/>
  <c r="G647" i="9" s="1"/>
  <c r="G648" i="9" s="1"/>
  <c r="G649" i="9" s="1"/>
  <c r="G650" i="9" s="1"/>
  <c r="G651" i="9" s="1"/>
  <c r="G652" i="9" s="1"/>
  <c r="G653" i="9" s="1"/>
  <c r="G654" i="9" s="1"/>
  <c r="G655" i="9" s="1"/>
  <c r="G656" i="9" s="1"/>
  <c r="G657" i="9" s="1"/>
  <c r="F617" i="9"/>
  <c r="AB616" i="9"/>
  <c r="AC616" i="9" s="1"/>
  <c r="AA616" i="9"/>
  <c r="Z616" i="9"/>
  <c r="Y616" i="9"/>
  <c r="X616" i="9"/>
  <c r="W616" i="9"/>
  <c r="V616" i="9"/>
  <c r="U616" i="9"/>
  <c r="T616" i="9"/>
  <c r="S616" i="9"/>
  <c r="R616" i="9"/>
  <c r="Q616" i="9"/>
  <c r="P616" i="9"/>
  <c r="O616" i="9"/>
  <c r="N616" i="9"/>
  <c r="D616" i="9"/>
  <c r="E616" i="9" s="1"/>
  <c r="H617" i="9" s="1"/>
  <c r="H618" i="9" s="1"/>
  <c r="H619" i="9" s="1"/>
  <c r="H620" i="9" s="1"/>
  <c r="H621" i="9" s="1"/>
  <c r="H622" i="9" s="1"/>
  <c r="H623" i="9" s="1"/>
  <c r="H624" i="9" s="1"/>
  <c r="H625" i="9" s="1"/>
  <c r="H626" i="9" s="1"/>
  <c r="H627" i="9" s="1"/>
  <c r="H628" i="9" s="1"/>
  <c r="H629" i="9" s="1"/>
  <c r="H630" i="9" s="1"/>
  <c r="H631" i="9" s="1"/>
  <c r="H632" i="9" s="1"/>
  <c r="H633" i="9" s="1"/>
  <c r="H634" i="9" s="1"/>
  <c r="H635" i="9" s="1"/>
  <c r="H636" i="9" s="1"/>
  <c r="H637" i="9" s="1"/>
  <c r="H638" i="9" s="1"/>
  <c r="H639" i="9" s="1"/>
  <c r="H640" i="9" s="1"/>
  <c r="H641" i="9" s="1"/>
  <c r="H642" i="9" s="1"/>
  <c r="H643" i="9" s="1"/>
  <c r="H644" i="9" s="1"/>
  <c r="H645" i="9" s="1"/>
  <c r="H646" i="9" s="1"/>
  <c r="H647" i="9" s="1"/>
  <c r="H648" i="9" s="1"/>
  <c r="H649" i="9" s="1"/>
  <c r="H650" i="9" s="1"/>
  <c r="H651" i="9" s="1"/>
  <c r="H652" i="9" s="1"/>
  <c r="H653" i="9" s="1"/>
  <c r="H654" i="9" s="1"/>
  <c r="H655" i="9" s="1"/>
  <c r="H656" i="9" s="1"/>
  <c r="H657" i="9" s="1"/>
  <c r="D615" i="9"/>
  <c r="E615" i="9" s="1"/>
  <c r="G570" i="9"/>
  <c r="G571" i="9" s="1"/>
  <c r="G572" i="9" s="1"/>
  <c r="G573" i="9" s="1"/>
  <c r="G574" i="9" s="1"/>
  <c r="G575" i="9" s="1"/>
  <c r="G576" i="9" s="1"/>
  <c r="G577" i="9" s="1"/>
  <c r="G578" i="9" s="1"/>
  <c r="G579" i="9" s="1"/>
  <c r="G580" i="9" s="1"/>
  <c r="G581" i="9" s="1"/>
  <c r="G582" i="9" s="1"/>
  <c r="G583" i="9" s="1"/>
  <c r="G584" i="9" s="1"/>
  <c r="G585" i="9" s="1"/>
  <c r="G586" i="9" s="1"/>
  <c r="G587" i="9" s="1"/>
  <c r="G588" i="9" s="1"/>
  <c r="G589" i="9" s="1"/>
  <c r="G590" i="9" s="1"/>
  <c r="G591" i="9" s="1"/>
  <c r="G592" i="9" s="1"/>
  <c r="G593" i="9" s="1"/>
  <c r="G594" i="9" s="1"/>
  <c r="G595" i="9" s="1"/>
  <c r="G596" i="9" s="1"/>
  <c r="G597" i="9" s="1"/>
  <c r="G598" i="9" s="1"/>
  <c r="G599" i="9" s="1"/>
  <c r="G600" i="9" s="1"/>
  <c r="G601" i="9" s="1"/>
  <c r="G602" i="9" s="1"/>
  <c r="G603" i="9" s="1"/>
  <c r="G604" i="9" s="1"/>
  <c r="G605" i="9" s="1"/>
  <c r="G606" i="9" s="1"/>
  <c r="G607" i="9" s="1"/>
  <c r="G608" i="9" s="1"/>
  <c r="G609" i="9" s="1"/>
  <c r="G610" i="9" s="1"/>
  <c r="F570" i="9"/>
  <c r="AB569" i="9"/>
  <c r="AA569" i="9"/>
  <c r="Z569" i="9"/>
  <c r="Y569" i="9"/>
  <c r="X569" i="9"/>
  <c r="W569" i="9"/>
  <c r="V569" i="9"/>
  <c r="U569" i="9"/>
  <c r="T569" i="9"/>
  <c r="S569" i="9"/>
  <c r="R569" i="9"/>
  <c r="Q569" i="9"/>
  <c r="P569" i="9"/>
  <c r="O569" i="9"/>
  <c r="N569" i="9"/>
  <c r="E569" i="9"/>
  <c r="H570" i="9" s="1"/>
  <c r="D569" i="9"/>
  <c r="D568" i="9"/>
  <c r="E568" i="9" s="1"/>
  <c r="AC569" i="9" s="1"/>
  <c r="BW522" i="9"/>
  <c r="BX522" i="9"/>
  <c r="BY522" i="9"/>
  <c r="BZ522" i="9"/>
  <c r="CA522" i="9"/>
  <c r="CB522" i="9"/>
  <c r="CC522" i="9"/>
  <c r="CD522" i="9"/>
  <c r="CE522" i="9"/>
  <c r="CF522" i="9"/>
  <c r="CG522" i="9"/>
  <c r="CH522" i="9"/>
  <c r="CI522" i="9"/>
  <c r="CJ522" i="9"/>
  <c r="CK522" i="9"/>
  <c r="CL522" i="9"/>
  <c r="CM522" i="9"/>
  <c r="CN522" i="9"/>
  <c r="CO522" i="9"/>
  <c r="CP522" i="9"/>
  <c r="CQ522" i="9"/>
  <c r="CR522" i="9"/>
  <c r="CS522" i="9"/>
  <c r="CT522" i="9"/>
  <c r="G523" i="9"/>
  <c r="F523" i="9"/>
  <c r="AD522" i="9"/>
  <c r="AC522" i="9"/>
  <c r="AB522" i="9"/>
  <c r="AA522" i="9"/>
  <c r="Z522" i="9"/>
  <c r="Y522" i="9"/>
  <c r="X522" i="9"/>
  <c r="W522" i="9"/>
  <c r="V522" i="9"/>
  <c r="U522" i="9"/>
  <c r="T522" i="9"/>
  <c r="S522" i="9"/>
  <c r="R522" i="9"/>
  <c r="Q522" i="9"/>
  <c r="P522" i="9"/>
  <c r="O522" i="9"/>
  <c r="N522" i="9"/>
  <c r="E522" i="9"/>
  <c r="H523" i="9" s="1"/>
  <c r="H524" i="9" s="1"/>
  <c r="H525" i="9" s="1"/>
  <c r="H526" i="9" s="1"/>
  <c r="H527" i="9" s="1"/>
  <c r="H528" i="9" s="1"/>
  <c r="H529" i="9" s="1"/>
  <c r="H530" i="9" s="1"/>
  <c r="H531" i="9" s="1"/>
  <c r="H532" i="9" s="1"/>
  <c r="H533" i="9" s="1"/>
  <c r="H534" i="9" s="1"/>
  <c r="H535" i="9" s="1"/>
  <c r="H536" i="9" s="1"/>
  <c r="H537" i="9" s="1"/>
  <c r="H538" i="9" s="1"/>
  <c r="H539" i="9" s="1"/>
  <c r="H540" i="9" s="1"/>
  <c r="H541" i="9" s="1"/>
  <c r="H542" i="9" s="1"/>
  <c r="H543" i="9" s="1"/>
  <c r="H544" i="9" s="1"/>
  <c r="H545" i="9" s="1"/>
  <c r="H546" i="9" s="1"/>
  <c r="H547" i="9" s="1"/>
  <c r="H548" i="9" s="1"/>
  <c r="H549" i="9" s="1"/>
  <c r="H550" i="9" s="1"/>
  <c r="H551" i="9" s="1"/>
  <c r="H552" i="9" s="1"/>
  <c r="H553" i="9" s="1"/>
  <c r="H554" i="9" s="1"/>
  <c r="H555" i="9" s="1"/>
  <c r="H556" i="9" s="1"/>
  <c r="H557" i="9" s="1"/>
  <c r="H558" i="9" s="1"/>
  <c r="H559" i="9" s="1"/>
  <c r="H560" i="9" s="1"/>
  <c r="H561" i="9" s="1"/>
  <c r="H562" i="9" s="1"/>
  <c r="H563" i="9" s="1"/>
  <c r="D522" i="9"/>
  <c r="D521" i="9"/>
  <c r="E521" i="9" s="1"/>
  <c r="AE522" i="9" s="1"/>
  <c r="BW475" i="9"/>
  <c r="BX475" i="9"/>
  <c r="BY475" i="9"/>
  <c r="BZ475" i="9"/>
  <c r="CA475" i="9"/>
  <c r="CB475" i="9"/>
  <c r="CC475" i="9"/>
  <c r="CD475" i="9"/>
  <c r="CE475" i="9"/>
  <c r="CF475" i="9"/>
  <c r="CG475" i="9"/>
  <c r="CH475" i="9"/>
  <c r="CI475" i="9"/>
  <c r="CJ475" i="9"/>
  <c r="CK475" i="9"/>
  <c r="CL475" i="9"/>
  <c r="CM475" i="9"/>
  <c r="CN475" i="9"/>
  <c r="CO475" i="9"/>
  <c r="CP475" i="9"/>
  <c r="CQ475" i="9"/>
  <c r="CR475" i="9"/>
  <c r="CS475" i="9"/>
  <c r="CT475" i="9"/>
  <c r="G477" i="9"/>
  <c r="G478" i="9" s="1"/>
  <c r="G479" i="9" s="1"/>
  <c r="G480" i="9" s="1"/>
  <c r="G481" i="9" s="1"/>
  <c r="G482" i="9" s="1"/>
  <c r="G483" i="9" s="1"/>
  <c r="G484" i="9" s="1"/>
  <c r="G485" i="9" s="1"/>
  <c r="G486" i="9" s="1"/>
  <c r="G487" i="9" s="1"/>
  <c r="G488" i="9" s="1"/>
  <c r="G489" i="9" s="1"/>
  <c r="G490" i="9" s="1"/>
  <c r="G491" i="9" s="1"/>
  <c r="G492" i="9" s="1"/>
  <c r="G493" i="9" s="1"/>
  <c r="G494" i="9" s="1"/>
  <c r="G495" i="9" s="1"/>
  <c r="G496" i="9" s="1"/>
  <c r="G497" i="9" s="1"/>
  <c r="G498" i="9" s="1"/>
  <c r="G499" i="9" s="1"/>
  <c r="G500" i="9" s="1"/>
  <c r="G501" i="9" s="1"/>
  <c r="G502" i="9" s="1"/>
  <c r="G503" i="9" s="1"/>
  <c r="G504" i="9" s="1"/>
  <c r="G505" i="9" s="1"/>
  <c r="G506" i="9" s="1"/>
  <c r="G507" i="9" s="1"/>
  <c r="G508" i="9" s="1"/>
  <c r="G509" i="9" s="1"/>
  <c r="G510" i="9" s="1"/>
  <c r="G511" i="9" s="1"/>
  <c r="G512" i="9" s="1"/>
  <c r="G513" i="9" s="1"/>
  <c r="G514" i="9" s="1"/>
  <c r="G515" i="9" s="1"/>
  <c r="G516" i="9" s="1"/>
  <c r="F477" i="9"/>
  <c r="J477" i="9" s="1"/>
  <c r="G476" i="9"/>
  <c r="F476" i="9"/>
  <c r="J476" i="9" s="1"/>
  <c r="AD475" i="9"/>
  <c r="AC475" i="9"/>
  <c r="AB475" i="9"/>
  <c r="AA475" i="9"/>
  <c r="Z475" i="9"/>
  <c r="Y475" i="9"/>
  <c r="X475" i="9"/>
  <c r="W475" i="9"/>
  <c r="V475" i="9"/>
  <c r="U475" i="9"/>
  <c r="T475" i="9"/>
  <c r="S475" i="9"/>
  <c r="R475" i="9"/>
  <c r="Q475" i="9"/>
  <c r="P475" i="9"/>
  <c r="O475" i="9"/>
  <c r="N475" i="9"/>
  <c r="D475" i="9"/>
  <c r="E475" i="9" s="1"/>
  <c r="H476" i="9" s="1"/>
  <c r="D474" i="9"/>
  <c r="E474" i="9" s="1"/>
  <c r="BW428" i="9"/>
  <c r="BX428" i="9"/>
  <c r="BY428" i="9"/>
  <c r="BZ428" i="9"/>
  <c r="CA428" i="9"/>
  <c r="CB428" i="9"/>
  <c r="CC428" i="9"/>
  <c r="CD428" i="9"/>
  <c r="CE428" i="9"/>
  <c r="CF428" i="9"/>
  <c r="CG428" i="9"/>
  <c r="CH428" i="9"/>
  <c r="CI428" i="9"/>
  <c r="CJ428" i="9"/>
  <c r="CK428" i="9"/>
  <c r="CL428" i="9"/>
  <c r="CM428" i="9"/>
  <c r="CN428" i="9"/>
  <c r="CO428" i="9"/>
  <c r="CP428" i="9"/>
  <c r="CQ428" i="9"/>
  <c r="CR428" i="9"/>
  <c r="CS428" i="9"/>
  <c r="CT428" i="9"/>
  <c r="F431" i="9"/>
  <c r="J429" i="9"/>
  <c r="H429" i="9"/>
  <c r="K429" i="9" s="1"/>
  <c r="G429" i="9"/>
  <c r="G430" i="9" s="1"/>
  <c r="F429" i="9"/>
  <c r="F430" i="9" s="1"/>
  <c r="AE428" i="9"/>
  <c r="AD428" i="9"/>
  <c r="AC428" i="9"/>
  <c r="AB428" i="9"/>
  <c r="AA428" i="9"/>
  <c r="Z428" i="9"/>
  <c r="Y428" i="9"/>
  <c r="X428" i="9"/>
  <c r="W428" i="9"/>
  <c r="V428" i="9"/>
  <c r="U428" i="9"/>
  <c r="T428" i="9"/>
  <c r="S428" i="9"/>
  <c r="R428" i="9"/>
  <c r="Q428" i="9"/>
  <c r="P428" i="9"/>
  <c r="O428" i="9"/>
  <c r="N428" i="9"/>
  <c r="D428" i="9"/>
  <c r="E428" i="9" s="1"/>
  <c r="E427" i="9"/>
  <c r="D427" i="9"/>
  <c r="G382" i="9"/>
  <c r="G383" i="9" s="1"/>
  <c r="G384" i="9" s="1"/>
  <c r="G385" i="9" s="1"/>
  <c r="G386" i="9" s="1"/>
  <c r="G387" i="9" s="1"/>
  <c r="G388" i="9" s="1"/>
  <c r="G389" i="9" s="1"/>
  <c r="G390" i="9" s="1"/>
  <c r="G391" i="9" s="1"/>
  <c r="G392" i="9" s="1"/>
  <c r="G393" i="9" s="1"/>
  <c r="G394" i="9" s="1"/>
  <c r="G395" i="9" s="1"/>
  <c r="G396" i="9" s="1"/>
  <c r="G397" i="9" s="1"/>
  <c r="G398" i="9" s="1"/>
  <c r="G399" i="9" s="1"/>
  <c r="G400" i="9" s="1"/>
  <c r="G401" i="9" s="1"/>
  <c r="G402" i="9" s="1"/>
  <c r="G403" i="9" s="1"/>
  <c r="G404" i="9" s="1"/>
  <c r="G405" i="9" s="1"/>
  <c r="G406" i="9" s="1"/>
  <c r="G407" i="9" s="1"/>
  <c r="G408" i="9" s="1"/>
  <c r="G409" i="9" s="1"/>
  <c r="G410" i="9" s="1"/>
  <c r="G411" i="9" s="1"/>
  <c r="G412" i="9" s="1"/>
  <c r="G413" i="9" s="1"/>
  <c r="G414" i="9" s="1"/>
  <c r="G415" i="9" s="1"/>
  <c r="G416" i="9" s="1"/>
  <c r="G417" i="9" s="1"/>
  <c r="G418" i="9" s="1"/>
  <c r="G419" i="9" s="1"/>
  <c r="G420" i="9" s="1"/>
  <c r="G421" i="9" s="1"/>
  <c r="G422" i="9" s="1"/>
  <c r="F382" i="9"/>
  <c r="AD381" i="9"/>
  <c r="AC381" i="9"/>
  <c r="AB381" i="9"/>
  <c r="AA381" i="9"/>
  <c r="Z381" i="9"/>
  <c r="Y381" i="9"/>
  <c r="X381" i="9"/>
  <c r="W381" i="9"/>
  <c r="V381" i="9"/>
  <c r="U381" i="9"/>
  <c r="T381" i="9"/>
  <c r="S381" i="9"/>
  <c r="R381" i="9"/>
  <c r="Q381" i="9"/>
  <c r="P381" i="9"/>
  <c r="O381" i="9"/>
  <c r="N381" i="9"/>
  <c r="D381" i="9"/>
  <c r="E381" i="9" s="1"/>
  <c r="H382" i="9" s="1"/>
  <c r="H383" i="9" s="1"/>
  <c r="H384" i="9" s="1"/>
  <c r="H385" i="9" s="1"/>
  <c r="H386" i="9" s="1"/>
  <c r="H387" i="9" s="1"/>
  <c r="H388" i="9" s="1"/>
  <c r="H389" i="9" s="1"/>
  <c r="H390" i="9" s="1"/>
  <c r="H391" i="9" s="1"/>
  <c r="H392" i="9" s="1"/>
  <c r="H393" i="9" s="1"/>
  <c r="H394" i="9" s="1"/>
  <c r="H395" i="9" s="1"/>
  <c r="H396" i="9" s="1"/>
  <c r="H397" i="9" s="1"/>
  <c r="H398" i="9" s="1"/>
  <c r="H399" i="9" s="1"/>
  <c r="H400" i="9" s="1"/>
  <c r="H401" i="9" s="1"/>
  <c r="H402" i="9" s="1"/>
  <c r="H403" i="9" s="1"/>
  <c r="H404" i="9" s="1"/>
  <c r="H405" i="9" s="1"/>
  <c r="H406" i="9" s="1"/>
  <c r="H407" i="9" s="1"/>
  <c r="H408" i="9" s="1"/>
  <c r="H409" i="9" s="1"/>
  <c r="H410" i="9" s="1"/>
  <c r="H411" i="9" s="1"/>
  <c r="H412" i="9" s="1"/>
  <c r="H413" i="9" s="1"/>
  <c r="H414" i="9" s="1"/>
  <c r="H415" i="9" s="1"/>
  <c r="H416" i="9" s="1"/>
  <c r="H417" i="9" s="1"/>
  <c r="H418" i="9" s="1"/>
  <c r="H419" i="9" s="1"/>
  <c r="H420" i="9" s="1"/>
  <c r="H421" i="9" s="1"/>
  <c r="H422" i="9" s="1"/>
  <c r="D380" i="9"/>
  <c r="E380" i="9" s="1"/>
  <c r="F467" i="1"/>
  <c r="E467" i="1"/>
  <c r="D467" i="1"/>
  <c r="C467" i="1"/>
  <c r="F466" i="1"/>
  <c r="E466" i="1"/>
  <c r="D466" i="1"/>
  <c r="C466" i="1"/>
  <c r="F465" i="1"/>
  <c r="E465" i="1"/>
  <c r="D465" i="1"/>
  <c r="C465" i="1"/>
  <c r="F463" i="1"/>
  <c r="E463" i="1"/>
  <c r="D463" i="1"/>
  <c r="C463" i="1"/>
  <c r="F462" i="1"/>
  <c r="E462" i="1"/>
  <c r="D462" i="1"/>
  <c r="C462" i="1"/>
  <c r="F461" i="1"/>
  <c r="E461" i="1"/>
  <c r="D461" i="1"/>
  <c r="C461" i="1"/>
  <c r="F460" i="1"/>
  <c r="E460" i="1"/>
  <c r="D460" i="1"/>
  <c r="C460" i="1"/>
  <c r="F459" i="1"/>
  <c r="E459" i="1"/>
  <c r="D459" i="1"/>
  <c r="C459" i="1"/>
  <c r="F457" i="1"/>
  <c r="E457" i="1"/>
  <c r="D457" i="1"/>
  <c r="C457" i="1"/>
  <c r="F456" i="1"/>
  <c r="E456" i="1"/>
  <c r="D456" i="1"/>
  <c r="C456" i="1"/>
  <c r="F454" i="1"/>
  <c r="E454" i="1"/>
  <c r="D454" i="1"/>
  <c r="C454" i="1"/>
  <c r="F453" i="1"/>
  <c r="E453" i="1"/>
  <c r="D453" i="1"/>
  <c r="C453" i="1"/>
  <c r="F452" i="1"/>
  <c r="E452" i="1"/>
  <c r="D452" i="1"/>
  <c r="C452" i="1"/>
  <c r="F451" i="1"/>
  <c r="E451" i="1"/>
  <c r="D451" i="1"/>
  <c r="C451" i="1"/>
  <c r="F450" i="1"/>
  <c r="E450" i="1"/>
  <c r="D450" i="1"/>
  <c r="C450" i="1"/>
  <c r="F449" i="1"/>
  <c r="E449" i="1"/>
  <c r="D449" i="1"/>
  <c r="C449" i="1"/>
  <c r="L447" i="1"/>
  <c r="K447" i="1"/>
  <c r="J447" i="1"/>
  <c r="I447" i="1"/>
  <c r="H447" i="1"/>
  <c r="G447" i="1"/>
  <c r="F447" i="1"/>
  <c r="E447" i="1"/>
  <c r="D447" i="1"/>
  <c r="F433" i="1"/>
  <c r="E433" i="1"/>
  <c r="D433" i="1"/>
  <c r="C433" i="1"/>
  <c r="F432" i="1"/>
  <c r="E432" i="1"/>
  <c r="D432" i="1"/>
  <c r="C432" i="1"/>
  <c r="F431" i="1"/>
  <c r="E431" i="1"/>
  <c r="D431" i="1"/>
  <c r="C431" i="1"/>
  <c r="F429" i="1"/>
  <c r="E429" i="1"/>
  <c r="D429" i="1"/>
  <c r="C429" i="1"/>
  <c r="F428" i="1"/>
  <c r="E428" i="1"/>
  <c r="D428" i="1"/>
  <c r="C428" i="1"/>
  <c r="F427" i="1"/>
  <c r="E427" i="1"/>
  <c r="D427" i="1"/>
  <c r="C427" i="1"/>
  <c r="F426" i="1"/>
  <c r="E426" i="1"/>
  <c r="D426" i="1"/>
  <c r="C426" i="1"/>
  <c r="F425" i="1"/>
  <c r="E425" i="1"/>
  <c r="D425" i="1"/>
  <c r="C425" i="1"/>
  <c r="F423" i="1"/>
  <c r="E423" i="1"/>
  <c r="D423" i="1"/>
  <c r="C423" i="1"/>
  <c r="F422" i="1"/>
  <c r="E422" i="1"/>
  <c r="D422" i="1"/>
  <c r="C422" i="1"/>
  <c r="F420" i="1"/>
  <c r="E420" i="1"/>
  <c r="D420" i="1"/>
  <c r="C420" i="1"/>
  <c r="F419" i="1"/>
  <c r="E419" i="1"/>
  <c r="D419" i="1"/>
  <c r="C419" i="1"/>
  <c r="F418" i="1"/>
  <c r="E418" i="1"/>
  <c r="D418" i="1"/>
  <c r="C418" i="1"/>
  <c r="F417" i="1"/>
  <c r="E417" i="1"/>
  <c r="D417" i="1"/>
  <c r="C417" i="1"/>
  <c r="F416" i="1"/>
  <c r="E416" i="1"/>
  <c r="D416" i="1"/>
  <c r="C416" i="1"/>
  <c r="F415" i="1"/>
  <c r="E415" i="1"/>
  <c r="D415" i="1"/>
  <c r="C415" i="1"/>
  <c r="L413" i="1"/>
  <c r="K413" i="1"/>
  <c r="J413" i="1"/>
  <c r="I413" i="1"/>
  <c r="H413" i="1"/>
  <c r="G413" i="1"/>
  <c r="F413" i="1"/>
  <c r="E413" i="1"/>
  <c r="D413" i="1"/>
  <c r="F399" i="1"/>
  <c r="E399" i="1"/>
  <c r="D399" i="1"/>
  <c r="C399" i="1"/>
  <c r="F398" i="1"/>
  <c r="E398" i="1"/>
  <c r="D398" i="1"/>
  <c r="C398" i="1"/>
  <c r="F397" i="1"/>
  <c r="E397" i="1"/>
  <c r="D397" i="1"/>
  <c r="C397" i="1"/>
  <c r="F395" i="1"/>
  <c r="E395" i="1"/>
  <c r="D395" i="1"/>
  <c r="C395" i="1"/>
  <c r="F394" i="1"/>
  <c r="E394" i="1"/>
  <c r="D394" i="1"/>
  <c r="C394" i="1"/>
  <c r="F392" i="1"/>
  <c r="E392" i="1"/>
  <c r="D392" i="1"/>
  <c r="C392" i="1"/>
  <c r="F391" i="1"/>
  <c r="E391" i="1"/>
  <c r="D391" i="1"/>
  <c r="C391" i="1"/>
  <c r="F389" i="1"/>
  <c r="E389" i="1"/>
  <c r="D389" i="1"/>
  <c r="C389" i="1"/>
  <c r="F388" i="1"/>
  <c r="E388" i="1"/>
  <c r="D388" i="1"/>
  <c r="C388" i="1"/>
  <c r="F386" i="1"/>
  <c r="E386" i="1"/>
  <c r="D386" i="1"/>
  <c r="C386" i="1"/>
  <c r="F385" i="1"/>
  <c r="E385" i="1"/>
  <c r="D385" i="1"/>
  <c r="C385" i="1"/>
  <c r="F384" i="1"/>
  <c r="E384" i="1"/>
  <c r="D384" i="1"/>
  <c r="C384" i="1"/>
  <c r="F383" i="1"/>
  <c r="E383" i="1"/>
  <c r="D383" i="1"/>
  <c r="C383" i="1"/>
  <c r="F382" i="1"/>
  <c r="E382" i="1"/>
  <c r="D382" i="1"/>
  <c r="C382" i="1"/>
  <c r="F381" i="1"/>
  <c r="E381" i="1"/>
  <c r="D381" i="1"/>
  <c r="C381" i="1"/>
  <c r="L379" i="1"/>
  <c r="K379" i="1"/>
  <c r="J379" i="1"/>
  <c r="I379" i="1"/>
  <c r="H379" i="1"/>
  <c r="G379" i="1"/>
  <c r="F379" i="1"/>
  <c r="E379" i="1"/>
  <c r="D379" i="1"/>
  <c r="F365" i="1"/>
  <c r="E365" i="1"/>
  <c r="D365" i="1"/>
  <c r="C365" i="1"/>
  <c r="F364" i="1"/>
  <c r="E364" i="1"/>
  <c r="D364" i="1"/>
  <c r="C364" i="1"/>
  <c r="F363" i="1"/>
  <c r="E363" i="1"/>
  <c r="D363" i="1"/>
  <c r="C363" i="1"/>
  <c r="F361" i="1"/>
  <c r="E361" i="1"/>
  <c r="D361" i="1"/>
  <c r="C361" i="1"/>
  <c r="F360" i="1"/>
  <c r="E360" i="1"/>
  <c r="D360" i="1"/>
  <c r="C360" i="1"/>
  <c r="F358" i="1"/>
  <c r="E358" i="1"/>
  <c r="D358" i="1"/>
  <c r="C358" i="1"/>
  <c r="F357" i="1"/>
  <c r="E357" i="1"/>
  <c r="D357" i="1"/>
  <c r="C357" i="1"/>
  <c r="F355" i="1"/>
  <c r="E355" i="1"/>
  <c r="D355" i="1"/>
  <c r="C355" i="1"/>
  <c r="F354" i="1"/>
  <c r="E354" i="1"/>
  <c r="D354" i="1"/>
  <c r="C354" i="1"/>
  <c r="F352" i="1"/>
  <c r="E352" i="1"/>
  <c r="D352" i="1"/>
  <c r="C352" i="1"/>
  <c r="F351" i="1"/>
  <c r="E351" i="1"/>
  <c r="D351" i="1"/>
  <c r="C351" i="1"/>
  <c r="F350" i="1"/>
  <c r="E350" i="1"/>
  <c r="D350" i="1"/>
  <c r="C350" i="1"/>
  <c r="F349" i="1"/>
  <c r="E349" i="1"/>
  <c r="D349" i="1"/>
  <c r="C349" i="1"/>
  <c r="F348" i="1"/>
  <c r="E348" i="1"/>
  <c r="D348" i="1"/>
  <c r="C348" i="1"/>
  <c r="F347" i="1"/>
  <c r="E347" i="1"/>
  <c r="D347" i="1"/>
  <c r="C347" i="1"/>
  <c r="L345" i="1"/>
  <c r="K345" i="1"/>
  <c r="J345" i="1"/>
  <c r="I345" i="1"/>
  <c r="H345" i="1"/>
  <c r="G345" i="1"/>
  <c r="F345" i="1"/>
  <c r="E345" i="1"/>
  <c r="D345" i="1"/>
  <c r="F331" i="1"/>
  <c r="E331" i="1"/>
  <c r="D331" i="1"/>
  <c r="C331" i="1"/>
  <c r="F330" i="1"/>
  <c r="E330" i="1"/>
  <c r="D330" i="1"/>
  <c r="C330" i="1"/>
  <c r="F329" i="1"/>
  <c r="E329" i="1"/>
  <c r="D329" i="1"/>
  <c r="C329" i="1"/>
  <c r="F327" i="1"/>
  <c r="E327" i="1"/>
  <c r="D327" i="1"/>
  <c r="C327" i="1"/>
  <c r="F326" i="1"/>
  <c r="E326" i="1"/>
  <c r="D326" i="1"/>
  <c r="C326" i="1"/>
  <c r="F324" i="1"/>
  <c r="E324" i="1"/>
  <c r="D324" i="1"/>
  <c r="C324" i="1"/>
  <c r="F323" i="1"/>
  <c r="E323" i="1"/>
  <c r="D323" i="1"/>
  <c r="C323" i="1"/>
  <c r="F321" i="1"/>
  <c r="E321" i="1"/>
  <c r="D321" i="1"/>
  <c r="C321" i="1"/>
  <c r="F320" i="1"/>
  <c r="E320" i="1"/>
  <c r="D320" i="1"/>
  <c r="C320" i="1"/>
  <c r="F318" i="1"/>
  <c r="E318" i="1"/>
  <c r="D318" i="1"/>
  <c r="C318" i="1"/>
  <c r="F317" i="1"/>
  <c r="E317" i="1"/>
  <c r="D317" i="1"/>
  <c r="C317" i="1"/>
  <c r="F316" i="1"/>
  <c r="E316" i="1"/>
  <c r="D316" i="1"/>
  <c r="C316" i="1"/>
  <c r="F315" i="1"/>
  <c r="E315" i="1"/>
  <c r="D315" i="1"/>
  <c r="C315" i="1"/>
  <c r="F314" i="1"/>
  <c r="E314" i="1"/>
  <c r="D314" i="1"/>
  <c r="C314" i="1"/>
  <c r="F313" i="1"/>
  <c r="E313" i="1"/>
  <c r="D313" i="1"/>
  <c r="C313" i="1"/>
  <c r="L311" i="1"/>
  <c r="K311" i="1"/>
  <c r="J311" i="1"/>
  <c r="I311" i="1"/>
  <c r="H311" i="1"/>
  <c r="G311" i="1"/>
  <c r="F311" i="1"/>
  <c r="E311" i="1"/>
  <c r="D311" i="1"/>
  <c r="F297" i="1"/>
  <c r="E297" i="1"/>
  <c r="D297" i="1"/>
  <c r="C297" i="1"/>
  <c r="F296" i="1"/>
  <c r="E296" i="1"/>
  <c r="D296" i="1"/>
  <c r="C296" i="1"/>
  <c r="F295" i="1"/>
  <c r="E295" i="1"/>
  <c r="D295" i="1"/>
  <c r="C295" i="1"/>
  <c r="F293" i="1"/>
  <c r="E293" i="1"/>
  <c r="D293" i="1"/>
  <c r="C293" i="1"/>
  <c r="F292" i="1"/>
  <c r="E292" i="1"/>
  <c r="D292" i="1"/>
  <c r="C292" i="1"/>
  <c r="F290" i="1"/>
  <c r="E290" i="1"/>
  <c r="D290" i="1"/>
  <c r="C290" i="1"/>
  <c r="F289" i="1"/>
  <c r="E289" i="1"/>
  <c r="D289" i="1"/>
  <c r="C289" i="1"/>
  <c r="F287" i="1"/>
  <c r="E287" i="1"/>
  <c r="D287" i="1"/>
  <c r="C287" i="1"/>
  <c r="F286" i="1"/>
  <c r="E286" i="1"/>
  <c r="D286" i="1"/>
  <c r="C286" i="1"/>
  <c r="F284" i="1"/>
  <c r="E284" i="1"/>
  <c r="D284" i="1"/>
  <c r="C284" i="1"/>
  <c r="F283" i="1"/>
  <c r="E283" i="1"/>
  <c r="D283" i="1"/>
  <c r="C283" i="1"/>
  <c r="F282" i="1"/>
  <c r="E282" i="1"/>
  <c r="D282" i="1"/>
  <c r="C282" i="1"/>
  <c r="F281" i="1"/>
  <c r="E281" i="1"/>
  <c r="D281" i="1"/>
  <c r="C281" i="1"/>
  <c r="F280" i="1"/>
  <c r="E280" i="1"/>
  <c r="D280" i="1"/>
  <c r="C280" i="1"/>
  <c r="F279" i="1"/>
  <c r="E279" i="1"/>
  <c r="D279" i="1"/>
  <c r="C279" i="1"/>
  <c r="L277" i="1"/>
  <c r="K277" i="1"/>
  <c r="J277" i="1"/>
  <c r="I277" i="1"/>
  <c r="H277" i="1"/>
  <c r="G277" i="1"/>
  <c r="F277" i="1"/>
  <c r="E277" i="1"/>
  <c r="D277" i="1"/>
  <c r="I414" i="5" l="1"/>
  <c r="I416" i="5"/>
  <c r="AY416" i="5" s="1" a="1"/>
  <c r="AY416" i="5" s="1"/>
  <c r="H403" i="5"/>
  <c r="H199" i="5"/>
  <c r="H267" i="5"/>
  <c r="AX263" i="5" a="1"/>
  <c r="AX263" i="5" s="1"/>
  <c r="I604" i="5"/>
  <c r="I586" i="5"/>
  <c r="AY586" i="5" s="1" a="1"/>
  <c r="AY586" i="5" s="1"/>
  <c r="I413" i="5"/>
  <c r="I420" i="5" s="1"/>
  <c r="I417" i="5"/>
  <c r="I415" i="5"/>
  <c r="H420" i="5"/>
  <c r="I398" i="5"/>
  <c r="I264" i="5"/>
  <c r="I261" i="5"/>
  <c r="I263" i="5"/>
  <c r="AY263" i="5" s="1" a="1"/>
  <c r="AY263" i="5" s="1"/>
  <c r="I196" i="5"/>
  <c r="I192" i="5"/>
  <c r="I195" i="5"/>
  <c r="AY195" i="5" s="1" a="1"/>
  <c r="AY195" i="5" s="1"/>
  <c r="I193" i="5"/>
  <c r="I194" i="5"/>
  <c r="H607" i="5"/>
  <c r="I756" i="5"/>
  <c r="I601" i="5"/>
  <c r="I602" i="5"/>
  <c r="I603" i="5"/>
  <c r="AY603" i="5" s="1" a="1"/>
  <c r="AY603" i="5" s="1"/>
  <c r="I600" i="5"/>
  <c r="I583" i="5"/>
  <c r="I566" i="5"/>
  <c r="I262" i="5"/>
  <c r="J262" i="5" s="1"/>
  <c r="I260" i="5"/>
  <c r="I755" i="5"/>
  <c r="I753" i="5"/>
  <c r="H760" i="5"/>
  <c r="I757" i="5"/>
  <c r="I720" i="5"/>
  <c r="I787" i="5"/>
  <c r="I585" i="5"/>
  <c r="I668" i="5"/>
  <c r="H590" i="5"/>
  <c r="H794" i="5"/>
  <c r="I721" i="5"/>
  <c r="I587" i="5"/>
  <c r="I672" i="5"/>
  <c r="I620" i="5"/>
  <c r="AY620" i="5" s="1" a="1"/>
  <c r="AY620" i="5" s="1"/>
  <c r="I567" i="5"/>
  <c r="I670" i="5"/>
  <c r="I788" i="5"/>
  <c r="I789" i="5"/>
  <c r="I722" i="5"/>
  <c r="H675" i="5"/>
  <c r="H556" i="5"/>
  <c r="I723" i="5"/>
  <c r="I791" i="5"/>
  <c r="I719" i="5"/>
  <c r="I790" i="5"/>
  <c r="I396" i="5"/>
  <c r="I397" i="5"/>
  <c r="H726" i="5"/>
  <c r="I366" i="5"/>
  <c r="I584" i="5"/>
  <c r="I328" i="5"/>
  <c r="I295" i="5"/>
  <c r="I210" i="5"/>
  <c r="Y45" i="11"/>
  <c r="BQ889" i="5" a="1"/>
  <c r="BQ889" i="5" s="1"/>
  <c r="BR872" i="5" a="1"/>
  <c r="BR872" i="5" s="1"/>
  <c r="BR855" i="5" a="1"/>
  <c r="BR855" i="5" s="1"/>
  <c r="BQ872" i="5" a="1"/>
  <c r="BQ872" i="5" s="1"/>
  <c r="BQ855" i="5" a="1"/>
  <c r="BQ855" i="5" s="1"/>
  <c r="I247" i="5"/>
  <c r="I243" i="5"/>
  <c r="I246" i="5"/>
  <c r="AY246" i="5" s="1" a="1"/>
  <c r="AY246" i="5" s="1"/>
  <c r="I297" i="5"/>
  <c r="AY297" i="5" s="1" a="1"/>
  <c r="AY297" i="5" s="1"/>
  <c r="I329" i="5"/>
  <c r="I549" i="5"/>
  <c r="I550" i="5"/>
  <c r="I553" i="5"/>
  <c r="I804" i="5"/>
  <c r="AY804" i="5" s="1" a="1"/>
  <c r="AY804" i="5" s="1"/>
  <c r="H811" i="5"/>
  <c r="I806" i="5"/>
  <c r="I808" i="5"/>
  <c r="I532" i="5"/>
  <c r="I296" i="5"/>
  <c r="H250" i="5"/>
  <c r="I332" i="5"/>
  <c r="I279" i="5"/>
  <c r="I807" i="5"/>
  <c r="I349" i="5"/>
  <c r="I211" i="5"/>
  <c r="I245" i="5"/>
  <c r="I298" i="5"/>
  <c r="H624" i="5"/>
  <c r="I705" i="5"/>
  <c r="I209" i="5"/>
  <c r="I365" i="5"/>
  <c r="AY365" i="5" s="1" a="1"/>
  <c r="AY365" i="5" s="1"/>
  <c r="I399" i="5"/>
  <c r="AY399" i="5" s="1" a="1"/>
  <c r="AY399" i="5" s="1"/>
  <c r="I278" i="5"/>
  <c r="H216" i="5"/>
  <c r="I362" i="5"/>
  <c r="I363" i="5"/>
  <c r="I617" i="5"/>
  <c r="I364" i="5"/>
  <c r="I552" i="5"/>
  <c r="AY552" i="5" s="1" a="1"/>
  <c r="AY552" i="5" s="1"/>
  <c r="I212" i="5"/>
  <c r="AY212" i="5" s="1" a="1"/>
  <c r="AY212" i="5" s="1"/>
  <c r="H369" i="5"/>
  <c r="I621" i="5"/>
  <c r="I244" i="5"/>
  <c r="I213" i="5"/>
  <c r="I618" i="5"/>
  <c r="I619" i="5"/>
  <c r="H335" i="5"/>
  <c r="I400" i="5"/>
  <c r="I568" i="5"/>
  <c r="I671" i="5"/>
  <c r="AY671" i="5" s="1" a="1"/>
  <c r="AY671" i="5" s="1"/>
  <c r="I842" i="5"/>
  <c r="I824" i="5"/>
  <c r="I823" i="5"/>
  <c r="I805" i="5"/>
  <c r="I736" i="5"/>
  <c r="I738" i="5"/>
  <c r="I703" i="5"/>
  <c r="I706" i="5"/>
  <c r="I702" i="5"/>
  <c r="H709" i="5"/>
  <c r="I704" i="5"/>
  <c r="I685" i="5"/>
  <c r="I669" i="5"/>
  <c r="I634" i="5"/>
  <c r="H573" i="5"/>
  <c r="I570" i="5"/>
  <c r="I569" i="5"/>
  <c r="AY569" i="5" s="1" a="1"/>
  <c r="AY569" i="5" s="1"/>
  <c r="I551" i="5"/>
  <c r="I534" i="5"/>
  <c r="I465" i="5"/>
  <c r="I430" i="5"/>
  <c r="J415" i="5"/>
  <c r="I347" i="5"/>
  <c r="I345" i="5"/>
  <c r="I346" i="5"/>
  <c r="H352" i="5"/>
  <c r="I331" i="5"/>
  <c r="AY331" i="5" s="1" a="1"/>
  <c r="AY331" i="5" s="1"/>
  <c r="I330" i="5"/>
  <c r="I294" i="5"/>
  <c r="H301" i="5"/>
  <c r="I277" i="5"/>
  <c r="I281" i="5"/>
  <c r="I280" i="5"/>
  <c r="H284" i="5"/>
  <c r="I229" i="5"/>
  <c r="AY229" i="5" s="1" a="1"/>
  <c r="AY229" i="5" s="1"/>
  <c r="I228" i="5"/>
  <c r="B103" i="11"/>
  <c r="AS312" i="5"/>
  <c r="AS315" i="5"/>
  <c r="AS314" i="5"/>
  <c r="CI314" i="5" s="1" a="1"/>
  <c r="CI314" i="5" s="1"/>
  <c r="AS313" i="5"/>
  <c r="AR318" i="5"/>
  <c r="AS311" i="5"/>
  <c r="I485" i="5"/>
  <c r="H641" i="5"/>
  <c r="I383" i="5"/>
  <c r="H539" i="5"/>
  <c r="I838" i="5"/>
  <c r="AY838" i="5" s="1" a="1"/>
  <c r="AY838" i="5" s="1"/>
  <c r="I433" i="5"/>
  <c r="AY433" i="5" s="1" a="1"/>
  <c r="AY433" i="5" s="1"/>
  <c r="I536" i="5"/>
  <c r="I654" i="5"/>
  <c r="AY654" i="5" s="1" a="1"/>
  <c r="AY654" i="5" s="1"/>
  <c r="H692" i="5"/>
  <c r="I739" i="5"/>
  <c r="I348" i="5"/>
  <c r="AY348" i="5" s="1" a="1"/>
  <c r="AY348" i="5" s="1"/>
  <c r="I517" i="5"/>
  <c r="AX821" i="5" a="1"/>
  <c r="AX821" i="5" s="1"/>
  <c r="H828" i="5"/>
  <c r="I821" i="5"/>
  <c r="I688" i="5"/>
  <c r="AY688" i="5" s="1" a="1"/>
  <c r="AY688" i="5" s="1"/>
  <c r="I774" i="5"/>
  <c r="I822" i="5"/>
  <c r="I518" i="5"/>
  <c r="AY518" i="5" s="1" a="1"/>
  <c r="AY518" i="5" s="1"/>
  <c r="I689" i="5"/>
  <c r="I825" i="5"/>
  <c r="J1464" i="9"/>
  <c r="Z46" i="11"/>
  <c r="J1288" i="1"/>
  <c r="O1149" i="1"/>
  <c r="J1285" i="1"/>
  <c r="P1285" i="1"/>
  <c r="Y1288" i="1"/>
  <c r="L1288" i="1"/>
  <c r="AB1288" i="1"/>
  <c r="Z1287" i="1"/>
  <c r="S336" i="1"/>
  <c r="R1285" i="1"/>
  <c r="I1288" i="1"/>
  <c r="O469" i="1"/>
  <c r="X1288" i="1"/>
  <c r="Y1284" i="1"/>
  <c r="X1285" i="1"/>
  <c r="Q1288" i="1"/>
  <c r="I1284" i="1"/>
  <c r="G1285" i="1"/>
  <c r="F1285" i="1" s="1"/>
  <c r="Z1285" i="1"/>
  <c r="R1288" i="1"/>
  <c r="H1285" i="1"/>
  <c r="K1287" i="1"/>
  <c r="T1288" i="1"/>
  <c r="I472" i="1"/>
  <c r="I1152" i="1"/>
  <c r="V1289" i="1"/>
  <c r="S1287" i="1"/>
  <c r="R1289" i="1"/>
  <c r="O1285" i="1"/>
  <c r="AA1287" i="1"/>
  <c r="Z1288" i="1"/>
  <c r="Q1284" i="1"/>
  <c r="W1285" i="1"/>
  <c r="I840" i="5"/>
  <c r="H845" i="5"/>
  <c r="I841" i="5"/>
  <c r="I839" i="5"/>
  <c r="I770" i="5"/>
  <c r="H777" i="5"/>
  <c r="I772" i="5"/>
  <c r="I771" i="5"/>
  <c r="I773" i="5"/>
  <c r="H743" i="5"/>
  <c r="I740" i="5"/>
  <c r="I737" i="5"/>
  <c r="Q707" i="5"/>
  <c r="AY704" i="5" a="1"/>
  <c r="AY704" i="5" s="1"/>
  <c r="I686" i="5"/>
  <c r="I687" i="5"/>
  <c r="I655" i="5"/>
  <c r="I652" i="5"/>
  <c r="I637" i="5"/>
  <c r="AY637" i="5" s="1" a="1"/>
  <c r="AY637" i="5" s="1"/>
  <c r="I638" i="5"/>
  <c r="I635" i="5"/>
  <c r="I636" i="5"/>
  <c r="I533" i="5"/>
  <c r="I535" i="5"/>
  <c r="AY535" i="5" s="1" a="1"/>
  <c r="AY535" i="5" s="1"/>
  <c r="I516" i="5"/>
  <c r="I515" i="5"/>
  <c r="H522" i="5"/>
  <c r="I519" i="5"/>
  <c r="I653" i="5"/>
  <c r="H658" i="5"/>
  <c r="I651" i="5"/>
  <c r="I501" i="5"/>
  <c r="AY501" i="5" s="1" a="1"/>
  <c r="AY501" i="5" s="1"/>
  <c r="I499" i="5"/>
  <c r="I502" i="5"/>
  <c r="I483" i="5"/>
  <c r="I466" i="5"/>
  <c r="H471" i="5"/>
  <c r="I464" i="5"/>
  <c r="I467" i="5"/>
  <c r="AY467" i="5" s="1" a="1"/>
  <c r="AY467" i="5" s="1"/>
  <c r="I468" i="5"/>
  <c r="I448" i="5"/>
  <c r="I450" i="5"/>
  <c r="AY450" i="5" s="1" a="1"/>
  <c r="AY450" i="5" s="1"/>
  <c r="I434" i="5"/>
  <c r="I431" i="5"/>
  <c r="I432" i="5"/>
  <c r="H437" i="5"/>
  <c r="I382" i="5"/>
  <c r="AY382" i="5" s="1" a="1"/>
  <c r="AY382" i="5" s="1"/>
  <c r="I381" i="5"/>
  <c r="I380" i="5"/>
  <c r="I227" i="5"/>
  <c r="I226" i="5"/>
  <c r="H233" i="5"/>
  <c r="I230" i="5"/>
  <c r="I500" i="5"/>
  <c r="H505" i="5"/>
  <c r="I498" i="5"/>
  <c r="I484" i="5"/>
  <c r="AY484" i="5" s="1" a="1"/>
  <c r="AY484" i="5" s="1"/>
  <c r="I482" i="5"/>
  <c r="H488" i="5"/>
  <c r="I481" i="5"/>
  <c r="I451" i="5"/>
  <c r="H454" i="5"/>
  <c r="I447" i="5"/>
  <c r="I449" i="5"/>
  <c r="H386" i="5"/>
  <c r="I379" i="5"/>
  <c r="I267" i="5"/>
  <c r="R197" i="5"/>
  <c r="L1698" i="9"/>
  <c r="J1699" i="9"/>
  <c r="J1604" i="9"/>
  <c r="AO1604" i="9" s="1"/>
  <c r="J1558" i="9"/>
  <c r="J1557" i="9"/>
  <c r="L1558" i="9"/>
  <c r="J1510" i="9"/>
  <c r="AF1510" i="9" s="1"/>
  <c r="J1463" i="9"/>
  <c r="Y1462" i="9"/>
  <c r="Z1462" i="9" s="1"/>
  <c r="W1415" i="9"/>
  <c r="J617" i="9"/>
  <c r="AD616" i="9"/>
  <c r="BV616" i="9" s="1"/>
  <c r="BU616" i="9"/>
  <c r="J570" i="9"/>
  <c r="R570" i="9" s="1"/>
  <c r="AD569" i="9"/>
  <c r="BU569" i="9"/>
  <c r="L1700" i="9"/>
  <c r="F1701" i="9"/>
  <c r="K1700" i="9"/>
  <c r="J1700" i="9"/>
  <c r="L1699" i="9"/>
  <c r="K1699" i="9"/>
  <c r="AA1697" i="9"/>
  <c r="J1698" i="9"/>
  <c r="K1698" i="9"/>
  <c r="L1651" i="9"/>
  <c r="F1652" i="9"/>
  <c r="AB1650" i="9"/>
  <c r="K1651" i="9"/>
  <c r="AA1603" i="9"/>
  <c r="H1605" i="9"/>
  <c r="H1606" i="9" s="1"/>
  <c r="H1607" i="9" s="1"/>
  <c r="H1608" i="9" s="1"/>
  <c r="H1609" i="9" s="1"/>
  <c r="H1610" i="9" s="1"/>
  <c r="H1611" i="9" s="1"/>
  <c r="H1612" i="9" s="1"/>
  <c r="H1613" i="9" s="1"/>
  <c r="H1614" i="9" s="1"/>
  <c r="H1615" i="9" s="1"/>
  <c r="H1616" i="9" s="1"/>
  <c r="H1617" i="9" s="1"/>
  <c r="H1618" i="9" s="1"/>
  <c r="H1619" i="9" s="1"/>
  <c r="H1620" i="9" s="1"/>
  <c r="H1621" i="9" s="1"/>
  <c r="H1622" i="9" s="1"/>
  <c r="H1623" i="9" s="1"/>
  <c r="H1624" i="9" s="1"/>
  <c r="H1625" i="9" s="1"/>
  <c r="H1626" i="9" s="1"/>
  <c r="H1627" i="9" s="1"/>
  <c r="H1628" i="9" s="1"/>
  <c r="H1629" i="9" s="1"/>
  <c r="H1630" i="9" s="1"/>
  <c r="H1631" i="9" s="1"/>
  <c r="H1632" i="9" s="1"/>
  <c r="H1633" i="9" s="1"/>
  <c r="H1634" i="9" s="1"/>
  <c r="H1635" i="9" s="1"/>
  <c r="H1636" i="9" s="1"/>
  <c r="H1637" i="9" s="1"/>
  <c r="H1638" i="9" s="1"/>
  <c r="H1639" i="9" s="1"/>
  <c r="H1640" i="9" s="1"/>
  <c r="H1641" i="9" s="1"/>
  <c r="H1642" i="9" s="1"/>
  <c r="H1643" i="9" s="1"/>
  <c r="H1644" i="9" s="1"/>
  <c r="K1604" i="9"/>
  <c r="Q1604" i="9" s="1"/>
  <c r="L1604" i="9"/>
  <c r="G1605" i="9"/>
  <c r="AM1604" i="9"/>
  <c r="AK1604" i="9"/>
  <c r="F1606" i="9"/>
  <c r="AC1604" i="9"/>
  <c r="BB1604" i="9"/>
  <c r="V1604" i="9"/>
  <c r="AI1604" i="9"/>
  <c r="X1604" i="9"/>
  <c r="AE1604" i="9"/>
  <c r="AB1556" i="9"/>
  <c r="L1557" i="9"/>
  <c r="F1559" i="9"/>
  <c r="K1558" i="9"/>
  <c r="AW1558" i="9" s="1"/>
  <c r="AY1557" i="9"/>
  <c r="K1557" i="9"/>
  <c r="AB1509" i="9"/>
  <c r="BT1509" i="9" s="1"/>
  <c r="H1511" i="9"/>
  <c r="H1512" i="9" s="1"/>
  <c r="H1513" i="9" s="1"/>
  <c r="H1514" i="9" s="1"/>
  <c r="H1515" i="9" s="1"/>
  <c r="H1516" i="9" s="1"/>
  <c r="H1517" i="9" s="1"/>
  <c r="H1518" i="9" s="1"/>
  <c r="H1519" i="9" s="1"/>
  <c r="H1520" i="9" s="1"/>
  <c r="H1521" i="9" s="1"/>
  <c r="H1522" i="9" s="1"/>
  <c r="H1523" i="9" s="1"/>
  <c r="H1524" i="9" s="1"/>
  <c r="H1525" i="9" s="1"/>
  <c r="H1526" i="9" s="1"/>
  <c r="H1527" i="9" s="1"/>
  <c r="H1528" i="9" s="1"/>
  <c r="H1529" i="9" s="1"/>
  <c r="H1530" i="9" s="1"/>
  <c r="H1531" i="9" s="1"/>
  <c r="H1532" i="9" s="1"/>
  <c r="H1533" i="9" s="1"/>
  <c r="H1534" i="9" s="1"/>
  <c r="H1535" i="9" s="1"/>
  <c r="H1536" i="9" s="1"/>
  <c r="H1537" i="9" s="1"/>
  <c r="H1538" i="9" s="1"/>
  <c r="H1539" i="9" s="1"/>
  <c r="H1540" i="9" s="1"/>
  <c r="H1541" i="9" s="1"/>
  <c r="H1542" i="9" s="1"/>
  <c r="H1543" i="9" s="1"/>
  <c r="H1544" i="9" s="1"/>
  <c r="H1545" i="9" s="1"/>
  <c r="H1546" i="9" s="1"/>
  <c r="H1547" i="9" s="1"/>
  <c r="H1548" i="9" s="1"/>
  <c r="H1549" i="9" s="1"/>
  <c r="H1550" i="9" s="1"/>
  <c r="L1510" i="9"/>
  <c r="F1512" i="9"/>
  <c r="K1511" i="9"/>
  <c r="J1511" i="9"/>
  <c r="AZ1510" i="9"/>
  <c r="K1510" i="9"/>
  <c r="BA1510" i="9" s="1"/>
  <c r="AD1510" i="9"/>
  <c r="AO1510" i="9"/>
  <c r="AP1510" i="9"/>
  <c r="AI1510" i="9"/>
  <c r="AJ1510" i="9"/>
  <c r="AU1510" i="9"/>
  <c r="T1510" i="9"/>
  <c r="AX1510" i="9"/>
  <c r="S1510" i="9"/>
  <c r="H1464" i="9"/>
  <c r="H1465" i="9" s="1"/>
  <c r="H1466" i="9" s="1"/>
  <c r="H1467" i="9" s="1"/>
  <c r="H1468" i="9" s="1"/>
  <c r="H1469" i="9" s="1"/>
  <c r="H1470" i="9" s="1"/>
  <c r="H1471" i="9" s="1"/>
  <c r="H1472" i="9" s="1"/>
  <c r="H1473" i="9" s="1"/>
  <c r="H1474" i="9" s="1"/>
  <c r="H1475" i="9" s="1"/>
  <c r="H1476" i="9" s="1"/>
  <c r="H1477" i="9" s="1"/>
  <c r="H1478" i="9" s="1"/>
  <c r="H1479" i="9" s="1"/>
  <c r="H1480" i="9" s="1"/>
  <c r="H1481" i="9" s="1"/>
  <c r="H1482" i="9" s="1"/>
  <c r="H1483" i="9" s="1"/>
  <c r="H1484" i="9" s="1"/>
  <c r="H1485" i="9" s="1"/>
  <c r="H1486" i="9" s="1"/>
  <c r="H1487" i="9" s="1"/>
  <c r="H1488" i="9" s="1"/>
  <c r="H1489" i="9" s="1"/>
  <c r="H1490" i="9" s="1"/>
  <c r="H1491" i="9" s="1"/>
  <c r="H1492" i="9" s="1"/>
  <c r="H1493" i="9" s="1"/>
  <c r="H1494" i="9" s="1"/>
  <c r="H1495" i="9" s="1"/>
  <c r="H1496" i="9" s="1"/>
  <c r="H1497" i="9" s="1"/>
  <c r="H1498" i="9" s="1"/>
  <c r="H1499" i="9" s="1"/>
  <c r="H1500" i="9" s="1"/>
  <c r="H1501" i="9" s="1"/>
  <c r="H1502" i="9" s="1"/>
  <c r="H1503" i="9" s="1"/>
  <c r="K1463" i="9"/>
  <c r="L1463" i="9"/>
  <c r="F1465" i="9"/>
  <c r="H1417" i="9"/>
  <c r="H1418" i="9" s="1"/>
  <c r="H1419" i="9" s="1"/>
  <c r="H1420" i="9" s="1"/>
  <c r="H1421" i="9" s="1"/>
  <c r="H1422" i="9" s="1"/>
  <c r="H1423" i="9" s="1"/>
  <c r="H1424" i="9" s="1"/>
  <c r="H1425" i="9" s="1"/>
  <c r="H1426" i="9" s="1"/>
  <c r="H1427" i="9" s="1"/>
  <c r="H1428" i="9" s="1"/>
  <c r="H1429" i="9" s="1"/>
  <c r="H1430" i="9" s="1"/>
  <c r="H1431" i="9" s="1"/>
  <c r="H1432" i="9" s="1"/>
  <c r="H1433" i="9" s="1"/>
  <c r="H1434" i="9" s="1"/>
  <c r="H1435" i="9" s="1"/>
  <c r="H1436" i="9" s="1"/>
  <c r="H1437" i="9" s="1"/>
  <c r="H1438" i="9" s="1"/>
  <c r="H1439" i="9" s="1"/>
  <c r="H1440" i="9" s="1"/>
  <c r="H1441" i="9" s="1"/>
  <c r="H1442" i="9" s="1"/>
  <c r="H1443" i="9" s="1"/>
  <c r="H1444" i="9" s="1"/>
  <c r="H1445" i="9" s="1"/>
  <c r="H1446" i="9" s="1"/>
  <c r="H1447" i="9" s="1"/>
  <c r="H1448" i="9" s="1"/>
  <c r="H1449" i="9" s="1"/>
  <c r="H1450" i="9" s="1"/>
  <c r="H1451" i="9" s="1"/>
  <c r="H1452" i="9" s="1"/>
  <c r="H1453" i="9" s="1"/>
  <c r="H1454" i="9" s="1"/>
  <c r="H1455" i="9" s="1"/>
  <c r="H1456" i="9" s="1"/>
  <c r="L1416" i="9"/>
  <c r="K1416" i="9"/>
  <c r="AP1416" i="9" s="1"/>
  <c r="F1417" i="9"/>
  <c r="H1251" i="1"/>
  <c r="P1251" i="1"/>
  <c r="J1254" i="1"/>
  <c r="R1254" i="1"/>
  <c r="O1217" i="1"/>
  <c r="G1221" i="1"/>
  <c r="D1221" i="1" s="1"/>
  <c r="K1219" i="1"/>
  <c r="S1219" i="1"/>
  <c r="I1216" i="1"/>
  <c r="Q1216" i="1"/>
  <c r="I1220" i="1"/>
  <c r="Q1220" i="1"/>
  <c r="G1217" i="1"/>
  <c r="F1217" i="1" s="1"/>
  <c r="R1186" i="1"/>
  <c r="I1182" i="1"/>
  <c r="Q1182" i="1"/>
  <c r="K1185" i="1"/>
  <c r="S1185" i="1"/>
  <c r="G1183" i="1"/>
  <c r="F1183" i="1" s="1"/>
  <c r="H1183" i="1"/>
  <c r="I1186" i="1"/>
  <c r="O1183" i="1"/>
  <c r="J1186" i="1"/>
  <c r="P1187" i="1"/>
  <c r="P1183" i="1"/>
  <c r="Q1186" i="1"/>
  <c r="M1150" i="1"/>
  <c r="K1151" i="1"/>
  <c r="S1151" i="1"/>
  <c r="I1148" i="1"/>
  <c r="Q1148" i="1"/>
  <c r="Q1152" i="1"/>
  <c r="G1149" i="1"/>
  <c r="F1149" i="1" s="1"/>
  <c r="J1284" i="1"/>
  <c r="N1286" i="1"/>
  <c r="V1286" i="1"/>
  <c r="L1287" i="1"/>
  <c r="T1287" i="1"/>
  <c r="P1289" i="1"/>
  <c r="X1289" i="1"/>
  <c r="K1284" i="1"/>
  <c r="S1284" i="1"/>
  <c r="AA1284" i="1"/>
  <c r="I1285" i="1"/>
  <c r="Q1285" i="1"/>
  <c r="Y1285" i="1"/>
  <c r="G1286" i="1"/>
  <c r="O1286" i="1"/>
  <c r="W1286" i="1"/>
  <c r="M1287" i="1"/>
  <c r="U1287" i="1"/>
  <c r="K1288" i="1"/>
  <c r="S1288" i="1"/>
  <c r="AA1288" i="1"/>
  <c r="I1289" i="1"/>
  <c r="Q1289" i="1"/>
  <c r="Y1289" i="1"/>
  <c r="U1286" i="1"/>
  <c r="O1289" i="1"/>
  <c r="Z1284" i="1"/>
  <c r="Z1289" i="1"/>
  <c r="M1284" i="1"/>
  <c r="U1284" i="1"/>
  <c r="C1285" i="1"/>
  <c r="K1285" i="1"/>
  <c r="S1285" i="1"/>
  <c r="AA1285" i="1"/>
  <c r="I1286" i="1"/>
  <c r="Q1286" i="1"/>
  <c r="Y1286" i="1"/>
  <c r="Y1293" i="1" s="1"/>
  <c r="G1287" i="1"/>
  <c r="O1287" i="1"/>
  <c r="W1287" i="1"/>
  <c r="M1288" i="1"/>
  <c r="U1288" i="1"/>
  <c r="K1289" i="1"/>
  <c r="K1290" i="1" s="1"/>
  <c r="S1289" i="1"/>
  <c r="AA1289" i="1"/>
  <c r="W1289" i="1"/>
  <c r="H1289" i="1"/>
  <c r="L1284" i="1"/>
  <c r="T1284" i="1"/>
  <c r="AB1284" i="1"/>
  <c r="H1286" i="1"/>
  <c r="P1286" i="1"/>
  <c r="X1286" i="1"/>
  <c r="N1287" i="1"/>
  <c r="V1287" i="1"/>
  <c r="J1289" i="1"/>
  <c r="N1284" i="1"/>
  <c r="V1284" i="1"/>
  <c r="D1285" i="1"/>
  <c r="L1285" i="1"/>
  <c r="T1285" i="1"/>
  <c r="AB1285" i="1"/>
  <c r="J1286" i="1"/>
  <c r="R1286" i="1"/>
  <c r="Z1286" i="1"/>
  <c r="H1287" i="1"/>
  <c r="P1287" i="1"/>
  <c r="X1287" i="1"/>
  <c r="N1288" i="1"/>
  <c r="V1288" i="1"/>
  <c r="L1289" i="1"/>
  <c r="T1289" i="1"/>
  <c r="AB1289" i="1"/>
  <c r="AB1287" i="1"/>
  <c r="G1284" i="1"/>
  <c r="O1284" i="1"/>
  <c r="W1284" i="1"/>
  <c r="E1285" i="1"/>
  <c r="M1285" i="1"/>
  <c r="U1285" i="1"/>
  <c r="K1286" i="1"/>
  <c r="S1286" i="1"/>
  <c r="AA1286" i="1"/>
  <c r="I1287" i="1"/>
  <c r="Q1287" i="1"/>
  <c r="Y1287" i="1"/>
  <c r="G1288" i="1"/>
  <c r="O1288" i="1"/>
  <c r="W1288" i="1"/>
  <c r="M1289" i="1"/>
  <c r="U1289" i="1"/>
  <c r="M1286" i="1"/>
  <c r="G1289" i="1"/>
  <c r="R1284" i="1"/>
  <c r="H1284" i="1"/>
  <c r="P1284" i="1"/>
  <c r="X1284" i="1"/>
  <c r="N1285" i="1"/>
  <c r="V1285" i="1"/>
  <c r="L1286" i="1"/>
  <c r="T1286" i="1"/>
  <c r="AB1286" i="1"/>
  <c r="J1287" i="1"/>
  <c r="R1287" i="1"/>
  <c r="H1288" i="1"/>
  <c r="P1288" i="1"/>
  <c r="N1289" i="1"/>
  <c r="I1250" i="1"/>
  <c r="I1258" i="1" s="1"/>
  <c r="BL1697" i="9" s="1"/>
  <c r="Q1250" i="1"/>
  <c r="G1251" i="1"/>
  <c r="O1251" i="1"/>
  <c r="M1252" i="1"/>
  <c r="K1253" i="1"/>
  <c r="S1253" i="1"/>
  <c r="I1254" i="1"/>
  <c r="Q1254" i="1"/>
  <c r="G1255" i="1"/>
  <c r="O1255" i="1"/>
  <c r="R1250" i="1"/>
  <c r="P1255" i="1"/>
  <c r="K1250" i="1"/>
  <c r="S1250" i="1"/>
  <c r="I1251" i="1"/>
  <c r="Q1251" i="1"/>
  <c r="G1252" i="1"/>
  <c r="O1252" i="1"/>
  <c r="M1253" i="1"/>
  <c r="K1254" i="1"/>
  <c r="S1254" i="1"/>
  <c r="I1255" i="1"/>
  <c r="Q1255" i="1"/>
  <c r="H1255" i="1"/>
  <c r="L1250" i="1"/>
  <c r="L1258" i="1" s="1"/>
  <c r="BO1697" i="9" s="1"/>
  <c r="J1251" i="1"/>
  <c r="R1251" i="1"/>
  <c r="H1252" i="1"/>
  <c r="P1252" i="1"/>
  <c r="N1253" i="1"/>
  <c r="L1254" i="1"/>
  <c r="J1255" i="1"/>
  <c r="R1255" i="1"/>
  <c r="J1250" i="1"/>
  <c r="M1250" i="1"/>
  <c r="K1251" i="1"/>
  <c r="S1251" i="1"/>
  <c r="I1252" i="1"/>
  <c r="Q1252" i="1"/>
  <c r="G1253" i="1"/>
  <c r="O1253" i="1"/>
  <c r="M1254" i="1"/>
  <c r="K1255" i="1"/>
  <c r="S1255" i="1"/>
  <c r="N1252" i="1"/>
  <c r="N1250" i="1"/>
  <c r="N1258" i="1" s="1"/>
  <c r="BQ1697" i="9" s="1"/>
  <c r="L1251" i="1"/>
  <c r="J1252" i="1"/>
  <c r="R1252" i="1"/>
  <c r="H1253" i="1"/>
  <c r="P1253" i="1"/>
  <c r="N1254" i="1"/>
  <c r="L1255" i="1"/>
  <c r="G1250" i="1"/>
  <c r="G1258" i="1" s="1"/>
  <c r="BJ1697" i="9" s="1"/>
  <c r="O1250" i="1"/>
  <c r="M1251" i="1"/>
  <c r="K1252" i="1"/>
  <c r="S1252" i="1"/>
  <c r="I1253" i="1"/>
  <c r="Q1253" i="1"/>
  <c r="G1254" i="1"/>
  <c r="O1254" i="1"/>
  <c r="M1255" i="1"/>
  <c r="L1253" i="1"/>
  <c r="H1250" i="1"/>
  <c r="H1258" i="1" s="1"/>
  <c r="BK1697" i="9" s="1"/>
  <c r="P1250" i="1"/>
  <c r="N1251" i="1"/>
  <c r="L1252" i="1"/>
  <c r="J1253" i="1"/>
  <c r="R1253" i="1"/>
  <c r="H1254" i="1"/>
  <c r="P1254" i="1"/>
  <c r="N1255" i="1"/>
  <c r="F1221" i="1"/>
  <c r="C1221" i="1"/>
  <c r="O1221" i="1"/>
  <c r="J1216" i="1"/>
  <c r="J1224" i="1" s="1"/>
  <c r="BM1650" i="9" s="1"/>
  <c r="R1216" i="1"/>
  <c r="H1217" i="1"/>
  <c r="P1217" i="1"/>
  <c r="N1218" i="1"/>
  <c r="L1219" i="1"/>
  <c r="J1220" i="1"/>
  <c r="R1220" i="1"/>
  <c r="H1221" i="1"/>
  <c r="P1221" i="1"/>
  <c r="K1216" i="1"/>
  <c r="K1224" i="1" s="1"/>
  <c r="BN1650" i="9" s="1"/>
  <c r="S1216" i="1"/>
  <c r="I1217" i="1"/>
  <c r="Q1217" i="1"/>
  <c r="G1218" i="1"/>
  <c r="O1218" i="1"/>
  <c r="M1219" i="1"/>
  <c r="K1220" i="1"/>
  <c r="S1220" i="1"/>
  <c r="I1221" i="1"/>
  <c r="Q1221" i="1"/>
  <c r="L1216" i="1"/>
  <c r="J1217" i="1"/>
  <c r="R1217" i="1"/>
  <c r="H1218" i="1"/>
  <c r="P1218" i="1"/>
  <c r="N1219" i="1"/>
  <c r="L1220" i="1"/>
  <c r="J1221" i="1"/>
  <c r="R1221" i="1"/>
  <c r="M1218" i="1"/>
  <c r="M1216" i="1"/>
  <c r="M1224" i="1" s="1"/>
  <c r="BP1650" i="9" s="1"/>
  <c r="C1217" i="1"/>
  <c r="K1217" i="1"/>
  <c r="S1217" i="1"/>
  <c r="I1218" i="1"/>
  <c r="Q1218" i="1"/>
  <c r="G1219" i="1"/>
  <c r="O1219" i="1"/>
  <c r="M1220" i="1"/>
  <c r="K1221" i="1"/>
  <c r="S1221" i="1"/>
  <c r="N1216" i="1"/>
  <c r="N1224" i="1" s="1"/>
  <c r="BQ1650" i="9" s="1"/>
  <c r="L1217" i="1"/>
  <c r="J1218" i="1"/>
  <c r="R1218" i="1"/>
  <c r="H1219" i="1"/>
  <c r="P1219" i="1"/>
  <c r="N1220" i="1"/>
  <c r="L1221" i="1"/>
  <c r="G1216" i="1"/>
  <c r="G1224" i="1" s="1"/>
  <c r="BJ1650" i="9" s="1"/>
  <c r="O1216" i="1"/>
  <c r="O1224" i="1" s="1"/>
  <c r="BR1650" i="9" s="1"/>
  <c r="M1217" i="1"/>
  <c r="K1218" i="1"/>
  <c r="S1218" i="1"/>
  <c r="I1219" i="1"/>
  <c r="Q1219" i="1"/>
  <c r="G1220" i="1"/>
  <c r="O1220" i="1"/>
  <c r="M1221" i="1"/>
  <c r="H1216" i="1"/>
  <c r="P1216" i="1"/>
  <c r="N1217" i="1"/>
  <c r="L1218" i="1"/>
  <c r="J1219" i="1"/>
  <c r="R1219" i="1"/>
  <c r="H1220" i="1"/>
  <c r="P1220" i="1"/>
  <c r="N1221" i="1"/>
  <c r="J1182" i="1"/>
  <c r="K1182" i="1"/>
  <c r="S1182" i="1"/>
  <c r="I1183" i="1"/>
  <c r="Q1183" i="1"/>
  <c r="G1184" i="1"/>
  <c r="O1184" i="1"/>
  <c r="M1185" i="1"/>
  <c r="K1186" i="1"/>
  <c r="S1186" i="1"/>
  <c r="I1187" i="1"/>
  <c r="Q1187" i="1"/>
  <c r="L1182" i="1"/>
  <c r="J1183" i="1"/>
  <c r="R1183" i="1"/>
  <c r="H1184" i="1"/>
  <c r="P1184" i="1"/>
  <c r="N1185" i="1"/>
  <c r="L1186" i="1"/>
  <c r="J1187" i="1"/>
  <c r="R1187" i="1"/>
  <c r="G1187" i="1"/>
  <c r="N1184" i="1"/>
  <c r="L1185" i="1"/>
  <c r="H1187" i="1"/>
  <c r="M1182" i="1"/>
  <c r="K1183" i="1"/>
  <c r="S1183" i="1"/>
  <c r="I1184" i="1"/>
  <c r="Q1184" i="1"/>
  <c r="Q1191" i="1" s="1"/>
  <c r="G1185" i="1"/>
  <c r="O1185" i="1"/>
  <c r="M1186" i="1"/>
  <c r="K1187" i="1"/>
  <c r="S1187" i="1"/>
  <c r="N1182" i="1"/>
  <c r="N1190" i="1" s="1"/>
  <c r="BQ1603" i="9" s="1"/>
  <c r="L1183" i="1"/>
  <c r="J1184" i="1"/>
  <c r="R1184" i="1"/>
  <c r="H1185" i="1"/>
  <c r="P1185" i="1"/>
  <c r="N1186" i="1"/>
  <c r="L1187" i="1"/>
  <c r="M1184" i="1"/>
  <c r="O1187" i="1"/>
  <c r="R1182" i="1"/>
  <c r="R1190" i="1" s="1"/>
  <c r="G1182" i="1"/>
  <c r="O1182" i="1"/>
  <c r="M1183" i="1"/>
  <c r="K1184" i="1"/>
  <c r="S1184" i="1"/>
  <c r="I1185" i="1"/>
  <c r="Q1185" i="1"/>
  <c r="G1186" i="1"/>
  <c r="O1186" i="1"/>
  <c r="M1187" i="1"/>
  <c r="H1182" i="1"/>
  <c r="P1182" i="1"/>
  <c r="P1190" i="1" s="1"/>
  <c r="N1183" i="1"/>
  <c r="L1184" i="1"/>
  <c r="J1185" i="1"/>
  <c r="R1185" i="1"/>
  <c r="H1186" i="1"/>
  <c r="P1186" i="1"/>
  <c r="N1187" i="1"/>
  <c r="G1153" i="1"/>
  <c r="J1148" i="1"/>
  <c r="R1148" i="1"/>
  <c r="R1156" i="1" s="1"/>
  <c r="H1149" i="1"/>
  <c r="P1149" i="1"/>
  <c r="N1150" i="1"/>
  <c r="L1151" i="1"/>
  <c r="J1152" i="1"/>
  <c r="R1152" i="1"/>
  <c r="H1153" i="1"/>
  <c r="P1153" i="1"/>
  <c r="O1153" i="1"/>
  <c r="K1148" i="1"/>
  <c r="K1156" i="1" s="1"/>
  <c r="BN1556" i="9" s="1"/>
  <c r="S1148" i="1"/>
  <c r="S1156" i="1" s="1"/>
  <c r="I1149" i="1"/>
  <c r="Q1149" i="1"/>
  <c r="G1150" i="1"/>
  <c r="O1150" i="1"/>
  <c r="M1151" i="1"/>
  <c r="K1152" i="1"/>
  <c r="S1152" i="1"/>
  <c r="I1153" i="1"/>
  <c r="Q1153" i="1"/>
  <c r="L1148" i="1"/>
  <c r="J1149" i="1"/>
  <c r="R1149" i="1"/>
  <c r="H1150" i="1"/>
  <c r="P1150" i="1"/>
  <c r="N1151" i="1"/>
  <c r="L1152" i="1"/>
  <c r="J1153" i="1"/>
  <c r="R1153" i="1"/>
  <c r="M1148" i="1"/>
  <c r="C1149" i="1"/>
  <c r="K1149" i="1"/>
  <c r="S1149" i="1"/>
  <c r="I1150" i="1"/>
  <c r="Q1150" i="1"/>
  <c r="G1151" i="1"/>
  <c r="O1151" i="1"/>
  <c r="M1152" i="1"/>
  <c r="K1153" i="1"/>
  <c r="S1153" i="1"/>
  <c r="N1148" i="1"/>
  <c r="L1149" i="1"/>
  <c r="J1150" i="1"/>
  <c r="R1150" i="1"/>
  <c r="H1151" i="1"/>
  <c r="P1151" i="1"/>
  <c r="N1152" i="1"/>
  <c r="L1153" i="1"/>
  <c r="G1148" i="1"/>
  <c r="O1148" i="1"/>
  <c r="O1156" i="1" s="1"/>
  <c r="BR1556" i="9" s="1"/>
  <c r="E1149" i="1"/>
  <c r="M1149" i="1"/>
  <c r="K1150" i="1"/>
  <c r="S1150" i="1"/>
  <c r="I1151" i="1"/>
  <c r="Q1151" i="1"/>
  <c r="G1152" i="1"/>
  <c r="O1152" i="1"/>
  <c r="M1153" i="1"/>
  <c r="H1148" i="1"/>
  <c r="P1148" i="1"/>
  <c r="N1149" i="1"/>
  <c r="L1150" i="1"/>
  <c r="J1151" i="1"/>
  <c r="R1151" i="1"/>
  <c r="H1152" i="1"/>
  <c r="P1152" i="1"/>
  <c r="N1153" i="1"/>
  <c r="K617" i="9"/>
  <c r="L617" i="9"/>
  <c r="F618" i="9"/>
  <c r="H571" i="9"/>
  <c r="H572" i="9" s="1"/>
  <c r="H573" i="9" s="1"/>
  <c r="H574" i="9" s="1"/>
  <c r="H575" i="9" s="1"/>
  <c r="H576" i="9" s="1"/>
  <c r="H577" i="9" s="1"/>
  <c r="H578" i="9" s="1"/>
  <c r="H579" i="9" s="1"/>
  <c r="H580" i="9" s="1"/>
  <c r="H581" i="9" s="1"/>
  <c r="H582" i="9" s="1"/>
  <c r="H583" i="9" s="1"/>
  <c r="H584" i="9" s="1"/>
  <c r="H585" i="9" s="1"/>
  <c r="H586" i="9" s="1"/>
  <c r="H587" i="9" s="1"/>
  <c r="H588" i="9" s="1"/>
  <c r="H589" i="9" s="1"/>
  <c r="H590" i="9" s="1"/>
  <c r="H591" i="9" s="1"/>
  <c r="H592" i="9" s="1"/>
  <c r="H593" i="9" s="1"/>
  <c r="H594" i="9" s="1"/>
  <c r="H595" i="9" s="1"/>
  <c r="H596" i="9" s="1"/>
  <c r="H597" i="9" s="1"/>
  <c r="H598" i="9" s="1"/>
  <c r="H599" i="9" s="1"/>
  <c r="H600" i="9" s="1"/>
  <c r="H601" i="9" s="1"/>
  <c r="H602" i="9" s="1"/>
  <c r="H603" i="9" s="1"/>
  <c r="H604" i="9" s="1"/>
  <c r="H605" i="9" s="1"/>
  <c r="H606" i="9" s="1"/>
  <c r="H607" i="9" s="1"/>
  <c r="H608" i="9" s="1"/>
  <c r="H609" i="9" s="1"/>
  <c r="H610" i="9" s="1"/>
  <c r="L570" i="9"/>
  <c r="K570" i="9"/>
  <c r="N570" i="9"/>
  <c r="X570" i="9"/>
  <c r="F571" i="9"/>
  <c r="AX570" i="9"/>
  <c r="L523" i="9"/>
  <c r="J523" i="9"/>
  <c r="G524" i="9"/>
  <c r="G525" i="9" s="1"/>
  <c r="G526" i="9" s="1"/>
  <c r="G527" i="9" s="1"/>
  <c r="G528" i="9" s="1"/>
  <c r="G529" i="9" s="1"/>
  <c r="G530" i="9" s="1"/>
  <c r="G531" i="9" s="1"/>
  <c r="G532" i="9" s="1"/>
  <c r="G533" i="9" s="1"/>
  <c r="G534" i="9" s="1"/>
  <c r="G535" i="9" s="1"/>
  <c r="G536" i="9" s="1"/>
  <c r="G537" i="9" s="1"/>
  <c r="G538" i="9" s="1"/>
  <c r="G539" i="9" s="1"/>
  <c r="G540" i="9" s="1"/>
  <c r="G541" i="9" s="1"/>
  <c r="G542" i="9" s="1"/>
  <c r="G543" i="9" s="1"/>
  <c r="G544" i="9" s="1"/>
  <c r="G545" i="9" s="1"/>
  <c r="G546" i="9" s="1"/>
  <c r="G547" i="9" s="1"/>
  <c r="G548" i="9" s="1"/>
  <c r="G549" i="9" s="1"/>
  <c r="G550" i="9" s="1"/>
  <c r="G551" i="9" s="1"/>
  <c r="G552" i="9" s="1"/>
  <c r="G553" i="9" s="1"/>
  <c r="G554" i="9" s="1"/>
  <c r="G555" i="9" s="1"/>
  <c r="G556" i="9" s="1"/>
  <c r="G557" i="9" s="1"/>
  <c r="G558" i="9" s="1"/>
  <c r="G559" i="9" s="1"/>
  <c r="G560" i="9" s="1"/>
  <c r="G561" i="9" s="1"/>
  <c r="G562" i="9" s="1"/>
  <c r="G563" i="9" s="1"/>
  <c r="AF522" i="9"/>
  <c r="K523" i="9"/>
  <c r="F524" i="9"/>
  <c r="H477" i="9"/>
  <c r="H478" i="9" s="1"/>
  <c r="H479" i="9" s="1"/>
  <c r="H480" i="9" s="1"/>
  <c r="H481" i="9" s="1"/>
  <c r="H482" i="9" s="1"/>
  <c r="H483" i="9" s="1"/>
  <c r="H484" i="9" s="1"/>
  <c r="H485" i="9" s="1"/>
  <c r="H486" i="9" s="1"/>
  <c r="H487" i="9" s="1"/>
  <c r="H488" i="9" s="1"/>
  <c r="H489" i="9" s="1"/>
  <c r="H490" i="9" s="1"/>
  <c r="H491" i="9" s="1"/>
  <c r="H492" i="9" s="1"/>
  <c r="H493" i="9" s="1"/>
  <c r="H494" i="9" s="1"/>
  <c r="H495" i="9" s="1"/>
  <c r="H496" i="9" s="1"/>
  <c r="H497" i="9" s="1"/>
  <c r="H498" i="9" s="1"/>
  <c r="H499" i="9" s="1"/>
  <c r="H500" i="9" s="1"/>
  <c r="H501" i="9" s="1"/>
  <c r="H502" i="9" s="1"/>
  <c r="H503" i="9" s="1"/>
  <c r="H504" i="9" s="1"/>
  <c r="H505" i="9" s="1"/>
  <c r="H506" i="9" s="1"/>
  <c r="H507" i="9" s="1"/>
  <c r="H508" i="9" s="1"/>
  <c r="H509" i="9" s="1"/>
  <c r="H510" i="9" s="1"/>
  <c r="H511" i="9" s="1"/>
  <c r="H512" i="9" s="1"/>
  <c r="H513" i="9" s="1"/>
  <c r="H514" i="9" s="1"/>
  <c r="H515" i="9" s="1"/>
  <c r="H516" i="9" s="1"/>
  <c r="L476" i="9"/>
  <c r="BB476" i="9" s="1"/>
  <c r="K476" i="9"/>
  <c r="V476" i="9"/>
  <c r="AJ476" i="9"/>
  <c r="K477" i="9"/>
  <c r="AT477" i="9" s="1"/>
  <c r="L477" i="9"/>
  <c r="AF477" i="9" s="1"/>
  <c r="AO477" i="9"/>
  <c r="N476" i="9"/>
  <c r="AE475" i="9"/>
  <c r="AB476" i="9"/>
  <c r="AN476" i="9"/>
  <c r="Q477" i="9"/>
  <c r="P476" i="9"/>
  <c r="AC476" i="9"/>
  <c r="R477" i="9"/>
  <c r="AE477" i="9"/>
  <c r="F478" i="9"/>
  <c r="AG477" i="9"/>
  <c r="AJ477" i="9"/>
  <c r="AY477" i="9"/>
  <c r="AQ477" i="9"/>
  <c r="AV477" i="9"/>
  <c r="X477" i="9"/>
  <c r="P477" i="9"/>
  <c r="AQ476" i="9"/>
  <c r="AI476" i="9"/>
  <c r="AA476" i="9"/>
  <c r="AX476" i="9"/>
  <c r="AP476" i="9"/>
  <c r="AH476" i="9"/>
  <c r="R476" i="9"/>
  <c r="AU476" i="9"/>
  <c r="AM476" i="9"/>
  <c r="W476" i="9"/>
  <c r="O476" i="9"/>
  <c r="U476" i="9"/>
  <c r="AT476" i="9"/>
  <c r="W477" i="9"/>
  <c r="G431" i="9"/>
  <c r="J431" i="9"/>
  <c r="AF428" i="9"/>
  <c r="T429" i="9"/>
  <c r="H430" i="9"/>
  <c r="H431" i="9" s="1"/>
  <c r="H432" i="9" s="1"/>
  <c r="H433" i="9" s="1"/>
  <c r="H434" i="9" s="1"/>
  <c r="H435" i="9" s="1"/>
  <c r="H436" i="9" s="1"/>
  <c r="H437" i="9" s="1"/>
  <c r="H438" i="9" s="1"/>
  <c r="H439" i="9" s="1"/>
  <c r="H440" i="9" s="1"/>
  <c r="H441" i="9" s="1"/>
  <c r="H442" i="9" s="1"/>
  <c r="H443" i="9" s="1"/>
  <c r="H444" i="9" s="1"/>
  <c r="H445" i="9" s="1"/>
  <c r="H446" i="9" s="1"/>
  <c r="H447" i="9" s="1"/>
  <c r="H448" i="9" s="1"/>
  <c r="H449" i="9" s="1"/>
  <c r="H450" i="9" s="1"/>
  <c r="H451" i="9" s="1"/>
  <c r="H452" i="9" s="1"/>
  <c r="H453" i="9" s="1"/>
  <c r="H454" i="9" s="1"/>
  <c r="H455" i="9" s="1"/>
  <c r="H456" i="9" s="1"/>
  <c r="H457" i="9" s="1"/>
  <c r="H458" i="9" s="1"/>
  <c r="H459" i="9" s="1"/>
  <c r="H460" i="9" s="1"/>
  <c r="H461" i="9" s="1"/>
  <c r="H462" i="9" s="1"/>
  <c r="H463" i="9" s="1"/>
  <c r="H464" i="9" s="1"/>
  <c r="H465" i="9" s="1"/>
  <c r="H466" i="9" s="1"/>
  <c r="H467" i="9" s="1"/>
  <c r="H468" i="9" s="1"/>
  <c r="H469" i="9" s="1"/>
  <c r="V429" i="9"/>
  <c r="J430" i="9"/>
  <c r="R429" i="9"/>
  <c r="S429" i="9"/>
  <c r="AE429" i="9"/>
  <c r="BW429" i="9" s="1"/>
  <c r="F432" i="9"/>
  <c r="AW429" i="9"/>
  <c r="AO429" i="9"/>
  <c r="Q429" i="9"/>
  <c r="AV429" i="9"/>
  <c r="X429" i="9"/>
  <c r="P429" i="9"/>
  <c r="AK429" i="9"/>
  <c r="AC429" i="9"/>
  <c r="AJ429" i="9"/>
  <c r="AX429" i="9"/>
  <c r="AL429" i="9"/>
  <c r="AY429" i="9"/>
  <c r="L429" i="9"/>
  <c r="AE381" i="9"/>
  <c r="BW381" i="9" s="1"/>
  <c r="L382" i="9"/>
  <c r="K382" i="9"/>
  <c r="J382" i="9"/>
  <c r="F383" i="9"/>
  <c r="O473" i="1"/>
  <c r="K471" i="1"/>
  <c r="I468" i="1"/>
  <c r="Q468" i="1"/>
  <c r="Q472" i="1"/>
  <c r="G469" i="1"/>
  <c r="F469" i="1" s="1"/>
  <c r="Q434" i="1"/>
  <c r="Q442" i="1" s="1"/>
  <c r="BT569" i="9" s="1"/>
  <c r="I438" i="1"/>
  <c r="G435" i="1"/>
  <c r="F435" i="1" s="1"/>
  <c r="Q438" i="1"/>
  <c r="O435" i="1"/>
  <c r="O439" i="1"/>
  <c r="K437" i="1"/>
  <c r="I434" i="1"/>
  <c r="J299" i="1"/>
  <c r="O299" i="1"/>
  <c r="R299" i="1"/>
  <c r="I302" i="1"/>
  <c r="L302" i="1"/>
  <c r="G299" i="1"/>
  <c r="F299" i="1" s="1"/>
  <c r="Q302" i="1"/>
  <c r="G473" i="1"/>
  <c r="J468" i="1"/>
  <c r="H469" i="1"/>
  <c r="P469" i="1"/>
  <c r="N470" i="1"/>
  <c r="L471" i="1"/>
  <c r="J472" i="1"/>
  <c r="H473" i="1"/>
  <c r="P473" i="1"/>
  <c r="K468" i="1"/>
  <c r="I469" i="1"/>
  <c r="Q469" i="1"/>
  <c r="G470" i="1"/>
  <c r="O470" i="1"/>
  <c r="M471" i="1"/>
  <c r="K472" i="1"/>
  <c r="I473" i="1"/>
  <c r="Q473" i="1"/>
  <c r="L468" i="1"/>
  <c r="J469" i="1"/>
  <c r="H470" i="1"/>
  <c r="P470" i="1"/>
  <c r="N471" i="1"/>
  <c r="L472" i="1"/>
  <c r="J473" i="1"/>
  <c r="M470" i="1"/>
  <c r="M468" i="1"/>
  <c r="K469" i="1"/>
  <c r="I470" i="1"/>
  <c r="Q470" i="1"/>
  <c r="G471" i="1"/>
  <c r="O471" i="1"/>
  <c r="M472" i="1"/>
  <c r="K473" i="1"/>
  <c r="N468" i="1"/>
  <c r="L469" i="1"/>
  <c r="J470" i="1"/>
  <c r="H471" i="1"/>
  <c r="P471" i="1"/>
  <c r="N472" i="1"/>
  <c r="L473" i="1"/>
  <c r="G468" i="1"/>
  <c r="G476" i="1" s="1"/>
  <c r="BJ616" i="9" s="1"/>
  <c r="O468" i="1"/>
  <c r="E469" i="1"/>
  <c r="M469" i="1"/>
  <c r="K470" i="1"/>
  <c r="I471" i="1"/>
  <c r="Q471" i="1"/>
  <c r="G472" i="1"/>
  <c r="O472" i="1"/>
  <c r="M473" i="1"/>
  <c r="H468" i="1"/>
  <c r="H476" i="1" s="1"/>
  <c r="BK616" i="9" s="1"/>
  <c r="P468" i="1"/>
  <c r="N469" i="1"/>
  <c r="L470" i="1"/>
  <c r="J471" i="1"/>
  <c r="H472" i="1"/>
  <c r="P472" i="1"/>
  <c r="N473" i="1"/>
  <c r="J434" i="1"/>
  <c r="J442" i="1" s="1"/>
  <c r="BM569" i="9" s="1"/>
  <c r="P435" i="1"/>
  <c r="N436" i="1"/>
  <c r="L437" i="1"/>
  <c r="J438" i="1"/>
  <c r="H439" i="1"/>
  <c r="P439" i="1"/>
  <c r="K434" i="1"/>
  <c r="K442" i="1" s="1"/>
  <c r="BN569" i="9" s="1"/>
  <c r="I435" i="1"/>
  <c r="Q435" i="1"/>
  <c r="G436" i="1"/>
  <c r="O436" i="1"/>
  <c r="M437" i="1"/>
  <c r="K438" i="1"/>
  <c r="I439" i="1"/>
  <c r="Q439" i="1"/>
  <c r="L434" i="1"/>
  <c r="J435" i="1"/>
  <c r="H436" i="1"/>
  <c r="P436" i="1"/>
  <c r="N437" i="1"/>
  <c r="L438" i="1"/>
  <c r="J439" i="1"/>
  <c r="M434" i="1"/>
  <c r="M442" i="1" s="1"/>
  <c r="BP569" i="9" s="1"/>
  <c r="K435" i="1"/>
  <c r="I436" i="1"/>
  <c r="Q436" i="1"/>
  <c r="G437" i="1"/>
  <c r="O437" i="1"/>
  <c r="M438" i="1"/>
  <c r="K439" i="1"/>
  <c r="N434" i="1"/>
  <c r="N442" i="1" s="1"/>
  <c r="BQ569" i="9" s="1"/>
  <c r="L435" i="1"/>
  <c r="J436" i="1"/>
  <c r="H437" i="1"/>
  <c r="P437" i="1"/>
  <c r="N438" i="1"/>
  <c r="L439" i="1"/>
  <c r="M436" i="1"/>
  <c r="G439" i="1"/>
  <c r="G434" i="1"/>
  <c r="O434" i="1"/>
  <c r="O442" i="1" s="1"/>
  <c r="BR569" i="9" s="1"/>
  <c r="M435" i="1"/>
  <c r="K436" i="1"/>
  <c r="I437" i="1"/>
  <c r="Q437" i="1"/>
  <c r="G438" i="1"/>
  <c r="O438" i="1"/>
  <c r="M439" i="1"/>
  <c r="H434" i="1"/>
  <c r="P434" i="1"/>
  <c r="N435" i="1"/>
  <c r="L436" i="1"/>
  <c r="J437" i="1"/>
  <c r="H438" i="1"/>
  <c r="P438" i="1"/>
  <c r="N439" i="1"/>
  <c r="I400" i="1"/>
  <c r="Q400" i="1"/>
  <c r="G401" i="1"/>
  <c r="O401" i="1"/>
  <c r="M402" i="1"/>
  <c r="K403" i="1"/>
  <c r="S403" i="1"/>
  <c r="I404" i="1"/>
  <c r="Q404" i="1"/>
  <c r="G405" i="1"/>
  <c r="O405" i="1"/>
  <c r="J400" i="1"/>
  <c r="J408" i="1" s="1"/>
  <c r="BM522" i="9" s="1"/>
  <c r="R400" i="1"/>
  <c r="H401" i="1"/>
  <c r="P401" i="1"/>
  <c r="N402" i="1"/>
  <c r="L403" i="1"/>
  <c r="J404" i="1"/>
  <c r="R404" i="1"/>
  <c r="H405" i="1"/>
  <c r="P405" i="1"/>
  <c r="K400" i="1"/>
  <c r="S400" i="1"/>
  <c r="S408" i="1" s="1"/>
  <c r="BV522" i="9" s="1"/>
  <c r="I401" i="1"/>
  <c r="Q401" i="1"/>
  <c r="G402" i="1"/>
  <c r="O402" i="1"/>
  <c r="M403" i="1"/>
  <c r="K404" i="1"/>
  <c r="S404" i="1"/>
  <c r="I405" i="1"/>
  <c r="Q405" i="1"/>
  <c r="L400" i="1"/>
  <c r="J401" i="1"/>
  <c r="R401" i="1"/>
  <c r="H402" i="1"/>
  <c r="P402" i="1"/>
  <c r="N403" i="1"/>
  <c r="L404" i="1"/>
  <c r="J405" i="1"/>
  <c r="R405" i="1"/>
  <c r="K401" i="1"/>
  <c r="Q402" i="1"/>
  <c r="G403" i="1"/>
  <c r="M404" i="1"/>
  <c r="S405" i="1"/>
  <c r="M400" i="1"/>
  <c r="M408" i="1" s="1"/>
  <c r="BP522" i="9" s="1"/>
  <c r="S401" i="1"/>
  <c r="I402" i="1"/>
  <c r="O403" i="1"/>
  <c r="K405" i="1"/>
  <c r="N400" i="1"/>
  <c r="L401" i="1"/>
  <c r="J402" i="1"/>
  <c r="R402" i="1"/>
  <c r="H403" i="1"/>
  <c r="P403" i="1"/>
  <c r="N404" i="1"/>
  <c r="L405" i="1"/>
  <c r="G400" i="1"/>
  <c r="G408" i="1" s="1"/>
  <c r="O400" i="1"/>
  <c r="O408" i="1" s="1"/>
  <c r="BR522" i="9" s="1"/>
  <c r="M401" i="1"/>
  <c r="K402" i="1"/>
  <c r="S402" i="1"/>
  <c r="I403" i="1"/>
  <c r="Q403" i="1"/>
  <c r="G404" i="1"/>
  <c r="O404" i="1"/>
  <c r="M405" i="1"/>
  <c r="H400" i="1"/>
  <c r="P400" i="1"/>
  <c r="P408" i="1" s="1"/>
  <c r="BS522" i="9" s="1"/>
  <c r="N401" i="1"/>
  <c r="L402" i="1"/>
  <c r="J403" i="1"/>
  <c r="R403" i="1"/>
  <c r="H404" i="1"/>
  <c r="P404" i="1"/>
  <c r="N405" i="1"/>
  <c r="I366" i="1"/>
  <c r="I374" i="1" s="1"/>
  <c r="BL475" i="9" s="1"/>
  <c r="Q366" i="1"/>
  <c r="G367" i="1"/>
  <c r="O367" i="1"/>
  <c r="M368" i="1"/>
  <c r="K369" i="1"/>
  <c r="S369" i="1"/>
  <c r="I370" i="1"/>
  <c r="Q370" i="1"/>
  <c r="G371" i="1"/>
  <c r="O371" i="1"/>
  <c r="J366" i="1"/>
  <c r="R366" i="1"/>
  <c r="H367" i="1"/>
  <c r="P367" i="1"/>
  <c r="N368" i="1"/>
  <c r="L369" i="1"/>
  <c r="J370" i="1"/>
  <c r="R370" i="1"/>
  <c r="H371" i="1"/>
  <c r="P371" i="1"/>
  <c r="K366" i="1"/>
  <c r="S366" i="1"/>
  <c r="S374" i="1" s="1"/>
  <c r="BV475" i="9" s="1"/>
  <c r="I367" i="1"/>
  <c r="Q367" i="1"/>
  <c r="G368" i="1"/>
  <c r="O368" i="1"/>
  <c r="M369" i="1"/>
  <c r="K370" i="1"/>
  <c r="S370" i="1"/>
  <c r="I371" i="1"/>
  <c r="Q371" i="1"/>
  <c r="L366" i="1"/>
  <c r="J367" i="1"/>
  <c r="R367" i="1"/>
  <c r="H368" i="1"/>
  <c r="P368" i="1"/>
  <c r="N369" i="1"/>
  <c r="L370" i="1"/>
  <c r="J371" i="1"/>
  <c r="R371" i="1"/>
  <c r="M366" i="1"/>
  <c r="S367" i="1"/>
  <c r="Q368" i="1"/>
  <c r="O369" i="1"/>
  <c r="K371" i="1"/>
  <c r="K367" i="1"/>
  <c r="I368" i="1"/>
  <c r="G369" i="1"/>
  <c r="M370" i="1"/>
  <c r="S371" i="1"/>
  <c r="N366" i="1"/>
  <c r="L367" i="1"/>
  <c r="J368" i="1"/>
  <c r="R368" i="1"/>
  <c r="H369" i="1"/>
  <c r="P369" i="1"/>
  <c r="N370" i="1"/>
  <c r="L371" i="1"/>
  <c r="G366" i="1"/>
  <c r="O366" i="1"/>
  <c r="M367" i="1"/>
  <c r="K368" i="1"/>
  <c r="S368" i="1"/>
  <c r="I369" i="1"/>
  <c r="Q369" i="1"/>
  <c r="G370" i="1"/>
  <c r="O370" i="1"/>
  <c r="M371" i="1"/>
  <c r="H366" i="1"/>
  <c r="H374" i="1" s="1"/>
  <c r="BK475" i="9" s="1"/>
  <c r="P366" i="1"/>
  <c r="P374" i="1" s="1"/>
  <c r="BS475" i="9" s="1"/>
  <c r="N367" i="1"/>
  <c r="L368" i="1"/>
  <c r="J369" i="1"/>
  <c r="R369" i="1"/>
  <c r="H370" i="1"/>
  <c r="P370" i="1"/>
  <c r="N371" i="1"/>
  <c r="L337" i="1"/>
  <c r="R334" i="1"/>
  <c r="J334" i="1"/>
  <c r="S337" i="1"/>
  <c r="K337" i="1"/>
  <c r="Q334" i="1"/>
  <c r="I334" i="1"/>
  <c r="P337" i="1"/>
  <c r="H337" i="1"/>
  <c r="N334" i="1"/>
  <c r="O337" i="1"/>
  <c r="G337" i="1"/>
  <c r="M334" i="1"/>
  <c r="L332" i="1"/>
  <c r="R333" i="1"/>
  <c r="H334" i="1"/>
  <c r="N335" i="1"/>
  <c r="J337" i="1"/>
  <c r="O332" i="1"/>
  <c r="O340" i="1" s="1"/>
  <c r="BR428" i="9" s="1"/>
  <c r="K334" i="1"/>
  <c r="Q335" i="1"/>
  <c r="G336" i="1"/>
  <c r="M337" i="1"/>
  <c r="P332" i="1"/>
  <c r="L334" i="1"/>
  <c r="R335" i="1"/>
  <c r="H336" i="1"/>
  <c r="N337" i="1"/>
  <c r="S332" i="1"/>
  <c r="S340" i="1" s="1"/>
  <c r="BV428" i="9" s="1"/>
  <c r="I333" i="1"/>
  <c r="O334" i="1"/>
  <c r="K336" i="1"/>
  <c r="Q337" i="1"/>
  <c r="O335" i="1"/>
  <c r="G335" i="1"/>
  <c r="M332" i="1"/>
  <c r="M340" i="1" s="1"/>
  <c r="BP428" i="9" s="1"/>
  <c r="S335" i="1"/>
  <c r="K335" i="1"/>
  <c r="Q332" i="1"/>
  <c r="I332" i="1"/>
  <c r="I340" i="1" s="1"/>
  <c r="BL428" i="9" s="1"/>
  <c r="P334" i="1"/>
  <c r="L336" i="1"/>
  <c r="R337" i="1"/>
  <c r="J333" i="1"/>
  <c r="G332" i="1"/>
  <c r="M333" i="1"/>
  <c r="S334" i="1"/>
  <c r="I335" i="1"/>
  <c r="O336" i="1"/>
  <c r="H332" i="1"/>
  <c r="N333" i="1"/>
  <c r="J335" i="1"/>
  <c r="P336" i="1"/>
  <c r="K332" i="1"/>
  <c r="Q333" i="1"/>
  <c r="G334" i="1"/>
  <c r="M335" i="1"/>
  <c r="I337" i="1"/>
  <c r="G333" i="1"/>
  <c r="O333" i="1"/>
  <c r="I336" i="1"/>
  <c r="Q336" i="1"/>
  <c r="J332" i="1"/>
  <c r="R332" i="1"/>
  <c r="R340" i="1" s="1"/>
  <c r="BU428" i="9" s="1"/>
  <c r="H333" i="1"/>
  <c r="P333" i="1"/>
  <c r="L335" i="1"/>
  <c r="J336" i="1"/>
  <c r="R336" i="1"/>
  <c r="K333" i="1"/>
  <c r="S333" i="1"/>
  <c r="M336" i="1"/>
  <c r="N332" i="1"/>
  <c r="L333" i="1"/>
  <c r="H335" i="1"/>
  <c r="P335" i="1"/>
  <c r="N336" i="1"/>
  <c r="I298" i="1"/>
  <c r="M300" i="1"/>
  <c r="K301" i="1"/>
  <c r="G303" i="1"/>
  <c r="J298" i="1"/>
  <c r="R298" i="1"/>
  <c r="R306" i="1" s="1"/>
  <c r="BU381" i="9" s="1"/>
  <c r="H299" i="1"/>
  <c r="P299" i="1"/>
  <c r="N300" i="1"/>
  <c r="L301" i="1"/>
  <c r="J302" i="1"/>
  <c r="R302" i="1"/>
  <c r="H303" i="1"/>
  <c r="P303" i="1"/>
  <c r="S301" i="1"/>
  <c r="O303" i="1"/>
  <c r="K298" i="1"/>
  <c r="S298" i="1"/>
  <c r="I299" i="1"/>
  <c r="Q299" i="1"/>
  <c r="G300" i="1"/>
  <c r="O300" i="1"/>
  <c r="M301" i="1"/>
  <c r="K302" i="1"/>
  <c r="S302" i="1"/>
  <c r="I303" i="1"/>
  <c r="Q303" i="1"/>
  <c r="H300" i="1"/>
  <c r="J303" i="1"/>
  <c r="M298" i="1"/>
  <c r="M306" i="1" s="1"/>
  <c r="BP381" i="9" s="1"/>
  <c r="C299" i="1"/>
  <c r="K299" i="1"/>
  <c r="S299" i="1"/>
  <c r="I300" i="1"/>
  <c r="Q300" i="1"/>
  <c r="G301" i="1"/>
  <c r="O301" i="1"/>
  <c r="M302" i="1"/>
  <c r="K303" i="1"/>
  <c r="S303" i="1"/>
  <c r="L298" i="1"/>
  <c r="N301" i="1"/>
  <c r="R303" i="1"/>
  <c r="N298" i="1"/>
  <c r="D299" i="1"/>
  <c r="L299" i="1"/>
  <c r="J300" i="1"/>
  <c r="R300" i="1"/>
  <c r="H301" i="1"/>
  <c r="P301" i="1"/>
  <c r="N302" i="1"/>
  <c r="L303" i="1"/>
  <c r="Q298" i="1"/>
  <c r="P300" i="1"/>
  <c r="G298" i="1"/>
  <c r="BJ381" i="9" s="1"/>
  <c r="O298" i="1"/>
  <c r="E299" i="1"/>
  <c r="M299" i="1"/>
  <c r="K300" i="1"/>
  <c r="S300" i="1"/>
  <c r="I301" i="1"/>
  <c r="Q301" i="1"/>
  <c r="G302" i="1"/>
  <c r="O302" i="1"/>
  <c r="M303" i="1"/>
  <c r="H298" i="1"/>
  <c r="P298" i="1"/>
  <c r="N299" i="1"/>
  <c r="L300" i="1"/>
  <c r="J301" i="1"/>
  <c r="R301" i="1"/>
  <c r="H302" i="1"/>
  <c r="P302" i="1"/>
  <c r="N303" i="1"/>
  <c r="J417" i="5" l="1"/>
  <c r="K417" i="5" s="1"/>
  <c r="J414" i="5"/>
  <c r="J413" i="5"/>
  <c r="J416" i="5"/>
  <c r="AZ416" i="5" s="1" a="1"/>
  <c r="AZ416" i="5" s="1"/>
  <c r="J263" i="5"/>
  <c r="AZ263" i="5" s="1" a="1"/>
  <c r="AZ263" i="5" s="1"/>
  <c r="I760" i="5"/>
  <c r="J791" i="5"/>
  <c r="J723" i="5"/>
  <c r="J194" i="5"/>
  <c r="J602" i="5"/>
  <c r="J753" i="5"/>
  <c r="J757" i="5"/>
  <c r="J755" i="5"/>
  <c r="J754" i="5"/>
  <c r="J756" i="5"/>
  <c r="J720" i="5"/>
  <c r="J672" i="5"/>
  <c r="I607" i="5"/>
  <c r="J604" i="5"/>
  <c r="J363" i="5"/>
  <c r="J260" i="5"/>
  <c r="J261" i="5"/>
  <c r="K262" i="5" s="1"/>
  <c r="J264" i="5"/>
  <c r="J195" i="5"/>
  <c r="AZ195" i="5" s="1" a="1"/>
  <c r="AZ195" i="5" s="1"/>
  <c r="J196" i="5"/>
  <c r="J193" i="5"/>
  <c r="J192" i="5"/>
  <c r="I199" i="5"/>
  <c r="J600" i="5"/>
  <c r="J601" i="5"/>
  <c r="J603" i="5"/>
  <c r="AZ603" i="5" s="1" a="1"/>
  <c r="AZ603" i="5" s="1"/>
  <c r="J567" i="5"/>
  <c r="J585" i="5"/>
  <c r="J296" i="5"/>
  <c r="J789" i="5"/>
  <c r="J566" i="5"/>
  <c r="J584" i="5"/>
  <c r="J790" i="5"/>
  <c r="J587" i="5"/>
  <c r="J568" i="5"/>
  <c r="I590" i="5"/>
  <c r="J586" i="5"/>
  <c r="AZ586" i="5" s="1" a="1"/>
  <c r="AZ586" i="5" s="1"/>
  <c r="J722" i="5"/>
  <c r="J583" i="5"/>
  <c r="I573" i="5"/>
  <c r="I726" i="5"/>
  <c r="J549" i="5"/>
  <c r="J788" i="5"/>
  <c r="J277" i="5"/>
  <c r="J569" i="5"/>
  <c r="AZ569" i="5" s="1" a="1"/>
  <c r="AZ569" i="5" s="1"/>
  <c r="J721" i="5"/>
  <c r="J787" i="5"/>
  <c r="J551" i="5"/>
  <c r="J719" i="5"/>
  <c r="I794" i="5"/>
  <c r="J552" i="5"/>
  <c r="AZ552" i="5" s="1" a="1"/>
  <c r="AZ552" i="5" s="1"/>
  <c r="J365" i="5"/>
  <c r="AZ365" i="5" s="1" a="1"/>
  <c r="AZ365" i="5" s="1"/>
  <c r="J295" i="5"/>
  <c r="I250" i="5"/>
  <c r="BS872" i="5" a="1"/>
  <c r="BS872" i="5" s="1"/>
  <c r="BS855" i="5" a="1"/>
  <c r="BS855" i="5" s="1"/>
  <c r="Z45" i="11"/>
  <c r="BR889" i="5" a="1"/>
  <c r="BR889" i="5" s="1"/>
  <c r="J244" i="5"/>
  <c r="J246" i="5"/>
  <c r="AZ246" i="5" s="1" a="1"/>
  <c r="AZ246" i="5" s="1"/>
  <c r="J245" i="5"/>
  <c r="J247" i="5"/>
  <c r="J243" i="5"/>
  <c r="J297" i="5"/>
  <c r="AZ297" i="5" s="1" a="1"/>
  <c r="AZ297" i="5" s="1"/>
  <c r="J345" i="5"/>
  <c r="J364" i="5"/>
  <c r="J362" i="5"/>
  <c r="I369" i="5"/>
  <c r="J366" i="5"/>
  <c r="J550" i="5"/>
  <c r="I556" i="5"/>
  <c r="J805" i="5"/>
  <c r="J553" i="5"/>
  <c r="J536" i="5"/>
  <c r="J570" i="5"/>
  <c r="J328" i="5"/>
  <c r="J668" i="5"/>
  <c r="I216" i="5"/>
  <c r="J398" i="5"/>
  <c r="J620" i="5"/>
  <c r="AZ620" i="5" s="1" a="1"/>
  <c r="AZ620" i="5" s="1"/>
  <c r="J705" i="5"/>
  <c r="J399" i="5"/>
  <c r="AZ399" i="5" s="1" a="1"/>
  <c r="AZ399" i="5" s="1"/>
  <c r="J617" i="5"/>
  <c r="J807" i="5"/>
  <c r="J621" i="5"/>
  <c r="J451" i="5"/>
  <c r="J213" i="5"/>
  <c r="J332" i="5"/>
  <c r="J653" i="5"/>
  <c r="J806" i="5"/>
  <c r="J619" i="5"/>
  <c r="J211" i="5"/>
  <c r="J396" i="5"/>
  <c r="J210" i="5"/>
  <c r="J804" i="5"/>
  <c r="AZ804" i="5" s="1" a="1"/>
  <c r="AZ804" i="5" s="1"/>
  <c r="J209" i="5"/>
  <c r="I403" i="5"/>
  <c r="J212" i="5"/>
  <c r="AZ212" i="5" s="1" a="1"/>
  <c r="AZ212" i="5" s="1"/>
  <c r="I811" i="5"/>
  <c r="I624" i="5"/>
  <c r="J671" i="5"/>
  <c r="AZ671" i="5" s="1" a="1"/>
  <c r="AZ671" i="5" s="1"/>
  <c r="J230" i="5"/>
  <c r="J823" i="5"/>
  <c r="J669" i="5"/>
  <c r="J400" i="5"/>
  <c r="J740" i="5"/>
  <c r="J618" i="5"/>
  <c r="I675" i="5"/>
  <c r="J397" i="5"/>
  <c r="J808" i="5"/>
  <c r="J670" i="5"/>
  <c r="J838" i="5"/>
  <c r="AZ838" i="5" s="1" a="1"/>
  <c r="AZ838" i="5" s="1"/>
  <c r="J841" i="5"/>
  <c r="J839" i="5"/>
  <c r="J822" i="5"/>
  <c r="J825" i="5"/>
  <c r="J739" i="5"/>
  <c r="J737" i="5"/>
  <c r="J738" i="5"/>
  <c r="I743" i="5"/>
  <c r="J736" i="5"/>
  <c r="J706" i="5"/>
  <c r="J702" i="5"/>
  <c r="J703" i="5"/>
  <c r="J704" i="5"/>
  <c r="I709" i="5"/>
  <c r="I692" i="5"/>
  <c r="J688" i="5"/>
  <c r="AZ688" i="5" s="1" a="1"/>
  <c r="AZ688" i="5" s="1"/>
  <c r="J519" i="5"/>
  <c r="J517" i="5"/>
  <c r="J466" i="5"/>
  <c r="J433" i="5"/>
  <c r="AZ433" i="5" s="1" a="1"/>
  <c r="AZ433" i="5" s="1"/>
  <c r="J348" i="5"/>
  <c r="AZ348" i="5" s="1" a="1"/>
  <c r="AZ348" i="5" s="1"/>
  <c r="I352" i="5"/>
  <c r="J330" i="5"/>
  <c r="J331" i="5"/>
  <c r="AZ331" i="5" s="1" a="1"/>
  <c r="AZ331" i="5" s="1"/>
  <c r="I335" i="5"/>
  <c r="J329" i="5"/>
  <c r="I301" i="5"/>
  <c r="J298" i="5"/>
  <c r="J294" i="5"/>
  <c r="J278" i="5"/>
  <c r="I284" i="5"/>
  <c r="J281" i="5"/>
  <c r="J280" i="5"/>
  <c r="J279" i="5"/>
  <c r="Q306" i="1"/>
  <c r="BT381" i="9" s="1"/>
  <c r="J306" i="1"/>
  <c r="BM381" i="9" s="1"/>
  <c r="H340" i="1"/>
  <c r="BK428" i="9" s="1"/>
  <c r="H408" i="1"/>
  <c r="BK522" i="9" s="1"/>
  <c r="K408" i="1"/>
  <c r="BN522" i="9" s="1"/>
  <c r="O476" i="1"/>
  <c r="BR616" i="9" s="1"/>
  <c r="N476" i="1"/>
  <c r="BQ616" i="9" s="1"/>
  <c r="M476" i="1"/>
  <c r="BP616" i="9" s="1"/>
  <c r="L476" i="1"/>
  <c r="BO616" i="9" s="1"/>
  <c r="BS476" i="9"/>
  <c r="G1156" i="1"/>
  <c r="BJ1556" i="9" s="1"/>
  <c r="N1156" i="1"/>
  <c r="BQ1556" i="9" s="1"/>
  <c r="K1154" i="1"/>
  <c r="L1190" i="1"/>
  <c r="BO1603" i="9" s="1"/>
  <c r="R1224" i="1"/>
  <c r="O1258" i="1"/>
  <c r="BR1697" i="9" s="1"/>
  <c r="BS1603" i="9"/>
  <c r="BJ570" i="9"/>
  <c r="L374" i="1"/>
  <c r="BO475" i="9" s="1"/>
  <c r="R408" i="1"/>
  <c r="BU522" i="9" s="1"/>
  <c r="K476" i="1"/>
  <c r="BN616" i="9" s="1"/>
  <c r="J476" i="1"/>
  <c r="BM616" i="9" s="1"/>
  <c r="BL429" i="9"/>
  <c r="BO476" i="9"/>
  <c r="S1258" i="1"/>
  <c r="N340" i="1"/>
  <c r="BQ428" i="9" s="1"/>
  <c r="P306" i="1"/>
  <c r="BS381" i="9" s="1"/>
  <c r="P340" i="1"/>
  <c r="BS428" i="9" s="1"/>
  <c r="K374" i="1"/>
  <c r="BN475" i="9" s="1"/>
  <c r="BN476" i="9" s="1"/>
  <c r="F408" i="1"/>
  <c r="BI522" i="9" s="1"/>
  <c r="D408" i="1"/>
  <c r="BG522" i="9" s="1"/>
  <c r="C408" i="1"/>
  <c r="BF522" i="9" s="1"/>
  <c r="E408" i="1"/>
  <c r="BH522" i="9" s="1"/>
  <c r="BJ522" i="9"/>
  <c r="N408" i="1"/>
  <c r="BQ522" i="9" s="1"/>
  <c r="I442" i="1"/>
  <c r="BL569" i="9" s="1"/>
  <c r="BU429" i="9"/>
  <c r="J1156" i="1"/>
  <c r="BM1556" i="9" s="1"/>
  <c r="S1190" i="1"/>
  <c r="K1258" i="1"/>
  <c r="BN1697" i="9" s="1"/>
  <c r="Q1224" i="1"/>
  <c r="BT1650" i="9" s="1"/>
  <c r="J340" i="1"/>
  <c r="BM428" i="9" s="1"/>
  <c r="Q340" i="1"/>
  <c r="BT428" i="9" s="1"/>
  <c r="O374" i="1"/>
  <c r="BR475" i="9" s="1"/>
  <c r="R374" i="1"/>
  <c r="BU475" i="9" s="1"/>
  <c r="M1156" i="1"/>
  <c r="BP1556" i="9" s="1"/>
  <c r="M1190" i="1"/>
  <c r="BP1603" i="9" s="1"/>
  <c r="K1190" i="1"/>
  <c r="BN1603" i="9" s="1"/>
  <c r="BN1604" i="9" s="1"/>
  <c r="I1224" i="1"/>
  <c r="BL1650" i="9" s="1"/>
  <c r="H306" i="1"/>
  <c r="BK381" i="9" s="1"/>
  <c r="S306" i="1"/>
  <c r="BV381" i="9" s="1"/>
  <c r="L306" i="1"/>
  <c r="BO381" i="9" s="1"/>
  <c r="K306" i="1"/>
  <c r="BN381" i="9" s="1"/>
  <c r="I306" i="1"/>
  <c r="BL381" i="9" s="1"/>
  <c r="K340" i="1"/>
  <c r="BN428" i="9" s="1"/>
  <c r="L340" i="1"/>
  <c r="BO428" i="9" s="1"/>
  <c r="G374" i="1"/>
  <c r="N374" i="1"/>
  <c r="BQ475" i="9" s="1"/>
  <c r="J374" i="1"/>
  <c r="BM475" i="9" s="1"/>
  <c r="Q408" i="1"/>
  <c r="BT522" i="9" s="1"/>
  <c r="P442" i="1"/>
  <c r="BS569" i="9" s="1"/>
  <c r="Q476" i="1"/>
  <c r="BT616" i="9" s="1"/>
  <c r="BK429" i="9"/>
  <c r="BP477" i="9"/>
  <c r="P1156" i="1"/>
  <c r="BS1556" i="9" s="1"/>
  <c r="L1156" i="1"/>
  <c r="BO1556" i="9" s="1"/>
  <c r="H1190" i="1"/>
  <c r="BK1603" i="9" s="1"/>
  <c r="J1190" i="1"/>
  <c r="BM1603" i="9" s="1"/>
  <c r="P1224" i="1"/>
  <c r="BS1650" i="9" s="1"/>
  <c r="L1224" i="1"/>
  <c r="BO1650" i="9" s="1"/>
  <c r="E1221" i="1"/>
  <c r="M1258" i="1"/>
  <c r="BP1697" i="9" s="1"/>
  <c r="R1258" i="1"/>
  <c r="Q1190" i="1"/>
  <c r="BP1604" i="9"/>
  <c r="N306" i="1"/>
  <c r="BQ381" i="9" s="1"/>
  <c r="O306" i="1"/>
  <c r="BR381" i="9" s="1"/>
  <c r="G340" i="1"/>
  <c r="L408" i="1"/>
  <c r="BO522" i="9" s="1"/>
  <c r="I408" i="1"/>
  <c r="BL522" i="9" s="1"/>
  <c r="H442" i="1"/>
  <c r="BK569" i="9" s="1"/>
  <c r="I476" i="1"/>
  <c r="BL616" i="9" s="1"/>
  <c r="BP429" i="9"/>
  <c r="BU476" i="9"/>
  <c r="BP570" i="9"/>
  <c r="H1156" i="1"/>
  <c r="BK1556" i="9" s="1"/>
  <c r="O1190" i="1"/>
  <c r="BR1603" i="9" s="1"/>
  <c r="H1224" i="1"/>
  <c r="BK1650" i="9" s="1"/>
  <c r="P1258" i="1"/>
  <c r="BS1697" i="9" s="1"/>
  <c r="J1258" i="1"/>
  <c r="BM1697" i="9" s="1"/>
  <c r="Q1156" i="1"/>
  <c r="BT1556" i="9" s="1"/>
  <c r="I1190" i="1"/>
  <c r="BL1603" i="9" s="1"/>
  <c r="E306" i="1"/>
  <c r="BH381" i="9" s="1"/>
  <c r="D306" i="1"/>
  <c r="BG381" i="9" s="1"/>
  <c r="BF381" i="9"/>
  <c r="F306" i="1"/>
  <c r="BI381" i="9" s="1"/>
  <c r="M374" i="1"/>
  <c r="BP475" i="9" s="1"/>
  <c r="Q374" i="1"/>
  <c r="BT475" i="9" s="1"/>
  <c r="BT476" i="9" s="1"/>
  <c r="G442" i="1"/>
  <c r="BJ569" i="9" s="1"/>
  <c r="L442" i="1"/>
  <c r="BO569" i="9" s="1"/>
  <c r="P476" i="1"/>
  <c r="BS616" i="9" s="1"/>
  <c r="G1190" i="1"/>
  <c r="BJ1603" i="9" s="1"/>
  <c r="S1224" i="1"/>
  <c r="Q1258" i="1"/>
  <c r="I1156" i="1"/>
  <c r="BL1556" i="9" s="1"/>
  <c r="BN429" i="9"/>
  <c r="BM476" i="9"/>
  <c r="AS318" i="5"/>
  <c r="J689" i="5"/>
  <c r="AY821" i="5" a="1"/>
  <c r="AY821" i="5" s="1"/>
  <c r="I828" i="5"/>
  <c r="J771" i="5"/>
  <c r="J638" i="5"/>
  <c r="J824" i="5"/>
  <c r="J450" i="5"/>
  <c r="AZ450" i="5" s="1" a="1"/>
  <c r="AZ450" i="5" s="1"/>
  <c r="J430" i="5"/>
  <c r="J821" i="5"/>
  <c r="J229" i="5"/>
  <c r="AZ229" i="5" s="1" a="1"/>
  <c r="AZ229" i="5" s="1"/>
  <c r="J468" i="5"/>
  <c r="J687" i="5"/>
  <c r="J842" i="5"/>
  <c r="J347" i="5"/>
  <c r="J349" i="5"/>
  <c r="J346" i="5"/>
  <c r="AD1604" i="9"/>
  <c r="AG1604" i="9"/>
  <c r="S1604" i="9"/>
  <c r="BK1604" i="9" s="1"/>
  <c r="T1604" i="9"/>
  <c r="AV1604" i="9"/>
  <c r="BA1604" i="9"/>
  <c r="S1463" i="9"/>
  <c r="AA46" i="11"/>
  <c r="D435" i="1"/>
  <c r="C435" i="1"/>
  <c r="R1290" i="1"/>
  <c r="E435" i="1"/>
  <c r="E1217" i="1"/>
  <c r="R1222" i="1"/>
  <c r="Q1222" i="1"/>
  <c r="I1290" i="1"/>
  <c r="Z1290" i="1"/>
  <c r="D1217" i="1"/>
  <c r="I1292" i="1"/>
  <c r="D1183" i="1"/>
  <c r="J1290" i="1"/>
  <c r="R1188" i="1"/>
  <c r="Q1290" i="1"/>
  <c r="J1188" i="1"/>
  <c r="E1183" i="1"/>
  <c r="S338" i="1"/>
  <c r="K440" i="1"/>
  <c r="Q372" i="1"/>
  <c r="Q406" i="1"/>
  <c r="I474" i="1"/>
  <c r="D469" i="1"/>
  <c r="C1183" i="1"/>
  <c r="N1222" i="1"/>
  <c r="Y1290" i="1"/>
  <c r="N1290" i="1"/>
  <c r="AA1290" i="1"/>
  <c r="Y1292" i="1"/>
  <c r="S1290" i="1"/>
  <c r="Q1293" i="1"/>
  <c r="K1188" i="1"/>
  <c r="J304" i="1"/>
  <c r="I304" i="1"/>
  <c r="J372" i="1"/>
  <c r="I372" i="1"/>
  <c r="M372" i="1"/>
  <c r="J406" i="1"/>
  <c r="I406" i="1"/>
  <c r="J440" i="1"/>
  <c r="I440" i="1"/>
  <c r="C469" i="1"/>
  <c r="O1154" i="1"/>
  <c r="S1154" i="1"/>
  <c r="Q1157" i="1"/>
  <c r="AB1290" i="1"/>
  <c r="H1290" i="1"/>
  <c r="Q1292" i="1"/>
  <c r="P338" i="1"/>
  <c r="S1222" i="1"/>
  <c r="J840" i="5"/>
  <c r="I845" i="5"/>
  <c r="J773" i="5"/>
  <c r="J772" i="5"/>
  <c r="J774" i="5"/>
  <c r="I777" i="5"/>
  <c r="J770" i="5"/>
  <c r="J760" i="5"/>
  <c r="AZ704" i="5" a="1"/>
  <c r="AZ704" i="5" s="1"/>
  <c r="R707" i="5"/>
  <c r="J685" i="5"/>
  <c r="J686" i="5"/>
  <c r="J634" i="5"/>
  <c r="J636" i="5"/>
  <c r="I641" i="5"/>
  <c r="J635" i="5"/>
  <c r="J637" i="5"/>
  <c r="AZ637" i="5" s="1" a="1"/>
  <c r="AZ637" i="5" s="1"/>
  <c r="J534" i="5"/>
  <c r="J532" i="5"/>
  <c r="I539" i="5"/>
  <c r="J535" i="5"/>
  <c r="AZ535" i="5" s="1" a="1"/>
  <c r="AZ535" i="5" s="1"/>
  <c r="J533" i="5"/>
  <c r="I522" i="5"/>
  <c r="J515" i="5"/>
  <c r="J516" i="5"/>
  <c r="J518" i="5"/>
  <c r="AZ518" i="5" s="1" a="1"/>
  <c r="AZ518" i="5" s="1"/>
  <c r="I658" i="5"/>
  <c r="J651" i="5"/>
  <c r="J652" i="5"/>
  <c r="J654" i="5"/>
  <c r="AZ654" i="5" s="1" a="1"/>
  <c r="AZ654" i="5" s="1"/>
  <c r="J655" i="5"/>
  <c r="J499" i="5"/>
  <c r="J467" i="5"/>
  <c r="AZ467" i="5" s="1" a="1"/>
  <c r="AZ467" i="5" s="1"/>
  <c r="I471" i="5"/>
  <c r="J464" i="5"/>
  <c r="J465" i="5"/>
  <c r="J432" i="5"/>
  <c r="J431" i="5"/>
  <c r="I437" i="5"/>
  <c r="J434" i="5"/>
  <c r="J381" i="5"/>
  <c r="J380" i="5"/>
  <c r="J383" i="5"/>
  <c r="J382" i="5"/>
  <c r="AZ382" i="5" s="1" a="1"/>
  <c r="AZ382" i="5" s="1"/>
  <c r="J226" i="5"/>
  <c r="I233" i="5"/>
  <c r="J227" i="5"/>
  <c r="J228" i="5"/>
  <c r="I505" i="5"/>
  <c r="J498" i="5"/>
  <c r="J500" i="5"/>
  <c r="J501" i="5"/>
  <c r="AZ501" i="5" s="1" a="1"/>
  <c r="AZ501" i="5" s="1"/>
  <c r="J502" i="5"/>
  <c r="I488" i="5"/>
  <c r="J481" i="5"/>
  <c r="J482" i="5"/>
  <c r="J484" i="5"/>
  <c r="AZ484" i="5" s="1" a="1"/>
  <c r="AZ484" i="5" s="1"/>
  <c r="J485" i="5"/>
  <c r="J483" i="5"/>
  <c r="J449" i="5"/>
  <c r="I454" i="5"/>
  <c r="J447" i="5"/>
  <c r="J448" i="5"/>
  <c r="K413" i="5"/>
  <c r="I386" i="5"/>
  <c r="J379" i="5"/>
  <c r="S197" i="5"/>
  <c r="AK1699" i="9"/>
  <c r="AC1699" i="9"/>
  <c r="X1651" i="9"/>
  <c r="BP1651" i="9" s="1"/>
  <c r="AA1604" i="9"/>
  <c r="R1604" i="9"/>
  <c r="BJ1604" i="9" s="1"/>
  <c r="Y1604" i="9"/>
  <c r="BQ1604" i="9" s="1"/>
  <c r="K1605" i="9"/>
  <c r="AJ1604" i="9"/>
  <c r="AB1604" i="9"/>
  <c r="AU1604" i="9"/>
  <c r="N1604" i="9"/>
  <c r="AP1557" i="9"/>
  <c r="AS1558" i="9"/>
  <c r="AV1558" i="9"/>
  <c r="AI1558" i="9"/>
  <c r="AX1557" i="9"/>
  <c r="P1557" i="9"/>
  <c r="BA1557" i="9"/>
  <c r="V1557" i="9"/>
  <c r="BN1557" i="9" s="1"/>
  <c r="AQ1558" i="9"/>
  <c r="AF1557" i="9"/>
  <c r="T1557" i="9"/>
  <c r="BL1557" i="9" s="1"/>
  <c r="Y1557" i="9"/>
  <c r="BQ1557" i="9" s="1"/>
  <c r="AJ1557" i="9"/>
  <c r="AO1557" i="9"/>
  <c r="AK1557" i="9"/>
  <c r="AL1557" i="9"/>
  <c r="BB1557" i="9"/>
  <c r="W1557" i="9"/>
  <c r="BO1557" i="9" s="1"/>
  <c r="R1510" i="9"/>
  <c r="AS1510" i="9"/>
  <c r="V1510" i="9"/>
  <c r="AV1510" i="9"/>
  <c r="O1510" i="9"/>
  <c r="AL1510" i="9"/>
  <c r="L1511" i="9"/>
  <c r="AE1511" i="9" s="1"/>
  <c r="AY1510" i="9"/>
  <c r="AK1510" i="9"/>
  <c r="AR1510" i="9"/>
  <c r="AQ1510" i="9"/>
  <c r="AN1510" i="9"/>
  <c r="AA1510" i="9"/>
  <c r="AH1510" i="9"/>
  <c r="AM1510" i="9"/>
  <c r="Z1510" i="9"/>
  <c r="AW1510" i="9"/>
  <c r="AV1463" i="9"/>
  <c r="AH1463" i="9"/>
  <c r="AP1463" i="9"/>
  <c r="N1463" i="9"/>
  <c r="R1463" i="9"/>
  <c r="O1463" i="9"/>
  <c r="AE1463" i="9"/>
  <c r="AI1463" i="9"/>
  <c r="AR1463" i="9"/>
  <c r="P1463" i="9"/>
  <c r="AS1463" i="9"/>
  <c r="AF1463" i="9"/>
  <c r="AC1463" i="9"/>
  <c r="AY1463" i="9"/>
  <c r="AU1463" i="9"/>
  <c r="AA1462" i="9"/>
  <c r="BS1462" i="9" s="1"/>
  <c r="AU1416" i="9"/>
  <c r="AA1416" i="9"/>
  <c r="X1416" i="9"/>
  <c r="AX1416" i="9"/>
  <c r="X1415" i="9"/>
  <c r="AY617" i="9"/>
  <c r="T617" i="9"/>
  <c r="BL617" i="9" s="1"/>
  <c r="AE616" i="9"/>
  <c r="AS570" i="9"/>
  <c r="AL570" i="9"/>
  <c r="T570" i="9"/>
  <c r="BL570" i="9" s="1"/>
  <c r="AJ570" i="9"/>
  <c r="AD570" i="9"/>
  <c r="AO570" i="9"/>
  <c r="AK570" i="9"/>
  <c r="P570" i="9"/>
  <c r="BV569" i="9"/>
  <c r="AE569" i="9"/>
  <c r="Y1699" i="9"/>
  <c r="BQ1699" i="9" s="1"/>
  <c r="AV1700" i="9"/>
  <c r="AN1700" i="9"/>
  <c r="AF1700" i="9"/>
  <c r="X1700" i="9"/>
  <c r="BP1700" i="9" s="1"/>
  <c r="P1700" i="9"/>
  <c r="AU1700" i="9"/>
  <c r="AM1700" i="9"/>
  <c r="AE1700" i="9"/>
  <c r="W1700" i="9"/>
  <c r="BO1700" i="9" s="1"/>
  <c r="AZ1700" i="9"/>
  <c r="AR1700" i="9"/>
  <c r="AJ1700" i="9"/>
  <c r="AB1700" i="9"/>
  <c r="BT1700" i="9" s="1"/>
  <c r="T1700" i="9"/>
  <c r="BL1700" i="9" s="1"/>
  <c r="AY1700" i="9"/>
  <c r="AQ1700" i="9"/>
  <c r="AI1700" i="9"/>
  <c r="AA1700" i="9"/>
  <c r="BS1700" i="9" s="1"/>
  <c r="S1700" i="9"/>
  <c r="BA1700" i="9"/>
  <c r="AK1700" i="9"/>
  <c r="U1700" i="9"/>
  <c r="BM1700" i="9" s="1"/>
  <c r="AX1700" i="9"/>
  <c r="AH1700" i="9"/>
  <c r="R1700" i="9"/>
  <c r="AW1700" i="9"/>
  <c r="AG1700" i="9"/>
  <c r="Q1700" i="9"/>
  <c r="AT1700" i="9"/>
  <c r="AD1700" i="9"/>
  <c r="AS1700" i="9"/>
  <c r="AC1700" i="9"/>
  <c r="AO1700" i="9"/>
  <c r="AP1700" i="9"/>
  <c r="Z1700" i="9"/>
  <c r="BR1700" i="9" s="1"/>
  <c r="V1700" i="9"/>
  <c r="BN1700" i="9" s="1"/>
  <c r="BB1700" i="9"/>
  <c r="AL1700" i="9"/>
  <c r="Y1700" i="9"/>
  <c r="BQ1700" i="9" s="1"/>
  <c r="AT1699" i="9"/>
  <c r="AV1699" i="9"/>
  <c r="AY1699" i="9"/>
  <c r="AO1699" i="9"/>
  <c r="AR1699" i="9"/>
  <c r="AQ1699" i="9"/>
  <c r="AZ1698" i="9"/>
  <c r="AR1698" i="9"/>
  <c r="AJ1698" i="9"/>
  <c r="AB1698" i="9"/>
  <c r="T1698" i="9"/>
  <c r="BL1698" i="9" s="1"/>
  <c r="AV1698" i="9"/>
  <c r="AN1698" i="9"/>
  <c r="AF1698" i="9"/>
  <c r="X1698" i="9"/>
  <c r="BP1698" i="9" s="1"/>
  <c r="P1698" i="9"/>
  <c r="BB1698" i="9"/>
  <c r="AQ1698" i="9"/>
  <c r="AG1698" i="9"/>
  <c r="V1698" i="9"/>
  <c r="BN1698" i="9" s="1"/>
  <c r="BA1698" i="9"/>
  <c r="AP1698" i="9"/>
  <c r="AE1698" i="9"/>
  <c r="U1698" i="9"/>
  <c r="BM1698" i="9" s="1"/>
  <c r="AY1698" i="9"/>
  <c r="AO1698" i="9"/>
  <c r="AD1698" i="9"/>
  <c r="S1698" i="9"/>
  <c r="BK1698" i="9" s="1"/>
  <c r="AX1698" i="9"/>
  <c r="AM1698" i="9"/>
  <c r="AC1698" i="9"/>
  <c r="R1698" i="9"/>
  <c r="BJ1698" i="9" s="1"/>
  <c r="AW1698" i="9"/>
  <c r="AL1698" i="9"/>
  <c r="AA1698" i="9"/>
  <c r="Q1698" i="9"/>
  <c r="AU1698" i="9"/>
  <c r="AK1698" i="9"/>
  <c r="Z1698" i="9"/>
  <c r="BR1698" i="9" s="1"/>
  <c r="O1698" i="9"/>
  <c r="AT1698" i="9"/>
  <c r="AS1698" i="9"/>
  <c r="AI1698" i="9"/>
  <c r="AH1698" i="9"/>
  <c r="Y1698" i="9"/>
  <c r="BQ1698" i="9" s="1"/>
  <c r="W1698" i="9"/>
  <c r="BO1698" i="9" s="1"/>
  <c r="N1698" i="9"/>
  <c r="AF1699" i="9"/>
  <c r="O1699" i="9"/>
  <c r="R1699" i="9"/>
  <c r="T1699" i="9"/>
  <c r="BL1699" i="9" s="1"/>
  <c r="AW1699" i="9"/>
  <c r="AA1699" i="9"/>
  <c r="BS1699" i="9" s="1"/>
  <c r="W1699" i="9"/>
  <c r="BO1699" i="9" s="1"/>
  <c r="AL1699" i="9"/>
  <c r="AG1699" i="9"/>
  <c r="AB1697" i="9"/>
  <c r="BT1697" i="9" s="1"/>
  <c r="L1701" i="9"/>
  <c r="K1701" i="9"/>
  <c r="J1701" i="9"/>
  <c r="F1702" i="9"/>
  <c r="Z1699" i="9"/>
  <c r="BR1699" i="9" s="1"/>
  <c r="AB1699" i="9"/>
  <c r="AE1699" i="9"/>
  <c r="U1699" i="9"/>
  <c r="BM1699" i="9" s="1"/>
  <c r="AD1699" i="9"/>
  <c r="AJ1699" i="9"/>
  <c r="AM1699" i="9"/>
  <c r="AP1699" i="9"/>
  <c r="X1699" i="9"/>
  <c r="BP1699" i="9" s="1"/>
  <c r="BA1699" i="9"/>
  <c r="AI1699" i="9"/>
  <c r="AN1699" i="9"/>
  <c r="AU1699" i="9"/>
  <c r="AX1699" i="9"/>
  <c r="AZ1699" i="9"/>
  <c r="BB1699" i="9"/>
  <c r="AH1699" i="9"/>
  <c r="V1699" i="9"/>
  <c r="BN1699" i="9" s="1"/>
  <c r="P1699" i="9"/>
  <c r="S1699" i="9"/>
  <c r="BK1699" i="9" s="1"/>
  <c r="Q1699" i="9"/>
  <c r="AS1699" i="9"/>
  <c r="V1651" i="9"/>
  <c r="BN1651" i="9" s="1"/>
  <c r="N1651" i="9"/>
  <c r="AC1651" i="9"/>
  <c r="AC1650" i="9"/>
  <c r="BU1650" i="9" s="1"/>
  <c r="AI1651" i="9"/>
  <c r="AH1651" i="9"/>
  <c r="AG1651" i="9"/>
  <c r="AF1651" i="9"/>
  <c r="U1651" i="9"/>
  <c r="BM1651" i="9" s="1"/>
  <c r="AA1651" i="9"/>
  <c r="BS1651" i="9" s="1"/>
  <c r="Z1651" i="9"/>
  <c r="BR1651" i="9" s="1"/>
  <c r="Y1651" i="9"/>
  <c r="BQ1651" i="9" s="1"/>
  <c r="W1651" i="9"/>
  <c r="BO1651" i="9" s="1"/>
  <c r="O1651" i="9"/>
  <c r="AU1651" i="9"/>
  <c r="AM1651" i="9"/>
  <c r="AE1651" i="9"/>
  <c r="AP1651" i="9"/>
  <c r="AZ1651" i="9"/>
  <c r="S1651" i="9"/>
  <c r="BK1651" i="9" s="1"/>
  <c r="R1651" i="9"/>
  <c r="BJ1651" i="9" s="1"/>
  <c r="Q1651" i="9"/>
  <c r="P1651" i="9"/>
  <c r="AN1651" i="9"/>
  <c r="AR1651" i="9"/>
  <c r="AQ1651" i="9"/>
  <c r="AT1651" i="9"/>
  <c r="AJ1651" i="9"/>
  <c r="AO1651" i="9"/>
  <c r="AL1651" i="9"/>
  <c r="BA1651" i="9"/>
  <c r="AB1651" i="9"/>
  <c r="F1653" i="9"/>
  <c r="L1652" i="9"/>
  <c r="K1652" i="9"/>
  <c r="J1652" i="9"/>
  <c r="BB1651" i="9"/>
  <c r="AK1651" i="9"/>
  <c r="AD1651" i="9"/>
  <c r="AS1651" i="9"/>
  <c r="T1651" i="9"/>
  <c r="BL1651" i="9" s="1"/>
  <c r="AY1651" i="9"/>
  <c r="AX1651" i="9"/>
  <c r="AW1651" i="9"/>
  <c r="AV1651" i="9"/>
  <c r="AX1604" i="9"/>
  <c r="AQ1604" i="9"/>
  <c r="AL1604" i="9"/>
  <c r="J1605" i="9"/>
  <c r="AH1604" i="9"/>
  <c r="W1604" i="9"/>
  <c r="BO1604" i="9" s="1"/>
  <c r="P1604" i="9"/>
  <c r="AY1604" i="9"/>
  <c r="AT1604" i="9"/>
  <c r="F1607" i="9"/>
  <c r="L1605" i="9"/>
  <c r="G1606" i="9"/>
  <c r="G1607" i="9" s="1"/>
  <c r="G1608" i="9" s="1"/>
  <c r="G1609" i="9" s="1"/>
  <c r="G1610" i="9" s="1"/>
  <c r="G1611" i="9" s="1"/>
  <c r="G1612" i="9" s="1"/>
  <c r="G1613" i="9" s="1"/>
  <c r="G1614" i="9" s="1"/>
  <c r="G1615" i="9" s="1"/>
  <c r="G1616" i="9" s="1"/>
  <c r="G1617" i="9" s="1"/>
  <c r="G1618" i="9" s="1"/>
  <c r="G1619" i="9" s="1"/>
  <c r="G1620" i="9" s="1"/>
  <c r="G1621" i="9" s="1"/>
  <c r="G1622" i="9" s="1"/>
  <c r="G1623" i="9" s="1"/>
  <c r="G1624" i="9" s="1"/>
  <c r="G1625" i="9" s="1"/>
  <c r="G1626" i="9" s="1"/>
  <c r="G1627" i="9" s="1"/>
  <c r="G1628" i="9" s="1"/>
  <c r="G1629" i="9" s="1"/>
  <c r="G1630" i="9" s="1"/>
  <c r="G1631" i="9" s="1"/>
  <c r="G1632" i="9" s="1"/>
  <c r="G1633" i="9" s="1"/>
  <c r="G1634" i="9" s="1"/>
  <c r="G1635" i="9" s="1"/>
  <c r="G1636" i="9" s="1"/>
  <c r="G1637" i="9" s="1"/>
  <c r="G1638" i="9" s="1"/>
  <c r="G1639" i="9" s="1"/>
  <c r="G1640" i="9" s="1"/>
  <c r="G1641" i="9" s="1"/>
  <c r="G1642" i="9" s="1"/>
  <c r="G1643" i="9" s="1"/>
  <c r="G1644" i="9" s="1"/>
  <c r="U1604" i="9"/>
  <c r="BM1604" i="9" s="1"/>
  <c r="AF1604" i="9"/>
  <c r="AR1604" i="9"/>
  <c r="Z1604" i="9"/>
  <c r="BR1604" i="9" s="1"/>
  <c r="AW1604" i="9"/>
  <c r="AS1604" i="9"/>
  <c r="AN1604" i="9"/>
  <c r="AZ1604" i="9"/>
  <c r="AP1604" i="9"/>
  <c r="O1604" i="9"/>
  <c r="AB1603" i="9"/>
  <c r="BT1603" i="9" s="1"/>
  <c r="AD1558" i="9"/>
  <c r="AB1558" i="9"/>
  <c r="BT1558" i="9" s="1"/>
  <c r="AK1558" i="9"/>
  <c r="AN1558" i="9"/>
  <c r="AO1558" i="9"/>
  <c r="AA1558" i="9"/>
  <c r="BS1558" i="9" s="1"/>
  <c r="AH1557" i="9"/>
  <c r="AD1557" i="9"/>
  <c r="AT1557" i="9"/>
  <c r="AG1557" i="9"/>
  <c r="AC1556" i="9"/>
  <c r="BU1556" i="9" s="1"/>
  <c r="AA1557" i="9"/>
  <c r="BS1557" i="9" s="1"/>
  <c r="Z1557" i="9"/>
  <c r="BR1557" i="9" s="1"/>
  <c r="AT1558" i="9"/>
  <c r="BB1558" i="9"/>
  <c r="O1558" i="9"/>
  <c r="R1558" i="9"/>
  <c r="AB1557" i="9"/>
  <c r="O1557" i="9"/>
  <c r="X1557" i="9"/>
  <c r="BP1557" i="9" s="1"/>
  <c r="AW1557" i="9"/>
  <c r="T1558" i="9"/>
  <c r="BL1558" i="9" s="1"/>
  <c r="BA1558" i="9"/>
  <c r="AJ1558" i="9"/>
  <c r="V1558" i="9"/>
  <c r="BN1558" i="9" s="1"/>
  <c r="Z1558" i="9"/>
  <c r="BR1558" i="9" s="1"/>
  <c r="AZ1558" i="9"/>
  <c r="AM1558" i="9"/>
  <c r="F1560" i="9"/>
  <c r="K1559" i="9"/>
  <c r="L1559" i="9"/>
  <c r="J1559" i="9"/>
  <c r="AS1557" i="9"/>
  <c r="R1557" i="9"/>
  <c r="BJ1557" i="9" s="1"/>
  <c r="W1558" i="9"/>
  <c r="BO1558" i="9" s="1"/>
  <c r="AU1558" i="9"/>
  <c r="AH1558" i="9"/>
  <c r="AY1558" i="9"/>
  <c r="AR1557" i="9"/>
  <c r="AE1557" i="9"/>
  <c r="AN1557" i="9"/>
  <c r="AE1558" i="9"/>
  <c r="AQ1557" i="9"/>
  <c r="S1557" i="9"/>
  <c r="BK1557" i="9" s="1"/>
  <c r="AI1557" i="9"/>
  <c r="AC1557" i="9"/>
  <c r="U1557" i="9"/>
  <c r="BM1557" i="9" s="1"/>
  <c r="AR1558" i="9"/>
  <c r="P1558" i="9"/>
  <c r="Q1558" i="9"/>
  <c r="AP1558" i="9"/>
  <c r="AZ1557" i="9"/>
  <c r="AM1557" i="9"/>
  <c r="AV1557" i="9"/>
  <c r="U1558" i="9"/>
  <c r="BM1558" i="9" s="1"/>
  <c r="X1558" i="9"/>
  <c r="BP1558" i="9" s="1"/>
  <c r="Y1558" i="9"/>
  <c r="BQ1558" i="9" s="1"/>
  <c r="AX1558" i="9"/>
  <c r="N1557" i="9"/>
  <c r="AU1557" i="9"/>
  <c r="Q1557" i="9"/>
  <c r="AC1558" i="9"/>
  <c r="AF1558" i="9"/>
  <c r="AG1558" i="9"/>
  <c r="S1558" i="9"/>
  <c r="BK1558" i="9" s="1"/>
  <c r="AL1558" i="9"/>
  <c r="AC1510" i="9"/>
  <c r="Y1510" i="9"/>
  <c r="AT1510" i="9"/>
  <c r="AE1510" i="9"/>
  <c r="AG1510" i="9"/>
  <c r="BB1510" i="9"/>
  <c r="J1512" i="9"/>
  <c r="L1512" i="9"/>
  <c r="K1512" i="9"/>
  <c r="F1513" i="9"/>
  <c r="AB1510" i="9"/>
  <c r="Q1510" i="9"/>
  <c r="P1510" i="9"/>
  <c r="X1510" i="9"/>
  <c r="W1510" i="9"/>
  <c r="N1510" i="9"/>
  <c r="U1510" i="9"/>
  <c r="AV1511" i="9"/>
  <c r="AC1509" i="9"/>
  <c r="BU1509" i="9" s="1"/>
  <c r="BS1510" i="9"/>
  <c r="V1463" i="9"/>
  <c r="AM1463" i="9"/>
  <c r="Q1463" i="9"/>
  <c r="AQ1463" i="9"/>
  <c r="BA1463" i="9"/>
  <c r="J1465" i="9"/>
  <c r="F1466" i="9"/>
  <c r="L1465" i="9"/>
  <c r="K1465" i="9"/>
  <c r="AD1463" i="9"/>
  <c r="AX1463" i="9"/>
  <c r="Y1463" i="9"/>
  <c r="BB1463" i="9"/>
  <c r="AO1463" i="9"/>
  <c r="U1463" i="9"/>
  <c r="AL1463" i="9"/>
  <c r="AT1463" i="9"/>
  <c r="AG1463" i="9"/>
  <c r="T1463" i="9"/>
  <c r="AW1463" i="9"/>
  <c r="K1464" i="9"/>
  <c r="AK1463" i="9"/>
  <c r="AB1463" i="9"/>
  <c r="X1463" i="9"/>
  <c r="AZ1463" i="9"/>
  <c r="AA1463" i="9"/>
  <c r="L1464" i="9"/>
  <c r="AJ1463" i="9"/>
  <c r="W1463" i="9"/>
  <c r="AN1463" i="9"/>
  <c r="Z1463" i="9"/>
  <c r="K1417" i="9"/>
  <c r="J1417" i="9"/>
  <c r="F1418" i="9"/>
  <c r="L1417" i="9"/>
  <c r="AQ1416" i="9"/>
  <c r="P1416" i="9"/>
  <c r="Q1416" i="9"/>
  <c r="AS1416" i="9"/>
  <c r="AC1416" i="9"/>
  <c r="AM1416" i="9"/>
  <c r="W1416" i="9"/>
  <c r="AW1416" i="9"/>
  <c r="AE1416" i="9"/>
  <c r="N1416" i="9"/>
  <c r="AF1416" i="9"/>
  <c r="T1416" i="9"/>
  <c r="Y1416" i="9"/>
  <c r="AY1416" i="9"/>
  <c r="AG1416" i="9"/>
  <c r="O1416" i="9"/>
  <c r="V1416" i="9"/>
  <c r="AN1416" i="9"/>
  <c r="AB1416" i="9"/>
  <c r="BA1416" i="9"/>
  <c r="AI1416" i="9"/>
  <c r="AD1416" i="9"/>
  <c r="AV1416" i="9"/>
  <c r="AJ1416" i="9"/>
  <c r="AK1416" i="9"/>
  <c r="S1416" i="9"/>
  <c r="AL1416" i="9"/>
  <c r="R1416" i="9"/>
  <c r="AR1416" i="9"/>
  <c r="U1416" i="9"/>
  <c r="AT1416" i="9"/>
  <c r="Z1416" i="9"/>
  <c r="AZ1416" i="9"/>
  <c r="BB1416" i="9"/>
  <c r="AH1416" i="9"/>
  <c r="AO1416" i="9"/>
  <c r="R1256" i="1"/>
  <c r="L1256" i="1"/>
  <c r="P1256" i="1"/>
  <c r="K1222" i="1"/>
  <c r="Q1225" i="1"/>
  <c r="I1222" i="1"/>
  <c r="H1222" i="1"/>
  <c r="O1222" i="1"/>
  <c r="I1191" i="1"/>
  <c r="S1188" i="1"/>
  <c r="N1188" i="1"/>
  <c r="Q1188" i="1"/>
  <c r="I1154" i="1"/>
  <c r="D1149" i="1"/>
  <c r="L1154" i="1"/>
  <c r="Q1154" i="1"/>
  <c r="R1293" i="1"/>
  <c r="R1292" i="1"/>
  <c r="F1287" i="1"/>
  <c r="G1290" i="1"/>
  <c r="E1287" i="1"/>
  <c r="D1287" i="1"/>
  <c r="C1287" i="1"/>
  <c r="F1289" i="1"/>
  <c r="E1289" i="1"/>
  <c r="D1289" i="1"/>
  <c r="C1289" i="1"/>
  <c r="W1292" i="1"/>
  <c r="W1293" i="1"/>
  <c r="M1293" i="1"/>
  <c r="M1292" i="1"/>
  <c r="O1292" i="1"/>
  <c r="O1293" i="1"/>
  <c r="X1290" i="1"/>
  <c r="D1286" i="1"/>
  <c r="C1286" i="1"/>
  <c r="F1286" i="1"/>
  <c r="E1286" i="1"/>
  <c r="G1292" i="1"/>
  <c r="F1284" i="1"/>
  <c r="D1284" i="1"/>
  <c r="E1284" i="1"/>
  <c r="G1293" i="1"/>
  <c r="C1284" i="1"/>
  <c r="P1290" i="1"/>
  <c r="Z1293" i="1"/>
  <c r="Z1292" i="1"/>
  <c r="T1290" i="1"/>
  <c r="V1293" i="1"/>
  <c r="V1292" i="1"/>
  <c r="L1290" i="1"/>
  <c r="AB1292" i="1"/>
  <c r="AB1293" i="1"/>
  <c r="X1292" i="1"/>
  <c r="X1293" i="1"/>
  <c r="N1293" i="1"/>
  <c r="N1292" i="1"/>
  <c r="T1293" i="1"/>
  <c r="T1292" i="1"/>
  <c r="U1293" i="1"/>
  <c r="U1292" i="1"/>
  <c r="P1292" i="1"/>
  <c r="P1293" i="1"/>
  <c r="L1292" i="1"/>
  <c r="L1293" i="1"/>
  <c r="W1290" i="1"/>
  <c r="U1290" i="1"/>
  <c r="AA1293" i="1"/>
  <c r="AA1292" i="1"/>
  <c r="K1293" i="1"/>
  <c r="K1292" i="1"/>
  <c r="H1292" i="1"/>
  <c r="H1293" i="1"/>
  <c r="F1288" i="1"/>
  <c r="D1288" i="1"/>
  <c r="E1288" i="1"/>
  <c r="C1288" i="1"/>
  <c r="V1290" i="1"/>
  <c r="O1290" i="1"/>
  <c r="I1293" i="1"/>
  <c r="M1290" i="1"/>
  <c r="S1293" i="1"/>
  <c r="S1292" i="1"/>
  <c r="J1293" i="1"/>
  <c r="J1292" i="1"/>
  <c r="L1259" i="1"/>
  <c r="J1256" i="1"/>
  <c r="H1259" i="1"/>
  <c r="Q1256" i="1"/>
  <c r="O1259" i="1"/>
  <c r="M1256" i="1"/>
  <c r="S1259" i="1"/>
  <c r="F1251" i="1"/>
  <c r="E1251" i="1"/>
  <c r="D1251" i="1"/>
  <c r="C1251" i="1"/>
  <c r="P1259" i="1"/>
  <c r="F1250" i="1"/>
  <c r="E1250" i="1"/>
  <c r="D1250" i="1"/>
  <c r="C1250" i="1"/>
  <c r="G1259" i="1"/>
  <c r="H1256" i="1"/>
  <c r="N1259" i="1"/>
  <c r="K1259" i="1"/>
  <c r="O1256" i="1"/>
  <c r="D1252" i="1"/>
  <c r="F1252" i="1"/>
  <c r="C1252" i="1"/>
  <c r="E1252" i="1"/>
  <c r="R1259" i="1"/>
  <c r="S1256" i="1"/>
  <c r="Q1259" i="1"/>
  <c r="F1253" i="1"/>
  <c r="G1256" i="1"/>
  <c r="E1253" i="1"/>
  <c r="C1253" i="1"/>
  <c r="D1253" i="1"/>
  <c r="M1259" i="1"/>
  <c r="K1256" i="1"/>
  <c r="I1259" i="1"/>
  <c r="I1256" i="1"/>
  <c r="F1254" i="1"/>
  <c r="E1254" i="1"/>
  <c r="D1254" i="1"/>
  <c r="C1254" i="1"/>
  <c r="J1259" i="1"/>
  <c r="N1256" i="1"/>
  <c r="F1255" i="1"/>
  <c r="E1255" i="1"/>
  <c r="D1255" i="1"/>
  <c r="C1255" i="1"/>
  <c r="S1225" i="1"/>
  <c r="I1225" i="1"/>
  <c r="N1225" i="1"/>
  <c r="C1219" i="1"/>
  <c r="F1219" i="1"/>
  <c r="G1222" i="1"/>
  <c r="E1219" i="1"/>
  <c r="D1219" i="1"/>
  <c r="K1225" i="1"/>
  <c r="F1216" i="1"/>
  <c r="F1224" i="1" s="1"/>
  <c r="BI1650" i="9" s="1"/>
  <c r="E1216" i="1"/>
  <c r="E1224" i="1" s="1"/>
  <c r="BH1650" i="9" s="1"/>
  <c r="G1225" i="1"/>
  <c r="D1216" i="1"/>
  <c r="C1216" i="1"/>
  <c r="M1222" i="1"/>
  <c r="M1225" i="1"/>
  <c r="R1225" i="1"/>
  <c r="D1218" i="1"/>
  <c r="C1218" i="1"/>
  <c r="E1218" i="1"/>
  <c r="F1218" i="1"/>
  <c r="L1222" i="1"/>
  <c r="J1225" i="1"/>
  <c r="F1220" i="1"/>
  <c r="E1220" i="1"/>
  <c r="D1220" i="1"/>
  <c r="C1220" i="1"/>
  <c r="L1225" i="1"/>
  <c r="P1225" i="1"/>
  <c r="J1222" i="1"/>
  <c r="H1225" i="1"/>
  <c r="O1225" i="1"/>
  <c r="P1222" i="1"/>
  <c r="F1186" i="1"/>
  <c r="E1186" i="1"/>
  <c r="D1186" i="1"/>
  <c r="C1186" i="1"/>
  <c r="N1191" i="1"/>
  <c r="D1184" i="1"/>
  <c r="C1184" i="1"/>
  <c r="F1184" i="1"/>
  <c r="E1184" i="1"/>
  <c r="L1191" i="1"/>
  <c r="H1191" i="1"/>
  <c r="I1188" i="1"/>
  <c r="O1191" i="1"/>
  <c r="O1188" i="1"/>
  <c r="F1182" i="1"/>
  <c r="F1190" i="1" s="1"/>
  <c r="BI1603" i="9" s="1"/>
  <c r="BI1604" i="9" s="1"/>
  <c r="E1182" i="1"/>
  <c r="D1182" i="1"/>
  <c r="D1190" i="1" s="1"/>
  <c r="BG1603" i="9" s="1"/>
  <c r="G1191" i="1"/>
  <c r="C1182" i="1"/>
  <c r="C1190" i="1" s="1"/>
  <c r="BF1603" i="9" s="1"/>
  <c r="D1185" i="1"/>
  <c r="F1185" i="1"/>
  <c r="G1188" i="1"/>
  <c r="E1185" i="1"/>
  <c r="C1185" i="1"/>
  <c r="P1191" i="1"/>
  <c r="R1191" i="1"/>
  <c r="M1191" i="1"/>
  <c r="M1188" i="1"/>
  <c r="S1191" i="1"/>
  <c r="P1188" i="1"/>
  <c r="K1191" i="1"/>
  <c r="F1187" i="1"/>
  <c r="E1187" i="1"/>
  <c r="D1187" i="1"/>
  <c r="C1187" i="1"/>
  <c r="H1188" i="1"/>
  <c r="L1188" i="1"/>
  <c r="J1191" i="1"/>
  <c r="M1157" i="1"/>
  <c r="F1152" i="1"/>
  <c r="E1152" i="1"/>
  <c r="D1152" i="1"/>
  <c r="C1152" i="1"/>
  <c r="M1154" i="1"/>
  <c r="S1157" i="1"/>
  <c r="F1153" i="1"/>
  <c r="E1153" i="1"/>
  <c r="D1153" i="1"/>
  <c r="C1153" i="1"/>
  <c r="K1157" i="1"/>
  <c r="R1154" i="1"/>
  <c r="P1157" i="1"/>
  <c r="J1154" i="1"/>
  <c r="H1157" i="1"/>
  <c r="O1157" i="1"/>
  <c r="P1154" i="1"/>
  <c r="D1150" i="1"/>
  <c r="C1150" i="1"/>
  <c r="F1150" i="1"/>
  <c r="E1150" i="1"/>
  <c r="N1157" i="1"/>
  <c r="G1157" i="1"/>
  <c r="F1148" i="1"/>
  <c r="F1156" i="1" s="1"/>
  <c r="BI1556" i="9" s="1"/>
  <c r="E1148" i="1"/>
  <c r="D1148" i="1"/>
  <c r="D1156" i="1" s="1"/>
  <c r="BG1556" i="9" s="1"/>
  <c r="C1148" i="1"/>
  <c r="C1156" i="1" s="1"/>
  <c r="BF1556" i="9" s="1"/>
  <c r="H1154" i="1"/>
  <c r="R1157" i="1"/>
  <c r="I1157" i="1"/>
  <c r="J1157" i="1"/>
  <c r="C1151" i="1"/>
  <c r="F1151" i="1"/>
  <c r="G1154" i="1"/>
  <c r="E1151" i="1"/>
  <c r="D1151" i="1"/>
  <c r="N1154" i="1"/>
  <c r="L1157" i="1"/>
  <c r="AE617" i="9"/>
  <c r="X617" i="9"/>
  <c r="BP617" i="9" s="1"/>
  <c r="AW617" i="9"/>
  <c r="AJ617" i="9"/>
  <c r="W617" i="9"/>
  <c r="BO617" i="9" s="1"/>
  <c r="N617" i="9"/>
  <c r="AF617" i="9"/>
  <c r="R617" i="9"/>
  <c r="BJ617" i="9" s="1"/>
  <c r="AR617" i="9"/>
  <c r="AK617" i="9"/>
  <c r="K618" i="9"/>
  <c r="F619" i="9"/>
  <c r="J618" i="9"/>
  <c r="L618" i="9"/>
  <c r="V617" i="9"/>
  <c r="BN617" i="9" s="1"/>
  <c r="AN617" i="9"/>
  <c r="Z617" i="9"/>
  <c r="BR617" i="9" s="1"/>
  <c r="AZ617" i="9"/>
  <c r="AU617" i="9"/>
  <c r="O617" i="9"/>
  <c r="AI617" i="9"/>
  <c r="AD617" i="9"/>
  <c r="BV617" i="9" s="1"/>
  <c r="AV617" i="9"/>
  <c r="AH617" i="9"/>
  <c r="AC617" i="9"/>
  <c r="BU617" i="9" s="1"/>
  <c r="AA617" i="9"/>
  <c r="BS617" i="9" s="1"/>
  <c r="AL617" i="9"/>
  <c r="Q617" i="9"/>
  <c r="AP617" i="9"/>
  <c r="AM617" i="9"/>
  <c r="S617" i="9"/>
  <c r="BK617" i="9" s="1"/>
  <c r="AQ617" i="9"/>
  <c r="AT617" i="9"/>
  <c r="Y617" i="9"/>
  <c r="BQ617" i="9" s="1"/>
  <c r="AX617" i="9"/>
  <c r="U617" i="9"/>
  <c r="BM617" i="9" s="1"/>
  <c r="BB617" i="9"/>
  <c r="AG617" i="9"/>
  <c r="BA617" i="9"/>
  <c r="P617" i="9"/>
  <c r="AO617" i="9"/>
  <c r="AB617" i="9"/>
  <c r="BT617" i="9" s="1"/>
  <c r="AS617" i="9"/>
  <c r="U570" i="9"/>
  <c r="BM570" i="9" s="1"/>
  <c r="AW570" i="9"/>
  <c r="AV570" i="9"/>
  <c r="AY570" i="9"/>
  <c r="AP570" i="9"/>
  <c r="AG570" i="9"/>
  <c r="BB570" i="9"/>
  <c r="AC570" i="9"/>
  <c r="BU570" i="9" s="1"/>
  <c r="BA570" i="9"/>
  <c r="AZ570" i="9"/>
  <c r="AQ570" i="9"/>
  <c r="AI570" i="9"/>
  <c r="AH570" i="9"/>
  <c r="Y570" i="9"/>
  <c r="BQ570" i="9" s="1"/>
  <c r="AT570" i="9"/>
  <c r="AR570" i="9"/>
  <c r="AA570" i="9"/>
  <c r="BS570" i="9" s="1"/>
  <c r="S570" i="9"/>
  <c r="Z570" i="9"/>
  <c r="BR570" i="9" s="1"/>
  <c r="Q570" i="9"/>
  <c r="L571" i="9"/>
  <c r="K571" i="9"/>
  <c r="J571" i="9"/>
  <c r="F572" i="9"/>
  <c r="AE570" i="9"/>
  <c r="AU570" i="9"/>
  <c r="W570" i="9"/>
  <c r="BO570" i="9" s="1"/>
  <c r="O570" i="9"/>
  <c r="AM570" i="9"/>
  <c r="AB570" i="9"/>
  <c r="BT570" i="9" s="1"/>
  <c r="AF570" i="9"/>
  <c r="AN570" i="9"/>
  <c r="V570" i="9"/>
  <c r="BN570" i="9" s="1"/>
  <c r="AG522" i="9"/>
  <c r="BW523" i="9"/>
  <c r="AM523" i="9"/>
  <c r="W523" i="9"/>
  <c r="BO523" i="9" s="1"/>
  <c r="BB523" i="9"/>
  <c r="AT523" i="9"/>
  <c r="AL523" i="9"/>
  <c r="AD523" i="9"/>
  <c r="BV523" i="9" s="1"/>
  <c r="V523" i="9"/>
  <c r="BN523" i="9" s="1"/>
  <c r="N523" i="9"/>
  <c r="BF523" i="9" s="1"/>
  <c r="BF564" i="9" s="1"/>
  <c r="B16" i="11" s="1"/>
  <c r="BA523" i="9"/>
  <c r="AS523" i="9"/>
  <c r="AK523" i="9"/>
  <c r="AC523" i="9"/>
  <c r="BU523" i="9" s="1"/>
  <c r="U523" i="9"/>
  <c r="BM523" i="9" s="1"/>
  <c r="AZ523" i="9"/>
  <c r="AR523" i="9"/>
  <c r="AJ523" i="9"/>
  <c r="AB523" i="9"/>
  <c r="BT523" i="9" s="1"/>
  <c r="T523" i="9"/>
  <c r="BL523" i="9" s="1"/>
  <c r="AP523" i="9"/>
  <c r="Z523" i="9"/>
  <c r="BR523" i="9" s="1"/>
  <c r="AY523" i="9"/>
  <c r="AQ523" i="9"/>
  <c r="AI523" i="9"/>
  <c r="AA523" i="9"/>
  <c r="BS523" i="9" s="1"/>
  <c r="S523" i="9"/>
  <c r="BK523" i="9" s="1"/>
  <c r="AX523" i="9"/>
  <c r="AH523" i="9"/>
  <c r="R523" i="9"/>
  <c r="BJ523" i="9" s="1"/>
  <c r="AV523" i="9"/>
  <c r="AN523" i="9"/>
  <c r="AF523" i="9"/>
  <c r="X523" i="9"/>
  <c r="BP523" i="9" s="1"/>
  <c r="P523" i="9"/>
  <c r="BH523" i="9" s="1"/>
  <c r="AU523" i="9"/>
  <c r="AE523" i="9"/>
  <c r="O523" i="9"/>
  <c r="BG523" i="9" s="1"/>
  <c r="AW523" i="9"/>
  <c r="AO523" i="9"/>
  <c r="AG523" i="9"/>
  <c r="Y523" i="9"/>
  <c r="BQ523" i="9" s="1"/>
  <c r="Q523" i="9"/>
  <c r="BI523" i="9" s="1"/>
  <c r="F525" i="9"/>
  <c r="L524" i="9"/>
  <c r="K524" i="9"/>
  <c r="J524" i="9"/>
  <c r="T477" i="9"/>
  <c r="BL477" i="9" s="1"/>
  <c r="AC477" i="9"/>
  <c r="BU477" i="9" s="1"/>
  <c r="AE476" i="9"/>
  <c r="S476" i="9"/>
  <c r="BK476" i="9" s="1"/>
  <c r="AN477" i="9"/>
  <c r="AB477" i="9"/>
  <c r="BT477" i="9" s="1"/>
  <c r="AO476" i="9"/>
  <c r="AF475" i="9"/>
  <c r="O477" i="9"/>
  <c r="AV476" i="9"/>
  <c r="BW477" i="9"/>
  <c r="AU477" i="9"/>
  <c r="S477" i="9"/>
  <c r="AR477" i="9"/>
  <c r="U477" i="9"/>
  <c r="BM477" i="9" s="1"/>
  <c r="AZ477" i="9"/>
  <c r="F479" i="9"/>
  <c r="L478" i="9"/>
  <c r="K478" i="9"/>
  <c r="J478" i="9"/>
  <c r="AD477" i="9"/>
  <c r="BV477" i="9" s="1"/>
  <c r="BA477" i="9"/>
  <c r="AW477" i="9"/>
  <c r="AH477" i="9"/>
  <c r="AA477" i="9"/>
  <c r="BS477" i="9" s="1"/>
  <c r="AG476" i="9"/>
  <c r="Z476" i="9"/>
  <c r="BR476" i="9" s="1"/>
  <c r="AY476" i="9"/>
  <c r="V477" i="9"/>
  <c r="BN477" i="9" s="1"/>
  <c r="AI477" i="9"/>
  <c r="AS477" i="9"/>
  <c r="AP477" i="9"/>
  <c r="BA476" i="9"/>
  <c r="AM477" i="9"/>
  <c r="AX477" i="9"/>
  <c r="AK477" i="9"/>
  <c r="AS476" i="9"/>
  <c r="AF476" i="9"/>
  <c r="T476" i="9"/>
  <c r="BL476" i="9" s="1"/>
  <c r="AR476" i="9"/>
  <c r="AD476" i="9"/>
  <c r="BV476" i="9" s="1"/>
  <c r="Q476" i="9"/>
  <c r="AZ476" i="9"/>
  <c r="AL476" i="9"/>
  <c r="Y476" i="9"/>
  <c r="BQ476" i="9" s="1"/>
  <c r="AW476" i="9"/>
  <c r="AK476" i="9"/>
  <c r="X476" i="9"/>
  <c r="BP476" i="9" s="1"/>
  <c r="BB477" i="9"/>
  <c r="Z477" i="9"/>
  <c r="BR477" i="9" s="1"/>
  <c r="AL477" i="9"/>
  <c r="Y477" i="9"/>
  <c r="BQ477" i="9" s="1"/>
  <c r="AZ429" i="9"/>
  <c r="AP429" i="9"/>
  <c r="O429" i="9"/>
  <c r="N429" i="9"/>
  <c r="AM429" i="9"/>
  <c r="BB429" i="9"/>
  <c r="AB429" i="9"/>
  <c r="BT429" i="9" s="1"/>
  <c r="AA429" i="9"/>
  <c r="BS429" i="9" s="1"/>
  <c r="AF429" i="9"/>
  <c r="J432" i="9"/>
  <c r="F433" i="9"/>
  <c r="L432" i="9"/>
  <c r="K432" i="9"/>
  <c r="U429" i="9"/>
  <c r="BM429" i="9" s="1"/>
  <c r="AN429" i="9"/>
  <c r="K431" i="9"/>
  <c r="AJ431" i="9" s="1"/>
  <c r="AD429" i="9"/>
  <c r="BV429" i="9" s="1"/>
  <c r="AT429" i="9"/>
  <c r="G432" i="9"/>
  <c r="G433" i="9" s="1"/>
  <c r="G434" i="9" s="1"/>
  <c r="G435" i="9" s="1"/>
  <c r="G436" i="9" s="1"/>
  <c r="G437" i="9" s="1"/>
  <c r="G438" i="9" s="1"/>
  <c r="G439" i="9" s="1"/>
  <c r="G440" i="9" s="1"/>
  <c r="G441" i="9" s="1"/>
  <c r="G442" i="9" s="1"/>
  <c r="G443" i="9" s="1"/>
  <c r="G444" i="9" s="1"/>
  <c r="G445" i="9" s="1"/>
  <c r="G446" i="9" s="1"/>
  <c r="G447" i="9" s="1"/>
  <c r="G448" i="9" s="1"/>
  <c r="G449" i="9" s="1"/>
  <c r="G450" i="9" s="1"/>
  <c r="G451" i="9" s="1"/>
  <c r="G452" i="9" s="1"/>
  <c r="G453" i="9" s="1"/>
  <c r="G454" i="9" s="1"/>
  <c r="G455" i="9" s="1"/>
  <c r="G456" i="9" s="1"/>
  <c r="G457" i="9" s="1"/>
  <c r="G458" i="9" s="1"/>
  <c r="G459" i="9" s="1"/>
  <c r="G460" i="9" s="1"/>
  <c r="G461" i="9" s="1"/>
  <c r="G462" i="9" s="1"/>
  <c r="G463" i="9" s="1"/>
  <c r="G464" i="9" s="1"/>
  <c r="G465" i="9" s="1"/>
  <c r="G466" i="9" s="1"/>
  <c r="G467" i="9" s="1"/>
  <c r="G468" i="9" s="1"/>
  <c r="G469" i="9" s="1"/>
  <c r="L431" i="9"/>
  <c r="K430" i="9"/>
  <c r="AX430" i="9" s="1"/>
  <c r="AG428" i="9"/>
  <c r="Z429" i="9"/>
  <c r="BR429" i="9" s="1"/>
  <c r="AS429" i="9"/>
  <c r="Y429" i="9"/>
  <c r="BQ429" i="9" s="1"/>
  <c r="L430" i="9"/>
  <c r="AH429" i="9"/>
  <c r="BA429" i="9"/>
  <c r="AG429" i="9"/>
  <c r="AI429" i="9"/>
  <c r="AW430" i="9"/>
  <c r="AD430" i="9"/>
  <c r="BV430" i="9" s="1"/>
  <c r="AA430" i="9"/>
  <c r="BS430" i="9" s="1"/>
  <c r="AK430" i="9"/>
  <c r="X430" i="9"/>
  <c r="BP430" i="9" s="1"/>
  <c r="AR430" i="9"/>
  <c r="AR429" i="9"/>
  <c r="AU429" i="9"/>
  <c r="W429" i="9"/>
  <c r="BO429" i="9" s="1"/>
  <c r="AQ429" i="9"/>
  <c r="BA431" i="9"/>
  <c r="AS431" i="9"/>
  <c r="AK431" i="9"/>
  <c r="U431" i="9"/>
  <c r="BM431" i="9" s="1"/>
  <c r="AZ431" i="9"/>
  <c r="AR431" i="9"/>
  <c r="AB431" i="9"/>
  <c r="BT431" i="9" s="1"/>
  <c r="T431" i="9"/>
  <c r="AW431" i="9"/>
  <c r="AG431" i="9"/>
  <c r="BY431" i="9" s="1"/>
  <c r="Y431" i="9"/>
  <c r="BQ431" i="9" s="1"/>
  <c r="Q431" i="9"/>
  <c r="AT431" i="9"/>
  <c r="AF431" i="9"/>
  <c r="BX431" i="9" s="1"/>
  <c r="S431" i="9"/>
  <c r="AQ431" i="9"/>
  <c r="AE431" i="9"/>
  <c r="BW431" i="9" s="1"/>
  <c r="R431" i="9"/>
  <c r="P431" i="9"/>
  <c r="AY431" i="9"/>
  <c r="AM431" i="9"/>
  <c r="AV431" i="9"/>
  <c r="AX431" i="9"/>
  <c r="AL431" i="9"/>
  <c r="AN431" i="9"/>
  <c r="AH431" i="9"/>
  <c r="AA431" i="9"/>
  <c r="BS431" i="9" s="1"/>
  <c r="V431" i="9"/>
  <c r="BN431" i="9" s="1"/>
  <c r="BB431" i="9"/>
  <c r="AU431" i="9"/>
  <c r="AF381" i="9"/>
  <c r="BX381" i="9" s="1"/>
  <c r="AU382" i="9"/>
  <c r="AM382" i="9"/>
  <c r="AE382" i="9"/>
  <c r="BW382" i="9" s="1"/>
  <c r="W382" i="9"/>
  <c r="BO382" i="9" s="1"/>
  <c r="O382" i="9"/>
  <c r="BG382" i="9" s="1"/>
  <c r="BB382" i="9"/>
  <c r="AT382" i="9"/>
  <c r="AL382" i="9"/>
  <c r="AD382" i="9"/>
  <c r="BV382" i="9" s="1"/>
  <c r="V382" i="9"/>
  <c r="BN382" i="9" s="1"/>
  <c r="N382" i="9"/>
  <c r="BA382" i="9"/>
  <c r="AS382" i="9"/>
  <c r="AK382" i="9"/>
  <c r="AC382" i="9"/>
  <c r="BU382" i="9" s="1"/>
  <c r="U382" i="9"/>
  <c r="BM382" i="9" s="1"/>
  <c r="AZ382" i="9"/>
  <c r="AR382" i="9"/>
  <c r="AJ382" i="9"/>
  <c r="AB382" i="9"/>
  <c r="BT382" i="9" s="1"/>
  <c r="T382" i="9"/>
  <c r="BL382" i="9" s="1"/>
  <c r="AY382" i="9"/>
  <c r="AQ382" i="9"/>
  <c r="AI382" i="9"/>
  <c r="AA382" i="9"/>
  <c r="BS382" i="9" s="1"/>
  <c r="S382" i="9"/>
  <c r="BK382" i="9" s="1"/>
  <c r="AX382" i="9"/>
  <c r="AP382" i="9"/>
  <c r="AH382" i="9"/>
  <c r="Z382" i="9"/>
  <c r="BR382" i="9" s="1"/>
  <c r="R382" i="9"/>
  <c r="BJ382" i="9" s="1"/>
  <c r="AG382" i="9"/>
  <c r="X382" i="9"/>
  <c r="BP382" i="9" s="1"/>
  <c r="AF382" i="9"/>
  <c r="Y382" i="9"/>
  <c r="BQ382" i="9" s="1"/>
  <c r="AN382" i="9"/>
  <c r="AW382" i="9"/>
  <c r="Q382" i="9"/>
  <c r="BI382" i="9" s="1"/>
  <c r="AV382" i="9"/>
  <c r="P382" i="9"/>
  <c r="BH382" i="9" s="1"/>
  <c r="AO382" i="9"/>
  <c r="L383" i="9"/>
  <c r="K383" i="9"/>
  <c r="J383" i="9"/>
  <c r="F384" i="9"/>
  <c r="Q477" i="1"/>
  <c r="K474" i="1"/>
  <c r="Q474" i="1"/>
  <c r="Q443" i="1"/>
  <c r="I443" i="1"/>
  <c r="H440" i="1"/>
  <c r="P372" i="1"/>
  <c r="H338" i="1"/>
  <c r="L338" i="1"/>
  <c r="O304" i="1"/>
  <c r="F472" i="1"/>
  <c r="E472" i="1"/>
  <c r="D472" i="1"/>
  <c r="C472" i="1"/>
  <c r="F473" i="1"/>
  <c r="E473" i="1"/>
  <c r="D473" i="1"/>
  <c r="C473" i="1"/>
  <c r="L477" i="1"/>
  <c r="J474" i="1"/>
  <c r="H477" i="1"/>
  <c r="O477" i="1"/>
  <c r="P474" i="1"/>
  <c r="M474" i="1"/>
  <c r="P477" i="1"/>
  <c r="G477" i="1"/>
  <c r="F468" i="1"/>
  <c r="E468" i="1"/>
  <c r="D468" i="1"/>
  <c r="D476" i="1" s="1"/>
  <c r="BG616" i="9" s="1"/>
  <c r="C468" i="1"/>
  <c r="C476" i="1" s="1"/>
  <c r="BF616" i="9" s="1"/>
  <c r="H474" i="1"/>
  <c r="O474" i="1"/>
  <c r="K477" i="1"/>
  <c r="N474" i="1"/>
  <c r="N477" i="1"/>
  <c r="C471" i="1"/>
  <c r="F471" i="1"/>
  <c r="G474" i="1"/>
  <c r="E471" i="1"/>
  <c r="D471" i="1"/>
  <c r="L474" i="1"/>
  <c r="J477" i="1"/>
  <c r="M477" i="1"/>
  <c r="D470" i="1"/>
  <c r="C470" i="1"/>
  <c r="E470" i="1"/>
  <c r="F470" i="1"/>
  <c r="I477" i="1"/>
  <c r="N443" i="1"/>
  <c r="J443" i="1"/>
  <c r="C437" i="1"/>
  <c r="F437" i="1"/>
  <c r="G440" i="1"/>
  <c r="E437" i="1"/>
  <c r="D437" i="1"/>
  <c r="D436" i="1"/>
  <c r="C436" i="1"/>
  <c r="E436" i="1"/>
  <c r="F436" i="1"/>
  <c r="F438" i="1"/>
  <c r="E438" i="1"/>
  <c r="D438" i="1"/>
  <c r="C438" i="1"/>
  <c r="O440" i="1"/>
  <c r="L440" i="1"/>
  <c r="P443" i="1"/>
  <c r="Q440" i="1"/>
  <c r="M443" i="1"/>
  <c r="N440" i="1"/>
  <c r="L443" i="1"/>
  <c r="O443" i="1"/>
  <c r="F434" i="1"/>
  <c r="G443" i="1"/>
  <c r="E434" i="1"/>
  <c r="E442" i="1" s="1"/>
  <c r="BH569" i="9" s="1"/>
  <c r="D434" i="1"/>
  <c r="D442" i="1" s="1"/>
  <c r="BG569" i="9" s="1"/>
  <c r="C434" i="1"/>
  <c r="F439" i="1"/>
  <c r="E439" i="1"/>
  <c r="D439" i="1"/>
  <c r="C439" i="1"/>
  <c r="H443" i="1"/>
  <c r="P440" i="1"/>
  <c r="M440" i="1"/>
  <c r="K443" i="1"/>
  <c r="P406" i="1"/>
  <c r="R406" i="1"/>
  <c r="P409" i="1"/>
  <c r="O409" i="1"/>
  <c r="H406" i="1"/>
  <c r="N409" i="1"/>
  <c r="M409" i="1"/>
  <c r="N406" i="1"/>
  <c r="F400" i="1"/>
  <c r="E400" i="1"/>
  <c r="D400" i="1"/>
  <c r="C400" i="1"/>
  <c r="G409" i="1"/>
  <c r="L409" i="1"/>
  <c r="M406" i="1"/>
  <c r="S409" i="1"/>
  <c r="F401" i="1"/>
  <c r="E401" i="1"/>
  <c r="D401" i="1"/>
  <c r="C401" i="1"/>
  <c r="R409" i="1"/>
  <c r="L406" i="1"/>
  <c r="J409" i="1"/>
  <c r="S406" i="1"/>
  <c r="Q409" i="1"/>
  <c r="H409" i="1"/>
  <c r="K409" i="1"/>
  <c r="O406" i="1"/>
  <c r="F403" i="1"/>
  <c r="G406" i="1"/>
  <c r="E403" i="1"/>
  <c r="D403" i="1"/>
  <c r="C403" i="1"/>
  <c r="D402" i="1"/>
  <c r="C402" i="1"/>
  <c r="F402" i="1"/>
  <c r="E402" i="1"/>
  <c r="K406" i="1"/>
  <c r="I409" i="1"/>
  <c r="F404" i="1"/>
  <c r="E404" i="1"/>
  <c r="D404" i="1"/>
  <c r="C404" i="1"/>
  <c r="F405" i="1"/>
  <c r="E405" i="1"/>
  <c r="D405" i="1"/>
  <c r="C405" i="1"/>
  <c r="R372" i="1"/>
  <c r="P375" i="1"/>
  <c r="O375" i="1"/>
  <c r="H372" i="1"/>
  <c r="N375" i="1"/>
  <c r="M375" i="1"/>
  <c r="N372" i="1"/>
  <c r="F366" i="1"/>
  <c r="E366" i="1"/>
  <c r="D366" i="1"/>
  <c r="C366" i="1"/>
  <c r="G375" i="1"/>
  <c r="S375" i="1"/>
  <c r="F367" i="1"/>
  <c r="E367" i="1"/>
  <c r="D367" i="1"/>
  <c r="C367" i="1"/>
  <c r="H375" i="1"/>
  <c r="K375" i="1"/>
  <c r="R375" i="1"/>
  <c r="L375" i="1"/>
  <c r="O372" i="1"/>
  <c r="L372" i="1"/>
  <c r="J375" i="1"/>
  <c r="S372" i="1"/>
  <c r="Q375" i="1"/>
  <c r="F369" i="1"/>
  <c r="G372" i="1"/>
  <c r="E369" i="1"/>
  <c r="D369" i="1"/>
  <c r="C369" i="1"/>
  <c r="D368" i="1"/>
  <c r="C368" i="1"/>
  <c r="F368" i="1"/>
  <c r="E368" i="1"/>
  <c r="K372" i="1"/>
  <c r="I375" i="1"/>
  <c r="F370" i="1"/>
  <c r="E370" i="1"/>
  <c r="D370" i="1"/>
  <c r="C370" i="1"/>
  <c r="F371" i="1"/>
  <c r="E371" i="1"/>
  <c r="D371" i="1"/>
  <c r="C371" i="1"/>
  <c r="F334" i="1"/>
  <c r="E334" i="1"/>
  <c r="D334" i="1"/>
  <c r="C334" i="1"/>
  <c r="K338" i="1"/>
  <c r="L341" i="1"/>
  <c r="F336" i="1"/>
  <c r="E336" i="1"/>
  <c r="C336" i="1"/>
  <c r="D336" i="1"/>
  <c r="K341" i="1"/>
  <c r="H341" i="1"/>
  <c r="F332" i="1"/>
  <c r="E332" i="1"/>
  <c r="G341" i="1"/>
  <c r="D332" i="1"/>
  <c r="C332" i="1"/>
  <c r="M341" i="1"/>
  <c r="R338" i="1"/>
  <c r="Q338" i="1"/>
  <c r="N338" i="1"/>
  <c r="D337" i="1"/>
  <c r="C337" i="1"/>
  <c r="F337" i="1"/>
  <c r="E337" i="1"/>
  <c r="D333" i="1"/>
  <c r="C333" i="1"/>
  <c r="F333" i="1"/>
  <c r="E333" i="1"/>
  <c r="N341" i="1"/>
  <c r="R341" i="1"/>
  <c r="J341" i="1"/>
  <c r="I341" i="1"/>
  <c r="D335" i="1"/>
  <c r="C335" i="1"/>
  <c r="F335" i="1"/>
  <c r="G338" i="1"/>
  <c r="E335" i="1"/>
  <c r="M338" i="1"/>
  <c r="Q341" i="1"/>
  <c r="O338" i="1"/>
  <c r="S341" i="1"/>
  <c r="J338" i="1"/>
  <c r="I338" i="1"/>
  <c r="P341" i="1"/>
  <c r="O341" i="1"/>
  <c r="F303" i="1"/>
  <c r="E303" i="1"/>
  <c r="D303" i="1"/>
  <c r="C303" i="1"/>
  <c r="M304" i="1"/>
  <c r="S307" i="1"/>
  <c r="F302" i="1"/>
  <c r="D302" i="1"/>
  <c r="E302" i="1"/>
  <c r="C302" i="1"/>
  <c r="R304" i="1"/>
  <c r="P307" i="1"/>
  <c r="Q304" i="1"/>
  <c r="N304" i="1"/>
  <c r="K307" i="1"/>
  <c r="K304" i="1"/>
  <c r="O307" i="1"/>
  <c r="F298" i="1"/>
  <c r="E298" i="1"/>
  <c r="D298" i="1"/>
  <c r="C298" i="1"/>
  <c r="G307" i="1"/>
  <c r="L307" i="1"/>
  <c r="F301" i="1"/>
  <c r="G304" i="1"/>
  <c r="E301" i="1"/>
  <c r="D301" i="1"/>
  <c r="C301" i="1"/>
  <c r="D300" i="1"/>
  <c r="C300" i="1"/>
  <c r="E300" i="1"/>
  <c r="F300" i="1"/>
  <c r="S304" i="1"/>
  <c r="I307" i="1"/>
  <c r="P304" i="1"/>
  <c r="M307" i="1"/>
  <c r="R307" i="1"/>
  <c r="H307" i="1"/>
  <c r="Q307" i="1"/>
  <c r="H304" i="1"/>
  <c r="L304" i="1"/>
  <c r="J307" i="1"/>
  <c r="N307" i="1"/>
  <c r="G59" i="12"/>
  <c r="H59" i="12"/>
  <c r="I59" i="12"/>
  <c r="J59" i="12"/>
  <c r="K59" i="12"/>
  <c r="L59" i="12"/>
  <c r="M59" i="12"/>
  <c r="N59" i="12"/>
  <c r="O59" i="12"/>
  <c r="P59" i="12"/>
  <c r="Q59" i="12"/>
  <c r="R59" i="12"/>
  <c r="S59" i="12"/>
  <c r="T59" i="12"/>
  <c r="U59" i="12"/>
  <c r="V59" i="12"/>
  <c r="W59" i="12"/>
  <c r="X59" i="12"/>
  <c r="Y59" i="12"/>
  <c r="Z59" i="12"/>
  <c r="B59" i="12" s="1"/>
  <c r="AA59" i="12"/>
  <c r="AB59" i="12"/>
  <c r="AC59" i="12"/>
  <c r="AD59" i="12"/>
  <c r="AE59" i="12"/>
  <c r="AF59" i="12"/>
  <c r="AG59" i="12"/>
  <c r="AH59" i="12"/>
  <c r="AI59" i="12"/>
  <c r="AJ59" i="12"/>
  <c r="AK59" i="12"/>
  <c r="AL59" i="12"/>
  <c r="AM59" i="12"/>
  <c r="AN59" i="12"/>
  <c r="AO59" i="12"/>
  <c r="AP59" i="12"/>
  <c r="AQ59" i="12"/>
  <c r="AR59" i="12"/>
  <c r="AS59" i="12"/>
  <c r="AT59" i="12"/>
  <c r="F59" i="12"/>
  <c r="H6" i="7"/>
  <c r="H17" i="13" s="1"/>
  <c r="H7" i="7"/>
  <c r="H18" i="13" s="1"/>
  <c r="K18" i="13" s="1"/>
  <c r="H8" i="7"/>
  <c r="H19" i="13" s="1"/>
  <c r="K19" i="13" s="1"/>
  <c r="H9" i="7"/>
  <c r="H20" i="13" s="1"/>
  <c r="K20" i="13" s="1"/>
  <c r="H10" i="7"/>
  <c r="H21" i="13" s="1"/>
  <c r="K21" i="13" s="1"/>
  <c r="H5" i="7"/>
  <c r="H16" i="13" s="1"/>
  <c r="G1369" i="9"/>
  <c r="G1370" i="9" s="1"/>
  <c r="G1371" i="9" s="1"/>
  <c r="G1372" i="9" s="1"/>
  <c r="G1373" i="9" s="1"/>
  <c r="G1374" i="9" s="1"/>
  <c r="G1375" i="9" s="1"/>
  <c r="G1376" i="9" s="1"/>
  <c r="G1377" i="9" s="1"/>
  <c r="G1378" i="9" s="1"/>
  <c r="G1379" i="9" s="1"/>
  <c r="G1380" i="9" s="1"/>
  <c r="G1381" i="9" s="1"/>
  <c r="G1382" i="9" s="1"/>
  <c r="G1383" i="9" s="1"/>
  <c r="G1384" i="9" s="1"/>
  <c r="G1385" i="9" s="1"/>
  <c r="G1386" i="9" s="1"/>
  <c r="G1387" i="9" s="1"/>
  <c r="G1388" i="9" s="1"/>
  <c r="G1389" i="9" s="1"/>
  <c r="G1390" i="9" s="1"/>
  <c r="G1391" i="9" s="1"/>
  <c r="G1392" i="9" s="1"/>
  <c r="G1393" i="9" s="1"/>
  <c r="G1394" i="9" s="1"/>
  <c r="G1395" i="9" s="1"/>
  <c r="G1396" i="9" s="1"/>
  <c r="G1397" i="9" s="1"/>
  <c r="G1398" i="9" s="1"/>
  <c r="G1399" i="9" s="1"/>
  <c r="G1400" i="9" s="1"/>
  <c r="G1401" i="9" s="1"/>
  <c r="G1402" i="9" s="1"/>
  <c r="G1403" i="9" s="1"/>
  <c r="G1404" i="9" s="1"/>
  <c r="G1405" i="9" s="1"/>
  <c r="G1406" i="9" s="1"/>
  <c r="G1407" i="9" s="1"/>
  <c r="G1408" i="9" s="1"/>
  <c r="G1409" i="9" s="1"/>
  <c r="F1369" i="9"/>
  <c r="F1370" i="9" s="1"/>
  <c r="Z1368" i="9"/>
  <c r="Y1368" i="9"/>
  <c r="X1368" i="9"/>
  <c r="W1368" i="9"/>
  <c r="V1368" i="9"/>
  <c r="U1368" i="9"/>
  <c r="T1368" i="9"/>
  <c r="S1368" i="9"/>
  <c r="R1368" i="9"/>
  <c r="Q1368" i="9"/>
  <c r="P1368" i="9"/>
  <c r="O1368" i="9"/>
  <c r="N1368" i="9"/>
  <c r="D1368" i="9"/>
  <c r="E1368" i="9" s="1"/>
  <c r="H1369" i="9" s="1"/>
  <c r="H1370" i="9" s="1"/>
  <c r="H1371" i="9" s="1"/>
  <c r="H1372" i="9" s="1"/>
  <c r="H1373" i="9" s="1"/>
  <c r="H1374" i="9" s="1"/>
  <c r="H1375" i="9" s="1"/>
  <c r="H1376" i="9" s="1"/>
  <c r="H1377" i="9" s="1"/>
  <c r="H1378" i="9" s="1"/>
  <c r="H1379" i="9" s="1"/>
  <c r="H1380" i="9" s="1"/>
  <c r="H1381" i="9" s="1"/>
  <c r="H1382" i="9" s="1"/>
  <c r="H1383" i="9" s="1"/>
  <c r="H1384" i="9" s="1"/>
  <c r="H1385" i="9" s="1"/>
  <c r="H1386" i="9" s="1"/>
  <c r="H1387" i="9" s="1"/>
  <c r="H1388" i="9" s="1"/>
  <c r="H1389" i="9" s="1"/>
  <c r="H1390" i="9" s="1"/>
  <c r="H1391" i="9" s="1"/>
  <c r="H1392" i="9" s="1"/>
  <c r="H1393" i="9" s="1"/>
  <c r="H1394" i="9" s="1"/>
  <c r="H1395" i="9" s="1"/>
  <c r="H1396" i="9" s="1"/>
  <c r="H1397" i="9" s="1"/>
  <c r="H1398" i="9" s="1"/>
  <c r="H1399" i="9" s="1"/>
  <c r="H1400" i="9" s="1"/>
  <c r="H1401" i="9" s="1"/>
  <c r="H1402" i="9" s="1"/>
  <c r="H1403" i="9" s="1"/>
  <c r="H1404" i="9" s="1"/>
  <c r="H1405" i="9" s="1"/>
  <c r="H1406" i="9" s="1"/>
  <c r="H1407" i="9" s="1"/>
  <c r="H1408" i="9" s="1"/>
  <c r="H1409" i="9" s="1"/>
  <c r="D1367" i="9"/>
  <c r="E1367" i="9" s="1"/>
  <c r="G1181" i="9"/>
  <c r="G1182" i="9" s="1"/>
  <c r="G1183" i="9" s="1"/>
  <c r="G1184" i="9" s="1"/>
  <c r="G1185" i="9" s="1"/>
  <c r="G1186" i="9" s="1"/>
  <c r="G1187" i="9" s="1"/>
  <c r="G1188" i="9" s="1"/>
  <c r="G1189" i="9" s="1"/>
  <c r="G1190" i="9" s="1"/>
  <c r="G1191" i="9" s="1"/>
  <c r="G1192" i="9" s="1"/>
  <c r="G1193" i="9" s="1"/>
  <c r="G1194" i="9" s="1"/>
  <c r="G1195" i="9" s="1"/>
  <c r="G1196" i="9" s="1"/>
  <c r="G1197" i="9" s="1"/>
  <c r="G1198" i="9" s="1"/>
  <c r="G1199" i="9" s="1"/>
  <c r="G1200" i="9" s="1"/>
  <c r="G1201" i="9" s="1"/>
  <c r="G1202" i="9" s="1"/>
  <c r="G1203" i="9" s="1"/>
  <c r="G1204" i="9" s="1"/>
  <c r="G1205" i="9" s="1"/>
  <c r="G1206" i="9" s="1"/>
  <c r="G1207" i="9" s="1"/>
  <c r="G1208" i="9" s="1"/>
  <c r="G1209" i="9" s="1"/>
  <c r="G1210" i="9" s="1"/>
  <c r="G1211" i="9" s="1"/>
  <c r="G1212" i="9" s="1"/>
  <c r="G1213" i="9" s="1"/>
  <c r="G1214" i="9" s="1"/>
  <c r="G1215" i="9" s="1"/>
  <c r="G1216" i="9" s="1"/>
  <c r="G1217" i="9" s="1"/>
  <c r="G1218" i="9" s="1"/>
  <c r="G1219" i="9" s="1"/>
  <c r="G1220" i="9" s="1"/>
  <c r="G1221" i="9" s="1"/>
  <c r="F1181" i="9"/>
  <c r="X1180" i="9"/>
  <c r="W1180" i="9"/>
  <c r="V1180" i="9"/>
  <c r="U1180" i="9"/>
  <c r="T1180" i="9"/>
  <c r="S1180" i="9"/>
  <c r="R1180" i="9"/>
  <c r="Q1180" i="9"/>
  <c r="P1180" i="9"/>
  <c r="O1180" i="9"/>
  <c r="N1180" i="9"/>
  <c r="D1180" i="9"/>
  <c r="E1180" i="9" s="1"/>
  <c r="H1181" i="9" s="1"/>
  <c r="H1182" i="9" s="1"/>
  <c r="H1183" i="9" s="1"/>
  <c r="H1184" i="9" s="1"/>
  <c r="H1185" i="9" s="1"/>
  <c r="H1186" i="9" s="1"/>
  <c r="H1187" i="9" s="1"/>
  <c r="H1188" i="9" s="1"/>
  <c r="H1189" i="9" s="1"/>
  <c r="H1190" i="9" s="1"/>
  <c r="H1191" i="9" s="1"/>
  <c r="H1192" i="9" s="1"/>
  <c r="H1193" i="9" s="1"/>
  <c r="H1194" i="9" s="1"/>
  <c r="H1195" i="9" s="1"/>
  <c r="H1196" i="9" s="1"/>
  <c r="H1197" i="9" s="1"/>
  <c r="H1198" i="9" s="1"/>
  <c r="H1199" i="9" s="1"/>
  <c r="H1200" i="9" s="1"/>
  <c r="H1201" i="9" s="1"/>
  <c r="H1202" i="9" s="1"/>
  <c r="H1203" i="9" s="1"/>
  <c r="H1204" i="9" s="1"/>
  <c r="H1205" i="9" s="1"/>
  <c r="H1206" i="9" s="1"/>
  <c r="H1207" i="9" s="1"/>
  <c r="H1208" i="9" s="1"/>
  <c r="H1209" i="9" s="1"/>
  <c r="H1210" i="9" s="1"/>
  <c r="H1211" i="9" s="1"/>
  <c r="H1212" i="9" s="1"/>
  <c r="H1213" i="9" s="1"/>
  <c r="H1214" i="9" s="1"/>
  <c r="H1215" i="9" s="1"/>
  <c r="H1216" i="9" s="1"/>
  <c r="H1217" i="9" s="1"/>
  <c r="H1218" i="9" s="1"/>
  <c r="H1219" i="9" s="1"/>
  <c r="H1220" i="9" s="1"/>
  <c r="H1221" i="9" s="1"/>
  <c r="D1179" i="9"/>
  <c r="E1179" i="9" s="1"/>
  <c r="F875" i="1"/>
  <c r="E875" i="1"/>
  <c r="D875" i="1"/>
  <c r="C875" i="1"/>
  <c r="F874" i="1"/>
  <c r="E874" i="1"/>
  <c r="D874" i="1"/>
  <c r="C874" i="1"/>
  <c r="F873" i="1"/>
  <c r="E873" i="1"/>
  <c r="D873" i="1"/>
  <c r="C873" i="1"/>
  <c r="F871" i="1"/>
  <c r="E871" i="1"/>
  <c r="D871" i="1"/>
  <c r="C871" i="1"/>
  <c r="F870" i="1"/>
  <c r="E870" i="1"/>
  <c r="D870" i="1"/>
  <c r="C870" i="1"/>
  <c r="F869" i="1"/>
  <c r="E869" i="1"/>
  <c r="D869" i="1"/>
  <c r="C869" i="1"/>
  <c r="F868" i="1"/>
  <c r="E868" i="1"/>
  <c r="D868" i="1"/>
  <c r="C868" i="1"/>
  <c r="F867" i="1"/>
  <c r="E867" i="1"/>
  <c r="D867" i="1"/>
  <c r="C867" i="1"/>
  <c r="F865" i="1"/>
  <c r="E865" i="1"/>
  <c r="D865" i="1"/>
  <c r="C865" i="1"/>
  <c r="F864" i="1"/>
  <c r="E864" i="1"/>
  <c r="D864" i="1"/>
  <c r="C864" i="1"/>
  <c r="F862" i="1"/>
  <c r="E862" i="1"/>
  <c r="D862" i="1"/>
  <c r="C862" i="1"/>
  <c r="F861" i="1"/>
  <c r="E861" i="1"/>
  <c r="D861" i="1"/>
  <c r="C861" i="1"/>
  <c r="F860" i="1"/>
  <c r="E860" i="1"/>
  <c r="D860" i="1"/>
  <c r="C860" i="1"/>
  <c r="F859" i="1"/>
  <c r="E859" i="1"/>
  <c r="D859" i="1"/>
  <c r="C859" i="1"/>
  <c r="F858" i="1"/>
  <c r="E858" i="1"/>
  <c r="D858" i="1"/>
  <c r="C858" i="1"/>
  <c r="F857" i="1"/>
  <c r="E857" i="1"/>
  <c r="D857" i="1"/>
  <c r="C857" i="1"/>
  <c r="L855" i="1"/>
  <c r="K855" i="1"/>
  <c r="J855" i="1"/>
  <c r="I855" i="1"/>
  <c r="H855" i="1"/>
  <c r="G855" i="1"/>
  <c r="F855" i="1"/>
  <c r="E855" i="1"/>
  <c r="D855" i="1"/>
  <c r="G993" i="9"/>
  <c r="F993" i="9"/>
  <c r="F994" i="9" s="1"/>
  <c r="Z992" i="9"/>
  <c r="Y992" i="9"/>
  <c r="X992" i="9"/>
  <c r="W992" i="9"/>
  <c r="V992" i="9"/>
  <c r="U992" i="9"/>
  <c r="T992" i="9"/>
  <c r="S992" i="9"/>
  <c r="R992" i="9"/>
  <c r="Q992" i="9"/>
  <c r="P992" i="9"/>
  <c r="O992" i="9"/>
  <c r="N992" i="9"/>
  <c r="D992" i="9"/>
  <c r="E992" i="9" s="1"/>
  <c r="H993" i="9" s="1"/>
  <c r="H994" i="9" s="1"/>
  <c r="H995" i="9" s="1"/>
  <c r="H996" i="9" s="1"/>
  <c r="H997" i="9" s="1"/>
  <c r="H998" i="9" s="1"/>
  <c r="H999" i="9" s="1"/>
  <c r="H1000" i="9" s="1"/>
  <c r="H1001" i="9" s="1"/>
  <c r="H1002" i="9" s="1"/>
  <c r="H1003" i="9" s="1"/>
  <c r="H1004" i="9" s="1"/>
  <c r="H1005" i="9" s="1"/>
  <c r="H1006" i="9" s="1"/>
  <c r="H1007" i="9" s="1"/>
  <c r="H1008" i="9" s="1"/>
  <c r="H1009" i="9" s="1"/>
  <c r="H1010" i="9" s="1"/>
  <c r="H1011" i="9" s="1"/>
  <c r="H1012" i="9" s="1"/>
  <c r="H1013" i="9" s="1"/>
  <c r="H1014" i="9" s="1"/>
  <c r="H1015" i="9" s="1"/>
  <c r="H1016" i="9" s="1"/>
  <c r="H1017" i="9" s="1"/>
  <c r="H1018" i="9" s="1"/>
  <c r="H1019" i="9" s="1"/>
  <c r="H1020" i="9" s="1"/>
  <c r="H1021" i="9" s="1"/>
  <c r="H1022" i="9" s="1"/>
  <c r="H1023" i="9" s="1"/>
  <c r="H1024" i="9" s="1"/>
  <c r="H1025" i="9" s="1"/>
  <c r="H1026" i="9" s="1"/>
  <c r="H1027" i="9" s="1"/>
  <c r="H1028" i="9" s="1"/>
  <c r="H1029" i="9" s="1"/>
  <c r="H1030" i="9" s="1"/>
  <c r="H1031" i="9" s="1"/>
  <c r="H1032" i="9" s="1"/>
  <c r="H1033" i="9" s="1"/>
  <c r="D991" i="9"/>
  <c r="E991" i="9" s="1"/>
  <c r="AA992" i="9" s="1"/>
  <c r="F739" i="1"/>
  <c r="E739" i="1"/>
  <c r="D739" i="1"/>
  <c r="C739" i="1"/>
  <c r="F738" i="1"/>
  <c r="E738" i="1"/>
  <c r="D738" i="1"/>
  <c r="C738" i="1"/>
  <c r="F737" i="1"/>
  <c r="E737" i="1"/>
  <c r="D737" i="1"/>
  <c r="C737" i="1"/>
  <c r="F735" i="1"/>
  <c r="E735" i="1"/>
  <c r="D735" i="1"/>
  <c r="C735" i="1"/>
  <c r="F734" i="1"/>
  <c r="E734" i="1"/>
  <c r="D734" i="1"/>
  <c r="C734" i="1"/>
  <c r="F733" i="1"/>
  <c r="E733" i="1"/>
  <c r="D733" i="1"/>
  <c r="C733" i="1"/>
  <c r="F732" i="1"/>
  <c r="E732" i="1"/>
  <c r="D732" i="1"/>
  <c r="C732" i="1"/>
  <c r="F731" i="1"/>
  <c r="E731" i="1"/>
  <c r="D731" i="1"/>
  <c r="C731" i="1"/>
  <c r="F729" i="1"/>
  <c r="E729" i="1"/>
  <c r="D729" i="1"/>
  <c r="C729" i="1"/>
  <c r="F728" i="1"/>
  <c r="E728" i="1"/>
  <c r="D728" i="1"/>
  <c r="C728" i="1"/>
  <c r="F726" i="1"/>
  <c r="E726" i="1"/>
  <c r="D726" i="1"/>
  <c r="C726" i="1"/>
  <c r="F725" i="1"/>
  <c r="E725" i="1"/>
  <c r="D725" i="1"/>
  <c r="C725" i="1"/>
  <c r="F724" i="1"/>
  <c r="E724" i="1"/>
  <c r="D724" i="1"/>
  <c r="C724" i="1"/>
  <c r="F723" i="1"/>
  <c r="E723" i="1"/>
  <c r="D723" i="1"/>
  <c r="C723" i="1"/>
  <c r="F722" i="1"/>
  <c r="E722" i="1"/>
  <c r="D722" i="1"/>
  <c r="C722" i="1"/>
  <c r="F721" i="1"/>
  <c r="E721" i="1"/>
  <c r="D721" i="1"/>
  <c r="C721" i="1"/>
  <c r="L719" i="1"/>
  <c r="K719" i="1"/>
  <c r="J719" i="1"/>
  <c r="I719" i="1"/>
  <c r="H719" i="1"/>
  <c r="G719" i="1"/>
  <c r="F719" i="1"/>
  <c r="E719" i="1"/>
  <c r="D719" i="1"/>
  <c r="G805" i="9"/>
  <c r="G806" i="9" s="1"/>
  <c r="G807" i="9" s="1"/>
  <c r="G808" i="9" s="1"/>
  <c r="G809" i="9" s="1"/>
  <c r="G810" i="9" s="1"/>
  <c r="G811" i="9" s="1"/>
  <c r="G812" i="9" s="1"/>
  <c r="G813" i="9" s="1"/>
  <c r="G814" i="9" s="1"/>
  <c r="G815" i="9" s="1"/>
  <c r="G816" i="9" s="1"/>
  <c r="G817" i="9" s="1"/>
  <c r="G818" i="9" s="1"/>
  <c r="G819" i="9" s="1"/>
  <c r="G820" i="9" s="1"/>
  <c r="G821" i="9" s="1"/>
  <c r="G822" i="9" s="1"/>
  <c r="G823" i="9" s="1"/>
  <c r="G824" i="9" s="1"/>
  <c r="G825" i="9" s="1"/>
  <c r="G826" i="9" s="1"/>
  <c r="G827" i="9" s="1"/>
  <c r="G828" i="9" s="1"/>
  <c r="G829" i="9" s="1"/>
  <c r="G830" i="9" s="1"/>
  <c r="G831" i="9" s="1"/>
  <c r="G832" i="9" s="1"/>
  <c r="G833" i="9" s="1"/>
  <c r="G834" i="9" s="1"/>
  <c r="G835" i="9" s="1"/>
  <c r="G836" i="9" s="1"/>
  <c r="G837" i="9" s="1"/>
  <c r="G838" i="9" s="1"/>
  <c r="G839" i="9" s="1"/>
  <c r="G840" i="9" s="1"/>
  <c r="G841" i="9" s="1"/>
  <c r="G842" i="9" s="1"/>
  <c r="G843" i="9" s="1"/>
  <c r="G844" i="9" s="1"/>
  <c r="G845" i="9" s="1"/>
  <c r="F805" i="9"/>
  <c r="F806" i="9" s="1"/>
  <c r="AB804" i="9"/>
  <c r="AA804" i="9"/>
  <c r="Z804" i="9"/>
  <c r="Y804" i="9"/>
  <c r="X804" i="9"/>
  <c r="W804" i="9"/>
  <c r="V804" i="9"/>
  <c r="U804" i="9"/>
  <c r="T804" i="9"/>
  <c r="S804" i="9"/>
  <c r="R804" i="9"/>
  <c r="Q804" i="9"/>
  <c r="P804" i="9"/>
  <c r="O804" i="9"/>
  <c r="N804" i="9"/>
  <c r="D804" i="9"/>
  <c r="E804" i="9" s="1"/>
  <c r="H805" i="9" s="1"/>
  <c r="H806" i="9" s="1"/>
  <c r="H807" i="9" s="1"/>
  <c r="H808" i="9" s="1"/>
  <c r="H809" i="9" s="1"/>
  <c r="H810" i="9" s="1"/>
  <c r="H811" i="9" s="1"/>
  <c r="H812" i="9" s="1"/>
  <c r="H813" i="9" s="1"/>
  <c r="H814" i="9" s="1"/>
  <c r="H815" i="9" s="1"/>
  <c r="H816" i="9" s="1"/>
  <c r="H817" i="9" s="1"/>
  <c r="H818" i="9" s="1"/>
  <c r="H819" i="9" s="1"/>
  <c r="H820" i="9" s="1"/>
  <c r="H821" i="9" s="1"/>
  <c r="H822" i="9" s="1"/>
  <c r="H823" i="9" s="1"/>
  <c r="H824" i="9" s="1"/>
  <c r="H825" i="9" s="1"/>
  <c r="H826" i="9" s="1"/>
  <c r="H827" i="9" s="1"/>
  <c r="H828" i="9" s="1"/>
  <c r="H829" i="9" s="1"/>
  <c r="H830" i="9" s="1"/>
  <c r="H831" i="9" s="1"/>
  <c r="H832" i="9" s="1"/>
  <c r="H833" i="9" s="1"/>
  <c r="H834" i="9" s="1"/>
  <c r="H835" i="9" s="1"/>
  <c r="H836" i="9" s="1"/>
  <c r="H837" i="9" s="1"/>
  <c r="H838" i="9" s="1"/>
  <c r="H839" i="9" s="1"/>
  <c r="H840" i="9" s="1"/>
  <c r="H841" i="9" s="1"/>
  <c r="H842" i="9" s="1"/>
  <c r="H843" i="9" s="1"/>
  <c r="H844" i="9" s="1"/>
  <c r="H845" i="9" s="1"/>
  <c r="D803" i="9"/>
  <c r="E803" i="9" s="1"/>
  <c r="AC804" i="9" s="1"/>
  <c r="F603" i="1"/>
  <c r="E603" i="1"/>
  <c r="D603" i="1"/>
  <c r="C603" i="1"/>
  <c r="F602" i="1"/>
  <c r="E602" i="1"/>
  <c r="D602" i="1"/>
  <c r="C602" i="1"/>
  <c r="F601" i="1"/>
  <c r="E601" i="1"/>
  <c r="D601" i="1"/>
  <c r="C601" i="1"/>
  <c r="F599" i="1"/>
  <c r="E599" i="1"/>
  <c r="D599" i="1"/>
  <c r="C599" i="1"/>
  <c r="F598" i="1"/>
  <c r="E598" i="1"/>
  <c r="D598" i="1"/>
  <c r="C598" i="1"/>
  <c r="F597" i="1"/>
  <c r="E597" i="1"/>
  <c r="D597" i="1"/>
  <c r="C597" i="1"/>
  <c r="F596" i="1"/>
  <c r="E596" i="1"/>
  <c r="D596" i="1"/>
  <c r="C596" i="1"/>
  <c r="F595" i="1"/>
  <c r="E595" i="1"/>
  <c r="D595" i="1"/>
  <c r="C595" i="1"/>
  <c r="F593" i="1"/>
  <c r="E593" i="1"/>
  <c r="D593" i="1"/>
  <c r="C593" i="1"/>
  <c r="F592" i="1"/>
  <c r="E592" i="1"/>
  <c r="D592" i="1"/>
  <c r="C592" i="1"/>
  <c r="F590" i="1"/>
  <c r="E590" i="1"/>
  <c r="D590" i="1"/>
  <c r="C590" i="1"/>
  <c r="F589" i="1"/>
  <c r="E589" i="1"/>
  <c r="D589" i="1"/>
  <c r="C589" i="1"/>
  <c r="F588" i="1"/>
  <c r="E588" i="1"/>
  <c r="D588" i="1"/>
  <c r="C588" i="1"/>
  <c r="F587" i="1"/>
  <c r="E587" i="1"/>
  <c r="D587" i="1"/>
  <c r="C587" i="1"/>
  <c r="F586" i="1"/>
  <c r="E586" i="1"/>
  <c r="D586" i="1"/>
  <c r="C586" i="1"/>
  <c r="F585" i="1"/>
  <c r="E585" i="1"/>
  <c r="D585" i="1"/>
  <c r="C585" i="1"/>
  <c r="L583" i="1"/>
  <c r="K583" i="1"/>
  <c r="J583" i="1"/>
  <c r="I583" i="1"/>
  <c r="H583" i="1"/>
  <c r="G583" i="1"/>
  <c r="F583" i="1"/>
  <c r="E583" i="1"/>
  <c r="D583" i="1"/>
  <c r="G335" i="9"/>
  <c r="G336" i="9" s="1"/>
  <c r="G337" i="9" s="1"/>
  <c r="G338" i="9" s="1"/>
  <c r="G339" i="9" s="1"/>
  <c r="G340" i="9" s="1"/>
  <c r="G341" i="9" s="1"/>
  <c r="G342" i="9" s="1"/>
  <c r="G343" i="9" s="1"/>
  <c r="G344" i="9" s="1"/>
  <c r="G345" i="9" s="1"/>
  <c r="G346" i="9" s="1"/>
  <c r="G347" i="9" s="1"/>
  <c r="G348" i="9" s="1"/>
  <c r="G349" i="9" s="1"/>
  <c r="G350" i="9" s="1"/>
  <c r="G351" i="9" s="1"/>
  <c r="G352" i="9" s="1"/>
  <c r="G353" i="9" s="1"/>
  <c r="G354" i="9" s="1"/>
  <c r="G355" i="9" s="1"/>
  <c r="G356" i="9" s="1"/>
  <c r="G357" i="9" s="1"/>
  <c r="G358" i="9" s="1"/>
  <c r="G359" i="9" s="1"/>
  <c r="G360" i="9" s="1"/>
  <c r="G361" i="9" s="1"/>
  <c r="G362" i="9" s="1"/>
  <c r="G363" i="9" s="1"/>
  <c r="G364" i="9" s="1"/>
  <c r="G365" i="9" s="1"/>
  <c r="G366" i="9" s="1"/>
  <c r="G367" i="9" s="1"/>
  <c r="G368" i="9" s="1"/>
  <c r="G369" i="9" s="1"/>
  <c r="G370" i="9" s="1"/>
  <c r="G371" i="9" s="1"/>
  <c r="G372" i="9" s="1"/>
  <c r="G373" i="9" s="1"/>
  <c r="G374" i="9" s="1"/>
  <c r="G375" i="9" s="1"/>
  <c r="F335" i="9"/>
  <c r="AP334" i="9"/>
  <c r="AQ334" i="9" s="1"/>
  <c r="AR334" i="9" s="1"/>
  <c r="AO334" i="9"/>
  <c r="AN334" i="9"/>
  <c r="AM334" i="9"/>
  <c r="AL334" i="9"/>
  <c r="AK334" i="9"/>
  <c r="AJ334" i="9"/>
  <c r="AI334" i="9"/>
  <c r="AH334" i="9"/>
  <c r="AG334" i="9"/>
  <c r="AF334" i="9"/>
  <c r="AE334" i="9"/>
  <c r="AD334" i="9"/>
  <c r="AC334" i="9"/>
  <c r="AB334" i="9"/>
  <c r="AA334" i="9"/>
  <c r="Z334" i="9"/>
  <c r="Y334" i="9"/>
  <c r="X334" i="9"/>
  <c r="W334" i="9"/>
  <c r="V334" i="9"/>
  <c r="U334" i="9"/>
  <c r="T334" i="9"/>
  <c r="S334" i="9"/>
  <c r="R334" i="9"/>
  <c r="Q334" i="9"/>
  <c r="P334" i="9"/>
  <c r="O334" i="9"/>
  <c r="N334" i="9"/>
  <c r="D334" i="9"/>
  <c r="E334" i="9" s="1"/>
  <c r="H335" i="9" s="1"/>
  <c r="D333" i="9"/>
  <c r="E333" i="9" s="1"/>
  <c r="F263" i="1"/>
  <c r="E263" i="1"/>
  <c r="D263" i="1"/>
  <c r="C263" i="1"/>
  <c r="F262" i="1"/>
  <c r="E262" i="1"/>
  <c r="D262" i="1"/>
  <c r="C262" i="1"/>
  <c r="F261" i="1"/>
  <c r="E261" i="1"/>
  <c r="D261" i="1"/>
  <c r="C261" i="1"/>
  <c r="F259" i="1"/>
  <c r="E259" i="1"/>
  <c r="D259" i="1"/>
  <c r="C259" i="1"/>
  <c r="F258" i="1"/>
  <c r="E258" i="1"/>
  <c r="D258" i="1"/>
  <c r="C258" i="1"/>
  <c r="F257" i="1"/>
  <c r="E257" i="1"/>
  <c r="D257" i="1"/>
  <c r="C257" i="1"/>
  <c r="F256" i="1"/>
  <c r="E256" i="1"/>
  <c r="D256" i="1"/>
  <c r="C256" i="1"/>
  <c r="F255" i="1"/>
  <c r="E255" i="1"/>
  <c r="D255" i="1"/>
  <c r="C255" i="1"/>
  <c r="F253" i="1"/>
  <c r="E253" i="1"/>
  <c r="D253" i="1"/>
  <c r="C253" i="1"/>
  <c r="F252" i="1"/>
  <c r="E252" i="1"/>
  <c r="D252" i="1"/>
  <c r="C252" i="1"/>
  <c r="F250" i="1"/>
  <c r="E250" i="1"/>
  <c r="D250" i="1"/>
  <c r="C250" i="1"/>
  <c r="F249" i="1"/>
  <c r="E249" i="1"/>
  <c r="D249" i="1"/>
  <c r="C249" i="1"/>
  <c r="F248" i="1"/>
  <c r="E248" i="1"/>
  <c r="D248" i="1"/>
  <c r="C248" i="1"/>
  <c r="F247" i="1"/>
  <c r="E247" i="1"/>
  <c r="D247" i="1"/>
  <c r="C247" i="1"/>
  <c r="F246" i="1"/>
  <c r="E246" i="1"/>
  <c r="D246" i="1"/>
  <c r="C246" i="1"/>
  <c r="F245" i="1"/>
  <c r="E245" i="1"/>
  <c r="D245" i="1"/>
  <c r="C245" i="1"/>
  <c r="L243" i="1"/>
  <c r="K243" i="1"/>
  <c r="J243" i="1"/>
  <c r="I243" i="1"/>
  <c r="H243" i="1"/>
  <c r="G243" i="1"/>
  <c r="F243" i="1"/>
  <c r="E243" i="1"/>
  <c r="D243" i="1"/>
  <c r="G147" i="9"/>
  <c r="G148" i="9" s="1"/>
  <c r="G149" i="9" s="1"/>
  <c r="G150" i="9" s="1"/>
  <c r="G151" i="9" s="1"/>
  <c r="G152" i="9" s="1"/>
  <c r="G153" i="9" s="1"/>
  <c r="G154" i="9" s="1"/>
  <c r="G155" i="9" s="1"/>
  <c r="G156" i="9" s="1"/>
  <c r="G157" i="9" s="1"/>
  <c r="G158" i="9" s="1"/>
  <c r="G159" i="9" s="1"/>
  <c r="G160" i="9" s="1"/>
  <c r="G161" i="9" s="1"/>
  <c r="G162" i="9" s="1"/>
  <c r="G163" i="9" s="1"/>
  <c r="G164" i="9" s="1"/>
  <c r="G165" i="9" s="1"/>
  <c r="G166" i="9" s="1"/>
  <c r="G167" i="9" s="1"/>
  <c r="G168" i="9" s="1"/>
  <c r="G169" i="9" s="1"/>
  <c r="G170" i="9" s="1"/>
  <c r="G171" i="9" s="1"/>
  <c r="G172" i="9" s="1"/>
  <c r="G173" i="9" s="1"/>
  <c r="G174" i="9" s="1"/>
  <c r="G175" i="9" s="1"/>
  <c r="G176" i="9" s="1"/>
  <c r="G177" i="9" s="1"/>
  <c r="G178" i="9" s="1"/>
  <c r="G179" i="9" s="1"/>
  <c r="G180" i="9" s="1"/>
  <c r="G181" i="9" s="1"/>
  <c r="G182" i="9" s="1"/>
  <c r="G183" i="9" s="1"/>
  <c r="G184" i="9" s="1"/>
  <c r="G185" i="9" s="1"/>
  <c r="G186" i="9" s="1"/>
  <c r="G187" i="9" s="1"/>
  <c r="F147" i="9"/>
  <c r="AJ146" i="9"/>
  <c r="AI146" i="9"/>
  <c r="AH146" i="9"/>
  <c r="AG146" i="9"/>
  <c r="AF146" i="9"/>
  <c r="AE146" i="9"/>
  <c r="AD146" i="9"/>
  <c r="AC146" i="9"/>
  <c r="AB146" i="9"/>
  <c r="AA146" i="9"/>
  <c r="Z146" i="9"/>
  <c r="Y146" i="9"/>
  <c r="X146" i="9"/>
  <c r="W146" i="9"/>
  <c r="V146" i="9"/>
  <c r="U146" i="9"/>
  <c r="T146" i="9"/>
  <c r="S146" i="9"/>
  <c r="R146" i="9"/>
  <c r="Q146" i="9"/>
  <c r="P146" i="9"/>
  <c r="O146" i="9"/>
  <c r="N146" i="9"/>
  <c r="D146" i="9"/>
  <c r="E146" i="9" s="1"/>
  <c r="H147" i="9" s="1"/>
  <c r="D145" i="9"/>
  <c r="E145" i="9" s="1"/>
  <c r="F127" i="1"/>
  <c r="E127" i="1"/>
  <c r="D127" i="1"/>
  <c r="C127" i="1"/>
  <c r="F126" i="1"/>
  <c r="E126" i="1"/>
  <c r="D126" i="1"/>
  <c r="C126" i="1"/>
  <c r="F125" i="1"/>
  <c r="E125" i="1"/>
  <c r="D125" i="1"/>
  <c r="C125" i="1"/>
  <c r="F123" i="1"/>
  <c r="E123" i="1"/>
  <c r="D123" i="1"/>
  <c r="C123" i="1"/>
  <c r="F122" i="1"/>
  <c r="E122" i="1"/>
  <c r="D122" i="1"/>
  <c r="C122" i="1"/>
  <c r="F121" i="1"/>
  <c r="E121" i="1"/>
  <c r="D121" i="1"/>
  <c r="C121" i="1"/>
  <c r="F120" i="1"/>
  <c r="E120" i="1"/>
  <c r="D120" i="1"/>
  <c r="C120" i="1"/>
  <c r="F119" i="1"/>
  <c r="E119" i="1"/>
  <c r="D119" i="1"/>
  <c r="C119" i="1"/>
  <c r="F117" i="1"/>
  <c r="E117" i="1"/>
  <c r="D117" i="1"/>
  <c r="C117" i="1"/>
  <c r="F116" i="1"/>
  <c r="E116" i="1"/>
  <c r="D116" i="1"/>
  <c r="C116" i="1"/>
  <c r="F114" i="1"/>
  <c r="E114" i="1"/>
  <c r="D114" i="1"/>
  <c r="C114" i="1"/>
  <c r="F113" i="1"/>
  <c r="E113" i="1"/>
  <c r="D113" i="1"/>
  <c r="C113" i="1"/>
  <c r="F112" i="1"/>
  <c r="E112" i="1"/>
  <c r="D112" i="1"/>
  <c r="C112" i="1"/>
  <c r="F111" i="1"/>
  <c r="E111" i="1"/>
  <c r="D111" i="1"/>
  <c r="C111" i="1"/>
  <c r="F110" i="1"/>
  <c r="E110" i="1"/>
  <c r="D110" i="1"/>
  <c r="C110" i="1"/>
  <c r="F109" i="1"/>
  <c r="E109" i="1"/>
  <c r="D109" i="1"/>
  <c r="C109" i="1"/>
  <c r="L107" i="1"/>
  <c r="K107" i="1"/>
  <c r="J107" i="1"/>
  <c r="I107" i="1"/>
  <c r="H107" i="1"/>
  <c r="G107" i="1"/>
  <c r="F107" i="1"/>
  <c r="E107" i="1"/>
  <c r="D107" i="1"/>
  <c r="N99" i="9"/>
  <c r="CI181" i="5" a="1"/>
  <c r="CI181" i="5" s="1"/>
  <c r="CH181" i="5" a="1"/>
  <c r="CH181" i="5" s="1"/>
  <c r="CG181" i="5" a="1"/>
  <c r="CG181" i="5" s="1"/>
  <c r="CF181" i="5" a="1"/>
  <c r="CF181" i="5" s="1"/>
  <c r="CE181" i="5" a="1"/>
  <c r="CE181" i="5" s="1"/>
  <c r="CD181" i="5" a="1"/>
  <c r="CD181" i="5" s="1"/>
  <c r="CC181" i="5" a="1"/>
  <c r="CC181" i="5" s="1"/>
  <c r="CB181" i="5" a="1"/>
  <c r="CB181" i="5" s="1"/>
  <c r="CA181" i="5" a="1"/>
  <c r="CA181" i="5" s="1"/>
  <c r="BZ181" i="5" a="1"/>
  <c r="BZ181" i="5" s="1"/>
  <c r="BY181" i="5" a="1"/>
  <c r="BY181" i="5" s="1"/>
  <c r="BX181" i="5" a="1"/>
  <c r="BX181" i="5" s="1"/>
  <c r="BW181" i="5" a="1"/>
  <c r="BW181" i="5" s="1"/>
  <c r="BV181" i="5" a="1"/>
  <c r="BV181" i="5" s="1"/>
  <c r="BU181" i="5" a="1"/>
  <c r="BU181" i="5" s="1"/>
  <c r="BT181" i="5" a="1"/>
  <c r="BT181" i="5" s="1"/>
  <c r="BS181" i="5" a="1"/>
  <c r="BS181" i="5" s="1"/>
  <c r="BR181" i="5" a="1"/>
  <c r="BR181" i="5" s="1"/>
  <c r="BQ181" i="5" a="1"/>
  <c r="BQ181" i="5" s="1"/>
  <c r="BP181" i="5" a="1"/>
  <c r="BP181" i="5" s="1"/>
  <c r="BO181" i="5" a="1"/>
  <c r="BO181" i="5" s="1"/>
  <c r="BN181" i="5" a="1"/>
  <c r="BN181" i="5" s="1"/>
  <c r="BM181" i="5" a="1"/>
  <c r="BM181" i="5" s="1"/>
  <c r="BL181" i="5" a="1"/>
  <c r="BL181" i="5" s="1"/>
  <c r="BK181" i="5" a="1"/>
  <c r="BK181" i="5" s="1"/>
  <c r="BJ181" i="5" a="1"/>
  <c r="BJ181" i="5" s="1"/>
  <c r="BI181" i="5" a="1"/>
  <c r="BI181" i="5" s="1"/>
  <c r="BH181" i="5" a="1"/>
  <c r="BH181" i="5" s="1"/>
  <c r="BG181" i="5" a="1"/>
  <c r="BG181" i="5" s="1"/>
  <c r="BF181" i="5" a="1"/>
  <c r="BF181" i="5" s="1"/>
  <c r="BE181" i="5" a="1"/>
  <c r="BE181" i="5" s="1"/>
  <c r="BD181" i="5" a="1"/>
  <c r="BD181" i="5" s="1"/>
  <c r="BC181" i="5" a="1"/>
  <c r="BC181" i="5" s="1"/>
  <c r="BB181" i="5" a="1"/>
  <c r="BB181" i="5" s="1"/>
  <c r="CI179" i="5" a="1"/>
  <c r="CI179" i="5" s="1"/>
  <c r="CH179" i="5" a="1"/>
  <c r="CH179" i="5" s="1"/>
  <c r="CG179" i="5" a="1"/>
  <c r="CG179" i="5" s="1"/>
  <c r="CF179" i="5" a="1"/>
  <c r="CF179" i="5" s="1"/>
  <c r="CE179" i="5" a="1"/>
  <c r="CE179" i="5" s="1"/>
  <c r="CD179" i="5" a="1"/>
  <c r="CD179" i="5" s="1"/>
  <c r="CC179" i="5" a="1"/>
  <c r="CC179" i="5" s="1"/>
  <c r="CB179" i="5" a="1"/>
  <c r="CB179" i="5" s="1"/>
  <c r="CA179" i="5" a="1"/>
  <c r="CA179" i="5" s="1"/>
  <c r="BZ179" i="5" a="1"/>
  <c r="BZ179" i="5" s="1"/>
  <c r="BY179" i="5" a="1"/>
  <c r="BY179" i="5" s="1"/>
  <c r="BX179" i="5" a="1"/>
  <c r="BX179" i="5" s="1"/>
  <c r="BW179" i="5" a="1"/>
  <c r="BW179" i="5" s="1"/>
  <c r="BV179" i="5" a="1"/>
  <c r="BV179" i="5" s="1"/>
  <c r="BU179" i="5" a="1"/>
  <c r="BU179" i="5" s="1"/>
  <c r="BT179" i="5" a="1"/>
  <c r="BT179" i="5" s="1"/>
  <c r="BS179" i="5" a="1"/>
  <c r="BS179" i="5" s="1"/>
  <c r="BR179" i="5" a="1"/>
  <c r="BR179" i="5" s="1"/>
  <c r="BQ179" i="5" a="1"/>
  <c r="BQ179" i="5" s="1"/>
  <c r="BP179" i="5" a="1"/>
  <c r="BP179" i="5" s="1"/>
  <c r="BO179" i="5" a="1"/>
  <c r="BO179" i="5" s="1"/>
  <c r="BN179" i="5" a="1"/>
  <c r="BN179" i="5" s="1"/>
  <c r="BM179" i="5" a="1"/>
  <c r="BM179" i="5" s="1"/>
  <c r="BL179" i="5" a="1"/>
  <c r="BL179" i="5" s="1"/>
  <c r="BK179" i="5" a="1"/>
  <c r="BK179" i="5" s="1"/>
  <c r="BJ179" i="5" a="1"/>
  <c r="BJ179" i="5" s="1"/>
  <c r="BI179" i="5" a="1"/>
  <c r="BI179" i="5" s="1"/>
  <c r="BH179" i="5" a="1"/>
  <c r="BH179" i="5" s="1"/>
  <c r="BG179" i="5" a="1"/>
  <c r="BG179" i="5" s="1"/>
  <c r="BF179" i="5" a="1"/>
  <c r="BF179" i="5" s="1"/>
  <c r="BE179" i="5" a="1"/>
  <c r="BE179" i="5" s="1"/>
  <c r="BD179" i="5" a="1"/>
  <c r="BD179" i="5" s="1"/>
  <c r="BC179" i="5" a="1"/>
  <c r="BC179" i="5" s="1"/>
  <c r="BB179" i="5" a="1"/>
  <c r="BB179" i="5" s="1"/>
  <c r="BA179" i="5" a="1"/>
  <c r="BA179" i="5" s="1"/>
  <c r="AZ179" i="5" a="1"/>
  <c r="AZ179" i="5" s="1"/>
  <c r="AY179" i="5" a="1"/>
  <c r="AY179" i="5" s="1"/>
  <c r="AX179" i="5" a="1"/>
  <c r="AX179" i="5" s="1"/>
  <c r="AW179" i="5" a="1"/>
  <c r="AW179" i="5" s="1"/>
  <c r="AV179" i="5" a="1"/>
  <c r="AV179" i="5" s="1"/>
  <c r="AU179" i="5" a="1"/>
  <c r="AU179" i="5" s="1"/>
  <c r="AU178" i="5" a="1"/>
  <c r="AU178" i="5" s="1"/>
  <c r="CI147" i="5" a="1"/>
  <c r="CI147" i="5" s="1"/>
  <c r="CH147" i="5" a="1"/>
  <c r="CH147" i="5" s="1"/>
  <c r="CG147" i="5" a="1"/>
  <c r="CG147" i="5" s="1"/>
  <c r="CF147" i="5" a="1"/>
  <c r="CF147" i="5" s="1"/>
  <c r="CE147" i="5" a="1"/>
  <c r="CE147" i="5" s="1"/>
  <c r="CD147" i="5" a="1"/>
  <c r="CD147" i="5" s="1"/>
  <c r="CC147" i="5" a="1"/>
  <c r="CC147" i="5" s="1"/>
  <c r="CB147" i="5" a="1"/>
  <c r="CB147" i="5" s="1"/>
  <c r="CA147" i="5" a="1"/>
  <c r="CA147" i="5" s="1"/>
  <c r="BZ147" i="5" a="1"/>
  <c r="BZ147" i="5" s="1"/>
  <c r="BY147" i="5" a="1"/>
  <c r="BY147" i="5" s="1"/>
  <c r="BX147" i="5" a="1"/>
  <c r="BX147" i="5" s="1"/>
  <c r="BW147" i="5" a="1"/>
  <c r="BW147" i="5" s="1"/>
  <c r="BV147" i="5" a="1"/>
  <c r="BV147" i="5" s="1"/>
  <c r="BU147" i="5" a="1"/>
  <c r="BU147" i="5" s="1"/>
  <c r="BT147" i="5" a="1"/>
  <c r="BT147" i="5" s="1"/>
  <c r="BS147" i="5" a="1"/>
  <c r="BS147" i="5" s="1"/>
  <c r="BR147" i="5" a="1"/>
  <c r="BR147" i="5" s="1"/>
  <c r="BQ147" i="5" a="1"/>
  <c r="BQ147" i="5" s="1"/>
  <c r="BP147" i="5" a="1"/>
  <c r="BP147" i="5" s="1"/>
  <c r="BO147" i="5" a="1"/>
  <c r="BO147" i="5" s="1"/>
  <c r="BN147" i="5" a="1"/>
  <c r="BN147" i="5" s="1"/>
  <c r="BM147" i="5" a="1"/>
  <c r="BM147" i="5" s="1"/>
  <c r="BL147" i="5" a="1"/>
  <c r="BL147" i="5" s="1"/>
  <c r="BK147" i="5" a="1"/>
  <c r="BK147" i="5" s="1"/>
  <c r="BJ147" i="5" a="1"/>
  <c r="BJ147" i="5" s="1"/>
  <c r="BI147" i="5" a="1"/>
  <c r="BI147" i="5" s="1"/>
  <c r="BH147" i="5" a="1"/>
  <c r="BH147" i="5" s="1"/>
  <c r="BG147" i="5" a="1"/>
  <c r="BG147" i="5" s="1"/>
  <c r="BF147" i="5" a="1"/>
  <c r="BF147" i="5" s="1"/>
  <c r="BE147" i="5" a="1"/>
  <c r="BE147" i="5" s="1"/>
  <c r="BD147" i="5" a="1"/>
  <c r="BD147" i="5" s="1"/>
  <c r="BC147" i="5" a="1"/>
  <c r="BC147" i="5" s="1"/>
  <c r="BB147" i="5" a="1"/>
  <c r="BB147" i="5" s="1"/>
  <c r="CI145" i="5" a="1"/>
  <c r="CI145" i="5" s="1"/>
  <c r="CH145" i="5" a="1"/>
  <c r="CH145" i="5" s="1"/>
  <c r="CG145" i="5" a="1"/>
  <c r="CG145" i="5" s="1"/>
  <c r="CF145" i="5" a="1"/>
  <c r="CF145" i="5" s="1"/>
  <c r="CE145" i="5" a="1"/>
  <c r="CE145" i="5" s="1"/>
  <c r="CD145" i="5" a="1"/>
  <c r="CD145" i="5" s="1"/>
  <c r="CC145" i="5" a="1"/>
  <c r="CC145" i="5" s="1"/>
  <c r="CB145" i="5" a="1"/>
  <c r="CB145" i="5" s="1"/>
  <c r="CA145" i="5" a="1"/>
  <c r="CA145" i="5" s="1"/>
  <c r="BZ145" i="5" a="1"/>
  <c r="BZ145" i="5" s="1"/>
  <c r="BY145" i="5" a="1"/>
  <c r="BY145" i="5" s="1"/>
  <c r="BX145" i="5" a="1"/>
  <c r="BX145" i="5" s="1"/>
  <c r="BW145" i="5" a="1"/>
  <c r="BW145" i="5" s="1"/>
  <c r="BV145" i="5" a="1"/>
  <c r="BV145" i="5" s="1"/>
  <c r="BU145" i="5" a="1"/>
  <c r="BU145" i="5" s="1"/>
  <c r="BT145" i="5" a="1"/>
  <c r="BT145" i="5" s="1"/>
  <c r="BS145" i="5" a="1"/>
  <c r="BS145" i="5" s="1"/>
  <c r="BR145" i="5" a="1"/>
  <c r="BR145" i="5" s="1"/>
  <c r="BQ145" i="5" a="1"/>
  <c r="BQ145" i="5" s="1"/>
  <c r="BP145" i="5" a="1"/>
  <c r="BP145" i="5" s="1"/>
  <c r="BO145" i="5" a="1"/>
  <c r="BO145" i="5" s="1"/>
  <c r="BN145" i="5" a="1"/>
  <c r="BN145" i="5" s="1"/>
  <c r="BM145" i="5" a="1"/>
  <c r="BM145" i="5" s="1"/>
  <c r="BL145" i="5" a="1"/>
  <c r="BL145" i="5" s="1"/>
  <c r="BK145" i="5" a="1"/>
  <c r="BK145" i="5" s="1"/>
  <c r="BJ145" i="5" a="1"/>
  <c r="BJ145" i="5" s="1"/>
  <c r="BI145" i="5" a="1"/>
  <c r="BI145" i="5" s="1"/>
  <c r="BH145" i="5" a="1"/>
  <c r="BH145" i="5" s="1"/>
  <c r="BG145" i="5" a="1"/>
  <c r="BG145" i="5" s="1"/>
  <c r="BF145" i="5" a="1"/>
  <c r="BF145" i="5" s="1"/>
  <c r="BE145" i="5" a="1"/>
  <c r="BE145" i="5" s="1"/>
  <c r="BD145" i="5" a="1"/>
  <c r="BD145" i="5" s="1"/>
  <c r="BC145" i="5" a="1"/>
  <c r="BC145" i="5" s="1"/>
  <c r="BB145" i="5" a="1"/>
  <c r="BB145" i="5" s="1"/>
  <c r="BA145" i="5" a="1"/>
  <c r="BA145" i="5" s="1"/>
  <c r="AZ145" i="5" a="1"/>
  <c r="AZ145" i="5" s="1"/>
  <c r="AY145" i="5" a="1"/>
  <c r="AY145" i="5" s="1"/>
  <c r="AX145" i="5" a="1"/>
  <c r="AX145" i="5" s="1"/>
  <c r="AW145" i="5" a="1"/>
  <c r="AW145" i="5" s="1"/>
  <c r="AV145" i="5" a="1"/>
  <c r="AV145" i="5" s="1"/>
  <c r="AU145" i="5" a="1"/>
  <c r="AU145" i="5" s="1"/>
  <c r="AU144" i="5" a="1"/>
  <c r="AU144" i="5" s="1"/>
  <c r="CI130" i="5" a="1"/>
  <c r="CI130" i="5" s="1"/>
  <c r="CH130" i="5" a="1"/>
  <c r="CH130" i="5" s="1"/>
  <c r="CG130" i="5" a="1"/>
  <c r="CG130" i="5" s="1"/>
  <c r="CF130" i="5" a="1"/>
  <c r="CF130" i="5" s="1"/>
  <c r="CE130" i="5" a="1"/>
  <c r="CE130" i="5" s="1"/>
  <c r="CD130" i="5" a="1"/>
  <c r="CD130" i="5" s="1"/>
  <c r="CC130" i="5" a="1"/>
  <c r="CC130" i="5" s="1"/>
  <c r="CB130" i="5" a="1"/>
  <c r="CB130" i="5" s="1"/>
  <c r="CA130" i="5" a="1"/>
  <c r="CA130" i="5" s="1"/>
  <c r="BZ130" i="5" a="1"/>
  <c r="BZ130" i="5" s="1"/>
  <c r="BY130" i="5" a="1"/>
  <c r="BY130" i="5" s="1"/>
  <c r="BX130" i="5" a="1"/>
  <c r="BX130" i="5" s="1"/>
  <c r="BW130" i="5" a="1"/>
  <c r="BW130" i="5" s="1"/>
  <c r="BV130" i="5" a="1"/>
  <c r="BV130" i="5" s="1"/>
  <c r="BU130" i="5" a="1"/>
  <c r="BU130" i="5" s="1"/>
  <c r="BT130" i="5" a="1"/>
  <c r="BT130" i="5" s="1"/>
  <c r="BS130" i="5" a="1"/>
  <c r="BS130" i="5" s="1"/>
  <c r="BR130" i="5" a="1"/>
  <c r="BR130" i="5" s="1"/>
  <c r="BQ130" i="5" a="1"/>
  <c r="BQ130" i="5" s="1"/>
  <c r="BP130" i="5" a="1"/>
  <c r="BP130" i="5" s="1"/>
  <c r="BO130" i="5" a="1"/>
  <c r="BO130" i="5" s="1"/>
  <c r="BN130" i="5" a="1"/>
  <c r="BN130" i="5" s="1"/>
  <c r="BM130" i="5" a="1"/>
  <c r="BM130" i="5" s="1"/>
  <c r="BL130" i="5" a="1"/>
  <c r="BL130" i="5" s="1"/>
  <c r="BK130" i="5" a="1"/>
  <c r="BK130" i="5" s="1"/>
  <c r="BJ130" i="5" a="1"/>
  <c r="BJ130" i="5" s="1"/>
  <c r="BI130" i="5" a="1"/>
  <c r="BI130" i="5" s="1"/>
  <c r="BH130" i="5" a="1"/>
  <c r="BH130" i="5" s="1"/>
  <c r="BG130" i="5" a="1"/>
  <c r="BG130" i="5" s="1"/>
  <c r="BF130" i="5" a="1"/>
  <c r="BF130" i="5" s="1"/>
  <c r="BE130" i="5" a="1"/>
  <c r="BE130" i="5" s="1"/>
  <c r="BD130" i="5" a="1"/>
  <c r="BD130" i="5" s="1"/>
  <c r="BC130" i="5" a="1"/>
  <c r="BC130" i="5" s="1"/>
  <c r="BB130" i="5" a="1"/>
  <c r="BB130" i="5" s="1"/>
  <c r="CI128" i="5" a="1"/>
  <c r="CI128" i="5" s="1"/>
  <c r="CH128" i="5" a="1"/>
  <c r="CH128" i="5" s="1"/>
  <c r="CG128" i="5" a="1"/>
  <c r="CG128" i="5" s="1"/>
  <c r="CF128" i="5" a="1"/>
  <c r="CF128" i="5" s="1"/>
  <c r="CE128" i="5" a="1"/>
  <c r="CE128" i="5" s="1"/>
  <c r="CD128" i="5" a="1"/>
  <c r="CD128" i="5" s="1"/>
  <c r="CC128" i="5" a="1"/>
  <c r="CC128" i="5" s="1"/>
  <c r="CB128" i="5" a="1"/>
  <c r="CB128" i="5" s="1"/>
  <c r="CA128" i="5" a="1"/>
  <c r="CA128" i="5" s="1"/>
  <c r="BZ128" i="5" a="1"/>
  <c r="BZ128" i="5" s="1"/>
  <c r="BY128" i="5" a="1"/>
  <c r="BY128" i="5" s="1"/>
  <c r="BX128" i="5" a="1"/>
  <c r="BX128" i="5" s="1"/>
  <c r="BW128" i="5" a="1"/>
  <c r="BW128" i="5" s="1"/>
  <c r="BV128" i="5" a="1"/>
  <c r="BV128" i="5" s="1"/>
  <c r="BU128" i="5" a="1"/>
  <c r="BU128" i="5" s="1"/>
  <c r="BT128" i="5" a="1"/>
  <c r="BT128" i="5" s="1"/>
  <c r="BS128" i="5" a="1"/>
  <c r="BS128" i="5" s="1"/>
  <c r="BR128" i="5" a="1"/>
  <c r="BR128" i="5" s="1"/>
  <c r="BQ128" i="5" a="1"/>
  <c r="BQ128" i="5" s="1"/>
  <c r="BP128" i="5" a="1"/>
  <c r="BP128" i="5" s="1"/>
  <c r="BO128" i="5" a="1"/>
  <c r="BO128" i="5" s="1"/>
  <c r="BN128" i="5" a="1"/>
  <c r="BN128" i="5" s="1"/>
  <c r="BM128" i="5" a="1"/>
  <c r="BM128" i="5" s="1"/>
  <c r="BL128" i="5" a="1"/>
  <c r="BL128" i="5" s="1"/>
  <c r="BK128" i="5" a="1"/>
  <c r="BK128" i="5" s="1"/>
  <c r="BJ128" i="5" a="1"/>
  <c r="BJ128" i="5" s="1"/>
  <c r="BI128" i="5" a="1"/>
  <c r="BI128" i="5" s="1"/>
  <c r="BH128" i="5" a="1"/>
  <c r="BH128" i="5" s="1"/>
  <c r="BG128" i="5" a="1"/>
  <c r="BG128" i="5" s="1"/>
  <c r="BF128" i="5" a="1"/>
  <c r="BF128" i="5" s="1"/>
  <c r="BE128" i="5" a="1"/>
  <c r="BE128" i="5" s="1"/>
  <c r="BD128" i="5" a="1"/>
  <c r="BD128" i="5" s="1"/>
  <c r="BC128" i="5" a="1"/>
  <c r="BC128" i="5" s="1"/>
  <c r="BB128" i="5" a="1"/>
  <c r="BB128" i="5" s="1"/>
  <c r="BA128" i="5" a="1"/>
  <c r="BA128" i="5" s="1"/>
  <c r="AZ128" i="5" a="1"/>
  <c r="AZ128" i="5" s="1"/>
  <c r="AY128" i="5" a="1"/>
  <c r="AY128" i="5" s="1"/>
  <c r="AX128" i="5" a="1"/>
  <c r="AX128" i="5" s="1"/>
  <c r="AW128" i="5" a="1"/>
  <c r="AW128" i="5" s="1"/>
  <c r="AV128" i="5" a="1"/>
  <c r="AV128" i="5" s="1"/>
  <c r="AU128" i="5" a="1"/>
  <c r="AU128" i="5" s="1"/>
  <c r="AU127" i="5" a="1"/>
  <c r="AU127" i="5" s="1"/>
  <c r="CI113" i="5" a="1"/>
  <c r="CI113" i="5" s="1"/>
  <c r="CH113" i="5" a="1"/>
  <c r="CH113" i="5" s="1"/>
  <c r="CG113" i="5" a="1"/>
  <c r="CG113" i="5" s="1"/>
  <c r="CF113" i="5" a="1"/>
  <c r="CF113" i="5" s="1"/>
  <c r="CE113" i="5" a="1"/>
  <c r="CE113" i="5" s="1"/>
  <c r="CD113" i="5" a="1"/>
  <c r="CD113" i="5" s="1"/>
  <c r="CC113" i="5" a="1"/>
  <c r="CC113" i="5" s="1"/>
  <c r="CB113" i="5" a="1"/>
  <c r="CB113" i="5" s="1"/>
  <c r="CA113" i="5" a="1"/>
  <c r="CA113" i="5" s="1"/>
  <c r="BZ113" i="5" a="1"/>
  <c r="BZ113" i="5" s="1"/>
  <c r="BY113" i="5" a="1"/>
  <c r="BY113" i="5" s="1"/>
  <c r="BX113" i="5" a="1"/>
  <c r="BX113" i="5" s="1"/>
  <c r="BW113" i="5" a="1"/>
  <c r="BW113" i="5" s="1"/>
  <c r="BV113" i="5" a="1"/>
  <c r="BV113" i="5" s="1"/>
  <c r="BU113" i="5" a="1"/>
  <c r="BU113" i="5" s="1"/>
  <c r="BT113" i="5" a="1"/>
  <c r="BT113" i="5" s="1"/>
  <c r="BS113" i="5" a="1"/>
  <c r="BS113" i="5" s="1"/>
  <c r="BR113" i="5" a="1"/>
  <c r="BR113" i="5" s="1"/>
  <c r="BQ113" i="5" a="1"/>
  <c r="BQ113" i="5" s="1"/>
  <c r="BP113" i="5" a="1"/>
  <c r="BP113" i="5" s="1"/>
  <c r="BO113" i="5" a="1"/>
  <c r="BO113" i="5" s="1"/>
  <c r="BN113" i="5" a="1"/>
  <c r="BN113" i="5" s="1"/>
  <c r="BM113" i="5" a="1"/>
  <c r="BM113" i="5" s="1"/>
  <c r="BL113" i="5" a="1"/>
  <c r="BL113" i="5" s="1"/>
  <c r="BK113" i="5" a="1"/>
  <c r="BK113" i="5" s="1"/>
  <c r="BJ113" i="5" a="1"/>
  <c r="BJ113" i="5" s="1"/>
  <c r="BI113" i="5" a="1"/>
  <c r="BI113" i="5" s="1"/>
  <c r="BH113" i="5" a="1"/>
  <c r="BH113" i="5" s="1"/>
  <c r="BG113" i="5" a="1"/>
  <c r="BG113" i="5" s="1"/>
  <c r="BF113" i="5" a="1"/>
  <c r="BF113" i="5" s="1"/>
  <c r="BE113" i="5" a="1"/>
  <c r="BE113" i="5" s="1"/>
  <c r="BD113" i="5" a="1"/>
  <c r="BD113" i="5" s="1"/>
  <c r="BC113" i="5" a="1"/>
  <c r="BC113" i="5" s="1"/>
  <c r="BB113" i="5" a="1"/>
  <c r="BB113" i="5" s="1"/>
  <c r="CI96" i="5" a="1"/>
  <c r="CI96" i="5" s="1"/>
  <c r="CH96" i="5" a="1"/>
  <c r="CH96" i="5" s="1"/>
  <c r="CG96" i="5" a="1"/>
  <c r="CG96" i="5" s="1"/>
  <c r="CF96" i="5" a="1"/>
  <c r="CF96" i="5" s="1"/>
  <c r="CE96" i="5" a="1"/>
  <c r="CE96" i="5" s="1"/>
  <c r="CD96" i="5" a="1"/>
  <c r="CD96" i="5" s="1"/>
  <c r="CC96" i="5" a="1"/>
  <c r="CC96" i="5" s="1"/>
  <c r="CB96" i="5" a="1"/>
  <c r="CB96" i="5" s="1"/>
  <c r="CA96" i="5" a="1"/>
  <c r="CA96" i="5" s="1"/>
  <c r="BZ96" i="5" a="1"/>
  <c r="BZ96" i="5" s="1"/>
  <c r="BY96" i="5" a="1"/>
  <c r="BY96" i="5" s="1"/>
  <c r="BX96" i="5" a="1"/>
  <c r="BX96" i="5" s="1"/>
  <c r="BW96" i="5" a="1"/>
  <c r="BW96" i="5" s="1"/>
  <c r="BV96" i="5" a="1"/>
  <c r="BV96" i="5" s="1"/>
  <c r="BU96" i="5" a="1"/>
  <c r="BU96" i="5" s="1"/>
  <c r="BT96" i="5" a="1"/>
  <c r="BT96" i="5" s="1"/>
  <c r="BS96" i="5" a="1"/>
  <c r="BS96" i="5" s="1"/>
  <c r="BR96" i="5" a="1"/>
  <c r="BR96" i="5" s="1"/>
  <c r="BQ96" i="5" a="1"/>
  <c r="BQ96" i="5" s="1"/>
  <c r="BP96" i="5" a="1"/>
  <c r="BP96" i="5" s="1"/>
  <c r="BO96" i="5" a="1"/>
  <c r="BO96" i="5" s="1"/>
  <c r="BN96" i="5" a="1"/>
  <c r="BN96" i="5" s="1"/>
  <c r="BM96" i="5" a="1"/>
  <c r="BM96" i="5" s="1"/>
  <c r="BL96" i="5" a="1"/>
  <c r="BL96" i="5" s="1"/>
  <c r="BK96" i="5" a="1"/>
  <c r="BK96" i="5" s="1"/>
  <c r="BJ96" i="5" a="1"/>
  <c r="BJ96" i="5" s="1"/>
  <c r="BI96" i="5" a="1"/>
  <c r="BI96" i="5" s="1"/>
  <c r="BH96" i="5" a="1"/>
  <c r="BH96" i="5" s="1"/>
  <c r="BG96" i="5" a="1"/>
  <c r="BG96" i="5" s="1"/>
  <c r="BF96" i="5" a="1"/>
  <c r="BF96" i="5" s="1"/>
  <c r="BE96" i="5" a="1"/>
  <c r="BE96" i="5" s="1"/>
  <c r="BD96" i="5" a="1"/>
  <c r="BD96" i="5" s="1"/>
  <c r="BC96" i="5" a="1"/>
  <c r="BC96" i="5" s="1"/>
  <c r="BB96" i="5" a="1"/>
  <c r="BB96" i="5" s="1"/>
  <c r="CI94" i="5" a="1"/>
  <c r="CI94" i="5" s="1"/>
  <c r="CH94" i="5" a="1"/>
  <c r="CH94" i="5" s="1"/>
  <c r="CG94" i="5" a="1"/>
  <c r="CG94" i="5" s="1"/>
  <c r="CF94" i="5" a="1"/>
  <c r="CF94" i="5" s="1"/>
  <c r="CE94" i="5" a="1"/>
  <c r="CE94" i="5" s="1"/>
  <c r="CD94" i="5" a="1"/>
  <c r="CD94" i="5" s="1"/>
  <c r="CC94" i="5" a="1"/>
  <c r="CC94" i="5" s="1"/>
  <c r="CB94" i="5" a="1"/>
  <c r="CB94" i="5" s="1"/>
  <c r="CA94" i="5" a="1"/>
  <c r="CA94" i="5" s="1"/>
  <c r="BZ94" i="5" a="1"/>
  <c r="BZ94" i="5" s="1"/>
  <c r="BY94" i="5" a="1"/>
  <c r="BY94" i="5" s="1"/>
  <c r="BX94" i="5" a="1"/>
  <c r="BX94" i="5" s="1"/>
  <c r="BW94" i="5" a="1"/>
  <c r="BW94" i="5" s="1"/>
  <c r="BV94" i="5" a="1"/>
  <c r="BV94" i="5" s="1"/>
  <c r="BU94" i="5" a="1"/>
  <c r="BU94" i="5" s="1"/>
  <c r="BT94" i="5" a="1"/>
  <c r="BT94" i="5" s="1"/>
  <c r="BS94" i="5" a="1"/>
  <c r="BS94" i="5" s="1"/>
  <c r="BR94" i="5" a="1"/>
  <c r="BR94" i="5" s="1"/>
  <c r="BQ94" i="5" a="1"/>
  <c r="BQ94" i="5" s="1"/>
  <c r="BP94" i="5" a="1"/>
  <c r="BP94" i="5" s="1"/>
  <c r="BO94" i="5" a="1"/>
  <c r="BO94" i="5" s="1"/>
  <c r="BN94" i="5" a="1"/>
  <c r="BN94" i="5" s="1"/>
  <c r="BM94" i="5" a="1"/>
  <c r="BM94" i="5" s="1"/>
  <c r="BL94" i="5" a="1"/>
  <c r="BL94" i="5" s="1"/>
  <c r="BK94" i="5" a="1"/>
  <c r="BK94" i="5" s="1"/>
  <c r="BJ94" i="5" a="1"/>
  <c r="BJ94" i="5" s="1"/>
  <c r="BI94" i="5" a="1"/>
  <c r="BI94" i="5" s="1"/>
  <c r="BH94" i="5" a="1"/>
  <c r="BH94" i="5" s="1"/>
  <c r="BG94" i="5" a="1"/>
  <c r="BG94" i="5" s="1"/>
  <c r="BF94" i="5" a="1"/>
  <c r="BF94" i="5" s="1"/>
  <c r="BE94" i="5" a="1"/>
  <c r="BE94" i="5" s="1"/>
  <c r="BD94" i="5" a="1"/>
  <c r="BD94" i="5" s="1"/>
  <c r="BC94" i="5" a="1"/>
  <c r="BC94" i="5" s="1"/>
  <c r="BB94" i="5" a="1"/>
  <c r="BB94" i="5" s="1"/>
  <c r="BA94" i="5" a="1"/>
  <c r="BA94" i="5" s="1"/>
  <c r="AZ94" i="5" a="1"/>
  <c r="AZ94" i="5" s="1"/>
  <c r="AY94" i="5" a="1"/>
  <c r="AY94" i="5" s="1"/>
  <c r="AX94" i="5" a="1"/>
  <c r="AX94" i="5" s="1"/>
  <c r="AW94" i="5" a="1"/>
  <c r="AW94" i="5" s="1"/>
  <c r="AV94" i="5" a="1"/>
  <c r="AV94" i="5" s="1"/>
  <c r="AU94" i="5" a="1"/>
  <c r="AU94" i="5" s="1"/>
  <c r="CI62" i="5" a="1"/>
  <c r="CI62" i="5" s="1"/>
  <c r="CH62" i="5" a="1"/>
  <c r="CH62" i="5" s="1"/>
  <c r="CG62" i="5" a="1"/>
  <c r="CG62" i="5" s="1"/>
  <c r="CF62" i="5" a="1"/>
  <c r="CF62" i="5" s="1"/>
  <c r="CE62" i="5" a="1"/>
  <c r="CE62" i="5" s="1"/>
  <c r="CD62" i="5" a="1"/>
  <c r="CD62" i="5" s="1"/>
  <c r="CC62" i="5" a="1"/>
  <c r="CC62" i="5" s="1"/>
  <c r="CB62" i="5" a="1"/>
  <c r="CB62" i="5" s="1"/>
  <c r="CA62" i="5" a="1"/>
  <c r="CA62" i="5" s="1"/>
  <c r="BZ62" i="5" a="1"/>
  <c r="BZ62" i="5" s="1"/>
  <c r="BY62" i="5" a="1"/>
  <c r="BY62" i="5" s="1"/>
  <c r="BX62" i="5" a="1"/>
  <c r="BX62" i="5" s="1"/>
  <c r="BW62" i="5" a="1"/>
  <c r="BW62" i="5" s="1"/>
  <c r="BV62" i="5" a="1"/>
  <c r="BV62" i="5" s="1"/>
  <c r="BU62" i="5" a="1"/>
  <c r="BU62" i="5" s="1"/>
  <c r="BT62" i="5" a="1"/>
  <c r="BT62" i="5" s="1"/>
  <c r="BS62" i="5" a="1"/>
  <c r="BS62" i="5" s="1"/>
  <c r="BR62" i="5" a="1"/>
  <c r="BR62" i="5" s="1"/>
  <c r="BQ62" i="5" a="1"/>
  <c r="BQ62" i="5" s="1"/>
  <c r="BP62" i="5" a="1"/>
  <c r="BP62" i="5" s="1"/>
  <c r="BO62" i="5" a="1"/>
  <c r="BO62" i="5" s="1"/>
  <c r="BN62" i="5" a="1"/>
  <c r="BN62" i="5" s="1"/>
  <c r="BM62" i="5" a="1"/>
  <c r="BM62" i="5" s="1"/>
  <c r="BL62" i="5" a="1"/>
  <c r="BL62" i="5" s="1"/>
  <c r="BK62" i="5" a="1"/>
  <c r="BK62" i="5" s="1"/>
  <c r="BJ62" i="5" a="1"/>
  <c r="BJ62" i="5" s="1"/>
  <c r="BI62" i="5" a="1"/>
  <c r="BI62" i="5" s="1"/>
  <c r="BH62" i="5" a="1"/>
  <c r="BH62" i="5" s="1"/>
  <c r="BG62" i="5" a="1"/>
  <c r="BG62" i="5" s="1"/>
  <c r="BF62" i="5" a="1"/>
  <c r="BF62" i="5" s="1"/>
  <c r="BE62" i="5" a="1"/>
  <c r="BE62" i="5" s="1"/>
  <c r="BD62" i="5" a="1"/>
  <c r="BD62" i="5" s="1"/>
  <c r="BC62" i="5" a="1"/>
  <c r="BC62" i="5" s="1"/>
  <c r="BB62" i="5" a="1"/>
  <c r="BB62" i="5" s="1"/>
  <c r="CI45" i="5" a="1"/>
  <c r="CI45" i="5" s="1"/>
  <c r="CH45" i="5" a="1"/>
  <c r="CH45" i="5" s="1"/>
  <c r="CG45" i="5" a="1"/>
  <c r="CG45" i="5" s="1"/>
  <c r="CF45" i="5" a="1"/>
  <c r="CF45" i="5" s="1"/>
  <c r="CE45" i="5" a="1"/>
  <c r="CE45" i="5" s="1"/>
  <c r="CD45" i="5" a="1"/>
  <c r="CD45" i="5" s="1"/>
  <c r="CC45" i="5" a="1"/>
  <c r="CC45" i="5" s="1"/>
  <c r="CB45" i="5" a="1"/>
  <c r="CB45" i="5" s="1"/>
  <c r="CA45" i="5" a="1"/>
  <c r="CA45" i="5" s="1"/>
  <c r="BZ45" i="5" a="1"/>
  <c r="BZ45" i="5" s="1"/>
  <c r="BY45" i="5" a="1"/>
  <c r="BY45" i="5" s="1"/>
  <c r="BX45" i="5" a="1"/>
  <c r="BX45" i="5" s="1"/>
  <c r="BW45" i="5" a="1"/>
  <c r="BW45" i="5" s="1"/>
  <c r="BV45" i="5" a="1"/>
  <c r="BV45" i="5" s="1"/>
  <c r="BU45" i="5" a="1"/>
  <c r="BU45" i="5" s="1"/>
  <c r="BT45" i="5" a="1"/>
  <c r="BT45" i="5" s="1"/>
  <c r="BS45" i="5" a="1"/>
  <c r="BS45" i="5" s="1"/>
  <c r="BR45" i="5" a="1"/>
  <c r="BR45" i="5" s="1"/>
  <c r="BQ45" i="5" a="1"/>
  <c r="BQ45" i="5" s="1"/>
  <c r="BP45" i="5" a="1"/>
  <c r="BP45" i="5" s="1"/>
  <c r="BO45" i="5" a="1"/>
  <c r="BO45" i="5" s="1"/>
  <c r="BN45" i="5" a="1"/>
  <c r="BN45" i="5" s="1"/>
  <c r="BM45" i="5" a="1"/>
  <c r="BM45" i="5" s="1"/>
  <c r="BL45" i="5" a="1"/>
  <c r="BL45" i="5" s="1"/>
  <c r="BK45" i="5" a="1"/>
  <c r="BK45" i="5" s="1"/>
  <c r="BJ45" i="5" a="1"/>
  <c r="BJ45" i="5" s="1"/>
  <c r="BI45" i="5" a="1"/>
  <c r="BI45" i="5" s="1"/>
  <c r="BH45" i="5" a="1"/>
  <c r="BH45" i="5" s="1"/>
  <c r="BG45" i="5" a="1"/>
  <c r="BG45" i="5" s="1"/>
  <c r="BF45" i="5" a="1"/>
  <c r="BF45" i="5" s="1"/>
  <c r="BE45" i="5" a="1"/>
  <c r="BE45" i="5" s="1"/>
  <c r="BD45" i="5" a="1"/>
  <c r="BD45" i="5" s="1"/>
  <c r="BC45" i="5" a="1"/>
  <c r="BC45" i="5" s="1"/>
  <c r="BB45" i="5" a="1"/>
  <c r="BB45" i="5" s="1"/>
  <c r="CI43" i="5" a="1"/>
  <c r="CI43" i="5" s="1"/>
  <c r="CH43" i="5" a="1"/>
  <c r="CH43" i="5" s="1"/>
  <c r="CG43" i="5" a="1"/>
  <c r="CG43" i="5" s="1"/>
  <c r="CF43" i="5" a="1"/>
  <c r="CF43" i="5" s="1"/>
  <c r="CE43" i="5" a="1"/>
  <c r="CE43" i="5" s="1"/>
  <c r="CD43" i="5" a="1"/>
  <c r="CD43" i="5" s="1"/>
  <c r="CC43" i="5" a="1"/>
  <c r="CC43" i="5" s="1"/>
  <c r="CB43" i="5" a="1"/>
  <c r="CB43" i="5" s="1"/>
  <c r="CA43" i="5" a="1"/>
  <c r="CA43" i="5" s="1"/>
  <c r="BZ43" i="5" a="1"/>
  <c r="BZ43" i="5" s="1"/>
  <c r="BY43" i="5" a="1"/>
  <c r="BY43" i="5" s="1"/>
  <c r="BX43" i="5" a="1"/>
  <c r="BX43" i="5" s="1"/>
  <c r="BW43" i="5" a="1"/>
  <c r="BW43" i="5" s="1"/>
  <c r="BV43" i="5" a="1"/>
  <c r="BV43" i="5" s="1"/>
  <c r="BU43" i="5" a="1"/>
  <c r="BU43" i="5" s="1"/>
  <c r="BT43" i="5" a="1"/>
  <c r="BT43" i="5" s="1"/>
  <c r="BS43" i="5" a="1"/>
  <c r="BS43" i="5" s="1"/>
  <c r="BR43" i="5" a="1"/>
  <c r="BR43" i="5" s="1"/>
  <c r="BQ43" i="5" a="1"/>
  <c r="BQ43" i="5" s="1"/>
  <c r="BP43" i="5" a="1"/>
  <c r="BP43" i="5" s="1"/>
  <c r="BO43" i="5" a="1"/>
  <c r="BO43" i="5" s="1"/>
  <c r="BN43" i="5" a="1"/>
  <c r="BN43" i="5" s="1"/>
  <c r="BM43" i="5" a="1"/>
  <c r="BM43" i="5" s="1"/>
  <c r="BL43" i="5" a="1"/>
  <c r="BL43" i="5" s="1"/>
  <c r="BK43" i="5" a="1"/>
  <c r="BK43" i="5" s="1"/>
  <c r="BJ43" i="5" a="1"/>
  <c r="BJ43" i="5" s="1"/>
  <c r="BI43" i="5" a="1"/>
  <c r="BI43" i="5" s="1"/>
  <c r="BH43" i="5" a="1"/>
  <c r="BH43" i="5" s="1"/>
  <c r="BG43" i="5" a="1"/>
  <c r="BG43" i="5" s="1"/>
  <c r="BF43" i="5" a="1"/>
  <c r="BF43" i="5" s="1"/>
  <c r="BE43" i="5" a="1"/>
  <c r="BE43" i="5" s="1"/>
  <c r="BD43" i="5" a="1"/>
  <c r="BD43" i="5" s="1"/>
  <c r="BC43" i="5" a="1"/>
  <c r="BC43" i="5" s="1"/>
  <c r="BB43" i="5" a="1"/>
  <c r="BB43" i="5" s="1"/>
  <c r="BA43" i="5" a="1"/>
  <c r="BA43" i="5" s="1"/>
  <c r="AZ43" i="5" a="1"/>
  <c r="AZ43" i="5" s="1"/>
  <c r="AY43" i="5" a="1"/>
  <c r="AY43" i="5" s="1"/>
  <c r="AX43" i="5" a="1"/>
  <c r="AX43" i="5" s="1"/>
  <c r="AW43" i="5" a="1"/>
  <c r="AW43" i="5" s="1"/>
  <c r="AV43" i="5" a="1"/>
  <c r="AV43" i="5" s="1"/>
  <c r="AU43" i="5" a="1"/>
  <c r="AU43" i="5" s="1"/>
  <c r="BB28" i="5" a="1"/>
  <c r="BB28" i="5" s="1"/>
  <c r="BC28" i="5" a="1"/>
  <c r="BC28" i="5" s="1"/>
  <c r="BD28" i="5" a="1"/>
  <c r="BD28" i="5" s="1"/>
  <c r="BE28" i="5" a="1"/>
  <c r="BE28" i="5" s="1"/>
  <c r="BF28" i="5" a="1"/>
  <c r="BF28" i="5" s="1"/>
  <c r="BG28" i="5" a="1"/>
  <c r="BG28" i="5" s="1"/>
  <c r="BH28" i="5" a="1"/>
  <c r="BH28" i="5" s="1"/>
  <c r="BI28" i="5" a="1"/>
  <c r="BI28" i="5" s="1"/>
  <c r="BJ28" i="5" a="1"/>
  <c r="BJ28" i="5" s="1"/>
  <c r="BK28" i="5" a="1"/>
  <c r="BK28" i="5" s="1"/>
  <c r="BL28" i="5" a="1"/>
  <c r="BL28" i="5" s="1"/>
  <c r="BM28" i="5" a="1"/>
  <c r="BM28" i="5" s="1"/>
  <c r="BN28" i="5" a="1"/>
  <c r="BN28" i="5" s="1"/>
  <c r="BO28" i="5" a="1"/>
  <c r="BO28" i="5" s="1"/>
  <c r="BP28" i="5" a="1"/>
  <c r="BP28" i="5" s="1"/>
  <c r="BQ28" i="5" a="1"/>
  <c r="BQ28" i="5" s="1"/>
  <c r="BR28" i="5" a="1"/>
  <c r="BR28" i="5" s="1"/>
  <c r="B174" i="5"/>
  <c r="B10" i="3" a="1"/>
  <c r="B10" i="3" s="1"/>
  <c r="B11" i="3" a="1"/>
  <c r="B11" i="3" s="1"/>
  <c r="J420" i="5" l="1"/>
  <c r="K414" i="5"/>
  <c r="K415" i="5"/>
  <c r="L413" i="5" s="1"/>
  <c r="K416" i="5"/>
  <c r="BA416" i="5" s="1" a="1"/>
  <c r="BA416" i="5" s="1"/>
  <c r="K263" i="5"/>
  <c r="BA263" i="5" s="1" a="1"/>
  <c r="BA263" i="5" s="1"/>
  <c r="K260" i="5"/>
  <c r="K267" i="5" s="1"/>
  <c r="J267" i="5"/>
  <c r="K261" i="5"/>
  <c r="K264" i="5"/>
  <c r="K194" i="5"/>
  <c r="K196" i="5"/>
  <c r="K195" i="5"/>
  <c r="BA195" i="5" s="1" a="1"/>
  <c r="BA195" i="5" s="1"/>
  <c r="K193" i="5"/>
  <c r="K192" i="5"/>
  <c r="K199" i="5" s="1"/>
  <c r="J199" i="5"/>
  <c r="BF382" i="9"/>
  <c r="BF423" i="9" s="1"/>
  <c r="B13" i="11" s="1"/>
  <c r="AU260" i="5" s="1" a="1"/>
  <c r="AU260" i="5" s="1"/>
  <c r="K755" i="5"/>
  <c r="K753" i="5"/>
  <c r="K756" i="5"/>
  <c r="K757" i="5"/>
  <c r="K754" i="5"/>
  <c r="K585" i="5"/>
  <c r="K590" i="5" s="1"/>
  <c r="K720" i="5"/>
  <c r="K600" i="5"/>
  <c r="K790" i="5"/>
  <c r="K719" i="5"/>
  <c r="J607" i="5"/>
  <c r="K601" i="5"/>
  <c r="K603" i="5"/>
  <c r="BA603" i="5" s="1" a="1"/>
  <c r="BA603" i="5" s="1"/>
  <c r="K602" i="5"/>
  <c r="K604" i="5"/>
  <c r="J556" i="5"/>
  <c r="K586" i="5"/>
  <c r="BA586" i="5" s="1" a="1"/>
  <c r="BA586" i="5" s="1"/>
  <c r="K584" i="5"/>
  <c r="K620" i="5"/>
  <c r="BA620" i="5" s="1" a="1"/>
  <c r="BA620" i="5" s="1"/>
  <c r="K789" i="5"/>
  <c r="J726" i="5"/>
  <c r="K722" i="5"/>
  <c r="K723" i="5"/>
  <c r="K721" i="5"/>
  <c r="K621" i="5"/>
  <c r="K583" i="5"/>
  <c r="K587" i="5"/>
  <c r="J590" i="5"/>
  <c r="K567" i="5"/>
  <c r="J369" i="5"/>
  <c r="K244" i="5"/>
  <c r="K366" i="5"/>
  <c r="K245" i="5"/>
  <c r="J794" i="5"/>
  <c r="K365" i="5"/>
  <c r="BA365" i="5" s="1" a="1"/>
  <c r="BA365" i="5" s="1"/>
  <c r="K247" i="5"/>
  <c r="K549" i="5"/>
  <c r="K243" i="5"/>
  <c r="K364" i="5"/>
  <c r="K552" i="5"/>
  <c r="BA552" i="5" s="1" a="1"/>
  <c r="BA552" i="5" s="1"/>
  <c r="J284" i="5"/>
  <c r="J250" i="5"/>
  <c r="K363" i="5"/>
  <c r="K551" i="5"/>
  <c r="K553" i="5"/>
  <c r="K791" i="5"/>
  <c r="K550" i="5"/>
  <c r="K570" i="5"/>
  <c r="K788" i="5"/>
  <c r="K704" i="5"/>
  <c r="K246" i="5"/>
  <c r="BA246" i="5" s="1" a="1"/>
  <c r="BA246" i="5" s="1"/>
  <c r="K569" i="5"/>
  <c r="BA569" i="5" s="1" a="1"/>
  <c r="BA569" i="5" s="1"/>
  <c r="K568" i="5"/>
  <c r="K787" i="5"/>
  <c r="K211" i="5"/>
  <c r="K668" i="5"/>
  <c r="K566" i="5"/>
  <c r="K619" i="5"/>
  <c r="K618" i="5"/>
  <c r="K362" i="5"/>
  <c r="J573" i="5"/>
  <c r="K296" i="5"/>
  <c r="K213" i="5"/>
  <c r="AA45" i="11"/>
  <c r="BS889" i="5" a="1"/>
  <c r="BS889" i="5" s="1"/>
  <c r="BT872" i="5" a="1"/>
  <c r="BT872" i="5" s="1"/>
  <c r="BT855" i="5" a="1"/>
  <c r="BT855" i="5" s="1"/>
  <c r="BK570" i="9"/>
  <c r="K212" i="5"/>
  <c r="BA212" i="5" s="1" a="1"/>
  <c r="BA212" i="5" s="1"/>
  <c r="J216" i="5"/>
  <c r="K209" i="5"/>
  <c r="J301" i="5"/>
  <c r="K298" i="5"/>
  <c r="J403" i="5"/>
  <c r="K617" i="5"/>
  <c r="J624" i="5"/>
  <c r="K671" i="5"/>
  <c r="BA671" i="5" s="1" a="1"/>
  <c r="BA671" i="5" s="1"/>
  <c r="K669" i="5"/>
  <c r="J675" i="5"/>
  <c r="K672" i="5"/>
  <c r="K739" i="5"/>
  <c r="K210" i="5"/>
  <c r="J743" i="5"/>
  <c r="K329" i="5"/>
  <c r="K331" i="5"/>
  <c r="BA331" i="5" s="1" a="1"/>
  <c r="BA331" i="5" s="1"/>
  <c r="K687" i="5"/>
  <c r="K703" i="5"/>
  <c r="K740" i="5"/>
  <c r="K297" i="5"/>
  <c r="BA297" i="5" s="1" a="1"/>
  <c r="BA297" i="5" s="1"/>
  <c r="K702" i="5"/>
  <c r="K738" i="5"/>
  <c r="K808" i="5"/>
  <c r="J709" i="5"/>
  <c r="K807" i="5"/>
  <c r="K294" i="5"/>
  <c r="K705" i="5"/>
  <c r="K737" i="5"/>
  <c r="K670" i="5"/>
  <c r="K399" i="5"/>
  <c r="BA399" i="5" s="1" a="1"/>
  <c r="BA399" i="5" s="1"/>
  <c r="K706" i="5"/>
  <c r="K805" i="5"/>
  <c r="K295" i="5"/>
  <c r="K398" i="5"/>
  <c r="K397" i="5"/>
  <c r="K804" i="5"/>
  <c r="BA804" i="5" s="1" a="1"/>
  <c r="BA804" i="5" s="1"/>
  <c r="K279" i="5"/>
  <c r="K396" i="5"/>
  <c r="K400" i="5"/>
  <c r="J811" i="5"/>
  <c r="J335" i="5"/>
  <c r="K533" i="5"/>
  <c r="K736" i="5"/>
  <c r="K806" i="5"/>
  <c r="K227" i="5"/>
  <c r="K824" i="5"/>
  <c r="K841" i="5"/>
  <c r="K840" i="5"/>
  <c r="K825" i="5"/>
  <c r="K688" i="5"/>
  <c r="BA688" i="5" s="1" a="1"/>
  <c r="BA688" i="5" s="1"/>
  <c r="K634" i="5"/>
  <c r="K536" i="5"/>
  <c r="J437" i="5"/>
  <c r="K430" i="5"/>
  <c r="K382" i="5"/>
  <c r="BA382" i="5" s="1" a="1"/>
  <c r="BA382" i="5" s="1"/>
  <c r="K380" i="5"/>
  <c r="J352" i="5"/>
  <c r="K349" i="5"/>
  <c r="K330" i="5"/>
  <c r="K328" i="5"/>
  <c r="K332" i="5"/>
  <c r="K280" i="5"/>
  <c r="K281" i="5"/>
  <c r="K277" i="5"/>
  <c r="K278" i="5"/>
  <c r="J233" i="5"/>
  <c r="C442" i="1"/>
  <c r="BF569" i="9" s="1"/>
  <c r="BF570" i="9" s="1"/>
  <c r="BF611" i="9" s="1"/>
  <c r="B17" i="11" s="1"/>
  <c r="E476" i="1"/>
  <c r="BH616" i="9" s="1"/>
  <c r="BL431" i="9"/>
  <c r="BG570" i="9"/>
  <c r="D1224" i="1"/>
  <c r="BG1650" i="9" s="1"/>
  <c r="BG1651" i="9" s="1"/>
  <c r="BO477" i="9"/>
  <c r="F476" i="1"/>
  <c r="BI616" i="9" s="1"/>
  <c r="BF617" i="9"/>
  <c r="BF658" i="9" s="1"/>
  <c r="B18" i="11" s="1"/>
  <c r="AU312" i="5" s="1" a="1"/>
  <c r="AU312" i="5" s="1"/>
  <c r="BI1557" i="9"/>
  <c r="F374" i="1"/>
  <c r="BI475" i="9" s="1"/>
  <c r="BJ477" i="9" s="1"/>
  <c r="C374" i="1"/>
  <c r="BF475" i="9" s="1"/>
  <c r="BF476" i="9" s="1"/>
  <c r="BF517" i="9" s="1"/>
  <c r="B15" i="11" s="1"/>
  <c r="D374" i="1"/>
  <c r="BG475" i="9" s="1"/>
  <c r="E374" i="1"/>
  <c r="BH475" i="9" s="1"/>
  <c r="BJ475" i="9"/>
  <c r="BJ476" i="9" s="1"/>
  <c r="BI476" i="9"/>
  <c r="BI617" i="9"/>
  <c r="BG617" i="9"/>
  <c r="BF1557" i="9"/>
  <c r="BF1598" i="9" s="1"/>
  <c r="B38" i="11" s="1"/>
  <c r="BG1557" i="9"/>
  <c r="BH1651" i="9"/>
  <c r="F442" i="1"/>
  <c r="BI569" i="9" s="1"/>
  <c r="BI570" i="9" s="1"/>
  <c r="E1156" i="1"/>
  <c r="BH1556" i="9" s="1"/>
  <c r="E1190" i="1"/>
  <c r="BH1603" i="9" s="1"/>
  <c r="BH1604" i="9" s="1"/>
  <c r="C1258" i="1"/>
  <c r="BF1697" i="9" s="1"/>
  <c r="BG1699" i="9" s="1"/>
  <c r="BI1558" i="9"/>
  <c r="BI1651" i="9"/>
  <c r="BF1604" i="9"/>
  <c r="BF1645" i="9" s="1"/>
  <c r="B39" i="11" s="1"/>
  <c r="BL1604" i="9"/>
  <c r="D1258" i="1"/>
  <c r="BG1697" i="9" s="1"/>
  <c r="BI1700" i="9" s="1"/>
  <c r="BH1558" i="9"/>
  <c r="BJ1558" i="9"/>
  <c r="BH1698" i="9"/>
  <c r="BJ431" i="9"/>
  <c r="E1258" i="1"/>
  <c r="BH1697" i="9" s="1"/>
  <c r="BI1699" i="9" s="1"/>
  <c r="BG1558" i="9"/>
  <c r="BF1698" i="9"/>
  <c r="BF1739" i="9" s="1"/>
  <c r="B41" i="11" s="1"/>
  <c r="AU214" i="5" s="1" a="1"/>
  <c r="AU214" i="5" s="1"/>
  <c r="BH1557" i="9"/>
  <c r="BK477" i="9"/>
  <c r="BH617" i="9"/>
  <c r="C1224" i="1"/>
  <c r="BF1650" i="9" s="1"/>
  <c r="BF1651" i="9" s="1"/>
  <c r="BF1692" i="9" s="1"/>
  <c r="B40" i="11" s="1"/>
  <c r="AU515" i="5" s="1" a="1"/>
  <c r="AU515" i="5" s="1"/>
  <c r="F1258" i="1"/>
  <c r="BI1697" i="9" s="1"/>
  <c r="BJ1699" i="9" s="1"/>
  <c r="BG1604" i="9"/>
  <c r="BH570" i="9"/>
  <c r="E340" i="1"/>
  <c r="BH428" i="9" s="1"/>
  <c r="BH429" i="9" s="1"/>
  <c r="F340" i="1"/>
  <c r="BI428" i="9" s="1"/>
  <c r="BI429" i="9" s="1"/>
  <c r="D340" i="1"/>
  <c r="BG428" i="9" s="1"/>
  <c r="BG429" i="9" s="1"/>
  <c r="C340" i="1"/>
  <c r="BF428" i="9" s="1"/>
  <c r="BH431" i="9" s="1"/>
  <c r="BJ428" i="9"/>
  <c r="BJ429" i="9" s="1"/>
  <c r="K842" i="5"/>
  <c r="K345" i="5"/>
  <c r="K346" i="5"/>
  <c r="AZ821" i="5" a="1"/>
  <c r="AZ821" i="5" s="1"/>
  <c r="K226" i="5"/>
  <c r="K347" i="5"/>
  <c r="K822" i="5"/>
  <c r="K348" i="5"/>
  <c r="BA348" i="5" s="1" a="1"/>
  <c r="BA348" i="5" s="1"/>
  <c r="K516" i="5"/>
  <c r="K773" i="5"/>
  <c r="J539" i="5"/>
  <c r="K467" i="5"/>
  <c r="BA467" i="5" s="1" a="1"/>
  <c r="BA467" i="5" s="1"/>
  <c r="K821" i="5"/>
  <c r="J828" i="5"/>
  <c r="K839" i="5"/>
  <c r="K823" i="5"/>
  <c r="AB1462" i="9"/>
  <c r="BT1462" i="9" s="1"/>
  <c r="AB46" i="11"/>
  <c r="AU469" i="5" a="1"/>
  <c r="AU469" i="5" s="1"/>
  <c r="AU418" i="5" a="1"/>
  <c r="AU418" i="5" s="1"/>
  <c r="AU554" i="5" a="1"/>
  <c r="AU554" i="5" s="1"/>
  <c r="AU503" i="5" a="1"/>
  <c r="AU503" i="5" s="1"/>
  <c r="D304" i="1"/>
  <c r="F474" i="1"/>
  <c r="G265" i="1"/>
  <c r="D474" i="1"/>
  <c r="E372" i="1"/>
  <c r="G267" i="1"/>
  <c r="G264" i="1"/>
  <c r="E304" i="1"/>
  <c r="F304" i="1"/>
  <c r="D338" i="1"/>
  <c r="C1290" i="1"/>
  <c r="C1291" i="1" s="1"/>
  <c r="Q880" i="1"/>
  <c r="C1188" i="1"/>
  <c r="C1189" i="1" s="1"/>
  <c r="G266" i="1"/>
  <c r="V745" i="1"/>
  <c r="C304" i="1"/>
  <c r="C305" i="1" s="1"/>
  <c r="D305" i="1" s="1"/>
  <c r="K838" i="5"/>
  <c r="BA838" i="5" s="1" a="1"/>
  <c r="BA838" i="5" s="1"/>
  <c r="J845" i="5"/>
  <c r="J777" i="5"/>
  <c r="K770" i="5"/>
  <c r="K774" i="5"/>
  <c r="K772" i="5"/>
  <c r="K771" i="5"/>
  <c r="L754" i="5"/>
  <c r="L757" i="5"/>
  <c r="K760" i="5"/>
  <c r="L753" i="5"/>
  <c r="L756" i="5"/>
  <c r="L755" i="5"/>
  <c r="BA704" i="5" a="1"/>
  <c r="BA704" i="5" s="1"/>
  <c r="S707" i="5"/>
  <c r="K686" i="5"/>
  <c r="K685" i="5"/>
  <c r="J692" i="5"/>
  <c r="K689" i="5"/>
  <c r="K637" i="5"/>
  <c r="BA637" i="5" s="1" a="1"/>
  <c r="BA637" i="5" s="1"/>
  <c r="K635" i="5"/>
  <c r="K636" i="5"/>
  <c r="J641" i="5"/>
  <c r="K638" i="5"/>
  <c r="L587" i="5"/>
  <c r="L584" i="5"/>
  <c r="K532" i="5"/>
  <c r="K535" i="5"/>
  <c r="BA535" i="5" s="1" a="1"/>
  <c r="BA535" i="5" s="1"/>
  <c r="K534" i="5"/>
  <c r="K518" i="5"/>
  <c r="BA518" i="5" s="1" a="1"/>
  <c r="BA518" i="5" s="1"/>
  <c r="K515" i="5"/>
  <c r="J522" i="5"/>
  <c r="K519" i="5"/>
  <c r="K517" i="5"/>
  <c r="K655" i="5"/>
  <c r="K654" i="5"/>
  <c r="BA654" i="5" s="1" a="1"/>
  <c r="BA654" i="5" s="1"/>
  <c r="K652" i="5"/>
  <c r="J658" i="5"/>
  <c r="K651" i="5"/>
  <c r="K653" i="5"/>
  <c r="K502" i="5"/>
  <c r="K501" i="5"/>
  <c r="BA501" i="5" s="1" a="1"/>
  <c r="BA501" i="5" s="1"/>
  <c r="K499" i="5"/>
  <c r="K483" i="5"/>
  <c r="K465" i="5"/>
  <c r="K468" i="5"/>
  <c r="K466" i="5"/>
  <c r="J471" i="5"/>
  <c r="K464" i="5"/>
  <c r="K434" i="5"/>
  <c r="K432" i="5"/>
  <c r="K431" i="5"/>
  <c r="K433" i="5"/>
  <c r="BA433" i="5" s="1" a="1"/>
  <c r="BA433" i="5" s="1"/>
  <c r="K381" i="5"/>
  <c r="K383" i="5"/>
  <c r="K228" i="5"/>
  <c r="K229" i="5"/>
  <c r="BA229" i="5" s="1" a="1"/>
  <c r="BA229" i="5" s="1"/>
  <c r="K230" i="5"/>
  <c r="K500" i="5"/>
  <c r="J505" i="5"/>
  <c r="K498" i="5"/>
  <c r="K485" i="5"/>
  <c r="K484" i="5"/>
  <c r="BA484" i="5" s="1" a="1"/>
  <c r="BA484" i="5" s="1"/>
  <c r="K482" i="5"/>
  <c r="J488" i="5"/>
  <c r="K481" i="5"/>
  <c r="K448" i="5"/>
  <c r="J454" i="5"/>
  <c r="K447" i="5"/>
  <c r="K449" i="5"/>
  <c r="K450" i="5"/>
  <c r="BA450" i="5" s="1" a="1"/>
  <c r="BA450" i="5" s="1"/>
  <c r="K451" i="5"/>
  <c r="K420" i="5"/>
  <c r="L414" i="5"/>
  <c r="J386" i="5"/>
  <c r="K379" i="5"/>
  <c r="L192" i="5"/>
  <c r="L196" i="5"/>
  <c r="L195" i="5"/>
  <c r="BB195" i="5" s="1" a="1"/>
  <c r="BB195" i="5" s="1"/>
  <c r="T197" i="5"/>
  <c r="L194" i="5"/>
  <c r="L193" i="5"/>
  <c r="AN1511" i="9"/>
  <c r="AD1511" i="9"/>
  <c r="AY1511" i="9"/>
  <c r="S1511" i="9"/>
  <c r="AH1511" i="9"/>
  <c r="V1511" i="9"/>
  <c r="AM1511" i="9"/>
  <c r="AF1511" i="9"/>
  <c r="T1511" i="9"/>
  <c r="AX1511" i="9"/>
  <c r="AL1511" i="9"/>
  <c r="Q1511" i="9"/>
  <c r="AZ1511" i="9"/>
  <c r="AQ1511" i="9"/>
  <c r="U1511" i="9"/>
  <c r="AT1511" i="9"/>
  <c r="Y1511" i="9"/>
  <c r="AA1511" i="9"/>
  <c r="X1511" i="9"/>
  <c r="AC1511" i="9"/>
  <c r="BU1511" i="9" s="1"/>
  <c r="BB1511" i="9"/>
  <c r="AG1511" i="9"/>
  <c r="AU1511" i="9"/>
  <c r="AI1511" i="9"/>
  <c r="AR1511" i="9"/>
  <c r="AK1511" i="9"/>
  <c r="O1511" i="9"/>
  <c r="AO1511" i="9"/>
  <c r="P1511" i="9"/>
  <c r="R1511" i="9"/>
  <c r="AS1511" i="9"/>
  <c r="W1511" i="9"/>
  <c r="AW1511" i="9"/>
  <c r="AP1511" i="9"/>
  <c r="AB1511" i="9"/>
  <c r="BT1511" i="9" s="1"/>
  <c r="AJ1511" i="9"/>
  <c r="Z1511" i="9"/>
  <c r="BA1511" i="9"/>
  <c r="Y1415" i="9"/>
  <c r="BW616" i="9"/>
  <c r="BW617" i="9" s="1"/>
  <c r="AF616" i="9"/>
  <c r="BV570" i="9"/>
  <c r="BW569" i="9"/>
  <c r="BW570" i="9" s="1"/>
  <c r="AF569" i="9"/>
  <c r="K1702" i="9"/>
  <c r="L1702" i="9"/>
  <c r="J1702" i="9"/>
  <c r="F1703" i="9"/>
  <c r="BA1701" i="9"/>
  <c r="AS1701" i="9"/>
  <c r="AK1701" i="9"/>
  <c r="AC1701" i="9"/>
  <c r="BU1701" i="9" s="1"/>
  <c r="U1701" i="9"/>
  <c r="BM1701" i="9" s="1"/>
  <c r="AZ1701" i="9"/>
  <c r="AR1701" i="9"/>
  <c r="AJ1701" i="9"/>
  <c r="AB1701" i="9"/>
  <c r="BT1701" i="9" s="1"/>
  <c r="T1701" i="9"/>
  <c r="BL1701" i="9" s="1"/>
  <c r="AW1701" i="9"/>
  <c r="AO1701" i="9"/>
  <c r="AG1701" i="9"/>
  <c r="Y1701" i="9"/>
  <c r="BQ1701" i="9" s="1"/>
  <c r="Q1701" i="9"/>
  <c r="BI1701" i="9" s="1"/>
  <c r="AV1701" i="9"/>
  <c r="AN1701" i="9"/>
  <c r="AF1701" i="9"/>
  <c r="X1701" i="9"/>
  <c r="BP1701" i="9" s="1"/>
  <c r="AX1701" i="9"/>
  <c r="AH1701" i="9"/>
  <c r="R1701" i="9"/>
  <c r="BJ1701" i="9" s="1"/>
  <c r="AU1701" i="9"/>
  <c r="AE1701" i="9"/>
  <c r="AT1701" i="9"/>
  <c r="AD1701" i="9"/>
  <c r="BV1701" i="9" s="1"/>
  <c r="AQ1701" i="9"/>
  <c r="AA1701" i="9"/>
  <c r="BS1701" i="9" s="1"/>
  <c r="AP1701" i="9"/>
  <c r="Z1701" i="9"/>
  <c r="BR1701" i="9" s="1"/>
  <c r="BB1701" i="9"/>
  <c r="AL1701" i="9"/>
  <c r="V1701" i="9"/>
  <c r="BN1701" i="9" s="1"/>
  <c r="AM1701" i="9"/>
  <c r="W1701" i="9"/>
  <c r="BO1701" i="9" s="1"/>
  <c r="AI1701" i="9"/>
  <c r="S1701" i="9"/>
  <c r="BK1701" i="9" s="1"/>
  <c r="AY1701" i="9"/>
  <c r="AC1697" i="9"/>
  <c r="BU1697" i="9" s="1"/>
  <c r="BS1698" i="9"/>
  <c r="BU1700" i="9"/>
  <c r="BT1699" i="9"/>
  <c r="AU1652" i="9"/>
  <c r="AM1652" i="9"/>
  <c r="AE1652" i="9"/>
  <c r="W1652" i="9"/>
  <c r="BO1652" i="9" s="1"/>
  <c r="O1652" i="9"/>
  <c r="BG1652" i="9" s="1"/>
  <c r="BB1652" i="9"/>
  <c r="AT1652" i="9"/>
  <c r="AL1652" i="9"/>
  <c r="AD1652" i="9"/>
  <c r="V1652" i="9"/>
  <c r="BN1652" i="9" s="1"/>
  <c r="BA1652" i="9"/>
  <c r="AS1652" i="9"/>
  <c r="AK1652" i="9"/>
  <c r="AC1652" i="9"/>
  <c r="BU1652" i="9" s="1"/>
  <c r="U1652" i="9"/>
  <c r="BM1652" i="9" s="1"/>
  <c r="AZ1652" i="9"/>
  <c r="AR1652" i="9"/>
  <c r="AJ1652" i="9"/>
  <c r="AB1652" i="9"/>
  <c r="BT1652" i="9" s="1"/>
  <c r="T1652" i="9"/>
  <c r="BL1652" i="9" s="1"/>
  <c r="AY1652" i="9"/>
  <c r="AQ1652" i="9"/>
  <c r="AI1652" i="9"/>
  <c r="AA1652" i="9"/>
  <c r="BS1652" i="9" s="1"/>
  <c r="S1652" i="9"/>
  <c r="BK1652" i="9" s="1"/>
  <c r="AX1652" i="9"/>
  <c r="AP1652" i="9"/>
  <c r="AH1652" i="9"/>
  <c r="Z1652" i="9"/>
  <c r="BR1652" i="9" s="1"/>
  <c r="R1652" i="9"/>
  <c r="BJ1652" i="9" s="1"/>
  <c r="AW1652" i="9"/>
  <c r="AO1652" i="9"/>
  <c r="AG1652" i="9"/>
  <c r="Y1652" i="9"/>
  <c r="BQ1652" i="9" s="1"/>
  <c r="Q1652" i="9"/>
  <c r="BI1652" i="9" s="1"/>
  <c r="AV1652" i="9"/>
  <c r="AN1652" i="9"/>
  <c r="AF1652" i="9"/>
  <c r="X1652" i="9"/>
  <c r="BP1652" i="9" s="1"/>
  <c r="P1652" i="9"/>
  <c r="BH1652" i="9" s="1"/>
  <c r="AD1650" i="9"/>
  <c r="BV1650" i="9" s="1"/>
  <c r="BT1651" i="9"/>
  <c r="L1653" i="9"/>
  <c r="F1654" i="9"/>
  <c r="K1653" i="9"/>
  <c r="J1653" i="9"/>
  <c r="AC1603" i="9"/>
  <c r="BU1603" i="9" s="1"/>
  <c r="J1606" i="9"/>
  <c r="K1606" i="9"/>
  <c r="AU1605" i="9"/>
  <c r="AM1605" i="9"/>
  <c r="AE1605" i="9"/>
  <c r="W1605" i="9"/>
  <c r="BO1605" i="9" s="1"/>
  <c r="O1605" i="9"/>
  <c r="BG1605" i="9" s="1"/>
  <c r="BG1645" i="9" s="1"/>
  <c r="C39" i="11" s="1"/>
  <c r="AV532" i="5" s="1" a="1"/>
  <c r="AV532" i="5" s="1"/>
  <c r="BA1605" i="9"/>
  <c r="AS1605" i="9"/>
  <c r="AK1605" i="9"/>
  <c r="AC1605" i="9"/>
  <c r="U1605" i="9"/>
  <c r="BM1605" i="9" s="1"/>
  <c r="AZ1605" i="9"/>
  <c r="AR1605" i="9"/>
  <c r="AJ1605" i="9"/>
  <c r="AB1605" i="9"/>
  <c r="T1605" i="9"/>
  <c r="BL1605" i="9" s="1"/>
  <c r="AW1605" i="9"/>
  <c r="AO1605" i="9"/>
  <c r="AG1605" i="9"/>
  <c r="Y1605" i="9"/>
  <c r="BQ1605" i="9" s="1"/>
  <c r="Q1605" i="9"/>
  <c r="BI1605" i="9" s="1"/>
  <c r="AN1605" i="9"/>
  <c r="X1605" i="9"/>
  <c r="BP1605" i="9" s="1"/>
  <c r="AQ1605" i="9"/>
  <c r="BB1605" i="9"/>
  <c r="AL1605" i="9"/>
  <c r="V1605" i="9"/>
  <c r="BN1605" i="9" s="1"/>
  <c r="AA1605" i="9"/>
  <c r="BS1605" i="9" s="1"/>
  <c r="AY1605" i="9"/>
  <c r="AI1605" i="9"/>
  <c r="S1605" i="9"/>
  <c r="BK1605" i="9" s="1"/>
  <c r="AX1605" i="9"/>
  <c r="AH1605" i="9"/>
  <c r="R1605" i="9"/>
  <c r="BJ1605" i="9" s="1"/>
  <c r="AT1605" i="9"/>
  <c r="AD1605" i="9"/>
  <c r="AV1605" i="9"/>
  <c r="AF1605" i="9"/>
  <c r="P1605" i="9"/>
  <c r="BH1605" i="9" s="1"/>
  <c r="AP1605" i="9"/>
  <c r="Z1605" i="9"/>
  <c r="BR1605" i="9" s="1"/>
  <c r="K1607" i="9"/>
  <c r="L1607" i="9"/>
  <c r="J1607" i="9"/>
  <c r="F1608" i="9"/>
  <c r="BS1604" i="9"/>
  <c r="BT1605" i="9"/>
  <c r="L1606" i="9"/>
  <c r="BG1598" i="9"/>
  <c r="C38" i="11" s="1"/>
  <c r="K1560" i="9"/>
  <c r="F1561" i="9"/>
  <c r="J1560" i="9"/>
  <c r="L1560" i="9"/>
  <c r="BU1558" i="9"/>
  <c r="BT1557" i="9"/>
  <c r="BB1559" i="9"/>
  <c r="AT1559" i="9"/>
  <c r="AL1559" i="9"/>
  <c r="AD1559" i="9"/>
  <c r="BV1559" i="9" s="1"/>
  <c r="V1559" i="9"/>
  <c r="BN1559" i="9" s="1"/>
  <c r="AX1559" i="9"/>
  <c r="AP1559" i="9"/>
  <c r="AH1559" i="9"/>
  <c r="Z1559" i="9"/>
  <c r="BR1559" i="9" s="1"/>
  <c r="R1559" i="9"/>
  <c r="BJ1559" i="9" s="1"/>
  <c r="AZ1559" i="9"/>
  <c r="AO1559" i="9"/>
  <c r="AE1559" i="9"/>
  <c r="T1559" i="9"/>
  <c r="BL1559" i="9" s="1"/>
  <c r="AY1559" i="9"/>
  <c r="AN1559" i="9"/>
  <c r="AC1559" i="9"/>
  <c r="BU1559" i="9" s="1"/>
  <c r="S1559" i="9"/>
  <c r="BK1559" i="9" s="1"/>
  <c r="AW1559" i="9"/>
  <c r="AM1559" i="9"/>
  <c r="AB1559" i="9"/>
  <c r="BT1559" i="9" s="1"/>
  <c r="Q1559" i="9"/>
  <c r="BI1559" i="9" s="1"/>
  <c r="AJ1559" i="9"/>
  <c r="AV1559" i="9"/>
  <c r="AK1559" i="9"/>
  <c r="AA1559" i="9"/>
  <c r="BS1559" i="9" s="1"/>
  <c r="P1559" i="9"/>
  <c r="BH1559" i="9" s="1"/>
  <c r="BH1598" i="9" s="1"/>
  <c r="D38" i="11" s="1"/>
  <c r="AU1559" i="9"/>
  <c r="Y1559" i="9"/>
  <c r="BQ1559" i="9" s="1"/>
  <c r="AR1559" i="9"/>
  <c r="AG1559" i="9"/>
  <c r="W1559" i="9"/>
  <c r="BO1559" i="9" s="1"/>
  <c r="X1559" i="9"/>
  <c r="BP1559" i="9" s="1"/>
  <c r="U1559" i="9"/>
  <c r="BM1559" i="9" s="1"/>
  <c r="BA1559" i="9"/>
  <c r="AS1559" i="9"/>
  <c r="AQ1559" i="9"/>
  <c r="AI1559" i="9"/>
  <c r="AF1559" i="9"/>
  <c r="AD1556" i="9"/>
  <c r="BV1556" i="9" s="1"/>
  <c r="BT1510" i="9"/>
  <c r="F1514" i="9"/>
  <c r="K1513" i="9"/>
  <c r="J1513" i="9"/>
  <c r="L1513" i="9"/>
  <c r="AZ1512" i="9"/>
  <c r="AR1512" i="9"/>
  <c r="AJ1512" i="9"/>
  <c r="AB1512" i="9"/>
  <c r="T1512" i="9"/>
  <c r="AX1512" i="9"/>
  <c r="AP1512" i="9"/>
  <c r="AH1512" i="9"/>
  <c r="Z1512" i="9"/>
  <c r="R1512" i="9"/>
  <c r="AW1512" i="9"/>
  <c r="AO1512" i="9"/>
  <c r="AG1512" i="9"/>
  <c r="Y1512" i="9"/>
  <c r="Q1512" i="9"/>
  <c r="AV1512" i="9"/>
  <c r="AN1512" i="9"/>
  <c r="AF1512" i="9"/>
  <c r="X1512" i="9"/>
  <c r="P1512" i="9"/>
  <c r="BA1512" i="9"/>
  <c r="AS1512" i="9"/>
  <c r="AK1512" i="9"/>
  <c r="AC1512" i="9"/>
  <c r="BU1512" i="9" s="1"/>
  <c r="U1512" i="9"/>
  <c r="AT1512" i="9"/>
  <c r="W1512" i="9"/>
  <c r="AQ1512" i="9"/>
  <c r="V1512" i="9"/>
  <c r="AM1512" i="9"/>
  <c r="S1512" i="9"/>
  <c r="AL1512" i="9"/>
  <c r="AI1512" i="9"/>
  <c r="BB1512" i="9"/>
  <c r="AE1512" i="9"/>
  <c r="AA1512" i="9"/>
  <c r="AY1512" i="9"/>
  <c r="AD1512" i="9"/>
  <c r="BV1512" i="9" s="1"/>
  <c r="AU1512" i="9"/>
  <c r="AD1509" i="9"/>
  <c r="BV1509" i="9" s="1"/>
  <c r="J1466" i="9"/>
  <c r="F1467" i="9"/>
  <c r="K1466" i="9"/>
  <c r="L1466" i="9"/>
  <c r="BA1465" i="9"/>
  <c r="AS1465" i="9"/>
  <c r="AK1465" i="9"/>
  <c r="AC1465" i="9"/>
  <c r="BU1465" i="9" s="1"/>
  <c r="U1465" i="9"/>
  <c r="AW1465" i="9"/>
  <c r="AO1465" i="9"/>
  <c r="AG1465" i="9"/>
  <c r="Y1465" i="9"/>
  <c r="Q1465" i="9"/>
  <c r="BB1465" i="9"/>
  <c r="AQ1465" i="9"/>
  <c r="AF1465" i="9"/>
  <c r="V1465" i="9"/>
  <c r="AZ1465" i="9"/>
  <c r="AP1465" i="9"/>
  <c r="AE1465" i="9"/>
  <c r="T1465" i="9"/>
  <c r="W1465" i="9"/>
  <c r="AY1465" i="9"/>
  <c r="AN1465" i="9"/>
  <c r="AD1465" i="9"/>
  <c r="S1465" i="9"/>
  <c r="AX1465" i="9"/>
  <c r="AM1465" i="9"/>
  <c r="AB1465" i="9"/>
  <c r="R1465" i="9"/>
  <c r="AV1465" i="9"/>
  <c r="AL1465" i="9"/>
  <c r="AA1465" i="9"/>
  <c r="P1465" i="9"/>
  <c r="AU1465" i="9"/>
  <c r="AJ1465" i="9"/>
  <c r="Z1465" i="9"/>
  <c r="AH1465" i="9"/>
  <c r="AT1465" i="9"/>
  <c r="AI1465" i="9"/>
  <c r="X1465" i="9"/>
  <c r="AR1465" i="9"/>
  <c r="AJ1464" i="9"/>
  <c r="AA1464" i="9"/>
  <c r="AL1464" i="9"/>
  <c r="AF1464" i="9"/>
  <c r="W1464" i="9"/>
  <c r="AU1464" i="9"/>
  <c r="AK1464" i="9"/>
  <c r="AX1464" i="9"/>
  <c r="AD1464" i="9"/>
  <c r="T1464" i="9"/>
  <c r="AQ1464" i="9"/>
  <c r="AV1464" i="9"/>
  <c r="Q1464" i="9"/>
  <c r="AP1464" i="9"/>
  <c r="V1464" i="9"/>
  <c r="AE1464" i="9"/>
  <c r="BA1464" i="9"/>
  <c r="AB1464" i="9"/>
  <c r="BT1464" i="9" s="1"/>
  <c r="AH1464" i="9"/>
  <c r="S1464" i="9"/>
  <c r="AO1464" i="9"/>
  <c r="X1464" i="9"/>
  <c r="AM1464" i="9"/>
  <c r="Z1464" i="9"/>
  <c r="AC1464" i="9"/>
  <c r="AZ1464" i="9"/>
  <c r="AW1464" i="9"/>
  <c r="AI1464" i="9"/>
  <c r="AG1464" i="9"/>
  <c r="AR1464" i="9"/>
  <c r="R1464" i="9"/>
  <c r="AN1464" i="9"/>
  <c r="AT1464" i="9"/>
  <c r="AS1464" i="9"/>
  <c r="O1464" i="9"/>
  <c r="BB1464" i="9"/>
  <c r="AY1464" i="9"/>
  <c r="Y1464" i="9"/>
  <c r="P1464" i="9"/>
  <c r="U1464" i="9"/>
  <c r="AC1462" i="9"/>
  <c r="BU1462" i="9" s="1"/>
  <c r="BS1463" i="9"/>
  <c r="L1418" i="9"/>
  <c r="F1419" i="9"/>
  <c r="K1418" i="9"/>
  <c r="J1418" i="9"/>
  <c r="BA1417" i="9"/>
  <c r="AS1417" i="9"/>
  <c r="AK1417" i="9"/>
  <c r="AC1417" i="9"/>
  <c r="U1417" i="9"/>
  <c r="AZ1417" i="9"/>
  <c r="AR1417" i="9"/>
  <c r="AJ1417" i="9"/>
  <c r="AB1417" i="9"/>
  <c r="T1417" i="9"/>
  <c r="AY1417" i="9"/>
  <c r="AQ1417" i="9"/>
  <c r="AI1417" i="9"/>
  <c r="AA1417" i="9"/>
  <c r="S1417" i="9"/>
  <c r="AW1417" i="9"/>
  <c r="AO1417" i="9"/>
  <c r="AG1417" i="9"/>
  <c r="Y1417" i="9"/>
  <c r="Q1417" i="9"/>
  <c r="AU1417" i="9"/>
  <c r="AM1417" i="9"/>
  <c r="AE1417" i="9"/>
  <c r="W1417" i="9"/>
  <c r="O1417" i="9"/>
  <c r="AL1417" i="9"/>
  <c r="P1417" i="9"/>
  <c r="AH1417" i="9"/>
  <c r="BB1417" i="9"/>
  <c r="AF1417" i="9"/>
  <c r="AX1417" i="9"/>
  <c r="AD1417" i="9"/>
  <c r="AV1417" i="9"/>
  <c r="Z1417" i="9"/>
  <c r="AT1417" i="9"/>
  <c r="X1417" i="9"/>
  <c r="AP1417" i="9"/>
  <c r="V1417" i="9"/>
  <c r="AN1417" i="9"/>
  <c r="R1417" i="9"/>
  <c r="D1256" i="1"/>
  <c r="E1222" i="1"/>
  <c r="E1188" i="1"/>
  <c r="F1188" i="1"/>
  <c r="F1154" i="1"/>
  <c r="C1154" i="1"/>
  <c r="C1155" i="1" s="1"/>
  <c r="D1290" i="1"/>
  <c r="E1290" i="1"/>
  <c r="C1293" i="1"/>
  <c r="C1292" i="1"/>
  <c r="F1290" i="1"/>
  <c r="E1293" i="1"/>
  <c r="E1292" i="1"/>
  <c r="F1293" i="1"/>
  <c r="F1292" i="1"/>
  <c r="D1293" i="1"/>
  <c r="D1292" i="1"/>
  <c r="C1256" i="1"/>
  <c r="C1257" i="1" s="1"/>
  <c r="E1256" i="1"/>
  <c r="F1256" i="1"/>
  <c r="F1259" i="1"/>
  <c r="C1259" i="1"/>
  <c r="D1259" i="1"/>
  <c r="E1259" i="1"/>
  <c r="C1225" i="1"/>
  <c r="F1222" i="1"/>
  <c r="D1225" i="1"/>
  <c r="C1222" i="1"/>
  <c r="C1223" i="1" s="1"/>
  <c r="E1225" i="1"/>
  <c r="F1225" i="1"/>
  <c r="D1222" i="1"/>
  <c r="F1191" i="1"/>
  <c r="D1188" i="1"/>
  <c r="E1191" i="1"/>
  <c r="C1191" i="1"/>
  <c r="D1191" i="1"/>
  <c r="F1157" i="1"/>
  <c r="D1154" i="1"/>
  <c r="C1157" i="1"/>
  <c r="E1154" i="1"/>
  <c r="D1157" i="1"/>
  <c r="E1157" i="1"/>
  <c r="BA618" i="9"/>
  <c r="AS618" i="9"/>
  <c r="AK618" i="9"/>
  <c r="AC618" i="9"/>
  <c r="BU618" i="9" s="1"/>
  <c r="U618" i="9"/>
  <c r="BM618" i="9" s="1"/>
  <c r="AY618" i="9"/>
  <c r="AQ618" i="9"/>
  <c r="AI618" i="9"/>
  <c r="AA618" i="9"/>
  <c r="BS618" i="9" s="1"/>
  <c r="S618" i="9"/>
  <c r="BK618" i="9" s="1"/>
  <c r="AX618" i="9"/>
  <c r="AP618" i="9"/>
  <c r="AH618" i="9"/>
  <c r="Z618" i="9"/>
  <c r="BR618" i="9" s="1"/>
  <c r="R618" i="9"/>
  <c r="BJ618" i="9" s="1"/>
  <c r="AW618" i="9"/>
  <c r="AO618" i="9"/>
  <c r="AG618" i="9"/>
  <c r="Y618" i="9"/>
  <c r="BQ618" i="9" s="1"/>
  <c r="Q618" i="9"/>
  <c r="BI618" i="9" s="1"/>
  <c r="AU618" i="9"/>
  <c r="AM618" i="9"/>
  <c r="AE618" i="9"/>
  <c r="BW618" i="9" s="1"/>
  <c r="W618" i="9"/>
  <c r="BO618" i="9" s="1"/>
  <c r="O618" i="9"/>
  <c r="BG618" i="9" s="1"/>
  <c r="BG658" i="9" s="1"/>
  <c r="C18" i="11" s="1"/>
  <c r="AV312" i="5" s="1" a="1"/>
  <c r="AV312" i="5" s="1"/>
  <c r="BB618" i="9"/>
  <c r="AF618" i="9"/>
  <c r="AZ618" i="9"/>
  <c r="AD618" i="9"/>
  <c r="BV618" i="9" s="1"/>
  <c r="AV618" i="9"/>
  <c r="AB618" i="9"/>
  <c r="BT618" i="9" s="1"/>
  <c r="AT618" i="9"/>
  <c r="X618" i="9"/>
  <c r="BP618" i="9" s="1"/>
  <c r="AR618" i="9"/>
  <c r="V618" i="9"/>
  <c r="BN618" i="9" s="1"/>
  <c r="AL618" i="9"/>
  <c r="AN618" i="9"/>
  <c r="T618" i="9"/>
  <c r="BL618" i="9" s="1"/>
  <c r="P618" i="9"/>
  <c r="BH618" i="9" s="1"/>
  <c r="AJ618" i="9"/>
  <c r="K619" i="9"/>
  <c r="J619" i="9"/>
  <c r="F620" i="9"/>
  <c r="L619" i="9"/>
  <c r="AT571" i="9"/>
  <c r="AD571" i="9"/>
  <c r="BV571" i="9" s="1"/>
  <c r="BA571" i="9"/>
  <c r="AS571" i="9"/>
  <c r="AK571" i="9"/>
  <c r="AC571" i="9"/>
  <c r="BU571" i="9" s="1"/>
  <c r="U571" i="9"/>
  <c r="BM571" i="9" s="1"/>
  <c r="AR571" i="9"/>
  <c r="AJ571" i="9"/>
  <c r="T571" i="9"/>
  <c r="BL571" i="9" s="1"/>
  <c r="AZ571" i="9"/>
  <c r="AB571" i="9"/>
  <c r="BT571" i="9" s="1"/>
  <c r="AY571" i="9"/>
  <c r="AQ571" i="9"/>
  <c r="AI571" i="9"/>
  <c r="AA571" i="9"/>
  <c r="BS571" i="9" s="1"/>
  <c r="S571" i="9"/>
  <c r="BK571" i="9" s="1"/>
  <c r="AG571" i="9"/>
  <c r="X571" i="9"/>
  <c r="BP571" i="9" s="1"/>
  <c r="AX571" i="9"/>
  <c r="AP571" i="9"/>
  <c r="AH571" i="9"/>
  <c r="Z571" i="9"/>
  <c r="BR571" i="9" s="1"/>
  <c r="R571" i="9"/>
  <c r="BJ571" i="9" s="1"/>
  <c r="AO571" i="9"/>
  <c r="Q571" i="9"/>
  <c r="BI571" i="9" s="1"/>
  <c r="AN571" i="9"/>
  <c r="P571" i="9"/>
  <c r="BH571" i="9" s="1"/>
  <c r="AW571" i="9"/>
  <c r="Y571" i="9"/>
  <c r="BQ571" i="9" s="1"/>
  <c r="AF571" i="9"/>
  <c r="BX571" i="9" s="1"/>
  <c r="AU571" i="9"/>
  <c r="AM571" i="9"/>
  <c r="AE571" i="9"/>
  <c r="BW571" i="9" s="1"/>
  <c r="W571" i="9"/>
  <c r="BO571" i="9" s="1"/>
  <c r="O571" i="9"/>
  <c r="BG571" i="9" s="1"/>
  <c r="BG611" i="9" s="1"/>
  <c r="C17" i="11" s="1"/>
  <c r="BB571" i="9"/>
  <c r="AL571" i="9"/>
  <c r="V571" i="9"/>
  <c r="BN571" i="9" s="1"/>
  <c r="AV571" i="9"/>
  <c r="L572" i="9"/>
  <c r="F573" i="9"/>
  <c r="K572" i="9"/>
  <c r="J572" i="9"/>
  <c r="AN524" i="9"/>
  <c r="P524" i="9"/>
  <c r="BH524" i="9" s="1"/>
  <c r="AU524" i="9"/>
  <c r="AM524" i="9"/>
  <c r="AE524" i="9"/>
  <c r="BW524" i="9" s="1"/>
  <c r="W524" i="9"/>
  <c r="BO524" i="9" s="1"/>
  <c r="O524" i="9"/>
  <c r="BG524" i="9" s="1"/>
  <c r="BG564" i="9" s="1"/>
  <c r="C16" i="11" s="1"/>
  <c r="BB524" i="9"/>
  <c r="AT524" i="9"/>
  <c r="AL524" i="9"/>
  <c r="AD524" i="9"/>
  <c r="BV524" i="9" s="1"/>
  <c r="V524" i="9"/>
  <c r="BN524" i="9" s="1"/>
  <c r="BA524" i="9"/>
  <c r="AS524" i="9"/>
  <c r="AK524" i="9"/>
  <c r="AC524" i="9"/>
  <c r="BU524" i="9" s="1"/>
  <c r="U524" i="9"/>
  <c r="BM524" i="9" s="1"/>
  <c r="AY524" i="9"/>
  <c r="AI524" i="9"/>
  <c r="S524" i="9"/>
  <c r="BK524" i="9" s="1"/>
  <c r="AZ524" i="9"/>
  <c r="AR524" i="9"/>
  <c r="AJ524" i="9"/>
  <c r="AB524" i="9"/>
  <c r="BT524" i="9" s="1"/>
  <c r="T524" i="9"/>
  <c r="BL524" i="9" s="1"/>
  <c r="AQ524" i="9"/>
  <c r="AA524" i="9"/>
  <c r="BS524" i="9" s="1"/>
  <c r="AW524" i="9"/>
  <c r="AO524" i="9"/>
  <c r="AG524" i="9"/>
  <c r="Y524" i="9"/>
  <c r="BQ524" i="9" s="1"/>
  <c r="Q524" i="9"/>
  <c r="BI524" i="9" s="1"/>
  <c r="AV524" i="9"/>
  <c r="AF524" i="9"/>
  <c r="BX524" i="9" s="1"/>
  <c r="X524" i="9"/>
  <c r="BP524" i="9" s="1"/>
  <c r="AX524" i="9"/>
  <c r="AP524" i="9"/>
  <c r="AH524" i="9"/>
  <c r="Z524" i="9"/>
  <c r="BR524" i="9" s="1"/>
  <c r="R524" i="9"/>
  <c r="BJ524" i="9" s="1"/>
  <c r="F526" i="9"/>
  <c r="L525" i="9"/>
  <c r="K525" i="9"/>
  <c r="J525" i="9"/>
  <c r="AH522" i="9"/>
  <c r="BY524" i="9"/>
  <c r="BX523" i="9"/>
  <c r="AU478" i="9"/>
  <c r="AM478" i="9"/>
  <c r="AE478" i="9"/>
  <c r="BW478" i="9" s="1"/>
  <c r="W478" i="9"/>
  <c r="BO478" i="9" s="1"/>
  <c r="BB478" i="9"/>
  <c r="AT478" i="9"/>
  <c r="AL478" i="9"/>
  <c r="AD478" i="9"/>
  <c r="BV478" i="9" s="1"/>
  <c r="V478" i="9"/>
  <c r="BN478" i="9" s="1"/>
  <c r="AY478" i="9"/>
  <c r="AQ478" i="9"/>
  <c r="AI478" i="9"/>
  <c r="AA478" i="9"/>
  <c r="BS478" i="9" s="1"/>
  <c r="S478" i="9"/>
  <c r="BK478" i="9" s="1"/>
  <c r="AB478" i="9"/>
  <c r="BT478" i="9" s="1"/>
  <c r="AZ478" i="9"/>
  <c r="AN478" i="9"/>
  <c r="Z478" i="9"/>
  <c r="BR478" i="9" s="1"/>
  <c r="AX478" i="9"/>
  <c r="AK478" i="9"/>
  <c r="Y478" i="9"/>
  <c r="BQ478" i="9" s="1"/>
  <c r="AW478" i="9"/>
  <c r="AJ478" i="9"/>
  <c r="X478" i="9"/>
  <c r="BP478" i="9" s="1"/>
  <c r="AH478" i="9"/>
  <c r="U478" i="9"/>
  <c r="BM478" i="9" s="1"/>
  <c r="AV478" i="9"/>
  <c r="AS478" i="9"/>
  <c r="AG478" i="9"/>
  <c r="T478" i="9"/>
  <c r="BL478" i="9" s="1"/>
  <c r="AR478" i="9"/>
  <c r="AF478" i="9"/>
  <c r="BX478" i="9" s="1"/>
  <c r="R478" i="9"/>
  <c r="BJ478" i="9" s="1"/>
  <c r="AP478" i="9"/>
  <c r="AC478" i="9"/>
  <c r="BU478" i="9" s="1"/>
  <c r="Q478" i="9"/>
  <c r="BI478" i="9" s="1"/>
  <c r="BA478" i="9"/>
  <c r="AO478" i="9"/>
  <c r="P478" i="9"/>
  <c r="BH478" i="9" s="1"/>
  <c r="F480" i="9"/>
  <c r="L479" i="9"/>
  <c r="K479" i="9"/>
  <c r="J479" i="9"/>
  <c r="BX477" i="9"/>
  <c r="BW476" i="9"/>
  <c r="BY478" i="9"/>
  <c r="AG475" i="9"/>
  <c r="W431" i="9"/>
  <c r="BO431" i="9" s="1"/>
  <c r="Z431" i="9"/>
  <c r="BR431" i="9" s="1"/>
  <c r="AP431" i="9"/>
  <c r="AO431" i="9"/>
  <c r="AC431" i="9"/>
  <c r="BU431" i="9" s="1"/>
  <c r="AQ430" i="9"/>
  <c r="AE430" i="9"/>
  <c r="BW430" i="9" s="1"/>
  <c r="AI430" i="9"/>
  <c r="BA430" i="9"/>
  <c r="AG430" i="9"/>
  <c r="BY430" i="9" s="1"/>
  <c r="AH428" i="9"/>
  <c r="S430" i="9"/>
  <c r="BK430" i="9" s="1"/>
  <c r="AJ430" i="9"/>
  <c r="AU430" i="9"/>
  <c r="V430" i="9"/>
  <c r="BN430" i="9" s="1"/>
  <c r="AO430" i="9"/>
  <c r="BX429" i="9"/>
  <c r="BZ431" i="9"/>
  <c r="W430" i="9"/>
  <c r="BO430" i="9" s="1"/>
  <c r="P430" i="9"/>
  <c r="BH430" i="9" s="1"/>
  <c r="AM430" i="9"/>
  <c r="AL430" i="9"/>
  <c r="R430" i="9"/>
  <c r="BJ430" i="9" s="1"/>
  <c r="X431" i="9"/>
  <c r="BP431" i="9" s="1"/>
  <c r="AD431" i="9"/>
  <c r="BV431" i="9" s="1"/>
  <c r="AI431" i="9"/>
  <c r="AV430" i="9"/>
  <c r="T430" i="9"/>
  <c r="BL430" i="9" s="1"/>
  <c r="AZ430" i="9"/>
  <c r="AT430" i="9"/>
  <c r="Z430" i="9"/>
  <c r="BR430" i="9" s="1"/>
  <c r="L433" i="9"/>
  <c r="K433" i="9"/>
  <c r="F434" i="9"/>
  <c r="J433" i="9"/>
  <c r="AF430" i="9"/>
  <c r="BX430" i="9" s="1"/>
  <c r="O430" i="9"/>
  <c r="BG430" i="9" s="1"/>
  <c r="BB430" i="9"/>
  <c r="AH430" i="9"/>
  <c r="AX432" i="9"/>
  <c r="AP432" i="9"/>
  <c r="AH432" i="9"/>
  <c r="BZ432" i="9" s="1"/>
  <c r="Z432" i="9"/>
  <c r="BR432" i="9" s="1"/>
  <c r="R432" i="9"/>
  <c r="BJ432" i="9" s="1"/>
  <c r="AW432" i="9"/>
  <c r="AO432" i="9"/>
  <c r="AG432" i="9"/>
  <c r="BY432" i="9" s="1"/>
  <c r="Y432" i="9"/>
  <c r="BQ432" i="9" s="1"/>
  <c r="Q432" i="9"/>
  <c r="BI432" i="9" s="1"/>
  <c r="BB432" i="9"/>
  <c r="AT432" i="9"/>
  <c r="AL432" i="9"/>
  <c r="AD432" i="9"/>
  <c r="BV432" i="9" s="1"/>
  <c r="V432" i="9"/>
  <c r="BN432" i="9" s="1"/>
  <c r="AC432" i="9"/>
  <c r="BU432" i="9" s="1"/>
  <c r="AZ432" i="9"/>
  <c r="AM432" i="9"/>
  <c r="AA432" i="9"/>
  <c r="BS432" i="9" s="1"/>
  <c r="W432" i="9"/>
  <c r="BO432" i="9" s="1"/>
  <c r="AY432" i="9"/>
  <c r="AK432" i="9"/>
  <c r="X432" i="9"/>
  <c r="BP432" i="9" s="1"/>
  <c r="AV432" i="9"/>
  <c r="AJ432" i="9"/>
  <c r="AS432" i="9"/>
  <c r="AF432" i="9"/>
  <c r="BX432" i="9" s="1"/>
  <c r="T432" i="9"/>
  <c r="BL432" i="9" s="1"/>
  <c r="AQ432" i="9"/>
  <c r="AR432" i="9"/>
  <c r="AE432" i="9"/>
  <c r="BW432" i="9" s="1"/>
  <c r="S432" i="9"/>
  <c r="BK432" i="9" s="1"/>
  <c r="BA432" i="9"/>
  <c r="AU432" i="9"/>
  <c r="AN432" i="9"/>
  <c r="AI432" i="9"/>
  <c r="CA432" i="9" s="1"/>
  <c r="AB432" i="9"/>
  <c r="BT432" i="9" s="1"/>
  <c r="U432" i="9"/>
  <c r="BM432" i="9" s="1"/>
  <c r="AY430" i="9"/>
  <c r="AS430" i="9"/>
  <c r="AB430" i="9"/>
  <c r="BT430" i="9" s="1"/>
  <c r="Q430" i="9"/>
  <c r="BI430" i="9" s="1"/>
  <c r="AP430" i="9"/>
  <c r="AC430" i="9"/>
  <c r="BU430" i="9" s="1"/>
  <c r="U430" i="9"/>
  <c r="BM430" i="9" s="1"/>
  <c r="AN430" i="9"/>
  <c r="Y430" i="9"/>
  <c r="BQ430" i="9" s="1"/>
  <c r="BX382" i="9"/>
  <c r="AG381" i="9"/>
  <c r="BY381" i="9"/>
  <c r="BY382" i="9" s="1"/>
  <c r="AH381" i="9"/>
  <c r="AZ383" i="9"/>
  <c r="AV383" i="9"/>
  <c r="AN383" i="9"/>
  <c r="AF383" i="9"/>
  <c r="BX383" i="9" s="1"/>
  <c r="X383" i="9"/>
  <c r="BP383" i="9" s="1"/>
  <c r="P383" i="9"/>
  <c r="BH383" i="9" s="1"/>
  <c r="AU383" i="9"/>
  <c r="AM383" i="9"/>
  <c r="AE383" i="9"/>
  <c r="BW383" i="9" s="1"/>
  <c r="W383" i="9"/>
  <c r="BO383" i="9" s="1"/>
  <c r="O383" i="9"/>
  <c r="BG383" i="9" s="1"/>
  <c r="BG423" i="9" s="1"/>
  <c r="C13" i="11" s="1"/>
  <c r="AV260" i="5" s="1" a="1"/>
  <c r="AV260" i="5" s="1"/>
  <c r="AT383" i="9"/>
  <c r="AL383" i="9"/>
  <c r="AD383" i="9"/>
  <c r="BV383" i="9" s="1"/>
  <c r="V383" i="9"/>
  <c r="BN383" i="9" s="1"/>
  <c r="BB383" i="9"/>
  <c r="AS383" i="9"/>
  <c r="AK383" i="9"/>
  <c r="AC383" i="9"/>
  <c r="BU383" i="9" s="1"/>
  <c r="U383" i="9"/>
  <c r="BM383" i="9" s="1"/>
  <c r="BA383" i="9"/>
  <c r="AR383" i="9"/>
  <c r="AJ383" i="9"/>
  <c r="AB383" i="9"/>
  <c r="BT383" i="9" s="1"/>
  <c r="T383" i="9"/>
  <c r="BL383" i="9" s="1"/>
  <c r="AY383" i="9"/>
  <c r="AQ383" i="9"/>
  <c r="AI383" i="9"/>
  <c r="AA383" i="9"/>
  <c r="BS383" i="9" s="1"/>
  <c r="S383" i="9"/>
  <c r="BK383" i="9" s="1"/>
  <c r="AP383" i="9"/>
  <c r="AG383" i="9"/>
  <c r="BY383" i="9" s="1"/>
  <c r="AX383" i="9"/>
  <c r="AW383" i="9"/>
  <c r="AO383" i="9"/>
  <c r="AH383" i="9"/>
  <c r="R383" i="9"/>
  <c r="BJ383" i="9" s="1"/>
  <c r="Z383" i="9"/>
  <c r="BR383" i="9" s="1"/>
  <c r="Y383" i="9"/>
  <c r="BQ383" i="9" s="1"/>
  <c r="Q383" i="9"/>
  <c r="BI383" i="9" s="1"/>
  <c r="L384" i="9"/>
  <c r="F385" i="9"/>
  <c r="K384" i="9"/>
  <c r="J384" i="9"/>
  <c r="J1181" i="9"/>
  <c r="J993" i="9"/>
  <c r="B12" i="3"/>
  <c r="C474" i="1"/>
  <c r="C475" i="1" s="1"/>
  <c r="D475" i="1" s="1"/>
  <c r="C440" i="1"/>
  <c r="C441" i="1" s="1"/>
  <c r="E477" i="1"/>
  <c r="D477" i="1"/>
  <c r="F477" i="1"/>
  <c r="E474" i="1"/>
  <c r="C477" i="1"/>
  <c r="C443" i="1"/>
  <c r="D443" i="1"/>
  <c r="E443" i="1"/>
  <c r="F443" i="1"/>
  <c r="D440" i="1"/>
  <c r="E440" i="1"/>
  <c r="F440" i="1"/>
  <c r="E409" i="1"/>
  <c r="F409" i="1"/>
  <c r="C406" i="1"/>
  <c r="C407" i="1" s="1"/>
  <c r="D406" i="1"/>
  <c r="D409" i="1"/>
  <c r="E406" i="1"/>
  <c r="F406" i="1"/>
  <c r="C409" i="1"/>
  <c r="F372" i="1"/>
  <c r="C375" i="1"/>
  <c r="D375" i="1"/>
  <c r="E375" i="1"/>
  <c r="F375" i="1"/>
  <c r="C372" i="1"/>
  <c r="C373" i="1" s="1"/>
  <c r="D372" i="1"/>
  <c r="D341" i="1"/>
  <c r="C341" i="1"/>
  <c r="E338" i="1"/>
  <c r="F338" i="1"/>
  <c r="E341" i="1"/>
  <c r="C338" i="1"/>
  <c r="C339" i="1" s="1"/>
  <c r="F341" i="1"/>
  <c r="C307" i="1"/>
  <c r="D307" i="1"/>
  <c r="F307" i="1"/>
  <c r="E307" i="1"/>
  <c r="X877" i="1"/>
  <c r="Z743" i="1"/>
  <c r="Y876" i="1"/>
  <c r="O605" i="1"/>
  <c r="X880" i="1"/>
  <c r="AA879" i="1"/>
  <c r="R880" i="1"/>
  <c r="K879" i="1"/>
  <c r="I877" i="1"/>
  <c r="S879" i="1"/>
  <c r="Y880" i="1"/>
  <c r="G877" i="1"/>
  <c r="F877" i="1" s="1"/>
  <c r="S880" i="1"/>
  <c r="V881" i="1"/>
  <c r="O877" i="1"/>
  <c r="Z880" i="1"/>
  <c r="H877" i="1"/>
  <c r="X744" i="1"/>
  <c r="Q881" i="1"/>
  <c r="P877" i="1"/>
  <c r="I880" i="1"/>
  <c r="AA880" i="1"/>
  <c r="Z879" i="1"/>
  <c r="Q877" i="1"/>
  <c r="J880" i="1"/>
  <c r="Y877" i="1"/>
  <c r="AN269" i="1"/>
  <c r="Q876" i="1"/>
  <c r="W877" i="1"/>
  <c r="K880" i="1"/>
  <c r="I876" i="1"/>
  <c r="F1371" i="9"/>
  <c r="L1370" i="9"/>
  <c r="J1370" i="9"/>
  <c r="K1369" i="9"/>
  <c r="K1370" i="9"/>
  <c r="AA1368" i="9"/>
  <c r="J1369" i="9"/>
  <c r="L1369" i="9"/>
  <c r="L1181" i="9"/>
  <c r="F1182" i="9"/>
  <c r="Y1180" i="9"/>
  <c r="K1181" i="9"/>
  <c r="N878" i="1"/>
  <c r="V878" i="1"/>
  <c r="L879" i="1"/>
  <c r="T879" i="1"/>
  <c r="AB879" i="1"/>
  <c r="H881" i="1"/>
  <c r="P881" i="1"/>
  <c r="X881" i="1"/>
  <c r="U878" i="1"/>
  <c r="O881" i="1"/>
  <c r="Z876" i="1"/>
  <c r="I881" i="1"/>
  <c r="L876" i="1"/>
  <c r="T876" i="1"/>
  <c r="AB876" i="1"/>
  <c r="J877" i="1"/>
  <c r="R877" i="1"/>
  <c r="Z877" i="1"/>
  <c r="H878" i="1"/>
  <c r="P878" i="1"/>
  <c r="X878" i="1"/>
  <c r="N879" i="1"/>
  <c r="V879" i="1"/>
  <c r="L880" i="1"/>
  <c r="T880" i="1"/>
  <c r="AB880" i="1"/>
  <c r="J881" i="1"/>
  <c r="R881" i="1"/>
  <c r="Z881" i="1"/>
  <c r="G881" i="1"/>
  <c r="J876" i="1"/>
  <c r="S876" i="1"/>
  <c r="Y881" i="1"/>
  <c r="M876" i="1"/>
  <c r="U876" i="1"/>
  <c r="K877" i="1"/>
  <c r="S877" i="1"/>
  <c r="AA877" i="1"/>
  <c r="I878" i="1"/>
  <c r="Q878" i="1"/>
  <c r="Y878" i="1"/>
  <c r="G879" i="1"/>
  <c r="O879" i="1"/>
  <c r="W879" i="1"/>
  <c r="M880" i="1"/>
  <c r="U880" i="1"/>
  <c r="K881" i="1"/>
  <c r="S881" i="1"/>
  <c r="AA881" i="1"/>
  <c r="W881" i="1"/>
  <c r="G878" i="1"/>
  <c r="O878" i="1"/>
  <c r="M879" i="1"/>
  <c r="U879" i="1"/>
  <c r="N876" i="1"/>
  <c r="V876" i="1"/>
  <c r="L877" i="1"/>
  <c r="T877" i="1"/>
  <c r="AB877" i="1"/>
  <c r="J878" i="1"/>
  <c r="R878" i="1"/>
  <c r="Z878" i="1"/>
  <c r="H879" i="1"/>
  <c r="P879" i="1"/>
  <c r="X879" i="1"/>
  <c r="N880" i="1"/>
  <c r="V880" i="1"/>
  <c r="L881" i="1"/>
  <c r="T881" i="1"/>
  <c r="AB881" i="1"/>
  <c r="M878" i="1"/>
  <c r="W878" i="1"/>
  <c r="G876" i="1"/>
  <c r="O876" i="1"/>
  <c r="W876" i="1"/>
  <c r="M877" i="1"/>
  <c r="U877" i="1"/>
  <c r="K878" i="1"/>
  <c r="S878" i="1"/>
  <c r="AA878" i="1"/>
  <c r="I879" i="1"/>
  <c r="Q879" i="1"/>
  <c r="Y879" i="1"/>
  <c r="G880" i="1"/>
  <c r="O880" i="1"/>
  <c r="W880" i="1"/>
  <c r="M881" i="1"/>
  <c r="U881" i="1"/>
  <c r="R876" i="1"/>
  <c r="K876" i="1"/>
  <c r="AA876" i="1"/>
  <c r="H876" i="1"/>
  <c r="P876" i="1"/>
  <c r="X876" i="1"/>
  <c r="N877" i="1"/>
  <c r="V877" i="1"/>
  <c r="L878" i="1"/>
  <c r="T878" i="1"/>
  <c r="AB878" i="1"/>
  <c r="J879" i="1"/>
  <c r="R879" i="1"/>
  <c r="H880" i="1"/>
  <c r="P880" i="1"/>
  <c r="N881" i="1"/>
  <c r="J744" i="1"/>
  <c r="X608" i="1"/>
  <c r="R744" i="1"/>
  <c r="X741" i="1"/>
  <c r="L266" i="1"/>
  <c r="Z744" i="1"/>
  <c r="V609" i="1"/>
  <c r="P745" i="1"/>
  <c r="H741" i="1"/>
  <c r="Z607" i="1"/>
  <c r="P741" i="1"/>
  <c r="F995" i="9"/>
  <c r="L993" i="9"/>
  <c r="AB992" i="9"/>
  <c r="K993" i="9"/>
  <c r="G994" i="9"/>
  <c r="G995" i="9" s="1"/>
  <c r="G996" i="9" s="1"/>
  <c r="G997" i="9" s="1"/>
  <c r="G998" i="9" s="1"/>
  <c r="G999" i="9" s="1"/>
  <c r="G1000" i="9" s="1"/>
  <c r="G1001" i="9" s="1"/>
  <c r="G1002" i="9" s="1"/>
  <c r="G1003" i="9" s="1"/>
  <c r="G1004" i="9" s="1"/>
  <c r="G1005" i="9" s="1"/>
  <c r="G1006" i="9" s="1"/>
  <c r="G1007" i="9" s="1"/>
  <c r="G1008" i="9" s="1"/>
  <c r="G1009" i="9" s="1"/>
  <c r="G1010" i="9" s="1"/>
  <c r="G1011" i="9" s="1"/>
  <c r="G1012" i="9" s="1"/>
  <c r="G1013" i="9" s="1"/>
  <c r="G1014" i="9" s="1"/>
  <c r="G1015" i="9" s="1"/>
  <c r="G1016" i="9" s="1"/>
  <c r="G1017" i="9" s="1"/>
  <c r="G1018" i="9" s="1"/>
  <c r="G1019" i="9" s="1"/>
  <c r="G1020" i="9" s="1"/>
  <c r="G1021" i="9" s="1"/>
  <c r="G1022" i="9" s="1"/>
  <c r="G1023" i="9" s="1"/>
  <c r="G1024" i="9" s="1"/>
  <c r="G1025" i="9" s="1"/>
  <c r="G1026" i="9" s="1"/>
  <c r="G1027" i="9" s="1"/>
  <c r="G1028" i="9" s="1"/>
  <c r="G1029" i="9" s="1"/>
  <c r="G1030" i="9" s="1"/>
  <c r="G1031" i="9" s="1"/>
  <c r="G1032" i="9" s="1"/>
  <c r="G1033" i="9" s="1"/>
  <c r="J805" i="9"/>
  <c r="I740" i="1"/>
  <c r="Q740" i="1"/>
  <c r="Y740" i="1"/>
  <c r="G741" i="1"/>
  <c r="O741" i="1"/>
  <c r="W741" i="1"/>
  <c r="M742" i="1"/>
  <c r="U742" i="1"/>
  <c r="K743" i="1"/>
  <c r="S743" i="1"/>
  <c r="AA743" i="1"/>
  <c r="I744" i="1"/>
  <c r="Q744" i="1"/>
  <c r="Y744" i="1"/>
  <c r="G745" i="1"/>
  <c r="O745" i="1"/>
  <c r="W745" i="1"/>
  <c r="K740" i="1"/>
  <c r="S740" i="1"/>
  <c r="AA740" i="1"/>
  <c r="I741" i="1"/>
  <c r="Q741" i="1"/>
  <c r="Y741" i="1"/>
  <c r="G742" i="1"/>
  <c r="O742" i="1"/>
  <c r="W742" i="1"/>
  <c r="M743" i="1"/>
  <c r="U743" i="1"/>
  <c r="K744" i="1"/>
  <c r="S744" i="1"/>
  <c r="AA744" i="1"/>
  <c r="I745" i="1"/>
  <c r="Q745" i="1"/>
  <c r="Y745" i="1"/>
  <c r="N742" i="1"/>
  <c r="T743" i="1"/>
  <c r="X745" i="1"/>
  <c r="L740" i="1"/>
  <c r="T740" i="1"/>
  <c r="AB740" i="1"/>
  <c r="J741" i="1"/>
  <c r="R741" i="1"/>
  <c r="Z741" i="1"/>
  <c r="H742" i="1"/>
  <c r="P742" i="1"/>
  <c r="X742" i="1"/>
  <c r="N743" i="1"/>
  <c r="V743" i="1"/>
  <c r="L744" i="1"/>
  <c r="T744" i="1"/>
  <c r="AB744" i="1"/>
  <c r="J745" i="1"/>
  <c r="R745" i="1"/>
  <c r="Z745" i="1"/>
  <c r="J740" i="1"/>
  <c r="R740" i="1"/>
  <c r="Z740" i="1"/>
  <c r="AB743" i="1"/>
  <c r="M740" i="1"/>
  <c r="U740" i="1"/>
  <c r="K741" i="1"/>
  <c r="S741" i="1"/>
  <c r="AA741" i="1"/>
  <c r="I742" i="1"/>
  <c r="Q742" i="1"/>
  <c r="Y742" i="1"/>
  <c r="G743" i="1"/>
  <c r="O743" i="1"/>
  <c r="W743" i="1"/>
  <c r="M744" i="1"/>
  <c r="U744" i="1"/>
  <c r="K745" i="1"/>
  <c r="S745" i="1"/>
  <c r="AA745" i="1"/>
  <c r="N740" i="1"/>
  <c r="V740" i="1"/>
  <c r="L741" i="1"/>
  <c r="T741" i="1"/>
  <c r="AB741" i="1"/>
  <c r="J742" i="1"/>
  <c r="R742" i="1"/>
  <c r="Z742" i="1"/>
  <c r="H743" i="1"/>
  <c r="P743" i="1"/>
  <c r="X743" i="1"/>
  <c r="N744" i="1"/>
  <c r="V744" i="1"/>
  <c r="L745" i="1"/>
  <c r="T745" i="1"/>
  <c r="AB745" i="1"/>
  <c r="H745" i="1"/>
  <c r="G740" i="1"/>
  <c r="O740" i="1"/>
  <c r="W740" i="1"/>
  <c r="M741" i="1"/>
  <c r="U741" i="1"/>
  <c r="K742" i="1"/>
  <c r="S742" i="1"/>
  <c r="AA742" i="1"/>
  <c r="I743" i="1"/>
  <c r="Q743" i="1"/>
  <c r="Y743" i="1"/>
  <c r="G744" i="1"/>
  <c r="O744" i="1"/>
  <c r="W744" i="1"/>
  <c r="M745" i="1"/>
  <c r="U745" i="1"/>
  <c r="V742" i="1"/>
  <c r="L743" i="1"/>
  <c r="H740" i="1"/>
  <c r="P740" i="1"/>
  <c r="X740" i="1"/>
  <c r="N741" i="1"/>
  <c r="V741" i="1"/>
  <c r="L742" i="1"/>
  <c r="T742" i="1"/>
  <c r="AB742" i="1"/>
  <c r="J743" i="1"/>
  <c r="R743" i="1"/>
  <c r="H744" i="1"/>
  <c r="P744" i="1"/>
  <c r="N745" i="1"/>
  <c r="J605" i="1"/>
  <c r="Y608" i="1"/>
  <c r="H128" i="1"/>
  <c r="P606" i="1"/>
  <c r="R605" i="1"/>
  <c r="W605" i="1"/>
  <c r="I604" i="1"/>
  <c r="Z605" i="1"/>
  <c r="AP267" i="1"/>
  <c r="N607" i="1"/>
  <c r="Q604" i="1"/>
  <c r="V607" i="1"/>
  <c r="Y604" i="1"/>
  <c r="I608" i="1"/>
  <c r="AQ267" i="1"/>
  <c r="G605" i="1"/>
  <c r="F605" i="1" s="1"/>
  <c r="Q608" i="1"/>
  <c r="J806" i="9"/>
  <c r="F807" i="9"/>
  <c r="L806" i="9"/>
  <c r="K806" i="9"/>
  <c r="AD804" i="9"/>
  <c r="K805" i="9"/>
  <c r="L805" i="9"/>
  <c r="J335" i="9"/>
  <c r="U606" i="1"/>
  <c r="K607" i="1"/>
  <c r="G609" i="1"/>
  <c r="W609" i="1"/>
  <c r="J604" i="1"/>
  <c r="R604" i="1"/>
  <c r="Z604" i="1"/>
  <c r="H605" i="1"/>
  <c r="P605" i="1"/>
  <c r="X605" i="1"/>
  <c r="N606" i="1"/>
  <c r="V606" i="1"/>
  <c r="L607" i="1"/>
  <c r="T607" i="1"/>
  <c r="AB607" i="1"/>
  <c r="J608" i="1"/>
  <c r="R608" i="1"/>
  <c r="Z608" i="1"/>
  <c r="H609" i="1"/>
  <c r="P609" i="1"/>
  <c r="X609" i="1"/>
  <c r="M606" i="1"/>
  <c r="S607" i="1"/>
  <c r="AA607" i="1"/>
  <c r="O609" i="1"/>
  <c r="K604" i="1"/>
  <c r="S604" i="1"/>
  <c r="AA604" i="1"/>
  <c r="I605" i="1"/>
  <c r="Q605" i="1"/>
  <c r="Y605" i="1"/>
  <c r="G606" i="1"/>
  <c r="O606" i="1"/>
  <c r="W606" i="1"/>
  <c r="M607" i="1"/>
  <c r="U607" i="1"/>
  <c r="K608" i="1"/>
  <c r="S608" i="1"/>
  <c r="AA608" i="1"/>
  <c r="I609" i="1"/>
  <c r="Q609" i="1"/>
  <c r="Y609" i="1"/>
  <c r="L608" i="1"/>
  <c r="T608" i="1"/>
  <c r="AB608" i="1"/>
  <c r="J609" i="1"/>
  <c r="R609" i="1"/>
  <c r="Z609" i="1"/>
  <c r="L604" i="1"/>
  <c r="T604" i="1"/>
  <c r="AB604" i="1"/>
  <c r="M604" i="1"/>
  <c r="U604" i="1"/>
  <c r="K605" i="1"/>
  <c r="S605" i="1"/>
  <c r="AA605" i="1"/>
  <c r="I606" i="1"/>
  <c r="Q606" i="1"/>
  <c r="Y606" i="1"/>
  <c r="G607" i="1"/>
  <c r="O607" i="1"/>
  <c r="W607" i="1"/>
  <c r="M608" i="1"/>
  <c r="U608" i="1"/>
  <c r="K609" i="1"/>
  <c r="S609" i="1"/>
  <c r="AA609" i="1"/>
  <c r="N604" i="1"/>
  <c r="V604" i="1"/>
  <c r="L605" i="1"/>
  <c r="T605" i="1"/>
  <c r="AB605" i="1"/>
  <c r="J606" i="1"/>
  <c r="R606" i="1"/>
  <c r="Z606" i="1"/>
  <c r="H607" i="1"/>
  <c r="P607" i="1"/>
  <c r="X607" i="1"/>
  <c r="N608" i="1"/>
  <c r="V608" i="1"/>
  <c r="L609" i="1"/>
  <c r="T609" i="1"/>
  <c r="AB609" i="1"/>
  <c r="X606" i="1"/>
  <c r="G604" i="1"/>
  <c r="O604" i="1"/>
  <c r="W604" i="1"/>
  <c r="M605" i="1"/>
  <c r="U605" i="1"/>
  <c r="K606" i="1"/>
  <c r="S606" i="1"/>
  <c r="AA606" i="1"/>
  <c r="I607" i="1"/>
  <c r="Q607" i="1"/>
  <c r="Y607" i="1"/>
  <c r="G608" i="1"/>
  <c r="O608" i="1"/>
  <c r="W608" i="1"/>
  <c r="M609" i="1"/>
  <c r="U609" i="1"/>
  <c r="H606" i="1"/>
  <c r="H604" i="1"/>
  <c r="P604" i="1"/>
  <c r="X604" i="1"/>
  <c r="N605" i="1"/>
  <c r="V605" i="1"/>
  <c r="L606" i="1"/>
  <c r="T606" i="1"/>
  <c r="AB606" i="1"/>
  <c r="J607" i="1"/>
  <c r="R607" i="1"/>
  <c r="H608" i="1"/>
  <c r="P608" i="1"/>
  <c r="N609" i="1"/>
  <c r="N264" i="1"/>
  <c r="K267" i="1"/>
  <c r="AG269" i="1"/>
  <c r="AB133" i="1"/>
  <c r="V264" i="1"/>
  <c r="S267" i="1"/>
  <c r="AO269" i="1"/>
  <c r="AO268" i="1"/>
  <c r="AD264" i="1"/>
  <c r="AA267" i="1"/>
  <c r="AF128" i="1"/>
  <c r="AK265" i="1"/>
  <c r="AL264" i="1"/>
  <c r="AI267" i="1"/>
  <c r="T266" i="1"/>
  <c r="I269" i="1"/>
  <c r="AA132" i="1"/>
  <c r="AB266" i="1"/>
  <c r="Q269" i="1"/>
  <c r="AJ266" i="1"/>
  <c r="Y269" i="1"/>
  <c r="K335" i="9"/>
  <c r="H336" i="9"/>
  <c r="H337" i="9" s="1"/>
  <c r="H338" i="9" s="1"/>
  <c r="H339" i="9" s="1"/>
  <c r="H340" i="9" s="1"/>
  <c r="H341" i="9" s="1"/>
  <c r="H342" i="9" s="1"/>
  <c r="H343" i="9" s="1"/>
  <c r="H344" i="9" s="1"/>
  <c r="H345" i="9" s="1"/>
  <c r="H346" i="9" s="1"/>
  <c r="H347" i="9" s="1"/>
  <c r="H348" i="9" s="1"/>
  <c r="H349" i="9" s="1"/>
  <c r="H350" i="9" s="1"/>
  <c r="H351" i="9" s="1"/>
  <c r="H352" i="9" s="1"/>
  <c r="H353" i="9" s="1"/>
  <c r="H354" i="9" s="1"/>
  <c r="H355" i="9" s="1"/>
  <c r="H356" i="9" s="1"/>
  <c r="H357" i="9" s="1"/>
  <c r="H358" i="9" s="1"/>
  <c r="H359" i="9" s="1"/>
  <c r="H360" i="9" s="1"/>
  <c r="H361" i="9" s="1"/>
  <c r="H362" i="9" s="1"/>
  <c r="H363" i="9" s="1"/>
  <c r="H364" i="9" s="1"/>
  <c r="H365" i="9" s="1"/>
  <c r="H366" i="9" s="1"/>
  <c r="H367" i="9" s="1"/>
  <c r="H368" i="9" s="1"/>
  <c r="H369" i="9" s="1"/>
  <c r="H370" i="9" s="1"/>
  <c r="H371" i="9" s="1"/>
  <c r="H372" i="9" s="1"/>
  <c r="H373" i="9" s="1"/>
  <c r="H374" i="9" s="1"/>
  <c r="H375" i="9" s="1"/>
  <c r="AS334" i="9"/>
  <c r="L335" i="9"/>
  <c r="F336" i="9"/>
  <c r="J147" i="9"/>
  <c r="O264" i="1"/>
  <c r="W264" i="1"/>
  <c r="AE264" i="1"/>
  <c r="AM264" i="1"/>
  <c r="N265" i="1"/>
  <c r="V265" i="1"/>
  <c r="AD265" i="1"/>
  <c r="AL265" i="1"/>
  <c r="M266" i="1"/>
  <c r="U266" i="1"/>
  <c r="AC266" i="1"/>
  <c r="AK266" i="1"/>
  <c r="L267" i="1"/>
  <c r="T267" i="1"/>
  <c r="AB267" i="1"/>
  <c r="AJ267" i="1"/>
  <c r="K268" i="1"/>
  <c r="S268" i="1"/>
  <c r="AA268" i="1"/>
  <c r="AI268" i="1"/>
  <c r="AQ268" i="1"/>
  <c r="J269" i="1"/>
  <c r="R269" i="1"/>
  <c r="Z269" i="1"/>
  <c r="AH269" i="1"/>
  <c r="AP269" i="1"/>
  <c r="U265" i="1"/>
  <c r="J268" i="1"/>
  <c r="R268" i="1"/>
  <c r="AH268" i="1"/>
  <c r="AP268" i="1"/>
  <c r="H264" i="1"/>
  <c r="P264" i="1"/>
  <c r="X264" i="1"/>
  <c r="AF264" i="1"/>
  <c r="AN264" i="1"/>
  <c r="O265" i="1"/>
  <c r="W265" i="1"/>
  <c r="AE265" i="1"/>
  <c r="AM265" i="1"/>
  <c r="N266" i="1"/>
  <c r="V266" i="1"/>
  <c r="AD266" i="1"/>
  <c r="AL266" i="1"/>
  <c r="M267" i="1"/>
  <c r="U267" i="1"/>
  <c r="AC267" i="1"/>
  <c r="AK267" i="1"/>
  <c r="L268" i="1"/>
  <c r="T268" i="1"/>
  <c r="AB268" i="1"/>
  <c r="AJ268" i="1"/>
  <c r="K269" i="1"/>
  <c r="S269" i="1"/>
  <c r="AA269" i="1"/>
  <c r="AI269" i="1"/>
  <c r="AQ269" i="1"/>
  <c r="M265" i="1"/>
  <c r="I264" i="1"/>
  <c r="Q264" i="1"/>
  <c r="Y264" i="1"/>
  <c r="AG264" i="1"/>
  <c r="AO264" i="1"/>
  <c r="H265" i="1"/>
  <c r="P265" i="1"/>
  <c r="X265" i="1"/>
  <c r="AF265" i="1"/>
  <c r="AN265" i="1"/>
  <c r="O266" i="1"/>
  <c r="W266" i="1"/>
  <c r="AE266" i="1"/>
  <c r="AM266" i="1"/>
  <c r="N267" i="1"/>
  <c r="V267" i="1"/>
  <c r="AD267" i="1"/>
  <c r="AL267" i="1"/>
  <c r="M268" i="1"/>
  <c r="U268" i="1"/>
  <c r="AC268" i="1"/>
  <c r="AK268" i="1"/>
  <c r="L269" i="1"/>
  <c r="T269" i="1"/>
  <c r="AB269" i="1"/>
  <c r="AJ269" i="1"/>
  <c r="Z268" i="1"/>
  <c r="J264" i="1"/>
  <c r="R264" i="1"/>
  <c r="Z264" i="1"/>
  <c r="AH264" i="1"/>
  <c r="AP264" i="1"/>
  <c r="I265" i="1"/>
  <c r="Q265" i="1"/>
  <c r="Y265" i="1"/>
  <c r="AG265" i="1"/>
  <c r="AO265" i="1"/>
  <c r="H266" i="1"/>
  <c r="P266" i="1"/>
  <c r="X266" i="1"/>
  <c r="AF266" i="1"/>
  <c r="AN266" i="1"/>
  <c r="O267" i="1"/>
  <c r="W267" i="1"/>
  <c r="AE267" i="1"/>
  <c r="AM267" i="1"/>
  <c r="N268" i="1"/>
  <c r="V268" i="1"/>
  <c r="AD268" i="1"/>
  <c r="AL268" i="1"/>
  <c r="M269" i="1"/>
  <c r="U269" i="1"/>
  <c r="AC269" i="1"/>
  <c r="AK269" i="1"/>
  <c r="K264" i="1"/>
  <c r="S264" i="1"/>
  <c r="AA264" i="1"/>
  <c r="AI264" i="1"/>
  <c r="AQ264" i="1"/>
  <c r="J265" i="1"/>
  <c r="R265" i="1"/>
  <c r="Z265" i="1"/>
  <c r="AH265" i="1"/>
  <c r="AP265" i="1"/>
  <c r="I266" i="1"/>
  <c r="Q266" i="1"/>
  <c r="Y266" i="1"/>
  <c r="AG266" i="1"/>
  <c r="AO266" i="1"/>
  <c r="H267" i="1"/>
  <c r="P267" i="1"/>
  <c r="X267" i="1"/>
  <c r="AF267" i="1"/>
  <c r="AN267" i="1"/>
  <c r="G268" i="1"/>
  <c r="O268" i="1"/>
  <c r="W268" i="1"/>
  <c r="AE268" i="1"/>
  <c r="AM268" i="1"/>
  <c r="N269" i="1"/>
  <c r="V269" i="1"/>
  <c r="AD269" i="1"/>
  <c r="AL269" i="1"/>
  <c r="AC265" i="1"/>
  <c r="L264" i="1"/>
  <c r="T264" i="1"/>
  <c r="AB264" i="1"/>
  <c r="AJ264" i="1"/>
  <c r="K265" i="1"/>
  <c r="S265" i="1"/>
  <c r="AA265" i="1"/>
  <c r="AI265" i="1"/>
  <c r="AQ265" i="1"/>
  <c r="J266" i="1"/>
  <c r="R266" i="1"/>
  <c r="Z266" i="1"/>
  <c r="AH266" i="1"/>
  <c r="AP266" i="1"/>
  <c r="I267" i="1"/>
  <c r="Q267" i="1"/>
  <c r="Y267" i="1"/>
  <c r="AG267" i="1"/>
  <c r="AO267" i="1"/>
  <c r="H268" i="1"/>
  <c r="P268" i="1"/>
  <c r="X268" i="1"/>
  <c r="AF268" i="1"/>
  <c r="AN268" i="1"/>
  <c r="G269" i="1"/>
  <c r="O269" i="1"/>
  <c r="W269" i="1"/>
  <c r="AE269" i="1"/>
  <c r="AM269" i="1"/>
  <c r="M264" i="1"/>
  <c r="U264" i="1"/>
  <c r="AC264" i="1"/>
  <c r="AK264" i="1"/>
  <c r="L265" i="1"/>
  <c r="T265" i="1"/>
  <c r="AB265" i="1"/>
  <c r="AJ265" i="1"/>
  <c r="K266" i="1"/>
  <c r="S266" i="1"/>
  <c r="AA266" i="1"/>
  <c r="AI266" i="1"/>
  <c r="AQ266" i="1"/>
  <c r="J267" i="1"/>
  <c r="R267" i="1"/>
  <c r="Z267" i="1"/>
  <c r="AH267" i="1"/>
  <c r="I268" i="1"/>
  <c r="Q268" i="1"/>
  <c r="Y268" i="1"/>
  <c r="AG268" i="1"/>
  <c r="H269" i="1"/>
  <c r="P269" i="1"/>
  <c r="X269" i="1"/>
  <c r="AF269" i="1"/>
  <c r="K131" i="1"/>
  <c r="S131" i="1"/>
  <c r="X128" i="1"/>
  <c r="AA131" i="1"/>
  <c r="P128" i="1"/>
  <c r="L132" i="1"/>
  <c r="I129" i="1"/>
  <c r="T132" i="1"/>
  <c r="Q129" i="1"/>
  <c r="AB132" i="1"/>
  <c r="Y129" i="1"/>
  <c r="Z131" i="1"/>
  <c r="AG129" i="1"/>
  <c r="L147" i="9"/>
  <c r="K147" i="9"/>
  <c r="H148" i="9"/>
  <c r="H149" i="9" s="1"/>
  <c r="H150" i="9" s="1"/>
  <c r="H151" i="9" s="1"/>
  <c r="H152" i="9" s="1"/>
  <c r="H153" i="9" s="1"/>
  <c r="H154" i="9" s="1"/>
  <c r="H155" i="9" s="1"/>
  <c r="H156" i="9" s="1"/>
  <c r="H157" i="9" s="1"/>
  <c r="H158" i="9" s="1"/>
  <c r="H159" i="9" s="1"/>
  <c r="H160" i="9" s="1"/>
  <c r="H161" i="9" s="1"/>
  <c r="H162" i="9" s="1"/>
  <c r="H163" i="9" s="1"/>
  <c r="H164" i="9" s="1"/>
  <c r="H165" i="9" s="1"/>
  <c r="H166" i="9" s="1"/>
  <c r="H167" i="9" s="1"/>
  <c r="H168" i="9" s="1"/>
  <c r="H169" i="9" s="1"/>
  <c r="H170" i="9" s="1"/>
  <c r="H171" i="9" s="1"/>
  <c r="H172" i="9" s="1"/>
  <c r="H173" i="9" s="1"/>
  <c r="H174" i="9" s="1"/>
  <c r="H175" i="9" s="1"/>
  <c r="H176" i="9" s="1"/>
  <c r="H177" i="9" s="1"/>
  <c r="H178" i="9" s="1"/>
  <c r="H179" i="9" s="1"/>
  <c r="H180" i="9" s="1"/>
  <c r="H181" i="9" s="1"/>
  <c r="H182" i="9" s="1"/>
  <c r="H183" i="9" s="1"/>
  <c r="H184" i="9" s="1"/>
  <c r="H185" i="9" s="1"/>
  <c r="H186" i="9" s="1"/>
  <c r="H187" i="9" s="1"/>
  <c r="F148" i="9"/>
  <c r="AK146" i="9"/>
  <c r="I128" i="1"/>
  <c r="Q128" i="1"/>
  <c r="Y128" i="1"/>
  <c r="AG128" i="1"/>
  <c r="J129" i="1"/>
  <c r="R129" i="1"/>
  <c r="Z129" i="1"/>
  <c r="K130" i="1"/>
  <c r="S130" i="1"/>
  <c r="AA130" i="1"/>
  <c r="L131" i="1"/>
  <c r="T131" i="1"/>
  <c r="AB131" i="1"/>
  <c r="M132" i="1"/>
  <c r="U132" i="1"/>
  <c r="AC132" i="1"/>
  <c r="N133" i="1"/>
  <c r="V133" i="1"/>
  <c r="AD133" i="1"/>
  <c r="M133" i="1"/>
  <c r="J128" i="1"/>
  <c r="R128" i="1"/>
  <c r="Z128" i="1"/>
  <c r="K129" i="1"/>
  <c r="S129" i="1"/>
  <c r="AA129" i="1"/>
  <c r="L130" i="1"/>
  <c r="T130" i="1"/>
  <c r="AB130" i="1"/>
  <c r="M131" i="1"/>
  <c r="U131" i="1"/>
  <c r="AC131" i="1"/>
  <c r="N132" i="1"/>
  <c r="V132" i="1"/>
  <c r="AD132" i="1"/>
  <c r="G133" i="1"/>
  <c r="O133" i="1"/>
  <c r="W133" i="1"/>
  <c r="AE133" i="1"/>
  <c r="AC133" i="1"/>
  <c r="K128" i="1"/>
  <c r="S128" i="1"/>
  <c r="AA128" i="1"/>
  <c r="L129" i="1"/>
  <c r="T129" i="1"/>
  <c r="AB129" i="1"/>
  <c r="M130" i="1"/>
  <c r="U130" i="1"/>
  <c r="AC130" i="1"/>
  <c r="N131" i="1"/>
  <c r="V131" i="1"/>
  <c r="AD131" i="1"/>
  <c r="G132" i="1"/>
  <c r="O132" i="1"/>
  <c r="W132" i="1"/>
  <c r="AE132" i="1"/>
  <c r="H133" i="1"/>
  <c r="P133" i="1"/>
  <c r="X133" i="1"/>
  <c r="AF133" i="1"/>
  <c r="U133" i="1"/>
  <c r="L128" i="1"/>
  <c r="T128" i="1"/>
  <c r="AB128" i="1"/>
  <c r="M129" i="1"/>
  <c r="U129" i="1"/>
  <c r="AC129" i="1"/>
  <c r="N130" i="1"/>
  <c r="V130" i="1"/>
  <c r="AD130" i="1"/>
  <c r="G131" i="1"/>
  <c r="O131" i="1"/>
  <c r="W131" i="1"/>
  <c r="AE131" i="1"/>
  <c r="H132" i="1"/>
  <c r="P132" i="1"/>
  <c r="X132" i="1"/>
  <c r="AF132" i="1"/>
  <c r="I133" i="1"/>
  <c r="Q133" i="1"/>
  <c r="Y133" i="1"/>
  <c r="AG133" i="1"/>
  <c r="M128" i="1"/>
  <c r="U128" i="1"/>
  <c r="AC128" i="1"/>
  <c r="N129" i="1"/>
  <c r="V129" i="1"/>
  <c r="AD129" i="1"/>
  <c r="G130" i="1"/>
  <c r="O130" i="1"/>
  <c r="W130" i="1"/>
  <c r="AE130" i="1"/>
  <c r="H131" i="1"/>
  <c r="P131" i="1"/>
  <c r="X131" i="1"/>
  <c r="AF131" i="1"/>
  <c r="I132" i="1"/>
  <c r="Q132" i="1"/>
  <c r="Y132" i="1"/>
  <c r="AG132" i="1"/>
  <c r="J133" i="1"/>
  <c r="R133" i="1"/>
  <c r="Z133" i="1"/>
  <c r="J130" i="1"/>
  <c r="R130" i="1"/>
  <c r="Z130" i="1"/>
  <c r="N128" i="1"/>
  <c r="V128" i="1"/>
  <c r="AD128" i="1"/>
  <c r="G129" i="1"/>
  <c r="O129" i="1"/>
  <c r="W129" i="1"/>
  <c r="AE129" i="1"/>
  <c r="H130" i="1"/>
  <c r="P130" i="1"/>
  <c r="X130" i="1"/>
  <c r="AF130" i="1"/>
  <c r="I131" i="1"/>
  <c r="Q131" i="1"/>
  <c r="Y131" i="1"/>
  <c r="AG131" i="1"/>
  <c r="J132" i="1"/>
  <c r="R132" i="1"/>
  <c r="Z132" i="1"/>
  <c r="K133" i="1"/>
  <c r="S133" i="1"/>
  <c r="AA133" i="1"/>
  <c r="G128" i="1"/>
  <c r="O128" i="1"/>
  <c r="W128" i="1"/>
  <c r="AE128" i="1"/>
  <c r="H129" i="1"/>
  <c r="P129" i="1"/>
  <c r="X129" i="1"/>
  <c r="AF129" i="1"/>
  <c r="I130" i="1"/>
  <c r="Q130" i="1"/>
  <c r="Y130" i="1"/>
  <c r="AG130" i="1"/>
  <c r="J131" i="1"/>
  <c r="R131" i="1"/>
  <c r="K132" i="1"/>
  <c r="S132" i="1"/>
  <c r="L133" i="1"/>
  <c r="T133" i="1"/>
  <c r="B55" i="5"/>
  <c r="B72" i="5"/>
  <c r="B89" i="5"/>
  <c r="B106" i="5"/>
  <c r="B123" i="5"/>
  <c r="B157" i="5"/>
  <c r="B140" i="5"/>
  <c r="B38" i="5"/>
  <c r="K181" i="5"/>
  <c r="L181" i="5" s="1"/>
  <c r="M181" i="5" s="1"/>
  <c r="N181" i="5" s="1"/>
  <c r="O181" i="5" s="1"/>
  <c r="P181" i="5" s="1"/>
  <c r="Q181" i="5" s="1"/>
  <c r="R181" i="5" s="1"/>
  <c r="S181" i="5" s="1"/>
  <c r="T181" i="5" s="1"/>
  <c r="U181" i="5" s="1"/>
  <c r="V181" i="5" s="1"/>
  <c r="W181" i="5" s="1"/>
  <c r="X181" i="5" s="1"/>
  <c r="Y181" i="5" s="1"/>
  <c r="Z181" i="5" s="1"/>
  <c r="AA181" i="5" s="1"/>
  <c r="AB181" i="5" s="1"/>
  <c r="AC181" i="5" s="1"/>
  <c r="AD181" i="5" s="1"/>
  <c r="AE181" i="5" s="1"/>
  <c r="AF181" i="5" s="1"/>
  <c r="AG181" i="5" s="1"/>
  <c r="AH181" i="5" s="1"/>
  <c r="AI181" i="5" s="1"/>
  <c r="AJ181" i="5" s="1"/>
  <c r="AK181" i="5" s="1"/>
  <c r="AL181" i="5" s="1"/>
  <c r="AM181" i="5" s="1"/>
  <c r="AN181" i="5" s="1"/>
  <c r="AO181" i="5" s="1"/>
  <c r="AP181" i="5" s="1"/>
  <c r="AQ181" i="5" s="1"/>
  <c r="AR181" i="5" s="1"/>
  <c r="AS181" i="5" s="1"/>
  <c r="F181" i="5"/>
  <c r="K180" i="5"/>
  <c r="L180" i="5" s="1"/>
  <c r="M180" i="5" s="1"/>
  <c r="N180" i="5" s="1"/>
  <c r="O180" i="5" s="1"/>
  <c r="P180" i="5" s="1"/>
  <c r="Q180" i="5" s="1"/>
  <c r="R180" i="5" s="1"/>
  <c r="S180" i="5" s="1"/>
  <c r="T180" i="5" s="1"/>
  <c r="U180" i="5" s="1"/>
  <c r="V180" i="5" s="1"/>
  <c r="W180" i="5" s="1"/>
  <c r="X180" i="5" s="1"/>
  <c r="Y180" i="5" s="1"/>
  <c r="Z180" i="5" s="1"/>
  <c r="AA180" i="5" s="1"/>
  <c r="AB180" i="5" s="1"/>
  <c r="AC180" i="5" s="1"/>
  <c r="AD180" i="5" s="1"/>
  <c r="AE180" i="5" s="1"/>
  <c r="AF180" i="5" s="1"/>
  <c r="AG180" i="5" s="1"/>
  <c r="AH180" i="5" s="1"/>
  <c r="AI180" i="5" s="1"/>
  <c r="AJ180" i="5" s="1"/>
  <c r="AK180" i="5" s="1"/>
  <c r="AL180" i="5" s="1"/>
  <c r="AM180" i="5" s="1"/>
  <c r="AN180" i="5" s="1"/>
  <c r="AO180" i="5" s="1"/>
  <c r="AP180" i="5" s="1"/>
  <c r="AQ180" i="5" s="1"/>
  <c r="AR180" i="5" s="1"/>
  <c r="AS180" i="5" s="1"/>
  <c r="F180" i="5"/>
  <c r="M164" i="5"/>
  <c r="N164" i="5" s="1"/>
  <c r="O164" i="5" s="1"/>
  <c r="P164" i="5" s="1"/>
  <c r="Q164" i="5" s="1"/>
  <c r="R164" i="5" s="1"/>
  <c r="S164" i="5" s="1"/>
  <c r="T164" i="5" s="1"/>
  <c r="U164" i="5" s="1"/>
  <c r="V164" i="5" s="1"/>
  <c r="W164" i="5" s="1"/>
  <c r="X164" i="5" s="1"/>
  <c r="Y164" i="5" s="1"/>
  <c r="Z164" i="5" s="1"/>
  <c r="AA164" i="5" s="1"/>
  <c r="AB164" i="5" s="1"/>
  <c r="AC164" i="5" s="1"/>
  <c r="AD164" i="5" s="1"/>
  <c r="AE164" i="5" s="1"/>
  <c r="AF164" i="5" s="1"/>
  <c r="AG164" i="5" s="1"/>
  <c r="AH164" i="5" s="1"/>
  <c r="AI164" i="5" s="1"/>
  <c r="AJ164" i="5" s="1"/>
  <c r="AK164" i="5" s="1"/>
  <c r="AL164" i="5" s="1"/>
  <c r="AM164" i="5" s="1"/>
  <c r="AN164" i="5" s="1"/>
  <c r="AO164" i="5" s="1"/>
  <c r="AP164" i="5" s="1"/>
  <c r="AQ164" i="5" s="1"/>
  <c r="AR164" i="5" s="1"/>
  <c r="AS164" i="5" s="1"/>
  <c r="K164" i="5"/>
  <c r="L164" i="5" s="1"/>
  <c r="F164" i="5"/>
  <c r="G164" i="5" s="1"/>
  <c r="H164" i="5" s="1"/>
  <c r="I164" i="5" s="1"/>
  <c r="K163" i="5"/>
  <c r="L163" i="5" s="1"/>
  <c r="M163" i="5" s="1"/>
  <c r="N163" i="5" s="1"/>
  <c r="O163" i="5" s="1"/>
  <c r="P163" i="5" s="1"/>
  <c r="Q163" i="5" s="1"/>
  <c r="R163" i="5" s="1"/>
  <c r="S163" i="5" s="1"/>
  <c r="T163" i="5" s="1"/>
  <c r="U163" i="5" s="1"/>
  <c r="V163" i="5" s="1"/>
  <c r="W163" i="5" s="1"/>
  <c r="X163" i="5" s="1"/>
  <c r="Y163" i="5" s="1"/>
  <c r="Z163" i="5" s="1"/>
  <c r="AA163" i="5" s="1"/>
  <c r="AB163" i="5" s="1"/>
  <c r="AC163" i="5" s="1"/>
  <c r="AD163" i="5" s="1"/>
  <c r="AE163" i="5" s="1"/>
  <c r="AF163" i="5" s="1"/>
  <c r="AG163" i="5" s="1"/>
  <c r="AH163" i="5" s="1"/>
  <c r="AI163" i="5" s="1"/>
  <c r="AJ163" i="5" s="1"/>
  <c r="AK163" i="5" s="1"/>
  <c r="AL163" i="5" s="1"/>
  <c r="AM163" i="5" s="1"/>
  <c r="AN163" i="5" s="1"/>
  <c r="AO163" i="5" s="1"/>
  <c r="AP163" i="5" s="1"/>
  <c r="AQ163" i="5" s="1"/>
  <c r="AR163" i="5" s="1"/>
  <c r="AS163" i="5" s="1"/>
  <c r="F163" i="5"/>
  <c r="G163" i="5" s="1"/>
  <c r="H163" i="5" s="1"/>
  <c r="I163" i="5" s="1"/>
  <c r="E148" i="5"/>
  <c r="K147" i="5"/>
  <c r="L147" i="5" s="1"/>
  <c r="M147" i="5" s="1"/>
  <c r="N147" i="5" s="1"/>
  <c r="O147" i="5" s="1"/>
  <c r="P147" i="5" s="1"/>
  <c r="Q147" i="5" s="1"/>
  <c r="R147" i="5" s="1"/>
  <c r="S147" i="5" s="1"/>
  <c r="T147" i="5" s="1"/>
  <c r="U147" i="5" s="1"/>
  <c r="V147" i="5" s="1"/>
  <c r="W147" i="5" s="1"/>
  <c r="X147" i="5" s="1"/>
  <c r="Y147" i="5" s="1"/>
  <c r="Z147" i="5" s="1"/>
  <c r="AA147" i="5" s="1"/>
  <c r="AB147" i="5" s="1"/>
  <c r="AC147" i="5" s="1"/>
  <c r="AD147" i="5" s="1"/>
  <c r="AE147" i="5" s="1"/>
  <c r="AF147" i="5" s="1"/>
  <c r="AG147" i="5" s="1"/>
  <c r="AH147" i="5" s="1"/>
  <c r="AI147" i="5" s="1"/>
  <c r="AJ147" i="5" s="1"/>
  <c r="AK147" i="5" s="1"/>
  <c r="AL147" i="5" s="1"/>
  <c r="AM147" i="5" s="1"/>
  <c r="AN147" i="5" s="1"/>
  <c r="AO147" i="5" s="1"/>
  <c r="AP147" i="5" s="1"/>
  <c r="AQ147" i="5" s="1"/>
  <c r="AR147" i="5" s="1"/>
  <c r="AS147" i="5" s="1"/>
  <c r="F147" i="5"/>
  <c r="L146" i="5"/>
  <c r="M146" i="5" s="1"/>
  <c r="N146" i="5" s="1"/>
  <c r="O146" i="5" s="1"/>
  <c r="P146" i="5" s="1"/>
  <c r="Q146" i="5" s="1"/>
  <c r="R146" i="5" s="1"/>
  <c r="S146" i="5" s="1"/>
  <c r="T146" i="5" s="1"/>
  <c r="U146" i="5" s="1"/>
  <c r="V146" i="5" s="1"/>
  <c r="W146" i="5" s="1"/>
  <c r="X146" i="5" s="1"/>
  <c r="Y146" i="5" s="1"/>
  <c r="Z146" i="5" s="1"/>
  <c r="AA146" i="5" s="1"/>
  <c r="AB146" i="5" s="1"/>
  <c r="AC146" i="5" s="1"/>
  <c r="AD146" i="5" s="1"/>
  <c r="AE146" i="5" s="1"/>
  <c r="AF146" i="5" s="1"/>
  <c r="AG146" i="5" s="1"/>
  <c r="AH146" i="5" s="1"/>
  <c r="AI146" i="5" s="1"/>
  <c r="AJ146" i="5" s="1"/>
  <c r="AK146" i="5" s="1"/>
  <c r="AL146" i="5" s="1"/>
  <c r="AM146" i="5" s="1"/>
  <c r="AN146" i="5" s="1"/>
  <c r="AO146" i="5" s="1"/>
  <c r="AP146" i="5" s="1"/>
  <c r="AQ146" i="5" s="1"/>
  <c r="AR146" i="5" s="1"/>
  <c r="AS146" i="5" s="1"/>
  <c r="K146" i="5"/>
  <c r="F146" i="5"/>
  <c r="G146" i="5" s="1"/>
  <c r="H146" i="5" s="1"/>
  <c r="I146" i="5" s="1"/>
  <c r="K130" i="5"/>
  <c r="L130" i="5" s="1"/>
  <c r="M130" i="5" s="1"/>
  <c r="N130" i="5" s="1"/>
  <c r="O130" i="5" s="1"/>
  <c r="P130" i="5" s="1"/>
  <c r="Q130" i="5" s="1"/>
  <c r="R130" i="5" s="1"/>
  <c r="S130" i="5" s="1"/>
  <c r="T130" i="5" s="1"/>
  <c r="U130" i="5" s="1"/>
  <c r="V130" i="5" s="1"/>
  <c r="W130" i="5" s="1"/>
  <c r="X130" i="5" s="1"/>
  <c r="Y130" i="5" s="1"/>
  <c r="Z130" i="5" s="1"/>
  <c r="AA130" i="5" s="1"/>
  <c r="AB130" i="5" s="1"/>
  <c r="AC130" i="5" s="1"/>
  <c r="AD130" i="5" s="1"/>
  <c r="AE130" i="5" s="1"/>
  <c r="AF130" i="5" s="1"/>
  <c r="AG130" i="5" s="1"/>
  <c r="AH130" i="5" s="1"/>
  <c r="AI130" i="5" s="1"/>
  <c r="AJ130" i="5" s="1"/>
  <c r="AK130" i="5" s="1"/>
  <c r="AL130" i="5" s="1"/>
  <c r="AM130" i="5" s="1"/>
  <c r="AN130" i="5" s="1"/>
  <c r="AO130" i="5" s="1"/>
  <c r="AP130" i="5" s="1"/>
  <c r="AQ130" i="5" s="1"/>
  <c r="AR130" i="5" s="1"/>
  <c r="AS130" i="5" s="1"/>
  <c r="F130" i="5"/>
  <c r="K129" i="5"/>
  <c r="L129" i="5" s="1"/>
  <c r="M129" i="5" s="1"/>
  <c r="N129" i="5" s="1"/>
  <c r="O129" i="5" s="1"/>
  <c r="P129" i="5" s="1"/>
  <c r="Q129" i="5" s="1"/>
  <c r="R129" i="5" s="1"/>
  <c r="S129" i="5" s="1"/>
  <c r="T129" i="5" s="1"/>
  <c r="U129" i="5" s="1"/>
  <c r="V129" i="5" s="1"/>
  <c r="W129" i="5" s="1"/>
  <c r="X129" i="5" s="1"/>
  <c r="Y129" i="5" s="1"/>
  <c r="Z129" i="5" s="1"/>
  <c r="AA129" i="5" s="1"/>
  <c r="AB129" i="5" s="1"/>
  <c r="AC129" i="5" s="1"/>
  <c r="AD129" i="5" s="1"/>
  <c r="AE129" i="5" s="1"/>
  <c r="AF129" i="5" s="1"/>
  <c r="AG129" i="5" s="1"/>
  <c r="AH129" i="5" s="1"/>
  <c r="AI129" i="5" s="1"/>
  <c r="AJ129" i="5" s="1"/>
  <c r="AK129" i="5" s="1"/>
  <c r="AL129" i="5" s="1"/>
  <c r="AM129" i="5" s="1"/>
  <c r="AN129" i="5" s="1"/>
  <c r="AO129" i="5" s="1"/>
  <c r="AP129" i="5" s="1"/>
  <c r="AQ129" i="5" s="1"/>
  <c r="AR129" i="5" s="1"/>
  <c r="AS129" i="5" s="1"/>
  <c r="F129" i="5"/>
  <c r="E114" i="5"/>
  <c r="K113" i="5"/>
  <c r="L113" i="5" s="1"/>
  <c r="M113" i="5" s="1"/>
  <c r="N113" i="5" s="1"/>
  <c r="O113" i="5" s="1"/>
  <c r="P113" i="5" s="1"/>
  <c r="Q113" i="5" s="1"/>
  <c r="R113" i="5" s="1"/>
  <c r="S113" i="5" s="1"/>
  <c r="T113" i="5" s="1"/>
  <c r="U113" i="5" s="1"/>
  <c r="V113" i="5" s="1"/>
  <c r="W113" i="5" s="1"/>
  <c r="X113" i="5" s="1"/>
  <c r="Y113" i="5" s="1"/>
  <c r="Z113" i="5" s="1"/>
  <c r="AA113" i="5" s="1"/>
  <c r="AB113" i="5" s="1"/>
  <c r="AC113" i="5" s="1"/>
  <c r="AD113" i="5" s="1"/>
  <c r="AE113" i="5" s="1"/>
  <c r="AF113" i="5" s="1"/>
  <c r="AG113" i="5" s="1"/>
  <c r="AH113" i="5" s="1"/>
  <c r="AI113" i="5" s="1"/>
  <c r="AJ113" i="5" s="1"/>
  <c r="AK113" i="5" s="1"/>
  <c r="AL113" i="5" s="1"/>
  <c r="AM113" i="5" s="1"/>
  <c r="AN113" i="5" s="1"/>
  <c r="AO113" i="5" s="1"/>
  <c r="AP113" i="5" s="1"/>
  <c r="AQ113" i="5" s="1"/>
  <c r="AR113" i="5" s="1"/>
  <c r="AS113" i="5" s="1"/>
  <c r="F113" i="5"/>
  <c r="K112" i="5"/>
  <c r="L112" i="5" s="1"/>
  <c r="M112" i="5" s="1"/>
  <c r="N112" i="5" s="1"/>
  <c r="O112" i="5" s="1"/>
  <c r="P112" i="5" s="1"/>
  <c r="Q112" i="5" s="1"/>
  <c r="R112" i="5" s="1"/>
  <c r="S112" i="5" s="1"/>
  <c r="T112" i="5" s="1"/>
  <c r="U112" i="5" s="1"/>
  <c r="V112" i="5" s="1"/>
  <c r="W112" i="5" s="1"/>
  <c r="X112" i="5" s="1"/>
  <c r="Y112" i="5" s="1"/>
  <c r="Z112" i="5" s="1"/>
  <c r="AA112" i="5" s="1"/>
  <c r="AB112" i="5" s="1"/>
  <c r="AC112" i="5" s="1"/>
  <c r="AD112" i="5" s="1"/>
  <c r="AE112" i="5" s="1"/>
  <c r="AF112" i="5" s="1"/>
  <c r="AG112" i="5" s="1"/>
  <c r="AH112" i="5" s="1"/>
  <c r="AI112" i="5" s="1"/>
  <c r="AJ112" i="5" s="1"/>
  <c r="AK112" i="5" s="1"/>
  <c r="AL112" i="5" s="1"/>
  <c r="AM112" i="5" s="1"/>
  <c r="AN112" i="5" s="1"/>
  <c r="AO112" i="5" s="1"/>
  <c r="AP112" i="5" s="1"/>
  <c r="AQ112" i="5" s="1"/>
  <c r="AR112" i="5" s="1"/>
  <c r="AS112" i="5" s="1"/>
  <c r="F112" i="5"/>
  <c r="G112" i="5" s="1"/>
  <c r="H112" i="5" s="1"/>
  <c r="I112" i="5" s="1"/>
  <c r="E97" i="5"/>
  <c r="K96" i="5"/>
  <c r="L96" i="5" s="1"/>
  <c r="M96" i="5" s="1"/>
  <c r="N96" i="5" s="1"/>
  <c r="O96" i="5" s="1"/>
  <c r="P96" i="5" s="1"/>
  <c r="Q96" i="5" s="1"/>
  <c r="R96" i="5" s="1"/>
  <c r="S96" i="5" s="1"/>
  <c r="T96" i="5" s="1"/>
  <c r="U96" i="5" s="1"/>
  <c r="V96" i="5" s="1"/>
  <c r="W96" i="5" s="1"/>
  <c r="X96" i="5" s="1"/>
  <c r="Y96" i="5" s="1"/>
  <c r="Z96" i="5" s="1"/>
  <c r="AA96" i="5" s="1"/>
  <c r="AB96" i="5" s="1"/>
  <c r="AC96" i="5" s="1"/>
  <c r="AD96" i="5" s="1"/>
  <c r="AE96" i="5" s="1"/>
  <c r="AF96" i="5" s="1"/>
  <c r="AG96" i="5" s="1"/>
  <c r="AH96" i="5" s="1"/>
  <c r="AI96" i="5" s="1"/>
  <c r="AJ96" i="5" s="1"/>
  <c r="AK96" i="5" s="1"/>
  <c r="AL96" i="5" s="1"/>
  <c r="AM96" i="5" s="1"/>
  <c r="AN96" i="5" s="1"/>
  <c r="AO96" i="5" s="1"/>
  <c r="AP96" i="5" s="1"/>
  <c r="AQ96" i="5" s="1"/>
  <c r="AR96" i="5" s="1"/>
  <c r="AS96" i="5" s="1"/>
  <c r="F96" i="5"/>
  <c r="K95" i="5"/>
  <c r="L95" i="5" s="1"/>
  <c r="M95" i="5" s="1"/>
  <c r="N95" i="5" s="1"/>
  <c r="O95" i="5" s="1"/>
  <c r="P95" i="5" s="1"/>
  <c r="Q95" i="5" s="1"/>
  <c r="R95" i="5" s="1"/>
  <c r="S95" i="5" s="1"/>
  <c r="T95" i="5" s="1"/>
  <c r="U95" i="5" s="1"/>
  <c r="V95" i="5" s="1"/>
  <c r="W95" i="5" s="1"/>
  <c r="X95" i="5" s="1"/>
  <c r="Y95" i="5" s="1"/>
  <c r="Z95" i="5" s="1"/>
  <c r="AA95" i="5" s="1"/>
  <c r="AB95" i="5" s="1"/>
  <c r="AC95" i="5" s="1"/>
  <c r="AD95" i="5" s="1"/>
  <c r="AE95" i="5" s="1"/>
  <c r="AF95" i="5" s="1"/>
  <c r="AG95" i="5" s="1"/>
  <c r="AH95" i="5" s="1"/>
  <c r="AI95" i="5" s="1"/>
  <c r="AJ95" i="5" s="1"/>
  <c r="AK95" i="5" s="1"/>
  <c r="AL95" i="5" s="1"/>
  <c r="AM95" i="5" s="1"/>
  <c r="AN95" i="5" s="1"/>
  <c r="AO95" i="5" s="1"/>
  <c r="AP95" i="5" s="1"/>
  <c r="AQ95" i="5" s="1"/>
  <c r="AR95" i="5" s="1"/>
  <c r="AS95" i="5" s="1"/>
  <c r="F95" i="5"/>
  <c r="E80" i="5"/>
  <c r="K79" i="5"/>
  <c r="L79" i="5" s="1"/>
  <c r="M79" i="5" s="1"/>
  <c r="N79" i="5" s="1"/>
  <c r="O79" i="5" s="1"/>
  <c r="P79" i="5" s="1"/>
  <c r="Q79" i="5" s="1"/>
  <c r="R79" i="5" s="1"/>
  <c r="S79" i="5" s="1"/>
  <c r="T79" i="5" s="1"/>
  <c r="U79" i="5" s="1"/>
  <c r="V79" i="5" s="1"/>
  <c r="W79" i="5" s="1"/>
  <c r="X79" i="5" s="1"/>
  <c r="Y79" i="5" s="1"/>
  <c r="Z79" i="5" s="1"/>
  <c r="AA79" i="5" s="1"/>
  <c r="AB79" i="5" s="1"/>
  <c r="AC79" i="5" s="1"/>
  <c r="AD79" i="5" s="1"/>
  <c r="AE79" i="5" s="1"/>
  <c r="AF79" i="5" s="1"/>
  <c r="AG79" i="5" s="1"/>
  <c r="AH79" i="5" s="1"/>
  <c r="AI79" i="5" s="1"/>
  <c r="AJ79" i="5" s="1"/>
  <c r="AK79" i="5" s="1"/>
  <c r="AL79" i="5" s="1"/>
  <c r="AM79" i="5" s="1"/>
  <c r="AN79" i="5" s="1"/>
  <c r="AO79" i="5" s="1"/>
  <c r="AP79" i="5" s="1"/>
  <c r="AQ79" i="5" s="1"/>
  <c r="AR79" i="5" s="1"/>
  <c r="AS79" i="5" s="1"/>
  <c r="F79" i="5"/>
  <c r="G79" i="5" s="1"/>
  <c r="H79" i="5" s="1"/>
  <c r="I79" i="5" s="1"/>
  <c r="K78" i="5"/>
  <c r="L78" i="5" s="1"/>
  <c r="M78" i="5" s="1"/>
  <c r="N78" i="5" s="1"/>
  <c r="O78" i="5" s="1"/>
  <c r="P78" i="5" s="1"/>
  <c r="Q78" i="5" s="1"/>
  <c r="R78" i="5" s="1"/>
  <c r="S78" i="5" s="1"/>
  <c r="T78" i="5" s="1"/>
  <c r="U78" i="5" s="1"/>
  <c r="V78" i="5" s="1"/>
  <c r="W78" i="5" s="1"/>
  <c r="X78" i="5" s="1"/>
  <c r="Y78" i="5" s="1"/>
  <c r="Z78" i="5" s="1"/>
  <c r="AA78" i="5" s="1"/>
  <c r="AB78" i="5" s="1"/>
  <c r="AC78" i="5" s="1"/>
  <c r="AD78" i="5" s="1"/>
  <c r="AE78" i="5" s="1"/>
  <c r="AF78" i="5" s="1"/>
  <c r="AG78" i="5" s="1"/>
  <c r="AH78" i="5" s="1"/>
  <c r="AI78" i="5" s="1"/>
  <c r="AJ78" i="5" s="1"/>
  <c r="AK78" i="5" s="1"/>
  <c r="AL78" i="5" s="1"/>
  <c r="AM78" i="5" s="1"/>
  <c r="AN78" i="5" s="1"/>
  <c r="AO78" i="5" s="1"/>
  <c r="AP78" i="5" s="1"/>
  <c r="AQ78" i="5" s="1"/>
  <c r="AR78" i="5" s="1"/>
  <c r="AS78" i="5" s="1"/>
  <c r="F78" i="5"/>
  <c r="G78" i="5" s="1"/>
  <c r="H78" i="5" s="1"/>
  <c r="I78" i="5" s="1"/>
  <c r="K62" i="5"/>
  <c r="L62" i="5" s="1"/>
  <c r="M62" i="5" s="1"/>
  <c r="N62" i="5" s="1"/>
  <c r="O62" i="5" s="1"/>
  <c r="P62" i="5" s="1"/>
  <c r="Q62" i="5" s="1"/>
  <c r="R62" i="5" s="1"/>
  <c r="S62" i="5" s="1"/>
  <c r="T62" i="5" s="1"/>
  <c r="U62" i="5" s="1"/>
  <c r="V62" i="5" s="1"/>
  <c r="W62" i="5" s="1"/>
  <c r="X62" i="5" s="1"/>
  <c r="Y62" i="5" s="1"/>
  <c r="Z62" i="5" s="1"/>
  <c r="AA62" i="5" s="1"/>
  <c r="AB62" i="5" s="1"/>
  <c r="AC62" i="5" s="1"/>
  <c r="AD62" i="5" s="1"/>
  <c r="AE62" i="5" s="1"/>
  <c r="AF62" i="5" s="1"/>
  <c r="AG62" i="5" s="1"/>
  <c r="AH62" i="5" s="1"/>
  <c r="AI62" i="5" s="1"/>
  <c r="AJ62" i="5" s="1"/>
  <c r="AK62" i="5" s="1"/>
  <c r="AL62" i="5" s="1"/>
  <c r="AM62" i="5" s="1"/>
  <c r="AN62" i="5" s="1"/>
  <c r="AO62" i="5" s="1"/>
  <c r="AP62" i="5" s="1"/>
  <c r="AQ62" i="5" s="1"/>
  <c r="AR62" i="5" s="1"/>
  <c r="AS62" i="5" s="1"/>
  <c r="F62" i="5"/>
  <c r="L61" i="5"/>
  <c r="M61" i="5" s="1"/>
  <c r="N61" i="5" s="1"/>
  <c r="O61" i="5" s="1"/>
  <c r="P61" i="5" s="1"/>
  <c r="Q61" i="5" s="1"/>
  <c r="R61" i="5" s="1"/>
  <c r="S61" i="5" s="1"/>
  <c r="T61" i="5" s="1"/>
  <c r="U61" i="5" s="1"/>
  <c r="V61" i="5" s="1"/>
  <c r="W61" i="5" s="1"/>
  <c r="X61" i="5" s="1"/>
  <c r="Y61" i="5" s="1"/>
  <c r="Z61" i="5" s="1"/>
  <c r="AA61" i="5" s="1"/>
  <c r="AB61" i="5" s="1"/>
  <c r="AC61" i="5" s="1"/>
  <c r="AD61" i="5" s="1"/>
  <c r="AE61" i="5" s="1"/>
  <c r="AF61" i="5" s="1"/>
  <c r="AG61" i="5" s="1"/>
  <c r="AH61" i="5" s="1"/>
  <c r="AI61" i="5" s="1"/>
  <c r="AJ61" i="5" s="1"/>
  <c r="AK61" i="5" s="1"/>
  <c r="AL61" i="5" s="1"/>
  <c r="AM61" i="5" s="1"/>
  <c r="AN61" i="5" s="1"/>
  <c r="AO61" i="5" s="1"/>
  <c r="AP61" i="5" s="1"/>
  <c r="AQ61" i="5" s="1"/>
  <c r="AR61" i="5" s="1"/>
  <c r="AS61" i="5" s="1"/>
  <c r="K61" i="5"/>
  <c r="F61" i="5"/>
  <c r="G61" i="5" s="1"/>
  <c r="H61" i="5" s="1"/>
  <c r="I61" i="5" s="1"/>
  <c r="E46" i="5"/>
  <c r="K45" i="5"/>
  <c r="L45" i="5" s="1"/>
  <c r="M45" i="5" s="1"/>
  <c r="N45" i="5" s="1"/>
  <c r="O45" i="5" s="1"/>
  <c r="P45" i="5" s="1"/>
  <c r="Q45" i="5" s="1"/>
  <c r="R45" i="5" s="1"/>
  <c r="S45" i="5" s="1"/>
  <c r="T45" i="5" s="1"/>
  <c r="U45" i="5" s="1"/>
  <c r="V45" i="5" s="1"/>
  <c r="W45" i="5" s="1"/>
  <c r="X45" i="5" s="1"/>
  <c r="Y45" i="5" s="1"/>
  <c r="Z45" i="5" s="1"/>
  <c r="AA45" i="5" s="1"/>
  <c r="AB45" i="5" s="1"/>
  <c r="AC45" i="5" s="1"/>
  <c r="AD45" i="5" s="1"/>
  <c r="AE45" i="5" s="1"/>
  <c r="AF45" i="5" s="1"/>
  <c r="AG45" i="5" s="1"/>
  <c r="AH45" i="5" s="1"/>
  <c r="AI45" i="5" s="1"/>
  <c r="AJ45" i="5" s="1"/>
  <c r="AK45" i="5" s="1"/>
  <c r="AL45" i="5" s="1"/>
  <c r="AM45" i="5" s="1"/>
  <c r="AN45" i="5" s="1"/>
  <c r="AO45" i="5" s="1"/>
  <c r="AP45" i="5" s="1"/>
  <c r="AQ45" i="5" s="1"/>
  <c r="AR45" i="5" s="1"/>
  <c r="AS45" i="5" s="1"/>
  <c r="F45" i="5"/>
  <c r="K44" i="5"/>
  <c r="L44" i="5" s="1"/>
  <c r="M44" i="5" s="1"/>
  <c r="N44" i="5" s="1"/>
  <c r="O44" i="5" s="1"/>
  <c r="P44" i="5" s="1"/>
  <c r="Q44" i="5" s="1"/>
  <c r="R44" i="5" s="1"/>
  <c r="S44" i="5" s="1"/>
  <c r="T44" i="5" s="1"/>
  <c r="U44" i="5" s="1"/>
  <c r="V44" i="5" s="1"/>
  <c r="W44" i="5" s="1"/>
  <c r="X44" i="5" s="1"/>
  <c r="Y44" i="5" s="1"/>
  <c r="Z44" i="5" s="1"/>
  <c r="AA44" i="5" s="1"/>
  <c r="AB44" i="5" s="1"/>
  <c r="AC44" i="5" s="1"/>
  <c r="AD44" i="5" s="1"/>
  <c r="AE44" i="5" s="1"/>
  <c r="AF44" i="5" s="1"/>
  <c r="AG44" i="5" s="1"/>
  <c r="AH44" i="5" s="1"/>
  <c r="AI44" i="5" s="1"/>
  <c r="AJ44" i="5" s="1"/>
  <c r="AK44" i="5" s="1"/>
  <c r="AL44" i="5" s="1"/>
  <c r="AM44" i="5" s="1"/>
  <c r="AN44" i="5" s="1"/>
  <c r="AO44" i="5" s="1"/>
  <c r="AP44" i="5" s="1"/>
  <c r="AQ44" i="5" s="1"/>
  <c r="AR44" i="5" s="1"/>
  <c r="AS44" i="5" s="1"/>
  <c r="F44" i="5"/>
  <c r="G44" i="5" s="1"/>
  <c r="H44" i="5" s="1"/>
  <c r="I44" i="5" s="1"/>
  <c r="K28" i="5"/>
  <c r="L28" i="5" s="1"/>
  <c r="M28" i="5" s="1"/>
  <c r="N28" i="5" s="1"/>
  <c r="O28" i="5" s="1"/>
  <c r="P28" i="5" s="1"/>
  <c r="Q28" i="5" s="1"/>
  <c r="R28" i="5" s="1"/>
  <c r="S28" i="5" s="1"/>
  <c r="T28" i="5" s="1"/>
  <c r="U28" i="5" s="1"/>
  <c r="V28" i="5" s="1"/>
  <c r="W28" i="5" s="1"/>
  <c r="X28" i="5" s="1"/>
  <c r="Y28" i="5" s="1"/>
  <c r="Z28" i="5" s="1"/>
  <c r="AA28" i="5" s="1"/>
  <c r="AB28" i="5" s="1"/>
  <c r="AC28" i="5" s="1"/>
  <c r="F28" i="5"/>
  <c r="K27" i="5"/>
  <c r="L27" i="5" s="1"/>
  <c r="M27" i="5" s="1"/>
  <c r="N27" i="5" s="1"/>
  <c r="O27" i="5" s="1"/>
  <c r="P27" i="5" s="1"/>
  <c r="Q27" i="5" s="1"/>
  <c r="R27" i="5" s="1"/>
  <c r="S27" i="5" s="1"/>
  <c r="T27" i="5" s="1"/>
  <c r="U27" i="5" s="1"/>
  <c r="V27" i="5" s="1"/>
  <c r="W27" i="5" s="1"/>
  <c r="X27" i="5" s="1"/>
  <c r="Y27" i="5" s="1"/>
  <c r="Z27" i="5" s="1"/>
  <c r="AA27" i="5" s="1"/>
  <c r="AB27" i="5" s="1"/>
  <c r="AC27" i="5" s="1"/>
  <c r="AD27" i="5" s="1"/>
  <c r="AE27" i="5" s="1"/>
  <c r="AF27" i="5" s="1"/>
  <c r="AG27" i="5" s="1"/>
  <c r="AH27" i="5" s="1"/>
  <c r="AI27" i="5" s="1"/>
  <c r="AJ27" i="5" s="1"/>
  <c r="AK27" i="5" s="1"/>
  <c r="AL27" i="5" s="1"/>
  <c r="AM27" i="5" s="1"/>
  <c r="AN27" i="5" s="1"/>
  <c r="AO27" i="5" s="1"/>
  <c r="AP27" i="5" s="1"/>
  <c r="AQ27" i="5" s="1"/>
  <c r="AR27" i="5" s="1"/>
  <c r="AS27" i="5" s="1"/>
  <c r="F27" i="5"/>
  <c r="L583" i="5" l="1"/>
  <c r="L415" i="5"/>
  <c r="M415" i="5" s="1"/>
  <c r="L417" i="5"/>
  <c r="L416" i="5"/>
  <c r="BB416" i="5" s="1" a="1"/>
  <c r="BB416" i="5" s="1"/>
  <c r="L263" i="5"/>
  <c r="BB263" i="5" s="1" a="1"/>
  <c r="BB263" i="5" s="1"/>
  <c r="L264" i="5"/>
  <c r="M264" i="5" s="1"/>
  <c r="L262" i="5"/>
  <c r="L261" i="5"/>
  <c r="L260" i="5"/>
  <c r="L603" i="5"/>
  <c r="BB603" i="5" s="1" a="1"/>
  <c r="BB603" i="5" s="1"/>
  <c r="L244" i="5"/>
  <c r="L601" i="5"/>
  <c r="L604" i="5"/>
  <c r="L600" i="5"/>
  <c r="K607" i="5"/>
  <c r="L602" i="5"/>
  <c r="L586" i="5"/>
  <c r="BB586" i="5" s="1" a="1"/>
  <c r="BB586" i="5" s="1"/>
  <c r="L585" i="5"/>
  <c r="L721" i="5"/>
  <c r="L722" i="5"/>
  <c r="L720" i="5"/>
  <c r="L668" i="5"/>
  <c r="L617" i="5"/>
  <c r="L568" i="5"/>
  <c r="L245" i="5"/>
  <c r="L619" i="5"/>
  <c r="L789" i="5"/>
  <c r="L719" i="5"/>
  <c r="K726" i="5"/>
  <c r="L723" i="5"/>
  <c r="L246" i="5"/>
  <c r="BB246" i="5" s="1" a="1"/>
  <c r="BB246" i="5" s="1"/>
  <c r="L787" i="5"/>
  <c r="K794" i="5"/>
  <c r="L790" i="5"/>
  <c r="L669" i="5"/>
  <c r="L670" i="5"/>
  <c r="L788" i="5"/>
  <c r="K369" i="5"/>
  <c r="L671" i="5"/>
  <c r="BB671" i="5" s="1" a="1"/>
  <c r="BB671" i="5" s="1"/>
  <c r="L570" i="5"/>
  <c r="L791" i="5"/>
  <c r="L397" i="5"/>
  <c r="L399" i="5"/>
  <c r="BB399" i="5" s="1" a="1"/>
  <c r="BB399" i="5" s="1"/>
  <c r="L737" i="5"/>
  <c r="L566" i="5"/>
  <c r="K556" i="5"/>
  <c r="L704" i="5"/>
  <c r="L247" i="5"/>
  <c r="L363" i="5"/>
  <c r="K573" i="5"/>
  <c r="L553" i="5"/>
  <c r="L706" i="5"/>
  <c r="L398" i="5"/>
  <c r="L243" i="5"/>
  <c r="L365" i="5"/>
  <c r="BB365" i="5" s="1" a="1"/>
  <c r="BB365" i="5" s="1"/>
  <c r="L550" i="5"/>
  <c r="L552" i="5"/>
  <c r="BB552" i="5" s="1" a="1"/>
  <c r="BB552" i="5" s="1"/>
  <c r="L551" i="5"/>
  <c r="L331" i="5"/>
  <c r="BB331" i="5" s="1" a="1"/>
  <c r="BB331" i="5" s="1"/>
  <c r="L294" i="5"/>
  <c r="K250" i="5"/>
  <c r="L549" i="5"/>
  <c r="L567" i="5"/>
  <c r="L736" i="5"/>
  <c r="L740" i="5"/>
  <c r="L366" i="5"/>
  <c r="L281" i="5"/>
  <c r="L364" i="5"/>
  <c r="L569" i="5"/>
  <c r="BB569" i="5" s="1" a="1"/>
  <c r="BB569" i="5" s="1"/>
  <c r="L672" i="5"/>
  <c r="L362" i="5"/>
  <c r="L702" i="5"/>
  <c r="L620" i="5"/>
  <c r="BB620" i="5" s="1" a="1"/>
  <c r="BB620" i="5" s="1"/>
  <c r="K301" i="5"/>
  <c r="K403" i="5"/>
  <c r="L400" i="5"/>
  <c r="L330" i="5"/>
  <c r="L332" i="5"/>
  <c r="L297" i="5"/>
  <c r="BB297" i="5" s="1" a="1"/>
  <c r="BB297" i="5" s="1"/>
  <c r="L212" i="5"/>
  <c r="BB212" i="5" s="1" a="1"/>
  <c r="BB212" i="5" s="1"/>
  <c r="AU435" i="5" a="1"/>
  <c r="AU435" i="5" s="1"/>
  <c r="AU588" i="5" a="1"/>
  <c r="AU588" i="5" s="1"/>
  <c r="AU639" i="5" a="1"/>
  <c r="AU639" i="5" s="1"/>
  <c r="AU486" i="5" a="1"/>
  <c r="AU486" i="5" s="1"/>
  <c r="AU651" i="5" a="1"/>
  <c r="AU651" i="5" s="1"/>
  <c r="AU537" i="5" a="1"/>
  <c r="AU537" i="5" s="1"/>
  <c r="AU685" i="5" a="1"/>
  <c r="AU685" i="5" s="1"/>
  <c r="AU690" i="5" a="1"/>
  <c r="AU690" i="5" s="1"/>
  <c r="AU367" i="5" a="1"/>
  <c r="AU367" i="5" s="1"/>
  <c r="AU622" i="5" a="1"/>
  <c r="AU622" i="5" s="1"/>
  <c r="AU316" i="5" a="1"/>
  <c r="AU316" i="5" s="1"/>
  <c r="AU299" i="5" a="1"/>
  <c r="AU299" i="5" s="1"/>
  <c r="AU282" i="5" a="1"/>
  <c r="AU282" i="5" s="1"/>
  <c r="AU333" i="5" a="1"/>
  <c r="AU333" i="5" s="1"/>
  <c r="AU350" i="5" a="1"/>
  <c r="AU350" i="5" s="1"/>
  <c r="BU872" i="5" a="1"/>
  <c r="BU872" i="5" s="1"/>
  <c r="BU855" i="5" a="1"/>
  <c r="BU855" i="5" s="1"/>
  <c r="AB45" i="11"/>
  <c r="BT889" i="5" a="1"/>
  <c r="BT889" i="5" s="1"/>
  <c r="L211" i="5"/>
  <c r="L209" i="5"/>
  <c r="L213" i="5"/>
  <c r="K216" i="5"/>
  <c r="L210" i="5"/>
  <c r="L296" i="5"/>
  <c r="L295" i="5"/>
  <c r="L329" i="5"/>
  <c r="L396" i="5"/>
  <c r="L403" i="5" s="1"/>
  <c r="L618" i="5"/>
  <c r="K624" i="5"/>
  <c r="L621" i="5"/>
  <c r="K709" i="5"/>
  <c r="K743" i="5"/>
  <c r="L705" i="5"/>
  <c r="L739" i="5"/>
  <c r="L703" i="5"/>
  <c r="L738" i="5"/>
  <c r="L806" i="5"/>
  <c r="L807" i="5"/>
  <c r="K811" i="5"/>
  <c r="L808" i="5"/>
  <c r="L804" i="5"/>
  <c r="BB804" i="5" s="1" a="1"/>
  <c r="BB804" i="5" s="1"/>
  <c r="L805" i="5"/>
  <c r="L687" i="5"/>
  <c r="L346" i="5"/>
  <c r="L298" i="5"/>
  <c r="L430" i="5"/>
  <c r="K641" i="5"/>
  <c r="K675" i="5"/>
  <c r="L383" i="5"/>
  <c r="L519" i="5"/>
  <c r="L279" i="5"/>
  <c r="L840" i="5"/>
  <c r="L822" i="5"/>
  <c r="K692" i="5"/>
  <c r="K539" i="5"/>
  <c r="L535" i="5"/>
  <c r="BB535" i="5" s="1" a="1"/>
  <c r="BB535" i="5" s="1"/>
  <c r="L467" i="5"/>
  <c r="BB467" i="5" s="1" a="1"/>
  <c r="BB467" i="5" s="1"/>
  <c r="L433" i="5"/>
  <c r="BB433" i="5" s="1" a="1"/>
  <c r="BB433" i="5" s="1"/>
  <c r="L345" i="5"/>
  <c r="K352" i="5"/>
  <c r="L349" i="5"/>
  <c r="L348" i="5"/>
  <c r="BB348" i="5" s="1" a="1"/>
  <c r="BB348" i="5" s="1"/>
  <c r="L328" i="5"/>
  <c r="K335" i="5"/>
  <c r="L277" i="5"/>
  <c r="K284" i="5"/>
  <c r="L278" i="5"/>
  <c r="L280" i="5"/>
  <c r="G181" i="5"/>
  <c r="G147" i="5"/>
  <c r="G130" i="5"/>
  <c r="G113" i="5"/>
  <c r="G96" i="5"/>
  <c r="G62" i="5"/>
  <c r="G45" i="5"/>
  <c r="G28" i="5"/>
  <c r="AD28" i="5"/>
  <c r="BS28" i="5" a="1"/>
  <c r="BS28" i="5" s="1"/>
  <c r="AU346" i="5" a="1"/>
  <c r="AU346" i="5" s="1"/>
  <c r="AU277" i="5" a="1"/>
  <c r="AU277" i="5" s="1"/>
  <c r="AU329" i="5" a="1"/>
  <c r="AU329" i="5" s="1"/>
  <c r="AU295" i="5" a="1"/>
  <c r="AU295" i="5" s="1"/>
  <c r="AU707" i="5" a="1"/>
  <c r="AU707" i="5" s="1"/>
  <c r="AU741" i="5" a="1"/>
  <c r="AU741" i="5" s="1"/>
  <c r="AU452" i="5" a="1"/>
  <c r="AU452" i="5" s="1"/>
  <c r="AU384" i="5" a="1"/>
  <c r="AU384" i="5" s="1"/>
  <c r="AU571" i="5" a="1"/>
  <c r="AU571" i="5" s="1"/>
  <c r="AU248" i="5" a="1"/>
  <c r="AU248" i="5" s="1"/>
  <c r="AU520" i="5" a="1"/>
  <c r="AU520" i="5" s="1"/>
  <c r="AU231" i="5" a="1"/>
  <c r="AU231" i="5" s="1"/>
  <c r="AU668" i="5" a="1"/>
  <c r="AU668" i="5" s="1"/>
  <c r="AU656" i="5" a="1"/>
  <c r="AU656" i="5" s="1"/>
  <c r="AU197" i="5" a="1"/>
  <c r="AU197" i="5" s="1"/>
  <c r="AU265" i="5" a="1"/>
  <c r="AU265" i="5" s="1"/>
  <c r="BH470" i="9"/>
  <c r="D14" i="11" s="1"/>
  <c r="AW243" i="5" s="1" a="1"/>
  <c r="AW243" i="5" s="1"/>
  <c r="AU401" i="5" a="1"/>
  <c r="AU401" i="5" s="1"/>
  <c r="AU724" i="5" a="1"/>
  <c r="AU724" i="5" s="1"/>
  <c r="BH1700" i="9"/>
  <c r="BG477" i="9"/>
  <c r="BG517" i="9" s="1"/>
  <c r="C15" i="11" s="1"/>
  <c r="BF429" i="9"/>
  <c r="BF470" i="9" s="1"/>
  <c r="B14" i="11" s="1"/>
  <c r="AU243" i="5" s="1" a="1"/>
  <c r="AU243" i="5" s="1"/>
  <c r="AU95" i="5" a="1"/>
  <c r="AU95" i="5" s="1"/>
  <c r="AU92" i="5" a="1"/>
  <c r="AU92" i="5" s="1"/>
  <c r="AU180" i="5" a="1"/>
  <c r="AU180" i="5" s="1"/>
  <c r="AU129" i="5" a="1"/>
  <c r="AU129" i="5" s="1"/>
  <c r="AU146" i="5" a="1"/>
  <c r="AU146" i="5" s="1"/>
  <c r="BI431" i="9"/>
  <c r="BI470" i="9" s="1"/>
  <c r="E14" i="11" s="1"/>
  <c r="AX243" i="5" s="1" a="1"/>
  <c r="AX243" i="5" s="1"/>
  <c r="BG1698" i="9"/>
  <c r="BG1739" i="9" s="1"/>
  <c r="C41" i="11" s="1"/>
  <c r="BK1700" i="9"/>
  <c r="BK431" i="9"/>
  <c r="BG1692" i="9"/>
  <c r="C40" i="11" s="1"/>
  <c r="AV515" i="5" s="1" a="1"/>
  <c r="AV515" i="5" s="1"/>
  <c r="BI1739" i="9"/>
  <c r="E41" i="11" s="1"/>
  <c r="AU605" i="5" a="1"/>
  <c r="AU605" i="5" s="1"/>
  <c r="BH1699" i="9"/>
  <c r="BH1739" i="9" s="1"/>
  <c r="D41" i="11" s="1"/>
  <c r="AW469" i="5" s="1" a="1"/>
  <c r="AW469" i="5" s="1"/>
  <c r="BI1698" i="9"/>
  <c r="AU673" i="5" a="1"/>
  <c r="AU673" i="5" s="1"/>
  <c r="BJ1700" i="9"/>
  <c r="BH476" i="9"/>
  <c r="BI477" i="9"/>
  <c r="AU532" i="5" a="1"/>
  <c r="AU532" i="5" s="1"/>
  <c r="AU91" i="5" a="1"/>
  <c r="AU91" i="5" s="1"/>
  <c r="BG476" i="9"/>
  <c r="BH477" i="9"/>
  <c r="BH517" i="9" s="1"/>
  <c r="D15" i="11" s="1"/>
  <c r="BG470" i="9"/>
  <c r="C14" i="11" s="1"/>
  <c r="AV243" i="5" s="1" a="1"/>
  <c r="AV243" i="5" s="1"/>
  <c r="AU278" i="5" a="1"/>
  <c r="AU278" i="5" s="1"/>
  <c r="AU294" i="5" a="1"/>
  <c r="AU294" i="5" s="1"/>
  <c r="M417" i="5"/>
  <c r="L839" i="5"/>
  <c r="L347" i="5"/>
  <c r="L432" i="5"/>
  <c r="L517" i="5"/>
  <c r="L771" i="5"/>
  <c r="BA821" i="5" a="1"/>
  <c r="BA821" i="5" s="1"/>
  <c r="K828" i="5"/>
  <c r="L821" i="5"/>
  <c r="L838" i="5"/>
  <c r="BB838" i="5" s="1" a="1"/>
  <c r="BB838" i="5" s="1"/>
  <c r="L841" i="5"/>
  <c r="L451" i="5"/>
  <c r="K845" i="5"/>
  <c r="L842" i="5"/>
  <c r="L468" i="5"/>
  <c r="L518" i="5"/>
  <c r="BB518" i="5" s="1" a="1"/>
  <c r="BB518" i="5" s="1"/>
  <c r="L634" i="5"/>
  <c r="M721" i="5"/>
  <c r="L824" i="5"/>
  <c r="L652" i="5"/>
  <c r="M756" i="5"/>
  <c r="L823" i="5"/>
  <c r="L825" i="5"/>
  <c r="AX651" i="5" a="1"/>
  <c r="AX651" i="5" s="1"/>
  <c r="AX265" i="5" a="1"/>
  <c r="AX265" i="5" s="1"/>
  <c r="AX384" i="5" a="1"/>
  <c r="AX384" i="5" s="1"/>
  <c r="AV294" i="5" a="1"/>
  <c r="AV294" i="5" s="1"/>
  <c r="AV278" i="5" a="1"/>
  <c r="AV278" i="5" s="1"/>
  <c r="AV656" i="5" a="1"/>
  <c r="AV656" i="5" s="1"/>
  <c r="AV622" i="5" a="1"/>
  <c r="AV622" i="5" s="1"/>
  <c r="AV469" i="5" a="1"/>
  <c r="AV469" i="5" s="1"/>
  <c r="AV418" i="5" a="1"/>
  <c r="AV418" i="5" s="1"/>
  <c r="AV197" i="5" a="1"/>
  <c r="AV197" i="5" s="1"/>
  <c r="AV668" i="5" a="1"/>
  <c r="AV668" i="5" s="1"/>
  <c r="AV588" i="5" a="1"/>
  <c r="AV588" i="5" s="1"/>
  <c r="AV520" i="5" a="1"/>
  <c r="AV520" i="5" s="1"/>
  <c r="AV685" i="5" a="1"/>
  <c r="AV685" i="5" s="1"/>
  <c r="AV651" i="5" a="1"/>
  <c r="AV651" i="5" s="1"/>
  <c r="AV554" i="5" a="1"/>
  <c r="AV554" i="5" s="1"/>
  <c r="AV248" i="5" a="1"/>
  <c r="AV248" i="5" s="1"/>
  <c r="AV367" i="5" a="1"/>
  <c r="AV367" i="5" s="1"/>
  <c r="AV605" i="5" a="1"/>
  <c r="AV605" i="5" s="1"/>
  <c r="AV537" i="5" a="1"/>
  <c r="AV537" i="5" s="1"/>
  <c r="AV265" i="5" a="1"/>
  <c r="AV265" i="5" s="1"/>
  <c r="AV435" i="5" a="1"/>
  <c r="AV435" i="5" s="1"/>
  <c r="AV673" i="5" a="1"/>
  <c r="AV673" i="5" s="1"/>
  <c r="AV452" i="5" a="1"/>
  <c r="AV452" i="5" s="1"/>
  <c r="AV401" i="5" a="1"/>
  <c r="AV401" i="5" s="1"/>
  <c r="AV384" i="5" a="1"/>
  <c r="AV384" i="5" s="1"/>
  <c r="AV690" i="5" a="1"/>
  <c r="AV690" i="5" s="1"/>
  <c r="AV503" i="5" a="1"/>
  <c r="AV503" i="5" s="1"/>
  <c r="AV231" i="5" a="1"/>
  <c r="AV231" i="5" s="1"/>
  <c r="AV486" i="5" a="1"/>
  <c r="AV486" i="5" s="1"/>
  <c r="AV639" i="5" a="1"/>
  <c r="AV639" i="5" s="1"/>
  <c r="AV214" i="5" a="1"/>
  <c r="AV214" i="5" s="1"/>
  <c r="AV146" i="5" a="1"/>
  <c r="AV146" i="5" s="1"/>
  <c r="AV707" i="5" a="1"/>
  <c r="AV707" i="5" s="1"/>
  <c r="AV295" i="5" a="1"/>
  <c r="AV295" i="5" s="1"/>
  <c r="AV329" i="5" a="1"/>
  <c r="AV329" i="5" s="1"/>
  <c r="AV724" i="5" a="1"/>
  <c r="AV724" i="5" s="1"/>
  <c r="AV277" i="5" a="1"/>
  <c r="AV277" i="5" s="1"/>
  <c r="AV741" i="5" a="1"/>
  <c r="AV741" i="5" s="1"/>
  <c r="AV346" i="5" a="1"/>
  <c r="AV346" i="5" s="1"/>
  <c r="AW656" i="5" a="1"/>
  <c r="AW656" i="5" s="1"/>
  <c r="AW520" i="5" a="1"/>
  <c r="AW520" i="5" s="1"/>
  <c r="AW651" i="5" a="1"/>
  <c r="AW651" i="5" s="1"/>
  <c r="AW622" i="5" a="1"/>
  <c r="AW622" i="5" s="1"/>
  <c r="AW690" i="5" a="1"/>
  <c r="AW690" i="5" s="1"/>
  <c r="AW435" i="5" a="1"/>
  <c r="AW435" i="5" s="1"/>
  <c r="AW231" i="5" a="1"/>
  <c r="AW231" i="5" s="1"/>
  <c r="AC46" i="11"/>
  <c r="D1189" i="1"/>
  <c r="C1192" i="1"/>
  <c r="C1294" i="1"/>
  <c r="Q882" i="1"/>
  <c r="D1291" i="1"/>
  <c r="D1155" i="1"/>
  <c r="D1158" i="1" s="1"/>
  <c r="Z746" i="1"/>
  <c r="G272" i="1"/>
  <c r="C877" i="1"/>
  <c r="C444" i="1"/>
  <c r="C308" i="1"/>
  <c r="C1158" i="1"/>
  <c r="D441" i="1"/>
  <c r="L774" i="5"/>
  <c r="L772" i="5"/>
  <c r="L770" i="5"/>
  <c r="L773" i="5"/>
  <c r="K777" i="5"/>
  <c r="M754" i="5"/>
  <c r="M755" i="5"/>
  <c r="M720" i="5"/>
  <c r="M723" i="5"/>
  <c r="M722" i="5"/>
  <c r="M757" i="5"/>
  <c r="L760" i="5"/>
  <c r="M753" i="5"/>
  <c r="L726" i="5"/>
  <c r="M719" i="5"/>
  <c r="BB704" i="5" a="1"/>
  <c r="BB704" i="5" s="1"/>
  <c r="T707" i="5"/>
  <c r="L688" i="5"/>
  <c r="BB688" i="5" s="1" a="1"/>
  <c r="BB688" i="5" s="1"/>
  <c r="L689" i="5"/>
  <c r="L685" i="5"/>
  <c r="L686" i="5"/>
  <c r="L654" i="5"/>
  <c r="BB654" i="5" s="1" a="1"/>
  <c r="BB654" i="5" s="1"/>
  <c r="L655" i="5"/>
  <c r="L653" i="5"/>
  <c r="L638" i="5"/>
  <c r="L636" i="5"/>
  <c r="L635" i="5"/>
  <c r="L637" i="5"/>
  <c r="BB637" i="5" s="1" a="1"/>
  <c r="BB637" i="5" s="1"/>
  <c r="M584" i="5"/>
  <c r="L534" i="5"/>
  <c r="L536" i="5"/>
  <c r="L532" i="5"/>
  <c r="L533" i="5"/>
  <c r="K522" i="5"/>
  <c r="L515" i="5"/>
  <c r="L516" i="5"/>
  <c r="K658" i="5"/>
  <c r="L651" i="5"/>
  <c r="L499" i="5"/>
  <c r="L485" i="5"/>
  <c r="K471" i="5"/>
  <c r="L464" i="5"/>
  <c r="L466" i="5"/>
  <c r="L465" i="5"/>
  <c r="L450" i="5"/>
  <c r="BB450" i="5" s="1" a="1"/>
  <c r="BB450" i="5" s="1"/>
  <c r="L449" i="5"/>
  <c r="L448" i="5"/>
  <c r="L434" i="5"/>
  <c r="K437" i="5"/>
  <c r="L431" i="5"/>
  <c r="L381" i="5"/>
  <c r="L380" i="5"/>
  <c r="L382" i="5"/>
  <c r="BB382" i="5" s="1" a="1"/>
  <c r="BB382" i="5" s="1"/>
  <c r="L226" i="5"/>
  <c r="K233" i="5"/>
  <c r="L230" i="5"/>
  <c r="L229" i="5"/>
  <c r="BB229" i="5" s="1" a="1"/>
  <c r="BB229" i="5" s="1"/>
  <c r="L228" i="5"/>
  <c r="L227" i="5"/>
  <c r="M195" i="5"/>
  <c r="BC195" i="5" s="1" a="1"/>
  <c r="BC195" i="5" s="1"/>
  <c r="K505" i="5"/>
  <c r="L498" i="5"/>
  <c r="L500" i="5"/>
  <c r="L501" i="5"/>
  <c r="BB501" i="5" s="1" a="1"/>
  <c r="BB501" i="5" s="1"/>
  <c r="L502" i="5"/>
  <c r="K488" i="5"/>
  <c r="L481" i="5"/>
  <c r="L482" i="5"/>
  <c r="L484" i="5"/>
  <c r="BB484" i="5" s="1" a="1"/>
  <c r="BB484" i="5" s="1"/>
  <c r="L483" i="5"/>
  <c r="K454" i="5"/>
  <c r="L447" i="5"/>
  <c r="M416" i="5"/>
  <c r="BC416" i="5" s="1" a="1"/>
  <c r="BC416" i="5" s="1"/>
  <c r="M414" i="5"/>
  <c r="M413" i="5"/>
  <c r="K386" i="5"/>
  <c r="L379" i="5"/>
  <c r="L267" i="5"/>
  <c r="M196" i="5"/>
  <c r="U197" i="5"/>
  <c r="M193" i="5"/>
  <c r="L199" i="5"/>
  <c r="M192" i="5"/>
  <c r="M194" i="5"/>
  <c r="G180" i="5"/>
  <c r="AV180" i="5" a="1"/>
  <c r="AV180" i="5" s="1"/>
  <c r="G129" i="5"/>
  <c r="AV129" i="5" a="1"/>
  <c r="AV129" i="5" s="1"/>
  <c r="G95" i="5"/>
  <c r="AV95" i="5" a="1"/>
  <c r="AV95" i="5" s="1"/>
  <c r="Z1415" i="9"/>
  <c r="AX1181" i="9"/>
  <c r="BX618" i="9"/>
  <c r="BX616" i="9"/>
  <c r="BX617" i="9" s="1"/>
  <c r="AG616" i="9"/>
  <c r="BX569" i="9"/>
  <c r="BX570" i="9" s="1"/>
  <c r="AG569" i="9"/>
  <c r="AV1702" i="9"/>
  <c r="AN1702" i="9"/>
  <c r="AF1702" i="9"/>
  <c r="X1702" i="9"/>
  <c r="BP1702" i="9" s="1"/>
  <c r="BB1702" i="9"/>
  <c r="AT1702" i="9"/>
  <c r="AZ1702" i="9"/>
  <c r="AP1702" i="9"/>
  <c r="AG1702" i="9"/>
  <c r="W1702" i="9"/>
  <c r="BO1702" i="9" s="1"/>
  <c r="AY1702" i="9"/>
  <c r="AO1702" i="9"/>
  <c r="AE1702" i="9"/>
  <c r="BW1702" i="9" s="1"/>
  <c r="V1702" i="9"/>
  <c r="BN1702" i="9" s="1"/>
  <c r="AU1702" i="9"/>
  <c r="AK1702" i="9"/>
  <c r="AB1702" i="9"/>
  <c r="BT1702" i="9" s="1"/>
  <c r="S1702" i="9"/>
  <c r="BK1702" i="9" s="1"/>
  <c r="AS1702" i="9"/>
  <c r="AJ1702" i="9"/>
  <c r="AA1702" i="9"/>
  <c r="BS1702" i="9" s="1"/>
  <c r="R1702" i="9"/>
  <c r="BJ1702" i="9" s="1"/>
  <c r="BJ1739" i="9" s="1"/>
  <c r="F41" i="11" s="1"/>
  <c r="AL1702" i="9"/>
  <c r="T1702" i="9"/>
  <c r="BL1702" i="9" s="1"/>
  <c r="AI1702" i="9"/>
  <c r="BA1702" i="9"/>
  <c r="AH1702" i="9"/>
  <c r="AX1702" i="9"/>
  <c r="AD1702" i="9"/>
  <c r="BV1702" i="9" s="1"/>
  <c r="AW1702" i="9"/>
  <c r="AC1702" i="9"/>
  <c r="BU1702" i="9" s="1"/>
  <c r="AQ1702" i="9"/>
  <c r="Y1702" i="9"/>
  <c r="BQ1702" i="9" s="1"/>
  <c r="AR1702" i="9"/>
  <c r="Z1702" i="9"/>
  <c r="BR1702" i="9" s="1"/>
  <c r="AM1702" i="9"/>
  <c r="U1702" i="9"/>
  <c r="BM1702" i="9" s="1"/>
  <c r="K1703" i="9"/>
  <c r="J1703" i="9"/>
  <c r="L1703" i="9"/>
  <c r="F1704" i="9"/>
  <c r="AD1697" i="9"/>
  <c r="BV1697" i="9" s="1"/>
  <c r="BW1701" i="9"/>
  <c r="BU1699" i="9"/>
  <c r="BX1702" i="9"/>
  <c r="BV1700" i="9"/>
  <c r="BT1698" i="9"/>
  <c r="AE1650" i="9"/>
  <c r="BW1650" i="9" s="1"/>
  <c r="BU1651" i="9"/>
  <c r="BV1652" i="9"/>
  <c r="AU1653" i="9"/>
  <c r="AM1653" i="9"/>
  <c r="AE1653" i="9"/>
  <c r="BW1653" i="9" s="1"/>
  <c r="W1653" i="9"/>
  <c r="BO1653" i="9" s="1"/>
  <c r="AV1653" i="9"/>
  <c r="AL1653" i="9"/>
  <c r="AC1653" i="9"/>
  <c r="BU1653" i="9" s="1"/>
  <c r="T1653" i="9"/>
  <c r="BL1653" i="9" s="1"/>
  <c r="AT1653" i="9"/>
  <c r="AK1653" i="9"/>
  <c r="AB1653" i="9"/>
  <c r="BT1653" i="9" s="1"/>
  <c r="S1653" i="9"/>
  <c r="BK1653" i="9" s="1"/>
  <c r="BB1653" i="9"/>
  <c r="AS1653" i="9"/>
  <c r="AJ1653" i="9"/>
  <c r="AA1653" i="9"/>
  <c r="BS1653" i="9" s="1"/>
  <c r="R1653" i="9"/>
  <c r="BJ1653" i="9" s="1"/>
  <c r="BA1653" i="9"/>
  <c r="AR1653" i="9"/>
  <c r="AI1653" i="9"/>
  <c r="Z1653" i="9"/>
  <c r="BR1653" i="9" s="1"/>
  <c r="Q1653" i="9"/>
  <c r="BI1653" i="9" s="1"/>
  <c r="AZ1653" i="9"/>
  <c r="AQ1653" i="9"/>
  <c r="AH1653" i="9"/>
  <c r="Y1653" i="9"/>
  <c r="BQ1653" i="9" s="1"/>
  <c r="P1653" i="9"/>
  <c r="BH1653" i="9" s="1"/>
  <c r="BH1692" i="9" s="1"/>
  <c r="D40" i="11" s="1"/>
  <c r="AW515" i="5" s="1" a="1"/>
  <c r="AW515" i="5" s="1"/>
  <c r="AY1653" i="9"/>
  <c r="AP1653" i="9"/>
  <c r="AG1653" i="9"/>
  <c r="X1653" i="9"/>
  <c r="BP1653" i="9" s="1"/>
  <c r="AX1653" i="9"/>
  <c r="AO1653" i="9"/>
  <c r="AF1653" i="9"/>
  <c r="V1653" i="9"/>
  <c r="BN1653" i="9" s="1"/>
  <c r="AW1653" i="9"/>
  <c r="AN1653" i="9"/>
  <c r="AD1653" i="9"/>
  <c r="BV1653" i="9" s="1"/>
  <c r="U1653" i="9"/>
  <c r="BM1653" i="9" s="1"/>
  <c r="L1654" i="9"/>
  <c r="F1655" i="9"/>
  <c r="K1654" i="9"/>
  <c r="J1654" i="9"/>
  <c r="AX1606" i="9"/>
  <c r="AP1606" i="9"/>
  <c r="AH1606" i="9"/>
  <c r="Z1606" i="9"/>
  <c r="BR1606" i="9" s="1"/>
  <c r="R1606" i="9"/>
  <c r="BJ1606" i="9" s="1"/>
  <c r="AV1606" i="9"/>
  <c r="AN1606" i="9"/>
  <c r="AF1606" i="9"/>
  <c r="X1606" i="9"/>
  <c r="BP1606" i="9" s="1"/>
  <c r="P1606" i="9"/>
  <c r="BH1606" i="9" s="1"/>
  <c r="BH1645" i="9" s="1"/>
  <c r="D39" i="11" s="1"/>
  <c r="AW532" i="5" s="1" a="1"/>
  <c r="AW532" i="5" s="1"/>
  <c r="AU1606" i="9"/>
  <c r="AM1606" i="9"/>
  <c r="AE1606" i="9"/>
  <c r="W1606" i="9"/>
  <c r="BO1606" i="9" s="1"/>
  <c r="AZ1606" i="9"/>
  <c r="AR1606" i="9"/>
  <c r="AJ1606" i="9"/>
  <c r="AB1606" i="9"/>
  <c r="BT1606" i="9" s="1"/>
  <c r="T1606" i="9"/>
  <c r="BL1606" i="9" s="1"/>
  <c r="AY1606" i="9"/>
  <c r="AI1606" i="9"/>
  <c r="S1606" i="9"/>
  <c r="BK1606" i="9" s="1"/>
  <c r="AL1606" i="9"/>
  <c r="AW1606" i="9"/>
  <c r="AG1606" i="9"/>
  <c r="Q1606" i="9"/>
  <c r="BI1606" i="9" s="1"/>
  <c r="BB1606" i="9"/>
  <c r="AT1606" i="9"/>
  <c r="AD1606" i="9"/>
  <c r="V1606" i="9"/>
  <c r="BN1606" i="9" s="1"/>
  <c r="AS1606" i="9"/>
  <c r="AC1606" i="9"/>
  <c r="BU1606" i="9" s="1"/>
  <c r="AO1606" i="9"/>
  <c r="Y1606" i="9"/>
  <c r="BQ1606" i="9" s="1"/>
  <c r="AQ1606" i="9"/>
  <c r="AA1606" i="9"/>
  <c r="BS1606" i="9" s="1"/>
  <c r="BA1606" i="9"/>
  <c r="AK1606" i="9"/>
  <c r="U1606" i="9"/>
  <c r="BM1606" i="9" s="1"/>
  <c r="AU1607" i="9"/>
  <c r="AM1607" i="9"/>
  <c r="AE1607" i="9"/>
  <c r="W1607" i="9"/>
  <c r="BO1607" i="9" s="1"/>
  <c r="BA1607" i="9"/>
  <c r="AS1607" i="9"/>
  <c r="AK1607" i="9"/>
  <c r="AC1607" i="9"/>
  <c r="BU1607" i="9" s="1"/>
  <c r="U1607" i="9"/>
  <c r="BM1607" i="9" s="1"/>
  <c r="AZ1607" i="9"/>
  <c r="AR1607" i="9"/>
  <c r="AJ1607" i="9"/>
  <c r="AB1607" i="9"/>
  <c r="BT1607" i="9" s="1"/>
  <c r="T1607" i="9"/>
  <c r="BL1607" i="9" s="1"/>
  <c r="AW1607" i="9"/>
  <c r="AO1607" i="9"/>
  <c r="AG1607" i="9"/>
  <c r="Y1607" i="9"/>
  <c r="BQ1607" i="9" s="1"/>
  <c r="Q1607" i="9"/>
  <c r="BI1607" i="9" s="1"/>
  <c r="AV1607" i="9"/>
  <c r="AF1607" i="9"/>
  <c r="S1607" i="9"/>
  <c r="BK1607" i="9" s="1"/>
  <c r="AT1607" i="9"/>
  <c r="AD1607" i="9"/>
  <c r="BV1607" i="9" s="1"/>
  <c r="AY1607" i="9"/>
  <c r="AQ1607" i="9"/>
  <c r="AA1607" i="9"/>
  <c r="BS1607" i="9" s="1"/>
  <c r="AP1607" i="9"/>
  <c r="Z1607" i="9"/>
  <c r="BR1607" i="9" s="1"/>
  <c r="BB1607" i="9"/>
  <c r="AL1607" i="9"/>
  <c r="V1607" i="9"/>
  <c r="BN1607" i="9" s="1"/>
  <c r="AN1607" i="9"/>
  <c r="X1607" i="9"/>
  <c r="BP1607" i="9" s="1"/>
  <c r="AX1607" i="9"/>
  <c r="AH1607" i="9"/>
  <c r="R1607" i="9"/>
  <c r="BJ1607" i="9" s="1"/>
  <c r="AI1607" i="9"/>
  <c r="K1608" i="9"/>
  <c r="L1608" i="9"/>
  <c r="J1608" i="9"/>
  <c r="F1609" i="9"/>
  <c r="BU1605" i="9"/>
  <c r="BW1607" i="9"/>
  <c r="BT1604" i="9"/>
  <c r="BV1606" i="9"/>
  <c r="AD1603" i="9"/>
  <c r="BV1603" i="9" s="1"/>
  <c r="L1561" i="9"/>
  <c r="K1561" i="9"/>
  <c r="F1562" i="9"/>
  <c r="J1561" i="9"/>
  <c r="AE1556" i="9"/>
  <c r="BW1556" i="9" s="1"/>
  <c r="BW1559" i="9"/>
  <c r="BV1558" i="9"/>
  <c r="BU1557" i="9"/>
  <c r="AY1560" i="9"/>
  <c r="AQ1560" i="9"/>
  <c r="AI1560" i="9"/>
  <c r="AA1560" i="9"/>
  <c r="BS1560" i="9" s="1"/>
  <c r="S1560" i="9"/>
  <c r="BK1560" i="9" s="1"/>
  <c r="AU1560" i="9"/>
  <c r="AM1560" i="9"/>
  <c r="AE1560" i="9"/>
  <c r="BW1560" i="9" s="1"/>
  <c r="W1560" i="9"/>
  <c r="BO1560" i="9" s="1"/>
  <c r="BB1560" i="9"/>
  <c r="AR1560" i="9"/>
  <c r="AG1560" i="9"/>
  <c r="V1560" i="9"/>
  <c r="BN1560" i="9" s="1"/>
  <c r="BA1560" i="9"/>
  <c r="AP1560" i="9"/>
  <c r="AF1560" i="9"/>
  <c r="BX1560" i="9" s="1"/>
  <c r="U1560" i="9"/>
  <c r="BM1560" i="9" s="1"/>
  <c r="AZ1560" i="9"/>
  <c r="AO1560" i="9"/>
  <c r="AD1560" i="9"/>
  <c r="BV1560" i="9" s="1"/>
  <c r="T1560" i="9"/>
  <c r="BL1560" i="9" s="1"/>
  <c r="AW1560" i="9"/>
  <c r="Q1560" i="9"/>
  <c r="BI1560" i="9" s="1"/>
  <c r="BI1598" i="9" s="1"/>
  <c r="E38" i="11" s="1"/>
  <c r="AX1560" i="9"/>
  <c r="AN1560" i="9"/>
  <c r="AC1560" i="9"/>
  <c r="BU1560" i="9" s="1"/>
  <c r="R1560" i="9"/>
  <c r="BJ1560" i="9" s="1"/>
  <c r="AL1560" i="9"/>
  <c r="AB1560" i="9"/>
  <c r="BT1560" i="9" s="1"/>
  <c r="AT1560" i="9"/>
  <c r="AJ1560" i="9"/>
  <c r="Y1560" i="9"/>
  <c r="BQ1560" i="9" s="1"/>
  <c r="Z1560" i="9"/>
  <c r="BR1560" i="9" s="1"/>
  <c r="X1560" i="9"/>
  <c r="BP1560" i="9" s="1"/>
  <c r="AV1560" i="9"/>
  <c r="AS1560" i="9"/>
  <c r="AK1560" i="9"/>
  <c r="AH1560" i="9"/>
  <c r="AE1509" i="9"/>
  <c r="BW1509" i="9" s="1"/>
  <c r="AW1513" i="9"/>
  <c r="AO1513" i="9"/>
  <c r="AG1513" i="9"/>
  <c r="Y1513" i="9"/>
  <c r="Q1513" i="9"/>
  <c r="AU1513" i="9"/>
  <c r="AM1513" i="9"/>
  <c r="AE1513" i="9"/>
  <c r="BW1513" i="9" s="1"/>
  <c r="W1513" i="9"/>
  <c r="BB1513" i="9"/>
  <c r="AT1513" i="9"/>
  <c r="AL1513" i="9"/>
  <c r="AD1513" i="9"/>
  <c r="BV1513" i="9" s="1"/>
  <c r="V1513" i="9"/>
  <c r="BA1513" i="9"/>
  <c r="AS1513" i="9"/>
  <c r="AK1513" i="9"/>
  <c r="AC1513" i="9"/>
  <c r="U1513" i="9"/>
  <c r="AX1513" i="9"/>
  <c r="AP1513" i="9"/>
  <c r="AH1513" i="9"/>
  <c r="Z1513" i="9"/>
  <c r="R1513" i="9"/>
  <c r="AV1513" i="9"/>
  <c r="AA1513" i="9"/>
  <c r="AR1513" i="9"/>
  <c r="X1513" i="9"/>
  <c r="AQ1513" i="9"/>
  <c r="T1513" i="9"/>
  <c r="AN1513" i="9"/>
  <c r="S1513" i="9"/>
  <c r="AJ1513" i="9"/>
  <c r="AI1513" i="9"/>
  <c r="AB1513" i="9"/>
  <c r="AZ1513" i="9"/>
  <c r="AF1513" i="9"/>
  <c r="AY1513" i="9"/>
  <c r="BU1510" i="9"/>
  <c r="BX1513" i="9"/>
  <c r="BV1511" i="9"/>
  <c r="BW1512" i="9"/>
  <c r="F1515" i="9"/>
  <c r="J1514" i="9"/>
  <c r="K1514" i="9"/>
  <c r="L1514" i="9"/>
  <c r="L1467" i="9"/>
  <c r="J1467" i="9"/>
  <c r="F1468" i="9"/>
  <c r="K1467" i="9"/>
  <c r="AX1466" i="9"/>
  <c r="AP1466" i="9"/>
  <c r="AH1466" i="9"/>
  <c r="Z1466" i="9"/>
  <c r="R1466" i="9"/>
  <c r="BB1466" i="9"/>
  <c r="AT1466" i="9"/>
  <c r="AL1466" i="9"/>
  <c r="AD1466" i="9"/>
  <c r="BV1466" i="9" s="1"/>
  <c r="V1466" i="9"/>
  <c r="AS1466" i="9"/>
  <c r="AI1466" i="9"/>
  <c r="X1466" i="9"/>
  <c r="AR1466" i="9"/>
  <c r="AG1466" i="9"/>
  <c r="W1466" i="9"/>
  <c r="BA1466" i="9"/>
  <c r="AQ1466" i="9"/>
  <c r="AF1466" i="9"/>
  <c r="U1466" i="9"/>
  <c r="AZ1466" i="9"/>
  <c r="AO1466" i="9"/>
  <c r="AE1466" i="9"/>
  <c r="BW1466" i="9" s="1"/>
  <c r="T1466" i="9"/>
  <c r="AY1466" i="9"/>
  <c r="AN1466" i="9"/>
  <c r="AC1466" i="9"/>
  <c r="S1466" i="9"/>
  <c r="AW1466" i="9"/>
  <c r="AM1466" i="9"/>
  <c r="AB1466" i="9"/>
  <c r="Q1466" i="9"/>
  <c r="AJ1466" i="9"/>
  <c r="AV1466" i="9"/>
  <c r="AK1466" i="9"/>
  <c r="AA1466" i="9"/>
  <c r="AU1466" i="9"/>
  <c r="Y1466" i="9"/>
  <c r="AD1462" i="9"/>
  <c r="BV1462" i="9" s="1"/>
  <c r="BV1465" i="9"/>
  <c r="BT1463" i="9"/>
  <c r="BU1464" i="9"/>
  <c r="AV1418" i="9"/>
  <c r="AN1418" i="9"/>
  <c r="AF1418" i="9"/>
  <c r="X1418" i="9"/>
  <c r="P1418" i="9"/>
  <c r="AU1418" i="9"/>
  <c r="AM1418" i="9"/>
  <c r="AE1418" i="9"/>
  <c r="W1418" i="9"/>
  <c r="BB1418" i="9"/>
  <c r="AT1418" i="9"/>
  <c r="AL1418" i="9"/>
  <c r="AD1418" i="9"/>
  <c r="V1418" i="9"/>
  <c r="AZ1418" i="9"/>
  <c r="AR1418" i="9"/>
  <c r="AJ1418" i="9"/>
  <c r="AB1418" i="9"/>
  <c r="T1418" i="9"/>
  <c r="AX1418" i="9"/>
  <c r="AP1418" i="9"/>
  <c r="AH1418" i="9"/>
  <c r="Z1418" i="9"/>
  <c r="R1418" i="9"/>
  <c r="AK1418" i="9"/>
  <c r="Q1418" i="9"/>
  <c r="AI1418" i="9"/>
  <c r="BA1418" i="9"/>
  <c r="AG1418" i="9"/>
  <c r="AY1418" i="9"/>
  <c r="AC1418" i="9"/>
  <c r="AW1418" i="9"/>
  <c r="AA1418" i="9"/>
  <c r="AS1418" i="9"/>
  <c r="Y1418" i="9"/>
  <c r="S1418" i="9"/>
  <c r="AQ1418" i="9"/>
  <c r="U1418" i="9"/>
  <c r="AO1418" i="9"/>
  <c r="F1420" i="9"/>
  <c r="K1419" i="9"/>
  <c r="L1419" i="9"/>
  <c r="J1419" i="9"/>
  <c r="D1294" i="1"/>
  <c r="E1291" i="1"/>
  <c r="C1260" i="1"/>
  <c r="D1257" i="1"/>
  <c r="C1226" i="1"/>
  <c r="D1223" i="1"/>
  <c r="D1192" i="1"/>
  <c r="E1189" i="1"/>
  <c r="E1155" i="1"/>
  <c r="L620" i="9"/>
  <c r="F621" i="9"/>
  <c r="J620" i="9"/>
  <c r="K620" i="9"/>
  <c r="AY619" i="9"/>
  <c r="AQ619" i="9"/>
  <c r="AW619" i="9"/>
  <c r="AN619" i="9"/>
  <c r="AF619" i="9"/>
  <c r="BX619" i="9" s="1"/>
  <c r="X619" i="9"/>
  <c r="BP619" i="9" s="1"/>
  <c r="P619" i="9"/>
  <c r="BH619" i="9" s="1"/>
  <c r="BH658" i="9" s="1"/>
  <c r="D18" i="11" s="1"/>
  <c r="AW312" i="5" s="1" a="1"/>
  <c r="AW312" i="5" s="1"/>
  <c r="AU619" i="9"/>
  <c r="AL619" i="9"/>
  <c r="AD619" i="9"/>
  <c r="BV619" i="9" s="1"/>
  <c r="V619" i="9"/>
  <c r="BN619" i="9" s="1"/>
  <c r="AT619" i="9"/>
  <c r="AK619" i="9"/>
  <c r="AC619" i="9"/>
  <c r="BU619" i="9" s="1"/>
  <c r="U619" i="9"/>
  <c r="BM619" i="9" s="1"/>
  <c r="BB619" i="9"/>
  <c r="AS619" i="9"/>
  <c r="AJ619" i="9"/>
  <c r="AB619" i="9"/>
  <c r="BT619" i="9" s="1"/>
  <c r="T619" i="9"/>
  <c r="BL619" i="9" s="1"/>
  <c r="AZ619" i="9"/>
  <c r="AP619" i="9"/>
  <c r="AH619" i="9"/>
  <c r="Z619" i="9"/>
  <c r="BR619" i="9" s="1"/>
  <c r="R619" i="9"/>
  <c r="BJ619" i="9" s="1"/>
  <c r="AG619" i="9"/>
  <c r="BY619" i="9" s="1"/>
  <c r="BA619" i="9"/>
  <c r="AE619" i="9"/>
  <c r="BW619" i="9" s="1"/>
  <c r="AX619" i="9"/>
  <c r="AA619" i="9"/>
  <c r="BS619" i="9" s="1"/>
  <c r="AV619" i="9"/>
  <c r="Y619" i="9"/>
  <c r="BQ619" i="9" s="1"/>
  <c r="Q619" i="9"/>
  <c r="BI619" i="9" s="1"/>
  <c r="AR619" i="9"/>
  <c r="W619" i="9"/>
  <c r="BO619" i="9" s="1"/>
  <c r="AM619" i="9"/>
  <c r="AO619" i="9"/>
  <c r="S619" i="9"/>
  <c r="BK619" i="9" s="1"/>
  <c r="AI619" i="9"/>
  <c r="J573" i="9"/>
  <c r="F574" i="9"/>
  <c r="L573" i="9"/>
  <c r="K573" i="9"/>
  <c r="AW572" i="9"/>
  <c r="Y572" i="9"/>
  <c r="BQ572" i="9" s="1"/>
  <c r="AV572" i="9"/>
  <c r="AN572" i="9"/>
  <c r="AF572" i="9"/>
  <c r="BX572" i="9" s="1"/>
  <c r="X572" i="9"/>
  <c r="BP572" i="9" s="1"/>
  <c r="P572" i="9"/>
  <c r="BH572" i="9" s="1"/>
  <c r="BH611" i="9" s="1"/>
  <c r="D17" i="11" s="1"/>
  <c r="AM572" i="9"/>
  <c r="AE572" i="9"/>
  <c r="BW572" i="9" s="1"/>
  <c r="AU572" i="9"/>
  <c r="W572" i="9"/>
  <c r="BO572" i="9" s="1"/>
  <c r="BB572" i="9"/>
  <c r="AT572" i="9"/>
  <c r="AL572" i="9"/>
  <c r="AD572" i="9"/>
  <c r="BV572" i="9" s="1"/>
  <c r="V572" i="9"/>
  <c r="BN572" i="9" s="1"/>
  <c r="AB572" i="9"/>
  <c r="BT572" i="9" s="1"/>
  <c r="S572" i="9"/>
  <c r="BK572" i="9" s="1"/>
  <c r="BA572" i="9"/>
  <c r="AS572" i="9"/>
  <c r="AK572" i="9"/>
  <c r="AC572" i="9"/>
  <c r="BU572" i="9" s="1"/>
  <c r="U572" i="9"/>
  <c r="BM572" i="9" s="1"/>
  <c r="AR572" i="9"/>
  <c r="T572" i="9"/>
  <c r="BL572" i="9" s="1"/>
  <c r="AY572" i="9"/>
  <c r="AI572" i="9"/>
  <c r="AZ572" i="9"/>
  <c r="AJ572" i="9"/>
  <c r="AQ572" i="9"/>
  <c r="AA572" i="9"/>
  <c r="BS572" i="9" s="1"/>
  <c r="AX572" i="9"/>
  <c r="AP572" i="9"/>
  <c r="AH572" i="9"/>
  <c r="Z572" i="9"/>
  <c r="BR572" i="9" s="1"/>
  <c r="R572" i="9"/>
  <c r="BJ572" i="9" s="1"/>
  <c r="AO572" i="9"/>
  <c r="AG572" i="9"/>
  <c r="BY572" i="9" s="1"/>
  <c r="Q572" i="9"/>
  <c r="BI572" i="9" s="1"/>
  <c r="AI522" i="9"/>
  <c r="K526" i="9"/>
  <c r="J526" i="9"/>
  <c r="F527" i="9"/>
  <c r="L526" i="9"/>
  <c r="BY523" i="9"/>
  <c r="BZ524" i="9"/>
  <c r="AQ525" i="9"/>
  <c r="S525" i="9"/>
  <c r="BK525" i="9" s="1"/>
  <c r="AX525" i="9"/>
  <c r="AP525" i="9"/>
  <c r="AH525" i="9"/>
  <c r="BZ525" i="9" s="1"/>
  <c r="Z525" i="9"/>
  <c r="BR525" i="9" s="1"/>
  <c r="R525" i="9"/>
  <c r="BJ525" i="9" s="1"/>
  <c r="AW525" i="9"/>
  <c r="AO525" i="9"/>
  <c r="AG525" i="9"/>
  <c r="BY525" i="9" s="1"/>
  <c r="Y525" i="9"/>
  <c r="BQ525" i="9" s="1"/>
  <c r="Q525" i="9"/>
  <c r="BI525" i="9" s="1"/>
  <c r="AV525" i="9"/>
  <c r="AN525" i="9"/>
  <c r="AF525" i="9"/>
  <c r="BX525" i="9" s="1"/>
  <c r="X525" i="9"/>
  <c r="BP525" i="9" s="1"/>
  <c r="P525" i="9"/>
  <c r="BH525" i="9" s="1"/>
  <c r="BH564" i="9" s="1"/>
  <c r="D16" i="11" s="1"/>
  <c r="BB525" i="9"/>
  <c r="AL525" i="9"/>
  <c r="V525" i="9"/>
  <c r="BN525" i="9" s="1"/>
  <c r="AU525" i="9"/>
  <c r="AM525" i="9"/>
  <c r="AE525" i="9"/>
  <c r="BW525" i="9" s="1"/>
  <c r="W525" i="9"/>
  <c r="BO525" i="9" s="1"/>
  <c r="AT525" i="9"/>
  <c r="AD525" i="9"/>
  <c r="BV525" i="9" s="1"/>
  <c r="AZ525" i="9"/>
  <c r="AR525" i="9"/>
  <c r="AJ525" i="9"/>
  <c r="AB525" i="9"/>
  <c r="BT525" i="9" s="1"/>
  <c r="T525" i="9"/>
  <c r="BL525" i="9" s="1"/>
  <c r="AY525" i="9"/>
  <c r="AI525" i="9"/>
  <c r="CA525" i="9" s="1"/>
  <c r="AA525" i="9"/>
  <c r="BS525" i="9" s="1"/>
  <c r="U525" i="9"/>
  <c r="BM525" i="9" s="1"/>
  <c r="BA525" i="9"/>
  <c r="AS525" i="9"/>
  <c r="AK525" i="9"/>
  <c r="AC525" i="9"/>
  <c r="BU525" i="9" s="1"/>
  <c r="BY477" i="9"/>
  <c r="BZ478" i="9"/>
  <c r="BX476" i="9"/>
  <c r="K480" i="9"/>
  <c r="L480" i="9"/>
  <c r="J480" i="9"/>
  <c r="F481" i="9"/>
  <c r="AH475" i="9"/>
  <c r="BB479" i="9"/>
  <c r="AT479" i="9"/>
  <c r="AL479" i="9"/>
  <c r="AD479" i="9"/>
  <c r="BV479" i="9" s="1"/>
  <c r="V479" i="9"/>
  <c r="BN479" i="9" s="1"/>
  <c r="AY479" i="9"/>
  <c r="AQ479" i="9"/>
  <c r="AI479" i="9"/>
  <c r="CA479" i="9" s="1"/>
  <c r="AA479" i="9"/>
  <c r="BS479" i="9" s="1"/>
  <c r="S479" i="9"/>
  <c r="BK479" i="9" s="1"/>
  <c r="AR479" i="9"/>
  <c r="AG479" i="9"/>
  <c r="BY479" i="9" s="1"/>
  <c r="W479" i="9"/>
  <c r="BO479" i="9" s="1"/>
  <c r="BA479" i="9"/>
  <c r="AP479" i="9"/>
  <c r="AF479" i="9"/>
  <c r="BX479" i="9" s="1"/>
  <c r="U479" i="9"/>
  <c r="BM479" i="9" s="1"/>
  <c r="AW479" i="9"/>
  <c r="AM479" i="9"/>
  <c r="AB479" i="9"/>
  <c r="BT479" i="9" s="1"/>
  <c r="Q479" i="9"/>
  <c r="BI479" i="9" s="1"/>
  <c r="BI517" i="9" s="1"/>
  <c r="E15" i="11" s="1"/>
  <c r="AO479" i="9"/>
  <c r="AN479" i="9"/>
  <c r="X479" i="9"/>
  <c r="BP479" i="9" s="1"/>
  <c r="AK479" i="9"/>
  <c r="T479" i="9"/>
  <c r="BL479" i="9" s="1"/>
  <c r="AZ479" i="9"/>
  <c r="AJ479" i="9"/>
  <c r="R479" i="9"/>
  <c r="BJ479" i="9" s="1"/>
  <c r="AX479" i="9"/>
  <c r="AH479" i="9"/>
  <c r="BZ479" i="9" s="1"/>
  <c r="AV479" i="9"/>
  <c r="AE479" i="9"/>
  <c r="BW479" i="9" s="1"/>
  <c r="AU479" i="9"/>
  <c r="AC479" i="9"/>
  <c r="BU479" i="9" s="1"/>
  <c r="AS479" i="9"/>
  <c r="Z479" i="9"/>
  <c r="BR479" i="9" s="1"/>
  <c r="Y479" i="9"/>
  <c r="BQ479" i="9" s="1"/>
  <c r="AW433" i="9"/>
  <c r="AO433" i="9"/>
  <c r="AG433" i="9"/>
  <c r="BY433" i="9" s="1"/>
  <c r="Y433" i="9"/>
  <c r="BQ433" i="9" s="1"/>
  <c r="AV433" i="9"/>
  <c r="AN433" i="9"/>
  <c r="AF433" i="9"/>
  <c r="BX433" i="9" s="1"/>
  <c r="X433" i="9"/>
  <c r="BP433" i="9" s="1"/>
  <c r="BA433" i="9"/>
  <c r="AS433" i="9"/>
  <c r="AK433" i="9"/>
  <c r="AC433" i="9"/>
  <c r="BU433" i="9" s="1"/>
  <c r="U433" i="9"/>
  <c r="BM433" i="9" s="1"/>
  <c r="AY433" i="9"/>
  <c r="AL433" i="9"/>
  <c r="Z433" i="9"/>
  <c r="BR433" i="9" s="1"/>
  <c r="AU433" i="9"/>
  <c r="AI433" i="9"/>
  <c r="CA433" i="9" s="1"/>
  <c r="V433" i="9"/>
  <c r="BN433" i="9" s="1"/>
  <c r="AT433" i="9"/>
  <c r="AH433" i="9"/>
  <c r="BZ433" i="9" s="1"/>
  <c r="T433" i="9"/>
  <c r="BL433" i="9" s="1"/>
  <c r="AR433" i="9"/>
  <c r="AE433" i="9"/>
  <c r="BW433" i="9" s="1"/>
  <c r="S433" i="9"/>
  <c r="BK433" i="9" s="1"/>
  <c r="BB433" i="9"/>
  <c r="AP433" i="9"/>
  <c r="AB433" i="9"/>
  <c r="BT433" i="9" s="1"/>
  <c r="AZ433" i="9"/>
  <c r="AM433" i="9"/>
  <c r="AA433" i="9"/>
  <c r="BS433" i="9" s="1"/>
  <c r="AJ433" i="9"/>
  <c r="CB433" i="9" s="1"/>
  <c r="AD433" i="9"/>
  <c r="BV433" i="9" s="1"/>
  <c r="W433" i="9"/>
  <c r="BO433" i="9" s="1"/>
  <c r="R433" i="9"/>
  <c r="BJ433" i="9" s="1"/>
  <c r="BJ470" i="9" s="1"/>
  <c r="F14" i="11" s="1"/>
  <c r="AY243" i="5" s="1" a="1"/>
  <c r="AY243" i="5" s="1"/>
  <c r="AX433" i="9"/>
  <c r="AQ433" i="9"/>
  <c r="CB432" i="9"/>
  <c r="BZ430" i="9"/>
  <c r="CA431" i="9"/>
  <c r="CC433" i="9"/>
  <c r="BY429" i="9"/>
  <c r="L434" i="9"/>
  <c r="K434" i="9"/>
  <c r="J434" i="9"/>
  <c r="F435" i="9"/>
  <c r="AI428" i="9"/>
  <c r="BZ381" i="9"/>
  <c r="BZ382" i="9" s="1"/>
  <c r="AI381" i="9"/>
  <c r="BZ383" i="9"/>
  <c r="AU384" i="9"/>
  <c r="AM384" i="9"/>
  <c r="AE384" i="9"/>
  <c r="BW384" i="9" s="1"/>
  <c r="W384" i="9"/>
  <c r="BO384" i="9" s="1"/>
  <c r="BB384" i="9"/>
  <c r="AS384" i="9"/>
  <c r="AJ384" i="9"/>
  <c r="AA384" i="9"/>
  <c r="BS384" i="9" s="1"/>
  <c r="R384" i="9"/>
  <c r="BJ384" i="9" s="1"/>
  <c r="BA384" i="9"/>
  <c r="AR384" i="9"/>
  <c r="AI384" i="9"/>
  <c r="CA384" i="9" s="1"/>
  <c r="Z384" i="9"/>
  <c r="BR384" i="9" s="1"/>
  <c r="Q384" i="9"/>
  <c r="BI384" i="9" s="1"/>
  <c r="AZ384" i="9"/>
  <c r="AQ384" i="9"/>
  <c r="AH384" i="9"/>
  <c r="BZ384" i="9" s="1"/>
  <c r="Y384" i="9"/>
  <c r="BQ384" i="9" s="1"/>
  <c r="P384" i="9"/>
  <c r="BH384" i="9" s="1"/>
  <c r="BH423" i="9" s="1"/>
  <c r="D13" i="11" s="1"/>
  <c r="AW260" i="5" s="1" a="1"/>
  <c r="AW260" i="5" s="1"/>
  <c r="AY384" i="9"/>
  <c r="AP384" i="9"/>
  <c r="AG384" i="9"/>
  <c r="BY384" i="9" s="1"/>
  <c r="X384" i="9"/>
  <c r="BP384" i="9" s="1"/>
  <c r="AX384" i="9"/>
  <c r="AO384" i="9"/>
  <c r="AF384" i="9"/>
  <c r="BX384" i="9" s="1"/>
  <c r="V384" i="9"/>
  <c r="BN384" i="9" s="1"/>
  <c r="AW384" i="9"/>
  <c r="AN384" i="9"/>
  <c r="AD384" i="9"/>
  <c r="BV384" i="9" s="1"/>
  <c r="U384" i="9"/>
  <c r="BM384" i="9" s="1"/>
  <c r="AC384" i="9"/>
  <c r="BU384" i="9" s="1"/>
  <c r="AB384" i="9"/>
  <c r="BT384" i="9" s="1"/>
  <c r="T384" i="9"/>
  <c r="BL384" i="9" s="1"/>
  <c r="S384" i="9"/>
  <c r="BK384" i="9" s="1"/>
  <c r="AK384" i="9"/>
  <c r="AV384" i="9"/>
  <c r="AT384" i="9"/>
  <c r="AL384" i="9"/>
  <c r="L385" i="9"/>
  <c r="K385" i="9"/>
  <c r="F386" i="9"/>
  <c r="J385" i="9"/>
  <c r="AH993" i="9"/>
  <c r="AY1181" i="9"/>
  <c r="AL1181" i="9"/>
  <c r="V1181" i="9"/>
  <c r="AC1181" i="9"/>
  <c r="X1181" i="9"/>
  <c r="AE805" i="9"/>
  <c r="C478" i="1"/>
  <c r="D478" i="1"/>
  <c r="E475" i="1"/>
  <c r="D444" i="1"/>
  <c r="E441" i="1"/>
  <c r="C410" i="1"/>
  <c r="D407" i="1"/>
  <c r="C376" i="1"/>
  <c r="D373" i="1"/>
  <c r="D339" i="1"/>
  <c r="C342" i="1"/>
  <c r="D308" i="1"/>
  <c r="E305" i="1"/>
  <c r="E877" i="1"/>
  <c r="D877" i="1"/>
  <c r="Q884" i="1"/>
  <c r="R882" i="1"/>
  <c r="Q610" i="1"/>
  <c r="Z882" i="1"/>
  <c r="I885" i="1"/>
  <c r="Y885" i="1"/>
  <c r="Y610" i="1"/>
  <c r="Y882" i="1"/>
  <c r="X746" i="1"/>
  <c r="D605" i="1"/>
  <c r="AD134" i="1"/>
  <c r="C605" i="1"/>
  <c r="Y746" i="1"/>
  <c r="AA882" i="1"/>
  <c r="E605" i="1"/>
  <c r="S882" i="1"/>
  <c r="K882" i="1"/>
  <c r="R746" i="1"/>
  <c r="J882" i="1"/>
  <c r="I884" i="1"/>
  <c r="BL1180" i="9" s="1"/>
  <c r="AB1368" i="9"/>
  <c r="AX1369" i="9"/>
  <c r="AP1369" i="9"/>
  <c r="AH1369" i="9"/>
  <c r="Z1369" i="9"/>
  <c r="R1369" i="9"/>
  <c r="AW1369" i="9"/>
  <c r="AO1369" i="9"/>
  <c r="AG1369" i="9"/>
  <c r="Y1369" i="9"/>
  <c r="Q1369" i="9"/>
  <c r="AV1369" i="9"/>
  <c r="AN1369" i="9"/>
  <c r="AF1369" i="9"/>
  <c r="X1369" i="9"/>
  <c r="P1369" i="9"/>
  <c r="AU1369" i="9"/>
  <c r="AM1369" i="9"/>
  <c r="AE1369" i="9"/>
  <c r="W1369" i="9"/>
  <c r="O1369" i="9"/>
  <c r="BB1369" i="9"/>
  <c r="AT1369" i="9"/>
  <c r="AL1369" i="9"/>
  <c r="AD1369" i="9"/>
  <c r="V1369" i="9"/>
  <c r="N1369" i="9"/>
  <c r="BA1369" i="9"/>
  <c r="AS1369" i="9"/>
  <c r="AK1369" i="9"/>
  <c r="AC1369" i="9"/>
  <c r="U1369" i="9"/>
  <c r="AY1369" i="9"/>
  <c r="AQ1369" i="9"/>
  <c r="AI1369" i="9"/>
  <c r="AA1369" i="9"/>
  <c r="S1369" i="9"/>
  <c r="AJ1369" i="9"/>
  <c r="AB1369" i="9"/>
  <c r="T1369" i="9"/>
  <c r="AZ1369" i="9"/>
  <c r="AR1369" i="9"/>
  <c r="AY1370" i="9"/>
  <c r="AQ1370" i="9"/>
  <c r="AI1370" i="9"/>
  <c r="AA1370" i="9"/>
  <c r="S1370" i="9"/>
  <c r="AX1370" i="9"/>
  <c r="AP1370" i="9"/>
  <c r="AH1370" i="9"/>
  <c r="Z1370" i="9"/>
  <c r="R1370" i="9"/>
  <c r="AW1370" i="9"/>
  <c r="AO1370" i="9"/>
  <c r="AG1370" i="9"/>
  <c r="Y1370" i="9"/>
  <c r="Q1370" i="9"/>
  <c r="AV1370" i="9"/>
  <c r="AN1370" i="9"/>
  <c r="AF1370" i="9"/>
  <c r="X1370" i="9"/>
  <c r="P1370" i="9"/>
  <c r="AU1370" i="9"/>
  <c r="AM1370" i="9"/>
  <c r="AE1370" i="9"/>
  <c r="W1370" i="9"/>
  <c r="O1370" i="9"/>
  <c r="BB1370" i="9"/>
  <c r="AT1370" i="9"/>
  <c r="AL1370" i="9"/>
  <c r="AD1370" i="9"/>
  <c r="V1370" i="9"/>
  <c r="AZ1370" i="9"/>
  <c r="AR1370" i="9"/>
  <c r="AJ1370" i="9"/>
  <c r="AB1370" i="9"/>
  <c r="T1370" i="9"/>
  <c r="BA1370" i="9"/>
  <c r="AS1370" i="9"/>
  <c r="AK1370" i="9"/>
  <c r="AC1370" i="9"/>
  <c r="U1370" i="9"/>
  <c r="F1372" i="9"/>
  <c r="K1371" i="9"/>
  <c r="J1371" i="9"/>
  <c r="L1371" i="9"/>
  <c r="AB882" i="1"/>
  <c r="AD1181" i="9"/>
  <c r="U1181" i="9"/>
  <c r="Z1180" i="9"/>
  <c r="BB1181" i="9"/>
  <c r="N1181" i="9"/>
  <c r="AZ1181" i="9"/>
  <c r="AQ1181" i="9"/>
  <c r="AP1181" i="9"/>
  <c r="F1183" i="9"/>
  <c r="L1182" i="9"/>
  <c r="K1182" i="9"/>
  <c r="J1182" i="9"/>
  <c r="AR1181" i="9"/>
  <c r="AI1181" i="9"/>
  <c r="AH1181" i="9"/>
  <c r="AW1181" i="9"/>
  <c r="AV1181" i="9"/>
  <c r="BA1181" i="9"/>
  <c r="AJ1181" i="9"/>
  <c r="AA1181" i="9"/>
  <c r="Z1181" i="9"/>
  <c r="AO1181" i="9"/>
  <c r="AN1181" i="9"/>
  <c r="AS1181" i="9"/>
  <c r="AB1181" i="9"/>
  <c r="S1181" i="9"/>
  <c r="R1181" i="9"/>
  <c r="AG1181" i="9"/>
  <c r="AF1181" i="9"/>
  <c r="AT1181" i="9"/>
  <c r="AK1181" i="9"/>
  <c r="T1181" i="9"/>
  <c r="Y1181" i="9"/>
  <c r="AU1181" i="9"/>
  <c r="AE1181" i="9"/>
  <c r="AM1181" i="9"/>
  <c r="W1181" i="9"/>
  <c r="O1181" i="9"/>
  <c r="Q1181" i="9"/>
  <c r="P1181" i="9"/>
  <c r="Y335" i="9"/>
  <c r="AD993" i="9"/>
  <c r="AK993" i="9"/>
  <c r="AU993" i="9"/>
  <c r="AG993" i="9"/>
  <c r="AP805" i="9"/>
  <c r="S993" i="9"/>
  <c r="Y884" i="1"/>
  <c r="H882" i="1"/>
  <c r="V882" i="1"/>
  <c r="U882" i="1"/>
  <c r="AB885" i="1"/>
  <c r="AB884" i="1"/>
  <c r="K885" i="1"/>
  <c r="K884" i="1"/>
  <c r="BN1180" i="9" s="1"/>
  <c r="W884" i="1"/>
  <c r="W885" i="1"/>
  <c r="M882" i="1"/>
  <c r="F881" i="1"/>
  <c r="E881" i="1"/>
  <c r="D881" i="1"/>
  <c r="C881" i="1"/>
  <c r="N882" i="1"/>
  <c r="T885" i="1"/>
  <c r="T884" i="1"/>
  <c r="AA884" i="1"/>
  <c r="AA885" i="1"/>
  <c r="J885" i="1"/>
  <c r="J884" i="1"/>
  <c r="BM1180" i="9" s="1"/>
  <c r="R885" i="1"/>
  <c r="R884" i="1"/>
  <c r="I882" i="1"/>
  <c r="O885" i="1"/>
  <c r="O884" i="1"/>
  <c r="W882" i="1"/>
  <c r="L885" i="1"/>
  <c r="L884" i="1"/>
  <c r="BO1180" i="9" s="1"/>
  <c r="G884" i="1"/>
  <c r="BJ1180" i="9" s="1"/>
  <c r="F876" i="1"/>
  <c r="G885" i="1"/>
  <c r="E876" i="1"/>
  <c r="D876" i="1"/>
  <c r="C876" i="1"/>
  <c r="O882" i="1"/>
  <c r="Q885" i="1"/>
  <c r="X882" i="1"/>
  <c r="C879" i="1"/>
  <c r="E879" i="1"/>
  <c r="F879" i="1"/>
  <c r="G882" i="1"/>
  <c r="D879" i="1"/>
  <c r="U885" i="1"/>
  <c r="U884" i="1"/>
  <c r="Z885" i="1"/>
  <c r="Z884" i="1"/>
  <c r="T882" i="1"/>
  <c r="D878" i="1"/>
  <c r="C878" i="1"/>
  <c r="E878" i="1"/>
  <c r="F878" i="1"/>
  <c r="X884" i="1"/>
  <c r="X885" i="1"/>
  <c r="P882" i="1"/>
  <c r="M885" i="1"/>
  <c r="M884" i="1"/>
  <c r="BP1180" i="9" s="1"/>
  <c r="L882" i="1"/>
  <c r="P884" i="1"/>
  <c r="P885" i="1"/>
  <c r="V885" i="1"/>
  <c r="V884" i="1"/>
  <c r="H884" i="1"/>
  <c r="BK1180" i="9" s="1"/>
  <c r="H885" i="1"/>
  <c r="F880" i="1"/>
  <c r="C880" i="1"/>
  <c r="E880" i="1"/>
  <c r="D880" i="1"/>
  <c r="N885" i="1"/>
  <c r="N884" i="1"/>
  <c r="BQ1180" i="9" s="1"/>
  <c r="S884" i="1"/>
  <c r="S885" i="1"/>
  <c r="V610" i="1"/>
  <c r="Q746" i="1"/>
  <c r="AA134" i="1"/>
  <c r="V993" i="9"/>
  <c r="AM993" i="9"/>
  <c r="Y993" i="9"/>
  <c r="AX993" i="9"/>
  <c r="J994" i="9"/>
  <c r="T993" i="9"/>
  <c r="AL993" i="9"/>
  <c r="P993" i="9"/>
  <c r="AO993" i="9"/>
  <c r="AA993" i="9"/>
  <c r="AB993" i="9"/>
  <c r="AT993" i="9"/>
  <c r="X993" i="9"/>
  <c r="AW993" i="9"/>
  <c r="AI993" i="9"/>
  <c r="AJ993" i="9"/>
  <c r="BB993" i="9"/>
  <c r="AF993" i="9"/>
  <c r="R993" i="9"/>
  <c r="AQ993" i="9"/>
  <c r="BA993" i="9"/>
  <c r="AR993" i="9"/>
  <c r="O993" i="9"/>
  <c r="AN993" i="9"/>
  <c r="Z993" i="9"/>
  <c r="AY993" i="9"/>
  <c r="AC992" i="9"/>
  <c r="AZ993" i="9"/>
  <c r="W993" i="9"/>
  <c r="AV993" i="9"/>
  <c r="K994" i="9"/>
  <c r="L994" i="9"/>
  <c r="AC993" i="9"/>
  <c r="U993" i="9"/>
  <c r="AS993" i="9"/>
  <c r="N993" i="9"/>
  <c r="AE993" i="9"/>
  <c r="Q993" i="9"/>
  <c r="AP993" i="9"/>
  <c r="L995" i="9"/>
  <c r="F996" i="9"/>
  <c r="K995" i="9"/>
  <c r="J995" i="9"/>
  <c r="AD805" i="9"/>
  <c r="AO805" i="9"/>
  <c r="P805" i="9"/>
  <c r="V805" i="9"/>
  <c r="AJ805" i="9"/>
  <c r="AF805" i="9"/>
  <c r="X805" i="9"/>
  <c r="AZ805" i="9"/>
  <c r="N805" i="9"/>
  <c r="AW805" i="9"/>
  <c r="AL805" i="9"/>
  <c r="AU805" i="9"/>
  <c r="Q805" i="9"/>
  <c r="W805" i="9"/>
  <c r="BA805" i="9"/>
  <c r="AA805" i="9"/>
  <c r="T805" i="9"/>
  <c r="AM805" i="9"/>
  <c r="AH335" i="9"/>
  <c r="AV805" i="9"/>
  <c r="S805" i="9"/>
  <c r="AK805" i="9"/>
  <c r="AG805" i="9"/>
  <c r="AU335" i="9"/>
  <c r="Y805" i="9"/>
  <c r="AI805" i="9"/>
  <c r="AN805" i="9"/>
  <c r="BB805" i="9"/>
  <c r="U805" i="9"/>
  <c r="I746" i="1"/>
  <c r="L746" i="1"/>
  <c r="J746" i="1"/>
  <c r="P746" i="1"/>
  <c r="P748" i="1"/>
  <c r="BS992" i="9" s="1"/>
  <c r="P749" i="1"/>
  <c r="F744" i="1"/>
  <c r="E744" i="1"/>
  <c r="D744" i="1"/>
  <c r="C744" i="1"/>
  <c r="J749" i="1"/>
  <c r="J748" i="1"/>
  <c r="BM992" i="9" s="1"/>
  <c r="N746" i="1"/>
  <c r="T749" i="1"/>
  <c r="T748" i="1"/>
  <c r="F745" i="1"/>
  <c r="E745" i="1"/>
  <c r="D745" i="1"/>
  <c r="C745" i="1"/>
  <c r="H748" i="1"/>
  <c r="BK992" i="9" s="1"/>
  <c r="H749" i="1"/>
  <c r="O748" i="1"/>
  <c r="BR992" i="9" s="1"/>
  <c r="O749" i="1"/>
  <c r="W746" i="1"/>
  <c r="G748" i="1"/>
  <c r="BJ992" i="9" s="1"/>
  <c r="F740" i="1"/>
  <c r="E740" i="1"/>
  <c r="D740" i="1"/>
  <c r="C740" i="1"/>
  <c r="G749" i="1"/>
  <c r="V749" i="1"/>
  <c r="V748" i="1"/>
  <c r="O746" i="1"/>
  <c r="U749" i="1"/>
  <c r="U748" i="1"/>
  <c r="T746" i="1"/>
  <c r="U746" i="1"/>
  <c r="AA749" i="1"/>
  <c r="AA748" i="1"/>
  <c r="F741" i="1"/>
  <c r="E741" i="1"/>
  <c r="D741" i="1"/>
  <c r="C741" i="1"/>
  <c r="H746" i="1"/>
  <c r="N749" i="1"/>
  <c r="N748" i="1"/>
  <c r="BQ992" i="9" s="1"/>
  <c r="D743" i="1"/>
  <c r="F743" i="1"/>
  <c r="G746" i="1"/>
  <c r="E743" i="1"/>
  <c r="C743" i="1"/>
  <c r="M749" i="1"/>
  <c r="M748" i="1"/>
  <c r="BP992" i="9" s="1"/>
  <c r="M746" i="1"/>
  <c r="S749" i="1"/>
  <c r="S748" i="1"/>
  <c r="AA746" i="1"/>
  <c r="Y749" i="1"/>
  <c r="Y748" i="1"/>
  <c r="W748" i="1"/>
  <c r="W749" i="1"/>
  <c r="AB746" i="1"/>
  <c r="K749" i="1"/>
  <c r="K748" i="1"/>
  <c r="BN992" i="9" s="1"/>
  <c r="S746" i="1"/>
  <c r="Q749" i="1"/>
  <c r="Q748" i="1"/>
  <c r="BT992" i="9" s="1"/>
  <c r="Z749" i="1"/>
  <c r="Z748" i="1"/>
  <c r="K746" i="1"/>
  <c r="I749" i="1"/>
  <c r="I748" i="1"/>
  <c r="BL992" i="9" s="1"/>
  <c r="L749" i="1"/>
  <c r="L748" i="1"/>
  <c r="BO992" i="9" s="1"/>
  <c r="X748" i="1"/>
  <c r="X749" i="1"/>
  <c r="R748" i="1"/>
  <c r="R749" i="1"/>
  <c r="V746" i="1"/>
  <c r="AB749" i="1"/>
  <c r="AB748" i="1"/>
  <c r="D742" i="1"/>
  <c r="C742" i="1"/>
  <c r="F742" i="1"/>
  <c r="E742" i="1"/>
  <c r="Y134" i="1"/>
  <c r="V273" i="1"/>
  <c r="I610" i="1"/>
  <c r="X610" i="1"/>
  <c r="H137" i="1"/>
  <c r="AQ270" i="1"/>
  <c r="W610" i="1"/>
  <c r="Y612" i="1"/>
  <c r="S610" i="1"/>
  <c r="V134" i="1"/>
  <c r="AC805" i="9"/>
  <c r="AB805" i="9"/>
  <c r="AX805" i="9"/>
  <c r="AH805" i="9"/>
  <c r="AX806" i="9"/>
  <c r="AP806" i="9"/>
  <c r="AH806" i="9"/>
  <c r="Z806" i="9"/>
  <c r="R806" i="9"/>
  <c r="AW806" i="9"/>
  <c r="AO806" i="9"/>
  <c r="AG806" i="9"/>
  <c r="Y806" i="9"/>
  <c r="Q806" i="9"/>
  <c r="AV806" i="9"/>
  <c r="AN806" i="9"/>
  <c r="AF806" i="9"/>
  <c r="X806" i="9"/>
  <c r="P806" i="9"/>
  <c r="AZ806" i="9"/>
  <c r="AB806" i="9"/>
  <c r="AU806" i="9"/>
  <c r="AM806" i="9"/>
  <c r="AE806" i="9"/>
  <c r="W806" i="9"/>
  <c r="O806" i="9"/>
  <c r="AR806" i="9"/>
  <c r="BB806" i="9"/>
  <c r="AT806" i="9"/>
  <c r="AL806" i="9"/>
  <c r="AD806" i="9"/>
  <c r="V806" i="9"/>
  <c r="AJ806" i="9"/>
  <c r="BA806" i="9"/>
  <c r="AS806" i="9"/>
  <c r="AK806" i="9"/>
  <c r="AC806" i="9"/>
  <c r="U806" i="9"/>
  <c r="T806" i="9"/>
  <c r="AY806" i="9"/>
  <c r="AQ806" i="9"/>
  <c r="AI806" i="9"/>
  <c r="AA806" i="9"/>
  <c r="S806" i="9"/>
  <c r="AQ805" i="9"/>
  <c r="Z805" i="9"/>
  <c r="AY805" i="9"/>
  <c r="R805" i="9"/>
  <c r="AE804" i="9"/>
  <c r="J807" i="9"/>
  <c r="F808" i="9"/>
  <c r="L807" i="9"/>
  <c r="K807" i="9"/>
  <c r="O805" i="9"/>
  <c r="AT805" i="9"/>
  <c r="AS805" i="9"/>
  <c r="AR805" i="9"/>
  <c r="AP335" i="9"/>
  <c r="AK335" i="9"/>
  <c r="V335" i="9"/>
  <c r="AS335" i="9"/>
  <c r="T335" i="9"/>
  <c r="AR147" i="9"/>
  <c r="Q335" i="9"/>
  <c r="AZ147" i="9"/>
  <c r="AT335" i="9"/>
  <c r="AQ335" i="9"/>
  <c r="AB610" i="1"/>
  <c r="J610" i="1"/>
  <c r="Q613" i="1"/>
  <c r="I613" i="1"/>
  <c r="Z610" i="1"/>
  <c r="K610" i="1"/>
  <c r="N610" i="1"/>
  <c r="P610" i="1"/>
  <c r="Z613" i="1"/>
  <c r="Z612" i="1"/>
  <c r="H610" i="1"/>
  <c r="V613" i="1"/>
  <c r="V612" i="1"/>
  <c r="O610" i="1"/>
  <c r="T610" i="1"/>
  <c r="R613" i="1"/>
  <c r="R612" i="1"/>
  <c r="BU804" i="9" s="1"/>
  <c r="G612" i="1"/>
  <c r="BJ804" i="9" s="1"/>
  <c r="F604" i="1"/>
  <c r="D604" i="1"/>
  <c r="E604" i="1"/>
  <c r="C604" i="1"/>
  <c r="G613" i="1"/>
  <c r="N613" i="1"/>
  <c r="N612" i="1"/>
  <c r="BQ804" i="9" s="1"/>
  <c r="F607" i="1"/>
  <c r="G610" i="1"/>
  <c r="E607" i="1"/>
  <c r="C607" i="1"/>
  <c r="D607" i="1"/>
  <c r="U613" i="1"/>
  <c r="U612" i="1"/>
  <c r="L610" i="1"/>
  <c r="J613" i="1"/>
  <c r="J612" i="1"/>
  <c r="BM804" i="9" s="1"/>
  <c r="Y613" i="1"/>
  <c r="AA613" i="1"/>
  <c r="AA612" i="1"/>
  <c r="X612" i="1"/>
  <c r="X613" i="1"/>
  <c r="F608" i="1"/>
  <c r="E608" i="1"/>
  <c r="D608" i="1"/>
  <c r="C608" i="1"/>
  <c r="AB613" i="1"/>
  <c r="AB612" i="1"/>
  <c r="M610" i="1"/>
  <c r="S613" i="1"/>
  <c r="S612" i="1"/>
  <c r="BV804" i="9" s="1"/>
  <c r="Q612" i="1"/>
  <c r="BT804" i="9" s="1"/>
  <c r="U610" i="1"/>
  <c r="R610" i="1"/>
  <c r="P612" i="1"/>
  <c r="BS804" i="9" s="1"/>
  <c r="P613" i="1"/>
  <c r="T613" i="1"/>
  <c r="T612" i="1"/>
  <c r="K613" i="1"/>
  <c r="K612" i="1"/>
  <c r="BN804" i="9" s="1"/>
  <c r="I612" i="1"/>
  <c r="BL804" i="9" s="1"/>
  <c r="H612" i="1"/>
  <c r="BK804" i="9" s="1"/>
  <c r="H613" i="1"/>
  <c r="W612" i="1"/>
  <c r="W613" i="1"/>
  <c r="L613" i="1"/>
  <c r="L612" i="1"/>
  <c r="BO804" i="9" s="1"/>
  <c r="M613" i="1"/>
  <c r="M612" i="1"/>
  <c r="BP804" i="9" s="1"/>
  <c r="O612" i="1"/>
  <c r="BR804" i="9" s="1"/>
  <c r="O613" i="1"/>
  <c r="D606" i="1"/>
  <c r="C606" i="1"/>
  <c r="E606" i="1"/>
  <c r="F606" i="1"/>
  <c r="AA610" i="1"/>
  <c r="F609" i="1"/>
  <c r="E609" i="1"/>
  <c r="D609" i="1"/>
  <c r="C609" i="1"/>
  <c r="S134" i="1"/>
  <c r="AH270" i="1"/>
  <c r="AO270" i="1"/>
  <c r="AB134" i="1"/>
  <c r="K336" i="9"/>
  <c r="J336" i="9"/>
  <c r="F337" i="9"/>
  <c r="L336" i="9"/>
  <c r="AC335" i="9"/>
  <c r="AM335" i="9"/>
  <c r="BB335" i="9"/>
  <c r="Z335" i="9"/>
  <c r="AY335" i="9"/>
  <c r="BA335" i="9"/>
  <c r="P335" i="9"/>
  <c r="AG335" i="9"/>
  <c r="AX335" i="9"/>
  <c r="AB335" i="9"/>
  <c r="AD335" i="9"/>
  <c r="X335" i="9"/>
  <c r="AO335" i="9"/>
  <c r="S335" i="9"/>
  <c r="AJ335" i="9"/>
  <c r="AT334" i="9"/>
  <c r="O335" i="9"/>
  <c r="AF335" i="9"/>
  <c r="AW335" i="9"/>
  <c r="AA335" i="9"/>
  <c r="AR335" i="9"/>
  <c r="AL335" i="9"/>
  <c r="W335" i="9"/>
  <c r="AN335" i="9"/>
  <c r="N335" i="9"/>
  <c r="AI335" i="9"/>
  <c r="AZ335" i="9"/>
  <c r="U335" i="9"/>
  <c r="AE335" i="9"/>
  <c r="AV335" i="9"/>
  <c r="R335" i="9"/>
  <c r="AV147" i="9"/>
  <c r="AQ147" i="9"/>
  <c r="Q147" i="9"/>
  <c r="AY147" i="9"/>
  <c r="Y147" i="9"/>
  <c r="AC147" i="9"/>
  <c r="O147" i="9"/>
  <c r="AG147" i="9"/>
  <c r="AX147" i="9"/>
  <c r="T147" i="9"/>
  <c r="AK147" i="9"/>
  <c r="AD147" i="9"/>
  <c r="R147" i="9"/>
  <c r="AU147" i="9"/>
  <c r="P147" i="9"/>
  <c r="AO147" i="9"/>
  <c r="W147" i="9"/>
  <c r="AB147" i="9"/>
  <c r="AS147" i="9"/>
  <c r="AN147" i="9"/>
  <c r="AI147" i="9"/>
  <c r="AL147" i="9"/>
  <c r="Z147" i="9"/>
  <c r="AM147" i="9"/>
  <c r="AT147" i="9"/>
  <c r="AH147" i="9"/>
  <c r="U147" i="9"/>
  <c r="BB147" i="9"/>
  <c r="AP147" i="9"/>
  <c r="N147" i="9"/>
  <c r="X147" i="9"/>
  <c r="AW147" i="9"/>
  <c r="S147" i="9"/>
  <c r="AJ147" i="9"/>
  <c r="BA147" i="9"/>
  <c r="V147" i="9"/>
  <c r="AF147" i="9"/>
  <c r="AE147" i="9"/>
  <c r="AA147" i="9"/>
  <c r="N272" i="1"/>
  <c r="BQ334" i="9" s="1"/>
  <c r="Z270" i="1"/>
  <c r="R270" i="1"/>
  <c r="J270" i="1"/>
  <c r="AD272" i="1"/>
  <c r="CG334" i="9" s="1"/>
  <c r="K270" i="1"/>
  <c r="AD273" i="1"/>
  <c r="AI270" i="1"/>
  <c r="W270" i="1"/>
  <c r="AK270" i="1"/>
  <c r="AA270" i="1"/>
  <c r="S270" i="1"/>
  <c r="AP270" i="1"/>
  <c r="AL273" i="1"/>
  <c r="V272" i="1"/>
  <c r="BY334" i="9" s="1"/>
  <c r="Q270" i="1"/>
  <c r="R273" i="1"/>
  <c r="R272" i="1"/>
  <c r="BU334" i="9" s="1"/>
  <c r="U272" i="1"/>
  <c r="BX334" i="9" s="1"/>
  <c r="U273" i="1"/>
  <c r="I270" i="1"/>
  <c r="F268" i="1"/>
  <c r="E268" i="1"/>
  <c r="D268" i="1"/>
  <c r="C268" i="1"/>
  <c r="AQ273" i="1"/>
  <c r="AQ272" i="1"/>
  <c r="O270" i="1"/>
  <c r="J273" i="1"/>
  <c r="J272" i="1"/>
  <c r="BM334" i="9" s="1"/>
  <c r="AO273" i="1"/>
  <c r="AO272" i="1"/>
  <c r="AC270" i="1"/>
  <c r="H273" i="1"/>
  <c r="H272" i="1"/>
  <c r="BK334" i="9" s="1"/>
  <c r="N273" i="1"/>
  <c r="AE273" i="1"/>
  <c r="AE272" i="1"/>
  <c r="CH334" i="9" s="1"/>
  <c r="AM273" i="1"/>
  <c r="AM272" i="1"/>
  <c r="M272" i="1"/>
  <c r="BP334" i="9" s="1"/>
  <c r="M273" i="1"/>
  <c r="AN270" i="1"/>
  <c r="AI273" i="1"/>
  <c r="AI272" i="1"/>
  <c r="G270" i="1"/>
  <c r="C267" i="1"/>
  <c r="F267" i="1"/>
  <c r="E267" i="1"/>
  <c r="D267" i="1"/>
  <c r="AG273" i="1"/>
  <c r="AG272" i="1"/>
  <c r="CJ334" i="9" s="1"/>
  <c r="U270" i="1"/>
  <c r="W273" i="1"/>
  <c r="W272" i="1"/>
  <c r="BZ334" i="9" s="1"/>
  <c r="AF270" i="1"/>
  <c r="AA273" i="1"/>
  <c r="AA272" i="1"/>
  <c r="CD334" i="9" s="1"/>
  <c r="AL270" i="1"/>
  <c r="C266" i="1"/>
  <c r="F266" i="1"/>
  <c r="E266" i="1"/>
  <c r="D266" i="1"/>
  <c r="Y273" i="1"/>
  <c r="Y272" i="1"/>
  <c r="CB334" i="9" s="1"/>
  <c r="M270" i="1"/>
  <c r="O273" i="1"/>
  <c r="O272" i="1"/>
  <c r="BR334" i="9" s="1"/>
  <c r="AJ273" i="1"/>
  <c r="AJ272" i="1"/>
  <c r="X270" i="1"/>
  <c r="S273" i="1"/>
  <c r="S272" i="1"/>
  <c r="BV334" i="9" s="1"/>
  <c r="AD270" i="1"/>
  <c r="Q273" i="1"/>
  <c r="Q272" i="1"/>
  <c r="BT334" i="9" s="1"/>
  <c r="D265" i="1"/>
  <c r="C265" i="1"/>
  <c r="E265" i="1"/>
  <c r="F265" i="1"/>
  <c r="AJ270" i="1"/>
  <c r="E264" i="1"/>
  <c r="F264" i="1"/>
  <c r="D264" i="1"/>
  <c r="C264" i="1"/>
  <c r="G273" i="1"/>
  <c r="BJ334" i="9"/>
  <c r="AB273" i="1"/>
  <c r="AB272" i="1"/>
  <c r="CE334" i="9" s="1"/>
  <c r="P270" i="1"/>
  <c r="K273" i="1"/>
  <c r="K272" i="1"/>
  <c r="BN334" i="9" s="1"/>
  <c r="AP273" i="1"/>
  <c r="AP272" i="1"/>
  <c r="V270" i="1"/>
  <c r="I273" i="1"/>
  <c r="I272" i="1"/>
  <c r="BL334" i="9" s="1"/>
  <c r="AN273" i="1"/>
  <c r="AN272" i="1"/>
  <c r="AB270" i="1"/>
  <c r="AL272" i="1"/>
  <c r="P273" i="1"/>
  <c r="P272" i="1"/>
  <c r="BS334" i="9" s="1"/>
  <c r="AG270" i="1"/>
  <c r="T273" i="1"/>
  <c r="T272" i="1"/>
  <c r="BW334" i="9" s="1"/>
  <c r="H270" i="1"/>
  <c r="AM270" i="1"/>
  <c r="AH273" i="1"/>
  <c r="AH272" i="1"/>
  <c r="CK334" i="9" s="1"/>
  <c r="N270" i="1"/>
  <c r="AF273" i="1"/>
  <c r="AF272" i="1"/>
  <c r="CI334" i="9" s="1"/>
  <c r="T270" i="1"/>
  <c r="AC272" i="1"/>
  <c r="CF334" i="9" s="1"/>
  <c r="AC273" i="1"/>
  <c r="AK272" i="1"/>
  <c r="AK273" i="1"/>
  <c r="F269" i="1"/>
  <c r="E269" i="1"/>
  <c r="D269" i="1"/>
  <c r="C269" i="1"/>
  <c r="Y270" i="1"/>
  <c r="L273" i="1"/>
  <c r="L272" i="1"/>
  <c r="BO334" i="9" s="1"/>
  <c r="AE270" i="1"/>
  <c r="Z273" i="1"/>
  <c r="Z272" i="1"/>
  <c r="CC334" i="9" s="1"/>
  <c r="X273" i="1"/>
  <c r="X272" i="1"/>
  <c r="CA334" i="9" s="1"/>
  <c r="L270" i="1"/>
  <c r="J134" i="1"/>
  <c r="AF134" i="1"/>
  <c r="AF136" i="1"/>
  <c r="K134" i="1"/>
  <c r="X137" i="1"/>
  <c r="AL146" i="9"/>
  <c r="F149" i="9"/>
  <c r="L148" i="9"/>
  <c r="K148" i="9"/>
  <c r="J148" i="9"/>
  <c r="I134" i="1"/>
  <c r="U134" i="1"/>
  <c r="R134" i="1"/>
  <c r="P136" i="1"/>
  <c r="BS146" i="9" s="1"/>
  <c r="AF137" i="1"/>
  <c r="H134" i="1"/>
  <c r="X136" i="1"/>
  <c r="CA146" i="9" s="1"/>
  <c r="Z134" i="1"/>
  <c r="N134" i="1"/>
  <c r="AE136" i="1"/>
  <c r="AE137" i="1"/>
  <c r="V136" i="1"/>
  <c r="BY146" i="9" s="1"/>
  <c r="V137" i="1"/>
  <c r="U136" i="1"/>
  <c r="BX146" i="9" s="1"/>
  <c r="U137" i="1"/>
  <c r="C132" i="1"/>
  <c r="D132" i="1"/>
  <c r="F132" i="1"/>
  <c r="E132" i="1"/>
  <c r="M134" i="1"/>
  <c r="R136" i="1"/>
  <c r="BU146" i="9" s="1"/>
  <c r="R137" i="1"/>
  <c r="AC136" i="1"/>
  <c r="AC137" i="1"/>
  <c r="W136" i="1"/>
  <c r="BZ146" i="9" s="1"/>
  <c r="W137" i="1"/>
  <c r="N136" i="1"/>
  <c r="BQ146" i="9" s="1"/>
  <c r="N137" i="1"/>
  <c r="M136" i="1"/>
  <c r="BP146" i="9" s="1"/>
  <c r="M137" i="1"/>
  <c r="J136" i="1"/>
  <c r="BM146" i="9" s="1"/>
  <c r="J137" i="1"/>
  <c r="AE134" i="1"/>
  <c r="AA136" i="1"/>
  <c r="AA137" i="1"/>
  <c r="D133" i="1"/>
  <c r="C133" i="1"/>
  <c r="F133" i="1"/>
  <c r="E133" i="1"/>
  <c r="T134" i="1"/>
  <c r="AG137" i="1"/>
  <c r="AG136" i="1"/>
  <c r="O136" i="1"/>
  <c r="BR146" i="9" s="1"/>
  <c r="O137" i="1"/>
  <c r="G136" i="1"/>
  <c r="BJ146" i="9" s="1"/>
  <c r="G137" i="1"/>
  <c r="F128" i="1"/>
  <c r="E128" i="1"/>
  <c r="D128" i="1"/>
  <c r="C128" i="1"/>
  <c r="AG134" i="1"/>
  <c r="F130" i="1"/>
  <c r="E130" i="1"/>
  <c r="D130" i="1"/>
  <c r="C130" i="1"/>
  <c r="W134" i="1"/>
  <c r="S136" i="1"/>
  <c r="BV146" i="9" s="1"/>
  <c r="S137" i="1"/>
  <c r="L134" i="1"/>
  <c r="Y137" i="1"/>
  <c r="Y136" i="1"/>
  <c r="CB146" i="9" s="1"/>
  <c r="P137" i="1"/>
  <c r="AD136" i="1"/>
  <c r="AD137" i="1"/>
  <c r="O134" i="1"/>
  <c r="AB136" i="1"/>
  <c r="AB137" i="1"/>
  <c r="K136" i="1"/>
  <c r="BN146" i="9" s="1"/>
  <c r="K137" i="1"/>
  <c r="Q137" i="1"/>
  <c r="Q136" i="1"/>
  <c r="BT146" i="9" s="1"/>
  <c r="Q134" i="1"/>
  <c r="X134" i="1"/>
  <c r="C131" i="1"/>
  <c r="F131" i="1"/>
  <c r="E131" i="1"/>
  <c r="G134" i="1"/>
  <c r="D131" i="1"/>
  <c r="T136" i="1"/>
  <c r="BW146" i="9" s="1"/>
  <c r="T137" i="1"/>
  <c r="H136" i="1"/>
  <c r="BK146" i="9" s="1"/>
  <c r="I137" i="1"/>
  <c r="I136" i="1"/>
  <c r="BL146" i="9" s="1"/>
  <c r="Z136" i="1"/>
  <c r="CC146" i="9" s="1"/>
  <c r="Z137" i="1"/>
  <c r="F129" i="1"/>
  <c r="E129" i="1"/>
  <c r="D129" i="1"/>
  <c r="C129" i="1"/>
  <c r="P134" i="1"/>
  <c r="L136" i="1"/>
  <c r="BO146" i="9" s="1"/>
  <c r="L137" i="1"/>
  <c r="AC134" i="1"/>
  <c r="F175" i="5"/>
  <c r="F176" i="5"/>
  <c r="F177" i="5"/>
  <c r="F178" i="5"/>
  <c r="AV178" i="5" s="1" a="1"/>
  <c r="AV178" i="5" s="1"/>
  <c r="F179" i="5"/>
  <c r="F158" i="5"/>
  <c r="F159" i="5"/>
  <c r="F160" i="5"/>
  <c r="F161" i="5"/>
  <c r="F162" i="5"/>
  <c r="F141" i="5"/>
  <c r="F142" i="5"/>
  <c r="F143" i="5"/>
  <c r="F144" i="5"/>
  <c r="AV144" i="5" s="1" a="1"/>
  <c r="AV144" i="5" s="1"/>
  <c r="F145" i="5"/>
  <c r="F124" i="5"/>
  <c r="F125" i="5"/>
  <c r="F126" i="5"/>
  <c r="F127" i="5"/>
  <c r="AV127" i="5" s="1" a="1"/>
  <c r="AV127" i="5" s="1"/>
  <c r="F128" i="5"/>
  <c r="F107" i="5"/>
  <c r="F108" i="5"/>
  <c r="F109" i="5"/>
  <c r="F110" i="5"/>
  <c r="F111" i="5"/>
  <c r="F90" i="5"/>
  <c r="F91" i="5"/>
  <c r="AV91" i="5" s="1" a="1"/>
  <c r="AV91" i="5" s="1"/>
  <c r="F92" i="5"/>
  <c r="AV92" i="5" s="1" a="1"/>
  <c r="AV92" i="5" s="1"/>
  <c r="F93" i="5"/>
  <c r="F94" i="5"/>
  <c r="F73" i="5"/>
  <c r="F74" i="5"/>
  <c r="F75" i="5"/>
  <c r="F76" i="5"/>
  <c r="F77" i="5"/>
  <c r="F56" i="5"/>
  <c r="F57" i="5"/>
  <c r="F58" i="5"/>
  <c r="F59" i="5"/>
  <c r="F60" i="5"/>
  <c r="F43" i="5"/>
  <c r="F39" i="5"/>
  <c r="F40" i="5"/>
  <c r="F41" i="5"/>
  <c r="F42" i="5"/>
  <c r="F26" i="5"/>
  <c r="F22" i="5"/>
  <c r="F23" i="5"/>
  <c r="F25" i="5"/>
  <c r="F24" i="5"/>
  <c r="G27" i="5"/>
  <c r="H27" i="5" s="1"/>
  <c r="I27" i="5" s="1"/>
  <c r="M602" i="5" l="1"/>
  <c r="M603" i="5"/>
  <c r="BC603" i="5" s="1" a="1"/>
  <c r="BC603" i="5" s="1"/>
  <c r="M601" i="5"/>
  <c r="L420" i="5"/>
  <c r="M262" i="5"/>
  <c r="M260" i="5"/>
  <c r="M263" i="5"/>
  <c r="BC263" i="5" s="1" a="1"/>
  <c r="BC263" i="5" s="1"/>
  <c r="M261" i="5"/>
  <c r="M583" i="5"/>
  <c r="L590" i="5"/>
  <c r="M585" i="5"/>
  <c r="N586" i="5" s="1"/>
  <c r="BD586" i="5" s="1" a="1"/>
  <c r="BD586" i="5" s="1"/>
  <c r="M586" i="5"/>
  <c r="BC586" i="5" s="1" a="1"/>
  <c r="BC586" i="5" s="1"/>
  <c r="M587" i="5"/>
  <c r="M789" i="5"/>
  <c r="M671" i="5"/>
  <c r="BC671" i="5" s="1" a="1"/>
  <c r="BC671" i="5" s="1"/>
  <c r="L607" i="5"/>
  <c r="M600" i="5"/>
  <c r="N602" i="5" s="1"/>
  <c r="M604" i="5"/>
  <c r="M740" i="5"/>
  <c r="M669" i="5"/>
  <c r="L675" i="5"/>
  <c r="M670" i="5"/>
  <c r="M672" i="5"/>
  <c r="M364" i="5"/>
  <c r="M398" i="5"/>
  <c r="M366" i="5"/>
  <c r="M246" i="5"/>
  <c r="BC246" i="5" s="1" a="1"/>
  <c r="BC246" i="5" s="1"/>
  <c r="M247" i="5"/>
  <c r="M243" i="5"/>
  <c r="L250" i="5"/>
  <c r="M244" i="5"/>
  <c r="M245" i="5"/>
  <c r="L624" i="5"/>
  <c r="M787" i="5"/>
  <c r="M668" i="5"/>
  <c r="M570" i="5"/>
  <c r="M363" i="5"/>
  <c r="M278" i="5"/>
  <c r="M396" i="5"/>
  <c r="M788" i="5"/>
  <c r="M791" i="5"/>
  <c r="M617" i="5"/>
  <c r="M397" i="5"/>
  <c r="M790" i="5"/>
  <c r="L794" i="5"/>
  <c r="M399" i="5"/>
  <c r="BC399" i="5" s="1" a="1"/>
  <c r="BC399" i="5" s="1"/>
  <c r="M621" i="5"/>
  <c r="M400" i="5"/>
  <c r="M620" i="5"/>
  <c r="BC620" i="5" s="1" a="1"/>
  <c r="BC620" i="5" s="1"/>
  <c r="M280" i="5"/>
  <c r="L284" i="5"/>
  <c r="M212" i="5"/>
  <c r="BC212" i="5" s="1" a="1"/>
  <c r="BC212" i="5" s="1"/>
  <c r="M739" i="5"/>
  <c r="M551" i="5"/>
  <c r="M618" i="5"/>
  <c r="M362" i="5"/>
  <c r="M566" i="5"/>
  <c r="M365" i="5"/>
  <c r="BC365" i="5" s="1" a="1"/>
  <c r="BC365" i="5" s="1"/>
  <c r="L369" i="5"/>
  <c r="M281" i="5"/>
  <c r="L573" i="5"/>
  <c r="M738" i="5"/>
  <c r="M550" i="5"/>
  <c r="M552" i="5"/>
  <c r="BC552" i="5" s="1" a="1"/>
  <c r="BC552" i="5" s="1"/>
  <c r="M297" i="5"/>
  <c r="BC297" i="5" s="1" a="1"/>
  <c r="BC297" i="5" s="1"/>
  <c r="M279" i="5"/>
  <c r="M549" i="5"/>
  <c r="M568" i="5"/>
  <c r="M619" i="5"/>
  <c r="M736" i="5"/>
  <c r="L556" i="5"/>
  <c r="L743" i="5"/>
  <c r="L216" i="5"/>
  <c r="M277" i="5"/>
  <c r="M567" i="5"/>
  <c r="M569" i="5"/>
  <c r="BC569" i="5" s="1" a="1"/>
  <c r="BC569" i="5" s="1"/>
  <c r="M346" i="5"/>
  <c r="M553" i="5"/>
  <c r="M737" i="5"/>
  <c r="M704" i="5"/>
  <c r="L335" i="5"/>
  <c r="M332" i="5"/>
  <c r="M345" i="5"/>
  <c r="M298" i="5"/>
  <c r="M295" i="5"/>
  <c r="M210" i="5"/>
  <c r="AW668" i="5" a="1"/>
  <c r="AW668" i="5" s="1"/>
  <c r="AW537" i="5" a="1"/>
  <c r="AW537" i="5" s="1"/>
  <c r="AW554" i="5" a="1"/>
  <c r="AW554" i="5" s="1"/>
  <c r="AW571" i="5" a="1"/>
  <c r="AW571" i="5" s="1"/>
  <c r="AW384" i="5" a="1"/>
  <c r="AW384" i="5" s="1"/>
  <c r="AW265" i="5" a="1"/>
  <c r="AW265" i="5" s="1"/>
  <c r="AW588" i="5" a="1"/>
  <c r="AW588" i="5" s="1"/>
  <c r="AW503" i="5" a="1"/>
  <c r="AW503" i="5" s="1"/>
  <c r="AW605" i="5" a="1"/>
  <c r="AW605" i="5" s="1"/>
  <c r="AW401" i="5" a="1"/>
  <c r="AW401" i="5" s="1"/>
  <c r="AW146" i="5" a="1"/>
  <c r="AW146" i="5" s="1"/>
  <c r="AW452" i="5" a="1"/>
  <c r="AW452" i="5" s="1"/>
  <c r="AW367" i="5" a="1"/>
  <c r="AW367" i="5" s="1"/>
  <c r="AW197" i="5" a="1"/>
  <c r="AW197" i="5" s="1"/>
  <c r="AW685" i="5" a="1"/>
  <c r="AW685" i="5" s="1"/>
  <c r="AW673" i="5" a="1"/>
  <c r="AW673" i="5" s="1"/>
  <c r="AW214" i="5" a="1"/>
  <c r="AW214" i="5" s="1"/>
  <c r="AW418" i="5" a="1"/>
  <c r="AW418" i="5" s="1"/>
  <c r="AW486" i="5" a="1"/>
  <c r="AW486" i="5" s="1"/>
  <c r="AW639" i="5" a="1"/>
  <c r="AW639" i="5" s="1"/>
  <c r="AW248" i="5" a="1"/>
  <c r="AW248" i="5" s="1"/>
  <c r="AY316" i="5" a="1"/>
  <c r="AY316" i="5" s="1"/>
  <c r="AY282" i="5" a="1"/>
  <c r="AY282" i="5" s="1"/>
  <c r="AY333" i="5" a="1"/>
  <c r="AY333" i="5" s="1"/>
  <c r="AY299" i="5" a="1"/>
  <c r="AY299" i="5" s="1"/>
  <c r="AY350" i="5" a="1"/>
  <c r="AY350" i="5" s="1"/>
  <c r="AV571" i="5" a="1"/>
  <c r="AV571" i="5" s="1"/>
  <c r="AV316" i="5" a="1"/>
  <c r="AV316" i="5" s="1"/>
  <c r="AV333" i="5" a="1"/>
  <c r="AV333" i="5" s="1"/>
  <c r="AV299" i="5" a="1"/>
  <c r="AV299" i="5" s="1"/>
  <c r="AV350" i="5" a="1"/>
  <c r="AV350" i="5" s="1"/>
  <c r="AV282" i="5" a="1"/>
  <c r="AV282" i="5" s="1"/>
  <c r="AC45" i="11"/>
  <c r="BU889" i="5" a="1"/>
  <c r="BU889" i="5" s="1"/>
  <c r="AW316" i="5" a="1"/>
  <c r="AW316" i="5" s="1"/>
  <c r="AW282" i="5" a="1"/>
  <c r="AW282" i="5" s="1"/>
  <c r="AW333" i="5" a="1"/>
  <c r="AW333" i="5" s="1"/>
  <c r="AW350" i="5" a="1"/>
  <c r="AW350" i="5" s="1"/>
  <c r="AW299" i="5" a="1"/>
  <c r="AW299" i="5" s="1"/>
  <c r="BV872" i="5" a="1"/>
  <c r="BV872" i="5" s="1"/>
  <c r="BV855" i="5" a="1"/>
  <c r="BV855" i="5" s="1"/>
  <c r="AX248" i="5" a="1"/>
  <c r="AX248" i="5" s="1"/>
  <c r="AX316" i="5" a="1"/>
  <c r="AX316" i="5" s="1"/>
  <c r="AX282" i="5" a="1"/>
  <c r="AX282" i="5" s="1"/>
  <c r="AX333" i="5" a="1"/>
  <c r="AX333" i="5" s="1"/>
  <c r="AX299" i="5" a="1"/>
  <c r="AX299" i="5" s="1"/>
  <c r="AX350" i="5" a="1"/>
  <c r="AX350" i="5" s="1"/>
  <c r="AX146" i="5" a="1"/>
  <c r="AX146" i="5" s="1"/>
  <c r="M211" i="5"/>
  <c r="M213" i="5"/>
  <c r="M209" i="5"/>
  <c r="M296" i="5"/>
  <c r="M294" i="5"/>
  <c r="L301" i="5"/>
  <c r="L352" i="5"/>
  <c r="M328" i="5"/>
  <c r="M331" i="5"/>
  <c r="BC331" i="5" s="1" a="1"/>
  <c r="BC331" i="5" s="1"/>
  <c r="M329" i="5"/>
  <c r="M348" i="5"/>
  <c r="BC348" i="5" s="1" a="1"/>
  <c r="BC348" i="5" s="1"/>
  <c r="M330" i="5"/>
  <c r="M347" i="5"/>
  <c r="M703" i="5"/>
  <c r="M705" i="5"/>
  <c r="M702" i="5"/>
  <c r="L709" i="5"/>
  <c r="M706" i="5"/>
  <c r="M808" i="5"/>
  <c r="L811" i="5"/>
  <c r="M806" i="5"/>
  <c r="M804" i="5"/>
  <c r="BC804" i="5" s="1" a="1"/>
  <c r="BC804" i="5" s="1"/>
  <c r="M807" i="5"/>
  <c r="M805" i="5"/>
  <c r="M825" i="5"/>
  <c r="M230" i="5"/>
  <c r="M434" i="5"/>
  <c r="L641" i="5"/>
  <c r="M841" i="5"/>
  <c r="M838" i="5"/>
  <c r="BC838" i="5" s="1" a="1"/>
  <c r="BC838" i="5" s="1"/>
  <c r="L845" i="5"/>
  <c r="M839" i="5"/>
  <c r="M842" i="5"/>
  <c r="M823" i="5"/>
  <c r="M772" i="5"/>
  <c r="N754" i="5"/>
  <c r="M653" i="5"/>
  <c r="M652" i="5"/>
  <c r="M635" i="5"/>
  <c r="L539" i="5"/>
  <c r="M532" i="5"/>
  <c r="M518" i="5"/>
  <c r="BC518" i="5" s="1" a="1"/>
  <c r="BC518" i="5" s="1"/>
  <c r="M430" i="5"/>
  <c r="M433" i="5"/>
  <c r="BC433" i="5" s="1" a="1"/>
  <c r="BC433" i="5" s="1"/>
  <c r="L437" i="5"/>
  <c r="N417" i="5"/>
  <c r="H181" i="5"/>
  <c r="H147" i="5"/>
  <c r="H130" i="5"/>
  <c r="H113" i="5"/>
  <c r="H96" i="5"/>
  <c r="H62" i="5"/>
  <c r="H45" i="5"/>
  <c r="H28" i="5"/>
  <c r="AE28" i="5"/>
  <c r="BT28" i="5" a="1"/>
  <c r="BT28" i="5" s="1"/>
  <c r="AX367" i="5" a="1"/>
  <c r="AX367" i="5" s="1"/>
  <c r="AX685" i="5" a="1"/>
  <c r="AX685" i="5" s="1"/>
  <c r="AX418" i="5" a="1"/>
  <c r="AX418" i="5" s="1"/>
  <c r="AX231" i="5" a="1"/>
  <c r="AX231" i="5" s="1"/>
  <c r="AX622" i="5" a="1"/>
  <c r="AX622" i="5" s="1"/>
  <c r="AX537" i="5" a="1"/>
  <c r="AX537" i="5" s="1"/>
  <c r="AX214" i="5" a="1"/>
  <c r="AX214" i="5" s="1"/>
  <c r="AX503" i="5" a="1"/>
  <c r="AX503" i="5" s="1"/>
  <c r="AX673" i="5" a="1"/>
  <c r="AX673" i="5" s="1"/>
  <c r="AX520" i="5" a="1"/>
  <c r="AX520" i="5" s="1"/>
  <c r="AX435" i="5" a="1"/>
  <c r="AX435" i="5" s="1"/>
  <c r="AX197" i="5" a="1"/>
  <c r="AX197" i="5" s="1"/>
  <c r="AX486" i="5" a="1"/>
  <c r="AX486" i="5" s="1"/>
  <c r="AX605" i="5" a="1"/>
  <c r="AX605" i="5" s="1"/>
  <c r="AX668" i="5" a="1"/>
  <c r="AX668" i="5" s="1"/>
  <c r="AX639" i="5" a="1"/>
  <c r="AX639" i="5" s="1"/>
  <c r="AX554" i="5" a="1"/>
  <c r="AX554" i="5" s="1"/>
  <c r="C136" i="1"/>
  <c r="C137" i="1"/>
  <c r="D136" i="1"/>
  <c r="D137" i="1"/>
  <c r="AX401" i="5" a="1"/>
  <c r="AX401" i="5" s="1"/>
  <c r="AX656" i="5" a="1"/>
  <c r="AX656" i="5" s="1"/>
  <c r="AX588" i="5" a="1"/>
  <c r="AX588" i="5" s="1"/>
  <c r="E137" i="1"/>
  <c r="E136" i="1"/>
  <c r="C273" i="1"/>
  <c r="C272" i="1"/>
  <c r="D273" i="1"/>
  <c r="D272" i="1"/>
  <c r="AX469" i="5" a="1"/>
  <c r="AX469" i="5" s="1"/>
  <c r="F272" i="1"/>
  <c r="F273" i="1"/>
  <c r="AX571" i="5" a="1"/>
  <c r="AX571" i="5" s="1"/>
  <c r="F136" i="1"/>
  <c r="F137" i="1"/>
  <c r="E273" i="1"/>
  <c r="E272" i="1"/>
  <c r="C612" i="1"/>
  <c r="C613" i="1"/>
  <c r="AX452" i="5" a="1"/>
  <c r="AX452" i="5" s="1"/>
  <c r="AX690" i="5" a="1"/>
  <c r="AX690" i="5" s="1"/>
  <c r="E613" i="1"/>
  <c r="E612" i="1"/>
  <c r="D613" i="1"/>
  <c r="D612" i="1"/>
  <c r="F613" i="1"/>
  <c r="F612" i="1"/>
  <c r="M501" i="5"/>
  <c r="BC501" i="5" s="1" a="1"/>
  <c r="BC501" i="5" s="1"/>
  <c r="M468" i="5"/>
  <c r="M516" i="5"/>
  <c r="BB821" i="5" a="1"/>
  <c r="BB821" i="5" s="1"/>
  <c r="L828" i="5"/>
  <c r="M821" i="5"/>
  <c r="M822" i="5"/>
  <c r="M349" i="5"/>
  <c r="N415" i="5"/>
  <c r="M637" i="5"/>
  <c r="BC637" i="5" s="1" a="1"/>
  <c r="BC637" i="5" s="1"/>
  <c r="M382" i="5"/>
  <c r="BC382" i="5" s="1" a="1"/>
  <c r="BC382" i="5" s="1"/>
  <c r="M450" i="5"/>
  <c r="BC450" i="5" s="1" a="1"/>
  <c r="BC450" i="5" s="1"/>
  <c r="M824" i="5"/>
  <c r="M465" i="5"/>
  <c r="M634" i="5"/>
  <c r="M536" i="5"/>
  <c r="M638" i="5"/>
  <c r="M840" i="5"/>
  <c r="BZ572" i="9"/>
  <c r="AW278" i="5" a="1"/>
  <c r="AW278" i="5" s="1"/>
  <c r="AW294" i="5" a="1"/>
  <c r="AW294" i="5" s="1"/>
  <c r="AD46" i="11"/>
  <c r="AW707" i="5" a="1"/>
  <c r="AW707" i="5" s="1"/>
  <c r="AW295" i="5" a="1"/>
  <c r="AW295" i="5" s="1"/>
  <c r="AW329" i="5" a="1"/>
  <c r="AW329" i="5" s="1"/>
  <c r="AW277" i="5" a="1"/>
  <c r="AW277" i="5" s="1"/>
  <c r="AW724" i="5" a="1"/>
  <c r="AW724" i="5" s="1"/>
  <c r="AW346" i="5" a="1"/>
  <c r="AW346" i="5" s="1"/>
  <c r="AW741" i="5" a="1"/>
  <c r="AW741" i="5" s="1"/>
  <c r="AY588" i="5" a="1"/>
  <c r="AY588" i="5" s="1"/>
  <c r="AY520" i="5" a="1"/>
  <c r="AY520" i="5" s="1"/>
  <c r="AY651" i="5" a="1"/>
  <c r="AY651" i="5" s="1"/>
  <c r="AY554" i="5" a="1"/>
  <c r="AY554" i="5" s="1"/>
  <c r="AY248" i="5" a="1"/>
  <c r="AY248" i="5" s="1"/>
  <c r="AY367" i="5" a="1"/>
  <c r="AY367" i="5" s="1"/>
  <c r="AY605" i="5" a="1"/>
  <c r="AY605" i="5" s="1"/>
  <c r="AY690" i="5" a="1"/>
  <c r="AY690" i="5" s="1"/>
  <c r="AY656" i="5" a="1"/>
  <c r="AY656" i="5" s="1"/>
  <c r="AY537" i="5" a="1"/>
  <c r="AY537" i="5" s="1"/>
  <c r="AY571" i="5" a="1"/>
  <c r="AY571" i="5" s="1"/>
  <c r="AY469" i="5" a="1"/>
  <c r="AY469" i="5" s="1"/>
  <c r="AY418" i="5" a="1"/>
  <c r="AY418" i="5" s="1"/>
  <c r="AY673" i="5" a="1"/>
  <c r="AY673" i="5" s="1"/>
  <c r="AY639" i="5" a="1"/>
  <c r="AY639" i="5" s="1"/>
  <c r="AY197" i="5" a="1"/>
  <c r="AY197" i="5" s="1"/>
  <c r="AY265" i="5" a="1"/>
  <c r="AY265" i="5" s="1"/>
  <c r="AY622" i="5" a="1"/>
  <c r="AY622" i="5" s="1"/>
  <c r="AY214" i="5" a="1"/>
  <c r="AY214" i="5" s="1"/>
  <c r="AY401" i="5" a="1"/>
  <c r="AY401" i="5" s="1"/>
  <c r="AY668" i="5" a="1"/>
  <c r="AY668" i="5" s="1"/>
  <c r="AY486" i="5" a="1"/>
  <c r="AY486" i="5" s="1"/>
  <c r="AY503" i="5" a="1"/>
  <c r="AY503" i="5" s="1"/>
  <c r="AY435" i="5" a="1"/>
  <c r="AY435" i="5" s="1"/>
  <c r="AY231" i="5" a="1"/>
  <c r="AY231" i="5" s="1"/>
  <c r="AY452" i="5" a="1"/>
  <c r="AY452" i="5" s="1"/>
  <c r="AY384" i="5" a="1"/>
  <c r="AY384" i="5" s="1"/>
  <c r="AY685" i="5" a="1"/>
  <c r="AY685" i="5" s="1"/>
  <c r="AY146" i="5" a="1"/>
  <c r="AY146" i="5" s="1"/>
  <c r="M773" i="5"/>
  <c r="M771" i="5"/>
  <c r="L777" i="5"/>
  <c r="M770" i="5"/>
  <c r="M774" i="5"/>
  <c r="N755" i="5"/>
  <c r="M760" i="5"/>
  <c r="N753" i="5"/>
  <c r="N756" i="5"/>
  <c r="N757" i="5"/>
  <c r="M726" i="5"/>
  <c r="N719" i="5"/>
  <c r="N722" i="5"/>
  <c r="N723" i="5"/>
  <c r="N721" i="5"/>
  <c r="N720" i="5"/>
  <c r="BC704" i="5" a="1"/>
  <c r="BC704" i="5" s="1"/>
  <c r="U707" i="5"/>
  <c r="M687" i="5"/>
  <c r="M686" i="5"/>
  <c r="M685" i="5"/>
  <c r="L692" i="5"/>
  <c r="M689" i="5"/>
  <c r="M688" i="5"/>
  <c r="BC688" i="5" s="1" a="1"/>
  <c r="BC688" i="5" s="1"/>
  <c r="M654" i="5"/>
  <c r="BC654" i="5" s="1" a="1"/>
  <c r="BC654" i="5" s="1"/>
  <c r="M636" i="5"/>
  <c r="M535" i="5"/>
  <c r="BC535" i="5" s="1" a="1"/>
  <c r="BC535" i="5" s="1"/>
  <c r="M533" i="5"/>
  <c r="M534" i="5"/>
  <c r="L522" i="5"/>
  <c r="M515" i="5"/>
  <c r="M517" i="5"/>
  <c r="M519" i="5"/>
  <c r="M655" i="5"/>
  <c r="L658" i="5"/>
  <c r="M651" i="5"/>
  <c r="M499" i="5"/>
  <c r="M502" i="5"/>
  <c r="M483" i="5"/>
  <c r="M485" i="5"/>
  <c r="M466" i="5"/>
  <c r="L471" i="5"/>
  <c r="M464" i="5"/>
  <c r="M467" i="5"/>
  <c r="BC467" i="5" s="1" a="1"/>
  <c r="BC467" i="5" s="1"/>
  <c r="M451" i="5"/>
  <c r="M448" i="5"/>
  <c r="M432" i="5"/>
  <c r="M431" i="5"/>
  <c r="N416" i="5"/>
  <c r="BD416" i="5" s="1" a="1"/>
  <c r="BD416" i="5" s="1"/>
  <c r="M380" i="5"/>
  <c r="M381" i="5"/>
  <c r="M383" i="5"/>
  <c r="M228" i="5"/>
  <c r="M229" i="5"/>
  <c r="BC229" i="5" s="1" a="1"/>
  <c r="BC229" i="5" s="1"/>
  <c r="M226" i="5"/>
  <c r="L233" i="5"/>
  <c r="M227" i="5"/>
  <c r="M500" i="5"/>
  <c r="L505" i="5"/>
  <c r="M498" i="5"/>
  <c r="M484" i="5"/>
  <c r="BC484" i="5" s="1" a="1"/>
  <c r="BC484" i="5" s="1"/>
  <c r="M482" i="5"/>
  <c r="L488" i="5"/>
  <c r="M481" i="5"/>
  <c r="L454" i="5"/>
  <c r="M447" i="5"/>
  <c r="M449" i="5"/>
  <c r="M420" i="5"/>
  <c r="N413" i="5"/>
  <c r="N414" i="5"/>
  <c r="L386" i="5"/>
  <c r="M379" i="5"/>
  <c r="M267" i="5"/>
  <c r="N260" i="5"/>
  <c r="N261" i="5"/>
  <c r="N264" i="5"/>
  <c r="N263" i="5"/>
  <c r="BD263" i="5" s="1" a="1"/>
  <c r="BD263" i="5" s="1"/>
  <c r="N262" i="5"/>
  <c r="N196" i="5"/>
  <c r="N193" i="5"/>
  <c r="N194" i="5"/>
  <c r="V197" i="5"/>
  <c r="M199" i="5"/>
  <c r="N192" i="5"/>
  <c r="N195" i="5"/>
  <c r="BD195" i="5" s="1" a="1"/>
  <c r="BD195" i="5" s="1"/>
  <c r="H180" i="5"/>
  <c r="AW180" i="5" a="1"/>
  <c r="AW180" i="5" s="1"/>
  <c r="H129" i="5"/>
  <c r="AW129" i="5" a="1"/>
  <c r="AW129" i="5" s="1"/>
  <c r="H95" i="5"/>
  <c r="AW95" i="5" a="1"/>
  <c r="AW95" i="5" s="1"/>
  <c r="AA1415" i="9"/>
  <c r="BZ619" i="9"/>
  <c r="BY616" i="9"/>
  <c r="AH616" i="9"/>
  <c r="BY618" i="9"/>
  <c r="BY569" i="9"/>
  <c r="AH569" i="9"/>
  <c r="BY571" i="9"/>
  <c r="L1704" i="9"/>
  <c r="F1705" i="9"/>
  <c r="K1704" i="9"/>
  <c r="J1704" i="9"/>
  <c r="AZ1703" i="9"/>
  <c r="AR1703" i="9"/>
  <c r="AJ1703" i="9"/>
  <c r="AB1703" i="9"/>
  <c r="BT1703" i="9" s="1"/>
  <c r="T1703" i="9"/>
  <c r="BL1703" i="9" s="1"/>
  <c r="AW1703" i="9"/>
  <c r="AO1703" i="9"/>
  <c r="AG1703" i="9"/>
  <c r="BY1703" i="9" s="1"/>
  <c r="Y1703" i="9"/>
  <c r="BQ1703" i="9" s="1"/>
  <c r="AV1703" i="9"/>
  <c r="AN1703" i="9"/>
  <c r="AF1703" i="9"/>
  <c r="BX1703" i="9" s="1"/>
  <c r="X1703" i="9"/>
  <c r="BP1703" i="9" s="1"/>
  <c r="AU1703" i="9"/>
  <c r="AM1703" i="9"/>
  <c r="AE1703" i="9"/>
  <c r="BW1703" i="9" s="1"/>
  <c r="W1703" i="9"/>
  <c r="BO1703" i="9" s="1"/>
  <c r="AX1703" i="9"/>
  <c r="AH1703" i="9"/>
  <c r="BZ1703" i="9" s="1"/>
  <c r="AT1703" i="9"/>
  <c r="AD1703" i="9"/>
  <c r="BV1703" i="9" s="1"/>
  <c r="AP1703" i="9"/>
  <c r="Z1703" i="9"/>
  <c r="BR1703" i="9" s="1"/>
  <c r="BB1703" i="9"/>
  <c r="AL1703" i="9"/>
  <c r="V1703" i="9"/>
  <c r="BN1703" i="9" s="1"/>
  <c r="AQ1703" i="9"/>
  <c r="AK1703" i="9"/>
  <c r="AI1703" i="9"/>
  <c r="AC1703" i="9"/>
  <c r="BU1703" i="9" s="1"/>
  <c r="AA1703" i="9"/>
  <c r="BS1703" i="9" s="1"/>
  <c r="AY1703" i="9"/>
  <c r="S1703" i="9"/>
  <c r="BK1703" i="9" s="1"/>
  <c r="BK1739" i="9" s="1"/>
  <c r="G41" i="11" s="1"/>
  <c r="BA1703" i="9"/>
  <c r="U1703" i="9"/>
  <c r="BM1703" i="9" s="1"/>
  <c r="AS1703" i="9"/>
  <c r="AE1697" i="9"/>
  <c r="BW1697" i="9" s="1"/>
  <c r="BY1702" i="9"/>
  <c r="BV1699" i="9"/>
  <c r="BU1698" i="9"/>
  <c r="BX1701" i="9"/>
  <c r="BW1700" i="9"/>
  <c r="AF1650" i="9"/>
  <c r="BX1650" i="9" s="1"/>
  <c r="AZ1654" i="9"/>
  <c r="AR1654" i="9"/>
  <c r="AJ1654" i="9"/>
  <c r="AB1654" i="9"/>
  <c r="BT1654" i="9" s="1"/>
  <c r="T1654" i="9"/>
  <c r="BL1654" i="9" s="1"/>
  <c r="AX1654" i="9"/>
  <c r="AP1654" i="9"/>
  <c r="AH1654" i="9"/>
  <c r="Z1654" i="9"/>
  <c r="BR1654" i="9" s="1"/>
  <c r="R1654" i="9"/>
  <c r="BJ1654" i="9" s="1"/>
  <c r="AV1654" i="9"/>
  <c r="AN1654" i="9"/>
  <c r="AF1654" i="9"/>
  <c r="BX1654" i="9" s="1"/>
  <c r="X1654" i="9"/>
  <c r="BP1654" i="9" s="1"/>
  <c r="AY1654" i="9"/>
  <c r="AL1654" i="9"/>
  <c r="Y1654" i="9"/>
  <c r="BQ1654" i="9" s="1"/>
  <c r="AW1654" i="9"/>
  <c r="AK1654" i="9"/>
  <c r="W1654" i="9"/>
  <c r="BO1654" i="9" s="1"/>
  <c r="AU1654" i="9"/>
  <c r="AI1654" i="9"/>
  <c r="V1654" i="9"/>
  <c r="BN1654" i="9" s="1"/>
  <c r="AT1654" i="9"/>
  <c r="AG1654" i="9"/>
  <c r="U1654" i="9"/>
  <c r="BM1654" i="9" s="1"/>
  <c r="AS1654" i="9"/>
  <c r="AE1654" i="9"/>
  <c r="BW1654" i="9" s="1"/>
  <c r="S1654" i="9"/>
  <c r="BK1654" i="9" s="1"/>
  <c r="AQ1654" i="9"/>
  <c r="AD1654" i="9"/>
  <c r="BV1654" i="9" s="1"/>
  <c r="Q1654" i="9"/>
  <c r="BI1654" i="9" s="1"/>
  <c r="BI1692" i="9" s="1"/>
  <c r="E40" i="11" s="1"/>
  <c r="AX515" i="5" s="1" a="1"/>
  <c r="AX515" i="5" s="1"/>
  <c r="BB1654" i="9"/>
  <c r="AO1654" i="9"/>
  <c r="AC1654" i="9"/>
  <c r="BU1654" i="9" s="1"/>
  <c r="BA1654" i="9"/>
  <c r="AM1654" i="9"/>
  <c r="AA1654" i="9"/>
  <c r="BS1654" i="9" s="1"/>
  <c r="BX1653" i="9"/>
  <c r="BW1652" i="9"/>
  <c r="BY1654" i="9"/>
  <c r="BV1651" i="9"/>
  <c r="L1655" i="9"/>
  <c r="K1655" i="9"/>
  <c r="J1655" i="9"/>
  <c r="F1656" i="9"/>
  <c r="BI1645" i="9"/>
  <c r="E39" i="11" s="1"/>
  <c r="AX532" i="5" s="1" a="1"/>
  <c r="AX532" i="5" s="1"/>
  <c r="BU1604" i="9"/>
  <c r="BX1607" i="9"/>
  <c r="BV1605" i="9"/>
  <c r="BW1606" i="9"/>
  <c r="BB1608" i="9"/>
  <c r="AT1608" i="9"/>
  <c r="AL1608" i="9"/>
  <c r="AD1608" i="9"/>
  <c r="BV1608" i="9" s="1"/>
  <c r="V1608" i="9"/>
  <c r="BN1608" i="9" s="1"/>
  <c r="AV1608" i="9"/>
  <c r="AN1608" i="9"/>
  <c r="AF1608" i="9"/>
  <c r="BX1608" i="9" s="1"/>
  <c r="X1608" i="9"/>
  <c r="BP1608" i="9" s="1"/>
  <c r="AS1608" i="9"/>
  <c r="AI1608" i="9"/>
  <c r="Y1608" i="9"/>
  <c r="BQ1608" i="9" s="1"/>
  <c r="BA1608" i="9"/>
  <c r="AQ1608" i="9"/>
  <c r="AG1608" i="9"/>
  <c r="BY1608" i="9" s="1"/>
  <c r="U1608" i="9"/>
  <c r="BM1608" i="9" s="1"/>
  <c r="AZ1608" i="9"/>
  <c r="AP1608" i="9"/>
  <c r="AE1608" i="9"/>
  <c r="BW1608" i="9" s="1"/>
  <c r="T1608" i="9"/>
  <c r="BL1608" i="9" s="1"/>
  <c r="AW1608" i="9"/>
  <c r="AK1608" i="9"/>
  <c r="AA1608" i="9"/>
  <c r="BS1608" i="9" s="1"/>
  <c r="Z1608" i="9"/>
  <c r="BR1608" i="9" s="1"/>
  <c r="AC1608" i="9"/>
  <c r="BU1608" i="9" s="1"/>
  <c r="AR1608" i="9"/>
  <c r="W1608" i="9"/>
  <c r="BO1608" i="9" s="1"/>
  <c r="AO1608" i="9"/>
  <c r="S1608" i="9"/>
  <c r="BK1608" i="9" s="1"/>
  <c r="AY1608" i="9"/>
  <c r="AM1608" i="9"/>
  <c r="R1608" i="9"/>
  <c r="BJ1608" i="9" s="1"/>
  <c r="BJ1645" i="9" s="1"/>
  <c r="F39" i="11" s="1"/>
  <c r="AY532" i="5" s="1" a="1"/>
  <c r="AY532" i="5" s="1"/>
  <c r="AH1608" i="9"/>
  <c r="AJ1608" i="9"/>
  <c r="AX1608" i="9"/>
  <c r="AB1608" i="9"/>
  <c r="BT1608" i="9" s="1"/>
  <c r="AU1608" i="9"/>
  <c r="AE1603" i="9"/>
  <c r="BW1603" i="9" s="1"/>
  <c r="K1609" i="9"/>
  <c r="L1609" i="9"/>
  <c r="J1609" i="9"/>
  <c r="F1610" i="9"/>
  <c r="F1563" i="9"/>
  <c r="L1562" i="9"/>
  <c r="J1562" i="9"/>
  <c r="K1562" i="9"/>
  <c r="AF1556" i="9"/>
  <c r="BX1556" i="9" s="1"/>
  <c r="BY1560" i="9"/>
  <c r="BW1558" i="9"/>
  <c r="BX1559" i="9"/>
  <c r="BV1557" i="9"/>
  <c r="AX1561" i="9"/>
  <c r="AP1561" i="9"/>
  <c r="AH1561" i="9"/>
  <c r="BZ1561" i="9" s="1"/>
  <c r="Z1561" i="9"/>
  <c r="BR1561" i="9" s="1"/>
  <c r="R1561" i="9"/>
  <c r="BJ1561" i="9" s="1"/>
  <c r="BJ1598" i="9" s="1"/>
  <c r="F38" i="11" s="1"/>
  <c r="AW1561" i="9"/>
  <c r="AO1561" i="9"/>
  <c r="AG1561" i="9"/>
  <c r="BY1561" i="9" s="1"/>
  <c r="Y1561" i="9"/>
  <c r="BQ1561" i="9" s="1"/>
  <c r="BB1561" i="9"/>
  <c r="AT1561" i="9"/>
  <c r="AL1561" i="9"/>
  <c r="AD1561" i="9"/>
  <c r="BV1561" i="9" s="1"/>
  <c r="V1561" i="9"/>
  <c r="BN1561" i="9" s="1"/>
  <c r="AR1561" i="9"/>
  <c r="AE1561" i="9"/>
  <c r="BW1561" i="9" s="1"/>
  <c r="S1561" i="9"/>
  <c r="BK1561" i="9" s="1"/>
  <c r="AQ1561" i="9"/>
  <c r="AC1561" i="9"/>
  <c r="BU1561" i="9" s="1"/>
  <c r="BA1561" i="9"/>
  <c r="AN1561" i="9"/>
  <c r="AB1561" i="9"/>
  <c r="BT1561" i="9" s="1"/>
  <c r="X1561" i="9"/>
  <c r="BP1561" i="9" s="1"/>
  <c r="AZ1561" i="9"/>
  <c r="AM1561" i="9"/>
  <c r="AA1561" i="9"/>
  <c r="BS1561" i="9" s="1"/>
  <c r="AY1561" i="9"/>
  <c r="AK1561" i="9"/>
  <c r="AU1561" i="9"/>
  <c r="AI1561" i="9"/>
  <c r="U1561" i="9"/>
  <c r="BM1561" i="9" s="1"/>
  <c r="AJ1561" i="9"/>
  <c r="AF1561" i="9"/>
  <c r="BX1561" i="9" s="1"/>
  <c r="T1561" i="9"/>
  <c r="BL1561" i="9" s="1"/>
  <c r="W1561" i="9"/>
  <c r="BO1561" i="9" s="1"/>
  <c r="AV1561" i="9"/>
  <c r="AS1561" i="9"/>
  <c r="AF1509" i="9"/>
  <c r="BX1509" i="9" s="1"/>
  <c r="BY1513" i="9"/>
  <c r="BW1511" i="9"/>
  <c r="BV1510" i="9"/>
  <c r="BX1512" i="9"/>
  <c r="AZ1514" i="9"/>
  <c r="AR1514" i="9"/>
  <c r="AJ1514" i="9"/>
  <c r="AB1514" i="9"/>
  <c r="T1514" i="9"/>
  <c r="AU1514" i="9"/>
  <c r="AM1514" i="9"/>
  <c r="AE1514" i="9"/>
  <c r="BW1514" i="9" s="1"/>
  <c r="W1514" i="9"/>
  <c r="AS1514" i="9"/>
  <c r="AH1514" i="9"/>
  <c r="BZ1514" i="9" s="1"/>
  <c r="X1514" i="9"/>
  <c r="BA1514" i="9"/>
  <c r="AP1514" i="9"/>
  <c r="AF1514" i="9"/>
  <c r="BX1514" i="9" s="1"/>
  <c r="U1514" i="9"/>
  <c r="AY1514" i="9"/>
  <c r="AO1514" i="9"/>
  <c r="AD1514" i="9"/>
  <c r="S1514" i="9"/>
  <c r="AX1514" i="9"/>
  <c r="AN1514" i="9"/>
  <c r="AC1514" i="9"/>
  <c r="R1514" i="9"/>
  <c r="AT1514" i="9"/>
  <c r="AI1514" i="9"/>
  <c r="Y1514" i="9"/>
  <c r="AQ1514" i="9"/>
  <c r="AL1514" i="9"/>
  <c r="AK1514" i="9"/>
  <c r="AG1514" i="9"/>
  <c r="BY1514" i="9" s="1"/>
  <c r="AA1514" i="9"/>
  <c r="BB1514" i="9"/>
  <c r="Z1514" i="9"/>
  <c r="AV1514" i="9"/>
  <c r="AW1514" i="9"/>
  <c r="V1514" i="9"/>
  <c r="J1515" i="9"/>
  <c r="K1515" i="9"/>
  <c r="L1515" i="9"/>
  <c r="F1516" i="9"/>
  <c r="AE1462" i="9"/>
  <c r="BW1462" i="9" s="1"/>
  <c r="BX1466" i="9"/>
  <c r="BV1464" i="9"/>
  <c r="BW1465" i="9"/>
  <c r="BU1463" i="9"/>
  <c r="J1468" i="9"/>
  <c r="F1469" i="9"/>
  <c r="K1468" i="9"/>
  <c r="L1468" i="9"/>
  <c r="AW1467" i="9"/>
  <c r="AO1467" i="9"/>
  <c r="AG1467" i="9"/>
  <c r="BY1467" i="9" s="1"/>
  <c r="Y1467" i="9"/>
  <c r="AU1467" i="9"/>
  <c r="AM1467" i="9"/>
  <c r="AE1467" i="9"/>
  <c r="BW1467" i="9" s="1"/>
  <c r="W1467" i="9"/>
  <c r="BA1467" i="9"/>
  <c r="AS1467" i="9"/>
  <c r="AK1467" i="9"/>
  <c r="AC1467" i="9"/>
  <c r="U1467" i="9"/>
  <c r="AZ1467" i="9"/>
  <c r="AN1467" i="9"/>
  <c r="AA1467" i="9"/>
  <c r="AY1467" i="9"/>
  <c r="AL1467" i="9"/>
  <c r="Z1467" i="9"/>
  <c r="AX1467" i="9"/>
  <c r="AJ1467" i="9"/>
  <c r="X1467" i="9"/>
  <c r="AV1467" i="9"/>
  <c r="AI1467" i="9"/>
  <c r="V1467" i="9"/>
  <c r="AT1467" i="9"/>
  <c r="AH1467" i="9"/>
  <c r="T1467" i="9"/>
  <c r="AR1467" i="9"/>
  <c r="AF1467" i="9"/>
  <c r="BX1467" i="9" s="1"/>
  <c r="S1467" i="9"/>
  <c r="AP1467" i="9"/>
  <c r="AQ1467" i="9"/>
  <c r="AD1467" i="9"/>
  <c r="R1467" i="9"/>
  <c r="BB1467" i="9"/>
  <c r="AB1467" i="9"/>
  <c r="F1421" i="9"/>
  <c r="L1420" i="9"/>
  <c r="J1420" i="9"/>
  <c r="K1420" i="9"/>
  <c r="BA1419" i="9"/>
  <c r="AS1419" i="9"/>
  <c r="AK1419" i="9"/>
  <c r="AC1419" i="9"/>
  <c r="U1419" i="9"/>
  <c r="AZ1419" i="9"/>
  <c r="AR1419" i="9"/>
  <c r="AJ1419" i="9"/>
  <c r="AB1419" i="9"/>
  <c r="T1419" i="9"/>
  <c r="AY1419" i="9"/>
  <c r="AQ1419" i="9"/>
  <c r="AI1419" i="9"/>
  <c r="AA1419" i="9"/>
  <c r="S1419" i="9"/>
  <c r="AW1419" i="9"/>
  <c r="AO1419" i="9"/>
  <c r="AG1419" i="9"/>
  <c r="Y1419" i="9"/>
  <c r="Q1419" i="9"/>
  <c r="AU1419" i="9"/>
  <c r="AM1419" i="9"/>
  <c r="AE1419" i="9"/>
  <c r="W1419" i="9"/>
  <c r="AN1419" i="9"/>
  <c r="R1419" i="9"/>
  <c r="AL1419" i="9"/>
  <c r="AH1419" i="9"/>
  <c r="BB1419" i="9"/>
  <c r="AF1419" i="9"/>
  <c r="AX1419" i="9"/>
  <c r="AD1419" i="9"/>
  <c r="AV1419" i="9"/>
  <c r="Z1419" i="9"/>
  <c r="AT1419" i="9"/>
  <c r="X1419" i="9"/>
  <c r="AP1419" i="9"/>
  <c r="V1419" i="9"/>
  <c r="F1291" i="1"/>
  <c r="E1294" i="1"/>
  <c r="D1260" i="1"/>
  <c r="E1257" i="1"/>
  <c r="D1226" i="1"/>
  <c r="E1223" i="1"/>
  <c r="E1192" i="1"/>
  <c r="F1189" i="1"/>
  <c r="E1158" i="1"/>
  <c r="F1155" i="1"/>
  <c r="AV620" i="9"/>
  <c r="AN620" i="9"/>
  <c r="AF620" i="9"/>
  <c r="BX620" i="9" s="1"/>
  <c r="X620" i="9"/>
  <c r="BP620" i="9" s="1"/>
  <c r="BB620" i="9"/>
  <c r="AT620" i="9"/>
  <c r="AX620" i="9"/>
  <c r="AM620" i="9"/>
  <c r="AD620" i="9"/>
  <c r="BV620" i="9" s="1"/>
  <c r="U620" i="9"/>
  <c r="BM620" i="9" s="1"/>
  <c r="AU620" i="9"/>
  <c r="AK620" i="9"/>
  <c r="AB620" i="9"/>
  <c r="BT620" i="9" s="1"/>
  <c r="S620" i="9"/>
  <c r="BK620" i="9" s="1"/>
  <c r="AS620" i="9"/>
  <c r="AJ620" i="9"/>
  <c r="AA620" i="9"/>
  <c r="BS620" i="9" s="1"/>
  <c r="R620" i="9"/>
  <c r="BJ620" i="9" s="1"/>
  <c r="AQ620" i="9"/>
  <c r="AR620" i="9"/>
  <c r="AI620" i="9"/>
  <c r="CA620" i="9" s="1"/>
  <c r="Z620" i="9"/>
  <c r="BR620" i="9" s="1"/>
  <c r="Q620" i="9"/>
  <c r="BI620" i="9" s="1"/>
  <c r="BI658" i="9" s="1"/>
  <c r="E18" i="11" s="1"/>
  <c r="AX312" i="5" s="1" a="1"/>
  <c r="AX312" i="5" s="1"/>
  <c r="BA620" i="9"/>
  <c r="AZ620" i="9"/>
  <c r="AP620" i="9"/>
  <c r="AG620" i="9"/>
  <c r="BY620" i="9" s="1"/>
  <c r="W620" i="9"/>
  <c r="BO620" i="9" s="1"/>
  <c r="AY620" i="9"/>
  <c r="V620" i="9"/>
  <c r="BN620" i="9" s="1"/>
  <c r="AC620" i="9"/>
  <c r="BU620" i="9" s="1"/>
  <c r="AW620" i="9"/>
  <c r="T620" i="9"/>
  <c r="BL620" i="9" s="1"/>
  <c r="AO620" i="9"/>
  <c r="AL620" i="9"/>
  <c r="AH620" i="9"/>
  <c r="BZ620" i="9" s="1"/>
  <c r="AE620" i="9"/>
  <c r="BW620" i="9" s="1"/>
  <c r="Y620" i="9"/>
  <c r="BQ620" i="9" s="1"/>
  <c r="J621" i="9"/>
  <c r="F622" i="9"/>
  <c r="L621" i="9"/>
  <c r="K621" i="9"/>
  <c r="J574" i="9"/>
  <c r="F575" i="9"/>
  <c r="L574" i="9"/>
  <c r="K574" i="9"/>
  <c r="BB573" i="9"/>
  <c r="AY573" i="9"/>
  <c r="AQ573" i="9"/>
  <c r="AV573" i="9"/>
  <c r="AN573" i="9"/>
  <c r="AW573" i="9"/>
  <c r="AL573" i="9"/>
  <c r="V573" i="9"/>
  <c r="BN573" i="9" s="1"/>
  <c r="AU573" i="9"/>
  <c r="AK573" i="9"/>
  <c r="AC573" i="9"/>
  <c r="BU573" i="9" s="1"/>
  <c r="U573" i="9"/>
  <c r="BM573" i="9" s="1"/>
  <c r="AB573" i="9"/>
  <c r="BT573" i="9" s="1"/>
  <c r="AT573" i="9"/>
  <c r="AJ573" i="9"/>
  <c r="T573" i="9"/>
  <c r="BL573" i="9" s="1"/>
  <c r="AS573" i="9"/>
  <c r="AI573" i="9"/>
  <c r="CA573" i="9" s="1"/>
  <c r="AA573" i="9"/>
  <c r="BS573" i="9" s="1"/>
  <c r="S573" i="9"/>
  <c r="BK573" i="9" s="1"/>
  <c r="AO573" i="9"/>
  <c r="AR573" i="9"/>
  <c r="AH573" i="9"/>
  <c r="BZ573" i="9" s="1"/>
  <c r="Z573" i="9"/>
  <c r="BR573" i="9" s="1"/>
  <c r="R573" i="9"/>
  <c r="BJ573" i="9" s="1"/>
  <c r="Q573" i="9"/>
  <c r="BI573" i="9" s="1"/>
  <c r="BI611" i="9" s="1"/>
  <c r="E17" i="11" s="1"/>
  <c r="AZ573" i="9"/>
  <c r="X573" i="9"/>
  <c r="BP573" i="9" s="1"/>
  <c r="BA573" i="9"/>
  <c r="AP573" i="9"/>
  <c r="AG573" i="9"/>
  <c r="BY573" i="9" s="1"/>
  <c r="Y573" i="9"/>
  <c r="BQ573" i="9" s="1"/>
  <c r="AF573" i="9"/>
  <c r="BX573" i="9" s="1"/>
  <c r="AX573" i="9"/>
  <c r="AM573" i="9"/>
  <c r="AE573" i="9"/>
  <c r="BW573" i="9" s="1"/>
  <c r="W573" i="9"/>
  <c r="BO573" i="9" s="1"/>
  <c r="AD573" i="9"/>
  <c r="BV573" i="9" s="1"/>
  <c r="CB525" i="9"/>
  <c r="BZ523" i="9"/>
  <c r="CA524" i="9"/>
  <c r="K527" i="9"/>
  <c r="J527" i="9"/>
  <c r="L527" i="9"/>
  <c r="F528" i="9"/>
  <c r="AW526" i="9"/>
  <c r="AO526" i="9"/>
  <c r="AV526" i="9"/>
  <c r="AN526" i="9"/>
  <c r="AF526" i="9"/>
  <c r="BX526" i="9" s="1"/>
  <c r="X526" i="9"/>
  <c r="BP526" i="9" s="1"/>
  <c r="AZ526" i="9"/>
  <c r="AR526" i="9"/>
  <c r="AJ526" i="9"/>
  <c r="CB526" i="9" s="1"/>
  <c r="AT526" i="9"/>
  <c r="Y526" i="9"/>
  <c r="BQ526" i="9" s="1"/>
  <c r="AS526" i="9"/>
  <c r="AG526" i="9"/>
  <c r="BY526" i="9" s="1"/>
  <c r="W526" i="9"/>
  <c r="BO526" i="9" s="1"/>
  <c r="AQ526" i="9"/>
  <c r="AE526" i="9"/>
  <c r="BW526" i="9" s="1"/>
  <c r="V526" i="9"/>
  <c r="BN526" i="9" s="1"/>
  <c r="BB526" i="9"/>
  <c r="AP526" i="9"/>
  <c r="AD526" i="9"/>
  <c r="BV526" i="9" s="1"/>
  <c r="U526" i="9"/>
  <c r="BM526" i="9" s="1"/>
  <c r="AY526" i="9"/>
  <c r="AB526" i="9"/>
  <c r="BT526" i="9" s="1"/>
  <c r="BA526" i="9"/>
  <c r="AM526" i="9"/>
  <c r="AC526" i="9"/>
  <c r="BU526" i="9" s="1"/>
  <c r="T526" i="9"/>
  <c r="BL526" i="9" s="1"/>
  <c r="AL526" i="9"/>
  <c r="S526" i="9"/>
  <c r="BK526" i="9" s="1"/>
  <c r="AU526" i="9"/>
  <c r="AI526" i="9"/>
  <c r="CA526" i="9" s="1"/>
  <c r="Z526" i="9"/>
  <c r="BR526" i="9" s="1"/>
  <c r="Q526" i="9"/>
  <c r="BI526" i="9" s="1"/>
  <c r="BI564" i="9" s="1"/>
  <c r="E16" i="11" s="1"/>
  <c r="AH526" i="9"/>
  <c r="BZ526" i="9" s="1"/>
  <c r="AX526" i="9"/>
  <c r="AK526" i="9"/>
  <c r="CC526" i="9" s="1"/>
  <c r="AA526" i="9"/>
  <c r="BS526" i="9" s="1"/>
  <c r="R526" i="9"/>
  <c r="BJ526" i="9" s="1"/>
  <c r="AJ522" i="9"/>
  <c r="BY476" i="9"/>
  <c r="CB479" i="9"/>
  <c r="CA478" i="9"/>
  <c r="BZ477" i="9"/>
  <c r="L481" i="9"/>
  <c r="F482" i="9"/>
  <c r="K481" i="9"/>
  <c r="J481" i="9"/>
  <c r="BB480" i="9"/>
  <c r="AT480" i="9"/>
  <c r="AL480" i="9"/>
  <c r="AD480" i="9"/>
  <c r="BV480" i="9" s="1"/>
  <c r="V480" i="9"/>
  <c r="BN480" i="9" s="1"/>
  <c r="BA480" i="9"/>
  <c r="AS480" i="9"/>
  <c r="AK480" i="9"/>
  <c r="CC480" i="9" s="1"/>
  <c r="AC480" i="9"/>
  <c r="BU480" i="9" s="1"/>
  <c r="U480" i="9"/>
  <c r="BM480" i="9" s="1"/>
  <c r="AX480" i="9"/>
  <c r="AP480" i="9"/>
  <c r="AH480" i="9"/>
  <c r="BZ480" i="9" s="1"/>
  <c r="Z480" i="9"/>
  <c r="BR480" i="9" s="1"/>
  <c r="R480" i="9"/>
  <c r="BJ480" i="9" s="1"/>
  <c r="BJ517" i="9" s="1"/>
  <c r="F15" i="11" s="1"/>
  <c r="AV480" i="9"/>
  <c r="AI480" i="9"/>
  <c r="CA480" i="9" s="1"/>
  <c r="W480" i="9"/>
  <c r="BO480" i="9" s="1"/>
  <c r="AU480" i="9"/>
  <c r="AG480" i="9"/>
  <c r="BY480" i="9" s="1"/>
  <c r="T480" i="9"/>
  <c r="BL480" i="9" s="1"/>
  <c r="AO480" i="9"/>
  <c r="AB480" i="9"/>
  <c r="BT480" i="9" s="1"/>
  <c r="AM480" i="9"/>
  <c r="AJ480" i="9"/>
  <c r="CB480" i="9" s="1"/>
  <c r="AZ480" i="9"/>
  <c r="AF480" i="9"/>
  <c r="BX480" i="9" s="1"/>
  <c r="AY480" i="9"/>
  <c r="AE480" i="9"/>
  <c r="BW480" i="9" s="1"/>
  <c r="AW480" i="9"/>
  <c r="AA480" i="9"/>
  <c r="BS480" i="9" s="1"/>
  <c r="AR480" i="9"/>
  <c r="Y480" i="9"/>
  <c r="BQ480" i="9" s="1"/>
  <c r="AQ480" i="9"/>
  <c r="X480" i="9"/>
  <c r="BP480" i="9" s="1"/>
  <c r="AN480" i="9"/>
  <c r="S480" i="9"/>
  <c r="BK480" i="9" s="1"/>
  <c r="AI475" i="9"/>
  <c r="AX434" i="9"/>
  <c r="AP434" i="9"/>
  <c r="AH434" i="9"/>
  <c r="BZ434" i="9" s="1"/>
  <c r="Z434" i="9"/>
  <c r="BR434" i="9" s="1"/>
  <c r="AW434" i="9"/>
  <c r="AO434" i="9"/>
  <c r="AG434" i="9"/>
  <c r="BY434" i="9" s="1"/>
  <c r="Y434" i="9"/>
  <c r="BQ434" i="9" s="1"/>
  <c r="BB434" i="9"/>
  <c r="AT434" i="9"/>
  <c r="AL434" i="9"/>
  <c r="CD434" i="9" s="1"/>
  <c r="AD434" i="9"/>
  <c r="BV434" i="9" s="1"/>
  <c r="V434" i="9"/>
  <c r="BN434" i="9" s="1"/>
  <c r="AV434" i="9"/>
  <c r="W434" i="9"/>
  <c r="BO434" i="9" s="1"/>
  <c r="AS434" i="9"/>
  <c r="AF434" i="9"/>
  <c r="BX434" i="9" s="1"/>
  <c r="T434" i="9"/>
  <c r="BL434" i="9" s="1"/>
  <c r="AR434" i="9"/>
  <c r="AE434" i="9"/>
  <c r="BW434" i="9" s="1"/>
  <c r="S434" i="9"/>
  <c r="BK434" i="9" s="1"/>
  <c r="BK470" i="9" s="1"/>
  <c r="G14" i="11" s="1"/>
  <c r="AZ243" i="5" s="1" a="1"/>
  <c r="AZ243" i="5" s="1"/>
  <c r="AQ434" i="9"/>
  <c r="AC434" i="9"/>
  <c r="BU434" i="9" s="1"/>
  <c r="AZ434" i="9"/>
  <c r="AM434" i="9"/>
  <c r="AA434" i="9"/>
  <c r="BS434" i="9" s="1"/>
  <c r="AJ434" i="9"/>
  <c r="CB434" i="9" s="1"/>
  <c r="AY434" i="9"/>
  <c r="AK434" i="9"/>
  <c r="CC434" i="9" s="1"/>
  <c r="X434" i="9"/>
  <c r="BP434" i="9" s="1"/>
  <c r="BA434" i="9"/>
  <c r="AU434" i="9"/>
  <c r="AN434" i="9"/>
  <c r="AI434" i="9"/>
  <c r="CA434" i="9" s="1"/>
  <c r="AB434" i="9"/>
  <c r="BT434" i="9" s="1"/>
  <c r="U434" i="9"/>
  <c r="BM434" i="9" s="1"/>
  <c r="AJ428" i="9"/>
  <c r="CE434" i="9"/>
  <c r="BZ429" i="9"/>
  <c r="CC432" i="9"/>
  <c r="CB431" i="9"/>
  <c r="CD433" i="9"/>
  <c r="CA430" i="9"/>
  <c r="J435" i="9"/>
  <c r="L435" i="9"/>
  <c r="K435" i="9"/>
  <c r="F436" i="9"/>
  <c r="CB384" i="9"/>
  <c r="CA383" i="9"/>
  <c r="AJ381" i="9"/>
  <c r="CA381" i="9"/>
  <c r="CC384" i="9" s="1"/>
  <c r="AZ385" i="9"/>
  <c r="AR385" i="9"/>
  <c r="AJ385" i="9"/>
  <c r="CB385" i="9" s="1"/>
  <c r="AB385" i="9"/>
  <c r="BT385" i="9" s="1"/>
  <c r="T385" i="9"/>
  <c r="BL385" i="9" s="1"/>
  <c r="AY385" i="9"/>
  <c r="AQ385" i="9"/>
  <c r="AI385" i="9"/>
  <c r="CA385" i="9" s="1"/>
  <c r="AA385" i="9"/>
  <c r="BS385" i="9" s="1"/>
  <c r="S385" i="9"/>
  <c r="BK385" i="9" s="1"/>
  <c r="AW385" i="9"/>
  <c r="BB385" i="9"/>
  <c r="AO385" i="9"/>
  <c r="AE385" i="9"/>
  <c r="BW385" i="9" s="1"/>
  <c r="U385" i="9"/>
  <c r="BM385" i="9" s="1"/>
  <c r="BA385" i="9"/>
  <c r="AN385" i="9"/>
  <c r="AD385" i="9"/>
  <c r="BV385" i="9" s="1"/>
  <c r="R385" i="9"/>
  <c r="BJ385" i="9" s="1"/>
  <c r="AX385" i="9"/>
  <c r="AM385" i="9"/>
  <c r="AC385" i="9"/>
  <c r="BU385" i="9" s="1"/>
  <c r="Q385" i="9"/>
  <c r="BI385" i="9" s="1"/>
  <c r="BI423" i="9" s="1"/>
  <c r="E13" i="11" s="1"/>
  <c r="AX260" i="5" s="1" a="1"/>
  <c r="AX260" i="5" s="1"/>
  <c r="AV385" i="9"/>
  <c r="AL385" i="9"/>
  <c r="Z385" i="9"/>
  <c r="BR385" i="9" s="1"/>
  <c r="AU385" i="9"/>
  <c r="AK385" i="9"/>
  <c r="CC385" i="9" s="1"/>
  <c r="Y385" i="9"/>
  <c r="BQ385" i="9" s="1"/>
  <c r="AT385" i="9"/>
  <c r="AH385" i="9"/>
  <c r="BZ385" i="9" s="1"/>
  <c r="X385" i="9"/>
  <c r="BP385" i="9" s="1"/>
  <c r="W385" i="9"/>
  <c r="BO385" i="9" s="1"/>
  <c r="V385" i="9"/>
  <c r="BN385" i="9" s="1"/>
  <c r="AF385" i="9"/>
  <c r="BX385" i="9" s="1"/>
  <c r="AS385" i="9"/>
  <c r="AP385" i="9"/>
  <c r="AG385" i="9"/>
  <c r="BY385" i="9" s="1"/>
  <c r="L386" i="9"/>
  <c r="K386" i="9"/>
  <c r="J386" i="9"/>
  <c r="F387" i="9"/>
  <c r="BN805" i="9"/>
  <c r="BN1181" i="9"/>
  <c r="BR1180" i="9"/>
  <c r="BZ335" i="9"/>
  <c r="BM805" i="9"/>
  <c r="BO805" i="9"/>
  <c r="BL805" i="9"/>
  <c r="BP1181" i="9"/>
  <c r="CH335" i="9"/>
  <c r="BS993" i="9"/>
  <c r="BQ805" i="9"/>
  <c r="BN335" i="9"/>
  <c r="BQ335" i="9"/>
  <c r="E478" i="1"/>
  <c r="F475" i="1"/>
  <c r="F441" i="1"/>
  <c r="E444" i="1"/>
  <c r="D410" i="1"/>
  <c r="E407" i="1"/>
  <c r="D376" i="1"/>
  <c r="E373" i="1"/>
  <c r="D342" i="1"/>
  <c r="E339" i="1"/>
  <c r="F305" i="1"/>
  <c r="E308" i="1"/>
  <c r="C746" i="1"/>
  <c r="C747" i="1" s="1"/>
  <c r="F746" i="1"/>
  <c r="BB1371" i="9"/>
  <c r="AT1371" i="9"/>
  <c r="AL1371" i="9"/>
  <c r="AD1371" i="9"/>
  <c r="V1371" i="9"/>
  <c r="AN1371" i="9"/>
  <c r="BA1371" i="9"/>
  <c r="AS1371" i="9"/>
  <c r="AK1371" i="9"/>
  <c r="AC1371" i="9"/>
  <c r="U1371" i="9"/>
  <c r="AZ1371" i="9"/>
  <c r="AR1371" i="9"/>
  <c r="AJ1371" i="9"/>
  <c r="AB1371" i="9"/>
  <c r="T1371" i="9"/>
  <c r="AV1371" i="9"/>
  <c r="AY1371" i="9"/>
  <c r="AQ1371" i="9"/>
  <c r="AI1371" i="9"/>
  <c r="AA1371" i="9"/>
  <c r="S1371" i="9"/>
  <c r="X1371" i="9"/>
  <c r="AX1371" i="9"/>
  <c r="AP1371" i="9"/>
  <c r="AH1371" i="9"/>
  <c r="Z1371" i="9"/>
  <c r="R1371" i="9"/>
  <c r="AF1371" i="9"/>
  <c r="AW1371" i="9"/>
  <c r="AO1371" i="9"/>
  <c r="AG1371" i="9"/>
  <c r="Y1371" i="9"/>
  <c r="Q1371" i="9"/>
  <c r="P1371" i="9"/>
  <c r="AU1371" i="9"/>
  <c r="AM1371" i="9"/>
  <c r="AE1371" i="9"/>
  <c r="W1371" i="9"/>
  <c r="F1373" i="9"/>
  <c r="L1372" i="9"/>
  <c r="K1372" i="9"/>
  <c r="J1372" i="9"/>
  <c r="AC1368" i="9"/>
  <c r="C882" i="1"/>
  <c r="C883" i="1" s="1"/>
  <c r="C884" i="1"/>
  <c r="BF1180" i="9" s="1"/>
  <c r="BF1181" i="9" s="1"/>
  <c r="BF1222" i="9" s="1"/>
  <c r="B30" i="11" s="1"/>
  <c r="BJ1181" i="9"/>
  <c r="BK1181" i="9"/>
  <c r="BM1181" i="9"/>
  <c r="BO1181" i="9"/>
  <c r="BL1181" i="9"/>
  <c r="AA1180" i="9"/>
  <c r="BS1180" i="9" s="1"/>
  <c r="BQ1181" i="9"/>
  <c r="L1183" i="9"/>
  <c r="F1184" i="9"/>
  <c r="K1183" i="9"/>
  <c r="J1183" i="9"/>
  <c r="AU1182" i="9"/>
  <c r="AM1182" i="9"/>
  <c r="AE1182" i="9"/>
  <c r="W1182" i="9"/>
  <c r="BO1182" i="9" s="1"/>
  <c r="O1182" i="9"/>
  <c r="AF1182" i="9"/>
  <c r="BB1182" i="9"/>
  <c r="AT1182" i="9"/>
  <c r="AL1182" i="9"/>
  <c r="AD1182" i="9"/>
  <c r="V1182" i="9"/>
  <c r="BN1182" i="9" s="1"/>
  <c r="P1182" i="9"/>
  <c r="BA1182" i="9"/>
  <c r="AS1182" i="9"/>
  <c r="AK1182" i="9"/>
  <c r="AC1182" i="9"/>
  <c r="U1182" i="9"/>
  <c r="BM1182" i="9" s="1"/>
  <c r="AV1182" i="9"/>
  <c r="AZ1182" i="9"/>
  <c r="AR1182" i="9"/>
  <c r="AJ1182" i="9"/>
  <c r="AB1182" i="9"/>
  <c r="T1182" i="9"/>
  <c r="BL1182" i="9" s="1"/>
  <c r="AY1182" i="9"/>
  <c r="AQ1182" i="9"/>
  <c r="AI1182" i="9"/>
  <c r="AA1182" i="9"/>
  <c r="S1182" i="9"/>
  <c r="BK1182" i="9" s="1"/>
  <c r="AX1182" i="9"/>
  <c r="AP1182" i="9"/>
  <c r="AH1182" i="9"/>
  <c r="Z1182" i="9"/>
  <c r="BR1182" i="9" s="1"/>
  <c r="R1182" i="9"/>
  <c r="AN1182" i="9"/>
  <c r="AW1182" i="9"/>
  <c r="AO1182" i="9"/>
  <c r="AG1182" i="9"/>
  <c r="Y1182" i="9"/>
  <c r="BQ1182" i="9" s="1"/>
  <c r="Q1182" i="9"/>
  <c r="X1182" i="9"/>
  <c r="BP1182" i="9" s="1"/>
  <c r="CI335" i="9"/>
  <c r="CC335" i="9"/>
  <c r="BP805" i="9"/>
  <c r="BU992" i="9"/>
  <c r="BK993" i="9"/>
  <c r="BO993" i="9"/>
  <c r="BP993" i="9"/>
  <c r="E882" i="1"/>
  <c r="F882" i="1"/>
  <c r="E885" i="1"/>
  <c r="E884" i="1"/>
  <c r="BH1180" i="9" s="1"/>
  <c r="BH1181" i="9" s="1"/>
  <c r="D885" i="1"/>
  <c r="D884" i="1"/>
  <c r="BG1180" i="9" s="1"/>
  <c r="BG1181" i="9" s="1"/>
  <c r="F885" i="1"/>
  <c r="F884" i="1"/>
  <c r="BI1180" i="9" s="1"/>
  <c r="BI1181" i="9" s="1"/>
  <c r="D882" i="1"/>
  <c r="C885" i="1"/>
  <c r="BJ993" i="9"/>
  <c r="BQ993" i="9"/>
  <c r="BM993" i="9"/>
  <c r="BO806" i="9"/>
  <c r="BR993" i="9"/>
  <c r="BN993" i="9"/>
  <c r="BL993" i="9"/>
  <c r="AZ994" i="9"/>
  <c r="AR994" i="9"/>
  <c r="AJ994" i="9"/>
  <c r="AB994" i="9"/>
  <c r="BT994" i="9" s="1"/>
  <c r="T994" i="9"/>
  <c r="BL994" i="9" s="1"/>
  <c r="AY994" i="9"/>
  <c r="AQ994" i="9"/>
  <c r="AI994" i="9"/>
  <c r="AA994" i="9"/>
  <c r="BS994" i="9" s="1"/>
  <c r="S994" i="9"/>
  <c r="BK994" i="9" s="1"/>
  <c r="AX994" i="9"/>
  <c r="AP994" i="9"/>
  <c r="AH994" i="9"/>
  <c r="Z994" i="9"/>
  <c r="BR994" i="9" s="1"/>
  <c r="R994" i="9"/>
  <c r="AW994" i="9"/>
  <c r="AO994" i="9"/>
  <c r="AG994" i="9"/>
  <c r="Y994" i="9"/>
  <c r="BQ994" i="9" s="1"/>
  <c r="Q994" i="9"/>
  <c r="AV994" i="9"/>
  <c r="AN994" i="9"/>
  <c r="AF994" i="9"/>
  <c r="X994" i="9"/>
  <c r="BP994" i="9" s="1"/>
  <c r="P994" i="9"/>
  <c r="AU994" i="9"/>
  <c r="AM994" i="9"/>
  <c r="AE994" i="9"/>
  <c r="W994" i="9"/>
  <c r="BO994" i="9" s="1"/>
  <c r="O994" i="9"/>
  <c r="BA994" i="9"/>
  <c r="AS994" i="9"/>
  <c r="AK994" i="9"/>
  <c r="AC994" i="9"/>
  <c r="BU994" i="9" s="1"/>
  <c r="U994" i="9"/>
  <c r="BM994" i="9" s="1"/>
  <c r="BB994" i="9"/>
  <c r="AT994" i="9"/>
  <c r="V994" i="9"/>
  <c r="BN994" i="9" s="1"/>
  <c r="AL994" i="9"/>
  <c r="AD994" i="9"/>
  <c r="L996" i="9"/>
  <c r="K996" i="9"/>
  <c r="F997" i="9"/>
  <c r="J996" i="9"/>
  <c r="AD992" i="9"/>
  <c r="BV992" i="9" s="1"/>
  <c r="BT993" i="9"/>
  <c r="AU995" i="9"/>
  <c r="AM995" i="9"/>
  <c r="AE995" i="9"/>
  <c r="W995" i="9"/>
  <c r="BO995" i="9" s="1"/>
  <c r="BB995" i="9"/>
  <c r="AT995" i="9"/>
  <c r="AL995" i="9"/>
  <c r="AD995" i="9"/>
  <c r="BV995" i="9" s="1"/>
  <c r="V995" i="9"/>
  <c r="BN995" i="9" s="1"/>
  <c r="BA995" i="9"/>
  <c r="AS995" i="9"/>
  <c r="AK995" i="9"/>
  <c r="AC995" i="9"/>
  <c r="BU995" i="9" s="1"/>
  <c r="U995" i="9"/>
  <c r="BM995" i="9" s="1"/>
  <c r="AZ995" i="9"/>
  <c r="AR995" i="9"/>
  <c r="AJ995" i="9"/>
  <c r="AB995" i="9"/>
  <c r="BT995" i="9" s="1"/>
  <c r="T995" i="9"/>
  <c r="BL995" i="9" s="1"/>
  <c r="AY995" i="9"/>
  <c r="AQ995" i="9"/>
  <c r="AI995" i="9"/>
  <c r="AA995" i="9"/>
  <c r="BS995" i="9" s="1"/>
  <c r="S995" i="9"/>
  <c r="AX995" i="9"/>
  <c r="AP995" i="9"/>
  <c r="AH995" i="9"/>
  <c r="Z995" i="9"/>
  <c r="BR995" i="9" s="1"/>
  <c r="R995" i="9"/>
  <c r="AV995" i="9"/>
  <c r="AN995" i="9"/>
  <c r="AF995" i="9"/>
  <c r="X995" i="9"/>
  <c r="BP995" i="9" s="1"/>
  <c r="P995" i="9"/>
  <c r="AW995" i="9"/>
  <c r="AO995" i="9"/>
  <c r="AG995" i="9"/>
  <c r="Y995" i="9"/>
  <c r="BQ995" i="9" s="1"/>
  <c r="Q995" i="9"/>
  <c r="BL335" i="9"/>
  <c r="BS805" i="9"/>
  <c r="BJ805" i="9"/>
  <c r="BN806" i="9"/>
  <c r="BK805" i="9"/>
  <c r="BQ806" i="9"/>
  <c r="CL334" i="9"/>
  <c r="BK806" i="9"/>
  <c r="BW804" i="9"/>
  <c r="BS806" i="9"/>
  <c r="BT805" i="9"/>
  <c r="D749" i="1"/>
  <c r="D748" i="1"/>
  <c r="BG992" i="9" s="1"/>
  <c r="BG993" i="9" s="1"/>
  <c r="E749" i="1"/>
  <c r="E748" i="1"/>
  <c r="BH992" i="9" s="1"/>
  <c r="BH993" i="9" s="1"/>
  <c r="E746" i="1"/>
  <c r="F749" i="1"/>
  <c r="F748" i="1"/>
  <c r="BI992" i="9" s="1"/>
  <c r="BI993" i="9" s="1"/>
  <c r="D746" i="1"/>
  <c r="C749" i="1"/>
  <c r="C748" i="1"/>
  <c r="BF992" i="9" s="1"/>
  <c r="BF993" i="9" s="1"/>
  <c r="BF1034" i="9" s="1"/>
  <c r="B26" i="11" s="1"/>
  <c r="AU313" i="5" s="1" a="1"/>
  <c r="AU313" i="5" s="1"/>
  <c r="BU805" i="9"/>
  <c r="CG335" i="9"/>
  <c r="BR805" i="9"/>
  <c r="BM806" i="9"/>
  <c r="BP806" i="9"/>
  <c r="BR806" i="9"/>
  <c r="CD335" i="9"/>
  <c r="BL806" i="9"/>
  <c r="BV806" i="9"/>
  <c r="BU806" i="9"/>
  <c r="BT806" i="9"/>
  <c r="AF804" i="9"/>
  <c r="BX804" i="9" s="1"/>
  <c r="BV805" i="9"/>
  <c r="BW806" i="9"/>
  <c r="AX807" i="9"/>
  <c r="AP807" i="9"/>
  <c r="AT807" i="9"/>
  <c r="AK807" i="9"/>
  <c r="AC807" i="9"/>
  <c r="BU807" i="9" s="1"/>
  <c r="U807" i="9"/>
  <c r="BM807" i="9" s="1"/>
  <c r="BB807" i="9"/>
  <c r="AS807" i="9"/>
  <c r="AJ807" i="9"/>
  <c r="AB807" i="9"/>
  <c r="BT807" i="9" s="1"/>
  <c r="T807" i="9"/>
  <c r="BL807" i="9" s="1"/>
  <c r="BA807" i="9"/>
  <c r="AR807" i="9"/>
  <c r="AI807" i="9"/>
  <c r="AA807" i="9"/>
  <c r="BS807" i="9" s="1"/>
  <c r="S807" i="9"/>
  <c r="W807" i="9"/>
  <c r="BO807" i="9" s="1"/>
  <c r="AZ807" i="9"/>
  <c r="AQ807" i="9"/>
  <c r="AH807" i="9"/>
  <c r="Z807" i="9"/>
  <c r="BR807" i="9" s="1"/>
  <c r="R807" i="9"/>
  <c r="AV807" i="9"/>
  <c r="AY807" i="9"/>
  <c r="AO807" i="9"/>
  <c r="AG807" i="9"/>
  <c r="Y807" i="9"/>
  <c r="BQ807" i="9" s="1"/>
  <c r="Q807" i="9"/>
  <c r="AE807" i="9"/>
  <c r="BW807" i="9" s="1"/>
  <c r="AW807" i="9"/>
  <c r="AN807" i="9"/>
  <c r="AF807" i="9"/>
  <c r="BX807" i="9" s="1"/>
  <c r="X807" i="9"/>
  <c r="BP807" i="9" s="1"/>
  <c r="P807" i="9"/>
  <c r="AM807" i="9"/>
  <c r="AU807" i="9"/>
  <c r="AL807" i="9"/>
  <c r="AD807" i="9"/>
  <c r="BV807" i="9" s="1"/>
  <c r="V807" i="9"/>
  <c r="BN807" i="9" s="1"/>
  <c r="K808" i="9"/>
  <c r="F809" i="9"/>
  <c r="L808" i="9"/>
  <c r="J808" i="9"/>
  <c r="CD146" i="9"/>
  <c r="BW147" i="9"/>
  <c r="CJ335" i="9"/>
  <c r="CB147" i="9"/>
  <c r="BZ147" i="9"/>
  <c r="BT147" i="9"/>
  <c r="BL147" i="9"/>
  <c r="BU335" i="9"/>
  <c r="BS147" i="9"/>
  <c r="BK147" i="9"/>
  <c r="D610" i="1"/>
  <c r="E610" i="1"/>
  <c r="BG804" i="9"/>
  <c r="BH806" i="9" s="1"/>
  <c r="C610" i="1"/>
  <c r="C611" i="1" s="1"/>
  <c r="C614" i="1" s="1"/>
  <c r="BI804" i="9"/>
  <c r="BI805" i="9" s="1"/>
  <c r="F610" i="1"/>
  <c r="BF804" i="9"/>
  <c r="BF805" i="9" s="1"/>
  <c r="BF846" i="9" s="1"/>
  <c r="B22" i="11" s="1"/>
  <c r="BH804" i="9"/>
  <c r="BH805" i="9" s="1"/>
  <c r="BO147" i="9"/>
  <c r="CF335" i="9"/>
  <c r="BY335" i="9"/>
  <c r="BY147" i="9"/>
  <c r="BJ335" i="9"/>
  <c r="BO335" i="9"/>
  <c r="CB335" i="9"/>
  <c r="BR147" i="9"/>
  <c r="BK335" i="9"/>
  <c r="BW335" i="9"/>
  <c r="BX147" i="9"/>
  <c r="CA147" i="9"/>
  <c r="BJ147" i="9"/>
  <c r="BQ147" i="9"/>
  <c r="BM335" i="9"/>
  <c r="BS335" i="9"/>
  <c r="BP335" i="9"/>
  <c r="BR335" i="9"/>
  <c r="BU147" i="9"/>
  <c r="BN147" i="9"/>
  <c r="BV147" i="9"/>
  <c r="BV335" i="9"/>
  <c r="BP147" i="9"/>
  <c r="BM147" i="9"/>
  <c r="CA335" i="9"/>
  <c r="BX335" i="9"/>
  <c r="BT335" i="9"/>
  <c r="CE335" i="9"/>
  <c r="CK335" i="9"/>
  <c r="AU334" i="9"/>
  <c r="CM334" i="9" s="1"/>
  <c r="F338" i="9"/>
  <c r="L337" i="9"/>
  <c r="K337" i="9"/>
  <c r="J337" i="9"/>
  <c r="BA336" i="9"/>
  <c r="AS336" i="9"/>
  <c r="CK336" i="9" s="1"/>
  <c r="AK336" i="9"/>
  <c r="CC336" i="9" s="1"/>
  <c r="AC336" i="9"/>
  <c r="BU336" i="9" s="1"/>
  <c r="U336" i="9"/>
  <c r="BM336" i="9" s="1"/>
  <c r="AZ336" i="9"/>
  <c r="AR336" i="9"/>
  <c r="CJ336" i="9" s="1"/>
  <c r="AJ336" i="9"/>
  <c r="CB336" i="9" s="1"/>
  <c r="AB336" i="9"/>
  <c r="BT336" i="9" s="1"/>
  <c r="T336" i="9"/>
  <c r="BL336" i="9" s="1"/>
  <c r="W336" i="9"/>
  <c r="BO336" i="9" s="1"/>
  <c r="AY336" i="9"/>
  <c r="AQ336" i="9"/>
  <c r="CI336" i="9" s="1"/>
  <c r="AI336" i="9"/>
  <c r="CA336" i="9" s="1"/>
  <c r="AA336" i="9"/>
  <c r="BS336" i="9" s="1"/>
  <c r="S336" i="9"/>
  <c r="BK336" i="9" s="1"/>
  <c r="AX336" i="9"/>
  <c r="AP336" i="9"/>
  <c r="CH336" i="9" s="1"/>
  <c r="AH336" i="9"/>
  <c r="BZ336" i="9" s="1"/>
  <c r="Z336" i="9"/>
  <c r="BR336" i="9" s="1"/>
  <c r="R336" i="9"/>
  <c r="AU336" i="9"/>
  <c r="O336" i="9"/>
  <c r="AW336" i="9"/>
  <c r="AO336" i="9"/>
  <c r="CG336" i="9" s="1"/>
  <c r="AG336" i="9"/>
  <c r="BY336" i="9" s="1"/>
  <c r="Y336" i="9"/>
  <c r="BQ336" i="9" s="1"/>
  <c r="Q336" i="9"/>
  <c r="AM336" i="9"/>
  <c r="CE336" i="9" s="1"/>
  <c r="AV336" i="9"/>
  <c r="AN336" i="9"/>
  <c r="CF336" i="9" s="1"/>
  <c r="AF336" i="9"/>
  <c r="BX336" i="9" s="1"/>
  <c r="X336" i="9"/>
  <c r="BP336" i="9" s="1"/>
  <c r="P336" i="9"/>
  <c r="AE336" i="9"/>
  <c r="BW336" i="9" s="1"/>
  <c r="BB336" i="9"/>
  <c r="AT336" i="9"/>
  <c r="CL336" i="9" s="1"/>
  <c r="AL336" i="9"/>
  <c r="CD336" i="9" s="1"/>
  <c r="AD336" i="9"/>
  <c r="BV336" i="9" s="1"/>
  <c r="V336" i="9"/>
  <c r="BN336" i="9" s="1"/>
  <c r="F270" i="1"/>
  <c r="C270" i="1"/>
  <c r="C271" i="1" s="1"/>
  <c r="C274" i="1" s="1"/>
  <c r="BF334" i="9"/>
  <c r="BF335" i="9" s="1"/>
  <c r="BF376" i="9" s="1"/>
  <c r="B12" i="11" s="1"/>
  <c r="BG334" i="9"/>
  <c r="BG335" i="9" s="1"/>
  <c r="BI334" i="9"/>
  <c r="BI335" i="9" s="1"/>
  <c r="BH334" i="9"/>
  <c r="BH335" i="9" s="1"/>
  <c r="D270" i="1"/>
  <c r="E270" i="1"/>
  <c r="AM146" i="9"/>
  <c r="CE146" i="9" s="1"/>
  <c r="L149" i="9"/>
  <c r="K149" i="9"/>
  <c r="J149" i="9"/>
  <c r="F150" i="9"/>
  <c r="BB148" i="9"/>
  <c r="AT148" i="9"/>
  <c r="AL148" i="9"/>
  <c r="CD148" i="9" s="1"/>
  <c r="AD148" i="9"/>
  <c r="BV148" i="9" s="1"/>
  <c r="V148" i="9"/>
  <c r="BN148" i="9" s="1"/>
  <c r="BA148" i="9"/>
  <c r="AS148" i="9"/>
  <c r="AK148" i="9"/>
  <c r="CC148" i="9" s="1"/>
  <c r="AC148" i="9"/>
  <c r="BU148" i="9" s="1"/>
  <c r="U148" i="9"/>
  <c r="BM148" i="9" s="1"/>
  <c r="P148" i="9"/>
  <c r="AZ148" i="9"/>
  <c r="AR148" i="9"/>
  <c r="AJ148" i="9"/>
  <c r="CB148" i="9" s="1"/>
  <c r="AB148" i="9"/>
  <c r="BT148" i="9" s="1"/>
  <c r="T148" i="9"/>
  <c r="BL148" i="9" s="1"/>
  <c r="AN148" i="9"/>
  <c r="AY148" i="9"/>
  <c r="AQ148" i="9"/>
  <c r="AI148" i="9"/>
  <c r="CA148" i="9" s="1"/>
  <c r="AA148" i="9"/>
  <c r="BS148" i="9" s="1"/>
  <c r="S148" i="9"/>
  <c r="BK148" i="9" s="1"/>
  <c r="AX148" i="9"/>
  <c r="AP148" i="9"/>
  <c r="AH148" i="9"/>
  <c r="BZ148" i="9" s="1"/>
  <c r="Z148" i="9"/>
  <c r="BR148" i="9" s="1"/>
  <c r="R148" i="9"/>
  <c r="X148" i="9"/>
  <c r="BP148" i="9" s="1"/>
  <c r="AW148" i="9"/>
  <c r="AO148" i="9"/>
  <c r="AG148" i="9"/>
  <c r="BY148" i="9" s="1"/>
  <c r="Y148" i="9"/>
  <c r="BQ148" i="9" s="1"/>
  <c r="Q148" i="9"/>
  <c r="AV148" i="9"/>
  <c r="AU148" i="9"/>
  <c r="AM148" i="9"/>
  <c r="AE148" i="9"/>
  <c r="BW148" i="9" s="1"/>
  <c r="W148" i="9"/>
  <c r="BO148" i="9" s="1"/>
  <c r="O148" i="9"/>
  <c r="AF148" i="9"/>
  <c r="BX148" i="9" s="1"/>
  <c r="CC147" i="9"/>
  <c r="D134" i="1"/>
  <c r="F134" i="1"/>
  <c r="BG146" i="9"/>
  <c r="BG147" i="9" s="1"/>
  <c r="BH146" i="9"/>
  <c r="BH147" i="9" s="1"/>
  <c r="BI146" i="9"/>
  <c r="BI147" i="9" s="1"/>
  <c r="E134" i="1"/>
  <c r="C134" i="1"/>
  <c r="C135" i="1" s="1"/>
  <c r="C138" i="1" s="1"/>
  <c r="G109" i="5"/>
  <c r="G91" i="5"/>
  <c r="AW91" i="5" s="1" a="1"/>
  <c r="AW91" i="5" s="1"/>
  <c r="G126" i="5"/>
  <c r="G176" i="5"/>
  <c r="G159" i="5"/>
  <c r="G142" i="5"/>
  <c r="G125" i="5"/>
  <c r="G108" i="5"/>
  <c r="G94" i="5"/>
  <c r="G74" i="5"/>
  <c r="G57" i="5"/>
  <c r="G175" i="5"/>
  <c r="F182" i="5"/>
  <c r="G179" i="5"/>
  <c r="G178" i="5"/>
  <c r="AW178" i="5" s="1" a="1"/>
  <c r="AW178" i="5" s="1"/>
  <c r="G177" i="5"/>
  <c r="F165" i="5"/>
  <c r="G158" i="5"/>
  <c r="G162" i="5"/>
  <c r="G161" i="5"/>
  <c r="G160" i="5"/>
  <c r="F148" i="5"/>
  <c r="G141" i="5"/>
  <c r="G144" i="5"/>
  <c r="AW144" i="5" s="1" a="1"/>
  <c r="AW144" i="5" s="1"/>
  <c r="G145" i="5"/>
  <c r="G143" i="5"/>
  <c r="G124" i="5"/>
  <c r="F131" i="5"/>
  <c r="G128" i="5"/>
  <c r="G127" i="5"/>
  <c r="AW127" i="5" s="1" a="1"/>
  <c r="AW127" i="5" s="1"/>
  <c r="G111" i="5"/>
  <c r="G110" i="5"/>
  <c r="G107" i="5"/>
  <c r="F114" i="5"/>
  <c r="F97" i="5"/>
  <c r="G90" i="5"/>
  <c r="G93" i="5"/>
  <c r="G92" i="5"/>
  <c r="AW92" i="5" s="1" a="1"/>
  <c r="AW92" i="5" s="1"/>
  <c r="G73" i="5"/>
  <c r="F80" i="5"/>
  <c r="G77" i="5"/>
  <c r="G76" i="5"/>
  <c r="G75" i="5"/>
  <c r="G56" i="5"/>
  <c r="F63" i="5"/>
  <c r="G60" i="5"/>
  <c r="G59" i="5"/>
  <c r="G58" i="5"/>
  <c r="G43" i="5"/>
  <c r="G42" i="5"/>
  <c r="G41" i="5"/>
  <c r="G40" i="5"/>
  <c r="F46" i="5"/>
  <c r="G39" i="5"/>
  <c r="G26" i="5"/>
  <c r="G23" i="5"/>
  <c r="G25" i="5"/>
  <c r="G24" i="5"/>
  <c r="G22" i="5"/>
  <c r="N604" i="5" l="1"/>
  <c r="O604" i="5" s="1"/>
  <c r="M607" i="5"/>
  <c r="N603" i="5"/>
  <c r="BD603" i="5" s="1" a="1"/>
  <c r="BD603" i="5" s="1"/>
  <c r="N600" i="5"/>
  <c r="O603" i="5" s="1"/>
  <c r="BE603" i="5" s="1" a="1"/>
  <c r="BE603" i="5" s="1"/>
  <c r="N584" i="5"/>
  <c r="N587" i="5"/>
  <c r="N585" i="5"/>
  <c r="M590" i="5"/>
  <c r="N583" i="5"/>
  <c r="O586" i="5" s="1"/>
  <c r="BE586" i="5" s="1" a="1"/>
  <c r="BE586" i="5" s="1"/>
  <c r="N245" i="5"/>
  <c r="M250" i="5"/>
  <c r="N244" i="5"/>
  <c r="N243" i="5"/>
  <c r="N246" i="5"/>
  <c r="BD246" i="5" s="1" a="1"/>
  <c r="BD246" i="5" s="1"/>
  <c r="N247" i="5"/>
  <c r="M284" i="5"/>
  <c r="N566" i="5"/>
  <c r="N601" i="5"/>
  <c r="N737" i="5"/>
  <c r="N668" i="5"/>
  <c r="N570" i="5"/>
  <c r="N789" i="5"/>
  <c r="N706" i="5"/>
  <c r="N672" i="5"/>
  <c r="N671" i="5"/>
  <c r="BD671" i="5" s="1" a="1"/>
  <c r="BD671" i="5" s="1"/>
  <c r="N670" i="5"/>
  <c r="M675" i="5"/>
  <c r="N669" i="5"/>
  <c r="N619" i="5"/>
  <c r="M556" i="5"/>
  <c r="N568" i="5"/>
  <c r="N362" i="5"/>
  <c r="M403" i="5"/>
  <c r="N363" i="5"/>
  <c r="N366" i="5"/>
  <c r="N398" i="5"/>
  <c r="N280" i="5"/>
  <c r="N278" i="5"/>
  <c r="N281" i="5"/>
  <c r="M216" i="5"/>
  <c r="N788" i="5"/>
  <c r="N790" i="5"/>
  <c r="N791" i="5"/>
  <c r="M794" i="5"/>
  <c r="N787" i="5"/>
  <c r="O790" i="5" s="1"/>
  <c r="N738" i="5"/>
  <c r="N618" i="5"/>
  <c r="N551" i="5"/>
  <c r="M573" i="5"/>
  <c r="N553" i="5"/>
  <c r="N569" i="5"/>
  <c r="BD569" i="5" s="1" a="1"/>
  <c r="BD569" i="5" s="1"/>
  <c r="N550" i="5"/>
  <c r="N567" i="5"/>
  <c r="N552" i="5"/>
  <c r="N549" i="5"/>
  <c r="N364" i="5"/>
  <c r="O364" i="5" s="1"/>
  <c r="M369" i="5"/>
  <c r="N365" i="5"/>
  <c r="N396" i="5"/>
  <c r="N277" i="5"/>
  <c r="N279" i="5"/>
  <c r="N211" i="5"/>
  <c r="N400" i="5"/>
  <c r="N621" i="5"/>
  <c r="N617" i="5"/>
  <c r="N399" i="5"/>
  <c r="BD399" i="5" s="1" a="1"/>
  <c r="BD399" i="5" s="1"/>
  <c r="N736" i="5"/>
  <c r="M743" i="5"/>
  <c r="N740" i="5"/>
  <c r="N620" i="5"/>
  <c r="BD620" i="5" s="1" a="1"/>
  <c r="BD620" i="5" s="1"/>
  <c r="N397" i="5"/>
  <c r="N210" i="5"/>
  <c r="N739" i="5"/>
  <c r="M624" i="5"/>
  <c r="N704" i="5"/>
  <c r="M301" i="5"/>
  <c r="N705" i="5"/>
  <c r="N298" i="5"/>
  <c r="N702" i="5"/>
  <c r="M709" i="5"/>
  <c r="N295" i="5"/>
  <c r="N703" i="5"/>
  <c r="N209" i="5"/>
  <c r="N348" i="5"/>
  <c r="BD348" i="5" s="1" a="1"/>
  <c r="BD348" i="5" s="1"/>
  <c r="N294" i="5"/>
  <c r="N297" i="5"/>
  <c r="BD297" i="5" s="1" a="1"/>
  <c r="BD297" i="5" s="1"/>
  <c r="N296" i="5"/>
  <c r="N213" i="5"/>
  <c r="N212" i="5"/>
  <c r="BD212" i="5" s="1" a="1"/>
  <c r="BD212" i="5" s="1"/>
  <c r="BW872" i="5" a="1"/>
  <c r="BW872" i="5" s="1"/>
  <c r="BW855" i="5" a="1"/>
  <c r="BW855" i="5" s="1"/>
  <c r="AD45" i="11"/>
  <c r="BV889" i="5" a="1"/>
  <c r="BV889" i="5" s="1"/>
  <c r="AZ316" i="5" a="1"/>
  <c r="AZ316" i="5" s="1"/>
  <c r="AZ282" i="5" a="1"/>
  <c r="AZ282" i="5" s="1"/>
  <c r="AZ333" i="5" a="1"/>
  <c r="AZ333" i="5" s="1"/>
  <c r="AZ299" i="5" a="1"/>
  <c r="AZ299" i="5" s="1"/>
  <c r="AZ350" i="5" a="1"/>
  <c r="AZ350" i="5" s="1"/>
  <c r="M352" i="5"/>
  <c r="N346" i="5"/>
  <c r="N332" i="5"/>
  <c r="N347" i="5"/>
  <c r="N330" i="5"/>
  <c r="N328" i="5"/>
  <c r="N349" i="5"/>
  <c r="M335" i="5"/>
  <c r="N329" i="5"/>
  <c r="N331" i="5"/>
  <c r="BD331" i="5" s="1" a="1"/>
  <c r="BD331" i="5" s="1"/>
  <c r="N637" i="5"/>
  <c r="BD637" i="5" s="1" a="1"/>
  <c r="BD637" i="5" s="1"/>
  <c r="N635" i="5"/>
  <c r="M641" i="5"/>
  <c r="N804" i="5"/>
  <c r="BD804" i="5" s="1" a="1"/>
  <c r="BD804" i="5" s="1"/>
  <c r="N805" i="5"/>
  <c r="N807" i="5"/>
  <c r="M811" i="5"/>
  <c r="N841" i="5"/>
  <c r="N806" i="5"/>
  <c r="N808" i="5"/>
  <c r="N821" i="5"/>
  <c r="BD821" i="5" s="1" a="1"/>
  <c r="BD821" i="5" s="1"/>
  <c r="N380" i="5"/>
  <c r="N634" i="5"/>
  <c r="N638" i="5"/>
  <c r="N824" i="5"/>
  <c r="N518" i="5"/>
  <c r="BD518" i="5" s="1" a="1"/>
  <c r="BD518" i="5" s="1"/>
  <c r="N688" i="5"/>
  <c r="BD688" i="5" s="1" a="1"/>
  <c r="BD688" i="5" s="1"/>
  <c r="N532" i="5"/>
  <c r="N840" i="5"/>
  <c r="N838" i="5"/>
  <c r="BD838" i="5" s="1" a="1"/>
  <c r="BD838" i="5" s="1"/>
  <c r="M845" i="5"/>
  <c r="N842" i="5"/>
  <c r="N825" i="5"/>
  <c r="N823" i="5"/>
  <c r="N774" i="5"/>
  <c r="M692" i="5"/>
  <c r="N535" i="5"/>
  <c r="BD535" i="5" s="1" a="1"/>
  <c r="BD535" i="5" s="1"/>
  <c r="N501" i="5"/>
  <c r="BD501" i="5" s="1" a="1"/>
  <c r="BD501" i="5" s="1"/>
  <c r="N466" i="5"/>
  <c r="N451" i="5"/>
  <c r="N430" i="5"/>
  <c r="O245" i="5"/>
  <c r="N230" i="5"/>
  <c r="I181" i="5"/>
  <c r="I147" i="5"/>
  <c r="I130" i="5"/>
  <c r="I113" i="5"/>
  <c r="I96" i="5"/>
  <c r="I62" i="5"/>
  <c r="I45" i="5"/>
  <c r="I28" i="5"/>
  <c r="AF28" i="5"/>
  <c r="BU28" i="5" a="1"/>
  <c r="BU28" i="5" s="1"/>
  <c r="N229" i="5"/>
  <c r="BD229" i="5" s="1" a="1"/>
  <c r="BD229" i="5" s="1"/>
  <c r="N433" i="5"/>
  <c r="BD433" i="5" s="1" a="1"/>
  <c r="BD433" i="5" s="1"/>
  <c r="N689" i="5"/>
  <c r="N519" i="5"/>
  <c r="N839" i="5"/>
  <c r="N448" i="5"/>
  <c r="O587" i="5"/>
  <c r="N636" i="5"/>
  <c r="N772" i="5"/>
  <c r="O416" i="5"/>
  <c r="BE416" i="5" s="1" a="1"/>
  <c r="BE416" i="5" s="1"/>
  <c r="N533" i="5"/>
  <c r="N822" i="5"/>
  <c r="N226" i="5"/>
  <c r="BC821" i="5" a="1"/>
  <c r="BC821" i="5" s="1"/>
  <c r="M828" i="5"/>
  <c r="O756" i="5"/>
  <c r="N345" i="5"/>
  <c r="CD385" i="9"/>
  <c r="CB573" i="9"/>
  <c r="AZ503" i="5" a="1"/>
  <c r="AZ503" i="5" s="1"/>
  <c r="AZ486" i="5" a="1"/>
  <c r="AZ486" i="5" s="1"/>
  <c r="AZ384" i="5" a="1"/>
  <c r="AZ384" i="5" s="1"/>
  <c r="AZ197" i="5" a="1"/>
  <c r="AZ197" i="5" s="1"/>
  <c r="AZ401" i="5" a="1"/>
  <c r="AZ401" i="5" s="1"/>
  <c r="AZ265" i="5" a="1"/>
  <c r="AZ265" i="5" s="1"/>
  <c r="AZ214" i="5" a="1"/>
  <c r="AZ214" i="5" s="1"/>
  <c r="AZ231" i="5" a="1"/>
  <c r="AZ231" i="5" s="1"/>
  <c r="AZ418" i="5" a="1"/>
  <c r="AZ418" i="5" s="1"/>
  <c r="AZ248" i="5" a="1"/>
  <c r="AZ248" i="5" s="1"/>
  <c r="AZ673" i="5" a="1"/>
  <c r="AZ673" i="5" s="1"/>
  <c r="AZ367" i="5" a="1"/>
  <c r="AZ367" i="5" s="1"/>
  <c r="AZ435" i="5" a="1"/>
  <c r="AZ435" i="5" s="1"/>
  <c r="AZ656" i="5" a="1"/>
  <c r="AZ656" i="5" s="1"/>
  <c r="AZ520" i="5" a="1"/>
  <c r="AZ520" i="5" s="1"/>
  <c r="AZ588" i="5" a="1"/>
  <c r="AZ588" i="5" s="1"/>
  <c r="AZ651" i="5" a="1"/>
  <c r="AZ651" i="5" s="1"/>
  <c r="AZ690" i="5" a="1"/>
  <c r="AZ690" i="5" s="1"/>
  <c r="AZ554" i="5" a="1"/>
  <c r="AZ554" i="5" s="1"/>
  <c r="AZ639" i="5" a="1"/>
  <c r="AZ639" i="5" s="1"/>
  <c r="AZ537" i="5" a="1"/>
  <c r="AZ537" i="5" s="1"/>
  <c r="AZ452" i="5" a="1"/>
  <c r="AZ452" i="5" s="1"/>
  <c r="AZ605" i="5" a="1"/>
  <c r="AZ605" i="5" s="1"/>
  <c r="AZ469" i="5" a="1"/>
  <c r="AZ469" i="5" s="1"/>
  <c r="AZ622" i="5" a="1"/>
  <c r="AZ622" i="5" s="1"/>
  <c r="AZ571" i="5" a="1"/>
  <c r="AZ571" i="5" s="1"/>
  <c r="AZ668" i="5" a="1"/>
  <c r="AZ668" i="5" s="1"/>
  <c r="AZ685" i="5" a="1"/>
  <c r="AZ685" i="5" s="1"/>
  <c r="AZ180" i="5" a="1"/>
  <c r="AZ180" i="5" s="1"/>
  <c r="AZ146" i="5" a="1"/>
  <c r="AZ146" i="5" s="1"/>
  <c r="AZ129" i="5" a="1"/>
  <c r="AZ129" i="5" s="1"/>
  <c r="AZ95" i="5" a="1"/>
  <c r="AZ95" i="5" s="1"/>
  <c r="AX278" i="5" a="1"/>
  <c r="AX278" i="5" s="1"/>
  <c r="AX294" i="5" a="1"/>
  <c r="AX294" i="5" s="1"/>
  <c r="AX295" i="5" a="1"/>
  <c r="AX295" i="5" s="1"/>
  <c r="AX329" i="5" a="1"/>
  <c r="AX329" i="5" s="1"/>
  <c r="AX277" i="5" a="1"/>
  <c r="AX277" i="5" s="1"/>
  <c r="AX707" i="5" a="1"/>
  <c r="AX707" i="5" s="1"/>
  <c r="AX724" i="5" a="1"/>
  <c r="AX724" i="5" s="1"/>
  <c r="AX741" i="5" a="1"/>
  <c r="AX741" i="5" s="1"/>
  <c r="AX346" i="5" a="1"/>
  <c r="AX346" i="5" s="1"/>
  <c r="AE46" i="11"/>
  <c r="D747" i="1"/>
  <c r="BF146" i="9"/>
  <c r="BF147" i="9" s="1"/>
  <c r="AU753" i="5" a="1"/>
  <c r="AU753" i="5" s="1"/>
  <c r="AU702" i="5" a="1"/>
  <c r="AU702" i="5" s="1"/>
  <c r="AU517" i="5" a="1"/>
  <c r="AU517" i="5" s="1"/>
  <c r="AU22" i="5" a="1"/>
  <c r="AU22" i="5" s="1"/>
  <c r="M777" i="5"/>
  <c r="N770" i="5"/>
  <c r="N771" i="5"/>
  <c r="N773" i="5"/>
  <c r="O754" i="5"/>
  <c r="O755" i="5"/>
  <c r="O757" i="5"/>
  <c r="O720" i="5"/>
  <c r="O721" i="5"/>
  <c r="O723" i="5"/>
  <c r="O722" i="5"/>
  <c r="N760" i="5"/>
  <c r="O753" i="5"/>
  <c r="N726" i="5"/>
  <c r="O719" i="5"/>
  <c r="V707" i="5"/>
  <c r="BD704" i="5" a="1"/>
  <c r="BD704" i="5" s="1"/>
  <c r="N685" i="5"/>
  <c r="N686" i="5"/>
  <c r="N687" i="5"/>
  <c r="N653" i="5"/>
  <c r="N534" i="5"/>
  <c r="N536" i="5"/>
  <c r="M539" i="5"/>
  <c r="N517" i="5"/>
  <c r="M522" i="5"/>
  <c r="N515" i="5"/>
  <c r="N516" i="5"/>
  <c r="M658" i="5"/>
  <c r="N651" i="5"/>
  <c r="N652" i="5"/>
  <c r="N655" i="5"/>
  <c r="N654" i="5"/>
  <c r="BD654" i="5" s="1" a="1"/>
  <c r="BD654" i="5" s="1"/>
  <c r="O600" i="5"/>
  <c r="N499" i="5"/>
  <c r="N467" i="5"/>
  <c r="BD467" i="5" s="1" a="1"/>
  <c r="BD467" i="5" s="1"/>
  <c r="N465" i="5"/>
  <c r="M471" i="5"/>
  <c r="N464" i="5"/>
  <c r="N468" i="5"/>
  <c r="N431" i="5"/>
  <c r="M437" i="5"/>
  <c r="N434" i="5"/>
  <c r="N432" i="5"/>
  <c r="O415" i="5"/>
  <c r="O414" i="5"/>
  <c r="N383" i="5"/>
  <c r="N382" i="5"/>
  <c r="BD382" i="5" s="1" a="1"/>
  <c r="BD382" i="5" s="1"/>
  <c r="N381" i="5"/>
  <c r="O278" i="5"/>
  <c r="O262" i="5"/>
  <c r="O247" i="5"/>
  <c r="O246" i="5"/>
  <c r="BE246" i="5" s="1" a="1"/>
  <c r="BE246" i="5" s="1"/>
  <c r="M233" i="5"/>
  <c r="N227" i="5"/>
  <c r="N228" i="5"/>
  <c r="O196" i="5"/>
  <c r="M505" i="5"/>
  <c r="N498" i="5"/>
  <c r="N500" i="5"/>
  <c r="N502" i="5"/>
  <c r="M488" i="5"/>
  <c r="N481" i="5"/>
  <c r="N482" i="5"/>
  <c r="N484" i="5"/>
  <c r="BD484" i="5" s="1" a="1"/>
  <c r="BD484" i="5" s="1"/>
  <c r="N483" i="5"/>
  <c r="N485" i="5"/>
  <c r="N449" i="5"/>
  <c r="N447" i="5"/>
  <c r="M454" i="5"/>
  <c r="N450" i="5"/>
  <c r="BD450" i="5" s="1" a="1"/>
  <c r="BD450" i="5" s="1"/>
  <c r="O417" i="5"/>
  <c r="N420" i="5"/>
  <c r="O413" i="5"/>
  <c r="N379" i="5"/>
  <c r="M386" i="5"/>
  <c r="N284" i="5"/>
  <c r="O277" i="5"/>
  <c r="O279" i="5"/>
  <c r="O263" i="5"/>
  <c r="BE263" i="5" s="1" a="1"/>
  <c r="BE263" i="5" s="1"/>
  <c r="O264" i="5"/>
  <c r="O261" i="5"/>
  <c r="N267" i="5"/>
  <c r="O260" i="5"/>
  <c r="O244" i="5"/>
  <c r="N250" i="5"/>
  <c r="O243" i="5"/>
  <c r="W197" i="5"/>
  <c r="O194" i="5"/>
  <c r="O195" i="5"/>
  <c r="BE195" i="5" s="1" a="1"/>
  <c r="BE195" i="5" s="1"/>
  <c r="O192" i="5"/>
  <c r="N199" i="5"/>
  <c r="O193" i="5"/>
  <c r="I180" i="5"/>
  <c r="AY180" i="5" s="1" a="1"/>
  <c r="AY180" i="5" s="1"/>
  <c r="AX180" i="5" a="1"/>
  <c r="AX180" i="5" s="1"/>
  <c r="I129" i="5"/>
  <c r="AY129" i="5" s="1" a="1"/>
  <c r="AY129" i="5" s="1"/>
  <c r="AX129" i="5" a="1"/>
  <c r="AX129" i="5" s="1"/>
  <c r="I95" i="5"/>
  <c r="AY95" i="5" s="1" a="1"/>
  <c r="AY95" i="5" s="1"/>
  <c r="AX95" i="5" a="1"/>
  <c r="AX95" i="5" s="1"/>
  <c r="BS1415" i="9"/>
  <c r="BV1419" i="9" s="1"/>
  <c r="AB1415" i="9"/>
  <c r="CB620" i="9"/>
  <c r="BZ616" i="9"/>
  <c r="AI616" i="9"/>
  <c r="CA619" i="9"/>
  <c r="BY617" i="9"/>
  <c r="BZ618" i="9"/>
  <c r="BZ569" i="9"/>
  <c r="AI569" i="9"/>
  <c r="BY570" i="9"/>
  <c r="CA572" i="9"/>
  <c r="BZ571" i="9"/>
  <c r="AU1704" i="9"/>
  <c r="AM1704" i="9"/>
  <c r="AE1704" i="9"/>
  <c r="BW1704" i="9" s="1"/>
  <c r="W1704" i="9"/>
  <c r="BO1704" i="9" s="1"/>
  <c r="AZ1704" i="9"/>
  <c r="AR1704" i="9"/>
  <c r="AJ1704" i="9"/>
  <c r="CB1704" i="9" s="1"/>
  <c r="AB1704" i="9"/>
  <c r="BT1704" i="9" s="1"/>
  <c r="T1704" i="9"/>
  <c r="BL1704" i="9" s="1"/>
  <c r="BL1739" i="9" s="1"/>
  <c r="H41" i="11" s="1"/>
  <c r="AY1704" i="9"/>
  <c r="AQ1704" i="9"/>
  <c r="AI1704" i="9"/>
  <c r="CA1704" i="9" s="1"/>
  <c r="AA1704" i="9"/>
  <c r="BS1704" i="9" s="1"/>
  <c r="AX1704" i="9"/>
  <c r="AP1704" i="9"/>
  <c r="AH1704" i="9"/>
  <c r="BZ1704" i="9" s="1"/>
  <c r="Z1704" i="9"/>
  <c r="BR1704" i="9" s="1"/>
  <c r="BA1704" i="9"/>
  <c r="AK1704" i="9"/>
  <c r="U1704" i="9"/>
  <c r="BM1704" i="9" s="1"/>
  <c r="AW1704" i="9"/>
  <c r="AG1704" i="9"/>
  <c r="BY1704" i="9" s="1"/>
  <c r="AS1704" i="9"/>
  <c r="AC1704" i="9"/>
  <c r="BU1704" i="9" s="1"/>
  <c r="AO1704" i="9"/>
  <c r="Y1704" i="9"/>
  <c r="BQ1704" i="9" s="1"/>
  <c r="AD1704" i="9"/>
  <c r="BV1704" i="9" s="1"/>
  <c r="X1704" i="9"/>
  <c r="BP1704" i="9" s="1"/>
  <c r="BB1704" i="9"/>
  <c r="V1704" i="9"/>
  <c r="BN1704" i="9" s="1"/>
  <c r="AV1704" i="9"/>
  <c r="AT1704" i="9"/>
  <c r="AL1704" i="9"/>
  <c r="AN1704" i="9"/>
  <c r="AF1704" i="9"/>
  <c r="BX1704" i="9" s="1"/>
  <c r="BZ1702" i="9"/>
  <c r="CA1703" i="9"/>
  <c r="BX1700" i="9"/>
  <c r="BW1699" i="9"/>
  <c r="BV1698" i="9"/>
  <c r="BY1701" i="9"/>
  <c r="AF1697" i="9"/>
  <c r="BX1697" i="9" s="1"/>
  <c r="L1705" i="9"/>
  <c r="F1706" i="9"/>
  <c r="J1705" i="9"/>
  <c r="K1705" i="9"/>
  <c r="L1656" i="9"/>
  <c r="K1656" i="9"/>
  <c r="J1656" i="9"/>
  <c r="F1657" i="9"/>
  <c r="AG1650" i="9"/>
  <c r="BY1650" i="9" s="1"/>
  <c r="AY1655" i="9"/>
  <c r="AQ1655" i="9"/>
  <c r="AI1655" i="9"/>
  <c r="CA1655" i="9" s="1"/>
  <c r="AA1655" i="9"/>
  <c r="BS1655" i="9" s="1"/>
  <c r="S1655" i="9"/>
  <c r="BK1655" i="9" s="1"/>
  <c r="AW1655" i="9"/>
  <c r="AO1655" i="9"/>
  <c r="AG1655" i="9"/>
  <c r="BY1655" i="9" s="1"/>
  <c r="Y1655" i="9"/>
  <c r="BQ1655" i="9" s="1"/>
  <c r="AV1655" i="9"/>
  <c r="AN1655" i="9"/>
  <c r="AF1655" i="9"/>
  <c r="BX1655" i="9" s="1"/>
  <c r="X1655" i="9"/>
  <c r="BP1655" i="9" s="1"/>
  <c r="AU1655" i="9"/>
  <c r="AM1655" i="9"/>
  <c r="AE1655" i="9"/>
  <c r="BW1655" i="9" s="1"/>
  <c r="W1655" i="9"/>
  <c r="BO1655" i="9" s="1"/>
  <c r="BB1655" i="9"/>
  <c r="AL1655" i="9"/>
  <c r="V1655" i="9"/>
  <c r="BN1655" i="9" s="1"/>
  <c r="BA1655" i="9"/>
  <c r="AK1655" i="9"/>
  <c r="U1655" i="9"/>
  <c r="BM1655" i="9" s="1"/>
  <c r="AZ1655" i="9"/>
  <c r="AJ1655" i="9"/>
  <c r="T1655" i="9"/>
  <c r="BL1655" i="9" s="1"/>
  <c r="AX1655" i="9"/>
  <c r="AH1655" i="9"/>
  <c r="BZ1655" i="9" s="1"/>
  <c r="R1655" i="9"/>
  <c r="BJ1655" i="9" s="1"/>
  <c r="BJ1692" i="9" s="1"/>
  <c r="F40" i="11" s="1"/>
  <c r="AY515" i="5" s="1" a="1"/>
  <c r="AY515" i="5" s="1"/>
  <c r="AT1655" i="9"/>
  <c r="AD1655" i="9"/>
  <c r="BV1655" i="9" s="1"/>
  <c r="AS1655" i="9"/>
  <c r="AC1655" i="9"/>
  <c r="BU1655" i="9" s="1"/>
  <c r="AR1655" i="9"/>
  <c r="AB1655" i="9"/>
  <c r="BT1655" i="9" s="1"/>
  <c r="AP1655" i="9"/>
  <c r="Z1655" i="9"/>
  <c r="BR1655" i="9" s="1"/>
  <c r="BZ1654" i="9"/>
  <c r="BY1653" i="9"/>
  <c r="BW1651" i="9"/>
  <c r="BX1652" i="9"/>
  <c r="F1611" i="9"/>
  <c r="K1610" i="9"/>
  <c r="J1610" i="9"/>
  <c r="L1610" i="9"/>
  <c r="AU1609" i="9"/>
  <c r="AM1609" i="9"/>
  <c r="AE1609" i="9"/>
  <c r="BW1609" i="9" s="1"/>
  <c r="W1609" i="9"/>
  <c r="BO1609" i="9" s="1"/>
  <c r="AW1609" i="9"/>
  <c r="AO1609" i="9"/>
  <c r="AG1609" i="9"/>
  <c r="BY1609" i="9" s="1"/>
  <c r="Y1609" i="9"/>
  <c r="BQ1609" i="9" s="1"/>
  <c r="AZ1609" i="9"/>
  <c r="AP1609" i="9"/>
  <c r="AD1609" i="9"/>
  <c r="BV1609" i="9" s="1"/>
  <c r="T1609" i="9"/>
  <c r="BL1609" i="9" s="1"/>
  <c r="AX1609" i="9"/>
  <c r="AL1609" i="9"/>
  <c r="AB1609" i="9"/>
  <c r="BT1609" i="9" s="1"/>
  <c r="AV1609" i="9"/>
  <c r="AK1609" i="9"/>
  <c r="AA1609" i="9"/>
  <c r="BS1609" i="9" s="1"/>
  <c r="BB1609" i="9"/>
  <c r="AR1609" i="9"/>
  <c r="AH1609" i="9"/>
  <c r="BZ1609" i="9" s="1"/>
  <c r="V1609" i="9"/>
  <c r="BN1609" i="9" s="1"/>
  <c r="BA1609" i="9"/>
  <c r="AF1609" i="9"/>
  <c r="BX1609" i="9" s="1"/>
  <c r="AJ1609" i="9"/>
  <c r="AY1609" i="9"/>
  <c r="AC1609" i="9"/>
  <c r="BU1609" i="9" s="1"/>
  <c r="AT1609" i="9"/>
  <c r="Z1609" i="9"/>
  <c r="BR1609" i="9" s="1"/>
  <c r="AS1609" i="9"/>
  <c r="X1609" i="9"/>
  <c r="BP1609" i="9" s="1"/>
  <c r="AN1609" i="9"/>
  <c r="S1609" i="9"/>
  <c r="BK1609" i="9" s="1"/>
  <c r="BK1645" i="9" s="1"/>
  <c r="G39" i="11" s="1"/>
  <c r="AZ532" i="5" s="1" a="1"/>
  <c r="AZ532" i="5" s="1"/>
  <c r="AQ1609" i="9"/>
  <c r="U1609" i="9"/>
  <c r="BM1609" i="9" s="1"/>
  <c r="AI1609" i="9"/>
  <c r="CA1609" i="9" s="1"/>
  <c r="AF1603" i="9"/>
  <c r="BX1603" i="9" s="1"/>
  <c r="BY1607" i="9"/>
  <c r="BW1605" i="9"/>
  <c r="BX1606" i="9"/>
  <c r="BV1604" i="9"/>
  <c r="BZ1608" i="9"/>
  <c r="AG1556" i="9"/>
  <c r="BY1556" i="9" s="1"/>
  <c r="BY1559" i="9"/>
  <c r="BX1558" i="9"/>
  <c r="BW1557" i="9"/>
  <c r="BZ1560" i="9"/>
  <c r="CA1561" i="9"/>
  <c r="AY1562" i="9"/>
  <c r="AQ1562" i="9"/>
  <c r="AI1562" i="9"/>
  <c r="CA1562" i="9" s="1"/>
  <c r="AA1562" i="9"/>
  <c r="BS1562" i="9" s="1"/>
  <c r="S1562" i="9"/>
  <c r="BK1562" i="9" s="1"/>
  <c r="BK1598" i="9" s="1"/>
  <c r="G38" i="11" s="1"/>
  <c r="AX1562" i="9"/>
  <c r="AP1562" i="9"/>
  <c r="AH1562" i="9"/>
  <c r="BZ1562" i="9" s="1"/>
  <c r="Z1562" i="9"/>
  <c r="BR1562" i="9" s="1"/>
  <c r="AU1562" i="9"/>
  <c r="AM1562" i="9"/>
  <c r="AE1562" i="9"/>
  <c r="BW1562" i="9" s="1"/>
  <c r="W1562" i="9"/>
  <c r="BO1562" i="9" s="1"/>
  <c r="BB1562" i="9"/>
  <c r="AO1562" i="9"/>
  <c r="AC1562" i="9"/>
  <c r="BU1562" i="9" s="1"/>
  <c r="BA1562" i="9"/>
  <c r="AN1562" i="9"/>
  <c r="AB1562" i="9"/>
  <c r="BT1562" i="9" s="1"/>
  <c r="AZ1562" i="9"/>
  <c r="AL1562" i="9"/>
  <c r="Y1562" i="9"/>
  <c r="BQ1562" i="9" s="1"/>
  <c r="AW1562" i="9"/>
  <c r="AK1562" i="9"/>
  <c r="X1562" i="9"/>
  <c r="BP1562" i="9" s="1"/>
  <c r="AV1562" i="9"/>
  <c r="AJ1562" i="9"/>
  <c r="CB1562" i="9" s="1"/>
  <c r="V1562" i="9"/>
  <c r="BN1562" i="9" s="1"/>
  <c r="AS1562" i="9"/>
  <c r="AF1562" i="9"/>
  <c r="BX1562" i="9" s="1"/>
  <c r="T1562" i="9"/>
  <c r="BL1562" i="9" s="1"/>
  <c r="AR1562" i="9"/>
  <c r="AT1562" i="9"/>
  <c r="AG1562" i="9"/>
  <c r="BY1562" i="9" s="1"/>
  <c r="AD1562" i="9"/>
  <c r="BV1562" i="9" s="1"/>
  <c r="U1562" i="9"/>
  <c r="BM1562" i="9" s="1"/>
  <c r="K1563" i="9"/>
  <c r="F1564" i="9"/>
  <c r="L1563" i="9"/>
  <c r="J1563" i="9"/>
  <c r="L1516" i="9"/>
  <c r="K1516" i="9"/>
  <c r="J1516" i="9"/>
  <c r="F1517" i="9"/>
  <c r="BA1515" i="9"/>
  <c r="AS1515" i="9"/>
  <c r="AK1515" i="9"/>
  <c r="AC1515" i="9"/>
  <c r="U1515" i="9"/>
  <c r="AV1515" i="9"/>
  <c r="AN1515" i="9"/>
  <c r="AF1515" i="9"/>
  <c r="BX1515" i="9" s="1"/>
  <c r="X1515" i="9"/>
  <c r="AY1515" i="9"/>
  <c r="AO1515" i="9"/>
  <c r="AD1515" i="9"/>
  <c r="S1515" i="9"/>
  <c r="AW1515" i="9"/>
  <c r="AL1515" i="9"/>
  <c r="AA1515" i="9"/>
  <c r="AU1515" i="9"/>
  <c r="AJ1515" i="9"/>
  <c r="CB1515" i="9" s="1"/>
  <c r="Z1515" i="9"/>
  <c r="AT1515" i="9"/>
  <c r="AI1515" i="9"/>
  <c r="CA1515" i="9" s="1"/>
  <c r="Y1515" i="9"/>
  <c r="AZ1515" i="9"/>
  <c r="AP1515" i="9"/>
  <c r="AE1515" i="9"/>
  <c r="T1515" i="9"/>
  <c r="AX1515" i="9"/>
  <c r="V1515" i="9"/>
  <c r="AR1515" i="9"/>
  <c r="AQ1515" i="9"/>
  <c r="AM1515" i="9"/>
  <c r="AH1515" i="9"/>
  <c r="BZ1515" i="9" s="1"/>
  <c r="AG1515" i="9"/>
  <c r="BY1515" i="9" s="1"/>
  <c r="W1515" i="9"/>
  <c r="AB1515" i="9"/>
  <c r="BB1515" i="9"/>
  <c r="AG1509" i="9"/>
  <c r="BY1509" i="9" s="1"/>
  <c r="CA1514" i="9"/>
  <c r="BY1512" i="9"/>
  <c r="BW1510" i="9"/>
  <c r="BZ1513" i="9"/>
  <c r="BX1511" i="9"/>
  <c r="AF1462" i="9"/>
  <c r="BX1462" i="9" s="1"/>
  <c r="BZ1467" i="9"/>
  <c r="BX1465" i="9"/>
  <c r="BW1464" i="9"/>
  <c r="BV1463" i="9"/>
  <c r="BY1466" i="9"/>
  <c r="L1469" i="9"/>
  <c r="F1470" i="9"/>
  <c r="J1469" i="9"/>
  <c r="K1469" i="9"/>
  <c r="AV1468" i="9"/>
  <c r="AN1468" i="9"/>
  <c r="AF1468" i="9"/>
  <c r="BX1468" i="9" s="1"/>
  <c r="X1468" i="9"/>
  <c r="AY1468" i="9"/>
  <c r="AQ1468" i="9"/>
  <c r="AI1468" i="9"/>
  <c r="CA1468" i="9" s="1"/>
  <c r="AA1468" i="9"/>
  <c r="S1468" i="9"/>
  <c r="AW1468" i="9"/>
  <c r="AL1468" i="9"/>
  <c r="AB1468" i="9"/>
  <c r="AT1468" i="9"/>
  <c r="AJ1468" i="9"/>
  <c r="Y1468" i="9"/>
  <c r="BB1468" i="9"/>
  <c r="AR1468" i="9"/>
  <c r="AG1468" i="9"/>
  <c r="BY1468" i="9" s="1"/>
  <c r="V1468" i="9"/>
  <c r="BA1468" i="9"/>
  <c r="AK1468" i="9"/>
  <c r="T1468" i="9"/>
  <c r="AZ1468" i="9"/>
  <c r="AH1468" i="9"/>
  <c r="BZ1468" i="9" s="1"/>
  <c r="AX1468" i="9"/>
  <c r="AE1468" i="9"/>
  <c r="AU1468" i="9"/>
  <c r="AD1468" i="9"/>
  <c r="AS1468" i="9"/>
  <c r="AC1468" i="9"/>
  <c r="AP1468" i="9"/>
  <c r="Z1468" i="9"/>
  <c r="AM1468" i="9"/>
  <c r="AO1468" i="9"/>
  <c r="W1468" i="9"/>
  <c r="U1468" i="9"/>
  <c r="BB1420" i="9"/>
  <c r="AT1420" i="9"/>
  <c r="AL1420" i="9"/>
  <c r="AD1420" i="9"/>
  <c r="V1420" i="9"/>
  <c r="AZ1420" i="9"/>
  <c r="AR1420" i="9"/>
  <c r="AJ1420" i="9"/>
  <c r="AB1420" i="9"/>
  <c r="T1420" i="9"/>
  <c r="AX1420" i="9"/>
  <c r="AP1420" i="9"/>
  <c r="AH1420" i="9"/>
  <c r="Z1420" i="9"/>
  <c r="R1420" i="9"/>
  <c r="AW1420" i="9"/>
  <c r="AO1420" i="9"/>
  <c r="AG1420" i="9"/>
  <c r="Y1420" i="9"/>
  <c r="AM1420" i="9"/>
  <c r="W1420" i="9"/>
  <c r="BA1420" i="9"/>
  <c r="AK1420" i="9"/>
  <c r="U1420" i="9"/>
  <c r="AY1420" i="9"/>
  <c r="AI1420" i="9"/>
  <c r="S1420" i="9"/>
  <c r="AU1420" i="9"/>
  <c r="AE1420" i="9"/>
  <c r="AQ1420" i="9"/>
  <c r="AA1420" i="9"/>
  <c r="AV1420" i="9"/>
  <c r="AS1420" i="9"/>
  <c r="AN1420" i="9"/>
  <c r="AF1420" i="9"/>
  <c r="AC1420" i="9"/>
  <c r="X1420" i="9"/>
  <c r="F1422" i="9"/>
  <c r="L1421" i="9"/>
  <c r="J1421" i="9"/>
  <c r="K1421" i="9"/>
  <c r="G1291" i="1"/>
  <c r="F1294" i="1"/>
  <c r="F1257" i="1"/>
  <c r="E1260" i="1"/>
  <c r="F1223" i="1"/>
  <c r="E1226" i="1"/>
  <c r="F1192" i="1"/>
  <c r="G1189" i="1"/>
  <c r="G1155" i="1"/>
  <c r="F1158" i="1"/>
  <c r="J622" i="9"/>
  <c r="L622" i="9"/>
  <c r="K622" i="9"/>
  <c r="F623" i="9"/>
  <c r="AU621" i="9"/>
  <c r="AM621" i="9"/>
  <c r="AE621" i="9"/>
  <c r="BW621" i="9" s="1"/>
  <c r="W621" i="9"/>
  <c r="BO621" i="9" s="1"/>
  <c r="BA621" i="9"/>
  <c r="AS621" i="9"/>
  <c r="AK621" i="9"/>
  <c r="CC621" i="9" s="1"/>
  <c r="AC621" i="9"/>
  <c r="BU621" i="9" s="1"/>
  <c r="U621" i="9"/>
  <c r="BM621" i="9" s="1"/>
  <c r="AY621" i="9"/>
  <c r="AQ621" i="9"/>
  <c r="AI621" i="9"/>
  <c r="CA621" i="9" s="1"/>
  <c r="AA621" i="9"/>
  <c r="BS621" i="9" s="1"/>
  <c r="AW621" i="9"/>
  <c r="AO621" i="9"/>
  <c r="AG621" i="9"/>
  <c r="BY621" i="9" s="1"/>
  <c r="Y621" i="9"/>
  <c r="BQ621" i="9" s="1"/>
  <c r="AX621" i="9"/>
  <c r="AH621" i="9"/>
  <c r="BZ621" i="9" s="1"/>
  <c r="S621" i="9"/>
  <c r="BK621" i="9" s="1"/>
  <c r="AT621" i="9"/>
  <c r="AD621" i="9"/>
  <c r="BV621" i="9" s="1"/>
  <c r="AR621" i="9"/>
  <c r="AB621" i="9"/>
  <c r="BT621" i="9" s="1"/>
  <c r="AN621" i="9"/>
  <c r="AP621" i="9"/>
  <c r="Z621" i="9"/>
  <c r="BR621" i="9" s="1"/>
  <c r="X621" i="9"/>
  <c r="BP621" i="9" s="1"/>
  <c r="BB621" i="9"/>
  <c r="AL621" i="9"/>
  <c r="V621" i="9"/>
  <c r="BN621" i="9" s="1"/>
  <c r="T621" i="9"/>
  <c r="BL621" i="9" s="1"/>
  <c r="R621" i="9"/>
  <c r="BJ621" i="9" s="1"/>
  <c r="BJ658" i="9" s="1"/>
  <c r="F18" i="11" s="1"/>
  <c r="AY312" i="5" s="1" a="1"/>
  <c r="AY312" i="5" s="1"/>
  <c r="AJ621" i="9"/>
  <c r="CB621" i="9" s="1"/>
  <c r="AZ621" i="9"/>
  <c r="AV621" i="9"/>
  <c r="AF621" i="9"/>
  <c r="BX621" i="9" s="1"/>
  <c r="F576" i="9"/>
  <c r="J575" i="9"/>
  <c r="L575" i="9"/>
  <c r="K575" i="9"/>
  <c r="BA574" i="9"/>
  <c r="AS574" i="9"/>
  <c r="AK574" i="9"/>
  <c r="CC574" i="9" s="1"/>
  <c r="AC574" i="9"/>
  <c r="BU574" i="9" s="1"/>
  <c r="U574" i="9"/>
  <c r="BM574" i="9" s="1"/>
  <c r="AY574" i="9"/>
  <c r="AQ574" i="9"/>
  <c r="AI574" i="9"/>
  <c r="CA574" i="9" s="1"/>
  <c r="AA574" i="9"/>
  <c r="BS574" i="9" s="1"/>
  <c r="S574" i="9"/>
  <c r="BK574" i="9" s="1"/>
  <c r="AX574" i="9"/>
  <c r="AP574" i="9"/>
  <c r="AH574" i="9"/>
  <c r="BZ574" i="9" s="1"/>
  <c r="Z574" i="9"/>
  <c r="BR574" i="9" s="1"/>
  <c r="R574" i="9"/>
  <c r="BJ574" i="9" s="1"/>
  <c r="BJ611" i="9" s="1"/>
  <c r="F17" i="11" s="1"/>
  <c r="AU574" i="9"/>
  <c r="AM574" i="9"/>
  <c r="AE574" i="9"/>
  <c r="BW574" i="9" s="1"/>
  <c r="W574" i="9"/>
  <c r="BO574" i="9" s="1"/>
  <c r="AT574" i="9"/>
  <c r="AD574" i="9"/>
  <c r="BV574" i="9" s="1"/>
  <c r="AR574" i="9"/>
  <c r="AB574" i="9"/>
  <c r="BT574" i="9" s="1"/>
  <c r="AO574" i="9"/>
  <c r="Y574" i="9"/>
  <c r="BQ574" i="9" s="1"/>
  <c r="AN574" i="9"/>
  <c r="X574" i="9"/>
  <c r="BP574" i="9" s="1"/>
  <c r="AG574" i="9"/>
  <c r="BY574" i="9" s="1"/>
  <c r="BB574" i="9"/>
  <c r="AL574" i="9"/>
  <c r="V574" i="9"/>
  <c r="BN574" i="9" s="1"/>
  <c r="AJ574" i="9"/>
  <c r="CB574" i="9" s="1"/>
  <c r="AW574" i="9"/>
  <c r="AZ574" i="9"/>
  <c r="T574" i="9"/>
  <c r="BL574" i="9" s="1"/>
  <c r="AV574" i="9"/>
  <c r="AF574" i="9"/>
  <c r="BX574" i="9" s="1"/>
  <c r="K528" i="9"/>
  <c r="J528" i="9"/>
  <c r="F529" i="9"/>
  <c r="L528" i="9"/>
  <c r="AV527" i="9"/>
  <c r="AN527" i="9"/>
  <c r="AF527" i="9"/>
  <c r="BX527" i="9" s="1"/>
  <c r="X527" i="9"/>
  <c r="BP527" i="9" s="1"/>
  <c r="AU527" i="9"/>
  <c r="AM527" i="9"/>
  <c r="CE527" i="9" s="1"/>
  <c r="AE527" i="9"/>
  <c r="BW527" i="9" s="1"/>
  <c r="W527" i="9"/>
  <c r="BO527" i="9" s="1"/>
  <c r="BB527" i="9"/>
  <c r="AT527" i="9"/>
  <c r="AL527" i="9"/>
  <c r="CD527" i="9" s="1"/>
  <c r="AD527" i="9"/>
  <c r="BV527" i="9" s="1"/>
  <c r="V527" i="9"/>
  <c r="BN527" i="9" s="1"/>
  <c r="AY527" i="9"/>
  <c r="AQ527" i="9"/>
  <c r="AI527" i="9"/>
  <c r="CA527" i="9" s="1"/>
  <c r="AA527" i="9"/>
  <c r="BS527" i="9" s="1"/>
  <c r="S527" i="9"/>
  <c r="BK527" i="9" s="1"/>
  <c r="AZ527" i="9"/>
  <c r="AJ527" i="9"/>
  <c r="CB527" i="9" s="1"/>
  <c r="AX527" i="9"/>
  <c r="AH527" i="9"/>
  <c r="BZ527" i="9" s="1"/>
  <c r="R527" i="9"/>
  <c r="BJ527" i="9" s="1"/>
  <c r="BJ564" i="9" s="1"/>
  <c r="F16" i="11" s="1"/>
  <c r="AW527" i="9"/>
  <c r="AG527" i="9"/>
  <c r="BY527" i="9" s="1"/>
  <c r="AS527" i="9"/>
  <c r="AC527" i="9"/>
  <c r="BU527" i="9" s="1"/>
  <c r="Z527" i="9"/>
  <c r="BR527" i="9" s="1"/>
  <c r="AR527" i="9"/>
  <c r="AB527" i="9"/>
  <c r="BT527" i="9" s="1"/>
  <c r="AP527" i="9"/>
  <c r="BA527" i="9"/>
  <c r="AK527" i="9"/>
  <c r="CC527" i="9" s="1"/>
  <c r="U527" i="9"/>
  <c r="BM527" i="9" s="1"/>
  <c r="T527" i="9"/>
  <c r="BL527" i="9" s="1"/>
  <c r="Y527" i="9"/>
  <c r="BQ527" i="9" s="1"/>
  <c r="AO527" i="9"/>
  <c r="AK522" i="9"/>
  <c r="CD526" i="9"/>
  <c r="CA523" i="9"/>
  <c r="CB524" i="9"/>
  <c r="CC525" i="9"/>
  <c r="AJ475" i="9"/>
  <c r="CE481" i="9"/>
  <c r="CC479" i="9"/>
  <c r="BZ476" i="9"/>
  <c r="CA477" i="9"/>
  <c r="CB478" i="9"/>
  <c r="CD480" i="9"/>
  <c r="AX481" i="9"/>
  <c r="AP481" i="9"/>
  <c r="AH481" i="9"/>
  <c r="BZ481" i="9" s="1"/>
  <c r="Z481" i="9"/>
  <c r="BR481" i="9" s="1"/>
  <c r="AU481" i="9"/>
  <c r="AM481" i="9"/>
  <c r="AE481" i="9"/>
  <c r="BW481" i="9" s="1"/>
  <c r="W481" i="9"/>
  <c r="BO481" i="9" s="1"/>
  <c r="BB481" i="9"/>
  <c r="AT481" i="9"/>
  <c r="AL481" i="9"/>
  <c r="CD481" i="9" s="1"/>
  <c r="AD481" i="9"/>
  <c r="BV481" i="9" s="1"/>
  <c r="V481" i="9"/>
  <c r="BN481" i="9" s="1"/>
  <c r="BA481" i="9"/>
  <c r="AS481" i="9"/>
  <c r="AK481" i="9"/>
  <c r="CC481" i="9" s="1"/>
  <c r="AY481" i="9"/>
  <c r="AQ481" i="9"/>
  <c r="AI481" i="9"/>
  <c r="CA481" i="9" s="1"/>
  <c r="AA481" i="9"/>
  <c r="BS481" i="9" s="1"/>
  <c r="S481" i="9"/>
  <c r="BK481" i="9" s="1"/>
  <c r="BK517" i="9" s="1"/>
  <c r="G15" i="11" s="1"/>
  <c r="AR481" i="9"/>
  <c r="Y481" i="9"/>
  <c r="BQ481" i="9" s="1"/>
  <c r="AO481" i="9"/>
  <c r="X481" i="9"/>
  <c r="BP481" i="9" s="1"/>
  <c r="AG481" i="9"/>
  <c r="BY481" i="9" s="1"/>
  <c r="AB481" i="9"/>
  <c r="BT481" i="9" s="1"/>
  <c r="AZ481" i="9"/>
  <c r="U481" i="9"/>
  <c r="BM481" i="9" s="1"/>
  <c r="AW481" i="9"/>
  <c r="T481" i="9"/>
  <c r="BL481" i="9" s="1"/>
  <c r="AV481" i="9"/>
  <c r="AN481" i="9"/>
  <c r="AJ481" i="9"/>
  <c r="CB481" i="9" s="1"/>
  <c r="AF481" i="9"/>
  <c r="BX481" i="9" s="1"/>
  <c r="AC481" i="9"/>
  <c r="BU481" i="9" s="1"/>
  <c r="F483" i="9"/>
  <c r="K482" i="9"/>
  <c r="J482" i="9"/>
  <c r="L482" i="9"/>
  <c r="BA435" i="9"/>
  <c r="AS435" i="9"/>
  <c r="AK435" i="9"/>
  <c r="CC435" i="9" s="1"/>
  <c r="AC435" i="9"/>
  <c r="BU435" i="9" s="1"/>
  <c r="U435" i="9"/>
  <c r="BM435" i="9" s="1"/>
  <c r="AZ435" i="9"/>
  <c r="AR435" i="9"/>
  <c r="AJ435" i="9"/>
  <c r="CB435" i="9" s="1"/>
  <c r="AB435" i="9"/>
  <c r="BT435" i="9" s="1"/>
  <c r="T435" i="9"/>
  <c r="BL435" i="9" s="1"/>
  <c r="BL470" i="9" s="1"/>
  <c r="H14" i="11" s="1"/>
  <c r="BA243" i="5" s="1" a="1"/>
  <c r="BA243" i="5" s="1"/>
  <c r="AW435" i="9"/>
  <c r="AO435" i="9"/>
  <c r="AG435" i="9"/>
  <c r="BY435" i="9" s="1"/>
  <c r="Y435" i="9"/>
  <c r="BQ435" i="9" s="1"/>
  <c r="AV435" i="9"/>
  <c r="AI435" i="9"/>
  <c r="CA435" i="9" s="1"/>
  <c r="W435" i="9"/>
  <c r="BO435" i="9" s="1"/>
  <c r="AT435" i="9"/>
  <c r="AF435" i="9"/>
  <c r="BX435" i="9" s="1"/>
  <c r="AQ435" i="9"/>
  <c r="AE435" i="9"/>
  <c r="BW435" i="9" s="1"/>
  <c r="AP435" i="9"/>
  <c r="AD435" i="9"/>
  <c r="BV435" i="9" s="1"/>
  <c r="AY435" i="9"/>
  <c r="AM435" i="9"/>
  <c r="CE435" i="9" s="1"/>
  <c r="Z435" i="9"/>
  <c r="BR435" i="9" s="1"/>
  <c r="AX435" i="9"/>
  <c r="AL435" i="9"/>
  <c r="CD435" i="9" s="1"/>
  <c r="X435" i="9"/>
  <c r="BP435" i="9" s="1"/>
  <c r="AH435" i="9"/>
  <c r="BZ435" i="9" s="1"/>
  <c r="AA435" i="9"/>
  <c r="BS435" i="9" s="1"/>
  <c r="V435" i="9"/>
  <c r="BN435" i="9" s="1"/>
  <c r="BB435" i="9"/>
  <c r="AU435" i="9"/>
  <c r="AN435" i="9"/>
  <c r="CF435" i="9" s="1"/>
  <c r="AK428" i="9"/>
  <c r="CG435" i="9"/>
  <c r="CC431" i="9"/>
  <c r="CE433" i="9"/>
  <c r="CA429" i="9"/>
  <c r="CD432" i="9"/>
  <c r="CF434" i="9"/>
  <c r="CB430" i="9"/>
  <c r="J436" i="9"/>
  <c r="F437" i="9"/>
  <c r="L436" i="9"/>
  <c r="K436" i="9"/>
  <c r="CA382" i="9"/>
  <c r="CB383" i="9"/>
  <c r="AK381" i="9"/>
  <c r="CB381" i="9"/>
  <c r="CE385" i="9" s="1"/>
  <c r="AY386" i="9"/>
  <c r="AQ386" i="9"/>
  <c r="AI386" i="9"/>
  <c r="CA386" i="9" s="1"/>
  <c r="AA386" i="9"/>
  <c r="BS386" i="9" s="1"/>
  <c r="S386" i="9"/>
  <c r="BK386" i="9" s="1"/>
  <c r="AX386" i="9"/>
  <c r="AP386" i="9"/>
  <c r="AH386" i="9"/>
  <c r="BZ386" i="9" s="1"/>
  <c r="Z386" i="9"/>
  <c r="BR386" i="9" s="1"/>
  <c r="R386" i="9"/>
  <c r="BJ386" i="9" s="1"/>
  <c r="BJ423" i="9" s="1"/>
  <c r="F13" i="11" s="1"/>
  <c r="AY260" i="5" s="1" a="1"/>
  <c r="AY260" i="5" s="1"/>
  <c r="AW386" i="9"/>
  <c r="AO386" i="9"/>
  <c r="AG386" i="9"/>
  <c r="BY386" i="9" s="1"/>
  <c r="Y386" i="9"/>
  <c r="BQ386" i="9" s="1"/>
  <c r="AV386" i="9"/>
  <c r="AN386" i="9"/>
  <c r="AF386" i="9"/>
  <c r="BX386" i="9" s="1"/>
  <c r="X386" i="9"/>
  <c r="BP386" i="9" s="1"/>
  <c r="BA386" i="9"/>
  <c r="AK386" i="9"/>
  <c r="CC386" i="9" s="1"/>
  <c r="U386" i="9"/>
  <c r="BM386" i="9" s="1"/>
  <c r="AZ386" i="9"/>
  <c r="AJ386" i="9"/>
  <c r="CB386" i="9" s="1"/>
  <c r="T386" i="9"/>
  <c r="BL386" i="9" s="1"/>
  <c r="AU386" i="9"/>
  <c r="AE386" i="9"/>
  <c r="BW386" i="9" s="1"/>
  <c r="AT386" i="9"/>
  <c r="AD386" i="9"/>
  <c r="BV386" i="9" s="1"/>
  <c r="AS386" i="9"/>
  <c r="AC386" i="9"/>
  <c r="BU386" i="9" s="1"/>
  <c r="AR386" i="9"/>
  <c r="AB386" i="9"/>
  <c r="BT386" i="9" s="1"/>
  <c r="AL386" i="9"/>
  <c r="CD386" i="9" s="1"/>
  <c r="BB386" i="9"/>
  <c r="AM386" i="9"/>
  <c r="CE386" i="9" s="1"/>
  <c r="W386" i="9"/>
  <c r="BO386" i="9" s="1"/>
  <c r="V386" i="9"/>
  <c r="BN386" i="9" s="1"/>
  <c r="F388" i="9"/>
  <c r="L387" i="9"/>
  <c r="K387" i="9"/>
  <c r="J387" i="9"/>
  <c r="G475" i="1"/>
  <c r="F478" i="1"/>
  <c r="G441" i="1"/>
  <c r="F444" i="1"/>
  <c r="F407" i="1"/>
  <c r="E410" i="1"/>
  <c r="F373" i="1"/>
  <c r="E376" i="1"/>
  <c r="F339" i="1"/>
  <c r="E342" i="1"/>
  <c r="G305" i="1"/>
  <c r="F308" i="1"/>
  <c r="C750" i="1"/>
  <c r="C886" i="1"/>
  <c r="D883" i="1"/>
  <c r="E883" i="1" s="1"/>
  <c r="AV1372" i="9"/>
  <c r="AN1372" i="9"/>
  <c r="AF1372" i="9"/>
  <c r="BB1372" i="9"/>
  <c r="AS1372" i="9"/>
  <c r="AJ1372" i="9"/>
  <c r="AA1372" i="9"/>
  <c r="S1372" i="9"/>
  <c r="U1372" i="9"/>
  <c r="BA1372" i="9"/>
  <c r="AR1372" i="9"/>
  <c r="AI1372" i="9"/>
  <c r="Z1372" i="9"/>
  <c r="R1372" i="9"/>
  <c r="AZ1372" i="9"/>
  <c r="AQ1372" i="9"/>
  <c r="AH1372" i="9"/>
  <c r="Y1372" i="9"/>
  <c r="Q1372" i="9"/>
  <c r="AY1372" i="9"/>
  <c r="AP1372" i="9"/>
  <c r="AG1372" i="9"/>
  <c r="X1372" i="9"/>
  <c r="AX1372" i="9"/>
  <c r="AO1372" i="9"/>
  <c r="AE1372" i="9"/>
  <c r="W1372" i="9"/>
  <c r="AC1372" i="9"/>
  <c r="AW1372" i="9"/>
  <c r="AM1372" i="9"/>
  <c r="AD1372" i="9"/>
  <c r="V1372" i="9"/>
  <c r="AU1372" i="9"/>
  <c r="AT1372" i="9"/>
  <c r="AK1372" i="9"/>
  <c r="AB1372" i="9"/>
  <c r="T1372" i="9"/>
  <c r="AL1372" i="9"/>
  <c r="AD1368" i="9"/>
  <c r="J1373" i="9"/>
  <c r="F1374" i="9"/>
  <c r="L1373" i="9"/>
  <c r="K1373" i="9"/>
  <c r="BI1182" i="9"/>
  <c r="BG1182" i="9"/>
  <c r="BG1222" i="9" s="1"/>
  <c r="C30" i="11" s="1"/>
  <c r="BH1182" i="9"/>
  <c r="BJ1182" i="9"/>
  <c r="AX1183" i="9"/>
  <c r="AP1183" i="9"/>
  <c r="AH1183" i="9"/>
  <c r="Z1183" i="9"/>
  <c r="BR1183" i="9" s="1"/>
  <c r="R1183" i="9"/>
  <c r="BJ1183" i="9" s="1"/>
  <c r="AW1183" i="9"/>
  <c r="AO1183" i="9"/>
  <c r="AG1183" i="9"/>
  <c r="Y1183" i="9"/>
  <c r="BQ1183" i="9" s="1"/>
  <c r="Q1183" i="9"/>
  <c r="BI1183" i="9" s="1"/>
  <c r="AI1183" i="9"/>
  <c r="AV1183" i="9"/>
  <c r="AN1183" i="9"/>
  <c r="AF1183" i="9"/>
  <c r="X1183" i="9"/>
  <c r="BP1183" i="9" s="1"/>
  <c r="P1183" i="9"/>
  <c r="BH1183" i="9" s="1"/>
  <c r="AQ1183" i="9"/>
  <c r="AU1183" i="9"/>
  <c r="AM1183" i="9"/>
  <c r="AE1183" i="9"/>
  <c r="W1183" i="9"/>
  <c r="BO1183" i="9" s="1"/>
  <c r="AY1183" i="9"/>
  <c r="S1183" i="9"/>
  <c r="BK1183" i="9" s="1"/>
  <c r="BB1183" i="9"/>
  <c r="AT1183" i="9"/>
  <c r="AL1183" i="9"/>
  <c r="AD1183" i="9"/>
  <c r="V1183" i="9"/>
  <c r="BN1183" i="9" s="1"/>
  <c r="BA1183" i="9"/>
  <c r="AS1183" i="9"/>
  <c r="AK1183" i="9"/>
  <c r="AC1183" i="9"/>
  <c r="U1183" i="9"/>
  <c r="BM1183" i="9" s="1"/>
  <c r="AZ1183" i="9"/>
  <c r="AR1183" i="9"/>
  <c r="AJ1183" i="9"/>
  <c r="AB1183" i="9"/>
  <c r="BT1183" i="9" s="1"/>
  <c r="T1183" i="9"/>
  <c r="BL1183" i="9" s="1"/>
  <c r="AA1183" i="9"/>
  <c r="BS1183" i="9" s="1"/>
  <c r="F1185" i="9"/>
  <c r="K1184" i="9"/>
  <c r="J1184" i="9"/>
  <c r="L1184" i="9"/>
  <c r="AB1180" i="9"/>
  <c r="BT1180" i="9" s="1"/>
  <c r="BR1181" i="9"/>
  <c r="BS1182" i="9"/>
  <c r="BJ995" i="9"/>
  <c r="BI994" i="9"/>
  <c r="BH995" i="9"/>
  <c r="BH994" i="9"/>
  <c r="BJ148" i="9"/>
  <c r="BK995" i="9"/>
  <c r="BJ994" i="9"/>
  <c r="BI995" i="9"/>
  <c r="BG994" i="9"/>
  <c r="BG1034" i="9" s="1"/>
  <c r="C26" i="11" s="1"/>
  <c r="AV313" i="5" s="1" a="1"/>
  <c r="AV313" i="5" s="1"/>
  <c r="J997" i="9"/>
  <c r="F998" i="9"/>
  <c r="L997" i="9"/>
  <c r="K997" i="9"/>
  <c r="AE992" i="9"/>
  <c r="BW992" i="9" s="1"/>
  <c r="BW995" i="9"/>
  <c r="BU993" i="9"/>
  <c r="BV994" i="9"/>
  <c r="AV996" i="9"/>
  <c r="AN996" i="9"/>
  <c r="AF996" i="9"/>
  <c r="BX996" i="9" s="1"/>
  <c r="AT996" i="9"/>
  <c r="AK996" i="9"/>
  <c r="AB996" i="9"/>
  <c r="BT996" i="9" s="1"/>
  <c r="T996" i="9"/>
  <c r="BL996" i="9" s="1"/>
  <c r="BB996" i="9"/>
  <c r="AS996" i="9"/>
  <c r="AJ996" i="9"/>
  <c r="AA996" i="9"/>
  <c r="BS996" i="9" s="1"/>
  <c r="S996" i="9"/>
  <c r="BK996" i="9" s="1"/>
  <c r="BA996" i="9"/>
  <c r="AR996" i="9"/>
  <c r="AI996" i="9"/>
  <c r="Z996" i="9"/>
  <c r="BR996" i="9" s="1"/>
  <c r="R996" i="9"/>
  <c r="BJ996" i="9" s="1"/>
  <c r="AZ996" i="9"/>
  <c r="AQ996" i="9"/>
  <c r="AH996" i="9"/>
  <c r="Y996" i="9"/>
  <c r="BQ996" i="9" s="1"/>
  <c r="Q996" i="9"/>
  <c r="BI996" i="9" s="1"/>
  <c r="AY996" i="9"/>
  <c r="AP996" i="9"/>
  <c r="AG996" i="9"/>
  <c r="X996" i="9"/>
  <c r="BP996" i="9" s="1"/>
  <c r="AX996" i="9"/>
  <c r="AO996" i="9"/>
  <c r="AE996" i="9"/>
  <c r="BW996" i="9" s="1"/>
  <c r="W996" i="9"/>
  <c r="BO996" i="9" s="1"/>
  <c r="AU996" i="9"/>
  <c r="AL996" i="9"/>
  <c r="AC996" i="9"/>
  <c r="BU996" i="9" s="1"/>
  <c r="U996" i="9"/>
  <c r="BM996" i="9" s="1"/>
  <c r="AD996" i="9"/>
  <c r="BV996" i="9" s="1"/>
  <c r="V996" i="9"/>
  <c r="BN996" i="9" s="1"/>
  <c r="AW996" i="9"/>
  <c r="AM996" i="9"/>
  <c r="BG336" i="9"/>
  <c r="BG376" i="9" s="1"/>
  <c r="C12" i="11" s="1"/>
  <c r="D750" i="1"/>
  <c r="E747" i="1"/>
  <c r="BH807" i="9"/>
  <c r="BH846" i="9" s="1"/>
  <c r="D22" i="11" s="1"/>
  <c r="BG805" i="9"/>
  <c r="BK807" i="9"/>
  <c r="BJ807" i="9"/>
  <c r="BJ806" i="9"/>
  <c r="BG806" i="9"/>
  <c r="BI807" i="9"/>
  <c r="BI806" i="9"/>
  <c r="AU808" i="9"/>
  <c r="AM808" i="9"/>
  <c r="AE808" i="9"/>
  <c r="BW808" i="9" s="1"/>
  <c r="W808" i="9"/>
  <c r="BO808" i="9" s="1"/>
  <c r="BA808" i="9"/>
  <c r="AS808" i="9"/>
  <c r="AK808" i="9"/>
  <c r="AC808" i="9"/>
  <c r="BU808" i="9" s="1"/>
  <c r="AZ808" i="9"/>
  <c r="AR808" i="9"/>
  <c r="AJ808" i="9"/>
  <c r="AB808" i="9"/>
  <c r="BT808" i="9" s="1"/>
  <c r="T808" i="9"/>
  <c r="BL808" i="9" s="1"/>
  <c r="AY808" i="9"/>
  <c r="AN808" i="9"/>
  <c r="Z808" i="9"/>
  <c r="BR808" i="9" s="1"/>
  <c r="AX808" i="9"/>
  <c r="AL808" i="9"/>
  <c r="Y808" i="9"/>
  <c r="BQ808" i="9" s="1"/>
  <c r="AW808" i="9"/>
  <c r="AI808" i="9"/>
  <c r="X808" i="9"/>
  <c r="BP808" i="9" s="1"/>
  <c r="AD808" i="9"/>
  <c r="BV808" i="9" s="1"/>
  <c r="AV808" i="9"/>
  <c r="AH808" i="9"/>
  <c r="BZ808" i="9" s="1"/>
  <c r="V808" i="9"/>
  <c r="BN808" i="9" s="1"/>
  <c r="R808" i="9"/>
  <c r="BJ808" i="9" s="1"/>
  <c r="AT808" i="9"/>
  <c r="AG808" i="9"/>
  <c r="BY808" i="9" s="1"/>
  <c r="U808" i="9"/>
  <c r="BM808" i="9" s="1"/>
  <c r="AQ808" i="9"/>
  <c r="AF808" i="9"/>
  <c r="BX808" i="9" s="1"/>
  <c r="S808" i="9"/>
  <c r="BK808" i="9" s="1"/>
  <c r="AP808" i="9"/>
  <c r="BB808" i="9"/>
  <c r="AO808" i="9"/>
  <c r="AA808" i="9"/>
  <c r="BS808" i="9" s="1"/>
  <c r="Q808" i="9"/>
  <c r="BI808" i="9" s="1"/>
  <c r="F810" i="9"/>
  <c r="L809" i="9"/>
  <c r="K809" i="9"/>
  <c r="J809" i="9"/>
  <c r="AG804" i="9"/>
  <c r="BY804" i="9" s="1"/>
  <c r="BW805" i="9"/>
  <c r="BX806" i="9"/>
  <c r="BY807" i="9"/>
  <c r="D611" i="1"/>
  <c r="D614" i="1" s="1"/>
  <c r="BH148" i="9"/>
  <c r="BI336" i="9"/>
  <c r="BJ336" i="9"/>
  <c r="D271" i="1"/>
  <c r="D274" i="1" s="1"/>
  <c r="BI148" i="9"/>
  <c r="BH336" i="9"/>
  <c r="BG148" i="9"/>
  <c r="BG188" i="9" s="1"/>
  <c r="C8" i="11" s="1"/>
  <c r="K338" i="9"/>
  <c r="F339" i="9"/>
  <c r="L338" i="9"/>
  <c r="J338" i="9"/>
  <c r="AZ337" i="9"/>
  <c r="AR337" i="9"/>
  <c r="CJ337" i="9" s="1"/>
  <c r="AX337" i="9"/>
  <c r="AP337" i="9"/>
  <c r="CH337" i="9" s="1"/>
  <c r="AH337" i="9"/>
  <c r="BZ337" i="9" s="1"/>
  <c r="AU337" i="9"/>
  <c r="CM337" i="9" s="1"/>
  <c r="AM337" i="9"/>
  <c r="CE337" i="9" s="1"/>
  <c r="AQ337" i="9"/>
  <c r="CI337" i="9" s="1"/>
  <c r="AF337" i="9"/>
  <c r="BX337" i="9" s="1"/>
  <c r="X337" i="9"/>
  <c r="BP337" i="9" s="1"/>
  <c r="P337" i="9"/>
  <c r="BH337" i="9" s="1"/>
  <c r="BH376" i="9" s="1"/>
  <c r="D12" i="11" s="1"/>
  <c r="BB337" i="9"/>
  <c r="AO337" i="9"/>
  <c r="CG337" i="9" s="1"/>
  <c r="AE337" i="9"/>
  <c r="BW337" i="9" s="1"/>
  <c r="W337" i="9"/>
  <c r="BO337" i="9" s="1"/>
  <c r="BA337" i="9"/>
  <c r="AN337" i="9"/>
  <c r="CF337" i="9" s="1"/>
  <c r="AD337" i="9"/>
  <c r="BV337" i="9" s="1"/>
  <c r="V337" i="9"/>
  <c r="BN337" i="9" s="1"/>
  <c r="AY337" i="9"/>
  <c r="AL337" i="9"/>
  <c r="CD337" i="9" s="1"/>
  <c r="AC337" i="9"/>
  <c r="BU337" i="9" s="1"/>
  <c r="U337" i="9"/>
  <c r="BM337" i="9" s="1"/>
  <c r="AT337" i="9"/>
  <c r="CL337" i="9" s="1"/>
  <c r="AW337" i="9"/>
  <c r="AK337" i="9"/>
  <c r="CC337" i="9" s="1"/>
  <c r="AB337" i="9"/>
  <c r="BT337" i="9" s="1"/>
  <c r="T337" i="9"/>
  <c r="BL337" i="9" s="1"/>
  <c r="AI337" i="9"/>
  <c r="CA337" i="9" s="1"/>
  <c r="R337" i="9"/>
  <c r="BJ337" i="9" s="1"/>
  <c r="AV337" i="9"/>
  <c r="CN337" i="9" s="1"/>
  <c r="AJ337" i="9"/>
  <c r="CB337" i="9" s="1"/>
  <c r="AA337" i="9"/>
  <c r="BS337" i="9" s="1"/>
  <c r="S337" i="9"/>
  <c r="BK337" i="9" s="1"/>
  <c r="Z337" i="9"/>
  <c r="BR337" i="9" s="1"/>
  <c r="AS337" i="9"/>
  <c r="CK337" i="9" s="1"/>
  <c r="AG337" i="9"/>
  <c r="BY337" i="9" s="1"/>
  <c r="Y337" i="9"/>
  <c r="BQ337" i="9" s="1"/>
  <c r="Q337" i="9"/>
  <c r="BI337" i="9" s="1"/>
  <c r="AV334" i="9"/>
  <c r="CN334" i="9" s="1"/>
  <c r="CL335" i="9"/>
  <c r="CM336" i="9"/>
  <c r="L150" i="9"/>
  <c r="F151" i="9"/>
  <c r="K150" i="9"/>
  <c r="J150" i="9"/>
  <c r="AZ149" i="9"/>
  <c r="AR149" i="9"/>
  <c r="AJ149" i="9"/>
  <c r="CB149" i="9" s="1"/>
  <c r="AB149" i="9"/>
  <c r="BT149" i="9" s="1"/>
  <c r="T149" i="9"/>
  <c r="BL149" i="9" s="1"/>
  <c r="AU149" i="9"/>
  <c r="AL149" i="9"/>
  <c r="CD149" i="9" s="1"/>
  <c r="AC149" i="9"/>
  <c r="BU149" i="9" s="1"/>
  <c r="S149" i="9"/>
  <c r="BK149" i="9" s="1"/>
  <c r="AN149" i="9"/>
  <c r="CF149" i="9" s="1"/>
  <c r="AT149" i="9"/>
  <c r="AK149" i="9"/>
  <c r="CC149" i="9" s="1"/>
  <c r="AA149" i="9"/>
  <c r="BS149" i="9" s="1"/>
  <c r="R149" i="9"/>
  <c r="BJ149" i="9" s="1"/>
  <c r="BB149" i="9"/>
  <c r="AS149" i="9"/>
  <c r="AI149" i="9"/>
  <c r="CA149" i="9" s="1"/>
  <c r="Z149" i="9"/>
  <c r="BR149" i="9" s="1"/>
  <c r="Q149" i="9"/>
  <c r="BI149" i="9" s="1"/>
  <c r="V149" i="9"/>
  <c r="BN149" i="9" s="1"/>
  <c r="BA149" i="9"/>
  <c r="AQ149" i="9"/>
  <c r="AH149" i="9"/>
  <c r="BZ149" i="9" s="1"/>
  <c r="Y149" i="9"/>
  <c r="BQ149" i="9" s="1"/>
  <c r="P149" i="9"/>
  <c r="BH149" i="9" s="1"/>
  <c r="AE149" i="9"/>
  <c r="BW149" i="9" s="1"/>
  <c r="AY149" i="9"/>
  <c r="AP149" i="9"/>
  <c r="AG149" i="9"/>
  <c r="BY149" i="9" s="1"/>
  <c r="X149" i="9"/>
  <c r="BP149" i="9" s="1"/>
  <c r="AX149" i="9"/>
  <c r="AO149" i="9"/>
  <c r="AF149" i="9"/>
  <c r="BX149" i="9" s="1"/>
  <c r="W149" i="9"/>
  <c r="BO149" i="9" s="1"/>
  <c r="AV149" i="9"/>
  <c r="AM149" i="9"/>
  <c r="CE149" i="9" s="1"/>
  <c r="AD149" i="9"/>
  <c r="BV149" i="9" s="1"/>
  <c r="U149" i="9"/>
  <c r="BM149" i="9" s="1"/>
  <c r="AW149" i="9"/>
  <c r="AN146" i="9"/>
  <c r="CF146" i="9" s="1"/>
  <c r="CD147" i="9"/>
  <c r="CE148" i="9"/>
  <c r="D135" i="1"/>
  <c r="D138" i="1" s="1"/>
  <c r="H111" i="5"/>
  <c r="H108" i="5"/>
  <c r="H159" i="5"/>
  <c r="H126" i="5"/>
  <c r="H109" i="5"/>
  <c r="H91" i="5"/>
  <c r="AX91" i="5" s="1" a="1"/>
  <c r="AX91" i="5" s="1"/>
  <c r="H175" i="5"/>
  <c r="G182" i="5"/>
  <c r="H177" i="5"/>
  <c r="H176" i="5"/>
  <c r="H178" i="5"/>
  <c r="AX178" i="5" s="1" a="1"/>
  <c r="AX178" i="5" s="1"/>
  <c r="H179" i="5"/>
  <c r="H160" i="5"/>
  <c r="H161" i="5"/>
  <c r="H158" i="5"/>
  <c r="G165" i="5"/>
  <c r="H162" i="5"/>
  <c r="H141" i="5"/>
  <c r="G148" i="5"/>
  <c r="H145" i="5"/>
  <c r="H144" i="5"/>
  <c r="AX144" i="5" s="1" a="1"/>
  <c r="AX144" i="5" s="1"/>
  <c r="H143" i="5"/>
  <c r="H142" i="5"/>
  <c r="H124" i="5"/>
  <c r="G131" i="5"/>
  <c r="H125" i="5"/>
  <c r="H127" i="5"/>
  <c r="AX127" i="5" s="1" a="1"/>
  <c r="AX127" i="5" s="1"/>
  <c r="H128" i="5"/>
  <c r="H107" i="5"/>
  <c r="G114" i="5"/>
  <c r="H110" i="5"/>
  <c r="H92" i="5"/>
  <c r="AX92" i="5" s="1" a="1"/>
  <c r="AX92" i="5" s="1"/>
  <c r="H93" i="5"/>
  <c r="H90" i="5"/>
  <c r="G97" i="5"/>
  <c r="H94" i="5"/>
  <c r="H73" i="5"/>
  <c r="G80" i="5"/>
  <c r="H75" i="5"/>
  <c r="H74" i="5"/>
  <c r="H76" i="5"/>
  <c r="H77" i="5"/>
  <c r="H56" i="5"/>
  <c r="G63" i="5"/>
  <c r="H58" i="5"/>
  <c r="H57" i="5"/>
  <c r="H59" i="5"/>
  <c r="H60" i="5"/>
  <c r="H43" i="5"/>
  <c r="H39" i="5"/>
  <c r="G46" i="5"/>
  <c r="H40" i="5"/>
  <c r="H41" i="5"/>
  <c r="H42" i="5"/>
  <c r="H22" i="5"/>
  <c r="G29" i="5"/>
  <c r="H26" i="5"/>
  <c r="H23" i="5"/>
  <c r="H24" i="5"/>
  <c r="H25" i="5"/>
  <c r="N607" i="5" l="1"/>
  <c r="O602" i="5"/>
  <c r="O601" i="5"/>
  <c r="O585" i="5"/>
  <c r="O584" i="5"/>
  <c r="N590" i="5"/>
  <c r="O583" i="5"/>
  <c r="P584" i="5" s="1"/>
  <c r="O363" i="5"/>
  <c r="O366" i="5"/>
  <c r="O362" i="5"/>
  <c r="N556" i="5"/>
  <c r="BD552" i="5" a="1"/>
  <c r="BD552" i="5" s="1"/>
  <c r="O365" i="5"/>
  <c r="BE365" i="5" s="1" a="1"/>
  <c r="BE365" i="5" s="1"/>
  <c r="BD365" i="5" a="1"/>
  <c r="BD365" i="5" s="1"/>
  <c r="O668" i="5"/>
  <c r="O570" i="5"/>
  <c r="O788" i="5"/>
  <c r="P789" i="5" s="1"/>
  <c r="O787" i="5"/>
  <c r="O789" i="5"/>
  <c r="O791" i="5"/>
  <c r="N794" i="5"/>
  <c r="O738" i="5"/>
  <c r="N709" i="5"/>
  <c r="N675" i="5"/>
  <c r="O669" i="5"/>
  <c r="O672" i="5"/>
  <c r="O670" i="5"/>
  <c r="O671" i="5"/>
  <c r="BE671" i="5" s="1" a="1"/>
  <c r="BE671" i="5" s="1"/>
  <c r="O617" i="5"/>
  <c r="O567" i="5"/>
  <c r="O569" i="5"/>
  <c r="O566" i="5"/>
  <c r="O568" i="5"/>
  <c r="N573" i="5"/>
  <c r="O549" i="5"/>
  <c r="O552" i="5"/>
  <c r="N403" i="5"/>
  <c r="O400" i="5"/>
  <c r="O280" i="5"/>
  <c r="O281" i="5"/>
  <c r="O621" i="5"/>
  <c r="O618" i="5"/>
  <c r="O620" i="5"/>
  <c r="BE620" i="5" s="1" a="1"/>
  <c r="BE620" i="5" s="1"/>
  <c r="O706" i="5"/>
  <c r="N743" i="5"/>
  <c r="O636" i="5"/>
  <c r="N624" i="5"/>
  <c r="O619" i="5"/>
  <c r="O550" i="5"/>
  <c r="O551" i="5"/>
  <c r="O553" i="5"/>
  <c r="O399" i="5"/>
  <c r="N369" i="5"/>
  <c r="O398" i="5"/>
  <c r="O397" i="5"/>
  <c r="O396" i="5"/>
  <c r="O295" i="5"/>
  <c r="O702" i="5"/>
  <c r="O637" i="5"/>
  <c r="BE637" i="5" s="1" a="1"/>
  <c r="BE637" i="5" s="1"/>
  <c r="O704" i="5"/>
  <c r="O740" i="5"/>
  <c r="O737" i="5"/>
  <c r="O739" i="5"/>
  <c r="O705" i="5"/>
  <c r="O736" i="5"/>
  <c r="O703" i="5"/>
  <c r="O638" i="5"/>
  <c r="N301" i="5"/>
  <c r="N216" i="5"/>
  <c r="O209" i="5"/>
  <c r="N641" i="5"/>
  <c r="O213" i="5"/>
  <c r="P587" i="5"/>
  <c r="N335" i="5"/>
  <c r="O297" i="5"/>
  <c r="BE297" i="5" s="1" a="1"/>
  <c r="BE297" i="5" s="1"/>
  <c r="O294" i="5"/>
  <c r="O296" i="5"/>
  <c r="O298" i="5"/>
  <c r="O212" i="5"/>
  <c r="BE212" i="5" s="1" a="1"/>
  <c r="BE212" i="5" s="1"/>
  <c r="O210" i="5"/>
  <c r="O211" i="5"/>
  <c r="AE45" i="11"/>
  <c r="BW889" i="5" a="1"/>
  <c r="BW889" i="5" s="1"/>
  <c r="BA316" i="5" a="1"/>
  <c r="BA316" i="5" s="1"/>
  <c r="BA282" i="5" a="1"/>
  <c r="BA282" i="5" s="1"/>
  <c r="BA333" i="5" a="1"/>
  <c r="BA333" i="5" s="1"/>
  <c r="BA350" i="5" a="1"/>
  <c r="BA350" i="5" s="1"/>
  <c r="BA299" i="5" a="1"/>
  <c r="BA299" i="5" s="1"/>
  <c r="BX872" i="5" a="1"/>
  <c r="BX872" i="5" s="1"/>
  <c r="BX855" i="5" a="1"/>
  <c r="BX855" i="5" s="1"/>
  <c r="AV311" i="5" a="1"/>
  <c r="AV311" i="5" s="1"/>
  <c r="AV856" i="5" a="1"/>
  <c r="AV856" i="5" s="1"/>
  <c r="AV805" i="5" a="1"/>
  <c r="AV805" i="5" s="1"/>
  <c r="O328" i="5"/>
  <c r="O331" i="5"/>
  <c r="BE331" i="5" s="1" a="1"/>
  <c r="BE331" i="5" s="1"/>
  <c r="O329" i="5"/>
  <c r="O330" i="5"/>
  <c r="O346" i="5"/>
  <c r="O332" i="5"/>
  <c r="P722" i="5"/>
  <c r="O808" i="5"/>
  <c r="O807" i="5"/>
  <c r="O806" i="5"/>
  <c r="N811" i="5"/>
  <c r="O805" i="5"/>
  <c r="O825" i="5"/>
  <c r="O804" i="5"/>
  <c r="BE804" i="5" s="1" a="1"/>
  <c r="BE804" i="5" s="1"/>
  <c r="N828" i="5"/>
  <c r="O821" i="5"/>
  <c r="BE821" i="5" s="1" a="1"/>
  <c r="BE821" i="5" s="1"/>
  <c r="O685" i="5"/>
  <c r="O840" i="5"/>
  <c r="O773" i="5"/>
  <c r="O229" i="5"/>
  <c r="BE229" i="5" s="1" a="1"/>
  <c r="BE229" i="5" s="1"/>
  <c r="O841" i="5"/>
  <c r="N845" i="5"/>
  <c r="O839" i="5"/>
  <c r="O842" i="5"/>
  <c r="O838" i="5"/>
  <c r="BE838" i="5" s="1" a="1"/>
  <c r="BE838" i="5" s="1"/>
  <c r="O822" i="5"/>
  <c r="O824" i="5"/>
  <c r="O823" i="5"/>
  <c r="O774" i="5"/>
  <c r="O654" i="5"/>
  <c r="BE654" i="5" s="1" a="1"/>
  <c r="BE654" i="5" s="1"/>
  <c r="O634" i="5"/>
  <c r="O635" i="5"/>
  <c r="O517" i="5"/>
  <c r="N437" i="5"/>
  <c r="P417" i="5"/>
  <c r="O347" i="5"/>
  <c r="P280" i="5"/>
  <c r="O227" i="5"/>
  <c r="O228" i="5"/>
  <c r="AG28" i="5"/>
  <c r="BV28" i="5" a="1"/>
  <c r="BV28" i="5" s="1"/>
  <c r="P416" i="5"/>
  <c r="BF416" i="5" s="1" a="1"/>
  <c r="BF416" i="5" s="1"/>
  <c r="O382" i="5"/>
  <c r="BE382" i="5" s="1" a="1"/>
  <c r="BE382" i="5" s="1"/>
  <c r="N352" i="5"/>
  <c r="O345" i="5"/>
  <c r="O349" i="5"/>
  <c r="O431" i="5"/>
  <c r="O383" i="5"/>
  <c r="P583" i="5"/>
  <c r="O348" i="5"/>
  <c r="BE348" i="5" s="1" a="1"/>
  <c r="BE348" i="5" s="1"/>
  <c r="O433" i="5"/>
  <c r="BE433" i="5" s="1" a="1"/>
  <c r="BE433" i="5" s="1"/>
  <c r="O466" i="5"/>
  <c r="O590" i="5"/>
  <c r="O536" i="5"/>
  <c r="O430" i="5"/>
  <c r="P586" i="5"/>
  <c r="BF586" i="5" s="1" a="1"/>
  <c r="BF586" i="5" s="1"/>
  <c r="P244" i="5"/>
  <c r="P415" i="5"/>
  <c r="CF386" i="9"/>
  <c r="AY329" i="5" a="1"/>
  <c r="AY329" i="5" s="1"/>
  <c r="AY277" i="5" a="1"/>
  <c r="AY277" i="5" s="1"/>
  <c r="AY295" i="5" a="1"/>
  <c r="AY295" i="5" s="1"/>
  <c r="AY707" i="5" a="1"/>
  <c r="AY707" i="5" s="1"/>
  <c r="AY724" i="5" a="1"/>
  <c r="AY724" i="5" s="1"/>
  <c r="AY346" i="5" a="1"/>
  <c r="AY346" i="5" s="1"/>
  <c r="AY741" i="5" a="1"/>
  <c r="AY741" i="5" s="1"/>
  <c r="AY278" i="5" a="1"/>
  <c r="AY278" i="5" s="1"/>
  <c r="AY294" i="5" a="1"/>
  <c r="AY294" i="5" s="1"/>
  <c r="BA435" i="5" a="1"/>
  <c r="BA435" i="5" s="1"/>
  <c r="BA384" i="5" a="1"/>
  <c r="BA384" i="5" s="1"/>
  <c r="BA265" i="5" a="1"/>
  <c r="BA265" i="5" s="1"/>
  <c r="BA231" i="5" a="1"/>
  <c r="BA231" i="5" s="1"/>
  <c r="BA503" i="5" a="1"/>
  <c r="BA503" i="5" s="1"/>
  <c r="BA401" i="5" a="1"/>
  <c r="BA401" i="5" s="1"/>
  <c r="BA571" i="5" a="1"/>
  <c r="BA571" i="5" s="1"/>
  <c r="BA622" i="5" a="1"/>
  <c r="BA622" i="5" s="1"/>
  <c r="BA214" i="5" a="1"/>
  <c r="BA214" i="5" s="1"/>
  <c r="BA248" i="5" a="1"/>
  <c r="BA248" i="5" s="1"/>
  <c r="BA367" i="5" a="1"/>
  <c r="BA367" i="5" s="1"/>
  <c r="BA418" i="5" a="1"/>
  <c r="BA418" i="5" s="1"/>
  <c r="BA520" i="5" a="1"/>
  <c r="BA520" i="5" s="1"/>
  <c r="BA588" i="5" a="1"/>
  <c r="BA588" i="5" s="1"/>
  <c r="BA651" i="5" a="1"/>
  <c r="BA651" i="5" s="1"/>
  <c r="BA673" i="5" a="1"/>
  <c r="BA673" i="5" s="1"/>
  <c r="BA639" i="5" a="1"/>
  <c r="BA639" i="5" s="1"/>
  <c r="BA537" i="5" a="1"/>
  <c r="BA537" i="5" s="1"/>
  <c r="BA197" i="5" a="1"/>
  <c r="BA197" i="5" s="1"/>
  <c r="BA452" i="5" a="1"/>
  <c r="BA452" i="5" s="1"/>
  <c r="BA690" i="5" a="1"/>
  <c r="BA690" i="5" s="1"/>
  <c r="BA469" i="5" a="1"/>
  <c r="BA469" i="5" s="1"/>
  <c r="BA656" i="5" a="1"/>
  <c r="BA656" i="5" s="1"/>
  <c r="BA486" i="5" a="1"/>
  <c r="BA486" i="5" s="1"/>
  <c r="BA605" i="5" a="1"/>
  <c r="BA605" i="5" s="1"/>
  <c r="BA554" i="5" a="1"/>
  <c r="BA554" i="5" s="1"/>
  <c r="BA668" i="5" a="1"/>
  <c r="BA668" i="5" s="1"/>
  <c r="BA180" i="5" a="1"/>
  <c r="BA180" i="5" s="1"/>
  <c r="BA95" i="5" a="1"/>
  <c r="BA95" i="5" s="1"/>
  <c r="BA685" i="5" a="1"/>
  <c r="BA685" i="5" s="1"/>
  <c r="BA146" i="5" a="1"/>
  <c r="BA146" i="5" s="1"/>
  <c r="BA129" i="5" a="1"/>
  <c r="BA129" i="5" s="1"/>
  <c r="AF46" i="11"/>
  <c r="BF188" i="9"/>
  <c r="B8" i="11" s="1"/>
  <c r="AW517" i="5" a="1"/>
  <c r="AW517" i="5" s="1"/>
  <c r="AW702" i="5" a="1"/>
  <c r="AW702" i="5" s="1"/>
  <c r="AW753" i="5" a="1"/>
  <c r="AW753" i="5" s="1"/>
  <c r="AV653" i="5" a="1"/>
  <c r="AV653" i="5" s="1"/>
  <c r="AV602" i="5" a="1"/>
  <c r="AV602" i="5" s="1"/>
  <c r="AV551" i="5" a="1"/>
  <c r="AV551" i="5" s="1"/>
  <c r="AV415" i="5" a="1"/>
  <c r="AV415" i="5" s="1"/>
  <c r="AV466" i="5" a="1"/>
  <c r="AV466" i="5" s="1"/>
  <c r="AV364" i="5" a="1"/>
  <c r="AV364" i="5" s="1"/>
  <c r="AV194" i="5" a="1"/>
  <c r="AV194" i="5" s="1"/>
  <c r="AV703" i="5" a="1"/>
  <c r="AV703" i="5" s="1"/>
  <c r="AV142" i="5" a="1"/>
  <c r="AV142" i="5" s="1"/>
  <c r="AV702" i="5" a="1"/>
  <c r="AV702" i="5" s="1"/>
  <c r="AV517" i="5" a="1"/>
  <c r="AV517" i="5" s="1"/>
  <c r="AV753" i="5" a="1"/>
  <c r="AV753" i="5" s="1"/>
  <c r="D886" i="1"/>
  <c r="O771" i="5"/>
  <c r="O770" i="5"/>
  <c r="N777" i="5"/>
  <c r="O772" i="5"/>
  <c r="P754" i="5"/>
  <c r="P721" i="5"/>
  <c r="P790" i="5"/>
  <c r="O760" i="5"/>
  <c r="P753" i="5"/>
  <c r="P756" i="5"/>
  <c r="P757" i="5"/>
  <c r="P755" i="5"/>
  <c r="O726" i="5"/>
  <c r="P719" i="5"/>
  <c r="P723" i="5"/>
  <c r="P720" i="5"/>
  <c r="BE704" i="5" a="1"/>
  <c r="BE704" i="5" s="1"/>
  <c r="W707" i="5"/>
  <c r="O686" i="5"/>
  <c r="N692" i="5"/>
  <c r="O688" i="5"/>
  <c r="BE688" i="5" s="1" a="1"/>
  <c r="BE688" i="5" s="1"/>
  <c r="O687" i="5"/>
  <c r="O689" i="5"/>
  <c r="P602" i="5"/>
  <c r="P585" i="5"/>
  <c r="O533" i="5"/>
  <c r="O532" i="5"/>
  <c r="N539" i="5"/>
  <c r="O534" i="5"/>
  <c r="O535" i="5"/>
  <c r="BE535" i="5" s="1" a="1"/>
  <c r="BE535" i="5" s="1"/>
  <c r="O516" i="5"/>
  <c r="N522" i="5"/>
  <c r="O519" i="5"/>
  <c r="O515" i="5"/>
  <c r="O518" i="5"/>
  <c r="BE518" i="5" s="1" a="1"/>
  <c r="BE518" i="5" s="1"/>
  <c r="O655" i="5"/>
  <c r="O652" i="5"/>
  <c r="N658" i="5"/>
  <c r="O651" i="5"/>
  <c r="O653" i="5"/>
  <c r="O607" i="5"/>
  <c r="P600" i="5"/>
  <c r="P603" i="5"/>
  <c r="BF603" i="5" s="1" a="1"/>
  <c r="BF603" i="5" s="1"/>
  <c r="P604" i="5"/>
  <c r="P601" i="5"/>
  <c r="O499" i="5"/>
  <c r="O502" i="5"/>
  <c r="O501" i="5"/>
  <c r="BE501" i="5" s="1" a="1"/>
  <c r="BE501" i="5" s="1"/>
  <c r="O485" i="5"/>
  <c r="O468" i="5"/>
  <c r="O467" i="5"/>
  <c r="BE467" i="5" s="1" a="1"/>
  <c r="BE467" i="5" s="1"/>
  <c r="N471" i="5"/>
  <c r="O464" i="5"/>
  <c r="O465" i="5"/>
  <c r="O432" i="5"/>
  <c r="O434" i="5"/>
  <c r="O380" i="5"/>
  <c r="O381" i="5"/>
  <c r="P365" i="5"/>
  <c r="BF365" i="5" s="1" a="1"/>
  <c r="BF365" i="5" s="1"/>
  <c r="P279" i="5"/>
  <c r="P263" i="5"/>
  <c r="BF263" i="5" s="1" a="1"/>
  <c r="BF263" i="5" s="1"/>
  <c r="P247" i="5"/>
  <c r="N233" i="5"/>
  <c r="O230" i="5"/>
  <c r="O226" i="5"/>
  <c r="O500" i="5"/>
  <c r="N505" i="5"/>
  <c r="O498" i="5"/>
  <c r="O483" i="5"/>
  <c r="O484" i="5"/>
  <c r="BE484" i="5" s="1" a="1"/>
  <c r="BE484" i="5" s="1"/>
  <c r="O482" i="5"/>
  <c r="N488" i="5"/>
  <c r="O481" i="5"/>
  <c r="O450" i="5"/>
  <c r="BE450" i="5" s="1" a="1"/>
  <c r="BE450" i="5" s="1"/>
  <c r="N454" i="5"/>
  <c r="O447" i="5"/>
  <c r="O449" i="5"/>
  <c r="O451" i="5"/>
  <c r="O448" i="5"/>
  <c r="O420" i="5"/>
  <c r="P413" i="5"/>
  <c r="P414" i="5"/>
  <c r="O379" i="5"/>
  <c r="N386" i="5"/>
  <c r="O369" i="5"/>
  <c r="P362" i="5"/>
  <c r="P364" i="5"/>
  <c r="P366" i="5"/>
  <c r="P281" i="5"/>
  <c r="P278" i="5"/>
  <c r="O284" i="5"/>
  <c r="P277" i="5"/>
  <c r="O267" i="5"/>
  <c r="P260" i="5"/>
  <c r="P261" i="5"/>
  <c r="P264" i="5"/>
  <c r="P262" i="5"/>
  <c r="O250" i="5"/>
  <c r="P243" i="5"/>
  <c r="P245" i="5"/>
  <c r="P246" i="5"/>
  <c r="BF246" i="5" s="1" a="1"/>
  <c r="BF246" i="5" s="1"/>
  <c r="O199" i="5"/>
  <c r="P192" i="5"/>
  <c r="P195" i="5"/>
  <c r="BF195" i="5" s="1" a="1"/>
  <c r="BF195" i="5" s="1"/>
  <c r="P194" i="5"/>
  <c r="P193" i="5"/>
  <c r="P196" i="5"/>
  <c r="X197" i="5"/>
  <c r="CD574" i="9"/>
  <c r="BW1420" i="9"/>
  <c r="BT1415" i="9"/>
  <c r="BX1420" i="9" s="1"/>
  <c r="AC1415" i="9"/>
  <c r="BS1416" i="9"/>
  <c r="BT1417" i="9"/>
  <c r="BU1418" i="9"/>
  <c r="CB619" i="9"/>
  <c r="CC620" i="9"/>
  <c r="CA618" i="9"/>
  <c r="BZ617" i="9"/>
  <c r="CD621" i="9"/>
  <c r="CA616" i="9"/>
  <c r="AJ616" i="9"/>
  <c r="CA569" i="9"/>
  <c r="CE574" i="9" s="1"/>
  <c r="AJ569" i="9"/>
  <c r="CA571" i="9"/>
  <c r="BZ570" i="9"/>
  <c r="CB572" i="9"/>
  <c r="CC573" i="9"/>
  <c r="AZ1705" i="9"/>
  <c r="AR1705" i="9"/>
  <c r="AJ1705" i="9"/>
  <c r="CB1705" i="9" s="1"/>
  <c r="AB1705" i="9"/>
  <c r="BT1705" i="9" s="1"/>
  <c r="AW1705" i="9"/>
  <c r="AO1705" i="9"/>
  <c r="AG1705" i="9"/>
  <c r="BY1705" i="9" s="1"/>
  <c r="Y1705" i="9"/>
  <c r="BQ1705" i="9" s="1"/>
  <c r="AV1705" i="9"/>
  <c r="AN1705" i="9"/>
  <c r="AF1705" i="9"/>
  <c r="BX1705" i="9" s="1"/>
  <c r="X1705" i="9"/>
  <c r="BP1705" i="9" s="1"/>
  <c r="AU1705" i="9"/>
  <c r="AM1705" i="9"/>
  <c r="AE1705" i="9"/>
  <c r="BW1705" i="9" s="1"/>
  <c r="W1705" i="9"/>
  <c r="BO1705" i="9" s="1"/>
  <c r="AP1705" i="9"/>
  <c r="Z1705" i="9"/>
  <c r="BR1705" i="9" s="1"/>
  <c r="BB1705" i="9"/>
  <c r="AL1705" i="9"/>
  <c r="CD1705" i="9" s="1"/>
  <c r="V1705" i="9"/>
  <c r="BN1705" i="9" s="1"/>
  <c r="AX1705" i="9"/>
  <c r="AH1705" i="9"/>
  <c r="BZ1705" i="9" s="1"/>
  <c r="AT1705" i="9"/>
  <c r="AD1705" i="9"/>
  <c r="BV1705" i="9" s="1"/>
  <c r="AY1705" i="9"/>
  <c r="AS1705" i="9"/>
  <c r="AQ1705" i="9"/>
  <c r="AK1705" i="9"/>
  <c r="CC1705" i="9" s="1"/>
  <c r="AI1705" i="9"/>
  <c r="CA1705" i="9" s="1"/>
  <c r="AA1705" i="9"/>
  <c r="BS1705" i="9" s="1"/>
  <c r="AC1705" i="9"/>
  <c r="BU1705" i="9" s="1"/>
  <c r="BA1705" i="9"/>
  <c r="U1705" i="9"/>
  <c r="BM1705" i="9" s="1"/>
  <c r="BM1739" i="9" s="1"/>
  <c r="I41" i="11" s="1"/>
  <c r="F1707" i="9"/>
  <c r="J1706" i="9"/>
  <c r="L1706" i="9"/>
  <c r="K1706" i="9"/>
  <c r="AG1697" i="9"/>
  <c r="BY1697" i="9" s="1"/>
  <c r="CA1702" i="9"/>
  <c r="CB1703" i="9"/>
  <c r="BY1700" i="9"/>
  <c r="BW1698" i="9"/>
  <c r="BZ1701" i="9"/>
  <c r="BX1699" i="9"/>
  <c r="CC1704" i="9"/>
  <c r="AH1650" i="9"/>
  <c r="BZ1650" i="9" s="1"/>
  <c r="CB1655" i="9"/>
  <c r="CA1654" i="9"/>
  <c r="BZ1653" i="9"/>
  <c r="BX1651" i="9"/>
  <c r="BY1652" i="9"/>
  <c r="L1657" i="9"/>
  <c r="F1658" i="9"/>
  <c r="K1657" i="9"/>
  <c r="J1657" i="9"/>
  <c r="AZ1656" i="9"/>
  <c r="AR1656" i="9"/>
  <c r="AJ1656" i="9"/>
  <c r="CB1656" i="9" s="1"/>
  <c r="AB1656" i="9"/>
  <c r="BT1656" i="9" s="1"/>
  <c r="T1656" i="9"/>
  <c r="BL1656" i="9" s="1"/>
  <c r="AX1656" i="9"/>
  <c r="AP1656" i="9"/>
  <c r="AH1656" i="9"/>
  <c r="BZ1656" i="9" s="1"/>
  <c r="Z1656" i="9"/>
  <c r="BR1656" i="9" s="1"/>
  <c r="AW1656" i="9"/>
  <c r="AO1656" i="9"/>
  <c r="AG1656" i="9"/>
  <c r="BY1656" i="9" s="1"/>
  <c r="Y1656" i="9"/>
  <c r="BQ1656" i="9" s="1"/>
  <c r="AV1656" i="9"/>
  <c r="AN1656" i="9"/>
  <c r="AF1656" i="9"/>
  <c r="BX1656" i="9" s="1"/>
  <c r="X1656" i="9"/>
  <c r="BP1656" i="9" s="1"/>
  <c r="AM1656" i="9"/>
  <c r="W1656" i="9"/>
  <c r="BO1656" i="9" s="1"/>
  <c r="BB1656" i="9"/>
  <c r="AL1656" i="9"/>
  <c r="V1656" i="9"/>
  <c r="BN1656" i="9" s="1"/>
  <c r="BA1656" i="9"/>
  <c r="AK1656" i="9"/>
  <c r="CC1656" i="9" s="1"/>
  <c r="U1656" i="9"/>
  <c r="BM1656" i="9" s="1"/>
  <c r="AY1656" i="9"/>
  <c r="AI1656" i="9"/>
  <c r="CA1656" i="9" s="1"/>
  <c r="S1656" i="9"/>
  <c r="BK1656" i="9" s="1"/>
  <c r="BK1692" i="9" s="1"/>
  <c r="G40" i="11" s="1"/>
  <c r="AZ515" i="5" s="1" a="1"/>
  <c r="AZ515" i="5" s="1"/>
  <c r="AU1656" i="9"/>
  <c r="AE1656" i="9"/>
  <c r="BW1656" i="9" s="1"/>
  <c r="AA1656" i="9"/>
  <c r="BS1656" i="9" s="1"/>
  <c r="AT1656" i="9"/>
  <c r="AD1656" i="9"/>
  <c r="BV1656" i="9" s="1"/>
  <c r="AQ1656" i="9"/>
  <c r="AS1656" i="9"/>
  <c r="AC1656" i="9"/>
  <c r="BU1656" i="9" s="1"/>
  <c r="AG1603" i="9"/>
  <c r="BY1603" i="9" s="1"/>
  <c r="AX1610" i="9"/>
  <c r="AP1610" i="9"/>
  <c r="AH1610" i="9"/>
  <c r="BZ1610" i="9" s="1"/>
  <c r="Z1610" i="9"/>
  <c r="BR1610" i="9" s="1"/>
  <c r="AV1610" i="9"/>
  <c r="AN1610" i="9"/>
  <c r="AF1610" i="9"/>
  <c r="BX1610" i="9" s="1"/>
  <c r="X1610" i="9"/>
  <c r="BP1610" i="9" s="1"/>
  <c r="AU1610" i="9"/>
  <c r="AM1610" i="9"/>
  <c r="AE1610" i="9"/>
  <c r="BW1610" i="9" s="1"/>
  <c r="W1610" i="9"/>
  <c r="BO1610" i="9" s="1"/>
  <c r="AZ1610" i="9"/>
  <c r="AR1610" i="9"/>
  <c r="AJ1610" i="9"/>
  <c r="CB1610" i="9" s="1"/>
  <c r="AB1610" i="9"/>
  <c r="BT1610" i="9" s="1"/>
  <c r="T1610" i="9"/>
  <c r="BL1610" i="9" s="1"/>
  <c r="BL1645" i="9" s="1"/>
  <c r="H39" i="11" s="1"/>
  <c r="BA532" i="5" s="1" a="1"/>
  <c r="BA532" i="5" s="1"/>
  <c r="AW1610" i="9"/>
  <c r="AG1610" i="9"/>
  <c r="BY1610" i="9" s="1"/>
  <c r="AS1610" i="9"/>
  <c r="AC1610" i="9"/>
  <c r="BU1610" i="9" s="1"/>
  <c r="AQ1610" i="9"/>
  <c r="AA1610" i="9"/>
  <c r="BS1610" i="9" s="1"/>
  <c r="BA1610" i="9"/>
  <c r="AK1610" i="9"/>
  <c r="CC1610" i="9" s="1"/>
  <c r="U1610" i="9"/>
  <c r="BM1610" i="9" s="1"/>
  <c r="AI1610" i="9"/>
  <c r="CA1610" i="9" s="1"/>
  <c r="AD1610" i="9"/>
  <c r="BV1610" i="9" s="1"/>
  <c r="AO1610" i="9"/>
  <c r="Y1610" i="9"/>
  <c r="BQ1610" i="9" s="1"/>
  <c r="BB1610" i="9"/>
  <c r="V1610" i="9"/>
  <c r="BN1610" i="9" s="1"/>
  <c r="AT1610" i="9"/>
  <c r="AY1610" i="9"/>
  <c r="AL1610" i="9"/>
  <c r="CA1608" i="9"/>
  <c r="BY1606" i="9"/>
  <c r="CB1609" i="9"/>
  <c r="BW1604" i="9"/>
  <c r="BX1605" i="9"/>
  <c r="BZ1607" i="9"/>
  <c r="L1611" i="9"/>
  <c r="F1612" i="9"/>
  <c r="J1611" i="9"/>
  <c r="K1611" i="9"/>
  <c r="BB1563" i="9"/>
  <c r="AT1563" i="9"/>
  <c r="AL1563" i="9"/>
  <c r="AD1563" i="9"/>
  <c r="BV1563" i="9" s="1"/>
  <c r="V1563" i="9"/>
  <c r="BN1563" i="9" s="1"/>
  <c r="BA1563" i="9"/>
  <c r="AS1563" i="9"/>
  <c r="AK1563" i="9"/>
  <c r="CC1563" i="9" s="1"/>
  <c r="AC1563" i="9"/>
  <c r="BU1563" i="9" s="1"/>
  <c r="U1563" i="9"/>
  <c r="BM1563" i="9" s="1"/>
  <c r="AX1563" i="9"/>
  <c r="AP1563" i="9"/>
  <c r="AH1563" i="9"/>
  <c r="BZ1563" i="9" s="1"/>
  <c r="Z1563" i="9"/>
  <c r="BR1563" i="9" s="1"/>
  <c r="AO1563" i="9"/>
  <c r="AB1563" i="9"/>
  <c r="BT1563" i="9" s="1"/>
  <c r="AZ1563" i="9"/>
  <c r="AN1563" i="9"/>
  <c r="AA1563" i="9"/>
  <c r="BS1563" i="9" s="1"/>
  <c r="AY1563" i="9"/>
  <c r="AM1563" i="9"/>
  <c r="Y1563" i="9"/>
  <c r="BQ1563" i="9" s="1"/>
  <c r="AI1563" i="9"/>
  <c r="CA1563" i="9" s="1"/>
  <c r="AW1563" i="9"/>
  <c r="AJ1563" i="9"/>
  <c r="CB1563" i="9" s="1"/>
  <c r="X1563" i="9"/>
  <c r="BP1563" i="9" s="1"/>
  <c r="AV1563" i="9"/>
  <c r="W1563" i="9"/>
  <c r="BO1563" i="9" s="1"/>
  <c r="AR1563" i="9"/>
  <c r="AF1563" i="9"/>
  <c r="BX1563" i="9" s="1"/>
  <c r="AQ1563" i="9"/>
  <c r="AE1563" i="9"/>
  <c r="BW1563" i="9" s="1"/>
  <c r="AU1563" i="9"/>
  <c r="AG1563" i="9"/>
  <c r="BY1563" i="9" s="1"/>
  <c r="T1563" i="9"/>
  <c r="BL1563" i="9" s="1"/>
  <c r="BL1598" i="9" s="1"/>
  <c r="H38" i="11" s="1"/>
  <c r="AH1556" i="9"/>
  <c r="BZ1556" i="9" s="1"/>
  <c r="J1564" i="9"/>
  <c r="F1565" i="9"/>
  <c r="L1564" i="9"/>
  <c r="K1564" i="9"/>
  <c r="CB1561" i="9"/>
  <c r="BZ1559" i="9"/>
  <c r="BY1558" i="9"/>
  <c r="BX1557" i="9"/>
  <c r="CA1560" i="9"/>
  <c r="CC1562" i="9"/>
  <c r="CD1563" i="9"/>
  <c r="F1518" i="9"/>
  <c r="L1517" i="9"/>
  <c r="K1517" i="9"/>
  <c r="J1517" i="9"/>
  <c r="AH1509" i="9"/>
  <c r="BZ1509" i="9" s="1"/>
  <c r="AV1516" i="9"/>
  <c r="AN1516" i="9"/>
  <c r="AF1516" i="9"/>
  <c r="X1516" i="9"/>
  <c r="AU1516" i="9"/>
  <c r="AM1516" i="9"/>
  <c r="AE1516" i="9"/>
  <c r="W1516" i="9"/>
  <c r="AY1516" i="9"/>
  <c r="AQ1516" i="9"/>
  <c r="AI1516" i="9"/>
  <c r="CA1516" i="9" s="1"/>
  <c r="AA1516" i="9"/>
  <c r="AW1516" i="9"/>
  <c r="AJ1516" i="9"/>
  <c r="CB1516" i="9" s="1"/>
  <c r="V1516" i="9"/>
  <c r="AS1516" i="9"/>
  <c r="AG1516" i="9"/>
  <c r="BY1516" i="9" s="1"/>
  <c r="T1516" i="9"/>
  <c r="AR1516" i="9"/>
  <c r="AD1516" i="9"/>
  <c r="BB1516" i="9"/>
  <c r="AP1516" i="9"/>
  <c r="AC1516" i="9"/>
  <c r="AX1516" i="9"/>
  <c r="AK1516" i="9"/>
  <c r="CC1516" i="9" s="1"/>
  <c r="Y1516" i="9"/>
  <c r="AL1516" i="9"/>
  <c r="CD1516" i="9" s="1"/>
  <c r="AH1516" i="9"/>
  <c r="BZ1516" i="9" s="1"/>
  <c r="AB1516" i="9"/>
  <c r="Z1516" i="9"/>
  <c r="BA1516" i="9"/>
  <c r="U1516" i="9"/>
  <c r="AZ1516" i="9"/>
  <c r="AT1516" i="9"/>
  <c r="AO1516" i="9"/>
  <c r="CA1513" i="9"/>
  <c r="BY1511" i="9"/>
  <c r="CB1514" i="9"/>
  <c r="BZ1512" i="9"/>
  <c r="BX1510" i="9"/>
  <c r="CC1515" i="9"/>
  <c r="AY1469" i="9"/>
  <c r="AQ1469" i="9"/>
  <c r="AI1469" i="9"/>
  <c r="CA1469" i="9" s="1"/>
  <c r="AA1469" i="9"/>
  <c r="BB1469" i="9"/>
  <c r="AT1469" i="9"/>
  <c r="AL1469" i="9"/>
  <c r="AD1469" i="9"/>
  <c r="V1469" i="9"/>
  <c r="AW1469" i="9"/>
  <c r="AM1469" i="9"/>
  <c r="AB1469" i="9"/>
  <c r="AU1469" i="9"/>
  <c r="AJ1469" i="9"/>
  <c r="CB1469" i="9" s="1"/>
  <c r="Y1469" i="9"/>
  <c r="AR1469" i="9"/>
  <c r="AG1469" i="9"/>
  <c r="BY1469" i="9" s="1"/>
  <c r="W1469" i="9"/>
  <c r="BA1469" i="9"/>
  <c r="AP1469" i="9"/>
  <c r="AF1469" i="9"/>
  <c r="U1469" i="9"/>
  <c r="AZ1469" i="9"/>
  <c r="AO1469" i="9"/>
  <c r="AE1469" i="9"/>
  <c r="T1469" i="9"/>
  <c r="AX1469" i="9"/>
  <c r="X1469" i="9"/>
  <c r="AV1469" i="9"/>
  <c r="AS1469" i="9"/>
  <c r="AN1469" i="9"/>
  <c r="AK1469" i="9"/>
  <c r="CC1469" i="9" s="1"/>
  <c r="AH1469" i="9"/>
  <c r="BZ1469" i="9" s="1"/>
  <c r="Z1469" i="9"/>
  <c r="AC1469" i="9"/>
  <c r="K1470" i="9"/>
  <c r="J1470" i="9"/>
  <c r="F1471" i="9"/>
  <c r="L1470" i="9"/>
  <c r="AG1462" i="9"/>
  <c r="BY1462" i="9" s="1"/>
  <c r="CB1468" i="9"/>
  <c r="CA1467" i="9"/>
  <c r="BZ1466" i="9"/>
  <c r="BY1465" i="9"/>
  <c r="BX1464" i="9"/>
  <c r="BW1463" i="9"/>
  <c r="AU1421" i="9"/>
  <c r="AM1421" i="9"/>
  <c r="AE1421" i="9"/>
  <c r="W1421" i="9"/>
  <c r="BA1421" i="9"/>
  <c r="AS1421" i="9"/>
  <c r="AK1421" i="9"/>
  <c r="AC1421" i="9"/>
  <c r="U1421" i="9"/>
  <c r="AY1421" i="9"/>
  <c r="AQ1421" i="9"/>
  <c r="AI1421" i="9"/>
  <c r="AA1421" i="9"/>
  <c r="S1421" i="9"/>
  <c r="AX1421" i="9"/>
  <c r="AP1421" i="9"/>
  <c r="AH1421" i="9"/>
  <c r="Z1421" i="9"/>
  <c r="AN1421" i="9"/>
  <c r="X1421" i="9"/>
  <c r="BB1421" i="9"/>
  <c r="AL1421" i="9"/>
  <c r="V1421" i="9"/>
  <c r="AZ1421" i="9"/>
  <c r="AJ1421" i="9"/>
  <c r="T1421" i="9"/>
  <c r="AV1421" i="9"/>
  <c r="AF1421" i="9"/>
  <c r="BX1421" i="9" s="1"/>
  <c r="AR1421" i="9"/>
  <c r="AB1421" i="9"/>
  <c r="Y1421" i="9"/>
  <c r="AW1421" i="9"/>
  <c r="AT1421" i="9"/>
  <c r="AO1421" i="9"/>
  <c r="AG1421" i="9"/>
  <c r="BY1421" i="9" s="1"/>
  <c r="AD1421" i="9"/>
  <c r="F1423" i="9"/>
  <c r="K1422" i="9"/>
  <c r="L1422" i="9"/>
  <c r="J1422" i="9"/>
  <c r="H1291" i="1"/>
  <c r="G1294" i="1"/>
  <c r="G1257" i="1"/>
  <c r="F1260" i="1"/>
  <c r="G1223" i="1"/>
  <c r="F1226" i="1"/>
  <c r="H1189" i="1"/>
  <c r="G1192" i="1"/>
  <c r="H1155" i="1"/>
  <c r="G1158" i="1"/>
  <c r="F624" i="9"/>
  <c r="L623" i="9"/>
  <c r="J623" i="9"/>
  <c r="K623" i="9"/>
  <c r="AV622" i="9"/>
  <c r="AN622" i="9"/>
  <c r="AF622" i="9"/>
  <c r="BX622" i="9" s="1"/>
  <c r="X622" i="9"/>
  <c r="BP622" i="9" s="1"/>
  <c r="BB622" i="9"/>
  <c r="AT622" i="9"/>
  <c r="AL622" i="9"/>
  <c r="CD622" i="9" s="1"/>
  <c r="AD622" i="9"/>
  <c r="BV622" i="9" s="1"/>
  <c r="V622" i="9"/>
  <c r="BN622" i="9" s="1"/>
  <c r="BA622" i="9"/>
  <c r="AS622" i="9"/>
  <c r="AK622" i="9"/>
  <c r="CC622" i="9" s="1"/>
  <c r="AC622" i="9"/>
  <c r="BU622" i="9" s="1"/>
  <c r="U622" i="9"/>
  <c r="BM622" i="9" s="1"/>
  <c r="AZ622" i="9"/>
  <c r="AR622" i="9"/>
  <c r="AJ622" i="9"/>
  <c r="CB622" i="9" s="1"/>
  <c r="AB622" i="9"/>
  <c r="BT622" i="9" s="1"/>
  <c r="T622" i="9"/>
  <c r="BL622" i="9" s="1"/>
  <c r="AX622" i="9"/>
  <c r="AP622" i="9"/>
  <c r="AH622" i="9"/>
  <c r="BZ622" i="9" s="1"/>
  <c r="Z622" i="9"/>
  <c r="BR622" i="9" s="1"/>
  <c r="AQ622" i="9"/>
  <c r="W622" i="9"/>
  <c r="BO622" i="9" s="1"/>
  <c r="AM622" i="9"/>
  <c r="CE622" i="9" s="1"/>
  <c r="AE622" i="9"/>
  <c r="BW622" i="9" s="1"/>
  <c r="AI622" i="9"/>
  <c r="CA622" i="9" s="1"/>
  <c r="AG622" i="9"/>
  <c r="BY622" i="9" s="1"/>
  <c r="AY622" i="9"/>
  <c r="AW622" i="9"/>
  <c r="AA622" i="9"/>
  <c r="BS622" i="9" s="1"/>
  <c r="AU622" i="9"/>
  <c r="Y622" i="9"/>
  <c r="BQ622" i="9" s="1"/>
  <c r="AO622" i="9"/>
  <c r="S622" i="9"/>
  <c r="BK622" i="9" s="1"/>
  <c r="BK658" i="9" s="1"/>
  <c r="G18" i="11" s="1"/>
  <c r="AZ312" i="5" s="1" a="1"/>
  <c r="AZ312" i="5" s="1"/>
  <c r="J576" i="9"/>
  <c r="L576" i="9"/>
  <c r="K576" i="9"/>
  <c r="F577" i="9"/>
  <c r="BB575" i="9"/>
  <c r="AT575" i="9"/>
  <c r="AL575" i="9"/>
  <c r="CD575" i="9" s="1"/>
  <c r="AD575" i="9"/>
  <c r="BV575" i="9" s="1"/>
  <c r="V575" i="9"/>
  <c r="BN575" i="9" s="1"/>
  <c r="AZ575" i="9"/>
  <c r="AR575" i="9"/>
  <c r="AJ575" i="9"/>
  <c r="CB575" i="9" s="1"/>
  <c r="AB575" i="9"/>
  <c r="BT575" i="9" s="1"/>
  <c r="T575" i="9"/>
  <c r="BL575" i="9" s="1"/>
  <c r="AY575" i="9"/>
  <c r="AQ575" i="9"/>
  <c r="AI575" i="9"/>
  <c r="CA575" i="9" s="1"/>
  <c r="AA575" i="9"/>
  <c r="BS575" i="9" s="1"/>
  <c r="S575" i="9"/>
  <c r="BK575" i="9" s="1"/>
  <c r="BK611" i="9" s="1"/>
  <c r="G17" i="11" s="1"/>
  <c r="AV575" i="9"/>
  <c r="AN575" i="9"/>
  <c r="AF575" i="9"/>
  <c r="BX575" i="9" s="1"/>
  <c r="X575" i="9"/>
  <c r="BP575" i="9" s="1"/>
  <c r="AU575" i="9"/>
  <c r="AE575" i="9"/>
  <c r="BW575" i="9" s="1"/>
  <c r="AS575" i="9"/>
  <c r="AC575" i="9"/>
  <c r="BU575" i="9" s="1"/>
  <c r="AP575" i="9"/>
  <c r="Z575" i="9"/>
  <c r="BR575" i="9" s="1"/>
  <c r="AO575" i="9"/>
  <c r="Y575" i="9"/>
  <c r="BQ575" i="9" s="1"/>
  <c r="AM575" i="9"/>
  <c r="CE575" i="9" s="1"/>
  <c r="W575" i="9"/>
  <c r="BO575" i="9" s="1"/>
  <c r="AX575" i="9"/>
  <c r="BA575" i="9"/>
  <c r="AK575" i="9"/>
  <c r="CC575" i="9" s="1"/>
  <c r="U575" i="9"/>
  <c r="BM575" i="9" s="1"/>
  <c r="AH575" i="9"/>
  <c r="BZ575" i="9" s="1"/>
  <c r="AW575" i="9"/>
  <c r="AG575" i="9"/>
  <c r="BY575" i="9" s="1"/>
  <c r="CB523" i="9"/>
  <c r="CF527" i="9"/>
  <c r="CC524" i="9"/>
  <c r="CE526" i="9"/>
  <c r="CD525" i="9"/>
  <c r="L529" i="9"/>
  <c r="F530" i="9"/>
  <c r="K529" i="9"/>
  <c r="J529" i="9"/>
  <c r="AL522" i="9"/>
  <c r="AW528" i="9"/>
  <c r="AO528" i="9"/>
  <c r="CG528" i="9" s="1"/>
  <c r="AG528" i="9"/>
  <c r="BY528" i="9" s="1"/>
  <c r="Y528" i="9"/>
  <c r="BQ528" i="9" s="1"/>
  <c r="AV528" i="9"/>
  <c r="AN528" i="9"/>
  <c r="CF528" i="9" s="1"/>
  <c r="AF528" i="9"/>
  <c r="BX528" i="9" s="1"/>
  <c r="X528" i="9"/>
  <c r="BP528" i="9" s="1"/>
  <c r="AU528" i="9"/>
  <c r="AM528" i="9"/>
  <c r="CE528" i="9" s="1"/>
  <c r="AE528" i="9"/>
  <c r="BW528" i="9" s="1"/>
  <c r="W528" i="9"/>
  <c r="BO528" i="9" s="1"/>
  <c r="AZ528" i="9"/>
  <c r="AR528" i="9"/>
  <c r="AJ528" i="9"/>
  <c r="CB528" i="9" s="1"/>
  <c r="AB528" i="9"/>
  <c r="BT528" i="9" s="1"/>
  <c r="T528" i="9"/>
  <c r="BL528" i="9" s="1"/>
  <c r="BA528" i="9"/>
  <c r="AK528" i="9"/>
  <c r="CC528" i="9" s="1"/>
  <c r="U528" i="9"/>
  <c r="BM528" i="9" s="1"/>
  <c r="AY528" i="9"/>
  <c r="AI528" i="9"/>
  <c r="CA528" i="9" s="1"/>
  <c r="S528" i="9"/>
  <c r="BK528" i="9" s="1"/>
  <c r="BK564" i="9" s="1"/>
  <c r="G16" i="11" s="1"/>
  <c r="AX528" i="9"/>
  <c r="AH528" i="9"/>
  <c r="BZ528" i="9" s="1"/>
  <c r="AT528" i="9"/>
  <c r="AD528" i="9"/>
  <c r="BV528" i="9" s="1"/>
  <c r="AQ528" i="9"/>
  <c r="AS528" i="9"/>
  <c r="AC528" i="9"/>
  <c r="BU528" i="9" s="1"/>
  <c r="AA528" i="9"/>
  <c r="BS528" i="9" s="1"/>
  <c r="BB528" i="9"/>
  <c r="AL528" i="9"/>
  <c r="CD528" i="9" s="1"/>
  <c r="V528" i="9"/>
  <c r="BN528" i="9" s="1"/>
  <c r="AP528" i="9"/>
  <c r="Z528" i="9"/>
  <c r="BR528" i="9" s="1"/>
  <c r="BA482" i="9"/>
  <c r="AS482" i="9"/>
  <c r="AK482" i="9"/>
  <c r="CC482" i="9" s="1"/>
  <c r="AC482" i="9"/>
  <c r="BU482" i="9" s="1"/>
  <c r="U482" i="9"/>
  <c r="BM482" i="9" s="1"/>
  <c r="AX482" i="9"/>
  <c r="AP482" i="9"/>
  <c r="AH482" i="9"/>
  <c r="BZ482" i="9" s="1"/>
  <c r="Z482" i="9"/>
  <c r="BR482" i="9" s="1"/>
  <c r="AW482" i="9"/>
  <c r="AO482" i="9"/>
  <c r="AG482" i="9"/>
  <c r="BY482" i="9" s="1"/>
  <c r="Y482" i="9"/>
  <c r="BQ482" i="9" s="1"/>
  <c r="AV482" i="9"/>
  <c r="AN482" i="9"/>
  <c r="CF482" i="9" s="1"/>
  <c r="AF482" i="9"/>
  <c r="BX482" i="9" s="1"/>
  <c r="X482" i="9"/>
  <c r="BP482" i="9" s="1"/>
  <c r="BB482" i="9"/>
  <c r="AT482" i="9"/>
  <c r="AL482" i="9"/>
  <c r="CD482" i="9" s="1"/>
  <c r="AD482" i="9"/>
  <c r="BV482" i="9" s="1"/>
  <c r="V482" i="9"/>
  <c r="BN482" i="9" s="1"/>
  <c r="AZ482" i="9"/>
  <c r="AE482" i="9"/>
  <c r="BW482" i="9" s="1"/>
  <c r="AY482" i="9"/>
  <c r="AB482" i="9"/>
  <c r="BT482" i="9" s="1"/>
  <c r="AQ482" i="9"/>
  <c r="T482" i="9"/>
  <c r="BL482" i="9" s="1"/>
  <c r="BL517" i="9" s="1"/>
  <c r="H15" i="11" s="1"/>
  <c r="AU482" i="9"/>
  <c r="AR482" i="9"/>
  <c r="AM482" i="9"/>
  <c r="CE482" i="9" s="1"/>
  <c r="AJ482" i="9"/>
  <c r="CB482" i="9" s="1"/>
  <c r="AI482" i="9"/>
  <c r="CA482" i="9" s="1"/>
  <c r="AA482" i="9"/>
  <c r="BS482" i="9" s="1"/>
  <c r="W482" i="9"/>
  <c r="BO482" i="9" s="1"/>
  <c r="J483" i="9"/>
  <c r="K483" i="9"/>
  <c r="L483" i="9"/>
  <c r="F484" i="9"/>
  <c r="AK475" i="9"/>
  <c r="CB477" i="9"/>
  <c r="CD479" i="9"/>
  <c r="CF481" i="9"/>
  <c r="CE480" i="9"/>
  <c r="CG482" i="9"/>
  <c r="CC478" i="9"/>
  <c r="CA476" i="9"/>
  <c r="J437" i="9"/>
  <c r="F438" i="9"/>
  <c r="L437" i="9"/>
  <c r="K437" i="9"/>
  <c r="CH435" i="9"/>
  <c r="CD431" i="9"/>
  <c r="CF433" i="9"/>
  <c r="CB429" i="9"/>
  <c r="CE432" i="9"/>
  <c r="CC430" i="9"/>
  <c r="CG434" i="9"/>
  <c r="AL428" i="9"/>
  <c r="AX436" i="9"/>
  <c r="AP436" i="9"/>
  <c r="CH436" i="9" s="1"/>
  <c r="AH436" i="9"/>
  <c r="BZ436" i="9" s="1"/>
  <c r="Z436" i="9"/>
  <c r="BR436" i="9" s="1"/>
  <c r="AW436" i="9"/>
  <c r="AO436" i="9"/>
  <c r="CG436" i="9" s="1"/>
  <c r="AG436" i="9"/>
  <c r="BY436" i="9" s="1"/>
  <c r="Y436" i="9"/>
  <c r="BQ436" i="9" s="1"/>
  <c r="BB436" i="9"/>
  <c r="AT436" i="9"/>
  <c r="AL436" i="9"/>
  <c r="CD436" i="9" s="1"/>
  <c r="AD436" i="9"/>
  <c r="BV436" i="9" s="1"/>
  <c r="V436" i="9"/>
  <c r="BN436" i="9" s="1"/>
  <c r="AY436" i="9"/>
  <c r="AK436" i="9"/>
  <c r="CC436" i="9" s="1"/>
  <c r="X436" i="9"/>
  <c r="BP436" i="9" s="1"/>
  <c r="AU436" i="9"/>
  <c r="AI436" i="9"/>
  <c r="CA436" i="9" s="1"/>
  <c r="U436" i="9"/>
  <c r="BM436" i="9" s="1"/>
  <c r="BM470" i="9" s="1"/>
  <c r="I14" i="11" s="1"/>
  <c r="BB243" i="5" s="1" a="1"/>
  <c r="BB243" i="5" s="1"/>
  <c r="AS436" i="9"/>
  <c r="AF436" i="9"/>
  <c r="BX436" i="9" s="1"/>
  <c r="AR436" i="9"/>
  <c r="AE436" i="9"/>
  <c r="BW436" i="9" s="1"/>
  <c r="BA436" i="9"/>
  <c r="AN436" i="9"/>
  <c r="CF436" i="9" s="1"/>
  <c r="AB436" i="9"/>
  <c r="BT436" i="9" s="1"/>
  <c r="AZ436" i="9"/>
  <c r="AM436" i="9"/>
  <c r="CE436" i="9" s="1"/>
  <c r="AA436" i="9"/>
  <c r="BS436" i="9" s="1"/>
  <c r="AV436" i="9"/>
  <c r="AQ436" i="9"/>
  <c r="CI436" i="9" s="1"/>
  <c r="AJ436" i="9"/>
  <c r="CB436" i="9" s="1"/>
  <c r="AC436" i="9"/>
  <c r="BU436" i="9" s="1"/>
  <c r="W436" i="9"/>
  <c r="BO436" i="9" s="1"/>
  <c r="CB382" i="9"/>
  <c r="CC383" i="9"/>
  <c r="CD384" i="9"/>
  <c r="AL381" i="9"/>
  <c r="CC381" i="9"/>
  <c r="L388" i="9"/>
  <c r="K388" i="9"/>
  <c r="J388" i="9"/>
  <c r="F389" i="9"/>
  <c r="AZ387" i="9"/>
  <c r="AR387" i="9"/>
  <c r="AJ387" i="9"/>
  <c r="CB387" i="9" s="1"/>
  <c r="AB387" i="9"/>
  <c r="BT387" i="9" s="1"/>
  <c r="T387" i="9"/>
  <c r="BL387" i="9" s="1"/>
  <c r="AY387" i="9"/>
  <c r="AQ387" i="9"/>
  <c r="AI387" i="9"/>
  <c r="CA387" i="9" s="1"/>
  <c r="AA387" i="9"/>
  <c r="BS387" i="9" s="1"/>
  <c r="S387" i="9"/>
  <c r="BK387" i="9" s="1"/>
  <c r="BK423" i="9" s="1"/>
  <c r="G13" i="11" s="1"/>
  <c r="AZ260" i="5" s="1" a="1"/>
  <c r="AZ260" i="5" s="1"/>
  <c r="AX387" i="9"/>
  <c r="AP387" i="9"/>
  <c r="AH387" i="9"/>
  <c r="BZ387" i="9" s="1"/>
  <c r="Z387" i="9"/>
  <c r="BR387" i="9" s="1"/>
  <c r="AW387" i="9"/>
  <c r="AO387" i="9"/>
  <c r="CG387" i="9" s="1"/>
  <c r="AG387" i="9"/>
  <c r="BY387" i="9" s="1"/>
  <c r="Y387" i="9"/>
  <c r="BQ387" i="9" s="1"/>
  <c r="BB387" i="9"/>
  <c r="AL387" i="9"/>
  <c r="CD387" i="9" s="1"/>
  <c r="V387" i="9"/>
  <c r="BN387" i="9" s="1"/>
  <c r="BA387" i="9"/>
  <c r="AK387" i="9"/>
  <c r="CC387" i="9" s="1"/>
  <c r="U387" i="9"/>
  <c r="BM387" i="9" s="1"/>
  <c r="AN387" i="9"/>
  <c r="CF387" i="9" s="1"/>
  <c r="AV387" i="9"/>
  <c r="AF387" i="9"/>
  <c r="BX387" i="9" s="1"/>
  <c r="AU387" i="9"/>
  <c r="AE387" i="9"/>
  <c r="BW387" i="9" s="1"/>
  <c r="AT387" i="9"/>
  <c r="AD387" i="9"/>
  <c r="BV387" i="9" s="1"/>
  <c r="AS387" i="9"/>
  <c r="AC387" i="9"/>
  <c r="BU387" i="9" s="1"/>
  <c r="W387" i="9"/>
  <c r="BO387" i="9" s="1"/>
  <c r="AM387" i="9"/>
  <c r="CE387" i="9" s="1"/>
  <c r="X387" i="9"/>
  <c r="BP387" i="9" s="1"/>
  <c r="H475" i="1"/>
  <c r="G478" i="1"/>
  <c r="H441" i="1"/>
  <c r="G444" i="1"/>
  <c r="G407" i="1"/>
  <c r="F410" i="1"/>
  <c r="G373" i="1"/>
  <c r="F376" i="1"/>
  <c r="G339" i="1"/>
  <c r="F342" i="1"/>
  <c r="H305" i="1"/>
  <c r="G308" i="1"/>
  <c r="BI1034" i="9"/>
  <c r="E26" i="11" s="1"/>
  <c r="AX313" i="5" s="1" a="1"/>
  <c r="AX313" i="5" s="1"/>
  <c r="BH1222" i="9"/>
  <c r="D30" i="11" s="1"/>
  <c r="BH1034" i="9"/>
  <c r="D26" i="11" s="1"/>
  <c r="AW313" i="5" s="1" a="1"/>
  <c r="AW313" i="5" s="1"/>
  <c r="J1374" i="9"/>
  <c r="F1375" i="9"/>
  <c r="L1374" i="9"/>
  <c r="K1374" i="9"/>
  <c r="AU1373" i="9"/>
  <c r="AM1373" i="9"/>
  <c r="AE1373" i="9"/>
  <c r="W1373" i="9"/>
  <c r="BB1373" i="9"/>
  <c r="AT1373" i="9"/>
  <c r="AL1373" i="9"/>
  <c r="AX1373" i="9"/>
  <c r="AP1373" i="9"/>
  <c r="AH1373" i="9"/>
  <c r="Z1373" i="9"/>
  <c r="R1373" i="9"/>
  <c r="AQ1373" i="9"/>
  <c r="AD1373" i="9"/>
  <c r="T1373" i="9"/>
  <c r="BA1373" i="9"/>
  <c r="AO1373" i="9"/>
  <c r="AC1373" i="9"/>
  <c r="S1373" i="9"/>
  <c r="AS1373" i="9"/>
  <c r="AZ1373" i="9"/>
  <c r="AN1373" i="9"/>
  <c r="AB1373" i="9"/>
  <c r="AY1373" i="9"/>
  <c r="AK1373" i="9"/>
  <c r="AA1373" i="9"/>
  <c r="AW1373" i="9"/>
  <c r="AJ1373" i="9"/>
  <c r="Y1373" i="9"/>
  <c r="AV1373" i="9"/>
  <c r="AI1373" i="9"/>
  <c r="X1373" i="9"/>
  <c r="AG1373" i="9"/>
  <c r="AR1373" i="9"/>
  <c r="AF1373" i="9"/>
  <c r="U1373" i="9"/>
  <c r="V1373" i="9"/>
  <c r="AE1368" i="9"/>
  <c r="J1185" i="9"/>
  <c r="F1186" i="9"/>
  <c r="L1185" i="9"/>
  <c r="K1185" i="9"/>
  <c r="AC1180" i="9"/>
  <c r="BU1180" i="9" s="1"/>
  <c r="BS1181" i="9"/>
  <c r="BT1182" i="9"/>
  <c r="BU1183" i="9"/>
  <c r="AV1184" i="9"/>
  <c r="AU1184" i="9"/>
  <c r="AM1184" i="9"/>
  <c r="AE1184" i="9"/>
  <c r="W1184" i="9"/>
  <c r="BO1184" i="9" s="1"/>
  <c r="AW1184" i="9"/>
  <c r="AT1184" i="9"/>
  <c r="AL1184" i="9"/>
  <c r="AD1184" i="9"/>
  <c r="BV1184" i="9" s="1"/>
  <c r="V1184" i="9"/>
  <c r="BN1184" i="9" s="1"/>
  <c r="X1184" i="9"/>
  <c r="BP1184" i="9" s="1"/>
  <c r="BB1184" i="9"/>
  <c r="AS1184" i="9"/>
  <c r="AK1184" i="9"/>
  <c r="AC1184" i="9"/>
  <c r="BU1184" i="9" s="1"/>
  <c r="U1184" i="9"/>
  <c r="BM1184" i="9" s="1"/>
  <c r="BA1184" i="9"/>
  <c r="AR1184" i="9"/>
  <c r="AJ1184" i="9"/>
  <c r="AB1184" i="9"/>
  <c r="BT1184" i="9" s="1"/>
  <c r="T1184" i="9"/>
  <c r="BL1184" i="9" s="1"/>
  <c r="AN1184" i="9"/>
  <c r="AZ1184" i="9"/>
  <c r="AQ1184" i="9"/>
  <c r="AI1184" i="9"/>
  <c r="AA1184" i="9"/>
  <c r="BS1184" i="9" s="1"/>
  <c r="S1184" i="9"/>
  <c r="BK1184" i="9" s="1"/>
  <c r="AY1184" i="9"/>
  <c r="AP1184" i="9"/>
  <c r="AH1184" i="9"/>
  <c r="Z1184" i="9"/>
  <c r="BR1184" i="9" s="1"/>
  <c r="R1184" i="9"/>
  <c r="BJ1184" i="9" s="1"/>
  <c r="AX1184" i="9"/>
  <c r="AO1184" i="9"/>
  <c r="AG1184" i="9"/>
  <c r="Y1184" i="9"/>
  <c r="BQ1184" i="9" s="1"/>
  <c r="Q1184" i="9"/>
  <c r="BI1184" i="9" s="1"/>
  <c r="BI1222" i="9" s="1"/>
  <c r="E30" i="11" s="1"/>
  <c r="AF1184" i="9"/>
  <c r="BH188" i="9"/>
  <c r="D8" i="11" s="1"/>
  <c r="E886" i="1"/>
  <c r="F883" i="1"/>
  <c r="E271" i="1"/>
  <c r="E274" i="1" s="1"/>
  <c r="AF992" i="9"/>
  <c r="BX992" i="9" s="1"/>
  <c r="BX995" i="9"/>
  <c r="BY996" i="9"/>
  <c r="BV993" i="9"/>
  <c r="BW994" i="9"/>
  <c r="J998" i="9"/>
  <c r="F999" i="9"/>
  <c r="K998" i="9"/>
  <c r="L998" i="9"/>
  <c r="AU997" i="9"/>
  <c r="AM997" i="9"/>
  <c r="AE997" i="9"/>
  <c r="BW997" i="9" s="1"/>
  <c r="W997" i="9"/>
  <c r="BO997" i="9" s="1"/>
  <c r="AX997" i="9"/>
  <c r="AP997" i="9"/>
  <c r="AW997" i="9"/>
  <c r="AL997" i="9"/>
  <c r="AC997" i="9"/>
  <c r="BU997" i="9" s="1"/>
  <c r="T997" i="9"/>
  <c r="BL997" i="9" s="1"/>
  <c r="V997" i="9"/>
  <c r="BN997" i="9" s="1"/>
  <c r="AV997" i="9"/>
  <c r="AK997" i="9"/>
  <c r="AB997" i="9"/>
  <c r="BT997" i="9" s="1"/>
  <c r="S997" i="9"/>
  <c r="BK997" i="9" s="1"/>
  <c r="AT997" i="9"/>
  <c r="AJ997" i="9"/>
  <c r="AA997" i="9"/>
  <c r="BS997" i="9" s="1"/>
  <c r="R997" i="9"/>
  <c r="BJ997" i="9" s="1"/>
  <c r="BJ1034" i="9" s="1"/>
  <c r="F26" i="11" s="1"/>
  <c r="AY313" i="5" s="1" a="1"/>
  <c r="AY313" i="5" s="1"/>
  <c r="AS997" i="9"/>
  <c r="AI997" i="9"/>
  <c r="Z997" i="9"/>
  <c r="BR997" i="9" s="1"/>
  <c r="BB997" i="9"/>
  <c r="AR997" i="9"/>
  <c r="AH997" i="9"/>
  <c r="BZ997" i="9" s="1"/>
  <c r="Y997" i="9"/>
  <c r="BQ997" i="9" s="1"/>
  <c r="BA997" i="9"/>
  <c r="AQ997" i="9"/>
  <c r="AG997" i="9"/>
  <c r="BY997" i="9" s="1"/>
  <c r="X997" i="9"/>
  <c r="BP997" i="9" s="1"/>
  <c r="AO997" i="9"/>
  <c r="AY997" i="9"/>
  <c r="AN997" i="9"/>
  <c r="AD997" i="9"/>
  <c r="BV997" i="9" s="1"/>
  <c r="U997" i="9"/>
  <c r="BM997" i="9" s="1"/>
  <c r="AZ997" i="9"/>
  <c r="AF997" i="9"/>
  <c r="BX997" i="9" s="1"/>
  <c r="BG846" i="9"/>
  <c r="C22" i="11" s="1"/>
  <c r="F747" i="1"/>
  <c r="E750" i="1"/>
  <c r="BI846" i="9"/>
  <c r="E22" i="11" s="1"/>
  <c r="BX805" i="9"/>
  <c r="BY806" i="9"/>
  <c r="CA808" i="9"/>
  <c r="BZ807" i="9"/>
  <c r="AH804" i="9"/>
  <c r="BZ804" i="9" s="1"/>
  <c r="BB809" i="9"/>
  <c r="AT809" i="9"/>
  <c r="AL809" i="9"/>
  <c r="AD809" i="9"/>
  <c r="BV809" i="9" s="1"/>
  <c r="V809" i="9"/>
  <c r="BN809" i="9" s="1"/>
  <c r="AZ809" i="9"/>
  <c r="AR809" i="9"/>
  <c r="AJ809" i="9"/>
  <c r="CB809" i="9" s="1"/>
  <c r="AB809" i="9"/>
  <c r="BT809" i="9" s="1"/>
  <c r="T809" i="9"/>
  <c r="BL809" i="9" s="1"/>
  <c r="AY809" i="9"/>
  <c r="AQ809" i="9"/>
  <c r="AI809" i="9"/>
  <c r="CA809" i="9" s="1"/>
  <c r="AA809" i="9"/>
  <c r="BS809" i="9" s="1"/>
  <c r="S809" i="9"/>
  <c r="BK809" i="9" s="1"/>
  <c r="AW809" i="9"/>
  <c r="AV809" i="9"/>
  <c r="AH809" i="9"/>
  <c r="BZ809" i="9" s="1"/>
  <c r="W809" i="9"/>
  <c r="BO809" i="9" s="1"/>
  <c r="AU809" i="9"/>
  <c r="AG809" i="9"/>
  <c r="BY809" i="9" s="1"/>
  <c r="U809" i="9"/>
  <c r="BM809" i="9" s="1"/>
  <c r="AS809" i="9"/>
  <c r="AF809" i="9"/>
  <c r="BX809" i="9" s="1"/>
  <c r="R809" i="9"/>
  <c r="BJ809" i="9" s="1"/>
  <c r="BJ846" i="9" s="1"/>
  <c r="F22" i="11" s="1"/>
  <c r="AM809" i="9"/>
  <c r="AP809" i="9"/>
  <c r="AE809" i="9"/>
  <c r="BW809" i="9" s="1"/>
  <c r="BA809" i="9"/>
  <c r="AO809" i="9"/>
  <c r="AC809" i="9"/>
  <c r="BU809" i="9" s="1"/>
  <c r="AN809" i="9"/>
  <c r="Z809" i="9"/>
  <c r="BR809" i="9" s="1"/>
  <c r="Y809" i="9"/>
  <c r="BQ809" i="9" s="1"/>
  <c r="AX809" i="9"/>
  <c r="AK809" i="9"/>
  <c r="X809" i="9"/>
  <c r="BP809" i="9" s="1"/>
  <c r="L810" i="9"/>
  <c r="F811" i="9"/>
  <c r="K810" i="9"/>
  <c r="J810" i="9"/>
  <c r="E611" i="1"/>
  <c r="E614" i="1" s="1"/>
  <c r="CO337" i="9"/>
  <c r="CM335" i="9"/>
  <c r="CN336" i="9"/>
  <c r="AW338" i="9"/>
  <c r="CO338" i="9" s="1"/>
  <c r="AO338" i="9"/>
  <c r="CG338" i="9" s="1"/>
  <c r="AG338" i="9"/>
  <c r="BY338" i="9" s="1"/>
  <c r="Y338" i="9"/>
  <c r="BQ338" i="9" s="1"/>
  <c r="Q338" i="9"/>
  <c r="BI338" i="9" s="1"/>
  <c r="BI376" i="9" s="1"/>
  <c r="E12" i="11" s="1"/>
  <c r="AV338" i="9"/>
  <c r="CN338" i="9" s="1"/>
  <c r="AU338" i="9"/>
  <c r="CM338" i="9" s="1"/>
  <c r="AM338" i="9"/>
  <c r="CE338" i="9" s="1"/>
  <c r="AE338" i="9"/>
  <c r="BW338" i="9" s="1"/>
  <c r="W338" i="9"/>
  <c r="BO338" i="9" s="1"/>
  <c r="BB338" i="9"/>
  <c r="AT338" i="9"/>
  <c r="CL338" i="9" s="1"/>
  <c r="AL338" i="9"/>
  <c r="CD338" i="9" s="1"/>
  <c r="AD338" i="9"/>
  <c r="BV338" i="9" s="1"/>
  <c r="AZ338" i="9"/>
  <c r="AR338" i="9"/>
  <c r="CJ338" i="9" s="1"/>
  <c r="AJ338" i="9"/>
  <c r="CB338" i="9" s="1"/>
  <c r="AB338" i="9"/>
  <c r="BT338" i="9" s="1"/>
  <c r="T338" i="9"/>
  <c r="BL338" i="9" s="1"/>
  <c r="AN338" i="9"/>
  <c r="CF338" i="9" s="1"/>
  <c r="X338" i="9"/>
  <c r="BP338" i="9" s="1"/>
  <c r="AK338" i="9"/>
  <c r="CC338" i="9" s="1"/>
  <c r="V338" i="9"/>
  <c r="BN338" i="9" s="1"/>
  <c r="BA338" i="9"/>
  <c r="AI338" i="9"/>
  <c r="CA338" i="9" s="1"/>
  <c r="U338" i="9"/>
  <c r="BM338" i="9" s="1"/>
  <c r="AY338" i="9"/>
  <c r="AH338" i="9"/>
  <c r="BZ338" i="9" s="1"/>
  <c r="S338" i="9"/>
  <c r="BK338" i="9" s="1"/>
  <c r="AQ338" i="9"/>
  <c r="CI338" i="9" s="1"/>
  <c r="AX338" i="9"/>
  <c r="CP338" i="9" s="1"/>
  <c r="AF338" i="9"/>
  <c r="BX338" i="9" s="1"/>
  <c r="R338" i="9"/>
  <c r="BJ338" i="9" s="1"/>
  <c r="AA338" i="9"/>
  <c r="BS338" i="9" s="1"/>
  <c r="AS338" i="9"/>
  <c r="CK338" i="9" s="1"/>
  <c r="AC338" i="9"/>
  <c r="BU338" i="9" s="1"/>
  <c r="AP338" i="9"/>
  <c r="CH338" i="9" s="1"/>
  <c r="Z338" i="9"/>
  <c r="BR338" i="9" s="1"/>
  <c r="AW334" i="9"/>
  <c r="CO334" i="9" s="1"/>
  <c r="K339" i="9"/>
  <c r="J339" i="9"/>
  <c r="L339" i="9"/>
  <c r="F340" i="9"/>
  <c r="F271" i="1"/>
  <c r="F274" i="1" s="1"/>
  <c r="AO146" i="9"/>
  <c r="CG146" i="9" s="1"/>
  <c r="AW150" i="9"/>
  <c r="AO150" i="9"/>
  <c r="CG150" i="9" s="1"/>
  <c r="AG150" i="9"/>
  <c r="BY150" i="9" s="1"/>
  <c r="Y150" i="9"/>
  <c r="BQ150" i="9" s="1"/>
  <c r="Q150" i="9"/>
  <c r="BI150" i="9" s="1"/>
  <c r="BI188" i="9" s="1"/>
  <c r="E8" i="11" s="1"/>
  <c r="AV150" i="9"/>
  <c r="AN150" i="9"/>
  <c r="CF150" i="9" s="1"/>
  <c r="AF150" i="9"/>
  <c r="BX150" i="9" s="1"/>
  <c r="X150" i="9"/>
  <c r="BP150" i="9" s="1"/>
  <c r="AU150" i="9"/>
  <c r="AM150" i="9"/>
  <c r="CE150" i="9" s="1"/>
  <c r="AE150" i="9"/>
  <c r="BW150" i="9" s="1"/>
  <c r="AR150" i="9"/>
  <c r="AD150" i="9"/>
  <c r="BV150" i="9" s="1"/>
  <c r="T150" i="9"/>
  <c r="BL150" i="9" s="1"/>
  <c r="AI150" i="9"/>
  <c r="CA150" i="9" s="1"/>
  <c r="BB150" i="9"/>
  <c r="AQ150" i="9"/>
  <c r="AC150" i="9"/>
  <c r="BU150" i="9" s="1"/>
  <c r="S150" i="9"/>
  <c r="BK150" i="9" s="1"/>
  <c r="BA150" i="9"/>
  <c r="AP150" i="9"/>
  <c r="CH150" i="9" s="1"/>
  <c r="AB150" i="9"/>
  <c r="BT150" i="9" s="1"/>
  <c r="R150" i="9"/>
  <c r="BJ150" i="9" s="1"/>
  <c r="V150" i="9"/>
  <c r="BN150" i="9" s="1"/>
  <c r="AZ150" i="9"/>
  <c r="AL150" i="9"/>
  <c r="CD150" i="9" s="1"/>
  <c r="AA150" i="9"/>
  <c r="BS150" i="9" s="1"/>
  <c r="AY150" i="9"/>
  <c r="AK150" i="9"/>
  <c r="CC150" i="9" s="1"/>
  <c r="Z150" i="9"/>
  <c r="BR150" i="9" s="1"/>
  <c r="AX150" i="9"/>
  <c r="AJ150" i="9"/>
  <c r="CB150" i="9" s="1"/>
  <c r="W150" i="9"/>
  <c r="BO150" i="9" s="1"/>
  <c r="AT150" i="9"/>
  <c r="AS150" i="9"/>
  <c r="AH150" i="9"/>
  <c r="BZ150" i="9" s="1"/>
  <c r="U150" i="9"/>
  <c r="BM150" i="9" s="1"/>
  <c r="CG149" i="9"/>
  <c r="CF148" i="9"/>
  <c r="CE147" i="9"/>
  <c r="K151" i="9"/>
  <c r="J151" i="9"/>
  <c r="F152" i="9"/>
  <c r="L151" i="9"/>
  <c r="E135" i="1"/>
  <c r="E138" i="1" s="1"/>
  <c r="I91" i="5"/>
  <c r="AY91" i="5" s="1" a="1"/>
  <c r="AY91" i="5" s="1"/>
  <c r="I159" i="5"/>
  <c r="I162" i="5"/>
  <c r="I160" i="5"/>
  <c r="I161" i="5"/>
  <c r="I94" i="5"/>
  <c r="I93" i="5"/>
  <c r="I92" i="5"/>
  <c r="AY92" i="5" s="1" a="1"/>
  <c r="AY92" i="5" s="1"/>
  <c r="I175" i="5"/>
  <c r="H182" i="5"/>
  <c r="I178" i="5"/>
  <c r="AY178" i="5" s="1" a="1"/>
  <c r="AY178" i="5" s="1"/>
  <c r="I176" i="5"/>
  <c r="I179" i="5"/>
  <c r="I177" i="5"/>
  <c r="H165" i="5"/>
  <c r="I158" i="5"/>
  <c r="H148" i="5"/>
  <c r="I141" i="5"/>
  <c r="I143" i="5"/>
  <c r="I144" i="5"/>
  <c r="AY144" i="5" s="1" a="1"/>
  <c r="AY144" i="5" s="1"/>
  <c r="I142" i="5"/>
  <c r="I145" i="5"/>
  <c r="I124" i="5"/>
  <c r="H131" i="5"/>
  <c r="I126" i="5"/>
  <c r="I127" i="5"/>
  <c r="AY127" i="5" s="1" a="1"/>
  <c r="AY127" i="5" s="1"/>
  <c r="I128" i="5"/>
  <c r="I125" i="5"/>
  <c r="I107" i="5"/>
  <c r="H114" i="5"/>
  <c r="I108" i="5"/>
  <c r="I111" i="5"/>
  <c r="I109" i="5"/>
  <c r="I110" i="5"/>
  <c r="H97" i="5"/>
  <c r="I90" i="5"/>
  <c r="I73" i="5"/>
  <c r="H80" i="5"/>
  <c r="I76" i="5"/>
  <c r="I74" i="5"/>
  <c r="I77" i="5"/>
  <c r="I75" i="5"/>
  <c r="I56" i="5"/>
  <c r="H63" i="5"/>
  <c r="I59" i="5"/>
  <c r="I57" i="5"/>
  <c r="I60" i="5"/>
  <c r="I58" i="5"/>
  <c r="I39" i="5"/>
  <c r="H46" i="5"/>
  <c r="I43" i="5"/>
  <c r="I42" i="5"/>
  <c r="I41" i="5"/>
  <c r="I40" i="5"/>
  <c r="H29" i="5"/>
  <c r="I25" i="5"/>
  <c r="I26" i="5"/>
  <c r="I23" i="5"/>
  <c r="I24" i="5"/>
  <c r="I22" i="5"/>
  <c r="P363" i="5" l="1"/>
  <c r="P788" i="5"/>
  <c r="P787" i="5"/>
  <c r="P791" i="5"/>
  <c r="P567" i="5"/>
  <c r="BE569" i="5" a="1"/>
  <c r="BE569" i="5" s="1"/>
  <c r="O794" i="5"/>
  <c r="O573" i="5"/>
  <c r="P297" i="5"/>
  <c r="BF297" i="5" s="1" a="1"/>
  <c r="BF297" i="5" s="1"/>
  <c r="P399" i="5"/>
  <c r="BF399" i="5" s="1" a="1"/>
  <c r="BF399" i="5" s="1"/>
  <c r="BE399" i="5" a="1"/>
  <c r="BE399" i="5" s="1"/>
  <c r="P553" i="5"/>
  <c r="BE552" i="5" a="1"/>
  <c r="BE552" i="5" s="1"/>
  <c r="P671" i="5"/>
  <c r="BF671" i="5" s="1" a="1"/>
  <c r="BF671" i="5" s="1"/>
  <c r="P617" i="5"/>
  <c r="P568" i="5"/>
  <c r="P566" i="5"/>
  <c r="P569" i="5"/>
  <c r="P570" i="5"/>
  <c r="P703" i="5"/>
  <c r="P702" i="5"/>
  <c r="P738" i="5"/>
  <c r="P670" i="5"/>
  <c r="P672" i="5"/>
  <c r="P669" i="5"/>
  <c r="O675" i="5"/>
  <c r="P668" i="5"/>
  <c r="P619" i="5"/>
  <c r="P550" i="5"/>
  <c r="P551" i="5"/>
  <c r="O556" i="5"/>
  <c r="P396" i="5"/>
  <c r="P398" i="5"/>
  <c r="P397" i="5"/>
  <c r="O403" i="5"/>
  <c r="P210" i="5"/>
  <c r="P213" i="5"/>
  <c r="P621" i="5"/>
  <c r="P620" i="5"/>
  <c r="BF620" i="5" s="1" a="1"/>
  <c r="BF620" i="5" s="1"/>
  <c r="O709" i="5"/>
  <c r="P706" i="5"/>
  <c r="P705" i="5"/>
  <c r="P704" i="5"/>
  <c r="P739" i="5"/>
  <c r="P618" i="5"/>
  <c r="O624" i="5"/>
  <c r="P552" i="5"/>
  <c r="BF552" i="5" s="1" a="1"/>
  <c r="BF552" i="5" s="1"/>
  <c r="P549" i="5"/>
  <c r="P400" i="5"/>
  <c r="P212" i="5"/>
  <c r="BF212" i="5" s="1" a="1"/>
  <c r="BF212" i="5" s="1"/>
  <c r="P211" i="5"/>
  <c r="P736" i="5"/>
  <c r="P209" i="5"/>
  <c r="O743" i="5"/>
  <c r="O216" i="5"/>
  <c r="P740" i="5"/>
  <c r="P737" i="5"/>
  <c r="O301" i="5"/>
  <c r="P296" i="5"/>
  <c r="P330" i="5"/>
  <c r="P295" i="5"/>
  <c r="Q587" i="5"/>
  <c r="P328" i="5"/>
  <c r="P294" i="5"/>
  <c r="P331" i="5"/>
  <c r="BF331" i="5" s="1" a="1"/>
  <c r="BF331" i="5" s="1"/>
  <c r="P298" i="5"/>
  <c r="O335" i="5"/>
  <c r="BB316" i="5" a="1"/>
  <c r="BB316" i="5" s="1"/>
  <c r="BB333" i="5" a="1"/>
  <c r="BB333" i="5" s="1"/>
  <c r="BB282" i="5" a="1"/>
  <c r="BB282" i="5" s="1"/>
  <c r="BB350" i="5" a="1"/>
  <c r="BB350" i="5" s="1"/>
  <c r="BB299" i="5" a="1"/>
  <c r="BB299" i="5" s="1"/>
  <c r="AU856" i="5" a="1"/>
  <c r="AU856" i="5" s="1"/>
  <c r="AU805" i="5" a="1"/>
  <c r="AU805" i="5" s="1"/>
  <c r="AX311" i="5" a="1"/>
  <c r="AX311" i="5" s="1"/>
  <c r="AX856" i="5" a="1"/>
  <c r="AX856" i="5" s="1"/>
  <c r="AX805" i="5" a="1"/>
  <c r="AX805" i="5" s="1"/>
  <c r="BY872" i="5" a="1"/>
  <c r="BY872" i="5" s="1"/>
  <c r="BY855" i="5" a="1"/>
  <c r="BY855" i="5" s="1"/>
  <c r="AF45" i="11"/>
  <c r="BX889" i="5" a="1"/>
  <c r="BX889" i="5" s="1"/>
  <c r="AW311" i="5" a="1"/>
  <c r="AW311" i="5" s="1"/>
  <c r="AW856" i="5" a="1"/>
  <c r="AW856" i="5" s="1"/>
  <c r="AW805" i="5" a="1"/>
  <c r="AW805" i="5" s="1"/>
  <c r="P329" i="5"/>
  <c r="P332" i="5"/>
  <c r="P804" i="5"/>
  <c r="BF804" i="5" s="1" a="1"/>
  <c r="BF804" i="5" s="1"/>
  <c r="P808" i="5"/>
  <c r="P805" i="5"/>
  <c r="P806" i="5"/>
  <c r="P807" i="5"/>
  <c r="O811" i="5"/>
  <c r="P823" i="5"/>
  <c r="P825" i="5"/>
  <c r="P821" i="5"/>
  <c r="BF821" i="5" s="1" a="1"/>
  <c r="BF821" i="5" s="1"/>
  <c r="P824" i="5"/>
  <c r="P822" i="5"/>
  <c r="P842" i="5"/>
  <c r="O828" i="5"/>
  <c r="P838" i="5"/>
  <c r="P840" i="5"/>
  <c r="O845" i="5"/>
  <c r="P841" i="5"/>
  <c r="Q417" i="5"/>
  <c r="P839" i="5"/>
  <c r="Q245" i="5"/>
  <c r="P636" i="5"/>
  <c r="P348" i="5"/>
  <c r="BF348" i="5" s="1" a="1"/>
  <c r="BF348" i="5" s="1"/>
  <c r="Q756" i="5"/>
  <c r="P637" i="5"/>
  <c r="BF637" i="5" s="1" a="1"/>
  <c r="BF637" i="5" s="1"/>
  <c r="P634" i="5"/>
  <c r="O641" i="5"/>
  <c r="P635" i="5"/>
  <c r="P638" i="5"/>
  <c r="O539" i="5"/>
  <c r="P465" i="5"/>
  <c r="P450" i="5"/>
  <c r="BF450" i="5" s="1" a="1"/>
  <c r="BF450" i="5" s="1"/>
  <c r="P430" i="5"/>
  <c r="Q414" i="5"/>
  <c r="P346" i="5"/>
  <c r="P347" i="5"/>
  <c r="Q279" i="5"/>
  <c r="P228" i="5"/>
  <c r="P226" i="5"/>
  <c r="P227" i="5"/>
  <c r="O233" i="5"/>
  <c r="AH28" i="5"/>
  <c r="BW28" i="5" a="1"/>
  <c r="BW28" i="5" s="1"/>
  <c r="AU653" i="5" a="1"/>
  <c r="AU653" i="5" s="1"/>
  <c r="AU311" i="5" a="1"/>
  <c r="AU311" i="5" s="1"/>
  <c r="Q604" i="5"/>
  <c r="P535" i="5"/>
  <c r="BF535" i="5" s="1" a="1"/>
  <c r="BF535" i="5" s="1"/>
  <c r="Q416" i="5"/>
  <c r="BG416" i="5" s="1" a="1"/>
  <c r="BG416" i="5" s="1"/>
  <c r="P466" i="5"/>
  <c r="P534" i="5"/>
  <c r="P653" i="5"/>
  <c r="Q586" i="5"/>
  <c r="BG586" i="5" s="1" a="1"/>
  <c r="BG586" i="5" s="1"/>
  <c r="Q754" i="5"/>
  <c r="Q196" i="5"/>
  <c r="P536" i="5"/>
  <c r="P518" i="5"/>
  <c r="BF518" i="5" s="1" a="1"/>
  <c r="BF518" i="5" s="1"/>
  <c r="P689" i="5"/>
  <c r="P774" i="5"/>
  <c r="Q281" i="5"/>
  <c r="P451" i="5"/>
  <c r="P468" i="5"/>
  <c r="Q415" i="5"/>
  <c r="P590" i="5"/>
  <c r="P655" i="5"/>
  <c r="P349" i="5"/>
  <c r="Q789" i="5"/>
  <c r="O352" i="5"/>
  <c r="P345" i="5"/>
  <c r="CF575" i="9"/>
  <c r="AU142" i="5" a="1"/>
  <c r="AU142" i="5" s="1"/>
  <c r="AU466" i="5" a="1"/>
  <c r="AU466" i="5" s="1"/>
  <c r="AU703" i="5" a="1"/>
  <c r="AU703" i="5" s="1"/>
  <c r="AU194" i="5" a="1"/>
  <c r="AU194" i="5" s="1"/>
  <c r="AU364" i="5" a="1"/>
  <c r="AU364" i="5" s="1"/>
  <c r="AU415" i="5" a="1"/>
  <c r="AU415" i="5" s="1"/>
  <c r="AU602" i="5" a="1"/>
  <c r="AU602" i="5" s="1"/>
  <c r="AU551" i="5" a="1"/>
  <c r="AU551" i="5" s="1"/>
  <c r="AZ278" i="5" a="1"/>
  <c r="AZ278" i="5" s="1"/>
  <c r="AZ294" i="5" a="1"/>
  <c r="AZ294" i="5" s="1"/>
  <c r="BB214" i="5" a="1"/>
  <c r="BB214" i="5" s="1"/>
  <c r="BB248" i="5" a="1"/>
  <c r="BB248" i="5" s="1"/>
  <c r="BB537" i="5" a="1"/>
  <c r="BB537" i="5" s="1"/>
  <c r="BB265" i="5" a="1"/>
  <c r="BB265" i="5" s="1"/>
  <c r="BB384" i="5" a="1"/>
  <c r="BB384" i="5" s="1"/>
  <c r="BB401" i="5" a="1"/>
  <c r="BB401" i="5" s="1"/>
  <c r="BB452" i="5" a="1"/>
  <c r="BB452" i="5" s="1"/>
  <c r="BB651" i="5" a="1"/>
  <c r="BB651" i="5" s="1"/>
  <c r="BB231" i="5" a="1"/>
  <c r="BB231" i="5" s="1"/>
  <c r="BB673" i="5" a="1"/>
  <c r="BB673" i="5" s="1"/>
  <c r="BB503" i="5" a="1"/>
  <c r="BB503" i="5" s="1"/>
  <c r="BB367" i="5" a="1"/>
  <c r="BB367" i="5" s="1"/>
  <c r="BB520" i="5" a="1"/>
  <c r="BB520" i="5" s="1"/>
  <c r="BB571" i="5" a="1"/>
  <c r="BB571" i="5" s="1"/>
  <c r="BB554" i="5" a="1"/>
  <c r="BB554" i="5" s="1"/>
  <c r="BB435" i="5" a="1"/>
  <c r="BB435" i="5" s="1"/>
  <c r="BB656" i="5" a="1"/>
  <c r="BB656" i="5" s="1"/>
  <c r="BB690" i="5" a="1"/>
  <c r="BB690" i="5" s="1"/>
  <c r="BB469" i="5" a="1"/>
  <c r="BB469" i="5" s="1"/>
  <c r="BB605" i="5" a="1"/>
  <c r="BB605" i="5" s="1"/>
  <c r="BB622" i="5" a="1"/>
  <c r="BB622" i="5" s="1"/>
  <c r="BB418" i="5" a="1"/>
  <c r="BB418" i="5" s="1"/>
  <c r="BB639" i="5" a="1"/>
  <c r="BB639" i="5" s="1"/>
  <c r="BB588" i="5" a="1"/>
  <c r="BB588" i="5" s="1"/>
  <c r="BB486" i="5" a="1"/>
  <c r="BB486" i="5" s="1"/>
  <c r="BB197" i="5" a="1"/>
  <c r="BB197" i="5" s="1"/>
  <c r="BB180" i="5" a="1"/>
  <c r="BB180" i="5" s="1"/>
  <c r="BB668" i="5" a="1"/>
  <c r="BB668" i="5" s="1"/>
  <c r="BB146" i="5" a="1"/>
  <c r="BB146" i="5" s="1"/>
  <c r="BB129" i="5" a="1"/>
  <c r="BB129" i="5" s="1"/>
  <c r="BB95" i="5" a="1"/>
  <c r="BB95" i="5" s="1"/>
  <c r="BB685" i="5" a="1"/>
  <c r="BB685" i="5" s="1"/>
  <c r="AG46" i="11"/>
  <c r="AZ329" i="5" a="1"/>
  <c r="AZ329" i="5" s="1"/>
  <c r="AZ295" i="5" a="1"/>
  <c r="AZ295" i="5" s="1"/>
  <c r="AZ724" i="5" a="1"/>
  <c r="AZ724" i="5" s="1"/>
  <c r="AZ707" i="5" a="1"/>
  <c r="AZ707" i="5" s="1"/>
  <c r="AZ277" i="5" a="1"/>
  <c r="AZ277" i="5" s="1"/>
  <c r="AZ741" i="5" a="1"/>
  <c r="AZ741" i="5" s="1"/>
  <c r="AZ346" i="5" a="1"/>
  <c r="AZ346" i="5" s="1"/>
  <c r="AX653" i="5" a="1"/>
  <c r="AX653" i="5" s="1"/>
  <c r="AX602" i="5" a="1"/>
  <c r="AX602" i="5" s="1"/>
  <c r="AX551" i="5" a="1"/>
  <c r="AX551" i="5" s="1"/>
  <c r="AX415" i="5" a="1"/>
  <c r="AX415" i="5" s="1"/>
  <c r="AX466" i="5" a="1"/>
  <c r="AX466" i="5" s="1"/>
  <c r="AX364" i="5" a="1"/>
  <c r="AX364" i="5" s="1"/>
  <c r="AX703" i="5" a="1"/>
  <c r="AX703" i="5" s="1"/>
  <c r="AX194" i="5" a="1"/>
  <c r="AX194" i="5" s="1"/>
  <c r="AX142" i="5" a="1"/>
  <c r="AX142" i="5" s="1"/>
  <c r="AW653" i="5" a="1"/>
  <c r="AW653" i="5" s="1"/>
  <c r="AW602" i="5" a="1"/>
  <c r="AW602" i="5" s="1"/>
  <c r="AW551" i="5" a="1"/>
  <c r="AW551" i="5" s="1"/>
  <c r="AW415" i="5" a="1"/>
  <c r="AW415" i="5" s="1"/>
  <c r="AW466" i="5" a="1"/>
  <c r="AW466" i="5" s="1"/>
  <c r="AW364" i="5" a="1"/>
  <c r="AW364" i="5" s="1"/>
  <c r="AW194" i="5" a="1"/>
  <c r="AW194" i="5" s="1"/>
  <c r="AW703" i="5" a="1"/>
  <c r="AW703" i="5" s="1"/>
  <c r="AW142" i="5" a="1"/>
  <c r="AW142" i="5" s="1"/>
  <c r="AX517" i="5" a="1"/>
  <c r="AX517" i="5" s="1"/>
  <c r="AX702" i="5" a="1"/>
  <c r="AX702" i="5" s="1"/>
  <c r="AX753" i="5" a="1"/>
  <c r="AX753" i="5" s="1"/>
  <c r="Q791" i="5"/>
  <c r="Q790" i="5"/>
  <c r="Q788" i="5"/>
  <c r="P772" i="5"/>
  <c r="P771" i="5"/>
  <c r="O777" i="5"/>
  <c r="P770" i="5"/>
  <c r="P773" i="5"/>
  <c r="Q755" i="5"/>
  <c r="Q757" i="5"/>
  <c r="Q720" i="5"/>
  <c r="Q722" i="5"/>
  <c r="P794" i="5"/>
  <c r="Q787" i="5"/>
  <c r="P760" i="5"/>
  <c r="Q753" i="5"/>
  <c r="Q721" i="5"/>
  <c r="Q723" i="5"/>
  <c r="P726" i="5"/>
  <c r="Q719" i="5"/>
  <c r="X707" i="5"/>
  <c r="BF704" i="5" a="1"/>
  <c r="BF704" i="5" s="1"/>
  <c r="P686" i="5"/>
  <c r="P685" i="5"/>
  <c r="P687" i="5"/>
  <c r="P688" i="5"/>
  <c r="BF688" i="5" s="1" a="1"/>
  <c r="BF688" i="5" s="1"/>
  <c r="O692" i="5"/>
  <c r="P652" i="5"/>
  <c r="Q603" i="5"/>
  <c r="BG603" i="5" s="1" a="1"/>
  <c r="BG603" i="5" s="1"/>
  <c r="Q602" i="5"/>
  <c r="Q601" i="5"/>
  <c r="Q583" i="5"/>
  <c r="Q585" i="5"/>
  <c r="Q584" i="5"/>
  <c r="P532" i="5"/>
  <c r="P533" i="5"/>
  <c r="O522" i="5"/>
  <c r="P515" i="5"/>
  <c r="P519" i="5"/>
  <c r="P516" i="5"/>
  <c r="P517" i="5"/>
  <c r="O658" i="5"/>
  <c r="P651" i="5"/>
  <c r="P654" i="5"/>
  <c r="BF654" i="5" s="1" a="1"/>
  <c r="BF654" i="5" s="1"/>
  <c r="P607" i="5"/>
  <c r="Q600" i="5"/>
  <c r="P499" i="5"/>
  <c r="P483" i="5"/>
  <c r="O471" i="5"/>
  <c r="P464" i="5"/>
  <c r="P467" i="5"/>
  <c r="BF467" i="5" s="1" a="1"/>
  <c r="BF467" i="5" s="1"/>
  <c r="P449" i="5"/>
  <c r="P448" i="5"/>
  <c r="P432" i="5"/>
  <c r="O437" i="5"/>
  <c r="P431" i="5"/>
  <c r="P433" i="5"/>
  <c r="BF433" i="5" s="1" a="1"/>
  <c r="BF433" i="5" s="1"/>
  <c r="P434" i="5"/>
  <c r="P382" i="5"/>
  <c r="BF382" i="5" s="1" a="1"/>
  <c r="BF382" i="5" s="1"/>
  <c r="P380" i="5"/>
  <c r="P383" i="5"/>
  <c r="Q363" i="5"/>
  <c r="Q280" i="5"/>
  <c r="Q263" i="5"/>
  <c r="BG263" i="5" s="1" a="1"/>
  <c r="BG263" i="5" s="1"/>
  <c r="Q262" i="5"/>
  <c r="Q246" i="5"/>
  <c r="BG246" i="5" s="1" a="1"/>
  <c r="BG246" i="5" s="1"/>
  <c r="Q247" i="5"/>
  <c r="Q244" i="5"/>
  <c r="P230" i="5"/>
  <c r="P229" i="5"/>
  <c r="BF229" i="5" s="1" a="1"/>
  <c r="BF229" i="5" s="1"/>
  <c r="O505" i="5"/>
  <c r="P498" i="5"/>
  <c r="P500" i="5"/>
  <c r="P501" i="5"/>
  <c r="BF501" i="5" s="1" a="1"/>
  <c r="BF501" i="5" s="1"/>
  <c r="P502" i="5"/>
  <c r="O488" i="5"/>
  <c r="P481" i="5"/>
  <c r="P482" i="5"/>
  <c r="P484" i="5"/>
  <c r="BF484" i="5" s="1" a="1"/>
  <c r="BF484" i="5" s="1"/>
  <c r="P485" i="5"/>
  <c r="O454" i="5"/>
  <c r="P447" i="5"/>
  <c r="P420" i="5"/>
  <c r="Q413" i="5"/>
  <c r="O386" i="5"/>
  <c r="P379" i="5"/>
  <c r="P381" i="5"/>
  <c r="Q365" i="5"/>
  <c r="BG365" i="5" s="1" a="1"/>
  <c r="BG365" i="5" s="1"/>
  <c r="Q366" i="5"/>
  <c r="Q364" i="5"/>
  <c r="P369" i="5"/>
  <c r="Q362" i="5"/>
  <c r="P284" i="5"/>
  <c r="Q277" i="5"/>
  <c r="Q278" i="5"/>
  <c r="Q264" i="5"/>
  <c r="Q261" i="5"/>
  <c r="P267" i="5"/>
  <c r="Q260" i="5"/>
  <c r="P250" i="5"/>
  <c r="Q243" i="5"/>
  <c r="Q194" i="5"/>
  <c r="Q195" i="5"/>
  <c r="BG195" i="5" s="1" a="1"/>
  <c r="BG195" i="5" s="1"/>
  <c r="Y197" i="5"/>
  <c r="P199" i="5"/>
  <c r="Q192" i="5"/>
  <c r="Q193" i="5"/>
  <c r="J159" i="5"/>
  <c r="J94" i="5"/>
  <c r="CF622" i="9"/>
  <c r="BU1415" i="9"/>
  <c r="AD1415" i="9"/>
  <c r="BU1417" i="9"/>
  <c r="BT1416" i="9"/>
  <c r="BV1418" i="9"/>
  <c r="BW1419" i="9"/>
  <c r="CB616" i="9"/>
  <c r="CG622" i="9" s="1"/>
  <c r="AK616" i="9"/>
  <c r="CB618" i="9"/>
  <c r="CA617" i="9"/>
  <c r="CE621" i="9"/>
  <c r="CC619" i="9"/>
  <c r="CD620" i="9"/>
  <c r="CB569" i="9"/>
  <c r="AK569" i="9"/>
  <c r="CA570" i="9"/>
  <c r="CD573" i="9"/>
  <c r="CB571" i="9"/>
  <c r="CC572" i="9"/>
  <c r="AH1697" i="9"/>
  <c r="BZ1697" i="9" s="1"/>
  <c r="BA1706" i="9"/>
  <c r="AY1706" i="9"/>
  <c r="AQ1706" i="9"/>
  <c r="AI1706" i="9"/>
  <c r="CA1706" i="9" s="1"/>
  <c r="AA1706" i="9"/>
  <c r="BS1706" i="9" s="1"/>
  <c r="AV1706" i="9"/>
  <c r="AN1706" i="9"/>
  <c r="CF1706" i="9" s="1"/>
  <c r="AF1706" i="9"/>
  <c r="BX1706" i="9" s="1"/>
  <c r="X1706" i="9"/>
  <c r="BP1706" i="9" s="1"/>
  <c r="AU1706" i="9"/>
  <c r="AM1706" i="9"/>
  <c r="CE1706" i="9" s="1"/>
  <c r="AE1706" i="9"/>
  <c r="BW1706" i="9" s="1"/>
  <c r="W1706" i="9"/>
  <c r="BO1706" i="9" s="1"/>
  <c r="AT1706" i="9"/>
  <c r="AL1706" i="9"/>
  <c r="CD1706" i="9" s="1"/>
  <c r="AD1706" i="9"/>
  <c r="BV1706" i="9" s="1"/>
  <c r="V1706" i="9"/>
  <c r="BN1706" i="9" s="1"/>
  <c r="BN1739" i="9" s="1"/>
  <c r="J41" i="11" s="1"/>
  <c r="AW1706" i="9"/>
  <c r="AG1706" i="9"/>
  <c r="BY1706" i="9" s="1"/>
  <c r="AS1706" i="9"/>
  <c r="AC1706" i="9"/>
  <c r="BU1706" i="9" s="1"/>
  <c r="AO1706" i="9"/>
  <c r="Y1706" i="9"/>
  <c r="BQ1706" i="9" s="1"/>
  <c r="BB1706" i="9"/>
  <c r="AK1706" i="9"/>
  <c r="CC1706" i="9" s="1"/>
  <c r="AP1706" i="9"/>
  <c r="AJ1706" i="9"/>
  <c r="CB1706" i="9" s="1"/>
  <c r="AH1706" i="9"/>
  <c r="BZ1706" i="9" s="1"/>
  <c r="AB1706" i="9"/>
  <c r="BT1706" i="9" s="1"/>
  <c r="Z1706" i="9"/>
  <c r="BR1706" i="9" s="1"/>
  <c r="AX1706" i="9"/>
  <c r="AZ1706" i="9"/>
  <c r="AR1706" i="9"/>
  <c r="L1707" i="9"/>
  <c r="K1707" i="9"/>
  <c r="J1707" i="9"/>
  <c r="F1708" i="9"/>
  <c r="CE1705" i="9"/>
  <c r="CC1703" i="9"/>
  <c r="CB1702" i="9"/>
  <c r="CA1701" i="9"/>
  <c r="BY1699" i="9"/>
  <c r="CD1704" i="9"/>
  <c r="BX1698" i="9"/>
  <c r="BZ1700" i="9"/>
  <c r="AU1657" i="9"/>
  <c r="AM1657" i="9"/>
  <c r="AE1657" i="9"/>
  <c r="BW1657" i="9" s="1"/>
  <c r="W1657" i="9"/>
  <c r="BO1657" i="9" s="1"/>
  <c r="BA1657" i="9"/>
  <c r="AS1657" i="9"/>
  <c r="AK1657" i="9"/>
  <c r="CC1657" i="9" s="1"/>
  <c r="AC1657" i="9"/>
  <c r="BU1657" i="9" s="1"/>
  <c r="U1657" i="9"/>
  <c r="BM1657" i="9" s="1"/>
  <c r="AZ1657" i="9"/>
  <c r="AR1657" i="9"/>
  <c r="AJ1657" i="9"/>
  <c r="CB1657" i="9" s="1"/>
  <c r="AB1657" i="9"/>
  <c r="BT1657" i="9" s="1"/>
  <c r="T1657" i="9"/>
  <c r="BL1657" i="9" s="1"/>
  <c r="BL1692" i="9" s="1"/>
  <c r="H40" i="11" s="1"/>
  <c r="BA515" i="5" s="1" a="1"/>
  <c r="BA515" i="5" s="1"/>
  <c r="AY1657" i="9"/>
  <c r="AQ1657" i="9"/>
  <c r="AI1657" i="9"/>
  <c r="CA1657" i="9" s="1"/>
  <c r="AA1657" i="9"/>
  <c r="BS1657" i="9" s="1"/>
  <c r="AW1657" i="9"/>
  <c r="AO1657" i="9"/>
  <c r="AG1657" i="9"/>
  <c r="BY1657" i="9" s="1"/>
  <c r="Y1657" i="9"/>
  <c r="BQ1657" i="9" s="1"/>
  <c r="AX1657" i="9"/>
  <c r="AD1657" i="9"/>
  <c r="BV1657" i="9" s="1"/>
  <c r="AV1657" i="9"/>
  <c r="Z1657" i="9"/>
  <c r="BR1657" i="9" s="1"/>
  <c r="AT1657" i="9"/>
  <c r="X1657" i="9"/>
  <c r="BP1657" i="9" s="1"/>
  <c r="AP1657" i="9"/>
  <c r="V1657" i="9"/>
  <c r="BN1657" i="9" s="1"/>
  <c r="AN1657" i="9"/>
  <c r="AF1657" i="9"/>
  <c r="BX1657" i="9" s="1"/>
  <c r="AL1657" i="9"/>
  <c r="CD1657" i="9" s="1"/>
  <c r="AH1657" i="9"/>
  <c r="BZ1657" i="9" s="1"/>
  <c r="BB1657" i="9"/>
  <c r="L1658" i="9"/>
  <c r="F1659" i="9"/>
  <c r="K1658" i="9"/>
  <c r="J1658" i="9"/>
  <c r="AI1650" i="9"/>
  <c r="CA1650" i="9" s="1"/>
  <c r="CD1656" i="9"/>
  <c r="CB1654" i="9"/>
  <c r="CA1653" i="9"/>
  <c r="BY1651" i="9"/>
  <c r="BZ1652" i="9"/>
  <c r="CE1657" i="9"/>
  <c r="CC1655" i="9"/>
  <c r="AU1611" i="9"/>
  <c r="AM1611" i="9"/>
  <c r="AE1611" i="9"/>
  <c r="BW1611" i="9" s="1"/>
  <c r="W1611" i="9"/>
  <c r="BO1611" i="9" s="1"/>
  <c r="BA1611" i="9"/>
  <c r="AS1611" i="9"/>
  <c r="AK1611" i="9"/>
  <c r="CC1611" i="9" s="1"/>
  <c r="AC1611" i="9"/>
  <c r="BU1611" i="9" s="1"/>
  <c r="U1611" i="9"/>
  <c r="BM1611" i="9" s="1"/>
  <c r="BM1645" i="9" s="1"/>
  <c r="I39" i="11" s="1"/>
  <c r="BB532" i="5" s="1" a="1"/>
  <c r="BB532" i="5" s="1"/>
  <c r="AZ1611" i="9"/>
  <c r="AR1611" i="9"/>
  <c r="AJ1611" i="9"/>
  <c r="CB1611" i="9" s="1"/>
  <c r="AB1611" i="9"/>
  <c r="BT1611" i="9" s="1"/>
  <c r="AW1611" i="9"/>
  <c r="AO1611" i="9"/>
  <c r="AG1611" i="9"/>
  <c r="BY1611" i="9" s="1"/>
  <c r="Y1611" i="9"/>
  <c r="BQ1611" i="9" s="1"/>
  <c r="BB1611" i="9"/>
  <c r="AL1611" i="9"/>
  <c r="CD1611" i="9" s="1"/>
  <c r="V1611" i="9"/>
  <c r="BN1611" i="9" s="1"/>
  <c r="AX1611" i="9"/>
  <c r="AH1611" i="9"/>
  <c r="BZ1611" i="9" s="1"/>
  <c r="AV1611" i="9"/>
  <c r="AF1611" i="9"/>
  <c r="BX1611" i="9" s="1"/>
  <c r="AP1611" i="9"/>
  <c r="Z1611" i="9"/>
  <c r="BR1611" i="9" s="1"/>
  <c r="X1611" i="9"/>
  <c r="BP1611" i="9" s="1"/>
  <c r="AD1611" i="9"/>
  <c r="BV1611" i="9" s="1"/>
  <c r="AY1611" i="9"/>
  <c r="AT1611" i="9"/>
  <c r="AQ1611" i="9"/>
  <c r="AI1611" i="9"/>
  <c r="CA1611" i="9" s="1"/>
  <c r="AN1611" i="9"/>
  <c r="AA1611" i="9"/>
  <c r="BS1611" i="9" s="1"/>
  <c r="CE1611" i="9"/>
  <c r="CC1609" i="9"/>
  <c r="CA1607" i="9"/>
  <c r="BY1605" i="9"/>
  <c r="BX1604" i="9"/>
  <c r="BZ1606" i="9"/>
  <c r="CD1610" i="9"/>
  <c r="CB1608" i="9"/>
  <c r="AH1603" i="9"/>
  <c r="BZ1603" i="9" s="1"/>
  <c r="F1613" i="9"/>
  <c r="K1612" i="9"/>
  <c r="J1612" i="9"/>
  <c r="L1612" i="9"/>
  <c r="CC1561" i="9"/>
  <c r="CD1562" i="9"/>
  <c r="CE1563" i="9"/>
  <c r="CA1559" i="9"/>
  <c r="BY1557" i="9"/>
  <c r="CB1560" i="9"/>
  <c r="BZ1558" i="9"/>
  <c r="AI1556" i="9"/>
  <c r="CA1556" i="9" s="1"/>
  <c r="L1565" i="9"/>
  <c r="F1566" i="9"/>
  <c r="J1565" i="9"/>
  <c r="K1565" i="9"/>
  <c r="BB1564" i="9"/>
  <c r="AT1564" i="9"/>
  <c r="AL1564" i="9"/>
  <c r="CD1564" i="9" s="1"/>
  <c r="AD1564" i="9"/>
  <c r="BV1564" i="9" s="1"/>
  <c r="V1564" i="9"/>
  <c r="BN1564" i="9" s="1"/>
  <c r="AX1564" i="9"/>
  <c r="AP1564" i="9"/>
  <c r="AH1564" i="9"/>
  <c r="BZ1564" i="9" s="1"/>
  <c r="Z1564" i="9"/>
  <c r="BR1564" i="9" s="1"/>
  <c r="AR1564" i="9"/>
  <c r="AG1564" i="9"/>
  <c r="BY1564" i="9" s="1"/>
  <c r="W1564" i="9"/>
  <c r="BO1564" i="9" s="1"/>
  <c r="BA1564" i="9"/>
  <c r="AQ1564" i="9"/>
  <c r="AF1564" i="9"/>
  <c r="BX1564" i="9" s="1"/>
  <c r="U1564" i="9"/>
  <c r="BM1564" i="9" s="1"/>
  <c r="BM1598" i="9" s="1"/>
  <c r="I38" i="11" s="1"/>
  <c r="AW1564" i="9"/>
  <c r="AM1564" i="9"/>
  <c r="CE1564" i="9" s="1"/>
  <c r="AB1564" i="9"/>
  <c r="BT1564" i="9" s="1"/>
  <c r="AK1564" i="9"/>
  <c r="CC1564" i="9" s="1"/>
  <c r="AZ1564" i="9"/>
  <c r="AJ1564" i="9"/>
  <c r="CB1564" i="9" s="1"/>
  <c r="AY1564" i="9"/>
  <c r="AI1564" i="9"/>
  <c r="CA1564" i="9" s="1"/>
  <c r="AV1564" i="9"/>
  <c r="AE1564" i="9"/>
  <c r="BW1564" i="9" s="1"/>
  <c r="AU1564" i="9"/>
  <c r="AC1564" i="9"/>
  <c r="BU1564" i="9" s="1"/>
  <c r="AO1564" i="9"/>
  <c r="Y1564" i="9"/>
  <c r="BQ1564" i="9" s="1"/>
  <c r="AN1564" i="9"/>
  <c r="CF1564" i="9" s="1"/>
  <c r="X1564" i="9"/>
  <c r="BP1564" i="9" s="1"/>
  <c r="AA1564" i="9"/>
  <c r="BS1564" i="9" s="1"/>
  <c r="AS1564" i="9"/>
  <c r="AI1509" i="9"/>
  <c r="CA1509" i="9" s="1"/>
  <c r="AX1517" i="9"/>
  <c r="BB1517" i="9"/>
  <c r="AS1517" i="9"/>
  <c r="AK1517" i="9"/>
  <c r="CC1517" i="9" s="1"/>
  <c r="AC1517" i="9"/>
  <c r="U1517" i="9"/>
  <c r="BA1517" i="9"/>
  <c r="AR1517" i="9"/>
  <c r="AJ1517" i="9"/>
  <c r="CB1517" i="9" s="1"/>
  <c r="AB1517" i="9"/>
  <c r="AV1517" i="9"/>
  <c r="AN1517" i="9"/>
  <c r="AF1517" i="9"/>
  <c r="X1517" i="9"/>
  <c r="AY1517" i="9"/>
  <c r="AL1517" i="9"/>
  <c r="CD1517" i="9" s="1"/>
  <c r="Y1517" i="9"/>
  <c r="AU1517" i="9"/>
  <c r="AH1517" i="9"/>
  <c r="BZ1517" i="9" s="1"/>
  <c r="V1517" i="9"/>
  <c r="AT1517" i="9"/>
  <c r="AG1517" i="9"/>
  <c r="AQ1517" i="9"/>
  <c r="AE1517" i="9"/>
  <c r="AZ1517" i="9"/>
  <c r="AM1517" i="9"/>
  <c r="CE1517" i="9" s="1"/>
  <c r="Z1517" i="9"/>
  <c r="AD1517" i="9"/>
  <c r="AA1517" i="9"/>
  <c r="W1517" i="9"/>
  <c r="AW1517" i="9"/>
  <c r="AP1517" i="9"/>
  <c r="AO1517" i="9"/>
  <c r="AI1517" i="9"/>
  <c r="CA1517" i="9" s="1"/>
  <c r="CF1517" i="9"/>
  <c r="CE1516" i="9"/>
  <c r="CD1515" i="9"/>
  <c r="CC1514" i="9"/>
  <c r="CA1512" i="9"/>
  <c r="CB1513" i="9"/>
  <c r="BZ1511" i="9"/>
  <c r="BY1510" i="9"/>
  <c r="F1519" i="9"/>
  <c r="L1518" i="9"/>
  <c r="J1518" i="9"/>
  <c r="K1518" i="9"/>
  <c r="CC1468" i="9"/>
  <c r="BX1463" i="9"/>
  <c r="CD1469" i="9"/>
  <c r="BZ1465" i="9"/>
  <c r="BY1464" i="9"/>
  <c r="CB1467" i="9"/>
  <c r="CA1466" i="9"/>
  <c r="F1472" i="9"/>
  <c r="K1471" i="9"/>
  <c r="L1471" i="9"/>
  <c r="J1471" i="9"/>
  <c r="AX1470" i="9"/>
  <c r="AP1470" i="9"/>
  <c r="AH1470" i="9"/>
  <c r="BZ1470" i="9" s="1"/>
  <c r="Z1470" i="9"/>
  <c r="AV1470" i="9"/>
  <c r="AN1470" i="9"/>
  <c r="AF1470" i="9"/>
  <c r="X1470" i="9"/>
  <c r="AU1470" i="9"/>
  <c r="AM1470" i="9"/>
  <c r="CE1470" i="9" s="1"/>
  <c r="AE1470" i="9"/>
  <c r="W1470" i="9"/>
  <c r="BA1470" i="9"/>
  <c r="AS1470" i="9"/>
  <c r="AK1470" i="9"/>
  <c r="CC1470" i="9" s="1"/>
  <c r="AC1470" i="9"/>
  <c r="U1470" i="9"/>
  <c r="AY1470" i="9"/>
  <c r="AQ1470" i="9"/>
  <c r="AI1470" i="9"/>
  <c r="CA1470" i="9" s="1"/>
  <c r="AA1470" i="9"/>
  <c r="AR1470" i="9"/>
  <c r="V1470" i="9"/>
  <c r="AL1470" i="9"/>
  <c r="CD1470" i="9" s="1"/>
  <c r="BB1470" i="9"/>
  <c r="AG1470" i="9"/>
  <c r="AZ1470" i="9"/>
  <c r="AD1470" i="9"/>
  <c r="AW1470" i="9"/>
  <c r="AB1470" i="9"/>
  <c r="AT1470" i="9"/>
  <c r="AO1470" i="9"/>
  <c r="AJ1470" i="9"/>
  <c r="CB1470" i="9" s="1"/>
  <c r="Y1470" i="9"/>
  <c r="AH1462" i="9"/>
  <c r="BZ1462" i="9" s="1"/>
  <c r="K1423" i="9"/>
  <c r="F1424" i="9"/>
  <c r="J1423" i="9"/>
  <c r="L1423" i="9"/>
  <c r="AX1422" i="9"/>
  <c r="AP1422" i="9"/>
  <c r="AH1422" i="9"/>
  <c r="BZ1422" i="9" s="1"/>
  <c r="Z1422" i="9"/>
  <c r="AV1422" i="9"/>
  <c r="AN1422" i="9"/>
  <c r="AF1422" i="9"/>
  <c r="X1422" i="9"/>
  <c r="BB1422" i="9"/>
  <c r="AT1422" i="9"/>
  <c r="AL1422" i="9"/>
  <c r="AD1422" i="9"/>
  <c r="V1422" i="9"/>
  <c r="BA1422" i="9"/>
  <c r="AS1422" i="9"/>
  <c r="AK1422" i="9"/>
  <c r="AC1422" i="9"/>
  <c r="U1422" i="9"/>
  <c r="AQ1422" i="9"/>
  <c r="AA1422" i="9"/>
  <c r="AO1422" i="9"/>
  <c r="Y1422" i="9"/>
  <c r="AM1422" i="9"/>
  <c r="W1422" i="9"/>
  <c r="AY1422" i="9"/>
  <c r="AI1422" i="9"/>
  <c r="AU1422" i="9"/>
  <c r="AE1422" i="9"/>
  <c r="AG1422" i="9"/>
  <c r="BY1422" i="9" s="1"/>
  <c r="AB1422" i="9"/>
  <c r="T1422" i="9"/>
  <c r="AZ1422" i="9"/>
  <c r="AW1422" i="9"/>
  <c r="AJ1422" i="9"/>
  <c r="AR1422" i="9"/>
  <c r="I1291" i="1"/>
  <c r="H1294" i="1"/>
  <c r="H1257" i="1"/>
  <c r="G1260" i="1"/>
  <c r="H1223" i="1"/>
  <c r="G1226" i="1"/>
  <c r="I1189" i="1"/>
  <c r="H1192" i="1"/>
  <c r="I1155" i="1"/>
  <c r="H1158" i="1"/>
  <c r="AU623" i="9"/>
  <c r="AM623" i="9"/>
  <c r="CE623" i="9" s="1"/>
  <c r="AZ623" i="9"/>
  <c r="AR623" i="9"/>
  <c r="AS623" i="9"/>
  <c r="AI623" i="9"/>
  <c r="CA623" i="9" s="1"/>
  <c r="AA623" i="9"/>
  <c r="BS623" i="9" s="1"/>
  <c r="BA623" i="9"/>
  <c r="AP623" i="9"/>
  <c r="AG623" i="9"/>
  <c r="BY623" i="9" s="1"/>
  <c r="Y623" i="9"/>
  <c r="BQ623" i="9" s="1"/>
  <c r="AY623" i="9"/>
  <c r="AO623" i="9"/>
  <c r="CG623" i="9" s="1"/>
  <c r="AF623" i="9"/>
  <c r="BX623" i="9" s="1"/>
  <c r="X623" i="9"/>
  <c r="BP623" i="9" s="1"/>
  <c r="AX623" i="9"/>
  <c r="AN623" i="9"/>
  <c r="CF623" i="9" s="1"/>
  <c r="AE623" i="9"/>
  <c r="BW623" i="9" s="1"/>
  <c r="W623" i="9"/>
  <c r="BO623" i="9" s="1"/>
  <c r="AV623" i="9"/>
  <c r="AK623" i="9"/>
  <c r="CC623" i="9" s="1"/>
  <c r="AC623" i="9"/>
  <c r="BU623" i="9" s="1"/>
  <c r="U623" i="9"/>
  <c r="BM623" i="9" s="1"/>
  <c r="AD623" i="9"/>
  <c r="BV623" i="9" s="1"/>
  <c r="AW623" i="9"/>
  <c r="Z623" i="9"/>
  <c r="BR623" i="9" s="1"/>
  <c r="AL623" i="9"/>
  <c r="CD623" i="9" s="1"/>
  <c r="AT623" i="9"/>
  <c r="V623" i="9"/>
  <c r="BN623" i="9" s="1"/>
  <c r="AQ623" i="9"/>
  <c r="T623" i="9"/>
  <c r="BL623" i="9" s="1"/>
  <c r="BL658" i="9" s="1"/>
  <c r="H18" i="11" s="1"/>
  <c r="BA312" i="5" s="1" a="1"/>
  <c r="BA312" i="5" s="1"/>
  <c r="AJ623" i="9"/>
  <c r="CB623" i="9" s="1"/>
  <c r="AH623" i="9"/>
  <c r="BZ623" i="9" s="1"/>
  <c r="BB623" i="9"/>
  <c r="AB623" i="9"/>
  <c r="BT623" i="9" s="1"/>
  <c r="L624" i="9"/>
  <c r="K624" i="9"/>
  <c r="F625" i="9"/>
  <c r="J624" i="9"/>
  <c r="L577" i="9"/>
  <c r="K577" i="9"/>
  <c r="F578" i="9"/>
  <c r="J577" i="9"/>
  <c r="AW576" i="9"/>
  <c r="AO576" i="9"/>
  <c r="CG576" i="9" s="1"/>
  <c r="AG576" i="9"/>
  <c r="BY576" i="9" s="1"/>
  <c r="Y576" i="9"/>
  <c r="BQ576" i="9" s="1"/>
  <c r="AU576" i="9"/>
  <c r="AM576" i="9"/>
  <c r="CE576" i="9" s="1"/>
  <c r="AE576" i="9"/>
  <c r="BW576" i="9" s="1"/>
  <c r="W576" i="9"/>
  <c r="BO576" i="9" s="1"/>
  <c r="BB576" i="9"/>
  <c r="AT576" i="9"/>
  <c r="AL576" i="9"/>
  <c r="CD576" i="9" s="1"/>
  <c r="AD576" i="9"/>
  <c r="BV576" i="9" s="1"/>
  <c r="V576" i="9"/>
  <c r="BN576" i="9" s="1"/>
  <c r="AY576" i="9"/>
  <c r="AQ576" i="9"/>
  <c r="AI576" i="9"/>
  <c r="CA576" i="9" s="1"/>
  <c r="AA576" i="9"/>
  <c r="BS576" i="9" s="1"/>
  <c r="AX576" i="9"/>
  <c r="AH576" i="9"/>
  <c r="BZ576" i="9" s="1"/>
  <c r="AV576" i="9"/>
  <c r="AF576" i="9"/>
  <c r="BX576" i="9" s="1"/>
  <c r="AK576" i="9"/>
  <c r="CC576" i="9" s="1"/>
  <c r="AS576" i="9"/>
  <c r="AC576" i="9"/>
  <c r="BU576" i="9" s="1"/>
  <c r="AR576" i="9"/>
  <c r="AB576" i="9"/>
  <c r="BT576" i="9" s="1"/>
  <c r="AP576" i="9"/>
  <c r="Z576" i="9"/>
  <c r="BR576" i="9" s="1"/>
  <c r="U576" i="9"/>
  <c r="BM576" i="9" s="1"/>
  <c r="AN576" i="9"/>
  <c r="CF576" i="9" s="1"/>
  <c r="X576" i="9"/>
  <c r="BP576" i="9" s="1"/>
  <c r="BA576" i="9"/>
  <c r="AZ576" i="9"/>
  <c r="AJ576" i="9"/>
  <c r="CB576" i="9" s="1"/>
  <c r="T576" i="9"/>
  <c r="BL576" i="9" s="1"/>
  <c r="BL611" i="9" s="1"/>
  <c r="H17" i="11" s="1"/>
  <c r="F531" i="9"/>
  <c r="L530" i="9"/>
  <c r="K530" i="9"/>
  <c r="J530" i="9"/>
  <c r="AM522" i="9"/>
  <c r="CG527" i="9"/>
  <c r="CH528" i="9"/>
  <c r="CC523" i="9"/>
  <c r="CD524" i="9"/>
  <c r="CE525" i="9"/>
  <c r="CF526" i="9"/>
  <c r="AZ529" i="9"/>
  <c r="AR529" i="9"/>
  <c r="AJ529" i="9"/>
  <c r="CB529" i="9" s="1"/>
  <c r="AB529" i="9"/>
  <c r="BT529" i="9" s="1"/>
  <c r="T529" i="9"/>
  <c r="BL529" i="9" s="1"/>
  <c r="BL564" i="9" s="1"/>
  <c r="H16" i="11" s="1"/>
  <c r="AY529" i="9"/>
  <c r="AQ529" i="9"/>
  <c r="CI529" i="9" s="1"/>
  <c r="AI529" i="9"/>
  <c r="CA529" i="9" s="1"/>
  <c r="AA529" i="9"/>
  <c r="BS529" i="9" s="1"/>
  <c r="AX529" i="9"/>
  <c r="AP529" i="9"/>
  <c r="CH529" i="9" s="1"/>
  <c r="AH529" i="9"/>
  <c r="BZ529" i="9" s="1"/>
  <c r="Z529" i="9"/>
  <c r="BR529" i="9" s="1"/>
  <c r="AW529" i="9"/>
  <c r="AO529" i="9"/>
  <c r="CG529" i="9" s="1"/>
  <c r="AG529" i="9"/>
  <c r="BY529" i="9" s="1"/>
  <c r="Y529" i="9"/>
  <c r="BQ529" i="9" s="1"/>
  <c r="AU529" i="9"/>
  <c r="AM529" i="9"/>
  <c r="CE529" i="9" s="1"/>
  <c r="AE529" i="9"/>
  <c r="BW529" i="9" s="1"/>
  <c r="W529" i="9"/>
  <c r="BO529" i="9" s="1"/>
  <c r="BB529" i="9"/>
  <c r="AF529" i="9"/>
  <c r="BX529" i="9" s="1"/>
  <c r="BA529" i="9"/>
  <c r="AD529" i="9"/>
  <c r="BV529" i="9" s="1"/>
  <c r="AV529" i="9"/>
  <c r="AC529" i="9"/>
  <c r="BU529" i="9" s="1"/>
  <c r="AS529" i="9"/>
  <c r="AT529" i="9"/>
  <c r="X529" i="9"/>
  <c r="BP529" i="9" s="1"/>
  <c r="V529" i="9"/>
  <c r="BN529" i="9" s="1"/>
  <c r="AL529" i="9"/>
  <c r="CD529" i="9" s="1"/>
  <c r="AK529" i="9"/>
  <c r="CC529" i="9" s="1"/>
  <c r="AN529" i="9"/>
  <c r="CF529" i="9" s="1"/>
  <c r="U529" i="9"/>
  <c r="BM529" i="9" s="1"/>
  <c r="AX483" i="9"/>
  <c r="AP483" i="9"/>
  <c r="CH483" i="9" s="1"/>
  <c r="AH483" i="9"/>
  <c r="BZ483" i="9" s="1"/>
  <c r="Z483" i="9"/>
  <c r="BR483" i="9" s="1"/>
  <c r="AU483" i="9"/>
  <c r="AM483" i="9"/>
  <c r="CE483" i="9" s="1"/>
  <c r="AE483" i="9"/>
  <c r="BW483" i="9" s="1"/>
  <c r="W483" i="9"/>
  <c r="BO483" i="9" s="1"/>
  <c r="BB483" i="9"/>
  <c r="AT483" i="9"/>
  <c r="AL483" i="9"/>
  <c r="CD483" i="9" s="1"/>
  <c r="AD483" i="9"/>
  <c r="BV483" i="9" s="1"/>
  <c r="V483" i="9"/>
  <c r="BN483" i="9" s="1"/>
  <c r="BA483" i="9"/>
  <c r="AS483" i="9"/>
  <c r="AK483" i="9"/>
  <c r="CC483" i="9" s="1"/>
  <c r="AC483" i="9"/>
  <c r="BU483" i="9" s="1"/>
  <c r="U483" i="9"/>
  <c r="BM483" i="9" s="1"/>
  <c r="BM517" i="9" s="1"/>
  <c r="I15" i="11" s="1"/>
  <c r="AY483" i="9"/>
  <c r="AQ483" i="9"/>
  <c r="CI483" i="9" s="1"/>
  <c r="AI483" i="9"/>
  <c r="CA483" i="9" s="1"/>
  <c r="AA483" i="9"/>
  <c r="BS483" i="9" s="1"/>
  <c r="AO483" i="9"/>
  <c r="CG483" i="9" s="1"/>
  <c r="AN483" i="9"/>
  <c r="CF483" i="9" s="1"/>
  <c r="AZ483" i="9"/>
  <c r="AF483" i="9"/>
  <c r="BX483" i="9" s="1"/>
  <c r="AJ483" i="9"/>
  <c r="CB483" i="9" s="1"/>
  <c r="AG483" i="9"/>
  <c r="BY483" i="9" s="1"/>
  <c r="AB483" i="9"/>
  <c r="BT483" i="9" s="1"/>
  <c r="Y483" i="9"/>
  <c r="BQ483" i="9" s="1"/>
  <c r="X483" i="9"/>
  <c r="BP483" i="9" s="1"/>
  <c r="AW483" i="9"/>
  <c r="AV483" i="9"/>
  <c r="AR483" i="9"/>
  <c r="AL475" i="9"/>
  <c r="CH482" i="9"/>
  <c r="CF480" i="9"/>
  <c r="CG481" i="9"/>
  <c r="CE479" i="9"/>
  <c r="CD478" i="9"/>
  <c r="CB476" i="9"/>
  <c r="CC477" i="9"/>
  <c r="L484" i="9"/>
  <c r="K484" i="9"/>
  <c r="F485" i="9"/>
  <c r="J484" i="9"/>
  <c r="CJ436" i="9"/>
  <c r="CH434" i="9"/>
  <c r="CF432" i="9"/>
  <c r="CD430" i="9"/>
  <c r="CI435" i="9"/>
  <c r="CE431" i="9"/>
  <c r="CG433" i="9"/>
  <c r="CC429" i="9"/>
  <c r="J438" i="9"/>
  <c r="L438" i="9"/>
  <c r="K438" i="9"/>
  <c r="F439" i="9"/>
  <c r="AM428" i="9"/>
  <c r="AY437" i="9"/>
  <c r="AQ437" i="9"/>
  <c r="CI437" i="9" s="1"/>
  <c r="AI437" i="9"/>
  <c r="CA437" i="9" s="1"/>
  <c r="AA437" i="9"/>
  <c r="BS437" i="9" s="1"/>
  <c r="AW437" i="9"/>
  <c r="AO437" i="9"/>
  <c r="CG437" i="9" s="1"/>
  <c r="AG437" i="9"/>
  <c r="BY437" i="9" s="1"/>
  <c r="Y437" i="9"/>
  <c r="BQ437" i="9" s="1"/>
  <c r="AV437" i="9"/>
  <c r="AN437" i="9"/>
  <c r="CF437" i="9" s="1"/>
  <c r="AF437" i="9"/>
  <c r="BX437" i="9" s="1"/>
  <c r="X437" i="9"/>
  <c r="BP437" i="9" s="1"/>
  <c r="AU437" i="9"/>
  <c r="AM437" i="9"/>
  <c r="CE437" i="9" s="1"/>
  <c r="AE437" i="9"/>
  <c r="BW437" i="9" s="1"/>
  <c r="W437" i="9"/>
  <c r="BO437" i="9" s="1"/>
  <c r="BA437" i="9"/>
  <c r="AS437" i="9"/>
  <c r="CK437" i="9" s="1"/>
  <c r="AK437" i="9"/>
  <c r="CC437" i="9" s="1"/>
  <c r="AC437" i="9"/>
  <c r="BU437" i="9" s="1"/>
  <c r="AX437" i="9"/>
  <c r="AB437" i="9"/>
  <c r="BT437" i="9" s="1"/>
  <c r="AR437" i="9"/>
  <c r="CJ437" i="9" s="1"/>
  <c r="V437" i="9"/>
  <c r="BN437" i="9" s="1"/>
  <c r="BN470" i="9" s="1"/>
  <c r="J14" i="11" s="1"/>
  <c r="BC243" i="5" s="1" a="1"/>
  <c r="BC243" i="5" s="1"/>
  <c r="AP437" i="9"/>
  <c r="CH437" i="9" s="1"/>
  <c r="AL437" i="9"/>
  <c r="CD437" i="9" s="1"/>
  <c r="BB437" i="9"/>
  <c r="AH437" i="9"/>
  <c r="BZ437" i="9" s="1"/>
  <c r="AZ437" i="9"/>
  <c r="AD437" i="9"/>
  <c r="BV437" i="9" s="1"/>
  <c r="AT437" i="9"/>
  <c r="AJ437" i="9"/>
  <c r="CB437" i="9" s="1"/>
  <c r="Z437" i="9"/>
  <c r="BR437" i="9" s="1"/>
  <c r="CH387" i="9"/>
  <c r="AM381" i="9"/>
  <c r="CD381" i="9"/>
  <c r="CC382" i="9"/>
  <c r="CD383" i="9"/>
  <c r="CE384" i="9"/>
  <c r="CF385" i="9"/>
  <c r="CG386" i="9"/>
  <c r="AU388" i="9"/>
  <c r="AM388" i="9"/>
  <c r="CE388" i="9" s="1"/>
  <c r="AE388" i="9"/>
  <c r="BW388" i="9" s="1"/>
  <c r="W388" i="9"/>
  <c r="BO388" i="9" s="1"/>
  <c r="BB388" i="9"/>
  <c r="AT388" i="9"/>
  <c r="AL388" i="9"/>
  <c r="CD388" i="9" s="1"/>
  <c r="AD388" i="9"/>
  <c r="BV388" i="9" s="1"/>
  <c r="V388" i="9"/>
  <c r="BN388" i="9" s="1"/>
  <c r="BA388" i="9"/>
  <c r="AS388" i="9"/>
  <c r="AK388" i="9"/>
  <c r="CC388" i="9" s="1"/>
  <c r="AC388" i="9"/>
  <c r="BU388" i="9" s="1"/>
  <c r="U388" i="9"/>
  <c r="BM388" i="9" s="1"/>
  <c r="AZ388" i="9"/>
  <c r="AR388" i="9"/>
  <c r="AJ388" i="9"/>
  <c r="CB388" i="9" s="1"/>
  <c r="AB388" i="9"/>
  <c r="BT388" i="9" s="1"/>
  <c r="T388" i="9"/>
  <c r="BL388" i="9" s="1"/>
  <c r="BL423" i="9" s="1"/>
  <c r="H13" i="11" s="1"/>
  <c r="BA260" i="5" s="1" a="1"/>
  <c r="BA260" i="5" s="1"/>
  <c r="AO388" i="9"/>
  <c r="CG388" i="9" s="1"/>
  <c r="Y388" i="9"/>
  <c r="BQ388" i="9" s="1"/>
  <c r="AN388" i="9"/>
  <c r="CF388" i="9" s="1"/>
  <c r="X388" i="9"/>
  <c r="BP388" i="9" s="1"/>
  <c r="AY388" i="9"/>
  <c r="AI388" i="9"/>
  <c r="CA388" i="9" s="1"/>
  <c r="AA388" i="9"/>
  <c r="BS388" i="9" s="1"/>
  <c r="AX388" i="9"/>
  <c r="AH388" i="9"/>
  <c r="BZ388" i="9" s="1"/>
  <c r="AW388" i="9"/>
  <c r="AG388" i="9"/>
  <c r="BY388" i="9" s="1"/>
  <c r="AV388" i="9"/>
  <c r="AF388" i="9"/>
  <c r="BX388" i="9" s="1"/>
  <c r="AP388" i="9"/>
  <c r="CH388" i="9" s="1"/>
  <c r="AQ388" i="9"/>
  <c r="CI388" i="9" s="1"/>
  <c r="Z388" i="9"/>
  <c r="BR388" i="9" s="1"/>
  <c r="L389" i="9"/>
  <c r="K389" i="9"/>
  <c r="F390" i="9"/>
  <c r="J389" i="9"/>
  <c r="I475" i="1"/>
  <c r="H478" i="1"/>
  <c r="I441" i="1"/>
  <c r="H444" i="1"/>
  <c r="H407" i="1"/>
  <c r="G410" i="1"/>
  <c r="H373" i="1"/>
  <c r="G376" i="1"/>
  <c r="H339" i="1"/>
  <c r="G342" i="1"/>
  <c r="I305" i="1"/>
  <c r="H308" i="1"/>
  <c r="AF1368" i="9"/>
  <c r="L1375" i="9"/>
  <c r="F1376" i="9"/>
  <c r="K1375" i="9"/>
  <c r="J1375" i="9"/>
  <c r="AV1374" i="9"/>
  <c r="AN1374" i="9"/>
  <c r="AF1374" i="9"/>
  <c r="X1374" i="9"/>
  <c r="AU1374" i="9"/>
  <c r="AM1374" i="9"/>
  <c r="AE1374" i="9"/>
  <c r="W1374" i="9"/>
  <c r="BB1374" i="9"/>
  <c r="AT1374" i="9"/>
  <c r="AL1374" i="9"/>
  <c r="AD1374" i="9"/>
  <c r="V1374" i="9"/>
  <c r="BA1374" i="9"/>
  <c r="AS1374" i="9"/>
  <c r="AK1374" i="9"/>
  <c r="AC1374" i="9"/>
  <c r="U1374" i="9"/>
  <c r="AY1374" i="9"/>
  <c r="AQ1374" i="9"/>
  <c r="AI1374" i="9"/>
  <c r="AA1374" i="9"/>
  <c r="S1374" i="9"/>
  <c r="AH1374" i="9"/>
  <c r="AZ1374" i="9"/>
  <c r="AG1374" i="9"/>
  <c r="AX1374" i="9"/>
  <c r="AB1374" i="9"/>
  <c r="AW1374" i="9"/>
  <c r="Z1374" i="9"/>
  <c r="AR1374" i="9"/>
  <c r="Y1374" i="9"/>
  <c r="AO1374" i="9"/>
  <c r="AP1374" i="9"/>
  <c r="T1374" i="9"/>
  <c r="AJ1374" i="9"/>
  <c r="AD1180" i="9"/>
  <c r="BV1180" i="9" s="1"/>
  <c r="BW1184" i="9"/>
  <c r="BT1181" i="9"/>
  <c r="BU1182" i="9"/>
  <c r="BV1183" i="9"/>
  <c r="J1186" i="9"/>
  <c r="F1187" i="9"/>
  <c r="L1186" i="9"/>
  <c r="K1186" i="9"/>
  <c r="AU1185" i="9"/>
  <c r="AM1185" i="9"/>
  <c r="AE1185" i="9"/>
  <c r="BW1185" i="9" s="1"/>
  <c r="W1185" i="9"/>
  <c r="BO1185" i="9" s="1"/>
  <c r="BB1185" i="9"/>
  <c r="AT1185" i="9"/>
  <c r="AL1185" i="9"/>
  <c r="AD1185" i="9"/>
  <c r="BV1185" i="9" s="1"/>
  <c r="V1185" i="9"/>
  <c r="BN1185" i="9" s="1"/>
  <c r="BA1185" i="9"/>
  <c r="AS1185" i="9"/>
  <c r="AK1185" i="9"/>
  <c r="AC1185" i="9"/>
  <c r="BU1185" i="9" s="1"/>
  <c r="AZ1185" i="9"/>
  <c r="AR1185" i="9"/>
  <c r="AJ1185" i="9"/>
  <c r="AB1185" i="9"/>
  <c r="BT1185" i="9" s="1"/>
  <c r="T1185" i="9"/>
  <c r="BL1185" i="9" s="1"/>
  <c r="AX1185" i="9"/>
  <c r="AP1185" i="9"/>
  <c r="AH1185" i="9"/>
  <c r="Z1185" i="9"/>
  <c r="BR1185" i="9" s="1"/>
  <c r="R1185" i="9"/>
  <c r="BJ1185" i="9" s="1"/>
  <c r="BJ1222" i="9" s="1"/>
  <c r="F30" i="11" s="1"/>
  <c r="AW1185" i="9"/>
  <c r="AA1185" i="9"/>
  <c r="BS1185" i="9" s="1"/>
  <c r="AY1185" i="9"/>
  <c r="AV1185" i="9"/>
  <c r="Y1185" i="9"/>
  <c r="BQ1185" i="9" s="1"/>
  <c r="AF1185" i="9"/>
  <c r="BX1185" i="9" s="1"/>
  <c r="AQ1185" i="9"/>
  <c r="X1185" i="9"/>
  <c r="BP1185" i="9" s="1"/>
  <c r="AO1185" i="9"/>
  <c r="U1185" i="9"/>
  <c r="BM1185" i="9" s="1"/>
  <c r="AN1185" i="9"/>
  <c r="S1185" i="9"/>
  <c r="BK1185" i="9" s="1"/>
  <c r="AI1185" i="9"/>
  <c r="AG1185" i="9"/>
  <c r="G883" i="1"/>
  <c r="F886" i="1"/>
  <c r="AG992" i="9"/>
  <c r="BY992" i="9" s="1"/>
  <c r="L999" i="9"/>
  <c r="F1000" i="9"/>
  <c r="K999" i="9"/>
  <c r="J999" i="9"/>
  <c r="BZ996" i="9"/>
  <c r="CA997" i="9"/>
  <c r="BW993" i="9"/>
  <c r="BX994" i="9"/>
  <c r="BY995" i="9"/>
  <c r="AV998" i="9"/>
  <c r="AN998" i="9"/>
  <c r="AF998" i="9"/>
  <c r="BX998" i="9" s="1"/>
  <c r="X998" i="9"/>
  <c r="BP998" i="9" s="1"/>
  <c r="AU998" i="9"/>
  <c r="AM998" i="9"/>
  <c r="AE998" i="9"/>
  <c r="BW998" i="9" s="1"/>
  <c r="W998" i="9"/>
  <c r="BO998" i="9" s="1"/>
  <c r="BB998" i="9"/>
  <c r="AT998" i="9"/>
  <c r="AL998" i="9"/>
  <c r="AD998" i="9"/>
  <c r="BV998" i="9" s="1"/>
  <c r="V998" i="9"/>
  <c r="BN998" i="9" s="1"/>
  <c r="BA998" i="9"/>
  <c r="AS998" i="9"/>
  <c r="AK998" i="9"/>
  <c r="AC998" i="9"/>
  <c r="BU998" i="9" s="1"/>
  <c r="U998" i="9"/>
  <c r="BM998" i="9" s="1"/>
  <c r="AY998" i="9"/>
  <c r="AQ998" i="9"/>
  <c r="AI998" i="9"/>
  <c r="CA998" i="9" s="1"/>
  <c r="AA998" i="9"/>
  <c r="BS998" i="9" s="1"/>
  <c r="S998" i="9"/>
  <c r="BK998" i="9" s="1"/>
  <c r="BK1034" i="9" s="1"/>
  <c r="G26" i="11" s="1"/>
  <c r="AZ313" i="5" s="1" a="1"/>
  <c r="AZ313" i="5" s="1"/>
  <c r="AZ998" i="9"/>
  <c r="AG998" i="9"/>
  <c r="BY998" i="9" s="1"/>
  <c r="AJ998" i="9"/>
  <c r="CB998" i="9" s="1"/>
  <c r="AX998" i="9"/>
  <c r="AB998" i="9"/>
  <c r="BT998" i="9" s="1"/>
  <c r="AW998" i="9"/>
  <c r="Z998" i="9"/>
  <c r="BR998" i="9" s="1"/>
  <c r="AR998" i="9"/>
  <c r="Y998" i="9"/>
  <c r="BQ998" i="9" s="1"/>
  <c r="AP998" i="9"/>
  <c r="T998" i="9"/>
  <c r="BL998" i="9" s="1"/>
  <c r="AO998" i="9"/>
  <c r="AH998" i="9"/>
  <c r="BZ998" i="9" s="1"/>
  <c r="F750" i="1"/>
  <c r="G747" i="1"/>
  <c r="AU810" i="9"/>
  <c r="AM810" i="9"/>
  <c r="AE810" i="9"/>
  <c r="BW810" i="9" s="1"/>
  <c r="W810" i="9"/>
  <c r="BO810" i="9" s="1"/>
  <c r="BB810" i="9"/>
  <c r="AT810" i="9"/>
  <c r="AL810" i="9"/>
  <c r="CD810" i="9" s="1"/>
  <c r="AD810" i="9"/>
  <c r="BV810" i="9" s="1"/>
  <c r="V810" i="9"/>
  <c r="BN810" i="9" s="1"/>
  <c r="BA810" i="9"/>
  <c r="AS810" i="9"/>
  <c r="AK810" i="9"/>
  <c r="CC810" i="9" s="1"/>
  <c r="AC810" i="9"/>
  <c r="BU810" i="9" s="1"/>
  <c r="U810" i="9"/>
  <c r="BM810" i="9" s="1"/>
  <c r="AZ810" i="9"/>
  <c r="AR810" i="9"/>
  <c r="AJ810" i="9"/>
  <c r="CB810" i="9" s="1"/>
  <c r="AB810" i="9"/>
  <c r="BT810" i="9" s="1"/>
  <c r="T810" i="9"/>
  <c r="BL810" i="9" s="1"/>
  <c r="AX810" i="9"/>
  <c r="AP810" i="9"/>
  <c r="AH810" i="9"/>
  <c r="BZ810" i="9" s="1"/>
  <c r="Z810" i="9"/>
  <c r="BR810" i="9" s="1"/>
  <c r="AW810" i="9"/>
  <c r="AA810" i="9"/>
  <c r="BS810" i="9" s="1"/>
  <c r="AV810" i="9"/>
  <c r="Y810" i="9"/>
  <c r="BQ810" i="9" s="1"/>
  <c r="AQ810" i="9"/>
  <c r="X810" i="9"/>
  <c r="BP810" i="9" s="1"/>
  <c r="AO810" i="9"/>
  <c r="S810" i="9"/>
  <c r="BK810" i="9" s="1"/>
  <c r="BK846" i="9" s="1"/>
  <c r="G22" i="11" s="1"/>
  <c r="AG810" i="9"/>
  <c r="BY810" i="9" s="1"/>
  <c r="AN810" i="9"/>
  <c r="AI810" i="9"/>
  <c r="CA810" i="9" s="1"/>
  <c r="AY810" i="9"/>
  <c r="AF810" i="9"/>
  <c r="BX810" i="9" s="1"/>
  <c r="AI804" i="9"/>
  <c r="CA804" i="9" s="1"/>
  <c r="F812" i="9"/>
  <c r="K811" i="9"/>
  <c r="J811" i="9"/>
  <c r="L811" i="9"/>
  <c r="CA807" i="9"/>
  <c r="BZ806" i="9"/>
  <c r="CB808" i="9"/>
  <c r="CC809" i="9"/>
  <c r="BY805" i="9"/>
  <c r="F611" i="1"/>
  <c r="F614" i="1" s="1"/>
  <c r="CQ338" i="9"/>
  <c r="CP337" i="9"/>
  <c r="CN335" i="9"/>
  <c r="CO336" i="9"/>
  <c r="AX334" i="9"/>
  <c r="CP334" i="9" s="1"/>
  <c r="K340" i="9"/>
  <c r="J340" i="9"/>
  <c r="F341" i="9"/>
  <c r="L340" i="9"/>
  <c r="AV339" i="9"/>
  <c r="CN339" i="9" s="1"/>
  <c r="AN339" i="9"/>
  <c r="CF339" i="9" s="1"/>
  <c r="AF339" i="9"/>
  <c r="BX339" i="9" s="1"/>
  <c r="X339" i="9"/>
  <c r="BP339" i="9" s="1"/>
  <c r="AU339" i="9"/>
  <c r="CM339" i="9" s="1"/>
  <c r="AM339" i="9"/>
  <c r="CE339" i="9" s="1"/>
  <c r="AE339" i="9"/>
  <c r="BW339" i="9" s="1"/>
  <c r="W339" i="9"/>
  <c r="BO339" i="9" s="1"/>
  <c r="BB339" i="9"/>
  <c r="AT339" i="9"/>
  <c r="CL339" i="9" s="1"/>
  <c r="AL339" i="9"/>
  <c r="CD339" i="9" s="1"/>
  <c r="AD339" i="9"/>
  <c r="BV339" i="9" s="1"/>
  <c r="V339" i="9"/>
  <c r="BN339" i="9" s="1"/>
  <c r="BA339" i="9"/>
  <c r="AS339" i="9"/>
  <c r="CK339" i="9" s="1"/>
  <c r="AK339" i="9"/>
  <c r="CC339" i="9" s="1"/>
  <c r="AC339" i="9"/>
  <c r="BU339" i="9" s="1"/>
  <c r="U339" i="9"/>
  <c r="BM339" i="9" s="1"/>
  <c r="AY339" i="9"/>
  <c r="CQ339" i="9" s="1"/>
  <c r="AQ339" i="9"/>
  <c r="CI339" i="9" s="1"/>
  <c r="AI339" i="9"/>
  <c r="CA339" i="9" s="1"/>
  <c r="AA339" i="9"/>
  <c r="BS339" i="9" s="1"/>
  <c r="S339" i="9"/>
  <c r="BK339" i="9" s="1"/>
  <c r="AP339" i="9"/>
  <c r="CH339" i="9" s="1"/>
  <c r="T339" i="9"/>
  <c r="BL339" i="9" s="1"/>
  <c r="AO339" i="9"/>
  <c r="CG339" i="9" s="1"/>
  <c r="R339" i="9"/>
  <c r="BJ339" i="9" s="1"/>
  <c r="BJ376" i="9" s="1"/>
  <c r="F12" i="11" s="1"/>
  <c r="AJ339" i="9"/>
  <c r="CB339" i="9" s="1"/>
  <c r="AH339" i="9"/>
  <c r="BZ339" i="9" s="1"/>
  <c r="AW339" i="9"/>
  <c r="CO339" i="9" s="1"/>
  <c r="AZ339" i="9"/>
  <c r="CR339" i="9" s="1"/>
  <c r="AG339" i="9"/>
  <c r="BY339" i="9" s="1"/>
  <c r="AX339" i="9"/>
  <c r="CP339" i="9" s="1"/>
  <c r="AB339" i="9"/>
  <c r="BT339" i="9" s="1"/>
  <c r="Z339" i="9"/>
  <c r="BR339" i="9" s="1"/>
  <c r="AR339" i="9"/>
  <c r="CJ339" i="9" s="1"/>
  <c r="Y339" i="9"/>
  <c r="BQ339" i="9" s="1"/>
  <c r="G271" i="1"/>
  <c r="K152" i="9"/>
  <c r="J152" i="9"/>
  <c r="L152" i="9"/>
  <c r="F153" i="9"/>
  <c r="AV151" i="9"/>
  <c r="AN151" i="9"/>
  <c r="CF151" i="9" s="1"/>
  <c r="AF151" i="9"/>
  <c r="BX151" i="9" s="1"/>
  <c r="X151" i="9"/>
  <c r="BP151" i="9" s="1"/>
  <c r="AU151" i="9"/>
  <c r="AM151" i="9"/>
  <c r="CE151" i="9" s="1"/>
  <c r="AE151" i="9"/>
  <c r="BW151" i="9" s="1"/>
  <c r="W151" i="9"/>
  <c r="BO151" i="9" s="1"/>
  <c r="BB151" i="9"/>
  <c r="AT151" i="9"/>
  <c r="AL151" i="9"/>
  <c r="CD151" i="9" s="1"/>
  <c r="AD151" i="9"/>
  <c r="BV151" i="9" s="1"/>
  <c r="V151" i="9"/>
  <c r="BN151" i="9" s="1"/>
  <c r="BA151" i="9"/>
  <c r="AS151" i="9"/>
  <c r="AK151" i="9"/>
  <c r="CC151" i="9" s="1"/>
  <c r="AC151" i="9"/>
  <c r="BU151" i="9" s="1"/>
  <c r="AZ151" i="9"/>
  <c r="AR151" i="9"/>
  <c r="CJ151" i="9" s="1"/>
  <c r="AJ151" i="9"/>
  <c r="CB151" i="9" s="1"/>
  <c r="AB151" i="9"/>
  <c r="BT151" i="9" s="1"/>
  <c r="T151" i="9"/>
  <c r="BL151" i="9" s="1"/>
  <c r="AY151" i="9"/>
  <c r="AQ151" i="9"/>
  <c r="CI151" i="9" s="1"/>
  <c r="AI151" i="9"/>
  <c r="CA151" i="9" s="1"/>
  <c r="AA151" i="9"/>
  <c r="BS151" i="9" s="1"/>
  <c r="S151" i="9"/>
  <c r="BK151" i="9" s="1"/>
  <c r="AW151" i="9"/>
  <c r="AO151" i="9"/>
  <c r="CG151" i="9" s="1"/>
  <c r="AG151" i="9"/>
  <c r="BY151" i="9" s="1"/>
  <c r="Y151" i="9"/>
  <c r="BQ151" i="9" s="1"/>
  <c r="Z151" i="9"/>
  <c r="BR151" i="9" s="1"/>
  <c r="U151" i="9"/>
  <c r="BM151" i="9" s="1"/>
  <c r="R151" i="9"/>
  <c r="BJ151" i="9" s="1"/>
  <c r="BJ188" i="9" s="1"/>
  <c r="F8" i="11" s="1"/>
  <c r="AX151" i="9"/>
  <c r="AP151" i="9"/>
  <c r="CH151" i="9" s="1"/>
  <c r="AH151" i="9"/>
  <c r="BZ151" i="9" s="1"/>
  <c r="AP146" i="9"/>
  <c r="CH146" i="9" s="1"/>
  <c r="CI150" i="9"/>
  <c r="CH149" i="9"/>
  <c r="CF147" i="9"/>
  <c r="CG148" i="9"/>
  <c r="F135" i="1"/>
  <c r="F138" i="1" s="1"/>
  <c r="J92" i="5"/>
  <c r="AZ92" i="5" s="1" a="1"/>
  <c r="AZ92" i="5" s="1"/>
  <c r="J162" i="5"/>
  <c r="J75" i="5"/>
  <c r="J58" i="5"/>
  <c r="J161" i="5"/>
  <c r="J160" i="5"/>
  <c r="J125" i="5"/>
  <c r="J109" i="5"/>
  <c r="J108" i="5"/>
  <c r="J91" i="5"/>
  <c r="J93" i="5"/>
  <c r="J175" i="5"/>
  <c r="I182" i="5"/>
  <c r="J179" i="5"/>
  <c r="J176" i="5"/>
  <c r="J177" i="5"/>
  <c r="J178" i="5"/>
  <c r="AZ178" i="5" s="1" a="1"/>
  <c r="AZ178" i="5" s="1"/>
  <c r="J158" i="5"/>
  <c r="I165" i="5"/>
  <c r="J141" i="5"/>
  <c r="I148" i="5"/>
  <c r="J142" i="5"/>
  <c r="J144" i="5"/>
  <c r="AZ144" i="5" s="1" a="1"/>
  <c r="AZ144" i="5" s="1"/>
  <c r="J145" i="5"/>
  <c r="J143" i="5"/>
  <c r="J124" i="5"/>
  <c r="I131" i="5"/>
  <c r="J128" i="5"/>
  <c r="J127" i="5"/>
  <c r="AZ127" i="5" s="1" a="1"/>
  <c r="AZ127" i="5" s="1"/>
  <c r="J126" i="5"/>
  <c r="J107" i="5"/>
  <c r="I114" i="5"/>
  <c r="J110" i="5"/>
  <c r="J111" i="5"/>
  <c r="J90" i="5"/>
  <c r="I97" i="5"/>
  <c r="J73" i="5"/>
  <c r="I80" i="5"/>
  <c r="J77" i="5"/>
  <c r="J74" i="5"/>
  <c r="J76" i="5"/>
  <c r="J56" i="5"/>
  <c r="I63" i="5"/>
  <c r="J60" i="5"/>
  <c r="J57" i="5"/>
  <c r="J59" i="5"/>
  <c r="J40" i="5"/>
  <c r="J43" i="5"/>
  <c r="J41" i="5"/>
  <c r="J42" i="5"/>
  <c r="J39" i="5"/>
  <c r="I46" i="5"/>
  <c r="J24" i="5"/>
  <c r="J22" i="5"/>
  <c r="I29" i="5"/>
  <c r="J26" i="5"/>
  <c r="J23" i="5"/>
  <c r="J25" i="5"/>
  <c r="Q397" i="5" l="1"/>
  <c r="P403" i="5"/>
  <c r="P573" i="5"/>
  <c r="Q399" i="5"/>
  <c r="BG399" i="5" s="1" a="1"/>
  <c r="BG399" i="5" s="1"/>
  <c r="Q567" i="5"/>
  <c r="Q400" i="5"/>
  <c r="Q551" i="5"/>
  <c r="Q398" i="5"/>
  <c r="R400" i="5" s="1"/>
  <c r="Q618" i="5"/>
  <c r="Q396" i="5"/>
  <c r="Q568" i="5"/>
  <c r="Q566" i="5"/>
  <c r="Q569" i="5"/>
  <c r="BG569" i="5" s="1" a="1"/>
  <c r="BG569" i="5" s="1"/>
  <c r="BF569" i="5" a="1"/>
  <c r="BF569" i="5" s="1"/>
  <c r="P624" i="5"/>
  <c r="Q570" i="5"/>
  <c r="R570" i="5" s="1"/>
  <c r="Q704" i="5"/>
  <c r="Q705" i="5"/>
  <c r="Q706" i="5"/>
  <c r="Q703" i="5"/>
  <c r="Q702" i="5"/>
  <c r="Q739" i="5"/>
  <c r="P709" i="5"/>
  <c r="Q668" i="5"/>
  <c r="Q671" i="5"/>
  <c r="BG671" i="5" s="1" a="1"/>
  <c r="BG671" i="5" s="1"/>
  <c r="P675" i="5"/>
  <c r="Q669" i="5"/>
  <c r="Q672" i="5"/>
  <c r="Q670" i="5"/>
  <c r="Q620" i="5"/>
  <c r="BG620" i="5" s="1" a="1"/>
  <c r="BG620" i="5" s="1"/>
  <c r="Q619" i="5"/>
  <c r="Q621" i="5"/>
  <c r="Q617" i="5"/>
  <c r="Q553" i="5"/>
  <c r="Q328" i="5"/>
  <c r="Q296" i="5"/>
  <c r="Q212" i="5"/>
  <c r="BG212" i="5" s="1" a="1"/>
  <c r="BG212" i="5" s="1"/>
  <c r="P216" i="5"/>
  <c r="Q213" i="5"/>
  <c r="Q209" i="5"/>
  <c r="Q210" i="5"/>
  <c r="Q211" i="5"/>
  <c r="Q226" i="5"/>
  <c r="Q638" i="5"/>
  <c r="Q550" i="5"/>
  <c r="Q549" i="5"/>
  <c r="P556" i="5"/>
  <c r="Q552" i="5"/>
  <c r="BG552" i="5" s="1" a="1"/>
  <c r="BG552" i="5" s="1"/>
  <c r="R416" i="5"/>
  <c r="BH416" i="5" s="1" a="1"/>
  <c r="BH416" i="5" s="1"/>
  <c r="Q738" i="5"/>
  <c r="Q737" i="5"/>
  <c r="Q736" i="5"/>
  <c r="Q295" i="5"/>
  <c r="P743" i="5"/>
  <c r="Q740" i="5"/>
  <c r="P335" i="5"/>
  <c r="P301" i="5"/>
  <c r="Q329" i="5"/>
  <c r="Q298" i="5"/>
  <c r="Q297" i="5"/>
  <c r="BG297" i="5" s="1" a="1"/>
  <c r="BG297" i="5" s="1"/>
  <c r="Q332" i="5"/>
  <c r="Q636" i="5"/>
  <c r="Q637" i="5"/>
  <c r="BG637" i="5" s="1" a="1"/>
  <c r="BG637" i="5" s="1"/>
  <c r="Q294" i="5"/>
  <c r="AG45" i="11"/>
  <c r="BY889" i="5" a="1"/>
  <c r="BY889" i="5" s="1"/>
  <c r="BC316" i="5" a="1"/>
  <c r="BC316" i="5" s="1"/>
  <c r="BC333" i="5" a="1"/>
  <c r="BC333" i="5" s="1"/>
  <c r="BC350" i="5" a="1"/>
  <c r="BC350" i="5" s="1"/>
  <c r="BC299" i="5" a="1"/>
  <c r="BC299" i="5" s="1"/>
  <c r="BC282" i="5" a="1"/>
  <c r="BC282" i="5" s="1"/>
  <c r="BZ872" i="5" a="1"/>
  <c r="BZ872" i="5" s="1"/>
  <c r="BZ855" i="5" a="1"/>
  <c r="BZ855" i="5" s="1"/>
  <c r="AY311" i="5" a="1"/>
  <c r="AY311" i="5" s="1"/>
  <c r="AY856" i="5" a="1"/>
  <c r="AY856" i="5" s="1"/>
  <c r="AY805" i="5" a="1"/>
  <c r="AY805" i="5" s="1"/>
  <c r="Q330" i="5"/>
  <c r="Q331" i="5"/>
  <c r="BG331" i="5" s="1" a="1"/>
  <c r="BG331" i="5" s="1"/>
  <c r="Q634" i="5"/>
  <c r="Q808" i="5"/>
  <c r="Q825" i="5"/>
  <c r="Q807" i="5"/>
  <c r="Q824" i="5"/>
  <c r="Q804" i="5"/>
  <c r="BG804" i="5" s="1" a="1"/>
  <c r="BG804" i="5" s="1"/>
  <c r="Q806" i="5"/>
  <c r="P811" i="5"/>
  <c r="Q805" i="5"/>
  <c r="Q841" i="5"/>
  <c r="Q821" i="5"/>
  <c r="BG821" i="5" s="1" a="1"/>
  <c r="BG821" i="5" s="1"/>
  <c r="Q822" i="5"/>
  <c r="P828" i="5"/>
  <c r="Q823" i="5"/>
  <c r="Q840" i="5"/>
  <c r="Q838" i="5"/>
  <c r="BG838" i="5" s="1" a="1"/>
  <c r="BG838" i="5" s="1"/>
  <c r="P845" i="5"/>
  <c r="Q842" i="5"/>
  <c r="Q839" i="5"/>
  <c r="BF838" i="5" a="1"/>
  <c r="BF838" i="5" s="1"/>
  <c r="Q635" i="5"/>
  <c r="Q349" i="5"/>
  <c r="R754" i="5"/>
  <c r="Q654" i="5"/>
  <c r="BG654" i="5" s="1" a="1"/>
  <c r="BG654" i="5" s="1"/>
  <c r="P641" i="5"/>
  <c r="R567" i="5"/>
  <c r="Q532" i="5"/>
  <c r="Q465" i="5"/>
  <c r="Q451" i="5"/>
  <c r="P437" i="5"/>
  <c r="P352" i="5"/>
  <c r="Q346" i="5"/>
  <c r="Q345" i="5"/>
  <c r="Q348" i="5"/>
  <c r="BG348" i="5" s="1" a="1"/>
  <c r="BG348" i="5" s="1"/>
  <c r="Q347" i="5"/>
  <c r="P233" i="5"/>
  <c r="Q227" i="5"/>
  <c r="Q228" i="5"/>
  <c r="K159" i="5"/>
  <c r="AI28" i="5"/>
  <c r="BX28" i="5" a="1"/>
  <c r="BX28" i="5" s="1"/>
  <c r="Q229" i="5"/>
  <c r="BG229" i="5" s="1" a="1"/>
  <c r="BG229" i="5" s="1"/>
  <c r="Q590" i="5"/>
  <c r="R363" i="5"/>
  <c r="R244" i="5"/>
  <c r="Q485" i="5"/>
  <c r="Q772" i="5"/>
  <c r="CJ388" i="9"/>
  <c r="BC401" i="5" a="1"/>
  <c r="BC401" i="5" s="1"/>
  <c r="BC554" i="5" a="1"/>
  <c r="BC554" i="5" s="1"/>
  <c r="BC265" i="5" a="1"/>
  <c r="BC265" i="5" s="1"/>
  <c r="BC231" i="5" a="1"/>
  <c r="BC231" i="5" s="1"/>
  <c r="BC248" i="5" a="1"/>
  <c r="BC248" i="5" s="1"/>
  <c r="BC503" i="5" a="1"/>
  <c r="BC503" i="5" s="1"/>
  <c r="BC367" i="5" a="1"/>
  <c r="BC367" i="5" s="1"/>
  <c r="BC690" i="5" a="1"/>
  <c r="BC690" i="5" s="1"/>
  <c r="BC214" i="5" a="1"/>
  <c r="BC214" i="5" s="1"/>
  <c r="BC452" i="5" a="1"/>
  <c r="BC452" i="5" s="1"/>
  <c r="BC651" i="5" a="1"/>
  <c r="BC651" i="5" s="1"/>
  <c r="BC384" i="5" a="1"/>
  <c r="BC384" i="5" s="1"/>
  <c r="BC622" i="5" a="1"/>
  <c r="BC622" i="5" s="1"/>
  <c r="BC673" i="5" a="1"/>
  <c r="BC673" i="5" s="1"/>
  <c r="BC418" i="5" a="1"/>
  <c r="BC418" i="5" s="1"/>
  <c r="BC520" i="5" a="1"/>
  <c r="BC520" i="5" s="1"/>
  <c r="BC486" i="5" a="1"/>
  <c r="BC486" i="5" s="1"/>
  <c r="BC639" i="5" a="1"/>
  <c r="BC639" i="5" s="1"/>
  <c r="BC537" i="5" a="1"/>
  <c r="BC537" i="5" s="1"/>
  <c r="BC571" i="5" a="1"/>
  <c r="BC571" i="5" s="1"/>
  <c r="BC605" i="5" a="1"/>
  <c r="BC605" i="5" s="1"/>
  <c r="BC656" i="5" a="1"/>
  <c r="BC656" i="5" s="1"/>
  <c r="BC435" i="5" a="1"/>
  <c r="BC435" i="5" s="1"/>
  <c r="BC588" i="5" a="1"/>
  <c r="BC588" i="5" s="1"/>
  <c r="BC469" i="5" a="1"/>
  <c r="BC469" i="5" s="1"/>
  <c r="BC197" i="5" a="1"/>
  <c r="BC197" i="5" s="1"/>
  <c r="BC180" i="5" a="1"/>
  <c r="BC180" i="5" s="1"/>
  <c r="BC95" i="5" a="1"/>
  <c r="BC95" i="5" s="1"/>
  <c r="BC129" i="5" a="1"/>
  <c r="BC129" i="5" s="1"/>
  <c r="BC668" i="5" a="1"/>
  <c r="BC668" i="5" s="1"/>
  <c r="BC146" i="5" a="1"/>
  <c r="BC146" i="5" s="1"/>
  <c r="BC685" i="5" a="1"/>
  <c r="BC685" i="5" s="1"/>
  <c r="BA277" i="5" a="1"/>
  <c r="BA277" i="5" s="1"/>
  <c r="BA329" i="5" a="1"/>
  <c r="BA329" i="5" s="1"/>
  <c r="BA295" i="5" a="1"/>
  <c r="BA295" i="5" s="1"/>
  <c r="BA724" i="5" a="1"/>
  <c r="BA724" i="5" s="1"/>
  <c r="BA741" i="5" a="1"/>
  <c r="BA741" i="5" s="1"/>
  <c r="BA707" i="5" a="1"/>
  <c r="BA707" i="5" s="1"/>
  <c r="BA346" i="5" a="1"/>
  <c r="BA346" i="5" s="1"/>
  <c r="AH46" i="11"/>
  <c r="BA278" i="5" a="1"/>
  <c r="BA278" i="5" s="1"/>
  <c r="BA294" i="5" a="1"/>
  <c r="BA294" i="5" s="1"/>
  <c r="AY653" i="5" a="1"/>
  <c r="AY653" i="5" s="1"/>
  <c r="AY602" i="5" a="1"/>
  <c r="AY602" i="5" s="1"/>
  <c r="AY551" i="5" a="1"/>
  <c r="AY551" i="5" s="1"/>
  <c r="AY466" i="5" a="1"/>
  <c r="AY466" i="5" s="1"/>
  <c r="AY415" i="5" a="1"/>
  <c r="AY415" i="5" s="1"/>
  <c r="AY364" i="5" a="1"/>
  <c r="AY364" i="5" s="1"/>
  <c r="AY194" i="5" a="1"/>
  <c r="AY194" i="5" s="1"/>
  <c r="AY703" i="5" a="1"/>
  <c r="AY703" i="5" s="1"/>
  <c r="AY142" i="5" a="1"/>
  <c r="AY142" i="5" s="1"/>
  <c r="AY517" i="5" a="1"/>
  <c r="AY517" i="5" s="1"/>
  <c r="AY702" i="5" a="1"/>
  <c r="AY702" i="5" s="1"/>
  <c r="AY753" i="5" a="1"/>
  <c r="AY753" i="5" s="1"/>
  <c r="Q773" i="5"/>
  <c r="Q770" i="5"/>
  <c r="P777" i="5"/>
  <c r="Q771" i="5"/>
  <c r="Q774" i="5"/>
  <c r="R723" i="5"/>
  <c r="R720" i="5"/>
  <c r="Q794" i="5"/>
  <c r="R787" i="5"/>
  <c r="R788" i="5"/>
  <c r="R790" i="5"/>
  <c r="R791" i="5"/>
  <c r="R789" i="5"/>
  <c r="Q760" i="5"/>
  <c r="R753" i="5"/>
  <c r="R757" i="5"/>
  <c r="R756" i="5"/>
  <c r="R755" i="5"/>
  <c r="Q726" i="5"/>
  <c r="R719" i="5"/>
  <c r="R721" i="5"/>
  <c r="R722" i="5"/>
  <c r="BG704" i="5" a="1"/>
  <c r="BG704" i="5" s="1"/>
  <c r="R704" i="5"/>
  <c r="R705" i="5"/>
  <c r="Q709" i="5"/>
  <c r="R702" i="5"/>
  <c r="R706" i="5"/>
  <c r="Y707" i="5"/>
  <c r="R703" i="5"/>
  <c r="Q686" i="5"/>
  <c r="P692" i="5"/>
  <c r="Q687" i="5"/>
  <c r="Q688" i="5"/>
  <c r="BG688" i="5" s="1" a="1"/>
  <c r="BG688" i="5" s="1"/>
  <c r="Q685" i="5"/>
  <c r="Q689" i="5"/>
  <c r="Q655" i="5"/>
  <c r="Q652" i="5"/>
  <c r="R584" i="5"/>
  <c r="R585" i="5"/>
  <c r="R583" i="5"/>
  <c r="R586" i="5"/>
  <c r="BH586" i="5" s="1" a="1"/>
  <c r="BH586" i="5" s="1"/>
  <c r="R587" i="5"/>
  <c r="Q533" i="5"/>
  <c r="P539" i="5"/>
  <c r="Q536" i="5"/>
  <c r="Q534" i="5"/>
  <c r="Q535" i="5"/>
  <c r="BG535" i="5" s="1" a="1"/>
  <c r="BG535" i="5" s="1"/>
  <c r="Q515" i="5"/>
  <c r="P522" i="5"/>
  <c r="Q517" i="5"/>
  <c r="Q516" i="5"/>
  <c r="Q519" i="5"/>
  <c r="Q518" i="5"/>
  <c r="BG518" i="5" s="1" a="1"/>
  <c r="BG518" i="5" s="1"/>
  <c r="P658" i="5"/>
  <c r="Q651" i="5"/>
  <c r="Q653" i="5"/>
  <c r="Q607" i="5"/>
  <c r="R600" i="5"/>
  <c r="R604" i="5"/>
  <c r="R603" i="5"/>
  <c r="BH603" i="5" s="1" a="1"/>
  <c r="BH603" i="5" s="1"/>
  <c r="R601" i="5"/>
  <c r="R602" i="5"/>
  <c r="R568" i="5"/>
  <c r="Q499" i="5"/>
  <c r="Q502" i="5"/>
  <c r="Q501" i="5"/>
  <c r="BG501" i="5" s="1" a="1"/>
  <c r="BG501" i="5" s="1"/>
  <c r="Q500" i="5"/>
  <c r="Q483" i="5"/>
  <c r="Q467" i="5"/>
  <c r="BG467" i="5" s="1" a="1"/>
  <c r="BG467" i="5" s="1"/>
  <c r="P471" i="5"/>
  <c r="Q464" i="5"/>
  <c r="Q468" i="5"/>
  <c r="Q466" i="5"/>
  <c r="Q450" i="5"/>
  <c r="BG450" i="5" s="1" a="1"/>
  <c r="BG450" i="5" s="1"/>
  <c r="Q434" i="5"/>
  <c r="Q433" i="5"/>
  <c r="BG433" i="5" s="1" a="1"/>
  <c r="BG433" i="5" s="1"/>
  <c r="Q431" i="5"/>
  <c r="Q430" i="5"/>
  <c r="Q432" i="5"/>
  <c r="Q380" i="5"/>
  <c r="R366" i="5"/>
  <c r="R279" i="5"/>
  <c r="Q230" i="5"/>
  <c r="R196" i="5"/>
  <c r="P505" i="5"/>
  <c r="Q498" i="5"/>
  <c r="Q484" i="5"/>
  <c r="BG484" i="5" s="1" a="1"/>
  <c r="BG484" i="5" s="1"/>
  <c r="Q482" i="5"/>
  <c r="P488" i="5"/>
  <c r="Q481" i="5"/>
  <c r="P454" i="5"/>
  <c r="Q447" i="5"/>
  <c r="Q449" i="5"/>
  <c r="Q448" i="5"/>
  <c r="Q420" i="5"/>
  <c r="R413" i="5"/>
  <c r="R414" i="5"/>
  <c r="R415" i="5"/>
  <c r="R417" i="5"/>
  <c r="Q383" i="5"/>
  <c r="Q381" i="5"/>
  <c r="P386" i="5"/>
  <c r="Q379" i="5"/>
  <c r="Q382" i="5"/>
  <c r="BG382" i="5" s="1" a="1"/>
  <c r="BG382" i="5" s="1"/>
  <c r="Q369" i="5"/>
  <c r="R362" i="5"/>
  <c r="R364" i="5"/>
  <c r="R365" i="5"/>
  <c r="BH365" i="5" s="1" a="1"/>
  <c r="BH365" i="5" s="1"/>
  <c r="R281" i="5"/>
  <c r="R280" i="5"/>
  <c r="R278" i="5"/>
  <c r="Q284" i="5"/>
  <c r="R277" i="5"/>
  <c r="Q267" i="5"/>
  <c r="R260" i="5"/>
  <c r="R261" i="5"/>
  <c r="R264" i="5"/>
  <c r="R262" i="5"/>
  <c r="R263" i="5"/>
  <c r="BH263" i="5" s="1" a="1"/>
  <c r="BH263" i="5" s="1"/>
  <c r="Q250" i="5"/>
  <c r="R243" i="5"/>
  <c r="R246" i="5"/>
  <c r="BH246" i="5" s="1" a="1"/>
  <c r="BH246" i="5" s="1"/>
  <c r="R245" i="5"/>
  <c r="R247" i="5"/>
  <c r="R193" i="5"/>
  <c r="Z197" i="5"/>
  <c r="R195" i="5"/>
  <c r="BH195" i="5" s="1" a="1"/>
  <c r="BH195" i="5" s="1"/>
  <c r="Q199" i="5"/>
  <c r="R192" i="5"/>
  <c r="R194" i="5"/>
  <c r="K161" i="5"/>
  <c r="K91" i="5"/>
  <c r="BA91" i="5" s="1" a="1"/>
  <c r="BA91" i="5" s="1"/>
  <c r="AZ91" i="5" a="1"/>
  <c r="AZ91" i="5" s="1"/>
  <c r="CA1422" i="9"/>
  <c r="BX1419" i="9"/>
  <c r="BW1418" i="9"/>
  <c r="BV1417" i="9"/>
  <c r="BU1416" i="9"/>
  <c r="BY1420" i="9"/>
  <c r="BV1415" i="9"/>
  <c r="CB1422" i="9" s="1"/>
  <c r="AE1415" i="9"/>
  <c r="BZ1421" i="9"/>
  <c r="CH623" i="9"/>
  <c r="CF621" i="9"/>
  <c r="CE620" i="9"/>
  <c r="CD619" i="9"/>
  <c r="CC618" i="9"/>
  <c r="CB617" i="9"/>
  <c r="CC616" i="9"/>
  <c r="AL616" i="9"/>
  <c r="CH576" i="9"/>
  <c r="CC569" i="9"/>
  <c r="CI576" i="9" s="1"/>
  <c r="AL569" i="9"/>
  <c r="CF574" i="9"/>
  <c r="CE573" i="9"/>
  <c r="CC571" i="9"/>
  <c r="CD572" i="9"/>
  <c r="CB570" i="9"/>
  <c r="CG575" i="9"/>
  <c r="BB1707" i="9"/>
  <c r="AT1707" i="9"/>
  <c r="AL1707" i="9"/>
  <c r="CD1707" i="9" s="1"/>
  <c r="AD1707" i="9"/>
  <c r="BV1707" i="9" s="1"/>
  <c r="BA1707" i="9"/>
  <c r="AS1707" i="9"/>
  <c r="AR1707" i="9"/>
  <c r="AI1707" i="9"/>
  <c r="CA1707" i="9" s="1"/>
  <c r="Z1707" i="9"/>
  <c r="BR1707" i="9" s="1"/>
  <c r="AY1707" i="9"/>
  <c r="AO1707" i="9"/>
  <c r="CG1707" i="9" s="1"/>
  <c r="AF1707" i="9"/>
  <c r="BX1707" i="9" s="1"/>
  <c r="W1707" i="9"/>
  <c r="BO1707" i="9" s="1"/>
  <c r="BO1739" i="9" s="1"/>
  <c r="K41" i="11" s="1"/>
  <c r="AX1707" i="9"/>
  <c r="AN1707" i="9"/>
  <c r="CF1707" i="9" s="1"/>
  <c r="AE1707" i="9"/>
  <c r="BW1707" i="9" s="1"/>
  <c r="AW1707" i="9"/>
  <c r="AM1707" i="9"/>
  <c r="CE1707" i="9" s="1"/>
  <c r="AC1707" i="9"/>
  <c r="BU1707" i="9" s="1"/>
  <c r="AZ1707" i="9"/>
  <c r="AG1707" i="9"/>
  <c r="BY1707" i="9" s="1"/>
  <c r="AV1707" i="9"/>
  <c r="AB1707" i="9"/>
  <c r="BT1707" i="9" s="1"/>
  <c r="AP1707" i="9"/>
  <c r="CH1707" i="9" s="1"/>
  <c r="X1707" i="9"/>
  <c r="BP1707" i="9" s="1"/>
  <c r="AK1707" i="9"/>
  <c r="CC1707" i="9" s="1"/>
  <c r="AQ1707" i="9"/>
  <c r="AJ1707" i="9"/>
  <c r="CB1707" i="9" s="1"/>
  <c r="AH1707" i="9"/>
  <c r="BZ1707" i="9" s="1"/>
  <c r="AA1707" i="9"/>
  <c r="BS1707" i="9" s="1"/>
  <c r="Y1707" i="9"/>
  <c r="BQ1707" i="9" s="1"/>
  <c r="AU1707" i="9"/>
  <c r="AI1697" i="9"/>
  <c r="CA1697" i="9" s="1"/>
  <c r="CG1706" i="9"/>
  <c r="CE1704" i="9"/>
  <c r="CF1705" i="9"/>
  <c r="CD1703" i="9"/>
  <c r="BZ1699" i="9"/>
  <c r="BY1698" i="9"/>
  <c r="CC1702" i="9"/>
  <c r="CB1701" i="9"/>
  <c r="CA1700" i="9"/>
  <c r="L1708" i="9"/>
  <c r="F1709" i="9"/>
  <c r="K1708" i="9"/>
  <c r="J1708" i="9"/>
  <c r="J1659" i="9"/>
  <c r="F1660" i="9"/>
  <c r="K1659" i="9"/>
  <c r="L1659" i="9"/>
  <c r="AJ1650" i="9"/>
  <c r="CB1650" i="9" s="1"/>
  <c r="CD1655" i="9"/>
  <c r="CF1657" i="9"/>
  <c r="CB1653" i="9"/>
  <c r="CC1654" i="9"/>
  <c r="BZ1651" i="9"/>
  <c r="CA1652" i="9"/>
  <c r="CE1656" i="9"/>
  <c r="AZ1658" i="9"/>
  <c r="AR1658" i="9"/>
  <c r="AJ1658" i="9"/>
  <c r="CB1658" i="9" s="1"/>
  <c r="AB1658" i="9"/>
  <c r="BT1658" i="9" s="1"/>
  <c r="AX1658" i="9"/>
  <c r="AP1658" i="9"/>
  <c r="AV1658" i="9"/>
  <c r="AN1658" i="9"/>
  <c r="CF1658" i="9" s="1"/>
  <c r="BB1658" i="9"/>
  <c r="AO1658" i="9"/>
  <c r="CG1658" i="9" s="1"/>
  <c r="AE1658" i="9"/>
  <c r="BW1658" i="9" s="1"/>
  <c r="V1658" i="9"/>
  <c r="BN1658" i="9" s="1"/>
  <c r="AY1658" i="9"/>
  <c r="AL1658" i="9"/>
  <c r="CD1658" i="9" s="1"/>
  <c r="AC1658" i="9"/>
  <c r="BU1658" i="9" s="1"/>
  <c r="AW1658" i="9"/>
  <c r="AK1658" i="9"/>
  <c r="CC1658" i="9" s="1"/>
  <c r="AA1658" i="9"/>
  <c r="BS1658" i="9" s="1"/>
  <c r="AU1658" i="9"/>
  <c r="AI1658" i="9"/>
  <c r="CA1658" i="9" s="1"/>
  <c r="Z1658" i="9"/>
  <c r="BR1658" i="9" s="1"/>
  <c r="AS1658" i="9"/>
  <c r="AG1658" i="9"/>
  <c r="BY1658" i="9" s="1"/>
  <c r="X1658" i="9"/>
  <c r="BP1658" i="9" s="1"/>
  <c r="AT1658" i="9"/>
  <c r="U1658" i="9"/>
  <c r="BM1658" i="9" s="1"/>
  <c r="BM1692" i="9" s="1"/>
  <c r="I40" i="11" s="1"/>
  <c r="BB515" i="5" s="1" a="1"/>
  <c r="BB515" i="5" s="1"/>
  <c r="AQ1658" i="9"/>
  <c r="AM1658" i="9"/>
  <c r="CE1658" i="9" s="1"/>
  <c r="AH1658" i="9"/>
  <c r="BZ1658" i="9" s="1"/>
  <c r="AF1658" i="9"/>
  <c r="BX1658" i="9" s="1"/>
  <c r="BA1658" i="9"/>
  <c r="AD1658" i="9"/>
  <c r="BV1658" i="9" s="1"/>
  <c r="Y1658" i="9"/>
  <c r="BQ1658" i="9" s="1"/>
  <c r="W1658" i="9"/>
  <c r="BO1658" i="9" s="1"/>
  <c r="J1613" i="9"/>
  <c r="K1613" i="9"/>
  <c r="L1613" i="9"/>
  <c r="F1614" i="9"/>
  <c r="AI1603" i="9"/>
  <c r="CA1603" i="9" s="1"/>
  <c r="CE1610" i="9"/>
  <c r="CB1607" i="9"/>
  <c r="CA1606" i="9"/>
  <c r="CD1609" i="9"/>
  <c r="CC1608" i="9"/>
  <c r="CF1611" i="9"/>
  <c r="BY1604" i="9"/>
  <c r="BZ1605" i="9"/>
  <c r="AV1612" i="9"/>
  <c r="AN1612" i="9"/>
  <c r="CF1612" i="9" s="1"/>
  <c r="AU1612" i="9"/>
  <c r="AL1612" i="9"/>
  <c r="CD1612" i="9" s="1"/>
  <c r="AD1612" i="9"/>
  <c r="BV1612" i="9" s="1"/>
  <c r="V1612" i="9"/>
  <c r="BN1612" i="9" s="1"/>
  <c r="BN1645" i="9" s="1"/>
  <c r="J39" i="11" s="1"/>
  <c r="BC532" i="5" s="1" a="1"/>
  <c r="BC532" i="5" s="1"/>
  <c r="BB1612" i="9"/>
  <c r="AS1612" i="9"/>
  <c r="AJ1612" i="9"/>
  <c r="CB1612" i="9" s="1"/>
  <c r="AB1612" i="9"/>
  <c r="BT1612" i="9" s="1"/>
  <c r="BA1612" i="9"/>
  <c r="AR1612" i="9"/>
  <c r="AI1612" i="9"/>
  <c r="CA1612" i="9" s="1"/>
  <c r="AA1612" i="9"/>
  <c r="BS1612" i="9" s="1"/>
  <c r="AX1612" i="9"/>
  <c r="AO1612" i="9"/>
  <c r="CG1612" i="9" s="1"/>
  <c r="AF1612" i="9"/>
  <c r="BX1612" i="9" s="1"/>
  <c r="X1612" i="9"/>
  <c r="BP1612" i="9" s="1"/>
  <c r="AT1612" i="9"/>
  <c r="AC1612" i="9"/>
  <c r="BU1612" i="9" s="1"/>
  <c r="AP1612" i="9"/>
  <c r="Y1612" i="9"/>
  <c r="BQ1612" i="9" s="1"/>
  <c r="AM1612" i="9"/>
  <c r="CE1612" i="9" s="1"/>
  <c r="W1612" i="9"/>
  <c r="BO1612" i="9" s="1"/>
  <c r="AY1612" i="9"/>
  <c r="AG1612" i="9"/>
  <c r="BY1612" i="9" s="1"/>
  <c r="AW1612" i="9"/>
  <c r="AQ1612" i="9"/>
  <c r="AK1612" i="9"/>
  <c r="CC1612" i="9" s="1"/>
  <c r="AH1612" i="9"/>
  <c r="BZ1612" i="9" s="1"/>
  <c r="Z1612" i="9"/>
  <c r="BR1612" i="9" s="1"/>
  <c r="AE1612" i="9"/>
  <c r="BW1612" i="9" s="1"/>
  <c r="AZ1612" i="9"/>
  <c r="BA1565" i="9"/>
  <c r="AS1565" i="9"/>
  <c r="AK1565" i="9"/>
  <c r="CC1565" i="9" s="1"/>
  <c r="AC1565" i="9"/>
  <c r="BU1565" i="9" s="1"/>
  <c r="AW1565" i="9"/>
  <c r="AO1565" i="9"/>
  <c r="CG1565" i="9" s="1"/>
  <c r="AG1565" i="9"/>
  <c r="BY1565" i="9" s="1"/>
  <c r="Y1565" i="9"/>
  <c r="BQ1565" i="9" s="1"/>
  <c r="AT1565" i="9"/>
  <c r="AI1565" i="9"/>
  <c r="CA1565" i="9" s="1"/>
  <c r="X1565" i="9"/>
  <c r="BP1565" i="9" s="1"/>
  <c r="AR1565" i="9"/>
  <c r="AH1565" i="9"/>
  <c r="BZ1565" i="9" s="1"/>
  <c r="W1565" i="9"/>
  <c r="BO1565" i="9" s="1"/>
  <c r="AY1565" i="9"/>
  <c r="AN1565" i="9"/>
  <c r="CF1565" i="9" s="1"/>
  <c r="AD1565" i="9"/>
  <c r="BV1565" i="9" s="1"/>
  <c r="AX1565" i="9"/>
  <c r="AF1565" i="9"/>
  <c r="BX1565" i="9" s="1"/>
  <c r="AV1565" i="9"/>
  <c r="AE1565" i="9"/>
  <c r="BW1565" i="9" s="1"/>
  <c r="AU1565" i="9"/>
  <c r="AB1565" i="9"/>
  <c r="BT1565" i="9" s="1"/>
  <c r="AQ1565" i="9"/>
  <c r="AA1565" i="9"/>
  <c r="BS1565" i="9" s="1"/>
  <c r="AP1565" i="9"/>
  <c r="Z1565" i="9"/>
  <c r="BR1565" i="9" s="1"/>
  <c r="BB1565" i="9"/>
  <c r="AL1565" i="9"/>
  <c r="CD1565" i="9" s="1"/>
  <c r="AZ1565" i="9"/>
  <c r="AJ1565" i="9"/>
  <c r="CB1565" i="9" s="1"/>
  <c r="AM1565" i="9"/>
  <c r="CE1565" i="9" s="1"/>
  <c r="V1565" i="9"/>
  <c r="BN1565" i="9" s="1"/>
  <c r="BN1598" i="9" s="1"/>
  <c r="J38" i="11" s="1"/>
  <c r="L1566" i="9"/>
  <c r="K1566" i="9"/>
  <c r="F1567" i="9"/>
  <c r="J1566" i="9"/>
  <c r="AJ1556" i="9"/>
  <c r="CB1556" i="9" s="1"/>
  <c r="CE1562" i="9"/>
  <c r="CC1560" i="9"/>
  <c r="CA1558" i="9"/>
  <c r="CG1564" i="9"/>
  <c r="CH1565" i="9"/>
  <c r="CF1563" i="9"/>
  <c r="BZ1557" i="9"/>
  <c r="CD1561" i="9"/>
  <c r="CB1559" i="9"/>
  <c r="L1519" i="9"/>
  <c r="F1520" i="9"/>
  <c r="K1519" i="9"/>
  <c r="J1519" i="9"/>
  <c r="AJ1509" i="9"/>
  <c r="CB1509" i="9" s="1"/>
  <c r="CF1516" i="9"/>
  <c r="CG1517" i="9"/>
  <c r="CE1515" i="9"/>
  <c r="CB1512" i="9"/>
  <c r="CA1511" i="9"/>
  <c r="CC1513" i="9"/>
  <c r="BZ1510" i="9"/>
  <c r="CD1514" i="9"/>
  <c r="AW1518" i="9"/>
  <c r="AO1518" i="9"/>
  <c r="CG1518" i="9" s="1"/>
  <c r="AG1518" i="9"/>
  <c r="Y1518" i="9"/>
  <c r="AV1518" i="9"/>
  <c r="AN1518" i="9"/>
  <c r="CF1518" i="9" s="1"/>
  <c r="AF1518" i="9"/>
  <c r="BA1518" i="9"/>
  <c r="AS1518" i="9"/>
  <c r="AK1518" i="9"/>
  <c r="CC1518" i="9" s="1"/>
  <c r="AY1518" i="9"/>
  <c r="AL1518" i="9"/>
  <c r="CD1518" i="9" s="1"/>
  <c r="AA1518" i="9"/>
  <c r="AX1518" i="9"/>
  <c r="AJ1518" i="9"/>
  <c r="CB1518" i="9" s="1"/>
  <c r="Z1518" i="9"/>
  <c r="AQ1518" i="9"/>
  <c r="AD1518" i="9"/>
  <c r="AM1518" i="9"/>
  <c r="CE1518" i="9" s="1"/>
  <c r="V1518" i="9"/>
  <c r="BB1518" i="9"/>
  <c r="AH1518" i="9"/>
  <c r="AZ1518" i="9"/>
  <c r="AE1518" i="9"/>
  <c r="AU1518" i="9"/>
  <c r="AC1518" i="9"/>
  <c r="AP1518" i="9"/>
  <c r="CH1518" i="9" s="1"/>
  <c r="W1518" i="9"/>
  <c r="AI1518" i="9"/>
  <c r="CA1518" i="9" s="1"/>
  <c r="AB1518" i="9"/>
  <c r="X1518" i="9"/>
  <c r="AT1518" i="9"/>
  <c r="AR1518" i="9"/>
  <c r="CF1470" i="9"/>
  <c r="CE1469" i="9"/>
  <c r="CC1467" i="9"/>
  <c r="CB1466" i="9"/>
  <c r="BZ1464" i="9"/>
  <c r="CA1465" i="9"/>
  <c r="BY1463" i="9"/>
  <c r="CD1468" i="9"/>
  <c r="L1472" i="9"/>
  <c r="J1472" i="9"/>
  <c r="K1472" i="9"/>
  <c r="F1473" i="9"/>
  <c r="BA1471" i="9"/>
  <c r="AW1471" i="9"/>
  <c r="AO1471" i="9"/>
  <c r="CG1471" i="9" s="1"/>
  <c r="AG1471" i="9"/>
  <c r="Y1471" i="9"/>
  <c r="AU1471" i="9"/>
  <c r="AM1471" i="9"/>
  <c r="CE1471" i="9" s="1"/>
  <c r="AE1471" i="9"/>
  <c r="W1471" i="9"/>
  <c r="AT1471" i="9"/>
  <c r="AL1471" i="9"/>
  <c r="CD1471" i="9" s="1"/>
  <c r="AD1471" i="9"/>
  <c r="V1471" i="9"/>
  <c r="AZ1471" i="9"/>
  <c r="AR1471" i="9"/>
  <c r="AJ1471" i="9"/>
  <c r="CB1471" i="9" s="1"/>
  <c r="AB1471" i="9"/>
  <c r="AX1471" i="9"/>
  <c r="AP1471" i="9"/>
  <c r="AH1471" i="9"/>
  <c r="Z1471" i="9"/>
  <c r="AI1471" i="9"/>
  <c r="CA1471" i="9" s="1"/>
  <c r="AY1471" i="9"/>
  <c r="AC1471" i="9"/>
  <c r="AS1471" i="9"/>
  <c r="X1471" i="9"/>
  <c r="AQ1471" i="9"/>
  <c r="AN1471" i="9"/>
  <c r="CF1471" i="9" s="1"/>
  <c r="AK1471" i="9"/>
  <c r="CC1471" i="9" s="1"/>
  <c r="AF1471" i="9"/>
  <c r="AA1471" i="9"/>
  <c r="AV1471" i="9"/>
  <c r="BB1471" i="9"/>
  <c r="AI1462" i="9"/>
  <c r="CA1462" i="9" s="1"/>
  <c r="AU1423" i="9"/>
  <c r="AM1423" i="9"/>
  <c r="AE1423" i="9"/>
  <c r="W1423" i="9"/>
  <c r="BA1423" i="9"/>
  <c r="AS1423" i="9"/>
  <c r="AK1423" i="9"/>
  <c r="CC1423" i="9" s="1"/>
  <c r="AC1423" i="9"/>
  <c r="U1423" i="9"/>
  <c r="AY1423" i="9"/>
  <c r="AQ1423" i="9"/>
  <c r="AI1423" i="9"/>
  <c r="CA1423" i="9" s="1"/>
  <c r="AA1423" i="9"/>
  <c r="AX1423" i="9"/>
  <c r="AP1423" i="9"/>
  <c r="AH1423" i="9"/>
  <c r="BZ1423" i="9" s="1"/>
  <c r="Z1423" i="9"/>
  <c r="AV1423" i="9"/>
  <c r="AF1423" i="9"/>
  <c r="AT1423" i="9"/>
  <c r="AD1423" i="9"/>
  <c r="AR1423" i="9"/>
  <c r="AB1423" i="9"/>
  <c r="AN1423" i="9"/>
  <c r="X1423" i="9"/>
  <c r="AZ1423" i="9"/>
  <c r="AJ1423" i="9"/>
  <c r="CB1423" i="9" s="1"/>
  <c r="AO1423" i="9"/>
  <c r="AL1423" i="9"/>
  <c r="AG1423" i="9"/>
  <c r="Y1423" i="9"/>
  <c r="AW1423" i="9"/>
  <c r="V1423" i="9"/>
  <c r="BB1423" i="9"/>
  <c r="J1424" i="9"/>
  <c r="L1424" i="9"/>
  <c r="K1424" i="9"/>
  <c r="F1425" i="9"/>
  <c r="J1291" i="1"/>
  <c r="I1294" i="1"/>
  <c r="I1257" i="1"/>
  <c r="H1260" i="1"/>
  <c r="I1223" i="1"/>
  <c r="H1226" i="1"/>
  <c r="J1189" i="1"/>
  <c r="I1192" i="1"/>
  <c r="J1155" i="1"/>
  <c r="I1158" i="1"/>
  <c r="L625" i="9"/>
  <c r="J625" i="9"/>
  <c r="F626" i="9"/>
  <c r="K625" i="9"/>
  <c r="AZ624" i="9"/>
  <c r="AR624" i="9"/>
  <c r="AJ624" i="9"/>
  <c r="CB624" i="9" s="1"/>
  <c r="AB624" i="9"/>
  <c r="BT624" i="9" s="1"/>
  <c r="AY624" i="9"/>
  <c r="AQ624" i="9"/>
  <c r="CI624" i="9" s="1"/>
  <c r="AI624" i="9"/>
  <c r="CA624" i="9" s="1"/>
  <c r="AA624" i="9"/>
  <c r="BS624" i="9" s="1"/>
  <c r="AW624" i="9"/>
  <c r="AO624" i="9"/>
  <c r="CG624" i="9" s="1"/>
  <c r="AG624" i="9"/>
  <c r="BY624" i="9" s="1"/>
  <c r="Y624" i="9"/>
  <c r="BQ624" i="9" s="1"/>
  <c r="BB624" i="9"/>
  <c r="AN624" i="9"/>
  <c r="CF624" i="9" s="1"/>
  <c r="AC624" i="9"/>
  <c r="BU624" i="9" s="1"/>
  <c r="AX624" i="9"/>
  <c r="AL624" i="9"/>
  <c r="CD624" i="9" s="1"/>
  <c r="X624" i="9"/>
  <c r="BP624" i="9" s="1"/>
  <c r="AV624" i="9"/>
  <c r="AK624" i="9"/>
  <c r="CC624" i="9" s="1"/>
  <c r="W624" i="9"/>
  <c r="BO624" i="9" s="1"/>
  <c r="AU624" i="9"/>
  <c r="AH624" i="9"/>
  <c r="BZ624" i="9" s="1"/>
  <c r="V624" i="9"/>
  <c r="BN624" i="9" s="1"/>
  <c r="AS624" i="9"/>
  <c r="AE624" i="9"/>
  <c r="BW624" i="9" s="1"/>
  <c r="AT624" i="9"/>
  <c r="AP624" i="9"/>
  <c r="CH624" i="9" s="1"/>
  <c r="AM624" i="9"/>
  <c r="CE624" i="9" s="1"/>
  <c r="Z624" i="9"/>
  <c r="BR624" i="9" s="1"/>
  <c r="AF624" i="9"/>
  <c r="BX624" i="9" s="1"/>
  <c r="AD624" i="9"/>
  <c r="BV624" i="9" s="1"/>
  <c r="U624" i="9"/>
  <c r="BM624" i="9" s="1"/>
  <c r="BM658" i="9" s="1"/>
  <c r="I18" i="11" s="1"/>
  <c r="BB312" i="5" s="1" a="1"/>
  <c r="BB312" i="5" s="1"/>
  <c r="BA624" i="9"/>
  <c r="L578" i="9"/>
  <c r="F579" i="9"/>
  <c r="K578" i="9"/>
  <c r="J578" i="9"/>
  <c r="BB577" i="9"/>
  <c r="AT577" i="9"/>
  <c r="AL577" i="9"/>
  <c r="CD577" i="9" s="1"/>
  <c r="AD577" i="9"/>
  <c r="BV577" i="9" s="1"/>
  <c r="V577" i="9"/>
  <c r="BN577" i="9" s="1"/>
  <c r="AZ577" i="9"/>
  <c r="AR577" i="9"/>
  <c r="AJ577" i="9"/>
  <c r="CB577" i="9" s="1"/>
  <c r="AB577" i="9"/>
  <c r="BT577" i="9" s="1"/>
  <c r="AY577" i="9"/>
  <c r="AQ577" i="9"/>
  <c r="CI577" i="9" s="1"/>
  <c r="AI577" i="9"/>
  <c r="CA577" i="9" s="1"/>
  <c r="AA577" i="9"/>
  <c r="BS577" i="9" s="1"/>
  <c r="AV577" i="9"/>
  <c r="AN577" i="9"/>
  <c r="CF577" i="9" s="1"/>
  <c r="AF577" i="9"/>
  <c r="BX577" i="9" s="1"/>
  <c r="X577" i="9"/>
  <c r="BP577" i="9" s="1"/>
  <c r="AM577" i="9"/>
  <c r="CE577" i="9" s="1"/>
  <c r="W577" i="9"/>
  <c r="BO577" i="9" s="1"/>
  <c r="BA577" i="9"/>
  <c r="AK577" i="9"/>
  <c r="CC577" i="9" s="1"/>
  <c r="U577" i="9"/>
  <c r="BM577" i="9" s="1"/>
  <c r="BM611" i="9" s="1"/>
  <c r="I17" i="11" s="1"/>
  <c r="AX577" i="9"/>
  <c r="AH577" i="9"/>
  <c r="BZ577" i="9" s="1"/>
  <c r="AW577" i="9"/>
  <c r="AG577" i="9"/>
  <c r="BY577" i="9" s="1"/>
  <c r="AS577" i="9"/>
  <c r="AU577" i="9"/>
  <c r="AE577" i="9"/>
  <c r="BW577" i="9" s="1"/>
  <c r="AP577" i="9"/>
  <c r="CH577" i="9" s="1"/>
  <c r="AC577" i="9"/>
  <c r="BU577" i="9" s="1"/>
  <c r="Z577" i="9"/>
  <c r="BR577" i="9" s="1"/>
  <c r="AO577" i="9"/>
  <c r="CG577" i="9" s="1"/>
  <c r="Y577" i="9"/>
  <c r="BQ577" i="9" s="1"/>
  <c r="AN522" i="9"/>
  <c r="CH527" i="9"/>
  <c r="CI528" i="9"/>
  <c r="CJ529" i="9"/>
  <c r="CE524" i="9"/>
  <c r="CG526" i="9"/>
  <c r="CF525" i="9"/>
  <c r="CD523" i="9"/>
  <c r="AW530" i="9"/>
  <c r="AO530" i="9"/>
  <c r="CG530" i="9" s="1"/>
  <c r="AG530" i="9"/>
  <c r="BY530" i="9" s="1"/>
  <c r="Y530" i="9"/>
  <c r="BQ530" i="9" s="1"/>
  <c r="AV530" i="9"/>
  <c r="AN530" i="9"/>
  <c r="CF530" i="9" s="1"/>
  <c r="AF530" i="9"/>
  <c r="BX530" i="9" s="1"/>
  <c r="X530" i="9"/>
  <c r="BP530" i="9" s="1"/>
  <c r="AU530" i="9"/>
  <c r="AM530" i="9"/>
  <c r="CE530" i="9" s="1"/>
  <c r="AE530" i="9"/>
  <c r="BW530" i="9" s="1"/>
  <c r="W530" i="9"/>
  <c r="BO530" i="9" s="1"/>
  <c r="BB530" i="9"/>
  <c r="AT530" i="9"/>
  <c r="AL530" i="9"/>
  <c r="CD530" i="9" s="1"/>
  <c r="AD530" i="9"/>
  <c r="BV530" i="9" s="1"/>
  <c r="V530" i="9"/>
  <c r="BN530" i="9" s="1"/>
  <c r="AZ530" i="9"/>
  <c r="AR530" i="9"/>
  <c r="CJ530" i="9" s="1"/>
  <c r="AJ530" i="9"/>
  <c r="CB530" i="9" s="1"/>
  <c r="AB530" i="9"/>
  <c r="BT530" i="9" s="1"/>
  <c r="AS530" i="9"/>
  <c r="CK530" i="9" s="1"/>
  <c r="Z530" i="9"/>
  <c r="BR530" i="9" s="1"/>
  <c r="AQ530" i="9"/>
  <c r="CI530" i="9" s="1"/>
  <c r="U530" i="9"/>
  <c r="BM530" i="9" s="1"/>
  <c r="BM564" i="9" s="1"/>
  <c r="I16" i="11" s="1"/>
  <c r="AP530" i="9"/>
  <c r="CH530" i="9" s="1"/>
  <c r="AK530" i="9"/>
  <c r="CC530" i="9" s="1"/>
  <c r="BA530" i="9"/>
  <c r="AI530" i="9"/>
  <c r="CA530" i="9" s="1"/>
  <c r="AH530" i="9"/>
  <c r="BZ530" i="9" s="1"/>
  <c r="AX530" i="9"/>
  <c r="AA530" i="9"/>
  <c r="BS530" i="9" s="1"/>
  <c r="AY530" i="9"/>
  <c r="AC530" i="9"/>
  <c r="BU530" i="9" s="1"/>
  <c r="F532" i="9"/>
  <c r="L531" i="9"/>
  <c r="J531" i="9"/>
  <c r="K531" i="9"/>
  <c r="BA484" i="9"/>
  <c r="AS484" i="9"/>
  <c r="AK484" i="9"/>
  <c r="CC484" i="9" s="1"/>
  <c r="AC484" i="9"/>
  <c r="BU484" i="9" s="1"/>
  <c r="AZ484" i="9"/>
  <c r="AR484" i="9"/>
  <c r="CJ484" i="9" s="1"/>
  <c r="AJ484" i="9"/>
  <c r="CB484" i="9" s="1"/>
  <c r="AB484" i="9"/>
  <c r="BT484" i="9" s="1"/>
  <c r="AW484" i="9"/>
  <c r="AO484" i="9"/>
  <c r="CG484" i="9" s="1"/>
  <c r="AG484" i="9"/>
  <c r="BY484" i="9" s="1"/>
  <c r="Y484" i="9"/>
  <c r="BQ484" i="9" s="1"/>
  <c r="AY484" i="9"/>
  <c r="AM484" i="9"/>
  <c r="CE484" i="9" s="1"/>
  <c r="Z484" i="9"/>
  <c r="BR484" i="9" s="1"/>
  <c r="AU484" i="9"/>
  <c r="AH484" i="9"/>
  <c r="BZ484" i="9" s="1"/>
  <c r="V484" i="9"/>
  <c r="BN484" i="9" s="1"/>
  <c r="BN517" i="9" s="1"/>
  <c r="J15" i="11" s="1"/>
  <c r="AT484" i="9"/>
  <c r="AF484" i="9"/>
  <c r="BX484" i="9" s="1"/>
  <c r="AQ484" i="9"/>
  <c r="CI484" i="9" s="1"/>
  <c r="AE484" i="9"/>
  <c r="BW484" i="9" s="1"/>
  <c r="BB484" i="9"/>
  <c r="AN484" i="9"/>
  <c r="CF484" i="9" s="1"/>
  <c r="AA484" i="9"/>
  <c r="BS484" i="9" s="1"/>
  <c r="AL484" i="9"/>
  <c r="CD484" i="9" s="1"/>
  <c r="AI484" i="9"/>
  <c r="CA484" i="9" s="1"/>
  <c r="W484" i="9"/>
  <c r="BO484" i="9" s="1"/>
  <c r="AV484" i="9"/>
  <c r="AP484" i="9"/>
  <c r="CH484" i="9" s="1"/>
  <c r="AD484" i="9"/>
  <c r="BV484" i="9" s="1"/>
  <c r="X484" i="9"/>
  <c r="BP484" i="9" s="1"/>
  <c r="AX484" i="9"/>
  <c r="AM475" i="9"/>
  <c r="CK484" i="9"/>
  <c r="CG480" i="9"/>
  <c r="CJ483" i="9"/>
  <c r="CH481" i="9"/>
  <c r="CF479" i="9"/>
  <c r="CI482" i="9"/>
  <c r="CE478" i="9"/>
  <c r="CC476" i="9"/>
  <c r="CD477" i="9"/>
  <c r="L485" i="9"/>
  <c r="K485" i="9"/>
  <c r="J485" i="9"/>
  <c r="F486" i="9"/>
  <c r="AN428" i="9"/>
  <c r="AZ438" i="9"/>
  <c r="AR438" i="9"/>
  <c r="CJ438" i="9" s="1"/>
  <c r="AJ438" i="9"/>
  <c r="CB438" i="9" s="1"/>
  <c r="AB438" i="9"/>
  <c r="BT438" i="9" s="1"/>
  <c r="AX438" i="9"/>
  <c r="AP438" i="9"/>
  <c r="CH438" i="9" s="1"/>
  <c r="AH438" i="9"/>
  <c r="BZ438" i="9" s="1"/>
  <c r="Z438" i="9"/>
  <c r="BR438" i="9" s="1"/>
  <c r="AW438" i="9"/>
  <c r="AO438" i="9"/>
  <c r="CG438" i="9" s="1"/>
  <c r="AG438" i="9"/>
  <c r="BY438" i="9" s="1"/>
  <c r="Y438" i="9"/>
  <c r="BQ438" i="9" s="1"/>
  <c r="AV438" i="9"/>
  <c r="AN438" i="9"/>
  <c r="CF438" i="9" s="1"/>
  <c r="AF438" i="9"/>
  <c r="BX438" i="9" s="1"/>
  <c r="X438" i="9"/>
  <c r="BP438" i="9" s="1"/>
  <c r="BB438" i="9"/>
  <c r="AT438" i="9"/>
  <c r="CL438" i="9" s="1"/>
  <c r="AL438" i="9"/>
  <c r="CD438" i="9" s="1"/>
  <c r="AD438" i="9"/>
  <c r="BV438" i="9" s="1"/>
  <c r="AQ438" i="9"/>
  <c r="CI438" i="9" s="1"/>
  <c r="AK438" i="9"/>
  <c r="CC438" i="9" s="1"/>
  <c r="AI438" i="9"/>
  <c r="CA438" i="9" s="1"/>
  <c r="BA438" i="9"/>
  <c r="AE438" i="9"/>
  <c r="BW438" i="9" s="1"/>
  <c r="AU438" i="9"/>
  <c r="CM438" i="9" s="1"/>
  <c r="AA438" i="9"/>
  <c r="BS438" i="9" s="1"/>
  <c r="AS438" i="9"/>
  <c r="CK438" i="9" s="1"/>
  <c r="W438" i="9"/>
  <c r="BO438" i="9" s="1"/>
  <c r="BO470" i="9" s="1"/>
  <c r="K14" i="11" s="1"/>
  <c r="BD243" i="5" s="1" a="1"/>
  <c r="BD243" i="5" s="1"/>
  <c r="AY438" i="9"/>
  <c r="AM438" i="9"/>
  <c r="CE438" i="9" s="1"/>
  <c r="AC438" i="9"/>
  <c r="BU438" i="9" s="1"/>
  <c r="CL437" i="9"/>
  <c r="CK436" i="9"/>
  <c r="CE430" i="9"/>
  <c r="CH433" i="9"/>
  <c r="CJ435" i="9"/>
  <c r="CF431" i="9"/>
  <c r="CI434" i="9"/>
  <c r="CG432" i="9"/>
  <c r="CD429" i="9"/>
  <c r="L439" i="9"/>
  <c r="J439" i="9"/>
  <c r="F440" i="9"/>
  <c r="K439" i="9"/>
  <c r="CD382" i="9"/>
  <c r="CE383" i="9"/>
  <c r="CF384" i="9"/>
  <c r="CG385" i="9"/>
  <c r="CH386" i="9"/>
  <c r="CE381" i="9"/>
  <c r="AN381" i="9"/>
  <c r="CI387" i="9"/>
  <c r="BB389" i="9"/>
  <c r="AZ389" i="9"/>
  <c r="AR389" i="9"/>
  <c r="CJ389" i="9" s="1"/>
  <c r="AJ389" i="9"/>
  <c r="CB389" i="9" s="1"/>
  <c r="AB389" i="9"/>
  <c r="BT389" i="9" s="1"/>
  <c r="AY389" i="9"/>
  <c r="AQ389" i="9"/>
  <c r="CI389" i="9" s="1"/>
  <c r="AI389" i="9"/>
  <c r="CA389" i="9" s="1"/>
  <c r="AA389" i="9"/>
  <c r="BS389" i="9" s="1"/>
  <c r="AX389" i="9"/>
  <c r="AP389" i="9"/>
  <c r="CH389" i="9" s="1"/>
  <c r="AH389" i="9"/>
  <c r="BZ389" i="9" s="1"/>
  <c r="Z389" i="9"/>
  <c r="BR389" i="9" s="1"/>
  <c r="AW389" i="9"/>
  <c r="AO389" i="9"/>
  <c r="CG389" i="9" s="1"/>
  <c r="AG389" i="9"/>
  <c r="BY389" i="9" s="1"/>
  <c r="Y389" i="9"/>
  <c r="BQ389" i="9" s="1"/>
  <c r="AT389" i="9"/>
  <c r="AD389" i="9"/>
  <c r="BV389" i="9" s="1"/>
  <c r="AS389" i="9"/>
  <c r="CK389" i="9" s="1"/>
  <c r="AC389" i="9"/>
  <c r="BU389" i="9" s="1"/>
  <c r="AV389" i="9"/>
  <c r="AF389" i="9"/>
  <c r="BX389" i="9" s="1"/>
  <c r="AN389" i="9"/>
  <c r="CF389" i="9" s="1"/>
  <c r="X389" i="9"/>
  <c r="BP389" i="9" s="1"/>
  <c r="AM389" i="9"/>
  <c r="CE389" i="9" s="1"/>
  <c r="W389" i="9"/>
  <c r="BO389" i="9" s="1"/>
  <c r="AL389" i="9"/>
  <c r="CD389" i="9" s="1"/>
  <c r="V389" i="9"/>
  <c r="BN389" i="9" s="1"/>
  <c r="BA389" i="9"/>
  <c r="AK389" i="9"/>
  <c r="CC389" i="9" s="1"/>
  <c r="U389" i="9"/>
  <c r="BM389" i="9" s="1"/>
  <c r="BM423" i="9" s="1"/>
  <c r="I13" i="11" s="1"/>
  <c r="BB260" i="5" s="1" a="1"/>
  <c r="BB260" i="5" s="1"/>
  <c r="AE389" i="9"/>
  <c r="BW389" i="9" s="1"/>
  <c r="AU389" i="9"/>
  <c r="L390" i="9"/>
  <c r="J390" i="9"/>
  <c r="F391" i="9"/>
  <c r="K390" i="9"/>
  <c r="J475" i="1"/>
  <c r="I478" i="1"/>
  <c r="J441" i="1"/>
  <c r="I444" i="1"/>
  <c r="I407" i="1"/>
  <c r="H410" i="1"/>
  <c r="I373" i="1"/>
  <c r="H376" i="1"/>
  <c r="H342" i="1"/>
  <c r="I339" i="1"/>
  <c r="J305" i="1"/>
  <c r="I308" i="1"/>
  <c r="AY1375" i="9"/>
  <c r="AQ1375" i="9"/>
  <c r="AI1375" i="9"/>
  <c r="AA1375" i="9"/>
  <c r="AX1375" i="9"/>
  <c r="AP1375" i="9"/>
  <c r="AH1375" i="9"/>
  <c r="Z1375" i="9"/>
  <c r="AW1375" i="9"/>
  <c r="AO1375" i="9"/>
  <c r="AG1375" i="9"/>
  <c r="Y1375" i="9"/>
  <c r="AV1375" i="9"/>
  <c r="AN1375" i="9"/>
  <c r="AF1375" i="9"/>
  <c r="X1375" i="9"/>
  <c r="BB1375" i="9"/>
  <c r="AT1375" i="9"/>
  <c r="AL1375" i="9"/>
  <c r="AD1375" i="9"/>
  <c r="V1375" i="9"/>
  <c r="AR1375" i="9"/>
  <c r="U1375" i="9"/>
  <c r="AM1375" i="9"/>
  <c r="T1375" i="9"/>
  <c r="AB1375" i="9"/>
  <c r="AK1375" i="9"/>
  <c r="AU1375" i="9"/>
  <c r="AJ1375" i="9"/>
  <c r="BA1375" i="9"/>
  <c r="AE1375" i="9"/>
  <c r="AZ1375" i="9"/>
  <c r="AC1375" i="9"/>
  <c r="AS1375" i="9"/>
  <c r="W1375" i="9"/>
  <c r="K1376" i="9"/>
  <c r="F1377" i="9"/>
  <c r="L1376" i="9"/>
  <c r="J1376" i="9"/>
  <c r="AG1368" i="9"/>
  <c r="AE1180" i="9"/>
  <c r="BW1180" i="9" s="1"/>
  <c r="BY1185" i="9"/>
  <c r="BU1181" i="9"/>
  <c r="BV1182" i="9"/>
  <c r="BW1183" i="9"/>
  <c r="BX1184" i="9"/>
  <c r="L1187" i="9"/>
  <c r="F1188" i="9"/>
  <c r="K1187" i="9"/>
  <c r="J1187" i="9"/>
  <c r="AV1186" i="9"/>
  <c r="AN1186" i="9"/>
  <c r="AF1186" i="9"/>
  <c r="BX1186" i="9" s="1"/>
  <c r="X1186" i="9"/>
  <c r="BP1186" i="9" s="1"/>
  <c r="AU1186" i="9"/>
  <c r="AM1186" i="9"/>
  <c r="AE1186" i="9"/>
  <c r="BW1186" i="9" s="1"/>
  <c r="W1186" i="9"/>
  <c r="BO1186" i="9" s="1"/>
  <c r="BB1186" i="9"/>
  <c r="AT1186" i="9"/>
  <c r="AL1186" i="9"/>
  <c r="AD1186" i="9"/>
  <c r="BV1186" i="9" s="1"/>
  <c r="V1186" i="9"/>
  <c r="BN1186" i="9" s="1"/>
  <c r="BA1186" i="9"/>
  <c r="AS1186" i="9"/>
  <c r="AK1186" i="9"/>
  <c r="AC1186" i="9"/>
  <c r="BU1186" i="9" s="1"/>
  <c r="U1186" i="9"/>
  <c r="BM1186" i="9" s="1"/>
  <c r="AY1186" i="9"/>
  <c r="AQ1186" i="9"/>
  <c r="AI1186" i="9"/>
  <c r="AA1186" i="9"/>
  <c r="BS1186" i="9" s="1"/>
  <c r="S1186" i="9"/>
  <c r="BK1186" i="9" s="1"/>
  <c r="BK1222" i="9" s="1"/>
  <c r="G30" i="11" s="1"/>
  <c r="AH1186" i="9"/>
  <c r="BZ1186" i="9" s="1"/>
  <c r="AZ1186" i="9"/>
  <c r="AG1186" i="9"/>
  <c r="BY1186" i="9" s="1"/>
  <c r="AX1186" i="9"/>
  <c r="AB1186" i="9"/>
  <c r="BT1186" i="9" s="1"/>
  <c r="AW1186" i="9"/>
  <c r="Z1186" i="9"/>
  <c r="BR1186" i="9" s="1"/>
  <c r="AR1186" i="9"/>
  <c r="Y1186" i="9"/>
  <c r="BQ1186" i="9" s="1"/>
  <c r="AP1186" i="9"/>
  <c r="T1186" i="9"/>
  <c r="BL1186" i="9" s="1"/>
  <c r="AJ1186" i="9"/>
  <c r="AO1186" i="9"/>
  <c r="H883" i="1"/>
  <c r="G886" i="1"/>
  <c r="AY999" i="9"/>
  <c r="AQ999" i="9"/>
  <c r="AI999" i="9"/>
  <c r="CA999" i="9" s="1"/>
  <c r="AA999" i="9"/>
  <c r="BS999" i="9" s="1"/>
  <c r="AX999" i="9"/>
  <c r="AP999" i="9"/>
  <c r="AH999" i="9"/>
  <c r="BZ999" i="9" s="1"/>
  <c r="Z999" i="9"/>
  <c r="BR999" i="9" s="1"/>
  <c r="AW999" i="9"/>
  <c r="AO999" i="9"/>
  <c r="AG999" i="9"/>
  <c r="BY999" i="9" s="1"/>
  <c r="Y999" i="9"/>
  <c r="BQ999" i="9" s="1"/>
  <c r="AV999" i="9"/>
  <c r="AN999" i="9"/>
  <c r="AF999" i="9"/>
  <c r="BX999" i="9" s="1"/>
  <c r="X999" i="9"/>
  <c r="BP999" i="9" s="1"/>
  <c r="BB999" i="9"/>
  <c r="AT999" i="9"/>
  <c r="AL999" i="9"/>
  <c r="CD999" i="9" s="1"/>
  <c r="AD999" i="9"/>
  <c r="BV999" i="9" s="1"/>
  <c r="V999" i="9"/>
  <c r="BN999" i="9" s="1"/>
  <c r="AM999" i="9"/>
  <c r="T999" i="9"/>
  <c r="BL999" i="9" s="1"/>
  <c r="BL1034" i="9" s="1"/>
  <c r="H26" i="11" s="1"/>
  <c r="BA313" i="5" s="1" a="1"/>
  <c r="BA313" i="5" s="1"/>
  <c r="AK999" i="9"/>
  <c r="CC999" i="9" s="1"/>
  <c r="AJ999" i="9"/>
  <c r="CB999" i="9" s="1"/>
  <c r="W999" i="9"/>
  <c r="BO999" i="9" s="1"/>
  <c r="BA999" i="9"/>
  <c r="AE999" i="9"/>
  <c r="BW999" i="9" s="1"/>
  <c r="AS999" i="9"/>
  <c r="AZ999" i="9"/>
  <c r="AC999" i="9"/>
  <c r="BU999" i="9" s="1"/>
  <c r="AU999" i="9"/>
  <c r="AB999" i="9"/>
  <c r="BT999" i="9" s="1"/>
  <c r="AR999" i="9"/>
  <c r="U999" i="9"/>
  <c r="BM999" i="9" s="1"/>
  <c r="K1000" i="9"/>
  <c r="F1001" i="9"/>
  <c r="L1000" i="9"/>
  <c r="J1000" i="9"/>
  <c r="AH992" i="9"/>
  <c r="BZ992" i="9" s="1"/>
  <c r="CC998" i="9"/>
  <c r="CA996" i="9"/>
  <c r="BX993" i="9"/>
  <c r="BY994" i="9"/>
  <c r="CB997" i="9"/>
  <c r="BZ995" i="9"/>
  <c r="H747" i="1"/>
  <c r="G750" i="1"/>
  <c r="L812" i="9"/>
  <c r="J812" i="9"/>
  <c r="F813" i="9"/>
  <c r="K812" i="9"/>
  <c r="AJ804" i="9"/>
  <c r="CB804" i="9" s="1"/>
  <c r="CD809" i="9"/>
  <c r="CC808" i="9"/>
  <c r="CB807" i="9"/>
  <c r="CE810" i="9"/>
  <c r="BZ805" i="9"/>
  <c r="CA806" i="9"/>
  <c r="AX811" i="9"/>
  <c r="AP811" i="9"/>
  <c r="AH811" i="9"/>
  <c r="BZ811" i="9" s="1"/>
  <c r="Z811" i="9"/>
  <c r="BR811" i="9" s="1"/>
  <c r="AW811" i="9"/>
  <c r="AO811" i="9"/>
  <c r="AG811" i="9"/>
  <c r="BY811" i="9" s="1"/>
  <c r="Y811" i="9"/>
  <c r="BQ811" i="9" s="1"/>
  <c r="AV811" i="9"/>
  <c r="AN811" i="9"/>
  <c r="CF811" i="9" s="1"/>
  <c r="AF811" i="9"/>
  <c r="BX811" i="9" s="1"/>
  <c r="X811" i="9"/>
  <c r="BP811" i="9" s="1"/>
  <c r="AU811" i="9"/>
  <c r="AM811" i="9"/>
  <c r="CE811" i="9" s="1"/>
  <c r="AE811" i="9"/>
  <c r="BW811" i="9" s="1"/>
  <c r="W811" i="9"/>
  <c r="BO811" i="9" s="1"/>
  <c r="BA811" i="9"/>
  <c r="AS811" i="9"/>
  <c r="AK811" i="9"/>
  <c r="CC811" i="9" s="1"/>
  <c r="AC811" i="9"/>
  <c r="BU811" i="9" s="1"/>
  <c r="U811" i="9"/>
  <c r="BM811" i="9" s="1"/>
  <c r="AJ811" i="9"/>
  <c r="CB811" i="9" s="1"/>
  <c r="BB811" i="9"/>
  <c r="AI811" i="9"/>
  <c r="CA811" i="9" s="1"/>
  <c r="AZ811" i="9"/>
  <c r="AD811" i="9"/>
  <c r="BV811" i="9" s="1"/>
  <c r="AY811" i="9"/>
  <c r="AB811" i="9"/>
  <c r="BT811" i="9" s="1"/>
  <c r="AQ811" i="9"/>
  <c r="AT811" i="9"/>
  <c r="AA811" i="9"/>
  <c r="BS811" i="9" s="1"/>
  <c r="AR811" i="9"/>
  <c r="V811" i="9"/>
  <c r="BN811" i="9" s="1"/>
  <c r="T811" i="9"/>
  <c r="BL811" i="9" s="1"/>
  <c r="BL846" i="9" s="1"/>
  <c r="H22" i="11" s="1"/>
  <c r="AL811" i="9"/>
  <c r="CD811" i="9" s="1"/>
  <c r="G611" i="1"/>
  <c r="L341" i="9"/>
  <c r="F342" i="9"/>
  <c r="K341" i="9"/>
  <c r="J341" i="9"/>
  <c r="AW340" i="9"/>
  <c r="CO340" i="9" s="1"/>
  <c r="AO340" i="9"/>
  <c r="CG340" i="9" s="1"/>
  <c r="AG340" i="9"/>
  <c r="BY340" i="9" s="1"/>
  <c r="Y340" i="9"/>
  <c r="BQ340" i="9" s="1"/>
  <c r="AV340" i="9"/>
  <c r="CN340" i="9" s="1"/>
  <c r="AN340" i="9"/>
  <c r="CF340" i="9" s="1"/>
  <c r="AF340" i="9"/>
  <c r="BX340" i="9" s="1"/>
  <c r="X340" i="9"/>
  <c r="BP340" i="9" s="1"/>
  <c r="AU340" i="9"/>
  <c r="CM340" i="9" s="1"/>
  <c r="AM340" i="9"/>
  <c r="CE340" i="9" s="1"/>
  <c r="AE340" i="9"/>
  <c r="BW340" i="9" s="1"/>
  <c r="W340" i="9"/>
  <c r="BO340" i="9" s="1"/>
  <c r="BB340" i="9"/>
  <c r="CT340" i="9" s="1"/>
  <c r="AT340" i="9"/>
  <c r="CL340" i="9" s="1"/>
  <c r="AL340" i="9"/>
  <c r="CD340" i="9" s="1"/>
  <c r="AD340" i="9"/>
  <c r="BV340" i="9" s="1"/>
  <c r="V340" i="9"/>
  <c r="BN340" i="9" s="1"/>
  <c r="AZ340" i="9"/>
  <c r="CR340" i="9" s="1"/>
  <c r="AR340" i="9"/>
  <c r="CJ340" i="9" s="1"/>
  <c r="AJ340" i="9"/>
  <c r="CB340" i="9" s="1"/>
  <c r="AB340" i="9"/>
  <c r="BT340" i="9" s="1"/>
  <c r="T340" i="9"/>
  <c r="BL340" i="9" s="1"/>
  <c r="AX340" i="9"/>
  <c r="CP340" i="9" s="1"/>
  <c r="AA340" i="9"/>
  <c r="BS340" i="9" s="1"/>
  <c r="AS340" i="9"/>
  <c r="CK340" i="9" s="1"/>
  <c r="Z340" i="9"/>
  <c r="BR340" i="9" s="1"/>
  <c r="AQ340" i="9"/>
  <c r="CI340" i="9" s="1"/>
  <c r="U340" i="9"/>
  <c r="BM340" i="9" s="1"/>
  <c r="AP340" i="9"/>
  <c r="CH340" i="9" s="1"/>
  <c r="S340" i="9"/>
  <c r="BK340" i="9" s="1"/>
  <c r="BK376" i="9" s="1"/>
  <c r="G12" i="11" s="1"/>
  <c r="AK340" i="9"/>
  <c r="CC340" i="9" s="1"/>
  <c r="AH340" i="9"/>
  <c r="BZ340" i="9" s="1"/>
  <c r="AI340" i="9"/>
  <c r="CA340" i="9" s="1"/>
  <c r="BA340" i="9"/>
  <c r="CS340" i="9" s="1"/>
  <c r="AY340" i="9"/>
  <c r="CQ340" i="9" s="1"/>
  <c r="AC340" i="9"/>
  <c r="BU340" i="9" s="1"/>
  <c r="AY334" i="9"/>
  <c r="CQ334" i="9" s="1"/>
  <c r="CQ337" i="9"/>
  <c r="CO335" i="9"/>
  <c r="CP336" i="9"/>
  <c r="CR338" i="9"/>
  <c r="CS339" i="9"/>
  <c r="G274" i="1"/>
  <c r="H271" i="1"/>
  <c r="AQ146" i="9"/>
  <c r="CI146" i="9" s="1"/>
  <c r="L153" i="9"/>
  <c r="F154" i="9"/>
  <c r="K153" i="9"/>
  <c r="J153" i="9"/>
  <c r="CK151" i="9"/>
  <c r="CJ150" i="9"/>
  <c r="CI149" i="9"/>
  <c r="CG147" i="9"/>
  <c r="CH148" i="9"/>
  <c r="AW152" i="9"/>
  <c r="AO152" i="9"/>
  <c r="CG152" i="9" s="1"/>
  <c r="AG152" i="9"/>
  <c r="BY152" i="9" s="1"/>
  <c r="Y152" i="9"/>
  <c r="BQ152" i="9" s="1"/>
  <c r="AV152" i="9"/>
  <c r="AN152" i="9"/>
  <c r="CF152" i="9" s="1"/>
  <c r="AF152" i="9"/>
  <c r="BX152" i="9" s="1"/>
  <c r="X152" i="9"/>
  <c r="BP152" i="9" s="1"/>
  <c r="AU152" i="9"/>
  <c r="AM152" i="9"/>
  <c r="CE152" i="9" s="1"/>
  <c r="AE152" i="9"/>
  <c r="BW152" i="9" s="1"/>
  <c r="W152" i="9"/>
  <c r="BO152" i="9" s="1"/>
  <c r="BB152" i="9"/>
  <c r="AT152" i="9"/>
  <c r="CL152" i="9" s="1"/>
  <c r="AL152" i="9"/>
  <c r="CD152" i="9" s="1"/>
  <c r="AD152" i="9"/>
  <c r="BV152" i="9" s="1"/>
  <c r="V152" i="9"/>
  <c r="BN152" i="9" s="1"/>
  <c r="BA152" i="9"/>
  <c r="AS152" i="9"/>
  <c r="CK152" i="9" s="1"/>
  <c r="AK152" i="9"/>
  <c r="CC152" i="9" s="1"/>
  <c r="AC152" i="9"/>
  <c r="BU152" i="9" s="1"/>
  <c r="U152" i="9"/>
  <c r="BM152" i="9" s="1"/>
  <c r="AZ152" i="9"/>
  <c r="AR152" i="9"/>
  <c r="CJ152" i="9" s="1"/>
  <c r="AJ152" i="9"/>
  <c r="CB152" i="9" s="1"/>
  <c r="AB152" i="9"/>
  <c r="BT152" i="9" s="1"/>
  <c r="T152" i="9"/>
  <c r="BL152" i="9" s="1"/>
  <c r="AX152" i="9"/>
  <c r="AP152" i="9"/>
  <c r="CH152" i="9" s="1"/>
  <c r="AH152" i="9"/>
  <c r="BZ152" i="9" s="1"/>
  <c r="Z152" i="9"/>
  <c r="BR152" i="9" s="1"/>
  <c r="AA152" i="9"/>
  <c r="BS152" i="9" s="1"/>
  <c r="AY152" i="9"/>
  <c r="AQ152" i="9"/>
  <c r="CI152" i="9" s="1"/>
  <c r="AI152" i="9"/>
  <c r="CA152" i="9" s="1"/>
  <c r="S152" i="9"/>
  <c r="BK152" i="9" s="1"/>
  <c r="BK188" i="9" s="1"/>
  <c r="G8" i="11" s="1"/>
  <c r="G135" i="1"/>
  <c r="K94" i="5"/>
  <c r="K111" i="5"/>
  <c r="K93" i="5"/>
  <c r="K162" i="5"/>
  <c r="J182" i="5"/>
  <c r="K175" i="5"/>
  <c r="K177" i="5"/>
  <c r="K176" i="5"/>
  <c r="K178" i="5"/>
  <c r="BA178" i="5" s="1" a="1"/>
  <c r="BA178" i="5" s="1"/>
  <c r="K179" i="5"/>
  <c r="J165" i="5"/>
  <c r="K158" i="5"/>
  <c r="K160" i="5"/>
  <c r="J148" i="5"/>
  <c r="K141" i="5"/>
  <c r="K145" i="5"/>
  <c r="K144" i="5"/>
  <c r="BA144" i="5" s="1" a="1"/>
  <c r="BA144" i="5" s="1"/>
  <c r="K143" i="5"/>
  <c r="K142" i="5"/>
  <c r="J131" i="5"/>
  <c r="K124" i="5"/>
  <c r="K126" i="5"/>
  <c r="K125" i="5"/>
  <c r="K127" i="5"/>
  <c r="BA127" i="5" s="1" a="1"/>
  <c r="BA127" i="5" s="1"/>
  <c r="K128" i="5"/>
  <c r="K107" i="5"/>
  <c r="J114" i="5"/>
  <c r="K110" i="5"/>
  <c r="K109" i="5"/>
  <c r="K108" i="5"/>
  <c r="J97" i="5"/>
  <c r="K90" i="5"/>
  <c r="K92" i="5"/>
  <c r="K73" i="5"/>
  <c r="J80" i="5"/>
  <c r="K76" i="5"/>
  <c r="K75" i="5"/>
  <c r="K74" i="5"/>
  <c r="K77" i="5"/>
  <c r="J63" i="5"/>
  <c r="K56" i="5"/>
  <c r="K59" i="5"/>
  <c r="K58" i="5"/>
  <c r="K57" i="5"/>
  <c r="K60" i="5"/>
  <c r="K39" i="5"/>
  <c r="J46" i="5"/>
  <c r="K43" i="5"/>
  <c r="K42" i="5"/>
  <c r="K41" i="5"/>
  <c r="K40" i="5"/>
  <c r="K26" i="5"/>
  <c r="K24" i="5"/>
  <c r="K25" i="5"/>
  <c r="K23" i="5"/>
  <c r="J29" i="5"/>
  <c r="K22" i="5"/>
  <c r="Q573" i="5" l="1"/>
  <c r="R566" i="5"/>
  <c r="R569" i="5"/>
  <c r="BH569" i="5" s="1" a="1"/>
  <c r="BH569" i="5" s="1"/>
  <c r="Q403" i="5"/>
  <c r="R399" i="5"/>
  <c r="BH399" i="5" s="1" a="1"/>
  <c r="BH399" i="5" s="1"/>
  <c r="Q216" i="5"/>
  <c r="R213" i="5"/>
  <c r="R397" i="5"/>
  <c r="R398" i="5"/>
  <c r="R396" i="5"/>
  <c r="S399" i="5" s="1"/>
  <c r="BI399" i="5" s="1" a="1"/>
  <c r="BI399" i="5" s="1"/>
  <c r="R618" i="5"/>
  <c r="Q624" i="5"/>
  <c r="R619" i="5"/>
  <c r="R617" i="5"/>
  <c r="R620" i="5"/>
  <c r="BH620" i="5" s="1" a="1"/>
  <c r="BH620" i="5" s="1"/>
  <c r="R621" i="5"/>
  <c r="R550" i="5"/>
  <c r="R738" i="5"/>
  <c r="Q743" i="5"/>
  <c r="R670" i="5"/>
  <c r="R672" i="5"/>
  <c r="R669" i="5"/>
  <c r="R671" i="5"/>
  <c r="BH671" i="5" s="1" a="1"/>
  <c r="BH671" i="5" s="1"/>
  <c r="R668" i="5"/>
  <c r="Q675" i="5"/>
  <c r="R553" i="5"/>
  <c r="R551" i="5"/>
  <c r="R552" i="5"/>
  <c r="BH552" i="5" s="1" a="1"/>
  <c r="BH552" i="5" s="1"/>
  <c r="R549" i="5"/>
  <c r="Q556" i="5"/>
  <c r="R294" i="5"/>
  <c r="R295" i="5"/>
  <c r="R298" i="5"/>
  <c r="R210" i="5"/>
  <c r="S212" i="5" s="1"/>
  <c r="BI212" i="5" s="1" a="1"/>
  <c r="BI212" i="5" s="1"/>
  <c r="R211" i="5"/>
  <c r="R212" i="5"/>
  <c r="BH212" i="5" s="1" a="1"/>
  <c r="BH212" i="5" s="1"/>
  <c r="R209" i="5"/>
  <c r="R740" i="5"/>
  <c r="R739" i="5"/>
  <c r="R737" i="5"/>
  <c r="R736" i="5"/>
  <c r="Q301" i="5"/>
  <c r="R296" i="5"/>
  <c r="R297" i="5"/>
  <c r="R825" i="5"/>
  <c r="R332" i="5"/>
  <c r="R634" i="5"/>
  <c r="R823" i="5"/>
  <c r="R635" i="5"/>
  <c r="R230" i="5"/>
  <c r="AH45" i="11"/>
  <c r="BZ889" i="5" a="1"/>
  <c r="BZ889" i="5" s="1"/>
  <c r="BD316" i="5" a="1"/>
  <c r="BD316" i="5" s="1"/>
  <c r="BD350" i="5" a="1"/>
  <c r="BD350" i="5" s="1"/>
  <c r="BD299" i="5" a="1"/>
  <c r="BD299" i="5" s="1"/>
  <c r="BD282" i="5" a="1"/>
  <c r="BD282" i="5" s="1"/>
  <c r="BD333" i="5" a="1"/>
  <c r="BD333" i="5" s="1"/>
  <c r="CA872" i="5" a="1"/>
  <c r="CA872" i="5" s="1"/>
  <c r="CA855" i="5" a="1"/>
  <c r="CA855" i="5" s="1"/>
  <c r="AZ311" i="5" a="1"/>
  <c r="AZ311" i="5" s="1"/>
  <c r="AZ856" i="5" a="1"/>
  <c r="AZ856" i="5" s="1"/>
  <c r="AZ805" i="5" a="1"/>
  <c r="AZ805" i="5" s="1"/>
  <c r="Q352" i="5"/>
  <c r="R349" i="5"/>
  <c r="R331" i="5"/>
  <c r="BH331" i="5" s="1" a="1"/>
  <c r="BH331" i="5" s="1"/>
  <c r="R330" i="5"/>
  <c r="R329" i="5"/>
  <c r="Q335" i="5"/>
  <c r="R328" i="5"/>
  <c r="R638" i="5"/>
  <c r="R636" i="5"/>
  <c r="Q641" i="5"/>
  <c r="R637" i="5"/>
  <c r="BH637" i="5" s="1" a="1"/>
  <c r="BH637" i="5" s="1"/>
  <c r="R654" i="5"/>
  <c r="BH654" i="5" s="1" a="1"/>
  <c r="BH654" i="5" s="1"/>
  <c r="R821" i="5"/>
  <c r="BH821" i="5" s="1" a="1"/>
  <c r="BH821" i="5" s="1"/>
  <c r="R804" i="5"/>
  <c r="BH804" i="5" s="1" a="1"/>
  <c r="BH804" i="5" s="1"/>
  <c r="R805" i="5"/>
  <c r="R808" i="5"/>
  <c r="R806" i="5"/>
  <c r="R807" i="5"/>
  <c r="Q811" i="5"/>
  <c r="R841" i="5"/>
  <c r="Q845" i="5"/>
  <c r="R824" i="5"/>
  <c r="R822" i="5"/>
  <c r="R840" i="5"/>
  <c r="Q828" i="5"/>
  <c r="R842" i="5"/>
  <c r="R839" i="5"/>
  <c r="R838" i="5"/>
  <c r="BH838" i="5" s="1" a="1"/>
  <c r="BH838" i="5" s="1"/>
  <c r="R346" i="5"/>
  <c r="R773" i="5"/>
  <c r="S755" i="5"/>
  <c r="S722" i="5"/>
  <c r="S723" i="5"/>
  <c r="S583" i="5"/>
  <c r="R536" i="5"/>
  <c r="R518" i="5"/>
  <c r="BH518" i="5" s="1" a="1"/>
  <c r="BH518" i="5" s="1"/>
  <c r="R466" i="5"/>
  <c r="R347" i="5"/>
  <c r="R348" i="5"/>
  <c r="BH348" i="5" s="1" a="1"/>
  <c r="BH348" i="5" s="1"/>
  <c r="R345" i="5"/>
  <c r="R226" i="5"/>
  <c r="Q233" i="5"/>
  <c r="R229" i="5"/>
  <c r="BH229" i="5" s="1" a="1"/>
  <c r="BH229" i="5" s="1"/>
  <c r="R228" i="5"/>
  <c r="AJ28" i="5"/>
  <c r="BY28" i="5" a="1"/>
  <c r="BY28" i="5" s="1"/>
  <c r="R227" i="5"/>
  <c r="S366" i="5"/>
  <c r="R688" i="5"/>
  <c r="BH688" i="5" s="1" a="1"/>
  <c r="BH688" i="5" s="1"/>
  <c r="R502" i="5"/>
  <c r="R653" i="5"/>
  <c r="S246" i="5"/>
  <c r="BI246" i="5" s="1" a="1"/>
  <c r="BI246" i="5" s="1"/>
  <c r="S417" i="5"/>
  <c r="R534" i="5"/>
  <c r="S790" i="5"/>
  <c r="R771" i="5"/>
  <c r="L162" i="5"/>
  <c r="S278" i="5"/>
  <c r="S365" i="5"/>
  <c r="BI365" i="5" s="1" a="1"/>
  <c r="BI365" i="5" s="1"/>
  <c r="S416" i="5"/>
  <c r="BI416" i="5" s="1" a="1"/>
  <c r="BI416" i="5" s="1"/>
  <c r="R689" i="5"/>
  <c r="Q437" i="5"/>
  <c r="R535" i="5"/>
  <c r="BH535" i="5" s="1" a="1"/>
  <c r="BH535" i="5" s="1"/>
  <c r="BD214" i="5" a="1"/>
  <c r="BD214" i="5" s="1"/>
  <c r="BD248" i="5" a="1"/>
  <c r="BD248" i="5" s="1"/>
  <c r="BD265" i="5" a="1"/>
  <c r="BD265" i="5" s="1"/>
  <c r="BD401" i="5" a="1"/>
  <c r="BD401" i="5" s="1"/>
  <c r="BD469" i="5" a="1"/>
  <c r="BD469" i="5" s="1"/>
  <c r="BD231" i="5" a="1"/>
  <c r="BD231" i="5" s="1"/>
  <c r="BD656" i="5" a="1"/>
  <c r="BD656" i="5" s="1"/>
  <c r="BD452" i="5" a="1"/>
  <c r="BD452" i="5" s="1"/>
  <c r="BD384" i="5" a="1"/>
  <c r="BD384" i="5" s="1"/>
  <c r="BD503" i="5" a="1"/>
  <c r="BD503" i="5" s="1"/>
  <c r="BD486" i="5" a="1"/>
  <c r="BD486" i="5" s="1"/>
  <c r="BD367" i="5" a="1"/>
  <c r="BD367" i="5" s="1"/>
  <c r="BD418" i="5" a="1"/>
  <c r="BD418" i="5" s="1"/>
  <c r="BD571" i="5" a="1"/>
  <c r="BD571" i="5" s="1"/>
  <c r="BD435" i="5" a="1"/>
  <c r="BD435" i="5" s="1"/>
  <c r="BD673" i="5" a="1"/>
  <c r="BD673" i="5" s="1"/>
  <c r="BD554" i="5" a="1"/>
  <c r="BD554" i="5" s="1"/>
  <c r="BD588" i="5" a="1"/>
  <c r="BD588" i="5" s="1"/>
  <c r="BD622" i="5" a="1"/>
  <c r="BD622" i="5" s="1"/>
  <c r="BD520" i="5" a="1"/>
  <c r="BD520" i="5" s="1"/>
  <c r="BD537" i="5" a="1"/>
  <c r="BD537" i="5" s="1"/>
  <c r="BD605" i="5" a="1"/>
  <c r="BD605" i="5" s="1"/>
  <c r="BD651" i="5" a="1"/>
  <c r="BD651" i="5" s="1"/>
  <c r="BD639" i="5" a="1"/>
  <c r="BD639" i="5" s="1"/>
  <c r="BD690" i="5" a="1"/>
  <c r="BD690" i="5" s="1"/>
  <c r="BD197" i="5" a="1"/>
  <c r="BD197" i="5" s="1"/>
  <c r="BD180" i="5" a="1"/>
  <c r="BD180" i="5" s="1"/>
  <c r="BD129" i="5" a="1"/>
  <c r="BD129" i="5" s="1"/>
  <c r="BD95" i="5" a="1"/>
  <c r="BD95" i="5" s="1"/>
  <c r="BD146" i="5" a="1"/>
  <c r="BD146" i="5" s="1"/>
  <c r="BD668" i="5" a="1"/>
  <c r="BD668" i="5" s="1"/>
  <c r="BD685" i="5" a="1"/>
  <c r="BD685" i="5" s="1"/>
  <c r="BB278" i="5" a="1"/>
  <c r="BB278" i="5" s="1"/>
  <c r="BB294" i="5" a="1"/>
  <c r="BB294" i="5" s="1"/>
  <c r="AI46" i="11"/>
  <c r="BB329" i="5" a="1"/>
  <c r="BB329" i="5" s="1"/>
  <c r="BB277" i="5" a="1"/>
  <c r="BB277" i="5" s="1"/>
  <c r="BB295" i="5" a="1"/>
  <c r="BB295" i="5" s="1"/>
  <c r="BB741" i="5" a="1"/>
  <c r="BB741" i="5" s="1"/>
  <c r="BB724" i="5" a="1"/>
  <c r="BB724" i="5" s="1"/>
  <c r="BB707" i="5" a="1"/>
  <c r="BB707" i="5" s="1"/>
  <c r="BB346" i="5" a="1"/>
  <c r="BB346" i="5" s="1"/>
  <c r="AZ517" i="5" a="1"/>
  <c r="AZ517" i="5" s="1"/>
  <c r="AZ702" i="5" a="1"/>
  <c r="AZ702" i="5" s="1"/>
  <c r="AZ753" i="5" a="1"/>
  <c r="AZ753" i="5" s="1"/>
  <c r="AZ653" i="5" a="1"/>
  <c r="AZ653" i="5" s="1"/>
  <c r="AZ602" i="5" a="1"/>
  <c r="AZ602" i="5" s="1"/>
  <c r="AZ551" i="5" a="1"/>
  <c r="AZ551" i="5" s="1"/>
  <c r="AZ466" i="5" a="1"/>
  <c r="AZ466" i="5" s="1"/>
  <c r="AZ415" i="5" a="1"/>
  <c r="AZ415" i="5" s="1"/>
  <c r="AZ364" i="5" a="1"/>
  <c r="AZ364" i="5" s="1"/>
  <c r="AZ194" i="5" a="1"/>
  <c r="AZ194" i="5" s="1"/>
  <c r="AZ703" i="5" a="1"/>
  <c r="AZ703" i="5" s="1"/>
  <c r="AZ142" i="5" a="1"/>
  <c r="AZ142" i="5" s="1"/>
  <c r="S788" i="5"/>
  <c r="S789" i="5"/>
  <c r="S791" i="5"/>
  <c r="R774" i="5"/>
  <c r="R772" i="5"/>
  <c r="Q777" i="5"/>
  <c r="R770" i="5"/>
  <c r="S756" i="5"/>
  <c r="S757" i="5"/>
  <c r="S754" i="5"/>
  <c r="S720" i="5"/>
  <c r="S721" i="5"/>
  <c r="R794" i="5"/>
  <c r="S787" i="5"/>
  <c r="R760" i="5"/>
  <c r="S753" i="5"/>
  <c r="R726" i="5"/>
  <c r="S719" i="5"/>
  <c r="Z707" i="5"/>
  <c r="BH704" i="5" a="1"/>
  <c r="BH704" i="5" s="1"/>
  <c r="S704" i="5"/>
  <c r="S706" i="5"/>
  <c r="R709" i="5"/>
  <c r="S702" i="5"/>
  <c r="S703" i="5"/>
  <c r="S705" i="5"/>
  <c r="R685" i="5"/>
  <c r="R687" i="5"/>
  <c r="Q692" i="5"/>
  <c r="R686" i="5"/>
  <c r="R590" i="5"/>
  <c r="S587" i="5"/>
  <c r="S586" i="5"/>
  <c r="BI586" i="5" s="1" a="1"/>
  <c r="BI586" i="5" s="1"/>
  <c r="S585" i="5"/>
  <c r="S584" i="5"/>
  <c r="S570" i="5"/>
  <c r="S568" i="5"/>
  <c r="S567" i="5"/>
  <c r="R532" i="5"/>
  <c r="Q539" i="5"/>
  <c r="R533" i="5"/>
  <c r="R519" i="5"/>
  <c r="R516" i="5"/>
  <c r="R517" i="5"/>
  <c r="Q522" i="5"/>
  <c r="R515" i="5"/>
  <c r="Q658" i="5"/>
  <c r="R651" i="5"/>
  <c r="R655" i="5"/>
  <c r="R652" i="5"/>
  <c r="S602" i="5"/>
  <c r="S601" i="5"/>
  <c r="S603" i="5"/>
  <c r="BI603" i="5" s="1" a="1"/>
  <c r="BI603" i="5" s="1"/>
  <c r="S604" i="5"/>
  <c r="R607" i="5"/>
  <c r="S600" i="5"/>
  <c r="R573" i="5"/>
  <c r="S566" i="5"/>
  <c r="S569" i="5"/>
  <c r="BI569" i="5" s="1" a="1"/>
  <c r="BI569" i="5" s="1"/>
  <c r="R500" i="5"/>
  <c r="R468" i="5"/>
  <c r="Q471" i="5"/>
  <c r="R464" i="5"/>
  <c r="R467" i="5"/>
  <c r="BH467" i="5" s="1" a="1"/>
  <c r="BH467" i="5" s="1"/>
  <c r="R465" i="5"/>
  <c r="R449" i="5"/>
  <c r="R450" i="5"/>
  <c r="BH450" i="5" s="1" a="1"/>
  <c r="BH450" i="5" s="1"/>
  <c r="R448" i="5"/>
  <c r="R451" i="5"/>
  <c r="R432" i="5"/>
  <c r="R433" i="5"/>
  <c r="BH433" i="5" s="1" a="1"/>
  <c r="BH433" i="5" s="1"/>
  <c r="R430" i="5"/>
  <c r="R431" i="5"/>
  <c r="R434" i="5"/>
  <c r="S415" i="5"/>
  <c r="S414" i="5"/>
  <c r="R381" i="5"/>
  <c r="R383" i="5"/>
  <c r="R382" i="5"/>
  <c r="BH382" i="5" s="1" a="1"/>
  <c r="BH382" i="5" s="1"/>
  <c r="S363" i="5"/>
  <c r="S364" i="5"/>
  <c r="S281" i="5"/>
  <c r="S263" i="5"/>
  <c r="BI263" i="5" s="1" a="1"/>
  <c r="BI263" i="5" s="1"/>
  <c r="S262" i="5"/>
  <c r="S264" i="5"/>
  <c r="S261" i="5"/>
  <c r="S247" i="5"/>
  <c r="S245" i="5"/>
  <c r="S211" i="5"/>
  <c r="R499" i="5"/>
  <c r="Q505" i="5"/>
  <c r="R498" i="5"/>
  <c r="R501" i="5"/>
  <c r="BH501" i="5" s="1" a="1"/>
  <c r="BH501" i="5" s="1"/>
  <c r="Q488" i="5"/>
  <c r="R481" i="5"/>
  <c r="R482" i="5"/>
  <c r="R484" i="5"/>
  <c r="BH484" i="5" s="1" a="1"/>
  <c r="BH484" i="5" s="1"/>
  <c r="R485" i="5"/>
  <c r="R483" i="5"/>
  <c r="Q454" i="5"/>
  <c r="R447" i="5"/>
  <c r="R420" i="5"/>
  <c r="S413" i="5"/>
  <c r="Q386" i="5"/>
  <c r="R379" i="5"/>
  <c r="R380" i="5"/>
  <c r="R369" i="5"/>
  <c r="S362" i="5"/>
  <c r="R284" i="5"/>
  <c r="S277" i="5"/>
  <c r="S280" i="5"/>
  <c r="S279" i="5"/>
  <c r="R267" i="5"/>
  <c r="S260" i="5"/>
  <c r="R250" i="5"/>
  <c r="S243" i="5"/>
  <c r="S244" i="5"/>
  <c r="R199" i="5"/>
  <c r="S192" i="5"/>
  <c r="S195" i="5"/>
  <c r="BI195" i="5" s="1" a="1"/>
  <c r="BI195" i="5" s="1"/>
  <c r="S194" i="5"/>
  <c r="S193" i="5"/>
  <c r="AA197" i="5"/>
  <c r="S196" i="5"/>
  <c r="L161" i="5"/>
  <c r="L92" i="5"/>
  <c r="BB92" i="5" s="1" a="1"/>
  <c r="BB92" i="5" s="1"/>
  <c r="BA92" i="5" a="1"/>
  <c r="BA92" i="5" s="1"/>
  <c r="CJ624" i="9"/>
  <c r="CJ577" i="9"/>
  <c r="BW1415" i="9"/>
  <c r="CD1423" i="9" s="1"/>
  <c r="AF1415" i="9"/>
  <c r="BY1419" i="9"/>
  <c r="BZ1420" i="9"/>
  <c r="BX1418" i="9"/>
  <c r="BW1417" i="9"/>
  <c r="BV1416" i="9"/>
  <c r="CA1421" i="9"/>
  <c r="CD616" i="9"/>
  <c r="AM616" i="9"/>
  <c r="CF620" i="9"/>
  <c r="CE619" i="9"/>
  <c r="CH622" i="9"/>
  <c r="CG621" i="9"/>
  <c r="CC617" i="9"/>
  <c r="CD618" i="9"/>
  <c r="CI623" i="9"/>
  <c r="CD569" i="9"/>
  <c r="AM569" i="9"/>
  <c r="CF573" i="9"/>
  <c r="CG574" i="9"/>
  <c r="CD571" i="9"/>
  <c r="CE572" i="9"/>
  <c r="CC570" i="9"/>
  <c r="CH575" i="9"/>
  <c r="J1709" i="9"/>
  <c r="F1710" i="9"/>
  <c r="L1709" i="9"/>
  <c r="K1709" i="9"/>
  <c r="AJ1697" i="9"/>
  <c r="CB1697" i="9" s="1"/>
  <c r="CD1702" i="9"/>
  <c r="CH1706" i="9"/>
  <c r="CF1704" i="9"/>
  <c r="CB1700" i="9"/>
  <c r="CE1703" i="9"/>
  <c r="BZ1698" i="9"/>
  <c r="CI1707" i="9"/>
  <c r="CG1705" i="9"/>
  <c r="CC1701" i="9"/>
  <c r="CA1699" i="9"/>
  <c r="AW1708" i="9"/>
  <c r="AO1708" i="9"/>
  <c r="CG1708" i="9" s="1"/>
  <c r="AG1708" i="9"/>
  <c r="BY1708" i="9" s="1"/>
  <c r="Y1708" i="9"/>
  <c r="BQ1708" i="9" s="1"/>
  <c r="AV1708" i="9"/>
  <c r="AN1708" i="9"/>
  <c r="CF1708" i="9" s="1"/>
  <c r="AF1708" i="9"/>
  <c r="BX1708" i="9" s="1"/>
  <c r="X1708" i="9"/>
  <c r="BP1708" i="9" s="1"/>
  <c r="BP1739" i="9" s="1"/>
  <c r="L41" i="11" s="1"/>
  <c r="AZ1708" i="9"/>
  <c r="AR1708" i="9"/>
  <c r="CJ1708" i="9" s="1"/>
  <c r="AJ1708" i="9"/>
  <c r="CB1708" i="9" s="1"/>
  <c r="BB1708" i="9"/>
  <c r="AP1708" i="9"/>
  <c r="CH1708" i="9" s="1"/>
  <c r="AC1708" i="9"/>
  <c r="BU1708" i="9" s="1"/>
  <c r="AX1708" i="9"/>
  <c r="AK1708" i="9"/>
  <c r="CC1708" i="9" s="1"/>
  <c r="Z1708" i="9"/>
  <c r="BR1708" i="9" s="1"/>
  <c r="AU1708" i="9"/>
  <c r="AI1708" i="9"/>
  <c r="CA1708" i="9" s="1"/>
  <c r="AT1708" i="9"/>
  <c r="AH1708" i="9"/>
  <c r="BZ1708" i="9" s="1"/>
  <c r="AY1708" i="9"/>
  <c r="AA1708" i="9"/>
  <c r="BS1708" i="9" s="1"/>
  <c r="AS1708" i="9"/>
  <c r="AL1708" i="9"/>
  <c r="CD1708" i="9" s="1"/>
  <c r="AE1708" i="9"/>
  <c r="BW1708" i="9" s="1"/>
  <c r="BA1708" i="9"/>
  <c r="AQ1708" i="9"/>
  <c r="CI1708" i="9" s="1"/>
  <c r="AM1708" i="9"/>
  <c r="CE1708" i="9" s="1"/>
  <c r="AB1708" i="9"/>
  <c r="BT1708" i="9" s="1"/>
  <c r="AD1708" i="9"/>
  <c r="BV1708" i="9" s="1"/>
  <c r="AK1650" i="9"/>
  <c r="CC1650" i="9" s="1"/>
  <c r="CH1658" i="9"/>
  <c r="CF1656" i="9"/>
  <c r="CD1654" i="9"/>
  <c r="CG1657" i="9"/>
  <c r="CA1651" i="9"/>
  <c r="CB1652" i="9"/>
  <c r="CE1655" i="9"/>
  <c r="CC1653" i="9"/>
  <c r="J1660" i="9"/>
  <c r="L1660" i="9"/>
  <c r="K1660" i="9"/>
  <c r="F1661" i="9"/>
  <c r="AY1659" i="9"/>
  <c r="AQ1659" i="9"/>
  <c r="CI1659" i="9" s="1"/>
  <c r="AI1659" i="9"/>
  <c r="CA1659" i="9" s="1"/>
  <c r="AA1659" i="9"/>
  <c r="BS1659" i="9" s="1"/>
  <c r="AW1659" i="9"/>
  <c r="AO1659" i="9"/>
  <c r="CG1659" i="9" s="1"/>
  <c r="AG1659" i="9"/>
  <c r="BY1659" i="9" s="1"/>
  <c r="Y1659" i="9"/>
  <c r="BQ1659" i="9" s="1"/>
  <c r="AV1659" i="9"/>
  <c r="AN1659" i="9"/>
  <c r="CF1659" i="9" s="1"/>
  <c r="AF1659" i="9"/>
  <c r="BX1659" i="9" s="1"/>
  <c r="AU1659" i="9"/>
  <c r="AM1659" i="9"/>
  <c r="CE1659" i="9" s="1"/>
  <c r="AE1659" i="9"/>
  <c r="BW1659" i="9" s="1"/>
  <c r="W1659" i="9"/>
  <c r="BO1659" i="9" s="1"/>
  <c r="AX1659" i="9"/>
  <c r="AH1659" i="9"/>
  <c r="BZ1659" i="9" s="1"/>
  <c r="AS1659" i="9"/>
  <c r="AC1659" i="9"/>
  <c r="BU1659" i="9" s="1"/>
  <c r="AR1659" i="9"/>
  <c r="AB1659" i="9"/>
  <c r="BT1659" i="9" s="1"/>
  <c r="AP1659" i="9"/>
  <c r="CH1659" i="9" s="1"/>
  <c r="Z1659" i="9"/>
  <c r="BR1659" i="9" s="1"/>
  <c r="BA1659" i="9"/>
  <c r="AK1659" i="9"/>
  <c r="CC1659" i="9" s="1"/>
  <c r="V1659" i="9"/>
  <c r="BN1659" i="9" s="1"/>
  <c r="BN1692" i="9" s="1"/>
  <c r="J40" i="11" s="1"/>
  <c r="BC515" i="5" s="1" a="1"/>
  <c r="BC515" i="5" s="1"/>
  <c r="AT1659" i="9"/>
  <c r="AL1659" i="9"/>
  <c r="CD1659" i="9" s="1"/>
  <c r="AJ1659" i="9"/>
  <c r="CB1659" i="9" s="1"/>
  <c r="AD1659" i="9"/>
  <c r="BV1659" i="9" s="1"/>
  <c r="X1659" i="9"/>
  <c r="BP1659" i="9" s="1"/>
  <c r="AZ1659" i="9"/>
  <c r="BB1659" i="9"/>
  <c r="AJ1603" i="9"/>
  <c r="CB1603" i="9" s="1"/>
  <c r="CH1612" i="9"/>
  <c r="CD1608" i="9"/>
  <c r="CF1610" i="9"/>
  <c r="BZ1604" i="9"/>
  <c r="CE1609" i="9"/>
  <c r="CG1611" i="9"/>
  <c r="CC1607" i="9"/>
  <c r="CB1606" i="9"/>
  <c r="CA1605" i="9"/>
  <c r="L1614" i="9"/>
  <c r="J1614" i="9"/>
  <c r="F1615" i="9"/>
  <c r="K1614" i="9"/>
  <c r="AW1613" i="9"/>
  <c r="AO1613" i="9"/>
  <c r="CG1613" i="9" s="1"/>
  <c r="AG1613" i="9"/>
  <c r="BY1613" i="9" s="1"/>
  <c r="Y1613" i="9"/>
  <c r="BQ1613" i="9" s="1"/>
  <c r="AV1613" i="9"/>
  <c r="AN1613" i="9"/>
  <c r="CF1613" i="9" s="1"/>
  <c r="AF1613" i="9"/>
  <c r="BX1613" i="9" s="1"/>
  <c r="X1613" i="9"/>
  <c r="BP1613" i="9" s="1"/>
  <c r="AZ1613" i="9"/>
  <c r="AR1613" i="9"/>
  <c r="AJ1613" i="9"/>
  <c r="CB1613" i="9" s="1"/>
  <c r="AB1613" i="9"/>
  <c r="BT1613" i="9" s="1"/>
  <c r="AT1613" i="9"/>
  <c r="AH1613" i="9"/>
  <c r="BZ1613" i="9" s="1"/>
  <c r="AQ1613" i="9"/>
  <c r="CI1613" i="9" s="1"/>
  <c r="AD1613" i="9"/>
  <c r="BV1613" i="9" s="1"/>
  <c r="BB1613" i="9"/>
  <c r="AP1613" i="9"/>
  <c r="CH1613" i="9" s="1"/>
  <c r="AC1613" i="9"/>
  <c r="BU1613" i="9" s="1"/>
  <c r="AX1613" i="9"/>
  <c r="AK1613" i="9"/>
  <c r="CC1613" i="9" s="1"/>
  <c r="W1613" i="9"/>
  <c r="BO1613" i="9" s="1"/>
  <c r="BO1645" i="9" s="1"/>
  <c r="K39" i="11" s="1"/>
  <c r="BD532" i="5" s="1" a="1"/>
  <c r="BD532" i="5" s="1"/>
  <c r="AS1613" i="9"/>
  <c r="AL1613" i="9"/>
  <c r="CD1613" i="9" s="1"/>
  <c r="AI1613" i="9"/>
  <c r="CA1613" i="9" s="1"/>
  <c r="AY1613" i="9"/>
  <c r="Z1613" i="9"/>
  <c r="BR1613" i="9" s="1"/>
  <c r="AE1613" i="9"/>
  <c r="BW1613" i="9" s="1"/>
  <c r="BA1613" i="9"/>
  <c r="AM1613" i="9"/>
  <c r="CE1613" i="9" s="1"/>
  <c r="AU1613" i="9"/>
  <c r="AA1613" i="9"/>
  <c r="BS1613" i="9" s="1"/>
  <c r="BB1566" i="9"/>
  <c r="AT1566" i="9"/>
  <c r="AL1566" i="9"/>
  <c r="CD1566" i="9" s="1"/>
  <c r="AD1566" i="9"/>
  <c r="BV1566" i="9" s="1"/>
  <c r="BA1566" i="9"/>
  <c r="AS1566" i="9"/>
  <c r="AK1566" i="9"/>
  <c r="CC1566" i="9" s="1"/>
  <c r="AC1566" i="9"/>
  <c r="BU1566" i="9" s="1"/>
  <c r="AX1566" i="9"/>
  <c r="AP1566" i="9"/>
  <c r="CH1566" i="9" s="1"/>
  <c r="AH1566" i="9"/>
  <c r="BZ1566" i="9" s="1"/>
  <c r="Z1566" i="9"/>
  <c r="BR1566" i="9" s="1"/>
  <c r="AW1566" i="9"/>
  <c r="AJ1566" i="9"/>
  <c r="CB1566" i="9" s="1"/>
  <c r="X1566" i="9"/>
  <c r="BP1566" i="9" s="1"/>
  <c r="AV1566" i="9"/>
  <c r="AI1566" i="9"/>
  <c r="CA1566" i="9" s="1"/>
  <c r="W1566" i="9"/>
  <c r="BO1566" i="9" s="1"/>
  <c r="BO1598" i="9" s="1"/>
  <c r="K38" i="11" s="1"/>
  <c r="AQ1566" i="9"/>
  <c r="CI1566" i="9" s="1"/>
  <c r="AE1566" i="9"/>
  <c r="BW1566" i="9" s="1"/>
  <c r="AN1566" i="9"/>
  <c r="CF1566" i="9" s="1"/>
  <c r="AM1566" i="9"/>
  <c r="CE1566" i="9" s="1"/>
  <c r="AG1566" i="9"/>
  <c r="BY1566" i="9" s="1"/>
  <c r="AZ1566" i="9"/>
  <c r="AF1566" i="9"/>
  <c r="BX1566" i="9" s="1"/>
  <c r="AY1566" i="9"/>
  <c r="AB1566" i="9"/>
  <c r="BT1566" i="9" s="1"/>
  <c r="AR1566" i="9"/>
  <c r="CJ1566" i="9" s="1"/>
  <c r="Y1566" i="9"/>
  <c r="BQ1566" i="9" s="1"/>
  <c r="AO1566" i="9"/>
  <c r="CG1566" i="9" s="1"/>
  <c r="AA1566" i="9"/>
  <c r="BS1566" i="9" s="1"/>
  <c r="AU1566" i="9"/>
  <c r="J1567" i="9"/>
  <c r="F1568" i="9"/>
  <c r="L1567" i="9"/>
  <c r="K1567" i="9"/>
  <c r="CI1565" i="9"/>
  <c r="CH1564" i="9"/>
  <c r="CD1560" i="9"/>
  <c r="CG1563" i="9"/>
  <c r="CF1562" i="9"/>
  <c r="CE1561" i="9"/>
  <c r="CC1559" i="9"/>
  <c r="CB1558" i="9"/>
  <c r="CA1557" i="9"/>
  <c r="AK1556" i="9"/>
  <c r="CC1556" i="9" s="1"/>
  <c r="AK1509" i="9"/>
  <c r="CC1509" i="9" s="1"/>
  <c r="CI1518" i="9"/>
  <c r="CE1514" i="9"/>
  <c r="CF1515" i="9"/>
  <c r="CH1517" i="9"/>
  <c r="CC1512" i="9"/>
  <c r="CG1516" i="9"/>
  <c r="CB1511" i="9"/>
  <c r="CD1513" i="9"/>
  <c r="CA1510" i="9"/>
  <c r="AX1519" i="9"/>
  <c r="AP1519" i="9"/>
  <c r="CH1519" i="9" s="1"/>
  <c r="AH1519" i="9"/>
  <c r="Z1519" i="9"/>
  <c r="AW1519" i="9"/>
  <c r="AO1519" i="9"/>
  <c r="CG1519" i="9" s="1"/>
  <c r="AG1519" i="9"/>
  <c r="Y1519" i="9"/>
  <c r="BB1519" i="9"/>
  <c r="AT1519" i="9"/>
  <c r="AL1519" i="9"/>
  <c r="CD1519" i="9" s="1"/>
  <c r="AD1519" i="9"/>
  <c r="AR1519" i="9"/>
  <c r="CJ1519" i="9" s="1"/>
  <c r="AE1519" i="9"/>
  <c r="AQ1519" i="9"/>
  <c r="CI1519" i="9" s="1"/>
  <c r="AC1519" i="9"/>
  <c r="AV1519" i="9"/>
  <c r="AJ1519" i="9"/>
  <c r="CB1519" i="9" s="1"/>
  <c r="W1519" i="9"/>
  <c r="AY1519" i="9"/>
  <c r="AB1519" i="9"/>
  <c r="AS1519" i="9"/>
  <c r="X1519" i="9"/>
  <c r="AN1519" i="9"/>
  <c r="CF1519" i="9" s="1"/>
  <c r="AM1519" i="9"/>
  <c r="CE1519" i="9" s="1"/>
  <c r="AZ1519" i="9"/>
  <c r="AF1519" i="9"/>
  <c r="BA1519" i="9"/>
  <c r="AU1519" i="9"/>
  <c r="AK1519" i="9"/>
  <c r="CC1519" i="9" s="1"/>
  <c r="AA1519" i="9"/>
  <c r="AI1519" i="9"/>
  <c r="J1520" i="9"/>
  <c r="K1520" i="9"/>
  <c r="F1521" i="9"/>
  <c r="L1520" i="9"/>
  <c r="CF1469" i="9"/>
  <c r="CG1470" i="9"/>
  <c r="CE1468" i="9"/>
  <c r="CD1467" i="9"/>
  <c r="CB1465" i="9"/>
  <c r="CA1464" i="9"/>
  <c r="BZ1463" i="9"/>
  <c r="CH1471" i="9"/>
  <c r="CC1466" i="9"/>
  <c r="AJ1462" i="9"/>
  <c r="CB1462" i="9" s="1"/>
  <c r="BB1472" i="9"/>
  <c r="AT1472" i="9"/>
  <c r="AL1472" i="9"/>
  <c r="CD1472" i="9" s="1"/>
  <c r="AD1472" i="9"/>
  <c r="AV1472" i="9"/>
  <c r="AN1472" i="9"/>
  <c r="CF1472" i="9" s="1"/>
  <c r="AF1472" i="9"/>
  <c r="X1472" i="9"/>
  <c r="AZ1472" i="9"/>
  <c r="AP1472" i="9"/>
  <c r="CH1472" i="9" s="1"/>
  <c r="AE1472" i="9"/>
  <c r="AX1472" i="9"/>
  <c r="AM1472" i="9"/>
  <c r="CE1472" i="9" s="1"/>
  <c r="AB1472" i="9"/>
  <c r="AW1472" i="9"/>
  <c r="AK1472" i="9"/>
  <c r="CC1472" i="9" s="1"/>
  <c r="AA1472" i="9"/>
  <c r="AS1472" i="9"/>
  <c r="AI1472" i="9"/>
  <c r="Y1472" i="9"/>
  <c r="BA1472" i="9"/>
  <c r="AQ1472" i="9"/>
  <c r="CI1472" i="9" s="1"/>
  <c r="AG1472" i="9"/>
  <c r="AR1472" i="9"/>
  <c r="AJ1472" i="9"/>
  <c r="CB1472" i="9" s="1"/>
  <c r="AC1472" i="9"/>
  <c r="Z1472" i="9"/>
  <c r="AY1472" i="9"/>
  <c r="W1472" i="9"/>
  <c r="AO1472" i="9"/>
  <c r="CG1472" i="9" s="1"/>
  <c r="AH1472" i="9"/>
  <c r="AU1472" i="9"/>
  <c r="L1473" i="9"/>
  <c r="F1474" i="9"/>
  <c r="K1473" i="9"/>
  <c r="J1473" i="9"/>
  <c r="BB1424" i="9"/>
  <c r="AT1424" i="9"/>
  <c r="AL1424" i="9"/>
  <c r="CD1424" i="9" s="1"/>
  <c r="AD1424" i="9"/>
  <c r="AY1424" i="9"/>
  <c r="AQ1424" i="9"/>
  <c r="AI1424" i="9"/>
  <c r="CA1424" i="9" s="1"/>
  <c r="AA1424" i="9"/>
  <c r="AX1424" i="9"/>
  <c r="AP1424" i="9"/>
  <c r="AH1424" i="9"/>
  <c r="Z1424" i="9"/>
  <c r="AW1424" i="9"/>
  <c r="AO1424" i="9"/>
  <c r="AG1424" i="9"/>
  <c r="BA1424" i="9"/>
  <c r="AK1424" i="9"/>
  <c r="CC1424" i="9" s="1"/>
  <c r="W1424" i="9"/>
  <c r="AV1424" i="9"/>
  <c r="AF1424" i="9"/>
  <c r="AS1424" i="9"/>
  <c r="AC1424" i="9"/>
  <c r="AR1424" i="9"/>
  <c r="AB1424" i="9"/>
  <c r="AM1424" i="9"/>
  <c r="AJ1424" i="9"/>
  <c r="CB1424" i="9" s="1"/>
  <c r="AE1424" i="9"/>
  <c r="X1424" i="9"/>
  <c r="AU1424" i="9"/>
  <c r="V1424" i="9"/>
  <c r="AZ1424" i="9"/>
  <c r="AN1424" i="9"/>
  <c r="Y1424" i="9"/>
  <c r="F1426" i="9"/>
  <c r="J1425" i="9"/>
  <c r="L1425" i="9"/>
  <c r="K1425" i="9"/>
  <c r="J1294" i="1"/>
  <c r="K1291" i="1"/>
  <c r="J1257" i="1"/>
  <c r="I1260" i="1"/>
  <c r="J1223" i="1"/>
  <c r="I1226" i="1"/>
  <c r="K1189" i="1"/>
  <c r="J1192" i="1"/>
  <c r="J1158" i="1"/>
  <c r="K1155" i="1"/>
  <c r="L626" i="9"/>
  <c r="J626" i="9"/>
  <c r="F627" i="9"/>
  <c r="K626" i="9"/>
  <c r="BA625" i="9"/>
  <c r="AS625" i="9"/>
  <c r="CK625" i="9" s="1"/>
  <c r="AK625" i="9"/>
  <c r="CC625" i="9" s="1"/>
  <c r="AC625" i="9"/>
  <c r="BU625" i="9" s="1"/>
  <c r="AY625" i="9"/>
  <c r="AQ625" i="9"/>
  <c r="CI625" i="9" s="1"/>
  <c r="AI625" i="9"/>
  <c r="CA625" i="9" s="1"/>
  <c r="AA625" i="9"/>
  <c r="BS625" i="9" s="1"/>
  <c r="AX625" i="9"/>
  <c r="AP625" i="9"/>
  <c r="CH625" i="9" s="1"/>
  <c r="AH625" i="9"/>
  <c r="BZ625" i="9" s="1"/>
  <c r="Z625" i="9"/>
  <c r="BR625" i="9" s="1"/>
  <c r="AV625" i="9"/>
  <c r="AN625" i="9"/>
  <c r="CF625" i="9" s="1"/>
  <c r="AF625" i="9"/>
  <c r="BX625" i="9" s="1"/>
  <c r="X625" i="9"/>
  <c r="BP625" i="9" s="1"/>
  <c r="AO625" i="9"/>
  <c r="CG625" i="9" s="1"/>
  <c r="Y625" i="9"/>
  <c r="BQ625" i="9" s="1"/>
  <c r="BB625" i="9"/>
  <c r="AL625" i="9"/>
  <c r="CD625" i="9" s="1"/>
  <c r="V625" i="9"/>
  <c r="BN625" i="9" s="1"/>
  <c r="BN658" i="9" s="1"/>
  <c r="J18" i="11" s="1"/>
  <c r="BC312" i="5" s="1" a="1"/>
  <c r="BC312" i="5" s="1"/>
  <c r="AZ625" i="9"/>
  <c r="AJ625" i="9"/>
  <c r="CB625" i="9" s="1"/>
  <c r="AW625" i="9"/>
  <c r="AG625" i="9"/>
  <c r="BY625" i="9" s="1"/>
  <c r="AT625" i="9"/>
  <c r="AD625" i="9"/>
  <c r="BV625" i="9" s="1"/>
  <c r="AU625" i="9"/>
  <c r="AR625" i="9"/>
  <c r="CJ625" i="9" s="1"/>
  <c r="AB625" i="9"/>
  <c r="BT625" i="9" s="1"/>
  <c r="AM625" i="9"/>
  <c r="CE625" i="9" s="1"/>
  <c r="AE625" i="9"/>
  <c r="BW625" i="9" s="1"/>
  <c r="W625" i="9"/>
  <c r="BO625" i="9" s="1"/>
  <c r="BA578" i="9"/>
  <c r="AS578" i="9"/>
  <c r="CK578" i="9" s="1"/>
  <c r="AK578" i="9"/>
  <c r="CC578" i="9" s="1"/>
  <c r="AC578" i="9"/>
  <c r="BU578" i="9" s="1"/>
  <c r="AY578" i="9"/>
  <c r="AQ578" i="9"/>
  <c r="CI578" i="9" s="1"/>
  <c r="AI578" i="9"/>
  <c r="CA578" i="9" s="1"/>
  <c r="AA578" i="9"/>
  <c r="BS578" i="9" s="1"/>
  <c r="AX578" i="9"/>
  <c r="AP578" i="9"/>
  <c r="CH578" i="9" s="1"/>
  <c r="AH578" i="9"/>
  <c r="BZ578" i="9" s="1"/>
  <c r="Z578" i="9"/>
  <c r="BR578" i="9" s="1"/>
  <c r="AU578" i="9"/>
  <c r="AM578" i="9"/>
  <c r="CE578" i="9" s="1"/>
  <c r="AE578" i="9"/>
  <c r="BW578" i="9" s="1"/>
  <c r="W578" i="9"/>
  <c r="BO578" i="9" s="1"/>
  <c r="AR578" i="9"/>
  <c r="CJ578" i="9" s="1"/>
  <c r="AB578" i="9"/>
  <c r="BT578" i="9" s="1"/>
  <c r="AN578" i="9"/>
  <c r="CF578" i="9" s="1"/>
  <c r="X578" i="9"/>
  <c r="BP578" i="9" s="1"/>
  <c r="BB578" i="9"/>
  <c r="AL578" i="9"/>
  <c r="CD578" i="9" s="1"/>
  <c r="V578" i="9"/>
  <c r="BN578" i="9" s="1"/>
  <c r="BN611" i="9" s="1"/>
  <c r="J17" i="11" s="1"/>
  <c r="AV578" i="9"/>
  <c r="AF578" i="9"/>
  <c r="BX578" i="9" s="1"/>
  <c r="AT578" i="9"/>
  <c r="AO578" i="9"/>
  <c r="CG578" i="9" s="1"/>
  <c r="AJ578" i="9"/>
  <c r="CB578" i="9" s="1"/>
  <c r="AG578" i="9"/>
  <c r="BY578" i="9" s="1"/>
  <c r="AD578" i="9"/>
  <c r="BV578" i="9" s="1"/>
  <c r="Y578" i="9"/>
  <c r="BQ578" i="9" s="1"/>
  <c r="AZ578" i="9"/>
  <c r="AW578" i="9"/>
  <c r="L579" i="9"/>
  <c r="J579" i="9"/>
  <c r="K579" i="9"/>
  <c r="F580" i="9"/>
  <c r="L532" i="9"/>
  <c r="K532" i="9"/>
  <c r="J532" i="9"/>
  <c r="F533" i="9"/>
  <c r="AO522" i="9"/>
  <c r="BA531" i="9"/>
  <c r="AS531" i="9"/>
  <c r="CK531" i="9" s="1"/>
  <c r="AK531" i="9"/>
  <c r="CC531" i="9" s="1"/>
  <c r="AC531" i="9"/>
  <c r="BU531" i="9" s="1"/>
  <c r="AY531" i="9"/>
  <c r="AP531" i="9"/>
  <c r="CH531" i="9" s="1"/>
  <c r="AG531" i="9"/>
  <c r="BY531" i="9" s="1"/>
  <c r="X531" i="9"/>
  <c r="BP531" i="9" s="1"/>
  <c r="AX531" i="9"/>
  <c r="AO531" i="9"/>
  <c r="CG531" i="9" s="1"/>
  <c r="AF531" i="9"/>
  <c r="BX531" i="9" s="1"/>
  <c r="W531" i="9"/>
  <c r="BO531" i="9" s="1"/>
  <c r="AW531" i="9"/>
  <c r="AN531" i="9"/>
  <c r="CF531" i="9" s="1"/>
  <c r="AE531" i="9"/>
  <c r="BW531" i="9" s="1"/>
  <c r="V531" i="9"/>
  <c r="BN531" i="9" s="1"/>
  <c r="BN564" i="9" s="1"/>
  <c r="J16" i="11" s="1"/>
  <c r="AV531" i="9"/>
  <c r="AM531" i="9"/>
  <c r="CE531" i="9" s="1"/>
  <c r="AD531" i="9"/>
  <c r="BV531" i="9" s="1"/>
  <c r="AT531" i="9"/>
  <c r="CL531" i="9" s="1"/>
  <c r="AJ531" i="9"/>
  <c r="CB531" i="9" s="1"/>
  <c r="AA531" i="9"/>
  <c r="BS531" i="9" s="1"/>
  <c r="AL531" i="9"/>
  <c r="CD531" i="9" s="1"/>
  <c r="AI531" i="9"/>
  <c r="CA531" i="9" s="1"/>
  <c r="AH531" i="9"/>
  <c r="BZ531" i="9" s="1"/>
  <c r="BB531" i="9"/>
  <c r="AB531" i="9"/>
  <c r="BT531" i="9" s="1"/>
  <c r="AU531" i="9"/>
  <c r="AZ531" i="9"/>
  <c r="Z531" i="9"/>
  <c r="BR531" i="9" s="1"/>
  <c r="Y531" i="9"/>
  <c r="BQ531" i="9" s="1"/>
  <c r="AQ531" i="9"/>
  <c r="CI531" i="9" s="1"/>
  <c r="AR531" i="9"/>
  <c r="CJ531" i="9" s="1"/>
  <c r="CM531" i="9"/>
  <c r="CI527" i="9"/>
  <c r="CL530" i="9"/>
  <c r="CJ528" i="9"/>
  <c r="CH526" i="9"/>
  <c r="CG525" i="9"/>
  <c r="CK529" i="9"/>
  <c r="CE523" i="9"/>
  <c r="CF524" i="9"/>
  <c r="AN475" i="9"/>
  <c r="J486" i="9"/>
  <c r="F487" i="9"/>
  <c r="K486" i="9"/>
  <c r="L486" i="9"/>
  <c r="CK483" i="9"/>
  <c r="CI481" i="9"/>
  <c r="CG479" i="9"/>
  <c r="CL484" i="9"/>
  <c r="CF478" i="9"/>
  <c r="CD476" i="9"/>
  <c r="CH480" i="9"/>
  <c r="CJ482" i="9"/>
  <c r="CE477" i="9"/>
  <c r="BB485" i="9"/>
  <c r="AT485" i="9"/>
  <c r="CL485" i="9" s="1"/>
  <c r="AL485" i="9"/>
  <c r="CD485" i="9" s="1"/>
  <c r="AD485" i="9"/>
  <c r="BV485" i="9" s="1"/>
  <c r="BA485" i="9"/>
  <c r="AS485" i="9"/>
  <c r="CK485" i="9" s="1"/>
  <c r="AK485" i="9"/>
  <c r="CC485" i="9" s="1"/>
  <c r="AC485" i="9"/>
  <c r="BU485" i="9" s="1"/>
  <c r="AX485" i="9"/>
  <c r="AP485" i="9"/>
  <c r="CH485" i="9" s="1"/>
  <c r="AH485" i="9"/>
  <c r="BZ485" i="9" s="1"/>
  <c r="Z485" i="9"/>
  <c r="BR485" i="9" s="1"/>
  <c r="AR485" i="9"/>
  <c r="CJ485" i="9" s="1"/>
  <c r="AF485" i="9"/>
  <c r="BX485" i="9" s="1"/>
  <c r="AZ485" i="9"/>
  <c r="AN485" i="9"/>
  <c r="CF485" i="9" s="1"/>
  <c r="AA485" i="9"/>
  <c r="BS485" i="9" s="1"/>
  <c r="AY485" i="9"/>
  <c r="AM485" i="9"/>
  <c r="CE485" i="9" s="1"/>
  <c r="Y485" i="9"/>
  <c r="BQ485" i="9" s="1"/>
  <c r="AW485" i="9"/>
  <c r="AJ485" i="9"/>
  <c r="CB485" i="9" s="1"/>
  <c r="X485" i="9"/>
  <c r="BP485" i="9" s="1"/>
  <c r="AU485" i="9"/>
  <c r="CM485" i="9" s="1"/>
  <c r="AG485" i="9"/>
  <c r="BY485" i="9" s="1"/>
  <c r="AI485" i="9"/>
  <c r="CA485" i="9" s="1"/>
  <c r="AE485" i="9"/>
  <c r="BW485" i="9" s="1"/>
  <c r="AB485" i="9"/>
  <c r="BT485" i="9" s="1"/>
  <c r="W485" i="9"/>
  <c r="BO485" i="9" s="1"/>
  <c r="BO517" i="9" s="1"/>
  <c r="K15" i="11" s="1"/>
  <c r="AV485" i="9"/>
  <c r="AQ485" i="9"/>
  <c r="CI485" i="9" s="1"/>
  <c r="AO485" i="9"/>
  <c r="CG485" i="9" s="1"/>
  <c r="J440" i="9"/>
  <c r="L440" i="9"/>
  <c r="K440" i="9"/>
  <c r="F441" i="9"/>
  <c r="BA439" i="9"/>
  <c r="AS439" i="9"/>
  <c r="CK439" i="9" s="1"/>
  <c r="AK439" i="9"/>
  <c r="CC439" i="9" s="1"/>
  <c r="AW439" i="9"/>
  <c r="AO439" i="9"/>
  <c r="CG439" i="9" s="1"/>
  <c r="AG439" i="9"/>
  <c r="BY439" i="9" s="1"/>
  <c r="AZ439" i="9"/>
  <c r="AP439" i="9"/>
  <c r="CH439" i="9" s="1"/>
  <c r="AE439" i="9"/>
  <c r="BW439" i="9" s="1"/>
  <c r="AX439" i="9"/>
  <c r="AM439" i="9"/>
  <c r="CE439" i="9" s="1"/>
  <c r="AC439" i="9"/>
  <c r="BU439" i="9" s="1"/>
  <c r="AV439" i="9"/>
  <c r="CN439" i="9" s="1"/>
  <c r="AL439" i="9"/>
  <c r="CD439" i="9" s="1"/>
  <c r="AB439" i="9"/>
  <c r="BT439" i="9" s="1"/>
  <c r="AU439" i="9"/>
  <c r="CM439" i="9" s="1"/>
  <c r="AJ439" i="9"/>
  <c r="CB439" i="9" s="1"/>
  <c r="AA439" i="9"/>
  <c r="BS439" i="9" s="1"/>
  <c r="AR439" i="9"/>
  <c r="CJ439" i="9" s="1"/>
  <c r="AH439" i="9"/>
  <c r="BZ439" i="9" s="1"/>
  <c r="Y439" i="9"/>
  <c r="BQ439" i="9" s="1"/>
  <c r="AN439" i="9"/>
  <c r="CF439" i="9" s="1"/>
  <c r="AF439" i="9"/>
  <c r="BX439" i="9" s="1"/>
  <c r="AD439" i="9"/>
  <c r="BV439" i="9" s="1"/>
  <c r="BB439" i="9"/>
  <c r="Z439" i="9"/>
  <c r="BR439" i="9" s="1"/>
  <c r="AT439" i="9"/>
  <c r="CL439" i="9" s="1"/>
  <c r="AQ439" i="9"/>
  <c r="CI439" i="9" s="1"/>
  <c r="AY439" i="9"/>
  <c r="AI439" i="9"/>
  <c r="CA439" i="9" s="1"/>
  <c r="X439" i="9"/>
  <c r="BP439" i="9" s="1"/>
  <c r="BP470" i="9" s="1"/>
  <c r="L14" i="11" s="1"/>
  <c r="BE243" i="5" s="1" a="1"/>
  <c r="BE243" i="5" s="1"/>
  <c r="AO428" i="9"/>
  <c r="CO439" i="9"/>
  <c r="CM437" i="9"/>
  <c r="CI433" i="9"/>
  <c r="CE429" i="9"/>
  <c r="CN438" i="9"/>
  <c r="CL436" i="9"/>
  <c r="CH432" i="9"/>
  <c r="CK435" i="9"/>
  <c r="CJ434" i="9"/>
  <c r="CG431" i="9"/>
  <c r="CF430" i="9"/>
  <c r="CE382" i="9"/>
  <c r="CF383" i="9"/>
  <c r="CG384" i="9"/>
  <c r="CH385" i="9"/>
  <c r="CI386" i="9"/>
  <c r="CJ387" i="9"/>
  <c r="CK388" i="9"/>
  <c r="CL389" i="9"/>
  <c r="CF381" i="9"/>
  <c r="AO381" i="9"/>
  <c r="L391" i="9"/>
  <c r="K391" i="9"/>
  <c r="J391" i="9"/>
  <c r="F392" i="9"/>
  <c r="BA390" i="9"/>
  <c r="AS390" i="9"/>
  <c r="CK390" i="9" s="1"/>
  <c r="AK390" i="9"/>
  <c r="CC390" i="9" s="1"/>
  <c r="AC390" i="9"/>
  <c r="BU390" i="9" s="1"/>
  <c r="AX390" i="9"/>
  <c r="AP390" i="9"/>
  <c r="CH390" i="9" s="1"/>
  <c r="AH390" i="9"/>
  <c r="BZ390" i="9" s="1"/>
  <c r="Z390" i="9"/>
  <c r="BR390" i="9" s="1"/>
  <c r="AY390" i="9"/>
  <c r="AN390" i="9"/>
  <c r="CF390" i="9" s="1"/>
  <c r="AD390" i="9"/>
  <c r="BV390" i="9" s="1"/>
  <c r="AW390" i="9"/>
  <c r="AM390" i="9"/>
  <c r="CE390" i="9" s="1"/>
  <c r="AB390" i="9"/>
  <c r="BT390" i="9" s="1"/>
  <c r="AV390" i="9"/>
  <c r="AL390" i="9"/>
  <c r="CD390" i="9" s="1"/>
  <c r="AA390" i="9"/>
  <c r="BS390" i="9" s="1"/>
  <c r="AU390" i="9"/>
  <c r="CM390" i="9" s="1"/>
  <c r="AJ390" i="9"/>
  <c r="CB390" i="9" s="1"/>
  <c r="Y390" i="9"/>
  <c r="BQ390" i="9" s="1"/>
  <c r="BB390" i="9"/>
  <c r="AF390" i="9"/>
  <c r="BX390" i="9" s="1"/>
  <c r="AZ390" i="9"/>
  <c r="AE390" i="9"/>
  <c r="BW390" i="9" s="1"/>
  <c r="AT390" i="9"/>
  <c r="CL390" i="9" s="1"/>
  <c r="X390" i="9"/>
  <c r="BP390" i="9" s="1"/>
  <c r="AI390" i="9"/>
  <c r="CA390" i="9" s="1"/>
  <c r="AR390" i="9"/>
  <c r="CJ390" i="9" s="1"/>
  <c r="W390" i="9"/>
  <c r="BO390" i="9" s="1"/>
  <c r="AQ390" i="9"/>
  <c r="CI390" i="9" s="1"/>
  <c r="V390" i="9"/>
  <c r="BN390" i="9" s="1"/>
  <c r="BN423" i="9" s="1"/>
  <c r="J13" i="11" s="1"/>
  <c r="BC260" i="5" s="1" a="1"/>
  <c r="BC260" i="5" s="1"/>
  <c r="AO390" i="9"/>
  <c r="CG390" i="9" s="1"/>
  <c r="AG390" i="9"/>
  <c r="BY390" i="9" s="1"/>
  <c r="J478" i="1"/>
  <c r="K475" i="1"/>
  <c r="J444" i="1"/>
  <c r="K441" i="1"/>
  <c r="J407" i="1"/>
  <c r="I410" i="1"/>
  <c r="J373" i="1"/>
  <c r="I376" i="1"/>
  <c r="I342" i="1"/>
  <c r="J339" i="1"/>
  <c r="J308" i="1"/>
  <c r="K305" i="1"/>
  <c r="L1377" i="9"/>
  <c r="K1377" i="9"/>
  <c r="F1378" i="9"/>
  <c r="J1377" i="9"/>
  <c r="AH1368" i="9"/>
  <c r="AV1376" i="9"/>
  <c r="AN1376" i="9"/>
  <c r="AF1376" i="9"/>
  <c r="X1376" i="9"/>
  <c r="AU1376" i="9"/>
  <c r="AM1376" i="9"/>
  <c r="AE1376" i="9"/>
  <c r="W1376" i="9"/>
  <c r="BB1376" i="9"/>
  <c r="AT1376" i="9"/>
  <c r="AL1376" i="9"/>
  <c r="AD1376" i="9"/>
  <c r="V1376" i="9"/>
  <c r="BA1376" i="9"/>
  <c r="AS1376" i="9"/>
  <c r="AK1376" i="9"/>
  <c r="AC1376" i="9"/>
  <c r="U1376" i="9"/>
  <c r="AY1376" i="9"/>
  <c r="AQ1376" i="9"/>
  <c r="AI1376" i="9"/>
  <c r="AA1376" i="9"/>
  <c r="AZ1376" i="9"/>
  <c r="AG1376" i="9"/>
  <c r="AX1376" i="9"/>
  <c r="AB1376" i="9"/>
  <c r="AW1376" i="9"/>
  <c r="Z1376" i="9"/>
  <c r="AR1376" i="9"/>
  <c r="Y1376" i="9"/>
  <c r="AJ1376" i="9"/>
  <c r="AP1376" i="9"/>
  <c r="AO1376" i="9"/>
  <c r="AH1376" i="9"/>
  <c r="AF1180" i="9"/>
  <c r="BX1180" i="9" s="1"/>
  <c r="AY1187" i="9"/>
  <c r="AQ1187" i="9"/>
  <c r="AI1187" i="9"/>
  <c r="CA1187" i="9" s="1"/>
  <c r="AA1187" i="9"/>
  <c r="BS1187" i="9" s="1"/>
  <c r="AX1187" i="9"/>
  <c r="AP1187" i="9"/>
  <c r="AH1187" i="9"/>
  <c r="BZ1187" i="9" s="1"/>
  <c r="Z1187" i="9"/>
  <c r="BR1187" i="9" s="1"/>
  <c r="AW1187" i="9"/>
  <c r="AO1187" i="9"/>
  <c r="AG1187" i="9"/>
  <c r="BY1187" i="9" s="1"/>
  <c r="Y1187" i="9"/>
  <c r="BQ1187" i="9" s="1"/>
  <c r="AV1187" i="9"/>
  <c r="AN1187" i="9"/>
  <c r="AF1187" i="9"/>
  <c r="BX1187" i="9" s="1"/>
  <c r="X1187" i="9"/>
  <c r="BP1187" i="9" s="1"/>
  <c r="BB1187" i="9"/>
  <c r="AT1187" i="9"/>
  <c r="AL1187" i="9"/>
  <c r="AD1187" i="9"/>
  <c r="BV1187" i="9" s="1"/>
  <c r="V1187" i="9"/>
  <c r="BN1187" i="9" s="1"/>
  <c r="AR1187" i="9"/>
  <c r="U1187" i="9"/>
  <c r="BM1187" i="9" s="1"/>
  <c r="AM1187" i="9"/>
  <c r="T1187" i="9"/>
  <c r="BL1187" i="9" s="1"/>
  <c r="BL1222" i="9" s="1"/>
  <c r="H30" i="11" s="1"/>
  <c r="AS1187" i="9"/>
  <c r="AK1187" i="9"/>
  <c r="W1187" i="9"/>
  <c r="BO1187" i="9" s="1"/>
  <c r="AJ1187" i="9"/>
  <c r="CB1187" i="9" s="1"/>
  <c r="BA1187" i="9"/>
  <c r="AE1187" i="9"/>
  <c r="BW1187" i="9" s="1"/>
  <c r="AZ1187" i="9"/>
  <c r="AC1187" i="9"/>
  <c r="BU1187" i="9" s="1"/>
  <c r="AU1187" i="9"/>
  <c r="AB1187" i="9"/>
  <c r="BT1187" i="9" s="1"/>
  <c r="BZ1185" i="9"/>
  <c r="CA1186" i="9"/>
  <c r="BW1182" i="9"/>
  <c r="BX1183" i="9"/>
  <c r="BY1184" i="9"/>
  <c r="BV1181" i="9"/>
  <c r="K1188" i="9"/>
  <c r="F1189" i="9"/>
  <c r="L1188" i="9"/>
  <c r="J1188" i="9"/>
  <c r="I883" i="1"/>
  <c r="H886" i="1"/>
  <c r="L1001" i="9"/>
  <c r="K1001" i="9"/>
  <c r="J1001" i="9"/>
  <c r="F1002" i="9"/>
  <c r="AI992" i="9"/>
  <c r="CA992" i="9" s="1"/>
  <c r="CE999" i="9"/>
  <c r="CC997" i="9"/>
  <c r="CD998" i="9"/>
  <c r="CB996" i="9"/>
  <c r="BY993" i="9"/>
  <c r="BZ994" i="9"/>
  <c r="CA995" i="9"/>
  <c r="AV1000" i="9"/>
  <c r="AN1000" i="9"/>
  <c r="CF1000" i="9" s="1"/>
  <c r="AF1000" i="9"/>
  <c r="BX1000" i="9" s="1"/>
  <c r="X1000" i="9"/>
  <c r="BP1000" i="9" s="1"/>
  <c r="AU1000" i="9"/>
  <c r="AM1000" i="9"/>
  <c r="CE1000" i="9" s="1"/>
  <c r="AE1000" i="9"/>
  <c r="BW1000" i="9" s="1"/>
  <c r="W1000" i="9"/>
  <c r="BO1000" i="9" s="1"/>
  <c r="BB1000" i="9"/>
  <c r="AT1000" i="9"/>
  <c r="AL1000" i="9"/>
  <c r="CD1000" i="9" s="1"/>
  <c r="AD1000" i="9"/>
  <c r="BV1000" i="9" s="1"/>
  <c r="V1000" i="9"/>
  <c r="BN1000" i="9" s="1"/>
  <c r="BA1000" i="9"/>
  <c r="AS1000" i="9"/>
  <c r="AK1000" i="9"/>
  <c r="CC1000" i="9" s="1"/>
  <c r="AC1000" i="9"/>
  <c r="BU1000" i="9" s="1"/>
  <c r="U1000" i="9"/>
  <c r="BM1000" i="9" s="1"/>
  <c r="BM1034" i="9" s="1"/>
  <c r="I26" i="11" s="1"/>
  <c r="BB313" i="5" s="1" a="1"/>
  <c r="BB313" i="5" s="1"/>
  <c r="AY1000" i="9"/>
  <c r="AQ1000" i="9"/>
  <c r="AI1000" i="9"/>
  <c r="CA1000" i="9" s="1"/>
  <c r="AA1000" i="9"/>
  <c r="BS1000" i="9" s="1"/>
  <c r="AX1000" i="9"/>
  <c r="AB1000" i="9"/>
  <c r="BT1000" i="9" s="1"/>
  <c r="AW1000" i="9"/>
  <c r="Z1000" i="9"/>
  <c r="BR1000" i="9" s="1"/>
  <c r="AH1000" i="9"/>
  <c r="BZ1000" i="9" s="1"/>
  <c r="AR1000" i="9"/>
  <c r="Y1000" i="9"/>
  <c r="BQ1000" i="9" s="1"/>
  <c r="AP1000" i="9"/>
  <c r="AO1000" i="9"/>
  <c r="AJ1000" i="9"/>
  <c r="CB1000" i="9" s="1"/>
  <c r="AZ1000" i="9"/>
  <c r="AG1000" i="9"/>
  <c r="BY1000" i="9" s="1"/>
  <c r="I747" i="1"/>
  <c r="H750" i="1"/>
  <c r="AK804" i="9"/>
  <c r="CC804" i="9" s="1"/>
  <c r="CE809" i="9"/>
  <c r="CF810" i="9"/>
  <c r="CD808" i="9"/>
  <c r="CB806" i="9"/>
  <c r="CG811" i="9"/>
  <c r="CC807" i="9"/>
  <c r="CA805" i="9"/>
  <c r="L813" i="9"/>
  <c r="K813" i="9"/>
  <c r="J813" i="9"/>
  <c r="F814" i="9"/>
  <c r="AU812" i="9"/>
  <c r="AM812" i="9"/>
  <c r="CE812" i="9" s="1"/>
  <c r="AE812" i="9"/>
  <c r="BW812" i="9" s="1"/>
  <c r="W812" i="9"/>
  <c r="BO812" i="9" s="1"/>
  <c r="BB812" i="9"/>
  <c r="AT812" i="9"/>
  <c r="AL812" i="9"/>
  <c r="CD812" i="9" s="1"/>
  <c r="AD812" i="9"/>
  <c r="BV812" i="9" s="1"/>
  <c r="V812" i="9"/>
  <c r="BN812" i="9" s="1"/>
  <c r="BA812" i="9"/>
  <c r="AS812" i="9"/>
  <c r="AK812" i="9"/>
  <c r="CC812" i="9" s="1"/>
  <c r="AC812" i="9"/>
  <c r="BU812" i="9" s="1"/>
  <c r="U812" i="9"/>
  <c r="BM812" i="9" s="1"/>
  <c r="BM846" i="9" s="1"/>
  <c r="I22" i="11" s="1"/>
  <c r="AZ812" i="9"/>
  <c r="AR812" i="9"/>
  <c r="AJ812" i="9"/>
  <c r="CB812" i="9" s="1"/>
  <c r="AB812" i="9"/>
  <c r="BT812" i="9" s="1"/>
  <c r="AX812" i="9"/>
  <c r="AP812" i="9"/>
  <c r="CH812" i="9" s="1"/>
  <c r="AH812" i="9"/>
  <c r="BZ812" i="9" s="1"/>
  <c r="Z812" i="9"/>
  <c r="BR812" i="9" s="1"/>
  <c r="AV812" i="9"/>
  <c r="Y812" i="9"/>
  <c r="BQ812" i="9" s="1"/>
  <c r="AQ812" i="9"/>
  <c r="X812" i="9"/>
  <c r="BP812" i="9" s="1"/>
  <c r="AO812" i="9"/>
  <c r="CG812" i="9" s="1"/>
  <c r="AN812" i="9"/>
  <c r="CF812" i="9" s="1"/>
  <c r="AF812" i="9"/>
  <c r="BX812" i="9" s="1"/>
  <c r="AI812" i="9"/>
  <c r="CA812" i="9" s="1"/>
  <c r="AG812" i="9"/>
  <c r="BY812" i="9" s="1"/>
  <c r="AY812" i="9"/>
  <c r="AW812" i="9"/>
  <c r="AA812" i="9"/>
  <c r="BS812" i="9" s="1"/>
  <c r="H611" i="1"/>
  <c r="G614" i="1"/>
  <c r="CT339" i="9"/>
  <c r="CP335" i="9"/>
  <c r="CR337" i="9"/>
  <c r="CQ336" i="9"/>
  <c r="CS338" i="9"/>
  <c r="AZ341" i="9"/>
  <c r="CR341" i="9" s="1"/>
  <c r="AR341" i="9"/>
  <c r="CJ341" i="9" s="1"/>
  <c r="AJ341" i="9"/>
  <c r="CB341" i="9" s="1"/>
  <c r="AB341" i="9"/>
  <c r="BT341" i="9" s="1"/>
  <c r="T341" i="9"/>
  <c r="BL341" i="9" s="1"/>
  <c r="BL376" i="9" s="1"/>
  <c r="H12" i="11" s="1"/>
  <c r="AY341" i="9"/>
  <c r="CQ341" i="9" s="1"/>
  <c r="AQ341" i="9"/>
  <c r="CI341" i="9" s="1"/>
  <c r="AI341" i="9"/>
  <c r="CA341" i="9" s="1"/>
  <c r="AA341" i="9"/>
  <c r="BS341" i="9" s="1"/>
  <c r="AX341" i="9"/>
  <c r="CP341" i="9" s="1"/>
  <c r="AP341" i="9"/>
  <c r="CH341" i="9" s="1"/>
  <c r="AH341" i="9"/>
  <c r="BZ341" i="9" s="1"/>
  <c r="Z341" i="9"/>
  <c r="BR341" i="9" s="1"/>
  <c r="AW341" i="9"/>
  <c r="CO341" i="9" s="1"/>
  <c r="AO341" i="9"/>
  <c r="CG341" i="9" s="1"/>
  <c r="AG341" i="9"/>
  <c r="BY341" i="9" s="1"/>
  <c r="Y341" i="9"/>
  <c r="BQ341" i="9" s="1"/>
  <c r="AU341" i="9"/>
  <c r="CM341" i="9" s="1"/>
  <c r="AM341" i="9"/>
  <c r="CE341" i="9" s="1"/>
  <c r="AE341" i="9"/>
  <c r="BW341" i="9" s="1"/>
  <c r="W341" i="9"/>
  <c r="BO341" i="9" s="1"/>
  <c r="AK341" i="9"/>
  <c r="CC341" i="9" s="1"/>
  <c r="BB341" i="9"/>
  <c r="CT341" i="9" s="1"/>
  <c r="AF341" i="9"/>
  <c r="BX341" i="9" s="1"/>
  <c r="BA341" i="9"/>
  <c r="CS341" i="9" s="1"/>
  <c r="AD341" i="9"/>
  <c r="BV341" i="9" s="1"/>
  <c r="AV341" i="9"/>
  <c r="CN341" i="9" s="1"/>
  <c r="AC341" i="9"/>
  <c r="BU341" i="9" s="1"/>
  <c r="AT341" i="9"/>
  <c r="CL341" i="9" s="1"/>
  <c r="X341" i="9"/>
  <c r="BP341" i="9" s="1"/>
  <c r="U341" i="9"/>
  <c r="BM341" i="9" s="1"/>
  <c r="AS341" i="9"/>
  <c r="CK341" i="9" s="1"/>
  <c r="V341" i="9"/>
  <c r="BN341" i="9" s="1"/>
  <c r="AN341" i="9"/>
  <c r="CF341" i="9" s="1"/>
  <c r="AL341" i="9"/>
  <c r="CD341" i="9" s="1"/>
  <c r="AZ334" i="9"/>
  <c r="CR334" i="9" s="1"/>
  <c r="F343" i="9"/>
  <c r="L342" i="9"/>
  <c r="K342" i="9"/>
  <c r="J342" i="9"/>
  <c r="H274" i="1"/>
  <c r="I271" i="1"/>
  <c r="F155" i="9"/>
  <c r="L154" i="9"/>
  <c r="J154" i="9"/>
  <c r="K154" i="9"/>
  <c r="AR146" i="9"/>
  <c r="CJ146" i="9" s="1"/>
  <c r="CL151" i="9"/>
  <c r="CK150" i="9"/>
  <c r="CJ149" i="9"/>
  <c r="CH147" i="9"/>
  <c r="CI148" i="9"/>
  <c r="CM152" i="9"/>
  <c r="AZ153" i="9"/>
  <c r="AR153" i="9"/>
  <c r="CJ153" i="9" s="1"/>
  <c r="AJ153" i="9"/>
  <c r="CB153" i="9" s="1"/>
  <c r="AB153" i="9"/>
  <c r="BT153" i="9" s="1"/>
  <c r="T153" i="9"/>
  <c r="BL153" i="9" s="1"/>
  <c r="BL188" i="9" s="1"/>
  <c r="H8" i="11" s="1"/>
  <c r="AY153" i="9"/>
  <c r="AQ153" i="9"/>
  <c r="CI153" i="9" s="1"/>
  <c r="AI153" i="9"/>
  <c r="CA153" i="9" s="1"/>
  <c r="AA153" i="9"/>
  <c r="BS153" i="9" s="1"/>
  <c r="AX153" i="9"/>
  <c r="AP153" i="9"/>
  <c r="CH153" i="9" s="1"/>
  <c r="AH153" i="9"/>
  <c r="BZ153" i="9" s="1"/>
  <c r="Z153" i="9"/>
  <c r="BR153" i="9" s="1"/>
  <c r="AW153" i="9"/>
  <c r="AO153" i="9"/>
  <c r="CG153" i="9" s="1"/>
  <c r="AG153" i="9"/>
  <c r="BY153" i="9" s="1"/>
  <c r="Y153" i="9"/>
  <c r="BQ153" i="9" s="1"/>
  <c r="AV153" i="9"/>
  <c r="CN153" i="9" s="1"/>
  <c r="AN153" i="9"/>
  <c r="CF153" i="9" s="1"/>
  <c r="AF153" i="9"/>
  <c r="BX153" i="9" s="1"/>
  <c r="X153" i="9"/>
  <c r="BP153" i="9" s="1"/>
  <c r="AU153" i="9"/>
  <c r="CM153" i="9" s="1"/>
  <c r="AM153" i="9"/>
  <c r="CE153" i="9" s="1"/>
  <c r="AE153" i="9"/>
  <c r="BW153" i="9" s="1"/>
  <c r="W153" i="9"/>
  <c r="BO153" i="9" s="1"/>
  <c r="BA153" i="9"/>
  <c r="AS153" i="9"/>
  <c r="CK153" i="9" s="1"/>
  <c r="AK153" i="9"/>
  <c r="CC153" i="9" s="1"/>
  <c r="AC153" i="9"/>
  <c r="BU153" i="9" s="1"/>
  <c r="U153" i="9"/>
  <c r="BM153" i="9" s="1"/>
  <c r="BB153" i="9"/>
  <c r="AT153" i="9"/>
  <c r="CL153" i="9" s="1"/>
  <c r="AL153" i="9"/>
  <c r="CD153" i="9" s="1"/>
  <c r="AD153" i="9"/>
  <c r="BV153" i="9" s="1"/>
  <c r="V153" i="9"/>
  <c r="BN153" i="9" s="1"/>
  <c r="G138" i="1"/>
  <c r="H135" i="1"/>
  <c r="L108" i="5"/>
  <c r="L159" i="5"/>
  <c r="L160" i="5"/>
  <c r="L109" i="5"/>
  <c r="L94" i="5"/>
  <c r="L93" i="5"/>
  <c r="L91" i="5"/>
  <c r="BB91" i="5" s="1" a="1"/>
  <c r="BB91" i="5" s="1"/>
  <c r="K182" i="5"/>
  <c r="L175" i="5"/>
  <c r="L178" i="5"/>
  <c r="BB178" i="5" s="1" a="1"/>
  <c r="BB178" i="5" s="1"/>
  <c r="L176" i="5"/>
  <c r="L179" i="5"/>
  <c r="L177" i="5"/>
  <c r="L158" i="5"/>
  <c r="K165" i="5"/>
  <c r="K148" i="5"/>
  <c r="L141" i="5"/>
  <c r="L143" i="5"/>
  <c r="L144" i="5"/>
  <c r="BB144" i="5" s="1" a="1"/>
  <c r="BB144" i="5" s="1"/>
  <c r="L142" i="5"/>
  <c r="L145" i="5"/>
  <c r="K131" i="5"/>
  <c r="L124" i="5"/>
  <c r="L127" i="5"/>
  <c r="BB127" i="5" s="1" a="1"/>
  <c r="BB127" i="5" s="1"/>
  <c r="L125" i="5"/>
  <c r="L128" i="5"/>
  <c r="L126" i="5"/>
  <c r="L107" i="5"/>
  <c r="K114" i="5"/>
  <c r="L110" i="5"/>
  <c r="L111" i="5"/>
  <c r="K97" i="5"/>
  <c r="L90" i="5"/>
  <c r="L73" i="5"/>
  <c r="K80" i="5"/>
  <c r="L74" i="5"/>
  <c r="L75" i="5"/>
  <c r="L77" i="5"/>
  <c r="L76" i="5"/>
  <c r="L56" i="5"/>
  <c r="K63" i="5"/>
  <c r="L57" i="5"/>
  <c r="L58" i="5"/>
  <c r="L60" i="5"/>
  <c r="L59" i="5"/>
  <c r="L41" i="5"/>
  <c r="L40" i="5"/>
  <c r="L42" i="5"/>
  <c r="L43" i="5"/>
  <c r="L39" i="5"/>
  <c r="K46" i="5"/>
  <c r="L23" i="5"/>
  <c r="L22" i="5"/>
  <c r="K29" i="5"/>
  <c r="L26" i="5"/>
  <c r="L24" i="5"/>
  <c r="L25" i="5"/>
  <c r="S619" i="5" l="1"/>
  <c r="S400" i="5"/>
  <c r="S398" i="5"/>
  <c r="S396" i="5"/>
  <c r="R403" i="5"/>
  <c r="S397" i="5"/>
  <c r="T400" i="5" s="1"/>
  <c r="R216" i="5"/>
  <c r="S210" i="5"/>
  <c r="T210" i="5" s="1"/>
  <c r="S213" i="5"/>
  <c r="S209" i="5"/>
  <c r="T212" i="5" s="1"/>
  <c r="BJ212" i="5" s="1" a="1"/>
  <c r="BJ212" i="5" s="1"/>
  <c r="S618" i="5"/>
  <c r="S298" i="5"/>
  <c r="BH297" i="5" a="1"/>
  <c r="BH297" i="5" s="1"/>
  <c r="S617" i="5"/>
  <c r="R624" i="5"/>
  <c r="S620" i="5"/>
  <c r="T619" i="5" s="1"/>
  <c r="S621" i="5"/>
  <c r="R743" i="5"/>
  <c r="S738" i="5"/>
  <c r="S739" i="5"/>
  <c r="S737" i="5"/>
  <c r="S668" i="5"/>
  <c r="S670" i="5"/>
  <c r="R675" i="5"/>
  <c r="S671" i="5"/>
  <c r="BI671" i="5" s="1" a="1"/>
  <c r="BI671" i="5" s="1"/>
  <c r="S669" i="5"/>
  <c r="S672" i="5"/>
  <c r="S550" i="5"/>
  <c r="R556" i="5"/>
  <c r="S549" i="5"/>
  <c r="S552" i="5"/>
  <c r="S553" i="5"/>
  <c r="S551" i="5"/>
  <c r="S556" i="5" s="1"/>
  <c r="S297" i="5"/>
  <c r="BI297" i="5" s="1" a="1"/>
  <c r="BI297" i="5" s="1"/>
  <c r="R301" i="5"/>
  <c r="S295" i="5"/>
  <c r="S294" i="5"/>
  <c r="S296" i="5"/>
  <c r="S736" i="5"/>
  <c r="S740" i="5"/>
  <c r="T736" i="5" s="1"/>
  <c r="S638" i="5"/>
  <c r="S328" i="5"/>
  <c r="S230" i="5"/>
  <c r="R641" i="5"/>
  <c r="S635" i="5"/>
  <c r="S226" i="5"/>
  <c r="S636" i="5"/>
  <c r="S637" i="5"/>
  <c r="BI637" i="5" s="1" a="1"/>
  <c r="BI637" i="5" s="1"/>
  <c r="S634" i="5"/>
  <c r="S805" i="5"/>
  <c r="R335" i="5"/>
  <c r="S228" i="5"/>
  <c r="S229" i="5"/>
  <c r="BI229" i="5" s="1" a="1"/>
  <c r="BI229" i="5" s="1"/>
  <c r="BA311" i="5" a="1"/>
  <c r="BA311" i="5" s="1"/>
  <c r="BA856" i="5" a="1"/>
  <c r="BA856" i="5" s="1"/>
  <c r="BA805" i="5" a="1"/>
  <c r="BA805" i="5" s="1"/>
  <c r="BE316" i="5" a="1"/>
  <c r="BE316" i="5" s="1"/>
  <c r="BE350" i="5" a="1"/>
  <c r="BE350" i="5" s="1"/>
  <c r="BE299" i="5" a="1"/>
  <c r="BE299" i="5" s="1"/>
  <c r="BE282" i="5" a="1"/>
  <c r="BE282" i="5" s="1"/>
  <c r="BE333" i="5" a="1"/>
  <c r="BE333" i="5" s="1"/>
  <c r="AI45" i="11"/>
  <c r="CA889" i="5" a="1"/>
  <c r="CA889" i="5" s="1"/>
  <c r="CB872" i="5" a="1"/>
  <c r="CB872" i="5" s="1"/>
  <c r="CB855" i="5" a="1"/>
  <c r="CB855" i="5" s="1"/>
  <c r="S329" i="5"/>
  <c r="S331" i="5"/>
  <c r="BI331" i="5" s="1" a="1"/>
  <c r="BI331" i="5" s="1"/>
  <c r="S330" i="5"/>
  <c r="S332" i="5"/>
  <c r="S346" i="5"/>
  <c r="S806" i="5"/>
  <c r="S808" i="5"/>
  <c r="R828" i="5"/>
  <c r="S804" i="5"/>
  <c r="BI804" i="5" s="1" a="1"/>
  <c r="BI804" i="5" s="1"/>
  <c r="R811" i="5"/>
  <c r="S807" i="5"/>
  <c r="S842" i="5"/>
  <c r="S839" i="5"/>
  <c r="S824" i="5"/>
  <c r="S823" i="5"/>
  <c r="S822" i="5"/>
  <c r="S825" i="5"/>
  <c r="S821" i="5"/>
  <c r="BI821" i="5" s="1" a="1"/>
  <c r="BI821" i="5" s="1"/>
  <c r="S838" i="5"/>
  <c r="R845" i="5"/>
  <c r="S840" i="5"/>
  <c r="S841" i="5"/>
  <c r="R352" i="5"/>
  <c r="S345" i="5"/>
  <c r="S348" i="5"/>
  <c r="BI348" i="5" s="1" a="1"/>
  <c r="BI348" i="5" s="1"/>
  <c r="R233" i="5"/>
  <c r="S347" i="5"/>
  <c r="S771" i="5"/>
  <c r="T756" i="5"/>
  <c r="S685" i="5"/>
  <c r="S655" i="5"/>
  <c r="R539" i="5"/>
  <c r="S534" i="5"/>
  <c r="S450" i="5"/>
  <c r="BI450" i="5" s="1" a="1"/>
  <c r="BI450" i="5" s="1"/>
  <c r="S434" i="5"/>
  <c r="T366" i="5"/>
  <c r="S349" i="5"/>
  <c r="S227" i="5"/>
  <c r="AK28" i="5"/>
  <c r="BZ28" i="5" a="1"/>
  <c r="BZ28" i="5" s="1"/>
  <c r="S484" i="5"/>
  <c r="BI484" i="5" s="1" a="1"/>
  <c r="BI484" i="5" s="1"/>
  <c r="T281" i="5"/>
  <c r="S532" i="5"/>
  <c r="S465" i="5"/>
  <c r="M159" i="5"/>
  <c r="T363" i="5"/>
  <c r="T586" i="5"/>
  <c r="BJ586" i="5" s="1" a="1"/>
  <c r="BJ586" i="5" s="1"/>
  <c r="S451" i="5"/>
  <c r="T569" i="5"/>
  <c r="BJ569" i="5" s="1" a="1"/>
  <c r="BJ569" i="5" s="1"/>
  <c r="S654" i="5"/>
  <c r="BI654" i="5" s="1" a="1"/>
  <c r="BI654" i="5" s="1"/>
  <c r="AJ46" i="11"/>
  <c r="BC277" i="5" a="1"/>
  <c r="BC277" i="5" s="1"/>
  <c r="BC329" i="5" a="1"/>
  <c r="BC329" i="5" s="1"/>
  <c r="BC295" i="5" a="1"/>
  <c r="BC295" i="5" s="1"/>
  <c r="BC741" i="5" a="1"/>
  <c r="BC741" i="5" s="1"/>
  <c r="BC724" i="5" a="1"/>
  <c r="BC724" i="5" s="1"/>
  <c r="BC707" i="5" a="1"/>
  <c r="BC707" i="5" s="1"/>
  <c r="BC346" i="5" a="1"/>
  <c r="BC346" i="5" s="1"/>
  <c r="BC294" i="5" a="1"/>
  <c r="BC294" i="5" s="1"/>
  <c r="BC278" i="5" a="1"/>
  <c r="BC278" i="5" s="1"/>
  <c r="BE622" i="5" a="1"/>
  <c r="BE622" i="5" s="1"/>
  <c r="BE367" i="5" a="1"/>
  <c r="BE367" i="5" s="1"/>
  <c r="BE651" i="5" a="1"/>
  <c r="BE651" i="5" s="1"/>
  <c r="BE401" i="5" a="1"/>
  <c r="BE401" i="5" s="1"/>
  <c r="BE265" i="5" a="1"/>
  <c r="BE265" i="5" s="1"/>
  <c r="BE231" i="5" a="1"/>
  <c r="BE231" i="5" s="1"/>
  <c r="BE503" i="5" a="1"/>
  <c r="BE503" i="5" s="1"/>
  <c r="BE384" i="5" a="1"/>
  <c r="BE384" i="5" s="1"/>
  <c r="BE248" i="5" a="1"/>
  <c r="BE248" i="5" s="1"/>
  <c r="BE214" i="5" a="1"/>
  <c r="BE214" i="5" s="1"/>
  <c r="BE588" i="5" a="1"/>
  <c r="BE588" i="5" s="1"/>
  <c r="BE469" i="5" a="1"/>
  <c r="BE469" i="5" s="1"/>
  <c r="BE486" i="5" a="1"/>
  <c r="BE486" i="5" s="1"/>
  <c r="BE605" i="5" a="1"/>
  <c r="BE605" i="5" s="1"/>
  <c r="BE673" i="5" a="1"/>
  <c r="BE673" i="5" s="1"/>
  <c r="BE520" i="5" a="1"/>
  <c r="BE520" i="5" s="1"/>
  <c r="BE639" i="5" a="1"/>
  <c r="BE639" i="5" s="1"/>
  <c r="BE554" i="5" a="1"/>
  <c r="BE554" i="5" s="1"/>
  <c r="BE537" i="5" a="1"/>
  <c r="BE537" i="5" s="1"/>
  <c r="BE656" i="5" a="1"/>
  <c r="BE656" i="5" s="1"/>
  <c r="BE435" i="5" a="1"/>
  <c r="BE435" i="5" s="1"/>
  <c r="BE418" i="5" a="1"/>
  <c r="BE418" i="5" s="1"/>
  <c r="BE452" i="5" a="1"/>
  <c r="BE452" i="5" s="1"/>
  <c r="BE571" i="5" a="1"/>
  <c r="BE571" i="5" s="1"/>
  <c r="BE690" i="5" a="1"/>
  <c r="BE690" i="5" s="1"/>
  <c r="BE197" i="5" a="1"/>
  <c r="BE197" i="5" s="1"/>
  <c r="BE180" i="5" a="1"/>
  <c r="BE180" i="5" s="1"/>
  <c r="BE129" i="5" a="1"/>
  <c r="BE129" i="5" s="1"/>
  <c r="BE146" i="5" a="1"/>
  <c r="BE146" i="5" s="1"/>
  <c r="BE95" i="5" a="1"/>
  <c r="BE95" i="5" s="1"/>
  <c r="BE668" i="5" a="1"/>
  <c r="BE668" i="5" s="1"/>
  <c r="BE685" i="5" a="1"/>
  <c r="BE685" i="5" s="1"/>
  <c r="BB284" i="5"/>
  <c r="BB288" i="5" s="1"/>
  <c r="M20" i="12" s="1"/>
  <c r="BA517" i="5" a="1"/>
  <c r="BA517" i="5" s="1"/>
  <c r="BA702" i="5" a="1"/>
  <c r="BA702" i="5" s="1"/>
  <c r="BA753" i="5" a="1"/>
  <c r="BA753" i="5" s="1"/>
  <c r="BA653" i="5" a="1"/>
  <c r="BA653" i="5" s="1"/>
  <c r="BA551" i="5" a="1"/>
  <c r="BA551" i="5" s="1"/>
  <c r="BA466" i="5" a="1"/>
  <c r="BA466" i="5" s="1"/>
  <c r="BA602" i="5" a="1"/>
  <c r="BA602" i="5" s="1"/>
  <c r="BA415" i="5" a="1"/>
  <c r="BA415" i="5" s="1"/>
  <c r="BA364" i="5" a="1"/>
  <c r="BA364" i="5" s="1"/>
  <c r="BA142" i="5" a="1"/>
  <c r="BA142" i="5" s="1"/>
  <c r="BA194" i="5" a="1"/>
  <c r="BA194" i="5" s="1"/>
  <c r="BA703" i="5" a="1"/>
  <c r="BA703" i="5" s="1"/>
  <c r="S773" i="5"/>
  <c r="R777" i="5"/>
  <c r="S770" i="5"/>
  <c r="S772" i="5"/>
  <c r="S774" i="5"/>
  <c r="T754" i="5"/>
  <c r="T722" i="5"/>
  <c r="S794" i="5"/>
  <c r="T787" i="5"/>
  <c r="T788" i="5"/>
  <c r="T790" i="5"/>
  <c r="T791" i="5"/>
  <c r="T789" i="5"/>
  <c r="S760" i="5"/>
  <c r="T753" i="5"/>
  <c r="T757" i="5"/>
  <c r="T755" i="5"/>
  <c r="S726" i="5"/>
  <c r="T719" i="5"/>
  <c r="T723" i="5"/>
  <c r="T721" i="5"/>
  <c r="T720" i="5"/>
  <c r="S709" i="5"/>
  <c r="T702" i="5"/>
  <c r="T706" i="5"/>
  <c r="T704" i="5"/>
  <c r="BI704" i="5" a="1"/>
  <c r="BI704" i="5" s="1"/>
  <c r="T705" i="5"/>
  <c r="T703" i="5"/>
  <c r="AA707" i="5"/>
  <c r="S686" i="5"/>
  <c r="R692" i="5"/>
  <c r="S687" i="5"/>
  <c r="S688" i="5"/>
  <c r="BI688" i="5" s="1" a="1"/>
  <c r="BI688" i="5" s="1"/>
  <c r="S689" i="5"/>
  <c r="S652" i="5"/>
  <c r="T601" i="5"/>
  <c r="T584" i="5"/>
  <c r="T585" i="5"/>
  <c r="T583" i="5"/>
  <c r="T587" i="5"/>
  <c r="S590" i="5"/>
  <c r="T568" i="5"/>
  <c r="S533" i="5"/>
  <c r="S536" i="5"/>
  <c r="S535" i="5"/>
  <c r="BI535" i="5" s="1" a="1"/>
  <c r="BI535" i="5" s="1"/>
  <c r="R522" i="5"/>
  <c r="S515" i="5"/>
  <c r="S517" i="5"/>
  <c r="S516" i="5"/>
  <c r="S519" i="5"/>
  <c r="S518" i="5"/>
  <c r="BI518" i="5" s="1" a="1"/>
  <c r="BI518" i="5" s="1"/>
  <c r="R658" i="5"/>
  <c r="S651" i="5"/>
  <c r="S653" i="5"/>
  <c r="S607" i="5"/>
  <c r="T600" i="5"/>
  <c r="T604" i="5"/>
  <c r="T603" i="5"/>
  <c r="BJ603" i="5" s="1" a="1"/>
  <c r="BJ603" i="5" s="1"/>
  <c r="T602" i="5"/>
  <c r="S573" i="5"/>
  <c r="T566" i="5"/>
  <c r="T567" i="5"/>
  <c r="T570" i="5"/>
  <c r="S499" i="5"/>
  <c r="S502" i="5"/>
  <c r="S501" i="5"/>
  <c r="BI501" i="5" s="1" a="1"/>
  <c r="BI501" i="5" s="1"/>
  <c r="S485" i="5"/>
  <c r="S482" i="5"/>
  <c r="S483" i="5"/>
  <c r="S467" i="5"/>
  <c r="BI467" i="5" s="1" a="1"/>
  <c r="BI467" i="5" s="1"/>
  <c r="S468" i="5"/>
  <c r="R471" i="5"/>
  <c r="S464" i="5"/>
  <c r="S466" i="5"/>
  <c r="S448" i="5"/>
  <c r="S431" i="5"/>
  <c r="S430" i="5"/>
  <c r="R437" i="5"/>
  <c r="S433" i="5"/>
  <c r="BI433" i="5" s="1" a="1"/>
  <c r="BI433" i="5" s="1"/>
  <c r="S432" i="5"/>
  <c r="T415" i="5"/>
  <c r="T398" i="5"/>
  <c r="T399" i="5"/>
  <c r="BJ399" i="5" s="1" a="1"/>
  <c r="BJ399" i="5" s="1"/>
  <c r="S381" i="5"/>
  <c r="T279" i="5"/>
  <c r="T280" i="5"/>
  <c r="T278" i="5"/>
  <c r="T244" i="5"/>
  <c r="T213" i="5"/>
  <c r="R505" i="5"/>
  <c r="S498" i="5"/>
  <c r="S500" i="5"/>
  <c r="R488" i="5"/>
  <c r="S481" i="5"/>
  <c r="R454" i="5"/>
  <c r="S447" i="5"/>
  <c r="S449" i="5"/>
  <c r="S420" i="5"/>
  <c r="T413" i="5"/>
  <c r="T414" i="5"/>
  <c r="T417" i="5"/>
  <c r="T416" i="5"/>
  <c r="BJ416" i="5" s="1" a="1"/>
  <c r="BJ416" i="5" s="1"/>
  <c r="S403" i="5"/>
  <c r="T396" i="5"/>
  <c r="T397" i="5"/>
  <c r="S380" i="5"/>
  <c r="S383" i="5"/>
  <c r="R386" i="5"/>
  <c r="S379" i="5"/>
  <c r="S382" i="5"/>
  <c r="BI382" i="5" s="1" a="1"/>
  <c r="BI382" i="5" s="1"/>
  <c r="S369" i="5"/>
  <c r="T362" i="5"/>
  <c r="T364" i="5"/>
  <c r="T365" i="5"/>
  <c r="BJ365" i="5" s="1" a="1"/>
  <c r="BJ365" i="5" s="1"/>
  <c r="S284" i="5"/>
  <c r="T277" i="5"/>
  <c r="S267" i="5"/>
  <c r="T260" i="5"/>
  <c r="T261" i="5"/>
  <c r="T264" i="5"/>
  <c r="T262" i="5"/>
  <c r="T263" i="5"/>
  <c r="BJ263" i="5" s="1" a="1"/>
  <c r="BJ263" i="5" s="1"/>
  <c r="S250" i="5"/>
  <c r="T243" i="5"/>
  <c r="T246" i="5"/>
  <c r="BJ246" i="5" s="1" a="1"/>
  <c r="BJ246" i="5" s="1"/>
  <c r="T245" i="5"/>
  <c r="T247" i="5"/>
  <c r="T209" i="5"/>
  <c r="T211" i="5"/>
  <c r="T193" i="5"/>
  <c r="T194" i="5"/>
  <c r="T195" i="5"/>
  <c r="BJ195" i="5" s="1" a="1"/>
  <c r="BJ195" i="5" s="1"/>
  <c r="T196" i="5"/>
  <c r="S199" i="5"/>
  <c r="T192" i="5"/>
  <c r="AB197" i="5"/>
  <c r="CE1424" i="9"/>
  <c r="BX1415" i="9"/>
  <c r="AG1415" i="9"/>
  <c r="BX1417" i="9"/>
  <c r="CA1420" i="9"/>
  <c r="CB1421" i="9"/>
  <c r="BY1418" i="9"/>
  <c r="BZ1419" i="9"/>
  <c r="BW1416" i="9"/>
  <c r="CC1422" i="9"/>
  <c r="CK624" i="9"/>
  <c r="CI622" i="9"/>
  <c r="CG620" i="9"/>
  <c r="CF619" i="9"/>
  <c r="CE618" i="9"/>
  <c r="CD617" i="9"/>
  <c r="CJ623" i="9"/>
  <c r="CH621" i="9"/>
  <c r="CL625" i="9"/>
  <c r="CE616" i="9"/>
  <c r="CM625" i="9" s="1"/>
  <c r="AN616" i="9"/>
  <c r="CL578" i="9"/>
  <c r="CE569" i="9"/>
  <c r="AN569" i="9"/>
  <c r="CF572" i="9"/>
  <c r="CK577" i="9"/>
  <c r="CD570" i="9"/>
  <c r="CG573" i="9"/>
  <c r="CE571" i="9"/>
  <c r="CJ576" i="9"/>
  <c r="CH574" i="9"/>
  <c r="CI575" i="9"/>
  <c r="AK1697" i="9"/>
  <c r="CC1697" i="9" s="1"/>
  <c r="CK1708" i="9"/>
  <c r="CJ1707" i="9"/>
  <c r="CH1705" i="9"/>
  <c r="CF1703" i="9"/>
  <c r="CG1704" i="9"/>
  <c r="CA1698" i="9"/>
  <c r="CD1701" i="9"/>
  <c r="CB1699" i="9"/>
  <c r="CI1706" i="9"/>
  <c r="CC1700" i="9"/>
  <c r="CE1702" i="9"/>
  <c r="F1711" i="9"/>
  <c r="K1710" i="9"/>
  <c r="J1710" i="9"/>
  <c r="L1710" i="9"/>
  <c r="BB1709" i="9"/>
  <c r="AT1709" i="9"/>
  <c r="CL1709" i="9" s="1"/>
  <c r="AL1709" i="9"/>
  <c r="CD1709" i="9" s="1"/>
  <c r="AD1709" i="9"/>
  <c r="BV1709" i="9" s="1"/>
  <c r="BA1709" i="9"/>
  <c r="AS1709" i="9"/>
  <c r="CK1709" i="9" s="1"/>
  <c r="AK1709" i="9"/>
  <c r="CC1709" i="9" s="1"/>
  <c r="AC1709" i="9"/>
  <c r="BU1709" i="9" s="1"/>
  <c r="AZ1709" i="9"/>
  <c r="AR1709" i="9"/>
  <c r="CJ1709" i="9" s="1"/>
  <c r="AJ1709" i="9"/>
  <c r="CB1709" i="9" s="1"/>
  <c r="AB1709" i="9"/>
  <c r="BT1709" i="9" s="1"/>
  <c r="AW1709" i="9"/>
  <c r="AO1709" i="9"/>
  <c r="CG1709" i="9" s="1"/>
  <c r="AG1709" i="9"/>
  <c r="BY1709" i="9" s="1"/>
  <c r="Y1709" i="9"/>
  <c r="BQ1709" i="9" s="1"/>
  <c r="BQ1739" i="9" s="1"/>
  <c r="M41" i="11" s="1"/>
  <c r="AV1709" i="9"/>
  <c r="AU1709" i="9"/>
  <c r="AE1709" i="9"/>
  <c r="BW1709" i="9" s="1"/>
  <c r="AN1709" i="9"/>
  <c r="CF1709" i="9" s="1"/>
  <c r="AM1709" i="9"/>
  <c r="CE1709" i="9" s="1"/>
  <c r="AI1709" i="9"/>
  <c r="CA1709" i="9" s="1"/>
  <c r="AP1709" i="9"/>
  <c r="CH1709" i="9" s="1"/>
  <c r="AH1709" i="9"/>
  <c r="BZ1709" i="9" s="1"/>
  <c r="Z1709" i="9"/>
  <c r="BR1709" i="9" s="1"/>
  <c r="AY1709" i="9"/>
  <c r="AX1709" i="9"/>
  <c r="AQ1709" i="9"/>
  <c r="CI1709" i="9" s="1"/>
  <c r="AF1709" i="9"/>
  <c r="BX1709" i="9" s="1"/>
  <c r="AA1709" i="9"/>
  <c r="BS1709" i="9" s="1"/>
  <c r="L1661" i="9"/>
  <c r="J1661" i="9"/>
  <c r="F1662" i="9"/>
  <c r="K1661" i="9"/>
  <c r="AL1650" i="9"/>
  <c r="CD1650" i="9" s="1"/>
  <c r="CJ1659" i="9"/>
  <c r="CI1658" i="9"/>
  <c r="CH1657" i="9"/>
  <c r="CE1654" i="9"/>
  <c r="CB1651" i="9"/>
  <c r="CC1652" i="9"/>
  <c r="CF1655" i="9"/>
  <c r="CG1656" i="9"/>
  <c r="CD1653" i="9"/>
  <c r="AZ1660" i="9"/>
  <c r="AR1660" i="9"/>
  <c r="CJ1660" i="9" s="1"/>
  <c r="AJ1660" i="9"/>
  <c r="CB1660" i="9" s="1"/>
  <c r="AB1660" i="9"/>
  <c r="BT1660" i="9" s="1"/>
  <c r="AX1660" i="9"/>
  <c r="AP1660" i="9"/>
  <c r="CH1660" i="9" s="1"/>
  <c r="AH1660" i="9"/>
  <c r="BZ1660" i="9" s="1"/>
  <c r="Z1660" i="9"/>
  <c r="BR1660" i="9" s="1"/>
  <c r="AW1660" i="9"/>
  <c r="AO1660" i="9"/>
  <c r="CG1660" i="9" s="1"/>
  <c r="AG1660" i="9"/>
  <c r="BY1660" i="9" s="1"/>
  <c r="Y1660" i="9"/>
  <c r="BQ1660" i="9" s="1"/>
  <c r="AV1660" i="9"/>
  <c r="AN1660" i="9"/>
  <c r="CF1660" i="9" s="1"/>
  <c r="AF1660" i="9"/>
  <c r="BX1660" i="9" s="1"/>
  <c r="X1660" i="9"/>
  <c r="BP1660" i="9" s="1"/>
  <c r="AQ1660" i="9"/>
  <c r="CI1660" i="9" s="1"/>
  <c r="AA1660" i="9"/>
  <c r="BS1660" i="9" s="1"/>
  <c r="BB1660" i="9"/>
  <c r="AL1660" i="9"/>
  <c r="CD1660" i="9" s="1"/>
  <c r="BA1660" i="9"/>
  <c r="AK1660" i="9"/>
  <c r="CC1660" i="9" s="1"/>
  <c r="AY1660" i="9"/>
  <c r="AI1660" i="9"/>
  <c r="CA1660" i="9" s="1"/>
  <c r="AT1660" i="9"/>
  <c r="AD1660" i="9"/>
  <c r="BV1660" i="9" s="1"/>
  <c r="AU1660" i="9"/>
  <c r="AS1660" i="9"/>
  <c r="CK1660" i="9" s="1"/>
  <c r="AM1660" i="9"/>
  <c r="CE1660" i="9" s="1"/>
  <c r="AE1660" i="9"/>
  <c r="BW1660" i="9" s="1"/>
  <c r="AC1660" i="9"/>
  <c r="BU1660" i="9" s="1"/>
  <c r="W1660" i="9"/>
  <c r="BO1660" i="9" s="1"/>
  <c r="BO1692" i="9" s="1"/>
  <c r="K40" i="11" s="1"/>
  <c r="BD515" i="5" s="1" a="1"/>
  <c r="BD515" i="5" s="1"/>
  <c r="L1615" i="9"/>
  <c r="K1615" i="9"/>
  <c r="J1615" i="9"/>
  <c r="F1616" i="9"/>
  <c r="AZ1614" i="9"/>
  <c r="AR1614" i="9"/>
  <c r="CJ1614" i="9" s="1"/>
  <c r="AJ1614" i="9"/>
  <c r="CB1614" i="9" s="1"/>
  <c r="AB1614" i="9"/>
  <c r="BT1614" i="9" s="1"/>
  <c r="AY1614" i="9"/>
  <c r="AQ1614" i="9"/>
  <c r="CI1614" i="9" s="1"/>
  <c r="AI1614" i="9"/>
  <c r="CA1614" i="9" s="1"/>
  <c r="AA1614" i="9"/>
  <c r="BS1614" i="9" s="1"/>
  <c r="AW1614" i="9"/>
  <c r="AO1614" i="9"/>
  <c r="CG1614" i="9" s="1"/>
  <c r="AG1614" i="9"/>
  <c r="BY1614" i="9" s="1"/>
  <c r="Y1614" i="9"/>
  <c r="BQ1614" i="9" s="1"/>
  <c r="AU1614" i="9"/>
  <c r="AM1614" i="9"/>
  <c r="CE1614" i="9" s="1"/>
  <c r="AE1614" i="9"/>
  <c r="BW1614" i="9" s="1"/>
  <c r="BA1614" i="9"/>
  <c r="AK1614" i="9"/>
  <c r="CC1614" i="9" s="1"/>
  <c r="AV1614" i="9"/>
  <c r="AF1614" i="9"/>
  <c r="BX1614" i="9" s="1"/>
  <c r="AT1614" i="9"/>
  <c r="AD1614" i="9"/>
  <c r="BV1614" i="9" s="1"/>
  <c r="AN1614" i="9"/>
  <c r="CF1614" i="9" s="1"/>
  <c r="X1614" i="9"/>
  <c r="BP1614" i="9" s="1"/>
  <c r="BP1645" i="9" s="1"/>
  <c r="L39" i="11" s="1"/>
  <c r="BE532" i="5" s="1" a="1"/>
  <c r="BE532" i="5" s="1"/>
  <c r="AH1614" i="9"/>
  <c r="BZ1614" i="9" s="1"/>
  <c r="Z1614" i="9"/>
  <c r="BR1614" i="9" s="1"/>
  <c r="BB1614" i="9"/>
  <c r="AP1614" i="9"/>
  <c r="CH1614" i="9" s="1"/>
  <c r="AX1614" i="9"/>
  <c r="AS1614" i="9"/>
  <c r="CK1614" i="9" s="1"/>
  <c r="AC1614" i="9"/>
  <c r="BU1614" i="9" s="1"/>
  <c r="AL1614" i="9"/>
  <c r="CD1614" i="9" s="1"/>
  <c r="AK1603" i="9"/>
  <c r="CC1603" i="9" s="1"/>
  <c r="CJ1613" i="9"/>
  <c r="CI1612" i="9"/>
  <c r="CH1611" i="9"/>
  <c r="CF1609" i="9"/>
  <c r="CG1610" i="9"/>
  <c r="CA1604" i="9"/>
  <c r="CB1605" i="9"/>
  <c r="CD1607" i="9"/>
  <c r="CC1606" i="9"/>
  <c r="CE1608" i="9"/>
  <c r="AL1556" i="9"/>
  <c r="CD1556" i="9" s="1"/>
  <c r="CJ1565" i="9"/>
  <c r="CK1566" i="9"/>
  <c r="CH1563" i="9"/>
  <c r="CG1562" i="9"/>
  <c r="CF1561" i="9"/>
  <c r="CI1564" i="9"/>
  <c r="CB1557" i="9"/>
  <c r="CD1559" i="9"/>
  <c r="CC1558" i="9"/>
  <c r="CE1560" i="9"/>
  <c r="J1568" i="9"/>
  <c r="F1569" i="9"/>
  <c r="K1568" i="9"/>
  <c r="L1568" i="9"/>
  <c r="AW1567" i="9"/>
  <c r="AO1567" i="9"/>
  <c r="CG1567" i="9" s="1"/>
  <c r="AG1567" i="9"/>
  <c r="BY1567" i="9" s="1"/>
  <c r="Y1567" i="9"/>
  <c r="BQ1567" i="9" s="1"/>
  <c r="AV1567" i="9"/>
  <c r="AN1567" i="9"/>
  <c r="CF1567" i="9" s="1"/>
  <c r="AF1567" i="9"/>
  <c r="BX1567" i="9" s="1"/>
  <c r="X1567" i="9"/>
  <c r="BP1567" i="9" s="1"/>
  <c r="BP1598" i="9" s="1"/>
  <c r="L38" i="11" s="1"/>
  <c r="BA1567" i="9"/>
  <c r="AS1567" i="9"/>
  <c r="CK1567" i="9" s="1"/>
  <c r="AK1567" i="9"/>
  <c r="CC1567" i="9" s="1"/>
  <c r="AC1567" i="9"/>
  <c r="BU1567" i="9" s="1"/>
  <c r="AR1567" i="9"/>
  <c r="CJ1567" i="9" s="1"/>
  <c r="AE1567" i="9"/>
  <c r="BW1567" i="9" s="1"/>
  <c r="AQ1567" i="9"/>
  <c r="CI1567" i="9" s="1"/>
  <c r="AD1567" i="9"/>
  <c r="BV1567" i="9" s="1"/>
  <c r="AY1567" i="9"/>
  <c r="AL1567" i="9"/>
  <c r="CD1567" i="9" s="1"/>
  <c r="Z1567" i="9"/>
  <c r="BR1567" i="9" s="1"/>
  <c r="AZ1567" i="9"/>
  <c r="AH1567" i="9"/>
  <c r="BZ1567" i="9" s="1"/>
  <c r="AX1567" i="9"/>
  <c r="AB1567" i="9"/>
  <c r="BT1567" i="9" s="1"/>
  <c r="AU1567" i="9"/>
  <c r="AA1567" i="9"/>
  <c r="BS1567" i="9" s="1"/>
  <c r="AT1567" i="9"/>
  <c r="CL1567" i="9" s="1"/>
  <c r="AP1567" i="9"/>
  <c r="CH1567" i="9" s="1"/>
  <c r="AJ1567" i="9"/>
  <c r="CB1567" i="9" s="1"/>
  <c r="BB1567" i="9"/>
  <c r="AI1567" i="9"/>
  <c r="CA1567" i="9" s="1"/>
  <c r="AM1567" i="9"/>
  <c r="CE1567" i="9" s="1"/>
  <c r="J1521" i="9"/>
  <c r="K1521" i="9"/>
  <c r="F1522" i="9"/>
  <c r="L1521" i="9"/>
  <c r="AL1509" i="9"/>
  <c r="CD1509" i="9" s="1"/>
  <c r="CJ1518" i="9"/>
  <c r="CG1515" i="9"/>
  <c r="CE1513" i="9"/>
  <c r="CF1514" i="9"/>
  <c r="CI1517" i="9"/>
  <c r="CC1511" i="9"/>
  <c r="CD1512" i="9"/>
  <c r="CB1510" i="9"/>
  <c r="CK1519" i="9"/>
  <c r="CH1516" i="9"/>
  <c r="BA1520" i="9"/>
  <c r="AS1520" i="9"/>
  <c r="CK1520" i="9" s="1"/>
  <c r="AK1520" i="9"/>
  <c r="CC1520" i="9" s="1"/>
  <c r="AC1520" i="9"/>
  <c r="AZ1520" i="9"/>
  <c r="AR1520" i="9"/>
  <c r="CJ1520" i="9" s="1"/>
  <c r="AJ1520" i="9"/>
  <c r="AB1520" i="9"/>
  <c r="AW1520" i="9"/>
  <c r="AO1520" i="9"/>
  <c r="CG1520" i="9" s="1"/>
  <c r="AG1520" i="9"/>
  <c r="Y1520" i="9"/>
  <c r="AY1520" i="9"/>
  <c r="AM1520" i="9"/>
  <c r="CE1520" i="9" s="1"/>
  <c r="Z1520" i="9"/>
  <c r="AX1520" i="9"/>
  <c r="AL1520" i="9"/>
  <c r="CD1520" i="9" s="1"/>
  <c r="X1520" i="9"/>
  <c r="AQ1520" i="9"/>
  <c r="CI1520" i="9" s="1"/>
  <c r="AE1520" i="9"/>
  <c r="AP1520" i="9"/>
  <c r="CH1520" i="9" s="1"/>
  <c r="AI1520" i="9"/>
  <c r="AH1520" i="9"/>
  <c r="BB1520" i="9"/>
  <c r="AF1520" i="9"/>
  <c r="AT1520" i="9"/>
  <c r="CL1520" i="9" s="1"/>
  <c r="AV1520" i="9"/>
  <c r="AU1520" i="9"/>
  <c r="AN1520" i="9"/>
  <c r="CF1520" i="9" s="1"/>
  <c r="AD1520" i="9"/>
  <c r="AA1520" i="9"/>
  <c r="CI1471" i="9"/>
  <c r="CH1470" i="9"/>
  <c r="CG1469" i="9"/>
  <c r="CF1468" i="9"/>
  <c r="CA1463" i="9"/>
  <c r="CB1464" i="9"/>
  <c r="CE1467" i="9"/>
  <c r="CJ1472" i="9"/>
  <c r="CD1466" i="9"/>
  <c r="CC1465" i="9"/>
  <c r="AW1473" i="9"/>
  <c r="AO1473" i="9"/>
  <c r="CG1473" i="9" s="1"/>
  <c r="AG1473" i="9"/>
  <c r="Y1473" i="9"/>
  <c r="AU1473" i="9"/>
  <c r="AM1473" i="9"/>
  <c r="CE1473" i="9" s="1"/>
  <c r="AE1473" i="9"/>
  <c r="AY1473" i="9"/>
  <c r="AQ1473" i="9"/>
  <c r="CI1473" i="9" s="1"/>
  <c r="AI1473" i="9"/>
  <c r="AA1473" i="9"/>
  <c r="BA1473" i="9"/>
  <c r="AN1473" i="9"/>
  <c r="CF1473" i="9" s="1"/>
  <c r="AB1473" i="9"/>
  <c r="AX1473" i="9"/>
  <c r="AK1473" i="9"/>
  <c r="CC1473" i="9" s="1"/>
  <c r="X1473" i="9"/>
  <c r="AV1473" i="9"/>
  <c r="AJ1473" i="9"/>
  <c r="AS1473" i="9"/>
  <c r="CK1473" i="9" s="1"/>
  <c r="AF1473" i="9"/>
  <c r="BB1473" i="9"/>
  <c r="AP1473" i="9"/>
  <c r="CH1473" i="9" s="1"/>
  <c r="AC1473" i="9"/>
  <c r="AH1473" i="9"/>
  <c r="Z1473" i="9"/>
  <c r="AZ1473" i="9"/>
  <c r="AT1473" i="9"/>
  <c r="AR1473" i="9"/>
  <c r="CJ1473" i="9" s="1"/>
  <c r="AL1473" i="9"/>
  <c r="CD1473" i="9" s="1"/>
  <c r="AD1473" i="9"/>
  <c r="J1474" i="9"/>
  <c r="L1474" i="9"/>
  <c r="F1475" i="9"/>
  <c r="K1474" i="9"/>
  <c r="AK1462" i="9"/>
  <c r="CC1462" i="9" s="1"/>
  <c r="AU1425" i="9"/>
  <c r="AM1425" i="9"/>
  <c r="CE1425" i="9" s="1"/>
  <c r="AE1425" i="9"/>
  <c r="W1425" i="9"/>
  <c r="AZ1425" i="9"/>
  <c r="AR1425" i="9"/>
  <c r="AJ1425" i="9"/>
  <c r="CB1425" i="9" s="1"/>
  <c r="AB1425" i="9"/>
  <c r="AY1425" i="9"/>
  <c r="AQ1425" i="9"/>
  <c r="AI1425" i="9"/>
  <c r="AA1425" i="9"/>
  <c r="AX1425" i="9"/>
  <c r="AP1425" i="9"/>
  <c r="AH1425" i="9"/>
  <c r="Z1425" i="9"/>
  <c r="AT1425" i="9"/>
  <c r="AD1425" i="9"/>
  <c r="AO1425" i="9"/>
  <c r="Y1425" i="9"/>
  <c r="BB1425" i="9"/>
  <c r="AL1425" i="9"/>
  <c r="CD1425" i="9" s="1"/>
  <c r="BA1425" i="9"/>
  <c r="AK1425" i="9"/>
  <c r="CC1425" i="9" s="1"/>
  <c r="AF1425" i="9"/>
  <c r="AC1425" i="9"/>
  <c r="X1425" i="9"/>
  <c r="AV1425" i="9"/>
  <c r="AN1425" i="9"/>
  <c r="CF1425" i="9" s="1"/>
  <c r="AG1425" i="9"/>
  <c r="AS1425" i="9"/>
  <c r="AW1425" i="9"/>
  <c r="L1426" i="9"/>
  <c r="F1427" i="9"/>
  <c r="K1426" i="9"/>
  <c r="J1426" i="9"/>
  <c r="K1294" i="1"/>
  <c r="L1291" i="1"/>
  <c r="J1260" i="1"/>
  <c r="K1257" i="1"/>
  <c r="J1226" i="1"/>
  <c r="K1223" i="1"/>
  <c r="K1192" i="1"/>
  <c r="L1189" i="1"/>
  <c r="K1158" i="1"/>
  <c r="L1155" i="1"/>
  <c r="J627" i="9"/>
  <c r="K627" i="9"/>
  <c r="L627" i="9"/>
  <c r="F628" i="9"/>
  <c r="BB626" i="9"/>
  <c r="AT626" i="9"/>
  <c r="CL626" i="9" s="1"/>
  <c r="AL626" i="9"/>
  <c r="CD626" i="9" s="1"/>
  <c r="AD626" i="9"/>
  <c r="BV626" i="9" s="1"/>
  <c r="AZ626" i="9"/>
  <c r="AR626" i="9"/>
  <c r="CJ626" i="9" s="1"/>
  <c r="AJ626" i="9"/>
  <c r="CB626" i="9" s="1"/>
  <c r="AB626" i="9"/>
  <c r="BT626" i="9" s="1"/>
  <c r="AY626" i="9"/>
  <c r="AQ626" i="9"/>
  <c r="CI626" i="9" s="1"/>
  <c r="AI626" i="9"/>
  <c r="CA626" i="9" s="1"/>
  <c r="AA626" i="9"/>
  <c r="BS626" i="9" s="1"/>
  <c r="AW626" i="9"/>
  <c r="AO626" i="9"/>
  <c r="CG626" i="9" s="1"/>
  <c r="AG626" i="9"/>
  <c r="BY626" i="9" s="1"/>
  <c r="Y626" i="9"/>
  <c r="BQ626" i="9" s="1"/>
  <c r="AX626" i="9"/>
  <c r="AH626" i="9"/>
  <c r="BZ626" i="9" s="1"/>
  <c r="AU626" i="9"/>
  <c r="CM626" i="9" s="1"/>
  <c r="AE626" i="9"/>
  <c r="BW626" i="9" s="1"/>
  <c r="AS626" i="9"/>
  <c r="CK626" i="9" s="1"/>
  <c r="AC626" i="9"/>
  <c r="BU626" i="9" s="1"/>
  <c r="AP626" i="9"/>
  <c r="CH626" i="9" s="1"/>
  <c r="Z626" i="9"/>
  <c r="BR626" i="9" s="1"/>
  <c r="AM626" i="9"/>
  <c r="CE626" i="9" s="1"/>
  <c r="W626" i="9"/>
  <c r="BO626" i="9" s="1"/>
  <c r="BO658" i="9" s="1"/>
  <c r="K18" i="11" s="1"/>
  <c r="BD312" i="5" s="1" a="1"/>
  <c r="BD312" i="5" s="1"/>
  <c r="X626" i="9"/>
  <c r="BP626" i="9" s="1"/>
  <c r="BA626" i="9"/>
  <c r="AN626" i="9"/>
  <c r="CF626" i="9" s="1"/>
  <c r="AV626" i="9"/>
  <c r="CN626" i="9" s="1"/>
  <c r="AK626" i="9"/>
  <c r="CC626" i="9" s="1"/>
  <c r="AF626" i="9"/>
  <c r="BX626" i="9" s="1"/>
  <c r="BB579" i="9"/>
  <c r="AT579" i="9"/>
  <c r="CL579" i="9" s="1"/>
  <c r="AL579" i="9"/>
  <c r="CD579" i="9" s="1"/>
  <c r="AD579" i="9"/>
  <c r="BV579" i="9" s="1"/>
  <c r="AZ579" i="9"/>
  <c r="AR579" i="9"/>
  <c r="CJ579" i="9" s="1"/>
  <c r="AJ579" i="9"/>
  <c r="CB579" i="9" s="1"/>
  <c r="AB579" i="9"/>
  <c r="BT579" i="9" s="1"/>
  <c r="AY579" i="9"/>
  <c r="AQ579" i="9"/>
  <c r="CI579" i="9" s="1"/>
  <c r="AI579" i="9"/>
  <c r="CA579" i="9" s="1"/>
  <c r="AA579" i="9"/>
  <c r="BS579" i="9" s="1"/>
  <c r="AV579" i="9"/>
  <c r="AN579" i="9"/>
  <c r="CF579" i="9" s="1"/>
  <c r="AF579" i="9"/>
  <c r="BX579" i="9" s="1"/>
  <c r="X579" i="9"/>
  <c r="BP579" i="9" s="1"/>
  <c r="BA579" i="9"/>
  <c r="AK579" i="9"/>
  <c r="CC579" i="9" s="1"/>
  <c r="AW579" i="9"/>
  <c r="AG579" i="9"/>
  <c r="BY579" i="9" s="1"/>
  <c r="AU579" i="9"/>
  <c r="CM579" i="9" s="1"/>
  <c r="AE579" i="9"/>
  <c r="BW579" i="9" s="1"/>
  <c r="AO579" i="9"/>
  <c r="CG579" i="9" s="1"/>
  <c r="Y579" i="9"/>
  <c r="BQ579" i="9" s="1"/>
  <c r="AH579" i="9"/>
  <c r="BZ579" i="9" s="1"/>
  <c r="AC579" i="9"/>
  <c r="BU579" i="9" s="1"/>
  <c r="Z579" i="9"/>
  <c r="BR579" i="9" s="1"/>
  <c r="W579" i="9"/>
  <c r="BO579" i="9" s="1"/>
  <c r="BO611" i="9" s="1"/>
  <c r="K17" i="11" s="1"/>
  <c r="AS579" i="9"/>
  <c r="CK579" i="9" s="1"/>
  <c r="AX579" i="9"/>
  <c r="AP579" i="9"/>
  <c r="CH579" i="9" s="1"/>
  <c r="AM579" i="9"/>
  <c r="CE579" i="9" s="1"/>
  <c r="L580" i="9"/>
  <c r="F581" i="9"/>
  <c r="K580" i="9"/>
  <c r="J580" i="9"/>
  <c r="AP522" i="9"/>
  <c r="CM530" i="9"/>
  <c r="CK528" i="9"/>
  <c r="CI526" i="9"/>
  <c r="CL529" i="9"/>
  <c r="CN531" i="9"/>
  <c r="CJ527" i="9"/>
  <c r="CH525" i="9"/>
  <c r="CG524" i="9"/>
  <c r="CF523" i="9"/>
  <c r="L533" i="9"/>
  <c r="J533" i="9"/>
  <c r="F534" i="9"/>
  <c r="K533" i="9"/>
  <c r="BB532" i="9"/>
  <c r="AT532" i="9"/>
  <c r="CL532" i="9" s="1"/>
  <c r="AL532" i="9"/>
  <c r="CD532" i="9" s="1"/>
  <c r="AD532" i="9"/>
  <c r="BV532" i="9" s="1"/>
  <c r="BA532" i="9"/>
  <c r="AS532" i="9"/>
  <c r="CK532" i="9" s="1"/>
  <c r="AK532" i="9"/>
  <c r="CC532" i="9" s="1"/>
  <c r="AC532" i="9"/>
  <c r="BU532" i="9" s="1"/>
  <c r="AZ532" i="9"/>
  <c r="AR532" i="9"/>
  <c r="CJ532" i="9" s="1"/>
  <c r="AJ532" i="9"/>
  <c r="CB532" i="9" s="1"/>
  <c r="AB532" i="9"/>
  <c r="BT532" i="9" s="1"/>
  <c r="AW532" i="9"/>
  <c r="CO532" i="9" s="1"/>
  <c r="AO532" i="9"/>
  <c r="CG532" i="9" s="1"/>
  <c r="AG532" i="9"/>
  <c r="BY532" i="9" s="1"/>
  <c r="Y532" i="9"/>
  <c r="BQ532" i="9" s="1"/>
  <c r="AY532" i="9"/>
  <c r="AI532" i="9"/>
  <c r="CA532" i="9" s="1"/>
  <c r="AX532" i="9"/>
  <c r="AH532" i="9"/>
  <c r="BZ532" i="9" s="1"/>
  <c r="AV532" i="9"/>
  <c r="CN532" i="9" s="1"/>
  <c r="AF532" i="9"/>
  <c r="BX532" i="9" s="1"/>
  <c r="AU532" i="9"/>
  <c r="CM532" i="9" s="1"/>
  <c r="AE532" i="9"/>
  <c r="BW532" i="9" s="1"/>
  <c r="AP532" i="9"/>
  <c r="CH532" i="9" s="1"/>
  <c r="Z532" i="9"/>
  <c r="BR532" i="9" s="1"/>
  <c r="AM532" i="9"/>
  <c r="CE532" i="9" s="1"/>
  <c r="AA532" i="9"/>
  <c r="BS532" i="9" s="1"/>
  <c r="X532" i="9"/>
  <c r="BP532" i="9" s="1"/>
  <c r="W532" i="9"/>
  <c r="BO532" i="9" s="1"/>
  <c r="BO564" i="9" s="1"/>
  <c r="K16" i="11" s="1"/>
  <c r="AN532" i="9"/>
  <c r="CF532" i="9" s="1"/>
  <c r="AQ532" i="9"/>
  <c r="CI532" i="9" s="1"/>
  <c r="F488" i="9"/>
  <c r="J487" i="9"/>
  <c r="L487" i="9"/>
  <c r="K487" i="9"/>
  <c r="AW486" i="9"/>
  <c r="AO486" i="9"/>
  <c r="CG486" i="9" s="1"/>
  <c r="AG486" i="9"/>
  <c r="BY486" i="9" s="1"/>
  <c r="Y486" i="9"/>
  <c r="BQ486" i="9" s="1"/>
  <c r="AV486" i="9"/>
  <c r="CN486" i="9" s="1"/>
  <c r="AN486" i="9"/>
  <c r="CF486" i="9" s="1"/>
  <c r="AF486" i="9"/>
  <c r="BX486" i="9" s="1"/>
  <c r="X486" i="9"/>
  <c r="BP486" i="9" s="1"/>
  <c r="BP517" i="9" s="1"/>
  <c r="L15" i="11" s="1"/>
  <c r="BA486" i="9"/>
  <c r="AS486" i="9"/>
  <c r="CK486" i="9" s="1"/>
  <c r="AK486" i="9"/>
  <c r="CC486" i="9" s="1"/>
  <c r="AC486" i="9"/>
  <c r="BU486" i="9" s="1"/>
  <c r="AZ486" i="9"/>
  <c r="AM486" i="9"/>
  <c r="CE486" i="9" s="1"/>
  <c r="AA486" i="9"/>
  <c r="BS486" i="9" s="1"/>
  <c r="AU486" i="9"/>
  <c r="CM486" i="9" s="1"/>
  <c r="AI486" i="9"/>
  <c r="CA486" i="9" s="1"/>
  <c r="AT486" i="9"/>
  <c r="CL486" i="9" s="1"/>
  <c r="AH486" i="9"/>
  <c r="BZ486" i="9" s="1"/>
  <c r="AR486" i="9"/>
  <c r="CJ486" i="9" s="1"/>
  <c r="AE486" i="9"/>
  <c r="BW486" i="9" s="1"/>
  <c r="BB486" i="9"/>
  <c r="AP486" i="9"/>
  <c r="CH486" i="9" s="1"/>
  <c r="AB486" i="9"/>
  <c r="BT486" i="9" s="1"/>
  <c r="AJ486" i="9"/>
  <c r="CB486" i="9" s="1"/>
  <c r="AD486" i="9"/>
  <c r="BV486" i="9" s="1"/>
  <c r="AY486" i="9"/>
  <c r="AX486" i="9"/>
  <c r="AQ486" i="9"/>
  <c r="CI486" i="9" s="1"/>
  <c r="AL486" i="9"/>
  <c r="CD486" i="9" s="1"/>
  <c r="Z486" i="9"/>
  <c r="BR486" i="9" s="1"/>
  <c r="AO475" i="9"/>
  <c r="CO486" i="9"/>
  <c r="CK482" i="9"/>
  <c r="CI480" i="9"/>
  <c r="CF477" i="9"/>
  <c r="CN485" i="9"/>
  <c r="CM484" i="9"/>
  <c r="CJ481" i="9"/>
  <c r="CE476" i="9"/>
  <c r="CL483" i="9"/>
  <c r="CH479" i="9"/>
  <c r="CG478" i="9"/>
  <c r="AP428" i="9"/>
  <c r="CQ440" i="9"/>
  <c r="CP439" i="9"/>
  <c r="CN437" i="9"/>
  <c r="CJ433" i="9"/>
  <c r="CF429" i="9"/>
  <c r="CO438" i="9"/>
  <c r="CM436" i="9"/>
  <c r="CK434" i="9"/>
  <c r="CI432" i="9"/>
  <c r="CG430" i="9"/>
  <c r="CL435" i="9"/>
  <c r="CH431" i="9"/>
  <c r="L441" i="9"/>
  <c r="K441" i="9"/>
  <c r="J441" i="9"/>
  <c r="F442" i="9"/>
  <c r="AX440" i="9"/>
  <c r="CP440" i="9" s="1"/>
  <c r="AP440" i="9"/>
  <c r="CH440" i="9" s="1"/>
  <c r="AH440" i="9"/>
  <c r="BZ440" i="9" s="1"/>
  <c r="Z440" i="9"/>
  <c r="BR440" i="9" s="1"/>
  <c r="BB440" i="9"/>
  <c r="AT440" i="9"/>
  <c r="CL440" i="9" s="1"/>
  <c r="AL440" i="9"/>
  <c r="CD440" i="9" s="1"/>
  <c r="AD440" i="9"/>
  <c r="BV440" i="9" s="1"/>
  <c r="AW440" i="9"/>
  <c r="CO440" i="9" s="1"/>
  <c r="AM440" i="9"/>
  <c r="CE440" i="9" s="1"/>
  <c r="AB440" i="9"/>
  <c r="BT440" i="9" s="1"/>
  <c r="AU440" i="9"/>
  <c r="CM440" i="9" s="1"/>
  <c r="AJ440" i="9"/>
  <c r="CB440" i="9" s="1"/>
  <c r="Y440" i="9"/>
  <c r="BQ440" i="9" s="1"/>
  <c r="BQ470" i="9" s="1"/>
  <c r="M14" i="11" s="1"/>
  <c r="BF243" i="5" s="1" a="1"/>
  <c r="BF243" i="5" s="1"/>
  <c r="AS440" i="9"/>
  <c r="CK440" i="9" s="1"/>
  <c r="AI440" i="9"/>
  <c r="CA440" i="9" s="1"/>
  <c r="AR440" i="9"/>
  <c r="CJ440" i="9" s="1"/>
  <c r="AG440" i="9"/>
  <c r="BY440" i="9" s="1"/>
  <c r="AZ440" i="9"/>
  <c r="AO440" i="9"/>
  <c r="CG440" i="9" s="1"/>
  <c r="AE440" i="9"/>
  <c r="BW440" i="9" s="1"/>
  <c r="AC440" i="9"/>
  <c r="BU440" i="9" s="1"/>
  <c r="AY440" i="9"/>
  <c r="AV440" i="9"/>
  <c r="CN440" i="9" s="1"/>
  <c r="AQ440" i="9"/>
  <c r="CI440" i="9" s="1"/>
  <c r="AK440" i="9"/>
  <c r="CC440" i="9" s="1"/>
  <c r="AF440" i="9"/>
  <c r="BX440" i="9" s="1"/>
  <c r="BA440" i="9"/>
  <c r="AN440" i="9"/>
  <c r="CF440" i="9" s="1"/>
  <c r="AA440" i="9"/>
  <c r="BS440" i="9" s="1"/>
  <c r="CF382" i="9"/>
  <c r="CG383" i="9"/>
  <c r="CH384" i="9"/>
  <c r="CI385" i="9"/>
  <c r="CJ386" i="9"/>
  <c r="CK387" i="9"/>
  <c r="CL388" i="9"/>
  <c r="CM389" i="9"/>
  <c r="CN390" i="9"/>
  <c r="CG381" i="9"/>
  <c r="AP381" i="9"/>
  <c r="BB391" i="9"/>
  <c r="AT391" i="9"/>
  <c r="CL391" i="9" s="1"/>
  <c r="AL391" i="9"/>
  <c r="CD391" i="9" s="1"/>
  <c r="AD391" i="9"/>
  <c r="BV391" i="9" s="1"/>
  <c r="BA391" i="9"/>
  <c r="AS391" i="9"/>
  <c r="CK391" i="9" s="1"/>
  <c r="AK391" i="9"/>
  <c r="CC391" i="9" s="1"/>
  <c r="AC391" i="9"/>
  <c r="BU391" i="9" s="1"/>
  <c r="AZ391" i="9"/>
  <c r="AR391" i="9"/>
  <c r="CJ391" i="9" s="1"/>
  <c r="AJ391" i="9"/>
  <c r="CB391" i="9" s="1"/>
  <c r="AB391" i="9"/>
  <c r="BT391" i="9" s="1"/>
  <c r="AY391" i="9"/>
  <c r="AQ391" i="9"/>
  <c r="CI391" i="9" s="1"/>
  <c r="AI391" i="9"/>
  <c r="CA391" i="9" s="1"/>
  <c r="AA391" i="9"/>
  <c r="BS391" i="9" s="1"/>
  <c r="AX391" i="9"/>
  <c r="AH391" i="9"/>
  <c r="BZ391" i="9" s="1"/>
  <c r="AW391" i="9"/>
  <c r="CO391" i="9" s="1"/>
  <c r="AG391" i="9"/>
  <c r="BY391" i="9" s="1"/>
  <c r="AV391" i="9"/>
  <c r="CN391" i="9" s="1"/>
  <c r="AF391" i="9"/>
  <c r="BX391" i="9" s="1"/>
  <c r="AU391" i="9"/>
  <c r="CM391" i="9" s="1"/>
  <c r="AE391" i="9"/>
  <c r="BW391" i="9" s="1"/>
  <c r="AN391" i="9"/>
  <c r="CF391" i="9" s="1"/>
  <c r="AP391" i="9"/>
  <c r="CH391" i="9" s="1"/>
  <c r="AM391" i="9"/>
  <c r="CE391" i="9" s="1"/>
  <c r="Z391" i="9"/>
  <c r="BR391" i="9" s="1"/>
  <c r="Y391" i="9"/>
  <c r="BQ391" i="9" s="1"/>
  <c r="X391" i="9"/>
  <c r="BP391" i="9" s="1"/>
  <c r="W391" i="9"/>
  <c r="BO391" i="9" s="1"/>
  <c r="BO423" i="9" s="1"/>
  <c r="K13" i="11" s="1"/>
  <c r="BD260" i="5" s="1" a="1"/>
  <c r="BD260" i="5" s="1"/>
  <c r="AO391" i="9"/>
  <c r="CG391" i="9" s="1"/>
  <c r="L392" i="9"/>
  <c r="F393" i="9"/>
  <c r="K392" i="9"/>
  <c r="J392" i="9"/>
  <c r="K478" i="1"/>
  <c r="L475" i="1"/>
  <c r="K444" i="1"/>
  <c r="L441" i="1"/>
  <c r="J410" i="1"/>
  <c r="K407" i="1"/>
  <c r="J376" i="1"/>
  <c r="K373" i="1"/>
  <c r="J342" i="1"/>
  <c r="K339" i="1"/>
  <c r="K308" i="1"/>
  <c r="L305" i="1"/>
  <c r="AI1368" i="9"/>
  <c r="AU1377" i="9"/>
  <c r="AM1377" i="9"/>
  <c r="AE1377" i="9"/>
  <c r="W1377" i="9"/>
  <c r="BB1377" i="9"/>
  <c r="AT1377" i="9"/>
  <c r="AL1377" i="9"/>
  <c r="AD1377" i="9"/>
  <c r="V1377" i="9"/>
  <c r="BA1377" i="9"/>
  <c r="AS1377" i="9"/>
  <c r="AK1377" i="9"/>
  <c r="AC1377" i="9"/>
  <c r="AZ1377" i="9"/>
  <c r="AR1377" i="9"/>
  <c r="AJ1377" i="9"/>
  <c r="AB1377" i="9"/>
  <c r="AX1377" i="9"/>
  <c r="AP1377" i="9"/>
  <c r="AH1377" i="9"/>
  <c r="Z1377" i="9"/>
  <c r="AQ1377" i="9"/>
  <c r="X1377" i="9"/>
  <c r="AA1377" i="9"/>
  <c r="AO1377" i="9"/>
  <c r="AW1377" i="9"/>
  <c r="AN1377" i="9"/>
  <c r="AI1377" i="9"/>
  <c r="AG1377" i="9"/>
  <c r="AY1377" i="9"/>
  <c r="AF1377" i="9"/>
  <c r="AV1377" i="9"/>
  <c r="Y1377" i="9"/>
  <c r="L1378" i="9"/>
  <c r="K1378" i="9"/>
  <c r="F1379" i="9"/>
  <c r="J1378" i="9"/>
  <c r="AV1188" i="9"/>
  <c r="AN1188" i="9"/>
  <c r="AF1188" i="9"/>
  <c r="BX1188" i="9" s="1"/>
  <c r="X1188" i="9"/>
  <c r="BP1188" i="9" s="1"/>
  <c r="AU1188" i="9"/>
  <c r="AM1188" i="9"/>
  <c r="AE1188" i="9"/>
  <c r="BW1188" i="9" s="1"/>
  <c r="W1188" i="9"/>
  <c r="BO1188" i="9" s="1"/>
  <c r="BB1188" i="9"/>
  <c r="AT1188" i="9"/>
  <c r="AL1188" i="9"/>
  <c r="CD1188" i="9" s="1"/>
  <c r="AD1188" i="9"/>
  <c r="BV1188" i="9" s="1"/>
  <c r="V1188" i="9"/>
  <c r="BN1188" i="9" s="1"/>
  <c r="BA1188" i="9"/>
  <c r="AS1188" i="9"/>
  <c r="AK1188" i="9"/>
  <c r="CC1188" i="9" s="1"/>
  <c r="AC1188" i="9"/>
  <c r="BU1188" i="9" s="1"/>
  <c r="U1188" i="9"/>
  <c r="BM1188" i="9" s="1"/>
  <c r="BM1222" i="9" s="1"/>
  <c r="I30" i="11" s="1"/>
  <c r="AY1188" i="9"/>
  <c r="AQ1188" i="9"/>
  <c r="AI1188" i="9"/>
  <c r="CA1188" i="9" s="1"/>
  <c r="AA1188" i="9"/>
  <c r="BS1188" i="9" s="1"/>
  <c r="AZ1188" i="9"/>
  <c r="AG1188" i="9"/>
  <c r="BY1188" i="9" s="1"/>
  <c r="AH1188" i="9"/>
  <c r="BZ1188" i="9" s="1"/>
  <c r="AX1188" i="9"/>
  <c r="AB1188" i="9"/>
  <c r="BT1188" i="9" s="1"/>
  <c r="AW1188" i="9"/>
  <c r="Z1188" i="9"/>
  <c r="BR1188" i="9" s="1"/>
  <c r="AR1188" i="9"/>
  <c r="Y1188" i="9"/>
  <c r="BQ1188" i="9" s="1"/>
  <c r="AP1188" i="9"/>
  <c r="AO1188" i="9"/>
  <c r="AJ1188" i="9"/>
  <c r="CB1188" i="9" s="1"/>
  <c r="AG1180" i="9"/>
  <c r="BY1180" i="9" s="1"/>
  <c r="F1190" i="9"/>
  <c r="L1189" i="9"/>
  <c r="K1189" i="9"/>
  <c r="J1189" i="9"/>
  <c r="CB1186" i="9"/>
  <c r="BZ1184" i="9"/>
  <c r="CC1187" i="9"/>
  <c r="CA1185" i="9"/>
  <c r="BX1182" i="9"/>
  <c r="BY1183" i="9"/>
  <c r="BW1181" i="9"/>
  <c r="J883" i="1"/>
  <c r="I886" i="1"/>
  <c r="CF999" i="9"/>
  <c r="CG1000" i="9"/>
  <c r="CE998" i="9"/>
  <c r="BZ993" i="9"/>
  <c r="CA994" i="9"/>
  <c r="CB995" i="9"/>
  <c r="CC996" i="9"/>
  <c r="CD997" i="9"/>
  <c r="AJ992" i="9"/>
  <c r="CB992" i="9" s="1"/>
  <c r="L1002" i="9"/>
  <c r="K1002" i="9"/>
  <c r="F1003" i="9"/>
  <c r="J1002" i="9"/>
  <c r="AU1001" i="9"/>
  <c r="AM1001" i="9"/>
  <c r="CE1001" i="9" s="1"/>
  <c r="AE1001" i="9"/>
  <c r="BW1001" i="9" s="1"/>
  <c r="W1001" i="9"/>
  <c r="BO1001" i="9" s="1"/>
  <c r="BB1001" i="9"/>
  <c r="AT1001" i="9"/>
  <c r="AL1001" i="9"/>
  <c r="CD1001" i="9" s="1"/>
  <c r="AD1001" i="9"/>
  <c r="BV1001" i="9" s="1"/>
  <c r="V1001" i="9"/>
  <c r="BN1001" i="9" s="1"/>
  <c r="BN1034" i="9" s="1"/>
  <c r="J26" i="11" s="1"/>
  <c r="BC313" i="5" s="1" a="1"/>
  <c r="BC313" i="5" s="1"/>
  <c r="BA1001" i="9"/>
  <c r="AS1001" i="9"/>
  <c r="AK1001" i="9"/>
  <c r="CC1001" i="9" s="1"/>
  <c r="AC1001" i="9"/>
  <c r="BU1001" i="9" s="1"/>
  <c r="AZ1001" i="9"/>
  <c r="AR1001" i="9"/>
  <c r="AJ1001" i="9"/>
  <c r="CB1001" i="9" s="1"/>
  <c r="AB1001" i="9"/>
  <c r="BT1001" i="9" s="1"/>
  <c r="AX1001" i="9"/>
  <c r="AP1001" i="9"/>
  <c r="CH1001" i="9" s="1"/>
  <c r="AH1001" i="9"/>
  <c r="BZ1001" i="9" s="1"/>
  <c r="Z1001" i="9"/>
  <c r="BR1001" i="9" s="1"/>
  <c r="AO1001" i="9"/>
  <c r="CG1001" i="9" s="1"/>
  <c r="AN1001" i="9"/>
  <c r="CF1001" i="9" s="1"/>
  <c r="AI1001" i="9"/>
  <c r="CA1001" i="9" s="1"/>
  <c r="AG1001" i="9"/>
  <c r="BY1001" i="9" s="1"/>
  <c r="AY1001" i="9"/>
  <c r="AF1001" i="9"/>
  <c r="BX1001" i="9" s="1"/>
  <c r="AW1001" i="9"/>
  <c r="AA1001" i="9"/>
  <c r="BS1001" i="9" s="1"/>
  <c r="Y1001" i="9"/>
  <c r="BQ1001" i="9" s="1"/>
  <c r="AQ1001" i="9"/>
  <c r="X1001" i="9"/>
  <c r="BP1001" i="9" s="1"/>
  <c r="AV1001" i="9"/>
  <c r="J747" i="1"/>
  <c r="I750" i="1"/>
  <c r="CF809" i="9"/>
  <c r="CI812" i="9"/>
  <c r="CG810" i="9"/>
  <c r="CE808" i="9"/>
  <c r="CH811" i="9"/>
  <c r="CD807" i="9"/>
  <c r="CB805" i="9"/>
  <c r="CC806" i="9"/>
  <c r="L814" i="9"/>
  <c r="F815" i="9"/>
  <c r="K814" i="9"/>
  <c r="J814" i="9"/>
  <c r="BB813" i="9"/>
  <c r="AT813" i="9"/>
  <c r="AL813" i="9"/>
  <c r="CD813" i="9" s="1"/>
  <c r="AD813" i="9"/>
  <c r="BV813" i="9" s="1"/>
  <c r="V813" i="9"/>
  <c r="BN813" i="9" s="1"/>
  <c r="BN846" i="9" s="1"/>
  <c r="J22" i="11" s="1"/>
  <c r="BA813" i="9"/>
  <c r="AS813" i="9"/>
  <c r="AK813" i="9"/>
  <c r="CC813" i="9" s="1"/>
  <c r="AC813" i="9"/>
  <c r="BU813" i="9" s="1"/>
  <c r="AZ813" i="9"/>
  <c r="AR813" i="9"/>
  <c r="CJ813" i="9" s="1"/>
  <c r="AJ813" i="9"/>
  <c r="CB813" i="9" s="1"/>
  <c r="AB813" i="9"/>
  <c r="BT813" i="9" s="1"/>
  <c r="AY813" i="9"/>
  <c r="AQ813" i="9"/>
  <c r="CI813" i="9" s="1"/>
  <c r="AI813" i="9"/>
  <c r="CA813" i="9" s="1"/>
  <c r="AA813" i="9"/>
  <c r="BS813" i="9" s="1"/>
  <c r="AW813" i="9"/>
  <c r="AO813" i="9"/>
  <c r="CG813" i="9" s="1"/>
  <c r="AG813" i="9"/>
  <c r="BY813" i="9" s="1"/>
  <c r="Y813" i="9"/>
  <c r="BQ813" i="9" s="1"/>
  <c r="AM813" i="9"/>
  <c r="CE813" i="9" s="1"/>
  <c r="AP813" i="9"/>
  <c r="CH813" i="9" s="1"/>
  <c r="AH813" i="9"/>
  <c r="BZ813" i="9" s="1"/>
  <c r="W813" i="9"/>
  <c r="BO813" i="9" s="1"/>
  <c r="AF813" i="9"/>
  <c r="BX813" i="9" s="1"/>
  <c r="AX813" i="9"/>
  <c r="AE813" i="9"/>
  <c r="BW813" i="9" s="1"/>
  <c r="AV813" i="9"/>
  <c r="Z813" i="9"/>
  <c r="BR813" i="9" s="1"/>
  <c r="AU813" i="9"/>
  <c r="X813" i="9"/>
  <c r="BP813" i="9" s="1"/>
  <c r="AN813" i="9"/>
  <c r="CF813" i="9" s="1"/>
  <c r="AL804" i="9"/>
  <c r="CD804" i="9" s="1"/>
  <c r="I611" i="1"/>
  <c r="H614" i="1"/>
  <c r="F344" i="9"/>
  <c r="L343" i="9"/>
  <c r="J343" i="9"/>
  <c r="K343" i="9"/>
  <c r="BA334" i="9"/>
  <c r="CS334" i="9" s="1"/>
  <c r="CS337" i="9"/>
  <c r="CT338" i="9"/>
  <c r="CQ335" i="9"/>
  <c r="CR336" i="9"/>
  <c r="AW342" i="9"/>
  <c r="CO342" i="9" s="1"/>
  <c r="AO342" i="9"/>
  <c r="CG342" i="9" s="1"/>
  <c r="AG342" i="9"/>
  <c r="BY342" i="9" s="1"/>
  <c r="Y342" i="9"/>
  <c r="BQ342" i="9" s="1"/>
  <c r="AV342" i="9"/>
  <c r="CN342" i="9" s="1"/>
  <c r="AN342" i="9"/>
  <c r="CF342" i="9" s="1"/>
  <c r="AF342" i="9"/>
  <c r="BX342" i="9" s="1"/>
  <c r="X342" i="9"/>
  <c r="BP342" i="9" s="1"/>
  <c r="AU342" i="9"/>
  <c r="CM342" i="9" s="1"/>
  <c r="AM342" i="9"/>
  <c r="CE342" i="9" s="1"/>
  <c r="AE342" i="9"/>
  <c r="BW342" i="9" s="1"/>
  <c r="W342" i="9"/>
  <c r="BO342" i="9" s="1"/>
  <c r="BB342" i="9"/>
  <c r="CT342" i="9" s="1"/>
  <c r="AT342" i="9"/>
  <c r="CL342" i="9" s="1"/>
  <c r="AL342" i="9"/>
  <c r="CD342" i="9" s="1"/>
  <c r="AD342" i="9"/>
  <c r="BV342" i="9" s="1"/>
  <c r="V342" i="9"/>
  <c r="BN342" i="9" s="1"/>
  <c r="AZ342" i="9"/>
  <c r="CR342" i="9" s="1"/>
  <c r="AR342" i="9"/>
  <c r="CJ342" i="9" s="1"/>
  <c r="AJ342" i="9"/>
  <c r="CB342" i="9" s="1"/>
  <c r="AB342" i="9"/>
  <c r="BT342" i="9" s="1"/>
  <c r="AS342" i="9"/>
  <c r="CK342" i="9" s="1"/>
  <c r="Z342" i="9"/>
  <c r="BR342" i="9" s="1"/>
  <c r="AY342" i="9"/>
  <c r="CQ342" i="9" s="1"/>
  <c r="AQ342" i="9"/>
  <c r="CI342" i="9" s="1"/>
  <c r="U342" i="9"/>
  <c r="BM342" i="9" s="1"/>
  <c r="BM376" i="9" s="1"/>
  <c r="I12" i="11" s="1"/>
  <c r="AP342" i="9"/>
  <c r="CH342" i="9" s="1"/>
  <c r="AK342" i="9"/>
  <c r="CC342" i="9" s="1"/>
  <c r="AI342" i="9"/>
  <c r="CA342" i="9" s="1"/>
  <c r="AC342" i="9"/>
  <c r="BU342" i="9" s="1"/>
  <c r="BA342" i="9"/>
  <c r="CS342" i="9" s="1"/>
  <c r="AH342" i="9"/>
  <c r="BZ342" i="9" s="1"/>
  <c r="AX342" i="9"/>
  <c r="CP342" i="9" s="1"/>
  <c r="AA342" i="9"/>
  <c r="BS342" i="9" s="1"/>
  <c r="I274" i="1"/>
  <c r="J271" i="1"/>
  <c r="AS146" i="9"/>
  <c r="CK146" i="9" s="1"/>
  <c r="CO153" i="9"/>
  <c r="CK149" i="9"/>
  <c r="CM151" i="9"/>
  <c r="CN152" i="9"/>
  <c r="CI147" i="9"/>
  <c r="CJ148" i="9"/>
  <c r="CL150" i="9"/>
  <c r="AW154" i="9"/>
  <c r="CO154" i="9" s="1"/>
  <c r="AO154" i="9"/>
  <c r="CG154" i="9" s="1"/>
  <c r="AG154" i="9"/>
  <c r="BY154" i="9" s="1"/>
  <c r="Y154" i="9"/>
  <c r="BQ154" i="9" s="1"/>
  <c r="AV154" i="9"/>
  <c r="CN154" i="9" s="1"/>
  <c r="AN154" i="9"/>
  <c r="CF154" i="9" s="1"/>
  <c r="AF154" i="9"/>
  <c r="BX154" i="9" s="1"/>
  <c r="X154" i="9"/>
  <c r="BP154" i="9" s="1"/>
  <c r="AU154" i="9"/>
  <c r="CM154" i="9" s="1"/>
  <c r="AM154" i="9"/>
  <c r="CE154" i="9" s="1"/>
  <c r="AE154" i="9"/>
  <c r="BW154" i="9" s="1"/>
  <c r="W154" i="9"/>
  <c r="BO154" i="9" s="1"/>
  <c r="BB154" i="9"/>
  <c r="AT154" i="9"/>
  <c r="CL154" i="9" s="1"/>
  <c r="AL154" i="9"/>
  <c r="CD154" i="9" s="1"/>
  <c r="AD154" i="9"/>
  <c r="BV154" i="9" s="1"/>
  <c r="V154" i="9"/>
  <c r="BN154" i="9" s="1"/>
  <c r="BA154" i="9"/>
  <c r="AS154" i="9"/>
  <c r="CK154" i="9" s="1"/>
  <c r="AK154" i="9"/>
  <c r="CC154" i="9" s="1"/>
  <c r="AC154" i="9"/>
  <c r="BU154" i="9" s="1"/>
  <c r="U154" i="9"/>
  <c r="BM154" i="9" s="1"/>
  <c r="BM188" i="9" s="1"/>
  <c r="I8" i="11" s="1"/>
  <c r="AZ154" i="9"/>
  <c r="AR154" i="9"/>
  <c r="CJ154" i="9" s="1"/>
  <c r="AJ154" i="9"/>
  <c r="CB154" i="9" s="1"/>
  <c r="AB154" i="9"/>
  <c r="BT154" i="9" s="1"/>
  <c r="AX154" i="9"/>
  <c r="CP154" i="9" s="1"/>
  <c r="AP154" i="9"/>
  <c r="CH154" i="9" s="1"/>
  <c r="AH154" i="9"/>
  <c r="BZ154" i="9" s="1"/>
  <c r="Z154" i="9"/>
  <c r="BR154" i="9" s="1"/>
  <c r="AY154" i="9"/>
  <c r="AQ154" i="9"/>
  <c r="CI154" i="9" s="1"/>
  <c r="AI154" i="9"/>
  <c r="CA154" i="9" s="1"/>
  <c r="AA154" i="9"/>
  <c r="BS154" i="9" s="1"/>
  <c r="F156" i="9"/>
  <c r="L155" i="9"/>
  <c r="K155" i="9"/>
  <c r="J155" i="9"/>
  <c r="H138" i="1"/>
  <c r="I135" i="1"/>
  <c r="M111" i="5"/>
  <c r="M91" i="5"/>
  <c r="BC91" i="5" s="1" a="1"/>
  <c r="BC91" i="5" s="1"/>
  <c r="M92" i="5"/>
  <c r="BC92" i="5" s="1" a="1"/>
  <c r="BC92" i="5" s="1"/>
  <c r="M160" i="5"/>
  <c r="M162" i="5"/>
  <c r="M93" i="5"/>
  <c r="M59" i="5"/>
  <c r="L182" i="5"/>
  <c r="M175" i="5"/>
  <c r="M179" i="5"/>
  <c r="M176" i="5"/>
  <c r="M177" i="5"/>
  <c r="M178" i="5"/>
  <c r="BC178" i="5" s="1" a="1"/>
  <c r="BC178" i="5" s="1"/>
  <c r="M158" i="5"/>
  <c r="L165" i="5"/>
  <c r="M161" i="5"/>
  <c r="M141" i="5"/>
  <c r="L148" i="5"/>
  <c r="M142" i="5"/>
  <c r="M144" i="5"/>
  <c r="BC144" i="5" s="1" a="1"/>
  <c r="BC144" i="5" s="1"/>
  <c r="M145" i="5"/>
  <c r="M143" i="5"/>
  <c r="M124" i="5"/>
  <c r="L131" i="5"/>
  <c r="M128" i="5"/>
  <c r="M125" i="5"/>
  <c r="M126" i="5"/>
  <c r="M127" i="5"/>
  <c r="BC127" i="5" s="1" a="1"/>
  <c r="BC127" i="5" s="1"/>
  <c r="M107" i="5"/>
  <c r="L114" i="5"/>
  <c r="M110" i="5"/>
  <c r="M109" i="5"/>
  <c r="M108" i="5"/>
  <c r="M90" i="5"/>
  <c r="L97" i="5"/>
  <c r="M94" i="5"/>
  <c r="L80" i="5"/>
  <c r="M73" i="5"/>
  <c r="M76" i="5"/>
  <c r="M77" i="5"/>
  <c r="M75" i="5"/>
  <c r="M74" i="5"/>
  <c r="L63" i="5"/>
  <c r="M56" i="5"/>
  <c r="M60" i="5"/>
  <c r="M58" i="5"/>
  <c r="M57" i="5"/>
  <c r="L46" i="5"/>
  <c r="M39" i="5"/>
  <c r="M43" i="5"/>
  <c r="M42" i="5"/>
  <c r="M41" i="5"/>
  <c r="M40" i="5"/>
  <c r="L29" i="5"/>
  <c r="M25" i="5"/>
  <c r="M22" i="5"/>
  <c r="M26" i="5"/>
  <c r="M24" i="5"/>
  <c r="M23" i="5"/>
  <c r="S624" i="5" l="1"/>
  <c r="T621" i="5"/>
  <c r="T618" i="5"/>
  <c r="T617" i="5"/>
  <c r="T296" i="5"/>
  <c r="T295" i="5"/>
  <c r="S301" i="5"/>
  <c r="T298" i="5"/>
  <c r="S216" i="5"/>
  <c r="T553" i="5"/>
  <c r="T620" i="5"/>
  <c r="BJ620" i="5" s="1" a="1"/>
  <c r="BJ620" i="5" s="1"/>
  <c r="BI620" i="5" a="1"/>
  <c r="BI620" i="5" s="1"/>
  <c r="T552" i="5"/>
  <c r="BJ552" i="5" s="1" a="1"/>
  <c r="BJ552" i="5" s="1"/>
  <c r="BI552" i="5" a="1"/>
  <c r="BI552" i="5" s="1"/>
  <c r="T551" i="5"/>
  <c r="T549" i="5"/>
  <c r="U552" i="5" s="1"/>
  <c r="BK552" i="5" s="1" a="1"/>
  <c r="BK552" i="5" s="1"/>
  <c r="T550" i="5"/>
  <c r="T737" i="5"/>
  <c r="T738" i="5"/>
  <c r="T740" i="5"/>
  <c r="S743" i="5"/>
  <c r="T739" i="5"/>
  <c r="U739" i="5" s="1"/>
  <c r="T672" i="5"/>
  <c r="S675" i="5"/>
  <c r="T668" i="5"/>
  <c r="T669" i="5"/>
  <c r="T671" i="5"/>
  <c r="BJ671" i="5" s="1" a="1"/>
  <c r="BJ671" i="5" s="1"/>
  <c r="T670" i="5"/>
  <c r="T635" i="5"/>
  <c r="T297" i="5"/>
  <c r="BJ297" i="5" s="1" a="1"/>
  <c r="BJ297" i="5" s="1"/>
  <c r="T294" i="5"/>
  <c r="T230" i="5"/>
  <c r="S233" i="5"/>
  <c r="S641" i="5"/>
  <c r="T636" i="5"/>
  <c r="T229" i="5"/>
  <c r="BJ229" i="5" s="1" a="1"/>
  <c r="BJ229" i="5" s="1"/>
  <c r="T227" i="5"/>
  <c r="T348" i="5"/>
  <c r="BJ348" i="5" s="1" a="1"/>
  <c r="BJ348" i="5" s="1"/>
  <c r="T638" i="5"/>
  <c r="T634" i="5"/>
  <c r="T228" i="5"/>
  <c r="T226" i="5"/>
  <c r="T821" i="5"/>
  <c r="BJ821" i="5" s="1" a="1"/>
  <c r="BJ821" i="5" s="1"/>
  <c r="T637" i="5"/>
  <c r="BJ637" i="5" s="1" a="1"/>
  <c r="BJ637" i="5" s="1"/>
  <c r="S811" i="5"/>
  <c r="T347" i="5"/>
  <c r="T331" i="5"/>
  <c r="BJ331" i="5" s="1" a="1"/>
  <c r="BJ331" i="5" s="1"/>
  <c r="BB311" i="5" a="1"/>
  <c r="BB311" i="5" s="1"/>
  <c r="BB318" i="5" s="1"/>
  <c r="BB322" i="5" s="1"/>
  <c r="M22" i="12" s="1"/>
  <c r="BB856" i="5" a="1"/>
  <c r="BB856" i="5" s="1"/>
  <c r="BB805" i="5" a="1"/>
  <c r="BB805" i="5" s="1"/>
  <c r="BB811" i="5" s="1"/>
  <c r="BB815" i="5" s="1"/>
  <c r="M51" i="12" s="1"/>
  <c r="AJ45" i="11"/>
  <c r="CB889" i="5" a="1"/>
  <c r="CB889" i="5" s="1"/>
  <c r="CC872" i="5" a="1"/>
  <c r="CC872" i="5" s="1"/>
  <c r="CC855" i="5" a="1"/>
  <c r="CC855" i="5" s="1"/>
  <c r="BF316" i="5" a="1"/>
  <c r="BF316" i="5" s="1"/>
  <c r="BF299" i="5" a="1"/>
  <c r="BF299" i="5" s="1"/>
  <c r="BF350" i="5" a="1"/>
  <c r="BF350" i="5" s="1"/>
  <c r="BF282" i="5" a="1"/>
  <c r="BF282" i="5" s="1"/>
  <c r="BF333" i="5" a="1"/>
  <c r="BF333" i="5" s="1"/>
  <c r="T346" i="5"/>
  <c r="T330" i="5"/>
  <c r="S335" i="5"/>
  <c r="T349" i="5"/>
  <c r="T329" i="5"/>
  <c r="T328" i="5"/>
  <c r="T332" i="5"/>
  <c r="T806" i="5"/>
  <c r="T807" i="5"/>
  <c r="T805" i="5"/>
  <c r="T808" i="5"/>
  <c r="S845" i="5"/>
  <c r="T804" i="5"/>
  <c r="BJ804" i="5" s="1" a="1"/>
  <c r="BJ804" i="5" s="1"/>
  <c r="T825" i="5"/>
  <c r="T823" i="5"/>
  <c r="T822" i="5"/>
  <c r="BI838" i="5" a="1"/>
  <c r="BI838" i="5" s="1"/>
  <c r="T824" i="5"/>
  <c r="T841" i="5"/>
  <c r="T839" i="5"/>
  <c r="T842" i="5"/>
  <c r="T840" i="5"/>
  <c r="T838" i="5"/>
  <c r="BJ838" i="5" s="1" a="1"/>
  <c r="BJ838" i="5" s="1"/>
  <c r="S828" i="5"/>
  <c r="T535" i="5"/>
  <c r="BJ535" i="5" s="1" a="1"/>
  <c r="BJ535" i="5" s="1"/>
  <c r="T655" i="5"/>
  <c r="U621" i="5"/>
  <c r="S352" i="5"/>
  <c r="U755" i="5"/>
  <c r="T688" i="5"/>
  <c r="BJ688" i="5" s="1" a="1"/>
  <c r="BJ688" i="5" s="1"/>
  <c r="T653" i="5"/>
  <c r="T536" i="5"/>
  <c r="T534" i="5"/>
  <c r="T518" i="5"/>
  <c r="BJ518" i="5" s="1" a="1"/>
  <c r="BJ518" i="5" s="1"/>
  <c r="T466" i="5"/>
  <c r="U416" i="5"/>
  <c r="BK416" i="5" s="1" a="1"/>
  <c r="BK416" i="5" s="1"/>
  <c r="U366" i="5"/>
  <c r="T345" i="5"/>
  <c r="AL28" i="5"/>
  <c r="CA28" i="5" a="1"/>
  <c r="CA28" i="5" s="1"/>
  <c r="U601" i="5"/>
  <c r="N94" i="5"/>
  <c r="U754" i="5"/>
  <c r="T774" i="5"/>
  <c r="U415" i="5"/>
  <c r="T771" i="5"/>
  <c r="AK46" i="11"/>
  <c r="BD294" i="5" a="1"/>
  <c r="BD294" i="5" s="1"/>
  <c r="BD278" i="5" a="1"/>
  <c r="BD278" i="5" s="1"/>
  <c r="BD329" i="5" a="1"/>
  <c r="BD329" i="5" s="1"/>
  <c r="BD724" i="5" a="1"/>
  <c r="BD724" i="5" s="1"/>
  <c r="BD277" i="5" a="1"/>
  <c r="BD277" i="5" s="1"/>
  <c r="BD295" i="5" a="1"/>
  <c r="BD295" i="5" s="1"/>
  <c r="BD741" i="5" a="1"/>
  <c r="BD741" i="5" s="1"/>
  <c r="BD707" i="5" a="1"/>
  <c r="BD707" i="5" s="1"/>
  <c r="BD346" i="5" a="1"/>
  <c r="BD346" i="5" s="1"/>
  <c r="BF622" i="5" a="1"/>
  <c r="BF622" i="5" s="1"/>
  <c r="BF503" i="5" a="1"/>
  <c r="BF503" i="5" s="1"/>
  <c r="BF214" i="5" a="1"/>
  <c r="BF214" i="5" s="1"/>
  <c r="BF367" i="5" a="1"/>
  <c r="BF367" i="5" s="1"/>
  <c r="BF605" i="5" a="1"/>
  <c r="BF605" i="5" s="1"/>
  <c r="BF435" i="5" a="1"/>
  <c r="BF435" i="5" s="1"/>
  <c r="BF401" i="5" a="1"/>
  <c r="BF401" i="5" s="1"/>
  <c r="BF651" i="5" a="1"/>
  <c r="BF651" i="5" s="1"/>
  <c r="BF231" i="5" a="1"/>
  <c r="BF231" i="5" s="1"/>
  <c r="BF384" i="5" a="1"/>
  <c r="BF384" i="5" s="1"/>
  <c r="BF265" i="5" a="1"/>
  <c r="BF265" i="5" s="1"/>
  <c r="BF248" i="5" a="1"/>
  <c r="BF248" i="5" s="1"/>
  <c r="BF469" i="5" a="1"/>
  <c r="BF469" i="5" s="1"/>
  <c r="BF520" i="5" a="1"/>
  <c r="BF520" i="5" s="1"/>
  <c r="BF588" i="5" a="1"/>
  <c r="BF588" i="5" s="1"/>
  <c r="BF673" i="5" a="1"/>
  <c r="BF673" i="5" s="1"/>
  <c r="BF554" i="5" a="1"/>
  <c r="BF554" i="5" s="1"/>
  <c r="BF690" i="5" a="1"/>
  <c r="BF690" i="5" s="1"/>
  <c r="BF486" i="5" a="1"/>
  <c r="BF486" i="5" s="1"/>
  <c r="BF452" i="5" a="1"/>
  <c r="BF452" i="5" s="1"/>
  <c r="BF537" i="5" a="1"/>
  <c r="BF537" i="5" s="1"/>
  <c r="BF418" i="5" a="1"/>
  <c r="BF418" i="5" s="1"/>
  <c r="BF656" i="5" a="1"/>
  <c r="BF656" i="5" s="1"/>
  <c r="BF639" i="5" a="1"/>
  <c r="BF639" i="5" s="1"/>
  <c r="BF571" i="5" a="1"/>
  <c r="BF571" i="5" s="1"/>
  <c r="BF197" i="5" a="1"/>
  <c r="BF197" i="5" s="1"/>
  <c r="BF180" i="5" a="1"/>
  <c r="BF180" i="5" s="1"/>
  <c r="BF95" i="5" a="1"/>
  <c r="BF95" i="5" s="1"/>
  <c r="BF146" i="5" a="1"/>
  <c r="BF146" i="5" s="1"/>
  <c r="BF129" i="5" a="1"/>
  <c r="BF129" i="5" s="1"/>
  <c r="BF668" i="5" a="1"/>
  <c r="BF668" i="5" s="1"/>
  <c r="BF685" i="5" a="1"/>
  <c r="BF685" i="5" s="1"/>
  <c r="BC284" i="5"/>
  <c r="BC288" i="5" s="1"/>
  <c r="N20" i="12" s="1"/>
  <c r="BB653" i="5" a="1"/>
  <c r="BB653" i="5" s="1"/>
  <c r="BB551" i="5" a="1"/>
  <c r="BB551" i="5" s="1"/>
  <c r="BB602" i="5" a="1"/>
  <c r="BB602" i="5" s="1"/>
  <c r="BB415" i="5" a="1"/>
  <c r="BB415" i="5" s="1"/>
  <c r="BB466" i="5" a="1"/>
  <c r="BB466" i="5" s="1"/>
  <c r="BB364" i="5" a="1"/>
  <c r="BB364" i="5" s="1"/>
  <c r="BB142" i="5" a="1"/>
  <c r="BB142" i="5" s="1"/>
  <c r="BB194" i="5" a="1"/>
  <c r="BB194" i="5" s="1"/>
  <c r="BB703" i="5" a="1"/>
  <c r="BB703" i="5" s="1"/>
  <c r="BB517" i="5" a="1"/>
  <c r="BB517" i="5" s="1"/>
  <c r="BB753" i="5" a="1"/>
  <c r="BB753" i="5" s="1"/>
  <c r="BB760" i="5" s="1"/>
  <c r="BB764" i="5" s="1"/>
  <c r="M48" i="12" s="1"/>
  <c r="BB702" i="5" a="1"/>
  <c r="BB702" i="5" s="1"/>
  <c r="U791" i="5"/>
  <c r="T772" i="5"/>
  <c r="S777" i="5"/>
  <c r="T770" i="5"/>
  <c r="T773" i="5"/>
  <c r="U757" i="5"/>
  <c r="U722" i="5"/>
  <c r="U787" i="5"/>
  <c r="T794" i="5"/>
  <c r="U789" i="5"/>
  <c r="U790" i="5"/>
  <c r="U788" i="5"/>
  <c r="T760" i="5"/>
  <c r="U753" i="5"/>
  <c r="U756" i="5"/>
  <c r="U736" i="5"/>
  <c r="U720" i="5"/>
  <c r="U721" i="5"/>
  <c r="U723" i="5"/>
  <c r="T726" i="5"/>
  <c r="U719" i="5"/>
  <c r="U705" i="5"/>
  <c r="BJ704" i="5" a="1"/>
  <c r="BJ704" i="5" s="1"/>
  <c r="U704" i="5"/>
  <c r="U706" i="5"/>
  <c r="AB707" i="5"/>
  <c r="T709" i="5"/>
  <c r="U702" i="5"/>
  <c r="U703" i="5"/>
  <c r="T685" i="5"/>
  <c r="S692" i="5"/>
  <c r="T687" i="5"/>
  <c r="T686" i="5"/>
  <c r="T689" i="5"/>
  <c r="U619" i="5"/>
  <c r="U618" i="5"/>
  <c r="U617" i="5"/>
  <c r="T624" i="5"/>
  <c r="U620" i="5"/>
  <c r="BK620" i="5" s="1" a="1"/>
  <c r="BK620" i="5" s="1"/>
  <c r="U602" i="5"/>
  <c r="U584" i="5"/>
  <c r="U586" i="5"/>
  <c r="BK586" i="5" s="1" a="1"/>
  <c r="BK586" i="5" s="1"/>
  <c r="U583" i="5"/>
  <c r="U587" i="5"/>
  <c r="T590" i="5"/>
  <c r="U585" i="5"/>
  <c r="U568" i="5"/>
  <c r="T532" i="5"/>
  <c r="S539" i="5"/>
  <c r="T533" i="5"/>
  <c r="T519" i="5"/>
  <c r="T517" i="5"/>
  <c r="T516" i="5"/>
  <c r="S522" i="5"/>
  <c r="T515" i="5"/>
  <c r="S658" i="5"/>
  <c r="T651" i="5"/>
  <c r="T654" i="5"/>
  <c r="BJ654" i="5" s="1" a="1"/>
  <c r="BJ654" i="5" s="1"/>
  <c r="T652" i="5"/>
  <c r="U603" i="5"/>
  <c r="BK603" i="5" s="1" a="1"/>
  <c r="BK603" i="5" s="1"/>
  <c r="U604" i="5"/>
  <c r="T607" i="5"/>
  <c r="U600" i="5"/>
  <c r="U570" i="5"/>
  <c r="U567" i="5"/>
  <c r="T573" i="5"/>
  <c r="U566" i="5"/>
  <c r="U569" i="5"/>
  <c r="BK569" i="5" s="1" a="1"/>
  <c r="BK569" i="5" s="1"/>
  <c r="T500" i="5"/>
  <c r="T499" i="5"/>
  <c r="S471" i="5"/>
  <c r="T464" i="5"/>
  <c r="T465" i="5"/>
  <c r="T468" i="5"/>
  <c r="T467" i="5"/>
  <c r="BJ467" i="5" s="1" a="1"/>
  <c r="BJ467" i="5" s="1"/>
  <c r="T449" i="5"/>
  <c r="T448" i="5"/>
  <c r="T451" i="5"/>
  <c r="T430" i="5"/>
  <c r="T432" i="5"/>
  <c r="T433" i="5"/>
  <c r="BJ433" i="5" s="1" a="1"/>
  <c r="BJ433" i="5" s="1"/>
  <c r="T434" i="5"/>
  <c r="S437" i="5"/>
  <c r="T431" i="5"/>
  <c r="U417" i="5"/>
  <c r="U414" i="5"/>
  <c r="U398" i="5"/>
  <c r="U399" i="5"/>
  <c r="BK399" i="5" s="1" a="1"/>
  <c r="BK399" i="5" s="1"/>
  <c r="T381" i="5"/>
  <c r="U363" i="5"/>
  <c r="U365" i="5"/>
  <c r="BK365" i="5" s="1" a="1"/>
  <c r="BK365" i="5" s="1"/>
  <c r="U364" i="5"/>
  <c r="U263" i="5"/>
  <c r="BK263" i="5" s="1" a="1"/>
  <c r="BK263" i="5" s="1"/>
  <c r="U262" i="5"/>
  <c r="U264" i="5"/>
  <c r="U261" i="5"/>
  <c r="U247" i="5"/>
  <c r="U245" i="5"/>
  <c r="U246" i="5"/>
  <c r="BK246" i="5" s="1" a="1"/>
  <c r="BK246" i="5" s="1"/>
  <c r="U212" i="5"/>
  <c r="BK212" i="5" s="1" a="1"/>
  <c r="BK212" i="5" s="1"/>
  <c r="U211" i="5"/>
  <c r="S505" i="5"/>
  <c r="T498" i="5"/>
  <c r="T501" i="5"/>
  <c r="BJ501" i="5" s="1" a="1"/>
  <c r="BJ501" i="5" s="1"/>
  <c r="T502" i="5"/>
  <c r="S488" i="5"/>
  <c r="T481" i="5"/>
  <c r="T482" i="5"/>
  <c r="T484" i="5"/>
  <c r="BJ484" i="5" s="1" a="1"/>
  <c r="BJ484" i="5" s="1"/>
  <c r="T485" i="5"/>
  <c r="T483" i="5"/>
  <c r="S454" i="5"/>
  <c r="T447" i="5"/>
  <c r="T450" i="5"/>
  <c r="BJ450" i="5" s="1" a="1"/>
  <c r="BJ450" i="5" s="1"/>
  <c r="T420" i="5"/>
  <c r="U413" i="5"/>
  <c r="U397" i="5"/>
  <c r="T403" i="5"/>
  <c r="U396" i="5"/>
  <c r="U400" i="5"/>
  <c r="T382" i="5"/>
  <c r="BJ382" i="5" s="1" a="1"/>
  <c r="BJ382" i="5" s="1"/>
  <c r="S386" i="5"/>
  <c r="T379" i="5"/>
  <c r="T383" i="5"/>
  <c r="T380" i="5"/>
  <c r="T369" i="5"/>
  <c r="U362" i="5"/>
  <c r="T284" i="5"/>
  <c r="U277" i="5"/>
  <c r="U280" i="5"/>
  <c r="U281" i="5"/>
  <c r="U279" i="5"/>
  <c r="U278" i="5"/>
  <c r="T267" i="5"/>
  <c r="U260" i="5"/>
  <c r="T250" i="5"/>
  <c r="U243" i="5"/>
  <c r="U244" i="5"/>
  <c r="T216" i="5"/>
  <c r="U209" i="5"/>
  <c r="U213" i="5"/>
  <c r="U210" i="5"/>
  <c r="T199" i="5"/>
  <c r="U192" i="5"/>
  <c r="U196" i="5"/>
  <c r="U195" i="5"/>
  <c r="BK195" i="5" s="1" a="1"/>
  <c r="BK195" i="5" s="1"/>
  <c r="U194" i="5"/>
  <c r="AC197" i="5"/>
  <c r="U193" i="5"/>
  <c r="CN579" i="9"/>
  <c r="CG1425" i="9"/>
  <c r="BY1415" i="9"/>
  <c r="AH1415" i="9"/>
  <c r="CA1419" i="9"/>
  <c r="CB1420" i="9"/>
  <c r="BY1417" i="9"/>
  <c r="BZ1418" i="9"/>
  <c r="CC1421" i="9"/>
  <c r="BX1416" i="9"/>
  <c r="CD1422" i="9"/>
  <c r="CE1423" i="9"/>
  <c r="CF1424" i="9"/>
  <c r="CF616" i="9"/>
  <c r="AO616" i="9"/>
  <c r="CE617" i="9"/>
  <c r="CG619" i="9"/>
  <c r="CF618" i="9"/>
  <c r="CI621" i="9"/>
  <c r="CK623" i="9"/>
  <c r="CJ622" i="9"/>
  <c r="CL624" i="9"/>
  <c r="CH620" i="9"/>
  <c r="CF569" i="9"/>
  <c r="CO579" i="9" s="1"/>
  <c r="AO569" i="9"/>
  <c r="CK576" i="9"/>
  <c r="CG572" i="9"/>
  <c r="CL577" i="9"/>
  <c r="CE570" i="9"/>
  <c r="CF571" i="9"/>
  <c r="CI574" i="9"/>
  <c r="CJ575" i="9"/>
  <c r="CH573" i="9"/>
  <c r="CM578" i="9"/>
  <c r="BA1710" i="9"/>
  <c r="AS1710" i="9"/>
  <c r="CK1710" i="9" s="1"/>
  <c r="AK1710" i="9"/>
  <c r="CC1710" i="9" s="1"/>
  <c r="AC1710" i="9"/>
  <c r="BU1710" i="9" s="1"/>
  <c r="AZ1710" i="9"/>
  <c r="AR1710" i="9"/>
  <c r="CJ1710" i="9" s="1"/>
  <c r="AJ1710" i="9"/>
  <c r="CB1710" i="9" s="1"/>
  <c r="AB1710" i="9"/>
  <c r="BT1710" i="9" s="1"/>
  <c r="AY1710" i="9"/>
  <c r="AQ1710" i="9"/>
  <c r="CI1710" i="9" s="1"/>
  <c r="AI1710" i="9"/>
  <c r="CA1710" i="9" s="1"/>
  <c r="AA1710" i="9"/>
  <c r="BS1710" i="9" s="1"/>
  <c r="AV1710" i="9"/>
  <c r="CN1710" i="9" s="1"/>
  <c r="AN1710" i="9"/>
  <c r="CF1710" i="9" s="1"/>
  <c r="AF1710" i="9"/>
  <c r="BX1710" i="9" s="1"/>
  <c r="AU1710" i="9"/>
  <c r="CM1710" i="9" s="1"/>
  <c r="AM1710" i="9"/>
  <c r="CE1710" i="9" s="1"/>
  <c r="AE1710" i="9"/>
  <c r="BW1710" i="9" s="1"/>
  <c r="AT1710" i="9"/>
  <c r="CL1710" i="9" s="1"/>
  <c r="AL1710" i="9"/>
  <c r="CD1710" i="9" s="1"/>
  <c r="AH1710" i="9"/>
  <c r="BZ1710" i="9" s="1"/>
  <c r="BB1710" i="9"/>
  <c r="AG1710" i="9"/>
  <c r="BY1710" i="9" s="1"/>
  <c r="AX1710" i="9"/>
  <c r="AO1710" i="9"/>
  <c r="CG1710" i="9" s="1"/>
  <c r="AD1710" i="9"/>
  <c r="BV1710" i="9" s="1"/>
  <c r="AW1710" i="9"/>
  <c r="AP1710" i="9"/>
  <c r="CH1710" i="9" s="1"/>
  <c r="Z1710" i="9"/>
  <c r="BR1710" i="9" s="1"/>
  <c r="BR1739" i="9" s="1"/>
  <c r="N41" i="11" s="1"/>
  <c r="AL1697" i="9"/>
  <c r="CD1697" i="9" s="1"/>
  <c r="CJ1706" i="9"/>
  <c r="CM1709" i="9"/>
  <c r="CK1707" i="9"/>
  <c r="CL1708" i="9"/>
  <c r="CE1701" i="9"/>
  <c r="CC1699" i="9"/>
  <c r="CF1702" i="9"/>
  <c r="CH1704" i="9"/>
  <c r="CI1705" i="9"/>
  <c r="CD1700" i="9"/>
  <c r="CB1698" i="9"/>
  <c r="CG1703" i="9"/>
  <c r="L1711" i="9"/>
  <c r="K1711" i="9"/>
  <c r="J1711" i="9"/>
  <c r="F1712" i="9"/>
  <c r="AM1650" i="9"/>
  <c r="CE1650" i="9" s="1"/>
  <c r="CL1660" i="9"/>
  <c r="CC1651" i="9"/>
  <c r="CJ1658" i="9"/>
  <c r="CD1652" i="9"/>
  <c r="CK1659" i="9"/>
  <c r="CG1655" i="9"/>
  <c r="CH1656" i="9"/>
  <c r="CE1653" i="9"/>
  <c r="CI1657" i="9"/>
  <c r="CF1654" i="9"/>
  <c r="L1662" i="9"/>
  <c r="F1663" i="9"/>
  <c r="J1662" i="9"/>
  <c r="K1662" i="9"/>
  <c r="AU1661" i="9"/>
  <c r="CM1661" i="9" s="1"/>
  <c r="AM1661" i="9"/>
  <c r="CE1661" i="9" s="1"/>
  <c r="AE1661" i="9"/>
  <c r="BW1661" i="9" s="1"/>
  <c r="BA1661" i="9"/>
  <c r="AS1661" i="9"/>
  <c r="CK1661" i="9" s="1"/>
  <c r="AK1661" i="9"/>
  <c r="CC1661" i="9" s="1"/>
  <c r="AC1661" i="9"/>
  <c r="BU1661" i="9" s="1"/>
  <c r="AZ1661" i="9"/>
  <c r="AR1661" i="9"/>
  <c r="CJ1661" i="9" s="1"/>
  <c r="AJ1661" i="9"/>
  <c r="CB1661" i="9" s="1"/>
  <c r="AB1661" i="9"/>
  <c r="BT1661" i="9" s="1"/>
  <c r="AY1661" i="9"/>
  <c r="AQ1661" i="9"/>
  <c r="CI1661" i="9" s="1"/>
  <c r="AI1661" i="9"/>
  <c r="CA1661" i="9" s="1"/>
  <c r="AA1661" i="9"/>
  <c r="BS1661" i="9" s="1"/>
  <c r="BB1661" i="9"/>
  <c r="AL1661" i="9"/>
  <c r="CD1661" i="9" s="1"/>
  <c r="AW1661" i="9"/>
  <c r="AG1661" i="9"/>
  <c r="BY1661" i="9" s="1"/>
  <c r="AV1661" i="9"/>
  <c r="AF1661" i="9"/>
  <c r="BX1661" i="9" s="1"/>
  <c r="AT1661" i="9"/>
  <c r="CL1661" i="9" s="1"/>
  <c r="AD1661" i="9"/>
  <c r="BV1661" i="9" s="1"/>
  <c r="AO1661" i="9"/>
  <c r="CG1661" i="9" s="1"/>
  <c r="Y1661" i="9"/>
  <c r="BQ1661" i="9" s="1"/>
  <c r="AH1661" i="9"/>
  <c r="BZ1661" i="9" s="1"/>
  <c r="Z1661" i="9"/>
  <c r="BR1661" i="9" s="1"/>
  <c r="X1661" i="9"/>
  <c r="BP1661" i="9" s="1"/>
  <c r="BP1692" i="9" s="1"/>
  <c r="L40" i="11" s="1"/>
  <c r="BE515" i="5" s="1" a="1"/>
  <c r="BE515" i="5" s="1"/>
  <c r="AX1661" i="9"/>
  <c r="AN1661" i="9"/>
  <c r="CF1661" i="9" s="1"/>
  <c r="AP1661" i="9"/>
  <c r="CH1661" i="9" s="1"/>
  <c r="CI1611" i="9"/>
  <c r="CG1609" i="9"/>
  <c r="CK1613" i="9"/>
  <c r="CF1608" i="9"/>
  <c r="CH1610" i="9"/>
  <c r="CC1605" i="9"/>
  <c r="CL1614" i="9"/>
  <c r="CB1604" i="9"/>
  <c r="CJ1612" i="9"/>
  <c r="CE1607" i="9"/>
  <c r="CD1606" i="9"/>
  <c r="AL1603" i="9"/>
  <c r="CD1603" i="9" s="1"/>
  <c r="K1616" i="9"/>
  <c r="J1616" i="9"/>
  <c r="F1617" i="9"/>
  <c r="L1616" i="9"/>
  <c r="AW1615" i="9"/>
  <c r="AO1615" i="9"/>
  <c r="CG1615" i="9" s="1"/>
  <c r="AG1615" i="9"/>
  <c r="BY1615" i="9" s="1"/>
  <c r="Y1615" i="9"/>
  <c r="BQ1615" i="9" s="1"/>
  <c r="BQ1645" i="9" s="1"/>
  <c r="M39" i="11" s="1"/>
  <c r="BF532" i="5" s="1" a="1"/>
  <c r="BF532" i="5" s="1"/>
  <c r="AV1615" i="9"/>
  <c r="AN1615" i="9"/>
  <c r="CF1615" i="9" s="1"/>
  <c r="AF1615" i="9"/>
  <c r="BX1615" i="9" s="1"/>
  <c r="AU1615" i="9"/>
  <c r="CM1615" i="9" s="1"/>
  <c r="AM1615" i="9"/>
  <c r="CE1615" i="9" s="1"/>
  <c r="AE1615" i="9"/>
  <c r="BW1615" i="9" s="1"/>
  <c r="BB1615" i="9"/>
  <c r="AT1615" i="9"/>
  <c r="CL1615" i="9" s="1"/>
  <c r="AL1615" i="9"/>
  <c r="CD1615" i="9" s="1"/>
  <c r="AD1615" i="9"/>
  <c r="BV1615" i="9" s="1"/>
  <c r="AZ1615" i="9"/>
  <c r="AR1615" i="9"/>
  <c r="CJ1615" i="9" s="1"/>
  <c r="AJ1615" i="9"/>
  <c r="CB1615" i="9" s="1"/>
  <c r="AB1615" i="9"/>
  <c r="BT1615" i="9" s="1"/>
  <c r="AX1615" i="9"/>
  <c r="AA1615" i="9"/>
  <c r="BS1615" i="9" s="1"/>
  <c r="AQ1615" i="9"/>
  <c r="CI1615" i="9" s="1"/>
  <c r="AP1615" i="9"/>
  <c r="CH1615" i="9" s="1"/>
  <c r="BA1615" i="9"/>
  <c r="AH1615" i="9"/>
  <c r="BZ1615" i="9" s="1"/>
  <c r="AS1615" i="9"/>
  <c r="CK1615" i="9" s="1"/>
  <c r="AI1615" i="9"/>
  <c r="CA1615" i="9" s="1"/>
  <c r="AC1615" i="9"/>
  <c r="BU1615" i="9" s="1"/>
  <c r="Z1615" i="9"/>
  <c r="BR1615" i="9" s="1"/>
  <c r="AK1615" i="9"/>
  <c r="CC1615" i="9" s="1"/>
  <c r="AY1615" i="9"/>
  <c r="BB1568" i="9"/>
  <c r="AT1568" i="9"/>
  <c r="CL1568" i="9" s="1"/>
  <c r="AL1568" i="9"/>
  <c r="CD1568" i="9" s="1"/>
  <c r="AD1568" i="9"/>
  <c r="BV1568" i="9" s="1"/>
  <c r="BA1568" i="9"/>
  <c r="AS1568" i="9"/>
  <c r="CK1568" i="9" s="1"/>
  <c r="AK1568" i="9"/>
  <c r="CC1568" i="9" s="1"/>
  <c r="AC1568" i="9"/>
  <c r="BU1568" i="9" s="1"/>
  <c r="AX1568" i="9"/>
  <c r="AP1568" i="9"/>
  <c r="CH1568" i="9" s="1"/>
  <c r="AH1568" i="9"/>
  <c r="BZ1568" i="9" s="1"/>
  <c r="Z1568" i="9"/>
  <c r="BR1568" i="9" s="1"/>
  <c r="AO1568" i="9"/>
  <c r="CG1568" i="9" s="1"/>
  <c r="AB1568" i="9"/>
  <c r="BT1568" i="9" s="1"/>
  <c r="AZ1568" i="9"/>
  <c r="AN1568" i="9"/>
  <c r="CF1568" i="9" s="1"/>
  <c r="AA1568" i="9"/>
  <c r="BS1568" i="9" s="1"/>
  <c r="AV1568" i="9"/>
  <c r="CN1568" i="9" s="1"/>
  <c r="AI1568" i="9"/>
  <c r="CA1568" i="9" s="1"/>
  <c r="AU1568" i="9"/>
  <c r="CM1568" i="9" s="1"/>
  <c r="Y1568" i="9"/>
  <c r="BQ1568" i="9" s="1"/>
  <c r="BQ1598" i="9" s="1"/>
  <c r="M38" i="11" s="1"/>
  <c r="AR1568" i="9"/>
  <c r="CJ1568" i="9" s="1"/>
  <c r="AQ1568" i="9"/>
  <c r="CI1568" i="9" s="1"/>
  <c r="AM1568" i="9"/>
  <c r="CE1568" i="9" s="1"/>
  <c r="AJ1568" i="9"/>
  <c r="CB1568" i="9" s="1"/>
  <c r="AY1568" i="9"/>
  <c r="AF1568" i="9"/>
  <c r="BX1568" i="9" s="1"/>
  <c r="AW1568" i="9"/>
  <c r="AE1568" i="9"/>
  <c r="BW1568" i="9" s="1"/>
  <c r="AG1568" i="9"/>
  <c r="BY1568" i="9" s="1"/>
  <c r="CL1566" i="9"/>
  <c r="CJ1564" i="9"/>
  <c r="CI1563" i="9"/>
  <c r="CE1559" i="9"/>
  <c r="CG1561" i="9"/>
  <c r="CH1562" i="9"/>
  <c r="CC1557" i="9"/>
  <c r="CD1558" i="9"/>
  <c r="CM1567" i="9"/>
  <c r="CF1560" i="9"/>
  <c r="CK1565" i="9"/>
  <c r="AM1556" i="9"/>
  <c r="CE1556" i="9" s="1"/>
  <c r="F1570" i="9"/>
  <c r="L1569" i="9"/>
  <c r="J1569" i="9"/>
  <c r="K1569" i="9"/>
  <c r="AM1509" i="9"/>
  <c r="CE1509" i="9" s="1"/>
  <c r="CL1519" i="9"/>
  <c r="CM1520" i="9"/>
  <c r="CC1510" i="9"/>
  <c r="CD1511" i="9"/>
  <c r="CF1513" i="9"/>
  <c r="CG1514" i="9"/>
  <c r="CH1515" i="9"/>
  <c r="CK1518" i="9"/>
  <c r="CE1512" i="9"/>
  <c r="CJ1517" i="9"/>
  <c r="CI1516" i="9"/>
  <c r="L1522" i="9"/>
  <c r="K1522" i="9"/>
  <c r="F1523" i="9"/>
  <c r="J1522" i="9"/>
  <c r="AX1521" i="9"/>
  <c r="AP1521" i="9"/>
  <c r="CH1521" i="9" s="1"/>
  <c r="AH1521" i="9"/>
  <c r="Z1521" i="9"/>
  <c r="AW1521" i="9"/>
  <c r="AO1521" i="9"/>
  <c r="CG1521" i="9" s="1"/>
  <c r="AG1521" i="9"/>
  <c r="Y1521" i="9"/>
  <c r="BB1521" i="9"/>
  <c r="AT1521" i="9"/>
  <c r="CL1521" i="9" s="1"/>
  <c r="AL1521" i="9"/>
  <c r="CD1521" i="9" s="1"/>
  <c r="AD1521" i="9"/>
  <c r="AV1521" i="9"/>
  <c r="CN1521" i="9" s="1"/>
  <c r="AJ1521" i="9"/>
  <c r="AU1521" i="9"/>
  <c r="CM1521" i="9" s="1"/>
  <c r="AI1521" i="9"/>
  <c r="BA1521" i="9"/>
  <c r="AN1521" i="9"/>
  <c r="CF1521" i="9" s="1"/>
  <c r="AB1521" i="9"/>
  <c r="AK1521" i="9"/>
  <c r="AZ1521" i="9"/>
  <c r="AE1521" i="9"/>
  <c r="AY1521" i="9"/>
  <c r="AC1521" i="9"/>
  <c r="AS1521" i="9"/>
  <c r="CK1521" i="9" s="1"/>
  <c r="AA1521" i="9"/>
  <c r="AM1521" i="9"/>
  <c r="CE1521" i="9" s="1"/>
  <c r="AR1521" i="9"/>
  <c r="CJ1521" i="9" s="1"/>
  <c r="AQ1521" i="9"/>
  <c r="CI1521" i="9" s="1"/>
  <c r="AF1521" i="9"/>
  <c r="AL1462" i="9"/>
  <c r="CD1462" i="9" s="1"/>
  <c r="CJ1471" i="9"/>
  <c r="CK1472" i="9"/>
  <c r="CI1470" i="9"/>
  <c r="CD1465" i="9"/>
  <c r="CH1469" i="9"/>
  <c r="CG1468" i="9"/>
  <c r="CL1473" i="9"/>
  <c r="CB1463" i="9"/>
  <c r="CF1467" i="9"/>
  <c r="CE1466" i="9"/>
  <c r="CC1464" i="9"/>
  <c r="J1475" i="9"/>
  <c r="K1475" i="9"/>
  <c r="F1476" i="9"/>
  <c r="L1475" i="9"/>
  <c r="BB1474" i="9"/>
  <c r="AT1474" i="9"/>
  <c r="CL1474" i="9" s="1"/>
  <c r="AL1474" i="9"/>
  <c r="CD1474" i="9" s="1"/>
  <c r="AD1474" i="9"/>
  <c r="AZ1474" i="9"/>
  <c r="AR1474" i="9"/>
  <c r="CJ1474" i="9" s="1"/>
  <c r="AJ1474" i="9"/>
  <c r="AB1474" i="9"/>
  <c r="AV1474" i="9"/>
  <c r="AN1474" i="9"/>
  <c r="CF1474" i="9" s="1"/>
  <c r="AF1474" i="9"/>
  <c r="AX1474" i="9"/>
  <c r="AK1474" i="9"/>
  <c r="Y1474" i="9"/>
  <c r="AU1474" i="9"/>
  <c r="CM1474" i="9" s="1"/>
  <c r="AH1474" i="9"/>
  <c r="AS1474" i="9"/>
  <c r="CK1474" i="9" s="1"/>
  <c r="AG1474" i="9"/>
  <c r="AP1474" i="9"/>
  <c r="CH1474" i="9" s="1"/>
  <c r="AC1474" i="9"/>
  <c r="AY1474" i="9"/>
  <c r="AM1474" i="9"/>
  <c r="CE1474" i="9" s="1"/>
  <c r="Z1474" i="9"/>
  <c r="AI1474" i="9"/>
  <c r="AA1474" i="9"/>
  <c r="BA1474" i="9"/>
  <c r="AW1474" i="9"/>
  <c r="AQ1474" i="9"/>
  <c r="CI1474" i="9" s="1"/>
  <c r="AO1474" i="9"/>
  <c r="CG1474" i="9" s="1"/>
  <c r="AE1474" i="9"/>
  <c r="AX1426" i="9"/>
  <c r="AP1426" i="9"/>
  <c r="CH1426" i="9" s="1"/>
  <c r="AH1426" i="9"/>
  <c r="Z1426" i="9"/>
  <c r="AU1426" i="9"/>
  <c r="AM1426" i="9"/>
  <c r="CE1426" i="9" s="1"/>
  <c r="AE1426" i="9"/>
  <c r="BB1426" i="9"/>
  <c r="AT1426" i="9"/>
  <c r="AL1426" i="9"/>
  <c r="CD1426" i="9" s="1"/>
  <c r="AD1426" i="9"/>
  <c r="BA1426" i="9"/>
  <c r="AS1426" i="9"/>
  <c r="AK1426" i="9"/>
  <c r="CC1426" i="9" s="1"/>
  <c r="AC1426" i="9"/>
  <c r="AO1426" i="9"/>
  <c r="CG1426" i="9" s="1"/>
  <c r="Y1426" i="9"/>
  <c r="AZ1426" i="9"/>
  <c r="AJ1426" i="9"/>
  <c r="AW1426" i="9"/>
  <c r="AG1426" i="9"/>
  <c r="AV1426" i="9"/>
  <c r="AF1426" i="9"/>
  <c r="AA1426" i="9"/>
  <c r="X1426" i="9"/>
  <c r="AY1426" i="9"/>
  <c r="AQ1426" i="9"/>
  <c r="AI1426" i="9"/>
  <c r="AR1426" i="9"/>
  <c r="AN1426" i="9"/>
  <c r="CF1426" i="9" s="1"/>
  <c r="AB1426" i="9"/>
  <c r="K1427" i="9"/>
  <c r="J1427" i="9"/>
  <c r="F1428" i="9"/>
  <c r="L1427" i="9"/>
  <c r="L1294" i="1"/>
  <c r="M1291" i="1"/>
  <c r="K1260" i="1"/>
  <c r="L1257" i="1"/>
  <c r="K1226" i="1"/>
  <c r="L1223" i="1"/>
  <c r="L1192" i="1"/>
  <c r="M1189" i="1"/>
  <c r="L1158" i="1"/>
  <c r="M1155" i="1"/>
  <c r="J628" i="9"/>
  <c r="F629" i="9"/>
  <c r="L628" i="9"/>
  <c r="K628" i="9"/>
  <c r="AW627" i="9"/>
  <c r="CO627" i="9" s="1"/>
  <c r="AO627" i="9"/>
  <c r="CG627" i="9" s="1"/>
  <c r="AV627" i="9"/>
  <c r="CN627" i="9" s="1"/>
  <c r="AN627" i="9"/>
  <c r="CF627" i="9" s="1"/>
  <c r="AF627" i="9"/>
  <c r="BX627" i="9" s="1"/>
  <c r="X627" i="9"/>
  <c r="BP627" i="9" s="1"/>
  <c r="BP658" i="9" s="1"/>
  <c r="L18" i="11" s="1"/>
  <c r="BE312" i="5" s="1" a="1"/>
  <c r="BE312" i="5" s="1"/>
  <c r="BA627" i="9"/>
  <c r="AS627" i="9"/>
  <c r="CK627" i="9" s="1"/>
  <c r="AK627" i="9"/>
  <c r="CC627" i="9" s="1"/>
  <c r="AC627" i="9"/>
  <c r="BU627" i="9" s="1"/>
  <c r="AR627" i="9"/>
  <c r="CJ627" i="9" s="1"/>
  <c r="AG627" i="9"/>
  <c r="BY627" i="9" s="1"/>
  <c r="BB627" i="9"/>
  <c r="AP627" i="9"/>
  <c r="CH627" i="9" s="1"/>
  <c r="AD627" i="9"/>
  <c r="BV627" i="9" s="1"/>
  <c r="AZ627" i="9"/>
  <c r="AM627" i="9"/>
  <c r="CE627" i="9" s="1"/>
  <c r="AB627" i="9"/>
  <c r="BT627" i="9" s="1"/>
  <c r="AX627" i="9"/>
  <c r="CP627" i="9" s="1"/>
  <c r="AJ627" i="9"/>
  <c r="CB627" i="9" s="1"/>
  <c r="Z627" i="9"/>
  <c r="BR627" i="9" s="1"/>
  <c r="AL627" i="9"/>
  <c r="CD627" i="9" s="1"/>
  <c r="AH627" i="9"/>
  <c r="BZ627" i="9" s="1"/>
  <c r="AE627" i="9"/>
  <c r="BW627" i="9" s="1"/>
  <c r="AY627" i="9"/>
  <c r="AA627" i="9"/>
  <c r="BS627" i="9" s="1"/>
  <c r="AT627" i="9"/>
  <c r="CL627" i="9" s="1"/>
  <c r="AU627" i="9"/>
  <c r="CM627" i="9" s="1"/>
  <c r="AQ627" i="9"/>
  <c r="CI627" i="9" s="1"/>
  <c r="AI627" i="9"/>
  <c r="CA627" i="9" s="1"/>
  <c r="Y627" i="9"/>
  <c r="BQ627" i="9" s="1"/>
  <c r="J581" i="9"/>
  <c r="L581" i="9"/>
  <c r="K581" i="9"/>
  <c r="F582" i="9"/>
  <c r="AW580" i="9"/>
  <c r="CO580" i="9" s="1"/>
  <c r="AO580" i="9"/>
  <c r="CG580" i="9" s="1"/>
  <c r="AG580" i="9"/>
  <c r="BY580" i="9" s="1"/>
  <c r="Y580" i="9"/>
  <c r="BQ580" i="9" s="1"/>
  <c r="AU580" i="9"/>
  <c r="CM580" i="9" s="1"/>
  <c r="AM580" i="9"/>
  <c r="CE580" i="9" s="1"/>
  <c r="AE580" i="9"/>
  <c r="BW580" i="9" s="1"/>
  <c r="BB580" i="9"/>
  <c r="AT580" i="9"/>
  <c r="CL580" i="9" s="1"/>
  <c r="AL580" i="9"/>
  <c r="CD580" i="9" s="1"/>
  <c r="AD580" i="9"/>
  <c r="BV580" i="9" s="1"/>
  <c r="AY580" i="9"/>
  <c r="AQ580" i="9"/>
  <c r="CI580" i="9" s="1"/>
  <c r="AI580" i="9"/>
  <c r="CA580" i="9" s="1"/>
  <c r="AA580" i="9"/>
  <c r="BS580" i="9" s="1"/>
  <c r="AV580" i="9"/>
  <c r="CN580" i="9" s="1"/>
  <c r="AF580" i="9"/>
  <c r="BX580" i="9" s="1"/>
  <c r="AR580" i="9"/>
  <c r="CJ580" i="9" s="1"/>
  <c r="AB580" i="9"/>
  <c r="BT580" i="9" s="1"/>
  <c r="AP580" i="9"/>
  <c r="CH580" i="9" s="1"/>
  <c r="Z580" i="9"/>
  <c r="BR580" i="9" s="1"/>
  <c r="AZ580" i="9"/>
  <c r="AJ580" i="9"/>
  <c r="CB580" i="9" s="1"/>
  <c r="AH580" i="9"/>
  <c r="BZ580" i="9" s="1"/>
  <c r="AC580" i="9"/>
  <c r="BU580" i="9" s="1"/>
  <c r="X580" i="9"/>
  <c r="BP580" i="9" s="1"/>
  <c r="BP611" i="9" s="1"/>
  <c r="L17" i="11" s="1"/>
  <c r="BA580" i="9"/>
  <c r="AX580" i="9"/>
  <c r="CP580" i="9" s="1"/>
  <c r="AN580" i="9"/>
  <c r="CF580" i="9" s="1"/>
  <c r="AS580" i="9"/>
  <c r="CK580" i="9" s="1"/>
  <c r="AK580" i="9"/>
  <c r="CC580" i="9" s="1"/>
  <c r="J534" i="9"/>
  <c r="F535" i="9"/>
  <c r="L534" i="9"/>
  <c r="K534" i="9"/>
  <c r="AW533" i="9"/>
  <c r="CO533" i="9" s="1"/>
  <c r="AO533" i="9"/>
  <c r="CG533" i="9" s="1"/>
  <c r="AG533" i="9"/>
  <c r="BY533" i="9" s="1"/>
  <c r="Y533" i="9"/>
  <c r="BQ533" i="9" s="1"/>
  <c r="AV533" i="9"/>
  <c r="CN533" i="9" s="1"/>
  <c r="AN533" i="9"/>
  <c r="CF533" i="9" s="1"/>
  <c r="AF533" i="9"/>
  <c r="BX533" i="9" s="1"/>
  <c r="X533" i="9"/>
  <c r="BP533" i="9" s="1"/>
  <c r="BP564" i="9" s="1"/>
  <c r="L16" i="11" s="1"/>
  <c r="AU533" i="9"/>
  <c r="CM533" i="9" s="1"/>
  <c r="AM533" i="9"/>
  <c r="CE533" i="9" s="1"/>
  <c r="AE533" i="9"/>
  <c r="BW533" i="9" s="1"/>
  <c r="AZ533" i="9"/>
  <c r="AR533" i="9"/>
  <c r="CJ533" i="9" s="1"/>
  <c r="AJ533" i="9"/>
  <c r="CB533" i="9" s="1"/>
  <c r="AB533" i="9"/>
  <c r="BT533" i="9" s="1"/>
  <c r="AT533" i="9"/>
  <c r="CL533" i="9" s="1"/>
  <c r="AD533" i="9"/>
  <c r="BV533" i="9" s="1"/>
  <c r="AS533" i="9"/>
  <c r="CK533" i="9" s="1"/>
  <c r="AC533" i="9"/>
  <c r="BU533" i="9" s="1"/>
  <c r="AQ533" i="9"/>
  <c r="CI533" i="9" s="1"/>
  <c r="AA533" i="9"/>
  <c r="BS533" i="9" s="1"/>
  <c r="AP533" i="9"/>
  <c r="CH533" i="9" s="1"/>
  <c r="Z533" i="9"/>
  <c r="BR533" i="9" s="1"/>
  <c r="BA533" i="9"/>
  <c r="AK533" i="9"/>
  <c r="CC533" i="9" s="1"/>
  <c r="AY533" i="9"/>
  <c r="CQ533" i="9" s="1"/>
  <c r="AX533" i="9"/>
  <c r="CP533" i="9" s="1"/>
  <c r="AL533" i="9"/>
  <c r="CD533" i="9" s="1"/>
  <c r="AI533" i="9"/>
  <c r="CA533" i="9" s="1"/>
  <c r="AH533" i="9"/>
  <c r="BZ533" i="9" s="1"/>
  <c r="BB533" i="9"/>
  <c r="AQ522" i="9"/>
  <c r="CP532" i="9"/>
  <c r="CM529" i="9"/>
  <c r="CK527" i="9"/>
  <c r="CI525" i="9"/>
  <c r="CJ526" i="9"/>
  <c r="CN530" i="9"/>
  <c r="CG523" i="9"/>
  <c r="CO531" i="9"/>
  <c r="CL528" i="9"/>
  <c r="CH524" i="9"/>
  <c r="AP475" i="9"/>
  <c r="CQ487" i="9"/>
  <c r="CP486" i="9"/>
  <c r="CN484" i="9"/>
  <c r="CJ480" i="9"/>
  <c r="CL482" i="9"/>
  <c r="CM483" i="9"/>
  <c r="CO485" i="9"/>
  <c r="CK481" i="9"/>
  <c r="CF476" i="9"/>
  <c r="CG477" i="9"/>
  <c r="CI479" i="9"/>
  <c r="CH478" i="9"/>
  <c r="BB487" i="9"/>
  <c r="AT487" i="9"/>
  <c r="CL487" i="9" s="1"/>
  <c r="AL487" i="9"/>
  <c r="CD487" i="9" s="1"/>
  <c r="AD487" i="9"/>
  <c r="BV487" i="9" s="1"/>
  <c r="BA487" i="9"/>
  <c r="AS487" i="9"/>
  <c r="CK487" i="9" s="1"/>
  <c r="AK487" i="9"/>
  <c r="CC487" i="9" s="1"/>
  <c r="AC487" i="9"/>
  <c r="BU487" i="9" s="1"/>
  <c r="AX487" i="9"/>
  <c r="CP487" i="9" s="1"/>
  <c r="AP487" i="9"/>
  <c r="CH487" i="9" s="1"/>
  <c r="AH487" i="9"/>
  <c r="BZ487" i="9" s="1"/>
  <c r="Z487" i="9"/>
  <c r="BR487" i="9" s="1"/>
  <c r="AW487" i="9"/>
  <c r="CO487" i="9" s="1"/>
  <c r="AJ487" i="9"/>
  <c r="CB487" i="9" s="1"/>
  <c r="AR487" i="9"/>
  <c r="CJ487" i="9" s="1"/>
  <c r="AF487" i="9"/>
  <c r="BX487" i="9" s="1"/>
  <c r="AQ487" i="9"/>
  <c r="CI487" i="9" s="1"/>
  <c r="AE487" i="9"/>
  <c r="BW487" i="9" s="1"/>
  <c r="AO487" i="9"/>
  <c r="CG487" i="9" s="1"/>
  <c r="AB487" i="9"/>
  <c r="BT487" i="9" s="1"/>
  <c r="AY487" i="9"/>
  <c r="AM487" i="9"/>
  <c r="CE487" i="9" s="1"/>
  <c r="Y487" i="9"/>
  <c r="BQ487" i="9" s="1"/>
  <c r="BQ517" i="9" s="1"/>
  <c r="M15" i="11" s="1"/>
  <c r="AI487" i="9"/>
  <c r="CA487" i="9" s="1"/>
  <c r="AG487" i="9"/>
  <c r="BY487" i="9" s="1"/>
  <c r="AZ487" i="9"/>
  <c r="AV487" i="9"/>
  <c r="CN487" i="9" s="1"/>
  <c r="AU487" i="9"/>
  <c r="CM487" i="9" s="1"/>
  <c r="AN487" i="9"/>
  <c r="CF487" i="9" s="1"/>
  <c r="AA487" i="9"/>
  <c r="BS487" i="9" s="1"/>
  <c r="F489" i="9"/>
  <c r="K488" i="9"/>
  <c r="L488" i="9"/>
  <c r="J488" i="9"/>
  <c r="AW441" i="9"/>
  <c r="CO441" i="9" s="1"/>
  <c r="AO441" i="9"/>
  <c r="CG441" i="9" s="1"/>
  <c r="AG441" i="9"/>
  <c r="BY441" i="9" s="1"/>
  <c r="AV441" i="9"/>
  <c r="CN441" i="9" s="1"/>
  <c r="AN441" i="9"/>
  <c r="CF441" i="9" s="1"/>
  <c r="AF441" i="9"/>
  <c r="BX441" i="9" s="1"/>
  <c r="BA441" i="9"/>
  <c r="AS441" i="9"/>
  <c r="CK441" i="9" s="1"/>
  <c r="AK441" i="9"/>
  <c r="CC441" i="9" s="1"/>
  <c r="AC441" i="9"/>
  <c r="BU441" i="9" s="1"/>
  <c r="AQ441" i="9"/>
  <c r="CI441" i="9" s="1"/>
  <c r="AD441" i="9"/>
  <c r="BV441" i="9" s="1"/>
  <c r="AZ441" i="9"/>
  <c r="CR441" i="9" s="1"/>
  <c r="AM441" i="9"/>
  <c r="CE441" i="9" s="1"/>
  <c r="AA441" i="9"/>
  <c r="BS441" i="9" s="1"/>
  <c r="AY441" i="9"/>
  <c r="CQ441" i="9" s="1"/>
  <c r="AL441" i="9"/>
  <c r="CD441" i="9" s="1"/>
  <c r="Z441" i="9"/>
  <c r="BR441" i="9" s="1"/>
  <c r="BR470" i="9" s="1"/>
  <c r="N14" i="11" s="1"/>
  <c r="BG243" i="5" s="1" a="1"/>
  <c r="BG243" i="5" s="1"/>
  <c r="AX441" i="9"/>
  <c r="CP441" i="9" s="1"/>
  <c r="AJ441" i="9"/>
  <c r="CB441" i="9" s="1"/>
  <c r="AT441" i="9"/>
  <c r="CL441" i="9" s="1"/>
  <c r="AH441" i="9"/>
  <c r="BZ441" i="9" s="1"/>
  <c r="AU441" i="9"/>
  <c r="CM441" i="9" s="1"/>
  <c r="AR441" i="9"/>
  <c r="CJ441" i="9" s="1"/>
  <c r="AP441" i="9"/>
  <c r="CH441" i="9" s="1"/>
  <c r="AE441" i="9"/>
  <c r="BW441" i="9" s="1"/>
  <c r="AB441" i="9"/>
  <c r="BT441" i="9" s="1"/>
  <c r="BB441" i="9"/>
  <c r="AI441" i="9"/>
  <c r="CA441" i="9" s="1"/>
  <c r="L442" i="9"/>
  <c r="K442" i="9"/>
  <c r="F443" i="9"/>
  <c r="J442" i="9"/>
  <c r="CR440" i="9"/>
  <c r="CS441" i="9"/>
  <c r="CQ439" i="9"/>
  <c r="CP438" i="9"/>
  <c r="CN436" i="9"/>
  <c r="CL434" i="9"/>
  <c r="CJ432" i="9"/>
  <c r="CH430" i="9"/>
  <c r="CM435" i="9"/>
  <c r="CI431" i="9"/>
  <c r="CO437" i="9"/>
  <c r="CG429" i="9"/>
  <c r="CK433" i="9"/>
  <c r="AQ428" i="9"/>
  <c r="CG382" i="9"/>
  <c r="CH383" i="9"/>
  <c r="CI384" i="9"/>
  <c r="CJ385" i="9"/>
  <c r="CK386" i="9"/>
  <c r="CL387" i="9"/>
  <c r="CM388" i="9"/>
  <c r="CN389" i="9"/>
  <c r="CP391" i="9"/>
  <c r="CO390" i="9"/>
  <c r="CH381" i="9"/>
  <c r="AQ381" i="9"/>
  <c r="AW392" i="9"/>
  <c r="CO392" i="9" s="1"/>
  <c r="AO392" i="9"/>
  <c r="CG392" i="9" s="1"/>
  <c r="AG392" i="9"/>
  <c r="BY392" i="9" s="1"/>
  <c r="Y392" i="9"/>
  <c r="BQ392" i="9" s="1"/>
  <c r="AV392" i="9"/>
  <c r="CN392" i="9" s="1"/>
  <c r="AN392" i="9"/>
  <c r="CF392" i="9" s="1"/>
  <c r="AF392" i="9"/>
  <c r="BX392" i="9" s="1"/>
  <c r="X392" i="9"/>
  <c r="BP392" i="9" s="1"/>
  <c r="BP423" i="9" s="1"/>
  <c r="L13" i="11" s="1"/>
  <c r="BE260" i="5" s="1" a="1"/>
  <c r="BE260" i="5" s="1"/>
  <c r="AU392" i="9"/>
  <c r="CM392" i="9" s="1"/>
  <c r="AM392" i="9"/>
  <c r="CE392" i="9" s="1"/>
  <c r="AE392" i="9"/>
  <c r="BW392" i="9" s="1"/>
  <c r="BB392" i="9"/>
  <c r="AT392" i="9"/>
  <c r="CL392" i="9" s="1"/>
  <c r="AL392" i="9"/>
  <c r="CD392" i="9" s="1"/>
  <c r="AD392" i="9"/>
  <c r="BV392" i="9" s="1"/>
  <c r="AS392" i="9"/>
  <c r="CK392" i="9" s="1"/>
  <c r="AC392" i="9"/>
  <c r="BU392" i="9" s="1"/>
  <c r="AR392" i="9"/>
  <c r="CJ392" i="9" s="1"/>
  <c r="AB392" i="9"/>
  <c r="BT392" i="9" s="1"/>
  <c r="AQ392" i="9"/>
  <c r="CI392" i="9" s="1"/>
  <c r="AA392" i="9"/>
  <c r="BS392" i="9" s="1"/>
  <c r="AP392" i="9"/>
  <c r="CH392" i="9" s="1"/>
  <c r="Z392" i="9"/>
  <c r="BR392" i="9" s="1"/>
  <c r="AI392" i="9"/>
  <c r="CA392" i="9" s="1"/>
  <c r="AH392" i="9"/>
  <c r="BZ392" i="9" s="1"/>
  <c r="AK392" i="9"/>
  <c r="CC392" i="9" s="1"/>
  <c r="BA392" i="9"/>
  <c r="AZ392" i="9"/>
  <c r="AY392" i="9"/>
  <c r="CQ392" i="9" s="1"/>
  <c r="AX392" i="9"/>
  <c r="CP392" i="9" s="1"/>
  <c r="AJ392" i="9"/>
  <c r="CB392" i="9" s="1"/>
  <c r="J393" i="9"/>
  <c r="F394" i="9"/>
  <c r="L393" i="9"/>
  <c r="K393" i="9"/>
  <c r="L478" i="1"/>
  <c r="M475" i="1"/>
  <c r="L444" i="1"/>
  <c r="M441" i="1"/>
  <c r="K410" i="1"/>
  <c r="L407" i="1"/>
  <c r="K376" i="1"/>
  <c r="L373" i="1"/>
  <c r="L339" i="1"/>
  <c r="K342" i="1"/>
  <c r="L308" i="1"/>
  <c r="M305" i="1"/>
  <c r="AV1378" i="9"/>
  <c r="AN1378" i="9"/>
  <c r="AF1378" i="9"/>
  <c r="X1378" i="9"/>
  <c r="AU1378" i="9"/>
  <c r="AM1378" i="9"/>
  <c r="AE1378" i="9"/>
  <c r="W1378" i="9"/>
  <c r="BB1378" i="9"/>
  <c r="AT1378" i="9"/>
  <c r="AL1378" i="9"/>
  <c r="AD1378" i="9"/>
  <c r="BA1378" i="9"/>
  <c r="AS1378" i="9"/>
  <c r="AK1378" i="9"/>
  <c r="AC1378" i="9"/>
  <c r="AY1378" i="9"/>
  <c r="AQ1378" i="9"/>
  <c r="AI1378" i="9"/>
  <c r="AA1378" i="9"/>
  <c r="AJ1378" i="9"/>
  <c r="AP1378" i="9"/>
  <c r="AH1378" i="9"/>
  <c r="AZ1378" i="9"/>
  <c r="AG1378" i="9"/>
  <c r="AX1378" i="9"/>
  <c r="AB1378" i="9"/>
  <c r="AW1378" i="9"/>
  <c r="Z1378" i="9"/>
  <c r="AR1378" i="9"/>
  <c r="Y1378" i="9"/>
  <c r="AO1378" i="9"/>
  <c r="L1379" i="9"/>
  <c r="K1379" i="9"/>
  <c r="J1379" i="9"/>
  <c r="F1380" i="9"/>
  <c r="AJ1368" i="9"/>
  <c r="F1191" i="9"/>
  <c r="L1190" i="9"/>
  <c r="K1190" i="9"/>
  <c r="J1190" i="9"/>
  <c r="AH1180" i="9"/>
  <c r="BZ1180" i="9" s="1"/>
  <c r="CD1187" i="9"/>
  <c r="CE1188" i="9"/>
  <c r="BZ1183" i="9"/>
  <c r="CC1186" i="9"/>
  <c r="CB1185" i="9"/>
  <c r="CA1184" i="9"/>
  <c r="BX1181" i="9"/>
  <c r="BY1182" i="9"/>
  <c r="AU1189" i="9"/>
  <c r="AM1189" i="9"/>
  <c r="CE1189" i="9" s="1"/>
  <c r="AE1189" i="9"/>
  <c r="BW1189" i="9" s="1"/>
  <c r="W1189" i="9"/>
  <c r="BO1189" i="9" s="1"/>
  <c r="BB1189" i="9"/>
  <c r="AT1189" i="9"/>
  <c r="AL1189" i="9"/>
  <c r="CD1189" i="9" s="1"/>
  <c r="AD1189" i="9"/>
  <c r="BV1189" i="9" s="1"/>
  <c r="V1189" i="9"/>
  <c r="BN1189" i="9" s="1"/>
  <c r="BN1222" i="9" s="1"/>
  <c r="J30" i="11" s="1"/>
  <c r="BA1189" i="9"/>
  <c r="AS1189" i="9"/>
  <c r="AK1189" i="9"/>
  <c r="CC1189" i="9" s="1"/>
  <c r="AC1189" i="9"/>
  <c r="BU1189" i="9" s="1"/>
  <c r="AZ1189" i="9"/>
  <c r="AR1189" i="9"/>
  <c r="AJ1189" i="9"/>
  <c r="CB1189" i="9" s="1"/>
  <c r="AB1189" i="9"/>
  <c r="BT1189" i="9" s="1"/>
  <c r="AX1189" i="9"/>
  <c r="AP1189" i="9"/>
  <c r="AH1189" i="9"/>
  <c r="BZ1189" i="9" s="1"/>
  <c r="Z1189" i="9"/>
  <c r="BR1189" i="9" s="1"/>
  <c r="AQ1189" i="9"/>
  <c r="X1189" i="9"/>
  <c r="BP1189" i="9" s="1"/>
  <c r="Y1189" i="9"/>
  <c r="BQ1189" i="9" s="1"/>
  <c r="AO1189" i="9"/>
  <c r="AN1189" i="9"/>
  <c r="CF1189" i="9" s="1"/>
  <c r="AI1189" i="9"/>
  <c r="CA1189" i="9" s="1"/>
  <c r="AV1189" i="9"/>
  <c r="AG1189" i="9"/>
  <c r="BY1189" i="9" s="1"/>
  <c r="AY1189" i="9"/>
  <c r="AF1189" i="9"/>
  <c r="BX1189" i="9" s="1"/>
  <c r="AW1189" i="9"/>
  <c r="AA1189" i="9"/>
  <c r="BS1189" i="9" s="1"/>
  <c r="K883" i="1"/>
  <c r="J886" i="1"/>
  <c r="AV1002" i="9"/>
  <c r="AZ1002" i="9"/>
  <c r="AR1002" i="9"/>
  <c r="CJ1002" i="9" s="1"/>
  <c r="AX1002" i="9"/>
  <c r="AN1002" i="9"/>
  <c r="CF1002" i="9" s="1"/>
  <c r="AF1002" i="9"/>
  <c r="BX1002" i="9" s="1"/>
  <c r="X1002" i="9"/>
  <c r="BP1002" i="9" s="1"/>
  <c r="AW1002" i="9"/>
  <c r="AM1002" i="9"/>
  <c r="CE1002" i="9" s="1"/>
  <c r="AE1002" i="9"/>
  <c r="BW1002" i="9" s="1"/>
  <c r="W1002" i="9"/>
  <c r="BO1002" i="9" s="1"/>
  <c r="BO1034" i="9" s="1"/>
  <c r="K26" i="11" s="1"/>
  <c r="BD313" i="5" s="1" a="1"/>
  <c r="BD313" i="5" s="1"/>
  <c r="AU1002" i="9"/>
  <c r="AL1002" i="9"/>
  <c r="CD1002" i="9" s="1"/>
  <c r="AD1002" i="9"/>
  <c r="BV1002" i="9" s="1"/>
  <c r="AT1002" i="9"/>
  <c r="AK1002" i="9"/>
  <c r="CC1002" i="9" s="1"/>
  <c r="AC1002" i="9"/>
  <c r="BU1002" i="9" s="1"/>
  <c r="BB1002" i="9"/>
  <c r="AQ1002" i="9"/>
  <c r="CI1002" i="9" s="1"/>
  <c r="AI1002" i="9"/>
  <c r="CA1002" i="9" s="1"/>
  <c r="AA1002" i="9"/>
  <c r="BS1002" i="9" s="1"/>
  <c r="AH1002" i="9"/>
  <c r="BZ1002" i="9" s="1"/>
  <c r="AG1002" i="9"/>
  <c r="BY1002" i="9" s="1"/>
  <c r="AO1002" i="9"/>
  <c r="CG1002" i="9" s="1"/>
  <c r="BA1002" i="9"/>
  <c r="AB1002" i="9"/>
  <c r="BT1002" i="9" s="1"/>
  <c r="AY1002" i="9"/>
  <c r="Z1002" i="9"/>
  <c r="BR1002" i="9" s="1"/>
  <c r="AS1002" i="9"/>
  <c r="Y1002" i="9"/>
  <c r="BQ1002" i="9" s="1"/>
  <c r="AP1002" i="9"/>
  <c r="CH1002" i="9" s="1"/>
  <c r="AJ1002" i="9"/>
  <c r="CB1002" i="9" s="1"/>
  <c r="L1003" i="9"/>
  <c r="J1003" i="9"/>
  <c r="F1004" i="9"/>
  <c r="K1003" i="9"/>
  <c r="AK992" i="9"/>
  <c r="CC992" i="9" s="1"/>
  <c r="CI1001" i="9"/>
  <c r="CB994" i="9"/>
  <c r="CH1000" i="9"/>
  <c r="CG999" i="9"/>
  <c r="CC995" i="9"/>
  <c r="CE997" i="9"/>
  <c r="CF998" i="9"/>
  <c r="CA993" i="9"/>
  <c r="CD996" i="9"/>
  <c r="J750" i="1"/>
  <c r="K747" i="1"/>
  <c r="L815" i="9"/>
  <c r="F816" i="9"/>
  <c r="K815" i="9"/>
  <c r="J815" i="9"/>
  <c r="AM804" i="9"/>
  <c r="CE804" i="9" s="1"/>
  <c r="CK813" i="9"/>
  <c r="CG809" i="9"/>
  <c r="CJ812" i="9"/>
  <c r="CH810" i="9"/>
  <c r="CI811" i="9"/>
  <c r="CF808" i="9"/>
  <c r="CC805" i="9"/>
  <c r="CD806" i="9"/>
  <c r="CE807" i="9"/>
  <c r="AZ814" i="9"/>
  <c r="AW814" i="9"/>
  <c r="AX814" i="9"/>
  <c r="AU814" i="9"/>
  <c r="AM814" i="9"/>
  <c r="CE814" i="9" s="1"/>
  <c r="AE814" i="9"/>
  <c r="BW814" i="9" s="1"/>
  <c r="W814" i="9"/>
  <c r="BO814" i="9" s="1"/>
  <c r="BO846" i="9" s="1"/>
  <c r="K22" i="11" s="1"/>
  <c r="AT814" i="9"/>
  <c r="CL814" i="9" s="1"/>
  <c r="AL814" i="9"/>
  <c r="CD814" i="9" s="1"/>
  <c r="AD814" i="9"/>
  <c r="BV814" i="9" s="1"/>
  <c r="AS814" i="9"/>
  <c r="CK814" i="9" s="1"/>
  <c r="AK814" i="9"/>
  <c r="CC814" i="9" s="1"/>
  <c r="AC814" i="9"/>
  <c r="BU814" i="9" s="1"/>
  <c r="BB814" i="9"/>
  <c r="AR814" i="9"/>
  <c r="CJ814" i="9" s="1"/>
  <c r="AJ814" i="9"/>
  <c r="CB814" i="9" s="1"/>
  <c r="AB814" i="9"/>
  <c r="BT814" i="9" s="1"/>
  <c r="AY814" i="9"/>
  <c r="AP814" i="9"/>
  <c r="CH814" i="9" s="1"/>
  <c r="AH814" i="9"/>
  <c r="BZ814" i="9" s="1"/>
  <c r="Z814" i="9"/>
  <c r="BR814" i="9" s="1"/>
  <c r="AF814" i="9"/>
  <c r="BX814" i="9" s="1"/>
  <c r="BA814" i="9"/>
  <c r="AA814" i="9"/>
  <c r="BS814" i="9" s="1"/>
  <c r="AV814" i="9"/>
  <c r="Y814" i="9"/>
  <c r="BQ814" i="9" s="1"/>
  <c r="AQ814" i="9"/>
  <c r="CI814" i="9" s="1"/>
  <c r="X814" i="9"/>
  <c r="BP814" i="9" s="1"/>
  <c r="AO814" i="9"/>
  <c r="CG814" i="9" s="1"/>
  <c r="AI814" i="9"/>
  <c r="CA814" i="9" s="1"/>
  <c r="AN814" i="9"/>
  <c r="CF814" i="9" s="1"/>
  <c r="AG814" i="9"/>
  <c r="BY814" i="9" s="1"/>
  <c r="J611" i="1"/>
  <c r="I614" i="1"/>
  <c r="BB334" i="9"/>
  <c r="CT334" i="9" s="1"/>
  <c r="CS336" i="9"/>
  <c r="CT337" i="9"/>
  <c r="CR335" i="9"/>
  <c r="AV343" i="9"/>
  <c r="CN343" i="9" s="1"/>
  <c r="AN343" i="9"/>
  <c r="CF343" i="9" s="1"/>
  <c r="AF343" i="9"/>
  <c r="BX343" i="9" s="1"/>
  <c r="X343" i="9"/>
  <c r="BP343" i="9" s="1"/>
  <c r="AU343" i="9"/>
  <c r="CM343" i="9" s="1"/>
  <c r="AM343" i="9"/>
  <c r="CE343" i="9" s="1"/>
  <c r="AE343" i="9"/>
  <c r="BW343" i="9" s="1"/>
  <c r="W343" i="9"/>
  <c r="BO343" i="9" s="1"/>
  <c r="BB343" i="9"/>
  <c r="CT343" i="9" s="1"/>
  <c r="AT343" i="9"/>
  <c r="CL343" i="9" s="1"/>
  <c r="AL343" i="9"/>
  <c r="CD343" i="9" s="1"/>
  <c r="AD343" i="9"/>
  <c r="BV343" i="9" s="1"/>
  <c r="V343" i="9"/>
  <c r="BN343" i="9" s="1"/>
  <c r="BN376" i="9" s="1"/>
  <c r="J12" i="11" s="1"/>
  <c r="BA343" i="9"/>
  <c r="CS343" i="9" s="1"/>
  <c r="AS343" i="9"/>
  <c r="CK343" i="9" s="1"/>
  <c r="AK343" i="9"/>
  <c r="CC343" i="9" s="1"/>
  <c r="AC343" i="9"/>
  <c r="BU343" i="9" s="1"/>
  <c r="AY343" i="9"/>
  <c r="CQ343" i="9" s="1"/>
  <c r="AQ343" i="9"/>
  <c r="CI343" i="9" s="1"/>
  <c r="AI343" i="9"/>
  <c r="CA343" i="9" s="1"/>
  <c r="AA343" i="9"/>
  <c r="BS343" i="9" s="1"/>
  <c r="AJ343" i="9"/>
  <c r="CB343" i="9" s="1"/>
  <c r="AH343" i="9"/>
  <c r="BZ343" i="9" s="1"/>
  <c r="AP343" i="9"/>
  <c r="CH343" i="9" s="1"/>
  <c r="AZ343" i="9"/>
  <c r="CR343" i="9" s="1"/>
  <c r="AG343" i="9"/>
  <c r="BY343" i="9" s="1"/>
  <c r="AX343" i="9"/>
  <c r="CP343" i="9" s="1"/>
  <c r="AB343" i="9"/>
  <c r="BT343" i="9" s="1"/>
  <c r="AW343" i="9"/>
  <c r="CO343" i="9" s="1"/>
  <c r="Z343" i="9"/>
  <c r="BR343" i="9" s="1"/>
  <c r="AR343" i="9"/>
  <c r="CJ343" i="9" s="1"/>
  <c r="Y343" i="9"/>
  <c r="BQ343" i="9" s="1"/>
  <c r="AO343" i="9"/>
  <c r="CG343" i="9" s="1"/>
  <c r="F345" i="9"/>
  <c r="J344" i="9"/>
  <c r="K344" i="9"/>
  <c r="L344" i="9"/>
  <c r="J274" i="1"/>
  <c r="K271" i="1"/>
  <c r="AV155" i="9"/>
  <c r="CN155" i="9" s="1"/>
  <c r="AN155" i="9"/>
  <c r="CF155" i="9" s="1"/>
  <c r="AF155" i="9"/>
  <c r="BX155" i="9" s="1"/>
  <c r="X155" i="9"/>
  <c r="BP155" i="9" s="1"/>
  <c r="AU155" i="9"/>
  <c r="CM155" i="9" s="1"/>
  <c r="AM155" i="9"/>
  <c r="CE155" i="9" s="1"/>
  <c r="AE155" i="9"/>
  <c r="BW155" i="9" s="1"/>
  <c r="W155" i="9"/>
  <c r="BO155" i="9" s="1"/>
  <c r="BB155" i="9"/>
  <c r="AT155" i="9"/>
  <c r="CL155" i="9" s="1"/>
  <c r="AL155" i="9"/>
  <c r="CD155" i="9" s="1"/>
  <c r="AD155" i="9"/>
  <c r="BV155" i="9" s="1"/>
  <c r="V155" i="9"/>
  <c r="BN155" i="9" s="1"/>
  <c r="BN188" i="9" s="1"/>
  <c r="J8" i="11" s="1"/>
  <c r="BA155" i="9"/>
  <c r="AS155" i="9"/>
  <c r="CK155" i="9" s="1"/>
  <c r="AK155" i="9"/>
  <c r="CC155" i="9" s="1"/>
  <c r="AC155" i="9"/>
  <c r="BU155" i="9" s="1"/>
  <c r="AZ155" i="9"/>
  <c r="CR155" i="9" s="1"/>
  <c r="AR155" i="9"/>
  <c r="CJ155" i="9" s="1"/>
  <c r="AJ155" i="9"/>
  <c r="CB155" i="9" s="1"/>
  <c r="AB155" i="9"/>
  <c r="BT155" i="9" s="1"/>
  <c r="AY155" i="9"/>
  <c r="CQ155" i="9" s="1"/>
  <c r="AQ155" i="9"/>
  <c r="CI155" i="9" s="1"/>
  <c r="AI155" i="9"/>
  <c r="CA155" i="9" s="1"/>
  <c r="AA155" i="9"/>
  <c r="BS155" i="9" s="1"/>
  <c r="AW155" i="9"/>
  <c r="CO155" i="9" s="1"/>
  <c r="AO155" i="9"/>
  <c r="CG155" i="9" s="1"/>
  <c r="AG155" i="9"/>
  <c r="BY155" i="9" s="1"/>
  <c r="Y155" i="9"/>
  <c r="BQ155" i="9" s="1"/>
  <c r="AP155" i="9"/>
  <c r="CH155" i="9" s="1"/>
  <c r="AH155" i="9"/>
  <c r="BZ155" i="9" s="1"/>
  <c r="Z155" i="9"/>
  <c r="BR155" i="9" s="1"/>
  <c r="AX155" i="9"/>
  <c r="CP155" i="9" s="1"/>
  <c r="AT146" i="9"/>
  <c r="CL146" i="9" s="1"/>
  <c r="F157" i="9"/>
  <c r="L156" i="9"/>
  <c r="K156" i="9"/>
  <c r="J156" i="9"/>
  <c r="CN151" i="9"/>
  <c r="CQ154" i="9"/>
  <c r="CO152" i="9"/>
  <c r="CM150" i="9"/>
  <c r="CP153" i="9"/>
  <c r="CJ147" i="9"/>
  <c r="CK148" i="9"/>
  <c r="CL149" i="9"/>
  <c r="I138" i="1"/>
  <c r="J135" i="1"/>
  <c r="N108" i="5"/>
  <c r="N161" i="5"/>
  <c r="N109" i="5"/>
  <c r="N159" i="5"/>
  <c r="N92" i="5"/>
  <c r="BD92" i="5" s="1" a="1"/>
  <c r="BD92" i="5" s="1"/>
  <c r="N127" i="5"/>
  <c r="BD127" i="5" s="1" a="1"/>
  <c r="BD127" i="5" s="1"/>
  <c r="N162" i="5"/>
  <c r="N160" i="5"/>
  <c r="N93" i="5"/>
  <c r="N91" i="5"/>
  <c r="BD91" i="5" s="1" a="1"/>
  <c r="BD91" i="5" s="1"/>
  <c r="M182" i="5"/>
  <c r="N175" i="5"/>
  <c r="N177" i="5"/>
  <c r="N176" i="5"/>
  <c r="N178" i="5"/>
  <c r="BD178" i="5" s="1" a="1"/>
  <c r="BD178" i="5" s="1"/>
  <c r="N179" i="5"/>
  <c r="M165" i="5"/>
  <c r="N158" i="5"/>
  <c r="N141" i="5"/>
  <c r="M148" i="5"/>
  <c r="N145" i="5"/>
  <c r="N144" i="5"/>
  <c r="BD144" i="5" s="1" a="1"/>
  <c r="BD144" i="5" s="1"/>
  <c r="N143" i="5"/>
  <c r="N142" i="5"/>
  <c r="M131" i="5"/>
  <c r="N124" i="5"/>
  <c r="N126" i="5"/>
  <c r="N125" i="5"/>
  <c r="N128" i="5"/>
  <c r="M114" i="5"/>
  <c r="N107" i="5"/>
  <c r="N110" i="5"/>
  <c r="N111" i="5"/>
  <c r="N90" i="5"/>
  <c r="M97" i="5"/>
  <c r="M80" i="5"/>
  <c r="N73" i="5"/>
  <c r="N75" i="5"/>
  <c r="N77" i="5"/>
  <c r="N74" i="5"/>
  <c r="N76" i="5"/>
  <c r="M63" i="5"/>
  <c r="N56" i="5"/>
  <c r="N59" i="5"/>
  <c r="N58" i="5"/>
  <c r="N57" i="5"/>
  <c r="N60" i="5"/>
  <c r="N41" i="5"/>
  <c r="N40" i="5"/>
  <c r="N42" i="5"/>
  <c r="N43" i="5"/>
  <c r="M46" i="5"/>
  <c r="N39" i="5"/>
  <c r="N24" i="5"/>
  <c r="M29" i="5"/>
  <c r="N23" i="5"/>
  <c r="N26" i="5"/>
  <c r="N22" i="5"/>
  <c r="N25" i="5"/>
  <c r="U553" i="5" l="1"/>
  <c r="U298" i="5"/>
  <c r="U297" i="5"/>
  <c r="BK297" i="5" s="1" a="1"/>
  <c r="BK297" i="5" s="1"/>
  <c r="U294" i="5"/>
  <c r="U296" i="5"/>
  <c r="T301" i="5"/>
  <c r="U295" i="5"/>
  <c r="U549" i="5"/>
  <c r="T556" i="5"/>
  <c r="U551" i="5"/>
  <c r="V551" i="5" s="1"/>
  <c r="U550" i="5"/>
  <c r="U740" i="5"/>
  <c r="U737" i="5"/>
  <c r="T743" i="5"/>
  <c r="U738" i="5"/>
  <c r="U670" i="5"/>
  <c r="U671" i="5"/>
  <c r="BK671" i="5" s="1" a="1"/>
  <c r="BK671" i="5" s="1"/>
  <c r="U669" i="5"/>
  <c r="U668" i="5"/>
  <c r="T675" i="5"/>
  <c r="U672" i="5"/>
  <c r="U634" i="5"/>
  <c r="U229" i="5"/>
  <c r="BK229" i="5" s="1" a="1"/>
  <c r="BK229" i="5" s="1"/>
  <c r="U637" i="5"/>
  <c r="BK637" i="5" s="1" a="1"/>
  <c r="BK637" i="5" s="1"/>
  <c r="T641" i="5"/>
  <c r="U638" i="5"/>
  <c r="U636" i="5"/>
  <c r="U635" i="5"/>
  <c r="U228" i="5"/>
  <c r="U226" i="5"/>
  <c r="T233" i="5"/>
  <c r="U227" i="5"/>
  <c r="U230" i="5"/>
  <c r="T352" i="5"/>
  <c r="U824" i="5"/>
  <c r="U346" i="5"/>
  <c r="U332" i="5"/>
  <c r="U345" i="5"/>
  <c r="CD872" i="5" a="1"/>
  <c r="CD872" i="5" s="1"/>
  <c r="CD855" i="5" a="1"/>
  <c r="CD855" i="5" s="1"/>
  <c r="AK45" i="11"/>
  <c r="CC889" i="5" a="1"/>
  <c r="CC889" i="5" s="1"/>
  <c r="BG316" i="5" a="1"/>
  <c r="BG316" i="5" s="1"/>
  <c r="BG299" i="5" a="1"/>
  <c r="BG299" i="5" s="1"/>
  <c r="BG282" i="5" a="1"/>
  <c r="BG282" i="5" s="1"/>
  <c r="BG333" i="5" a="1"/>
  <c r="BG333" i="5" s="1"/>
  <c r="BG350" i="5" a="1"/>
  <c r="BG350" i="5" s="1"/>
  <c r="BC311" i="5" a="1"/>
  <c r="BC311" i="5" s="1"/>
  <c r="BC318" i="5" s="1"/>
  <c r="BC322" i="5" s="1"/>
  <c r="N22" i="12" s="1"/>
  <c r="BC856" i="5" a="1"/>
  <c r="BC856" i="5" s="1"/>
  <c r="BC805" i="5" a="1"/>
  <c r="BC805" i="5" s="1"/>
  <c r="BC811" i="5" s="1"/>
  <c r="BC815" i="5" s="1"/>
  <c r="N51" i="12" s="1"/>
  <c r="U328" i="5"/>
  <c r="U347" i="5"/>
  <c r="U329" i="5"/>
  <c r="U330" i="5"/>
  <c r="U349" i="5"/>
  <c r="U331" i="5"/>
  <c r="BK331" i="5" s="1" a="1"/>
  <c r="BK331" i="5" s="1"/>
  <c r="T335" i="5"/>
  <c r="U624" i="5"/>
  <c r="U821" i="5"/>
  <c r="BK821" i="5" s="1" a="1"/>
  <c r="BK821" i="5" s="1"/>
  <c r="U805" i="5"/>
  <c r="U808" i="5"/>
  <c r="T828" i="5"/>
  <c r="U804" i="5"/>
  <c r="BK804" i="5" s="1" a="1"/>
  <c r="BK804" i="5" s="1"/>
  <c r="U825" i="5"/>
  <c r="U823" i="5"/>
  <c r="T811" i="5"/>
  <c r="U807" i="5"/>
  <c r="U822" i="5"/>
  <c r="U806" i="5"/>
  <c r="U842" i="5"/>
  <c r="U841" i="5"/>
  <c r="U839" i="5"/>
  <c r="U838" i="5"/>
  <c r="BK838" i="5" s="1" a="1"/>
  <c r="BK838" i="5" s="1"/>
  <c r="T845" i="5"/>
  <c r="U840" i="5"/>
  <c r="U532" i="5"/>
  <c r="V415" i="5"/>
  <c r="U348" i="5"/>
  <c r="BK348" i="5" s="1" a="1"/>
  <c r="BK348" i="5" s="1"/>
  <c r="U771" i="5"/>
  <c r="U534" i="5"/>
  <c r="T437" i="5"/>
  <c r="V399" i="5"/>
  <c r="BL399" i="5" s="1" a="1"/>
  <c r="BL399" i="5" s="1"/>
  <c r="AM28" i="5"/>
  <c r="CB28" i="5" a="1"/>
  <c r="CB28" i="5" s="1"/>
  <c r="V620" i="5"/>
  <c r="BL620" i="5" s="1" a="1"/>
  <c r="BL620" i="5" s="1"/>
  <c r="U382" i="5"/>
  <c r="BK382" i="5" s="1" a="1"/>
  <c r="BK382" i="5" s="1"/>
  <c r="V280" i="5"/>
  <c r="U430" i="5"/>
  <c r="V756" i="5"/>
  <c r="V366" i="5"/>
  <c r="V400" i="5"/>
  <c r="U652" i="5"/>
  <c r="V586" i="5"/>
  <c r="BL586" i="5" s="1" a="1"/>
  <c r="BL586" i="5" s="1"/>
  <c r="U772" i="5"/>
  <c r="U502" i="5"/>
  <c r="V569" i="5"/>
  <c r="BL569" i="5" s="1" a="1"/>
  <c r="BL569" i="5" s="1"/>
  <c r="V603" i="5"/>
  <c r="BL603" i="5" s="1" a="1"/>
  <c r="BL603" i="5" s="1"/>
  <c r="U689" i="5"/>
  <c r="V721" i="5"/>
  <c r="V791" i="5"/>
  <c r="BE329" i="5" a="1"/>
  <c r="BE329" i="5" s="1"/>
  <c r="BE277" i="5" a="1"/>
  <c r="BE277" i="5" s="1"/>
  <c r="BE295" i="5" a="1"/>
  <c r="BE295" i="5" s="1"/>
  <c r="BE741" i="5" a="1"/>
  <c r="BE741" i="5" s="1"/>
  <c r="BE724" i="5" a="1"/>
  <c r="BE724" i="5" s="1"/>
  <c r="BE707" i="5" a="1"/>
  <c r="BE707" i="5" s="1"/>
  <c r="BE346" i="5" a="1"/>
  <c r="BE346" i="5" s="1"/>
  <c r="BE294" i="5" a="1"/>
  <c r="BE294" i="5" s="1"/>
  <c r="BE278" i="5" a="1"/>
  <c r="BE278" i="5" s="1"/>
  <c r="BD284" i="5"/>
  <c r="BD288" i="5" s="1"/>
  <c r="O20" i="12" s="1"/>
  <c r="AL46" i="11"/>
  <c r="BG537" i="5" a="1"/>
  <c r="BG537" i="5" s="1"/>
  <c r="BG384" i="5" a="1"/>
  <c r="BG384" i="5" s="1"/>
  <c r="BG452" i="5" a="1"/>
  <c r="BG452" i="5" s="1"/>
  <c r="BG486" i="5" a="1"/>
  <c r="BG486" i="5" s="1"/>
  <c r="BG418" i="5" a="1"/>
  <c r="BG418" i="5" s="1"/>
  <c r="BG651" i="5" a="1"/>
  <c r="BG651" i="5" s="1"/>
  <c r="BG214" i="5" a="1"/>
  <c r="BG214" i="5" s="1"/>
  <c r="BG622" i="5" a="1"/>
  <c r="BG622" i="5" s="1"/>
  <c r="BG248" i="5" a="1"/>
  <c r="BG248" i="5" s="1"/>
  <c r="BG503" i="5" a="1"/>
  <c r="BG503" i="5" s="1"/>
  <c r="BG367" i="5" a="1"/>
  <c r="BG367" i="5" s="1"/>
  <c r="BG401" i="5" a="1"/>
  <c r="BG401" i="5" s="1"/>
  <c r="BG231" i="5" a="1"/>
  <c r="BG231" i="5" s="1"/>
  <c r="BG265" i="5" a="1"/>
  <c r="BG265" i="5" s="1"/>
  <c r="BG571" i="5" a="1"/>
  <c r="BG571" i="5" s="1"/>
  <c r="BG639" i="5" a="1"/>
  <c r="BG639" i="5" s="1"/>
  <c r="BG656" i="5" a="1"/>
  <c r="BG656" i="5" s="1"/>
  <c r="BG673" i="5" a="1"/>
  <c r="BG673" i="5" s="1"/>
  <c r="BG469" i="5" a="1"/>
  <c r="BG469" i="5" s="1"/>
  <c r="BG588" i="5" a="1"/>
  <c r="BG588" i="5" s="1"/>
  <c r="BG435" i="5" a="1"/>
  <c r="BG435" i="5" s="1"/>
  <c r="BG554" i="5" a="1"/>
  <c r="BG554" i="5" s="1"/>
  <c r="BG520" i="5" a="1"/>
  <c r="BG520" i="5" s="1"/>
  <c r="BG690" i="5" a="1"/>
  <c r="BG690" i="5" s="1"/>
  <c r="BG605" i="5" a="1"/>
  <c r="BG605" i="5" s="1"/>
  <c r="BG197" i="5" a="1"/>
  <c r="BG197" i="5" s="1"/>
  <c r="BG180" i="5" a="1"/>
  <c r="BG180" i="5" s="1"/>
  <c r="BG129" i="5" a="1"/>
  <c r="BG129" i="5" s="1"/>
  <c r="BG95" i="5" a="1"/>
  <c r="BG95" i="5" s="1"/>
  <c r="BG146" i="5" a="1"/>
  <c r="BG146" i="5" s="1"/>
  <c r="BG668" i="5" a="1"/>
  <c r="BG668" i="5" s="1"/>
  <c r="BG685" i="5" a="1"/>
  <c r="BG685" i="5" s="1"/>
  <c r="BB709" i="5"/>
  <c r="BB713" i="5" s="1"/>
  <c r="M45" i="12" s="1"/>
  <c r="BC517" i="5" a="1"/>
  <c r="BC517" i="5" s="1"/>
  <c r="BC702" i="5" a="1"/>
  <c r="BC702" i="5" s="1"/>
  <c r="BC753" i="5" a="1"/>
  <c r="BC753" i="5" s="1"/>
  <c r="BC760" i="5" s="1"/>
  <c r="BC764" i="5" s="1"/>
  <c r="N48" i="12" s="1"/>
  <c r="BC551" i="5" a="1"/>
  <c r="BC551" i="5" s="1"/>
  <c r="BC653" i="5" a="1"/>
  <c r="BC653" i="5" s="1"/>
  <c r="BC602" i="5" a="1"/>
  <c r="BC602" i="5" s="1"/>
  <c r="BC415" i="5" a="1"/>
  <c r="BC415" i="5" s="1"/>
  <c r="BC466" i="5" a="1"/>
  <c r="BC466" i="5" s="1"/>
  <c r="BC364" i="5" a="1"/>
  <c r="BC364" i="5" s="1"/>
  <c r="BC142" i="5" a="1"/>
  <c r="BC142" i="5" s="1"/>
  <c r="BC194" i="5" a="1"/>
  <c r="BC194" i="5" s="1"/>
  <c r="BC703" i="5" a="1"/>
  <c r="BC703" i="5" s="1"/>
  <c r="V788" i="5"/>
  <c r="V790" i="5"/>
  <c r="V789" i="5"/>
  <c r="U773" i="5"/>
  <c r="T777" i="5"/>
  <c r="U770" i="5"/>
  <c r="U774" i="5"/>
  <c r="V757" i="5"/>
  <c r="V738" i="5"/>
  <c r="V722" i="5"/>
  <c r="V787" i="5"/>
  <c r="U794" i="5"/>
  <c r="U760" i="5"/>
  <c r="V753" i="5"/>
  <c r="V754" i="5"/>
  <c r="V755" i="5"/>
  <c r="V737" i="5"/>
  <c r="U743" i="5"/>
  <c r="V736" i="5"/>
  <c r="V739" i="5"/>
  <c r="V740" i="5"/>
  <c r="U726" i="5"/>
  <c r="V719" i="5"/>
  <c r="V723" i="5"/>
  <c r="V720" i="5"/>
  <c r="U709" i="5"/>
  <c r="V702" i="5"/>
  <c r="AC707" i="5"/>
  <c r="V703" i="5"/>
  <c r="V706" i="5"/>
  <c r="BK704" i="5" a="1"/>
  <c r="BK704" i="5" s="1"/>
  <c r="V704" i="5"/>
  <c r="V705" i="5"/>
  <c r="U686" i="5"/>
  <c r="U685" i="5"/>
  <c r="T692" i="5"/>
  <c r="U687" i="5"/>
  <c r="U688" i="5"/>
  <c r="BK688" i="5" s="1" a="1"/>
  <c r="BK688" i="5" s="1"/>
  <c r="U654" i="5"/>
  <c r="BK654" i="5" s="1" a="1"/>
  <c r="BK654" i="5" s="1"/>
  <c r="V617" i="5"/>
  <c r="V618" i="5"/>
  <c r="V619" i="5"/>
  <c r="V621" i="5"/>
  <c r="V585" i="5"/>
  <c r="V584" i="5"/>
  <c r="V583" i="5"/>
  <c r="V587" i="5"/>
  <c r="U590" i="5"/>
  <c r="V567" i="5"/>
  <c r="U533" i="5"/>
  <c r="T539" i="5"/>
  <c r="U535" i="5"/>
  <c r="BK535" i="5" s="1" a="1"/>
  <c r="BK535" i="5" s="1"/>
  <c r="U536" i="5"/>
  <c r="T522" i="5"/>
  <c r="U515" i="5"/>
  <c r="U518" i="5"/>
  <c r="BK518" i="5" s="1" a="1"/>
  <c r="BK518" i="5" s="1"/>
  <c r="U516" i="5"/>
  <c r="U517" i="5"/>
  <c r="U519" i="5"/>
  <c r="T658" i="5"/>
  <c r="U651" i="5"/>
  <c r="U653" i="5"/>
  <c r="U655" i="5"/>
  <c r="U607" i="5"/>
  <c r="V600" i="5"/>
  <c r="V604" i="5"/>
  <c r="V602" i="5"/>
  <c r="V601" i="5"/>
  <c r="U573" i="5"/>
  <c r="V566" i="5"/>
  <c r="V570" i="5"/>
  <c r="V568" i="5"/>
  <c r="U501" i="5"/>
  <c r="BK501" i="5" s="1" a="1"/>
  <c r="BK501" i="5" s="1"/>
  <c r="U482" i="5"/>
  <c r="U483" i="5"/>
  <c r="U485" i="5"/>
  <c r="U484" i="5"/>
  <c r="BK484" i="5" s="1" a="1"/>
  <c r="BK484" i="5" s="1"/>
  <c r="U467" i="5"/>
  <c r="BK467" i="5" s="1" a="1"/>
  <c r="BK467" i="5" s="1"/>
  <c r="U468" i="5"/>
  <c r="U465" i="5"/>
  <c r="U464" i="5"/>
  <c r="T471" i="5"/>
  <c r="U466" i="5"/>
  <c r="U451" i="5"/>
  <c r="U449" i="5"/>
  <c r="U431" i="5"/>
  <c r="U434" i="5"/>
  <c r="U433" i="5"/>
  <c r="BK433" i="5" s="1" a="1"/>
  <c r="BK433" i="5" s="1"/>
  <c r="U432" i="5"/>
  <c r="V397" i="5"/>
  <c r="V398" i="5"/>
  <c r="U381" i="5"/>
  <c r="U380" i="5"/>
  <c r="U383" i="5"/>
  <c r="V278" i="5"/>
  <c r="V279" i="5"/>
  <c r="V281" i="5"/>
  <c r="V244" i="5"/>
  <c r="V210" i="5"/>
  <c r="V213" i="5"/>
  <c r="T505" i="5"/>
  <c r="U498" i="5"/>
  <c r="U500" i="5"/>
  <c r="U499" i="5"/>
  <c r="T488" i="5"/>
  <c r="U481" i="5"/>
  <c r="U448" i="5"/>
  <c r="U450" i="5"/>
  <c r="BK450" i="5" s="1" a="1"/>
  <c r="BK450" i="5" s="1"/>
  <c r="T454" i="5"/>
  <c r="U447" i="5"/>
  <c r="U420" i="5"/>
  <c r="V413" i="5"/>
  <c r="V414" i="5"/>
  <c r="V417" i="5"/>
  <c r="V416" i="5"/>
  <c r="BL416" i="5" s="1" a="1"/>
  <c r="BL416" i="5" s="1"/>
  <c r="U403" i="5"/>
  <c r="V396" i="5"/>
  <c r="T386" i="5"/>
  <c r="U379" i="5"/>
  <c r="U369" i="5"/>
  <c r="V362" i="5"/>
  <c r="V364" i="5"/>
  <c r="V365" i="5"/>
  <c r="BL365" i="5" s="1" a="1"/>
  <c r="BL365" i="5" s="1"/>
  <c r="V363" i="5"/>
  <c r="V295" i="5"/>
  <c r="U284" i="5"/>
  <c r="V277" i="5"/>
  <c r="U267" i="5"/>
  <c r="V260" i="5"/>
  <c r="V261" i="5"/>
  <c r="V264" i="5"/>
  <c r="V262" i="5"/>
  <c r="V263" i="5"/>
  <c r="BL263" i="5" s="1" a="1"/>
  <c r="BL263" i="5" s="1"/>
  <c r="U250" i="5"/>
  <c r="V243" i="5"/>
  <c r="V246" i="5"/>
  <c r="BL246" i="5" s="1" a="1"/>
  <c r="BL246" i="5" s="1"/>
  <c r="V245" i="5"/>
  <c r="V247" i="5"/>
  <c r="U216" i="5"/>
  <c r="V209" i="5"/>
  <c r="V211" i="5"/>
  <c r="V212" i="5"/>
  <c r="BL212" i="5" s="1" a="1"/>
  <c r="BL212" i="5" s="1"/>
  <c r="V194" i="5"/>
  <c r="AD197" i="5"/>
  <c r="V195" i="5"/>
  <c r="BL195" i="5" s="1" a="1"/>
  <c r="BL195" i="5" s="1"/>
  <c r="V196" i="5"/>
  <c r="V193" i="5"/>
  <c r="U199" i="5"/>
  <c r="V192" i="5"/>
  <c r="O93" i="5"/>
  <c r="CI1426" i="9"/>
  <c r="BZ1415" i="9"/>
  <c r="CJ1426" i="9" s="1"/>
  <c r="AI1415" i="9"/>
  <c r="CA1418" i="9"/>
  <c r="BZ1417" i="9"/>
  <c r="CE1422" i="9"/>
  <c r="CC1420" i="9"/>
  <c r="CD1421" i="9"/>
  <c r="CB1419" i="9"/>
  <c r="BY1416" i="9"/>
  <c r="CF1423" i="9"/>
  <c r="CG1424" i="9"/>
  <c r="CH1425" i="9"/>
  <c r="CG616" i="9"/>
  <c r="AP616" i="9"/>
  <c r="CM624" i="9"/>
  <c r="CH619" i="9"/>
  <c r="CO626" i="9"/>
  <c r="CG618" i="9"/>
  <c r="CL623" i="9"/>
  <c r="CN625" i="9"/>
  <c r="CI620" i="9"/>
  <c r="CJ621" i="9"/>
  <c r="CK622" i="9"/>
  <c r="CF617" i="9"/>
  <c r="CG569" i="9"/>
  <c r="AP569" i="9"/>
  <c r="CI573" i="9"/>
  <c r="CL576" i="9"/>
  <c r="CJ574" i="9"/>
  <c r="CK575" i="9"/>
  <c r="CH572" i="9"/>
  <c r="CM577" i="9"/>
  <c r="CG571" i="9"/>
  <c r="CF570" i="9"/>
  <c r="CN578" i="9"/>
  <c r="AM1697" i="9"/>
  <c r="CE1697" i="9" s="1"/>
  <c r="BA1711" i="9"/>
  <c r="AS1711" i="9"/>
  <c r="CK1711" i="9" s="1"/>
  <c r="AK1711" i="9"/>
  <c r="CC1711" i="9" s="1"/>
  <c r="AC1711" i="9"/>
  <c r="BU1711" i="9" s="1"/>
  <c r="AX1711" i="9"/>
  <c r="CP1711" i="9" s="1"/>
  <c r="AP1711" i="9"/>
  <c r="CH1711" i="9" s="1"/>
  <c r="AH1711" i="9"/>
  <c r="BZ1711" i="9" s="1"/>
  <c r="AR1711" i="9"/>
  <c r="CJ1711" i="9" s="1"/>
  <c r="AG1711" i="9"/>
  <c r="BY1711" i="9" s="1"/>
  <c r="BB1711" i="9"/>
  <c r="AQ1711" i="9"/>
  <c r="CI1711" i="9" s="1"/>
  <c r="AF1711" i="9"/>
  <c r="BX1711" i="9" s="1"/>
  <c r="AZ1711" i="9"/>
  <c r="AO1711" i="9"/>
  <c r="CG1711" i="9" s="1"/>
  <c r="AE1711" i="9"/>
  <c r="BW1711" i="9" s="1"/>
  <c r="AV1711" i="9"/>
  <c r="CN1711" i="9" s="1"/>
  <c r="AL1711" i="9"/>
  <c r="CD1711" i="9" s="1"/>
  <c r="AA1711" i="9"/>
  <c r="BS1711" i="9" s="1"/>
  <c r="BS1739" i="9" s="1"/>
  <c r="O41" i="11" s="1"/>
  <c r="AU1711" i="9"/>
  <c r="CM1711" i="9" s="1"/>
  <c r="AJ1711" i="9"/>
  <c r="CB1711" i="9" s="1"/>
  <c r="AB1711" i="9"/>
  <c r="BT1711" i="9" s="1"/>
  <c r="AT1711" i="9"/>
  <c r="CL1711" i="9" s="1"/>
  <c r="AN1711" i="9"/>
  <c r="CF1711" i="9" s="1"/>
  <c r="AM1711" i="9"/>
  <c r="CE1711" i="9" s="1"/>
  <c r="AW1711" i="9"/>
  <c r="CO1711" i="9" s="1"/>
  <c r="AI1711" i="9"/>
  <c r="CA1711" i="9" s="1"/>
  <c r="AY1711" i="9"/>
  <c r="AD1711" i="9"/>
  <c r="BV1711" i="9" s="1"/>
  <c r="F1713" i="9"/>
  <c r="K1712" i="9"/>
  <c r="L1712" i="9"/>
  <c r="J1712" i="9"/>
  <c r="CN1709" i="9"/>
  <c r="CL1707" i="9"/>
  <c r="CO1710" i="9"/>
  <c r="CG1702" i="9"/>
  <c r="CH1703" i="9"/>
  <c r="CJ1705" i="9"/>
  <c r="CK1706" i="9"/>
  <c r="CF1701" i="9"/>
  <c r="CE1700" i="9"/>
  <c r="CI1704" i="9"/>
  <c r="CM1708" i="9"/>
  <c r="CD1699" i="9"/>
  <c r="CC1698" i="9"/>
  <c r="AN1650" i="9"/>
  <c r="CF1650" i="9" s="1"/>
  <c r="CN1661" i="9"/>
  <c r="CL1659" i="9"/>
  <c r="CK1658" i="9"/>
  <c r="CJ1657" i="9"/>
  <c r="CF1653" i="9"/>
  <c r="CH1655" i="9"/>
  <c r="CE1652" i="9"/>
  <c r="CM1660" i="9"/>
  <c r="CI1656" i="9"/>
  <c r="CG1654" i="9"/>
  <c r="CD1651" i="9"/>
  <c r="AZ1662" i="9"/>
  <c r="AR1662" i="9"/>
  <c r="CJ1662" i="9" s="1"/>
  <c r="AJ1662" i="9"/>
  <c r="CB1662" i="9" s="1"/>
  <c r="AB1662" i="9"/>
  <c r="BT1662" i="9" s="1"/>
  <c r="AX1662" i="9"/>
  <c r="AP1662" i="9"/>
  <c r="CH1662" i="9" s="1"/>
  <c r="AH1662" i="9"/>
  <c r="BZ1662" i="9" s="1"/>
  <c r="Z1662" i="9"/>
  <c r="BR1662" i="9" s="1"/>
  <c r="AW1662" i="9"/>
  <c r="CO1662" i="9" s="1"/>
  <c r="AO1662" i="9"/>
  <c r="CG1662" i="9" s="1"/>
  <c r="AG1662" i="9"/>
  <c r="BY1662" i="9" s="1"/>
  <c r="Y1662" i="9"/>
  <c r="BQ1662" i="9" s="1"/>
  <c r="BQ1692" i="9" s="1"/>
  <c r="M40" i="11" s="1"/>
  <c r="BF515" i="5" s="1" a="1"/>
  <c r="BF515" i="5" s="1"/>
  <c r="AV1662" i="9"/>
  <c r="CN1662" i="9" s="1"/>
  <c r="AN1662" i="9"/>
  <c r="CF1662" i="9" s="1"/>
  <c r="AF1662" i="9"/>
  <c r="BX1662" i="9" s="1"/>
  <c r="AY1662" i="9"/>
  <c r="AI1662" i="9"/>
  <c r="CA1662" i="9" s="1"/>
  <c r="AT1662" i="9"/>
  <c r="CL1662" i="9" s="1"/>
  <c r="AD1662" i="9"/>
  <c r="BV1662" i="9" s="1"/>
  <c r="AS1662" i="9"/>
  <c r="CK1662" i="9" s="1"/>
  <c r="AC1662" i="9"/>
  <c r="BU1662" i="9" s="1"/>
  <c r="AQ1662" i="9"/>
  <c r="CI1662" i="9" s="1"/>
  <c r="AA1662" i="9"/>
  <c r="BS1662" i="9" s="1"/>
  <c r="BB1662" i="9"/>
  <c r="AL1662" i="9"/>
  <c r="CD1662" i="9" s="1"/>
  <c r="BA1662" i="9"/>
  <c r="AU1662" i="9"/>
  <c r="CM1662" i="9" s="1"/>
  <c r="AM1662" i="9"/>
  <c r="CE1662" i="9" s="1"/>
  <c r="AK1662" i="9"/>
  <c r="CC1662" i="9" s="1"/>
  <c r="AE1662" i="9"/>
  <c r="BW1662" i="9" s="1"/>
  <c r="F1664" i="9"/>
  <c r="K1663" i="9"/>
  <c r="L1663" i="9"/>
  <c r="J1663" i="9"/>
  <c r="CN1615" i="9"/>
  <c r="CL1613" i="9"/>
  <c r="CK1612" i="9"/>
  <c r="CG1608" i="9"/>
  <c r="CM1614" i="9"/>
  <c r="CH1609" i="9"/>
  <c r="CC1604" i="9"/>
  <c r="CJ1611" i="9"/>
  <c r="CF1607" i="9"/>
  <c r="CE1606" i="9"/>
  <c r="CI1610" i="9"/>
  <c r="CD1605" i="9"/>
  <c r="F1618" i="9"/>
  <c r="K1617" i="9"/>
  <c r="J1617" i="9"/>
  <c r="L1617" i="9"/>
  <c r="AV1616" i="9"/>
  <c r="CN1616" i="9" s="1"/>
  <c r="AN1616" i="9"/>
  <c r="CF1616" i="9" s="1"/>
  <c r="AF1616" i="9"/>
  <c r="BX1616" i="9" s="1"/>
  <c r="AU1616" i="9"/>
  <c r="CM1616" i="9" s="1"/>
  <c r="AM1616" i="9"/>
  <c r="CE1616" i="9" s="1"/>
  <c r="AE1616" i="9"/>
  <c r="BW1616" i="9" s="1"/>
  <c r="BB1616" i="9"/>
  <c r="AT1616" i="9"/>
  <c r="CL1616" i="9" s="1"/>
  <c r="AL1616" i="9"/>
  <c r="CD1616" i="9" s="1"/>
  <c r="AD1616" i="9"/>
  <c r="BV1616" i="9" s="1"/>
  <c r="BA1616" i="9"/>
  <c r="AS1616" i="9"/>
  <c r="CK1616" i="9" s="1"/>
  <c r="AK1616" i="9"/>
  <c r="CC1616" i="9" s="1"/>
  <c r="AC1616" i="9"/>
  <c r="BU1616" i="9" s="1"/>
  <c r="AY1616" i="9"/>
  <c r="AQ1616" i="9"/>
  <c r="CI1616" i="9" s="1"/>
  <c r="AI1616" i="9"/>
  <c r="CA1616" i="9" s="1"/>
  <c r="AA1616" i="9"/>
  <c r="BS1616" i="9" s="1"/>
  <c r="AW1616" i="9"/>
  <c r="CO1616" i="9" s="1"/>
  <c r="Z1616" i="9"/>
  <c r="BR1616" i="9" s="1"/>
  <c r="BR1645" i="9" s="1"/>
  <c r="N39" i="11" s="1"/>
  <c r="BG532" i="5" s="1" a="1"/>
  <c r="BG532" i="5" s="1"/>
  <c r="AP1616" i="9"/>
  <c r="CH1616" i="9" s="1"/>
  <c r="AO1616" i="9"/>
  <c r="CG1616" i="9" s="1"/>
  <c r="AZ1616" i="9"/>
  <c r="AG1616" i="9"/>
  <c r="BY1616" i="9" s="1"/>
  <c r="AX1616" i="9"/>
  <c r="AH1616" i="9"/>
  <c r="BZ1616" i="9" s="1"/>
  <c r="AB1616" i="9"/>
  <c r="BT1616" i="9" s="1"/>
  <c r="AR1616" i="9"/>
  <c r="CJ1616" i="9" s="1"/>
  <c r="AJ1616" i="9"/>
  <c r="CB1616" i="9" s="1"/>
  <c r="AM1603" i="9"/>
  <c r="CE1603" i="9" s="1"/>
  <c r="F1571" i="9"/>
  <c r="L1570" i="9"/>
  <c r="K1570" i="9"/>
  <c r="J1570" i="9"/>
  <c r="BA1569" i="9"/>
  <c r="AS1569" i="9"/>
  <c r="CK1569" i="9" s="1"/>
  <c r="AK1569" i="9"/>
  <c r="CC1569" i="9" s="1"/>
  <c r="AC1569" i="9"/>
  <c r="BU1569" i="9" s="1"/>
  <c r="AZ1569" i="9"/>
  <c r="AR1569" i="9"/>
  <c r="CJ1569" i="9" s="1"/>
  <c r="AJ1569" i="9"/>
  <c r="CB1569" i="9" s="1"/>
  <c r="AB1569" i="9"/>
  <c r="BT1569" i="9" s="1"/>
  <c r="AW1569" i="9"/>
  <c r="CO1569" i="9" s="1"/>
  <c r="AO1569" i="9"/>
  <c r="CG1569" i="9" s="1"/>
  <c r="AG1569" i="9"/>
  <c r="BY1569" i="9" s="1"/>
  <c r="BB1569" i="9"/>
  <c r="AN1569" i="9"/>
  <c r="CF1569" i="9" s="1"/>
  <c r="AA1569" i="9"/>
  <c r="BS1569" i="9" s="1"/>
  <c r="AY1569" i="9"/>
  <c r="AM1569" i="9"/>
  <c r="CE1569" i="9" s="1"/>
  <c r="Z1569" i="9"/>
  <c r="BR1569" i="9" s="1"/>
  <c r="BR1598" i="9" s="1"/>
  <c r="N38" i="11" s="1"/>
  <c r="AU1569" i="9"/>
  <c r="CM1569" i="9" s="1"/>
  <c r="AH1569" i="9"/>
  <c r="BZ1569" i="9" s="1"/>
  <c r="AQ1569" i="9"/>
  <c r="CI1569" i="9" s="1"/>
  <c r="AP1569" i="9"/>
  <c r="CH1569" i="9" s="1"/>
  <c r="AL1569" i="9"/>
  <c r="CD1569" i="9" s="1"/>
  <c r="AI1569" i="9"/>
  <c r="CA1569" i="9" s="1"/>
  <c r="AF1569" i="9"/>
  <c r="BX1569" i="9" s="1"/>
  <c r="AV1569" i="9"/>
  <c r="CN1569" i="9" s="1"/>
  <c r="AD1569" i="9"/>
  <c r="BV1569" i="9" s="1"/>
  <c r="AT1569" i="9"/>
  <c r="CL1569" i="9" s="1"/>
  <c r="AX1569" i="9"/>
  <c r="CP1569" i="9" s="1"/>
  <c r="AE1569" i="9"/>
  <c r="BW1569" i="9" s="1"/>
  <c r="AN1556" i="9"/>
  <c r="CF1556" i="9" s="1"/>
  <c r="CO1568" i="9"/>
  <c r="CI1562" i="9"/>
  <c r="CG1560" i="9"/>
  <c r="CE1558" i="9"/>
  <c r="CM1566" i="9"/>
  <c r="CJ1563" i="9"/>
  <c r="CH1561" i="9"/>
  <c r="CD1557" i="9"/>
  <c r="CF1559" i="9"/>
  <c r="CL1565" i="9"/>
  <c r="CN1567" i="9"/>
  <c r="CK1564" i="9"/>
  <c r="AN1509" i="9"/>
  <c r="CF1509" i="9" s="1"/>
  <c r="AW1522" i="9"/>
  <c r="CO1522" i="9" s="1"/>
  <c r="AO1522" i="9"/>
  <c r="CG1522" i="9" s="1"/>
  <c r="AG1522" i="9"/>
  <c r="AV1522" i="9"/>
  <c r="CN1522" i="9" s="1"/>
  <c r="AN1522" i="9"/>
  <c r="CF1522" i="9" s="1"/>
  <c r="AF1522" i="9"/>
  <c r="BA1522" i="9"/>
  <c r="AS1522" i="9"/>
  <c r="CK1522" i="9" s="1"/>
  <c r="AK1522" i="9"/>
  <c r="AC1522" i="9"/>
  <c r="AU1522" i="9"/>
  <c r="CM1522" i="9" s="1"/>
  <c r="AI1522" i="9"/>
  <c r="AT1522" i="9"/>
  <c r="CL1522" i="9" s="1"/>
  <c r="AH1522" i="9"/>
  <c r="AZ1522" i="9"/>
  <c r="AM1522" i="9"/>
  <c r="CE1522" i="9" s="1"/>
  <c r="AA1522" i="9"/>
  <c r="BB1522" i="9"/>
  <c r="AE1522" i="9"/>
  <c r="AX1522" i="9"/>
  <c r="CP1522" i="9" s="1"/>
  <c r="AB1522" i="9"/>
  <c r="AR1522" i="9"/>
  <c r="CJ1522" i="9" s="1"/>
  <c r="Z1522" i="9"/>
  <c r="AQ1522" i="9"/>
  <c r="CI1522" i="9" s="1"/>
  <c r="AJ1522" i="9"/>
  <c r="AL1522" i="9"/>
  <c r="AD1522" i="9"/>
  <c r="AP1522" i="9"/>
  <c r="CH1522" i="9" s="1"/>
  <c r="AY1522" i="9"/>
  <c r="CJ1516" i="9"/>
  <c r="CO1521" i="9"/>
  <c r="CH1514" i="9"/>
  <c r="CL1518" i="9"/>
  <c r="CK1517" i="9"/>
  <c r="CN1520" i="9"/>
  <c r="CE1511" i="9"/>
  <c r="CG1513" i="9"/>
  <c r="CM1519" i="9"/>
  <c r="CI1515" i="9"/>
  <c r="CF1512" i="9"/>
  <c r="CD1510" i="9"/>
  <c r="F1524" i="9"/>
  <c r="L1523" i="9"/>
  <c r="K1523" i="9"/>
  <c r="J1523" i="9"/>
  <c r="AM1462" i="9"/>
  <c r="CE1462" i="9" s="1"/>
  <c r="F1477" i="9"/>
  <c r="J1476" i="9"/>
  <c r="L1476" i="9"/>
  <c r="K1476" i="9"/>
  <c r="CN1474" i="9"/>
  <c r="CL1472" i="9"/>
  <c r="CM1473" i="9"/>
  <c r="CK1471" i="9"/>
  <c r="CI1469" i="9"/>
  <c r="CH1468" i="9"/>
  <c r="CF1466" i="9"/>
  <c r="CD1464" i="9"/>
  <c r="CG1467" i="9"/>
  <c r="CC1463" i="9"/>
  <c r="CJ1470" i="9"/>
  <c r="CE1465" i="9"/>
  <c r="BA1475" i="9"/>
  <c r="AS1475" i="9"/>
  <c r="CK1475" i="9" s="1"/>
  <c r="AK1475" i="9"/>
  <c r="AC1475" i="9"/>
  <c r="AY1475" i="9"/>
  <c r="AQ1475" i="9"/>
  <c r="CI1475" i="9" s="1"/>
  <c r="AI1475" i="9"/>
  <c r="AA1475" i="9"/>
  <c r="AU1475" i="9"/>
  <c r="CM1475" i="9" s="1"/>
  <c r="AM1475" i="9"/>
  <c r="CE1475" i="9" s="1"/>
  <c r="AE1475" i="9"/>
  <c r="AW1475" i="9"/>
  <c r="CO1475" i="9" s="1"/>
  <c r="AJ1475" i="9"/>
  <c r="AT1475" i="9"/>
  <c r="CL1475" i="9" s="1"/>
  <c r="AG1475" i="9"/>
  <c r="AR1475" i="9"/>
  <c r="CJ1475" i="9" s="1"/>
  <c r="AF1475" i="9"/>
  <c r="BB1475" i="9"/>
  <c r="AO1475" i="9"/>
  <c r="CG1475" i="9" s="1"/>
  <c r="AB1475" i="9"/>
  <c r="AX1475" i="9"/>
  <c r="AL1475" i="9"/>
  <c r="AN1475" i="9"/>
  <c r="CF1475" i="9" s="1"/>
  <c r="AD1475" i="9"/>
  <c r="AZ1475" i="9"/>
  <c r="AV1475" i="9"/>
  <c r="CN1475" i="9" s="1"/>
  <c r="Z1475" i="9"/>
  <c r="AP1475" i="9"/>
  <c r="CH1475" i="9" s="1"/>
  <c r="AH1475" i="9"/>
  <c r="L1428" i="9"/>
  <c r="K1428" i="9"/>
  <c r="J1428" i="9"/>
  <c r="F1429" i="9"/>
  <c r="AU1427" i="9"/>
  <c r="AM1427" i="9"/>
  <c r="CE1427" i="9" s="1"/>
  <c r="AE1427" i="9"/>
  <c r="AZ1427" i="9"/>
  <c r="AR1427" i="9"/>
  <c r="CJ1427" i="9" s="1"/>
  <c r="AJ1427" i="9"/>
  <c r="AB1427" i="9"/>
  <c r="AY1427" i="9"/>
  <c r="AQ1427" i="9"/>
  <c r="CI1427" i="9" s="1"/>
  <c r="AI1427" i="9"/>
  <c r="AA1427" i="9"/>
  <c r="AX1427" i="9"/>
  <c r="AP1427" i="9"/>
  <c r="CH1427" i="9" s="1"/>
  <c r="AH1427" i="9"/>
  <c r="Z1427" i="9"/>
  <c r="BB1427" i="9"/>
  <c r="AL1427" i="9"/>
  <c r="CD1427" i="9" s="1"/>
  <c r="AW1427" i="9"/>
  <c r="AG1427" i="9"/>
  <c r="AT1427" i="9"/>
  <c r="AD1427" i="9"/>
  <c r="AS1427" i="9"/>
  <c r="AC1427" i="9"/>
  <c r="BA1427" i="9"/>
  <c r="AV1427" i="9"/>
  <c r="AN1427" i="9"/>
  <c r="CF1427" i="9" s="1"/>
  <c r="AF1427" i="9"/>
  <c r="AO1427" i="9"/>
  <c r="CG1427" i="9" s="1"/>
  <c r="AK1427" i="9"/>
  <c r="Y1427" i="9"/>
  <c r="M1294" i="1"/>
  <c r="N1291" i="1"/>
  <c r="L1260" i="1"/>
  <c r="M1257" i="1"/>
  <c r="L1226" i="1"/>
  <c r="M1223" i="1"/>
  <c r="N1189" i="1"/>
  <c r="M1192" i="1"/>
  <c r="N1155" i="1"/>
  <c r="M1158" i="1"/>
  <c r="F630" i="9"/>
  <c r="L629" i="9"/>
  <c r="K629" i="9"/>
  <c r="J629" i="9"/>
  <c r="BB628" i="9"/>
  <c r="AT628" i="9"/>
  <c r="CL628" i="9" s="1"/>
  <c r="AL628" i="9"/>
  <c r="CD628" i="9" s="1"/>
  <c r="AD628" i="9"/>
  <c r="BV628" i="9" s="1"/>
  <c r="BA628" i="9"/>
  <c r="AS628" i="9"/>
  <c r="CK628" i="9" s="1"/>
  <c r="AK628" i="9"/>
  <c r="CC628" i="9" s="1"/>
  <c r="AC628" i="9"/>
  <c r="BU628" i="9" s="1"/>
  <c r="AX628" i="9"/>
  <c r="CP628" i="9" s="1"/>
  <c r="AP628" i="9"/>
  <c r="CH628" i="9" s="1"/>
  <c r="AH628" i="9"/>
  <c r="BZ628" i="9" s="1"/>
  <c r="Z628" i="9"/>
  <c r="BR628" i="9" s="1"/>
  <c r="AO628" i="9"/>
  <c r="CG628" i="9" s="1"/>
  <c r="AB628" i="9"/>
  <c r="BT628" i="9" s="1"/>
  <c r="AY628" i="9"/>
  <c r="CQ628" i="9" s="1"/>
  <c r="AM628" i="9"/>
  <c r="CE628" i="9" s="1"/>
  <c r="Y628" i="9"/>
  <c r="BQ628" i="9" s="1"/>
  <c r="BQ658" i="9" s="1"/>
  <c r="M18" i="11" s="1"/>
  <c r="BF312" i="5" s="1" a="1"/>
  <c r="BF312" i="5" s="1"/>
  <c r="AW628" i="9"/>
  <c r="CO628" i="9" s="1"/>
  <c r="AJ628" i="9"/>
  <c r="CB628" i="9" s="1"/>
  <c r="AU628" i="9"/>
  <c r="CM628" i="9" s="1"/>
  <c r="AG628" i="9"/>
  <c r="BY628" i="9" s="1"/>
  <c r="AV628" i="9"/>
  <c r="CN628" i="9" s="1"/>
  <c r="AQ628" i="9"/>
  <c r="CI628" i="9" s="1"/>
  <c r="AN628" i="9"/>
  <c r="CF628" i="9" s="1"/>
  <c r="AI628" i="9"/>
  <c r="CA628" i="9" s="1"/>
  <c r="AE628" i="9"/>
  <c r="BW628" i="9" s="1"/>
  <c r="AZ628" i="9"/>
  <c r="AR628" i="9"/>
  <c r="CJ628" i="9" s="1"/>
  <c r="AF628" i="9"/>
  <c r="BX628" i="9" s="1"/>
  <c r="AA628" i="9"/>
  <c r="BS628" i="9" s="1"/>
  <c r="F583" i="9"/>
  <c r="J582" i="9"/>
  <c r="K582" i="9"/>
  <c r="L582" i="9"/>
  <c r="BB581" i="9"/>
  <c r="AT581" i="9"/>
  <c r="CL581" i="9" s="1"/>
  <c r="AL581" i="9"/>
  <c r="CD581" i="9" s="1"/>
  <c r="AD581" i="9"/>
  <c r="BV581" i="9" s="1"/>
  <c r="AZ581" i="9"/>
  <c r="CR581" i="9" s="1"/>
  <c r="AR581" i="9"/>
  <c r="CJ581" i="9" s="1"/>
  <c r="AJ581" i="9"/>
  <c r="CB581" i="9" s="1"/>
  <c r="AB581" i="9"/>
  <c r="BT581" i="9" s="1"/>
  <c r="AY581" i="9"/>
  <c r="CQ581" i="9" s="1"/>
  <c r="AQ581" i="9"/>
  <c r="CI581" i="9" s="1"/>
  <c r="AI581" i="9"/>
  <c r="CA581" i="9" s="1"/>
  <c r="AA581" i="9"/>
  <c r="BS581" i="9" s="1"/>
  <c r="AV581" i="9"/>
  <c r="CN581" i="9" s="1"/>
  <c r="AN581" i="9"/>
  <c r="CF581" i="9" s="1"/>
  <c r="AF581" i="9"/>
  <c r="BX581" i="9" s="1"/>
  <c r="AS581" i="9"/>
  <c r="CK581" i="9" s="1"/>
  <c r="AC581" i="9"/>
  <c r="BU581" i="9" s="1"/>
  <c r="AO581" i="9"/>
  <c r="CG581" i="9" s="1"/>
  <c r="Y581" i="9"/>
  <c r="BQ581" i="9" s="1"/>
  <c r="BQ611" i="9" s="1"/>
  <c r="M17" i="11" s="1"/>
  <c r="AM581" i="9"/>
  <c r="CE581" i="9" s="1"/>
  <c r="AW581" i="9"/>
  <c r="CO581" i="9" s="1"/>
  <c r="AG581" i="9"/>
  <c r="BY581" i="9" s="1"/>
  <c r="AE581" i="9"/>
  <c r="BW581" i="9" s="1"/>
  <c r="Z581" i="9"/>
  <c r="BR581" i="9" s="1"/>
  <c r="BA581" i="9"/>
  <c r="AX581" i="9"/>
  <c r="CP581" i="9" s="1"/>
  <c r="AU581" i="9"/>
  <c r="CM581" i="9" s="1"/>
  <c r="AP581" i="9"/>
  <c r="CH581" i="9" s="1"/>
  <c r="AK581" i="9"/>
  <c r="CC581" i="9" s="1"/>
  <c r="AH581" i="9"/>
  <c r="BZ581" i="9" s="1"/>
  <c r="CP531" i="9"/>
  <c r="CQ532" i="9"/>
  <c r="CN529" i="9"/>
  <c r="CL527" i="9"/>
  <c r="CK526" i="9"/>
  <c r="CR533" i="9"/>
  <c r="CO530" i="9"/>
  <c r="CM528" i="9"/>
  <c r="CI524" i="9"/>
  <c r="CH523" i="9"/>
  <c r="CJ525" i="9"/>
  <c r="F536" i="9"/>
  <c r="K535" i="9"/>
  <c r="L535" i="9"/>
  <c r="J535" i="9"/>
  <c r="BB534" i="9"/>
  <c r="AT534" i="9"/>
  <c r="CL534" i="9" s="1"/>
  <c r="AL534" i="9"/>
  <c r="CD534" i="9" s="1"/>
  <c r="AD534" i="9"/>
  <c r="BV534" i="9" s="1"/>
  <c r="BA534" i="9"/>
  <c r="CS534" i="9" s="1"/>
  <c r="AS534" i="9"/>
  <c r="CK534" i="9" s="1"/>
  <c r="AK534" i="9"/>
  <c r="CC534" i="9" s="1"/>
  <c r="AC534" i="9"/>
  <c r="BU534" i="9" s="1"/>
  <c r="AZ534" i="9"/>
  <c r="CR534" i="9" s="1"/>
  <c r="AR534" i="9"/>
  <c r="CJ534" i="9" s="1"/>
  <c r="AJ534" i="9"/>
  <c r="CB534" i="9" s="1"/>
  <c r="AB534" i="9"/>
  <c r="BT534" i="9" s="1"/>
  <c r="AW534" i="9"/>
  <c r="CO534" i="9" s="1"/>
  <c r="AO534" i="9"/>
  <c r="CG534" i="9" s="1"/>
  <c r="AG534" i="9"/>
  <c r="BY534" i="9" s="1"/>
  <c r="Y534" i="9"/>
  <c r="BQ534" i="9" s="1"/>
  <c r="BQ564" i="9" s="1"/>
  <c r="M16" i="11" s="1"/>
  <c r="AQ534" i="9"/>
  <c r="CI534" i="9" s="1"/>
  <c r="AA534" i="9"/>
  <c r="BS534" i="9" s="1"/>
  <c r="AP534" i="9"/>
  <c r="CH534" i="9" s="1"/>
  <c r="Z534" i="9"/>
  <c r="BR534" i="9" s="1"/>
  <c r="AN534" i="9"/>
  <c r="CF534" i="9" s="1"/>
  <c r="AM534" i="9"/>
  <c r="CE534" i="9" s="1"/>
  <c r="AX534" i="9"/>
  <c r="CP534" i="9" s="1"/>
  <c r="AH534" i="9"/>
  <c r="BZ534" i="9" s="1"/>
  <c r="AE534" i="9"/>
  <c r="BW534" i="9" s="1"/>
  <c r="AY534" i="9"/>
  <c r="CQ534" i="9" s="1"/>
  <c r="AU534" i="9"/>
  <c r="CM534" i="9" s="1"/>
  <c r="AV534" i="9"/>
  <c r="CN534" i="9" s="1"/>
  <c r="AF534" i="9"/>
  <c r="BX534" i="9" s="1"/>
  <c r="AI534" i="9"/>
  <c r="CA534" i="9" s="1"/>
  <c r="AR522" i="9"/>
  <c r="AY488" i="9"/>
  <c r="CQ488" i="9" s="1"/>
  <c r="AQ488" i="9"/>
  <c r="CI488" i="9" s="1"/>
  <c r="AI488" i="9"/>
  <c r="CA488" i="9" s="1"/>
  <c r="AA488" i="9"/>
  <c r="BS488" i="9" s="1"/>
  <c r="AV488" i="9"/>
  <c r="CN488" i="9" s="1"/>
  <c r="AN488" i="9"/>
  <c r="CF488" i="9" s="1"/>
  <c r="AF488" i="9"/>
  <c r="BX488" i="9" s="1"/>
  <c r="AZ488" i="9"/>
  <c r="CR488" i="9" s="1"/>
  <c r="AO488" i="9"/>
  <c r="CG488" i="9" s="1"/>
  <c r="AD488" i="9"/>
  <c r="BV488" i="9" s="1"/>
  <c r="AX488" i="9"/>
  <c r="CP488" i="9" s="1"/>
  <c r="AM488" i="9"/>
  <c r="CE488" i="9" s="1"/>
  <c r="AC488" i="9"/>
  <c r="BU488" i="9" s="1"/>
  <c r="AT488" i="9"/>
  <c r="CL488" i="9" s="1"/>
  <c r="AJ488" i="9"/>
  <c r="CB488" i="9" s="1"/>
  <c r="AW488" i="9"/>
  <c r="CO488" i="9" s="1"/>
  <c r="AG488" i="9"/>
  <c r="BY488" i="9" s="1"/>
  <c r="AR488" i="9"/>
  <c r="CJ488" i="9" s="1"/>
  <c r="Z488" i="9"/>
  <c r="BR488" i="9" s="1"/>
  <c r="BR517" i="9" s="1"/>
  <c r="N15" i="11" s="1"/>
  <c r="AP488" i="9"/>
  <c r="CH488" i="9" s="1"/>
  <c r="AL488" i="9"/>
  <c r="CD488" i="9" s="1"/>
  <c r="BA488" i="9"/>
  <c r="AH488" i="9"/>
  <c r="BZ488" i="9" s="1"/>
  <c r="BB488" i="9"/>
  <c r="AU488" i="9"/>
  <c r="CM488" i="9" s="1"/>
  <c r="AE488" i="9"/>
  <c r="BW488" i="9" s="1"/>
  <c r="AS488" i="9"/>
  <c r="CK488" i="9" s="1"/>
  <c r="AK488" i="9"/>
  <c r="CC488" i="9" s="1"/>
  <c r="AB488" i="9"/>
  <c r="BT488" i="9" s="1"/>
  <c r="AQ475" i="9"/>
  <c r="K489" i="9"/>
  <c r="F490" i="9"/>
  <c r="J489" i="9"/>
  <c r="L489" i="9"/>
  <c r="CP485" i="9"/>
  <c r="CN483" i="9"/>
  <c r="CL481" i="9"/>
  <c r="CM482" i="9"/>
  <c r="CO484" i="9"/>
  <c r="CR487" i="9"/>
  <c r="CK480" i="9"/>
  <c r="CG476" i="9"/>
  <c r="CH477" i="9"/>
  <c r="CS488" i="9"/>
  <c r="CQ486" i="9"/>
  <c r="CJ479" i="9"/>
  <c r="CI478" i="9"/>
  <c r="CS440" i="9"/>
  <c r="CP437" i="9"/>
  <c r="CT441" i="9"/>
  <c r="CN435" i="9"/>
  <c r="CJ431" i="9"/>
  <c r="CM434" i="9"/>
  <c r="CR439" i="9"/>
  <c r="CL433" i="9"/>
  <c r="CH429" i="9"/>
  <c r="CO436" i="9"/>
  <c r="CK432" i="9"/>
  <c r="CQ438" i="9"/>
  <c r="CI430" i="9"/>
  <c r="AR428" i="9"/>
  <c r="AX442" i="9"/>
  <c r="CP442" i="9" s="1"/>
  <c r="AP442" i="9"/>
  <c r="CH442" i="9" s="1"/>
  <c r="AH442" i="9"/>
  <c r="BZ442" i="9" s="1"/>
  <c r="AW442" i="9"/>
  <c r="CO442" i="9" s="1"/>
  <c r="AO442" i="9"/>
  <c r="CG442" i="9" s="1"/>
  <c r="AG442" i="9"/>
  <c r="BY442" i="9" s="1"/>
  <c r="BB442" i="9"/>
  <c r="CT442" i="9" s="1"/>
  <c r="AT442" i="9"/>
  <c r="CL442" i="9" s="1"/>
  <c r="AL442" i="9"/>
  <c r="CD442" i="9" s="1"/>
  <c r="AD442" i="9"/>
  <c r="BV442" i="9" s="1"/>
  <c r="AR442" i="9"/>
  <c r="CJ442" i="9" s="1"/>
  <c r="AE442" i="9"/>
  <c r="BW442" i="9" s="1"/>
  <c r="BA442" i="9"/>
  <c r="CS442" i="9" s="1"/>
  <c r="AN442" i="9"/>
  <c r="CF442" i="9" s="1"/>
  <c r="AB442" i="9"/>
  <c r="BT442" i="9" s="1"/>
  <c r="AZ442" i="9"/>
  <c r="CR442" i="9" s="1"/>
  <c r="AM442" i="9"/>
  <c r="CE442" i="9" s="1"/>
  <c r="AA442" i="9"/>
  <c r="BS442" i="9" s="1"/>
  <c r="BS470" i="9" s="1"/>
  <c r="O14" i="11" s="1"/>
  <c r="BH243" i="5" s="1" a="1"/>
  <c r="BH243" i="5" s="1"/>
  <c r="AY442" i="9"/>
  <c r="CQ442" i="9" s="1"/>
  <c r="AK442" i="9"/>
  <c r="CC442" i="9" s="1"/>
  <c r="AU442" i="9"/>
  <c r="CM442" i="9" s="1"/>
  <c r="AI442" i="9"/>
  <c r="CA442" i="9" s="1"/>
  <c r="AC442" i="9"/>
  <c r="BU442" i="9" s="1"/>
  <c r="AV442" i="9"/>
  <c r="CN442" i="9" s="1"/>
  <c r="AS442" i="9"/>
  <c r="CK442" i="9" s="1"/>
  <c r="AJ442" i="9"/>
  <c r="CB442" i="9" s="1"/>
  <c r="AF442" i="9"/>
  <c r="BX442" i="9" s="1"/>
  <c r="AQ442" i="9"/>
  <c r="CI442" i="9" s="1"/>
  <c r="J443" i="9"/>
  <c r="F444" i="9"/>
  <c r="L443" i="9"/>
  <c r="K443" i="9"/>
  <c r="AR381" i="9"/>
  <c r="CI381" i="9"/>
  <c r="CS392" i="9" s="1"/>
  <c r="CH382" i="9"/>
  <c r="CI383" i="9"/>
  <c r="CJ384" i="9"/>
  <c r="CK385" i="9"/>
  <c r="CL386" i="9"/>
  <c r="CM387" i="9"/>
  <c r="CN388" i="9"/>
  <c r="CO389" i="9"/>
  <c r="CP390" i="9"/>
  <c r="CR392" i="9"/>
  <c r="CQ391" i="9"/>
  <c r="F395" i="9"/>
  <c r="L394" i="9"/>
  <c r="K394" i="9"/>
  <c r="J394" i="9"/>
  <c r="BB393" i="9"/>
  <c r="CT393" i="9" s="1"/>
  <c r="AT393" i="9"/>
  <c r="CL393" i="9" s="1"/>
  <c r="AL393" i="9"/>
  <c r="CD393" i="9" s="1"/>
  <c r="AD393" i="9"/>
  <c r="BV393" i="9" s="1"/>
  <c r="BA393" i="9"/>
  <c r="CS393" i="9" s="1"/>
  <c r="AS393" i="9"/>
  <c r="CK393" i="9" s="1"/>
  <c r="AK393" i="9"/>
  <c r="CC393" i="9" s="1"/>
  <c r="AC393" i="9"/>
  <c r="BU393" i="9" s="1"/>
  <c r="AZ393" i="9"/>
  <c r="CR393" i="9" s="1"/>
  <c r="AR393" i="9"/>
  <c r="CJ393" i="9" s="1"/>
  <c r="AJ393" i="9"/>
  <c r="CB393" i="9" s="1"/>
  <c r="AB393" i="9"/>
  <c r="BT393" i="9" s="1"/>
  <c r="AY393" i="9"/>
  <c r="CQ393" i="9" s="1"/>
  <c r="AQ393" i="9"/>
  <c r="CI393" i="9" s="1"/>
  <c r="AI393" i="9"/>
  <c r="CA393" i="9" s="1"/>
  <c r="AA393" i="9"/>
  <c r="BS393" i="9" s="1"/>
  <c r="AP393" i="9"/>
  <c r="CH393" i="9" s="1"/>
  <c r="Z393" i="9"/>
  <c r="BR393" i="9" s="1"/>
  <c r="AO393" i="9"/>
  <c r="CG393" i="9" s="1"/>
  <c r="Y393" i="9"/>
  <c r="BQ393" i="9" s="1"/>
  <c r="BQ423" i="9" s="1"/>
  <c r="M13" i="11" s="1"/>
  <c r="BF260" i="5" s="1" a="1"/>
  <c r="BF260" i="5" s="1"/>
  <c r="AN393" i="9"/>
  <c r="CF393" i="9" s="1"/>
  <c r="AM393" i="9"/>
  <c r="CE393" i="9" s="1"/>
  <c r="AF393" i="9"/>
  <c r="BX393" i="9" s="1"/>
  <c r="AE393" i="9"/>
  <c r="BW393" i="9" s="1"/>
  <c r="AH393" i="9"/>
  <c r="BZ393" i="9" s="1"/>
  <c r="AX393" i="9"/>
  <c r="CP393" i="9" s="1"/>
  <c r="AW393" i="9"/>
  <c r="CO393" i="9" s="1"/>
  <c r="AV393" i="9"/>
  <c r="CN393" i="9" s="1"/>
  <c r="AU393" i="9"/>
  <c r="CM393" i="9" s="1"/>
  <c r="AG393" i="9"/>
  <c r="BY393" i="9" s="1"/>
  <c r="N475" i="1"/>
  <c r="M478" i="1"/>
  <c r="N441" i="1"/>
  <c r="M444" i="1"/>
  <c r="L410" i="1"/>
  <c r="M407" i="1"/>
  <c r="L376" i="1"/>
  <c r="M373" i="1"/>
  <c r="L342" i="1"/>
  <c r="M339" i="1"/>
  <c r="N305" i="1"/>
  <c r="M308" i="1"/>
  <c r="AK1368" i="9"/>
  <c r="L1380" i="9"/>
  <c r="J1380" i="9"/>
  <c r="F1381" i="9"/>
  <c r="K1380" i="9"/>
  <c r="AU1379" i="9"/>
  <c r="AM1379" i="9"/>
  <c r="AE1379" i="9"/>
  <c r="AY1379" i="9"/>
  <c r="AP1379" i="9"/>
  <c r="AG1379" i="9"/>
  <c r="X1379" i="9"/>
  <c r="AX1379" i="9"/>
  <c r="AO1379" i="9"/>
  <c r="AF1379" i="9"/>
  <c r="AW1379" i="9"/>
  <c r="AN1379" i="9"/>
  <c r="AD1379" i="9"/>
  <c r="AV1379" i="9"/>
  <c r="AL1379" i="9"/>
  <c r="AC1379" i="9"/>
  <c r="BB1379" i="9"/>
  <c r="AS1379" i="9"/>
  <c r="AJ1379" i="9"/>
  <c r="AA1379" i="9"/>
  <c r="AK1379" i="9"/>
  <c r="AI1379" i="9"/>
  <c r="AH1379" i="9"/>
  <c r="BA1379" i="9"/>
  <c r="AB1379" i="9"/>
  <c r="AR1379" i="9"/>
  <c r="AZ1379" i="9"/>
  <c r="Z1379" i="9"/>
  <c r="AT1379" i="9"/>
  <c r="Y1379" i="9"/>
  <c r="AQ1379" i="9"/>
  <c r="CE1187" i="9"/>
  <c r="CG1189" i="9"/>
  <c r="CC1185" i="9"/>
  <c r="CF1188" i="9"/>
  <c r="CA1183" i="9"/>
  <c r="CD1186" i="9"/>
  <c r="CB1184" i="9"/>
  <c r="BY1181" i="9"/>
  <c r="BZ1182" i="9"/>
  <c r="AI1180" i="9"/>
  <c r="CA1180" i="9" s="1"/>
  <c r="AX1190" i="9"/>
  <c r="AP1190" i="9"/>
  <c r="CH1190" i="9" s="1"/>
  <c r="AH1190" i="9"/>
  <c r="BZ1190" i="9" s="1"/>
  <c r="Z1190" i="9"/>
  <c r="BR1190" i="9" s="1"/>
  <c r="AW1190" i="9"/>
  <c r="AO1190" i="9"/>
  <c r="CG1190" i="9" s="1"/>
  <c r="AG1190" i="9"/>
  <c r="BY1190" i="9" s="1"/>
  <c r="Y1190" i="9"/>
  <c r="BQ1190" i="9" s="1"/>
  <c r="AV1190" i="9"/>
  <c r="AN1190" i="9"/>
  <c r="CF1190" i="9" s="1"/>
  <c r="AF1190" i="9"/>
  <c r="BX1190" i="9" s="1"/>
  <c r="X1190" i="9"/>
  <c r="BP1190" i="9" s="1"/>
  <c r="AU1190" i="9"/>
  <c r="AM1190" i="9"/>
  <c r="CE1190" i="9" s="1"/>
  <c r="AE1190" i="9"/>
  <c r="BW1190" i="9" s="1"/>
  <c r="W1190" i="9"/>
  <c r="BO1190" i="9" s="1"/>
  <c r="BO1222" i="9" s="1"/>
  <c r="K30" i="11" s="1"/>
  <c r="BB1190" i="9"/>
  <c r="AT1190" i="9"/>
  <c r="AL1190" i="9"/>
  <c r="CD1190" i="9" s="1"/>
  <c r="AD1190" i="9"/>
  <c r="BV1190" i="9" s="1"/>
  <c r="BA1190" i="9"/>
  <c r="AS1190" i="9"/>
  <c r="AK1190" i="9"/>
  <c r="CC1190" i="9" s="1"/>
  <c r="AC1190" i="9"/>
  <c r="BU1190" i="9" s="1"/>
  <c r="AY1190" i="9"/>
  <c r="AQ1190" i="9"/>
  <c r="AI1190" i="9"/>
  <c r="CA1190" i="9" s="1"/>
  <c r="AA1190" i="9"/>
  <c r="BS1190" i="9" s="1"/>
  <c r="AJ1190" i="9"/>
  <c r="CB1190" i="9" s="1"/>
  <c r="AB1190" i="9"/>
  <c r="BT1190" i="9" s="1"/>
  <c r="AR1190" i="9"/>
  <c r="AZ1190" i="9"/>
  <c r="L1191" i="9"/>
  <c r="F1192" i="9"/>
  <c r="K1191" i="9"/>
  <c r="J1191" i="9"/>
  <c r="K886" i="1"/>
  <c r="L883" i="1"/>
  <c r="AL992" i="9"/>
  <c r="CD992" i="9" s="1"/>
  <c r="CJ1001" i="9"/>
  <c r="CF997" i="9"/>
  <c r="CI1000" i="9"/>
  <c r="CG998" i="9"/>
  <c r="CH999" i="9"/>
  <c r="CD995" i="9"/>
  <c r="CK1002" i="9"/>
  <c r="CE996" i="9"/>
  <c r="CC994" i="9"/>
  <c r="CB993" i="9"/>
  <c r="AY1003" i="9"/>
  <c r="AQ1003" i="9"/>
  <c r="CI1003" i="9" s="1"/>
  <c r="AI1003" i="9"/>
  <c r="CA1003" i="9" s="1"/>
  <c r="AA1003" i="9"/>
  <c r="BS1003" i="9" s="1"/>
  <c r="AW1003" i="9"/>
  <c r="AU1003" i="9"/>
  <c r="AM1003" i="9"/>
  <c r="CE1003" i="9" s="1"/>
  <c r="AE1003" i="9"/>
  <c r="BW1003" i="9" s="1"/>
  <c r="BA1003" i="9"/>
  <c r="AS1003" i="9"/>
  <c r="CK1003" i="9" s="1"/>
  <c r="AK1003" i="9"/>
  <c r="CC1003" i="9" s="1"/>
  <c r="AC1003" i="9"/>
  <c r="BU1003" i="9" s="1"/>
  <c r="BB1003" i="9"/>
  <c r="AN1003" i="9"/>
  <c r="CF1003" i="9" s="1"/>
  <c r="Z1003" i="9"/>
  <c r="BR1003" i="9" s="1"/>
  <c r="AZ1003" i="9"/>
  <c r="AL1003" i="9"/>
  <c r="CD1003" i="9" s="1"/>
  <c r="Y1003" i="9"/>
  <c r="BQ1003" i="9" s="1"/>
  <c r="AX1003" i="9"/>
  <c r="AJ1003" i="9"/>
  <c r="CB1003" i="9" s="1"/>
  <c r="X1003" i="9"/>
  <c r="BP1003" i="9" s="1"/>
  <c r="BP1034" i="9" s="1"/>
  <c r="L26" i="11" s="1"/>
  <c r="BE313" i="5" s="1" a="1"/>
  <c r="BE313" i="5" s="1"/>
  <c r="AV1003" i="9"/>
  <c r="AH1003" i="9"/>
  <c r="BZ1003" i="9" s="1"/>
  <c r="AR1003" i="9"/>
  <c r="CJ1003" i="9" s="1"/>
  <c r="AF1003" i="9"/>
  <c r="BX1003" i="9" s="1"/>
  <c r="AT1003" i="9"/>
  <c r="CL1003" i="9" s="1"/>
  <c r="AD1003" i="9"/>
  <c r="BV1003" i="9" s="1"/>
  <c r="AP1003" i="9"/>
  <c r="CH1003" i="9" s="1"/>
  <c r="AO1003" i="9"/>
  <c r="CG1003" i="9" s="1"/>
  <c r="AG1003" i="9"/>
  <c r="BY1003" i="9" s="1"/>
  <c r="AB1003" i="9"/>
  <c r="BT1003" i="9" s="1"/>
  <c r="L1004" i="9"/>
  <c r="J1004" i="9"/>
  <c r="F1005" i="9"/>
  <c r="K1004" i="9"/>
  <c r="K750" i="1"/>
  <c r="L747" i="1"/>
  <c r="AN804" i="9"/>
  <c r="CF804" i="9" s="1"/>
  <c r="CM814" i="9"/>
  <c r="CK812" i="9"/>
  <c r="CI810" i="9"/>
  <c r="CG808" i="9"/>
  <c r="CJ811" i="9"/>
  <c r="CF807" i="9"/>
  <c r="CL813" i="9"/>
  <c r="CD805" i="9"/>
  <c r="CH809" i="9"/>
  <c r="CE806" i="9"/>
  <c r="AU815" i="9"/>
  <c r="CM815" i="9" s="1"/>
  <c r="AM815" i="9"/>
  <c r="CE815" i="9" s="1"/>
  <c r="AE815" i="9"/>
  <c r="BW815" i="9" s="1"/>
  <c r="BB815" i="9"/>
  <c r="AT815" i="9"/>
  <c r="CL815" i="9" s="1"/>
  <c r="AL815" i="9"/>
  <c r="CD815" i="9" s="1"/>
  <c r="BA815" i="9"/>
  <c r="AZ815" i="9"/>
  <c r="AR815" i="9"/>
  <c r="CJ815" i="9" s="1"/>
  <c r="AJ815" i="9"/>
  <c r="CB815" i="9" s="1"/>
  <c r="AB815" i="9"/>
  <c r="BT815" i="9" s="1"/>
  <c r="AX815" i="9"/>
  <c r="AP815" i="9"/>
  <c r="CH815" i="9" s="1"/>
  <c r="AH815" i="9"/>
  <c r="BZ815" i="9" s="1"/>
  <c r="Z815" i="9"/>
  <c r="BR815" i="9" s="1"/>
  <c r="AK815" i="9"/>
  <c r="CC815" i="9" s="1"/>
  <c r="X815" i="9"/>
  <c r="BP815" i="9" s="1"/>
  <c r="BP846" i="9" s="1"/>
  <c r="L22" i="11" s="1"/>
  <c r="AY815" i="9"/>
  <c r="AI815" i="9"/>
  <c r="CA815" i="9" s="1"/>
  <c r="AW815" i="9"/>
  <c r="AG815" i="9"/>
  <c r="BY815" i="9" s="1"/>
  <c r="AV815" i="9"/>
  <c r="CN815" i="9" s="1"/>
  <c r="AF815" i="9"/>
  <c r="BX815" i="9" s="1"/>
  <c r="AS815" i="9"/>
  <c r="CK815" i="9" s="1"/>
  <c r="AD815" i="9"/>
  <c r="BV815" i="9" s="1"/>
  <c r="AQ815" i="9"/>
  <c r="CI815" i="9" s="1"/>
  <c r="AC815" i="9"/>
  <c r="BU815" i="9" s="1"/>
  <c r="AN815" i="9"/>
  <c r="CF815" i="9" s="1"/>
  <c r="Y815" i="9"/>
  <c r="BQ815" i="9" s="1"/>
  <c r="AO815" i="9"/>
  <c r="CG815" i="9" s="1"/>
  <c r="AA815" i="9"/>
  <c r="BS815" i="9" s="1"/>
  <c r="F817" i="9"/>
  <c r="K816" i="9"/>
  <c r="L816" i="9"/>
  <c r="J816" i="9"/>
  <c r="J614" i="1"/>
  <c r="K611" i="1"/>
  <c r="CS335" i="9"/>
  <c r="CT336" i="9"/>
  <c r="AU344" i="9"/>
  <c r="CM344" i="9" s="1"/>
  <c r="AM344" i="9"/>
  <c r="CE344" i="9" s="1"/>
  <c r="AE344" i="9"/>
  <c r="BW344" i="9" s="1"/>
  <c r="W344" i="9"/>
  <c r="BO344" i="9" s="1"/>
  <c r="BO376" i="9" s="1"/>
  <c r="K12" i="11" s="1"/>
  <c r="AZ344" i="9"/>
  <c r="CR344" i="9" s="1"/>
  <c r="AR344" i="9"/>
  <c r="CJ344" i="9" s="1"/>
  <c r="AW344" i="9"/>
  <c r="CO344" i="9" s="1"/>
  <c r="AO344" i="9"/>
  <c r="CG344" i="9" s="1"/>
  <c r="AY344" i="9"/>
  <c r="CQ344" i="9" s="1"/>
  <c r="AL344" i="9"/>
  <c r="CD344" i="9" s="1"/>
  <c r="AC344" i="9"/>
  <c r="BU344" i="9" s="1"/>
  <c r="AX344" i="9"/>
  <c r="CP344" i="9" s="1"/>
  <c r="AK344" i="9"/>
  <c r="CC344" i="9" s="1"/>
  <c r="AB344" i="9"/>
  <c r="BT344" i="9" s="1"/>
  <c r="AV344" i="9"/>
  <c r="CN344" i="9" s="1"/>
  <c r="AJ344" i="9"/>
  <c r="CB344" i="9" s="1"/>
  <c r="AA344" i="9"/>
  <c r="BS344" i="9" s="1"/>
  <c r="AT344" i="9"/>
  <c r="CL344" i="9" s="1"/>
  <c r="AI344" i="9"/>
  <c r="CA344" i="9" s="1"/>
  <c r="Z344" i="9"/>
  <c r="BR344" i="9" s="1"/>
  <c r="AS344" i="9"/>
  <c r="CK344" i="9" s="1"/>
  <c r="AH344" i="9"/>
  <c r="BZ344" i="9" s="1"/>
  <c r="Y344" i="9"/>
  <c r="BQ344" i="9" s="1"/>
  <c r="AQ344" i="9"/>
  <c r="CI344" i="9" s="1"/>
  <c r="AG344" i="9"/>
  <c r="BY344" i="9" s="1"/>
  <c r="X344" i="9"/>
  <c r="BP344" i="9" s="1"/>
  <c r="BA344" i="9"/>
  <c r="CS344" i="9" s="1"/>
  <c r="AN344" i="9"/>
  <c r="CF344" i="9" s="1"/>
  <c r="AD344" i="9"/>
  <c r="BV344" i="9" s="1"/>
  <c r="BB344" i="9"/>
  <c r="CT344" i="9" s="1"/>
  <c r="AP344" i="9"/>
  <c r="CH344" i="9" s="1"/>
  <c r="AF344" i="9"/>
  <c r="BX344" i="9" s="1"/>
  <c r="CT335" i="9"/>
  <c r="L345" i="9"/>
  <c r="F346" i="9"/>
  <c r="K345" i="9"/>
  <c r="J345" i="9"/>
  <c r="K274" i="1"/>
  <c r="L271" i="1"/>
  <c r="L157" i="9"/>
  <c r="J157" i="9"/>
  <c r="F158" i="9"/>
  <c r="K157" i="9"/>
  <c r="AW156" i="9"/>
  <c r="CO156" i="9" s="1"/>
  <c r="AO156" i="9"/>
  <c r="CG156" i="9" s="1"/>
  <c r="AG156" i="9"/>
  <c r="BY156" i="9" s="1"/>
  <c r="Y156" i="9"/>
  <c r="BQ156" i="9" s="1"/>
  <c r="AV156" i="9"/>
  <c r="CN156" i="9" s="1"/>
  <c r="AN156" i="9"/>
  <c r="CF156" i="9" s="1"/>
  <c r="AF156" i="9"/>
  <c r="BX156" i="9" s="1"/>
  <c r="X156" i="9"/>
  <c r="BP156" i="9" s="1"/>
  <c r="AU156" i="9"/>
  <c r="CM156" i="9" s="1"/>
  <c r="AM156" i="9"/>
  <c r="CE156" i="9" s="1"/>
  <c r="AE156" i="9"/>
  <c r="BW156" i="9" s="1"/>
  <c r="W156" i="9"/>
  <c r="BO156" i="9" s="1"/>
  <c r="BO188" i="9" s="1"/>
  <c r="K8" i="11" s="1"/>
  <c r="BB156" i="9"/>
  <c r="CT156" i="9" s="1"/>
  <c r="AT156" i="9"/>
  <c r="CL156" i="9" s="1"/>
  <c r="AL156" i="9"/>
  <c r="CD156" i="9" s="1"/>
  <c r="AD156" i="9"/>
  <c r="BV156" i="9" s="1"/>
  <c r="BA156" i="9"/>
  <c r="CS156" i="9" s="1"/>
  <c r="AS156" i="9"/>
  <c r="CK156" i="9" s="1"/>
  <c r="AK156" i="9"/>
  <c r="CC156" i="9" s="1"/>
  <c r="AC156" i="9"/>
  <c r="BU156" i="9" s="1"/>
  <c r="AZ156" i="9"/>
  <c r="CR156" i="9" s="1"/>
  <c r="AR156" i="9"/>
  <c r="CJ156" i="9" s="1"/>
  <c r="AJ156" i="9"/>
  <c r="CB156" i="9" s="1"/>
  <c r="AB156" i="9"/>
  <c r="BT156" i="9" s="1"/>
  <c r="AX156" i="9"/>
  <c r="CP156" i="9" s="1"/>
  <c r="AP156" i="9"/>
  <c r="CH156" i="9" s="1"/>
  <c r="AH156" i="9"/>
  <c r="BZ156" i="9" s="1"/>
  <c r="Z156" i="9"/>
  <c r="BR156" i="9" s="1"/>
  <c r="AI156" i="9"/>
  <c r="CA156" i="9" s="1"/>
  <c r="AA156" i="9"/>
  <c r="BS156" i="9" s="1"/>
  <c r="AY156" i="9"/>
  <c r="CQ156" i="9" s="1"/>
  <c r="AQ156" i="9"/>
  <c r="CI156" i="9" s="1"/>
  <c r="CS155" i="9"/>
  <c r="CO151" i="9"/>
  <c r="CR154" i="9"/>
  <c r="CP152" i="9"/>
  <c r="CL148" i="9"/>
  <c r="CM149" i="9"/>
  <c r="CN150" i="9"/>
  <c r="CQ153" i="9"/>
  <c r="CK147" i="9"/>
  <c r="AU146" i="9"/>
  <c r="CM146" i="9" s="1"/>
  <c r="K135" i="1"/>
  <c r="J138" i="1"/>
  <c r="O161" i="5"/>
  <c r="O160" i="5"/>
  <c r="O111" i="5"/>
  <c r="O94" i="5"/>
  <c r="O175" i="5"/>
  <c r="N182" i="5"/>
  <c r="O178" i="5"/>
  <c r="BE178" i="5" s="1" a="1"/>
  <c r="BE178" i="5" s="1"/>
  <c r="O176" i="5"/>
  <c r="O179" i="5"/>
  <c r="O177" i="5"/>
  <c r="O159" i="5"/>
  <c r="N165" i="5"/>
  <c r="O158" i="5"/>
  <c r="O162" i="5"/>
  <c r="N148" i="5"/>
  <c r="O141" i="5"/>
  <c r="O143" i="5"/>
  <c r="O144" i="5"/>
  <c r="BE144" i="5" s="1" a="1"/>
  <c r="BE144" i="5" s="1"/>
  <c r="O142" i="5"/>
  <c r="O145" i="5"/>
  <c r="O124" i="5"/>
  <c r="N131" i="5"/>
  <c r="O127" i="5"/>
  <c r="BE127" i="5" s="1" a="1"/>
  <c r="BE127" i="5" s="1"/>
  <c r="O125" i="5"/>
  <c r="O128" i="5"/>
  <c r="O126" i="5"/>
  <c r="O107" i="5"/>
  <c r="N114" i="5"/>
  <c r="O110" i="5"/>
  <c r="O109" i="5"/>
  <c r="O108" i="5"/>
  <c r="O91" i="5"/>
  <c r="BE91" i="5" s="1" a="1"/>
  <c r="BE91" i="5" s="1"/>
  <c r="N97" i="5"/>
  <c r="O90" i="5"/>
  <c r="O92" i="5"/>
  <c r="BE92" i="5" s="1" a="1"/>
  <c r="BE92" i="5" s="1"/>
  <c r="O73" i="5"/>
  <c r="N80" i="5"/>
  <c r="O74" i="5"/>
  <c r="O77" i="5"/>
  <c r="O76" i="5"/>
  <c r="O75" i="5"/>
  <c r="O56" i="5"/>
  <c r="N63" i="5"/>
  <c r="O57" i="5"/>
  <c r="O58" i="5"/>
  <c r="O60" i="5"/>
  <c r="O59" i="5"/>
  <c r="O40" i="5"/>
  <c r="O43" i="5"/>
  <c r="N46" i="5"/>
  <c r="O39" i="5"/>
  <c r="O42" i="5"/>
  <c r="O41" i="5"/>
  <c r="O22" i="5"/>
  <c r="N29" i="5"/>
  <c r="O25" i="5"/>
  <c r="O24" i="5"/>
  <c r="O26" i="5"/>
  <c r="O23" i="5"/>
  <c r="U641" i="5" l="1"/>
  <c r="V552" i="5"/>
  <c r="BL552" i="5" s="1" a="1"/>
  <c r="BL552" i="5" s="1"/>
  <c r="V550" i="5"/>
  <c r="V549" i="5"/>
  <c r="V553" i="5"/>
  <c r="W553" i="5" s="1"/>
  <c r="U556" i="5"/>
  <c r="V297" i="5"/>
  <c r="BL297" i="5" s="1" a="1"/>
  <c r="BL297" i="5" s="1"/>
  <c r="U301" i="5"/>
  <c r="V296" i="5"/>
  <c r="V294" i="5"/>
  <c r="V298" i="5"/>
  <c r="V672" i="5"/>
  <c r="V671" i="5"/>
  <c r="BL671" i="5" s="1" a="1"/>
  <c r="BL671" i="5" s="1"/>
  <c r="U675" i="5"/>
  <c r="V668" i="5"/>
  <c r="V670" i="5"/>
  <c r="V669" i="5"/>
  <c r="V347" i="5"/>
  <c r="V226" i="5"/>
  <c r="V228" i="5"/>
  <c r="V230" i="5"/>
  <c r="V227" i="5"/>
  <c r="U233" i="5"/>
  <c r="V229" i="5"/>
  <c r="V636" i="5"/>
  <c r="V637" i="5"/>
  <c r="V638" i="5"/>
  <c r="V634" i="5"/>
  <c r="V635" i="5"/>
  <c r="V346" i="5"/>
  <c r="U352" i="5"/>
  <c r="V332" i="5"/>
  <c r="U335" i="5"/>
  <c r="V329" i="5"/>
  <c r="CE872" i="5" a="1"/>
  <c r="CE872" i="5" s="1"/>
  <c r="CE855" i="5" a="1"/>
  <c r="CE855" i="5" s="1"/>
  <c r="BH316" i="5" a="1"/>
  <c r="BH316" i="5" s="1"/>
  <c r="BH299" i="5" a="1"/>
  <c r="BH299" i="5" s="1"/>
  <c r="BH282" i="5" a="1"/>
  <c r="BH282" i="5" s="1"/>
  <c r="BH333" i="5" a="1"/>
  <c r="BH333" i="5" s="1"/>
  <c r="BH350" i="5" a="1"/>
  <c r="BH350" i="5" s="1"/>
  <c r="AL45" i="11"/>
  <c r="CD889" i="5" a="1"/>
  <c r="CD889" i="5" s="1"/>
  <c r="BD311" i="5" a="1"/>
  <c r="BD311" i="5" s="1"/>
  <c r="BD318" i="5" s="1"/>
  <c r="BD322" i="5" s="1"/>
  <c r="O22" i="12" s="1"/>
  <c r="BD856" i="5" a="1"/>
  <c r="BD856" i="5" s="1"/>
  <c r="BD805" i="5" a="1"/>
  <c r="BD805" i="5" s="1"/>
  <c r="BD811" i="5" s="1"/>
  <c r="BD815" i="5" s="1"/>
  <c r="O51" i="12" s="1"/>
  <c r="V328" i="5"/>
  <c r="V330" i="5"/>
  <c r="V331" i="5"/>
  <c r="BL331" i="5" s="1" a="1"/>
  <c r="BL331" i="5" s="1"/>
  <c r="V821" i="5"/>
  <c r="BL821" i="5" s="1" a="1"/>
  <c r="BL821" i="5" s="1"/>
  <c r="V808" i="5"/>
  <c r="V806" i="5"/>
  <c r="V807" i="5"/>
  <c r="V822" i="5"/>
  <c r="V805" i="5"/>
  <c r="V804" i="5"/>
  <c r="BL804" i="5" s="1" a="1"/>
  <c r="BL804" i="5" s="1"/>
  <c r="V824" i="5"/>
  <c r="V823" i="5"/>
  <c r="U811" i="5"/>
  <c r="V825" i="5"/>
  <c r="U828" i="5"/>
  <c r="U845" i="5"/>
  <c r="V842" i="5"/>
  <c r="V839" i="5"/>
  <c r="V841" i="5"/>
  <c r="V840" i="5"/>
  <c r="V838" i="5"/>
  <c r="BL838" i="5" s="1" a="1"/>
  <c r="BL838" i="5" s="1"/>
  <c r="V348" i="5"/>
  <c r="BL348" i="5" s="1" a="1"/>
  <c r="BL348" i="5" s="1"/>
  <c r="W621" i="5"/>
  <c r="V430" i="5"/>
  <c r="V624" i="5"/>
  <c r="V345" i="5"/>
  <c r="V349" i="5"/>
  <c r="V686" i="5"/>
  <c r="V685" i="5"/>
  <c r="V689" i="5"/>
  <c r="W617" i="5"/>
  <c r="W601" i="5"/>
  <c r="W400" i="5"/>
  <c r="W397" i="5"/>
  <c r="V381" i="5"/>
  <c r="W365" i="5"/>
  <c r="BM365" i="5" s="1" a="1"/>
  <c r="BM365" i="5" s="1"/>
  <c r="AN28" i="5"/>
  <c r="CC28" i="5" a="1"/>
  <c r="CC28" i="5" s="1"/>
  <c r="W619" i="5"/>
  <c r="U692" i="5"/>
  <c r="V535" i="5"/>
  <c r="BL535" i="5" s="1" a="1"/>
  <c r="BL535" i="5" s="1"/>
  <c r="W366" i="5"/>
  <c r="V465" i="5"/>
  <c r="W618" i="5"/>
  <c r="V519" i="5"/>
  <c r="V771" i="5"/>
  <c r="V653" i="5"/>
  <c r="V688" i="5"/>
  <c r="BL688" i="5" s="1" a="1"/>
  <c r="BL688" i="5" s="1"/>
  <c r="V773" i="5"/>
  <c r="V687" i="5"/>
  <c r="V466" i="5"/>
  <c r="BH690" i="5" a="1"/>
  <c r="BH690" i="5" s="1"/>
  <c r="BH214" i="5" a="1"/>
  <c r="BH214" i="5" s="1"/>
  <c r="BH452" i="5" a="1"/>
  <c r="BH452" i="5" s="1"/>
  <c r="BH622" i="5" a="1"/>
  <c r="BH622" i="5" s="1"/>
  <c r="BH265" i="5" a="1"/>
  <c r="BH265" i="5" s="1"/>
  <c r="BH384" i="5" a="1"/>
  <c r="BH384" i="5" s="1"/>
  <c r="BH231" i="5" a="1"/>
  <c r="BH231" i="5" s="1"/>
  <c r="BH571" i="5" a="1"/>
  <c r="BH571" i="5" s="1"/>
  <c r="BH248" i="5" a="1"/>
  <c r="BH248" i="5" s="1"/>
  <c r="BH401" i="5" a="1"/>
  <c r="BH401" i="5" s="1"/>
  <c r="BH367" i="5" a="1"/>
  <c r="BH367" i="5" s="1"/>
  <c r="BH503" i="5" a="1"/>
  <c r="BH503" i="5" s="1"/>
  <c r="BH418" i="5" a="1"/>
  <c r="BH418" i="5" s="1"/>
  <c r="BH520" i="5" a="1"/>
  <c r="BH520" i="5" s="1"/>
  <c r="BH469" i="5" a="1"/>
  <c r="BH469" i="5" s="1"/>
  <c r="BH435" i="5" a="1"/>
  <c r="BH435" i="5" s="1"/>
  <c r="BH537" i="5" a="1"/>
  <c r="BH537" i="5" s="1"/>
  <c r="BH588" i="5" a="1"/>
  <c r="BH588" i="5" s="1"/>
  <c r="BH554" i="5" a="1"/>
  <c r="BH554" i="5" s="1"/>
  <c r="BH651" i="5" a="1"/>
  <c r="BH651" i="5" s="1"/>
  <c r="BH486" i="5" a="1"/>
  <c r="BH486" i="5" s="1"/>
  <c r="BH639" i="5" a="1"/>
  <c r="BH639" i="5" s="1"/>
  <c r="BH673" i="5" a="1"/>
  <c r="BH673" i="5" s="1"/>
  <c r="BH656" i="5" a="1"/>
  <c r="BH656" i="5" s="1"/>
  <c r="BH605" i="5" a="1"/>
  <c r="BH605" i="5" s="1"/>
  <c r="BH197" i="5" a="1"/>
  <c r="BH197" i="5" s="1"/>
  <c r="BH180" i="5" a="1"/>
  <c r="BH180" i="5" s="1"/>
  <c r="BH146" i="5" a="1"/>
  <c r="BH146" i="5" s="1"/>
  <c r="BH129" i="5" a="1"/>
  <c r="BH129" i="5" s="1"/>
  <c r="BH95" i="5" a="1"/>
  <c r="BH95" i="5" s="1"/>
  <c r="BH668" i="5" a="1"/>
  <c r="BH668" i="5" s="1"/>
  <c r="BH685" i="5" a="1"/>
  <c r="BH685" i="5" s="1"/>
  <c r="AM46" i="11"/>
  <c r="BF278" i="5" a="1"/>
  <c r="BF278" i="5" s="1"/>
  <c r="BF294" i="5" a="1"/>
  <c r="BF294" i="5" s="1"/>
  <c r="BF277" i="5" a="1"/>
  <c r="BF277" i="5" s="1"/>
  <c r="BF295" i="5" a="1"/>
  <c r="BF295" i="5" s="1"/>
  <c r="BF329" i="5" a="1"/>
  <c r="BF329" i="5" s="1"/>
  <c r="BF724" i="5" a="1"/>
  <c r="BF724" i="5" s="1"/>
  <c r="BF741" i="5" a="1"/>
  <c r="BF741" i="5" s="1"/>
  <c r="BF707" i="5" a="1"/>
  <c r="BF707" i="5" s="1"/>
  <c r="BF346" i="5" a="1"/>
  <c r="BF346" i="5" s="1"/>
  <c r="BE284" i="5"/>
  <c r="BE288" i="5" s="1"/>
  <c r="P20" i="12" s="1"/>
  <c r="BC709" i="5"/>
  <c r="BC713" i="5" s="1"/>
  <c r="N45" i="12" s="1"/>
  <c r="BD653" i="5" a="1"/>
  <c r="BD653" i="5" s="1"/>
  <c r="BD602" i="5" a="1"/>
  <c r="BD602" i="5" s="1"/>
  <c r="BD551" i="5" a="1"/>
  <c r="BD551" i="5" s="1"/>
  <c r="BD415" i="5" a="1"/>
  <c r="BD415" i="5" s="1"/>
  <c r="BD466" i="5" a="1"/>
  <c r="BD466" i="5" s="1"/>
  <c r="BD364" i="5" a="1"/>
  <c r="BD364" i="5" s="1"/>
  <c r="BD142" i="5" a="1"/>
  <c r="BD142" i="5" s="1"/>
  <c r="BD194" i="5" a="1"/>
  <c r="BD194" i="5" s="1"/>
  <c r="BD703" i="5" a="1"/>
  <c r="BD703" i="5" s="1"/>
  <c r="BD517" i="5" a="1"/>
  <c r="BD517" i="5" s="1"/>
  <c r="BD702" i="5" a="1"/>
  <c r="BD702" i="5" s="1"/>
  <c r="BD753" i="5" a="1"/>
  <c r="BD753" i="5" s="1"/>
  <c r="BD760" i="5" s="1"/>
  <c r="BD764" i="5" s="1"/>
  <c r="O48" i="12" s="1"/>
  <c r="V774" i="5"/>
  <c r="V772" i="5"/>
  <c r="U777" i="5"/>
  <c r="V770" i="5"/>
  <c r="W754" i="5"/>
  <c r="W755" i="5"/>
  <c r="W757" i="5"/>
  <c r="W740" i="5"/>
  <c r="W739" i="5"/>
  <c r="W721" i="5"/>
  <c r="W787" i="5"/>
  <c r="V794" i="5"/>
  <c r="W789" i="5"/>
  <c r="W791" i="5"/>
  <c r="W790" i="5"/>
  <c r="W788" i="5"/>
  <c r="V760" i="5"/>
  <c r="W753" i="5"/>
  <c r="W756" i="5"/>
  <c r="W736" i="5"/>
  <c r="V743" i="5"/>
  <c r="W737" i="5"/>
  <c r="W738" i="5"/>
  <c r="W722" i="5"/>
  <c r="W720" i="5"/>
  <c r="W723" i="5"/>
  <c r="V726" i="5"/>
  <c r="W719" i="5"/>
  <c r="BL704" i="5" a="1"/>
  <c r="BL704" i="5" s="1"/>
  <c r="W704" i="5"/>
  <c r="W706" i="5"/>
  <c r="W703" i="5"/>
  <c r="W705" i="5"/>
  <c r="AD707" i="5"/>
  <c r="V709" i="5"/>
  <c r="W702" i="5"/>
  <c r="V655" i="5"/>
  <c r="W620" i="5"/>
  <c r="BM620" i="5" s="1" a="1"/>
  <c r="BM620" i="5" s="1"/>
  <c r="W602" i="5"/>
  <c r="W603" i="5"/>
  <c r="BM603" i="5" s="1" a="1"/>
  <c r="BM603" i="5" s="1"/>
  <c r="W604" i="5"/>
  <c r="W586" i="5"/>
  <c r="BM586" i="5" s="1" a="1"/>
  <c r="BM586" i="5" s="1"/>
  <c r="V590" i="5"/>
  <c r="W587" i="5"/>
  <c r="W585" i="5"/>
  <c r="W583" i="5"/>
  <c r="W584" i="5"/>
  <c r="W567" i="5"/>
  <c r="W551" i="5"/>
  <c r="V534" i="5"/>
  <c r="V532" i="5"/>
  <c r="V536" i="5"/>
  <c r="U539" i="5"/>
  <c r="V533" i="5"/>
  <c r="V517" i="5"/>
  <c r="V516" i="5"/>
  <c r="V518" i="5"/>
  <c r="BL518" i="5" s="1" a="1"/>
  <c r="BL518" i="5" s="1"/>
  <c r="U522" i="5"/>
  <c r="V515" i="5"/>
  <c r="U658" i="5"/>
  <c r="V651" i="5"/>
  <c r="V654" i="5"/>
  <c r="BL654" i="5" s="1" a="1"/>
  <c r="BL654" i="5" s="1"/>
  <c r="V652" i="5"/>
  <c r="V607" i="5"/>
  <c r="W600" i="5"/>
  <c r="W568" i="5"/>
  <c r="W570" i="5"/>
  <c r="V573" i="5"/>
  <c r="W566" i="5"/>
  <c r="W569" i="5"/>
  <c r="BM569" i="5" s="1" a="1"/>
  <c r="BM569" i="5" s="1"/>
  <c r="V556" i="5"/>
  <c r="V499" i="5"/>
  <c r="V500" i="5"/>
  <c r="U471" i="5"/>
  <c r="V464" i="5"/>
  <c r="V468" i="5"/>
  <c r="V467" i="5"/>
  <c r="BL467" i="5" s="1" a="1"/>
  <c r="BL467" i="5" s="1"/>
  <c r="V432" i="5"/>
  <c r="V433" i="5"/>
  <c r="BL433" i="5" s="1" a="1"/>
  <c r="BL433" i="5" s="1"/>
  <c r="V434" i="5"/>
  <c r="V431" i="5"/>
  <c r="U437" i="5"/>
  <c r="V382" i="5"/>
  <c r="BL382" i="5" s="1" a="1"/>
  <c r="BL382" i="5" s="1"/>
  <c r="V380" i="5"/>
  <c r="W364" i="5"/>
  <c r="W363" i="5"/>
  <c r="W263" i="5"/>
  <c r="BM263" i="5" s="1" a="1"/>
  <c r="BM263" i="5" s="1"/>
  <c r="W262" i="5"/>
  <c r="W264" i="5"/>
  <c r="W261" i="5"/>
  <c r="W247" i="5"/>
  <c r="W245" i="5"/>
  <c r="W246" i="5"/>
  <c r="BM246" i="5" s="1" a="1"/>
  <c r="BM246" i="5" s="1"/>
  <c r="W212" i="5"/>
  <c r="BM212" i="5" s="1" a="1"/>
  <c r="BM212" i="5" s="1"/>
  <c r="W211" i="5"/>
  <c r="U505" i="5"/>
  <c r="V498" i="5"/>
  <c r="V501" i="5"/>
  <c r="BL501" i="5" s="1" a="1"/>
  <c r="BL501" i="5" s="1"/>
  <c r="V502" i="5"/>
  <c r="U488" i="5"/>
  <c r="V481" i="5"/>
  <c r="V482" i="5"/>
  <c r="V484" i="5"/>
  <c r="BL484" i="5" s="1" a="1"/>
  <c r="BL484" i="5" s="1"/>
  <c r="V485" i="5"/>
  <c r="V483" i="5"/>
  <c r="U454" i="5"/>
  <c r="V447" i="5"/>
  <c r="V450" i="5"/>
  <c r="BL450" i="5" s="1" a="1"/>
  <c r="BL450" i="5" s="1"/>
  <c r="V448" i="5"/>
  <c r="V449" i="5"/>
  <c r="V451" i="5"/>
  <c r="W416" i="5"/>
  <c r="BM416" i="5" s="1" a="1"/>
  <c r="BM416" i="5" s="1"/>
  <c r="W417" i="5"/>
  <c r="W414" i="5"/>
  <c r="W413" i="5"/>
  <c r="V420" i="5"/>
  <c r="W415" i="5"/>
  <c r="V403" i="5"/>
  <c r="W396" i="5"/>
  <c r="W398" i="5"/>
  <c r="W399" i="5"/>
  <c r="BM399" i="5" s="1" a="1"/>
  <c r="BM399" i="5" s="1"/>
  <c r="U386" i="5"/>
  <c r="V379" i="5"/>
  <c r="V383" i="5"/>
  <c r="V369" i="5"/>
  <c r="W362" i="5"/>
  <c r="W294" i="5"/>
  <c r="V284" i="5"/>
  <c r="W277" i="5"/>
  <c r="W280" i="5"/>
  <c r="W281" i="5"/>
  <c r="W279" i="5"/>
  <c r="W278" i="5"/>
  <c r="V267" i="5"/>
  <c r="W260" i="5"/>
  <c r="W243" i="5"/>
  <c r="V250" i="5"/>
  <c r="W244" i="5"/>
  <c r="W209" i="5"/>
  <c r="V216" i="5"/>
  <c r="W213" i="5"/>
  <c r="W210" i="5"/>
  <c r="W196" i="5"/>
  <c r="W195" i="5"/>
  <c r="BM195" i="5" s="1" a="1"/>
  <c r="BM195" i="5" s="1"/>
  <c r="W193" i="5"/>
  <c r="W192" i="5"/>
  <c r="V199" i="5"/>
  <c r="AE197" i="5"/>
  <c r="W194" i="5"/>
  <c r="CK1427" i="9"/>
  <c r="CA1415" i="9"/>
  <c r="AJ1415" i="9"/>
  <c r="CD1420" i="9"/>
  <c r="CB1418" i="9"/>
  <c r="CC1419" i="9"/>
  <c r="CH1424" i="9"/>
  <c r="BZ1416" i="9"/>
  <c r="CG1423" i="9"/>
  <c r="CE1421" i="9"/>
  <c r="CF1422" i="9"/>
  <c r="CA1417" i="9"/>
  <c r="CI1425" i="9"/>
  <c r="CR628" i="9"/>
  <c r="CH616" i="9"/>
  <c r="AQ616" i="9"/>
  <c r="CO625" i="9"/>
  <c r="CM623" i="9"/>
  <c r="CN624" i="9"/>
  <c r="CL622" i="9"/>
  <c r="CH618" i="9"/>
  <c r="CJ620" i="9"/>
  <c r="CK621" i="9"/>
  <c r="CG617" i="9"/>
  <c r="CI619" i="9"/>
  <c r="CP626" i="9"/>
  <c r="CQ627" i="9"/>
  <c r="CH569" i="9"/>
  <c r="AQ569" i="9"/>
  <c r="CK574" i="9"/>
  <c r="CI572" i="9"/>
  <c r="CP579" i="9"/>
  <c r="CM576" i="9"/>
  <c r="CN577" i="9"/>
  <c r="CO578" i="9"/>
  <c r="CG570" i="9"/>
  <c r="CL575" i="9"/>
  <c r="CH571" i="9"/>
  <c r="CJ573" i="9"/>
  <c r="CQ580" i="9"/>
  <c r="J1713" i="9"/>
  <c r="F1714" i="9"/>
  <c r="K1713" i="9"/>
  <c r="L1713" i="9"/>
  <c r="AX1712" i="9"/>
  <c r="CP1712" i="9" s="1"/>
  <c r="AP1712" i="9"/>
  <c r="CH1712" i="9" s="1"/>
  <c r="AH1712" i="9"/>
  <c r="BZ1712" i="9" s="1"/>
  <c r="AV1712" i="9"/>
  <c r="CN1712" i="9" s="1"/>
  <c r="AN1712" i="9"/>
  <c r="CF1712" i="9" s="1"/>
  <c r="AF1712" i="9"/>
  <c r="BX1712" i="9" s="1"/>
  <c r="BA1712" i="9"/>
  <c r="AS1712" i="9"/>
  <c r="CK1712" i="9" s="1"/>
  <c r="AK1712" i="9"/>
  <c r="CC1712" i="9" s="1"/>
  <c r="AC1712" i="9"/>
  <c r="BU1712" i="9" s="1"/>
  <c r="BB1712" i="9"/>
  <c r="AO1712" i="9"/>
  <c r="CG1712" i="9" s="1"/>
  <c r="AB1712" i="9"/>
  <c r="BT1712" i="9" s="1"/>
  <c r="BT1739" i="9" s="1"/>
  <c r="P41" i="11" s="1"/>
  <c r="AZ1712" i="9"/>
  <c r="AM1712" i="9"/>
  <c r="CE1712" i="9" s="1"/>
  <c r="AY1712" i="9"/>
  <c r="CQ1712" i="9" s="1"/>
  <c r="AL1712" i="9"/>
  <c r="CD1712" i="9" s="1"/>
  <c r="AT1712" i="9"/>
  <c r="CL1712" i="9" s="1"/>
  <c r="AG1712" i="9"/>
  <c r="BY1712" i="9" s="1"/>
  <c r="AR1712" i="9"/>
  <c r="CJ1712" i="9" s="1"/>
  <c r="AE1712" i="9"/>
  <c r="BW1712" i="9" s="1"/>
  <c r="AU1712" i="9"/>
  <c r="CM1712" i="9" s="1"/>
  <c r="AQ1712" i="9"/>
  <c r="CI1712" i="9" s="1"/>
  <c r="AJ1712" i="9"/>
  <c r="CB1712" i="9" s="1"/>
  <c r="AW1712" i="9"/>
  <c r="CO1712" i="9" s="1"/>
  <c r="AI1712" i="9"/>
  <c r="CA1712" i="9" s="1"/>
  <c r="AD1712" i="9"/>
  <c r="BV1712" i="9" s="1"/>
  <c r="AN1697" i="9"/>
  <c r="CF1697" i="9" s="1"/>
  <c r="CQ1711" i="9"/>
  <c r="CR1712" i="9"/>
  <c r="CN1708" i="9"/>
  <c r="CP1710" i="9"/>
  <c r="CL1706" i="9"/>
  <c r="CJ1704" i="9"/>
  <c r="CO1709" i="9"/>
  <c r="CH1702" i="9"/>
  <c r="CK1705" i="9"/>
  <c r="CI1703" i="9"/>
  <c r="CF1700" i="9"/>
  <c r="CM1707" i="9"/>
  <c r="CG1701" i="9"/>
  <c r="CE1699" i="9"/>
  <c r="CD1698" i="9"/>
  <c r="BA1663" i="9"/>
  <c r="AS1663" i="9"/>
  <c r="CK1663" i="9" s="1"/>
  <c r="AK1663" i="9"/>
  <c r="CC1663" i="9" s="1"/>
  <c r="AC1663" i="9"/>
  <c r="BU1663" i="9" s="1"/>
  <c r="AW1663" i="9"/>
  <c r="CO1663" i="9" s="1"/>
  <c r="AO1663" i="9"/>
  <c r="CG1663" i="9" s="1"/>
  <c r="AY1663" i="9"/>
  <c r="CQ1663" i="9" s="1"/>
  <c r="AN1663" i="9"/>
  <c r="CF1663" i="9" s="1"/>
  <c r="AE1663" i="9"/>
  <c r="BW1663" i="9" s="1"/>
  <c r="AV1663" i="9"/>
  <c r="CN1663" i="9" s="1"/>
  <c r="AL1663" i="9"/>
  <c r="CD1663" i="9" s="1"/>
  <c r="AB1663" i="9"/>
  <c r="BT1663" i="9" s="1"/>
  <c r="AU1663" i="9"/>
  <c r="CM1663" i="9" s="1"/>
  <c r="AJ1663" i="9"/>
  <c r="CB1663" i="9" s="1"/>
  <c r="AA1663" i="9"/>
  <c r="BS1663" i="9" s="1"/>
  <c r="AT1663" i="9"/>
  <c r="CL1663" i="9" s="1"/>
  <c r="AI1663" i="9"/>
  <c r="CA1663" i="9" s="1"/>
  <c r="Z1663" i="9"/>
  <c r="BR1663" i="9" s="1"/>
  <c r="BR1692" i="9" s="1"/>
  <c r="N40" i="11" s="1"/>
  <c r="BG515" i="5" s="1" a="1"/>
  <c r="BG515" i="5" s="1"/>
  <c r="AM1663" i="9"/>
  <c r="CE1663" i="9" s="1"/>
  <c r="BB1663" i="9"/>
  <c r="AG1663" i="9"/>
  <c r="BY1663" i="9" s="1"/>
  <c r="AZ1663" i="9"/>
  <c r="AF1663" i="9"/>
  <c r="BX1663" i="9" s="1"/>
  <c r="AX1663" i="9"/>
  <c r="CP1663" i="9" s="1"/>
  <c r="AD1663" i="9"/>
  <c r="BV1663" i="9" s="1"/>
  <c r="AQ1663" i="9"/>
  <c r="CI1663" i="9" s="1"/>
  <c r="AH1663" i="9"/>
  <c r="BZ1663" i="9" s="1"/>
  <c r="AP1663" i="9"/>
  <c r="CH1663" i="9" s="1"/>
  <c r="AR1663" i="9"/>
  <c r="CJ1663" i="9" s="1"/>
  <c r="L1664" i="9"/>
  <c r="K1664" i="9"/>
  <c r="F1665" i="9"/>
  <c r="J1664" i="9"/>
  <c r="AO1650" i="9"/>
  <c r="CG1650" i="9" s="1"/>
  <c r="CM1659" i="9"/>
  <c r="CN1660" i="9"/>
  <c r="CL1658" i="9"/>
  <c r="CP1662" i="9"/>
  <c r="CO1661" i="9"/>
  <c r="CI1655" i="9"/>
  <c r="CJ1656" i="9"/>
  <c r="CH1654" i="9"/>
  <c r="CG1653" i="9"/>
  <c r="CK1657" i="9"/>
  <c r="CE1651" i="9"/>
  <c r="CF1652" i="9"/>
  <c r="CP1616" i="9"/>
  <c r="CL1612" i="9"/>
  <c r="CO1615" i="9"/>
  <c r="CN1614" i="9"/>
  <c r="CK1611" i="9"/>
  <c r="CI1609" i="9"/>
  <c r="CG1607" i="9"/>
  <c r="CJ1610" i="9"/>
  <c r="CE1605" i="9"/>
  <c r="CF1606" i="9"/>
  <c r="CM1613" i="9"/>
  <c r="CD1604" i="9"/>
  <c r="CH1608" i="9"/>
  <c r="L1618" i="9"/>
  <c r="K1618" i="9"/>
  <c r="J1618" i="9"/>
  <c r="F1619" i="9"/>
  <c r="AV1617" i="9"/>
  <c r="CN1617" i="9" s="1"/>
  <c r="AX1617" i="9"/>
  <c r="CP1617" i="9" s="1"/>
  <c r="AO1617" i="9"/>
  <c r="CG1617" i="9" s="1"/>
  <c r="AG1617" i="9"/>
  <c r="BY1617" i="9" s="1"/>
  <c r="AW1617" i="9"/>
  <c r="CO1617" i="9" s="1"/>
  <c r="AN1617" i="9"/>
  <c r="CF1617" i="9" s="1"/>
  <c r="AF1617" i="9"/>
  <c r="BX1617" i="9" s="1"/>
  <c r="AU1617" i="9"/>
  <c r="CM1617" i="9" s="1"/>
  <c r="AM1617" i="9"/>
  <c r="CE1617" i="9" s="1"/>
  <c r="AE1617" i="9"/>
  <c r="BW1617" i="9" s="1"/>
  <c r="AT1617" i="9"/>
  <c r="CL1617" i="9" s="1"/>
  <c r="AL1617" i="9"/>
  <c r="CD1617" i="9" s="1"/>
  <c r="AD1617" i="9"/>
  <c r="BV1617" i="9" s="1"/>
  <c r="BA1617" i="9"/>
  <c r="AR1617" i="9"/>
  <c r="CJ1617" i="9" s="1"/>
  <c r="AJ1617" i="9"/>
  <c r="CB1617" i="9" s="1"/>
  <c r="AB1617" i="9"/>
  <c r="BT1617" i="9" s="1"/>
  <c r="AY1617" i="9"/>
  <c r="CQ1617" i="9" s="1"/>
  <c r="AA1617" i="9"/>
  <c r="BS1617" i="9" s="1"/>
  <c r="BS1645" i="9" s="1"/>
  <c r="O39" i="11" s="1"/>
  <c r="BH532" i="5" s="1" a="1"/>
  <c r="BH532" i="5" s="1"/>
  <c r="AQ1617" i="9"/>
  <c r="CI1617" i="9" s="1"/>
  <c r="AP1617" i="9"/>
  <c r="CH1617" i="9" s="1"/>
  <c r="BB1617" i="9"/>
  <c r="AH1617" i="9"/>
  <c r="BZ1617" i="9" s="1"/>
  <c r="AS1617" i="9"/>
  <c r="CK1617" i="9" s="1"/>
  <c r="AI1617" i="9"/>
  <c r="CA1617" i="9" s="1"/>
  <c r="AC1617" i="9"/>
  <c r="BU1617" i="9" s="1"/>
  <c r="AZ1617" i="9"/>
  <c r="AK1617" i="9"/>
  <c r="CC1617" i="9" s="1"/>
  <c r="AN1603" i="9"/>
  <c r="CF1603" i="9" s="1"/>
  <c r="AU1570" i="9"/>
  <c r="CM1570" i="9" s="1"/>
  <c r="AM1570" i="9"/>
  <c r="CE1570" i="9" s="1"/>
  <c r="AE1570" i="9"/>
  <c r="BW1570" i="9" s="1"/>
  <c r="BB1570" i="9"/>
  <c r="AT1570" i="9"/>
  <c r="CL1570" i="9" s="1"/>
  <c r="AL1570" i="9"/>
  <c r="CD1570" i="9" s="1"/>
  <c r="AD1570" i="9"/>
  <c r="BV1570" i="9" s="1"/>
  <c r="AY1570" i="9"/>
  <c r="CQ1570" i="9" s="1"/>
  <c r="AQ1570" i="9"/>
  <c r="CI1570" i="9" s="1"/>
  <c r="AI1570" i="9"/>
  <c r="CA1570" i="9" s="1"/>
  <c r="AX1570" i="9"/>
  <c r="CP1570" i="9" s="1"/>
  <c r="AP1570" i="9"/>
  <c r="CH1570" i="9" s="1"/>
  <c r="AH1570" i="9"/>
  <c r="BZ1570" i="9" s="1"/>
  <c r="AV1570" i="9"/>
  <c r="CN1570" i="9" s="1"/>
  <c r="AF1570" i="9"/>
  <c r="BX1570" i="9" s="1"/>
  <c r="AS1570" i="9"/>
  <c r="CK1570" i="9" s="1"/>
  <c r="AC1570" i="9"/>
  <c r="BU1570" i="9" s="1"/>
  <c r="AN1570" i="9"/>
  <c r="CF1570" i="9" s="1"/>
  <c r="BA1570" i="9"/>
  <c r="AB1570" i="9"/>
  <c r="BT1570" i="9" s="1"/>
  <c r="AZ1570" i="9"/>
  <c r="CR1570" i="9" s="1"/>
  <c r="AA1570" i="9"/>
  <c r="BS1570" i="9" s="1"/>
  <c r="BS1598" i="9" s="1"/>
  <c r="O38" i="11" s="1"/>
  <c r="AO1570" i="9"/>
  <c r="CG1570" i="9" s="1"/>
  <c r="AW1570" i="9"/>
  <c r="CO1570" i="9" s="1"/>
  <c r="AR1570" i="9"/>
  <c r="CJ1570" i="9" s="1"/>
  <c r="AK1570" i="9"/>
  <c r="CC1570" i="9" s="1"/>
  <c r="AJ1570" i="9"/>
  <c r="CB1570" i="9" s="1"/>
  <c r="AG1570" i="9"/>
  <c r="BY1570" i="9" s="1"/>
  <c r="AO1556" i="9"/>
  <c r="CG1556" i="9" s="1"/>
  <c r="CO1567" i="9"/>
  <c r="CP1568" i="9"/>
  <c r="CM1565" i="9"/>
  <c r="CN1566" i="9"/>
  <c r="CK1563" i="9"/>
  <c r="CJ1562" i="9"/>
  <c r="CI1561" i="9"/>
  <c r="CQ1569" i="9"/>
  <c r="CE1557" i="9"/>
  <c r="CG1559" i="9"/>
  <c r="CF1558" i="9"/>
  <c r="CL1564" i="9"/>
  <c r="CH1560" i="9"/>
  <c r="F1572" i="9"/>
  <c r="K1571" i="9"/>
  <c r="J1571" i="9"/>
  <c r="L1571" i="9"/>
  <c r="AX1523" i="9"/>
  <c r="CP1523" i="9" s="1"/>
  <c r="AP1523" i="9"/>
  <c r="CH1523" i="9" s="1"/>
  <c r="AH1523" i="9"/>
  <c r="AW1523" i="9"/>
  <c r="CO1523" i="9" s="1"/>
  <c r="AO1523" i="9"/>
  <c r="CG1523" i="9" s="1"/>
  <c r="AG1523" i="9"/>
  <c r="BB1523" i="9"/>
  <c r="AT1523" i="9"/>
  <c r="CL1523" i="9" s="1"/>
  <c r="AL1523" i="9"/>
  <c r="AD1523" i="9"/>
  <c r="AV1523" i="9"/>
  <c r="CN1523" i="9" s="1"/>
  <c r="AJ1523" i="9"/>
  <c r="AU1523" i="9"/>
  <c r="CM1523" i="9" s="1"/>
  <c r="AI1523" i="9"/>
  <c r="BA1523" i="9"/>
  <c r="AN1523" i="9"/>
  <c r="CF1523" i="9" s="1"/>
  <c r="AB1523" i="9"/>
  <c r="AZ1523" i="9"/>
  <c r="CR1523" i="9" s="1"/>
  <c r="AE1523" i="9"/>
  <c r="AS1523" i="9"/>
  <c r="CK1523" i="9" s="1"/>
  <c r="AA1523" i="9"/>
  <c r="AR1523" i="9"/>
  <c r="CJ1523" i="9" s="1"/>
  <c r="AQ1523" i="9"/>
  <c r="CI1523" i="9" s="1"/>
  <c r="AF1523" i="9"/>
  <c r="AC1523" i="9"/>
  <c r="AK1523" i="9"/>
  <c r="AY1523" i="9"/>
  <c r="CQ1523" i="9" s="1"/>
  <c r="AM1523" i="9"/>
  <c r="L1524" i="9"/>
  <c r="F1525" i="9"/>
  <c r="J1524" i="9"/>
  <c r="K1524" i="9"/>
  <c r="AO1509" i="9"/>
  <c r="CG1509" i="9" s="1"/>
  <c r="CQ1522" i="9"/>
  <c r="CM1518" i="9"/>
  <c r="CK1516" i="9"/>
  <c r="CN1519" i="9"/>
  <c r="CL1517" i="9"/>
  <c r="CJ1515" i="9"/>
  <c r="CH1513" i="9"/>
  <c r="CG1512" i="9"/>
  <c r="CP1521" i="9"/>
  <c r="CE1510" i="9"/>
  <c r="CF1511" i="9"/>
  <c r="CO1520" i="9"/>
  <c r="CI1514" i="9"/>
  <c r="AW1476" i="9"/>
  <c r="CO1476" i="9" s="1"/>
  <c r="AO1476" i="9"/>
  <c r="CG1476" i="9" s="1"/>
  <c r="AG1476" i="9"/>
  <c r="BA1476" i="9"/>
  <c r="AV1476" i="9"/>
  <c r="CN1476" i="9" s="1"/>
  <c r="AM1476" i="9"/>
  <c r="AD1476" i="9"/>
  <c r="AT1476" i="9"/>
  <c r="CL1476" i="9" s="1"/>
  <c r="AK1476" i="9"/>
  <c r="AB1476" i="9"/>
  <c r="AS1476" i="9"/>
  <c r="CK1476" i="9" s="1"/>
  <c r="AJ1476" i="9"/>
  <c r="AA1476" i="9"/>
  <c r="AY1476" i="9"/>
  <c r="CQ1476" i="9" s="1"/>
  <c r="AP1476" i="9"/>
  <c r="CH1476" i="9" s="1"/>
  <c r="AF1476" i="9"/>
  <c r="AX1476" i="9"/>
  <c r="CP1476" i="9" s="1"/>
  <c r="AE1476" i="9"/>
  <c r="AR1476" i="9"/>
  <c r="CJ1476" i="9" s="1"/>
  <c r="AQ1476" i="9"/>
  <c r="CI1476" i="9" s="1"/>
  <c r="AL1476" i="9"/>
  <c r="AZ1476" i="9"/>
  <c r="AH1476" i="9"/>
  <c r="AU1476" i="9"/>
  <c r="CM1476" i="9" s="1"/>
  <c r="AI1476" i="9"/>
  <c r="AC1476" i="9"/>
  <c r="BB1476" i="9"/>
  <c r="AN1476" i="9"/>
  <c r="CF1476" i="9" s="1"/>
  <c r="AN1462" i="9"/>
  <c r="CF1462" i="9" s="1"/>
  <c r="CN1473" i="9"/>
  <c r="CP1475" i="9"/>
  <c r="CL1471" i="9"/>
  <c r="CH1467" i="9"/>
  <c r="CK1470" i="9"/>
  <c r="CO1474" i="9"/>
  <c r="CM1472" i="9"/>
  <c r="CJ1469" i="9"/>
  <c r="CG1466" i="9"/>
  <c r="CF1465" i="9"/>
  <c r="CE1464" i="9"/>
  <c r="CI1468" i="9"/>
  <c r="CD1463" i="9"/>
  <c r="L1477" i="9"/>
  <c r="K1477" i="9"/>
  <c r="F1478" i="9"/>
  <c r="J1477" i="9"/>
  <c r="L1429" i="9"/>
  <c r="F1430" i="9"/>
  <c r="K1429" i="9"/>
  <c r="J1429" i="9"/>
  <c r="AW1428" i="9"/>
  <c r="AO1428" i="9"/>
  <c r="CG1428" i="9" s="1"/>
  <c r="AG1428" i="9"/>
  <c r="BB1428" i="9"/>
  <c r="AT1428" i="9"/>
  <c r="CL1428" i="9" s="1"/>
  <c r="AL1428" i="9"/>
  <c r="AD1428" i="9"/>
  <c r="BA1428" i="9"/>
  <c r="AS1428" i="9"/>
  <c r="CK1428" i="9" s="1"/>
  <c r="AK1428" i="9"/>
  <c r="AC1428" i="9"/>
  <c r="AQ1428" i="9"/>
  <c r="CI1428" i="9" s="1"/>
  <c r="AE1428" i="9"/>
  <c r="AY1428" i="9"/>
  <c r="AM1428" i="9"/>
  <c r="CE1428" i="9" s="1"/>
  <c r="Z1428" i="9"/>
  <c r="AX1428" i="9"/>
  <c r="AJ1428" i="9"/>
  <c r="AV1428" i="9"/>
  <c r="AI1428" i="9"/>
  <c r="AB1428" i="9"/>
  <c r="AU1428" i="9"/>
  <c r="AP1428" i="9"/>
  <c r="CH1428" i="9" s="1"/>
  <c r="AN1428" i="9"/>
  <c r="CF1428" i="9" s="1"/>
  <c r="AF1428" i="9"/>
  <c r="AA1428" i="9"/>
  <c r="AR1428" i="9"/>
  <c r="CJ1428" i="9" s="1"/>
  <c r="AZ1428" i="9"/>
  <c r="AH1428" i="9"/>
  <c r="O1291" i="1"/>
  <c r="N1294" i="1"/>
  <c r="N1257" i="1"/>
  <c r="M1260" i="1"/>
  <c r="N1223" i="1"/>
  <c r="M1226" i="1"/>
  <c r="O1189" i="1"/>
  <c r="N1192" i="1"/>
  <c r="O1155" i="1"/>
  <c r="N1158" i="1"/>
  <c r="BA629" i="9"/>
  <c r="CS629" i="9" s="1"/>
  <c r="AS629" i="9"/>
  <c r="CK629" i="9" s="1"/>
  <c r="AK629" i="9"/>
  <c r="CC629" i="9" s="1"/>
  <c r="AC629" i="9"/>
  <c r="BU629" i="9" s="1"/>
  <c r="AZ629" i="9"/>
  <c r="CR629" i="9" s="1"/>
  <c r="AR629" i="9"/>
  <c r="CJ629" i="9" s="1"/>
  <c r="AJ629" i="9"/>
  <c r="CB629" i="9" s="1"/>
  <c r="AB629" i="9"/>
  <c r="BT629" i="9" s="1"/>
  <c r="AW629" i="9"/>
  <c r="CO629" i="9" s="1"/>
  <c r="AO629" i="9"/>
  <c r="CG629" i="9" s="1"/>
  <c r="AG629" i="9"/>
  <c r="BY629" i="9" s="1"/>
  <c r="BB629" i="9"/>
  <c r="AN629" i="9"/>
  <c r="CF629" i="9" s="1"/>
  <c r="AA629" i="9"/>
  <c r="BS629" i="9" s="1"/>
  <c r="AX629" i="9"/>
  <c r="CP629" i="9" s="1"/>
  <c r="AL629" i="9"/>
  <c r="CD629" i="9" s="1"/>
  <c r="AV629" i="9"/>
  <c r="CN629" i="9" s="1"/>
  <c r="AI629" i="9"/>
  <c r="CA629" i="9" s="1"/>
  <c r="AT629" i="9"/>
  <c r="CL629" i="9" s="1"/>
  <c r="AF629" i="9"/>
  <c r="BX629" i="9" s="1"/>
  <c r="AH629" i="9"/>
  <c r="BZ629" i="9" s="1"/>
  <c r="AD629" i="9"/>
  <c r="BV629" i="9" s="1"/>
  <c r="AY629" i="9"/>
  <c r="CQ629" i="9" s="1"/>
  <c r="Z629" i="9"/>
  <c r="BR629" i="9" s="1"/>
  <c r="BR658" i="9" s="1"/>
  <c r="N18" i="11" s="1"/>
  <c r="BG312" i="5" s="1" a="1"/>
  <c r="BG312" i="5" s="1"/>
  <c r="AU629" i="9"/>
  <c r="CM629" i="9" s="1"/>
  <c r="AP629" i="9"/>
  <c r="CH629" i="9" s="1"/>
  <c r="AQ629" i="9"/>
  <c r="CI629" i="9" s="1"/>
  <c r="AM629" i="9"/>
  <c r="CE629" i="9" s="1"/>
  <c r="AE629" i="9"/>
  <c r="BW629" i="9" s="1"/>
  <c r="L630" i="9"/>
  <c r="K630" i="9"/>
  <c r="J630" i="9"/>
  <c r="F631" i="9"/>
  <c r="BA582" i="9"/>
  <c r="CS582" i="9" s="1"/>
  <c r="AS582" i="9"/>
  <c r="CK582" i="9" s="1"/>
  <c r="AK582" i="9"/>
  <c r="CC582" i="9" s="1"/>
  <c r="AC582" i="9"/>
  <c r="BU582" i="9" s="1"/>
  <c r="AY582" i="9"/>
  <c r="CQ582" i="9" s="1"/>
  <c r="AQ582" i="9"/>
  <c r="CI582" i="9" s="1"/>
  <c r="AI582" i="9"/>
  <c r="CA582" i="9" s="1"/>
  <c r="AA582" i="9"/>
  <c r="BS582" i="9" s="1"/>
  <c r="AX582" i="9"/>
  <c r="CP582" i="9" s="1"/>
  <c r="AP582" i="9"/>
  <c r="CH582" i="9" s="1"/>
  <c r="AH582" i="9"/>
  <c r="BZ582" i="9" s="1"/>
  <c r="Z582" i="9"/>
  <c r="BR582" i="9" s="1"/>
  <c r="BR611" i="9" s="1"/>
  <c r="N17" i="11" s="1"/>
  <c r="AU582" i="9"/>
  <c r="CM582" i="9" s="1"/>
  <c r="AM582" i="9"/>
  <c r="CE582" i="9" s="1"/>
  <c r="AE582" i="9"/>
  <c r="BW582" i="9" s="1"/>
  <c r="AR582" i="9"/>
  <c r="CJ582" i="9" s="1"/>
  <c r="AB582" i="9"/>
  <c r="BT582" i="9" s="1"/>
  <c r="AN582" i="9"/>
  <c r="CF582" i="9" s="1"/>
  <c r="BB582" i="9"/>
  <c r="AL582" i="9"/>
  <c r="CD582" i="9" s="1"/>
  <c r="AV582" i="9"/>
  <c r="CN582" i="9" s="1"/>
  <c r="AF582" i="9"/>
  <c r="BX582" i="9" s="1"/>
  <c r="AD582" i="9"/>
  <c r="BV582" i="9" s="1"/>
  <c r="AZ582" i="9"/>
  <c r="CR582" i="9" s="1"/>
  <c r="AW582" i="9"/>
  <c r="CO582" i="9" s="1"/>
  <c r="AT582" i="9"/>
  <c r="CL582" i="9" s="1"/>
  <c r="AJ582" i="9"/>
  <c r="CB582" i="9" s="1"/>
  <c r="AO582" i="9"/>
  <c r="CG582" i="9" s="1"/>
  <c r="AG582" i="9"/>
  <c r="BY582" i="9" s="1"/>
  <c r="J583" i="9"/>
  <c r="L583" i="9"/>
  <c r="K583" i="9"/>
  <c r="F584" i="9"/>
  <c r="F537" i="9"/>
  <c r="J536" i="9"/>
  <c r="L536" i="9"/>
  <c r="K536" i="9"/>
  <c r="AS522" i="9"/>
  <c r="BA535" i="9"/>
  <c r="CS535" i="9" s="1"/>
  <c r="AS535" i="9"/>
  <c r="CK535" i="9" s="1"/>
  <c r="AK535" i="9"/>
  <c r="CC535" i="9" s="1"/>
  <c r="AC535" i="9"/>
  <c r="BU535" i="9" s="1"/>
  <c r="AZ535" i="9"/>
  <c r="CR535" i="9" s="1"/>
  <c r="AR535" i="9"/>
  <c r="CJ535" i="9" s="1"/>
  <c r="AJ535" i="9"/>
  <c r="CB535" i="9" s="1"/>
  <c r="AB535" i="9"/>
  <c r="BT535" i="9" s="1"/>
  <c r="AY535" i="9"/>
  <c r="CQ535" i="9" s="1"/>
  <c r="AQ535" i="9"/>
  <c r="CI535" i="9" s="1"/>
  <c r="AI535" i="9"/>
  <c r="CA535" i="9" s="1"/>
  <c r="AA535" i="9"/>
  <c r="BS535" i="9" s="1"/>
  <c r="AV535" i="9"/>
  <c r="CN535" i="9" s="1"/>
  <c r="AN535" i="9"/>
  <c r="CF535" i="9" s="1"/>
  <c r="AF535" i="9"/>
  <c r="BX535" i="9" s="1"/>
  <c r="AP535" i="9"/>
  <c r="CH535" i="9" s="1"/>
  <c r="Z535" i="9"/>
  <c r="BR535" i="9" s="1"/>
  <c r="BR564" i="9" s="1"/>
  <c r="N16" i="11" s="1"/>
  <c r="AO535" i="9"/>
  <c r="CG535" i="9" s="1"/>
  <c r="AM535" i="9"/>
  <c r="CE535" i="9" s="1"/>
  <c r="BB535" i="9"/>
  <c r="CT535" i="9" s="1"/>
  <c r="AL535" i="9"/>
  <c r="CD535" i="9" s="1"/>
  <c r="AW535" i="9"/>
  <c r="CO535" i="9" s="1"/>
  <c r="AG535" i="9"/>
  <c r="BY535" i="9" s="1"/>
  <c r="AU535" i="9"/>
  <c r="CM535" i="9" s="1"/>
  <c r="AT535" i="9"/>
  <c r="CL535" i="9" s="1"/>
  <c r="AH535" i="9"/>
  <c r="BZ535" i="9" s="1"/>
  <c r="AE535" i="9"/>
  <c r="BW535" i="9" s="1"/>
  <c r="AD535" i="9"/>
  <c r="BV535" i="9" s="1"/>
  <c r="AX535" i="9"/>
  <c r="CP535" i="9" s="1"/>
  <c r="CQ531" i="9"/>
  <c r="CT534" i="9"/>
  <c r="CR532" i="9"/>
  <c r="CS533" i="9"/>
  <c r="CO529" i="9"/>
  <c r="CP530" i="9"/>
  <c r="CN528" i="9"/>
  <c r="CL526" i="9"/>
  <c r="CI523" i="9"/>
  <c r="CJ524" i="9"/>
  <c r="CK525" i="9"/>
  <c r="CM527" i="9"/>
  <c r="CT488" i="9"/>
  <c r="CS487" i="9"/>
  <c r="CQ485" i="9"/>
  <c r="CP484" i="9"/>
  <c r="CR486" i="9"/>
  <c r="CO483" i="9"/>
  <c r="CM481" i="9"/>
  <c r="CK479" i="9"/>
  <c r="CH476" i="9"/>
  <c r="CI477" i="9"/>
  <c r="CJ478" i="9"/>
  <c r="CN482" i="9"/>
  <c r="CL480" i="9"/>
  <c r="BA489" i="9"/>
  <c r="CS489" i="9" s="1"/>
  <c r="AS489" i="9"/>
  <c r="CK489" i="9" s="1"/>
  <c r="AK489" i="9"/>
  <c r="CC489" i="9" s="1"/>
  <c r="AC489" i="9"/>
  <c r="BU489" i="9" s="1"/>
  <c r="AZ489" i="9"/>
  <c r="CR489" i="9" s="1"/>
  <c r="AR489" i="9"/>
  <c r="CJ489" i="9" s="1"/>
  <c r="AJ489" i="9"/>
  <c r="CB489" i="9" s="1"/>
  <c r="AB489" i="9"/>
  <c r="BT489" i="9" s="1"/>
  <c r="AW489" i="9"/>
  <c r="CO489" i="9" s="1"/>
  <c r="AO489" i="9"/>
  <c r="CG489" i="9" s="1"/>
  <c r="AG489" i="9"/>
  <c r="BY489" i="9" s="1"/>
  <c r="AV489" i="9"/>
  <c r="CN489" i="9" s="1"/>
  <c r="AI489" i="9"/>
  <c r="CA489" i="9" s="1"/>
  <c r="AU489" i="9"/>
  <c r="CM489" i="9" s="1"/>
  <c r="AH489" i="9"/>
  <c r="BZ489" i="9" s="1"/>
  <c r="AP489" i="9"/>
  <c r="CH489" i="9" s="1"/>
  <c r="AD489" i="9"/>
  <c r="BV489" i="9" s="1"/>
  <c r="AQ489" i="9"/>
  <c r="CI489" i="9" s="1"/>
  <c r="AL489" i="9"/>
  <c r="CD489" i="9" s="1"/>
  <c r="BB489" i="9"/>
  <c r="CT489" i="9" s="1"/>
  <c r="AF489" i="9"/>
  <c r="BX489" i="9" s="1"/>
  <c r="AY489" i="9"/>
  <c r="CQ489" i="9" s="1"/>
  <c r="AE489" i="9"/>
  <c r="BW489" i="9" s="1"/>
  <c r="AT489" i="9"/>
  <c r="CL489" i="9" s="1"/>
  <c r="AN489" i="9"/>
  <c r="CF489" i="9" s="1"/>
  <c r="AM489" i="9"/>
  <c r="CE489" i="9" s="1"/>
  <c r="AX489" i="9"/>
  <c r="CP489" i="9" s="1"/>
  <c r="AA489" i="9"/>
  <c r="BS489" i="9" s="1"/>
  <c r="BS517" i="9" s="1"/>
  <c r="O15" i="11" s="1"/>
  <c r="K490" i="9"/>
  <c r="J490" i="9"/>
  <c r="L490" i="9"/>
  <c r="F491" i="9"/>
  <c r="AR475" i="9"/>
  <c r="BA443" i="9"/>
  <c r="CS443" i="9" s="1"/>
  <c r="AS443" i="9"/>
  <c r="CK443" i="9" s="1"/>
  <c r="AK443" i="9"/>
  <c r="CC443" i="9" s="1"/>
  <c r="AC443" i="9"/>
  <c r="BU443" i="9" s="1"/>
  <c r="AZ443" i="9"/>
  <c r="CR443" i="9" s="1"/>
  <c r="AR443" i="9"/>
  <c r="CJ443" i="9" s="1"/>
  <c r="AJ443" i="9"/>
  <c r="CB443" i="9" s="1"/>
  <c r="AB443" i="9"/>
  <c r="BT443" i="9" s="1"/>
  <c r="BT470" i="9" s="1"/>
  <c r="P14" i="11" s="1"/>
  <c r="BI243" i="5" s="1" a="1"/>
  <c r="BI243" i="5" s="1"/>
  <c r="AW443" i="9"/>
  <c r="CO443" i="9" s="1"/>
  <c r="AO443" i="9"/>
  <c r="CG443" i="9" s="1"/>
  <c r="AG443" i="9"/>
  <c r="BY443" i="9" s="1"/>
  <c r="AU443" i="9"/>
  <c r="CM443" i="9" s="1"/>
  <c r="AH443" i="9"/>
  <c r="BZ443" i="9" s="1"/>
  <c r="AQ443" i="9"/>
  <c r="CI443" i="9" s="1"/>
  <c r="AE443" i="9"/>
  <c r="BW443" i="9" s="1"/>
  <c r="AP443" i="9"/>
  <c r="CH443" i="9" s="1"/>
  <c r="AD443" i="9"/>
  <c r="BV443" i="9" s="1"/>
  <c r="BB443" i="9"/>
  <c r="CT443" i="9" s="1"/>
  <c r="AN443" i="9"/>
  <c r="CF443" i="9" s="1"/>
  <c r="AX443" i="9"/>
  <c r="CP443" i="9" s="1"/>
  <c r="AL443" i="9"/>
  <c r="CD443" i="9" s="1"/>
  <c r="AI443" i="9"/>
  <c r="CA443" i="9" s="1"/>
  <c r="AY443" i="9"/>
  <c r="CQ443" i="9" s="1"/>
  <c r="AT443" i="9"/>
  <c r="CL443" i="9" s="1"/>
  <c r="AM443" i="9"/>
  <c r="CE443" i="9" s="1"/>
  <c r="AV443" i="9"/>
  <c r="CN443" i="9" s="1"/>
  <c r="AF443" i="9"/>
  <c r="BX443" i="9" s="1"/>
  <c r="AS428" i="9"/>
  <c r="CS439" i="9"/>
  <c r="CR438" i="9"/>
  <c r="CP436" i="9"/>
  <c r="CO435" i="9"/>
  <c r="CK431" i="9"/>
  <c r="CN434" i="9"/>
  <c r="CQ437" i="9"/>
  <c r="CM433" i="9"/>
  <c r="CL432" i="9"/>
  <c r="CJ430" i="9"/>
  <c r="CT440" i="9"/>
  <c r="CI429" i="9"/>
  <c r="J444" i="9"/>
  <c r="F445" i="9"/>
  <c r="K444" i="9"/>
  <c r="L444" i="9"/>
  <c r="CI382" i="9"/>
  <c r="CJ383" i="9"/>
  <c r="CK384" i="9"/>
  <c r="CL385" i="9"/>
  <c r="CM386" i="9"/>
  <c r="CN387" i="9"/>
  <c r="CO388" i="9"/>
  <c r="CP389" i="9"/>
  <c r="CQ390" i="9"/>
  <c r="CR391" i="9"/>
  <c r="CJ381" i="9"/>
  <c r="AS381" i="9"/>
  <c r="BA394" i="9"/>
  <c r="CS394" i="9" s="1"/>
  <c r="AS394" i="9"/>
  <c r="CK394" i="9" s="1"/>
  <c r="AK394" i="9"/>
  <c r="CC394" i="9" s="1"/>
  <c r="AC394" i="9"/>
  <c r="BU394" i="9" s="1"/>
  <c r="AZ394" i="9"/>
  <c r="CR394" i="9" s="1"/>
  <c r="AR394" i="9"/>
  <c r="CJ394" i="9" s="1"/>
  <c r="AJ394" i="9"/>
  <c r="CB394" i="9" s="1"/>
  <c r="AB394" i="9"/>
  <c r="BT394" i="9" s="1"/>
  <c r="AY394" i="9"/>
  <c r="CQ394" i="9" s="1"/>
  <c r="AQ394" i="9"/>
  <c r="CI394" i="9" s="1"/>
  <c r="AI394" i="9"/>
  <c r="CA394" i="9" s="1"/>
  <c r="AA394" i="9"/>
  <c r="BS394" i="9" s="1"/>
  <c r="AX394" i="9"/>
  <c r="CP394" i="9" s="1"/>
  <c r="AP394" i="9"/>
  <c r="CH394" i="9" s="1"/>
  <c r="AH394" i="9"/>
  <c r="BZ394" i="9" s="1"/>
  <c r="Z394" i="9"/>
  <c r="BR394" i="9" s="1"/>
  <c r="BR423" i="9" s="1"/>
  <c r="N13" i="11" s="1"/>
  <c r="BG260" i="5" s="1" a="1"/>
  <c r="BG260" i="5" s="1"/>
  <c r="AO394" i="9"/>
  <c r="CG394" i="9" s="1"/>
  <c r="AN394" i="9"/>
  <c r="CF394" i="9" s="1"/>
  <c r="AM394" i="9"/>
  <c r="CE394" i="9" s="1"/>
  <c r="BB394" i="9"/>
  <c r="CT394" i="9" s="1"/>
  <c r="AL394" i="9"/>
  <c r="CD394" i="9" s="1"/>
  <c r="AE394" i="9"/>
  <c r="BW394" i="9" s="1"/>
  <c r="AD394" i="9"/>
  <c r="BV394" i="9" s="1"/>
  <c r="AW394" i="9"/>
  <c r="CO394" i="9" s="1"/>
  <c r="AV394" i="9"/>
  <c r="CN394" i="9" s="1"/>
  <c r="AU394" i="9"/>
  <c r="CM394" i="9" s="1"/>
  <c r="AT394" i="9"/>
  <c r="CL394" i="9" s="1"/>
  <c r="AG394" i="9"/>
  <c r="BY394" i="9" s="1"/>
  <c r="AF394" i="9"/>
  <c r="BX394" i="9" s="1"/>
  <c r="F396" i="9"/>
  <c r="L395" i="9"/>
  <c r="K395" i="9"/>
  <c r="J395" i="9"/>
  <c r="O475" i="1"/>
  <c r="N478" i="1"/>
  <c r="O441" i="1"/>
  <c r="N444" i="1"/>
  <c r="N407" i="1"/>
  <c r="M410" i="1"/>
  <c r="N373" i="1"/>
  <c r="M376" i="1"/>
  <c r="N339" i="1"/>
  <c r="M342" i="1"/>
  <c r="O305" i="1"/>
  <c r="N308" i="1"/>
  <c r="F1382" i="9"/>
  <c r="L1381" i="9"/>
  <c r="K1381" i="9"/>
  <c r="J1381" i="9"/>
  <c r="AL1368" i="9"/>
  <c r="AZ1380" i="9"/>
  <c r="AR1380" i="9"/>
  <c r="AJ1380" i="9"/>
  <c r="AB1380" i="9"/>
  <c r="AX1380" i="9"/>
  <c r="AP1380" i="9"/>
  <c r="AH1380" i="9"/>
  <c r="AV1380" i="9"/>
  <c r="AN1380" i="9"/>
  <c r="AF1380" i="9"/>
  <c r="BB1380" i="9"/>
  <c r="AT1380" i="9"/>
  <c r="AL1380" i="9"/>
  <c r="AD1380" i="9"/>
  <c r="AU1380" i="9"/>
  <c r="AE1380" i="9"/>
  <c r="AS1380" i="9"/>
  <c r="AC1380" i="9"/>
  <c r="AQ1380" i="9"/>
  <c r="AA1380" i="9"/>
  <c r="AO1380" i="9"/>
  <c r="Z1380" i="9"/>
  <c r="AM1380" i="9"/>
  <c r="Y1380" i="9"/>
  <c r="BA1380" i="9"/>
  <c r="AK1380" i="9"/>
  <c r="AW1380" i="9"/>
  <c r="AG1380" i="9"/>
  <c r="AY1380" i="9"/>
  <c r="AI1380" i="9"/>
  <c r="AX1191" i="9"/>
  <c r="AP1191" i="9"/>
  <c r="CH1191" i="9" s="1"/>
  <c r="AH1191" i="9"/>
  <c r="BZ1191" i="9" s="1"/>
  <c r="Z1191" i="9"/>
  <c r="BR1191" i="9" s="1"/>
  <c r="AU1191" i="9"/>
  <c r="AM1191" i="9"/>
  <c r="CE1191" i="9" s="1"/>
  <c r="AE1191" i="9"/>
  <c r="BW1191" i="9" s="1"/>
  <c r="AV1191" i="9"/>
  <c r="AK1191" i="9"/>
  <c r="CC1191" i="9" s="1"/>
  <c r="AA1191" i="9"/>
  <c r="BS1191" i="9" s="1"/>
  <c r="AT1191" i="9"/>
  <c r="AJ1191" i="9"/>
  <c r="CB1191" i="9" s="1"/>
  <c r="Y1191" i="9"/>
  <c r="BQ1191" i="9" s="1"/>
  <c r="AS1191" i="9"/>
  <c r="AI1191" i="9"/>
  <c r="CA1191" i="9" s="1"/>
  <c r="X1191" i="9"/>
  <c r="BP1191" i="9" s="1"/>
  <c r="BP1222" i="9" s="1"/>
  <c r="L30" i="11" s="1"/>
  <c r="BB1191" i="9"/>
  <c r="AR1191" i="9"/>
  <c r="CJ1191" i="9" s="1"/>
  <c r="AG1191" i="9"/>
  <c r="BY1191" i="9" s="1"/>
  <c r="BA1191" i="9"/>
  <c r="AQ1191" i="9"/>
  <c r="CI1191" i="9" s="1"/>
  <c r="AF1191" i="9"/>
  <c r="BX1191" i="9" s="1"/>
  <c r="AZ1191" i="9"/>
  <c r="AO1191" i="9"/>
  <c r="CG1191" i="9" s="1"/>
  <c r="AD1191" i="9"/>
  <c r="BV1191" i="9" s="1"/>
  <c r="AW1191" i="9"/>
  <c r="AL1191" i="9"/>
  <c r="CD1191" i="9" s="1"/>
  <c r="AB1191" i="9"/>
  <c r="BT1191" i="9" s="1"/>
  <c r="AN1191" i="9"/>
  <c r="CF1191" i="9" s="1"/>
  <c r="AC1191" i="9"/>
  <c r="BU1191" i="9" s="1"/>
  <c r="AY1191" i="9"/>
  <c r="K1192" i="9"/>
  <c r="F1193" i="9"/>
  <c r="L1192" i="9"/>
  <c r="J1192" i="9"/>
  <c r="AJ1180" i="9"/>
  <c r="CB1180" i="9" s="1"/>
  <c r="CF1187" i="9"/>
  <c r="CI1190" i="9"/>
  <c r="CG1188" i="9"/>
  <c r="CE1186" i="9"/>
  <c r="CC1184" i="9"/>
  <c r="BZ1181" i="9"/>
  <c r="CH1189" i="9"/>
  <c r="CA1182" i="9"/>
  <c r="CB1183" i="9"/>
  <c r="CD1185" i="9"/>
  <c r="L886" i="1"/>
  <c r="M883" i="1"/>
  <c r="AM992" i="9"/>
  <c r="CE992" i="9" s="1"/>
  <c r="CK1001" i="9"/>
  <c r="CG997" i="9"/>
  <c r="CJ1000" i="9"/>
  <c r="CH998" i="9"/>
  <c r="CL1002" i="9"/>
  <c r="CM1003" i="9"/>
  <c r="CI999" i="9"/>
  <c r="CE995" i="9"/>
  <c r="CF996" i="9"/>
  <c r="CC993" i="9"/>
  <c r="CD994" i="9"/>
  <c r="J1005" i="9"/>
  <c r="F1006" i="9"/>
  <c r="L1005" i="9"/>
  <c r="K1005" i="9"/>
  <c r="AV1004" i="9"/>
  <c r="CN1004" i="9" s="1"/>
  <c r="AN1004" i="9"/>
  <c r="CF1004" i="9" s="1"/>
  <c r="AF1004" i="9"/>
  <c r="BX1004" i="9" s="1"/>
  <c r="BB1004" i="9"/>
  <c r="AT1004" i="9"/>
  <c r="CL1004" i="9" s="1"/>
  <c r="AL1004" i="9"/>
  <c r="CD1004" i="9" s="1"/>
  <c r="AD1004" i="9"/>
  <c r="BV1004" i="9" s="1"/>
  <c r="BA1004" i="9"/>
  <c r="AS1004" i="9"/>
  <c r="CK1004" i="9" s="1"/>
  <c r="AK1004" i="9"/>
  <c r="CC1004" i="9" s="1"/>
  <c r="AC1004" i="9"/>
  <c r="BU1004" i="9" s="1"/>
  <c r="AZ1004" i="9"/>
  <c r="AR1004" i="9"/>
  <c r="CJ1004" i="9" s="1"/>
  <c r="AJ1004" i="9"/>
  <c r="CB1004" i="9" s="1"/>
  <c r="AB1004" i="9"/>
  <c r="BT1004" i="9" s="1"/>
  <c r="AX1004" i="9"/>
  <c r="AP1004" i="9"/>
  <c r="CH1004" i="9" s="1"/>
  <c r="AH1004" i="9"/>
  <c r="BZ1004" i="9" s="1"/>
  <c r="Z1004" i="9"/>
  <c r="BR1004" i="9" s="1"/>
  <c r="AU1004" i="9"/>
  <c r="CM1004" i="9" s="1"/>
  <c r="Y1004" i="9"/>
  <c r="BQ1004" i="9" s="1"/>
  <c r="BQ1034" i="9" s="1"/>
  <c r="M26" i="11" s="1"/>
  <c r="BF313" i="5" s="1" a="1"/>
  <c r="BF313" i="5" s="1"/>
  <c r="AQ1004" i="9"/>
  <c r="CI1004" i="9" s="1"/>
  <c r="AO1004" i="9"/>
  <c r="CG1004" i="9" s="1"/>
  <c r="AM1004" i="9"/>
  <c r="CE1004" i="9" s="1"/>
  <c r="AG1004" i="9"/>
  <c r="BY1004" i="9" s="1"/>
  <c r="AW1004" i="9"/>
  <c r="AI1004" i="9"/>
  <c r="CA1004" i="9" s="1"/>
  <c r="AE1004" i="9"/>
  <c r="BW1004" i="9" s="1"/>
  <c r="AA1004" i="9"/>
  <c r="BS1004" i="9" s="1"/>
  <c r="AY1004" i="9"/>
  <c r="L750" i="1"/>
  <c r="M747" i="1"/>
  <c r="AZ816" i="9"/>
  <c r="AR816" i="9"/>
  <c r="CJ816" i="9" s="1"/>
  <c r="AJ816" i="9"/>
  <c r="CB816" i="9" s="1"/>
  <c r="AB816" i="9"/>
  <c r="BT816" i="9" s="1"/>
  <c r="AY816" i="9"/>
  <c r="AQ816" i="9"/>
  <c r="CI816" i="9" s="1"/>
  <c r="AI816" i="9"/>
  <c r="CA816" i="9" s="1"/>
  <c r="AA816" i="9"/>
  <c r="BS816" i="9" s="1"/>
  <c r="AX816" i="9"/>
  <c r="CP816" i="9" s="1"/>
  <c r="AP816" i="9"/>
  <c r="CH816" i="9" s="1"/>
  <c r="AH816" i="9"/>
  <c r="BZ816" i="9" s="1"/>
  <c r="Z816" i="9"/>
  <c r="BR816" i="9" s="1"/>
  <c r="AW816" i="9"/>
  <c r="CO816" i="9" s="1"/>
  <c r="AO816" i="9"/>
  <c r="CG816" i="9" s="1"/>
  <c r="AG816" i="9"/>
  <c r="BY816" i="9" s="1"/>
  <c r="Y816" i="9"/>
  <c r="BQ816" i="9" s="1"/>
  <c r="BQ846" i="9" s="1"/>
  <c r="M22" i="11" s="1"/>
  <c r="AU816" i="9"/>
  <c r="CM816" i="9" s="1"/>
  <c r="AM816" i="9"/>
  <c r="CE816" i="9" s="1"/>
  <c r="AE816" i="9"/>
  <c r="BW816" i="9" s="1"/>
  <c r="BA816" i="9"/>
  <c r="AD816" i="9"/>
  <c r="BV816" i="9" s="1"/>
  <c r="AV816" i="9"/>
  <c r="CN816" i="9" s="1"/>
  <c r="AC816" i="9"/>
  <c r="BU816" i="9" s="1"/>
  <c r="AT816" i="9"/>
  <c r="CL816" i="9" s="1"/>
  <c r="AS816" i="9"/>
  <c r="CK816" i="9" s="1"/>
  <c r="AN816" i="9"/>
  <c r="CF816" i="9" s="1"/>
  <c r="AL816" i="9"/>
  <c r="CD816" i="9" s="1"/>
  <c r="BB816" i="9"/>
  <c r="AF816" i="9"/>
  <c r="BX816" i="9" s="1"/>
  <c r="AK816" i="9"/>
  <c r="CC816" i="9" s="1"/>
  <c r="F818" i="9"/>
  <c r="L817" i="9"/>
  <c r="K817" i="9"/>
  <c r="J817" i="9"/>
  <c r="AO804" i="9"/>
  <c r="CG804" i="9" s="1"/>
  <c r="CN814" i="9"/>
  <c r="CK811" i="9"/>
  <c r="CO815" i="9"/>
  <c r="CM813" i="9"/>
  <c r="CE805" i="9"/>
  <c r="CI809" i="9"/>
  <c r="CF806" i="9"/>
  <c r="CG807" i="9"/>
  <c r="CL812" i="9"/>
  <c r="CJ810" i="9"/>
  <c r="CH808" i="9"/>
  <c r="K614" i="1"/>
  <c r="L611" i="1"/>
  <c r="AX345" i="9"/>
  <c r="CP345" i="9" s="1"/>
  <c r="AP345" i="9"/>
  <c r="CH345" i="9" s="1"/>
  <c r="AH345" i="9"/>
  <c r="BZ345" i="9" s="1"/>
  <c r="Z345" i="9"/>
  <c r="BR345" i="9" s="1"/>
  <c r="AU345" i="9"/>
  <c r="CM345" i="9" s="1"/>
  <c r="AM345" i="9"/>
  <c r="CE345" i="9" s="1"/>
  <c r="AE345" i="9"/>
  <c r="BW345" i="9" s="1"/>
  <c r="BB345" i="9"/>
  <c r="CT345" i="9" s="1"/>
  <c r="AT345" i="9"/>
  <c r="CL345" i="9" s="1"/>
  <c r="AL345" i="9"/>
  <c r="CD345" i="9" s="1"/>
  <c r="AD345" i="9"/>
  <c r="BV345" i="9" s="1"/>
  <c r="AZ345" i="9"/>
  <c r="CR345" i="9" s="1"/>
  <c r="AR345" i="9"/>
  <c r="CJ345" i="9" s="1"/>
  <c r="AJ345" i="9"/>
  <c r="CB345" i="9" s="1"/>
  <c r="AB345" i="9"/>
  <c r="BT345" i="9" s="1"/>
  <c r="AO345" i="9"/>
  <c r="CG345" i="9" s="1"/>
  <c r="Y345" i="9"/>
  <c r="BQ345" i="9" s="1"/>
  <c r="AN345" i="9"/>
  <c r="CF345" i="9" s="1"/>
  <c r="X345" i="9"/>
  <c r="BP345" i="9" s="1"/>
  <c r="BP376" i="9" s="1"/>
  <c r="L12" i="11" s="1"/>
  <c r="BA345" i="9"/>
  <c r="CS345" i="9" s="1"/>
  <c r="AK345" i="9"/>
  <c r="CC345" i="9" s="1"/>
  <c r="AY345" i="9"/>
  <c r="CQ345" i="9" s="1"/>
  <c r="AI345" i="9"/>
  <c r="CA345" i="9" s="1"/>
  <c r="AW345" i="9"/>
  <c r="CO345" i="9" s="1"/>
  <c r="AG345" i="9"/>
  <c r="BY345" i="9" s="1"/>
  <c r="AV345" i="9"/>
  <c r="CN345" i="9" s="1"/>
  <c r="AF345" i="9"/>
  <c r="BX345" i="9" s="1"/>
  <c r="AQ345" i="9"/>
  <c r="CI345" i="9" s="1"/>
  <c r="AA345" i="9"/>
  <c r="BS345" i="9" s="1"/>
  <c r="AS345" i="9"/>
  <c r="CK345" i="9" s="1"/>
  <c r="AC345" i="9"/>
  <c r="BU345" i="9" s="1"/>
  <c r="K346" i="9"/>
  <c r="F347" i="9"/>
  <c r="L346" i="9"/>
  <c r="J346" i="9"/>
  <c r="M271" i="1"/>
  <c r="L274" i="1"/>
  <c r="F159" i="9"/>
  <c r="L158" i="9"/>
  <c r="K158" i="9"/>
  <c r="J158" i="9"/>
  <c r="AU157" i="9"/>
  <c r="CM157" i="9" s="1"/>
  <c r="AM157" i="9"/>
  <c r="CE157" i="9" s="1"/>
  <c r="AE157" i="9"/>
  <c r="BW157" i="9" s="1"/>
  <c r="BA157" i="9"/>
  <c r="CS157" i="9" s="1"/>
  <c r="AS157" i="9"/>
  <c r="CK157" i="9" s="1"/>
  <c r="AK157" i="9"/>
  <c r="CC157" i="9" s="1"/>
  <c r="AC157" i="9"/>
  <c r="BU157" i="9" s="1"/>
  <c r="AX157" i="9"/>
  <c r="CP157" i="9" s="1"/>
  <c r="AN157" i="9"/>
  <c r="CF157" i="9" s="1"/>
  <c r="AB157" i="9"/>
  <c r="BT157" i="9" s="1"/>
  <c r="AW157" i="9"/>
  <c r="CO157" i="9" s="1"/>
  <c r="AL157" i="9"/>
  <c r="CD157" i="9" s="1"/>
  <c r="AA157" i="9"/>
  <c r="BS157" i="9" s="1"/>
  <c r="AV157" i="9"/>
  <c r="CN157" i="9" s="1"/>
  <c r="AJ157" i="9"/>
  <c r="CB157" i="9" s="1"/>
  <c r="Z157" i="9"/>
  <c r="BR157" i="9" s="1"/>
  <c r="AT157" i="9"/>
  <c r="CL157" i="9" s="1"/>
  <c r="AI157" i="9"/>
  <c r="CA157" i="9" s="1"/>
  <c r="Y157" i="9"/>
  <c r="BQ157" i="9" s="1"/>
  <c r="AR157" i="9"/>
  <c r="CJ157" i="9" s="1"/>
  <c r="AH157" i="9"/>
  <c r="BZ157" i="9" s="1"/>
  <c r="X157" i="9"/>
  <c r="BP157" i="9" s="1"/>
  <c r="BP188" i="9" s="1"/>
  <c r="L8" i="11" s="1"/>
  <c r="BB157" i="9"/>
  <c r="CT157" i="9" s="1"/>
  <c r="AQ157" i="9"/>
  <c r="CI157" i="9" s="1"/>
  <c r="AG157" i="9"/>
  <c r="BY157" i="9" s="1"/>
  <c r="AY157" i="9"/>
  <c r="CQ157" i="9" s="1"/>
  <c r="AO157" i="9"/>
  <c r="CG157" i="9" s="1"/>
  <c r="AD157" i="9"/>
  <c r="BV157" i="9" s="1"/>
  <c r="AP157" i="9"/>
  <c r="CH157" i="9" s="1"/>
  <c r="AF157" i="9"/>
  <c r="BX157" i="9" s="1"/>
  <c r="AZ157" i="9"/>
  <c r="CR157" i="9" s="1"/>
  <c r="AV146" i="9"/>
  <c r="CN146" i="9" s="1"/>
  <c r="CT155" i="9"/>
  <c r="CP151" i="9"/>
  <c r="CS154" i="9"/>
  <c r="CQ152" i="9"/>
  <c r="CO150" i="9"/>
  <c r="CR153" i="9"/>
  <c r="CL147" i="9"/>
  <c r="CN149" i="9"/>
  <c r="CM148" i="9"/>
  <c r="L135" i="1"/>
  <c r="K138" i="1"/>
  <c r="P108" i="5"/>
  <c r="P162" i="5"/>
  <c r="P92" i="5"/>
  <c r="BF92" i="5" s="1" a="1"/>
  <c r="BF92" i="5" s="1"/>
  <c r="P126" i="5"/>
  <c r="P128" i="5"/>
  <c r="P127" i="5"/>
  <c r="BF127" i="5" s="1" a="1"/>
  <c r="BF127" i="5" s="1"/>
  <c r="P125" i="5"/>
  <c r="P109" i="5"/>
  <c r="P75" i="5"/>
  <c r="P59" i="5"/>
  <c r="P175" i="5"/>
  <c r="O182" i="5"/>
  <c r="P179" i="5"/>
  <c r="P176" i="5"/>
  <c r="P177" i="5"/>
  <c r="P178" i="5"/>
  <c r="BF178" i="5" s="1" a="1"/>
  <c r="BF178" i="5" s="1"/>
  <c r="P158" i="5"/>
  <c r="O165" i="5"/>
  <c r="P160" i="5"/>
  <c r="P159" i="5"/>
  <c r="P161" i="5"/>
  <c r="P141" i="5"/>
  <c r="O148" i="5"/>
  <c r="P142" i="5"/>
  <c r="P144" i="5"/>
  <c r="BF144" i="5" s="1" a="1"/>
  <c r="BF144" i="5" s="1"/>
  <c r="P145" i="5"/>
  <c r="P143" i="5"/>
  <c r="P124" i="5"/>
  <c r="O131" i="5"/>
  <c r="P107" i="5"/>
  <c r="O114" i="5"/>
  <c r="P110" i="5"/>
  <c r="P111" i="5"/>
  <c r="P90" i="5"/>
  <c r="O97" i="5"/>
  <c r="P93" i="5"/>
  <c r="P91" i="5"/>
  <c r="BF91" i="5" s="1" a="1"/>
  <c r="BF91" i="5" s="1"/>
  <c r="P94" i="5"/>
  <c r="P73" i="5"/>
  <c r="O80" i="5"/>
  <c r="P77" i="5"/>
  <c r="P76" i="5"/>
  <c r="P74" i="5"/>
  <c r="P56" i="5"/>
  <c r="O63" i="5"/>
  <c r="P60" i="5"/>
  <c r="P58" i="5"/>
  <c r="P57" i="5"/>
  <c r="P41" i="5"/>
  <c r="P39" i="5"/>
  <c r="O46" i="5"/>
  <c r="P43" i="5"/>
  <c r="P42" i="5"/>
  <c r="P40" i="5"/>
  <c r="P23" i="5"/>
  <c r="P26" i="5"/>
  <c r="O29" i="5"/>
  <c r="P25" i="5"/>
  <c r="P24" i="5"/>
  <c r="P22" i="5"/>
  <c r="W549" i="5" l="1"/>
  <c r="W552" i="5"/>
  <c r="BM552" i="5" s="1" a="1"/>
  <c r="BM552" i="5" s="1"/>
  <c r="W550" i="5"/>
  <c r="W297" i="5"/>
  <c r="BM297" i="5" s="1" a="1"/>
  <c r="BM297" i="5" s="1"/>
  <c r="V301" i="5"/>
  <c r="W296" i="5"/>
  <c r="W295" i="5"/>
  <c r="W298" i="5"/>
  <c r="W226" i="5"/>
  <c r="W638" i="5"/>
  <c r="BL637" i="5" a="1"/>
  <c r="BL637" i="5" s="1"/>
  <c r="W230" i="5"/>
  <c r="BL229" i="5" a="1"/>
  <c r="BL229" i="5" s="1"/>
  <c r="W228" i="5"/>
  <c r="W669" i="5"/>
  <c r="W670" i="5"/>
  <c r="V675" i="5"/>
  <c r="W672" i="5"/>
  <c r="W671" i="5"/>
  <c r="BM671" i="5" s="1" a="1"/>
  <c r="BM671" i="5" s="1"/>
  <c r="W668" i="5"/>
  <c r="W636" i="5"/>
  <c r="W634" i="5"/>
  <c r="W229" i="5"/>
  <c r="BM229" i="5" s="1" a="1"/>
  <c r="BM229" i="5" s="1"/>
  <c r="V233" i="5"/>
  <c r="W227" i="5"/>
  <c r="W637" i="5"/>
  <c r="BM637" i="5" s="1" a="1"/>
  <c r="BM637" i="5" s="1"/>
  <c r="V641" i="5"/>
  <c r="W635" i="5"/>
  <c r="W804" i="5"/>
  <c r="BM804" i="5" s="1" a="1"/>
  <c r="BM804" i="5" s="1"/>
  <c r="W332" i="5"/>
  <c r="W328" i="5"/>
  <c r="W331" i="5"/>
  <c r="BM331" i="5" s="1" a="1"/>
  <c r="BM331" i="5" s="1"/>
  <c r="W329" i="5"/>
  <c r="V335" i="5"/>
  <c r="BI316" i="5" a="1"/>
  <c r="BI316" i="5" s="1"/>
  <c r="BI282" i="5" a="1"/>
  <c r="BI282" i="5" s="1"/>
  <c r="BI333" i="5" a="1"/>
  <c r="BI333" i="5" s="1"/>
  <c r="BI350" i="5" a="1"/>
  <c r="BI350" i="5" s="1"/>
  <c r="BI299" i="5" a="1"/>
  <c r="BI299" i="5" s="1"/>
  <c r="CF872" i="5" a="1"/>
  <c r="CF872" i="5" s="1"/>
  <c r="CF855" i="5" a="1"/>
  <c r="CF855" i="5" s="1"/>
  <c r="AM45" i="11"/>
  <c r="CE889" i="5" a="1"/>
  <c r="CE889" i="5" s="1"/>
  <c r="BE311" i="5" a="1"/>
  <c r="BE311" i="5" s="1"/>
  <c r="BE318" i="5" s="1"/>
  <c r="BE322" i="5" s="1"/>
  <c r="P22" i="12" s="1"/>
  <c r="BE856" i="5" a="1"/>
  <c r="BE856" i="5" s="1"/>
  <c r="BE805" i="5" a="1"/>
  <c r="BE805" i="5" s="1"/>
  <c r="BE811" i="5" s="1"/>
  <c r="BE815" i="5" s="1"/>
  <c r="P51" i="12" s="1"/>
  <c r="W348" i="5"/>
  <c r="BM348" i="5" s="1" a="1"/>
  <c r="BM348" i="5" s="1"/>
  <c r="W330" i="5"/>
  <c r="W349" i="5"/>
  <c r="W347" i="5"/>
  <c r="V352" i="5"/>
  <c r="W346" i="5"/>
  <c r="W380" i="5"/>
  <c r="W821" i="5"/>
  <c r="BM821" i="5" s="1" a="1"/>
  <c r="BM821" i="5" s="1"/>
  <c r="W807" i="5"/>
  <c r="W824" i="5"/>
  <c r="W805" i="5"/>
  <c r="V828" i="5"/>
  <c r="W825" i="5"/>
  <c r="W823" i="5"/>
  <c r="V811" i="5"/>
  <c r="W808" i="5"/>
  <c r="W822" i="5"/>
  <c r="W806" i="5"/>
  <c r="V845" i="5"/>
  <c r="W840" i="5"/>
  <c r="W838" i="5"/>
  <c r="BM838" i="5" s="1" a="1"/>
  <c r="BM838" i="5" s="1"/>
  <c r="W842" i="5"/>
  <c r="W841" i="5"/>
  <c r="W839" i="5"/>
  <c r="W687" i="5"/>
  <c r="X603" i="5"/>
  <c r="BN603" i="5" s="1" a="1"/>
  <c r="BN603" i="5" s="1"/>
  <c r="W773" i="5"/>
  <c r="X618" i="5"/>
  <c r="W345" i="5"/>
  <c r="W771" i="5"/>
  <c r="W688" i="5"/>
  <c r="BM688" i="5" s="1" a="1"/>
  <c r="BM688" i="5" s="1"/>
  <c r="W502" i="5"/>
  <c r="V437" i="5"/>
  <c r="W381" i="5"/>
  <c r="X364" i="5"/>
  <c r="AO28" i="5"/>
  <c r="CD28" i="5" a="1"/>
  <c r="CD28" i="5" s="1"/>
  <c r="W686" i="5"/>
  <c r="X279" i="5"/>
  <c r="X620" i="5"/>
  <c r="BN620" i="5" s="1" a="1"/>
  <c r="BN620" i="5" s="1"/>
  <c r="W654" i="5"/>
  <c r="BM654" i="5" s="1" a="1"/>
  <c r="BM654" i="5" s="1"/>
  <c r="X604" i="5"/>
  <c r="W467" i="5"/>
  <c r="BM467" i="5" s="1" a="1"/>
  <c r="BM467" i="5" s="1"/>
  <c r="X617" i="5"/>
  <c r="V692" i="5"/>
  <c r="X244" i="5"/>
  <c r="W431" i="5"/>
  <c r="W624" i="5"/>
  <c r="W685" i="5"/>
  <c r="X585" i="5"/>
  <c r="W430" i="5"/>
  <c r="W689" i="5"/>
  <c r="X619" i="5"/>
  <c r="W383" i="5"/>
  <c r="X788" i="5"/>
  <c r="W484" i="5"/>
  <c r="BM484" i="5" s="1" a="1"/>
  <c r="BM484" i="5" s="1"/>
  <c r="X587" i="5"/>
  <c r="CT629" i="9"/>
  <c r="BF284" i="5"/>
  <c r="BF288" i="5" s="1"/>
  <c r="Q20" i="12" s="1"/>
  <c r="BG295" i="5" a="1"/>
  <c r="BG295" i="5" s="1"/>
  <c r="BG277" i="5" a="1"/>
  <c r="BG277" i="5" s="1"/>
  <c r="BG724" i="5" a="1"/>
  <c r="BG724" i="5" s="1"/>
  <c r="BG329" i="5" a="1"/>
  <c r="BG329" i="5" s="1"/>
  <c r="BG741" i="5" a="1"/>
  <c r="BG741" i="5" s="1"/>
  <c r="BG707" i="5" a="1"/>
  <c r="BG707" i="5" s="1"/>
  <c r="BG346" i="5" a="1"/>
  <c r="BG346" i="5" s="1"/>
  <c r="BI367" i="5" a="1"/>
  <c r="BI367" i="5" s="1"/>
  <c r="BI384" i="5" a="1"/>
  <c r="BI384" i="5" s="1"/>
  <c r="BI503" i="5" a="1"/>
  <c r="BI503" i="5" s="1"/>
  <c r="BI265" i="5" a="1"/>
  <c r="BI265" i="5" s="1"/>
  <c r="BI401" i="5" a="1"/>
  <c r="BI401" i="5" s="1"/>
  <c r="BI435" i="5" a="1"/>
  <c r="BI435" i="5" s="1"/>
  <c r="BI231" i="5" a="1"/>
  <c r="BI231" i="5" s="1"/>
  <c r="BI554" i="5" a="1"/>
  <c r="BI554" i="5" s="1"/>
  <c r="BI214" i="5" a="1"/>
  <c r="BI214" i="5" s="1"/>
  <c r="BI248" i="5" a="1"/>
  <c r="BI248" i="5" s="1"/>
  <c r="BI639" i="5" a="1"/>
  <c r="BI639" i="5" s="1"/>
  <c r="BI418" i="5" a="1"/>
  <c r="BI418" i="5" s="1"/>
  <c r="BI571" i="5" a="1"/>
  <c r="BI571" i="5" s="1"/>
  <c r="BI651" i="5" a="1"/>
  <c r="BI651" i="5" s="1"/>
  <c r="BI690" i="5" a="1"/>
  <c r="BI690" i="5" s="1"/>
  <c r="BI656" i="5" a="1"/>
  <c r="BI656" i="5" s="1"/>
  <c r="BI452" i="5" a="1"/>
  <c r="BI452" i="5" s="1"/>
  <c r="BI520" i="5" a="1"/>
  <c r="BI520" i="5" s="1"/>
  <c r="BI605" i="5" a="1"/>
  <c r="BI605" i="5" s="1"/>
  <c r="BI469" i="5" a="1"/>
  <c r="BI469" i="5" s="1"/>
  <c r="BI588" i="5" a="1"/>
  <c r="BI588" i="5" s="1"/>
  <c r="BI622" i="5" a="1"/>
  <c r="BI622" i="5" s="1"/>
  <c r="BI673" i="5" a="1"/>
  <c r="BI673" i="5" s="1"/>
  <c r="BI486" i="5" a="1"/>
  <c r="BI486" i="5" s="1"/>
  <c r="BI537" i="5" a="1"/>
  <c r="BI537" i="5" s="1"/>
  <c r="BI180" i="5" a="1"/>
  <c r="BI180" i="5" s="1"/>
  <c r="BI197" i="5" a="1"/>
  <c r="BI197" i="5" s="1"/>
  <c r="BI95" i="5" a="1"/>
  <c r="BI95" i="5" s="1"/>
  <c r="BI146" i="5" a="1"/>
  <c r="BI146" i="5" s="1"/>
  <c r="BI129" i="5" a="1"/>
  <c r="BI129" i="5" s="1"/>
  <c r="BI668" i="5" a="1"/>
  <c r="BI668" i="5" s="1"/>
  <c r="BI685" i="5" a="1"/>
  <c r="BI685" i="5" s="1"/>
  <c r="AN46" i="11"/>
  <c r="BG278" i="5" a="1"/>
  <c r="BG278" i="5" s="1"/>
  <c r="BG294" i="5" a="1"/>
  <c r="BG294" i="5" s="1"/>
  <c r="BD709" i="5"/>
  <c r="BD713" i="5" s="1"/>
  <c r="O45" i="12" s="1"/>
  <c r="BE653" i="5" a="1"/>
  <c r="BE653" i="5" s="1"/>
  <c r="BE602" i="5" a="1"/>
  <c r="BE602" i="5" s="1"/>
  <c r="BE551" i="5" a="1"/>
  <c r="BE551" i="5" s="1"/>
  <c r="BE415" i="5" a="1"/>
  <c r="BE415" i="5" s="1"/>
  <c r="BE466" i="5" a="1"/>
  <c r="BE466" i="5" s="1"/>
  <c r="BE364" i="5" a="1"/>
  <c r="BE364" i="5" s="1"/>
  <c r="BE142" i="5" a="1"/>
  <c r="BE142" i="5" s="1"/>
  <c r="BE194" i="5" a="1"/>
  <c r="BE194" i="5" s="1"/>
  <c r="BE703" i="5" a="1"/>
  <c r="BE703" i="5" s="1"/>
  <c r="BE517" i="5" a="1"/>
  <c r="BE517" i="5" s="1"/>
  <c r="BE753" i="5" a="1"/>
  <c r="BE753" i="5" s="1"/>
  <c r="BE760" i="5" s="1"/>
  <c r="BE764" i="5" s="1"/>
  <c r="P48" i="12" s="1"/>
  <c r="BE702" i="5" a="1"/>
  <c r="BE702" i="5" s="1"/>
  <c r="X790" i="5"/>
  <c r="X791" i="5"/>
  <c r="X789" i="5"/>
  <c r="V777" i="5"/>
  <c r="W770" i="5"/>
  <c r="W772" i="5"/>
  <c r="W774" i="5"/>
  <c r="X757" i="5"/>
  <c r="X756" i="5"/>
  <c r="X738" i="5"/>
  <c r="X737" i="5"/>
  <c r="X705" i="5"/>
  <c r="W794" i="5"/>
  <c r="X787" i="5"/>
  <c r="W760" i="5"/>
  <c r="X753" i="5"/>
  <c r="X754" i="5"/>
  <c r="X755" i="5"/>
  <c r="W743" i="5"/>
  <c r="X736" i="5"/>
  <c r="X739" i="5"/>
  <c r="X740" i="5"/>
  <c r="W726" i="5"/>
  <c r="X719" i="5"/>
  <c r="X723" i="5"/>
  <c r="X720" i="5"/>
  <c r="X722" i="5"/>
  <c r="X721" i="5"/>
  <c r="AE707" i="5"/>
  <c r="X703" i="5"/>
  <c r="W709" i="5"/>
  <c r="X702" i="5"/>
  <c r="X706" i="5"/>
  <c r="BM704" i="5" a="1"/>
  <c r="BM704" i="5" s="1"/>
  <c r="X704" i="5"/>
  <c r="W652" i="5"/>
  <c r="X621" i="5"/>
  <c r="X584" i="5"/>
  <c r="X583" i="5"/>
  <c r="W590" i="5"/>
  <c r="X586" i="5"/>
  <c r="BN586" i="5" s="1" a="1"/>
  <c r="BN586" i="5" s="1"/>
  <c r="X570" i="5"/>
  <c r="X569" i="5"/>
  <c r="BN569" i="5" s="1" a="1"/>
  <c r="BN569" i="5" s="1"/>
  <c r="X553" i="5"/>
  <c r="W533" i="5"/>
  <c r="W532" i="5"/>
  <c r="V539" i="5"/>
  <c r="W536" i="5"/>
  <c r="W534" i="5"/>
  <c r="W535" i="5"/>
  <c r="BM535" i="5" s="1" a="1"/>
  <c r="BM535" i="5" s="1"/>
  <c r="W515" i="5"/>
  <c r="V522" i="5"/>
  <c r="W518" i="5"/>
  <c r="BM518" i="5" s="1" a="1"/>
  <c r="BM518" i="5" s="1"/>
  <c r="W516" i="5"/>
  <c r="W517" i="5"/>
  <c r="W519" i="5"/>
  <c r="V658" i="5"/>
  <c r="W651" i="5"/>
  <c r="W653" i="5"/>
  <c r="W655" i="5"/>
  <c r="W607" i="5"/>
  <c r="X600" i="5"/>
  <c r="X602" i="5"/>
  <c r="X601" i="5"/>
  <c r="W573" i="5"/>
  <c r="X566" i="5"/>
  <c r="X568" i="5"/>
  <c r="X567" i="5"/>
  <c r="X549" i="5"/>
  <c r="X550" i="5"/>
  <c r="X551" i="5"/>
  <c r="W483" i="5"/>
  <c r="W485" i="5"/>
  <c r="W482" i="5"/>
  <c r="W468" i="5"/>
  <c r="W465" i="5"/>
  <c r="W464" i="5"/>
  <c r="V471" i="5"/>
  <c r="W466" i="5"/>
  <c r="W451" i="5"/>
  <c r="W449" i="5"/>
  <c r="W448" i="5"/>
  <c r="W450" i="5"/>
  <c r="BM450" i="5" s="1" a="1"/>
  <c r="BM450" i="5" s="1"/>
  <c r="W434" i="5"/>
  <c r="W433" i="5"/>
  <c r="BM433" i="5" s="1" a="1"/>
  <c r="BM433" i="5" s="1"/>
  <c r="W432" i="5"/>
  <c r="X415" i="5"/>
  <c r="X414" i="5"/>
  <c r="X400" i="5"/>
  <c r="X366" i="5"/>
  <c r="X278" i="5"/>
  <c r="X281" i="5"/>
  <c r="X280" i="5"/>
  <c r="X213" i="5"/>
  <c r="X210" i="5"/>
  <c r="W501" i="5"/>
  <c r="BM501" i="5" s="1" a="1"/>
  <c r="BM501" i="5" s="1"/>
  <c r="W498" i="5"/>
  <c r="V505" i="5"/>
  <c r="W500" i="5"/>
  <c r="W499" i="5"/>
  <c r="V488" i="5"/>
  <c r="W481" i="5"/>
  <c r="V454" i="5"/>
  <c r="W447" i="5"/>
  <c r="W420" i="5"/>
  <c r="X413" i="5"/>
  <c r="X417" i="5"/>
  <c r="X416" i="5"/>
  <c r="BN416" i="5" s="1" a="1"/>
  <c r="BN416" i="5" s="1"/>
  <c r="X399" i="5"/>
  <c r="BN399" i="5" s="1" a="1"/>
  <c r="BN399" i="5" s="1"/>
  <c r="X398" i="5"/>
  <c r="W403" i="5"/>
  <c r="X396" i="5"/>
  <c r="X397" i="5"/>
  <c r="V386" i="5"/>
  <c r="W379" i="5"/>
  <c r="W382" i="5"/>
  <c r="BM382" i="5" s="1" a="1"/>
  <c r="BM382" i="5" s="1"/>
  <c r="W369" i="5"/>
  <c r="X362" i="5"/>
  <c r="X365" i="5"/>
  <c r="BN365" i="5" s="1" a="1"/>
  <c r="BN365" i="5" s="1"/>
  <c r="X363" i="5"/>
  <c r="X296" i="5"/>
  <c r="W284" i="5"/>
  <c r="X277" i="5"/>
  <c r="W267" i="5"/>
  <c r="X260" i="5"/>
  <c r="X261" i="5"/>
  <c r="X264" i="5"/>
  <c r="X262" i="5"/>
  <c r="X263" i="5"/>
  <c r="BN263" i="5" s="1" a="1"/>
  <c r="BN263" i="5" s="1"/>
  <c r="W250" i="5"/>
  <c r="X243" i="5"/>
  <c r="X246" i="5"/>
  <c r="BN246" i="5" s="1" a="1"/>
  <c r="BN246" i="5" s="1"/>
  <c r="X245" i="5"/>
  <c r="X247" i="5"/>
  <c r="W216" i="5"/>
  <c r="X209" i="5"/>
  <c r="X211" i="5"/>
  <c r="X212" i="5"/>
  <c r="BN212" i="5" s="1" a="1"/>
  <c r="BN212" i="5" s="1"/>
  <c r="W199" i="5"/>
  <c r="X192" i="5"/>
  <c r="X193" i="5"/>
  <c r="X194" i="5"/>
  <c r="X195" i="5"/>
  <c r="BN195" i="5" s="1" a="1"/>
  <c r="BN195" i="5" s="1"/>
  <c r="AF197" i="5"/>
  <c r="X196" i="5"/>
  <c r="CM1428" i="9"/>
  <c r="CB1415" i="9"/>
  <c r="AK1415" i="9"/>
  <c r="CH1423" i="9"/>
  <c r="CG1422" i="9"/>
  <c r="CE1420" i="9"/>
  <c r="CI1424" i="9"/>
  <c r="CC1418" i="9"/>
  <c r="CA1416" i="9"/>
  <c r="CB1417" i="9"/>
  <c r="CD1419" i="9"/>
  <c r="CF1421" i="9"/>
  <c r="CJ1425" i="9"/>
  <c r="CK1426" i="9"/>
  <c r="CL1427" i="9"/>
  <c r="CI616" i="9"/>
  <c r="AR616" i="9"/>
  <c r="CK620" i="9"/>
  <c r="CR627" i="9"/>
  <c r="CS628" i="9"/>
  <c r="CP625" i="9"/>
  <c r="CQ626" i="9"/>
  <c r="CO624" i="9"/>
  <c r="CM622" i="9"/>
  <c r="CJ619" i="9"/>
  <c r="CH617" i="9"/>
  <c r="CI618" i="9"/>
  <c r="CN623" i="9"/>
  <c r="CL621" i="9"/>
  <c r="CT582" i="9"/>
  <c r="CI569" i="9"/>
  <c r="AR569" i="9"/>
  <c r="CM575" i="9"/>
  <c r="CK573" i="9"/>
  <c r="CN576" i="9"/>
  <c r="CO577" i="9"/>
  <c r="CP578" i="9"/>
  <c r="CH570" i="9"/>
  <c r="CQ579" i="9"/>
  <c r="CI571" i="9"/>
  <c r="CR580" i="9"/>
  <c r="CJ572" i="9"/>
  <c r="CL574" i="9"/>
  <c r="CS581" i="9"/>
  <c r="K1714" i="9"/>
  <c r="J1714" i="9"/>
  <c r="L1714" i="9"/>
  <c r="F1715" i="9"/>
  <c r="AO1697" i="9"/>
  <c r="CG1697" i="9" s="1"/>
  <c r="AU1713" i="9"/>
  <c r="CM1713" i="9" s="1"/>
  <c r="AM1713" i="9"/>
  <c r="CE1713" i="9" s="1"/>
  <c r="AE1713" i="9"/>
  <c r="BW1713" i="9" s="1"/>
  <c r="BA1713" i="9"/>
  <c r="CS1713" i="9" s="1"/>
  <c r="AS1713" i="9"/>
  <c r="CK1713" i="9" s="1"/>
  <c r="AK1713" i="9"/>
  <c r="CC1713" i="9" s="1"/>
  <c r="AC1713" i="9"/>
  <c r="BU1713" i="9" s="1"/>
  <c r="BU1739" i="9" s="1"/>
  <c r="Q41" i="11" s="1"/>
  <c r="AX1713" i="9"/>
  <c r="CP1713" i="9" s="1"/>
  <c r="AP1713" i="9"/>
  <c r="CH1713" i="9" s="1"/>
  <c r="AH1713" i="9"/>
  <c r="BZ1713" i="9" s="1"/>
  <c r="AT1713" i="9"/>
  <c r="CL1713" i="9" s="1"/>
  <c r="AG1713" i="9"/>
  <c r="BY1713" i="9" s="1"/>
  <c r="AR1713" i="9"/>
  <c r="CJ1713" i="9" s="1"/>
  <c r="AF1713" i="9"/>
  <c r="BX1713" i="9" s="1"/>
  <c r="AQ1713" i="9"/>
  <c r="CI1713" i="9" s="1"/>
  <c r="AD1713" i="9"/>
  <c r="BV1713" i="9" s="1"/>
  <c r="AY1713" i="9"/>
  <c r="CQ1713" i="9" s="1"/>
  <c r="AL1713" i="9"/>
  <c r="CD1713" i="9" s="1"/>
  <c r="AW1713" i="9"/>
  <c r="CO1713" i="9" s="1"/>
  <c r="AJ1713" i="9"/>
  <c r="CB1713" i="9" s="1"/>
  <c r="AI1713" i="9"/>
  <c r="CA1713" i="9" s="1"/>
  <c r="BB1713" i="9"/>
  <c r="CT1713" i="9" s="1"/>
  <c r="AZ1713" i="9"/>
  <c r="CR1713" i="9" s="1"/>
  <c r="AV1713" i="9"/>
  <c r="CN1713" i="9" s="1"/>
  <c r="AO1713" i="9"/>
  <c r="CG1713" i="9" s="1"/>
  <c r="AN1713" i="9"/>
  <c r="CF1713" i="9" s="1"/>
  <c r="CS1712" i="9"/>
  <c r="CO1708" i="9"/>
  <c r="CQ1710" i="9"/>
  <c r="CR1711" i="9"/>
  <c r="CP1709" i="9"/>
  <c r="CI1702" i="9"/>
  <c r="CL1705" i="9"/>
  <c r="CJ1703" i="9"/>
  <c r="CG1700" i="9"/>
  <c r="CE1698" i="9"/>
  <c r="CN1707" i="9"/>
  <c r="CH1701" i="9"/>
  <c r="CF1699" i="9"/>
  <c r="CK1704" i="9"/>
  <c r="CM1706" i="9"/>
  <c r="AP1650" i="9"/>
  <c r="CH1650" i="9" s="1"/>
  <c r="CR1663" i="9"/>
  <c r="CN1659" i="9"/>
  <c r="CO1660" i="9"/>
  <c r="CP1661" i="9"/>
  <c r="CJ1655" i="9"/>
  <c r="CK1656" i="9"/>
  <c r="CL1657" i="9"/>
  <c r="CM1658" i="9"/>
  <c r="CQ1662" i="9"/>
  <c r="CH1653" i="9"/>
  <c r="CI1654" i="9"/>
  <c r="CF1651" i="9"/>
  <c r="CG1652" i="9"/>
  <c r="BB1664" i="9"/>
  <c r="AT1664" i="9"/>
  <c r="CL1664" i="9" s="1"/>
  <c r="AL1664" i="9"/>
  <c r="CD1664" i="9" s="1"/>
  <c r="AD1664" i="9"/>
  <c r="BV1664" i="9" s="1"/>
  <c r="AZ1664" i="9"/>
  <c r="CR1664" i="9" s="1"/>
  <c r="AR1664" i="9"/>
  <c r="CJ1664" i="9" s="1"/>
  <c r="AJ1664" i="9"/>
  <c r="CB1664" i="9" s="1"/>
  <c r="AB1664" i="9"/>
  <c r="BT1664" i="9" s="1"/>
  <c r="AX1664" i="9"/>
  <c r="CP1664" i="9" s="1"/>
  <c r="AP1664" i="9"/>
  <c r="CH1664" i="9" s="1"/>
  <c r="AH1664" i="9"/>
  <c r="BZ1664" i="9" s="1"/>
  <c r="AY1664" i="9"/>
  <c r="CQ1664" i="9" s="1"/>
  <c r="AM1664" i="9"/>
  <c r="CE1664" i="9" s="1"/>
  <c r="AV1664" i="9"/>
  <c r="CN1664" i="9" s="1"/>
  <c r="AI1664" i="9"/>
  <c r="CA1664" i="9" s="1"/>
  <c r="AU1664" i="9"/>
  <c r="CM1664" i="9" s="1"/>
  <c r="AG1664" i="9"/>
  <c r="BY1664" i="9" s="1"/>
  <c r="AS1664" i="9"/>
  <c r="CK1664" i="9" s="1"/>
  <c r="AF1664" i="9"/>
  <c r="BX1664" i="9" s="1"/>
  <c r="AW1664" i="9"/>
  <c r="CO1664" i="9" s="1"/>
  <c r="AO1664" i="9"/>
  <c r="CG1664" i="9" s="1"/>
  <c r="AN1664" i="9"/>
  <c r="CF1664" i="9" s="1"/>
  <c r="AK1664" i="9"/>
  <c r="CC1664" i="9" s="1"/>
  <c r="AC1664" i="9"/>
  <c r="BU1664" i="9" s="1"/>
  <c r="AE1664" i="9"/>
  <c r="BW1664" i="9" s="1"/>
  <c r="AA1664" i="9"/>
  <c r="BS1664" i="9" s="1"/>
  <c r="BS1692" i="9" s="1"/>
  <c r="O40" i="11" s="1"/>
  <c r="BH515" i="5" s="1" a="1"/>
  <c r="BH515" i="5" s="1"/>
  <c r="BA1664" i="9"/>
  <c r="CS1664" i="9" s="1"/>
  <c r="AQ1664" i="9"/>
  <c r="CI1664" i="9" s="1"/>
  <c r="J1665" i="9"/>
  <c r="K1665" i="9"/>
  <c r="F1666" i="9"/>
  <c r="L1665" i="9"/>
  <c r="AY1618" i="9"/>
  <c r="CQ1618" i="9" s="1"/>
  <c r="AQ1618" i="9"/>
  <c r="CI1618" i="9" s="1"/>
  <c r="AI1618" i="9"/>
  <c r="CA1618" i="9" s="1"/>
  <c r="BB1618" i="9"/>
  <c r="AT1618" i="9"/>
  <c r="CL1618" i="9" s="1"/>
  <c r="AL1618" i="9"/>
  <c r="CD1618" i="9" s="1"/>
  <c r="AD1618" i="9"/>
  <c r="BV1618" i="9" s="1"/>
  <c r="AW1618" i="9"/>
  <c r="CO1618" i="9" s="1"/>
  <c r="AM1618" i="9"/>
  <c r="CE1618" i="9" s="1"/>
  <c r="AB1618" i="9"/>
  <c r="BT1618" i="9" s="1"/>
  <c r="BT1645" i="9" s="1"/>
  <c r="P39" i="11" s="1"/>
  <c r="BI532" i="5" s="1" a="1"/>
  <c r="BI532" i="5" s="1"/>
  <c r="AV1618" i="9"/>
  <c r="CN1618" i="9" s="1"/>
  <c r="AK1618" i="9"/>
  <c r="CC1618" i="9" s="1"/>
  <c r="AU1618" i="9"/>
  <c r="CM1618" i="9" s="1"/>
  <c r="AJ1618" i="9"/>
  <c r="CB1618" i="9" s="1"/>
  <c r="AS1618" i="9"/>
  <c r="CK1618" i="9" s="1"/>
  <c r="AH1618" i="9"/>
  <c r="BZ1618" i="9" s="1"/>
  <c r="BA1618" i="9"/>
  <c r="AP1618" i="9"/>
  <c r="CH1618" i="9" s="1"/>
  <c r="AF1618" i="9"/>
  <c r="BX1618" i="9" s="1"/>
  <c r="AO1618" i="9"/>
  <c r="CG1618" i="9" s="1"/>
  <c r="AG1618" i="9"/>
  <c r="BY1618" i="9" s="1"/>
  <c r="AE1618" i="9"/>
  <c r="BW1618" i="9" s="1"/>
  <c r="AX1618" i="9"/>
  <c r="CP1618" i="9" s="1"/>
  <c r="AN1618" i="9"/>
  <c r="CF1618" i="9" s="1"/>
  <c r="AZ1618" i="9"/>
  <c r="CR1618" i="9" s="1"/>
  <c r="AC1618" i="9"/>
  <c r="BU1618" i="9" s="1"/>
  <c r="AR1618" i="9"/>
  <c r="CJ1618" i="9" s="1"/>
  <c r="K1619" i="9"/>
  <c r="J1619" i="9"/>
  <c r="L1619" i="9"/>
  <c r="F1620" i="9"/>
  <c r="AO1603" i="9"/>
  <c r="CG1603" i="9" s="1"/>
  <c r="CR1617" i="9"/>
  <c r="CQ1616" i="9"/>
  <c r="CM1612" i="9"/>
  <c r="CS1618" i="9"/>
  <c r="CP1615" i="9"/>
  <c r="CN1613" i="9"/>
  <c r="CK1610" i="9"/>
  <c r="CI1608" i="9"/>
  <c r="CG1606" i="9"/>
  <c r="CL1611" i="9"/>
  <c r="CH1607" i="9"/>
  <c r="CO1614" i="9"/>
  <c r="CE1604" i="9"/>
  <c r="CJ1609" i="9"/>
  <c r="CF1605" i="9"/>
  <c r="AP1556" i="9"/>
  <c r="CH1556" i="9" s="1"/>
  <c r="CP1567" i="9"/>
  <c r="CL1563" i="9"/>
  <c r="CR1569" i="9"/>
  <c r="CN1565" i="9"/>
  <c r="CS1570" i="9"/>
  <c r="CJ1561" i="9"/>
  <c r="CO1566" i="9"/>
  <c r="CM1564" i="9"/>
  <c r="CF1557" i="9"/>
  <c r="CH1559" i="9"/>
  <c r="CG1558" i="9"/>
  <c r="CQ1568" i="9"/>
  <c r="CI1560" i="9"/>
  <c r="CK1562" i="9"/>
  <c r="AX1571" i="9"/>
  <c r="CP1571" i="9" s="1"/>
  <c r="AP1571" i="9"/>
  <c r="CH1571" i="9" s="1"/>
  <c r="AH1571" i="9"/>
  <c r="BZ1571" i="9" s="1"/>
  <c r="AW1571" i="9"/>
  <c r="CO1571" i="9" s="1"/>
  <c r="AO1571" i="9"/>
  <c r="CG1571" i="9" s="1"/>
  <c r="AG1571" i="9"/>
  <c r="BY1571" i="9" s="1"/>
  <c r="AV1571" i="9"/>
  <c r="CN1571" i="9" s="1"/>
  <c r="AN1571" i="9"/>
  <c r="CF1571" i="9" s="1"/>
  <c r="AF1571" i="9"/>
  <c r="BX1571" i="9" s="1"/>
  <c r="BB1571" i="9"/>
  <c r="CT1571" i="9" s="1"/>
  <c r="AT1571" i="9"/>
  <c r="CL1571" i="9" s="1"/>
  <c r="AL1571" i="9"/>
  <c r="CD1571" i="9" s="1"/>
  <c r="AD1571" i="9"/>
  <c r="BV1571" i="9" s="1"/>
  <c r="BA1571" i="9"/>
  <c r="CS1571" i="9" s="1"/>
  <c r="AS1571" i="9"/>
  <c r="CK1571" i="9" s="1"/>
  <c r="AK1571" i="9"/>
  <c r="CC1571" i="9" s="1"/>
  <c r="AC1571" i="9"/>
  <c r="BU1571" i="9" s="1"/>
  <c r="AM1571" i="9"/>
  <c r="CE1571" i="9" s="1"/>
  <c r="AJ1571" i="9"/>
  <c r="CB1571" i="9" s="1"/>
  <c r="AY1571" i="9"/>
  <c r="CQ1571" i="9" s="1"/>
  <c r="AB1571" i="9"/>
  <c r="BT1571" i="9" s="1"/>
  <c r="BT1598" i="9" s="1"/>
  <c r="P38" i="11" s="1"/>
  <c r="AZ1571" i="9"/>
  <c r="CR1571" i="9" s="1"/>
  <c r="AU1571" i="9"/>
  <c r="CM1571" i="9" s="1"/>
  <c r="AI1571" i="9"/>
  <c r="CA1571" i="9" s="1"/>
  <c r="AQ1571" i="9"/>
  <c r="CI1571" i="9" s="1"/>
  <c r="AE1571" i="9"/>
  <c r="BW1571" i="9" s="1"/>
  <c r="AR1571" i="9"/>
  <c r="CJ1571" i="9" s="1"/>
  <c r="K1572" i="9"/>
  <c r="J1572" i="9"/>
  <c r="L1572" i="9"/>
  <c r="F1573" i="9"/>
  <c r="J1525" i="9"/>
  <c r="K1525" i="9"/>
  <c r="L1525" i="9"/>
  <c r="F1526" i="9"/>
  <c r="AP1509" i="9"/>
  <c r="CH1509" i="9" s="1"/>
  <c r="CR1522" i="9"/>
  <c r="CN1518" i="9"/>
  <c r="CQ1521" i="9"/>
  <c r="CO1519" i="9"/>
  <c r="CS1523" i="9"/>
  <c r="CP1520" i="9"/>
  <c r="CM1517" i="9"/>
  <c r="CG1511" i="9"/>
  <c r="CI1513" i="9"/>
  <c r="CH1512" i="9"/>
  <c r="CL1516" i="9"/>
  <c r="CK1515" i="9"/>
  <c r="CF1510" i="9"/>
  <c r="CJ1514" i="9"/>
  <c r="BA1524" i="9"/>
  <c r="CS1524" i="9" s="1"/>
  <c r="AS1524" i="9"/>
  <c r="CK1524" i="9" s="1"/>
  <c r="AK1524" i="9"/>
  <c r="AC1524" i="9"/>
  <c r="AY1524" i="9"/>
  <c r="CQ1524" i="9" s="1"/>
  <c r="AQ1524" i="9"/>
  <c r="CI1524" i="9" s="1"/>
  <c r="AI1524" i="9"/>
  <c r="AX1524" i="9"/>
  <c r="CP1524" i="9" s="1"/>
  <c r="AP1524" i="9"/>
  <c r="CH1524" i="9" s="1"/>
  <c r="AW1524" i="9"/>
  <c r="CO1524" i="9" s="1"/>
  <c r="AO1524" i="9"/>
  <c r="CG1524" i="9" s="1"/>
  <c r="AG1524" i="9"/>
  <c r="BB1524" i="9"/>
  <c r="CT1524" i="9" s="1"/>
  <c r="AT1524" i="9"/>
  <c r="CL1524" i="9" s="1"/>
  <c r="AL1524" i="9"/>
  <c r="AD1524" i="9"/>
  <c r="AU1524" i="9"/>
  <c r="CM1524" i="9" s="1"/>
  <c r="AB1524" i="9"/>
  <c r="AR1524" i="9"/>
  <c r="CJ1524" i="9" s="1"/>
  <c r="AJ1524" i="9"/>
  <c r="AE1524" i="9"/>
  <c r="AM1524" i="9"/>
  <c r="AZ1524" i="9"/>
  <c r="CR1524" i="9" s="1"/>
  <c r="AV1524" i="9"/>
  <c r="CN1524" i="9" s="1"/>
  <c r="AF1524" i="9"/>
  <c r="AN1524" i="9"/>
  <c r="AH1524" i="9"/>
  <c r="AO1462" i="9"/>
  <c r="CG1462" i="9" s="1"/>
  <c r="CR1476" i="9"/>
  <c r="CP1474" i="9"/>
  <c r="CN1472" i="9"/>
  <c r="CL1470" i="9"/>
  <c r="CJ1468" i="9"/>
  <c r="CQ1475" i="9"/>
  <c r="CO1473" i="9"/>
  <c r="CM1471" i="9"/>
  <c r="CK1469" i="9"/>
  <c r="CH1466" i="9"/>
  <c r="CI1467" i="9"/>
  <c r="CG1465" i="9"/>
  <c r="CF1464" i="9"/>
  <c r="CE1463" i="9"/>
  <c r="AZ1477" i="9"/>
  <c r="CR1477" i="9" s="1"/>
  <c r="AR1477" i="9"/>
  <c r="CJ1477" i="9" s="1"/>
  <c r="AJ1477" i="9"/>
  <c r="AB1477" i="9"/>
  <c r="AY1477" i="9"/>
  <c r="CQ1477" i="9" s="1"/>
  <c r="AW1477" i="9"/>
  <c r="CO1477" i="9" s="1"/>
  <c r="AO1477" i="9"/>
  <c r="CG1477" i="9" s="1"/>
  <c r="AG1477" i="9"/>
  <c r="AV1477" i="9"/>
  <c r="CN1477" i="9" s="1"/>
  <c r="AN1477" i="9"/>
  <c r="AF1477" i="9"/>
  <c r="AQ1477" i="9"/>
  <c r="CI1477" i="9" s="1"/>
  <c r="AD1477" i="9"/>
  <c r="BB1477" i="9"/>
  <c r="AM1477" i="9"/>
  <c r="BA1477" i="9"/>
  <c r="CS1477" i="9" s="1"/>
  <c r="AL1477" i="9"/>
  <c r="AT1477" i="9"/>
  <c r="CL1477" i="9" s="1"/>
  <c r="AH1477" i="9"/>
  <c r="AE1477" i="9"/>
  <c r="AX1477" i="9"/>
  <c r="CP1477" i="9" s="1"/>
  <c r="AU1477" i="9"/>
  <c r="CM1477" i="9" s="1"/>
  <c r="AP1477" i="9"/>
  <c r="CH1477" i="9" s="1"/>
  <c r="AI1477" i="9"/>
  <c r="AS1477" i="9"/>
  <c r="CK1477" i="9" s="1"/>
  <c r="AC1477" i="9"/>
  <c r="AK1477" i="9"/>
  <c r="F1479" i="9"/>
  <c r="K1478" i="9"/>
  <c r="J1478" i="9"/>
  <c r="L1478" i="9"/>
  <c r="AX1429" i="9"/>
  <c r="AP1429" i="9"/>
  <c r="CH1429" i="9" s="1"/>
  <c r="AH1429" i="9"/>
  <c r="AU1429" i="9"/>
  <c r="CM1429" i="9" s="1"/>
  <c r="AM1429" i="9"/>
  <c r="AE1429" i="9"/>
  <c r="BB1429" i="9"/>
  <c r="AT1429" i="9"/>
  <c r="CL1429" i="9" s="1"/>
  <c r="AL1429" i="9"/>
  <c r="AD1429" i="9"/>
  <c r="AR1429" i="9"/>
  <c r="CJ1429" i="9" s="1"/>
  <c r="AF1429" i="9"/>
  <c r="AZ1429" i="9"/>
  <c r="AN1429" i="9"/>
  <c r="CF1429" i="9" s="1"/>
  <c r="AA1429" i="9"/>
  <c r="AY1429" i="9"/>
  <c r="AK1429" i="9"/>
  <c r="AW1429" i="9"/>
  <c r="AJ1429" i="9"/>
  <c r="AQ1429" i="9"/>
  <c r="CI1429" i="9" s="1"/>
  <c r="AI1429" i="9"/>
  <c r="AC1429" i="9"/>
  <c r="BA1429" i="9"/>
  <c r="AB1429" i="9"/>
  <c r="AS1429" i="9"/>
  <c r="CK1429" i="9" s="1"/>
  <c r="AG1429" i="9"/>
  <c r="AV1429" i="9"/>
  <c r="CN1429" i="9" s="1"/>
  <c r="AO1429" i="9"/>
  <c r="CG1429" i="9" s="1"/>
  <c r="F1431" i="9"/>
  <c r="K1430" i="9"/>
  <c r="J1430" i="9"/>
  <c r="L1430" i="9"/>
  <c r="P1291" i="1"/>
  <c r="O1294" i="1"/>
  <c r="O1257" i="1"/>
  <c r="N1260" i="1"/>
  <c r="O1223" i="1"/>
  <c r="N1226" i="1"/>
  <c r="P1189" i="1"/>
  <c r="O1192" i="1"/>
  <c r="P1155" i="1"/>
  <c r="O1158" i="1"/>
  <c r="J631" i="9"/>
  <c r="L631" i="9"/>
  <c r="F632" i="9"/>
  <c r="K631" i="9"/>
  <c r="BB630" i="9"/>
  <c r="CT630" i="9" s="1"/>
  <c r="AT630" i="9"/>
  <c r="CL630" i="9" s="1"/>
  <c r="AL630" i="9"/>
  <c r="CD630" i="9" s="1"/>
  <c r="AD630" i="9"/>
  <c r="BV630" i="9" s="1"/>
  <c r="BA630" i="9"/>
  <c r="CS630" i="9" s="1"/>
  <c r="AS630" i="9"/>
  <c r="CK630" i="9" s="1"/>
  <c r="AK630" i="9"/>
  <c r="CC630" i="9" s="1"/>
  <c r="AC630" i="9"/>
  <c r="BU630" i="9" s="1"/>
  <c r="AX630" i="9"/>
  <c r="CP630" i="9" s="1"/>
  <c r="AP630" i="9"/>
  <c r="CH630" i="9" s="1"/>
  <c r="AH630" i="9"/>
  <c r="BZ630" i="9" s="1"/>
  <c r="AO630" i="9"/>
  <c r="CG630" i="9" s="1"/>
  <c r="AB630" i="9"/>
  <c r="BT630" i="9" s="1"/>
  <c r="AY630" i="9"/>
  <c r="CQ630" i="9" s="1"/>
  <c r="AM630" i="9"/>
  <c r="CE630" i="9" s="1"/>
  <c r="AW630" i="9"/>
  <c r="CO630" i="9" s="1"/>
  <c r="AJ630" i="9"/>
  <c r="CB630" i="9" s="1"/>
  <c r="AU630" i="9"/>
  <c r="CM630" i="9" s="1"/>
  <c r="AG630" i="9"/>
  <c r="BY630" i="9" s="1"/>
  <c r="AV630" i="9"/>
  <c r="CN630" i="9" s="1"/>
  <c r="AQ630" i="9"/>
  <c r="CI630" i="9" s="1"/>
  <c r="AN630" i="9"/>
  <c r="CF630" i="9" s="1"/>
  <c r="AI630" i="9"/>
  <c r="CA630" i="9" s="1"/>
  <c r="AE630" i="9"/>
  <c r="BW630" i="9" s="1"/>
  <c r="AZ630" i="9"/>
  <c r="CR630" i="9" s="1"/>
  <c r="AR630" i="9"/>
  <c r="CJ630" i="9" s="1"/>
  <c r="AA630" i="9"/>
  <c r="BS630" i="9" s="1"/>
  <c r="BS658" i="9" s="1"/>
  <c r="O18" i="11" s="1"/>
  <c r="BH312" i="5" s="1" a="1"/>
  <c r="BH312" i="5" s="1"/>
  <c r="AF630" i="9"/>
  <c r="BX630" i="9" s="1"/>
  <c r="L584" i="9"/>
  <c r="J584" i="9"/>
  <c r="F585" i="9"/>
  <c r="K584" i="9"/>
  <c r="AV583" i="9"/>
  <c r="CN583" i="9" s="1"/>
  <c r="AN583" i="9"/>
  <c r="CF583" i="9" s="1"/>
  <c r="AF583" i="9"/>
  <c r="BX583" i="9" s="1"/>
  <c r="BB583" i="9"/>
  <c r="CT583" i="9" s="1"/>
  <c r="AT583" i="9"/>
  <c r="CL583" i="9" s="1"/>
  <c r="AL583" i="9"/>
  <c r="CD583" i="9" s="1"/>
  <c r="AD583" i="9"/>
  <c r="BV583" i="9" s="1"/>
  <c r="BA583" i="9"/>
  <c r="CS583" i="9" s="1"/>
  <c r="AS583" i="9"/>
  <c r="CK583" i="9" s="1"/>
  <c r="AK583" i="9"/>
  <c r="CC583" i="9" s="1"/>
  <c r="AC583" i="9"/>
  <c r="BU583" i="9" s="1"/>
  <c r="AX583" i="9"/>
  <c r="CP583" i="9" s="1"/>
  <c r="AP583" i="9"/>
  <c r="CH583" i="9" s="1"/>
  <c r="AH583" i="9"/>
  <c r="BZ583" i="9" s="1"/>
  <c r="AU583" i="9"/>
  <c r="CM583" i="9" s="1"/>
  <c r="AE583" i="9"/>
  <c r="BW583" i="9" s="1"/>
  <c r="AQ583" i="9"/>
  <c r="CI583" i="9" s="1"/>
  <c r="AA583" i="9"/>
  <c r="BS583" i="9" s="1"/>
  <c r="BS611" i="9" s="1"/>
  <c r="O17" i="11" s="1"/>
  <c r="AO583" i="9"/>
  <c r="CG583" i="9" s="1"/>
  <c r="AY583" i="9"/>
  <c r="CQ583" i="9" s="1"/>
  <c r="AI583" i="9"/>
  <c r="CA583" i="9" s="1"/>
  <c r="AR583" i="9"/>
  <c r="CJ583" i="9" s="1"/>
  <c r="AJ583" i="9"/>
  <c r="CB583" i="9" s="1"/>
  <c r="AG583" i="9"/>
  <c r="BY583" i="9" s="1"/>
  <c r="AZ583" i="9"/>
  <c r="CR583" i="9" s="1"/>
  <c r="AW583" i="9"/>
  <c r="CO583" i="9" s="1"/>
  <c r="AM583" i="9"/>
  <c r="CE583" i="9" s="1"/>
  <c r="AB583" i="9"/>
  <c r="BT583" i="9" s="1"/>
  <c r="CR531" i="9"/>
  <c r="CS532" i="9"/>
  <c r="CT533" i="9"/>
  <c r="CM526" i="9"/>
  <c r="CQ530" i="9"/>
  <c r="CO528" i="9"/>
  <c r="CJ523" i="9"/>
  <c r="CK524" i="9"/>
  <c r="CN527" i="9"/>
  <c r="CL525" i="9"/>
  <c r="CP529" i="9"/>
  <c r="AT522" i="9"/>
  <c r="BA536" i="9"/>
  <c r="CS536" i="9" s="1"/>
  <c r="AS536" i="9"/>
  <c r="CK536" i="9" s="1"/>
  <c r="AZ536" i="9"/>
  <c r="CR536" i="9" s="1"/>
  <c r="AR536" i="9"/>
  <c r="CJ536" i="9" s="1"/>
  <c r="AJ536" i="9"/>
  <c r="CB536" i="9" s="1"/>
  <c r="AB536" i="9"/>
  <c r="BT536" i="9" s="1"/>
  <c r="AV536" i="9"/>
  <c r="CN536" i="9" s="1"/>
  <c r="AN536" i="9"/>
  <c r="CF536" i="9" s="1"/>
  <c r="AF536" i="9"/>
  <c r="BX536" i="9" s="1"/>
  <c r="AT536" i="9"/>
  <c r="CL536" i="9" s="1"/>
  <c r="AH536" i="9"/>
  <c r="BZ536" i="9" s="1"/>
  <c r="AQ536" i="9"/>
  <c r="CI536" i="9" s="1"/>
  <c r="AG536" i="9"/>
  <c r="BY536" i="9" s="1"/>
  <c r="AP536" i="9"/>
  <c r="CH536" i="9" s="1"/>
  <c r="AE536" i="9"/>
  <c r="BW536" i="9" s="1"/>
  <c r="AX536" i="9"/>
  <c r="CP536" i="9" s="1"/>
  <c r="AL536" i="9"/>
  <c r="CD536" i="9" s="1"/>
  <c r="AA536" i="9"/>
  <c r="BS536" i="9" s="1"/>
  <c r="BS564" i="9" s="1"/>
  <c r="O16" i="11" s="1"/>
  <c r="BB536" i="9"/>
  <c r="CT536" i="9" s="1"/>
  <c r="AD536" i="9"/>
  <c r="BV536" i="9" s="1"/>
  <c r="AY536" i="9"/>
  <c r="CQ536" i="9" s="1"/>
  <c r="AC536" i="9"/>
  <c r="BU536" i="9" s="1"/>
  <c r="AW536" i="9"/>
  <c r="CO536" i="9" s="1"/>
  <c r="AU536" i="9"/>
  <c r="CM536" i="9" s="1"/>
  <c r="AM536" i="9"/>
  <c r="CE536" i="9" s="1"/>
  <c r="AI536" i="9"/>
  <c r="CA536" i="9" s="1"/>
  <c r="AK536" i="9"/>
  <c r="CC536" i="9" s="1"/>
  <c r="AO536" i="9"/>
  <c r="CG536" i="9" s="1"/>
  <c r="L537" i="9"/>
  <c r="K537" i="9"/>
  <c r="J537" i="9"/>
  <c r="F538" i="9"/>
  <c r="L491" i="9"/>
  <c r="J491" i="9"/>
  <c r="F492" i="9"/>
  <c r="K491" i="9"/>
  <c r="AV490" i="9"/>
  <c r="CN490" i="9" s="1"/>
  <c r="AN490" i="9"/>
  <c r="CF490" i="9" s="1"/>
  <c r="AF490" i="9"/>
  <c r="BX490" i="9" s="1"/>
  <c r="AU490" i="9"/>
  <c r="CM490" i="9" s="1"/>
  <c r="AM490" i="9"/>
  <c r="CE490" i="9" s="1"/>
  <c r="AE490" i="9"/>
  <c r="BW490" i="9" s="1"/>
  <c r="AZ490" i="9"/>
  <c r="CR490" i="9" s="1"/>
  <c r="AR490" i="9"/>
  <c r="CJ490" i="9" s="1"/>
  <c r="AJ490" i="9"/>
  <c r="CB490" i="9" s="1"/>
  <c r="AB490" i="9"/>
  <c r="BT490" i="9" s="1"/>
  <c r="BT517" i="9" s="1"/>
  <c r="P15" i="11" s="1"/>
  <c r="AY490" i="9"/>
  <c r="CQ490" i="9" s="1"/>
  <c r="AL490" i="9"/>
  <c r="CD490" i="9" s="1"/>
  <c r="AX490" i="9"/>
  <c r="CP490" i="9" s="1"/>
  <c r="AK490" i="9"/>
  <c r="CC490" i="9" s="1"/>
  <c r="AS490" i="9"/>
  <c r="CK490" i="9" s="1"/>
  <c r="AG490" i="9"/>
  <c r="BY490" i="9" s="1"/>
  <c r="AQ490" i="9"/>
  <c r="CI490" i="9" s="1"/>
  <c r="AI490" i="9"/>
  <c r="CA490" i="9" s="1"/>
  <c r="BB490" i="9"/>
  <c r="CT490" i="9" s="1"/>
  <c r="AH490" i="9"/>
  <c r="BZ490" i="9" s="1"/>
  <c r="BA490" i="9"/>
  <c r="CS490" i="9" s="1"/>
  <c r="AD490" i="9"/>
  <c r="BV490" i="9" s="1"/>
  <c r="AT490" i="9"/>
  <c r="CL490" i="9" s="1"/>
  <c r="AO490" i="9"/>
  <c r="CG490" i="9" s="1"/>
  <c r="AC490" i="9"/>
  <c r="BU490" i="9" s="1"/>
  <c r="AW490" i="9"/>
  <c r="CO490" i="9" s="1"/>
  <c r="AP490" i="9"/>
  <c r="CH490" i="9" s="1"/>
  <c r="CT487" i="9"/>
  <c r="CQ484" i="9"/>
  <c r="CS486" i="9"/>
  <c r="CR485" i="9"/>
  <c r="CP483" i="9"/>
  <c r="CJ477" i="9"/>
  <c r="CN481" i="9"/>
  <c r="CO482" i="9"/>
  <c r="CL479" i="9"/>
  <c r="CI476" i="9"/>
  <c r="CK478" i="9"/>
  <c r="CM480" i="9"/>
  <c r="AS475" i="9"/>
  <c r="AT428" i="9"/>
  <c r="J445" i="9"/>
  <c r="L445" i="9"/>
  <c r="F446" i="9"/>
  <c r="K445" i="9"/>
  <c r="CT439" i="9"/>
  <c r="CP435" i="9"/>
  <c r="CL431" i="9"/>
  <c r="CR437" i="9"/>
  <c r="CN433" i="9"/>
  <c r="CJ429" i="9"/>
  <c r="CS438" i="9"/>
  <c r="CQ436" i="9"/>
  <c r="CK430" i="9"/>
  <c r="CO434" i="9"/>
  <c r="CM432" i="9"/>
  <c r="AX444" i="9"/>
  <c r="CP444" i="9" s="1"/>
  <c r="AP444" i="9"/>
  <c r="CH444" i="9" s="1"/>
  <c r="AH444" i="9"/>
  <c r="BZ444" i="9" s="1"/>
  <c r="AW444" i="9"/>
  <c r="CO444" i="9" s="1"/>
  <c r="AO444" i="9"/>
  <c r="CG444" i="9" s="1"/>
  <c r="AG444" i="9"/>
  <c r="BY444" i="9" s="1"/>
  <c r="BB444" i="9"/>
  <c r="CT444" i="9" s="1"/>
  <c r="AT444" i="9"/>
  <c r="CL444" i="9" s="1"/>
  <c r="AL444" i="9"/>
  <c r="CD444" i="9" s="1"/>
  <c r="AD444" i="9"/>
  <c r="BV444" i="9" s="1"/>
  <c r="AZ444" i="9"/>
  <c r="CR444" i="9" s="1"/>
  <c r="AM444" i="9"/>
  <c r="CE444" i="9" s="1"/>
  <c r="AV444" i="9"/>
  <c r="CN444" i="9" s="1"/>
  <c r="AJ444" i="9"/>
  <c r="CB444" i="9" s="1"/>
  <c r="AU444" i="9"/>
  <c r="CM444" i="9" s="1"/>
  <c r="AI444" i="9"/>
  <c r="CA444" i="9" s="1"/>
  <c r="AS444" i="9"/>
  <c r="CK444" i="9" s="1"/>
  <c r="AF444" i="9"/>
  <c r="BX444" i="9" s="1"/>
  <c r="AQ444" i="9"/>
  <c r="CI444" i="9" s="1"/>
  <c r="AC444" i="9"/>
  <c r="BU444" i="9" s="1"/>
  <c r="BU470" i="9" s="1"/>
  <c r="Q14" i="11" s="1"/>
  <c r="BJ243" i="5" s="1" a="1"/>
  <c r="BJ243" i="5" s="1"/>
  <c r="AR444" i="9"/>
  <c r="CJ444" i="9" s="1"/>
  <c r="AK444" i="9"/>
  <c r="CC444" i="9" s="1"/>
  <c r="AE444" i="9"/>
  <c r="BW444" i="9" s="1"/>
  <c r="BA444" i="9"/>
  <c r="CS444" i="9" s="1"/>
  <c r="AY444" i="9"/>
  <c r="CQ444" i="9" s="1"/>
  <c r="AN444" i="9"/>
  <c r="CF444" i="9" s="1"/>
  <c r="CK381" i="9"/>
  <c r="AT381" i="9"/>
  <c r="CJ382" i="9"/>
  <c r="CK383" i="9"/>
  <c r="CL384" i="9"/>
  <c r="CM385" i="9"/>
  <c r="CN386" i="9"/>
  <c r="CO387" i="9"/>
  <c r="CP388" i="9"/>
  <c r="CQ389" i="9"/>
  <c r="CR390" i="9"/>
  <c r="CS391" i="9"/>
  <c r="CT392" i="9"/>
  <c r="L396" i="9"/>
  <c r="J396" i="9"/>
  <c r="F397" i="9"/>
  <c r="K396" i="9"/>
  <c r="BB395" i="9"/>
  <c r="CT395" i="9" s="1"/>
  <c r="AT395" i="9"/>
  <c r="CL395" i="9" s="1"/>
  <c r="AL395" i="9"/>
  <c r="CD395" i="9" s="1"/>
  <c r="AD395" i="9"/>
  <c r="BV395" i="9" s="1"/>
  <c r="BA395" i="9"/>
  <c r="CS395" i="9" s="1"/>
  <c r="AS395" i="9"/>
  <c r="CK395" i="9" s="1"/>
  <c r="AK395" i="9"/>
  <c r="CC395" i="9" s="1"/>
  <c r="AC395" i="9"/>
  <c r="BU395" i="9" s="1"/>
  <c r="AZ395" i="9"/>
  <c r="CR395" i="9" s="1"/>
  <c r="AR395" i="9"/>
  <c r="CJ395" i="9" s="1"/>
  <c r="AJ395" i="9"/>
  <c r="CB395" i="9" s="1"/>
  <c r="AB395" i="9"/>
  <c r="BT395" i="9" s="1"/>
  <c r="AY395" i="9"/>
  <c r="CQ395" i="9" s="1"/>
  <c r="AQ395" i="9"/>
  <c r="CI395" i="9" s="1"/>
  <c r="AI395" i="9"/>
  <c r="CA395" i="9" s="1"/>
  <c r="AA395" i="9"/>
  <c r="BS395" i="9" s="1"/>
  <c r="BS423" i="9" s="1"/>
  <c r="O13" i="11" s="1"/>
  <c r="BH260" i="5" s="1" a="1"/>
  <c r="BH260" i="5" s="1"/>
  <c r="AP395" i="9"/>
  <c r="CH395" i="9" s="1"/>
  <c r="AO395" i="9"/>
  <c r="CG395" i="9" s="1"/>
  <c r="AN395" i="9"/>
  <c r="CF395" i="9" s="1"/>
  <c r="AM395" i="9"/>
  <c r="CE395" i="9" s="1"/>
  <c r="AF395" i="9"/>
  <c r="BX395" i="9" s="1"/>
  <c r="AE395" i="9"/>
  <c r="BW395" i="9" s="1"/>
  <c r="AH395" i="9"/>
  <c r="BZ395" i="9" s="1"/>
  <c r="AX395" i="9"/>
  <c r="CP395" i="9" s="1"/>
  <c r="AW395" i="9"/>
  <c r="CO395" i="9" s="1"/>
  <c r="AV395" i="9"/>
  <c r="CN395" i="9" s="1"/>
  <c r="AU395" i="9"/>
  <c r="CM395" i="9" s="1"/>
  <c r="AG395" i="9"/>
  <c r="BY395" i="9" s="1"/>
  <c r="P475" i="1"/>
  <c r="O478" i="1"/>
  <c r="P441" i="1"/>
  <c r="O444" i="1"/>
  <c r="O407" i="1"/>
  <c r="N410" i="1"/>
  <c r="O373" i="1"/>
  <c r="N376" i="1"/>
  <c r="O339" i="1"/>
  <c r="N342" i="1"/>
  <c r="P305" i="1"/>
  <c r="O308" i="1"/>
  <c r="AM1368" i="9"/>
  <c r="AY1381" i="9"/>
  <c r="AQ1381" i="9"/>
  <c r="AI1381" i="9"/>
  <c r="AA1381" i="9"/>
  <c r="AW1381" i="9"/>
  <c r="AO1381" i="9"/>
  <c r="AG1381" i="9"/>
  <c r="AV1381" i="9"/>
  <c r="AN1381" i="9"/>
  <c r="AF1381" i="9"/>
  <c r="AU1381" i="9"/>
  <c r="AM1381" i="9"/>
  <c r="AE1381" i="9"/>
  <c r="BA1381" i="9"/>
  <c r="AS1381" i="9"/>
  <c r="AK1381" i="9"/>
  <c r="AC1381" i="9"/>
  <c r="AR1381" i="9"/>
  <c r="AP1381" i="9"/>
  <c r="AL1381" i="9"/>
  <c r="AJ1381" i="9"/>
  <c r="BB1381" i="9"/>
  <c r="AH1381" i="9"/>
  <c r="AZ1381" i="9"/>
  <c r="AD1381" i="9"/>
  <c r="AT1381" i="9"/>
  <c r="Z1381" i="9"/>
  <c r="AX1381" i="9"/>
  <c r="AB1381" i="9"/>
  <c r="F1383" i="9"/>
  <c r="L1382" i="9"/>
  <c r="K1382" i="9"/>
  <c r="J1382" i="9"/>
  <c r="AK1180" i="9"/>
  <c r="CC1180" i="9" s="1"/>
  <c r="CJ1190" i="9"/>
  <c r="CK1191" i="9"/>
  <c r="CI1189" i="9"/>
  <c r="CE1185" i="9"/>
  <c r="CF1186" i="9"/>
  <c r="CH1188" i="9"/>
  <c r="CD1184" i="9"/>
  <c r="CA1181" i="9"/>
  <c r="CB1182" i="9"/>
  <c r="CG1187" i="9"/>
  <c r="CC1183" i="9"/>
  <c r="F1194" i="9"/>
  <c r="L1193" i="9"/>
  <c r="J1193" i="9"/>
  <c r="K1193" i="9"/>
  <c r="AU1192" i="9"/>
  <c r="AM1192" i="9"/>
  <c r="CE1192" i="9" s="1"/>
  <c r="AE1192" i="9"/>
  <c r="BW1192" i="9" s="1"/>
  <c r="BB1192" i="9"/>
  <c r="AT1192" i="9"/>
  <c r="CL1192" i="9" s="1"/>
  <c r="AL1192" i="9"/>
  <c r="CD1192" i="9" s="1"/>
  <c r="AD1192" i="9"/>
  <c r="BV1192" i="9" s="1"/>
  <c r="BA1192" i="9"/>
  <c r="AS1192" i="9"/>
  <c r="CK1192" i="9" s="1"/>
  <c r="AK1192" i="9"/>
  <c r="CC1192" i="9" s="1"/>
  <c r="AZ1192" i="9"/>
  <c r="AR1192" i="9"/>
  <c r="CJ1192" i="9" s="1"/>
  <c r="AJ1192" i="9"/>
  <c r="CB1192" i="9" s="1"/>
  <c r="AB1192" i="9"/>
  <c r="BT1192" i="9" s="1"/>
  <c r="AX1192" i="9"/>
  <c r="AP1192" i="9"/>
  <c r="CH1192" i="9" s="1"/>
  <c r="AH1192" i="9"/>
  <c r="BZ1192" i="9" s="1"/>
  <c r="Z1192" i="9"/>
  <c r="BR1192" i="9" s="1"/>
  <c r="AO1192" i="9"/>
  <c r="CG1192" i="9" s="1"/>
  <c r="AN1192" i="9"/>
  <c r="CF1192" i="9" s="1"/>
  <c r="AI1192" i="9"/>
  <c r="CA1192" i="9" s="1"/>
  <c r="AG1192" i="9"/>
  <c r="BY1192" i="9" s="1"/>
  <c r="AY1192" i="9"/>
  <c r="AF1192" i="9"/>
  <c r="BX1192" i="9" s="1"/>
  <c r="AW1192" i="9"/>
  <c r="AC1192" i="9"/>
  <c r="BU1192" i="9" s="1"/>
  <c r="AQ1192" i="9"/>
  <c r="CI1192" i="9" s="1"/>
  <c r="Y1192" i="9"/>
  <c r="BQ1192" i="9" s="1"/>
  <c r="BQ1222" i="9" s="1"/>
  <c r="M30" i="11" s="1"/>
  <c r="AV1192" i="9"/>
  <c r="AA1192" i="9"/>
  <c r="BS1192" i="9" s="1"/>
  <c r="M886" i="1"/>
  <c r="N883" i="1"/>
  <c r="AU1005" i="9"/>
  <c r="CM1005" i="9" s="1"/>
  <c r="AM1005" i="9"/>
  <c r="CE1005" i="9" s="1"/>
  <c r="AE1005" i="9"/>
  <c r="BW1005" i="9" s="1"/>
  <c r="BA1005" i="9"/>
  <c r="AS1005" i="9"/>
  <c r="CK1005" i="9" s="1"/>
  <c r="AK1005" i="9"/>
  <c r="CC1005" i="9" s="1"/>
  <c r="AC1005" i="9"/>
  <c r="BU1005" i="9" s="1"/>
  <c r="AZ1005" i="9"/>
  <c r="AR1005" i="9"/>
  <c r="CJ1005" i="9" s="1"/>
  <c r="AJ1005" i="9"/>
  <c r="CB1005" i="9" s="1"/>
  <c r="AB1005" i="9"/>
  <c r="BT1005" i="9" s="1"/>
  <c r="AY1005" i="9"/>
  <c r="AQ1005" i="9"/>
  <c r="CI1005" i="9" s="1"/>
  <c r="AI1005" i="9"/>
  <c r="CA1005" i="9" s="1"/>
  <c r="AA1005" i="9"/>
  <c r="BS1005" i="9" s="1"/>
  <c r="AW1005" i="9"/>
  <c r="CO1005" i="9" s="1"/>
  <c r="AO1005" i="9"/>
  <c r="CG1005" i="9" s="1"/>
  <c r="AG1005" i="9"/>
  <c r="BY1005" i="9" s="1"/>
  <c r="AT1005" i="9"/>
  <c r="CL1005" i="9" s="1"/>
  <c r="AP1005" i="9"/>
  <c r="CH1005" i="9" s="1"/>
  <c r="AN1005" i="9"/>
  <c r="CF1005" i="9" s="1"/>
  <c r="AL1005" i="9"/>
  <c r="CD1005" i="9" s="1"/>
  <c r="BB1005" i="9"/>
  <c r="AF1005" i="9"/>
  <c r="BX1005" i="9" s="1"/>
  <c r="AH1005" i="9"/>
  <c r="BZ1005" i="9" s="1"/>
  <c r="AD1005" i="9"/>
  <c r="BV1005" i="9" s="1"/>
  <c r="Z1005" i="9"/>
  <c r="BR1005" i="9" s="1"/>
  <c r="BR1034" i="9" s="1"/>
  <c r="N26" i="11" s="1"/>
  <c r="BG313" i="5" s="1" a="1"/>
  <c r="BG313" i="5" s="1"/>
  <c r="AX1005" i="9"/>
  <c r="CP1005" i="9" s="1"/>
  <c r="AV1005" i="9"/>
  <c r="CN1005" i="9" s="1"/>
  <c r="J1006" i="9"/>
  <c r="L1006" i="9"/>
  <c r="K1006" i="9"/>
  <c r="F1007" i="9"/>
  <c r="AN992" i="9"/>
  <c r="CF992" i="9" s="1"/>
  <c r="CN1003" i="9"/>
  <c r="CL1001" i="9"/>
  <c r="CH997" i="9"/>
  <c r="CK1000" i="9"/>
  <c r="CI998" i="9"/>
  <c r="CM1002" i="9"/>
  <c r="CF995" i="9"/>
  <c r="CJ999" i="9"/>
  <c r="CO1004" i="9"/>
  <c r="CG996" i="9"/>
  <c r="CD993" i="9"/>
  <c r="CE994" i="9"/>
  <c r="N747" i="1"/>
  <c r="M750" i="1"/>
  <c r="AP804" i="9"/>
  <c r="CH804" i="9" s="1"/>
  <c r="CQ816" i="9"/>
  <c r="CO814" i="9"/>
  <c r="CL811" i="9"/>
  <c r="CN813" i="9"/>
  <c r="CJ809" i="9"/>
  <c r="CF805" i="9"/>
  <c r="CG806" i="9"/>
  <c r="CP815" i="9"/>
  <c r="CM812" i="9"/>
  <c r="CI808" i="9"/>
  <c r="CK810" i="9"/>
  <c r="CH807" i="9"/>
  <c r="BA817" i="9"/>
  <c r="AS817" i="9"/>
  <c r="CK817" i="9" s="1"/>
  <c r="AK817" i="9"/>
  <c r="CC817" i="9" s="1"/>
  <c r="AC817" i="9"/>
  <c r="BU817" i="9" s="1"/>
  <c r="AZ817" i="9"/>
  <c r="CR817" i="9" s="1"/>
  <c r="AR817" i="9"/>
  <c r="CJ817" i="9" s="1"/>
  <c r="AJ817" i="9"/>
  <c r="CB817" i="9" s="1"/>
  <c r="AB817" i="9"/>
  <c r="BT817" i="9" s="1"/>
  <c r="AY817" i="9"/>
  <c r="CQ817" i="9" s="1"/>
  <c r="AQ817" i="9"/>
  <c r="CI817" i="9" s="1"/>
  <c r="AI817" i="9"/>
  <c r="CA817" i="9" s="1"/>
  <c r="AA817" i="9"/>
  <c r="BS817" i="9" s="1"/>
  <c r="AX817" i="9"/>
  <c r="CP817" i="9" s="1"/>
  <c r="AP817" i="9"/>
  <c r="CH817" i="9" s="1"/>
  <c r="AH817" i="9"/>
  <c r="BZ817" i="9" s="1"/>
  <c r="Z817" i="9"/>
  <c r="BR817" i="9" s="1"/>
  <c r="BR846" i="9" s="1"/>
  <c r="N22" i="11" s="1"/>
  <c r="AW817" i="9"/>
  <c r="CO817" i="9" s="1"/>
  <c r="AO817" i="9"/>
  <c r="CG817" i="9" s="1"/>
  <c r="AG817" i="9"/>
  <c r="BY817" i="9" s="1"/>
  <c r="AV817" i="9"/>
  <c r="CN817" i="9" s="1"/>
  <c r="AN817" i="9"/>
  <c r="CF817" i="9" s="1"/>
  <c r="AF817" i="9"/>
  <c r="BX817" i="9" s="1"/>
  <c r="BB817" i="9"/>
  <c r="AT817" i="9"/>
  <c r="CL817" i="9" s="1"/>
  <c r="AL817" i="9"/>
  <c r="CD817" i="9" s="1"/>
  <c r="AD817" i="9"/>
  <c r="BV817" i="9" s="1"/>
  <c r="AU817" i="9"/>
  <c r="CM817" i="9" s="1"/>
  <c r="AM817" i="9"/>
  <c r="CE817" i="9" s="1"/>
  <c r="AE817" i="9"/>
  <c r="BW817" i="9" s="1"/>
  <c r="F819" i="9"/>
  <c r="L818" i="9"/>
  <c r="K818" i="9"/>
  <c r="J818" i="9"/>
  <c r="L614" i="1"/>
  <c r="M611" i="1"/>
  <c r="AU346" i="9"/>
  <c r="CM346" i="9" s="1"/>
  <c r="AM346" i="9"/>
  <c r="CE346" i="9" s="1"/>
  <c r="AE346" i="9"/>
  <c r="BW346" i="9" s="1"/>
  <c r="BA346" i="9"/>
  <c r="CS346" i="9" s="1"/>
  <c r="AS346" i="9"/>
  <c r="CK346" i="9" s="1"/>
  <c r="AK346" i="9"/>
  <c r="CC346" i="9" s="1"/>
  <c r="AC346" i="9"/>
  <c r="BU346" i="9" s="1"/>
  <c r="AZ346" i="9"/>
  <c r="CR346" i="9" s="1"/>
  <c r="AR346" i="9"/>
  <c r="CJ346" i="9" s="1"/>
  <c r="AJ346" i="9"/>
  <c r="CB346" i="9" s="1"/>
  <c r="AB346" i="9"/>
  <c r="BT346" i="9" s="1"/>
  <c r="AY346" i="9"/>
  <c r="CQ346" i="9" s="1"/>
  <c r="AQ346" i="9"/>
  <c r="CI346" i="9" s="1"/>
  <c r="AI346" i="9"/>
  <c r="CA346" i="9" s="1"/>
  <c r="AA346" i="9"/>
  <c r="BS346" i="9" s="1"/>
  <c r="AW346" i="9"/>
  <c r="CO346" i="9" s="1"/>
  <c r="AO346" i="9"/>
  <c r="CG346" i="9" s="1"/>
  <c r="AG346" i="9"/>
  <c r="BY346" i="9" s="1"/>
  <c r="Y346" i="9"/>
  <c r="BQ346" i="9" s="1"/>
  <c r="BQ376" i="9" s="1"/>
  <c r="M12" i="11" s="1"/>
  <c r="AH346" i="9"/>
  <c r="BZ346" i="9" s="1"/>
  <c r="BB346" i="9"/>
  <c r="CT346" i="9" s="1"/>
  <c r="AF346" i="9"/>
  <c r="BX346" i="9" s="1"/>
  <c r="AX346" i="9"/>
  <c r="CP346" i="9" s="1"/>
  <c r="AD346" i="9"/>
  <c r="BV346" i="9" s="1"/>
  <c r="AV346" i="9"/>
  <c r="CN346" i="9" s="1"/>
  <c r="Z346" i="9"/>
  <c r="BR346" i="9" s="1"/>
  <c r="AT346" i="9"/>
  <c r="CL346" i="9" s="1"/>
  <c r="AP346" i="9"/>
  <c r="CH346" i="9" s="1"/>
  <c r="AL346" i="9"/>
  <c r="CD346" i="9" s="1"/>
  <c r="AN346" i="9"/>
  <c r="CF346" i="9" s="1"/>
  <c r="J347" i="9"/>
  <c r="F348" i="9"/>
  <c r="K347" i="9"/>
  <c r="L347" i="9"/>
  <c r="N271" i="1"/>
  <c r="M274" i="1"/>
  <c r="AW146" i="9"/>
  <c r="CO146" i="9" s="1"/>
  <c r="CQ151" i="9"/>
  <c r="CT154" i="9"/>
  <c r="CR152" i="9"/>
  <c r="CP150" i="9"/>
  <c r="CS153" i="9"/>
  <c r="CN148" i="9"/>
  <c r="CO149" i="9"/>
  <c r="CM147" i="9"/>
  <c r="AZ158" i="9"/>
  <c r="CR158" i="9" s="1"/>
  <c r="AR158" i="9"/>
  <c r="CJ158" i="9" s="1"/>
  <c r="AJ158" i="9"/>
  <c r="CB158" i="9" s="1"/>
  <c r="AB158" i="9"/>
  <c r="BT158" i="9" s="1"/>
  <c r="AY158" i="9"/>
  <c r="CQ158" i="9" s="1"/>
  <c r="AQ158" i="9"/>
  <c r="CI158" i="9" s="1"/>
  <c r="AX158" i="9"/>
  <c r="CP158" i="9" s="1"/>
  <c r="AP158" i="9"/>
  <c r="CH158" i="9" s="1"/>
  <c r="AH158" i="9"/>
  <c r="BZ158" i="9" s="1"/>
  <c r="Z158" i="9"/>
  <c r="BR158" i="9" s="1"/>
  <c r="AV158" i="9"/>
  <c r="CN158" i="9" s="1"/>
  <c r="BA158" i="9"/>
  <c r="CS158" i="9" s="1"/>
  <c r="AW158" i="9"/>
  <c r="CO158" i="9" s="1"/>
  <c r="AK158" i="9"/>
  <c r="CC158" i="9" s="1"/>
  <c r="Y158" i="9"/>
  <c r="BQ158" i="9" s="1"/>
  <c r="BQ188" i="9" s="1"/>
  <c r="M8" i="11" s="1"/>
  <c r="AU158" i="9"/>
  <c r="CM158" i="9" s="1"/>
  <c r="AI158" i="9"/>
  <c r="CA158" i="9" s="1"/>
  <c r="AT158" i="9"/>
  <c r="CL158" i="9" s="1"/>
  <c r="AG158" i="9"/>
  <c r="BY158" i="9" s="1"/>
  <c r="AS158" i="9"/>
  <c r="CK158" i="9" s="1"/>
  <c r="AF158" i="9"/>
  <c r="BX158" i="9" s="1"/>
  <c r="AO158" i="9"/>
  <c r="CG158" i="9" s="1"/>
  <c r="AE158" i="9"/>
  <c r="BW158" i="9" s="1"/>
  <c r="AN158" i="9"/>
  <c r="CF158" i="9" s="1"/>
  <c r="AD158" i="9"/>
  <c r="BV158" i="9" s="1"/>
  <c r="BB158" i="9"/>
  <c r="CT158" i="9" s="1"/>
  <c r="AL158" i="9"/>
  <c r="CD158" i="9" s="1"/>
  <c r="AA158" i="9"/>
  <c r="BS158" i="9" s="1"/>
  <c r="AM158" i="9"/>
  <c r="CE158" i="9" s="1"/>
  <c r="AC158" i="9"/>
  <c r="BU158" i="9" s="1"/>
  <c r="L159" i="9"/>
  <c r="J159" i="9"/>
  <c r="F160" i="9"/>
  <c r="K159" i="9"/>
  <c r="M135" i="1"/>
  <c r="L138" i="1"/>
  <c r="Q94" i="5"/>
  <c r="Q93" i="5"/>
  <c r="Q159" i="5"/>
  <c r="Q160" i="5"/>
  <c r="Q161" i="5"/>
  <c r="Q111" i="5"/>
  <c r="Q91" i="5"/>
  <c r="BG91" i="5" s="1" a="1"/>
  <c r="BG91" i="5" s="1"/>
  <c r="Q74" i="5"/>
  <c r="Q57" i="5"/>
  <c r="P182" i="5"/>
  <c r="Q175" i="5"/>
  <c r="Q177" i="5"/>
  <c r="Q176" i="5"/>
  <c r="Q178" i="5"/>
  <c r="BG178" i="5" s="1" a="1"/>
  <c r="BG178" i="5" s="1"/>
  <c r="Q179" i="5"/>
  <c r="P165" i="5"/>
  <c r="Q158" i="5"/>
  <c r="Q162" i="5"/>
  <c r="P148" i="5"/>
  <c r="Q141" i="5"/>
  <c r="Q143" i="5"/>
  <c r="Q144" i="5"/>
  <c r="BG144" i="5" s="1" a="1"/>
  <c r="BG144" i="5" s="1"/>
  <c r="Q145" i="5"/>
  <c r="Q142" i="5"/>
  <c r="P131" i="5"/>
  <c r="Q124" i="5"/>
  <c r="Q127" i="5"/>
  <c r="BG127" i="5" s="1" a="1"/>
  <c r="BG127" i="5" s="1"/>
  <c r="Q125" i="5"/>
  <c r="Q128" i="5"/>
  <c r="Q126" i="5"/>
  <c r="Q107" i="5"/>
  <c r="P114" i="5"/>
  <c r="Q110" i="5"/>
  <c r="Q109" i="5"/>
  <c r="Q108" i="5"/>
  <c r="Q90" i="5"/>
  <c r="P97" i="5"/>
  <c r="Q92" i="5"/>
  <c r="BG92" i="5" s="1" a="1"/>
  <c r="BG92" i="5" s="1"/>
  <c r="Q73" i="5"/>
  <c r="P80" i="5"/>
  <c r="Q76" i="5"/>
  <c r="Q77" i="5"/>
  <c r="Q75" i="5"/>
  <c r="P63" i="5"/>
  <c r="Q56" i="5"/>
  <c r="Q58" i="5"/>
  <c r="Q59" i="5"/>
  <c r="Q60" i="5"/>
  <c r="Q40" i="5"/>
  <c r="Q42" i="5"/>
  <c r="Q43" i="5"/>
  <c r="Q41" i="5"/>
  <c r="Q39" i="5"/>
  <c r="P46" i="5"/>
  <c r="P29" i="5"/>
  <c r="Q24" i="5"/>
  <c r="Q22" i="5"/>
  <c r="Q26" i="5"/>
  <c r="Q23" i="5"/>
  <c r="Q25" i="5"/>
  <c r="X552" i="5" l="1"/>
  <c r="BN552" i="5" s="1" a="1"/>
  <c r="BN552" i="5" s="1"/>
  <c r="W556" i="5"/>
  <c r="X298" i="5"/>
  <c r="X295" i="5"/>
  <c r="X294" i="5"/>
  <c r="X297" i="5"/>
  <c r="BN297" i="5" s="1" a="1"/>
  <c r="BN297" i="5" s="1"/>
  <c r="W301" i="5"/>
  <c r="X228" i="5"/>
  <c r="X229" i="5"/>
  <c r="BN229" i="5" s="1" a="1"/>
  <c r="BN229" i="5" s="1"/>
  <c r="X230" i="5"/>
  <c r="X227" i="5"/>
  <c r="X226" i="5"/>
  <c r="W233" i="5"/>
  <c r="X638" i="5"/>
  <c r="X807" i="5"/>
  <c r="W675" i="5"/>
  <c r="X668" i="5"/>
  <c r="X670" i="5"/>
  <c r="X669" i="5"/>
  <c r="X671" i="5"/>
  <c r="BN671" i="5" s="1" a="1"/>
  <c r="BN671" i="5" s="1"/>
  <c r="X672" i="5"/>
  <c r="X634" i="5"/>
  <c r="W641" i="5"/>
  <c r="X635" i="5"/>
  <c r="X637" i="5"/>
  <c r="BN637" i="5" s="1" a="1"/>
  <c r="BN637" i="5" s="1"/>
  <c r="X636" i="5"/>
  <c r="Y586" i="5"/>
  <c r="BO586" i="5" s="1" a="1"/>
  <c r="BO586" i="5" s="1"/>
  <c r="X330" i="5"/>
  <c r="X685" i="5"/>
  <c r="BG284" i="5"/>
  <c r="BG288" i="5" s="1"/>
  <c r="R20" i="12" s="1"/>
  <c r="X823" i="5"/>
  <c r="W352" i="5"/>
  <c r="BF311" i="5" a="1"/>
  <c r="BF311" i="5" s="1"/>
  <c r="BF318" i="5" s="1"/>
  <c r="BF322" i="5" s="1"/>
  <c r="Q22" i="12" s="1"/>
  <c r="BF856" i="5" a="1"/>
  <c r="BF856" i="5" s="1"/>
  <c r="BF805" i="5" a="1"/>
  <c r="BF805" i="5" s="1"/>
  <c r="BF811" i="5" s="1"/>
  <c r="BF815" i="5" s="1"/>
  <c r="Q51" i="12" s="1"/>
  <c r="CG872" i="5" a="1"/>
  <c r="CG872" i="5" s="1"/>
  <c r="CG855" i="5" a="1"/>
  <c r="CG855" i="5" s="1"/>
  <c r="BJ316" i="5" a="1"/>
  <c r="BJ316" i="5" s="1"/>
  <c r="BJ333" i="5" a="1"/>
  <c r="BJ333" i="5" s="1"/>
  <c r="BJ350" i="5" a="1"/>
  <c r="BJ350" i="5" s="1"/>
  <c r="BJ282" i="5" a="1"/>
  <c r="BJ282" i="5" s="1"/>
  <c r="BJ299" i="5" a="1"/>
  <c r="BJ299" i="5" s="1"/>
  <c r="AN45" i="11"/>
  <c r="CF889" i="5" a="1"/>
  <c r="CF889" i="5" s="1"/>
  <c r="X349" i="5"/>
  <c r="X345" i="5"/>
  <c r="X347" i="5"/>
  <c r="X328" i="5"/>
  <c r="W335" i="5"/>
  <c r="X332" i="5"/>
  <c r="X329" i="5"/>
  <c r="X331" i="5"/>
  <c r="BN331" i="5" s="1" a="1"/>
  <c r="BN331" i="5" s="1"/>
  <c r="X348" i="5"/>
  <c r="BN348" i="5" s="1" a="1"/>
  <c r="BN348" i="5" s="1"/>
  <c r="X806" i="5"/>
  <c r="X804" i="5"/>
  <c r="X805" i="5"/>
  <c r="W811" i="5"/>
  <c r="X808" i="5"/>
  <c r="W828" i="5"/>
  <c r="X825" i="5"/>
  <c r="X821" i="5"/>
  <c r="X822" i="5"/>
  <c r="X824" i="5"/>
  <c r="X842" i="5"/>
  <c r="X841" i="5"/>
  <c r="X838" i="5"/>
  <c r="BN838" i="5" s="1" a="1"/>
  <c r="BN838" i="5" s="1"/>
  <c r="X840" i="5"/>
  <c r="X839" i="5"/>
  <c r="W845" i="5"/>
  <c r="X346" i="5"/>
  <c r="X689" i="5"/>
  <c r="X624" i="5"/>
  <c r="Y757" i="5"/>
  <c r="W692" i="5"/>
  <c r="X686" i="5"/>
  <c r="X688" i="5"/>
  <c r="BN688" i="5" s="1" a="1"/>
  <c r="BN688" i="5" s="1"/>
  <c r="X687" i="5"/>
  <c r="Y619" i="5"/>
  <c r="Y618" i="5"/>
  <c r="Y621" i="5"/>
  <c r="Y603" i="5"/>
  <c r="BO603" i="5" s="1" a="1"/>
  <c r="BO603" i="5" s="1"/>
  <c r="X590" i="5"/>
  <c r="Y583" i="5"/>
  <c r="X533" i="5"/>
  <c r="X450" i="5"/>
  <c r="BN450" i="5" s="1" a="1"/>
  <c r="BN450" i="5" s="1"/>
  <c r="X449" i="5"/>
  <c r="X434" i="5"/>
  <c r="Y415" i="5"/>
  <c r="Y365" i="5"/>
  <c r="BO365" i="5" s="1" a="1"/>
  <c r="BO365" i="5" s="1"/>
  <c r="AP28" i="5"/>
  <c r="CE28" i="5" a="1"/>
  <c r="CE28" i="5" s="1"/>
  <c r="X432" i="5"/>
  <c r="Y617" i="5"/>
  <c r="X772" i="5"/>
  <c r="X519" i="5"/>
  <c r="R162" i="5"/>
  <c r="Y721" i="5"/>
  <c r="BN804" i="5" a="1"/>
  <c r="BN804" i="5" s="1"/>
  <c r="Y247" i="5"/>
  <c r="X433" i="5"/>
  <c r="BN433" i="5" s="1" a="1"/>
  <c r="BN433" i="5" s="1"/>
  <c r="Y212" i="5"/>
  <c r="BO212" i="5" s="1" a="1"/>
  <c r="BO212" i="5" s="1"/>
  <c r="X430" i="5"/>
  <c r="Y755" i="5"/>
  <c r="W437" i="5"/>
  <c r="X466" i="5"/>
  <c r="Y416" i="5"/>
  <c r="BO416" i="5" s="1" a="1"/>
  <c r="BO416" i="5" s="1"/>
  <c r="BH329" i="5" a="1"/>
  <c r="BH329" i="5" s="1"/>
  <c r="BH295" i="5" a="1"/>
  <c r="BH295" i="5" s="1"/>
  <c r="BH277" i="5" a="1"/>
  <c r="BH277" i="5" s="1"/>
  <c r="BH724" i="5" a="1"/>
  <c r="BH724" i="5" s="1"/>
  <c r="BH741" i="5" a="1"/>
  <c r="BH741" i="5" s="1"/>
  <c r="BH707" i="5" a="1"/>
  <c r="BH707" i="5" s="1"/>
  <c r="BH346" i="5" a="1"/>
  <c r="BH346" i="5" s="1"/>
  <c r="BH294" i="5" a="1"/>
  <c r="BH294" i="5" s="1"/>
  <c r="BH278" i="5" a="1"/>
  <c r="BH278" i="5" s="1"/>
  <c r="AO46" i="11"/>
  <c r="BJ367" i="5" a="1"/>
  <c r="BJ367" i="5" s="1"/>
  <c r="BJ673" i="5" a="1"/>
  <c r="BJ673" i="5" s="1"/>
  <c r="BJ214" i="5" a="1"/>
  <c r="BJ214" i="5" s="1"/>
  <c r="BJ248" i="5" a="1"/>
  <c r="BJ248" i="5" s="1"/>
  <c r="BJ435" i="5" a="1"/>
  <c r="BJ435" i="5" s="1"/>
  <c r="BJ622" i="5" a="1"/>
  <c r="BJ622" i="5" s="1"/>
  <c r="BJ265" i="5" a="1"/>
  <c r="BJ265" i="5" s="1"/>
  <c r="BJ384" i="5" a="1"/>
  <c r="BJ384" i="5" s="1"/>
  <c r="BJ401" i="5" a="1"/>
  <c r="BJ401" i="5" s="1"/>
  <c r="BJ503" i="5" a="1"/>
  <c r="BJ503" i="5" s="1"/>
  <c r="BJ231" i="5" a="1"/>
  <c r="BJ231" i="5" s="1"/>
  <c r="BJ690" i="5" a="1"/>
  <c r="BJ690" i="5" s="1"/>
  <c r="BJ656" i="5" a="1"/>
  <c r="BJ656" i="5" s="1"/>
  <c r="BJ639" i="5" a="1"/>
  <c r="BJ639" i="5" s="1"/>
  <c r="BJ469" i="5" a="1"/>
  <c r="BJ469" i="5" s="1"/>
  <c r="BJ554" i="5" a="1"/>
  <c r="BJ554" i="5" s="1"/>
  <c r="BJ651" i="5" a="1"/>
  <c r="BJ651" i="5" s="1"/>
  <c r="BJ571" i="5" a="1"/>
  <c r="BJ571" i="5" s="1"/>
  <c r="BJ418" i="5" a="1"/>
  <c r="BJ418" i="5" s="1"/>
  <c r="BJ452" i="5" a="1"/>
  <c r="BJ452" i="5" s="1"/>
  <c r="BJ537" i="5" a="1"/>
  <c r="BJ537" i="5" s="1"/>
  <c r="BJ605" i="5" a="1"/>
  <c r="BJ605" i="5" s="1"/>
  <c r="BJ486" i="5" a="1"/>
  <c r="BJ486" i="5" s="1"/>
  <c r="BJ520" i="5" a="1"/>
  <c r="BJ520" i="5" s="1"/>
  <c r="BJ588" i="5" a="1"/>
  <c r="BJ588" i="5" s="1"/>
  <c r="BJ180" i="5" a="1"/>
  <c r="BJ180" i="5" s="1"/>
  <c r="BJ146" i="5" a="1"/>
  <c r="BJ146" i="5" s="1"/>
  <c r="BJ129" i="5" a="1"/>
  <c r="BJ129" i="5" s="1"/>
  <c r="BJ197" i="5" a="1"/>
  <c r="BJ197" i="5" s="1"/>
  <c r="BJ95" i="5" a="1"/>
  <c r="BJ95" i="5" s="1"/>
  <c r="BJ668" i="5" a="1"/>
  <c r="BJ668" i="5" s="1"/>
  <c r="BJ685" i="5" a="1"/>
  <c r="BJ685" i="5" s="1"/>
  <c r="BE709" i="5"/>
  <c r="BE713" i="5" s="1"/>
  <c r="P45" i="12" s="1"/>
  <c r="BF653" i="5" a="1"/>
  <c r="BF653" i="5" s="1"/>
  <c r="BF602" i="5" a="1"/>
  <c r="BF602" i="5" s="1"/>
  <c r="BF551" i="5" a="1"/>
  <c r="BF551" i="5" s="1"/>
  <c r="BF415" i="5" a="1"/>
  <c r="BF415" i="5" s="1"/>
  <c r="BF466" i="5" a="1"/>
  <c r="BF466" i="5" s="1"/>
  <c r="BF364" i="5" a="1"/>
  <c r="BF364" i="5" s="1"/>
  <c r="BF142" i="5" a="1"/>
  <c r="BF142" i="5" s="1"/>
  <c r="BF703" i="5" a="1"/>
  <c r="BF703" i="5" s="1"/>
  <c r="BF194" i="5" a="1"/>
  <c r="BF194" i="5" s="1"/>
  <c r="BF517" i="5" a="1"/>
  <c r="BF517" i="5" s="1"/>
  <c r="BF702" i="5" a="1"/>
  <c r="BF702" i="5" s="1"/>
  <c r="BF753" i="5" a="1"/>
  <c r="BF753" i="5" s="1"/>
  <c r="BF760" i="5" s="1"/>
  <c r="BF764" i="5" s="1"/>
  <c r="Q48" i="12" s="1"/>
  <c r="Y788" i="5"/>
  <c r="X774" i="5"/>
  <c r="W777" i="5"/>
  <c r="X770" i="5"/>
  <c r="X771" i="5"/>
  <c r="X773" i="5"/>
  <c r="Y754" i="5"/>
  <c r="Y740" i="5"/>
  <c r="Y739" i="5"/>
  <c r="Y722" i="5"/>
  <c r="Y720" i="5"/>
  <c r="Y723" i="5"/>
  <c r="X794" i="5"/>
  <c r="Y787" i="5"/>
  <c r="Y789" i="5"/>
  <c r="Y791" i="5"/>
  <c r="Y790" i="5"/>
  <c r="X760" i="5"/>
  <c r="Y753" i="5"/>
  <c r="Y756" i="5"/>
  <c r="X743" i="5"/>
  <c r="Y736" i="5"/>
  <c r="Y737" i="5"/>
  <c r="Y738" i="5"/>
  <c r="X726" i="5"/>
  <c r="Y719" i="5"/>
  <c r="BN704" i="5" a="1"/>
  <c r="BN704" i="5" s="1"/>
  <c r="Y704" i="5"/>
  <c r="X709" i="5"/>
  <c r="Y702" i="5"/>
  <c r="Y703" i="5"/>
  <c r="AF707" i="5"/>
  <c r="Y705" i="5"/>
  <c r="Y706" i="5"/>
  <c r="X653" i="5"/>
  <c r="X655" i="5"/>
  <c r="Y620" i="5"/>
  <c r="BO620" i="5" s="1" a="1"/>
  <c r="BO620" i="5" s="1"/>
  <c r="Y587" i="5"/>
  <c r="Y584" i="5"/>
  <c r="Y585" i="5"/>
  <c r="Y570" i="5"/>
  <c r="Y553" i="5"/>
  <c r="X536" i="5"/>
  <c r="W539" i="5"/>
  <c r="X532" i="5"/>
  <c r="X535" i="5"/>
  <c r="BN535" i="5" s="1" a="1"/>
  <c r="BN535" i="5" s="1"/>
  <c r="X534" i="5"/>
  <c r="X517" i="5"/>
  <c r="X516" i="5"/>
  <c r="X518" i="5"/>
  <c r="BN518" i="5" s="1" a="1"/>
  <c r="BN518" i="5" s="1"/>
  <c r="X515" i="5"/>
  <c r="W522" i="5"/>
  <c r="W658" i="5"/>
  <c r="X651" i="5"/>
  <c r="X654" i="5"/>
  <c r="BN654" i="5" s="1" a="1"/>
  <c r="BN654" i="5" s="1"/>
  <c r="X652" i="5"/>
  <c r="Y601" i="5"/>
  <c r="Y602" i="5"/>
  <c r="X607" i="5"/>
  <c r="Y600" i="5"/>
  <c r="Y604" i="5"/>
  <c r="Y567" i="5"/>
  <c r="Y568" i="5"/>
  <c r="X573" i="5"/>
  <c r="Y566" i="5"/>
  <c r="Y569" i="5"/>
  <c r="BO569" i="5" s="1" a="1"/>
  <c r="BO569" i="5" s="1"/>
  <c r="Y551" i="5"/>
  <c r="Y550" i="5"/>
  <c r="X556" i="5"/>
  <c r="Y549" i="5"/>
  <c r="Y552" i="5"/>
  <c r="BO552" i="5" s="1" a="1"/>
  <c r="BO552" i="5" s="1"/>
  <c r="X500" i="5"/>
  <c r="X499" i="5"/>
  <c r="W471" i="5"/>
  <c r="X464" i="5"/>
  <c r="X465" i="5"/>
  <c r="X468" i="5"/>
  <c r="X467" i="5"/>
  <c r="BN467" i="5" s="1" a="1"/>
  <c r="BN467" i="5" s="1"/>
  <c r="X431" i="5"/>
  <c r="Y417" i="5"/>
  <c r="Y414" i="5"/>
  <c r="Y398" i="5"/>
  <c r="X383" i="5"/>
  <c r="Y363" i="5"/>
  <c r="Y263" i="5"/>
  <c r="BO263" i="5" s="1" a="1"/>
  <c r="BO263" i="5" s="1"/>
  <c r="Y262" i="5"/>
  <c r="Y264" i="5"/>
  <c r="Y261" i="5"/>
  <c r="Y245" i="5"/>
  <c r="Y246" i="5"/>
  <c r="BO246" i="5" s="1" a="1"/>
  <c r="BO246" i="5" s="1"/>
  <c r="Y211" i="5"/>
  <c r="W505" i="5"/>
  <c r="X498" i="5"/>
  <c r="X501" i="5"/>
  <c r="BN501" i="5" s="1" a="1"/>
  <c r="BN501" i="5" s="1"/>
  <c r="X502" i="5"/>
  <c r="W488" i="5"/>
  <c r="X481" i="5"/>
  <c r="X482" i="5"/>
  <c r="X484" i="5"/>
  <c r="BN484" i="5" s="1" a="1"/>
  <c r="BN484" i="5" s="1"/>
  <c r="X485" i="5"/>
  <c r="X483" i="5"/>
  <c r="W454" i="5"/>
  <c r="X447" i="5"/>
  <c r="X448" i="5"/>
  <c r="X451" i="5"/>
  <c r="X420" i="5"/>
  <c r="Y413" i="5"/>
  <c r="Y397" i="5"/>
  <c r="X403" i="5"/>
  <c r="Y396" i="5"/>
  <c r="Y399" i="5"/>
  <c r="BO399" i="5" s="1" a="1"/>
  <c r="BO399" i="5" s="1"/>
  <c r="Y400" i="5"/>
  <c r="X382" i="5"/>
  <c r="BN382" i="5" s="1" a="1"/>
  <c r="BN382" i="5" s="1"/>
  <c r="W386" i="5"/>
  <c r="X379" i="5"/>
  <c r="X380" i="5"/>
  <c r="X381" i="5"/>
  <c r="X369" i="5"/>
  <c r="Y362" i="5"/>
  <c r="Y364" i="5"/>
  <c r="Y366" i="5"/>
  <c r="Y294" i="5"/>
  <c r="X284" i="5"/>
  <c r="Y277" i="5"/>
  <c r="Y280" i="5"/>
  <c r="Y281" i="5"/>
  <c r="Y279" i="5"/>
  <c r="Y278" i="5"/>
  <c r="X267" i="5"/>
  <c r="Y260" i="5"/>
  <c r="X250" i="5"/>
  <c r="Y243" i="5"/>
  <c r="Y244" i="5"/>
  <c r="Y226" i="5"/>
  <c r="X216" i="5"/>
  <c r="Y209" i="5"/>
  <c r="Y213" i="5"/>
  <c r="Y210" i="5"/>
  <c r="Y194" i="5"/>
  <c r="Y193" i="5"/>
  <c r="Y196" i="5"/>
  <c r="AG197" i="5"/>
  <c r="X199" i="5"/>
  <c r="Y192" i="5"/>
  <c r="Y195" i="5"/>
  <c r="BO195" i="5" s="1" a="1"/>
  <c r="BO195" i="5" s="1"/>
  <c r="R58" i="5"/>
  <c r="CO1429" i="9"/>
  <c r="CC1415" i="9"/>
  <c r="AL1415" i="9"/>
  <c r="CG1421" i="9"/>
  <c r="CB1416" i="9"/>
  <c r="CJ1424" i="9"/>
  <c r="CH1422" i="9"/>
  <c r="CC1417" i="9"/>
  <c r="CI1423" i="9"/>
  <c r="CD1418" i="9"/>
  <c r="CL1426" i="9"/>
  <c r="CK1425" i="9"/>
  <c r="CE1419" i="9"/>
  <c r="CF1420" i="9"/>
  <c r="CM1427" i="9"/>
  <c r="CN1428" i="9"/>
  <c r="CJ616" i="9"/>
  <c r="AS616" i="9"/>
  <c r="CI617" i="9"/>
  <c r="CN622" i="9"/>
  <c r="CP624" i="9"/>
  <c r="CL620" i="9"/>
  <c r="CT628" i="9"/>
  <c r="CK619" i="9"/>
  <c r="CR626" i="9"/>
  <c r="CM621" i="9"/>
  <c r="CO623" i="9"/>
  <c r="CJ618" i="9"/>
  <c r="CS627" i="9"/>
  <c r="CQ625" i="9"/>
  <c r="CJ569" i="9"/>
  <c r="AS569" i="9"/>
  <c r="CR579" i="9"/>
  <c r="CM574" i="9"/>
  <c r="CP577" i="9"/>
  <c r="CK572" i="9"/>
  <c r="CN575" i="9"/>
  <c r="CO576" i="9"/>
  <c r="CL573" i="9"/>
  <c r="CS580" i="9"/>
  <c r="CI570" i="9"/>
  <c r="CJ571" i="9"/>
  <c r="CT581" i="9"/>
  <c r="CQ578" i="9"/>
  <c r="CP1708" i="9"/>
  <c r="CS1711" i="9"/>
  <c r="CQ1709" i="9"/>
  <c r="CT1712" i="9"/>
  <c r="CR1710" i="9"/>
  <c r="CM1705" i="9"/>
  <c r="CK1703" i="9"/>
  <c r="CI1701" i="9"/>
  <c r="CO1707" i="9"/>
  <c r="CJ1702" i="9"/>
  <c r="CN1706" i="9"/>
  <c r="CL1704" i="9"/>
  <c r="CG1699" i="9"/>
  <c r="CH1700" i="9"/>
  <c r="CF1698" i="9"/>
  <c r="F1716" i="9"/>
  <c r="K1715" i="9"/>
  <c r="J1715" i="9"/>
  <c r="L1715" i="9"/>
  <c r="BB1714" i="9"/>
  <c r="CT1714" i="9" s="1"/>
  <c r="AT1714" i="9"/>
  <c r="CL1714" i="9" s="1"/>
  <c r="AL1714" i="9"/>
  <c r="CD1714" i="9" s="1"/>
  <c r="AD1714" i="9"/>
  <c r="BV1714" i="9" s="1"/>
  <c r="BV1739" i="9" s="1"/>
  <c r="R41" i="11" s="1"/>
  <c r="AZ1714" i="9"/>
  <c r="CR1714" i="9" s="1"/>
  <c r="AR1714" i="9"/>
  <c r="CJ1714" i="9" s="1"/>
  <c r="AJ1714" i="9"/>
  <c r="CB1714" i="9" s="1"/>
  <c r="AY1714" i="9"/>
  <c r="CQ1714" i="9" s="1"/>
  <c r="AQ1714" i="9"/>
  <c r="CI1714" i="9" s="1"/>
  <c r="AI1714" i="9"/>
  <c r="CA1714" i="9" s="1"/>
  <c r="AW1714" i="9"/>
  <c r="CO1714" i="9" s="1"/>
  <c r="AO1714" i="9"/>
  <c r="CG1714" i="9" s="1"/>
  <c r="AG1714" i="9"/>
  <c r="BY1714" i="9" s="1"/>
  <c r="AS1714" i="9"/>
  <c r="CK1714" i="9" s="1"/>
  <c r="AP1714" i="9"/>
  <c r="CH1714" i="9" s="1"/>
  <c r="AN1714" i="9"/>
  <c r="CF1714" i="9" s="1"/>
  <c r="AX1714" i="9"/>
  <c r="CP1714" i="9" s="1"/>
  <c r="AH1714" i="9"/>
  <c r="BZ1714" i="9" s="1"/>
  <c r="AV1714" i="9"/>
  <c r="CN1714" i="9" s="1"/>
  <c r="AF1714" i="9"/>
  <c r="BX1714" i="9" s="1"/>
  <c r="BA1714" i="9"/>
  <c r="CS1714" i="9" s="1"/>
  <c r="AK1714" i="9"/>
  <c r="CC1714" i="9" s="1"/>
  <c r="AE1714" i="9"/>
  <c r="BW1714" i="9" s="1"/>
  <c r="AM1714" i="9"/>
  <c r="CE1714" i="9" s="1"/>
  <c r="AU1714" i="9"/>
  <c r="CM1714" i="9" s="1"/>
  <c r="AP1697" i="9"/>
  <c r="CH1697" i="9" s="1"/>
  <c r="AQ1650" i="9"/>
  <c r="CI1650" i="9" s="1"/>
  <c r="L1666" i="9"/>
  <c r="K1666" i="9"/>
  <c r="J1666" i="9"/>
  <c r="F1667" i="9"/>
  <c r="CT1664" i="9"/>
  <c r="CP1660" i="9"/>
  <c r="CN1658" i="9"/>
  <c r="CS1663" i="9"/>
  <c r="CR1662" i="9"/>
  <c r="CO1659" i="9"/>
  <c r="CL1656" i="9"/>
  <c r="CJ1654" i="9"/>
  <c r="CI1653" i="9"/>
  <c r="CK1655" i="9"/>
  <c r="CM1657" i="9"/>
  <c r="CG1651" i="9"/>
  <c r="CH1652" i="9"/>
  <c r="CQ1661" i="9"/>
  <c r="AW1665" i="9"/>
  <c r="CO1665" i="9" s="1"/>
  <c r="AO1665" i="9"/>
  <c r="CG1665" i="9" s="1"/>
  <c r="AG1665" i="9"/>
  <c r="BY1665" i="9" s="1"/>
  <c r="AU1665" i="9"/>
  <c r="CM1665" i="9" s="1"/>
  <c r="AM1665" i="9"/>
  <c r="CE1665" i="9" s="1"/>
  <c r="AE1665" i="9"/>
  <c r="BW1665" i="9" s="1"/>
  <c r="BB1665" i="9"/>
  <c r="CT1665" i="9" s="1"/>
  <c r="BA1665" i="9"/>
  <c r="CS1665" i="9" s="1"/>
  <c r="AS1665" i="9"/>
  <c r="CK1665" i="9" s="1"/>
  <c r="AK1665" i="9"/>
  <c r="CC1665" i="9" s="1"/>
  <c r="AC1665" i="9"/>
  <c r="BU1665" i="9" s="1"/>
  <c r="AP1665" i="9"/>
  <c r="CH1665" i="9" s="1"/>
  <c r="AB1665" i="9"/>
  <c r="BT1665" i="9" s="1"/>
  <c r="BT1692" i="9" s="1"/>
  <c r="P40" i="11" s="1"/>
  <c r="BI515" i="5" s="1" a="1"/>
  <c r="BI515" i="5" s="1"/>
  <c r="AY1665" i="9"/>
  <c r="CQ1665" i="9" s="1"/>
  <c r="AL1665" i="9"/>
  <c r="CD1665" i="9" s="1"/>
  <c r="AX1665" i="9"/>
  <c r="CP1665" i="9" s="1"/>
  <c r="AJ1665" i="9"/>
  <c r="CB1665" i="9" s="1"/>
  <c r="AV1665" i="9"/>
  <c r="CN1665" i="9" s="1"/>
  <c r="AI1665" i="9"/>
  <c r="CA1665" i="9" s="1"/>
  <c r="AN1665" i="9"/>
  <c r="CF1665" i="9" s="1"/>
  <c r="AF1665" i="9"/>
  <c r="BX1665" i="9" s="1"/>
  <c r="AD1665" i="9"/>
  <c r="BV1665" i="9" s="1"/>
  <c r="AZ1665" i="9"/>
  <c r="CR1665" i="9" s="1"/>
  <c r="AR1665" i="9"/>
  <c r="CJ1665" i="9" s="1"/>
  <c r="AQ1665" i="9"/>
  <c r="CI1665" i="9" s="1"/>
  <c r="AH1665" i="9"/>
  <c r="BZ1665" i="9" s="1"/>
  <c r="AT1665" i="9"/>
  <c r="CL1665" i="9" s="1"/>
  <c r="AV1619" i="9"/>
  <c r="CN1619" i="9" s="1"/>
  <c r="AN1619" i="9"/>
  <c r="CF1619" i="9" s="1"/>
  <c r="AF1619" i="9"/>
  <c r="BX1619" i="9" s="1"/>
  <c r="AY1619" i="9"/>
  <c r="CQ1619" i="9" s="1"/>
  <c r="AQ1619" i="9"/>
  <c r="CI1619" i="9" s="1"/>
  <c r="AI1619" i="9"/>
  <c r="CA1619" i="9" s="1"/>
  <c r="BB1619" i="9"/>
  <c r="CT1619" i="9" s="1"/>
  <c r="AR1619" i="9"/>
  <c r="CJ1619" i="9" s="1"/>
  <c r="AG1619" i="9"/>
  <c r="BY1619" i="9" s="1"/>
  <c r="BA1619" i="9"/>
  <c r="CS1619" i="9" s="1"/>
  <c r="AP1619" i="9"/>
  <c r="CH1619" i="9" s="1"/>
  <c r="AE1619" i="9"/>
  <c r="BW1619" i="9" s="1"/>
  <c r="AZ1619" i="9"/>
  <c r="CR1619" i="9" s="1"/>
  <c r="AO1619" i="9"/>
  <c r="CG1619" i="9" s="1"/>
  <c r="AD1619" i="9"/>
  <c r="BV1619" i="9" s="1"/>
  <c r="AX1619" i="9"/>
  <c r="CP1619" i="9" s="1"/>
  <c r="AM1619" i="9"/>
  <c r="CE1619" i="9" s="1"/>
  <c r="AC1619" i="9"/>
  <c r="BU1619" i="9" s="1"/>
  <c r="BU1645" i="9" s="1"/>
  <c r="Q39" i="11" s="1"/>
  <c r="BJ532" i="5" s="1" a="1"/>
  <c r="BJ532" i="5" s="1"/>
  <c r="AU1619" i="9"/>
  <c r="CM1619" i="9" s="1"/>
  <c r="AK1619" i="9"/>
  <c r="CC1619" i="9" s="1"/>
  <c r="AL1619" i="9"/>
  <c r="CD1619" i="9" s="1"/>
  <c r="AH1619" i="9"/>
  <c r="BZ1619" i="9" s="1"/>
  <c r="AT1619" i="9"/>
  <c r="CL1619" i="9" s="1"/>
  <c r="AJ1619" i="9"/>
  <c r="CB1619" i="9" s="1"/>
  <c r="AW1619" i="9"/>
  <c r="CO1619" i="9" s="1"/>
  <c r="AS1619" i="9"/>
  <c r="CK1619" i="9" s="1"/>
  <c r="AP1603" i="9"/>
  <c r="CH1603" i="9" s="1"/>
  <c r="CT1618" i="9"/>
  <c r="CQ1615" i="9"/>
  <c r="CO1613" i="9"/>
  <c r="CP1614" i="9"/>
  <c r="CS1617" i="9"/>
  <c r="CM1611" i="9"/>
  <c r="CK1609" i="9"/>
  <c r="CI1607" i="9"/>
  <c r="CL1610" i="9"/>
  <c r="CN1612" i="9"/>
  <c r="CJ1608" i="9"/>
  <c r="CG1605" i="9"/>
  <c r="CH1606" i="9"/>
  <c r="CR1616" i="9"/>
  <c r="CF1604" i="9"/>
  <c r="L1620" i="9"/>
  <c r="K1620" i="9"/>
  <c r="F1621" i="9"/>
  <c r="J1620" i="9"/>
  <c r="L1573" i="9"/>
  <c r="K1573" i="9"/>
  <c r="J1573" i="9"/>
  <c r="F1574" i="9"/>
  <c r="CT1570" i="9"/>
  <c r="CR1568" i="9"/>
  <c r="CP1566" i="9"/>
  <c r="CN1564" i="9"/>
  <c r="CO1565" i="9"/>
  <c r="CK1561" i="9"/>
  <c r="CQ1567" i="9"/>
  <c r="CL1562" i="9"/>
  <c r="CI1559" i="9"/>
  <c r="CG1557" i="9"/>
  <c r="CS1569" i="9"/>
  <c r="CH1558" i="9"/>
  <c r="CJ1560" i="9"/>
  <c r="CM1563" i="9"/>
  <c r="AQ1556" i="9"/>
  <c r="CI1556" i="9" s="1"/>
  <c r="AU1572" i="9"/>
  <c r="CM1572" i="9" s="1"/>
  <c r="AM1572" i="9"/>
  <c r="CE1572" i="9" s="1"/>
  <c r="AE1572" i="9"/>
  <c r="BW1572" i="9" s="1"/>
  <c r="BB1572" i="9"/>
  <c r="CT1572" i="9" s="1"/>
  <c r="AT1572" i="9"/>
  <c r="CL1572" i="9" s="1"/>
  <c r="AL1572" i="9"/>
  <c r="CD1572" i="9" s="1"/>
  <c r="AD1572" i="9"/>
  <c r="BV1572" i="9" s="1"/>
  <c r="BA1572" i="9"/>
  <c r="CS1572" i="9" s="1"/>
  <c r="AS1572" i="9"/>
  <c r="CK1572" i="9" s="1"/>
  <c r="AK1572" i="9"/>
  <c r="CC1572" i="9" s="1"/>
  <c r="AC1572" i="9"/>
  <c r="BU1572" i="9" s="1"/>
  <c r="BU1598" i="9" s="1"/>
  <c r="Q38" i="11" s="1"/>
  <c r="AY1572" i="9"/>
  <c r="CQ1572" i="9" s="1"/>
  <c r="AQ1572" i="9"/>
  <c r="CI1572" i="9" s="1"/>
  <c r="AI1572" i="9"/>
  <c r="CA1572" i="9" s="1"/>
  <c r="AX1572" i="9"/>
  <c r="CP1572" i="9" s="1"/>
  <c r="AP1572" i="9"/>
  <c r="CH1572" i="9" s="1"/>
  <c r="AH1572" i="9"/>
  <c r="BZ1572" i="9" s="1"/>
  <c r="AR1572" i="9"/>
  <c r="CJ1572" i="9" s="1"/>
  <c r="AO1572" i="9"/>
  <c r="CG1572" i="9" s="1"/>
  <c r="AG1572" i="9"/>
  <c r="BY1572" i="9" s="1"/>
  <c r="AV1572" i="9"/>
  <c r="CN1572" i="9" s="1"/>
  <c r="AJ1572" i="9"/>
  <c r="CB1572" i="9" s="1"/>
  <c r="AF1572" i="9"/>
  <c r="BX1572" i="9" s="1"/>
  <c r="AW1572" i="9"/>
  <c r="CO1572" i="9" s="1"/>
  <c r="AN1572" i="9"/>
  <c r="CF1572" i="9" s="1"/>
  <c r="AZ1572" i="9"/>
  <c r="CR1572" i="9" s="1"/>
  <c r="AQ1509" i="9"/>
  <c r="CI1509" i="9" s="1"/>
  <c r="CT1523" i="9"/>
  <c r="CR1521" i="9"/>
  <c r="CP1519" i="9"/>
  <c r="CN1517" i="9"/>
  <c r="CQ1520" i="9"/>
  <c r="CO1518" i="9"/>
  <c r="CI1512" i="9"/>
  <c r="CM1516" i="9"/>
  <c r="CL1515" i="9"/>
  <c r="CK1514" i="9"/>
  <c r="CH1511" i="9"/>
  <c r="CS1522" i="9"/>
  <c r="CG1510" i="9"/>
  <c r="CJ1513" i="9"/>
  <c r="L1526" i="9"/>
  <c r="F1527" i="9"/>
  <c r="J1526" i="9"/>
  <c r="K1526" i="9"/>
  <c r="AX1525" i="9"/>
  <c r="CP1525" i="9" s="1"/>
  <c r="AP1525" i="9"/>
  <c r="CH1525" i="9" s="1"/>
  <c r="AH1525" i="9"/>
  <c r="AV1525" i="9"/>
  <c r="CN1525" i="9" s="1"/>
  <c r="AN1525" i="9"/>
  <c r="AF1525" i="9"/>
  <c r="AU1525" i="9"/>
  <c r="CM1525" i="9" s="1"/>
  <c r="AM1525" i="9"/>
  <c r="AE1525" i="9"/>
  <c r="BB1525" i="9"/>
  <c r="CT1525" i="9" s="1"/>
  <c r="AT1525" i="9"/>
  <c r="CL1525" i="9" s="1"/>
  <c r="AL1525" i="9"/>
  <c r="AD1525" i="9"/>
  <c r="AY1525" i="9"/>
  <c r="CQ1525" i="9" s="1"/>
  <c r="AQ1525" i="9"/>
  <c r="CI1525" i="9" s="1"/>
  <c r="AI1525" i="9"/>
  <c r="AZ1525" i="9"/>
  <c r="CR1525" i="9" s="1"/>
  <c r="AC1525" i="9"/>
  <c r="AW1525" i="9"/>
  <c r="CO1525" i="9" s="1"/>
  <c r="AO1525" i="9"/>
  <c r="AJ1525" i="9"/>
  <c r="AG1525" i="9"/>
  <c r="AS1525" i="9"/>
  <c r="CK1525" i="9" s="1"/>
  <c r="BA1525" i="9"/>
  <c r="CS1525" i="9" s="1"/>
  <c r="AR1525" i="9"/>
  <c r="CJ1525" i="9" s="1"/>
  <c r="AK1525" i="9"/>
  <c r="CS1476" i="9"/>
  <c r="CT1477" i="9"/>
  <c r="CP1473" i="9"/>
  <c r="CN1471" i="9"/>
  <c r="CO1472" i="9"/>
  <c r="CQ1474" i="9"/>
  <c r="CM1470" i="9"/>
  <c r="CK1468" i="9"/>
  <c r="CF1463" i="9"/>
  <c r="CH1465" i="9"/>
  <c r="CL1469" i="9"/>
  <c r="CJ1467" i="9"/>
  <c r="CI1466" i="9"/>
  <c r="CR1475" i="9"/>
  <c r="CG1464" i="9"/>
  <c r="F1480" i="9"/>
  <c r="L1479" i="9"/>
  <c r="K1479" i="9"/>
  <c r="J1479" i="9"/>
  <c r="AW1478" i="9"/>
  <c r="CO1478" i="9" s="1"/>
  <c r="AO1478" i="9"/>
  <c r="AG1478" i="9"/>
  <c r="AV1478" i="9"/>
  <c r="CN1478" i="9" s="1"/>
  <c r="AN1478" i="9"/>
  <c r="AF1478" i="9"/>
  <c r="BB1478" i="9"/>
  <c r="CT1478" i="9" s="1"/>
  <c r="AT1478" i="9"/>
  <c r="CL1478" i="9" s="1"/>
  <c r="AL1478" i="9"/>
  <c r="AD1478" i="9"/>
  <c r="BA1478" i="9"/>
  <c r="CS1478" i="9" s="1"/>
  <c r="AS1478" i="9"/>
  <c r="CK1478" i="9" s="1"/>
  <c r="AK1478" i="9"/>
  <c r="AC1478" i="9"/>
  <c r="AU1478" i="9"/>
  <c r="CM1478" i="9" s="1"/>
  <c r="AE1478" i="9"/>
  <c r="AQ1478" i="9"/>
  <c r="CI1478" i="9" s="1"/>
  <c r="AP1478" i="9"/>
  <c r="CH1478" i="9" s="1"/>
  <c r="AY1478" i="9"/>
  <c r="CQ1478" i="9" s="1"/>
  <c r="AI1478" i="9"/>
  <c r="AH1478" i="9"/>
  <c r="AZ1478" i="9"/>
  <c r="CR1478" i="9" s="1"/>
  <c r="AR1478" i="9"/>
  <c r="CJ1478" i="9" s="1"/>
  <c r="AJ1478" i="9"/>
  <c r="AX1478" i="9"/>
  <c r="CP1478" i="9" s="1"/>
  <c r="AM1478" i="9"/>
  <c r="AP1462" i="9"/>
  <c r="CH1462" i="9" s="1"/>
  <c r="F1432" i="9"/>
  <c r="J1431" i="9"/>
  <c r="K1431" i="9"/>
  <c r="L1431" i="9"/>
  <c r="BA1430" i="9"/>
  <c r="AS1430" i="9"/>
  <c r="CK1430" i="9" s="1"/>
  <c r="AK1430" i="9"/>
  <c r="AC1430" i="9"/>
  <c r="AX1430" i="9"/>
  <c r="CP1430" i="9" s="1"/>
  <c r="AP1430" i="9"/>
  <c r="CH1430" i="9" s="1"/>
  <c r="AH1430" i="9"/>
  <c r="AW1430" i="9"/>
  <c r="CO1430" i="9" s="1"/>
  <c r="AO1430" i="9"/>
  <c r="CG1430" i="9" s="1"/>
  <c r="AG1430" i="9"/>
  <c r="AU1430" i="9"/>
  <c r="CM1430" i="9" s="1"/>
  <c r="AI1430" i="9"/>
  <c r="AQ1430" i="9"/>
  <c r="CI1430" i="9" s="1"/>
  <c r="AD1430" i="9"/>
  <c r="BB1430" i="9"/>
  <c r="AN1430" i="9"/>
  <c r="AB1430" i="9"/>
  <c r="AZ1430" i="9"/>
  <c r="AM1430" i="9"/>
  <c r="AF1430" i="9"/>
  <c r="AY1430" i="9"/>
  <c r="AT1430" i="9"/>
  <c r="CL1430" i="9" s="1"/>
  <c r="AR1430" i="9"/>
  <c r="CJ1430" i="9" s="1"/>
  <c r="AV1430" i="9"/>
  <c r="CN1430" i="9" s="1"/>
  <c r="AJ1430" i="9"/>
  <c r="AE1430" i="9"/>
  <c r="AL1430" i="9"/>
  <c r="Q1291" i="1"/>
  <c r="P1294" i="1"/>
  <c r="P1257" i="1"/>
  <c r="O1260" i="1"/>
  <c r="P1223" i="1"/>
  <c r="O1226" i="1"/>
  <c r="Q1189" i="1"/>
  <c r="P1192" i="1"/>
  <c r="Q1155" i="1"/>
  <c r="P1158" i="1"/>
  <c r="L632" i="9"/>
  <c r="J632" i="9"/>
  <c r="F633" i="9"/>
  <c r="K632" i="9"/>
  <c r="AW631" i="9"/>
  <c r="CO631" i="9" s="1"/>
  <c r="AO631" i="9"/>
  <c r="CG631" i="9" s="1"/>
  <c r="AG631" i="9"/>
  <c r="BY631" i="9" s="1"/>
  <c r="AV631" i="9"/>
  <c r="CN631" i="9" s="1"/>
  <c r="AN631" i="9"/>
  <c r="CF631" i="9" s="1"/>
  <c r="AF631" i="9"/>
  <c r="BX631" i="9" s="1"/>
  <c r="BA631" i="9"/>
  <c r="CS631" i="9" s="1"/>
  <c r="AS631" i="9"/>
  <c r="CK631" i="9" s="1"/>
  <c r="AK631" i="9"/>
  <c r="CC631" i="9" s="1"/>
  <c r="AC631" i="9"/>
  <c r="BU631" i="9" s="1"/>
  <c r="AR631" i="9"/>
  <c r="CJ631" i="9" s="1"/>
  <c r="AE631" i="9"/>
  <c r="BW631" i="9" s="1"/>
  <c r="BB631" i="9"/>
  <c r="CT631" i="9" s="1"/>
  <c r="AP631" i="9"/>
  <c r="CH631" i="9" s="1"/>
  <c r="AB631" i="9"/>
  <c r="BT631" i="9" s="1"/>
  <c r="BT658" i="9" s="1"/>
  <c r="P18" i="11" s="1"/>
  <c r="BI312" i="5" s="1" a="1"/>
  <c r="BI312" i="5" s="1"/>
  <c r="AZ631" i="9"/>
  <c r="CR631" i="9" s="1"/>
  <c r="AM631" i="9"/>
  <c r="CE631" i="9" s="1"/>
  <c r="AX631" i="9"/>
  <c r="CP631" i="9" s="1"/>
  <c r="AJ631" i="9"/>
  <c r="CB631" i="9" s="1"/>
  <c r="AL631" i="9"/>
  <c r="CD631" i="9" s="1"/>
  <c r="AH631" i="9"/>
  <c r="BZ631" i="9" s="1"/>
  <c r="AD631" i="9"/>
  <c r="BV631" i="9" s="1"/>
  <c r="AY631" i="9"/>
  <c r="CQ631" i="9" s="1"/>
  <c r="AT631" i="9"/>
  <c r="CL631" i="9" s="1"/>
  <c r="AI631" i="9"/>
  <c r="CA631" i="9" s="1"/>
  <c r="AU631" i="9"/>
  <c r="CM631" i="9" s="1"/>
  <c r="AQ631" i="9"/>
  <c r="CI631" i="9" s="1"/>
  <c r="J585" i="9"/>
  <c r="F586" i="9"/>
  <c r="K585" i="9"/>
  <c r="L585" i="9"/>
  <c r="AY584" i="9"/>
  <c r="CQ584" i="9" s="1"/>
  <c r="AQ584" i="9"/>
  <c r="CI584" i="9" s="1"/>
  <c r="AI584" i="9"/>
  <c r="CA584" i="9" s="1"/>
  <c r="AW584" i="9"/>
  <c r="CO584" i="9" s="1"/>
  <c r="AO584" i="9"/>
  <c r="CG584" i="9" s="1"/>
  <c r="AG584" i="9"/>
  <c r="BY584" i="9" s="1"/>
  <c r="AV584" i="9"/>
  <c r="CN584" i="9" s="1"/>
  <c r="AN584" i="9"/>
  <c r="CF584" i="9" s="1"/>
  <c r="AF584" i="9"/>
  <c r="BX584" i="9" s="1"/>
  <c r="BA584" i="9"/>
  <c r="CS584" i="9" s="1"/>
  <c r="AS584" i="9"/>
  <c r="CK584" i="9" s="1"/>
  <c r="AK584" i="9"/>
  <c r="CC584" i="9" s="1"/>
  <c r="AC584" i="9"/>
  <c r="BU584" i="9" s="1"/>
  <c r="AX584" i="9"/>
  <c r="CP584" i="9" s="1"/>
  <c r="AH584" i="9"/>
  <c r="BZ584" i="9" s="1"/>
  <c r="AT584" i="9"/>
  <c r="CL584" i="9" s="1"/>
  <c r="AD584" i="9"/>
  <c r="BV584" i="9" s="1"/>
  <c r="AR584" i="9"/>
  <c r="CJ584" i="9" s="1"/>
  <c r="AB584" i="9"/>
  <c r="BT584" i="9" s="1"/>
  <c r="BT611" i="9" s="1"/>
  <c r="P17" i="11" s="1"/>
  <c r="BB584" i="9"/>
  <c r="CT584" i="9" s="1"/>
  <c r="AL584" i="9"/>
  <c r="CD584" i="9" s="1"/>
  <c r="AU584" i="9"/>
  <c r="CM584" i="9" s="1"/>
  <c r="AM584" i="9"/>
  <c r="CE584" i="9" s="1"/>
  <c r="AJ584" i="9"/>
  <c r="CB584" i="9" s="1"/>
  <c r="AZ584" i="9"/>
  <c r="CR584" i="9" s="1"/>
  <c r="AP584" i="9"/>
  <c r="CH584" i="9" s="1"/>
  <c r="AE584" i="9"/>
  <c r="BW584" i="9" s="1"/>
  <c r="L538" i="9"/>
  <c r="K538" i="9"/>
  <c r="F539" i="9"/>
  <c r="J538" i="9"/>
  <c r="AU522" i="9"/>
  <c r="CT532" i="9"/>
  <c r="CO527" i="9"/>
  <c r="CS531" i="9"/>
  <c r="CR530" i="9"/>
  <c r="CP528" i="9"/>
  <c r="CK523" i="9"/>
  <c r="CL524" i="9"/>
  <c r="CQ529" i="9"/>
  <c r="CM525" i="9"/>
  <c r="CN526" i="9"/>
  <c r="AV537" i="9"/>
  <c r="CN537" i="9" s="1"/>
  <c r="AN537" i="9"/>
  <c r="CF537" i="9" s="1"/>
  <c r="AF537" i="9"/>
  <c r="BX537" i="9" s="1"/>
  <c r="AU537" i="9"/>
  <c r="CM537" i="9" s="1"/>
  <c r="AM537" i="9"/>
  <c r="CE537" i="9" s="1"/>
  <c r="AE537" i="9"/>
  <c r="BW537" i="9" s="1"/>
  <c r="BB537" i="9"/>
  <c r="CT537" i="9" s="1"/>
  <c r="AT537" i="9"/>
  <c r="CL537" i="9" s="1"/>
  <c r="AL537" i="9"/>
  <c r="CD537" i="9" s="1"/>
  <c r="AD537" i="9"/>
  <c r="BV537" i="9" s="1"/>
  <c r="AY537" i="9"/>
  <c r="CQ537" i="9" s="1"/>
  <c r="AQ537" i="9"/>
  <c r="CI537" i="9" s="1"/>
  <c r="AI537" i="9"/>
  <c r="CA537" i="9" s="1"/>
  <c r="AS537" i="9"/>
  <c r="CK537" i="9" s="1"/>
  <c r="AC537" i="9"/>
  <c r="BU537" i="9" s="1"/>
  <c r="AR537" i="9"/>
  <c r="CJ537" i="9" s="1"/>
  <c r="AB537" i="9"/>
  <c r="BT537" i="9" s="1"/>
  <c r="BT564" i="9" s="1"/>
  <c r="P16" i="11" s="1"/>
  <c r="AP537" i="9"/>
  <c r="CH537" i="9" s="1"/>
  <c r="AZ537" i="9"/>
  <c r="CR537" i="9" s="1"/>
  <c r="AJ537" i="9"/>
  <c r="CB537" i="9" s="1"/>
  <c r="BA537" i="9"/>
  <c r="CS537" i="9" s="1"/>
  <c r="AX537" i="9"/>
  <c r="CP537" i="9" s="1"/>
  <c r="AW537" i="9"/>
  <c r="CO537" i="9" s="1"/>
  <c r="AK537" i="9"/>
  <c r="CC537" i="9" s="1"/>
  <c r="AO537" i="9"/>
  <c r="CG537" i="9" s="1"/>
  <c r="AH537" i="9"/>
  <c r="BZ537" i="9" s="1"/>
  <c r="AG537" i="9"/>
  <c r="BY537" i="9" s="1"/>
  <c r="CR484" i="9"/>
  <c r="CS485" i="9"/>
  <c r="CT486" i="9"/>
  <c r="CP482" i="9"/>
  <c r="CN480" i="9"/>
  <c r="CQ483" i="9"/>
  <c r="CO481" i="9"/>
  <c r="CJ476" i="9"/>
  <c r="CK477" i="9"/>
  <c r="CL478" i="9"/>
  <c r="CM479" i="9"/>
  <c r="AT475" i="9"/>
  <c r="F493" i="9"/>
  <c r="L492" i="9"/>
  <c r="K492" i="9"/>
  <c r="J492" i="9"/>
  <c r="BA491" i="9"/>
  <c r="CS491" i="9" s="1"/>
  <c r="AS491" i="9"/>
  <c r="CK491" i="9" s="1"/>
  <c r="AK491" i="9"/>
  <c r="CC491" i="9" s="1"/>
  <c r="AC491" i="9"/>
  <c r="BU491" i="9" s="1"/>
  <c r="BU517" i="9" s="1"/>
  <c r="Q15" i="11" s="1"/>
  <c r="AZ491" i="9"/>
  <c r="CR491" i="9" s="1"/>
  <c r="AR491" i="9"/>
  <c r="CJ491" i="9" s="1"/>
  <c r="AJ491" i="9"/>
  <c r="CB491" i="9" s="1"/>
  <c r="AW491" i="9"/>
  <c r="CO491" i="9" s="1"/>
  <c r="AO491" i="9"/>
  <c r="CG491" i="9" s="1"/>
  <c r="AG491" i="9"/>
  <c r="BY491" i="9" s="1"/>
  <c r="AQ491" i="9"/>
  <c r="CI491" i="9" s="1"/>
  <c r="AE491" i="9"/>
  <c r="BW491" i="9" s="1"/>
  <c r="AP491" i="9"/>
  <c r="CH491" i="9" s="1"/>
  <c r="AD491" i="9"/>
  <c r="BV491" i="9" s="1"/>
  <c r="AX491" i="9"/>
  <c r="CP491" i="9" s="1"/>
  <c r="AL491" i="9"/>
  <c r="CD491" i="9" s="1"/>
  <c r="AU491" i="9"/>
  <c r="CM491" i="9" s="1"/>
  <c r="AM491" i="9"/>
  <c r="CE491" i="9" s="1"/>
  <c r="AI491" i="9"/>
  <c r="CA491" i="9" s="1"/>
  <c r="BB491" i="9"/>
  <c r="CT491" i="9" s="1"/>
  <c r="AH491" i="9"/>
  <c r="BZ491" i="9" s="1"/>
  <c r="AV491" i="9"/>
  <c r="CN491" i="9" s="1"/>
  <c r="AF491" i="9"/>
  <c r="BX491" i="9" s="1"/>
  <c r="AY491" i="9"/>
  <c r="CQ491" i="9" s="1"/>
  <c r="AT491" i="9"/>
  <c r="CL491" i="9" s="1"/>
  <c r="AN491" i="9"/>
  <c r="CF491" i="9" s="1"/>
  <c r="J446" i="9"/>
  <c r="K446" i="9"/>
  <c r="L446" i="9"/>
  <c r="F447" i="9"/>
  <c r="AY445" i="9"/>
  <c r="CQ445" i="9" s="1"/>
  <c r="AQ445" i="9"/>
  <c r="CI445" i="9" s="1"/>
  <c r="AI445" i="9"/>
  <c r="CA445" i="9" s="1"/>
  <c r="AU445" i="9"/>
  <c r="CM445" i="9" s="1"/>
  <c r="AM445" i="9"/>
  <c r="CE445" i="9" s="1"/>
  <c r="AE445" i="9"/>
  <c r="BW445" i="9" s="1"/>
  <c r="AZ445" i="9"/>
  <c r="CR445" i="9" s="1"/>
  <c r="AO445" i="9"/>
  <c r="CG445" i="9" s="1"/>
  <c r="AD445" i="9"/>
  <c r="BV445" i="9" s="1"/>
  <c r="BV470" i="9" s="1"/>
  <c r="R14" i="11" s="1"/>
  <c r="BK243" i="5" s="1" a="1"/>
  <c r="BK243" i="5" s="1"/>
  <c r="AX445" i="9"/>
  <c r="CP445" i="9" s="1"/>
  <c r="AN445" i="9"/>
  <c r="CF445" i="9" s="1"/>
  <c r="AT445" i="9"/>
  <c r="CL445" i="9" s="1"/>
  <c r="AJ445" i="9"/>
  <c r="CB445" i="9" s="1"/>
  <c r="AP445" i="9"/>
  <c r="CH445" i="9" s="1"/>
  <c r="BB445" i="9"/>
  <c r="CT445" i="9" s="1"/>
  <c r="AK445" i="9"/>
  <c r="CC445" i="9" s="1"/>
  <c r="BA445" i="9"/>
  <c r="CS445" i="9" s="1"/>
  <c r="AH445" i="9"/>
  <c r="BZ445" i="9" s="1"/>
  <c r="AW445" i="9"/>
  <c r="CO445" i="9" s="1"/>
  <c r="AG445" i="9"/>
  <c r="BY445" i="9" s="1"/>
  <c r="AS445" i="9"/>
  <c r="CK445" i="9" s="1"/>
  <c r="AV445" i="9"/>
  <c r="CN445" i="9" s="1"/>
  <c r="AL445" i="9"/>
  <c r="CD445" i="9" s="1"/>
  <c r="AF445" i="9"/>
  <c r="BX445" i="9" s="1"/>
  <c r="AR445" i="9"/>
  <c r="CJ445" i="9" s="1"/>
  <c r="AU428" i="9"/>
  <c r="CT438" i="9"/>
  <c r="CR436" i="9"/>
  <c r="CP434" i="9"/>
  <c r="CN432" i="9"/>
  <c r="CL430" i="9"/>
  <c r="CS437" i="9"/>
  <c r="CO433" i="9"/>
  <c r="CQ435" i="9"/>
  <c r="CM431" i="9"/>
  <c r="CK429" i="9"/>
  <c r="CL381" i="9"/>
  <c r="AU381" i="9"/>
  <c r="CK382" i="9"/>
  <c r="CL383" i="9"/>
  <c r="CM384" i="9"/>
  <c r="CN385" i="9"/>
  <c r="CO386" i="9"/>
  <c r="CP387" i="9"/>
  <c r="CQ388" i="9"/>
  <c r="CR389" i="9"/>
  <c r="CS390" i="9"/>
  <c r="CT391" i="9"/>
  <c r="K397" i="9"/>
  <c r="J397" i="9"/>
  <c r="F398" i="9"/>
  <c r="L397" i="9"/>
  <c r="BB396" i="9"/>
  <c r="CT396" i="9" s="1"/>
  <c r="AT396" i="9"/>
  <c r="CL396" i="9" s="1"/>
  <c r="AL396" i="9"/>
  <c r="CD396" i="9" s="1"/>
  <c r="AD396" i="9"/>
  <c r="BV396" i="9" s="1"/>
  <c r="BA396" i="9"/>
  <c r="CS396" i="9" s="1"/>
  <c r="AS396" i="9"/>
  <c r="CK396" i="9" s="1"/>
  <c r="AK396" i="9"/>
  <c r="CC396" i="9" s="1"/>
  <c r="AC396" i="9"/>
  <c r="BU396" i="9" s="1"/>
  <c r="AY396" i="9"/>
  <c r="CQ396" i="9" s="1"/>
  <c r="AQ396" i="9"/>
  <c r="CI396" i="9" s="1"/>
  <c r="AI396" i="9"/>
  <c r="CA396" i="9" s="1"/>
  <c r="AW396" i="9"/>
  <c r="CO396" i="9" s="1"/>
  <c r="AO396" i="9"/>
  <c r="CG396" i="9" s="1"/>
  <c r="AG396" i="9"/>
  <c r="BY396" i="9" s="1"/>
  <c r="AZ396" i="9"/>
  <c r="CR396" i="9" s="1"/>
  <c r="AJ396" i="9"/>
  <c r="CB396" i="9" s="1"/>
  <c r="AX396" i="9"/>
  <c r="CP396" i="9" s="1"/>
  <c r="AH396" i="9"/>
  <c r="BZ396" i="9" s="1"/>
  <c r="AV396" i="9"/>
  <c r="CN396" i="9" s="1"/>
  <c r="AF396" i="9"/>
  <c r="BX396" i="9" s="1"/>
  <c r="AU396" i="9"/>
  <c r="CM396" i="9" s="1"/>
  <c r="AE396" i="9"/>
  <c r="BW396" i="9" s="1"/>
  <c r="AB396" i="9"/>
  <c r="BT396" i="9" s="1"/>
  <c r="BT423" i="9" s="1"/>
  <c r="P13" i="11" s="1"/>
  <c r="BI260" i="5" s="1" a="1"/>
  <c r="BI260" i="5" s="1"/>
  <c r="AR396" i="9"/>
  <c r="CJ396" i="9" s="1"/>
  <c r="AP396" i="9"/>
  <c r="CH396" i="9" s="1"/>
  <c r="AN396" i="9"/>
  <c r="CF396" i="9" s="1"/>
  <c r="AM396" i="9"/>
  <c r="CE396" i="9" s="1"/>
  <c r="Q475" i="1"/>
  <c r="P478" i="1"/>
  <c r="Q441" i="1"/>
  <c r="P444" i="1"/>
  <c r="P407" i="1"/>
  <c r="O410" i="1"/>
  <c r="P373" i="1"/>
  <c r="O376" i="1"/>
  <c r="P339" i="1"/>
  <c r="O342" i="1"/>
  <c r="Q305" i="1"/>
  <c r="P308" i="1"/>
  <c r="BA1382" i="9"/>
  <c r="AS1382" i="9"/>
  <c r="AK1382" i="9"/>
  <c r="AC1382" i="9"/>
  <c r="AZ1382" i="9"/>
  <c r="AR1382" i="9"/>
  <c r="AJ1382" i="9"/>
  <c r="AB1382" i="9"/>
  <c r="AY1382" i="9"/>
  <c r="AQ1382" i="9"/>
  <c r="AX1382" i="9"/>
  <c r="AP1382" i="9"/>
  <c r="AH1382" i="9"/>
  <c r="AW1382" i="9"/>
  <c r="AO1382" i="9"/>
  <c r="AG1382" i="9"/>
  <c r="AV1382" i="9"/>
  <c r="AN1382" i="9"/>
  <c r="AF1382" i="9"/>
  <c r="BB1382" i="9"/>
  <c r="AT1382" i="9"/>
  <c r="AL1382" i="9"/>
  <c r="AD1382" i="9"/>
  <c r="AA1382" i="9"/>
  <c r="AU1382" i="9"/>
  <c r="AM1382" i="9"/>
  <c r="AE1382" i="9"/>
  <c r="AI1382" i="9"/>
  <c r="L1383" i="9"/>
  <c r="J1383" i="9"/>
  <c r="F1384" i="9"/>
  <c r="K1383" i="9"/>
  <c r="AN1368" i="9"/>
  <c r="CF1368" i="9" s="1"/>
  <c r="BB1193" i="9"/>
  <c r="AT1193" i="9"/>
  <c r="CL1193" i="9" s="1"/>
  <c r="AL1193" i="9"/>
  <c r="CD1193" i="9" s="1"/>
  <c r="AD1193" i="9"/>
  <c r="BV1193" i="9" s="1"/>
  <c r="BA1193" i="9"/>
  <c r="AS1193" i="9"/>
  <c r="CK1193" i="9" s="1"/>
  <c r="AK1193" i="9"/>
  <c r="CC1193" i="9" s="1"/>
  <c r="AC1193" i="9"/>
  <c r="BU1193" i="9" s="1"/>
  <c r="AZ1193" i="9"/>
  <c r="AR1193" i="9"/>
  <c r="CJ1193" i="9" s="1"/>
  <c r="AJ1193" i="9"/>
  <c r="CB1193" i="9" s="1"/>
  <c r="AB1193" i="9"/>
  <c r="BT1193" i="9" s="1"/>
  <c r="AY1193" i="9"/>
  <c r="AQ1193" i="9"/>
  <c r="CI1193" i="9" s="1"/>
  <c r="AI1193" i="9"/>
  <c r="CA1193" i="9" s="1"/>
  <c r="AA1193" i="9"/>
  <c r="BS1193" i="9" s="1"/>
  <c r="AW1193" i="9"/>
  <c r="AO1193" i="9"/>
  <c r="CG1193" i="9" s="1"/>
  <c r="AG1193" i="9"/>
  <c r="BY1193" i="9" s="1"/>
  <c r="AN1193" i="9"/>
  <c r="CF1193" i="9" s="1"/>
  <c r="AM1193" i="9"/>
  <c r="CE1193" i="9" s="1"/>
  <c r="AH1193" i="9"/>
  <c r="BZ1193" i="9" s="1"/>
  <c r="AF1193" i="9"/>
  <c r="BX1193" i="9" s="1"/>
  <c r="AX1193" i="9"/>
  <c r="AE1193" i="9"/>
  <c r="BW1193" i="9" s="1"/>
  <c r="AV1193" i="9"/>
  <c r="CN1193" i="9" s="1"/>
  <c r="Z1193" i="9"/>
  <c r="BR1193" i="9" s="1"/>
  <c r="BR1222" i="9" s="1"/>
  <c r="N30" i="11" s="1"/>
  <c r="AP1193" i="9"/>
  <c r="CH1193" i="9" s="1"/>
  <c r="AU1193" i="9"/>
  <c r="CM1193" i="9" s="1"/>
  <c r="AL1180" i="9"/>
  <c r="CD1180" i="9" s="1"/>
  <c r="CM1192" i="9"/>
  <c r="CL1191" i="9"/>
  <c r="CJ1189" i="9"/>
  <c r="CF1185" i="9"/>
  <c r="CI1188" i="9"/>
  <c r="CG1186" i="9"/>
  <c r="CE1184" i="9"/>
  <c r="CB1181" i="9"/>
  <c r="CC1182" i="9"/>
  <c r="CK1190" i="9"/>
  <c r="CH1187" i="9"/>
  <c r="CD1183" i="9"/>
  <c r="L1194" i="9"/>
  <c r="F1195" i="9"/>
  <c r="J1194" i="9"/>
  <c r="K1194" i="9"/>
  <c r="O883" i="1"/>
  <c r="N886" i="1"/>
  <c r="AV1006" i="9"/>
  <c r="CN1006" i="9" s="1"/>
  <c r="AN1006" i="9"/>
  <c r="CF1006" i="9" s="1"/>
  <c r="AF1006" i="9"/>
  <c r="BX1006" i="9" s="1"/>
  <c r="BB1006" i="9"/>
  <c r="AT1006" i="9"/>
  <c r="CL1006" i="9" s="1"/>
  <c r="AL1006" i="9"/>
  <c r="CD1006" i="9" s="1"/>
  <c r="AD1006" i="9"/>
  <c r="BV1006" i="9" s="1"/>
  <c r="BA1006" i="9"/>
  <c r="AS1006" i="9"/>
  <c r="CK1006" i="9" s="1"/>
  <c r="AK1006" i="9"/>
  <c r="CC1006" i="9" s="1"/>
  <c r="AC1006" i="9"/>
  <c r="BU1006" i="9" s="1"/>
  <c r="AZ1006" i="9"/>
  <c r="CR1006" i="9" s="1"/>
  <c r="AR1006" i="9"/>
  <c r="CJ1006" i="9" s="1"/>
  <c r="AJ1006" i="9"/>
  <c r="CB1006" i="9" s="1"/>
  <c r="AB1006" i="9"/>
  <c r="BT1006" i="9" s="1"/>
  <c r="AX1006" i="9"/>
  <c r="CP1006" i="9" s="1"/>
  <c r="AP1006" i="9"/>
  <c r="CH1006" i="9" s="1"/>
  <c r="AH1006" i="9"/>
  <c r="BZ1006" i="9" s="1"/>
  <c r="AU1006" i="9"/>
  <c r="CM1006" i="9" s="1"/>
  <c r="AQ1006" i="9"/>
  <c r="CI1006" i="9" s="1"/>
  <c r="AO1006" i="9"/>
  <c r="CG1006" i="9" s="1"/>
  <c r="AM1006" i="9"/>
  <c r="CE1006" i="9" s="1"/>
  <c r="AG1006" i="9"/>
  <c r="BY1006" i="9" s="1"/>
  <c r="AE1006" i="9"/>
  <c r="BW1006" i="9" s="1"/>
  <c r="AA1006" i="9"/>
  <c r="BS1006" i="9" s="1"/>
  <c r="BS1034" i="9" s="1"/>
  <c r="O26" i="11" s="1"/>
  <c r="BH313" i="5" s="1" a="1"/>
  <c r="BH313" i="5" s="1"/>
  <c r="AW1006" i="9"/>
  <c r="CO1006" i="9" s="1"/>
  <c r="AY1006" i="9"/>
  <c r="CQ1006" i="9" s="1"/>
  <c r="AI1006" i="9"/>
  <c r="CA1006" i="9" s="1"/>
  <c r="CP1004" i="9"/>
  <c r="CN1002" i="9"/>
  <c r="CO1003" i="9"/>
  <c r="CL1000" i="9"/>
  <c r="CJ998" i="9"/>
  <c r="CH996" i="9"/>
  <c r="CQ1005" i="9"/>
  <c r="CK999" i="9"/>
  <c r="CM1001" i="9"/>
  <c r="CE993" i="9"/>
  <c r="CI997" i="9"/>
  <c r="CF994" i="9"/>
  <c r="CG995" i="9"/>
  <c r="L1007" i="9"/>
  <c r="J1007" i="9"/>
  <c r="K1007" i="9"/>
  <c r="F1008" i="9"/>
  <c r="AO992" i="9"/>
  <c r="CG992" i="9" s="1"/>
  <c r="O747" i="1"/>
  <c r="N750" i="1"/>
  <c r="BB818" i="9"/>
  <c r="CT818" i="9" s="1"/>
  <c r="AT818" i="9"/>
  <c r="CL818" i="9" s="1"/>
  <c r="AL818" i="9"/>
  <c r="CD818" i="9" s="1"/>
  <c r="AD818" i="9"/>
  <c r="BV818" i="9" s="1"/>
  <c r="BA818" i="9"/>
  <c r="CS818" i="9" s="1"/>
  <c r="AS818" i="9"/>
  <c r="CK818" i="9" s="1"/>
  <c r="AK818" i="9"/>
  <c r="CC818" i="9" s="1"/>
  <c r="AC818" i="9"/>
  <c r="BU818" i="9" s="1"/>
  <c r="AZ818" i="9"/>
  <c r="CR818" i="9" s="1"/>
  <c r="AR818" i="9"/>
  <c r="CJ818" i="9" s="1"/>
  <c r="AJ818" i="9"/>
  <c r="CB818" i="9" s="1"/>
  <c r="AB818" i="9"/>
  <c r="BT818" i="9" s="1"/>
  <c r="AY818" i="9"/>
  <c r="CQ818" i="9" s="1"/>
  <c r="AQ818" i="9"/>
  <c r="CI818" i="9" s="1"/>
  <c r="AI818" i="9"/>
  <c r="CA818" i="9" s="1"/>
  <c r="AA818" i="9"/>
  <c r="BS818" i="9" s="1"/>
  <c r="BS846" i="9" s="1"/>
  <c r="O22" i="11" s="1"/>
  <c r="AX818" i="9"/>
  <c r="CP818" i="9" s="1"/>
  <c r="AP818" i="9"/>
  <c r="CH818" i="9" s="1"/>
  <c r="AH818" i="9"/>
  <c r="BZ818" i="9" s="1"/>
  <c r="AW818" i="9"/>
  <c r="CO818" i="9" s="1"/>
  <c r="AO818" i="9"/>
  <c r="CG818" i="9" s="1"/>
  <c r="AG818" i="9"/>
  <c r="BY818" i="9" s="1"/>
  <c r="AU818" i="9"/>
  <c r="CM818" i="9" s="1"/>
  <c r="AM818" i="9"/>
  <c r="CE818" i="9" s="1"/>
  <c r="AE818" i="9"/>
  <c r="BW818" i="9" s="1"/>
  <c r="AV818" i="9"/>
  <c r="CN818" i="9" s="1"/>
  <c r="AN818" i="9"/>
  <c r="CF818" i="9" s="1"/>
  <c r="AF818" i="9"/>
  <c r="BX818" i="9" s="1"/>
  <c r="AQ804" i="9"/>
  <c r="CI804" i="9" s="1"/>
  <c r="J819" i="9"/>
  <c r="F820" i="9"/>
  <c r="K819" i="9"/>
  <c r="L819" i="9"/>
  <c r="CS817" i="9"/>
  <c r="CR816" i="9"/>
  <c r="CQ815" i="9"/>
  <c r="CP814" i="9"/>
  <c r="CM811" i="9"/>
  <c r="CI807" i="9"/>
  <c r="CN812" i="9"/>
  <c r="CL810" i="9"/>
  <c r="CH806" i="9"/>
  <c r="CK809" i="9"/>
  <c r="CJ808" i="9"/>
  <c r="CO813" i="9"/>
  <c r="CG805" i="9"/>
  <c r="N611" i="1"/>
  <c r="M614" i="1"/>
  <c r="AU347" i="9"/>
  <c r="CM347" i="9" s="1"/>
  <c r="AM347" i="9"/>
  <c r="CE347" i="9" s="1"/>
  <c r="AE347" i="9"/>
  <c r="BW347" i="9" s="1"/>
  <c r="BB347" i="9"/>
  <c r="CT347" i="9" s="1"/>
  <c r="AT347" i="9"/>
  <c r="CL347" i="9" s="1"/>
  <c r="AL347" i="9"/>
  <c r="CD347" i="9" s="1"/>
  <c r="AD347" i="9"/>
  <c r="BV347" i="9" s="1"/>
  <c r="BA347" i="9"/>
  <c r="CS347" i="9" s="1"/>
  <c r="AS347" i="9"/>
  <c r="CK347" i="9" s="1"/>
  <c r="AK347" i="9"/>
  <c r="CC347" i="9" s="1"/>
  <c r="AC347" i="9"/>
  <c r="BU347" i="9" s="1"/>
  <c r="AZ347" i="9"/>
  <c r="CR347" i="9" s="1"/>
  <c r="AR347" i="9"/>
  <c r="CJ347" i="9" s="1"/>
  <c r="AJ347" i="9"/>
  <c r="CB347" i="9" s="1"/>
  <c r="AB347" i="9"/>
  <c r="BT347" i="9" s="1"/>
  <c r="AY347" i="9"/>
  <c r="CQ347" i="9" s="1"/>
  <c r="AQ347" i="9"/>
  <c r="CI347" i="9" s="1"/>
  <c r="AI347" i="9"/>
  <c r="CA347" i="9" s="1"/>
  <c r="AA347" i="9"/>
  <c r="BS347" i="9" s="1"/>
  <c r="AX347" i="9"/>
  <c r="CP347" i="9" s="1"/>
  <c r="AP347" i="9"/>
  <c r="CH347" i="9" s="1"/>
  <c r="AH347" i="9"/>
  <c r="BZ347" i="9" s="1"/>
  <c r="Z347" i="9"/>
  <c r="BR347" i="9" s="1"/>
  <c r="BR376" i="9" s="1"/>
  <c r="N12" i="11" s="1"/>
  <c r="AV347" i="9"/>
  <c r="CN347" i="9" s="1"/>
  <c r="AN347" i="9"/>
  <c r="CF347" i="9" s="1"/>
  <c r="AF347" i="9"/>
  <c r="BX347" i="9" s="1"/>
  <c r="AW347" i="9"/>
  <c r="CO347" i="9" s="1"/>
  <c r="AO347" i="9"/>
  <c r="CG347" i="9" s="1"/>
  <c r="AG347" i="9"/>
  <c r="BY347" i="9" s="1"/>
  <c r="J348" i="9"/>
  <c r="F349" i="9"/>
  <c r="K348" i="9"/>
  <c r="L348" i="9"/>
  <c r="N274" i="1"/>
  <c r="O271" i="1"/>
  <c r="F161" i="9"/>
  <c r="L160" i="9"/>
  <c r="K160" i="9"/>
  <c r="J160" i="9"/>
  <c r="AY159" i="9"/>
  <c r="CQ159" i="9" s="1"/>
  <c r="AQ159" i="9"/>
  <c r="CI159" i="9" s="1"/>
  <c r="AI159" i="9"/>
  <c r="CA159" i="9" s="1"/>
  <c r="AA159" i="9"/>
  <c r="BS159" i="9" s="1"/>
  <c r="AX159" i="9"/>
  <c r="CP159" i="9" s="1"/>
  <c r="AP159" i="9"/>
  <c r="CH159" i="9" s="1"/>
  <c r="AH159" i="9"/>
  <c r="BZ159" i="9" s="1"/>
  <c r="Z159" i="9"/>
  <c r="BR159" i="9" s="1"/>
  <c r="BR188" i="9" s="1"/>
  <c r="N8" i="11" s="1"/>
  <c r="AW159" i="9"/>
  <c r="CO159" i="9" s="1"/>
  <c r="AO159" i="9"/>
  <c r="CG159" i="9" s="1"/>
  <c r="AG159" i="9"/>
  <c r="BY159" i="9" s="1"/>
  <c r="AV159" i="9"/>
  <c r="CN159" i="9" s="1"/>
  <c r="AN159" i="9"/>
  <c r="CF159" i="9" s="1"/>
  <c r="AU159" i="9"/>
  <c r="CM159" i="9" s="1"/>
  <c r="AM159" i="9"/>
  <c r="CE159" i="9" s="1"/>
  <c r="AE159" i="9"/>
  <c r="BW159" i="9" s="1"/>
  <c r="BB159" i="9"/>
  <c r="CT159" i="9" s="1"/>
  <c r="AT159" i="9"/>
  <c r="CL159" i="9" s="1"/>
  <c r="AL159" i="9"/>
  <c r="CD159" i="9" s="1"/>
  <c r="AD159" i="9"/>
  <c r="BV159" i="9" s="1"/>
  <c r="AZ159" i="9"/>
  <c r="CR159" i="9" s="1"/>
  <c r="AR159" i="9"/>
  <c r="CJ159" i="9" s="1"/>
  <c r="AJ159" i="9"/>
  <c r="CB159" i="9" s="1"/>
  <c r="AB159" i="9"/>
  <c r="BT159" i="9" s="1"/>
  <c r="AC159" i="9"/>
  <c r="BU159" i="9" s="1"/>
  <c r="BA159" i="9"/>
  <c r="CS159" i="9" s="1"/>
  <c r="AS159" i="9"/>
  <c r="CK159" i="9" s="1"/>
  <c r="AF159" i="9"/>
  <c r="BX159" i="9" s="1"/>
  <c r="AK159" i="9"/>
  <c r="CC159" i="9" s="1"/>
  <c r="AX146" i="9"/>
  <c r="CP146" i="9" s="1"/>
  <c r="CS152" i="9"/>
  <c r="CQ150" i="9"/>
  <c r="CO148" i="9"/>
  <c r="CT153" i="9"/>
  <c r="CR151" i="9"/>
  <c r="CP149" i="9"/>
  <c r="CN147" i="9"/>
  <c r="N135" i="1"/>
  <c r="M138" i="1"/>
  <c r="R59" i="5"/>
  <c r="R179" i="5"/>
  <c r="R125" i="5"/>
  <c r="R92" i="5"/>
  <c r="BH92" i="5" s="1" a="1"/>
  <c r="BH92" i="5" s="1"/>
  <c r="R143" i="5"/>
  <c r="R108" i="5"/>
  <c r="R127" i="5"/>
  <c r="BH127" i="5" s="1" a="1"/>
  <c r="BH127" i="5" s="1"/>
  <c r="R178" i="5"/>
  <c r="BH178" i="5" s="1" a="1"/>
  <c r="BH178" i="5" s="1"/>
  <c r="R142" i="5"/>
  <c r="R145" i="5"/>
  <c r="R144" i="5"/>
  <c r="BH144" i="5" s="1" a="1"/>
  <c r="BH144" i="5" s="1"/>
  <c r="R128" i="5"/>
  <c r="R126" i="5"/>
  <c r="R109" i="5"/>
  <c r="R110" i="5"/>
  <c r="R111" i="5"/>
  <c r="R60" i="5"/>
  <c r="R57" i="5"/>
  <c r="R176" i="5"/>
  <c r="R177" i="5"/>
  <c r="R175" i="5"/>
  <c r="Q182" i="5"/>
  <c r="R158" i="5"/>
  <c r="Q165" i="5"/>
  <c r="R160" i="5"/>
  <c r="R159" i="5"/>
  <c r="R161" i="5"/>
  <c r="R141" i="5"/>
  <c r="Q148" i="5"/>
  <c r="R124" i="5"/>
  <c r="Q131" i="5"/>
  <c r="R107" i="5"/>
  <c r="Q114" i="5"/>
  <c r="R90" i="5"/>
  <c r="Q97" i="5"/>
  <c r="R93" i="5"/>
  <c r="R91" i="5"/>
  <c r="BH91" i="5" s="1" a="1"/>
  <c r="BH91" i="5" s="1"/>
  <c r="R94" i="5"/>
  <c r="R73" i="5"/>
  <c r="Q80" i="5"/>
  <c r="R74" i="5"/>
  <c r="R77" i="5"/>
  <c r="R75" i="5"/>
  <c r="R76" i="5"/>
  <c r="R56" i="5"/>
  <c r="Q63" i="5"/>
  <c r="R40" i="5"/>
  <c r="R39" i="5"/>
  <c r="Q46" i="5"/>
  <c r="R42" i="5"/>
  <c r="R41" i="5"/>
  <c r="R43" i="5"/>
  <c r="R25" i="5"/>
  <c r="Q29" i="5"/>
  <c r="R22" i="5"/>
  <c r="R23" i="5"/>
  <c r="R24" i="5"/>
  <c r="R26" i="5"/>
  <c r="Y298" i="5" l="1"/>
  <c r="Y295" i="5"/>
  <c r="Y297" i="5"/>
  <c r="BO297" i="5" s="1" a="1"/>
  <c r="BO297" i="5" s="1"/>
  <c r="Y296" i="5"/>
  <c r="Z298" i="5" s="1"/>
  <c r="X301" i="5"/>
  <c r="Y228" i="5"/>
  <c r="Y229" i="5"/>
  <c r="BO229" i="5" s="1" a="1"/>
  <c r="BO229" i="5" s="1"/>
  <c r="X233" i="5"/>
  <c r="Y230" i="5"/>
  <c r="Y227" i="5"/>
  <c r="Z227" i="5" s="1"/>
  <c r="Y805" i="5"/>
  <c r="Y636" i="5"/>
  <c r="Y808" i="5"/>
  <c r="X811" i="5"/>
  <c r="Y672" i="5"/>
  <c r="Y671" i="5"/>
  <c r="BO671" i="5" s="1" a="1"/>
  <c r="BO671" i="5" s="1"/>
  <c r="Y669" i="5"/>
  <c r="Y670" i="5"/>
  <c r="X675" i="5"/>
  <c r="Y668" i="5"/>
  <c r="Y635" i="5"/>
  <c r="X641" i="5"/>
  <c r="Y806" i="5"/>
  <c r="Y807" i="5"/>
  <c r="Y804" i="5"/>
  <c r="BO804" i="5" s="1" a="1"/>
  <c r="BO804" i="5" s="1"/>
  <c r="Y685" i="5"/>
  <c r="Y637" i="5"/>
  <c r="BO637" i="5" s="1" a="1"/>
  <c r="BO637" i="5" s="1"/>
  <c r="Y638" i="5"/>
  <c r="Y634" i="5"/>
  <c r="Y688" i="5"/>
  <c r="BO688" i="5" s="1" a="1"/>
  <c r="BO688" i="5" s="1"/>
  <c r="Y329" i="5"/>
  <c r="Y686" i="5"/>
  <c r="Y689" i="5"/>
  <c r="Y349" i="5"/>
  <c r="CH855" i="5" a="1"/>
  <c r="CH855" i="5" s="1"/>
  <c r="CH872" i="5" a="1"/>
  <c r="CH872" i="5" s="1"/>
  <c r="AO45" i="11"/>
  <c r="CG889" i="5" a="1"/>
  <c r="CG889" i="5" s="1"/>
  <c r="BK316" i="5" a="1"/>
  <c r="BK316" i="5" s="1"/>
  <c r="BK333" i="5" a="1"/>
  <c r="BK333" i="5" s="1"/>
  <c r="BK350" i="5" a="1"/>
  <c r="BK350" i="5" s="1"/>
  <c r="BK299" i="5" a="1"/>
  <c r="BK299" i="5" s="1"/>
  <c r="BK282" i="5" a="1"/>
  <c r="BK282" i="5" s="1"/>
  <c r="BG311" i="5" a="1"/>
  <c r="BG311" i="5" s="1"/>
  <c r="BG318" i="5" s="1"/>
  <c r="BG322" i="5" s="1"/>
  <c r="R22" i="12" s="1"/>
  <c r="BG856" i="5" a="1"/>
  <c r="BG856" i="5" s="1"/>
  <c r="BG805" i="5" a="1"/>
  <c r="BG805" i="5" s="1"/>
  <c r="BG811" i="5" s="1"/>
  <c r="BG815" i="5" s="1"/>
  <c r="R51" i="12" s="1"/>
  <c r="Y332" i="5"/>
  <c r="X335" i="5"/>
  <c r="Y328" i="5"/>
  <c r="Y331" i="5"/>
  <c r="BO331" i="5" s="1" a="1"/>
  <c r="BO331" i="5" s="1"/>
  <c r="Y330" i="5"/>
  <c r="Y345" i="5"/>
  <c r="Y348" i="5"/>
  <c r="BO348" i="5" s="1" a="1"/>
  <c r="BO348" i="5" s="1"/>
  <c r="X352" i="5"/>
  <c r="Y347" i="5"/>
  <c r="Y346" i="5"/>
  <c r="X437" i="5"/>
  <c r="Z621" i="5"/>
  <c r="Y841" i="5"/>
  <c r="Y842" i="5"/>
  <c r="Y840" i="5"/>
  <c r="Y824" i="5"/>
  <c r="Y822" i="5"/>
  <c r="BN821" i="5" a="1"/>
  <c r="BN821" i="5" s="1"/>
  <c r="X828" i="5"/>
  <c r="Y821" i="5"/>
  <c r="Y825" i="5"/>
  <c r="Y823" i="5"/>
  <c r="Y838" i="5"/>
  <c r="BO838" i="5" s="1" a="1"/>
  <c r="BO838" i="5" s="1"/>
  <c r="Y839" i="5"/>
  <c r="X845" i="5"/>
  <c r="Y590" i="5"/>
  <c r="Y771" i="5"/>
  <c r="Y687" i="5"/>
  <c r="X692" i="5"/>
  <c r="Z620" i="5"/>
  <c r="BP620" i="5" s="1" a="1"/>
  <c r="BP620" i="5" s="1"/>
  <c r="Z587" i="5"/>
  <c r="Z415" i="5"/>
  <c r="Z279" i="5"/>
  <c r="Z244" i="5"/>
  <c r="AQ28" i="5"/>
  <c r="CF28" i="5" a="1"/>
  <c r="CF28" i="5" s="1"/>
  <c r="Y467" i="5"/>
  <c r="BO467" i="5" s="1" a="1"/>
  <c r="BO467" i="5" s="1"/>
  <c r="Z583" i="5"/>
  <c r="Y536" i="5"/>
  <c r="Y774" i="5"/>
  <c r="Z213" i="5"/>
  <c r="Z788" i="5"/>
  <c r="Z789" i="5"/>
  <c r="Y501" i="5"/>
  <c r="BO501" i="5" s="1" a="1"/>
  <c r="BO501" i="5" s="1"/>
  <c r="BI278" i="5" a="1"/>
  <c r="BI278" i="5" s="1"/>
  <c r="BI294" i="5" a="1"/>
  <c r="BI294" i="5" s="1"/>
  <c r="BK503" i="5" a="1"/>
  <c r="BK503" i="5" s="1"/>
  <c r="BK622" i="5" a="1"/>
  <c r="BK622" i="5" s="1"/>
  <c r="BK265" i="5" a="1"/>
  <c r="BK265" i="5" s="1"/>
  <c r="BK231" i="5" a="1"/>
  <c r="BK231" i="5" s="1"/>
  <c r="BK248" i="5" a="1"/>
  <c r="BK248" i="5" s="1"/>
  <c r="BK401" i="5" a="1"/>
  <c r="BK401" i="5" s="1"/>
  <c r="BK367" i="5" a="1"/>
  <c r="BK367" i="5" s="1"/>
  <c r="BK214" i="5" a="1"/>
  <c r="BK214" i="5" s="1"/>
  <c r="BK384" i="5" a="1"/>
  <c r="BK384" i="5" s="1"/>
  <c r="BK469" i="5" a="1"/>
  <c r="BK469" i="5" s="1"/>
  <c r="BK588" i="5" a="1"/>
  <c r="BK588" i="5" s="1"/>
  <c r="BK651" i="5" a="1"/>
  <c r="BK651" i="5" s="1"/>
  <c r="BK520" i="5" a="1"/>
  <c r="BK520" i="5" s="1"/>
  <c r="BK639" i="5" a="1"/>
  <c r="BK639" i="5" s="1"/>
  <c r="BK571" i="5" a="1"/>
  <c r="BK571" i="5" s="1"/>
  <c r="BK673" i="5" a="1"/>
  <c r="BK673" i="5" s="1"/>
  <c r="BK418" i="5" a="1"/>
  <c r="BK418" i="5" s="1"/>
  <c r="BK452" i="5" a="1"/>
  <c r="BK452" i="5" s="1"/>
  <c r="BK537" i="5" a="1"/>
  <c r="BK537" i="5" s="1"/>
  <c r="BK486" i="5" a="1"/>
  <c r="BK486" i="5" s="1"/>
  <c r="BK554" i="5" a="1"/>
  <c r="BK554" i="5" s="1"/>
  <c r="BK690" i="5" a="1"/>
  <c r="BK690" i="5" s="1"/>
  <c r="BK435" i="5" a="1"/>
  <c r="BK435" i="5" s="1"/>
  <c r="BK605" i="5" a="1"/>
  <c r="BK605" i="5" s="1"/>
  <c r="BK656" i="5" a="1"/>
  <c r="BK656" i="5" s="1"/>
  <c r="BK180" i="5" a="1"/>
  <c r="BK180" i="5" s="1"/>
  <c r="BK146" i="5" a="1"/>
  <c r="BK146" i="5" s="1"/>
  <c r="BK129" i="5" a="1"/>
  <c r="BK129" i="5" s="1"/>
  <c r="BK95" i="5" a="1"/>
  <c r="BK95" i="5" s="1"/>
  <c r="BK197" i="5" a="1"/>
  <c r="BK197" i="5" s="1"/>
  <c r="BK668" i="5" a="1"/>
  <c r="BK668" i="5" s="1"/>
  <c r="BK685" i="5" a="1"/>
  <c r="BK685" i="5" s="1"/>
  <c r="BH284" i="5"/>
  <c r="BH288" i="5" s="1"/>
  <c r="S20" i="12" s="1"/>
  <c r="AP46" i="11"/>
  <c r="BI277" i="5" a="1"/>
  <c r="BI277" i="5" s="1"/>
  <c r="BI329" i="5" a="1"/>
  <c r="BI329" i="5" s="1"/>
  <c r="BI295" i="5" a="1"/>
  <c r="BI295" i="5" s="1"/>
  <c r="BI741" i="5" a="1"/>
  <c r="BI741" i="5" s="1"/>
  <c r="BI724" i="5" a="1"/>
  <c r="BI724" i="5" s="1"/>
  <c r="BI707" i="5" a="1"/>
  <c r="BI707" i="5" s="1"/>
  <c r="BI346" i="5" a="1"/>
  <c r="BI346" i="5" s="1"/>
  <c r="BF709" i="5"/>
  <c r="BF713" i="5" s="1"/>
  <c r="Q45" i="12" s="1"/>
  <c r="BG517" i="5" a="1"/>
  <c r="BG517" i="5" s="1"/>
  <c r="BG753" i="5" a="1"/>
  <c r="BG753" i="5" s="1"/>
  <c r="BG760" i="5" s="1"/>
  <c r="BG764" i="5" s="1"/>
  <c r="R48" i="12" s="1"/>
  <c r="BG702" i="5" a="1"/>
  <c r="BG702" i="5" s="1"/>
  <c r="BG653" i="5" a="1"/>
  <c r="BG653" i="5" s="1"/>
  <c r="BG602" i="5" a="1"/>
  <c r="BG602" i="5" s="1"/>
  <c r="BG551" i="5" a="1"/>
  <c r="BG551" i="5" s="1"/>
  <c r="BG466" i="5" a="1"/>
  <c r="BG466" i="5" s="1"/>
  <c r="BG415" i="5" a="1"/>
  <c r="BG415" i="5" s="1"/>
  <c r="BG364" i="5" a="1"/>
  <c r="BG364" i="5" s="1"/>
  <c r="BG142" i="5" a="1"/>
  <c r="BG142" i="5" s="1"/>
  <c r="BG703" i="5" a="1"/>
  <c r="BG703" i="5" s="1"/>
  <c r="BG194" i="5" a="1"/>
  <c r="BG194" i="5" s="1"/>
  <c r="Z791" i="5"/>
  <c r="Z790" i="5"/>
  <c r="Y773" i="5"/>
  <c r="X777" i="5"/>
  <c r="Y770" i="5"/>
  <c r="Y772" i="5"/>
  <c r="Z756" i="5"/>
  <c r="Z738" i="5"/>
  <c r="Z737" i="5"/>
  <c r="Y794" i="5"/>
  <c r="Z787" i="5"/>
  <c r="Y760" i="5"/>
  <c r="Z753" i="5"/>
  <c r="Z754" i="5"/>
  <c r="Z757" i="5"/>
  <c r="Z755" i="5"/>
  <c r="Y743" i="5"/>
  <c r="Z736" i="5"/>
  <c r="Z739" i="5"/>
  <c r="Z740" i="5"/>
  <c r="Y726" i="5"/>
  <c r="Z719" i="5"/>
  <c r="Z723" i="5"/>
  <c r="Z720" i="5"/>
  <c r="Z722" i="5"/>
  <c r="Z721" i="5"/>
  <c r="Z706" i="5"/>
  <c r="AG707" i="5"/>
  <c r="Z703" i="5"/>
  <c r="Y709" i="5"/>
  <c r="Z702" i="5"/>
  <c r="Z705" i="5"/>
  <c r="BO704" i="5" a="1"/>
  <c r="BO704" i="5" s="1"/>
  <c r="Z704" i="5"/>
  <c r="Y654" i="5"/>
  <c r="BO654" i="5" s="1" a="1"/>
  <c r="BO654" i="5" s="1"/>
  <c r="Y652" i="5"/>
  <c r="Z617" i="5"/>
  <c r="Z619" i="5"/>
  <c r="Y624" i="5"/>
  <c r="Z618" i="5"/>
  <c r="Z604" i="5"/>
  <c r="Z602" i="5"/>
  <c r="Z584" i="5"/>
  <c r="Z585" i="5"/>
  <c r="Z586" i="5"/>
  <c r="BP586" i="5" s="1" a="1"/>
  <c r="BP586" i="5" s="1"/>
  <c r="Z568" i="5"/>
  <c r="Z569" i="5"/>
  <c r="BP569" i="5" s="1" a="1"/>
  <c r="BP569" i="5" s="1"/>
  <c r="Z552" i="5"/>
  <c r="BP552" i="5" s="1" a="1"/>
  <c r="BP552" i="5" s="1"/>
  <c r="Z550" i="5"/>
  <c r="Y534" i="5"/>
  <c r="Y535" i="5"/>
  <c r="BO535" i="5" s="1" a="1"/>
  <c r="BO535" i="5" s="1"/>
  <c r="Y532" i="5"/>
  <c r="X539" i="5"/>
  <c r="Y533" i="5"/>
  <c r="Y515" i="5"/>
  <c r="Y519" i="5"/>
  <c r="X522" i="5"/>
  <c r="Y518" i="5"/>
  <c r="BO518" i="5" s="1" a="1"/>
  <c r="BO518" i="5" s="1"/>
  <c r="Y516" i="5"/>
  <c r="Y517" i="5"/>
  <c r="X658" i="5"/>
  <c r="Y651" i="5"/>
  <c r="Y653" i="5"/>
  <c r="Y655" i="5"/>
  <c r="Y607" i="5"/>
  <c r="Z600" i="5"/>
  <c r="Z601" i="5"/>
  <c r="Z603" i="5"/>
  <c r="BP603" i="5" s="1" a="1"/>
  <c r="BP603" i="5" s="1"/>
  <c r="Y573" i="5"/>
  <c r="Z566" i="5"/>
  <c r="Z567" i="5"/>
  <c r="Z570" i="5"/>
  <c r="Y556" i="5"/>
  <c r="Z549" i="5"/>
  <c r="Z551" i="5"/>
  <c r="Z553" i="5"/>
  <c r="Y502" i="5"/>
  <c r="Y483" i="5"/>
  <c r="Y485" i="5"/>
  <c r="Y484" i="5"/>
  <c r="BO484" i="5" s="1" a="1"/>
  <c r="BO484" i="5" s="1"/>
  <c r="Y468" i="5"/>
  <c r="Y465" i="5"/>
  <c r="X471" i="5"/>
  <c r="Y464" i="5"/>
  <c r="Y466" i="5"/>
  <c r="Y448" i="5"/>
  <c r="Y450" i="5"/>
  <c r="BO450" i="5" s="1" a="1"/>
  <c r="BO450" i="5" s="1"/>
  <c r="Y431" i="5"/>
  <c r="Y434" i="5"/>
  <c r="Y433" i="5"/>
  <c r="BO433" i="5" s="1" a="1"/>
  <c r="BO433" i="5" s="1"/>
  <c r="Y430" i="5"/>
  <c r="Y432" i="5"/>
  <c r="Z400" i="5"/>
  <c r="Z399" i="5"/>
  <c r="BP399" i="5" s="1" a="1"/>
  <c r="BP399" i="5" s="1"/>
  <c r="Z398" i="5"/>
  <c r="Z397" i="5"/>
  <c r="Y383" i="5"/>
  <c r="Z366" i="5"/>
  <c r="Z364" i="5"/>
  <c r="Z297" i="5"/>
  <c r="BP297" i="5" s="1" a="1"/>
  <c r="BP297" i="5" s="1"/>
  <c r="Z280" i="5"/>
  <c r="Z278" i="5"/>
  <c r="Z281" i="5"/>
  <c r="Z210" i="5"/>
  <c r="X505" i="5"/>
  <c r="Y498" i="5"/>
  <c r="Y500" i="5"/>
  <c r="Y499" i="5"/>
  <c r="Y482" i="5"/>
  <c r="X488" i="5"/>
  <c r="Y481" i="5"/>
  <c r="Y451" i="5"/>
  <c r="Y449" i="5"/>
  <c r="X454" i="5"/>
  <c r="Y447" i="5"/>
  <c r="Y420" i="5"/>
  <c r="Z413" i="5"/>
  <c r="Z417" i="5"/>
  <c r="Z414" i="5"/>
  <c r="Z416" i="5"/>
  <c r="BP416" i="5" s="1" a="1"/>
  <c r="BP416" i="5" s="1"/>
  <c r="Y403" i="5"/>
  <c r="Z396" i="5"/>
  <c r="Y381" i="5"/>
  <c r="Y380" i="5"/>
  <c r="X386" i="5"/>
  <c r="Y379" i="5"/>
  <c r="Y382" i="5"/>
  <c r="BO382" i="5" s="1" a="1"/>
  <c r="BO382" i="5" s="1"/>
  <c r="Y369" i="5"/>
  <c r="Z362" i="5"/>
  <c r="Z365" i="5"/>
  <c r="BP365" i="5" s="1" a="1"/>
  <c r="BP365" i="5" s="1"/>
  <c r="Z363" i="5"/>
  <c r="Y301" i="5"/>
  <c r="Z294" i="5"/>
  <c r="Z296" i="5"/>
  <c r="Z295" i="5"/>
  <c r="Y284" i="5"/>
  <c r="Z277" i="5"/>
  <c r="Y267" i="5"/>
  <c r="Z260" i="5"/>
  <c r="Z261" i="5"/>
  <c r="Z264" i="5"/>
  <c r="Z262" i="5"/>
  <c r="Z263" i="5"/>
  <c r="BP263" i="5" s="1" a="1"/>
  <c r="BP263" i="5" s="1"/>
  <c r="Y250" i="5"/>
  <c r="Z243" i="5"/>
  <c r="Z246" i="5"/>
  <c r="BP246" i="5" s="1" a="1"/>
  <c r="BP246" i="5" s="1"/>
  <c r="Z245" i="5"/>
  <c r="Z247" i="5"/>
  <c r="Y216" i="5"/>
  <c r="Z209" i="5"/>
  <c r="Z211" i="5"/>
  <c r="Z212" i="5"/>
  <c r="BP212" i="5" s="1" a="1"/>
  <c r="BP212" i="5" s="1"/>
  <c r="AH197" i="5"/>
  <c r="Z196" i="5"/>
  <c r="Z195" i="5"/>
  <c r="BP195" i="5" s="1" a="1"/>
  <c r="BP195" i="5" s="1"/>
  <c r="Z193" i="5"/>
  <c r="Y199" i="5"/>
  <c r="Z192" i="5"/>
  <c r="Z194" i="5"/>
  <c r="CQ1430" i="9"/>
  <c r="CD1415" i="9"/>
  <c r="AM1415" i="9"/>
  <c r="CM1426" i="9"/>
  <c r="CF1419" i="9"/>
  <c r="CL1425" i="9"/>
  <c r="CK1424" i="9"/>
  <c r="CG1420" i="9"/>
  <c r="CI1422" i="9"/>
  <c r="CD1417" i="9"/>
  <c r="CE1418" i="9"/>
  <c r="CC1416" i="9"/>
  <c r="CN1427" i="9"/>
  <c r="CJ1423" i="9"/>
  <c r="CH1421" i="9"/>
  <c r="CO1428" i="9"/>
  <c r="CP1429" i="9"/>
  <c r="CK616" i="9"/>
  <c r="AT616" i="9"/>
  <c r="CN621" i="9"/>
  <c r="CP623" i="9"/>
  <c r="CL619" i="9"/>
  <c r="CO622" i="9"/>
  <c r="CQ624" i="9"/>
  <c r="CK618" i="9"/>
  <c r="CS626" i="9"/>
  <c r="CM620" i="9"/>
  <c r="CR625" i="9"/>
  <c r="CT627" i="9"/>
  <c r="CJ617" i="9"/>
  <c r="CK569" i="9"/>
  <c r="AT569" i="9"/>
  <c r="CT580" i="9"/>
  <c r="CR578" i="9"/>
  <c r="CM573" i="9"/>
  <c r="CS579" i="9"/>
  <c r="CL572" i="9"/>
  <c r="CN574" i="9"/>
  <c r="CO575" i="9"/>
  <c r="CJ570" i="9"/>
  <c r="CQ577" i="9"/>
  <c r="CK571" i="9"/>
  <c r="CP576" i="9"/>
  <c r="AU1715" i="9"/>
  <c r="CM1715" i="9" s="1"/>
  <c r="AM1715" i="9"/>
  <c r="CE1715" i="9" s="1"/>
  <c r="AE1715" i="9"/>
  <c r="BW1715" i="9" s="1"/>
  <c r="BW1739" i="9" s="1"/>
  <c r="S41" i="11" s="1"/>
  <c r="BA1715" i="9"/>
  <c r="CS1715" i="9" s="1"/>
  <c r="AS1715" i="9"/>
  <c r="CK1715" i="9" s="1"/>
  <c r="AK1715" i="9"/>
  <c r="CC1715" i="9" s="1"/>
  <c r="AZ1715" i="9"/>
  <c r="CR1715" i="9" s="1"/>
  <c r="AR1715" i="9"/>
  <c r="CJ1715" i="9" s="1"/>
  <c r="AJ1715" i="9"/>
  <c r="CB1715" i="9" s="1"/>
  <c r="AX1715" i="9"/>
  <c r="CP1715" i="9" s="1"/>
  <c r="AP1715" i="9"/>
  <c r="CH1715" i="9" s="1"/>
  <c r="AH1715" i="9"/>
  <c r="BZ1715" i="9" s="1"/>
  <c r="BB1715" i="9"/>
  <c r="CT1715" i="9" s="1"/>
  <c r="AL1715" i="9"/>
  <c r="CD1715" i="9" s="1"/>
  <c r="AY1715" i="9"/>
  <c r="CQ1715" i="9" s="1"/>
  <c r="AI1715" i="9"/>
  <c r="CA1715" i="9" s="1"/>
  <c r="AW1715" i="9"/>
  <c r="CO1715" i="9" s="1"/>
  <c r="AG1715" i="9"/>
  <c r="BY1715" i="9" s="1"/>
  <c r="AQ1715" i="9"/>
  <c r="CI1715" i="9" s="1"/>
  <c r="AO1715" i="9"/>
  <c r="CG1715" i="9" s="1"/>
  <c r="AN1715" i="9"/>
  <c r="CF1715" i="9" s="1"/>
  <c r="AV1715" i="9"/>
  <c r="CN1715" i="9" s="1"/>
  <c r="AT1715" i="9"/>
  <c r="CL1715" i="9" s="1"/>
  <c r="AF1715" i="9"/>
  <c r="BX1715" i="9" s="1"/>
  <c r="L1716" i="9"/>
  <c r="J1716" i="9"/>
  <c r="F1717" i="9"/>
  <c r="K1716" i="9"/>
  <c r="AQ1697" i="9"/>
  <c r="CI1697" i="9" s="1"/>
  <c r="CT1711" i="9"/>
  <c r="CQ1708" i="9"/>
  <c r="CR1709" i="9"/>
  <c r="CP1707" i="9"/>
  <c r="CO1706" i="9"/>
  <c r="CM1704" i="9"/>
  <c r="CL1703" i="9"/>
  <c r="CS1710" i="9"/>
  <c r="CN1705" i="9"/>
  <c r="CJ1701" i="9"/>
  <c r="CI1700" i="9"/>
  <c r="CK1702" i="9"/>
  <c r="CG1698" i="9"/>
  <c r="CH1699" i="9"/>
  <c r="BB1666" i="9"/>
  <c r="CT1666" i="9" s="1"/>
  <c r="AT1666" i="9"/>
  <c r="CL1666" i="9" s="1"/>
  <c r="AL1666" i="9"/>
  <c r="CD1666" i="9" s="1"/>
  <c r="AD1666" i="9"/>
  <c r="BV1666" i="9" s="1"/>
  <c r="AZ1666" i="9"/>
  <c r="CR1666" i="9" s="1"/>
  <c r="AR1666" i="9"/>
  <c r="CJ1666" i="9" s="1"/>
  <c r="AJ1666" i="9"/>
  <c r="CB1666" i="9" s="1"/>
  <c r="AY1666" i="9"/>
  <c r="CQ1666" i="9" s="1"/>
  <c r="AQ1666" i="9"/>
  <c r="CI1666" i="9" s="1"/>
  <c r="AI1666" i="9"/>
  <c r="CA1666" i="9" s="1"/>
  <c r="AX1666" i="9"/>
  <c r="CP1666" i="9" s="1"/>
  <c r="AP1666" i="9"/>
  <c r="CH1666" i="9" s="1"/>
  <c r="AH1666" i="9"/>
  <c r="BZ1666" i="9" s="1"/>
  <c r="AS1666" i="9"/>
  <c r="CK1666" i="9" s="1"/>
  <c r="AC1666" i="9"/>
  <c r="BU1666" i="9" s="1"/>
  <c r="BU1692" i="9" s="1"/>
  <c r="Q40" i="11" s="1"/>
  <c r="BJ515" i="5" s="1" a="1"/>
  <c r="BJ515" i="5" s="1"/>
  <c r="AN1666" i="9"/>
  <c r="CF1666" i="9" s="1"/>
  <c r="AM1666" i="9"/>
  <c r="CE1666" i="9" s="1"/>
  <c r="BA1666" i="9"/>
  <c r="CS1666" i="9" s="1"/>
  <c r="AK1666" i="9"/>
  <c r="CC1666" i="9" s="1"/>
  <c r="AO1666" i="9"/>
  <c r="CG1666" i="9" s="1"/>
  <c r="AF1666" i="9"/>
  <c r="BX1666" i="9" s="1"/>
  <c r="AE1666" i="9"/>
  <c r="BW1666" i="9" s="1"/>
  <c r="AV1666" i="9"/>
  <c r="CN1666" i="9" s="1"/>
  <c r="AW1666" i="9"/>
  <c r="CO1666" i="9" s="1"/>
  <c r="AU1666" i="9"/>
  <c r="CM1666" i="9" s="1"/>
  <c r="AG1666" i="9"/>
  <c r="BY1666" i="9" s="1"/>
  <c r="L1667" i="9"/>
  <c r="J1667" i="9"/>
  <c r="K1667" i="9"/>
  <c r="F1668" i="9"/>
  <c r="AR1650" i="9"/>
  <c r="CJ1650" i="9" s="1"/>
  <c r="CT1663" i="9"/>
  <c r="CP1659" i="9"/>
  <c r="CS1662" i="9"/>
  <c r="CR1661" i="9"/>
  <c r="CL1655" i="9"/>
  <c r="CQ1660" i="9"/>
  <c r="CN1657" i="9"/>
  <c r="CJ1653" i="9"/>
  <c r="CO1658" i="9"/>
  <c r="CM1656" i="9"/>
  <c r="CH1651" i="9"/>
  <c r="CK1654" i="9"/>
  <c r="CI1652" i="9"/>
  <c r="AQ1603" i="9"/>
  <c r="CI1603" i="9" s="1"/>
  <c r="CQ1614" i="9"/>
  <c r="CT1617" i="9"/>
  <c r="CM1610" i="9"/>
  <c r="CS1616" i="9"/>
  <c r="CO1612" i="9"/>
  <c r="CI1606" i="9"/>
  <c r="CN1611" i="9"/>
  <c r="CJ1607" i="9"/>
  <c r="CL1609" i="9"/>
  <c r="CR1615" i="9"/>
  <c r="CK1608" i="9"/>
  <c r="CH1605" i="9"/>
  <c r="CP1613" i="9"/>
  <c r="CG1604" i="9"/>
  <c r="AU1620" i="9"/>
  <c r="CM1620" i="9" s="1"/>
  <c r="AM1620" i="9"/>
  <c r="CE1620" i="9" s="1"/>
  <c r="AE1620" i="9"/>
  <c r="BW1620" i="9" s="1"/>
  <c r="AX1620" i="9"/>
  <c r="CP1620" i="9" s="1"/>
  <c r="AP1620" i="9"/>
  <c r="CH1620" i="9" s="1"/>
  <c r="AH1620" i="9"/>
  <c r="BZ1620" i="9" s="1"/>
  <c r="AY1620" i="9"/>
  <c r="CQ1620" i="9" s="1"/>
  <c r="AN1620" i="9"/>
  <c r="CF1620" i="9" s="1"/>
  <c r="AW1620" i="9"/>
  <c r="CO1620" i="9" s="1"/>
  <c r="AL1620" i="9"/>
  <c r="CD1620" i="9" s="1"/>
  <c r="AV1620" i="9"/>
  <c r="CN1620" i="9" s="1"/>
  <c r="AK1620" i="9"/>
  <c r="CC1620" i="9" s="1"/>
  <c r="AT1620" i="9"/>
  <c r="CL1620" i="9" s="1"/>
  <c r="AJ1620" i="9"/>
  <c r="CB1620" i="9" s="1"/>
  <c r="BB1620" i="9"/>
  <c r="CT1620" i="9" s="1"/>
  <c r="AR1620" i="9"/>
  <c r="CJ1620" i="9" s="1"/>
  <c r="AG1620" i="9"/>
  <c r="BY1620" i="9" s="1"/>
  <c r="AO1620" i="9"/>
  <c r="CG1620" i="9" s="1"/>
  <c r="AF1620" i="9"/>
  <c r="BX1620" i="9" s="1"/>
  <c r="AD1620" i="9"/>
  <c r="BV1620" i="9" s="1"/>
  <c r="BV1645" i="9" s="1"/>
  <c r="R39" i="11" s="1"/>
  <c r="BK532" i="5" s="1" a="1"/>
  <c r="BK532" i="5" s="1"/>
  <c r="AS1620" i="9"/>
  <c r="CK1620" i="9" s="1"/>
  <c r="AI1620" i="9"/>
  <c r="CA1620" i="9" s="1"/>
  <c r="AZ1620" i="9"/>
  <c r="CR1620" i="9" s="1"/>
  <c r="BA1620" i="9"/>
  <c r="CS1620" i="9" s="1"/>
  <c r="AQ1620" i="9"/>
  <c r="CI1620" i="9" s="1"/>
  <c r="J1621" i="9"/>
  <c r="F1622" i="9"/>
  <c r="L1621" i="9"/>
  <c r="K1621" i="9"/>
  <c r="CR1567" i="9"/>
  <c r="CM1562" i="9"/>
  <c r="CK1560" i="9"/>
  <c r="CI1558" i="9"/>
  <c r="CN1563" i="9"/>
  <c r="CT1569" i="9"/>
  <c r="CL1561" i="9"/>
  <c r="CJ1559" i="9"/>
  <c r="CS1568" i="9"/>
  <c r="CP1565" i="9"/>
  <c r="CO1564" i="9"/>
  <c r="CQ1566" i="9"/>
  <c r="CH1557" i="9"/>
  <c r="F1575" i="9"/>
  <c r="L1574" i="9"/>
  <c r="K1574" i="9"/>
  <c r="J1574" i="9"/>
  <c r="BB1573" i="9"/>
  <c r="CT1573" i="9" s="1"/>
  <c r="AT1573" i="9"/>
  <c r="CL1573" i="9" s="1"/>
  <c r="AL1573" i="9"/>
  <c r="CD1573" i="9" s="1"/>
  <c r="AD1573" i="9"/>
  <c r="BV1573" i="9" s="1"/>
  <c r="BV1598" i="9" s="1"/>
  <c r="R38" i="11" s="1"/>
  <c r="BA1573" i="9"/>
  <c r="CS1573" i="9" s="1"/>
  <c r="AS1573" i="9"/>
  <c r="CK1573" i="9" s="1"/>
  <c r="AK1573" i="9"/>
  <c r="CC1573" i="9" s="1"/>
  <c r="AZ1573" i="9"/>
  <c r="CR1573" i="9" s="1"/>
  <c r="AR1573" i="9"/>
  <c r="CJ1573" i="9" s="1"/>
  <c r="AJ1573" i="9"/>
  <c r="CB1573" i="9" s="1"/>
  <c r="AX1573" i="9"/>
  <c r="CP1573" i="9" s="1"/>
  <c r="AP1573" i="9"/>
  <c r="CH1573" i="9" s="1"/>
  <c r="AH1573" i="9"/>
  <c r="BZ1573" i="9" s="1"/>
  <c r="AW1573" i="9"/>
  <c r="CO1573" i="9" s="1"/>
  <c r="AO1573" i="9"/>
  <c r="CG1573" i="9" s="1"/>
  <c r="AG1573" i="9"/>
  <c r="BY1573" i="9" s="1"/>
  <c r="AY1573" i="9"/>
  <c r="CQ1573" i="9" s="1"/>
  <c r="AE1573" i="9"/>
  <c r="BW1573" i="9" s="1"/>
  <c r="AV1573" i="9"/>
  <c r="CN1573" i="9" s="1"/>
  <c r="AN1573" i="9"/>
  <c r="CF1573" i="9" s="1"/>
  <c r="AM1573" i="9"/>
  <c r="CE1573" i="9" s="1"/>
  <c r="AI1573" i="9"/>
  <c r="CA1573" i="9" s="1"/>
  <c r="AF1573" i="9"/>
  <c r="BX1573" i="9" s="1"/>
  <c r="AU1573" i="9"/>
  <c r="CM1573" i="9" s="1"/>
  <c r="AQ1573" i="9"/>
  <c r="CI1573" i="9" s="1"/>
  <c r="AR1556" i="9"/>
  <c r="CJ1556" i="9" s="1"/>
  <c r="AW1526" i="9"/>
  <c r="CO1526" i="9" s="1"/>
  <c r="AO1526" i="9"/>
  <c r="AG1526" i="9"/>
  <c r="AU1526" i="9"/>
  <c r="CM1526" i="9" s="1"/>
  <c r="AM1526" i="9"/>
  <c r="AE1526" i="9"/>
  <c r="BB1526" i="9"/>
  <c r="CT1526" i="9" s="1"/>
  <c r="AT1526" i="9"/>
  <c r="CL1526" i="9" s="1"/>
  <c r="AL1526" i="9"/>
  <c r="AD1526" i="9"/>
  <c r="BA1526" i="9"/>
  <c r="CS1526" i="9" s="1"/>
  <c r="AS1526" i="9"/>
  <c r="CK1526" i="9" s="1"/>
  <c r="AK1526" i="9"/>
  <c r="AX1526" i="9"/>
  <c r="CP1526" i="9" s="1"/>
  <c r="AP1526" i="9"/>
  <c r="AH1526" i="9"/>
  <c r="AJ1526" i="9"/>
  <c r="AI1526" i="9"/>
  <c r="AV1526" i="9"/>
  <c r="CN1526" i="9" s="1"/>
  <c r="AR1526" i="9"/>
  <c r="CJ1526" i="9" s="1"/>
  <c r="AQ1526" i="9"/>
  <c r="CI1526" i="9" s="1"/>
  <c r="AZ1526" i="9"/>
  <c r="CR1526" i="9" s="1"/>
  <c r="AY1526" i="9"/>
  <c r="CQ1526" i="9" s="1"/>
  <c r="AN1526" i="9"/>
  <c r="AF1526" i="9"/>
  <c r="F1528" i="9"/>
  <c r="L1527" i="9"/>
  <c r="J1527" i="9"/>
  <c r="K1527" i="9"/>
  <c r="AR1509" i="9"/>
  <c r="CJ1509" i="9" s="1"/>
  <c r="CQ1519" i="9"/>
  <c r="CN1516" i="9"/>
  <c r="CR1520" i="9"/>
  <c r="CK1513" i="9"/>
  <c r="CM1515" i="9"/>
  <c r="CL1514" i="9"/>
  <c r="CT1522" i="9"/>
  <c r="CP1518" i="9"/>
  <c r="CO1517" i="9"/>
  <c r="CH1510" i="9"/>
  <c r="CJ1512" i="9"/>
  <c r="CI1511" i="9"/>
  <c r="CS1521" i="9"/>
  <c r="AV1479" i="9"/>
  <c r="CN1479" i="9" s="1"/>
  <c r="AN1479" i="9"/>
  <c r="AF1479" i="9"/>
  <c r="AU1479" i="9"/>
  <c r="CM1479" i="9" s="1"/>
  <c r="AM1479" i="9"/>
  <c r="AE1479" i="9"/>
  <c r="BA1479" i="9"/>
  <c r="CS1479" i="9" s="1"/>
  <c r="AS1479" i="9"/>
  <c r="CK1479" i="9" s="1"/>
  <c r="AK1479" i="9"/>
  <c r="AZ1479" i="9"/>
  <c r="CR1479" i="9" s="1"/>
  <c r="AR1479" i="9"/>
  <c r="CJ1479" i="9" s="1"/>
  <c r="AJ1479" i="9"/>
  <c r="BB1479" i="9"/>
  <c r="CT1479" i="9" s="1"/>
  <c r="AL1479" i="9"/>
  <c r="AX1479" i="9"/>
  <c r="CP1479" i="9" s="1"/>
  <c r="AH1479" i="9"/>
  <c r="AW1479" i="9"/>
  <c r="CO1479" i="9" s="1"/>
  <c r="AG1479" i="9"/>
  <c r="AP1479" i="9"/>
  <c r="AO1479" i="9"/>
  <c r="AD1479" i="9"/>
  <c r="AY1479" i="9"/>
  <c r="CQ1479" i="9" s="1"/>
  <c r="AQ1479" i="9"/>
  <c r="CI1479" i="9" s="1"/>
  <c r="AI1479" i="9"/>
  <c r="AT1479" i="9"/>
  <c r="CL1479" i="9" s="1"/>
  <c r="AQ1462" i="9"/>
  <c r="CI1462" i="9" s="1"/>
  <c r="CS1475" i="9"/>
  <c r="CN1470" i="9"/>
  <c r="CP1472" i="9"/>
  <c r="CM1469" i="9"/>
  <c r="CO1471" i="9"/>
  <c r="CK1467" i="9"/>
  <c r="CJ1466" i="9"/>
  <c r="CH1464" i="9"/>
  <c r="CT1476" i="9"/>
  <c r="CR1474" i="9"/>
  <c r="CQ1473" i="9"/>
  <c r="CI1465" i="9"/>
  <c r="CG1463" i="9"/>
  <c r="CL1468" i="9"/>
  <c r="L1480" i="9"/>
  <c r="K1480" i="9"/>
  <c r="F1481" i="9"/>
  <c r="J1480" i="9"/>
  <c r="BA1431" i="9"/>
  <c r="AX1431" i="9"/>
  <c r="CP1431" i="9" s="1"/>
  <c r="AP1431" i="9"/>
  <c r="CH1431" i="9" s="1"/>
  <c r="AH1431" i="9"/>
  <c r="AU1431" i="9"/>
  <c r="CM1431" i="9" s="1"/>
  <c r="AM1431" i="9"/>
  <c r="AE1431" i="9"/>
  <c r="AT1431" i="9"/>
  <c r="CL1431" i="9" s="1"/>
  <c r="AL1431" i="9"/>
  <c r="AD1431" i="9"/>
  <c r="AZ1431" i="9"/>
  <c r="CR1431" i="9" s="1"/>
  <c r="AN1431" i="9"/>
  <c r="AV1431" i="9"/>
  <c r="CN1431" i="9" s="1"/>
  <c r="AI1431" i="9"/>
  <c r="AS1431" i="9"/>
  <c r="CK1431" i="9" s="1"/>
  <c r="AG1431" i="9"/>
  <c r="AR1431" i="9"/>
  <c r="CJ1431" i="9" s="1"/>
  <c r="AF1431" i="9"/>
  <c r="AY1431" i="9"/>
  <c r="CQ1431" i="9" s="1"/>
  <c r="AQ1431" i="9"/>
  <c r="CI1431" i="9" s="1"/>
  <c r="AK1431" i="9"/>
  <c r="AJ1431" i="9"/>
  <c r="BB1431" i="9"/>
  <c r="AW1431" i="9"/>
  <c r="CO1431" i="9" s="1"/>
  <c r="AO1431" i="9"/>
  <c r="AC1431" i="9"/>
  <c r="K1432" i="9"/>
  <c r="F1433" i="9"/>
  <c r="L1432" i="9"/>
  <c r="J1432" i="9"/>
  <c r="R1291" i="1"/>
  <c r="Q1294" i="1"/>
  <c r="Q1257" i="1"/>
  <c r="P1260" i="1"/>
  <c r="Q1223" i="1"/>
  <c r="P1226" i="1"/>
  <c r="R1189" i="1"/>
  <c r="Q1192" i="1"/>
  <c r="R1155" i="1"/>
  <c r="Q1158" i="1"/>
  <c r="J633" i="9"/>
  <c r="F634" i="9"/>
  <c r="L633" i="9"/>
  <c r="K633" i="9"/>
  <c r="AZ632" i="9"/>
  <c r="CR632" i="9" s="1"/>
  <c r="AR632" i="9"/>
  <c r="CJ632" i="9" s="1"/>
  <c r="AJ632" i="9"/>
  <c r="CB632" i="9" s="1"/>
  <c r="AV632" i="9"/>
  <c r="CN632" i="9" s="1"/>
  <c r="AN632" i="9"/>
  <c r="CF632" i="9" s="1"/>
  <c r="AY632" i="9"/>
  <c r="CQ632" i="9" s="1"/>
  <c r="AO632" i="9"/>
  <c r="CG632" i="9" s="1"/>
  <c r="AE632" i="9"/>
  <c r="BW632" i="9" s="1"/>
  <c r="AX632" i="9"/>
  <c r="CP632" i="9" s="1"/>
  <c r="AM632" i="9"/>
  <c r="CE632" i="9" s="1"/>
  <c r="AD632" i="9"/>
  <c r="BV632" i="9" s="1"/>
  <c r="AT632" i="9"/>
  <c r="CL632" i="9" s="1"/>
  <c r="AI632" i="9"/>
  <c r="CA632" i="9" s="1"/>
  <c r="AL632" i="9"/>
  <c r="CD632" i="9" s="1"/>
  <c r="BA632" i="9"/>
  <c r="CS632" i="9" s="1"/>
  <c r="AH632" i="9"/>
  <c r="BZ632" i="9" s="1"/>
  <c r="AW632" i="9"/>
  <c r="CO632" i="9" s="1"/>
  <c r="AG632" i="9"/>
  <c r="BY632" i="9" s="1"/>
  <c r="AS632" i="9"/>
  <c r="CK632" i="9" s="1"/>
  <c r="AC632" i="9"/>
  <c r="BU632" i="9" s="1"/>
  <c r="BU658" i="9" s="1"/>
  <c r="Q18" i="11" s="1"/>
  <c r="BJ312" i="5" s="1" a="1"/>
  <c r="BJ312" i="5" s="1"/>
  <c r="AF632" i="9"/>
  <c r="BX632" i="9" s="1"/>
  <c r="BB632" i="9"/>
  <c r="CT632" i="9" s="1"/>
  <c r="AU632" i="9"/>
  <c r="CM632" i="9" s="1"/>
  <c r="AP632" i="9"/>
  <c r="CH632" i="9" s="1"/>
  <c r="AQ632" i="9"/>
  <c r="CI632" i="9" s="1"/>
  <c r="AK632" i="9"/>
  <c r="CC632" i="9" s="1"/>
  <c r="L586" i="9"/>
  <c r="K586" i="9"/>
  <c r="J586" i="9"/>
  <c r="F587" i="9"/>
  <c r="AV585" i="9"/>
  <c r="CN585" i="9" s="1"/>
  <c r="AN585" i="9"/>
  <c r="CF585" i="9" s="1"/>
  <c r="AF585" i="9"/>
  <c r="BX585" i="9" s="1"/>
  <c r="BB585" i="9"/>
  <c r="CT585" i="9" s="1"/>
  <c r="AT585" i="9"/>
  <c r="CL585" i="9" s="1"/>
  <c r="AL585" i="9"/>
  <c r="CD585" i="9" s="1"/>
  <c r="AD585" i="9"/>
  <c r="BV585" i="9" s="1"/>
  <c r="BA585" i="9"/>
  <c r="CS585" i="9" s="1"/>
  <c r="AS585" i="9"/>
  <c r="CK585" i="9" s="1"/>
  <c r="AK585" i="9"/>
  <c r="CC585" i="9" s="1"/>
  <c r="AC585" i="9"/>
  <c r="BU585" i="9" s="1"/>
  <c r="BU611" i="9" s="1"/>
  <c r="Q17" i="11" s="1"/>
  <c r="AX585" i="9"/>
  <c r="CP585" i="9" s="1"/>
  <c r="AP585" i="9"/>
  <c r="CH585" i="9" s="1"/>
  <c r="AH585" i="9"/>
  <c r="BZ585" i="9" s="1"/>
  <c r="AM585" i="9"/>
  <c r="CE585" i="9" s="1"/>
  <c r="AY585" i="9"/>
  <c r="CQ585" i="9" s="1"/>
  <c r="AI585" i="9"/>
  <c r="CA585" i="9" s="1"/>
  <c r="AW585" i="9"/>
  <c r="CO585" i="9" s="1"/>
  <c r="AG585" i="9"/>
  <c r="BY585" i="9" s="1"/>
  <c r="AQ585" i="9"/>
  <c r="CI585" i="9" s="1"/>
  <c r="AZ585" i="9"/>
  <c r="CR585" i="9" s="1"/>
  <c r="AR585" i="9"/>
  <c r="CJ585" i="9" s="1"/>
  <c r="AO585" i="9"/>
  <c r="CG585" i="9" s="1"/>
  <c r="AU585" i="9"/>
  <c r="CM585" i="9" s="1"/>
  <c r="AJ585" i="9"/>
  <c r="CB585" i="9" s="1"/>
  <c r="AE585" i="9"/>
  <c r="BW585" i="9" s="1"/>
  <c r="CP527" i="9"/>
  <c r="CT531" i="9"/>
  <c r="CS530" i="9"/>
  <c r="CQ528" i="9"/>
  <c r="CO526" i="9"/>
  <c r="CR529" i="9"/>
  <c r="CL523" i="9"/>
  <c r="CM524" i="9"/>
  <c r="CN525" i="9"/>
  <c r="AV522" i="9"/>
  <c r="BA538" i="9"/>
  <c r="CS538" i="9" s="1"/>
  <c r="AS538" i="9"/>
  <c r="CK538" i="9" s="1"/>
  <c r="AK538" i="9"/>
  <c r="CC538" i="9" s="1"/>
  <c r="AC538" i="9"/>
  <c r="BU538" i="9" s="1"/>
  <c r="BU564" i="9" s="1"/>
  <c r="Q16" i="11" s="1"/>
  <c r="AZ538" i="9"/>
  <c r="CR538" i="9" s="1"/>
  <c r="AR538" i="9"/>
  <c r="CJ538" i="9" s="1"/>
  <c r="AJ538" i="9"/>
  <c r="CB538" i="9" s="1"/>
  <c r="AY538" i="9"/>
  <c r="CQ538" i="9" s="1"/>
  <c r="AQ538" i="9"/>
  <c r="CI538" i="9" s="1"/>
  <c r="AI538" i="9"/>
  <c r="CA538" i="9" s="1"/>
  <c r="AV538" i="9"/>
  <c r="CN538" i="9" s="1"/>
  <c r="AN538" i="9"/>
  <c r="CF538" i="9" s="1"/>
  <c r="AF538" i="9"/>
  <c r="BX538" i="9" s="1"/>
  <c r="AX538" i="9"/>
  <c r="CP538" i="9" s="1"/>
  <c r="AH538" i="9"/>
  <c r="BZ538" i="9" s="1"/>
  <c r="AW538" i="9"/>
  <c r="CO538" i="9" s="1"/>
  <c r="AG538" i="9"/>
  <c r="BY538" i="9" s="1"/>
  <c r="AU538" i="9"/>
  <c r="CM538" i="9" s="1"/>
  <c r="AE538" i="9"/>
  <c r="BW538" i="9" s="1"/>
  <c r="AO538" i="9"/>
  <c r="CG538" i="9" s="1"/>
  <c r="AD538" i="9"/>
  <c r="BV538" i="9" s="1"/>
  <c r="BB538" i="9"/>
  <c r="CT538" i="9" s="1"/>
  <c r="AP538" i="9"/>
  <c r="CH538" i="9" s="1"/>
  <c r="AT538" i="9"/>
  <c r="CL538" i="9" s="1"/>
  <c r="AM538" i="9"/>
  <c r="CE538" i="9" s="1"/>
  <c r="AL538" i="9"/>
  <c r="CD538" i="9" s="1"/>
  <c r="K539" i="9"/>
  <c r="J539" i="9"/>
  <c r="F540" i="9"/>
  <c r="L539" i="9"/>
  <c r="AU475" i="9"/>
  <c r="CT485" i="9"/>
  <c r="CS484" i="9"/>
  <c r="CO480" i="9"/>
  <c r="CR483" i="9"/>
  <c r="CP481" i="9"/>
  <c r="CN479" i="9"/>
  <c r="CQ482" i="9"/>
  <c r="CM478" i="9"/>
  <c r="CL477" i="9"/>
  <c r="CK476" i="9"/>
  <c r="AX492" i="9"/>
  <c r="CP492" i="9" s="1"/>
  <c r="AP492" i="9"/>
  <c r="CH492" i="9" s="1"/>
  <c r="AH492" i="9"/>
  <c r="BZ492" i="9" s="1"/>
  <c r="AW492" i="9"/>
  <c r="CO492" i="9" s="1"/>
  <c r="AO492" i="9"/>
  <c r="CG492" i="9" s="1"/>
  <c r="AG492" i="9"/>
  <c r="BY492" i="9" s="1"/>
  <c r="BB492" i="9"/>
  <c r="CT492" i="9" s="1"/>
  <c r="AT492" i="9"/>
  <c r="CL492" i="9" s="1"/>
  <c r="AL492" i="9"/>
  <c r="CD492" i="9" s="1"/>
  <c r="AD492" i="9"/>
  <c r="BV492" i="9" s="1"/>
  <c r="BV517" i="9" s="1"/>
  <c r="R15" i="11" s="1"/>
  <c r="AV492" i="9"/>
  <c r="CN492" i="9" s="1"/>
  <c r="AJ492" i="9"/>
  <c r="CB492" i="9" s="1"/>
  <c r="AU492" i="9"/>
  <c r="CM492" i="9" s="1"/>
  <c r="AI492" i="9"/>
  <c r="CA492" i="9" s="1"/>
  <c r="AQ492" i="9"/>
  <c r="CI492" i="9" s="1"/>
  <c r="AZ492" i="9"/>
  <c r="CR492" i="9" s="1"/>
  <c r="AE492" i="9"/>
  <c r="BW492" i="9" s="1"/>
  <c r="AY492" i="9"/>
  <c r="CQ492" i="9" s="1"/>
  <c r="AN492" i="9"/>
  <c r="CF492" i="9" s="1"/>
  <c r="AM492" i="9"/>
  <c r="CE492" i="9" s="1"/>
  <c r="BA492" i="9"/>
  <c r="CS492" i="9" s="1"/>
  <c r="AR492" i="9"/>
  <c r="CJ492" i="9" s="1"/>
  <c r="AK492" i="9"/>
  <c r="CC492" i="9" s="1"/>
  <c r="AF492" i="9"/>
  <c r="BX492" i="9" s="1"/>
  <c r="AS492" i="9"/>
  <c r="CK492" i="9" s="1"/>
  <c r="F494" i="9"/>
  <c r="L493" i="9"/>
  <c r="J493" i="9"/>
  <c r="K493" i="9"/>
  <c r="AV428" i="9"/>
  <c r="F448" i="9"/>
  <c r="L447" i="9"/>
  <c r="K447" i="9"/>
  <c r="J447" i="9"/>
  <c r="AZ446" i="9"/>
  <c r="CR446" i="9" s="1"/>
  <c r="AR446" i="9"/>
  <c r="CJ446" i="9" s="1"/>
  <c r="AJ446" i="9"/>
  <c r="CB446" i="9" s="1"/>
  <c r="AV446" i="9"/>
  <c r="CN446" i="9" s="1"/>
  <c r="AN446" i="9"/>
  <c r="CF446" i="9" s="1"/>
  <c r="AF446" i="9"/>
  <c r="BX446" i="9" s="1"/>
  <c r="AX446" i="9"/>
  <c r="CP446" i="9" s="1"/>
  <c r="AM446" i="9"/>
  <c r="CE446" i="9" s="1"/>
  <c r="AW446" i="9"/>
  <c r="CO446" i="9" s="1"/>
  <c r="AL446" i="9"/>
  <c r="CD446" i="9" s="1"/>
  <c r="AS446" i="9"/>
  <c r="CK446" i="9" s="1"/>
  <c r="AH446" i="9"/>
  <c r="BZ446" i="9" s="1"/>
  <c r="BB446" i="9"/>
  <c r="CT446" i="9" s="1"/>
  <c r="AK446" i="9"/>
  <c r="CC446" i="9" s="1"/>
  <c r="AY446" i="9"/>
  <c r="CQ446" i="9" s="1"/>
  <c r="AG446" i="9"/>
  <c r="BY446" i="9" s="1"/>
  <c r="AU446" i="9"/>
  <c r="CM446" i="9" s="1"/>
  <c r="AE446" i="9"/>
  <c r="BW446" i="9" s="1"/>
  <c r="BW470" i="9" s="1"/>
  <c r="S14" i="11" s="1"/>
  <c r="BL243" i="5" s="1" a="1"/>
  <c r="BL243" i="5" s="1"/>
  <c r="AT446" i="9"/>
  <c r="CL446" i="9" s="1"/>
  <c r="AP446" i="9"/>
  <c r="CH446" i="9" s="1"/>
  <c r="BA446" i="9"/>
  <c r="CS446" i="9" s="1"/>
  <c r="AQ446" i="9"/>
  <c r="CI446" i="9" s="1"/>
  <c r="AO446" i="9"/>
  <c r="CG446" i="9" s="1"/>
  <c r="AI446" i="9"/>
  <c r="CA446" i="9" s="1"/>
  <c r="CT437" i="9"/>
  <c r="CR435" i="9"/>
  <c r="CQ434" i="9"/>
  <c r="CN431" i="9"/>
  <c r="CL429" i="9"/>
  <c r="CO432" i="9"/>
  <c r="CP433" i="9"/>
  <c r="CM430" i="9"/>
  <c r="CS436" i="9"/>
  <c r="CM381" i="9"/>
  <c r="AV381" i="9"/>
  <c r="CM383" i="9"/>
  <c r="CL382" i="9"/>
  <c r="CN384" i="9"/>
  <c r="CO385" i="9"/>
  <c r="CP386" i="9"/>
  <c r="CQ387" i="9"/>
  <c r="CR388" i="9"/>
  <c r="CS389" i="9"/>
  <c r="CT390" i="9"/>
  <c r="F399" i="9"/>
  <c r="L398" i="9"/>
  <c r="K398" i="9"/>
  <c r="J398" i="9"/>
  <c r="AY397" i="9"/>
  <c r="CQ397" i="9" s="1"/>
  <c r="AQ397" i="9"/>
  <c r="CI397" i="9" s="1"/>
  <c r="AI397" i="9"/>
  <c r="CA397" i="9" s="1"/>
  <c r="AX397" i="9"/>
  <c r="CP397" i="9" s="1"/>
  <c r="AP397" i="9"/>
  <c r="CH397" i="9" s="1"/>
  <c r="AH397" i="9"/>
  <c r="BZ397" i="9" s="1"/>
  <c r="AW397" i="9"/>
  <c r="CO397" i="9" s="1"/>
  <c r="AO397" i="9"/>
  <c r="CG397" i="9" s="1"/>
  <c r="AG397" i="9"/>
  <c r="BY397" i="9" s="1"/>
  <c r="AV397" i="9"/>
  <c r="CN397" i="9" s="1"/>
  <c r="AN397" i="9"/>
  <c r="CF397" i="9" s="1"/>
  <c r="AF397" i="9"/>
  <c r="BX397" i="9" s="1"/>
  <c r="BB397" i="9"/>
  <c r="CT397" i="9" s="1"/>
  <c r="AT397" i="9"/>
  <c r="CL397" i="9" s="1"/>
  <c r="AL397" i="9"/>
  <c r="CD397" i="9" s="1"/>
  <c r="AD397" i="9"/>
  <c r="BV397" i="9" s="1"/>
  <c r="AU397" i="9"/>
  <c r="CM397" i="9" s="1"/>
  <c r="AS397" i="9"/>
  <c r="CK397" i="9" s="1"/>
  <c r="AR397" i="9"/>
  <c r="CJ397" i="9" s="1"/>
  <c r="AM397" i="9"/>
  <c r="CE397" i="9" s="1"/>
  <c r="AK397" i="9"/>
  <c r="CC397" i="9" s="1"/>
  <c r="AJ397" i="9"/>
  <c r="CB397" i="9" s="1"/>
  <c r="AE397" i="9"/>
  <c r="BW397" i="9" s="1"/>
  <c r="AC397" i="9"/>
  <c r="BU397" i="9" s="1"/>
  <c r="BU423" i="9" s="1"/>
  <c r="Q13" i="11" s="1"/>
  <c r="BJ260" i="5" s="1" a="1"/>
  <c r="BJ260" i="5" s="1"/>
  <c r="BA397" i="9"/>
  <c r="CS397" i="9" s="1"/>
  <c r="AZ397" i="9"/>
  <c r="CR397" i="9" s="1"/>
  <c r="Q478" i="1"/>
  <c r="Q444" i="1"/>
  <c r="Q407" i="1"/>
  <c r="P410" i="1"/>
  <c r="Q373" i="1"/>
  <c r="P376" i="1"/>
  <c r="P342" i="1"/>
  <c r="Q339" i="1"/>
  <c r="R305" i="1"/>
  <c r="Q308" i="1"/>
  <c r="L1384" i="9"/>
  <c r="K1384" i="9"/>
  <c r="J1384" i="9"/>
  <c r="F1385" i="9"/>
  <c r="AV1383" i="9"/>
  <c r="AN1383" i="9"/>
  <c r="AF1383" i="9"/>
  <c r="AU1383" i="9"/>
  <c r="AM1383" i="9"/>
  <c r="AE1383" i="9"/>
  <c r="BB1383" i="9"/>
  <c r="AT1383" i="9"/>
  <c r="AL1383" i="9"/>
  <c r="AD1383" i="9"/>
  <c r="BA1383" i="9"/>
  <c r="AS1383" i="9"/>
  <c r="AK1383" i="9"/>
  <c r="AC1383" i="9"/>
  <c r="AZ1383" i="9"/>
  <c r="AR1383" i="9"/>
  <c r="AJ1383" i="9"/>
  <c r="AB1383" i="9"/>
  <c r="AY1383" i="9"/>
  <c r="AQ1383" i="9"/>
  <c r="AI1383" i="9"/>
  <c r="AW1383" i="9"/>
  <c r="AO1383" i="9"/>
  <c r="AG1383" i="9"/>
  <c r="AX1383" i="9"/>
  <c r="AP1383" i="9"/>
  <c r="AH1383" i="9"/>
  <c r="AO1368" i="9"/>
  <c r="CG1368" i="9" s="1"/>
  <c r="AM1180" i="9"/>
  <c r="CE1180" i="9" s="1"/>
  <c r="AU1194" i="9"/>
  <c r="CM1194" i="9" s="1"/>
  <c r="AM1194" i="9"/>
  <c r="CE1194" i="9" s="1"/>
  <c r="AE1194" i="9"/>
  <c r="BW1194" i="9" s="1"/>
  <c r="BB1194" i="9"/>
  <c r="AT1194" i="9"/>
  <c r="CL1194" i="9" s="1"/>
  <c r="AL1194" i="9"/>
  <c r="CD1194" i="9" s="1"/>
  <c r="AD1194" i="9"/>
  <c r="BV1194" i="9" s="1"/>
  <c r="BA1194" i="9"/>
  <c r="AS1194" i="9"/>
  <c r="CK1194" i="9" s="1"/>
  <c r="AK1194" i="9"/>
  <c r="CC1194" i="9" s="1"/>
  <c r="AC1194" i="9"/>
  <c r="BU1194" i="9" s="1"/>
  <c r="AZ1194" i="9"/>
  <c r="AR1194" i="9"/>
  <c r="CJ1194" i="9" s="1"/>
  <c r="AJ1194" i="9"/>
  <c r="CB1194" i="9" s="1"/>
  <c r="AB1194" i="9"/>
  <c r="BT1194" i="9" s="1"/>
  <c r="AX1194" i="9"/>
  <c r="CP1194" i="9" s="1"/>
  <c r="AP1194" i="9"/>
  <c r="CH1194" i="9" s="1"/>
  <c r="AH1194" i="9"/>
  <c r="BZ1194" i="9" s="1"/>
  <c r="AO1194" i="9"/>
  <c r="CG1194" i="9" s="1"/>
  <c r="AN1194" i="9"/>
  <c r="CF1194" i="9" s="1"/>
  <c r="AI1194" i="9"/>
  <c r="CA1194" i="9" s="1"/>
  <c r="AG1194" i="9"/>
  <c r="BY1194" i="9" s="1"/>
  <c r="AY1194" i="9"/>
  <c r="AF1194" i="9"/>
  <c r="BX1194" i="9" s="1"/>
  <c r="AW1194" i="9"/>
  <c r="CO1194" i="9" s="1"/>
  <c r="AA1194" i="9"/>
  <c r="BS1194" i="9" s="1"/>
  <c r="BS1222" i="9" s="1"/>
  <c r="O30" i="11" s="1"/>
  <c r="AQ1194" i="9"/>
  <c r="CI1194" i="9" s="1"/>
  <c r="AV1194" i="9"/>
  <c r="CN1194" i="9" s="1"/>
  <c r="CO1193" i="9"/>
  <c r="CN1192" i="9"/>
  <c r="CM1191" i="9"/>
  <c r="CK1189" i="9"/>
  <c r="CG1185" i="9"/>
  <c r="CJ1188" i="9"/>
  <c r="CH1186" i="9"/>
  <c r="CL1190" i="9"/>
  <c r="CI1187" i="9"/>
  <c r="CC1181" i="9"/>
  <c r="CF1184" i="9"/>
  <c r="CD1182" i="9"/>
  <c r="CE1183" i="9"/>
  <c r="F1196" i="9"/>
  <c r="K1195" i="9"/>
  <c r="J1195" i="9"/>
  <c r="L1195" i="9"/>
  <c r="P883" i="1"/>
  <c r="O886" i="1"/>
  <c r="AP992" i="9"/>
  <c r="CH992" i="9" s="1"/>
  <c r="F1009" i="9"/>
  <c r="L1008" i="9"/>
  <c r="J1008" i="9"/>
  <c r="K1008" i="9"/>
  <c r="CP1003" i="9"/>
  <c r="CR1005" i="9"/>
  <c r="CO1002" i="9"/>
  <c r="CL999" i="9"/>
  <c r="CS1006" i="9"/>
  <c r="CQ1004" i="9"/>
  <c r="CN1001" i="9"/>
  <c r="CK998" i="9"/>
  <c r="CI996" i="9"/>
  <c r="CF993" i="9"/>
  <c r="CJ997" i="9"/>
  <c r="CG994" i="9"/>
  <c r="CM1000" i="9"/>
  <c r="CH995" i="9"/>
  <c r="AY1007" i="9"/>
  <c r="CQ1007" i="9" s="1"/>
  <c r="AQ1007" i="9"/>
  <c r="CI1007" i="9" s="1"/>
  <c r="AI1007" i="9"/>
  <c r="CA1007" i="9" s="1"/>
  <c r="AW1007" i="9"/>
  <c r="CO1007" i="9" s="1"/>
  <c r="AO1007" i="9"/>
  <c r="CG1007" i="9" s="1"/>
  <c r="AG1007" i="9"/>
  <c r="BY1007" i="9" s="1"/>
  <c r="AV1007" i="9"/>
  <c r="CN1007" i="9" s="1"/>
  <c r="AN1007" i="9"/>
  <c r="CF1007" i="9" s="1"/>
  <c r="AF1007" i="9"/>
  <c r="BX1007" i="9" s="1"/>
  <c r="AU1007" i="9"/>
  <c r="CM1007" i="9" s="1"/>
  <c r="AM1007" i="9"/>
  <c r="CE1007" i="9" s="1"/>
  <c r="AE1007" i="9"/>
  <c r="BW1007" i="9" s="1"/>
  <c r="BA1007" i="9"/>
  <c r="CS1007" i="9" s="1"/>
  <c r="AS1007" i="9"/>
  <c r="CK1007" i="9" s="1"/>
  <c r="AK1007" i="9"/>
  <c r="CC1007" i="9" s="1"/>
  <c r="AC1007" i="9"/>
  <c r="BU1007" i="9" s="1"/>
  <c r="BB1007" i="9"/>
  <c r="CT1007" i="9" s="1"/>
  <c r="AH1007" i="9"/>
  <c r="BZ1007" i="9" s="1"/>
  <c r="AZ1007" i="9"/>
  <c r="CR1007" i="9" s="1"/>
  <c r="AX1007" i="9"/>
  <c r="CP1007" i="9" s="1"/>
  <c r="AB1007" i="9"/>
  <c r="BT1007" i="9" s="1"/>
  <c r="BT1034" i="9" s="1"/>
  <c r="P26" i="11" s="1"/>
  <c r="BI313" i="5" s="1" a="1"/>
  <c r="BI313" i="5" s="1"/>
  <c r="AT1007" i="9"/>
  <c r="CL1007" i="9" s="1"/>
  <c r="AR1007" i="9"/>
  <c r="CJ1007" i="9" s="1"/>
  <c r="AP1007" i="9"/>
  <c r="CH1007" i="9" s="1"/>
  <c r="AJ1007" i="9"/>
  <c r="CB1007" i="9" s="1"/>
  <c r="AD1007" i="9"/>
  <c r="BV1007" i="9" s="1"/>
  <c r="AL1007" i="9"/>
  <c r="CD1007" i="9" s="1"/>
  <c r="P747" i="1"/>
  <c r="O750" i="1"/>
  <c r="CT817" i="9"/>
  <c r="CS816" i="9"/>
  <c r="CR815" i="9"/>
  <c r="CP813" i="9"/>
  <c r="CL809" i="9"/>
  <c r="CQ814" i="9"/>
  <c r="CO812" i="9"/>
  <c r="CM810" i="9"/>
  <c r="CH805" i="9"/>
  <c r="CK808" i="9"/>
  <c r="CJ807" i="9"/>
  <c r="CN811" i="9"/>
  <c r="CI806" i="9"/>
  <c r="AR804" i="9"/>
  <c r="CJ804" i="9" s="1"/>
  <c r="L820" i="9"/>
  <c r="K820" i="9"/>
  <c r="J820" i="9"/>
  <c r="F821" i="9"/>
  <c r="AW819" i="9"/>
  <c r="CO819" i="9" s="1"/>
  <c r="AO819" i="9"/>
  <c r="CG819" i="9" s="1"/>
  <c r="AG819" i="9"/>
  <c r="BY819" i="9" s="1"/>
  <c r="AV819" i="9"/>
  <c r="CN819" i="9" s="1"/>
  <c r="AN819" i="9"/>
  <c r="CF819" i="9" s="1"/>
  <c r="AF819" i="9"/>
  <c r="BX819" i="9" s="1"/>
  <c r="AU819" i="9"/>
  <c r="CM819" i="9" s="1"/>
  <c r="AM819" i="9"/>
  <c r="CE819" i="9" s="1"/>
  <c r="AE819" i="9"/>
  <c r="BW819" i="9" s="1"/>
  <c r="BB819" i="9"/>
  <c r="CT819" i="9" s="1"/>
  <c r="AT819" i="9"/>
  <c r="CL819" i="9" s="1"/>
  <c r="AL819" i="9"/>
  <c r="CD819" i="9" s="1"/>
  <c r="AD819" i="9"/>
  <c r="BV819" i="9" s="1"/>
  <c r="BA819" i="9"/>
  <c r="CS819" i="9" s="1"/>
  <c r="AS819" i="9"/>
  <c r="CK819" i="9" s="1"/>
  <c r="AK819" i="9"/>
  <c r="CC819" i="9" s="1"/>
  <c r="AC819" i="9"/>
  <c r="BU819" i="9" s="1"/>
  <c r="AZ819" i="9"/>
  <c r="CR819" i="9" s="1"/>
  <c r="AR819" i="9"/>
  <c r="CJ819" i="9" s="1"/>
  <c r="AJ819" i="9"/>
  <c r="CB819" i="9" s="1"/>
  <c r="AB819" i="9"/>
  <c r="BT819" i="9" s="1"/>
  <c r="BT846" i="9" s="1"/>
  <c r="P22" i="11" s="1"/>
  <c r="AX819" i="9"/>
  <c r="CP819" i="9" s="1"/>
  <c r="AP819" i="9"/>
  <c r="CH819" i="9" s="1"/>
  <c r="AH819" i="9"/>
  <c r="BZ819" i="9" s="1"/>
  <c r="AY819" i="9"/>
  <c r="CQ819" i="9" s="1"/>
  <c r="AQ819" i="9"/>
  <c r="CI819" i="9" s="1"/>
  <c r="AI819" i="9"/>
  <c r="CA819" i="9" s="1"/>
  <c r="O611" i="1"/>
  <c r="N614" i="1"/>
  <c r="L349" i="9"/>
  <c r="F350" i="9"/>
  <c r="K349" i="9"/>
  <c r="J349" i="9"/>
  <c r="AV348" i="9"/>
  <c r="CN348" i="9" s="1"/>
  <c r="AN348" i="9"/>
  <c r="CF348" i="9" s="1"/>
  <c r="AF348" i="9"/>
  <c r="BX348" i="9" s="1"/>
  <c r="AU348" i="9"/>
  <c r="CM348" i="9" s="1"/>
  <c r="AM348" i="9"/>
  <c r="CE348" i="9" s="1"/>
  <c r="AE348" i="9"/>
  <c r="BW348" i="9" s="1"/>
  <c r="BB348" i="9"/>
  <c r="CT348" i="9" s="1"/>
  <c r="AT348" i="9"/>
  <c r="CL348" i="9" s="1"/>
  <c r="AL348" i="9"/>
  <c r="CD348" i="9" s="1"/>
  <c r="AD348" i="9"/>
  <c r="BV348" i="9" s="1"/>
  <c r="BA348" i="9"/>
  <c r="CS348" i="9" s="1"/>
  <c r="AS348" i="9"/>
  <c r="CK348" i="9" s="1"/>
  <c r="AK348" i="9"/>
  <c r="CC348" i="9" s="1"/>
  <c r="AC348" i="9"/>
  <c r="BU348" i="9" s="1"/>
  <c r="AZ348" i="9"/>
  <c r="CR348" i="9" s="1"/>
  <c r="AR348" i="9"/>
  <c r="CJ348" i="9" s="1"/>
  <c r="AJ348" i="9"/>
  <c r="CB348" i="9" s="1"/>
  <c r="AB348" i="9"/>
  <c r="BT348" i="9" s="1"/>
  <c r="AY348" i="9"/>
  <c r="CQ348" i="9" s="1"/>
  <c r="AQ348" i="9"/>
  <c r="CI348" i="9" s="1"/>
  <c r="AI348" i="9"/>
  <c r="CA348" i="9" s="1"/>
  <c r="AA348" i="9"/>
  <c r="BS348" i="9" s="1"/>
  <c r="BS376" i="9" s="1"/>
  <c r="O12" i="11" s="1"/>
  <c r="AW348" i="9"/>
  <c r="CO348" i="9" s="1"/>
  <c r="AO348" i="9"/>
  <c r="CG348" i="9" s="1"/>
  <c r="AG348" i="9"/>
  <c r="BY348" i="9" s="1"/>
  <c r="AX348" i="9"/>
  <c r="CP348" i="9" s="1"/>
  <c r="AP348" i="9"/>
  <c r="CH348" i="9" s="1"/>
  <c r="AH348" i="9"/>
  <c r="BZ348" i="9" s="1"/>
  <c r="O274" i="1"/>
  <c r="P271" i="1"/>
  <c r="AZ160" i="9"/>
  <c r="CR160" i="9" s="1"/>
  <c r="AR160" i="9"/>
  <c r="CJ160" i="9" s="1"/>
  <c r="AJ160" i="9"/>
  <c r="CB160" i="9" s="1"/>
  <c r="AB160" i="9"/>
  <c r="BT160" i="9" s="1"/>
  <c r="AY160" i="9"/>
  <c r="CQ160" i="9" s="1"/>
  <c r="AQ160" i="9"/>
  <c r="CI160" i="9" s="1"/>
  <c r="AI160" i="9"/>
  <c r="CA160" i="9" s="1"/>
  <c r="AA160" i="9"/>
  <c r="BS160" i="9" s="1"/>
  <c r="BS188" i="9" s="1"/>
  <c r="O8" i="11" s="1"/>
  <c r="AX160" i="9"/>
  <c r="CP160" i="9" s="1"/>
  <c r="AP160" i="9"/>
  <c r="CH160" i="9" s="1"/>
  <c r="AH160" i="9"/>
  <c r="BZ160" i="9" s="1"/>
  <c r="AW160" i="9"/>
  <c r="CO160" i="9" s="1"/>
  <c r="AO160" i="9"/>
  <c r="CG160" i="9" s="1"/>
  <c r="AG160" i="9"/>
  <c r="BY160" i="9" s="1"/>
  <c r="AV160" i="9"/>
  <c r="CN160" i="9" s="1"/>
  <c r="AN160" i="9"/>
  <c r="CF160" i="9" s="1"/>
  <c r="AF160" i="9"/>
  <c r="BX160" i="9" s="1"/>
  <c r="AU160" i="9"/>
  <c r="CM160" i="9" s="1"/>
  <c r="AM160" i="9"/>
  <c r="CE160" i="9" s="1"/>
  <c r="AE160" i="9"/>
  <c r="BW160" i="9" s="1"/>
  <c r="BA160" i="9"/>
  <c r="CS160" i="9" s="1"/>
  <c r="AS160" i="9"/>
  <c r="CK160" i="9" s="1"/>
  <c r="AK160" i="9"/>
  <c r="CC160" i="9" s="1"/>
  <c r="AC160" i="9"/>
  <c r="BU160" i="9" s="1"/>
  <c r="BB160" i="9"/>
  <c r="CT160" i="9" s="1"/>
  <c r="AT160" i="9"/>
  <c r="CL160" i="9" s="1"/>
  <c r="AD160" i="9"/>
  <c r="BV160" i="9" s="1"/>
  <c r="AL160" i="9"/>
  <c r="CD160" i="9" s="1"/>
  <c r="AY146" i="9"/>
  <c r="CQ146" i="9" s="1"/>
  <c r="CT152" i="9"/>
  <c r="CR150" i="9"/>
  <c r="CS151" i="9"/>
  <c r="CQ149" i="9"/>
  <c r="CO147" i="9"/>
  <c r="CP148" i="9"/>
  <c r="L161" i="9"/>
  <c r="F162" i="9"/>
  <c r="K161" i="9"/>
  <c r="J161" i="9"/>
  <c r="N138" i="1"/>
  <c r="O135" i="1"/>
  <c r="S94" i="5"/>
  <c r="S177" i="5"/>
  <c r="S161" i="5"/>
  <c r="S159" i="5"/>
  <c r="S160" i="5"/>
  <c r="S91" i="5"/>
  <c r="BI91" i="5" s="1" a="1"/>
  <c r="BI91" i="5" s="1"/>
  <c r="S93" i="5"/>
  <c r="S76" i="5"/>
  <c r="S77" i="5"/>
  <c r="S75" i="5"/>
  <c r="S74" i="5"/>
  <c r="R182" i="5"/>
  <c r="S175" i="5"/>
  <c r="S176" i="5"/>
  <c r="S178" i="5"/>
  <c r="BI178" i="5" s="1" a="1"/>
  <c r="BI178" i="5" s="1"/>
  <c r="S179" i="5"/>
  <c r="R165" i="5"/>
  <c r="S158" i="5"/>
  <c r="S162" i="5"/>
  <c r="R148" i="5"/>
  <c r="S141" i="5"/>
  <c r="S143" i="5"/>
  <c r="S144" i="5"/>
  <c r="BI144" i="5" s="1" a="1"/>
  <c r="BI144" i="5" s="1"/>
  <c r="S145" i="5"/>
  <c r="S142" i="5"/>
  <c r="R131" i="5"/>
  <c r="S124" i="5"/>
  <c r="S127" i="5"/>
  <c r="BI127" i="5" s="1" a="1"/>
  <c r="BI127" i="5" s="1"/>
  <c r="S125" i="5"/>
  <c r="S128" i="5"/>
  <c r="S126" i="5"/>
  <c r="S107" i="5"/>
  <c r="R114" i="5"/>
  <c r="S110" i="5"/>
  <c r="S109" i="5"/>
  <c r="S108" i="5"/>
  <c r="S111" i="5"/>
  <c r="R97" i="5"/>
  <c r="S90" i="5"/>
  <c r="S92" i="5"/>
  <c r="BI92" i="5" s="1" a="1"/>
  <c r="BI92" i="5" s="1"/>
  <c r="S73" i="5"/>
  <c r="R80" i="5"/>
  <c r="R63" i="5"/>
  <c r="S56" i="5"/>
  <c r="S59" i="5"/>
  <c r="S58" i="5"/>
  <c r="S60" i="5"/>
  <c r="S57" i="5"/>
  <c r="S43" i="5"/>
  <c r="S41" i="5"/>
  <c r="S42" i="5"/>
  <c r="S40" i="5"/>
  <c r="S39" i="5"/>
  <c r="R46" i="5"/>
  <c r="S26" i="5"/>
  <c r="R29" i="5"/>
  <c r="S24" i="5"/>
  <c r="S22" i="5"/>
  <c r="S23" i="5"/>
  <c r="S25" i="5"/>
  <c r="Z230" i="5" l="1"/>
  <c r="Z229" i="5"/>
  <c r="BP229" i="5" s="1" a="1"/>
  <c r="BP229" i="5" s="1"/>
  <c r="Z226" i="5"/>
  <c r="Z228" i="5"/>
  <c r="Z233" i="5" s="1"/>
  <c r="Y233" i="5"/>
  <c r="Z805" i="5"/>
  <c r="Z804" i="5"/>
  <c r="Y811" i="5"/>
  <c r="Z806" i="5"/>
  <c r="Z807" i="5"/>
  <c r="Z808" i="5"/>
  <c r="AA807" i="5" s="1"/>
  <c r="Z668" i="5"/>
  <c r="Y675" i="5"/>
  <c r="Z672" i="5"/>
  <c r="Y692" i="5"/>
  <c r="Z670" i="5"/>
  <c r="Z669" i="5"/>
  <c r="Z688" i="5"/>
  <c r="BP688" i="5" s="1" a="1"/>
  <c r="BP688" i="5" s="1"/>
  <c r="Z671" i="5"/>
  <c r="BP671" i="5" s="1" a="1"/>
  <c r="BP671" i="5" s="1"/>
  <c r="Z635" i="5"/>
  <c r="Z637" i="5"/>
  <c r="BP637" i="5" s="1" a="1"/>
  <c r="BP637" i="5" s="1"/>
  <c r="Z636" i="5"/>
  <c r="Z634" i="5"/>
  <c r="Y641" i="5"/>
  <c r="Z685" i="5"/>
  <c r="Z689" i="5"/>
  <c r="Z638" i="5"/>
  <c r="Z348" i="5"/>
  <c r="BP348" i="5" s="1" a="1"/>
  <c r="BP348" i="5" s="1"/>
  <c r="Z347" i="5"/>
  <c r="Z345" i="5"/>
  <c r="Z349" i="5"/>
  <c r="Z346" i="5"/>
  <c r="Z330" i="5"/>
  <c r="BH311" i="5" a="1"/>
  <c r="BH311" i="5" s="1"/>
  <c r="BH318" i="5" s="1"/>
  <c r="BH322" i="5" s="1"/>
  <c r="S22" i="12" s="1"/>
  <c r="BH856" i="5" a="1"/>
  <c r="BH856" i="5" s="1"/>
  <c r="BH805" i="5" a="1"/>
  <c r="BH805" i="5" s="1"/>
  <c r="BH811" i="5" s="1"/>
  <c r="BH815" i="5" s="1"/>
  <c r="S51" i="12" s="1"/>
  <c r="CI872" i="5" a="1"/>
  <c r="CI872" i="5" s="1"/>
  <c r="CI855" i="5" a="1"/>
  <c r="CI855" i="5" s="1"/>
  <c r="AP45" i="11"/>
  <c r="CH889" i="5" a="1"/>
  <c r="CH889" i="5" s="1"/>
  <c r="BL316" i="5" a="1"/>
  <c r="BL316" i="5" s="1"/>
  <c r="BL350" i="5" a="1"/>
  <c r="BL350" i="5" s="1"/>
  <c r="BL299" i="5" a="1"/>
  <c r="BL299" i="5" s="1"/>
  <c r="BL333" i="5" a="1"/>
  <c r="BL333" i="5" s="1"/>
  <c r="BL282" i="5" a="1"/>
  <c r="BL282" i="5" s="1"/>
  <c r="Z331" i="5"/>
  <c r="BP331" i="5" s="1" a="1"/>
  <c r="BP331" i="5" s="1"/>
  <c r="Y335" i="5"/>
  <c r="Z328" i="5"/>
  <c r="Z329" i="5"/>
  <c r="Y352" i="5"/>
  <c r="Z332" i="5"/>
  <c r="Z686" i="5"/>
  <c r="Z687" i="5"/>
  <c r="Z840" i="5"/>
  <c r="Z823" i="5"/>
  <c r="Y845" i="5"/>
  <c r="Z825" i="5"/>
  <c r="Z839" i="5"/>
  <c r="BO821" i="5" a="1"/>
  <c r="BO821" i="5" s="1"/>
  <c r="Z821" i="5"/>
  <c r="Y828" i="5"/>
  <c r="Z824" i="5"/>
  <c r="Z842" i="5"/>
  <c r="Z841" i="5"/>
  <c r="Z822" i="5"/>
  <c r="Z838" i="5"/>
  <c r="BP838" i="5" s="1" a="1"/>
  <c r="BP838" i="5" s="1"/>
  <c r="AA586" i="5"/>
  <c r="BQ586" i="5" s="1" a="1"/>
  <c r="BQ586" i="5" s="1"/>
  <c r="Z773" i="5"/>
  <c r="Z624" i="5"/>
  <c r="AA584" i="5"/>
  <c r="Y539" i="5"/>
  <c r="Z517" i="5"/>
  <c r="Z430" i="5"/>
  <c r="Z434" i="5"/>
  <c r="AA415" i="5"/>
  <c r="AA398" i="5"/>
  <c r="AR28" i="5"/>
  <c r="CG28" i="5" a="1"/>
  <c r="CG28" i="5" s="1"/>
  <c r="Z433" i="5"/>
  <c r="BP433" i="5" s="1" a="1"/>
  <c r="BP433" i="5" s="1"/>
  <c r="BP804" i="5" a="1"/>
  <c r="BP804" i="5" s="1"/>
  <c r="Z772" i="5"/>
  <c r="AA247" i="5"/>
  <c r="AA212" i="5"/>
  <c r="BQ212" i="5" s="1" a="1"/>
  <c r="BQ212" i="5" s="1"/>
  <c r="AA416" i="5"/>
  <c r="BQ416" i="5" s="1" a="1"/>
  <c r="BQ416" i="5" s="1"/>
  <c r="AA570" i="5"/>
  <c r="AA602" i="5"/>
  <c r="Z466" i="5"/>
  <c r="T179" i="5"/>
  <c r="Z535" i="5"/>
  <c r="BP535" i="5" s="1" a="1"/>
  <c r="BP535" i="5" s="1"/>
  <c r="AA618" i="5"/>
  <c r="AA617" i="5"/>
  <c r="AA740" i="5"/>
  <c r="AA788" i="5"/>
  <c r="AA295" i="5"/>
  <c r="BI284" i="5"/>
  <c r="BI288" i="5" s="1"/>
  <c r="T20" i="12" s="1"/>
  <c r="B99" i="11"/>
  <c r="BJ741" i="5" a="1"/>
  <c r="BJ741" i="5" s="1"/>
  <c r="BJ329" i="5" a="1"/>
  <c r="BJ329" i="5" s="1"/>
  <c r="BJ724" i="5" a="1"/>
  <c r="BJ724" i="5" s="1"/>
  <c r="BJ277" i="5" a="1"/>
  <c r="BJ277" i="5" s="1"/>
  <c r="BJ295" i="5" a="1"/>
  <c r="BJ295" i="5" s="1"/>
  <c r="BJ707" i="5" a="1"/>
  <c r="BJ707" i="5" s="1"/>
  <c r="BJ346" i="5" a="1"/>
  <c r="BJ346" i="5" s="1"/>
  <c r="BL452" i="5" a="1"/>
  <c r="BL452" i="5" s="1"/>
  <c r="BL367" i="5" a="1"/>
  <c r="BL367" i="5" s="1"/>
  <c r="BL639" i="5" a="1"/>
  <c r="BL639" i="5" s="1"/>
  <c r="BL214" i="5" a="1"/>
  <c r="BL214" i="5" s="1"/>
  <c r="BL248" i="5" a="1"/>
  <c r="BL248" i="5" s="1"/>
  <c r="BL265" i="5" a="1"/>
  <c r="BL265" i="5" s="1"/>
  <c r="BL384" i="5" a="1"/>
  <c r="BL384" i="5" s="1"/>
  <c r="BL231" i="5" a="1"/>
  <c r="BL231" i="5" s="1"/>
  <c r="BL401" i="5" a="1"/>
  <c r="BL401" i="5" s="1"/>
  <c r="BL486" i="5" a="1"/>
  <c r="BL486" i="5" s="1"/>
  <c r="BL469" i="5" a="1"/>
  <c r="BL469" i="5" s="1"/>
  <c r="BL656" i="5" a="1"/>
  <c r="BL656" i="5" s="1"/>
  <c r="BL503" i="5" a="1"/>
  <c r="BL503" i="5" s="1"/>
  <c r="BL622" i="5" a="1"/>
  <c r="BL622" i="5" s="1"/>
  <c r="BL571" i="5" a="1"/>
  <c r="BL571" i="5" s="1"/>
  <c r="BL690" i="5" a="1"/>
  <c r="BL690" i="5" s="1"/>
  <c r="BL418" i="5" a="1"/>
  <c r="BL418" i="5" s="1"/>
  <c r="BL605" i="5" a="1"/>
  <c r="BL605" i="5" s="1"/>
  <c r="BL673" i="5" a="1"/>
  <c r="BL673" i="5" s="1"/>
  <c r="BL435" i="5" a="1"/>
  <c r="BL435" i="5" s="1"/>
  <c r="BL520" i="5" a="1"/>
  <c r="BL520" i="5" s="1"/>
  <c r="BL554" i="5" a="1"/>
  <c r="BL554" i="5" s="1"/>
  <c r="BL537" i="5" a="1"/>
  <c r="BL537" i="5" s="1"/>
  <c r="BL588" i="5" a="1"/>
  <c r="BL588" i="5" s="1"/>
  <c r="BL651" i="5" a="1"/>
  <c r="BL651" i="5" s="1"/>
  <c r="BL180" i="5" a="1"/>
  <c r="BL180" i="5" s="1"/>
  <c r="BL95" i="5" a="1"/>
  <c r="BL95" i="5" s="1"/>
  <c r="BL146" i="5" a="1"/>
  <c r="BL146" i="5" s="1"/>
  <c r="BL129" i="5" a="1"/>
  <c r="BL129" i="5" s="1"/>
  <c r="BL197" i="5" a="1"/>
  <c r="BL197" i="5" s="1"/>
  <c r="BL668" i="5" a="1"/>
  <c r="BL668" i="5" s="1"/>
  <c r="BL685" i="5" a="1"/>
  <c r="BL685" i="5" s="1"/>
  <c r="BJ278" i="5" a="1"/>
  <c r="BJ278" i="5" s="1"/>
  <c r="BJ294" i="5" a="1"/>
  <c r="BJ294" i="5" s="1"/>
  <c r="BH653" i="5" a="1"/>
  <c r="BH653" i="5" s="1"/>
  <c r="BH602" i="5" a="1"/>
  <c r="BH602" i="5" s="1"/>
  <c r="BH551" i="5" a="1"/>
  <c r="BH551" i="5" s="1"/>
  <c r="BH466" i="5" a="1"/>
  <c r="BH466" i="5" s="1"/>
  <c r="BH415" i="5" a="1"/>
  <c r="BH415" i="5" s="1"/>
  <c r="BH364" i="5" a="1"/>
  <c r="BH364" i="5" s="1"/>
  <c r="BH142" i="5" a="1"/>
  <c r="BH142" i="5" s="1"/>
  <c r="BH703" i="5" a="1"/>
  <c r="BH703" i="5" s="1"/>
  <c r="BH194" i="5" a="1"/>
  <c r="BH194" i="5" s="1"/>
  <c r="BH517" i="5" a="1"/>
  <c r="BH517" i="5" s="1"/>
  <c r="BH702" i="5" a="1"/>
  <c r="BH702" i="5" s="1"/>
  <c r="BH753" i="5" a="1"/>
  <c r="BH753" i="5" s="1"/>
  <c r="BH760" i="5" s="1"/>
  <c r="BH764" i="5" s="1"/>
  <c r="S48" i="12" s="1"/>
  <c r="BG709" i="5"/>
  <c r="BG713" i="5" s="1"/>
  <c r="R45" i="12" s="1"/>
  <c r="Z771" i="5"/>
  <c r="Z774" i="5"/>
  <c r="Y777" i="5"/>
  <c r="Z770" i="5"/>
  <c r="AA739" i="5"/>
  <c r="AA721" i="5"/>
  <c r="AA723" i="5"/>
  <c r="Z811" i="5"/>
  <c r="AA804" i="5"/>
  <c r="BQ804" i="5" s="1" a="1"/>
  <c r="BQ804" i="5" s="1"/>
  <c r="AA808" i="5"/>
  <c r="AA805" i="5"/>
  <c r="Z794" i="5"/>
  <c r="AA787" i="5"/>
  <c r="AA789" i="5"/>
  <c r="AA791" i="5"/>
  <c r="AA790" i="5"/>
  <c r="AA755" i="5"/>
  <c r="AA757" i="5"/>
  <c r="AA754" i="5"/>
  <c r="Z760" i="5"/>
  <c r="AA753" i="5"/>
  <c r="AA756" i="5"/>
  <c r="Z743" i="5"/>
  <c r="AA736" i="5"/>
  <c r="AA737" i="5"/>
  <c r="AA738" i="5"/>
  <c r="AA719" i="5"/>
  <c r="Z726" i="5"/>
  <c r="AA722" i="5"/>
  <c r="AA720" i="5"/>
  <c r="Z709" i="5"/>
  <c r="AA702" i="5"/>
  <c r="AA706" i="5"/>
  <c r="AA703" i="5"/>
  <c r="BP704" i="5" a="1"/>
  <c r="BP704" i="5" s="1"/>
  <c r="AA704" i="5"/>
  <c r="AA705" i="5"/>
  <c r="AH707" i="5"/>
  <c r="Z655" i="5"/>
  <c r="Z653" i="5"/>
  <c r="AA619" i="5"/>
  <c r="AA620" i="5"/>
  <c r="BQ620" i="5" s="1" a="1"/>
  <c r="BQ620" i="5" s="1"/>
  <c r="AA621" i="5"/>
  <c r="AA603" i="5"/>
  <c r="BQ603" i="5" s="1" a="1"/>
  <c r="BQ603" i="5" s="1"/>
  <c r="AA585" i="5"/>
  <c r="AA583" i="5"/>
  <c r="Z590" i="5"/>
  <c r="AA587" i="5"/>
  <c r="AA567" i="5"/>
  <c r="AA568" i="5"/>
  <c r="AA550" i="5"/>
  <c r="Z533" i="5"/>
  <c r="Z534" i="5"/>
  <c r="Z536" i="5"/>
  <c r="Z532" i="5"/>
  <c r="Z516" i="5"/>
  <c r="Z518" i="5"/>
  <c r="BP518" i="5" s="1" a="1"/>
  <c r="BP518" i="5" s="1"/>
  <c r="Z519" i="5"/>
  <c r="Y522" i="5"/>
  <c r="Z515" i="5"/>
  <c r="Y658" i="5"/>
  <c r="Z651" i="5"/>
  <c r="Z654" i="5"/>
  <c r="BP654" i="5" s="1" a="1"/>
  <c r="BP654" i="5" s="1"/>
  <c r="Z652" i="5"/>
  <c r="AA601" i="5"/>
  <c r="Z607" i="5"/>
  <c r="AA600" i="5"/>
  <c r="AA604" i="5"/>
  <c r="Z573" i="5"/>
  <c r="AA566" i="5"/>
  <c r="AA569" i="5"/>
  <c r="BQ569" i="5" s="1" a="1"/>
  <c r="BQ569" i="5" s="1"/>
  <c r="AA553" i="5"/>
  <c r="AA551" i="5"/>
  <c r="Z556" i="5"/>
  <c r="AA549" i="5"/>
  <c r="AA552" i="5"/>
  <c r="BQ552" i="5" s="1" a="1"/>
  <c r="BQ552" i="5" s="1"/>
  <c r="Z499" i="5"/>
  <c r="Z500" i="5"/>
  <c r="Y471" i="5"/>
  <c r="Z464" i="5"/>
  <c r="Z465" i="5"/>
  <c r="Z468" i="5"/>
  <c r="Z467" i="5"/>
  <c r="BP467" i="5" s="1" a="1"/>
  <c r="BP467" i="5" s="1"/>
  <c r="Z451" i="5"/>
  <c r="Z448" i="5"/>
  <c r="Z432" i="5"/>
  <c r="Z431" i="5"/>
  <c r="Y437" i="5"/>
  <c r="AA414" i="5"/>
  <c r="AA417" i="5"/>
  <c r="AA397" i="5"/>
  <c r="Z382" i="5"/>
  <c r="BP382" i="5" s="1" a="1"/>
  <c r="BP382" i="5" s="1"/>
  <c r="Z381" i="5"/>
  <c r="AA363" i="5"/>
  <c r="AA365" i="5"/>
  <c r="BQ365" i="5" s="1" a="1"/>
  <c r="BQ365" i="5" s="1"/>
  <c r="AA296" i="5"/>
  <c r="AA262" i="5"/>
  <c r="AA263" i="5"/>
  <c r="BQ263" i="5" s="1" a="1"/>
  <c r="BQ263" i="5" s="1"/>
  <c r="AA264" i="5"/>
  <c r="AA261" i="5"/>
  <c r="AA246" i="5"/>
  <c r="BQ246" i="5" s="1" a="1"/>
  <c r="BQ246" i="5" s="1"/>
  <c r="AA245" i="5"/>
  <c r="AA211" i="5"/>
  <c r="Y505" i="5"/>
  <c r="Z498" i="5"/>
  <c r="Z501" i="5"/>
  <c r="BP501" i="5" s="1" a="1"/>
  <c r="BP501" i="5" s="1"/>
  <c r="Z502" i="5"/>
  <c r="Y488" i="5"/>
  <c r="Z481" i="5"/>
  <c r="Z482" i="5"/>
  <c r="Z484" i="5"/>
  <c r="BP484" i="5" s="1" a="1"/>
  <c r="BP484" i="5" s="1"/>
  <c r="Z485" i="5"/>
  <c r="Z483" i="5"/>
  <c r="Y454" i="5"/>
  <c r="Z447" i="5"/>
  <c r="Z449" i="5"/>
  <c r="Z450" i="5"/>
  <c r="BP450" i="5" s="1" a="1"/>
  <c r="BP450" i="5" s="1"/>
  <c r="Z420" i="5"/>
  <c r="AA413" i="5"/>
  <c r="Z403" i="5"/>
  <c r="AA396" i="5"/>
  <c r="AA399" i="5"/>
  <c r="BQ399" i="5" s="1" a="1"/>
  <c r="BQ399" i="5" s="1"/>
  <c r="AA400" i="5"/>
  <c r="Y386" i="5"/>
  <c r="Z379" i="5"/>
  <c r="Z380" i="5"/>
  <c r="Z383" i="5"/>
  <c r="Z369" i="5"/>
  <c r="AA362" i="5"/>
  <c r="AA364" i="5"/>
  <c r="AA366" i="5"/>
  <c r="Z301" i="5"/>
  <c r="AA294" i="5"/>
  <c r="AA297" i="5"/>
  <c r="BQ297" i="5" s="1" a="1"/>
  <c r="BQ297" i="5" s="1"/>
  <c r="AA298" i="5"/>
  <c r="Z284" i="5"/>
  <c r="AA277" i="5"/>
  <c r="AA280" i="5"/>
  <c r="AA281" i="5"/>
  <c r="AA279" i="5"/>
  <c r="AA278" i="5"/>
  <c r="Z267" i="5"/>
  <c r="AA260" i="5"/>
  <c r="Z250" i="5"/>
  <c r="AA243" i="5"/>
  <c r="AA244" i="5"/>
  <c r="AA229" i="5"/>
  <c r="BQ229" i="5" s="1" a="1"/>
  <c r="BQ229" i="5" s="1"/>
  <c r="Z216" i="5"/>
  <c r="AA209" i="5"/>
  <c r="AA213" i="5"/>
  <c r="AA210" i="5"/>
  <c r="AA193" i="5"/>
  <c r="AA194" i="5"/>
  <c r="AA195" i="5"/>
  <c r="BQ195" i="5" s="1" a="1"/>
  <c r="BQ195" i="5" s="1"/>
  <c r="AA196" i="5"/>
  <c r="AI197" i="5"/>
  <c r="Z199" i="5"/>
  <c r="AA192" i="5"/>
  <c r="T57" i="5"/>
  <c r="CS1431" i="9"/>
  <c r="CE1415" i="9"/>
  <c r="CT1431" i="9" s="1"/>
  <c r="AN1415" i="9"/>
  <c r="CF1418" i="9"/>
  <c r="CH1420" i="9"/>
  <c r="CM1425" i="9"/>
  <c r="CL1424" i="9"/>
  <c r="CO1427" i="9"/>
  <c r="CJ1422" i="9"/>
  <c r="CN1426" i="9"/>
  <c r="CE1417" i="9"/>
  <c r="CI1421" i="9"/>
  <c r="CD1416" i="9"/>
  <c r="CG1419" i="9"/>
  <c r="CK1423" i="9"/>
  <c r="CP1428" i="9"/>
  <c r="CQ1429" i="9"/>
  <c r="CR1430" i="9"/>
  <c r="CL616" i="9"/>
  <c r="AU616" i="9"/>
  <c r="CM619" i="9"/>
  <c r="CP622" i="9"/>
  <c r="CO621" i="9"/>
  <c r="CR624" i="9"/>
  <c r="CK617" i="9"/>
  <c r="CQ623" i="9"/>
  <c r="CL618" i="9"/>
  <c r="CT626" i="9"/>
  <c r="CS625" i="9"/>
  <c r="CN620" i="9"/>
  <c r="CL569" i="9"/>
  <c r="AU569" i="9"/>
  <c r="CO574" i="9"/>
  <c r="CT579" i="9"/>
  <c r="CK570" i="9"/>
  <c r="CR577" i="9"/>
  <c r="CL571" i="9"/>
  <c r="CM572" i="9"/>
  <c r="CP575" i="9"/>
  <c r="CN573" i="9"/>
  <c r="CS578" i="9"/>
  <c r="CQ576" i="9"/>
  <c r="CT1710" i="9"/>
  <c r="CL1702" i="9"/>
  <c r="CQ1707" i="9"/>
  <c r="CP1706" i="9"/>
  <c r="CN1704" i="9"/>
  <c r="CS1709" i="9"/>
  <c r="CJ1700" i="9"/>
  <c r="CO1705" i="9"/>
  <c r="CK1701" i="9"/>
  <c r="CH1698" i="9"/>
  <c r="CI1699" i="9"/>
  <c r="CM1703" i="9"/>
  <c r="CR1708" i="9"/>
  <c r="K1717" i="9"/>
  <c r="F1718" i="9"/>
  <c r="J1717" i="9"/>
  <c r="L1717" i="9"/>
  <c r="AX1716" i="9"/>
  <c r="CP1716" i="9" s="1"/>
  <c r="AP1716" i="9"/>
  <c r="CH1716" i="9" s="1"/>
  <c r="AH1716" i="9"/>
  <c r="BZ1716" i="9" s="1"/>
  <c r="AV1716" i="9"/>
  <c r="CN1716" i="9" s="1"/>
  <c r="AN1716" i="9"/>
  <c r="CF1716" i="9" s="1"/>
  <c r="AF1716" i="9"/>
  <c r="BX1716" i="9" s="1"/>
  <c r="BX1739" i="9" s="1"/>
  <c r="T41" i="11" s="1"/>
  <c r="AU1716" i="9"/>
  <c r="CM1716" i="9" s="1"/>
  <c r="AM1716" i="9"/>
  <c r="CE1716" i="9" s="1"/>
  <c r="BA1716" i="9"/>
  <c r="CS1716" i="9" s="1"/>
  <c r="AS1716" i="9"/>
  <c r="CK1716" i="9" s="1"/>
  <c r="AK1716" i="9"/>
  <c r="CC1716" i="9" s="1"/>
  <c r="AW1716" i="9"/>
  <c r="CO1716" i="9" s="1"/>
  <c r="AG1716" i="9"/>
  <c r="BY1716" i="9" s="1"/>
  <c r="AT1716" i="9"/>
  <c r="CL1716" i="9" s="1"/>
  <c r="AR1716" i="9"/>
  <c r="CJ1716" i="9" s="1"/>
  <c r="BB1716" i="9"/>
  <c r="CT1716" i="9" s="1"/>
  <c r="AL1716" i="9"/>
  <c r="CD1716" i="9" s="1"/>
  <c r="AZ1716" i="9"/>
  <c r="CR1716" i="9" s="1"/>
  <c r="AJ1716" i="9"/>
  <c r="CB1716" i="9" s="1"/>
  <c r="AY1716" i="9"/>
  <c r="CQ1716" i="9" s="1"/>
  <c r="AQ1716" i="9"/>
  <c r="CI1716" i="9" s="1"/>
  <c r="AO1716" i="9"/>
  <c r="CG1716" i="9" s="1"/>
  <c r="AI1716" i="9"/>
  <c r="CA1716" i="9" s="1"/>
  <c r="AR1697" i="9"/>
  <c r="CJ1697" i="9" s="1"/>
  <c r="L1668" i="9"/>
  <c r="J1668" i="9"/>
  <c r="K1668" i="9"/>
  <c r="F1669" i="9"/>
  <c r="BA1667" i="9"/>
  <c r="CS1667" i="9" s="1"/>
  <c r="AS1667" i="9"/>
  <c r="CK1667" i="9" s="1"/>
  <c r="AK1667" i="9"/>
  <c r="CC1667" i="9" s="1"/>
  <c r="AY1667" i="9"/>
  <c r="CQ1667" i="9" s="1"/>
  <c r="AQ1667" i="9"/>
  <c r="CI1667" i="9" s="1"/>
  <c r="AI1667" i="9"/>
  <c r="CA1667" i="9" s="1"/>
  <c r="AX1667" i="9"/>
  <c r="CP1667" i="9" s="1"/>
  <c r="AP1667" i="9"/>
  <c r="CH1667" i="9" s="1"/>
  <c r="AH1667" i="9"/>
  <c r="BZ1667" i="9" s="1"/>
  <c r="AW1667" i="9"/>
  <c r="CO1667" i="9" s="1"/>
  <c r="AO1667" i="9"/>
  <c r="CG1667" i="9" s="1"/>
  <c r="AG1667" i="9"/>
  <c r="BY1667" i="9" s="1"/>
  <c r="AZ1667" i="9"/>
  <c r="CR1667" i="9" s="1"/>
  <c r="AJ1667" i="9"/>
  <c r="CB1667" i="9" s="1"/>
  <c r="AU1667" i="9"/>
  <c r="CM1667" i="9" s="1"/>
  <c r="AE1667" i="9"/>
  <c r="BW1667" i="9" s="1"/>
  <c r="AT1667" i="9"/>
  <c r="CL1667" i="9" s="1"/>
  <c r="AD1667" i="9"/>
  <c r="BV1667" i="9" s="1"/>
  <c r="BV1692" i="9" s="1"/>
  <c r="R40" i="11" s="1"/>
  <c r="BK515" i="5" s="1" a="1"/>
  <c r="BK515" i="5" s="1"/>
  <c r="AR1667" i="9"/>
  <c r="CJ1667" i="9" s="1"/>
  <c r="AV1667" i="9"/>
  <c r="CN1667" i="9" s="1"/>
  <c r="AM1667" i="9"/>
  <c r="CE1667" i="9" s="1"/>
  <c r="AL1667" i="9"/>
  <c r="CD1667" i="9" s="1"/>
  <c r="AF1667" i="9"/>
  <c r="BX1667" i="9" s="1"/>
  <c r="BB1667" i="9"/>
  <c r="CT1667" i="9" s="1"/>
  <c r="AN1667" i="9"/>
  <c r="CF1667" i="9" s="1"/>
  <c r="AS1650" i="9"/>
  <c r="CK1650" i="9" s="1"/>
  <c r="CR1660" i="9"/>
  <c r="CP1658" i="9"/>
  <c r="CT1662" i="9"/>
  <c r="CS1661" i="9"/>
  <c r="CN1656" i="9"/>
  <c r="CL1654" i="9"/>
  <c r="CO1657" i="9"/>
  <c r="CQ1659" i="9"/>
  <c r="CK1653" i="9"/>
  <c r="CM1655" i="9"/>
  <c r="CI1651" i="9"/>
  <c r="CJ1652" i="9"/>
  <c r="F1623" i="9"/>
  <c r="K1622" i="9"/>
  <c r="J1622" i="9"/>
  <c r="L1622" i="9"/>
  <c r="AV1621" i="9"/>
  <c r="CN1621" i="9" s="1"/>
  <c r="AN1621" i="9"/>
  <c r="CF1621" i="9" s="1"/>
  <c r="AF1621" i="9"/>
  <c r="BX1621" i="9" s="1"/>
  <c r="AY1621" i="9"/>
  <c r="CQ1621" i="9" s="1"/>
  <c r="AQ1621" i="9"/>
  <c r="CI1621" i="9" s="1"/>
  <c r="AI1621" i="9"/>
  <c r="CA1621" i="9" s="1"/>
  <c r="AW1621" i="9"/>
  <c r="CO1621" i="9" s="1"/>
  <c r="AL1621" i="9"/>
  <c r="CD1621" i="9" s="1"/>
  <c r="AU1621" i="9"/>
  <c r="CM1621" i="9" s="1"/>
  <c r="AK1621" i="9"/>
  <c r="CC1621" i="9" s="1"/>
  <c r="AT1621" i="9"/>
  <c r="CL1621" i="9" s="1"/>
  <c r="AJ1621" i="9"/>
  <c r="CB1621" i="9" s="1"/>
  <c r="AS1621" i="9"/>
  <c r="CK1621" i="9" s="1"/>
  <c r="AH1621" i="9"/>
  <c r="BZ1621" i="9" s="1"/>
  <c r="BA1621" i="9"/>
  <c r="CS1621" i="9" s="1"/>
  <c r="AP1621" i="9"/>
  <c r="CH1621" i="9" s="1"/>
  <c r="AE1621" i="9"/>
  <c r="BW1621" i="9" s="1"/>
  <c r="BW1645" i="9" s="1"/>
  <c r="S39" i="11" s="1"/>
  <c r="BL532" i="5" s="1" a="1"/>
  <c r="BL532" i="5" s="1"/>
  <c r="AO1621" i="9"/>
  <c r="CG1621" i="9" s="1"/>
  <c r="AG1621" i="9"/>
  <c r="BY1621" i="9" s="1"/>
  <c r="AX1621" i="9"/>
  <c r="CP1621" i="9" s="1"/>
  <c r="AM1621" i="9"/>
  <c r="CE1621" i="9" s="1"/>
  <c r="AZ1621" i="9"/>
  <c r="CR1621" i="9" s="1"/>
  <c r="AR1621" i="9"/>
  <c r="CJ1621" i="9" s="1"/>
  <c r="BB1621" i="9"/>
  <c r="CT1621" i="9" s="1"/>
  <c r="AR1603" i="9"/>
  <c r="CJ1603" i="9" s="1"/>
  <c r="CR1614" i="9"/>
  <c r="CT1616" i="9"/>
  <c r="CP1612" i="9"/>
  <c r="CS1615" i="9"/>
  <c r="CQ1613" i="9"/>
  <c r="CH1604" i="9"/>
  <c r="CJ1606" i="9"/>
  <c r="CO1611" i="9"/>
  <c r="CK1607" i="9"/>
  <c r="CL1608" i="9"/>
  <c r="CI1605" i="9"/>
  <c r="CN1610" i="9"/>
  <c r="CM1609" i="9"/>
  <c r="F1576" i="9"/>
  <c r="K1575" i="9"/>
  <c r="J1575" i="9"/>
  <c r="L1575" i="9"/>
  <c r="AS1556" i="9"/>
  <c r="CK1556" i="9" s="1"/>
  <c r="CQ1565" i="9"/>
  <c r="CK1559" i="9"/>
  <c r="CJ1558" i="9"/>
  <c r="CT1568" i="9"/>
  <c r="CP1564" i="9"/>
  <c r="CL1560" i="9"/>
  <c r="CS1567" i="9"/>
  <c r="CR1566" i="9"/>
  <c r="CO1563" i="9"/>
  <c r="CN1562" i="9"/>
  <c r="CI1557" i="9"/>
  <c r="CM1561" i="9"/>
  <c r="AU1574" i="9"/>
  <c r="CM1574" i="9" s="1"/>
  <c r="AM1574" i="9"/>
  <c r="CE1574" i="9" s="1"/>
  <c r="AE1574" i="9"/>
  <c r="BW1574" i="9" s="1"/>
  <c r="BW1598" i="9" s="1"/>
  <c r="S38" i="11" s="1"/>
  <c r="BB1574" i="9"/>
  <c r="CT1574" i="9" s="1"/>
  <c r="AT1574" i="9"/>
  <c r="CL1574" i="9" s="1"/>
  <c r="AL1574" i="9"/>
  <c r="CD1574" i="9" s="1"/>
  <c r="BA1574" i="9"/>
  <c r="CS1574" i="9" s="1"/>
  <c r="AS1574" i="9"/>
  <c r="CK1574" i="9" s="1"/>
  <c r="AK1574" i="9"/>
  <c r="CC1574" i="9" s="1"/>
  <c r="AY1574" i="9"/>
  <c r="CQ1574" i="9" s="1"/>
  <c r="AQ1574" i="9"/>
  <c r="CI1574" i="9" s="1"/>
  <c r="AI1574" i="9"/>
  <c r="CA1574" i="9" s="1"/>
  <c r="AX1574" i="9"/>
  <c r="CP1574" i="9" s="1"/>
  <c r="AP1574" i="9"/>
  <c r="CH1574" i="9" s="1"/>
  <c r="AH1574" i="9"/>
  <c r="BZ1574" i="9" s="1"/>
  <c r="AN1574" i="9"/>
  <c r="CF1574" i="9" s="1"/>
  <c r="AJ1574" i="9"/>
  <c r="CB1574" i="9" s="1"/>
  <c r="AW1574" i="9"/>
  <c r="CO1574" i="9" s="1"/>
  <c r="AZ1574" i="9"/>
  <c r="CR1574" i="9" s="1"/>
  <c r="AV1574" i="9"/>
  <c r="CN1574" i="9" s="1"/>
  <c r="AG1574" i="9"/>
  <c r="BY1574" i="9" s="1"/>
  <c r="AF1574" i="9"/>
  <c r="BX1574" i="9" s="1"/>
  <c r="AR1574" i="9"/>
  <c r="CJ1574" i="9" s="1"/>
  <c r="AO1574" i="9"/>
  <c r="CG1574" i="9" s="1"/>
  <c r="CS1520" i="9"/>
  <c r="CM1514" i="9"/>
  <c r="CN1515" i="9"/>
  <c r="CK1512" i="9"/>
  <c r="CO1516" i="9"/>
  <c r="CR1519" i="9"/>
  <c r="CL1513" i="9"/>
  <c r="CQ1518" i="9"/>
  <c r="CJ1511" i="9"/>
  <c r="CT1521" i="9"/>
  <c r="CP1517" i="9"/>
  <c r="CI1510" i="9"/>
  <c r="AX1527" i="9"/>
  <c r="CP1527" i="9" s="1"/>
  <c r="AP1527" i="9"/>
  <c r="AH1527" i="9"/>
  <c r="AV1527" i="9"/>
  <c r="CN1527" i="9" s="1"/>
  <c r="AN1527" i="9"/>
  <c r="AF1527" i="9"/>
  <c r="AU1527" i="9"/>
  <c r="CM1527" i="9" s="1"/>
  <c r="AM1527" i="9"/>
  <c r="AE1527" i="9"/>
  <c r="BB1527" i="9"/>
  <c r="CT1527" i="9" s="1"/>
  <c r="AT1527" i="9"/>
  <c r="CL1527" i="9" s="1"/>
  <c r="AL1527" i="9"/>
  <c r="AY1527" i="9"/>
  <c r="CQ1527" i="9" s="1"/>
  <c r="AQ1527" i="9"/>
  <c r="AI1527" i="9"/>
  <c r="AS1527" i="9"/>
  <c r="CK1527" i="9" s="1"/>
  <c r="AR1527" i="9"/>
  <c r="CJ1527" i="9" s="1"/>
  <c r="AJ1527" i="9"/>
  <c r="BA1527" i="9"/>
  <c r="CS1527" i="9" s="1"/>
  <c r="AK1527" i="9"/>
  <c r="AZ1527" i="9"/>
  <c r="CR1527" i="9" s="1"/>
  <c r="AW1527" i="9"/>
  <c r="CO1527" i="9" s="1"/>
  <c r="AO1527" i="9"/>
  <c r="AG1527" i="9"/>
  <c r="F1529" i="9"/>
  <c r="J1528" i="9"/>
  <c r="K1528" i="9"/>
  <c r="L1528" i="9"/>
  <c r="AS1509" i="9"/>
  <c r="CK1509" i="9" s="1"/>
  <c r="AR1462" i="9"/>
  <c r="CJ1462" i="9" s="1"/>
  <c r="CT1475" i="9"/>
  <c r="CR1473" i="9"/>
  <c r="CN1469" i="9"/>
  <c r="CS1474" i="9"/>
  <c r="CO1470" i="9"/>
  <c r="CM1468" i="9"/>
  <c r="CL1467" i="9"/>
  <c r="CQ1472" i="9"/>
  <c r="CK1466" i="9"/>
  <c r="CJ1465" i="9"/>
  <c r="CI1464" i="9"/>
  <c r="CP1471" i="9"/>
  <c r="CH1463" i="9"/>
  <c r="F1482" i="9"/>
  <c r="K1481" i="9"/>
  <c r="J1481" i="9"/>
  <c r="L1481" i="9"/>
  <c r="AW1480" i="9"/>
  <c r="CO1480" i="9" s="1"/>
  <c r="AO1480" i="9"/>
  <c r="AG1480" i="9"/>
  <c r="AV1480" i="9"/>
  <c r="CN1480" i="9" s="1"/>
  <c r="AN1480" i="9"/>
  <c r="AF1480" i="9"/>
  <c r="BB1480" i="9"/>
  <c r="CT1480" i="9" s="1"/>
  <c r="AT1480" i="9"/>
  <c r="CL1480" i="9" s="1"/>
  <c r="AL1480" i="9"/>
  <c r="BA1480" i="9"/>
  <c r="CS1480" i="9" s="1"/>
  <c r="AS1480" i="9"/>
  <c r="CK1480" i="9" s="1"/>
  <c r="AK1480" i="9"/>
  <c r="AU1480" i="9"/>
  <c r="CM1480" i="9" s="1"/>
  <c r="AE1480" i="9"/>
  <c r="AQ1480" i="9"/>
  <c r="AP1480" i="9"/>
  <c r="AY1480" i="9"/>
  <c r="CQ1480" i="9" s="1"/>
  <c r="AI1480" i="9"/>
  <c r="AX1480" i="9"/>
  <c r="CP1480" i="9" s="1"/>
  <c r="AM1480" i="9"/>
  <c r="AJ1480" i="9"/>
  <c r="AZ1480" i="9"/>
  <c r="CR1480" i="9" s="1"/>
  <c r="AR1480" i="9"/>
  <c r="CJ1480" i="9" s="1"/>
  <c r="AH1480" i="9"/>
  <c r="K1433" i="9"/>
  <c r="F1434" i="9"/>
  <c r="L1433" i="9"/>
  <c r="J1433" i="9"/>
  <c r="AZ1432" i="9"/>
  <c r="CR1432" i="9" s="1"/>
  <c r="AR1432" i="9"/>
  <c r="CJ1432" i="9" s="1"/>
  <c r="AJ1432" i="9"/>
  <c r="AV1432" i="9"/>
  <c r="CN1432" i="9" s="1"/>
  <c r="AN1432" i="9"/>
  <c r="AF1432" i="9"/>
  <c r="BB1432" i="9"/>
  <c r="CT1432" i="9" s="1"/>
  <c r="AQ1432" i="9"/>
  <c r="CI1432" i="9" s="1"/>
  <c r="AG1432" i="9"/>
  <c r="AX1432" i="9"/>
  <c r="CP1432" i="9" s="1"/>
  <c r="AM1432" i="9"/>
  <c r="AW1432" i="9"/>
  <c r="CO1432" i="9" s="1"/>
  <c r="AL1432" i="9"/>
  <c r="AS1432" i="9"/>
  <c r="CK1432" i="9" s="1"/>
  <c r="AK1432" i="9"/>
  <c r="BA1432" i="9"/>
  <c r="CS1432" i="9" s="1"/>
  <c r="AI1432" i="9"/>
  <c r="AY1432" i="9"/>
  <c r="CQ1432" i="9" s="1"/>
  <c r="AH1432" i="9"/>
  <c r="AU1432" i="9"/>
  <c r="CM1432" i="9" s="1"/>
  <c r="AP1432" i="9"/>
  <c r="AO1432" i="9"/>
  <c r="AT1432" i="9"/>
  <c r="CL1432" i="9" s="1"/>
  <c r="AD1432" i="9"/>
  <c r="AE1432" i="9"/>
  <c r="R1294" i="1"/>
  <c r="S1291" i="1"/>
  <c r="R1257" i="1"/>
  <c r="Q1260" i="1"/>
  <c r="R1223" i="1"/>
  <c r="Q1226" i="1"/>
  <c r="R1192" i="1"/>
  <c r="S1189" i="1"/>
  <c r="R1158" i="1"/>
  <c r="S1155" i="1"/>
  <c r="J634" i="9"/>
  <c r="L634" i="9"/>
  <c r="K634" i="9"/>
  <c r="F635" i="9"/>
  <c r="AY633" i="9"/>
  <c r="CQ633" i="9" s="1"/>
  <c r="AQ633" i="9"/>
  <c r="CI633" i="9" s="1"/>
  <c r="AI633" i="9"/>
  <c r="CA633" i="9" s="1"/>
  <c r="AU633" i="9"/>
  <c r="CM633" i="9" s="1"/>
  <c r="AM633" i="9"/>
  <c r="CE633" i="9" s="1"/>
  <c r="AE633" i="9"/>
  <c r="BW633" i="9" s="1"/>
  <c r="AV633" i="9"/>
  <c r="CN633" i="9" s="1"/>
  <c r="AK633" i="9"/>
  <c r="CC633" i="9" s="1"/>
  <c r="AT633" i="9"/>
  <c r="CL633" i="9" s="1"/>
  <c r="AJ633" i="9"/>
  <c r="CB633" i="9" s="1"/>
  <c r="BA633" i="9"/>
  <c r="CS633" i="9" s="1"/>
  <c r="AP633" i="9"/>
  <c r="CH633" i="9" s="1"/>
  <c r="AF633" i="9"/>
  <c r="BX633" i="9" s="1"/>
  <c r="AX633" i="9"/>
  <c r="CP633" i="9" s="1"/>
  <c r="AG633" i="9"/>
  <c r="BY633" i="9" s="1"/>
  <c r="AS633" i="9"/>
  <c r="CK633" i="9" s="1"/>
  <c r="AR633" i="9"/>
  <c r="CJ633" i="9" s="1"/>
  <c r="AN633" i="9"/>
  <c r="CF633" i="9" s="1"/>
  <c r="AO633" i="9"/>
  <c r="CG633" i="9" s="1"/>
  <c r="AH633" i="9"/>
  <c r="BZ633" i="9" s="1"/>
  <c r="AD633" i="9"/>
  <c r="BV633" i="9" s="1"/>
  <c r="BV658" i="9" s="1"/>
  <c r="R18" i="11" s="1"/>
  <c r="BK312" i="5" s="1" a="1"/>
  <c r="BK312" i="5" s="1"/>
  <c r="AZ633" i="9"/>
  <c r="CR633" i="9" s="1"/>
  <c r="AW633" i="9"/>
  <c r="CO633" i="9" s="1"/>
  <c r="AL633" i="9"/>
  <c r="CD633" i="9" s="1"/>
  <c r="BB633" i="9"/>
  <c r="CT633" i="9" s="1"/>
  <c r="L587" i="9"/>
  <c r="K587" i="9"/>
  <c r="J587" i="9"/>
  <c r="F588" i="9"/>
  <c r="AU586" i="9"/>
  <c r="CM586" i="9" s="1"/>
  <c r="AM586" i="9"/>
  <c r="CE586" i="9" s="1"/>
  <c r="AE586" i="9"/>
  <c r="BW586" i="9" s="1"/>
  <c r="BA586" i="9"/>
  <c r="CS586" i="9" s="1"/>
  <c r="AS586" i="9"/>
  <c r="CK586" i="9" s="1"/>
  <c r="AK586" i="9"/>
  <c r="CC586" i="9" s="1"/>
  <c r="AZ586" i="9"/>
  <c r="CR586" i="9" s="1"/>
  <c r="AR586" i="9"/>
  <c r="CJ586" i="9" s="1"/>
  <c r="AJ586" i="9"/>
  <c r="CB586" i="9" s="1"/>
  <c r="AW586" i="9"/>
  <c r="CO586" i="9" s="1"/>
  <c r="AO586" i="9"/>
  <c r="CG586" i="9" s="1"/>
  <c r="AG586" i="9"/>
  <c r="BY586" i="9" s="1"/>
  <c r="AT586" i="9"/>
  <c r="CL586" i="9" s="1"/>
  <c r="AD586" i="9"/>
  <c r="BV586" i="9" s="1"/>
  <c r="BV611" i="9" s="1"/>
  <c r="R17" i="11" s="1"/>
  <c r="AP586" i="9"/>
  <c r="CH586" i="9" s="1"/>
  <c r="AN586" i="9"/>
  <c r="CF586" i="9" s="1"/>
  <c r="AX586" i="9"/>
  <c r="CP586" i="9" s="1"/>
  <c r="AH586" i="9"/>
  <c r="BZ586" i="9" s="1"/>
  <c r="AY586" i="9"/>
  <c r="CQ586" i="9" s="1"/>
  <c r="AV586" i="9"/>
  <c r="CN586" i="9" s="1"/>
  <c r="AI586" i="9"/>
  <c r="CA586" i="9" s="1"/>
  <c r="BB586" i="9"/>
  <c r="CT586" i="9" s="1"/>
  <c r="AQ586" i="9"/>
  <c r="CI586" i="9" s="1"/>
  <c r="AL586" i="9"/>
  <c r="CD586" i="9" s="1"/>
  <c r="AF586" i="9"/>
  <c r="BX586" i="9" s="1"/>
  <c r="AW522" i="9"/>
  <c r="CQ527" i="9"/>
  <c r="CT530" i="9"/>
  <c r="CR528" i="9"/>
  <c r="CP526" i="9"/>
  <c r="CN524" i="9"/>
  <c r="CO525" i="9"/>
  <c r="CS529" i="9"/>
  <c r="CM523" i="9"/>
  <c r="K540" i="9"/>
  <c r="J540" i="9"/>
  <c r="F541" i="9"/>
  <c r="L540" i="9"/>
  <c r="AZ539" i="9"/>
  <c r="CR539" i="9" s="1"/>
  <c r="AR539" i="9"/>
  <c r="CJ539" i="9" s="1"/>
  <c r="AJ539" i="9"/>
  <c r="CB539" i="9" s="1"/>
  <c r="AY539" i="9"/>
  <c r="CQ539" i="9" s="1"/>
  <c r="AQ539" i="9"/>
  <c r="CI539" i="9" s="1"/>
  <c r="AI539" i="9"/>
  <c r="CA539" i="9" s="1"/>
  <c r="AX539" i="9"/>
  <c r="CP539" i="9" s="1"/>
  <c r="AP539" i="9"/>
  <c r="CH539" i="9" s="1"/>
  <c r="AH539" i="9"/>
  <c r="BZ539" i="9" s="1"/>
  <c r="AU539" i="9"/>
  <c r="CM539" i="9" s="1"/>
  <c r="AM539" i="9"/>
  <c r="CE539" i="9" s="1"/>
  <c r="AE539" i="9"/>
  <c r="BW539" i="9" s="1"/>
  <c r="AO539" i="9"/>
  <c r="CG539" i="9" s="1"/>
  <c r="AN539" i="9"/>
  <c r="CF539" i="9" s="1"/>
  <c r="BB539" i="9"/>
  <c r="CT539" i="9" s="1"/>
  <c r="AL539" i="9"/>
  <c r="CD539" i="9" s="1"/>
  <c r="AV539" i="9"/>
  <c r="CN539" i="9" s="1"/>
  <c r="AF539" i="9"/>
  <c r="BX539" i="9" s="1"/>
  <c r="AK539" i="9"/>
  <c r="CC539" i="9" s="1"/>
  <c r="AG539" i="9"/>
  <c r="BY539" i="9" s="1"/>
  <c r="AD539" i="9"/>
  <c r="BV539" i="9" s="1"/>
  <c r="BV564" i="9" s="1"/>
  <c r="R16" i="11" s="1"/>
  <c r="AW539" i="9"/>
  <c r="CO539" i="9" s="1"/>
  <c r="BA539" i="9"/>
  <c r="CS539" i="9" s="1"/>
  <c r="AT539" i="9"/>
  <c r="CL539" i="9" s="1"/>
  <c r="AS539" i="9"/>
  <c r="CK539" i="9" s="1"/>
  <c r="AV475" i="9"/>
  <c r="AY493" i="9"/>
  <c r="CQ493" i="9" s="1"/>
  <c r="AQ493" i="9"/>
  <c r="CI493" i="9" s="1"/>
  <c r="AI493" i="9"/>
  <c r="CA493" i="9" s="1"/>
  <c r="AX493" i="9"/>
  <c r="CP493" i="9" s="1"/>
  <c r="AP493" i="9"/>
  <c r="CH493" i="9" s="1"/>
  <c r="AH493" i="9"/>
  <c r="BZ493" i="9" s="1"/>
  <c r="AU493" i="9"/>
  <c r="CM493" i="9" s="1"/>
  <c r="AM493" i="9"/>
  <c r="CE493" i="9" s="1"/>
  <c r="AE493" i="9"/>
  <c r="BW493" i="9" s="1"/>
  <c r="BW517" i="9" s="1"/>
  <c r="S15" i="11" s="1"/>
  <c r="AS493" i="9"/>
  <c r="CK493" i="9" s="1"/>
  <c r="AF493" i="9"/>
  <c r="BX493" i="9" s="1"/>
  <c r="AR493" i="9"/>
  <c r="CJ493" i="9" s="1"/>
  <c r="AZ493" i="9"/>
  <c r="CR493" i="9" s="1"/>
  <c r="AL493" i="9"/>
  <c r="CD493" i="9" s="1"/>
  <c r="AK493" i="9"/>
  <c r="CC493" i="9" s="1"/>
  <c r="BB493" i="9"/>
  <c r="CT493" i="9" s="1"/>
  <c r="AJ493" i="9"/>
  <c r="CB493" i="9" s="1"/>
  <c r="AV493" i="9"/>
  <c r="CN493" i="9" s="1"/>
  <c r="AW493" i="9"/>
  <c r="CO493" i="9" s="1"/>
  <c r="AN493" i="9"/>
  <c r="CF493" i="9" s="1"/>
  <c r="AG493" i="9"/>
  <c r="BY493" i="9" s="1"/>
  <c r="BA493" i="9"/>
  <c r="CS493" i="9" s="1"/>
  <c r="AT493" i="9"/>
  <c r="CL493" i="9" s="1"/>
  <c r="AO493" i="9"/>
  <c r="CG493" i="9" s="1"/>
  <c r="CS483" i="9"/>
  <c r="CQ481" i="9"/>
  <c r="CO479" i="9"/>
  <c r="CN478" i="9"/>
  <c r="CP480" i="9"/>
  <c r="CL476" i="9"/>
  <c r="CM477" i="9"/>
  <c r="CT484" i="9"/>
  <c r="CR482" i="9"/>
  <c r="F495" i="9"/>
  <c r="K494" i="9"/>
  <c r="J494" i="9"/>
  <c r="L494" i="9"/>
  <c r="K448" i="9"/>
  <c r="F449" i="9"/>
  <c r="L448" i="9"/>
  <c r="J448" i="9"/>
  <c r="CQ433" i="9"/>
  <c r="CM429" i="9"/>
  <c r="CT436" i="9"/>
  <c r="CP432" i="9"/>
  <c r="CS435" i="9"/>
  <c r="CR434" i="9"/>
  <c r="CO431" i="9"/>
  <c r="CN430" i="9"/>
  <c r="AW428" i="9"/>
  <c r="AU447" i="9"/>
  <c r="CM447" i="9" s="1"/>
  <c r="AM447" i="9"/>
  <c r="CE447" i="9" s="1"/>
  <c r="BB447" i="9"/>
  <c r="CT447" i="9" s="1"/>
  <c r="AT447" i="9"/>
  <c r="CL447" i="9" s="1"/>
  <c r="AL447" i="9"/>
  <c r="CD447" i="9" s="1"/>
  <c r="AY447" i="9"/>
  <c r="CQ447" i="9" s="1"/>
  <c r="AQ447" i="9"/>
  <c r="CI447" i="9" s="1"/>
  <c r="AI447" i="9"/>
  <c r="CA447" i="9" s="1"/>
  <c r="AR447" i="9"/>
  <c r="CJ447" i="9" s="1"/>
  <c r="AF447" i="9"/>
  <c r="BX447" i="9" s="1"/>
  <c r="BX470" i="9" s="1"/>
  <c r="T14" i="11" s="1"/>
  <c r="BM243" i="5" s="1" a="1"/>
  <c r="BM243" i="5" s="1"/>
  <c r="AP447" i="9"/>
  <c r="CH447" i="9" s="1"/>
  <c r="AX447" i="9"/>
  <c r="CP447" i="9" s="1"/>
  <c r="AK447" i="9"/>
  <c r="CC447" i="9" s="1"/>
  <c r="AN447" i="9"/>
  <c r="CF447" i="9" s="1"/>
  <c r="BA447" i="9"/>
  <c r="CS447" i="9" s="1"/>
  <c r="AH447" i="9"/>
  <c r="BZ447" i="9" s="1"/>
  <c r="AZ447" i="9"/>
  <c r="CR447" i="9" s="1"/>
  <c r="AG447" i="9"/>
  <c r="BY447" i="9" s="1"/>
  <c r="AW447" i="9"/>
  <c r="CO447" i="9" s="1"/>
  <c r="AS447" i="9"/>
  <c r="CK447" i="9" s="1"/>
  <c r="AV447" i="9"/>
  <c r="CN447" i="9" s="1"/>
  <c r="AO447" i="9"/>
  <c r="CG447" i="9" s="1"/>
  <c r="AJ447" i="9"/>
  <c r="CB447" i="9" s="1"/>
  <c r="CN381" i="9"/>
  <c r="AW381" i="9"/>
  <c r="CN383" i="9"/>
  <c r="CM382" i="9"/>
  <c r="CP385" i="9"/>
  <c r="CO384" i="9"/>
  <c r="CQ386" i="9"/>
  <c r="CR387" i="9"/>
  <c r="CS388" i="9"/>
  <c r="CT389" i="9"/>
  <c r="AX398" i="9"/>
  <c r="CP398" i="9" s="1"/>
  <c r="AP398" i="9"/>
  <c r="CH398" i="9" s="1"/>
  <c r="AH398" i="9"/>
  <c r="BZ398" i="9" s="1"/>
  <c r="AW398" i="9"/>
  <c r="CO398" i="9" s="1"/>
  <c r="AO398" i="9"/>
  <c r="CG398" i="9" s="1"/>
  <c r="AG398" i="9"/>
  <c r="BY398" i="9" s="1"/>
  <c r="AV398" i="9"/>
  <c r="CN398" i="9" s="1"/>
  <c r="AN398" i="9"/>
  <c r="CF398" i="9" s="1"/>
  <c r="AF398" i="9"/>
  <c r="BX398" i="9" s="1"/>
  <c r="AU398" i="9"/>
  <c r="CM398" i="9" s="1"/>
  <c r="AM398" i="9"/>
  <c r="CE398" i="9" s="1"/>
  <c r="AE398" i="9"/>
  <c r="BW398" i="9" s="1"/>
  <c r="BA398" i="9"/>
  <c r="CS398" i="9" s="1"/>
  <c r="AS398" i="9"/>
  <c r="CK398" i="9" s="1"/>
  <c r="AK398" i="9"/>
  <c r="CC398" i="9" s="1"/>
  <c r="BB398" i="9"/>
  <c r="CT398" i="9" s="1"/>
  <c r="AI398" i="9"/>
  <c r="CA398" i="9" s="1"/>
  <c r="AZ398" i="9"/>
  <c r="CR398" i="9" s="1"/>
  <c r="AD398" i="9"/>
  <c r="BV398" i="9" s="1"/>
  <c r="BV423" i="9" s="1"/>
  <c r="R13" i="11" s="1"/>
  <c r="BK260" i="5" s="1" a="1"/>
  <c r="BK260" i="5" s="1"/>
  <c r="AY398" i="9"/>
  <c r="CQ398" i="9" s="1"/>
  <c r="AT398" i="9"/>
  <c r="CL398" i="9" s="1"/>
  <c r="AL398" i="9"/>
  <c r="CD398" i="9" s="1"/>
  <c r="AJ398" i="9"/>
  <c r="CB398" i="9" s="1"/>
  <c r="AR398" i="9"/>
  <c r="CJ398" i="9" s="1"/>
  <c r="AQ398" i="9"/>
  <c r="CI398" i="9" s="1"/>
  <c r="L399" i="9"/>
  <c r="F400" i="9"/>
  <c r="K399" i="9"/>
  <c r="J399" i="9"/>
  <c r="R407" i="1"/>
  <c r="Q410" i="1"/>
  <c r="R373" i="1"/>
  <c r="Q376" i="1"/>
  <c r="Q342" i="1"/>
  <c r="R339" i="1"/>
  <c r="R308" i="1"/>
  <c r="S305" i="1"/>
  <c r="K1385" i="9"/>
  <c r="J1385" i="9"/>
  <c r="F1386" i="9"/>
  <c r="L1385" i="9"/>
  <c r="BA1384" i="9"/>
  <c r="AS1384" i="9"/>
  <c r="AK1384" i="9"/>
  <c r="AC1384" i="9"/>
  <c r="AZ1384" i="9"/>
  <c r="AR1384" i="9"/>
  <c r="AJ1384" i="9"/>
  <c r="AY1384" i="9"/>
  <c r="AQ1384" i="9"/>
  <c r="AI1384" i="9"/>
  <c r="AX1384" i="9"/>
  <c r="AP1384" i="9"/>
  <c r="AH1384" i="9"/>
  <c r="AW1384" i="9"/>
  <c r="AO1384" i="9"/>
  <c r="AG1384" i="9"/>
  <c r="AV1384" i="9"/>
  <c r="AN1384" i="9"/>
  <c r="AF1384" i="9"/>
  <c r="BB1384" i="9"/>
  <c r="AT1384" i="9"/>
  <c r="AL1384" i="9"/>
  <c r="AD1384" i="9"/>
  <c r="AU1384" i="9"/>
  <c r="AE1384" i="9"/>
  <c r="AM1384" i="9"/>
  <c r="AP1368" i="9"/>
  <c r="CH1368" i="9" s="1"/>
  <c r="CR1381" i="9"/>
  <c r="CS1382" i="9"/>
  <c r="CQ1380" i="9"/>
  <c r="CT1383" i="9"/>
  <c r="CP1379" i="9"/>
  <c r="CO1378" i="9"/>
  <c r="CL1375" i="9"/>
  <c r="CI1372" i="9"/>
  <c r="CF1369" i="9"/>
  <c r="CN1377" i="9"/>
  <c r="CG1370" i="9"/>
  <c r="CM1376" i="9"/>
  <c r="CJ1373" i="9"/>
  <c r="CH1371" i="9"/>
  <c r="CK1374" i="9"/>
  <c r="L1196" i="9"/>
  <c r="J1196" i="9"/>
  <c r="K1196" i="9"/>
  <c r="F1197" i="9"/>
  <c r="AN1180" i="9"/>
  <c r="CF1180" i="9" s="1"/>
  <c r="AX1195" i="9"/>
  <c r="CP1195" i="9" s="1"/>
  <c r="AP1195" i="9"/>
  <c r="CH1195" i="9" s="1"/>
  <c r="AH1195" i="9"/>
  <c r="BZ1195" i="9" s="1"/>
  <c r="AW1195" i="9"/>
  <c r="CO1195" i="9" s="1"/>
  <c r="AO1195" i="9"/>
  <c r="CG1195" i="9" s="1"/>
  <c r="AG1195" i="9"/>
  <c r="BY1195" i="9" s="1"/>
  <c r="AV1195" i="9"/>
  <c r="CN1195" i="9" s="1"/>
  <c r="AN1195" i="9"/>
  <c r="CF1195" i="9" s="1"/>
  <c r="AF1195" i="9"/>
  <c r="BX1195" i="9" s="1"/>
  <c r="AU1195" i="9"/>
  <c r="CM1195" i="9" s="1"/>
  <c r="AM1195" i="9"/>
  <c r="CE1195" i="9" s="1"/>
  <c r="AE1195" i="9"/>
  <c r="BW1195" i="9" s="1"/>
  <c r="BA1195" i="9"/>
  <c r="AS1195" i="9"/>
  <c r="CK1195" i="9" s="1"/>
  <c r="AK1195" i="9"/>
  <c r="CC1195" i="9" s="1"/>
  <c r="AC1195" i="9"/>
  <c r="BU1195" i="9" s="1"/>
  <c r="AR1195" i="9"/>
  <c r="CJ1195" i="9" s="1"/>
  <c r="AQ1195" i="9"/>
  <c r="CI1195" i="9" s="1"/>
  <c r="AL1195" i="9"/>
  <c r="CD1195" i="9" s="1"/>
  <c r="AJ1195" i="9"/>
  <c r="CB1195" i="9" s="1"/>
  <c r="BB1195" i="9"/>
  <c r="AI1195" i="9"/>
  <c r="CA1195" i="9" s="1"/>
  <c r="AZ1195" i="9"/>
  <c r="CR1195" i="9" s="1"/>
  <c r="AD1195" i="9"/>
  <c r="BV1195" i="9" s="1"/>
  <c r="AT1195" i="9"/>
  <c r="CL1195" i="9" s="1"/>
  <c r="AY1195" i="9"/>
  <c r="CQ1195" i="9" s="1"/>
  <c r="AB1195" i="9"/>
  <c r="BT1195" i="9" s="1"/>
  <c r="BT1222" i="9" s="1"/>
  <c r="P30" i="11" s="1"/>
  <c r="CQ1194" i="9"/>
  <c r="CO1192" i="9"/>
  <c r="CM1190" i="9"/>
  <c r="CN1191" i="9"/>
  <c r="CP1193" i="9"/>
  <c r="CL1189" i="9"/>
  <c r="CH1185" i="9"/>
  <c r="CK1188" i="9"/>
  <c r="CI1186" i="9"/>
  <c r="CG1184" i="9"/>
  <c r="CE1182" i="9"/>
  <c r="CJ1187" i="9"/>
  <c r="CD1181" i="9"/>
  <c r="CF1183" i="9"/>
  <c r="Q883" i="1"/>
  <c r="P886" i="1"/>
  <c r="AV1008" i="9"/>
  <c r="CN1008" i="9" s="1"/>
  <c r="AN1008" i="9"/>
  <c r="CF1008" i="9" s="1"/>
  <c r="AF1008" i="9"/>
  <c r="BX1008" i="9" s="1"/>
  <c r="BB1008" i="9"/>
  <c r="CT1008" i="9" s="1"/>
  <c r="AT1008" i="9"/>
  <c r="CL1008" i="9" s="1"/>
  <c r="AL1008" i="9"/>
  <c r="CD1008" i="9" s="1"/>
  <c r="AD1008" i="9"/>
  <c r="BV1008" i="9" s="1"/>
  <c r="BA1008" i="9"/>
  <c r="CS1008" i="9" s="1"/>
  <c r="AS1008" i="9"/>
  <c r="CK1008" i="9" s="1"/>
  <c r="AK1008" i="9"/>
  <c r="CC1008" i="9" s="1"/>
  <c r="AC1008" i="9"/>
  <c r="BU1008" i="9" s="1"/>
  <c r="BU1034" i="9" s="1"/>
  <c r="Q26" i="11" s="1"/>
  <c r="BJ313" i="5" s="1" a="1"/>
  <c r="BJ313" i="5" s="1"/>
  <c r="AZ1008" i="9"/>
  <c r="CR1008" i="9" s="1"/>
  <c r="AR1008" i="9"/>
  <c r="CJ1008" i="9" s="1"/>
  <c r="AJ1008" i="9"/>
  <c r="CB1008" i="9" s="1"/>
  <c r="AX1008" i="9"/>
  <c r="CP1008" i="9" s="1"/>
  <c r="AP1008" i="9"/>
  <c r="CH1008" i="9" s="1"/>
  <c r="AH1008" i="9"/>
  <c r="BZ1008" i="9" s="1"/>
  <c r="AM1008" i="9"/>
  <c r="CE1008" i="9" s="1"/>
  <c r="AI1008" i="9"/>
  <c r="CA1008" i="9" s="1"/>
  <c r="AG1008" i="9"/>
  <c r="BY1008" i="9" s="1"/>
  <c r="AY1008" i="9"/>
  <c r="CQ1008" i="9" s="1"/>
  <c r="AE1008" i="9"/>
  <c r="BW1008" i="9" s="1"/>
  <c r="AW1008" i="9"/>
  <c r="CO1008" i="9" s="1"/>
  <c r="AU1008" i="9"/>
  <c r="CM1008" i="9" s="1"/>
  <c r="AO1008" i="9"/>
  <c r="CG1008" i="9" s="1"/>
  <c r="AQ1008" i="9"/>
  <c r="CI1008" i="9" s="1"/>
  <c r="F1010" i="9"/>
  <c r="L1009" i="9"/>
  <c r="K1009" i="9"/>
  <c r="J1009" i="9"/>
  <c r="AQ992" i="9"/>
  <c r="CI992" i="9" s="1"/>
  <c r="CT1006" i="9"/>
  <c r="CR1004" i="9"/>
  <c r="CP1002" i="9"/>
  <c r="CM999" i="9"/>
  <c r="CS1005" i="9"/>
  <c r="CO1001" i="9"/>
  <c r="CK997" i="9"/>
  <c r="CJ996" i="9"/>
  <c r="CG993" i="9"/>
  <c r="CH994" i="9"/>
  <c r="CQ1003" i="9"/>
  <c r="CN1000" i="9"/>
  <c r="CL998" i="9"/>
  <c r="CI995" i="9"/>
  <c r="Q747" i="1"/>
  <c r="P750" i="1"/>
  <c r="L821" i="9"/>
  <c r="K821" i="9"/>
  <c r="J821" i="9"/>
  <c r="F822" i="9"/>
  <c r="AS804" i="9"/>
  <c r="CK804" i="9" s="1"/>
  <c r="BB820" i="9"/>
  <c r="CT820" i="9" s="1"/>
  <c r="AT820" i="9"/>
  <c r="CL820" i="9" s="1"/>
  <c r="AL820" i="9"/>
  <c r="CD820" i="9" s="1"/>
  <c r="AD820" i="9"/>
  <c r="BV820" i="9" s="1"/>
  <c r="BA820" i="9"/>
  <c r="CS820" i="9" s="1"/>
  <c r="AS820" i="9"/>
  <c r="CK820" i="9" s="1"/>
  <c r="AK820" i="9"/>
  <c r="CC820" i="9" s="1"/>
  <c r="AC820" i="9"/>
  <c r="BU820" i="9" s="1"/>
  <c r="BU846" i="9" s="1"/>
  <c r="Q22" i="11" s="1"/>
  <c r="AZ820" i="9"/>
  <c r="CR820" i="9" s="1"/>
  <c r="AR820" i="9"/>
  <c r="CJ820" i="9" s="1"/>
  <c r="AJ820" i="9"/>
  <c r="CB820" i="9" s="1"/>
  <c r="AY820" i="9"/>
  <c r="CQ820" i="9" s="1"/>
  <c r="AQ820" i="9"/>
  <c r="CI820" i="9" s="1"/>
  <c r="AI820" i="9"/>
  <c r="CA820" i="9" s="1"/>
  <c r="AX820" i="9"/>
  <c r="CP820" i="9" s="1"/>
  <c r="AP820" i="9"/>
  <c r="CH820" i="9" s="1"/>
  <c r="AH820" i="9"/>
  <c r="BZ820" i="9" s="1"/>
  <c r="AW820" i="9"/>
  <c r="CO820" i="9" s="1"/>
  <c r="AO820" i="9"/>
  <c r="CG820" i="9" s="1"/>
  <c r="AG820" i="9"/>
  <c r="BY820" i="9" s="1"/>
  <c r="AU820" i="9"/>
  <c r="CM820" i="9" s="1"/>
  <c r="AM820" i="9"/>
  <c r="CE820" i="9" s="1"/>
  <c r="AE820" i="9"/>
  <c r="BW820" i="9" s="1"/>
  <c r="AV820" i="9"/>
  <c r="CN820" i="9" s="1"/>
  <c r="AN820" i="9"/>
  <c r="CF820" i="9" s="1"/>
  <c r="AF820" i="9"/>
  <c r="BX820" i="9" s="1"/>
  <c r="CT816" i="9"/>
  <c r="CR814" i="9"/>
  <c r="CS815" i="9"/>
  <c r="CQ813" i="9"/>
  <c r="CM809" i="9"/>
  <c r="CP812" i="9"/>
  <c r="CN810" i="9"/>
  <c r="CL808" i="9"/>
  <c r="CO811" i="9"/>
  <c r="CJ806" i="9"/>
  <c r="CK807" i="9"/>
  <c r="CI805" i="9"/>
  <c r="P611" i="1"/>
  <c r="O614" i="1"/>
  <c r="AY349" i="9"/>
  <c r="CQ349" i="9" s="1"/>
  <c r="AQ349" i="9"/>
  <c r="CI349" i="9" s="1"/>
  <c r="AI349" i="9"/>
  <c r="CA349" i="9" s="1"/>
  <c r="AX349" i="9"/>
  <c r="CP349" i="9" s="1"/>
  <c r="AP349" i="9"/>
  <c r="CH349" i="9" s="1"/>
  <c r="AH349" i="9"/>
  <c r="BZ349" i="9" s="1"/>
  <c r="AW349" i="9"/>
  <c r="CO349" i="9" s="1"/>
  <c r="AO349" i="9"/>
  <c r="CG349" i="9" s="1"/>
  <c r="AG349" i="9"/>
  <c r="BY349" i="9" s="1"/>
  <c r="AV349" i="9"/>
  <c r="CN349" i="9" s="1"/>
  <c r="AN349" i="9"/>
  <c r="CF349" i="9" s="1"/>
  <c r="AF349" i="9"/>
  <c r="BX349" i="9" s="1"/>
  <c r="AU349" i="9"/>
  <c r="CM349" i="9" s="1"/>
  <c r="AM349" i="9"/>
  <c r="CE349" i="9" s="1"/>
  <c r="AE349" i="9"/>
  <c r="BW349" i="9" s="1"/>
  <c r="BB349" i="9"/>
  <c r="CT349" i="9" s="1"/>
  <c r="AT349" i="9"/>
  <c r="CL349" i="9" s="1"/>
  <c r="AL349" i="9"/>
  <c r="CD349" i="9" s="1"/>
  <c r="AD349" i="9"/>
  <c r="BV349" i="9" s="1"/>
  <c r="AZ349" i="9"/>
  <c r="CR349" i="9" s="1"/>
  <c r="AR349" i="9"/>
  <c r="CJ349" i="9" s="1"/>
  <c r="AJ349" i="9"/>
  <c r="CB349" i="9" s="1"/>
  <c r="AB349" i="9"/>
  <c r="BT349" i="9" s="1"/>
  <c r="BT376" i="9" s="1"/>
  <c r="P12" i="11" s="1"/>
  <c r="BA349" i="9"/>
  <c r="CS349" i="9" s="1"/>
  <c r="AS349" i="9"/>
  <c r="CK349" i="9" s="1"/>
  <c r="AK349" i="9"/>
  <c r="CC349" i="9" s="1"/>
  <c r="AC349" i="9"/>
  <c r="BU349" i="9" s="1"/>
  <c r="L350" i="9"/>
  <c r="K350" i="9"/>
  <c r="F351" i="9"/>
  <c r="J350" i="9"/>
  <c r="P274" i="1"/>
  <c r="Q271" i="1"/>
  <c r="L162" i="9"/>
  <c r="K162" i="9"/>
  <c r="J162" i="9"/>
  <c r="F163" i="9"/>
  <c r="CT151" i="9"/>
  <c r="CR149" i="9"/>
  <c r="CP147" i="9"/>
  <c r="CQ148" i="9"/>
  <c r="CS150" i="9"/>
  <c r="AZ146" i="9"/>
  <c r="CR146" i="9" s="1"/>
  <c r="AU161" i="9"/>
  <c r="CM161" i="9" s="1"/>
  <c r="AM161" i="9"/>
  <c r="CE161" i="9" s="1"/>
  <c r="AE161" i="9"/>
  <c r="BW161" i="9" s="1"/>
  <c r="BB161" i="9"/>
  <c r="CT161" i="9" s="1"/>
  <c r="AT161" i="9"/>
  <c r="CL161" i="9" s="1"/>
  <c r="AL161" i="9"/>
  <c r="CD161" i="9" s="1"/>
  <c r="AD161" i="9"/>
  <c r="BV161" i="9" s="1"/>
  <c r="BA161" i="9"/>
  <c r="CS161" i="9" s="1"/>
  <c r="AS161" i="9"/>
  <c r="CK161" i="9" s="1"/>
  <c r="AK161" i="9"/>
  <c r="CC161" i="9" s="1"/>
  <c r="AC161" i="9"/>
  <c r="BU161" i="9" s="1"/>
  <c r="AZ161" i="9"/>
  <c r="CR161" i="9" s="1"/>
  <c r="AR161" i="9"/>
  <c r="CJ161" i="9" s="1"/>
  <c r="AJ161" i="9"/>
  <c r="CB161" i="9" s="1"/>
  <c r="AB161" i="9"/>
  <c r="BT161" i="9" s="1"/>
  <c r="BT188" i="9" s="1"/>
  <c r="P8" i="11" s="1"/>
  <c r="AY161" i="9"/>
  <c r="CQ161" i="9" s="1"/>
  <c r="AQ161" i="9"/>
  <c r="CI161" i="9" s="1"/>
  <c r="AI161" i="9"/>
  <c r="CA161" i="9" s="1"/>
  <c r="AX161" i="9"/>
  <c r="CP161" i="9" s="1"/>
  <c r="AP161" i="9"/>
  <c r="CH161" i="9" s="1"/>
  <c r="AH161" i="9"/>
  <c r="BZ161" i="9" s="1"/>
  <c r="AV161" i="9"/>
  <c r="CN161" i="9" s="1"/>
  <c r="AN161" i="9"/>
  <c r="CF161" i="9" s="1"/>
  <c r="AF161" i="9"/>
  <c r="BX161" i="9" s="1"/>
  <c r="AW161" i="9"/>
  <c r="CO161" i="9" s="1"/>
  <c r="AG161" i="9"/>
  <c r="BY161" i="9" s="1"/>
  <c r="AO161" i="9"/>
  <c r="CG161" i="9" s="1"/>
  <c r="O138" i="1"/>
  <c r="P135" i="1"/>
  <c r="T92" i="5"/>
  <c r="BJ92" i="5" s="1" a="1"/>
  <c r="BJ92" i="5" s="1"/>
  <c r="T111" i="5"/>
  <c r="T127" i="5"/>
  <c r="BJ127" i="5" s="1" a="1"/>
  <c r="BJ127" i="5" s="1"/>
  <c r="T59" i="5"/>
  <c r="T178" i="5"/>
  <c r="BJ178" i="5" s="1" a="1"/>
  <c r="BJ178" i="5" s="1"/>
  <c r="T176" i="5"/>
  <c r="T177" i="5"/>
  <c r="T162" i="5"/>
  <c r="T142" i="5"/>
  <c r="T145" i="5"/>
  <c r="T144" i="5"/>
  <c r="BJ144" i="5" s="1" a="1"/>
  <c r="BJ144" i="5" s="1"/>
  <c r="T143" i="5"/>
  <c r="T125" i="5"/>
  <c r="T126" i="5"/>
  <c r="T128" i="5"/>
  <c r="T108" i="5"/>
  <c r="T109" i="5"/>
  <c r="T110" i="5"/>
  <c r="T60" i="5"/>
  <c r="T58" i="5"/>
  <c r="T175" i="5"/>
  <c r="S182" i="5"/>
  <c r="S165" i="5"/>
  <c r="T158" i="5"/>
  <c r="T160" i="5"/>
  <c r="T159" i="5"/>
  <c r="T161" i="5"/>
  <c r="S148" i="5"/>
  <c r="T141" i="5"/>
  <c r="S131" i="5"/>
  <c r="T124" i="5"/>
  <c r="T107" i="5"/>
  <c r="S114" i="5"/>
  <c r="S97" i="5"/>
  <c r="T90" i="5"/>
  <c r="T93" i="5"/>
  <c r="T91" i="5"/>
  <c r="BJ91" i="5" s="1" a="1"/>
  <c r="BJ91" i="5" s="1"/>
  <c r="T94" i="5"/>
  <c r="T73" i="5"/>
  <c r="S80" i="5"/>
  <c r="T74" i="5"/>
  <c r="T77" i="5"/>
  <c r="T75" i="5"/>
  <c r="T76" i="5"/>
  <c r="S63" i="5"/>
  <c r="T56" i="5"/>
  <c r="T39" i="5"/>
  <c r="S46" i="5"/>
  <c r="T42" i="5"/>
  <c r="T41" i="5"/>
  <c r="T40" i="5"/>
  <c r="T43" i="5"/>
  <c r="T25" i="5"/>
  <c r="S29" i="5"/>
  <c r="T23" i="5"/>
  <c r="T22" i="5"/>
  <c r="T24" i="5"/>
  <c r="T26" i="5"/>
  <c r="AA332" i="5" l="1"/>
  <c r="AA227" i="5"/>
  <c r="AA228" i="5"/>
  <c r="AA233" i="5" s="1"/>
  <c r="AA230" i="5"/>
  <c r="AA226" i="5"/>
  <c r="AA806" i="5"/>
  <c r="AA688" i="5"/>
  <c r="BQ688" i="5" s="1" a="1"/>
  <c r="BQ688" i="5" s="1"/>
  <c r="AA669" i="5"/>
  <c r="Z692" i="5"/>
  <c r="AA687" i="5"/>
  <c r="AA671" i="5"/>
  <c r="BQ671" i="5" s="1" a="1"/>
  <c r="BQ671" i="5" s="1"/>
  <c r="AA685" i="5"/>
  <c r="AA689" i="5"/>
  <c r="AA670" i="5"/>
  <c r="AA686" i="5"/>
  <c r="AA672" i="5"/>
  <c r="Z675" i="5"/>
  <c r="AA668" i="5"/>
  <c r="AA637" i="5"/>
  <c r="BQ637" i="5" s="1" a="1"/>
  <c r="BQ637" i="5" s="1"/>
  <c r="AA348" i="5"/>
  <c r="BQ348" i="5" s="1" a="1"/>
  <c r="BQ348" i="5" s="1"/>
  <c r="AA347" i="5"/>
  <c r="AA635" i="5"/>
  <c r="Z641" i="5"/>
  <c r="AA638" i="5"/>
  <c r="AA636" i="5"/>
  <c r="AA634" i="5"/>
  <c r="AA349" i="5"/>
  <c r="Z352" i="5"/>
  <c r="AA346" i="5"/>
  <c r="AA345" i="5"/>
  <c r="BM316" i="5" a="1"/>
  <c r="BM316" i="5" s="1"/>
  <c r="BM350" i="5" a="1"/>
  <c r="BM350" i="5" s="1"/>
  <c r="BM299" i="5" a="1"/>
  <c r="BM299" i="5" s="1"/>
  <c r="BM282" i="5" a="1"/>
  <c r="BM282" i="5" s="1"/>
  <c r="BM333" i="5" a="1"/>
  <c r="BM333" i="5" s="1"/>
  <c r="CI889" i="5" a="1"/>
  <c r="CI889" i="5" s="1"/>
  <c r="B98" i="11"/>
  <c r="BI311" i="5" a="1"/>
  <c r="BI311" i="5" s="1"/>
  <c r="BI318" i="5" s="1"/>
  <c r="BI322" i="5" s="1"/>
  <c r="T22" i="12" s="1"/>
  <c r="BI856" i="5" a="1"/>
  <c r="BI856" i="5" s="1"/>
  <c r="BI805" i="5" a="1"/>
  <c r="BI805" i="5" s="1"/>
  <c r="BI811" i="5" s="1"/>
  <c r="BI815" i="5" s="1"/>
  <c r="T51" i="12" s="1"/>
  <c r="AA329" i="5"/>
  <c r="Z335" i="5"/>
  <c r="AA328" i="5"/>
  <c r="AA331" i="5"/>
  <c r="BQ331" i="5" s="1" a="1"/>
  <c r="BQ331" i="5" s="1"/>
  <c r="AA330" i="5"/>
  <c r="AA842" i="5"/>
  <c r="AA824" i="5"/>
  <c r="AA841" i="5"/>
  <c r="Z828" i="5"/>
  <c r="AA821" i="5"/>
  <c r="BP821" i="5" a="1"/>
  <c r="BP821" i="5" s="1"/>
  <c r="Z845" i="5"/>
  <c r="AA822" i="5"/>
  <c r="AA839" i="5"/>
  <c r="AA825" i="5"/>
  <c r="AA840" i="5"/>
  <c r="AA838" i="5"/>
  <c r="BQ838" i="5" s="1" a="1"/>
  <c r="BQ838" i="5" s="1"/>
  <c r="AA823" i="5"/>
  <c r="AB791" i="5"/>
  <c r="AA773" i="5"/>
  <c r="AB621" i="5"/>
  <c r="AB620" i="5"/>
  <c r="BR620" i="5" s="1" a="1"/>
  <c r="BR620" i="5" s="1"/>
  <c r="AB618" i="5"/>
  <c r="AB587" i="5"/>
  <c r="AA590" i="5"/>
  <c r="Z539" i="5"/>
  <c r="AA532" i="5"/>
  <c r="AA467" i="5"/>
  <c r="BQ467" i="5" s="1" a="1"/>
  <c r="BQ467" i="5" s="1"/>
  <c r="Z437" i="5"/>
  <c r="AA431" i="5"/>
  <c r="AA430" i="5"/>
  <c r="AB397" i="5"/>
  <c r="AB280" i="5"/>
  <c r="AB213" i="5"/>
  <c r="AS28" i="5"/>
  <c r="CI28" i="5" s="1" a="1"/>
  <c r="CI28" i="5" s="1"/>
  <c r="CH28" i="5" a="1"/>
  <c r="CH28" i="5" s="1"/>
  <c r="AA433" i="5"/>
  <c r="BQ433" i="5" s="1" a="1"/>
  <c r="BQ433" i="5" s="1"/>
  <c r="AB552" i="5"/>
  <c r="BR552" i="5" s="1" a="1"/>
  <c r="BR552" i="5" s="1"/>
  <c r="AB585" i="5"/>
  <c r="AB617" i="5"/>
  <c r="AB756" i="5"/>
  <c r="AB414" i="5"/>
  <c r="AA624" i="5"/>
  <c r="AA381" i="5"/>
  <c r="AA434" i="5"/>
  <c r="AA501" i="5"/>
  <c r="BQ501" i="5" s="1" a="1"/>
  <c r="BQ501" i="5" s="1"/>
  <c r="AB366" i="5"/>
  <c r="AA432" i="5"/>
  <c r="AB281" i="5"/>
  <c r="AB399" i="5"/>
  <c r="BR399" i="5" s="1" a="1"/>
  <c r="BR399" i="5" s="1"/>
  <c r="BJ284" i="5"/>
  <c r="BJ288" i="5" s="1"/>
  <c r="U20" i="12" s="1"/>
  <c r="BK277" i="5" a="1"/>
  <c r="BK277" i="5" s="1"/>
  <c r="BK329" i="5" a="1"/>
  <c r="BK329" i="5" s="1"/>
  <c r="BK295" i="5" a="1"/>
  <c r="BK295" i="5" s="1"/>
  <c r="BK741" i="5" a="1"/>
  <c r="BK741" i="5" s="1"/>
  <c r="BK724" i="5" a="1"/>
  <c r="BK724" i="5" s="1"/>
  <c r="BK707" i="5" a="1"/>
  <c r="BK707" i="5" s="1"/>
  <c r="BK346" i="5" a="1"/>
  <c r="BK346" i="5" s="1"/>
  <c r="BM401" i="5" a="1"/>
  <c r="BM401" i="5" s="1"/>
  <c r="BM605" i="5" a="1"/>
  <c r="BM605" i="5" s="1"/>
  <c r="BM588" i="5" a="1"/>
  <c r="BM588" i="5" s="1"/>
  <c r="BM384" i="5" a="1"/>
  <c r="BM384" i="5" s="1"/>
  <c r="BM367" i="5" a="1"/>
  <c r="BM367" i="5" s="1"/>
  <c r="BM503" i="5" a="1"/>
  <c r="BM503" i="5" s="1"/>
  <c r="BM231" i="5" a="1"/>
  <c r="BM231" i="5" s="1"/>
  <c r="BM265" i="5" a="1"/>
  <c r="BM265" i="5" s="1"/>
  <c r="BM520" i="5" a="1"/>
  <c r="BM520" i="5" s="1"/>
  <c r="BM214" i="5" a="1"/>
  <c r="BM214" i="5" s="1"/>
  <c r="BM673" i="5" a="1"/>
  <c r="BM673" i="5" s="1"/>
  <c r="BM248" i="5" a="1"/>
  <c r="BM248" i="5" s="1"/>
  <c r="BM435" i="5" a="1"/>
  <c r="BM435" i="5" s="1"/>
  <c r="BM639" i="5" a="1"/>
  <c r="BM639" i="5" s="1"/>
  <c r="BM418" i="5" a="1"/>
  <c r="BM418" i="5" s="1"/>
  <c r="BM452" i="5" a="1"/>
  <c r="BM452" i="5" s="1"/>
  <c r="BM622" i="5" a="1"/>
  <c r="BM622" i="5" s="1"/>
  <c r="BM571" i="5" a="1"/>
  <c r="BM571" i="5" s="1"/>
  <c r="BM469" i="5" a="1"/>
  <c r="BM469" i="5" s="1"/>
  <c r="BM486" i="5" a="1"/>
  <c r="BM486" i="5" s="1"/>
  <c r="BM554" i="5" a="1"/>
  <c r="BM554" i="5" s="1"/>
  <c r="BM537" i="5" a="1"/>
  <c r="BM537" i="5" s="1"/>
  <c r="BM651" i="5" a="1"/>
  <c r="BM651" i="5" s="1"/>
  <c r="BM690" i="5" a="1"/>
  <c r="BM690" i="5" s="1"/>
  <c r="BM656" i="5" a="1"/>
  <c r="BM656" i="5" s="1"/>
  <c r="BM180" i="5" a="1"/>
  <c r="BM180" i="5" s="1"/>
  <c r="BM95" i="5" a="1"/>
  <c r="BM95" i="5" s="1"/>
  <c r="BM146" i="5" a="1"/>
  <c r="BM146" i="5" s="1"/>
  <c r="BM129" i="5" a="1"/>
  <c r="BM129" i="5" s="1"/>
  <c r="BM197" i="5" a="1"/>
  <c r="BM197" i="5" s="1"/>
  <c r="BM668" i="5" a="1"/>
  <c r="BM668" i="5" s="1"/>
  <c r="BM685" i="5" a="1"/>
  <c r="BM685" i="5" s="1"/>
  <c r="BK278" i="5" a="1"/>
  <c r="BK278" i="5" s="1"/>
  <c r="BK294" i="5" a="1"/>
  <c r="BK294" i="5" s="1"/>
  <c r="BI517" i="5" a="1"/>
  <c r="BI517" i="5" s="1"/>
  <c r="BI702" i="5" a="1"/>
  <c r="BI702" i="5" s="1"/>
  <c r="BI753" i="5" a="1"/>
  <c r="BI753" i="5" s="1"/>
  <c r="BI760" i="5" s="1"/>
  <c r="BI764" i="5" s="1"/>
  <c r="T48" i="12" s="1"/>
  <c r="BH709" i="5"/>
  <c r="BH713" i="5" s="1"/>
  <c r="S45" i="12" s="1"/>
  <c r="BI653" i="5" a="1"/>
  <c r="BI653" i="5" s="1"/>
  <c r="BI551" i="5" a="1"/>
  <c r="BI551" i="5" s="1"/>
  <c r="BI466" i="5" a="1"/>
  <c r="BI466" i="5" s="1"/>
  <c r="BI602" i="5" a="1"/>
  <c r="BI602" i="5" s="1"/>
  <c r="BI415" i="5" a="1"/>
  <c r="BI415" i="5" s="1"/>
  <c r="BI364" i="5" a="1"/>
  <c r="BI364" i="5" s="1"/>
  <c r="BI142" i="5" a="1"/>
  <c r="BI142" i="5" s="1"/>
  <c r="BI703" i="5" a="1"/>
  <c r="BI703" i="5" s="1"/>
  <c r="BI194" i="5" a="1"/>
  <c r="BI194" i="5" s="1"/>
  <c r="AB807" i="5"/>
  <c r="AB790" i="5"/>
  <c r="AB788" i="5"/>
  <c r="Z777" i="5"/>
  <c r="AA770" i="5"/>
  <c r="AA774" i="5"/>
  <c r="AA771" i="5"/>
  <c r="AA772" i="5"/>
  <c r="AB754" i="5"/>
  <c r="AB738" i="5"/>
  <c r="AB737" i="5"/>
  <c r="AB720" i="5"/>
  <c r="AB721" i="5"/>
  <c r="AB805" i="5"/>
  <c r="AB808" i="5"/>
  <c r="AA811" i="5"/>
  <c r="AB804" i="5"/>
  <c r="BR804" i="5" s="1" a="1"/>
  <c r="BR804" i="5" s="1"/>
  <c r="AB806" i="5"/>
  <c r="AB789" i="5"/>
  <c r="AA794" i="5"/>
  <c r="AB787" i="5"/>
  <c r="AA760" i="5"/>
  <c r="AB753" i="5"/>
  <c r="AB757" i="5"/>
  <c r="AB755" i="5"/>
  <c r="AA743" i="5"/>
  <c r="AB736" i="5"/>
  <c r="AB739" i="5"/>
  <c r="AB740" i="5"/>
  <c r="AB723" i="5"/>
  <c r="AB722" i="5"/>
  <c r="AA726" i="5"/>
  <c r="AB719" i="5"/>
  <c r="AB703" i="5"/>
  <c r="AB706" i="5"/>
  <c r="AI707" i="5"/>
  <c r="AB705" i="5"/>
  <c r="AA709" i="5"/>
  <c r="AB702" i="5"/>
  <c r="AB704" i="5"/>
  <c r="BQ704" i="5" a="1"/>
  <c r="BQ704" i="5" s="1"/>
  <c r="AA652" i="5"/>
  <c r="AA654" i="5"/>
  <c r="BQ654" i="5" s="1" a="1"/>
  <c r="BQ654" i="5" s="1"/>
  <c r="AB619" i="5"/>
  <c r="AB604" i="5"/>
  <c r="AB586" i="5"/>
  <c r="BR586" i="5" s="1" a="1"/>
  <c r="BR586" i="5" s="1"/>
  <c r="AB584" i="5"/>
  <c r="AB583" i="5"/>
  <c r="AB569" i="5"/>
  <c r="BR569" i="5" s="1" a="1"/>
  <c r="BR569" i="5" s="1"/>
  <c r="AB553" i="5"/>
  <c r="AA536" i="5"/>
  <c r="AA535" i="5"/>
  <c r="BQ535" i="5" s="1" a="1"/>
  <c r="BQ535" i="5" s="1"/>
  <c r="AA534" i="5"/>
  <c r="AA533" i="5"/>
  <c r="Z522" i="5"/>
  <c r="AA515" i="5"/>
  <c r="AA519" i="5"/>
  <c r="AA518" i="5"/>
  <c r="BQ518" i="5" s="1" a="1"/>
  <c r="BQ518" i="5" s="1"/>
  <c r="AA516" i="5"/>
  <c r="AA517" i="5"/>
  <c r="Z658" i="5"/>
  <c r="AA651" i="5"/>
  <c r="AA653" i="5"/>
  <c r="AA655" i="5"/>
  <c r="AA607" i="5"/>
  <c r="AB600" i="5"/>
  <c r="AB601" i="5"/>
  <c r="AB603" i="5"/>
  <c r="BR603" i="5" s="1" a="1"/>
  <c r="BR603" i="5" s="1"/>
  <c r="AB602" i="5"/>
  <c r="AA573" i="5"/>
  <c r="AB566" i="5"/>
  <c r="AB567" i="5"/>
  <c r="AB570" i="5"/>
  <c r="AB568" i="5"/>
  <c r="AA556" i="5"/>
  <c r="AB549" i="5"/>
  <c r="AB551" i="5"/>
  <c r="AB550" i="5"/>
  <c r="AA502" i="5"/>
  <c r="AA483" i="5"/>
  <c r="AA485" i="5"/>
  <c r="AA484" i="5"/>
  <c r="BQ484" i="5" s="1" a="1"/>
  <c r="BQ484" i="5" s="1"/>
  <c r="AA482" i="5"/>
  <c r="AA468" i="5"/>
  <c r="AA465" i="5"/>
  <c r="Z471" i="5"/>
  <c r="AA464" i="5"/>
  <c r="AA466" i="5"/>
  <c r="AA449" i="5"/>
  <c r="AA448" i="5"/>
  <c r="AB400" i="5"/>
  <c r="AB398" i="5"/>
  <c r="AA383" i="5"/>
  <c r="AA380" i="5"/>
  <c r="AA382" i="5"/>
  <c r="BQ382" i="5" s="1" a="1"/>
  <c r="BQ382" i="5" s="1"/>
  <c r="AB364" i="5"/>
  <c r="AB298" i="5"/>
  <c r="AB297" i="5"/>
  <c r="BR297" i="5" s="1" a="1"/>
  <c r="BR297" i="5" s="1"/>
  <c r="AB278" i="5"/>
  <c r="AB279" i="5"/>
  <c r="AB244" i="5"/>
  <c r="AB227" i="5"/>
  <c r="AB210" i="5"/>
  <c r="AB196" i="5"/>
  <c r="Z505" i="5"/>
  <c r="AA498" i="5"/>
  <c r="AA500" i="5"/>
  <c r="AA499" i="5"/>
  <c r="Z488" i="5"/>
  <c r="AA481" i="5"/>
  <c r="AA450" i="5"/>
  <c r="BQ450" i="5" s="1" a="1"/>
  <c r="BQ450" i="5" s="1"/>
  <c r="AA451" i="5"/>
  <c r="Z454" i="5"/>
  <c r="AA447" i="5"/>
  <c r="AA420" i="5"/>
  <c r="AB413" i="5"/>
  <c r="AB417" i="5"/>
  <c r="AB416" i="5"/>
  <c r="BR416" i="5" s="1" a="1"/>
  <c r="BR416" i="5" s="1"/>
  <c r="AB415" i="5"/>
  <c r="AA403" i="5"/>
  <c r="AB396" i="5"/>
  <c r="Z386" i="5"/>
  <c r="AA379" i="5"/>
  <c r="AA369" i="5"/>
  <c r="AB362" i="5"/>
  <c r="AB365" i="5"/>
  <c r="BR365" i="5" s="1" a="1"/>
  <c r="BR365" i="5" s="1"/>
  <c r="AB363" i="5"/>
  <c r="AA301" i="5"/>
  <c r="AB294" i="5"/>
  <c r="AB296" i="5"/>
  <c r="AB295" i="5"/>
  <c r="AA284" i="5"/>
  <c r="AB277" i="5"/>
  <c r="AA267" i="5"/>
  <c r="AB260" i="5"/>
  <c r="AB261" i="5"/>
  <c r="AB264" i="5"/>
  <c r="AB262" i="5"/>
  <c r="AB263" i="5"/>
  <c r="BR263" i="5" s="1" a="1"/>
  <c r="BR263" i="5" s="1"/>
  <c r="AA250" i="5"/>
  <c r="AB243" i="5"/>
  <c r="AB246" i="5"/>
  <c r="BR246" i="5" s="1" a="1"/>
  <c r="BR246" i="5" s="1"/>
  <c r="AB245" i="5"/>
  <c r="AB247" i="5"/>
  <c r="AA216" i="5"/>
  <c r="AB209" i="5"/>
  <c r="AB211" i="5"/>
  <c r="AB212" i="5"/>
  <c r="BR212" i="5" s="1" a="1"/>
  <c r="BR212" i="5" s="1"/>
  <c r="AB195" i="5"/>
  <c r="BR195" i="5" s="1" a="1"/>
  <c r="BR195" i="5" s="1"/>
  <c r="AB194" i="5"/>
  <c r="AA199" i="5"/>
  <c r="AB192" i="5"/>
  <c r="AB193" i="5"/>
  <c r="AJ197" i="5"/>
  <c r="U74" i="5"/>
  <c r="CF1415" i="9"/>
  <c r="AO1415" i="9"/>
  <c r="CL1423" i="9"/>
  <c r="CE1416" i="9"/>
  <c r="CR1429" i="9"/>
  <c r="CF1417" i="9"/>
  <c r="CP1427" i="9"/>
  <c r="CI1420" i="9"/>
  <c r="CO1426" i="9"/>
  <c r="CG1418" i="9"/>
  <c r="CQ1428" i="9"/>
  <c r="CN1425" i="9"/>
  <c r="CM1424" i="9"/>
  <c r="CK1422" i="9"/>
  <c r="CH1419" i="9"/>
  <c r="CJ1421" i="9"/>
  <c r="CS1430" i="9"/>
  <c r="CM616" i="9"/>
  <c r="AV616" i="9"/>
  <c r="CS624" i="9"/>
  <c r="CQ622" i="9"/>
  <c r="CO620" i="9"/>
  <c r="CT625" i="9"/>
  <c r="CM618" i="9"/>
  <c r="CL617" i="9"/>
  <c r="CP621" i="9"/>
  <c r="CR623" i="9"/>
  <c r="CN619" i="9"/>
  <c r="CM569" i="9"/>
  <c r="AV569" i="9"/>
  <c r="CT578" i="9"/>
  <c r="CM571" i="9"/>
  <c r="CS577" i="9"/>
  <c r="CO573" i="9"/>
  <c r="CR576" i="9"/>
  <c r="CP574" i="9"/>
  <c r="CN572" i="9"/>
  <c r="CL570" i="9"/>
  <c r="CQ575" i="9"/>
  <c r="AS1697" i="9"/>
  <c r="CK1697" i="9" s="1"/>
  <c r="CT1709" i="9"/>
  <c r="CS1708" i="9"/>
  <c r="CP1705" i="9"/>
  <c r="CN1703" i="9"/>
  <c r="CQ1706" i="9"/>
  <c r="CO1704" i="9"/>
  <c r="CI1698" i="9"/>
  <c r="CJ1699" i="9"/>
  <c r="CR1707" i="9"/>
  <c r="CK1700" i="9"/>
  <c r="CM1702" i="9"/>
  <c r="CL1701" i="9"/>
  <c r="AU1717" i="9"/>
  <c r="CM1717" i="9" s="1"/>
  <c r="AM1717" i="9"/>
  <c r="CE1717" i="9" s="1"/>
  <c r="BB1717" i="9"/>
  <c r="CT1717" i="9" s="1"/>
  <c r="AT1717" i="9"/>
  <c r="CL1717" i="9" s="1"/>
  <c r="AL1717" i="9"/>
  <c r="CD1717" i="9" s="1"/>
  <c r="BA1717" i="9"/>
  <c r="CS1717" i="9" s="1"/>
  <c r="AS1717" i="9"/>
  <c r="CK1717" i="9" s="1"/>
  <c r="AK1717" i="9"/>
  <c r="CC1717" i="9" s="1"/>
  <c r="AZ1717" i="9"/>
  <c r="CR1717" i="9" s="1"/>
  <c r="AR1717" i="9"/>
  <c r="CJ1717" i="9" s="1"/>
  <c r="AJ1717" i="9"/>
  <c r="CB1717" i="9" s="1"/>
  <c r="AW1717" i="9"/>
  <c r="CO1717" i="9" s="1"/>
  <c r="AG1717" i="9"/>
  <c r="BY1717" i="9" s="1"/>
  <c r="BY1739" i="9" s="1"/>
  <c r="U41" i="11" s="1"/>
  <c r="AQ1717" i="9"/>
  <c r="CI1717" i="9" s="1"/>
  <c r="AP1717" i="9"/>
  <c r="CH1717" i="9" s="1"/>
  <c r="AN1717" i="9"/>
  <c r="CF1717" i="9" s="1"/>
  <c r="AY1717" i="9"/>
  <c r="CQ1717" i="9" s="1"/>
  <c r="AO1717" i="9"/>
  <c r="CG1717" i="9" s="1"/>
  <c r="AI1717" i="9"/>
  <c r="CA1717" i="9" s="1"/>
  <c r="AX1717" i="9"/>
  <c r="CP1717" i="9" s="1"/>
  <c r="AV1717" i="9"/>
  <c r="CN1717" i="9" s="1"/>
  <c r="AH1717" i="9"/>
  <c r="BZ1717" i="9" s="1"/>
  <c r="F1719" i="9"/>
  <c r="K1718" i="9"/>
  <c r="J1718" i="9"/>
  <c r="L1718" i="9"/>
  <c r="L1669" i="9"/>
  <c r="F1670" i="9"/>
  <c r="K1669" i="9"/>
  <c r="J1669" i="9"/>
  <c r="BB1668" i="9"/>
  <c r="CT1668" i="9" s="1"/>
  <c r="AT1668" i="9"/>
  <c r="CL1668" i="9" s="1"/>
  <c r="AL1668" i="9"/>
  <c r="CD1668" i="9" s="1"/>
  <c r="AZ1668" i="9"/>
  <c r="CR1668" i="9" s="1"/>
  <c r="AR1668" i="9"/>
  <c r="CJ1668" i="9" s="1"/>
  <c r="AJ1668" i="9"/>
  <c r="CB1668" i="9" s="1"/>
  <c r="AY1668" i="9"/>
  <c r="CQ1668" i="9" s="1"/>
  <c r="AQ1668" i="9"/>
  <c r="CI1668" i="9" s="1"/>
  <c r="AI1668" i="9"/>
  <c r="CA1668" i="9" s="1"/>
  <c r="AX1668" i="9"/>
  <c r="CP1668" i="9" s="1"/>
  <c r="AP1668" i="9"/>
  <c r="CH1668" i="9" s="1"/>
  <c r="AH1668" i="9"/>
  <c r="BZ1668" i="9" s="1"/>
  <c r="AS1668" i="9"/>
  <c r="CK1668" i="9" s="1"/>
  <c r="AN1668" i="9"/>
  <c r="CF1668" i="9" s="1"/>
  <c r="AM1668" i="9"/>
  <c r="CE1668" i="9" s="1"/>
  <c r="BA1668" i="9"/>
  <c r="CS1668" i="9" s="1"/>
  <c r="AK1668" i="9"/>
  <c r="CC1668" i="9" s="1"/>
  <c r="AV1668" i="9"/>
  <c r="CN1668" i="9" s="1"/>
  <c r="AU1668" i="9"/>
  <c r="CM1668" i="9" s="1"/>
  <c r="AO1668" i="9"/>
  <c r="CG1668" i="9" s="1"/>
  <c r="AF1668" i="9"/>
  <c r="BX1668" i="9" s="1"/>
  <c r="AG1668" i="9"/>
  <c r="BY1668" i="9" s="1"/>
  <c r="AE1668" i="9"/>
  <c r="BW1668" i="9" s="1"/>
  <c r="BW1692" i="9" s="1"/>
  <c r="S40" i="11" s="1"/>
  <c r="BL515" i="5" s="1" a="1"/>
  <c r="BL515" i="5" s="1"/>
  <c r="AW1668" i="9"/>
  <c r="CO1668" i="9" s="1"/>
  <c r="CT1661" i="9"/>
  <c r="CP1657" i="9"/>
  <c r="CS1660" i="9"/>
  <c r="CR1659" i="9"/>
  <c r="CL1653" i="9"/>
  <c r="CN1655" i="9"/>
  <c r="CJ1651" i="9"/>
  <c r="CO1656" i="9"/>
  <c r="CK1652" i="9"/>
  <c r="CM1654" i="9"/>
  <c r="CQ1658" i="9"/>
  <c r="AT1650" i="9"/>
  <c r="CL1650" i="9" s="1"/>
  <c r="CS1614" i="9"/>
  <c r="CT1615" i="9"/>
  <c r="CR1613" i="9"/>
  <c r="CP1611" i="9"/>
  <c r="CN1609" i="9"/>
  <c r="CO1610" i="9"/>
  <c r="CL1607" i="9"/>
  <c r="CQ1612" i="9"/>
  <c r="CI1604" i="9"/>
  <c r="CM1608" i="9"/>
  <c r="CJ1605" i="9"/>
  <c r="CK1606" i="9"/>
  <c r="AY1622" i="9"/>
  <c r="CQ1622" i="9" s="1"/>
  <c r="AQ1622" i="9"/>
  <c r="CI1622" i="9" s="1"/>
  <c r="AI1622" i="9"/>
  <c r="CA1622" i="9" s="1"/>
  <c r="AX1622" i="9"/>
  <c r="CP1622" i="9" s="1"/>
  <c r="AP1622" i="9"/>
  <c r="CH1622" i="9" s="1"/>
  <c r="AH1622" i="9"/>
  <c r="BZ1622" i="9" s="1"/>
  <c r="BB1622" i="9"/>
  <c r="CT1622" i="9" s="1"/>
  <c r="AT1622" i="9"/>
  <c r="CL1622" i="9" s="1"/>
  <c r="AL1622" i="9"/>
  <c r="CD1622" i="9" s="1"/>
  <c r="BA1622" i="9"/>
  <c r="CS1622" i="9" s="1"/>
  <c r="AN1622" i="9"/>
  <c r="CF1622" i="9" s="1"/>
  <c r="AZ1622" i="9"/>
  <c r="CR1622" i="9" s="1"/>
  <c r="AM1622" i="9"/>
  <c r="CE1622" i="9" s="1"/>
  <c r="AW1622" i="9"/>
  <c r="CO1622" i="9" s="1"/>
  <c r="AK1622" i="9"/>
  <c r="CC1622" i="9" s="1"/>
  <c r="AV1622" i="9"/>
  <c r="CN1622" i="9" s="1"/>
  <c r="AJ1622" i="9"/>
  <c r="CB1622" i="9" s="1"/>
  <c r="AS1622" i="9"/>
  <c r="CK1622" i="9" s="1"/>
  <c r="AF1622" i="9"/>
  <c r="BX1622" i="9" s="1"/>
  <c r="BX1645" i="9" s="1"/>
  <c r="T39" i="11" s="1"/>
  <c r="BM532" i="5" s="1" a="1"/>
  <c r="BM532" i="5" s="1"/>
  <c r="AU1622" i="9"/>
  <c r="CM1622" i="9" s="1"/>
  <c r="AO1622" i="9"/>
  <c r="CG1622" i="9" s="1"/>
  <c r="AG1622" i="9"/>
  <c r="BY1622" i="9" s="1"/>
  <c r="AR1622" i="9"/>
  <c r="CJ1622" i="9" s="1"/>
  <c r="L1623" i="9"/>
  <c r="K1623" i="9"/>
  <c r="F1624" i="9"/>
  <c r="J1623" i="9"/>
  <c r="AS1603" i="9"/>
  <c r="CK1603" i="9" s="1"/>
  <c r="AT1556" i="9"/>
  <c r="CL1556" i="9" s="1"/>
  <c r="CR1565" i="9"/>
  <c r="CS1566" i="9"/>
  <c r="CT1567" i="9"/>
  <c r="CQ1564" i="9"/>
  <c r="CM1560" i="9"/>
  <c r="CN1561" i="9"/>
  <c r="CJ1557" i="9"/>
  <c r="CP1563" i="9"/>
  <c r="CL1559" i="9"/>
  <c r="CK1558" i="9"/>
  <c r="CO1562" i="9"/>
  <c r="AX1575" i="9"/>
  <c r="CP1575" i="9" s="1"/>
  <c r="AP1575" i="9"/>
  <c r="CH1575" i="9" s="1"/>
  <c r="AH1575" i="9"/>
  <c r="BZ1575" i="9" s="1"/>
  <c r="AW1575" i="9"/>
  <c r="CO1575" i="9" s="1"/>
  <c r="AO1575" i="9"/>
  <c r="CG1575" i="9" s="1"/>
  <c r="AG1575" i="9"/>
  <c r="BY1575" i="9" s="1"/>
  <c r="AV1575" i="9"/>
  <c r="CN1575" i="9" s="1"/>
  <c r="AN1575" i="9"/>
  <c r="CF1575" i="9" s="1"/>
  <c r="AF1575" i="9"/>
  <c r="BX1575" i="9" s="1"/>
  <c r="BX1598" i="9" s="1"/>
  <c r="T38" i="11" s="1"/>
  <c r="BB1575" i="9"/>
  <c r="CT1575" i="9" s="1"/>
  <c r="AT1575" i="9"/>
  <c r="CL1575" i="9" s="1"/>
  <c r="AL1575" i="9"/>
  <c r="CD1575" i="9" s="1"/>
  <c r="BA1575" i="9"/>
  <c r="CS1575" i="9" s="1"/>
  <c r="AS1575" i="9"/>
  <c r="CK1575" i="9" s="1"/>
  <c r="AK1575" i="9"/>
  <c r="CC1575" i="9" s="1"/>
  <c r="AY1575" i="9"/>
  <c r="CQ1575" i="9" s="1"/>
  <c r="AU1575" i="9"/>
  <c r="CM1575" i="9" s="1"/>
  <c r="AM1575" i="9"/>
  <c r="CE1575" i="9" s="1"/>
  <c r="AI1575" i="9"/>
  <c r="CA1575" i="9" s="1"/>
  <c r="AZ1575" i="9"/>
  <c r="CR1575" i="9" s="1"/>
  <c r="AJ1575" i="9"/>
  <c r="CB1575" i="9" s="1"/>
  <c r="AR1575" i="9"/>
  <c r="CJ1575" i="9" s="1"/>
  <c r="AQ1575" i="9"/>
  <c r="CI1575" i="9" s="1"/>
  <c r="K1576" i="9"/>
  <c r="F1577" i="9"/>
  <c r="L1576" i="9"/>
  <c r="J1576" i="9"/>
  <c r="F1530" i="9"/>
  <c r="L1529" i="9"/>
  <c r="K1529" i="9"/>
  <c r="J1529" i="9"/>
  <c r="AT1509" i="9"/>
  <c r="CL1509" i="9" s="1"/>
  <c r="CT1520" i="9"/>
  <c r="CR1518" i="9"/>
  <c r="CO1515" i="9"/>
  <c r="CM1513" i="9"/>
  <c r="CQ1517" i="9"/>
  <c r="CS1519" i="9"/>
  <c r="CN1514" i="9"/>
  <c r="CK1511" i="9"/>
  <c r="CL1512" i="9"/>
  <c r="CP1516" i="9"/>
  <c r="CJ1510" i="9"/>
  <c r="BA1528" i="9"/>
  <c r="CS1528" i="9" s="1"/>
  <c r="AS1528" i="9"/>
  <c r="CK1528" i="9" s="1"/>
  <c r="AK1528" i="9"/>
  <c r="AY1528" i="9"/>
  <c r="CQ1528" i="9" s="1"/>
  <c r="AQ1528" i="9"/>
  <c r="AI1528" i="9"/>
  <c r="AX1528" i="9"/>
  <c r="CP1528" i="9" s="1"/>
  <c r="AP1528" i="9"/>
  <c r="AH1528" i="9"/>
  <c r="AW1528" i="9"/>
  <c r="CO1528" i="9" s="1"/>
  <c r="AO1528" i="9"/>
  <c r="AG1528" i="9"/>
  <c r="BB1528" i="9"/>
  <c r="CT1528" i="9" s="1"/>
  <c r="AT1528" i="9"/>
  <c r="CL1528" i="9" s="1"/>
  <c r="AL1528" i="9"/>
  <c r="AJ1528" i="9"/>
  <c r="AF1528" i="9"/>
  <c r="AU1528" i="9"/>
  <c r="CM1528" i="9" s="1"/>
  <c r="AN1528" i="9"/>
  <c r="AM1528" i="9"/>
  <c r="AZ1528" i="9"/>
  <c r="CR1528" i="9" s="1"/>
  <c r="AV1528" i="9"/>
  <c r="CN1528" i="9" s="1"/>
  <c r="AR1528" i="9"/>
  <c r="AZ1481" i="9"/>
  <c r="CR1481" i="9" s="1"/>
  <c r="AR1481" i="9"/>
  <c r="AJ1481" i="9"/>
  <c r="AY1481" i="9"/>
  <c r="CQ1481" i="9" s="1"/>
  <c r="AQ1481" i="9"/>
  <c r="AI1481" i="9"/>
  <c r="AW1481" i="9"/>
  <c r="CO1481" i="9" s="1"/>
  <c r="AO1481" i="9"/>
  <c r="AG1481" i="9"/>
  <c r="AV1481" i="9"/>
  <c r="CN1481" i="9" s="1"/>
  <c r="AN1481" i="9"/>
  <c r="AF1481" i="9"/>
  <c r="AP1481" i="9"/>
  <c r="BB1481" i="9"/>
  <c r="CT1481" i="9" s="1"/>
  <c r="AL1481" i="9"/>
  <c r="BA1481" i="9"/>
  <c r="CS1481" i="9" s="1"/>
  <c r="AK1481" i="9"/>
  <c r="AT1481" i="9"/>
  <c r="CL1481" i="9" s="1"/>
  <c r="AX1481" i="9"/>
  <c r="CP1481" i="9" s="1"/>
  <c r="AU1481" i="9"/>
  <c r="CM1481" i="9" s="1"/>
  <c r="AM1481" i="9"/>
  <c r="AS1481" i="9"/>
  <c r="CK1481" i="9" s="1"/>
  <c r="AH1481" i="9"/>
  <c r="AS1462" i="9"/>
  <c r="CK1462" i="9" s="1"/>
  <c r="L1482" i="9"/>
  <c r="J1482" i="9"/>
  <c r="K1482" i="9"/>
  <c r="F1483" i="9"/>
  <c r="CT1474" i="9"/>
  <c r="CR1472" i="9"/>
  <c r="CS1473" i="9"/>
  <c r="CQ1471" i="9"/>
  <c r="CO1469" i="9"/>
  <c r="CN1468" i="9"/>
  <c r="CK1465" i="9"/>
  <c r="CJ1464" i="9"/>
  <c r="CI1463" i="9"/>
  <c r="CP1470" i="9"/>
  <c r="CM1467" i="9"/>
  <c r="CL1466" i="9"/>
  <c r="BA1433" i="9"/>
  <c r="CS1433" i="9" s="1"/>
  <c r="AS1433" i="9"/>
  <c r="CK1433" i="9" s="1"/>
  <c r="AK1433" i="9"/>
  <c r="AW1433" i="9"/>
  <c r="CO1433" i="9" s="1"/>
  <c r="AO1433" i="9"/>
  <c r="AG1433" i="9"/>
  <c r="AZ1433" i="9"/>
  <c r="CR1433" i="9" s="1"/>
  <c r="AP1433" i="9"/>
  <c r="AE1433" i="9"/>
  <c r="AV1433" i="9"/>
  <c r="CN1433" i="9" s="1"/>
  <c r="AL1433" i="9"/>
  <c r="AU1433" i="9"/>
  <c r="CM1433" i="9" s="1"/>
  <c r="AJ1433" i="9"/>
  <c r="AN1433" i="9"/>
  <c r="AY1433" i="9"/>
  <c r="CQ1433" i="9" s="1"/>
  <c r="AH1433" i="9"/>
  <c r="AX1433" i="9"/>
  <c r="CP1433" i="9" s="1"/>
  <c r="AF1433" i="9"/>
  <c r="AT1433" i="9"/>
  <c r="CL1433" i="9" s="1"/>
  <c r="AM1433" i="9"/>
  <c r="BB1433" i="9"/>
  <c r="CT1433" i="9" s="1"/>
  <c r="AQ1433" i="9"/>
  <c r="AR1433" i="9"/>
  <c r="CJ1433" i="9" s="1"/>
  <c r="AI1433" i="9"/>
  <c r="F1435" i="9"/>
  <c r="L1434" i="9"/>
  <c r="K1434" i="9"/>
  <c r="J1434" i="9"/>
  <c r="S1294" i="1"/>
  <c r="T1291" i="1"/>
  <c r="R1260" i="1"/>
  <c r="S1257" i="1"/>
  <c r="R1226" i="1"/>
  <c r="S1223" i="1"/>
  <c r="S1192" i="1"/>
  <c r="S1158" i="1"/>
  <c r="F636" i="9"/>
  <c r="L635" i="9"/>
  <c r="K635" i="9"/>
  <c r="J635" i="9"/>
  <c r="AZ634" i="9"/>
  <c r="CR634" i="9" s="1"/>
  <c r="AR634" i="9"/>
  <c r="CJ634" i="9" s="1"/>
  <c r="AJ634" i="9"/>
  <c r="CB634" i="9" s="1"/>
  <c r="AY634" i="9"/>
  <c r="CQ634" i="9" s="1"/>
  <c r="AQ634" i="9"/>
  <c r="CI634" i="9" s="1"/>
  <c r="AI634" i="9"/>
  <c r="CA634" i="9" s="1"/>
  <c r="AV634" i="9"/>
  <c r="CN634" i="9" s="1"/>
  <c r="AN634" i="9"/>
  <c r="CF634" i="9" s="1"/>
  <c r="AF634" i="9"/>
  <c r="BX634" i="9" s="1"/>
  <c r="AW634" i="9"/>
  <c r="CO634" i="9" s="1"/>
  <c r="AK634" i="9"/>
  <c r="CC634" i="9" s="1"/>
  <c r="AU634" i="9"/>
  <c r="CM634" i="9" s="1"/>
  <c r="AH634" i="9"/>
  <c r="BZ634" i="9" s="1"/>
  <c r="AP634" i="9"/>
  <c r="CH634" i="9" s="1"/>
  <c r="AX634" i="9"/>
  <c r="CP634" i="9" s="1"/>
  <c r="AS634" i="9"/>
  <c r="CK634" i="9" s="1"/>
  <c r="AO634" i="9"/>
  <c r="CG634" i="9" s="1"/>
  <c r="AL634" i="9"/>
  <c r="CD634" i="9" s="1"/>
  <c r="BA634" i="9"/>
  <c r="CS634" i="9" s="1"/>
  <c r="AT634" i="9"/>
  <c r="CL634" i="9" s="1"/>
  <c r="AM634" i="9"/>
  <c r="CE634" i="9" s="1"/>
  <c r="AE634" i="9"/>
  <c r="BW634" i="9" s="1"/>
  <c r="BW658" i="9" s="1"/>
  <c r="S18" i="11" s="1"/>
  <c r="BL312" i="5" s="1" a="1"/>
  <c r="BL312" i="5" s="1"/>
  <c r="BB634" i="9"/>
  <c r="CT634" i="9" s="1"/>
  <c r="AG634" i="9"/>
  <c r="BY634" i="9" s="1"/>
  <c r="AV587" i="9"/>
  <c r="CN587" i="9" s="1"/>
  <c r="AN587" i="9"/>
  <c r="CF587" i="9" s="1"/>
  <c r="AF587" i="9"/>
  <c r="BX587" i="9" s="1"/>
  <c r="BB587" i="9"/>
  <c r="CT587" i="9" s="1"/>
  <c r="AT587" i="9"/>
  <c r="CL587" i="9" s="1"/>
  <c r="AL587" i="9"/>
  <c r="CD587" i="9" s="1"/>
  <c r="BA587" i="9"/>
  <c r="CS587" i="9" s="1"/>
  <c r="AS587" i="9"/>
  <c r="CK587" i="9" s="1"/>
  <c r="AK587" i="9"/>
  <c r="CC587" i="9" s="1"/>
  <c r="AX587" i="9"/>
  <c r="CP587" i="9" s="1"/>
  <c r="AP587" i="9"/>
  <c r="CH587" i="9" s="1"/>
  <c r="AH587" i="9"/>
  <c r="BZ587" i="9" s="1"/>
  <c r="AM587" i="9"/>
  <c r="CE587" i="9" s="1"/>
  <c r="AY587" i="9"/>
  <c r="CQ587" i="9" s="1"/>
  <c r="AI587" i="9"/>
  <c r="CA587" i="9" s="1"/>
  <c r="AW587" i="9"/>
  <c r="CO587" i="9" s="1"/>
  <c r="AG587" i="9"/>
  <c r="BY587" i="9" s="1"/>
  <c r="AQ587" i="9"/>
  <c r="CI587" i="9" s="1"/>
  <c r="AJ587" i="9"/>
  <c r="CB587" i="9" s="1"/>
  <c r="AR587" i="9"/>
  <c r="CJ587" i="9" s="1"/>
  <c r="AZ587" i="9"/>
  <c r="CR587" i="9" s="1"/>
  <c r="AU587" i="9"/>
  <c r="CM587" i="9" s="1"/>
  <c r="AO587" i="9"/>
  <c r="CG587" i="9" s="1"/>
  <c r="AE587" i="9"/>
  <c r="BW587" i="9" s="1"/>
  <c r="BW611" i="9" s="1"/>
  <c r="S17" i="11" s="1"/>
  <c r="F589" i="9"/>
  <c r="J588" i="9"/>
  <c r="K588" i="9"/>
  <c r="L588" i="9"/>
  <c r="L541" i="9"/>
  <c r="F542" i="9"/>
  <c r="K541" i="9"/>
  <c r="J541" i="9"/>
  <c r="BA540" i="9"/>
  <c r="CS540" i="9" s="1"/>
  <c r="AS540" i="9"/>
  <c r="CK540" i="9" s="1"/>
  <c r="AK540" i="9"/>
  <c r="CC540" i="9" s="1"/>
  <c r="AZ540" i="9"/>
  <c r="CR540" i="9" s="1"/>
  <c r="AR540" i="9"/>
  <c r="CJ540" i="9" s="1"/>
  <c r="AJ540" i="9"/>
  <c r="CB540" i="9" s="1"/>
  <c r="AY540" i="9"/>
  <c r="CQ540" i="9" s="1"/>
  <c r="AQ540" i="9"/>
  <c r="CI540" i="9" s="1"/>
  <c r="AI540" i="9"/>
  <c r="CA540" i="9" s="1"/>
  <c r="AV540" i="9"/>
  <c r="CN540" i="9" s="1"/>
  <c r="AN540" i="9"/>
  <c r="CF540" i="9" s="1"/>
  <c r="AF540" i="9"/>
  <c r="BX540" i="9" s="1"/>
  <c r="AX540" i="9"/>
  <c r="CP540" i="9" s="1"/>
  <c r="AH540" i="9"/>
  <c r="BZ540" i="9" s="1"/>
  <c r="AW540" i="9"/>
  <c r="CO540" i="9" s="1"/>
  <c r="AG540" i="9"/>
  <c r="BY540" i="9" s="1"/>
  <c r="AU540" i="9"/>
  <c r="CM540" i="9" s="1"/>
  <c r="AE540" i="9"/>
  <c r="BW540" i="9" s="1"/>
  <c r="BW564" i="9" s="1"/>
  <c r="S16" i="11" s="1"/>
  <c r="AO540" i="9"/>
  <c r="CG540" i="9" s="1"/>
  <c r="AT540" i="9"/>
  <c r="CL540" i="9" s="1"/>
  <c r="AP540" i="9"/>
  <c r="CH540" i="9" s="1"/>
  <c r="AM540" i="9"/>
  <c r="CE540" i="9" s="1"/>
  <c r="AL540" i="9"/>
  <c r="CD540" i="9" s="1"/>
  <c r="BB540" i="9"/>
  <c r="CT540" i="9" s="1"/>
  <c r="AX522" i="9"/>
  <c r="CS528" i="9"/>
  <c r="CQ526" i="9"/>
  <c r="CT529" i="9"/>
  <c r="CP525" i="9"/>
  <c r="CO524" i="9"/>
  <c r="CR527" i="9"/>
  <c r="CN523" i="9"/>
  <c r="K495" i="9"/>
  <c r="L495" i="9"/>
  <c r="J495" i="9"/>
  <c r="F496" i="9"/>
  <c r="AW475" i="9"/>
  <c r="CS482" i="9"/>
  <c r="CR481" i="9"/>
  <c r="CQ480" i="9"/>
  <c r="CN477" i="9"/>
  <c r="CO478" i="9"/>
  <c r="CP479" i="9"/>
  <c r="CT483" i="9"/>
  <c r="CM476" i="9"/>
  <c r="BB494" i="9"/>
  <c r="CT494" i="9" s="1"/>
  <c r="AT494" i="9"/>
  <c r="CL494" i="9" s="1"/>
  <c r="AL494" i="9"/>
  <c r="CD494" i="9" s="1"/>
  <c r="BA494" i="9"/>
  <c r="CS494" i="9" s="1"/>
  <c r="AS494" i="9"/>
  <c r="CK494" i="9" s="1"/>
  <c r="AK494" i="9"/>
  <c r="CC494" i="9" s="1"/>
  <c r="AX494" i="9"/>
  <c r="CP494" i="9" s="1"/>
  <c r="AP494" i="9"/>
  <c r="CH494" i="9" s="1"/>
  <c r="AH494" i="9"/>
  <c r="BZ494" i="9" s="1"/>
  <c r="AQ494" i="9"/>
  <c r="CI494" i="9" s="1"/>
  <c r="AO494" i="9"/>
  <c r="CG494" i="9" s="1"/>
  <c r="AW494" i="9"/>
  <c r="CO494" i="9" s="1"/>
  <c r="AJ494" i="9"/>
  <c r="CB494" i="9" s="1"/>
  <c r="AU494" i="9"/>
  <c r="CM494" i="9" s="1"/>
  <c r="AR494" i="9"/>
  <c r="CJ494" i="9" s="1"/>
  <c r="AI494" i="9"/>
  <c r="CA494" i="9" s="1"/>
  <c r="AF494" i="9"/>
  <c r="BX494" i="9" s="1"/>
  <c r="BX517" i="9" s="1"/>
  <c r="T15" i="11" s="1"/>
  <c r="AY494" i="9"/>
  <c r="CQ494" i="9" s="1"/>
  <c r="AV494" i="9"/>
  <c r="CN494" i="9" s="1"/>
  <c r="AN494" i="9"/>
  <c r="CF494" i="9" s="1"/>
  <c r="AG494" i="9"/>
  <c r="BY494" i="9" s="1"/>
  <c r="AZ494" i="9"/>
  <c r="CR494" i="9" s="1"/>
  <c r="AM494" i="9"/>
  <c r="CE494" i="9" s="1"/>
  <c r="CR433" i="9"/>
  <c r="CN429" i="9"/>
  <c r="CS434" i="9"/>
  <c r="CQ432" i="9"/>
  <c r="CO430" i="9"/>
  <c r="CT435" i="9"/>
  <c r="CP431" i="9"/>
  <c r="AU448" i="9"/>
  <c r="CM448" i="9" s="1"/>
  <c r="AM448" i="9"/>
  <c r="CE448" i="9" s="1"/>
  <c r="AY448" i="9"/>
  <c r="CQ448" i="9" s="1"/>
  <c r="AQ448" i="9"/>
  <c r="CI448" i="9" s="1"/>
  <c r="AI448" i="9"/>
  <c r="CA448" i="9" s="1"/>
  <c r="AX448" i="9"/>
  <c r="CP448" i="9" s="1"/>
  <c r="AN448" i="9"/>
  <c r="CF448" i="9" s="1"/>
  <c r="AW448" i="9"/>
  <c r="CO448" i="9" s="1"/>
  <c r="AL448" i="9"/>
  <c r="CD448" i="9" s="1"/>
  <c r="AS448" i="9"/>
  <c r="CK448" i="9" s="1"/>
  <c r="AH448" i="9"/>
  <c r="BZ448" i="9" s="1"/>
  <c r="AZ448" i="9"/>
  <c r="CR448" i="9" s="1"/>
  <c r="AG448" i="9"/>
  <c r="BY448" i="9" s="1"/>
  <c r="BY470" i="9" s="1"/>
  <c r="U14" i="11" s="1"/>
  <c r="BN243" i="5" s="1" a="1"/>
  <c r="BN243" i="5" s="1"/>
  <c r="AV448" i="9"/>
  <c r="CN448" i="9" s="1"/>
  <c r="AP448" i="9"/>
  <c r="CH448" i="9" s="1"/>
  <c r="BA448" i="9"/>
  <c r="CS448" i="9" s="1"/>
  <c r="AT448" i="9"/>
  <c r="CL448" i="9" s="1"/>
  <c r="AR448" i="9"/>
  <c r="CJ448" i="9" s="1"/>
  <c r="AK448" i="9"/>
  <c r="CC448" i="9" s="1"/>
  <c r="BB448" i="9"/>
  <c r="CT448" i="9" s="1"/>
  <c r="AO448" i="9"/>
  <c r="CG448" i="9" s="1"/>
  <c r="AJ448" i="9"/>
  <c r="CB448" i="9" s="1"/>
  <c r="F450" i="9"/>
  <c r="L449" i="9"/>
  <c r="K449" i="9"/>
  <c r="J449" i="9"/>
  <c r="AX428" i="9"/>
  <c r="CO381" i="9"/>
  <c r="AX381" i="9"/>
  <c r="CR386" i="9"/>
  <c r="CP384" i="9"/>
  <c r="CQ385" i="9"/>
  <c r="CO383" i="9"/>
  <c r="CN382" i="9"/>
  <c r="CS387" i="9"/>
  <c r="CT388" i="9"/>
  <c r="AY399" i="9"/>
  <c r="CQ399" i="9" s="1"/>
  <c r="AQ399" i="9"/>
  <c r="CI399" i="9" s="1"/>
  <c r="AI399" i="9"/>
  <c r="CA399" i="9" s="1"/>
  <c r="AX399" i="9"/>
  <c r="CP399" i="9" s="1"/>
  <c r="AP399" i="9"/>
  <c r="CH399" i="9" s="1"/>
  <c r="AH399" i="9"/>
  <c r="BZ399" i="9" s="1"/>
  <c r="AW399" i="9"/>
  <c r="CO399" i="9" s="1"/>
  <c r="AO399" i="9"/>
  <c r="CG399" i="9" s="1"/>
  <c r="AG399" i="9"/>
  <c r="BY399" i="9" s="1"/>
  <c r="AV399" i="9"/>
  <c r="CN399" i="9" s="1"/>
  <c r="AN399" i="9"/>
  <c r="CF399" i="9" s="1"/>
  <c r="AF399" i="9"/>
  <c r="BX399" i="9" s="1"/>
  <c r="BB399" i="9"/>
  <c r="CT399" i="9" s="1"/>
  <c r="AT399" i="9"/>
  <c r="CL399" i="9" s="1"/>
  <c r="AL399" i="9"/>
  <c r="CD399" i="9" s="1"/>
  <c r="AR399" i="9"/>
  <c r="CJ399" i="9" s="1"/>
  <c r="AM399" i="9"/>
  <c r="CE399" i="9" s="1"/>
  <c r="AK399" i="9"/>
  <c r="CC399" i="9" s="1"/>
  <c r="AJ399" i="9"/>
  <c r="CB399" i="9" s="1"/>
  <c r="BA399" i="9"/>
  <c r="CS399" i="9" s="1"/>
  <c r="AZ399" i="9"/>
  <c r="CR399" i="9" s="1"/>
  <c r="AU399" i="9"/>
  <c r="CM399" i="9" s="1"/>
  <c r="AS399" i="9"/>
  <c r="CK399" i="9" s="1"/>
  <c r="AE399" i="9"/>
  <c r="BW399" i="9" s="1"/>
  <c r="BW423" i="9" s="1"/>
  <c r="S13" i="11" s="1"/>
  <c r="BL260" i="5" s="1" a="1"/>
  <c r="BL260" i="5" s="1"/>
  <c r="F401" i="9"/>
  <c r="K400" i="9"/>
  <c r="J400" i="9"/>
  <c r="L400" i="9"/>
  <c r="R410" i="1"/>
  <c r="S407" i="1"/>
  <c r="R376" i="1"/>
  <c r="S373" i="1"/>
  <c r="R342" i="1"/>
  <c r="S339" i="1"/>
  <c r="S308" i="1"/>
  <c r="K1386" i="9"/>
  <c r="J1386" i="9"/>
  <c r="L1386" i="9"/>
  <c r="F1387" i="9"/>
  <c r="AZ1385" i="9"/>
  <c r="AR1385" i="9"/>
  <c r="AJ1385" i="9"/>
  <c r="AY1385" i="9"/>
  <c r="AQ1385" i="9"/>
  <c r="AI1385" i="9"/>
  <c r="AX1385" i="9"/>
  <c r="AP1385" i="9"/>
  <c r="AH1385" i="9"/>
  <c r="AW1385" i="9"/>
  <c r="AO1385" i="9"/>
  <c r="AG1385" i="9"/>
  <c r="AV1385" i="9"/>
  <c r="AN1385" i="9"/>
  <c r="AF1385" i="9"/>
  <c r="AU1385" i="9"/>
  <c r="AM1385" i="9"/>
  <c r="AE1385" i="9"/>
  <c r="BA1385" i="9"/>
  <c r="AS1385" i="9"/>
  <c r="AK1385" i="9"/>
  <c r="AD1385" i="9"/>
  <c r="BB1385" i="9"/>
  <c r="AL1385" i="9"/>
  <c r="AT1385" i="9"/>
  <c r="AQ1368" i="9"/>
  <c r="CI1368" i="9" s="1"/>
  <c r="CT1382" i="9"/>
  <c r="CR1380" i="9"/>
  <c r="CS1381" i="9"/>
  <c r="CQ1379" i="9"/>
  <c r="CP1378" i="9"/>
  <c r="CM1375" i="9"/>
  <c r="CO1377" i="9"/>
  <c r="CK1373" i="9"/>
  <c r="CJ1372" i="9"/>
  <c r="CG1369" i="9"/>
  <c r="CH1370" i="9"/>
  <c r="CI1371" i="9"/>
  <c r="CN1376" i="9"/>
  <c r="CL1374" i="9"/>
  <c r="CS1195" i="9"/>
  <c r="CO1191" i="9"/>
  <c r="CQ1193" i="9"/>
  <c r="CM1189" i="9"/>
  <c r="CR1194" i="9"/>
  <c r="CP1192" i="9"/>
  <c r="CL1188" i="9"/>
  <c r="CJ1186" i="9"/>
  <c r="CH1184" i="9"/>
  <c r="CN1190" i="9"/>
  <c r="CK1187" i="9"/>
  <c r="CF1182" i="9"/>
  <c r="CG1183" i="9"/>
  <c r="CI1185" i="9"/>
  <c r="CE1181" i="9"/>
  <c r="F1198" i="9"/>
  <c r="L1197" i="9"/>
  <c r="K1197" i="9"/>
  <c r="J1197" i="9"/>
  <c r="AU1196" i="9"/>
  <c r="CM1196" i="9" s="1"/>
  <c r="AM1196" i="9"/>
  <c r="CE1196" i="9" s="1"/>
  <c r="AE1196" i="9"/>
  <c r="BW1196" i="9" s="1"/>
  <c r="BB1196" i="9"/>
  <c r="CT1196" i="9" s="1"/>
  <c r="AT1196" i="9"/>
  <c r="CL1196" i="9" s="1"/>
  <c r="AL1196" i="9"/>
  <c r="CD1196" i="9" s="1"/>
  <c r="AD1196" i="9"/>
  <c r="BV1196" i="9" s="1"/>
  <c r="BA1196" i="9"/>
  <c r="CS1196" i="9" s="1"/>
  <c r="AS1196" i="9"/>
  <c r="CK1196" i="9" s="1"/>
  <c r="AK1196" i="9"/>
  <c r="CC1196" i="9" s="1"/>
  <c r="AC1196" i="9"/>
  <c r="BU1196" i="9" s="1"/>
  <c r="BU1222" i="9" s="1"/>
  <c r="Q30" i="11" s="1"/>
  <c r="AZ1196" i="9"/>
  <c r="CR1196" i="9" s="1"/>
  <c r="AR1196" i="9"/>
  <c r="CJ1196" i="9" s="1"/>
  <c r="AJ1196" i="9"/>
  <c r="CB1196" i="9" s="1"/>
  <c r="AX1196" i="9"/>
  <c r="CP1196" i="9" s="1"/>
  <c r="AP1196" i="9"/>
  <c r="CH1196" i="9" s="1"/>
  <c r="AH1196" i="9"/>
  <c r="BZ1196" i="9" s="1"/>
  <c r="AW1196" i="9"/>
  <c r="CO1196" i="9" s="1"/>
  <c r="AV1196" i="9"/>
  <c r="CN1196" i="9" s="1"/>
  <c r="AQ1196" i="9"/>
  <c r="CI1196" i="9" s="1"/>
  <c r="AO1196" i="9"/>
  <c r="CG1196" i="9" s="1"/>
  <c r="AN1196" i="9"/>
  <c r="CF1196" i="9" s="1"/>
  <c r="AI1196" i="9"/>
  <c r="CA1196" i="9" s="1"/>
  <c r="AY1196" i="9"/>
  <c r="CQ1196" i="9" s="1"/>
  <c r="AF1196" i="9"/>
  <c r="BX1196" i="9" s="1"/>
  <c r="AG1196" i="9"/>
  <c r="BY1196" i="9" s="1"/>
  <c r="AO1180" i="9"/>
  <c r="CG1180" i="9" s="1"/>
  <c r="R883" i="1"/>
  <c r="Q886" i="1"/>
  <c r="F1011" i="9"/>
  <c r="L1010" i="9"/>
  <c r="K1010" i="9"/>
  <c r="J1010" i="9"/>
  <c r="AV1009" i="9"/>
  <c r="CN1009" i="9" s="1"/>
  <c r="AN1009" i="9"/>
  <c r="CF1009" i="9" s="1"/>
  <c r="AF1009" i="9"/>
  <c r="BX1009" i="9" s="1"/>
  <c r="AU1009" i="9"/>
  <c r="CM1009" i="9" s="1"/>
  <c r="AM1009" i="9"/>
  <c r="CE1009" i="9" s="1"/>
  <c r="AE1009" i="9"/>
  <c r="BW1009" i="9" s="1"/>
  <c r="BB1009" i="9"/>
  <c r="CT1009" i="9" s="1"/>
  <c r="AT1009" i="9"/>
  <c r="CL1009" i="9" s="1"/>
  <c r="AL1009" i="9"/>
  <c r="CD1009" i="9" s="1"/>
  <c r="AD1009" i="9"/>
  <c r="BV1009" i="9" s="1"/>
  <c r="BV1034" i="9" s="1"/>
  <c r="R26" i="11" s="1"/>
  <c r="BA1009" i="9"/>
  <c r="CS1009" i="9" s="1"/>
  <c r="AS1009" i="9"/>
  <c r="CK1009" i="9" s="1"/>
  <c r="AK1009" i="9"/>
  <c r="CC1009" i="9" s="1"/>
  <c r="AZ1009" i="9"/>
  <c r="CR1009" i="9" s="1"/>
  <c r="AR1009" i="9"/>
  <c r="CJ1009" i="9" s="1"/>
  <c r="AJ1009" i="9"/>
  <c r="CB1009" i="9" s="1"/>
  <c r="AY1009" i="9"/>
  <c r="CQ1009" i="9" s="1"/>
  <c r="AQ1009" i="9"/>
  <c r="CI1009" i="9" s="1"/>
  <c r="AI1009" i="9"/>
  <c r="CA1009" i="9" s="1"/>
  <c r="AW1009" i="9"/>
  <c r="CO1009" i="9" s="1"/>
  <c r="AO1009" i="9"/>
  <c r="CG1009" i="9" s="1"/>
  <c r="AG1009" i="9"/>
  <c r="BY1009" i="9" s="1"/>
  <c r="AX1009" i="9"/>
  <c r="CP1009" i="9" s="1"/>
  <c r="AP1009" i="9"/>
  <c r="CH1009" i="9" s="1"/>
  <c r="AH1009" i="9"/>
  <c r="BZ1009" i="9" s="1"/>
  <c r="AR992" i="9"/>
  <c r="CJ992" i="9" s="1"/>
  <c r="CR1003" i="9"/>
  <c r="CT1005" i="9"/>
  <c r="CQ1002" i="9"/>
  <c r="CN999" i="9"/>
  <c r="CS1004" i="9"/>
  <c r="CO1000" i="9"/>
  <c r="CM998" i="9"/>
  <c r="CP1001" i="9"/>
  <c r="CK996" i="9"/>
  <c r="CH993" i="9"/>
  <c r="CI994" i="9"/>
  <c r="CL997" i="9"/>
  <c r="CJ995" i="9"/>
  <c r="R747" i="1"/>
  <c r="Q750" i="1"/>
  <c r="AT804" i="9"/>
  <c r="CL804" i="9" s="1"/>
  <c r="CT815" i="9"/>
  <c r="CR813" i="9"/>
  <c r="CN809" i="9"/>
  <c r="CQ812" i="9"/>
  <c r="CO810" i="9"/>
  <c r="CM808" i="9"/>
  <c r="CP811" i="9"/>
  <c r="CL807" i="9"/>
  <c r="CS814" i="9"/>
  <c r="CJ805" i="9"/>
  <c r="CK806" i="9"/>
  <c r="L822" i="9"/>
  <c r="K822" i="9"/>
  <c r="J822" i="9"/>
  <c r="F823" i="9"/>
  <c r="BA821" i="9"/>
  <c r="CS821" i="9" s="1"/>
  <c r="AS821" i="9"/>
  <c r="CK821" i="9" s="1"/>
  <c r="AK821" i="9"/>
  <c r="CC821" i="9" s="1"/>
  <c r="AZ821" i="9"/>
  <c r="CR821" i="9" s="1"/>
  <c r="AR821" i="9"/>
  <c r="CJ821" i="9" s="1"/>
  <c r="AJ821" i="9"/>
  <c r="CB821" i="9" s="1"/>
  <c r="AY821" i="9"/>
  <c r="CQ821" i="9" s="1"/>
  <c r="AQ821" i="9"/>
  <c r="CI821" i="9" s="1"/>
  <c r="AI821" i="9"/>
  <c r="CA821" i="9" s="1"/>
  <c r="AX821" i="9"/>
  <c r="CP821" i="9" s="1"/>
  <c r="AP821" i="9"/>
  <c r="CH821" i="9" s="1"/>
  <c r="AH821" i="9"/>
  <c r="BZ821" i="9" s="1"/>
  <c r="AW821" i="9"/>
  <c r="CO821" i="9" s="1"/>
  <c r="AO821" i="9"/>
  <c r="CG821" i="9" s="1"/>
  <c r="AG821" i="9"/>
  <c r="BY821" i="9" s="1"/>
  <c r="AV821" i="9"/>
  <c r="CN821" i="9" s="1"/>
  <c r="AN821" i="9"/>
  <c r="CF821" i="9" s="1"/>
  <c r="AF821" i="9"/>
  <c r="BX821" i="9" s="1"/>
  <c r="BB821" i="9"/>
  <c r="CT821" i="9" s="1"/>
  <c r="AT821" i="9"/>
  <c r="CL821" i="9" s="1"/>
  <c r="AL821" i="9"/>
  <c r="CD821" i="9" s="1"/>
  <c r="AD821" i="9"/>
  <c r="BV821" i="9" s="1"/>
  <c r="BV846" i="9" s="1"/>
  <c r="R22" i="11" s="1"/>
  <c r="AU821" i="9"/>
  <c r="CM821" i="9" s="1"/>
  <c r="AE821" i="9"/>
  <c r="BW821" i="9" s="1"/>
  <c r="AM821" i="9"/>
  <c r="CE821" i="9" s="1"/>
  <c r="Q611" i="1"/>
  <c r="P614" i="1"/>
  <c r="AV350" i="9"/>
  <c r="CN350" i="9" s="1"/>
  <c r="AN350" i="9"/>
  <c r="CF350" i="9" s="1"/>
  <c r="AF350" i="9"/>
  <c r="BX350" i="9" s="1"/>
  <c r="AU350" i="9"/>
  <c r="CM350" i="9" s="1"/>
  <c r="AM350" i="9"/>
  <c r="CE350" i="9" s="1"/>
  <c r="AE350" i="9"/>
  <c r="BW350" i="9" s="1"/>
  <c r="BB350" i="9"/>
  <c r="CT350" i="9" s="1"/>
  <c r="AT350" i="9"/>
  <c r="CL350" i="9" s="1"/>
  <c r="AL350" i="9"/>
  <c r="CD350" i="9" s="1"/>
  <c r="AD350" i="9"/>
  <c r="BV350" i="9" s="1"/>
  <c r="BA350" i="9"/>
  <c r="CS350" i="9" s="1"/>
  <c r="AS350" i="9"/>
  <c r="CK350" i="9" s="1"/>
  <c r="AK350" i="9"/>
  <c r="CC350" i="9" s="1"/>
  <c r="AC350" i="9"/>
  <c r="BU350" i="9" s="1"/>
  <c r="BU376" i="9" s="1"/>
  <c r="Q12" i="11" s="1"/>
  <c r="AZ350" i="9"/>
  <c r="CR350" i="9" s="1"/>
  <c r="AR350" i="9"/>
  <c r="CJ350" i="9" s="1"/>
  <c r="AJ350" i="9"/>
  <c r="CB350" i="9" s="1"/>
  <c r="AY350" i="9"/>
  <c r="CQ350" i="9" s="1"/>
  <c r="AQ350" i="9"/>
  <c r="CI350" i="9" s="1"/>
  <c r="AI350" i="9"/>
  <c r="CA350" i="9" s="1"/>
  <c r="AW350" i="9"/>
  <c r="CO350" i="9" s="1"/>
  <c r="AO350" i="9"/>
  <c r="CG350" i="9" s="1"/>
  <c r="AG350" i="9"/>
  <c r="BY350" i="9" s="1"/>
  <c r="AX350" i="9"/>
  <c r="CP350" i="9" s="1"/>
  <c r="AP350" i="9"/>
  <c r="CH350" i="9" s="1"/>
  <c r="AH350" i="9"/>
  <c r="BZ350" i="9" s="1"/>
  <c r="L351" i="9"/>
  <c r="K351" i="9"/>
  <c r="J351" i="9"/>
  <c r="F352" i="9"/>
  <c r="Q274" i="1"/>
  <c r="R271" i="1"/>
  <c r="BA146" i="9"/>
  <c r="CS146" i="9" s="1"/>
  <c r="J163" i="9"/>
  <c r="F164" i="9"/>
  <c r="K163" i="9"/>
  <c r="L163" i="9"/>
  <c r="CS149" i="9"/>
  <c r="CQ147" i="9"/>
  <c r="CR148" i="9"/>
  <c r="CT150" i="9"/>
  <c r="AZ162" i="9"/>
  <c r="CR162" i="9" s="1"/>
  <c r="AR162" i="9"/>
  <c r="CJ162" i="9" s="1"/>
  <c r="AJ162" i="9"/>
  <c r="CB162" i="9" s="1"/>
  <c r="AY162" i="9"/>
  <c r="CQ162" i="9" s="1"/>
  <c r="AQ162" i="9"/>
  <c r="CI162" i="9" s="1"/>
  <c r="AI162" i="9"/>
  <c r="CA162" i="9" s="1"/>
  <c r="AX162" i="9"/>
  <c r="CP162" i="9" s="1"/>
  <c r="AP162" i="9"/>
  <c r="CH162" i="9" s="1"/>
  <c r="AH162" i="9"/>
  <c r="BZ162" i="9" s="1"/>
  <c r="AW162" i="9"/>
  <c r="CO162" i="9" s="1"/>
  <c r="AO162" i="9"/>
  <c r="CG162" i="9" s="1"/>
  <c r="AG162" i="9"/>
  <c r="BY162" i="9" s="1"/>
  <c r="AV162" i="9"/>
  <c r="CN162" i="9" s="1"/>
  <c r="AN162" i="9"/>
  <c r="CF162" i="9" s="1"/>
  <c r="AF162" i="9"/>
  <c r="BX162" i="9" s="1"/>
  <c r="AU162" i="9"/>
  <c r="CM162" i="9" s="1"/>
  <c r="AM162" i="9"/>
  <c r="CE162" i="9" s="1"/>
  <c r="AE162" i="9"/>
  <c r="BW162" i="9" s="1"/>
  <c r="BA162" i="9"/>
  <c r="CS162" i="9" s="1"/>
  <c r="AS162" i="9"/>
  <c r="CK162" i="9" s="1"/>
  <c r="AK162" i="9"/>
  <c r="CC162" i="9" s="1"/>
  <c r="AC162" i="9"/>
  <c r="BU162" i="9" s="1"/>
  <c r="BU188" i="9" s="1"/>
  <c r="Q8" i="11" s="1"/>
  <c r="AD162" i="9"/>
  <c r="BV162" i="9" s="1"/>
  <c r="BB162" i="9"/>
  <c r="CT162" i="9" s="1"/>
  <c r="AL162" i="9"/>
  <c r="CD162" i="9" s="1"/>
  <c r="AT162" i="9"/>
  <c r="CL162" i="9" s="1"/>
  <c r="P138" i="1"/>
  <c r="Q135" i="1"/>
  <c r="U94" i="5"/>
  <c r="U161" i="5"/>
  <c r="U159" i="5"/>
  <c r="U160" i="5"/>
  <c r="U91" i="5"/>
  <c r="BK91" i="5" s="1" a="1"/>
  <c r="BK91" i="5" s="1"/>
  <c r="U93" i="5"/>
  <c r="U77" i="5"/>
  <c r="U76" i="5"/>
  <c r="U75" i="5"/>
  <c r="T182" i="5"/>
  <c r="U175" i="5"/>
  <c r="U176" i="5"/>
  <c r="U178" i="5"/>
  <c r="BK178" i="5" s="1" a="1"/>
  <c r="BK178" i="5" s="1"/>
  <c r="U179" i="5"/>
  <c r="U177" i="5"/>
  <c r="U158" i="5"/>
  <c r="T165" i="5"/>
  <c r="U162" i="5"/>
  <c r="U141" i="5"/>
  <c r="T148" i="5"/>
  <c r="U143" i="5"/>
  <c r="U144" i="5"/>
  <c r="BK144" i="5" s="1" a="1"/>
  <c r="BK144" i="5" s="1"/>
  <c r="U145" i="5"/>
  <c r="U142" i="5"/>
  <c r="T131" i="5"/>
  <c r="U124" i="5"/>
  <c r="U127" i="5"/>
  <c r="BK127" i="5" s="1" a="1"/>
  <c r="BK127" i="5" s="1"/>
  <c r="U125" i="5"/>
  <c r="U128" i="5"/>
  <c r="U126" i="5"/>
  <c r="T114" i="5"/>
  <c r="U107" i="5"/>
  <c r="U110" i="5"/>
  <c r="U109" i="5"/>
  <c r="U108" i="5"/>
  <c r="U111" i="5"/>
  <c r="U90" i="5"/>
  <c r="T97" i="5"/>
  <c r="U92" i="5"/>
  <c r="T80" i="5"/>
  <c r="U73" i="5"/>
  <c r="T63" i="5"/>
  <c r="U56" i="5"/>
  <c r="U59" i="5"/>
  <c r="U58" i="5"/>
  <c r="U60" i="5"/>
  <c r="U57" i="5"/>
  <c r="U43" i="5"/>
  <c r="U40" i="5"/>
  <c r="U41" i="5"/>
  <c r="U42" i="5"/>
  <c r="T46" i="5"/>
  <c r="U39" i="5"/>
  <c r="U26" i="5"/>
  <c r="U24" i="5"/>
  <c r="T29" i="5"/>
  <c r="U22" i="5"/>
  <c r="U23" i="5"/>
  <c r="U25" i="5"/>
  <c r="AB348" i="5" l="1"/>
  <c r="BR348" i="5" s="1" a="1"/>
  <c r="BR348" i="5" s="1"/>
  <c r="AB228" i="5"/>
  <c r="AB230" i="5"/>
  <c r="AB226" i="5"/>
  <c r="AB229" i="5"/>
  <c r="BR229" i="5" s="1" a="1"/>
  <c r="BR229" i="5" s="1"/>
  <c r="AB687" i="5"/>
  <c r="AB671" i="5"/>
  <c r="BR671" i="5" s="1" a="1"/>
  <c r="BR671" i="5" s="1"/>
  <c r="AB688" i="5"/>
  <c r="BR688" i="5" s="1" a="1"/>
  <c r="BR688" i="5" s="1"/>
  <c r="AB686" i="5"/>
  <c r="AB672" i="5"/>
  <c r="AB685" i="5"/>
  <c r="AB670" i="5"/>
  <c r="AA692" i="5"/>
  <c r="AB689" i="5"/>
  <c r="AB668" i="5"/>
  <c r="AA675" i="5"/>
  <c r="AB669" i="5"/>
  <c r="AB637" i="5"/>
  <c r="BR637" i="5" s="1" a="1"/>
  <c r="BR637" i="5" s="1"/>
  <c r="AB638" i="5"/>
  <c r="AB634" i="5"/>
  <c r="AB635" i="5"/>
  <c r="AA641" i="5"/>
  <c r="AB636" i="5"/>
  <c r="AB433" i="5"/>
  <c r="BR433" i="5" s="1" a="1"/>
  <c r="BR433" i="5" s="1"/>
  <c r="AA352" i="5"/>
  <c r="AB346" i="5"/>
  <c r="AB347" i="5"/>
  <c r="AB349" i="5"/>
  <c r="AB345" i="5"/>
  <c r="AB432" i="5"/>
  <c r="AB430" i="5"/>
  <c r="AC617" i="5"/>
  <c r="AB841" i="5"/>
  <c r="AB331" i="5"/>
  <c r="BR331" i="5" s="1" a="1"/>
  <c r="BR331" i="5" s="1"/>
  <c r="BJ311" i="5" a="1"/>
  <c r="BJ311" i="5" s="1"/>
  <c r="BJ318" i="5" s="1"/>
  <c r="BJ322" i="5" s="1"/>
  <c r="U22" i="12" s="1"/>
  <c r="BJ856" i="5" a="1"/>
  <c r="BJ856" i="5" s="1"/>
  <c r="BJ805" i="5" a="1"/>
  <c r="BJ805" i="5" s="1"/>
  <c r="BJ811" i="5" s="1"/>
  <c r="BJ815" i="5" s="1"/>
  <c r="U51" i="12" s="1"/>
  <c r="BN316" i="5" a="1"/>
  <c r="BN316" i="5" s="1"/>
  <c r="BN350" i="5" a="1"/>
  <c r="BN350" i="5" s="1"/>
  <c r="BN299" i="5" a="1"/>
  <c r="BN299" i="5" s="1"/>
  <c r="BN282" i="5" a="1"/>
  <c r="BN282" i="5" s="1"/>
  <c r="BN333" i="5" a="1"/>
  <c r="BN333" i="5" s="1"/>
  <c r="AB330" i="5"/>
  <c r="AA335" i="5"/>
  <c r="AB328" i="5"/>
  <c r="AB329" i="5"/>
  <c r="AB332" i="5"/>
  <c r="AB624" i="5"/>
  <c r="AA845" i="5"/>
  <c r="AB838" i="5"/>
  <c r="BR838" i="5" s="1" a="1"/>
  <c r="BR838" i="5" s="1"/>
  <c r="AB842" i="5"/>
  <c r="AB839" i="5"/>
  <c r="AB840" i="5"/>
  <c r="AB822" i="5"/>
  <c r="BQ821" i="5" a="1"/>
  <c r="BQ821" i="5" s="1"/>
  <c r="AA828" i="5"/>
  <c r="AB821" i="5"/>
  <c r="AB823" i="5"/>
  <c r="AB825" i="5"/>
  <c r="AB824" i="5"/>
  <c r="AC398" i="5"/>
  <c r="AB431" i="5"/>
  <c r="AB449" i="5"/>
  <c r="AC755" i="5"/>
  <c r="AB653" i="5"/>
  <c r="AB590" i="5"/>
  <c r="AC586" i="5"/>
  <c r="BS586" i="5" s="1" a="1"/>
  <c r="BS586" i="5" s="1"/>
  <c r="AC584" i="5"/>
  <c r="AA539" i="5"/>
  <c r="AA437" i="5"/>
  <c r="AB434" i="5"/>
  <c r="AC400" i="5"/>
  <c r="D79" i="11"/>
  <c r="BK313" i="5" a="1"/>
  <c r="BK313" i="5" s="1"/>
  <c r="AB517" i="5"/>
  <c r="AC806" i="5"/>
  <c r="AC263" i="5"/>
  <c r="BS263" i="5" s="1" a="1"/>
  <c r="BS263" i="5" s="1"/>
  <c r="AB466" i="5"/>
  <c r="AC296" i="5"/>
  <c r="AC415" i="5"/>
  <c r="AC570" i="5"/>
  <c r="AB533" i="5"/>
  <c r="AC247" i="5"/>
  <c r="AC550" i="5"/>
  <c r="AB655" i="5"/>
  <c r="AC740" i="5"/>
  <c r="AB450" i="5"/>
  <c r="BR450" i="5" s="1" a="1"/>
  <c r="BR450" i="5" s="1"/>
  <c r="AC706" i="5"/>
  <c r="AB774" i="5"/>
  <c r="BL295" i="5" a="1"/>
  <c r="BL295" i="5" s="1"/>
  <c r="BL329" i="5" a="1"/>
  <c r="BL329" i="5" s="1"/>
  <c r="BL277" i="5" a="1"/>
  <c r="BL277" i="5" s="1"/>
  <c r="BL741" i="5" a="1"/>
  <c r="BL741" i="5" s="1"/>
  <c r="BL724" i="5" a="1"/>
  <c r="BL724" i="5" s="1"/>
  <c r="BL707" i="5" a="1"/>
  <c r="BL707" i="5" s="1"/>
  <c r="BL346" i="5" a="1"/>
  <c r="BL346" i="5" s="1"/>
  <c r="BN248" i="5" a="1"/>
  <c r="BN248" i="5" s="1"/>
  <c r="BN537" i="5" a="1"/>
  <c r="BN537" i="5" s="1"/>
  <c r="BN214" i="5" a="1"/>
  <c r="BN214" i="5" s="1"/>
  <c r="BN367" i="5" a="1"/>
  <c r="BN367" i="5" s="1"/>
  <c r="BN435" i="5" a="1"/>
  <c r="BN435" i="5" s="1"/>
  <c r="BN651" i="5" a="1"/>
  <c r="BN651" i="5" s="1"/>
  <c r="BN401" i="5" a="1"/>
  <c r="BN401" i="5" s="1"/>
  <c r="BN231" i="5" a="1"/>
  <c r="BN231" i="5" s="1"/>
  <c r="BN384" i="5" a="1"/>
  <c r="BN384" i="5" s="1"/>
  <c r="BN265" i="5" a="1"/>
  <c r="BN265" i="5" s="1"/>
  <c r="BN520" i="5" a="1"/>
  <c r="BN520" i="5" s="1"/>
  <c r="BN469" i="5" a="1"/>
  <c r="BN469" i="5" s="1"/>
  <c r="BN588" i="5" a="1"/>
  <c r="BN588" i="5" s="1"/>
  <c r="BN673" i="5" a="1"/>
  <c r="BN673" i="5" s="1"/>
  <c r="BN639" i="5" a="1"/>
  <c r="BN639" i="5" s="1"/>
  <c r="BN571" i="5" a="1"/>
  <c r="BN571" i="5" s="1"/>
  <c r="BN690" i="5" a="1"/>
  <c r="BN690" i="5" s="1"/>
  <c r="BN503" i="5" a="1"/>
  <c r="BN503" i="5" s="1"/>
  <c r="BN486" i="5" a="1"/>
  <c r="BN486" i="5" s="1"/>
  <c r="BN554" i="5" a="1"/>
  <c r="BN554" i="5" s="1"/>
  <c r="BN452" i="5" a="1"/>
  <c r="BN452" i="5" s="1"/>
  <c r="BN622" i="5" a="1"/>
  <c r="BN622" i="5" s="1"/>
  <c r="BN418" i="5" a="1"/>
  <c r="BN418" i="5" s="1"/>
  <c r="BN656" i="5" a="1"/>
  <c r="BN656" i="5" s="1"/>
  <c r="BN605" i="5" a="1"/>
  <c r="BN605" i="5" s="1"/>
  <c r="BN180" i="5" a="1"/>
  <c r="BN180" i="5" s="1"/>
  <c r="BN95" i="5" a="1"/>
  <c r="BN95" i="5" s="1"/>
  <c r="BN146" i="5" a="1"/>
  <c r="BN146" i="5" s="1"/>
  <c r="BN129" i="5" a="1"/>
  <c r="BN129" i="5" s="1"/>
  <c r="BN197" i="5" a="1"/>
  <c r="BN197" i="5" s="1"/>
  <c r="BN668" i="5" a="1"/>
  <c r="BN668" i="5" s="1"/>
  <c r="BN685" i="5" a="1"/>
  <c r="BN685" i="5" s="1"/>
  <c r="BL294" i="5" a="1"/>
  <c r="BL294" i="5" s="1"/>
  <c r="BL278" i="5" a="1"/>
  <c r="BL278" i="5" s="1"/>
  <c r="BK284" i="5"/>
  <c r="BK288" i="5" s="1"/>
  <c r="V20" i="12" s="1"/>
  <c r="BI709" i="5"/>
  <c r="BI713" i="5" s="1"/>
  <c r="T45" i="12" s="1"/>
  <c r="BJ653" i="5" a="1"/>
  <c r="BJ653" i="5" s="1"/>
  <c r="BJ551" i="5" a="1"/>
  <c r="BJ551" i="5" s="1"/>
  <c r="BJ602" i="5" a="1"/>
  <c r="BJ602" i="5" s="1"/>
  <c r="BJ415" i="5" a="1"/>
  <c r="BJ415" i="5" s="1"/>
  <c r="BJ466" i="5" a="1"/>
  <c r="BJ466" i="5" s="1"/>
  <c r="BJ364" i="5" a="1"/>
  <c r="BJ364" i="5" s="1"/>
  <c r="BJ142" i="5" a="1"/>
  <c r="BJ142" i="5" s="1"/>
  <c r="BJ703" i="5" a="1"/>
  <c r="BJ703" i="5" s="1"/>
  <c r="BJ194" i="5" a="1"/>
  <c r="BJ194" i="5" s="1"/>
  <c r="BJ517" i="5" a="1"/>
  <c r="BJ517" i="5" s="1"/>
  <c r="BJ702" i="5" a="1"/>
  <c r="BJ702" i="5" s="1"/>
  <c r="BJ753" i="5" a="1"/>
  <c r="BJ753" i="5" s="1"/>
  <c r="BJ760" i="5" s="1"/>
  <c r="BJ764" i="5" s="1"/>
  <c r="U48" i="12" s="1"/>
  <c r="AC808" i="5"/>
  <c r="AC789" i="5"/>
  <c r="AC788" i="5"/>
  <c r="AB772" i="5"/>
  <c r="AB771" i="5"/>
  <c r="AB773" i="5"/>
  <c r="AA777" i="5"/>
  <c r="AB770" i="5"/>
  <c r="AC757" i="5"/>
  <c r="AC739" i="5"/>
  <c r="AC721" i="5"/>
  <c r="AC723" i="5"/>
  <c r="AB811" i="5"/>
  <c r="AC804" i="5"/>
  <c r="BS804" i="5" s="1" a="1"/>
  <c r="BS804" i="5" s="1"/>
  <c r="AC805" i="5"/>
  <c r="AC807" i="5"/>
  <c r="AB794" i="5"/>
  <c r="AC787" i="5"/>
  <c r="AC791" i="5"/>
  <c r="AC790" i="5"/>
  <c r="AB760" i="5"/>
  <c r="AC753" i="5"/>
  <c r="AC756" i="5"/>
  <c r="AC754" i="5"/>
  <c r="AB743" i="5"/>
  <c r="AC736" i="5"/>
  <c r="AC737" i="5"/>
  <c r="AC738" i="5"/>
  <c r="AB726" i="5"/>
  <c r="AC719" i="5"/>
  <c r="AC722" i="5"/>
  <c r="AC720" i="5"/>
  <c r="AC705" i="5"/>
  <c r="AJ707" i="5"/>
  <c r="AC703" i="5"/>
  <c r="BR704" i="5" a="1"/>
  <c r="BR704" i="5" s="1"/>
  <c r="AC704" i="5"/>
  <c r="AB709" i="5"/>
  <c r="AC702" i="5"/>
  <c r="AC618" i="5"/>
  <c r="AC619" i="5"/>
  <c r="AC621" i="5"/>
  <c r="AC620" i="5"/>
  <c r="BS620" i="5" s="1" a="1"/>
  <c r="BS620" i="5" s="1"/>
  <c r="AC603" i="5"/>
  <c r="BS603" i="5" s="1" a="1"/>
  <c r="BS603" i="5" s="1"/>
  <c r="AC601" i="5"/>
  <c r="AC602" i="5"/>
  <c r="AC587" i="5"/>
  <c r="AC583" i="5"/>
  <c r="AC585" i="5"/>
  <c r="AC567" i="5"/>
  <c r="AC568" i="5"/>
  <c r="AC553" i="5"/>
  <c r="AC551" i="5"/>
  <c r="AB535" i="5"/>
  <c r="BR535" i="5" s="1" a="1"/>
  <c r="BR535" i="5" s="1"/>
  <c r="AB534" i="5"/>
  <c r="AB536" i="5"/>
  <c r="AB532" i="5"/>
  <c r="AB516" i="5"/>
  <c r="AB518" i="5"/>
  <c r="BR518" i="5" s="1" a="1"/>
  <c r="BR518" i="5" s="1"/>
  <c r="AB519" i="5"/>
  <c r="AA522" i="5"/>
  <c r="AB515" i="5"/>
  <c r="AA658" i="5"/>
  <c r="AB651" i="5"/>
  <c r="AB654" i="5"/>
  <c r="BR654" i="5" s="1" a="1"/>
  <c r="BR654" i="5" s="1"/>
  <c r="AB652" i="5"/>
  <c r="AB607" i="5"/>
  <c r="AC600" i="5"/>
  <c r="AC604" i="5"/>
  <c r="AB573" i="5"/>
  <c r="AC566" i="5"/>
  <c r="AC569" i="5"/>
  <c r="BS569" i="5" s="1" a="1"/>
  <c r="BS569" i="5" s="1"/>
  <c r="AB556" i="5"/>
  <c r="AC549" i="5"/>
  <c r="AC552" i="5"/>
  <c r="BS552" i="5" s="1" a="1"/>
  <c r="BS552" i="5" s="1"/>
  <c r="AB499" i="5"/>
  <c r="AB500" i="5"/>
  <c r="AA471" i="5"/>
  <c r="AB464" i="5"/>
  <c r="AB465" i="5"/>
  <c r="AB468" i="5"/>
  <c r="AB467" i="5"/>
  <c r="BR467" i="5" s="1" a="1"/>
  <c r="BR467" i="5" s="1"/>
  <c r="AC416" i="5"/>
  <c r="BS416" i="5" s="1" a="1"/>
  <c r="BS416" i="5" s="1"/>
  <c r="AC417" i="5"/>
  <c r="AC397" i="5"/>
  <c r="AC348" i="5"/>
  <c r="BS348" i="5" s="1" a="1"/>
  <c r="BS348" i="5" s="1"/>
  <c r="AC295" i="5"/>
  <c r="AC262" i="5"/>
  <c r="AC264" i="5"/>
  <c r="AC261" i="5"/>
  <c r="AC245" i="5"/>
  <c r="AC246" i="5"/>
  <c r="BS246" i="5" s="1" a="1"/>
  <c r="BS246" i="5" s="1"/>
  <c r="AC230" i="5"/>
  <c r="AC212" i="5"/>
  <c r="BS212" i="5" s="1" a="1"/>
  <c r="BS212" i="5" s="1"/>
  <c r="AC211" i="5"/>
  <c r="AA505" i="5"/>
  <c r="AB498" i="5"/>
  <c r="AB501" i="5"/>
  <c r="BR501" i="5" s="1" a="1"/>
  <c r="BR501" i="5" s="1"/>
  <c r="AB502" i="5"/>
  <c r="AA488" i="5"/>
  <c r="AB481" i="5"/>
  <c r="AB482" i="5"/>
  <c r="AB484" i="5"/>
  <c r="BR484" i="5" s="1" a="1"/>
  <c r="BR484" i="5" s="1"/>
  <c r="AB485" i="5"/>
  <c r="AB483" i="5"/>
  <c r="AA454" i="5"/>
  <c r="AB447" i="5"/>
  <c r="AB451" i="5"/>
  <c r="AB448" i="5"/>
  <c r="AB420" i="5"/>
  <c r="AC413" i="5"/>
  <c r="AC414" i="5"/>
  <c r="AB403" i="5"/>
  <c r="AC396" i="5"/>
  <c r="AC399" i="5"/>
  <c r="BS399" i="5" s="1" a="1"/>
  <c r="BS399" i="5" s="1"/>
  <c r="AA386" i="5"/>
  <c r="AB379" i="5"/>
  <c r="AB380" i="5"/>
  <c r="AB381" i="5"/>
  <c r="AB383" i="5"/>
  <c r="AB382" i="5"/>
  <c r="BR382" i="5" s="1" a="1"/>
  <c r="BR382" i="5" s="1"/>
  <c r="AC363" i="5"/>
  <c r="AC365" i="5"/>
  <c r="BS365" i="5" s="1" a="1"/>
  <c r="BS365" i="5" s="1"/>
  <c r="AB369" i="5"/>
  <c r="AC362" i="5"/>
  <c r="AC364" i="5"/>
  <c r="AC366" i="5"/>
  <c r="AB301" i="5"/>
  <c r="AC294" i="5"/>
  <c r="AC297" i="5"/>
  <c r="BS297" i="5" s="1" a="1"/>
  <c r="BS297" i="5" s="1"/>
  <c r="AC298" i="5"/>
  <c r="AB284" i="5"/>
  <c r="AC277" i="5"/>
  <c r="AC280" i="5"/>
  <c r="AC281" i="5"/>
  <c r="AC279" i="5"/>
  <c r="AC278" i="5"/>
  <c r="AB267" i="5"/>
  <c r="AC260" i="5"/>
  <c r="AB250" i="5"/>
  <c r="AC243" i="5"/>
  <c r="AC244" i="5"/>
  <c r="AC229" i="5"/>
  <c r="BS229" i="5" s="1" a="1"/>
  <c r="BS229" i="5" s="1"/>
  <c r="AC227" i="5"/>
  <c r="AB216" i="5"/>
  <c r="AC209" i="5"/>
  <c r="AC213" i="5"/>
  <c r="AC210" i="5"/>
  <c r="AB199" i="5"/>
  <c r="AC192" i="5"/>
  <c r="AK197" i="5"/>
  <c r="AC194" i="5"/>
  <c r="AC193" i="5"/>
  <c r="AC196" i="5"/>
  <c r="AC195" i="5"/>
  <c r="BS195" i="5" s="1" a="1"/>
  <c r="BS195" i="5" s="1"/>
  <c r="V92" i="5"/>
  <c r="BL92" i="5" s="1" a="1"/>
  <c r="BL92" i="5" s="1"/>
  <c r="BK92" i="5" a="1"/>
  <c r="BK92" i="5" s="1"/>
  <c r="V57" i="5"/>
  <c r="CG1415" i="9"/>
  <c r="AP1415" i="9"/>
  <c r="CJ1420" i="9"/>
  <c r="CK1421" i="9"/>
  <c r="CM1423" i="9"/>
  <c r="CQ1427" i="9"/>
  <c r="CG1417" i="9"/>
  <c r="CR1428" i="9"/>
  <c r="CH1418" i="9"/>
  <c r="CN1424" i="9"/>
  <c r="CL1422" i="9"/>
  <c r="CS1429" i="9"/>
  <c r="CF1416" i="9"/>
  <c r="CO1425" i="9"/>
  <c r="CP1426" i="9"/>
  <c r="CI1419" i="9"/>
  <c r="CT1430" i="9"/>
  <c r="CN616" i="9"/>
  <c r="AW616" i="9"/>
  <c r="CM617" i="9"/>
  <c r="CO619" i="9"/>
  <c r="CT624" i="9"/>
  <c r="CN618" i="9"/>
  <c r="CR622" i="9"/>
  <c r="CP620" i="9"/>
  <c r="CQ621" i="9"/>
  <c r="CS623" i="9"/>
  <c r="CN569" i="9"/>
  <c r="AW569" i="9"/>
  <c r="CM570" i="9"/>
  <c r="CO572" i="9"/>
  <c r="CT577" i="9"/>
  <c r="CR575" i="9"/>
  <c r="CP573" i="9"/>
  <c r="CN571" i="9"/>
  <c r="CQ574" i="9"/>
  <c r="CS576" i="9"/>
  <c r="K1719" i="9"/>
  <c r="F1720" i="9"/>
  <c r="J1719" i="9"/>
  <c r="L1719" i="9"/>
  <c r="CR1706" i="9"/>
  <c r="CS1707" i="9"/>
  <c r="CP1704" i="9"/>
  <c r="CK1699" i="9"/>
  <c r="CM1701" i="9"/>
  <c r="CT1708" i="9"/>
  <c r="CN1702" i="9"/>
  <c r="CL1700" i="9"/>
  <c r="CJ1698" i="9"/>
  <c r="CO1703" i="9"/>
  <c r="CQ1705" i="9"/>
  <c r="AT1697" i="9"/>
  <c r="CL1697" i="9" s="1"/>
  <c r="BB1718" i="9"/>
  <c r="CT1718" i="9" s="1"/>
  <c r="AT1718" i="9"/>
  <c r="CL1718" i="9" s="1"/>
  <c r="AL1718" i="9"/>
  <c r="CD1718" i="9" s="1"/>
  <c r="BA1718" i="9"/>
  <c r="CS1718" i="9" s="1"/>
  <c r="AS1718" i="9"/>
  <c r="CK1718" i="9" s="1"/>
  <c r="AK1718" i="9"/>
  <c r="CC1718" i="9" s="1"/>
  <c r="AZ1718" i="9"/>
  <c r="CR1718" i="9" s="1"/>
  <c r="AR1718" i="9"/>
  <c r="CJ1718" i="9" s="1"/>
  <c r="AJ1718" i="9"/>
  <c r="CB1718" i="9" s="1"/>
  <c r="AY1718" i="9"/>
  <c r="CQ1718" i="9" s="1"/>
  <c r="AQ1718" i="9"/>
  <c r="CI1718" i="9" s="1"/>
  <c r="AI1718" i="9"/>
  <c r="CA1718" i="9" s="1"/>
  <c r="AV1718" i="9"/>
  <c r="CN1718" i="9" s="1"/>
  <c r="AP1718" i="9"/>
  <c r="CH1718" i="9" s="1"/>
  <c r="AO1718" i="9"/>
  <c r="CG1718" i="9" s="1"/>
  <c r="AM1718" i="9"/>
  <c r="CE1718" i="9" s="1"/>
  <c r="AU1718" i="9"/>
  <c r="CM1718" i="9" s="1"/>
  <c r="AN1718" i="9"/>
  <c r="CF1718" i="9" s="1"/>
  <c r="AH1718" i="9"/>
  <c r="BZ1718" i="9" s="1"/>
  <c r="BZ1739" i="9" s="1"/>
  <c r="V41" i="11" s="1"/>
  <c r="AX1718" i="9"/>
  <c r="CP1718" i="9" s="1"/>
  <c r="AW1718" i="9"/>
  <c r="CO1718" i="9" s="1"/>
  <c r="AW1669" i="9"/>
  <c r="CO1669" i="9" s="1"/>
  <c r="AO1669" i="9"/>
  <c r="CG1669" i="9" s="1"/>
  <c r="AG1669" i="9"/>
  <c r="BY1669" i="9" s="1"/>
  <c r="AU1669" i="9"/>
  <c r="CM1669" i="9" s="1"/>
  <c r="AM1669" i="9"/>
  <c r="CE1669" i="9" s="1"/>
  <c r="BB1669" i="9"/>
  <c r="CT1669" i="9" s="1"/>
  <c r="AT1669" i="9"/>
  <c r="CL1669" i="9" s="1"/>
  <c r="AL1669" i="9"/>
  <c r="CD1669" i="9" s="1"/>
  <c r="BA1669" i="9"/>
  <c r="CS1669" i="9" s="1"/>
  <c r="AS1669" i="9"/>
  <c r="CK1669" i="9" s="1"/>
  <c r="AK1669" i="9"/>
  <c r="CC1669" i="9" s="1"/>
  <c r="AN1669" i="9"/>
  <c r="CF1669" i="9" s="1"/>
  <c r="AY1669" i="9"/>
  <c r="CQ1669" i="9" s="1"/>
  <c r="AI1669" i="9"/>
  <c r="CA1669" i="9" s="1"/>
  <c r="AX1669" i="9"/>
  <c r="CP1669" i="9" s="1"/>
  <c r="AH1669" i="9"/>
  <c r="BZ1669" i="9" s="1"/>
  <c r="AV1669" i="9"/>
  <c r="CN1669" i="9" s="1"/>
  <c r="AF1669" i="9"/>
  <c r="BX1669" i="9" s="1"/>
  <c r="BX1692" i="9" s="1"/>
  <c r="T40" i="11" s="1"/>
  <c r="BM515" i="5" s="1" a="1"/>
  <c r="BM515" i="5" s="1"/>
  <c r="AJ1669" i="9"/>
  <c r="CB1669" i="9" s="1"/>
  <c r="AZ1669" i="9"/>
  <c r="CR1669" i="9" s="1"/>
  <c r="AQ1669" i="9"/>
  <c r="CI1669" i="9" s="1"/>
  <c r="AR1669" i="9"/>
  <c r="CJ1669" i="9" s="1"/>
  <c r="AP1669" i="9"/>
  <c r="CH1669" i="9" s="1"/>
  <c r="AU1650" i="9"/>
  <c r="CM1650" i="9" s="1"/>
  <c r="K1670" i="9"/>
  <c r="F1671" i="9"/>
  <c r="L1670" i="9"/>
  <c r="J1670" i="9"/>
  <c r="CT1660" i="9"/>
  <c r="CR1658" i="9"/>
  <c r="CS1659" i="9"/>
  <c r="CO1655" i="9"/>
  <c r="CK1651" i="9"/>
  <c r="CP1656" i="9"/>
  <c r="CL1652" i="9"/>
  <c r="CN1654" i="9"/>
  <c r="CQ1657" i="9"/>
  <c r="CM1653" i="9"/>
  <c r="AT1603" i="9"/>
  <c r="CL1603" i="9" s="1"/>
  <c r="CS1613" i="9"/>
  <c r="CQ1611" i="9"/>
  <c r="CO1609" i="9"/>
  <c r="CN1608" i="9"/>
  <c r="CK1605" i="9"/>
  <c r="CP1610" i="9"/>
  <c r="CM1607" i="9"/>
  <c r="CR1612" i="9"/>
  <c r="CJ1604" i="9"/>
  <c r="CT1614" i="9"/>
  <c r="CL1606" i="9"/>
  <c r="AW1623" i="9"/>
  <c r="CO1623" i="9" s="1"/>
  <c r="AO1623" i="9"/>
  <c r="CG1623" i="9" s="1"/>
  <c r="AG1623" i="9"/>
  <c r="BY1623" i="9" s="1"/>
  <c r="BY1645" i="9" s="1"/>
  <c r="U39" i="11" s="1"/>
  <c r="BN532" i="5" s="1" a="1"/>
  <c r="BN532" i="5" s="1"/>
  <c r="AV1623" i="9"/>
  <c r="CN1623" i="9" s="1"/>
  <c r="AN1623" i="9"/>
  <c r="CF1623" i="9" s="1"/>
  <c r="BB1623" i="9"/>
  <c r="CT1623" i="9" s="1"/>
  <c r="AR1623" i="9"/>
  <c r="CJ1623" i="9" s="1"/>
  <c r="AH1623" i="9"/>
  <c r="BZ1623" i="9" s="1"/>
  <c r="BA1623" i="9"/>
  <c r="CS1623" i="9" s="1"/>
  <c r="AQ1623" i="9"/>
  <c r="CI1623" i="9" s="1"/>
  <c r="AU1623" i="9"/>
  <c r="CM1623" i="9" s="1"/>
  <c r="AK1623" i="9"/>
  <c r="CC1623" i="9" s="1"/>
  <c r="AS1623" i="9"/>
  <c r="CK1623" i="9" s="1"/>
  <c r="AP1623" i="9"/>
  <c r="CH1623" i="9" s="1"/>
  <c r="AM1623" i="9"/>
  <c r="CE1623" i="9" s="1"/>
  <c r="AL1623" i="9"/>
  <c r="CD1623" i="9" s="1"/>
  <c r="AY1623" i="9"/>
  <c r="CQ1623" i="9" s="1"/>
  <c r="AI1623" i="9"/>
  <c r="CA1623" i="9" s="1"/>
  <c r="AT1623" i="9"/>
  <c r="CL1623" i="9" s="1"/>
  <c r="AX1623" i="9"/>
  <c r="CP1623" i="9" s="1"/>
  <c r="AJ1623" i="9"/>
  <c r="CB1623" i="9" s="1"/>
  <c r="AZ1623" i="9"/>
  <c r="CR1623" i="9" s="1"/>
  <c r="K1624" i="9"/>
  <c r="J1624" i="9"/>
  <c r="F1625" i="9"/>
  <c r="L1624" i="9"/>
  <c r="F1578" i="9"/>
  <c r="L1577" i="9"/>
  <c r="K1577" i="9"/>
  <c r="J1577" i="9"/>
  <c r="AU1556" i="9"/>
  <c r="CM1556" i="9" s="1"/>
  <c r="AU1576" i="9"/>
  <c r="CM1576" i="9" s="1"/>
  <c r="AM1576" i="9"/>
  <c r="CE1576" i="9" s="1"/>
  <c r="BB1576" i="9"/>
  <c r="CT1576" i="9" s="1"/>
  <c r="AT1576" i="9"/>
  <c r="CL1576" i="9" s="1"/>
  <c r="BA1576" i="9"/>
  <c r="CS1576" i="9" s="1"/>
  <c r="AZ1576" i="9"/>
  <c r="CR1576" i="9" s="1"/>
  <c r="AR1576" i="9"/>
  <c r="CJ1576" i="9" s="1"/>
  <c r="AJ1576" i="9"/>
  <c r="CB1576" i="9" s="1"/>
  <c r="AQ1576" i="9"/>
  <c r="CI1576" i="9" s="1"/>
  <c r="AG1576" i="9"/>
  <c r="BY1576" i="9" s="1"/>
  <c r="BY1598" i="9" s="1"/>
  <c r="U38" i="11" s="1"/>
  <c r="AP1576" i="9"/>
  <c r="CH1576" i="9" s="1"/>
  <c r="AO1576" i="9"/>
  <c r="CG1576" i="9" s="1"/>
  <c r="AX1576" i="9"/>
  <c r="CP1576" i="9" s="1"/>
  <c r="AL1576" i="9"/>
  <c r="CD1576" i="9" s="1"/>
  <c r="AW1576" i="9"/>
  <c r="CO1576" i="9" s="1"/>
  <c r="AK1576" i="9"/>
  <c r="CC1576" i="9" s="1"/>
  <c r="AV1576" i="9"/>
  <c r="CN1576" i="9" s="1"/>
  <c r="AS1576" i="9"/>
  <c r="CK1576" i="9" s="1"/>
  <c r="AH1576" i="9"/>
  <c r="BZ1576" i="9" s="1"/>
  <c r="AI1576" i="9"/>
  <c r="CA1576" i="9" s="1"/>
  <c r="AN1576" i="9"/>
  <c r="CF1576" i="9" s="1"/>
  <c r="AY1576" i="9"/>
  <c r="CQ1576" i="9" s="1"/>
  <c r="CT1566" i="9"/>
  <c r="CR1564" i="9"/>
  <c r="CM1559" i="9"/>
  <c r="CQ1563" i="9"/>
  <c r="CO1561" i="9"/>
  <c r="CN1560" i="9"/>
  <c r="CS1565" i="9"/>
  <c r="CK1557" i="9"/>
  <c r="CP1562" i="9"/>
  <c r="CL1558" i="9"/>
  <c r="AU1509" i="9"/>
  <c r="CM1509" i="9" s="1"/>
  <c r="CT1519" i="9"/>
  <c r="CQ1516" i="9"/>
  <c r="CK1510" i="9"/>
  <c r="CL1511" i="9"/>
  <c r="CS1518" i="9"/>
  <c r="CM1512" i="9"/>
  <c r="CN1513" i="9"/>
  <c r="CR1517" i="9"/>
  <c r="CO1514" i="9"/>
  <c r="CP1515" i="9"/>
  <c r="AU1529" i="9"/>
  <c r="CM1529" i="9" s="1"/>
  <c r="AM1529" i="9"/>
  <c r="AY1529" i="9"/>
  <c r="CQ1529" i="9" s="1"/>
  <c r="AQ1529" i="9"/>
  <c r="AI1529" i="9"/>
  <c r="AT1529" i="9"/>
  <c r="CL1529" i="9" s="1"/>
  <c r="AJ1529" i="9"/>
  <c r="BB1529" i="9"/>
  <c r="CT1529" i="9" s="1"/>
  <c r="AR1529" i="9"/>
  <c r="AG1529" i="9"/>
  <c r="BA1529" i="9"/>
  <c r="CS1529" i="9" s="1"/>
  <c r="AP1529" i="9"/>
  <c r="AZ1529" i="9"/>
  <c r="CR1529" i="9" s="1"/>
  <c r="AO1529" i="9"/>
  <c r="AV1529" i="9"/>
  <c r="CN1529" i="9" s="1"/>
  <c r="AK1529" i="9"/>
  <c r="AX1529" i="9"/>
  <c r="CP1529" i="9" s="1"/>
  <c r="AN1529" i="9"/>
  <c r="AL1529" i="9"/>
  <c r="AW1529" i="9"/>
  <c r="CO1529" i="9" s="1"/>
  <c r="AS1529" i="9"/>
  <c r="AH1529" i="9"/>
  <c r="K1530" i="9"/>
  <c r="F1531" i="9"/>
  <c r="L1530" i="9"/>
  <c r="J1530" i="9"/>
  <c r="K1483" i="9"/>
  <c r="J1483" i="9"/>
  <c r="L1483" i="9"/>
  <c r="F1484" i="9"/>
  <c r="AW1482" i="9"/>
  <c r="CO1482" i="9" s="1"/>
  <c r="AO1482" i="9"/>
  <c r="AG1482" i="9"/>
  <c r="AV1482" i="9"/>
  <c r="CN1482" i="9" s="1"/>
  <c r="AN1482" i="9"/>
  <c r="AU1482" i="9"/>
  <c r="CM1482" i="9" s="1"/>
  <c r="AM1482" i="9"/>
  <c r="AT1482" i="9"/>
  <c r="CL1482" i="9" s="1"/>
  <c r="AI1482" i="9"/>
  <c r="AS1482" i="9"/>
  <c r="AH1482" i="9"/>
  <c r="BB1482" i="9"/>
  <c r="CT1482" i="9" s="1"/>
  <c r="AQ1482" i="9"/>
  <c r="BA1482" i="9"/>
  <c r="CS1482" i="9" s="1"/>
  <c r="AP1482" i="9"/>
  <c r="AR1482" i="9"/>
  <c r="AK1482" i="9"/>
  <c r="AJ1482" i="9"/>
  <c r="AY1482" i="9"/>
  <c r="CQ1482" i="9" s="1"/>
  <c r="AX1482" i="9"/>
  <c r="CP1482" i="9" s="1"/>
  <c r="AZ1482" i="9"/>
  <c r="CR1482" i="9" s="1"/>
  <c r="AL1482" i="9"/>
  <c r="AT1462" i="9"/>
  <c r="CL1462" i="9" s="1"/>
  <c r="CR1471" i="9"/>
  <c r="CQ1470" i="9"/>
  <c r="CS1472" i="9"/>
  <c r="CN1467" i="9"/>
  <c r="CL1465" i="9"/>
  <c r="CT1473" i="9"/>
  <c r="CJ1463" i="9"/>
  <c r="CK1464" i="9"/>
  <c r="CO1468" i="9"/>
  <c r="CM1466" i="9"/>
  <c r="CP1469" i="9"/>
  <c r="AV1434" i="9"/>
  <c r="CN1434" i="9" s="1"/>
  <c r="AN1434" i="9"/>
  <c r="AF1434" i="9"/>
  <c r="AZ1434" i="9"/>
  <c r="CR1434" i="9" s="1"/>
  <c r="AR1434" i="9"/>
  <c r="AJ1434" i="9"/>
  <c r="BA1434" i="9"/>
  <c r="CS1434" i="9" s="1"/>
  <c r="AP1434" i="9"/>
  <c r="AW1434" i="9"/>
  <c r="CO1434" i="9" s="1"/>
  <c r="AL1434" i="9"/>
  <c r="AU1434" i="9"/>
  <c r="CM1434" i="9" s="1"/>
  <c r="AK1434" i="9"/>
  <c r="AM1434" i="9"/>
  <c r="AX1434" i="9"/>
  <c r="CP1434" i="9" s="1"/>
  <c r="AG1434" i="9"/>
  <c r="AT1434" i="9"/>
  <c r="CL1434" i="9" s="1"/>
  <c r="AS1434" i="9"/>
  <c r="CK1434" i="9" s="1"/>
  <c r="BB1434" i="9"/>
  <c r="CT1434" i="9" s="1"/>
  <c r="AQ1434" i="9"/>
  <c r="AI1434" i="9"/>
  <c r="AH1434" i="9"/>
  <c r="AO1434" i="9"/>
  <c r="AY1434" i="9"/>
  <c r="CQ1434" i="9" s="1"/>
  <c r="K1435" i="9"/>
  <c r="J1435" i="9"/>
  <c r="L1435" i="9"/>
  <c r="F1436" i="9"/>
  <c r="T1294" i="1"/>
  <c r="U1291" i="1"/>
  <c r="S1260" i="1"/>
  <c r="S1226" i="1"/>
  <c r="AU635" i="9"/>
  <c r="CM635" i="9" s="1"/>
  <c r="AM635" i="9"/>
  <c r="CE635" i="9" s="1"/>
  <c r="BB635" i="9"/>
  <c r="CT635" i="9" s="1"/>
  <c r="AT635" i="9"/>
  <c r="CL635" i="9" s="1"/>
  <c r="AL635" i="9"/>
  <c r="CD635" i="9" s="1"/>
  <c r="AY635" i="9"/>
  <c r="CQ635" i="9" s="1"/>
  <c r="AQ635" i="9"/>
  <c r="CI635" i="9" s="1"/>
  <c r="AI635" i="9"/>
  <c r="CA635" i="9" s="1"/>
  <c r="AV635" i="9"/>
  <c r="CN635" i="9" s="1"/>
  <c r="AH635" i="9"/>
  <c r="BZ635" i="9" s="1"/>
  <c r="AS635" i="9"/>
  <c r="CK635" i="9" s="1"/>
  <c r="AG635" i="9"/>
  <c r="BY635" i="9" s="1"/>
  <c r="BA635" i="9"/>
  <c r="CS635" i="9" s="1"/>
  <c r="AO635" i="9"/>
  <c r="CG635" i="9" s="1"/>
  <c r="AK635" i="9"/>
  <c r="CC635" i="9" s="1"/>
  <c r="AZ635" i="9"/>
  <c r="CR635" i="9" s="1"/>
  <c r="AF635" i="9"/>
  <c r="BX635" i="9" s="1"/>
  <c r="BX658" i="9" s="1"/>
  <c r="T18" i="11" s="1"/>
  <c r="BM312" i="5" s="1" a="1"/>
  <c r="BM312" i="5" s="1"/>
  <c r="AX635" i="9"/>
  <c r="CP635" i="9" s="1"/>
  <c r="AR635" i="9"/>
  <c r="CJ635" i="9" s="1"/>
  <c r="AW635" i="9"/>
  <c r="CO635" i="9" s="1"/>
  <c r="AN635" i="9"/>
  <c r="CF635" i="9" s="1"/>
  <c r="AJ635" i="9"/>
  <c r="CB635" i="9" s="1"/>
  <c r="AP635" i="9"/>
  <c r="CH635" i="9" s="1"/>
  <c r="K636" i="9"/>
  <c r="F637" i="9"/>
  <c r="J636" i="9"/>
  <c r="L636" i="9"/>
  <c r="AY588" i="9"/>
  <c r="CQ588" i="9" s="1"/>
  <c r="AQ588" i="9"/>
  <c r="CI588" i="9" s="1"/>
  <c r="AI588" i="9"/>
  <c r="CA588" i="9" s="1"/>
  <c r="AW588" i="9"/>
  <c r="CO588" i="9" s="1"/>
  <c r="AO588" i="9"/>
  <c r="CG588" i="9" s="1"/>
  <c r="AG588" i="9"/>
  <c r="BY588" i="9" s="1"/>
  <c r="AV588" i="9"/>
  <c r="CN588" i="9" s="1"/>
  <c r="AN588" i="9"/>
  <c r="CF588" i="9" s="1"/>
  <c r="AF588" i="9"/>
  <c r="BX588" i="9" s="1"/>
  <c r="BX611" i="9" s="1"/>
  <c r="T17" i="11" s="1"/>
  <c r="BA588" i="9"/>
  <c r="CS588" i="9" s="1"/>
  <c r="AS588" i="9"/>
  <c r="CK588" i="9" s="1"/>
  <c r="AK588" i="9"/>
  <c r="CC588" i="9" s="1"/>
  <c r="AX588" i="9"/>
  <c r="CP588" i="9" s="1"/>
  <c r="AH588" i="9"/>
  <c r="BZ588" i="9" s="1"/>
  <c r="AT588" i="9"/>
  <c r="CL588" i="9" s="1"/>
  <c r="AR588" i="9"/>
  <c r="CJ588" i="9" s="1"/>
  <c r="BB588" i="9"/>
  <c r="CT588" i="9" s="1"/>
  <c r="AL588" i="9"/>
  <c r="CD588" i="9" s="1"/>
  <c r="AU588" i="9"/>
  <c r="CM588" i="9" s="1"/>
  <c r="AM588" i="9"/>
  <c r="CE588" i="9" s="1"/>
  <c r="AJ588" i="9"/>
  <c r="CB588" i="9" s="1"/>
  <c r="AZ588" i="9"/>
  <c r="CR588" i="9" s="1"/>
  <c r="AP588" i="9"/>
  <c r="CH588" i="9" s="1"/>
  <c r="L589" i="9"/>
  <c r="F590" i="9"/>
  <c r="K589" i="9"/>
  <c r="J589" i="9"/>
  <c r="AY522" i="9"/>
  <c r="AV541" i="9"/>
  <c r="CN541" i="9" s="1"/>
  <c r="AN541" i="9"/>
  <c r="CF541" i="9" s="1"/>
  <c r="AF541" i="9"/>
  <c r="BX541" i="9" s="1"/>
  <c r="BX564" i="9" s="1"/>
  <c r="T16" i="11" s="1"/>
  <c r="AU541" i="9"/>
  <c r="CM541" i="9" s="1"/>
  <c r="AM541" i="9"/>
  <c r="CE541" i="9" s="1"/>
  <c r="BB541" i="9"/>
  <c r="CT541" i="9" s="1"/>
  <c r="AT541" i="9"/>
  <c r="CL541" i="9" s="1"/>
  <c r="AL541" i="9"/>
  <c r="CD541" i="9" s="1"/>
  <c r="AY541" i="9"/>
  <c r="CQ541" i="9" s="1"/>
  <c r="AQ541" i="9"/>
  <c r="CI541" i="9" s="1"/>
  <c r="AI541" i="9"/>
  <c r="CA541" i="9" s="1"/>
  <c r="AS541" i="9"/>
  <c r="CK541" i="9" s="1"/>
  <c r="AR541" i="9"/>
  <c r="CJ541" i="9" s="1"/>
  <c r="AP541" i="9"/>
  <c r="CH541" i="9" s="1"/>
  <c r="AZ541" i="9"/>
  <c r="CR541" i="9" s="1"/>
  <c r="AJ541" i="9"/>
  <c r="CB541" i="9" s="1"/>
  <c r="BA541" i="9"/>
  <c r="CS541" i="9" s="1"/>
  <c r="AX541" i="9"/>
  <c r="CP541" i="9" s="1"/>
  <c r="AW541" i="9"/>
  <c r="CO541" i="9" s="1"/>
  <c r="AK541" i="9"/>
  <c r="CC541" i="9" s="1"/>
  <c r="AO541" i="9"/>
  <c r="CG541" i="9" s="1"/>
  <c r="AG541" i="9"/>
  <c r="BY541" i="9" s="1"/>
  <c r="AH541" i="9"/>
  <c r="BZ541" i="9" s="1"/>
  <c r="CT528" i="9"/>
  <c r="CQ525" i="9"/>
  <c r="CS527" i="9"/>
  <c r="CO523" i="9"/>
  <c r="CR526" i="9"/>
  <c r="CP524" i="9"/>
  <c r="K542" i="9"/>
  <c r="J542" i="9"/>
  <c r="F543" i="9"/>
  <c r="L542" i="9"/>
  <c r="AX475" i="9"/>
  <c r="CR480" i="9"/>
  <c r="CT482" i="9"/>
  <c r="CQ479" i="9"/>
  <c r="CS481" i="9"/>
  <c r="CP478" i="9"/>
  <c r="CN476" i="9"/>
  <c r="CO477" i="9"/>
  <c r="K496" i="9"/>
  <c r="J496" i="9"/>
  <c r="L496" i="9"/>
  <c r="F497" i="9"/>
  <c r="AU495" i="9"/>
  <c r="CM495" i="9" s="1"/>
  <c r="AM495" i="9"/>
  <c r="CE495" i="9" s="1"/>
  <c r="AY495" i="9"/>
  <c r="CQ495" i="9" s="1"/>
  <c r="AQ495" i="9"/>
  <c r="CI495" i="9" s="1"/>
  <c r="AI495" i="9"/>
  <c r="CA495" i="9" s="1"/>
  <c r="AW495" i="9"/>
  <c r="CO495" i="9" s="1"/>
  <c r="AL495" i="9"/>
  <c r="CD495" i="9" s="1"/>
  <c r="AV495" i="9"/>
  <c r="CN495" i="9" s="1"/>
  <c r="AK495" i="9"/>
  <c r="CC495" i="9" s="1"/>
  <c r="BB495" i="9"/>
  <c r="CT495" i="9" s="1"/>
  <c r="AR495" i="9"/>
  <c r="CJ495" i="9" s="1"/>
  <c r="AG495" i="9"/>
  <c r="BY495" i="9" s="1"/>
  <c r="BY517" i="9" s="1"/>
  <c r="U15" i="11" s="1"/>
  <c r="AX495" i="9"/>
  <c r="CP495" i="9" s="1"/>
  <c r="AT495" i="9"/>
  <c r="CL495" i="9" s="1"/>
  <c r="AO495" i="9"/>
  <c r="CG495" i="9" s="1"/>
  <c r="AN495" i="9"/>
  <c r="CF495" i="9" s="1"/>
  <c r="AJ495" i="9"/>
  <c r="CB495" i="9" s="1"/>
  <c r="BA495" i="9"/>
  <c r="CS495" i="9" s="1"/>
  <c r="AZ495" i="9"/>
  <c r="CR495" i="9" s="1"/>
  <c r="AH495" i="9"/>
  <c r="BZ495" i="9" s="1"/>
  <c r="AS495" i="9"/>
  <c r="CK495" i="9" s="1"/>
  <c r="AP495" i="9"/>
  <c r="CH495" i="9" s="1"/>
  <c r="F451" i="9"/>
  <c r="L450" i="9"/>
  <c r="J450" i="9"/>
  <c r="K450" i="9"/>
  <c r="AY428" i="9"/>
  <c r="CT434" i="9"/>
  <c r="CR432" i="9"/>
  <c r="CP430" i="9"/>
  <c r="CO429" i="9"/>
  <c r="CQ431" i="9"/>
  <c r="CS433" i="9"/>
  <c r="BB449" i="9"/>
  <c r="CT449" i="9" s="1"/>
  <c r="AT449" i="9"/>
  <c r="CL449" i="9" s="1"/>
  <c r="AL449" i="9"/>
  <c r="CD449" i="9" s="1"/>
  <c r="AX449" i="9"/>
  <c r="CP449" i="9" s="1"/>
  <c r="AP449" i="9"/>
  <c r="CH449" i="9" s="1"/>
  <c r="AH449" i="9"/>
  <c r="BZ449" i="9" s="1"/>
  <c r="BZ470" i="9" s="1"/>
  <c r="V14" i="11" s="1"/>
  <c r="BO243" i="5" s="1" a="1"/>
  <c r="BO243" i="5" s="1"/>
  <c r="AR449" i="9"/>
  <c r="CJ449" i="9" s="1"/>
  <c r="BA449" i="9"/>
  <c r="CS449" i="9" s="1"/>
  <c r="AQ449" i="9"/>
  <c r="CI449" i="9" s="1"/>
  <c r="AW449" i="9"/>
  <c r="CO449" i="9" s="1"/>
  <c r="AM449" i="9"/>
  <c r="CE449" i="9" s="1"/>
  <c r="AZ449" i="9"/>
  <c r="CR449" i="9" s="1"/>
  <c r="AJ449" i="9"/>
  <c r="CB449" i="9" s="1"/>
  <c r="AY449" i="9"/>
  <c r="CQ449" i="9" s="1"/>
  <c r="AI449" i="9"/>
  <c r="CA449" i="9" s="1"/>
  <c r="AS449" i="9"/>
  <c r="CK449" i="9" s="1"/>
  <c r="AK449" i="9"/>
  <c r="CC449" i="9" s="1"/>
  <c r="AV449" i="9"/>
  <c r="CN449" i="9" s="1"/>
  <c r="AO449" i="9"/>
  <c r="CG449" i="9" s="1"/>
  <c r="AU449" i="9"/>
  <c r="CM449" i="9" s="1"/>
  <c r="AN449" i="9"/>
  <c r="CF449" i="9" s="1"/>
  <c r="CP381" i="9"/>
  <c r="AY381" i="9"/>
  <c r="CP383" i="9"/>
  <c r="CO382" i="9"/>
  <c r="CS386" i="9"/>
  <c r="CQ384" i="9"/>
  <c r="CT387" i="9"/>
  <c r="CR385" i="9"/>
  <c r="BB400" i="9"/>
  <c r="CT400" i="9" s="1"/>
  <c r="AT400" i="9"/>
  <c r="CL400" i="9" s="1"/>
  <c r="AL400" i="9"/>
  <c r="CD400" i="9" s="1"/>
  <c r="BA400" i="9"/>
  <c r="CS400" i="9" s="1"/>
  <c r="AS400" i="9"/>
  <c r="CK400" i="9" s="1"/>
  <c r="AK400" i="9"/>
  <c r="CC400" i="9" s="1"/>
  <c r="AZ400" i="9"/>
  <c r="CR400" i="9" s="1"/>
  <c r="AR400" i="9"/>
  <c r="CJ400" i="9" s="1"/>
  <c r="AJ400" i="9"/>
  <c r="CB400" i="9" s="1"/>
  <c r="AY400" i="9"/>
  <c r="CQ400" i="9" s="1"/>
  <c r="AQ400" i="9"/>
  <c r="CI400" i="9" s="1"/>
  <c r="AI400" i="9"/>
  <c r="CA400" i="9" s="1"/>
  <c r="AW400" i="9"/>
  <c r="CO400" i="9" s="1"/>
  <c r="AO400" i="9"/>
  <c r="CG400" i="9" s="1"/>
  <c r="AG400" i="9"/>
  <c r="BY400" i="9" s="1"/>
  <c r="AF400" i="9"/>
  <c r="BX400" i="9" s="1"/>
  <c r="BX423" i="9" s="1"/>
  <c r="T13" i="11" s="1"/>
  <c r="BM260" i="5" s="1" a="1"/>
  <c r="BM260" i="5" s="1"/>
  <c r="AX400" i="9"/>
  <c r="CP400" i="9" s="1"/>
  <c r="AV400" i="9"/>
  <c r="CN400" i="9" s="1"/>
  <c r="AU400" i="9"/>
  <c r="CM400" i="9" s="1"/>
  <c r="AP400" i="9"/>
  <c r="CH400" i="9" s="1"/>
  <c r="AN400" i="9"/>
  <c r="CF400" i="9" s="1"/>
  <c r="AM400" i="9"/>
  <c r="CE400" i="9" s="1"/>
  <c r="AH400" i="9"/>
  <c r="BZ400" i="9" s="1"/>
  <c r="J401" i="9"/>
  <c r="F402" i="9"/>
  <c r="L401" i="9"/>
  <c r="K401" i="9"/>
  <c r="S410" i="1"/>
  <c r="S376" i="1"/>
  <c r="S342" i="1"/>
  <c r="AR1368" i="9"/>
  <c r="CJ1368" i="9" s="1"/>
  <c r="CT1381" i="9"/>
  <c r="CS1380" i="9"/>
  <c r="CR1379" i="9"/>
  <c r="CQ1378" i="9"/>
  <c r="CN1375" i="9"/>
  <c r="CO1376" i="9"/>
  <c r="CM1374" i="9"/>
  <c r="CI1370" i="9"/>
  <c r="CP1377" i="9"/>
  <c r="CL1373" i="9"/>
  <c r="CJ1371" i="9"/>
  <c r="CK1372" i="9"/>
  <c r="CH1369" i="9"/>
  <c r="L1387" i="9"/>
  <c r="F1388" i="9"/>
  <c r="K1387" i="9"/>
  <c r="J1387" i="9"/>
  <c r="BA1386" i="9"/>
  <c r="AS1386" i="9"/>
  <c r="AK1386" i="9"/>
  <c r="AZ1386" i="9"/>
  <c r="AR1386" i="9"/>
  <c r="AJ1386" i="9"/>
  <c r="AY1386" i="9"/>
  <c r="AQ1386" i="9"/>
  <c r="AI1386" i="9"/>
  <c r="AX1386" i="9"/>
  <c r="AP1386" i="9"/>
  <c r="AH1386" i="9"/>
  <c r="AW1386" i="9"/>
  <c r="AO1386" i="9"/>
  <c r="AG1386" i="9"/>
  <c r="AV1386" i="9"/>
  <c r="AN1386" i="9"/>
  <c r="AF1386" i="9"/>
  <c r="BB1386" i="9"/>
  <c r="AT1386" i="9"/>
  <c r="AL1386" i="9"/>
  <c r="AM1386" i="9"/>
  <c r="AE1386" i="9"/>
  <c r="AU1386" i="9"/>
  <c r="BB1197" i="9"/>
  <c r="CT1197" i="9" s="1"/>
  <c r="AT1197" i="9"/>
  <c r="CL1197" i="9" s="1"/>
  <c r="AL1197" i="9"/>
  <c r="CD1197" i="9" s="1"/>
  <c r="AD1197" i="9"/>
  <c r="BV1197" i="9" s="1"/>
  <c r="BV1222" i="9" s="1"/>
  <c r="R30" i="11" s="1"/>
  <c r="BA1197" i="9"/>
  <c r="CS1197" i="9" s="1"/>
  <c r="AS1197" i="9"/>
  <c r="CK1197" i="9" s="1"/>
  <c r="AK1197" i="9"/>
  <c r="CC1197" i="9" s="1"/>
  <c r="AZ1197" i="9"/>
  <c r="CR1197" i="9" s="1"/>
  <c r="AR1197" i="9"/>
  <c r="CJ1197" i="9" s="1"/>
  <c r="AJ1197" i="9"/>
  <c r="CB1197" i="9" s="1"/>
  <c r="AY1197" i="9"/>
  <c r="CQ1197" i="9" s="1"/>
  <c r="AQ1197" i="9"/>
  <c r="CI1197" i="9" s="1"/>
  <c r="AI1197" i="9"/>
  <c r="CA1197" i="9" s="1"/>
  <c r="AW1197" i="9"/>
  <c r="CO1197" i="9" s="1"/>
  <c r="AO1197" i="9"/>
  <c r="CG1197" i="9" s="1"/>
  <c r="AG1197" i="9"/>
  <c r="BY1197" i="9" s="1"/>
  <c r="AH1197" i="9"/>
  <c r="BZ1197" i="9" s="1"/>
  <c r="AF1197" i="9"/>
  <c r="BX1197" i="9" s="1"/>
  <c r="AX1197" i="9"/>
  <c r="CP1197" i="9" s="1"/>
  <c r="AE1197" i="9"/>
  <c r="BW1197" i="9" s="1"/>
  <c r="AV1197" i="9"/>
  <c r="CN1197" i="9" s="1"/>
  <c r="AU1197" i="9"/>
  <c r="CM1197" i="9" s="1"/>
  <c r="AP1197" i="9"/>
  <c r="CH1197" i="9" s="1"/>
  <c r="AM1197" i="9"/>
  <c r="CE1197" i="9" s="1"/>
  <c r="AN1197" i="9"/>
  <c r="CF1197" i="9" s="1"/>
  <c r="AP1180" i="9"/>
  <c r="CH1180" i="9" s="1"/>
  <c r="F1199" i="9"/>
  <c r="L1198" i="9"/>
  <c r="K1198" i="9"/>
  <c r="J1198" i="9"/>
  <c r="CT1195" i="9"/>
  <c r="CR1193" i="9"/>
  <c r="CN1189" i="9"/>
  <c r="CS1194" i="9"/>
  <c r="CQ1192" i="9"/>
  <c r="CO1190" i="9"/>
  <c r="CL1187" i="9"/>
  <c r="CP1191" i="9"/>
  <c r="CH1183" i="9"/>
  <c r="CK1186" i="9"/>
  <c r="CI1184" i="9"/>
  <c r="CJ1185" i="9"/>
  <c r="CF1181" i="9"/>
  <c r="CM1188" i="9"/>
  <c r="CG1182" i="9"/>
  <c r="S883" i="1"/>
  <c r="R886" i="1"/>
  <c r="CT1004" i="9"/>
  <c r="CR1002" i="9"/>
  <c r="CS1003" i="9"/>
  <c r="CQ1001" i="9"/>
  <c r="CM997" i="9"/>
  <c r="CO999" i="9"/>
  <c r="CJ994" i="9"/>
  <c r="CP1000" i="9"/>
  <c r="CK995" i="9"/>
  <c r="CN998" i="9"/>
  <c r="CL996" i="9"/>
  <c r="CI993" i="9"/>
  <c r="AW1010" i="9"/>
  <c r="CO1010" i="9" s="1"/>
  <c r="AO1010" i="9"/>
  <c r="CG1010" i="9" s="1"/>
  <c r="AG1010" i="9"/>
  <c r="BY1010" i="9" s="1"/>
  <c r="AV1010" i="9"/>
  <c r="CN1010" i="9" s="1"/>
  <c r="AN1010" i="9"/>
  <c r="CF1010" i="9" s="1"/>
  <c r="AF1010" i="9"/>
  <c r="BX1010" i="9" s="1"/>
  <c r="AU1010" i="9"/>
  <c r="CM1010" i="9" s="1"/>
  <c r="AM1010" i="9"/>
  <c r="CE1010" i="9" s="1"/>
  <c r="AE1010" i="9"/>
  <c r="BW1010" i="9" s="1"/>
  <c r="BW1034" i="9" s="1"/>
  <c r="S26" i="11" s="1"/>
  <c r="BL313" i="5" s="1" a="1"/>
  <c r="BL313" i="5" s="1"/>
  <c r="BB1010" i="9"/>
  <c r="CT1010" i="9" s="1"/>
  <c r="AT1010" i="9"/>
  <c r="CL1010" i="9" s="1"/>
  <c r="AL1010" i="9"/>
  <c r="CD1010" i="9" s="1"/>
  <c r="BA1010" i="9"/>
  <c r="CS1010" i="9" s="1"/>
  <c r="AS1010" i="9"/>
  <c r="CK1010" i="9" s="1"/>
  <c r="AK1010" i="9"/>
  <c r="CC1010" i="9" s="1"/>
  <c r="AZ1010" i="9"/>
  <c r="CR1010" i="9" s="1"/>
  <c r="AR1010" i="9"/>
  <c r="CJ1010" i="9" s="1"/>
  <c r="AJ1010" i="9"/>
  <c r="CB1010" i="9" s="1"/>
  <c r="AX1010" i="9"/>
  <c r="CP1010" i="9" s="1"/>
  <c r="AP1010" i="9"/>
  <c r="CH1010" i="9" s="1"/>
  <c r="AH1010" i="9"/>
  <c r="BZ1010" i="9" s="1"/>
  <c r="AY1010" i="9"/>
  <c r="CQ1010" i="9" s="1"/>
  <c r="AI1010" i="9"/>
  <c r="CA1010" i="9" s="1"/>
  <c r="AQ1010" i="9"/>
  <c r="CI1010" i="9" s="1"/>
  <c r="L1011" i="9"/>
  <c r="J1011" i="9"/>
  <c r="K1011" i="9"/>
  <c r="F1012" i="9"/>
  <c r="AS992" i="9"/>
  <c r="CK992" i="9" s="1"/>
  <c r="R750" i="1"/>
  <c r="S747" i="1"/>
  <c r="L823" i="9"/>
  <c r="F824" i="9"/>
  <c r="K823" i="9"/>
  <c r="J823" i="9"/>
  <c r="AU804" i="9"/>
  <c r="CM804" i="9" s="1"/>
  <c r="BB822" i="9"/>
  <c r="CT822" i="9" s="1"/>
  <c r="AT822" i="9"/>
  <c r="CL822" i="9" s="1"/>
  <c r="AL822" i="9"/>
  <c r="CD822" i="9" s="1"/>
  <c r="BA822" i="9"/>
  <c r="CS822" i="9" s="1"/>
  <c r="AS822" i="9"/>
  <c r="CK822" i="9" s="1"/>
  <c r="AK822" i="9"/>
  <c r="CC822" i="9" s="1"/>
  <c r="AZ822" i="9"/>
  <c r="CR822" i="9" s="1"/>
  <c r="AR822" i="9"/>
  <c r="CJ822" i="9" s="1"/>
  <c r="AJ822" i="9"/>
  <c r="CB822" i="9" s="1"/>
  <c r="AY822" i="9"/>
  <c r="CQ822" i="9" s="1"/>
  <c r="AQ822" i="9"/>
  <c r="CI822" i="9" s="1"/>
  <c r="AI822" i="9"/>
  <c r="CA822" i="9" s="1"/>
  <c r="AX822" i="9"/>
  <c r="CP822" i="9" s="1"/>
  <c r="AP822" i="9"/>
  <c r="CH822" i="9" s="1"/>
  <c r="AH822" i="9"/>
  <c r="BZ822" i="9" s="1"/>
  <c r="AW822" i="9"/>
  <c r="CO822" i="9" s="1"/>
  <c r="AO822" i="9"/>
  <c r="CG822" i="9" s="1"/>
  <c r="AG822" i="9"/>
  <c r="BY822" i="9" s="1"/>
  <c r="AU822" i="9"/>
  <c r="CM822" i="9" s="1"/>
  <c r="AM822" i="9"/>
  <c r="CE822" i="9" s="1"/>
  <c r="AE822" i="9"/>
  <c r="BW822" i="9" s="1"/>
  <c r="BW846" i="9" s="1"/>
  <c r="S22" i="11" s="1"/>
  <c r="AF822" i="9"/>
  <c r="BX822" i="9" s="1"/>
  <c r="AN822" i="9"/>
  <c r="CF822" i="9" s="1"/>
  <c r="AV822" i="9"/>
  <c r="CN822" i="9" s="1"/>
  <c r="CS813" i="9"/>
  <c r="CO809" i="9"/>
  <c r="CR812" i="9"/>
  <c r="CP810" i="9"/>
  <c r="CT814" i="9"/>
  <c r="CM807" i="9"/>
  <c r="CN808" i="9"/>
  <c r="CK805" i="9"/>
  <c r="CL806" i="9"/>
  <c r="CQ811" i="9"/>
  <c r="R611" i="1"/>
  <c r="Q614" i="1"/>
  <c r="F353" i="9"/>
  <c r="L352" i="9"/>
  <c r="K352" i="9"/>
  <c r="J352" i="9"/>
  <c r="AU351" i="9"/>
  <c r="CM351" i="9" s="1"/>
  <c r="AM351" i="9"/>
  <c r="CE351" i="9" s="1"/>
  <c r="AE351" i="9"/>
  <c r="BW351" i="9" s="1"/>
  <c r="BB351" i="9"/>
  <c r="CT351" i="9" s="1"/>
  <c r="AT351" i="9"/>
  <c r="CL351" i="9" s="1"/>
  <c r="AL351" i="9"/>
  <c r="CD351" i="9" s="1"/>
  <c r="AD351" i="9"/>
  <c r="BV351" i="9" s="1"/>
  <c r="BV376" i="9" s="1"/>
  <c r="R12" i="11" s="1"/>
  <c r="BA351" i="9"/>
  <c r="CS351" i="9" s="1"/>
  <c r="AS351" i="9"/>
  <c r="CK351" i="9" s="1"/>
  <c r="AK351" i="9"/>
  <c r="CC351" i="9" s="1"/>
  <c r="AZ351" i="9"/>
  <c r="CR351" i="9" s="1"/>
  <c r="AR351" i="9"/>
  <c r="CJ351" i="9" s="1"/>
  <c r="AJ351" i="9"/>
  <c r="CB351" i="9" s="1"/>
  <c r="AY351" i="9"/>
  <c r="CQ351" i="9" s="1"/>
  <c r="AQ351" i="9"/>
  <c r="CI351" i="9" s="1"/>
  <c r="AI351" i="9"/>
  <c r="CA351" i="9" s="1"/>
  <c r="AX351" i="9"/>
  <c r="CP351" i="9" s="1"/>
  <c r="AP351" i="9"/>
  <c r="CH351" i="9" s="1"/>
  <c r="AH351" i="9"/>
  <c r="BZ351" i="9" s="1"/>
  <c r="AV351" i="9"/>
  <c r="CN351" i="9" s="1"/>
  <c r="AN351" i="9"/>
  <c r="CF351" i="9" s="1"/>
  <c r="AF351" i="9"/>
  <c r="BX351" i="9" s="1"/>
  <c r="AW351" i="9"/>
  <c r="CO351" i="9" s="1"/>
  <c r="AO351" i="9"/>
  <c r="CG351" i="9" s="1"/>
  <c r="AG351" i="9"/>
  <c r="BY351" i="9" s="1"/>
  <c r="R274" i="1"/>
  <c r="S271" i="1"/>
  <c r="J164" i="9"/>
  <c r="F165" i="9"/>
  <c r="K164" i="9"/>
  <c r="L164" i="9"/>
  <c r="AY163" i="9"/>
  <c r="CQ163" i="9" s="1"/>
  <c r="AQ163" i="9"/>
  <c r="CI163" i="9" s="1"/>
  <c r="AI163" i="9"/>
  <c r="CA163" i="9" s="1"/>
  <c r="AX163" i="9"/>
  <c r="CP163" i="9" s="1"/>
  <c r="AP163" i="9"/>
  <c r="CH163" i="9" s="1"/>
  <c r="AH163" i="9"/>
  <c r="BZ163" i="9" s="1"/>
  <c r="AW163" i="9"/>
  <c r="CO163" i="9" s="1"/>
  <c r="AO163" i="9"/>
  <c r="CG163" i="9" s="1"/>
  <c r="AG163" i="9"/>
  <c r="BY163" i="9" s="1"/>
  <c r="AV163" i="9"/>
  <c r="CN163" i="9" s="1"/>
  <c r="AN163" i="9"/>
  <c r="CF163" i="9" s="1"/>
  <c r="AF163" i="9"/>
  <c r="BX163" i="9" s="1"/>
  <c r="AU163" i="9"/>
  <c r="CM163" i="9" s="1"/>
  <c r="AM163" i="9"/>
  <c r="CE163" i="9" s="1"/>
  <c r="AE163" i="9"/>
  <c r="BW163" i="9" s="1"/>
  <c r="BB163" i="9"/>
  <c r="CT163" i="9" s="1"/>
  <c r="AT163" i="9"/>
  <c r="CL163" i="9" s="1"/>
  <c r="AL163" i="9"/>
  <c r="CD163" i="9" s="1"/>
  <c r="AD163" i="9"/>
  <c r="BV163" i="9" s="1"/>
  <c r="BV188" i="9" s="1"/>
  <c r="R8" i="11" s="1"/>
  <c r="AZ163" i="9"/>
  <c r="CR163" i="9" s="1"/>
  <c r="AR163" i="9"/>
  <c r="CJ163" i="9" s="1"/>
  <c r="AJ163" i="9"/>
  <c r="CB163" i="9" s="1"/>
  <c r="AK163" i="9"/>
  <c r="CC163" i="9" s="1"/>
  <c r="AS163" i="9"/>
  <c r="CK163" i="9" s="1"/>
  <c r="BA163" i="9"/>
  <c r="CS163" i="9" s="1"/>
  <c r="BB146" i="9"/>
  <c r="CT146" i="9" s="1"/>
  <c r="CT149" i="9"/>
  <c r="CR147" i="9"/>
  <c r="CS148" i="9"/>
  <c r="Q138" i="1"/>
  <c r="R135" i="1"/>
  <c r="V111" i="5"/>
  <c r="V108" i="5"/>
  <c r="V127" i="5"/>
  <c r="BL127" i="5" s="1" a="1"/>
  <c r="BL127" i="5" s="1"/>
  <c r="V162" i="5"/>
  <c r="V77" i="5"/>
  <c r="V110" i="5"/>
  <c r="V177" i="5"/>
  <c r="V179" i="5"/>
  <c r="V178" i="5"/>
  <c r="BL178" i="5" s="1" a="1"/>
  <c r="BL178" i="5" s="1"/>
  <c r="V176" i="5"/>
  <c r="V142" i="5"/>
  <c r="V145" i="5"/>
  <c r="V144" i="5"/>
  <c r="BL144" i="5" s="1" a="1"/>
  <c r="BL144" i="5" s="1"/>
  <c r="V143" i="5"/>
  <c r="V125" i="5"/>
  <c r="V126" i="5"/>
  <c r="V128" i="5"/>
  <c r="V109" i="5"/>
  <c r="V60" i="5"/>
  <c r="V58" i="5"/>
  <c r="V59" i="5"/>
  <c r="U182" i="5"/>
  <c r="V175" i="5"/>
  <c r="U165" i="5"/>
  <c r="V158" i="5"/>
  <c r="V160" i="5"/>
  <c r="V159" i="5"/>
  <c r="V161" i="5"/>
  <c r="U148" i="5"/>
  <c r="V141" i="5"/>
  <c r="U131" i="5"/>
  <c r="V124" i="5"/>
  <c r="U114" i="5"/>
  <c r="V107" i="5"/>
  <c r="U97" i="5"/>
  <c r="V90" i="5"/>
  <c r="V93" i="5"/>
  <c r="V91" i="5"/>
  <c r="BL91" i="5" s="1" a="1"/>
  <c r="BL91" i="5" s="1"/>
  <c r="V94" i="5"/>
  <c r="V74" i="5"/>
  <c r="U80" i="5"/>
  <c r="V73" i="5"/>
  <c r="V75" i="5"/>
  <c r="V76" i="5"/>
  <c r="U63" i="5"/>
  <c r="V56" i="5"/>
  <c r="U46" i="5"/>
  <c r="V39" i="5"/>
  <c r="V42" i="5"/>
  <c r="V41" i="5"/>
  <c r="V40" i="5"/>
  <c r="V43" i="5"/>
  <c r="V25" i="5"/>
  <c r="U29" i="5"/>
  <c r="V22" i="5"/>
  <c r="V24" i="5"/>
  <c r="V23" i="5"/>
  <c r="V26" i="5"/>
  <c r="AC226" i="5" l="1"/>
  <c r="AB233" i="5"/>
  <c r="AC228" i="5"/>
  <c r="AD229" i="5" s="1"/>
  <c r="BT229" i="5" s="1" a="1"/>
  <c r="BT229" i="5" s="1"/>
  <c r="AC346" i="5"/>
  <c r="AC634" i="5"/>
  <c r="AC841" i="5"/>
  <c r="AC687" i="5"/>
  <c r="AC689" i="5"/>
  <c r="AC688" i="5"/>
  <c r="BS688" i="5" s="1" a="1"/>
  <c r="BS688" i="5" s="1"/>
  <c r="AC685" i="5"/>
  <c r="AB692" i="5"/>
  <c r="AC686" i="5"/>
  <c r="AB675" i="5"/>
  <c r="AC668" i="5"/>
  <c r="AC670" i="5"/>
  <c r="AC672" i="5"/>
  <c r="AC669" i="5"/>
  <c r="AC671" i="5"/>
  <c r="BS671" i="5" s="1" a="1"/>
  <c r="BS671" i="5" s="1"/>
  <c r="AB641" i="5"/>
  <c r="AC635" i="5"/>
  <c r="AC637" i="5"/>
  <c r="BS637" i="5" s="1" a="1"/>
  <c r="BS637" i="5" s="1"/>
  <c r="AC636" i="5"/>
  <c r="AC638" i="5"/>
  <c r="AB437" i="5"/>
  <c r="AC434" i="5"/>
  <c r="AC430" i="5"/>
  <c r="AC433" i="5"/>
  <c r="BS433" i="5" s="1" a="1"/>
  <c r="BS433" i="5" s="1"/>
  <c r="AC431" i="5"/>
  <c r="AC432" i="5"/>
  <c r="AC437" i="5" s="1"/>
  <c r="AC349" i="5"/>
  <c r="AC347" i="5"/>
  <c r="AD348" i="5" s="1"/>
  <c r="BT348" i="5" s="1" a="1"/>
  <c r="BT348" i="5" s="1"/>
  <c r="AB352" i="5"/>
  <c r="AC345" i="5"/>
  <c r="AB845" i="5"/>
  <c r="AC840" i="5"/>
  <c r="AC839" i="5"/>
  <c r="AC842" i="5"/>
  <c r="AC838" i="5"/>
  <c r="AC329" i="5"/>
  <c r="BK311" i="5" a="1"/>
  <c r="BK311" i="5" s="1"/>
  <c r="BK318" i="5" s="1"/>
  <c r="BK322" i="5" s="1"/>
  <c r="V22" i="12" s="1"/>
  <c r="BK856" i="5" a="1"/>
  <c r="BK856" i="5" s="1"/>
  <c r="BK805" i="5" a="1"/>
  <c r="BK805" i="5" s="1"/>
  <c r="BK811" i="5" s="1"/>
  <c r="BK815" i="5" s="1"/>
  <c r="V51" i="12" s="1"/>
  <c r="BO316" i="5" a="1"/>
  <c r="BO316" i="5" s="1"/>
  <c r="BO299" i="5" a="1"/>
  <c r="BO299" i="5" s="1"/>
  <c r="BO282" i="5" a="1"/>
  <c r="BO282" i="5" s="1"/>
  <c r="BO333" i="5" a="1"/>
  <c r="BO333" i="5" s="1"/>
  <c r="BO350" i="5" a="1"/>
  <c r="BO350" i="5" s="1"/>
  <c r="AC332" i="5"/>
  <c r="AB335" i="5"/>
  <c r="AC328" i="5"/>
  <c r="AC330" i="5"/>
  <c r="AC331" i="5"/>
  <c r="BS331" i="5" s="1" a="1"/>
  <c r="BS331" i="5" s="1"/>
  <c r="AC590" i="5"/>
  <c r="AC825" i="5"/>
  <c r="AC823" i="5"/>
  <c r="BR821" i="5" a="1"/>
  <c r="BR821" i="5" s="1"/>
  <c r="AC821" i="5"/>
  <c r="AB828" i="5"/>
  <c r="AC822" i="5"/>
  <c r="AC824" i="5"/>
  <c r="AD807" i="5"/>
  <c r="AD621" i="5"/>
  <c r="AD754" i="5"/>
  <c r="AC624" i="5"/>
  <c r="AD244" i="5"/>
  <c r="AD791" i="5"/>
  <c r="AD604" i="5"/>
  <c r="AD298" i="5"/>
  <c r="AC467" i="5"/>
  <c r="BS467" i="5" s="1" a="1"/>
  <c r="BS467" i="5" s="1"/>
  <c r="AC652" i="5"/>
  <c r="AD620" i="5"/>
  <c r="BT620" i="5" s="1" a="1"/>
  <c r="BT620" i="5" s="1"/>
  <c r="AD722" i="5"/>
  <c r="AD414" i="5"/>
  <c r="AC451" i="5"/>
  <c r="AD617" i="5"/>
  <c r="AD366" i="5"/>
  <c r="AC502" i="5"/>
  <c r="AD569" i="5"/>
  <c r="BT569" i="5" s="1" a="1"/>
  <c r="BT569" i="5" s="1"/>
  <c r="AD364" i="5"/>
  <c r="AD790" i="5"/>
  <c r="BM294" i="5" a="1"/>
  <c r="BM294" i="5" s="1"/>
  <c r="BM278" i="5" a="1"/>
  <c r="BM278" i="5" s="1"/>
  <c r="BL284" i="5"/>
  <c r="BL288" i="5" s="1"/>
  <c r="W20" i="12" s="1"/>
  <c r="BM295" i="5" a="1"/>
  <c r="BM295" i="5" s="1"/>
  <c r="BM329" i="5" a="1"/>
  <c r="BM329" i="5" s="1"/>
  <c r="BM277" i="5" a="1"/>
  <c r="BM277" i="5" s="1"/>
  <c r="BM741" i="5" a="1"/>
  <c r="BM741" i="5" s="1"/>
  <c r="BM724" i="5" a="1"/>
  <c r="BM724" i="5" s="1"/>
  <c r="BM707" i="5" a="1"/>
  <c r="BM707" i="5" s="1"/>
  <c r="BM346" i="5" a="1"/>
  <c r="BM346" i="5" s="1"/>
  <c r="BO384" i="5" a="1"/>
  <c r="BO384" i="5" s="1"/>
  <c r="BO214" i="5" a="1"/>
  <c r="BO214" i="5" s="1"/>
  <c r="BO503" i="5" a="1"/>
  <c r="BO503" i="5" s="1"/>
  <c r="BO651" i="5" a="1"/>
  <c r="BO651" i="5" s="1"/>
  <c r="BO401" i="5" a="1"/>
  <c r="BO401" i="5" s="1"/>
  <c r="BO690" i="5" a="1"/>
  <c r="BO690" i="5" s="1"/>
  <c r="BO248" i="5" a="1"/>
  <c r="BO248" i="5" s="1"/>
  <c r="BO486" i="5" a="1"/>
  <c r="BO486" i="5" s="1"/>
  <c r="BO452" i="5" a="1"/>
  <c r="BO452" i="5" s="1"/>
  <c r="BO418" i="5" a="1"/>
  <c r="BO418" i="5" s="1"/>
  <c r="BO367" i="5" a="1"/>
  <c r="BO367" i="5" s="1"/>
  <c r="BO231" i="5" a="1"/>
  <c r="BO231" i="5" s="1"/>
  <c r="BO265" i="5" a="1"/>
  <c r="BO265" i="5" s="1"/>
  <c r="BO605" i="5" a="1"/>
  <c r="BO605" i="5" s="1"/>
  <c r="BO554" i="5" a="1"/>
  <c r="BO554" i="5" s="1"/>
  <c r="BO571" i="5" a="1"/>
  <c r="BO571" i="5" s="1"/>
  <c r="BO537" i="5" a="1"/>
  <c r="BO537" i="5" s="1"/>
  <c r="BO656" i="5" a="1"/>
  <c r="BO656" i="5" s="1"/>
  <c r="BO469" i="5" a="1"/>
  <c r="BO469" i="5" s="1"/>
  <c r="BO588" i="5" a="1"/>
  <c r="BO588" i="5" s="1"/>
  <c r="BO520" i="5" a="1"/>
  <c r="BO520" i="5" s="1"/>
  <c r="BO435" i="5" a="1"/>
  <c r="BO435" i="5" s="1"/>
  <c r="BO639" i="5" a="1"/>
  <c r="BO639" i="5" s="1"/>
  <c r="BO622" i="5" a="1"/>
  <c r="BO622" i="5" s="1"/>
  <c r="BO673" i="5" a="1"/>
  <c r="BO673" i="5" s="1"/>
  <c r="BO180" i="5" a="1"/>
  <c r="BO180" i="5" s="1"/>
  <c r="BO95" i="5" a="1"/>
  <c r="BO95" i="5" s="1"/>
  <c r="BO146" i="5" a="1"/>
  <c r="BO146" i="5" s="1"/>
  <c r="BO129" i="5" a="1"/>
  <c r="BO129" i="5" s="1"/>
  <c r="BO197" i="5" a="1"/>
  <c r="BO197" i="5" s="1"/>
  <c r="BO668" i="5" a="1"/>
  <c r="BO668" i="5" s="1"/>
  <c r="BO685" i="5" a="1"/>
  <c r="BO685" i="5" s="1"/>
  <c r="BJ709" i="5"/>
  <c r="BJ713" i="5" s="1"/>
  <c r="U45" i="12" s="1"/>
  <c r="BK517" i="5" a="1"/>
  <c r="BK517" i="5" s="1"/>
  <c r="BK702" i="5" a="1"/>
  <c r="BK702" i="5" s="1"/>
  <c r="BK753" i="5" a="1"/>
  <c r="BK753" i="5" s="1"/>
  <c r="BK760" i="5" s="1"/>
  <c r="BK764" i="5" s="1"/>
  <c r="V48" i="12" s="1"/>
  <c r="BK551" i="5" a="1"/>
  <c r="BK551" i="5" s="1"/>
  <c r="BK653" i="5" a="1"/>
  <c r="BK653" i="5" s="1"/>
  <c r="BK602" i="5" a="1"/>
  <c r="BK602" i="5" s="1"/>
  <c r="BK415" i="5" a="1"/>
  <c r="BK415" i="5" s="1"/>
  <c r="BK466" i="5" a="1"/>
  <c r="BK466" i="5" s="1"/>
  <c r="BK364" i="5" a="1"/>
  <c r="BK364" i="5" s="1"/>
  <c r="BK142" i="5" a="1"/>
  <c r="BK142" i="5" s="1"/>
  <c r="BK194" i="5" a="1"/>
  <c r="BK194" i="5" s="1"/>
  <c r="BK703" i="5" a="1"/>
  <c r="BK703" i="5" s="1"/>
  <c r="BS838" i="5" a="1"/>
  <c r="BS838" i="5" s="1"/>
  <c r="AD805" i="5"/>
  <c r="AD808" i="5"/>
  <c r="AD789" i="5"/>
  <c r="AB777" i="5"/>
  <c r="AC770" i="5"/>
  <c r="AC773" i="5"/>
  <c r="AC774" i="5"/>
  <c r="AC771" i="5"/>
  <c r="AC772" i="5"/>
  <c r="AD756" i="5"/>
  <c r="AD738" i="5"/>
  <c r="AD737" i="5"/>
  <c r="AD723" i="5"/>
  <c r="AD721" i="5"/>
  <c r="AD720" i="5"/>
  <c r="AC811" i="5"/>
  <c r="AD804" i="5"/>
  <c r="AD806" i="5"/>
  <c r="AC794" i="5"/>
  <c r="AD787" i="5"/>
  <c r="AD788" i="5"/>
  <c r="AC760" i="5"/>
  <c r="AD753" i="5"/>
  <c r="AD757" i="5"/>
  <c r="AD755" i="5"/>
  <c r="AC743" i="5"/>
  <c r="AD736" i="5"/>
  <c r="AD739" i="5"/>
  <c r="AD740" i="5"/>
  <c r="AC726" i="5"/>
  <c r="AD719" i="5"/>
  <c r="AD703" i="5"/>
  <c r="AC709" i="5"/>
  <c r="AD702" i="5"/>
  <c r="AK707" i="5"/>
  <c r="AD705" i="5"/>
  <c r="BS704" i="5" a="1"/>
  <c r="BS704" i="5" s="1"/>
  <c r="AD704" i="5"/>
  <c r="AD706" i="5"/>
  <c r="AC654" i="5"/>
  <c r="BS654" i="5" s="1" a="1"/>
  <c r="BS654" i="5" s="1"/>
  <c r="AD619" i="5"/>
  <c r="AD618" i="5"/>
  <c r="AD585" i="5"/>
  <c r="AD586" i="5"/>
  <c r="BT586" i="5" s="1" a="1"/>
  <c r="BT586" i="5" s="1"/>
  <c r="AD587" i="5"/>
  <c r="AD583" i="5"/>
  <c r="AD584" i="5"/>
  <c r="AD552" i="5"/>
  <c r="BT552" i="5" s="1" a="1"/>
  <c r="BT552" i="5" s="1"/>
  <c r="AB539" i="5"/>
  <c r="AC536" i="5"/>
  <c r="AC534" i="5"/>
  <c r="AC535" i="5"/>
  <c r="BS535" i="5" s="1" a="1"/>
  <c r="BS535" i="5" s="1"/>
  <c r="AC533" i="5"/>
  <c r="AC532" i="5"/>
  <c r="AB522" i="5"/>
  <c r="AC515" i="5"/>
  <c r="AC517" i="5"/>
  <c r="AC519" i="5"/>
  <c r="AC518" i="5"/>
  <c r="BS518" i="5" s="1" a="1"/>
  <c r="BS518" i="5" s="1"/>
  <c r="AC516" i="5"/>
  <c r="AB658" i="5"/>
  <c r="AC651" i="5"/>
  <c r="AC653" i="5"/>
  <c r="AC655" i="5"/>
  <c r="AC607" i="5"/>
  <c r="AD600" i="5"/>
  <c r="AD601" i="5"/>
  <c r="AD603" i="5"/>
  <c r="BT603" i="5" s="1" a="1"/>
  <c r="BT603" i="5" s="1"/>
  <c r="AD602" i="5"/>
  <c r="AC573" i="5"/>
  <c r="AD566" i="5"/>
  <c r="AD567" i="5"/>
  <c r="AD570" i="5"/>
  <c r="AD568" i="5"/>
  <c r="AC556" i="5"/>
  <c r="AD549" i="5"/>
  <c r="AD551" i="5"/>
  <c r="AD553" i="5"/>
  <c r="AD550" i="5"/>
  <c r="AC501" i="5"/>
  <c r="BS501" i="5" s="1" a="1"/>
  <c r="BS501" i="5" s="1"/>
  <c r="AC485" i="5"/>
  <c r="AC483" i="5"/>
  <c r="AC484" i="5"/>
  <c r="BS484" i="5" s="1" a="1"/>
  <c r="BS484" i="5" s="1"/>
  <c r="AC482" i="5"/>
  <c r="AC468" i="5"/>
  <c r="AC465" i="5"/>
  <c r="AB471" i="5"/>
  <c r="AC464" i="5"/>
  <c r="AC466" i="5"/>
  <c r="AC449" i="5"/>
  <c r="AC448" i="5"/>
  <c r="AD397" i="5"/>
  <c r="AC381" i="5"/>
  <c r="AC380" i="5"/>
  <c r="AC382" i="5"/>
  <c r="BS382" i="5" s="1" a="1"/>
  <c r="BS382" i="5" s="1"/>
  <c r="AC383" i="5"/>
  <c r="AD297" i="5"/>
  <c r="BT297" i="5" s="1" a="1"/>
  <c r="BT297" i="5" s="1"/>
  <c r="AD278" i="5"/>
  <c r="AD279" i="5"/>
  <c r="AD281" i="5"/>
  <c r="AD227" i="5"/>
  <c r="AD228" i="5"/>
  <c r="AD210" i="5"/>
  <c r="AD213" i="5"/>
  <c r="AD195" i="5"/>
  <c r="BT195" i="5" s="1" a="1"/>
  <c r="BT195" i="5" s="1"/>
  <c r="AB505" i="5"/>
  <c r="AC498" i="5"/>
  <c r="AC500" i="5"/>
  <c r="AC499" i="5"/>
  <c r="AB488" i="5"/>
  <c r="AC481" i="5"/>
  <c r="AC450" i="5"/>
  <c r="BS450" i="5" s="1" a="1"/>
  <c r="BS450" i="5" s="1"/>
  <c r="AB454" i="5"/>
  <c r="AC447" i="5"/>
  <c r="AC420" i="5"/>
  <c r="AD413" i="5"/>
  <c r="AD416" i="5"/>
  <c r="BT416" i="5" s="1" a="1"/>
  <c r="BT416" i="5" s="1"/>
  <c r="AD417" i="5"/>
  <c r="AD415" i="5"/>
  <c r="AD399" i="5"/>
  <c r="BT399" i="5" s="1" a="1"/>
  <c r="BT399" i="5" s="1"/>
  <c r="AC403" i="5"/>
  <c r="AD396" i="5"/>
  <c r="AD400" i="5"/>
  <c r="AD398" i="5"/>
  <c r="AB386" i="5"/>
  <c r="AC379" i="5"/>
  <c r="AC369" i="5"/>
  <c r="AD362" i="5"/>
  <c r="AD365" i="5"/>
  <c r="BT365" i="5" s="1" a="1"/>
  <c r="BT365" i="5" s="1"/>
  <c r="AD363" i="5"/>
  <c r="AC301" i="5"/>
  <c r="AD294" i="5"/>
  <c r="AD296" i="5"/>
  <c r="AD295" i="5"/>
  <c r="AD280" i="5"/>
  <c r="AC284" i="5"/>
  <c r="AD277" i="5"/>
  <c r="AC267" i="5"/>
  <c r="AD260" i="5"/>
  <c r="AD261" i="5"/>
  <c r="AD264" i="5"/>
  <c r="AD262" i="5"/>
  <c r="AD263" i="5"/>
  <c r="BT263" i="5" s="1" a="1"/>
  <c r="BT263" i="5" s="1"/>
  <c r="AC250" i="5"/>
  <c r="AD243" i="5"/>
  <c r="AD246" i="5"/>
  <c r="BT246" i="5" s="1" a="1"/>
  <c r="BT246" i="5" s="1"/>
  <c r="AD245" i="5"/>
  <c r="AD247" i="5"/>
  <c r="AC233" i="5"/>
  <c r="AD226" i="5"/>
  <c r="AD230" i="5"/>
  <c r="AC216" i="5"/>
  <c r="AD209" i="5"/>
  <c r="AD211" i="5"/>
  <c r="AD212" i="5"/>
  <c r="BT212" i="5" s="1" a="1"/>
  <c r="BT212" i="5" s="1"/>
  <c r="AL197" i="5"/>
  <c r="AD196" i="5"/>
  <c r="AC199" i="5"/>
  <c r="AD192" i="5"/>
  <c r="AD193" i="5"/>
  <c r="AD194" i="5"/>
  <c r="CH1415" i="9"/>
  <c r="AQ1415" i="9"/>
  <c r="CP1425" i="9"/>
  <c r="CH1417" i="9"/>
  <c r="CM1422" i="9"/>
  <c r="CI1418" i="9"/>
  <c r="CN1423" i="9"/>
  <c r="CT1429" i="9"/>
  <c r="CK1420" i="9"/>
  <c r="CR1427" i="9"/>
  <c r="CL1421" i="9"/>
  <c r="CO1424" i="9"/>
  <c r="CS1428" i="9"/>
  <c r="CJ1419" i="9"/>
  <c r="CQ1426" i="9"/>
  <c r="CG1416" i="9"/>
  <c r="CO616" i="9"/>
  <c r="AX616" i="9"/>
  <c r="CN617" i="9"/>
  <c r="CO618" i="9"/>
  <c r="CT623" i="9"/>
  <c r="CS622" i="9"/>
  <c r="CQ620" i="9"/>
  <c r="CP619" i="9"/>
  <c r="CR621" i="9"/>
  <c r="CO569" i="9"/>
  <c r="AX569" i="9"/>
  <c r="CN570" i="9"/>
  <c r="CO571" i="9"/>
  <c r="CP572" i="9"/>
  <c r="CQ573" i="9"/>
  <c r="CT576" i="9"/>
  <c r="CR574" i="9"/>
  <c r="CS575" i="9"/>
  <c r="AU1719" i="9"/>
  <c r="CM1719" i="9" s="1"/>
  <c r="AM1719" i="9"/>
  <c r="CE1719" i="9" s="1"/>
  <c r="BB1719" i="9"/>
  <c r="CT1719" i="9" s="1"/>
  <c r="AT1719" i="9"/>
  <c r="CL1719" i="9" s="1"/>
  <c r="AL1719" i="9"/>
  <c r="CD1719" i="9" s="1"/>
  <c r="BA1719" i="9"/>
  <c r="CS1719" i="9" s="1"/>
  <c r="AS1719" i="9"/>
  <c r="CK1719" i="9" s="1"/>
  <c r="AK1719" i="9"/>
  <c r="CC1719" i="9" s="1"/>
  <c r="AZ1719" i="9"/>
  <c r="CR1719" i="9" s="1"/>
  <c r="AR1719" i="9"/>
  <c r="CJ1719" i="9" s="1"/>
  <c r="AJ1719" i="9"/>
  <c r="CB1719" i="9" s="1"/>
  <c r="AW1719" i="9"/>
  <c r="CO1719" i="9" s="1"/>
  <c r="AQ1719" i="9"/>
  <c r="CI1719" i="9" s="1"/>
  <c r="AP1719" i="9"/>
  <c r="CH1719" i="9" s="1"/>
  <c r="AN1719" i="9"/>
  <c r="CF1719" i="9" s="1"/>
  <c r="AY1719" i="9"/>
  <c r="CQ1719" i="9" s="1"/>
  <c r="AO1719" i="9"/>
  <c r="CG1719" i="9" s="1"/>
  <c r="AI1719" i="9"/>
  <c r="CA1719" i="9" s="1"/>
  <c r="CA1739" i="9" s="1"/>
  <c r="W41" i="11" s="1"/>
  <c r="AX1719" i="9"/>
  <c r="CP1719" i="9" s="1"/>
  <c r="AV1719" i="9"/>
  <c r="CN1719" i="9" s="1"/>
  <c r="CT1707" i="9"/>
  <c r="CO1702" i="9"/>
  <c r="CS1706" i="9"/>
  <c r="CN1701" i="9"/>
  <c r="CR1705" i="9"/>
  <c r="CP1703" i="9"/>
  <c r="CK1698" i="9"/>
  <c r="CQ1704" i="9"/>
  <c r="CL1699" i="9"/>
  <c r="CM1700" i="9"/>
  <c r="F1721" i="9"/>
  <c r="K1720" i="9"/>
  <c r="J1720" i="9"/>
  <c r="L1720" i="9"/>
  <c r="AU1697" i="9"/>
  <c r="CM1697" i="9" s="1"/>
  <c r="AU1670" i="9"/>
  <c r="CM1670" i="9" s="1"/>
  <c r="AM1670" i="9"/>
  <c r="CE1670" i="9" s="1"/>
  <c r="AZ1670" i="9"/>
  <c r="CR1670" i="9" s="1"/>
  <c r="AR1670" i="9"/>
  <c r="CJ1670" i="9" s="1"/>
  <c r="AJ1670" i="9"/>
  <c r="CB1670" i="9" s="1"/>
  <c r="BA1670" i="9"/>
  <c r="CS1670" i="9" s="1"/>
  <c r="AP1670" i="9"/>
  <c r="CH1670" i="9" s="1"/>
  <c r="AX1670" i="9"/>
  <c r="CP1670" i="9" s="1"/>
  <c r="AN1670" i="9"/>
  <c r="CF1670" i="9" s="1"/>
  <c r="AW1670" i="9"/>
  <c r="CO1670" i="9" s="1"/>
  <c r="AL1670" i="9"/>
  <c r="CD1670" i="9" s="1"/>
  <c r="AV1670" i="9"/>
  <c r="CN1670" i="9" s="1"/>
  <c r="AK1670" i="9"/>
  <c r="CC1670" i="9" s="1"/>
  <c r="AO1670" i="9"/>
  <c r="CG1670" i="9" s="1"/>
  <c r="AH1670" i="9"/>
  <c r="BZ1670" i="9" s="1"/>
  <c r="BB1670" i="9"/>
  <c r="CT1670" i="9" s="1"/>
  <c r="AG1670" i="9"/>
  <c r="BY1670" i="9" s="1"/>
  <c r="BY1692" i="9" s="1"/>
  <c r="U40" i="11" s="1"/>
  <c r="BN515" i="5" s="1" a="1"/>
  <c r="BN515" i="5" s="1"/>
  <c r="AY1670" i="9"/>
  <c r="CQ1670" i="9" s="1"/>
  <c r="AS1670" i="9"/>
  <c r="CK1670" i="9" s="1"/>
  <c r="AQ1670" i="9"/>
  <c r="CI1670" i="9" s="1"/>
  <c r="AI1670" i="9"/>
  <c r="CA1670" i="9" s="1"/>
  <c r="AT1670" i="9"/>
  <c r="CL1670" i="9" s="1"/>
  <c r="F1672" i="9"/>
  <c r="L1671" i="9"/>
  <c r="J1671" i="9"/>
  <c r="K1671" i="9"/>
  <c r="AV1650" i="9"/>
  <c r="CN1650" i="9" s="1"/>
  <c r="CR1657" i="9"/>
  <c r="CT1659" i="9"/>
  <c r="CN1653" i="9"/>
  <c r="CS1658" i="9"/>
  <c r="CP1655" i="9"/>
  <c r="CQ1656" i="9"/>
  <c r="CM1652" i="9"/>
  <c r="CO1654" i="9"/>
  <c r="CL1651" i="9"/>
  <c r="AV1624" i="9"/>
  <c r="CN1624" i="9" s="1"/>
  <c r="AN1624" i="9"/>
  <c r="CF1624" i="9" s="1"/>
  <c r="AU1624" i="9"/>
  <c r="CM1624" i="9" s="1"/>
  <c r="AM1624" i="9"/>
  <c r="CE1624" i="9" s="1"/>
  <c r="AW1624" i="9"/>
  <c r="CO1624" i="9" s="1"/>
  <c r="AK1624" i="9"/>
  <c r="CC1624" i="9" s="1"/>
  <c r="AT1624" i="9"/>
  <c r="CL1624" i="9" s="1"/>
  <c r="AJ1624" i="9"/>
  <c r="CB1624" i="9" s="1"/>
  <c r="AZ1624" i="9"/>
  <c r="CR1624" i="9" s="1"/>
  <c r="AP1624" i="9"/>
  <c r="CH1624" i="9" s="1"/>
  <c r="AS1624" i="9"/>
  <c r="CK1624" i="9" s="1"/>
  <c r="AR1624" i="9"/>
  <c r="CJ1624" i="9" s="1"/>
  <c r="AQ1624" i="9"/>
  <c r="CI1624" i="9" s="1"/>
  <c r="AO1624" i="9"/>
  <c r="CG1624" i="9" s="1"/>
  <c r="BA1624" i="9"/>
  <c r="CS1624" i="9" s="1"/>
  <c r="AI1624" i="9"/>
  <c r="CA1624" i="9" s="1"/>
  <c r="BB1624" i="9"/>
  <c r="CT1624" i="9" s="1"/>
  <c r="AL1624" i="9"/>
  <c r="CD1624" i="9" s="1"/>
  <c r="AX1624" i="9"/>
  <c r="CP1624" i="9" s="1"/>
  <c r="AH1624" i="9"/>
  <c r="BZ1624" i="9" s="1"/>
  <c r="BZ1645" i="9" s="1"/>
  <c r="V39" i="11" s="1"/>
  <c r="BO532" i="5" s="1" a="1"/>
  <c r="BO532" i="5" s="1"/>
  <c r="AY1624" i="9"/>
  <c r="CQ1624" i="9" s="1"/>
  <c r="AU1603" i="9"/>
  <c r="CM1603" i="9" s="1"/>
  <c r="CT1613" i="9"/>
  <c r="CO1608" i="9"/>
  <c r="CS1612" i="9"/>
  <c r="CR1611" i="9"/>
  <c r="CK1604" i="9"/>
  <c r="CN1607" i="9"/>
  <c r="CP1609" i="9"/>
  <c r="CL1605" i="9"/>
  <c r="CM1606" i="9"/>
  <c r="CQ1610" i="9"/>
  <c r="K1625" i="9"/>
  <c r="J1625" i="9"/>
  <c r="L1625" i="9"/>
  <c r="F1626" i="9"/>
  <c r="CS1564" i="9"/>
  <c r="CR1563" i="9"/>
  <c r="CQ1562" i="9"/>
  <c r="CO1560" i="9"/>
  <c r="CM1558" i="9"/>
  <c r="CT1565" i="9"/>
  <c r="CL1557" i="9"/>
  <c r="CN1559" i="9"/>
  <c r="CP1561" i="9"/>
  <c r="BB1577" i="9"/>
  <c r="CT1577" i="9" s="1"/>
  <c r="AT1577" i="9"/>
  <c r="CL1577" i="9" s="1"/>
  <c r="AL1577" i="9"/>
  <c r="CD1577" i="9" s="1"/>
  <c r="BA1577" i="9"/>
  <c r="CS1577" i="9" s="1"/>
  <c r="AS1577" i="9"/>
  <c r="CK1577" i="9" s="1"/>
  <c r="AK1577" i="9"/>
  <c r="CC1577" i="9" s="1"/>
  <c r="AZ1577" i="9"/>
  <c r="CR1577" i="9" s="1"/>
  <c r="AR1577" i="9"/>
  <c r="CJ1577" i="9" s="1"/>
  <c r="AJ1577" i="9"/>
  <c r="CB1577" i="9" s="1"/>
  <c r="AY1577" i="9"/>
  <c r="CQ1577" i="9" s="1"/>
  <c r="AQ1577" i="9"/>
  <c r="CI1577" i="9" s="1"/>
  <c r="AI1577" i="9"/>
  <c r="CA1577" i="9" s="1"/>
  <c r="AO1577" i="9"/>
  <c r="CG1577" i="9" s="1"/>
  <c r="AN1577" i="9"/>
  <c r="CF1577" i="9" s="1"/>
  <c r="AM1577" i="9"/>
  <c r="CE1577" i="9" s="1"/>
  <c r="AW1577" i="9"/>
  <c r="CO1577" i="9" s="1"/>
  <c r="AV1577" i="9"/>
  <c r="CN1577" i="9" s="1"/>
  <c r="AP1577" i="9"/>
  <c r="CH1577" i="9" s="1"/>
  <c r="AH1577" i="9"/>
  <c r="BZ1577" i="9" s="1"/>
  <c r="BZ1598" i="9" s="1"/>
  <c r="V38" i="11" s="1"/>
  <c r="AX1577" i="9"/>
  <c r="CP1577" i="9" s="1"/>
  <c r="AU1577" i="9"/>
  <c r="CM1577" i="9" s="1"/>
  <c r="L1578" i="9"/>
  <c r="K1578" i="9"/>
  <c r="F1579" i="9"/>
  <c r="J1578" i="9"/>
  <c r="AV1556" i="9"/>
  <c r="CN1556" i="9" s="1"/>
  <c r="F1532" i="9"/>
  <c r="K1531" i="9"/>
  <c r="J1531" i="9"/>
  <c r="L1531" i="9"/>
  <c r="AV1509" i="9"/>
  <c r="CN1509" i="9" s="1"/>
  <c r="CT1518" i="9"/>
  <c r="CR1516" i="9"/>
  <c r="CP1514" i="9"/>
  <c r="CQ1515" i="9"/>
  <c r="CM1511" i="9"/>
  <c r="CS1517" i="9"/>
  <c r="CN1512" i="9"/>
  <c r="CO1513" i="9"/>
  <c r="CL1510" i="9"/>
  <c r="BB1530" i="9"/>
  <c r="CT1530" i="9" s="1"/>
  <c r="AT1530" i="9"/>
  <c r="AL1530" i="9"/>
  <c r="BA1530" i="9"/>
  <c r="CS1530" i="9" s="1"/>
  <c r="AS1530" i="9"/>
  <c r="AK1530" i="9"/>
  <c r="AX1530" i="9"/>
  <c r="CP1530" i="9" s="1"/>
  <c r="AP1530" i="9"/>
  <c r="AH1530" i="9"/>
  <c r="AR1530" i="9"/>
  <c r="AO1530" i="9"/>
  <c r="AZ1530" i="9"/>
  <c r="CR1530" i="9" s="1"/>
  <c r="AN1530" i="9"/>
  <c r="AY1530" i="9"/>
  <c r="CQ1530" i="9" s="1"/>
  <c r="AM1530" i="9"/>
  <c r="AU1530" i="9"/>
  <c r="CM1530" i="9" s="1"/>
  <c r="AQ1530" i="9"/>
  <c r="AJ1530" i="9"/>
  <c r="AI1530" i="9"/>
  <c r="AV1530" i="9"/>
  <c r="CN1530" i="9" s="1"/>
  <c r="AW1530" i="9"/>
  <c r="CO1530" i="9" s="1"/>
  <c r="AU1462" i="9"/>
  <c r="CM1462" i="9" s="1"/>
  <c r="K1484" i="9"/>
  <c r="J1484" i="9"/>
  <c r="F1485" i="9"/>
  <c r="L1484" i="9"/>
  <c r="CT1472" i="9"/>
  <c r="CQ1469" i="9"/>
  <c r="CS1471" i="9"/>
  <c r="CR1470" i="9"/>
  <c r="CP1468" i="9"/>
  <c r="CN1466" i="9"/>
  <c r="CL1464" i="9"/>
  <c r="CM1465" i="9"/>
  <c r="CK1463" i="9"/>
  <c r="CO1467" i="9"/>
  <c r="AV1483" i="9"/>
  <c r="CN1483" i="9" s="1"/>
  <c r="AN1483" i="9"/>
  <c r="AU1483" i="9"/>
  <c r="CM1483" i="9" s="1"/>
  <c r="AM1483" i="9"/>
  <c r="BB1483" i="9"/>
  <c r="CT1483" i="9" s="1"/>
  <c r="AT1483" i="9"/>
  <c r="AL1483" i="9"/>
  <c r="AX1483" i="9"/>
  <c r="CP1483" i="9" s="1"/>
  <c r="AJ1483" i="9"/>
  <c r="AW1483" i="9"/>
  <c r="CO1483" i="9" s="1"/>
  <c r="AI1483" i="9"/>
  <c r="AR1483" i="9"/>
  <c r="AQ1483" i="9"/>
  <c r="AS1483" i="9"/>
  <c r="AO1483" i="9"/>
  <c r="AK1483" i="9"/>
  <c r="AZ1483" i="9"/>
  <c r="CR1483" i="9" s="1"/>
  <c r="AY1483" i="9"/>
  <c r="CQ1483" i="9" s="1"/>
  <c r="AH1483" i="9"/>
  <c r="BA1483" i="9"/>
  <c r="CS1483" i="9" s="1"/>
  <c r="AP1483" i="9"/>
  <c r="AU1435" i="9"/>
  <c r="CM1435" i="9" s="1"/>
  <c r="AM1435" i="9"/>
  <c r="AY1435" i="9"/>
  <c r="CQ1435" i="9" s="1"/>
  <c r="AQ1435" i="9"/>
  <c r="AI1435" i="9"/>
  <c r="AZ1435" i="9"/>
  <c r="CR1435" i="9" s="1"/>
  <c r="AO1435" i="9"/>
  <c r="AV1435" i="9"/>
  <c r="CN1435" i="9" s="1"/>
  <c r="AT1435" i="9"/>
  <c r="CL1435" i="9" s="1"/>
  <c r="AJ1435" i="9"/>
  <c r="BA1435" i="9"/>
  <c r="CS1435" i="9" s="1"/>
  <c r="AK1435" i="9"/>
  <c r="AS1435" i="9"/>
  <c r="AR1435" i="9"/>
  <c r="AP1435" i="9"/>
  <c r="AH1435" i="9"/>
  <c r="AG1435" i="9"/>
  <c r="BB1435" i="9"/>
  <c r="CT1435" i="9" s="1"/>
  <c r="AN1435" i="9"/>
  <c r="AW1435" i="9"/>
  <c r="CO1435" i="9" s="1"/>
  <c r="AL1435" i="9"/>
  <c r="AX1435" i="9"/>
  <c r="CP1435" i="9" s="1"/>
  <c r="J1436" i="9"/>
  <c r="K1436" i="9"/>
  <c r="F1437" i="9"/>
  <c r="L1436" i="9"/>
  <c r="V1291" i="1"/>
  <c r="U1294" i="1"/>
  <c r="AU636" i="9"/>
  <c r="CM636" i="9" s="1"/>
  <c r="AM636" i="9"/>
  <c r="CE636" i="9" s="1"/>
  <c r="AY636" i="9"/>
  <c r="CQ636" i="9" s="1"/>
  <c r="AQ636" i="9"/>
  <c r="CI636" i="9" s="1"/>
  <c r="AI636" i="9"/>
  <c r="CA636" i="9" s="1"/>
  <c r="AX636" i="9"/>
  <c r="CP636" i="9" s="1"/>
  <c r="AN636" i="9"/>
  <c r="CF636" i="9" s="1"/>
  <c r="AW636" i="9"/>
  <c r="CO636" i="9" s="1"/>
  <c r="AL636" i="9"/>
  <c r="CD636" i="9" s="1"/>
  <c r="AS636" i="9"/>
  <c r="CK636" i="9" s="1"/>
  <c r="AH636" i="9"/>
  <c r="BZ636" i="9" s="1"/>
  <c r="BB636" i="9"/>
  <c r="CT636" i="9" s="1"/>
  <c r="AK636" i="9"/>
  <c r="CC636" i="9" s="1"/>
  <c r="BA636" i="9"/>
  <c r="CS636" i="9" s="1"/>
  <c r="AJ636" i="9"/>
  <c r="CB636" i="9" s="1"/>
  <c r="AT636" i="9"/>
  <c r="CL636" i="9" s="1"/>
  <c r="AV636" i="9"/>
  <c r="CN636" i="9" s="1"/>
  <c r="AR636" i="9"/>
  <c r="CJ636" i="9" s="1"/>
  <c r="AO636" i="9"/>
  <c r="CG636" i="9" s="1"/>
  <c r="AP636" i="9"/>
  <c r="CH636" i="9" s="1"/>
  <c r="AG636" i="9"/>
  <c r="BY636" i="9" s="1"/>
  <c r="BY658" i="9" s="1"/>
  <c r="U18" i="11" s="1"/>
  <c r="BN312" i="5" s="1" a="1"/>
  <c r="BN312" i="5" s="1"/>
  <c r="AZ636" i="9"/>
  <c r="CR636" i="9" s="1"/>
  <c r="F638" i="9"/>
  <c r="L637" i="9"/>
  <c r="K637" i="9"/>
  <c r="J637" i="9"/>
  <c r="AV589" i="9"/>
  <c r="CN589" i="9" s="1"/>
  <c r="AN589" i="9"/>
  <c r="CF589" i="9" s="1"/>
  <c r="BB589" i="9"/>
  <c r="CT589" i="9" s="1"/>
  <c r="AT589" i="9"/>
  <c r="CL589" i="9" s="1"/>
  <c r="AL589" i="9"/>
  <c r="CD589" i="9" s="1"/>
  <c r="BA589" i="9"/>
  <c r="CS589" i="9" s="1"/>
  <c r="AS589" i="9"/>
  <c r="CK589" i="9" s="1"/>
  <c r="AK589" i="9"/>
  <c r="CC589" i="9" s="1"/>
  <c r="AX589" i="9"/>
  <c r="CP589" i="9" s="1"/>
  <c r="AP589" i="9"/>
  <c r="CH589" i="9" s="1"/>
  <c r="AH589" i="9"/>
  <c r="BZ589" i="9" s="1"/>
  <c r="AZ589" i="9"/>
  <c r="CR589" i="9" s="1"/>
  <c r="AJ589" i="9"/>
  <c r="CB589" i="9" s="1"/>
  <c r="AW589" i="9"/>
  <c r="CO589" i="9" s="1"/>
  <c r="AG589" i="9"/>
  <c r="BY589" i="9" s="1"/>
  <c r="BY611" i="9" s="1"/>
  <c r="U17" i="11" s="1"/>
  <c r="AU589" i="9"/>
  <c r="CM589" i="9" s="1"/>
  <c r="AO589" i="9"/>
  <c r="CG589" i="9" s="1"/>
  <c r="AI589" i="9"/>
  <c r="CA589" i="9" s="1"/>
  <c r="AQ589" i="9"/>
  <c r="CI589" i="9" s="1"/>
  <c r="AR589" i="9"/>
  <c r="CJ589" i="9" s="1"/>
  <c r="AM589" i="9"/>
  <c r="CE589" i="9" s="1"/>
  <c r="AY589" i="9"/>
  <c r="CQ589" i="9" s="1"/>
  <c r="J590" i="9"/>
  <c r="F591" i="9"/>
  <c r="L590" i="9"/>
  <c r="K590" i="9"/>
  <c r="F544" i="9"/>
  <c r="L543" i="9"/>
  <c r="K543" i="9"/>
  <c r="J543" i="9"/>
  <c r="AU542" i="9"/>
  <c r="CM542" i="9" s="1"/>
  <c r="AM542" i="9"/>
  <c r="CE542" i="9" s="1"/>
  <c r="BB542" i="9"/>
  <c r="CT542" i="9" s="1"/>
  <c r="AT542" i="9"/>
  <c r="CL542" i="9" s="1"/>
  <c r="AL542" i="9"/>
  <c r="CD542" i="9" s="1"/>
  <c r="BA542" i="9"/>
  <c r="CS542" i="9" s="1"/>
  <c r="AS542" i="9"/>
  <c r="CK542" i="9" s="1"/>
  <c r="AK542" i="9"/>
  <c r="CC542" i="9" s="1"/>
  <c r="AX542" i="9"/>
  <c r="CP542" i="9" s="1"/>
  <c r="AP542" i="9"/>
  <c r="CH542" i="9" s="1"/>
  <c r="AH542" i="9"/>
  <c r="BZ542" i="9" s="1"/>
  <c r="AR542" i="9"/>
  <c r="CJ542" i="9" s="1"/>
  <c r="AQ542" i="9"/>
  <c r="CI542" i="9" s="1"/>
  <c r="AO542" i="9"/>
  <c r="CG542" i="9" s="1"/>
  <c r="AY542" i="9"/>
  <c r="CQ542" i="9" s="1"/>
  <c r="AI542" i="9"/>
  <c r="CA542" i="9" s="1"/>
  <c r="AZ542" i="9"/>
  <c r="CR542" i="9" s="1"/>
  <c r="AW542" i="9"/>
  <c r="CO542" i="9" s="1"/>
  <c r="AJ542" i="9"/>
  <c r="CB542" i="9" s="1"/>
  <c r="AV542" i="9"/>
  <c r="CN542" i="9" s="1"/>
  <c r="AN542" i="9"/>
  <c r="CF542" i="9" s="1"/>
  <c r="AG542" i="9"/>
  <c r="BY542" i="9" s="1"/>
  <c r="BY564" i="9" s="1"/>
  <c r="U16" i="11" s="1"/>
  <c r="AZ522" i="9"/>
  <c r="CT527" i="9"/>
  <c r="CR525" i="9"/>
  <c r="CQ524" i="9"/>
  <c r="CP523" i="9"/>
  <c r="CS526" i="9"/>
  <c r="F498" i="9"/>
  <c r="K497" i="9"/>
  <c r="J497" i="9"/>
  <c r="L497" i="9"/>
  <c r="BB496" i="9"/>
  <c r="CT496" i="9" s="1"/>
  <c r="AT496" i="9"/>
  <c r="CL496" i="9" s="1"/>
  <c r="AL496" i="9"/>
  <c r="CD496" i="9" s="1"/>
  <c r="AX496" i="9"/>
  <c r="CP496" i="9" s="1"/>
  <c r="AP496" i="9"/>
  <c r="CH496" i="9" s="1"/>
  <c r="AH496" i="9"/>
  <c r="BZ496" i="9" s="1"/>
  <c r="BZ517" i="9" s="1"/>
  <c r="V15" i="11" s="1"/>
  <c r="BA496" i="9"/>
  <c r="CS496" i="9" s="1"/>
  <c r="AQ496" i="9"/>
  <c r="CI496" i="9" s="1"/>
  <c r="AZ496" i="9"/>
  <c r="CR496" i="9" s="1"/>
  <c r="AO496" i="9"/>
  <c r="CG496" i="9" s="1"/>
  <c r="AV496" i="9"/>
  <c r="CN496" i="9" s="1"/>
  <c r="AK496" i="9"/>
  <c r="CC496" i="9" s="1"/>
  <c r="AY496" i="9"/>
  <c r="CQ496" i="9" s="1"/>
  <c r="AI496" i="9"/>
  <c r="CA496" i="9" s="1"/>
  <c r="AW496" i="9"/>
  <c r="CO496" i="9" s="1"/>
  <c r="AR496" i="9"/>
  <c r="CJ496" i="9" s="1"/>
  <c r="AS496" i="9"/>
  <c r="CK496" i="9" s="1"/>
  <c r="AN496" i="9"/>
  <c r="CF496" i="9" s="1"/>
  <c r="AU496" i="9"/>
  <c r="CM496" i="9" s="1"/>
  <c r="AM496" i="9"/>
  <c r="CE496" i="9" s="1"/>
  <c r="AJ496" i="9"/>
  <c r="CB496" i="9" s="1"/>
  <c r="AY475" i="9"/>
  <c r="CT481" i="9"/>
  <c r="CS480" i="9"/>
  <c r="CR479" i="9"/>
  <c r="CO476" i="9"/>
  <c r="CQ478" i="9"/>
  <c r="CP477" i="9"/>
  <c r="AZ428" i="9"/>
  <c r="CS432" i="9"/>
  <c r="CQ430" i="9"/>
  <c r="CT433" i="9"/>
  <c r="CR431" i="9"/>
  <c r="CP429" i="9"/>
  <c r="AU450" i="9"/>
  <c r="CM450" i="9" s="1"/>
  <c r="AM450" i="9"/>
  <c r="CE450" i="9" s="1"/>
  <c r="AY450" i="9"/>
  <c r="CQ450" i="9" s="1"/>
  <c r="AQ450" i="9"/>
  <c r="CI450" i="9" s="1"/>
  <c r="AI450" i="9"/>
  <c r="CA450" i="9" s="1"/>
  <c r="CA470" i="9" s="1"/>
  <c r="W14" i="11" s="1"/>
  <c r="BP243" i="5" s="1" a="1"/>
  <c r="BP243" i="5" s="1"/>
  <c r="AX450" i="9"/>
  <c r="CP450" i="9" s="1"/>
  <c r="AN450" i="9"/>
  <c r="CF450" i="9" s="1"/>
  <c r="AW450" i="9"/>
  <c r="CO450" i="9" s="1"/>
  <c r="AL450" i="9"/>
  <c r="CD450" i="9" s="1"/>
  <c r="AS450" i="9"/>
  <c r="CK450" i="9" s="1"/>
  <c r="AO450" i="9"/>
  <c r="CG450" i="9" s="1"/>
  <c r="BB450" i="9"/>
  <c r="CT450" i="9" s="1"/>
  <c r="AK450" i="9"/>
  <c r="CC450" i="9" s="1"/>
  <c r="AV450" i="9"/>
  <c r="CN450" i="9" s="1"/>
  <c r="AR450" i="9"/>
  <c r="CJ450" i="9" s="1"/>
  <c r="AJ450" i="9"/>
  <c r="CB450" i="9" s="1"/>
  <c r="AZ450" i="9"/>
  <c r="CR450" i="9" s="1"/>
  <c r="BA450" i="9"/>
  <c r="CS450" i="9" s="1"/>
  <c r="AP450" i="9"/>
  <c r="CH450" i="9" s="1"/>
  <c r="AT450" i="9"/>
  <c r="CL450" i="9" s="1"/>
  <c r="F452" i="9"/>
  <c r="K451" i="9"/>
  <c r="J451" i="9"/>
  <c r="L451" i="9"/>
  <c r="CQ381" i="9"/>
  <c r="AZ381" i="9"/>
  <c r="CS385" i="9"/>
  <c r="CP382" i="9"/>
  <c r="CT386" i="9"/>
  <c r="CR384" i="9"/>
  <c r="CQ383" i="9"/>
  <c r="AW401" i="9"/>
  <c r="CO401" i="9" s="1"/>
  <c r="BB401" i="9"/>
  <c r="CT401" i="9" s="1"/>
  <c r="AT401" i="9"/>
  <c r="CL401" i="9" s="1"/>
  <c r="AL401" i="9"/>
  <c r="CD401" i="9" s="1"/>
  <c r="BA401" i="9"/>
  <c r="CS401" i="9" s="1"/>
  <c r="AS401" i="9"/>
  <c r="CK401" i="9" s="1"/>
  <c r="AK401" i="9"/>
  <c r="CC401" i="9" s="1"/>
  <c r="AX401" i="9"/>
  <c r="CP401" i="9" s="1"/>
  <c r="AM401" i="9"/>
  <c r="CE401" i="9" s="1"/>
  <c r="AV401" i="9"/>
  <c r="CN401" i="9" s="1"/>
  <c r="AJ401" i="9"/>
  <c r="CB401" i="9" s="1"/>
  <c r="AU401" i="9"/>
  <c r="CM401" i="9" s="1"/>
  <c r="AI401" i="9"/>
  <c r="CA401" i="9" s="1"/>
  <c r="AR401" i="9"/>
  <c r="CJ401" i="9" s="1"/>
  <c r="AH401" i="9"/>
  <c r="BZ401" i="9" s="1"/>
  <c r="AP401" i="9"/>
  <c r="CH401" i="9" s="1"/>
  <c r="AZ401" i="9"/>
  <c r="CR401" i="9" s="1"/>
  <c r="AY401" i="9"/>
  <c r="CQ401" i="9" s="1"/>
  <c r="AQ401" i="9"/>
  <c r="CI401" i="9" s="1"/>
  <c r="AO401" i="9"/>
  <c r="CG401" i="9" s="1"/>
  <c r="AN401" i="9"/>
  <c r="CF401" i="9" s="1"/>
  <c r="AG401" i="9"/>
  <c r="BY401" i="9" s="1"/>
  <c r="BY423" i="9" s="1"/>
  <c r="U13" i="11" s="1"/>
  <c r="BN260" i="5" s="1" a="1"/>
  <c r="BN260" i="5" s="1"/>
  <c r="K402" i="9"/>
  <c r="F403" i="9"/>
  <c r="J402" i="9"/>
  <c r="L402" i="9"/>
  <c r="L1388" i="9"/>
  <c r="F1389" i="9"/>
  <c r="J1388" i="9"/>
  <c r="K1388" i="9"/>
  <c r="CT1380" i="9"/>
  <c r="CR1378" i="9"/>
  <c r="CS1379" i="9"/>
  <c r="CQ1377" i="9"/>
  <c r="CM1373" i="9"/>
  <c r="CL1372" i="9"/>
  <c r="CO1375" i="9"/>
  <c r="CK1371" i="9"/>
  <c r="CP1376" i="9"/>
  <c r="CN1374" i="9"/>
  <c r="CJ1370" i="9"/>
  <c r="CI1369" i="9"/>
  <c r="AV1387" i="9"/>
  <c r="AN1387" i="9"/>
  <c r="AF1387" i="9"/>
  <c r="AU1387" i="9"/>
  <c r="AM1387" i="9"/>
  <c r="BB1387" i="9"/>
  <c r="AT1387" i="9"/>
  <c r="AL1387" i="9"/>
  <c r="BA1387" i="9"/>
  <c r="AS1387" i="9"/>
  <c r="AK1387" i="9"/>
  <c r="AZ1387" i="9"/>
  <c r="AR1387" i="9"/>
  <c r="AJ1387" i="9"/>
  <c r="AY1387" i="9"/>
  <c r="AQ1387" i="9"/>
  <c r="AI1387" i="9"/>
  <c r="AW1387" i="9"/>
  <c r="AO1387" i="9"/>
  <c r="AG1387" i="9"/>
  <c r="AX1387" i="9"/>
  <c r="AP1387" i="9"/>
  <c r="AH1387" i="9"/>
  <c r="AS1368" i="9"/>
  <c r="CK1368" i="9" s="1"/>
  <c r="F1200" i="9"/>
  <c r="L1199" i="9"/>
  <c r="J1199" i="9"/>
  <c r="K1199" i="9"/>
  <c r="AW1198" i="9"/>
  <c r="CO1198" i="9" s="1"/>
  <c r="AO1198" i="9"/>
  <c r="CG1198" i="9" s="1"/>
  <c r="AG1198" i="9"/>
  <c r="BY1198" i="9" s="1"/>
  <c r="AV1198" i="9"/>
  <c r="CN1198" i="9" s="1"/>
  <c r="AN1198" i="9"/>
  <c r="CF1198" i="9" s="1"/>
  <c r="AF1198" i="9"/>
  <c r="BX1198" i="9" s="1"/>
  <c r="AU1198" i="9"/>
  <c r="CM1198" i="9" s="1"/>
  <c r="AM1198" i="9"/>
  <c r="CE1198" i="9" s="1"/>
  <c r="AE1198" i="9"/>
  <c r="BW1198" i="9" s="1"/>
  <c r="BW1222" i="9" s="1"/>
  <c r="S30" i="11" s="1"/>
  <c r="BB1198" i="9"/>
  <c r="CT1198" i="9" s="1"/>
  <c r="AT1198" i="9"/>
  <c r="CL1198" i="9" s="1"/>
  <c r="AL1198" i="9"/>
  <c r="CD1198" i="9" s="1"/>
  <c r="BA1198" i="9"/>
  <c r="CS1198" i="9" s="1"/>
  <c r="AS1198" i="9"/>
  <c r="CK1198" i="9" s="1"/>
  <c r="AK1198" i="9"/>
  <c r="CC1198" i="9" s="1"/>
  <c r="AZ1198" i="9"/>
  <c r="CR1198" i="9" s="1"/>
  <c r="AR1198" i="9"/>
  <c r="CJ1198" i="9" s="1"/>
  <c r="AJ1198" i="9"/>
  <c r="CB1198" i="9" s="1"/>
  <c r="AX1198" i="9"/>
  <c r="CP1198" i="9" s="1"/>
  <c r="AP1198" i="9"/>
  <c r="CH1198" i="9" s="1"/>
  <c r="AH1198" i="9"/>
  <c r="BZ1198" i="9" s="1"/>
  <c r="AY1198" i="9"/>
  <c r="CQ1198" i="9" s="1"/>
  <c r="AQ1198" i="9"/>
  <c r="CI1198" i="9" s="1"/>
  <c r="AI1198" i="9"/>
  <c r="CA1198" i="9" s="1"/>
  <c r="AQ1180" i="9"/>
  <c r="CI1180" i="9" s="1"/>
  <c r="CQ1191" i="9"/>
  <c r="CT1194" i="9"/>
  <c r="CR1192" i="9"/>
  <c r="CS1193" i="9"/>
  <c r="CP1190" i="9"/>
  <c r="CM1187" i="9"/>
  <c r="CO1189" i="9"/>
  <c r="CK1185" i="9"/>
  <c r="CI1183" i="9"/>
  <c r="CG1181" i="9"/>
  <c r="CN1188" i="9"/>
  <c r="CH1182" i="9"/>
  <c r="CL1186" i="9"/>
  <c r="CJ1184" i="9"/>
  <c r="S886" i="1"/>
  <c r="T883" i="1"/>
  <c r="AT992" i="9"/>
  <c r="CL992" i="9" s="1"/>
  <c r="CT1003" i="9"/>
  <c r="CR1001" i="9"/>
  <c r="CN997" i="9"/>
  <c r="CQ1000" i="9"/>
  <c r="CO998" i="9"/>
  <c r="CS1002" i="9"/>
  <c r="CL995" i="9"/>
  <c r="CP999" i="9"/>
  <c r="CK994" i="9"/>
  <c r="CJ993" i="9"/>
  <c r="CM996" i="9"/>
  <c r="L1012" i="9"/>
  <c r="K1012" i="9"/>
  <c r="F1013" i="9"/>
  <c r="J1012" i="9"/>
  <c r="AZ1011" i="9"/>
  <c r="CR1011" i="9" s="1"/>
  <c r="AR1011" i="9"/>
  <c r="CJ1011" i="9" s="1"/>
  <c r="AJ1011" i="9"/>
  <c r="CB1011" i="9" s="1"/>
  <c r="AY1011" i="9"/>
  <c r="CQ1011" i="9" s="1"/>
  <c r="AQ1011" i="9"/>
  <c r="CI1011" i="9" s="1"/>
  <c r="AI1011" i="9"/>
  <c r="CA1011" i="9" s="1"/>
  <c r="AX1011" i="9"/>
  <c r="CP1011" i="9" s="1"/>
  <c r="AP1011" i="9"/>
  <c r="CH1011" i="9" s="1"/>
  <c r="AH1011" i="9"/>
  <c r="BZ1011" i="9" s="1"/>
  <c r="AW1011" i="9"/>
  <c r="CO1011" i="9" s="1"/>
  <c r="AO1011" i="9"/>
  <c r="CG1011" i="9" s="1"/>
  <c r="AG1011" i="9"/>
  <c r="BY1011" i="9" s="1"/>
  <c r="AV1011" i="9"/>
  <c r="CN1011" i="9" s="1"/>
  <c r="AN1011" i="9"/>
  <c r="CF1011" i="9" s="1"/>
  <c r="AF1011" i="9"/>
  <c r="BX1011" i="9" s="1"/>
  <c r="BX1034" i="9" s="1"/>
  <c r="T26" i="11" s="1"/>
  <c r="BM313" i="5" s="1" a="1"/>
  <c r="BM313" i="5" s="1"/>
  <c r="AU1011" i="9"/>
  <c r="CM1011" i="9" s="1"/>
  <c r="AM1011" i="9"/>
  <c r="CE1011" i="9" s="1"/>
  <c r="BA1011" i="9"/>
  <c r="CS1011" i="9" s="1"/>
  <c r="AS1011" i="9"/>
  <c r="CK1011" i="9" s="1"/>
  <c r="AK1011" i="9"/>
  <c r="CC1011" i="9" s="1"/>
  <c r="AL1011" i="9"/>
  <c r="CD1011" i="9" s="1"/>
  <c r="AT1011" i="9"/>
  <c r="CL1011" i="9" s="1"/>
  <c r="BB1011" i="9"/>
  <c r="CT1011" i="9" s="1"/>
  <c r="S750" i="1"/>
  <c r="T747" i="1"/>
  <c r="AV804" i="9"/>
  <c r="CN804" i="9" s="1"/>
  <c r="AW823" i="9"/>
  <c r="CO823" i="9" s="1"/>
  <c r="AO823" i="9"/>
  <c r="CG823" i="9" s="1"/>
  <c r="AG823" i="9"/>
  <c r="BY823" i="9" s="1"/>
  <c r="AV823" i="9"/>
  <c r="CN823" i="9" s="1"/>
  <c r="AN823" i="9"/>
  <c r="CF823" i="9" s="1"/>
  <c r="AF823" i="9"/>
  <c r="BX823" i="9" s="1"/>
  <c r="BX846" i="9" s="1"/>
  <c r="T22" i="11" s="1"/>
  <c r="D75" i="11" s="1"/>
  <c r="AU823" i="9"/>
  <c r="CM823" i="9" s="1"/>
  <c r="AM823" i="9"/>
  <c r="CE823" i="9" s="1"/>
  <c r="BB823" i="9"/>
  <c r="CT823" i="9" s="1"/>
  <c r="AT823" i="9"/>
  <c r="CL823" i="9" s="1"/>
  <c r="AL823" i="9"/>
  <c r="CD823" i="9" s="1"/>
  <c r="BA823" i="9"/>
  <c r="CS823" i="9" s="1"/>
  <c r="AS823" i="9"/>
  <c r="CK823" i="9" s="1"/>
  <c r="AK823" i="9"/>
  <c r="CC823" i="9" s="1"/>
  <c r="AZ823" i="9"/>
  <c r="CR823" i="9" s="1"/>
  <c r="AR823" i="9"/>
  <c r="CJ823" i="9" s="1"/>
  <c r="AJ823" i="9"/>
  <c r="CB823" i="9" s="1"/>
  <c r="AX823" i="9"/>
  <c r="CP823" i="9" s="1"/>
  <c r="AP823" i="9"/>
  <c r="CH823" i="9" s="1"/>
  <c r="AH823" i="9"/>
  <c r="BZ823" i="9" s="1"/>
  <c r="AQ823" i="9"/>
  <c r="CI823" i="9" s="1"/>
  <c r="AI823" i="9"/>
  <c r="CA823" i="9" s="1"/>
  <c r="AY823" i="9"/>
  <c r="CQ823" i="9" s="1"/>
  <c r="L824" i="9"/>
  <c r="F825" i="9"/>
  <c r="J824" i="9"/>
  <c r="K824" i="9"/>
  <c r="CS812" i="9"/>
  <c r="CQ810" i="9"/>
  <c r="CO808" i="9"/>
  <c r="CR811" i="9"/>
  <c r="CN807" i="9"/>
  <c r="CP809" i="9"/>
  <c r="CL805" i="9"/>
  <c r="CT813" i="9"/>
  <c r="CM806" i="9"/>
  <c r="R614" i="1"/>
  <c r="S611" i="1"/>
  <c r="AV352" i="9"/>
  <c r="CN352" i="9" s="1"/>
  <c r="AN352" i="9"/>
  <c r="CF352" i="9" s="1"/>
  <c r="AF352" i="9"/>
  <c r="BX352" i="9" s="1"/>
  <c r="AU352" i="9"/>
  <c r="CM352" i="9" s="1"/>
  <c r="AM352" i="9"/>
  <c r="CE352" i="9" s="1"/>
  <c r="AE352" i="9"/>
  <c r="BW352" i="9" s="1"/>
  <c r="BW376" i="9" s="1"/>
  <c r="S12" i="11" s="1"/>
  <c r="BB352" i="9"/>
  <c r="CT352" i="9" s="1"/>
  <c r="AT352" i="9"/>
  <c r="CL352" i="9" s="1"/>
  <c r="AL352" i="9"/>
  <c r="CD352" i="9" s="1"/>
  <c r="BA352" i="9"/>
  <c r="CS352" i="9" s="1"/>
  <c r="AS352" i="9"/>
  <c r="CK352" i="9" s="1"/>
  <c r="AK352" i="9"/>
  <c r="CC352" i="9" s="1"/>
  <c r="AZ352" i="9"/>
  <c r="CR352" i="9" s="1"/>
  <c r="AR352" i="9"/>
  <c r="CJ352" i="9" s="1"/>
  <c r="AJ352" i="9"/>
  <c r="CB352" i="9" s="1"/>
  <c r="AY352" i="9"/>
  <c r="CQ352" i="9" s="1"/>
  <c r="AQ352" i="9"/>
  <c r="CI352" i="9" s="1"/>
  <c r="AI352" i="9"/>
  <c r="CA352" i="9" s="1"/>
  <c r="AW352" i="9"/>
  <c r="CO352" i="9" s="1"/>
  <c r="AO352" i="9"/>
  <c r="CG352" i="9" s="1"/>
  <c r="AG352" i="9"/>
  <c r="BY352" i="9" s="1"/>
  <c r="AX352" i="9"/>
  <c r="CP352" i="9" s="1"/>
  <c r="AH352" i="9"/>
  <c r="BZ352" i="9" s="1"/>
  <c r="AP352" i="9"/>
  <c r="CH352" i="9" s="1"/>
  <c r="L353" i="9"/>
  <c r="F354" i="9"/>
  <c r="K353" i="9"/>
  <c r="J353" i="9"/>
  <c r="S274" i="1"/>
  <c r="T271" i="1"/>
  <c r="CT147" i="9"/>
  <c r="CT148" i="9"/>
  <c r="CS147" i="9"/>
  <c r="L165" i="9"/>
  <c r="F166" i="9"/>
  <c r="K165" i="9"/>
  <c r="J165" i="9"/>
  <c r="AZ164" i="9"/>
  <c r="CR164" i="9" s="1"/>
  <c r="AR164" i="9"/>
  <c r="CJ164" i="9" s="1"/>
  <c r="AJ164" i="9"/>
  <c r="CB164" i="9" s="1"/>
  <c r="AY164" i="9"/>
  <c r="CQ164" i="9" s="1"/>
  <c r="AQ164" i="9"/>
  <c r="CI164" i="9" s="1"/>
  <c r="AI164" i="9"/>
  <c r="CA164" i="9" s="1"/>
  <c r="AX164" i="9"/>
  <c r="CP164" i="9" s="1"/>
  <c r="AP164" i="9"/>
  <c r="CH164" i="9" s="1"/>
  <c r="AH164" i="9"/>
  <c r="BZ164" i="9" s="1"/>
  <c r="AW164" i="9"/>
  <c r="CO164" i="9" s="1"/>
  <c r="AO164" i="9"/>
  <c r="CG164" i="9" s="1"/>
  <c r="AG164" i="9"/>
  <c r="BY164" i="9" s="1"/>
  <c r="AV164" i="9"/>
  <c r="CN164" i="9" s="1"/>
  <c r="AN164" i="9"/>
  <c r="CF164" i="9" s="1"/>
  <c r="AF164" i="9"/>
  <c r="BX164" i="9" s="1"/>
  <c r="AU164" i="9"/>
  <c r="CM164" i="9" s="1"/>
  <c r="AM164" i="9"/>
  <c r="CE164" i="9" s="1"/>
  <c r="AE164" i="9"/>
  <c r="BW164" i="9" s="1"/>
  <c r="BW188" i="9" s="1"/>
  <c r="S8" i="11" s="1"/>
  <c r="BA164" i="9"/>
  <c r="CS164" i="9" s="1"/>
  <c r="AS164" i="9"/>
  <c r="CK164" i="9" s="1"/>
  <c r="AK164" i="9"/>
  <c r="CC164" i="9" s="1"/>
  <c r="AT164" i="9"/>
  <c r="CL164" i="9" s="1"/>
  <c r="AL164" i="9"/>
  <c r="CD164" i="9" s="1"/>
  <c r="BB164" i="9"/>
  <c r="CT164" i="9" s="1"/>
  <c r="S135" i="1"/>
  <c r="R138" i="1"/>
  <c r="W94" i="5"/>
  <c r="W160" i="5"/>
  <c r="W161" i="5"/>
  <c r="W159" i="5"/>
  <c r="W91" i="5"/>
  <c r="BM91" i="5" s="1" a="1"/>
  <c r="BM91" i="5" s="1"/>
  <c r="W93" i="5"/>
  <c r="W76" i="5"/>
  <c r="W75" i="5"/>
  <c r="W175" i="5"/>
  <c r="V182" i="5"/>
  <c r="W176" i="5"/>
  <c r="W178" i="5"/>
  <c r="BM178" i="5" s="1" a="1"/>
  <c r="BM178" i="5" s="1"/>
  <c r="W179" i="5"/>
  <c r="W177" i="5"/>
  <c r="V165" i="5"/>
  <c r="W158" i="5"/>
  <c r="W162" i="5"/>
  <c r="V148" i="5"/>
  <c r="W141" i="5"/>
  <c r="W143" i="5"/>
  <c r="W144" i="5"/>
  <c r="BM144" i="5" s="1" a="1"/>
  <c r="BM144" i="5" s="1"/>
  <c r="W145" i="5"/>
  <c r="W142" i="5"/>
  <c r="W124" i="5"/>
  <c r="V131" i="5"/>
  <c r="W127" i="5"/>
  <c r="BM127" i="5" s="1" a="1"/>
  <c r="BM127" i="5" s="1"/>
  <c r="W125" i="5"/>
  <c r="W128" i="5"/>
  <c r="W126" i="5"/>
  <c r="W107" i="5"/>
  <c r="V114" i="5"/>
  <c r="W110" i="5"/>
  <c r="W109" i="5"/>
  <c r="W108" i="5"/>
  <c r="W111" i="5"/>
  <c r="V97" i="5"/>
  <c r="W90" i="5"/>
  <c r="W92" i="5"/>
  <c r="BM92" i="5" s="1" a="1"/>
  <c r="BM92" i="5" s="1"/>
  <c r="W73" i="5"/>
  <c r="V80" i="5"/>
  <c r="W74" i="5"/>
  <c r="W77" i="5"/>
  <c r="W56" i="5"/>
  <c r="V63" i="5"/>
  <c r="W59" i="5"/>
  <c r="W58" i="5"/>
  <c r="W60" i="5"/>
  <c r="W57" i="5"/>
  <c r="W43" i="5"/>
  <c r="W40" i="5"/>
  <c r="W41" i="5"/>
  <c r="W42" i="5"/>
  <c r="V46" i="5"/>
  <c r="W39" i="5"/>
  <c r="W26" i="5"/>
  <c r="W23" i="5"/>
  <c r="W25" i="5"/>
  <c r="V29" i="5"/>
  <c r="W24" i="5"/>
  <c r="W22" i="5"/>
  <c r="AD685" i="5" l="1"/>
  <c r="AD430" i="5"/>
  <c r="AD349" i="5"/>
  <c r="AD637" i="5"/>
  <c r="BT637" i="5" s="1" a="1"/>
  <c r="BT637" i="5" s="1"/>
  <c r="AD838" i="5"/>
  <c r="BT838" i="5" s="1" a="1"/>
  <c r="BT838" i="5" s="1"/>
  <c r="AD839" i="5"/>
  <c r="AD840" i="5"/>
  <c r="AD841" i="5"/>
  <c r="AC692" i="5"/>
  <c r="AD688" i="5"/>
  <c r="BT688" i="5" s="1" a="1"/>
  <c r="BT688" i="5" s="1"/>
  <c r="AD686" i="5"/>
  <c r="AD687" i="5"/>
  <c r="AD689" i="5"/>
  <c r="AD669" i="5"/>
  <c r="AD671" i="5"/>
  <c r="BT671" i="5" s="1" a="1"/>
  <c r="BT671" i="5" s="1"/>
  <c r="AD672" i="5"/>
  <c r="AD670" i="5"/>
  <c r="AD668" i="5"/>
  <c r="AC675" i="5"/>
  <c r="AD638" i="5"/>
  <c r="AD634" i="5"/>
  <c r="AC641" i="5"/>
  <c r="AD636" i="5"/>
  <c r="AD635" i="5"/>
  <c r="AD431" i="5"/>
  <c r="AE431" i="5" s="1"/>
  <c r="AD433" i="5"/>
  <c r="BT433" i="5" s="1" a="1"/>
  <c r="BT433" i="5" s="1"/>
  <c r="AD434" i="5"/>
  <c r="AD432" i="5"/>
  <c r="AD346" i="5"/>
  <c r="AC352" i="5"/>
  <c r="AD347" i="5"/>
  <c r="AD345" i="5"/>
  <c r="AE348" i="5" s="1"/>
  <c r="BU348" i="5" s="1" a="1"/>
  <c r="BU348" i="5" s="1"/>
  <c r="AC845" i="5"/>
  <c r="AD842" i="5"/>
  <c r="AE840" i="5" s="1"/>
  <c r="AD824" i="5"/>
  <c r="AD330" i="5"/>
  <c r="BP316" i="5" a="1"/>
  <c r="BP316" i="5" s="1"/>
  <c r="BP282" i="5" a="1"/>
  <c r="BP282" i="5" s="1"/>
  <c r="BP299" i="5" a="1"/>
  <c r="BP299" i="5" s="1"/>
  <c r="BP333" i="5" a="1"/>
  <c r="BP333" i="5" s="1"/>
  <c r="BP350" i="5" a="1"/>
  <c r="BP350" i="5" s="1"/>
  <c r="BL311" i="5" a="1"/>
  <c r="BL311" i="5" s="1"/>
  <c r="BL318" i="5" s="1"/>
  <c r="BL322" i="5" s="1"/>
  <c r="W22" i="12" s="1"/>
  <c r="BL856" i="5" a="1"/>
  <c r="BL856" i="5" s="1"/>
  <c r="BL805" i="5" a="1"/>
  <c r="BL805" i="5" s="1"/>
  <c r="BL811" i="5" s="1"/>
  <c r="BL815" i="5" s="1"/>
  <c r="W51" i="12" s="1"/>
  <c r="AD331" i="5"/>
  <c r="BT331" i="5" s="1" a="1"/>
  <c r="BT331" i="5" s="1"/>
  <c r="AC335" i="5"/>
  <c r="AD328" i="5"/>
  <c r="AD332" i="5"/>
  <c r="AD329" i="5"/>
  <c r="AD822" i="5"/>
  <c r="BS821" i="5" a="1"/>
  <c r="BS821" i="5" s="1"/>
  <c r="AD821" i="5"/>
  <c r="AC828" i="5"/>
  <c r="AD823" i="5"/>
  <c r="AD825" i="5"/>
  <c r="AE806" i="5"/>
  <c r="AD590" i="5"/>
  <c r="AE788" i="5"/>
  <c r="AE570" i="5"/>
  <c r="AE619" i="5"/>
  <c r="AD771" i="5"/>
  <c r="AE740" i="5"/>
  <c r="AD653" i="5"/>
  <c r="AE617" i="5"/>
  <c r="AE618" i="5"/>
  <c r="AD516" i="5"/>
  <c r="AE417" i="5"/>
  <c r="X57" i="5"/>
  <c r="AE230" i="5"/>
  <c r="AE263" i="5"/>
  <c r="BU263" i="5" s="1" a="1"/>
  <c r="BU263" i="5" s="1"/>
  <c r="AE755" i="5"/>
  <c r="AE805" i="5"/>
  <c r="BT804" i="5" a="1"/>
  <c r="BT804" i="5" s="1"/>
  <c r="AE295" i="5"/>
  <c r="AD466" i="5"/>
  <c r="AE363" i="5"/>
  <c r="X162" i="5"/>
  <c r="AE247" i="5"/>
  <c r="AE550" i="5"/>
  <c r="AD772" i="5"/>
  <c r="AE583" i="5"/>
  <c r="AD535" i="5"/>
  <c r="BT535" i="5" s="1" a="1"/>
  <c r="BT535" i="5" s="1"/>
  <c r="AD773" i="5"/>
  <c r="AE416" i="5"/>
  <c r="BU416" i="5" s="1" a="1"/>
  <c r="BU416" i="5" s="1"/>
  <c r="AE602" i="5"/>
  <c r="BM284" i="5"/>
  <c r="BM288" i="5" s="1"/>
  <c r="X20" i="12" s="1"/>
  <c r="BN277" i="5" a="1"/>
  <c r="BN277" i="5" s="1"/>
  <c r="BN295" i="5" a="1"/>
  <c r="BN295" i="5" s="1"/>
  <c r="BN329" i="5" a="1"/>
  <c r="BN329" i="5" s="1"/>
  <c r="BN724" i="5" a="1"/>
  <c r="BN724" i="5" s="1"/>
  <c r="BN741" i="5" a="1"/>
  <c r="BN741" i="5" s="1"/>
  <c r="BN707" i="5" a="1"/>
  <c r="BN707" i="5" s="1"/>
  <c r="BN346" i="5" a="1"/>
  <c r="BN346" i="5" s="1"/>
  <c r="BN294" i="5" a="1"/>
  <c r="BN294" i="5" s="1"/>
  <c r="BN278" i="5" a="1"/>
  <c r="BN278" i="5" s="1"/>
  <c r="BP367" i="5" a="1"/>
  <c r="BP367" i="5" s="1"/>
  <c r="BP214" i="5" a="1"/>
  <c r="BP214" i="5" s="1"/>
  <c r="BP673" i="5" a="1"/>
  <c r="BP673" i="5" s="1"/>
  <c r="BP384" i="5" a="1"/>
  <c r="BP384" i="5" s="1"/>
  <c r="BP401" i="5" a="1"/>
  <c r="BP401" i="5" s="1"/>
  <c r="BP231" i="5" a="1"/>
  <c r="BP231" i="5" s="1"/>
  <c r="BP503" i="5" a="1"/>
  <c r="BP503" i="5" s="1"/>
  <c r="BP418" i="5" a="1"/>
  <c r="BP418" i="5" s="1"/>
  <c r="BP571" i="5" a="1"/>
  <c r="BP571" i="5" s="1"/>
  <c r="BP265" i="5" a="1"/>
  <c r="BP265" i="5" s="1"/>
  <c r="BP248" i="5" a="1"/>
  <c r="BP248" i="5" s="1"/>
  <c r="BP469" i="5" a="1"/>
  <c r="BP469" i="5" s="1"/>
  <c r="BP639" i="5" a="1"/>
  <c r="BP639" i="5" s="1"/>
  <c r="BP435" i="5" a="1"/>
  <c r="BP435" i="5" s="1"/>
  <c r="BP588" i="5" a="1"/>
  <c r="BP588" i="5" s="1"/>
  <c r="BP554" i="5" a="1"/>
  <c r="BP554" i="5" s="1"/>
  <c r="BP651" i="5" a="1"/>
  <c r="BP651" i="5" s="1"/>
  <c r="BP690" i="5" a="1"/>
  <c r="BP690" i="5" s="1"/>
  <c r="BP486" i="5" a="1"/>
  <c r="BP486" i="5" s="1"/>
  <c r="BP452" i="5" a="1"/>
  <c r="BP452" i="5" s="1"/>
  <c r="BP520" i="5" a="1"/>
  <c r="BP520" i="5" s="1"/>
  <c r="BP622" i="5" a="1"/>
  <c r="BP622" i="5" s="1"/>
  <c r="BP605" i="5" a="1"/>
  <c r="BP605" i="5" s="1"/>
  <c r="BP537" i="5" a="1"/>
  <c r="BP537" i="5" s="1"/>
  <c r="BP656" i="5" a="1"/>
  <c r="BP656" i="5" s="1"/>
  <c r="BP180" i="5" a="1"/>
  <c r="BP180" i="5" s="1"/>
  <c r="BP146" i="5" a="1"/>
  <c r="BP146" i="5" s="1"/>
  <c r="BP129" i="5" a="1"/>
  <c r="BP129" i="5" s="1"/>
  <c r="BP95" i="5" a="1"/>
  <c r="BP95" i="5" s="1"/>
  <c r="BP197" i="5" a="1"/>
  <c r="BP197" i="5" s="1"/>
  <c r="BP668" i="5" a="1"/>
  <c r="BP668" i="5" s="1"/>
  <c r="BP685" i="5" a="1"/>
  <c r="BP685" i="5" s="1"/>
  <c r="BL653" i="5" a="1"/>
  <c r="BL653" i="5" s="1"/>
  <c r="BL602" i="5" a="1"/>
  <c r="BL602" i="5" s="1"/>
  <c r="BL551" i="5" a="1"/>
  <c r="BL551" i="5" s="1"/>
  <c r="BL415" i="5" a="1"/>
  <c r="BL415" i="5" s="1"/>
  <c r="BL466" i="5" a="1"/>
  <c r="BL466" i="5" s="1"/>
  <c r="BL364" i="5" a="1"/>
  <c r="BL364" i="5" s="1"/>
  <c r="BL142" i="5" a="1"/>
  <c r="BL142" i="5" s="1"/>
  <c r="BL703" i="5" a="1"/>
  <c r="BL703" i="5" s="1"/>
  <c r="BL194" i="5" a="1"/>
  <c r="BL194" i="5" s="1"/>
  <c r="BL517" i="5" a="1"/>
  <c r="BL517" i="5" s="1"/>
  <c r="BL753" i="5" a="1"/>
  <c r="BL753" i="5" s="1"/>
  <c r="BL760" i="5" s="1"/>
  <c r="BL764" i="5" s="1"/>
  <c r="W48" i="12" s="1"/>
  <c r="BL702" i="5" a="1"/>
  <c r="BL702" i="5" s="1"/>
  <c r="BK709" i="5"/>
  <c r="BK713" i="5" s="1"/>
  <c r="V45" i="12" s="1"/>
  <c r="AE838" i="5"/>
  <c r="BU838" i="5" s="1" a="1"/>
  <c r="BU838" i="5" s="1"/>
  <c r="AE842" i="5"/>
  <c r="AE839" i="5"/>
  <c r="AE841" i="5"/>
  <c r="AE790" i="5"/>
  <c r="AD774" i="5"/>
  <c r="AC777" i="5"/>
  <c r="AD770" i="5"/>
  <c r="AE757" i="5"/>
  <c r="AE739" i="5"/>
  <c r="AE723" i="5"/>
  <c r="AD811" i="5"/>
  <c r="AE804" i="5"/>
  <c r="AE807" i="5"/>
  <c r="AE808" i="5"/>
  <c r="AD794" i="5"/>
  <c r="AE787" i="5"/>
  <c r="AE791" i="5"/>
  <c r="AE789" i="5"/>
  <c r="AE753" i="5"/>
  <c r="AD760" i="5"/>
  <c r="AE756" i="5"/>
  <c r="AE754" i="5"/>
  <c r="AD743" i="5"/>
  <c r="AE736" i="5"/>
  <c r="AE737" i="5"/>
  <c r="AE738" i="5"/>
  <c r="AD726" i="5"/>
  <c r="AE719" i="5"/>
  <c r="AE722" i="5"/>
  <c r="AE720" i="5"/>
  <c r="AE721" i="5"/>
  <c r="AE705" i="5"/>
  <c r="AL707" i="5"/>
  <c r="AD709" i="5"/>
  <c r="AE702" i="5"/>
  <c r="AE706" i="5"/>
  <c r="BT704" i="5" a="1"/>
  <c r="BT704" i="5" s="1"/>
  <c r="AE704" i="5"/>
  <c r="AE703" i="5"/>
  <c r="AD655" i="5"/>
  <c r="AD624" i="5"/>
  <c r="AE621" i="5"/>
  <c r="AE620" i="5"/>
  <c r="BU620" i="5" s="1" a="1"/>
  <c r="BU620" i="5" s="1"/>
  <c r="AE603" i="5"/>
  <c r="BU603" i="5" s="1" a="1"/>
  <c r="BU603" i="5" s="1"/>
  <c r="AE601" i="5"/>
  <c r="AE587" i="5"/>
  <c r="AE584" i="5"/>
  <c r="AE585" i="5"/>
  <c r="AE586" i="5"/>
  <c r="BU586" i="5" s="1" a="1"/>
  <c r="BU586" i="5" s="1"/>
  <c r="AE568" i="5"/>
  <c r="AE567" i="5"/>
  <c r="AE553" i="5"/>
  <c r="AE551" i="5"/>
  <c r="AD534" i="5"/>
  <c r="AD536" i="5"/>
  <c r="AC539" i="5"/>
  <c r="AD532" i="5"/>
  <c r="AD533" i="5"/>
  <c r="AD518" i="5"/>
  <c r="BT518" i="5" s="1" a="1"/>
  <c r="BT518" i="5" s="1"/>
  <c r="AD519" i="5"/>
  <c r="AD517" i="5"/>
  <c r="AC522" i="5"/>
  <c r="AD515" i="5"/>
  <c r="AC658" i="5"/>
  <c r="AD651" i="5"/>
  <c r="AD654" i="5"/>
  <c r="BT654" i="5" s="1" a="1"/>
  <c r="BT654" i="5" s="1"/>
  <c r="AD652" i="5"/>
  <c r="AE600" i="5"/>
  <c r="AD607" i="5"/>
  <c r="AE604" i="5"/>
  <c r="AD573" i="5"/>
  <c r="AE566" i="5"/>
  <c r="AE569" i="5"/>
  <c r="BU569" i="5" s="1" a="1"/>
  <c r="BU569" i="5" s="1"/>
  <c r="AE549" i="5"/>
  <c r="AD556" i="5"/>
  <c r="AE552" i="5"/>
  <c r="BU552" i="5" s="1" a="1"/>
  <c r="BU552" i="5" s="1"/>
  <c r="AD499" i="5"/>
  <c r="AD500" i="5"/>
  <c r="AD464" i="5"/>
  <c r="AD467" i="5"/>
  <c r="BT467" i="5" s="1" a="1"/>
  <c r="BT467" i="5" s="1"/>
  <c r="AC471" i="5"/>
  <c r="AD465" i="5"/>
  <c r="AD468" i="5"/>
  <c r="AE415" i="5"/>
  <c r="AE397" i="5"/>
  <c r="AE399" i="5"/>
  <c r="BU399" i="5" s="1" a="1"/>
  <c r="BU399" i="5" s="1"/>
  <c r="AE365" i="5"/>
  <c r="BU365" i="5" s="1" a="1"/>
  <c r="BU365" i="5" s="1"/>
  <c r="AE296" i="5"/>
  <c r="AE264" i="5"/>
  <c r="AE261" i="5"/>
  <c r="AE262" i="5"/>
  <c r="AE245" i="5"/>
  <c r="AE246" i="5"/>
  <c r="BU246" i="5" s="1" a="1"/>
  <c r="BU246" i="5" s="1"/>
  <c r="AE212" i="5"/>
  <c r="BU212" i="5" s="1" a="1"/>
  <c r="BU212" i="5" s="1"/>
  <c r="AE211" i="5"/>
  <c r="AE195" i="5"/>
  <c r="BU195" i="5" s="1" a="1"/>
  <c r="BU195" i="5" s="1"/>
  <c r="AD498" i="5"/>
  <c r="AC505" i="5"/>
  <c r="AD501" i="5"/>
  <c r="BT501" i="5" s="1" a="1"/>
  <c r="BT501" i="5" s="1"/>
  <c r="AD502" i="5"/>
  <c r="AC488" i="5"/>
  <c r="AD481" i="5"/>
  <c r="AD482" i="5"/>
  <c r="AD484" i="5"/>
  <c r="BT484" i="5" s="1" a="1"/>
  <c r="BT484" i="5" s="1"/>
  <c r="AD485" i="5"/>
  <c r="AD483" i="5"/>
  <c r="AC454" i="5"/>
  <c r="AD447" i="5"/>
  <c r="AD451" i="5"/>
  <c r="AD450" i="5"/>
  <c r="BT450" i="5" s="1" a="1"/>
  <c r="BT450" i="5" s="1"/>
  <c r="AD448" i="5"/>
  <c r="AD449" i="5"/>
  <c r="AE413" i="5"/>
  <c r="AD420" i="5"/>
  <c r="AE414" i="5"/>
  <c r="AE398" i="5"/>
  <c r="AE400" i="5"/>
  <c r="AD403" i="5"/>
  <c r="AE396" i="5"/>
  <c r="AC386" i="5"/>
  <c r="AD379" i="5"/>
  <c r="AD380" i="5"/>
  <c r="AD381" i="5"/>
  <c r="AD383" i="5"/>
  <c r="AD382" i="5"/>
  <c r="BT382" i="5" s="1" a="1"/>
  <c r="BT382" i="5" s="1"/>
  <c r="AE362" i="5"/>
  <c r="AD369" i="5"/>
  <c r="AE364" i="5"/>
  <c r="AE366" i="5"/>
  <c r="AE294" i="5"/>
  <c r="AD301" i="5"/>
  <c r="AE297" i="5"/>
  <c r="BU297" i="5" s="1" a="1"/>
  <c r="BU297" i="5" s="1"/>
  <c r="AE298" i="5"/>
  <c r="AD284" i="5"/>
  <c r="AE277" i="5"/>
  <c r="AE280" i="5"/>
  <c r="AE281" i="5"/>
  <c r="AE279" i="5"/>
  <c r="AE278" i="5"/>
  <c r="AD267" i="5"/>
  <c r="AE260" i="5"/>
  <c r="AD250" i="5"/>
  <c r="AE243" i="5"/>
  <c r="AE244" i="5"/>
  <c r="AD233" i="5"/>
  <c r="AE226" i="5"/>
  <c r="AE229" i="5"/>
  <c r="BU229" i="5" s="1" a="1"/>
  <c r="BU229" i="5" s="1"/>
  <c r="AE228" i="5"/>
  <c r="AE227" i="5"/>
  <c r="AD216" i="5"/>
  <c r="AE209" i="5"/>
  <c r="AE213" i="5"/>
  <c r="AE210" i="5"/>
  <c r="AE196" i="5"/>
  <c r="AE194" i="5"/>
  <c r="AE193" i="5"/>
  <c r="AM197" i="5"/>
  <c r="AE192" i="5"/>
  <c r="AD199" i="5"/>
  <c r="CI1415" i="9"/>
  <c r="AR1415" i="9"/>
  <c r="CP1424" i="9"/>
  <c r="CI1417" i="9"/>
  <c r="CQ1425" i="9"/>
  <c r="CN1422" i="9"/>
  <c r="CO1423" i="9"/>
  <c r="CH1416" i="9"/>
  <c r="CM1421" i="9"/>
  <c r="CJ1418" i="9"/>
  <c r="CK1419" i="9"/>
  <c r="CS1427" i="9"/>
  <c r="CT1428" i="9"/>
  <c r="CL1420" i="9"/>
  <c r="CR1426" i="9"/>
  <c r="CP616" i="9"/>
  <c r="AY616" i="9"/>
  <c r="CR620" i="9"/>
  <c r="CT622" i="9"/>
  <c r="CO617" i="9"/>
  <c r="CP618" i="9"/>
  <c r="CS621" i="9"/>
  <c r="CQ619" i="9"/>
  <c r="CS574" i="9"/>
  <c r="CT575" i="9"/>
  <c r="CR573" i="9"/>
  <c r="CO570" i="9"/>
  <c r="CP571" i="9"/>
  <c r="CQ572" i="9"/>
  <c r="CP569" i="9"/>
  <c r="AY569" i="9"/>
  <c r="CR1704" i="9"/>
  <c r="CP1702" i="9"/>
  <c r="CS1705" i="9"/>
  <c r="CQ1703" i="9"/>
  <c r="CN1700" i="9"/>
  <c r="CM1699" i="9"/>
  <c r="CT1706" i="9"/>
  <c r="CO1701" i="9"/>
  <c r="CL1698" i="9"/>
  <c r="AX1720" i="9"/>
  <c r="CP1720" i="9" s="1"/>
  <c r="AP1720" i="9"/>
  <c r="CH1720" i="9" s="1"/>
  <c r="AW1720" i="9"/>
  <c r="CO1720" i="9" s="1"/>
  <c r="AO1720" i="9"/>
  <c r="CG1720" i="9" s="1"/>
  <c r="AV1720" i="9"/>
  <c r="CN1720" i="9" s="1"/>
  <c r="AN1720" i="9"/>
  <c r="CF1720" i="9" s="1"/>
  <c r="AU1720" i="9"/>
  <c r="CM1720" i="9" s="1"/>
  <c r="AM1720" i="9"/>
  <c r="CE1720" i="9" s="1"/>
  <c r="AZ1720" i="9"/>
  <c r="CR1720" i="9" s="1"/>
  <c r="AJ1720" i="9"/>
  <c r="CB1720" i="9" s="1"/>
  <c r="CB1739" i="9" s="1"/>
  <c r="X41" i="11" s="1"/>
  <c r="AT1720" i="9"/>
  <c r="CL1720" i="9" s="1"/>
  <c r="AS1720" i="9"/>
  <c r="CK1720" i="9" s="1"/>
  <c r="AQ1720" i="9"/>
  <c r="CI1720" i="9" s="1"/>
  <c r="AY1720" i="9"/>
  <c r="CQ1720" i="9" s="1"/>
  <c r="AR1720" i="9"/>
  <c r="CJ1720" i="9" s="1"/>
  <c r="AL1720" i="9"/>
  <c r="CD1720" i="9" s="1"/>
  <c r="BB1720" i="9"/>
  <c r="CT1720" i="9" s="1"/>
  <c r="AK1720" i="9"/>
  <c r="CC1720" i="9" s="1"/>
  <c r="BA1720" i="9"/>
  <c r="CS1720" i="9" s="1"/>
  <c r="AV1697" i="9"/>
  <c r="CN1697" i="9" s="1"/>
  <c r="L1721" i="9"/>
  <c r="F1722" i="9"/>
  <c r="K1721" i="9"/>
  <c r="J1721" i="9"/>
  <c r="AW1650" i="9"/>
  <c r="CO1650" i="9" s="1"/>
  <c r="CT1658" i="9"/>
  <c r="CS1657" i="9"/>
  <c r="CQ1655" i="9"/>
  <c r="CR1656" i="9"/>
  <c r="CP1654" i="9"/>
  <c r="CO1653" i="9"/>
  <c r="CM1651" i="9"/>
  <c r="CN1652" i="9"/>
  <c r="K1672" i="9"/>
  <c r="F1673" i="9"/>
  <c r="J1672" i="9"/>
  <c r="L1672" i="9"/>
  <c r="AV1671" i="9"/>
  <c r="CN1671" i="9" s="1"/>
  <c r="AN1671" i="9"/>
  <c r="CF1671" i="9" s="1"/>
  <c r="BB1671" i="9"/>
  <c r="CT1671" i="9" s="1"/>
  <c r="AT1671" i="9"/>
  <c r="CL1671" i="9" s="1"/>
  <c r="AL1671" i="9"/>
  <c r="CD1671" i="9" s="1"/>
  <c r="BA1671" i="9"/>
  <c r="CS1671" i="9" s="1"/>
  <c r="AS1671" i="9"/>
  <c r="CK1671" i="9" s="1"/>
  <c r="AY1671" i="9"/>
  <c r="CQ1671" i="9" s="1"/>
  <c r="AQ1671" i="9"/>
  <c r="CI1671" i="9" s="1"/>
  <c r="AI1671" i="9"/>
  <c r="CA1671" i="9" s="1"/>
  <c r="AX1671" i="9"/>
  <c r="CP1671" i="9" s="1"/>
  <c r="AP1671" i="9"/>
  <c r="CH1671" i="9" s="1"/>
  <c r="AH1671" i="9"/>
  <c r="BZ1671" i="9" s="1"/>
  <c r="BZ1692" i="9" s="1"/>
  <c r="V40" i="11" s="1"/>
  <c r="BO515" i="5" s="1" a="1"/>
  <c r="BO515" i="5" s="1"/>
  <c r="AO1671" i="9"/>
  <c r="CG1671" i="9" s="1"/>
  <c r="AK1671" i="9"/>
  <c r="CC1671" i="9" s="1"/>
  <c r="AJ1671" i="9"/>
  <c r="CB1671" i="9" s="1"/>
  <c r="AZ1671" i="9"/>
  <c r="CR1671" i="9" s="1"/>
  <c r="AM1671" i="9"/>
  <c r="CE1671" i="9" s="1"/>
  <c r="AU1671" i="9"/>
  <c r="CM1671" i="9" s="1"/>
  <c r="AR1671" i="9"/>
  <c r="CJ1671" i="9" s="1"/>
  <c r="AW1671" i="9"/>
  <c r="CO1671" i="9" s="1"/>
  <c r="AW1625" i="9"/>
  <c r="CO1625" i="9" s="1"/>
  <c r="AO1625" i="9"/>
  <c r="CG1625" i="9" s="1"/>
  <c r="AV1625" i="9"/>
  <c r="CN1625" i="9" s="1"/>
  <c r="AN1625" i="9"/>
  <c r="CF1625" i="9" s="1"/>
  <c r="BB1625" i="9"/>
  <c r="CT1625" i="9" s="1"/>
  <c r="AR1625" i="9"/>
  <c r="CJ1625" i="9" s="1"/>
  <c r="BA1625" i="9"/>
  <c r="CS1625" i="9" s="1"/>
  <c r="AQ1625" i="9"/>
  <c r="CI1625" i="9" s="1"/>
  <c r="AZ1625" i="9"/>
  <c r="CR1625" i="9" s="1"/>
  <c r="AP1625" i="9"/>
  <c r="CH1625" i="9" s="1"/>
  <c r="AU1625" i="9"/>
  <c r="CM1625" i="9" s="1"/>
  <c r="AK1625" i="9"/>
  <c r="CC1625" i="9" s="1"/>
  <c r="AM1625" i="9"/>
  <c r="CE1625" i="9" s="1"/>
  <c r="AL1625" i="9"/>
  <c r="CD1625" i="9" s="1"/>
  <c r="AJ1625" i="9"/>
  <c r="CB1625" i="9" s="1"/>
  <c r="AI1625" i="9"/>
  <c r="CA1625" i="9" s="1"/>
  <c r="CA1645" i="9" s="1"/>
  <c r="W39" i="11" s="1"/>
  <c r="BP532" i="5" s="1" a="1"/>
  <c r="BP532" i="5" s="1"/>
  <c r="AX1625" i="9"/>
  <c r="CP1625" i="9" s="1"/>
  <c r="AT1625" i="9"/>
  <c r="CL1625" i="9" s="1"/>
  <c r="AY1625" i="9"/>
  <c r="CQ1625" i="9" s="1"/>
  <c r="AS1625" i="9"/>
  <c r="CK1625" i="9" s="1"/>
  <c r="CT1612" i="9"/>
  <c r="CS1611" i="9"/>
  <c r="CQ1609" i="9"/>
  <c r="CO1607" i="9"/>
  <c r="CR1610" i="9"/>
  <c r="CM1605" i="9"/>
  <c r="CN1606" i="9"/>
  <c r="CP1608" i="9"/>
  <c r="CL1604" i="9"/>
  <c r="L1626" i="9"/>
  <c r="F1627" i="9"/>
  <c r="K1626" i="9"/>
  <c r="J1626" i="9"/>
  <c r="AV1603" i="9"/>
  <c r="CN1603" i="9" s="1"/>
  <c r="AW1556" i="9"/>
  <c r="CO1556" i="9" s="1"/>
  <c r="CT1564" i="9"/>
  <c r="CM1557" i="9"/>
  <c r="CQ1561" i="9"/>
  <c r="CR1562" i="9"/>
  <c r="CS1563" i="9"/>
  <c r="CO1559" i="9"/>
  <c r="CN1558" i="9"/>
  <c r="CP1560" i="9"/>
  <c r="AU1578" i="9"/>
  <c r="CM1578" i="9" s="1"/>
  <c r="AM1578" i="9"/>
  <c r="CE1578" i="9" s="1"/>
  <c r="BB1578" i="9"/>
  <c r="CT1578" i="9" s="1"/>
  <c r="AT1578" i="9"/>
  <c r="CL1578" i="9" s="1"/>
  <c r="AL1578" i="9"/>
  <c r="CD1578" i="9" s="1"/>
  <c r="BA1578" i="9"/>
  <c r="CS1578" i="9" s="1"/>
  <c r="AS1578" i="9"/>
  <c r="CK1578" i="9" s="1"/>
  <c r="AK1578" i="9"/>
  <c r="CC1578" i="9" s="1"/>
  <c r="AZ1578" i="9"/>
  <c r="CR1578" i="9" s="1"/>
  <c r="AR1578" i="9"/>
  <c r="CJ1578" i="9" s="1"/>
  <c r="AJ1578" i="9"/>
  <c r="CB1578" i="9" s="1"/>
  <c r="AP1578" i="9"/>
  <c r="CH1578" i="9" s="1"/>
  <c r="AO1578" i="9"/>
  <c r="CG1578" i="9" s="1"/>
  <c r="AN1578" i="9"/>
  <c r="CF1578" i="9" s="1"/>
  <c r="AX1578" i="9"/>
  <c r="CP1578" i="9" s="1"/>
  <c r="AW1578" i="9"/>
  <c r="CO1578" i="9" s="1"/>
  <c r="AI1578" i="9"/>
  <c r="CA1578" i="9" s="1"/>
  <c r="CA1598" i="9" s="1"/>
  <c r="W38" i="11" s="1"/>
  <c r="AQ1578" i="9"/>
  <c r="CI1578" i="9" s="1"/>
  <c r="AY1578" i="9"/>
  <c r="CQ1578" i="9" s="1"/>
  <c r="AV1578" i="9"/>
  <c r="CN1578" i="9" s="1"/>
  <c r="F1580" i="9"/>
  <c r="K1579" i="9"/>
  <c r="J1579" i="9"/>
  <c r="L1579" i="9"/>
  <c r="AW1509" i="9"/>
  <c r="CO1509" i="9" s="1"/>
  <c r="CS1516" i="9"/>
  <c r="CR1515" i="9"/>
  <c r="CP1513" i="9"/>
  <c r="CQ1514" i="9"/>
  <c r="CT1517" i="9"/>
  <c r="CO1512" i="9"/>
  <c r="CN1511" i="9"/>
  <c r="CM1510" i="9"/>
  <c r="AU1531" i="9"/>
  <c r="AM1531" i="9"/>
  <c r="BB1531" i="9"/>
  <c r="CT1531" i="9" s="1"/>
  <c r="AT1531" i="9"/>
  <c r="AL1531" i="9"/>
  <c r="AY1531" i="9"/>
  <c r="CQ1531" i="9" s="1"/>
  <c r="AQ1531" i="9"/>
  <c r="AI1531" i="9"/>
  <c r="AW1531" i="9"/>
  <c r="CO1531" i="9" s="1"/>
  <c r="AJ1531" i="9"/>
  <c r="AS1531" i="9"/>
  <c r="AR1531" i="9"/>
  <c r="AP1531" i="9"/>
  <c r="AX1531" i="9"/>
  <c r="CP1531" i="9" s="1"/>
  <c r="AK1531" i="9"/>
  <c r="BA1531" i="9"/>
  <c r="CS1531" i="9" s="1"/>
  <c r="AV1531" i="9"/>
  <c r="CN1531" i="9" s="1"/>
  <c r="AO1531" i="9"/>
  <c r="AN1531" i="9"/>
  <c r="AZ1531" i="9"/>
  <c r="CR1531" i="9" s="1"/>
  <c r="F1533" i="9"/>
  <c r="K1532" i="9"/>
  <c r="J1532" i="9"/>
  <c r="L1532" i="9"/>
  <c r="L1485" i="9"/>
  <c r="F1486" i="9"/>
  <c r="K1485" i="9"/>
  <c r="J1485" i="9"/>
  <c r="AW1484" i="9"/>
  <c r="CO1484" i="9" s="1"/>
  <c r="AO1484" i="9"/>
  <c r="AV1484" i="9"/>
  <c r="CN1484" i="9" s="1"/>
  <c r="AN1484" i="9"/>
  <c r="AU1484" i="9"/>
  <c r="AM1484" i="9"/>
  <c r="BA1484" i="9"/>
  <c r="CS1484" i="9" s="1"/>
  <c r="AP1484" i="9"/>
  <c r="AZ1484" i="9"/>
  <c r="CR1484" i="9" s="1"/>
  <c r="AL1484" i="9"/>
  <c r="AX1484" i="9"/>
  <c r="CP1484" i="9" s="1"/>
  <c r="AJ1484" i="9"/>
  <c r="AT1484" i="9"/>
  <c r="AI1484" i="9"/>
  <c r="AY1484" i="9"/>
  <c r="CQ1484" i="9" s="1"/>
  <c r="AR1484" i="9"/>
  <c r="AQ1484" i="9"/>
  <c r="BB1484" i="9"/>
  <c r="CT1484" i="9" s="1"/>
  <c r="AK1484" i="9"/>
  <c r="AS1484" i="9"/>
  <c r="AV1462" i="9"/>
  <c r="CN1462" i="9" s="1"/>
  <c r="CT1471" i="9"/>
  <c r="CP1467" i="9"/>
  <c r="CS1470" i="9"/>
  <c r="CQ1468" i="9"/>
  <c r="CR1469" i="9"/>
  <c r="CL1463" i="9"/>
  <c r="CM1464" i="9"/>
  <c r="CO1466" i="9"/>
  <c r="CN1465" i="9"/>
  <c r="F1438" i="9"/>
  <c r="L1437" i="9"/>
  <c r="K1437" i="9"/>
  <c r="J1437" i="9"/>
  <c r="BB1436" i="9"/>
  <c r="CT1436" i="9" s="1"/>
  <c r="AT1436" i="9"/>
  <c r="AL1436" i="9"/>
  <c r="AX1436" i="9"/>
  <c r="CP1436" i="9" s="1"/>
  <c r="AP1436" i="9"/>
  <c r="AH1436" i="9"/>
  <c r="AS1436" i="9"/>
  <c r="AI1436" i="9"/>
  <c r="AZ1436" i="9"/>
  <c r="CR1436" i="9" s="1"/>
  <c r="AO1436" i="9"/>
  <c r="AY1436" i="9"/>
  <c r="CQ1436" i="9" s="1"/>
  <c r="AN1436" i="9"/>
  <c r="AK1436" i="9"/>
  <c r="AV1436" i="9"/>
  <c r="CN1436" i="9" s="1"/>
  <c r="AU1436" i="9"/>
  <c r="CM1436" i="9" s="1"/>
  <c r="AW1436" i="9"/>
  <c r="CO1436" i="9" s="1"/>
  <c r="AM1436" i="9"/>
  <c r="AJ1436" i="9"/>
  <c r="AR1436" i="9"/>
  <c r="BA1436" i="9"/>
  <c r="CS1436" i="9" s="1"/>
  <c r="AQ1436" i="9"/>
  <c r="W1291" i="1"/>
  <c r="V1294" i="1"/>
  <c r="BB637" i="9"/>
  <c r="CT637" i="9" s="1"/>
  <c r="AT637" i="9"/>
  <c r="CL637" i="9" s="1"/>
  <c r="AL637" i="9"/>
  <c r="CD637" i="9" s="1"/>
  <c r="AX637" i="9"/>
  <c r="CP637" i="9" s="1"/>
  <c r="AP637" i="9"/>
  <c r="CH637" i="9" s="1"/>
  <c r="AH637" i="9"/>
  <c r="BZ637" i="9" s="1"/>
  <c r="BZ658" i="9" s="1"/>
  <c r="V18" i="11" s="1"/>
  <c r="BO312" i="5" s="1" a="1"/>
  <c r="BO312" i="5" s="1"/>
  <c r="AR637" i="9"/>
  <c r="CJ637" i="9" s="1"/>
  <c r="BA637" i="9"/>
  <c r="CS637" i="9" s="1"/>
  <c r="AQ637" i="9"/>
  <c r="CI637" i="9" s="1"/>
  <c r="AW637" i="9"/>
  <c r="CO637" i="9" s="1"/>
  <c r="AM637" i="9"/>
  <c r="CE637" i="9" s="1"/>
  <c r="AN637" i="9"/>
  <c r="CF637" i="9" s="1"/>
  <c r="AK637" i="9"/>
  <c r="CC637" i="9" s="1"/>
  <c r="AV637" i="9"/>
  <c r="CN637" i="9" s="1"/>
  <c r="AI637" i="9"/>
  <c r="CA637" i="9" s="1"/>
  <c r="AZ637" i="9"/>
  <c r="CR637" i="9" s="1"/>
  <c r="AY637" i="9"/>
  <c r="CQ637" i="9" s="1"/>
  <c r="AS637" i="9"/>
  <c r="CK637" i="9" s="1"/>
  <c r="AU637" i="9"/>
  <c r="CM637" i="9" s="1"/>
  <c r="AJ637" i="9"/>
  <c r="CB637" i="9" s="1"/>
  <c r="AO637" i="9"/>
  <c r="CG637" i="9" s="1"/>
  <c r="F639" i="9"/>
  <c r="J638" i="9"/>
  <c r="L638" i="9"/>
  <c r="K638" i="9"/>
  <c r="J591" i="9"/>
  <c r="L591" i="9"/>
  <c r="K591" i="9"/>
  <c r="F592" i="9"/>
  <c r="AU590" i="9"/>
  <c r="CM590" i="9" s="1"/>
  <c r="AM590" i="9"/>
  <c r="CE590" i="9" s="1"/>
  <c r="BA590" i="9"/>
  <c r="CS590" i="9" s="1"/>
  <c r="AS590" i="9"/>
  <c r="CK590" i="9" s="1"/>
  <c r="AK590" i="9"/>
  <c r="CC590" i="9" s="1"/>
  <c r="AZ590" i="9"/>
  <c r="CR590" i="9" s="1"/>
  <c r="AR590" i="9"/>
  <c r="CJ590" i="9" s="1"/>
  <c r="AJ590" i="9"/>
  <c r="CB590" i="9" s="1"/>
  <c r="AW590" i="9"/>
  <c r="CO590" i="9" s="1"/>
  <c r="AO590" i="9"/>
  <c r="CG590" i="9" s="1"/>
  <c r="AY590" i="9"/>
  <c r="CQ590" i="9" s="1"/>
  <c r="AI590" i="9"/>
  <c r="CA590" i="9" s="1"/>
  <c r="AV590" i="9"/>
  <c r="CN590" i="9" s="1"/>
  <c r="AT590" i="9"/>
  <c r="CL590" i="9" s="1"/>
  <c r="AN590" i="9"/>
  <c r="CF590" i="9" s="1"/>
  <c r="AX590" i="9"/>
  <c r="CP590" i="9" s="1"/>
  <c r="AP590" i="9"/>
  <c r="CH590" i="9" s="1"/>
  <c r="AL590" i="9"/>
  <c r="CD590" i="9" s="1"/>
  <c r="AQ590" i="9"/>
  <c r="CI590" i="9" s="1"/>
  <c r="BB590" i="9"/>
  <c r="CT590" i="9" s="1"/>
  <c r="AH590" i="9"/>
  <c r="BZ590" i="9" s="1"/>
  <c r="BZ611" i="9" s="1"/>
  <c r="V17" i="11" s="1"/>
  <c r="BA522" i="9"/>
  <c r="BB543" i="9"/>
  <c r="CT543" i="9" s="1"/>
  <c r="AT543" i="9"/>
  <c r="CL543" i="9" s="1"/>
  <c r="AL543" i="9"/>
  <c r="CD543" i="9" s="1"/>
  <c r="BA543" i="9"/>
  <c r="CS543" i="9" s="1"/>
  <c r="AS543" i="9"/>
  <c r="CK543" i="9" s="1"/>
  <c r="AK543" i="9"/>
  <c r="CC543" i="9" s="1"/>
  <c r="AZ543" i="9"/>
  <c r="CR543" i="9" s="1"/>
  <c r="AR543" i="9"/>
  <c r="CJ543" i="9" s="1"/>
  <c r="AJ543" i="9"/>
  <c r="CB543" i="9" s="1"/>
  <c r="AW543" i="9"/>
  <c r="CO543" i="9" s="1"/>
  <c r="AO543" i="9"/>
  <c r="CG543" i="9" s="1"/>
  <c r="AQ543" i="9"/>
  <c r="CI543" i="9" s="1"/>
  <c r="AP543" i="9"/>
  <c r="CH543" i="9" s="1"/>
  <c r="AN543" i="9"/>
  <c r="CF543" i="9" s="1"/>
  <c r="AX543" i="9"/>
  <c r="CP543" i="9" s="1"/>
  <c r="AH543" i="9"/>
  <c r="BZ543" i="9" s="1"/>
  <c r="BZ564" i="9" s="1"/>
  <c r="V16" i="11" s="1"/>
  <c r="AM543" i="9"/>
  <c r="CE543" i="9" s="1"/>
  <c r="AI543" i="9"/>
  <c r="CA543" i="9" s="1"/>
  <c r="AY543" i="9"/>
  <c r="CQ543" i="9" s="1"/>
  <c r="AV543" i="9"/>
  <c r="CN543" i="9" s="1"/>
  <c r="AU543" i="9"/>
  <c r="CM543" i="9" s="1"/>
  <c r="CT526" i="9"/>
  <c r="CQ523" i="9"/>
  <c r="CR524" i="9"/>
  <c r="CS525" i="9"/>
  <c r="L544" i="9"/>
  <c r="F545" i="9"/>
  <c r="K544" i="9"/>
  <c r="J544" i="9"/>
  <c r="AZ475" i="9"/>
  <c r="AU497" i="9"/>
  <c r="CM497" i="9" s="1"/>
  <c r="AM497" i="9"/>
  <c r="CE497" i="9" s="1"/>
  <c r="AY497" i="9"/>
  <c r="CQ497" i="9" s="1"/>
  <c r="AQ497" i="9"/>
  <c r="CI497" i="9" s="1"/>
  <c r="AI497" i="9"/>
  <c r="CA497" i="9" s="1"/>
  <c r="CA517" i="9" s="1"/>
  <c r="W15" i="11" s="1"/>
  <c r="AW497" i="9"/>
  <c r="CO497" i="9" s="1"/>
  <c r="AL497" i="9"/>
  <c r="CD497" i="9" s="1"/>
  <c r="AV497" i="9"/>
  <c r="CN497" i="9" s="1"/>
  <c r="AK497" i="9"/>
  <c r="CC497" i="9" s="1"/>
  <c r="BB497" i="9"/>
  <c r="CT497" i="9" s="1"/>
  <c r="AR497" i="9"/>
  <c r="CJ497" i="9" s="1"/>
  <c r="AN497" i="9"/>
  <c r="CF497" i="9" s="1"/>
  <c r="BA497" i="9"/>
  <c r="CS497" i="9" s="1"/>
  <c r="AJ497" i="9"/>
  <c r="CB497" i="9" s="1"/>
  <c r="AT497" i="9"/>
  <c r="CL497" i="9" s="1"/>
  <c r="AZ497" i="9"/>
  <c r="CR497" i="9" s="1"/>
  <c r="AX497" i="9"/>
  <c r="CP497" i="9" s="1"/>
  <c r="AO497" i="9"/>
  <c r="CG497" i="9" s="1"/>
  <c r="AP497" i="9"/>
  <c r="CH497" i="9" s="1"/>
  <c r="AS497" i="9"/>
  <c r="CK497" i="9" s="1"/>
  <c r="CS479" i="9"/>
  <c r="CP476" i="9"/>
  <c r="CQ477" i="9"/>
  <c r="CR478" i="9"/>
  <c r="CT480" i="9"/>
  <c r="F499" i="9"/>
  <c r="K498" i="9"/>
  <c r="L498" i="9"/>
  <c r="J498" i="9"/>
  <c r="K452" i="9"/>
  <c r="L452" i="9"/>
  <c r="J452" i="9"/>
  <c r="F453" i="9"/>
  <c r="CS431" i="9"/>
  <c r="CR430" i="9"/>
  <c r="CQ429" i="9"/>
  <c r="CT432" i="9"/>
  <c r="BA428" i="9"/>
  <c r="AX451" i="9"/>
  <c r="CP451" i="9" s="1"/>
  <c r="AP451" i="9"/>
  <c r="CH451" i="9" s="1"/>
  <c r="BB451" i="9"/>
  <c r="CT451" i="9" s="1"/>
  <c r="AT451" i="9"/>
  <c r="CL451" i="9" s="1"/>
  <c r="AL451" i="9"/>
  <c r="CD451" i="9" s="1"/>
  <c r="AV451" i="9"/>
  <c r="CN451" i="9" s="1"/>
  <c r="AK451" i="9"/>
  <c r="CC451" i="9" s="1"/>
  <c r="AU451" i="9"/>
  <c r="CM451" i="9" s="1"/>
  <c r="AJ451" i="9"/>
  <c r="CB451" i="9" s="1"/>
  <c r="CB470" i="9" s="1"/>
  <c r="X14" i="11" s="1"/>
  <c r="BQ243" i="5" s="1" a="1"/>
  <c r="BQ243" i="5" s="1"/>
  <c r="BA451" i="9"/>
  <c r="CS451" i="9" s="1"/>
  <c r="AQ451" i="9"/>
  <c r="CI451" i="9" s="1"/>
  <c r="AS451" i="9"/>
  <c r="CK451" i="9" s="1"/>
  <c r="AR451" i="9"/>
  <c r="CJ451" i="9" s="1"/>
  <c r="AM451" i="9"/>
  <c r="CE451" i="9" s="1"/>
  <c r="AZ451" i="9"/>
  <c r="CR451" i="9" s="1"/>
  <c r="AW451" i="9"/>
  <c r="CO451" i="9" s="1"/>
  <c r="AO451" i="9"/>
  <c r="CG451" i="9" s="1"/>
  <c r="AN451" i="9"/>
  <c r="CF451" i="9" s="1"/>
  <c r="AY451" i="9"/>
  <c r="CQ451" i="9" s="1"/>
  <c r="CR381" i="9"/>
  <c r="BA381" i="9"/>
  <c r="CT385" i="9"/>
  <c r="CR383" i="9"/>
  <c r="CS384" i="9"/>
  <c r="CQ382" i="9"/>
  <c r="K403" i="9"/>
  <c r="F404" i="9"/>
  <c r="L403" i="9"/>
  <c r="J403" i="9"/>
  <c r="AV402" i="9"/>
  <c r="CN402" i="9" s="1"/>
  <c r="AN402" i="9"/>
  <c r="CF402" i="9" s="1"/>
  <c r="BA402" i="9"/>
  <c r="CS402" i="9" s="1"/>
  <c r="AS402" i="9"/>
  <c r="CK402" i="9" s="1"/>
  <c r="AK402" i="9"/>
  <c r="CC402" i="9" s="1"/>
  <c r="AZ402" i="9"/>
  <c r="CR402" i="9" s="1"/>
  <c r="AR402" i="9"/>
  <c r="CJ402" i="9" s="1"/>
  <c r="AJ402" i="9"/>
  <c r="CB402" i="9" s="1"/>
  <c r="AY402" i="9"/>
  <c r="CQ402" i="9" s="1"/>
  <c r="AM402" i="9"/>
  <c r="CE402" i="9" s="1"/>
  <c r="AX402" i="9"/>
  <c r="CP402" i="9" s="1"/>
  <c r="AL402" i="9"/>
  <c r="CD402" i="9" s="1"/>
  <c r="AW402" i="9"/>
  <c r="CO402" i="9" s="1"/>
  <c r="AI402" i="9"/>
  <c r="CA402" i="9" s="1"/>
  <c r="AU402" i="9"/>
  <c r="CM402" i="9" s="1"/>
  <c r="AH402" i="9"/>
  <c r="BZ402" i="9" s="1"/>
  <c r="BZ423" i="9" s="1"/>
  <c r="V13" i="11" s="1"/>
  <c r="BO260" i="5" s="1" a="1"/>
  <c r="BO260" i="5" s="1"/>
  <c r="AQ402" i="9"/>
  <c r="CI402" i="9" s="1"/>
  <c r="AO402" i="9"/>
  <c r="CG402" i="9" s="1"/>
  <c r="BB402" i="9"/>
  <c r="CT402" i="9" s="1"/>
  <c r="AT402" i="9"/>
  <c r="CL402" i="9" s="1"/>
  <c r="AP402" i="9"/>
  <c r="CH402" i="9" s="1"/>
  <c r="AW1388" i="9"/>
  <c r="AO1388" i="9"/>
  <c r="AG1388" i="9"/>
  <c r="AV1388" i="9"/>
  <c r="AN1388" i="9"/>
  <c r="AY1388" i="9"/>
  <c r="AM1388" i="9"/>
  <c r="AX1388" i="9"/>
  <c r="AL1388" i="9"/>
  <c r="AU1388" i="9"/>
  <c r="AK1388" i="9"/>
  <c r="AT1388" i="9"/>
  <c r="AJ1388" i="9"/>
  <c r="AS1388" i="9"/>
  <c r="AI1388" i="9"/>
  <c r="BB1388" i="9"/>
  <c r="AR1388" i="9"/>
  <c r="AH1388" i="9"/>
  <c r="AZ1388" i="9"/>
  <c r="AP1388" i="9"/>
  <c r="BA1388" i="9"/>
  <c r="AQ1388" i="9"/>
  <c r="CT1379" i="9"/>
  <c r="CR1377" i="9"/>
  <c r="CN1373" i="9"/>
  <c r="CQ1376" i="9"/>
  <c r="CO1374" i="9"/>
  <c r="CS1378" i="9"/>
  <c r="CP1375" i="9"/>
  <c r="CL1371" i="9"/>
  <c r="CK1370" i="9"/>
  <c r="CM1372" i="9"/>
  <c r="CJ1369" i="9"/>
  <c r="AT1368" i="9"/>
  <c r="CL1368" i="9" s="1"/>
  <c r="K1389" i="9"/>
  <c r="J1389" i="9"/>
  <c r="F1390" i="9"/>
  <c r="L1389" i="9"/>
  <c r="AZ1199" i="9"/>
  <c r="CR1199" i="9" s="1"/>
  <c r="AR1199" i="9"/>
  <c r="CJ1199" i="9" s="1"/>
  <c r="AJ1199" i="9"/>
  <c r="CB1199" i="9" s="1"/>
  <c r="AY1199" i="9"/>
  <c r="CQ1199" i="9" s="1"/>
  <c r="AQ1199" i="9"/>
  <c r="CI1199" i="9" s="1"/>
  <c r="AI1199" i="9"/>
  <c r="CA1199" i="9" s="1"/>
  <c r="AX1199" i="9"/>
  <c r="CP1199" i="9" s="1"/>
  <c r="AP1199" i="9"/>
  <c r="CH1199" i="9" s="1"/>
  <c r="AH1199" i="9"/>
  <c r="BZ1199" i="9" s="1"/>
  <c r="AW1199" i="9"/>
  <c r="CO1199" i="9" s="1"/>
  <c r="AO1199" i="9"/>
  <c r="CG1199" i="9" s="1"/>
  <c r="AG1199" i="9"/>
  <c r="BY1199" i="9" s="1"/>
  <c r="AV1199" i="9"/>
  <c r="CN1199" i="9" s="1"/>
  <c r="AN1199" i="9"/>
  <c r="CF1199" i="9" s="1"/>
  <c r="AF1199" i="9"/>
  <c r="BX1199" i="9" s="1"/>
  <c r="BX1222" i="9" s="1"/>
  <c r="T30" i="11" s="1"/>
  <c r="AU1199" i="9"/>
  <c r="CM1199" i="9" s="1"/>
  <c r="AM1199" i="9"/>
  <c r="CE1199" i="9" s="1"/>
  <c r="BA1199" i="9"/>
  <c r="CS1199" i="9" s="1"/>
  <c r="AS1199" i="9"/>
  <c r="CK1199" i="9" s="1"/>
  <c r="AK1199" i="9"/>
  <c r="CC1199" i="9" s="1"/>
  <c r="BB1199" i="9"/>
  <c r="CT1199" i="9" s="1"/>
  <c r="AT1199" i="9"/>
  <c r="CL1199" i="9" s="1"/>
  <c r="AL1199" i="9"/>
  <c r="CD1199" i="9" s="1"/>
  <c r="AR1180" i="9"/>
  <c r="CJ1180" i="9" s="1"/>
  <c r="K1200" i="9"/>
  <c r="F1201" i="9"/>
  <c r="L1200" i="9"/>
  <c r="J1200" i="9"/>
  <c r="CT1193" i="9"/>
  <c r="CS1192" i="9"/>
  <c r="CQ1190" i="9"/>
  <c r="CN1187" i="9"/>
  <c r="CO1188" i="9"/>
  <c r="CM1186" i="9"/>
  <c r="CK1184" i="9"/>
  <c r="CP1189" i="9"/>
  <c r="CL1185" i="9"/>
  <c r="CH1181" i="9"/>
  <c r="CJ1183" i="9"/>
  <c r="CR1191" i="9"/>
  <c r="CI1182" i="9"/>
  <c r="T886" i="1"/>
  <c r="U883" i="1"/>
  <c r="AW1012" i="9"/>
  <c r="CO1012" i="9" s="1"/>
  <c r="AO1012" i="9"/>
  <c r="CG1012" i="9" s="1"/>
  <c r="AG1012" i="9"/>
  <c r="BY1012" i="9" s="1"/>
  <c r="BY1034" i="9" s="1"/>
  <c r="U26" i="11" s="1"/>
  <c r="BN313" i="5" s="1" a="1"/>
  <c r="BN313" i="5" s="1"/>
  <c r="AV1012" i="9"/>
  <c r="CN1012" i="9" s="1"/>
  <c r="AN1012" i="9"/>
  <c r="CF1012" i="9" s="1"/>
  <c r="AU1012" i="9"/>
  <c r="CM1012" i="9" s="1"/>
  <c r="AM1012" i="9"/>
  <c r="CE1012" i="9" s="1"/>
  <c r="BA1012" i="9"/>
  <c r="CS1012" i="9" s="1"/>
  <c r="AZ1012" i="9"/>
  <c r="CR1012" i="9" s="1"/>
  <c r="AX1012" i="9"/>
  <c r="CP1012" i="9" s="1"/>
  <c r="AP1012" i="9"/>
  <c r="CH1012" i="9" s="1"/>
  <c r="AH1012" i="9"/>
  <c r="BZ1012" i="9" s="1"/>
  <c r="AK1012" i="9"/>
  <c r="CC1012" i="9" s="1"/>
  <c r="BB1012" i="9"/>
  <c r="CT1012" i="9" s="1"/>
  <c r="AJ1012" i="9"/>
  <c r="CB1012" i="9" s="1"/>
  <c r="AY1012" i="9"/>
  <c r="CQ1012" i="9" s="1"/>
  <c r="AI1012" i="9"/>
  <c r="CA1012" i="9" s="1"/>
  <c r="AT1012" i="9"/>
  <c r="CL1012" i="9" s="1"/>
  <c r="AS1012" i="9"/>
  <c r="CK1012" i="9" s="1"/>
  <c r="AR1012" i="9"/>
  <c r="CJ1012" i="9" s="1"/>
  <c r="AL1012" i="9"/>
  <c r="CD1012" i="9" s="1"/>
  <c r="AQ1012" i="9"/>
  <c r="CI1012" i="9" s="1"/>
  <c r="AU992" i="9"/>
  <c r="CM992" i="9" s="1"/>
  <c r="K1013" i="9"/>
  <c r="J1013" i="9"/>
  <c r="F1014" i="9"/>
  <c r="L1013" i="9"/>
  <c r="CS1001" i="9"/>
  <c r="CO997" i="9"/>
  <c r="CR1000" i="9"/>
  <c r="CP998" i="9"/>
  <c r="CQ999" i="9"/>
  <c r="CT1002" i="9"/>
  <c r="CM995" i="9"/>
  <c r="CN996" i="9"/>
  <c r="CK993" i="9"/>
  <c r="CL994" i="9"/>
  <c r="T750" i="1"/>
  <c r="U747" i="1"/>
  <c r="AW824" i="9"/>
  <c r="CO824" i="9" s="1"/>
  <c r="AO824" i="9"/>
  <c r="CG824" i="9" s="1"/>
  <c r="AG824" i="9"/>
  <c r="BY824" i="9" s="1"/>
  <c r="BY846" i="9" s="1"/>
  <c r="U22" i="11" s="1"/>
  <c r="AV824" i="9"/>
  <c r="CN824" i="9" s="1"/>
  <c r="AN824" i="9"/>
  <c r="CF824" i="9" s="1"/>
  <c r="BB824" i="9"/>
  <c r="CT824" i="9" s="1"/>
  <c r="BA824" i="9"/>
  <c r="CS824" i="9" s="1"/>
  <c r="AX824" i="9"/>
  <c r="CP824" i="9" s="1"/>
  <c r="AP824" i="9"/>
  <c r="CH824" i="9" s="1"/>
  <c r="AQ824" i="9"/>
  <c r="CI824" i="9" s="1"/>
  <c r="AM824" i="9"/>
  <c r="CE824" i="9" s="1"/>
  <c r="AZ824" i="9"/>
  <c r="CR824" i="9" s="1"/>
  <c r="AL824" i="9"/>
  <c r="CD824" i="9" s="1"/>
  <c r="AY824" i="9"/>
  <c r="CQ824" i="9" s="1"/>
  <c r="AK824" i="9"/>
  <c r="CC824" i="9" s="1"/>
  <c r="AU824" i="9"/>
  <c r="CM824" i="9" s="1"/>
  <c r="AJ824" i="9"/>
  <c r="CB824" i="9" s="1"/>
  <c r="AT824" i="9"/>
  <c r="CL824" i="9" s="1"/>
  <c r="AI824" i="9"/>
  <c r="CA824" i="9" s="1"/>
  <c r="AR824" i="9"/>
  <c r="CJ824" i="9" s="1"/>
  <c r="AS824" i="9"/>
  <c r="CK824" i="9" s="1"/>
  <c r="AH824" i="9"/>
  <c r="BZ824" i="9" s="1"/>
  <c r="K825" i="9"/>
  <c r="J825" i="9"/>
  <c r="F826" i="9"/>
  <c r="L825" i="9"/>
  <c r="AW804" i="9"/>
  <c r="CO804" i="9" s="1"/>
  <c r="CS811" i="9"/>
  <c r="CO807" i="9"/>
  <c r="CT812" i="9"/>
  <c r="CM805" i="9"/>
  <c r="CR810" i="9"/>
  <c r="CP808" i="9"/>
  <c r="CN806" i="9"/>
  <c r="CQ809" i="9"/>
  <c r="S614" i="1"/>
  <c r="T611" i="1"/>
  <c r="L354" i="9"/>
  <c r="F355" i="9"/>
  <c r="K354" i="9"/>
  <c r="J354" i="9"/>
  <c r="AY353" i="9"/>
  <c r="CQ353" i="9" s="1"/>
  <c r="AQ353" i="9"/>
  <c r="CI353" i="9" s="1"/>
  <c r="AI353" i="9"/>
  <c r="CA353" i="9" s="1"/>
  <c r="AX353" i="9"/>
  <c r="CP353" i="9" s="1"/>
  <c r="AP353" i="9"/>
  <c r="CH353" i="9" s="1"/>
  <c r="AH353" i="9"/>
  <c r="BZ353" i="9" s="1"/>
  <c r="AW353" i="9"/>
  <c r="CO353" i="9" s="1"/>
  <c r="AO353" i="9"/>
  <c r="CG353" i="9" s="1"/>
  <c r="AG353" i="9"/>
  <c r="BY353" i="9" s="1"/>
  <c r="AV353" i="9"/>
  <c r="CN353" i="9" s="1"/>
  <c r="AN353" i="9"/>
  <c r="CF353" i="9" s="1"/>
  <c r="AF353" i="9"/>
  <c r="BX353" i="9" s="1"/>
  <c r="BX376" i="9" s="1"/>
  <c r="T12" i="11" s="1"/>
  <c r="AU353" i="9"/>
  <c r="CM353" i="9" s="1"/>
  <c r="AM353" i="9"/>
  <c r="CE353" i="9" s="1"/>
  <c r="BB353" i="9"/>
  <c r="CT353" i="9" s="1"/>
  <c r="AT353" i="9"/>
  <c r="CL353" i="9" s="1"/>
  <c r="AL353" i="9"/>
  <c r="CD353" i="9" s="1"/>
  <c r="AZ353" i="9"/>
  <c r="CR353" i="9" s="1"/>
  <c r="AR353" i="9"/>
  <c r="CJ353" i="9" s="1"/>
  <c r="AJ353" i="9"/>
  <c r="CB353" i="9" s="1"/>
  <c r="AK353" i="9"/>
  <c r="CC353" i="9" s="1"/>
  <c r="AS353" i="9"/>
  <c r="CK353" i="9" s="1"/>
  <c r="BA353" i="9"/>
  <c r="CS353" i="9" s="1"/>
  <c r="U271" i="1"/>
  <c r="T274" i="1"/>
  <c r="K166" i="9"/>
  <c r="F167" i="9"/>
  <c r="J166" i="9"/>
  <c r="L166" i="9"/>
  <c r="AU165" i="9"/>
  <c r="CM165" i="9" s="1"/>
  <c r="AM165" i="9"/>
  <c r="CE165" i="9" s="1"/>
  <c r="BB165" i="9"/>
  <c r="CT165" i="9" s="1"/>
  <c r="AT165" i="9"/>
  <c r="CL165" i="9" s="1"/>
  <c r="AL165" i="9"/>
  <c r="CD165" i="9" s="1"/>
  <c r="BA165" i="9"/>
  <c r="CS165" i="9" s="1"/>
  <c r="AS165" i="9"/>
  <c r="CK165" i="9" s="1"/>
  <c r="AK165" i="9"/>
  <c r="CC165" i="9" s="1"/>
  <c r="AZ165" i="9"/>
  <c r="CR165" i="9" s="1"/>
  <c r="AR165" i="9"/>
  <c r="CJ165" i="9" s="1"/>
  <c r="AJ165" i="9"/>
  <c r="CB165" i="9" s="1"/>
  <c r="AY165" i="9"/>
  <c r="CQ165" i="9" s="1"/>
  <c r="AQ165" i="9"/>
  <c r="CI165" i="9" s="1"/>
  <c r="AI165" i="9"/>
  <c r="CA165" i="9" s="1"/>
  <c r="AX165" i="9"/>
  <c r="CP165" i="9" s="1"/>
  <c r="AP165" i="9"/>
  <c r="CH165" i="9" s="1"/>
  <c r="AH165" i="9"/>
  <c r="BZ165" i="9" s="1"/>
  <c r="AV165" i="9"/>
  <c r="CN165" i="9" s="1"/>
  <c r="AN165" i="9"/>
  <c r="CF165" i="9" s="1"/>
  <c r="AF165" i="9"/>
  <c r="BX165" i="9" s="1"/>
  <c r="BX188" i="9" s="1"/>
  <c r="T8" i="11" s="1"/>
  <c r="AW165" i="9"/>
  <c r="CO165" i="9" s="1"/>
  <c r="AO165" i="9"/>
  <c r="CG165" i="9" s="1"/>
  <c r="AG165" i="9"/>
  <c r="BY165" i="9" s="1"/>
  <c r="T135" i="1"/>
  <c r="S138" i="1"/>
  <c r="X60" i="5"/>
  <c r="X58" i="5"/>
  <c r="X92" i="5"/>
  <c r="BN92" i="5" s="1" a="1"/>
  <c r="BN92" i="5" s="1"/>
  <c r="X143" i="5"/>
  <c r="X125" i="5"/>
  <c r="X77" i="5"/>
  <c r="X108" i="5"/>
  <c r="X177" i="5"/>
  <c r="X179" i="5"/>
  <c r="X178" i="5"/>
  <c r="BN178" i="5" s="1" a="1"/>
  <c r="BN178" i="5" s="1"/>
  <c r="X176" i="5"/>
  <c r="X142" i="5"/>
  <c r="X145" i="5"/>
  <c r="X144" i="5"/>
  <c r="BN144" i="5" s="1" a="1"/>
  <c r="BN144" i="5" s="1"/>
  <c r="X128" i="5"/>
  <c r="X127" i="5"/>
  <c r="BN127" i="5" s="1" a="1"/>
  <c r="BN127" i="5" s="1"/>
  <c r="X126" i="5"/>
  <c r="X111" i="5"/>
  <c r="X109" i="5"/>
  <c r="X110" i="5"/>
  <c r="X74" i="5"/>
  <c r="X59" i="5"/>
  <c r="X175" i="5"/>
  <c r="W182" i="5"/>
  <c r="X158" i="5"/>
  <c r="W165" i="5"/>
  <c r="X160" i="5"/>
  <c r="X159" i="5"/>
  <c r="X161" i="5"/>
  <c r="X141" i="5"/>
  <c r="W148" i="5"/>
  <c r="X124" i="5"/>
  <c r="W131" i="5"/>
  <c r="X107" i="5"/>
  <c r="W114" i="5"/>
  <c r="X90" i="5"/>
  <c r="W97" i="5"/>
  <c r="X93" i="5"/>
  <c r="X91" i="5"/>
  <c r="BN91" i="5" s="1" a="1"/>
  <c r="BN91" i="5" s="1"/>
  <c r="X94" i="5"/>
  <c r="X73" i="5"/>
  <c r="W80" i="5"/>
  <c r="X75" i="5"/>
  <c r="X76" i="5"/>
  <c r="X56" i="5"/>
  <c r="W63" i="5"/>
  <c r="X39" i="5"/>
  <c r="W46" i="5"/>
  <c r="X42" i="5"/>
  <c r="X41" i="5"/>
  <c r="X40" i="5"/>
  <c r="X43" i="5"/>
  <c r="X24" i="5"/>
  <c r="X22" i="5"/>
  <c r="W29" i="5"/>
  <c r="X23" i="5"/>
  <c r="X26" i="5"/>
  <c r="X25" i="5"/>
  <c r="AE434" i="5" l="1"/>
  <c r="AE432" i="5"/>
  <c r="AE433" i="5"/>
  <c r="BU433" i="5" s="1" a="1"/>
  <c r="BU433" i="5" s="1"/>
  <c r="AE346" i="5"/>
  <c r="AE345" i="5"/>
  <c r="AE347" i="5"/>
  <c r="AD352" i="5"/>
  <c r="AE430" i="5"/>
  <c r="AE685" i="5"/>
  <c r="AE638" i="5"/>
  <c r="AE686" i="5"/>
  <c r="AE634" i="5"/>
  <c r="AE636" i="5"/>
  <c r="AE635" i="5"/>
  <c r="AD845" i="5"/>
  <c r="AE688" i="5"/>
  <c r="BU688" i="5" s="1" a="1"/>
  <c r="BU688" i="5" s="1"/>
  <c r="AE669" i="5"/>
  <c r="AE689" i="5"/>
  <c r="AD692" i="5"/>
  <c r="AE687" i="5"/>
  <c r="AE668" i="5"/>
  <c r="AD675" i="5"/>
  <c r="AE670" i="5"/>
  <c r="AE672" i="5"/>
  <c r="AE671" i="5"/>
  <c r="BU671" i="5" s="1" a="1"/>
  <c r="BU671" i="5" s="1"/>
  <c r="AE637" i="5"/>
  <c r="BU637" i="5" s="1" a="1"/>
  <c r="BU637" i="5" s="1"/>
  <c r="AD641" i="5"/>
  <c r="AD437" i="5"/>
  <c r="AE349" i="5"/>
  <c r="AE332" i="5"/>
  <c r="AE624" i="5"/>
  <c r="BM311" i="5" a="1"/>
  <c r="BM311" i="5" s="1"/>
  <c r="BM318" i="5" s="1"/>
  <c r="BM322" i="5" s="1"/>
  <c r="X22" i="12" s="1"/>
  <c r="BM856" i="5" a="1"/>
  <c r="BM856" i="5" s="1"/>
  <c r="BM805" i="5" a="1"/>
  <c r="BM805" i="5" s="1"/>
  <c r="BM811" i="5" s="1"/>
  <c r="BM815" i="5" s="1"/>
  <c r="X51" i="12" s="1"/>
  <c r="BQ316" i="5" a="1"/>
  <c r="BQ316" i="5" s="1"/>
  <c r="BQ282" i="5" a="1"/>
  <c r="BQ282" i="5" s="1"/>
  <c r="BQ333" i="5" a="1"/>
  <c r="BQ333" i="5" s="1"/>
  <c r="BQ350" i="5" a="1"/>
  <c r="BQ350" i="5" s="1"/>
  <c r="BQ299" i="5" a="1"/>
  <c r="BQ299" i="5" s="1"/>
  <c r="AE329" i="5"/>
  <c r="AE328" i="5"/>
  <c r="AD335" i="5"/>
  <c r="AE331" i="5"/>
  <c r="BU331" i="5" s="1" a="1"/>
  <c r="BU331" i="5" s="1"/>
  <c r="AE330" i="5"/>
  <c r="AE825" i="5"/>
  <c r="AE823" i="5"/>
  <c r="BT821" i="5" a="1"/>
  <c r="BT821" i="5" s="1"/>
  <c r="AE821" i="5"/>
  <c r="AD828" i="5"/>
  <c r="AE822" i="5"/>
  <c r="AE824" i="5"/>
  <c r="AF397" i="5"/>
  <c r="AF587" i="5"/>
  <c r="AF789" i="5"/>
  <c r="AF738" i="5"/>
  <c r="AF723" i="5"/>
  <c r="AE654" i="5"/>
  <c r="BU654" i="5" s="1" a="1"/>
  <c r="BU654" i="5" s="1"/>
  <c r="AF620" i="5"/>
  <c r="BV620" i="5" s="1" a="1"/>
  <c r="BV620" i="5" s="1"/>
  <c r="AF621" i="5"/>
  <c r="AF604" i="5"/>
  <c r="AE590" i="5"/>
  <c r="AF583" i="5"/>
  <c r="AF552" i="5"/>
  <c r="BV552" i="5" s="1" a="1"/>
  <c r="BV552" i="5" s="1"/>
  <c r="AE532" i="5"/>
  <c r="AE451" i="5"/>
  <c r="AF346" i="5"/>
  <c r="AF297" i="5"/>
  <c r="BV297" i="5" s="1" a="1"/>
  <c r="BV297" i="5" s="1"/>
  <c r="AF805" i="5"/>
  <c r="BU804" i="5" a="1"/>
  <c r="BU804" i="5" s="1"/>
  <c r="AF842" i="5"/>
  <c r="AF617" i="5"/>
  <c r="AF586" i="5"/>
  <c r="BV586" i="5" s="1" a="1"/>
  <c r="BV586" i="5" s="1"/>
  <c r="AF619" i="5"/>
  <c r="AE652" i="5"/>
  <c r="AF721" i="5"/>
  <c r="AE382" i="5"/>
  <c r="BU382" i="5" s="1" a="1"/>
  <c r="BU382" i="5" s="1"/>
  <c r="AF618" i="5"/>
  <c r="AF790" i="5"/>
  <c r="AE383" i="5"/>
  <c r="AF229" i="5"/>
  <c r="BV229" i="5" s="1" a="1"/>
  <c r="BV229" i="5" s="1"/>
  <c r="AF278" i="5"/>
  <c r="AF414" i="5"/>
  <c r="AE468" i="5"/>
  <c r="AF706" i="5"/>
  <c r="BL709" i="5"/>
  <c r="BL713" i="5" s="1"/>
  <c r="W45" i="12" s="1"/>
  <c r="BO295" i="5" a="1"/>
  <c r="BO295" i="5" s="1"/>
  <c r="BO277" i="5" a="1"/>
  <c r="BO277" i="5" s="1"/>
  <c r="BO329" i="5" a="1"/>
  <c r="BO329" i="5" s="1"/>
  <c r="BO724" i="5" a="1"/>
  <c r="BO724" i="5" s="1"/>
  <c r="BO741" i="5" a="1"/>
  <c r="BO741" i="5" s="1"/>
  <c r="BO707" i="5" a="1"/>
  <c r="BO707" i="5" s="1"/>
  <c r="BO346" i="5" a="1"/>
  <c r="BO346" i="5" s="1"/>
  <c r="BO294" i="5" a="1"/>
  <c r="BO294" i="5" s="1"/>
  <c r="BO278" i="5" a="1"/>
  <c r="BO278" i="5" s="1"/>
  <c r="BQ214" i="5" a="1"/>
  <c r="BQ214" i="5" s="1"/>
  <c r="BQ248" i="5" a="1"/>
  <c r="BQ248" i="5" s="1"/>
  <c r="BQ401" i="5" a="1"/>
  <c r="BQ401" i="5" s="1"/>
  <c r="BQ622" i="5" a="1"/>
  <c r="BQ622" i="5" s="1"/>
  <c r="BQ367" i="5" a="1"/>
  <c r="BQ367" i="5" s="1"/>
  <c r="BQ503" i="5" a="1"/>
  <c r="BQ503" i="5" s="1"/>
  <c r="BQ384" i="5" a="1"/>
  <c r="BQ384" i="5" s="1"/>
  <c r="BQ435" i="5" a="1"/>
  <c r="BQ435" i="5" s="1"/>
  <c r="BQ265" i="5" a="1"/>
  <c r="BQ265" i="5" s="1"/>
  <c r="BQ231" i="5" a="1"/>
  <c r="BQ231" i="5" s="1"/>
  <c r="BQ486" i="5" a="1"/>
  <c r="BQ486" i="5" s="1"/>
  <c r="BQ418" i="5" a="1"/>
  <c r="BQ418" i="5" s="1"/>
  <c r="BQ571" i="5" a="1"/>
  <c r="BQ571" i="5" s="1"/>
  <c r="BQ651" i="5" a="1"/>
  <c r="BQ651" i="5" s="1"/>
  <c r="BQ520" i="5" a="1"/>
  <c r="BQ520" i="5" s="1"/>
  <c r="BQ673" i="5" a="1"/>
  <c r="BQ673" i="5" s="1"/>
  <c r="BQ656" i="5" a="1"/>
  <c r="BQ656" i="5" s="1"/>
  <c r="BQ537" i="5" a="1"/>
  <c r="BQ537" i="5" s="1"/>
  <c r="BQ452" i="5" a="1"/>
  <c r="BQ452" i="5" s="1"/>
  <c r="BQ554" i="5" a="1"/>
  <c r="BQ554" i="5" s="1"/>
  <c r="BQ605" i="5" a="1"/>
  <c r="BQ605" i="5" s="1"/>
  <c r="BQ639" i="5" a="1"/>
  <c r="BQ639" i="5" s="1"/>
  <c r="BQ469" i="5" a="1"/>
  <c r="BQ469" i="5" s="1"/>
  <c r="BQ588" i="5" a="1"/>
  <c r="BQ588" i="5" s="1"/>
  <c r="BQ690" i="5" a="1"/>
  <c r="BQ690" i="5" s="1"/>
  <c r="BQ180" i="5" a="1"/>
  <c r="BQ180" i="5" s="1"/>
  <c r="BQ95" i="5" a="1"/>
  <c r="BQ95" i="5" s="1"/>
  <c r="BQ146" i="5" a="1"/>
  <c r="BQ146" i="5" s="1"/>
  <c r="BQ129" i="5" a="1"/>
  <c r="BQ129" i="5" s="1"/>
  <c r="BQ197" i="5" a="1"/>
  <c r="BQ197" i="5" s="1"/>
  <c r="BQ668" i="5" a="1"/>
  <c r="BQ668" i="5" s="1"/>
  <c r="BQ685" i="5" a="1"/>
  <c r="BQ685" i="5" s="1"/>
  <c r="BN284" i="5"/>
  <c r="BN288" i="5" s="1"/>
  <c r="Y20" i="12" s="1"/>
  <c r="BM517" i="5" a="1"/>
  <c r="BM517" i="5" s="1"/>
  <c r="BM753" i="5" a="1"/>
  <c r="BM753" i="5" s="1"/>
  <c r="BM760" i="5" s="1"/>
  <c r="BM764" i="5" s="1"/>
  <c r="X48" i="12" s="1"/>
  <c r="BM702" i="5" a="1"/>
  <c r="BM702" i="5" s="1"/>
  <c r="BM653" i="5" a="1"/>
  <c r="BM653" i="5" s="1"/>
  <c r="BM602" i="5" a="1"/>
  <c r="BM602" i="5" s="1"/>
  <c r="BM551" i="5" a="1"/>
  <c r="BM551" i="5" s="1"/>
  <c r="BM415" i="5" a="1"/>
  <c r="BM415" i="5" s="1"/>
  <c r="BM466" i="5" a="1"/>
  <c r="BM466" i="5" s="1"/>
  <c r="BM364" i="5" a="1"/>
  <c r="BM364" i="5" s="1"/>
  <c r="BM142" i="5" a="1"/>
  <c r="BM142" i="5" s="1"/>
  <c r="BM703" i="5" a="1"/>
  <c r="BM703" i="5" s="1"/>
  <c r="BM194" i="5" a="1"/>
  <c r="BM194" i="5" s="1"/>
  <c r="AF841" i="5"/>
  <c r="AF839" i="5"/>
  <c r="AF807" i="5"/>
  <c r="AF808" i="5"/>
  <c r="AE845" i="5"/>
  <c r="AF838" i="5"/>
  <c r="BV838" i="5" s="1" a="1"/>
  <c r="BV838" i="5" s="1"/>
  <c r="AF840" i="5"/>
  <c r="AD777" i="5"/>
  <c r="AE770" i="5"/>
  <c r="AE773" i="5"/>
  <c r="AE774" i="5"/>
  <c r="AE772" i="5"/>
  <c r="AE771" i="5"/>
  <c r="AF737" i="5"/>
  <c r="AF720" i="5"/>
  <c r="AF722" i="5"/>
  <c r="AE811" i="5"/>
  <c r="AF804" i="5"/>
  <c r="BV804" i="5" s="1" a="1"/>
  <c r="BV804" i="5" s="1"/>
  <c r="AF806" i="5"/>
  <c r="AF791" i="5"/>
  <c r="AE794" i="5"/>
  <c r="AF787" i="5"/>
  <c r="AF788" i="5"/>
  <c r="AF754" i="5"/>
  <c r="AF756" i="5"/>
  <c r="AE760" i="5"/>
  <c r="AF753" i="5"/>
  <c r="AF757" i="5"/>
  <c r="AF755" i="5"/>
  <c r="AE743" i="5"/>
  <c r="AF736" i="5"/>
  <c r="AF739" i="5"/>
  <c r="AF740" i="5"/>
  <c r="AE726" i="5"/>
  <c r="AF719" i="5"/>
  <c r="AE709" i="5"/>
  <c r="AF702" i="5"/>
  <c r="AF705" i="5"/>
  <c r="AF703" i="5"/>
  <c r="AM707" i="5"/>
  <c r="BU704" i="5" a="1"/>
  <c r="BU704" i="5" s="1"/>
  <c r="AF704" i="5"/>
  <c r="AF584" i="5"/>
  <c r="AF585" i="5"/>
  <c r="AF569" i="5"/>
  <c r="BV569" i="5" s="1" a="1"/>
  <c r="BV569" i="5" s="1"/>
  <c r="AD539" i="5"/>
  <c r="AE536" i="5"/>
  <c r="AE534" i="5"/>
  <c r="AE533" i="5"/>
  <c r="AE535" i="5"/>
  <c r="BU535" i="5" s="1" a="1"/>
  <c r="BU535" i="5" s="1"/>
  <c r="AE515" i="5"/>
  <c r="AD522" i="5"/>
  <c r="AE516" i="5"/>
  <c r="AE517" i="5"/>
  <c r="AE519" i="5"/>
  <c r="AE518" i="5"/>
  <c r="BU518" i="5" s="1" a="1"/>
  <c r="BU518" i="5" s="1"/>
  <c r="AD658" i="5"/>
  <c r="AE651" i="5"/>
  <c r="AE653" i="5"/>
  <c r="AE655" i="5"/>
  <c r="AE607" i="5"/>
  <c r="AF600" i="5"/>
  <c r="AF601" i="5"/>
  <c r="AF603" i="5"/>
  <c r="BV603" i="5" s="1" a="1"/>
  <c r="BV603" i="5" s="1"/>
  <c r="AF602" i="5"/>
  <c r="AE573" i="5"/>
  <c r="AF566" i="5"/>
  <c r="AF567" i="5"/>
  <c r="AF570" i="5"/>
  <c r="AF568" i="5"/>
  <c r="AE556" i="5"/>
  <c r="AF549" i="5"/>
  <c r="AF551" i="5"/>
  <c r="AF553" i="5"/>
  <c r="AF550" i="5"/>
  <c r="AE502" i="5"/>
  <c r="AE501" i="5"/>
  <c r="BU501" i="5" s="1" a="1"/>
  <c r="BU501" i="5" s="1"/>
  <c r="AE483" i="5"/>
  <c r="AE485" i="5"/>
  <c r="AE484" i="5"/>
  <c r="BU484" i="5" s="1" a="1"/>
  <c r="BU484" i="5" s="1"/>
  <c r="AE482" i="5"/>
  <c r="AE465" i="5"/>
  <c r="AE467" i="5"/>
  <c r="BU467" i="5" s="1" a="1"/>
  <c r="BU467" i="5" s="1"/>
  <c r="AD471" i="5"/>
  <c r="AE464" i="5"/>
  <c r="AE466" i="5"/>
  <c r="AE449" i="5"/>
  <c r="AE448" i="5"/>
  <c r="AE450" i="5"/>
  <c r="BU450" i="5" s="1" a="1"/>
  <c r="BU450" i="5" s="1"/>
  <c r="AF398" i="5"/>
  <c r="AE381" i="5"/>
  <c r="AE380" i="5"/>
  <c r="AF364" i="5"/>
  <c r="AF366" i="5"/>
  <c r="AF348" i="5"/>
  <c r="BV348" i="5" s="1" a="1"/>
  <c r="BV348" i="5" s="1"/>
  <c r="AF298" i="5"/>
  <c r="AF279" i="5"/>
  <c r="AF281" i="5"/>
  <c r="AF280" i="5"/>
  <c r="AF244" i="5"/>
  <c r="AF227" i="5"/>
  <c r="AF228" i="5"/>
  <c r="AF210" i="5"/>
  <c r="AF213" i="5"/>
  <c r="AE498" i="5"/>
  <c r="AD505" i="5"/>
  <c r="AE500" i="5"/>
  <c r="AE499" i="5"/>
  <c r="AE481" i="5"/>
  <c r="AD488" i="5"/>
  <c r="AE447" i="5"/>
  <c r="AD454" i="5"/>
  <c r="AE437" i="5"/>
  <c r="AF433" i="5"/>
  <c r="BV433" i="5" s="1" a="1"/>
  <c r="BV433" i="5" s="1"/>
  <c r="AE420" i="5"/>
  <c r="AF413" i="5"/>
  <c r="AF416" i="5"/>
  <c r="BV416" i="5" s="1" a="1"/>
  <c r="BV416" i="5" s="1"/>
  <c r="AF417" i="5"/>
  <c r="AF415" i="5"/>
  <c r="AE403" i="5"/>
  <c r="AF396" i="5"/>
  <c r="AF400" i="5"/>
  <c r="AF399" i="5"/>
  <c r="BV399" i="5" s="1" a="1"/>
  <c r="BV399" i="5" s="1"/>
  <c r="AE379" i="5"/>
  <c r="AD386" i="5"/>
  <c r="AE369" i="5"/>
  <c r="AF362" i="5"/>
  <c r="AF365" i="5"/>
  <c r="BV365" i="5" s="1" a="1"/>
  <c r="BV365" i="5" s="1"/>
  <c r="AF363" i="5"/>
  <c r="AE301" i="5"/>
  <c r="AF294" i="5"/>
  <c r="AF296" i="5"/>
  <c r="AF295" i="5"/>
  <c r="AE284" i="5"/>
  <c r="AF277" i="5"/>
  <c r="AE267" i="5"/>
  <c r="AF260" i="5"/>
  <c r="AF261" i="5"/>
  <c r="AF264" i="5"/>
  <c r="AF262" i="5"/>
  <c r="AF263" i="5"/>
  <c r="BV263" i="5" s="1" a="1"/>
  <c r="BV263" i="5" s="1"/>
  <c r="AE250" i="5"/>
  <c r="AF243" i="5"/>
  <c r="AF246" i="5"/>
  <c r="BV246" i="5" s="1" a="1"/>
  <c r="BV246" i="5" s="1"/>
  <c r="AF245" i="5"/>
  <c r="AF247" i="5"/>
  <c r="AE233" i="5"/>
  <c r="AF226" i="5"/>
  <c r="AF230" i="5"/>
  <c r="AE216" i="5"/>
  <c r="AF209" i="5"/>
  <c r="AF211" i="5"/>
  <c r="AF212" i="5"/>
  <c r="BV212" i="5" s="1" a="1"/>
  <c r="BV212" i="5" s="1"/>
  <c r="AN197" i="5"/>
  <c r="AF193" i="5"/>
  <c r="AF194" i="5"/>
  <c r="AE199" i="5"/>
  <c r="AF192" i="5"/>
  <c r="AF196" i="5"/>
  <c r="AF195" i="5"/>
  <c r="BV195" i="5" s="1" a="1"/>
  <c r="BV195" i="5" s="1"/>
  <c r="CJ1415" i="9"/>
  <c r="AS1415" i="9"/>
  <c r="CM1420" i="9"/>
  <c r="CO1422" i="9"/>
  <c r="CI1416" i="9"/>
  <c r="CJ1417" i="9"/>
  <c r="CQ1424" i="9"/>
  <c r="CT1427" i="9"/>
  <c r="CN1421" i="9"/>
  <c r="CR1425" i="9"/>
  <c r="CL1419" i="9"/>
  <c r="CP1423" i="9"/>
  <c r="CK1418" i="9"/>
  <c r="CS1426" i="9"/>
  <c r="CQ616" i="9"/>
  <c r="AZ616" i="9"/>
  <c r="CR619" i="9"/>
  <c r="CT621" i="9"/>
  <c r="CQ618" i="9"/>
  <c r="CS620" i="9"/>
  <c r="CP617" i="9"/>
  <c r="CQ569" i="9"/>
  <c r="AZ569" i="9"/>
  <c r="CR572" i="9"/>
  <c r="CT574" i="9"/>
  <c r="CP570" i="9"/>
  <c r="CS573" i="9"/>
  <c r="CQ571" i="9"/>
  <c r="CQ1702" i="9"/>
  <c r="CT1705" i="9"/>
  <c r="CR1703" i="9"/>
  <c r="CO1700" i="9"/>
  <c r="CM1698" i="9"/>
  <c r="CN1699" i="9"/>
  <c r="CS1704" i="9"/>
  <c r="CP1701" i="9"/>
  <c r="AW1697" i="9"/>
  <c r="CO1697" i="9" s="1"/>
  <c r="AU1721" i="9"/>
  <c r="CM1721" i="9" s="1"/>
  <c r="AM1721" i="9"/>
  <c r="CE1721" i="9" s="1"/>
  <c r="BB1721" i="9"/>
  <c r="CT1721" i="9" s="1"/>
  <c r="AT1721" i="9"/>
  <c r="CL1721" i="9" s="1"/>
  <c r="AL1721" i="9"/>
  <c r="CD1721" i="9" s="1"/>
  <c r="BA1721" i="9"/>
  <c r="CS1721" i="9" s="1"/>
  <c r="AS1721" i="9"/>
  <c r="CK1721" i="9" s="1"/>
  <c r="AK1721" i="9"/>
  <c r="CC1721" i="9" s="1"/>
  <c r="CC1739" i="9" s="1"/>
  <c r="Y41" i="11" s="1"/>
  <c r="AZ1721" i="9"/>
  <c r="CR1721" i="9" s="1"/>
  <c r="AR1721" i="9"/>
  <c r="CJ1721" i="9" s="1"/>
  <c r="AO1721" i="9"/>
  <c r="CG1721" i="9" s="1"/>
  <c r="AY1721" i="9"/>
  <c r="CQ1721" i="9" s="1"/>
  <c r="AX1721" i="9"/>
  <c r="CP1721" i="9" s="1"/>
  <c r="AV1721" i="9"/>
  <c r="CN1721" i="9" s="1"/>
  <c r="AN1721" i="9"/>
  <c r="CF1721" i="9" s="1"/>
  <c r="AW1721" i="9"/>
  <c r="CO1721" i="9" s="1"/>
  <c r="AQ1721" i="9"/>
  <c r="CI1721" i="9" s="1"/>
  <c r="AP1721" i="9"/>
  <c r="CH1721" i="9" s="1"/>
  <c r="L1722" i="9"/>
  <c r="K1722" i="9"/>
  <c r="J1722" i="9"/>
  <c r="F1723" i="9"/>
  <c r="F1674" i="9"/>
  <c r="K1673" i="9"/>
  <c r="J1673" i="9"/>
  <c r="L1673" i="9"/>
  <c r="AW1672" i="9"/>
  <c r="CO1672" i="9" s="1"/>
  <c r="AO1672" i="9"/>
  <c r="CG1672" i="9" s="1"/>
  <c r="AU1672" i="9"/>
  <c r="CM1672" i="9" s="1"/>
  <c r="AM1672" i="9"/>
  <c r="CE1672" i="9" s="1"/>
  <c r="BB1672" i="9"/>
  <c r="CT1672" i="9" s="1"/>
  <c r="AT1672" i="9"/>
  <c r="CL1672" i="9" s="1"/>
  <c r="AL1672" i="9"/>
  <c r="CD1672" i="9" s="1"/>
  <c r="AZ1672" i="9"/>
  <c r="CR1672" i="9" s="1"/>
  <c r="AR1672" i="9"/>
  <c r="CJ1672" i="9" s="1"/>
  <c r="AJ1672" i="9"/>
  <c r="CB1672" i="9" s="1"/>
  <c r="AY1672" i="9"/>
  <c r="CQ1672" i="9" s="1"/>
  <c r="AQ1672" i="9"/>
  <c r="CI1672" i="9" s="1"/>
  <c r="AI1672" i="9"/>
  <c r="CA1672" i="9" s="1"/>
  <c r="CA1692" i="9" s="1"/>
  <c r="W40" i="11" s="1"/>
  <c r="BP515" i="5" s="1" a="1"/>
  <c r="BP515" i="5" s="1"/>
  <c r="AK1672" i="9"/>
  <c r="CC1672" i="9" s="1"/>
  <c r="BA1672" i="9"/>
  <c r="CS1672" i="9" s="1"/>
  <c r="AX1672" i="9"/>
  <c r="CP1672" i="9" s="1"/>
  <c r="AV1672" i="9"/>
  <c r="CN1672" i="9" s="1"/>
  <c r="AP1672" i="9"/>
  <c r="CH1672" i="9" s="1"/>
  <c r="AS1672" i="9"/>
  <c r="CK1672" i="9" s="1"/>
  <c r="AN1672" i="9"/>
  <c r="CF1672" i="9" s="1"/>
  <c r="AX1650" i="9"/>
  <c r="CP1650" i="9" s="1"/>
  <c r="CR1655" i="9"/>
  <c r="CS1656" i="9"/>
  <c r="CQ1654" i="9"/>
  <c r="CT1657" i="9"/>
  <c r="CP1653" i="9"/>
  <c r="CN1651" i="9"/>
  <c r="CO1652" i="9"/>
  <c r="AW1603" i="9"/>
  <c r="CO1603" i="9" s="1"/>
  <c r="CS1610" i="9"/>
  <c r="CQ1608" i="9"/>
  <c r="CO1606" i="9"/>
  <c r="CR1609" i="9"/>
  <c r="CM1604" i="9"/>
  <c r="CT1611" i="9"/>
  <c r="CN1605" i="9"/>
  <c r="CP1607" i="9"/>
  <c r="AZ1626" i="9"/>
  <c r="CR1626" i="9" s="1"/>
  <c r="AR1626" i="9"/>
  <c r="CJ1626" i="9" s="1"/>
  <c r="AJ1626" i="9"/>
  <c r="CB1626" i="9" s="1"/>
  <c r="CB1645" i="9" s="1"/>
  <c r="X39" i="11" s="1"/>
  <c r="BQ532" i="5" s="1" a="1"/>
  <c r="BQ532" i="5" s="1"/>
  <c r="AY1626" i="9"/>
  <c r="CQ1626" i="9" s="1"/>
  <c r="AQ1626" i="9"/>
  <c r="CI1626" i="9" s="1"/>
  <c r="BA1626" i="9"/>
  <c r="CS1626" i="9" s="1"/>
  <c r="AO1626" i="9"/>
  <c r="CG1626" i="9" s="1"/>
  <c r="AX1626" i="9"/>
  <c r="CP1626" i="9" s="1"/>
  <c r="AN1626" i="9"/>
  <c r="CF1626" i="9" s="1"/>
  <c r="AW1626" i="9"/>
  <c r="CO1626" i="9" s="1"/>
  <c r="AM1626" i="9"/>
  <c r="CE1626" i="9" s="1"/>
  <c r="AT1626" i="9"/>
  <c r="CL1626" i="9" s="1"/>
  <c r="AL1626" i="9"/>
  <c r="CD1626" i="9" s="1"/>
  <c r="AK1626" i="9"/>
  <c r="CC1626" i="9" s="1"/>
  <c r="BB1626" i="9"/>
  <c r="CT1626" i="9" s="1"/>
  <c r="AU1626" i="9"/>
  <c r="CM1626" i="9" s="1"/>
  <c r="AS1626" i="9"/>
  <c r="CK1626" i="9" s="1"/>
  <c r="AP1626" i="9"/>
  <c r="CH1626" i="9" s="1"/>
  <c r="AV1626" i="9"/>
  <c r="CN1626" i="9" s="1"/>
  <c r="F1628" i="9"/>
  <c r="L1627" i="9"/>
  <c r="K1627" i="9"/>
  <c r="J1627" i="9"/>
  <c r="AX1579" i="9"/>
  <c r="CP1579" i="9" s="1"/>
  <c r="AP1579" i="9"/>
  <c r="CH1579" i="9" s="1"/>
  <c r="AW1579" i="9"/>
  <c r="CO1579" i="9" s="1"/>
  <c r="AO1579" i="9"/>
  <c r="CG1579" i="9" s="1"/>
  <c r="AV1579" i="9"/>
  <c r="CN1579" i="9" s="1"/>
  <c r="AN1579" i="9"/>
  <c r="CF1579" i="9" s="1"/>
  <c r="AU1579" i="9"/>
  <c r="CM1579" i="9" s="1"/>
  <c r="AM1579" i="9"/>
  <c r="CE1579" i="9" s="1"/>
  <c r="AS1579" i="9"/>
  <c r="CK1579" i="9" s="1"/>
  <c r="AR1579" i="9"/>
  <c r="CJ1579" i="9" s="1"/>
  <c r="AQ1579" i="9"/>
  <c r="CI1579" i="9" s="1"/>
  <c r="BA1579" i="9"/>
  <c r="CS1579" i="9" s="1"/>
  <c r="AK1579" i="9"/>
  <c r="CC1579" i="9" s="1"/>
  <c r="AZ1579" i="9"/>
  <c r="CR1579" i="9" s="1"/>
  <c r="AJ1579" i="9"/>
  <c r="CB1579" i="9" s="1"/>
  <c r="CB1598" i="9" s="1"/>
  <c r="X38" i="11" s="1"/>
  <c r="BB1579" i="9"/>
  <c r="CT1579" i="9" s="1"/>
  <c r="AY1579" i="9"/>
  <c r="CQ1579" i="9" s="1"/>
  <c r="AL1579" i="9"/>
  <c r="CD1579" i="9" s="1"/>
  <c r="AT1579" i="9"/>
  <c r="CL1579" i="9" s="1"/>
  <c r="AX1556" i="9"/>
  <c r="CP1556" i="9" s="1"/>
  <c r="L1580" i="9"/>
  <c r="J1580" i="9"/>
  <c r="F1581" i="9"/>
  <c r="K1580" i="9"/>
  <c r="CT1563" i="9"/>
  <c r="CR1561" i="9"/>
  <c r="CN1557" i="9"/>
  <c r="CS1562" i="9"/>
  <c r="CO1558" i="9"/>
  <c r="CP1559" i="9"/>
  <c r="CQ1560" i="9"/>
  <c r="AX1532" i="9"/>
  <c r="CP1532" i="9" s="1"/>
  <c r="AP1532" i="9"/>
  <c r="AW1532" i="9"/>
  <c r="CO1532" i="9" s="1"/>
  <c r="AO1532" i="9"/>
  <c r="BB1532" i="9"/>
  <c r="CT1532" i="9" s="1"/>
  <c r="AT1532" i="9"/>
  <c r="AL1532" i="9"/>
  <c r="AQ1532" i="9"/>
  <c r="AZ1532" i="9"/>
  <c r="CR1532" i="9" s="1"/>
  <c r="AM1532" i="9"/>
  <c r="AY1532" i="9"/>
  <c r="CQ1532" i="9" s="1"/>
  <c r="AK1532" i="9"/>
  <c r="AV1532" i="9"/>
  <c r="AJ1532" i="9"/>
  <c r="AR1532" i="9"/>
  <c r="BA1532" i="9"/>
  <c r="CS1532" i="9" s="1"/>
  <c r="AU1532" i="9"/>
  <c r="AS1532" i="9"/>
  <c r="AN1532" i="9"/>
  <c r="AX1509" i="9"/>
  <c r="CP1509" i="9" s="1"/>
  <c r="CO1511" i="9"/>
  <c r="CP1512" i="9"/>
  <c r="CQ1513" i="9"/>
  <c r="CT1516" i="9"/>
  <c r="CS1515" i="9"/>
  <c r="CR1514" i="9"/>
  <c r="CN1510" i="9"/>
  <c r="K1533" i="9"/>
  <c r="F1534" i="9"/>
  <c r="J1533" i="9"/>
  <c r="L1533" i="9"/>
  <c r="AZ1485" i="9"/>
  <c r="CR1485" i="9" s="1"/>
  <c r="AR1485" i="9"/>
  <c r="AJ1485" i="9"/>
  <c r="AY1485" i="9"/>
  <c r="CQ1485" i="9" s="1"/>
  <c r="AQ1485" i="9"/>
  <c r="AX1485" i="9"/>
  <c r="CP1485" i="9" s="1"/>
  <c r="AP1485" i="9"/>
  <c r="AU1485" i="9"/>
  <c r="AT1485" i="9"/>
  <c r="AO1485" i="9"/>
  <c r="BB1485" i="9"/>
  <c r="CT1485" i="9" s="1"/>
  <c r="AN1485" i="9"/>
  <c r="AW1485" i="9"/>
  <c r="CO1485" i="9" s="1"/>
  <c r="AV1485" i="9"/>
  <c r="AL1485" i="9"/>
  <c r="AS1485" i="9"/>
  <c r="AM1485" i="9"/>
  <c r="BA1485" i="9"/>
  <c r="CS1485" i="9" s="1"/>
  <c r="AK1485" i="9"/>
  <c r="AW1462" i="9"/>
  <c r="CO1462" i="9" s="1"/>
  <c r="F1487" i="9"/>
  <c r="L1486" i="9"/>
  <c r="J1486" i="9"/>
  <c r="K1486" i="9"/>
  <c r="CT1470" i="9"/>
  <c r="CR1468" i="9"/>
  <c r="CP1466" i="9"/>
  <c r="CS1469" i="9"/>
  <c r="CQ1467" i="9"/>
  <c r="CM1463" i="9"/>
  <c r="CO1465" i="9"/>
  <c r="CN1464" i="9"/>
  <c r="AU1437" i="9"/>
  <c r="AM1437" i="9"/>
  <c r="AY1437" i="9"/>
  <c r="CQ1437" i="9" s="1"/>
  <c r="AQ1437" i="9"/>
  <c r="AI1437" i="9"/>
  <c r="AZ1437" i="9"/>
  <c r="CR1437" i="9" s="1"/>
  <c r="AO1437" i="9"/>
  <c r="AV1437" i="9"/>
  <c r="CN1437" i="9" s="1"/>
  <c r="AK1437" i="9"/>
  <c r="AT1437" i="9"/>
  <c r="AJ1437" i="9"/>
  <c r="AP1437" i="9"/>
  <c r="BA1437" i="9"/>
  <c r="CS1437" i="9" s="1"/>
  <c r="AX1437" i="9"/>
  <c r="CP1437" i="9" s="1"/>
  <c r="AS1437" i="9"/>
  <c r="AR1437" i="9"/>
  <c r="AN1437" i="9"/>
  <c r="BB1437" i="9"/>
  <c r="CT1437" i="9" s="1"/>
  <c r="AL1437" i="9"/>
  <c r="AW1437" i="9"/>
  <c r="CO1437" i="9" s="1"/>
  <c r="F1439" i="9"/>
  <c r="K1438" i="9"/>
  <c r="L1438" i="9"/>
  <c r="J1438" i="9"/>
  <c r="X1291" i="1"/>
  <c r="W1294" i="1"/>
  <c r="AU638" i="9"/>
  <c r="CM638" i="9" s="1"/>
  <c r="AM638" i="9"/>
  <c r="CE638" i="9" s="1"/>
  <c r="AY638" i="9"/>
  <c r="CQ638" i="9" s="1"/>
  <c r="AQ638" i="9"/>
  <c r="CI638" i="9" s="1"/>
  <c r="AI638" i="9"/>
  <c r="CA638" i="9" s="1"/>
  <c r="CA658" i="9" s="1"/>
  <c r="W18" i="11" s="1"/>
  <c r="BP312" i="5" s="1" a="1"/>
  <c r="BP312" i="5" s="1"/>
  <c r="BA638" i="9"/>
  <c r="CS638" i="9" s="1"/>
  <c r="AP638" i="9"/>
  <c r="CH638" i="9" s="1"/>
  <c r="AX638" i="9"/>
  <c r="CP638" i="9" s="1"/>
  <c r="AN638" i="9"/>
  <c r="CF638" i="9" s="1"/>
  <c r="AW638" i="9"/>
  <c r="CO638" i="9" s="1"/>
  <c r="AL638" i="9"/>
  <c r="CD638" i="9" s="1"/>
  <c r="AV638" i="9"/>
  <c r="CN638" i="9" s="1"/>
  <c r="AK638" i="9"/>
  <c r="CC638" i="9" s="1"/>
  <c r="AS638" i="9"/>
  <c r="CK638" i="9" s="1"/>
  <c r="AO638" i="9"/>
  <c r="CG638" i="9" s="1"/>
  <c r="AJ638" i="9"/>
  <c r="CB638" i="9" s="1"/>
  <c r="BB638" i="9"/>
  <c r="CT638" i="9" s="1"/>
  <c r="AZ638" i="9"/>
  <c r="CR638" i="9" s="1"/>
  <c r="AT638" i="9"/>
  <c r="CL638" i="9" s="1"/>
  <c r="AR638" i="9"/>
  <c r="CJ638" i="9" s="1"/>
  <c r="F640" i="9"/>
  <c r="K639" i="9"/>
  <c r="L639" i="9"/>
  <c r="J639" i="9"/>
  <c r="L592" i="9"/>
  <c r="J592" i="9"/>
  <c r="K592" i="9"/>
  <c r="F593" i="9"/>
  <c r="AV591" i="9"/>
  <c r="CN591" i="9" s="1"/>
  <c r="AN591" i="9"/>
  <c r="CF591" i="9" s="1"/>
  <c r="BB591" i="9"/>
  <c r="CT591" i="9" s="1"/>
  <c r="AT591" i="9"/>
  <c r="CL591" i="9" s="1"/>
  <c r="AL591" i="9"/>
  <c r="CD591" i="9" s="1"/>
  <c r="BA591" i="9"/>
  <c r="CS591" i="9" s="1"/>
  <c r="AS591" i="9"/>
  <c r="CK591" i="9" s="1"/>
  <c r="AK591" i="9"/>
  <c r="CC591" i="9" s="1"/>
  <c r="AX591" i="9"/>
  <c r="CP591" i="9" s="1"/>
  <c r="AP591" i="9"/>
  <c r="CH591" i="9" s="1"/>
  <c r="AZ591" i="9"/>
  <c r="CR591" i="9" s="1"/>
  <c r="AJ591" i="9"/>
  <c r="CB591" i="9" s="1"/>
  <c r="AW591" i="9"/>
  <c r="CO591" i="9" s="1"/>
  <c r="AU591" i="9"/>
  <c r="CM591" i="9" s="1"/>
  <c r="AO591" i="9"/>
  <c r="CG591" i="9" s="1"/>
  <c r="AI591" i="9"/>
  <c r="CA591" i="9" s="1"/>
  <c r="CA611" i="9" s="1"/>
  <c r="W17" i="11" s="1"/>
  <c r="AQ591" i="9"/>
  <c r="CI591" i="9" s="1"/>
  <c r="AR591" i="9"/>
  <c r="CJ591" i="9" s="1"/>
  <c r="AM591" i="9"/>
  <c r="CE591" i="9" s="1"/>
  <c r="AY591" i="9"/>
  <c r="CQ591" i="9" s="1"/>
  <c r="F546" i="9"/>
  <c r="K545" i="9"/>
  <c r="J545" i="9"/>
  <c r="L545" i="9"/>
  <c r="BB522" i="9"/>
  <c r="CR523" i="9"/>
  <c r="CS524" i="9"/>
  <c r="CT525" i="9"/>
  <c r="AU544" i="9"/>
  <c r="CM544" i="9" s="1"/>
  <c r="AM544" i="9"/>
  <c r="CE544" i="9" s="1"/>
  <c r="BB544" i="9"/>
  <c r="CT544" i="9" s="1"/>
  <c r="AT544" i="9"/>
  <c r="CL544" i="9" s="1"/>
  <c r="AL544" i="9"/>
  <c r="CD544" i="9" s="1"/>
  <c r="BA544" i="9"/>
  <c r="CS544" i="9" s="1"/>
  <c r="AS544" i="9"/>
  <c r="CK544" i="9" s="1"/>
  <c r="AK544" i="9"/>
  <c r="CC544" i="9" s="1"/>
  <c r="AX544" i="9"/>
  <c r="CP544" i="9" s="1"/>
  <c r="AP544" i="9"/>
  <c r="CH544" i="9" s="1"/>
  <c r="AR544" i="9"/>
  <c r="CJ544" i="9" s="1"/>
  <c r="AQ544" i="9"/>
  <c r="CI544" i="9" s="1"/>
  <c r="AO544" i="9"/>
  <c r="CG544" i="9" s="1"/>
  <c r="AY544" i="9"/>
  <c r="CQ544" i="9" s="1"/>
  <c r="AI544" i="9"/>
  <c r="CA544" i="9" s="1"/>
  <c r="CA564" i="9" s="1"/>
  <c r="W16" i="11" s="1"/>
  <c r="AZ544" i="9"/>
  <c r="CR544" i="9" s="1"/>
  <c r="AW544" i="9"/>
  <c r="CO544" i="9" s="1"/>
  <c r="AJ544" i="9"/>
  <c r="CB544" i="9" s="1"/>
  <c r="AN544" i="9"/>
  <c r="CF544" i="9" s="1"/>
  <c r="AV544" i="9"/>
  <c r="CN544" i="9" s="1"/>
  <c r="K499" i="9"/>
  <c r="L499" i="9"/>
  <c r="J499" i="9"/>
  <c r="F500" i="9"/>
  <c r="BA475" i="9"/>
  <c r="CR477" i="9"/>
  <c r="CS478" i="9"/>
  <c r="CT479" i="9"/>
  <c r="CQ476" i="9"/>
  <c r="AX498" i="9"/>
  <c r="CP498" i="9" s="1"/>
  <c r="AP498" i="9"/>
  <c r="CH498" i="9" s="1"/>
  <c r="BB498" i="9"/>
  <c r="CT498" i="9" s="1"/>
  <c r="AT498" i="9"/>
  <c r="CL498" i="9" s="1"/>
  <c r="AL498" i="9"/>
  <c r="CD498" i="9" s="1"/>
  <c r="AU498" i="9"/>
  <c r="CM498" i="9" s="1"/>
  <c r="AJ498" i="9"/>
  <c r="CB498" i="9" s="1"/>
  <c r="CB517" i="9" s="1"/>
  <c r="X15" i="11" s="1"/>
  <c r="AS498" i="9"/>
  <c r="CK498" i="9" s="1"/>
  <c r="AZ498" i="9"/>
  <c r="CR498" i="9" s="1"/>
  <c r="AO498" i="9"/>
  <c r="CG498" i="9" s="1"/>
  <c r="AR498" i="9"/>
  <c r="CJ498" i="9" s="1"/>
  <c r="AQ498" i="9"/>
  <c r="CI498" i="9" s="1"/>
  <c r="BA498" i="9"/>
  <c r="CS498" i="9" s="1"/>
  <c r="AK498" i="9"/>
  <c r="CC498" i="9" s="1"/>
  <c r="AW498" i="9"/>
  <c r="CO498" i="9" s="1"/>
  <c r="AN498" i="9"/>
  <c r="CF498" i="9" s="1"/>
  <c r="AV498" i="9"/>
  <c r="CN498" i="9" s="1"/>
  <c r="AM498" i="9"/>
  <c r="CE498" i="9" s="1"/>
  <c r="AY498" i="9"/>
  <c r="CQ498" i="9" s="1"/>
  <c r="BB428" i="9"/>
  <c r="L453" i="9"/>
  <c r="F454" i="9"/>
  <c r="K453" i="9"/>
  <c r="J453" i="9"/>
  <c r="CT431" i="9"/>
  <c r="CR429" i="9"/>
  <c r="CS430" i="9"/>
  <c r="AU452" i="9"/>
  <c r="CM452" i="9" s="1"/>
  <c r="AM452" i="9"/>
  <c r="CE452" i="9" s="1"/>
  <c r="AY452" i="9"/>
  <c r="CQ452" i="9" s="1"/>
  <c r="AQ452" i="9"/>
  <c r="CI452" i="9" s="1"/>
  <c r="AV452" i="9"/>
  <c r="CN452" i="9" s="1"/>
  <c r="AK452" i="9"/>
  <c r="CC452" i="9" s="1"/>
  <c r="CC470" i="9" s="1"/>
  <c r="Y14" i="11" s="1"/>
  <c r="BR243" i="5" s="1" a="1"/>
  <c r="BR243" i="5" s="1"/>
  <c r="AT452" i="9"/>
  <c r="CL452" i="9" s="1"/>
  <c r="BA452" i="9"/>
  <c r="CS452" i="9" s="1"/>
  <c r="AP452" i="9"/>
  <c r="CH452" i="9" s="1"/>
  <c r="BB452" i="9"/>
  <c r="CT452" i="9" s="1"/>
  <c r="AL452" i="9"/>
  <c r="CD452" i="9" s="1"/>
  <c r="AZ452" i="9"/>
  <c r="CR452" i="9" s="1"/>
  <c r="AS452" i="9"/>
  <c r="CK452" i="9" s="1"/>
  <c r="AN452" i="9"/>
  <c r="CF452" i="9" s="1"/>
  <c r="AX452" i="9"/>
  <c r="CP452" i="9" s="1"/>
  <c r="AR452" i="9"/>
  <c r="CJ452" i="9" s="1"/>
  <c r="AO452" i="9"/>
  <c r="CG452" i="9" s="1"/>
  <c r="AW452" i="9"/>
  <c r="CO452" i="9" s="1"/>
  <c r="CS381" i="9"/>
  <c r="BB381" i="9"/>
  <c r="CT381" i="9" s="1"/>
  <c r="CT382" i="9" s="1"/>
  <c r="CT384" i="9"/>
  <c r="CR382" i="9"/>
  <c r="CS383" i="9"/>
  <c r="AW403" i="9"/>
  <c r="CO403" i="9" s="1"/>
  <c r="AO403" i="9"/>
  <c r="CG403" i="9" s="1"/>
  <c r="BB403" i="9"/>
  <c r="CT403" i="9" s="1"/>
  <c r="AT403" i="9"/>
  <c r="CL403" i="9" s="1"/>
  <c r="AL403" i="9"/>
  <c r="CD403" i="9" s="1"/>
  <c r="BA403" i="9"/>
  <c r="CS403" i="9" s="1"/>
  <c r="AS403" i="9"/>
  <c r="CK403" i="9" s="1"/>
  <c r="AK403" i="9"/>
  <c r="CC403" i="9" s="1"/>
  <c r="AQ403" i="9"/>
  <c r="CI403" i="9" s="1"/>
  <c r="AP403" i="9"/>
  <c r="CH403" i="9" s="1"/>
  <c r="AZ403" i="9"/>
  <c r="CR403" i="9" s="1"/>
  <c r="AN403" i="9"/>
  <c r="CF403" i="9" s="1"/>
  <c r="AY403" i="9"/>
  <c r="CQ403" i="9" s="1"/>
  <c r="AM403" i="9"/>
  <c r="CE403" i="9" s="1"/>
  <c r="AV403" i="9"/>
  <c r="CN403" i="9" s="1"/>
  <c r="AI403" i="9"/>
  <c r="CA403" i="9" s="1"/>
  <c r="CA423" i="9" s="1"/>
  <c r="W13" i="11" s="1"/>
  <c r="BP260" i="5" s="1" a="1"/>
  <c r="BP260" i="5" s="1"/>
  <c r="AX403" i="9"/>
  <c r="CP403" i="9" s="1"/>
  <c r="AU403" i="9"/>
  <c r="CM403" i="9" s="1"/>
  <c r="AR403" i="9"/>
  <c r="CJ403" i="9" s="1"/>
  <c r="AJ403" i="9"/>
  <c r="CB403" i="9" s="1"/>
  <c r="J404" i="9"/>
  <c r="F405" i="9"/>
  <c r="L404" i="9"/>
  <c r="K404" i="9"/>
  <c r="K1390" i="9"/>
  <c r="J1390" i="9"/>
  <c r="L1390" i="9"/>
  <c r="F1391" i="9"/>
  <c r="AV1389" i="9"/>
  <c r="AN1389" i="9"/>
  <c r="AU1389" i="9"/>
  <c r="AM1389" i="9"/>
  <c r="BB1389" i="9"/>
  <c r="AT1389" i="9"/>
  <c r="AL1389" i="9"/>
  <c r="BA1389" i="9"/>
  <c r="AS1389" i="9"/>
  <c r="AK1389" i="9"/>
  <c r="AZ1389" i="9"/>
  <c r="AR1389" i="9"/>
  <c r="AJ1389" i="9"/>
  <c r="AY1389" i="9"/>
  <c r="AQ1389" i="9"/>
  <c r="AI1389" i="9"/>
  <c r="AW1389" i="9"/>
  <c r="AO1389" i="9"/>
  <c r="AX1389" i="9"/>
  <c r="AP1389" i="9"/>
  <c r="AH1389" i="9"/>
  <c r="CS1377" i="9"/>
  <c r="CO1373" i="9"/>
  <c r="CR1376" i="9"/>
  <c r="CP1374" i="9"/>
  <c r="CQ1375" i="9"/>
  <c r="CM1371" i="9"/>
  <c r="CN1372" i="9"/>
  <c r="CK1369" i="9"/>
  <c r="CL1370" i="9"/>
  <c r="CT1378" i="9"/>
  <c r="AU1368" i="9"/>
  <c r="CM1368" i="9" s="1"/>
  <c r="AU1200" i="9"/>
  <c r="CM1200" i="9" s="1"/>
  <c r="AM1200" i="9"/>
  <c r="CE1200" i="9" s="1"/>
  <c r="AZ1200" i="9"/>
  <c r="CR1200" i="9" s="1"/>
  <c r="AR1200" i="9"/>
  <c r="CJ1200" i="9" s="1"/>
  <c r="AJ1200" i="9"/>
  <c r="CB1200" i="9" s="1"/>
  <c r="AY1200" i="9"/>
  <c r="CQ1200" i="9" s="1"/>
  <c r="AQ1200" i="9"/>
  <c r="CI1200" i="9" s="1"/>
  <c r="AI1200" i="9"/>
  <c r="CA1200" i="9" s="1"/>
  <c r="AX1200" i="9"/>
  <c r="CP1200" i="9" s="1"/>
  <c r="AL1200" i="9"/>
  <c r="CD1200" i="9" s="1"/>
  <c r="AW1200" i="9"/>
  <c r="CO1200" i="9" s="1"/>
  <c r="AK1200" i="9"/>
  <c r="CC1200" i="9" s="1"/>
  <c r="AV1200" i="9"/>
  <c r="CN1200" i="9" s="1"/>
  <c r="AH1200" i="9"/>
  <c r="BZ1200" i="9" s="1"/>
  <c r="AT1200" i="9"/>
  <c r="CL1200" i="9" s="1"/>
  <c r="AG1200" i="9"/>
  <c r="BY1200" i="9" s="1"/>
  <c r="BY1222" i="9" s="1"/>
  <c r="U30" i="11" s="1"/>
  <c r="AS1200" i="9"/>
  <c r="CK1200" i="9" s="1"/>
  <c r="AP1200" i="9"/>
  <c r="CH1200" i="9" s="1"/>
  <c r="BA1200" i="9"/>
  <c r="CS1200" i="9" s="1"/>
  <c r="AN1200" i="9"/>
  <c r="CF1200" i="9" s="1"/>
  <c r="BB1200" i="9"/>
  <c r="CT1200" i="9" s="1"/>
  <c r="AO1200" i="9"/>
  <c r="CG1200" i="9" s="1"/>
  <c r="J1201" i="9"/>
  <c r="F1202" i="9"/>
  <c r="L1201" i="9"/>
  <c r="K1201" i="9"/>
  <c r="AS1180" i="9"/>
  <c r="CK1180" i="9" s="1"/>
  <c r="CT1192" i="9"/>
  <c r="CR1190" i="9"/>
  <c r="CS1191" i="9"/>
  <c r="CQ1189" i="9"/>
  <c r="CM1185" i="9"/>
  <c r="CO1187" i="9"/>
  <c r="CI1181" i="9"/>
  <c r="CJ1182" i="9"/>
  <c r="CP1188" i="9"/>
  <c r="CN1186" i="9"/>
  <c r="CL1184" i="9"/>
  <c r="CK1183" i="9"/>
  <c r="V883" i="1"/>
  <c r="U886" i="1"/>
  <c r="CT1001" i="9"/>
  <c r="CP997" i="9"/>
  <c r="CS1000" i="9"/>
  <c r="CQ998" i="9"/>
  <c r="CN995" i="9"/>
  <c r="CR999" i="9"/>
  <c r="CO996" i="9"/>
  <c r="CL993" i="9"/>
  <c r="CM994" i="9"/>
  <c r="K1014" i="9"/>
  <c r="J1014" i="9"/>
  <c r="L1014" i="9"/>
  <c r="F1015" i="9"/>
  <c r="AV1013" i="9"/>
  <c r="CN1013" i="9" s="1"/>
  <c r="AN1013" i="9"/>
  <c r="CF1013" i="9" s="1"/>
  <c r="AU1013" i="9"/>
  <c r="CM1013" i="9" s="1"/>
  <c r="AM1013" i="9"/>
  <c r="CE1013" i="9" s="1"/>
  <c r="BB1013" i="9"/>
  <c r="CT1013" i="9" s="1"/>
  <c r="AT1013" i="9"/>
  <c r="CL1013" i="9" s="1"/>
  <c r="AL1013" i="9"/>
  <c r="CD1013" i="9" s="1"/>
  <c r="BA1013" i="9"/>
  <c r="CS1013" i="9" s="1"/>
  <c r="AS1013" i="9"/>
  <c r="CK1013" i="9" s="1"/>
  <c r="AK1013" i="9"/>
  <c r="CC1013" i="9" s="1"/>
  <c r="AZ1013" i="9"/>
  <c r="CR1013" i="9" s="1"/>
  <c r="AR1013" i="9"/>
  <c r="CJ1013" i="9" s="1"/>
  <c r="AJ1013" i="9"/>
  <c r="CB1013" i="9" s="1"/>
  <c r="AY1013" i="9"/>
  <c r="CQ1013" i="9" s="1"/>
  <c r="AQ1013" i="9"/>
  <c r="CI1013" i="9" s="1"/>
  <c r="AI1013" i="9"/>
  <c r="CA1013" i="9" s="1"/>
  <c r="AW1013" i="9"/>
  <c r="CO1013" i="9" s="1"/>
  <c r="AO1013" i="9"/>
  <c r="CG1013" i="9" s="1"/>
  <c r="AX1013" i="9"/>
  <c r="CP1013" i="9" s="1"/>
  <c r="AP1013" i="9"/>
  <c r="CH1013" i="9" s="1"/>
  <c r="AH1013" i="9"/>
  <c r="BZ1013" i="9" s="1"/>
  <c r="BZ1034" i="9" s="1"/>
  <c r="V26" i="11" s="1"/>
  <c r="BO313" i="5" s="1" a="1"/>
  <c r="BO313" i="5" s="1"/>
  <c r="AV992" i="9"/>
  <c r="CN992" i="9" s="1"/>
  <c r="V747" i="1"/>
  <c r="U750" i="1"/>
  <c r="AX804" i="9"/>
  <c r="CP804" i="9" s="1"/>
  <c r="CT811" i="9"/>
  <c r="CR809" i="9"/>
  <c r="CN805" i="9"/>
  <c r="CS810" i="9"/>
  <c r="CQ808" i="9"/>
  <c r="CO806" i="9"/>
  <c r="CP807" i="9"/>
  <c r="K826" i="9"/>
  <c r="J826" i="9"/>
  <c r="L826" i="9"/>
  <c r="F827" i="9"/>
  <c r="AV825" i="9"/>
  <c r="CN825" i="9" s="1"/>
  <c r="AN825" i="9"/>
  <c r="CF825" i="9" s="1"/>
  <c r="AU825" i="9"/>
  <c r="CM825" i="9" s="1"/>
  <c r="AM825" i="9"/>
  <c r="CE825" i="9" s="1"/>
  <c r="BB825" i="9"/>
  <c r="CT825" i="9" s="1"/>
  <c r="AT825" i="9"/>
  <c r="CL825" i="9" s="1"/>
  <c r="AL825" i="9"/>
  <c r="CD825" i="9" s="1"/>
  <c r="BA825" i="9"/>
  <c r="CS825" i="9" s="1"/>
  <c r="AS825" i="9"/>
  <c r="CK825" i="9" s="1"/>
  <c r="AK825" i="9"/>
  <c r="CC825" i="9" s="1"/>
  <c r="AZ825" i="9"/>
  <c r="CR825" i="9" s="1"/>
  <c r="AR825" i="9"/>
  <c r="CJ825" i="9" s="1"/>
  <c r="AJ825" i="9"/>
  <c r="CB825" i="9" s="1"/>
  <c r="AY825" i="9"/>
  <c r="CQ825" i="9" s="1"/>
  <c r="AQ825" i="9"/>
  <c r="CI825" i="9" s="1"/>
  <c r="AI825" i="9"/>
  <c r="CA825" i="9" s="1"/>
  <c r="AW825" i="9"/>
  <c r="CO825" i="9" s="1"/>
  <c r="AO825" i="9"/>
  <c r="CG825" i="9" s="1"/>
  <c r="AX825" i="9"/>
  <c r="CP825" i="9" s="1"/>
  <c r="AP825" i="9"/>
  <c r="CH825" i="9" s="1"/>
  <c r="AH825" i="9"/>
  <c r="BZ825" i="9" s="1"/>
  <c r="BZ846" i="9" s="1"/>
  <c r="V22" i="11" s="1"/>
  <c r="T614" i="1"/>
  <c r="U611" i="1"/>
  <c r="AW354" i="9"/>
  <c r="CO354" i="9" s="1"/>
  <c r="AO354" i="9"/>
  <c r="CG354" i="9" s="1"/>
  <c r="AV354" i="9"/>
  <c r="CN354" i="9" s="1"/>
  <c r="AN354" i="9"/>
  <c r="CF354" i="9" s="1"/>
  <c r="AU354" i="9"/>
  <c r="CM354" i="9" s="1"/>
  <c r="BB354" i="9"/>
  <c r="CT354" i="9" s="1"/>
  <c r="AT354" i="9"/>
  <c r="CL354" i="9" s="1"/>
  <c r="BA354" i="9"/>
  <c r="CS354" i="9" s="1"/>
  <c r="AS354" i="9"/>
  <c r="CK354" i="9" s="1"/>
  <c r="AK354" i="9"/>
  <c r="CC354" i="9" s="1"/>
  <c r="AZ354" i="9"/>
  <c r="CR354" i="9" s="1"/>
  <c r="AR354" i="9"/>
  <c r="CJ354" i="9" s="1"/>
  <c r="AX354" i="9"/>
  <c r="CP354" i="9" s="1"/>
  <c r="AP354" i="9"/>
  <c r="CH354" i="9" s="1"/>
  <c r="AG354" i="9"/>
  <c r="BY354" i="9" s="1"/>
  <c r="BY376" i="9" s="1"/>
  <c r="U12" i="11" s="1"/>
  <c r="AY354" i="9"/>
  <c r="CQ354" i="9" s="1"/>
  <c r="AQ354" i="9"/>
  <c r="CI354" i="9" s="1"/>
  <c r="AM354" i="9"/>
  <c r="CE354" i="9" s="1"/>
  <c r="AL354" i="9"/>
  <c r="CD354" i="9" s="1"/>
  <c r="AJ354" i="9"/>
  <c r="CB354" i="9" s="1"/>
  <c r="AH354" i="9"/>
  <c r="BZ354" i="9" s="1"/>
  <c r="AI354" i="9"/>
  <c r="CA354" i="9" s="1"/>
  <c r="K355" i="9"/>
  <c r="J355" i="9"/>
  <c r="F356" i="9"/>
  <c r="L355" i="9"/>
  <c r="V271" i="1"/>
  <c r="U274" i="1"/>
  <c r="AU166" i="9"/>
  <c r="CM166" i="9" s="1"/>
  <c r="AM166" i="9"/>
  <c r="CE166" i="9" s="1"/>
  <c r="BA166" i="9"/>
  <c r="CS166" i="9" s="1"/>
  <c r="AS166" i="9"/>
  <c r="CK166" i="9" s="1"/>
  <c r="AK166" i="9"/>
  <c r="CC166" i="9" s="1"/>
  <c r="AX166" i="9"/>
  <c r="CP166" i="9" s="1"/>
  <c r="AN166" i="9"/>
  <c r="CF166" i="9" s="1"/>
  <c r="AW166" i="9"/>
  <c r="CO166" i="9" s="1"/>
  <c r="AL166" i="9"/>
  <c r="CD166" i="9" s="1"/>
  <c r="AV166" i="9"/>
  <c r="CN166" i="9" s="1"/>
  <c r="AJ166" i="9"/>
  <c r="CB166" i="9" s="1"/>
  <c r="AT166" i="9"/>
  <c r="CL166" i="9" s="1"/>
  <c r="AI166" i="9"/>
  <c r="CA166" i="9" s="1"/>
  <c r="AR166" i="9"/>
  <c r="CJ166" i="9" s="1"/>
  <c r="AH166" i="9"/>
  <c r="BZ166" i="9" s="1"/>
  <c r="BB166" i="9"/>
  <c r="CT166" i="9" s="1"/>
  <c r="AQ166" i="9"/>
  <c r="CI166" i="9" s="1"/>
  <c r="AG166" i="9"/>
  <c r="BY166" i="9" s="1"/>
  <c r="BY188" i="9" s="1"/>
  <c r="U8" i="11" s="1"/>
  <c r="AY166" i="9"/>
  <c r="CQ166" i="9" s="1"/>
  <c r="AO166" i="9"/>
  <c r="CG166" i="9" s="1"/>
  <c r="AZ166" i="9"/>
  <c r="CR166" i="9" s="1"/>
  <c r="AP166" i="9"/>
  <c r="CH166" i="9" s="1"/>
  <c r="F168" i="9"/>
  <c r="L167" i="9"/>
  <c r="K167" i="9"/>
  <c r="J167" i="9"/>
  <c r="U135" i="1"/>
  <c r="T138" i="1"/>
  <c r="Y75" i="5"/>
  <c r="Y160" i="5"/>
  <c r="Y76" i="5"/>
  <c r="Y25" i="5"/>
  <c r="Y161" i="5"/>
  <c r="Y159" i="5"/>
  <c r="Y94" i="5"/>
  <c r="Y91" i="5"/>
  <c r="BO91" i="5" s="1" a="1"/>
  <c r="BO91" i="5" s="1"/>
  <c r="Y93" i="5"/>
  <c r="Y175" i="5"/>
  <c r="X182" i="5"/>
  <c r="Y176" i="5"/>
  <c r="Y178" i="5"/>
  <c r="BO178" i="5" s="1" a="1"/>
  <c r="BO178" i="5" s="1"/>
  <c r="Y179" i="5"/>
  <c r="Y177" i="5"/>
  <c r="X165" i="5"/>
  <c r="Y158" i="5"/>
  <c r="Y162" i="5"/>
  <c r="X148" i="5"/>
  <c r="Y141" i="5"/>
  <c r="Y143" i="5"/>
  <c r="Y144" i="5"/>
  <c r="BO144" i="5" s="1" a="1"/>
  <c r="BO144" i="5" s="1"/>
  <c r="Y145" i="5"/>
  <c r="Y142" i="5"/>
  <c r="Y124" i="5"/>
  <c r="X131" i="5"/>
  <c r="Y127" i="5"/>
  <c r="BO127" i="5" s="1" a="1"/>
  <c r="BO127" i="5" s="1"/>
  <c r="Y125" i="5"/>
  <c r="Y128" i="5"/>
  <c r="Y126" i="5"/>
  <c r="Y107" i="5"/>
  <c r="X114" i="5"/>
  <c r="Y110" i="5"/>
  <c r="Y109" i="5"/>
  <c r="Y108" i="5"/>
  <c r="Y111" i="5"/>
  <c r="Y90" i="5"/>
  <c r="X97" i="5"/>
  <c r="Y92" i="5"/>
  <c r="BO92" i="5" s="1" a="1"/>
  <c r="BO92" i="5" s="1"/>
  <c r="Y73" i="5"/>
  <c r="X80" i="5"/>
  <c r="Y74" i="5"/>
  <c r="Y77" i="5"/>
  <c r="Y56" i="5"/>
  <c r="X63" i="5"/>
  <c r="Y59" i="5"/>
  <c r="Y58" i="5"/>
  <c r="Y60" i="5"/>
  <c r="Y57" i="5"/>
  <c r="Y43" i="5"/>
  <c r="Y40" i="5"/>
  <c r="Y42" i="5"/>
  <c r="Y41" i="5"/>
  <c r="Y39" i="5"/>
  <c r="X46" i="5"/>
  <c r="X29" i="5"/>
  <c r="Y22" i="5"/>
  <c r="Y26" i="5"/>
  <c r="Y23" i="5"/>
  <c r="Y24" i="5"/>
  <c r="AF686" i="5" l="1"/>
  <c r="AF431" i="5"/>
  <c r="AF432" i="5"/>
  <c r="AF430" i="5"/>
  <c r="AG433" i="5" s="1"/>
  <c r="BW433" i="5" s="1" a="1"/>
  <c r="BW433" i="5" s="1"/>
  <c r="AF434" i="5"/>
  <c r="AF345" i="5"/>
  <c r="AE352" i="5"/>
  <c r="AF347" i="5"/>
  <c r="AF349" i="5"/>
  <c r="AG348" i="5" s="1"/>
  <c r="BW348" i="5" s="1" a="1"/>
  <c r="BW348" i="5" s="1"/>
  <c r="AF688" i="5"/>
  <c r="BV688" i="5" s="1" a="1"/>
  <c r="BV688" i="5" s="1"/>
  <c r="AF687" i="5"/>
  <c r="AF685" i="5"/>
  <c r="AF689" i="5"/>
  <c r="AE692" i="5"/>
  <c r="AF635" i="5"/>
  <c r="AF636" i="5"/>
  <c r="AF638" i="5"/>
  <c r="AF671" i="5"/>
  <c r="BV671" i="5" s="1" a="1"/>
  <c r="BV671" i="5" s="1"/>
  <c r="AF672" i="5"/>
  <c r="AF670" i="5"/>
  <c r="AE675" i="5"/>
  <c r="AF668" i="5"/>
  <c r="AF669" i="5"/>
  <c r="AF637" i="5"/>
  <c r="BV637" i="5" s="1" a="1"/>
  <c r="BV637" i="5" s="1"/>
  <c r="AF634" i="5"/>
  <c r="AE641" i="5"/>
  <c r="AG584" i="5"/>
  <c r="AF824" i="5"/>
  <c r="AF330" i="5"/>
  <c r="BN311" i="5" a="1"/>
  <c r="BN311" i="5" s="1"/>
  <c r="BN318" i="5" s="1"/>
  <c r="BN322" i="5" s="1"/>
  <c r="Y22" i="12" s="1"/>
  <c r="BN856" i="5" a="1"/>
  <c r="BN856" i="5" s="1"/>
  <c r="BN805" i="5" a="1"/>
  <c r="BN805" i="5" s="1"/>
  <c r="BN811" i="5" s="1"/>
  <c r="BN815" i="5" s="1"/>
  <c r="Y51" i="12" s="1"/>
  <c r="BR316" i="5" a="1"/>
  <c r="BR316" i="5" s="1"/>
  <c r="BR333" i="5" a="1"/>
  <c r="BR333" i="5" s="1"/>
  <c r="BR350" i="5" a="1"/>
  <c r="BR350" i="5" s="1"/>
  <c r="BR299" i="5" a="1"/>
  <c r="BR299" i="5" s="1"/>
  <c r="BR282" i="5" a="1"/>
  <c r="BR282" i="5" s="1"/>
  <c r="AF331" i="5"/>
  <c r="BV331" i="5" s="1" a="1"/>
  <c r="BV331" i="5" s="1"/>
  <c r="AF332" i="5"/>
  <c r="AE335" i="5"/>
  <c r="AF328" i="5"/>
  <c r="AF329" i="5"/>
  <c r="AF822" i="5"/>
  <c r="BU821" i="5" a="1"/>
  <c r="BU821" i="5" s="1"/>
  <c r="AE828" i="5"/>
  <c r="AF821" i="5"/>
  <c r="AF823" i="5"/>
  <c r="AF825" i="5"/>
  <c r="AF590" i="5"/>
  <c r="AG349" i="5"/>
  <c r="AG620" i="5"/>
  <c r="BW620" i="5" s="1" a="1"/>
  <c r="BW620" i="5" s="1"/>
  <c r="AG840" i="5"/>
  <c r="AG621" i="5"/>
  <c r="AG618" i="5"/>
  <c r="AG617" i="5"/>
  <c r="AG619" i="5"/>
  <c r="AF624" i="5"/>
  <c r="AG603" i="5"/>
  <c r="BW603" i="5" s="1" a="1"/>
  <c r="BW603" i="5" s="1"/>
  <c r="AF518" i="5"/>
  <c r="BV518" i="5" s="1" a="1"/>
  <c r="BV518" i="5" s="1"/>
  <c r="AF466" i="5"/>
  <c r="AG416" i="5"/>
  <c r="BW416" i="5" s="1" a="1"/>
  <c r="BW416" i="5" s="1"/>
  <c r="AG295" i="5"/>
  <c r="AG230" i="5"/>
  <c r="AG570" i="5"/>
  <c r="AF536" i="5"/>
  <c r="AG363" i="5"/>
  <c r="Z24" i="5"/>
  <c r="AG264" i="5"/>
  <c r="AG550" i="5"/>
  <c r="AG247" i="5"/>
  <c r="AG553" i="5"/>
  <c r="AF655" i="5"/>
  <c r="AG245" i="5"/>
  <c r="AG417" i="5"/>
  <c r="AF653" i="5"/>
  <c r="AG806" i="5"/>
  <c r="AG602" i="5"/>
  <c r="AG740" i="5"/>
  <c r="AF772" i="5"/>
  <c r="BP278" i="5" a="1"/>
  <c r="BP278" i="5" s="1"/>
  <c r="BP294" i="5" a="1"/>
  <c r="BP294" i="5" s="1"/>
  <c r="BR367" i="5" a="1"/>
  <c r="BR367" i="5" s="1"/>
  <c r="BR214" i="5" a="1"/>
  <c r="BR214" i="5" s="1"/>
  <c r="BR248" i="5" a="1"/>
  <c r="BR248" i="5" s="1"/>
  <c r="BR435" i="5" a="1"/>
  <c r="BR435" i="5" s="1"/>
  <c r="BR503" i="5" a="1"/>
  <c r="BR503" i="5" s="1"/>
  <c r="BR265" i="5" a="1"/>
  <c r="BR265" i="5" s="1"/>
  <c r="BR384" i="5" a="1"/>
  <c r="BR384" i="5" s="1"/>
  <c r="BR401" i="5" a="1"/>
  <c r="BR401" i="5" s="1"/>
  <c r="BR231" i="5" a="1"/>
  <c r="BR231" i="5" s="1"/>
  <c r="BR486" i="5" a="1"/>
  <c r="BR486" i="5" s="1"/>
  <c r="BR588" i="5" a="1"/>
  <c r="BR588" i="5" s="1"/>
  <c r="BR639" i="5" a="1"/>
  <c r="BR639" i="5" s="1"/>
  <c r="BR622" i="5" a="1"/>
  <c r="BR622" i="5" s="1"/>
  <c r="BR690" i="5" a="1"/>
  <c r="BR690" i="5" s="1"/>
  <c r="BR656" i="5" a="1"/>
  <c r="BR656" i="5" s="1"/>
  <c r="BR673" i="5" a="1"/>
  <c r="BR673" i="5" s="1"/>
  <c r="BR537" i="5" a="1"/>
  <c r="BR537" i="5" s="1"/>
  <c r="BR469" i="5" a="1"/>
  <c r="BR469" i="5" s="1"/>
  <c r="BR651" i="5" a="1"/>
  <c r="BR651" i="5" s="1"/>
  <c r="BR520" i="5" a="1"/>
  <c r="BR520" i="5" s="1"/>
  <c r="BR571" i="5" a="1"/>
  <c r="BR571" i="5" s="1"/>
  <c r="BR418" i="5" a="1"/>
  <c r="BR418" i="5" s="1"/>
  <c r="BR452" i="5" a="1"/>
  <c r="BR452" i="5" s="1"/>
  <c r="BR554" i="5" a="1"/>
  <c r="BR554" i="5" s="1"/>
  <c r="BR605" i="5" a="1"/>
  <c r="BR605" i="5" s="1"/>
  <c r="BR180" i="5" a="1"/>
  <c r="BR180" i="5" s="1"/>
  <c r="BR146" i="5" a="1"/>
  <c r="BR146" i="5" s="1"/>
  <c r="BR95" i="5" a="1"/>
  <c r="BR95" i="5" s="1"/>
  <c r="BR129" i="5" a="1"/>
  <c r="BR129" i="5" s="1"/>
  <c r="BR197" i="5" a="1"/>
  <c r="BR197" i="5" s="1"/>
  <c r="BR668" i="5" a="1"/>
  <c r="BR668" i="5" s="1"/>
  <c r="BR685" i="5" a="1"/>
  <c r="BR685" i="5" s="1"/>
  <c r="BO284" i="5"/>
  <c r="BO288" i="5" s="1"/>
  <c r="BP329" i="5" a="1"/>
  <c r="BP329" i="5" s="1"/>
  <c r="BP295" i="5" a="1"/>
  <c r="BP295" i="5" s="1"/>
  <c r="BP277" i="5" a="1"/>
  <c r="BP277" i="5" s="1"/>
  <c r="BP741" i="5" a="1"/>
  <c r="BP741" i="5" s="1"/>
  <c r="BP724" i="5" a="1"/>
  <c r="BP724" i="5" s="1"/>
  <c r="BP707" i="5" a="1"/>
  <c r="BP707" i="5" s="1"/>
  <c r="BP346" i="5" a="1"/>
  <c r="BP346" i="5" s="1"/>
  <c r="BN517" i="5" a="1"/>
  <c r="BN517" i="5" s="1"/>
  <c r="BN753" i="5" a="1"/>
  <c r="BN753" i="5" s="1"/>
  <c r="BN760" i="5" s="1"/>
  <c r="BN764" i="5" s="1"/>
  <c r="Y48" i="12" s="1"/>
  <c r="BN702" i="5" a="1"/>
  <c r="BN702" i="5" s="1"/>
  <c r="BN653" i="5" a="1"/>
  <c r="BN653" i="5" s="1"/>
  <c r="BN602" i="5" a="1"/>
  <c r="BN602" i="5" s="1"/>
  <c r="BN551" i="5" a="1"/>
  <c r="BN551" i="5" s="1"/>
  <c r="BN415" i="5" a="1"/>
  <c r="BN415" i="5" s="1"/>
  <c r="BN466" i="5" a="1"/>
  <c r="BN466" i="5" s="1"/>
  <c r="BN364" i="5" a="1"/>
  <c r="BN364" i="5" s="1"/>
  <c r="BN142" i="5" a="1"/>
  <c r="BN142" i="5" s="1"/>
  <c r="BN703" i="5" a="1"/>
  <c r="BN703" i="5" s="1"/>
  <c r="BN194" i="5" a="1"/>
  <c r="BN194" i="5" s="1"/>
  <c r="BM709" i="5"/>
  <c r="BM713" i="5" s="1"/>
  <c r="X45" i="12" s="1"/>
  <c r="AF845" i="5"/>
  <c r="AG838" i="5"/>
  <c r="BW838" i="5" s="1" a="1"/>
  <c r="BW838" i="5" s="1"/>
  <c r="AG842" i="5"/>
  <c r="AG839" i="5"/>
  <c r="AG841" i="5"/>
  <c r="AG788" i="5"/>
  <c r="AF771" i="5"/>
  <c r="AF774" i="5"/>
  <c r="AF773" i="5"/>
  <c r="AE777" i="5"/>
  <c r="AF770" i="5"/>
  <c r="AG757" i="5"/>
  <c r="AG755" i="5"/>
  <c r="AG739" i="5"/>
  <c r="AG723" i="5"/>
  <c r="AF811" i="5"/>
  <c r="AG804" i="5"/>
  <c r="BW804" i="5" s="1" a="1"/>
  <c r="BW804" i="5" s="1"/>
  <c r="AG807" i="5"/>
  <c r="AG808" i="5"/>
  <c r="AG805" i="5"/>
  <c r="AF794" i="5"/>
  <c r="AG787" i="5"/>
  <c r="AG791" i="5"/>
  <c r="AG790" i="5"/>
  <c r="AG789" i="5"/>
  <c r="AF760" i="5"/>
  <c r="AG753" i="5"/>
  <c r="AG756" i="5"/>
  <c r="AG754" i="5"/>
  <c r="AF743" i="5"/>
  <c r="AG736" i="5"/>
  <c r="AG737" i="5"/>
  <c r="AG738" i="5"/>
  <c r="AF726" i="5"/>
  <c r="AG719" i="5"/>
  <c r="AG722" i="5"/>
  <c r="AG720" i="5"/>
  <c r="AG721" i="5"/>
  <c r="AG703" i="5"/>
  <c r="AG705" i="5"/>
  <c r="BV704" i="5" a="1"/>
  <c r="BV704" i="5" s="1"/>
  <c r="AG704" i="5"/>
  <c r="AF709" i="5"/>
  <c r="AG702" i="5"/>
  <c r="AN707" i="5"/>
  <c r="AG706" i="5"/>
  <c r="AG601" i="5"/>
  <c r="AG585" i="5"/>
  <c r="AG586" i="5"/>
  <c r="BW586" i="5" s="1" a="1"/>
  <c r="BW586" i="5" s="1"/>
  <c r="AG583" i="5"/>
  <c r="AG587" i="5"/>
  <c r="AG567" i="5"/>
  <c r="AG568" i="5"/>
  <c r="AG551" i="5"/>
  <c r="AF532" i="5"/>
  <c r="AF533" i="5"/>
  <c r="AF535" i="5"/>
  <c r="BV535" i="5" s="1" a="1"/>
  <c r="BV535" i="5" s="1"/>
  <c r="AF534" i="5"/>
  <c r="AE539" i="5"/>
  <c r="AF519" i="5"/>
  <c r="AF517" i="5"/>
  <c r="AF516" i="5"/>
  <c r="AF515" i="5"/>
  <c r="AE522" i="5"/>
  <c r="AF692" i="5"/>
  <c r="AE658" i="5"/>
  <c r="AF651" i="5"/>
  <c r="AF654" i="5"/>
  <c r="BV654" i="5" s="1" a="1"/>
  <c r="BV654" i="5" s="1"/>
  <c r="AF652" i="5"/>
  <c r="AF607" i="5"/>
  <c r="AG600" i="5"/>
  <c r="AG604" i="5"/>
  <c r="AF573" i="5"/>
  <c r="AG566" i="5"/>
  <c r="AG569" i="5"/>
  <c r="BW569" i="5" s="1" a="1"/>
  <c r="BW569" i="5" s="1"/>
  <c r="AF556" i="5"/>
  <c r="AG549" i="5"/>
  <c r="AG552" i="5"/>
  <c r="BW552" i="5" s="1" a="1"/>
  <c r="BW552" i="5" s="1"/>
  <c r="AF499" i="5"/>
  <c r="AF500" i="5"/>
  <c r="AF464" i="5"/>
  <c r="AE471" i="5"/>
  <c r="AF467" i="5"/>
  <c r="BV467" i="5" s="1" a="1"/>
  <c r="BV467" i="5" s="1"/>
  <c r="AF465" i="5"/>
  <c r="AF468" i="5"/>
  <c r="AG434" i="5"/>
  <c r="AG415" i="5"/>
  <c r="AG398" i="5"/>
  <c r="AG397" i="5"/>
  <c r="AG365" i="5"/>
  <c r="BW365" i="5" s="1" a="1"/>
  <c r="BW365" i="5" s="1"/>
  <c r="AG347" i="5"/>
  <c r="AG346" i="5"/>
  <c r="AG296" i="5"/>
  <c r="AG262" i="5"/>
  <c r="AG261" i="5"/>
  <c r="AG263" i="5"/>
  <c r="BW263" i="5" s="1" a="1"/>
  <c r="BW263" i="5" s="1"/>
  <c r="AG246" i="5"/>
  <c r="BW246" i="5" s="1" a="1"/>
  <c r="BW246" i="5" s="1"/>
  <c r="AG212" i="5"/>
  <c r="BW212" i="5" s="1" a="1"/>
  <c r="BW212" i="5" s="1"/>
  <c r="AG211" i="5"/>
  <c r="AE505" i="5"/>
  <c r="AF498" i="5"/>
  <c r="AF501" i="5"/>
  <c r="BV501" i="5" s="1" a="1"/>
  <c r="BV501" i="5" s="1"/>
  <c r="AF502" i="5"/>
  <c r="AE488" i="5"/>
  <c r="AF481" i="5"/>
  <c r="AF482" i="5"/>
  <c r="AF484" i="5"/>
  <c r="BV484" i="5" s="1" a="1"/>
  <c r="BV484" i="5" s="1"/>
  <c r="AF485" i="5"/>
  <c r="AF483" i="5"/>
  <c r="AE454" i="5"/>
  <c r="AF447" i="5"/>
  <c r="AF451" i="5"/>
  <c r="AF450" i="5"/>
  <c r="BV450" i="5" s="1" a="1"/>
  <c r="BV450" i="5" s="1"/>
  <c r="AF448" i="5"/>
  <c r="AF449" i="5"/>
  <c r="AG432" i="5"/>
  <c r="AF420" i="5"/>
  <c r="AG413" i="5"/>
  <c r="AG414" i="5"/>
  <c r="AG399" i="5"/>
  <c r="BW399" i="5" s="1" a="1"/>
  <c r="BW399" i="5" s="1"/>
  <c r="AG400" i="5"/>
  <c r="AF403" i="5"/>
  <c r="AG396" i="5"/>
  <c r="AE386" i="5"/>
  <c r="AF379" i="5"/>
  <c r="AF380" i="5"/>
  <c r="AF381" i="5"/>
  <c r="AF383" i="5"/>
  <c r="AF382" i="5"/>
  <c r="BV382" i="5" s="1" a="1"/>
  <c r="BV382" i="5" s="1"/>
  <c r="AF369" i="5"/>
  <c r="AG362" i="5"/>
  <c r="AG364" i="5"/>
  <c r="AG366" i="5"/>
  <c r="AF301" i="5"/>
  <c r="AG294" i="5"/>
  <c r="AG297" i="5"/>
  <c r="BW297" i="5" s="1" a="1"/>
  <c r="BW297" i="5" s="1"/>
  <c r="AG298" i="5"/>
  <c r="AF284" i="5"/>
  <c r="AG277" i="5"/>
  <c r="AG280" i="5"/>
  <c r="AG281" i="5"/>
  <c r="AG279" i="5"/>
  <c r="AG278" i="5"/>
  <c r="AF267" i="5"/>
  <c r="AG260" i="5"/>
  <c r="AF250" i="5"/>
  <c r="AG243" i="5"/>
  <c r="AG244" i="5"/>
  <c r="AF233" i="5"/>
  <c r="AG226" i="5"/>
  <c r="AG229" i="5"/>
  <c r="BW229" i="5" s="1" a="1"/>
  <c r="BW229" i="5" s="1"/>
  <c r="AG228" i="5"/>
  <c r="AG227" i="5"/>
  <c r="AF216" i="5"/>
  <c r="AG209" i="5"/>
  <c r="AG213" i="5"/>
  <c r="AG210" i="5"/>
  <c r="AG195" i="5"/>
  <c r="BW195" i="5" s="1" a="1"/>
  <c r="BW195" i="5" s="1"/>
  <c r="AF199" i="5"/>
  <c r="AG192" i="5"/>
  <c r="AG194" i="5"/>
  <c r="AG193" i="5"/>
  <c r="AG196" i="5"/>
  <c r="AO197" i="5"/>
  <c r="CK1415" i="9"/>
  <c r="AT1415" i="9"/>
  <c r="CM1419" i="9"/>
  <c r="CS1425" i="9"/>
  <c r="CJ1416" i="9"/>
  <c r="CP1422" i="9"/>
  <c r="CT1426" i="9"/>
  <c r="CK1417" i="9"/>
  <c r="CR1424" i="9"/>
  <c r="CQ1423" i="9"/>
  <c r="CN1420" i="9"/>
  <c r="CO1421" i="9"/>
  <c r="CL1418" i="9"/>
  <c r="CR616" i="9"/>
  <c r="BA616" i="9"/>
  <c r="CT620" i="9"/>
  <c r="CS619" i="9"/>
  <c r="CR618" i="9"/>
  <c r="CQ617" i="9"/>
  <c r="CR569" i="9"/>
  <c r="BA569" i="9"/>
  <c r="CR571" i="9"/>
  <c r="CS572" i="9"/>
  <c r="CT573" i="9"/>
  <c r="CQ570" i="9"/>
  <c r="AX1697" i="9"/>
  <c r="CP1697" i="9" s="1"/>
  <c r="CS1703" i="9"/>
  <c r="CQ1701" i="9"/>
  <c r="CR1702" i="9"/>
  <c r="CO1699" i="9"/>
  <c r="CT1704" i="9"/>
  <c r="CP1700" i="9"/>
  <c r="CN1698" i="9"/>
  <c r="F1724" i="9"/>
  <c r="L1723" i="9"/>
  <c r="K1723" i="9"/>
  <c r="J1723" i="9"/>
  <c r="BB1722" i="9"/>
  <c r="CT1722" i="9" s="1"/>
  <c r="AT1722" i="9"/>
  <c r="CL1722" i="9" s="1"/>
  <c r="AL1722" i="9"/>
  <c r="CD1722" i="9" s="1"/>
  <c r="CD1739" i="9" s="1"/>
  <c r="Z41" i="11" s="1"/>
  <c r="BA1722" i="9"/>
  <c r="CS1722" i="9" s="1"/>
  <c r="AS1722" i="9"/>
  <c r="CK1722" i="9" s="1"/>
  <c r="AZ1722" i="9"/>
  <c r="CR1722" i="9" s="1"/>
  <c r="AR1722" i="9"/>
  <c r="CJ1722" i="9" s="1"/>
  <c r="AY1722" i="9"/>
  <c r="CQ1722" i="9" s="1"/>
  <c r="AQ1722" i="9"/>
  <c r="CI1722" i="9" s="1"/>
  <c r="AV1722" i="9"/>
  <c r="CN1722" i="9" s="1"/>
  <c r="AP1722" i="9"/>
  <c r="CH1722" i="9" s="1"/>
  <c r="AO1722" i="9"/>
  <c r="CG1722" i="9" s="1"/>
  <c r="AM1722" i="9"/>
  <c r="CE1722" i="9" s="1"/>
  <c r="AX1722" i="9"/>
  <c r="CP1722" i="9" s="1"/>
  <c r="AN1722" i="9"/>
  <c r="CF1722" i="9" s="1"/>
  <c r="AU1722" i="9"/>
  <c r="CM1722" i="9" s="1"/>
  <c r="AW1722" i="9"/>
  <c r="CO1722" i="9" s="1"/>
  <c r="AZ1673" i="9"/>
  <c r="CR1673" i="9" s="1"/>
  <c r="AR1673" i="9"/>
  <c r="CJ1673" i="9" s="1"/>
  <c r="AJ1673" i="9"/>
  <c r="CB1673" i="9" s="1"/>
  <c r="CB1692" i="9" s="1"/>
  <c r="X40" i="11" s="1"/>
  <c r="BQ515" i="5" s="1" a="1"/>
  <c r="BQ515" i="5" s="1"/>
  <c r="AX1673" i="9"/>
  <c r="CP1673" i="9" s="1"/>
  <c r="AP1673" i="9"/>
  <c r="CH1673" i="9" s="1"/>
  <c r="AW1673" i="9"/>
  <c r="CO1673" i="9" s="1"/>
  <c r="AO1673" i="9"/>
  <c r="CG1673" i="9" s="1"/>
  <c r="AU1673" i="9"/>
  <c r="CM1673" i="9" s="1"/>
  <c r="AM1673" i="9"/>
  <c r="CE1673" i="9" s="1"/>
  <c r="BB1673" i="9"/>
  <c r="CT1673" i="9" s="1"/>
  <c r="AT1673" i="9"/>
  <c r="CL1673" i="9" s="1"/>
  <c r="AL1673" i="9"/>
  <c r="CD1673" i="9" s="1"/>
  <c r="AY1673" i="9"/>
  <c r="CQ1673" i="9" s="1"/>
  <c r="AV1673" i="9"/>
  <c r="CN1673" i="9" s="1"/>
  <c r="AS1673" i="9"/>
  <c r="CK1673" i="9" s="1"/>
  <c r="BA1673" i="9"/>
  <c r="CS1673" i="9" s="1"/>
  <c r="AN1673" i="9"/>
  <c r="CF1673" i="9" s="1"/>
  <c r="AK1673" i="9"/>
  <c r="CC1673" i="9" s="1"/>
  <c r="AQ1673" i="9"/>
  <c r="CI1673" i="9" s="1"/>
  <c r="AY1650" i="9"/>
  <c r="CQ1650" i="9" s="1"/>
  <c r="CT1656" i="9"/>
  <c r="CR1654" i="9"/>
  <c r="CQ1653" i="9"/>
  <c r="CO1651" i="9"/>
  <c r="CP1652" i="9"/>
  <c r="CS1655" i="9"/>
  <c r="F1675" i="9"/>
  <c r="L1674" i="9"/>
  <c r="K1674" i="9"/>
  <c r="J1674" i="9"/>
  <c r="AW1627" i="9"/>
  <c r="CO1627" i="9" s="1"/>
  <c r="AO1627" i="9"/>
  <c r="CG1627" i="9" s="1"/>
  <c r="AV1627" i="9"/>
  <c r="CN1627" i="9" s="1"/>
  <c r="AN1627" i="9"/>
  <c r="CF1627" i="9" s="1"/>
  <c r="BB1627" i="9"/>
  <c r="CT1627" i="9" s="1"/>
  <c r="AT1627" i="9"/>
  <c r="CL1627" i="9" s="1"/>
  <c r="AL1627" i="9"/>
  <c r="CD1627" i="9" s="1"/>
  <c r="AR1627" i="9"/>
  <c r="CJ1627" i="9" s="1"/>
  <c r="AQ1627" i="9"/>
  <c r="CI1627" i="9" s="1"/>
  <c r="BA1627" i="9"/>
  <c r="CS1627" i="9" s="1"/>
  <c r="AP1627" i="9"/>
  <c r="CH1627" i="9" s="1"/>
  <c r="AX1627" i="9"/>
  <c r="CP1627" i="9" s="1"/>
  <c r="AM1627" i="9"/>
  <c r="CE1627" i="9" s="1"/>
  <c r="AK1627" i="9"/>
  <c r="CC1627" i="9" s="1"/>
  <c r="CC1645" i="9" s="1"/>
  <c r="Y39" i="11" s="1"/>
  <c r="BR532" i="5" s="1" a="1"/>
  <c r="BR532" i="5" s="1"/>
  <c r="AY1627" i="9"/>
  <c r="CQ1627" i="9" s="1"/>
  <c r="AU1627" i="9"/>
  <c r="CM1627" i="9" s="1"/>
  <c r="AS1627" i="9"/>
  <c r="CK1627" i="9" s="1"/>
  <c r="AZ1627" i="9"/>
  <c r="CR1627" i="9" s="1"/>
  <c r="CS1609" i="9"/>
  <c r="CQ1607" i="9"/>
  <c r="CR1608" i="9"/>
  <c r="CO1605" i="9"/>
  <c r="CT1610" i="9"/>
  <c r="CN1604" i="9"/>
  <c r="CP1606" i="9"/>
  <c r="AX1603" i="9"/>
  <c r="CP1603" i="9" s="1"/>
  <c r="F1629" i="9"/>
  <c r="L1628" i="9"/>
  <c r="K1628" i="9"/>
  <c r="J1628" i="9"/>
  <c r="CS1561" i="9"/>
  <c r="CT1562" i="9"/>
  <c r="CR1560" i="9"/>
  <c r="CQ1559" i="9"/>
  <c r="CO1557" i="9"/>
  <c r="CP1558" i="9"/>
  <c r="L1581" i="9"/>
  <c r="K1581" i="9"/>
  <c r="J1581" i="9"/>
  <c r="F1582" i="9"/>
  <c r="AY1556" i="9"/>
  <c r="CQ1556" i="9" s="1"/>
  <c r="AU1580" i="9"/>
  <c r="CM1580" i="9" s="1"/>
  <c r="AM1580" i="9"/>
  <c r="CE1580" i="9" s="1"/>
  <c r="BB1580" i="9"/>
  <c r="CT1580" i="9" s="1"/>
  <c r="AT1580" i="9"/>
  <c r="CL1580" i="9" s="1"/>
  <c r="AL1580" i="9"/>
  <c r="CD1580" i="9" s="1"/>
  <c r="BA1580" i="9"/>
  <c r="CS1580" i="9" s="1"/>
  <c r="AS1580" i="9"/>
  <c r="CK1580" i="9" s="1"/>
  <c r="AK1580" i="9"/>
  <c r="CC1580" i="9" s="1"/>
  <c r="CC1598" i="9" s="1"/>
  <c r="Y38" i="11" s="1"/>
  <c r="AZ1580" i="9"/>
  <c r="CR1580" i="9" s="1"/>
  <c r="AR1580" i="9"/>
  <c r="CJ1580" i="9" s="1"/>
  <c r="AX1580" i="9"/>
  <c r="CP1580" i="9" s="1"/>
  <c r="AW1580" i="9"/>
  <c r="CO1580" i="9" s="1"/>
  <c r="AV1580" i="9"/>
  <c r="CN1580" i="9" s="1"/>
  <c r="AP1580" i="9"/>
  <c r="CH1580" i="9" s="1"/>
  <c r="AO1580" i="9"/>
  <c r="CG1580" i="9" s="1"/>
  <c r="AY1580" i="9"/>
  <c r="CQ1580" i="9" s="1"/>
  <c r="AQ1580" i="9"/>
  <c r="CI1580" i="9" s="1"/>
  <c r="AN1580" i="9"/>
  <c r="CF1580" i="9" s="1"/>
  <c r="AY1509" i="9"/>
  <c r="CQ1509" i="9" s="1"/>
  <c r="CQ1512" i="9"/>
  <c r="CR1513" i="9"/>
  <c r="CP1511" i="9"/>
  <c r="CS1514" i="9"/>
  <c r="CO1510" i="9"/>
  <c r="CT1515" i="9"/>
  <c r="AU1533" i="9"/>
  <c r="AM1533" i="9"/>
  <c r="BB1533" i="9"/>
  <c r="CT1533" i="9" s="1"/>
  <c r="AT1533" i="9"/>
  <c r="AL1533" i="9"/>
  <c r="AY1533" i="9"/>
  <c r="CQ1533" i="9" s="1"/>
  <c r="AQ1533" i="9"/>
  <c r="AX1533" i="9"/>
  <c r="CP1533" i="9" s="1"/>
  <c r="AK1533" i="9"/>
  <c r="AV1533" i="9"/>
  <c r="AS1533" i="9"/>
  <c r="AR1533" i="9"/>
  <c r="AZ1533" i="9"/>
  <c r="CR1533" i="9" s="1"/>
  <c r="AN1533" i="9"/>
  <c r="AP1533" i="9"/>
  <c r="AO1533" i="9"/>
  <c r="AW1533" i="9"/>
  <c r="BA1533" i="9"/>
  <c r="CS1533" i="9" s="1"/>
  <c r="L1534" i="9"/>
  <c r="J1534" i="9"/>
  <c r="K1534" i="9"/>
  <c r="F1535" i="9"/>
  <c r="F1488" i="9"/>
  <c r="L1487" i="9"/>
  <c r="J1487" i="9"/>
  <c r="K1487" i="9"/>
  <c r="CN1463" i="9"/>
  <c r="CT1469" i="9"/>
  <c r="CS1468" i="9"/>
  <c r="CP1465" i="9"/>
  <c r="CR1467" i="9"/>
  <c r="CQ1466" i="9"/>
  <c r="CO1464" i="9"/>
  <c r="AX1462" i="9"/>
  <c r="CP1462" i="9" s="1"/>
  <c r="AW1486" i="9"/>
  <c r="AO1486" i="9"/>
  <c r="AV1486" i="9"/>
  <c r="AN1486" i="9"/>
  <c r="AU1486" i="9"/>
  <c r="AM1486" i="9"/>
  <c r="BB1486" i="9"/>
  <c r="CT1486" i="9" s="1"/>
  <c r="AQ1486" i="9"/>
  <c r="BA1486" i="9"/>
  <c r="CS1486" i="9" s="1"/>
  <c r="AP1486" i="9"/>
  <c r="AY1486" i="9"/>
  <c r="CQ1486" i="9" s="1"/>
  <c r="AK1486" i="9"/>
  <c r="AX1486" i="9"/>
  <c r="CP1486" i="9" s="1"/>
  <c r="AL1486" i="9"/>
  <c r="AS1486" i="9"/>
  <c r="AZ1486" i="9"/>
  <c r="CR1486" i="9" s="1"/>
  <c r="AT1486" i="9"/>
  <c r="AR1486" i="9"/>
  <c r="AX1438" i="9"/>
  <c r="CP1438" i="9" s="1"/>
  <c r="AP1438" i="9"/>
  <c r="BB1438" i="9"/>
  <c r="CT1438" i="9" s="1"/>
  <c r="AT1438" i="9"/>
  <c r="AL1438" i="9"/>
  <c r="AW1438" i="9"/>
  <c r="CO1438" i="9" s="1"/>
  <c r="AM1438" i="9"/>
  <c r="AS1438" i="9"/>
  <c r="AR1438" i="9"/>
  <c r="AV1438" i="9"/>
  <c r="AO1438" i="9"/>
  <c r="AN1438" i="9"/>
  <c r="AK1438" i="9"/>
  <c r="BA1438" i="9"/>
  <c r="CS1438" i="9" s="1"/>
  <c r="AZ1438" i="9"/>
  <c r="CR1438" i="9" s="1"/>
  <c r="AY1438" i="9"/>
  <c r="CQ1438" i="9" s="1"/>
  <c r="AU1438" i="9"/>
  <c r="AJ1438" i="9"/>
  <c r="AQ1438" i="9"/>
  <c r="K1439" i="9"/>
  <c r="J1439" i="9"/>
  <c r="F1440" i="9"/>
  <c r="L1439" i="9"/>
  <c r="Y1291" i="1"/>
  <c r="X1294" i="1"/>
  <c r="K640" i="9"/>
  <c r="L640" i="9"/>
  <c r="J640" i="9"/>
  <c r="F641" i="9"/>
  <c r="AX639" i="9"/>
  <c r="CP639" i="9" s="1"/>
  <c r="AP639" i="9"/>
  <c r="CH639" i="9" s="1"/>
  <c r="BB639" i="9"/>
  <c r="CT639" i="9" s="1"/>
  <c r="AT639" i="9"/>
  <c r="CL639" i="9" s="1"/>
  <c r="AL639" i="9"/>
  <c r="CD639" i="9" s="1"/>
  <c r="AY639" i="9"/>
  <c r="CQ639" i="9" s="1"/>
  <c r="AN639" i="9"/>
  <c r="CF639" i="9" s="1"/>
  <c r="AV639" i="9"/>
  <c r="CN639" i="9" s="1"/>
  <c r="AK639" i="9"/>
  <c r="CC639" i="9" s="1"/>
  <c r="AU639" i="9"/>
  <c r="CM639" i="9" s="1"/>
  <c r="AJ639" i="9"/>
  <c r="CB639" i="9" s="1"/>
  <c r="CB658" i="9" s="1"/>
  <c r="X18" i="11" s="1"/>
  <c r="BQ312" i="5" s="1" a="1"/>
  <c r="BQ312" i="5" s="1"/>
  <c r="AS639" i="9"/>
  <c r="CK639" i="9" s="1"/>
  <c r="BA639" i="9"/>
  <c r="CS639" i="9" s="1"/>
  <c r="AQ639" i="9"/>
  <c r="CI639" i="9" s="1"/>
  <c r="AZ639" i="9"/>
  <c r="CR639" i="9" s="1"/>
  <c r="AW639" i="9"/>
  <c r="CO639" i="9" s="1"/>
  <c r="AM639" i="9"/>
  <c r="CE639" i="9" s="1"/>
  <c r="AR639" i="9"/>
  <c r="CJ639" i="9" s="1"/>
  <c r="AO639" i="9"/>
  <c r="CG639" i="9" s="1"/>
  <c r="J593" i="9"/>
  <c r="F594" i="9"/>
  <c r="K593" i="9"/>
  <c r="L593" i="9"/>
  <c r="AY592" i="9"/>
  <c r="CQ592" i="9" s="1"/>
  <c r="AQ592" i="9"/>
  <c r="CI592" i="9" s="1"/>
  <c r="AW592" i="9"/>
  <c r="CO592" i="9" s="1"/>
  <c r="AO592" i="9"/>
  <c r="CG592" i="9" s="1"/>
  <c r="AV592" i="9"/>
  <c r="CN592" i="9" s="1"/>
  <c r="AN592" i="9"/>
  <c r="CF592" i="9" s="1"/>
  <c r="BA592" i="9"/>
  <c r="CS592" i="9" s="1"/>
  <c r="AS592" i="9"/>
  <c r="CK592" i="9" s="1"/>
  <c r="AK592" i="9"/>
  <c r="CC592" i="9" s="1"/>
  <c r="AM592" i="9"/>
  <c r="CE592" i="9" s="1"/>
  <c r="AZ592" i="9"/>
  <c r="CR592" i="9" s="1"/>
  <c r="AJ592" i="9"/>
  <c r="CB592" i="9" s="1"/>
  <c r="CB611" i="9" s="1"/>
  <c r="X17" i="11" s="1"/>
  <c r="AX592" i="9"/>
  <c r="CP592" i="9" s="1"/>
  <c r="AR592" i="9"/>
  <c r="CJ592" i="9" s="1"/>
  <c r="BB592" i="9"/>
  <c r="CT592" i="9" s="1"/>
  <c r="AT592" i="9"/>
  <c r="CL592" i="9" s="1"/>
  <c r="AP592" i="9"/>
  <c r="CH592" i="9" s="1"/>
  <c r="AU592" i="9"/>
  <c r="CM592" i="9" s="1"/>
  <c r="AL592" i="9"/>
  <c r="CD592" i="9" s="1"/>
  <c r="CT523" i="9"/>
  <c r="CS523" i="9"/>
  <c r="CT524" i="9"/>
  <c r="AX545" i="9"/>
  <c r="CP545" i="9" s="1"/>
  <c r="AP545" i="9"/>
  <c r="CH545" i="9" s="1"/>
  <c r="AW545" i="9"/>
  <c r="CO545" i="9" s="1"/>
  <c r="AO545" i="9"/>
  <c r="CG545" i="9" s="1"/>
  <c r="AV545" i="9"/>
  <c r="CN545" i="9" s="1"/>
  <c r="AN545" i="9"/>
  <c r="CF545" i="9" s="1"/>
  <c r="BA545" i="9"/>
  <c r="CS545" i="9" s="1"/>
  <c r="AS545" i="9"/>
  <c r="CK545" i="9" s="1"/>
  <c r="AK545" i="9"/>
  <c r="CC545" i="9" s="1"/>
  <c r="AU545" i="9"/>
  <c r="CM545" i="9" s="1"/>
  <c r="AT545" i="9"/>
  <c r="CL545" i="9" s="1"/>
  <c r="AR545" i="9"/>
  <c r="CJ545" i="9" s="1"/>
  <c r="BB545" i="9"/>
  <c r="CT545" i="9" s="1"/>
  <c r="AL545" i="9"/>
  <c r="CD545" i="9" s="1"/>
  <c r="AQ545" i="9"/>
  <c r="CI545" i="9" s="1"/>
  <c r="AM545" i="9"/>
  <c r="CE545" i="9" s="1"/>
  <c r="AJ545" i="9"/>
  <c r="CB545" i="9" s="1"/>
  <c r="CB564" i="9" s="1"/>
  <c r="X16" i="11" s="1"/>
  <c r="AZ545" i="9"/>
  <c r="CR545" i="9" s="1"/>
  <c r="AY545" i="9"/>
  <c r="CQ545" i="9" s="1"/>
  <c r="J546" i="9"/>
  <c r="L546" i="9"/>
  <c r="K546" i="9"/>
  <c r="F547" i="9"/>
  <c r="BB475" i="9"/>
  <c r="CR476" i="9"/>
  <c r="CS477" i="9"/>
  <c r="CT478" i="9"/>
  <c r="L500" i="9"/>
  <c r="K500" i="9"/>
  <c r="F501" i="9"/>
  <c r="J500" i="9"/>
  <c r="AU499" i="9"/>
  <c r="CM499" i="9" s="1"/>
  <c r="AM499" i="9"/>
  <c r="CE499" i="9" s="1"/>
  <c r="AY499" i="9"/>
  <c r="CQ499" i="9" s="1"/>
  <c r="AQ499" i="9"/>
  <c r="CI499" i="9" s="1"/>
  <c r="AT499" i="9"/>
  <c r="CL499" i="9" s="1"/>
  <c r="AS499" i="9"/>
  <c r="CK499" i="9" s="1"/>
  <c r="AZ499" i="9"/>
  <c r="CR499" i="9" s="1"/>
  <c r="AO499" i="9"/>
  <c r="CG499" i="9" s="1"/>
  <c r="BA499" i="9"/>
  <c r="CS499" i="9" s="1"/>
  <c r="AK499" i="9"/>
  <c r="CC499" i="9" s="1"/>
  <c r="CC517" i="9" s="1"/>
  <c r="Y15" i="11" s="1"/>
  <c r="AX499" i="9"/>
  <c r="CP499" i="9" s="1"/>
  <c r="AR499" i="9"/>
  <c r="CJ499" i="9" s="1"/>
  <c r="AV499" i="9"/>
  <c r="CN499" i="9" s="1"/>
  <c r="AP499" i="9"/>
  <c r="CH499" i="9" s="1"/>
  <c r="AN499" i="9"/>
  <c r="CF499" i="9" s="1"/>
  <c r="AW499" i="9"/>
  <c r="CO499" i="9" s="1"/>
  <c r="BB499" i="9"/>
  <c r="CT499" i="9" s="1"/>
  <c r="AL499" i="9"/>
  <c r="CD499" i="9" s="1"/>
  <c r="BB453" i="9"/>
  <c r="CT453" i="9" s="1"/>
  <c r="AT453" i="9"/>
  <c r="CL453" i="9" s="1"/>
  <c r="AL453" i="9"/>
  <c r="CD453" i="9" s="1"/>
  <c r="CD470" i="9" s="1"/>
  <c r="Z14" i="11" s="1"/>
  <c r="BS243" i="5" s="1" a="1"/>
  <c r="BS243" i="5" s="1"/>
  <c r="AX453" i="9"/>
  <c r="CP453" i="9" s="1"/>
  <c r="AP453" i="9"/>
  <c r="CH453" i="9" s="1"/>
  <c r="AW453" i="9"/>
  <c r="CO453" i="9" s="1"/>
  <c r="AM453" i="9"/>
  <c r="CE453" i="9" s="1"/>
  <c r="AV453" i="9"/>
  <c r="CN453" i="9" s="1"/>
  <c r="AR453" i="9"/>
  <c r="CJ453" i="9" s="1"/>
  <c r="AU453" i="9"/>
  <c r="CM453" i="9" s="1"/>
  <c r="AS453" i="9"/>
  <c r="CK453" i="9" s="1"/>
  <c r="AN453" i="9"/>
  <c r="CF453" i="9" s="1"/>
  <c r="AZ453" i="9"/>
  <c r="CR453" i="9" s="1"/>
  <c r="AQ453" i="9"/>
  <c r="CI453" i="9" s="1"/>
  <c r="AO453" i="9"/>
  <c r="CG453" i="9" s="1"/>
  <c r="BA453" i="9"/>
  <c r="CS453" i="9" s="1"/>
  <c r="AY453" i="9"/>
  <c r="CQ453" i="9" s="1"/>
  <c r="F455" i="9"/>
  <c r="K454" i="9"/>
  <c r="L454" i="9"/>
  <c r="J454" i="9"/>
  <c r="CT430" i="9"/>
  <c r="CS429" i="9"/>
  <c r="CT429" i="9"/>
  <c r="CT383" i="9"/>
  <c r="CS382" i="9"/>
  <c r="F406" i="9"/>
  <c r="L405" i="9"/>
  <c r="K405" i="9"/>
  <c r="J405" i="9"/>
  <c r="AZ404" i="9"/>
  <c r="CR404" i="9" s="1"/>
  <c r="AR404" i="9"/>
  <c r="CJ404" i="9" s="1"/>
  <c r="AJ404" i="9"/>
  <c r="CB404" i="9" s="1"/>
  <c r="CB423" i="9" s="1"/>
  <c r="X13" i="11" s="1"/>
  <c r="BQ260" i="5" s="1" a="1"/>
  <c r="BQ260" i="5" s="1"/>
  <c r="AW404" i="9"/>
  <c r="CO404" i="9" s="1"/>
  <c r="AO404" i="9"/>
  <c r="CG404" i="9" s="1"/>
  <c r="AV404" i="9"/>
  <c r="CN404" i="9" s="1"/>
  <c r="AN404" i="9"/>
  <c r="CF404" i="9" s="1"/>
  <c r="AX404" i="9"/>
  <c r="CP404" i="9" s="1"/>
  <c r="AK404" i="9"/>
  <c r="CC404" i="9" s="1"/>
  <c r="AU404" i="9"/>
  <c r="CM404" i="9" s="1"/>
  <c r="AT404" i="9"/>
  <c r="CL404" i="9" s="1"/>
  <c r="AS404" i="9"/>
  <c r="CK404" i="9" s="1"/>
  <c r="BB404" i="9"/>
  <c r="CT404" i="9" s="1"/>
  <c r="AP404" i="9"/>
  <c r="CH404" i="9" s="1"/>
  <c r="AY404" i="9"/>
  <c r="CQ404" i="9" s="1"/>
  <c r="AQ404" i="9"/>
  <c r="CI404" i="9" s="1"/>
  <c r="AM404" i="9"/>
  <c r="CE404" i="9" s="1"/>
  <c r="AL404" i="9"/>
  <c r="CD404" i="9" s="1"/>
  <c r="BA404" i="9"/>
  <c r="CS404" i="9" s="1"/>
  <c r="AV1368" i="9"/>
  <c r="CN1368" i="9" s="1"/>
  <c r="CT1377" i="9"/>
  <c r="CP1373" i="9"/>
  <c r="CS1376" i="9"/>
  <c r="CQ1374" i="9"/>
  <c r="CO1372" i="9"/>
  <c r="CL1369" i="9"/>
  <c r="CM1370" i="9"/>
  <c r="CR1375" i="9"/>
  <c r="CN1371" i="9"/>
  <c r="L1391" i="9"/>
  <c r="F1392" i="9"/>
  <c r="K1391" i="9"/>
  <c r="J1391" i="9"/>
  <c r="AW1390" i="9"/>
  <c r="AO1390" i="9"/>
  <c r="AV1390" i="9"/>
  <c r="AN1390" i="9"/>
  <c r="AU1390" i="9"/>
  <c r="AM1390" i="9"/>
  <c r="BB1390" i="9"/>
  <c r="AT1390" i="9"/>
  <c r="AL1390" i="9"/>
  <c r="BA1390" i="9"/>
  <c r="AS1390" i="9"/>
  <c r="AK1390" i="9"/>
  <c r="AZ1390" i="9"/>
  <c r="AR1390" i="9"/>
  <c r="AJ1390" i="9"/>
  <c r="AX1390" i="9"/>
  <c r="AP1390" i="9"/>
  <c r="AY1390" i="9"/>
  <c r="AI1390" i="9"/>
  <c r="AQ1390" i="9"/>
  <c r="J1202" i="9"/>
  <c r="F1203" i="9"/>
  <c r="K1202" i="9"/>
  <c r="L1202" i="9"/>
  <c r="AT1180" i="9"/>
  <c r="CL1180" i="9" s="1"/>
  <c r="AU1201" i="9"/>
  <c r="CM1201" i="9" s="1"/>
  <c r="AM1201" i="9"/>
  <c r="CE1201" i="9" s="1"/>
  <c r="BB1201" i="9"/>
  <c r="CT1201" i="9" s="1"/>
  <c r="AT1201" i="9"/>
  <c r="CL1201" i="9" s="1"/>
  <c r="AL1201" i="9"/>
  <c r="CD1201" i="9" s="1"/>
  <c r="AZ1201" i="9"/>
  <c r="CR1201" i="9" s="1"/>
  <c r="AR1201" i="9"/>
  <c r="CJ1201" i="9" s="1"/>
  <c r="AJ1201" i="9"/>
  <c r="CB1201" i="9" s="1"/>
  <c r="AY1201" i="9"/>
  <c r="CQ1201" i="9" s="1"/>
  <c r="AQ1201" i="9"/>
  <c r="CI1201" i="9" s="1"/>
  <c r="AI1201" i="9"/>
  <c r="CA1201" i="9" s="1"/>
  <c r="AX1201" i="9"/>
  <c r="CP1201" i="9" s="1"/>
  <c r="AP1201" i="9"/>
  <c r="CH1201" i="9" s="1"/>
  <c r="AH1201" i="9"/>
  <c r="BZ1201" i="9" s="1"/>
  <c r="BZ1222" i="9" s="1"/>
  <c r="V30" i="11" s="1"/>
  <c r="AK1201" i="9"/>
  <c r="CC1201" i="9" s="1"/>
  <c r="BA1201" i="9"/>
  <c r="CS1201" i="9" s="1"/>
  <c r="AW1201" i="9"/>
  <c r="CO1201" i="9" s="1"/>
  <c r="AV1201" i="9"/>
  <c r="CN1201" i="9" s="1"/>
  <c r="AS1201" i="9"/>
  <c r="CK1201" i="9" s="1"/>
  <c r="AN1201" i="9"/>
  <c r="CF1201" i="9" s="1"/>
  <c r="AO1201" i="9"/>
  <c r="CG1201" i="9" s="1"/>
  <c r="CS1190" i="9"/>
  <c r="CT1191" i="9"/>
  <c r="CR1189" i="9"/>
  <c r="CN1185" i="9"/>
  <c r="CQ1188" i="9"/>
  <c r="CO1186" i="9"/>
  <c r="CM1184" i="9"/>
  <c r="CP1187" i="9"/>
  <c r="CJ1181" i="9"/>
  <c r="CK1182" i="9"/>
  <c r="CL1183" i="9"/>
  <c r="W883" i="1"/>
  <c r="V886" i="1"/>
  <c r="L1015" i="9"/>
  <c r="F1016" i="9"/>
  <c r="K1015" i="9"/>
  <c r="J1015" i="9"/>
  <c r="CT1000" i="9"/>
  <c r="CR998" i="9"/>
  <c r="CP996" i="9"/>
  <c r="CS999" i="9"/>
  <c r="CQ997" i="9"/>
  <c r="CM993" i="9"/>
  <c r="CN994" i="9"/>
  <c r="CO995" i="9"/>
  <c r="AW1014" i="9"/>
  <c r="CO1014" i="9" s="1"/>
  <c r="AO1014" i="9"/>
  <c r="CG1014" i="9" s="1"/>
  <c r="AV1014" i="9"/>
  <c r="CN1014" i="9" s="1"/>
  <c r="AN1014" i="9"/>
  <c r="CF1014" i="9" s="1"/>
  <c r="AU1014" i="9"/>
  <c r="CM1014" i="9" s="1"/>
  <c r="AM1014" i="9"/>
  <c r="CE1014" i="9" s="1"/>
  <c r="BB1014" i="9"/>
  <c r="CT1014" i="9" s="1"/>
  <c r="AT1014" i="9"/>
  <c r="CL1014" i="9" s="1"/>
  <c r="AL1014" i="9"/>
  <c r="CD1014" i="9" s="1"/>
  <c r="BA1014" i="9"/>
  <c r="CS1014" i="9" s="1"/>
  <c r="AS1014" i="9"/>
  <c r="CK1014" i="9" s="1"/>
  <c r="AK1014" i="9"/>
  <c r="CC1014" i="9" s="1"/>
  <c r="AZ1014" i="9"/>
  <c r="CR1014" i="9" s="1"/>
  <c r="AR1014" i="9"/>
  <c r="CJ1014" i="9" s="1"/>
  <c r="AJ1014" i="9"/>
  <c r="CB1014" i="9" s="1"/>
  <c r="AX1014" i="9"/>
  <c r="CP1014" i="9" s="1"/>
  <c r="AP1014" i="9"/>
  <c r="CH1014" i="9" s="1"/>
  <c r="AY1014" i="9"/>
  <c r="CQ1014" i="9" s="1"/>
  <c r="AI1014" i="9"/>
  <c r="CA1014" i="9" s="1"/>
  <c r="CA1034" i="9" s="1"/>
  <c r="W26" i="11" s="1"/>
  <c r="BP313" i="5" s="1" a="1"/>
  <c r="BP313" i="5" s="1"/>
  <c r="AQ1014" i="9"/>
  <c r="CI1014" i="9" s="1"/>
  <c r="AW992" i="9"/>
  <c r="CO992" i="9" s="1"/>
  <c r="W747" i="1"/>
  <c r="V750" i="1"/>
  <c r="L827" i="9"/>
  <c r="F828" i="9"/>
  <c r="K827" i="9"/>
  <c r="J827" i="9"/>
  <c r="AW826" i="9"/>
  <c r="CO826" i="9" s="1"/>
  <c r="AO826" i="9"/>
  <c r="CG826" i="9" s="1"/>
  <c r="AV826" i="9"/>
  <c r="CN826" i="9" s="1"/>
  <c r="AN826" i="9"/>
  <c r="CF826" i="9" s="1"/>
  <c r="AU826" i="9"/>
  <c r="CM826" i="9" s="1"/>
  <c r="AM826" i="9"/>
  <c r="CE826" i="9" s="1"/>
  <c r="BB826" i="9"/>
  <c r="CT826" i="9" s="1"/>
  <c r="AT826" i="9"/>
  <c r="CL826" i="9" s="1"/>
  <c r="AL826" i="9"/>
  <c r="CD826" i="9" s="1"/>
  <c r="BA826" i="9"/>
  <c r="CS826" i="9" s="1"/>
  <c r="AS826" i="9"/>
  <c r="CK826" i="9" s="1"/>
  <c r="AK826" i="9"/>
  <c r="CC826" i="9" s="1"/>
  <c r="AZ826" i="9"/>
  <c r="CR826" i="9" s="1"/>
  <c r="AR826" i="9"/>
  <c r="CJ826" i="9" s="1"/>
  <c r="AJ826" i="9"/>
  <c r="CB826" i="9" s="1"/>
  <c r="AX826" i="9"/>
  <c r="CP826" i="9" s="1"/>
  <c r="AP826" i="9"/>
  <c r="CH826" i="9" s="1"/>
  <c r="AY826" i="9"/>
  <c r="CQ826" i="9" s="1"/>
  <c r="AI826" i="9"/>
  <c r="CA826" i="9" s="1"/>
  <c r="CA846" i="9" s="1"/>
  <c r="W22" i="11" s="1"/>
  <c r="AQ826" i="9"/>
  <c r="CI826" i="9" s="1"/>
  <c r="AY804" i="9"/>
  <c r="CQ804" i="9" s="1"/>
  <c r="CQ807" i="9"/>
  <c r="CT810" i="9"/>
  <c r="CR808" i="9"/>
  <c r="CP806" i="9"/>
  <c r="CS809" i="9"/>
  <c r="CO805" i="9"/>
  <c r="V611" i="1"/>
  <c r="U614" i="1"/>
  <c r="AV355" i="9"/>
  <c r="CN355" i="9" s="1"/>
  <c r="AN355" i="9"/>
  <c r="CF355" i="9" s="1"/>
  <c r="AU355" i="9"/>
  <c r="CM355" i="9" s="1"/>
  <c r="AM355" i="9"/>
  <c r="CE355" i="9" s="1"/>
  <c r="BB355" i="9"/>
  <c r="CT355" i="9" s="1"/>
  <c r="AT355" i="9"/>
  <c r="CL355" i="9" s="1"/>
  <c r="AL355" i="9"/>
  <c r="CD355" i="9" s="1"/>
  <c r="BA355" i="9"/>
  <c r="CS355" i="9" s="1"/>
  <c r="AS355" i="9"/>
  <c r="CK355" i="9" s="1"/>
  <c r="AK355" i="9"/>
  <c r="CC355" i="9" s="1"/>
  <c r="AZ355" i="9"/>
  <c r="CR355" i="9" s="1"/>
  <c r="AR355" i="9"/>
  <c r="CJ355" i="9" s="1"/>
  <c r="AJ355" i="9"/>
  <c r="CB355" i="9" s="1"/>
  <c r="AY355" i="9"/>
  <c r="CQ355" i="9" s="1"/>
  <c r="AQ355" i="9"/>
  <c r="CI355" i="9" s="1"/>
  <c r="AI355" i="9"/>
  <c r="CA355" i="9" s="1"/>
  <c r="AW355" i="9"/>
  <c r="CO355" i="9" s="1"/>
  <c r="AO355" i="9"/>
  <c r="CG355" i="9" s="1"/>
  <c r="AX355" i="9"/>
  <c r="CP355" i="9" s="1"/>
  <c r="AP355" i="9"/>
  <c r="CH355" i="9" s="1"/>
  <c r="AH355" i="9"/>
  <c r="BZ355" i="9" s="1"/>
  <c r="BZ376" i="9" s="1"/>
  <c r="V12" i="11" s="1"/>
  <c r="K356" i="9"/>
  <c r="J356" i="9"/>
  <c r="L356" i="9"/>
  <c r="F357" i="9"/>
  <c r="W271" i="1"/>
  <c r="V274" i="1"/>
  <c r="AV167" i="9"/>
  <c r="CN167" i="9" s="1"/>
  <c r="AU167" i="9"/>
  <c r="CM167" i="9" s="1"/>
  <c r="BB167" i="9"/>
  <c r="CT167" i="9" s="1"/>
  <c r="AT167" i="9"/>
  <c r="CL167" i="9" s="1"/>
  <c r="AL167" i="9"/>
  <c r="CD167" i="9" s="1"/>
  <c r="BA167" i="9"/>
  <c r="CS167" i="9" s="1"/>
  <c r="AS167" i="9"/>
  <c r="CK167" i="9" s="1"/>
  <c r="AK167" i="9"/>
  <c r="CC167" i="9" s="1"/>
  <c r="AZ167" i="9"/>
  <c r="CR167" i="9" s="1"/>
  <c r="AR167" i="9"/>
  <c r="CJ167" i="9" s="1"/>
  <c r="AJ167" i="9"/>
  <c r="CB167" i="9" s="1"/>
  <c r="AY167" i="9"/>
  <c r="CQ167" i="9" s="1"/>
  <c r="AQ167" i="9"/>
  <c r="CI167" i="9" s="1"/>
  <c r="AI167" i="9"/>
  <c r="CA167" i="9" s="1"/>
  <c r="AW167" i="9"/>
  <c r="CO167" i="9" s="1"/>
  <c r="AO167" i="9"/>
  <c r="CG167" i="9" s="1"/>
  <c r="AX167" i="9"/>
  <c r="CP167" i="9" s="1"/>
  <c r="AP167" i="9"/>
  <c r="CH167" i="9" s="1"/>
  <c r="AN167" i="9"/>
  <c r="CF167" i="9" s="1"/>
  <c r="AH167" i="9"/>
  <c r="BZ167" i="9" s="1"/>
  <c r="BZ188" i="9" s="1"/>
  <c r="V8" i="11" s="1"/>
  <c r="AM167" i="9"/>
  <c r="CE167" i="9" s="1"/>
  <c r="K168" i="9"/>
  <c r="J168" i="9"/>
  <c r="L168" i="9"/>
  <c r="F169" i="9"/>
  <c r="V135" i="1"/>
  <c r="U138" i="1"/>
  <c r="Z144" i="5"/>
  <c r="BP144" i="5" s="1" a="1"/>
  <c r="BP144" i="5" s="1"/>
  <c r="Z128" i="5"/>
  <c r="Z143" i="5"/>
  <c r="Z111" i="5"/>
  <c r="Z176" i="5"/>
  <c r="Z58" i="5"/>
  <c r="Z162" i="5"/>
  <c r="Z177" i="5"/>
  <c r="Z179" i="5"/>
  <c r="Z178" i="5"/>
  <c r="BP178" i="5" s="1" a="1"/>
  <c r="BP178" i="5" s="1"/>
  <c r="Z142" i="5"/>
  <c r="Z145" i="5"/>
  <c r="Z126" i="5"/>
  <c r="Z125" i="5"/>
  <c r="Z127" i="5"/>
  <c r="BP127" i="5" s="1" a="1"/>
  <c r="BP127" i="5" s="1"/>
  <c r="Z109" i="5"/>
  <c r="Z108" i="5"/>
  <c r="Z110" i="5"/>
  <c r="Z92" i="5"/>
  <c r="BP92" i="5" s="1" a="1"/>
  <c r="BP92" i="5" s="1"/>
  <c r="Z77" i="5"/>
  <c r="Z74" i="5"/>
  <c r="Z57" i="5"/>
  <c r="Z60" i="5"/>
  <c r="Z59" i="5"/>
  <c r="Z175" i="5"/>
  <c r="Y182" i="5"/>
  <c r="Z158" i="5"/>
  <c r="Y165" i="5"/>
  <c r="Z160" i="5"/>
  <c r="Z159" i="5"/>
  <c r="Z161" i="5"/>
  <c r="Z141" i="5"/>
  <c r="Y148" i="5"/>
  <c r="Z124" i="5"/>
  <c r="Y131" i="5"/>
  <c r="Z107" i="5"/>
  <c r="Y114" i="5"/>
  <c r="Z90" i="5"/>
  <c r="Y97" i="5"/>
  <c r="Z93" i="5"/>
  <c r="Z91" i="5"/>
  <c r="BP91" i="5" s="1" a="1"/>
  <c r="BP91" i="5" s="1"/>
  <c r="Z94" i="5"/>
  <c r="Z73" i="5"/>
  <c r="Y80" i="5"/>
  <c r="Z75" i="5"/>
  <c r="Z76" i="5"/>
  <c r="Z56" i="5"/>
  <c r="Y63" i="5"/>
  <c r="Z39" i="5"/>
  <c r="Y46" i="5"/>
  <c r="Z42" i="5"/>
  <c r="Z41" i="5"/>
  <c r="Z40" i="5"/>
  <c r="Z43" i="5"/>
  <c r="Y29" i="5"/>
  <c r="Z23" i="5"/>
  <c r="Z26" i="5"/>
  <c r="Z22" i="5"/>
  <c r="Z25" i="5"/>
  <c r="AG689" i="5" l="1"/>
  <c r="AG688" i="5"/>
  <c r="BW688" i="5" s="1" a="1"/>
  <c r="BW688" i="5" s="1"/>
  <c r="AG687" i="5"/>
  <c r="AG686" i="5"/>
  <c r="AG685" i="5"/>
  <c r="AG431" i="5"/>
  <c r="AG430" i="5"/>
  <c r="AF437" i="5"/>
  <c r="AG345" i="5"/>
  <c r="AF352" i="5"/>
  <c r="AG637" i="5"/>
  <c r="BW637" i="5" s="1" a="1"/>
  <c r="BW637" i="5" s="1"/>
  <c r="AG635" i="5"/>
  <c r="AG669" i="5"/>
  <c r="AF675" i="5"/>
  <c r="AG668" i="5"/>
  <c r="AG670" i="5"/>
  <c r="AG672" i="5"/>
  <c r="AG671" i="5"/>
  <c r="AG636" i="5"/>
  <c r="AG634" i="5"/>
  <c r="AH638" i="5" s="1"/>
  <c r="AG638" i="5"/>
  <c r="AF641" i="5"/>
  <c r="AH619" i="5"/>
  <c r="AH618" i="5"/>
  <c r="AH345" i="5"/>
  <c r="AH621" i="5"/>
  <c r="BS316" i="5" a="1"/>
  <c r="BS316" i="5" s="1"/>
  <c r="BS333" i="5" a="1"/>
  <c r="BS333" i="5" s="1"/>
  <c r="BS350" i="5" a="1"/>
  <c r="BS350" i="5" s="1"/>
  <c r="BS299" i="5" a="1"/>
  <c r="BS299" i="5" s="1"/>
  <c r="BS282" i="5" a="1"/>
  <c r="BS282" i="5" s="1"/>
  <c r="BO311" i="5" a="1"/>
  <c r="BO311" i="5" s="1"/>
  <c r="BO318" i="5" s="1"/>
  <c r="BO322" i="5" s="1"/>
  <c r="Z22" i="12" s="1"/>
  <c r="BO856" i="5" a="1"/>
  <c r="BO856" i="5" s="1"/>
  <c r="BO805" i="5" a="1"/>
  <c r="BO805" i="5" s="1"/>
  <c r="BO811" i="5" s="1"/>
  <c r="BO815" i="5" s="1"/>
  <c r="Z51" i="12" s="1"/>
  <c r="AG329" i="5"/>
  <c r="AF335" i="5"/>
  <c r="AG328" i="5"/>
  <c r="AG332" i="5"/>
  <c r="AG331" i="5"/>
  <c r="BW331" i="5" s="1" a="1"/>
  <c r="BW331" i="5" s="1"/>
  <c r="AG330" i="5"/>
  <c r="AH620" i="5"/>
  <c r="BX620" i="5" s="1" a="1"/>
  <c r="BX620" i="5" s="1"/>
  <c r="AH617" i="5"/>
  <c r="AG624" i="5"/>
  <c r="AG825" i="5"/>
  <c r="AG823" i="5"/>
  <c r="BV821" i="5" a="1"/>
  <c r="BV821" i="5" s="1"/>
  <c r="AG821" i="5"/>
  <c r="AF828" i="5"/>
  <c r="AG822" i="5"/>
  <c r="AG824" i="5"/>
  <c r="AH587" i="5"/>
  <c r="AG590" i="5"/>
  <c r="AH805" i="5"/>
  <c r="AH585" i="5"/>
  <c r="AF539" i="5"/>
  <c r="AG532" i="5"/>
  <c r="AG484" i="5"/>
  <c r="BW484" i="5" s="1" a="1"/>
  <c r="BW484" i="5" s="1"/>
  <c r="AH346" i="5"/>
  <c r="AG352" i="5"/>
  <c r="AH264" i="5"/>
  <c r="AH841" i="5"/>
  <c r="AG501" i="5"/>
  <c r="BW501" i="5" s="1" a="1"/>
  <c r="BW501" i="5" s="1"/>
  <c r="AH791" i="5"/>
  <c r="AG468" i="5"/>
  <c r="AH229" i="5"/>
  <c r="BX229" i="5" s="1" a="1"/>
  <c r="BX229" i="5" s="1"/>
  <c r="AG382" i="5"/>
  <c r="BW382" i="5" s="1" a="1"/>
  <c r="BW382" i="5" s="1"/>
  <c r="AH552" i="5"/>
  <c r="BX552" i="5" s="1" a="1"/>
  <c r="BX552" i="5" s="1"/>
  <c r="AG535" i="5"/>
  <c r="BW535" i="5" s="1" a="1"/>
  <c r="BW535" i="5" s="1"/>
  <c r="AH414" i="5"/>
  <c r="AH808" i="5"/>
  <c r="AH244" i="5"/>
  <c r="AH281" i="5"/>
  <c r="AH569" i="5"/>
  <c r="BX569" i="5" s="1" a="1"/>
  <c r="BX569" i="5" s="1"/>
  <c r="BP284" i="5"/>
  <c r="BP288" i="5" s="1"/>
  <c r="AA20" i="12" s="1"/>
  <c r="BQ278" i="5" a="1"/>
  <c r="BQ278" i="5" s="1"/>
  <c r="BQ294" i="5" a="1"/>
  <c r="BQ294" i="5" s="1"/>
  <c r="BQ277" i="5" a="1"/>
  <c r="BQ277" i="5" s="1"/>
  <c r="BQ329" i="5" a="1"/>
  <c r="BQ329" i="5" s="1"/>
  <c r="BQ295" i="5" a="1"/>
  <c r="BQ295" i="5" s="1"/>
  <c r="BQ724" i="5" a="1"/>
  <c r="BQ724" i="5" s="1"/>
  <c r="BQ741" i="5" a="1"/>
  <c r="BQ741" i="5" s="1"/>
  <c r="BQ707" i="5" a="1"/>
  <c r="BQ707" i="5" s="1"/>
  <c r="BQ346" i="5" a="1"/>
  <c r="BQ346" i="5" s="1"/>
  <c r="BS537" i="5" a="1"/>
  <c r="BS537" i="5" s="1"/>
  <c r="BS367" i="5" a="1"/>
  <c r="BS367" i="5" s="1"/>
  <c r="BS265" i="5" a="1"/>
  <c r="BS265" i="5" s="1"/>
  <c r="BS231" i="5" a="1"/>
  <c r="BS231" i="5" s="1"/>
  <c r="BS622" i="5" a="1"/>
  <c r="BS622" i="5" s="1"/>
  <c r="BS248" i="5" a="1"/>
  <c r="BS248" i="5" s="1"/>
  <c r="BS214" i="5" a="1"/>
  <c r="BS214" i="5" s="1"/>
  <c r="BS401" i="5" a="1"/>
  <c r="BS401" i="5" s="1"/>
  <c r="BS384" i="5" a="1"/>
  <c r="BS384" i="5" s="1"/>
  <c r="BS503" i="5" a="1"/>
  <c r="BS503" i="5" s="1"/>
  <c r="BS435" i="5" a="1"/>
  <c r="BS435" i="5" s="1"/>
  <c r="BS605" i="5" a="1"/>
  <c r="BS605" i="5" s="1"/>
  <c r="BS520" i="5" a="1"/>
  <c r="BS520" i="5" s="1"/>
  <c r="BS469" i="5" a="1"/>
  <c r="BS469" i="5" s="1"/>
  <c r="BS588" i="5" a="1"/>
  <c r="BS588" i="5" s="1"/>
  <c r="BS651" i="5" a="1"/>
  <c r="BS651" i="5" s="1"/>
  <c r="BS571" i="5" a="1"/>
  <c r="BS571" i="5" s="1"/>
  <c r="BS673" i="5" a="1"/>
  <c r="BS673" i="5" s="1"/>
  <c r="BS418" i="5" a="1"/>
  <c r="BS418" i="5" s="1"/>
  <c r="BS452" i="5" a="1"/>
  <c r="BS452" i="5" s="1"/>
  <c r="BS554" i="5" a="1"/>
  <c r="BS554" i="5" s="1"/>
  <c r="BS486" i="5" a="1"/>
  <c r="BS486" i="5" s="1"/>
  <c r="BS639" i="5" a="1"/>
  <c r="BS639" i="5" s="1"/>
  <c r="BS690" i="5" a="1"/>
  <c r="BS690" i="5" s="1"/>
  <c r="BS656" i="5" a="1"/>
  <c r="BS656" i="5" s="1"/>
  <c r="BS180" i="5" a="1"/>
  <c r="BS180" i="5" s="1"/>
  <c r="BS146" i="5" a="1"/>
  <c r="BS146" i="5" s="1"/>
  <c r="BS95" i="5" a="1"/>
  <c r="BS95" i="5" s="1"/>
  <c r="BS129" i="5" a="1"/>
  <c r="BS129" i="5" s="1"/>
  <c r="BS197" i="5" a="1"/>
  <c r="BS197" i="5" s="1"/>
  <c r="BS668" i="5" a="1"/>
  <c r="BS668" i="5" s="1"/>
  <c r="BS685" i="5" a="1"/>
  <c r="BS685" i="5" s="1"/>
  <c r="Z20" i="12"/>
  <c r="BN709" i="5"/>
  <c r="BN713" i="5" s="1"/>
  <c r="Y45" i="12" s="1"/>
  <c r="BO653" i="5" a="1"/>
  <c r="BO653" i="5" s="1"/>
  <c r="BO602" i="5" a="1"/>
  <c r="BO602" i="5" s="1"/>
  <c r="BO551" i="5" a="1"/>
  <c r="BO551" i="5" s="1"/>
  <c r="BO466" i="5" a="1"/>
  <c r="BO466" i="5" s="1"/>
  <c r="BO415" i="5" a="1"/>
  <c r="BO415" i="5" s="1"/>
  <c r="BO364" i="5" a="1"/>
  <c r="BO364" i="5" s="1"/>
  <c r="BO142" i="5" a="1"/>
  <c r="BO142" i="5" s="1"/>
  <c r="BO194" i="5" a="1"/>
  <c r="BO194" i="5" s="1"/>
  <c r="BO703" i="5" a="1"/>
  <c r="BO703" i="5" s="1"/>
  <c r="BO517" i="5" a="1"/>
  <c r="BO517" i="5" s="1"/>
  <c r="BO753" i="5" a="1"/>
  <c r="BO753" i="5" s="1"/>
  <c r="BO760" i="5" s="1"/>
  <c r="BO764" i="5" s="1"/>
  <c r="Z48" i="12" s="1"/>
  <c r="BO702" i="5" a="1"/>
  <c r="BO702" i="5" s="1"/>
  <c r="AH839" i="5"/>
  <c r="AH842" i="5"/>
  <c r="AH807" i="5"/>
  <c r="AG845" i="5"/>
  <c r="AH838" i="5"/>
  <c r="BX838" i="5" s="1" a="1"/>
  <c r="BX838" i="5" s="1"/>
  <c r="AH840" i="5"/>
  <c r="AH789" i="5"/>
  <c r="AH790" i="5"/>
  <c r="AF777" i="5"/>
  <c r="AG770" i="5"/>
  <c r="AG773" i="5"/>
  <c r="AG774" i="5"/>
  <c r="AG772" i="5"/>
  <c r="AG771" i="5"/>
  <c r="AH754" i="5"/>
  <c r="AH738" i="5"/>
  <c r="AH737" i="5"/>
  <c r="AH723" i="5"/>
  <c r="AH721" i="5"/>
  <c r="AH720" i="5"/>
  <c r="AH722" i="5"/>
  <c r="AH706" i="5"/>
  <c r="AG811" i="5"/>
  <c r="AH804" i="5"/>
  <c r="BX804" i="5" s="1" a="1"/>
  <c r="BX804" i="5" s="1"/>
  <c r="AH806" i="5"/>
  <c r="AH787" i="5"/>
  <c r="AG794" i="5"/>
  <c r="AH788" i="5"/>
  <c r="AH756" i="5"/>
  <c r="AG760" i="5"/>
  <c r="AH753" i="5"/>
  <c r="AH757" i="5"/>
  <c r="AH755" i="5"/>
  <c r="AG743" i="5"/>
  <c r="AH736" i="5"/>
  <c r="AH739" i="5"/>
  <c r="AH740" i="5"/>
  <c r="AG726" i="5"/>
  <c r="AH719" i="5"/>
  <c r="AG709" i="5"/>
  <c r="AH702" i="5"/>
  <c r="BW704" i="5" a="1"/>
  <c r="BW704" i="5" s="1"/>
  <c r="AH704" i="5"/>
  <c r="AH705" i="5"/>
  <c r="AO707" i="5"/>
  <c r="AH703" i="5"/>
  <c r="AG652" i="5"/>
  <c r="AG654" i="5"/>
  <c r="BW654" i="5" s="1" a="1"/>
  <c r="BW654" i="5" s="1"/>
  <c r="AH604" i="5"/>
  <c r="AH586" i="5"/>
  <c r="BX586" i="5" s="1" a="1"/>
  <c r="BX586" i="5" s="1"/>
  <c r="AH583" i="5"/>
  <c r="AH584" i="5"/>
  <c r="AG534" i="5"/>
  <c r="AG533" i="5"/>
  <c r="AG536" i="5"/>
  <c r="AF522" i="5"/>
  <c r="AG515" i="5"/>
  <c r="AG518" i="5"/>
  <c r="BW518" i="5" s="1" a="1"/>
  <c r="BW518" i="5" s="1"/>
  <c r="AG516" i="5"/>
  <c r="AG517" i="5"/>
  <c r="AG519" i="5"/>
  <c r="AF658" i="5"/>
  <c r="AG651" i="5"/>
  <c r="AG653" i="5"/>
  <c r="AG655" i="5"/>
  <c r="AG607" i="5"/>
  <c r="AH600" i="5"/>
  <c r="AH601" i="5"/>
  <c r="AH603" i="5"/>
  <c r="BX603" i="5" s="1" a="1"/>
  <c r="BX603" i="5" s="1"/>
  <c r="AH602" i="5"/>
  <c r="AG573" i="5"/>
  <c r="AH566" i="5"/>
  <c r="AH567" i="5"/>
  <c r="AH570" i="5"/>
  <c r="AH568" i="5"/>
  <c r="AG556" i="5"/>
  <c r="AH549" i="5"/>
  <c r="AH551" i="5"/>
  <c r="AH553" i="5"/>
  <c r="AH550" i="5"/>
  <c r="AG502" i="5"/>
  <c r="AG482" i="5"/>
  <c r="AG483" i="5"/>
  <c r="AG485" i="5"/>
  <c r="AG465" i="5"/>
  <c r="AG467" i="5"/>
  <c r="BW467" i="5" s="1" a="1"/>
  <c r="BW467" i="5" s="1"/>
  <c r="AF471" i="5"/>
  <c r="AG464" i="5"/>
  <c r="AG466" i="5"/>
  <c r="AG449" i="5"/>
  <c r="AH434" i="5"/>
  <c r="AG383" i="5"/>
  <c r="AG381" i="5"/>
  <c r="AG380" i="5"/>
  <c r="AH366" i="5"/>
  <c r="AH364" i="5"/>
  <c r="AH349" i="5"/>
  <c r="AH347" i="5"/>
  <c r="AH348" i="5"/>
  <c r="BX348" i="5" s="1" a="1"/>
  <c r="BX348" i="5" s="1"/>
  <c r="AH298" i="5"/>
  <c r="AH297" i="5"/>
  <c r="BX297" i="5" s="1" a="1"/>
  <c r="BX297" i="5" s="1"/>
  <c r="AH278" i="5"/>
  <c r="AH279" i="5"/>
  <c r="AH227" i="5"/>
  <c r="AH228" i="5"/>
  <c r="AH210" i="5"/>
  <c r="AH213" i="5"/>
  <c r="AH195" i="5"/>
  <c r="BX195" i="5" s="1" a="1"/>
  <c r="BX195" i="5" s="1"/>
  <c r="AF505" i="5"/>
  <c r="AG498" i="5"/>
  <c r="AG500" i="5"/>
  <c r="AG499" i="5"/>
  <c r="AF488" i="5"/>
  <c r="AG481" i="5"/>
  <c r="AG448" i="5"/>
  <c r="AG450" i="5"/>
  <c r="BW450" i="5" s="1" a="1"/>
  <c r="BW450" i="5" s="1"/>
  <c r="AG451" i="5"/>
  <c r="AF454" i="5"/>
  <c r="AG447" i="5"/>
  <c r="AH433" i="5"/>
  <c r="BX433" i="5" s="1" a="1"/>
  <c r="BX433" i="5" s="1"/>
  <c r="AG420" i="5"/>
  <c r="AH413" i="5"/>
  <c r="AH416" i="5"/>
  <c r="BX416" i="5" s="1" a="1"/>
  <c r="BX416" i="5" s="1"/>
  <c r="AH417" i="5"/>
  <c r="AH415" i="5"/>
  <c r="AG403" i="5"/>
  <c r="AH396" i="5"/>
  <c r="AH400" i="5"/>
  <c r="AH399" i="5"/>
  <c r="BX399" i="5" s="1" a="1"/>
  <c r="BX399" i="5" s="1"/>
  <c r="AH397" i="5"/>
  <c r="AH398" i="5"/>
  <c r="AF386" i="5"/>
  <c r="AG379" i="5"/>
  <c r="AG369" i="5"/>
  <c r="AH362" i="5"/>
  <c r="AH365" i="5"/>
  <c r="BX365" i="5" s="1" a="1"/>
  <c r="BX365" i="5" s="1"/>
  <c r="AH363" i="5"/>
  <c r="AG301" i="5"/>
  <c r="AH294" i="5"/>
  <c r="AH296" i="5"/>
  <c r="AH295" i="5"/>
  <c r="AH280" i="5"/>
  <c r="AG284" i="5"/>
  <c r="AH277" i="5"/>
  <c r="AG267" i="5"/>
  <c r="AH260" i="5"/>
  <c r="AH261" i="5"/>
  <c r="AH262" i="5"/>
  <c r="AH263" i="5"/>
  <c r="BX263" i="5" s="1" a="1"/>
  <c r="BX263" i="5" s="1"/>
  <c r="AG250" i="5"/>
  <c r="AH243" i="5"/>
  <c r="AH246" i="5"/>
  <c r="BX246" i="5" s="1" a="1"/>
  <c r="BX246" i="5" s="1"/>
  <c r="AH245" i="5"/>
  <c r="AH247" i="5"/>
  <c r="AG233" i="5"/>
  <c r="AH226" i="5"/>
  <c r="AH230" i="5"/>
  <c r="AG216" i="5"/>
  <c r="AH209" i="5"/>
  <c r="AH211" i="5"/>
  <c r="AH212" i="5"/>
  <c r="BX212" i="5" s="1" a="1"/>
  <c r="BX212" i="5" s="1"/>
  <c r="AH193" i="5"/>
  <c r="AH194" i="5"/>
  <c r="AP197" i="5"/>
  <c r="AG199" i="5"/>
  <c r="AH192" i="5"/>
  <c r="AH196" i="5"/>
  <c r="AA161" i="5"/>
  <c r="AA93" i="5"/>
  <c r="CL1415" i="9"/>
  <c r="AU1415" i="9"/>
  <c r="CO1420" i="9"/>
  <c r="CR1423" i="9"/>
  <c r="CT1425" i="9"/>
  <c r="CQ1422" i="9"/>
  <c r="CP1421" i="9"/>
  <c r="CN1419" i="9"/>
  <c r="CS1424" i="9"/>
  <c r="CL1417" i="9"/>
  <c r="CM1418" i="9"/>
  <c r="CK1416" i="9"/>
  <c r="CS616" i="9"/>
  <c r="BB616" i="9"/>
  <c r="CT616" i="9" s="1"/>
  <c r="CT617" i="9" s="1"/>
  <c r="CR617" i="9"/>
  <c r="CT619" i="9"/>
  <c r="CS618" i="9"/>
  <c r="CS569" i="9"/>
  <c r="BB569" i="9"/>
  <c r="CT569" i="9" s="1"/>
  <c r="CT570" i="9" s="1"/>
  <c r="CS571" i="9"/>
  <c r="CR570" i="9"/>
  <c r="CT572" i="9"/>
  <c r="L1724" i="9"/>
  <c r="F1725" i="9"/>
  <c r="K1724" i="9"/>
  <c r="J1724" i="9"/>
  <c r="AY1697" i="9"/>
  <c r="CQ1697" i="9" s="1"/>
  <c r="CT1703" i="9"/>
  <c r="CR1701" i="9"/>
  <c r="CS1702" i="9"/>
  <c r="CP1699" i="9"/>
  <c r="CQ1700" i="9"/>
  <c r="CO1698" i="9"/>
  <c r="AU1723" i="9"/>
  <c r="CM1723" i="9" s="1"/>
  <c r="AM1723" i="9"/>
  <c r="CE1723" i="9" s="1"/>
  <c r="CE1739" i="9" s="1"/>
  <c r="AA41" i="11" s="1"/>
  <c r="BB1723" i="9"/>
  <c r="CT1723" i="9" s="1"/>
  <c r="AT1723" i="9"/>
  <c r="CL1723" i="9" s="1"/>
  <c r="BA1723" i="9"/>
  <c r="CS1723" i="9" s="1"/>
  <c r="AS1723" i="9"/>
  <c r="CK1723" i="9" s="1"/>
  <c r="AZ1723" i="9"/>
  <c r="CR1723" i="9" s="1"/>
  <c r="AR1723" i="9"/>
  <c r="CJ1723" i="9" s="1"/>
  <c r="AO1723" i="9"/>
  <c r="CG1723" i="9" s="1"/>
  <c r="AY1723" i="9"/>
  <c r="CQ1723" i="9" s="1"/>
  <c r="AX1723" i="9"/>
  <c r="CP1723" i="9" s="1"/>
  <c r="AV1723" i="9"/>
  <c r="CN1723" i="9" s="1"/>
  <c r="AW1723" i="9"/>
  <c r="CO1723" i="9" s="1"/>
  <c r="AQ1723" i="9"/>
  <c r="CI1723" i="9" s="1"/>
  <c r="AP1723" i="9"/>
  <c r="CH1723" i="9" s="1"/>
  <c r="AN1723" i="9"/>
  <c r="CF1723" i="9" s="1"/>
  <c r="CT1655" i="9"/>
  <c r="CR1653" i="9"/>
  <c r="CP1651" i="9"/>
  <c r="CQ1652" i="9"/>
  <c r="CS1654" i="9"/>
  <c r="F1676" i="9"/>
  <c r="L1675" i="9"/>
  <c r="J1675" i="9"/>
  <c r="K1675" i="9"/>
  <c r="AW1674" i="9"/>
  <c r="CO1674" i="9" s="1"/>
  <c r="AO1674" i="9"/>
  <c r="CG1674" i="9" s="1"/>
  <c r="AU1674" i="9"/>
  <c r="CM1674" i="9" s="1"/>
  <c r="AM1674" i="9"/>
  <c r="CE1674" i="9" s="1"/>
  <c r="BB1674" i="9"/>
  <c r="CT1674" i="9" s="1"/>
  <c r="AT1674" i="9"/>
  <c r="CL1674" i="9" s="1"/>
  <c r="AL1674" i="9"/>
  <c r="CD1674" i="9" s="1"/>
  <c r="AZ1674" i="9"/>
  <c r="CR1674" i="9" s="1"/>
  <c r="AR1674" i="9"/>
  <c r="CJ1674" i="9" s="1"/>
  <c r="AY1674" i="9"/>
  <c r="CQ1674" i="9" s="1"/>
  <c r="AQ1674" i="9"/>
  <c r="CI1674" i="9" s="1"/>
  <c r="AX1674" i="9"/>
  <c r="CP1674" i="9" s="1"/>
  <c r="AV1674" i="9"/>
  <c r="CN1674" i="9" s="1"/>
  <c r="AS1674" i="9"/>
  <c r="CK1674" i="9" s="1"/>
  <c r="BA1674" i="9"/>
  <c r="CS1674" i="9" s="1"/>
  <c r="AN1674" i="9"/>
  <c r="CF1674" i="9" s="1"/>
  <c r="AK1674" i="9"/>
  <c r="CC1674" i="9" s="1"/>
  <c r="CC1692" i="9" s="1"/>
  <c r="Y40" i="11" s="1"/>
  <c r="BR515" i="5" s="1" a="1"/>
  <c r="BR515" i="5" s="1"/>
  <c r="AP1674" i="9"/>
  <c r="CH1674" i="9" s="1"/>
  <c r="AZ1650" i="9"/>
  <c r="CR1650" i="9" s="1"/>
  <c r="L1629" i="9"/>
  <c r="K1629" i="9"/>
  <c r="F1630" i="9"/>
  <c r="J1629" i="9"/>
  <c r="AY1603" i="9"/>
  <c r="CQ1603" i="9" s="1"/>
  <c r="CQ1606" i="9"/>
  <c r="CT1609" i="9"/>
  <c r="CS1608" i="9"/>
  <c r="CO1604" i="9"/>
  <c r="CR1607" i="9"/>
  <c r="CP1605" i="9"/>
  <c r="AV1628" i="9"/>
  <c r="CN1628" i="9" s="1"/>
  <c r="AN1628" i="9"/>
  <c r="CF1628" i="9" s="1"/>
  <c r="AU1628" i="9"/>
  <c r="CM1628" i="9" s="1"/>
  <c r="AM1628" i="9"/>
  <c r="CE1628" i="9" s="1"/>
  <c r="BA1628" i="9"/>
  <c r="CS1628" i="9" s="1"/>
  <c r="AS1628" i="9"/>
  <c r="CK1628" i="9" s="1"/>
  <c r="AZ1628" i="9"/>
  <c r="CR1628" i="9" s="1"/>
  <c r="AR1628" i="9"/>
  <c r="CJ1628" i="9" s="1"/>
  <c r="AT1628" i="9"/>
  <c r="CL1628" i="9" s="1"/>
  <c r="AQ1628" i="9"/>
  <c r="CI1628" i="9" s="1"/>
  <c r="AP1628" i="9"/>
  <c r="CH1628" i="9" s="1"/>
  <c r="AY1628" i="9"/>
  <c r="CQ1628" i="9" s="1"/>
  <c r="BB1628" i="9"/>
  <c r="CT1628" i="9" s="1"/>
  <c r="AX1628" i="9"/>
  <c r="CP1628" i="9" s="1"/>
  <c r="AW1628" i="9"/>
  <c r="CO1628" i="9" s="1"/>
  <c r="AL1628" i="9"/>
  <c r="CD1628" i="9" s="1"/>
  <c r="CD1645" i="9" s="1"/>
  <c r="Z39" i="11" s="1"/>
  <c r="BS532" i="5" s="1" a="1"/>
  <c r="BS532" i="5" s="1"/>
  <c r="AO1628" i="9"/>
  <c r="CG1628" i="9" s="1"/>
  <c r="AZ1556" i="9"/>
  <c r="CR1556" i="9" s="1"/>
  <c r="CS1560" i="9"/>
  <c r="CQ1558" i="9"/>
  <c r="CT1561" i="9"/>
  <c r="CR1559" i="9"/>
  <c r="CP1557" i="9"/>
  <c r="F1583" i="9"/>
  <c r="L1582" i="9"/>
  <c r="K1582" i="9"/>
  <c r="J1582" i="9"/>
  <c r="BB1581" i="9"/>
  <c r="CT1581" i="9" s="1"/>
  <c r="AT1581" i="9"/>
  <c r="CL1581" i="9" s="1"/>
  <c r="AL1581" i="9"/>
  <c r="CD1581" i="9" s="1"/>
  <c r="CD1598" i="9" s="1"/>
  <c r="Z38" i="11" s="1"/>
  <c r="BA1581" i="9"/>
  <c r="CS1581" i="9" s="1"/>
  <c r="AS1581" i="9"/>
  <c r="CK1581" i="9" s="1"/>
  <c r="AZ1581" i="9"/>
  <c r="CR1581" i="9" s="1"/>
  <c r="AR1581" i="9"/>
  <c r="CJ1581" i="9" s="1"/>
  <c r="AY1581" i="9"/>
  <c r="CQ1581" i="9" s="1"/>
  <c r="AQ1581" i="9"/>
  <c r="CI1581" i="9" s="1"/>
  <c r="AO1581" i="9"/>
  <c r="CG1581" i="9" s="1"/>
  <c r="AN1581" i="9"/>
  <c r="CF1581" i="9" s="1"/>
  <c r="AM1581" i="9"/>
  <c r="CE1581" i="9" s="1"/>
  <c r="AW1581" i="9"/>
  <c r="CO1581" i="9" s="1"/>
  <c r="AV1581" i="9"/>
  <c r="CN1581" i="9" s="1"/>
  <c r="AU1581" i="9"/>
  <c r="CM1581" i="9" s="1"/>
  <c r="AP1581" i="9"/>
  <c r="CH1581" i="9" s="1"/>
  <c r="AX1581" i="9"/>
  <c r="CP1581" i="9" s="1"/>
  <c r="F1536" i="9"/>
  <c r="L1535" i="9"/>
  <c r="J1535" i="9"/>
  <c r="K1535" i="9"/>
  <c r="BB1534" i="9"/>
  <c r="CT1534" i="9" s="1"/>
  <c r="AT1534" i="9"/>
  <c r="AL1534" i="9"/>
  <c r="BA1534" i="9"/>
  <c r="CS1534" i="9" s="1"/>
  <c r="AS1534" i="9"/>
  <c r="AX1534" i="9"/>
  <c r="AP1534" i="9"/>
  <c r="AV1534" i="9"/>
  <c r="AR1534" i="9"/>
  <c r="AQ1534" i="9"/>
  <c r="AO1534" i="9"/>
  <c r="AW1534" i="9"/>
  <c r="AM1534" i="9"/>
  <c r="AZ1534" i="9"/>
  <c r="CR1534" i="9" s="1"/>
  <c r="AY1534" i="9"/>
  <c r="CQ1534" i="9" s="1"/>
  <c r="AN1534" i="9"/>
  <c r="AU1534" i="9"/>
  <c r="CS1513" i="9"/>
  <c r="CQ1511" i="9"/>
  <c r="CT1514" i="9"/>
  <c r="CP1510" i="9"/>
  <c r="CR1512" i="9"/>
  <c r="AZ1509" i="9"/>
  <c r="CR1509" i="9" s="1"/>
  <c r="CS1467" i="9"/>
  <c r="CR1466" i="9"/>
  <c r="CP1464" i="9"/>
  <c r="CT1468" i="9"/>
  <c r="CQ1465" i="9"/>
  <c r="CO1463" i="9"/>
  <c r="AV1487" i="9"/>
  <c r="AN1487" i="9"/>
  <c r="AU1487" i="9"/>
  <c r="AM1487" i="9"/>
  <c r="BB1487" i="9"/>
  <c r="CT1487" i="9" s="1"/>
  <c r="AT1487" i="9"/>
  <c r="AL1487" i="9"/>
  <c r="BA1487" i="9"/>
  <c r="CS1487" i="9" s="1"/>
  <c r="AS1487" i="9"/>
  <c r="AO1487" i="9"/>
  <c r="AZ1487" i="9"/>
  <c r="CR1487" i="9" s="1"/>
  <c r="AX1487" i="9"/>
  <c r="AW1487" i="9"/>
  <c r="AY1487" i="9"/>
  <c r="CQ1487" i="9" s="1"/>
  <c r="AQ1487" i="9"/>
  <c r="AP1487" i="9"/>
  <c r="AR1487" i="9"/>
  <c r="AY1462" i="9"/>
  <c r="CQ1462" i="9" s="1"/>
  <c r="F1489" i="9"/>
  <c r="L1488" i="9"/>
  <c r="J1488" i="9"/>
  <c r="K1488" i="9"/>
  <c r="F1441" i="9"/>
  <c r="K1440" i="9"/>
  <c r="J1440" i="9"/>
  <c r="L1440" i="9"/>
  <c r="AU1439" i="9"/>
  <c r="AM1439" i="9"/>
  <c r="AY1439" i="9"/>
  <c r="CQ1439" i="9" s="1"/>
  <c r="AQ1439" i="9"/>
  <c r="AW1439" i="9"/>
  <c r="AL1439" i="9"/>
  <c r="AS1439" i="9"/>
  <c r="BB1439" i="9"/>
  <c r="CT1439" i="9" s="1"/>
  <c r="AR1439" i="9"/>
  <c r="AN1439" i="9"/>
  <c r="AX1439" i="9"/>
  <c r="CP1439" i="9" s="1"/>
  <c r="AV1439" i="9"/>
  <c r="AZ1439" i="9"/>
  <c r="CR1439" i="9" s="1"/>
  <c r="AO1439" i="9"/>
  <c r="AK1439" i="9"/>
  <c r="AT1439" i="9"/>
  <c r="AP1439" i="9"/>
  <c r="BA1439" i="9"/>
  <c r="CS1439" i="9" s="1"/>
  <c r="Z1291" i="1"/>
  <c r="Y1294" i="1"/>
  <c r="L641" i="9"/>
  <c r="K641" i="9"/>
  <c r="F642" i="9"/>
  <c r="J641" i="9"/>
  <c r="AU640" i="9"/>
  <c r="CM640" i="9" s="1"/>
  <c r="AM640" i="9"/>
  <c r="CE640" i="9" s="1"/>
  <c r="AY640" i="9"/>
  <c r="CQ640" i="9" s="1"/>
  <c r="AQ640" i="9"/>
  <c r="CI640" i="9" s="1"/>
  <c r="AX640" i="9"/>
  <c r="CP640" i="9" s="1"/>
  <c r="AN640" i="9"/>
  <c r="CF640" i="9" s="1"/>
  <c r="AV640" i="9"/>
  <c r="CN640" i="9" s="1"/>
  <c r="AK640" i="9"/>
  <c r="CC640" i="9" s="1"/>
  <c r="CC658" i="9" s="1"/>
  <c r="Y18" i="11" s="1"/>
  <c r="BR312" i="5" s="1" a="1"/>
  <c r="BR312" i="5" s="1"/>
  <c r="AT640" i="9"/>
  <c r="CL640" i="9" s="1"/>
  <c r="AS640" i="9"/>
  <c r="CK640" i="9" s="1"/>
  <c r="BA640" i="9"/>
  <c r="CS640" i="9" s="1"/>
  <c r="AP640" i="9"/>
  <c r="CH640" i="9" s="1"/>
  <c r="AL640" i="9"/>
  <c r="CD640" i="9" s="1"/>
  <c r="AZ640" i="9"/>
  <c r="CR640" i="9" s="1"/>
  <c r="BB640" i="9"/>
  <c r="CT640" i="9" s="1"/>
  <c r="AW640" i="9"/>
  <c r="CO640" i="9" s="1"/>
  <c r="AO640" i="9"/>
  <c r="CG640" i="9" s="1"/>
  <c r="AR640" i="9"/>
  <c r="CJ640" i="9" s="1"/>
  <c r="AV593" i="9"/>
  <c r="CN593" i="9" s="1"/>
  <c r="AN593" i="9"/>
  <c r="CF593" i="9" s="1"/>
  <c r="BB593" i="9"/>
  <c r="CT593" i="9" s="1"/>
  <c r="AT593" i="9"/>
  <c r="CL593" i="9" s="1"/>
  <c r="AL593" i="9"/>
  <c r="CD593" i="9" s="1"/>
  <c r="BA593" i="9"/>
  <c r="CS593" i="9" s="1"/>
  <c r="AS593" i="9"/>
  <c r="CK593" i="9" s="1"/>
  <c r="AK593" i="9"/>
  <c r="CC593" i="9" s="1"/>
  <c r="CC611" i="9" s="1"/>
  <c r="Y17" i="11" s="1"/>
  <c r="AX593" i="9"/>
  <c r="CP593" i="9" s="1"/>
  <c r="AP593" i="9"/>
  <c r="CH593" i="9" s="1"/>
  <c r="AR593" i="9"/>
  <c r="CJ593" i="9" s="1"/>
  <c r="AO593" i="9"/>
  <c r="CG593" i="9" s="1"/>
  <c r="AM593" i="9"/>
  <c r="CE593" i="9" s="1"/>
  <c r="AW593" i="9"/>
  <c r="CO593" i="9" s="1"/>
  <c r="AQ593" i="9"/>
  <c r="CI593" i="9" s="1"/>
  <c r="AY593" i="9"/>
  <c r="CQ593" i="9" s="1"/>
  <c r="AZ593" i="9"/>
  <c r="CR593" i="9" s="1"/>
  <c r="AU593" i="9"/>
  <c r="CM593" i="9" s="1"/>
  <c r="L594" i="9"/>
  <c r="K594" i="9"/>
  <c r="J594" i="9"/>
  <c r="F595" i="9"/>
  <c r="AU546" i="9"/>
  <c r="CM546" i="9" s="1"/>
  <c r="AM546" i="9"/>
  <c r="CE546" i="9" s="1"/>
  <c r="BB546" i="9"/>
  <c r="CT546" i="9" s="1"/>
  <c r="AT546" i="9"/>
  <c r="CL546" i="9" s="1"/>
  <c r="AL546" i="9"/>
  <c r="CD546" i="9" s="1"/>
  <c r="BA546" i="9"/>
  <c r="CS546" i="9" s="1"/>
  <c r="AS546" i="9"/>
  <c r="CK546" i="9" s="1"/>
  <c r="AK546" i="9"/>
  <c r="CC546" i="9" s="1"/>
  <c r="CC564" i="9" s="1"/>
  <c r="Y16" i="11" s="1"/>
  <c r="AX546" i="9"/>
  <c r="CP546" i="9" s="1"/>
  <c r="AP546" i="9"/>
  <c r="CH546" i="9" s="1"/>
  <c r="AZ546" i="9"/>
  <c r="CR546" i="9" s="1"/>
  <c r="AY546" i="9"/>
  <c r="CQ546" i="9" s="1"/>
  <c r="AW546" i="9"/>
  <c r="CO546" i="9" s="1"/>
  <c r="AQ546" i="9"/>
  <c r="CI546" i="9" s="1"/>
  <c r="AR546" i="9"/>
  <c r="CJ546" i="9" s="1"/>
  <c r="AV546" i="9"/>
  <c r="CN546" i="9" s="1"/>
  <c r="AO546" i="9"/>
  <c r="CG546" i="9" s="1"/>
  <c r="AN546" i="9"/>
  <c r="CF546" i="9" s="1"/>
  <c r="L547" i="9"/>
  <c r="K547" i="9"/>
  <c r="F548" i="9"/>
  <c r="J547" i="9"/>
  <c r="BB500" i="9"/>
  <c r="CT500" i="9" s="1"/>
  <c r="AT500" i="9"/>
  <c r="CL500" i="9" s="1"/>
  <c r="AL500" i="9"/>
  <c r="CD500" i="9" s="1"/>
  <c r="CD517" i="9" s="1"/>
  <c r="Z15" i="11" s="1"/>
  <c r="AX500" i="9"/>
  <c r="CP500" i="9" s="1"/>
  <c r="AP500" i="9"/>
  <c r="CH500" i="9" s="1"/>
  <c r="AV500" i="9"/>
  <c r="CN500" i="9" s="1"/>
  <c r="AU500" i="9"/>
  <c r="CM500" i="9" s="1"/>
  <c r="BA500" i="9"/>
  <c r="CS500" i="9" s="1"/>
  <c r="AQ500" i="9"/>
  <c r="CI500" i="9" s="1"/>
  <c r="AS500" i="9"/>
  <c r="CK500" i="9" s="1"/>
  <c r="AR500" i="9"/>
  <c r="CJ500" i="9" s="1"/>
  <c r="AM500" i="9"/>
  <c r="CE500" i="9" s="1"/>
  <c r="AW500" i="9"/>
  <c r="CO500" i="9" s="1"/>
  <c r="AO500" i="9"/>
  <c r="CG500" i="9" s="1"/>
  <c r="AY500" i="9"/>
  <c r="CQ500" i="9" s="1"/>
  <c r="AZ500" i="9"/>
  <c r="CR500" i="9" s="1"/>
  <c r="AN500" i="9"/>
  <c r="CF500" i="9" s="1"/>
  <c r="CT476" i="9"/>
  <c r="F502" i="9"/>
  <c r="J501" i="9"/>
  <c r="L501" i="9"/>
  <c r="K501" i="9"/>
  <c r="CS476" i="9"/>
  <c r="CT477" i="9"/>
  <c r="AU454" i="9"/>
  <c r="CM454" i="9" s="1"/>
  <c r="AM454" i="9"/>
  <c r="CE454" i="9" s="1"/>
  <c r="CE470" i="9" s="1"/>
  <c r="AA14" i="11" s="1"/>
  <c r="BT243" i="5" s="1" a="1"/>
  <c r="BT243" i="5" s="1"/>
  <c r="AY454" i="9"/>
  <c r="CQ454" i="9" s="1"/>
  <c r="AQ454" i="9"/>
  <c r="CI454" i="9" s="1"/>
  <c r="BA454" i="9"/>
  <c r="CS454" i="9" s="1"/>
  <c r="AP454" i="9"/>
  <c r="CH454" i="9" s="1"/>
  <c r="AZ454" i="9"/>
  <c r="CR454" i="9" s="1"/>
  <c r="AO454" i="9"/>
  <c r="CG454" i="9" s="1"/>
  <c r="AV454" i="9"/>
  <c r="CN454" i="9" s="1"/>
  <c r="AR454" i="9"/>
  <c r="CJ454" i="9" s="1"/>
  <c r="AN454" i="9"/>
  <c r="CF454" i="9" s="1"/>
  <c r="AX454" i="9"/>
  <c r="CP454" i="9" s="1"/>
  <c r="BB454" i="9"/>
  <c r="CT454" i="9" s="1"/>
  <c r="AT454" i="9"/>
  <c r="CL454" i="9" s="1"/>
  <c r="AW454" i="9"/>
  <c r="CO454" i="9" s="1"/>
  <c r="AS454" i="9"/>
  <c r="CK454" i="9" s="1"/>
  <c r="F456" i="9"/>
  <c r="K455" i="9"/>
  <c r="J455" i="9"/>
  <c r="L455" i="9"/>
  <c r="AW405" i="9"/>
  <c r="CO405" i="9" s="1"/>
  <c r="AO405" i="9"/>
  <c r="CG405" i="9" s="1"/>
  <c r="BB405" i="9"/>
  <c r="CT405" i="9" s="1"/>
  <c r="AT405" i="9"/>
  <c r="CL405" i="9" s="1"/>
  <c r="AL405" i="9"/>
  <c r="CD405" i="9" s="1"/>
  <c r="BA405" i="9"/>
  <c r="CS405" i="9" s="1"/>
  <c r="AS405" i="9"/>
  <c r="CK405" i="9" s="1"/>
  <c r="AK405" i="9"/>
  <c r="CC405" i="9" s="1"/>
  <c r="CC423" i="9" s="1"/>
  <c r="Y13" i="11" s="1"/>
  <c r="BR260" i="5" s="1" a="1"/>
  <c r="BR260" i="5" s="1"/>
  <c r="AR405" i="9"/>
  <c r="CJ405" i="9" s="1"/>
  <c r="AQ405" i="9"/>
  <c r="CI405" i="9" s="1"/>
  <c r="AP405" i="9"/>
  <c r="CH405" i="9" s="1"/>
  <c r="AZ405" i="9"/>
  <c r="CR405" i="9" s="1"/>
  <c r="AN405" i="9"/>
  <c r="CF405" i="9" s="1"/>
  <c r="AX405" i="9"/>
  <c r="CP405" i="9" s="1"/>
  <c r="AM405" i="9"/>
  <c r="CE405" i="9" s="1"/>
  <c r="AY405" i="9"/>
  <c r="CQ405" i="9" s="1"/>
  <c r="AV405" i="9"/>
  <c r="CN405" i="9" s="1"/>
  <c r="AU405" i="9"/>
  <c r="CM405" i="9" s="1"/>
  <c r="F407" i="9"/>
  <c r="L406" i="9"/>
  <c r="K406" i="9"/>
  <c r="J406" i="9"/>
  <c r="AW1368" i="9"/>
  <c r="CO1368" i="9" s="1"/>
  <c r="CT1376" i="9"/>
  <c r="CR1374" i="9"/>
  <c r="CP1372" i="9"/>
  <c r="CS1375" i="9"/>
  <c r="CQ1373" i="9"/>
  <c r="CM1369" i="9"/>
  <c r="CN1370" i="9"/>
  <c r="CO1371" i="9"/>
  <c r="AZ1391" i="9"/>
  <c r="AR1391" i="9"/>
  <c r="AJ1391" i="9"/>
  <c r="AY1391" i="9"/>
  <c r="AQ1391" i="9"/>
  <c r="AX1391" i="9"/>
  <c r="AP1391" i="9"/>
  <c r="AW1391" i="9"/>
  <c r="AO1391" i="9"/>
  <c r="AV1391" i="9"/>
  <c r="AN1391" i="9"/>
  <c r="AU1391" i="9"/>
  <c r="AM1391" i="9"/>
  <c r="BA1391" i="9"/>
  <c r="AS1391" i="9"/>
  <c r="AK1391" i="9"/>
  <c r="AT1391" i="9"/>
  <c r="AL1391" i="9"/>
  <c r="BB1391" i="9"/>
  <c r="F1393" i="9"/>
  <c r="L1392" i="9"/>
  <c r="J1392" i="9"/>
  <c r="K1392" i="9"/>
  <c r="AU1180" i="9"/>
  <c r="CM1180" i="9" s="1"/>
  <c r="CS1189" i="9"/>
  <c r="CO1185" i="9"/>
  <c r="CR1188" i="9"/>
  <c r="CP1186" i="9"/>
  <c r="CT1190" i="9"/>
  <c r="CQ1187" i="9"/>
  <c r="CK1181" i="9"/>
  <c r="CL1182" i="9"/>
  <c r="CN1184" i="9"/>
  <c r="CM1183" i="9"/>
  <c r="L1203" i="9"/>
  <c r="F1204" i="9"/>
  <c r="K1203" i="9"/>
  <c r="J1203" i="9"/>
  <c r="AV1202" i="9"/>
  <c r="CN1202" i="9" s="1"/>
  <c r="AN1202" i="9"/>
  <c r="CF1202" i="9" s="1"/>
  <c r="AU1202" i="9"/>
  <c r="CM1202" i="9" s="1"/>
  <c r="AM1202" i="9"/>
  <c r="CE1202" i="9" s="1"/>
  <c r="BA1202" i="9"/>
  <c r="CS1202" i="9" s="1"/>
  <c r="AS1202" i="9"/>
  <c r="CK1202" i="9" s="1"/>
  <c r="AK1202" i="9"/>
  <c r="CC1202" i="9" s="1"/>
  <c r="AZ1202" i="9"/>
  <c r="CR1202" i="9" s="1"/>
  <c r="AR1202" i="9"/>
  <c r="CJ1202" i="9" s="1"/>
  <c r="AJ1202" i="9"/>
  <c r="CB1202" i="9" s="1"/>
  <c r="AY1202" i="9"/>
  <c r="CQ1202" i="9" s="1"/>
  <c r="AQ1202" i="9"/>
  <c r="CI1202" i="9" s="1"/>
  <c r="AI1202" i="9"/>
  <c r="CA1202" i="9" s="1"/>
  <c r="CA1222" i="9" s="1"/>
  <c r="W30" i="11" s="1"/>
  <c r="BB1202" i="9"/>
  <c r="CT1202" i="9" s="1"/>
  <c r="AX1202" i="9"/>
  <c r="CP1202" i="9" s="1"/>
  <c r="AW1202" i="9"/>
  <c r="CO1202" i="9" s="1"/>
  <c r="AT1202" i="9"/>
  <c r="CL1202" i="9" s="1"/>
  <c r="AP1202" i="9"/>
  <c r="CH1202" i="9" s="1"/>
  <c r="AO1202" i="9"/>
  <c r="CG1202" i="9" s="1"/>
  <c r="AL1202" i="9"/>
  <c r="CD1202" i="9" s="1"/>
  <c r="X883" i="1"/>
  <c r="W886" i="1"/>
  <c r="AZ1015" i="9"/>
  <c r="CR1015" i="9" s="1"/>
  <c r="AR1015" i="9"/>
  <c r="CJ1015" i="9" s="1"/>
  <c r="AJ1015" i="9"/>
  <c r="CB1015" i="9" s="1"/>
  <c r="CB1034" i="9" s="1"/>
  <c r="X26" i="11" s="1"/>
  <c r="BQ313" i="5" s="1" a="1"/>
  <c r="BQ313" i="5" s="1"/>
  <c r="AY1015" i="9"/>
  <c r="CQ1015" i="9" s="1"/>
  <c r="AQ1015" i="9"/>
  <c r="CI1015" i="9" s="1"/>
  <c r="AX1015" i="9"/>
  <c r="CP1015" i="9" s="1"/>
  <c r="AP1015" i="9"/>
  <c r="CH1015" i="9" s="1"/>
  <c r="AW1015" i="9"/>
  <c r="CO1015" i="9" s="1"/>
  <c r="AO1015" i="9"/>
  <c r="CG1015" i="9" s="1"/>
  <c r="AV1015" i="9"/>
  <c r="CN1015" i="9" s="1"/>
  <c r="AN1015" i="9"/>
  <c r="CF1015" i="9" s="1"/>
  <c r="AU1015" i="9"/>
  <c r="CM1015" i="9" s="1"/>
  <c r="AM1015" i="9"/>
  <c r="CE1015" i="9" s="1"/>
  <c r="BA1015" i="9"/>
  <c r="CS1015" i="9" s="1"/>
  <c r="AS1015" i="9"/>
  <c r="CK1015" i="9" s="1"/>
  <c r="AK1015" i="9"/>
  <c r="CC1015" i="9" s="1"/>
  <c r="AT1015" i="9"/>
  <c r="CL1015" i="9" s="1"/>
  <c r="AL1015" i="9"/>
  <c r="CD1015" i="9" s="1"/>
  <c r="BB1015" i="9"/>
  <c r="CT1015" i="9" s="1"/>
  <c r="AX992" i="9"/>
  <c r="CP992" i="9" s="1"/>
  <c r="CT999" i="9"/>
  <c r="CR997" i="9"/>
  <c r="CN993" i="9"/>
  <c r="CS998" i="9"/>
  <c r="CQ996" i="9"/>
  <c r="CO994" i="9"/>
  <c r="CP995" i="9"/>
  <c r="F1017" i="9"/>
  <c r="L1016" i="9"/>
  <c r="J1016" i="9"/>
  <c r="K1016" i="9"/>
  <c r="X747" i="1"/>
  <c r="W750" i="1"/>
  <c r="AZ827" i="9"/>
  <c r="CR827" i="9" s="1"/>
  <c r="AR827" i="9"/>
  <c r="CJ827" i="9" s="1"/>
  <c r="AJ827" i="9"/>
  <c r="CB827" i="9" s="1"/>
  <c r="CB846" i="9" s="1"/>
  <c r="X22" i="11" s="1"/>
  <c r="AY827" i="9"/>
  <c r="CQ827" i="9" s="1"/>
  <c r="AQ827" i="9"/>
  <c r="CI827" i="9" s="1"/>
  <c r="AX827" i="9"/>
  <c r="CP827" i="9" s="1"/>
  <c r="AP827" i="9"/>
  <c r="CH827" i="9" s="1"/>
  <c r="AW827" i="9"/>
  <c r="CO827" i="9" s="1"/>
  <c r="AO827" i="9"/>
  <c r="CG827" i="9" s="1"/>
  <c r="AV827" i="9"/>
  <c r="CN827" i="9" s="1"/>
  <c r="AN827" i="9"/>
  <c r="CF827" i="9" s="1"/>
  <c r="AU827" i="9"/>
  <c r="CM827" i="9" s="1"/>
  <c r="AM827" i="9"/>
  <c r="CE827" i="9" s="1"/>
  <c r="BA827" i="9"/>
  <c r="CS827" i="9" s="1"/>
  <c r="AS827" i="9"/>
  <c r="CK827" i="9" s="1"/>
  <c r="AK827" i="9"/>
  <c r="CC827" i="9" s="1"/>
  <c r="AT827" i="9"/>
  <c r="CL827" i="9" s="1"/>
  <c r="AL827" i="9"/>
  <c r="CD827" i="9" s="1"/>
  <c r="BB827" i="9"/>
  <c r="CT827" i="9" s="1"/>
  <c r="CT809" i="9"/>
  <c r="CR807" i="9"/>
  <c r="CP805" i="9"/>
  <c r="CS808" i="9"/>
  <c r="CQ806" i="9"/>
  <c r="F829" i="9"/>
  <c r="L828" i="9"/>
  <c r="J828" i="9"/>
  <c r="K828" i="9"/>
  <c r="AZ804" i="9"/>
  <c r="CR804" i="9" s="1"/>
  <c r="W611" i="1"/>
  <c r="V614" i="1"/>
  <c r="L357" i="9"/>
  <c r="F358" i="9"/>
  <c r="K357" i="9"/>
  <c r="J357" i="9"/>
  <c r="AW356" i="9"/>
  <c r="CO356" i="9" s="1"/>
  <c r="AO356" i="9"/>
  <c r="CG356" i="9" s="1"/>
  <c r="AV356" i="9"/>
  <c r="CN356" i="9" s="1"/>
  <c r="AN356" i="9"/>
  <c r="CF356" i="9" s="1"/>
  <c r="AU356" i="9"/>
  <c r="CM356" i="9" s="1"/>
  <c r="AM356" i="9"/>
  <c r="CE356" i="9" s="1"/>
  <c r="BB356" i="9"/>
  <c r="CT356" i="9" s="1"/>
  <c r="AT356" i="9"/>
  <c r="CL356" i="9" s="1"/>
  <c r="AL356" i="9"/>
  <c r="CD356" i="9" s="1"/>
  <c r="BA356" i="9"/>
  <c r="CS356" i="9" s="1"/>
  <c r="AS356" i="9"/>
  <c r="CK356" i="9" s="1"/>
  <c r="AK356" i="9"/>
  <c r="CC356" i="9" s="1"/>
  <c r="AZ356" i="9"/>
  <c r="CR356" i="9" s="1"/>
  <c r="AR356" i="9"/>
  <c r="CJ356" i="9" s="1"/>
  <c r="AJ356" i="9"/>
  <c r="CB356" i="9" s="1"/>
  <c r="AX356" i="9"/>
  <c r="CP356" i="9" s="1"/>
  <c r="AP356" i="9"/>
  <c r="CH356" i="9" s="1"/>
  <c r="AY356" i="9"/>
  <c r="CQ356" i="9" s="1"/>
  <c r="AI356" i="9"/>
  <c r="CA356" i="9" s="1"/>
  <c r="CA376" i="9" s="1"/>
  <c r="W12" i="11" s="1"/>
  <c r="AQ356" i="9"/>
  <c r="CI356" i="9" s="1"/>
  <c r="W274" i="1"/>
  <c r="X271" i="1"/>
  <c r="AW168" i="9"/>
  <c r="CO168" i="9" s="1"/>
  <c r="AO168" i="9"/>
  <c r="CG168" i="9" s="1"/>
  <c r="AV168" i="9"/>
  <c r="CN168" i="9" s="1"/>
  <c r="AN168" i="9"/>
  <c r="CF168" i="9" s="1"/>
  <c r="AU168" i="9"/>
  <c r="CM168" i="9" s="1"/>
  <c r="AM168" i="9"/>
  <c r="CE168" i="9" s="1"/>
  <c r="BB168" i="9"/>
  <c r="CT168" i="9" s="1"/>
  <c r="AT168" i="9"/>
  <c r="CL168" i="9" s="1"/>
  <c r="AL168" i="9"/>
  <c r="CD168" i="9" s="1"/>
  <c r="BA168" i="9"/>
  <c r="CS168" i="9" s="1"/>
  <c r="AS168" i="9"/>
  <c r="CK168" i="9" s="1"/>
  <c r="AK168" i="9"/>
  <c r="CC168" i="9" s="1"/>
  <c r="AZ168" i="9"/>
  <c r="CR168" i="9" s="1"/>
  <c r="AR168" i="9"/>
  <c r="CJ168" i="9" s="1"/>
  <c r="AJ168" i="9"/>
  <c r="CB168" i="9" s="1"/>
  <c r="AX168" i="9"/>
  <c r="CP168" i="9" s="1"/>
  <c r="AP168" i="9"/>
  <c r="CH168" i="9" s="1"/>
  <c r="AY168" i="9"/>
  <c r="CQ168" i="9" s="1"/>
  <c r="AI168" i="9"/>
  <c r="CA168" i="9" s="1"/>
  <c r="CA188" i="9" s="1"/>
  <c r="W8" i="11" s="1"/>
  <c r="AQ168" i="9"/>
  <c r="CI168" i="9" s="1"/>
  <c r="L169" i="9"/>
  <c r="F170" i="9"/>
  <c r="K169" i="9"/>
  <c r="J169" i="9"/>
  <c r="W135" i="1"/>
  <c r="V138" i="1"/>
  <c r="AA159" i="5"/>
  <c r="AA91" i="5"/>
  <c r="BQ91" i="5" s="1" a="1"/>
  <c r="BQ91" i="5" s="1"/>
  <c r="AA160" i="5"/>
  <c r="AA94" i="5"/>
  <c r="AA76" i="5"/>
  <c r="AA75" i="5"/>
  <c r="Z182" i="5"/>
  <c r="AA175" i="5"/>
  <c r="AA176" i="5"/>
  <c r="AA178" i="5"/>
  <c r="BQ178" i="5" s="1" a="1"/>
  <c r="BQ178" i="5" s="1"/>
  <c r="AA179" i="5"/>
  <c r="AA177" i="5"/>
  <c r="Z165" i="5"/>
  <c r="AA158" i="5"/>
  <c r="AA162" i="5"/>
  <c r="Z148" i="5"/>
  <c r="AA141" i="5"/>
  <c r="AA143" i="5"/>
  <c r="AA144" i="5"/>
  <c r="BQ144" i="5" s="1" a="1"/>
  <c r="BQ144" i="5" s="1"/>
  <c r="AA145" i="5"/>
  <c r="AA142" i="5"/>
  <c r="Z131" i="5"/>
  <c r="AA124" i="5"/>
  <c r="AA127" i="5"/>
  <c r="BQ127" i="5" s="1" a="1"/>
  <c r="BQ127" i="5" s="1"/>
  <c r="AA125" i="5"/>
  <c r="AA128" i="5"/>
  <c r="AA126" i="5"/>
  <c r="AA107" i="5"/>
  <c r="Z114" i="5"/>
  <c r="AA110" i="5"/>
  <c r="AA109" i="5"/>
  <c r="AA108" i="5"/>
  <c r="AA111" i="5"/>
  <c r="Z97" i="5"/>
  <c r="AA90" i="5"/>
  <c r="AA92" i="5"/>
  <c r="BQ92" i="5" s="1" a="1"/>
  <c r="BQ92" i="5" s="1"/>
  <c r="AA73" i="5"/>
  <c r="Z80" i="5"/>
  <c r="AA74" i="5"/>
  <c r="AA77" i="5"/>
  <c r="Z63" i="5"/>
  <c r="AA56" i="5"/>
  <c r="AA59" i="5"/>
  <c r="AA58" i="5"/>
  <c r="AA60" i="5"/>
  <c r="AA57" i="5"/>
  <c r="AA43" i="5"/>
  <c r="AA41" i="5"/>
  <c r="AA40" i="5"/>
  <c r="AA42" i="5"/>
  <c r="AA39" i="5"/>
  <c r="Z46" i="5"/>
  <c r="AA25" i="5"/>
  <c r="AA22" i="5"/>
  <c r="Z29" i="5"/>
  <c r="AA26" i="5"/>
  <c r="AA23" i="5"/>
  <c r="AA24" i="5"/>
  <c r="AH688" i="5" l="1"/>
  <c r="BX688" i="5" s="1" a="1"/>
  <c r="BX688" i="5" s="1"/>
  <c r="AH687" i="5"/>
  <c r="AG692" i="5"/>
  <c r="AH685" i="5"/>
  <c r="AH686" i="5"/>
  <c r="AH689" i="5"/>
  <c r="AH432" i="5"/>
  <c r="AH430" i="5"/>
  <c r="AH431" i="5"/>
  <c r="AG437" i="5"/>
  <c r="AH671" i="5"/>
  <c r="BX671" i="5" s="1" a="1"/>
  <c r="BX671" i="5" s="1"/>
  <c r="BW671" i="5" a="1"/>
  <c r="BW671" i="5" s="1"/>
  <c r="AH637" i="5"/>
  <c r="BX637" i="5" s="1" a="1"/>
  <c r="BX637" i="5" s="1"/>
  <c r="AH672" i="5"/>
  <c r="AH670" i="5"/>
  <c r="AH668" i="5"/>
  <c r="AG675" i="5"/>
  <c r="AH669" i="5"/>
  <c r="AH634" i="5"/>
  <c r="AG641" i="5"/>
  <c r="AH636" i="5"/>
  <c r="AH635" i="5"/>
  <c r="AI621" i="5"/>
  <c r="AI618" i="5"/>
  <c r="AI617" i="5"/>
  <c r="AH624" i="5"/>
  <c r="AI620" i="5"/>
  <c r="BY620" i="5" s="1" a="1"/>
  <c r="BY620" i="5" s="1"/>
  <c r="AI619" i="5"/>
  <c r="AH331" i="5"/>
  <c r="BX331" i="5" s="1" a="1"/>
  <c r="BX331" i="5" s="1"/>
  <c r="BT316" i="5" a="1"/>
  <c r="BT316" i="5" s="1"/>
  <c r="BT350" i="5" a="1"/>
  <c r="BT350" i="5" s="1"/>
  <c r="BT333" i="5" a="1"/>
  <c r="BT333" i="5" s="1"/>
  <c r="BT299" i="5" a="1"/>
  <c r="BT299" i="5" s="1"/>
  <c r="BT282" i="5" a="1"/>
  <c r="BT282" i="5" s="1"/>
  <c r="BP311" i="5" a="1"/>
  <c r="BP311" i="5" s="1"/>
  <c r="BP318" i="5" s="1"/>
  <c r="BP322" i="5" s="1"/>
  <c r="AA22" i="12" s="1"/>
  <c r="BP856" i="5" a="1"/>
  <c r="BP856" i="5" s="1"/>
  <c r="BP805" i="5" a="1"/>
  <c r="BP805" i="5" s="1"/>
  <c r="BP811" i="5" s="1"/>
  <c r="BP815" i="5" s="1"/>
  <c r="AA51" i="12" s="1"/>
  <c r="AH330" i="5"/>
  <c r="AH332" i="5"/>
  <c r="AG335" i="5"/>
  <c r="AH328" i="5"/>
  <c r="AH329" i="5"/>
  <c r="BW821" i="5" a="1"/>
  <c r="BW821" i="5" s="1"/>
  <c r="AH821" i="5"/>
  <c r="AG828" i="5"/>
  <c r="AH822" i="5"/>
  <c r="AH823" i="5"/>
  <c r="AH824" i="5"/>
  <c r="AH825" i="5"/>
  <c r="AI806" i="5"/>
  <c r="AI586" i="5"/>
  <c r="BY586" i="5" s="1" a="1"/>
  <c r="BY586" i="5" s="1"/>
  <c r="AH772" i="5"/>
  <c r="AI583" i="5"/>
  <c r="AH590" i="5"/>
  <c r="AH532" i="5"/>
  <c r="AG539" i="5"/>
  <c r="AH536" i="5"/>
  <c r="AI365" i="5"/>
  <c r="BY365" i="5" s="1" a="1"/>
  <c r="BY365" i="5" s="1"/>
  <c r="AI345" i="5"/>
  <c r="AI230" i="5"/>
  <c r="AI212" i="5"/>
  <c r="BY212" i="5" s="1" a="1"/>
  <c r="BY212" i="5" s="1"/>
  <c r="AI348" i="5"/>
  <c r="BY348" i="5" s="1" a="1"/>
  <c r="BY348" i="5" s="1"/>
  <c r="AH519" i="5"/>
  <c r="AH771" i="5"/>
  <c r="AB162" i="5"/>
  <c r="AI196" i="5"/>
  <c r="AI417" i="5"/>
  <c r="AB59" i="5"/>
  <c r="AI347" i="5"/>
  <c r="AH466" i="5"/>
  <c r="AI551" i="5"/>
  <c r="AI584" i="5"/>
  <c r="AI295" i="5"/>
  <c r="AH533" i="5"/>
  <c r="AH534" i="5"/>
  <c r="AH655" i="5"/>
  <c r="AI570" i="5"/>
  <c r="AI602" i="5"/>
  <c r="AI739" i="5"/>
  <c r="BQ284" i="5"/>
  <c r="BQ288" i="5" s="1"/>
  <c r="AB20" i="12" s="1"/>
  <c r="BT503" i="5" a="1"/>
  <c r="BT503" i="5" s="1"/>
  <c r="BT401" i="5" a="1"/>
  <c r="BT401" i="5" s="1"/>
  <c r="BT469" i="5" a="1"/>
  <c r="BT469" i="5" s="1"/>
  <c r="BT248" i="5" a="1"/>
  <c r="BT248" i="5" s="1"/>
  <c r="BT367" i="5" a="1"/>
  <c r="BT367" i="5" s="1"/>
  <c r="BT214" i="5" a="1"/>
  <c r="BT214" i="5" s="1"/>
  <c r="BT452" i="5" a="1"/>
  <c r="BT452" i="5" s="1"/>
  <c r="BT265" i="5" a="1"/>
  <c r="BT265" i="5" s="1"/>
  <c r="BT384" i="5" a="1"/>
  <c r="BT384" i="5" s="1"/>
  <c r="BT605" i="5" a="1"/>
  <c r="BT605" i="5" s="1"/>
  <c r="BT656" i="5" a="1"/>
  <c r="BT656" i="5" s="1"/>
  <c r="BT231" i="5" a="1"/>
  <c r="BT231" i="5" s="1"/>
  <c r="BT486" i="5" a="1"/>
  <c r="BT486" i="5" s="1"/>
  <c r="BT651" i="5" a="1"/>
  <c r="BT651" i="5" s="1"/>
  <c r="BT571" i="5" a="1"/>
  <c r="BT571" i="5" s="1"/>
  <c r="BT554" i="5" a="1"/>
  <c r="BT554" i="5" s="1"/>
  <c r="BT418" i="5" a="1"/>
  <c r="BT418" i="5" s="1"/>
  <c r="BT673" i="5" a="1"/>
  <c r="BT673" i="5" s="1"/>
  <c r="BT435" i="5" a="1"/>
  <c r="BT435" i="5" s="1"/>
  <c r="BT520" i="5" a="1"/>
  <c r="BT520" i="5" s="1"/>
  <c r="BT537" i="5" a="1"/>
  <c r="BT537" i="5" s="1"/>
  <c r="BT639" i="5" a="1"/>
  <c r="BT639" i="5" s="1"/>
  <c r="BT622" i="5" a="1"/>
  <c r="BT622" i="5" s="1"/>
  <c r="BT588" i="5" a="1"/>
  <c r="BT588" i="5" s="1"/>
  <c r="BT690" i="5" a="1"/>
  <c r="BT690" i="5" s="1"/>
  <c r="BT180" i="5" a="1"/>
  <c r="BT180" i="5" s="1"/>
  <c r="BT95" i="5" a="1"/>
  <c r="BT95" i="5" s="1"/>
  <c r="BT146" i="5" a="1"/>
  <c r="BT146" i="5" s="1"/>
  <c r="BT129" i="5" a="1"/>
  <c r="BT129" i="5" s="1"/>
  <c r="BT197" i="5" a="1"/>
  <c r="BT197" i="5" s="1"/>
  <c r="BT668" i="5" a="1"/>
  <c r="BT668" i="5" s="1"/>
  <c r="BT685" i="5" a="1"/>
  <c r="BT685" i="5" s="1"/>
  <c r="BR278" i="5" a="1"/>
  <c r="BR278" i="5" s="1"/>
  <c r="BR294" i="5" a="1"/>
  <c r="BR294" i="5" s="1"/>
  <c r="BR724" i="5" a="1"/>
  <c r="BR724" i="5" s="1"/>
  <c r="BR329" i="5" a="1"/>
  <c r="BR329" i="5" s="1"/>
  <c r="BR295" i="5" a="1"/>
  <c r="BR295" i="5" s="1"/>
  <c r="BR277" i="5" a="1"/>
  <c r="BR277" i="5" s="1"/>
  <c r="BR741" i="5" a="1"/>
  <c r="BR741" i="5" s="1"/>
  <c r="BR707" i="5" a="1"/>
  <c r="BR707" i="5" s="1"/>
  <c r="BR346" i="5" a="1"/>
  <c r="BR346" i="5" s="1"/>
  <c r="BO709" i="5"/>
  <c r="BO713" i="5" s="1"/>
  <c r="Z45" i="12" s="1"/>
  <c r="BP517" i="5" a="1"/>
  <c r="BP517" i="5" s="1"/>
  <c r="BP702" i="5" a="1"/>
  <c r="BP702" i="5" s="1"/>
  <c r="BP753" i="5" a="1"/>
  <c r="BP753" i="5" s="1"/>
  <c r="BP760" i="5" s="1"/>
  <c r="BP764" i="5" s="1"/>
  <c r="AA48" i="12" s="1"/>
  <c r="BP653" i="5" a="1"/>
  <c r="BP653" i="5" s="1"/>
  <c r="BP602" i="5" a="1"/>
  <c r="BP602" i="5" s="1"/>
  <c r="BP551" i="5" a="1"/>
  <c r="BP551" i="5" s="1"/>
  <c r="BP466" i="5" a="1"/>
  <c r="BP466" i="5" s="1"/>
  <c r="BP415" i="5" a="1"/>
  <c r="BP415" i="5" s="1"/>
  <c r="BP364" i="5" a="1"/>
  <c r="BP364" i="5" s="1"/>
  <c r="BP142" i="5" a="1"/>
  <c r="BP142" i="5" s="1"/>
  <c r="BP703" i="5" a="1"/>
  <c r="BP703" i="5" s="1"/>
  <c r="BP194" i="5" a="1"/>
  <c r="BP194" i="5" s="1"/>
  <c r="AI840" i="5"/>
  <c r="AH845" i="5"/>
  <c r="AI838" i="5"/>
  <c r="BY838" i="5" s="1" a="1"/>
  <c r="BY838" i="5" s="1"/>
  <c r="AI842" i="5"/>
  <c r="AI839" i="5"/>
  <c r="AI841" i="5"/>
  <c r="AI788" i="5"/>
  <c r="AH774" i="5"/>
  <c r="AH773" i="5"/>
  <c r="AG777" i="5"/>
  <c r="AH770" i="5"/>
  <c r="AI755" i="5"/>
  <c r="AI757" i="5"/>
  <c r="AI740" i="5"/>
  <c r="AI723" i="5"/>
  <c r="AI706" i="5"/>
  <c r="AH811" i="5"/>
  <c r="AI804" i="5"/>
  <c r="BY804" i="5" s="1" a="1"/>
  <c r="BY804" i="5" s="1"/>
  <c r="AI807" i="5"/>
  <c r="AI808" i="5"/>
  <c r="AI805" i="5"/>
  <c r="AH794" i="5"/>
  <c r="AI787" i="5"/>
  <c r="AI791" i="5"/>
  <c r="AI790" i="5"/>
  <c r="AI789" i="5"/>
  <c r="AH760" i="5"/>
  <c r="AI753" i="5"/>
  <c r="AI756" i="5"/>
  <c r="AI754" i="5"/>
  <c r="AH743" i="5"/>
  <c r="AI736" i="5"/>
  <c r="AI737" i="5"/>
  <c r="AI738" i="5"/>
  <c r="AI719" i="5"/>
  <c r="AH726" i="5"/>
  <c r="AI722" i="5"/>
  <c r="AI720" i="5"/>
  <c r="AI721" i="5"/>
  <c r="AP707" i="5"/>
  <c r="AI705" i="5"/>
  <c r="BX704" i="5" a="1"/>
  <c r="BX704" i="5" s="1"/>
  <c r="AI704" i="5"/>
  <c r="AI703" i="5"/>
  <c r="AH709" i="5"/>
  <c r="AI702" i="5"/>
  <c r="AH653" i="5"/>
  <c r="AI603" i="5"/>
  <c r="BY603" i="5" s="1" a="1"/>
  <c r="BY603" i="5" s="1"/>
  <c r="AI601" i="5"/>
  <c r="AI587" i="5"/>
  <c r="AI585" i="5"/>
  <c r="AI568" i="5"/>
  <c r="AI567" i="5"/>
  <c r="AI550" i="5"/>
  <c r="AI553" i="5"/>
  <c r="AH535" i="5"/>
  <c r="BX535" i="5" s="1" a="1"/>
  <c r="BX535" i="5" s="1"/>
  <c r="AH517" i="5"/>
  <c r="AH516" i="5"/>
  <c r="AH518" i="5"/>
  <c r="BX518" i="5" s="1" a="1"/>
  <c r="BX518" i="5" s="1"/>
  <c r="AG522" i="5"/>
  <c r="AH515" i="5"/>
  <c r="AG658" i="5"/>
  <c r="AH651" i="5"/>
  <c r="AH654" i="5"/>
  <c r="BX654" i="5" s="1" a="1"/>
  <c r="BX654" i="5" s="1"/>
  <c r="AH652" i="5"/>
  <c r="AH607" i="5"/>
  <c r="AI600" i="5"/>
  <c r="AI604" i="5"/>
  <c r="AH573" i="5"/>
  <c r="AI566" i="5"/>
  <c r="AI569" i="5"/>
  <c r="BY569" i="5" s="1" a="1"/>
  <c r="BY569" i="5" s="1"/>
  <c r="AH556" i="5"/>
  <c r="AI549" i="5"/>
  <c r="AI552" i="5"/>
  <c r="BY552" i="5" s="1" a="1"/>
  <c r="BY552" i="5" s="1"/>
  <c r="AH499" i="5"/>
  <c r="AH500" i="5"/>
  <c r="AG471" i="5"/>
  <c r="AH464" i="5"/>
  <c r="AH467" i="5"/>
  <c r="BX467" i="5" s="1" a="1"/>
  <c r="BX467" i="5" s="1"/>
  <c r="AH465" i="5"/>
  <c r="AH468" i="5"/>
  <c r="AH448" i="5"/>
  <c r="AI415" i="5"/>
  <c r="AI416" i="5"/>
  <c r="BY416" i="5" s="1" a="1"/>
  <c r="BY416" i="5" s="1"/>
  <c r="AI398" i="5"/>
  <c r="AI397" i="5"/>
  <c r="AI399" i="5"/>
  <c r="BY399" i="5" s="1" a="1"/>
  <c r="BY399" i="5" s="1"/>
  <c r="AI400" i="5"/>
  <c r="AI363" i="5"/>
  <c r="AI349" i="5"/>
  <c r="AH352" i="5"/>
  <c r="AI346" i="5"/>
  <c r="AI296" i="5"/>
  <c r="AI263" i="5"/>
  <c r="BY263" i="5" s="1" a="1"/>
  <c r="BY263" i="5" s="1"/>
  <c r="AI262" i="5"/>
  <c r="AI264" i="5"/>
  <c r="AI261" i="5"/>
  <c r="AI247" i="5"/>
  <c r="AI245" i="5"/>
  <c r="AI246" i="5"/>
  <c r="BY246" i="5" s="1" a="1"/>
  <c r="BY246" i="5" s="1"/>
  <c r="AI211" i="5"/>
  <c r="AG505" i="5"/>
  <c r="AH498" i="5"/>
  <c r="AH501" i="5"/>
  <c r="BX501" i="5" s="1" a="1"/>
  <c r="BX501" i="5" s="1"/>
  <c r="AH502" i="5"/>
  <c r="AG488" i="5"/>
  <c r="AH481" i="5"/>
  <c r="AH482" i="5"/>
  <c r="AH484" i="5"/>
  <c r="BX484" i="5" s="1" a="1"/>
  <c r="BX484" i="5" s="1"/>
  <c r="AH485" i="5"/>
  <c r="AH483" i="5"/>
  <c r="AG454" i="5"/>
  <c r="AH447" i="5"/>
  <c r="AH451" i="5"/>
  <c r="AH450" i="5"/>
  <c r="BX450" i="5" s="1" a="1"/>
  <c r="BX450" i="5" s="1"/>
  <c r="AH449" i="5"/>
  <c r="AH437" i="5"/>
  <c r="AI434" i="5"/>
  <c r="AH420" i="5"/>
  <c r="AI413" i="5"/>
  <c r="AI414" i="5"/>
  <c r="AH403" i="5"/>
  <c r="AI396" i="5"/>
  <c r="AG386" i="5"/>
  <c r="AH379" i="5"/>
  <c r="AH380" i="5"/>
  <c r="AH381" i="5"/>
  <c r="AH383" i="5"/>
  <c r="AH382" i="5"/>
  <c r="BX382" i="5" s="1" a="1"/>
  <c r="BX382" i="5" s="1"/>
  <c r="AH369" i="5"/>
  <c r="AI362" i="5"/>
  <c r="AI364" i="5"/>
  <c r="AI366" i="5"/>
  <c r="AH301" i="5"/>
  <c r="AI294" i="5"/>
  <c r="AI297" i="5"/>
  <c r="BY297" i="5" s="1" a="1"/>
  <c r="BY297" i="5" s="1"/>
  <c r="AI298" i="5"/>
  <c r="AI280" i="5"/>
  <c r="AH284" i="5"/>
  <c r="AI277" i="5"/>
  <c r="AI281" i="5"/>
  <c r="AI279" i="5"/>
  <c r="AI278" i="5"/>
  <c r="AH267" i="5"/>
  <c r="AI260" i="5"/>
  <c r="AH250" i="5"/>
  <c r="AI243" i="5"/>
  <c r="AI244" i="5"/>
  <c r="AH233" i="5"/>
  <c r="AI226" i="5"/>
  <c r="AI229" i="5"/>
  <c r="BY229" i="5" s="1" a="1"/>
  <c r="BY229" i="5" s="1"/>
  <c r="AI228" i="5"/>
  <c r="AI227" i="5"/>
  <c r="AH216" i="5"/>
  <c r="AI209" i="5"/>
  <c r="AI213" i="5"/>
  <c r="AI210" i="5"/>
  <c r="AI194" i="5"/>
  <c r="AQ197" i="5"/>
  <c r="AH199" i="5"/>
  <c r="AI192" i="5"/>
  <c r="AI193" i="5"/>
  <c r="AI195" i="5"/>
  <c r="BY195" i="5" s="1" a="1"/>
  <c r="BY195" i="5" s="1"/>
  <c r="AB77" i="5"/>
  <c r="CM1415" i="9"/>
  <c r="AV1415" i="9"/>
  <c r="CN1418" i="9"/>
  <c r="CR1422" i="9"/>
  <c r="CT1424" i="9"/>
  <c r="CM1417" i="9"/>
  <c r="CQ1421" i="9"/>
  <c r="CL1416" i="9"/>
  <c r="CO1419" i="9"/>
  <c r="CS1423" i="9"/>
  <c r="CP1420" i="9"/>
  <c r="CT618" i="9"/>
  <c r="CS617" i="9"/>
  <c r="CT571" i="9"/>
  <c r="CS570" i="9"/>
  <c r="CT1702" i="9"/>
  <c r="CS1701" i="9"/>
  <c r="CR1700" i="9"/>
  <c r="CP1698" i="9"/>
  <c r="CQ1699" i="9"/>
  <c r="AX1724" i="9"/>
  <c r="CP1724" i="9" s="1"/>
  <c r="AP1724" i="9"/>
  <c r="CH1724" i="9" s="1"/>
  <c r="AW1724" i="9"/>
  <c r="CO1724" i="9" s="1"/>
  <c r="AO1724" i="9"/>
  <c r="CG1724" i="9" s="1"/>
  <c r="AV1724" i="9"/>
  <c r="CN1724" i="9" s="1"/>
  <c r="AN1724" i="9"/>
  <c r="CF1724" i="9" s="1"/>
  <c r="CF1739" i="9" s="1"/>
  <c r="AB41" i="11" s="1"/>
  <c r="AU1724" i="9"/>
  <c r="CM1724" i="9" s="1"/>
  <c r="AZ1724" i="9"/>
  <c r="CR1724" i="9" s="1"/>
  <c r="AT1724" i="9"/>
  <c r="CL1724" i="9" s="1"/>
  <c r="AS1724" i="9"/>
  <c r="CK1724" i="9" s="1"/>
  <c r="AQ1724" i="9"/>
  <c r="CI1724" i="9" s="1"/>
  <c r="AY1724" i="9"/>
  <c r="CQ1724" i="9" s="1"/>
  <c r="AR1724" i="9"/>
  <c r="CJ1724" i="9" s="1"/>
  <c r="BB1724" i="9"/>
  <c r="CT1724" i="9" s="1"/>
  <c r="BA1724" i="9"/>
  <c r="CS1724" i="9" s="1"/>
  <c r="K1725" i="9"/>
  <c r="J1725" i="9"/>
  <c r="F1726" i="9"/>
  <c r="L1725" i="9"/>
  <c r="AZ1697" i="9"/>
  <c r="CR1697" i="9" s="1"/>
  <c r="F1677" i="9"/>
  <c r="L1676" i="9"/>
  <c r="J1676" i="9"/>
  <c r="K1676" i="9"/>
  <c r="BA1650" i="9"/>
  <c r="CS1650" i="9" s="1"/>
  <c r="CT1654" i="9"/>
  <c r="CR1652" i="9"/>
  <c r="CQ1651" i="9"/>
  <c r="CS1653" i="9"/>
  <c r="AV1675" i="9"/>
  <c r="CN1675" i="9" s="1"/>
  <c r="AN1675" i="9"/>
  <c r="CF1675" i="9" s="1"/>
  <c r="BB1675" i="9"/>
  <c r="CT1675" i="9" s="1"/>
  <c r="AT1675" i="9"/>
  <c r="CL1675" i="9" s="1"/>
  <c r="AL1675" i="9"/>
  <c r="CD1675" i="9" s="1"/>
  <c r="CD1692" i="9" s="1"/>
  <c r="Z40" i="11" s="1"/>
  <c r="BS515" i="5" s="1" a="1"/>
  <c r="BS515" i="5" s="1"/>
  <c r="BA1675" i="9"/>
  <c r="CS1675" i="9" s="1"/>
  <c r="AS1675" i="9"/>
  <c r="CK1675" i="9" s="1"/>
  <c r="AY1675" i="9"/>
  <c r="CQ1675" i="9" s="1"/>
  <c r="AQ1675" i="9"/>
  <c r="CI1675" i="9" s="1"/>
  <c r="AX1675" i="9"/>
  <c r="CP1675" i="9" s="1"/>
  <c r="AP1675" i="9"/>
  <c r="CH1675" i="9" s="1"/>
  <c r="AZ1675" i="9"/>
  <c r="CR1675" i="9" s="1"/>
  <c r="AW1675" i="9"/>
  <c r="CO1675" i="9" s="1"/>
  <c r="AU1675" i="9"/>
  <c r="CM1675" i="9" s="1"/>
  <c r="AO1675" i="9"/>
  <c r="CG1675" i="9" s="1"/>
  <c r="AM1675" i="9"/>
  <c r="CE1675" i="9" s="1"/>
  <c r="AR1675" i="9"/>
  <c r="CJ1675" i="9" s="1"/>
  <c r="CS1607" i="9"/>
  <c r="CP1604" i="9"/>
  <c r="CT1608" i="9"/>
  <c r="CQ1605" i="9"/>
  <c r="CR1606" i="9"/>
  <c r="AZ1603" i="9"/>
  <c r="CR1603" i="9" s="1"/>
  <c r="AW1629" i="9"/>
  <c r="CO1629" i="9" s="1"/>
  <c r="AO1629" i="9"/>
  <c r="CG1629" i="9" s="1"/>
  <c r="AV1629" i="9"/>
  <c r="CN1629" i="9" s="1"/>
  <c r="AN1629" i="9"/>
  <c r="CF1629" i="9" s="1"/>
  <c r="BB1629" i="9"/>
  <c r="CT1629" i="9" s="1"/>
  <c r="AT1629" i="9"/>
  <c r="CL1629" i="9" s="1"/>
  <c r="BA1629" i="9"/>
  <c r="CS1629" i="9" s="1"/>
  <c r="AS1629" i="9"/>
  <c r="CK1629" i="9" s="1"/>
  <c r="AM1629" i="9"/>
  <c r="CE1629" i="9" s="1"/>
  <c r="CE1645" i="9" s="1"/>
  <c r="AA39" i="11" s="1"/>
  <c r="BT532" i="5" s="1" a="1"/>
  <c r="BT532" i="5" s="1"/>
  <c r="AZ1629" i="9"/>
  <c r="CR1629" i="9" s="1"/>
  <c r="AY1629" i="9"/>
  <c r="CQ1629" i="9" s="1"/>
  <c r="AR1629" i="9"/>
  <c r="CJ1629" i="9" s="1"/>
  <c r="AX1629" i="9"/>
  <c r="CP1629" i="9" s="1"/>
  <c r="AU1629" i="9"/>
  <c r="CM1629" i="9" s="1"/>
  <c r="AQ1629" i="9"/>
  <c r="CI1629" i="9" s="1"/>
  <c r="AP1629" i="9"/>
  <c r="CH1629" i="9" s="1"/>
  <c r="L1630" i="9"/>
  <c r="F1631" i="9"/>
  <c r="K1630" i="9"/>
  <c r="J1630" i="9"/>
  <c r="AU1582" i="9"/>
  <c r="CM1582" i="9" s="1"/>
  <c r="AM1582" i="9"/>
  <c r="CE1582" i="9" s="1"/>
  <c r="CE1598" i="9" s="1"/>
  <c r="AA38" i="11" s="1"/>
  <c r="BB1582" i="9"/>
  <c r="CT1582" i="9" s="1"/>
  <c r="AT1582" i="9"/>
  <c r="CL1582" i="9" s="1"/>
  <c r="BA1582" i="9"/>
  <c r="CS1582" i="9" s="1"/>
  <c r="AS1582" i="9"/>
  <c r="CK1582" i="9" s="1"/>
  <c r="AZ1582" i="9"/>
  <c r="CR1582" i="9" s="1"/>
  <c r="AR1582" i="9"/>
  <c r="CJ1582" i="9" s="1"/>
  <c r="AX1582" i="9"/>
  <c r="CP1582" i="9" s="1"/>
  <c r="AW1582" i="9"/>
  <c r="CO1582" i="9" s="1"/>
  <c r="AV1582" i="9"/>
  <c r="CN1582" i="9" s="1"/>
  <c r="AP1582" i="9"/>
  <c r="CH1582" i="9" s="1"/>
  <c r="AO1582" i="9"/>
  <c r="CG1582" i="9" s="1"/>
  <c r="AN1582" i="9"/>
  <c r="CF1582" i="9" s="1"/>
  <c r="AQ1582" i="9"/>
  <c r="CI1582" i="9" s="1"/>
  <c r="AY1582" i="9"/>
  <c r="CQ1582" i="9" s="1"/>
  <c r="BA1556" i="9"/>
  <c r="CS1556" i="9" s="1"/>
  <c r="L1583" i="9"/>
  <c r="J1583" i="9"/>
  <c r="K1583" i="9"/>
  <c r="F1584" i="9"/>
  <c r="CS1559" i="9"/>
  <c r="CR1558" i="9"/>
  <c r="CQ1557" i="9"/>
  <c r="CT1560" i="9"/>
  <c r="BA1509" i="9"/>
  <c r="CS1509" i="9" s="1"/>
  <c r="CS1512" i="9"/>
  <c r="CT1513" i="9"/>
  <c r="CQ1510" i="9"/>
  <c r="CR1511" i="9"/>
  <c r="AU1535" i="9"/>
  <c r="AM1535" i="9"/>
  <c r="BB1535" i="9"/>
  <c r="CT1535" i="9" s="1"/>
  <c r="AT1535" i="9"/>
  <c r="AY1535" i="9"/>
  <c r="AQ1535" i="9"/>
  <c r="AV1535" i="9"/>
  <c r="AR1535" i="9"/>
  <c r="AP1535" i="9"/>
  <c r="BA1535" i="9"/>
  <c r="CS1535" i="9" s="1"/>
  <c r="AO1535" i="9"/>
  <c r="AW1535" i="9"/>
  <c r="AX1535" i="9"/>
  <c r="AS1535" i="9"/>
  <c r="AZ1535" i="9"/>
  <c r="CR1535" i="9" s="1"/>
  <c r="AN1535" i="9"/>
  <c r="F1537" i="9"/>
  <c r="K1536" i="9"/>
  <c r="J1536" i="9"/>
  <c r="L1536" i="9"/>
  <c r="AW1488" i="9"/>
  <c r="AO1488" i="9"/>
  <c r="AV1488" i="9"/>
  <c r="AN1488" i="9"/>
  <c r="AU1488" i="9"/>
  <c r="AM1488" i="9"/>
  <c r="BB1488" i="9"/>
  <c r="CT1488" i="9" s="1"/>
  <c r="AT1488" i="9"/>
  <c r="AX1488" i="9"/>
  <c r="AS1488" i="9"/>
  <c r="AQ1488" i="9"/>
  <c r="AP1488" i="9"/>
  <c r="AR1488" i="9"/>
  <c r="AZ1488" i="9"/>
  <c r="CR1488" i="9" s="1"/>
  <c r="AY1488" i="9"/>
  <c r="BA1488" i="9"/>
  <c r="CS1488" i="9" s="1"/>
  <c r="F1490" i="9"/>
  <c r="K1489" i="9"/>
  <c r="J1489" i="9"/>
  <c r="L1489" i="9"/>
  <c r="AZ1462" i="9"/>
  <c r="CR1462" i="9" s="1"/>
  <c r="CT1467" i="9"/>
  <c r="CS1466" i="9"/>
  <c r="CR1465" i="9"/>
  <c r="CQ1464" i="9"/>
  <c r="CP1463" i="9"/>
  <c r="BB1440" i="9"/>
  <c r="CT1440" i="9" s="1"/>
  <c r="AT1440" i="9"/>
  <c r="AL1440" i="9"/>
  <c r="AX1440" i="9"/>
  <c r="AP1440" i="9"/>
  <c r="AY1440" i="9"/>
  <c r="CQ1440" i="9" s="1"/>
  <c r="AN1440" i="9"/>
  <c r="AU1440" i="9"/>
  <c r="AS1440" i="9"/>
  <c r="AW1440" i="9"/>
  <c r="AQ1440" i="9"/>
  <c r="AO1440" i="9"/>
  <c r="BA1440" i="9"/>
  <c r="CS1440" i="9" s="1"/>
  <c r="AZ1440" i="9"/>
  <c r="CR1440" i="9" s="1"/>
  <c r="AV1440" i="9"/>
  <c r="AM1440" i="9"/>
  <c r="AR1440" i="9"/>
  <c r="F1442" i="9"/>
  <c r="L1441" i="9"/>
  <c r="K1441" i="9"/>
  <c r="J1441" i="9"/>
  <c r="Z1294" i="1"/>
  <c r="AA1291" i="1"/>
  <c r="BB641" i="9"/>
  <c r="CT641" i="9" s="1"/>
  <c r="AT641" i="9"/>
  <c r="CL641" i="9" s="1"/>
  <c r="AL641" i="9"/>
  <c r="CD641" i="9" s="1"/>
  <c r="CD658" i="9" s="1"/>
  <c r="Z18" i="11" s="1"/>
  <c r="BS312" i="5" s="1" a="1"/>
  <c r="BS312" i="5" s="1"/>
  <c r="AX641" i="9"/>
  <c r="CP641" i="9" s="1"/>
  <c r="AP641" i="9"/>
  <c r="CH641" i="9" s="1"/>
  <c r="AZ641" i="9"/>
  <c r="CR641" i="9" s="1"/>
  <c r="AO641" i="9"/>
  <c r="CG641" i="9" s="1"/>
  <c r="AW641" i="9"/>
  <c r="CO641" i="9" s="1"/>
  <c r="AM641" i="9"/>
  <c r="CE641" i="9" s="1"/>
  <c r="AV641" i="9"/>
  <c r="CN641" i="9" s="1"/>
  <c r="AU641" i="9"/>
  <c r="CM641" i="9" s="1"/>
  <c r="AR641" i="9"/>
  <c r="CJ641" i="9" s="1"/>
  <c r="BA641" i="9"/>
  <c r="CS641" i="9" s="1"/>
  <c r="AY641" i="9"/>
  <c r="CQ641" i="9" s="1"/>
  <c r="AN641" i="9"/>
  <c r="CF641" i="9" s="1"/>
  <c r="AQ641" i="9"/>
  <c r="CI641" i="9" s="1"/>
  <c r="AS641" i="9"/>
  <c r="CK641" i="9" s="1"/>
  <c r="F643" i="9"/>
  <c r="K642" i="9"/>
  <c r="L642" i="9"/>
  <c r="J642" i="9"/>
  <c r="AU594" i="9"/>
  <c r="CM594" i="9" s="1"/>
  <c r="AM594" i="9"/>
  <c r="CE594" i="9" s="1"/>
  <c r="BA594" i="9"/>
  <c r="CS594" i="9" s="1"/>
  <c r="AS594" i="9"/>
  <c r="CK594" i="9" s="1"/>
  <c r="AZ594" i="9"/>
  <c r="CR594" i="9" s="1"/>
  <c r="AR594" i="9"/>
  <c r="CJ594" i="9" s="1"/>
  <c r="AW594" i="9"/>
  <c r="CO594" i="9" s="1"/>
  <c r="AO594" i="9"/>
  <c r="CG594" i="9" s="1"/>
  <c r="AY594" i="9"/>
  <c r="CQ594" i="9" s="1"/>
  <c r="AV594" i="9"/>
  <c r="CN594" i="9" s="1"/>
  <c r="AT594" i="9"/>
  <c r="CL594" i="9" s="1"/>
  <c r="AN594" i="9"/>
  <c r="CF594" i="9" s="1"/>
  <c r="BB594" i="9"/>
  <c r="CT594" i="9" s="1"/>
  <c r="AP594" i="9"/>
  <c r="CH594" i="9" s="1"/>
  <c r="AQ594" i="9"/>
  <c r="CI594" i="9" s="1"/>
  <c r="AL594" i="9"/>
  <c r="CD594" i="9" s="1"/>
  <c r="CD611" i="9" s="1"/>
  <c r="Z17" i="11" s="1"/>
  <c r="AX594" i="9"/>
  <c r="CP594" i="9" s="1"/>
  <c r="L595" i="9"/>
  <c r="K595" i="9"/>
  <c r="F596" i="9"/>
  <c r="J595" i="9"/>
  <c r="F549" i="9"/>
  <c r="L548" i="9"/>
  <c r="K548" i="9"/>
  <c r="J548" i="9"/>
  <c r="BB547" i="9"/>
  <c r="CT547" i="9" s="1"/>
  <c r="AT547" i="9"/>
  <c r="CL547" i="9" s="1"/>
  <c r="AL547" i="9"/>
  <c r="CD547" i="9" s="1"/>
  <c r="CD564" i="9" s="1"/>
  <c r="Z16" i="11" s="1"/>
  <c r="BA547" i="9"/>
  <c r="CS547" i="9" s="1"/>
  <c r="AS547" i="9"/>
  <c r="CK547" i="9" s="1"/>
  <c r="AZ547" i="9"/>
  <c r="CR547" i="9" s="1"/>
  <c r="AR547" i="9"/>
  <c r="CJ547" i="9" s="1"/>
  <c r="AW547" i="9"/>
  <c r="CO547" i="9" s="1"/>
  <c r="AO547" i="9"/>
  <c r="CG547" i="9" s="1"/>
  <c r="AQ547" i="9"/>
  <c r="CI547" i="9" s="1"/>
  <c r="AP547" i="9"/>
  <c r="CH547" i="9" s="1"/>
  <c r="AN547" i="9"/>
  <c r="CF547" i="9" s="1"/>
  <c r="AX547" i="9"/>
  <c r="CP547" i="9" s="1"/>
  <c r="AY547" i="9"/>
  <c r="CQ547" i="9" s="1"/>
  <c r="AV547" i="9"/>
  <c r="CN547" i="9" s="1"/>
  <c r="AM547" i="9"/>
  <c r="CE547" i="9" s="1"/>
  <c r="AU547" i="9"/>
  <c r="CM547" i="9" s="1"/>
  <c r="AU501" i="9"/>
  <c r="CM501" i="9" s="1"/>
  <c r="AM501" i="9"/>
  <c r="CE501" i="9" s="1"/>
  <c r="CE517" i="9" s="1"/>
  <c r="AA15" i="11" s="1"/>
  <c r="AY501" i="9"/>
  <c r="CQ501" i="9" s="1"/>
  <c r="AQ501" i="9"/>
  <c r="CI501" i="9" s="1"/>
  <c r="AZ501" i="9"/>
  <c r="CR501" i="9" s="1"/>
  <c r="AO501" i="9"/>
  <c r="CG501" i="9" s="1"/>
  <c r="AX501" i="9"/>
  <c r="CP501" i="9" s="1"/>
  <c r="AN501" i="9"/>
  <c r="CF501" i="9" s="1"/>
  <c r="AT501" i="9"/>
  <c r="CL501" i="9" s="1"/>
  <c r="AP501" i="9"/>
  <c r="CH501" i="9" s="1"/>
  <c r="AW501" i="9"/>
  <c r="CO501" i="9" s="1"/>
  <c r="AV501" i="9"/>
  <c r="CN501" i="9" s="1"/>
  <c r="AS501" i="9"/>
  <c r="CK501" i="9" s="1"/>
  <c r="BA501" i="9"/>
  <c r="CS501" i="9" s="1"/>
  <c r="BB501" i="9"/>
  <c r="CT501" i="9" s="1"/>
  <c r="AR501" i="9"/>
  <c r="CJ501" i="9" s="1"/>
  <c r="F503" i="9"/>
  <c r="K502" i="9"/>
  <c r="L502" i="9"/>
  <c r="J502" i="9"/>
  <c r="AX455" i="9"/>
  <c r="CP455" i="9" s="1"/>
  <c r="AP455" i="9"/>
  <c r="CH455" i="9" s="1"/>
  <c r="BB455" i="9"/>
  <c r="CT455" i="9" s="1"/>
  <c r="AT455" i="9"/>
  <c r="CL455" i="9" s="1"/>
  <c r="AV455" i="9"/>
  <c r="CN455" i="9" s="1"/>
  <c r="AU455" i="9"/>
  <c r="CM455" i="9" s="1"/>
  <c r="BA455" i="9"/>
  <c r="CS455" i="9" s="1"/>
  <c r="AQ455" i="9"/>
  <c r="CI455" i="9" s="1"/>
  <c r="AN455" i="9"/>
  <c r="CF455" i="9" s="1"/>
  <c r="CF470" i="9" s="1"/>
  <c r="AB14" i="11" s="1"/>
  <c r="BU243" i="5" s="1" a="1"/>
  <c r="BU243" i="5" s="1"/>
  <c r="AW455" i="9"/>
  <c r="CO455" i="9" s="1"/>
  <c r="AZ455" i="9"/>
  <c r="CR455" i="9" s="1"/>
  <c r="AY455" i="9"/>
  <c r="CQ455" i="9" s="1"/>
  <c r="AS455" i="9"/>
  <c r="CK455" i="9" s="1"/>
  <c r="AR455" i="9"/>
  <c r="CJ455" i="9" s="1"/>
  <c r="AO455" i="9"/>
  <c r="CG455" i="9" s="1"/>
  <c r="K456" i="9"/>
  <c r="L456" i="9"/>
  <c r="J456" i="9"/>
  <c r="F457" i="9"/>
  <c r="AV406" i="9"/>
  <c r="CN406" i="9" s="1"/>
  <c r="AN406" i="9"/>
  <c r="CF406" i="9" s="1"/>
  <c r="AU406" i="9"/>
  <c r="CM406" i="9" s="1"/>
  <c r="AM406" i="9"/>
  <c r="CE406" i="9" s="1"/>
  <c r="BA406" i="9"/>
  <c r="CS406" i="9" s="1"/>
  <c r="AS406" i="9"/>
  <c r="CK406" i="9" s="1"/>
  <c r="AZ406" i="9"/>
  <c r="CR406" i="9" s="1"/>
  <c r="AR406" i="9"/>
  <c r="CJ406" i="9" s="1"/>
  <c r="AT406" i="9"/>
  <c r="CL406" i="9" s="1"/>
  <c r="AQ406" i="9"/>
  <c r="CI406" i="9" s="1"/>
  <c r="AP406" i="9"/>
  <c r="CH406" i="9" s="1"/>
  <c r="AO406" i="9"/>
  <c r="CG406" i="9" s="1"/>
  <c r="AY406" i="9"/>
  <c r="CQ406" i="9" s="1"/>
  <c r="BB406" i="9"/>
  <c r="CT406" i="9" s="1"/>
  <c r="AX406" i="9"/>
  <c r="CP406" i="9" s="1"/>
  <c r="AW406" i="9"/>
  <c r="CO406" i="9" s="1"/>
  <c r="AL406" i="9"/>
  <c r="CD406" i="9" s="1"/>
  <c r="CD423" i="9" s="1"/>
  <c r="Z13" i="11" s="1"/>
  <c r="BS260" i="5" s="1" a="1"/>
  <c r="BS260" i="5" s="1"/>
  <c r="L407" i="9"/>
  <c r="K407" i="9"/>
  <c r="F408" i="9"/>
  <c r="J407" i="9"/>
  <c r="AX1368" i="9"/>
  <c r="CP1368" i="9" s="1"/>
  <c r="AW1392" i="9"/>
  <c r="AO1392" i="9"/>
  <c r="AV1392" i="9"/>
  <c r="AN1392" i="9"/>
  <c r="AU1392" i="9"/>
  <c r="AM1392" i="9"/>
  <c r="BB1392" i="9"/>
  <c r="AT1392" i="9"/>
  <c r="AL1392" i="9"/>
  <c r="BA1392" i="9"/>
  <c r="AS1392" i="9"/>
  <c r="AK1392" i="9"/>
  <c r="AZ1392" i="9"/>
  <c r="AR1392" i="9"/>
  <c r="AX1392" i="9"/>
  <c r="AP1392" i="9"/>
  <c r="AY1392" i="9"/>
  <c r="AQ1392" i="9"/>
  <c r="CT1375" i="9"/>
  <c r="CR1373" i="9"/>
  <c r="CN1369" i="9"/>
  <c r="CQ1372" i="9"/>
  <c r="CO1370" i="9"/>
  <c r="CS1374" i="9"/>
  <c r="CP1371" i="9"/>
  <c r="F1394" i="9"/>
  <c r="L1393" i="9"/>
  <c r="K1393" i="9"/>
  <c r="J1393" i="9"/>
  <c r="F1205" i="9"/>
  <c r="L1204" i="9"/>
  <c r="K1204" i="9"/>
  <c r="J1204" i="9"/>
  <c r="CT1189" i="9"/>
  <c r="CP1185" i="9"/>
  <c r="CS1188" i="9"/>
  <c r="CQ1186" i="9"/>
  <c r="CM1182" i="9"/>
  <c r="CO1184" i="9"/>
  <c r="CN1183" i="9"/>
  <c r="CR1187" i="9"/>
  <c r="CL1181" i="9"/>
  <c r="AZ1203" i="9"/>
  <c r="CR1203" i="9" s="1"/>
  <c r="AR1203" i="9"/>
  <c r="CJ1203" i="9" s="1"/>
  <c r="AJ1203" i="9"/>
  <c r="CB1203" i="9" s="1"/>
  <c r="CB1222" i="9" s="1"/>
  <c r="X30" i="11" s="1"/>
  <c r="AY1203" i="9"/>
  <c r="CQ1203" i="9" s="1"/>
  <c r="AQ1203" i="9"/>
  <c r="CI1203" i="9" s="1"/>
  <c r="AX1203" i="9"/>
  <c r="CP1203" i="9" s="1"/>
  <c r="AP1203" i="9"/>
  <c r="CH1203" i="9" s="1"/>
  <c r="AW1203" i="9"/>
  <c r="CO1203" i="9" s="1"/>
  <c r="AO1203" i="9"/>
  <c r="CG1203" i="9" s="1"/>
  <c r="AV1203" i="9"/>
  <c r="CN1203" i="9" s="1"/>
  <c r="AN1203" i="9"/>
  <c r="CF1203" i="9" s="1"/>
  <c r="AU1203" i="9"/>
  <c r="CM1203" i="9" s="1"/>
  <c r="AM1203" i="9"/>
  <c r="CE1203" i="9" s="1"/>
  <c r="BB1203" i="9"/>
  <c r="CT1203" i="9" s="1"/>
  <c r="AT1203" i="9"/>
  <c r="CL1203" i="9" s="1"/>
  <c r="AL1203" i="9"/>
  <c r="CD1203" i="9" s="1"/>
  <c r="AS1203" i="9"/>
  <c r="CK1203" i="9" s="1"/>
  <c r="AK1203" i="9"/>
  <c r="CC1203" i="9" s="1"/>
  <c r="BA1203" i="9"/>
  <c r="CS1203" i="9" s="1"/>
  <c r="AV1180" i="9"/>
  <c r="CN1180" i="9" s="1"/>
  <c r="Y883" i="1"/>
  <c r="X886" i="1"/>
  <c r="AY992" i="9"/>
  <c r="CQ992" i="9" s="1"/>
  <c r="CS997" i="9"/>
  <c r="CO993" i="9"/>
  <c r="CT998" i="9"/>
  <c r="CR996" i="9"/>
  <c r="CP994" i="9"/>
  <c r="CQ995" i="9"/>
  <c r="F1018" i="9"/>
  <c r="L1017" i="9"/>
  <c r="K1017" i="9"/>
  <c r="J1017" i="9"/>
  <c r="AW1016" i="9"/>
  <c r="CO1016" i="9" s="1"/>
  <c r="AO1016" i="9"/>
  <c r="CG1016" i="9" s="1"/>
  <c r="AV1016" i="9"/>
  <c r="CN1016" i="9" s="1"/>
  <c r="AN1016" i="9"/>
  <c r="CF1016" i="9" s="1"/>
  <c r="AU1016" i="9"/>
  <c r="CM1016" i="9" s="1"/>
  <c r="AM1016" i="9"/>
  <c r="CE1016" i="9" s="1"/>
  <c r="BB1016" i="9"/>
  <c r="CT1016" i="9" s="1"/>
  <c r="AT1016" i="9"/>
  <c r="CL1016" i="9" s="1"/>
  <c r="AL1016" i="9"/>
  <c r="CD1016" i="9" s="1"/>
  <c r="BA1016" i="9"/>
  <c r="CS1016" i="9" s="1"/>
  <c r="AS1016" i="9"/>
  <c r="CK1016" i="9" s="1"/>
  <c r="AK1016" i="9"/>
  <c r="CC1016" i="9" s="1"/>
  <c r="CC1034" i="9" s="1"/>
  <c r="Y26" i="11" s="1"/>
  <c r="BR313" i="5" s="1" a="1"/>
  <c r="BR313" i="5" s="1"/>
  <c r="AZ1016" i="9"/>
  <c r="CR1016" i="9" s="1"/>
  <c r="AR1016" i="9"/>
  <c r="CJ1016" i="9" s="1"/>
  <c r="AX1016" i="9"/>
  <c r="CP1016" i="9" s="1"/>
  <c r="AP1016" i="9"/>
  <c r="CH1016" i="9" s="1"/>
  <c r="AY1016" i="9"/>
  <c r="CQ1016" i="9" s="1"/>
  <c r="AQ1016" i="9"/>
  <c r="CI1016" i="9" s="1"/>
  <c r="Y747" i="1"/>
  <c r="X750" i="1"/>
  <c r="BA804" i="9"/>
  <c r="CS804" i="9" s="1"/>
  <c r="CT808" i="9"/>
  <c r="CR806" i="9"/>
  <c r="CS807" i="9"/>
  <c r="CQ805" i="9"/>
  <c r="AW828" i="9"/>
  <c r="CO828" i="9" s="1"/>
  <c r="AO828" i="9"/>
  <c r="CG828" i="9" s="1"/>
  <c r="AV828" i="9"/>
  <c r="CN828" i="9" s="1"/>
  <c r="AN828" i="9"/>
  <c r="CF828" i="9" s="1"/>
  <c r="AU828" i="9"/>
  <c r="CM828" i="9" s="1"/>
  <c r="AM828" i="9"/>
  <c r="CE828" i="9" s="1"/>
  <c r="BB828" i="9"/>
  <c r="CT828" i="9" s="1"/>
  <c r="AT828" i="9"/>
  <c r="CL828" i="9" s="1"/>
  <c r="AL828" i="9"/>
  <c r="CD828" i="9" s="1"/>
  <c r="BA828" i="9"/>
  <c r="CS828" i="9" s="1"/>
  <c r="AS828" i="9"/>
  <c r="CK828" i="9" s="1"/>
  <c r="AK828" i="9"/>
  <c r="CC828" i="9" s="1"/>
  <c r="CC846" i="9" s="1"/>
  <c r="Y22" i="11" s="1"/>
  <c r="AZ828" i="9"/>
  <c r="CR828" i="9" s="1"/>
  <c r="AR828" i="9"/>
  <c r="CJ828" i="9" s="1"/>
  <c r="AX828" i="9"/>
  <c r="CP828" i="9" s="1"/>
  <c r="AP828" i="9"/>
  <c r="CH828" i="9" s="1"/>
  <c r="AY828" i="9"/>
  <c r="CQ828" i="9" s="1"/>
  <c r="AQ828" i="9"/>
  <c r="CI828" i="9" s="1"/>
  <c r="F830" i="9"/>
  <c r="L829" i="9"/>
  <c r="K829" i="9"/>
  <c r="J829" i="9"/>
  <c r="X611" i="1"/>
  <c r="W614" i="1"/>
  <c r="AZ357" i="9"/>
  <c r="CR357" i="9" s="1"/>
  <c r="AR357" i="9"/>
  <c r="CJ357" i="9" s="1"/>
  <c r="AJ357" i="9"/>
  <c r="CB357" i="9" s="1"/>
  <c r="CB376" i="9" s="1"/>
  <c r="X12" i="11" s="1"/>
  <c r="AY357" i="9"/>
  <c r="CQ357" i="9" s="1"/>
  <c r="AQ357" i="9"/>
  <c r="CI357" i="9" s="1"/>
  <c r="AX357" i="9"/>
  <c r="CP357" i="9" s="1"/>
  <c r="AP357" i="9"/>
  <c r="CH357" i="9" s="1"/>
  <c r="AW357" i="9"/>
  <c r="CO357" i="9" s="1"/>
  <c r="AO357" i="9"/>
  <c r="CG357" i="9" s="1"/>
  <c r="AV357" i="9"/>
  <c r="CN357" i="9" s="1"/>
  <c r="AN357" i="9"/>
  <c r="CF357" i="9" s="1"/>
  <c r="AU357" i="9"/>
  <c r="CM357" i="9" s="1"/>
  <c r="AM357" i="9"/>
  <c r="CE357" i="9" s="1"/>
  <c r="BA357" i="9"/>
  <c r="CS357" i="9" s="1"/>
  <c r="AS357" i="9"/>
  <c r="CK357" i="9" s="1"/>
  <c r="AK357" i="9"/>
  <c r="CC357" i="9" s="1"/>
  <c r="AT357" i="9"/>
  <c r="CL357" i="9" s="1"/>
  <c r="AL357" i="9"/>
  <c r="CD357" i="9" s="1"/>
  <c r="BB357" i="9"/>
  <c r="CT357" i="9" s="1"/>
  <c r="F359" i="9"/>
  <c r="L358" i="9"/>
  <c r="J358" i="9"/>
  <c r="K358" i="9"/>
  <c r="X274" i="1"/>
  <c r="Y271" i="1"/>
  <c r="AZ169" i="9"/>
  <c r="CR169" i="9" s="1"/>
  <c r="AR169" i="9"/>
  <c r="CJ169" i="9" s="1"/>
  <c r="AJ169" i="9"/>
  <c r="CB169" i="9" s="1"/>
  <c r="CB188" i="9" s="1"/>
  <c r="X8" i="11" s="1"/>
  <c r="AY169" i="9"/>
  <c r="CQ169" i="9" s="1"/>
  <c r="AQ169" i="9"/>
  <c r="CI169" i="9" s="1"/>
  <c r="AX169" i="9"/>
  <c r="CP169" i="9" s="1"/>
  <c r="AP169" i="9"/>
  <c r="CH169" i="9" s="1"/>
  <c r="AW169" i="9"/>
  <c r="CO169" i="9" s="1"/>
  <c r="AO169" i="9"/>
  <c r="CG169" i="9" s="1"/>
  <c r="AV169" i="9"/>
  <c r="CN169" i="9" s="1"/>
  <c r="AN169" i="9"/>
  <c r="CF169" i="9" s="1"/>
  <c r="AU169" i="9"/>
  <c r="CM169" i="9" s="1"/>
  <c r="AM169" i="9"/>
  <c r="CE169" i="9" s="1"/>
  <c r="BA169" i="9"/>
  <c r="CS169" i="9" s="1"/>
  <c r="AS169" i="9"/>
  <c r="CK169" i="9" s="1"/>
  <c r="AK169" i="9"/>
  <c r="CC169" i="9" s="1"/>
  <c r="AT169" i="9"/>
  <c r="CL169" i="9" s="1"/>
  <c r="AL169" i="9"/>
  <c r="CD169" i="9" s="1"/>
  <c r="BB169" i="9"/>
  <c r="CT169" i="9" s="1"/>
  <c r="F171" i="9"/>
  <c r="L170" i="9"/>
  <c r="J170" i="9"/>
  <c r="K170" i="9"/>
  <c r="W138" i="1"/>
  <c r="X135" i="1"/>
  <c r="AB74" i="5"/>
  <c r="AB76" i="5"/>
  <c r="AB58" i="5"/>
  <c r="AB126" i="5"/>
  <c r="AB128" i="5"/>
  <c r="AB143" i="5"/>
  <c r="AB24" i="5"/>
  <c r="AB111" i="5"/>
  <c r="AB176" i="5"/>
  <c r="AB178" i="5"/>
  <c r="BR178" i="5" s="1" a="1"/>
  <c r="BR178" i="5" s="1"/>
  <c r="AB177" i="5"/>
  <c r="AB179" i="5"/>
  <c r="AB144" i="5"/>
  <c r="BR144" i="5" s="1" a="1"/>
  <c r="BR144" i="5" s="1"/>
  <c r="AB142" i="5"/>
  <c r="AB145" i="5"/>
  <c r="AB125" i="5"/>
  <c r="AB127" i="5"/>
  <c r="BR127" i="5" s="1" a="1"/>
  <c r="BR127" i="5" s="1"/>
  <c r="AB109" i="5"/>
  <c r="AB108" i="5"/>
  <c r="AB110" i="5"/>
  <c r="AB92" i="5"/>
  <c r="BR92" i="5" s="1" a="1"/>
  <c r="BR92" i="5" s="1"/>
  <c r="AB60" i="5"/>
  <c r="AB57" i="5"/>
  <c r="AA182" i="5"/>
  <c r="AB175" i="5"/>
  <c r="AB158" i="5"/>
  <c r="AA165" i="5"/>
  <c r="AB160" i="5"/>
  <c r="AB159" i="5"/>
  <c r="AB161" i="5"/>
  <c r="AA148" i="5"/>
  <c r="AB141" i="5"/>
  <c r="AA131" i="5"/>
  <c r="AB124" i="5"/>
  <c r="AB107" i="5"/>
  <c r="AA114" i="5"/>
  <c r="AA97" i="5"/>
  <c r="AB90" i="5"/>
  <c r="AB93" i="5"/>
  <c r="AB91" i="5"/>
  <c r="AB94" i="5"/>
  <c r="AB73" i="5"/>
  <c r="AA80" i="5"/>
  <c r="AB75" i="5"/>
  <c r="AB56" i="5"/>
  <c r="AA63" i="5"/>
  <c r="AB39" i="5"/>
  <c r="AA46" i="5"/>
  <c r="AB43" i="5"/>
  <c r="AB42" i="5"/>
  <c r="AB41" i="5"/>
  <c r="AB40" i="5"/>
  <c r="AA29" i="5"/>
  <c r="AB25" i="5"/>
  <c r="AB23" i="5"/>
  <c r="AB26" i="5"/>
  <c r="AB22" i="5"/>
  <c r="AI687" i="5" l="1"/>
  <c r="AH692" i="5"/>
  <c r="AI686" i="5"/>
  <c r="AI688" i="5"/>
  <c r="BY688" i="5" s="1" a="1"/>
  <c r="BY688" i="5" s="1"/>
  <c r="AI689" i="5"/>
  <c r="AI685" i="5"/>
  <c r="AI669" i="5"/>
  <c r="AI430" i="5"/>
  <c r="AI433" i="5"/>
  <c r="BY433" i="5" s="1" a="1"/>
  <c r="BY433" i="5" s="1"/>
  <c r="AI431" i="5"/>
  <c r="AI432" i="5"/>
  <c r="AH641" i="5"/>
  <c r="AI635" i="5"/>
  <c r="AI636" i="5"/>
  <c r="AI637" i="5"/>
  <c r="AJ637" i="5" s="1"/>
  <c r="BZ637" i="5" s="1" a="1"/>
  <c r="BZ637" i="5" s="1"/>
  <c r="AI634" i="5"/>
  <c r="AI638" i="5"/>
  <c r="AH675" i="5"/>
  <c r="AI668" i="5"/>
  <c r="AI671" i="5"/>
  <c r="BY671" i="5" s="1" a="1"/>
  <c r="BY671" i="5" s="1"/>
  <c r="AI670" i="5"/>
  <c r="AI672" i="5"/>
  <c r="AJ619" i="5"/>
  <c r="AJ620" i="5"/>
  <c r="BZ620" i="5" s="1" a="1"/>
  <c r="BZ620" i="5" s="1"/>
  <c r="AJ621" i="5"/>
  <c r="AJ617" i="5"/>
  <c r="AI624" i="5"/>
  <c r="AJ618" i="5"/>
  <c r="AI329" i="5"/>
  <c r="AI824" i="5"/>
  <c r="BQ311" i="5" a="1"/>
  <c r="BQ311" i="5" s="1"/>
  <c r="BQ318" i="5" s="1"/>
  <c r="BQ322" i="5" s="1"/>
  <c r="AB22" i="12" s="1"/>
  <c r="BQ856" i="5" a="1"/>
  <c r="BQ856" i="5" s="1"/>
  <c r="BQ805" i="5" a="1"/>
  <c r="BQ805" i="5" s="1"/>
  <c r="BQ811" i="5" s="1"/>
  <c r="BQ815" i="5" s="1"/>
  <c r="AB51" i="12" s="1"/>
  <c r="BU316" i="5" a="1"/>
  <c r="BU316" i="5" s="1"/>
  <c r="BU350" i="5" a="1"/>
  <c r="BU350" i="5" s="1"/>
  <c r="BU299" i="5" a="1"/>
  <c r="BU299" i="5" s="1"/>
  <c r="BU282" i="5" a="1"/>
  <c r="BU282" i="5" s="1"/>
  <c r="BU333" i="5" a="1"/>
  <c r="BU333" i="5" s="1"/>
  <c r="AH335" i="5"/>
  <c r="AI328" i="5"/>
  <c r="AI331" i="5"/>
  <c r="BY331" i="5" s="1" a="1"/>
  <c r="BY331" i="5" s="1"/>
  <c r="AI332" i="5"/>
  <c r="AI330" i="5"/>
  <c r="AI535" i="5"/>
  <c r="BY535" i="5" s="1" a="1"/>
  <c r="BY535" i="5" s="1"/>
  <c r="AI823" i="5"/>
  <c r="AI822" i="5"/>
  <c r="BX821" i="5" a="1"/>
  <c r="BX821" i="5" s="1"/>
  <c r="AH828" i="5"/>
  <c r="AI821" i="5"/>
  <c r="AI825" i="5"/>
  <c r="AI774" i="5"/>
  <c r="AJ723" i="5"/>
  <c r="AI652" i="5"/>
  <c r="AJ604" i="5"/>
  <c r="AJ587" i="5"/>
  <c r="AI590" i="5"/>
  <c r="AJ583" i="5"/>
  <c r="AJ552" i="5"/>
  <c r="BZ552" i="5" s="1" a="1"/>
  <c r="BZ552" i="5" s="1"/>
  <c r="AI532" i="5"/>
  <c r="AI382" i="5"/>
  <c r="BY382" i="5" s="1" a="1"/>
  <c r="BY382" i="5" s="1"/>
  <c r="AJ244" i="5"/>
  <c r="AJ229" i="5"/>
  <c r="BZ229" i="5" s="1" a="1"/>
  <c r="BZ229" i="5" s="1"/>
  <c r="AJ213" i="5"/>
  <c r="AI502" i="5"/>
  <c r="AJ585" i="5"/>
  <c r="AJ366" i="5"/>
  <c r="AI501" i="5"/>
  <c r="BY501" i="5" s="1" a="1"/>
  <c r="BY501" i="5" s="1"/>
  <c r="AI468" i="5"/>
  <c r="AH539" i="5"/>
  <c r="AJ756" i="5"/>
  <c r="AJ805" i="5"/>
  <c r="AJ281" i="5"/>
  <c r="AI484" i="5"/>
  <c r="BY484" i="5" s="1" a="1"/>
  <c r="BY484" i="5" s="1"/>
  <c r="AJ841" i="5"/>
  <c r="AJ791" i="5"/>
  <c r="BR284" i="5"/>
  <c r="BR288" i="5" s="1"/>
  <c r="AC20" i="12" s="1"/>
  <c r="BS294" i="5" a="1"/>
  <c r="BS294" i="5" s="1"/>
  <c r="BS278" i="5" a="1"/>
  <c r="BS278" i="5" s="1"/>
  <c r="BU231" i="5" a="1"/>
  <c r="BU231" i="5" s="1"/>
  <c r="BU248" i="5" a="1"/>
  <c r="BU248" i="5" s="1"/>
  <c r="BU690" i="5" a="1"/>
  <c r="BU690" i="5" s="1"/>
  <c r="BU384" i="5" a="1"/>
  <c r="BU384" i="5" s="1"/>
  <c r="BU214" i="5" a="1"/>
  <c r="BU214" i="5" s="1"/>
  <c r="BU503" i="5" a="1"/>
  <c r="BU503" i="5" s="1"/>
  <c r="BU367" i="5" a="1"/>
  <c r="BU367" i="5" s="1"/>
  <c r="BU401" i="5" a="1"/>
  <c r="BU401" i="5" s="1"/>
  <c r="BU265" i="5" a="1"/>
  <c r="BU265" i="5" s="1"/>
  <c r="BU588" i="5" a="1"/>
  <c r="BU588" i="5" s="1"/>
  <c r="BU605" i="5" a="1"/>
  <c r="BU605" i="5" s="1"/>
  <c r="BU656" i="5" a="1"/>
  <c r="BU656" i="5" s="1"/>
  <c r="BU435" i="5" a="1"/>
  <c r="BU435" i="5" s="1"/>
  <c r="BU418" i="5" a="1"/>
  <c r="BU418" i="5" s="1"/>
  <c r="BU452" i="5" a="1"/>
  <c r="BU452" i="5" s="1"/>
  <c r="BU469" i="5" a="1"/>
  <c r="BU469" i="5" s="1"/>
  <c r="BU639" i="5" a="1"/>
  <c r="BU639" i="5" s="1"/>
  <c r="BU486" i="5" a="1"/>
  <c r="BU486" i="5" s="1"/>
  <c r="BU537" i="5" a="1"/>
  <c r="BU537" i="5" s="1"/>
  <c r="BU554" i="5" a="1"/>
  <c r="BU554" i="5" s="1"/>
  <c r="BU520" i="5" a="1"/>
  <c r="BU520" i="5" s="1"/>
  <c r="BU571" i="5" a="1"/>
  <c r="BU571" i="5" s="1"/>
  <c r="BU622" i="5" a="1"/>
  <c r="BU622" i="5" s="1"/>
  <c r="BU673" i="5" a="1"/>
  <c r="BU673" i="5" s="1"/>
  <c r="BU651" i="5" a="1"/>
  <c r="BU651" i="5" s="1"/>
  <c r="BU180" i="5" a="1"/>
  <c r="BU180" i="5" s="1"/>
  <c r="BU95" i="5" a="1"/>
  <c r="BU95" i="5" s="1"/>
  <c r="BU146" i="5" a="1"/>
  <c r="BU146" i="5" s="1"/>
  <c r="BU129" i="5" a="1"/>
  <c r="BU129" i="5" s="1"/>
  <c r="BU197" i="5" a="1"/>
  <c r="BU197" i="5" s="1"/>
  <c r="BU668" i="5" a="1"/>
  <c r="BU668" i="5" s="1"/>
  <c r="BU685" i="5" a="1"/>
  <c r="BU685" i="5" s="1"/>
  <c r="BS295" i="5" a="1"/>
  <c r="BS295" i="5" s="1"/>
  <c r="BS277" i="5" a="1"/>
  <c r="BS277" i="5" s="1"/>
  <c r="BS329" i="5" a="1"/>
  <c r="BS329" i="5" s="1"/>
  <c r="BS741" i="5" a="1"/>
  <c r="BS741" i="5" s="1"/>
  <c r="BS724" i="5" a="1"/>
  <c r="BS724" i="5" s="1"/>
  <c r="BS707" i="5" a="1"/>
  <c r="BS707" i="5" s="1"/>
  <c r="BS346" i="5" a="1"/>
  <c r="BS346" i="5" s="1"/>
  <c r="BQ653" i="5" a="1"/>
  <c r="BQ653" i="5" s="1"/>
  <c r="BQ551" i="5" a="1"/>
  <c r="BQ551" i="5" s="1"/>
  <c r="BQ466" i="5" a="1"/>
  <c r="BQ466" i="5" s="1"/>
  <c r="BQ602" i="5" a="1"/>
  <c r="BQ602" i="5" s="1"/>
  <c r="BQ415" i="5" a="1"/>
  <c r="BQ415" i="5" s="1"/>
  <c r="BQ364" i="5" a="1"/>
  <c r="BQ364" i="5" s="1"/>
  <c r="BQ142" i="5" a="1"/>
  <c r="BQ142" i="5" s="1"/>
  <c r="BQ194" i="5" a="1"/>
  <c r="BQ194" i="5" s="1"/>
  <c r="BQ703" i="5" a="1"/>
  <c r="BQ703" i="5" s="1"/>
  <c r="BQ517" i="5" a="1"/>
  <c r="BQ517" i="5" s="1"/>
  <c r="BQ702" i="5" a="1"/>
  <c r="BQ702" i="5" s="1"/>
  <c r="BQ753" i="5" a="1"/>
  <c r="BQ753" i="5" s="1"/>
  <c r="BQ760" i="5" s="1"/>
  <c r="BQ764" i="5" s="1"/>
  <c r="AB48" i="12" s="1"/>
  <c r="BP709" i="5"/>
  <c r="BP713" i="5" s="1"/>
  <c r="AA45" i="12" s="1"/>
  <c r="AJ839" i="5"/>
  <c r="AJ842" i="5"/>
  <c r="AJ808" i="5"/>
  <c r="AJ807" i="5"/>
  <c r="AI845" i="5"/>
  <c r="AJ838" i="5"/>
  <c r="BZ838" i="5" s="1" a="1"/>
  <c r="BZ838" i="5" s="1"/>
  <c r="AJ840" i="5"/>
  <c r="AJ789" i="5"/>
  <c r="AJ790" i="5"/>
  <c r="AH777" i="5"/>
  <c r="AI770" i="5"/>
  <c r="AI771" i="5"/>
  <c r="AI773" i="5"/>
  <c r="AI772" i="5"/>
  <c r="AJ754" i="5"/>
  <c r="AJ737" i="5"/>
  <c r="AJ738" i="5"/>
  <c r="AJ721" i="5"/>
  <c r="AJ720" i="5"/>
  <c r="AJ722" i="5"/>
  <c r="AI811" i="5"/>
  <c r="AJ804" i="5"/>
  <c r="BZ804" i="5" s="1" a="1"/>
  <c r="BZ804" i="5" s="1"/>
  <c r="AJ806" i="5"/>
  <c r="AI794" i="5"/>
  <c r="AJ787" i="5"/>
  <c r="AJ788" i="5"/>
  <c r="AI760" i="5"/>
  <c r="AJ753" i="5"/>
  <c r="AJ757" i="5"/>
  <c r="AJ755" i="5"/>
  <c r="AI743" i="5"/>
  <c r="AJ736" i="5"/>
  <c r="AJ739" i="5"/>
  <c r="AJ740" i="5"/>
  <c r="AI726" i="5"/>
  <c r="AJ719" i="5"/>
  <c r="AJ703" i="5"/>
  <c r="AJ704" i="5"/>
  <c r="BY704" i="5" a="1"/>
  <c r="BY704" i="5" s="1"/>
  <c r="AJ705" i="5"/>
  <c r="AQ707" i="5"/>
  <c r="AI709" i="5"/>
  <c r="AJ702" i="5"/>
  <c r="AJ706" i="5"/>
  <c r="AI654" i="5"/>
  <c r="BY654" i="5" s="1" a="1"/>
  <c r="BY654" i="5" s="1"/>
  <c r="AJ586" i="5"/>
  <c r="BZ586" i="5" s="1" a="1"/>
  <c r="BZ586" i="5" s="1"/>
  <c r="AJ584" i="5"/>
  <c r="AJ569" i="5"/>
  <c r="BZ569" i="5" s="1" a="1"/>
  <c r="BZ569" i="5" s="1"/>
  <c r="AI533" i="5"/>
  <c r="AI536" i="5"/>
  <c r="AI534" i="5"/>
  <c r="AH522" i="5"/>
  <c r="AI515" i="5"/>
  <c r="AI519" i="5"/>
  <c r="AI518" i="5"/>
  <c r="BY518" i="5" s="1" a="1"/>
  <c r="BY518" i="5" s="1"/>
  <c r="AI516" i="5"/>
  <c r="AI517" i="5"/>
  <c r="AH658" i="5"/>
  <c r="AI651" i="5"/>
  <c r="AI653" i="5"/>
  <c r="AI655" i="5"/>
  <c r="AI607" i="5"/>
  <c r="AJ600" i="5"/>
  <c r="AJ601" i="5"/>
  <c r="AJ603" i="5"/>
  <c r="BZ603" i="5" s="1" a="1"/>
  <c r="BZ603" i="5" s="1"/>
  <c r="AJ602" i="5"/>
  <c r="AI573" i="5"/>
  <c r="AJ566" i="5"/>
  <c r="AJ567" i="5"/>
  <c r="AJ570" i="5"/>
  <c r="AJ568" i="5"/>
  <c r="AI556" i="5"/>
  <c r="AJ549" i="5"/>
  <c r="AJ551" i="5"/>
  <c r="AJ553" i="5"/>
  <c r="AJ550" i="5"/>
  <c r="AI482" i="5"/>
  <c r="AI483" i="5"/>
  <c r="AI485" i="5"/>
  <c r="AI465" i="5"/>
  <c r="AI467" i="5"/>
  <c r="BY467" i="5" s="1" a="1"/>
  <c r="BY467" i="5" s="1"/>
  <c r="AH471" i="5"/>
  <c r="AI464" i="5"/>
  <c r="AI466" i="5"/>
  <c r="AI449" i="5"/>
  <c r="AI448" i="5"/>
  <c r="AJ431" i="5"/>
  <c r="AJ414" i="5"/>
  <c r="AI381" i="5"/>
  <c r="AI380" i="5"/>
  <c r="AI383" i="5"/>
  <c r="AI352" i="5"/>
  <c r="AJ349" i="5"/>
  <c r="AJ346" i="5"/>
  <c r="AJ347" i="5"/>
  <c r="AJ345" i="5"/>
  <c r="AJ348" i="5"/>
  <c r="BZ348" i="5" s="1" a="1"/>
  <c r="BZ348" i="5" s="1"/>
  <c r="AJ298" i="5"/>
  <c r="AJ297" i="5"/>
  <c r="BZ297" i="5" s="1" a="1"/>
  <c r="BZ297" i="5" s="1"/>
  <c r="AJ278" i="5"/>
  <c r="AJ279" i="5"/>
  <c r="AJ264" i="5"/>
  <c r="AJ227" i="5"/>
  <c r="AJ228" i="5"/>
  <c r="AJ210" i="5"/>
  <c r="AH505" i="5"/>
  <c r="AI498" i="5"/>
  <c r="AI500" i="5"/>
  <c r="AI499" i="5"/>
  <c r="AH488" i="5"/>
  <c r="AI481" i="5"/>
  <c r="AI450" i="5"/>
  <c r="BY450" i="5" s="1" a="1"/>
  <c r="BY450" i="5" s="1"/>
  <c r="AI451" i="5"/>
  <c r="AH454" i="5"/>
  <c r="AI447" i="5"/>
  <c r="AI437" i="5"/>
  <c r="AJ433" i="5"/>
  <c r="BZ433" i="5" s="1" a="1"/>
  <c r="BZ433" i="5" s="1"/>
  <c r="AI420" i="5"/>
  <c r="AJ413" i="5"/>
  <c r="AJ416" i="5"/>
  <c r="BZ416" i="5" s="1" a="1"/>
  <c r="BZ416" i="5" s="1"/>
  <c r="AJ417" i="5"/>
  <c r="AJ415" i="5"/>
  <c r="AI403" i="5"/>
  <c r="AJ396" i="5"/>
  <c r="AJ400" i="5"/>
  <c r="AJ399" i="5"/>
  <c r="BZ399" i="5" s="1" a="1"/>
  <c r="BZ399" i="5" s="1"/>
  <c r="AJ397" i="5"/>
  <c r="AJ398" i="5"/>
  <c r="AH386" i="5"/>
  <c r="AI379" i="5"/>
  <c r="AJ364" i="5"/>
  <c r="AI369" i="5"/>
  <c r="AJ362" i="5"/>
  <c r="AJ365" i="5"/>
  <c r="BZ365" i="5" s="1" a="1"/>
  <c r="BZ365" i="5" s="1"/>
  <c r="AJ363" i="5"/>
  <c r="AI301" i="5"/>
  <c r="AJ294" i="5"/>
  <c r="AJ296" i="5"/>
  <c r="AJ295" i="5"/>
  <c r="AI284" i="5"/>
  <c r="AJ277" i="5"/>
  <c r="AJ280" i="5"/>
  <c r="AI267" i="5"/>
  <c r="AJ260" i="5"/>
  <c r="AJ261" i="5"/>
  <c r="AJ262" i="5"/>
  <c r="AJ263" i="5"/>
  <c r="BZ263" i="5" s="1" a="1"/>
  <c r="BZ263" i="5" s="1"/>
  <c r="AI250" i="5"/>
  <c r="AJ243" i="5"/>
  <c r="AJ246" i="5"/>
  <c r="BZ246" i="5" s="1" a="1"/>
  <c r="BZ246" i="5" s="1"/>
  <c r="AJ245" i="5"/>
  <c r="AJ247" i="5"/>
  <c r="AI233" i="5"/>
  <c r="AJ226" i="5"/>
  <c r="AJ230" i="5"/>
  <c r="AI216" i="5"/>
  <c r="AJ209" i="5"/>
  <c r="AJ211" i="5"/>
  <c r="AJ212" i="5"/>
  <c r="BZ212" i="5" s="1" a="1"/>
  <c r="BZ212" i="5" s="1"/>
  <c r="AI199" i="5"/>
  <c r="AJ192" i="5"/>
  <c r="AR197" i="5"/>
  <c r="AJ196" i="5"/>
  <c r="AJ195" i="5"/>
  <c r="BZ195" i="5" s="1" a="1"/>
  <c r="BZ195" i="5" s="1"/>
  <c r="AJ193" i="5"/>
  <c r="AJ194" i="5"/>
  <c r="AC160" i="5"/>
  <c r="AC91" i="5"/>
  <c r="BS91" i="5" s="1" a="1"/>
  <c r="BS91" i="5" s="1"/>
  <c r="BR91" i="5" a="1"/>
  <c r="BR91" i="5" s="1"/>
  <c r="AC75" i="5"/>
  <c r="CN1415" i="9"/>
  <c r="AW1415" i="9"/>
  <c r="CQ1420" i="9"/>
  <c r="CN1417" i="9"/>
  <c r="CS1422" i="9"/>
  <c r="CR1421" i="9"/>
  <c r="CP1419" i="9"/>
  <c r="CT1423" i="9"/>
  <c r="CO1418" i="9"/>
  <c r="CM1416" i="9"/>
  <c r="BA1697" i="9"/>
  <c r="CS1697" i="9" s="1"/>
  <c r="CQ1698" i="9"/>
  <c r="CR1699" i="9"/>
  <c r="CS1700" i="9"/>
  <c r="CT1701" i="9"/>
  <c r="F1727" i="9"/>
  <c r="L1726" i="9"/>
  <c r="J1726" i="9"/>
  <c r="K1726" i="9"/>
  <c r="AU1725" i="9"/>
  <c r="CM1725" i="9" s="1"/>
  <c r="BB1725" i="9"/>
  <c r="CT1725" i="9" s="1"/>
  <c r="AT1725" i="9"/>
  <c r="CL1725" i="9" s="1"/>
  <c r="BA1725" i="9"/>
  <c r="CS1725" i="9" s="1"/>
  <c r="AS1725" i="9"/>
  <c r="CK1725" i="9" s="1"/>
  <c r="AZ1725" i="9"/>
  <c r="CR1725" i="9" s="1"/>
  <c r="AR1725" i="9"/>
  <c r="CJ1725" i="9" s="1"/>
  <c r="AW1725" i="9"/>
  <c r="CO1725" i="9" s="1"/>
  <c r="AQ1725" i="9"/>
  <c r="CI1725" i="9" s="1"/>
  <c r="AP1725" i="9"/>
  <c r="CH1725" i="9" s="1"/>
  <c r="AV1725" i="9"/>
  <c r="CN1725" i="9" s="1"/>
  <c r="AO1725" i="9"/>
  <c r="CG1725" i="9" s="1"/>
  <c r="CG1739" i="9" s="1"/>
  <c r="AC41" i="11" s="1"/>
  <c r="AY1725" i="9"/>
  <c r="CQ1725" i="9" s="1"/>
  <c r="AX1725" i="9"/>
  <c r="CP1725" i="9" s="1"/>
  <c r="BB1650" i="9"/>
  <c r="CT1650" i="9" s="1"/>
  <c r="CR1651" i="9"/>
  <c r="CT1653" i="9"/>
  <c r="CS1652" i="9"/>
  <c r="AW1676" i="9"/>
  <c r="CO1676" i="9" s="1"/>
  <c r="AO1676" i="9"/>
  <c r="CG1676" i="9" s="1"/>
  <c r="AU1676" i="9"/>
  <c r="CM1676" i="9" s="1"/>
  <c r="AM1676" i="9"/>
  <c r="CE1676" i="9" s="1"/>
  <c r="CE1692" i="9" s="1"/>
  <c r="AA40" i="11" s="1"/>
  <c r="BT515" i="5" s="1" a="1"/>
  <c r="BT515" i="5" s="1"/>
  <c r="BB1676" i="9"/>
  <c r="CT1676" i="9" s="1"/>
  <c r="AT1676" i="9"/>
  <c r="CL1676" i="9" s="1"/>
  <c r="AZ1676" i="9"/>
  <c r="CR1676" i="9" s="1"/>
  <c r="AR1676" i="9"/>
  <c r="CJ1676" i="9" s="1"/>
  <c r="AY1676" i="9"/>
  <c r="CQ1676" i="9" s="1"/>
  <c r="AQ1676" i="9"/>
  <c r="CI1676" i="9" s="1"/>
  <c r="AN1676" i="9"/>
  <c r="CF1676" i="9" s="1"/>
  <c r="BA1676" i="9"/>
  <c r="CS1676" i="9" s="1"/>
  <c r="AX1676" i="9"/>
  <c r="CP1676" i="9" s="1"/>
  <c r="AS1676" i="9"/>
  <c r="CK1676" i="9" s="1"/>
  <c r="AV1676" i="9"/>
  <c r="CN1676" i="9" s="1"/>
  <c r="AP1676" i="9"/>
  <c r="CH1676" i="9" s="1"/>
  <c r="L1677" i="9"/>
  <c r="F1678" i="9"/>
  <c r="K1677" i="9"/>
  <c r="J1677" i="9"/>
  <c r="BA1603" i="9"/>
  <c r="CS1603" i="9" s="1"/>
  <c r="AZ1630" i="9"/>
  <c r="CR1630" i="9" s="1"/>
  <c r="AR1630" i="9"/>
  <c r="CJ1630" i="9" s="1"/>
  <c r="AY1630" i="9"/>
  <c r="CQ1630" i="9" s="1"/>
  <c r="AQ1630" i="9"/>
  <c r="CI1630" i="9" s="1"/>
  <c r="AW1630" i="9"/>
  <c r="CO1630" i="9" s="1"/>
  <c r="AO1630" i="9"/>
  <c r="CG1630" i="9" s="1"/>
  <c r="AV1630" i="9"/>
  <c r="CN1630" i="9" s="1"/>
  <c r="AN1630" i="9"/>
  <c r="CF1630" i="9" s="1"/>
  <c r="CF1645" i="9" s="1"/>
  <c r="AB39" i="11" s="1"/>
  <c r="BU532" i="5" s="1" a="1"/>
  <c r="BU532" i="5" s="1"/>
  <c r="AX1630" i="9"/>
  <c r="CP1630" i="9" s="1"/>
  <c r="AU1630" i="9"/>
  <c r="CM1630" i="9" s="1"/>
  <c r="AT1630" i="9"/>
  <c r="CL1630" i="9" s="1"/>
  <c r="AS1630" i="9"/>
  <c r="CK1630" i="9" s="1"/>
  <c r="AP1630" i="9"/>
  <c r="CH1630" i="9" s="1"/>
  <c r="BB1630" i="9"/>
  <c r="CT1630" i="9" s="1"/>
  <c r="BA1630" i="9"/>
  <c r="CS1630" i="9" s="1"/>
  <c r="L1631" i="9"/>
  <c r="J1631" i="9"/>
  <c r="F1632" i="9"/>
  <c r="K1631" i="9"/>
  <c r="CT1607" i="9"/>
  <c r="CQ1604" i="9"/>
  <c r="CR1605" i="9"/>
  <c r="CS1606" i="9"/>
  <c r="K1584" i="9"/>
  <c r="J1584" i="9"/>
  <c r="F1585" i="9"/>
  <c r="L1584" i="9"/>
  <c r="AX1583" i="9"/>
  <c r="CP1583" i="9" s="1"/>
  <c r="AP1583" i="9"/>
  <c r="CH1583" i="9" s="1"/>
  <c r="AW1583" i="9"/>
  <c r="CO1583" i="9" s="1"/>
  <c r="AO1583" i="9"/>
  <c r="CG1583" i="9" s="1"/>
  <c r="AV1583" i="9"/>
  <c r="CN1583" i="9" s="1"/>
  <c r="AN1583" i="9"/>
  <c r="CF1583" i="9" s="1"/>
  <c r="CF1598" i="9" s="1"/>
  <c r="AB38" i="11" s="1"/>
  <c r="AU1583" i="9"/>
  <c r="CM1583" i="9" s="1"/>
  <c r="AS1583" i="9"/>
  <c r="CK1583" i="9" s="1"/>
  <c r="AR1583" i="9"/>
  <c r="CJ1583" i="9" s="1"/>
  <c r="AQ1583" i="9"/>
  <c r="CI1583" i="9" s="1"/>
  <c r="BA1583" i="9"/>
  <c r="CS1583" i="9" s="1"/>
  <c r="AZ1583" i="9"/>
  <c r="CR1583" i="9" s="1"/>
  <c r="AT1583" i="9"/>
  <c r="CL1583" i="9" s="1"/>
  <c r="BB1583" i="9"/>
  <c r="CT1583" i="9" s="1"/>
  <c r="AY1583" i="9"/>
  <c r="CQ1583" i="9" s="1"/>
  <c r="CT1559" i="9"/>
  <c r="CS1558" i="9"/>
  <c r="CR1557" i="9"/>
  <c r="BB1556" i="9"/>
  <c r="CT1556" i="9" s="1"/>
  <c r="AX1536" i="9"/>
  <c r="AP1536" i="9"/>
  <c r="AW1536" i="9"/>
  <c r="AO1536" i="9"/>
  <c r="BB1536" i="9"/>
  <c r="CT1536" i="9" s="1"/>
  <c r="AT1536" i="9"/>
  <c r="AV1536" i="9"/>
  <c r="AS1536" i="9"/>
  <c r="AR1536" i="9"/>
  <c r="AQ1536" i="9"/>
  <c r="AY1536" i="9"/>
  <c r="BA1536" i="9"/>
  <c r="CS1536" i="9" s="1"/>
  <c r="AU1536" i="9"/>
  <c r="AN1536" i="9"/>
  <c r="AZ1536" i="9"/>
  <c r="BB1509" i="9"/>
  <c r="CT1509" i="9" s="1"/>
  <c r="CS1511" i="9"/>
  <c r="CT1512" i="9"/>
  <c r="CR1510" i="9"/>
  <c r="K1537" i="9"/>
  <c r="J1537" i="9"/>
  <c r="L1537" i="9"/>
  <c r="F1538" i="9"/>
  <c r="CT1466" i="9"/>
  <c r="CS1465" i="9"/>
  <c r="CR1464" i="9"/>
  <c r="CQ1463" i="9"/>
  <c r="AZ1489" i="9"/>
  <c r="AR1489" i="9"/>
  <c r="AY1489" i="9"/>
  <c r="AQ1489" i="9"/>
  <c r="AX1489" i="9"/>
  <c r="AP1489" i="9"/>
  <c r="AW1489" i="9"/>
  <c r="AO1489" i="9"/>
  <c r="AS1489" i="9"/>
  <c r="AN1489" i="9"/>
  <c r="BB1489" i="9"/>
  <c r="CT1489" i="9" s="1"/>
  <c r="BA1489" i="9"/>
  <c r="CS1489" i="9" s="1"/>
  <c r="AU1489" i="9"/>
  <c r="AV1489" i="9"/>
  <c r="AT1489" i="9"/>
  <c r="L1490" i="9"/>
  <c r="K1490" i="9"/>
  <c r="J1490" i="9"/>
  <c r="F1491" i="9"/>
  <c r="BA1462" i="9"/>
  <c r="CS1462" i="9" s="1"/>
  <c r="AU1441" i="9"/>
  <c r="AM1441" i="9"/>
  <c r="AY1441" i="9"/>
  <c r="AQ1441" i="9"/>
  <c r="BB1441" i="9"/>
  <c r="CT1441" i="9" s="1"/>
  <c r="AR1441" i="9"/>
  <c r="AX1441" i="9"/>
  <c r="AN1441" i="9"/>
  <c r="AW1441" i="9"/>
  <c r="AS1441" i="9"/>
  <c r="BA1441" i="9"/>
  <c r="CS1441" i="9" s="1"/>
  <c r="AZ1441" i="9"/>
  <c r="CR1441" i="9" s="1"/>
  <c r="AP1441" i="9"/>
  <c r="AO1441" i="9"/>
  <c r="AV1441" i="9"/>
  <c r="AT1441" i="9"/>
  <c r="F1443" i="9"/>
  <c r="K1442" i="9"/>
  <c r="L1442" i="9"/>
  <c r="J1442" i="9"/>
  <c r="AA1294" i="1"/>
  <c r="AB1291" i="1"/>
  <c r="AB1294" i="1" s="1"/>
  <c r="AU642" i="9"/>
  <c r="CM642" i="9" s="1"/>
  <c r="AM642" i="9"/>
  <c r="CE642" i="9" s="1"/>
  <c r="CE658" i="9" s="1"/>
  <c r="AA18" i="11" s="1"/>
  <c r="BT312" i="5" s="1" a="1"/>
  <c r="BT312" i="5" s="1"/>
  <c r="AY642" i="9"/>
  <c r="CQ642" i="9" s="1"/>
  <c r="AQ642" i="9"/>
  <c r="CI642" i="9" s="1"/>
  <c r="AS642" i="9"/>
  <c r="CK642" i="9" s="1"/>
  <c r="BA642" i="9"/>
  <c r="CS642" i="9" s="1"/>
  <c r="AP642" i="9"/>
  <c r="CH642" i="9" s="1"/>
  <c r="AZ642" i="9"/>
  <c r="CR642" i="9" s="1"/>
  <c r="AO642" i="9"/>
  <c r="CG642" i="9" s="1"/>
  <c r="AX642" i="9"/>
  <c r="CP642" i="9" s="1"/>
  <c r="AN642" i="9"/>
  <c r="CF642" i="9" s="1"/>
  <c r="AV642" i="9"/>
  <c r="CN642" i="9" s="1"/>
  <c r="AR642" i="9"/>
  <c r="CJ642" i="9" s="1"/>
  <c r="AW642" i="9"/>
  <c r="CO642" i="9" s="1"/>
  <c r="BB642" i="9"/>
  <c r="CT642" i="9" s="1"/>
  <c r="AT642" i="9"/>
  <c r="CL642" i="9" s="1"/>
  <c r="F644" i="9"/>
  <c r="K643" i="9"/>
  <c r="J643" i="9"/>
  <c r="L643" i="9"/>
  <c r="AV595" i="9"/>
  <c r="CN595" i="9" s="1"/>
  <c r="AN595" i="9"/>
  <c r="CF595" i="9" s="1"/>
  <c r="BB595" i="9"/>
  <c r="CT595" i="9" s="1"/>
  <c r="AT595" i="9"/>
  <c r="CL595" i="9" s="1"/>
  <c r="BA595" i="9"/>
  <c r="CS595" i="9" s="1"/>
  <c r="AS595" i="9"/>
  <c r="CK595" i="9" s="1"/>
  <c r="AX595" i="9"/>
  <c r="CP595" i="9" s="1"/>
  <c r="AP595" i="9"/>
  <c r="CH595" i="9" s="1"/>
  <c r="AR595" i="9"/>
  <c r="CJ595" i="9" s="1"/>
  <c r="AO595" i="9"/>
  <c r="CG595" i="9" s="1"/>
  <c r="AM595" i="9"/>
  <c r="CE595" i="9" s="1"/>
  <c r="CE611" i="9" s="1"/>
  <c r="AA17" i="11" s="1"/>
  <c r="AW595" i="9"/>
  <c r="CO595" i="9" s="1"/>
  <c r="AY595" i="9"/>
  <c r="CQ595" i="9" s="1"/>
  <c r="AU595" i="9"/>
  <c r="CM595" i="9" s="1"/>
  <c r="AZ595" i="9"/>
  <c r="CR595" i="9" s="1"/>
  <c r="AQ595" i="9"/>
  <c r="CI595" i="9" s="1"/>
  <c r="J596" i="9"/>
  <c r="L596" i="9"/>
  <c r="F597" i="9"/>
  <c r="K596" i="9"/>
  <c r="AU548" i="9"/>
  <c r="CM548" i="9" s="1"/>
  <c r="AM548" i="9"/>
  <c r="CE548" i="9" s="1"/>
  <c r="CE564" i="9" s="1"/>
  <c r="AA16" i="11" s="1"/>
  <c r="BB548" i="9"/>
  <c r="CT548" i="9" s="1"/>
  <c r="AT548" i="9"/>
  <c r="CL548" i="9" s="1"/>
  <c r="BA548" i="9"/>
  <c r="CS548" i="9" s="1"/>
  <c r="AS548" i="9"/>
  <c r="CK548" i="9" s="1"/>
  <c r="AX548" i="9"/>
  <c r="CP548" i="9" s="1"/>
  <c r="AP548" i="9"/>
  <c r="CH548" i="9" s="1"/>
  <c r="AZ548" i="9"/>
  <c r="CR548" i="9" s="1"/>
  <c r="AY548" i="9"/>
  <c r="CQ548" i="9" s="1"/>
  <c r="AW548" i="9"/>
  <c r="CO548" i="9" s="1"/>
  <c r="AQ548" i="9"/>
  <c r="CI548" i="9" s="1"/>
  <c r="AV548" i="9"/>
  <c r="CN548" i="9" s="1"/>
  <c r="AR548" i="9"/>
  <c r="CJ548" i="9" s="1"/>
  <c r="AO548" i="9"/>
  <c r="CG548" i="9" s="1"/>
  <c r="AN548" i="9"/>
  <c r="CF548" i="9" s="1"/>
  <c r="J549" i="9"/>
  <c r="F550" i="9"/>
  <c r="K549" i="9"/>
  <c r="L549" i="9"/>
  <c r="AX502" i="9"/>
  <c r="CP502" i="9" s="1"/>
  <c r="AP502" i="9"/>
  <c r="CH502" i="9" s="1"/>
  <c r="BB502" i="9"/>
  <c r="CT502" i="9" s="1"/>
  <c r="AT502" i="9"/>
  <c r="CL502" i="9" s="1"/>
  <c r="AU502" i="9"/>
  <c r="CM502" i="9" s="1"/>
  <c r="AS502" i="9"/>
  <c r="CK502" i="9" s="1"/>
  <c r="AZ502" i="9"/>
  <c r="CR502" i="9" s="1"/>
  <c r="AO502" i="9"/>
  <c r="CG502" i="9" s="1"/>
  <c r="BA502" i="9"/>
  <c r="CS502" i="9" s="1"/>
  <c r="AV502" i="9"/>
  <c r="CN502" i="9" s="1"/>
  <c r="AN502" i="9"/>
  <c r="CF502" i="9" s="1"/>
  <c r="CF517" i="9" s="1"/>
  <c r="AB15" i="11" s="1"/>
  <c r="AY502" i="9"/>
  <c r="CQ502" i="9" s="1"/>
  <c r="AQ502" i="9"/>
  <c r="CI502" i="9" s="1"/>
  <c r="AW502" i="9"/>
  <c r="CO502" i="9" s="1"/>
  <c r="AR502" i="9"/>
  <c r="CJ502" i="9" s="1"/>
  <c r="K503" i="9"/>
  <c r="J503" i="9"/>
  <c r="F504" i="9"/>
  <c r="L503" i="9"/>
  <c r="J457" i="9"/>
  <c r="K457" i="9"/>
  <c r="F458" i="9"/>
  <c r="L457" i="9"/>
  <c r="AU456" i="9"/>
  <c r="CM456" i="9" s="1"/>
  <c r="AY456" i="9"/>
  <c r="CQ456" i="9" s="1"/>
  <c r="AQ456" i="9"/>
  <c r="CI456" i="9" s="1"/>
  <c r="AS456" i="9"/>
  <c r="CK456" i="9" s="1"/>
  <c r="BB456" i="9"/>
  <c r="CT456" i="9" s="1"/>
  <c r="AR456" i="9"/>
  <c r="CJ456" i="9" s="1"/>
  <c r="AX456" i="9"/>
  <c r="CP456" i="9" s="1"/>
  <c r="BA456" i="9"/>
  <c r="CS456" i="9" s="1"/>
  <c r="AV456" i="9"/>
  <c r="CN456" i="9" s="1"/>
  <c r="AW456" i="9"/>
  <c r="CO456" i="9" s="1"/>
  <c r="AT456" i="9"/>
  <c r="CL456" i="9" s="1"/>
  <c r="AP456" i="9"/>
  <c r="CH456" i="9" s="1"/>
  <c r="AO456" i="9"/>
  <c r="CG456" i="9" s="1"/>
  <c r="CG470" i="9" s="1"/>
  <c r="AC14" i="11" s="1"/>
  <c r="BV243" i="5" s="1" a="1"/>
  <c r="BV243" i="5" s="1"/>
  <c r="AZ456" i="9"/>
  <c r="CR456" i="9" s="1"/>
  <c r="AW407" i="9"/>
  <c r="CO407" i="9" s="1"/>
  <c r="AO407" i="9"/>
  <c r="CG407" i="9" s="1"/>
  <c r="AV407" i="9"/>
  <c r="CN407" i="9" s="1"/>
  <c r="AN407" i="9"/>
  <c r="CF407" i="9" s="1"/>
  <c r="BB407" i="9"/>
  <c r="CT407" i="9" s="1"/>
  <c r="AT407" i="9"/>
  <c r="CL407" i="9" s="1"/>
  <c r="BA407" i="9"/>
  <c r="CS407" i="9" s="1"/>
  <c r="AS407" i="9"/>
  <c r="CK407" i="9" s="1"/>
  <c r="AM407" i="9"/>
  <c r="CE407" i="9" s="1"/>
  <c r="CE423" i="9" s="1"/>
  <c r="AA13" i="11" s="1"/>
  <c r="BT260" i="5" s="1" a="1"/>
  <c r="BT260" i="5" s="1"/>
  <c r="AZ407" i="9"/>
  <c r="CR407" i="9" s="1"/>
  <c r="AY407" i="9"/>
  <c r="CQ407" i="9" s="1"/>
  <c r="AX407" i="9"/>
  <c r="CP407" i="9" s="1"/>
  <c r="AR407" i="9"/>
  <c r="CJ407" i="9" s="1"/>
  <c r="AP407" i="9"/>
  <c r="CH407" i="9" s="1"/>
  <c r="AU407" i="9"/>
  <c r="CM407" i="9" s="1"/>
  <c r="AQ407" i="9"/>
  <c r="CI407" i="9" s="1"/>
  <c r="L408" i="9"/>
  <c r="K408" i="9"/>
  <c r="J408" i="9"/>
  <c r="F409" i="9"/>
  <c r="F1395" i="9"/>
  <c r="L1394" i="9"/>
  <c r="K1394" i="9"/>
  <c r="J1394" i="9"/>
  <c r="AY1368" i="9"/>
  <c r="CQ1368" i="9" s="1"/>
  <c r="CS1373" i="9"/>
  <c r="CO1369" i="9"/>
  <c r="CR1372" i="9"/>
  <c r="CP1370" i="9"/>
  <c r="CT1374" i="9"/>
  <c r="CQ1371" i="9"/>
  <c r="AV1393" i="9"/>
  <c r="AN1393" i="9"/>
  <c r="AU1393" i="9"/>
  <c r="AM1393" i="9"/>
  <c r="BB1393" i="9"/>
  <c r="AT1393" i="9"/>
  <c r="AL1393" i="9"/>
  <c r="BA1393" i="9"/>
  <c r="AS1393" i="9"/>
  <c r="AZ1393" i="9"/>
  <c r="AR1393" i="9"/>
  <c r="AY1393" i="9"/>
  <c r="AQ1393" i="9"/>
  <c r="AW1393" i="9"/>
  <c r="AO1393" i="9"/>
  <c r="AX1393" i="9"/>
  <c r="AP1393" i="9"/>
  <c r="AW1180" i="9"/>
  <c r="CO1180" i="9" s="1"/>
  <c r="CT1188" i="9"/>
  <c r="CR1186" i="9"/>
  <c r="CP1184" i="9"/>
  <c r="CS1187" i="9"/>
  <c r="CQ1185" i="9"/>
  <c r="CO1183" i="9"/>
  <c r="CN1182" i="9"/>
  <c r="CM1181" i="9"/>
  <c r="F1206" i="9"/>
  <c r="L1205" i="9"/>
  <c r="K1205" i="9"/>
  <c r="J1205" i="9"/>
  <c r="AW1204" i="9"/>
  <c r="CO1204" i="9" s="1"/>
  <c r="AO1204" i="9"/>
  <c r="CG1204" i="9" s="1"/>
  <c r="AV1204" i="9"/>
  <c r="CN1204" i="9" s="1"/>
  <c r="AN1204" i="9"/>
  <c r="CF1204" i="9" s="1"/>
  <c r="AU1204" i="9"/>
  <c r="CM1204" i="9" s="1"/>
  <c r="AM1204" i="9"/>
  <c r="CE1204" i="9" s="1"/>
  <c r="BB1204" i="9"/>
  <c r="CT1204" i="9" s="1"/>
  <c r="AT1204" i="9"/>
  <c r="CL1204" i="9" s="1"/>
  <c r="AL1204" i="9"/>
  <c r="CD1204" i="9" s="1"/>
  <c r="BA1204" i="9"/>
  <c r="CS1204" i="9" s="1"/>
  <c r="AS1204" i="9"/>
  <c r="CK1204" i="9" s="1"/>
  <c r="AK1204" i="9"/>
  <c r="CC1204" i="9" s="1"/>
  <c r="CC1222" i="9" s="1"/>
  <c r="Y30" i="11" s="1"/>
  <c r="AZ1204" i="9"/>
  <c r="CR1204" i="9" s="1"/>
  <c r="AR1204" i="9"/>
  <c r="CJ1204" i="9" s="1"/>
  <c r="AY1204" i="9"/>
  <c r="CQ1204" i="9" s="1"/>
  <c r="AQ1204" i="9"/>
  <c r="CI1204" i="9" s="1"/>
  <c r="AX1204" i="9"/>
  <c r="CP1204" i="9" s="1"/>
  <c r="AP1204" i="9"/>
  <c r="CH1204" i="9" s="1"/>
  <c r="Z883" i="1"/>
  <c r="Y886" i="1"/>
  <c r="AV1017" i="9"/>
  <c r="CN1017" i="9" s="1"/>
  <c r="AN1017" i="9"/>
  <c r="CF1017" i="9" s="1"/>
  <c r="AU1017" i="9"/>
  <c r="CM1017" i="9" s="1"/>
  <c r="AM1017" i="9"/>
  <c r="CE1017" i="9" s="1"/>
  <c r="BB1017" i="9"/>
  <c r="CT1017" i="9" s="1"/>
  <c r="AT1017" i="9"/>
  <c r="CL1017" i="9" s="1"/>
  <c r="AL1017" i="9"/>
  <c r="CD1017" i="9" s="1"/>
  <c r="CD1034" i="9" s="1"/>
  <c r="Z26" i="11" s="1"/>
  <c r="BS313" i="5" s="1" a="1"/>
  <c r="BS313" i="5" s="1"/>
  <c r="BA1017" i="9"/>
  <c r="CS1017" i="9" s="1"/>
  <c r="AS1017" i="9"/>
  <c r="CK1017" i="9" s="1"/>
  <c r="AZ1017" i="9"/>
  <c r="CR1017" i="9" s="1"/>
  <c r="AR1017" i="9"/>
  <c r="CJ1017" i="9" s="1"/>
  <c r="AY1017" i="9"/>
  <c r="CQ1017" i="9" s="1"/>
  <c r="AQ1017" i="9"/>
  <c r="CI1017" i="9" s="1"/>
  <c r="AW1017" i="9"/>
  <c r="CO1017" i="9" s="1"/>
  <c r="AO1017" i="9"/>
  <c r="CG1017" i="9" s="1"/>
  <c r="AX1017" i="9"/>
  <c r="CP1017" i="9" s="1"/>
  <c r="AP1017" i="9"/>
  <c r="CH1017" i="9" s="1"/>
  <c r="F1019" i="9"/>
  <c r="L1018" i="9"/>
  <c r="K1018" i="9"/>
  <c r="J1018" i="9"/>
  <c r="AZ992" i="9"/>
  <c r="CR992" i="9" s="1"/>
  <c r="CP993" i="9"/>
  <c r="CS996" i="9"/>
  <c r="CQ994" i="9"/>
  <c r="CR995" i="9"/>
  <c r="CT997" i="9"/>
  <c r="Z747" i="1"/>
  <c r="Y750" i="1"/>
  <c r="AV829" i="9"/>
  <c r="CN829" i="9" s="1"/>
  <c r="AN829" i="9"/>
  <c r="CF829" i="9" s="1"/>
  <c r="AU829" i="9"/>
  <c r="CM829" i="9" s="1"/>
  <c r="AM829" i="9"/>
  <c r="CE829" i="9" s="1"/>
  <c r="BB829" i="9"/>
  <c r="CT829" i="9" s="1"/>
  <c r="AT829" i="9"/>
  <c r="CL829" i="9" s="1"/>
  <c r="AL829" i="9"/>
  <c r="CD829" i="9" s="1"/>
  <c r="CD846" i="9" s="1"/>
  <c r="Z22" i="11" s="1"/>
  <c r="BA829" i="9"/>
  <c r="CS829" i="9" s="1"/>
  <c r="AS829" i="9"/>
  <c r="CK829" i="9" s="1"/>
  <c r="AZ829" i="9"/>
  <c r="CR829" i="9" s="1"/>
  <c r="AR829" i="9"/>
  <c r="CJ829" i="9" s="1"/>
  <c r="AY829" i="9"/>
  <c r="CQ829" i="9" s="1"/>
  <c r="AQ829" i="9"/>
  <c r="CI829" i="9" s="1"/>
  <c r="AW829" i="9"/>
  <c r="CO829" i="9" s="1"/>
  <c r="AO829" i="9"/>
  <c r="CG829" i="9" s="1"/>
  <c r="AX829" i="9"/>
  <c r="CP829" i="9" s="1"/>
  <c r="AP829" i="9"/>
  <c r="CH829" i="9" s="1"/>
  <c r="F831" i="9"/>
  <c r="L830" i="9"/>
  <c r="K830" i="9"/>
  <c r="J830" i="9"/>
  <c r="BB804" i="9"/>
  <c r="CT804" i="9" s="1"/>
  <c r="CT807" i="9"/>
  <c r="CR805" i="9"/>
  <c r="CS806" i="9"/>
  <c r="Y611" i="1"/>
  <c r="X614" i="1"/>
  <c r="AW358" i="9"/>
  <c r="CO358" i="9" s="1"/>
  <c r="AO358" i="9"/>
  <c r="CG358" i="9" s="1"/>
  <c r="AV358" i="9"/>
  <c r="CN358" i="9" s="1"/>
  <c r="AN358" i="9"/>
  <c r="CF358" i="9" s="1"/>
  <c r="AU358" i="9"/>
  <c r="CM358" i="9" s="1"/>
  <c r="AM358" i="9"/>
  <c r="CE358" i="9" s="1"/>
  <c r="BB358" i="9"/>
  <c r="CT358" i="9" s="1"/>
  <c r="AT358" i="9"/>
  <c r="CL358" i="9" s="1"/>
  <c r="AL358" i="9"/>
  <c r="CD358" i="9" s="1"/>
  <c r="BA358" i="9"/>
  <c r="CS358" i="9" s="1"/>
  <c r="AS358" i="9"/>
  <c r="CK358" i="9" s="1"/>
  <c r="AK358" i="9"/>
  <c r="CC358" i="9" s="1"/>
  <c r="CC376" i="9" s="1"/>
  <c r="Y12" i="11" s="1"/>
  <c r="AZ358" i="9"/>
  <c r="CR358" i="9" s="1"/>
  <c r="AR358" i="9"/>
  <c r="CJ358" i="9" s="1"/>
  <c r="AX358" i="9"/>
  <c r="CP358" i="9" s="1"/>
  <c r="AP358" i="9"/>
  <c r="CH358" i="9" s="1"/>
  <c r="AY358" i="9"/>
  <c r="CQ358" i="9" s="1"/>
  <c r="AQ358" i="9"/>
  <c r="CI358" i="9" s="1"/>
  <c r="F360" i="9"/>
  <c r="L359" i="9"/>
  <c r="K359" i="9"/>
  <c r="J359" i="9"/>
  <c r="Y274" i="1"/>
  <c r="Z271" i="1"/>
  <c r="AW170" i="9"/>
  <c r="CO170" i="9" s="1"/>
  <c r="AO170" i="9"/>
  <c r="CG170" i="9" s="1"/>
  <c r="AV170" i="9"/>
  <c r="CN170" i="9" s="1"/>
  <c r="AN170" i="9"/>
  <c r="CF170" i="9" s="1"/>
  <c r="AU170" i="9"/>
  <c r="CM170" i="9" s="1"/>
  <c r="AM170" i="9"/>
  <c r="CE170" i="9" s="1"/>
  <c r="BB170" i="9"/>
  <c r="CT170" i="9" s="1"/>
  <c r="AT170" i="9"/>
  <c r="CL170" i="9" s="1"/>
  <c r="AL170" i="9"/>
  <c r="CD170" i="9" s="1"/>
  <c r="BA170" i="9"/>
  <c r="CS170" i="9" s="1"/>
  <c r="AS170" i="9"/>
  <c r="CK170" i="9" s="1"/>
  <c r="AK170" i="9"/>
  <c r="CC170" i="9" s="1"/>
  <c r="CC188" i="9" s="1"/>
  <c r="Y8" i="11" s="1"/>
  <c r="AZ170" i="9"/>
  <c r="CR170" i="9" s="1"/>
  <c r="AR170" i="9"/>
  <c r="CJ170" i="9" s="1"/>
  <c r="AX170" i="9"/>
  <c r="CP170" i="9" s="1"/>
  <c r="AP170" i="9"/>
  <c r="CH170" i="9" s="1"/>
  <c r="AY170" i="9"/>
  <c r="CQ170" i="9" s="1"/>
  <c r="AQ170" i="9"/>
  <c r="CI170" i="9" s="1"/>
  <c r="F172" i="9"/>
  <c r="L171" i="9"/>
  <c r="K171" i="9"/>
  <c r="J171" i="9"/>
  <c r="X138" i="1"/>
  <c r="Y135" i="1"/>
  <c r="AC94" i="5"/>
  <c r="AC161" i="5"/>
  <c r="AC159" i="5"/>
  <c r="AC93" i="5"/>
  <c r="AB182" i="5"/>
  <c r="AC175" i="5"/>
  <c r="AC176" i="5"/>
  <c r="AC178" i="5"/>
  <c r="BS178" i="5" s="1" a="1"/>
  <c r="BS178" i="5" s="1"/>
  <c r="AC179" i="5"/>
  <c r="AC177" i="5"/>
  <c r="AC158" i="5"/>
  <c r="AB165" i="5"/>
  <c r="AC162" i="5"/>
  <c r="AC141" i="5"/>
  <c r="AB148" i="5"/>
  <c r="AC143" i="5"/>
  <c r="AC144" i="5"/>
  <c r="BS144" i="5" s="1" a="1"/>
  <c r="BS144" i="5" s="1"/>
  <c r="AC145" i="5"/>
  <c r="AC142" i="5"/>
  <c r="AB131" i="5"/>
  <c r="AC124" i="5"/>
  <c r="AC127" i="5"/>
  <c r="BS127" i="5" s="1" a="1"/>
  <c r="BS127" i="5" s="1"/>
  <c r="AC125" i="5"/>
  <c r="AC128" i="5"/>
  <c r="AC126" i="5"/>
  <c r="AB114" i="5"/>
  <c r="AC107" i="5"/>
  <c r="AC110" i="5"/>
  <c r="AC109" i="5"/>
  <c r="AC108" i="5"/>
  <c r="AC111" i="5"/>
  <c r="AC90" i="5"/>
  <c r="AB97" i="5"/>
  <c r="AC92" i="5"/>
  <c r="BS92" i="5" s="1" a="1"/>
  <c r="BS92" i="5" s="1"/>
  <c r="AB80" i="5"/>
  <c r="AC73" i="5"/>
  <c r="AC76" i="5"/>
  <c r="AC74" i="5"/>
  <c r="AC77" i="5"/>
  <c r="AB63" i="5"/>
  <c r="AC56" i="5"/>
  <c r="AC59" i="5"/>
  <c r="AC58" i="5"/>
  <c r="AC60" i="5"/>
  <c r="AC57" i="5"/>
  <c r="AC41" i="5"/>
  <c r="AC42" i="5"/>
  <c r="AC43" i="5"/>
  <c r="AC40" i="5"/>
  <c r="AB46" i="5"/>
  <c r="AC39" i="5"/>
  <c r="AC22" i="5"/>
  <c r="AB29" i="5"/>
  <c r="AC26" i="5"/>
  <c r="AC23" i="5"/>
  <c r="AC25" i="5"/>
  <c r="AC24" i="5"/>
  <c r="AJ687" i="5" l="1"/>
  <c r="AJ688" i="5"/>
  <c r="BZ688" i="5" s="1" a="1"/>
  <c r="BZ688" i="5" s="1"/>
  <c r="AJ686" i="5"/>
  <c r="AJ689" i="5"/>
  <c r="AJ685" i="5"/>
  <c r="AI692" i="5"/>
  <c r="AJ432" i="5"/>
  <c r="AJ430" i="5"/>
  <c r="AJ434" i="5"/>
  <c r="AJ636" i="5"/>
  <c r="BY637" i="5" a="1"/>
  <c r="BY637" i="5" s="1"/>
  <c r="AK620" i="5"/>
  <c r="CA620" i="5" s="1" a="1"/>
  <c r="CA620" i="5" s="1"/>
  <c r="AI641" i="5"/>
  <c r="AJ635" i="5"/>
  <c r="AK634" i="5" s="1"/>
  <c r="AJ624" i="5"/>
  <c r="AJ638" i="5"/>
  <c r="AJ634" i="5"/>
  <c r="AK619" i="5"/>
  <c r="AK618" i="5"/>
  <c r="AK621" i="5"/>
  <c r="AK617" i="5"/>
  <c r="AJ672" i="5"/>
  <c r="AJ670" i="5"/>
  <c r="AJ671" i="5"/>
  <c r="BZ671" i="5" s="1" a="1"/>
  <c r="BZ671" i="5" s="1"/>
  <c r="AJ669" i="5"/>
  <c r="AJ668" i="5"/>
  <c r="AI675" i="5"/>
  <c r="AJ332" i="5"/>
  <c r="BV316" i="5" a="1"/>
  <c r="BV316" i="5" s="1"/>
  <c r="BV299" i="5" a="1"/>
  <c r="BV299" i="5" s="1"/>
  <c r="BV350" i="5" a="1"/>
  <c r="BV350" i="5" s="1"/>
  <c r="BV282" i="5" a="1"/>
  <c r="BV282" i="5" s="1"/>
  <c r="BV333" i="5" a="1"/>
  <c r="BV333" i="5" s="1"/>
  <c r="BR311" i="5" a="1"/>
  <c r="BR311" i="5" s="1"/>
  <c r="BR318" i="5" s="1"/>
  <c r="BR322" i="5" s="1"/>
  <c r="AC22" i="12" s="1"/>
  <c r="BR856" i="5" a="1"/>
  <c r="BR856" i="5" s="1"/>
  <c r="BR805" i="5" a="1"/>
  <c r="BR805" i="5" s="1"/>
  <c r="BR811" i="5" s="1"/>
  <c r="BR815" i="5" s="1"/>
  <c r="AC51" i="12" s="1"/>
  <c r="AJ330" i="5"/>
  <c r="AJ331" i="5"/>
  <c r="BZ331" i="5" s="1" a="1"/>
  <c r="BZ331" i="5" s="1"/>
  <c r="AJ328" i="5"/>
  <c r="AI335" i="5"/>
  <c r="AJ329" i="5"/>
  <c r="BY821" i="5" a="1"/>
  <c r="BY821" i="5" s="1"/>
  <c r="AJ821" i="5"/>
  <c r="AI828" i="5"/>
  <c r="AJ822" i="5"/>
  <c r="AJ823" i="5"/>
  <c r="AJ825" i="5"/>
  <c r="AJ824" i="5"/>
  <c r="AJ352" i="5"/>
  <c r="AJ655" i="5"/>
  <c r="AK583" i="5"/>
  <c r="AJ590" i="5"/>
  <c r="AK553" i="5"/>
  <c r="AJ532" i="5"/>
  <c r="AI539" i="5"/>
  <c r="AJ517" i="5"/>
  <c r="AK345" i="5"/>
  <c r="AK348" i="5"/>
  <c r="CA348" i="5" s="1" a="1"/>
  <c r="CA348" i="5" s="1"/>
  <c r="AK280" i="5"/>
  <c r="AD178" i="5"/>
  <c r="BT178" i="5" s="1" a="1"/>
  <c r="BT178" i="5" s="1"/>
  <c r="AD162" i="5"/>
  <c r="AJ772" i="5"/>
  <c r="AK230" i="5"/>
  <c r="AK551" i="5"/>
  <c r="AK584" i="5"/>
  <c r="AK363" i="5"/>
  <c r="AJ466" i="5"/>
  <c r="AJ533" i="5"/>
  <c r="AK586" i="5"/>
  <c r="CA586" i="5" s="1" a="1"/>
  <c r="CA586" i="5" s="1"/>
  <c r="AJ535" i="5"/>
  <c r="BZ535" i="5" s="1" a="1"/>
  <c r="BZ535" i="5" s="1"/>
  <c r="AJ536" i="5"/>
  <c r="AK245" i="5"/>
  <c r="AK806" i="5"/>
  <c r="AK415" i="5"/>
  <c r="AK601" i="5"/>
  <c r="AK757" i="5"/>
  <c r="BS284" i="5"/>
  <c r="BS288" i="5" s="1"/>
  <c r="AD20" i="12" s="1"/>
  <c r="BT278" i="5" a="1"/>
  <c r="BT278" i="5" s="1"/>
  <c r="BT294" i="5" a="1"/>
  <c r="BT294" i="5" s="1"/>
  <c r="BT277" i="5" a="1"/>
  <c r="BT277" i="5" s="1"/>
  <c r="BT329" i="5" a="1"/>
  <c r="BT329" i="5" s="1"/>
  <c r="BT295" i="5" a="1"/>
  <c r="BT295" i="5" s="1"/>
  <c r="BT741" i="5" a="1"/>
  <c r="BT741" i="5" s="1"/>
  <c r="BT724" i="5" a="1"/>
  <c r="BT724" i="5" s="1"/>
  <c r="BT707" i="5" a="1"/>
  <c r="BT707" i="5" s="1"/>
  <c r="BT346" i="5" a="1"/>
  <c r="BT346" i="5" s="1"/>
  <c r="BV265" i="5" a="1"/>
  <c r="BV265" i="5" s="1"/>
  <c r="BV248" i="5" a="1"/>
  <c r="BV248" i="5" s="1"/>
  <c r="BV622" i="5" a="1"/>
  <c r="BV622" i="5" s="1"/>
  <c r="BV214" i="5" a="1"/>
  <c r="BV214" i="5" s="1"/>
  <c r="BV367" i="5" a="1"/>
  <c r="BV367" i="5" s="1"/>
  <c r="BV435" i="5" a="1"/>
  <c r="BV435" i="5" s="1"/>
  <c r="BV554" i="5" a="1"/>
  <c r="BV554" i="5" s="1"/>
  <c r="BV401" i="5" a="1"/>
  <c r="BV401" i="5" s="1"/>
  <c r="BV503" i="5" a="1"/>
  <c r="BV503" i="5" s="1"/>
  <c r="BV231" i="5" a="1"/>
  <c r="BV231" i="5" s="1"/>
  <c r="BV384" i="5" a="1"/>
  <c r="BV384" i="5" s="1"/>
  <c r="BV537" i="5" a="1"/>
  <c r="BV537" i="5" s="1"/>
  <c r="BV605" i="5" a="1"/>
  <c r="BV605" i="5" s="1"/>
  <c r="BV469" i="5" a="1"/>
  <c r="BV469" i="5" s="1"/>
  <c r="BV571" i="5" a="1"/>
  <c r="BV571" i="5" s="1"/>
  <c r="BV588" i="5" a="1"/>
  <c r="BV588" i="5" s="1"/>
  <c r="BV651" i="5" a="1"/>
  <c r="BV651" i="5" s="1"/>
  <c r="BV690" i="5" a="1"/>
  <c r="BV690" i="5" s="1"/>
  <c r="BV486" i="5" a="1"/>
  <c r="BV486" i="5" s="1"/>
  <c r="BV639" i="5" a="1"/>
  <c r="BV639" i="5" s="1"/>
  <c r="BV452" i="5" a="1"/>
  <c r="BV452" i="5" s="1"/>
  <c r="BV520" i="5" a="1"/>
  <c r="BV520" i="5" s="1"/>
  <c r="BV418" i="5" a="1"/>
  <c r="BV418" i="5" s="1"/>
  <c r="BV656" i="5" a="1"/>
  <c r="BV656" i="5" s="1"/>
  <c r="BV673" i="5" a="1"/>
  <c r="BV673" i="5" s="1"/>
  <c r="BV180" i="5" a="1"/>
  <c r="BV180" i="5" s="1"/>
  <c r="BV95" i="5" a="1"/>
  <c r="BV95" i="5" s="1"/>
  <c r="BV146" i="5" a="1"/>
  <c r="BV146" i="5" s="1"/>
  <c r="BV129" i="5" a="1"/>
  <c r="BV129" i="5" s="1"/>
  <c r="BV197" i="5" a="1"/>
  <c r="BV197" i="5" s="1"/>
  <c r="BV668" i="5" a="1"/>
  <c r="BV668" i="5" s="1"/>
  <c r="BV685" i="5" a="1"/>
  <c r="BV685" i="5" s="1"/>
  <c r="BQ709" i="5"/>
  <c r="BQ713" i="5" s="1"/>
  <c r="AB45" i="12" s="1"/>
  <c r="BR517" i="5" a="1"/>
  <c r="BR517" i="5" s="1"/>
  <c r="BR753" i="5" a="1"/>
  <c r="BR753" i="5" s="1"/>
  <c r="BR760" i="5" s="1"/>
  <c r="BR764" i="5" s="1"/>
  <c r="AC48" i="12" s="1"/>
  <c r="BR702" i="5" a="1"/>
  <c r="BR702" i="5" s="1"/>
  <c r="BR653" i="5" a="1"/>
  <c r="BR653" i="5" s="1"/>
  <c r="BR551" i="5" a="1"/>
  <c r="BR551" i="5" s="1"/>
  <c r="BR602" i="5" a="1"/>
  <c r="BR602" i="5" s="1"/>
  <c r="BR415" i="5" a="1"/>
  <c r="BR415" i="5" s="1"/>
  <c r="BR466" i="5" a="1"/>
  <c r="BR466" i="5" s="1"/>
  <c r="BR364" i="5" a="1"/>
  <c r="BR364" i="5" s="1"/>
  <c r="BR142" i="5" a="1"/>
  <c r="BR142" i="5" s="1"/>
  <c r="BR703" i="5" a="1"/>
  <c r="BR703" i="5" s="1"/>
  <c r="BR194" i="5" a="1"/>
  <c r="BR194" i="5" s="1"/>
  <c r="AK840" i="5"/>
  <c r="AJ845" i="5"/>
  <c r="AK838" i="5"/>
  <c r="CA838" i="5" s="1" a="1"/>
  <c r="CA838" i="5" s="1"/>
  <c r="AK842" i="5"/>
  <c r="AK839" i="5"/>
  <c r="AK841" i="5"/>
  <c r="AK788" i="5"/>
  <c r="AJ773" i="5"/>
  <c r="AJ771" i="5"/>
  <c r="AI777" i="5"/>
  <c r="AJ774" i="5"/>
  <c r="AJ770" i="5"/>
  <c r="AK755" i="5"/>
  <c r="AK740" i="5"/>
  <c r="AK739" i="5"/>
  <c r="AK723" i="5"/>
  <c r="AJ811" i="5"/>
  <c r="AK804" i="5"/>
  <c r="CA804" i="5" s="1" a="1"/>
  <c r="CA804" i="5" s="1"/>
  <c r="AK807" i="5"/>
  <c r="AK808" i="5"/>
  <c r="AK805" i="5"/>
  <c r="AK787" i="5"/>
  <c r="AJ794" i="5"/>
  <c r="AK791" i="5"/>
  <c r="AK790" i="5"/>
  <c r="AK789" i="5"/>
  <c r="AJ760" i="5"/>
  <c r="AK753" i="5"/>
  <c r="AK756" i="5"/>
  <c r="AK754" i="5"/>
  <c r="AJ743" i="5"/>
  <c r="AK736" i="5"/>
  <c r="AK737" i="5"/>
  <c r="AK738" i="5"/>
  <c r="AK721" i="5"/>
  <c r="AJ726" i="5"/>
  <c r="AK719" i="5"/>
  <c r="AK722" i="5"/>
  <c r="AK720" i="5"/>
  <c r="AR707" i="5"/>
  <c r="AK705" i="5"/>
  <c r="AK706" i="5"/>
  <c r="BZ704" i="5" a="1"/>
  <c r="BZ704" i="5" s="1"/>
  <c r="AK704" i="5"/>
  <c r="AK703" i="5"/>
  <c r="AJ709" i="5"/>
  <c r="AK702" i="5"/>
  <c r="AJ653" i="5"/>
  <c r="AK602" i="5"/>
  <c r="AK603" i="5"/>
  <c r="CA603" i="5" s="1" a="1"/>
  <c r="CA603" i="5" s="1"/>
  <c r="AK585" i="5"/>
  <c r="AK587" i="5"/>
  <c r="AK568" i="5"/>
  <c r="AK570" i="5"/>
  <c r="AK567" i="5"/>
  <c r="AK550" i="5"/>
  <c r="AJ534" i="5"/>
  <c r="AJ516" i="5"/>
  <c r="AJ518" i="5"/>
  <c r="BZ518" i="5" s="1" a="1"/>
  <c r="BZ518" i="5" s="1"/>
  <c r="AJ519" i="5"/>
  <c r="AI522" i="5"/>
  <c r="AJ515" i="5"/>
  <c r="AI658" i="5"/>
  <c r="AJ651" i="5"/>
  <c r="AJ654" i="5"/>
  <c r="BZ654" i="5" s="1" a="1"/>
  <c r="BZ654" i="5" s="1"/>
  <c r="AJ652" i="5"/>
  <c r="AJ607" i="5"/>
  <c r="AK600" i="5"/>
  <c r="AK604" i="5"/>
  <c r="AJ573" i="5"/>
  <c r="AK566" i="5"/>
  <c r="AK569" i="5"/>
  <c r="CA569" i="5" s="1" a="1"/>
  <c r="CA569" i="5" s="1"/>
  <c r="AJ556" i="5"/>
  <c r="AK549" i="5"/>
  <c r="AK552" i="5"/>
  <c r="CA552" i="5" s="1" a="1"/>
  <c r="CA552" i="5" s="1"/>
  <c r="AJ499" i="5"/>
  <c r="AJ500" i="5"/>
  <c r="AI471" i="5"/>
  <c r="AJ464" i="5"/>
  <c r="AJ467" i="5"/>
  <c r="BZ467" i="5" s="1" a="1"/>
  <c r="BZ467" i="5" s="1"/>
  <c r="AJ465" i="5"/>
  <c r="AJ468" i="5"/>
  <c r="AK417" i="5"/>
  <c r="AK416" i="5"/>
  <c r="CA416" i="5" s="1" a="1"/>
  <c r="CA416" i="5" s="1"/>
  <c r="AK398" i="5"/>
  <c r="AK397" i="5"/>
  <c r="AK399" i="5"/>
  <c r="CA399" i="5" s="1" a="1"/>
  <c r="CA399" i="5" s="1"/>
  <c r="AK400" i="5"/>
  <c r="AK365" i="5"/>
  <c r="CA365" i="5" s="1" a="1"/>
  <c r="CA365" i="5" s="1"/>
  <c r="AK346" i="5"/>
  <c r="AK347" i="5"/>
  <c r="AK349" i="5"/>
  <c r="AK296" i="5"/>
  <c r="AK295" i="5"/>
  <c r="AK278" i="5"/>
  <c r="AK263" i="5"/>
  <c r="CA263" i="5" s="1" a="1"/>
  <c r="CA263" i="5" s="1"/>
  <c r="AK262" i="5"/>
  <c r="AK264" i="5"/>
  <c r="AK261" i="5"/>
  <c r="AK247" i="5"/>
  <c r="AK246" i="5"/>
  <c r="CA246" i="5" s="1" a="1"/>
  <c r="CA246" i="5" s="1"/>
  <c r="AK212" i="5"/>
  <c r="CA212" i="5" s="1" a="1"/>
  <c r="CA212" i="5" s="1"/>
  <c r="AK211" i="5"/>
  <c r="AK195" i="5"/>
  <c r="CA195" i="5" s="1" a="1"/>
  <c r="CA195" i="5" s="1"/>
  <c r="AI505" i="5"/>
  <c r="AJ498" i="5"/>
  <c r="AJ501" i="5"/>
  <c r="BZ501" i="5" s="1" a="1"/>
  <c r="BZ501" i="5" s="1"/>
  <c r="AJ502" i="5"/>
  <c r="AI488" i="5"/>
  <c r="AJ481" i="5"/>
  <c r="AJ482" i="5"/>
  <c r="AJ484" i="5"/>
  <c r="BZ484" i="5" s="1" a="1"/>
  <c r="BZ484" i="5" s="1"/>
  <c r="AJ485" i="5"/>
  <c r="AJ483" i="5"/>
  <c r="AI454" i="5"/>
  <c r="AJ447" i="5"/>
  <c r="AJ451" i="5"/>
  <c r="AJ450" i="5"/>
  <c r="BZ450" i="5" s="1" a="1"/>
  <c r="BZ450" i="5" s="1"/>
  <c r="AJ449" i="5"/>
  <c r="AJ448" i="5"/>
  <c r="AK432" i="5"/>
  <c r="AK431" i="5"/>
  <c r="AJ420" i="5"/>
  <c r="AK413" i="5"/>
  <c r="AK414" i="5"/>
  <c r="AJ403" i="5"/>
  <c r="AK396" i="5"/>
  <c r="AI386" i="5"/>
  <c r="AJ379" i="5"/>
  <c r="AJ380" i="5"/>
  <c r="AJ381" i="5"/>
  <c r="AJ383" i="5"/>
  <c r="AJ382" i="5"/>
  <c r="BZ382" i="5" s="1" a="1"/>
  <c r="BZ382" i="5" s="1"/>
  <c r="AJ369" i="5"/>
  <c r="AK362" i="5"/>
  <c r="AK364" i="5"/>
  <c r="AK366" i="5"/>
  <c r="AJ301" i="5"/>
  <c r="AK294" i="5"/>
  <c r="AK297" i="5"/>
  <c r="CA297" i="5" s="1" a="1"/>
  <c r="CA297" i="5" s="1"/>
  <c r="AK298" i="5"/>
  <c r="AJ284" i="5"/>
  <c r="AK277" i="5"/>
  <c r="AK281" i="5"/>
  <c r="AK279" i="5"/>
  <c r="AJ267" i="5"/>
  <c r="AK260" i="5"/>
  <c r="AJ250" i="5"/>
  <c r="AK243" i="5"/>
  <c r="AK244" i="5"/>
  <c r="AJ233" i="5"/>
  <c r="AK226" i="5"/>
  <c r="AK229" i="5"/>
  <c r="CA229" i="5" s="1" a="1"/>
  <c r="CA229" i="5" s="1"/>
  <c r="AK228" i="5"/>
  <c r="AK227" i="5"/>
  <c r="AJ216" i="5"/>
  <c r="AK209" i="5"/>
  <c r="AK213" i="5"/>
  <c r="AK210" i="5"/>
  <c r="AK196" i="5"/>
  <c r="AS197" i="5"/>
  <c r="AK194" i="5"/>
  <c r="AJ199" i="5"/>
  <c r="AK192" i="5"/>
  <c r="AK193" i="5"/>
  <c r="AD93" i="5"/>
  <c r="AD74" i="5"/>
  <c r="CO1415" i="9"/>
  <c r="AX1415" i="9"/>
  <c r="CN1416" i="9"/>
  <c r="CR1420" i="9"/>
  <c r="CT1422" i="9"/>
  <c r="CO1417" i="9"/>
  <c r="CQ1419" i="9"/>
  <c r="CS1421" i="9"/>
  <c r="CP1418" i="9"/>
  <c r="BB1726" i="9"/>
  <c r="CT1726" i="9" s="1"/>
  <c r="AT1726" i="9"/>
  <c r="CL1726" i="9" s="1"/>
  <c r="BA1726" i="9"/>
  <c r="CS1726" i="9" s="1"/>
  <c r="AS1726" i="9"/>
  <c r="CK1726" i="9" s="1"/>
  <c r="AZ1726" i="9"/>
  <c r="CR1726" i="9" s="1"/>
  <c r="AR1726" i="9"/>
  <c r="CJ1726" i="9" s="1"/>
  <c r="AY1726" i="9"/>
  <c r="CQ1726" i="9" s="1"/>
  <c r="AQ1726" i="9"/>
  <c r="CI1726" i="9" s="1"/>
  <c r="AV1726" i="9"/>
  <c r="CN1726" i="9" s="1"/>
  <c r="AP1726" i="9"/>
  <c r="CH1726" i="9" s="1"/>
  <c r="CH1739" i="9" s="1"/>
  <c r="AD41" i="11" s="1"/>
  <c r="AU1726" i="9"/>
  <c r="CM1726" i="9" s="1"/>
  <c r="AX1726" i="9"/>
  <c r="CP1726" i="9" s="1"/>
  <c r="AW1726" i="9"/>
  <c r="CO1726" i="9" s="1"/>
  <c r="CS1699" i="9"/>
  <c r="CR1698" i="9"/>
  <c r="CT1700" i="9"/>
  <c r="BB1697" i="9"/>
  <c r="CT1697" i="9" s="1"/>
  <c r="L1727" i="9"/>
  <c r="J1727" i="9"/>
  <c r="K1727" i="9"/>
  <c r="F1728" i="9"/>
  <c r="AZ1677" i="9"/>
  <c r="CR1677" i="9" s="1"/>
  <c r="AR1677" i="9"/>
  <c r="CJ1677" i="9" s="1"/>
  <c r="AX1677" i="9"/>
  <c r="CP1677" i="9" s="1"/>
  <c r="AP1677" i="9"/>
  <c r="CH1677" i="9" s="1"/>
  <c r="AW1677" i="9"/>
  <c r="CO1677" i="9" s="1"/>
  <c r="AO1677" i="9"/>
  <c r="CG1677" i="9" s="1"/>
  <c r="AU1677" i="9"/>
  <c r="CM1677" i="9" s="1"/>
  <c r="BB1677" i="9"/>
  <c r="CT1677" i="9" s="1"/>
  <c r="AT1677" i="9"/>
  <c r="CL1677" i="9" s="1"/>
  <c r="AS1677" i="9"/>
  <c r="CK1677" i="9" s="1"/>
  <c r="AN1677" i="9"/>
  <c r="CF1677" i="9" s="1"/>
  <c r="CF1692" i="9" s="1"/>
  <c r="AB40" i="11" s="1"/>
  <c r="BU515" i="5" s="1" a="1"/>
  <c r="BU515" i="5" s="1"/>
  <c r="AQ1677" i="9"/>
  <c r="CI1677" i="9" s="1"/>
  <c r="AY1677" i="9"/>
  <c r="CQ1677" i="9" s="1"/>
  <c r="AV1677" i="9"/>
  <c r="CN1677" i="9" s="1"/>
  <c r="BA1677" i="9"/>
  <c r="CS1677" i="9" s="1"/>
  <c r="CT1651" i="9"/>
  <c r="CS1651" i="9"/>
  <c r="CT1652" i="9"/>
  <c r="K1678" i="9"/>
  <c r="J1678" i="9"/>
  <c r="F1679" i="9"/>
  <c r="L1678" i="9"/>
  <c r="AW1631" i="9"/>
  <c r="CO1631" i="9" s="1"/>
  <c r="AO1631" i="9"/>
  <c r="CG1631" i="9" s="1"/>
  <c r="CG1645" i="9" s="1"/>
  <c r="AC39" i="11" s="1"/>
  <c r="BV532" i="5" s="1" a="1"/>
  <c r="BV532" i="5" s="1"/>
  <c r="AV1631" i="9"/>
  <c r="CN1631" i="9" s="1"/>
  <c r="BB1631" i="9"/>
  <c r="CT1631" i="9" s="1"/>
  <c r="AT1631" i="9"/>
  <c r="CL1631" i="9" s="1"/>
  <c r="BA1631" i="9"/>
  <c r="CS1631" i="9" s="1"/>
  <c r="AS1631" i="9"/>
  <c r="CK1631" i="9" s="1"/>
  <c r="AU1631" i="9"/>
  <c r="CM1631" i="9" s="1"/>
  <c r="AR1631" i="9"/>
  <c r="CJ1631" i="9" s="1"/>
  <c r="AQ1631" i="9"/>
  <c r="CI1631" i="9" s="1"/>
  <c r="AZ1631" i="9"/>
  <c r="CR1631" i="9" s="1"/>
  <c r="AP1631" i="9"/>
  <c r="CH1631" i="9" s="1"/>
  <c r="AY1631" i="9"/>
  <c r="CQ1631" i="9" s="1"/>
  <c r="AX1631" i="9"/>
  <c r="CP1631" i="9" s="1"/>
  <c r="CS1605" i="9"/>
  <c r="CR1604" i="9"/>
  <c r="CT1606" i="9"/>
  <c r="BB1603" i="9"/>
  <c r="CT1603" i="9" s="1"/>
  <c r="K1632" i="9"/>
  <c r="J1632" i="9"/>
  <c r="F1633" i="9"/>
  <c r="L1632" i="9"/>
  <c r="F1586" i="9"/>
  <c r="L1585" i="9"/>
  <c r="K1585" i="9"/>
  <c r="J1585" i="9"/>
  <c r="AU1584" i="9"/>
  <c r="CM1584" i="9" s="1"/>
  <c r="BB1584" i="9"/>
  <c r="CT1584" i="9" s="1"/>
  <c r="AT1584" i="9"/>
  <c r="CL1584" i="9" s="1"/>
  <c r="BA1584" i="9"/>
  <c r="CS1584" i="9" s="1"/>
  <c r="AS1584" i="9"/>
  <c r="CK1584" i="9" s="1"/>
  <c r="AZ1584" i="9"/>
  <c r="CR1584" i="9" s="1"/>
  <c r="AR1584" i="9"/>
  <c r="CJ1584" i="9" s="1"/>
  <c r="AP1584" i="9"/>
  <c r="CH1584" i="9" s="1"/>
  <c r="AO1584" i="9"/>
  <c r="CG1584" i="9" s="1"/>
  <c r="CG1598" i="9" s="1"/>
  <c r="AC38" i="11" s="1"/>
  <c r="AX1584" i="9"/>
  <c r="CP1584" i="9" s="1"/>
  <c r="AW1584" i="9"/>
  <c r="CO1584" i="9" s="1"/>
  <c r="AY1584" i="9"/>
  <c r="CQ1584" i="9" s="1"/>
  <c r="AV1584" i="9"/>
  <c r="CN1584" i="9" s="1"/>
  <c r="AQ1584" i="9"/>
  <c r="CI1584" i="9" s="1"/>
  <c r="CT1558" i="9"/>
  <c r="CS1557" i="9"/>
  <c r="CT1557" i="9"/>
  <c r="L1538" i="9"/>
  <c r="K1538" i="9"/>
  <c r="J1538" i="9"/>
  <c r="F1539" i="9"/>
  <c r="CT1510" i="9"/>
  <c r="CS1510" i="9"/>
  <c r="CT1511" i="9"/>
  <c r="AU1537" i="9"/>
  <c r="BB1537" i="9"/>
  <c r="CT1537" i="9" s="1"/>
  <c r="AT1537" i="9"/>
  <c r="AY1537" i="9"/>
  <c r="AQ1537" i="9"/>
  <c r="AZ1537" i="9"/>
  <c r="AW1537" i="9"/>
  <c r="AV1537" i="9"/>
  <c r="AS1537" i="9"/>
  <c r="BA1537" i="9"/>
  <c r="AO1537" i="9"/>
  <c r="AR1537" i="9"/>
  <c r="AP1537" i="9"/>
  <c r="AX1537" i="9"/>
  <c r="BB1462" i="9"/>
  <c r="CT1462" i="9" s="1"/>
  <c r="CT1465" i="9"/>
  <c r="CR1463" i="9"/>
  <c r="CS1464" i="9"/>
  <c r="K1491" i="9"/>
  <c r="J1491" i="9"/>
  <c r="L1491" i="9"/>
  <c r="F1492" i="9"/>
  <c r="AW1490" i="9"/>
  <c r="AO1490" i="9"/>
  <c r="AV1490" i="9"/>
  <c r="AU1490" i="9"/>
  <c r="BB1490" i="9"/>
  <c r="CT1490" i="9" s="1"/>
  <c r="AT1490" i="9"/>
  <c r="AP1490" i="9"/>
  <c r="BA1490" i="9"/>
  <c r="AY1490" i="9"/>
  <c r="AX1490" i="9"/>
  <c r="AR1490" i="9"/>
  <c r="AQ1490" i="9"/>
  <c r="AS1490" i="9"/>
  <c r="AZ1490" i="9"/>
  <c r="K1443" i="9"/>
  <c r="L1443" i="9"/>
  <c r="F1444" i="9"/>
  <c r="J1443" i="9"/>
  <c r="AX1442" i="9"/>
  <c r="AP1442" i="9"/>
  <c r="BB1442" i="9"/>
  <c r="CT1442" i="9" s="1"/>
  <c r="AT1442" i="9"/>
  <c r="AW1442" i="9"/>
  <c r="AS1442" i="9"/>
  <c r="AR1442" i="9"/>
  <c r="AO1442" i="9"/>
  <c r="AZ1442" i="9"/>
  <c r="AY1442" i="9"/>
  <c r="AQ1442" i="9"/>
  <c r="BA1442" i="9"/>
  <c r="CS1442" i="9" s="1"/>
  <c r="AV1442" i="9"/>
  <c r="AN1442" i="9"/>
  <c r="AU1442" i="9"/>
  <c r="AX643" i="9"/>
  <c r="CP643" i="9" s="1"/>
  <c r="AP643" i="9"/>
  <c r="CH643" i="9" s="1"/>
  <c r="BB643" i="9"/>
  <c r="CT643" i="9" s="1"/>
  <c r="AT643" i="9"/>
  <c r="CL643" i="9" s="1"/>
  <c r="AY643" i="9"/>
  <c r="CQ643" i="9" s="1"/>
  <c r="AN643" i="9"/>
  <c r="CF643" i="9" s="1"/>
  <c r="CF658" i="9" s="1"/>
  <c r="AB18" i="11" s="1"/>
  <c r="BU312" i="5" s="1" a="1"/>
  <c r="BU312" i="5" s="1"/>
  <c r="AV643" i="9"/>
  <c r="CN643" i="9" s="1"/>
  <c r="AU643" i="9"/>
  <c r="CM643" i="9" s="1"/>
  <c r="AS643" i="9"/>
  <c r="CK643" i="9" s="1"/>
  <c r="BA643" i="9"/>
  <c r="CS643" i="9" s="1"/>
  <c r="AQ643" i="9"/>
  <c r="CI643" i="9" s="1"/>
  <c r="AW643" i="9"/>
  <c r="CO643" i="9" s="1"/>
  <c r="AO643" i="9"/>
  <c r="CG643" i="9" s="1"/>
  <c r="AR643" i="9"/>
  <c r="CJ643" i="9" s="1"/>
  <c r="AZ643" i="9"/>
  <c r="CR643" i="9" s="1"/>
  <c r="K644" i="9"/>
  <c r="F645" i="9"/>
  <c r="L644" i="9"/>
  <c r="J644" i="9"/>
  <c r="L597" i="9"/>
  <c r="J597" i="9"/>
  <c r="F598" i="9"/>
  <c r="K597" i="9"/>
  <c r="AY596" i="9"/>
  <c r="CQ596" i="9" s="1"/>
  <c r="AQ596" i="9"/>
  <c r="CI596" i="9" s="1"/>
  <c r="AW596" i="9"/>
  <c r="CO596" i="9" s="1"/>
  <c r="AO596" i="9"/>
  <c r="CG596" i="9" s="1"/>
  <c r="AV596" i="9"/>
  <c r="CN596" i="9" s="1"/>
  <c r="AN596" i="9"/>
  <c r="CF596" i="9" s="1"/>
  <c r="CF611" i="9" s="1"/>
  <c r="AB17" i="11" s="1"/>
  <c r="BA596" i="9"/>
  <c r="CS596" i="9" s="1"/>
  <c r="AS596" i="9"/>
  <c r="CK596" i="9" s="1"/>
  <c r="AZ596" i="9"/>
  <c r="CR596" i="9" s="1"/>
  <c r="AX596" i="9"/>
  <c r="CP596" i="9" s="1"/>
  <c r="AR596" i="9"/>
  <c r="CJ596" i="9" s="1"/>
  <c r="BB596" i="9"/>
  <c r="CT596" i="9" s="1"/>
  <c r="AT596" i="9"/>
  <c r="CL596" i="9" s="1"/>
  <c r="AP596" i="9"/>
  <c r="CH596" i="9" s="1"/>
  <c r="AU596" i="9"/>
  <c r="CM596" i="9" s="1"/>
  <c r="K550" i="9"/>
  <c r="J550" i="9"/>
  <c r="F551" i="9"/>
  <c r="L550" i="9"/>
  <c r="AX549" i="9"/>
  <c r="CP549" i="9" s="1"/>
  <c r="AP549" i="9"/>
  <c r="CH549" i="9" s="1"/>
  <c r="AW549" i="9"/>
  <c r="CO549" i="9" s="1"/>
  <c r="AO549" i="9"/>
  <c r="CG549" i="9" s="1"/>
  <c r="AV549" i="9"/>
  <c r="CN549" i="9" s="1"/>
  <c r="AN549" i="9"/>
  <c r="CF549" i="9" s="1"/>
  <c r="CF564" i="9" s="1"/>
  <c r="AB16" i="11" s="1"/>
  <c r="BA549" i="9"/>
  <c r="CS549" i="9" s="1"/>
  <c r="AS549" i="9"/>
  <c r="CK549" i="9" s="1"/>
  <c r="AU549" i="9"/>
  <c r="CM549" i="9" s="1"/>
  <c r="AT549" i="9"/>
  <c r="CL549" i="9" s="1"/>
  <c r="AR549" i="9"/>
  <c r="CJ549" i="9" s="1"/>
  <c r="BB549" i="9"/>
  <c r="CT549" i="9" s="1"/>
  <c r="AQ549" i="9"/>
  <c r="CI549" i="9" s="1"/>
  <c r="AZ549" i="9"/>
  <c r="CR549" i="9" s="1"/>
  <c r="AY549" i="9"/>
  <c r="CQ549" i="9" s="1"/>
  <c r="L504" i="9"/>
  <c r="J504" i="9"/>
  <c r="K504" i="9"/>
  <c r="F505" i="9"/>
  <c r="AU503" i="9"/>
  <c r="CM503" i="9" s="1"/>
  <c r="AY503" i="9"/>
  <c r="CQ503" i="9" s="1"/>
  <c r="AQ503" i="9"/>
  <c r="CI503" i="9" s="1"/>
  <c r="BB503" i="9"/>
  <c r="CT503" i="9" s="1"/>
  <c r="AR503" i="9"/>
  <c r="CJ503" i="9" s="1"/>
  <c r="BA503" i="9"/>
  <c r="CS503" i="9" s="1"/>
  <c r="AP503" i="9"/>
  <c r="CH503" i="9" s="1"/>
  <c r="AW503" i="9"/>
  <c r="CO503" i="9" s="1"/>
  <c r="AZ503" i="9"/>
  <c r="CR503" i="9" s="1"/>
  <c r="AT503" i="9"/>
  <c r="CL503" i="9" s="1"/>
  <c r="AS503" i="9"/>
  <c r="CK503" i="9" s="1"/>
  <c r="AV503" i="9"/>
  <c r="CN503" i="9" s="1"/>
  <c r="AO503" i="9"/>
  <c r="CG503" i="9" s="1"/>
  <c r="CG517" i="9" s="1"/>
  <c r="AC15" i="11" s="1"/>
  <c r="AX503" i="9"/>
  <c r="CP503" i="9" s="1"/>
  <c r="F459" i="9"/>
  <c r="J458" i="9"/>
  <c r="L458" i="9"/>
  <c r="K458" i="9"/>
  <c r="BB457" i="9"/>
  <c r="CT457" i="9" s="1"/>
  <c r="AT457" i="9"/>
  <c r="CL457" i="9" s="1"/>
  <c r="AX457" i="9"/>
  <c r="CP457" i="9" s="1"/>
  <c r="AP457" i="9"/>
  <c r="CH457" i="9" s="1"/>
  <c r="CH470" i="9" s="1"/>
  <c r="AD14" i="11" s="1"/>
  <c r="BW243" i="5" s="1" a="1"/>
  <c r="BW243" i="5" s="1"/>
  <c r="AR457" i="9"/>
  <c r="CJ457" i="9" s="1"/>
  <c r="BA457" i="9"/>
  <c r="CS457" i="9" s="1"/>
  <c r="AQ457" i="9"/>
  <c r="CI457" i="9" s="1"/>
  <c r="AW457" i="9"/>
  <c r="CO457" i="9" s="1"/>
  <c r="AV457" i="9"/>
  <c r="CN457" i="9" s="1"/>
  <c r="AS457" i="9"/>
  <c r="CK457" i="9" s="1"/>
  <c r="AZ457" i="9"/>
  <c r="CR457" i="9" s="1"/>
  <c r="AY457" i="9"/>
  <c r="CQ457" i="9" s="1"/>
  <c r="AU457" i="9"/>
  <c r="CM457" i="9" s="1"/>
  <c r="L409" i="9"/>
  <c r="J409" i="9"/>
  <c r="F410" i="9"/>
  <c r="K409" i="9"/>
  <c r="AZ408" i="9"/>
  <c r="CR408" i="9" s="1"/>
  <c r="AR408" i="9"/>
  <c r="CJ408" i="9" s="1"/>
  <c r="AY408" i="9"/>
  <c r="CQ408" i="9" s="1"/>
  <c r="AQ408" i="9"/>
  <c r="CI408" i="9" s="1"/>
  <c r="AW408" i="9"/>
  <c r="CO408" i="9" s="1"/>
  <c r="AO408" i="9"/>
  <c r="CG408" i="9" s="1"/>
  <c r="AV408" i="9"/>
  <c r="CN408" i="9" s="1"/>
  <c r="AN408" i="9"/>
  <c r="CF408" i="9" s="1"/>
  <c r="CF423" i="9" s="1"/>
  <c r="AB13" i="11" s="1"/>
  <c r="BU260" i="5" s="1" a="1"/>
  <c r="BU260" i="5" s="1"/>
  <c r="AX408" i="9"/>
  <c r="CP408" i="9" s="1"/>
  <c r="AU408" i="9"/>
  <c r="CM408" i="9" s="1"/>
  <c r="AT408" i="9"/>
  <c r="CL408" i="9" s="1"/>
  <c r="AS408" i="9"/>
  <c r="CK408" i="9" s="1"/>
  <c r="AP408" i="9"/>
  <c r="CH408" i="9" s="1"/>
  <c r="BB408" i="9"/>
  <c r="CT408" i="9" s="1"/>
  <c r="BA408" i="9"/>
  <c r="CS408" i="9" s="1"/>
  <c r="AZ1368" i="9"/>
  <c r="CR1368" i="9" s="1"/>
  <c r="CT1373" i="9"/>
  <c r="CS1372" i="9"/>
  <c r="CQ1370" i="9"/>
  <c r="CR1371" i="9"/>
  <c r="CP1369" i="9"/>
  <c r="AW1394" i="9"/>
  <c r="AO1394" i="9"/>
  <c r="AV1394" i="9"/>
  <c r="AN1394" i="9"/>
  <c r="AU1394" i="9"/>
  <c r="AM1394" i="9"/>
  <c r="BB1394" i="9"/>
  <c r="AT1394" i="9"/>
  <c r="BA1394" i="9"/>
  <c r="AS1394" i="9"/>
  <c r="AZ1394" i="9"/>
  <c r="AR1394" i="9"/>
  <c r="AX1394" i="9"/>
  <c r="AP1394" i="9"/>
  <c r="AY1394" i="9"/>
  <c r="AQ1394" i="9"/>
  <c r="L1395" i="9"/>
  <c r="J1395" i="9"/>
  <c r="F1396" i="9"/>
  <c r="K1395" i="9"/>
  <c r="F1207" i="9"/>
  <c r="L1206" i="9"/>
  <c r="K1206" i="9"/>
  <c r="J1206" i="9"/>
  <c r="AX1180" i="9"/>
  <c r="CP1180" i="9" s="1"/>
  <c r="CT1187" i="9"/>
  <c r="CR1185" i="9"/>
  <c r="CP1183" i="9"/>
  <c r="CQ1184" i="9"/>
  <c r="CS1186" i="9"/>
  <c r="CN1181" i="9"/>
  <c r="CO1182" i="9"/>
  <c r="AV1205" i="9"/>
  <c r="CN1205" i="9" s="1"/>
  <c r="AN1205" i="9"/>
  <c r="CF1205" i="9" s="1"/>
  <c r="AU1205" i="9"/>
  <c r="CM1205" i="9" s="1"/>
  <c r="AM1205" i="9"/>
  <c r="CE1205" i="9" s="1"/>
  <c r="BB1205" i="9"/>
  <c r="CT1205" i="9" s="1"/>
  <c r="AT1205" i="9"/>
  <c r="CL1205" i="9" s="1"/>
  <c r="AL1205" i="9"/>
  <c r="CD1205" i="9" s="1"/>
  <c r="CD1222" i="9" s="1"/>
  <c r="Z30" i="11" s="1"/>
  <c r="BA1205" i="9"/>
  <c r="CS1205" i="9" s="1"/>
  <c r="AS1205" i="9"/>
  <c r="CK1205" i="9" s="1"/>
  <c r="AZ1205" i="9"/>
  <c r="CR1205" i="9" s="1"/>
  <c r="AR1205" i="9"/>
  <c r="CJ1205" i="9" s="1"/>
  <c r="AY1205" i="9"/>
  <c r="CQ1205" i="9" s="1"/>
  <c r="AQ1205" i="9"/>
  <c r="CI1205" i="9" s="1"/>
  <c r="AX1205" i="9"/>
  <c r="CP1205" i="9" s="1"/>
  <c r="AP1205" i="9"/>
  <c r="CH1205" i="9" s="1"/>
  <c r="AW1205" i="9"/>
  <c r="CO1205" i="9" s="1"/>
  <c r="AO1205" i="9"/>
  <c r="CG1205" i="9" s="1"/>
  <c r="Z886" i="1"/>
  <c r="AA883" i="1"/>
  <c r="AW1018" i="9"/>
  <c r="CO1018" i="9" s="1"/>
  <c r="AO1018" i="9"/>
  <c r="CG1018" i="9" s="1"/>
  <c r="AV1018" i="9"/>
  <c r="CN1018" i="9" s="1"/>
  <c r="AN1018" i="9"/>
  <c r="CF1018" i="9" s="1"/>
  <c r="AU1018" i="9"/>
  <c r="CM1018" i="9" s="1"/>
  <c r="AM1018" i="9"/>
  <c r="CE1018" i="9" s="1"/>
  <c r="CE1034" i="9" s="1"/>
  <c r="AA26" i="11" s="1"/>
  <c r="BT313" i="5" s="1" a="1"/>
  <c r="BT313" i="5" s="1"/>
  <c r="BB1018" i="9"/>
  <c r="CT1018" i="9" s="1"/>
  <c r="AT1018" i="9"/>
  <c r="CL1018" i="9" s="1"/>
  <c r="BA1018" i="9"/>
  <c r="CS1018" i="9" s="1"/>
  <c r="AS1018" i="9"/>
  <c r="CK1018" i="9" s="1"/>
  <c r="AZ1018" i="9"/>
  <c r="CR1018" i="9" s="1"/>
  <c r="AR1018" i="9"/>
  <c r="CJ1018" i="9" s="1"/>
  <c r="AX1018" i="9"/>
  <c r="CP1018" i="9" s="1"/>
  <c r="AP1018" i="9"/>
  <c r="CH1018" i="9" s="1"/>
  <c r="AY1018" i="9"/>
  <c r="CQ1018" i="9" s="1"/>
  <c r="AQ1018" i="9"/>
  <c r="CI1018" i="9" s="1"/>
  <c r="L1019" i="9"/>
  <c r="J1019" i="9"/>
  <c r="F1020" i="9"/>
  <c r="K1019" i="9"/>
  <c r="CT996" i="9"/>
  <c r="CR994" i="9"/>
  <c r="CS995" i="9"/>
  <c r="CQ993" i="9"/>
  <c r="BA992" i="9"/>
  <c r="CS992" i="9" s="1"/>
  <c r="Z750" i="1"/>
  <c r="AA747" i="1"/>
  <c r="CT805" i="9"/>
  <c r="CS805" i="9"/>
  <c r="CT806" i="9"/>
  <c r="AW830" i="9"/>
  <c r="CO830" i="9" s="1"/>
  <c r="AO830" i="9"/>
  <c r="CG830" i="9" s="1"/>
  <c r="AV830" i="9"/>
  <c r="CN830" i="9" s="1"/>
  <c r="AN830" i="9"/>
  <c r="CF830" i="9" s="1"/>
  <c r="AU830" i="9"/>
  <c r="CM830" i="9" s="1"/>
  <c r="AM830" i="9"/>
  <c r="CE830" i="9" s="1"/>
  <c r="CE846" i="9" s="1"/>
  <c r="AA22" i="11" s="1"/>
  <c r="BB830" i="9"/>
  <c r="CT830" i="9" s="1"/>
  <c r="AT830" i="9"/>
  <c r="CL830" i="9" s="1"/>
  <c r="BA830" i="9"/>
  <c r="CS830" i="9" s="1"/>
  <c r="AS830" i="9"/>
  <c r="CK830" i="9" s="1"/>
  <c r="AZ830" i="9"/>
  <c r="CR830" i="9" s="1"/>
  <c r="AR830" i="9"/>
  <c r="CJ830" i="9" s="1"/>
  <c r="AX830" i="9"/>
  <c r="CP830" i="9" s="1"/>
  <c r="AP830" i="9"/>
  <c r="CH830" i="9" s="1"/>
  <c r="AY830" i="9"/>
  <c r="CQ830" i="9" s="1"/>
  <c r="AQ830" i="9"/>
  <c r="CI830" i="9" s="1"/>
  <c r="L831" i="9"/>
  <c r="J831" i="9"/>
  <c r="F832" i="9"/>
  <c r="K831" i="9"/>
  <c r="Z611" i="1"/>
  <c r="Y614" i="1"/>
  <c r="AV359" i="9"/>
  <c r="CN359" i="9" s="1"/>
  <c r="AN359" i="9"/>
  <c r="CF359" i="9" s="1"/>
  <c r="AU359" i="9"/>
  <c r="CM359" i="9" s="1"/>
  <c r="AM359" i="9"/>
  <c r="CE359" i="9" s="1"/>
  <c r="BB359" i="9"/>
  <c r="CT359" i="9" s="1"/>
  <c r="AT359" i="9"/>
  <c r="CL359" i="9" s="1"/>
  <c r="AL359" i="9"/>
  <c r="CD359" i="9" s="1"/>
  <c r="CD376" i="9" s="1"/>
  <c r="Z12" i="11" s="1"/>
  <c r="BA359" i="9"/>
  <c r="CS359" i="9" s="1"/>
  <c r="AS359" i="9"/>
  <c r="CK359" i="9" s="1"/>
  <c r="AZ359" i="9"/>
  <c r="CR359" i="9" s="1"/>
  <c r="AR359" i="9"/>
  <c r="CJ359" i="9" s="1"/>
  <c r="AY359" i="9"/>
  <c r="CQ359" i="9" s="1"/>
  <c r="AQ359" i="9"/>
  <c r="CI359" i="9" s="1"/>
  <c r="AW359" i="9"/>
  <c r="CO359" i="9" s="1"/>
  <c r="AO359" i="9"/>
  <c r="CG359" i="9" s="1"/>
  <c r="AX359" i="9"/>
  <c r="CP359" i="9" s="1"/>
  <c r="AP359" i="9"/>
  <c r="CH359" i="9" s="1"/>
  <c r="F361" i="9"/>
  <c r="L360" i="9"/>
  <c r="K360" i="9"/>
  <c r="J360" i="9"/>
  <c r="Z274" i="1"/>
  <c r="AA271" i="1"/>
  <c r="AV171" i="9"/>
  <c r="CN171" i="9" s="1"/>
  <c r="AN171" i="9"/>
  <c r="CF171" i="9" s="1"/>
  <c r="AU171" i="9"/>
  <c r="CM171" i="9" s="1"/>
  <c r="AM171" i="9"/>
  <c r="CE171" i="9" s="1"/>
  <c r="BB171" i="9"/>
  <c r="CT171" i="9" s="1"/>
  <c r="AT171" i="9"/>
  <c r="CL171" i="9" s="1"/>
  <c r="AL171" i="9"/>
  <c r="CD171" i="9" s="1"/>
  <c r="CD188" i="9" s="1"/>
  <c r="Z8" i="11" s="1"/>
  <c r="BA171" i="9"/>
  <c r="CS171" i="9" s="1"/>
  <c r="AS171" i="9"/>
  <c r="CK171" i="9" s="1"/>
  <c r="AZ171" i="9"/>
  <c r="CR171" i="9" s="1"/>
  <c r="AR171" i="9"/>
  <c r="CJ171" i="9" s="1"/>
  <c r="AY171" i="9"/>
  <c r="CQ171" i="9" s="1"/>
  <c r="AQ171" i="9"/>
  <c r="CI171" i="9" s="1"/>
  <c r="AW171" i="9"/>
  <c r="CO171" i="9" s="1"/>
  <c r="AO171" i="9"/>
  <c r="CG171" i="9" s="1"/>
  <c r="AX171" i="9"/>
  <c r="CP171" i="9" s="1"/>
  <c r="AP171" i="9"/>
  <c r="CH171" i="9" s="1"/>
  <c r="F173" i="9"/>
  <c r="L172" i="9"/>
  <c r="K172" i="9"/>
  <c r="J172" i="9"/>
  <c r="Y138" i="1"/>
  <c r="Z135" i="1"/>
  <c r="AD109" i="5"/>
  <c r="AD59" i="5"/>
  <c r="AD24" i="5"/>
  <c r="AD94" i="5"/>
  <c r="AD142" i="5"/>
  <c r="AD145" i="5"/>
  <c r="AD77" i="5"/>
  <c r="AD126" i="5"/>
  <c r="AD179" i="5"/>
  <c r="AD176" i="5"/>
  <c r="AD177" i="5"/>
  <c r="AD144" i="5"/>
  <c r="BT144" i="5" s="1" a="1"/>
  <c r="BT144" i="5" s="1"/>
  <c r="AD143" i="5"/>
  <c r="AD128" i="5"/>
  <c r="AD125" i="5"/>
  <c r="AD127" i="5"/>
  <c r="BT127" i="5" s="1" a="1"/>
  <c r="BT127" i="5" s="1"/>
  <c r="AD111" i="5"/>
  <c r="AD108" i="5"/>
  <c r="AD110" i="5"/>
  <c r="AD92" i="5"/>
  <c r="BT92" i="5" s="1" a="1"/>
  <c r="BT92" i="5" s="1"/>
  <c r="AD76" i="5"/>
  <c r="AD57" i="5"/>
  <c r="AD60" i="5"/>
  <c r="AD58" i="5"/>
  <c r="AC182" i="5"/>
  <c r="AD175" i="5"/>
  <c r="AC165" i="5"/>
  <c r="AD158" i="5"/>
  <c r="AD160" i="5"/>
  <c r="AD159" i="5"/>
  <c r="AD161" i="5"/>
  <c r="AC148" i="5"/>
  <c r="AD141" i="5"/>
  <c r="AC131" i="5"/>
  <c r="AD124" i="5"/>
  <c r="AC114" i="5"/>
  <c r="AD107" i="5"/>
  <c r="AC97" i="5"/>
  <c r="AD90" i="5"/>
  <c r="AD91" i="5"/>
  <c r="BT91" i="5" s="1" a="1"/>
  <c r="BT91" i="5" s="1"/>
  <c r="AC80" i="5"/>
  <c r="AD73" i="5"/>
  <c r="AD75" i="5"/>
  <c r="AC63" i="5"/>
  <c r="AD56" i="5"/>
  <c r="AD40" i="5"/>
  <c r="AC46" i="5"/>
  <c r="AD39" i="5"/>
  <c r="AD43" i="5"/>
  <c r="AD42" i="5"/>
  <c r="AD41" i="5"/>
  <c r="AC29" i="5"/>
  <c r="AD25" i="5"/>
  <c r="AD23" i="5"/>
  <c r="AD26" i="5"/>
  <c r="AD22" i="5"/>
  <c r="AJ692" i="5" l="1"/>
  <c r="AK687" i="5"/>
  <c r="AK688" i="5"/>
  <c r="CA688" i="5" s="1" a="1"/>
  <c r="CA688" i="5" s="1"/>
  <c r="AK686" i="5"/>
  <c r="AK689" i="5"/>
  <c r="AK685" i="5"/>
  <c r="AK637" i="5"/>
  <c r="CA637" i="5" s="1" a="1"/>
  <c r="CA637" i="5" s="1"/>
  <c r="AJ641" i="5"/>
  <c r="AK638" i="5"/>
  <c r="AL621" i="5"/>
  <c r="AK636" i="5"/>
  <c r="AL636" i="5" s="1"/>
  <c r="AK635" i="5"/>
  <c r="AJ437" i="5"/>
  <c r="AK433" i="5"/>
  <c r="CA433" i="5" s="1" a="1"/>
  <c r="CA433" i="5" s="1"/>
  <c r="AK434" i="5"/>
  <c r="AL431" i="5" s="1"/>
  <c r="AK430" i="5"/>
  <c r="AL617" i="5"/>
  <c r="AL619" i="5"/>
  <c r="AL618" i="5"/>
  <c r="AM620" i="5" s="1"/>
  <c r="CC620" i="5" s="1" a="1"/>
  <c r="CC620" i="5" s="1"/>
  <c r="AL620" i="5"/>
  <c r="AK624" i="5"/>
  <c r="AK668" i="5"/>
  <c r="AK670" i="5"/>
  <c r="AJ675" i="5"/>
  <c r="AK669" i="5"/>
  <c r="AK671" i="5"/>
  <c r="CA671" i="5" s="1" a="1"/>
  <c r="CA671" i="5" s="1"/>
  <c r="AK672" i="5"/>
  <c r="AK329" i="5"/>
  <c r="BS311" i="5" a="1"/>
  <c r="BS311" i="5" s="1"/>
  <c r="BS318" i="5" s="1"/>
  <c r="BS322" i="5" s="1"/>
  <c r="AD22" i="12" s="1"/>
  <c r="BS856" i="5" a="1"/>
  <c r="BS856" i="5" s="1"/>
  <c r="BS805" i="5" a="1"/>
  <c r="BS805" i="5" s="1"/>
  <c r="BS811" i="5" s="1"/>
  <c r="BS815" i="5" s="1"/>
  <c r="AD51" i="12" s="1"/>
  <c r="BW316" i="5" a="1"/>
  <c r="BW316" i="5" s="1"/>
  <c r="BW299" i="5" a="1"/>
  <c r="BW299" i="5" s="1"/>
  <c r="BW282" i="5" a="1"/>
  <c r="BW282" i="5" s="1"/>
  <c r="BW333" i="5" a="1"/>
  <c r="BW333" i="5" s="1"/>
  <c r="BW350" i="5" a="1"/>
  <c r="BW350" i="5" s="1"/>
  <c r="AK328" i="5"/>
  <c r="AJ335" i="5"/>
  <c r="AK332" i="5"/>
  <c r="AK331" i="5"/>
  <c r="CA331" i="5" s="1" a="1"/>
  <c r="CA331" i="5" s="1"/>
  <c r="AK330" i="5"/>
  <c r="AL583" i="5"/>
  <c r="AK824" i="5"/>
  <c r="AK825" i="5"/>
  <c r="AK823" i="5"/>
  <c r="AK822" i="5"/>
  <c r="BZ821" i="5" a="1"/>
  <c r="BZ821" i="5" s="1"/>
  <c r="AJ828" i="5"/>
  <c r="AK821" i="5"/>
  <c r="AJ539" i="5"/>
  <c r="AK468" i="5"/>
  <c r="AL723" i="5"/>
  <c r="AL808" i="5"/>
  <c r="AL738" i="5"/>
  <c r="AL604" i="5"/>
  <c r="AL585" i="5"/>
  <c r="AL587" i="5"/>
  <c r="AK536" i="5"/>
  <c r="AK532" i="5"/>
  <c r="AL414" i="5"/>
  <c r="AL346" i="5"/>
  <c r="AL345" i="5"/>
  <c r="AK352" i="5"/>
  <c r="AL279" i="5"/>
  <c r="AK502" i="5"/>
  <c r="AL349" i="5"/>
  <c r="AL281" i="5"/>
  <c r="AL364" i="5"/>
  <c r="AL244" i="5"/>
  <c r="AL552" i="5"/>
  <c r="CB552" i="5" s="1" a="1"/>
  <c r="CB552" i="5" s="1"/>
  <c r="AK590" i="5"/>
  <c r="AL756" i="5"/>
  <c r="AL805" i="5"/>
  <c r="AK484" i="5"/>
  <c r="CA484" i="5" s="1" a="1"/>
  <c r="CA484" i="5" s="1"/>
  <c r="BT284" i="5"/>
  <c r="BT288" i="5" s="1"/>
  <c r="AE20" i="12" s="1"/>
  <c r="BW231" i="5" a="1"/>
  <c r="BW231" i="5" s="1"/>
  <c r="BW265" i="5" a="1"/>
  <c r="BW265" i="5" s="1"/>
  <c r="BW486" i="5" a="1"/>
  <c r="BW486" i="5" s="1"/>
  <c r="BW384" i="5" a="1"/>
  <c r="BW384" i="5" s="1"/>
  <c r="BW503" i="5" a="1"/>
  <c r="BW503" i="5" s="1"/>
  <c r="BW651" i="5" a="1"/>
  <c r="BW651" i="5" s="1"/>
  <c r="BW401" i="5" a="1"/>
  <c r="BW401" i="5" s="1"/>
  <c r="BW214" i="5" a="1"/>
  <c r="BW214" i="5" s="1"/>
  <c r="BW622" i="5" a="1"/>
  <c r="BW622" i="5" s="1"/>
  <c r="BW452" i="5" a="1"/>
  <c r="BW452" i="5" s="1"/>
  <c r="BW571" i="5" a="1"/>
  <c r="BW571" i="5" s="1"/>
  <c r="BW248" i="5" a="1"/>
  <c r="BW248" i="5" s="1"/>
  <c r="BW418" i="5" a="1"/>
  <c r="BW418" i="5" s="1"/>
  <c r="BW367" i="5" a="1"/>
  <c r="BW367" i="5" s="1"/>
  <c r="BW639" i="5" a="1"/>
  <c r="BW639" i="5" s="1"/>
  <c r="BW690" i="5" a="1"/>
  <c r="BW690" i="5" s="1"/>
  <c r="BW520" i="5" a="1"/>
  <c r="BW520" i="5" s="1"/>
  <c r="BW656" i="5" a="1"/>
  <c r="BW656" i="5" s="1"/>
  <c r="BW469" i="5" a="1"/>
  <c r="BW469" i="5" s="1"/>
  <c r="BW588" i="5" a="1"/>
  <c r="BW588" i="5" s="1"/>
  <c r="BW673" i="5" a="1"/>
  <c r="BW673" i="5" s="1"/>
  <c r="BW435" i="5" a="1"/>
  <c r="BW435" i="5" s="1"/>
  <c r="BW537" i="5" a="1"/>
  <c r="BW537" i="5" s="1"/>
  <c r="BW554" i="5" a="1"/>
  <c r="BW554" i="5" s="1"/>
  <c r="BW605" i="5" a="1"/>
  <c r="BW605" i="5" s="1"/>
  <c r="BW180" i="5" a="1"/>
  <c r="BW180" i="5" s="1"/>
  <c r="BW95" i="5" a="1"/>
  <c r="BW95" i="5" s="1"/>
  <c r="BW146" i="5" a="1"/>
  <c r="BW146" i="5" s="1"/>
  <c r="BW129" i="5" a="1"/>
  <c r="BW129" i="5" s="1"/>
  <c r="BW197" i="5" a="1"/>
  <c r="BW197" i="5" s="1"/>
  <c r="BW668" i="5" a="1"/>
  <c r="BW668" i="5" s="1"/>
  <c r="BW685" i="5" a="1"/>
  <c r="BW685" i="5" s="1"/>
  <c r="BU295" i="5" a="1"/>
  <c r="BU295" i="5" s="1"/>
  <c r="BU329" i="5" a="1"/>
  <c r="BU329" i="5" s="1"/>
  <c r="BU277" i="5" a="1"/>
  <c r="BU277" i="5" s="1"/>
  <c r="BU724" i="5" a="1"/>
  <c r="BU724" i="5" s="1"/>
  <c r="BU741" i="5" a="1"/>
  <c r="BU741" i="5" s="1"/>
  <c r="BU707" i="5" a="1"/>
  <c r="BU707" i="5" s="1"/>
  <c r="BU346" i="5" a="1"/>
  <c r="BU346" i="5" s="1"/>
  <c r="BU294" i="5" a="1"/>
  <c r="BU294" i="5" s="1"/>
  <c r="BU278" i="5" a="1"/>
  <c r="BU278" i="5" s="1"/>
  <c r="BR709" i="5"/>
  <c r="BR713" i="5" s="1"/>
  <c r="AC45" i="12" s="1"/>
  <c r="BS517" i="5" a="1"/>
  <c r="BS517" i="5" s="1"/>
  <c r="BS702" i="5" a="1"/>
  <c r="BS702" i="5" s="1"/>
  <c r="BS753" i="5" a="1"/>
  <c r="BS753" i="5" s="1"/>
  <c r="BS760" i="5" s="1"/>
  <c r="BS764" i="5" s="1"/>
  <c r="AD48" i="12" s="1"/>
  <c r="BS653" i="5" a="1"/>
  <c r="BS653" i="5" s="1"/>
  <c r="BS551" i="5" a="1"/>
  <c r="BS551" i="5" s="1"/>
  <c r="BS602" i="5" a="1"/>
  <c r="BS602" i="5" s="1"/>
  <c r="BS415" i="5" a="1"/>
  <c r="BS415" i="5" s="1"/>
  <c r="BS466" i="5" a="1"/>
  <c r="BS466" i="5" s="1"/>
  <c r="BS364" i="5" a="1"/>
  <c r="BS364" i="5" s="1"/>
  <c r="BS142" i="5" a="1"/>
  <c r="BS142" i="5" s="1"/>
  <c r="BS194" i="5" a="1"/>
  <c r="BS194" i="5" s="1"/>
  <c r="BS703" i="5" a="1"/>
  <c r="BS703" i="5" s="1"/>
  <c r="AL841" i="5"/>
  <c r="AL839" i="5"/>
  <c r="AL842" i="5"/>
  <c r="AL807" i="5"/>
  <c r="AK845" i="5"/>
  <c r="AL838" i="5"/>
  <c r="CB838" i="5" s="1" a="1"/>
  <c r="CB838" i="5" s="1"/>
  <c r="AL840" i="5"/>
  <c r="AL789" i="5"/>
  <c r="AL790" i="5"/>
  <c r="AL791" i="5"/>
  <c r="AK770" i="5"/>
  <c r="AJ777" i="5"/>
  <c r="AK774" i="5"/>
  <c r="AK772" i="5"/>
  <c r="AK771" i="5"/>
  <c r="AK773" i="5"/>
  <c r="AL754" i="5"/>
  <c r="AL737" i="5"/>
  <c r="AL720" i="5"/>
  <c r="AL722" i="5"/>
  <c r="AK811" i="5"/>
  <c r="AL804" i="5"/>
  <c r="CB804" i="5" s="1" a="1"/>
  <c r="CB804" i="5" s="1"/>
  <c r="AL806" i="5"/>
  <c r="AL787" i="5"/>
  <c r="AK794" i="5"/>
  <c r="AL788" i="5"/>
  <c r="AK760" i="5"/>
  <c r="AL753" i="5"/>
  <c r="AL757" i="5"/>
  <c r="AL755" i="5"/>
  <c r="AK743" i="5"/>
  <c r="AL736" i="5"/>
  <c r="AL739" i="5"/>
  <c r="AL740" i="5"/>
  <c r="AK726" i="5"/>
  <c r="AL719" i="5"/>
  <c r="AL721" i="5"/>
  <c r="AL703" i="5"/>
  <c r="CA704" i="5" a="1"/>
  <c r="CA704" i="5" s="1"/>
  <c r="AL704" i="5"/>
  <c r="AL706" i="5"/>
  <c r="AK709" i="5"/>
  <c r="AL702" i="5"/>
  <c r="AL705" i="5"/>
  <c r="AS707" i="5"/>
  <c r="AK654" i="5"/>
  <c r="CA654" i="5" s="1" a="1"/>
  <c r="CA654" i="5" s="1"/>
  <c r="AK652" i="5"/>
  <c r="AL635" i="5"/>
  <c r="AL586" i="5"/>
  <c r="CB586" i="5" s="1" a="1"/>
  <c r="CB586" i="5" s="1"/>
  <c r="AL584" i="5"/>
  <c r="AL569" i="5"/>
  <c r="CB569" i="5" s="1" a="1"/>
  <c r="CB569" i="5" s="1"/>
  <c r="AK534" i="5"/>
  <c r="AK533" i="5"/>
  <c r="AK535" i="5"/>
  <c r="CA535" i="5" s="1" a="1"/>
  <c r="CA535" i="5" s="1"/>
  <c r="AJ522" i="5"/>
  <c r="AK515" i="5"/>
  <c r="AK517" i="5"/>
  <c r="AK519" i="5"/>
  <c r="AK518" i="5"/>
  <c r="CA518" i="5" s="1" a="1"/>
  <c r="CA518" i="5" s="1"/>
  <c r="AK516" i="5"/>
  <c r="AJ658" i="5"/>
  <c r="AK651" i="5"/>
  <c r="AK653" i="5"/>
  <c r="AK655" i="5"/>
  <c r="AL634" i="5"/>
  <c r="AK607" i="5"/>
  <c r="AL600" i="5"/>
  <c r="AL601" i="5"/>
  <c r="AL603" i="5"/>
  <c r="CB603" i="5" s="1" a="1"/>
  <c r="CB603" i="5" s="1"/>
  <c r="AL602" i="5"/>
  <c r="AK573" i="5"/>
  <c r="AL566" i="5"/>
  <c r="AL567" i="5"/>
  <c r="AL570" i="5"/>
  <c r="AL568" i="5"/>
  <c r="AK556" i="5"/>
  <c r="AL549" i="5"/>
  <c r="AL551" i="5"/>
  <c r="AL553" i="5"/>
  <c r="AL550" i="5"/>
  <c r="AK483" i="5"/>
  <c r="AK482" i="5"/>
  <c r="AK485" i="5"/>
  <c r="AK465" i="5"/>
  <c r="AK467" i="5"/>
  <c r="CA467" i="5" s="1" a="1"/>
  <c r="CA467" i="5" s="1"/>
  <c r="AJ471" i="5"/>
  <c r="AK464" i="5"/>
  <c r="AK466" i="5"/>
  <c r="AK448" i="5"/>
  <c r="AK380" i="5"/>
  <c r="AK382" i="5"/>
  <c r="CA382" i="5" s="1" a="1"/>
  <c r="CA382" i="5" s="1"/>
  <c r="AK383" i="5"/>
  <c r="AK381" i="5"/>
  <c r="AL366" i="5"/>
  <c r="AL347" i="5"/>
  <c r="AL348" i="5"/>
  <c r="CB348" i="5" s="1" a="1"/>
  <c r="CB348" i="5" s="1"/>
  <c r="AL297" i="5"/>
  <c r="CB297" i="5" s="1" a="1"/>
  <c r="CB297" i="5" s="1"/>
  <c r="AL298" i="5"/>
  <c r="AL280" i="5"/>
  <c r="AL264" i="5"/>
  <c r="AL227" i="5"/>
  <c r="AL228" i="5"/>
  <c r="AL229" i="5"/>
  <c r="CB229" i="5" s="1" a="1"/>
  <c r="CB229" i="5" s="1"/>
  <c r="AL213" i="5"/>
  <c r="AL210" i="5"/>
  <c r="AK501" i="5"/>
  <c r="CA501" i="5" s="1" a="1"/>
  <c r="CA501" i="5" s="1"/>
  <c r="AJ505" i="5"/>
  <c r="AK498" i="5"/>
  <c r="AK500" i="5"/>
  <c r="AK499" i="5"/>
  <c r="AJ488" i="5"/>
  <c r="AK481" i="5"/>
  <c r="AK449" i="5"/>
  <c r="AK450" i="5"/>
  <c r="CA450" i="5" s="1" a="1"/>
  <c r="CA450" i="5" s="1"/>
  <c r="AK451" i="5"/>
  <c r="AJ454" i="5"/>
  <c r="AK447" i="5"/>
  <c r="AK420" i="5"/>
  <c r="AL413" i="5"/>
  <c r="AL416" i="5"/>
  <c r="CB416" i="5" s="1" a="1"/>
  <c r="CB416" i="5" s="1"/>
  <c r="AL417" i="5"/>
  <c r="AL415" i="5"/>
  <c r="AK403" i="5"/>
  <c r="AL396" i="5"/>
  <c r="AL400" i="5"/>
  <c r="AL399" i="5"/>
  <c r="CB399" i="5" s="1" a="1"/>
  <c r="CB399" i="5" s="1"/>
  <c r="AL397" i="5"/>
  <c r="AL398" i="5"/>
  <c r="AJ386" i="5"/>
  <c r="AK379" i="5"/>
  <c r="AK369" i="5"/>
  <c r="AL362" i="5"/>
  <c r="AL365" i="5"/>
  <c r="CB365" i="5" s="1" a="1"/>
  <c r="CB365" i="5" s="1"/>
  <c r="AL363" i="5"/>
  <c r="AK301" i="5"/>
  <c r="AL294" i="5"/>
  <c r="AL296" i="5"/>
  <c r="AL295" i="5"/>
  <c r="AK284" i="5"/>
  <c r="AL277" i="5"/>
  <c r="AL278" i="5"/>
  <c r="AK267" i="5"/>
  <c r="AL260" i="5"/>
  <c r="AL261" i="5"/>
  <c r="AL262" i="5"/>
  <c r="AL263" i="5"/>
  <c r="CB263" i="5" s="1" a="1"/>
  <c r="CB263" i="5" s="1"/>
  <c r="AK250" i="5"/>
  <c r="AL243" i="5"/>
  <c r="AL246" i="5"/>
  <c r="CB246" i="5" s="1" a="1"/>
  <c r="CB246" i="5" s="1"/>
  <c r="AL245" i="5"/>
  <c r="AL247" i="5"/>
  <c r="AK233" i="5"/>
  <c r="AL226" i="5"/>
  <c r="AL230" i="5"/>
  <c r="AK216" i="5"/>
  <c r="AL209" i="5"/>
  <c r="AL211" i="5"/>
  <c r="AL212" i="5"/>
  <c r="CB212" i="5" s="1" a="1"/>
  <c r="CB212" i="5" s="1"/>
  <c r="AL194" i="5"/>
  <c r="AL193" i="5"/>
  <c r="AL196" i="5"/>
  <c r="AK199" i="5"/>
  <c r="AL192" i="5"/>
  <c r="AL195" i="5"/>
  <c r="CB195" i="5" s="1" a="1"/>
  <c r="CB195" i="5" s="1"/>
  <c r="AE161" i="5"/>
  <c r="CP1415" i="9"/>
  <c r="AY1415" i="9"/>
  <c r="CQ1418" i="9"/>
  <c r="CP1417" i="9"/>
  <c r="CS1420" i="9"/>
  <c r="CT1421" i="9"/>
  <c r="CR1419" i="9"/>
  <c r="CO1416" i="9"/>
  <c r="AU1727" i="9"/>
  <c r="CM1727" i="9" s="1"/>
  <c r="BB1727" i="9"/>
  <c r="CT1727" i="9" s="1"/>
  <c r="AT1727" i="9"/>
  <c r="CL1727" i="9" s="1"/>
  <c r="BA1727" i="9"/>
  <c r="CS1727" i="9" s="1"/>
  <c r="AS1727" i="9"/>
  <c r="CK1727" i="9" s="1"/>
  <c r="AZ1727" i="9"/>
  <c r="CR1727" i="9" s="1"/>
  <c r="AR1727" i="9"/>
  <c r="CJ1727" i="9" s="1"/>
  <c r="AW1727" i="9"/>
  <c r="CO1727" i="9" s="1"/>
  <c r="AQ1727" i="9"/>
  <c r="CI1727" i="9" s="1"/>
  <c r="CI1739" i="9" s="1"/>
  <c r="AE41" i="11" s="1"/>
  <c r="AV1727" i="9"/>
  <c r="CN1727" i="9" s="1"/>
  <c r="AY1727" i="9"/>
  <c r="CQ1727" i="9" s="1"/>
  <c r="AX1727" i="9"/>
  <c r="CP1727" i="9" s="1"/>
  <c r="CT1698" i="9"/>
  <c r="CS1698" i="9"/>
  <c r="CT1699" i="9"/>
  <c r="F1729" i="9"/>
  <c r="K1728" i="9"/>
  <c r="J1728" i="9"/>
  <c r="L1728" i="9"/>
  <c r="K1679" i="9"/>
  <c r="L1679" i="9"/>
  <c r="J1679" i="9"/>
  <c r="F1680" i="9"/>
  <c r="AW1678" i="9"/>
  <c r="CO1678" i="9" s="1"/>
  <c r="AO1678" i="9"/>
  <c r="CG1678" i="9" s="1"/>
  <c r="CG1692" i="9" s="1"/>
  <c r="AC40" i="11" s="1"/>
  <c r="BV515" i="5" s="1" a="1"/>
  <c r="BV515" i="5" s="1"/>
  <c r="AU1678" i="9"/>
  <c r="CM1678" i="9" s="1"/>
  <c r="BB1678" i="9"/>
  <c r="CT1678" i="9" s="1"/>
  <c r="AT1678" i="9"/>
  <c r="CL1678" i="9" s="1"/>
  <c r="AZ1678" i="9"/>
  <c r="CR1678" i="9" s="1"/>
  <c r="AR1678" i="9"/>
  <c r="CJ1678" i="9" s="1"/>
  <c r="AY1678" i="9"/>
  <c r="CQ1678" i="9" s="1"/>
  <c r="AQ1678" i="9"/>
  <c r="CI1678" i="9" s="1"/>
  <c r="BA1678" i="9"/>
  <c r="CS1678" i="9" s="1"/>
  <c r="AV1678" i="9"/>
  <c r="CN1678" i="9" s="1"/>
  <c r="AS1678" i="9"/>
  <c r="CK1678" i="9" s="1"/>
  <c r="AP1678" i="9"/>
  <c r="CH1678" i="9" s="1"/>
  <c r="AX1678" i="9"/>
  <c r="CP1678" i="9" s="1"/>
  <c r="AV1632" i="9"/>
  <c r="CN1632" i="9" s="1"/>
  <c r="AU1632" i="9"/>
  <c r="CM1632" i="9" s="1"/>
  <c r="BA1632" i="9"/>
  <c r="CS1632" i="9" s="1"/>
  <c r="AS1632" i="9"/>
  <c r="CK1632" i="9" s="1"/>
  <c r="AZ1632" i="9"/>
  <c r="CR1632" i="9" s="1"/>
  <c r="AR1632" i="9"/>
  <c r="CJ1632" i="9" s="1"/>
  <c r="AT1632" i="9"/>
  <c r="CL1632" i="9" s="1"/>
  <c r="AQ1632" i="9"/>
  <c r="CI1632" i="9" s="1"/>
  <c r="AP1632" i="9"/>
  <c r="CH1632" i="9" s="1"/>
  <c r="CH1645" i="9" s="1"/>
  <c r="AD39" i="11" s="1"/>
  <c r="BW532" i="5" s="1" a="1"/>
  <c r="BW532" i="5" s="1"/>
  <c r="AY1632" i="9"/>
  <c r="CQ1632" i="9" s="1"/>
  <c r="BB1632" i="9"/>
  <c r="CT1632" i="9" s="1"/>
  <c r="AX1632" i="9"/>
  <c r="CP1632" i="9" s="1"/>
  <c r="AW1632" i="9"/>
  <c r="CO1632" i="9" s="1"/>
  <c r="CT1604" i="9"/>
  <c r="CS1604" i="9"/>
  <c r="CT1605" i="9"/>
  <c r="K1633" i="9"/>
  <c r="J1633" i="9"/>
  <c r="L1633" i="9"/>
  <c r="F1634" i="9"/>
  <c r="BB1585" i="9"/>
  <c r="CT1585" i="9" s="1"/>
  <c r="AT1585" i="9"/>
  <c r="CL1585" i="9" s="1"/>
  <c r="BA1585" i="9"/>
  <c r="CS1585" i="9" s="1"/>
  <c r="AS1585" i="9"/>
  <c r="CK1585" i="9" s="1"/>
  <c r="AZ1585" i="9"/>
  <c r="CR1585" i="9" s="1"/>
  <c r="AR1585" i="9"/>
  <c r="CJ1585" i="9" s="1"/>
  <c r="AY1585" i="9"/>
  <c r="CQ1585" i="9" s="1"/>
  <c r="AQ1585" i="9"/>
  <c r="CI1585" i="9" s="1"/>
  <c r="AW1585" i="9"/>
  <c r="CO1585" i="9" s="1"/>
  <c r="AV1585" i="9"/>
  <c r="CN1585" i="9" s="1"/>
  <c r="AP1585" i="9"/>
  <c r="CH1585" i="9" s="1"/>
  <c r="CH1598" i="9" s="1"/>
  <c r="AD38" i="11" s="1"/>
  <c r="AX1585" i="9"/>
  <c r="CP1585" i="9" s="1"/>
  <c r="AU1585" i="9"/>
  <c r="CM1585" i="9" s="1"/>
  <c r="L1586" i="9"/>
  <c r="K1586" i="9"/>
  <c r="J1586" i="9"/>
  <c r="F1587" i="9"/>
  <c r="F1540" i="9"/>
  <c r="J1539" i="9"/>
  <c r="K1539" i="9"/>
  <c r="L1539" i="9"/>
  <c r="BB1538" i="9"/>
  <c r="AT1538" i="9"/>
  <c r="BA1538" i="9"/>
  <c r="AS1538" i="9"/>
  <c r="AX1538" i="9"/>
  <c r="AP1538" i="9"/>
  <c r="AR1538" i="9"/>
  <c r="AZ1538" i="9"/>
  <c r="AY1538" i="9"/>
  <c r="AU1538" i="9"/>
  <c r="AV1538" i="9"/>
  <c r="AQ1538" i="9"/>
  <c r="AW1538" i="9"/>
  <c r="K1492" i="9"/>
  <c r="J1492" i="9"/>
  <c r="L1492" i="9"/>
  <c r="F1493" i="9"/>
  <c r="CT1463" i="9"/>
  <c r="CT1464" i="9"/>
  <c r="CS1463" i="9"/>
  <c r="AV1491" i="9"/>
  <c r="AU1491" i="9"/>
  <c r="BB1491" i="9"/>
  <c r="AT1491" i="9"/>
  <c r="BA1491" i="9"/>
  <c r="AS1491" i="9"/>
  <c r="AZ1491" i="9"/>
  <c r="AX1491" i="9"/>
  <c r="AW1491" i="9"/>
  <c r="AQ1491" i="9"/>
  <c r="AY1491" i="9"/>
  <c r="AR1491" i="9"/>
  <c r="AP1491" i="9"/>
  <c r="AU1443" i="9"/>
  <c r="AY1443" i="9"/>
  <c r="AQ1443" i="9"/>
  <c r="AT1443" i="9"/>
  <c r="BA1443" i="9"/>
  <c r="AP1443" i="9"/>
  <c r="AZ1443" i="9"/>
  <c r="AO1443" i="9"/>
  <c r="AX1443" i="9"/>
  <c r="AW1443" i="9"/>
  <c r="BB1443" i="9"/>
  <c r="CT1443" i="9" s="1"/>
  <c r="AV1443" i="9"/>
  <c r="AS1443" i="9"/>
  <c r="AR1443" i="9"/>
  <c r="L1444" i="9"/>
  <c r="K1444" i="9"/>
  <c r="F1445" i="9"/>
  <c r="J1444" i="9"/>
  <c r="AU644" i="9"/>
  <c r="CM644" i="9" s="1"/>
  <c r="AY644" i="9"/>
  <c r="CQ644" i="9" s="1"/>
  <c r="AQ644" i="9"/>
  <c r="CI644" i="9" s="1"/>
  <c r="AV644" i="9"/>
  <c r="CN644" i="9" s="1"/>
  <c r="AS644" i="9"/>
  <c r="CK644" i="9" s="1"/>
  <c r="BB644" i="9"/>
  <c r="CT644" i="9" s="1"/>
  <c r="AR644" i="9"/>
  <c r="CJ644" i="9" s="1"/>
  <c r="BA644" i="9"/>
  <c r="CS644" i="9" s="1"/>
  <c r="AP644" i="9"/>
  <c r="CH644" i="9" s="1"/>
  <c r="AX644" i="9"/>
  <c r="CP644" i="9" s="1"/>
  <c r="AZ644" i="9"/>
  <c r="CR644" i="9" s="1"/>
  <c r="AO644" i="9"/>
  <c r="CG644" i="9" s="1"/>
  <c r="CG658" i="9" s="1"/>
  <c r="AC18" i="11" s="1"/>
  <c r="BV312" i="5" s="1" a="1"/>
  <c r="BV312" i="5" s="1"/>
  <c r="AW644" i="9"/>
  <c r="CO644" i="9" s="1"/>
  <c r="AT644" i="9"/>
  <c r="CL644" i="9" s="1"/>
  <c r="F646" i="9"/>
  <c r="L645" i="9"/>
  <c r="J645" i="9"/>
  <c r="K645" i="9"/>
  <c r="J598" i="9"/>
  <c r="F599" i="9"/>
  <c r="L598" i="9"/>
  <c r="K598" i="9"/>
  <c r="AV597" i="9"/>
  <c r="CN597" i="9" s="1"/>
  <c r="BB597" i="9"/>
  <c r="CT597" i="9" s="1"/>
  <c r="AT597" i="9"/>
  <c r="CL597" i="9" s="1"/>
  <c r="BA597" i="9"/>
  <c r="CS597" i="9" s="1"/>
  <c r="AS597" i="9"/>
  <c r="CK597" i="9" s="1"/>
  <c r="AX597" i="9"/>
  <c r="CP597" i="9" s="1"/>
  <c r="AP597" i="9"/>
  <c r="CH597" i="9" s="1"/>
  <c r="AZ597" i="9"/>
  <c r="CR597" i="9" s="1"/>
  <c r="AW597" i="9"/>
  <c r="CO597" i="9" s="1"/>
  <c r="AU597" i="9"/>
  <c r="CM597" i="9" s="1"/>
  <c r="AO597" i="9"/>
  <c r="CG597" i="9" s="1"/>
  <c r="CG611" i="9" s="1"/>
  <c r="AC17" i="11" s="1"/>
  <c r="AY597" i="9"/>
  <c r="CQ597" i="9" s="1"/>
  <c r="AQ597" i="9"/>
  <c r="CI597" i="9" s="1"/>
  <c r="AR597" i="9"/>
  <c r="CJ597" i="9" s="1"/>
  <c r="F552" i="9"/>
  <c r="L551" i="9"/>
  <c r="K551" i="9"/>
  <c r="J551" i="9"/>
  <c r="AU550" i="9"/>
  <c r="CM550" i="9" s="1"/>
  <c r="BB550" i="9"/>
  <c r="CT550" i="9" s="1"/>
  <c r="AT550" i="9"/>
  <c r="CL550" i="9" s="1"/>
  <c r="BA550" i="9"/>
  <c r="CS550" i="9" s="1"/>
  <c r="AS550" i="9"/>
  <c r="CK550" i="9" s="1"/>
  <c r="AX550" i="9"/>
  <c r="CP550" i="9" s="1"/>
  <c r="AP550" i="9"/>
  <c r="CH550" i="9" s="1"/>
  <c r="AR550" i="9"/>
  <c r="CJ550" i="9" s="1"/>
  <c r="AQ550" i="9"/>
  <c r="CI550" i="9" s="1"/>
  <c r="AO550" i="9"/>
  <c r="CG550" i="9" s="1"/>
  <c r="CG564" i="9" s="1"/>
  <c r="AC16" i="11" s="1"/>
  <c r="AY550" i="9"/>
  <c r="CQ550" i="9" s="1"/>
  <c r="AZ550" i="9"/>
  <c r="CR550" i="9" s="1"/>
  <c r="AV550" i="9"/>
  <c r="CN550" i="9" s="1"/>
  <c r="AW550" i="9"/>
  <c r="CO550" i="9" s="1"/>
  <c r="F506" i="9"/>
  <c r="L505" i="9"/>
  <c r="K505" i="9"/>
  <c r="J505" i="9"/>
  <c r="BB504" i="9"/>
  <c r="CT504" i="9" s="1"/>
  <c r="AT504" i="9"/>
  <c r="CL504" i="9" s="1"/>
  <c r="AX504" i="9"/>
  <c r="CP504" i="9" s="1"/>
  <c r="AP504" i="9"/>
  <c r="CH504" i="9" s="1"/>
  <c r="CH517" i="9" s="1"/>
  <c r="AD15" i="11" s="1"/>
  <c r="BA504" i="9"/>
  <c r="CS504" i="9" s="1"/>
  <c r="AQ504" i="9"/>
  <c r="CI504" i="9" s="1"/>
  <c r="AZ504" i="9"/>
  <c r="CR504" i="9" s="1"/>
  <c r="AV504" i="9"/>
  <c r="CN504" i="9" s="1"/>
  <c r="AU504" i="9"/>
  <c r="CM504" i="9" s="1"/>
  <c r="AY504" i="9"/>
  <c r="CQ504" i="9" s="1"/>
  <c r="AW504" i="9"/>
  <c r="CO504" i="9" s="1"/>
  <c r="AS504" i="9"/>
  <c r="CK504" i="9" s="1"/>
  <c r="AR504" i="9"/>
  <c r="CJ504" i="9" s="1"/>
  <c r="AU458" i="9"/>
  <c r="CM458" i="9" s="1"/>
  <c r="AY458" i="9"/>
  <c r="CQ458" i="9" s="1"/>
  <c r="AQ458" i="9"/>
  <c r="CI458" i="9" s="1"/>
  <c r="CI470" i="9" s="1"/>
  <c r="AE14" i="11" s="1"/>
  <c r="BX243" i="5" s="1" a="1"/>
  <c r="BX243" i="5" s="1"/>
  <c r="AS458" i="9"/>
  <c r="CK458" i="9" s="1"/>
  <c r="BB458" i="9"/>
  <c r="CT458" i="9" s="1"/>
  <c r="AR458" i="9"/>
  <c r="CJ458" i="9" s="1"/>
  <c r="AX458" i="9"/>
  <c r="CP458" i="9" s="1"/>
  <c r="AZ458" i="9"/>
  <c r="CR458" i="9" s="1"/>
  <c r="BA458" i="9"/>
  <c r="CS458" i="9" s="1"/>
  <c r="AW458" i="9"/>
  <c r="CO458" i="9" s="1"/>
  <c r="AV458" i="9"/>
  <c r="CN458" i="9" s="1"/>
  <c r="AT458" i="9"/>
  <c r="CL458" i="9" s="1"/>
  <c r="F460" i="9"/>
  <c r="K459" i="9"/>
  <c r="L459" i="9"/>
  <c r="J459" i="9"/>
  <c r="K410" i="9"/>
  <c r="J410" i="9"/>
  <c r="F411" i="9"/>
  <c r="L410" i="9"/>
  <c r="AW409" i="9"/>
  <c r="CO409" i="9" s="1"/>
  <c r="AO409" i="9"/>
  <c r="CG409" i="9" s="1"/>
  <c r="CG423" i="9" s="1"/>
  <c r="AC13" i="11" s="1"/>
  <c r="BV260" i="5" s="1" a="1"/>
  <c r="BV260" i="5" s="1"/>
  <c r="AV409" i="9"/>
  <c r="CN409" i="9" s="1"/>
  <c r="BB409" i="9"/>
  <c r="CT409" i="9" s="1"/>
  <c r="AT409" i="9"/>
  <c r="CL409" i="9" s="1"/>
  <c r="BA409" i="9"/>
  <c r="CS409" i="9" s="1"/>
  <c r="AS409" i="9"/>
  <c r="CK409" i="9" s="1"/>
  <c r="AU409" i="9"/>
  <c r="CM409" i="9" s="1"/>
  <c r="AR409" i="9"/>
  <c r="CJ409" i="9" s="1"/>
  <c r="AQ409" i="9"/>
  <c r="CI409" i="9" s="1"/>
  <c r="AP409" i="9"/>
  <c r="CH409" i="9" s="1"/>
  <c r="AZ409" i="9"/>
  <c r="CR409" i="9" s="1"/>
  <c r="AY409" i="9"/>
  <c r="CQ409" i="9" s="1"/>
  <c r="AX409" i="9"/>
  <c r="CP409" i="9" s="1"/>
  <c r="L1396" i="9"/>
  <c r="K1396" i="9"/>
  <c r="J1396" i="9"/>
  <c r="F1397" i="9"/>
  <c r="AZ1395" i="9"/>
  <c r="AR1395" i="9"/>
  <c r="AY1395" i="9"/>
  <c r="AQ1395" i="9"/>
  <c r="AX1395" i="9"/>
  <c r="AP1395" i="9"/>
  <c r="AW1395" i="9"/>
  <c r="AO1395" i="9"/>
  <c r="AV1395" i="9"/>
  <c r="AN1395" i="9"/>
  <c r="AU1395" i="9"/>
  <c r="BA1395" i="9"/>
  <c r="AS1395" i="9"/>
  <c r="BB1395" i="9"/>
  <c r="AT1395" i="9"/>
  <c r="BA1368" i="9"/>
  <c r="CS1368" i="9" s="1"/>
  <c r="CS1371" i="9"/>
  <c r="CT1372" i="9"/>
  <c r="CR1370" i="9"/>
  <c r="CQ1369" i="9"/>
  <c r="CS1185" i="9"/>
  <c r="CQ1183" i="9"/>
  <c r="CR1184" i="9"/>
  <c r="CT1186" i="9"/>
  <c r="CO1181" i="9"/>
  <c r="CP1182" i="9"/>
  <c r="AY1180" i="9"/>
  <c r="CQ1180" i="9" s="1"/>
  <c r="AW1206" i="9"/>
  <c r="CO1206" i="9" s="1"/>
  <c r="AO1206" i="9"/>
  <c r="CG1206" i="9" s="1"/>
  <c r="AV1206" i="9"/>
  <c r="CN1206" i="9" s="1"/>
  <c r="AN1206" i="9"/>
  <c r="CF1206" i="9" s="1"/>
  <c r="AU1206" i="9"/>
  <c r="CM1206" i="9" s="1"/>
  <c r="AM1206" i="9"/>
  <c r="CE1206" i="9" s="1"/>
  <c r="CE1222" i="9" s="1"/>
  <c r="AA30" i="11" s="1"/>
  <c r="BB1206" i="9"/>
  <c r="CT1206" i="9" s="1"/>
  <c r="AT1206" i="9"/>
  <c r="CL1206" i="9" s="1"/>
  <c r="BA1206" i="9"/>
  <c r="CS1206" i="9" s="1"/>
  <c r="AS1206" i="9"/>
  <c r="CK1206" i="9" s="1"/>
  <c r="AZ1206" i="9"/>
  <c r="CR1206" i="9" s="1"/>
  <c r="AR1206" i="9"/>
  <c r="CJ1206" i="9" s="1"/>
  <c r="AY1206" i="9"/>
  <c r="CQ1206" i="9" s="1"/>
  <c r="AQ1206" i="9"/>
  <c r="CI1206" i="9" s="1"/>
  <c r="AX1206" i="9"/>
  <c r="CP1206" i="9" s="1"/>
  <c r="AP1206" i="9"/>
  <c r="CH1206" i="9" s="1"/>
  <c r="L1207" i="9"/>
  <c r="F1208" i="9"/>
  <c r="K1207" i="9"/>
  <c r="J1207" i="9"/>
  <c r="AA886" i="1"/>
  <c r="AB883" i="1"/>
  <c r="AB886" i="1" s="1"/>
  <c r="BB992" i="9"/>
  <c r="CT992" i="9" s="1"/>
  <c r="L1020" i="9"/>
  <c r="K1020" i="9"/>
  <c r="J1020" i="9"/>
  <c r="F1021" i="9"/>
  <c r="CT995" i="9"/>
  <c r="CS994" i="9"/>
  <c r="CR993" i="9"/>
  <c r="AZ1019" i="9"/>
  <c r="CR1019" i="9" s="1"/>
  <c r="AR1019" i="9"/>
  <c r="CJ1019" i="9" s="1"/>
  <c r="AY1019" i="9"/>
  <c r="CQ1019" i="9" s="1"/>
  <c r="AQ1019" i="9"/>
  <c r="CI1019" i="9" s="1"/>
  <c r="AX1019" i="9"/>
  <c r="CP1019" i="9" s="1"/>
  <c r="AP1019" i="9"/>
  <c r="CH1019" i="9" s="1"/>
  <c r="AW1019" i="9"/>
  <c r="CO1019" i="9" s="1"/>
  <c r="AO1019" i="9"/>
  <c r="CG1019" i="9" s="1"/>
  <c r="AV1019" i="9"/>
  <c r="CN1019" i="9" s="1"/>
  <c r="AN1019" i="9"/>
  <c r="CF1019" i="9" s="1"/>
  <c r="CF1034" i="9" s="1"/>
  <c r="AB26" i="11" s="1"/>
  <c r="BU313" i="5" s="1" a="1"/>
  <c r="BU313" i="5" s="1"/>
  <c r="AU1019" i="9"/>
  <c r="CM1019" i="9" s="1"/>
  <c r="BA1019" i="9"/>
  <c r="CS1019" i="9" s="1"/>
  <c r="AS1019" i="9"/>
  <c r="CK1019" i="9" s="1"/>
  <c r="BB1019" i="9"/>
  <c r="CT1019" i="9" s="1"/>
  <c r="AT1019" i="9"/>
  <c r="CL1019" i="9" s="1"/>
  <c r="AA750" i="1"/>
  <c r="AB747" i="1"/>
  <c r="AB750" i="1" s="1"/>
  <c r="L832" i="9"/>
  <c r="K832" i="9"/>
  <c r="J832" i="9"/>
  <c r="F833" i="9"/>
  <c r="AZ831" i="9"/>
  <c r="CR831" i="9" s="1"/>
  <c r="AR831" i="9"/>
  <c r="CJ831" i="9" s="1"/>
  <c r="AY831" i="9"/>
  <c r="CQ831" i="9" s="1"/>
  <c r="AQ831" i="9"/>
  <c r="CI831" i="9" s="1"/>
  <c r="AX831" i="9"/>
  <c r="CP831" i="9" s="1"/>
  <c r="AP831" i="9"/>
  <c r="CH831" i="9" s="1"/>
  <c r="AW831" i="9"/>
  <c r="CO831" i="9" s="1"/>
  <c r="AO831" i="9"/>
  <c r="CG831" i="9" s="1"/>
  <c r="AV831" i="9"/>
  <c r="CN831" i="9" s="1"/>
  <c r="AN831" i="9"/>
  <c r="CF831" i="9" s="1"/>
  <c r="CF846" i="9" s="1"/>
  <c r="AB22" i="11" s="1"/>
  <c r="AU831" i="9"/>
  <c r="CM831" i="9" s="1"/>
  <c r="BA831" i="9"/>
  <c r="CS831" i="9" s="1"/>
  <c r="AS831" i="9"/>
  <c r="CK831" i="9" s="1"/>
  <c r="BB831" i="9"/>
  <c r="CT831" i="9" s="1"/>
  <c r="AT831" i="9"/>
  <c r="CL831" i="9" s="1"/>
  <c r="Z614" i="1"/>
  <c r="AA611" i="1"/>
  <c r="AW360" i="9"/>
  <c r="CO360" i="9" s="1"/>
  <c r="AO360" i="9"/>
  <c r="CG360" i="9" s="1"/>
  <c r="AV360" i="9"/>
  <c r="CN360" i="9" s="1"/>
  <c r="AN360" i="9"/>
  <c r="CF360" i="9" s="1"/>
  <c r="AU360" i="9"/>
  <c r="CM360" i="9" s="1"/>
  <c r="AM360" i="9"/>
  <c r="CE360" i="9" s="1"/>
  <c r="CE376" i="9" s="1"/>
  <c r="AA12" i="11" s="1"/>
  <c r="BB360" i="9"/>
  <c r="CT360" i="9" s="1"/>
  <c r="AT360" i="9"/>
  <c r="CL360" i="9" s="1"/>
  <c r="BA360" i="9"/>
  <c r="CS360" i="9" s="1"/>
  <c r="AS360" i="9"/>
  <c r="CK360" i="9" s="1"/>
  <c r="AZ360" i="9"/>
  <c r="CR360" i="9" s="1"/>
  <c r="AR360" i="9"/>
  <c r="CJ360" i="9" s="1"/>
  <c r="AX360" i="9"/>
  <c r="CP360" i="9" s="1"/>
  <c r="AP360" i="9"/>
  <c r="CH360" i="9" s="1"/>
  <c r="AY360" i="9"/>
  <c r="CQ360" i="9" s="1"/>
  <c r="AQ360" i="9"/>
  <c r="CI360" i="9" s="1"/>
  <c r="L361" i="9"/>
  <c r="J361" i="9"/>
  <c r="F362" i="9"/>
  <c r="K361" i="9"/>
  <c r="AA274" i="1"/>
  <c r="AB271" i="1"/>
  <c r="AW172" i="9"/>
  <c r="CO172" i="9" s="1"/>
  <c r="AO172" i="9"/>
  <c r="CG172" i="9" s="1"/>
  <c r="AV172" i="9"/>
  <c r="CN172" i="9" s="1"/>
  <c r="AN172" i="9"/>
  <c r="CF172" i="9" s="1"/>
  <c r="AU172" i="9"/>
  <c r="CM172" i="9" s="1"/>
  <c r="AM172" i="9"/>
  <c r="CE172" i="9" s="1"/>
  <c r="CE188" i="9" s="1"/>
  <c r="AA8" i="11" s="1"/>
  <c r="BB172" i="9"/>
  <c r="CT172" i="9" s="1"/>
  <c r="AT172" i="9"/>
  <c r="CL172" i="9" s="1"/>
  <c r="BA172" i="9"/>
  <c r="CS172" i="9" s="1"/>
  <c r="AS172" i="9"/>
  <c r="CK172" i="9" s="1"/>
  <c r="AZ172" i="9"/>
  <c r="CR172" i="9" s="1"/>
  <c r="AR172" i="9"/>
  <c r="CJ172" i="9" s="1"/>
  <c r="AX172" i="9"/>
  <c r="CP172" i="9" s="1"/>
  <c r="AP172" i="9"/>
  <c r="CH172" i="9" s="1"/>
  <c r="AY172" i="9"/>
  <c r="CQ172" i="9" s="1"/>
  <c r="AQ172" i="9"/>
  <c r="CI172" i="9" s="1"/>
  <c r="L173" i="9"/>
  <c r="J173" i="9"/>
  <c r="F174" i="9"/>
  <c r="K173" i="9"/>
  <c r="AA135" i="1"/>
  <c r="Z138" i="1"/>
  <c r="AE91" i="5"/>
  <c r="BU91" i="5" s="1" a="1"/>
  <c r="BU91" i="5" s="1"/>
  <c r="AE75" i="5"/>
  <c r="AE159" i="5"/>
  <c r="AE160" i="5"/>
  <c r="AE175" i="5"/>
  <c r="AD182" i="5"/>
  <c r="AE176" i="5"/>
  <c r="AE178" i="5"/>
  <c r="BU178" i="5" s="1" a="1"/>
  <c r="BU178" i="5" s="1"/>
  <c r="AE179" i="5"/>
  <c r="AE177" i="5"/>
  <c r="AD165" i="5"/>
  <c r="AE158" i="5"/>
  <c r="AE162" i="5"/>
  <c r="AE141" i="5"/>
  <c r="AD148" i="5"/>
  <c r="AE143" i="5"/>
  <c r="AE144" i="5"/>
  <c r="BU144" i="5" s="1" a="1"/>
  <c r="BU144" i="5" s="1"/>
  <c r="AE145" i="5"/>
  <c r="AE142" i="5"/>
  <c r="AE124" i="5"/>
  <c r="AD131" i="5"/>
  <c r="AE127" i="5"/>
  <c r="BU127" i="5" s="1" a="1"/>
  <c r="BU127" i="5" s="1"/>
  <c r="AE125" i="5"/>
  <c r="AE128" i="5"/>
  <c r="AE126" i="5"/>
  <c r="AE107" i="5"/>
  <c r="AD114" i="5"/>
  <c r="AE109" i="5"/>
  <c r="AE110" i="5"/>
  <c r="AE108" i="5"/>
  <c r="AE111" i="5"/>
  <c r="AD97" i="5"/>
  <c r="AE90" i="5"/>
  <c r="AE93" i="5"/>
  <c r="AE94" i="5"/>
  <c r="AE92" i="5"/>
  <c r="AE73" i="5"/>
  <c r="AD80" i="5"/>
  <c r="AE76" i="5"/>
  <c r="AE74" i="5"/>
  <c r="AE77" i="5"/>
  <c r="AE56" i="5"/>
  <c r="AD63" i="5"/>
  <c r="AE59" i="5"/>
  <c r="AE58" i="5"/>
  <c r="AE60" i="5"/>
  <c r="AE57" i="5"/>
  <c r="AE41" i="5"/>
  <c r="AE42" i="5"/>
  <c r="AE43" i="5"/>
  <c r="AE40" i="5"/>
  <c r="AD46" i="5"/>
  <c r="AE39" i="5"/>
  <c r="AE22" i="5"/>
  <c r="AD29" i="5"/>
  <c r="AE26" i="5"/>
  <c r="AE25" i="5"/>
  <c r="AE23" i="5"/>
  <c r="AE24" i="5"/>
  <c r="AL686" i="5" l="1"/>
  <c r="AL687" i="5"/>
  <c r="AL688" i="5"/>
  <c r="CB688" i="5" s="1" a="1"/>
  <c r="CB688" i="5" s="1"/>
  <c r="AK692" i="5"/>
  <c r="AL685" i="5"/>
  <c r="AL689" i="5"/>
  <c r="AL638" i="5"/>
  <c r="AL637" i="5"/>
  <c r="CB637" i="5" s="1" a="1"/>
  <c r="CB637" i="5" s="1"/>
  <c r="AK641" i="5"/>
  <c r="AL430" i="5"/>
  <c r="AK437" i="5"/>
  <c r="AL434" i="5"/>
  <c r="AL433" i="5"/>
  <c r="CB433" i="5" s="1" a="1"/>
  <c r="CB433" i="5" s="1"/>
  <c r="AL432" i="5"/>
  <c r="AM618" i="5"/>
  <c r="CB620" i="5" a="1"/>
  <c r="CB620" i="5" s="1"/>
  <c r="AL624" i="5"/>
  <c r="AL672" i="5"/>
  <c r="AM619" i="5"/>
  <c r="AM621" i="5"/>
  <c r="AM617" i="5"/>
  <c r="AL671" i="5"/>
  <c r="CB671" i="5" s="1" a="1"/>
  <c r="CB671" i="5" s="1"/>
  <c r="AL669" i="5"/>
  <c r="AL670" i="5"/>
  <c r="AL668" i="5"/>
  <c r="AK675" i="5"/>
  <c r="AL330" i="5"/>
  <c r="BX316" i="5" a="1"/>
  <c r="BX316" i="5" s="1"/>
  <c r="BX282" i="5" a="1"/>
  <c r="BX282" i="5" s="1"/>
  <c r="BX333" i="5" a="1"/>
  <c r="BX333" i="5" s="1"/>
  <c r="BX350" i="5" a="1"/>
  <c r="BX350" i="5" s="1"/>
  <c r="BX299" i="5" a="1"/>
  <c r="BX299" i="5" s="1"/>
  <c r="BT311" i="5" a="1"/>
  <c r="BT311" i="5" s="1"/>
  <c r="BT318" i="5" s="1"/>
  <c r="BT322" i="5" s="1"/>
  <c r="AE22" i="12" s="1"/>
  <c r="BT856" i="5" a="1"/>
  <c r="BT856" i="5" s="1"/>
  <c r="BT805" i="5" a="1"/>
  <c r="BT805" i="5" s="1"/>
  <c r="BT811" i="5" s="1"/>
  <c r="BT815" i="5" s="1"/>
  <c r="AE51" i="12" s="1"/>
  <c r="AL331" i="5"/>
  <c r="CB331" i="5" s="1" a="1"/>
  <c r="CB331" i="5" s="1"/>
  <c r="AL332" i="5"/>
  <c r="AL329" i="5"/>
  <c r="AK335" i="5"/>
  <c r="AL328" i="5"/>
  <c r="CA821" i="5" a="1"/>
  <c r="CA821" i="5" s="1"/>
  <c r="AK828" i="5"/>
  <c r="AL821" i="5"/>
  <c r="AL822" i="5"/>
  <c r="AL823" i="5"/>
  <c r="AL825" i="5"/>
  <c r="AL824" i="5"/>
  <c r="AM553" i="5"/>
  <c r="AL590" i="5"/>
  <c r="AL773" i="5"/>
  <c r="AM721" i="5"/>
  <c r="AM584" i="5"/>
  <c r="AM586" i="5"/>
  <c r="CC586" i="5" s="1" a="1"/>
  <c r="CC586" i="5" s="1"/>
  <c r="AL536" i="5"/>
  <c r="AL534" i="5"/>
  <c r="AK539" i="5"/>
  <c r="AM415" i="5"/>
  <c r="AM363" i="5"/>
  <c r="AM348" i="5"/>
  <c r="CC348" i="5" s="1" a="1"/>
  <c r="CC348" i="5" s="1"/>
  <c r="AM349" i="5"/>
  <c r="AM347" i="5"/>
  <c r="AF162" i="5"/>
  <c r="AM365" i="5"/>
  <c r="CC365" i="5" s="1" a="1"/>
  <c r="CC365" i="5" s="1"/>
  <c r="AL532" i="5"/>
  <c r="AM570" i="5"/>
  <c r="AL516" i="5"/>
  <c r="AM601" i="5"/>
  <c r="AM417" i="5"/>
  <c r="AM551" i="5"/>
  <c r="AM230" i="5"/>
  <c r="AM263" i="5"/>
  <c r="CC263" i="5" s="1" a="1"/>
  <c r="CC263" i="5" s="1"/>
  <c r="AM295" i="5"/>
  <c r="AL466" i="5"/>
  <c r="AL535" i="5"/>
  <c r="CB535" i="5" s="1" a="1"/>
  <c r="CB535" i="5" s="1"/>
  <c r="AL655" i="5"/>
  <c r="AM755" i="5"/>
  <c r="AM790" i="5"/>
  <c r="AM264" i="5"/>
  <c r="AM705" i="5"/>
  <c r="AL771" i="5"/>
  <c r="BU284" i="5"/>
  <c r="BU288" i="5" s="1"/>
  <c r="BX248" i="5" a="1"/>
  <c r="BX248" i="5" s="1"/>
  <c r="BX367" i="5" a="1"/>
  <c r="BX367" i="5" s="1"/>
  <c r="BX384" i="5" a="1"/>
  <c r="BX384" i="5" s="1"/>
  <c r="BX622" i="5" a="1"/>
  <c r="BX622" i="5" s="1"/>
  <c r="BX214" i="5" a="1"/>
  <c r="BX214" i="5" s="1"/>
  <c r="BX452" i="5" a="1"/>
  <c r="BX452" i="5" s="1"/>
  <c r="BX265" i="5" a="1"/>
  <c r="BX265" i="5" s="1"/>
  <c r="BX537" i="5" a="1"/>
  <c r="BX537" i="5" s="1"/>
  <c r="BX503" i="5" a="1"/>
  <c r="BX503" i="5" s="1"/>
  <c r="BX401" i="5" a="1"/>
  <c r="BX401" i="5" s="1"/>
  <c r="BX231" i="5" a="1"/>
  <c r="BX231" i="5" s="1"/>
  <c r="BX554" i="5" a="1"/>
  <c r="BX554" i="5" s="1"/>
  <c r="BX605" i="5" a="1"/>
  <c r="BX605" i="5" s="1"/>
  <c r="BX690" i="5" a="1"/>
  <c r="BX690" i="5" s="1"/>
  <c r="BX656" i="5" a="1"/>
  <c r="BX656" i="5" s="1"/>
  <c r="BX418" i="5" a="1"/>
  <c r="BX418" i="5" s="1"/>
  <c r="BX469" i="5" a="1"/>
  <c r="BX469" i="5" s="1"/>
  <c r="BX435" i="5" a="1"/>
  <c r="BX435" i="5" s="1"/>
  <c r="BX571" i="5" a="1"/>
  <c r="BX571" i="5" s="1"/>
  <c r="BX588" i="5" a="1"/>
  <c r="BX588" i="5" s="1"/>
  <c r="BX651" i="5" a="1"/>
  <c r="BX651" i="5" s="1"/>
  <c r="BX673" i="5" a="1"/>
  <c r="BX673" i="5" s="1"/>
  <c r="BX639" i="5" a="1"/>
  <c r="BX639" i="5" s="1"/>
  <c r="BX486" i="5" a="1"/>
  <c r="BX486" i="5" s="1"/>
  <c r="BX520" i="5" a="1"/>
  <c r="BX520" i="5" s="1"/>
  <c r="BX180" i="5" a="1"/>
  <c r="BX180" i="5" s="1"/>
  <c r="BX146" i="5" a="1"/>
  <c r="BX146" i="5" s="1"/>
  <c r="BX129" i="5" a="1"/>
  <c r="BX129" i="5" s="1"/>
  <c r="BX95" i="5" a="1"/>
  <c r="BX95" i="5" s="1"/>
  <c r="BX197" i="5" a="1"/>
  <c r="BX197" i="5" s="1"/>
  <c r="BX668" i="5" a="1"/>
  <c r="BX668" i="5" s="1"/>
  <c r="BX685" i="5" a="1"/>
  <c r="BX685" i="5" s="1"/>
  <c r="BV329" i="5" a="1"/>
  <c r="BV329" i="5" s="1"/>
  <c r="BV277" i="5" a="1"/>
  <c r="BV277" i="5" s="1"/>
  <c r="BV295" i="5" a="1"/>
  <c r="BV295" i="5" s="1"/>
  <c r="BV741" i="5" a="1"/>
  <c r="BV741" i="5" s="1"/>
  <c r="BV724" i="5" a="1"/>
  <c r="BV724" i="5" s="1"/>
  <c r="BV707" i="5" a="1"/>
  <c r="BV707" i="5" s="1"/>
  <c r="BV346" i="5" a="1"/>
  <c r="BV346" i="5" s="1"/>
  <c r="AF20" i="12"/>
  <c r="BV294" i="5" a="1"/>
  <c r="BV294" i="5" s="1"/>
  <c r="BV278" i="5" a="1"/>
  <c r="BV278" i="5" s="1"/>
  <c r="BT653" i="5" a="1"/>
  <c r="BT653" i="5" s="1"/>
  <c r="BT602" i="5" a="1"/>
  <c r="BT602" i="5" s="1"/>
  <c r="BT415" i="5" a="1"/>
  <c r="BT415" i="5" s="1"/>
  <c r="BT466" i="5" a="1"/>
  <c r="BT466" i="5" s="1"/>
  <c r="BT364" i="5" a="1"/>
  <c r="BT364" i="5" s="1"/>
  <c r="BT551" i="5" a="1"/>
  <c r="BT551" i="5" s="1"/>
  <c r="BT142" i="5" a="1"/>
  <c r="BT142" i="5" s="1"/>
  <c r="BT703" i="5" a="1"/>
  <c r="BT703" i="5" s="1"/>
  <c r="BT194" i="5" a="1"/>
  <c r="BT194" i="5" s="1"/>
  <c r="BS709" i="5"/>
  <c r="BS713" i="5" s="1"/>
  <c r="AD45" i="12" s="1"/>
  <c r="BT517" i="5" a="1"/>
  <c r="BT517" i="5" s="1"/>
  <c r="BT753" i="5" a="1"/>
  <c r="BT753" i="5" s="1"/>
  <c r="BT760" i="5" s="1"/>
  <c r="BT764" i="5" s="1"/>
  <c r="AE48" i="12" s="1"/>
  <c r="BT702" i="5" a="1"/>
  <c r="BT702" i="5" s="1"/>
  <c r="AM840" i="5"/>
  <c r="AM806" i="5"/>
  <c r="AL845" i="5"/>
  <c r="AM838" i="5"/>
  <c r="CC838" i="5" s="1" a="1"/>
  <c r="CC838" i="5" s="1"/>
  <c r="AM842" i="5"/>
  <c r="AM839" i="5"/>
  <c r="AM841" i="5"/>
  <c r="AM788" i="5"/>
  <c r="AL772" i="5"/>
  <c r="AL774" i="5"/>
  <c r="AK777" i="5"/>
  <c r="AL770" i="5"/>
  <c r="AM757" i="5"/>
  <c r="AM740" i="5"/>
  <c r="AM739" i="5"/>
  <c r="AM723" i="5"/>
  <c r="AM720" i="5"/>
  <c r="AL811" i="5"/>
  <c r="AM804" i="5"/>
  <c r="CC804" i="5" s="1" a="1"/>
  <c r="CC804" i="5" s="1"/>
  <c r="AM807" i="5"/>
  <c r="AM808" i="5"/>
  <c r="AM805" i="5"/>
  <c r="AM787" i="5"/>
  <c r="AL794" i="5"/>
  <c r="AM791" i="5"/>
  <c r="AM789" i="5"/>
  <c r="AM753" i="5"/>
  <c r="AL760" i="5"/>
  <c r="AM756" i="5"/>
  <c r="AM754" i="5"/>
  <c r="AL743" i="5"/>
  <c r="AM736" i="5"/>
  <c r="AM737" i="5"/>
  <c r="AM738" i="5"/>
  <c r="AL726" i="5"/>
  <c r="AM719" i="5"/>
  <c r="AM722" i="5"/>
  <c r="AL709" i="5"/>
  <c r="AM702" i="5"/>
  <c r="AM706" i="5"/>
  <c r="CB704" i="5" a="1"/>
  <c r="CB704" i="5" s="1"/>
  <c r="AM704" i="5"/>
  <c r="AM703" i="5"/>
  <c r="AL653" i="5"/>
  <c r="AM638" i="5"/>
  <c r="AM602" i="5"/>
  <c r="AM603" i="5"/>
  <c r="CC603" i="5" s="1" a="1"/>
  <c r="CC603" i="5" s="1"/>
  <c r="AM583" i="5"/>
  <c r="AM587" i="5"/>
  <c r="AM585" i="5"/>
  <c r="AM568" i="5"/>
  <c r="AM567" i="5"/>
  <c r="AM550" i="5"/>
  <c r="AL533" i="5"/>
  <c r="AL518" i="5"/>
  <c r="CB518" i="5" s="1" a="1"/>
  <c r="CB518" i="5" s="1"/>
  <c r="AL519" i="5"/>
  <c r="AL517" i="5"/>
  <c r="AK522" i="5"/>
  <c r="AL515" i="5"/>
  <c r="AK658" i="5"/>
  <c r="AL651" i="5"/>
  <c r="AL654" i="5"/>
  <c r="CB654" i="5" s="1" a="1"/>
  <c r="CB654" i="5" s="1"/>
  <c r="AL652" i="5"/>
  <c r="AM634" i="5"/>
  <c r="AM600" i="5"/>
  <c r="AL607" i="5"/>
  <c r="AM604" i="5"/>
  <c r="AM566" i="5"/>
  <c r="AL573" i="5"/>
  <c r="AM569" i="5"/>
  <c r="CC569" i="5" s="1" a="1"/>
  <c r="CC569" i="5" s="1"/>
  <c r="AL556" i="5"/>
  <c r="AM549" i="5"/>
  <c r="AM552" i="5"/>
  <c r="CC552" i="5" s="1" a="1"/>
  <c r="CC552" i="5" s="1"/>
  <c r="AL499" i="5"/>
  <c r="AL500" i="5"/>
  <c r="AK471" i="5"/>
  <c r="AL464" i="5"/>
  <c r="AL467" i="5"/>
  <c r="CB467" i="5" s="1" a="1"/>
  <c r="CB467" i="5" s="1"/>
  <c r="AL465" i="5"/>
  <c r="AL468" i="5"/>
  <c r="AL449" i="5"/>
  <c r="AM416" i="5"/>
  <c r="CC416" i="5" s="1" a="1"/>
  <c r="CC416" i="5" s="1"/>
  <c r="AM414" i="5"/>
  <c r="AM398" i="5"/>
  <c r="AM397" i="5"/>
  <c r="AM399" i="5"/>
  <c r="CC399" i="5" s="1" a="1"/>
  <c r="CC399" i="5" s="1"/>
  <c r="AM400" i="5"/>
  <c r="AL352" i="5"/>
  <c r="AM346" i="5"/>
  <c r="AM345" i="5"/>
  <c r="AM296" i="5"/>
  <c r="AM278" i="5"/>
  <c r="AM262" i="5"/>
  <c r="AM261" i="5"/>
  <c r="AM247" i="5"/>
  <c r="AM245" i="5"/>
  <c r="AM246" i="5"/>
  <c r="CC246" i="5" s="1" a="1"/>
  <c r="CC246" i="5" s="1"/>
  <c r="AM212" i="5"/>
  <c r="CC212" i="5" s="1" a="1"/>
  <c r="CC212" i="5" s="1"/>
  <c r="AM211" i="5"/>
  <c r="AK505" i="5"/>
  <c r="AL498" i="5"/>
  <c r="AL501" i="5"/>
  <c r="CB501" i="5" s="1" a="1"/>
  <c r="CB501" i="5" s="1"/>
  <c r="AL502" i="5"/>
  <c r="AK488" i="5"/>
  <c r="AL481" i="5"/>
  <c r="AL482" i="5"/>
  <c r="AL484" i="5"/>
  <c r="CB484" i="5" s="1" a="1"/>
  <c r="CB484" i="5" s="1"/>
  <c r="AL485" i="5"/>
  <c r="AL483" i="5"/>
  <c r="AK454" i="5"/>
  <c r="AL447" i="5"/>
  <c r="AL451" i="5"/>
  <c r="AL450" i="5"/>
  <c r="CB450" i="5" s="1" a="1"/>
  <c r="CB450" i="5" s="1"/>
  <c r="AL448" i="5"/>
  <c r="AL437" i="5"/>
  <c r="AM432" i="5"/>
  <c r="AL420" i="5"/>
  <c r="AM413" i="5"/>
  <c r="AL403" i="5"/>
  <c r="AM396" i="5"/>
  <c r="AL379" i="5"/>
  <c r="AK386" i="5"/>
  <c r="AL380" i="5"/>
  <c r="AL381" i="5"/>
  <c r="AL383" i="5"/>
  <c r="AL382" i="5"/>
  <c r="CB382" i="5" s="1" a="1"/>
  <c r="CB382" i="5" s="1"/>
  <c r="AL369" i="5"/>
  <c r="AM362" i="5"/>
  <c r="AM364" i="5"/>
  <c r="AM366" i="5"/>
  <c r="AM294" i="5"/>
  <c r="AL301" i="5"/>
  <c r="AM297" i="5"/>
  <c r="CC297" i="5" s="1" a="1"/>
  <c r="CC297" i="5" s="1"/>
  <c r="AM298" i="5"/>
  <c r="AL284" i="5"/>
  <c r="AM277" i="5"/>
  <c r="AM280" i="5"/>
  <c r="AM281" i="5"/>
  <c r="AM279" i="5"/>
  <c r="AM260" i="5"/>
  <c r="AL267" i="5"/>
  <c r="AL250" i="5"/>
  <c r="AM243" i="5"/>
  <c r="AM244" i="5"/>
  <c r="AL233" i="5"/>
  <c r="AM226" i="5"/>
  <c r="AM229" i="5"/>
  <c r="CC229" i="5" s="1" a="1"/>
  <c r="CC229" i="5" s="1"/>
  <c r="AM228" i="5"/>
  <c r="AM227" i="5"/>
  <c r="AL216" i="5"/>
  <c r="AM209" i="5"/>
  <c r="AM213" i="5"/>
  <c r="AM210" i="5"/>
  <c r="AM196" i="5"/>
  <c r="AM193" i="5"/>
  <c r="AM195" i="5"/>
  <c r="CC195" i="5" s="1" a="1"/>
  <c r="CC195" i="5" s="1"/>
  <c r="AM194" i="5"/>
  <c r="AM192" i="5"/>
  <c r="AL199" i="5"/>
  <c r="AF92" i="5"/>
  <c r="BV92" i="5" s="1" a="1"/>
  <c r="BV92" i="5" s="1"/>
  <c r="BU92" i="5" a="1"/>
  <c r="BU92" i="5" s="1"/>
  <c r="AF74" i="5"/>
  <c r="CQ1415" i="9"/>
  <c r="AZ1415" i="9"/>
  <c r="CT1420" i="9"/>
  <c r="CR1418" i="9"/>
  <c r="CS1419" i="9"/>
  <c r="CP1416" i="9"/>
  <c r="CQ1417" i="9"/>
  <c r="AX1728" i="9"/>
  <c r="CP1728" i="9" s="1"/>
  <c r="AW1728" i="9"/>
  <c r="CO1728" i="9" s="1"/>
  <c r="AV1728" i="9"/>
  <c r="CN1728" i="9" s="1"/>
  <c r="AU1728" i="9"/>
  <c r="CM1728" i="9" s="1"/>
  <c r="AZ1728" i="9"/>
  <c r="CR1728" i="9" s="1"/>
  <c r="AT1728" i="9"/>
  <c r="CL1728" i="9" s="1"/>
  <c r="AS1728" i="9"/>
  <c r="CK1728" i="9" s="1"/>
  <c r="AY1728" i="9"/>
  <c r="CQ1728" i="9" s="1"/>
  <c r="AR1728" i="9"/>
  <c r="CJ1728" i="9" s="1"/>
  <c r="CJ1739" i="9" s="1"/>
  <c r="AF41" i="11" s="1"/>
  <c r="BB1728" i="9"/>
  <c r="CT1728" i="9" s="1"/>
  <c r="BA1728" i="9"/>
  <c r="CS1728" i="9" s="1"/>
  <c r="L1729" i="9"/>
  <c r="K1729" i="9"/>
  <c r="F1730" i="9"/>
  <c r="J1729" i="9"/>
  <c r="K1680" i="9"/>
  <c r="F1681" i="9"/>
  <c r="L1680" i="9"/>
  <c r="J1680" i="9"/>
  <c r="AV1679" i="9"/>
  <c r="CN1679" i="9" s="1"/>
  <c r="BB1679" i="9"/>
  <c r="CT1679" i="9" s="1"/>
  <c r="AT1679" i="9"/>
  <c r="CL1679" i="9" s="1"/>
  <c r="BA1679" i="9"/>
  <c r="CS1679" i="9" s="1"/>
  <c r="AS1679" i="9"/>
  <c r="CK1679" i="9" s="1"/>
  <c r="AY1679" i="9"/>
  <c r="CQ1679" i="9" s="1"/>
  <c r="AQ1679" i="9"/>
  <c r="CI1679" i="9" s="1"/>
  <c r="AX1679" i="9"/>
  <c r="CP1679" i="9" s="1"/>
  <c r="AP1679" i="9"/>
  <c r="CH1679" i="9" s="1"/>
  <c r="CH1692" i="9" s="1"/>
  <c r="AD40" i="11" s="1"/>
  <c r="BW515" i="5" s="1" a="1"/>
  <c r="BW515" i="5" s="1"/>
  <c r="AZ1679" i="9"/>
  <c r="CR1679" i="9" s="1"/>
  <c r="AU1679" i="9"/>
  <c r="CM1679" i="9" s="1"/>
  <c r="AR1679" i="9"/>
  <c r="CJ1679" i="9" s="1"/>
  <c r="AW1679" i="9"/>
  <c r="CO1679" i="9" s="1"/>
  <c r="L1634" i="9"/>
  <c r="J1634" i="9"/>
  <c r="F1635" i="9"/>
  <c r="K1634" i="9"/>
  <c r="AW1633" i="9"/>
  <c r="CO1633" i="9" s="1"/>
  <c r="AV1633" i="9"/>
  <c r="CN1633" i="9" s="1"/>
  <c r="BB1633" i="9"/>
  <c r="CT1633" i="9" s="1"/>
  <c r="AT1633" i="9"/>
  <c r="CL1633" i="9" s="1"/>
  <c r="BA1633" i="9"/>
  <c r="CS1633" i="9" s="1"/>
  <c r="AS1633" i="9"/>
  <c r="CK1633" i="9" s="1"/>
  <c r="AU1633" i="9"/>
  <c r="CM1633" i="9" s="1"/>
  <c r="AR1633" i="9"/>
  <c r="CJ1633" i="9" s="1"/>
  <c r="AQ1633" i="9"/>
  <c r="CI1633" i="9" s="1"/>
  <c r="CI1645" i="9" s="1"/>
  <c r="AE39" i="11" s="1"/>
  <c r="BX532" i="5" s="1" a="1"/>
  <c r="BX532" i="5" s="1"/>
  <c r="AZ1633" i="9"/>
  <c r="CR1633" i="9" s="1"/>
  <c r="AX1633" i="9"/>
  <c r="CP1633" i="9" s="1"/>
  <c r="AY1633" i="9"/>
  <c r="CQ1633" i="9" s="1"/>
  <c r="F1588" i="9"/>
  <c r="K1587" i="9"/>
  <c r="J1587" i="9"/>
  <c r="L1587" i="9"/>
  <c r="AU1586" i="9"/>
  <c r="CM1586" i="9" s="1"/>
  <c r="BB1586" i="9"/>
  <c r="CT1586" i="9" s="1"/>
  <c r="AT1586" i="9"/>
  <c r="CL1586" i="9" s="1"/>
  <c r="BA1586" i="9"/>
  <c r="CS1586" i="9" s="1"/>
  <c r="AS1586" i="9"/>
  <c r="CK1586" i="9" s="1"/>
  <c r="AZ1586" i="9"/>
  <c r="CR1586" i="9" s="1"/>
  <c r="AR1586" i="9"/>
  <c r="CJ1586" i="9" s="1"/>
  <c r="AX1586" i="9"/>
  <c r="CP1586" i="9" s="1"/>
  <c r="AW1586" i="9"/>
  <c r="CO1586" i="9" s="1"/>
  <c r="AY1586" i="9"/>
  <c r="CQ1586" i="9" s="1"/>
  <c r="AQ1586" i="9"/>
  <c r="CI1586" i="9" s="1"/>
  <c r="CI1598" i="9" s="1"/>
  <c r="AE38" i="11" s="1"/>
  <c r="AV1586" i="9"/>
  <c r="CN1586" i="9" s="1"/>
  <c r="AU1539" i="9"/>
  <c r="BB1539" i="9"/>
  <c r="AT1539" i="9"/>
  <c r="AY1539" i="9"/>
  <c r="AQ1539" i="9"/>
  <c r="AZ1539" i="9"/>
  <c r="AW1539" i="9"/>
  <c r="AV1539" i="9"/>
  <c r="AS1539" i="9"/>
  <c r="BA1539" i="9"/>
  <c r="AX1539" i="9"/>
  <c r="AR1539" i="9"/>
  <c r="F1541" i="9"/>
  <c r="K1540" i="9"/>
  <c r="J1540" i="9"/>
  <c r="L1540" i="9"/>
  <c r="L1493" i="9"/>
  <c r="F1494" i="9"/>
  <c r="K1493" i="9"/>
  <c r="J1493" i="9"/>
  <c r="AW1492" i="9"/>
  <c r="AV1492" i="9"/>
  <c r="AU1492" i="9"/>
  <c r="BB1492" i="9"/>
  <c r="AT1492" i="9"/>
  <c r="BA1492" i="9"/>
  <c r="AY1492" i="9"/>
  <c r="AX1492" i="9"/>
  <c r="AR1492" i="9"/>
  <c r="AQ1492" i="9"/>
  <c r="AS1492" i="9"/>
  <c r="AZ1492" i="9"/>
  <c r="BB1444" i="9"/>
  <c r="AT1444" i="9"/>
  <c r="AX1444" i="9"/>
  <c r="AP1444" i="9"/>
  <c r="AS1444" i="9"/>
  <c r="AZ1444" i="9"/>
  <c r="AY1444" i="9"/>
  <c r="AQ1444" i="9"/>
  <c r="BA1444" i="9"/>
  <c r="AW1444" i="9"/>
  <c r="AU1444" i="9"/>
  <c r="AR1444" i="9"/>
  <c r="AV1444" i="9"/>
  <c r="F1446" i="9"/>
  <c r="L1445" i="9"/>
  <c r="K1445" i="9"/>
  <c r="J1445" i="9"/>
  <c r="F647" i="9"/>
  <c r="L646" i="9"/>
  <c r="J646" i="9"/>
  <c r="K646" i="9"/>
  <c r="BB645" i="9"/>
  <c r="CT645" i="9" s="1"/>
  <c r="AT645" i="9"/>
  <c r="CL645" i="9" s="1"/>
  <c r="AX645" i="9"/>
  <c r="CP645" i="9" s="1"/>
  <c r="AP645" i="9"/>
  <c r="CH645" i="9" s="1"/>
  <c r="CH658" i="9" s="1"/>
  <c r="AD18" i="11" s="1"/>
  <c r="BW312" i="5" s="1" a="1"/>
  <c r="BW312" i="5" s="1"/>
  <c r="AU645" i="9"/>
  <c r="CM645" i="9" s="1"/>
  <c r="AR645" i="9"/>
  <c r="CJ645" i="9" s="1"/>
  <c r="BA645" i="9"/>
  <c r="CS645" i="9" s="1"/>
  <c r="AQ645" i="9"/>
  <c r="CI645" i="9" s="1"/>
  <c r="AZ645" i="9"/>
  <c r="CR645" i="9" s="1"/>
  <c r="AW645" i="9"/>
  <c r="CO645" i="9" s="1"/>
  <c r="AY645" i="9"/>
  <c r="CQ645" i="9" s="1"/>
  <c r="AV645" i="9"/>
  <c r="CN645" i="9" s="1"/>
  <c r="AS645" i="9"/>
  <c r="CK645" i="9" s="1"/>
  <c r="J599" i="9"/>
  <c r="L599" i="9"/>
  <c r="K599" i="9"/>
  <c r="F600" i="9"/>
  <c r="AU598" i="9"/>
  <c r="CM598" i="9" s="1"/>
  <c r="BA598" i="9"/>
  <c r="CS598" i="9" s="1"/>
  <c r="AS598" i="9"/>
  <c r="CK598" i="9" s="1"/>
  <c r="AZ598" i="9"/>
  <c r="CR598" i="9" s="1"/>
  <c r="AR598" i="9"/>
  <c r="CJ598" i="9" s="1"/>
  <c r="AW598" i="9"/>
  <c r="CO598" i="9" s="1"/>
  <c r="AY598" i="9"/>
  <c r="CQ598" i="9" s="1"/>
  <c r="AV598" i="9"/>
  <c r="CN598" i="9" s="1"/>
  <c r="AT598" i="9"/>
  <c r="CL598" i="9" s="1"/>
  <c r="AX598" i="9"/>
  <c r="CP598" i="9" s="1"/>
  <c r="AP598" i="9"/>
  <c r="CH598" i="9" s="1"/>
  <c r="CH611" i="9" s="1"/>
  <c r="AD17" i="11" s="1"/>
  <c r="AQ598" i="9"/>
  <c r="CI598" i="9" s="1"/>
  <c r="BB598" i="9"/>
  <c r="CT598" i="9" s="1"/>
  <c r="BB551" i="9"/>
  <c r="CT551" i="9" s="1"/>
  <c r="AT551" i="9"/>
  <c r="CL551" i="9" s="1"/>
  <c r="BA551" i="9"/>
  <c r="CS551" i="9" s="1"/>
  <c r="AS551" i="9"/>
  <c r="CK551" i="9" s="1"/>
  <c r="AZ551" i="9"/>
  <c r="CR551" i="9" s="1"/>
  <c r="AR551" i="9"/>
  <c r="CJ551" i="9" s="1"/>
  <c r="AW551" i="9"/>
  <c r="CO551" i="9" s="1"/>
  <c r="AQ551" i="9"/>
  <c r="CI551" i="9" s="1"/>
  <c r="AP551" i="9"/>
  <c r="CH551" i="9" s="1"/>
  <c r="CH564" i="9" s="1"/>
  <c r="AD16" i="11" s="1"/>
  <c r="AX551" i="9"/>
  <c r="CP551" i="9" s="1"/>
  <c r="AY551" i="9"/>
  <c r="CQ551" i="9" s="1"/>
  <c r="AV551" i="9"/>
  <c r="CN551" i="9" s="1"/>
  <c r="AU551" i="9"/>
  <c r="CM551" i="9" s="1"/>
  <c r="L552" i="9"/>
  <c r="K552" i="9"/>
  <c r="F553" i="9"/>
  <c r="J552" i="9"/>
  <c r="AU505" i="9"/>
  <c r="CM505" i="9" s="1"/>
  <c r="AY505" i="9"/>
  <c r="CQ505" i="9" s="1"/>
  <c r="AQ505" i="9"/>
  <c r="CI505" i="9" s="1"/>
  <c r="CI517" i="9" s="1"/>
  <c r="AE15" i="11" s="1"/>
  <c r="BB505" i="9"/>
  <c r="CT505" i="9" s="1"/>
  <c r="AR505" i="9"/>
  <c r="CJ505" i="9" s="1"/>
  <c r="BA505" i="9"/>
  <c r="CS505" i="9" s="1"/>
  <c r="AW505" i="9"/>
  <c r="CO505" i="9" s="1"/>
  <c r="AX505" i="9"/>
  <c r="CP505" i="9" s="1"/>
  <c r="AV505" i="9"/>
  <c r="CN505" i="9" s="1"/>
  <c r="AT505" i="9"/>
  <c r="CL505" i="9" s="1"/>
  <c r="AS505" i="9"/>
  <c r="CK505" i="9" s="1"/>
  <c r="AZ505" i="9"/>
  <c r="CR505" i="9" s="1"/>
  <c r="F507" i="9"/>
  <c r="K506" i="9"/>
  <c r="J506" i="9"/>
  <c r="L506" i="9"/>
  <c r="AX459" i="9"/>
  <c r="CP459" i="9" s="1"/>
  <c r="BB459" i="9"/>
  <c r="CT459" i="9" s="1"/>
  <c r="AT459" i="9"/>
  <c r="CL459" i="9" s="1"/>
  <c r="AV459" i="9"/>
  <c r="CN459" i="9" s="1"/>
  <c r="AU459" i="9"/>
  <c r="CM459" i="9" s="1"/>
  <c r="BA459" i="9"/>
  <c r="CS459" i="9" s="1"/>
  <c r="AW459" i="9"/>
  <c r="CO459" i="9" s="1"/>
  <c r="AS459" i="9"/>
  <c r="CK459" i="9" s="1"/>
  <c r="AZ459" i="9"/>
  <c r="CR459" i="9" s="1"/>
  <c r="AY459" i="9"/>
  <c r="CQ459" i="9" s="1"/>
  <c r="AR459" i="9"/>
  <c r="CJ459" i="9" s="1"/>
  <c r="CJ470" i="9" s="1"/>
  <c r="AF14" i="11" s="1"/>
  <c r="BY243" i="5" s="1" a="1"/>
  <c r="BY243" i="5" s="1"/>
  <c r="K460" i="9"/>
  <c r="J460" i="9"/>
  <c r="F461" i="9"/>
  <c r="L460" i="9"/>
  <c r="K411" i="9"/>
  <c r="J411" i="9"/>
  <c r="L411" i="9"/>
  <c r="F412" i="9"/>
  <c r="AV410" i="9"/>
  <c r="CN410" i="9" s="1"/>
  <c r="AU410" i="9"/>
  <c r="CM410" i="9" s="1"/>
  <c r="BA410" i="9"/>
  <c r="CS410" i="9" s="1"/>
  <c r="AS410" i="9"/>
  <c r="CK410" i="9" s="1"/>
  <c r="AZ410" i="9"/>
  <c r="CR410" i="9" s="1"/>
  <c r="AR410" i="9"/>
  <c r="CJ410" i="9" s="1"/>
  <c r="AT410" i="9"/>
  <c r="CL410" i="9" s="1"/>
  <c r="AQ410" i="9"/>
  <c r="CI410" i="9" s="1"/>
  <c r="AP410" i="9"/>
  <c r="CH410" i="9" s="1"/>
  <c r="CH423" i="9" s="1"/>
  <c r="AD13" i="11" s="1"/>
  <c r="BW260" i="5" s="1" a="1"/>
  <c r="BW260" i="5" s="1"/>
  <c r="AY410" i="9"/>
  <c r="CQ410" i="9" s="1"/>
  <c r="BB410" i="9"/>
  <c r="CT410" i="9" s="1"/>
  <c r="AX410" i="9"/>
  <c r="CP410" i="9" s="1"/>
  <c r="AW410" i="9"/>
  <c r="CO410" i="9" s="1"/>
  <c r="BB1368" i="9"/>
  <c r="CT1368" i="9" s="1"/>
  <c r="CT1371" i="9"/>
  <c r="CS1370" i="9"/>
  <c r="CR1369" i="9"/>
  <c r="K1397" i="9"/>
  <c r="J1397" i="9"/>
  <c r="F1398" i="9"/>
  <c r="L1397" i="9"/>
  <c r="AW1396" i="9"/>
  <c r="AO1396" i="9"/>
  <c r="AV1396" i="9"/>
  <c r="AU1396" i="9"/>
  <c r="BB1396" i="9"/>
  <c r="AT1396" i="9"/>
  <c r="BA1396" i="9"/>
  <c r="AS1396" i="9"/>
  <c r="AZ1396" i="9"/>
  <c r="AR1396" i="9"/>
  <c r="AX1396" i="9"/>
  <c r="AP1396" i="9"/>
  <c r="AQ1396" i="9"/>
  <c r="AY1396" i="9"/>
  <c r="L1208" i="9"/>
  <c r="K1208" i="9"/>
  <c r="J1208" i="9"/>
  <c r="F1209" i="9"/>
  <c r="AZ1180" i="9"/>
  <c r="CR1180" i="9" s="1"/>
  <c r="AZ1207" i="9"/>
  <c r="CR1207" i="9" s="1"/>
  <c r="AR1207" i="9"/>
  <c r="CJ1207" i="9" s="1"/>
  <c r="AY1207" i="9"/>
  <c r="CQ1207" i="9" s="1"/>
  <c r="AQ1207" i="9"/>
  <c r="CI1207" i="9" s="1"/>
  <c r="AX1207" i="9"/>
  <c r="CP1207" i="9" s="1"/>
  <c r="AP1207" i="9"/>
  <c r="CH1207" i="9" s="1"/>
  <c r="AW1207" i="9"/>
  <c r="CO1207" i="9" s="1"/>
  <c r="AO1207" i="9"/>
  <c r="CG1207" i="9" s="1"/>
  <c r="AV1207" i="9"/>
  <c r="CN1207" i="9" s="1"/>
  <c r="AN1207" i="9"/>
  <c r="CF1207" i="9" s="1"/>
  <c r="CF1222" i="9" s="1"/>
  <c r="AB30" i="11" s="1"/>
  <c r="AU1207" i="9"/>
  <c r="CM1207" i="9" s="1"/>
  <c r="BB1207" i="9"/>
  <c r="CT1207" i="9" s="1"/>
  <c r="AT1207" i="9"/>
  <c r="CL1207" i="9" s="1"/>
  <c r="BA1207" i="9"/>
  <c r="CS1207" i="9" s="1"/>
  <c r="AS1207" i="9"/>
  <c r="CK1207" i="9" s="1"/>
  <c r="CS1184" i="9"/>
  <c r="CT1185" i="9"/>
  <c r="CR1183" i="9"/>
  <c r="CP1181" i="9"/>
  <c r="CQ1182" i="9"/>
  <c r="AW1020" i="9"/>
  <c r="CO1020" i="9" s="1"/>
  <c r="AO1020" i="9"/>
  <c r="CG1020" i="9" s="1"/>
  <c r="CG1034" i="9" s="1"/>
  <c r="AC26" i="11" s="1"/>
  <c r="BV313" i="5" s="1" a="1"/>
  <c r="BV313" i="5" s="1"/>
  <c r="AV1020" i="9"/>
  <c r="CN1020" i="9" s="1"/>
  <c r="AU1020" i="9"/>
  <c r="CM1020" i="9" s="1"/>
  <c r="BB1020" i="9"/>
  <c r="CT1020" i="9" s="1"/>
  <c r="AT1020" i="9"/>
  <c r="CL1020" i="9" s="1"/>
  <c r="BA1020" i="9"/>
  <c r="CS1020" i="9" s="1"/>
  <c r="AS1020" i="9"/>
  <c r="CK1020" i="9" s="1"/>
  <c r="AZ1020" i="9"/>
  <c r="CR1020" i="9" s="1"/>
  <c r="AR1020" i="9"/>
  <c r="CJ1020" i="9" s="1"/>
  <c r="AX1020" i="9"/>
  <c r="CP1020" i="9" s="1"/>
  <c r="AP1020" i="9"/>
  <c r="CH1020" i="9" s="1"/>
  <c r="AQ1020" i="9"/>
  <c r="CI1020" i="9" s="1"/>
  <c r="AY1020" i="9"/>
  <c r="CQ1020" i="9" s="1"/>
  <c r="CT993" i="9"/>
  <c r="K1021" i="9"/>
  <c r="J1021" i="9"/>
  <c r="F1022" i="9"/>
  <c r="L1021" i="9"/>
  <c r="CS993" i="9"/>
  <c r="CT994" i="9"/>
  <c r="K833" i="9"/>
  <c r="J833" i="9"/>
  <c r="F834" i="9"/>
  <c r="L833" i="9"/>
  <c r="AW832" i="9"/>
  <c r="CO832" i="9" s="1"/>
  <c r="AO832" i="9"/>
  <c r="CG832" i="9" s="1"/>
  <c r="CG846" i="9" s="1"/>
  <c r="AC22" i="11" s="1"/>
  <c r="AV832" i="9"/>
  <c r="CN832" i="9" s="1"/>
  <c r="AU832" i="9"/>
  <c r="CM832" i="9" s="1"/>
  <c r="BB832" i="9"/>
  <c r="CT832" i="9" s="1"/>
  <c r="AT832" i="9"/>
  <c r="CL832" i="9" s="1"/>
  <c r="BA832" i="9"/>
  <c r="CS832" i="9" s="1"/>
  <c r="AS832" i="9"/>
  <c r="CK832" i="9" s="1"/>
  <c r="AZ832" i="9"/>
  <c r="CR832" i="9" s="1"/>
  <c r="AR832" i="9"/>
  <c r="CJ832" i="9" s="1"/>
  <c r="AX832" i="9"/>
  <c r="CP832" i="9" s="1"/>
  <c r="AP832" i="9"/>
  <c r="CH832" i="9" s="1"/>
  <c r="AQ832" i="9"/>
  <c r="CI832" i="9" s="1"/>
  <c r="AY832" i="9"/>
  <c r="CQ832" i="9" s="1"/>
  <c r="AA614" i="1"/>
  <c r="AB611" i="1"/>
  <c r="AB614" i="1" s="1"/>
  <c r="AZ361" i="9"/>
  <c r="CR361" i="9" s="1"/>
  <c r="AR361" i="9"/>
  <c r="CJ361" i="9" s="1"/>
  <c r="AY361" i="9"/>
  <c r="CQ361" i="9" s="1"/>
  <c r="AQ361" i="9"/>
  <c r="CI361" i="9" s="1"/>
  <c r="AX361" i="9"/>
  <c r="CP361" i="9" s="1"/>
  <c r="AP361" i="9"/>
  <c r="CH361" i="9" s="1"/>
  <c r="AW361" i="9"/>
  <c r="CO361" i="9" s="1"/>
  <c r="AO361" i="9"/>
  <c r="CG361" i="9" s="1"/>
  <c r="AV361" i="9"/>
  <c r="CN361" i="9" s="1"/>
  <c r="AN361" i="9"/>
  <c r="CF361" i="9" s="1"/>
  <c r="CF376" i="9" s="1"/>
  <c r="AB12" i="11" s="1"/>
  <c r="AU361" i="9"/>
  <c r="CM361" i="9" s="1"/>
  <c r="BA361" i="9"/>
  <c r="CS361" i="9" s="1"/>
  <c r="AS361" i="9"/>
  <c r="CK361" i="9" s="1"/>
  <c r="BB361" i="9"/>
  <c r="CT361" i="9" s="1"/>
  <c r="AT361" i="9"/>
  <c r="CL361" i="9" s="1"/>
  <c r="L362" i="9"/>
  <c r="K362" i="9"/>
  <c r="J362" i="9"/>
  <c r="F363" i="9"/>
  <c r="AC271" i="1"/>
  <c r="AB274" i="1"/>
  <c r="L174" i="9"/>
  <c r="K174" i="9"/>
  <c r="J174" i="9"/>
  <c r="F175" i="9"/>
  <c r="AZ173" i="9"/>
  <c r="CR173" i="9" s="1"/>
  <c r="AR173" i="9"/>
  <c r="CJ173" i="9" s="1"/>
  <c r="AY173" i="9"/>
  <c r="CQ173" i="9" s="1"/>
  <c r="AQ173" i="9"/>
  <c r="CI173" i="9" s="1"/>
  <c r="AX173" i="9"/>
  <c r="CP173" i="9" s="1"/>
  <c r="AP173" i="9"/>
  <c r="CH173" i="9" s="1"/>
  <c r="AW173" i="9"/>
  <c r="CO173" i="9" s="1"/>
  <c r="AO173" i="9"/>
  <c r="CG173" i="9" s="1"/>
  <c r="AV173" i="9"/>
  <c r="CN173" i="9" s="1"/>
  <c r="AN173" i="9"/>
  <c r="CF173" i="9" s="1"/>
  <c r="CF188" i="9" s="1"/>
  <c r="AB8" i="11" s="1"/>
  <c r="AU173" i="9"/>
  <c r="CM173" i="9" s="1"/>
  <c r="BA173" i="9"/>
  <c r="CS173" i="9" s="1"/>
  <c r="AS173" i="9"/>
  <c r="CK173" i="9" s="1"/>
  <c r="BB173" i="9"/>
  <c r="CT173" i="9" s="1"/>
  <c r="AT173" i="9"/>
  <c r="CL173" i="9" s="1"/>
  <c r="AB135" i="1"/>
  <c r="AA138" i="1"/>
  <c r="AF109" i="5"/>
  <c r="AF24" i="5"/>
  <c r="AF94" i="5"/>
  <c r="AF142" i="5"/>
  <c r="AF177" i="5"/>
  <c r="AF77" i="5"/>
  <c r="AF179" i="5"/>
  <c r="AF178" i="5"/>
  <c r="BV178" i="5" s="1" a="1"/>
  <c r="BV178" i="5" s="1"/>
  <c r="AF176" i="5"/>
  <c r="AF145" i="5"/>
  <c r="AF144" i="5"/>
  <c r="BV144" i="5" s="1" a="1"/>
  <c r="BV144" i="5" s="1"/>
  <c r="AF143" i="5"/>
  <c r="AF126" i="5"/>
  <c r="AF128" i="5"/>
  <c r="AF125" i="5"/>
  <c r="AF127" i="5"/>
  <c r="BV127" i="5" s="1" a="1"/>
  <c r="BV127" i="5" s="1"/>
  <c r="AF111" i="5"/>
  <c r="AF108" i="5"/>
  <c r="AF110" i="5"/>
  <c r="AF93" i="5"/>
  <c r="AF76" i="5"/>
  <c r="AF59" i="5"/>
  <c r="AF57" i="5"/>
  <c r="AF60" i="5"/>
  <c r="AF58" i="5"/>
  <c r="AF175" i="5"/>
  <c r="AE182" i="5"/>
  <c r="AF158" i="5"/>
  <c r="AE165" i="5"/>
  <c r="AF160" i="5"/>
  <c r="AF159" i="5"/>
  <c r="AF161" i="5"/>
  <c r="AF141" i="5"/>
  <c r="AE148" i="5"/>
  <c r="AF124" i="5"/>
  <c r="AE131" i="5"/>
  <c r="AF107" i="5"/>
  <c r="AE114" i="5"/>
  <c r="AF90" i="5"/>
  <c r="AE97" i="5"/>
  <c r="AF91" i="5"/>
  <c r="BV91" i="5" s="1" a="1"/>
  <c r="BV91" i="5" s="1"/>
  <c r="AF73" i="5"/>
  <c r="AE80" i="5"/>
  <c r="AF75" i="5"/>
  <c r="AF56" i="5"/>
  <c r="AE63" i="5"/>
  <c r="AF39" i="5"/>
  <c r="AE46" i="5"/>
  <c r="AF40" i="5"/>
  <c r="AF43" i="5"/>
  <c r="AF42" i="5"/>
  <c r="AF41" i="5"/>
  <c r="AE29" i="5"/>
  <c r="AF23" i="5"/>
  <c r="AF25" i="5"/>
  <c r="AF26" i="5"/>
  <c r="AF22" i="5"/>
  <c r="AL692" i="5" l="1"/>
  <c r="AM689" i="5"/>
  <c r="AM686" i="5"/>
  <c r="AM685" i="5"/>
  <c r="AM687" i="5"/>
  <c r="AM688" i="5"/>
  <c r="CC688" i="5" s="1" a="1"/>
  <c r="CC688" i="5" s="1"/>
  <c r="AN618" i="5"/>
  <c r="AL641" i="5"/>
  <c r="AM636" i="5"/>
  <c r="AM637" i="5"/>
  <c r="CC637" i="5" s="1" a="1"/>
  <c r="CC637" i="5" s="1"/>
  <c r="AN620" i="5"/>
  <c r="CD620" i="5" s="1" a="1"/>
  <c r="CD620" i="5" s="1"/>
  <c r="AM635" i="5"/>
  <c r="AN621" i="5"/>
  <c r="AN619" i="5"/>
  <c r="AM431" i="5"/>
  <c r="AM430" i="5"/>
  <c r="AM433" i="5"/>
  <c r="CC433" i="5" s="1" a="1"/>
  <c r="CC433" i="5" s="1"/>
  <c r="AM434" i="5"/>
  <c r="AN617" i="5"/>
  <c r="AN624" i="5" s="1"/>
  <c r="AM624" i="5"/>
  <c r="AM670" i="5"/>
  <c r="AM668" i="5"/>
  <c r="AL675" i="5"/>
  <c r="AM669" i="5"/>
  <c r="AM671" i="5"/>
  <c r="CC671" i="5" s="1" a="1"/>
  <c r="CC671" i="5" s="1"/>
  <c r="AM672" i="5"/>
  <c r="AM329" i="5"/>
  <c r="BU311" i="5" a="1"/>
  <c r="BU311" i="5" s="1"/>
  <c r="BU318" i="5" s="1"/>
  <c r="BU322" i="5" s="1"/>
  <c r="AF22" i="12" s="1"/>
  <c r="BU856" i="5" a="1"/>
  <c r="BU856" i="5" s="1"/>
  <c r="BU805" i="5" a="1"/>
  <c r="BU805" i="5" s="1"/>
  <c r="BU811" i="5" s="1"/>
  <c r="BU815" i="5" s="1"/>
  <c r="AF51" i="12" s="1"/>
  <c r="BY316" i="5" a="1"/>
  <c r="BY316" i="5" s="1"/>
  <c r="BY282" i="5" a="1"/>
  <c r="BY282" i="5" s="1"/>
  <c r="BY333" i="5" a="1"/>
  <c r="BY333" i="5" s="1"/>
  <c r="BY350" i="5" a="1"/>
  <c r="BY350" i="5" s="1"/>
  <c r="BY299" i="5" a="1"/>
  <c r="BY299" i="5" s="1"/>
  <c r="AM328" i="5"/>
  <c r="AL335" i="5"/>
  <c r="AM332" i="5"/>
  <c r="AM331" i="5"/>
  <c r="CC331" i="5" s="1" a="1"/>
  <c r="CC331" i="5" s="1"/>
  <c r="AM330" i="5"/>
  <c r="AL539" i="5"/>
  <c r="AM825" i="5"/>
  <c r="AM823" i="5"/>
  <c r="AM822" i="5"/>
  <c r="CB821" i="5" a="1"/>
  <c r="CB821" i="5" s="1"/>
  <c r="AL828" i="5"/>
  <c r="AM821" i="5"/>
  <c r="AM824" i="5"/>
  <c r="AN297" i="5"/>
  <c r="CD297" i="5" s="1" a="1"/>
  <c r="CD297" i="5" s="1"/>
  <c r="AN346" i="5"/>
  <c r="AN842" i="5"/>
  <c r="AN587" i="5"/>
  <c r="AM532" i="5"/>
  <c r="AN366" i="5"/>
  <c r="AN278" i="5"/>
  <c r="AN244" i="5"/>
  <c r="AN364" i="5"/>
  <c r="AN756" i="5"/>
  <c r="AN280" i="5"/>
  <c r="AN738" i="5"/>
  <c r="AN789" i="5"/>
  <c r="AN841" i="5"/>
  <c r="AM468" i="5"/>
  <c r="AN604" i="5"/>
  <c r="AN298" i="5"/>
  <c r="AM502" i="5"/>
  <c r="AN552" i="5"/>
  <c r="CD552" i="5" s="1" a="1"/>
  <c r="CD552" i="5" s="1"/>
  <c r="BW277" i="5" a="1"/>
  <c r="BW277" i="5" s="1"/>
  <c r="BW295" i="5" a="1"/>
  <c r="BW295" i="5" s="1"/>
  <c r="BW329" i="5" a="1"/>
  <c r="BW329" i="5" s="1"/>
  <c r="BW724" i="5" a="1"/>
  <c r="BW724" i="5" s="1"/>
  <c r="BW741" i="5" a="1"/>
  <c r="BW741" i="5" s="1"/>
  <c r="BW707" i="5" a="1"/>
  <c r="BW707" i="5" s="1"/>
  <c r="BW346" i="5" a="1"/>
  <c r="BW346" i="5" s="1"/>
  <c r="BY435" i="5" a="1"/>
  <c r="BY435" i="5" s="1"/>
  <c r="BY503" i="5" a="1"/>
  <c r="BY503" i="5" s="1"/>
  <c r="BY214" i="5" a="1"/>
  <c r="BY214" i="5" s="1"/>
  <c r="BY248" i="5" a="1"/>
  <c r="BY248" i="5" s="1"/>
  <c r="BY401" i="5" a="1"/>
  <c r="BY401" i="5" s="1"/>
  <c r="BY537" i="5" a="1"/>
  <c r="BY537" i="5" s="1"/>
  <c r="BY367" i="5" a="1"/>
  <c r="BY367" i="5" s="1"/>
  <c r="BY384" i="5" a="1"/>
  <c r="BY384" i="5" s="1"/>
  <c r="BY265" i="5" a="1"/>
  <c r="BY265" i="5" s="1"/>
  <c r="BY231" i="5" a="1"/>
  <c r="BY231" i="5" s="1"/>
  <c r="BY469" i="5" a="1"/>
  <c r="BY469" i="5" s="1"/>
  <c r="BY588" i="5" a="1"/>
  <c r="BY588" i="5" s="1"/>
  <c r="BY486" i="5" a="1"/>
  <c r="BY486" i="5" s="1"/>
  <c r="BY605" i="5" a="1"/>
  <c r="BY605" i="5" s="1"/>
  <c r="BY520" i="5" a="1"/>
  <c r="BY520" i="5" s="1"/>
  <c r="BY690" i="5" a="1"/>
  <c r="BY690" i="5" s="1"/>
  <c r="BY418" i="5" a="1"/>
  <c r="BY418" i="5" s="1"/>
  <c r="BY651" i="5" a="1"/>
  <c r="BY651" i="5" s="1"/>
  <c r="BY673" i="5" a="1"/>
  <c r="BY673" i="5" s="1"/>
  <c r="BY639" i="5" a="1"/>
  <c r="BY639" i="5" s="1"/>
  <c r="BY656" i="5" a="1"/>
  <c r="BY656" i="5" s="1"/>
  <c r="BY452" i="5" a="1"/>
  <c r="BY452" i="5" s="1"/>
  <c r="BY554" i="5" a="1"/>
  <c r="BY554" i="5" s="1"/>
  <c r="BY571" i="5" a="1"/>
  <c r="BY571" i="5" s="1"/>
  <c r="BY622" i="5" a="1"/>
  <c r="BY622" i="5" s="1"/>
  <c r="BY180" i="5" a="1"/>
  <c r="BY180" i="5" s="1"/>
  <c r="BY129" i="5" a="1"/>
  <c r="BY129" i="5" s="1"/>
  <c r="BY146" i="5" a="1"/>
  <c r="BY146" i="5" s="1"/>
  <c r="BY95" i="5" a="1"/>
  <c r="BY95" i="5" s="1"/>
  <c r="BY197" i="5" a="1"/>
  <c r="BY197" i="5" s="1"/>
  <c r="BY668" i="5" a="1"/>
  <c r="BY668" i="5" s="1"/>
  <c r="BY685" i="5" a="1"/>
  <c r="BY685" i="5" s="1"/>
  <c r="BW294" i="5" a="1"/>
  <c r="BW294" i="5" s="1"/>
  <c r="BW278" i="5" a="1"/>
  <c r="BW278" i="5" s="1"/>
  <c r="BV284" i="5"/>
  <c r="BV288" i="5" s="1"/>
  <c r="BT709" i="5"/>
  <c r="BT713" i="5" s="1"/>
  <c r="AE45" i="12" s="1"/>
  <c r="BU653" i="5" a="1"/>
  <c r="BU653" i="5" s="1"/>
  <c r="BU602" i="5" a="1"/>
  <c r="BU602" i="5" s="1"/>
  <c r="BU551" i="5" a="1"/>
  <c r="BU551" i="5" s="1"/>
  <c r="BU415" i="5" a="1"/>
  <c r="BU415" i="5" s="1"/>
  <c r="BU466" i="5" a="1"/>
  <c r="BU466" i="5" s="1"/>
  <c r="BU364" i="5" a="1"/>
  <c r="BU364" i="5" s="1"/>
  <c r="BU142" i="5" a="1"/>
  <c r="BU142" i="5" s="1"/>
  <c r="D61" i="11"/>
  <c r="BU703" i="5" a="1"/>
  <c r="BU703" i="5" s="1"/>
  <c r="BU194" i="5" a="1"/>
  <c r="BU194" i="5" s="1"/>
  <c r="BU517" i="5" a="1"/>
  <c r="BU517" i="5" s="1"/>
  <c r="BU753" i="5" a="1"/>
  <c r="BU753" i="5" s="1"/>
  <c r="BU760" i="5" s="1"/>
  <c r="BU764" i="5" s="1"/>
  <c r="AF48" i="12" s="1"/>
  <c r="BU702" i="5" a="1"/>
  <c r="BU702" i="5" s="1"/>
  <c r="AN839" i="5"/>
  <c r="AN808" i="5"/>
  <c r="AN807" i="5"/>
  <c r="AN805" i="5"/>
  <c r="AM845" i="5"/>
  <c r="AN838" i="5"/>
  <c r="CD838" i="5" s="1" a="1"/>
  <c r="CD838" i="5" s="1"/>
  <c r="AN840" i="5"/>
  <c r="AN790" i="5"/>
  <c r="AM770" i="5"/>
  <c r="AL777" i="5"/>
  <c r="AM774" i="5"/>
  <c r="AM772" i="5"/>
  <c r="AM771" i="5"/>
  <c r="AM773" i="5"/>
  <c r="AN754" i="5"/>
  <c r="AN737" i="5"/>
  <c r="AN723" i="5"/>
  <c r="AN720" i="5"/>
  <c r="AN722" i="5"/>
  <c r="AM811" i="5"/>
  <c r="AN804" i="5"/>
  <c r="CD804" i="5" s="1" a="1"/>
  <c r="CD804" i="5" s="1"/>
  <c r="AN806" i="5"/>
  <c r="AN791" i="5"/>
  <c r="AM794" i="5"/>
  <c r="AN787" i="5"/>
  <c r="AN788" i="5"/>
  <c r="AM760" i="5"/>
  <c r="AN753" i="5"/>
  <c r="AN757" i="5"/>
  <c r="AN755" i="5"/>
  <c r="AM743" i="5"/>
  <c r="AN736" i="5"/>
  <c r="AN739" i="5"/>
  <c r="AN740" i="5"/>
  <c r="AM726" i="5"/>
  <c r="AN719" i="5"/>
  <c r="AN721" i="5"/>
  <c r="AN703" i="5"/>
  <c r="CC704" i="5" a="1"/>
  <c r="CC704" i="5" s="1"/>
  <c r="AN704" i="5"/>
  <c r="AN706" i="5"/>
  <c r="AM709" i="5"/>
  <c r="AN702" i="5"/>
  <c r="AN705" i="5"/>
  <c r="AM652" i="5"/>
  <c r="AM654" i="5"/>
  <c r="CC654" i="5" s="1" a="1"/>
  <c r="CC654" i="5" s="1"/>
  <c r="AN585" i="5"/>
  <c r="AN583" i="5"/>
  <c r="AN586" i="5"/>
  <c r="CD586" i="5" s="1" a="1"/>
  <c r="CD586" i="5" s="1"/>
  <c r="AM590" i="5"/>
  <c r="AN584" i="5"/>
  <c r="AN569" i="5"/>
  <c r="CD569" i="5" s="1" a="1"/>
  <c r="CD569" i="5" s="1"/>
  <c r="AM533" i="5"/>
  <c r="AM536" i="5"/>
  <c r="AM534" i="5"/>
  <c r="AM535" i="5"/>
  <c r="CC535" i="5" s="1" a="1"/>
  <c r="CC535" i="5" s="1"/>
  <c r="AM515" i="5"/>
  <c r="AL522" i="5"/>
  <c r="AM516" i="5"/>
  <c r="AM517" i="5"/>
  <c r="AM519" i="5"/>
  <c r="AM518" i="5"/>
  <c r="CC518" i="5" s="1" a="1"/>
  <c r="CC518" i="5" s="1"/>
  <c r="AN686" i="5"/>
  <c r="AL658" i="5"/>
  <c r="AM651" i="5"/>
  <c r="AM653" i="5"/>
  <c r="AM655" i="5"/>
  <c r="AM607" i="5"/>
  <c r="AN600" i="5"/>
  <c r="AN601" i="5"/>
  <c r="AN603" i="5"/>
  <c r="CD603" i="5" s="1" a="1"/>
  <c r="CD603" i="5" s="1"/>
  <c r="AN602" i="5"/>
  <c r="AM573" i="5"/>
  <c r="AN566" i="5"/>
  <c r="AN567" i="5"/>
  <c r="AN570" i="5"/>
  <c r="AN568" i="5"/>
  <c r="AM556" i="5"/>
  <c r="AN549" i="5"/>
  <c r="AN551" i="5"/>
  <c r="AN553" i="5"/>
  <c r="AN550" i="5"/>
  <c r="AM501" i="5"/>
  <c r="CC501" i="5" s="1" a="1"/>
  <c r="CC501" i="5" s="1"/>
  <c r="AM483" i="5"/>
  <c r="AM485" i="5"/>
  <c r="AM484" i="5"/>
  <c r="CC484" i="5" s="1" a="1"/>
  <c r="CC484" i="5" s="1"/>
  <c r="AM482" i="5"/>
  <c r="AM465" i="5"/>
  <c r="AM467" i="5"/>
  <c r="CC467" i="5" s="1" a="1"/>
  <c r="CC467" i="5" s="1"/>
  <c r="AL471" i="5"/>
  <c r="AM464" i="5"/>
  <c r="AM466" i="5"/>
  <c r="AM448" i="5"/>
  <c r="AM449" i="5"/>
  <c r="AM383" i="5"/>
  <c r="AM381" i="5"/>
  <c r="AM380" i="5"/>
  <c r="AM382" i="5"/>
  <c r="CC382" i="5" s="1" a="1"/>
  <c r="CC382" i="5" s="1"/>
  <c r="AM352" i="5"/>
  <c r="AN348" i="5"/>
  <c r="CD348" i="5" s="1" a="1"/>
  <c r="CD348" i="5" s="1"/>
  <c r="AN349" i="5"/>
  <c r="AN345" i="5"/>
  <c r="AN347" i="5"/>
  <c r="AN279" i="5"/>
  <c r="AN281" i="5"/>
  <c r="AN261" i="5"/>
  <c r="AN264" i="5"/>
  <c r="AN227" i="5"/>
  <c r="AN228" i="5"/>
  <c r="AN229" i="5"/>
  <c r="CD229" i="5" s="1" a="1"/>
  <c r="CD229" i="5" s="1"/>
  <c r="AN213" i="5"/>
  <c r="AN210" i="5"/>
  <c r="AL505" i="5"/>
  <c r="AM498" i="5"/>
  <c r="AM500" i="5"/>
  <c r="AM499" i="5"/>
  <c r="AL488" i="5"/>
  <c r="AM481" i="5"/>
  <c r="AM450" i="5"/>
  <c r="CC450" i="5" s="1" a="1"/>
  <c r="CC450" i="5" s="1"/>
  <c r="AM451" i="5"/>
  <c r="AM447" i="5"/>
  <c r="AL454" i="5"/>
  <c r="AN430" i="5"/>
  <c r="AM420" i="5"/>
  <c r="AN413" i="5"/>
  <c r="AN416" i="5"/>
  <c r="CD416" i="5" s="1" a="1"/>
  <c r="CD416" i="5" s="1"/>
  <c r="AN417" i="5"/>
  <c r="AN415" i="5"/>
  <c r="AN414" i="5"/>
  <c r="AM403" i="5"/>
  <c r="AN396" i="5"/>
  <c r="AN400" i="5"/>
  <c r="AN399" i="5"/>
  <c r="CD399" i="5" s="1" a="1"/>
  <c r="CD399" i="5" s="1"/>
  <c r="AN397" i="5"/>
  <c r="AN398" i="5"/>
  <c r="AM379" i="5"/>
  <c r="AL386" i="5"/>
  <c r="AM369" i="5"/>
  <c r="AN362" i="5"/>
  <c r="AN365" i="5"/>
  <c r="CD365" i="5" s="1" a="1"/>
  <c r="CD365" i="5" s="1"/>
  <c r="AN363" i="5"/>
  <c r="AM301" i="5"/>
  <c r="AN294" i="5"/>
  <c r="AN296" i="5"/>
  <c r="AN295" i="5"/>
  <c r="AM284" i="5"/>
  <c r="AN277" i="5"/>
  <c r="AM267" i="5"/>
  <c r="AN260" i="5"/>
  <c r="AN262" i="5"/>
  <c r="AN263" i="5"/>
  <c r="CD263" i="5" s="1" a="1"/>
  <c r="CD263" i="5" s="1"/>
  <c r="AM250" i="5"/>
  <c r="AN243" i="5"/>
  <c r="AN246" i="5"/>
  <c r="CD246" i="5" s="1" a="1"/>
  <c r="CD246" i="5" s="1"/>
  <c r="AN245" i="5"/>
  <c r="AN247" i="5"/>
  <c r="AM233" i="5"/>
  <c r="AN226" i="5"/>
  <c r="AN230" i="5"/>
  <c r="AM216" i="5"/>
  <c r="AN209" i="5"/>
  <c r="AN211" i="5"/>
  <c r="AN212" i="5"/>
  <c r="CD212" i="5" s="1" a="1"/>
  <c r="CD212" i="5" s="1"/>
  <c r="AM199" i="5"/>
  <c r="AN192" i="5"/>
  <c r="AN194" i="5"/>
  <c r="AN195" i="5"/>
  <c r="CD195" i="5" s="1" a="1"/>
  <c r="CD195" i="5" s="1"/>
  <c r="AN193" i="5"/>
  <c r="AN196" i="5"/>
  <c r="AG75" i="5"/>
  <c r="CR1415" i="9"/>
  <c r="BA1415" i="9"/>
  <c r="CR1417" i="9"/>
  <c r="CS1418" i="9"/>
  <c r="CT1419" i="9"/>
  <c r="CQ1416" i="9"/>
  <c r="AU1729" i="9"/>
  <c r="CM1729" i="9" s="1"/>
  <c r="BB1729" i="9"/>
  <c r="CT1729" i="9" s="1"/>
  <c r="AT1729" i="9"/>
  <c r="CL1729" i="9" s="1"/>
  <c r="BA1729" i="9"/>
  <c r="CS1729" i="9" s="1"/>
  <c r="AS1729" i="9"/>
  <c r="CK1729" i="9" s="1"/>
  <c r="CK1739" i="9" s="1"/>
  <c r="AG41" i="11" s="1"/>
  <c r="AZ1729" i="9"/>
  <c r="CR1729" i="9" s="1"/>
  <c r="AY1729" i="9"/>
  <c r="CQ1729" i="9" s="1"/>
  <c r="AX1729" i="9"/>
  <c r="CP1729" i="9" s="1"/>
  <c r="AV1729" i="9"/>
  <c r="CN1729" i="9" s="1"/>
  <c r="AW1729" i="9"/>
  <c r="CO1729" i="9" s="1"/>
  <c r="L1730" i="9"/>
  <c r="K1730" i="9"/>
  <c r="J1730" i="9"/>
  <c r="F1731" i="9"/>
  <c r="AW1680" i="9"/>
  <c r="CO1680" i="9" s="1"/>
  <c r="AU1680" i="9"/>
  <c r="CM1680" i="9" s="1"/>
  <c r="BB1680" i="9"/>
  <c r="CT1680" i="9" s="1"/>
  <c r="AT1680" i="9"/>
  <c r="CL1680" i="9" s="1"/>
  <c r="AZ1680" i="9"/>
  <c r="CR1680" i="9" s="1"/>
  <c r="AR1680" i="9"/>
  <c r="CJ1680" i="9" s="1"/>
  <c r="AY1680" i="9"/>
  <c r="CQ1680" i="9" s="1"/>
  <c r="AQ1680" i="9"/>
  <c r="CI1680" i="9" s="1"/>
  <c r="CI1692" i="9" s="1"/>
  <c r="AE40" i="11" s="1"/>
  <c r="BX515" i="5" s="1" a="1"/>
  <c r="BX515" i="5" s="1"/>
  <c r="BA1680" i="9"/>
  <c r="CS1680" i="9" s="1"/>
  <c r="AV1680" i="9"/>
  <c r="CN1680" i="9" s="1"/>
  <c r="AS1680" i="9"/>
  <c r="CK1680" i="9" s="1"/>
  <c r="AX1680" i="9"/>
  <c r="CP1680" i="9" s="1"/>
  <c r="F1682" i="9"/>
  <c r="K1681" i="9"/>
  <c r="J1681" i="9"/>
  <c r="L1681" i="9"/>
  <c r="F1636" i="9"/>
  <c r="L1635" i="9"/>
  <c r="K1635" i="9"/>
  <c r="J1635" i="9"/>
  <c r="AZ1634" i="9"/>
  <c r="CR1634" i="9" s="1"/>
  <c r="AR1634" i="9"/>
  <c r="CJ1634" i="9" s="1"/>
  <c r="CJ1645" i="9" s="1"/>
  <c r="AF39" i="11" s="1"/>
  <c r="BY532" i="5" s="1" a="1"/>
  <c r="BY532" i="5" s="1"/>
  <c r="AY1634" i="9"/>
  <c r="CQ1634" i="9" s="1"/>
  <c r="AW1634" i="9"/>
  <c r="CO1634" i="9" s="1"/>
  <c r="AV1634" i="9"/>
  <c r="CN1634" i="9" s="1"/>
  <c r="AX1634" i="9"/>
  <c r="CP1634" i="9" s="1"/>
  <c r="AU1634" i="9"/>
  <c r="CM1634" i="9" s="1"/>
  <c r="AT1634" i="9"/>
  <c r="CL1634" i="9" s="1"/>
  <c r="AS1634" i="9"/>
  <c r="CK1634" i="9" s="1"/>
  <c r="BB1634" i="9"/>
  <c r="CT1634" i="9" s="1"/>
  <c r="BA1634" i="9"/>
  <c r="CS1634" i="9" s="1"/>
  <c r="AX1587" i="9"/>
  <c r="CP1587" i="9" s="1"/>
  <c r="AW1587" i="9"/>
  <c r="CO1587" i="9" s="1"/>
  <c r="AV1587" i="9"/>
  <c r="CN1587" i="9" s="1"/>
  <c r="AU1587" i="9"/>
  <c r="CM1587" i="9" s="1"/>
  <c r="AS1587" i="9"/>
  <c r="CK1587" i="9" s="1"/>
  <c r="AR1587" i="9"/>
  <c r="CJ1587" i="9" s="1"/>
  <c r="CJ1598" i="9" s="1"/>
  <c r="AF38" i="11" s="1"/>
  <c r="BA1587" i="9"/>
  <c r="CS1587" i="9" s="1"/>
  <c r="AZ1587" i="9"/>
  <c r="CR1587" i="9" s="1"/>
  <c r="AT1587" i="9"/>
  <c r="CL1587" i="9" s="1"/>
  <c r="AY1587" i="9"/>
  <c r="CQ1587" i="9" s="1"/>
  <c r="BB1587" i="9"/>
  <c r="CT1587" i="9" s="1"/>
  <c r="L1588" i="9"/>
  <c r="F1589" i="9"/>
  <c r="J1588" i="9"/>
  <c r="K1588" i="9"/>
  <c r="K1541" i="9"/>
  <c r="L1541" i="9"/>
  <c r="J1541" i="9"/>
  <c r="F1542" i="9"/>
  <c r="AX1540" i="9"/>
  <c r="AW1540" i="9"/>
  <c r="BB1540" i="9"/>
  <c r="AT1540" i="9"/>
  <c r="AV1540" i="9"/>
  <c r="AS1540" i="9"/>
  <c r="AR1540" i="9"/>
  <c r="AY1540" i="9"/>
  <c r="BA1540" i="9"/>
  <c r="AZ1540" i="9"/>
  <c r="AU1540" i="9"/>
  <c r="AZ1493" i="9"/>
  <c r="AR1493" i="9"/>
  <c r="AY1493" i="9"/>
  <c r="AX1493" i="9"/>
  <c r="AW1493" i="9"/>
  <c r="AS1493" i="9"/>
  <c r="BB1493" i="9"/>
  <c r="BA1493" i="9"/>
  <c r="AU1493" i="9"/>
  <c r="AV1493" i="9"/>
  <c r="AT1493" i="9"/>
  <c r="F1495" i="9"/>
  <c r="K1494" i="9"/>
  <c r="J1494" i="9"/>
  <c r="L1494" i="9"/>
  <c r="AU1445" i="9"/>
  <c r="AY1445" i="9"/>
  <c r="AQ1445" i="9"/>
  <c r="AT1445" i="9"/>
  <c r="BA1445" i="9"/>
  <c r="AZ1445" i="9"/>
  <c r="AS1445" i="9"/>
  <c r="BB1445" i="9"/>
  <c r="AX1445" i="9"/>
  <c r="AR1445" i="9"/>
  <c r="AW1445" i="9"/>
  <c r="AV1445" i="9"/>
  <c r="F1447" i="9"/>
  <c r="K1446" i="9"/>
  <c r="L1446" i="9"/>
  <c r="J1446" i="9"/>
  <c r="AU646" i="9"/>
  <c r="CM646" i="9" s="1"/>
  <c r="AY646" i="9"/>
  <c r="CQ646" i="9" s="1"/>
  <c r="AQ646" i="9"/>
  <c r="CI646" i="9" s="1"/>
  <c r="CI658" i="9" s="1"/>
  <c r="AE18" i="11" s="1"/>
  <c r="BX312" i="5" s="1" a="1"/>
  <c r="BX312" i="5" s="1"/>
  <c r="AV646" i="9"/>
  <c r="CN646" i="9" s="1"/>
  <c r="AS646" i="9"/>
  <c r="CK646" i="9" s="1"/>
  <c r="BB646" i="9"/>
  <c r="CT646" i="9" s="1"/>
  <c r="AR646" i="9"/>
  <c r="CJ646" i="9" s="1"/>
  <c r="BA646" i="9"/>
  <c r="CS646" i="9" s="1"/>
  <c r="AX646" i="9"/>
  <c r="CP646" i="9" s="1"/>
  <c r="AW646" i="9"/>
  <c r="CO646" i="9" s="1"/>
  <c r="AT646" i="9"/>
  <c r="CL646" i="9" s="1"/>
  <c r="AZ646" i="9"/>
  <c r="CR646" i="9" s="1"/>
  <c r="F648" i="9"/>
  <c r="K647" i="9"/>
  <c r="L647" i="9"/>
  <c r="J647" i="9"/>
  <c r="L600" i="9"/>
  <c r="J600" i="9"/>
  <c r="F601" i="9"/>
  <c r="K600" i="9"/>
  <c r="AV599" i="9"/>
  <c r="CN599" i="9" s="1"/>
  <c r="BB599" i="9"/>
  <c r="CT599" i="9" s="1"/>
  <c r="AT599" i="9"/>
  <c r="CL599" i="9" s="1"/>
  <c r="BA599" i="9"/>
  <c r="CS599" i="9" s="1"/>
  <c r="AS599" i="9"/>
  <c r="CK599" i="9" s="1"/>
  <c r="AX599" i="9"/>
  <c r="CP599" i="9" s="1"/>
  <c r="AZ599" i="9"/>
  <c r="CR599" i="9" s="1"/>
  <c r="AW599" i="9"/>
  <c r="CO599" i="9" s="1"/>
  <c r="AU599" i="9"/>
  <c r="CM599" i="9" s="1"/>
  <c r="AY599" i="9"/>
  <c r="CQ599" i="9" s="1"/>
  <c r="AQ599" i="9"/>
  <c r="CI599" i="9" s="1"/>
  <c r="CI611" i="9" s="1"/>
  <c r="AE17" i="11" s="1"/>
  <c r="AR599" i="9"/>
  <c r="CJ599" i="9" s="1"/>
  <c r="F554" i="9"/>
  <c r="K553" i="9"/>
  <c r="J553" i="9"/>
  <c r="L553" i="9"/>
  <c r="AU552" i="9"/>
  <c r="CM552" i="9" s="1"/>
  <c r="BB552" i="9"/>
  <c r="CT552" i="9" s="1"/>
  <c r="AT552" i="9"/>
  <c r="CL552" i="9" s="1"/>
  <c r="BA552" i="9"/>
  <c r="CS552" i="9" s="1"/>
  <c r="AS552" i="9"/>
  <c r="CK552" i="9" s="1"/>
  <c r="AX552" i="9"/>
  <c r="CP552" i="9" s="1"/>
  <c r="AR552" i="9"/>
  <c r="CJ552" i="9" s="1"/>
  <c r="AQ552" i="9"/>
  <c r="CI552" i="9" s="1"/>
  <c r="CI564" i="9" s="1"/>
  <c r="AE16" i="11" s="1"/>
  <c r="AY552" i="9"/>
  <c r="CQ552" i="9" s="1"/>
  <c r="AZ552" i="9"/>
  <c r="CR552" i="9" s="1"/>
  <c r="AV552" i="9"/>
  <c r="CN552" i="9" s="1"/>
  <c r="AW552" i="9"/>
  <c r="CO552" i="9" s="1"/>
  <c r="AX506" i="9"/>
  <c r="CP506" i="9" s="1"/>
  <c r="BB506" i="9"/>
  <c r="CT506" i="9" s="1"/>
  <c r="AT506" i="9"/>
  <c r="CL506" i="9" s="1"/>
  <c r="AU506" i="9"/>
  <c r="CM506" i="9" s="1"/>
  <c r="AS506" i="9"/>
  <c r="CK506" i="9" s="1"/>
  <c r="AZ506" i="9"/>
  <c r="CR506" i="9" s="1"/>
  <c r="AV506" i="9"/>
  <c r="CN506" i="9" s="1"/>
  <c r="AR506" i="9"/>
  <c r="CJ506" i="9" s="1"/>
  <c r="CJ517" i="9" s="1"/>
  <c r="AF15" i="11" s="1"/>
  <c r="AW506" i="9"/>
  <c r="CO506" i="9" s="1"/>
  <c r="AY506" i="9"/>
  <c r="CQ506" i="9" s="1"/>
  <c r="BA506" i="9"/>
  <c r="CS506" i="9" s="1"/>
  <c r="K507" i="9"/>
  <c r="L507" i="9"/>
  <c r="F508" i="9"/>
  <c r="J507" i="9"/>
  <c r="K461" i="9"/>
  <c r="F462" i="9"/>
  <c r="L461" i="9"/>
  <c r="J461" i="9"/>
  <c r="AU460" i="9"/>
  <c r="CM460" i="9" s="1"/>
  <c r="AY460" i="9"/>
  <c r="CQ460" i="9" s="1"/>
  <c r="BA460" i="9"/>
  <c r="CS460" i="9" s="1"/>
  <c r="AZ460" i="9"/>
  <c r="CR460" i="9" s="1"/>
  <c r="AV460" i="9"/>
  <c r="CN460" i="9" s="1"/>
  <c r="BB460" i="9"/>
  <c r="CT460" i="9" s="1"/>
  <c r="AT460" i="9"/>
  <c r="CL460" i="9" s="1"/>
  <c r="AX460" i="9"/>
  <c r="CP460" i="9" s="1"/>
  <c r="AW460" i="9"/>
  <c r="CO460" i="9" s="1"/>
  <c r="AS460" i="9"/>
  <c r="CK460" i="9" s="1"/>
  <c r="CK470" i="9" s="1"/>
  <c r="AG14" i="11" s="1"/>
  <c r="BZ243" i="5" s="1" a="1"/>
  <c r="BZ243" i="5" s="1"/>
  <c r="L412" i="9"/>
  <c r="J412" i="9"/>
  <c r="F413" i="9"/>
  <c r="K412" i="9"/>
  <c r="AW411" i="9"/>
  <c r="CO411" i="9" s="1"/>
  <c r="AV411" i="9"/>
  <c r="CN411" i="9" s="1"/>
  <c r="BB411" i="9"/>
  <c r="CT411" i="9" s="1"/>
  <c r="AT411" i="9"/>
  <c r="CL411" i="9" s="1"/>
  <c r="BA411" i="9"/>
  <c r="CS411" i="9" s="1"/>
  <c r="AS411" i="9"/>
  <c r="CK411" i="9" s="1"/>
  <c r="AU411" i="9"/>
  <c r="CM411" i="9" s="1"/>
  <c r="AR411" i="9"/>
  <c r="CJ411" i="9" s="1"/>
  <c r="AQ411" i="9"/>
  <c r="CI411" i="9" s="1"/>
  <c r="CI423" i="9" s="1"/>
  <c r="AE13" i="11" s="1"/>
  <c r="BX260" i="5" s="1" a="1"/>
  <c r="BX260" i="5" s="1"/>
  <c r="AZ411" i="9"/>
  <c r="CR411" i="9" s="1"/>
  <c r="AY411" i="9"/>
  <c r="CQ411" i="9" s="1"/>
  <c r="AX411" i="9"/>
  <c r="CP411" i="9" s="1"/>
  <c r="CT1369" i="9"/>
  <c r="K1398" i="9"/>
  <c r="J1398" i="9"/>
  <c r="L1398" i="9"/>
  <c r="F1399" i="9"/>
  <c r="CS1369" i="9"/>
  <c r="CT1370" i="9"/>
  <c r="AV1397" i="9"/>
  <c r="AU1397" i="9"/>
  <c r="BB1397" i="9"/>
  <c r="AT1397" i="9"/>
  <c r="BA1397" i="9"/>
  <c r="AS1397" i="9"/>
  <c r="AZ1397" i="9"/>
  <c r="AR1397" i="9"/>
  <c r="AY1397" i="9"/>
  <c r="AQ1397" i="9"/>
  <c r="AW1397" i="9"/>
  <c r="AX1397" i="9"/>
  <c r="AP1397" i="9"/>
  <c r="BA1180" i="9"/>
  <c r="CS1180" i="9" s="1"/>
  <c r="CT1184" i="9"/>
  <c r="CQ1181" i="9"/>
  <c r="CR1182" i="9"/>
  <c r="CS1183" i="9"/>
  <c r="K1209" i="9"/>
  <c r="J1209" i="9"/>
  <c r="F1210" i="9"/>
  <c r="L1209" i="9"/>
  <c r="AW1208" i="9"/>
  <c r="CO1208" i="9" s="1"/>
  <c r="AO1208" i="9"/>
  <c r="CG1208" i="9" s="1"/>
  <c r="CG1222" i="9" s="1"/>
  <c r="AC30" i="11" s="1"/>
  <c r="AV1208" i="9"/>
  <c r="CN1208" i="9" s="1"/>
  <c r="AU1208" i="9"/>
  <c r="CM1208" i="9" s="1"/>
  <c r="BB1208" i="9"/>
  <c r="CT1208" i="9" s="1"/>
  <c r="AT1208" i="9"/>
  <c r="CL1208" i="9" s="1"/>
  <c r="BA1208" i="9"/>
  <c r="CS1208" i="9" s="1"/>
  <c r="AS1208" i="9"/>
  <c r="CK1208" i="9" s="1"/>
  <c r="AZ1208" i="9"/>
  <c r="CR1208" i="9" s="1"/>
  <c r="AR1208" i="9"/>
  <c r="CJ1208" i="9" s="1"/>
  <c r="AY1208" i="9"/>
  <c r="CQ1208" i="9" s="1"/>
  <c r="AQ1208" i="9"/>
  <c r="CI1208" i="9" s="1"/>
  <c r="AP1208" i="9"/>
  <c r="CH1208" i="9" s="1"/>
  <c r="AX1208" i="9"/>
  <c r="CP1208" i="9" s="1"/>
  <c r="K1022" i="9"/>
  <c r="J1022" i="9"/>
  <c r="L1022" i="9"/>
  <c r="F1023" i="9"/>
  <c r="AV1021" i="9"/>
  <c r="CN1021" i="9" s="1"/>
  <c r="AU1021" i="9"/>
  <c r="CM1021" i="9" s="1"/>
  <c r="BB1021" i="9"/>
  <c r="CT1021" i="9" s="1"/>
  <c r="AT1021" i="9"/>
  <c r="CL1021" i="9" s="1"/>
  <c r="BA1021" i="9"/>
  <c r="CS1021" i="9" s="1"/>
  <c r="AS1021" i="9"/>
  <c r="CK1021" i="9" s="1"/>
  <c r="AZ1021" i="9"/>
  <c r="CR1021" i="9" s="1"/>
  <c r="AR1021" i="9"/>
  <c r="CJ1021" i="9" s="1"/>
  <c r="AY1021" i="9"/>
  <c r="CQ1021" i="9" s="1"/>
  <c r="AQ1021" i="9"/>
  <c r="CI1021" i="9" s="1"/>
  <c r="AW1021" i="9"/>
  <c r="CO1021" i="9" s="1"/>
  <c r="AX1021" i="9"/>
  <c r="CP1021" i="9" s="1"/>
  <c r="AP1021" i="9"/>
  <c r="CH1021" i="9" s="1"/>
  <c r="CH1034" i="9" s="1"/>
  <c r="AD26" i="11" s="1"/>
  <c r="BW313" i="5" s="1" a="1"/>
  <c r="BW313" i="5" s="1"/>
  <c r="K834" i="9"/>
  <c r="J834" i="9"/>
  <c r="L834" i="9"/>
  <c r="F835" i="9"/>
  <c r="AV833" i="9"/>
  <c r="CN833" i="9" s="1"/>
  <c r="AU833" i="9"/>
  <c r="CM833" i="9" s="1"/>
  <c r="BB833" i="9"/>
  <c r="CT833" i="9" s="1"/>
  <c r="AT833" i="9"/>
  <c r="CL833" i="9" s="1"/>
  <c r="BA833" i="9"/>
  <c r="CS833" i="9" s="1"/>
  <c r="AS833" i="9"/>
  <c r="CK833" i="9" s="1"/>
  <c r="AZ833" i="9"/>
  <c r="CR833" i="9" s="1"/>
  <c r="AR833" i="9"/>
  <c r="CJ833" i="9" s="1"/>
  <c r="AY833" i="9"/>
  <c r="CQ833" i="9" s="1"/>
  <c r="AQ833" i="9"/>
  <c r="CI833" i="9" s="1"/>
  <c r="AW833" i="9"/>
  <c r="CO833" i="9" s="1"/>
  <c r="AX833" i="9"/>
  <c r="CP833" i="9" s="1"/>
  <c r="AP833" i="9"/>
  <c r="CH833" i="9" s="1"/>
  <c r="CH846" i="9" s="1"/>
  <c r="AD22" i="11" s="1"/>
  <c r="K363" i="9"/>
  <c r="J363" i="9"/>
  <c r="F364" i="9"/>
  <c r="L363" i="9"/>
  <c r="AW362" i="9"/>
  <c r="CO362" i="9" s="1"/>
  <c r="AO362" i="9"/>
  <c r="CG362" i="9" s="1"/>
  <c r="CG376" i="9" s="1"/>
  <c r="AC12" i="11" s="1"/>
  <c r="AV362" i="9"/>
  <c r="CN362" i="9" s="1"/>
  <c r="AU362" i="9"/>
  <c r="CM362" i="9" s="1"/>
  <c r="BB362" i="9"/>
  <c r="CT362" i="9" s="1"/>
  <c r="AT362" i="9"/>
  <c r="CL362" i="9" s="1"/>
  <c r="BA362" i="9"/>
  <c r="CS362" i="9" s="1"/>
  <c r="AS362" i="9"/>
  <c r="CK362" i="9" s="1"/>
  <c r="AZ362" i="9"/>
  <c r="CR362" i="9" s="1"/>
  <c r="AR362" i="9"/>
  <c r="CJ362" i="9" s="1"/>
  <c r="AX362" i="9"/>
  <c r="CP362" i="9" s="1"/>
  <c r="AP362" i="9"/>
  <c r="CH362" i="9" s="1"/>
  <c r="AQ362" i="9"/>
  <c r="CI362" i="9" s="1"/>
  <c r="AY362" i="9"/>
  <c r="CQ362" i="9" s="1"/>
  <c r="AD271" i="1"/>
  <c r="AC274" i="1"/>
  <c r="K175" i="9"/>
  <c r="J175" i="9"/>
  <c r="F176" i="9"/>
  <c r="L175" i="9"/>
  <c r="AW174" i="9"/>
  <c r="CO174" i="9" s="1"/>
  <c r="AO174" i="9"/>
  <c r="CG174" i="9" s="1"/>
  <c r="CG188" i="9" s="1"/>
  <c r="AC8" i="11" s="1"/>
  <c r="AV174" i="9"/>
  <c r="CN174" i="9" s="1"/>
  <c r="AU174" i="9"/>
  <c r="CM174" i="9" s="1"/>
  <c r="BB174" i="9"/>
  <c r="CT174" i="9" s="1"/>
  <c r="AT174" i="9"/>
  <c r="CL174" i="9" s="1"/>
  <c r="BA174" i="9"/>
  <c r="CS174" i="9" s="1"/>
  <c r="AS174" i="9"/>
  <c r="CK174" i="9" s="1"/>
  <c r="AZ174" i="9"/>
  <c r="CR174" i="9" s="1"/>
  <c r="AR174" i="9"/>
  <c r="CJ174" i="9" s="1"/>
  <c r="AX174" i="9"/>
  <c r="CP174" i="9" s="1"/>
  <c r="AP174" i="9"/>
  <c r="CH174" i="9" s="1"/>
  <c r="AQ174" i="9"/>
  <c r="CI174" i="9" s="1"/>
  <c r="AY174" i="9"/>
  <c r="CQ174" i="9" s="1"/>
  <c r="AC135" i="1"/>
  <c r="AB138" i="1"/>
  <c r="AG161" i="5"/>
  <c r="AG91" i="5"/>
  <c r="BW91" i="5" s="1" a="1"/>
  <c r="BW91" i="5" s="1"/>
  <c r="AG159" i="5"/>
  <c r="AG160" i="5"/>
  <c r="AG175" i="5"/>
  <c r="AF182" i="5"/>
  <c r="AG176" i="5"/>
  <c r="AG178" i="5"/>
  <c r="BW178" i="5" s="1" a="1"/>
  <c r="BW178" i="5" s="1"/>
  <c r="AG179" i="5"/>
  <c r="AG177" i="5"/>
  <c r="AG158" i="5"/>
  <c r="AF165" i="5"/>
  <c r="AG162" i="5"/>
  <c r="AG141" i="5"/>
  <c r="AF148" i="5"/>
  <c r="AG143" i="5"/>
  <c r="AG144" i="5"/>
  <c r="BW144" i="5" s="1" a="1"/>
  <c r="BW144" i="5" s="1"/>
  <c r="AG145" i="5"/>
  <c r="AG142" i="5"/>
  <c r="AF131" i="5"/>
  <c r="AG124" i="5"/>
  <c r="AG127" i="5"/>
  <c r="BW127" i="5" s="1" a="1"/>
  <c r="BW127" i="5" s="1"/>
  <c r="AG125" i="5"/>
  <c r="AG128" i="5"/>
  <c r="AG126" i="5"/>
  <c r="AG107" i="5"/>
  <c r="AF114" i="5"/>
  <c r="AG109" i="5"/>
  <c r="AG110" i="5"/>
  <c r="AG108" i="5"/>
  <c r="AG111" i="5"/>
  <c r="AG90" i="5"/>
  <c r="AF97" i="5"/>
  <c r="AG93" i="5"/>
  <c r="AG94" i="5"/>
  <c r="AG92" i="5"/>
  <c r="AG73" i="5"/>
  <c r="AF80" i="5"/>
  <c r="AG76" i="5"/>
  <c r="AG74" i="5"/>
  <c r="AG77" i="5"/>
  <c r="AF63" i="5"/>
  <c r="AG56" i="5"/>
  <c r="AG59" i="5"/>
  <c r="AG58" i="5"/>
  <c r="AG60" i="5"/>
  <c r="AG57" i="5"/>
  <c r="AG41" i="5"/>
  <c r="AG42" i="5"/>
  <c r="AG43" i="5"/>
  <c r="AG40" i="5"/>
  <c r="AG39" i="5"/>
  <c r="AF46" i="5"/>
  <c r="AG22" i="5"/>
  <c r="AF29" i="5"/>
  <c r="AG26" i="5"/>
  <c r="AG23" i="5"/>
  <c r="AG25" i="5"/>
  <c r="AG24" i="5"/>
  <c r="AN685" i="5" l="1"/>
  <c r="AN687" i="5"/>
  <c r="AM692" i="5"/>
  <c r="AN689" i="5"/>
  <c r="AN688" i="5"/>
  <c r="CD688" i="5" s="1" a="1"/>
  <c r="CD688" i="5" s="1"/>
  <c r="AO617" i="5"/>
  <c r="AN634" i="5"/>
  <c r="AN638" i="5"/>
  <c r="AM641" i="5"/>
  <c r="AN635" i="5"/>
  <c r="AN636" i="5"/>
  <c r="AO638" i="5" s="1"/>
  <c r="AO620" i="5"/>
  <c r="CE620" i="5" s="1" a="1"/>
  <c r="CE620" i="5" s="1"/>
  <c r="AO619" i="5"/>
  <c r="AN637" i="5"/>
  <c r="CD637" i="5" s="1" a="1"/>
  <c r="CD637" i="5" s="1"/>
  <c r="AN431" i="5"/>
  <c r="AM437" i="5"/>
  <c r="AN434" i="5"/>
  <c r="AN432" i="5"/>
  <c r="AN433" i="5"/>
  <c r="CD433" i="5" s="1" a="1"/>
  <c r="CD433" i="5" s="1"/>
  <c r="AO621" i="5"/>
  <c r="AP621" i="5" s="1"/>
  <c r="AO618" i="5"/>
  <c r="AN671" i="5"/>
  <c r="CD671" i="5" s="1" a="1"/>
  <c r="CD671" i="5" s="1"/>
  <c r="AN672" i="5"/>
  <c r="AN669" i="5"/>
  <c r="AN668" i="5"/>
  <c r="AN670" i="5"/>
  <c r="AM675" i="5"/>
  <c r="AN331" i="5"/>
  <c r="CD331" i="5" s="1" a="1"/>
  <c r="CD331" i="5" s="1"/>
  <c r="BZ316" i="5" a="1"/>
  <c r="BZ316" i="5" s="1"/>
  <c r="BZ333" i="5" a="1"/>
  <c r="BZ333" i="5" s="1"/>
  <c r="BZ350" i="5" a="1"/>
  <c r="BZ350" i="5" s="1"/>
  <c r="BZ299" i="5" a="1"/>
  <c r="BZ299" i="5" s="1"/>
  <c r="BZ282" i="5" a="1"/>
  <c r="BZ282" i="5" s="1"/>
  <c r="BV311" i="5" a="1"/>
  <c r="BV311" i="5" s="1"/>
  <c r="BV318" i="5" s="1"/>
  <c r="BV322" i="5" s="1"/>
  <c r="AG22" i="12" s="1"/>
  <c r="BV856" i="5" a="1"/>
  <c r="BV856" i="5" s="1"/>
  <c r="BV805" i="5" a="1"/>
  <c r="BV805" i="5" s="1"/>
  <c r="BV811" i="5" s="1"/>
  <c r="BV815" i="5" s="1"/>
  <c r="AG51" i="12" s="1"/>
  <c r="AN330" i="5"/>
  <c r="AN332" i="5"/>
  <c r="AN328" i="5"/>
  <c r="AM335" i="5"/>
  <c r="AN329" i="5"/>
  <c r="AN824" i="5"/>
  <c r="CC821" i="5" a="1"/>
  <c r="CC821" i="5" s="1"/>
  <c r="AM828" i="5"/>
  <c r="AN821" i="5"/>
  <c r="AN822" i="5"/>
  <c r="AN823" i="5"/>
  <c r="AN825" i="5"/>
  <c r="AN532" i="5"/>
  <c r="AO586" i="5"/>
  <c r="CE586" i="5" s="1" a="1"/>
  <c r="CE586" i="5" s="1"/>
  <c r="AO347" i="5"/>
  <c r="AN536" i="5"/>
  <c r="AO723" i="5"/>
  <c r="AO570" i="5"/>
  <c r="AN533" i="5"/>
  <c r="AO400" i="5"/>
  <c r="AO349" i="5"/>
  <c r="AO348" i="5"/>
  <c r="CE348" i="5" s="1" a="1"/>
  <c r="CE348" i="5" s="1"/>
  <c r="AO295" i="5"/>
  <c r="AO246" i="5"/>
  <c r="CE246" i="5" s="1" a="1"/>
  <c r="CE246" i="5" s="1"/>
  <c r="AN535" i="5"/>
  <c r="CD535" i="5" s="1" a="1"/>
  <c r="CD535" i="5" s="1"/>
  <c r="AO705" i="5"/>
  <c r="AO721" i="5"/>
  <c r="AO840" i="5"/>
  <c r="AN773" i="5"/>
  <c r="AH162" i="5"/>
  <c r="AM539" i="5"/>
  <c r="AO788" i="5"/>
  <c r="AO296" i="5"/>
  <c r="AO550" i="5"/>
  <c r="AN655" i="5"/>
  <c r="AO195" i="5"/>
  <c r="CE195" i="5" s="1" a="1"/>
  <c r="CE195" i="5" s="1"/>
  <c r="AO230" i="5"/>
  <c r="AN466" i="5"/>
  <c r="AN653" i="5"/>
  <c r="AO602" i="5"/>
  <c r="AN518" i="5"/>
  <c r="CD518" i="5" s="1" a="1"/>
  <c r="CD518" i="5" s="1"/>
  <c r="AO755" i="5"/>
  <c r="BX278" i="5" a="1"/>
  <c r="BX278" i="5" s="1"/>
  <c r="BX294" i="5" a="1"/>
  <c r="BX294" i="5" s="1"/>
  <c r="BU709" i="5"/>
  <c r="BU713" i="5" s="1"/>
  <c r="AF45" i="12" s="1"/>
  <c r="AG20" i="12"/>
  <c r="BX277" i="5" a="1"/>
  <c r="BX277" i="5" s="1"/>
  <c r="BX741" i="5" a="1"/>
  <c r="BX741" i="5" s="1"/>
  <c r="BX724" i="5" a="1"/>
  <c r="BX724" i="5" s="1"/>
  <c r="BX329" i="5" a="1"/>
  <c r="BX329" i="5" s="1"/>
  <c r="BX295" i="5" a="1"/>
  <c r="BX295" i="5" s="1"/>
  <c r="BX707" i="5" a="1"/>
  <c r="BX707" i="5" s="1"/>
  <c r="BX346" i="5" a="1"/>
  <c r="BX346" i="5" s="1"/>
  <c r="BZ231" i="5" a="1"/>
  <c r="BZ231" i="5" s="1"/>
  <c r="BZ605" i="5" a="1"/>
  <c r="BZ605" i="5" s="1"/>
  <c r="BZ367" i="5" a="1"/>
  <c r="BZ367" i="5" s="1"/>
  <c r="BZ214" i="5" a="1"/>
  <c r="BZ214" i="5" s="1"/>
  <c r="BZ503" i="5" a="1"/>
  <c r="BZ503" i="5" s="1"/>
  <c r="BZ248" i="5" a="1"/>
  <c r="BZ248" i="5" s="1"/>
  <c r="BZ265" i="5" a="1"/>
  <c r="BZ265" i="5" s="1"/>
  <c r="BZ384" i="5" a="1"/>
  <c r="BZ384" i="5" s="1"/>
  <c r="BZ401" i="5" a="1"/>
  <c r="BZ401" i="5" s="1"/>
  <c r="BZ418" i="5" a="1"/>
  <c r="BZ418" i="5" s="1"/>
  <c r="BZ452" i="5" a="1"/>
  <c r="BZ452" i="5" s="1"/>
  <c r="BZ486" i="5" a="1"/>
  <c r="BZ486" i="5" s="1"/>
  <c r="BZ588" i="5" a="1"/>
  <c r="BZ588" i="5" s="1"/>
  <c r="BZ435" i="5" a="1"/>
  <c r="BZ435" i="5" s="1"/>
  <c r="BZ690" i="5" a="1"/>
  <c r="BZ690" i="5" s="1"/>
  <c r="BZ656" i="5" a="1"/>
  <c r="BZ656" i="5" s="1"/>
  <c r="BZ571" i="5" a="1"/>
  <c r="BZ571" i="5" s="1"/>
  <c r="BZ520" i="5" a="1"/>
  <c r="BZ520" i="5" s="1"/>
  <c r="BZ639" i="5" a="1"/>
  <c r="BZ639" i="5" s="1"/>
  <c r="BZ554" i="5" a="1"/>
  <c r="BZ554" i="5" s="1"/>
  <c r="BZ673" i="5" a="1"/>
  <c r="BZ673" i="5" s="1"/>
  <c r="BZ469" i="5" a="1"/>
  <c r="BZ469" i="5" s="1"/>
  <c r="BZ537" i="5" a="1"/>
  <c r="BZ537" i="5" s="1"/>
  <c r="BZ651" i="5" a="1"/>
  <c r="BZ651" i="5" s="1"/>
  <c r="BZ622" i="5" a="1"/>
  <c r="BZ622" i="5" s="1"/>
  <c r="BZ180" i="5" a="1"/>
  <c r="BZ180" i="5" s="1"/>
  <c r="BZ95" i="5" a="1"/>
  <c r="BZ95" i="5" s="1"/>
  <c r="BZ146" i="5" a="1"/>
  <c r="BZ146" i="5" s="1"/>
  <c r="BZ129" i="5" a="1"/>
  <c r="BZ129" i="5" s="1"/>
  <c r="BZ197" i="5" a="1"/>
  <c r="BZ197" i="5" s="1"/>
  <c r="BZ668" i="5" a="1"/>
  <c r="BZ668" i="5" s="1"/>
  <c r="BZ685" i="5" a="1"/>
  <c r="BZ685" i="5" s="1"/>
  <c r="BW284" i="5"/>
  <c r="BW288" i="5" s="1"/>
  <c r="AH20" i="12" s="1"/>
  <c r="BV517" i="5" a="1"/>
  <c r="BV517" i="5" s="1"/>
  <c r="BV753" i="5" a="1"/>
  <c r="BV753" i="5" s="1"/>
  <c r="BV760" i="5" s="1"/>
  <c r="BV764" i="5" s="1"/>
  <c r="AG48" i="12" s="1"/>
  <c r="BV702" i="5" a="1"/>
  <c r="BV702" i="5" s="1"/>
  <c r="BV653" i="5" a="1"/>
  <c r="BV653" i="5" s="1"/>
  <c r="BV602" i="5" a="1"/>
  <c r="BV602" i="5" s="1"/>
  <c r="BV551" i="5" a="1"/>
  <c r="BV551" i="5" s="1"/>
  <c r="BV415" i="5" a="1"/>
  <c r="BV415" i="5" s="1"/>
  <c r="BV466" i="5" a="1"/>
  <c r="BV466" i="5" s="1"/>
  <c r="BV364" i="5" a="1"/>
  <c r="BV364" i="5" s="1"/>
  <c r="BV142" i="5" a="1"/>
  <c r="BV142" i="5" s="1"/>
  <c r="BV194" i="5" a="1"/>
  <c r="BV194" i="5" s="1"/>
  <c r="BV703" i="5" a="1"/>
  <c r="BV703" i="5" s="1"/>
  <c r="AO806" i="5"/>
  <c r="AN845" i="5"/>
  <c r="AO838" i="5"/>
  <c r="CE838" i="5" s="1" a="1"/>
  <c r="CE838" i="5" s="1"/>
  <c r="AO842" i="5"/>
  <c r="AO839" i="5"/>
  <c r="AO841" i="5"/>
  <c r="AO791" i="5"/>
  <c r="AO789" i="5"/>
  <c r="AN771" i="5"/>
  <c r="AN772" i="5"/>
  <c r="AN774" i="5"/>
  <c r="AM777" i="5"/>
  <c r="AN770" i="5"/>
  <c r="AO757" i="5"/>
  <c r="AO740" i="5"/>
  <c r="AO739" i="5"/>
  <c r="AN811" i="5"/>
  <c r="AO804" i="5"/>
  <c r="CE804" i="5" s="1" a="1"/>
  <c r="CE804" i="5" s="1"/>
  <c r="AO807" i="5"/>
  <c r="AO808" i="5"/>
  <c r="AO805" i="5"/>
  <c r="AN794" i="5"/>
  <c r="AO787" i="5"/>
  <c r="AO790" i="5"/>
  <c r="AN760" i="5"/>
  <c r="AO753" i="5"/>
  <c r="AO756" i="5"/>
  <c r="AO754" i="5"/>
  <c r="AN743" i="5"/>
  <c r="AO736" i="5"/>
  <c r="AO737" i="5"/>
  <c r="AO738" i="5"/>
  <c r="AN726" i="5"/>
  <c r="AO719" i="5"/>
  <c r="AO722" i="5"/>
  <c r="AO720" i="5"/>
  <c r="AN709" i="5"/>
  <c r="AO702" i="5"/>
  <c r="AO706" i="5"/>
  <c r="CD704" i="5" a="1"/>
  <c r="CD704" i="5" s="1"/>
  <c r="AO704" i="5"/>
  <c r="AO703" i="5"/>
  <c r="AO603" i="5"/>
  <c r="CE603" i="5" s="1" a="1"/>
  <c r="CE603" i="5" s="1"/>
  <c r="AO601" i="5"/>
  <c r="AO584" i="5"/>
  <c r="AO583" i="5"/>
  <c r="AO587" i="5"/>
  <c r="AN590" i="5"/>
  <c r="AO585" i="5"/>
  <c r="AO567" i="5"/>
  <c r="AO568" i="5"/>
  <c r="AO553" i="5"/>
  <c r="AO551" i="5"/>
  <c r="AN534" i="5"/>
  <c r="AN519" i="5"/>
  <c r="AN517" i="5"/>
  <c r="AN516" i="5"/>
  <c r="AM522" i="5"/>
  <c r="AN515" i="5"/>
  <c r="AM658" i="5"/>
  <c r="AN651" i="5"/>
  <c r="AN654" i="5"/>
  <c r="CD654" i="5" s="1" a="1"/>
  <c r="CD654" i="5" s="1"/>
  <c r="AN652" i="5"/>
  <c r="AN641" i="5"/>
  <c r="AN607" i="5"/>
  <c r="AO600" i="5"/>
  <c r="AO604" i="5"/>
  <c r="AN573" i="5"/>
  <c r="AO566" i="5"/>
  <c r="AO569" i="5"/>
  <c r="CE569" i="5" s="1" a="1"/>
  <c r="CE569" i="5" s="1"/>
  <c r="AN556" i="5"/>
  <c r="AO549" i="5"/>
  <c r="AO552" i="5"/>
  <c r="CE552" i="5" s="1" a="1"/>
  <c r="CE552" i="5" s="1"/>
  <c r="AN499" i="5"/>
  <c r="AN500" i="5"/>
  <c r="AM471" i="5"/>
  <c r="AN464" i="5"/>
  <c r="AN467" i="5"/>
  <c r="CD467" i="5" s="1" a="1"/>
  <c r="CD467" i="5" s="1"/>
  <c r="AN465" i="5"/>
  <c r="AN468" i="5"/>
  <c r="AN448" i="5"/>
  <c r="AO416" i="5"/>
  <c r="CE416" i="5" s="1" a="1"/>
  <c r="CE416" i="5" s="1"/>
  <c r="AO414" i="5"/>
  <c r="AO415" i="5"/>
  <c r="AO417" i="5"/>
  <c r="AO399" i="5"/>
  <c r="CE399" i="5" s="1" a="1"/>
  <c r="CE399" i="5" s="1"/>
  <c r="AO398" i="5"/>
  <c r="AO397" i="5"/>
  <c r="AO363" i="5"/>
  <c r="AO365" i="5"/>
  <c r="CE365" i="5" s="1" a="1"/>
  <c r="CE365" i="5" s="1"/>
  <c r="AO345" i="5"/>
  <c r="AO346" i="5"/>
  <c r="AN352" i="5"/>
  <c r="AO264" i="5"/>
  <c r="AO247" i="5"/>
  <c r="AO245" i="5"/>
  <c r="AO212" i="5"/>
  <c r="CE212" i="5" s="1" a="1"/>
  <c r="CE212" i="5" s="1"/>
  <c r="AO211" i="5"/>
  <c r="AM505" i="5"/>
  <c r="AN498" i="5"/>
  <c r="AN501" i="5"/>
  <c r="CD501" i="5" s="1" a="1"/>
  <c r="CD501" i="5" s="1"/>
  <c r="AN502" i="5"/>
  <c r="AM488" i="5"/>
  <c r="AN481" i="5"/>
  <c r="AN482" i="5"/>
  <c r="AN484" i="5"/>
  <c r="CD484" i="5" s="1" a="1"/>
  <c r="CD484" i="5" s="1"/>
  <c r="AN485" i="5"/>
  <c r="AN483" i="5"/>
  <c r="AM454" i="5"/>
  <c r="AN447" i="5"/>
  <c r="AN451" i="5"/>
  <c r="AN450" i="5"/>
  <c r="CD450" i="5" s="1" a="1"/>
  <c r="CD450" i="5" s="1"/>
  <c r="AN449" i="5"/>
  <c r="AN437" i="5"/>
  <c r="AO430" i="5"/>
  <c r="AO432" i="5"/>
  <c r="AO431" i="5"/>
  <c r="AO434" i="5"/>
  <c r="AN420" i="5"/>
  <c r="AO413" i="5"/>
  <c r="AN403" i="5"/>
  <c r="AO396" i="5"/>
  <c r="AM386" i="5"/>
  <c r="AN379" i="5"/>
  <c r="AN380" i="5"/>
  <c r="AN381" i="5"/>
  <c r="AN383" i="5"/>
  <c r="AN382" i="5"/>
  <c r="CD382" i="5" s="1" a="1"/>
  <c r="CD382" i="5" s="1"/>
  <c r="AN369" i="5"/>
  <c r="AO362" i="5"/>
  <c r="AO364" i="5"/>
  <c r="AO366" i="5"/>
  <c r="AN301" i="5"/>
  <c r="AO294" i="5"/>
  <c r="AO297" i="5"/>
  <c r="CE297" i="5" s="1" a="1"/>
  <c r="CE297" i="5" s="1"/>
  <c r="AO298" i="5"/>
  <c r="AN284" i="5"/>
  <c r="AO277" i="5"/>
  <c r="AO280" i="5"/>
  <c r="AO278" i="5"/>
  <c r="AO281" i="5"/>
  <c r="AO279" i="5"/>
  <c r="AO263" i="5"/>
  <c r="CE263" i="5" s="1" a="1"/>
  <c r="CE263" i="5" s="1"/>
  <c r="AO262" i="5"/>
  <c r="AN267" i="5"/>
  <c r="AO260" i="5"/>
  <c r="AO261" i="5"/>
  <c r="AN250" i="5"/>
  <c r="AO243" i="5"/>
  <c r="AO244" i="5"/>
  <c r="AN233" i="5"/>
  <c r="AO226" i="5"/>
  <c r="AO229" i="5"/>
  <c r="CE229" i="5" s="1" a="1"/>
  <c r="CE229" i="5" s="1"/>
  <c r="AO228" i="5"/>
  <c r="AO227" i="5"/>
  <c r="AN216" i="5"/>
  <c r="AO209" i="5"/>
  <c r="AO213" i="5"/>
  <c r="AO210" i="5"/>
  <c r="AO193" i="5"/>
  <c r="AO194" i="5"/>
  <c r="AN199" i="5"/>
  <c r="AO192" i="5"/>
  <c r="AO196" i="5"/>
  <c r="AH92" i="5"/>
  <c r="BX92" i="5" s="1" a="1"/>
  <c r="BX92" i="5" s="1"/>
  <c r="BW92" i="5" a="1"/>
  <c r="BW92" i="5" s="1"/>
  <c r="CS1415" i="9"/>
  <c r="BB1415" i="9"/>
  <c r="CT1415" i="9" s="1"/>
  <c r="CT1416" i="9" s="1"/>
  <c r="CS1417" i="9"/>
  <c r="CT1418" i="9"/>
  <c r="CR1416" i="9"/>
  <c r="BB1730" i="9"/>
  <c r="CT1730" i="9" s="1"/>
  <c r="AT1730" i="9"/>
  <c r="CL1730" i="9" s="1"/>
  <c r="CL1739" i="9" s="1"/>
  <c r="AH41" i="11" s="1"/>
  <c r="BA1730" i="9"/>
  <c r="CS1730" i="9" s="1"/>
  <c r="AZ1730" i="9"/>
  <c r="CR1730" i="9" s="1"/>
  <c r="AY1730" i="9"/>
  <c r="CQ1730" i="9" s="1"/>
  <c r="AV1730" i="9"/>
  <c r="CN1730" i="9" s="1"/>
  <c r="AX1730" i="9"/>
  <c r="CP1730" i="9" s="1"/>
  <c r="AU1730" i="9"/>
  <c r="CM1730" i="9" s="1"/>
  <c r="AW1730" i="9"/>
  <c r="CO1730" i="9" s="1"/>
  <c r="F1732" i="9"/>
  <c r="L1731" i="9"/>
  <c r="K1731" i="9"/>
  <c r="J1731" i="9"/>
  <c r="AZ1681" i="9"/>
  <c r="CR1681" i="9" s="1"/>
  <c r="AR1681" i="9"/>
  <c r="CJ1681" i="9" s="1"/>
  <c r="CJ1692" i="9" s="1"/>
  <c r="AF40" i="11" s="1"/>
  <c r="BY515" i="5" s="1" a="1"/>
  <c r="BY515" i="5" s="1"/>
  <c r="AX1681" i="9"/>
  <c r="CP1681" i="9" s="1"/>
  <c r="AW1681" i="9"/>
  <c r="CO1681" i="9" s="1"/>
  <c r="AU1681" i="9"/>
  <c r="CM1681" i="9" s="1"/>
  <c r="BB1681" i="9"/>
  <c r="CT1681" i="9" s="1"/>
  <c r="AT1681" i="9"/>
  <c r="CL1681" i="9" s="1"/>
  <c r="AS1681" i="9"/>
  <c r="CK1681" i="9" s="1"/>
  <c r="AY1681" i="9"/>
  <c r="CQ1681" i="9" s="1"/>
  <c r="BA1681" i="9"/>
  <c r="CS1681" i="9" s="1"/>
  <c r="AV1681" i="9"/>
  <c r="CN1681" i="9" s="1"/>
  <c r="F1683" i="9"/>
  <c r="L1682" i="9"/>
  <c r="K1682" i="9"/>
  <c r="J1682" i="9"/>
  <c r="AW1635" i="9"/>
  <c r="CO1635" i="9" s="1"/>
  <c r="AV1635" i="9"/>
  <c r="CN1635" i="9" s="1"/>
  <c r="BB1635" i="9"/>
  <c r="CT1635" i="9" s="1"/>
  <c r="AT1635" i="9"/>
  <c r="CL1635" i="9" s="1"/>
  <c r="BA1635" i="9"/>
  <c r="CS1635" i="9" s="1"/>
  <c r="AS1635" i="9"/>
  <c r="CK1635" i="9" s="1"/>
  <c r="CK1645" i="9" s="1"/>
  <c r="AG39" i="11" s="1"/>
  <c r="BZ532" i="5" s="1" a="1"/>
  <c r="BZ532" i="5" s="1"/>
  <c r="AZ1635" i="9"/>
  <c r="CR1635" i="9" s="1"/>
  <c r="AY1635" i="9"/>
  <c r="CQ1635" i="9" s="1"/>
  <c r="AX1635" i="9"/>
  <c r="CP1635" i="9" s="1"/>
  <c r="AU1635" i="9"/>
  <c r="CM1635" i="9" s="1"/>
  <c r="F1637" i="9"/>
  <c r="L1636" i="9"/>
  <c r="K1636" i="9"/>
  <c r="J1636" i="9"/>
  <c r="L1589" i="9"/>
  <c r="K1589" i="9"/>
  <c r="J1589" i="9"/>
  <c r="F1590" i="9"/>
  <c r="AU1588" i="9"/>
  <c r="CM1588" i="9" s="1"/>
  <c r="BB1588" i="9"/>
  <c r="CT1588" i="9" s="1"/>
  <c r="AT1588" i="9"/>
  <c r="CL1588" i="9" s="1"/>
  <c r="BA1588" i="9"/>
  <c r="CS1588" i="9" s="1"/>
  <c r="AS1588" i="9"/>
  <c r="CK1588" i="9" s="1"/>
  <c r="CK1598" i="9" s="1"/>
  <c r="AG38" i="11" s="1"/>
  <c r="AZ1588" i="9"/>
  <c r="CR1588" i="9" s="1"/>
  <c r="AX1588" i="9"/>
  <c r="CP1588" i="9" s="1"/>
  <c r="AW1588" i="9"/>
  <c r="CO1588" i="9" s="1"/>
  <c r="AV1588" i="9"/>
  <c r="CN1588" i="9" s="1"/>
  <c r="AY1588" i="9"/>
  <c r="CQ1588" i="9" s="1"/>
  <c r="L1542" i="9"/>
  <c r="K1542" i="9"/>
  <c r="J1542" i="9"/>
  <c r="F1543" i="9"/>
  <c r="AU1541" i="9"/>
  <c r="BB1541" i="9"/>
  <c r="AT1541" i="9"/>
  <c r="AY1541" i="9"/>
  <c r="AV1541" i="9"/>
  <c r="BA1541" i="9"/>
  <c r="AW1541" i="9"/>
  <c r="AS1541" i="9"/>
  <c r="AZ1541" i="9"/>
  <c r="AX1541" i="9"/>
  <c r="AW1494" i="9"/>
  <c r="AV1494" i="9"/>
  <c r="AU1494" i="9"/>
  <c r="BB1494" i="9"/>
  <c r="AT1494" i="9"/>
  <c r="AX1494" i="9"/>
  <c r="AS1494" i="9"/>
  <c r="AZ1494" i="9"/>
  <c r="AY1494" i="9"/>
  <c r="BA1494" i="9"/>
  <c r="F1496" i="9"/>
  <c r="L1495" i="9"/>
  <c r="J1495" i="9"/>
  <c r="K1495" i="9"/>
  <c r="K1447" i="9"/>
  <c r="F1448" i="9"/>
  <c r="L1447" i="9"/>
  <c r="J1447" i="9"/>
  <c r="AX1446" i="9"/>
  <c r="BB1446" i="9"/>
  <c r="AT1446" i="9"/>
  <c r="AW1446" i="9"/>
  <c r="AS1446" i="9"/>
  <c r="AR1446" i="9"/>
  <c r="AY1446" i="9"/>
  <c r="AZ1446" i="9"/>
  <c r="AV1446" i="9"/>
  <c r="BA1446" i="9"/>
  <c r="AU1446" i="9"/>
  <c r="AX647" i="9"/>
  <c r="CP647" i="9" s="1"/>
  <c r="AW647" i="9"/>
  <c r="CO647" i="9" s="1"/>
  <c r="BB647" i="9"/>
  <c r="CT647" i="9" s="1"/>
  <c r="AT647" i="9"/>
  <c r="CL647" i="9" s="1"/>
  <c r="AZ647" i="9"/>
  <c r="CR647" i="9" s="1"/>
  <c r="AV647" i="9"/>
  <c r="CN647" i="9" s="1"/>
  <c r="AU647" i="9"/>
  <c r="CM647" i="9" s="1"/>
  <c r="AS647" i="9"/>
  <c r="CK647" i="9" s="1"/>
  <c r="AY647" i="9"/>
  <c r="CQ647" i="9" s="1"/>
  <c r="AR647" i="9"/>
  <c r="CJ647" i="9" s="1"/>
  <c r="CJ658" i="9" s="1"/>
  <c r="AF18" i="11" s="1"/>
  <c r="BY312" i="5" s="1" a="1"/>
  <c r="BY312" i="5" s="1"/>
  <c r="BA647" i="9"/>
  <c r="CS647" i="9" s="1"/>
  <c r="K648" i="9"/>
  <c r="L648" i="9"/>
  <c r="F649" i="9"/>
  <c r="J648" i="9"/>
  <c r="J601" i="9"/>
  <c r="L601" i="9"/>
  <c r="F602" i="9"/>
  <c r="K601" i="9"/>
  <c r="AY600" i="9"/>
  <c r="CQ600" i="9" s="1"/>
  <c r="AW600" i="9"/>
  <c r="CO600" i="9" s="1"/>
  <c r="AV600" i="9"/>
  <c r="CN600" i="9" s="1"/>
  <c r="BA600" i="9"/>
  <c r="CS600" i="9" s="1"/>
  <c r="AS600" i="9"/>
  <c r="CK600" i="9" s="1"/>
  <c r="AZ600" i="9"/>
  <c r="CR600" i="9" s="1"/>
  <c r="AX600" i="9"/>
  <c r="CP600" i="9" s="1"/>
  <c r="AR600" i="9"/>
  <c r="CJ600" i="9" s="1"/>
  <c r="CJ611" i="9" s="1"/>
  <c r="AF17" i="11" s="1"/>
  <c r="BB600" i="9"/>
  <c r="CT600" i="9" s="1"/>
  <c r="AT600" i="9"/>
  <c r="CL600" i="9" s="1"/>
  <c r="AU600" i="9"/>
  <c r="CM600" i="9" s="1"/>
  <c r="AX553" i="9"/>
  <c r="CP553" i="9" s="1"/>
  <c r="AW553" i="9"/>
  <c r="CO553" i="9" s="1"/>
  <c r="AV553" i="9"/>
  <c r="CN553" i="9" s="1"/>
  <c r="BA553" i="9"/>
  <c r="CS553" i="9" s="1"/>
  <c r="AS553" i="9"/>
  <c r="CK553" i="9" s="1"/>
  <c r="AU553" i="9"/>
  <c r="CM553" i="9" s="1"/>
  <c r="AT553" i="9"/>
  <c r="CL553" i="9" s="1"/>
  <c r="AR553" i="9"/>
  <c r="CJ553" i="9" s="1"/>
  <c r="CJ564" i="9" s="1"/>
  <c r="AF16" i="11" s="1"/>
  <c r="BB553" i="9"/>
  <c r="CT553" i="9" s="1"/>
  <c r="AZ553" i="9"/>
  <c r="CR553" i="9" s="1"/>
  <c r="AY553" i="9"/>
  <c r="CQ553" i="9" s="1"/>
  <c r="J554" i="9"/>
  <c r="F555" i="9"/>
  <c r="K554" i="9"/>
  <c r="L554" i="9"/>
  <c r="AU507" i="9"/>
  <c r="CM507" i="9" s="1"/>
  <c r="AY507" i="9"/>
  <c r="CQ507" i="9" s="1"/>
  <c r="AZ507" i="9"/>
  <c r="CR507" i="9" s="1"/>
  <c r="AX507" i="9"/>
  <c r="CP507" i="9" s="1"/>
  <c r="AT507" i="9"/>
  <c r="CL507" i="9" s="1"/>
  <c r="BB507" i="9"/>
  <c r="CT507" i="9" s="1"/>
  <c r="BA507" i="9"/>
  <c r="CS507" i="9" s="1"/>
  <c r="AS507" i="9"/>
  <c r="CK507" i="9" s="1"/>
  <c r="CK517" i="9" s="1"/>
  <c r="AG15" i="11" s="1"/>
  <c r="AV507" i="9"/>
  <c r="CN507" i="9" s="1"/>
  <c r="AW507" i="9"/>
  <c r="CO507" i="9" s="1"/>
  <c r="F509" i="9"/>
  <c r="J508" i="9"/>
  <c r="L508" i="9"/>
  <c r="K508" i="9"/>
  <c r="BB461" i="9"/>
  <c r="CT461" i="9" s="1"/>
  <c r="AT461" i="9"/>
  <c r="CL461" i="9" s="1"/>
  <c r="CL470" i="9" s="1"/>
  <c r="AH14" i="11" s="1"/>
  <c r="CA243" i="5" s="1" a="1"/>
  <c r="CA243" i="5" s="1"/>
  <c r="AX461" i="9"/>
  <c r="CP461" i="9" s="1"/>
  <c r="AW461" i="9"/>
  <c r="CO461" i="9" s="1"/>
  <c r="AV461" i="9"/>
  <c r="CN461" i="9" s="1"/>
  <c r="AU461" i="9"/>
  <c r="CM461" i="9" s="1"/>
  <c r="BA461" i="9"/>
  <c r="CS461" i="9" s="1"/>
  <c r="AZ461" i="9"/>
  <c r="CR461" i="9" s="1"/>
  <c r="AY461" i="9"/>
  <c r="CQ461" i="9" s="1"/>
  <c r="F463" i="9"/>
  <c r="L462" i="9"/>
  <c r="K462" i="9"/>
  <c r="J462" i="9"/>
  <c r="F414" i="9"/>
  <c r="L413" i="9"/>
  <c r="K413" i="9"/>
  <c r="J413" i="9"/>
  <c r="AZ412" i="9"/>
  <c r="CR412" i="9" s="1"/>
  <c r="AR412" i="9"/>
  <c r="CJ412" i="9" s="1"/>
  <c r="CJ423" i="9" s="1"/>
  <c r="AF13" i="11" s="1"/>
  <c r="BY260" i="5" s="1" a="1"/>
  <c r="BY260" i="5" s="1"/>
  <c r="AY412" i="9"/>
  <c r="CQ412" i="9" s="1"/>
  <c r="AW412" i="9"/>
  <c r="CO412" i="9" s="1"/>
  <c r="AV412" i="9"/>
  <c r="CN412" i="9" s="1"/>
  <c r="AX412" i="9"/>
  <c r="CP412" i="9" s="1"/>
  <c r="AU412" i="9"/>
  <c r="CM412" i="9" s="1"/>
  <c r="AT412" i="9"/>
  <c r="CL412" i="9" s="1"/>
  <c r="AS412" i="9"/>
  <c r="CK412" i="9" s="1"/>
  <c r="BB412" i="9"/>
  <c r="CT412" i="9" s="1"/>
  <c r="BA412" i="9"/>
  <c r="CS412" i="9" s="1"/>
  <c r="AW1398" i="9"/>
  <c r="AV1398" i="9"/>
  <c r="AU1398" i="9"/>
  <c r="BB1398" i="9"/>
  <c r="AT1398" i="9"/>
  <c r="BA1398" i="9"/>
  <c r="AS1398" i="9"/>
  <c r="AZ1398" i="9"/>
  <c r="AR1398" i="9"/>
  <c r="AX1398" i="9"/>
  <c r="AQ1398" i="9"/>
  <c r="AY1398" i="9"/>
  <c r="L1399" i="9"/>
  <c r="F1400" i="9"/>
  <c r="K1399" i="9"/>
  <c r="J1399" i="9"/>
  <c r="K1210" i="9"/>
  <c r="J1210" i="9"/>
  <c r="F1211" i="9"/>
  <c r="L1210" i="9"/>
  <c r="BB1180" i="9"/>
  <c r="CT1180" i="9" s="1"/>
  <c r="AV1209" i="9"/>
  <c r="CN1209" i="9" s="1"/>
  <c r="AU1209" i="9"/>
  <c r="CM1209" i="9" s="1"/>
  <c r="BB1209" i="9"/>
  <c r="CT1209" i="9" s="1"/>
  <c r="AT1209" i="9"/>
  <c r="CL1209" i="9" s="1"/>
  <c r="BA1209" i="9"/>
  <c r="CS1209" i="9" s="1"/>
  <c r="AS1209" i="9"/>
  <c r="CK1209" i="9" s="1"/>
  <c r="AZ1209" i="9"/>
  <c r="CR1209" i="9" s="1"/>
  <c r="AR1209" i="9"/>
  <c r="CJ1209" i="9" s="1"/>
  <c r="AY1209" i="9"/>
  <c r="CQ1209" i="9" s="1"/>
  <c r="AQ1209" i="9"/>
  <c r="CI1209" i="9" s="1"/>
  <c r="AX1209" i="9"/>
  <c r="CP1209" i="9" s="1"/>
  <c r="AP1209" i="9"/>
  <c r="CH1209" i="9" s="1"/>
  <c r="CH1222" i="9" s="1"/>
  <c r="AD30" i="11" s="1"/>
  <c r="AW1209" i="9"/>
  <c r="CO1209" i="9" s="1"/>
  <c r="CR1181" i="9"/>
  <c r="CS1182" i="9"/>
  <c r="CT1183" i="9"/>
  <c r="L1023" i="9"/>
  <c r="F1024" i="9"/>
  <c r="K1023" i="9"/>
  <c r="J1023" i="9"/>
  <c r="AW1022" i="9"/>
  <c r="CO1022" i="9" s="1"/>
  <c r="AV1022" i="9"/>
  <c r="CN1022" i="9" s="1"/>
  <c r="AU1022" i="9"/>
  <c r="CM1022" i="9" s="1"/>
  <c r="BB1022" i="9"/>
  <c r="CT1022" i="9" s="1"/>
  <c r="AT1022" i="9"/>
  <c r="CL1022" i="9" s="1"/>
  <c r="BA1022" i="9"/>
  <c r="CS1022" i="9" s="1"/>
  <c r="AS1022" i="9"/>
  <c r="CK1022" i="9" s="1"/>
  <c r="AZ1022" i="9"/>
  <c r="CR1022" i="9" s="1"/>
  <c r="AR1022" i="9"/>
  <c r="CJ1022" i="9" s="1"/>
  <c r="AX1022" i="9"/>
  <c r="CP1022" i="9" s="1"/>
  <c r="AQ1022" i="9"/>
  <c r="CI1022" i="9" s="1"/>
  <c r="CI1034" i="9" s="1"/>
  <c r="AE26" i="11" s="1"/>
  <c r="BX313" i="5" s="1" a="1"/>
  <c r="BX313" i="5" s="1"/>
  <c r="AY1022" i="9"/>
  <c r="CQ1022" i="9" s="1"/>
  <c r="L835" i="9"/>
  <c r="F836" i="9"/>
  <c r="K835" i="9"/>
  <c r="J835" i="9"/>
  <c r="AW834" i="9"/>
  <c r="CO834" i="9" s="1"/>
  <c r="AV834" i="9"/>
  <c r="CN834" i="9" s="1"/>
  <c r="AU834" i="9"/>
  <c r="CM834" i="9" s="1"/>
  <c r="BB834" i="9"/>
  <c r="CT834" i="9" s="1"/>
  <c r="AT834" i="9"/>
  <c r="CL834" i="9" s="1"/>
  <c r="BA834" i="9"/>
  <c r="CS834" i="9" s="1"/>
  <c r="AS834" i="9"/>
  <c r="CK834" i="9" s="1"/>
  <c r="AZ834" i="9"/>
  <c r="CR834" i="9" s="1"/>
  <c r="AR834" i="9"/>
  <c r="CJ834" i="9" s="1"/>
  <c r="AX834" i="9"/>
  <c r="CP834" i="9" s="1"/>
  <c r="AQ834" i="9"/>
  <c r="CI834" i="9" s="1"/>
  <c r="CI846" i="9" s="1"/>
  <c r="AE22" i="11" s="1"/>
  <c r="AY834" i="9"/>
  <c r="CQ834" i="9" s="1"/>
  <c r="K364" i="9"/>
  <c r="J364" i="9"/>
  <c r="L364" i="9"/>
  <c r="F365" i="9"/>
  <c r="AV363" i="9"/>
  <c r="CN363" i="9" s="1"/>
  <c r="AU363" i="9"/>
  <c r="CM363" i="9" s="1"/>
  <c r="BB363" i="9"/>
  <c r="CT363" i="9" s="1"/>
  <c r="AT363" i="9"/>
  <c r="CL363" i="9" s="1"/>
  <c r="BA363" i="9"/>
  <c r="CS363" i="9" s="1"/>
  <c r="AS363" i="9"/>
  <c r="CK363" i="9" s="1"/>
  <c r="AZ363" i="9"/>
  <c r="CR363" i="9" s="1"/>
  <c r="AR363" i="9"/>
  <c r="CJ363" i="9" s="1"/>
  <c r="AY363" i="9"/>
  <c r="CQ363" i="9" s="1"/>
  <c r="AQ363" i="9"/>
  <c r="CI363" i="9" s="1"/>
  <c r="AW363" i="9"/>
  <c r="CO363" i="9" s="1"/>
  <c r="AX363" i="9"/>
  <c r="CP363" i="9" s="1"/>
  <c r="AP363" i="9"/>
  <c r="CH363" i="9" s="1"/>
  <c r="CH376" i="9" s="1"/>
  <c r="AD12" i="11" s="1"/>
  <c r="AE271" i="1"/>
  <c r="AD274" i="1"/>
  <c r="K176" i="9"/>
  <c r="J176" i="9"/>
  <c r="L176" i="9"/>
  <c r="F177" i="9"/>
  <c r="AV175" i="9"/>
  <c r="CN175" i="9" s="1"/>
  <c r="AU175" i="9"/>
  <c r="CM175" i="9" s="1"/>
  <c r="BB175" i="9"/>
  <c r="CT175" i="9" s="1"/>
  <c r="AT175" i="9"/>
  <c r="CL175" i="9" s="1"/>
  <c r="BA175" i="9"/>
  <c r="CS175" i="9" s="1"/>
  <c r="AS175" i="9"/>
  <c r="CK175" i="9" s="1"/>
  <c r="AZ175" i="9"/>
  <c r="CR175" i="9" s="1"/>
  <c r="AR175" i="9"/>
  <c r="CJ175" i="9" s="1"/>
  <c r="AY175" i="9"/>
  <c r="CQ175" i="9" s="1"/>
  <c r="AQ175" i="9"/>
  <c r="CI175" i="9" s="1"/>
  <c r="AW175" i="9"/>
  <c r="CO175" i="9" s="1"/>
  <c r="AX175" i="9"/>
  <c r="CP175" i="9" s="1"/>
  <c r="AP175" i="9"/>
  <c r="CH175" i="9" s="1"/>
  <c r="CH188" i="9" s="1"/>
  <c r="AD8" i="11" s="1"/>
  <c r="AD135" i="1"/>
  <c r="AC138" i="1"/>
  <c r="AH74" i="5"/>
  <c r="AH109" i="5"/>
  <c r="AH24" i="5"/>
  <c r="AH94" i="5"/>
  <c r="AH142" i="5"/>
  <c r="AH177" i="5"/>
  <c r="AH77" i="5"/>
  <c r="AH126" i="5"/>
  <c r="AH179" i="5"/>
  <c r="AH178" i="5"/>
  <c r="BX178" i="5" s="1" a="1"/>
  <c r="BX178" i="5" s="1"/>
  <c r="AH176" i="5"/>
  <c r="AH145" i="5"/>
  <c r="AH144" i="5"/>
  <c r="BX144" i="5" s="1" a="1"/>
  <c r="BX144" i="5" s="1"/>
  <c r="AH143" i="5"/>
  <c r="AH128" i="5"/>
  <c r="AH125" i="5"/>
  <c r="AH127" i="5"/>
  <c r="BX127" i="5" s="1" a="1"/>
  <c r="BX127" i="5" s="1"/>
  <c r="AH111" i="5"/>
  <c r="AH108" i="5"/>
  <c r="AH110" i="5"/>
  <c r="AH93" i="5"/>
  <c r="AH76" i="5"/>
  <c r="AH59" i="5"/>
  <c r="AH57" i="5"/>
  <c r="AH60" i="5"/>
  <c r="AH58" i="5"/>
  <c r="AH175" i="5"/>
  <c r="AG182" i="5"/>
  <c r="AH158" i="5"/>
  <c r="AG165" i="5"/>
  <c r="AH160" i="5"/>
  <c r="AH159" i="5"/>
  <c r="AH161" i="5"/>
  <c r="AH141" i="5"/>
  <c r="AG148" i="5"/>
  <c r="AH124" i="5"/>
  <c r="AG131" i="5"/>
  <c r="AH107" i="5"/>
  <c r="AG114" i="5"/>
  <c r="AH90" i="5"/>
  <c r="AG97" i="5"/>
  <c r="AH91" i="5"/>
  <c r="BX91" i="5" s="1" a="1"/>
  <c r="BX91" i="5" s="1"/>
  <c r="AH73" i="5"/>
  <c r="AG80" i="5"/>
  <c r="AH75" i="5"/>
  <c r="AH56" i="5"/>
  <c r="AG63" i="5"/>
  <c r="AH39" i="5"/>
  <c r="AG46" i="5"/>
  <c r="AH40" i="5"/>
  <c r="AH43" i="5"/>
  <c r="AH42" i="5"/>
  <c r="AH41" i="5"/>
  <c r="AG29" i="5"/>
  <c r="AH25" i="5"/>
  <c r="AH23" i="5"/>
  <c r="AH26" i="5"/>
  <c r="AH22" i="5"/>
  <c r="AN692" i="5" l="1"/>
  <c r="AO687" i="5"/>
  <c r="AO686" i="5"/>
  <c r="AO689" i="5"/>
  <c r="AO685" i="5"/>
  <c r="AO688" i="5"/>
  <c r="CE688" i="5" s="1" a="1"/>
  <c r="CE688" i="5" s="1"/>
  <c r="AO635" i="5"/>
  <c r="AO634" i="5"/>
  <c r="AO637" i="5"/>
  <c r="CE637" i="5" s="1" a="1"/>
  <c r="CE637" i="5" s="1"/>
  <c r="AO636" i="5"/>
  <c r="AO433" i="5"/>
  <c r="CE433" i="5" s="1" a="1"/>
  <c r="CE433" i="5" s="1"/>
  <c r="AO624" i="5"/>
  <c r="AP620" i="5"/>
  <c r="CF620" i="5" s="1" a="1"/>
  <c r="CF620" i="5" s="1"/>
  <c r="AP618" i="5"/>
  <c r="AQ618" i="5" s="1"/>
  <c r="AP619" i="5"/>
  <c r="AP617" i="5"/>
  <c r="AO670" i="5"/>
  <c r="AO671" i="5"/>
  <c r="CE671" i="5" s="1" a="1"/>
  <c r="CE671" i="5" s="1"/>
  <c r="AN675" i="5"/>
  <c r="AO672" i="5"/>
  <c r="AO668" i="5"/>
  <c r="AO669" i="5"/>
  <c r="AO329" i="5"/>
  <c r="BW311" i="5" a="1"/>
  <c r="BW311" i="5" s="1"/>
  <c r="BW318" i="5" s="1"/>
  <c r="BW322" i="5" s="1"/>
  <c r="AH22" i="12" s="1"/>
  <c r="BW856" i="5" a="1"/>
  <c r="BW856" i="5" s="1"/>
  <c r="BW805" i="5" a="1"/>
  <c r="BW805" i="5" s="1"/>
  <c r="BW811" i="5" s="1"/>
  <c r="BW815" i="5" s="1"/>
  <c r="AH51" i="12" s="1"/>
  <c r="CA316" i="5" a="1"/>
  <c r="CA316" i="5" s="1"/>
  <c r="CA333" i="5" a="1"/>
  <c r="CA333" i="5" s="1"/>
  <c r="CA350" i="5" a="1"/>
  <c r="CA350" i="5" s="1"/>
  <c r="CA299" i="5" a="1"/>
  <c r="CA299" i="5" s="1"/>
  <c r="CA282" i="5" a="1"/>
  <c r="CA282" i="5" s="1"/>
  <c r="AO328" i="5"/>
  <c r="AN335" i="5"/>
  <c r="AP346" i="5"/>
  <c r="AO332" i="5"/>
  <c r="AO330" i="5"/>
  <c r="AO331" i="5"/>
  <c r="CE331" i="5" s="1" a="1"/>
  <c r="CE331" i="5" s="1"/>
  <c r="AO382" i="5"/>
  <c r="CE382" i="5" s="1" a="1"/>
  <c r="CE382" i="5" s="1"/>
  <c r="AO825" i="5"/>
  <c r="AO822" i="5"/>
  <c r="AN828" i="5"/>
  <c r="AO821" i="5"/>
  <c r="CD821" i="5" a="1"/>
  <c r="CD821" i="5" s="1"/>
  <c r="AO823" i="5"/>
  <c r="AO824" i="5"/>
  <c r="AP841" i="5"/>
  <c r="AP805" i="5"/>
  <c r="AP790" i="5"/>
  <c r="AP738" i="5"/>
  <c r="AO654" i="5"/>
  <c r="CE654" i="5" s="1" a="1"/>
  <c r="CE654" i="5" s="1"/>
  <c r="AP552" i="5"/>
  <c r="CF552" i="5" s="1" a="1"/>
  <c r="CF552" i="5" s="1"/>
  <c r="AP398" i="5"/>
  <c r="AP244" i="5"/>
  <c r="AP213" i="5"/>
  <c r="AO468" i="5"/>
  <c r="AP754" i="5"/>
  <c r="AP756" i="5"/>
  <c r="AP298" i="5"/>
  <c r="AO485" i="5"/>
  <c r="AP604" i="5"/>
  <c r="AP791" i="5"/>
  <c r="AP839" i="5"/>
  <c r="AP842" i="5"/>
  <c r="BX284" i="5"/>
  <c r="BX288" i="5" s="1"/>
  <c r="AI20" i="12" s="1"/>
  <c r="BY278" i="5" a="1"/>
  <c r="BY278" i="5" s="1"/>
  <c r="BY294" i="5" a="1"/>
  <c r="BY294" i="5" s="1"/>
  <c r="BY277" i="5" a="1"/>
  <c r="BY277" i="5" s="1"/>
  <c r="BY329" i="5" a="1"/>
  <c r="BY329" i="5" s="1"/>
  <c r="BY295" i="5" a="1"/>
  <c r="BY295" i="5" s="1"/>
  <c r="BY741" i="5" a="1"/>
  <c r="BY741" i="5" s="1"/>
  <c r="BY724" i="5" a="1"/>
  <c r="BY724" i="5" s="1"/>
  <c r="BY707" i="5" a="1"/>
  <c r="BY707" i="5" s="1"/>
  <c r="BY346" i="5" a="1"/>
  <c r="BY346" i="5" s="1"/>
  <c r="CA401" i="5" a="1"/>
  <c r="CA401" i="5" s="1"/>
  <c r="CA384" i="5" a="1"/>
  <c r="CA384" i="5" s="1"/>
  <c r="CA265" i="5" a="1"/>
  <c r="CA265" i="5" s="1"/>
  <c r="CA231" i="5" a="1"/>
  <c r="CA231" i="5" s="1"/>
  <c r="CA248" i="5" a="1"/>
  <c r="CA248" i="5" s="1"/>
  <c r="CA214" i="5" a="1"/>
  <c r="CA214" i="5" s="1"/>
  <c r="CA503" i="5" a="1"/>
  <c r="CA503" i="5" s="1"/>
  <c r="CA367" i="5" a="1"/>
  <c r="CA367" i="5" s="1"/>
  <c r="CA605" i="5" a="1"/>
  <c r="CA605" i="5" s="1"/>
  <c r="CA520" i="5" a="1"/>
  <c r="CA520" i="5" s="1"/>
  <c r="CA537" i="5" a="1"/>
  <c r="CA537" i="5" s="1"/>
  <c r="CA622" i="5" a="1"/>
  <c r="CA622" i="5" s="1"/>
  <c r="CA435" i="5" a="1"/>
  <c r="CA435" i="5" s="1"/>
  <c r="CA571" i="5" a="1"/>
  <c r="CA571" i="5" s="1"/>
  <c r="CA656" i="5" a="1"/>
  <c r="CA656" i="5" s="1"/>
  <c r="CA469" i="5" a="1"/>
  <c r="CA469" i="5" s="1"/>
  <c r="CA588" i="5" a="1"/>
  <c r="CA588" i="5" s="1"/>
  <c r="CA651" i="5" a="1"/>
  <c r="CA651" i="5" s="1"/>
  <c r="CA418" i="5" a="1"/>
  <c r="CA418" i="5" s="1"/>
  <c r="CA452" i="5" a="1"/>
  <c r="CA452" i="5" s="1"/>
  <c r="CA554" i="5" a="1"/>
  <c r="CA554" i="5" s="1"/>
  <c r="CA690" i="5" a="1"/>
  <c r="CA690" i="5" s="1"/>
  <c r="CA486" i="5" a="1"/>
  <c r="CA486" i="5" s="1"/>
  <c r="CA639" i="5" a="1"/>
  <c r="CA639" i="5" s="1"/>
  <c r="CA673" i="5" a="1"/>
  <c r="CA673" i="5" s="1"/>
  <c r="CA180" i="5" a="1"/>
  <c r="CA180" i="5" s="1"/>
  <c r="CA146" i="5" a="1"/>
  <c r="CA146" i="5" s="1"/>
  <c r="CA95" i="5" a="1"/>
  <c r="CA95" i="5" s="1"/>
  <c r="CA129" i="5" a="1"/>
  <c r="CA129" i="5" s="1"/>
  <c r="CA197" i="5" a="1"/>
  <c r="CA197" i="5" s="1"/>
  <c r="CA668" i="5" a="1"/>
  <c r="CA668" i="5" s="1"/>
  <c r="CA685" i="5" a="1"/>
  <c r="CA685" i="5" s="1"/>
  <c r="BW517" i="5" a="1"/>
  <c r="BW517" i="5" s="1"/>
  <c r="BW753" i="5" a="1"/>
  <c r="BW753" i="5" s="1"/>
  <c r="BW760" i="5" s="1"/>
  <c r="BW764" i="5" s="1"/>
  <c r="AH48" i="12" s="1"/>
  <c r="BW702" i="5" a="1"/>
  <c r="BW702" i="5" s="1"/>
  <c r="BW653" i="5" a="1"/>
  <c r="BW653" i="5" s="1"/>
  <c r="BW602" i="5" a="1"/>
  <c r="BW602" i="5" s="1"/>
  <c r="BW551" i="5" a="1"/>
  <c r="BW551" i="5" s="1"/>
  <c r="BW466" i="5" a="1"/>
  <c r="BW466" i="5" s="1"/>
  <c r="BW415" i="5" a="1"/>
  <c r="BW415" i="5" s="1"/>
  <c r="BW364" i="5" a="1"/>
  <c r="BW364" i="5" s="1"/>
  <c r="BW142" i="5" a="1"/>
  <c r="BW142" i="5" s="1"/>
  <c r="BW703" i="5" a="1"/>
  <c r="BW703" i="5" s="1"/>
  <c r="BW194" i="5" a="1"/>
  <c r="BW194" i="5" s="1"/>
  <c r="BV709" i="5"/>
  <c r="BV713" i="5" s="1"/>
  <c r="AG45" i="12" s="1"/>
  <c r="AP808" i="5"/>
  <c r="AP807" i="5"/>
  <c r="AO845" i="5"/>
  <c r="AP838" i="5"/>
  <c r="CF838" i="5" s="1" a="1"/>
  <c r="CF838" i="5" s="1"/>
  <c r="AP840" i="5"/>
  <c r="AP789" i="5"/>
  <c r="AO770" i="5"/>
  <c r="AN777" i="5"/>
  <c r="AO774" i="5"/>
  <c r="AO772" i="5"/>
  <c r="AO771" i="5"/>
  <c r="AO773" i="5"/>
  <c r="AP737" i="5"/>
  <c r="AP720" i="5"/>
  <c r="AP722" i="5"/>
  <c r="AO811" i="5"/>
  <c r="AP804" i="5"/>
  <c r="CF804" i="5" s="1" a="1"/>
  <c r="CF804" i="5" s="1"/>
  <c r="AP806" i="5"/>
  <c r="AO794" i="5"/>
  <c r="AP787" i="5"/>
  <c r="AP788" i="5"/>
  <c r="AO760" i="5"/>
  <c r="AP753" i="5"/>
  <c r="AP757" i="5"/>
  <c r="AP755" i="5"/>
  <c r="AO743" i="5"/>
  <c r="AP736" i="5"/>
  <c r="AP739" i="5"/>
  <c r="AP740" i="5"/>
  <c r="AO726" i="5"/>
  <c r="AP719" i="5"/>
  <c r="AP721" i="5"/>
  <c r="AP723" i="5"/>
  <c r="AP703" i="5"/>
  <c r="CE704" i="5" a="1"/>
  <c r="CE704" i="5" s="1"/>
  <c r="AP704" i="5"/>
  <c r="AP706" i="5"/>
  <c r="AO709" i="5"/>
  <c r="AP702" i="5"/>
  <c r="AP705" i="5"/>
  <c r="AO652" i="5"/>
  <c r="AP635" i="5"/>
  <c r="AP585" i="5"/>
  <c r="AP587" i="5"/>
  <c r="AP583" i="5"/>
  <c r="AO590" i="5"/>
  <c r="AP586" i="5"/>
  <c r="CF586" i="5" s="1" a="1"/>
  <c r="CF586" i="5" s="1"/>
  <c r="AP584" i="5"/>
  <c r="AP569" i="5"/>
  <c r="CF569" i="5" s="1" a="1"/>
  <c r="CF569" i="5" s="1"/>
  <c r="AO534" i="5"/>
  <c r="AO535" i="5"/>
  <c r="CE535" i="5" s="1" a="1"/>
  <c r="CE535" i="5" s="1"/>
  <c r="AO532" i="5"/>
  <c r="AO533" i="5"/>
  <c r="AN539" i="5"/>
  <c r="AO536" i="5"/>
  <c r="AN522" i="5"/>
  <c r="AO515" i="5"/>
  <c r="AO518" i="5"/>
  <c r="CE518" i="5" s="1" a="1"/>
  <c r="CE518" i="5" s="1"/>
  <c r="AO516" i="5"/>
  <c r="AO517" i="5"/>
  <c r="AO519" i="5"/>
  <c r="AN658" i="5"/>
  <c r="AO651" i="5"/>
  <c r="AO653" i="5"/>
  <c r="AO655" i="5"/>
  <c r="AP634" i="5"/>
  <c r="AP636" i="5"/>
  <c r="AO607" i="5"/>
  <c r="AP600" i="5"/>
  <c r="AP601" i="5"/>
  <c r="AP603" i="5"/>
  <c r="CF603" i="5" s="1" a="1"/>
  <c r="CF603" i="5" s="1"/>
  <c r="AP602" i="5"/>
  <c r="AO573" i="5"/>
  <c r="AP566" i="5"/>
  <c r="AP567" i="5"/>
  <c r="AP570" i="5"/>
  <c r="AP568" i="5"/>
  <c r="AO556" i="5"/>
  <c r="AP549" i="5"/>
  <c r="AP551" i="5"/>
  <c r="AP553" i="5"/>
  <c r="AP550" i="5"/>
  <c r="AO502" i="5"/>
  <c r="AO501" i="5"/>
  <c r="CE501" i="5" s="1" a="1"/>
  <c r="CE501" i="5" s="1"/>
  <c r="AO483" i="5"/>
  <c r="AO484" i="5"/>
  <c r="CE484" i="5" s="1" a="1"/>
  <c r="CE484" i="5" s="1"/>
  <c r="AO482" i="5"/>
  <c r="AO465" i="5"/>
  <c r="AO467" i="5"/>
  <c r="CE467" i="5" s="1" a="1"/>
  <c r="CE467" i="5" s="1"/>
  <c r="AN471" i="5"/>
  <c r="AO464" i="5"/>
  <c r="AO466" i="5"/>
  <c r="AO448" i="5"/>
  <c r="AO449" i="5"/>
  <c r="AP434" i="5"/>
  <c r="AP431" i="5"/>
  <c r="AP432" i="5"/>
  <c r="AO383" i="5"/>
  <c r="AO381" i="5"/>
  <c r="AO380" i="5"/>
  <c r="AP366" i="5"/>
  <c r="AP364" i="5"/>
  <c r="AP345" i="5"/>
  <c r="AP348" i="5"/>
  <c r="CF348" i="5" s="1" a="1"/>
  <c r="CF348" i="5" s="1"/>
  <c r="AO352" i="5"/>
  <c r="AP349" i="5"/>
  <c r="AP347" i="5"/>
  <c r="AP297" i="5"/>
  <c r="CF297" i="5" s="1" a="1"/>
  <c r="CF297" i="5" s="1"/>
  <c r="AP281" i="5"/>
  <c r="AP279" i="5"/>
  <c r="AP278" i="5"/>
  <c r="AP262" i="5"/>
  <c r="AP261" i="5"/>
  <c r="AP227" i="5"/>
  <c r="AP228" i="5"/>
  <c r="AP229" i="5"/>
  <c r="CF229" i="5" s="1" a="1"/>
  <c r="CF229" i="5" s="1"/>
  <c r="AP210" i="5"/>
  <c r="AN505" i="5"/>
  <c r="AO498" i="5"/>
  <c r="AO500" i="5"/>
  <c r="AO499" i="5"/>
  <c r="AN488" i="5"/>
  <c r="AO481" i="5"/>
  <c r="AO450" i="5"/>
  <c r="CE450" i="5" s="1" a="1"/>
  <c r="CE450" i="5" s="1"/>
  <c r="AO451" i="5"/>
  <c r="AN454" i="5"/>
  <c r="AO447" i="5"/>
  <c r="AP430" i="5"/>
  <c r="AO437" i="5"/>
  <c r="AP433" i="5"/>
  <c r="CF433" i="5" s="1" a="1"/>
  <c r="CF433" i="5" s="1"/>
  <c r="AO420" i="5"/>
  <c r="AP413" i="5"/>
  <c r="AP416" i="5"/>
  <c r="CF416" i="5" s="1" a="1"/>
  <c r="CF416" i="5" s="1"/>
  <c r="AP417" i="5"/>
  <c r="AP415" i="5"/>
  <c r="AP414" i="5"/>
  <c r="AO403" i="5"/>
  <c r="AP396" i="5"/>
  <c r="AP400" i="5"/>
  <c r="AP399" i="5"/>
  <c r="CF399" i="5" s="1" a="1"/>
  <c r="CF399" i="5" s="1"/>
  <c r="AP397" i="5"/>
  <c r="AN386" i="5"/>
  <c r="AO379" i="5"/>
  <c r="AO369" i="5"/>
  <c r="AP362" i="5"/>
  <c r="AP365" i="5"/>
  <c r="CF365" i="5" s="1" a="1"/>
  <c r="CF365" i="5" s="1"/>
  <c r="AP363" i="5"/>
  <c r="AO301" i="5"/>
  <c r="AP294" i="5"/>
  <c r="AP296" i="5"/>
  <c r="AP295" i="5"/>
  <c r="AP280" i="5"/>
  <c r="AO284" i="5"/>
  <c r="AP277" i="5"/>
  <c r="AO267" i="5"/>
  <c r="AP260" i="5"/>
  <c r="AP263" i="5"/>
  <c r="CF263" i="5" s="1" a="1"/>
  <c r="CF263" i="5" s="1"/>
  <c r="AP264" i="5"/>
  <c r="AO250" i="5"/>
  <c r="AP243" i="5"/>
  <c r="AP246" i="5"/>
  <c r="CF246" i="5" s="1" a="1"/>
  <c r="CF246" i="5" s="1"/>
  <c r="AP245" i="5"/>
  <c r="AP247" i="5"/>
  <c r="AO233" i="5"/>
  <c r="AP226" i="5"/>
  <c r="AP230" i="5"/>
  <c r="AO216" i="5"/>
  <c r="AP209" i="5"/>
  <c r="AP211" i="5"/>
  <c r="AP212" i="5"/>
  <c r="CF212" i="5" s="1" a="1"/>
  <c r="CF212" i="5" s="1"/>
  <c r="AO199" i="5"/>
  <c r="AP192" i="5"/>
  <c r="AP194" i="5"/>
  <c r="AP195" i="5"/>
  <c r="CF195" i="5" s="1" a="1"/>
  <c r="CF195" i="5" s="1"/>
  <c r="AP196" i="5"/>
  <c r="AP193" i="5"/>
  <c r="CS1416" i="9"/>
  <c r="CT1417" i="9"/>
  <c r="AU1731" i="9"/>
  <c r="CM1731" i="9" s="1"/>
  <c r="CM1739" i="9" s="1"/>
  <c r="AI41" i="11" s="1"/>
  <c r="BB1731" i="9"/>
  <c r="CT1731" i="9" s="1"/>
  <c r="BA1731" i="9"/>
  <c r="CS1731" i="9" s="1"/>
  <c r="AZ1731" i="9"/>
  <c r="CR1731" i="9" s="1"/>
  <c r="AY1731" i="9"/>
  <c r="CQ1731" i="9" s="1"/>
  <c r="AX1731" i="9"/>
  <c r="CP1731" i="9" s="1"/>
  <c r="AV1731" i="9"/>
  <c r="CN1731" i="9" s="1"/>
  <c r="AW1731" i="9"/>
  <c r="CO1731" i="9" s="1"/>
  <c r="L1732" i="9"/>
  <c r="F1733" i="9"/>
  <c r="K1732" i="9"/>
  <c r="J1732" i="9"/>
  <c r="AW1682" i="9"/>
  <c r="CO1682" i="9" s="1"/>
  <c r="AU1682" i="9"/>
  <c r="CM1682" i="9" s="1"/>
  <c r="BB1682" i="9"/>
  <c r="CT1682" i="9" s="1"/>
  <c r="AT1682" i="9"/>
  <c r="CL1682" i="9" s="1"/>
  <c r="AZ1682" i="9"/>
  <c r="CR1682" i="9" s="1"/>
  <c r="AY1682" i="9"/>
  <c r="CQ1682" i="9" s="1"/>
  <c r="BA1682" i="9"/>
  <c r="CS1682" i="9" s="1"/>
  <c r="AX1682" i="9"/>
  <c r="CP1682" i="9" s="1"/>
  <c r="AS1682" i="9"/>
  <c r="CK1682" i="9" s="1"/>
  <c r="CK1692" i="9" s="1"/>
  <c r="AG40" i="11" s="1"/>
  <c r="BZ515" i="5" s="1" a="1"/>
  <c r="BZ515" i="5" s="1"/>
  <c r="AV1682" i="9"/>
  <c r="CN1682" i="9" s="1"/>
  <c r="F1684" i="9"/>
  <c r="L1683" i="9"/>
  <c r="J1683" i="9"/>
  <c r="K1683" i="9"/>
  <c r="AV1636" i="9"/>
  <c r="CN1636" i="9" s="1"/>
  <c r="AU1636" i="9"/>
  <c r="CM1636" i="9" s="1"/>
  <c r="BA1636" i="9"/>
  <c r="CS1636" i="9" s="1"/>
  <c r="AZ1636" i="9"/>
  <c r="CR1636" i="9" s="1"/>
  <c r="AT1636" i="9"/>
  <c r="CL1636" i="9" s="1"/>
  <c r="CL1645" i="9" s="1"/>
  <c r="AH39" i="11" s="1"/>
  <c r="CA532" i="5" s="1" a="1"/>
  <c r="CA532" i="5" s="1"/>
  <c r="AY1636" i="9"/>
  <c r="CQ1636" i="9" s="1"/>
  <c r="BB1636" i="9"/>
  <c r="CT1636" i="9" s="1"/>
  <c r="AX1636" i="9"/>
  <c r="CP1636" i="9" s="1"/>
  <c r="AW1636" i="9"/>
  <c r="CO1636" i="9" s="1"/>
  <c r="L1637" i="9"/>
  <c r="K1637" i="9"/>
  <c r="J1637" i="9"/>
  <c r="F1638" i="9"/>
  <c r="F1591" i="9"/>
  <c r="L1590" i="9"/>
  <c r="K1590" i="9"/>
  <c r="J1590" i="9"/>
  <c r="BB1589" i="9"/>
  <c r="CT1589" i="9" s="1"/>
  <c r="AT1589" i="9"/>
  <c r="CL1589" i="9" s="1"/>
  <c r="CL1598" i="9" s="1"/>
  <c r="AH38" i="11" s="1"/>
  <c r="BA1589" i="9"/>
  <c r="CS1589" i="9" s="1"/>
  <c r="AZ1589" i="9"/>
  <c r="CR1589" i="9" s="1"/>
  <c r="AY1589" i="9"/>
  <c r="CQ1589" i="9" s="1"/>
  <c r="AW1589" i="9"/>
  <c r="CO1589" i="9" s="1"/>
  <c r="AV1589" i="9"/>
  <c r="CN1589" i="9" s="1"/>
  <c r="AX1589" i="9"/>
  <c r="CP1589" i="9" s="1"/>
  <c r="AU1589" i="9"/>
  <c r="CM1589" i="9" s="1"/>
  <c r="F1544" i="9"/>
  <c r="L1543" i="9"/>
  <c r="K1543" i="9"/>
  <c r="J1543" i="9"/>
  <c r="BB1542" i="9"/>
  <c r="AT1542" i="9"/>
  <c r="BA1542" i="9"/>
  <c r="AX1542" i="9"/>
  <c r="AV1542" i="9"/>
  <c r="AW1542" i="9"/>
  <c r="AZ1542" i="9"/>
  <c r="AY1542" i="9"/>
  <c r="AU1542" i="9"/>
  <c r="AV1495" i="9"/>
  <c r="AU1495" i="9"/>
  <c r="BB1495" i="9"/>
  <c r="AT1495" i="9"/>
  <c r="BA1495" i="9"/>
  <c r="AZ1495" i="9"/>
  <c r="AX1495" i="9"/>
  <c r="AW1495" i="9"/>
  <c r="AY1495" i="9"/>
  <c r="F1497" i="9"/>
  <c r="L1496" i="9"/>
  <c r="K1496" i="9"/>
  <c r="J1496" i="9"/>
  <c r="AU1447" i="9"/>
  <c r="AY1447" i="9"/>
  <c r="BB1447" i="9"/>
  <c r="AX1447" i="9"/>
  <c r="AW1447" i="9"/>
  <c r="AZ1447" i="9"/>
  <c r="AV1447" i="9"/>
  <c r="BA1447" i="9"/>
  <c r="AT1447" i="9"/>
  <c r="AS1447" i="9"/>
  <c r="L1448" i="9"/>
  <c r="J1448" i="9"/>
  <c r="K1448" i="9"/>
  <c r="F1449" i="9"/>
  <c r="AU648" i="9"/>
  <c r="CM648" i="9" s="1"/>
  <c r="BB648" i="9"/>
  <c r="CT648" i="9" s="1"/>
  <c r="AT648" i="9"/>
  <c r="CL648" i="9" s="1"/>
  <c r="AY648" i="9"/>
  <c r="CQ648" i="9" s="1"/>
  <c r="AX648" i="9"/>
  <c r="CP648" i="9" s="1"/>
  <c r="AV648" i="9"/>
  <c r="CN648" i="9" s="1"/>
  <c r="AS648" i="9"/>
  <c r="CK648" i="9" s="1"/>
  <c r="CK658" i="9" s="1"/>
  <c r="AG18" i="11" s="1"/>
  <c r="BZ312" i="5" s="1" a="1"/>
  <c r="BZ312" i="5" s="1"/>
  <c r="BA648" i="9"/>
  <c r="CS648" i="9" s="1"/>
  <c r="AZ648" i="9"/>
  <c r="CR648" i="9" s="1"/>
  <c r="AW648" i="9"/>
  <c r="CO648" i="9" s="1"/>
  <c r="L649" i="9"/>
  <c r="F650" i="9"/>
  <c r="K649" i="9"/>
  <c r="J649" i="9"/>
  <c r="L602" i="9"/>
  <c r="K602" i="9"/>
  <c r="F603" i="9"/>
  <c r="J602" i="9"/>
  <c r="AV601" i="9"/>
  <c r="CN601" i="9" s="1"/>
  <c r="BB601" i="9"/>
  <c r="CT601" i="9" s="1"/>
  <c r="AT601" i="9"/>
  <c r="CL601" i="9" s="1"/>
  <c r="BA601" i="9"/>
  <c r="CS601" i="9" s="1"/>
  <c r="AS601" i="9"/>
  <c r="CK601" i="9" s="1"/>
  <c r="CK611" i="9" s="1"/>
  <c r="AG17" i="11" s="1"/>
  <c r="AX601" i="9"/>
  <c r="CP601" i="9" s="1"/>
  <c r="AW601" i="9"/>
  <c r="CO601" i="9" s="1"/>
  <c r="AY601" i="9"/>
  <c r="CQ601" i="9" s="1"/>
  <c r="AU601" i="9"/>
  <c r="CM601" i="9" s="1"/>
  <c r="AZ601" i="9"/>
  <c r="CR601" i="9" s="1"/>
  <c r="L555" i="9"/>
  <c r="K555" i="9"/>
  <c r="J555" i="9"/>
  <c r="F556" i="9"/>
  <c r="AU554" i="9"/>
  <c r="CM554" i="9" s="1"/>
  <c r="BB554" i="9"/>
  <c r="CT554" i="9" s="1"/>
  <c r="AT554" i="9"/>
  <c r="CL554" i="9" s="1"/>
  <c r="BA554" i="9"/>
  <c r="CS554" i="9" s="1"/>
  <c r="AS554" i="9"/>
  <c r="CK554" i="9" s="1"/>
  <c r="CK564" i="9" s="1"/>
  <c r="AG16" i="11" s="1"/>
  <c r="AX554" i="9"/>
  <c r="CP554" i="9" s="1"/>
  <c r="AZ554" i="9"/>
  <c r="CR554" i="9" s="1"/>
  <c r="AY554" i="9"/>
  <c r="CQ554" i="9" s="1"/>
  <c r="AW554" i="9"/>
  <c r="CO554" i="9" s="1"/>
  <c r="AV554" i="9"/>
  <c r="CN554" i="9" s="1"/>
  <c r="BB508" i="9"/>
  <c r="CT508" i="9" s="1"/>
  <c r="AT508" i="9"/>
  <c r="CL508" i="9" s="1"/>
  <c r="CL517" i="9" s="1"/>
  <c r="AH15" i="11" s="1"/>
  <c r="AX508" i="9"/>
  <c r="CP508" i="9" s="1"/>
  <c r="AV508" i="9"/>
  <c r="CN508" i="9" s="1"/>
  <c r="AU508" i="9"/>
  <c r="CM508" i="9" s="1"/>
  <c r="BA508" i="9"/>
  <c r="CS508" i="9" s="1"/>
  <c r="AY508" i="9"/>
  <c r="CQ508" i="9" s="1"/>
  <c r="AW508" i="9"/>
  <c r="CO508" i="9" s="1"/>
  <c r="AZ508" i="9"/>
  <c r="CR508" i="9" s="1"/>
  <c r="F510" i="9"/>
  <c r="L509" i="9"/>
  <c r="K509" i="9"/>
  <c r="J509" i="9"/>
  <c r="AU462" i="9"/>
  <c r="CM462" i="9" s="1"/>
  <c r="CM470" i="9" s="1"/>
  <c r="AI14" i="11" s="1"/>
  <c r="CB243" i="5" s="1" a="1"/>
  <c r="CB243" i="5" s="1"/>
  <c r="AY462" i="9"/>
  <c r="CQ462" i="9" s="1"/>
  <c r="AV462" i="9"/>
  <c r="CN462" i="9" s="1"/>
  <c r="BA462" i="9"/>
  <c r="CS462" i="9" s="1"/>
  <c r="AX462" i="9"/>
  <c r="CP462" i="9" s="1"/>
  <c r="BB462" i="9"/>
  <c r="CT462" i="9" s="1"/>
  <c r="AZ462" i="9"/>
  <c r="CR462" i="9" s="1"/>
  <c r="AW462" i="9"/>
  <c r="CO462" i="9" s="1"/>
  <c r="F464" i="9"/>
  <c r="K463" i="9"/>
  <c r="L463" i="9"/>
  <c r="J463" i="9"/>
  <c r="AW413" i="9"/>
  <c r="CO413" i="9" s="1"/>
  <c r="AV413" i="9"/>
  <c r="CN413" i="9" s="1"/>
  <c r="BB413" i="9"/>
  <c r="CT413" i="9" s="1"/>
  <c r="AT413" i="9"/>
  <c r="CL413" i="9" s="1"/>
  <c r="BA413" i="9"/>
  <c r="CS413" i="9" s="1"/>
  <c r="AS413" i="9"/>
  <c r="CK413" i="9" s="1"/>
  <c r="CK423" i="9" s="1"/>
  <c r="AG13" i="11" s="1"/>
  <c r="BZ260" i="5" s="1" a="1"/>
  <c r="BZ260" i="5" s="1"/>
  <c r="AZ413" i="9"/>
  <c r="CR413" i="9" s="1"/>
  <c r="AY413" i="9"/>
  <c r="CQ413" i="9" s="1"/>
  <c r="AX413" i="9"/>
  <c r="CP413" i="9" s="1"/>
  <c r="AU413" i="9"/>
  <c r="CM413" i="9" s="1"/>
  <c r="F415" i="9"/>
  <c r="L414" i="9"/>
  <c r="K414" i="9"/>
  <c r="J414" i="9"/>
  <c r="F1401" i="9"/>
  <c r="L1400" i="9"/>
  <c r="J1400" i="9"/>
  <c r="K1400" i="9"/>
  <c r="AZ1399" i="9"/>
  <c r="AR1399" i="9"/>
  <c r="AY1399" i="9"/>
  <c r="AX1399" i="9"/>
  <c r="AW1399" i="9"/>
  <c r="AV1399" i="9"/>
  <c r="AU1399" i="9"/>
  <c r="BA1399" i="9"/>
  <c r="AS1399" i="9"/>
  <c r="BB1399" i="9"/>
  <c r="AT1399" i="9"/>
  <c r="CT1181" i="9"/>
  <c r="CS1181" i="9"/>
  <c r="CT1182" i="9"/>
  <c r="L1211" i="9"/>
  <c r="F1212" i="9"/>
  <c r="K1211" i="9"/>
  <c r="J1211" i="9"/>
  <c r="AW1210" i="9"/>
  <c r="CO1210" i="9" s="1"/>
  <c r="AV1210" i="9"/>
  <c r="CN1210" i="9" s="1"/>
  <c r="AU1210" i="9"/>
  <c r="CM1210" i="9" s="1"/>
  <c r="BB1210" i="9"/>
  <c r="CT1210" i="9" s="1"/>
  <c r="AT1210" i="9"/>
  <c r="CL1210" i="9" s="1"/>
  <c r="BA1210" i="9"/>
  <c r="CS1210" i="9" s="1"/>
  <c r="AS1210" i="9"/>
  <c r="CK1210" i="9" s="1"/>
  <c r="AZ1210" i="9"/>
  <c r="CR1210" i="9" s="1"/>
  <c r="AR1210" i="9"/>
  <c r="CJ1210" i="9" s="1"/>
  <c r="AY1210" i="9"/>
  <c r="CQ1210" i="9" s="1"/>
  <c r="AQ1210" i="9"/>
  <c r="CI1210" i="9" s="1"/>
  <c r="CI1222" i="9" s="1"/>
  <c r="AE30" i="11" s="1"/>
  <c r="AX1210" i="9"/>
  <c r="CP1210" i="9" s="1"/>
  <c r="AZ1023" i="9"/>
  <c r="CR1023" i="9" s="1"/>
  <c r="AR1023" i="9"/>
  <c r="CJ1023" i="9" s="1"/>
  <c r="CJ1034" i="9" s="1"/>
  <c r="AF26" i="11" s="1"/>
  <c r="BY313" i="5" s="1" a="1"/>
  <c r="BY313" i="5" s="1"/>
  <c r="AY1023" i="9"/>
  <c r="CQ1023" i="9" s="1"/>
  <c r="AX1023" i="9"/>
  <c r="CP1023" i="9" s="1"/>
  <c r="AW1023" i="9"/>
  <c r="CO1023" i="9" s="1"/>
  <c r="AV1023" i="9"/>
  <c r="CN1023" i="9" s="1"/>
  <c r="AU1023" i="9"/>
  <c r="CM1023" i="9" s="1"/>
  <c r="BA1023" i="9"/>
  <c r="CS1023" i="9" s="1"/>
  <c r="AS1023" i="9"/>
  <c r="CK1023" i="9" s="1"/>
  <c r="BB1023" i="9"/>
  <c r="CT1023" i="9" s="1"/>
  <c r="AT1023" i="9"/>
  <c r="CL1023" i="9" s="1"/>
  <c r="F1025" i="9"/>
  <c r="L1024" i="9"/>
  <c r="J1024" i="9"/>
  <c r="K1024" i="9"/>
  <c r="AZ835" i="9"/>
  <c r="CR835" i="9" s="1"/>
  <c r="AR835" i="9"/>
  <c r="CJ835" i="9" s="1"/>
  <c r="CJ846" i="9" s="1"/>
  <c r="AF22" i="11" s="1"/>
  <c r="AY835" i="9"/>
  <c r="CQ835" i="9" s="1"/>
  <c r="AX835" i="9"/>
  <c r="CP835" i="9" s="1"/>
  <c r="AW835" i="9"/>
  <c r="CO835" i="9" s="1"/>
  <c r="AV835" i="9"/>
  <c r="CN835" i="9" s="1"/>
  <c r="AU835" i="9"/>
  <c r="CM835" i="9" s="1"/>
  <c r="BA835" i="9"/>
  <c r="CS835" i="9" s="1"/>
  <c r="AS835" i="9"/>
  <c r="CK835" i="9" s="1"/>
  <c r="BB835" i="9"/>
  <c r="CT835" i="9" s="1"/>
  <c r="AT835" i="9"/>
  <c r="CL835" i="9" s="1"/>
  <c r="F837" i="9"/>
  <c r="L836" i="9"/>
  <c r="J836" i="9"/>
  <c r="K836" i="9"/>
  <c r="AW364" i="9"/>
  <c r="CO364" i="9" s="1"/>
  <c r="AV364" i="9"/>
  <c r="CN364" i="9" s="1"/>
  <c r="AU364" i="9"/>
  <c r="CM364" i="9" s="1"/>
  <c r="BB364" i="9"/>
  <c r="CT364" i="9" s="1"/>
  <c r="AT364" i="9"/>
  <c r="CL364" i="9" s="1"/>
  <c r="BA364" i="9"/>
  <c r="CS364" i="9" s="1"/>
  <c r="AS364" i="9"/>
  <c r="CK364" i="9" s="1"/>
  <c r="AZ364" i="9"/>
  <c r="CR364" i="9" s="1"/>
  <c r="AR364" i="9"/>
  <c r="CJ364" i="9" s="1"/>
  <c r="AX364" i="9"/>
  <c r="CP364" i="9" s="1"/>
  <c r="AQ364" i="9"/>
  <c r="CI364" i="9" s="1"/>
  <c r="CI376" i="9" s="1"/>
  <c r="AE12" i="11" s="1"/>
  <c r="AY364" i="9"/>
  <c r="CQ364" i="9" s="1"/>
  <c r="L365" i="9"/>
  <c r="F366" i="9"/>
  <c r="K365" i="9"/>
  <c r="J365" i="9"/>
  <c r="AE274" i="1"/>
  <c r="AF271" i="1"/>
  <c r="L177" i="9"/>
  <c r="F178" i="9"/>
  <c r="K177" i="9"/>
  <c r="J177" i="9"/>
  <c r="AW176" i="9"/>
  <c r="CO176" i="9" s="1"/>
  <c r="AV176" i="9"/>
  <c r="CN176" i="9" s="1"/>
  <c r="AU176" i="9"/>
  <c r="CM176" i="9" s="1"/>
  <c r="BB176" i="9"/>
  <c r="CT176" i="9" s="1"/>
  <c r="AT176" i="9"/>
  <c r="CL176" i="9" s="1"/>
  <c r="BA176" i="9"/>
  <c r="CS176" i="9" s="1"/>
  <c r="AS176" i="9"/>
  <c r="CK176" i="9" s="1"/>
  <c r="AZ176" i="9"/>
  <c r="CR176" i="9" s="1"/>
  <c r="AR176" i="9"/>
  <c r="CJ176" i="9" s="1"/>
  <c r="AX176" i="9"/>
  <c r="CP176" i="9" s="1"/>
  <c r="AQ176" i="9"/>
  <c r="CI176" i="9" s="1"/>
  <c r="CI188" i="9" s="1"/>
  <c r="AE8" i="11" s="1"/>
  <c r="AY176" i="9"/>
  <c r="CQ176" i="9" s="1"/>
  <c r="AE135" i="1"/>
  <c r="AD138" i="1"/>
  <c r="AI75" i="5"/>
  <c r="AI91" i="5"/>
  <c r="BY91" i="5" s="1" a="1"/>
  <c r="BY91" i="5" s="1"/>
  <c r="AI161" i="5"/>
  <c r="AI159" i="5"/>
  <c r="AI160" i="5"/>
  <c r="AH182" i="5"/>
  <c r="AI175" i="5"/>
  <c r="AI176" i="5"/>
  <c r="AI178" i="5"/>
  <c r="BY178" i="5" s="1" a="1"/>
  <c r="BY178" i="5" s="1"/>
  <c r="AI179" i="5"/>
  <c r="AI177" i="5"/>
  <c r="AH165" i="5"/>
  <c r="AI158" i="5"/>
  <c r="AI162" i="5"/>
  <c r="AH148" i="5"/>
  <c r="AI141" i="5"/>
  <c r="AI143" i="5"/>
  <c r="AI144" i="5"/>
  <c r="BY144" i="5" s="1" a="1"/>
  <c r="BY144" i="5" s="1"/>
  <c r="AI145" i="5"/>
  <c r="AI142" i="5"/>
  <c r="AH131" i="5"/>
  <c r="AI124" i="5"/>
  <c r="AI127" i="5"/>
  <c r="BY127" i="5" s="1" a="1"/>
  <c r="BY127" i="5" s="1"/>
  <c r="AI125" i="5"/>
  <c r="AI128" i="5"/>
  <c r="AI126" i="5"/>
  <c r="AI107" i="5"/>
  <c r="AH114" i="5"/>
  <c r="AI109" i="5"/>
  <c r="AI110" i="5"/>
  <c r="AI108" i="5"/>
  <c r="AI111" i="5"/>
  <c r="AH97" i="5"/>
  <c r="AI90" i="5"/>
  <c r="AI93" i="5"/>
  <c r="AI94" i="5"/>
  <c r="AI92" i="5"/>
  <c r="AI73" i="5"/>
  <c r="AH80" i="5"/>
  <c r="AI76" i="5"/>
  <c r="AI74" i="5"/>
  <c r="AI77" i="5"/>
  <c r="AH63" i="5"/>
  <c r="AI56" i="5"/>
  <c r="AI59" i="5"/>
  <c r="AI58" i="5"/>
  <c r="AI60" i="5"/>
  <c r="AI57" i="5"/>
  <c r="AI41" i="5"/>
  <c r="AI42" i="5"/>
  <c r="AI43" i="5"/>
  <c r="AI40" i="5"/>
  <c r="AI39" i="5"/>
  <c r="AH46" i="5"/>
  <c r="AI22" i="5"/>
  <c r="AH29" i="5"/>
  <c r="AI23" i="5"/>
  <c r="AI25" i="5"/>
  <c r="AI26" i="5"/>
  <c r="AI24" i="5"/>
  <c r="AP687" i="5" l="1"/>
  <c r="AP689" i="5"/>
  <c r="AP686" i="5"/>
  <c r="AO692" i="5"/>
  <c r="AP688" i="5"/>
  <c r="CF688" i="5" s="1" a="1"/>
  <c r="CF688" i="5" s="1"/>
  <c r="AP685" i="5"/>
  <c r="AP624" i="5"/>
  <c r="AP638" i="5"/>
  <c r="AQ619" i="5"/>
  <c r="AQ621" i="5"/>
  <c r="AO641" i="5"/>
  <c r="AQ617" i="5"/>
  <c r="AP637" i="5"/>
  <c r="CF637" i="5" s="1" a="1"/>
  <c r="CF637" i="5" s="1"/>
  <c r="AQ620" i="5"/>
  <c r="CG620" i="5" s="1" a="1"/>
  <c r="CG620" i="5" s="1"/>
  <c r="AP669" i="5"/>
  <c r="AP670" i="5"/>
  <c r="AO675" i="5"/>
  <c r="AP668" i="5"/>
  <c r="AP672" i="5"/>
  <c r="AP671" i="5"/>
  <c r="CF671" i="5" s="1" a="1"/>
  <c r="CF671" i="5" s="1"/>
  <c r="AP330" i="5"/>
  <c r="CB316" i="5" a="1"/>
  <c r="CB316" i="5" s="1"/>
  <c r="CB333" i="5" a="1"/>
  <c r="CB333" i="5" s="1"/>
  <c r="CB350" i="5" a="1"/>
  <c r="CB350" i="5" s="1"/>
  <c r="CB299" i="5" a="1"/>
  <c r="CB299" i="5" s="1"/>
  <c r="CB282" i="5" a="1"/>
  <c r="CB282" i="5" s="1"/>
  <c r="BX311" i="5" a="1"/>
  <c r="BX311" i="5" s="1"/>
  <c r="BX318" i="5" s="1"/>
  <c r="BX322" i="5" s="1"/>
  <c r="AI22" i="12" s="1"/>
  <c r="BX856" i="5" a="1"/>
  <c r="BX856" i="5" s="1"/>
  <c r="BX805" i="5" a="1"/>
  <c r="BX805" i="5" s="1"/>
  <c r="BX811" i="5" s="1"/>
  <c r="BX815" i="5" s="1"/>
  <c r="AI51" i="12" s="1"/>
  <c r="AP331" i="5"/>
  <c r="CF331" i="5" s="1" a="1"/>
  <c r="CF331" i="5" s="1"/>
  <c r="AP332" i="5"/>
  <c r="AP328" i="5"/>
  <c r="AP329" i="5"/>
  <c r="AO335" i="5"/>
  <c r="AP823" i="5"/>
  <c r="AP824" i="5"/>
  <c r="CE821" i="5" a="1"/>
  <c r="CE821" i="5" s="1"/>
  <c r="AP821" i="5"/>
  <c r="AO828" i="5"/>
  <c r="AP822" i="5"/>
  <c r="AP825" i="5"/>
  <c r="AJ94" i="5"/>
  <c r="AQ212" i="5"/>
  <c r="CG212" i="5" s="1" a="1"/>
  <c r="CG212" i="5" s="1"/>
  <c r="AQ349" i="5"/>
  <c r="AQ720" i="5"/>
  <c r="AQ583" i="5"/>
  <c r="AQ586" i="5"/>
  <c r="CG586" i="5" s="1" a="1"/>
  <c r="CG586" i="5" s="1"/>
  <c r="AQ550" i="5"/>
  <c r="AP532" i="5"/>
  <c r="AP466" i="5"/>
  <c r="AQ398" i="5"/>
  <c r="AQ348" i="5"/>
  <c r="CG348" i="5" s="1" a="1"/>
  <c r="CG348" i="5" s="1"/>
  <c r="AQ246" i="5"/>
  <c r="CG246" i="5" s="1" a="1"/>
  <c r="CG246" i="5" s="1"/>
  <c r="AQ553" i="5"/>
  <c r="AP519" i="5"/>
  <c r="AQ295" i="5"/>
  <c r="AQ415" i="5"/>
  <c r="AQ788" i="5"/>
  <c r="AJ24" i="5"/>
  <c r="AQ417" i="5"/>
  <c r="AQ602" i="5"/>
  <c r="AQ840" i="5"/>
  <c r="AQ399" i="5"/>
  <c r="CG399" i="5" s="1" a="1"/>
  <c r="CG399" i="5" s="1"/>
  <c r="AQ723" i="5"/>
  <c r="AP773" i="5"/>
  <c r="AQ365" i="5"/>
  <c r="CG365" i="5" s="1" a="1"/>
  <c r="CG365" i="5" s="1"/>
  <c r="AQ755" i="5"/>
  <c r="AP771" i="5"/>
  <c r="BY284" i="5"/>
  <c r="BY288" i="5" s="1"/>
  <c r="AJ20" i="12" s="1"/>
  <c r="BZ294" i="5" a="1"/>
  <c r="BZ294" i="5" s="1"/>
  <c r="BZ278" i="5" a="1"/>
  <c r="BZ278" i="5" s="1"/>
  <c r="BZ329" i="5" a="1"/>
  <c r="BZ329" i="5" s="1"/>
  <c r="BZ277" i="5" a="1"/>
  <c r="BZ277" i="5" s="1"/>
  <c r="BZ295" i="5" a="1"/>
  <c r="BZ295" i="5" s="1"/>
  <c r="BZ724" i="5" a="1"/>
  <c r="BZ724" i="5" s="1"/>
  <c r="BZ741" i="5" a="1"/>
  <c r="BZ741" i="5" s="1"/>
  <c r="BZ707" i="5" a="1"/>
  <c r="BZ707" i="5" s="1"/>
  <c r="BZ346" i="5" a="1"/>
  <c r="BZ346" i="5" s="1"/>
  <c r="CB214" i="5" a="1"/>
  <c r="CB214" i="5" s="1"/>
  <c r="CB452" i="5" a="1"/>
  <c r="CB452" i="5" s="1"/>
  <c r="CB486" i="5" a="1"/>
  <c r="CB486" i="5" s="1"/>
  <c r="CB367" i="5" a="1"/>
  <c r="CB367" i="5" s="1"/>
  <c r="CB588" i="5" a="1"/>
  <c r="CB588" i="5" s="1"/>
  <c r="CB384" i="5" a="1"/>
  <c r="CB384" i="5" s="1"/>
  <c r="CB231" i="5" a="1"/>
  <c r="CB231" i="5" s="1"/>
  <c r="CB248" i="5" a="1"/>
  <c r="CB248" i="5" s="1"/>
  <c r="CB469" i="5" a="1"/>
  <c r="CB469" i="5" s="1"/>
  <c r="CB673" i="5" a="1"/>
  <c r="CB673" i="5" s="1"/>
  <c r="CB503" i="5" a="1"/>
  <c r="CB503" i="5" s="1"/>
  <c r="CB401" i="5" a="1"/>
  <c r="CB401" i="5" s="1"/>
  <c r="CB622" i="5" a="1"/>
  <c r="CB622" i="5" s="1"/>
  <c r="CB265" i="5" a="1"/>
  <c r="CB265" i="5" s="1"/>
  <c r="CB656" i="5" a="1"/>
  <c r="CB656" i="5" s="1"/>
  <c r="CB605" i="5" a="1"/>
  <c r="CB605" i="5" s="1"/>
  <c r="CB537" i="5" a="1"/>
  <c r="CB537" i="5" s="1"/>
  <c r="CB651" i="5" a="1"/>
  <c r="CB651" i="5" s="1"/>
  <c r="CB571" i="5" a="1"/>
  <c r="CB571" i="5" s="1"/>
  <c r="CB520" i="5" a="1"/>
  <c r="CB520" i="5" s="1"/>
  <c r="CB418" i="5" a="1"/>
  <c r="CB418" i="5" s="1"/>
  <c r="CB554" i="5" a="1"/>
  <c r="CB554" i="5" s="1"/>
  <c r="CB435" i="5" a="1"/>
  <c r="CB435" i="5" s="1"/>
  <c r="CB639" i="5" a="1"/>
  <c r="CB639" i="5" s="1"/>
  <c r="CB690" i="5" a="1"/>
  <c r="CB690" i="5" s="1"/>
  <c r="CB180" i="5" a="1"/>
  <c r="CB180" i="5" s="1"/>
  <c r="CB95" i="5" a="1"/>
  <c r="CB95" i="5" s="1"/>
  <c r="CB146" i="5" a="1"/>
  <c r="CB146" i="5" s="1"/>
  <c r="CB129" i="5" a="1"/>
  <c r="CB129" i="5" s="1"/>
  <c r="CB197" i="5" a="1"/>
  <c r="CB197" i="5" s="1"/>
  <c r="CB668" i="5" a="1"/>
  <c r="CB668" i="5" s="1"/>
  <c r="CB685" i="5" a="1"/>
  <c r="CB685" i="5" s="1"/>
  <c r="BW709" i="5"/>
  <c r="BW713" i="5" s="1"/>
  <c r="AH45" i="12" s="1"/>
  <c r="BX517" i="5" a="1"/>
  <c r="BX517" i="5" s="1"/>
  <c r="BX753" i="5" a="1"/>
  <c r="BX753" i="5" s="1"/>
  <c r="BX760" i="5" s="1"/>
  <c r="BX764" i="5" s="1"/>
  <c r="AI48" i="12" s="1"/>
  <c r="BX702" i="5" a="1"/>
  <c r="BX702" i="5" s="1"/>
  <c r="BX653" i="5" a="1"/>
  <c r="BX653" i="5" s="1"/>
  <c r="BX602" i="5" a="1"/>
  <c r="BX602" i="5" s="1"/>
  <c r="BX551" i="5" a="1"/>
  <c r="BX551" i="5" s="1"/>
  <c r="BX466" i="5" a="1"/>
  <c r="BX466" i="5" s="1"/>
  <c r="BX415" i="5" a="1"/>
  <c r="BX415" i="5" s="1"/>
  <c r="BX364" i="5" a="1"/>
  <c r="BX364" i="5" s="1"/>
  <c r="BX142" i="5" a="1"/>
  <c r="BX142" i="5" s="1"/>
  <c r="BX194" i="5" a="1"/>
  <c r="BX194" i="5" s="1"/>
  <c r="BX703" i="5" a="1"/>
  <c r="BX703" i="5" s="1"/>
  <c r="AQ806" i="5"/>
  <c r="AP845" i="5"/>
  <c r="AQ838" i="5"/>
  <c r="CG838" i="5" s="1" a="1"/>
  <c r="CG838" i="5" s="1"/>
  <c r="AQ842" i="5"/>
  <c r="AQ839" i="5"/>
  <c r="AQ841" i="5"/>
  <c r="AP772" i="5"/>
  <c r="AP774" i="5"/>
  <c r="AO777" i="5"/>
  <c r="AP770" i="5"/>
  <c r="AQ757" i="5"/>
  <c r="AQ740" i="5"/>
  <c r="AQ739" i="5"/>
  <c r="AQ721" i="5"/>
  <c r="AP811" i="5"/>
  <c r="AQ804" i="5"/>
  <c r="CG804" i="5" s="1" a="1"/>
  <c r="CG804" i="5" s="1"/>
  <c r="AQ807" i="5"/>
  <c r="AQ808" i="5"/>
  <c r="AQ805" i="5"/>
  <c r="AP794" i="5"/>
  <c r="AQ787" i="5"/>
  <c r="AQ791" i="5"/>
  <c r="AQ790" i="5"/>
  <c r="AQ789" i="5"/>
  <c r="AP760" i="5"/>
  <c r="AQ753" i="5"/>
  <c r="AQ756" i="5"/>
  <c r="AQ754" i="5"/>
  <c r="AP743" i="5"/>
  <c r="AQ736" i="5"/>
  <c r="AQ737" i="5"/>
  <c r="AQ738" i="5"/>
  <c r="AP726" i="5"/>
  <c r="AQ719" i="5"/>
  <c r="AQ722" i="5"/>
  <c r="AQ705" i="5"/>
  <c r="AP709" i="5"/>
  <c r="AQ702" i="5"/>
  <c r="AQ706" i="5"/>
  <c r="CF704" i="5" a="1"/>
  <c r="CF704" i="5" s="1"/>
  <c r="AQ704" i="5"/>
  <c r="AQ703" i="5"/>
  <c r="AP655" i="5"/>
  <c r="AP653" i="5"/>
  <c r="AQ636" i="5"/>
  <c r="AQ638" i="5"/>
  <c r="AR619" i="5"/>
  <c r="AQ603" i="5"/>
  <c r="CG603" i="5" s="1" a="1"/>
  <c r="CG603" i="5" s="1"/>
  <c r="AQ601" i="5"/>
  <c r="AP590" i="5"/>
  <c r="AQ587" i="5"/>
  <c r="AQ584" i="5"/>
  <c r="AQ585" i="5"/>
  <c r="AQ568" i="5"/>
  <c r="AQ570" i="5"/>
  <c r="AQ567" i="5"/>
  <c r="AQ551" i="5"/>
  <c r="AP533" i="5"/>
  <c r="AP535" i="5"/>
  <c r="CF535" i="5" s="1" a="1"/>
  <c r="CF535" i="5" s="1"/>
  <c r="AP534" i="5"/>
  <c r="AP536" i="5"/>
  <c r="AO539" i="5"/>
  <c r="AP517" i="5"/>
  <c r="AP516" i="5"/>
  <c r="AP518" i="5"/>
  <c r="CF518" i="5" s="1" a="1"/>
  <c r="CF518" i="5" s="1"/>
  <c r="AO522" i="5"/>
  <c r="AP515" i="5"/>
  <c r="AO658" i="5"/>
  <c r="AP651" i="5"/>
  <c r="AP654" i="5"/>
  <c r="CF654" i="5" s="1" a="1"/>
  <c r="CF654" i="5" s="1"/>
  <c r="AP652" i="5"/>
  <c r="AP641" i="5"/>
  <c r="AQ634" i="5"/>
  <c r="AQ635" i="5"/>
  <c r="AR620" i="5"/>
  <c r="CH620" i="5" s="1" a="1"/>
  <c r="CH620" i="5" s="1"/>
  <c r="AP607" i="5"/>
  <c r="AQ600" i="5"/>
  <c r="AQ604" i="5"/>
  <c r="AP573" i="5"/>
  <c r="AQ566" i="5"/>
  <c r="AQ569" i="5"/>
  <c r="CG569" i="5" s="1" a="1"/>
  <c r="CG569" i="5" s="1"/>
  <c r="AP556" i="5"/>
  <c r="AQ549" i="5"/>
  <c r="AQ552" i="5"/>
  <c r="CG552" i="5" s="1" a="1"/>
  <c r="CG552" i="5" s="1"/>
  <c r="AP499" i="5"/>
  <c r="AP500" i="5"/>
  <c r="AO471" i="5"/>
  <c r="AP464" i="5"/>
  <c r="AP467" i="5"/>
  <c r="CF467" i="5" s="1" a="1"/>
  <c r="CF467" i="5" s="1"/>
  <c r="AP465" i="5"/>
  <c r="AP468" i="5"/>
  <c r="AQ431" i="5"/>
  <c r="AQ433" i="5"/>
  <c r="CG433" i="5" s="1" a="1"/>
  <c r="CG433" i="5" s="1"/>
  <c r="AQ416" i="5"/>
  <c r="CG416" i="5" s="1" a="1"/>
  <c r="CG416" i="5" s="1"/>
  <c r="AQ414" i="5"/>
  <c r="AQ397" i="5"/>
  <c r="AQ400" i="5"/>
  <c r="AQ363" i="5"/>
  <c r="AQ347" i="5"/>
  <c r="AQ345" i="5"/>
  <c r="AQ346" i="5"/>
  <c r="AP352" i="5"/>
  <c r="AQ296" i="5"/>
  <c r="AQ247" i="5"/>
  <c r="AQ245" i="5"/>
  <c r="AQ230" i="5"/>
  <c r="AQ211" i="5"/>
  <c r="AQ196" i="5"/>
  <c r="AO505" i="5"/>
  <c r="AP498" i="5"/>
  <c r="AP501" i="5"/>
  <c r="CF501" i="5" s="1" a="1"/>
  <c r="CF501" i="5" s="1"/>
  <c r="AP502" i="5"/>
  <c r="AO488" i="5"/>
  <c r="AP481" i="5"/>
  <c r="AP482" i="5"/>
  <c r="AP484" i="5"/>
  <c r="CF484" i="5" s="1" a="1"/>
  <c r="CF484" i="5" s="1"/>
  <c r="AP485" i="5"/>
  <c r="AP483" i="5"/>
  <c r="AO454" i="5"/>
  <c r="AP447" i="5"/>
  <c r="AP451" i="5"/>
  <c r="AP450" i="5"/>
  <c r="CF450" i="5" s="1" a="1"/>
  <c r="CF450" i="5" s="1"/>
  <c r="AP449" i="5"/>
  <c r="AP448" i="5"/>
  <c r="AP437" i="5"/>
  <c r="AQ430" i="5"/>
  <c r="AQ432" i="5"/>
  <c r="AQ434" i="5"/>
  <c r="AP420" i="5"/>
  <c r="AQ413" i="5"/>
  <c r="AP403" i="5"/>
  <c r="AQ396" i="5"/>
  <c r="AO386" i="5"/>
  <c r="AP379" i="5"/>
  <c r="AP380" i="5"/>
  <c r="AP381" i="5"/>
  <c r="AP383" i="5"/>
  <c r="AP382" i="5"/>
  <c r="CF382" i="5" s="1" a="1"/>
  <c r="CF382" i="5" s="1"/>
  <c r="AP369" i="5"/>
  <c r="AQ362" i="5"/>
  <c r="AQ364" i="5"/>
  <c r="AQ366" i="5"/>
  <c r="AP301" i="5"/>
  <c r="AQ294" i="5"/>
  <c r="AQ297" i="5"/>
  <c r="CG297" i="5" s="1" a="1"/>
  <c r="CG297" i="5" s="1"/>
  <c r="AQ298" i="5"/>
  <c r="AP284" i="5"/>
  <c r="AQ277" i="5"/>
  <c r="AQ280" i="5"/>
  <c r="AQ278" i="5"/>
  <c r="AQ281" i="5"/>
  <c r="AQ279" i="5"/>
  <c r="AP267" i="5"/>
  <c r="AQ260" i="5"/>
  <c r="AQ264" i="5"/>
  <c r="AQ263" i="5"/>
  <c r="CG263" i="5" s="1" a="1"/>
  <c r="CG263" i="5" s="1"/>
  <c r="AQ262" i="5"/>
  <c r="AQ261" i="5"/>
  <c r="AP250" i="5"/>
  <c r="AQ243" i="5"/>
  <c r="AQ244" i="5"/>
  <c r="AP233" i="5"/>
  <c r="AQ226" i="5"/>
  <c r="AQ229" i="5"/>
  <c r="CG229" i="5" s="1" a="1"/>
  <c r="CG229" i="5" s="1"/>
  <c r="AQ228" i="5"/>
  <c r="AQ227" i="5"/>
  <c r="AP216" i="5"/>
  <c r="AQ209" i="5"/>
  <c r="AQ213" i="5"/>
  <c r="AQ210" i="5"/>
  <c r="AQ195" i="5"/>
  <c r="CG195" i="5" s="1" a="1"/>
  <c r="CG195" i="5" s="1"/>
  <c r="AQ194" i="5"/>
  <c r="AP199" i="5"/>
  <c r="AQ192" i="5"/>
  <c r="AQ193" i="5"/>
  <c r="AJ162" i="5"/>
  <c r="AJ92" i="5"/>
  <c r="BZ92" i="5" s="1" a="1"/>
  <c r="BZ92" i="5" s="1"/>
  <c r="BY92" i="5" a="1"/>
  <c r="BY92" i="5" s="1"/>
  <c r="AX1732" i="9"/>
  <c r="CP1732" i="9" s="1"/>
  <c r="AW1732" i="9"/>
  <c r="CO1732" i="9" s="1"/>
  <c r="AV1732" i="9"/>
  <c r="CN1732" i="9" s="1"/>
  <c r="CN1739" i="9" s="1"/>
  <c r="AJ41" i="11" s="1"/>
  <c r="AZ1732" i="9"/>
  <c r="CR1732" i="9" s="1"/>
  <c r="AY1732" i="9"/>
  <c r="CQ1732" i="9" s="1"/>
  <c r="BB1732" i="9"/>
  <c r="CT1732" i="9" s="1"/>
  <c r="BA1732" i="9"/>
  <c r="CS1732" i="9" s="1"/>
  <c r="K1733" i="9"/>
  <c r="J1733" i="9"/>
  <c r="F1734" i="9"/>
  <c r="L1733" i="9"/>
  <c r="AV1683" i="9"/>
  <c r="CN1683" i="9" s="1"/>
  <c r="BB1683" i="9"/>
  <c r="CT1683" i="9" s="1"/>
  <c r="AT1683" i="9"/>
  <c r="CL1683" i="9" s="1"/>
  <c r="CL1692" i="9" s="1"/>
  <c r="AH40" i="11" s="1"/>
  <c r="CA515" i="5" s="1" a="1"/>
  <c r="CA515" i="5" s="1"/>
  <c r="BA1683" i="9"/>
  <c r="CS1683" i="9" s="1"/>
  <c r="AY1683" i="9"/>
  <c r="CQ1683" i="9" s="1"/>
  <c r="AX1683" i="9"/>
  <c r="CP1683" i="9" s="1"/>
  <c r="AZ1683" i="9"/>
  <c r="CR1683" i="9" s="1"/>
  <c r="AW1683" i="9"/>
  <c r="CO1683" i="9" s="1"/>
  <c r="AU1683" i="9"/>
  <c r="CM1683" i="9" s="1"/>
  <c r="F1685" i="9"/>
  <c r="L1684" i="9"/>
  <c r="J1684" i="9"/>
  <c r="K1684" i="9"/>
  <c r="L1638" i="9"/>
  <c r="F1639" i="9"/>
  <c r="K1638" i="9"/>
  <c r="J1638" i="9"/>
  <c r="AW1637" i="9"/>
  <c r="CO1637" i="9" s="1"/>
  <c r="AV1637" i="9"/>
  <c r="CN1637" i="9" s="1"/>
  <c r="BB1637" i="9"/>
  <c r="CT1637" i="9" s="1"/>
  <c r="BA1637" i="9"/>
  <c r="CS1637" i="9" s="1"/>
  <c r="AZ1637" i="9"/>
  <c r="CR1637" i="9" s="1"/>
  <c r="AY1637" i="9"/>
  <c r="CQ1637" i="9" s="1"/>
  <c r="AU1637" i="9"/>
  <c r="CM1637" i="9" s="1"/>
  <c r="CM1645" i="9" s="1"/>
  <c r="AI39" i="11" s="1"/>
  <c r="CB532" i="5" s="1" a="1"/>
  <c r="CB532" i="5" s="1"/>
  <c r="AX1637" i="9"/>
  <c r="CP1637" i="9" s="1"/>
  <c r="AU1590" i="9"/>
  <c r="CM1590" i="9" s="1"/>
  <c r="CM1598" i="9" s="1"/>
  <c r="AI38" i="11" s="1"/>
  <c r="BB1590" i="9"/>
  <c r="CT1590" i="9" s="1"/>
  <c r="BA1590" i="9"/>
  <c r="CS1590" i="9" s="1"/>
  <c r="AZ1590" i="9"/>
  <c r="CR1590" i="9" s="1"/>
  <c r="AX1590" i="9"/>
  <c r="CP1590" i="9" s="1"/>
  <c r="AW1590" i="9"/>
  <c r="CO1590" i="9" s="1"/>
  <c r="AV1590" i="9"/>
  <c r="CN1590" i="9" s="1"/>
  <c r="AY1590" i="9"/>
  <c r="CQ1590" i="9" s="1"/>
  <c r="L1591" i="9"/>
  <c r="J1591" i="9"/>
  <c r="F1592" i="9"/>
  <c r="K1591" i="9"/>
  <c r="AU1543" i="9"/>
  <c r="BB1543" i="9"/>
  <c r="AY1543" i="9"/>
  <c r="AX1543" i="9"/>
  <c r="AV1543" i="9"/>
  <c r="AZ1543" i="9"/>
  <c r="BA1543" i="9"/>
  <c r="AW1543" i="9"/>
  <c r="L1544" i="9"/>
  <c r="F1545" i="9"/>
  <c r="K1544" i="9"/>
  <c r="J1544" i="9"/>
  <c r="AW1496" i="9"/>
  <c r="AV1496" i="9"/>
  <c r="AU1496" i="9"/>
  <c r="BB1496" i="9"/>
  <c r="AX1496" i="9"/>
  <c r="AZ1496" i="9"/>
  <c r="AY1496" i="9"/>
  <c r="BA1496" i="9"/>
  <c r="J1497" i="9"/>
  <c r="F1498" i="9"/>
  <c r="L1497" i="9"/>
  <c r="K1497" i="9"/>
  <c r="F1450" i="9"/>
  <c r="K1449" i="9"/>
  <c r="J1449" i="9"/>
  <c r="L1449" i="9"/>
  <c r="BB1448" i="9"/>
  <c r="AT1448" i="9"/>
  <c r="AX1448" i="9"/>
  <c r="AY1448" i="9"/>
  <c r="AU1448" i="9"/>
  <c r="AW1448" i="9"/>
  <c r="BA1448" i="9"/>
  <c r="AZ1448" i="9"/>
  <c r="AV1448" i="9"/>
  <c r="BB649" i="9"/>
  <c r="CT649" i="9" s="1"/>
  <c r="AT649" i="9"/>
  <c r="CL649" i="9" s="1"/>
  <c r="CL658" i="9" s="1"/>
  <c r="AH18" i="11" s="1"/>
  <c r="CA312" i="5" s="1" a="1"/>
  <c r="CA312" i="5" s="1"/>
  <c r="BA649" i="9"/>
  <c r="CS649" i="9" s="1"/>
  <c r="AX649" i="9"/>
  <c r="CP649" i="9" s="1"/>
  <c r="AY649" i="9"/>
  <c r="CQ649" i="9" s="1"/>
  <c r="AV649" i="9"/>
  <c r="CN649" i="9" s="1"/>
  <c r="AU649" i="9"/>
  <c r="CM649" i="9" s="1"/>
  <c r="AW649" i="9"/>
  <c r="CO649" i="9" s="1"/>
  <c r="AZ649" i="9"/>
  <c r="CR649" i="9" s="1"/>
  <c r="F651" i="9"/>
  <c r="L650" i="9"/>
  <c r="J650" i="9"/>
  <c r="K650" i="9"/>
  <c r="AU602" i="9"/>
  <c r="CM602" i="9" s="1"/>
  <c r="BA602" i="9"/>
  <c r="CS602" i="9" s="1"/>
  <c r="AZ602" i="9"/>
  <c r="CR602" i="9" s="1"/>
  <c r="AW602" i="9"/>
  <c r="CO602" i="9" s="1"/>
  <c r="AY602" i="9"/>
  <c r="CQ602" i="9" s="1"/>
  <c r="AV602" i="9"/>
  <c r="CN602" i="9" s="1"/>
  <c r="AT602" i="9"/>
  <c r="CL602" i="9" s="1"/>
  <c r="CL611" i="9" s="1"/>
  <c r="AH17" i="11" s="1"/>
  <c r="BB602" i="9"/>
  <c r="CT602" i="9" s="1"/>
  <c r="AX602" i="9"/>
  <c r="CP602" i="9" s="1"/>
  <c r="L603" i="9"/>
  <c r="K603" i="9"/>
  <c r="J603" i="9"/>
  <c r="F604" i="9"/>
  <c r="F557" i="9"/>
  <c r="L556" i="9"/>
  <c r="K556" i="9"/>
  <c r="J556" i="9"/>
  <c r="BB555" i="9"/>
  <c r="CT555" i="9" s="1"/>
  <c r="AT555" i="9"/>
  <c r="CL555" i="9" s="1"/>
  <c r="CL564" i="9" s="1"/>
  <c r="AH16" i="11" s="1"/>
  <c r="BA555" i="9"/>
  <c r="CS555" i="9" s="1"/>
  <c r="AZ555" i="9"/>
  <c r="CR555" i="9" s="1"/>
  <c r="AW555" i="9"/>
  <c r="CO555" i="9" s="1"/>
  <c r="AX555" i="9"/>
  <c r="CP555" i="9" s="1"/>
  <c r="AY555" i="9"/>
  <c r="CQ555" i="9" s="1"/>
  <c r="AV555" i="9"/>
  <c r="CN555" i="9" s="1"/>
  <c r="AU555" i="9"/>
  <c r="CM555" i="9" s="1"/>
  <c r="AU509" i="9"/>
  <c r="CM509" i="9" s="1"/>
  <c r="CM517" i="9" s="1"/>
  <c r="AI15" i="11" s="1"/>
  <c r="AY509" i="9"/>
  <c r="CQ509" i="9" s="1"/>
  <c r="AZ509" i="9"/>
  <c r="CR509" i="9" s="1"/>
  <c r="BB509" i="9"/>
  <c r="CT509" i="9" s="1"/>
  <c r="AW509" i="9"/>
  <c r="CO509" i="9" s="1"/>
  <c r="BA509" i="9"/>
  <c r="CS509" i="9" s="1"/>
  <c r="AX509" i="9"/>
  <c r="CP509" i="9" s="1"/>
  <c r="AV509" i="9"/>
  <c r="CN509" i="9" s="1"/>
  <c r="F511" i="9"/>
  <c r="K510" i="9"/>
  <c r="L510" i="9"/>
  <c r="J510" i="9"/>
  <c r="AX463" i="9"/>
  <c r="CP463" i="9" s="1"/>
  <c r="BB463" i="9"/>
  <c r="CT463" i="9" s="1"/>
  <c r="AV463" i="9"/>
  <c r="CN463" i="9" s="1"/>
  <c r="CN470" i="9" s="1"/>
  <c r="AJ14" i="11" s="1"/>
  <c r="CC243" i="5" s="1" a="1"/>
  <c r="CC243" i="5" s="1"/>
  <c r="BA463" i="9"/>
  <c r="CS463" i="9" s="1"/>
  <c r="AZ463" i="9"/>
  <c r="CR463" i="9" s="1"/>
  <c r="AY463" i="9"/>
  <c r="CQ463" i="9" s="1"/>
  <c r="AW463" i="9"/>
  <c r="CO463" i="9" s="1"/>
  <c r="K464" i="9"/>
  <c r="F465" i="9"/>
  <c r="L464" i="9"/>
  <c r="J464" i="9"/>
  <c r="AV414" i="9"/>
  <c r="CN414" i="9" s="1"/>
  <c r="AU414" i="9"/>
  <c r="CM414" i="9" s="1"/>
  <c r="BA414" i="9"/>
  <c r="CS414" i="9" s="1"/>
  <c r="AZ414" i="9"/>
  <c r="CR414" i="9" s="1"/>
  <c r="AT414" i="9"/>
  <c r="CL414" i="9" s="1"/>
  <c r="CL423" i="9" s="1"/>
  <c r="AH13" i="11" s="1"/>
  <c r="CA260" i="5" s="1" a="1"/>
  <c r="CA260" i="5" s="1"/>
  <c r="AY414" i="9"/>
  <c r="CQ414" i="9" s="1"/>
  <c r="AW414" i="9"/>
  <c r="CO414" i="9" s="1"/>
  <c r="BB414" i="9"/>
  <c r="CT414" i="9" s="1"/>
  <c r="AX414" i="9"/>
  <c r="CP414" i="9" s="1"/>
  <c r="L415" i="9"/>
  <c r="K415" i="9"/>
  <c r="J415" i="9"/>
  <c r="F416" i="9"/>
  <c r="AW1400" i="9"/>
  <c r="AV1400" i="9"/>
  <c r="AU1400" i="9"/>
  <c r="BB1400" i="9"/>
  <c r="AT1400" i="9"/>
  <c r="BA1400" i="9"/>
  <c r="AS1400" i="9"/>
  <c r="AZ1400" i="9"/>
  <c r="AX1400" i="9"/>
  <c r="AY1400" i="9"/>
  <c r="F1402" i="9"/>
  <c r="L1401" i="9"/>
  <c r="K1401" i="9"/>
  <c r="J1401" i="9"/>
  <c r="F1213" i="9"/>
  <c r="L1212" i="9"/>
  <c r="K1212" i="9"/>
  <c r="J1212" i="9"/>
  <c r="AZ1211" i="9"/>
  <c r="CR1211" i="9" s="1"/>
  <c r="AR1211" i="9"/>
  <c r="CJ1211" i="9" s="1"/>
  <c r="CJ1222" i="9" s="1"/>
  <c r="AF30" i="11" s="1"/>
  <c r="AY1211" i="9"/>
  <c r="CQ1211" i="9" s="1"/>
  <c r="AX1211" i="9"/>
  <c r="CP1211" i="9" s="1"/>
  <c r="AW1211" i="9"/>
  <c r="CO1211" i="9" s="1"/>
  <c r="AV1211" i="9"/>
  <c r="CN1211" i="9" s="1"/>
  <c r="AU1211" i="9"/>
  <c r="CM1211" i="9" s="1"/>
  <c r="BB1211" i="9"/>
  <c r="CT1211" i="9" s="1"/>
  <c r="AT1211" i="9"/>
  <c r="CL1211" i="9" s="1"/>
  <c r="BA1211" i="9"/>
  <c r="CS1211" i="9" s="1"/>
  <c r="AS1211" i="9"/>
  <c r="CK1211" i="9" s="1"/>
  <c r="F1026" i="9"/>
  <c r="L1025" i="9"/>
  <c r="K1025" i="9"/>
  <c r="J1025" i="9"/>
  <c r="AW1024" i="9"/>
  <c r="CO1024" i="9" s="1"/>
  <c r="AV1024" i="9"/>
  <c r="CN1024" i="9" s="1"/>
  <c r="AU1024" i="9"/>
  <c r="CM1024" i="9" s="1"/>
  <c r="BB1024" i="9"/>
  <c r="CT1024" i="9" s="1"/>
  <c r="AT1024" i="9"/>
  <c r="CL1024" i="9" s="1"/>
  <c r="BA1024" i="9"/>
  <c r="CS1024" i="9" s="1"/>
  <c r="AS1024" i="9"/>
  <c r="CK1024" i="9" s="1"/>
  <c r="CK1034" i="9" s="1"/>
  <c r="AG26" i="11" s="1"/>
  <c r="BZ313" i="5" s="1" a="1"/>
  <c r="BZ313" i="5" s="1"/>
  <c r="AZ1024" i="9"/>
  <c r="CR1024" i="9" s="1"/>
  <c r="AX1024" i="9"/>
  <c r="CP1024" i="9" s="1"/>
  <c r="AY1024" i="9"/>
  <c r="CQ1024" i="9" s="1"/>
  <c r="AW836" i="9"/>
  <c r="CO836" i="9" s="1"/>
  <c r="AV836" i="9"/>
  <c r="CN836" i="9" s="1"/>
  <c r="AU836" i="9"/>
  <c r="CM836" i="9" s="1"/>
  <c r="BB836" i="9"/>
  <c r="CT836" i="9" s="1"/>
  <c r="AT836" i="9"/>
  <c r="CL836" i="9" s="1"/>
  <c r="BA836" i="9"/>
  <c r="CS836" i="9" s="1"/>
  <c r="AS836" i="9"/>
  <c r="CK836" i="9" s="1"/>
  <c r="CK846" i="9" s="1"/>
  <c r="AG22" i="11" s="1"/>
  <c r="AZ836" i="9"/>
  <c r="CR836" i="9" s="1"/>
  <c r="AX836" i="9"/>
  <c r="CP836" i="9" s="1"/>
  <c r="AY836" i="9"/>
  <c r="CQ836" i="9" s="1"/>
  <c r="F838" i="9"/>
  <c r="L837" i="9"/>
  <c r="K837" i="9"/>
  <c r="J837" i="9"/>
  <c r="AZ365" i="9"/>
  <c r="CR365" i="9" s="1"/>
  <c r="AR365" i="9"/>
  <c r="CJ365" i="9" s="1"/>
  <c r="CJ376" i="9" s="1"/>
  <c r="AF12" i="11" s="1"/>
  <c r="AY365" i="9"/>
  <c r="CQ365" i="9" s="1"/>
  <c r="AX365" i="9"/>
  <c r="CP365" i="9" s="1"/>
  <c r="AW365" i="9"/>
  <c r="CO365" i="9" s="1"/>
  <c r="AV365" i="9"/>
  <c r="CN365" i="9" s="1"/>
  <c r="AU365" i="9"/>
  <c r="CM365" i="9" s="1"/>
  <c r="BA365" i="9"/>
  <c r="CS365" i="9" s="1"/>
  <c r="AS365" i="9"/>
  <c r="CK365" i="9" s="1"/>
  <c r="BB365" i="9"/>
  <c r="CT365" i="9" s="1"/>
  <c r="AT365" i="9"/>
  <c r="CL365" i="9" s="1"/>
  <c r="F367" i="9"/>
  <c r="L366" i="9"/>
  <c r="J366" i="9"/>
  <c r="K366" i="9"/>
  <c r="AF274" i="1"/>
  <c r="AG271" i="1"/>
  <c r="AZ177" i="9"/>
  <c r="CR177" i="9" s="1"/>
  <c r="AR177" i="9"/>
  <c r="CJ177" i="9" s="1"/>
  <c r="CJ188" i="9" s="1"/>
  <c r="AF8" i="11" s="1"/>
  <c r="AY177" i="9"/>
  <c r="CQ177" i="9" s="1"/>
  <c r="AX177" i="9"/>
  <c r="CP177" i="9" s="1"/>
  <c r="AW177" i="9"/>
  <c r="CO177" i="9" s="1"/>
  <c r="AV177" i="9"/>
  <c r="CN177" i="9" s="1"/>
  <c r="AU177" i="9"/>
  <c r="CM177" i="9" s="1"/>
  <c r="BA177" i="9"/>
  <c r="CS177" i="9" s="1"/>
  <c r="AS177" i="9"/>
  <c r="CK177" i="9" s="1"/>
  <c r="BB177" i="9"/>
  <c r="CT177" i="9" s="1"/>
  <c r="AT177" i="9"/>
  <c r="CL177" i="9" s="1"/>
  <c r="F179" i="9"/>
  <c r="L178" i="9"/>
  <c r="J178" i="9"/>
  <c r="K178" i="9"/>
  <c r="AE138" i="1"/>
  <c r="AF135" i="1"/>
  <c r="AJ109" i="5"/>
  <c r="AJ142" i="5"/>
  <c r="AJ77" i="5"/>
  <c r="AJ126" i="5"/>
  <c r="AJ179" i="5"/>
  <c r="AJ74" i="5"/>
  <c r="AJ177" i="5"/>
  <c r="AJ178" i="5"/>
  <c r="BZ178" i="5" s="1" a="1"/>
  <c r="BZ178" i="5" s="1"/>
  <c r="AJ176" i="5"/>
  <c r="AJ145" i="5"/>
  <c r="AJ144" i="5"/>
  <c r="BZ144" i="5" s="1" a="1"/>
  <c r="BZ144" i="5" s="1"/>
  <c r="AJ143" i="5"/>
  <c r="AJ128" i="5"/>
  <c r="AJ125" i="5"/>
  <c r="AJ127" i="5"/>
  <c r="BZ127" i="5" s="1" a="1"/>
  <c r="BZ127" i="5" s="1"/>
  <c r="AJ111" i="5"/>
  <c r="AJ108" i="5"/>
  <c r="AJ110" i="5"/>
  <c r="AJ93" i="5"/>
  <c r="AJ76" i="5"/>
  <c r="AJ59" i="5"/>
  <c r="AJ57" i="5"/>
  <c r="AJ60" i="5"/>
  <c r="AJ58" i="5"/>
  <c r="AJ175" i="5"/>
  <c r="AI182" i="5"/>
  <c r="AI165" i="5"/>
  <c r="AJ158" i="5"/>
  <c r="AJ160" i="5"/>
  <c r="AJ159" i="5"/>
  <c r="AJ161" i="5"/>
  <c r="AI148" i="5"/>
  <c r="AJ141" i="5"/>
  <c r="AJ124" i="5"/>
  <c r="AI131" i="5"/>
  <c r="AJ107" i="5"/>
  <c r="AI114" i="5"/>
  <c r="AI97" i="5"/>
  <c r="AJ90" i="5"/>
  <c r="AJ91" i="5"/>
  <c r="AJ73" i="5"/>
  <c r="AI80" i="5"/>
  <c r="AJ75" i="5"/>
  <c r="AJ56" i="5"/>
  <c r="AI63" i="5"/>
  <c r="AJ42" i="5"/>
  <c r="AJ40" i="5"/>
  <c r="AJ43" i="5"/>
  <c r="AJ39" i="5"/>
  <c r="AI46" i="5"/>
  <c r="AJ41" i="5"/>
  <c r="AI29" i="5"/>
  <c r="AJ26" i="5"/>
  <c r="AJ25" i="5"/>
  <c r="AJ23" i="5"/>
  <c r="AJ22" i="5"/>
  <c r="AQ688" i="5" l="1"/>
  <c r="CG688" i="5" s="1" a="1"/>
  <c r="CG688" i="5" s="1"/>
  <c r="AQ689" i="5"/>
  <c r="AP692" i="5"/>
  <c r="AQ685" i="5"/>
  <c r="AQ687" i="5"/>
  <c r="AQ686" i="5"/>
  <c r="AQ624" i="5"/>
  <c r="AR621" i="5"/>
  <c r="AQ637" i="5"/>
  <c r="CG637" i="5" s="1" a="1"/>
  <c r="CG637" i="5" s="1"/>
  <c r="AR617" i="5"/>
  <c r="AS619" i="5" s="1"/>
  <c r="AR618" i="5"/>
  <c r="AQ671" i="5"/>
  <c r="CG671" i="5" s="1" a="1"/>
  <c r="CG671" i="5" s="1"/>
  <c r="AQ672" i="5"/>
  <c r="AQ668" i="5"/>
  <c r="AP675" i="5"/>
  <c r="AQ669" i="5"/>
  <c r="AQ670" i="5"/>
  <c r="AQ329" i="5"/>
  <c r="BY311" i="5" a="1"/>
  <c r="BY311" i="5" s="1"/>
  <c r="BY318" i="5" s="1"/>
  <c r="BY322" i="5" s="1"/>
  <c r="AJ22" i="12" s="1"/>
  <c r="BY856" i="5" a="1"/>
  <c r="BY856" i="5" s="1"/>
  <c r="BY805" i="5" a="1"/>
  <c r="BY805" i="5" s="1"/>
  <c r="BY811" i="5" s="1"/>
  <c r="BY815" i="5" s="1"/>
  <c r="AJ51" i="12" s="1"/>
  <c r="CC316" i="5" a="1"/>
  <c r="CC316" i="5" s="1"/>
  <c r="CC350" i="5" a="1"/>
  <c r="CC350" i="5" s="1"/>
  <c r="CC299" i="5" a="1"/>
  <c r="CC299" i="5" s="1"/>
  <c r="CC282" i="5" a="1"/>
  <c r="CC282" i="5" s="1"/>
  <c r="CC333" i="5" a="1"/>
  <c r="CC333" i="5" s="1"/>
  <c r="AR244" i="5"/>
  <c r="AR297" i="5"/>
  <c r="CH297" i="5" s="1" a="1"/>
  <c r="CH297" i="5" s="1"/>
  <c r="AQ330" i="5"/>
  <c r="AP335" i="5"/>
  <c r="AQ328" i="5"/>
  <c r="AQ332" i="5"/>
  <c r="AQ331" i="5"/>
  <c r="CG331" i="5" s="1" a="1"/>
  <c r="CG331" i="5" s="1"/>
  <c r="AR587" i="5"/>
  <c r="AR604" i="5"/>
  <c r="AQ825" i="5"/>
  <c r="AQ822" i="5"/>
  <c r="CF821" i="5" a="1"/>
  <c r="CF821" i="5" s="1"/>
  <c r="AP828" i="5"/>
  <c r="AQ821" i="5"/>
  <c r="AQ824" i="5"/>
  <c r="AQ823" i="5"/>
  <c r="AR636" i="5"/>
  <c r="AS620" i="5"/>
  <c r="CI620" i="5" s="1" a="1"/>
  <c r="CI620" i="5" s="1"/>
  <c r="AQ532" i="5"/>
  <c r="AP539" i="5"/>
  <c r="AR364" i="5"/>
  <c r="AQ352" i="5"/>
  <c r="AR345" i="5"/>
  <c r="AR263" i="5"/>
  <c r="CH263" i="5" s="1" a="1"/>
  <c r="CH263" i="5" s="1"/>
  <c r="AQ485" i="5"/>
  <c r="AQ484" i="5"/>
  <c r="CG484" i="5" s="1" a="1"/>
  <c r="CG484" i="5" s="1"/>
  <c r="AR790" i="5"/>
  <c r="AK161" i="5"/>
  <c r="AR264" i="5"/>
  <c r="AQ382" i="5"/>
  <c r="CG382" i="5" s="1" a="1"/>
  <c r="CG382" i="5" s="1"/>
  <c r="AQ468" i="5"/>
  <c r="AR346" i="5"/>
  <c r="AQ383" i="5"/>
  <c r="AR552" i="5"/>
  <c r="CH552" i="5" s="1" a="1"/>
  <c r="CH552" i="5" s="1"/>
  <c r="AQ652" i="5"/>
  <c r="AR754" i="5"/>
  <c r="AR279" i="5"/>
  <c r="AR366" i="5"/>
  <c r="AR841" i="5"/>
  <c r="CA295" i="5" a="1"/>
  <c r="CA295" i="5" s="1"/>
  <c r="CA277" i="5" a="1"/>
  <c r="CA277" i="5" s="1"/>
  <c r="CA329" i="5" a="1"/>
  <c r="CA329" i="5" s="1"/>
  <c r="CA741" i="5" a="1"/>
  <c r="CA741" i="5" s="1"/>
  <c r="CA724" i="5" a="1"/>
  <c r="CA724" i="5" s="1"/>
  <c r="CA707" i="5" a="1"/>
  <c r="CA707" i="5" s="1"/>
  <c r="CA346" i="5" a="1"/>
  <c r="CA346" i="5" s="1"/>
  <c r="CA278" i="5" a="1"/>
  <c r="CA278" i="5" s="1"/>
  <c r="CA294" i="5" a="1"/>
  <c r="CA294" i="5" s="1"/>
  <c r="CC231" i="5" a="1"/>
  <c r="CC231" i="5" s="1"/>
  <c r="CC588" i="5" a="1"/>
  <c r="CC588" i="5" s="1"/>
  <c r="CC248" i="5" a="1"/>
  <c r="CC248" i="5" s="1"/>
  <c r="CC401" i="5" a="1"/>
  <c r="CC401" i="5" s="1"/>
  <c r="CC503" i="5" a="1"/>
  <c r="CC503" i="5" s="1"/>
  <c r="CC384" i="5" a="1"/>
  <c r="CC384" i="5" s="1"/>
  <c r="CC520" i="5" a="1"/>
  <c r="CC520" i="5" s="1"/>
  <c r="CC673" i="5" a="1"/>
  <c r="CC673" i="5" s="1"/>
  <c r="CC367" i="5" a="1"/>
  <c r="CC367" i="5" s="1"/>
  <c r="CC214" i="5" a="1"/>
  <c r="CC214" i="5" s="1"/>
  <c r="CC265" i="5" a="1"/>
  <c r="CC265" i="5" s="1"/>
  <c r="CC622" i="5" a="1"/>
  <c r="CC622" i="5" s="1"/>
  <c r="CC605" i="5" a="1"/>
  <c r="CC605" i="5" s="1"/>
  <c r="CC651" i="5" a="1"/>
  <c r="CC651" i="5" s="1"/>
  <c r="CC656" i="5" a="1"/>
  <c r="CC656" i="5" s="1"/>
  <c r="CC435" i="5" a="1"/>
  <c r="CC435" i="5" s="1"/>
  <c r="CC418" i="5" a="1"/>
  <c r="CC418" i="5" s="1"/>
  <c r="CC452" i="5" a="1"/>
  <c r="CC452" i="5" s="1"/>
  <c r="CC690" i="5" a="1"/>
  <c r="CC690" i="5" s="1"/>
  <c r="CC469" i="5" a="1"/>
  <c r="CC469" i="5" s="1"/>
  <c r="CC486" i="5" a="1"/>
  <c r="CC486" i="5" s="1"/>
  <c r="CC639" i="5" a="1"/>
  <c r="CC639" i="5" s="1"/>
  <c r="CC571" i="5" a="1"/>
  <c r="CC571" i="5" s="1"/>
  <c r="CC537" i="5" a="1"/>
  <c r="CC537" i="5" s="1"/>
  <c r="CC554" i="5" a="1"/>
  <c r="CC554" i="5" s="1"/>
  <c r="CC180" i="5" a="1"/>
  <c r="CC180" i="5" s="1"/>
  <c r="CC95" i="5" a="1"/>
  <c r="CC95" i="5" s="1"/>
  <c r="CC146" i="5" a="1"/>
  <c r="CC146" i="5" s="1"/>
  <c r="CC129" i="5" a="1"/>
  <c r="CC129" i="5" s="1"/>
  <c r="CC197" i="5" a="1"/>
  <c r="CC197" i="5" s="1"/>
  <c r="CC668" i="5" a="1"/>
  <c r="CC668" i="5" s="1"/>
  <c r="CC685" i="5" a="1"/>
  <c r="CC685" i="5" s="1"/>
  <c r="BZ284" i="5"/>
  <c r="BZ288" i="5" s="1"/>
  <c r="AK20" i="12" s="1"/>
  <c r="BY653" i="5" a="1"/>
  <c r="BY653" i="5" s="1"/>
  <c r="BY551" i="5" a="1"/>
  <c r="BY551" i="5" s="1"/>
  <c r="BY466" i="5" a="1"/>
  <c r="BY466" i="5" s="1"/>
  <c r="BY602" i="5" a="1"/>
  <c r="BY602" i="5" s="1"/>
  <c r="BY415" i="5" a="1"/>
  <c r="BY415" i="5" s="1"/>
  <c r="BY364" i="5" a="1"/>
  <c r="BY364" i="5" s="1"/>
  <c r="BY142" i="5" a="1"/>
  <c r="BY142" i="5" s="1"/>
  <c r="BY194" i="5" a="1"/>
  <c r="BY194" i="5" s="1"/>
  <c r="BY703" i="5" a="1"/>
  <c r="BY703" i="5" s="1"/>
  <c r="BY517" i="5" a="1"/>
  <c r="BY517" i="5" s="1"/>
  <c r="BY753" i="5" a="1"/>
  <c r="BY753" i="5" s="1"/>
  <c r="BY760" i="5" s="1"/>
  <c r="BY764" i="5" s="1"/>
  <c r="AJ48" i="12" s="1"/>
  <c r="BY702" i="5" a="1"/>
  <c r="BY702" i="5" s="1"/>
  <c r="BX709" i="5"/>
  <c r="BX713" i="5" s="1"/>
  <c r="AI45" i="12" s="1"/>
  <c r="AR839" i="5"/>
  <c r="AR842" i="5"/>
  <c r="AR805" i="5"/>
  <c r="AR808" i="5"/>
  <c r="AR807" i="5"/>
  <c r="AQ845" i="5"/>
  <c r="AR838" i="5"/>
  <c r="CH838" i="5" s="1" a="1"/>
  <c r="CH838" i="5" s="1"/>
  <c r="AR840" i="5"/>
  <c r="AR791" i="5"/>
  <c r="AR789" i="5"/>
  <c r="AQ773" i="5"/>
  <c r="AP777" i="5"/>
  <c r="AQ770" i="5"/>
  <c r="AQ774" i="5"/>
  <c r="AQ772" i="5"/>
  <c r="AQ771" i="5"/>
  <c r="AR756" i="5"/>
  <c r="AR737" i="5"/>
  <c r="AR738" i="5"/>
  <c r="AR723" i="5"/>
  <c r="AR720" i="5"/>
  <c r="AR722" i="5"/>
  <c r="AQ811" i="5"/>
  <c r="AR804" i="5"/>
  <c r="CH804" i="5" s="1" a="1"/>
  <c r="CH804" i="5" s="1"/>
  <c r="AR806" i="5"/>
  <c r="AQ794" i="5"/>
  <c r="AR787" i="5"/>
  <c r="AR788" i="5"/>
  <c r="AQ760" i="5"/>
  <c r="AR753" i="5"/>
  <c r="AR757" i="5"/>
  <c r="AR755" i="5"/>
  <c r="AQ743" i="5"/>
  <c r="AR736" i="5"/>
  <c r="AR739" i="5"/>
  <c r="AR740" i="5"/>
  <c r="AQ726" i="5"/>
  <c r="AR719" i="5"/>
  <c r="AR721" i="5"/>
  <c r="AR703" i="5"/>
  <c r="AR704" i="5"/>
  <c r="CG704" i="5" a="1"/>
  <c r="CG704" i="5" s="1"/>
  <c r="AR706" i="5"/>
  <c r="AQ709" i="5"/>
  <c r="AR702" i="5"/>
  <c r="AR705" i="5"/>
  <c r="AQ654" i="5"/>
  <c r="CG654" i="5" s="1" a="1"/>
  <c r="CG654" i="5" s="1"/>
  <c r="AR635" i="5"/>
  <c r="AR584" i="5"/>
  <c r="AR585" i="5"/>
  <c r="AR583" i="5"/>
  <c r="AQ590" i="5"/>
  <c r="AR586" i="5"/>
  <c r="CH586" i="5" s="1" a="1"/>
  <c r="CH586" i="5" s="1"/>
  <c r="AR569" i="5"/>
  <c r="CH569" i="5" s="1" a="1"/>
  <c r="CH569" i="5" s="1"/>
  <c r="AQ536" i="5"/>
  <c r="AQ534" i="5"/>
  <c r="AQ535" i="5"/>
  <c r="CG535" i="5" s="1" a="1"/>
  <c r="CG535" i="5" s="1"/>
  <c r="AQ533" i="5"/>
  <c r="AP522" i="5"/>
  <c r="AQ515" i="5"/>
  <c r="AQ519" i="5"/>
  <c r="AQ518" i="5"/>
  <c r="CG518" i="5" s="1" a="1"/>
  <c r="CG518" i="5" s="1"/>
  <c r="AQ516" i="5"/>
  <c r="AQ517" i="5"/>
  <c r="AP658" i="5"/>
  <c r="AQ651" i="5"/>
  <c r="AQ653" i="5"/>
  <c r="AQ655" i="5"/>
  <c r="AQ641" i="5"/>
  <c r="AR634" i="5"/>
  <c r="AR638" i="5"/>
  <c r="AR637" i="5"/>
  <c r="CH637" i="5" s="1" a="1"/>
  <c r="CH637" i="5" s="1"/>
  <c r="AR624" i="5"/>
  <c r="AS617" i="5"/>
  <c r="AS621" i="5"/>
  <c r="AQ607" i="5"/>
  <c r="AR600" i="5"/>
  <c r="AR601" i="5"/>
  <c r="AR603" i="5"/>
  <c r="CH603" i="5" s="1" a="1"/>
  <c r="CH603" i="5" s="1"/>
  <c r="AR602" i="5"/>
  <c r="AQ573" i="5"/>
  <c r="AR566" i="5"/>
  <c r="AR567" i="5"/>
  <c r="AR570" i="5"/>
  <c r="AR568" i="5"/>
  <c r="AQ556" i="5"/>
  <c r="AR549" i="5"/>
  <c r="AR551" i="5"/>
  <c r="AR553" i="5"/>
  <c r="AR550" i="5"/>
  <c r="AQ502" i="5"/>
  <c r="AQ501" i="5"/>
  <c r="CG501" i="5" s="1" a="1"/>
  <c r="CG501" i="5" s="1"/>
  <c r="AQ483" i="5"/>
  <c r="AQ482" i="5"/>
  <c r="AQ465" i="5"/>
  <c r="AQ467" i="5"/>
  <c r="CG467" i="5" s="1" a="1"/>
  <c r="CG467" i="5" s="1"/>
  <c r="AQ464" i="5"/>
  <c r="AP471" i="5"/>
  <c r="AQ466" i="5"/>
  <c r="AQ448" i="5"/>
  <c r="AR434" i="5"/>
  <c r="AR432" i="5"/>
  <c r="AR431" i="5"/>
  <c r="AQ381" i="5"/>
  <c r="AQ380" i="5"/>
  <c r="AR348" i="5"/>
  <c r="CH348" i="5" s="1" a="1"/>
  <c r="CH348" i="5" s="1"/>
  <c r="AR349" i="5"/>
  <c r="AR347" i="5"/>
  <c r="AR298" i="5"/>
  <c r="AR281" i="5"/>
  <c r="AR278" i="5"/>
  <c r="AR280" i="5"/>
  <c r="AR262" i="5"/>
  <c r="AR261" i="5"/>
  <c r="AR227" i="5"/>
  <c r="AR228" i="5"/>
  <c r="AR229" i="5"/>
  <c r="CH229" i="5" s="1" a="1"/>
  <c r="CH229" i="5" s="1"/>
  <c r="AR213" i="5"/>
  <c r="AR210" i="5"/>
  <c r="AP505" i="5"/>
  <c r="AQ498" i="5"/>
  <c r="AQ500" i="5"/>
  <c r="AQ499" i="5"/>
  <c r="AP488" i="5"/>
  <c r="AQ481" i="5"/>
  <c r="AQ449" i="5"/>
  <c r="AQ450" i="5"/>
  <c r="CG450" i="5" s="1" a="1"/>
  <c r="CG450" i="5" s="1"/>
  <c r="AQ451" i="5"/>
  <c r="AP454" i="5"/>
  <c r="AQ447" i="5"/>
  <c r="AQ437" i="5"/>
  <c r="AR430" i="5"/>
  <c r="AR433" i="5"/>
  <c r="CH433" i="5" s="1" a="1"/>
  <c r="CH433" i="5" s="1"/>
  <c r="AQ420" i="5"/>
  <c r="AR413" i="5"/>
  <c r="AR416" i="5"/>
  <c r="CH416" i="5" s="1" a="1"/>
  <c r="CH416" i="5" s="1"/>
  <c r="AR417" i="5"/>
  <c r="AR415" i="5"/>
  <c r="AR414" i="5"/>
  <c r="AQ403" i="5"/>
  <c r="AR396" i="5"/>
  <c r="AR400" i="5"/>
  <c r="AR399" i="5"/>
  <c r="CH399" i="5" s="1" a="1"/>
  <c r="CH399" i="5" s="1"/>
  <c r="AR398" i="5"/>
  <c r="AR397" i="5"/>
  <c r="AP386" i="5"/>
  <c r="AQ379" i="5"/>
  <c r="AQ369" i="5"/>
  <c r="AR362" i="5"/>
  <c r="AR365" i="5"/>
  <c r="CH365" i="5" s="1" a="1"/>
  <c r="CH365" i="5" s="1"/>
  <c r="AR363" i="5"/>
  <c r="AQ301" i="5"/>
  <c r="AR294" i="5"/>
  <c r="AR296" i="5"/>
  <c r="AR295" i="5"/>
  <c r="AQ284" i="5"/>
  <c r="AR277" i="5"/>
  <c r="AQ267" i="5"/>
  <c r="AR260" i="5"/>
  <c r="AQ250" i="5"/>
  <c r="AR243" i="5"/>
  <c r="AR246" i="5"/>
  <c r="CH246" i="5" s="1" a="1"/>
  <c r="CH246" i="5" s="1"/>
  <c r="AR245" i="5"/>
  <c r="AR247" i="5"/>
  <c r="AQ233" i="5"/>
  <c r="AR226" i="5"/>
  <c r="AR230" i="5"/>
  <c r="AQ216" i="5"/>
  <c r="AR209" i="5"/>
  <c r="AR211" i="5"/>
  <c r="AR212" i="5"/>
  <c r="CH212" i="5" s="1" a="1"/>
  <c r="CH212" i="5" s="1"/>
  <c r="AQ199" i="5"/>
  <c r="AR192" i="5"/>
  <c r="AR194" i="5"/>
  <c r="AR193" i="5"/>
  <c r="AR196" i="5"/>
  <c r="AR195" i="5"/>
  <c r="CH195" i="5" s="1" a="1"/>
  <c r="CH195" i="5" s="1"/>
  <c r="AK91" i="5"/>
  <c r="CA91" i="5" s="1" a="1"/>
  <c r="CA91" i="5" s="1"/>
  <c r="BZ91" i="5" a="1"/>
  <c r="BZ91" i="5" s="1"/>
  <c r="AK75" i="5"/>
  <c r="F1735" i="9"/>
  <c r="K1734" i="9"/>
  <c r="J1734" i="9"/>
  <c r="L1734" i="9"/>
  <c r="BB1733" i="9"/>
  <c r="CT1733" i="9" s="1"/>
  <c r="BA1733" i="9"/>
  <c r="CS1733" i="9" s="1"/>
  <c r="AZ1733" i="9"/>
  <c r="CR1733" i="9" s="1"/>
  <c r="AW1733" i="9"/>
  <c r="CO1733" i="9" s="1"/>
  <c r="CO1739" i="9" s="1"/>
  <c r="AK41" i="11" s="1"/>
  <c r="AY1733" i="9"/>
  <c r="CQ1733" i="9" s="1"/>
  <c r="AX1733" i="9"/>
  <c r="CP1733" i="9" s="1"/>
  <c r="AW1684" i="9"/>
  <c r="CO1684" i="9" s="1"/>
  <c r="AV1684" i="9"/>
  <c r="CN1684" i="9" s="1"/>
  <c r="AU1684" i="9"/>
  <c r="CM1684" i="9" s="1"/>
  <c r="CM1692" i="9" s="1"/>
  <c r="AI40" i="11" s="1"/>
  <c r="CB515" i="5" s="1" a="1"/>
  <c r="CB515" i="5" s="1"/>
  <c r="BB1684" i="9"/>
  <c r="CT1684" i="9" s="1"/>
  <c r="AZ1684" i="9"/>
  <c r="CR1684" i="9" s="1"/>
  <c r="AY1684" i="9"/>
  <c r="CQ1684" i="9" s="1"/>
  <c r="BA1684" i="9"/>
  <c r="CS1684" i="9" s="1"/>
  <c r="AX1684" i="9"/>
  <c r="CP1684" i="9" s="1"/>
  <c r="L1685" i="9"/>
  <c r="F1686" i="9"/>
  <c r="K1685" i="9"/>
  <c r="J1685" i="9"/>
  <c r="AZ1638" i="9"/>
  <c r="CR1638" i="9" s="1"/>
  <c r="AY1638" i="9"/>
  <c r="CQ1638" i="9" s="1"/>
  <c r="AW1638" i="9"/>
  <c r="CO1638" i="9" s="1"/>
  <c r="AV1638" i="9"/>
  <c r="CN1638" i="9" s="1"/>
  <c r="CN1645" i="9" s="1"/>
  <c r="AJ39" i="11" s="1"/>
  <c r="CC532" i="5" s="1" a="1"/>
  <c r="CC532" i="5" s="1"/>
  <c r="AX1638" i="9"/>
  <c r="CP1638" i="9" s="1"/>
  <c r="BA1638" i="9"/>
  <c r="CS1638" i="9" s="1"/>
  <c r="BB1638" i="9"/>
  <c r="CT1638" i="9" s="1"/>
  <c r="L1639" i="9"/>
  <c r="J1639" i="9"/>
  <c r="F1640" i="9"/>
  <c r="K1639" i="9"/>
  <c r="K1592" i="9"/>
  <c r="J1592" i="9"/>
  <c r="F1593" i="9"/>
  <c r="L1592" i="9"/>
  <c r="AX1591" i="9"/>
  <c r="CP1591" i="9" s="1"/>
  <c r="AW1591" i="9"/>
  <c r="CO1591" i="9" s="1"/>
  <c r="AV1591" i="9"/>
  <c r="CN1591" i="9" s="1"/>
  <c r="CN1598" i="9" s="1"/>
  <c r="AJ38" i="11" s="1"/>
  <c r="BA1591" i="9"/>
  <c r="CS1591" i="9" s="1"/>
  <c r="AZ1591" i="9"/>
  <c r="CR1591" i="9" s="1"/>
  <c r="BB1591" i="9"/>
  <c r="CT1591" i="9" s="1"/>
  <c r="AY1591" i="9"/>
  <c r="CQ1591" i="9" s="1"/>
  <c r="AY1544" i="9"/>
  <c r="AX1544" i="9"/>
  <c r="AW1544" i="9"/>
  <c r="BB1544" i="9"/>
  <c r="AV1544" i="9"/>
  <c r="AZ1544" i="9"/>
  <c r="BA1544" i="9"/>
  <c r="L1545" i="9"/>
  <c r="K1545" i="9"/>
  <c r="J1545" i="9"/>
  <c r="F1546" i="9"/>
  <c r="L1498" i="9"/>
  <c r="K1498" i="9"/>
  <c r="J1498" i="9"/>
  <c r="F1499" i="9"/>
  <c r="AZ1497" i="9"/>
  <c r="AY1497" i="9"/>
  <c r="AX1497" i="9"/>
  <c r="AW1497" i="9"/>
  <c r="BB1497" i="9"/>
  <c r="BA1497" i="9"/>
  <c r="AV1497" i="9"/>
  <c r="AU1449" i="9"/>
  <c r="AY1449" i="9"/>
  <c r="AW1449" i="9"/>
  <c r="BB1449" i="9"/>
  <c r="BA1449" i="9"/>
  <c r="AZ1449" i="9"/>
  <c r="AV1449" i="9"/>
  <c r="AX1449" i="9"/>
  <c r="F1451" i="9"/>
  <c r="K1450" i="9"/>
  <c r="J1450" i="9"/>
  <c r="L1450" i="9"/>
  <c r="AU650" i="9"/>
  <c r="CM650" i="9" s="1"/>
  <c r="CM658" i="9" s="1"/>
  <c r="AI18" i="11" s="1"/>
  <c r="CB312" i="5" s="1" a="1"/>
  <c r="CB312" i="5" s="1"/>
  <c r="BB650" i="9"/>
  <c r="CT650" i="9" s="1"/>
  <c r="AY650" i="9"/>
  <c r="CQ650" i="9" s="1"/>
  <c r="BA650" i="9"/>
  <c r="CS650" i="9" s="1"/>
  <c r="AX650" i="9"/>
  <c r="CP650" i="9" s="1"/>
  <c r="AW650" i="9"/>
  <c r="CO650" i="9" s="1"/>
  <c r="AV650" i="9"/>
  <c r="CN650" i="9" s="1"/>
  <c r="AZ650" i="9"/>
  <c r="CR650" i="9" s="1"/>
  <c r="F652" i="9"/>
  <c r="K651" i="9"/>
  <c r="J651" i="9"/>
  <c r="L651" i="9"/>
  <c r="J604" i="9"/>
  <c r="K604" i="9"/>
  <c r="F605" i="9"/>
  <c r="L604" i="9"/>
  <c r="AV603" i="9"/>
  <c r="CN603" i="9" s="1"/>
  <c r="BB603" i="9"/>
  <c r="CT603" i="9" s="1"/>
  <c r="BA603" i="9"/>
  <c r="CS603" i="9" s="1"/>
  <c r="AX603" i="9"/>
  <c r="CP603" i="9" s="1"/>
  <c r="AW603" i="9"/>
  <c r="CO603" i="9" s="1"/>
  <c r="AY603" i="9"/>
  <c r="CQ603" i="9" s="1"/>
  <c r="AZ603" i="9"/>
  <c r="CR603" i="9" s="1"/>
  <c r="AU603" i="9"/>
  <c r="CM603" i="9" s="1"/>
  <c r="CM611" i="9" s="1"/>
  <c r="AI17" i="11" s="1"/>
  <c r="AU556" i="9"/>
  <c r="CM556" i="9" s="1"/>
  <c r="CM564" i="9" s="1"/>
  <c r="AI16" i="11" s="1"/>
  <c r="BB556" i="9"/>
  <c r="CT556" i="9" s="1"/>
  <c r="BA556" i="9"/>
  <c r="CS556" i="9" s="1"/>
  <c r="AX556" i="9"/>
  <c r="CP556" i="9" s="1"/>
  <c r="AZ556" i="9"/>
  <c r="CR556" i="9" s="1"/>
  <c r="AY556" i="9"/>
  <c r="CQ556" i="9" s="1"/>
  <c r="AW556" i="9"/>
  <c r="CO556" i="9" s="1"/>
  <c r="AV556" i="9"/>
  <c r="CN556" i="9" s="1"/>
  <c r="J557" i="9"/>
  <c r="L557" i="9"/>
  <c r="F558" i="9"/>
  <c r="K557" i="9"/>
  <c r="AX510" i="9"/>
  <c r="CP510" i="9" s="1"/>
  <c r="BB510" i="9"/>
  <c r="CT510" i="9" s="1"/>
  <c r="AZ510" i="9"/>
  <c r="CR510" i="9" s="1"/>
  <c r="BA510" i="9"/>
  <c r="CS510" i="9" s="1"/>
  <c r="AY510" i="9"/>
  <c r="CQ510" i="9" s="1"/>
  <c r="AV510" i="9"/>
  <c r="CN510" i="9" s="1"/>
  <c r="CN517" i="9" s="1"/>
  <c r="AJ15" i="11" s="1"/>
  <c r="AW510" i="9"/>
  <c r="CO510" i="9" s="1"/>
  <c r="K511" i="9"/>
  <c r="L511" i="9"/>
  <c r="F512" i="9"/>
  <c r="J511" i="9"/>
  <c r="AY464" i="9"/>
  <c r="CQ464" i="9" s="1"/>
  <c r="AX464" i="9"/>
  <c r="CP464" i="9" s="1"/>
  <c r="AW464" i="9"/>
  <c r="CO464" i="9" s="1"/>
  <c r="CO470" i="9" s="1"/>
  <c r="AK14" i="11" s="1"/>
  <c r="CD243" i="5" s="1" a="1"/>
  <c r="CD243" i="5" s="1"/>
  <c r="BA464" i="9"/>
  <c r="CS464" i="9" s="1"/>
  <c r="AZ464" i="9"/>
  <c r="CR464" i="9" s="1"/>
  <c r="BB464" i="9"/>
  <c r="CT464" i="9" s="1"/>
  <c r="F466" i="9"/>
  <c r="L465" i="9"/>
  <c r="K465" i="9"/>
  <c r="J465" i="9"/>
  <c r="L416" i="9"/>
  <c r="F417" i="9"/>
  <c r="K416" i="9"/>
  <c r="J416" i="9"/>
  <c r="AW415" i="9"/>
  <c r="CO415" i="9" s="1"/>
  <c r="AV415" i="9"/>
  <c r="CN415" i="9" s="1"/>
  <c r="BB415" i="9"/>
  <c r="CT415" i="9" s="1"/>
  <c r="BA415" i="9"/>
  <c r="CS415" i="9" s="1"/>
  <c r="AZ415" i="9"/>
  <c r="CR415" i="9" s="1"/>
  <c r="AY415" i="9"/>
  <c r="CQ415" i="9" s="1"/>
  <c r="AX415" i="9"/>
  <c r="CP415" i="9" s="1"/>
  <c r="AU415" i="9"/>
  <c r="CM415" i="9" s="1"/>
  <c r="CM423" i="9" s="1"/>
  <c r="AI13" i="11" s="1"/>
  <c r="CB260" i="5" s="1" a="1"/>
  <c r="CB260" i="5" s="1"/>
  <c r="AV1401" i="9"/>
  <c r="AU1401" i="9"/>
  <c r="BB1401" i="9"/>
  <c r="AT1401" i="9"/>
  <c r="BA1401" i="9"/>
  <c r="AZ1401" i="9"/>
  <c r="AY1401" i="9"/>
  <c r="AW1401" i="9"/>
  <c r="AX1401" i="9"/>
  <c r="F1403" i="9"/>
  <c r="L1402" i="9"/>
  <c r="K1402" i="9"/>
  <c r="J1402" i="9"/>
  <c r="AW1212" i="9"/>
  <c r="CO1212" i="9" s="1"/>
  <c r="AV1212" i="9"/>
  <c r="CN1212" i="9" s="1"/>
  <c r="AU1212" i="9"/>
  <c r="CM1212" i="9" s="1"/>
  <c r="BB1212" i="9"/>
  <c r="CT1212" i="9" s="1"/>
  <c r="AT1212" i="9"/>
  <c r="CL1212" i="9" s="1"/>
  <c r="BA1212" i="9"/>
  <c r="CS1212" i="9" s="1"/>
  <c r="AS1212" i="9"/>
  <c r="CK1212" i="9" s="1"/>
  <c r="CK1222" i="9" s="1"/>
  <c r="AG30" i="11" s="1"/>
  <c r="AZ1212" i="9"/>
  <c r="CR1212" i="9" s="1"/>
  <c r="AY1212" i="9"/>
  <c r="CQ1212" i="9" s="1"/>
  <c r="AX1212" i="9"/>
  <c r="CP1212" i="9" s="1"/>
  <c r="F1214" i="9"/>
  <c r="L1213" i="9"/>
  <c r="K1213" i="9"/>
  <c r="J1213" i="9"/>
  <c r="AV1025" i="9"/>
  <c r="CN1025" i="9" s="1"/>
  <c r="AU1025" i="9"/>
  <c r="CM1025" i="9" s="1"/>
  <c r="BB1025" i="9"/>
  <c r="CT1025" i="9" s="1"/>
  <c r="AT1025" i="9"/>
  <c r="CL1025" i="9" s="1"/>
  <c r="CL1034" i="9" s="1"/>
  <c r="AH26" i="11" s="1"/>
  <c r="CA313" i="5" s="1" a="1"/>
  <c r="CA313" i="5" s="1"/>
  <c r="BA1025" i="9"/>
  <c r="CS1025" i="9" s="1"/>
  <c r="AZ1025" i="9"/>
  <c r="CR1025" i="9" s="1"/>
  <c r="AY1025" i="9"/>
  <c r="CQ1025" i="9" s="1"/>
  <c r="AW1025" i="9"/>
  <c r="CO1025" i="9" s="1"/>
  <c r="AX1025" i="9"/>
  <c r="CP1025" i="9" s="1"/>
  <c r="F1027" i="9"/>
  <c r="L1026" i="9"/>
  <c r="K1026" i="9"/>
  <c r="J1026" i="9"/>
  <c r="AV837" i="9"/>
  <c r="CN837" i="9" s="1"/>
  <c r="AU837" i="9"/>
  <c r="CM837" i="9" s="1"/>
  <c r="BB837" i="9"/>
  <c r="CT837" i="9" s="1"/>
  <c r="AT837" i="9"/>
  <c r="CL837" i="9" s="1"/>
  <c r="CL846" i="9" s="1"/>
  <c r="AH22" i="11" s="1"/>
  <c r="BA837" i="9"/>
  <c r="CS837" i="9" s="1"/>
  <c r="AZ837" i="9"/>
  <c r="CR837" i="9" s="1"/>
  <c r="AY837" i="9"/>
  <c r="CQ837" i="9" s="1"/>
  <c r="AW837" i="9"/>
  <c r="CO837" i="9" s="1"/>
  <c r="AX837" i="9"/>
  <c r="CP837" i="9" s="1"/>
  <c r="F839" i="9"/>
  <c r="L838" i="9"/>
  <c r="K838" i="9"/>
  <c r="J838" i="9"/>
  <c r="AW366" i="9"/>
  <c r="CO366" i="9" s="1"/>
  <c r="AV366" i="9"/>
  <c r="CN366" i="9" s="1"/>
  <c r="AU366" i="9"/>
  <c r="CM366" i="9" s="1"/>
  <c r="BB366" i="9"/>
  <c r="CT366" i="9" s="1"/>
  <c r="AT366" i="9"/>
  <c r="CL366" i="9" s="1"/>
  <c r="BA366" i="9"/>
  <c r="CS366" i="9" s="1"/>
  <c r="AS366" i="9"/>
  <c r="CK366" i="9" s="1"/>
  <c r="CK376" i="9" s="1"/>
  <c r="AG12" i="11" s="1"/>
  <c r="AZ366" i="9"/>
  <c r="CR366" i="9" s="1"/>
  <c r="AX366" i="9"/>
  <c r="CP366" i="9" s="1"/>
  <c r="AY366" i="9"/>
  <c r="CQ366" i="9" s="1"/>
  <c r="F368" i="9"/>
  <c r="L367" i="9"/>
  <c r="K367" i="9"/>
  <c r="J367" i="9"/>
  <c r="AG274" i="1"/>
  <c r="AH271" i="1"/>
  <c r="AW178" i="9"/>
  <c r="CO178" i="9" s="1"/>
  <c r="AV178" i="9"/>
  <c r="CN178" i="9" s="1"/>
  <c r="AU178" i="9"/>
  <c r="CM178" i="9" s="1"/>
  <c r="BB178" i="9"/>
  <c r="CT178" i="9" s="1"/>
  <c r="AT178" i="9"/>
  <c r="CL178" i="9" s="1"/>
  <c r="BA178" i="9"/>
  <c r="CS178" i="9" s="1"/>
  <c r="AS178" i="9"/>
  <c r="CK178" i="9" s="1"/>
  <c r="CK188" i="9" s="1"/>
  <c r="AG8" i="11" s="1"/>
  <c r="AZ178" i="9"/>
  <c r="CR178" i="9" s="1"/>
  <c r="AX178" i="9"/>
  <c r="CP178" i="9" s="1"/>
  <c r="AY178" i="9"/>
  <c r="CQ178" i="9" s="1"/>
  <c r="F180" i="9"/>
  <c r="L179" i="9"/>
  <c r="K179" i="9"/>
  <c r="J179" i="9"/>
  <c r="AF138" i="1"/>
  <c r="AG135" i="1"/>
  <c r="AG138" i="1" s="1"/>
  <c r="AK159" i="5"/>
  <c r="AK160" i="5"/>
  <c r="AJ182" i="5"/>
  <c r="AK175" i="5"/>
  <c r="AK176" i="5"/>
  <c r="AK178" i="5"/>
  <c r="CA178" i="5" s="1" a="1"/>
  <c r="CA178" i="5" s="1"/>
  <c r="AK179" i="5"/>
  <c r="AK177" i="5"/>
  <c r="AK158" i="5"/>
  <c r="AJ165" i="5"/>
  <c r="AK162" i="5"/>
  <c r="AK141" i="5"/>
  <c r="AJ148" i="5"/>
  <c r="AK143" i="5"/>
  <c r="AK144" i="5"/>
  <c r="CA144" i="5" s="1" a="1"/>
  <c r="CA144" i="5" s="1"/>
  <c r="AK145" i="5"/>
  <c r="AK142" i="5"/>
  <c r="AJ131" i="5"/>
  <c r="AK124" i="5"/>
  <c r="AK127" i="5"/>
  <c r="CA127" i="5" s="1" a="1"/>
  <c r="CA127" i="5" s="1"/>
  <c r="AK125" i="5"/>
  <c r="AK128" i="5"/>
  <c r="AK126" i="5"/>
  <c r="AJ114" i="5"/>
  <c r="AK107" i="5"/>
  <c r="AK109" i="5"/>
  <c r="AK110" i="5"/>
  <c r="AK108" i="5"/>
  <c r="AK111" i="5"/>
  <c r="AK90" i="5"/>
  <c r="AJ97" i="5"/>
  <c r="AK93" i="5"/>
  <c r="AK94" i="5"/>
  <c r="AK92" i="5"/>
  <c r="CA92" i="5" s="1" a="1"/>
  <c r="CA92" i="5" s="1"/>
  <c r="AJ80" i="5"/>
  <c r="AK73" i="5"/>
  <c r="AK76" i="5"/>
  <c r="AK74" i="5"/>
  <c r="AK77" i="5"/>
  <c r="AJ63" i="5"/>
  <c r="AK56" i="5"/>
  <c r="AK59" i="5"/>
  <c r="AK58" i="5"/>
  <c r="AK60" i="5"/>
  <c r="AK57" i="5"/>
  <c r="AK41" i="5"/>
  <c r="AJ46" i="5"/>
  <c r="AK39" i="5"/>
  <c r="AK43" i="5"/>
  <c r="AK40" i="5"/>
  <c r="AK42" i="5"/>
  <c r="AK22" i="5"/>
  <c r="AJ29" i="5"/>
  <c r="AK23" i="5"/>
  <c r="AK25" i="5"/>
  <c r="AK26" i="5"/>
  <c r="AK24" i="5"/>
  <c r="AQ692" i="5" l="1"/>
  <c r="AR685" i="5"/>
  <c r="AR686" i="5"/>
  <c r="AR689" i="5"/>
  <c r="AR688" i="5"/>
  <c r="CH688" i="5" s="1" a="1"/>
  <c r="CH688" i="5" s="1"/>
  <c r="AR687" i="5"/>
  <c r="AS688" i="5" s="1"/>
  <c r="CI688" i="5" s="1" a="1"/>
  <c r="CI688" i="5" s="1"/>
  <c r="AR670" i="5"/>
  <c r="AS618" i="5"/>
  <c r="AR669" i="5"/>
  <c r="AQ675" i="5"/>
  <c r="AR668" i="5"/>
  <c r="AR671" i="5"/>
  <c r="CH671" i="5" s="1" a="1"/>
  <c r="CH671" i="5" s="1"/>
  <c r="AR672" i="5"/>
  <c r="AR824" i="5"/>
  <c r="AR331" i="5"/>
  <c r="CH331" i="5" s="1" a="1"/>
  <c r="CH331" i="5" s="1"/>
  <c r="AS586" i="5"/>
  <c r="CI586" i="5" s="1" a="1"/>
  <c r="CI586" i="5" s="1"/>
  <c r="AR534" i="5"/>
  <c r="CD316" i="5" a="1"/>
  <c r="CD316" i="5" s="1"/>
  <c r="CD299" i="5" a="1"/>
  <c r="CD299" i="5" s="1"/>
  <c r="CD282" i="5" a="1"/>
  <c r="CD282" i="5" s="1"/>
  <c r="CD333" i="5" a="1"/>
  <c r="CD333" i="5" s="1"/>
  <c r="CD350" i="5" a="1"/>
  <c r="CD350" i="5" s="1"/>
  <c r="BZ311" i="5" a="1"/>
  <c r="BZ311" i="5" s="1"/>
  <c r="BZ318" i="5" s="1"/>
  <c r="BZ322" i="5" s="1"/>
  <c r="AK22" i="12" s="1"/>
  <c r="BZ856" i="5" a="1"/>
  <c r="BZ856" i="5" s="1"/>
  <c r="BZ805" i="5" a="1"/>
  <c r="BZ805" i="5" s="1"/>
  <c r="BZ811" i="5" s="1"/>
  <c r="BZ815" i="5" s="1"/>
  <c r="AK51" i="12" s="1"/>
  <c r="AR332" i="5"/>
  <c r="AQ335" i="5"/>
  <c r="AR329" i="5"/>
  <c r="AR328" i="5"/>
  <c r="AR330" i="5"/>
  <c r="CG821" i="5" a="1"/>
  <c r="CG821" i="5" s="1"/>
  <c r="AQ828" i="5"/>
  <c r="AR821" i="5"/>
  <c r="AR822" i="5"/>
  <c r="AR823" i="5"/>
  <c r="AR825" i="5"/>
  <c r="AR535" i="5"/>
  <c r="CH535" i="5" s="1" a="1"/>
  <c r="CH535" i="5" s="1"/>
  <c r="AS245" i="5"/>
  <c r="AS840" i="5"/>
  <c r="AR771" i="5"/>
  <c r="AS720" i="5"/>
  <c r="AR590" i="5"/>
  <c r="AS584" i="5"/>
  <c r="AR536" i="5"/>
  <c r="AR466" i="5"/>
  <c r="AS363" i="5"/>
  <c r="AS347" i="5"/>
  <c r="AS349" i="5"/>
  <c r="AS295" i="5"/>
  <c r="AS212" i="5"/>
  <c r="CI212" i="5" s="1" a="1"/>
  <c r="CI212" i="5" s="1"/>
  <c r="AL162" i="5"/>
  <c r="AS550" i="5"/>
  <c r="AS601" i="5"/>
  <c r="AS740" i="5"/>
  <c r="AS414" i="5"/>
  <c r="AR517" i="5"/>
  <c r="AS246" i="5"/>
  <c r="CI246" i="5" s="1" a="1"/>
  <c r="CI246" i="5" s="1"/>
  <c r="AR533" i="5"/>
  <c r="AS583" i="5"/>
  <c r="AR655" i="5"/>
  <c r="AS806" i="5"/>
  <c r="AR653" i="5"/>
  <c r="AS755" i="5"/>
  <c r="CB329" i="5" a="1"/>
  <c r="CB329" i="5" s="1"/>
  <c r="CB277" i="5" a="1"/>
  <c r="CB277" i="5" s="1"/>
  <c r="CB295" i="5" a="1"/>
  <c r="CB295" i="5" s="1"/>
  <c r="CB741" i="5" a="1"/>
  <c r="CB741" i="5" s="1"/>
  <c r="CB724" i="5" a="1"/>
  <c r="CB724" i="5" s="1"/>
  <c r="CB707" i="5" a="1"/>
  <c r="CB707" i="5" s="1"/>
  <c r="CB346" i="5" a="1"/>
  <c r="CB346" i="5" s="1"/>
  <c r="CD486" i="5" a="1"/>
  <c r="CD486" i="5" s="1"/>
  <c r="CD231" i="5" a="1"/>
  <c r="CD231" i="5" s="1"/>
  <c r="CD384" i="5" a="1"/>
  <c r="CD384" i="5" s="1"/>
  <c r="CD622" i="5" a="1"/>
  <c r="CD622" i="5" s="1"/>
  <c r="CD265" i="5" a="1"/>
  <c r="CD265" i="5" s="1"/>
  <c r="CD418" i="5" a="1"/>
  <c r="CD418" i="5" s="1"/>
  <c r="CD248" i="5" a="1"/>
  <c r="CD248" i="5" s="1"/>
  <c r="CD452" i="5" a="1"/>
  <c r="CD452" i="5" s="1"/>
  <c r="CD214" i="5" a="1"/>
  <c r="CD214" i="5" s="1"/>
  <c r="CD367" i="5" a="1"/>
  <c r="CD367" i="5" s="1"/>
  <c r="CD503" i="5" a="1"/>
  <c r="CD503" i="5" s="1"/>
  <c r="CD571" i="5" a="1"/>
  <c r="CD571" i="5" s="1"/>
  <c r="CD401" i="5" a="1"/>
  <c r="CD401" i="5" s="1"/>
  <c r="CD639" i="5" a="1"/>
  <c r="CD639" i="5" s="1"/>
  <c r="CD656" i="5" a="1"/>
  <c r="CD656" i="5" s="1"/>
  <c r="CD554" i="5" a="1"/>
  <c r="CD554" i="5" s="1"/>
  <c r="CD690" i="5" a="1"/>
  <c r="CD690" i="5" s="1"/>
  <c r="CD469" i="5" a="1"/>
  <c r="CD469" i="5" s="1"/>
  <c r="CD435" i="5" a="1"/>
  <c r="CD435" i="5" s="1"/>
  <c r="CD588" i="5" a="1"/>
  <c r="CD588" i="5" s="1"/>
  <c r="CD673" i="5" a="1"/>
  <c r="CD673" i="5" s="1"/>
  <c r="CD651" i="5" a="1"/>
  <c r="CD651" i="5" s="1"/>
  <c r="CD520" i="5" a="1"/>
  <c r="CD520" i="5" s="1"/>
  <c r="CD537" i="5" a="1"/>
  <c r="CD537" i="5" s="1"/>
  <c r="CD605" i="5" a="1"/>
  <c r="CD605" i="5" s="1"/>
  <c r="CD180" i="5" a="1"/>
  <c r="CD180" i="5" s="1"/>
  <c r="CD95" i="5" a="1"/>
  <c r="CD95" i="5" s="1"/>
  <c r="CD146" i="5" a="1"/>
  <c r="CD146" i="5" s="1"/>
  <c r="CD129" i="5" a="1"/>
  <c r="CD129" i="5" s="1"/>
  <c r="CD197" i="5" a="1"/>
  <c r="CD197" i="5" s="1"/>
  <c r="CD668" i="5" a="1"/>
  <c r="CD668" i="5" s="1"/>
  <c r="CD685" i="5" a="1"/>
  <c r="CD685" i="5" s="1"/>
  <c r="CB294" i="5" a="1"/>
  <c r="CB294" i="5" s="1"/>
  <c r="CB278" i="5" a="1"/>
  <c r="CB278" i="5" s="1"/>
  <c r="BY709" i="5"/>
  <c r="BY713" i="5" s="1"/>
  <c r="AJ45" i="12" s="1"/>
  <c r="CA284" i="5"/>
  <c r="CA288" i="5" s="1"/>
  <c r="AL20" i="12" s="1"/>
  <c r="BZ653" i="5" a="1"/>
  <c r="BZ653" i="5" s="1"/>
  <c r="BZ551" i="5" a="1"/>
  <c r="BZ551" i="5" s="1"/>
  <c r="BZ602" i="5" a="1"/>
  <c r="BZ602" i="5" s="1"/>
  <c r="BZ415" i="5" a="1"/>
  <c r="BZ415" i="5" s="1"/>
  <c r="BZ466" i="5" a="1"/>
  <c r="BZ466" i="5" s="1"/>
  <c r="BZ364" i="5" a="1"/>
  <c r="BZ364" i="5" s="1"/>
  <c r="BZ142" i="5" a="1"/>
  <c r="BZ142" i="5" s="1"/>
  <c r="BZ703" i="5" a="1"/>
  <c r="BZ703" i="5" s="1"/>
  <c r="BZ194" i="5" a="1"/>
  <c r="BZ194" i="5" s="1"/>
  <c r="BZ517" i="5" a="1"/>
  <c r="BZ517" i="5" s="1"/>
  <c r="BZ753" i="5" a="1"/>
  <c r="BZ753" i="5" s="1"/>
  <c r="BZ760" i="5" s="1"/>
  <c r="BZ764" i="5" s="1"/>
  <c r="AK48" i="12" s="1"/>
  <c r="BZ702" i="5" a="1"/>
  <c r="BZ702" i="5" s="1"/>
  <c r="AR845" i="5"/>
  <c r="AS838" i="5"/>
  <c r="AS842" i="5"/>
  <c r="AS839" i="5"/>
  <c r="AS841" i="5"/>
  <c r="AS788" i="5"/>
  <c r="AR772" i="5"/>
  <c r="AR774" i="5"/>
  <c r="AQ777" i="5"/>
  <c r="AR770" i="5"/>
  <c r="AR773" i="5"/>
  <c r="AS757" i="5"/>
  <c r="AS739" i="5"/>
  <c r="AS723" i="5"/>
  <c r="AS721" i="5"/>
  <c r="AR811" i="5"/>
  <c r="AS804" i="5"/>
  <c r="CI804" i="5" s="1" a="1"/>
  <c r="CI804" i="5" s="1"/>
  <c r="AS807" i="5"/>
  <c r="AS808" i="5"/>
  <c r="AS805" i="5"/>
  <c r="AR794" i="5"/>
  <c r="AS787" i="5"/>
  <c r="AS791" i="5"/>
  <c r="AS790" i="5"/>
  <c r="AS789" i="5"/>
  <c r="AR760" i="5"/>
  <c r="AS753" i="5"/>
  <c r="AS756" i="5"/>
  <c r="AS754" i="5"/>
  <c r="AR743" i="5"/>
  <c r="AS736" i="5"/>
  <c r="AS737" i="5"/>
  <c r="AS738" i="5"/>
  <c r="AR726" i="5"/>
  <c r="AS719" i="5"/>
  <c r="AS722" i="5"/>
  <c r="AS705" i="5"/>
  <c r="AR709" i="5"/>
  <c r="AS702" i="5"/>
  <c r="AS706" i="5"/>
  <c r="CH704" i="5" a="1"/>
  <c r="CH704" i="5" s="1"/>
  <c r="AS704" i="5"/>
  <c r="CI704" i="5" s="1" a="1"/>
  <c r="CI704" i="5" s="1"/>
  <c r="AS703" i="5"/>
  <c r="AS637" i="5"/>
  <c r="CI637" i="5" s="1" a="1"/>
  <c r="CI637" i="5" s="1"/>
  <c r="AS636" i="5"/>
  <c r="AS638" i="5"/>
  <c r="AS624" i="5"/>
  <c r="AS602" i="5"/>
  <c r="AS603" i="5"/>
  <c r="CI603" i="5" s="1" a="1"/>
  <c r="CI603" i="5" s="1"/>
  <c r="AS585" i="5"/>
  <c r="AS587" i="5"/>
  <c r="AS568" i="5"/>
  <c r="AS570" i="5"/>
  <c r="AS567" i="5"/>
  <c r="AS553" i="5"/>
  <c r="AS551" i="5"/>
  <c r="AR532" i="5"/>
  <c r="AQ539" i="5"/>
  <c r="AR516" i="5"/>
  <c r="AR518" i="5"/>
  <c r="CH518" i="5" s="1" a="1"/>
  <c r="CH518" i="5" s="1"/>
  <c r="AR519" i="5"/>
  <c r="AR515" i="5"/>
  <c r="AQ522" i="5"/>
  <c r="AQ658" i="5"/>
  <c r="AR651" i="5"/>
  <c r="AR654" i="5"/>
  <c r="CH654" i="5" s="1" a="1"/>
  <c r="CH654" i="5" s="1"/>
  <c r="AR652" i="5"/>
  <c r="AR641" i="5"/>
  <c r="AS634" i="5"/>
  <c r="AS635" i="5"/>
  <c r="AR607" i="5"/>
  <c r="AS600" i="5"/>
  <c r="AS604" i="5"/>
  <c r="AR573" i="5"/>
  <c r="AS566" i="5"/>
  <c r="AS569" i="5"/>
  <c r="CI569" i="5" s="1" a="1"/>
  <c r="CI569" i="5" s="1"/>
  <c r="AR556" i="5"/>
  <c r="AS549" i="5"/>
  <c r="AS552" i="5"/>
  <c r="CI552" i="5" s="1" a="1"/>
  <c r="CI552" i="5" s="1"/>
  <c r="AR499" i="5"/>
  <c r="AR500" i="5"/>
  <c r="AQ471" i="5"/>
  <c r="AR464" i="5"/>
  <c r="AR467" i="5"/>
  <c r="CH467" i="5" s="1" a="1"/>
  <c r="CH467" i="5" s="1"/>
  <c r="AR465" i="5"/>
  <c r="AR468" i="5"/>
  <c r="AR450" i="5"/>
  <c r="CH450" i="5" s="1" a="1"/>
  <c r="CH450" i="5" s="1"/>
  <c r="AS433" i="5"/>
  <c r="CI433" i="5" s="1" a="1"/>
  <c r="CI433" i="5" s="1"/>
  <c r="AS432" i="5"/>
  <c r="AS415" i="5"/>
  <c r="AS417" i="5"/>
  <c r="AS416" i="5"/>
  <c r="CI416" i="5" s="1" a="1"/>
  <c r="CI416" i="5" s="1"/>
  <c r="AS397" i="5"/>
  <c r="AS398" i="5"/>
  <c r="AS399" i="5"/>
  <c r="CI399" i="5" s="1" a="1"/>
  <c r="CI399" i="5" s="1"/>
  <c r="AS400" i="5"/>
  <c r="AS365" i="5"/>
  <c r="CI365" i="5" s="1" a="1"/>
  <c r="CI365" i="5" s="1"/>
  <c r="AS348" i="5"/>
  <c r="CI348" i="5" s="1" a="1"/>
  <c r="CI348" i="5" s="1"/>
  <c r="AS345" i="5"/>
  <c r="AR352" i="5"/>
  <c r="AS346" i="5"/>
  <c r="AS296" i="5"/>
  <c r="AS263" i="5"/>
  <c r="CI263" i="5" s="1" a="1"/>
  <c r="CI263" i="5" s="1"/>
  <c r="AS247" i="5"/>
  <c r="AS230" i="5"/>
  <c r="AS211" i="5"/>
  <c r="AQ505" i="5"/>
  <c r="AR498" i="5"/>
  <c r="AR501" i="5"/>
  <c r="CH501" i="5" s="1" a="1"/>
  <c r="CH501" i="5" s="1"/>
  <c r="AR502" i="5"/>
  <c r="AQ488" i="5"/>
  <c r="AR481" i="5"/>
  <c r="AR482" i="5"/>
  <c r="AR484" i="5"/>
  <c r="CH484" i="5" s="1" a="1"/>
  <c r="CH484" i="5" s="1"/>
  <c r="AR485" i="5"/>
  <c r="AR483" i="5"/>
  <c r="AQ454" i="5"/>
  <c r="AR447" i="5"/>
  <c r="AR451" i="5"/>
  <c r="AR448" i="5"/>
  <c r="AR449" i="5"/>
  <c r="AR437" i="5"/>
  <c r="AS430" i="5"/>
  <c r="AS431" i="5"/>
  <c r="AS434" i="5"/>
  <c r="AR420" i="5"/>
  <c r="AS413" i="5"/>
  <c r="AR403" i="5"/>
  <c r="AS396" i="5"/>
  <c r="AQ386" i="5"/>
  <c r="AR379" i="5"/>
  <c r="AR380" i="5"/>
  <c r="AR381" i="5"/>
  <c r="AR383" i="5"/>
  <c r="AR382" i="5"/>
  <c r="CH382" i="5" s="1" a="1"/>
  <c r="CH382" i="5" s="1"/>
  <c r="AR369" i="5"/>
  <c r="AS362" i="5"/>
  <c r="AS364" i="5"/>
  <c r="AS366" i="5"/>
  <c r="AR301" i="5"/>
  <c r="AS294" i="5"/>
  <c r="AS297" i="5"/>
  <c r="CI297" i="5" s="1" a="1"/>
  <c r="CI297" i="5" s="1"/>
  <c r="AS298" i="5"/>
  <c r="AR284" i="5"/>
  <c r="AS277" i="5"/>
  <c r="AS280" i="5"/>
  <c r="AS278" i="5"/>
  <c r="AS281" i="5"/>
  <c r="AS279" i="5"/>
  <c r="AR267" i="5"/>
  <c r="AS260" i="5"/>
  <c r="AS264" i="5"/>
  <c r="AS262" i="5"/>
  <c r="AS261" i="5"/>
  <c r="AR250" i="5"/>
  <c r="AS243" i="5"/>
  <c r="AS244" i="5"/>
  <c r="AR233" i="5"/>
  <c r="AS226" i="5"/>
  <c r="AS229" i="5"/>
  <c r="CI229" i="5" s="1" a="1"/>
  <c r="CI229" i="5" s="1"/>
  <c r="AS228" i="5"/>
  <c r="AS227" i="5"/>
  <c r="AR216" i="5"/>
  <c r="AS209" i="5"/>
  <c r="AS213" i="5"/>
  <c r="AS210" i="5"/>
  <c r="AS196" i="5"/>
  <c r="AS194" i="5"/>
  <c r="AS193" i="5"/>
  <c r="AR199" i="5"/>
  <c r="AS192" i="5"/>
  <c r="AS195" i="5"/>
  <c r="CI195" i="5" s="1" a="1"/>
  <c r="CI195" i="5" s="1"/>
  <c r="AL179" i="5"/>
  <c r="AL126" i="5"/>
  <c r="AL77" i="5"/>
  <c r="BB1734" i="9"/>
  <c r="CT1734" i="9" s="1"/>
  <c r="BA1734" i="9"/>
  <c r="CS1734" i="9" s="1"/>
  <c r="AZ1734" i="9"/>
  <c r="CR1734" i="9" s="1"/>
  <c r="AY1734" i="9"/>
  <c r="CQ1734" i="9" s="1"/>
  <c r="AX1734" i="9"/>
  <c r="CP1734" i="9" s="1"/>
  <c r="CP1739" i="9" s="1"/>
  <c r="AL41" i="11" s="1"/>
  <c r="K1735" i="9"/>
  <c r="F1736" i="9"/>
  <c r="L1735" i="9"/>
  <c r="J1735" i="9"/>
  <c r="AZ1685" i="9"/>
  <c r="CR1685" i="9" s="1"/>
  <c r="AY1685" i="9"/>
  <c r="CQ1685" i="9" s="1"/>
  <c r="AX1685" i="9"/>
  <c r="CP1685" i="9" s="1"/>
  <c r="AW1685" i="9"/>
  <c r="CO1685" i="9" s="1"/>
  <c r="BB1685" i="9"/>
  <c r="CT1685" i="9" s="1"/>
  <c r="BA1685" i="9"/>
  <c r="CS1685" i="9" s="1"/>
  <c r="AV1685" i="9"/>
  <c r="CN1685" i="9" s="1"/>
  <c r="CN1692" i="9" s="1"/>
  <c r="AJ40" i="11" s="1"/>
  <c r="CC515" i="5" s="1" a="1"/>
  <c r="CC515" i="5" s="1"/>
  <c r="L1686" i="9"/>
  <c r="K1686" i="9"/>
  <c r="J1686" i="9"/>
  <c r="F1687" i="9"/>
  <c r="K1640" i="9"/>
  <c r="J1640" i="9"/>
  <c r="F1641" i="9"/>
  <c r="L1640" i="9"/>
  <c r="AW1639" i="9"/>
  <c r="CO1639" i="9" s="1"/>
  <c r="CO1645" i="9" s="1"/>
  <c r="AK39" i="11" s="1"/>
  <c r="CD532" i="5" s="1" a="1"/>
  <c r="CD532" i="5" s="1"/>
  <c r="BB1639" i="9"/>
  <c r="CT1639" i="9" s="1"/>
  <c r="BA1639" i="9"/>
  <c r="CS1639" i="9" s="1"/>
  <c r="AZ1639" i="9"/>
  <c r="CR1639" i="9" s="1"/>
  <c r="AY1639" i="9"/>
  <c r="CQ1639" i="9" s="1"/>
  <c r="AX1639" i="9"/>
  <c r="CP1639" i="9" s="1"/>
  <c r="F1594" i="9"/>
  <c r="L1593" i="9"/>
  <c r="K1593" i="9"/>
  <c r="J1593" i="9"/>
  <c r="BB1592" i="9"/>
  <c r="CT1592" i="9" s="1"/>
  <c r="BA1592" i="9"/>
  <c r="CS1592" i="9" s="1"/>
  <c r="AZ1592" i="9"/>
  <c r="CR1592" i="9" s="1"/>
  <c r="AX1592" i="9"/>
  <c r="CP1592" i="9" s="1"/>
  <c r="AW1592" i="9"/>
  <c r="CO1592" i="9" s="1"/>
  <c r="CO1598" i="9" s="1"/>
  <c r="AK38" i="11" s="1"/>
  <c r="AY1592" i="9"/>
  <c r="CQ1592" i="9" s="1"/>
  <c r="J1546" i="9"/>
  <c r="L1546" i="9"/>
  <c r="K1546" i="9"/>
  <c r="F1547" i="9"/>
  <c r="BB1545" i="9"/>
  <c r="AZ1545" i="9"/>
  <c r="AY1545" i="9"/>
  <c r="AX1545" i="9"/>
  <c r="BA1545" i="9"/>
  <c r="AW1545" i="9"/>
  <c r="K1499" i="9"/>
  <c r="J1499" i="9"/>
  <c r="L1499" i="9"/>
  <c r="F1500" i="9"/>
  <c r="AW1498" i="9"/>
  <c r="BB1498" i="9"/>
  <c r="BA1498" i="9"/>
  <c r="AY1498" i="9"/>
  <c r="AX1498" i="9"/>
  <c r="AZ1498" i="9"/>
  <c r="AX1450" i="9"/>
  <c r="BB1450" i="9"/>
  <c r="AW1450" i="9"/>
  <c r="AY1450" i="9"/>
  <c r="AV1450" i="9"/>
  <c r="BA1450" i="9"/>
  <c r="AZ1450" i="9"/>
  <c r="K1451" i="9"/>
  <c r="L1451" i="9"/>
  <c r="J1451" i="9"/>
  <c r="F1452" i="9"/>
  <c r="K652" i="9"/>
  <c r="J652" i="9"/>
  <c r="F653" i="9"/>
  <c r="L652" i="9"/>
  <c r="AX651" i="9"/>
  <c r="CP651" i="9" s="1"/>
  <c r="AW651" i="9"/>
  <c r="CO651" i="9" s="1"/>
  <c r="BB651" i="9"/>
  <c r="CT651" i="9" s="1"/>
  <c r="BA651" i="9"/>
  <c r="CS651" i="9" s="1"/>
  <c r="AZ651" i="9"/>
  <c r="CR651" i="9" s="1"/>
  <c r="AV651" i="9"/>
  <c r="CN651" i="9" s="1"/>
  <c r="CN658" i="9" s="1"/>
  <c r="AJ18" i="11" s="1"/>
  <c r="CC312" i="5" s="1" a="1"/>
  <c r="CC312" i="5" s="1"/>
  <c r="AY651" i="9"/>
  <c r="CQ651" i="9" s="1"/>
  <c r="L605" i="9"/>
  <c r="J605" i="9"/>
  <c r="F606" i="9"/>
  <c r="K605" i="9"/>
  <c r="AY604" i="9"/>
  <c r="CQ604" i="9" s="1"/>
  <c r="AW604" i="9"/>
  <c r="CO604" i="9" s="1"/>
  <c r="AV604" i="9"/>
  <c r="CN604" i="9" s="1"/>
  <c r="CN611" i="9" s="1"/>
  <c r="AJ17" i="11" s="1"/>
  <c r="BA604" i="9"/>
  <c r="CS604" i="9" s="1"/>
  <c r="AZ604" i="9"/>
  <c r="CR604" i="9" s="1"/>
  <c r="AX604" i="9"/>
  <c r="CP604" i="9" s="1"/>
  <c r="BB604" i="9"/>
  <c r="CT604" i="9" s="1"/>
  <c r="K558" i="9"/>
  <c r="J558" i="9"/>
  <c r="F559" i="9"/>
  <c r="L558" i="9"/>
  <c r="AX557" i="9"/>
  <c r="CP557" i="9" s="1"/>
  <c r="AW557" i="9"/>
  <c r="CO557" i="9" s="1"/>
  <c r="AV557" i="9"/>
  <c r="CN557" i="9" s="1"/>
  <c r="CN564" i="9" s="1"/>
  <c r="AJ16" i="11" s="1"/>
  <c r="BA557" i="9"/>
  <c r="CS557" i="9" s="1"/>
  <c r="BB557" i="9"/>
  <c r="CT557" i="9" s="1"/>
  <c r="AY557" i="9"/>
  <c r="CQ557" i="9" s="1"/>
  <c r="AZ557" i="9"/>
  <c r="CR557" i="9" s="1"/>
  <c r="AY511" i="9"/>
  <c r="CQ511" i="9" s="1"/>
  <c r="AW511" i="9"/>
  <c r="CO511" i="9" s="1"/>
  <c r="CO517" i="9" s="1"/>
  <c r="AK15" i="11" s="1"/>
  <c r="BB511" i="9"/>
  <c r="CT511" i="9" s="1"/>
  <c r="AZ511" i="9"/>
  <c r="CR511" i="9" s="1"/>
  <c r="AX511" i="9"/>
  <c r="CP511" i="9" s="1"/>
  <c r="BA511" i="9"/>
  <c r="CS511" i="9" s="1"/>
  <c r="K512" i="9"/>
  <c r="L512" i="9"/>
  <c r="F513" i="9"/>
  <c r="J512" i="9"/>
  <c r="F467" i="9"/>
  <c r="L466" i="9"/>
  <c r="K466" i="9"/>
  <c r="J466" i="9"/>
  <c r="BB465" i="9"/>
  <c r="CT465" i="9" s="1"/>
  <c r="AX465" i="9"/>
  <c r="CP465" i="9" s="1"/>
  <c r="CP470" i="9" s="1"/>
  <c r="AL14" i="11" s="1"/>
  <c r="CE243" i="5" s="1" a="1"/>
  <c r="CE243" i="5" s="1"/>
  <c r="BA465" i="9"/>
  <c r="CS465" i="9" s="1"/>
  <c r="AZ465" i="9"/>
  <c r="CR465" i="9" s="1"/>
  <c r="AY465" i="9"/>
  <c r="CQ465" i="9" s="1"/>
  <c r="AZ416" i="9"/>
  <c r="CR416" i="9" s="1"/>
  <c r="AY416" i="9"/>
  <c r="CQ416" i="9" s="1"/>
  <c r="AW416" i="9"/>
  <c r="CO416" i="9" s="1"/>
  <c r="AV416" i="9"/>
  <c r="CN416" i="9" s="1"/>
  <c r="CN423" i="9" s="1"/>
  <c r="AJ13" i="11" s="1"/>
  <c r="CC260" i="5" s="1" a="1"/>
  <c r="CC260" i="5" s="1"/>
  <c r="AX416" i="9"/>
  <c r="CP416" i="9" s="1"/>
  <c r="BB416" i="9"/>
  <c r="CT416" i="9" s="1"/>
  <c r="BA416" i="9"/>
  <c r="CS416" i="9" s="1"/>
  <c r="L417" i="9"/>
  <c r="J417" i="9"/>
  <c r="F418" i="9"/>
  <c r="K417" i="9"/>
  <c r="AW1402" i="9"/>
  <c r="AV1402" i="9"/>
  <c r="AU1402" i="9"/>
  <c r="BB1402" i="9"/>
  <c r="BA1402" i="9"/>
  <c r="AZ1402" i="9"/>
  <c r="AX1402" i="9"/>
  <c r="AY1402" i="9"/>
  <c r="L1403" i="9"/>
  <c r="J1403" i="9"/>
  <c r="K1403" i="9"/>
  <c r="F1404" i="9"/>
  <c r="AV1213" i="9"/>
  <c r="CN1213" i="9" s="1"/>
  <c r="AU1213" i="9"/>
  <c r="CM1213" i="9" s="1"/>
  <c r="BB1213" i="9"/>
  <c r="CT1213" i="9" s="1"/>
  <c r="AT1213" i="9"/>
  <c r="CL1213" i="9" s="1"/>
  <c r="CL1222" i="9" s="1"/>
  <c r="AH30" i="11" s="1"/>
  <c r="BA1213" i="9"/>
  <c r="CS1213" i="9" s="1"/>
  <c r="AZ1213" i="9"/>
  <c r="CR1213" i="9" s="1"/>
  <c r="AY1213" i="9"/>
  <c r="CQ1213" i="9" s="1"/>
  <c r="AX1213" i="9"/>
  <c r="CP1213" i="9" s="1"/>
  <c r="AW1213" i="9"/>
  <c r="CO1213" i="9" s="1"/>
  <c r="F1215" i="9"/>
  <c r="L1214" i="9"/>
  <c r="K1214" i="9"/>
  <c r="J1214" i="9"/>
  <c r="AW1026" i="9"/>
  <c r="CO1026" i="9" s="1"/>
  <c r="AV1026" i="9"/>
  <c r="CN1026" i="9" s="1"/>
  <c r="AU1026" i="9"/>
  <c r="CM1026" i="9" s="1"/>
  <c r="CM1034" i="9" s="1"/>
  <c r="AI26" i="11" s="1"/>
  <c r="CB313" i="5" s="1" a="1"/>
  <c r="CB313" i="5" s="1"/>
  <c r="BB1026" i="9"/>
  <c r="CT1026" i="9" s="1"/>
  <c r="BA1026" i="9"/>
  <c r="CS1026" i="9" s="1"/>
  <c r="AZ1026" i="9"/>
  <c r="CR1026" i="9" s="1"/>
  <c r="AX1026" i="9"/>
  <c r="CP1026" i="9" s="1"/>
  <c r="AY1026" i="9"/>
  <c r="CQ1026" i="9" s="1"/>
  <c r="L1027" i="9"/>
  <c r="J1027" i="9"/>
  <c r="K1027" i="9"/>
  <c r="F1028" i="9"/>
  <c r="AW838" i="9"/>
  <c r="CO838" i="9" s="1"/>
  <c r="AV838" i="9"/>
  <c r="CN838" i="9" s="1"/>
  <c r="AU838" i="9"/>
  <c r="CM838" i="9" s="1"/>
  <c r="CM846" i="9" s="1"/>
  <c r="AI22" i="11" s="1"/>
  <c r="BB838" i="9"/>
  <c r="CT838" i="9" s="1"/>
  <c r="BA838" i="9"/>
  <c r="CS838" i="9" s="1"/>
  <c r="AZ838" i="9"/>
  <c r="CR838" i="9" s="1"/>
  <c r="AX838" i="9"/>
  <c r="CP838" i="9" s="1"/>
  <c r="AY838" i="9"/>
  <c r="CQ838" i="9" s="1"/>
  <c r="L839" i="9"/>
  <c r="J839" i="9"/>
  <c r="K839" i="9"/>
  <c r="F840" i="9"/>
  <c r="AV367" i="9"/>
  <c r="CN367" i="9" s="1"/>
  <c r="AU367" i="9"/>
  <c r="CM367" i="9" s="1"/>
  <c r="BB367" i="9"/>
  <c r="CT367" i="9" s="1"/>
  <c r="AT367" i="9"/>
  <c r="CL367" i="9" s="1"/>
  <c r="CL376" i="9" s="1"/>
  <c r="AH12" i="11" s="1"/>
  <c r="BA367" i="9"/>
  <c r="CS367" i="9" s="1"/>
  <c r="AZ367" i="9"/>
  <c r="CR367" i="9" s="1"/>
  <c r="AY367" i="9"/>
  <c r="CQ367" i="9" s="1"/>
  <c r="AW367" i="9"/>
  <c r="CO367" i="9" s="1"/>
  <c r="AX367" i="9"/>
  <c r="CP367" i="9" s="1"/>
  <c r="F369" i="9"/>
  <c r="L368" i="9"/>
  <c r="K368" i="9"/>
  <c r="J368" i="9"/>
  <c r="AH274" i="1"/>
  <c r="AI271" i="1"/>
  <c r="AV179" i="9"/>
  <c r="CN179" i="9" s="1"/>
  <c r="AU179" i="9"/>
  <c r="CM179" i="9" s="1"/>
  <c r="BB179" i="9"/>
  <c r="CT179" i="9" s="1"/>
  <c r="AT179" i="9"/>
  <c r="CL179" i="9" s="1"/>
  <c r="CL188" i="9" s="1"/>
  <c r="AH8" i="11" s="1"/>
  <c r="BA179" i="9"/>
  <c r="CS179" i="9" s="1"/>
  <c r="AZ179" i="9"/>
  <c r="CR179" i="9" s="1"/>
  <c r="AY179" i="9"/>
  <c r="CQ179" i="9" s="1"/>
  <c r="AW179" i="9"/>
  <c r="CO179" i="9" s="1"/>
  <c r="AX179" i="9"/>
  <c r="CP179" i="9" s="1"/>
  <c r="F181" i="9"/>
  <c r="L180" i="9"/>
  <c r="K180" i="9"/>
  <c r="J180" i="9"/>
  <c r="AL177" i="5"/>
  <c r="AL74" i="5"/>
  <c r="AL59" i="5"/>
  <c r="AL92" i="5"/>
  <c r="CB92" i="5" s="1" a="1"/>
  <c r="CB92" i="5" s="1"/>
  <c r="AL109" i="5"/>
  <c r="AL24" i="5"/>
  <c r="AL94" i="5"/>
  <c r="AL142" i="5"/>
  <c r="AL178" i="5"/>
  <c r="CB178" i="5" s="1" a="1"/>
  <c r="CB178" i="5" s="1"/>
  <c r="AL176" i="5"/>
  <c r="AL145" i="5"/>
  <c r="AL144" i="5"/>
  <c r="CB144" i="5" s="1" a="1"/>
  <c r="CB144" i="5" s="1"/>
  <c r="AL143" i="5"/>
  <c r="AL128" i="5"/>
  <c r="AL125" i="5"/>
  <c r="AL127" i="5"/>
  <c r="CB127" i="5" s="1" a="1"/>
  <c r="CB127" i="5" s="1"/>
  <c r="AL111" i="5"/>
  <c r="AL108" i="5"/>
  <c r="AL110" i="5"/>
  <c r="AL93" i="5"/>
  <c r="AL76" i="5"/>
  <c r="AL57" i="5"/>
  <c r="AL60" i="5"/>
  <c r="AL58" i="5"/>
  <c r="AL42" i="5"/>
  <c r="AK182" i="5"/>
  <c r="AL175" i="5"/>
  <c r="AK165" i="5"/>
  <c r="AL158" i="5"/>
  <c r="AL160" i="5"/>
  <c r="AL159" i="5"/>
  <c r="AL161" i="5"/>
  <c r="AL141" i="5"/>
  <c r="AK148" i="5"/>
  <c r="AK131" i="5"/>
  <c r="AL124" i="5"/>
  <c r="AK114" i="5"/>
  <c r="AL107" i="5"/>
  <c r="AK97" i="5"/>
  <c r="AL90" i="5"/>
  <c r="AL91" i="5"/>
  <c r="CB91" i="5" s="1" a="1"/>
  <c r="CB91" i="5" s="1"/>
  <c r="AK80" i="5"/>
  <c r="AL73" i="5"/>
  <c r="AL75" i="5"/>
  <c r="AK63" i="5"/>
  <c r="AL56" i="5"/>
  <c r="AL43" i="5"/>
  <c r="AL41" i="5"/>
  <c r="AL40" i="5"/>
  <c r="AK46" i="5"/>
  <c r="AL39" i="5"/>
  <c r="AK29" i="5"/>
  <c r="AL22" i="5"/>
  <c r="AL26" i="5"/>
  <c r="AL25" i="5"/>
  <c r="AL23" i="5"/>
  <c r="AS687" i="5" l="1"/>
  <c r="AS689" i="5"/>
  <c r="AS686" i="5"/>
  <c r="AS685" i="5"/>
  <c r="AR692" i="5"/>
  <c r="AS672" i="5"/>
  <c r="AS671" i="5"/>
  <c r="CI671" i="5" s="1" a="1"/>
  <c r="CI671" i="5" s="1"/>
  <c r="AS670" i="5"/>
  <c r="AR675" i="5"/>
  <c r="AS668" i="5"/>
  <c r="AS669" i="5"/>
  <c r="CE316" i="5" a="1"/>
  <c r="CE316" i="5" s="1"/>
  <c r="CE299" i="5" a="1"/>
  <c r="CE299" i="5" s="1"/>
  <c r="CE282" i="5" a="1"/>
  <c r="CE282" i="5" s="1"/>
  <c r="CE333" i="5" a="1"/>
  <c r="CE333" i="5" s="1"/>
  <c r="CE350" i="5" a="1"/>
  <c r="CE350" i="5" s="1"/>
  <c r="CA311" i="5" a="1"/>
  <c r="CA311" i="5" s="1"/>
  <c r="CA318" i="5" s="1"/>
  <c r="CA322" i="5" s="1"/>
  <c r="AL22" i="12" s="1"/>
  <c r="CA856" i="5" a="1"/>
  <c r="CA856" i="5" s="1"/>
  <c r="CA805" i="5" a="1"/>
  <c r="CA805" i="5" s="1"/>
  <c r="CA811" i="5" s="1"/>
  <c r="CA815" i="5" s="1"/>
  <c r="AL51" i="12" s="1"/>
  <c r="AS330" i="5"/>
  <c r="AS329" i="5"/>
  <c r="AR335" i="5"/>
  <c r="AS328" i="5"/>
  <c r="AS332" i="5"/>
  <c r="AS331" i="5"/>
  <c r="CI331" i="5" s="1" a="1"/>
  <c r="CI331" i="5" s="1"/>
  <c r="AS823" i="5"/>
  <c r="AS825" i="5"/>
  <c r="AS822" i="5"/>
  <c r="CH821" i="5" a="1"/>
  <c r="CH821" i="5" s="1"/>
  <c r="AR828" i="5"/>
  <c r="AS821" i="5"/>
  <c r="AS824" i="5"/>
  <c r="AS556" i="5"/>
  <c r="AS532" i="5"/>
  <c r="AS420" i="5"/>
  <c r="AS382" i="5"/>
  <c r="CI382" i="5" s="1" a="1"/>
  <c r="CI382" i="5" s="1"/>
  <c r="AS369" i="5"/>
  <c r="AS250" i="5"/>
  <c r="AS773" i="5"/>
  <c r="AS284" i="5"/>
  <c r="AS652" i="5"/>
  <c r="AS383" i="5"/>
  <c r="AS468" i="5"/>
  <c r="CC278" i="5" a="1"/>
  <c r="CC278" i="5" s="1"/>
  <c r="CC294" i="5" a="1"/>
  <c r="CC294" i="5" s="1"/>
  <c r="CE367" i="5" a="1"/>
  <c r="CE367" i="5" s="1"/>
  <c r="CE231" i="5" a="1"/>
  <c r="CE231" i="5" s="1"/>
  <c r="CE503" i="5" a="1"/>
  <c r="CE503" i="5" s="1"/>
  <c r="CE265" i="5" a="1"/>
  <c r="CE265" i="5" s="1"/>
  <c r="CE537" i="5" a="1"/>
  <c r="CE537" i="5" s="1"/>
  <c r="CE452" i="5" a="1"/>
  <c r="CE452" i="5" s="1"/>
  <c r="CE384" i="5" a="1"/>
  <c r="CE384" i="5" s="1"/>
  <c r="CE486" i="5" a="1"/>
  <c r="CE486" i="5" s="1"/>
  <c r="CE571" i="5" a="1"/>
  <c r="CE571" i="5" s="1"/>
  <c r="CE401" i="5" a="1"/>
  <c r="CE401" i="5" s="1"/>
  <c r="CE214" i="5" a="1"/>
  <c r="CE214" i="5" s="1"/>
  <c r="CE651" i="5" a="1"/>
  <c r="CE651" i="5" s="1"/>
  <c r="CE418" i="5" a="1"/>
  <c r="CE418" i="5" s="1"/>
  <c r="CE248" i="5" a="1"/>
  <c r="CE248" i="5" s="1"/>
  <c r="CE520" i="5" a="1"/>
  <c r="CE520" i="5" s="1"/>
  <c r="CE622" i="5" a="1"/>
  <c r="CE622" i="5" s="1"/>
  <c r="CE605" i="5" a="1"/>
  <c r="CE605" i="5" s="1"/>
  <c r="CE690" i="5" a="1"/>
  <c r="CE690" i="5" s="1"/>
  <c r="CE639" i="5" a="1"/>
  <c r="CE639" i="5" s="1"/>
  <c r="CE656" i="5" a="1"/>
  <c r="CE656" i="5" s="1"/>
  <c r="CE673" i="5" a="1"/>
  <c r="CE673" i="5" s="1"/>
  <c r="CE469" i="5" a="1"/>
  <c r="CE469" i="5" s="1"/>
  <c r="CE588" i="5" a="1"/>
  <c r="CE588" i="5" s="1"/>
  <c r="CE435" i="5" a="1"/>
  <c r="CE435" i="5" s="1"/>
  <c r="CE554" i="5" a="1"/>
  <c r="CE554" i="5" s="1"/>
  <c r="CE180" i="5" a="1"/>
  <c r="CE180" i="5" s="1"/>
  <c r="CE95" i="5" a="1"/>
  <c r="CE95" i="5" s="1"/>
  <c r="CE146" i="5" a="1"/>
  <c r="CE146" i="5" s="1"/>
  <c r="CE129" i="5" a="1"/>
  <c r="CE129" i="5" s="1"/>
  <c r="CE197" i="5" a="1"/>
  <c r="CE197" i="5" s="1"/>
  <c r="CE668" i="5" a="1"/>
  <c r="CE668" i="5" s="1"/>
  <c r="CE685" i="5" a="1"/>
  <c r="CE685" i="5" s="1"/>
  <c r="CB284" i="5"/>
  <c r="CB288" i="5" s="1"/>
  <c r="AM20" i="12" s="1"/>
  <c r="CC295" i="5" a="1"/>
  <c r="CC295" i="5" s="1"/>
  <c r="CC741" i="5" a="1"/>
  <c r="CC741" i="5" s="1"/>
  <c r="CC329" i="5" a="1"/>
  <c r="CC329" i="5" s="1"/>
  <c r="CC277" i="5" a="1"/>
  <c r="CC277" i="5" s="1"/>
  <c r="CC724" i="5" a="1"/>
  <c r="CC724" i="5" s="1"/>
  <c r="CC707" i="5" a="1"/>
  <c r="CC707" i="5" s="1"/>
  <c r="CC346" i="5" a="1"/>
  <c r="CC346" i="5" s="1"/>
  <c r="BZ709" i="5"/>
  <c r="BZ713" i="5" s="1"/>
  <c r="AK45" i="12" s="1"/>
  <c r="CA517" i="5" a="1"/>
  <c r="CA517" i="5" s="1"/>
  <c r="CA753" i="5" a="1"/>
  <c r="CA753" i="5" s="1"/>
  <c r="CA760" i="5" s="1"/>
  <c r="CA764" i="5" s="1"/>
  <c r="AL48" i="12" s="1"/>
  <c r="CA702" i="5" a="1"/>
  <c r="CA702" i="5" s="1"/>
  <c r="CA551" i="5" a="1"/>
  <c r="CA551" i="5" s="1"/>
  <c r="CA602" i="5" a="1"/>
  <c r="CA602" i="5" s="1"/>
  <c r="CA653" i="5" a="1"/>
  <c r="CA653" i="5" s="1"/>
  <c r="CA415" i="5" a="1"/>
  <c r="CA415" i="5" s="1"/>
  <c r="CA466" i="5" a="1"/>
  <c r="CA466" i="5" s="1"/>
  <c r="CA364" i="5" a="1"/>
  <c r="CA364" i="5" s="1"/>
  <c r="CA142" i="5" a="1"/>
  <c r="CA142" i="5" s="1"/>
  <c r="CA703" i="5" a="1"/>
  <c r="CA703" i="5" s="1"/>
  <c r="CA194" i="5" a="1"/>
  <c r="CA194" i="5" s="1"/>
  <c r="AS845" i="5"/>
  <c r="CI838" i="5" a="1"/>
  <c r="CI838" i="5" s="1"/>
  <c r="AS811" i="5"/>
  <c r="AS794" i="5"/>
  <c r="AR777" i="5"/>
  <c r="AS770" i="5"/>
  <c r="AS774" i="5"/>
  <c r="AS772" i="5"/>
  <c r="AS771" i="5"/>
  <c r="AS760" i="5"/>
  <c r="AS743" i="5"/>
  <c r="AS726" i="5"/>
  <c r="AS709" i="5"/>
  <c r="AS654" i="5"/>
  <c r="CI654" i="5" s="1" a="1"/>
  <c r="CI654" i="5" s="1"/>
  <c r="AS641" i="5"/>
  <c r="AS607" i="5"/>
  <c r="AS590" i="5"/>
  <c r="AS573" i="5"/>
  <c r="AS536" i="5"/>
  <c r="AS534" i="5"/>
  <c r="AS535" i="5"/>
  <c r="CI535" i="5" s="1" a="1"/>
  <c r="CI535" i="5" s="1"/>
  <c r="AR539" i="5"/>
  <c r="AS533" i="5"/>
  <c r="AR522" i="5"/>
  <c r="AS515" i="5"/>
  <c r="AS517" i="5"/>
  <c r="AS519" i="5"/>
  <c r="AS518" i="5"/>
  <c r="CI518" i="5" s="1" a="1"/>
  <c r="CI518" i="5" s="1"/>
  <c r="AS516" i="5"/>
  <c r="AR658" i="5"/>
  <c r="AS651" i="5"/>
  <c r="AS653" i="5"/>
  <c r="AS655" i="5"/>
  <c r="AS502" i="5"/>
  <c r="AS501" i="5"/>
  <c r="CI501" i="5" s="1" a="1"/>
  <c r="CI501" i="5" s="1"/>
  <c r="AS483" i="5"/>
  <c r="AS485" i="5"/>
  <c r="AS484" i="5"/>
  <c r="CI484" i="5" s="1" a="1"/>
  <c r="CI484" i="5" s="1"/>
  <c r="AS482" i="5"/>
  <c r="AS465" i="5"/>
  <c r="AS467" i="5"/>
  <c r="CI467" i="5" s="1" a="1"/>
  <c r="CI467" i="5" s="1"/>
  <c r="AR471" i="5"/>
  <c r="AS464" i="5"/>
  <c r="AS466" i="5"/>
  <c r="AS449" i="5"/>
  <c r="AS450" i="5"/>
  <c r="CI450" i="5" s="1" a="1"/>
  <c r="CI450" i="5" s="1"/>
  <c r="AS437" i="5"/>
  <c r="AS403" i="5"/>
  <c r="AS381" i="5"/>
  <c r="AS380" i="5"/>
  <c r="AS352" i="5"/>
  <c r="AS301" i="5"/>
  <c r="AS267" i="5"/>
  <c r="AS233" i="5"/>
  <c r="AS216" i="5"/>
  <c r="AR505" i="5"/>
  <c r="AS498" i="5"/>
  <c r="AS500" i="5"/>
  <c r="AS499" i="5"/>
  <c r="AR488" i="5"/>
  <c r="AS481" i="5"/>
  <c r="AS448" i="5"/>
  <c r="AS451" i="5"/>
  <c r="AR454" i="5"/>
  <c r="AS447" i="5"/>
  <c r="AR386" i="5"/>
  <c r="AS379" i="5"/>
  <c r="AS199" i="5"/>
  <c r="AM75" i="5"/>
  <c r="AM23" i="5"/>
  <c r="F1737" i="9"/>
  <c r="K1736" i="9"/>
  <c r="J1736" i="9"/>
  <c r="L1736" i="9"/>
  <c r="BB1735" i="9"/>
  <c r="CT1735" i="9" s="1"/>
  <c r="BA1735" i="9"/>
  <c r="CS1735" i="9" s="1"/>
  <c r="AZ1735" i="9"/>
  <c r="CR1735" i="9" s="1"/>
  <c r="AY1735" i="9"/>
  <c r="CQ1735" i="9" s="1"/>
  <c r="CQ1739" i="9" s="1"/>
  <c r="AM41" i="11" s="1"/>
  <c r="K1687" i="9"/>
  <c r="J1687" i="9"/>
  <c r="F1688" i="9"/>
  <c r="L1687" i="9"/>
  <c r="AW1686" i="9"/>
  <c r="CO1686" i="9" s="1"/>
  <c r="CO1692" i="9" s="1"/>
  <c r="AK40" i="11" s="1"/>
  <c r="CD515" i="5" s="1" a="1"/>
  <c r="CD515" i="5" s="1"/>
  <c r="BB1686" i="9"/>
  <c r="CT1686" i="9" s="1"/>
  <c r="AZ1686" i="9"/>
  <c r="CR1686" i="9" s="1"/>
  <c r="AY1686" i="9"/>
  <c r="CQ1686" i="9" s="1"/>
  <c r="AX1686" i="9"/>
  <c r="CP1686" i="9" s="1"/>
  <c r="BA1686" i="9"/>
  <c r="CS1686" i="9" s="1"/>
  <c r="K1641" i="9"/>
  <c r="J1641" i="9"/>
  <c r="F1642" i="9"/>
  <c r="L1641" i="9"/>
  <c r="BA1640" i="9"/>
  <c r="CS1640" i="9" s="1"/>
  <c r="AZ1640" i="9"/>
  <c r="CR1640" i="9" s="1"/>
  <c r="AY1640" i="9"/>
  <c r="CQ1640" i="9" s="1"/>
  <c r="BB1640" i="9"/>
  <c r="CT1640" i="9" s="1"/>
  <c r="AX1640" i="9"/>
  <c r="CP1640" i="9" s="1"/>
  <c r="CP1645" i="9" s="1"/>
  <c r="AL39" i="11" s="1"/>
  <c r="CE532" i="5" s="1" a="1"/>
  <c r="CE532" i="5" s="1"/>
  <c r="BB1593" i="9"/>
  <c r="CT1593" i="9" s="1"/>
  <c r="BA1593" i="9"/>
  <c r="CS1593" i="9" s="1"/>
  <c r="AZ1593" i="9"/>
  <c r="CR1593" i="9" s="1"/>
  <c r="AY1593" i="9"/>
  <c r="CQ1593" i="9" s="1"/>
  <c r="AX1593" i="9"/>
  <c r="CP1593" i="9" s="1"/>
  <c r="CP1598" i="9" s="1"/>
  <c r="AL38" i="11" s="1"/>
  <c r="L1594" i="9"/>
  <c r="K1594" i="9"/>
  <c r="J1594" i="9"/>
  <c r="F1595" i="9"/>
  <c r="J1547" i="9"/>
  <c r="F1548" i="9"/>
  <c r="L1547" i="9"/>
  <c r="K1547" i="9"/>
  <c r="BB1546" i="9"/>
  <c r="BA1546" i="9"/>
  <c r="AY1546" i="9"/>
  <c r="AX1546" i="9"/>
  <c r="AZ1546" i="9"/>
  <c r="K1500" i="9"/>
  <c r="J1500" i="9"/>
  <c r="L1500" i="9"/>
  <c r="F1501" i="9"/>
  <c r="BB1499" i="9"/>
  <c r="BA1499" i="9"/>
  <c r="AZ1499" i="9"/>
  <c r="AX1499" i="9"/>
  <c r="AY1499" i="9"/>
  <c r="K1452" i="9"/>
  <c r="J1452" i="9"/>
  <c r="F1453" i="9"/>
  <c r="L1452" i="9"/>
  <c r="AY1451" i="9"/>
  <c r="AZ1451" i="9"/>
  <c r="BB1451" i="9"/>
  <c r="AW1451" i="9"/>
  <c r="AX1451" i="9"/>
  <c r="BA1451" i="9"/>
  <c r="F654" i="9"/>
  <c r="K653" i="9"/>
  <c r="L653" i="9"/>
  <c r="J653" i="9"/>
  <c r="BB652" i="9"/>
  <c r="CT652" i="9" s="1"/>
  <c r="AY652" i="9"/>
  <c r="CQ652" i="9" s="1"/>
  <c r="AZ652" i="9"/>
  <c r="CR652" i="9" s="1"/>
  <c r="AW652" i="9"/>
  <c r="CO652" i="9" s="1"/>
  <c r="CO658" i="9" s="1"/>
  <c r="AK18" i="11" s="1"/>
  <c r="CD312" i="5" s="1" a="1"/>
  <c r="CD312" i="5" s="1"/>
  <c r="BA652" i="9"/>
  <c r="CS652" i="9" s="1"/>
  <c r="AX652" i="9"/>
  <c r="CP652" i="9" s="1"/>
  <c r="J606" i="9"/>
  <c r="F607" i="9"/>
  <c r="L606" i="9"/>
  <c r="K606" i="9"/>
  <c r="BB605" i="9"/>
  <c r="CT605" i="9" s="1"/>
  <c r="BA605" i="9"/>
  <c r="CS605" i="9" s="1"/>
  <c r="AX605" i="9"/>
  <c r="CP605" i="9" s="1"/>
  <c r="AZ605" i="9"/>
  <c r="CR605" i="9" s="1"/>
  <c r="AW605" i="9"/>
  <c r="CO605" i="9" s="1"/>
  <c r="CO611" i="9" s="1"/>
  <c r="AK17" i="11" s="1"/>
  <c r="AY605" i="9"/>
  <c r="CQ605" i="9" s="1"/>
  <c r="F560" i="9"/>
  <c r="L559" i="9"/>
  <c r="K559" i="9"/>
  <c r="J559" i="9"/>
  <c r="BB558" i="9"/>
  <c r="CT558" i="9" s="1"/>
  <c r="BA558" i="9"/>
  <c r="CS558" i="9" s="1"/>
  <c r="AX558" i="9"/>
  <c r="CP558" i="9" s="1"/>
  <c r="AY558" i="9"/>
  <c r="CQ558" i="9" s="1"/>
  <c r="AZ558" i="9"/>
  <c r="CR558" i="9" s="1"/>
  <c r="AW558" i="9"/>
  <c r="CO558" i="9" s="1"/>
  <c r="CO564" i="9" s="1"/>
  <c r="AK16" i="11" s="1"/>
  <c r="BB512" i="9"/>
  <c r="CT512" i="9" s="1"/>
  <c r="AX512" i="9"/>
  <c r="CP512" i="9" s="1"/>
  <c r="CP517" i="9" s="1"/>
  <c r="AL15" i="11" s="1"/>
  <c r="BA512" i="9"/>
  <c r="CS512" i="9" s="1"/>
  <c r="AZ512" i="9"/>
  <c r="CR512" i="9" s="1"/>
  <c r="AY512" i="9"/>
  <c r="CQ512" i="9" s="1"/>
  <c r="F514" i="9"/>
  <c r="K513" i="9"/>
  <c r="J513" i="9"/>
  <c r="L513" i="9"/>
  <c r="AY466" i="9"/>
  <c r="CQ466" i="9" s="1"/>
  <c r="CQ470" i="9" s="1"/>
  <c r="AM14" i="11" s="1"/>
  <c r="CF243" i="5" s="1" a="1"/>
  <c r="CF243" i="5" s="1"/>
  <c r="BB466" i="9"/>
  <c r="CT466" i="9" s="1"/>
  <c r="BA466" i="9"/>
  <c r="CS466" i="9" s="1"/>
  <c r="AZ466" i="9"/>
  <c r="CR466" i="9" s="1"/>
  <c r="F468" i="9"/>
  <c r="K467" i="9"/>
  <c r="L467" i="9"/>
  <c r="J467" i="9"/>
  <c r="K418" i="9"/>
  <c r="J418" i="9"/>
  <c r="F419" i="9"/>
  <c r="L418" i="9"/>
  <c r="AW417" i="9"/>
  <c r="CO417" i="9" s="1"/>
  <c r="CO423" i="9" s="1"/>
  <c r="AK13" i="11" s="1"/>
  <c r="CD260" i="5" s="1" a="1"/>
  <c r="CD260" i="5" s="1"/>
  <c r="BB417" i="9"/>
  <c r="CT417" i="9" s="1"/>
  <c r="BA417" i="9"/>
  <c r="CS417" i="9" s="1"/>
  <c r="AZ417" i="9"/>
  <c r="CR417" i="9" s="1"/>
  <c r="AY417" i="9"/>
  <c r="CQ417" i="9" s="1"/>
  <c r="AX417" i="9"/>
  <c r="CP417" i="9" s="1"/>
  <c r="L1404" i="9"/>
  <c r="K1404" i="9"/>
  <c r="J1404" i="9"/>
  <c r="F1405" i="9"/>
  <c r="AZ1403" i="9"/>
  <c r="AY1403" i="9"/>
  <c r="AX1403" i="9"/>
  <c r="AW1403" i="9"/>
  <c r="AV1403" i="9"/>
  <c r="BA1403" i="9"/>
  <c r="BB1403" i="9"/>
  <c r="AW1214" i="9"/>
  <c r="CO1214" i="9" s="1"/>
  <c r="AV1214" i="9"/>
  <c r="CN1214" i="9" s="1"/>
  <c r="AU1214" i="9"/>
  <c r="CM1214" i="9" s="1"/>
  <c r="CM1222" i="9" s="1"/>
  <c r="AI30" i="11" s="1"/>
  <c r="BB1214" i="9"/>
  <c r="CT1214" i="9" s="1"/>
  <c r="BA1214" i="9"/>
  <c r="CS1214" i="9" s="1"/>
  <c r="AZ1214" i="9"/>
  <c r="CR1214" i="9" s="1"/>
  <c r="AY1214" i="9"/>
  <c r="CQ1214" i="9" s="1"/>
  <c r="AX1214" i="9"/>
  <c r="CP1214" i="9" s="1"/>
  <c r="L1215" i="9"/>
  <c r="F1216" i="9"/>
  <c r="K1215" i="9"/>
  <c r="J1215" i="9"/>
  <c r="L1028" i="9"/>
  <c r="K1028" i="9"/>
  <c r="J1028" i="9"/>
  <c r="F1029" i="9"/>
  <c r="AZ1027" i="9"/>
  <c r="CR1027" i="9" s="1"/>
  <c r="AY1027" i="9"/>
  <c r="CQ1027" i="9" s="1"/>
  <c r="AX1027" i="9"/>
  <c r="CP1027" i="9" s="1"/>
  <c r="AW1027" i="9"/>
  <c r="CO1027" i="9" s="1"/>
  <c r="AV1027" i="9"/>
  <c r="CN1027" i="9" s="1"/>
  <c r="CN1034" i="9" s="1"/>
  <c r="AJ26" i="11" s="1"/>
  <c r="CC313" i="5" s="1" a="1"/>
  <c r="CC313" i="5" s="1"/>
  <c r="BA1027" i="9"/>
  <c r="CS1027" i="9" s="1"/>
  <c r="BB1027" i="9"/>
  <c r="CT1027" i="9" s="1"/>
  <c r="L840" i="9"/>
  <c r="K840" i="9"/>
  <c r="J840" i="9"/>
  <c r="F841" i="9"/>
  <c r="AZ839" i="9"/>
  <c r="CR839" i="9" s="1"/>
  <c r="AY839" i="9"/>
  <c r="CQ839" i="9" s="1"/>
  <c r="AX839" i="9"/>
  <c r="CP839" i="9" s="1"/>
  <c r="AW839" i="9"/>
  <c r="CO839" i="9" s="1"/>
  <c r="AV839" i="9"/>
  <c r="CN839" i="9" s="1"/>
  <c r="CN846" i="9" s="1"/>
  <c r="AJ22" i="11" s="1"/>
  <c r="BA839" i="9"/>
  <c r="CS839" i="9" s="1"/>
  <c r="BB839" i="9"/>
  <c r="CT839" i="9" s="1"/>
  <c r="L369" i="9"/>
  <c r="J369" i="9"/>
  <c r="K369" i="9"/>
  <c r="F370" i="9"/>
  <c r="AW368" i="9"/>
  <c r="CO368" i="9" s="1"/>
  <c r="AV368" i="9"/>
  <c r="CN368" i="9" s="1"/>
  <c r="AU368" i="9"/>
  <c r="CM368" i="9" s="1"/>
  <c r="CM376" i="9" s="1"/>
  <c r="AI12" i="11" s="1"/>
  <c r="BB368" i="9"/>
  <c r="CT368" i="9" s="1"/>
  <c r="BA368" i="9"/>
  <c r="CS368" i="9" s="1"/>
  <c r="AZ368" i="9"/>
  <c r="CR368" i="9" s="1"/>
  <c r="AX368" i="9"/>
  <c r="CP368" i="9" s="1"/>
  <c r="AY368" i="9"/>
  <c r="CQ368" i="9" s="1"/>
  <c r="AI274" i="1"/>
  <c r="AJ271" i="1"/>
  <c r="AW180" i="9"/>
  <c r="CO180" i="9" s="1"/>
  <c r="AV180" i="9"/>
  <c r="CN180" i="9" s="1"/>
  <c r="AU180" i="9"/>
  <c r="CM180" i="9" s="1"/>
  <c r="CM188" i="9" s="1"/>
  <c r="AI8" i="11" s="1"/>
  <c r="BB180" i="9"/>
  <c r="CT180" i="9" s="1"/>
  <c r="BA180" i="9"/>
  <c r="CS180" i="9" s="1"/>
  <c r="AZ180" i="9"/>
  <c r="CR180" i="9" s="1"/>
  <c r="AX180" i="9"/>
  <c r="CP180" i="9" s="1"/>
  <c r="AY180" i="9"/>
  <c r="CQ180" i="9" s="1"/>
  <c r="L181" i="9"/>
  <c r="J181" i="9"/>
  <c r="K181" i="9"/>
  <c r="F182" i="9"/>
  <c r="AM161" i="5"/>
  <c r="AM91" i="5"/>
  <c r="CC91" i="5" s="1" a="1"/>
  <c r="CC91" i="5" s="1"/>
  <c r="AM159" i="5"/>
  <c r="AM160" i="5"/>
  <c r="AM58" i="5"/>
  <c r="AM175" i="5"/>
  <c r="AL182" i="5"/>
  <c r="AM178" i="5"/>
  <c r="CC178" i="5" s="1" a="1"/>
  <c r="CC178" i="5" s="1"/>
  <c r="AM179" i="5"/>
  <c r="AM176" i="5"/>
  <c r="AM177" i="5"/>
  <c r="AL165" i="5"/>
  <c r="AM158" i="5"/>
  <c r="AM162" i="5"/>
  <c r="AL148" i="5"/>
  <c r="AM141" i="5"/>
  <c r="AM143" i="5"/>
  <c r="AM144" i="5"/>
  <c r="CC144" i="5" s="1" a="1"/>
  <c r="CC144" i="5" s="1"/>
  <c r="AM145" i="5"/>
  <c r="AM142" i="5"/>
  <c r="AM124" i="5"/>
  <c r="AL131" i="5"/>
  <c r="AM127" i="5"/>
  <c r="CC127" i="5" s="1" a="1"/>
  <c r="CC127" i="5" s="1"/>
  <c r="AM125" i="5"/>
  <c r="AM128" i="5"/>
  <c r="AM126" i="5"/>
  <c r="AM107" i="5"/>
  <c r="AL114" i="5"/>
  <c r="AM109" i="5"/>
  <c r="AM110" i="5"/>
  <c r="AM108" i="5"/>
  <c r="AM111" i="5"/>
  <c r="AL97" i="5"/>
  <c r="AM90" i="5"/>
  <c r="AM93" i="5"/>
  <c r="AM94" i="5"/>
  <c r="AM92" i="5"/>
  <c r="CC92" i="5" s="1" a="1"/>
  <c r="CC92" i="5" s="1"/>
  <c r="AM73" i="5"/>
  <c r="AL80" i="5"/>
  <c r="AM76" i="5"/>
  <c r="AM74" i="5"/>
  <c r="AM77" i="5"/>
  <c r="AM59" i="5"/>
  <c r="AM56" i="5"/>
  <c r="AL63" i="5"/>
  <c r="AM60" i="5"/>
  <c r="AM57" i="5"/>
  <c r="AM42" i="5"/>
  <c r="AM39" i="5"/>
  <c r="AL46" i="5"/>
  <c r="AM43" i="5"/>
  <c r="AM40" i="5"/>
  <c r="AM41" i="5"/>
  <c r="AL29" i="5"/>
  <c r="AM24" i="5"/>
  <c r="AM25" i="5"/>
  <c r="AM26" i="5"/>
  <c r="AM22" i="5"/>
  <c r="AS692" i="5" l="1"/>
  <c r="AS675" i="5"/>
  <c r="CF316" i="5" a="1"/>
  <c r="CF316" i="5" s="1"/>
  <c r="CF282" i="5" a="1"/>
  <c r="CF282" i="5" s="1"/>
  <c r="CF333" i="5" a="1"/>
  <c r="CF333" i="5" s="1"/>
  <c r="CF299" i="5" a="1"/>
  <c r="CF299" i="5" s="1"/>
  <c r="CF350" i="5" a="1"/>
  <c r="CF350" i="5" s="1"/>
  <c r="CB311" i="5" a="1"/>
  <c r="CB311" i="5" s="1"/>
  <c r="CB318" i="5" s="1"/>
  <c r="CB322" i="5" s="1"/>
  <c r="AM22" i="12" s="1"/>
  <c r="CB856" i="5" a="1"/>
  <c r="CB856" i="5" s="1"/>
  <c r="CB805" i="5" a="1"/>
  <c r="CB805" i="5" s="1"/>
  <c r="CB811" i="5" s="1"/>
  <c r="CB815" i="5" s="1"/>
  <c r="AM51" i="12" s="1"/>
  <c r="AS335" i="5"/>
  <c r="AS828" i="5"/>
  <c r="CI821" i="5" a="1"/>
  <c r="CI821" i="5" s="1"/>
  <c r="AS658" i="5"/>
  <c r="AN162" i="5"/>
  <c r="CC284" i="5"/>
  <c r="CC288" i="5" s="1"/>
  <c r="AN20" i="12" s="1"/>
  <c r="CD724" i="5" a="1"/>
  <c r="CD724" i="5" s="1"/>
  <c r="CD329" i="5" a="1"/>
  <c r="CD329" i="5" s="1"/>
  <c r="CD277" i="5" a="1"/>
  <c r="CD277" i="5" s="1"/>
  <c r="CD295" i="5" a="1"/>
  <c r="CD295" i="5" s="1"/>
  <c r="CD741" i="5" a="1"/>
  <c r="CD741" i="5" s="1"/>
  <c r="CD707" i="5" a="1"/>
  <c r="CD707" i="5" s="1"/>
  <c r="CD346" i="5" a="1"/>
  <c r="CD346" i="5" s="1"/>
  <c r="CF605" i="5" a="1"/>
  <c r="CF605" i="5" s="1"/>
  <c r="CF231" i="5" a="1"/>
  <c r="CF231" i="5" s="1"/>
  <c r="CF418" i="5" a="1"/>
  <c r="CF418" i="5" s="1"/>
  <c r="CF248" i="5" a="1"/>
  <c r="CF248" i="5" s="1"/>
  <c r="CF367" i="5" a="1"/>
  <c r="CF367" i="5" s="1"/>
  <c r="CF214" i="5" a="1"/>
  <c r="CF214" i="5" s="1"/>
  <c r="CF452" i="5" a="1"/>
  <c r="CF452" i="5" s="1"/>
  <c r="CF503" i="5" a="1"/>
  <c r="CF503" i="5" s="1"/>
  <c r="CF265" i="5" a="1"/>
  <c r="CF265" i="5" s="1"/>
  <c r="CF384" i="5" a="1"/>
  <c r="CF384" i="5" s="1"/>
  <c r="CF401" i="5" a="1"/>
  <c r="CF401" i="5" s="1"/>
  <c r="CF435" i="5" a="1"/>
  <c r="CF435" i="5" s="1"/>
  <c r="CF622" i="5" a="1"/>
  <c r="CF622" i="5" s="1"/>
  <c r="CF656" i="5" a="1"/>
  <c r="CF656" i="5" s="1"/>
  <c r="CF469" i="5" a="1"/>
  <c r="CF469" i="5" s="1"/>
  <c r="CF639" i="5" a="1"/>
  <c r="CF639" i="5" s="1"/>
  <c r="CF571" i="5" a="1"/>
  <c r="CF571" i="5" s="1"/>
  <c r="CF588" i="5" a="1"/>
  <c r="CF588" i="5" s="1"/>
  <c r="CF520" i="5" a="1"/>
  <c r="CF520" i="5" s="1"/>
  <c r="CF651" i="5" a="1"/>
  <c r="CF651" i="5" s="1"/>
  <c r="CF554" i="5" a="1"/>
  <c r="CF554" i="5" s="1"/>
  <c r="CF673" i="5" a="1"/>
  <c r="CF673" i="5" s="1"/>
  <c r="CF486" i="5" a="1"/>
  <c r="CF486" i="5" s="1"/>
  <c r="CF537" i="5" a="1"/>
  <c r="CF537" i="5" s="1"/>
  <c r="CF690" i="5" a="1"/>
  <c r="CF690" i="5" s="1"/>
  <c r="CF180" i="5" a="1"/>
  <c r="CF180" i="5" s="1"/>
  <c r="CF146" i="5" a="1"/>
  <c r="CF146" i="5" s="1"/>
  <c r="CF95" i="5" a="1"/>
  <c r="CF95" i="5" s="1"/>
  <c r="CF129" i="5" a="1"/>
  <c r="CF129" i="5" s="1"/>
  <c r="CF197" i="5" a="1"/>
  <c r="CF197" i="5" s="1"/>
  <c r="CF668" i="5" a="1"/>
  <c r="CF668" i="5" s="1"/>
  <c r="CF685" i="5" a="1"/>
  <c r="CF685" i="5" s="1"/>
  <c r="CD294" i="5" a="1"/>
  <c r="CD294" i="5" s="1"/>
  <c r="CD278" i="5" a="1"/>
  <c r="CD278" i="5" s="1"/>
  <c r="CA709" i="5"/>
  <c r="CA713" i="5" s="1"/>
  <c r="AL45" i="12" s="1"/>
  <c r="CB653" i="5" a="1"/>
  <c r="CB653" i="5" s="1"/>
  <c r="CB602" i="5" a="1"/>
  <c r="CB602" i="5" s="1"/>
  <c r="CB415" i="5" a="1"/>
  <c r="CB415" i="5" s="1"/>
  <c r="CB466" i="5" a="1"/>
  <c r="CB466" i="5" s="1"/>
  <c r="CB551" i="5" a="1"/>
  <c r="CB551" i="5" s="1"/>
  <c r="CB364" i="5" a="1"/>
  <c r="CB364" i="5" s="1"/>
  <c r="CB142" i="5" a="1"/>
  <c r="CB142" i="5" s="1"/>
  <c r="CB194" i="5" a="1"/>
  <c r="CB194" i="5" s="1"/>
  <c r="CB703" i="5" a="1"/>
  <c r="CB703" i="5" s="1"/>
  <c r="CB517" i="5" a="1"/>
  <c r="CB517" i="5" s="1"/>
  <c r="CB702" i="5" a="1"/>
  <c r="CB702" i="5" s="1"/>
  <c r="CB753" i="5" a="1"/>
  <c r="CB753" i="5" s="1"/>
  <c r="CB760" i="5" s="1"/>
  <c r="CB764" i="5" s="1"/>
  <c r="AM48" i="12" s="1"/>
  <c r="AS777" i="5"/>
  <c r="AS539" i="5"/>
  <c r="AS522" i="5"/>
  <c r="AS505" i="5"/>
  <c r="AS488" i="5"/>
  <c r="AS471" i="5"/>
  <c r="AS454" i="5"/>
  <c r="AS386" i="5"/>
  <c r="AN178" i="5"/>
  <c r="CD178" i="5" s="1" a="1"/>
  <c r="CD178" i="5" s="1"/>
  <c r="AN94" i="5"/>
  <c r="AZ1736" i="9"/>
  <c r="CR1736" i="9" s="1"/>
  <c r="CR1739" i="9" s="1"/>
  <c r="AN41" i="11" s="1"/>
  <c r="BB1736" i="9"/>
  <c r="CT1736" i="9" s="1"/>
  <c r="BA1736" i="9"/>
  <c r="CS1736" i="9" s="1"/>
  <c r="L1737" i="9"/>
  <c r="F1738" i="9"/>
  <c r="K1737" i="9"/>
  <c r="J1737" i="9"/>
  <c r="K1688" i="9"/>
  <c r="J1688" i="9"/>
  <c r="F1689" i="9"/>
  <c r="L1688" i="9"/>
  <c r="BB1687" i="9"/>
  <c r="CT1687" i="9" s="1"/>
  <c r="BA1687" i="9"/>
  <c r="CS1687" i="9" s="1"/>
  <c r="AY1687" i="9"/>
  <c r="CQ1687" i="9" s="1"/>
  <c r="AX1687" i="9"/>
  <c r="CP1687" i="9" s="1"/>
  <c r="CP1692" i="9" s="1"/>
  <c r="AL40" i="11" s="1"/>
  <c r="CE515" i="5" s="1" a="1"/>
  <c r="CE515" i="5" s="1"/>
  <c r="AZ1687" i="9"/>
  <c r="CR1687" i="9" s="1"/>
  <c r="L1642" i="9"/>
  <c r="J1642" i="9"/>
  <c r="K1642" i="9"/>
  <c r="F1643" i="9"/>
  <c r="BB1641" i="9"/>
  <c r="CT1641" i="9" s="1"/>
  <c r="BA1641" i="9"/>
  <c r="CS1641" i="9" s="1"/>
  <c r="AZ1641" i="9"/>
  <c r="CR1641" i="9" s="1"/>
  <c r="AY1641" i="9"/>
  <c r="CQ1641" i="9" s="1"/>
  <c r="CQ1645" i="9" s="1"/>
  <c r="AM39" i="11" s="1"/>
  <c r="CF532" i="5" s="1" a="1"/>
  <c r="CF532" i="5" s="1"/>
  <c r="BB1594" i="9"/>
  <c r="CT1594" i="9" s="1"/>
  <c r="BA1594" i="9"/>
  <c r="CS1594" i="9" s="1"/>
  <c r="AZ1594" i="9"/>
  <c r="CR1594" i="9" s="1"/>
  <c r="AY1594" i="9"/>
  <c r="CQ1594" i="9" s="1"/>
  <c r="CQ1598" i="9" s="1"/>
  <c r="AM38" i="11" s="1"/>
  <c r="F1596" i="9"/>
  <c r="K1595" i="9"/>
  <c r="J1595" i="9"/>
  <c r="L1595" i="9"/>
  <c r="L1548" i="9"/>
  <c r="F1549" i="9"/>
  <c r="K1548" i="9"/>
  <c r="J1548" i="9"/>
  <c r="BB1547" i="9"/>
  <c r="AZ1547" i="9"/>
  <c r="AY1547" i="9"/>
  <c r="BA1547" i="9"/>
  <c r="L1501" i="9"/>
  <c r="F1502" i="9"/>
  <c r="K1501" i="9"/>
  <c r="J1501" i="9"/>
  <c r="BB1500" i="9"/>
  <c r="BA1500" i="9"/>
  <c r="AY1500" i="9"/>
  <c r="AZ1500" i="9"/>
  <c r="F1454" i="9"/>
  <c r="J1453" i="9"/>
  <c r="L1453" i="9"/>
  <c r="K1453" i="9"/>
  <c r="BB1452" i="9"/>
  <c r="AX1452" i="9"/>
  <c r="AZ1452" i="9"/>
  <c r="AY1452" i="9"/>
  <c r="BA1452" i="9"/>
  <c r="BB653" i="9"/>
  <c r="CT653" i="9" s="1"/>
  <c r="BA653" i="9"/>
  <c r="CS653" i="9" s="1"/>
  <c r="AX653" i="9"/>
  <c r="CP653" i="9" s="1"/>
  <c r="CP658" i="9" s="1"/>
  <c r="AL18" i="11" s="1"/>
  <c r="CE312" i="5" s="1" a="1"/>
  <c r="CE312" i="5" s="1"/>
  <c r="AY653" i="9"/>
  <c r="CQ653" i="9" s="1"/>
  <c r="AZ653" i="9"/>
  <c r="CR653" i="9" s="1"/>
  <c r="F655" i="9"/>
  <c r="K654" i="9"/>
  <c r="L654" i="9"/>
  <c r="J654" i="9"/>
  <c r="J607" i="9"/>
  <c r="L607" i="9"/>
  <c r="K607" i="9"/>
  <c r="F608" i="9"/>
  <c r="BA606" i="9"/>
  <c r="CS606" i="9" s="1"/>
  <c r="AZ606" i="9"/>
  <c r="CR606" i="9" s="1"/>
  <c r="AY606" i="9"/>
  <c r="CQ606" i="9" s="1"/>
  <c r="AX606" i="9"/>
  <c r="CP606" i="9" s="1"/>
  <c r="CP611" i="9" s="1"/>
  <c r="AL17" i="11" s="1"/>
  <c r="BB606" i="9"/>
  <c r="CT606" i="9" s="1"/>
  <c r="BB559" i="9"/>
  <c r="CT559" i="9" s="1"/>
  <c r="BA559" i="9"/>
  <c r="CS559" i="9" s="1"/>
  <c r="AZ559" i="9"/>
  <c r="CR559" i="9" s="1"/>
  <c r="AX559" i="9"/>
  <c r="CP559" i="9" s="1"/>
  <c r="CP564" i="9" s="1"/>
  <c r="AL16" i="11" s="1"/>
  <c r="AY559" i="9"/>
  <c r="CQ559" i="9" s="1"/>
  <c r="L560" i="9"/>
  <c r="F561" i="9"/>
  <c r="K560" i="9"/>
  <c r="J560" i="9"/>
  <c r="AY513" i="9"/>
  <c r="CQ513" i="9" s="1"/>
  <c r="CQ517" i="9" s="1"/>
  <c r="AM15" i="11" s="1"/>
  <c r="BB513" i="9"/>
  <c r="CT513" i="9" s="1"/>
  <c r="BA513" i="9"/>
  <c r="CS513" i="9" s="1"/>
  <c r="AZ513" i="9"/>
  <c r="CR513" i="9" s="1"/>
  <c r="F515" i="9"/>
  <c r="K514" i="9"/>
  <c r="J514" i="9"/>
  <c r="L514" i="9"/>
  <c r="BB467" i="9"/>
  <c r="CT467" i="9" s="1"/>
  <c r="BA467" i="9"/>
  <c r="CS467" i="9" s="1"/>
  <c r="AZ467" i="9"/>
  <c r="CR467" i="9" s="1"/>
  <c r="CR470" i="9" s="1"/>
  <c r="AN14" i="11" s="1"/>
  <c r="CG243" i="5" s="1" a="1"/>
  <c r="CG243" i="5" s="1"/>
  <c r="K468" i="9"/>
  <c r="F469" i="9"/>
  <c r="L468" i="9"/>
  <c r="J468" i="9"/>
  <c r="K419" i="9"/>
  <c r="J419" i="9"/>
  <c r="F420" i="9"/>
  <c r="L419" i="9"/>
  <c r="BA418" i="9"/>
  <c r="CS418" i="9" s="1"/>
  <c r="AZ418" i="9"/>
  <c r="CR418" i="9" s="1"/>
  <c r="AY418" i="9"/>
  <c r="CQ418" i="9" s="1"/>
  <c r="BB418" i="9"/>
  <c r="CT418" i="9" s="1"/>
  <c r="AX418" i="9"/>
  <c r="CP418" i="9" s="1"/>
  <c r="CP423" i="9" s="1"/>
  <c r="AL13" i="11" s="1"/>
  <c r="CE260" i="5" s="1" a="1"/>
  <c r="CE260" i="5" s="1"/>
  <c r="K1405" i="9"/>
  <c r="J1405" i="9"/>
  <c r="F1406" i="9"/>
  <c r="L1405" i="9"/>
  <c r="AW1404" i="9"/>
  <c r="BB1404" i="9"/>
  <c r="BA1404" i="9"/>
  <c r="AZ1404" i="9"/>
  <c r="AX1404" i="9"/>
  <c r="AY1404" i="9"/>
  <c r="AZ1215" i="9"/>
  <c r="CR1215" i="9" s="1"/>
  <c r="AY1215" i="9"/>
  <c r="CQ1215" i="9" s="1"/>
  <c r="AX1215" i="9"/>
  <c r="CP1215" i="9" s="1"/>
  <c r="AW1215" i="9"/>
  <c r="CO1215" i="9" s="1"/>
  <c r="AV1215" i="9"/>
  <c r="CN1215" i="9" s="1"/>
  <c r="CN1222" i="9" s="1"/>
  <c r="AJ30" i="11" s="1"/>
  <c r="BB1215" i="9"/>
  <c r="CT1215" i="9" s="1"/>
  <c r="BA1215" i="9"/>
  <c r="CS1215" i="9" s="1"/>
  <c r="L1216" i="9"/>
  <c r="K1216" i="9"/>
  <c r="J1216" i="9"/>
  <c r="F1217" i="9"/>
  <c r="K1029" i="9"/>
  <c r="J1029" i="9"/>
  <c r="F1030" i="9"/>
  <c r="L1029" i="9"/>
  <c r="AW1028" i="9"/>
  <c r="CO1028" i="9" s="1"/>
  <c r="CO1034" i="9" s="1"/>
  <c r="AK26" i="11" s="1"/>
  <c r="CD313" i="5" s="1" a="1"/>
  <c r="CD313" i="5" s="1"/>
  <c r="BB1028" i="9"/>
  <c r="CT1028" i="9" s="1"/>
  <c r="BA1028" i="9"/>
  <c r="CS1028" i="9" s="1"/>
  <c r="AZ1028" i="9"/>
  <c r="CR1028" i="9" s="1"/>
  <c r="AX1028" i="9"/>
  <c r="CP1028" i="9" s="1"/>
  <c r="AY1028" i="9"/>
  <c r="CQ1028" i="9" s="1"/>
  <c r="K841" i="9"/>
  <c r="J841" i="9"/>
  <c r="F842" i="9"/>
  <c r="L841" i="9"/>
  <c r="AW840" i="9"/>
  <c r="CO840" i="9" s="1"/>
  <c r="CO846" i="9" s="1"/>
  <c r="AK22" i="11" s="1"/>
  <c r="BB840" i="9"/>
  <c r="CT840" i="9" s="1"/>
  <c r="BA840" i="9"/>
  <c r="CS840" i="9" s="1"/>
  <c r="AZ840" i="9"/>
  <c r="CR840" i="9" s="1"/>
  <c r="AX840" i="9"/>
  <c r="CP840" i="9" s="1"/>
  <c r="AY840" i="9"/>
  <c r="CQ840" i="9" s="1"/>
  <c r="L370" i="9"/>
  <c r="K370" i="9"/>
  <c r="J370" i="9"/>
  <c r="F371" i="9"/>
  <c r="AZ369" i="9"/>
  <c r="CR369" i="9" s="1"/>
  <c r="AY369" i="9"/>
  <c r="CQ369" i="9" s="1"/>
  <c r="AX369" i="9"/>
  <c r="CP369" i="9" s="1"/>
  <c r="AW369" i="9"/>
  <c r="CO369" i="9" s="1"/>
  <c r="AV369" i="9"/>
  <c r="CN369" i="9" s="1"/>
  <c r="CN376" i="9" s="1"/>
  <c r="AJ12" i="11" s="1"/>
  <c r="BA369" i="9"/>
  <c r="CS369" i="9" s="1"/>
  <c r="BB369" i="9"/>
  <c r="CT369" i="9" s="1"/>
  <c r="AK271" i="1"/>
  <c r="AJ274" i="1"/>
  <c r="L182" i="9"/>
  <c r="K182" i="9"/>
  <c r="J182" i="9"/>
  <c r="F183" i="9"/>
  <c r="AZ181" i="9"/>
  <c r="CR181" i="9" s="1"/>
  <c r="AY181" i="9"/>
  <c r="CQ181" i="9" s="1"/>
  <c r="AX181" i="9"/>
  <c r="CP181" i="9" s="1"/>
  <c r="AW181" i="9"/>
  <c r="CO181" i="9" s="1"/>
  <c r="AV181" i="9"/>
  <c r="CN181" i="9" s="1"/>
  <c r="CN188" i="9" s="1"/>
  <c r="AJ8" i="11" s="1"/>
  <c r="BA181" i="9"/>
  <c r="CS181" i="9" s="1"/>
  <c r="BB181" i="9"/>
  <c r="CT181" i="9" s="1"/>
  <c r="AN41" i="5"/>
  <c r="AN142" i="5"/>
  <c r="AN93" i="5"/>
  <c r="AN145" i="5"/>
  <c r="AN77" i="5"/>
  <c r="AN126" i="5"/>
  <c r="AN144" i="5"/>
  <c r="CD144" i="5" s="1" a="1"/>
  <c r="CD144" i="5" s="1"/>
  <c r="AN176" i="5"/>
  <c r="AN179" i="5"/>
  <c r="AN177" i="5"/>
  <c r="AN143" i="5"/>
  <c r="AN128" i="5"/>
  <c r="AN125" i="5"/>
  <c r="AN127" i="5"/>
  <c r="CD127" i="5" s="1" a="1"/>
  <c r="CD127" i="5" s="1"/>
  <c r="AN111" i="5"/>
  <c r="AN108" i="5"/>
  <c r="AN110" i="5"/>
  <c r="AN109" i="5"/>
  <c r="AN92" i="5"/>
  <c r="CD92" i="5" s="1" a="1"/>
  <c r="CD92" i="5" s="1"/>
  <c r="AN74" i="5"/>
  <c r="AN76" i="5"/>
  <c r="AN57" i="5"/>
  <c r="AN60" i="5"/>
  <c r="AN175" i="5"/>
  <c r="AM182" i="5"/>
  <c r="AN158" i="5"/>
  <c r="AM165" i="5"/>
  <c r="AN160" i="5"/>
  <c r="AN159" i="5"/>
  <c r="AN161" i="5"/>
  <c r="AN141" i="5"/>
  <c r="AM148" i="5"/>
  <c r="AN124" i="5"/>
  <c r="AM131" i="5"/>
  <c r="AN107" i="5"/>
  <c r="AM114" i="5"/>
  <c r="AN90" i="5"/>
  <c r="AM97" i="5"/>
  <c r="AN91" i="5"/>
  <c r="AN73" i="5"/>
  <c r="AM80" i="5"/>
  <c r="AN75" i="5"/>
  <c r="AN56" i="5"/>
  <c r="AM63" i="5"/>
  <c r="AN59" i="5"/>
  <c r="AN58" i="5"/>
  <c r="AN43" i="5"/>
  <c r="AN40" i="5"/>
  <c r="AN39" i="5"/>
  <c r="AM46" i="5"/>
  <c r="AN42" i="5"/>
  <c r="AN22" i="5"/>
  <c r="AM29" i="5"/>
  <c r="AN26" i="5"/>
  <c r="AN25" i="5"/>
  <c r="AN24" i="5"/>
  <c r="AN23" i="5"/>
  <c r="CG316" i="5" l="1" a="1"/>
  <c r="CG316" i="5" s="1"/>
  <c r="CG282" i="5" a="1"/>
  <c r="CG282" i="5" s="1"/>
  <c r="CG333" i="5" a="1"/>
  <c r="CG333" i="5" s="1"/>
  <c r="CG350" i="5" a="1"/>
  <c r="CG350" i="5" s="1"/>
  <c r="CG299" i="5" a="1"/>
  <c r="CG299" i="5" s="1"/>
  <c r="CC311" i="5" a="1"/>
  <c r="CC311" i="5" s="1"/>
  <c r="CC318" i="5" s="1"/>
  <c r="CC322" i="5" s="1"/>
  <c r="AN22" i="12" s="1"/>
  <c r="CC856" i="5" a="1"/>
  <c r="CC856" i="5" s="1"/>
  <c r="CC805" i="5" a="1"/>
  <c r="CC805" i="5" s="1"/>
  <c r="CC811" i="5" s="1"/>
  <c r="CC815" i="5" s="1"/>
  <c r="AN51" i="12" s="1"/>
  <c r="AO23" i="5"/>
  <c r="CE329" i="5" a="1"/>
  <c r="CE329" i="5" s="1"/>
  <c r="CE277" i="5" a="1"/>
  <c r="CE277" i="5" s="1"/>
  <c r="CE724" i="5" a="1"/>
  <c r="CE724" i="5" s="1"/>
  <c r="CE295" i="5" a="1"/>
  <c r="CE295" i="5" s="1"/>
  <c r="CE741" i="5" a="1"/>
  <c r="CE741" i="5" s="1"/>
  <c r="CE707" i="5" a="1"/>
  <c r="CE707" i="5" s="1"/>
  <c r="CE346" i="5" a="1"/>
  <c r="CE346" i="5" s="1"/>
  <c r="CE294" i="5" a="1"/>
  <c r="CE294" i="5" s="1"/>
  <c r="CE278" i="5" a="1"/>
  <c r="CE278" i="5" s="1"/>
  <c r="CG435" i="5" a="1"/>
  <c r="CG435" i="5" s="1"/>
  <c r="CG214" i="5" a="1"/>
  <c r="CG214" i="5" s="1"/>
  <c r="CG248" i="5" a="1"/>
  <c r="CG248" i="5" s="1"/>
  <c r="CG401" i="5" a="1"/>
  <c r="CG401" i="5" s="1"/>
  <c r="CG367" i="5" a="1"/>
  <c r="CG367" i="5" s="1"/>
  <c r="CG384" i="5" a="1"/>
  <c r="CG384" i="5" s="1"/>
  <c r="CG265" i="5" a="1"/>
  <c r="CG265" i="5" s="1"/>
  <c r="CG690" i="5" a="1"/>
  <c r="CG690" i="5" s="1"/>
  <c r="CG231" i="5" a="1"/>
  <c r="CG231" i="5" s="1"/>
  <c r="CG503" i="5" a="1"/>
  <c r="CG503" i="5" s="1"/>
  <c r="CG571" i="5" a="1"/>
  <c r="CG571" i="5" s="1"/>
  <c r="CG622" i="5" a="1"/>
  <c r="CG622" i="5" s="1"/>
  <c r="CG520" i="5" a="1"/>
  <c r="CG520" i="5" s="1"/>
  <c r="CG469" i="5" a="1"/>
  <c r="CG469" i="5" s="1"/>
  <c r="CG588" i="5" a="1"/>
  <c r="CG588" i="5" s="1"/>
  <c r="CG486" i="5" a="1"/>
  <c r="CG486" i="5" s="1"/>
  <c r="CG605" i="5" a="1"/>
  <c r="CG605" i="5" s="1"/>
  <c r="CG554" i="5" a="1"/>
  <c r="CG554" i="5" s="1"/>
  <c r="CG673" i="5" a="1"/>
  <c r="CG673" i="5" s="1"/>
  <c r="CG418" i="5" a="1"/>
  <c r="CG418" i="5" s="1"/>
  <c r="CG537" i="5" a="1"/>
  <c r="CG537" i="5" s="1"/>
  <c r="CG651" i="5" a="1"/>
  <c r="CG651" i="5" s="1"/>
  <c r="CG639" i="5" a="1"/>
  <c r="CG639" i="5" s="1"/>
  <c r="CG656" i="5" a="1"/>
  <c r="CG656" i="5" s="1"/>
  <c r="CG452" i="5" a="1"/>
  <c r="CG452" i="5" s="1"/>
  <c r="CG180" i="5" a="1"/>
  <c r="CG180" i="5" s="1"/>
  <c r="CG146" i="5" a="1"/>
  <c r="CG146" i="5" s="1"/>
  <c r="CG129" i="5" a="1"/>
  <c r="CG129" i="5" s="1"/>
  <c r="CG95" i="5" a="1"/>
  <c r="CG95" i="5" s="1"/>
  <c r="CG197" i="5" a="1"/>
  <c r="CG197" i="5" s="1"/>
  <c r="CG668" i="5" a="1"/>
  <c r="CG668" i="5" s="1"/>
  <c r="CG685" i="5" a="1"/>
  <c r="CG685" i="5" s="1"/>
  <c r="CD284" i="5"/>
  <c r="CD288" i="5" s="1"/>
  <c r="AO20" i="12" s="1"/>
  <c r="CB709" i="5"/>
  <c r="CB713" i="5" s="1"/>
  <c r="AM45" i="12" s="1"/>
  <c r="CC653" i="5" a="1"/>
  <c r="CC653" i="5" s="1"/>
  <c r="CC602" i="5" a="1"/>
  <c r="CC602" i="5" s="1"/>
  <c r="CC551" i="5" a="1"/>
  <c r="CC551" i="5" s="1"/>
  <c r="CC415" i="5" a="1"/>
  <c r="CC415" i="5" s="1"/>
  <c r="CC466" i="5" a="1"/>
  <c r="CC466" i="5" s="1"/>
  <c r="CC364" i="5" a="1"/>
  <c r="CC364" i="5" s="1"/>
  <c r="CC142" i="5" a="1"/>
  <c r="CC142" i="5" s="1"/>
  <c r="CC703" i="5" a="1"/>
  <c r="CC703" i="5" s="1"/>
  <c r="CC194" i="5" a="1"/>
  <c r="CC194" i="5" s="1"/>
  <c r="CC517" i="5" a="1"/>
  <c r="CC517" i="5" s="1"/>
  <c r="CC753" i="5" a="1"/>
  <c r="CC753" i="5" s="1"/>
  <c r="CC760" i="5" s="1"/>
  <c r="CC764" i="5" s="1"/>
  <c r="AN48" i="12" s="1"/>
  <c r="CC702" i="5" a="1"/>
  <c r="CC702" i="5" s="1"/>
  <c r="AO91" i="5"/>
  <c r="CE91" i="5" s="1" a="1"/>
  <c r="CE91" i="5" s="1"/>
  <c r="CD91" i="5" a="1"/>
  <c r="CD91" i="5" s="1"/>
  <c r="BB1737" i="9"/>
  <c r="CT1737" i="9" s="1"/>
  <c r="BA1737" i="9"/>
  <c r="CS1737" i="9" s="1"/>
  <c r="CS1739" i="9" s="1"/>
  <c r="AO41" i="11" s="1"/>
  <c r="L1738" i="9"/>
  <c r="K1738" i="9"/>
  <c r="J1738" i="9"/>
  <c r="L1689" i="9"/>
  <c r="F1690" i="9"/>
  <c r="K1689" i="9"/>
  <c r="J1689" i="9"/>
  <c r="BB1688" i="9"/>
  <c r="CT1688" i="9" s="1"/>
  <c r="AZ1688" i="9"/>
  <c r="CR1688" i="9" s="1"/>
  <c r="AY1688" i="9"/>
  <c r="CQ1688" i="9" s="1"/>
  <c r="CQ1692" i="9" s="1"/>
  <c r="AM40" i="11" s="1"/>
  <c r="CF515" i="5" s="1" a="1"/>
  <c r="CF515" i="5" s="1"/>
  <c r="BA1688" i="9"/>
  <c r="CS1688" i="9" s="1"/>
  <c r="F1644" i="9"/>
  <c r="L1643" i="9"/>
  <c r="K1643" i="9"/>
  <c r="J1643" i="9"/>
  <c r="AZ1642" i="9"/>
  <c r="CR1642" i="9" s="1"/>
  <c r="CR1645" i="9" s="1"/>
  <c r="AN39" i="11" s="1"/>
  <c r="CG532" i="5" s="1" a="1"/>
  <c r="CG532" i="5" s="1"/>
  <c r="BB1642" i="9"/>
  <c r="CT1642" i="9" s="1"/>
  <c r="BA1642" i="9"/>
  <c r="CS1642" i="9" s="1"/>
  <c r="BA1595" i="9"/>
  <c r="CS1595" i="9" s="1"/>
  <c r="AZ1595" i="9"/>
  <c r="CR1595" i="9" s="1"/>
  <c r="CR1598" i="9" s="1"/>
  <c r="AN38" i="11" s="1"/>
  <c r="BB1595" i="9"/>
  <c r="CT1595" i="9" s="1"/>
  <c r="L1596" i="9"/>
  <c r="J1596" i="9"/>
  <c r="F1597" i="9"/>
  <c r="K1596" i="9"/>
  <c r="AZ1548" i="9"/>
  <c r="BB1548" i="9"/>
  <c r="BA1548" i="9"/>
  <c r="F1550" i="9"/>
  <c r="L1549" i="9"/>
  <c r="K1549" i="9"/>
  <c r="J1549" i="9"/>
  <c r="AZ1501" i="9"/>
  <c r="BB1501" i="9"/>
  <c r="BA1501" i="9"/>
  <c r="F1503" i="9"/>
  <c r="J1502" i="9"/>
  <c r="L1502" i="9"/>
  <c r="K1502" i="9"/>
  <c r="AY1453" i="9"/>
  <c r="AZ1453" i="9"/>
  <c r="BB1453" i="9"/>
  <c r="BA1453" i="9"/>
  <c r="F1455" i="9"/>
  <c r="K1454" i="9"/>
  <c r="J1454" i="9"/>
  <c r="L1454" i="9"/>
  <c r="F656" i="9"/>
  <c r="K655" i="9"/>
  <c r="J655" i="9"/>
  <c r="L655" i="9"/>
  <c r="BB654" i="9"/>
  <c r="CT654" i="9" s="1"/>
  <c r="AY654" i="9"/>
  <c r="CQ654" i="9" s="1"/>
  <c r="CQ658" i="9" s="1"/>
  <c r="AM18" i="11" s="1"/>
  <c r="CF312" i="5" s="1" a="1"/>
  <c r="CF312" i="5" s="1"/>
  <c r="BA654" i="9"/>
  <c r="CS654" i="9" s="1"/>
  <c r="AZ654" i="9"/>
  <c r="CR654" i="9" s="1"/>
  <c r="L608" i="9"/>
  <c r="J608" i="9"/>
  <c r="K608" i="9"/>
  <c r="F609" i="9"/>
  <c r="BB607" i="9"/>
  <c r="CT607" i="9" s="1"/>
  <c r="BA607" i="9"/>
  <c r="CS607" i="9" s="1"/>
  <c r="AZ607" i="9"/>
  <c r="CR607" i="9" s="1"/>
  <c r="AY607" i="9"/>
  <c r="CQ607" i="9" s="1"/>
  <c r="CQ611" i="9" s="1"/>
  <c r="AM17" i="11" s="1"/>
  <c r="F562" i="9"/>
  <c r="K561" i="9"/>
  <c r="J561" i="9"/>
  <c r="L561" i="9"/>
  <c r="BB560" i="9"/>
  <c r="CT560" i="9" s="1"/>
  <c r="BA560" i="9"/>
  <c r="CS560" i="9" s="1"/>
  <c r="AY560" i="9"/>
  <c r="CQ560" i="9" s="1"/>
  <c r="CQ564" i="9" s="1"/>
  <c r="AM16" i="11" s="1"/>
  <c r="AZ560" i="9"/>
  <c r="CR560" i="9" s="1"/>
  <c r="BB514" i="9"/>
  <c r="CT514" i="9" s="1"/>
  <c r="AZ514" i="9"/>
  <c r="CR514" i="9" s="1"/>
  <c r="CR517" i="9" s="1"/>
  <c r="AN15" i="11" s="1"/>
  <c r="BA514" i="9"/>
  <c r="CS514" i="9" s="1"/>
  <c r="K515" i="9"/>
  <c r="F516" i="9"/>
  <c r="L515" i="9"/>
  <c r="J515" i="9"/>
  <c r="BA468" i="9"/>
  <c r="CS468" i="9" s="1"/>
  <c r="CS470" i="9" s="1"/>
  <c r="AO14" i="11" s="1"/>
  <c r="CH243" i="5" s="1" a="1"/>
  <c r="CH243" i="5" s="1"/>
  <c r="BB468" i="9"/>
  <c r="CT468" i="9" s="1"/>
  <c r="L469" i="9"/>
  <c r="K469" i="9"/>
  <c r="J469" i="9"/>
  <c r="L420" i="9"/>
  <c r="J420" i="9"/>
  <c r="K420" i="9"/>
  <c r="F421" i="9"/>
  <c r="BB419" i="9"/>
  <c r="CT419" i="9" s="1"/>
  <c r="BA419" i="9"/>
  <c r="CS419" i="9" s="1"/>
  <c r="AZ419" i="9"/>
  <c r="CR419" i="9" s="1"/>
  <c r="AY419" i="9"/>
  <c r="CQ419" i="9" s="1"/>
  <c r="CQ423" i="9" s="1"/>
  <c r="AM13" i="11" s="1"/>
  <c r="CF260" i="5" s="1" a="1"/>
  <c r="CF260" i="5" s="1"/>
  <c r="K1406" i="9"/>
  <c r="J1406" i="9"/>
  <c r="L1406" i="9"/>
  <c r="F1407" i="9"/>
  <c r="BB1405" i="9"/>
  <c r="BA1405" i="9"/>
  <c r="AZ1405" i="9"/>
  <c r="AY1405" i="9"/>
  <c r="AX1405" i="9"/>
  <c r="K1217" i="9"/>
  <c r="J1217" i="9"/>
  <c r="F1218" i="9"/>
  <c r="L1217" i="9"/>
  <c r="AW1216" i="9"/>
  <c r="CO1216" i="9" s="1"/>
  <c r="CO1222" i="9" s="1"/>
  <c r="AK30" i="11" s="1"/>
  <c r="BB1216" i="9"/>
  <c r="CT1216" i="9" s="1"/>
  <c r="BA1216" i="9"/>
  <c r="CS1216" i="9" s="1"/>
  <c r="AZ1216" i="9"/>
  <c r="CR1216" i="9" s="1"/>
  <c r="AY1216" i="9"/>
  <c r="CQ1216" i="9" s="1"/>
  <c r="AX1216" i="9"/>
  <c r="CP1216" i="9" s="1"/>
  <c r="K1030" i="9"/>
  <c r="J1030" i="9"/>
  <c r="L1030" i="9"/>
  <c r="F1031" i="9"/>
  <c r="BB1029" i="9"/>
  <c r="CT1029" i="9" s="1"/>
  <c r="BA1029" i="9"/>
  <c r="CS1029" i="9" s="1"/>
  <c r="AZ1029" i="9"/>
  <c r="CR1029" i="9" s="1"/>
  <c r="AY1029" i="9"/>
  <c r="CQ1029" i="9" s="1"/>
  <c r="AX1029" i="9"/>
  <c r="CP1029" i="9" s="1"/>
  <c r="CP1034" i="9" s="1"/>
  <c r="AL26" i="11" s="1"/>
  <c r="CE313" i="5" s="1" a="1"/>
  <c r="CE313" i="5" s="1"/>
  <c r="K842" i="9"/>
  <c r="J842" i="9"/>
  <c r="L842" i="9"/>
  <c r="F843" i="9"/>
  <c r="BB841" i="9"/>
  <c r="CT841" i="9" s="1"/>
  <c r="BA841" i="9"/>
  <c r="CS841" i="9" s="1"/>
  <c r="AZ841" i="9"/>
  <c r="CR841" i="9" s="1"/>
  <c r="AY841" i="9"/>
  <c r="CQ841" i="9" s="1"/>
  <c r="AX841" i="9"/>
  <c r="CP841" i="9" s="1"/>
  <c r="CP846" i="9" s="1"/>
  <c r="AL22" i="11" s="1"/>
  <c r="AW370" i="9"/>
  <c r="CO370" i="9" s="1"/>
  <c r="CO376" i="9" s="1"/>
  <c r="AK12" i="11" s="1"/>
  <c r="BB370" i="9"/>
  <c r="CT370" i="9" s="1"/>
  <c r="BA370" i="9"/>
  <c r="CS370" i="9" s="1"/>
  <c r="AZ370" i="9"/>
  <c r="CR370" i="9" s="1"/>
  <c r="AX370" i="9"/>
  <c r="CP370" i="9" s="1"/>
  <c r="AY370" i="9"/>
  <c r="CQ370" i="9" s="1"/>
  <c r="K371" i="9"/>
  <c r="J371" i="9"/>
  <c r="F372" i="9"/>
  <c r="L371" i="9"/>
  <c r="AL271" i="1"/>
  <c r="AK274" i="1"/>
  <c r="K183" i="9"/>
  <c r="J183" i="9"/>
  <c r="F184" i="9"/>
  <c r="L183" i="9"/>
  <c r="AW182" i="9"/>
  <c r="CO182" i="9" s="1"/>
  <c r="CO188" i="9" s="1"/>
  <c r="AK8" i="11" s="1"/>
  <c r="BB182" i="9"/>
  <c r="CT182" i="9" s="1"/>
  <c r="BA182" i="9"/>
  <c r="CS182" i="9" s="1"/>
  <c r="AZ182" i="9"/>
  <c r="CR182" i="9" s="1"/>
  <c r="AX182" i="9"/>
  <c r="CP182" i="9" s="1"/>
  <c r="AY182" i="9"/>
  <c r="CQ182" i="9" s="1"/>
  <c r="AO59" i="5"/>
  <c r="AO75" i="5"/>
  <c r="AO161" i="5"/>
  <c r="AO159" i="5"/>
  <c r="AO160" i="5"/>
  <c r="AO58" i="5"/>
  <c r="AN182" i="5"/>
  <c r="AO175" i="5"/>
  <c r="AO178" i="5"/>
  <c r="CE178" i="5" s="1" a="1"/>
  <c r="CE178" i="5" s="1"/>
  <c r="AO179" i="5"/>
  <c r="AO176" i="5"/>
  <c r="AO177" i="5"/>
  <c r="AN165" i="5"/>
  <c r="AO158" i="5"/>
  <c r="AO162" i="5"/>
  <c r="AN148" i="5"/>
  <c r="AO141" i="5"/>
  <c r="AO143" i="5"/>
  <c r="AO144" i="5"/>
  <c r="CE144" i="5" s="1" a="1"/>
  <c r="CE144" i="5" s="1"/>
  <c r="AO145" i="5"/>
  <c r="AO142" i="5"/>
  <c r="AO124" i="5"/>
  <c r="AN131" i="5"/>
  <c r="AO127" i="5"/>
  <c r="CE127" i="5" s="1" a="1"/>
  <c r="CE127" i="5" s="1"/>
  <c r="AO125" i="5"/>
  <c r="AO128" i="5"/>
  <c r="AO126" i="5"/>
  <c r="AO107" i="5"/>
  <c r="AN114" i="5"/>
  <c r="AO109" i="5"/>
  <c r="AO110" i="5"/>
  <c r="AO108" i="5"/>
  <c r="AO111" i="5"/>
  <c r="AN97" i="5"/>
  <c r="AO90" i="5"/>
  <c r="AO93" i="5"/>
  <c r="AO94" i="5"/>
  <c r="AO92" i="5"/>
  <c r="CE92" i="5" s="1" a="1"/>
  <c r="CE92" i="5" s="1"/>
  <c r="AO73" i="5"/>
  <c r="AN80" i="5"/>
  <c r="AO76" i="5"/>
  <c r="AO74" i="5"/>
  <c r="AO77" i="5"/>
  <c r="AO56" i="5"/>
  <c r="AN63" i="5"/>
  <c r="AO60" i="5"/>
  <c r="AO57" i="5"/>
  <c r="AO42" i="5"/>
  <c r="AO39" i="5"/>
  <c r="AN46" i="5"/>
  <c r="AO43" i="5"/>
  <c r="AO40" i="5"/>
  <c r="AO41" i="5"/>
  <c r="AO24" i="5"/>
  <c r="AN29" i="5"/>
  <c r="AO25" i="5"/>
  <c r="AO26" i="5"/>
  <c r="AO22" i="5"/>
  <c r="CH316" i="5" l="1" a="1"/>
  <c r="CH316" i="5" s="1"/>
  <c r="CH333" i="5" a="1"/>
  <c r="CH333" i="5" s="1"/>
  <c r="CH282" i="5" a="1"/>
  <c r="CH282" i="5" s="1"/>
  <c r="CH350" i="5" a="1"/>
  <c r="CH350" i="5" s="1"/>
  <c r="CH299" i="5" a="1"/>
  <c r="CH299" i="5" s="1"/>
  <c r="CD311" i="5" a="1"/>
  <c r="CD311" i="5" s="1"/>
  <c r="CD318" i="5" s="1"/>
  <c r="CD322" i="5" s="1"/>
  <c r="AO22" i="12" s="1"/>
  <c r="CD856" i="5" a="1"/>
  <c r="CD856" i="5" s="1"/>
  <c r="CD805" i="5" a="1"/>
  <c r="CD805" i="5" s="1"/>
  <c r="CD811" i="5" s="1"/>
  <c r="CD815" i="5" s="1"/>
  <c r="AO51" i="12" s="1"/>
  <c r="CF329" i="5" a="1"/>
  <c r="CF329" i="5" s="1"/>
  <c r="CF295" i="5" a="1"/>
  <c r="CF295" i="5" s="1"/>
  <c r="CF277" i="5" a="1"/>
  <c r="CF277" i="5" s="1"/>
  <c r="CF741" i="5" a="1"/>
  <c r="CF741" i="5" s="1"/>
  <c r="CF724" i="5" a="1"/>
  <c r="CF724" i="5" s="1"/>
  <c r="CF707" i="5" a="1"/>
  <c r="CF707" i="5" s="1"/>
  <c r="CF346" i="5" a="1"/>
  <c r="CF346" i="5" s="1"/>
  <c r="CH231" i="5" a="1"/>
  <c r="CH231" i="5" s="1"/>
  <c r="CH503" i="5" a="1"/>
  <c r="CH503" i="5" s="1"/>
  <c r="CH214" i="5" a="1"/>
  <c r="CH214" i="5" s="1"/>
  <c r="CH367" i="5" a="1"/>
  <c r="CH367" i="5" s="1"/>
  <c r="CH554" i="5" a="1"/>
  <c r="CH554" i="5" s="1"/>
  <c r="CH248" i="5" a="1"/>
  <c r="CH248" i="5" s="1"/>
  <c r="CH401" i="5" a="1"/>
  <c r="CH401" i="5" s="1"/>
  <c r="CH690" i="5" a="1"/>
  <c r="CH690" i="5" s="1"/>
  <c r="CH265" i="5" a="1"/>
  <c r="CH265" i="5" s="1"/>
  <c r="CH384" i="5" a="1"/>
  <c r="CH384" i="5" s="1"/>
  <c r="CH622" i="5" a="1"/>
  <c r="CH622" i="5" s="1"/>
  <c r="CH673" i="5" a="1"/>
  <c r="CH673" i="5" s="1"/>
  <c r="CH418" i="5" a="1"/>
  <c r="CH418" i="5" s="1"/>
  <c r="CH452" i="5" a="1"/>
  <c r="CH452" i="5" s="1"/>
  <c r="CH639" i="5" a="1"/>
  <c r="CH639" i="5" s="1"/>
  <c r="CH537" i="5" a="1"/>
  <c r="CH537" i="5" s="1"/>
  <c r="CH486" i="5" a="1"/>
  <c r="CH486" i="5" s="1"/>
  <c r="CH605" i="5" a="1"/>
  <c r="CH605" i="5" s="1"/>
  <c r="CH588" i="5" a="1"/>
  <c r="CH588" i="5" s="1"/>
  <c r="CH656" i="5" a="1"/>
  <c r="CH656" i="5" s="1"/>
  <c r="CH435" i="5" a="1"/>
  <c r="CH435" i="5" s="1"/>
  <c r="CH520" i="5" a="1"/>
  <c r="CH520" i="5" s="1"/>
  <c r="CH571" i="5" a="1"/>
  <c r="CH571" i="5" s="1"/>
  <c r="CH469" i="5" a="1"/>
  <c r="CH469" i="5" s="1"/>
  <c r="CH651" i="5" a="1"/>
  <c r="CH651" i="5" s="1"/>
  <c r="CH180" i="5" a="1"/>
  <c r="CH180" i="5" s="1"/>
  <c r="CH95" i="5" a="1"/>
  <c r="CH95" i="5" s="1"/>
  <c r="CH146" i="5" a="1"/>
  <c r="CH146" i="5" s="1"/>
  <c r="CH129" i="5" a="1"/>
  <c r="CH129" i="5" s="1"/>
  <c r="CH197" i="5" a="1"/>
  <c r="CH197" i="5" s="1"/>
  <c r="CH668" i="5" a="1"/>
  <c r="CH668" i="5" s="1"/>
  <c r="CH685" i="5" a="1"/>
  <c r="CH685" i="5" s="1"/>
  <c r="CF278" i="5" a="1"/>
  <c r="CF278" i="5" s="1"/>
  <c r="CF294" i="5" a="1"/>
  <c r="CF294" i="5" s="1"/>
  <c r="CE284" i="5"/>
  <c r="CE288" i="5" s="1"/>
  <c r="AP20" i="12" s="1"/>
  <c r="CC709" i="5"/>
  <c r="CC713" i="5" s="1"/>
  <c r="AN45" i="12" s="1"/>
  <c r="CD653" i="5" a="1"/>
  <c r="CD653" i="5" s="1"/>
  <c r="CD602" i="5" a="1"/>
  <c r="CD602" i="5" s="1"/>
  <c r="CD551" i="5" a="1"/>
  <c r="CD551" i="5" s="1"/>
  <c r="CD415" i="5" a="1"/>
  <c r="CD415" i="5" s="1"/>
  <c r="CD466" i="5" a="1"/>
  <c r="CD466" i="5" s="1"/>
  <c r="CD364" i="5" a="1"/>
  <c r="CD364" i="5" s="1"/>
  <c r="CD142" i="5" a="1"/>
  <c r="CD142" i="5" s="1"/>
  <c r="CD194" i="5" a="1"/>
  <c r="CD194" i="5" s="1"/>
  <c r="CD703" i="5" a="1"/>
  <c r="CD703" i="5" s="1"/>
  <c r="CD517" i="5" a="1"/>
  <c r="CD517" i="5" s="1"/>
  <c r="CD753" i="5" a="1"/>
  <c r="CD753" i="5" s="1"/>
  <c r="CD760" i="5" s="1"/>
  <c r="CD764" i="5" s="1"/>
  <c r="AO48" i="12" s="1"/>
  <c r="CD702" i="5" a="1"/>
  <c r="CD702" i="5" s="1"/>
  <c r="AP162" i="5"/>
  <c r="BB1738" i="9"/>
  <c r="CT1738" i="9" s="1"/>
  <c r="CT1739" i="9" s="1"/>
  <c r="AP41" i="11" s="1"/>
  <c r="AZ1689" i="9"/>
  <c r="CR1689" i="9" s="1"/>
  <c r="CR1692" i="9" s="1"/>
  <c r="AN40" i="11" s="1"/>
  <c r="CG515" i="5" s="1" a="1"/>
  <c r="CG515" i="5" s="1"/>
  <c r="BB1689" i="9"/>
  <c r="CT1689" i="9" s="1"/>
  <c r="BA1689" i="9"/>
  <c r="CS1689" i="9" s="1"/>
  <c r="F1691" i="9"/>
  <c r="L1690" i="9"/>
  <c r="K1690" i="9"/>
  <c r="J1690" i="9"/>
  <c r="BB1643" i="9"/>
  <c r="CT1643" i="9" s="1"/>
  <c r="BA1643" i="9"/>
  <c r="CS1643" i="9" s="1"/>
  <c r="CS1645" i="9" s="1"/>
  <c r="AO39" i="11" s="1"/>
  <c r="CH532" i="5" s="1" a="1"/>
  <c r="CH532" i="5" s="1"/>
  <c r="L1644" i="9"/>
  <c r="K1644" i="9"/>
  <c r="J1644" i="9"/>
  <c r="L1597" i="9"/>
  <c r="K1597" i="9"/>
  <c r="J1597" i="9"/>
  <c r="BB1596" i="9"/>
  <c r="CT1596" i="9" s="1"/>
  <c r="BA1596" i="9"/>
  <c r="CS1596" i="9" s="1"/>
  <c r="CS1598" i="9" s="1"/>
  <c r="AO38" i="11" s="1"/>
  <c r="BB1549" i="9"/>
  <c r="BA1549" i="9"/>
  <c r="L1550" i="9"/>
  <c r="K1550" i="9"/>
  <c r="J1550" i="9"/>
  <c r="BB1550" i="9" s="1"/>
  <c r="BB1502" i="9"/>
  <c r="BA1502" i="9"/>
  <c r="L1503" i="9"/>
  <c r="K1503" i="9"/>
  <c r="J1503" i="9"/>
  <c r="BB1454" i="9"/>
  <c r="BA1454" i="9"/>
  <c r="AZ1454" i="9"/>
  <c r="K1455" i="9"/>
  <c r="J1455" i="9"/>
  <c r="F1456" i="9"/>
  <c r="L1455" i="9"/>
  <c r="BB655" i="9"/>
  <c r="CT655" i="9" s="1"/>
  <c r="BA655" i="9"/>
  <c r="CS655" i="9" s="1"/>
  <c r="AZ655" i="9"/>
  <c r="CR655" i="9" s="1"/>
  <c r="CR658" i="9" s="1"/>
  <c r="AN18" i="11" s="1"/>
  <c r="CG312" i="5" s="1" a="1"/>
  <c r="CG312" i="5" s="1"/>
  <c r="K656" i="9"/>
  <c r="F657" i="9"/>
  <c r="J656" i="9"/>
  <c r="L656" i="9"/>
  <c r="F610" i="9"/>
  <c r="J609" i="9"/>
  <c r="K609" i="9"/>
  <c r="L609" i="9"/>
  <c r="BA608" i="9"/>
  <c r="CS608" i="9" s="1"/>
  <c r="AZ608" i="9"/>
  <c r="CR608" i="9" s="1"/>
  <c r="CR611" i="9" s="1"/>
  <c r="AN17" i="11" s="1"/>
  <c r="BB608" i="9"/>
  <c r="CT608" i="9" s="1"/>
  <c r="BA561" i="9"/>
  <c r="CS561" i="9" s="1"/>
  <c r="BB561" i="9"/>
  <c r="CT561" i="9" s="1"/>
  <c r="AZ561" i="9"/>
  <c r="CR561" i="9" s="1"/>
  <c r="CR564" i="9" s="1"/>
  <c r="AN16" i="11" s="1"/>
  <c r="J562" i="9"/>
  <c r="L562" i="9"/>
  <c r="K562" i="9"/>
  <c r="F563" i="9"/>
  <c r="BB515" i="9"/>
  <c r="CT515" i="9" s="1"/>
  <c r="BA515" i="9"/>
  <c r="CS515" i="9" s="1"/>
  <c r="CS517" i="9" s="1"/>
  <c r="AO15" i="11" s="1"/>
  <c r="L516" i="9"/>
  <c r="K516" i="9"/>
  <c r="J516" i="9"/>
  <c r="BB469" i="9"/>
  <c r="CT469" i="9" s="1"/>
  <c r="CT470" i="9" s="1"/>
  <c r="AP14" i="11" s="1"/>
  <c r="F422" i="9"/>
  <c r="L421" i="9"/>
  <c r="K421" i="9"/>
  <c r="J421" i="9"/>
  <c r="AZ420" i="9"/>
  <c r="CR420" i="9" s="1"/>
  <c r="CR423" i="9" s="1"/>
  <c r="AN13" i="11" s="1"/>
  <c r="CG260" i="5" s="1" a="1"/>
  <c r="CG260" i="5" s="1"/>
  <c r="BB420" i="9"/>
  <c r="CT420" i="9" s="1"/>
  <c r="BA420" i="9"/>
  <c r="CS420" i="9" s="1"/>
  <c r="L1407" i="9"/>
  <c r="F1408" i="9"/>
  <c r="K1407" i="9"/>
  <c r="J1407" i="9"/>
  <c r="BB1406" i="9"/>
  <c r="BA1406" i="9"/>
  <c r="AZ1406" i="9"/>
  <c r="AY1406" i="9"/>
  <c r="K1218" i="9"/>
  <c r="J1218" i="9"/>
  <c r="F1219" i="9"/>
  <c r="L1218" i="9"/>
  <c r="BB1217" i="9"/>
  <c r="CT1217" i="9" s="1"/>
  <c r="BA1217" i="9"/>
  <c r="CS1217" i="9" s="1"/>
  <c r="AZ1217" i="9"/>
  <c r="CR1217" i="9" s="1"/>
  <c r="AY1217" i="9"/>
  <c r="CQ1217" i="9" s="1"/>
  <c r="AX1217" i="9"/>
  <c r="CP1217" i="9" s="1"/>
  <c r="CP1222" i="9" s="1"/>
  <c r="AL30" i="11" s="1"/>
  <c r="L1031" i="9"/>
  <c r="F1032" i="9"/>
  <c r="K1031" i="9"/>
  <c r="J1031" i="9"/>
  <c r="BB1030" i="9"/>
  <c r="CT1030" i="9" s="1"/>
  <c r="BA1030" i="9"/>
  <c r="CS1030" i="9" s="1"/>
  <c r="AZ1030" i="9"/>
  <c r="CR1030" i="9" s="1"/>
  <c r="AY1030" i="9"/>
  <c r="CQ1030" i="9" s="1"/>
  <c r="CQ1034" i="9" s="1"/>
  <c r="AM26" i="11" s="1"/>
  <c r="CF313" i="5" s="1" a="1"/>
  <c r="CF313" i="5" s="1"/>
  <c r="L843" i="9"/>
  <c r="F844" i="9"/>
  <c r="K843" i="9"/>
  <c r="J843" i="9"/>
  <c r="BB842" i="9"/>
  <c r="CT842" i="9" s="1"/>
  <c r="BA842" i="9"/>
  <c r="CS842" i="9" s="1"/>
  <c r="AZ842" i="9"/>
  <c r="CR842" i="9" s="1"/>
  <c r="AY842" i="9"/>
  <c r="CQ842" i="9" s="1"/>
  <c r="CQ846" i="9" s="1"/>
  <c r="AM22" i="11" s="1"/>
  <c r="K372" i="9"/>
  <c r="J372" i="9"/>
  <c r="L372" i="9"/>
  <c r="F373" i="9"/>
  <c r="BB371" i="9"/>
  <c r="CT371" i="9" s="1"/>
  <c r="BA371" i="9"/>
  <c r="CS371" i="9" s="1"/>
  <c r="AZ371" i="9"/>
  <c r="CR371" i="9" s="1"/>
  <c r="AY371" i="9"/>
  <c r="CQ371" i="9" s="1"/>
  <c r="AX371" i="9"/>
  <c r="CP371" i="9" s="1"/>
  <c r="CP376" i="9" s="1"/>
  <c r="AL12" i="11" s="1"/>
  <c r="AM271" i="1"/>
  <c r="AL274" i="1"/>
  <c r="K184" i="9"/>
  <c r="J184" i="9"/>
  <c r="L184" i="9"/>
  <c r="F185" i="9"/>
  <c r="BB183" i="9"/>
  <c r="CT183" i="9" s="1"/>
  <c r="BA183" i="9"/>
  <c r="CS183" i="9" s="1"/>
  <c r="AZ183" i="9"/>
  <c r="CR183" i="9" s="1"/>
  <c r="AY183" i="9"/>
  <c r="CQ183" i="9" s="1"/>
  <c r="AX183" i="9"/>
  <c r="CP183" i="9" s="1"/>
  <c r="CP188" i="9" s="1"/>
  <c r="AL8" i="11" s="1"/>
  <c r="AP142" i="5"/>
  <c r="AP93" i="5"/>
  <c r="AP126" i="5"/>
  <c r="AP179" i="5"/>
  <c r="AP77" i="5"/>
  <c r="AP178" i="5"/>
  <c r="CF178" i="5" s="1" a="1"/>
  <c r="CF178" i="5" s="1"/>
  <c r="AP177" i="5"/>
  <c r="AP176" i="5"/>
  <c r="AP145" i="5"/>
  <c r="AP144" i="5"/>
  <c r="CF144" i="5" s="1" a="1"/>
  <c r="CF144" i="5" s="1"/>
  <c r="AP143" i="5"/>
  <c r="AP128" i="5"/>
  <c r="AP125" i="5"/>
  <c r="AP127" i="5"/>
  <c r="CF127" i="5" s="1" a="1"/>
  <c r="CF127" i="5" s="1"/>
  <c r="AP111" i="5"/>
  <c r="AP108" i="5"/>
  <c r="AP110" i="5"/>
  <c r="AP109" i="5"/>
  <c r="AP94" i="5"/>
  <c r="AP92" i="5"/>
  <c r="CF92" i="5" s="1" a="1"/>
  <c r="CF92" i="5" s="1"/>
  <c r="AP74" i="5"/>
  <c r="AP76" i="5"/>
  <c r="AP57" i="5"/>
  <c r="AP60" i="5"/>
  <c r="AP175" i="5"/>
  <c r="AO182" i="5"/>
  <c r="AP158" i="5"/>
  <c r="AO165" i="5"/>
  <c r="AP160" i="5"/>
  <c r="AP159" i="5"/>
  <c r="AP161" i="5"/>
  <c r="AP141" i="5"/>
  <c r="AO148" i="5"/>
  <c r="AP124" i="5"/>
  <c r="AO131" i="5"/>
  <c r="AP107" i="5"/>
  <c r="AO114" i="5"/>
  <c r="AP90" i="5"/>
  <c r="AO97" i="5"/>
  <c r="AP91" i="5"/>
  <c r="AP73" i="5"/>
  <c r="AO80" i="5"/>
  <c r="AP75" i="5"/>
  <c r="AP56" i="5"/>
  <c r="AO63" i="5"/>
  <c r="AP59" i="5"/>
  <c r="AP58" i="5"/>
  <c r="AP42" i="5"/>
  <c r="AP41" i="5"/>
  <c r="AP43" i="5"/>
  <c r="AP40" i="5"/>
  <c r="AP39" i="5"/>
  <c r="AO46" i="5"/>
  <c r="AP22" i="5"/>
  <c r="AO29" i="5"/>
  <c r="AP23" i="5"/>
  <c r="AP26" i="5"/>
  <c r="AP25" i="5"/>
  <c r="AP24" i="5"/>
  <c r="CE311" i="5" l="1" a="1"/>
  <c r="CE311" i="5" s="1"/>
  <c r="CE318" i="5" s="1"/>
  <c r="CE322" i="5" s="1"/>
  <c r="AP22" i="12" s="1"/>
  <c r="CE856" i="5" a="1"/>
  <c r="CE856" i="5" s="1"/>
  <c r="CE805" i="5" a="1"/>
  <c r="CE805" i="5" s="1"/>
  <c r="CE811" i="5" s="1"/>
  <c r="CE815" i="5" s="1"/>
  <c r="AP51" i="12" s="1"/>
  <c r="CI316" i="5" a="1"/>
  <c r="CI316" i="5" s="1"/>
  <c r="CI333" i="5" a="1"/>
  <c r="CI333" i="5" s="1"/>
  <c r="CI350" i="5" a="1"/>
  <c r="CI350" i="5" s="1"/>
  <c r="CI299" i="5" a="1"/>
  <c r="CI299" i="5" s="1"/>
  <c r="CI282" i="5" a="1"/>
  <c r="CI282" i="5" s="1"/>
  <c r="CF284" i="5"/>
  <c r="CF288" i="5" s="1"/>
  <c r="AQ20" i="12" s="1"/>
  <c r="CG278" i="5" a="1"/>
  <c r="CG278" i="5" s="1"/>
  <c r="CG294" i="5" a="1"/>
  <c r="CG294" i="5" s="1"/>
  <c r="B67" i="11"/>
  <c r="CI243" i="5" a="1"/>
  <c r="CI243" i="5" s="1"/>
  <c r="CG295" i="5" a="1"/>
  <c r="CG295" i="5" s="1"/>
  <c r="CG277" i="5" a="1"/>
  <c r="CG277" i="5" s="1"/>
  <c r="CG329" i="5" a="1"/>
  <c r="CG329" i="5" s="1"/>
  <c r="CG724" i="5" a="1"/>
  <c r="CG724" i="5" s="1"/>
  <c r="CG741" i="5" a="1"/>
  <c r="CG741" i="5" s="1"/>
  <c r="CG707" i="5" a="1"/>
  <c r="CG707" i="5" s="1"/>
  <c r="CG346" i="5" a="1"/>
  <c r="CG346" i="5" s="1"/>
  <c r="B94" i="11"/>
  <c r="CI401" i="5" a="1"/>
  <c r="CI401" i="5" s="1"/>
  <c r="CI384" i="5" a="1"/>
  <c r="CI384" i="5" s="1"/>
  <c r="CI248" i="5" a="1"/>
  <c r="CI248" i="5" s="1"/>
  <c r="CI622" i="5" a="1"/>
  <c r="CI622" i="5" s="1"/>
  <c r="CI367" i="5" a="1"/>
  <c r="CI367" i="5" s="1"/>
  <c r="CI554" i="5" a="1"/>
  <c r="CI554" i="5" s="1"/>
  <c r="CI265" i="5" a="1"/>
  <c r="CI265" i="5" s="1"/>
  <c r="CI231" i="5" a="1"/>
  <c r="CI231" i="5" s="1"/>
  <c r="CI503" i="5" a="1"/>
  <c r="CI503" i="5" s="1"/>
  <c r="CI656" i="5" a="1"/>
  <c r="CI656" i="5" s="1"/>
  <c r="CI673" i="5" a="1"/>
  <c r="CI673" i="5" s="1"/>
  <c r="CI469" i="5" a="1"/>
  <c r="CI469" i="5" s="1"/>
  <c r="CI214" i="5" a="1"/>
  <c r="CI214" i="5" s="1"/>
  <c r="CI486" i="5" a="1"/>
  <c r="CI486" i="5" s="1"/>
  <c r="CI639" i="5" a="1"/>
  <c r="CI639" i="5" s="1"/>
  <c r="CI605" i="5" a="1"/>
  <c r="CI605" i="5" s="1"/>
  <c r="CI435" i="5" a="1"/>
  <c r="CI435" i="5" s="1"/>
  <c r="CI571" i="5" a="1"/>
  <c r="CI571" i="5" s="1"/>
  <c r="CI588" i="5" a="1"/>
  <c r="CI588" i="5" s="1"/>
  <c r="CI651" i="5" a="1"/>
  <c r="CI651" i="5" s="1"/>
  <c r="CI418" i="5" a="1"/>
  <c r="CI418" i="5" s="1"/>
  <c r="CI452" i="5" a="1"/>
  <c r="CI452" i="5" s="1"/>
  <c r="CI690" i="5" a="1"/>
  <c r="CI690" i="5" s="1"/>
  <c r="CI520" i="5" a="1"/>
  <c r="CI520" i="5" s="1"/>
  <c r="CI537" i="5" a="1"/>
  <c r="CI537" i="5" s="1"/>
  <c r="CI180" i="5" a="1"/>
  <c r="CI180" i="5" s="1"/>
  <c r="CI146" i="5" a="1"/>
  <c r="CI146" i="5" s="1"/>
  <c r="CI95" i="5" a="1"/>
  <c r="CI95" i="5" s="1"/>
  <c r="CI129" i="5" a="1"/>
  <c r="CI129" i="5" s="1"/>
  <c r="CI197" i="5" a="1"/>
  <c r="CI197" i="5" s="1"/>
  <c r="CI668" i="5" a="1"/>
  <c r="CI668" i="5" s="1"/>
  <c r="CI685" i="5" a="1"/>
  <c r="CI685" i="5" s="1"/>
  <c r="CD709" i="5"/>
  <c r="CD713" i="5" s="1"/>
  <c r="AO45" i="12" s="1"/>
  <c r="CE653" i="5" a="1"/>
  <c r="CE653" i="5" s="1"/>
  <c r="CE602" i="5" a="1"/>
  <c r="CE602" i="5" s="1"/>
  <c r="CE551" i="5" a="1"/>
  <c r="CE551" i="5" s="1"/>
  <c r="CE466" i="5" a="1"/>
  <c r="CE466" i="5" s="1"/>
  <c r="CE415" i="5" a="1"/>
  <c r="CE415" i="5" s="1"/>
  <c r="CE364" i="5" a="1"/>
  <c r="CE364" i="5" s="1"/>
  <c r="CE142" i="5" a="1"/>
  <c r="CE142" i="5" s="1"/>
  <c r="CE194" i="5" a="1"/>
  <c r="CE194" i="5" s="1"/>
  <c r="CE703" i="5" a="1"/>
  <c r="CE703" i="5" s="1"/>
  <c r="CE517" i="5" a="1"/>
  <c r="CE517" i="5" s="1"/>
  <c r="CE753" i="5" a="1"/>
  <c r="CE753" i="5" s="1"/>
  <c r="CE760" i="5" s="1"/>
  <c r="CE764" i="5" s="1"/>
  <c r="AP48" i="12" s="1"/>
  <c r="CE702" i="5" a="1"/>
  <c r="CE702" i="5" s="1"/>
  <c r="AQ161" i="5"/>
  <c r="AQ91" i="5"/>
  <c r="CG91" i="5" s="1" a="1"/>
  <c r="CG91" i="5" s="1"/>
  <c r="CF91" i="5" a="1"/>
  <c r="CF91" i="5" s="1"/>
  <c r="AQ57" i="5"/>
  <c r="BB1690" i="9"/>
  <c r="CT1690" i="9" s="1"/>
  <c r="BA1690" i="9"/>
  <c r="CS1690" i="9" s="1"/>
  <c r="CS1692" i="9" s="1"/>
  <c r="AO40" i="11" s="1"/>
  <c r="CH515" i="5" s="1" a="1"/>
  <c r="CH515" i="5" s="1"/>
  <c r="L1691" i="9"/>
  <c r="J1691" i="9"/>
  <c r="K1691" i="9"/>
  <c r="BB1644" i="9"/>
  <c r="CT1644" i="9" s="1"/>
  <c r="CT1645" i="9" s="1"/>
  <c r="AP39" i="11" s="1"/>
  <c r="BB1597" i="9"/>
  <c r="CT1597" i="9" s="1"/>
  <c r="CT1598" i="9" s="1"/>
  <c r="AP38" i="11" s="1"/>
  <c r="B91" i="11" s="1"/>
  <c r="BB1503" i="9"/>
  <c r="J1456" i="9"/>
  <c r="K1456" i="9"/>
  <c r="L1456" i="9"/>
  <c r="BB1455" i="9"/>
  <c r="BA1455" i="9"/>
  <c r="BB656" i="9"/>
  <c r="CT656" i="9" s="1"/>
  <c r="BA656" i="9"/>
  <c r="CS656" i="9" s="1"/>
  <c r="CS658" i="9" s="1"/>
  <c r="AO18" i="11" s="1"/>
  <c r="CH312" i="5" s="1" a="1"/>
  <c r="CH312" i="5" s="1"/>
  <c r="L657" i="9"/>
  <c r="J657" i="9"/>
  <c r="K657" i="9"/>
  <c r="BB609" i="9"/>
  <c r="CT609" i="9" s="1"/>
  <c r="BA609" i="9"/>
  <c r="CS609" i="9" s="1"/>
  <c r="CS611" i="9" s="1"/>
  <c r="AO17" i="11" s="1"/>
  <c r="L610" i="9"/>
  <c r="K610" i="9"/>
  <c r="J610" i="9"/>
  <c r="L563" i="9"/>
  <c r="K563" i="9"/>
  <c r="J563" i="9"/>
  <c r="BB563" i="9" s="1"/>
  <c r="CT563" i="9" s="1"/>
  <c r="BB562" i="9"/>
  <c r="CT562" i="9" s="1"/>
  <c r="BA562" i="9"/>
  <c r="CS562" i="9" s="1"/>
  <c r="CS564" i="9" s="1"/>
  <c r="AO16" i="11" s="1"/>
  <c r="BB516" i="9"/>
  <c r="CT516" i="9" s="1"/>
  <c r="CT517" i="9" s="1"/>
  <c r="AP15" i="11" s="1"/>
  <c r="B68" i="11" s="1"/>
  <c r="BB421" i="9"/>
  <c r="CT421" i="9" s="1"/>
  <c r="BA421" i="9"/>
  <c r="CS421" i="9" s="1"/>
  <c r="CS423" i="9" s="1"/>
  <c r="AO13" i="11" s="1"/>
  <c r="CH260" i="5" s="1" a="1"/>
  <c r="CH260" i="5" s="1"/>
  <c r="L422" i="9"/>
  <c r="K422" i="9"/>
  <c r="J422" i="9"/>
  <c r="F1409" i="9"/>
  <c r="L1408" i="9"/>
  <c r="J1408" i="9"/>
  <c r="K1408" i="9"/>
  <c r="AZ1407" i="9"/>
  <c r="BA1407" i="9"/>
  <c r="BB1407" i="9"/>
  <c r="L1219" i="9"/>
  <c r="F1220" i="9"/>
  <c r="K1219" i="9"/>
  <c r="J1219" i="9"/>
  <c r="BB1218" i="9"/>
  <c r="CT1218" i="9" s="1"/>
  <c r="BA1218" i="9"/>
  <c r="CS1218" i="9" s="1"/>
  <c r="AZ1218" i="9"/>
  <c r="CR1218" i="9" s="1"/>
  <c r="AY1218" i="9"/>
  <c r="CQ1218" i="9" s="1"/>
  <c r="CQ1222" i="9" s="1"/>
  <c r="AM30" i="11" s="1"/>
  <c r="AZ1031" i="9"/>
  <c r="CR1031" i="9" s="1"/>
  <c r="CR1034" i="9" s="1"/>
  <c r="AN26" i="11" s="1"/>
  <c r="CG313" i="5" s="1" a="1"/>
  <c r="CG313" i="5" s="1"/>
  <c r="BA1031" i="9"/>
  <c r="CS1031" i="9" s="1"/>
  <c r="BB1031" i="9"/>
  <c r="CT1031" i="9" s="1"/>
  <c r="F1033" i="9"/>
  <c r="L1032" i="9"/>
  <c r="J1032" i="9"/>
  <c r="K1032" i="9"/>
  <c r="AZ843" i="9"/>
  <c r="CR843" i="9" s="1"/>
  <c r="CR846" i="9" s="1"/>
  <c r="AN22" i="11" s="1"/>
  <c r="BA843" i="9"/>
  <c r="CS843" i="9" s="1"/>
  <c r="BB843" i="9"/>
  <c r="CT843" i="9" s="1"/>
  <c r="F845" i="9"/>
  <c r="L844" i="9"/>
  <c r="J844" i="9"/>
  <c r="K844" i="9"/>
  <c r="L373" i="9"/>
  <c r="F374" i="9"/>
  <c r="K373" i="9"/>
  <c r="J373" i="9"/>
  <c r="BB372" i="9"/>
  <c r="CT372" i="9" s="1"/>
  <c r="BA372" i="9"/>
  <c r="CS372" i="9" s="1"/>
  <c r="AZ372" i="9"/>
  <c r="CR372" i="9" s="1"/>
  <c r="AY372" i="9"/>
  <c r="CQ372" i="9" s="1"/>
  <c r="CQ376" i="9" s="1"/>
  <c r="AM12" i="11" s="1"/>
  <c r="AM274" i="1"/>
  <c r="AN271" i="1"/>
  <c r="L185" i="9"/>
  <c r="F186" i="9"/>
  <c r="K185" i="9"/>
  <c r="J185" i="9"/>
  <c r="BB184" i="9"/>
  <c r="CT184" i="9" s="1"/>
  <c r="BA184" i="9"/>
  <c r="CS184" i="9" s="1"/>
  <c r="AZ184" i="9"/>
  <c r="CR184" i="9" s="1"/>
  <c r="AY184" i="9"/>
  <c r="CQ184" i="9" s="1"/>
  <c r="CQ188" i="9" s="1"/>
  <c r="AM8" i="11" s="1"/>
  <c r="AQ75" i="5"/>
  <c r="AQ24" i="5"/>
  <c r="AQ159" i="5"/>
  <c r="AQ160" i="5"/>
  <c r="AQ58" i="5"/>
  <c r="AQ59" i="5"/>
  <c r="AP182" i="5"/>
  <c r="AQ175" i="5"/>
  <c r="AQ178" i="5"/>
  <c r="CG178" i="5" s="1" a="1"/>
  <c r="CG178" i="5" s="1"/>
  <c r="AQ179" i="5"/>
  <c r="AQ176" i="5"/>
  <c r="AQ177" i="5"/>
  <c r="AP165" i="5"/>
  <c r="AQ158" i="5"/>
  <c r="AQ162" i="5"/>
  <c r="AP148" i="5"/>
  <c r="AQ141" i="5"/>
  <c r="AQ143" i="5"/>
  <c r="AQ144" i="5"/>
  <c r="CG144" i="5" s="1" a="1"/>
  <c r="CG144" i="5" s="1"/>
  <c r="AQ145" i="5"/>
  <c r="AQ142" i="5"/>
  <c r="AP131" i="5"/>
  <c r="AQ124" i="5"/>
  <c r="AQ127" i="5"/>
  <c r="CG127" i="5" s="1" a="1"/>
  <c r="CG127" i="5" s="1"/>
  <c r="AQ125" i="5"/>
  <c r="AQ128" i="5"/>
  <c r="AQ126" i="5"/>
  <c r="AQ107" i="5"/>
  <c r="AP114" i="5"/>
  <c r="AQ109" i="5"/>
  <c r="AQ110" i="5"/>
  <c r="AQ108" i="5"/>
  <c r="AQ111" i="5"/>
  <c r="AP97" i="5"/>
  <c r="AQ90" i="5"/>
  <c r="AQ93" i="5"/>
  <c r="AQ94" i="5"/>
  <c r="AQ92" i="5"/>
  <c r="CG92" i="5" s="1" a="1"/>
  <c r="CG92" i="5" s="1"/>
  <c r="AQ73" i="5"/>
  <c r="AP80" i="5"/>
  <c r="AQ76" i="5"/>
  <c r="AQ74" i="5"/>
  <c r="AQ77" i="5"/>
  <c r="AP63" i="5"/>
  <c r="AQ56" i="5"/>
  <c r="AQ60" i="5"/>
  <c r="AQ39" i="5"/>
  <c r="AP46" i="5"/>
  <c r="AQ41" i="5"/>
  <c r="AQ43" i="5"/>
  <c r="AQ40" i="5"/>
  <c r="AQ42" i="5"/>
  <c r="AP29" i="5"/>
  <c r="AQ25" i="5"/>
  <c r="AQ26" i="5"/>
  <c r="AQ23" i="5"/>
  <c r="AQ22" i="5"/>
  <c r="CF311" i="5" l="1" a="1"/>
  <c r="CF311" i="5" s="1"/>
  <c r="CF318" i="5" s="1"/>
  <c r="CF322" i="5" s="1"/>
  <c r="AQ22" i="12" s="1"/>
  <c r="CF856" i="5" a="1"/>
  <c r="CF856" i="5" s="1"/>
  <c r="CF805" i="5" a="1"/>
  <c r="CF805" i="5" s="1"/>
  <c r="CF811" i="5" s="1"/>
  <c r="CF815" i="5" s="1"/>
  <c r="AQ51" i="12" s="1"/>
  <c r="AR60" i="5"/>
  <c r="CG284" i="5"/>
  <c r="CG288" i="5" s="1"/>
  <c r="AR20" i="12" s="1"/>
  <c r="CH295" i="5" a="1"/>
  <c r="CH295" i="5" s="1"/>
  <c r="CH329" i="5" a="1"/>
  <c r="CH329" i="5" s="1"/>
  <c r="CH277" i="5" a="1"/>
  <c r="CH277" i="5" s="1"/>
  <c r="CH741" i="5" a="1"/>
  <c r="CH741" i="5" s="1"/>
  <c r="CH724" i="5" a="1"/>
  <c r="CH724" i="5" s="1"/>
  <c r="CH707" i="5" a="1"/>
  <c r="CH707" i="5" s="1"/>
  <c r="CH346" i="5" a="1"/>
  <c r="CH346" i="5" s="1"/>
  <c r="CH294" i="5" a="1"/>
  <c r="CH294" i="5" s="1"/>
  <c r="CH278" i="5" a="1"/>
  <c r="CH278" i="5" s="1"/>
  <c r="B92" i="11"/>
  <c r="CI532" i="5" a="1"/>
  <c r="CI532" i="5" s="1"/>
  <c r="CE709" i="5"/>
  <c r="CE713" i="5" s="1"/>
  <c r="AP45" i="12" s="1"/>
  <c r="CF653" i="5" a="1"/>
  <c r="CF653" i="5" s="1"/>
  <c r="CF602" i="5" a="1"/>
  <c r="CF602" i="5" s="1"/>
  <c r="CF551" i="5" a="1"/>
  <c r="CF551" i="5" s="1"/>
  <c r="CF466" i="5" a="1"/>
  <c r="CF466" i="5" s="1"/>
  <c r="CF415" i="5" a="1"/>
  <c r="CF415" i="5" s="1"/>
  <c r="CF364" i="5" a="1"/>
  <c r="CF364" i="5" s="1"/>
  <c r="CF142" i="5" a="1"/>
  <c r="CF142" i="5" s="1"/>
  <c r="CF194" i="5" a="1"/>
  <c r="CF194" i="5" s="1"/>
  <c r="CF703" i="5" a="1"/>
  <c r="CF703" i="5" s="1"/>
  <c r="CF517" i="5" a="1"/>
  <c r="CF517" i="5" s="1"/>
  <c r="CF753" i="5" a="1"/>
  <c r="CF753" i="5" s="1"/>
  <c r="CF760" i="5" s="1"/>
  <c r="CF764" i="5" s="1"/>
  <c r="AQ48" i="12" s="1"/>
  <c r="CF702" i="5" a="1"/>
  <c r="CF702" i="5" s="1"/>
  <c r="AR162" i="5"/>
  <c r="CT564" i="9"/>
  <c r="AP16" i="11" s="1"/>
  <c r="B69" i="11" s="1"/>
  <c r="BB1691" i="9"/>
  <c r="CT1691" i="9" s="1"/>
  <c r="CT1692" i="9" s="1"/>
  <c r="AP40" i="11" s="1"/>
  <c r="BB1456" i="9"/>
  <c r="BB657" i="9"/>
  <c r="CT657" i="9" s="1"/>
  <c r="CT658" i="9" s="1"/>
  <c r="AP18" i="11" s="1"/>
  <c r="CI312" i="5" s="1" a="1"/>
  <c r="CI312" i="5" s="1"/>
  <c r="BB610" i="9"/>
  <c r="CT610" i="9" s="1"/>
  <c r="CT611" i="9" s="1"/>
  <c r="AP17" i="11" s="1"/>
  <c r="BB422" i="9"/>
  <c r="CT422" i="9" s="1"/>
  <c r="CT423" i="9" s="1"/>
  <c r="AP13" i="11" s="1"/>
  <c r="L1409" i="9"/>
  <c r="K1409" i="9"/>
  <c r="J1409" i="9"/>
  <c r="BB1408" i="9"/>
  <c r="BA1408" i="9"/>
  <c r="AZ1219" i="9"/>
  <c r="CR1219" i="9" s="1"/>
  <c r="CR1222" i="9" s="1"/>
  <c r="AN30" i="11" s="1"/>
  <c r="BB1219" i="9"/>
  <c r="CT1219" i="9" s="1"/>
  <c r="BA1219" i="9"/>
  <c r="CS1219" i="9" s="1"/>
  <c r="F1221" i="9"/>
  <c r="L1220" i="9"/>
  <c r="K1220" i="9"/>
  <c r="J1220" i="9"/>
  <c r="BB1032" i="9"/>
  <c r="CT1032" i="9" s="1"/>
  <c r="BA1032" i="9"/>
  <c r="CS1032" i="9" s="1"/>
  <c r="CS1034" i="9" s="1"/>
  <c r="AO26" i="11" s="1"/>
  <c r="CH313" i="5" s="1" a="1"/>
  <c r="CH313" i="5" s="1"/>
  <c r="L1033" i="9"/>
  <c r="K1033" i="9"/>
  <c r="J1033" i="9"/>
  <c r="BB844" i="9"/>
  <c r="CT844" i="9" s="1"/>
  <c r="BA844" i="9"/>
  <c r="CS844" i="9" s="1"/>
  <c r="CS846" i="9" s="1"/>
  <c r="AO22" i="11" s="1"/>
  <c r="L845" i="9"/>
  <c r="K845" i="9"/>
  <c r="J845" i="9"/>
  <c r="AZ373" i="9"/>
  <c r="CR373" i="9" s="1"/>
  <c r="CR376" i="9" s="1"/>
  <c r="AN12" i="11" s="1"/>
  <c r="BA373" i="9"/>
  <c r="CS373" i="9" s="1"/>
  <c r="BB373" i="9"/>
  <c r="CT373" i="9" s="1"/>
  <c r="F375" i="9"/>
  <c r="L374" i="9"/>
  <c r="J374" i="9"/>
  <c r="K374" i="9"/>
  <c r="AN274" i="1"/>
  <c r="AO271" i="1"/>
  <c r="AZ185" i="9"/>
  <c r="CR185" i="9" s="1"/>
  <c r="CR188" i="9" s="1"/>
  <c r="AN8" i="11" s="1"/>
  <c r="BA185" i="9"/>
  <c r="CS185" i="9" s="1"/>
  <c r="BB185" i="9"/>
  <c r="CT185" i="9" s="1"/>
  <c r="F187" i="9"/>
  <c r="L186" i="9"/>
  <c r="J186" i="9"/>
  <c r="K186" i="9"/>
  <c r="AR93" i="5"/>
  <c r="AR145" i="5"/>
  <c r="AR126" i="5"/>
  <c r="AR144" i="5"/>
  <c r="CH144" i="5" s="1" a="1"/>
  <c r="CH144" i="5" s="1"/>
  <c r="AR74" i="5"/>
  <c r="AR77" i="5"/>
  <c r="AR178" i="5"/>
  <c r="CH178" i="5" s="1" a="1"/>
  <c r="CH178" i="5" s="1"/>
  <c r="AR179" i="5"/>
  <c r="AR177" i="5"/>
  <c r="AR176" i="5"/>
  <c r="AR143" i="5"/>
  <c r="AR142" i="5"/>
  <c r="AR128" i="5"/>
  <c r="AR125" i="5"/>
  <c r="AR127" i="5"/>
  <c r="CH127" i="5" s="1" a="1"/>
  <c r="CH127" i="5" s="1"/>
  <c r="AR111" i="5"/>
  <c r="AR108" i="5"/>
  <c r="AR110" i="5"/>
  <c r="AR109" i="5"/>
  <c r="AR92" i="5"/>
  <c r="CH92" i="5" s="1" a="1"/>
  <c r="CH92" i="5" s="1"/>
  <c r="AR94" i="5"/>
  <c r="AR76" i="5"/>
  <c r="AR75" i="5"/>
  <c r="AQ182" i="5"/>
  <c r="AR175" i="5"/>
  <c r="AQ165" i="5"/>
  <c r="AR158" i="5"/>
  <c r="AR160" i="5"/>
  <c r="AR159" i="5"/>
  <c r="AR161" i="5"/>
  <c r="AQ148" i="5"/>
  <c r="AR141" i="5"/>
  <c r="AQ131" i="5"/>
  <c r="AR124" i="5"/>
  <c r="AR107" i="5"/>
  <c r="AQ114" i="5"/>
  <c r="AQ97" i="5"/>
  <c r="AR90" i="5"/>
  <c r="AR91" i="5"/>
  <c r="AR73" i="5"/>
  <c r="AQ80" i="5"/>
  <c r="AQ63" i="5"/>
  <c r="AR56" i="5"/>
  <c r="AR57" i="5"/>
  <c r="AR59" i="5"/>
  <c r="AR58" i="5"/>
  <c r="AR42" i="5"/>
  <c r="AR43" i="5"/>
  <c r="AR41" i="5"/>
  <c r="AR40" i="5"/>
  <c r="AR39" i="5"/>
  <c r="AQ46" i="5"/>
  <c r="AR22" i="5"/>
  <c r="AQ29" i="5"/>
  <c r="AR24" i="5"/>
  <c r="AR23" i="5"/>
  <c r="AR26" i="5"/>
  <c r="AR25" i="5"/>
  <c r="CG311" i="5" l="1" a="1"/>
  <c r="CG311" i="5" s="1"/>
  <c r="CG318" i="5" s="1"/>
  <c r="CG322" i="5" s="1"/>
  <c r="AR22" i="12" s="1"/>
  <c r="CG856" i="5" a="1"/>
  <c r="CG856" i="5" s="1"/>
  <c r="CG805" i="5" a="1"/>
  <c r="CG805" i="5" s="1"/>
  <c r="CG811" i="5" s="1"/>
  <c r="CG815" i="5" s="1"/>
  <c r="AR51" i="12" s="1"/>
  <c r="B66" i="11"/>
  <c r="CI260" i="5" a="1"/>
  <c r="CI260" i="5" s="1"/>
  <c r="B70" i="11"/>
  <c r="CI278" i="5" a="1"/>
  <c r="CI278" i="5" s="1"/>
  <c r="CI294" i="5" a="1"/>
  <c r="CI294" i="5" s="1"/>
  <c r="B71" i="11"/>
  <c r="CI329" i="5" a="1"/>
  <c r="CI329" i="5" s="1"/>
  <c r="CI295" i="5" a="1"/>
  <c r="CI295" i="5" s="1"/>
  <c r="CI277" i="5" a="1"/>
  <c r="CI277" i="5" s="1"/>
  <c r="CI741" i="5" a="1"/>
  <c r="CI741" i="5" s="1"/>
  <c r="CI724" i="5" a="1"/>
  <c r="CI724" i="5" s="1"/>
  <c r="CI707" i="5" a="1"/>
  <c r="CI707" i="5" s="1"/>
  <c r="CI346" i="5" a="1"/>
  <c r="CI346" i="5" s="1"/>
  <c r="B93" i="11"/>
  <c r="CI515" i="5" a="1"/>
  <c r="CI515" i="5" s="1"/>
  <c r="CH284" i="5"/>
  <c r="CH288" i="5" s="1"/>
  <c r="AS20" i="12" s="1"/>
  <c r="CF709" i="5"/>
  <c r="CF713" i="5" s="1"/>
  <c r="AQ45" i="12" s="1"/>
  <c r="CG653" i="5" a="1"/>
  <c r="CG653" i="5" s="1"/>
  <c r="CG551" i="5" a="1"/>
  <c r="CG551" i="5" s="1"/>
  <c r="CG602" i="5" a="1"/>
  <c r="CG602" i="5" s="1"/>
  <c r="CG466" i="5" a="1"/>
  <c r="CG466" i="5" s="1"/>
  <c r="CG415" i="5" a="1"/>
  <c r="CG415" i="5" s="1"/>
  <c r="CG364" i="5" a="1"/>
  <c r="CG364" i="5" s="1"/>
  <c r="CG142" i="5" a="1"/>
  <c r="CG142" i="5" s="1"/>
  <c r="CG703" i="5" a="1"/>
  <c r="CG703" i="5" s="1"/>
  <c r="CG194" i="5" a="1"/>
  <c r="CG194" i="5" s="1"/>
  <c r="CG517" i="5" a="1"/>
  <c r="CG517" i="5" s="1"/>
  <c r="CG702" i="5" a="1"/>
  <c r="CG702" i="5" s="1"/>
  <c r="CG753" i="5" a="1"/>
  <c r="CG753" i="5" s="1"/>
  <c r="CG760" i="5" s="1"/>
  <c r="CG764" i="5" s="1"/>
  <c r="AR48" i="12" s="1"/>
  <c r="AS161" i="5"/>
  <c r="AS91" i="5"/>
  <c r="CI91" i="5" s="1" a="1"/>
  <c r="CI91" i="5" s="1"/>
  <c r="CH91" i="5" a="1"/>
  <c r="CH91" i="5" s="1"/>
  <c r="AS58" i="5"/>
  <c r="BB1409" i="9"/>
  <c r="BB1220" i="9"/>
  <c r="CT1220" i="9" s="1"/>
  <c r="BA1220" i="9"/>
  <c r="CS1220" i="9" s="1"/>
  <c r="CS1222" i="9" s="1"/>
  <c r="AO30" i="11" s="1"/>
  <c r="L1221" i="9"/>
  <c r="K1221" i="9"/>
  <c r="J1221" i="9"/>
  <c r="BB1033" i="9"/>
  <c r="CT1033" i="9" s="1"/>
  <c r="CT1034" i="9" s="1"/>
  <c r="AP26" i="11" s="1"/>
  <c r="BB845" i="9"/>
  <c r="CT845" i="9" s="1"/>
  <c r="CT846" i="9" s="1"/>
  <c r="AP22" i="11" s="1"/>
  <c r="B75" i="11" s="1"/>
  <c r="BB374" i="9"/>
  <c r="CT374" i="9" s="1"/>
  <c r="BA374" i="9"/>
  <c r="CS374" i="9" s="1"/>
  <c r="CS376" i="9" s="1"/>
  <c r="AO12" i="11" s="1"/>
  <c r="L375" i="9"/>
  <c r="K375" i="9"/>
  <c r="J375" i="9"/>
  <c r="AO274" i="1"/>
  <c r="AP271" i="1"/>
  <c r="BB186" i="9"/>
  <c r="CT186" i="9" s="1"/>
  <c r="BA186" i="9"/>
  <c r="CS186" i="9" s="1"/>
  <c r="CS188" i="9" s="1"/>
  <c r="AO8" i="11" s="1"/>
  <c r="L187" i="9"/>
  <c r="K187" i="9"/>
  <c r="J187" i="9"/>
  <c r="AS59" i="5"/>
  <c r="AS25" i="5"/>
  <c r="AS60" i="5"/>
  <c r="AS159" i="5"/>
  <c r="AS160" i="5"/>
  <c r="AS57" i="5"/>
  <c r="AS175" i="5"/>
  <c r="AR182" i="5"/>
  <c r="AS178" i="5"/>
  <c r="CI178" i="5" s="1" a="1"/>
  <c r="CI178" i="5" s="1"/>
  <c r="AS179" i="5"/>
  <c r="AS176" i="5"/>
  <c r="AS177" i="5"/>
  <c r="AS158" i="5"/>
  <c r="AR165" i="5"/>
  <c r="AS162" i="5"/>
  <c r="AS141" i="5"/>
  <c r="AR148" i="5"/>
  <c r="AS143" i="5"/>
  <c r="AS144" i="5"/>
  <c r="CI144" i="5" s="1" a="1"/>
  <c r="CI144" i="5" s="1"/>
  <c r="AS145" i="5"/>
  <c r="AS142" i="5"/>
  <c r="AR131" i="5"/>
  <c r="AS124" i="5"/>
  <c r="AS127" i="5"/>
  <c r="CI127" i="5" s="1" a="1"/>
  <c r="CI127" i="5" s="1"/>
  <c r="AS125" i="5"/>
  <c r="AS128" i="5"/>
  <c r="AS126" i="5"/>
  <c r="AR114" i="5"/>
  <c r="AS107" i="5"/>
  <c r="AS109" i="5"/>
  <c r="AS110" i="5"/>
  <c r="AS108" i="5"/>
  <c r="AS111" i="5"/>
  <c r="AS90" i="5"/>
  <c r="AR97" i="5"/>
  <c r="AS93" i="5"/>
  <c r="AS94" i="5"/>
  <c r="AS92" i="5"/>
  <c r="CI92" i="5" s="1" a="1"/>
  <c r="CI92" i="5" s="1"/>
  <c r="AR80" i="5"/>
  <c r="AS73" i="5"/>
  <c r="AS76" i="5"/>
  <c r="AS75" i="5"/>
  <c r="AS74" i="5"/>
  <c r="AS77" i="5"/>
  <c r="AS56" i="5"/>
  <c r="AR63" i="5"/>
  <c r="AS42" i="5"/>
  <c r="AR46" i="5"/>
  <c r="AS39" i="5"/>
  <c r="AS41" i="5"/>
  <c r="AS40" i="5"/>
  <c r="AS43" i="5"/>
  <c r="AR29" i="5"/>
  <c r="AS26" i="5"/>
  <c r="AS23" i="5"/>
  <c r="AS24" i="5"/>
  <c r="AS22" i="5"/>
  <c r="CH311" i="5" l="1" a="1"/>
  <c r="CH311" i="5" s="1"/>
  <c r="CH318" i="5" s="1"/>
  <c r="CH322" i="5" s="1"/>
  <c r="AS22" i="12" s="1"/>
  <c r="CH856" i="5" a="1"/>
  <c r="CH856" i="5" s="1"/>
  <c r="CH805" i="5" a="1"/>
  <c r="CH805" i="5" s="1"/>
  <c r="CH811" i="5" s="1"/>
  <c r="CH815" i="5" s="1"/>
  <c r="AS51" i="12" s="1"/>
  <c r="B79" i="11"/>
  <c r="CI313" i="5" a="1"/>
  <c r="CI313" i="5" s="1"/>
  <c r="CI284" i="5"/>
  <c r="CI288" i="5" s="1"/>
  <c r="CG709" i="5"/>
  <c r="CG713" i="5" s="1"/>
  <c r="AR45" i="12" s="1"/>
  <c r="CH653" i="5" a="1"/>
  <c r="CH653" i="5" s="1"/>
  <c r="CH551" i="5" a="1"/>
  <c r="CH551" i="5" s="1"/>
  <c r="CH602" i="5" a="1"/>
  <c r="CH602" i="5" s="1"/>
  <c r="CH415" i="5" a="1"/>
  <c r="CH415" i="5" s="1"/>
  <c r="CH466" i="5" a="1"/>
  <c r="CH466" i="5" s="1"/>
  <c r="CH364" i="5" a="1"/>
  <c r="CH364" i="5" s="1"/>
  <c r="CH142" i="5" a="1"/>
  <c r="CH142" i="5" s="1"/>
  <c r="CH703" i="5" a="1"/>
  <c r="CH703" i="5" s="1"/>
  <c r="CH194" i="5" a="1"/>
  <c r="CH194" i="5" s="1"/>
  <c r="CH517" i="5" a="1"/>
  <c r="CH517" i="5" s="1"/>
  <c r="CH702" i="5" a="1"/>
  <c r="CH702" i="5" s="1"/>
  <c r="CH753" i="5" a="1"/>
  <c r="CH753" i="5" s="1"/>
  <c r="CH760" i="5" s="1"/>
  <c r="CH764" i="5" s="1"/>
  <c r="AS48" i="12" s="1"/>
  <c r="AS63" i="5"/>
  <c r="BB1221" i="9"/>
  <c r="CT1221" i="9" s="1"/>
  <c r="CT1222" i="9" s="1"/>
  <c r="AP30" i="11" s="1"/>
  <c r="B83" i="11" s="1"/>
  <c r="BB375" i="9"/>
  <c r="CT375" i="9" s="1"/>
  <c r="CT376" i="9" s="1"/>
  <c r="AP12" i="11" s="1"/>
  <c r="AP274" i="1"/>
  <c r="AQ271" i="1"/>
  <c r="AQ274" i="1" s="1"/>
  <c r="BB187" i="9"/>
  <c r="CT187" i="9" s="1"/>
  <c r="CT188" i="9" s="1"/>
  <c r="AP8" i="11" s="1"/>
  <c r="AS114" i="5"/>
  <c r="AS29" i="5"/>
  <c r="AS182" i="5"/>
  <c r="AS165" i="5"/>
  <c r="AS148" i="5"/>
  <c r="AS131" i="5"/>
  <c r="AS97" i="5"/>
  <c r="AS80" i="5"/>
  <c r="AS46" i="5"/>
  <c r="F29" i="5"/>
  <c r="E29" i="5"/>
  <c r="CI311" i="5" l="1" a="1"/>
  <c r="CI311" i="5" s="1"/>
  <c r="CI318" i="5" s="1"/>
  <c r="CI322" i="5" s="1"/>
  <c r="AT322" i="5" s="1"/>
  <c r="B22" i="12" s="1"/>
  <c r="CI856" i="5" a="1"/>
  <c r="CI856" i="5" s="1"/>
  <c r="CI805" i="5" a="1"/>
  <c r="CI805" i="5" s="1"/>
  <c r="CI811" i="5" s="1"/>
  <c r="CI815" i="5" s="1"/>
  <c r="CH709" i="5"/>
  <c r="CH713" i="5" s="1"/>
  <c r="AS45" i="12" s="1"/>
  <c r="AT20" i="12"/>
  <c r="AT288" i="5"/>
  <c r="B20" i="12" s="1"/>
  <c r="B61" i="11"/>
  <c r="CI551" i="5" a="1"/>
  <c r="CI551" i="5" s="1"/>
  <c r="CI602" i="5" a="1"/>
  <c r="CI602" i="5" s="1"/>
  <c r="CI653" i="5" a="1"/>
  <c r="CI653" i="5" s="1"/>
  <c r="CI415" i="5" a="1"/>
  <c r="CI415" i="5" s="1"/>
  <c r="CI466" i="5" a="1"/>
  <c r="CI466" i="5" s="1"/>
  <c r="CI364" i="5" a="1"/>
  <c r="CI364" i="5" s="1"/>
  <c r="CI142" i="5" a="1"/>
  <c r="CI142" i="5" s="1"/>
  <c r="CI703" i="5" a="1"/>
  <c r="CI703" i="5" s="1"/>
  <c r="CI194" i="5" a="1"/>
  <c r="CI194" i="5" s="1"/>
  <c r="B65" i="11"/>
  <c r="CI517" i="5" a="1"/>
  <c r="CI517" i="5" s="1"/>
  <c r="CI702" i="5" a="1"/>
  <c r="CI702" i="5" s="1"/>
  <c r="CI753" i="5" a="1"/>
  <c r="CI753" i="5" s="1"/>
  <c r="CI760" i="5" s="1"/>
  <c r="CI764" i="5" s="1"/>
  <c r="B7" i="7"/>
  <c r="B18" i="13" s="1"/>
  <c r="C7" i="7"/>
  <c r="C18" i="13" s="1"/>
  <c r="D7" i="7"/>
  <c r="E7" i="7"/>
  <c r="F7" i="7"/>
  <c r="F18" i="13" s="1"/>
  <c r="G7" i="7"/>
  <c r="I7" i="7"/>
  <c r="B8" i="7"/>
  <c r="B19" i="13" s="1"/>
  <c r="C8" i="7"/>
  <c r="C19" i="13" s="1"/>
  <c r="D8" i="7"/>
  <c r="E8" i="7"/>
  <c r="E19" i="13" s="1"/>
  <c r="F8" i="7"/>
  <c r="F19" i="13" s="1"/>
  <c r="G8" i="7"/>
  <c r="I8" i="7"/>
  <c r="B9" i="7"/>
  <c r="B20" i="13" s="1"/>
  <c r="C9" i="7"/>
  <c r="C20" i="13" s="1"/>
  <c r="D9" i="7"/>
  <c r="E9" i="7"/>
  <c r="E20" i="13" s="1"/>
  <c r="F9" i="7"/>
  <c r="F20" i="13" s="1"/>
  <c r="G9" i="7"/>
  <c r="I9" i="7"/>
  <c r="B10" i="7"/>
  <c r="B21" i="13" s="1"/>
  <c r="C10" i="7"/>
  <c r="C21" i="13" s="1"/>
  <c r="D10" i="7"/>
  <c r="E10" i="7"/>
  <c r="E21" i="13" s="1"/>
  <c r="F10" i="7"/>
  <c r="F21" i="13" s="1"/>
  <c r="G10" i="7"/>
  <c r="I10" i="7"/>
  <c r="A14" i="12"/>
  <c r="A13" i="12"/>
  <c r="A12" i="12"/>
  <c r="A11" i="12"/>
  <c r="A10" i="12"/>
  <c r="A9" i="12"/>
  <c r="A8" i="12"/>
  <c r="A7" i="12"/>
  <c r="AV184" i="5" a="1"/>
  <c r="AV184" i="5" s="1"/>
  <c r="AU184" i="5" a="1"/>
  <c r="AU184" i="5" s="1"/>
  <c r="F184" i="5"/>
  <c r="G184" i="5" s="1"/>
  <c r="H184" i="5" s="1"/>
  <c r="AU183" i="5" a="1"/>
  <c r="AU183" i="5" s="1"/>
  <c r="F183" i="5"/>
  <c r="G183" i="5" s="1"/>
  <c r="AW183" i="5" s="1" a="1"/>
  <c r="AW183" i="5" s="1"/>
  <c r="AU167" i="5" a="1"/>
  <c r="AU167" i="5" s="1"/>
  <c r="F167" i="5"/>
  <c r="G167" i="5" s="1"/>
  <c r="H167" i="5" s="1"/>
  <c r="AU166" i="5" a="1"/>
  <c r="AU166" i="5" s="1"/>
  <c r="F166" i="5"/>
  <c r="G166" i="5" s="1"/>
  <c r="H166" i="5" s="1"/>
  <c r="AU150" i="5" a="1"/>
  <c r="AU150" i="5" s="1"/>
  <c r="F150" i="5"/>
  <c r="G150" i="5" s="1"/>
  <c r="AW150" i="5" s="1" a="1"/>
  <c r="AW150" i="5" s="1"/>
  <c r="AU149" i="5" a="1"/>
  <c r="AU149" i="5" s="1"/>
  <c r="F149" i="5"/>
  <c r="G149" i="5" s="1"/>
  <c r="AW149" i="5" s="1" a="1"/>
  <c r="AW149" i="5" s="1"/>
  <c r="AU133" i="5" a="1"/>
  <c r="AU133" i="5" s="1"/>
  <c r="F133" i="5"/>
  <c r="AU132" i="5" a="1"/>
  <c r="AU132" i="5" s="1"/>
  <c r="F132" i="5"/>
  <c r="AV132" i="5" s="1" a="1"/>
  <c r="AV132" i="5" s="1"/>
  <c r="AU116" i="5" a="1"/>
  <c r="AU116" i="5" s="1"/>
  <c r="F116" i="5"/>
  <c r="G116" i="5" s="1"/>
  <c r="H116" i="5" s="1"/>
  <c r="AX116" i="5" s="1" a="1"/>
  <c r="AX116" i="5" s="1"/>
  <c r="AU115" i="5" a="1"/>
  <c r="AU115" i="5" s="1"/>
  <c r="F115" i="5"/>
  <c r="G115" i="5" s="1"/>
  <c r="AU99" i="5" a="1"/>
  <c r="AU99" i="5" s="1"/>
  <c r="F99" i="5"/>
  <c r="G99" i="5" s="1"/>
  <c r="AW99" i="5" s="1" a="1"/>
  <c r="AW99" i="5" s="1"/>
  <c r="AU98" i="5" a="1"/>
  <c r="AU98" i="5" s="1"/>
  <c r="F98" i="5"/>
  <c r="G98" i="5" s="1"/>
  <c r="AW98" i="5" s="1" a="1"/>
  <c r="AW98" i="5" s="1"/>
  <c r="AU82" i="5" a="1"/>
  <c r="AU82" i="5" s="1"/>
  <c r="F82" i="5"/>
  <c r="G82" i="5" s="1"/>
  <c r="H82" i="5" s="1"/>
  <c r="AU81" i="5" a="1"/>
  <c r="AU81" i="5" s="1"/>
  <c r="F81" i="5"/>
  <c r="G81" i="5" s="1"/>
  <c r="AW81" i="5" s="1" a="1"/>
  <c r="AW81" i="5" s="1"/>
  <c r="AU65" i="5" a="1"/>
  <c r="AU65" i="5" s="1"/>
  <c r="F65" i="5"/>
  <c r="G65" i="5" s="1"/>
  <c r="H65" i="5" s="1"/>
  <c r="AU64" i="5" a="1"/>
  <c r="AU64" i="5" s="1"/>
  <c r="F64" i="5"/>
  <c r="G64" i="5" s="1"/>
  <c r="AW64" i="5" s="1" a="1"/>
  <c r="AW64" i="5" s="1"/>
  <c r="AU30" i="5" a="1"/>
  <c r="AU30" i="5" s="1"/>
  <c r="G1322" i="9"/>
  <c r="G1323" i="9" s="1"/>
  <c r="G1324" i="9" s="1"/>
  <c r="G1325" i="9" s="1"/>
  <c r="G1326" i="9" s="1"/>
  <c r="G1327" i="9" s="1"/>
  <c r="G1328" i="9" s="1"/>
  <c r="G1329" i="9" s="1"/>
  <c r="G1330" i="9" s="1"/>
  <c r="G1331" i="9" s="1"/>
  <c r="G1332" i="9" s="1"/>
  <c r="G1333" i="9" s="1"/>
  <c r="G1334" i="9" s="1"/>
  <c r="G1335" i="9" s="1"/>
  <c r="G1336" i="9" s="1"/>
  <c r="G1337" i="9" s="1"/>
  <c r="G1338" i="9" s="1"/>
  <c r="G1339" i="9" s="1"/>
  <c r="G1340" i="9" s="1"/>
  <c r="G1341" i="9" s="1"/>
  <c r="G1342" i="9" s="1"/>
  <c r="G1343" i="9" s="1"/>
  <c r="G1344" i="9" s="1"/>
  <c r="G1345" i="9" s="1"/>
  <c r="G1346" i="9" s="1"/>
  <c r="G1347" i="9" s="1"/>
  <c r="G1348" i="9" s="1"/>
  <c r="G1349" i="9" s="1"/>
  <c r="G1350" i="9" s="1"/>
  <c r="G1351" i="9" s="1"/>
  <c r="G1352" i="9" s="1"/>
  <c r="G1353" i="9" s="1"/>
  <c r="G1354" i="9" s="1"/>
  <c r="G1355" i="9" s="1"/>
  <c r="G1356" i="9" s="1"/>
  <c r="G1357" i="9" s="1"/>
  <c r="G1358" i="9" s="1"/>
  <c r="G1359" i="9" s="1"/>
  <c r="G1360" i="9" s="1"/>
  <c r="G1361" i="9" s="1"/>
  <c r="G1362" i="9" s="1"/>
  <c r="F1322" i="9"/>
  <c r="Z1321" i="9"/>
  <c r="Y1321" i="9"/>
  <c r="X1321" i="9"/>
  <c r="W1321" i="9"/>
  <c r="V1321" i="9"/>
  <c r="U1321" i="9"/>
  <c r="T1321" i="9"/>
  <c r="S1321" i="9"/>
  <c r="R1321" i="9"/>
  <c r="Q1321" i="9"/>
  <c r="P1321" i="9"/>
  <c r="O1321" i="9"/>
  <c r="N1321" i="9"/>
  <c r="D1321" i="9"/>
  <c r="E1321" i="9" s="1"/>
  <c r="H1322" i="9" s="1"/>
  <c r="D1320" i="9"/>
  <c r="E1320" i="9" s="1"/>
  <c r="G1275" i="9"/>
  <c r="G1276" i="9" s="1"/>
  <c r="G1277" i="9" s="1"/>
  <c r="G1278" i="9" s="1"/>
  <c r="G1279" i="9" s="1"/>
  <c r="G1280" i="9" s="1"/>
  <c r="G1281" i="9" s="1"/>
  <c r="G1282" i="9" s="1"/>
  <c r="G1283" i="9" s="1"/>
  <c r="G1284" i="9" s="1"/>
  <c r="G1285" i="9" s="1"/>
  <c r="G1286" i="9" s="1"/>
  <c r="G1287" i="9" s="1"/>
  <c r="G1288" i="9" s="1"/>
  <c r="G1289" i="9" s="1"/>
  <c r="G1290" i="9" s="1"/>
  <c r="G1291" i="9" s="1"/>
  <c r="G1292" i="9" s="1"/>
  <c r="G1293" i="9" s="1"/>
  <c r="G1294" i="9" s="1"/>
  <c r="G1295" i="9" s="1"/>
  <c r="G1296" i="9" s="1"/>
  <c r="G1297" i="9" s="1"/>
  <c r="G1298" i="9" s="1"/>
  <c r="G1299" i="9" s="1"/>
  <c r="G1300" i="9" s="1"/>
  <c r="G1301" i="9" s="1"/>
  <c r="G1302" i="9" s="1"/>
  <c r="G1303" i="9" s="1"/>
  <c r="G1304" i="9" s="1"/>
  <c r="G1305" i="9" s="1"/>
  <c r="G1306" i="9" s="1"/>
  <c r="G1307" i="9" s="1"/>
  <c r="G1308" i="9" s="1"/>
  <c r="G1309" i="9" s="1"/>
  <c r="G1310" i="9" s="1"/>
  <c r="G1311" i="9" s="1"/>
  <c r="G1312" i="9" s="1"/>
  <c r="G1313" i="9" s="1"/>
  <c r="G1314" i="9" s="1"/>
  <c r="G1315" i="9" s="1"/>
  <c r="F1275" i="9"/>
  <c r="F1276" i="9" s="1"/>
  <c r="Z1274" i="9"/>
  <c r="Y1274" i="9"/>
  <c r="X1274" i="9"/>
  <c r="W1274" i="9"/>
  <c r="V1274" i="9"/>
  <c r="U1274" i="9"/>
  <c r="T1274" i="9"/>
  <c r="S1274" i="9"/>
  <c r="R1274" i="9"/>
  <c r="Q1274" i="9"/>
  <c r="P1274" i="9"/>
  <c r="O1274" i="9"/>
  <c r="N1274" i="9"/>
  <c r="D1274" i="9"/>
  <c r="E1274" i="9" s="1"/>
  <c r="H1275" i="9" s="1"/>
  <c r="D1273" i="9"/>
  <c r="E1273" i="9" s="1"/>
  <c r="G1228" i="9"/>
  <c r="G1229" i="9" s="1"/>
  <c r="G1230" i="9" s="1"/>
  <c r="G1231" i="9" s="1"/>
  <c r="G1232" i="9" s="1"/>
  <c r="G1233" i="9" s="1"/>
  <c r="G1234" i="9" s="1"/>
  <c r="G1235" i="9" s="1"/>
  <c r="G1236" i="9" s="1"/>
  <c r="G1237" i="9" s="1"/>
  <c r="G1238" i="9" s="1"/>
  <c r="G1239" i="9" s="1"/>
  <c r="G1240" i="9" s="1"/>
  <c r="G1241" i="9" s="1"/>
  <c r="G1242" i="9" s="1"/>
  <c r="G1243" i="9" s="1"/>
  <c r="G1244" i="9" s="1"/>
  <c r="G1245" i="9" s="1"/>
  <c r="G1246" i="9" s="1"/>
  <c r="G1247" i="9" s="1"/>
  <c r="G1248" i="9" s="1"/>
  <c r="G1249" i="9" s="1"/>
  <c r="G1250" i="9" s="1"/>
  <c r="G1251" i="9" s="1"/>
  <c r="G1252" i="9" s="1"/>
  <c r="G1253" i="9" s="1"/>
  <c r="G1254" i="9" s="1"/>
  <c r="G1255" i="9" s="1"/>
  <c r="G1256" i="9" s="1"/>
  <c r="G1257" i="9" s="1"/>
  <c r="G1258" i="9" s="1"/>
  <c r="G1259" i="9" s="1"/>
  <c r="G1260" i="9" s="1"/>
  <c r="G1261" i="9" s="1"/>
  <c r="G1262" i="9" s="1"/>
  <c r="G1263" i="9" s="1"/>
  <c r="G1264" i="9" s="1"/>
  <c r="G1265" i="9" s="1"/>
  <c r="G1266" i="9" s="1"/>
  <c r="G1267" i="9" s="1"/>
  <c r="G1268" i="9" s="1"/>
  <c r="F1228" i="9"/>
  <c r="F1229" i="9" s="1"/>
  <c r="X1227" i="9"/>
  <c r="W1227" i="9"/>
  <c r="V1227" i="9"/>
  <c r="U1227" i="9"/>
  <c r="T1227" i="9"/>
  <c r="S1227" i="9"/>
  <c r="R1227" i="9"/>
  <c r="Q1227" i="9"/>
  <c r="P1227" i="9"/>
  <c r="O1227" i="9"/>
  <c r="N1227" i="9"/>
  <c r="D1227" i="9"/>
  <c r="E1227" i="9" s="1"/>
  <c r="H1228" i="9" s="1"/>
  <c r="H1229" i="9" s="1"/>
  <c r="H1230" i="9" s="1"/>
  <c r="H1231" i="9" s="1"/>
  <c r="H1232" i="9" s="1"/>
  <c r="H1233" i="9" s="1"/>
  <c r="H1234" i="9" s="1"/>
  <c r="H1235" i="9" s="1"/>
  <c r="H1236" i="9" s="1"/>
  <c r="H1237" i="9" s="1"/>
  <c r="H1238" i="9" s="1"/>
  <c r="H1239" i="9" s="1"/>
  <c r="H1240" i="9" s="1"/>
  <c r="H1241" i="9" s="1"/>
  <c r="H1242" i="9" s="1"/>
  <c r="H1243" i="9" s="1"/>
  <c r="H1244" i="9" s="1"/>
  <c r="H1245" i="9" s="1"/>
  <c r="H1246" i="9" s="1"/>
  <c r="H1247" i="9" s="1"/>
  <c r="H1248" i="9" s="1"/>
  <c r="H1249" i="9" s="1"/>
  <c r="H1250" i="9" s="1"/>
  <c r="H1251" i="9" s="1"/>
  <c r="H1252" i="9" s="1"/>
  <c r="H1253" i="9" s="1"/>
  <c r="H1254" i="9" s="1"/>
  <c r="H1255" i="9" s="1"/>
  <c r="H1256" i="9" s="1"/>
  <c r="H1257" i="9" s="1"/>
  <c r="H1258" i="9" s="1"/>
  <c r="H1259" i="9" s="1"/>
  <c r="H1260" i="9" s="1"/>
  <c r="H1261" i="9" s="1"/>
  <c r="H1262" i="9" s="1"/>
  <c r="H1263" i="9" s="1"/>
  <c r="H1264" i="9" s="1"/>
  <c r="H1265" i="9" s="1"/>
  <c r="H1266" i="9" s="1"/>
  <c r="H1267" i="9" s="1"/>
  <c r="H1268" i="9" s="1"/>
  <c r="D1226" i="9"/>
  <c r="E1226" i="9" s="1"/>
  <c r="Y1227" i="9" s="1"/>
  <c r="G1134" i="9"/>
  <c r="G1135" i="9" s="1"/>
  <c r="G1136" i="9" s="1"/>
  <c r="G1137" i="9" s="1"/>
  <c r="G1138" i="9" s="1"/>
  <c r="G1139" i="9" s="1"/>
  <c r="G1140" i="9" s="1"/>
  <c r="G1141" i="9" s="1"/>
  <c r="G1142" i="9" s="1"/>
  <c r="G1143" i="9" s="1"/>
  <c r="G1144" i="9" s="1"/>
  <c r="G1145" i="9" s="1"/>
  <c r="G1146" i="9" s="1"/>
  <c r="G1147" i="9" s="1"/>
  <c r="G1148" i="9" s="1"/>
  <c r="G1149" i="9" s="1"/>
  <c r="G1150" i="9" s="1"/>
  <c r="G1151" i="9" s="1"/>
  <c r="G1152" i="9" s="1"/>
  <c r="G1153" i="9" s="1"/>
  <c r="G1154" i="9" s="1"/>
  <c r="G1155" i="9" s="1"/>
  <c r="G1156" i="9" s="1"/>
  <c r="G1157" i="9" s="1"/>
  <c r="G1158" i="9" s="1"/>
  <c r="G1159" i="9" s="1"/>
  <c r="G1160" i="9" s="1"/>
  <c r="G1161" i="9" s="1"/>
  <c r="G1162" i="9" s="1"/>
  <c r="G1163" i="9" s="1"/>
  <c r="G1164" i="9" s="1"/>
  <c r="G1165" i="9" s="1"/>
  <c r="G1166" i="9" s="1"/>
  <c r="G1167" i="9" s="1"/>
  <c r="G1168" i="9" s="1"/>
  <c r="G1169" i="9" s="1"/>
  <c r="G1170" i="9" s="1"/>
  <c r="G1171" i="9" s="1"/>
  <c r="G1172" i="9" s="1"/>
  <c r="G1173" i="9" s="1"/>
  <c r="G1174" i="9" s="1"/>
  <c r="F1134" i="9"/>
  <c r="F1135" i="9" s="1"/>
  <c r="X1133" i="9"/>
  <c r="W1133" i="9"/>
  <c r="V1133" i="9"/>
  <c r="U1133" i="9"/>
  <c r="T1133" i="9"/>
  <c r="S1133" i="9"/>
  <c r="R1133" i="9"/>
  <c r="Q1133" i="9"/>
  <c r="P1133" i="9"/>
  <c r="O1133" i="9"/>
  <c r="N1133" i="9"/>
  <c r="D1133" i="9"/>
  <c r="E1133" i="9" s="1"/>
  <c r="H1134" i="9" s="1"/>
  <c r="H1135" i="9" s="1"/>
  <c r="H1136" i="9" s="1"/>
  <c r="H1137" i="9" s="1"/>
  <c r="H1138" i="9" s="1"/>
  <c r="H1139" i="9" s="1"/>
  <c r="H1140" i="9" s="1"/>
  <c r="H1141" i="9" s="1"/>
  <c r="H1142" i="9" s="1"/>
  <c r="H1143" i="9" s="1"/>
  <c r="H1144" i="9" s="1"/>
  <c r="H1145" i="9" s="1"/>
  <c r="H1146" i="9" s="1"/>
  <c r="H1147" i="9" s="1"/>
  <c r="H1148" i="9" s="1"/>
  <c r="H1149" i="9" s="1"/>
  <c r="H1150" i="9" s="1"/>
  <c r="H1151" i="9" s="1"/>
  <c r="H1152" i="9" s="1"/>
  <c r="H1153" i="9" s="1"/>
  <c r="H1154" i="9" s="1"/>
  <c r="H1155" i="9" s="1"/>
  <c r="H1156" i="9" s="1"/>
  <c r="H1157" i="9" s="1"/>
  <c r="H1158" i="9" s="1"/>
  <c r="H1159" i="9" s="1"/>
  <c r="H1160" i="9" s="1"/>
  <c r="H1161" i="9" s="1"/>
  <c r="H1162" i="9" s="1"/>
  <c r="H1163" i="9" s="1"/>
  <c r="H1164" i="9" s="1"/>
  <c r="H1165" i="9" s="1"/>
  <c r="H1166" i="9" s="1"/>
  <c r="H1167" i="9" s="1"/>
  <c r="H1168" i="9" s="1"/>
  <c r="H1169" i="9" s="1"/>
  <c r="H1170" i="9" s="1"/>
  <c r="H1171" i="9" s="1"/>
  <c r="H1172" i="9" s="1"/>
  <c r="H1173" i="9" s="1"/>
  <c r="H1174" i="9" s="1"/>
  <c r="D1132" i="9"/>
  <c r="E1132" i="9" s="1"/>
  <c r="G1087" i="9"/>
  <c r="G1088" i="9" s="1"/>
  <c r="F1087" i="9"/>
  <c r="F1088" i="9" s="1"/>
  <c r="F1089" i="9" s="1"/>
  <c r="X1086" i="9"/>
  <c r="W1086" i="9"/>
  <c r="V1086" i="9"/>
  <c r="U1086" i="9"/>
  <c r="T1086" i="9"/>
  <c r="S1086" i="9"/>
  <c r="R1086" i="9"/>
  <c r="Q1086" i="9"/>
  <c r="P1086" i="9"/>
  <c r="O1086" i="9"/>
  <c r="N1086" i="9"/>
  <c r="D1086" i="9"/>
  <c r="E1086" i="9" s="1"/>
  <c r="H1087" i="9" s="1"/>
  <c r="D1085" i="9"/>
  <c r="E1085" i="9" s="1"/>
  <c r="G1040" i="9"/>
  <c r="G1041" i="9" s="1"/>
  <c r="G1042" i="9" s="1"/>
  <c r="G1043" i="9" s="1"/>
  <c r="G1044" i="9" s="1"/>
  <c r="G1045" i="9" s="1"/>
  <c r="G1046" i="9" s="1"/>
  <c r="G1047" i="9" s="1"/>
  <c r="G1048" i="9" s="1"/>
  <c r="G1049" i="9" s="1"/>
  <c r="G1050" i="9" s="1"/>
  <c r="G1051" i="9" s="1"/>
  <c r="G1052" i="9" s="1"/>
  <c r="G1053" i="9" s="1"/>
  <c r="G1054" i="9" s="1"/>
  <c r="G1055" i="9" s="1"/>
  <c r="G1056" i="9" s="1"/>
  <c r="G1057" i="9" s="1"/>
  <c r="G1058" i="9" s="1"/>
  <c r="G1059" i="9" s="1"/>
  <c r="G1060" i="9" s="1"/>
  <c r="G1061" i="9" s="1"/>
  <c r="G1062" i="9" s="1"/>
  <c r="G1063" i="9" s="1"/>
  <c r="G1064" i="9" s="1"/>
  <c r="G1065" i="9" s="1"/>
  <c r="G1066" i="9" s="1"/>
  <c r="G1067" i="9" s="1"/>
  <c r="G1068" i="9" s="1"/>
  <c r="G1069" i="9" s="1"/>
  <c r="G1070" i="9" s="1"/>
  <c r="G1071" i="9" s="1"/>
  <c r="G1072" i="9" s="1"/>
  <c r="G1073" i="9" s="1"/>
  <c r="G1074" i="9" s="1"/>
  <c r="G1075" i="9" s="1"/>
  <c r="G1076" i="9" s="1"/>
  <c r="G1077" i="9" s="1"/>
  <c r="G1078" i="9" s="1"/>
  <c r="G1079" i="9" s="1"/>
  <c r="G1080" i="9" s="1"/>
  <c r="F1040" i="9"/>
  <c r="F1041" i="9" s="1"/>
  <c r="X1039" i="9"/>
  <c r="W1039" i="9"/>
  <c r="V1039" i="9"/>
  <c r="U1039" i="9"/>
  <c r="T1039" i="9"/>
  <c r="S1039" i="9"/>
  <c r="R1039" i="9"/>
  <c r="Q1039" i="9"/>
  <c r="P1039" i="9"/>
  <c r="O1039" i="9"/>
  <c r="N1039" i="9"/>
  <c r="D1039" i="9"/>
  <c r="E1039" i="9" s="1"/>
  <c r="H1040" i="9" s="1"/>
  <c r="H1041" i="9" s="1"/>
  <c r="H1042" i="9" s="1"/>
  <c r="H1043" i="9" s="1"/>
  <c r="H1044" i="9" s="1"/>
  <c r="H1045" i="9" s="1"/>
  <c r="H1046" i="9" s="1"/>
  <c r="H1047" i="9" s="1"/>
  <c r="H1048" i="9" s="1"/>
  <c r="H1049" i="9" s="1"/>
  <c r="H1050" i="9" s="1"/>
  <c r="H1051" i="9" s="1"/>
  <c r="H1052" i="9" s="1"/>
  <c r="H1053" i="9" s="1"/>
  <c r="H1054" i="9" s="1"/>
  <c r="H1055" i="9" s="1"/>
  <c r="H1056" i="9" s="1"/>
  <c r="H1057" i="9" s="1"/>
  <c r="H1058" i="9" s="1"/>
  <c r="H1059" i="9" s="1"/>
  <c r="H1060" i="9" s="1"/>
  <c r="H1061" i="9" s="1"/>
  <c r="H1062" i="9" s="1"/>
  <c r="H1063" i="9" s="1"/>
  <c r="H1064" i="9" s="1"/>
  <c r="H1065" i="9" s="1"/>
  <c r="H1066" i="9" s="1"/>
  <c r="H1067" i="9" s="1"/>
  <c r="H1068" i="9" s="1"/>
  <c r="H1069" i="9" s="1"/>
  <c r="H1070" i="9" s="1"/>
  <c r="H1071" i="9" s="1"/>
  <c r="H1072" i="9" s="1"/>
  <c r="H1073" i="9" s="1"/>
  <c r="H1074" i="9" s="1"/>
  <c r="H1075" i="9" s="1"/>
  <c r="H1076" i="9" s="1"/>
  <c r="H1077" i="9" s="1"/>
  <c r="H1078" i="9" s="1"/>
  <c r="H1079" i="9" s="1"/>
  <c r="H1080" i="9" s="1"/>
  <c r="D1038" i="9"/>
  <c r="E1038" i="9" s="1"/>
  <c r="G946" i="9"/>
  <c r="G947" i="9" s="1"/>
  <c r="G948" i="9" s="1"/>
  <c r="G949" i="9" s="1"/>
  <c r="G950" i="9" s="1"/>
  <c r="G951" i="9" s="1"/>
  <c r="G952" i="9" s="1"/>
  <c r="G953" i="9" s="1"/>
  <c r="G954" i="9" s="1"/>
  <c r="G955" i="9" s="1"/>
  <c r="G956" i="9" s="1"/>
  <c r="G957" i="9" s="1"/>
  <c r="G958" i="9" s="1"/>
  <c r="G959" i="9" s="1"/>
  <c r="G960" i="9" s="1"/>
  <c r="G961" i="9" s="1"/>
  <c r="G962" i="9" s="1"/>
  <c r="G963" i="9" s="1"/>
  <c r="G964" i="9" s="1"/>
  <c r="G965" i="9" s="1"/>
  <c r="G966" i="9" s="1"/>
  <c r="G967" i="9" s="1"/>
  <c r="G968" i="9" s="1"/>
  <c r="G969" i="9" s="1"/>
  <c r="G970" i="9" s="1"/>
  <c r="G971" i="9" s="1"/>
  <c r="G972" i="9" s="1"/>
  <c r="G973" i="9" s="1"/>
  <c r="G974" i="9" s="1"/>
  <c r="G975" i="9" s="1"/>
  <c r="G976" i="9" s="1"/>
  <c r="G977" i="9" s="1"/>
  <c r="G978" i="9" s="1"/>
  <c r="G979" i="9" s="1"/>
  <c r="G980" i="9" s="1"/>
  <c r="G981" i="9" s="1"/>
  <c r="G982" i="9" s="1"/>
  <c r="G983" i="9" s="1"/>
  <c r="G984" i="9" s="1"/>
  <c r="G985" i="9" s="1"/>
  <c r="G986" i="9" s="1"/>
  <c r="F946" i="9"/>
  <c r="F947" i="9" s="1"/>
  <c r="Z945" i="9"/>
  <c r="Y945" i="9"/>
  <c r="X945" i="9"/>
  <c r="W945" i="9"/>
  <c r="V945" i="9"/>
  <c r="U945" i="9"/>
  <c r="T945" i="9"/>
  <c r="S945" i="9"/>
  <c r="R945" i="9"/>
  <c r="Q945" i="9"/>
  <c r="P945" i="9"/>
  <c r="O945" i="9"/>
  <c r="N945" i="9"/>
  <c r="D945" i="9"/>
  <c r="E945" i="9" s="1"/>
  <c r="H946" i="9" s="1"/>
  <c r="H947" i="9" s="1"/>
  <c r="H948" i="9" s="1"/>
  <c r="H949" i="9" s="1"/>
  <c r="H950" i="9" s="1"/>
  <c r="H951" i="9" s="1"/>
  <c r="H952" i="9" s="1"/>
  <c r="H953" i="9" s="1"/>
  <c r="H954" i="9" s="1"/>
  <c r="H955" i="9" s="1"/>
  <c r="H956" i="9" s="1"/>
  <c r="H957" i="9" s="1"/>
  <c r="H958" i="9" s="1"/>
  <c r="H959" i="9" s="1"/>
  <c r="H960" i="9" s="1"/>
  <c r="H961" i="9" s="1"/>
  <c r="H962" i="9" s="1"/>
  <c r="H963" i="9" s="1"/>
  <c r="H964" i="9" s="1"/>
  <c r="H965" i="9" s="1"/>
  <c r="H966" i="9" s="1"/>
  <c r="H967" i="9" s="1"/>
  <c r="H968" i="9" s="1"/>
  <c r="H969" i="9" s="1"/>
  <c r="H970" i="9" s="1"/>
  <c r="H971" i="9" s="1"/>
  <c r="H972" i="9" s="1"/>
  <c r="H973" i="9" s="1"/>
  <c r="H974" i="9" s="1"/>
  <c r="H975" i="9" s="1"/>
  <c r="H976" i="9" s="1"/>
  <c r="H977" i="9" s="1"/>
  <c r="H978" i="9" s="1"/>
  <c r="H979" i="9" s="1"/>
  <c r="H980" i="9" s="1"/>
  <c r="H981" i="9" s="1"/>
  <c r="H982" i="9" s="1"/>
  <c r="H983" i="9" s="1"/>
  <c r="H984" i="9" s="1"/>
  <c r="H985" i="9" s="1"/>
  <c r="H986" i="9" s="1"/>
  <c r="D944" i="9"/>
  <c r="E944" i="9" s="1"/>
  <c r="G899" i="9"/>
  <c r="G900" i="9" s="1"/>
  <c r="G901" i="9" s="1"/>
  <c r="G902" i="9" s="1"/>
  <c r="G903" i="9" s="1"/>
  <c r="G904" i="9" s="1"/>
  <c r="G905" i="9" s="1"/>
  <c r="G906" i="9" s="1"/>
  <c r="G907" i="9" s="1"/>
  <c r="G908" i="9" s="1"/>
  <c r="G909" i="9" s="1"/>
  <c r="G910" i="9" s="1"/>
  <c r="G911" i="9" s="1"/>
  <c r="G912" i="9" s="1"/>
  <c r="G913" i="9" s="1"/>
  <c r="G914" i="9" s="1"/>
  <c r="G915" i="9" s="1"/>
  <c r="G916" i="9" s="1"/>
  <c r="G917" i="9" s="1"/>
  <c r="G918" i="9" s="1"/>
  <c r="G919" i="9" s="1"/>
  <c r="G920" i="9" s="1"/>
  <c r="G921" i="9" s="1"/>
  <c r="G922" i="9" s="1"/>
  <c r="G923" i="9" s="1"/>
  <c r="G924" i="9" s="1"/>
  <c r="G925" i="9" s="1"/>
  <c r="G926" i="9" s="1"/>
  <c r="G927" i="9" s="1"/>
  <c r="G928" i="9" s="1"/>
  <c r="G929" i="9" s="1"/>
  <c r="G930" i="9" s="1"/>
  <c r="G931" i="9" s="1"/>
  <c r="G932" i="9" s="1"/>
  <c r="G933" i="9" s="1"/>
  <c r="G934" i="9" s="1"/>
  <c r="G935" i="9" s="1"/>
  <c r="G936" i="9" s="1"/>
  <c r="G937" i="9" s="1"/>
  <c r="G938" i="9" s="1"/>
  <c r="G939" i="9" s="1"/>
  <c r="F899" i="9"/>
  <c r="F900" i="9" s="1"/>
  <c r="Z898" i="9"/>
  <c r="Y898" i="9"/>
  <c r="X898" i="9"/>
  <c r="W898" i="9"/>
  <c r="V898" i="9"/>
  <c r="U898" i="9"/>
  <c r="T898" i="9"/>
  <c r="S898" i="9"/>
  <c r="R898" i="9"/>
  <c r="Q898" i="9"/>
  <c r="P898" i="9"/>
  <c r="O898" i="9"/>
  <c r="N898" i="9"/>
  <c r="D898" i="9"/>
  <c r="E898" i="9" s="1"/>
  <c r="H899" i="9" s="1"/>
  <c r="H900" i="9" s="1"/>
  <c r="H901" i="9" s="1"/>
  <c r="H902" i="9" s="1"/>
  <c r="H903" i="9" s="1"/>
  <c r="H904" i="9" s="1"/>
  <c r="H905" i="9" s="1"/>
  <c r="H906" i="9" s="1"/>
  <c r="H907" i="9" s="1"/>
  <c r="H908" i="9" s="1"/>
  <c r="H909" i="9" s="1"/>
  <c r="H910" i="9" s="1"/>
  <c r="H911" i="9" s="1"/>
  <c r="H912" i="9" s="1"/>
  <c r="H913" i="9" s="1"/>
  <c r="H914" i="9" s="1"/>
  <c r="H915" i="9" s="1"/>
  <c r="H916" i="9" s="1"/>
  <c r="H917" i="9" s="1"/>
  <c r="H918" i="9" s="1"/>
  <c r="H919" i="9" s="1"/>
  <c r="H920" i="9" s="1"/>
  <c r="H921" i="9" s="1"/>
  <c r="H922" i="9" s="1"/>
  <c r="H923" i="9" s="1"/>
  <c r="H924" i="9" s="1"/>
  <c r="H925" i="9" s="1"/>
  <c r="H926" i="9" s="1"/>
  <c r="H927" i="9" s="1"/>
  <c r="H928" i="9" s="1"/>
  <c r="H929" i="9" s="1"/>
  <c r="H930" i="9" s="1"/>
  <c r="H931" i="9" s="1"/>
  <c r="H932" i="9" s="1"/>
  <c r="H933" i="9" s="1"/>
  <c r="H934" i="9" s="1"/>
  <c r="H935" i="9" s="1"/>
  <c r="H936" i="9" s="1"/>
  <c r="H937" i="9" s="1"/>
  <c r="H938" i="9" s="1"/>
  <c r="H939" i="9" s="1"/>
  <c r="D897" i="9"/>
  <c r="E897" i="9" s="1"/>
  <c r="G852" i="9"/>
  <c r="G853" i="9" s="1"/>
  <c r="G854" i="9" s="1"/>
  <c r="G855" i="9" s="1"/>
  <c r="G856" i="9" s="1"/>
  <c r="G857" i="9" s="1"/>
  <c r="G858" i="9" s="1"/>
  <c r="G859" i="9" s="1"/>
  <c r="G860" i="9" s="1"/>
  <c r="G861" i="9" s="1"/>
  <c r="G862" i="9" s="1"/>
  <c r="G863" i="9" s="1"/>
  <c r="G864" i="9" s="1"/>
  <c r="G865" i="9" s="1"/>
  <c r="G866" i="9" s="1"/>
  <c r="G867" i="9" s="1"/>
  <c r="G868" i="9" s="1"/>
  <c r="G869" i="9" s="1"/>
  <c r="G870" i="9" s="1"/>
  <c r="G871" i="9" s="1"/>
  <c r="G872" i="9" s="1"/>
  <c r="G873" i="9" s="1"/>
  <c r="G874" i="9" s="1"/>
  <c r="G875" i="9" s="1"/>
  <c r="G876" i="9" s="1"/>
  <c r="G877" i="9" s="1"/>
  <c r="G878" i="9" s="1"/>
  <c r="G879" i="9" s="1"/>
  <c r="G880" i="9" s="1"/>
  <c r="G881" i="9" s="1"/>
  <c r="G882" i="9" s="1"/>
  <c r="G883" i="9" s="1"/>
  <c r="G884" i="9" s="1"/>
  <c r="G885" i="9" s="1"/>
  <c r="G886" i="9" s="1"/>
  <c r="G887" i="9" s="1"/>
  <c r="G888" i="9" s="1"/>
  <c r="G889" i="9" s="1"/>
  <c r="G890" i="9" s="1"/>
  <c r="G891" i="9" s="1"/>
  <c r="G892" i="9" s="1"/>
  <c r="F852" i="9"/>
  <c r="N851" i="9"/>
  <c r="D851" i="9"/>
  <c r="E851" i="9" s="1"/>
  <c r="H852" i="9" s="1"/>
  <c r="H853" i="9" s="1"/>
  <c r="H854" i="9" s="1"/>
  <c r="H855" i="9" s="1"/>
  <c r="H856" i="9" s="1"/>
  <c r="H857" i="9" s="1"/>
  <c r="H858" i="9" s="1"/>
  <c r="H859" i="9" s="1"/>
  <c r="H860" i="9" s="1"/>
  <c r="H861" i="9" s="1"/>
  <c r="H862" i="9" s="1"/>
  <c r="H863" i="9" s="1"/>
  <c r="H864" i="9" s="1"/>
  <c r="H865" i="9" s="1"/>
  <c r="H866" i="9" s="1"/>
  <c r="H867" i="9" s="1"/>
  <c r="H868" i="9" s="1"/>
  <c r="H869" i="9" s="1"/>
  <c r="H870" i="9" s="1"/>
  <c r="H871" i="9" s="1"/>
  <c r="H872" i="9" s="1"/>
  <c r="H873" i="9" s="1"/>
  <c r="H874" i="9" s="1"/>
  <c r="H875" i="9" s="1"/>
  <c r="H876" i="9" s="1"/>
  <c r="H877" i="9" s="1"/>
  <c r="H878" i="9" s="1"/>
  <c r="H879" i="9" s="1"/>
  <c r="H880" i="9" s="1"/>
  <c r="H881" i="9" s="1"/>
  <c r="H882" i="9" s="1"/>
  <c r="H883" i="9" s="1"/>
  <c r="H884" i="9" s="1"/>
  <c r="H885" i="9" s="1"/>
  <c r="H886" i="9" s="1"/>
  <c r="H887" i="9" s="1"/>
  <c r="H888" i="9" s="1"/>
  <c r="H889" i="9" s="1"/>
  <c r="H890" i="9" s="1"/>
  <c r="H891" i="9" s="1"/>
  <c r="H892" i="9" s="1"/>
  <c r="D850" i="9"/>
  <c r="E850" i="9" s="1"/>
  <c r="G711" i="9"/>
  <c r="G712" i="9" s="1"/>
  <c r="G713" i="9" s="1"/>
  <c r="G714" i="9" s="1"/>
  <c r="G715" i="9" s="1"/>
  <c r="G716" i="9" s="1"/>
  <c r="G717" i="9" s="1"/>
  <c r="G718" i="9" s="1"/>
  <c r="G719" i="9" s="1"/>
  <c r="G720" i="9" s="1"/>
  <c r="G721" i="9" s="1"/>
  <c r="G722" i="9" s="1"/>
  <c r="G723" i="9" s="1"/>
  <c r="G724" i="9" s="1"/>
  <c r="G725" i="9" s="1"/>
  <c r="G726" i="9" s="1"/>
  <c r="G727" i="9" s="1"/>
  <c r="G728" i="9" s="1"/>
  <c r="G729" i="9" s="1"/>
  <c r="G730" i="9" s="1"/>
  <c r="G731" i="9" s="1"/>
  <c r="G732" i="9" s="1"/>
  <c r="G733" i="9" s="1"/>
  <c r="G734" i="9" s="1"/>
  <c r="G735" i="9" s="1"/>
  <c r="G736" i="9" s="1"/>
  <c r="G737" i="9" s="1"/>
  <c r="G738" i="9" s="1"/>
  <c r="G739" i="9" s="1"/>
  <c r="G740" i="9" s="1"/>
  <c r="G741" i="9" s="1"/>
  <c r="G742" i="9" s="1"/>
  <c r="G743" i="9" s="1"/>
  <c r="G744" i="9" s="1"/>
  <c r="G745" i="9" s="1"/>
  <c r="G746" i="9" s="1"/>
  <c r="G747" i="9" s="1"/>
  <c r="G748" i="9" s="1"/>
  <c r="G749" i="9" s="1"/>
  <c r="G750" i="9" s="1"/>
  <c r="G751" i="9" s="1"/>
  <c r="F711" i="9"/>
  <c r="F712" i="9" s="1"/>
  <c r="Z710" i="9"/>
  <c r="Y710" i="9"/>
  <c r="X710" i="9"/>
  <c r="W710" i="9"/>
  <c r="V710" i="9"/>
  <c r="U710" i="9"/>
  <c r="T710" i="9"/>
  <c r="S710" i="9"/>
  <c r="R710" i="9"/>
  <c r="Q710" i="9"/>
  <c r="P710" i="9"/>
  <c r="O710" i="9"/>
  <c r="N710" i="9"/>
  <c r="D710" i="9"/>
  <c r="E710" i="9" s="1"/>
  <c r="H711" i="9" s="1"/>
  <c r="D709" i="9"/>
  <c r="E709" i="9" s="1"/>
  <c r="G241" i="9"/>
  <c r="G242" i="9" s="1"/>
  <c r="G243" i="9" s="1"/>
  <c r="G244" i="9" s="1"/>
  <c r="G245" i="9" s="1"/>
  <c r="G246" i="9" s="1"/>
  <c r="G247" i="9" s="1"/>
  <c r="G248" i="9" s="1"/>
  <c r="G249" i="9" s="1"/>
  <c r="G250" i="9" s="1"/>
  <c r="G251" i="9" s="1"/>
  <c r="G252" i="9" s="1"/>
  <c r="G253" i="9" s="1"/>
  <c r="G254" i="9" s="1"/>
  <c r="G255" i="9" s="1"/>
  <c r="G256" i="9" s="1"/>
  <c r="G257" i="9" s="1"/>
  <c r="G258" i="9" s="1"/>
  <c r="G259" i="9" s="1"/>
  <c r="G260" i="9" s="1"/>
  <c r="G261" i="9" s="1"/>
  <c r="G262" i="9" s="1"/>
  <c r="G263" i="9" s="1"/>
  <c r="G264" i="9" s="1"/>
  <c r="G265" i="9" s="1"/>
  <c r="G266" i="9" s="1"/>
  <c r="G267" i="9" s="1"/>
  <c r="G268" i="9" s="1"/>
  <c r="G269" i="9" s="1"/>
  <c r="G270" i="9" s="1"/>
  <c r="G271" i="9" s="1"/>
  <c r="G272" i="9" s="1"/>
  <c r="G273" i="9" s="1"/>
  <c r="G274" i="9" s="1"/>
  <c r="G275" i="9" s="1"/>
  <c r="G276" i="9" s="1"/>
  <c r="G277" i="9" s="1"/>
  <c r="G278" i="9" s="1"/>
  <c r="G279" i="9" s="1"/>
  <c r="G280" i="9" s="1"/>
  <c r="G281" i="9" s="1"/>
  <c r="F241" i="9"/>
  <c r="AN240" i="9"/>
  <c r="AM240" i="9"/>
  <c r="AL240" i="9"/>
  <c r="AK240" i="9"/>
  <c r="AJ240" i="9"/>
  <c r="AI240" i="9"/>
  <c r="AH240" i="9"/>
  <c r="AG240" i="9"/>
  <c r="AF240" i="9"/>
  <c r="AE240" i="9"/>
  <c r="AD240" i="9"/>
  <c r="AC240" i="9"/>
  <c r="AB240" i="9"/>
  <c r="AA240" i="9"/>
  <c r="Z240" i="9"/>
  <c r="Y240" i="9"/>
  <c r="X240" i="9"/>
  <c r="W240" i="9"/>
  <c r="V240" i="9"/>
  <c r="U240" i="9"/>
  <c r="T240" i="9"/>
  <c r="S240" i="9"/>
  <c r="R240" i="9"/>
  <c r="Q240" i="9"/>
  <c r="P240" i="9"/>
  <c r="O240" i="9"/>
  <c r="N240" i="9"/>
  <c r="D240" i="9"/>
  <c r="E240" i="9" s="1"/>
  <c r="H241" i="9" s="1"/>
  <c r="H242" i="9" s="1"/>
  <c r="H243" i="9" s="1"/>
  <c r="H244" i="9" s="1"/>
  <c r="H245" i="9" s="1"/>
  <c r="H246" i="9" s="1"/>
  <c r="H247" i="9" s="1"/>
  <c r="H248" i="9" s="1"/>
  <c r="H249" i="9" s="1"/>
  <c r="H250" i="9" s="1"/>
  <c r="H251" i="9" s="1"/>
  <c r="H252" i="9" s="1"/>
  <c r="H253" i="9" s="1"/>
  <c r="H254" i="9" s="1"/>
  <c r="H255" i="9" s="1"/>
  <c r="H256" i="9" s="1"/>
  <c r="H257" i="9" s="1"/>
  <c r="H258" i="9" s="1"/>
  <c r="H259" i="9" s="1"/>
  <c r="H260" i="9" s="1"/>
  <c r="H261" i="9" s="1"/>
  <c r="H262" i="9" s="1"/>
  <c r="H263" i="9" s="1"/>
  <c r="H264" i="9" s="1"/>
  <c r="H265" i="9" s="1"/>
  <c r="H266" i="9" s="1"/>
  <c r="H267" i="9" s="1"/>
  <c r="H268" i="9" s="1"/>
  <c r="H269" i="9" s="1"/>
  <c r="H270" i="9" s="1"/>
  <c r="H271" i="9" s="1"/>
  <c r="H272" i="9" s="1"/>
  <c r="H273" i="9" s="1"/>
  <c r="H274" i="9" s="1"/>
  <c r="H275" i="9" s="1"/>
  <c r="H276" i="9" s="1"/>
  <c r="H277" i="9" s="1"/>
  <c r="H278" i="9" s="1"/>
  <c r="H279" i="9" s="1"/>
  <c r="H280" i="9" s="1"/>
  <c r="H281" i="9" s="1"/>
  <c r="D239" i="9"/>
  <c r="E239" i="9" s="1"/>
  <c r="G53" i="9"/>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F53" i="9"/>
  <c r="AF52" i="9"/>
  <c r="AE52" i="9"/>
  <c r="AD52" i="9"/>
  <c r="AC52" i="9"/>
  <c r="AB52" i="9"/>
  <c r="AA52" i="9"/>
  <c r="Z52" i="9"/>
  <c r="Y52" i="9"/>
  <c r="X52" i="9"/>
  <c r="W52" i="9"/>
  <c r="V52" i="9"/>
  <c r="U52" i="9"/>
  <c r="T52" i="9"/>
  <c r="S52" i="9"/>
  <c r="R52" i="9"/>
  <c r="Q52" i="9"/>
  <c r="P52" i="9"/>
  <c r="O52" i="9"/>
  <c r="N52" i="9"/>
  <c r="D52" i="9"/>
  <c r="E52" i="9" s="1"/>
  <c r="H53" i="9" s="1"/>
  <c r="H54" i="9" s="1"/>
  <c r="H55" i="9" s="1"/>
  <c r="H56" i="9" s="1"/>
  <c r="H57" i="9" s="1"/>
  <c r="H58" i="9" s="1"/>
  <c r="H59" i="9" s="1"/>
  <c r="H60" i="9" s="1"/>
  <c r="H61" i="9" s="1"/>
  <c r="H62" i="9" s="1"/>
  <c r="H63" i="9" s="1"/>
  <c r="H64" i="9" s="1"/>
  <c r="H65" i="9" s="1"/>
  <c r="H66" i="9" s="1"/>
  <c r="H67" i="9" s="1"/>
  <c r="H68" i="9" s="1"/>
  <c r="H69" i="9" s="1"/>
  <c r="H70" i="9" s="1"/>
  <c r="H71" i="9" s="1"/>
  <c r="H72" i="9" s="1"/>
  <c r="H73" i="9" s="1"/>
  <c r="H74" i="9" s="1"/>
  <c r="H75" i="9" s="1"/>
  <c r="H76" i="9" s="1"/>
  <c r="H77" i="9" s="1"/>
  <c r="H78" i="9" s="1"/>
  <c r="H79" i="9" s="1"/>
  <c r="H80" i="9" s="1"/>
  <c r="H81" i="9" s="1"/>
  <c r="H82" i="9" s="1"/>
  <c r="H83" i="9" s="1"/>
  <c r="H84" i="9" s="1"/>
  <c r="H85" i="9" s="1"/>
  <c r="H86" i="9" s="1"/>
  <c r="H87" i="9" s="1"/>
  <c r="H88" i="9" s="1"/>
  <c r="H89" i="9" s="1"/>
  <c r="H90" i="9" s="1"/>
  <c r="H91" i="9" s="1"/>
  <c r="H92" i="9" s="1"/>
  <c r="H93" i="9" s="1"/>
  <c r="D51" i="9"/>
  <c r="E51" i="9" s="1"/>
  <c r="F1113" i="1"/>
  <c r="E1113" i="1"/>
  <c r="D1113" i="1"/>
  <c r="C1113" i="1"/>
  <c r="F1112" i="1"/>
  <c r="E1112" i="1"/>
  <c r="D1112" i="1"/>
  <c r="C1112" i="1"/>
  <c r="F1111" i="1"/>
  <c r="E1111" i="1"/>
  <c r="D1111" i="1"/>
  <c r="C1111" i="1"/>
  <c r="F1109" i="1"/>
  <c r="E1109" i="1"/>
  <c r="D1109" i="1"/>
  <c r="C1109" i="1"/>
  <c r="F1108" i="1"/>
  <c r="E1108" i="1"/>
  <c r="D1108" i="1"/>
  <c r="C1108" i="1"/>
  <c r="F1107" i="1"/>
  <c r="E1107" i="1"/>
  <c r="D1107" i="1"/>
  <c r="C1107" i="1"/>
  <c r="F1106" i="1"/>
  <c r="E1106" i="1"/>
  <c r="D1106" i="1"/>
  <c r="C1106" i="1"/>
  <c r="F1105" i="1"/>
  <c r="E1105" i="1"/>
  <c r="D1105" i="1"/>
  <c r="C1105" i="1"/>
  <c r="F1103" i="1"/>
  <c r="E1103" i="1"/>
  <c r="D1103" i="1"/>
  <c r="C1103" i="1"/>
  <c r="F1102" i="1"/>
  <c r="E1102" i="1"/>
  <c r="D1102" i="1"/>
  <c r="C1102" i="1"/>
  <c r="F1100" i="1"/>
  <c r="E1100" i="1"/>
  <c r="D1100" i="1"/>
  <c r="C1100" i="1"/>
  <c r="F1099" i="1"/>
  <c r="E1099" i="1"/>
  <c r="D1099" i="1"/>
  <c r="C1099" i="1"/>
  <c r="F1098" i="1"/>
  <c r="E1098" i="1"/>
  <c r="D1098" i="1"/>
  <c r="C1098" i="1"/>
  <c r="F1097" i="1"/>
  <c r="E1097" i="1"/>
  <c r="D1097" i="1"/>
  <c r="C1097" i="1"/>
  <c r="F1096" i="1"/>
  <c r="E1096" i="1"/>
  <c r="D1096" i="1"/>
  <c r="C1096" i="1"/>
  <c r="F1095" i="1"/>
  <c r="E1095" i="1"/>
  <c r="D1095" i="1"/>
  <c r="C1095" i="1"/>
  <c r="L1093" i="1"/>
  <c r="K1093" i="1"/>
  <c r="J1093" i="1"/>
  <c r="I1093" i="1"/>
  <c r="H1093" i="1"/>
  <c r="G1093" i="1"/>
  <c r="F1093" i="1"/>
  <c r="E1093" i="1"/>
  <c r="D1093" i="1"/>
  <c r="F1079" i="1"/>
  <c r="E1079" i="1"/>
  <c r="D1079" i="1"/>
  <c r="C1079" i="1"/>
  <c r="F1078" i="1"/>
  <c r="E1078" i="1"/>
  <c r="D1078" i="1"/>
  <c r="C1078" i="1"/>
  <c r="F1077" i="1"/>
  <c r="E1077" i="1"/>
  <c r="D1077" i="1"/>
  <c r="C1077" i="1"/>
  <c r="F1075" i="1"/>
  <c r="E1075" i="1"/>
  <c r="D1075" i="1"/>
  <c r="C1075" i="1"/>
  <c r="F1074" i="1"/>
  <c r="E1074" i="1"/>
  <c r="D1074" i="1"/>
  <c r="C1074" i="1"/>
  <c r="F1073" i="1"/>
  <c r="E1073" i="1"/>
  <c r="D1073" i="1"/>
  <c r="C1073" i="1"/>
  <c r="F1072" i="1"/>
  <c r="E1072" i="1"/>
  <c r="D1072" i="1"/>
  <c r="C1072" i="1"/>
  <c r="F1071" i="1"/>
  <c r="E1071" i="1"/>
  <c r="D1071" i="1"/>
  <c r="C1071" i="1"/>
  <c r="F1069" i="1"/>
  <c r="E1069" i="1"/>
  <c r="D1069" i="1"/>
  <c r="C1069" i="1"/>
  <c r="F1068" i="1"/>
  <c r="E1068" i="1"/>
  <c r="D1068" i="1"/>
  <c r="C1068" i="1"/>
  <c r="F1066" i="1"/>
  <c r="E1066" i="1"/>
  <c r="D1066" i="1"/>
  <c r="C1066" i="1"/>
  <c r="F1065" i="1"/>
  <c r="E1065" i="1"/>
  <c r="D1065" i="1"/>
  <c r="C1065" i="1"/>
  <c r="F1064" i="1"/>
  <c r="E1064" i="1"/>
  <c r="D1064" i="1"/>
  <c r="C1064" i="1"/>
  <c r="F1063" i="1"/>
  <c r="E1063" i="1"/>
  <c r="D1063" i="1"/>
  <c r="C1063" i="1"/>
  <c r="F1062" i="1"/>
  <c r="E1062" i="1"/>
  <c r="D1062" i="1"/>
  <c r="C1062" i="1"/>
  <c r="F1061" i="1"/>
  <c r="E1061" i="1"/>
  <c r="D1061" i="1"/>
  <c r="C1061" i="1"/>
  <c r="L1059" i="1"/>
  <c r="K1059" i="1"/>
  <c r="J1059" i="1"/>
  <c r="I1059" i="1"/>
  <c r="H1059" i="1"/>
  <c r="G1059" i="1"/>
  <c r="F1059" i="1"/>
  <c r="E1059" i="1"/>
  <c r="D1059" i="1"/>
  <c r="F1045" i="1"/>
  <c r="E1045" i="1"/>
  <c r="D1045" i="1"/>
  <c r="C1045" i="1"/>
  <c r="F1044" i="1"/>
  <c r="E1044" i="1"/>
  <c r="D1044" i="1"/>
  <c r="C1044" i="1"/>
  <c r="F1043" i="1"/>
  <c r="E1043" i="1"/>
  <c r="D1043" i="1"/>
  <c r="C1043" i="1"/>
  <c r="F1041" i="1"/>
  <c r="E1041" i="1"/>
  <c r="D1041" i="1"/>
  <c r="C1041" i="1"/>
  <c r="F1040" i="1"/>
  <c r="E1040" i="1"/>
  <c r="D1040" i="1"/>
  <c r="C1040" i="1"/>
  <c r="E1039" i="1"/>
  <c r="D1039" i="1"/>
  <c r="C1039" i="1"/>
  <c r="F1038" i="1"/>
  <c r="E1038" i="1"/>
  <c r="D1038" i="1"/>
  <c r="C1038" i="1"/>
  <c r="F1037" i="1"/>
  <c r="E1037" i="1"/>
  <c r="D1037" i="1"/>
  <c r="C1037" i="1"/>
  <c r="F1035" i="1"/>
  <c r="E1035" i="1"/>
  <c r="D1035" i="1"/>
  <c r="C1035" i="1"/>
  <c r="F1034" i="1"/>
  <c r="E1034" i="1"/>
  <c r="D1034" i="1"/>
  <c r="C1034" i="1"/>
  <c r="F1032" i="1"/>
  <c r="E1032" i="1"/>
  <c r="D1032" i="1"/>
  <c r="C1032" i="1"/>
  <c r="F1031" i="1"/>
  <c r="E1031" i="1"/>
  <c r="D1031" i="1"/>
  <c r="C1031" i="1"/>
  <c r="F1030" i="1"/>
  <c r="E1030" i="1"/>
  <c r="D1030" i="1"/>
  <c r="C1030" i="1"/>
  <c r="F1029" i="1"/>
  <c r="E1029" i="1"/>
  <c r="D1029" i="1"/>
  <c r="C1029" i="1"/>
  <c r="F1028" i="1"/>
  <c r="E1028" i="1"/>
  <c r="D1028" i="1"/>
  <c r="C1028" i="1"/>
  <c r="F1027" i="1"/>
  <c r="E1027" i="1"/>
  <c r="D1027" i="1"/>
  <c r="C1027" i="1"/>
  <c r="L1025" i="1"/>
  <c r="K1025" i="1"/>
  <c r="J1025" i="1"/>
  <c r="I1025" i="1"/>
  <c r="H1025" i="1"/>
  <c r="G1025" i="1"/>
  <c r="F1025" i="1"/>
  <c r="E1025" i="1"/>
  <c r="D1025" i="1"/>
  <c r="F1011" i="1"/>
  <c r="E1011" i="1"/>
  <c r="D1011" i="1"/>
  <c r="C1011" i="1"/>
  <c r="F1010" i="1"/>
  <c r="E1010" i="1"/>
  <c r="D1010" i="1"/>
  <c r="C1010" i="1"/>
  <c r="F1009" i="1"/>
  <c r="E1009" i="1"/>
  <c r="D1009" i="1"/>
  <c r="C1009" i="1"/>
  <c r="F1007" i="1"/>
  <c r="E1007" i="1"/>
  <c r="D1007" i="1"/>
  <c r="C1007" i="1"/>
  <c r="F1006" i="1"/>
  <c r="E1006" i="1"/>
  <c r="D1006" i="1"/>
  <c r="C1006" i="1"/>
  <c r="F1005" i="1"/>
  <c r="E1005" i="1"/>
  <c r="D1005" i="1"/>
  <c r="C1005" i="1"/>
  <c r="F1004" i="1"/>
  <c r="E1004" i="1"/>
  <c r="D1004" i="1"/>
  <c r="C1004" i="1"/>
  <c r="F1003" i="1"/>
  <c r="E1003" i="1"/>
  <c r="D1003" i="1"/>
  <c r="C1003" i="1"/>
  <c r="F1001" i="1"/>
  <c r="E1001" i="1"/>
  <c r="D1001" i="1"/>
  <c r="C1001" i="1"/>
  <c r="F1000" i="1"/>
  <c r="E1000" i="1"/>
  <c r="D1000" i="1"/>
  <c r="C1000" i="1"/>
  <c r="F998" i="1"/>
  <c r="E998" i="1"/>
  <c r="D998" i="1"/>
  <c r="C998" i="1"/>
  <c r="F997" i="1"/>
  <c r="E997" i="1"/>
  <c r="D997" i="1"/>
  <c r="C997" i="1"/>
  <c r="F996" i="1"/>
  <c r="E996" i="1"/>
  <c r="D996" i="1"/>
  <c r="C996" i="1"/>
  <c r="F995" i="1"/>
  <c r="E995" i="1"/>
  <c r="D995" i="1"/>
  <c r="C995" i="1"/>
  <c r="F994" i="1"/>
  <c r="E994" i="1"/>
  <c r="D994" i="1"/>
  <c r="C994" i="1"/>
  <c r="F993" i="1"/>
  <c r="E993" i="1"/>
  <c r="D993" i="1"/>
  <c r="C993" i="1"/>
  <c r="L991" i="1"/>
  <c r="K991" i="1"/>
  <c r="J991" i="1"/>
  <c r="I991" i="1"/>
  <c r="H991" i="1"/>
  <c r="G991" i="1"/>
  <c r="F991" i="1"/>
  <c r="E991" i="1"/>
  <c r="D991" i="1"/>
  <c r="G1012" i="1" s="1"/>
  <c r="C1012" i="1" s="1"/>
  <c r="F977" i="1"/>
  <c r="E977" i="1"/>
  <c r="D977" i="1"/>
  <c r="C977" i="1"/>
  <c r="F976" i="1"/>
  <c r="E976" i="1"/>
  <c r="D976" i="1"/>
  <c r="C976" i="1"/>
  <c r="F975" i="1"/>
  <c r="E975" i="1"/>
  <c r="D975" i="1"/>
  <c r="C975" i="1"/>
  <c r="F973" i="1"/>
  <c r="E973" i="1"/>
  <c r="D973" i="1"/>
  <c r="C973" i="1"/>
  <c r="F972" i="1"/>
  <c r="E972" i="1"/>
  <c r="D972" i="1"/>
  <c r="C972" i="1"/>
  <c r="F971" i="1"/>
  <c r="E971" i="1"/>
  <c r="D971" i="1"/>
  <c r="C971" i="1"/>
  <c r="F970" i="1"/>
  <c r="E970" i="1"/>
  <c r="D970" i="1"/>
  <c r="C970" i="1"/>
  <c r="F969" i="1"/>
  <c r="E969" i="1"/>
  <c r="D969" i="1"/>
  <c r="C969" i="1"/>
  <c r="F967" i="1"/>
  <c r="E967" i="1"/>
  <c r="D967" i="1"/>
  <c r="C967" i="1"/>
  <c r="F966" i="1"/>
  <c r="E966" i="1"/>
  <c r="D966" i="1"/>
  <c r="C966" i="1"/>
  <c r="F964" i="1"/>
  <c r="E964" i="1"/>
  <c r="D964" i="1"/>
  <c r="C964" i="1"/>
  <c r="F963" i="1"/>
  <c r="E963" i="1"/>
  <c r="D963" i="1"/>
  <c r="C963" i="1"/>
  <c r="F962" i="1"/>
  <c r="E962" i="1"/>
  <c r="D962" i="1"/>
  <c r="C962" i="1"/>
  <c r="F961" i="1"/>
  <c r="E961" i="1"/>
  <c r="D961" i="1"/>
  <c r="C961" i="1"/>
  <c r="F960" i="1"/>
  <c r="E960" i="1"/>
  <c r="D960" i="1"/>
  <c r="C960" i="1"/>
  <c r="F959" i="1"/>
  <c r="E959" i="1"/>
  <c r="D959" i="1"/>
  <c r="C959" i="1"/>
  <c r="L957" i="1"/>
  <c r="K957" i="1"/>
  <c r="J957" i="1"/>
  <c r="I957" i="1"/>
  <c r="H957" i="1"/>
  <c r="G957" i="1"/>
  <c r="F957" i="1"/>
  <c r="E957" i="1"/>
  <c r="D957" i="1"/>
  <c r="F943" i="1"/>
  <c r="E943" i="1"/>
  <c r="D943" i="1"/>
  <c r="C943" i="1"/>
  <c r="F942" i="1"/>
  <c r="E942" i="1"/>
  <c r="D942" i="1"/>
  <c r="C942" i="1"/>
  <c r="F941" i="1"/>
  <c r="E941" i="1"/>
  <c r="D941" i="1"/>
  <c r="C941" i="1"/>
  <c r="F939" i="1"/>
  <c r="E939" i="1"/>
  <c r="D939" i="1"/>
  <c r="C939" i="1"/>
  <c r="F938" i="1"/>
  <c r="E938" i="1"/>
  <c r="D938" i="1"/>
  <c r="C938" i="1"/>
  <c r="F937" i="1"/>
  <c r="E937" i="1"/>
  <c r="D937" i="1"/>
  <c r="C937" i="1"/>
  <c r="F936" i="1"/>
  <c r="E936" i="1"/>
  <c r="D936" i="1"/>
  <c r="C936" i="1"/>
  <c r="F935" i="1"/>
  <c r="E935" i="1"/>
  <c r="D935" i="1"/>
  <c r="C935" i="1"/>
  <c r="F933" i="1"/>
  <c r="E933" i="1"/>
  <c r="D933" i="1"/>
  <c r="C933" i="1"/>
  <c r="F932" i="1"/>
  <c r="E932" i="1"/>
  <c r="D932" i="1"/>
  <c r="C932" i="1"/>
  <c r="F930" i="1"/>
  <c r="E930" i="1"/>
  <c r="D930" i="1"/>
  <c r="C930" i="1"/>
  <c r="F929" i="1"/>
  <c r="E929" i="1"/>
  <c r="D929" i="1"/>
  <c r="C929" i="1"/>
  <c r="F928" i="1"/>
  <c r="E928" i="1"/>
  <c r="D928" i="1"/>
  <c r="C928" i="1"/>
  <c r="F927" i="1"/>
  <c r="E927" i="1"/>
  <c r="D927" i="1"/>
  <c r="C927" i="1"/>
  <c r="F926" i="1"/>
  <c r="E926" i="1"/>
  <c r="D926" i="1"/>
  <c r="C926" i="1"/>
  <c r="F925" i="1"/>
  <c r="E925" i="1"/>
  <c r="D925" i="1"/>
  <c r="C925" i="1"/>
  <c r="L923" i="1"/>
  <c r="K923" i="1"/>
  <c r="J923" i="1"/>
  <c r="I923" i="1"/>
  <c r="H923" i="1"/>
  <c r="G923" i="1"/>
  <c r="F923" i="1"/>
  <c r="E923" i="1"/>
  <c r="D923" i="1"/>
  <c r="F909" i="1"/>
  <c r="E909" i="1"/>
  <c r="D909" i="1"/>
  <c r="C909" i="1"/>
  <c r="F908" i="1"/>
  <c r="E908" i="1"/>
  <c r="D908" i="1"/>
  <c r="C908" i="1"/>
  <c r="F907" i="1"/>
  <c r="E907" i="1"/>
  <c r="D907" i="1"/>
  <c r="C907" i="1"/>
  <c r="F905" i="1"/>
  <c r="E905" i="1"/>
  <c r="D905" i="1"/>
  <c r="C905" i="1"/>
  <c r="F904" i="1"/>
  <c r="E904" i="1"/>
  <c r="D904" i="1"/>
  <c r="C904" i="1"/>
  <c r="F903" i="1"/>
  <c r="E903" i="1"/>
  <c r="D903" i="1"/>
  <c r="C903" i="1"/>
  <c r="F902" i="1"/>
  <c r="E902" i="1"/>
  <c r="D902" i="1"/>
  <c r="C902" i="1"/>
  <c r="F901" i="1"/>
  <c r="E901" i="1"/>
  <c r="D901" i="1"/>
  <c r="C901" i="1"/>
  <c r="F899" i="1"/>
  <c r="E899" i="1"/>
  <c r="D899" i="1"/>
  <c r="C899" i="1"/>
  <c r="F898" i="1"/>
  <c r="E898" i="1"/>
  <c r="D898" i="1"/>
  <c r="C898" i="1"/>
  <c r="F896" i="1"/>
  <c r="E896" i="1"/>
  <c r="D896" i="1"/>
  <c r="C896" i="1"/>
  <c r="F895" i="1"/>
  <c r="E895" i="1"/>
  <c r="D895" i="1"/>
  <c r="C895" i="1"/>
  <c r="F894" i="1"/>
  <c r="E894" i="1"/>
  <c r="D894" i="1"/>
  <c r="C894" i="1"/>
  <c r="F893" i="1"/>
  <c r="E893" i="1"/>
  <c r="D893" i="1"/>
  <c r="C893" i="1"/>
  <c r="F892" i="1"/>
  <c r="E892" i="1"/>
  <c r="D892" i="1"/>
  <c r="C892" i="1"/>
  <c r="F891" i="1"/>
  <c r="E891" i="1"/>
  <c r="D891" i="1"/>
  <c r="C891" i="1"/>
  <c r="L889" i="1"/>
  <c r="K889" i="1"/>
  <c r="J889" i="1"/>
  <c r="I889" i="1"/>
  <c r="H889" i="1"/>
  <c r="G889" i="1"/>
  <c r="F889" i="1"/>
  <c r="E889" i="1"/>
  <c r="D889" i="1"/>
  <c r="F841" i="1"/>
  <c r="E841" i="1"/>
  <c r="D841" i="1"/>
  <c r="C841" i="1"/>
  <c r="F840" i="1"/>
  <c r="E840" i="1"/>
  <c r="D840" i="1"/>
  <c r="C840" i="1"/>
  <c r="F839" i="1"/>
  <c r="E839" i="1"/>
  <c r="D839" i="1"/>
  <c r="C839" i="1"/>
  <c r="F837" i="1"/>
  <c r="E837" i="1"/>
  <c r="D837" i="1"/>
  <c r="C837" i="1"/>
  <c r="F836" i="1"/>
  <c r="E836" i="1"/>
  <c r="D836" i="1"/>
  <c r="C836" i="1"/>
  <c r="F835" i="1"/>
  <c r="E835" i="1"/>
  <c r="D835" i="1"/>
  <c r="C835" i="1"/>
  <c r="F834" i="1"/>
  <c r="E834" i="1"/>
  <c r="D834" i="1"/>
  <c r="C834" i="1"/>
  <c r="F833" i="1"/>
  <c r="E833" i="1"/>
  <c r="D833" i="1"/>
  <c r="C833" i="1"/>
  <c r="F831" i="1"/>
  <c r="E831" i="1"/>
  <c r="D831" i="1"/>
  <c r="C831" i="1"/>
  <c r="F830" i="1"/>
  <c r="E830" i="1"/>
  <c r="D830" i="1"/>
  <c r="C830" i="1"/>
  <c r="F828" i="1"/>
  <c r="E828" i="1"/>
  <c r="D828" i="1"/>
  <c r="C828" i="1"/>
  <c r="F827" i="1"/>
  <c r="E827" i="1"/>
  <c r="D827" i="1"/>
  <c r="C827" i="1"/>
  <c r="F826" i="1"/>
  <c r="E826" i="1"/>
  <c r="D826" i="1"/>
  <c r="C826" i="1"/>
  <c r="F825" i="1"/>
  <c r="E825" i="1"/>
  <c r="D825" i="1"/>
  <c r="C825" i="1"/>
  <c r="F824" i="1"/>
  <c r="E824" i="1"/>
  <c r="D824" i="1"/>
  <c r="C824" i="1"/>
  <c r="F823" i="1"/>
  <c r="E823" i="1"/>
  <c r="D823" i="1"/>
  <c r="C823" i="1"/>
  <c r="L821" i="1"/>
  <c r="K821" i="1"/>
  <c r="J821" i="1"/>
  <c r="I821" i="1"/>
  <c r="H821" i="1"/>
  <c r="G821" i="1"/>
  <c r="F821" i="1"/>
  <c r="E821" i="1"/>
  <c r="D821" i="1"/>
  <c r="F807" i="1"/>
  <c r="E807" i="1"/>
  <c r="D807" i="1"/>
  <c r="C807" i="1"/>
  <c r="F806" i="1"/>
  <c r="E806" i="1"/>
  <c r="D806" i="1"/>
  <c r="C806" i="1"/>
  <c r="F805" i="1"/>
  <c r="E805" i="1"/>
  <c r="D805" i="1"/>
  <c r="C805" i="1"/>
  <c r="F803" i="1"/>
  <c r="E803" i="1"/>
  <c r="D803" i="1"/>
  <c r="C803" i="1"/>
  <c r="F802" i="1"/>
  <c r="E802" i="1"/>
  <c r="D802" i="1"/>
  <c r="C802" i="1"/>
  <c r="F801" i="1"/>
  <c r="E801" i="1"/>
  <c r="D801" i="1"/>
  <c r="C801" i="1"/>
  <c r="F800" i="1"/>
  <c r="E800" i="1"/>
  <c r="D800" i="1"/>
  <c r="C800" i="1"/>
  <c r="F799" i="1"/>
  <c r="E799" i="1"/>
  <c r="D799" i="1"/>
  <c r="C799" i="1"/>
  <c r="F797" i="1"/>
  <c r="E797" i="1"/>
  <c r="D797" i="1"/>
  <c r="C797" i="1"/>
  <c r="F796" i="1"/>
  <c r="E796" i="1"/>
  <c r="D796" i="1"/>
  <c r="C796" i="1"/>
  <c r="F794" i="1"/>
  <c r="E794" i="1"/>
  <c r="D794" i="1"/>
  <c r="C794" i="1"/>
  <c r="F793" i="1"/>
  <c r="E793" i="1"/>
  <c r="D793" i="1"/>
  <c r="C793" i="1"/>
  <c r="F792" i="1"/>
  <c r="E792" i="1"/>
  <c r="D792" i="1"/>
  <c r="C792" i="1"/>
  <c r="F791" i="1"/>
  <c r="E791" i="1"/>
  <c r="D791" i="1"/>
  <c r="C791" i="1"/>
  <c r="F790" i="1"/>
  <c r="E790" i="1"/>
  <c r="D790" i="1"/>
  <c r="C790" i="1"/>
  <c r="F789" i="1"/>
  <c r="E789" i="1"/>
  <c r="D789" i="1"/>
  <c r="C789" i="1"/>
  <c r="L787" i="1"/>
  <c r="K787" i="1"/>
  <c r="J787" i="1"/>
  <c r="I787" i="1"/>
  <c r="H787" i="1"/>
  <c r="G787" i="1"/>
  <c r="F787" i="1"/>
  <c r="E787" i="1"/>
  <c r="D787" i="1"/>
  <c r="F773" i="1"/>
  <c r="E773" i="1"/>
  <c r="D773" i="1"/>
  <c r="C773" i="1"/>
  <c r="F772" i="1"/>
  <c r="E772" i="1"/>
  <c r="D772" i="1"/>
  <c r="C772" i="1"/>
  <c r="F771" i="1"/>
  <c r="E771" i="1"/>
  <c r="D771" i="1"/>
  <c r="C771" i="1"/>
  <c r="F769" i="1"/>
  <c r="E769" i="1"/>
  <c r="D769" i="1"/>
  <c r="C769" i="1"/>
  <c r="F768" i="1"/>
  <c r="E768" i="1"/>
  <c r="D768" i="1"/>
  <c r="C768" i="1"/>
  <c r="F767" i="1"/>
  <c r="E767" i="1"/>
  <c r="D767" i="1"/>
  <c r="C767" i="1"/>
  <c r="F766" i="1"/>
  <c r="E766" i="1"/>
  <c r="D766" i="1"/>
  <c r="C766" i="1"/>
  <c r="F765" i="1"/>
  <c r="E765" i="1"/>
  <c r="D765" i="1"/>
  <c r="C765" i="1"/>
  <c r="F763" i="1"/>
  <c r="E763" i="1"/>
  <c r="D763" i="1"/>
  <c r="C763" i="1"/>
  <c r="F762" i="1"/>
  <c r="E762" i="1"/>
  <c r="D762" i="1"/>
  <c r="C762" i="1"/>
  <c r="F760" i="1"/>
  <c r="E760" i="1"/>
  <c r="D760" i="1"/>
  <c r="C760" i="1"/>
  <c r="F759" i="1"/>
  <c r="E759" i="1"/>
  <c r="D759" i="1"/>
  <c r="C759" i="1"/>
  <c r="F758" i="1"/>
  <c r="E758" i="1"/>
  <c r="D758" i="1"/>
  <c r="C758" i="1"/>
  <c r="F757" i="1"/>
  <c r="E757" i="1"/>
  <c r="D757" i="1"/>
  <c r="C757" i="1"/>
  <c r="F756" i="1"/>
  <c r="E756" i="1"/>
  <c r="D756" i="1"/>
  <c r="C756" i="1"/>
  <c r="F755" i="1"/>
  <c r="E755" i="1"/>
  <c r="D755" i="1"/>
  <c r="C755" i="1"/>
  <c r="L753" i="1"/>
  <c r="K753" i="1"/>
  <c r="J753" i="1"/>
  <c r="I753" i="1"/>
  <c r="H753" i="1"/>
  <c r="G753" i="1"/>
  <c r="F753" i="1"/>
  <c r="E753" i="1"/>
  <c r="D753" i="1"/>
  <c r="F705" i="1"/>
  <c r="E705" i="1"/>
  <c r="D705" i="1"/>
  <c r="C705" i="1"/>
  <c r="F704" i="1"/>
  <c r="E704" i="1"/>
  <c r="D704" i="1"/>
  <c r="C704" i="1"/>
  <c r="F703" i="1"/>
  <c r="E703" i="1"/>
  <c r="D703" i="1"/>
  <c r="C703" i="1"/>
  <c r="F701" i="1"/>
  <c r="E701" i="1"/>
  <c r="D701" i="1"/>
  <c r="C701" i="1"/>
  <c r="F700" i="1"/>
  <c r="E700" i="1"/>
  <c r="D700" i="1"/>
  <c r="C700" i="1"/>
  <c r="F699" i="1"/>
  <c r="E699" i="1"/>
  <c r="D699" i="1"/>
  <c r="C699" i="1"/>
  <c r="F698" i="1"/>
  <c r="E698" i="1"/>
  <c r="D698" i="1"/>
  <c r="C698" i="1"/>
  <c r="F697" i="1"/>
  <c r="E697" i="1"/>
  <c r="D697" i="1"/>
  <c r="C697" i="1"/>
  <c r="F695" i="1"/>
  <c r="E695" i="1"/>
  <c r="D695" i="1"/>
  <c r="C695" i="1"/>
  <c r="F694" i="1"/>
  <c r="E694" i="1"/>
  <c r="D694" i="1"/>
  <c r="C694" i="1"/>
  <c r="F692" i="1"/>
  <c r="E692" i="1"/>
  <c r="D692" i="1"/>
  <c r="C692" i="1"/>
  <c r="F691" i="1"/>
  <c r="E691" i="1"/>
  <c r="D691" i="1"/>
  <c r="C691" i="1"/>
  <c r="F690" i="1"/>
  <c r="E690" i="1"/>
  <c r="D690" i="1"/>
  <c r="C690" i="1"/>
  <c r="F689" i="1"/>
  <c r="E689" i="1"/>
  <c r="D689" i="1"/>
  <c r="C689" i="1"/>
  <c r="F688" i="1"/>
  <c r="E688" i="1"/>
  <c r="D688" i="1"/>
  <c r="C688" i="1"/>
  <c r="F687" i="1"/>
  <c r="E687" i="1"/>
  <c r="D687" i="1"/>
  <c r="C687" i="1"/>
  <c r="L685" i="1"/>
  <c r="K685" i="1"/>
  <c r="J685" i="1"/>
  <c r="I685" i="1"/>
  <c r="H685" i="1"/>
  <c r="G685" i="1"/>
  <c r="F685" i="1"/>
  <c r="E685" i="1"/>
  <c r="D685" i="1"/>
  <c r="F671" i="1"/>
  <c r="E671" i="1"/>
  <c r="D671" i="1"/>
  <c r="C671" i="1"/>
  <c r="F670" i="1"/>
  <c r="E670" i="1"/>
  <c r="D670" i="1"/>
  <c r="C670" i="1"/>
  <c r="F669" i="1"/>
  <c r="E669" i="1"/>
  <c r="D669" i="1"/>
  <c r="C669" i="1"/>
  <c r="F667" i="1"/>
  <c r="E667" i="1"/>
  <c r="D667" i="1"/>
  <c r="C667" i="1"/>
  <c r="F666" i="1"/>
  <c r="E666" i="1"/>
  <c r="D666" i="1"/>
  <c r="C666" i="1"/>
  <c r="F665" i="1"/>
  <c r="E665" i="1"/>
  <c r="D665" i="1"/>
  <c r="C665" i="1"/>
  <c r="F664" i="1"/>
  <c r="E664" i="1"/>
  <c r="D664" i="1"/>
  <c r="C664" i="1"/>
  <c r="F663" i="1"/>
  <c r="E663" i="1"/>
  <c r="D663" i="1"/>
  <c r="C663" i="1"/>
  <c r="F661" i="1"/>
  <c r="E661" i="1"/>
  <c r="D661" i="1"/>
  <c r="C661" i="1"/>
  <c r="F660" i="1"/>
  <c r="E660" i="1"/>
  <c r="D660" i="1"/>
  <c r="C660" i="1"/>
  <c r="F658" i="1"/>
  <c r="E658" i="1"/>
  <c r="D658" i="1"/>
  <c r="C658" i="1"/>
  <c r="F657" i="1"/>
  <c r="E657" i="1"/>
  <c r="D657" i="1"/>
  <c r="C657" i="1"/>
  <c r="F656" i="1"/>
  <c r="E656" i="1"/>
  <c r="D656" i="1"/>
  <c r="C656" i="1"/>
  <c r="F655" i="1"/>
  <c r="E655" i="1"/>
  <c r="D655" i="1"/>
  <c r="C655" i="1"/>
  <c r="F654" i="1"/>
  <c r="E654" i="1"/>
  <c r="D654" i="1"/>
  <c r="C654" i="1"/>
  <c r="F653" i="1"/>
  <c r="E653" i="1"/>
  <c r="D653" i="1"/>
  <c r="C653" i="1"/>
  <c r="L651" i="1"/>
  <c r="K651" i="1"/>
  <c r="J651" i="1"/>
  <c r="I651" i="1"/>
  <c r="H651" i="1"/>
  <c r="G651" i="1"/>
  <c r="F651" i="1"/>
  <c r="E651" i="1"/>
  <c r="D651" i="1"/>
  <c r="F637" i="1"/>
  <c r="E637" i="1"/>
  <c r="D637" i="1"/>
  <c r="C637" i="1"/>
  <c r="F636" i="1"/>
  <c r="E636" i="1"/>
  <c r="D636" i="1"/>
  <c r="C636" i="1"/>
  <c r="F635" i="1"/>
  <c r="E635" i="1"/>
  <c r="D635" i="1"/>
  <c r="C635" i="1"/>
  <c r="F633" i="1"/>
  <c r="E633" i="1"/>
  <c r="D633" i="1"/>
  <c r="C633" i="1"/>
  <c r="F632" i="1"/>
  <c r="E632" i="1"/>
  <c r="D632" i="1"/>
  <c r="C632" i="1"/>
  <c r="F631" i="1"/>
  <c r="E631" i="1"/>
  <c r="D631" i="1"/>
  <c r="C631" i="1"/>
  <c r="F630" i="1"/>
  <c r="E630" i="1"/>
  <c r="D630" i="1"/>
  <c r="C630" i="1"/>
  <c r="F629" i="1"/>
  <c r="E629" i="1"/>
  <c r="D629" i="1"/>
  <c r="C629" i="1"/>
  <c r="F627" i="1"/>
  <c r="E627" i="1"/>
  <c r="D627" i="1"/>
  <c r="C627" i="1"/>
  <c r="F626" i="1"/>
  <c r="E626" i="1"/>
  <c r="D626" i="1"/>
  <c r="C626" i="1"/>
  <c r="F624" i="1"/>
  <c r="E624" i="1"/>
  <c r="D624" i="1"/>
  <c r="C624" i="1"/>
  <c r="F623" i="1"/>
  <c r="E623" i="1"/>
  <c r="D623" i="1"/>
  <c r="C623" i="1"/>
  <c r="F622" i="1"/>
  <c r="E622" i="1"/>
  <c r="D622" i="1"/>
  <c r="C622" i="1"/>
  <c r="F621" i="1"/>
  <c r="E621" i="1"/>
  <c r="D621" i="1"/>
  <c r="C621" i="1"/>
  <c r="F620" i="1"/>
  <c r="E620" i="1"/>
  <c r="D620" i="1"/>
  <c r="C620" i="1"/>
  <c r="F619" i="1"/>
  <c r="E619" i="1"/>
  <c r="D619" i="1"/>
  <c r="C619" i="1"/>
  <c r="L617" i="1"/>
  <c r="K617" i="1"/>
  <c r="J617" i="1"/>
  <c r="I617" i="1"/>
  <c r="H617" i="1"/>
  <c r="G617" i="1"/>
  <c r="F617" i="1"/>
  <c r="E617" i="1"/>
  <c r="D617" i="1"/>
  <c r="F535" i="1"/>
  <c r="E535" i="1"/>
  <c r="D535" i="1"/>
  <c r="C535" i="1"/>
  <c r="F534" i="1"/>
  <c r="E534" i="1"/>
  <c r="D534" i="1"/>
  <c r="C534" i="1"/>
  <c r="F533" i="1"/>
  <c r="E533" i="1"/>
  <c r="D533" i="1"/>
  <c r="C533" i="1"/>
  <c r="F531" i="1"/>
  <c r="E531" i="1"/>
  <c r="D531" i="1"/>
  <c r="C531" i="1"/>
  <c r="F530" i="1"/>
  <c r="E530" i="1"/>
  <c r="D530" i="1"/>
  <c r="C530" i="1"/>
  <c r="F529" i="1"/>
  <c r="E529" i="1"/>
  <c r="D529" i="1"/>
  <c r="C529" i="1"/>
  <c r="F528" i="1"/>
  <c r="E528" i="1"/>
  <c r="D528" i="1"/>
  <c r="C528" i="1"/>
  <c r="F527" i="1"/>
  <c r="E527" i="1"/>
  <c r="D527" i="1"/>
  <c r="C527" i="1"/>
  <c r="F525" i="1"/>
  <c r="E525" i="1"/>
  <c r="D525" i="1"/>
  <c r="C525" i="1"/>
  <c r="F524" i="1"/>
  <c r="E524" i="1"/>
  <c r="D524" i="1"/>
  <c r="C524" i="1"/>
  <c r="F522" i="1"/>
  <c r="E522" i="1"/>
  <c r="D522" i="1"/>
  <c r="C522" i="1"/>
  <c r="F521" i="1"/>
  <c r="E521" i="1"/>
  <c r="D521" i="1"/>
  <c r="C521" i="1"/>
  <c r="F520" i="1"/>
  <c r="E520" i="1"/>
  <c r="D520" i="1"/>
  <c r="C520" i="1"/>
  <c r="F519" i="1"/>
  <c r="E519" i="1"/>
  <c r="D519" i="1"/>
  <c r="C519" i="1"/>
  <c r="F518" i="1"/>
  <c r="E518" i="1"/>
  <c r="D518" i="1"/>
  <c r="C518" i="1"/>
  <c r="F517" i="1"/>
  <c r="E517" i="1"/>
  <c r="D517" i="1"/>
  <c r="C517" i="1"/>
  <c r="L515" i="1"/>
  <c r="K515" i="1"/>
  <c r="J515" i="1"/>
  <c r="I515" i="1"/>
  <c r="H515" i="1"/>
  <c r="G515" i="1"/>
  <c r="F515" i="1"/>
  <c r="E515" i="1"/>
  <c r="D515" i="1"/>
  <c r="F229" i="1"/>
  <c r="E229" i="1"/>
  <c r="D229" i="1"/>
  <c r="C229" i="1"/>
  <c r="F228" i="1"/>
  <c r="E228" i="1"/>
  <c r="D228" i="1"/>
  <c r="C228" i="1"/>
  <c r="F227" i="1"/>
  <c r="E227" i="1"/>
  <c r="D227" i="1"/>
  <c r="C227" i="1"/>
  <c r="F225" i="1"/>
  <c r="E225" i="1"/>
  <c r="D225" i="1"/>
  <c r="C225" i="1"/>
  <c r="F224" i="1"/>
  <c r="E224" i="1"/>
  <c r="D224" i="1"/>
  <c r="C224" i="1"/>
  <c r="F223" i="1"/>
  <c r="E223" i="1"/>
  <c r="D223" i="1"/>
  <c r="C223" i="1"/>
  <c r="F222" i="1"/>
  <c r="E222" i="1"/>
  <c r="D222" i="1"/>
  <c r="C222" i="1"/>
  <c r="F221" i="1"/>
  <c r="E221" i="1"/>
  <c r="D221" i="1"/>
  <c r="C221" i="1"/>
  <c r="F219" i="1"/>
  <c r="E219" i="1"/>
  <c r="D219" i="1"/>
  <c r="C219" i="1"/>
  <c r="F218" i="1"/>
  <c r="E218" i="1"/>
  <c r="D218" i="1"/>
  <c r="C218" i="1"/>
  <c r="F216" i="1"/>
  <c r="E216" i="1"/>
  <c r="D216" i="1"/>
  <c r="C216" i="1"/>
  <c r="F215" i="1"/>
  <c r="E215" i="1"/>
  <c r="D215" i="1"/>
  <c r="C215" i="1"/>
  <c r="F214" i="1"/>
  <c r="E214" i="1"/>
  <c r="D214" i="1"/>
  <c r="C214" i="1"/>
  <c r="F213" i="1"/>
  <c r="E213" i="1"/>
  <c r="D213" i="1"/>
  <c r="C213" i="1"/>
  <c r="F212" i="1"/>
  <c r="E212" i="1"/>
  <c r="D212" i="1"/>
  <c r="C212" i="1"/>
  <c r="F211" i="1"/>
  <c r="E211" i="1"/>
  <c r="D211" i="1"/>
  <c r="C211" i="1"/>
  <c r="L209" i="1"/>
  <c r="K209" i="1"/>
  <c r="J209" i="1"/>
  <c r="I209" i="1"/>
  <c r="H209" i="1"/>
  <c r="G209" i="1"/>
  <c r="F209" i="1"/>
  <c r="E209" i="1"/>
  <c r="D209" i="1"/>
  <c r="F195" i="1"/>
  <c r="E195" i="1"/>
  <c r="D195" i="1"/>
  <c r="C195" i="1"/>
  <c r="F194" i="1"/>
  <c r="E194" i="1"/>
  <c r="D194" i="1"/>
  <c r="C194" i="1"/>
  <c r="F193" i="1"/>
  <c r="E193" i="1"/>
  <c r="D193" i="1"/>
  <c r="C193" i="1"/>
  <c r="F191" i="1"/>
  <c r="E191" i="1"/>
  <c r="D191" i="1"/>
  <c r="C191" i="1"/>
  <c r="F190" i="1"/>
  <c r="E190" i="1"/>
  <c r="D190" i="1"/>
  <c r="C190" i="1"/>
  <c r="F189" i="1"/>
  <c r="E189" i="1"/>
  <c r="D189" i="1"/>
  <c r="C189" i="1"/>
  <c r="F188" i="1"/>
  <c r="E188" i="1"/>
  <c r="D188" i="1"/>
  <c r="C188" i="1"/>
  <c r="F187" i="1"/>
  <c r="E187" i="1"/>
  <c r="D187" i="1"/>
  <c r="C187" i="1"/>
  <c r="F185" i="1"/>
  <c r="E185" i="1"/>
  <c r="D185" i="1"/>
  <c r="C185" i="1"/>
  <c r="F184" i="1"/>
  <c r="E184" i="1"/>
  <c r="D184" i="1"/>
  <c r="C184" i="1"/>
  <c r="F182" i="1"/>
  <c r="E182" i="1"/>
  <c r="D182" i="1"/>
  <c r="C182" i="1"/>
  <c r="F181" i="1"/>
  <c r="E181" i="1"/>
  <c r="D181" i="1"/>
  <c r="C181" i="1"/>
  <c r="F180" i="1"/>
  <c r="E180" i="1"/>
  <c r="D180" i="1"/>
  <c r="C180" i="1"/>
  <c r="F179" i="1"/>
  <c r="E179" i="1"/>
  <c r="D179" i="1"/>
  <c r="C179" i="1"/>
  <c r="F178" i="1"/>
  <c r="E178" i="1"/>
  <c r="D178" i="1"/>
  <c r="C178" i="1"/>
  <c r="F177" i="1"/>
  <c r="E177" i="1"/>
  <c r="D177" i="1"/>
  <c r="C177" i="1"/>
  <c r="L175" i="1"/>
  <c r="K175" i="1"/>
  <c r="J175" i="1"/>
  <c r="I175" i="1"/>
  <c r="H175" i="1"/>
  <c r="G175" i="1"/>
  <c r="F175" i="1"/>
  <c r="E175" i="1"/>
  <c r="D175" i="1"/>
  <c r="F59" i="1"/>
  <c r="E59" i="1"/>
  <c r="D59" i="1"/>
  <c r="C59" i="1"/>
  <c r="F58" i="1"/>
  <c r="E58" i="1"/>
  <c r="D58" i="1"/>
  <c r="C58" i="1"/>
  <c r="F57" i="1"/>
  <c r="E57" i="1"/>
  <c r="D57" i="1"/>
  <c r="C57" i="1"/>
  <c r="F55" i="1"/>
  <c r="E55" i="1"/>
  <c r="D55" i="1"/>
  <c r="C55" i="1"/>
  <c r="F54" i="1"/>
  <c r="E54" i="1"/>
  <c r="D54" i="1"/>
  <c r="C54" i="1"/>
  <c r="F53" i="1"/>
  <c r="E53" i="1"/>
  <c r="D53" i="1"/>
  <c r="C53" i="1"/>
  <c r="F52" i="1"/>
  <c r="E52" i="1"/>
  <c r="D52" i="1"/>
  <c r="C52" i="1"/>
  <c r="F51" i="1"/>
  <c r="E51" i="1"/>
  <c r="D51" i="1"/>
  <c r="C51" i="1"/>
  <c r="F49" i="1"/>
  <c r="E49" i="1"/>
  <c r="D49" i="1"/>
  <c r="C49" i="1"/>
  <c r="F48" i="1"/>
  <c r="E48" i="1"/>
  <c r="D48" i="1"/>
  <c r="C48" i="1"/>
  <c r="F46" i="1"/>
  <c r="E46" i="1"/>
  <c r="D46" i="1"/>
  <c r="C46" i="1"/>
  <c r="F45" i="1"/>
  <c r="E45" i="1"/>
  <c r="D45" i="1"/>
  <c r="C45" i="1"/>
  <c r="F44" i="1"/>
  <c r="E44" i="1"/>
  <c r="D44" i="1"/>
  <c r="C44" i="1"/>
  <c r="F43" i="1"/>
  <c r="E43" i="1"/>
  <c r="D43" i="1"/>
  <c r="C43" i="1"/>
  <c r="F42" i="1"/>
  <c r="E42" i="1"/>
  <c r="D42" i="1"/>
  <c r="C42" i="1"/>
  <c r="F41" i="1"/>
  <c r="E41" i="1"/>
  <c r="D41" i="1"/>
  <c r="C41" i="1"/>
  <c r="L39" i="1"/>
  <c r="K39" i="1"/>
  <c r="J39" i="1"/>
  <c r="I39" i="1"/>
  <c r="H39" i="1"/>
  <c r="G39" i="1"/>
  <c r="F39" i="1"/>
  <c r="E39" i="1"/>
  <c r="D39" i="1"/>
  <c r="R48" i="7"/>
  <c r="F6" i="7"/>
  <c r="F17" i="13" s="1"/>
  <c r="I6" i="7"/>
  <c r="D6" i="7"/>
  <c r="G6" i="7"/>
  <c r="F5" i="7"/>
  <c r="F16" i="13" s="1"/>
  <c r="I5" i="7"/>
  <c r="D5" i="7"/>
  <c r="G5" i="7"/>
  <c r="G16" i="13" s="1"/>
  <c r="K16" i="13" s="1"/>
  <c r="B9" i="3" a="1"/>
  <c r="B9" i="3" s="1"/>
  <c r="B8" i="3" a="1"/>
  <c r="B8" i="3" s="1"/>
  <c r="B3" i="3" a="1"/>
  <c r="B3" i="3" s="1"/>
  <c r="B6" i="7"/>
  <c r="B17" i="13" s="1"/>
  <c r="C6" i="7"/>
  <c r="C17" i="13" s="1"/>
  <c r="E6" i="7"/>
  <c r="E17" i="13" s="1"/>
  <c r="AU5" i="5" a="1"/>
  <c r="AU5" i="5" s="1"/>
  <c r="AU6" i="5" a="1"/>
  <c r="AU6" i="5" s="1"/>
  <c r="AU7" i="5" a="1"/>
  <c r="AU7" i="5" s="1"/>
  <c r="AU8" i="5" a="1"/>
  <c r="AU8" i="5" s="1"/>
  <c r="AU9" i="5" a="1"/>
  <c r="AU9" i="5" s="1"/>
  <c r="AU11" i="5" a="1"/>
  <c r="AU11" i="5" s="1"/>
  <c r="AU12" i="5" a="1"/>
  <c r="AU12" i="5" s="1"/>
  <c r="AU14" i="5" a="1"/>
  <c r="AU14" i="5" s="1"/>
  <c r="AU15" i="5" a="1"/>
  <c r="AU15" i="5" s="1"/>
  <c r="AV5" i="5" a="1"/>
  <c r="AV5" i="5" s="1"/>
  <c r="AV6" i="5" a="1"/>
  <c r="AV6" i="5" s="1"/>
  <c r="AV7" i="5" a="1"/>
  <c r="AV7" i="5" s="1"/>
  <c r="AV8" i="5" a="1"/>
  <c r="AV8" i="5" s="1"/>
  <c r="AV9" i="5" a="1"/>
  <c r="AV9" i="5" s="1"/>
  <c r="AV11" i="5" a="1"/>
  <c r="AV11" i="5" s="1"/>
  <c r="AV12" i="5" a="1"/>
  <c r="AV12" i="5" s="1"/>
  <c r="AV14" i="5" a="1"/>
  <c r="AV14" i="5" s="1"/>
  <c r="AV15" i="5" a="1"/>
  <c r="AV15" i="5" s="1"/>
  <c r="AW5" i="5" a="1"/>
  <c r="AW5" i="5" s="1"/>
  <c r="AW6" i="5" a="1"/>
  <c r="AW6" i="5" s="1"/>
  <c r="AW7" i="5" a="1"/>
  <c r="AW7" i="5" s="1"/>
  <c r="AW8" i="5" a="1"/>
  <c r="AW8" i="5" s="1"/>
  <c r="AW9" i="5" a="1"/>
  <c r="AW9" i="5" s="1"/>
  <c r="AW11" i="5" a="1"/>
  <c r="AW11" i="5" s="1"/>
  <c r="AW12" i="5" a="1"/>
  <c r="AW12" i="5" s="1"/>
  <c r="AW14" i="5" a="1"/>
  <c r="AW14" i="5" s="1"/>
  <c r="AW15" i="5" a="1"/>
  <c r="AW15" i="5" s="1"/>
  <c r="AX5" i="5" a="1"/>
  <c r="AX5" i="5" s="1"/>
  <c r="AX6" i="5" a="1"/>
  <c r="AX6" i="5" s="1"/>
  <c r="AX7" i="5" a="1"/>
  <c r="AX7" i="5" s="1"/>
  <c r="AX8" i="5" a="1"/>
  <c r="AX8" i="5" s="1"/>
  <c r="AX9" i="5" a="1"/>
  <c r="AX9" i="5" s="1"/>
  <c r="AX11" i="5" a="1"/>
  <c r="AX11" i="5" s="1"/>
  <c r="AX12" i="5" a="1"/>
  <c r="AX12" i="5" s="1"/>
  <c r="AX14" i="5" a="1"/>
  <c r="AX14" i="5" s="1"/>
  <c r="AX15" i="5" a="1"/>
  <c r="AX15" i="5" s="1"/>
  <c r="AY5" i="5" a="1"/>
  <c r="AY5" i="5" s="1"/>
  <c r="AY6" i="5" a="1"/>
  <c r="AY6" i="5" s="1"/>
  <c r="AY7" i="5" a="1"/>
  <c r="AY7" i="5" s="1"/>
  <c r="AY8" i="5" a="1"/>
  <c r="AY8" i="5" s="1"/>
  <c r="AY9" i="5" a="1"/>
  <c r="AY9" i="5" s="1"/>
  <c r="AY11" i="5" a="1"/>
  <c r="AY11" i="5" s="1"/>
  <c r="AY12" i="5" a="1"/>
  <c r="AY12" i="5" s="1"/>
  <c r="AY14" i="5" a="1"/>
  <c r="AY14" i="5" s="1"/>
  <c r="AY15" i="5" a="1"/>
  <c r="AY15" i="5" s="1"/>
  <c r="AZ5" i="5" a="1"/>
  <c r="AZ5" i="5" s="1"/>
  <c r="AZ6" i="5" a="1"/>
  <c r="AZ6" i="5" s="1"/>
  <c r="AZ7" i="5" a="1"/>
  <c r="AZ7" i="5" s="1"/>
  <c r="AZ8" i="5" a="1"/>
  <c r="AZ8" i="5" s="1"/>
  <c r="AZ9" i="5" a="1"/>
  <c r="AZ9" i="5" s="1"/>
  <c r="AZ11" i="5" a="1"/>
  <c r="AZ11" i="5" s="1"/>
  <c r="AZ12" i="5" a="1"/>
  <c r="AZ12" i="5" s="1"/>
  <c r="AZ14" i="5" a="1"/>
  <c r="AZ14" i="5" s="1"/>
  <c r="AZ15" i="5" a="1"/>
  <c r="AZ15" i="5" s="1"/>
  <c r="BA5" i="5" a="1"/>
  <c r="BA5" i="5" s="1"/>
  <c r="BA6" i="5" a="1"/>
  <c r="BA6" i="5" s="1"/>
  <c r="BA7" i="5" a="1"/>
  <c r="BA7" i="5" s="1"/>
  <c r="BA8" i="5" a="1"/>
  <c r="BA8" i="5" s="1"/>
  <c r="BA9" i="5" a="1"/>
  <c r="BA9" i="5" s="1"/>
  <c r="BA11" i="5" a="1"/>
  <c r="BA11" i="5" s="1"/>
  <c r="BA12" i="5" a="1"/>
  <c r="BA12" i="5" s="1"/>
  <c r="BA14" i="5" a="1"/>
  <c r="BA14" i="5" s="1"/>
  <c r="BA15" i="5" a="1"/>
  <c r="BA15" i="5" s="1"/>
  <c r="BB5" i="5" a="1"/>
  <c r="BB5" i="5" s="1"/>
  <c r="BB6" i="5" a="1"/>
  <c r="BB6" i="5" s="1"/>
  <c r="BB7" i="5" a="1"/>
  <c r="BB7" i="5" s="1"/>
  <c r="BB8" i="5" a="1"/>
  <c r="BB8" i="5" s="1"/>
  <c r="BB9" i="5" a="1"/>
  <c r="BB9" i="5" s="1"/>
  <c r="BB11" i="5" a="1"/>
  <c r="BB11" i="5" s="1"/>
  <c r="BB12" i="5" a="1"/>
  <c r="BB12" i="5" s="1"/>
  <c r="BB14" i="5" a="1"/>
  <c r="BB14" i="5" s="1"/>
  <c r="BB15" i="5" a="1"/>
  <c r="BB15" i="5" s="1"/>
  <c r="BC5" i="5" a="1"/>
  <c r="BC5" i="5" s="1"/>
  <c r="BC6" i="5" a="1"/>
  <c r="BC6" i="5" s="1"/>
  <c r="BC7" i="5" a="1"/>
  <c r="BC7" i="5" s="1"/>
  <c r="BC8" i="5" a="1"/>
  <c r="BC8" i="5" s="1"/>
  <c r="BC9" i="5" a="1"/>
  <c r="BC9" i="5" s="1"/>
  <c r="BC11" i="5" a="1"/>
  <c r="BC11" i="5" s="1"/>
  <c r="BC12" i="5" a="1"/>
  <c r="BC12" i="5" s="1"/>
  <c r="BC14" i="5" a="1"/>
  <c r="BC14" i="5" s="1"/>
  <c r="BC15" i="5" a="1"/>
  <c r="BC15" i="5" s="1"/>
  <c r="BD5" i="5" a="1"/>
  <c r="BD5" i="5" s="1"/>
  <c r="BD6" i="5" a="1"/>
  <c r="BD6" i="5" s="1"/>
  <c r="BD7" i="5" a="1"/>
  <c r="BD7" i="5" s="1"/>
  <c r="BD8" i="5" a="1"/>
  <c r="BD8" i="5" s="1"/>
  <c r="BD9" i="5" a="1"/>
  <c r="BD9" i="5" s="1"/>
  <c r="BD11" i="5" a="1"/>
  <c r="BD11" i="5" s="1"/>
  <c r="BD12" i="5" a="1"/>
  <c r="BD12" i="5" s="1"/>
  <c r="BD14" i="5" a="1"/>
  <c r="BD14" i="5" s="1"/>
  <c r="BD15" i="5" a="1"/>
  <c r="BD15" i="5" s="1"/>
  <c r="BE5" i="5" a="1"/>
  <c r="BE5" i="5" s="1"/>
  <c r="BE6" i="5" a="1"/>
  <c r="BE6" i="5" s="1"/>
  <c r="BE7" i="5" a="1"/>
  <c r="BE7" i="5" s="1"/>
  <c r="BE8" i="5" a="1"/>
  <c r="BE8" i="5" s="1"/>
  <c r="BE9" i="5" a="1"/>
  <c r="BE9" i="5" s="1"/>
  <c r="BE11" i="5" a="1"/>
  <c r="BE11" i="5" s="1"/>
  <c r="BE12" i="5" a="1"/>
  <c r="BE12" i="5" s="1"/>
  <c r="BE14" i="5" a="1"/>
  <c r="BE14" i="5" s="1"/>
  <c r="BE15" i="5" a="1"/>
  <c r="BE15" i="5" s="1"/>
  <c r="BF5" i="5" a="1"/>
  <c r="BF5" i="5" s="1"/>
  <c r="BF6" i="5" a="1"/>
  <c r="BF6" i="5" s="1"/>
  <c r="BF7" i="5" a="1"/>
  <c r="BF7" i="5" s="1"/>
  <c r="BF8" i="5" a="1"/>
  <c r="BF8" i="5" s="1"/>
  <c r="BF9" i="5" a="1"/>
  <c r="BF9" i="5" s="1"/>
  <c r="BF11" i="5" a="1"/>
  <c r="BF11" i="5" s="1"/>
  <c r="BF12" i="5" a="1"/>
  <c r="BF12" i="5" s="1"/>
  <c r="BF14" i="5" a="1"/>
  <c r="BF14" i="5" s="1"/>
  <c r="BF15" i="5" a="1"/>
  <c r="BF15" i="5" s="1"/>
  <c r="BG5" i="5" a="1"/>
  <c r="BG5" i="5" s="1"/>
  <c r="BG6" i="5" a="1"/>
  <c r="BG6" i="5" s="1"/>
  <c r="BG7" i="5" a="1"/>
  <c r="BG7" i="5" s="1"/>
  <c r="BG8" i="5" a="1"/>
  <c r="BG8" i="5" s="1"/>
  <c r="BG9" i="5" a="1"/>
  <c r="BG9" i="5" s="1"/>
  <c r="BG11" i="5" a="1"/>
  <c r="BG11" i="5" s="1"/>
  <c r="BG12" i="5" a="1"/>
  <c r="BG12" i="5" s="1"/>
  <c r="BG14" i="5" a="1"/>
  <c r="BG14" i="5" s="1"/>
  <c r="BG15" i="5" a="1"/>
  <c r="BG15" i="5" s="1"/>
  <c r="BH5" i="5" a="1"/>
  <c r="BH5" i="5" s="1"/>
  <c r="BH6" i="5" a="1"/>
  <c r="BH6" i="5" s="1"/>
  <c r="BH7" i="5" a="1"/>
  <c r="BH7" i="5" s="1"/>
  <c r="BH8" i="5" a="1"/>
  <c r="BH8" i="5" s="1"/>
  <c r="BH9" i="5" a="1"/>
  <c r="BH9" i="5" s="1"/>
  <c r="BH11" i="5" a="1"/>
  <c r="BH11" i="5" s="1"/>
  <c r="BH12" i="5" a="1"/>
  <c r="BH12" i="5" s="1"/>
  <c r="BH14" i="5" a="1"/>
  <c r="BH14" i="5" s="1"/>
  <c r="BH15" i="5" a="1"/>
  <c r="BH15" i="5" s="1"/>
  <c r="BI5" i="5" a="1"/>
  <c r="BI5" i="5" s="1"/>
  <c r="BI6" i="5" a="1"/>
  <c r="BI6" i="5" s="1"/>
  <c r="BI7" i="5" a="1"/>
  <c r="BI7" i="5" s="1"/>
  <c r="BI8" i="5" a="1"/>
  <c r="BI8" i="5" s="1"/>
  <c r="BI9" i="5" a="1"/>
  <c r="BI9" i="5" s="1"/>
  <c r="BI11" i="5" a="1"/>
  <c r="BI11" i="5" s="1"/>
  <c r="BI12" i="5" a="1"/>
  <c r="BI12" i="5" s="1"/>
  <c r="BI14" i="5" a="1"/>
  <c r="BI14" i="5" s="1"/>
  <c r="BI15" i="5" a="1"/>
  <c r="BI15" i="5" s="1"/>
  <c r="BJ5" i="5" a="1"/>
  <c r="BJ5" i="5" s="1"/>
  <c r="BJ6" i="5" a="1"/>
  <c r="BJ6" i="5" s="1"/>
  <c r="BJ7" i="5" a="1"/>
  <c r="BJ7" i="5" s="1"/>
  <c r="BJ8" i="5" a="1"/>
  <c r="BJ8" i="5" s="1"/>
  <c r="BJ9" i="5" a="1"/>
  <c r="BJ9" i="5" s="1"/>
  <c r="BJ11" i="5" a="1"/>
  <c r="BJ11" i="5" s="1"/>
  <c r="BJ12" i="5" a="1"/>
  <c r="BJ12" i="5" s="1"/>
  <c r="BJ14" i="5" a="1"/>
  <c r="BJ14" i="5" s="1"/>
  <c r="BJ15" i="5" a="1"/>
  <c r="BJ15" i="5" s="1"/>
  <c r="BK5" i="5" a="1"/>
  <c r="BK5" i="5" s="1"/>
  <c r="BK6" i="5" a="1"/>
  <c r="BK6" i="5" s="1"/>
  <c r="BK7" i="5" a="1"/>
  <c r="BK7" i="5" s="1"/>
  <c r="BK8" i="5" a="1"/>
  <c r="BK8" i="5" s="1"/>
  <c r="BK9" i="5" a="1"/>
  <c r="BK9" i="5" s="1"/>
  <c r="BK11" i="5" a="1"/>
  <c r="BK11" i="5" s="1"/>
  <c r="BK12" i="5" a="1"/>
  <c r="BK12" i="5" s="1"/>
  <c r="BK14" i="5" a="1"/>
  <c r="BK14" i="5" s="1"/>
  <c r="BK15" i="5" a="1"/>
  <c r="BK15" i="5" s="1"/>
  <c r="BL5" i="5" a="1"/>
  <c r="BL5" i="5" s="1"/>
  <c r="BL6" i="5" a="1"/>
  <c r="BL6" i="5" s="1"/>
  <c r="BL7" i="5" a="1"/>
  <c r="BL7" i="5" s="1"/>
  <c r="BL8" i="5" a="1"/>
  <c r="BL8" i="5" s="1"/>
  <c r="BL9" i="5" a="1"/>
  <c r="BL9" i="5" s="1"/>
  <c r="BL11" i="5" a="1"/>
  <c r="BL11" i="5" s="1"/>
  <c r="BL12" i="5" a="1"/>
  <c r="BL12" i="5" s="1"/>
  <c r="BL14" i="5" a="1"/>
  <c r="BL14" i="5" s="1"/>
  <c r="BL15" i="5" a="1"/>
  <c r="BL15" i="5" s="1"/>
  <c r="BM5" i="5" a="1"/>
  <c r="BM5" i="5" s="1"/>
  <c r="BM6" i="5" a="1"/>
  <c r="BM6" i="5" s="1"/>
  <c r="BM7" i="5" a="1"/>
  <c r="BM7" i="5" s="1"/>
  <c r="BM8" i="5" a="1"/>
  <c r="BM8" i="5" s="1"/>
  <c r="BM9" i="5" a="1"/>
  <c r="BM9" i="5" s="1"/>
  <c r="BM11" i="5" a="1"/>
  <c r="BM11" i="5" s="1"/>
  <c r="BM12" i="5" a="1"/>
  <c r="BM12" i="5" s="1"/>
  <c r="BM14" i="5" a="1"/>
  <c r="BM14" i="5" s="1"/>
  <c r="BM15" i="5" a="1"/>
  <c r="BM15" i="5" s="1"/>
  <c r="BN5" i="5" a="1"/>
  <c r="BN5" i="5" s="1"/>
  <c r="BN6" i="5" a="1"/>
  <c r="BN6" i="5" s="1"/>
  <c r="BN7" i="5" a="1"/>
  <c r="BN7" i="5" s="1"/>
  <c r="BN8" i="5" a="1"/>
  <c r="BN8" i="5" s="1"/>
  <c r="BN9" i="5" a="1"/>
  <c r="BN9" i="5" s="1"/>
  <c r="BN11" i="5" a="1"/>
  <c r="BN11" i="5" s="1"/>
  <c r="BN12" i="5" a="1"/>
  <c r="BN12" i="5" s="1"/>
  <c r="BN14" i="5" a="1"/>
  <c r="BN14" i="5" s="1"/>
  <c r="BN15" i="5" a="1"/>
  <c r="BN15" i="5" s="1"/>
  <c r="BO5" i="5" a="1"/>
  <c r="BO5" i="5" s="1"/>
  <c r="BO6" i="5" a="1"/>
  <c r="BO6" i="5" s="1"/>
  <c r="BO7" i="5" a="1"/>
  <c r="BO7" i="5" s="1"/>
  <c r="BO8" i="5" a="1"/>
  <c r="BO8" i="5" s="1"/>
  <c r="BO9" i="5" a="1"/>
  <c r="BO9" i="5" s="1"/>
  <c r="BO11" i="5" a="1"/>
  <c r="BO11" i="5" s="1"/>
  <c r="BO12" i="5" a="1"/>
  <c r="BO12" i="5" s="1"/>
  <c r="BO14" i="5" a="1"/>
  <c r="BO14" i="5" s="1"/>
  <c r="BO15" i="5" a="1"/>
  <c r="BO15" i="5" s="1"/>
  <c r="BP5" i="5" a="1"/>
  <c r="BP5" i="5" s="1"/>
  <c r="BP6" i="5" a="1"/>
  <c r="BP6" i="5" s="1"/>
  <c r="BP7" i="5" a="1"/>
  <c r="BP7" i="5" s="1"/>
  <c r="BP8" i="5" a="1"/>
  <c r="BP8" i="5" s="1"/>
  <c r="BP9" i="5" a="1"/>
  <c r="BP9" i="5" s="1"/>
  <c r="BP11" i="5" a="1"/>
  <c r="BP11" i="5" s="1"/>
  <c r="BP12" i="5" a="1"/>
  <c r="BP12" i="5" s="1"/>
  <c r="BP14" i="5" a="1"/>
  <c r="BP14" i="5" s="1"/>
  <c r="BP15" i="5" a="1"/>
  <c r="BP15" i="5" s="1"/>
  <c r="BQ5" i="5" a="1"/>
  <c r="BQ5" i="5" s="1"/>
  <c r="BQ6" i="5" a="1"/>
  <c r="BQ6" i="5" s="1"/>
  <c r="BQ7" i="5" a="1"/>
  <c r="BQ7" i="5" s="1"/>
  <c r="BQ8" i="5" a="1"/>
  <c r="BQ8" i="5" s="1"/>
  <c r="BQ9" i="5" a="1"/>
  <c r="BQ9" i="5" s="1"/>
  <c r="BQ11" i="5" a="1"/>
  <c r="BQ11" i="5" s="1"/>
  <c r="BQ12" i="5" a="1"/>
  <c r="BQ12" i="5" s="1"/>
  <c r="BQ14" i="5" a="1"/>
  <c r="BQ14" i="5" s="1"/>
  <c r="BQ15" i="5" a="1"/>
  <c r="BQ15" i="5" s="1"/>
  <c r="BR5" i="5" a="1"/>
  <c r="BR5" i="5" s="1"/>
  <c r="BR6" i="5" a="1"/>
  <c r="BR6" i="5" s="1"/>
  <c r="BR7" i="5" a="1"/>
  <c r="BR7" i="5" s="1"/>
  <c r="BR8" i="5" a="1"/>
  <c r="BR8" i="5" s="1"/>
  <c r="BR9" i="5" a="1"/>
  <c r="BR9" i="5" s="1"/>
  <c r="BR11" i="5" a="1"/>
  <c r="BR11" i="5" s="1"/>
  <c r="BR12" i="5" a="1"/>
  <c r="BR12" i="5" s="1"/>
  <c r="BR14" i="5" a="1"/>
  <c r="BR14" i="5" s="1"/>
  <c r="BR15" i="5" a="1"/>
  <c r="BR15" i="5" s="1"/>
  <c r="BS5" i="5" a="1"/>
  <c r="BS5" i="5" s="1"/>
  <c r="BS6" i="5" a="1"/>
  <c r="BS6" i="5" s="1"/>
  <c r="BS7" i="5" a="1"/>
  <c r="BS7" i="5" s="1"/>
  <c r="BS8" i="5" a="1"/>
  <c r="BS8" i="5" s="1"/>
  <c r="BS9" i="5" a="1"/>
  <c r="BS9" i="5" s="1"/>
  <c r="BS11" i="5" a="1"/>
  <c r="BS11" i="5" s="1"/>
  <c r="BS12" i="5" a="1"/>
  <c r="BS12" i="5" s="1"/>
  <c r="BS14" i="5" a="1"/>
  <c r="BS14" i="5" s="1"/>
  <c r="BS15" i="5" a="1"/>
  <c r="BS15" i="5" s="1"/>
  <c r="BT5" i="5" a="1"/>
  <c r="BT5" i="5" s="1"/>
  <c r="BT6" i="5" a="1"/>
  <c r="BT6" i="5" s="1"/>
  <c r="BT7" i="5" a="1"/>
  <c r="BT7" i="5" s="1"/>
  <c r="BT8" i="5" a="1"/>
  <c r="BT8" i="5" s="1"/>
  <c r="BT9" i="5" a="1"/>
  <c r="BT9" i="5" s="1"/>
  <c r="BT11" i="5" a="1"/>
  <c r="BT11" i="5" s="1"/>
  <c r="BT12" i="5" a="1"/>
  <c r="BT12" i="5" s="1"/>
  <c r="BT14" i="5" a="1"/>
  <c r="BT14" i="5" s="1"/>
  <c r="BT15" i="5" a="1"/>
  <c r="BT15" i="5" s="1"/>
  <c r="BU5" i="5" a="1"/>
  <c r="BU5" i="5" s="1"/>
  <c r="BU6" i="5" a="1"/>
  <c r="BU6" i="5" s="1"/>
  <c r="BU7" i="5" a="1"/>
  <c r="BU7" i="5" s="1"/>
  <c r="BU8" i="5" a="1"/>
  <c r="BU8" i="5" s="1"/>
  <c r="BU9" i="5" a="1"/>
  <c r="BU9" i="5" s="1"/>
  <c r="BU11" i="5" a="1"/>
  <c r="BU11" i="5" s="1"/>
  <c r="BU12" i="5" a="1"/>
  <c r="BU12" i="5" s="1"/>
  <c r="BU14" i="5" a="1"/>
  <c r="BU14" i="5" s="1"/>
  <c r="BU15" i="5" a="1"/>
  <c r="BU15" i="5" s="1"/>
  <c r="BV5" i="5" a="1"/>
  <c r="BV5" i="5" s="1"/>
  <c r="BV6" i="5" a="1"/>
  <c r="BV6" i="5" s="1"/>
  <c r="BV7" i="5" a="1"/>
  <c r="BV7" i="5" s="1"/>
  <c r="BV8" i="5" a="1"/>
  <c r="BV8" i="5" s="1"/>
  <c r="BV9" i="5" a="1"/>
  <c r="BV9" i="5" s="1"/>
  <c r="BV11" i="5" a="1"/>
  <c r="BV11" i="5" s="1"/>
  <c r="BV12" i="5" a="1"/>
  <c r="BV12" i="5" s="1"/>
  <c r="BV14" i="5" a="1"/>
  <c r="BV14" i="5" s="1"/>
  <c r="BV15" i="5" a="1"/>
  <c r="BV15" i="5" s="1"/>
  <c r="BW5" i="5" a="1"/>
  <c r="BW5" i="5" s="1"/>
  <c r="BW6" i="5" a="1"/>
  <c r="BW6" i="5" s="1"/>
  <c r="BW7" i="5" a="1"/>
  <c r="BW7" i="5" s="1"/>
  <c r="BW8" i="5" a="1"/>
  <c r="BW8" i="5" s="1"/>
  <c r="BW9" i="5" a="1"/>
  <c r="BW9" i="5" s="1"/>
  <c r="BW11" i="5" a="1"/>
  <c r="BW11" i="5" s="1"/>
  <c r="BW12" i="5" a="1"/>
  <c r="BW12" i="5" s="1"/>
  <c r="BW14" i="5" a="1"/>
  <c r="BW14" i="5" s="1"/>
  <c r="BW15" i="5" a="1"/>
  <c r="BW15" i="5" s="1"/>
  <c r="BX5" i="5" a="1"/>
  <c r="BX5" i="5" s="1"/>
  <c r="BX6" i="5" a="1"/>
  <c r="BX6" i="5" s="1"/>
  <c r="BX7" i="5" a="1"/>
  <c r="BX7" i="5" s="1"/>
  <c r="BX8" i="5" a="1"/>
  <c r="BX8" i="5" s="1"/>
  <c r="BX9" i="5" a="1"/>
  <c r="BX9" i="5" s="1"/>
  <c r="BX11" i="5" a="1"/>
  <c r="BX11" i="5" s="1"/>
  <c r="BX12" i="5" a="1"/>
  <c r="BX12" i="5" s="1"/>
  <c r="BX14" i="5" a="1"/>
  <c r="BX14" i="5" s="1"/>
  <c r="BX15" i="5" a="1"/>
  <c r="BX15" i="5" s="1"/>
  <c r="BY5" i="5" a="1"/>
  <c r="BY5" i="5" s="1"/>
  <c r="BY6" i="5" a="1"/>
  <c r="BY6" i="5" s="1"/>
  <c r="BY7" i="5" a="1"/>
  <c r="BY7" i="5" s="1"/>
  <c r="BY8" i="5" a="1"/>
  <c r="BY8" i="5" s="1"/>
  <c r="BY9" i="5" a="1"/>
  <c r="BY9" i="5" s="1"/>
  <c r="BY11" i="5" a="1"/>
  <c r="BY11" i="5" s="1"/>
  <c r="BY12" i="5" a="1"/>
  <c r="BY12" i="5" s="1"/>
  <c r="BY14" i="5" a="1"/>
  <c r="BY14" i="5" s="1"/>
  <c r="BY15" i="5" a="1"/>
  <c r="BY15" i="5" s="1"/>
  <c r="BZ5" i="5" a="1"/>
  <c r="BZ5" i="5" s="1"/>
  <c r="BZ6" i="5" a="1"/>
  <c r="BZ6" i="5" s="1"/>
  <c r="BZ7" i="5" a="1"/>
  <c r="BZ7" i="5" s="1"/>
  <c r="BZ8" i="5" a="1"/>
  <c r="BZ8" i="5" s="1"/>
  <c r="BZ9" i="5" a="1"/>
  <c r="BZ9" i="5" s="1"/>
  <c r="BZ11" i="5" a="1"/>
  <c r="BZ11" i="5" s="1"/>
  <c r="BZ12" i="5" a="1"/>
  <c r="BZ12" i="5" s="1"/>
  <c r="BZ14" i="5" a="1"/>
  <c r="BZ14" i="5" s="1"/>
  <c r="BZ15" i="5" a="1"/>
  <c r="BZ15" i="5" s="1"/>
  <c r="CA5" i="5" a="1"/>
  <c r="CA5" i="5" s="1"/>
  <c r="CA6" i="5" a="1"/>
  <c r="CA6" i="5" s="1"/>
  <c r="CA7" i="5" a="1"/>
  <c r="CA7" i="5" s="1"/>
  <c r="CA8" i="5" a="1"/>
  <c r="CA8" i="5" s="1"/>
  <c r="CA9" i="5" a="1"/>
  <c r="CA9" i="5" s="1"/>
  <c r="CA11" i="5" a="1"/>
  <c r="CA11" i="5" s="1"/>
  <c r="CA12" i="5" a="1"/>
  <c r="CA12" i="5" s="1"/>
  <c r="CA14" i="5" a="1"/>
  <c r="CA14" i="5" s="1"/>
  <c r="CA15" i="5" a="1"/>
  <c r="CA15" i="5" s="1"/>
  <c r="CB5" i="5" a="1"/>
  <c r="CB5" i="5" s="1"/>
  <c r="CB6" i="5" a="1"/>
  <c r="CB6" i="5" s="1"/>
  <c r="CB7" i="5" a="1"/>
  <c r="CB7" i="5" s="1"/>
  <c r="CB8" i="5" a="1"/>
  <c r="CB8" i="5" s="1"/>
  <c r="CB9" i="5" a="1"/>
  <c r="CB9" i="5" s="1"/>
  <c r="CB11" i="5" a="1"/>
  <c r="CB11" i="5" s="1"/>
  <c r="CB12" i="5" a="1"/>
  <c r="CB12" i="5" s="1"/>
  <c r="CB14" i="5" a="1"/>
  <c r="CB14" i="5" s="1"/>
  <c r="CB15" i="5" a="1"/>
  <c r="CB15" i="5" s="1"/>
  <c r="CC5" i="5" a="1"/>
  <c r="CC5" i="5" s="1"/>
  <c r="CC6" i="5" a="1"/>
  <c r="CC6" i="5" s="1"/>
  <c r="CC7" i="5" a="1"/>
  <c r="CC7" i="5" s="1"/>
  <c r="CC8" i="5" a="1"/>
  <c r="CC8" i="5" s="1"/>
  <c r="CC9" i="5" a="1"/>
  <c r="CC9" i="5" s="1"/>
  <c r="CC11" i="5" a="1"/>
  <c r="CC11" i="5" s="1"/>
  <c r="CC12" i="5" a="1"/>
  <c r="CC12" i="5" s="1"/>
  <c r="CC14" i="5" a="1"/>
  <c r="CC14" i="5" s="1"/>
  <c r="CC15" i="5" a="1"/>
  <c r="CC15" i="5" s="1"/>
  <c r="CD5" i="5" a="1"/>
  <c r="CD5" i="5" s="1"/>
  <c r="CD6" i="5" a="1"/>
  <c r="CD6" i="5" s="1"/>
  <c r="CD7" i="5" a="1"/>
  <c r="CD7" i="5" s="1"/>
  <c r="CD8" i="5" a="1"/>
  <c r="CD8" i="5" s="1"/>
  <c r="CD9" i="5" a="1"/>
  <c r="CD9" i="5" s="1"/>
  <c r="CD11" i="5" a="1"/>
  <c r="CD11" i="5" s="1"/>
  <c r="CD12" i="5" a="1"/>
  <c r="CD12" i="5" s="1"/>
  <c r="CD14" i="5" a="1"/>
  <c r="CD14" i="5" s="1"/>
  <c r="CD15" i="5" a="1"/>
  <c r="CD15" i="5" s="1"/>
  <c r="CE5" i="5" a="1"/>
  <c r="CE5" i="5" s="1"/>
  <c r="CE6" i="5" a="1"/>
  <c r="CE6" i="5" s="1"/>
  <c r="CE7" i="5" a="1"/>
  <c r="CE7" i="5" s="1"/>
  <c r="CE8" i="5" a="1"/>
  <c r="CE8" i="5" s="1"/>
  <c r="CE9" i="5" a="1"/>
  <c r="CE9" i="5" s="1"/>
  <c r="CE11" i="5" a="1"/>
  <c r="CE11" i="5" s="1"/>
  <c r="CE12" i="5" a="1"/>
  <c r="CE12" i="5" s="1"/>
  <c r="CE14" i="5" a="1"/>
  <c r="CE14" i="5" s="1"/>
  <c r="CE15" i="5" a="1"/>
  <c r="CE15" i="5" s="1"/>
  <c r="CF5" i="5" a="1"/>
  <c r="CF5" i="5" s="1"/>
  <c r="CF6" i="5" a="1"/>
  <c r="CF6" i="5" s="1"/>
  <c r="CF7" i="5" a="1"/>
  <c r="CF7" i="5" s="1"/>
  <c r="CF8" i="5" a="1"/>
  <c r="CF8" i="5" s="1"/>
  <c r="CF9" i="5" a="1"/>
  <c r="CF9" i="5" s="1"/>
  <c r="CF11" i="5" a="1"/>
  <c r="CF11" i="5" s="1"/>
  <c r="CF12" i="5" a="1"/>
  <c r="CF12" i="5" s="1"/>
  <c r="CF14" i="5" a="1"/>
  <c r="CF14" i="5" s="1"/>
  <c r="CF15" i="5" a="1"/>
  <c r="CF15" i="5" s="1"/>
  <c r="CG5" i="5" a="1"/>
  <c r="CG5" i="5" s="1"/>
  <c r="CG6" i="5" a="1"/>
  <c r="CG6" i="5" s="1"/>
  <c r="CG7" i="5" a="1"/>
  <c r="CG7" i="5" s="1"/>
  <c r="CG8" i="5" a="1"/>
  <c r="CG8" i="5" s="1"/>
  <c r="CG9" i="5" a="1"/>
  <c r="CG9" i="5" s="1"/>
  <c r="CG11" i="5" a="1"/>
  <c r="CG11" i="5" s="1"/>
  <c r="CG12" i="5" a="1"/>
  <c r="CG12" i="5" s="1"/>
  <c r="CG14" i="5" a="1"/>
  <c r="CG14" i="5" s="1"/>
  <c r="CG15" i="5" a="1"/>
  <c r="CG15" i="5" s="1"/>
  <c r="CH5" i="5" a="1"/>
  <c r="CH5" i="5" s="1"/>
  <c r="CH6" i="5" a="1"/>
  <c r="CH6" i="5" s="1"/>
  <c r="CH7" i="5" a="1"/>
  <c r="CH7" i="5" s="1"/>
  <c r="CH8" i="5" a="1"/>
  <c r="CH8" i="5" s="1"/>
  <c r="CH9" i="5" a="1"/>
  <c r="CH9" i="5" s="1"/>
  <c r="CH11" i="5" a="1"/>
  <c r="CH11" i="5" s="1"/>
  <c r="CH12" i="5" a="1"/>
  <c r="CH12" i="5" s="1"/>
  <c r="CH14" i="5" a="1"/>
  <c r="CH14" i="5" s="1"/>
  <c r="CH15" i="5" a="1"/>
  <c r="CH15" i="5" s="1"/>
  <c r="CI5" i="5" a="1"/>
  <c r="CI5" i="5" s="1"/>
  <c r="CI6" i="5" a="1"/>
  <c r="CI6" i="5" s="1"/>
  <c r="CI7" i="5" a="1"/>
  <c r="CI7" i="5" s="1"/>
  <c r="CI8" i="5" a="1"/>
  <c r="CI8" i="5" s="1"/>
  <c r="CI9" i="5" a="1"/>
  <c r="CI9" i="5" s="1"/>
  <c r="CI11" i="5" a="1"/>
  <c r="CI11" i="5" s="1"/>
  <c r="CI12" i="5" a="1"/>
  <c r="CI12" i="5" s="1"/>
  <c r="CI14" i="5" a="1"/>
  <c r="CI14" i="5" s="1"/>
  <c r="CI15" i="5" a="1"/>
  <c r="CI15" i="5" s="1"/>
  <c r="D141" i="1"/>
  <c r="E141" i="1"/>
  <c r="F141" i="1"/>
  <c r="G141" i="1"/>
  <c r="H141" i="1"/>
  <c r="I141" i="1"/>
  <c r="J141" i="1"/>
  <c r="K141" i="1"/>
  <c r="L141" i="1"/>
  <c r="AU31" i="5" a="1"/>
  <c r="AU31" i="5" s="1"/>
  <c r="D5" i="1"/>
  <c r="E5" i="1"/>
  <c r="F5" i="1"/>
  <c r="G5" i="1"/>
  <c r="H5" i="1"/>
  <c r="I5" i="1"/>
  <c r="J5" i="1"/>
  <c r="K5" i="1"/>
  <c r="L5" i="1"/>
  <c r="D481" i="1"/>
  <c r="E481" i="1"/>
  <c r="F481" i="1"/>
  <c r="G481" i="1"/>
  <c r="H481" i="1"/>
  <c r="I481" i="1"/>
  <c r="J481" i="1"/>
  <c r="K481" i="1"/>
  <c r="L481" i="1"/>
  <c r="AU47" i="5" a="1"/>
  <c r="AU47" i="5" s="1"/>
  <c r="AU48" i="5" a="1"/>
  <c r="AU48" i="5" s="1"/>
  <c r="A6" i="12"/>
  <c r="A5" i="12"/>
  <c r="A4" i="12"/>
  <c r="F5" i="5"/>
  <c r="G5" i="5" s="1"/>
  <c r="F15" i="5"/>
  <c r="G15" i="5" s="1"/>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F14" i="5"/>
  <c r="G14" i="5" s="1"/>
  <c r="H14" i="5" s="1"/>
  <c r="I14" i="5" s="1"/>
  <c r="J14" i="5" s="1"/>
  <c r="K14" i="5" s="1"/>
  <c r="L14" i="5" s="1"/>
  <c r="M14" i="5" s="1"/>
  <c r="N14" i="5" s="1"/>
  <c r="O14" i="5" s="1"/>
  <c r="P14" i="5" s="1"/>
  <c r="Q14" i="5" s="1"/>
  <c r="R14" i="5" s="1"/>
  <c r="S14" i="5" s="1"/>
  <c r="T14" i="5" s="1"/>
  <c r="U14" i="5" s="1"/>
  <c r="V14" i="5" s="1"/>
  <c r="W14" i="5" s="1"/>
  <c r="X14" i="5" s="1"/>
  <c r="Y14" i="5" s="1"/>
  <c r="Z14" i="5" s="1"/>
  <c r="AA14" i="5" s="1"/>
  <c r="AB14" i="5" s="1"/>
  <c r="AC14" i="5" s="1"/>
  <c r="AD14" i="5" s="1"/>
  <c r="AE14" i="5" s="1"/>
  <c r="AF14" i="5" s="1"/>
  <c r="AG14" i="5" s="1"/>
  <c r="AH14" i="5" s="1"/>
  <c r="AI14" i="5" s="1"/>
  <c r="AJ14" i="5" s="1"/>
  <c r="AK14" i="5" s="1"/>
  <c r="AL14" i="5" s="1"/>
  <c r="AM14" i="5" s="1"/>
  <c r="AN14" i="5" s="1"/>
  <c r="AO14" i="5" s="1"/>
  <c r="AP14" i="5" s="1"/>
  <c r="AQ14" i="5" s="1"/>
  <c r="AR14" i="5" s="1"/>
  <c r="AS14" i="5" s="1"/>
  <c r="F11" i="5"/>
  <c r="G11" i="5" s="1"/>
  <c r="F12" i="5"/>
  <c r="G12" i="5" s="1"/>
  <c r="H12" i="5" s="1"/>
  <c r="I12" i="5" s="1"/>
  <c r="J12" i="5" s="1"/>
  <c r="K12" i="5" s="1"/>
  <c r="L12" i="5" s="1"/>
  <c r="M12" i="5" s="1"/>
  <c r="N12" i="5" s="1"/>
  <c r="O12" i="5" s="1"/>
  <c r="P12" i="5" s="1"/>
  <c r="Q12" i="5" s="1"/>
  <c r="R12" i="5" s="1"/>
  <c r="S12" i="5" s="1"/>
  <c r="T12" i="5" s="1"/>
  <c r="U12" i="5" s="1"/>
  <c r="V12" i="5" s="1"/>
  <c r="W12" i="5" s="1"/>
  <c r="X12" i="5" s="1"/>
  <c r="Y12" i="5" s="1"/>
  <c r="Z12" i="5" s="1"/>
  <c r="AA12" i="5" s="1"/>
  <c r="AB12" i="5" s="1"/>
  <c r="AC12" i="5" s="1"/>
  <c r="AD12" i="5" s="1"/>
  <c r="AE12" i="5" s="1"/>
  <c r="AF12" i="5" s="1"/>
  <c r="AG12" i="5" s="1"/>
  <c r="AH12" i="5" s="1"/>
  <c r="AI12" i="5" s="1"/>
  <c r="AJ12" i="5" s="1"/>
  <c r="AK12" i="5" s="1"/>
  <c r="AL12" i="5" s="1"/>
  <c r="AM12" i="5" s="1"/>
  <c r="AN12" i="5" s="1"/>
  <c r="AO12" i="5" s="1"/>
  <c r="AP12" i="5" s="1"/>
  <c r="AQ12" i="5" s="1"/>
  <c r="AR12" i="5" s="1"/>
  <c r="AS12" i="5" s="1"/>
  <c r="E13" i="5"/>
  <c r="F6" i="5"/>
  <c r="G6" i="5" s="1"/>
  <c r="H6" i="5" s="1"/>
  <c r="I6" i="5" s="1"/>
  <c r="J6" i="5" s="1"/>
  <c r="K6" i="5" s="1"/>
  <c r="L6" i="5" s="1"/>
  <c r="M6" i="5" s="1"/>
  <c r="N6" i="5" s="1"/>
  <c r="O6" i="5" s="1"/>
  <c r="P6" i="5" s="1"/>
  <c r="Q6" i="5" s="1"/>
  <c r="R6" i="5" s="1"/>
  <c r="S6" i="5" s="1"/>
  <c r="T6" i="5" s="1"/>
  <c r="U6" i="5" s="1"/>
  <c r="V6" i="5" s="1"/>
  <c r="W6" i="5" s="1"/>
  <c r="X6" i="5" s="1"/>
  <c r="Y6" i="5" s="1"/>
  <c r="Z6" i="5" s="1"/>
  <c r="AA6" i="5" s="1"/>
  <c r="AB6" i="5" s="1"/>
  <c r="AC6" i="5" s="1"/>
  <c r="AD6" i="5" s="1"/>
  <c r="AE6" i="5" s="1"/>
  <c r="AF6" i="5" s="1"/>
  <c r="AG6" i="5" s="1"/>
  <c r="AH6" i="5" s="1"/>
  <c r="AI6" i="5" s="1"/>
  <c r="AJ6" i="5" s="1"/>
  <c r="AK6" i="5" s="1"/>
  <c r="AL6" i="5" s="1"/>
  <c r="AM6" i="5" s="1"/>
  <c r="AN6" i="5" s="1"/>
  <c r="AO6" i="5" s="1"/>
  <c r="AP6" i="5" s="1"/>
  <c r="AQ6" i="5" s="1"/>
  <c r="AR6" i="5" s="1"/>
  <c r="AS6" i="5" s="1"/>
  <c r="F7" i="5"/>
  <c r="F8" i="5"/>
  <c r="G8" i="5" s="1"/>
  <c r="H8" i="5" s="1"/>
  <c r="I8" i="5" s="1"/>
  <c r="J8" i="5" s="1"/>
  <c r="K8" i="5" s="1"/>
  <c r="L8" i="5" s="1"/>
  <c r="M8" i="5" s="1"/>
  <c r="N8" i="5" s="1"/>
  <c r="O8" i="5" s="1"/>
  <c r="P8" i="5" s="1"/>
  <c r="Q8" i="5" s="1"/>
  <c r="R8" i="5" s="1"/>
  <c r="S8" i="5" s="1"/>
  <c r="T8" i="5" s="1"/>
  <c r="U8" i="5" s="1"/>
  <c r="V8" i="5" s="1"/>
  <c r="W8" i="5" s="1"/>
  <c r="X8" i="5" s="1"/>
  <c r="Y8" i="5" s="1"/>
  <c r="Z8" i="5" s="1"/>
  <c r="AA8" i="5" s="1"/>
  <c r="AB8" i="5" s="1"/>
  <c r="AC8" i="5" s="1"/>
  <c r="AD8" i="5" s="1"/>
  <c r="AE8" i="5" s="1"/>
  <c r="AF8" i="5" s="1"/>
  <c r="AG8" i="5" s="1"/>
  <c r="AH8" i="5" s="1"/>
  <c r="AI8" i="5" s="1"/>
  <c r="AJ8" i="5" s="1"/>
  <c r="AK8" i="5" s="1"/>
  <c r="AL8" i="5" s="1"/>
  <c r="AM8" i="5" s="1"/>
  <c r="AN8" i="5" s="1"/>
  <c r="AO8" i="5" s="1"/>
  <c r="AP8" i="5" s="1"/>
  <c r="AQ8" i="5" s="1"/>
  <c r="AR8" i="5" s="1"/>
  <c r="AS8" i="5" s="1"/>
  <c r="F9" i="5"/>
  <c r="G9" i="5" s="1"/>
  <c r="H9" i="5" s="1"/>
  <c r="I9" i="5" s="1"/>
  <c r="J9" i="5" s="1"/>
  <c r="K9" i="5" s="1"/>
  <c r="L9" i="5" s="1"/>
  <c r="M9" i="5" s="1"/>
  <c r="N9" i="5" s="1"/>
  <c r="O9" i="5" s="1"/>
  <c r="P9" i="5" s="1"/>
  <c r="Q9" i="5" s="1"/>
  <c r="R9" i="5" s="1"/>
  <c r="S9" i="5" s="1"/>
  <c r="T9" i="5" s="1"/>
  <c r="U9" i="5" s="1"/>
  <c r="V9" i="5" s="1"/>
  <c r="W9" i="5" s="1"/>
  <c r="X9" i="5" s="1"/>
  <c r="Y9" i="5" s="1"/>
  <c r="Z9" i="5" s="1"/>
  <c r="AA9" i="5" s="1"/>
  <c r="AB9" i="5" s="1"/>
  <c r="AC9" i="5" s="1"/>
  <c r="AD9" i="5" s="1"/>
  <c r="AE9" i="5" s="1"/>
  <c r="AF9" i="5" s="1"/>
  <c r="AG9" i="5" s="1"/>
  <c r="AH9" i="5" s="1"/>
  <c r="AI9" i="5" s="1"/>
  <c r="AJ9" i="5" s="1"/>
  <c r="AK9" i="5" s="1"/>
  <c r="AL9" i="5" s="1"/>
  <c r="AM9" i="5" s="1"/>
  <c r="AN9" i="5" s="1"/>
  <c r="AO9" i="5" s="1"/>
  <c r="AP9" i="5" s="1"/>
  <c r="AQ9" i="5" s="1"/>
  <c r="AR9" i="5" s="1"/>
  <c r="AS9" i="5" s="1"/>
  <c r="E10" i="5"/>
  <c r="F48" i="5"/>
  <c r="AV48" i="5" s="1" a="1"/>
  <c r="AV48" i="5" s="1"/>
  <c r="F47" i="5"/>
  <c r="AV47" i="5" s="1" a="1"/>
  <c r="AV47" i="5" s="1"/>
  <c r="F30" i="5"/>
  <c r="G30" i="5" s="1"/>
  <c r="F31" i="5"/>
  <c r="G31" i="5" s="1"/>
  <c r="H31" i="5" s="1"/>
  <c r="I31" i="5" s="1"/>
  <c r="J31" i="5" s="1"/>
  <c r="K31" i="5" s="1"/>
  <c r="L31" i="5" s="1"/>
  <c r="M31" i="5" s="1"/>
  <c r="N31" i="5" s="1"/>
  <c r="O31" i="5" s="1"/>
  <c r="P31" i="5" s="1"/>
  <c r="Q31" i="5" s="1"/>
  <c r="R31" i="5" s="1"/>
  <c r="S31" i="5" s="1"/>
  <c r="T31" i="5" s="1"/>
  <c r="U31" i="5" s="1"/>
  <c r="V31" i="5" s="1"/>
  <c r="W31" i="5" s="1"/>
  <c r="X31" i="5" s="1"/>
  <c r="Y31" i="5" s="1"/>
  <c r="Z31" i="5" s="1"/>
  <c r="AA31" i="5" s="1"/>
  <c r="AB31" i="5" s="1"/>
  <c r="AC31" i="5" s="1"/>
  <c r="AD31" i="5" s="1"/>
  <c r="AE31" i="5" s="1"/>
  <c r="AF31" i="5" s="1"/>
  <c r="AG31" i="5" s="1"/>
  <c r="AH31" i="5" s="1"/>
  <c r="AI31" i="5" s="1"/>
  <c r="AJ31" i="5" s="1"/>
  <c r="AK31" i="5" s="1"/>
  <c r="AL31" i="5" s="1"/>
  <c r="AM31" i="5" s="1"/>
  <c r="AN31" i="5" s="1"/>
  <c r="AO31" i="5" s="1"/>
  <c r="AP31" i="5" s="1"/>
  <c r="AQ31" i="5" s="1"/>
  <c r="AR31" i="5" s="1"/>
  <c r="AS31" i="5" s="1"/>
  <c r="CI31" i="5" s="1" a="1"/>
  <c r="CI31" i="5" s="1"/>
  <c r="O5" i="9"/>
  <c r="F6" i="9"/>
  <c r="F7" i="9" s="1"/>
  <c r="G6" i="9"/>
  <c r="D5" i="9"/>
  <c r="E5" i="9" s="1"/>
  <c r="H6" i="9" s="1"/>
  <c r="N5" i="9"/>
  <c r="P5" i="9"/>
  <c r="Q5" i="9"/>
  <c r="R5" i="9"/>
  <c r="S5" i="9"/>
  <c r="T5" i="9"/>
  <c r="U5" i="9"/>
  <c r="V5" i="9"/>
  <c r="W5" i="9"/>
  <c r="X5" i="9"/>
  <c r="Y5" i="9"/>
  <c r="Z5" i="9"/>
  <c r="AA5" i="9"/>
  <c r="AB5" i="9"/>
  <c r="AC5" i="9"/>
  <c r="AD5" i="9"/>
  <c r="AE5" i="9"/>
  <c r="AF5" i="9"/>
  <c r="D4" i="9"/>
  <c r="E4" i="9" s="1"/>
  <c r="O99" i="9"/>
  <c r="D73" i="1"/>
  <c r="E73" i="1"/>
  <c r="F73" i="1"/>
  <c r="G73" i="1"/>
  <c r="H73" i="1"/>
  <c r="I73" i="1"/>
  <c r="J73" i="1"/>
  <c r="K73" i="1"/>
  <c r="L73" i="1"/>
  <c r="F100" i="9"/>
  <c r="F101" i="9" s="1"/>
  <c r="G100" i="9"/>
  <c r="G101" i="9" s="1"/>
  <c r="G102" i="9" s="1"/>
  <c r="G103" i="9" s="1"/>
  <c r="G104" i="9" s="1"/>
  <c r="G105" i="9" s="1"/>
  <c r="G106" i="9" s="1"/>
  <c r="G107" i="9" s="1"/>
  <c r="G108" i="9" s="1"/>
  <c r="G109" i="9" s="1"/>
  <c r="G110" i="9" s="1"/>
  <c r="G111" i="9" s="1"/>
  <c r="G112" i="9" s="1"/>
  <c r="G113" i="9" s="1"/>
  <c r="G114" i="9" s="1"/>
  <c r="G115" i="9" s="1"/>
  <c r="G116" i="9" s="1"/>
  <c r="G117" i="9" s="1"/>
  <c r="G118" i="9" s="1"/>
  <c r="G119" i="9" s="1"/>
  <c r="G120" i="9" s="1"/>
  <c r="G121" i="9" s="1"/>
  <c r="G122" i="9" s="1"/>
  <c r="G123" i="9" s="1"/>
  <c r="G124" i="9" s="1"/>
  <c r="G125" i="9" s="1"/>
  <c r="G126" i="9" s="1"/>
  <c r="G127" i="9" s="1"/>
  <c r="G128" i="9" s="1"/>
  <c r="G129" i="9" s="1"/>
  <c r="G130" i="9" s="1"/>
  <c r="G131" i="9" s="1"/>
  <c r="G132" i="9" s="1"/>
  <c r="G133" i="9" s="1"/>
  <c r="G134" i="9" s="1"/>
  <c r="G135" i="9" s="1"/>
  <c r="G136" i="9" s="1"/>
  <c r="G137" i="9" s="1"/>
  <c r="G138" i="9" s="1"/>
  <c r="G139" i="9" s="1"/>
  <c r="G140" i="9" s="1"/>
  <c r="D99" i="9"/>
  <c r="E99" i="9" s="1"/>
  <c r="H100" i="9" s="1"/>
  <c r="P99" i="9"/>
  <c r="Q99" i="9"/>
  <c r="R99" i="9"/>
  <c r="S99" i="9"/>
  <c r="T99" i="9"/>
  <c r="U99" i="9"/>
  <c r="V99" i="9"/>
  <c r="W99" i="9"/>
  <c r="X99" i="9"/>
  <c r="Y99" i="9"/>
  <c r="Z99" i="9"/>
  <c r="AA99" i="9"/>
  <c r="AB99" i="9"/>
  <c r="AC99" i="9"/>
  <c r="AD99" i="9"/>
  <c r="AE99" i="9"/>
  <c r="AF99" i="9"/>
  <c r="AG99" i="9"/>
  <c r="AH99" i="9"/>
  <c r="AI99" i="9"/>
  <c r="AJ99" i="9"/>
  <c r="D98" i="9"/>
  <c r="E98" i="9" s="1"/>
  <c r="O193" i="9"/>
  <c r="F194" i="9"/>
  <c r="G194" i="9"/>
  <c r="D193" i="9"/>
  <c r="E193" i="9" s="1"/>
  <c r="H194" i="9" s="1"/>
  <c r="H195" i="9" s="1"/>
  <c r="H196" i="9" s="1"/>
  <c r="H197" i="9" s="1"/>
  <c r="H198" i="9" s="1"/>
  <c r="H199" i="9" s="1"/>
  <c r="H200" i="9" s="1"/>
  <c r="H201" i="9" s="1"/>
  <c r="H202" i="9" s="1"/>
  <c r="H203" i="9" s="1"/>
  <c r="H204" i="9" s="1"/>
  <c r="H205" i="9" s="1"/>
  <c r="H206" i="9" s="1"/>
  <c r="H207" i="9" s="1"/>
  <c r="H208" i="9" s="1"/>
  <c r="H209" i="9" s="1"/>
  <c r="H210" i="9" s="1"/>
  <c r="H211" i="9" s="1"/>
  <c r="H212" i="9" s="1"/>
  <c r="H213" i="9" s="1"/>
  <c r="H214" i="9" s="1"/>
  <c r="H215" i="9" s="1"/>
  <c r="H216" i="9" s="1"/>
  <c r="H217" i="9" s="1"/>
  <c r="H218" i="9" s="1"/>
  <c r="H219" i="9" s="1"/>
  <c r="H220" i="9" s="1"/>
  <c r="H221" i="9" s="1"/>
  <c r="H222" i="9" s="1"/>
  <c r="H223" i="9" s="1"/>
  <c r="H224" i="9" s="1"/>
  <c r="H225" i="9" s="1"/>
  <c r="H226" i="9" s="1"/>
  <c r="H227" i="9" s="1"/>
  <c r="H228" i="9" s="1"/>
  <c r="H229" i="9" s="1"/>
  <c r="H230" i="9" s="1"/>
  <c r="H231" i="9" s="1"/>
  <c r="H232" i="9" s="1"/>
  <c r="H233" i="9" s="1"/>
  <c r="H234" i="9" s="1"/>
  <c r="N193" i="9"/>
  <c r="P193" i="9"/>
  <c r="Q193" i="9"/>
  <c r="R193" i="9"/>
  <c r="S193" i="9"/>
  <c r="T193" i="9"/>
  <c r="U193" i="9"/>
  <c r="V193" i="9"/>
  <c r="W193" i="9"/>
  <c r="X193" i="9"/>
  <c r="Y193" i="9"/>
  <c r="Z193" i="9"/>
  <c r="AA193" i="9"/>
  <c r="AB193" i="9"/>
  <c r="AC193" i="9"/>
  <c r="AD193" i="9"/>
  <c r="AE193" i="9"/>
  <c r="AF193" i="9"/>
  <c r="AG193" i="9"/>
  <c r="AH193" i="9"/>
  <c r="AI193" i="9"/>
  <c r="AJ193" i="9"/>
  <c r="AK193" i="9"/>
  <c r="AL193" i="9"/>
  <c r="AM193" i="9"/>
  <c r="AN193" i="9"/>
  <c r="D192" i="9"/>
  <c r="E192" i="9" s="1"/>
  <c r="O287" i="9"/>
  <c r="F288" i="9"/>
  <c r="G288" i="9"/>
  <c r="G289" i="9" s="1"/>
  <c r="G290" i="9" s="1"/>
  <c r="G291" i="9" s="1"/>
  <c r="G292" i="9" s="1"/>
  <c r="G293" i="9" s="1"/>
  <c r="G294" i="9" s="1"/>
  <c r="G295" i="9" s="1"/>
  <c r="G296" i="9" s="1"/>
  <c r="G297" i="9" s="1"/>
  <c r="G298" i="9" s="1"/>
  <c r="G299" i="9" s="1"/>
  <c r="G300" i="9" s="1"/>
  <c r="G301" i="9" s="1"/>
  <c r="G302" i="9" s="1"/>
  <c r="G303" i="9" s="1"/>
  <c r="G304" i="9" s="1"/>
  <c r="G305" i="9" s="1"/>
  <c r="G306" i="9" s="1"/>
  <c r="G307" i="9" s="1"/>
  <c r="G308" i="9" s="1"/>
  <c r="G309" i="9" s="1"/>
  <c r="G310" i="9" s="1"/>
  <c r="G311" i="9" s="1"/>
  <c r="G312" i="9" s="1"/>
  <c r="G313" i="9" s="1"/>
  <c r="G314" i="9" s="1"/>
  <c r="G315" i="9" s="1"/>
  <c r="G316" i="9" s="1"/>
  <c r="G317" i="9" s="1"/>
  <c r="G318" i="9" s="1"/>
  <c r="G319" i="9" s="1"/>
  <c r="G320" i="9" s="1"/>
  <c r="G321" i="9" s="1"/>
  <c r="G322" i="9" s="1"/>
  <c r="G323" i="9" s="1"/>
  <c r="G324" i="9" s="1"/>
  <c r="G325" i="9" s="1"/>
  <c r="G326" i="9" s="1"/>
  <c r="G327" i="9" s="1"/>
  <c r="G328" i="9" s="1"/>
  <c r="D287" i="9"/>
  <c r="E287" i="9" s="1"/>
  <c r="H288" i="9" s="1"/>
  <c r="H289" i="9" s="1"/>
  <c r="H290" i="9" s="1"/>
  <c r="H291" i="9" s="1"/>
  <c r="H292" i="9" s="1"/>
  <c r="H293" i="9" s="1"/>
  <c r="H294" i="9" s="1"/>
  <c r="H295" i="9" s="1"/>
  <c r="H296" i="9" s="1"/>
  <c r="H297" i="9" s="1"/>
  <c r="H298" i="9" s="1"/>
  <c r="H299" i="9" s="1"/>
  <c r="H300" i="9" s="1"/>
  <c r="H301" i="9" s="1"/>
  <c r="H302" i="9" s="1"/>
  <c r="H303" i="9" s="1"/>
  <c r="H304" i="9" s="1"/>
  <c r="H305" i="9" s="1"/>
  <c r="H306" i="9" s="1"/>
  <c r="H307" i="9" s="1"/>
  <c r="H308" i="9" s="1"/>
  <c r="H309" i="9" s="1"/>
  <c r="H310" i="9" s="1"/>
  <c r="H311" i="9" s="1"/>
  <c r="H312" i="9" s="1"/>
  <c r="H313" i="9" s="1"/>
  <c r="H314" i="9" s="1"/>
  <c r="H315" i="9" s="1"/>
  <c r="H316" i="9" s="1"/>
  <c r="H317" i="9" s="1"/>
  <c r="H318" i="9" s="1"/>
  <c r="H319" i="9" s="1"/>
  <c r="H320" i="9" s="1"/>
  <c r="H321" i="9" s="1"/>
  <c r="H322" i="9" s="1"/>
  <c r="H323" i="9" s="1"/>
  <c r="H324" i="9" s="1"/>
  <c r="H325" i="9" s="1"/>
  <c r="H326" i="9" s="1"/>
  <c r="H327" i="9" s="1"/>
  <c r="H328" i="9" s="1"/>
  <c r="N287" i="9"/>
  <c r="P287" i="9"/>
  <c r="Q287" i="9"/>
  <c r="R287" i="9"/>
  <c r="S287" i="9"/>
  <c r="T287" i="9"/>
  <c r="U287" i="9"/>
  <c r="V287" i="9"/>
  <c r="W287" i="9"/>
  <c r="X287" i="9"/>
  <c r="Y287" i="9"/>
  <c r="Z287" i="9"/>
  <c r="AA287" i="9"/>
  <c r="AB287" i="9"/>
  <c r="AC287" i="9"/>
  <c r="AD287" i="9"/>
  <c r="AE287" i="9"/>
  <c r="AF287" i="9"/>
  <c r="AG287" i="9"/>
  <c r="AH287" i="9"/>
  <c r="AI287" i="9"/>
  <c r="AJ287" i="9"/>
  <c r="AK287" i="9"/>
  <c r="AL287" i="9"/>
  <c r="AM287" i="9"/>
  <c r="AN287" i="9"/>
  <c r="AO287" i="9"/>
  <c r="AP287" i="9"/>
  <c r="AQ287" i="9"/>
  <c r="AR287" i="9" s="1"/>
  <c r="D286" i="9"/>
  <c r="E286" i="9" s="1"/>
  <c r="O757" i="9"/>
  <c r="D549" i="1"/>
  <c r="E549" i="1"/>
  <c r="F549" i="1"/>
  <c r="G549" i="1"/>
  <c r="H549" i="1"/>
  <c r="I549" i="1"/>
  <c r="J549" i="1"/>
  <c r="K549" i="1"/>
  <c r="L549" i="1"/>
  <c r="F758" i="9"/>
  <c r="G758" i="9"/>
  <c r="G759" i="9" s="1"/>
  <c r="G760" i="9" s="1"/>
  <c r="G761" i="9" s="1"/>
  <c r="G762" i="9" s="1"/>
  <c r="G763" i="9" s="1"/>
  <c r="G764" i="9" s="1"/>
  <c r="G765" i="9" s="1"/>
  <c r="G766" i="9" s="1"/>
  <c r="G767" i="9" s="1"/>
  <c r="G768" i="9" s="1"/>
  <c r="G769" i="9" s="1"/>
  <c r="G770" i="9" s="1"/>
  <c r="G771" i="9" s="1"/>
  <c r="G772" i="9" s="1"/>
  <c r="G773" i="9" s="1"/>
  <c r="G774" i="9" s="1"/>
  <c r="G775" i="9" s="1"/>
  <c r="G776" i="9" s="1"/>
  <c r="G777" i="9" s="1"/>
  <c r="G778" i="9" s="1"/>
  <c r="G779" i="9" s="1"/>
  <c r="G780" i="9" s="1"/>
  <c r="G781" i="9" s="1"/>
  <c r="G782" i="9" s="1"/>
  <c r="G783" i="9" s="1"/>
  <c r="G784" i="9" s="1"/>
  <c r="G785" i="9" s="1"/>
  <c r="G786" i="9" s="1"/>
  <c r="G787" i="9" s="1"/>
  <c r="G788" i="9" s="1"/>
  <c r="G789" i="9" s="1"/>
  <c r="G790" i="9" s="1"/>
  <c r="G791" i="9" s="1"/>
  <c r="G792" i="9" s="1"/>
  <c r="G793" i="9" s="1"/>
  <c r="G794" i="9" s="1"/>
  <c r="G795" i="9" s="1"/>
  <c r="G796" i="9" s="1"/>
  <c r="G797" i="9" s="1"/>
  <c r="G798" i="9" s="1"/>
  <c r="D757" i="9"/>
  <c r="E757" i="9" s="1"/>
  <c r="H758" i="9" s="1"/>
  <c r="H759" i="9" s="1"/>
  <c r="H760" i="9" s="1"/>
  <c r="H761" i="9" s="1"/>
  <c r="H762" i="9" s="1"/>
  <c r="H763" i="9" s="1"/>
  <c r="H764" i="9" s="1"/>
  <c r="H765" i="9" s="1"/>
  <c r="H766" i="9" s="1"/>
  <c r="H767" i="9" s="1"/>
  <c r="H768" i="9" s="1"/>
  <c r="H769" i="9" s="1"/>
  <c r="H770" i="9" s="1"/>
  <c r="H771" i="9" s="1"/>
  <c r="H772" i="9" s="1"/>
  <c r="H773" i="9" s="1"/>
  <c r="H774" i="9" s="1"/>
  <c r="H775" i="9" s="1"/>
  <c r="H776" i="9" s="1"/>
  <c r="H777" i="9" s="1"/>
  <c r="H778" i="9" s="1"/>
  <c r="H779" i="9" s="1"/>
  <c r="H780" i="9" s="1"/>
  <c r="H781" i="9" s="1"/>
  <c r="H782" i="9" s="1"/>
  <c r="H783" i="9" s="1"/>
  <c r="H784" i="9" s="1"/>
  <c r="H785" i="9" s="1"/>
  <c r="H786" i="9" s="1"/>
  <c r="H787" i="9" s="1"/>
  <c r="H788" i="9" s="1"/>
  <c r="H789" i="9" s="1"/>
  <c r="H790" i="9" s="1"/>
  <c r="H791" i="9" s="1"/>
  <c r="H792" i="9" s="1"/>
  <c r="H793" i="9" s="1"/>
  <c r="H794" i="9" s="1"/>
  <c r="H795" i="9" s="1"/>
  <c r="H796" i="9" s="1"/>
  <c r="H797" i="9" s="1"/>
  <c r="H798" i="9" s="1"/>
  <c r="N757" i="9"/>
  <c r="P757" i="9"/>
  <c r="Q757" i="9"/>
  <c r="R757" i="9"/>
  <c r="S757" i="9"/>
  <c r="T757" i="9"/>
  <c r="U757" i="9"/>
  <c r="V757" i="9"/>
  <c r="W757" i="9"/>
  <c r="X757" i="9"/>
  <c r="Y757" i="9"/>
  <c r="Z757" i="9"/>
  <c r="AA757" i="9"/>
  <c r="AB757" i="9"/>
  <c r="D756" i="9"/>
  <c r="E756" i="9" s="1"/>
  <c r="Z663" i="9"/>
  <c r="D662" i="9"/>
  <c r="E662" i="9" s="1"/>
  <c r="F664" i="9"/>
  <c r="G664" i="9"/>
  <c r="G665" i="9" s="1"/>
  <c r="G666" i="9" s="1"/>
  <c r="G667" i="9" s="1"/>
  <c r="G668" i="9" s="1"/>
  <c r="G669" i="9" s="1"/>
  <c r="G670" i="9" s="1"/>
  <c r="G671" i="9" s="1"/>
  <c r="G672" i="9" s="1"/>
  <c r="G673" i="9" s="1"/>
  <c r="G674" i="9" s="1"/>
  <c r="G675" i="9" s="1"/>
  <c r="G676" i="9" s="1"/>
  <c r="G677" i="9" s="1"/>
  <c r="G678" i="9" s="1"/>
  <c r="G679" i="9" s="1"/>
  <c r="G680" i="9" s="1"/>
  <c r="G681" i="9" s="1"/>
  <c r="G682" i="9" s="1"/>
  <c r="G683" i="9" s="1"/>
  <c r="G684" i="9" s="1"/>
  <c r="G685" i="9" s="1"/>
  <c r="G686" i="9" s="1"/>
  <c r="G687" i="9" s="1"/>
  <c r="G688" i="9" s="1"/>
  <c r="G689" i="9" s="1"/>
  <c r="G690" i="9" s="1"/>
  <c r="G691" i="9" s="1"/>
  <c r="G692" i="9" s="1"/>
  <c r="G693" i="9" s="1"/>
  <c r="G694" i="9" s="1"/>
  <c r="G695" i="9" s="1"/>
  <c r="G696" i="9" s="1"/>
  <c r="G697" i="9" s="1"/>
  <c r="G698" i="9" s="1"/>
  <c r="G699" i="9" s="1"/>
  <c r="G700" i="9" s="1"/>
  <c r="G701" i="9" s="1"/>
  <c r="G702" i="9" s="1"/>
  <c r="G703" i="9" s="1"/>
  <c r="G704" i="9" s="1"/>
  <c r="D663" i="9"/>
  <c r="E663" i="9" s="1"/>
  <c r="H664" i="9" s="1"/>
  <c r="H665" i="9" s="1"/>
  <c r="H666" i="9" s="1"/>
  <c r="H667" i="9" s="1"/>
  <c r="H668" i="9" s="1"/>
  <c r="H669" i="9" s="1"/>
  <c r="H670" i="9" s="1"/>
  <c r="H671" i="9" s="1"/>
  <c r="H672" i="9" s="1"/>
  <c r="H673" i="9" s="1"/>
  <c r="H674" i="9" s="1"/>
  <c r="H675" i="9" s="1"/>
  <c r="H676" i="9" s="1"/>
  <c r="H677" i="9" s="1"/>
  <c r="H678" i="9" s="1"/>
  <c r="H679" i="9" s="1"/>
  <c r="H680" i="9" s="1"/>
  <c r="H681" i="9" s="1"/>
  <c r="H682" i="9" s="1"/>
  <c r="H683" i="9" s="1"/>
  <c r="H684" i="9" s="1"/>
  <c r="H685" i="9" s="1"/>
  <c r="H686" i="9" s="1"/>
  <c r="H687" i="9" s="1"/>
  <c r="H688" i="9" s="1"/>
  <c r="H689" i="9" s="1"/>
  <c r="H690" i="9" s="1"/>
  <c r="H691" i="9" s="1"/>
  <c r="H692" i="9" s="1"/>
  <c r="H693" i="9" s="1"/>
  <c r="H694" i="9" s="1"/>
  <c r="H695" i="9" s="1"/>
  <c r="H696" i="9" s="1"/>
  <c r="H697" i="9" s="1"/>
  <c r="H698" i="9" s="1"/>
  <c r="H699" i="9" s="1"/>
  <c r="H700" i="9" s="1"/>
  <c r="H701" i="9" s="1"/>
  <c r="H702" i="9" s="1"/>
  <c r="H703" i="9" s="1"/>
  <c r="H704" i="9" s="1"/>
  <c r="Y663" i="9"/>
  <c r="X663" i="9"/>
  <c r="W663" i="9"/>
  <c r="V663" i="9"/>
  <c r="U663" i="9"/>
  <c r="T663" i="9"/>
  <c r="S663" i="9"/>
  <c r="R663" i="9"/>
  <c r="Q663" i="9"/>
  <c r="P663" i="9"/>
  <c r="O663" i="9"/>
  <c r="N663" i="9"/>
  <c r="F563" i="1"/>
  <c r="E563" i="1"/>
  <c r="D563" i="1"/>
  <c r="C563" i="1"/>
  <c r="F569" i="1"/>
  <c r="E569" i="1"/>
  <c r="D569" i="1"/>
  <c r="C569" i="1"/>
  <c r="F568" i="1"/>
  <c r="E568" i="1"/>
  <c r="D568" i="1"/>
  <c r="C568" i="1"/>
  <c r="F567" i="1"/>
  <c r="E567" i="1"/>
  <c r="D567" i="1"/>
  <c r="C567" i="1"/>
  <c r="F565" i="1"/>
  <c r="E565" i="1"/>
  <c r="D565" i="1"/>
  <c r="C565" i="1"/>
  <c r="F564" i="1"/>
  <c r="E564" i="1"/>
  <c r="D564" i="1"/>
  <c r="C564" i="1"/>
  <c r="F562" i="1"/>
  <c r="E562" i="1"/>
  <c r="D562" i="1"/>
  <c r="C562" i="1"/>
  <c r="F561" i="1"/>
  <c r="E561" i="1"/>
  <c r="D561" i="1"/>
  <c r="C561" i="1"/>
  <c r="F559" i="1"/>
  <c r="E559" i="1"/>
  <c r="D559" i="1"/>
  <c r="C559" i="1"/>
  <c r="F558" i="1"/>
  <c r="E558" i="1"/>
  <c r="D558" i="1"/>
  <c r="C558" i="1"/>
  <c r="F556" i="1"/>
  <c r="E556" i="1"/>
  <c r="D556" i="1"/>
  <c r="C556" i="1"/>
  <c r="F555" i="1"/>
  <c r="E555" i="1"/>
  <c r="D555" i="1"/>
  <c r="C555" i="1"/>
  <c r="F554" i="1"/>
  <c r="E554" i="1"/>
  <c r="D554" i="1"/>
  <c r="C554" i="1"/>
  <c r="F553" i="1"/>
  <c r="E553" i="1"/>
  <c r="D553" i="1"/>
  <c r="C553" i="1"/>
  <c r="F552" i="1"/>
  <c r="E552" i="1"/>
  <c r="D552" i="1"/>
  <c r="C552" i="1"/>
  <c r="F551" i="1"/>
  <c r="E551" i="1"/>
  <c r="D551" i="1"/>
  <c r="C551" i="1"/>
  <c r="F155" i="1"/>
  <c r="E155" i="1"/>
  <c r="D155" i="1"/>
  <c r="C155" i="1"/>
  <c r="F161" i="1"/>
  <c r="E161" i="1"/>
  <c r="D161" i="1"/>
  <c r="C161" i="1"/>
  <c r="F160" i="1"/>
  <c r="E160" i="1"/>
  <c r="D160" i="1"/>
  <c r="C160" i="1"/>
  <c r="F159" i="1"/>
  <c r="E159" i="1"/>
  <c r="D159" i="1"/>
  <c r="C159" i="1"/>
  <c r="F157" i="1"/>
  <c r="E157" i="1"/>
  <c r="D157" i="1"/>
  <c r="C157" i="1"/>
  <c r="F156" i="1"/>
  <c r="E156" i="1"/>
  <c r="D156" i="1"/>
  <c r="C156" i="1"/>
  <c r="F154" i="1"/>
  <c r="E154" i="1"/>
  <c r="D154" i="1"/>
  <c r="C154" i="1"/>
  <c r="F153" i="1"/>
  <c r="E153" i="1"/>
  <c r="D153" i="1"/>
  <c r="C153" i="1"/>
  <c r="F151" i="1"/>
  <c r="E151" i="1"/>
  <c r="D151" i="1"/>
  <c r="C151" i="1"/>
  <c r="F150" i="1"/>
  <c r="E150" i="1"/>
  <c r="D150" i="1"/>
  <c r="C150" i="1"/>
  <c r="F148" i="1"/>
  <c r="E148" i="1"/>
  <c r="D148" i="1"/>
  <c r="C148" i="1"/>
  <c r="F147" i="1"/>
  <c r="E147" i="1"/>
  <c r="D147" i="1"/>
  <c r="C147" i="1"/>
  <c r="F146" i="1"/>
  <c r="E146" i="1"/>
  <c r="D146" i="1"/>
  <c r="C146" i="1"/>
  <c r="F145" i="1"/>
  <c r="E145" i="1"/>
  <c r="D145" i="1"/>
  <c r="C145" i="1"/>
  <c r="F144" i="1"/>
  <c r="E144" i="1"/>
  <c r="D144" i="1"/>
  <c r="C144" i="1"/>
  <c r="F143" i="1"/>
  <c r="E143" i="1"/>
  <c r="D143" i="1"/>
  <c r="C143" i="1"/>
  <c r="F87" i="1"/>
  <c r="E87" i="1"/>
  <c r="D87" i="1"/>
  <c r="C87" i="1"/>
  <c r="F93" i="1"/>
  <c r="E93" i="1"/>
  <c r="D93" i="1"/>
  <c r="C93" i="1"/>
  <c r="F92" i="1"/>
  <c r="E92" i="1"/>
  <c r="D92" i="1"/>
  <c r="C92" i="1"/>
  <c r="F91" i="1"/>
  <c r="E91" i="1"/>
  <c r="D91" i="1"/>
  <c r="C91" i="1"/>
  <c r="F89" i="1"/>
  <c r="E89" i="1"/>
  <c r="D89" i="1"/>
  <c r="C89" i="1"/>
  <c r="F88" i="1"/>
  <c r="E88" i="1"/>
  <c r="D88" i="1"/>
  <c r="C88" i="1"/>
  <c r="F86" i="1"/>
  <c r="E86" i="1"/>
  <c r="D86" i="1"/>
  <c r="C86" i="1"/>
  <c r="F85" i="1"/>
  <c r="E85" i="1"/>
  <c r="D85" i="1"/>
  <c r="C85" i="1"/>
  <c r="F83" i="1"/>
  <c r="E83" i="1"/>
  <c r="D83" i="1"/>
  <c r="C83" i="1"/>
  <c r="F82" i="1"/>
  <c r="E82" i="1"/>
  <c r="D82" i="1"/>
  <c r="C82" i="1"/>
  <c r="F80" i="1"/>
  <c r="E80" i="1"/>
  <c r="D80" i="1"/>
  <c r="C80" i="1"/>
  <c r="F79" i="1"/>
  <c r="E79" i="1"/>
  <c r="D79" i="1"/>
  <c r="C79" i="1"/>
  <c r="F78" i="1"/>
  <c r="E78" i="1"/>
  <c r="D78" i="1"/>
  <c r="C78" i="1"/>
  <c r="F77" i="1"/>
  <c r="E77" i="1"/>
  <c r="D77" i="1"/>
  <c r="C77" i="1"/>
  <c r="F76" i="1"/>
  <c r="E76" i="1"/>
  <c r="D76" i="1"/>
  <c r="C76" i="1"/>
  <c r="F75" i="1"/>
  <c r="E75" i="1"/>
  <c r="D75" i="1"/>
  <c r="C75" i="1"/>
  <c r="D495" i="1"/>
  <c r="C495" i="1"/>
  <c r="E495" i="1"/>
  <c r="F495" i="1"/>
  <c r="C5" i="7"/>
  <c r="C16" i="13" s="1"/>
  <c r="E5" i="7"/>
  <c r="B5" i="7"/>
  <c r="B16" i="13" s="1"/>
  <c r="D119" i="8"/>
  <c r="E39" i="8" s="1"/>
  <c r="E35" i="8"/>
  <c r="E38" i="8" s="1"/>
  <c r="F501" i="1"/>
  <c r="E501" i="1"/>
  <c r="D501" i="1"/>
  <c r="C501" i="1"/>
  <c r="F500" i="1"/>
  <c r="E500" i="1"/>
  <c r="D500" i="1"/>
  <c r="C500" i="1"/>
  <c r="F499" i="1"/>
  <c r="E499" i="1"/>
  <c r="D499" i="1"/>
  <c r="C499" i="1"/>
  <c r="F497" i="1"/>
  <c r="E497" i="1"/>
  <c r="D497" i="1"/>
  <c r="C497" i="1"/>
  <c r="F496" i="1"/>
  <c r="E496" i="1"/>
  <c r="D496" i="1"/>
  <c r="C496" i="1"/>
  <c r="F494" i="1"/>
  <c r="E494" i="1"/>
  <c r="D494" i="1"/>
  <c r="C494" i="1"/>
  <c r="F493" i="1"/>
  <c r="E493" i="1"/>
  <c r="D493" i="1"/>
  <c r="C493" i="1"/>
  <c r="F491" i="1"/>
  <c r="E491" i="1"/>
  <c r="D491" i="1"/>
  <c r="C491" i="1"/>
  <c r="F490" i="1"/>
  <c r="E490" i="1"/>
  <c r="D490" i="1"/>
  <c r="C490" i="1"/>
  <c r="F488" i="1"/>
  <c r="E488" i="1"/>
  <c r="D488" i="1"/>
  <c r="C488" i="1"/>
  <c r="F487" i="1"/>
  <c r="E487" i="1"/>
  <c r="D487" i="1"/>
  <c r="C487" i="1"/>
  <c r="F486" i="1"/>
  <c r="E486" i="1"/>
  <c r="D486" i="1"/>
  <c r="C486" i="1"/>
  <c r="F485" i="1"/>
  <c r="E485" i="1"/>
  <c r="D485" i="1"/>
  <c r="C485" i="1"/>
  <c r="F484" i="1"/>
  <c r="E484" i="1"/>
  <c r="D484" i="1"/>
  <c r="C484" i="1"/>
  <c r="E483" i="1"/>
  <c r="D483" i="1"/>
  <c r="C483" i="1"/>
  <c r="M10" i="7" l="1"/>
  <c r="N10" i="7" s="1"/>
  <c r="J5" i="7"/>
  <c r="M40" i="7"/>
  <c r="N40" i="7" s="1"/>
  <c r="M23" i="7"/>
  <c r="N23" i="7" s="1"/>
  <c r="M11" i="7"/>
  <c r="N11" i="7" s="1"/>
  <c r="M41" i="7"/>
  <c r="N41" i="7" s="1"/>
  <c r="M34" i="7"/>
  <c r="N34" i="7" s="1"/>
  <c r="M36" i="7"/>
  <c r="N36" i="7" s="1"/>
  <c r="M20" i="7"/>
  <c r="N20" i="7" s="1"/>
  <c r="M37" i="7"/>
  <c r="N37" i="7" s="1"/>
  <c r="M35" i="7"/>
  <c r="N35" i="7" s="1"/>
  <c r="M22" i="7"/>
  <c r="N22" i="7" s="1"/>
  <c r="M43" i="7"/>
  <c r="N43" i="7" s="1"/>
  <c r="M31" i="7"/>
  <c r="N31" i="7" s="1"/>
  <c r="M17" i="7"/>
  <c r="N17" i="7" s="1"/>
  <c r="M18" i="7"/>
  <c r="N18" i="7" s="1"/>
  <c r="M25" i="7"/>
  <c r="N25" i="7" s="1"/>
  <c r="M19" i="7"/>
  <c r="N19" i="7" s="1"/>
  <c r="M30" i="7"/>
  <c r="N30" i="7" s="1"/>
  <c r="M16" i="7"/>
  <c r="N16" i="7" s="1"/>
  <c r="M42" i="7"/>
  <c r="N42" i="7" s="1"/>
  <c r="M44" i="7"/>
  <c r="N44" i="7" s="1"/>
  <c r="M29" i="7"/>
  <c r="N29" i="7" s="1"/>
  <c r="M15" i="7"/>
  <c r="N15" i="7" s="1"/>
  <c r="M33" i="7"/>
  <c r="N33" i="7" s="1"/>
  <c r="M38" i="7"/>
  <c r="N38" i="7" s="1"/>
  <c r="M12" i="7"/>
  <c r="N12" i="7" s="1"/>
  <c r="M28" i="7"/>
  <c r="N28" i="7" s="1"/>
  <c r="M14" i="7"/>
  <c r="N14" i="7" s="1"/>
  <c r="M21" i="7"/>
  <c r="N21" i="7" s="1"/>
  <c r="M32" i="7"/>
  <c r="N32" i="7" s="1"/>
  <c r="M27" i="7"/>
  <c r="N27" i="7" s="1"/>
  <c r="M13" i="7"/>
  <c r="N13" i="7" s="1"/>
  <c r="M39" i="7"/>
  <c r="N39" i="7" s="1"/>
  <c r="M24" i="7"/>
  <c r="N24" i="7" s="1"/>
  <c r="M26" i="7"/>
  <c r="N26" i="7" s="1"/>
  <c r="M5" i="7"/>
  <c r="N5" i="7" s="1"/>
  <c r="M7" i="7"/>
  <c r="N7" i="7" s="1"/>
  <c r="M8" i="7"/>
  <c r="N8" i="7" s="1"/>
  <c r="AT815" i="5"/>
  <c r="B51" i="12" s="1"/>
  <c r="AT51" i="12"/>
  <c r="AT22" i="12"/>
  <c r="K6" i="7"/>
  <c r="L6" i="7" s="1"/>
  <c r="M6" i="7"/>
  <c r="N6" i="7" s="1"/>
  <c r="K9" i="7"/>
  <c r="L9" i="7" s="1"/>
  <c r="M9" i="7"/>
  <c r="N9" i="7" s="1"/>
  <c r="K5" i="7"/>
  <c r="L5" i="7" s="1"/>
  <c r="K10" i="7"/>
  <c r="L10" i="7" s="1"/>
  <c r="K44" i="7"/>
  <c r="L44" i="7" s="1"/>
  <c r="K36" i="7"/>
  <c r="L36" i="7" s="1"/>
  <c r="K28" i="7"/>
  <c r="L28" i="7" s="1"/>
  <c r="K20" i="7"/>
  <c r="L20" i="7" s="1"/>
  <c r="K12" i="7"/>
  <c r="L12" i="7" s="1"/>
  <c r="K21" i="7"/>
  <c r="L21" i="7" s="1"/>
  <c r="K43" i="7"/>
  <c r="L43" i="7" s="1"/>
  <c r="K35" i="7"/>
  <c r="L35" i="7" s="1"/>
  <c r="K27" i="7"/>
  <c r="L27" i="7" s="1"/>
  <c r="K19" i="7"/>
  <c r="L19" i="7" s="1"/>
  <c r="K11" i="7"/>
  <c r="L11" i="7" s="1"/>
  <c r="K37" i="7"/>
  <c r="L37" i="7" s="1"/>
  <c r="K42" i="7"/>
  <c r="L42" i="7" s="1"/>
  <c r="K34" i="7"/>
  <c r="L34" i="7" s="1"/>
  <c r="K26" i="7"/>
  <c r="L26" i="7" s="1"/>
  <c r="K18" i="7"/>
  <c r="L18" i="7" s="1"/>
  <c r="K41" i="7"/>
  <c r="L41" i="7" s="1"/>
  <c r="K33" i="7"/>
  <c r="L33" i="7" s="1"/>
  <c r="K25" i="7"/>
  <c r="L25" i="7" s="1"/>
  <c r="K17" i="7"/>
  <c r="L17" i="7" s="1"/>
  <c r="K38" i="7"/>
  <c r="L38" i="7" s="1"/>
  <c r="K13" i="7"/>
  <c r="L13" i="7" s="1"/>
  <c r="K40" i="7"/>
  <c r="L40" i="7" s="1"/>
  <c r="K32" i="7"/>
  <c r="L32" i="7" s="1"/>
  <c r="K24" i="7"/>
  <c r="L24" i="7" s="1"/>
  <c r="K16" i="7"/>
  <c r="L16" i="7" s="1"/>
  <c r="K22" i="7"/>
  <c r="L22" i="7" s="1"/>
  <c r="K39" i="7"/>
  <c r="L39" i="7" s="1"/>
  <c r="K31" i="7"/>
  <c r="L31" i="7" s="1"/>
  <c r="K23" i="7"/>
  <c r="L23" i="7" s="1"/>
  <c r="K15" i="7"/>
  <c r="L15" i="7" s="1"/>
  <c r="K30" i="7"/>
  <c r="L30" i="7" s="1"/>
  <c r="K14" i="7"/>
  <c r="L14" i="7" s="1"/>
  <c r="K29" i="7"/>
  <c r="L29" i="7" s="1"/>
  <c r="K7" i="7"/>
  <c r="L7" i="7" s="1"/>
  <c r="K8" i="7"/>
  <c r="L8" i="7" s="1"/>
  <c r="G1013" i="1"/>
  <c r="D17" i="13"/>
  <c r="D18" i="13"/>
  <c r="D19" i="13"/>
  <c r="D20" i="13"/>
  <c r="D21" i="13"/>
  <c r="J7" i="7"/>
  <c r="J8" i="7"/>
  <c r="J6" i="7"/>
  <c r="J9" i="7"/>
  <c r="J10" i="7"/>
  <c r="J43" i="7"/>
  <c r="J30" i="7"/>
  <c r="J42" i="7"/>
  <c r="J15" i="7"/>
  <c r="J33" i="7"/>
  <c r="J32" i="7"/>
  <c r="J26" i="7"/>
  <c r="J31" i="7"/>
  <c r="J39" i="7"/>
  <c r="J19" i="7"/>
  <c r="J16" i="7"/>
  <c r="J24" i="7"/>
  <c r="J12" i="7"/>
  <c r="J35" i="7"/>
  <c r="J38" i="7"/>
  <c r="J22" i="7"/>
  <c r="J41" i="7"/>
  <c r="J28" i="7"/>
  <c r="J29" i="7"/>
  <c r="J21" i="7"/>
  <c r="J34" i="7"/>
  <c r="J25" i="7"/>
  <c r="J14" i="7"/>
  <c r="J20" i="7"/>
  <c r="J17" i="7"/>
  <c r="J23" i="7"/>
  <c r="J44" i="7"/>
  <c r="J18" i="7"/>
  <c r="J37" i="7"/>
  <c r="J13" i="7"/>
  <c r="J36" i="7"/>
  <c r="J11" i="7"/>
  <c r="J27" i="7"/>
  <c r="J40" i="7"/>
  <c r="O5" i="7"/>
  <c r="P5" i="7" s="1"/>
  <c r="D9" i="6"/>
  <c r="E7" i="13"/>
  <c r="E18" i="13"/>
  <c r="M25" i="13"/>
  <c r="M37" i="13"/>
  <c r="M54" i="13"/>
  <c r="M49" i="13"/>
  <c r="M22" i="13"/>
  <c r="M29" i="13"/>
  <c r="M38" i="13"/>
  <c r="M41" i="13"/>
  <c r="M30" i="13"/>
  <c r="M33" i="13"/>
  <c r="M46" i="13"/>
  <c r="M36" i="13"/>
  <c r="M53" i="13"/>
  <c r="M28" i="13"/>
  <c r="M45" i="13"/>
  <c r="M42" i="13"/>
  <c r="M26" i="13"/>
  <c r="M24" i="13"/>
  <c r="M51" i="13"/>
  <c r="M39" i="13"/>
  <c r="M43" i="13"/>
  <c r="M44" i="13"/>
  <c r="M40" i="13"/>
  <c r="M50" i="13"/>
  <c r="M32" i="13"/>
  <c r="M23" i="13"/>
  <c r="M31" i="13"/>
  <c r="M47" i="13"/>
  <c r="M34" i="13"/>
  <c r="M48" i="13"/>
  <c r="M27" i="13"/>
  <c r="M35" i="13"/>
  <c r="M52" i="13"/>
  <c r="CI709" i="5"/>
  <c r="CI713" i="5" s="1"/>
  <c r="AT713" i="5" s="1"/>
  <c r="B45" i="12" s="1"/>
  <c r="C14" i="14"/>
  <c r="D14" i="14" s="1"/>
  <c r="E14" i="14" s="1"/>
  <c r="F14" i="14" s="1"/>
  <c r="G14" i="14" s="1"/>
  <c r="H14" i="14" s="1"/>
  <c r="I14" i="14" s="1"/>
  <c r="J14" i="14" s="1"/>
  <c r="K14" i="14" s="1"/>
  <c r="L14" i="14" s="1"/>
  <c r="M14" i="14" s="1"/>
  <c r="N14" i="14" s="1"/>
  <c r="O14" i="14" s="1"/>
  <c r="P14" i="14" s="1"/>
  <c r="Q14" i="14" s="1"/>
  <c r="R14" i="14" s="1"/>
  <c r="S14" i="14" s="1"/>
  <c r="T14" i="14" s="1"/>
  <c r="U14" i="14" s="1"/>
  <c r="V14" i="14" s="1"/>
  <c r="D11" i="6"/>
  <c r="AT764" i="5"/>
  <c r="B48" i="12" s="1"/>
  <c r="AT48" i="12"/>
  <c r="J17" i="13"/>
  <c r="J18" i="13"/>
  <c r="J19" i="13"/>
  <c r="G18" i="13"/>
  <c r="J20" i="13"/>
  <c r="G19" i="13"/>
  <c r="J21" i="13"/>
  <c r="G20" i="13"/>
  <c r="G21" i="13"/>
  <c r="O21" i="13" s="1"/>
  <c r="G17" i="13"/>
  <c r="CY3" i="7"/>
  <c r="CZ3" i="7" s="1"/>
  <c r="DA3" i="7" s="1"/>
  <c r="DB3" i="7" s="1"/>
  <c r="DC3" i="7" s="1"/>
  <c r="DD3" i="7" s="1"/>
  <c r="DE3" i="7" s="1"/>
  <c r="DF3" i="7" s="1"/>
  <c r="DG3" i="7" s="1"/>
  <c r="DH3" i="7" s="1"/>
  <c r="DI3" i="7" s="1"/>
  <c r="DJ3" i="7" s="1"/>
  <c r="DK3" i="7" s="1"/>
  <c r="DL3" i="7" s="1"/>
  <c r="DM3" i="7" s="1"/>
  <c r="DN3" i="7" s="1"/>
  <c r="DO3" i="7" s="1"/>
  <c r="DP3" i="7" s="1"/>
  <c r="DQ3" i="7" s="1"/>
  <c r="DR3" i="7" s="1"/>
  <c r="DS3" i="7" s="1"/>
  <c r="DT3" i="7" s="1"/>
  <c r="DU3" i="7" s="1"/>
  <c r="DV3" i="7" s="1"/>
  <c r="DW3" i="7" s="1"/>
  <c r="DX3" i="7" s="1"/>
  <c r="DY3" i="7" s="1"/>
  <c r="DZ3" i="7" s="1"/>
  <c r="EA3" i="7" s="1"/>
  <c r="EB3" i="7" s="1"/>
  <c r="EC3" i="7" s="1"/>
  <c r="ED3" i="7" s="1"/>
  <c r="EE3" i="7" s="1"/>
  <c r="EF3" i="7" s="1"/>
  <c r="EG3" i="7" s="1"/>
  <c r="EH3" i="7" s="1"/>
  <c r="EI3" i="7" s="1"/>
  <c r="EJ3" i="7" s="1"/>
  <c r="EK3" i="7" s="1"/>
  <c r="EL3" i="7" s="1"/>
  <c r="EM3" i="7" s="1"/>
  <c r="BH3" i="7"/>
  <c r="BI3" i="7" s="1"/>
  <c r="BJ3" i="7" s="1"/>
  <c r="BK3" i="7" s="1"/>
  <c r="BL3" i="7" s="1"/>
  <c r="BM3" i="7" s="1"/>
  <c r="BN3" i="7" s="1"/>
  <c r="BO3" i="7" s="1"/>
  <c r="BP3" i="7" s="1"/>
  <c r="BQ3" i="7" s="1"/>
  <c r="BR3" i="7" s="1"/>
  <c r="BS3" i="7" s="1"/>
  <c r="BT3" i="7" s="1"/>
  <c r="BU3" i="7" s="1"/>
  <c r="BV3" i="7" s="1"/>
  <c r="BW3" i="7" s="1"/>
  <c r="BX3" i="7" s="1"/>
  <c r="BY3" i="7" s="1"/>
  <c r="BZ3" i="7" s="1"/>
  <c r="CA3" i="7" s="1"/>
  <c r="CB3" i="7" s="1"/>
  <c r="CC3" i="7" s="1"/>
  <c r="CD3" i="7" s="1"/>
  <c r="CE3" i="7" s="1"/>
  <c r="CF3" i="7" s="1"/>
  <c r="CG3" i="7" s="1"/>
  <c r="CH3" i="7" s="1"/>
  <c r="CI3" i="7" s="1"/>
  <c r="CJ3" i="7" s="1"/>
  <c r="CK3" i="7" s="1"/>
  <c r="CL3" i="7" s="1"/>
  <c r="CM3" i="7" s="1"/>
  <c r="CN3" i="7" s="1"/>
  <c r="CO3" i="7" s="1"/>
  <c r="CP3" i="7" s="1"/>
  <c r="CQ3" i="7" s="1"/>
  <c r="CR3" i="7" s="1"/>
  <c r="CS3" i="7" s="1"/>
  <c r="CT3" i="7" s="1"/>
  <c r="CU3" i="7" s="1"/>
  <c r="CV3" i="7" s="1"/>
  <c r="O6" i="7"/>
  <c r="O7" i="7"/>
  <c r="P7" i="7" s="1"/>
  <c r="I18" i="13" s="1"/>
  <c r="L18" i="13" s="1"/>
  <c r="O8" i="7"/>
  <c r="P8" i="7" s="1"/>
  <c r="I19" i="13" s="1"/>
  <c r="L19" i="13" s="1"/>
  <c r="E16" i="13"/>
  <c r="D16" i="13"/>
  <c r="O16" i="13" s="1"/>
  <c r="O9" i="7"/>
  <c r="P9" i="7" s="1"/>
  <c r="I20" i="13" s="1"/>
  <c r="L20" i="13" s="1"/>
  <c r="J16" i="13"/>
  <c r="O10" i="7"/>
  <c r="P10" i="7" s="1"/>
  <c r="I27" i="1"/>
  <c r="J6" i="9"/>
  <c r="J1276" i="9"/>
  <c r="J288" i="9"/>
  <c r="AG5" i="9"/>
  <c r="AH5" i="9" s="1"/>
  <c r="AI5" i="9" s="1"/>
  <c r="AJ5" i="9" s="1"/>
  <c r="AK5" i="9" s="1"/>
  <c r="AL5" i="9" s="1"/>
  <c r="AM5" i="9" s="1"/>
  <c r="AN5" i="9" s="1"/>
  <c r="AO5" i="9" s="1"/>
  <c r="AP5" i="9" s="1"/>
  <c r="AQ5" i="9" s="1"/>
  <c r="AR5" i="9" s="1"/>
  <c r="AS5" i="9" s="1"/>
  <c r="CK5" i="9" s="1"/>
  <c r="J53" i="9"/>
  <c r="J946" i="9"/>
  <c r="J852" i="9"/>
  <c r="J241" i="9"/>
  <c r="G7" i="9"/>
  <c r="J1134" i="9"/>
  <c r="J1228" i="9"/>
  <c r="Y1133" i="9"/>
  <c r="Z1133" i="9" s="1"/>
  <c r="K288" i="9"/>
  <c r="AA945" i="9"/>
  <c r="AB945" i="9" s="1"/>
  <c r="J1275" i="9"/>
  <c r="J1322" i="9"/>
  <c r="AV115" i="5" a="1"/>
  <c r="AV115" i="5" s="1"/>
  <c r="AV99" i="5" a="1"/>
  <c r="AV99" i="5" s="1"/>
  <c r="AW167" i="5" a="1"/>
  <c r="AW167" i="5" s="1"/>
  <c r="AV65" i="5" a="1"/>
  <c r="AV65" i="5" s="1"/>
  <c r="I30" i="1"/>
  <c r="W506" i="1"/>
  <c r="X30" i="1"/>
  <c r="S30" i="1"/>
  <c r="AC30" i="1"/>
  <c r="U506" i="1"/>
  <c r="V30" i="1"/>
  <c r="Z30" i="1"/>
  <c r="Z506" i="1"/>
  <c r="T30" i="1"/>
  <c r="H506" i="1"/>
  <c r="W30" i="1"/>
  <c r="J30" i="1"/>
  <c r="AA30" i="1"/>
  <c r="AF30" i="1"/>
  <c r="O30" i="1"/>
  <c r="J503" i="1"/>
  <c r="G31" i="1"/>
  <c r="G30" i="1"/>
  <c r="S506" i="1"/>
  <c r="L30" i="1"/>
  <c r="N30" i="1"/>
  <c r="R30" i="1"/>
  <c r="K506" i="1"/>
  <c r="K30" i="1"/>
  <c r="AB30" i="1"/>
  <c r="AD30" i="1"/>
  <c r="Q30" i="1"/>
  <c r="R506" i="1"/>
  <c r="V506" i="1"/>
  <c r="AE30" i="1"/>
  <c r="Y30" i="1"/>
  <c r="M30" i="1"/>
  <c r="H30" i="1"/>
  <c r="AG30" i="1"/>
  <c r="P506" i="1"/>
  <c r="X506" i="1"/>
  <c r="U30" i="1"/>
  <c r="P30" i="1"/>
  <c r="H505" i="1"/>
  <c r="W164" i="1"/>
  <c r="AB506" i="1"/>
  <c r="S1014" i="1"/>
  <c r="J506" i="1"/>
  <c r="O506" i="1"/>
  <c r="M506" i="1"/>
  <c r="T506" i="1"/>
  <c r="Y506" i="1"/>
  <c r="G506" i="1"/>
  <c r="C506" i="1" s="1"/>
  <c r="N503" i="1"/>
  <c r="N506" i="1"/>
  <c r="L506" i="1"/>
  <c r="Q506" i="1"/>
  <c r="AA506" i="1"/>
  <c r="I506" i="1"/>
  <c r="AB98" i="1"/>
  <c r="V507" i="1"/>
  <c r="AF31" i="1"/>
  <c r="G26" i="1"/>
  <c r="O167" i="1"/>
  <c r="AF167" i="1"/>
  <c r="L503" i="1"/>
  <c r="AE167" i="1"/>
  <c r="O503" i="1"/>
  <c r="I1117" i="1"/>
  <c r="H167" i="1"/>
  <c r="X167" i="1"/>
  <c r="P574" i="1"/>
  <c r="M98" i="1"/>
  <c r="O842" i="1"/>
  <c r="X913" i="1"/>
  <c r="K912" i="1"/>
  <c r="AB983" i="1"/>
  <c r="V31" i="1"/>
  <c r="W167" i="1"/>
  <c r="K538" i="1"/>
  <c r="P167" i="1"/>
  <c r="N504" i="1"/>
  <c r="AA31" i="1"/>
  <c r="AB164" i="1"/>
  <c r="L164" i="1"/>
  <c r="AB711" i="1"/>
  <c r="V1012" i="1"/>
  <c r="AM167" i="1"/>
  <c r="G167" i="1"/>
  <c r="C167" i="1" s="1"/>
  <c r="P1015" i="1"/>
  <c r="AN167" i="1"/>
  <c r="X709" i="1"/>
  <c r="U948" i="1"/>
  <c r="AB31" i="1"/>
  <c r="AL167" i="1"/>
  <c r="AD167" i="1"/>
  <c r="V167" i="1"/>
  <c r="N167" i="1"/>
  <c r="AF164" i="1"/>
  <c r="AA164" i="1"/>
  <c r="K164" i="1"/>
  <c r="V1016" i="1"/>
  <c r="U31" i="1"/>
  <c r="AK167" i="1"/>
  <c r="AC167" i="1"/>
  <c r="U167" i="1"/>
  <c r="M167" i="1"/>
  <c r="AP164" i="1"/>
  <c r="U164" i="1"/>
  <c r="S946" i="1"/>
  <c r="I1049" i="1"/>
  <c r="AA504" i="1"/>
  <c r="AL164" i="1"/>
  <c r="Q164" i="1"/>
  <c r="AJ167" i="1"/>
  <c r="AB167" i="1"/>
  <c r="T167" i="1"/>
  <c r="L167" i="1"/>
  <c r="AJ164" i="1"/>
  <c r="O164" i="1"/>
  <c r="Y31" i="1"/>
  <c r="AQ167" i="1"/>
  <c r="AI167" i="1"/>
  <c r="AA167" i="1"/>
  <c r="S167" i="1"/>
  <c r="K167" i="1"/>
  <c r="AD164" i="1"/>
  <c r="Y164" i="1"/>
  <c r="N165" i="1"/>
  <c r="AA1014" i="1"/>
  <c r="AP167" i="1"/>
  <c r="AH167" i="1"/>
  <c r="Z167" i="1"/>
  <c r="R167" i="1"/>
  <c r="J167" i="1"/>
  <c r="AN164" i="1"/>
  <c r="S164" i="1"/>
  <c r="W778" i="1"/>
  <c r="AO167" i="1"/>
  <c r="AG167" i="1"/>
  <c r="Y167" i="1"/>
  <c r="Q167" i="1"/>
  <c r="I167" i="1"/>
  <c r="S573" i="1"/>
  <c r="AH164" i="1"/>
  <c r="M164" i="1"/>
  <c r="S776" i="1"/>
  <c r="Y1015" i="1"/>
  <c r="AA98" i="1"/>
  <c r="P98" i="1"/>
  <c r="S538" i="1"/>
  <c r="AA845" i="1"/>
  <c r="K1014" i="1"/>
  <c r="I1083" i="1"/>
  <c r="O1080" i="1"/>
  <c r="G1080" i="1"/>
  <c r="K1082" i="1"/>
  <c r="J811" i="1"/>
  <c r="AA811" i="1"/>
  <c r="I811" i="1"/>
  <c r="O808" i="1"/>
  <c r="Q162" i="1"/>
  <c r="U541" i="1"/>
  <c r="I1015" i="1"/>
  <c r="J98" i="1"/>
  <c r="R98" i="1"/>
  <c r="Z98" i="1"/>
  <c r="K98" i="1"/>
  <c r="S98" i="1"/>
  <c r="N98" i="1"/>
  <c r="V98" i="1"/>
  <c r="G98" i="1"/>
  <c r="F98" i="1" s="1"/>
  <c r="O98" i="1"/>
  <c r="W98" i="1"/>
  <c r="AG98" i="1"/>
  <c r="AB162" i="1"/>
  <c r="AC165" i="1"/>
  <c r="AF98" i="1"/>
  <c r="Y98" i="1"/>
  <c r="I98" i="1"/>
  <c r="O28" i="1"/>
  <c r="K708" i="1"/>
  <c r="Q98" i="1"/>
  <c r="AE98" i="1"/>
  <c r="R165" i="1"/>
  <c r="X98" i="1"/>
  <c r="H98" i="1"/>
  <c r="H575" i="1"/>
  <c r="M162" i="1"/>
  <c r="U1017" i="1"/>
  <c r="I574" i="1"/>
  <c r="AB574" i="1"/>
  <c r="L98" i="1"/>
  <c r="AD98" i="1"/>
  <c r="AN165" i="1"/>
  <c r="U98" i="1"/>
  <c r="V1015" i="1"/>
  <c r="X1015" i="1"/>
  <c r="H1015" i="1"/>
  <c r="U1012" i="1"/>
  <c r="W1015" i="1"/>
  <c r="G1015" i="1"/>
  <c r="F1015" i="1" s="1"/>
  <c r="P1012" i="1"/>
  <c r="R1015" i="1"/>
  <c r="O1012" i="1"/>
  <c r="Q1015" i="1"/>
  <c r="N1012" i="1"/>
  <c r="O1015" i="1"/>
  <c r="X1012" i="1"/>
  <c r="H1012" i="1"/>
  <c r="Z1015" i="1"/>
  <c r="J1015" i="1"/>
  <c r="W1012" i="1"/>
  <c r="K1116" i="1"/>
  <c r="AC98" i="1"/>
  <c r="T98" i="1"/>
  <c r="AF162" i="1"/>
  <c r="J166" i="1"/>
  <c r="R166" i="1"/>
  <c r="AE166" i="1"/>
  <c r="Z166" i="1"/>
  <c r="AM166" i="1"/>
  <c r="M1012" i="1"/>
  <c r="K1048" i="1"/>
  <c r="L99" i="1"/>
  <c r="Y94" i="1"/>
  <c r="Z502" i="1"/>
  <c r="O26" i="1"/>
  <c r="AO164" i="1"/>
  <c r="AK164" i="1"/>
  <c r="AG164" i="1"/>
  <c r="Z164" i="1"/>
  <c r="V164" i="1"/>
  <c r="R164" i="1"/>
  <c r="N164" i="1"/>
  <c r="AA198" i="1"/>
  <c r="AB813" i="1"/>
  <c r="I845" i="1"/>
  <c r="S912" i="1"/>
  <c r="V948" i="1"/>
  <c r="G979" i="1"/>
  <c r="M1047" i="1"/>
  <c r="U575" i="1"/>
  <c r="P575" i="1"/>
  <c r="M503" i="1"/>
  <c r="AC164" i="1"/>
  <c r="J164" i="1"/>
  <c r="V676" i="1"/>
  <c r="X777" i="1"/>
  <c r="AB779" i="1"/>
  <c r="N843" i="1"/>
  <c r="AB915" i="1"/>
  <c r="W948" i="1"/>
  <c r="M1017" i="1"/>
  <c r="M1085" i="1"/>
  <c r="V710" i="1"/>
  <c r="V1013" i="1"/>
  <c r="AQ164" i="1"/>
  <c r="AM164" i="1"/>
  <c r="AI164" i="1"/>
  <c r="X164" i="1"/>
  <c r="T164" i="1"/>
  <c r="P164" i="1"/>
  <c r="J162" i="1"/>
  <c r="U778" i="1"/>
  <c r="Z811" i="1"/>
  <c r="AB847" i="1"/>
  <c r="X947" i="1"/>
  <c r="AB949" i="1"/>
  <c r="W1016" i="1"/>
  <c r="G1046" i="1"/>
  <c r="G1114" i="1"/>
  <c r="N573" i="1"/>
  <c r="K503" i="1"/>
  <c r="AE164" i="1"/>
  <c r="AA711" i="1"/>
  <c r="V778" i="1"/>
  <c r="N809" i="1"/>
  <c r="X981" i="1"/>
  <c r="AB1017" i="1"/>
  <c r="O1046" i="1"/>
  <c r="M1051" i="1"/>
  <c r="O1114" i="1"/>
  <c r="M1119" i="1"/>
  <c r="AD27" i="1"/>
  <c r="X675" i="1"/>
  <c r="X845" i="1"/>
  <c r="K980" i="1"/>
  <c r="F13" i="5"/>
  <c r="AV82" i="5" a="1"/>
  <c r="AV82" i="5" s="1"/>
  <c r="AW166" i="5" a="1"/>
  <c r="AW166" i="5" s="1"/>
  <c r="AV98" i="5" a="1"/>
  <c r="AV98" i="5" s="1"/>
  <c r="AU134" i="5"/>
  <c r="G132" i="5"/>
  <c r="H132" i="5" s="1"/>
  <c r="AX132" i="5" s="1" a="1"/>
  <c r="AX132" i="5" s="1"/>
  <c r="H98" i="5"/>
  <c r="I98" i="5" s="1"/>
  <c r="J98" i="5" s="1"/>
  <c r="H99" i="5"/>
  <c r="I99" i="5" s="1"/>
  <c r="D45" i="7"/>
  <c r="Q3" i="7"/>
  <c r="G47" i="5"/>
  <c r="AW47" i="5" s="1" a="1"/>
  <c r="AW47" i="5" s="1"/>
  <c r="F10" i="5"/>
  <c r="AV116" i="5" a="1"/>
  <c r="AV116" i="5" s="1"/>
  <c r="AU83" i="5"/>
  <c r="AU117" i="5"/>
  <c r="AW151" i="5"/>
  <c r="H149" i="5"/>
  <c r="I149" i="5" s="1"/>
  <c r="AU168" i="5"/>
  <c r="AU151" i="5"/>
  <c r="AU185" i="5"/>
  <c r="AV149" i="5" a="1"/>
  <c r="AV149" i="5" s="1"/>
  <c r="H150" i="5"/>
  <c r="I150" i="5" s="1"/>
  <c r="I184" i="5"/>
  <c r="AX184" i="5" a="1"/>
  <c r="AX184" i="5" s="1"/>
  <c r="AW184" i="5" a="1"/>
  <c r="AW184" i="5" s="1"/>
  <c r="AW185" i="5" s="1"/>
  <c r="H183" i="5"/>
  <c r="AV183" i="5" a="1"/>
  <c r="AV183" i="5" s="1"/>
  <c r="AV185" i="5" s="1"/>
  <c r="I166" i="5"/>
  <c r="AX166" i="5" a="1"/>
  <c r="AX166" i="5" s="1"/>
  <c r="I167" i="5"/>
  <c r="AX167" i="5" a="1"/>
  <c r="AX167" i="5" s="1"/>
  <c r="AV166" i="5" a="1"/>
  <c r="AV166" i="5" s="1"/>
  <c r="AV167" i="5" a="1"/>
  <c r="AV167" i="5" s="1"/>
  <c r="AV150" i="5" a="1"/>
  <c r="AV150" i="5" s="1"/>
  <c r="G133" i="5"/>
  <c r="AV133" i="5" a="1"/>
  <c r="AV133" i="5" s="1"/>
  <c r="AV134" i="5" s="1"/>
  <c r="H115" i="5"/>
  <c r="AW115" i="5" a="1"/>
  <c r="AW115" i="5" s="1"/>
  <c r="I116" i="5"/>
  <c r="AW116" i="5" a="1"/>
  <c r="AW116" i="5" s="1"/>
  <c r="AU100" i="5"/>
  <c r="AW100" i="5"/>
  <c r="I82" i="5"/>
  <c r="AX82" i="5" a="1"/>
  <c r="AX82" i="5" s="1"/>
  <c r="AW82" i="5" a="1"/>
  <c r="AW82" i="5" s="1"/>
  <c r="AW83" i="5" s="1"/>
  <c r="H81" i="5"/>
  <c r="AV81" i="5" a="1"/>
  <c r="AV81" i="5" s="1"/>
  <c r="G7" i="5"/>
  <c r="H7" i="5" s="1"/>
  <c r="I7" i="5" s="1"/>
  <c r="J7" i="5" s="1"/>
  <c r="K7" i="5" s="1"/>
  <c r="L7" i="5" s="1"/>
  <c r="M7" i="5" s="1"/>
  <c r="N7" i="5" s="1"/>
  <c r="O7" i="5" s="1"/>
  <c r="P7" i="5" s="1"/>
  <c r="Q7" i="5" s="1"/>
  <c r="R7" i="5" s="1"/>
  <c r="S7" i="5" s="1"/>
  <c r="T7" i="5" s="1"/>
  <c r="U7" i="5" s="1"/>
  <c r="V7" i="5" s="1"/>
  <c r="W7" i="5" s="1"/>
  <c r="X7" i="5" s="1"/>
  <c r="Y7" i="5" s="1"/>
  <c r="Z7" i="5" s="1"/>
  <c r="AA7" i="5" s="1"/>
  <c r="AB7" i="5" s="1"/>
  <c r="AC7" i="5" s="1"/>
  <c r="AD7" i="5" s="1"/>
  <c r="AE7" i="5" s="1"/>
  <c r="AF7" i="5" s="1"/>
  <c r="AG7" i="5" s="1"/>
  <c r="AH7" i="5" s="1"/>
  <c r="AI7" i="5" s="1"/>
  <c r="AJ7" i="5" s="1"/>
  <c r="AK7" i="5" s="1"/>
  <c r="AL7" i="5" s="1"/>
  <c r="AM7" i="5" s="1"/>
  <c r="AN7" i="5" s="1"/>
  <c r="AO7" i="5" s="1"/>
  <c r="AP7" i="5" s="1"/>
  <c r="AQ7" i="5" s="1"/>
  <c r="AR7" i="5" s="1"/>
  <c r="AS7" i="5" s="1"/>
  <c r="AU66" i="5"/>
  <c r="I65" i="5"/>
  <c r="AX65" i="5" a="1"/>
  <c r="AX65" i="5" s="1"/>
  <c r="AV64" i="5" a="1"/>
  <c r="AV64" i="5" s="1"/>
  <c r="H64" i="5"/>
  <c r="AW65" i="5" a="1"/>
  <c r="AW65" i="5" s="1"/>
  <c r="AW66" i="5" s="1"/>
  <c r="G48" i="5"/>
  <c r="BO31" i="5" a="1"/>
  <c r="BO31" i="5" s="1"/>
  <c r="BM31" i="5" a="1"/>
  <c r="BM31" i="5" s="1"/>
  <c r="BK31" i="5" a="1"/>
  <c r="BK31" i="5" s="1"/>
  <c r="AV31" i="5" a="1"/>
  <c r="AV31" i="5" s="1"/>
  <c r="BS31" i="5" a="1"/>
  <c r="BS31" i="5" s="1"/>
  <c r="BL31" i="5" a="1"/>
  <c r="BL31" i="5" s="1"/>
  <c r="AW31" i="5" a="1"/>
  <c r="AW31" i="5" s="1"/>
  <c r="CG31" i="5" a="1"/>
  <c r="CG31" i="5" s="1"/>
  <c r="CF31" i="5" a="1"/>
  <c r="CF31" i="5" s="1"/>
  <c r="CD31" i="5" a="1"/>
  <c r="CD31" i="5" s="1"/>
  <c r="CC31" i="5" a="1"/>
  <c r="CC31" i="5" s="1"/>
  <c r="CB31" i="5" a="1"/>
  <c r="CB31" i="5" s="1"/>
  <c r="CA31" i="5" a="1"/>
  <c r="CA31" i="5" s="1"/>
  <c r="BZ31" i="5" a="1"/>
  <c r="BZ31" i="5" s="1"/>
  <c r="BY31" i="5" a="1"/>
  <c r="BY31" i="5" s="1"/>
  <c r="BX31" i="5" a="1"/>
  <c r="BX31" i="5" s="1"/>
  <c r="AX31" i="5" a="1"/>
  <c r="AX31" i="5" s="1"/>
  <c r="CH31" i="5" a="1"/>
  <c r="CH31" i="5" s="1"/>
  <c r="CE31" i="5" a="1"/>
  <c r="CE31" i="5" s="1"/>
  <c r="BW31" i="5" a="1"/>
  <c r="BW31" i="5" s="1"/>
  <c r="BV31" i="5" a="1"/>
  <c r="BV31" i="5" s="1"/>
  <c r="BU31" i="5" a="1"/>
  <c r="BU31" i="5" s="1"/>
  <c r="BT31" i="5" a="1"/>
  <c r="BT31" i="5" s="1"/>
  <c r="AY31" i="5" a="1"/>
  <c r="AY31" i="5" s="1"/>
  <c r="BQ31" i="5" a="1"/>
  <c r="BQ31" i="5" s="1"/>
  <c r="BP31" i="5" a="1"/>
  <c r="BP31" i="5" s="1"/>
  <c r="BJ31" i="5" a="1"/>
  <c r="BJ31" i="5" s="1"/>
  <c r="BI31" i="5" a="1"/>
  <c r="BI31" i="5" s="1"/>
  <c r="BH31" i="5" a="1"/>
  <c r="BH31" i="5" s="1"/>
  <c r="BG31" i="5" a="1"/>
  <c r="BG31" i="5" s="1"/>
  <c r="BF31" i="5" a="1"/>
  <c r="BF31" i="5" s="1"/>
  <c r="BE31" i="5" a="1"/>
  <c r="BE31" i="5" s="1"/>
  <c r="AZ31" i="5" a="1"/>
  <c r="AZ31" i="5" s="1"/>
  <c r="BR31" i="5" a="1"/>
  <c r="BR31" i="5" s="1"/>
  <c r="BN31" i="5" a="1"/>
  <c r="BN31" i="5" s="1"/>
  <c r="BD31" i="5" a="1"/>
  <c r="BD31" i="5" s="1"/>
  <c r="BC31" i="5" a="1"/>
  <c r="BC31" i="5" s="1"/>
  <c r="BB31" i="5" a="1"/>
  <c r="BB31" i="5" s="1"/>
  <c r="BA31" i="5" a="1"/>
  <c r="BA31" i="5" s="1"/>
  <c r="H30" i="5"/>
  <c r="AW30" i="5" a="1"/>
  <c r="AW30" i="5" s="1"/>
  <c r="AV30" i="5" a="1"/>
  <c r="AV30" i="5" s="1"/>
  <c r="H5" i="5"/>
  <c r="H11" i="5"/>
  <c r="G13" i="5"/>
  <c r="H1323" i="9"/>
  <c r="H1324" i="9" s="1"/>
  <c r="H1325" i="9" s="1"/>
  <c r="H1326" i="9" s="1"/>
  <c r="H1327" i="9" s="1"/>
  <c r="H1328" i="9" s="1"/>
  <c r="H1329" i="9" s="1"/>
  <c r="H1330" i="9" s="1"/>
  <c r="H1331" i="9" s="1"/>
  <c r="H1332" i="9" s="1"/>
  <c r="H1333" i="9" s="1"/>
  <c r="H1334" i="9" s="1"/>
  <c r="H1335" i="9" s="1"/>
  <c r="H1336" i="9" s="1"/>
  <c r="H1337" i="9" s="1"/>
  <c r="H1338" i="9" s="1"/>
  <c r="H1339" i="9" s="1"/>
  <c r="H1340" i="9" s="1"/>
  <c r="H1341" i="9" s="1"/>
  <c r="H1342" i="9" s="1"/>
  <c r="H1343" i="9" s="1"/>
  <c r="H1344" i="9" s="1"/>
  <c r="H1345" i="9" s="1"/>
  <c r="H1346" i="9" s="1"/>
  <c r="H1347" i="9" s="1"/>
  <c r="H1348" i="9" s="1"/>
  <c r="H1349" i="9" s="1"/>
  <c r="H1350" i="9" s="1"/>
  <c r="H1351" i="9" s="1"/>
  <c r="H1352" i="9" s="1"/>
  <c r="H1353" i="9" s="1"/>
  <c r="H1354" i="9" s="1"/>
  <c r="H1355" i="9" s="1"/>
  <c r="H1356" i="9" s="1"/>
  <c r="H1357" i="9" s="1"/>
  <c r="H1358" i="9" s="1"/>
  <c r="H1359" i="9" s="1"/>
  <c r="H1360" i="9" s="1"/>
  <c r="H1361" i="9" s="1"/>
  <c r="H1362" i="9" s="1"/>
  <c r="K1322" i="9"/>
  <c r="L1322" i="9"/>
  <c r="F1323" i="9"/>
  <c r="AA1321" i="9"/>
  <c r="H1276" i="9"/>
  <c r="K1276" i="9" s="1"/>
  <c r="K1275" i="9"/>
  <c r="L1275" i="9"/>
  <c r="AA1274" i="9"/>
  <c r="F1277" i="9"/>
  <c r="Z1227" i="9"/>
  <c r="L1229" i="9"/>
  <c r="K1229" i="9"/>
  <c r="J1229" i="9"/>
  <c r="F1230" i="9"/>
  <c r="K1228" i="9"/>
  <c r="L1228" i="9"/>
  <c r="K1134" i="9"/>
  <c r="J1135" i="9"/>
  <c r="L1135" i="9"/>
  <c r="K1135" i="9"/>
  <c r="L1134" i="9"/>
  <c r="F1136" i="9"/>
  <c r="H1088" i="9"/>
  <c r="H1089" i="9" s="1"/>
  <c r="H1090" i="9" s="1"/>
  <c r="H1091" i="9" s="1"/>
  <c r="H1092" i="9" s="1"/>
  <c r="H1093" i="9" s="1"/>
  <c r="H1094" i="9" s="1"/>
  <c r="H1095" i="9" s="1"/>
  <c r="H1096" i="9" s="1"/>
  <c r="H1097" i="9" s="1"/>
  <c r="H1098" i="9" s="1"/>
  <c r="H1099" i="9" s="1"/>
  <c r="H1100" i="9" s="1"/>
  <c r="H1101" i="9" s="1"/>
  <c r="H1102" i="9" s="1"/>
  <c r="H1103" i="9" s="1"/>
  <c r="H1104" i="9" s="1"/>
  <c r="H1105" i="9" s="1"/>
  <c r="H1106" i="9" s="1"/>
  <c r="H1107" i="9" s="1"/>
  <c r="H1108" i="9" s="1"/>
  <c r="H1109" i="9" s="1"/>
  <c r="H1110" i="9" s="1"/>
  <c r="H1111" i="9" s="1"/>
  <c r="H1112" i="9" s="1"/>
  <c r="H1113" i="9" s="1"/>
  <c r="H1114" i="9" s="1"/>
  <c r="H1115" i="9" s="1"/>
  <c r="H1116" i="9" s="1"/>
  <c r="H1117" i="9" s="1"/>
  <c r="H1118" i="9" s="1"/>
  <c r="H1119" i="9" s="1"/>
  <c r="H1120" i="9" s="1"/>
  <c r="H1121" i="9" s="1"/>
  <c r="H1122" i="9" s="1"/>
  <c r="H1123" i="9" s="1"/>
  <c r="H1124" i="9" s="1"/>
  <c r="H1125" i="9" s="1"/>
  <c r="H1126" i="9" s="1"/>
  <c r="H1127" i="9" s="1"/>
  <c r="K1087" i="9"/>
  <c r="G1089" i="9"/>
  <c r="L1087" i="9"/>
  <c r="F1090" i="9"/>
  <c r="Y1086" i="9"/>
  <c r="J1088" i="9"/>
  <c r="J1087" i="9"/>
  <c r="L1088" i="9"/>
  <c r="Y1039" i="9"/>
  <c r="K1041" i="9"/>
  <c r="F1042" i="9"/>
  <c r="L1041" i="9"/>
  <c r="J1041" i="9"/>
  <c r="K1040" i="9"/>
  <c r="J1040" i="9"/>
  <c r="L1040" i="9"/>
  <c r="F948" i="9"/>
  <c r="K947" i="9"/>
  <c r="K946" i="9"/>
  <c r="L947" i="9"/>
  <c r="J947" i="9"/>
  <c r="L946" i="9"/>
  <c r="F901" i="9"/>
  <c r="L900" i="9"/>
  <c r="K900" i="9"/>
  <c r="J900" i="9"/>
  <c r="L899" i="9"/>
  <c r="K899" i="9"/>
  <c r="J899" i="9"/>
  <c r="AA898" i="9"/>
  <c r="O851" i="9"/>
  <c r="L852" i="9"/>
  <c r="F853" i="9"/>
  <c r="K852" i="9"/>
  <c r="F713" i="9"/>
  <c r="J712" i="9"/>
  <c r="H712" i="9"/>
  <c r="H713" i="9" s="1"/>
  <c r="H714" i="9" s="1"/>
  <c r="H715" i="9" s="1"/>
  <c r="H716" i="9" s="1"/>
  <c r="H717" i="9" s="1"/>
  <c r="H718" i="9" s="1"/>
  <c r="H719" i="9" s="1"/>
  <c r="H720" i="9" s="1"/>
  <c r="H721" i="9" s="1"/>
  <c r="H722" i="9" s="1"/>
  <c r="H723" i="9" s="1"/>
  <c r="H724" i="9" s="1"/>
  <c r="H725" i="9" s="1"/>
  <c r="H726" i="9" s="1"/>
  <c r="H727" i="9" s="1"/>
  <c r="H728" i="9" s="1"/>
  <c r="H729" i="9" s="1"/>
  <c r="H730" i="9" s="1"/>
  <c r="H731" i="9" s="1"/>
  <c r="H732" i="9" s="1"/>
  <c r="H733" i="9" s="1"/>
  <c r="H734" i="9" s="1"/>
  <c r="H735" i="9" s="1"/>
  <c r="H736" i="9" s="1"/>
  <c r="H737" i="9" s="1"/>
  <c r="H738" i="9" s="1"/>
  <c r="H739" i="9" s="1"/>
  <c r="H740" i="9" s="1"/>
  <c r="H741" i="9" s="1"/>
  <c r="H742" i="9" s="1"/>
  <c r="H743" i="9" s="1"/>
  <c r="H744" i="9" s="1"/>
  <c r="H745" i="9" s="1"/>
  <c r="H746" i="9" s="1"/>
  <c r="H747" i="9" s="1"/>
  <c r="H748" i="9" s="1"/>
  <c r="H749" i="9" s="1"/>
  <c r="H750" i="9" s="1"/>
  <c r="H751" i="9" s="1"/>
  <c r="K711" i="9"/>
  <c r="L711" i="9"/>
  <c r="AA710" i="9"/>
  <c r="J711" i="9"/>
  <c r="AO193" i="9"/>
  <c r="AP193" i="9" s="1"/>
  <c r="AQ193" i="9" s="1"/>
  <c r="AR193" i="9" s="1"/>
  <c r="AS193" i="9" s="1"/>
  <c r="AT193" i="9" s="1"/>
  <c r="AU193" i="9" s="1"/>
  <c r="AV193" i="9" s="1"/>
  <c r="AW193" i="9" s="1"/>
  <c r="AX193" i="9" s="1"/>
  <c r="AY193" i="9" s="1"/>
  <c r="AZ193" i="9" s="1"/>
  <c r="BA193" i="9" s="1"/>
  <c r="BB193" i="9" s="1"/>
  <c r="BL16" i="5"/>
  <c r="AS287" i="9"/>
  <c r="AT287" i="9" s="1"/>
  <c r="AU287" i="9" s="1"/>
  <c r="AV287" i="9" s="1"/>
  <c r="AW287" i="9" s="1"/>
  <c r="AX287" i="9" s="1"/>
  <c r="AY287" i="9" s="1"/>
  <c r="AZ287" i="9" s="1"/>
  <c r="BA287" i="9" s="1"/>
  <c r="BB287" i="9" s="1"/>
  <c r="AG52" i="9"/>
  <c r="AH52" i="9" s="1"/>
  <c r="AC757" i="9"/>
  <c r="AD757" i="9" s="1"/>
  <c r="AE757" i="9" s="1"/>
  <c r="AF757" i="9" s="1"/>
  <c r="AG757" i="9" s="1"/>
  <c r="AH757" i="9" s="1"/>
  <c r="AI757" i="9" s="1"/>
  <c r="AJ757" i="9" s="1"/>
  <c r="AK757" i="9" s="1"/>
  <c r="AL757" i="9" s="1"/>
  <c r="AM757" i="9" s="1"/>
  <c r="AN757" i="9" s="1"/>
  <c r="AO757" i="9" s="1"/>
  <c r="AK99" i="9"/>
  <c r="L241" i="9"/>
  <c r="F242" i="9"/>
  <c r="AO240" i="9"/>
  <c r="K241" i="9"/>
  <c r="J101" i="9"/>
  <c r="F102" i="9"/>
  <c r="F103" i="9" s="1"/>
  <c r="J103" i="9" s="1"/>
  <c r="J7" i="9"/>
  <c r="F8" i="9"/>
  <c r="F289" i="9"/>
  <c r="K289" i="9" s="1"/>
  <c r="AU49" i="5"/>
  <c r="AV16" i="5"/>
  <c r="AA663" i="9"/>
  <c r="AB663" i="9" s="1"/>
  <c r="AC663" i="9" s="1"/>
  <c r="AD663" i="9" s="1"/>
  <c r="AE663" i="9" s="1"/>
  <c r="AF663" i="9" s="1"/>
  <c r="AG663" i="9" s="1"/>
  <c r="AH663" i="9" s="1"/>
  <c r="AI663" i="9" s="1"/>
  <c r="AJ663" i="9" s="1"/>
  <c r="AK663" i="9" s="1"/>
  <c r="AL663" i="9" s="1"/>
  <c r="AM663" i="9" s="1"/>
  <c r="AN663" i="9" s="1"/>
  <c r="AO663" i="9" s="1"/>
  <c r="K6" i="9"/>
  <c r="F54" i="9"/>
  <c r="L53" i="9"/>
  <c r="K53" i="9"/>
  <c r="J664" i="9"/>
  <c r="K664" i="9"/>
  <c r="L664" i="9"/>
  <c r="F665" i="9"/>
  <c r="K758" i="9"/>
  <c r="L758" i="9"/>
  <c r="F759" i="9"/>
  <c r="J758" i="9"/>
  <c r="L194" i="9"/>
  <c r="G195" i="9"/>
  <c r="G196" i="9" s="1"/>
  <c r="G197" i="9" s="1"/>
  <c r="G198" i="9" s="1"/>
  <c r="G199" i="9" s="1"/>
  <c r="G200" i="9" s="1"/>
  <c r="G201" i="9" s="1"/>
  <c r="G202" i="9" s="1"/>
  <c r="G203" i="9" s="1"/>
  <c r="G204" i="9" s="1"/>
  <c r="G205" i="9" s="1"/>
  <c r="G206" i="9" s="1"/>
  <c r="G207" i="9" s="1"/>
  <c r="G208" i="9" s="1"/>
  <c r="G209" i="9" s="1"/>
  <c r="G210" i="9" s="1"/>
  <c r="G211" i="9" s="1"/>
  <c r="G212" i="9" s="1"/>
  <c r="G213" i="9" s="1"/>
  <c r="G214" i="9" s="1"/>
  <c r="G215" i="9" s="1"/>
  <c r="G216" i="9" s="1"/>
  <c r="G217" i="9" s="1"/>
  <c r="G218" i="9" s="1"/>
  <c r="G219" i="9" s="1"/>
  <c r="G220" i="9" s="1"/>
  <c r="G221" i="9" s="1"/>
  <c r="G222" i="9" s="1"/>
  <c r="G223" i="9" s="1"/>
  <c r="G224" i="9" s="1"/>
  <c r="G225" i="9" s="1"/>
  <c r="G226" i="9" s="1"/>
  <c r="G227" i="9" s="1"/>
  <c r="G228" i="9" s="1"/>
  <c r="G229" i="9" s="1"/>
  <c r="G230" i="9" s="1"/>
  <c r="G231" i="9" s="1"/>
  <c r="G232" i="9" s="1"/>
  <c r="G233" i="9" s="1"/>
  <c r="G234" i="9" s="1"/>
  <c r="L288" i="9"/>
  <c r="J194" i="9"/>
  <c r="F195" i="9"/>
  <c r="K194" i="9"/>
  <c r="H101" i="9"/>
  <c r="L101" i="9" s="1"/>
  <c r="K100" i="9"/>
  <c r="J100" i="9"/>
  <c r="L100" i="9"/>
  <c r="G8" i="9"/>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H7" i="9"/>
  <c r="H8" i="9" s="1"/>
  <c r="H9" i="9" s="1"/>
  <c r="H10" i="9" s="1"/>
  <c r="H11" i="9" s="1"/>
  <c r="H12" i="9" s="1"/>
  <c r="H13" i="9" s="1"/>
  <c r="H14" i="9" s="1"/>
  <c r="H15" i="9" s="1"/>
  <c r="H16" i="9" s="1"/>
  <c r="H17" i="9" s="1"/>
  <c r="H18" i="9" s="1"/>
  <c r="H19" i="9" s="1"/>
  <c r="H20" i="9" s="1"/>
  <c r="H21" i="9" s="1"/>
  <c r="H22" i="9" s="1"/>
  <c r="H23" i="9" s="1"/>
  <c r="H24" i="9" s="1"/>
  <c r="H25" i="9" s="1"/>
  <c r="H26" i="9" s="1"/>
  <c r="H27" i="9" s="1"/>
  <c r="H28" i="9" s="1"/>
  <c r="H29" i="9" s="1"/>
  <c r="H30" i="9" s="1"/>
  <c r="H31" i="9" s="1"/>
  <c r="H32" i="9" s="1"/>
  <c r="H33" i="9" s="1"/>
  <c r="H34" i="9" s="1"/>
  <c r="H35" i="9" s="1"/>
  <c r="H36" i="9" s="1"/>
  <c r="H37" i="9" s="1"/>
  <c r="H38" i="9" s="1"/>
  <c r="H39" i="9" s="1"/>
  <c r="H40" i="9" s="1"/>
  <c r="H41" i="9" s="1"/>
  <c r="H42" i="9" s="1"/>
  <c r="H43" i="9" s="1"/>
  <c r="H44" i="9" s="1"/>
  <c r="H45" i="9" s="1"/>
  <c r="H46" i="9" s="1"/>
  <c r="L6" i="9"/>
  <c r="F9" i="9"/>
  <c r="W982" i="1"/>
  <c r="S980" i="1"/>
  <c r="AA980" i="1"/>
  <c r="I981" i="1"/>
  <c r="Q981" i="1"/>
  <c r="G978" i="1"/>
  <c r="Y981" i="1"/>
  <c r="O978" i="1"/>
  <c r="M983" i="1"/>
  <c r="V982" i="1"/>
  <c r="W978" i="1"/>
  <c r="U983" i="1"/>
  <c r="G944" i="1"/>
  <c r="Y947" i="1"/>
  <c r="O944" i="1"/>
  <c r="M949" i="1"/>
  <c r="W944" i="1"/>
  <c r="U949" i="1"/>
  <c r="K946" i="1"/>
  <c r="AA949" i="1"/>
  <c r="AA946" i="1"/>
  <c r="Q947" i="1"/>
  <c r="I947" i="1"/>
  <c r="W914" i="1"/>
  <c r="Z915" i="1"/>
  <c r="AA912" i="1"/>
  <c r="I913" i="1"/>
  <c r="Q913" i="1"/>
  <c r="G910" i="1"/>
  <c r="Y913" i="1"/>
  <c r="O910" i="1"/>
  <c r="M915" i="1"/>
  <c r="V914" i="1"/>
  <c r="W910" i="1"/>
  <c r="U915" i="1"/>
  <c r="Y846" i="1"/>
  <c r="P842" i="1"/>
  <c r="J845" i="1"/>
  <c r="H846" i="1"/>
  <c r="Q842" i="1"/>
  <c r="K845" i="1"/>
  <c r="P846" i="1"/>
  <c r="W842" i="1"/>
  <c r="Q845" i="1"/>
  <c r="X846" i="1"/>
  <c r="X842" i="1"/>
  <c r="R845" i="1"/>
  <c r="G842" i="1"/>
  <c r="Y842" i="1"/>
  <c r="S845" i="1"/>
  <c r="H842" i="1"/>
  <c r="Y845" i="1"/>
  <c r="V846" i="1"/>
  <c r="I842" i="1"/>
  <c r="V843" i="1"/>
  <c r="Z845" i="1"/>
  <c r="Y812" i="1"/>
  <c r="P808" i="1"/>
  <c r="H812" i="1"/>
  <c r="Q808" i="1"/>
  <c r="K811" i="1"/>
  <c r="P812" i="1"/>
  <c r="W808" i="1"/>
  <c r="Q811" i="1"/>
  <c r="X812" i="1"/>
  <c r="X811" i="1"/>
  <c r="X808" i="1"/>
  <c r="R811" i="1"/>
  <c r="G808" i="1"/>
  <c r="Y808" i="1"/>
  <c r="S811" i="1"/>
  <c r="H808" i="1"/>
  <c r="Y811" i="1"/>
  <c r="V812" i="1"/>
  <c r="I808" i="1"/>
  <c r="V809" i="1"/>
  <c r="G774" i="1"/>
  <c r="Y777" i="1"/>
  <c r="O774" i="1"/>
  <c r="M779" i="1"/>
  <c r="W774" i="1"/>
  <c r="U779" i="1"/>
  <c r="K776" i="1"/>
  <c r="Q777" i="1"/>
  <c r="AA779" i="1"/>
  <c r="AA776" i="1"/>
  <c r="I777" i="1"/>
  <c r="W710" i="1"/>
  <c r="S708" i="1"/>
  <c r="AA708" i="1"/>
  <c r="I709" i="1"/>
  <c r="Q709" i="1"/>
  <c r="G706" i="1"/>
  <c r="Y709" i="1"/>
  <c r="O706" i="1"/>
  <c r="M711" i="1"/>
  <c r="U710" i="1"/>
  <c r="W706" i="1"/>
  <c r="U711" i="1"/>
  <c r="H672" i="1"/>
  <c r="H676" i="1"/>
  <c r="Z675" i="1"/>
  <c r="P672" i="1"/>
  <c r="P676" i="1"/>
  <c r="X672" i="1"/>
  <c r="X676" i="1"/>
  <c r="N673" i="1"/>
  <c r="V673" i="1"/>
  <c r="AB677" i="1"/>
  <c r="J675" i="1"/>
  <c r="R675" i="1"/>
  <c r="I641" i="1"/>
  <c r="Z641" i="1"/>
  <c r="G1118" i="1"/>
  <c r="H1114" i="1"/>
  <c r="N1115" i="1"/>
  <c r="L1116" i="1"/>
  <c r="J1117" i="1"/>
  <c r="H1118" i="1"/>
  <c r="N1119" i="1"/>
  <c r="M1115" i="1"/>
  <c r="O1118" i="1"/>
  <c r="I1114" i="1"/>
  <c r="G1115" i="1"/>
  <c r="O1115" i="1"/>
  <c r="M1116" i="1"/>
  <c r="K1117" i="1"/>
  <c r="I1118" i="1"/>
  <c r="G1119" i="1"/>
  <c r="O1119" i="1"/>
  <c r="J1114" i="1"/>
  <c r="H1115" i="1"/>
  <c r="N1116" i="1"/>
  <c r="L1117" i="1"/>
  <c r="J1118" i="1"/>
  <c r="H1119" i="1"/>
  <c r="K1114" i="1"/>
  <c r="I1115" i="1"/>
  <c r="G1116" i="1"/>
  <c r="O1116" i="1"/>
  <c r="M1117" i="1"/>
  <c r="K1118" i="1"/>
  <c r="I1119" i="1"/>
  <c r="L1114" i="1"/>
  <c r="J1115" i="1"/>
  <c r="H1116" i="1"/>
  <c r="N1117" i="1"/>
  <c r="L1118" i="1"/>
  <c r="J1119" i="1"/>
  <c r="M1114" i="1"/>
  <c r="M1122" i="1" s="1"/>
  <c r="BP1509" i="9" s="1"/>
  <c r="K1115" i="1"/>
  <c r="I1116" i="1"/>
  <c r="G1117" i="1"/>
  <c r="O1117" i="1"/>
  <c r="M1118" i="1"/>
  <c r="K1119" i="1"/>
  <c r="N1114" i="1"/>
  <c r="N1122" i="1" s="1"/>
  <c r="BQ1509" i="9" s="1"/>
  <c r="L1115" i="1"/>
  <c r="J1116" i="1"/>
  <c r="H1117" i="1"/>
  <c r="N1118" i="1"/>
  <c r="L1119" i="1"/>
  <c r="O1084" i="1"/>
  <c r="H1080" i="1"/>
  <c r="N1081" i="1"/>
  <c r="L1082" i="1"/>
  <c r="J1083" i="1"/>
  <c r="H1084" i="1"/>
  <c r="N1085" i="1"/>
  <c r="I1080" i="1"/>
  <c r="G1081" i="1"/>
  <c r="O1081" i="1"/>
  <c r="M1082" i="1"/>
  <c r="K1083" i="1"/>
  <c r="I1084" i="1"/>
  <c r="G1085" i="1"/>
  <c r="O1085" i="1"/>
  <c r="J1080" i="1"/>
  <c r="H1081" i="1"/>
  <c r="N1082" i="1"/>
  <c r="L1083" i="1"/>
  <c r="J1084" i="1"/>
  <c r="H1085" i="1"/>
  <c r="K1080" i="1"/>
  <c r="I1081" i="1"/>
  <c r="G1082" i="1"/>
  <c r="O1082" i="1"/>
  <c r="M1083" i="1"/>
  <c r="K1084" i="1"/>
  <c r="I1085" i="1"/>
  <c r="G1084" i="1"/>
  <c r="L1080" i="1"/>
  <c r="J1081" i="1"/>
  <c r="H1082" i="1"/>
  <c r="N1083" i="1"/>
  <c r="L1084" i="1"/>
  <c r="J1085" i="1"/>
  <c r="M1081" i="1"/>
  <c r="M1080" i="1"/>
  <c r="K1081" i="1"/>
  <c r="I1082" i="1"/>
  <c r="G1083" i="1"/>
  <c r="O1083" i="1"/>
  <c r="M1084" i="1"/>
  <c r="K1085" i="1"/>
  <c r="N1080" i="1"/>
  <c r="N1088" i="1" s="1"/>
  <c r="BQ1462" i="9" s="1"/>
  <c r="L1081" i="1"/>
  <c r="J1082" i="1"/>
  <c r="H1083" i="1"/>
  <c r="N1084" i="1"/>
  <c r="L1085" i="1"/>
  <c r="O1050" i="1"/>
  <c r="H1046" i="1"/>
  <c r="N1047" i="1"/>
  <c r="L1048" i="1"/>
  <c r="J1049" i="1"/>
  <c r="H1050" i="1"/>
  <c r="N1051" i="1"/>
  <c r="G1050" i="1"/>
  <c r="I1046" i="1"/>
  <c r="G1047" i="1"/>
  <c r="O1047" i="1"/>
  <c r="M1048" i="1"/>
  <c r="K1049" i="1"/>
  <c r="I1050" i="1"/>
  <c r="G1051" i="1"/>
  <c r="O1051" i="1"/>
  <c r="J1046" i="1"/>
  <c r="H1047" i="1"/>
  <c r="N1048" i="1"/>
  <c r="L1049" i="1"/>
  <c r="J1050" i="1"/>
  <c r="H1051" i="1"/>
  <c r="K1046" i="1"/>
  <c r="I1047" i="1"/>
  <c r="G1048" i="1"/>
  <c r="O1048" i="1"/>
  <c r="M1049" i="1"/>
  <c r="K1050" i="1"/>
  <c r="I1051" i="1"/>
  <c r="L1046" i="1"/>
  <c r="J1047" i="1"/>
  <c r="H1048" i="1"/>
  <c r="N1049" i="1"/>
  <c r="L1050" i="1"/>
  <c r="J1051" i="1"/>
  <c r="M1046" i="1"/>
  <c r="M1054" i="1" s="1"/>
  <c r="BP1415" i="9" s="1"/>
  <c r="K1047" i="1"/>
  <c r="I1048" i="1"/>
  <c r="G1049" i="1"/>
  <c r="O1049" i="1"/>
  <c r="M1050" i="1"/>
  <c r="K1051" i="1"/>
  <c r="N1046" i="1"/>
  <c r="N1054" i="1" s="1"/>
  <c r="BQ1415" i="9" s="1"/>
  <c r="L1047" i="1"/>
  <c r="J1048" i="1"/>
  <c r="H1049" i="1"/>
  <c r="N1050" i="1"/>
  <c r="L1051" i="1"/>
  <c r="M1013" i="1"/>
  <c r="U1013" i="1"/>
  <c r="G1016" i="1"/>
  <c r="O1016" i="1"/>
  <c r="N1013" i="1"/>
  <c r="L1014" i="1"/>
  <c r="T1014" i="1"/>
  <c r="AB1014" i="1"/>
  <c r="H1016" i="1"/>
  <c r="P1016" i="1"/>
  <c r="X1016" i="1"/>
  <c r="N1017" i="1"/>
  <c r="V1017" i="1"/>
  <c r="I1012" i="1"/>
  <c r="Q1012" i="1"/>
  <c r="Y1012" i="1"/>
  <c r="O1013" i="1"/>
  <c r="W1013" i="1"/>
  <c r="M1014" i="1"/>
  <c r="U1014" i="1"/>
  <c r="K1015" i="1"/>
  <c r="S1015" i="1"/>
  <c r="AA1015" i="1"/>
  <c r="I1016" i="1"/>
  <c r="Q1016" i="1"/>
  <c r="Y1016" i="1"/>
  <c r="G1017" i="1"/>
  <c r="O1017" i="1"/>
  <c r="W1017" i="1"/>
  <c r="J1012" i="1"/>
  <c r="R1012" i="1"/>
  <c r="Z1012" i="1"/>
  <c r="H1013" i="1"/>
  <c r="P1013" i="1"/>
  <c r="X1013" i="1"/>
  <c r="N1014" i="1"/>
  <c r="V1014" i="1"/>
  <c r="L1015" i="1"/>
  <c r="T1015" i="1"/>
  <c r="AB1015" i="1"/>
  <c r="J1016" i="1"/>
  <c r="R1016" i="1"/>
  <c r="Z1016" i="1"/>
  <c r="H1017" i="1"/>
  <c r="P1017" i="1"/>
  <c r="X1017" i="1"/>
  <c r="K1012" i="1"/>
  <c r="S1012" i="1"/>
  <c r="AA1012" i="1"/>
  <c r="I1013" i="1"/>
  <c r="Q1013" i="1"/>
  <c r="Y1013" i="1"/>
  <c r="G1014" i="1"/>
  <c r="O1014" i="1"/>
  <c r="W1014" i="1"/>
  <c r="M1015" i="1"/>
  <c r="U1015" i="1"/>
  <c r="K1016" i="1"/>
  <c r="S1016" i="1"/>
  <c r="AA1016" i="1"/>
  <c r="I1017" i="1"/>
  <c r="Q1017" i="1"/>
  <c r="Y1017" i="1"/>
  <c r="L1012" i="1"/>
  <c r="T1012" i="1"/>
  <c r="AB1012" i="1"/>
  <c r="J1013" i="1"/>
  <c r="R1013" i="1"/>
  <c r="Z1013" i="1"/>
  <c r="H1014" i="1"/>
  <c r="P1014" i="1"/>
  <c r="X1014" i="1"/>
  <c r="N1015" i="1"/>
  <c r="L1016" i="1"/>
  <c r="T1016" i="1"/>
  <c r="AB1016" i="1"/>
  <c r="J1017" i="1"/>
  <c r="R1017" i="1"/>
  <c r="Z1017" i="1"/>
  <c r="K1013" i="1"/>
  <c r="S1013" i="1"/>
  <c r="AA1013" i="1"/>
  <c r="I1014" i="1"/>
  <c r="Q1014" i="1"/>
  <c r="Y1014" i="1"/>
  <c r="M1016" i="1"/>
  <c r="U1016" i="1"/>
  <c r="K1017" i="1"/>
  <c r="S1017" i="1"/>
  <c r="AA1017" i="1"/>
  <c r="L1013" i="1"/>
  <c r="T1013" i="1"/>
  <c r="AB1013" i="1"/>
  <c r="J1014" i="1"/>
  <c r="R1014" i="1"/>
  <c r="Z1014" i="1"/>
  <c r="N1016" i="1"/>
  <c r="L1017" i="1"/>
  <c r="T1017" i="1"/>
  <c r="M979" i="1"/>
  <c r="U979" i="1"/>
  <c r="G982" i="1"/>
  <c r="O982" i="1"/>
  <c r="H978" i="1"/>
  <c r="P978" i="1"/>
  <c r="X978" i="1"/>
  <c r="N979" i="1"/>
  <c r="V979" i="1"/>
  <c r="L980" i="1"/>
  <c r="T980" i="1"/>
  <c r="AB980" i="1"/>
  <c r="J981" i="1"/>
  <c r="R981" i="1"/>
  <c r="Z981" i="1"/>
  <c r="H982" i="1"/>
  <c r="P982" i="1"/>
  <c r="X982" i="1"/>
  <c r="N983" i="1"/>
  <c r="V983" i="1"/>
  <c r="I978" i="1"/>
  <c r="Q978" i="1"/>
  <c r="Y978" i="1"/>
  <c r="O979" i="1"/>
  <c r="W979" i="1"/>
  <c r="M980" i="1"/>
  <c r="U980" i="1"/>
  <c r="K981" i="1"/>
  <c r="S981" i="1"/>
  <c r="AA981" i="1"/>
  <c r="I982" i="1"/>
  <c r="Q982" i="1"/>
  <c r="Y982" i="1"/>
  <c r="G983" i="1"/>
  <c r="O983" i="1"/>
  <c r="W983" i="1"/>
  <c r="J978" i="1"/>
  <c r="R978" i="1"/>
  <c r="Z978" i="1"/>
  <c r="H979" i="1"/>
  <c r="P979" i="1"/>
  <c r="X979" i="1"/>
  <c r="N980" i="1"/>
  <c r="V980" i="1"/>
  <c r="L981" i="1"/>
  <c r="T981" i="1"/>
  <c r="AB981" i="1"/>
  <c r="J982" i="1"/>
  <c r="R982" i="1"/>
  <c r="Z982" i="1"/>
  <c r="H983" i="1"/>
  <c r="P983" i="1"/>
  <c r="X983" i="1"/>
  <c r="K978" i="1"/>
  <c r="S978" i="1"/>
  <c r="AA978" i="1"/>
  <c r="I979" i="1"/>
  <c r="Q979" i="1"/>
  <c r="Y979" i="1"/>
  <c r="G980" i="1"/>
  <c r="O980" i="1"/>
  <c r="W980" i="1"/>
  <c r="M981" i="1"/>
  <c r="U981" i="1"/>
  <c r="K982" i="1"/>
  <c r="S982" i="1"/>
  <c r="AA982" i="1"/>
  <c r="I983" i="1"/>
  <c r="Q983" i="1"/>
  <c r="Y983" i="1"/>
  <c r="L978" i="1"/>
  <c r="T978" i="1"/>
  <c r="AB978" i="1"/>
  <c r="J979" i="1"/>
  <c r="R979" i="1"/>
  <c r="Z979" i="1"/>
  <c r="H980" i="1"/>
  <c r="P980" i="1"/>
  <c r="X980" i="1"/>
  <c r="N981" i="1"/>
  <c r="V981" i="1"/>
  <c r="L982" i="1"/>
  <c r="T982" i="1"/>
  <c r="AB982" i="1"/>
  <c r="J983" i="1"/>
  <c r="R983" i="1"/>
  <c r="Z983" i="1"/>
  <c r="M978" i="1"/>
  <c r="U978" i="1"/>
  <c r="K979" i="1"/>
  <c r="S979" i="1"/>
  <c r="AA979" i="1"/>
  <c r="I980" i="1"/>
  <c r="Q980" i="1"/>
  <c r="Y980" i="1"/>
  <c r="G981" i="1"/>
  <c r="O981" i="1"/>
  <c r="W981" i="1"/>
  <c r="M982" i="1"/>
  <c r="U982" i="1"/>
  <c r="K983" i="1"/>
  <c r="S983" i="1"/>
  <c r="AA983" i="1"/>
  <c r="N978" i="1"/>
  <c r="V978" i="1"/>
  <c r="L979" i="1"/>
  <c r="T979" i="1"/>
  <c r="AB979" i="1"/>
  <c r="J980" i="1"/>
  <c r="R980" i="1"/>
  <c r="Z980" i="1"/>
  <c r="H981" i="1"/>
  <c r="P981" i="1"/>
  <c r="N982" i="1"/>
  <c r="L983" i="1"/>
  <c r="T983" i="1"/>
  <c r="M945" i="1"/>
  <c r="U945" i="1"/>
  <c r="G948" i="1"/>
  <c r="O948" i="1"/>
  <c r="H944" i="1"/>
  <c r="P944" i="1"/>
  <c r="X944" i="1"/>
  <c r="N945" i="1"/>
  <c r="V945" i="1"/>
  <c r="L946" i="1"/>
  <c r="T946" i="1"/>
  <c r="AB946" i="1"/>
  <c r="J947" i="1"/>
  <c r="R947" i="1"/>
  <c r="Z947" i="1"/>
  <c r="H948" i="1"/>
  <c r="P948" i="1"/>
  <c r="X948" i="1"/>
  <c r="N949" i="1"/>
  <c r="V949" i="1"/>
  <c r="I944" i="1"/>
  <c r="Q944" i="1"/>
  <c r="Y944" i="1"/>
  <c r="G945" i="1"/>
  <c r="O945" i="1"/>
  <c r="W945" i="1"/>
  <c r="M946" i="1"/>
  <c r="U946" i="1"/>
  <c r="K947" i="1"/>
  <c r="S947" i="1"/>
  <c r="AA947" i="1"/>
  <c r="I948" i="1"/>
  <c r="Q948" i="1"/>
  <c r="Y948" i="1"/>
  <c r="G949" i="1"/>
  <c r="O949" i="1"/>
  <c r="W949" i="1"/>
  <c r="J944" i="1"/>
  <c r="R944" i="1"/>
  <c r="Z944" i="1"/>
  <c r="H945" i="1"/>
  <c r="P945" i="1"/>
  <c r="X945" i="1"/>
  <c r="N946" i="1"/>
  <c r="V946" i="1"/>
  <c r="L947" i="1"/>
  <c r="T947" i="1"/>
  <c r="AB947" i="1"/>
  <c r="J948" i="1"/>
  <c r="R948" i="1"/>
  <c r="Z948" i="1"/>
  <c r="H949" i="1"/>
  <c r="P949" i="1"/>
  <c r="X949" i="1"/>
  <c r="K944" i="1"/>
  <c r="S944" i="1"/>
  <c r="AA944" i="1"/>
  <c r="I945" i="1"/>
  <c r="Q945" i="1"/>
  <c r="Y945" i="1"/>
  <c r="G946" i="1"/>
  <c r="O946" i="1"/>
  <c r="W946" i="1"/>
  <c r="M947" i="1"/>
  <c r="U947" i="1"/>
  <c r="K948" i="1"/>
  <c r="S948" i="1"/>
  <c r="AA948" i="1"/>
  <c r="I949" i="1"/>
  <c r="Q949" i="1"/>
  <c r="Y949" i="1"/>
  <c r="L944" i="1"/>
  <c r="T944" i="1"/>
  <c r="AB944" i="1"/>
  <c r="J945" i="1"/>
  <c r="R945" i="1"/>
  <c r="Z945" i="1"/>
  <c r="H946" i="1"/>
  <c r="P946" i="1"/>
  <c r="X946" i="1"/>
  <c r="N947" i="1"/>
  <c r="V947" i="1"/>
  <c r="L948" i="1"/>
  <c r="T948" i="1"/>
  <c r="AB948" i="1"/>
  <c r="J949" i="1"/>
  <c r="R949" i="1"/>
  <c r="Z949" i="1"/>
  <c r="M944" i="1"/>
  <c r="U944" i="1"/>
  <c r="K945" i="1"/>
  <c r="S945" i="1"/>
  <c r="AA945" i="1"/>
  <c r="I946" i="1"/>
  <c r="Q946" i="1"/>
  <c r="Y946" i="1"/>
  <c r="G947" i="1"/>
  <c r="O947" i="1"/>
  <c r="W947" i="1"/>
  <c r="M948" i="1"/>
  <c r="K949" i="1"/>
  <c r="S949" i="1"/>
  <c r="N944" i="1"/>
  <c r="V944" i="1"/>
  <c r="L945" i="1"/>
  <c r="T945" i="1"/>
  <c r="AB945" i="1"/>
  <c r="J946" i="1"/>
  <c r="R946" i="1"/>
  <c r="Z946" i="1"/>
  <c r="H947" i="1"/>
  <c r="P947" i="1"/>
  <c r="N948" i="1"/>
  <c r="L949" i="1"/>
  <c r="T949" i="1"/>
  <c r="M911" i="1"/>
  <c r="U911" i="1"/>
  <c r="G914" i="1"/>
  <c r="O914" i="1"/>
  <c r="H910" i="1"/>
  <c r="P910" i="1"/>
  <c r="X910" i="1"/>
  <c r="N911" i="1"/>
  <c r="V911" i="1"/>
  <c r="L912" i="1"/>
  <c r="T912" i="1"/>
  <c r="AB912" i="1"/>
  <c r="J913" i="1"/>
  <c r="R913" i="1"/>
  <c r="Z913" i="1"/>
  <c r="H914" i="1"/>
  <c r="P914" i="1"/>
  <c r="X914" i="1"/>
  <c r="N915" i="1"/>
  <c r="V915" i="1"/>
  <c r="I910" i="1"/>
  <c r="Q910" i="1"/>
  <c r="Y910" i="1"/>
  <c r="G911" i="1"/>
  <c r="O911" i="1"/>
  <c r="W911" i="1"/>
  <c r="M912" i="1"/>
  <c r="U912" i="1"/>
  <c r="K913" i="1"/>
  <c r="S913" i="1"/>
  <c r="AA913" i="1"/>
  <c r="I914" i="1"/>
  <c r="Q914" i="1"/>
  <c r="Y914" i="1"/>
  <c r="G915" i="1"/>
  <c r="O915" i="1"/>
  <c r="W915" i="1"/>
  <c r="J910" i="1"/>
  <c r="R910" i="1"/>
  <c r="Z910" i="1"/>
  <c r="H911" i="1"/>
  <c r="P911" i="1"/>
  <c r="X911" i="1"/>
  <c r="N912" i="1"/>
  <c r="V912" i="1"/>
  <c r="L913" i="1"/>
  <c r="T913" i="1"/>
  <c r="AB913" i="1"/>
  <c r="J914" i="1"/>
  <c r="R914" i="1"/>
  <c r="Z914" i="1"/>
  <c r="H915" i="1"/>
  <c r="P915" i="1"/>
  <c r="X915" i="1"/>
  <c r="K910" i="1"/>
  <c r="S910" i="1"/>
  <c r="AA910" i="1"/>
  <c r="I911" i="1"/>
  <c r="Q911" i="1"/>
  <c r="Y911" i="1"/>
  <c r="G912" i="1"/>
  <c r="O912" i="1"/>
  <c r="W912" i="1"/>
  <c r="M913" i="1"/>
  <c r="U913" i="1"/>
  <c r="K914" i="1"/>
  <c r="S914" i="1"/>
  <c r="AA914" i="1"/>
  <c r="I915" i="1"/>
  <c r="Q915" i="1"/>
  <c r="Y915" i="1"/>
  <c r="L910" i="1"/>
  <c r="T910" i="1"/>
  <c r="AB910" i="1"/>
  <c r="J911" i="1"/>
  <c r="R911" i="1"/>
  <c r="Z911" i="1"/>
  <c r="H912" i="1"/>
  <c r="P912" i="1"/>
  <c r="X912" i="1"/>
  <c r="N913" i="1"/>
  <c r="V913" i="1"/>
  <c r="L914" i="1"/>
  <c r="T914" i="1"/>
  <c r="AB914" i="1"/>
  <c r="J915" i="1"/>
  <c r="R915" i="1"/>
  <c r="M910" i="1"/>
  <c r="U910" i="1"/>
  <c r="K911" i="1"/>
  <c r="S911" i="1"/>
  <c r="AA911" i="1"/>
  <c r="I912" i="1"/>
  <c r="Q912" i="1"/>
  <c r="Y912" i="1"/>
  <c r="G913" i="1"/>
  <c r="O913" i="1"/>
  <c r="W913" i="1"/>
  <c r="M914" i="1"/>
  <c r="U914" i="1"/>
  <c r="K915" i="1"/>
  <c r="S915" i="1"/>
  <c r="AA915" i="1"/>
  <c r="N910" i="1"/>
  <c r="V910" i="1"/>
  <c r="L911" i="1"/>
  <c r="T911" i="1"/>
  <c r="AB911" i="1"/>
  <c r="J912" i="1"/>
  <c r="R912" i="1"/>
  <c r="Z912" i="1"/>
  <c r="H913" i="1"/>
  <c r="P913" i="1"/>
  <c r="N914" i="1"/>
  <c r="L915" i="1"/>
  <c r="T915" i="1"/>
  <c r="M843" i="1"/>
  <c r="U843" i="1"/>
  <c r="K844" i="1"/>
  <c r="S844" i="1"/>
  <c r="AA844" i="1"/>
  <c r="G846" i="1"/>
  <c r="O846" i="1"/>
  <c r="W846" i="1"/>
  <c r="M847" i="1"/>
  <c r="U847" i="1"/>
  <c r="L844" i="1"/>
  <c r="T844" i="1"/>
  <c r="AB844" i="1"/>
  <c r="N847" i="1"/>
  <c r="V847" i="1"/>
  <c r="G843" i="1"/>
  <c r="O843" i="1"/>
  <c r="W843" i="1"/>
  <c r="M844" i="1"/>
  <c r="U844" i="1"/>
  <c r="I846" i="1"/>
  <c r="Q846" i="1"/>
  <c r="G847" i="1"/>
  <c r="O847" i="1"/>
  <c r="W847" i="1"/>
  <c r="J842" i="1"/>
  <c r="R842" i="1"/>
  <c r="Z842" i="1"/>
  <c r="H843" i="1"/>
  <c r="P843" i="1"/>
  <c r="X843" i="1"/>
  <c r="N844" i="1"/>
  <c r="V844" i="1"/>
  <c r="L845" i="1"/>
  <c r="T845" i="1"/>
  <c r="AB845" i="1"/>
  <c r="J846" i="1"/>
  <c r="R846" i="1"/>
  <c r="Z846" i="1"/>
  <c r="H847" i="1"/>
  <c r="P847" i="1"/>
  <c r="X847" i="1"/>
  <c r="K842" i="1"/>
  <c r="S842" i="1"/>
  <c r="AA842" i="1"/>
  <c r="I843" i="1"/>
  <c r="Q843" i="1"/>
  <c r="Y843" i="1"/>
  <c r="G844" i="1"/>
  <c r="O844" i="1"/>
  <c r="W844" i="1"/>
  <c r="M845" i="1"/>
  <c r="U845" i="1"/>
  <c r="K846" i="1"/>
  <c r="S846" i="1"/>
  <c r="AA846" i="1"/>
  <c r="I847" i="1"/>
  <c r="Q847" i="1"/>
  <c r="Y847" i="1"/>
  <c r="L842" i="1"/>
  <c r="T842" i="1"/>
  <c r="AB842" i="1"/>
  <c r="J843" i="1"/>
  <c r="R843" i="1"/>
  <c r="Z843" i="1"/>
  <c r="H844" i="1"/>
  <c r="P844" i="1"/>
  <c r="X844" i="1"/>
  <c r="N845" i="1"/>
  <c r="V845" i="1"/>
  <c r="L846" i="1"/>
  <c r="T846" i="1"/>
  <c r="AB846" i="1"/>
  <c r="J847" i="1"/>
  <c r="R847" i="1"/>
  <c r="Z847" i="1"/>
  <c r="M842" i="1"/>
  <c r="U842" i="1"/>
  <c r="K843" i="1"/>
  <c r="S843" i="1"/>
  <c r="AA843" i="1"/>
  <c r="I844" i="1"/>
  <c r="Q844" i="1"/>
  <c r="Y844" i="1"/>
  <c r="G845" i="1"/>
  <c r="O845" i="1"/>
  <c r="W845" i="1"/>
  <c r="M846" i="1"/>
  <c r="U846" i="1"/>
  <c r="K847" i="1"/>
  <c r="S847" i="1"/>
  <c r="AA847" i="1"/>
  <c r="N842" i="1"/>
  <c r="V842" i="1"/>
  <c r="L843" i="1"/>
  <c r="T843" i="1"/>
  <c r="AB843" i="1"/>
  <c r="J844" i="1"/>
  <c r="R844" i="1"/>
  <c r="Z844" i="1"/>
  <c r="H845" i="1"/>
  <c r="P845" i="1"/>
  <c r="N846" i="1"/>
  <c r="L847" i="1"/>
  <c r="T847" i="1"/>
  <c r="M809" i="1"/>
  <c r="U809" i="1"/>
  <c r="K810" i="1"/>
  <c r="S810" i="1"/>
  <c r="AA810" i="1"/>
  <c r="G812" i="1"/>
  <c r="O812" i="1"/>
  <c r="W812" i="1"/>
  <c r="M813" i="1"/>
  <c r="U813" i="1"/>
  <c r="L810" i="1"/>
  <c r="T810" i="1"/>
  <c r="AB810" i="1"/>
  <c r="N813" i="1"/>
  <c r="V813" i="1"/>
  <c r="G809" i="1"/>
  <c r="O809" i="1"/>
  <c r="W809" i="1"/>
  <c r="M810" i="1"/>
  <c r="U810" i="1"/>
  <c r="I812" i="1"/>
  <c r="Q812" i="1"/>
  <c r="G813" i="1"/>
  <c r="O813" i="1"/>
  <c r="W813" i="1"/>
  <c r="J808" i="1"/>
  <c r="R808" i="1"/>
  <c r="Z808" i="1"/>
  <c r="H809" i="1"/>
  <c r="P809" i="1"/>
  <c r="X809" i="1"/>
  <c r="N810" i="1"/>
  <c r="V810" i="1"/>
  <c r="L811" i="1"/>
  <c r="T811" i="1"/>
  <c r="AB811" i="1"/>
  <c r="J812" i="1"/>
  <c r="R812" i="1"/>
  <c r="Z812" i="1"/>
  <c r="H813" i="1"/>
  <c r="P813" i="1"/>
  <c r="X813" i="1"/>
  <c r="K808" i="1"/>
  <c r="S808" i="1"/>
  <c r="AA808" i="1"/>
  <c r="I809" i="1"/>
  <c r="Q809" i="1"/>
  <c r="Y809" i="1"/>
  <c r="G810" i="1"/>
  <c r="O810" i="1"/>
  <c r="W810" i="1"/>
  <c r="M811" i="1"/>
  <c r="U811" i="1"/>
  <c r="K812" i="1"/>
  <c r="S812" i="1"/>
  <c r="AA812" i="1"/>
  <c r="I813" i="1"/>
  <c r="Q813" i="1"/>
  <c r="Y813" i="1"/>
  <c r="L808" i="1"/>
  <c r="T808" i="1"/>
  <c r="AB808" i="1"/>
  <c r="J809" i="1"/>
  <c r="R809" i="1"/>
  <c r="Z809" i="1"/>
  <c r="H810" i="1"/>
  <c r="P810" i="1"/>
  <c r="X810" i="1"/>
  <c r="N811" i="1"/>
  <c r="V811" i="1"/>
  <c r="L812" i="1"/>
  <c r="T812" i="1"/>
  <c r="AB812" i="1"/>
  <c r="J813" i="1"/>
  <c r="R813" i="1"/>
  <c r="Z813" i="1"/>
  <c r="M808" i="1"/>
  <c r="U808" i="1"/>
  <c r="K809" i="1"/>
  <c r="S809" i="1"/>
  <c r="AA809" i="1"/>
  <c r="I810" i="1"/>
  <c r="Q810" i="1"/>
  <c r="Y810" i="1"/>
  <c r="G811" i="1"/>
  <c r="O811" i="1"/>
  <c r="W811" i="1"/>
  <c r="M812" i="1"/>
  <c r="U812" i="1"/>
  <c r="K813" i="1"/>
  <c r="S813" i="1"/>
  <c r="AA813" i="1"/>
  <c r="N808" i="1"/>
  <c r="V808" i="1"/>
  <c r="L809" i="1"/>
  <c r="T809" i="1"/>
  <c r="AB809" i="1"/>
  <c r="J810" i="1"/>
  <c r="R810" i="1"/>
  <c r="Z810" i="1"/>
  <c r="H811" i="1"/>
  <c r="P811" i="1"/>
  <c r="N812" i="1"/>
  <c r="L813" i="1"/>
  <c r="T813" i="1"/>
  <c r="H774" i="1"/>
  <c r="P774" i="1"/>
  <c r="X774" i="1"/>
  <c r="N775" i="1"/>
  <c r="V775" i="1"/>
  <c r="L776" i="1"/>
  <c r="T776" i="1"/>
  <c r="AB776" i="1"/>
  <c r="J777" i="1"/>
  <c r="R777" i="1"/>
  <c r="Z777" i="1"/>
  <c r="H778" i="1"/>
  <c r="P778" i="1"/>
  <c r="X778" i="1"/>
  <c r="N779" i="1"/>
  <c r="V779" i="1"/>
  <c r="G778" i="1"/>
  <c r="I774" i="1"/>
  <c r="Q774" i="1"/>
  <c r="Y774" i="1"/>
  <c r="G775" i="1"/>
  <c r="O775" i="1"/>
  <c r="W775" i="1"/>
  <c r="M776" i="1"/>
  <c r="U776" i="1"/>
  <c r="K777" i="1"/>
  <c r="S777" i="1"/>
  <c r="AA777" i="1"/>
  <c r="I778" i="1"/>
  <c r="Q778" i="1"/>
  <c r="Y778" i="1"/>
  <c r="G779" i="1"/>
  <c r="O779" i="1"/>
  <c r="W779" i="1"/>
  <c r="J774" i="1"/>
  <c r="R774" i="1"/>
  <c r="Z774" i="1"/>
  <c r="H775" i="1"/>
  <c r="P775" i="1"/>
  <c r="X775" i="1"/>
  <c r="N776" i="1"/>
  <c r="V776" i="1"/>
  <c r="L777" i="1"/>
  <c r="T777" i="1"/>
  <c r="AB777" i="1"/>
  <c r="J778" i="1"/>
  <c r="R778" i="1"/>
  <c r="Z778" i="1"/>
  <c r="H779" i="1"/>
  <c r="P779" i="1"/>
  <c r="X779" i="1"/>
  <c r="O778" i="1"/>
  <c r="K774" i="1"/>
  <c r="S774" i="1"/>
  <c r="AA774" i="1"/>
  <c r="I775" i="1"/>
  <c r="Q775" i="1"/>
  <c r="Y775" i="1"/>
  <c r="G776" i="1"/>
  <c r="O776" i="1"/>
  <c r="W776" i="1"/>
  <c r="M777" i="1"/>
  <c r="U777" i="1"/>
  <c r="K778" i="1"/>
  <c r="S778" i="1"/>
  <c r="AA778" i="1"/>
  <c r="I779" i="1"/>
  <c r="Q779" i="1"/>
  <c r="Y779" i="1"/>
  <c r="U775" i="1"/>
  <c r="L774" i="1"/>
  <c r="T774" i="1"/>
  <c r="AB774" i="1"/>
  <c r="J775" i="1"/>
  <c r="R775" i="1"/>
  <c r="Z775" i="1"/>
  <c r="H776" i="1"/>
  <c r="P776" i="1"/>
  <c r="X776" i="1"/>
  <c r="N777" i="1"/>
  <c r="V777" i="1"/>
  <c r="L778" i="1"/>
  <c r="T778" i="1"/>
  <c r="AB778" i="1"/>
  <c r="J779" i="1"/>
  <c r="R779" i="1"/>
  <c r="Z779" i="1"/>
  <c r="M774" i="1"/>
  <c r="U774" i="1"/>
  <c r="K775" i="1"/>
  <c r="S775" i="1"/>
  <c r="AA775" i="1"/>
  <c r="I776" i="1"/>
  <c r="Q776" i="1"/>
  <c r="Y776" i="1"/>
  <c r="G777" i="1"/>
  <c r="O777" i="1"/>
  <c r="W777" i="1"/>
  <c r="M778" i="1"/>
  <c r="K779" i="1"/>
  <c r="S779" i="1"/>
  <c r="M775" i="1"/>
  <c r="N774" i="1"/>
  <c r="V774" i="1"/>
  <c r="L775" i="1"/>
  <c r="T775" i="1"/>
  <c r="AB775" i="1"/>
  <c r="J776" i="1"/>
  <c r="R776" i="1"/>
  <c r="Z776" i="1"/>
  <c r="H777" i="1"/>
  <c r="P777" i="1"/>
  <c r="N778" i="1"/>
  <c r="L779" i="1"/>
  <c r="T779" i="1"/>
  <c r="M707" i="1"/>
  <c r="U707" i="1"/>
  <c r="G710" i="1"/>
  <c r="O710" i="1"/>
  <c r="H706" i="1"/>
  <c r="P706" i="1"/>
  <c r="X706" i="1"/>
  <c r="N707" i="1"/>
  <c r="V707" i="1"/>
  <c r="L708" i="1"/>
  <c r="T708" i="1"/>
  <c r="AB708" i="1"/>
  <c r="J709" i="1"/>
  <c r="R709" i="1"/>
  <c r="Z709" i="1"/>
  <c r="H710" i="1"/>
  <c r="P710" i="1"/>
  <c r="X710" i="1"/>
  <c r="N711" i="1"/>
  <c r="V711" i="1"/>
  <c r="I706" i="1"/>
  <c r="Q706" i="1"/>
  <c r="Y706" i="1"/>
  <c r="G707" i="1"/>
  <c r="O707" i="1"/>
  <c r="W707" i="1"/>
  <c r="M708" i="1"/>
  <c r="U708" i="1"/>
  <c r="K709" i="1"/>
  <c r="S709" i="1"/>
  <c r="AA709" i="1"/>
  <c r="I710" i="1"/>
  <c r="Q710" i="1"/>
  <c r="Y710" i="1"/>
  <c r="G711" i="1"/>
  <c r="O711" i="1"/>
  <c r="W711" i="1"/>
  <c r="J706" i="1"/>
  <c r="R706" i="1"/>
  <c r="Z706" i="1"/>
  <c r="H707" i="1"/>
  <c r="P707" i="1"/>
  <c r="X707" i="1"/>
  <c r="N708" i="1"/>
  <c r="V708" i="1"/>
  <c r="L709" i="1"/>
  <c r="T709" i="1"/>
  <c r="AB709" i="1"/>
  <c r="J710" i="1"/>
  <c r="R710" i="1"/>
  <c r="Z710" i="1"/>
  <c r="H711" i="1"/>
  <c r="P711" i="1"/>
  <c r="X711" i="1"/>
  <c r="K706" i="1"/>
  <c r="S706" i="1"/>
  <c r="AA706" i="1"/>
  <c r="I707" i="1"/>
  <c r="Q707" i="1"/>
  <c r="Y707" i="1"/>
  <c r="G708" i="1"/>
  <c r="O708" i="1"/>
  <c r="W708" i="1"/>
  <c r="M709" i="1"/>
  <c r="U709" i="1"/>
  <c r="K710" i="1"/>
  <c r="S710" i="1"/>
  <c r="AA710" i="1"/>
  <c r="I711" i="1"/>
  <c r="Q711" i="1"/>
  <c r="Y711" i="1"/>
  <c r="L706" i="1"/>
  <c r="T706" i="1"/>
  <c r="AB706" i="1"/>
  <c r="J707" i="1"/>
  <c r="R707" i="1"/>
  <c r="Z707" i="1"/>
  <c r="H708" i="1"/>
  <c r="P708" i="1"/>
  <c r="X708" i="1"/>
  <c r="N709" i="1"/>
  <c r="V709" i="1"/>
  <c r="L710" i="1"/>
  <c r="T710" i="1"/>
  <c r="AB710" i="1"/>
  <c r="J711" i="1"/>
  <c r="R711" i="1"/>
  <c r="Z711" i="1"/>
  <c r="M706" i="1"/>
  <c r="U706" i="1"/>
  <c r="K707" i="1"/>
  <c r="S707" i="1"/>
  <c r="AA707" i="1"/>
  <c r="I708" i="1"/>
  <c r="Q708" i="1"/>
  <c r="Y708" i="1"/>
  <c r="G709" i="1"/>
  <c r="O709" i="1"/>
  <c r="W709" i="1"/>
  <c r="M710" i="1"/>
  <c r="K711" i="1"/>
  <c r="S711" i="1"/>
  <c r="N706" i="1"/>
  <c r="V706" i="1"/>
  <c r="L707" i="1"/>
  <c r="T707" i="1"/>
  <c r="AB707" i="1"/>
  <c r="J708" i="1"/>
  <c r="R708" i="1"/>
  <c r="Z708" i="1"/>
  <c r="H709" i="1"/>
  <c r="P709" i="1"/>
  <c r="N710" i="1"/>
  <c r="L711" i="1"/>
  <c r="T711" i="1"/>
  <c r="G672" i="1"/>
  <c r="O672" i="1"/>
  <c r="W672" i="1"/>
  <c r="M673" i="1"/>
  <c r="U673" i="1"/>
  <c r="K674" i="1"/>
  <c r="S674" i="1"/>
  <c r="AA674" i="1"/>
  <c r="I675" i="1"/>
  <c r="Q675" i="1"/>
  <c r="Y675" i="1"/>
  <c r="G676" i="1"/>
  <c r="O676" i="1"/>
  <c r="W676" i="1"/>
  <c r="M677" i="1"/>
  <c r="U677" i="1"/>
  <c r="L674" i="1"/>
  <c r="T674" i="1"/>
  <c r="AB674" i="1"/>
  <c r="N677" i="1"/>
  <c r="V677" i="1"/>
  <c r="I672" i="1"/>
  <c r="Q672" i="1"/>
  <c r="Y672" i="1"/>
  <c r="G673" i="1"/>
  <c r="O673" i="1"/>
  <c r="W673" i="1"/>
  <c r="M674" i="1"/>
  <c r="U674" i="1"/>
  <c r="K675" i="1"/>
  <c r="S675" i="1"/>
  <c r="AA675" i="1"/>
  <c r="I676" i="1"/>
  <c r="Q676" i="1"/>
  <c r="Y676" i="1"/>
  <c r="G677" i="1"/>
  <c r="O677" i="1"/>
  <c r="W677" i="1"/>
  <c r="J672" i="1"/>
  <c r="R672" i="1"/>
  <c r="Z672" i="1"/>
  <c r="H673" i="1"/>
  <c r="P673" i="1"/>
  <c r="X673" i="1"/>
  <c r="N674" i="1"/>
  <c r="V674" i="1"/>
  <c r="L675" i="1"/>
  <c r="T675" i="1"/>
  <c r="AB675" i="1"/>
  <c r="J676" i="1"/>
  <c r="R676" i="1"/>
  <c r="Z676" i="1"/>
  <c r="H677" i="1"/>
  <c r="P677" i="1"/>
  <c r="X677" i="1"/>
  <c r="K672" i="1"/>
  <c r="S672" i="1"/>
  <c r="AA672" i="1"/>
  <c r="I673" i="1"/>
  <c r="Q673" i="1"/>
  <c r="Y673" i="1"/>
  <c r="G674" i="1"/>
  <c r="O674" i="1"/>
  <c r="W674" i="1"/>
  <c r="M675" i="1"/>
  <c r="U675" i="1"/>
  <c r="K676" i="1"/>
  <c r="S676" i="1"/>
  <c r="AA676" i="1"/>
  <c r="I677" i="1"/>
  <c r="Q677" i="1"/>
  <c r="Y677" i="1"/>
  <c r="L672" i="1"/>
  <c r="T672" i="1"/>
  <c r="AB672" i="1"/>
  <c r="J673" i="1"/>
  <c r="R673" i="1"/>
  <c r="Z673" i="1"/>
  <c r="H674" i="1"/>
  <c r="P674" i="1"/>
  <c r="X674" i="1"/>
  <c r="N675" i="1"/>
  <c r="V675" i="1"/>
  <c r="L676" i="1"/>
  <c r="T676" i="1"/>
  <c r="AB676" i="1"/>
  <c r="J677" i="1"/>
  <c r="R677" i="1"/>
  <c r="Z677" i="1"/>
  <c r="M672" i="1"/>
  <c r="U672" i="1"/>
  <c r="K673" i="1"/>
  <c r="S673" i="1"/>
  <c r="AA673" i="1"/>
  <c r="I674" i="1"/>
  <c r="Q674" i="1"/>
  <c r="Y674" i="1"/>
  <c r="G675" i="1"/>
  <c r="O675" i="1"/>
  <c r="W675" i="1"/>
  <c r="M676" i="1"/>
  <c r="U676" i="1"/>
  <c r="K677" i="1"/>
  <c r="S677" i="1"/>
  <c r="AA677" i="1"/>
  <c r="N672" i="1"/>
  <c r="V672" i="1"/>
  <c r="L673" i="1"/>
  <c r="T673" i="1"/>
  <c r="AB673" i="1"/>
  <c r="J674" i="1"/>
  <c r="R674" i="1"/>
  <c r="Z674" i="1"/>
  <c r="H675" i="1"/>
  <c r="P675" i="1"/>
  <c r="N676" i="1"/>
  <c r="L677" i="1"/>
  <c r="T677" i="1"/>
  <c r="W540" i="1"/>
  <c r="X539" i="1"/>
  <c r="AB541" i="1"/>
  <c r="AA538" i="1"/>
  <c r="I539" i="1"/>
  <c r="Q539" i="1"/>
  <c r="G536" i="1"/>
  <c r="Y539" i="1"/>
  <c r="O536" i="1"/>
  <c r="M541" i="1"/>
  <c r="V540" i="1"/>
  <c r="W536" i="1"/>
  <c r="H638" i="1"/>
  <c r="V642" i="1"/>
  <c r="O638" i="1"/>
  <c r="J641" i="1"/>
  <c r="P638" i="1"/>
  <c r="Q641" i="1"/>
  <c r="X642" i="1"/>
  <c r="W638" i="1"/>
  <c r="R641" i="1"/>
  <c r="AB643" i="1"/>
  <c r="X638" i="1"/>
  <c r="Y641" i="1"/>
  <c r="K640" i="1"/>
  <c r="X641" i="1"/>
  <c r="S640" i="1"/>
  <c r="M643" i="1"/>
  <c r="G638" i="1"/>
  <c r="AA640" i="1"/>
  <c r="U643" i="1"/>
  <c r="M639" i="1"/>
  <c r="U639" i="1"/>
  <c r="G642" i="1"/>
  <c r="O642" i="1"/>
  <c r="W642" i="1"/>
  <c r="N639" i="1"/>
  <c r="V639" i="1"/>
  <c r="L640" i="1"/>
  <c r="T640" i="1"/>
  <c r="AB640" i="1"/>
  <c r="H642" i="1"/>
  <c r="P642" i="1"/>
  <c r="N643" i="1"/>
  <c r="V643" i="1"/>
  <c r="I638" i="1"/>
  <c r="Q638" i="1"/>
  <c r="Y638" i="1"/>
  <c r="G639" i="1"/>
  <c r="O639" i="1"/>
  <c r="W639" i="1"/>
  <c r="M640" i="1"/>
  <c r="U640" i="1"/>
  <c r="K641" i="1"/>
  <c r="S641" i="1"/>
  <c r="AA641" i="1"/>
  <c r="I642" i="1"/>
  <c r="Q642" i="1"/>
  <c r="Y642" i="1"/>
  <c r="G643" i="1"/>
  <c r="O643" i="1"/>
  <c r="W643" i="1"/>
  <c r="J638" i="1"/>
  <c r="R638" i="1"/>
  <c r="Z638" i="1"/>
  <c r="H639" i="1"/>
  <c r="P639" i="1"/>
  <c r="X639" i="1"/>
  <c r="N640" i="1"/>
  <c r="V640" i="1"/>
  <c r="L641" i="1"/>
  <c r="T641" i="1"/>
  <c r="AB641" i="1"/>
  <c r="J642" i="1"/>
  <c r="R642" i="1"/>
  <c r="Z642" i="1"/>
  <c r="H643" i="1"/>
  <c r="P643" i="1"/>
  <c r="X643" i="1"/>
  <c r="K638" i="1"/>
  <c r="S638" i="1"/>
  <c r="AA638" i="1"/>
  <c r="I639" i="1"/>
  <c r="Q639" i="1"/>
  <c r="Y639" i="1"/>
  <c r="G640" i="1"/>
  <c r="O640" i="1"/>
  <c r="W640" i="1"/>
  <c r="M641" i="1"/>
  <c r="U641" i="1"/>
  <c r="K642" i="1"/>
  <c r="S642" i="1"/>
  <c r="AA642" i="1"/>
  <c r="I643" i="1"/>
  <c r="Q643" i="1"/>
  <c r="Y643" i="1"/>
  <c r="L638" i="1"/>
  <c r="T638" i="1"/>
  <c r="AB638" i="1"/>
  <c r="J639" i="1"/>
  <c r="R639" i="1"/>
  <c r="Z639" i="1"/>
  <c r="H640" i="1"/>
  <c r="P640" i="1"/>
  <c r="X640" i="1"/>
  <c r="N641" i="1"/>
  <c r="V641" i="1"/>
  <c r="L642" i="1"/>
  <c r="T642" i="1"/>
  <c r="AB642" i="1"/>
  <c r="J643" i="1"/>
  <c r="R643" i="1"/>
  <c r="Z643" i="1"/>
  <c r="M638" i="1"/>
  <c r="U638" i="1"/>
  <c r="K639" i="1"/>
  <c r="S639" i="1"/>
  <c r="AA639" i="1"/>
  <c r="I640" i="1"/>
  <c r="Q640" i="1"/>
  <c r="Y640" i="1"/>
  <c r="G641" i="1"/>
  <c r="O641" i="1"/>
  <c r="W641" i="1"/>
  <c r="M642" i="1"/>
  <c r="U642" i="1"/>
  <c r="K643" i="1"/>
  <c r="S643" i="1"/>
  <c r="AA643" i="1"/>
  <c r="N638" i="1"/>
  <c r="V638" i="1"/>
  <c r="L639" i="1"/>
  <c r="T639" i="1"/>
  <c r="AB639" i="1"/>
  <c r="J640" i="1"/>
  <c r="R640" i="1"/>
  <c r="Z640" i="1"/>
  <c r="H641" i="1"/>
  <c r="P641" i="1"/>
  <c r="N642" i="1"/>
  <c r="L643" i="1"/>
  <c r="T643" i="1"/>
  <c r="M537" i="1"/>
  <c r="U537" i="1"/>
  <c r="G540" i="1"/>
  <c r="O540" i="1"/>
  <c r="H536" i="1"/>
  <c r="P536" i="1"/>
  <c r="X536" i="1"/>
  <c r="N537" i="1"/>
  <c r="V537" i="1"/>
  <c r="L538" i="1"/>
  <c r="T538" i="1"/>
  <c r="AB538" i="1"/>
  <c r="J539" i="1"/>
  <c r="R539" i="1"/>
  <c r="Z539" i="1"/>
  <c r="H540" i="1"/>
  <c r="P540" i="1"/>
  <c r="X540" i="1"/>
  <c r="N541" i="1"/>
  <c r="V541" i="1"/>
  <c r="I536" i="1"/>
  <c r="Q536" i="1"/>
  <c r="Y536" i="1"/>
  <c r="G537" i="1"/>
  <c r="O537" i="1"/>
  <c r="W537" i="1"/>
  <c r="M538" i="1"/>
  <c r="U538" i="1"/>
  <c r="K539" i="1"/>
  <c r="S539" i="1"/>
  <c r="AA539" i="1"/>
  <c r="I540" i="1"/>
  <c r="Q540" i="1"/>
  <c r="Y540" i="1"/>
  <c r="G541" i="1"/>
  <c r="O541" i="1"/>
  <c r="W541" i="1"/>
  <c r="J536" i="1"/>
  <c r="R536" i="1"/>
  <c r="Z536" i="1"/>
  <c r="H537" i="1"/>
  <c r="P537" i="1"/>
  <c r="X537" i="1"/>
  <c r="N538" i="1"/>
  <c r="V538" i="1"/>
  <c r="L539" i="1"/>
  <c r="T539" i="1"/>
  <c r="AB539" i="1"/>
  <c r="J540" i="1"/>
  <c r="R540" i="1"/>
  <c r="Z540" i="1"/>
  <c r="H541" i="1"/>
  <c r="P541" i="1"/>
  <c r="X541" i="1"/>
  <c r="K536" i="1"/>
  <c r="S536" i="1"/>
  <c r="AA536" i="1"/>
  <c r="I537" i="1"/>
  <c r="Q537" i="1"/>
  <c r="Y537" i="1"/>
  <c r="G538" i="1"/>
  <c r="O538" i="1"/>
  <c r="W538" i="1"/>
  <c r="M539" i="1"/>
  <c r="U539" i="1"/>
  <c r="K540" i="1"/>
  <c r="S540" i="1"/>
  <c r="AA540" i="1"/>
  <c r="I541" i="1"/>
  <c r="Q541" i="1"/>
  <c r="Y541" i="1"/>
  <c r="L536" i="1"/>
  <c r="T536" i="1"/>
  <c r="AB536" i="1"/>
  <c r="J537" i="1"/>
  <c r="R537" i="1"/>
  <c r="Z537" i="1"/>
  <c r="H538" i="1"/>
  <c r="P538" i="1"/>
  <c r="X538" i="1"/>
  <c r="N539" i="1"/>
  <c r="V539" i="1"/>
  <c r="L540" i="1"/>
  <c r="T540" i="1"/>
  <c r="AB540" i="1"/>
  <c r="J541" i="1"/>
  <c r="R541" i="1"/>
  <c r="Z541" i="1"/>
  <c r="M536" i="1"/>
  <c r="U536" i="1"/>
  <c r="K537" i="1"/>
  <c r="S537" i="1"/>
  <c r="AA537" i="1"/>
  <c r="I538" i="1"/>
  <c r="Q538" i="1"/>
  <c r="Y538" i="1"/>
  <c r="G539" i="1"/>
  <c r="O539" i="1"/>
  <c r="W539" i="1"/>
  <c r="M540" i="1"/>
  <c r="U540" i="1"/>
  <c r="K541" i="1"/>
  <c r="S541" i="1"/>
  <c r="AA541" i="1"/>
  <c r="N536" i="1"/>
  <c r="V536" i="1"/>
  <c r="L537" i="1"/>
  <c r="T537" i="1"/>
  <c r="AB537" i="1"/>
  <c r="J538" i="1"/>
  <c r="R538" i="1"/>
  <c r="Z538" i="1"/>
  <c r="H539" i="1"/>
  <c r="P539" i="1"/>
  <c r="N540" i="1"/>
  <c r="L541" i="1"/>
  <c r="T541" i="1"/>
  <c r="AJ165" i="1"/>
  <c r="AF165" i="1"/>
  <c r="Y165" i="1"/>
  <c r="U165" i="1"/>
  <c r="J165" i="1"/>
  <c r="AA574" i="1"/>
  <c r="U574" i="1"/>
  <c r="O574" i="1"/>
  <c r="H574" i="1"/>
  <c r="T97" i="1"/>
  <c r="AP162" i="1"/>
  <c r="AI162" i="1"/>
  <c r="X162" i="1"/>
  <c r="T162" i="1"/>
  <c r="P162" i="1"/>
  <c r="I162" i="1"/>
  <c r="Y200" i="1"/>
  <c r="AQ165" i="1"/>
  <c r="AB165" i="1"/>
  <c r="Q165" i="1"/>
  <c r="M165" i="1"/>
  <c r="Z575" i="1"/>
  <c r="T574" i="1"/>
  <c r="N574" i="1"/>
  <c r="G574" i="1"/>
  <c r="E574" i="1" s="1"/>
  <c r="L97" i="1"/>
  <c r="W504" i="1"/>
  <c r="I26" i="1"/>
  <c r="AL162" i="1"/>
  <c r="AE162" i="1"/>
  <c r="AA162" i="1"/>
  <c r="AM234" i="1"/>
  <c r="AM165" i="1"/>
  <c r="AI165" i="1"/>
  <c r="X165" i="1"/>
  <c r="T165" i="1"/>
  <c r="I165" i="1"/>
  <c r="Z574" i="1"/>
  <c r="S574" i="1"/>
  <c r="M574" i="1"/>
  <c r="AG27" i="1"/>
  <c r="AF27" i="1"/>
  <c r="AB503" i="1"/>
  <c r="AO162" i="1"/>
  <c r="W162" i="1"/>
  <c r="S162" i="1"/>
  <c r="O162" i="1"/>
  <c r="L162" i="1"/>
  <c r="H162" i="1"/>
  <c r="AP165" i="1"/>
  <c r="AE165" i="1"/>
  <c r="AA165" i="1"/>
  <c r="P165" i="1"/>
  <c r="L165" i="1"/>
  <c r="Y574" i="1"/>
  <c r="L574" i="1"/>
  <c r="Z572" i="1"/>
  <c r="AF26" i="1"/>
  <c r="AE27" i="1"/>
  <c r="AA503" i="1"/>
  <c r="Z503" i="1"/>
  <c r="Y503" i="1"/>
  <c r="X503" i="1"/>
  <c r="W503" i="1"/>
  <c r="V503" i="1"/>
  <c r="U503" i="1"/>
  <c r="T503" i="1"/>
  <c r="S503" i="1"/>
  <c r="R503" i="1"/>
  <c r="Q503" i="1"/>
  <c r="P503" i="1"/>
  <c r="I503" i="1"/>
  <c r="AH162" i="1"/>
  <c r="AD162" i="1"/>
  <c r="K198" i="1"/>
  <c r="AL165" i="1"/>
  <c r="AH165" i="1"/>
  <c r="W165" i="1"/>
  <c r="S165" i="1"/>
  <c r="H165" i="1"/>
  <c r="X574" i="1"/>
  <c r="R574" i="1"/>
  <c r="K574" i="1"/>
  <c r="AN162" i="1"/>
  <c r="AK162" i="1"/>
  <c r="Z162" i="1"/>
  <c r="V162" i="1"/>
  <c r="R162" i="1"/>
  <c r="N162" i="1"/>
  <c r="K162" i="1"/>
  <c r="CH16" i="5"/>
  <c r="AL235" i="1"/>
  <c r="AO165" i="1"/>
  <c r="AD165" i="1"/>
  <c r="J574" i="1"/>
  <c r="AQ162" i="1"/>
  <c r="AG162" i="1"/>
  <c r="AC162" i="1"/>
  <c r="AO199" i="1"/>
  <c r="O165" i="1"/>
  <c r="K165" i="1"/>
  <c r="W574" i="1"/>
  <c r="Q574" i="1"/>
  <c r="AK165" i="1"/>
  <c r="AG165" i="1"/>
  <c r="Z165" i="1"/>
  <c r="V165" i="1"/>
  <c r="G165" i="1"/>
  <c r="C165" i="1" s="1"/>
  <c r="V574" i="1"/>
  <c r="AM162" i="1"/>
  <c r="AJ162" i="1"/>
  <c r="Y162" i="1"/>
  <c r="U162" i="1"/>
  <c r="M166" i="1"/>
  <c r="BZ13" i="5"/>
  <c r="T230" i="1"/>
  <c r="AG31" i="1"/>
  <c r="AD31" i="1"/>
  <c r="U507" i="1"/>
  <c r="O507" i="1"/>
  <c r="X507" i="1"/>
  <c r="N507" i="1"/>
  <c r="AE97" i="1"/>
  <c r="AA97" i="1"/>
  <c r="AJ166" i="1"/>
  <c r="AB166" i="1"/>
  <c r="W166" i="1"/>
  <c r="O166" i="1"/>
  <c r="G166" i="1"/>
  <c r="D166" i="1" s="1"/>
  <c r="X573" i="1"/>
  <c r="S97" i="1"/>
  <c r="K97" i="1"/>
  <c r="W29" i="1"/>
  <c r="M31" i="1"/>
  <c r="AC31" i="1"/>
  <c r="O31" i="1"/>
  <c r="M507" i="1"/>
  <c r="Z507" i="1"/>
  <c r="Y507" i="1"/>
  <c r="P507" i="1"/>
  <c r="I31" i="1"/>
  <c r="AO166" i="1"/>
  <c r="AG166" i="1"/>
  <c r="T166" i="1"/>
  <c r="L166" i="1"/>
  <c r="Z97" i="1"/>
  <c r="R97" i="1"/>
  <c r="J97" i="1"/>
  <c r="O570" i="1"/>
  <c r="M99" i="1"/>
  <c r="Z28" i="1"/>
  <c r="N28" i="1"/>
  <c r="H504" i="1"/>
  <c r="AC163" i="1"/>
  <c r="H31" i="1"/>
  <c r="W31" i="1"/>
  <c r="G507" i="1"/>
  <c r="R507" i="1"/>
  <c r="Q507" i="1"/>
  <c r="H507" i="1"/>
  <c r="AD97" i="1"/>
  <c r="AQ166" i="1"/>
  <c r="AL166" i="1"/>
  <c r="AD166" i="1"/>
  <c r="Y166" i="1"/>
  <c r="Q166" i="1"/>
  <c r="I166" i="1"/>
  <c r="Y97" i="1"/>
  <c r="Q97" i="1"/>
  <c r="I97" i="1"/>
  <c r="W28" i="1"/>
  <c r="L26" i="1"/>
  <c r="X31" i="1"/>
  <c r="AE31" i="1"/>
  <c r="AA507" i="1"/>
  <c r="J507" i="1"/>
  <c r="I507" i="1"/>
  <c r="AI166" i="1"/>
  <c r="AA166" i="1"/>
  <c r="V166" i="1"/>
  <c r="N166" i="1"/>
  <c r="T99" i="1"/>
  <c r="X97" i="1"/>
  <c r="P97" i="1"/>
  <c r="H97" i="1"/>
  <c r="BO16" i="5"/>
  <c r="BD16" i="5"/>
  <c r="J31" i="1"/>
  <c r="S29" i="1"/>
  <c r="AB507" i="1"/>
  <c r="S507" i="1"/>
  <c r="AG97" i="1"/>
  <c r="AC97" i="1"/>
  <c r="AN166" i="1"/>
  <c r="AF166" i="1"/>
  <c r="S166" i="1"/>
  <c r="K166" i="1"/>
  <c r="W97" i="1"/>
  <c r="O97" i="1"/>
  <c r="G97" i="1"/>
  <c r="F97" i="1" s="1"/>
  <c r="V26" i="1"/>
  <c r="U504" i="1"/>
  <c r="U163" i="1"/>
  <c r="R31" i="1"/>
  <c r="L31" i="1"/>
  <c r="T507" i="1"/>
  <c r="K507" i="1"/>
  <c r="AK166" i="1"/>
  <c r="AC166" i="1"/>
  <c r="X166" i="1"/>
  <c r="P166" i="1"/>
  <c r="H166" i="1"/>
  <c r="V97" i="1"/>
  <c r="N97" i="1"/>
  <c r="AF94" i="1"/>
  <c r="P504" i="1"/>
  <c r="K29" i="1"/>
  <c r="AD163" i="1"/>
  <c r="AN200" i="1"/>
  <c r="Z232" i="1"/>
  <c r="K31" i="1"/>
  <c r="Q31" i="1"/>
  <c r="Z31" i="1"/>
  <c r="S31" i="1"/>
  <c r="T31" i="1"/>
  <c r="N31" i="1"/>
  <c r="P31" i="1"/>
  <c r="L507" i="1"/>
  <c r="W507" i="1"/>
  <c r="AF97" i="1"/>
  <c r="AB97" i="1"/>
  <c r="AP166" i="1"/>
  <c r="AH166" i="1"/>
  <c r="U166" i="1"/>
  <c r="U97" i="1"/>
  <c r="M97" i="1"/>
  <c r="AG233" i="1"/>
  <c r="X234" i="1"/>
  <c r="AB502" i="1"/>
  <c r="S502" i="1"/>
  <c r="AJ230" i="1"/>
  <c r="AE29" i="1"/>
  <c r="AG29" i="1"/>
  <c r="J29" i="1"/>
  <c r="AA29" i="1"/>
  <c r="L29" i="1"/>
  <c r="W505" i="1"/>
  <c r="AA505" i="1"/>
  <c r="AD99" i="1"/>
  <c r="W575" i="1"/>
  <c r="R575" i="1"/>
  <c r="M575" i="1"/>
  <c r="K573" i="1"/>
  <c r="S99" i="1"/>
  <c r="K99" i="1"/>
  <c r="AG96" i="1"/>
  <c r="AE28" i="1"/>
  <c r="AB26" i="1"/>
  <c r="Z26" i="1"/>
  <c r="Y504" i="1"/>
  <c r="W502" i="1"/>
  <c r="S26" i="1"/>
  <c r="R504" i="1"/>
  <c r="K504" i="1"/>
  <c r="H28" i="1"/>
  <c r="BT16" i="5"/>
  <c r="BI16" i="5"/>
  <c r="AI198" i="1"/>
  <c r="H201" i="1"/>
  <c r="K231" i="1"/>
  <c r="AH232" i="1"/>
  <c r="AF234" i="1"/>
  <c r="M29" i="1"/>
  <c r="Q29" i="1"/>
  <c r="R29" i="1"/>
  <c r="AB29" i="1"/>
  <c r="M505" i="1"/>
  <c r="O505" i="1"/>
  <c r="AB505" i="1"/>
  <c r="AF99" i="1"/>
  <c r="AA99" i="1"/>
  <c r="AB575" i="1"/>
  <c r="Z573" i="1"/>
  <c r="U573" i="1"/>
  <c r="P573" i="1"/>
  <c r="J575" i="1"/>
  <c r="H573" i="1"/>
  <c r="Z99" i="1"/>
  <c r="R99" i="1"/>
  <c r="J99" i="1"/>
  <c r="J572" i="1"/>
  <c r="U502" i="1"/>
  <c r="P502" i="1"/>
  <c r="H26" i="1"/>
  <c r="BU13" i="5"/>
  <c r="BJ13" i="5"/>
  <c r="AX13" i="5"/>
  <c r="M196" i="1"/>
  <c r="AQ198" i="1"/>
  <c r="P201" i="1"/>
  <c r="S231" i="1"/>
  <c r="AP232" i="1"/>
  <c r="AN234" i="1"/>
  <c r="U29" i="1"/>
  <c r="N29" i="1"/>
  <c r="H29" i="1"/>
  <c r="Z29" i="1"/>
  <c r="T29" i="1"/>
  <c r="S505" i="1"/>
  <c r="Z505" i="1"/>
  <c r="G505" i="1"/>
  <c r="V505" i="1"/>
  <c r="Y575" i="1"/>
  <c r="W573" i="1"/>
  <c r="T575" i="1"/>
  <c r="R573" i="1"/>
  <c r="O575" i="1"/>
  <c r="M573" i="1"/>
  <c r="Y99" i="1"/>
  <c r="Q99" i="1"/>
  <c r="I99" i="1"/>
  <c r="AA94" i="1"/>
  <c r="Z96" i="1"/>
  <c r="U96" i="1"/>
  <c r="AE26" i="1"/>
  <c r="Y502" i="1"/>
  <c r="W26" i="1"/>
  <c r="U26" i="1"/>
  <c r="T504" i="1"/>
  <c r="R502" i="1"/>
  <c r="P28" i="1"/>
  <c r="N26" i="1"/>
  <c r="K26" i="1"/>
  <c r="J504" i="1"/>
  <c r="Z61" i="1"/>
  <c r="U196" i="1"/>
  <c r="J199" i="1"/>
  <c r="X201" i="1"/>
  <c r="AA231" i="1"/>
  <c r="I233" i="1"/>
  <c r="G235" i="1"/>
  <c r="E235" i="1" s="1"/>
  <c r="AC29" i="1"/>
  <c r="V29" i="1"/>
  <c r="P29" i="1"/>
  <c r="K505" i="1"/>
  <c r="R505" i="1"/>
  <c r="N505" i="1"/>
  <c r="T505" i="1"/>
  <c r="AC99" i="1"/>
  <c r="AB573" i="1"/>
  <c r="Q575" i="1"/>
  <c r="L575" i="1"/>
  <c r="J573" i="1"/>
  <c r="G575" i="1"/>
  <c r="C575" i="1" s="1"/>
  <c r="X99" i="1"/>
  <c r="P99" i="1"/>
  <c r="H99" i="1"/>
  <c r="AB572" i="1"/>
  <c r="S570" i="1"/>
  <c r="AE96" i="1"/>
  <c r="AA502" i="1"/>
  <c r="Y26" i="1"/>
  <c r="X504" i="1"/>
  <c r="V504" i="1"/>
  <c r="R26" i="1"/>
  <c r="Q504" i="1"/>
  <c r="P26" i="1"/>
  <c r="O504" i="1"/>
  <c r="M504" i="1"/>
  <c r="G28" i="1"/>
  <c r="D28" i="1" s="1"/>
  <c r="AC196" i="1"/>
  <c r="R199" i="1"/>
  <c r="AF201" i="1"/>
  <c r="AI231" i="1"/>
  <c r="Y233" i="1"/>
  <c r="O235" i="1"/>
  <c r="AD29" i="1"/>
  <c r="Y29" i="1"/>
  <c r="X29" i="1"/>
  <c r="G29" i="1"/>
  <c r="C29" i="1" s="1"/>
  <c r="J505" i="1"/>
  <c r="Y505" i="1"/>
  <c r="L505" i="1"/>
  <c r="AE99" i="1"/>
  <c r="AA575" i="1"/>
  <c r="Y573" i="1"/>
  <c r="V575" i="1"/>
  <c r="T573" i="1"/>
  <c r="O573" i="1"/>
  <c r="I575" i="1"/>
  <c r="W99" i="1"/>
  <c r="O99" i="1"/>
  <c r="G99" i="1"/>
  <c r="F99" i="1" s="1"/>
  <c r="AB570" i="1"/>
  <c r="AG26" i="1"/>
  <c r="AD26" i="1"/>
  <c r="AC26" i="1"/>
  <c r="AA26" i="1"/>
  <c r="Z504" i="1"/>
  <c r="T502" i="1"/>
  <c r="J26" i="1"/>
  <c r="I504" i="1"/>
  <c r="H503" i="1"/>
  <c r="AK196" i="1"/>
  <c r="Z199" i="1"/>
  <c r="AN201" i="1"/>
  <c r="AQ231" i="1"/>
  <c r="AO233" i="1"/>
  <c r="W235" i="1"/>
  <c r="AF29" i="1"/>
  <c r="I29" i="1"/>
  <c r="Q505" i="1"/>
  <c r="X505" i="1"/>
  <c r="U505" i="1"/>
  <c r="X575" i="1"/>
  <c r="S575" i="1"/>
  <c r="Q573" i="1"/>
  <c r="N575" i="1"/>
  <c r="L573" i="1"/>
  <c r="G573" i="1"/>
  <c r="C573" i="1" s="1"/>
  <c r="V99" i="1"/>
  <c r="N99" i="1"/>
  <c r="AA572" i="1"/>
  <c r="Z570" i="1"/>
  <c r="AB504" i="1"/>
  <c r="X502" i="1"/>
  <c r="V502" i="1"/>
  <c r="T26" i="1"/>
  <c r="S504" i="1"/>
  <c r="Q502" i="1"/>
  <c r="O502" i="1"/>
  <c r="M26" i="1"/>
  <c r="L504" i="1"/>
  <c r="H164" i="1"/>
  <c r="AC65" i="1"/>
  <c r="AH199" i="1"/>
  <c r="J232" i="1"/>
  <c r="H234" i="1"/>
  <c r="AE235" i="1"/>
  <c r="O29" i="1"/>
  <c r="I505" i="1"/>
  <c r="P505" i="1"/>
  <c r="AG99" i="1"/>
  <c r="AB99" i="1"/>
  <c r="AA573" i="1"/>
  <c r="V573" i="1"/>
  <c r="K575" i="1"/>
  <c r="I573" i="1"/>
  <c r="U99" i="1"/>
  <c r="AA570" i="1"/>
  <c r="X26" i="1"/>
  <c r="V28" i="1"/>
  <c r="Q26" i="1"/>
  <c r="AM201" i="1"/>
  <c r="S198" i="1"/>
  <c r="AP199" i="1"/>
  <c r="R232" i="1"/>
  <c r="P234" i="1"/>
  <c r="AM235" i="1"/>
  <c r="BQ13" i="5"/>
  <c r="BX13" i="5"/>
  <c r="BA16" i="5"/>
  <c r="BW13" i="5"/>
  <c r="BC16" i="5"/>
  <c r="CH13" i="5"/>
  <c r="CB13" i="5"/>
  <c r="BN16" i="5"/>
  <c r="BD13" i="5"/>
  <c r="AN233" i="1"/>
  <c r="L230" i="1"/>
  <c r="Q233" i="1"/>
  <c r="BA13" i="5"/>
  <c r="AB230" i="1"/>
  <c r="CE13" i="5"/>
  <c r="BC10" i="5"/>
  <c r="AV13" i="5"/>
  <c r="M230" i="1"/>
  <c r="U230" i="1"/>
  <c r="AC230" i="1"/>
  <c r="AK230" i="1"/>
  <c r="L231" i="1"/>
  <c r="T231" i="1"/>
  <c r="AB231" i="1"/>
  <c r="AJ231" i="1"/>
  <c r="K232" i="1"/>
  <c r="S232" i="1"/>
  <c r="AA232" i="1"/>
  <c r="AI232" i="1"/>
  <c r="AQ232" i="1"/>
  <c r="J233" i="1"/>
  <c r="R233" i="1"/>
  <c r="Z233" i="1"/>
  <c r="AH233" i="1"/>
  <c r="AP233" i="1"/>
  <c r="I234" i="1"/>
  <c r="Q234" i="1"/>
  <c r="Y234" i="1"/>
  <c r="AG234" i="1"/>
  <c r="AO234" i="1"/>
  <c r="H235" i="1"/>
  <c r="P235" i="1"/>
  <c r="X235" i="1"/>
  <c r="AF235" i="1"/>
  <c r="AN235" i="1"/>
  <c r="BY16" i="5"/>
  <c r="BR10" i="5"/>
  <c r="BL13" i="5"/>
  <c r="AX16" i="5"/>
  <c r="N230" i="1"/>
  <c r="V230" i="1"/>
  <c r="AD230" i="1"/>
  <c r="AL230" i="1"/>
  <c r="M231" i="1"/>
  <c r="U231" i="1"/>
  <c r="AC231" i="1"/>
  <c r="AK231" i="1"/>
  <c r="L232" i="1"/>
  <c r="T232" i="1"/>
  <c r="AB232" i="1"/>
  <c r="AJ232" i="1"/>
  <c r="K233" i="1"/>
  <c r="S233" i="1"/>
  <c r="AA233" i="1"/>
  <c r="AI233" i="1"/>
  <c r="AQ233" i="1"/>
  <c r="J234" i="1"/>
  <c r="R234" i="1"/>
  <c r="Z234" i="1"/>
  <c r="AH234" i="1"/>
  <c r="AP234" i="1"/>
  <c r="I235" i="1"/>
  <c r="Q235" i="1"/>
  <c r="Y235" i="1"/>
  <c r="AG235" i="1"/>
  <c r="AO235" i="1"/>
  <c r="AU32" i="5"/>
  <c r="BE16" i="5"/>
  <c r="G230" i="1"/>
  <c r="O230" i="1"/>
  <c r="W230" i="1"/>
  <c r="AE230" i="1"/>
  <c r="AM230" i="1"/>
  <c r="N231" i="1"/>
  <c r="V231" i="1"/>
  <c r="AD231" i="1"/>
  <c r="AL231" i="1"/>
  <c r="M232" i="1"/>
  <c r="U232" i="1"/>
  <c r="AC232" i="1"/>
  <c r="AK232" i="1"/>
  <c r="L233" i="1"/>
  <c r="T233" i="1"/>
  <c r="AB233" i="1"/>
  <c r="AJ233" i="1"/>
  <c r="K234" i="1"/>
  <c r="S234" i="1"/>
  <c r="AA234" i="1"/>
  <c r="AI234" i="1"/>
  <c r="AQ234" i="1"/>
  <c r="J235" i="1"/>
  <c r="R235" i="1"/>
  <c r="Z235" i="1"/>
  <c r="AH235" i="1"/>
  <c r="AP235" i="1"/>
  <c r="H230" i="1"/>
  <c r="P230" i="1"/>
  <c r="X230" i="1"/>
  <c r="AF230" i="1"/>
  <c r="AN230" i="1"/>
  <c r="G231" i="1"/>
  <c r="O231" i="1"/>
  <c r="W231" i="1"/>
  <c r="AE231" i="1"/>
  <c r="AM231" i="1"/>
  <c r="N232" i="1"/>
  <c r="V232" i="1"/>
  <c r="AD232" i="1"/>
  <c r="AL232" i="1"/>
  <c r="M233" i="1"/>
  <c r="U233" i="1"/>
  <c r="AC233" i="1"/>
  <c r="AK233" i="1"/>
  <c r="L234" i="1"/>
  <c r="T234" i="1"/>
  <c r="AB234" i="1"/>
  <c r="AJ234" i="1"/>
  <c r="K235" i="1"/>
  <c r="S235" i="1"/>
  <c r="AA235" i="1"/>
  <c r="AI235" i="1"/>
  <c r="AQ235" i="1"/>
  <c r="BQ16" i="5"/>
  <c r="I230" i="1"/>
  <c r="Q230" i="1"/>
  <c r="Y230" i="1"/>
  <c r="AG230" i="1"/>
  <c r="AO230" i="1"/>
  <c r="H231" i="1"/>
  <c r="P231" i="1"/>
  <c r="X231" i="1"/>
  <c r="AF231" i="1"/>
  <c r="AN231" i="1"/>
  <c r="G232" i="1"/>
  <c r="O232" i="1"/>
  <c r="W232" i="1"/>
  <c r="AE232" i="1"/>
  <c r="AM232" i="1"/>
  <c r="N233" i="1"/>
  <c r="V233" i="1"/>
  <c r="AD233" i="1"/>
  <c r="AL233" i="1"/>
  <c r="M234" i="1"/>
  <c r="U234" i="1"/>
  <c r="AC234" i="1"/>
  <c r="AK234" i="1"/>
  <c r="L235" i="1"/>
  <c r="T235" i="1"/>
  <c r="AB235" i="1"/>
  <c r="AJ235" i="1"/>
  <c r="CB16" i="5"/>
  <c r="BF16" i="5"/>
  <c r="J230" i="1"/>
  <c r="R230" i="1"/>
  <c r="Z230" i="1"/>
  <c r="AH230" i="1"/>
  <c r="AP230" i="1"/>
  <c r="I231" i="1"/>
  <c r="Q231" i="1"/>
  <c r="Y231" i="1"/>
  <c r="AG231" i="1"/>
  <c r="AO231" i="1"/>
  <c r="H232" i="1"/>
  <c r="P232" i="1"/>
  <c r="X232" i="1"/>
  <c r="AF232" i="1"/>
  <c r="AN232" i="1"/>
  <c r="G233" i="1"/>
  <c r="O233" i="1"/>
  <c r="W233" i="1"/>
  <c r="AE233" i="1"/>
  <c r="AM233" i="1"/>
  <c r="N234" i="1"/>
  <c r="V234" i="1"/>
  <c r="AD234" i="1"/>
  <c r="AL234" i="1"/>
  <c r="M235" i="1"/>
  <c r="U235" i="1"/>
  <c r="AC235" i="1"/>
  <c r="AK235" i="1"/>
  <c r="CF13" i="5"/>
  <c r="K230" i="1"/>
  <c r="S230" i="1"/>
  <c r="AA230" i="1"/>
  <c r="AI230" i="1"/>
  <c r="AQ230" i="1"/>
  <c r="J231" i="1"/>
  <c r="R231" i="1"/>
  <c r="Z231" i="1"/>
  <c r="AH231" i="1"/>
  <c r="AP231" i="1"/>
  <c r="I232" i="1"/>
  <c r="Q232" i="1"/>
  <c r="Y232" i="1"/>
  <c r="AG232" i="1"/>
  <c r="AO232" i="1"/>
  <c r="H233" i="1"/>
  <c r="P233" i="1"/>
  <c r="X233" i="1"/>
  <c r="AF233" i="1"/>
  <c r="G234" i="1"/>
  <c r="O234" i="1"/>
  <c r="W234" i="1"/>
  <c r="AE234" i="1"/>
  <c r="N235" i="1"/>
  <c r="V235" i="1"/>
  <c r="AD235" i="1"/>
  <c r="L197" i="1"/>
  <c r="T197" i="1"/>
  <c r="AB197" i="1"/>
  <c r="AJ197" i="1"/>
  <c r="I200" i="1"/>
  <c r="Q200" i="1"/>
  <c r="AG200" i="1"/>
  <c r="AO200" i="1"/>
  <c r="N196" i="1"/>
  <c r="V196" i="1"/>
  <c r="AD196" i="1"/>
  <c r="AL196" i="1"/>
  <c r="M197" i="1"/>
  <c r="U197" i="1"/>
  <c r="AC197" i="1"/>
  <c r="AK197" i="1"/>
  <c r="L198" i="1"/>
  <c r="T198" i="1"/>
  <c r="AB198" i="1"/>
  <c r="AJ198" i="1"/>
  <c r="K199" i="1"/>
  <c r="S199" i="1"/>
  <c r="AA199" i="1"/>
  <c r="AI199" i="1"/>
  <c r="AQ199" i="1"/>
  <c r="J200" i="1"/>
  <c r="R200" i="1"/>
  <c r="Z200" i="1"/>
  <c r="AH200" i="1"/>
  <c r="AP200" i="1"/>
  <c r="I201" i="1"/>
  <c r="Q201" i="1"/>
  <c r="Y201" i="1"/>
  <c r="AG201" i="1"/>
  <c r="AO201" i="1"/>
  <c r="G196" i="1"/>
  <c r="O196" i="1"/>
  <c r="W196" i="1"/>
  <c r="AE196" i="1"/>
  <c r="AM196" i="1"/>
  <c r="N197" i="1"/>
  <c r="V197" i="1"/>
  <c r="AD197" i="1"/>
  <c r="AL197" i="1"/>
  <c r="M198" i="1"/>
  <c r="U198" i="1"/>
  <c r="AC198" i="1"/>
  <c r="AK198" i="1"/>
  <c r="L199" i="1"/>
  <c r="T199" i="1"/>
  <c r="AB199" i="1"/>
  <c r="AJ199" i="1"/>
  <c r="K200" i="1"/>
  <c r="S200" i="1"/>
  <c r="AA200" i="1"/>
  <c r="AI200" i="1"/>
  <c r="AQ200" i="1"/>
  <c r="J201" i="1"/>
  <c r="R201" i="1"/>
  <c r="Z201" i="1"/>
  <c r="AH201" i="1"/>
  <c r="AP201" i="1"/>
  <c r="H196" i="1"/>
  <c r="P196" i="1"/>
  <c r="X196" i="1"/>
  <c r="AF196" i="1"/>
  <c r="AN196" i="1"/>
  <c r="G197" i="1"/>
  <c r="O197" i="1"/>
  <c r="W197" i="1"/>
  <c r="AE197" i="1"/>
  <c r="AM197" i="1"/>
  <c r="N198" i="1"/>
  <c r="V198" i="1"/>
  <c r="AD198" i="1"/>
  <c r="AL198" i="1"/>
  <c r="M199" i="1"/>
  <c r="U199" i="1"/>
  <c r="AC199" i="1"/>
  <c r="AK199" i="1"/>
  <c r="L200" i="1"/>
  <c r="T200" i="1"/>
  <c r="AB200" i="1"/>
  <c r="AJ200" i="1"/>
  <c r="K201" i="1"/>
  <c r="S201" i="1"/>
  <c r="AA201" i="1"/>
  <c r="AI201" i="1"/>
  <c r="AQ201" i="1"/>
  <c r="I196" i="1"/>
  <c r="Q196" i="1"/>
  <c r="Y196" i="1"/>
  <c r="AG196" i="1"/>
  <c r="AO196" i="1"/>
  <c r="H197" i="1"/>
  <c r="P197" i="1"/>
  <c r="X197" i="1"/>
  <c r="AF197" i="1"/>
  <c r="AN197" i="1"/>
  <c r="G198" i="1"/>
  <c r="O198" i="1"/>
  <c r="W198" i="1"/>
  <c r="AE198" i="1"/>
  <c r="AM198" i="1"/>
  <c r="N199" i="1"/>
  <c r="V199" i="1"/>
  <c r="AD199" i="1"/>
  <c r="AL199" i="1"/>
  <c r="M200" i="1"/>
  <c r="U200" i="1"/>
  <c r="AC200" i="1"/>
  <c r="AK200" i="1"/>
  <c r="L201" i="1"/>
  <c r="T201" i="1"/>
  <c r="AB201" i="1"/>
  <c r="AJ201" i="1"/>
  <c r="J196" i="1"/>
  <c r="R196" i="1"/>
  <c r="Z196" i="1"/>
  <c r="AH196" i="1"/>
  <c r="AP196" i="1"/>
  <c r="I197" i="1"/>
  <c r="Q197" i="1"/>
  <c r="Y197" i="1"/>
  <c r="AG197" i="1"/>
  <c r="AO197" i="1"/>
  <c r="H198" i="1"/>
  <c r="P198" i="1"/>
  <c r="X198" i="1"/>
  <c r="AF198" i="1"/>
  <c r="AN198" i="1"/>
  <c r="G199" i="1"/>
  <c r="O199" i="1"/>
  <c r="W199" i="1"/>
  <c r="AE199" i="1"/>
  <c r="AM199" i="1"/>
  <c r="N200" i="1"/>
  <c r="V200" i="1"/>
  <c r="AD200" i="1"/>
  <c r="AL200" i="1"/>
  <c r="M201" i="1"/>
  <c r="U201" i="1"/>
  <c r="AC201" i="1"/>
  <c r="AK201" i="1"/>
  <c r="K196" i="1"/>
  <c r="S196" i="1"/>
  <c r="AA196" i="1"/>
  <c r="AI196" i="1"/>
  <c r="AQ196" i="1"/>
  <c r="J197" i="1"/>
  <c r="R197" i="1"/>
  <c r="Z197" i="1"/>
  <c r="AH197" i="1"/>
  <c r="AP197" i="1"/>
  <c r="I198" i="1"/>
  <c r="Q198" i="1"/>
  <c r="Y198" i="1"/>
  <c r="AG198" i="1"/>
  <c r="AO198" i="1"/>
  <c r="H199" i="1"/>
  <c r="P199" i="1"/>
  <c r="X199" i="1"/>
  <c r="AF199" i="1"/>
  <c r="AN199" i="1"/>
  <c r="G200" i="1"/>
  <c r="O200" i="1"/>
  <c r="W200" i="1"/>
  <c r="AE200" i="1"/>
  <c r="AM200" i="1"/>
  <c r="N201" i="1"/>
  <c r="V201" i="1"/>
  <c r="AD201" i="1"/>
  <c r="AL201" i="1"/>
  <c r="L196" i="1"/>
  <c r="T196" i="1"/>
  <c r="AB196" i="1"/>
  <c r="AJ196" i="1"/>
  <c r="K197" i="1"/>
  <c r="S197" i="1"/>
  <c r="AA197" i="1"/>
  <c r="AI197" i="1"/>
  <c r="AQ197" i="1"/>
  <c r="J198" i="1"/>
  <c r="R198" i="1"/>
  <c r="Z198" i="1"/>
  <c r="AH198" i="1"/>
  <c r="AP198" i="1"/>
  <c r="I199" i="1"/>
  <c r="Q199" i="1"/>
  <c r="Y199" i="1"/>
  <c r="AG199" i="1"/>
  <c r="H200" i="1"/>
  <c r="P200" i="1"/>
  <c r="X200" i="1"/>
  <c r="AF200" i="1"/>
  <c r="G201" i="1"/>
  <c r="O201" i="1"/>
  <c r="W201" i="1"/>
  <c r="AE201" i="1"/>
  <c r="W570" i="1"/>
  <c r="R95" i="1"/>
  <c r="AB95" i="1"/>
  <c r="H96" i="1"/>
  <c r="J96" i="1"/>
  <c r="Y96" i="1"/>
  <c r="AF96" i="1"/>
  <c r="I96" i="1"/>
  <c r="K96" i="1"/>
  <c r="N96" i="1"/>
  <c r="X96" i="1"/>
  <c r="AC96" i="1"/>
  <c r="L96" i="1"/>
  <c r="Q96" i="1"/>
  <c r="W96" i="1"/>
  <c r="AA96" i="1"/>
  <c r="P96" i="1"/>
  <c r="R96" i="1"/>
  <c r="M96" i="1"/>
  <c r="S96" i="1"/>
  <c r="AD96" i="1"/>
  <c r="O96" i="1"/>
  <c r="V96" i="1"/>
  <c r="AB96" i="1"/>
  <c r="M94" i="1"/>
  <c r="K94" i="1"/>
  <c r="N94" i="1"/>
  <c r="X94" i="1"/>
  <c r="AC94" i="1"/>
  <c r="U94" i="1"/>
  <c r="Z94" i="1"/>
  <c r="AE94" i="1"/>
  <c r="P94" i="1"/>
  <c r="S94" i="1"/>
  <c r="AB94" i="1"/>
  <c r="AD94" i="1"/>
  <c r="O94" i="1"/>
  <c r="V94" i="1"/>
  <c r="T94" i="1"/>
  <c r="AG94" i="1"/>
  <c r="U570" i="1"/>
  <c r="J570" i="1"/>
  <c r="N570" i="1"/>
  <c r="Q570" i="1"/>
  <c r="V570" i="1"/>
  <c r="G570" i="1"/>
  <c r="I570" i="1"/>
  <c r="K570" i="1"/>
  <c r="P570" i="1"/>
  <c r="R570" i="1"/>
  <c r="X570" i="1"/>
  <c r="L570" i="1"/>
  <c r="H570" i="1"/>
  <c r="T570" i="1"/>
  <c r="Q94" i="1"/>
  <c r="L94" i="1"/>
  <c r="Y570" i="1"/>
  <c r="M570" i="1"/>
  <c r="M572" i="1"/>
  <c r="P572" i="1"/>
  <c r="R572" i="1"/>
  <c r="W94" i="1"/>
  <c r="T96" i="1"/>
  <c r="R94" i="1"/>
  <c r="AB28" i="1"/>
  <c r="T28" i="1"/>
  <c r="R28" i="1"/>
  <c r="J28" i="1"/>
  <c r="I28" i="1"/>
  <c r="I571" i="1"/>
  <c r="G96" i="1"/>
  <c r="D96" i="1" s="1"/>
  <c r="U28" i="1"/>
  <c r="S28" i="1"/>
  <c r="Q28" i="1"/>
  <c r="AY10" i="5"/>
  <c r="AF28" i="1"/>
  <c r="AA28" i="1"/>
  <c r="Y28" i="1"/>
  <c r="K28" i="1"/>
  <c r="CE10" i="5"/>
  <c r="BY13" i="5"/>
  <c r="BT13" i="5"/>
  <c r="AA95" i="1"/>
  <c r="AD28" i="1"/>
  <c r="G504" i="1"/>
  <c r="D504" i="1" s="1"/>
  <c r="AA163" i="1"/>
  <c r="AJ163" i="1"/>
  <c r="I163" i="1"/>
  <c r="AM163" i="1"/>
  <c r="AN163" i="1"/>
  <c r="AP163" i="1"/>
  <c r="AQ163" i="1"/>
  <c r="AE163" i="1"/>
  <c r="AK163" i="1"/>
  <c r="AO163" i="1"/>
  <c r="AH163" i="1"/>
  <c r="AI163" i="1"/>
  <c r="AL163" i="1"/>
  <c r="X28" i="1"/>
  <c r="CG16" i="5"/>
  <c r="BH16" i="5"/>
  <c r="AG28" i="1"/>
  <c r="AC28" i="1"/>
  <c r="M28" i="1"/>
  <c r="L28" i="1"/>
  <c r="AZ16" i="5"/>
  <c r="CF16" i="5"/>
  <c r="CD10" i="5"/>
  <c r="BZ16" i="5"/>
  <c r="BV16" i="5"/>
  <c r="BO13" i="5"/>
  <c r="BO10" i="5"/>
  <c r="AU13" i="5"/>
  <c r="BS16" i="5"/>
  <c r="BR13" i="5"/>
  <c r="BL10" i="5"/>
  <c r="BB16" i="5"/>
  <c r="AV49" i="5"/>
  <c r="CF10" i="5"/>
  <c r="BB10" i="5"/>
  <c r="CC16" i="5"/>
  <c r="BW10" i="5"/>
  <c r="G503" i="1"/>
  <c r="C503" i="1" s="1"/>
  <c r="I164" i="1"/>
  <c r="CG13" i="5"/>
  <c r="CD16" i="5"/>
  <c r="BX16" i="5"/>
  <c r="BV13" i="5"/>
  <c r="AU16" i="5"/>
  <c r="CC13" i="5"/>
  <c r="BT10" i="5"/>
  <c r="BG10" i="5"/>
  <c r="BE13" i="5"/>
  <c r="AW13" i="5"/>
  <c r="AA63" i="1"/>
  <c r="P163" i="1"/>
  <c r="BZ10" i="5"/>
  <c r="BG13" i="5"/>
  <c r="AY13" i="5"/>
  <c r="R61" i="1"/>
  <c r="AD65" i="1"/>
  <c r="L63" i="1"/>
  <c r="I60" i="1"/>
  <c r="T63" i="1"/>
  <c r="Q60" i="1"/>
  <c r="AB63" i="1"/>
  <c r="AB64" i="1"/>
  <c r="Y60" i="1"/>
  <c r="M64" i="1"/>
  <c r="AG60" i="1"/>
  <c r="U64" i="1"/>
  <c r="J61" i="1"/>
  <c r="AC64" i="1"/>
  <c r="K62" i="1"/>
  <c r="S62" i="1"/>
  <c r="AA62" i="1"/>
  <c r="N65" i="1"/>
  <c r="V65" i="1"/>
  <c r="J60" i="1"/>
  <c r="R60" i="1"/>
  <c r="Z60" i="1"/>
  <c r="K61" i="1"/>
  <c r="S61" i="1"/>
  <c r="AA61" i="1"/>
  <c r="L62" i="1"/>
  <c r="T62" i="1"/>
  <c r="AB62" i="1"/>
  <c r="M63" i="1"/>
  <c r="U63" i="1"/>
  <c r="AC63" i="1"/>
  <c r="N64" i="1"/>
  <c r="V64" i="1"/>
  <c r="AD64" i="1"/>
  <c r="G65" i="1"/>
  <c r="O65" i="1"/>
  <c r="W65" i="1"/>
  <c r="AE65" i="1"/>
  <c r="K60" i="1"/>
  <c r="S60" i="1"/>
  <c r="AA60" i="1"/>
  <c r="L61" i="1"/>
  <c r="T61" i="1"/>
  <c r="AB61" i="1"/>
  <c r="M62" i="1"/>
  <c r="U62" i="1"/>
  <c r="AC62" i="1"/>
  <c r="N63" i="1"/>
  <c r="V63" i="1"/>
  <c r="AD63" i="1"/>
  <c r="AD66" i="1" s="1"/>
  <c r="G64" i="1"/>
  <c r="O64" i="1"/>
  <c r="W64" i="1"/>
  <c r="AE64" i="1"/>
  <c r="H65" i="1"/>
  <c r="P65" i="1"/>
  <c r="X65" i="1"/>
  <c r="AF65" i="1"/>
  <c r="L60" i="1"/>
  <c r="T60" i="1"/>
  <c r="AB60" i="1"/>
  <c r="M61" i="1"/>
  <c r="U61" i="1"/>
  <c r="AC61" i="1"/>
  <c r="N62" i="1"/>
  <c r="V62" i="1"/>
  <c r="AD62" i="1"/>
  <c r="G63" i="1"/>
  <c r="O63" i="1"/>
  <c r="W63" i="1"/>
  <c r="AE63" i="1"/>
  <c r="H64" i="1"/>
  <c r="P64" i="1"/>
  <c r="X64" i="1"/>
  <c r="AF64" i="1"/>
  <c r="I65" i="1"/>
  <c r="Q65" i="1"/>
  <c r="Y65" i="1"/>
  <c r="AG65" i="1"/>
  <c r="M60" i="1"/>
  <c r="U60" i="1"/>
  <c r="AC60" i="1"/>
  <c r="N61" i="1"/>
  <c r="V61" i="1"/>
  <c r="AD61" i="1"/>
  <c r="G62" i="1"/>
  <c r="O62" i="1"/>
  <c r="W62" i="1"/>
  <c r="AE62" i="1"/>
  <c r="H63" i="1"/>
  <c r="P63" i="1"/>
  <c r="X63" i="1"/>
  <c r="AF63" i="1"/>
  <c r="I64" i="1"/>
  <c r="Q64" i="1"/>
  <c r="Y64" i="1"/>
  <c r="AG64" i="1"/>
  <c r="J65" i="1"/>
  <c r="R65" i="1"/>
  <c r="Z65" i="1"/>
  <c r="N60" i="1"/>
  <c r="V60" i="1"/>
  <c r="AD60" i="1"/>
  <c r="G61" i="1"/>
  <c r="O61" i="1"/>
  <c r="W61" i="1"/>
  <c r="AE61" i="1"/>
  <c r="H62" i="1"/>
  <c r="P62" i="1"/>
  <c r="X62" i="1"/>
  <c r="AF62" i="1"/>
  <c r="I63" i="1"/>
  <c r="Q63" i="1"/>
  <c r="Y63" i="1"/>
  <c r="AG63" i="1"/>
  <c r="J64" i="1"/>
  <c r="R64" i="1"/>
  <c r="Z64" i="1"/>
  <c r="K65" i="1"/>
  <c r="S65" i="1"/>
  <c r="AA65" i="1"/>
  <c r="G60" i="1"/>
  <c r="O60" i="1"/>
  <c r="W60" i="1"/>
  <c r="AE60" i="1"/>
  <c r="H61" i="1"/>
  <c r="P61" i="1"/>
  <c r="X61" i="1"/>
  <c r="AF61" i="1"/>
  <c r="I62" i="1"/>
  <c r="Q62" i="1"/>
  <c r="Y62" i="1"/>
  <c r="AG62" i="1"/>
  <c r="J63" i="1"/>
  <c r="R63" i="1"/>
  <c r="Z63" i="1"/>
  <c r="K64" i="1"/>
  <c r="S64" i="1"/>
  <c r="AA64" i="1"/>
  <c r="L65" i="1"/>
  <c r="T65" i="1"/>
  <c r="AB65" i="1"/>
  <c r="H60" i="1"/>
  <c r="P60" i="1"/>
  <c r="X60" i="1"/>
  <c r="AF60" i="1"/>
  <c r="I61" i="1"/>
  <c r="Q61" i="1"/>
  <c r="Y61" i="1"/>
  <c r="AG61" i="1"/>
  <c r="J62" i="1"/>
  <c r="R62" i="1"/>
  <c r="Z62" i="1"/>
  <c r="K63" i="1"/>
  <c r="S63" i="1"/>
  <c r="L64" i="1"/>
  <c r="T64" i="1"/>
  <c r="T66" i="1" s="1"/>
  <c r="M65" i="1"/>
  <c r="U65" i="1"/>
  <c r="G572" i="1"/>
  <c r="N572" i="1"/>
  <c r="Q572" i="1"/>
  <c r="W572" i="1"/>
  <c r="X572" i="1"/>
  <c r="K572" i="1"/>
  <c r="L572" i="1"/>
  <c r="V572" i="1"/>
  <c r="I572" i="1"/>
  <c r="Y572" i="1"/>
  <c r="O572" i="1"/>
  <c r="U572" i="1"/>
  <c r="T572" i="1"/>
  <c r="S572" i="1"/>
  <c r="H572" i="1"/>
  <c r="Z571" i="1"/>
  <c r="U571" i="1"/>
  <c r="R571" i="1"/>
  <c r="P571" i="1"/>
  <c r="O571" i="1"/>
  <c r="H571" i="1"/>
  <c r="AB571" i="1"/>
  <c r="AA571" i="1"/>
  <c r="T571" i="1"/>
  <c r="S571" i="1"/>
  <c r="M571" i="1"/>
  <c r="J571" i="1"/>
  <c r="Y571" i="1"/>
  <c r="V571" i="1"/>
  <c r="L571" i="1"/>
  <c r="K571" i="1"/>
  <c r="G571" i="1"/>
  <c r="X571" i="1"/>
  <c r="W571" i="1"/>
  <c r="Q571" i="1"/>
  <c r="N571" i="1"/>
  <c r="M95" i="1"/>
  <c r="O95" i="1"/>
  <c r="P95" i="1"/>
  <c r="W95" i="1"/>
  <c r="X95" i="1"/>
  <c r="Z95" i="1"/>
  <c r="AC95" i="1"/>
  <c r="G95" i="1"/>
  <c r="J95" i="1"/>
  <c r="N95" i="1"/>
  <c r="Q95" i="1"/>
  <c r="V95" i="1"/>
  <c r="Y95" i="1"/>
  <c r="AE95" i="1"/>
  <c r="AF95" i="1"/>
  <c r="H95" i="1"/>
  <c r="K95" i="1"/>
  <c r="L95" i="1"/>
  <c r="S95" i="1"/>
  <c r="T95" i="1"/>
  <c r="AD95" i="1"/>
  <c r="AG95" i="1"/>
  <c r="I95" i="1"/>
  <c r="U95" i="1"/>
  <c r="J94" i="1"/>
  <c r="G94" i="1"/>
  <c r="H94" i="1"/>
  <c r="I94" i="1"/>
  <c r="J27" i="1"/>
  <c r="N27" i="1"/>
  <c r="H27" i="1"/>
  <c r="L27" i="1"/>
  <c r="K27" i="1"/>
  <c r="M27" i="1"/>
  <c r="O27" i="1"/>
  <c r="Q27" i="1"/>
  <c r="S27" i="1"/>
  <c r="U27" i="1"/>
  <c r="W27" i="1"/>
  <c r="Y27" i="1"/>
  <c r="AA27" i="1"/>
  <c r="AC27" i="1"/>
  <c r="R27" i="1"/>
  <c r="V27" i="1"/>
  <c r="Z27" i="1"/>
  <c r="P27" i="1"/>
  <c r="T27" i="1"/>
  <c r="X27" i="1"/>
  <c r="AB27" i="1"/>
  <c r="J502" i="1"/>
  <c r="M502" i="1"/>
  <c r="H502" i="1"/>
  <c r="I502" i="1"/>
  <c r="K502" i="1"/>
  <c r="L502" i="1"/>
  <c r="G502" i="1"/>
  <c r="G27" i="1"/>
  <c r="C27" i="1" s="1"/>
  <c r="N502" i="1"/>
  <c r="S163" i="1"/>
  <c r="V163" i="1"/>
  <c r="Y163" i="1"/>
  <c r="AF163" i="1"/>
  <c r="W163" i="1"/>
  <c r="AB163" i="1"/>
  <c r="X163" i="1"/>
  <c r="AG163" i="1"/>
  <c r="L163" i="1"/>
  <c r="M163" i="1"/>
  <c r="Z163" i="1"/>
  <c r="CB10" i="5"/>
  <c r="BD10" i="5"/>
  <c r="K163" i="1"/>
  <c r="N163" i="1"/>
  <c r="H163" i="1"/>
  <c r="Q163" i="1"/>
  <c r="J163" i="1"/>
  <c r="O163" i="1"/>
  <c r="T163" i="1"/>
  <c r="R163" i="1"/>
  <c r="CG10" i="5"/>
  <c r="BI13" i="5"/>
  <c r="CH10" i="5"/>
  <c r="AV10" i="5"/>
  <c r="BJ10" i="5"/>
  <c r="G164" i="1"/>
  <c r="CI13" i="5"/>
  <c r="BR16" i="5"/>
  <c r="BP16" i="5"/>
  <c r="BK16" i="5"/>
  <c r="BB13" i="5"/>
  <c r="G163" i="1"/>
  <c r="CA16" i="5"/>
  <c r="BQ10" i="5"/>
  <c r="BP13" i="5"/>
  <c r="BP10" i="5"/>
  <c r="BM16" i="5"/>
  <c r="BK10" i="5"/>
  <c r="BC13" i="5"/>
  <c r="CI16" i="5"/>
  <c r="CD13" i="5"/>
  <c r="BX10" i="5"/>
  <c r="BU16" i="5"/>
  <c r="BS10" i="5"/>
  <c r="BK13" i="5"/>
  <c r="BI10" i="5"/>
  <c r="BH13" i="5"/>
  <c r="BH10" i="5"/>
  <c r="BF13" i="5"/>
  <c r="BE10" i="5"/>
  <c r="BA10" i="5"/>
  <c r="AZ13" i="5"/>
  <c r="AZ10" i="5"/>
  <c r="AW16" i="5"/>
  <c r="AU10" i="5"/>
  <c r="CE16" i="5"/>
  <c r="CC10" i="5"/>
  <c r="BY10" i="5"/>
  <c r="BS13" i="5"/>
  <c r="BN13" i="5"/>
  <c r="BM13" i="5"/>
  <c r="BM10" i="5"/>
  <c r="BF10" i="5"/>
  <c r="CA10" i="5"/>
  <c r="BU10" i="5"/>
  <c r="BN10" i="5"/>
  <c r="AW10" i="5"/>
  <c r="G162" i="1"/>
  <c r="CI10" i="5"/>
  <c r="CA13" i="5"/>
  <c r="BW16" i="5"/>
  <c r="BV10" i="5"/>
  <c r="BJ16" i="5"/>
  <c r="BG16" i="5"/>
  <c r="AY16" i="5"/>
  <c r="AX10" i="5"/>
  <c r="N45" i="7" l="1"/>
  <c r="O18" i="13"/>
  <c r="L1088" i="1"/>
  <c r="BO1462" i="9" s="1"/>
  <c r="K1088" i="1"/>
  <c r="BN1462" i="9" s="1"/>
  <c r="L1122" i="1"/>
  <c r="BO1509" i="9" s="1"/>
  <c r="O1054" i="1"/>
  <c r="BR1415" i="9" s="1"/>
  <c r="BP1416" i="9"/>
  <c r="BQ1417" i="9"/>
  <c r="BR1418" i="9"/>
  <c r="BS1419" i="9"/>
  <c r="BT1420" i="9"/>
  <c r="BU1421" i="9"/>
  <c r="BV1422" i="9"/>
  <c r="BW1423" i="9"/>
  <c r="BX1424" i="9"/>
  <c r="BY1425" i="9"/>
  <c r="BZ1426" i="9"/>
  <c r="CA1427" i="9"/>
  <c r="CB1428" i="9"/>
  <c r="CC1429" i="9"/>
  <c r="CD1430" i="9"/>
  <c r="CE1431" i="9"/>
  <c r="CF1432" i="9"/>
  <c r="CG1433" i="9"/>
  <c r="CH1434" i="9"/>
  <c r="CI1435" i="9"/>
  <c r="CJ1436" i="9"/>
  <c r="CK1437" i="9"/>
  <c r="CL1438" i="9"/>
  <c r="CM1439" i="9"/>
  <c r="CN1440" i="9"/>
  <c r="CO1441" i="9"/>
  <c r="CP1442" i="9"/>
  <c r="CQ1443" i="9"/>
  <c r="CR1444" i="9"/>
  <c r="CS1445" i="9"/>
  <c r="CT1446" i="9"/>
  <c r="M1088" i="1"/>
  <c r="BP1462" i="9" s="1"/>
  <c r="C1114" i="1"/>
  <c r="G1122" i="1"/>
  <c r="BJ1509" i="9" s="1"/>
  <c r="BQ1416" i="9"/>
  <c r="BS1418" i="9"/>
  <c r="BR1417" i="9"/>
  <c r="BT1419" i="9"/>
  <c r="BU1420" i="9"/>
  <c r="BV1421" i="9"/>
  <c r="BW1422" i="9"/>
  <c r="BX1423" i="9"/>
  <c r="BY1424" i="9"/>
  <c r="BZ1425" i="9"/>
  <c r="CA1426" i="9"/>
  <c r="CB1427" i="9"/>
  <c r="CC1428" i="9"/>
  <c r="CD1429" i="9"/>
  <c r="CE1430" i="9"/>
  <c r="CF1431" i="9"/>
  <c r="CG1432" i="9"/>
  <c r="CH1433" i="9"/>
  <c r="CI1434" i="9"/>
  <c r="CJ1435" i="9"/>
  <c r="CK1436" i="9"/>
  <c r="CL1437" i="9"/>
  <c r="CM1438" i="9"/>
  <c r="CN1439" i="9"/>
  <c r="CO1440" i="9"/>
  <c r="CP1441" i="9"/>
  <c r="CQ1442" i="9"/>
  <c r="CR1443" i="9"/>
  <c r="CS1444" i="9"/>
  <c r="CT1445" i="9"/>
  <c r="BQ1463" i="9"/>
  <c r="BS1465" i="9"/>
  <c r="BR1464" i="9"/>
  <c r="BT1466" i="9"/>
  <c r="BU1467" i="9"/>
  <c r="BV1468" i="9"/>
  <c r="BW1469" i="9"/>
  <c r="BX1470" i="9"/>
  <c r="BY1471" i="9"/>
  <c r="BZ1472" i="9"/>
  <c r="CA1473" i="9"/>
  <c r="CB1474" i="9"/>
  <c r="CC1475" i="9"/>
  <c r="CD1476" i="9"/>
  <c r="CE1477" i="9"/>
  <c r="CF1478" i="9"/>
  <c r="CG1479" i="9"/>
  <c r="CH1480" i="9"/>
  <c r="CI1481" i="9"/>
  <c r="CJ1482" i="9"/>
  <c r="CK1483" i="9"/>
  <c r="CL1484" i="9"/>
  <c r="CM1485" i="9"/>
  <c r="CN1486" i="9"/>
  <c r="CO1487" i="9"/>
  <c r="CP1488" i="9"/>
  <c r="CQ1489" i="9"/>
  <c r="CR1490" i="9"/>
  <c r="CS1491" i="9"/>
  <c r="CT1492" i="9"/>
  <c r="BP1510" i="9"/>
  <c r="BQ1511" i="9"/>
  <c r="BR1512" i="9"/>
  <c r="BS1513" i="9"/>
  <c r="BT1514" i="9"/>
  <c r="BU1515" i="9"/>
  <c r="BV1516" i="9"/>
  <c r="BW1517" i="9"/>
  <c r="BX1518" i="9"/>
  <c r="BY1519" i="9"/>
  <c r="BZ1520" i="9"/>
  <c r="CA1521" i="9"/>
  <c r="CB1522" i="9"/>
  <c r="CC1523" i="9"/>
  <c r="CD1524" i="9"/>
  <c r="CE1525" i="9"/>
  <c r="CF1526" i="9"/>
  <c r="CG1527" i="9"/>
  <c r="CH1528" i="9"/>
  <c r="CI1529" i="9"/>
  <c r="CJ1530" i="9"/>
  <c r="CK1531" i="9"/>
  <c r="CL1532" i="9"/>
  <c r="CM1533" i="9"/>
  <c r="CN1534" i="9"/>
  <c r="CO1535" i="9"/>
  <c r="CP1536" i="9"/>
  <c r="CQ1537" i="9"/>
  <c r="CR1538" i="9"/>
  <c r="CS1539" i="9"/>
  <c r="CT1540" i="9"/>
  <c r="G1054" i="1"/>
  <c r="BJ1415" i="9" s="1"/>
  <c r="E26" i="1"/>
  <c r="C26" i="1"/>
  <c r="F30" i="1"/>
  <c r="C30" i="1"/>
  <c r="C32" i="1" s="1"/>
  <c r="C33" i="1" s="1"/>
  <c r="D33" i="1" s="1"/>
  <c r="H1054" i="1"/>
  <c r="BK1415" i="9" s="1"/>
  <c r="BQ1510" i="9"/>
  <c r="BR1511" i="9"/>
  <c r="BS1512" i="9"/>
  <c r="BT1513" i="9"/>
  <c r="BU1514" i="9"/>
  <c r="BV1515" i="9"/>
  <c r="BW1516" i="9"/>
  <c r="BX1517" i="9"/>
  <c r="BY1518" i="9"/>
  <c r="BZ1519" i="9"/>
  <c r="CA1520" i="9"/>
  <c r="CB1521" i="9"/>
  <c r="CC1522" i="9"/>
  <c r="CD1523" i="9"/>
  <c r="CE1524" i="9"/>
  <c r="CF1525" i="9"/>
  <c r="CG1526" i="9"/>
  <c r="CH1527" i="9"/>
  <c r="CI1528" i="9"/>
  <c r="CJ1529" i="9"/>
  <c r="CK1530" i="9"/>
  <c r="CL1531" i="9"/>
  <c r="CM1532" i="9"/>
  <c r="CN1533" i="9"/>
  <c r="CO1534" i="9"/>
  <c r="CP1535" i="9"/>
  <c r="CQ1536" i="9"/>
  <c r="CR1537" i="9"/>
  <c r="CS1538" i="9"/>
  <c r="CT1539" i="9"/>
  <c r="E31" i="1"/>
  <c r="C31" i="1"/>
  <c r="J1054" i="1"/>
  <c r="BM1415" i="9" s="1"/>
  <c r="I1054" i="1"/>
  <c r="BL1415" i="9" s="1"/>
  <c r="H1088" i="1"/>
  <c r="BK1462" i="9" s="1"/>
  <c r="J1122" i="1"/>
  <c r="BM1509" i="9" s="1"/>
  <c r="I1122" i="1"/>
  <c r="BL1509" i="9" s="1"/>
  <c r="H1122" i="1"/>
  <c r="BK1509" i="9" s="1"/>
  <c r="G1088" i="1"/>
  <c r="BJ1462" i="9" s="1"/>
  <c r="K1054" i="1"/>
  <c r="BN1415" i="9" s="1"/>
  <c r="J1088" i="1"/>
  <c r="BM1462" i="9" s="1"/>
  <c r="I1088" i="1"/>
  <c r="BL1462" i="9" s="1"/>
  <c r="O1122" i="1"/>
  <c r="BR1509" i="9" s="1"/>
  <c r="O1088" i="1"/>
  <c r="BR1462" i="9" s="1"/>
  <c r="L1054" i="1"/>
  <c r="BO1415" i="9" s="1"/>
  <c r="K1122" i="1"/>
  <c r="BN1509" i="9" s="1"/>
  <c r="L45" i="7"/>
  <c r="O19" i="13"/>
  <c r="O20" i="13"/>
  <c r="BI6" i="7" a="1"/>
  <c r="BI6" i="7" s="1"/>
  <c r="K17" i="13"/>
  <c r="O17" i="13" s="1"/>
  <c r="J51" i="7"/>
  <c r="J55" i="7" s="1"/>
  <c r="J25" i="8" s="1"/>
  <c r="P6" i="7"/>
  <c r="DY6" i="7" s="1" a="1"/>
  <c r="DY6" i="7" s="1"/>
  <c r="J50" i="7"/>
  <c r="J60" i="7" s="1"/>
  <c r="J32" i="8" s="1"/>
  <c r="J49" i="7"/>
  <c r="J59" i="7" s="1"/>
  <c r="AT5" i="9"/>
  <c r="R21" i="7" a="1"/>
  <c r="R21" i="7" s="1"/>
  <c r="R27" i="7" a="1"/>
  <c r="R27" i="7" s="1"/>
  <c r="R34" i="7" a="1"/>
  <c r="R34" i="7" s="1"/>
  <c r="R40" i="7" a="1"/>
  <c r="R40" i="7" s="1"/>
  <c r="R15" i="7" a="1"/>
  <c r="R15" i="7" s="1"/>
  <c r="R28" i="7" a="1"/>
  <c r="R28" i="7" s="1"/>
  <c r="R41" i="7" a="1"/>
  <c r="R41" i="7" s="1"/>
  <c r="R9" i="7" a="1"/>
  <c r="R9" i="7" s="1"/>
  <c r="R22" i="7" a="1"/>
  <c r="R22" i="7" s="1"/>
  <c r="R11" i="7" a="1"/>
  <c r="R11" i="7" s="1"/>
  <c r="R18" i="7" a="1"/>
  <c r="R18" i="7" s="1"/>
  <c r="R24" i="7" a="1"/>
  <c r="R24" i="7" s="1"/>
  <c r="R37" i="7" a="1"/>
  <c r="R37" i="7" s="1"/>
  <c r="R43" i="7" a="1"/>
  <c r="R43" i="7" s="1"/>
  <c r="R10" i="7" a="1"/>
  <c r="R10" i="7" s="1"/>
  <c r="R30" i="7" a="1"/>
  <c r="R30" i="7" s="1"/>
  <c r="R36" i="7" a="1"/>
  <c r="R36" i="7" s="1"/>
  <c r="R20" i="7" a="1"/>
  <c r="R20" i="7" s="1"/>
  <c r="R31" i="7" a="1"/>
  <c r="R31" i="7" s="1"/>
  <c r="R42" i="7" a="1"/>
  <c r="R42" i="7" s="1"/>
  <c r="R32" i="7" a="1"/>
  <c r="R32" i="7" s="1"/>
  <c r="R23" i="7" a="1"/>
  <c r="R23" i="7" s="1"/>
  <c r="R44" i="7" a="1"/>
  <c r="R44" i="7" s="1"/>
  <c r="R25" i="7" a="1"/>
  <c r="R25" i="7" s="1"/>
  <c r="R26" i="7" a="1"/>
  <c r="R26" i="7" s="1"/>
  <c r="R12" i="7" a="1"/>
  <c r="R12" i="7" s="1"/>
  <c r="R33" i="7" a="1"/>
  <c r="R33" i="7" s="1"/>
  <c r="R14" i="7" a="1"/>
  <c r="R14" i="7" s="1"/>
  <c r="R13" i="7" a="1"/>
  <c r="R13" i="7" s="1"/>
  <c r="R35" i="7" a="1"/>
  <c r="R35" i="7" s="1"/>
  <c r="R17" i="7" a="1"/>
  <c r="R17" i="7" s="1"/>
  <c r="R38" i="7" a="1"/>
  <c r="R38" i="7" s="1"/>
  <c r="R29" i="7" a="1"/>
  <c r="R29" i="7" s="1"/>
  <c r="R19" i="7" a="1"/>
  <c r="R19" i="7" s="1"/>
  <c r="R39" i="7" a="1"/>
  <c r="R39" i="7" s="1"/>
  <c r="R16" i="7" a="1"/>
  <c r="R16" i="7" s="1"/>
  <c r="D57" i="13"/>
  <c r="BI5" i="7" a="1"/>
  <c r="BI5" i="7" s="1"/>
  <c r="Q48" i="13"/>
  <c r="R48" i="13" s="1"/>
  <c r="N48" i="13"/>
  <c r="N44" i="13"/>
  <c r="Q44" i="13"/>
  <c r="R44" i="13" s="1"/>
  <c r="Q28" i="13"/>
  <c r="R28" i="13" s="1"/>
  <c r="N28" i="13"/>
  <c r="Q29" i="13"/>
  <c r="R29" i="13" s="1"/>
  <c r="N29" i="13"/>
  <c r="Q34" i="13"/>
  <c r="R34" i="13" s="1"/>
  <c r="N34" i="13"/>
  <c r="Q43" i="13"/>
  <c r="R43" i="13" s="1"/>
  <c r="N43" i="13"/>
  <c r="Q53" i="13"/>
  <c r="R53" i="13" s="1"/>
  <c r="N53" i="13"/>
  <c r="N22" i="13"/>
  <c r="Q22" i="13"/>
  <c r="R22" i="13" s="1"/>
  <c r="N47" i="13"/>
  <c r="Q47" i="13"/>
  <c r="R47" i="13" s="1"/>
  <c r="Q39" i="13"/>
  <c r="R39" i="13" s="1"/>
  <c r="N39" i="13"/>
  <c r="Q36" i="13"/>
  <c r="R36" i="13" s="1"/>
  <c r="N36" i="13"/>
  <c r="Q49" i="13"/>
  <c r="R49" i="13" s="1"/>
  <c r="N49" i="13"/>
  <c r="Q31" i="13"/>
  <c r="R31" i="13" s="1"/>
  <c r="N31" i="13"/>
  <c r="Q51" i="13"/>
  <c r="R51" i="13" s="1"/>
  <c r="N51" i="13"/>
  <c r="Q46" i="13"/>
  <c r="R46" i="13" s="1"/>
  <c r="N46" i="13"/>
  <c r="N54" i="13"/>
  <c r="Q54" i="13"/>
  <c r="R54" i="13" s="1"/>
  <c r="N52" i="13"/>
  <c r="Q52" i="13"/>
  <c r="R52" i="13" s="1"/>
  <c r="Q23" i="13"/>
  <c r="R23" i="13" s="1"/>
  <c r="N23" i="13"/>
  <c r="Q24" i="13"/>
  <c r="R24" i="13" s="1"/>
  <c r="N24" i="13"/>
  <c r="Q33" i="13"/>
  <c r="R33" i="13" s="1"/>
  <c r="N33" i="13"/>
  <c r="Q37" i="13"/>
  <c r="R37" i="13" s="1"/>
  <c r="N37" i="13"/>
  <c r="Q35" i="13"/>
  <c r="R35" i="13" s="1"/>
  <c r="N35" i="13"/>
  <c r="Q32" i="13"/>
  <c r="R32" i="13" s="1"/>
  <c r="N32" i="13"/>
  <c r="N26" i="13"/>
  <c r="Q26" i="13"/>
  <c r="R26" i="13" s="1"/>
  <c r="N30" i="13"/>
  <c r="Q30" i="13"/>
  <c r="R30" i="13" s="1"/>
  <c r="Q25" i="13"/>
  <c r="R25" i="13" s="1"/>
  <c r="N25" i="13"/>
  <c r="N42" i="13"/>
  <c r="Q42" i="13"/>
  <c r="R42" i="13" s="1"/>
  <c r="Q41" i="13"/>
  <c r="R41" i="13" s="1"/>
  <c r="N41" i="13"/>
  <c r="Q50" i="13"/>
  <c r="R50" i="13" s="1"/>
  <c r="N50" i="13"/>
  <c r="Q27" i="13"/>
  <c r="R27" i="13" s="1"/>
  <c r="N27" i="13"/>
  <c r="Q40" i="13"/>
  <c r="R40" i="13" s="1"/>
  <c r="N40" i="13"/>
  <c r="Q45" i="13"/>
  <c r="R45" i="13" s="1"/>
  <c r="N45" i="13"/>
  <c r="N38" i="13"/>
  <c r="Q38" i="13"/>
  <c r="R38" i="13" s="1"/>
  <c r="AT45" i="12"/>
  <c r="I21" i="13"/>
  <c r="L21" i="13" s="1"/>
  <c r="D56" i="13"/>
  <c r="P19" i="13"/>
  <c r="CZ5" i="7" a="1"/>
  <c r="CZ5" i="7" s="1"/>
  <c r="DQ5" i="7" a="1"/>
  <c r="DQ5" i="7" s="1"/>
  <c r="DW5" i="7" a="1"/>
  <c r="DW5" i="7" s="1"/>
  <c r="EL5" i="7" a="1"/>
  <c r="EL5" i="7" s="1"/>
  <c r="DF5" i="7" a="1"/>
  <c r="DF5" i="7" s="1"/>
  <c r="DA5" i="7" a="1"/>
  <c r="DA5" i="7" s="1"/>
  <c r="DS5" i="7" a="1"/>
  <c r="DS5" i="7" s="1"/>
  <c r="EE5" i="7" a="1"/>
  <c r="EE5" i="7" s="1"/>
  <c r="EI5" i="7" a="1"/>
  <c r="EI5" i="7" s="1"/>
  <c r="DL5" i="7" a="1"/>
  <c r="DL5" i="7" s="1"/>
  <c r="DR5" i="7" a="1"/>
  <c r="DR5" i="7" s="1"/>
  <c r="EH5" i="7" a="1"/>
  <c r="EH5" i="7" s="1"/>
  <c r="DC5" i="7" a="1"/>
  <c r="DC5" i="7" s="1"/>
  <c r="DK5" i="7" a="1"/>
  <c r="DK5" i="7" s="1"/>
  <c r="DG5" i="7" a="1"/>
  <c r="DG5" i="7" s="1"/>
  <c r="DX5" i="7" a="1"/>
  <c r="DX5" i="7" s="1"/>
  <c r="DO5" i="7" a="1"/>
  <c r="DO5" i="7" s="1"/>
  <c r="EK5" i="7" a="1"/>
  <c r="EK5" i="7" s="1"/>
  <c r="DT5" i="7" a="1"/>
  <c r="DT5" i="7" s="1"/>
  <c r="EF5" i="7" a="1"/>
  <c r="EF5" i="7" s="1"/>
  <c r="EM5" i="7" a="1"/>
  <c r="EM5" i="7" s="1"/>
  <c r="EN5" i="7" a="1"/>
  <c r="EN5" i="7" s="1"/>
  <c r="DN5" i="7" a="1"/>
  <c r="DN5" i="7" s="1"/>
  <c r="EG5" i="7" a="1"/>
  <c r="EG5" i="7" s="1"/>
  <c r="DU5" i="7" a="1"/>
  <c r="DU5" i="7" s="1"/>
  <c r="EJ5" i="7" a="1"/>
  <c r="EJ5" i="7" s="1"/>
  <c r="EB5" i="7" a="1"/>
  <c r="EB5" i="7" s="1"/>
  <c r="ED5" i="7" a="1"/>
  <c r="ED5" i="7" s="1"/>
  <c r="DM5" i="7" a="1"/>
  <c r="DM5" i="7" s="1"/>
  <c r="DB5" i="7" a="1"/>
  <c r="DB5" i="7" s="1"/>
  <c r="DV5" i="7" a="1"/>
  <c r="DV5" i="7" s="1"/>
  <c r="DE5" i="7" a="1"/>
  <c r="DE5" i="7" s="1"/>
  <c r="DI5" i="7" a="1"/>
  <c r="DI5" i="7" s="1"/>
  <c r="DP5" i="7" a="1"/>
  <c r="DP5" i="7" s="1"/>
  <c r="DJ5" i="7" a="1"/>
  <c r="DJ5" i="7" s="1"/>
  <c r="DY5" i="7" a="1"/>
  <c r="DY5" i="7" s="1"/>
  <c r="DH5" i="7" a="1"/>
  <c r="DH5" i="7" s="1"/>
  <c r="EC5" i="7" a="1"/>
  <c r="EC5" i="7" s="1"/>
  <c r="EA5" i="7" a="1"/>
  <c r="EA5" i="7" s="1"/>
  <c r="DZ5" i="7" a="1"/>
  <c r="DZ5" i="7" s="1"/>
  <c r="DD5" i="7" a="1"/>
  <c r="DD5" i="7" s="1"/>
  <c r="I16" i="13"/>
  <c r="L16" i="13" s="1"/>
  <c r="EI9" i="7" a="1"/>
  <c r="EI9" i="7" s="1"/>
  <c r="DC9" i="7" a="1"/>
  <c r="DC9" i="7" s="1"/>
  <c r="DA9" i="7" a="1"/>
  <c r="DA9" i="7" s="1"/>
  <c r="DT9" i="7" a="1"/>
  <c r="DT9" i="7" s="1"/>
  <c r="EJ9" i="7" a="1"/>
  <c r="EJ9" i="7" s="1"/>
  <c r="DB9" i="7" a="1"/>
  <c r="DB9" i="7" s="1"/>
  <c r="DW9" i="7" a="1"/>
  <c r="DW9" i="7" s="1"/>
  <c r="EN9" i="7" a="1"/>
  <c r="EN9" i="7" s="1"/>
  <c r="DH9" i="7" a="1"/>
  <c r="DH9" i="7" s="1"/>
  <c r="DX9" i="7" a="1"/>
  <c r="DX9" i="7" s="1"/>
  <c r="DM9" i="7" a="1"/>
  <c r="DM9" i="7" s="1"/>
  <c r="DI9" i="7" a="1"/>
  <c r="DI9" i="7" s="1"/>
  <c r="DY9" i="7" a="1"/>
  <c r="DY9" i="7" s="1"/>
  <c r="DL9" i="7" a="1"/>
  <c r="DL9" i="7" s="1"/>
  <c r="EC9" i="7" a="1"/>
  <c r="EC9" i="7" s="1"/>
  <c r="EE9" i="7" a="1"/>
  <c r="EE9" i="7" s="1"/>
  <c r="DN9" i="7" a="1"/>
  <c r="DN9" i="7" s="1"/>
  <c r="EH9" i="7" a="1"/>
  <c r="EH9" i="7" s="1"/>
  <c r="DR9" i="7" a="1"/>
  <c r="DR9" i="7" s="1"/>
  <c r="EA9" i="7" a="1"/>
  <c r="EA9" i="7" s="1"/>
  <c r="DE9" i="7" a="1"/>
  <c r="DE9" i="7" s="1"/>
  <c r="CZ9" i="7" a="1"/>
  <c r="CZ9" i="7" s="1"/>
  <c r="EF9" i="7" a="1"/>
  <c r="EF9" i="7" s="1"/>
  <c r="EK9" i="7" a="1"/>
  <c r="EK9" i="7" s="1"/>
  <c r="DU9" i="7" a="1"/>
  <c r="DU9" i="7" s="1"/>
  <c r="EM9" i="7" a="1"/>
  <c r="EM9" i="7" s="1"/>
  <c r="ED9" i="7" a="1"/>
  <c r="ED9" i="7" s="1"/>
  <c r="DS9" i="7" a="1"/>
  <c r="DS9" i="7" s="1"/>
  <c r="DJ9" i="7" a="1"/>
  <c r="DJ9" i="7" s="1"/>
  <c r="EB9" i="7" a="1"/>
  <c r="EB9" i="7" s="1"/>
  <c r="DD9" i="7" a="1"/>
  <c r="DD9" i="7" s="1"/>
  <c r="DV9" i="7" a="1"/>
  <c r="DV9" i="7" s="1"/>
  <c r="EG9" i="7" a="1"/>
  <c r="EG9" i="7" s="1"/>
  <c r="DF9" i="7" a="1"/>
  <c r="DF9" i="7" s="1"/>
  <c r="EL9" i="7" a="1"/>
  <c r="EL9" i="7" s="1"/>
  <c r="DO9" i="7" a="1"/>
  <c r="DO9" i="7" s="1"/>
  <c r="DZ9" i="7" a="1"/>
  <c r="DZ9" i="7" s="1"/>
  <c r="DG9" i="7" a="1"/>
  <c r="DG9" i="7" s="1"/>
  <c r="DP9" i="7" a="1"/>
  <c r="DP9" i="7" s="1"/>
  <c r="DQ9" i="7" a="1"/>
  <c r="DQ9" i="7" s="1"/>
  <c r="DK9" i="7" a="1"/>
  <c r="DK9" i="7" s="1"/>
  <c r="P20" i="13"/>
  <c r="DG10" i="7" a="1"/>
  <c r="DG10" i="7" s="1"/>
  <c r="DZ10" i="7" a="1"/>
  <c r="DZ10" i="7" s="1"/>
  <c r="DB10" i="7" a="1"/>
  <c r="DB10" i="7" s="1"/>
  <c r="DN10" i="7" a="1"/>
  <c r="DN10" i="7" s="1"/>
  <c r="EC10" i="7" a="1"/>
  <c r="EC10" i="7" s="1"/>
  <c r="DJ10" i="7" a="1"/>
  <c r="DJ10" i="7" s="1"/>
  <c r="EJ10" i="7" a="1"/>
  <c r="EJ10" i="7" s="1"/>
  <c r="DM10" i="7" a="1"/>
  <c r="DM10" i="7" s="1"/>
  <c r="EE10" i="7" a="1"/>
  <c r="EE10" i="7" s="1"/>
  <c r="DA10" i="7" a="1"/>
  <c r="DA10" i="7" s="1"/>
  <c r="EN10" i="7" a="1"/>
  <c r="EN10" i="7" s="1"/>
  <c r="DU10" i="7" a="1"/>
  <c r="DU10" i="7" s="1"/>
  <c r="DL10" i="7" a="1"/>
  <c r="DL10" i="7" s="1"/>
  <c r="DE10" i="7" a="1"/>
  <c r="DE10" i="7" s="1"/>
  <c r="DX10" i="7" a="1"/>
  <c r="DX10" i="7" s="1"/>
  <c r="DP10" i="7" a="1"/>
  <c r="DP10" i="7" s="1"/>
  <c r="DF10" i="7" a="1"/>
  <c r="DF10" i="7" s="1"/>
  <c r="DH10" i="7" a="1"/>
  <c r="DH10" i="7" s="1"/>
  <c r="EF10" i="7" a="1"/>
  <c r="EF10" i="7" s="1"/>
  <c r="DO10" i="7" a="1"/>
  <c r="DO10" i="7" s="1"/>
  <c r="DQ10" i="7" a="1"/>
  <c r="DQ10" i="7" s="1"/>
  <c r="DS10" i="7" a="1"/>
  <c r="DS10" i="7" s="1"/>
  <c r="DK10" i="7" a="1"/>
  <c r="DK10" i="7" s="1"/>
  <c r="DD10" i="7" a="1"/>
  <c r="DD10" i="7" s="1"/>
  <c r="DI10" i="7" a="1"/>
  <c r="DI10" i="7" s="1"/>
  <c r="EL10" i="7" a="1"/>
  <c r="EL10" i="7" s="1"/>
  <c r="EI10" i="7" a="1"/>
  <c r="EI10" i="7" s="1"/>
  <c r="EB10" i="7" a="1"/>
  <c r="EB10" i="7" s="1"/>
  <c r="ED10" i="7" a="1"/>
  <c r="ED10" i="7" s="1"/>
  <c r="DV10" i="7" a="1"/>
  <c r="DV10" i="7" s="1"/>
  <c r="EK10" i="7" a="1"/>
  <c r="EK10" i="7" s="1"/>
  <c r="DW10" i="7" a="1"/>
  <c r="DW10" i="7" s="1"/>
  <c r="EG10" i="7" a="1"/>
  <c r="EG10" i="7" s="1"/>
  <c r="DC10" i="7" a="1"/>
  <c r="DC10" i="7" s="1"/>
  <c r="EA10" i="7" a="1"/>
  <c r="EA10" i="7" s="1"/>
  <c r="DT10" i="7" a="1"/>
  <c r="DT10" i="7" s="1"/>
  <c r="DR10" i="7" a="1"/>
  <c r="DR10" i="7" s="1"/>
  <c r="CZ10" i="7" a="1"/>
  <c r="CZ10" i="7" s="1"/>
  <c r="EM10" i="7" a="1"/>
  <c r="EM10" i="7" s="1"/>
  <c r="DY10" i="7" a="1"/>
  <c r="DY10" i="7" s="1"/>
  <c r="EH10" i="7" a="1"/>
  <c r="EH10" i="7" s="1"/>
  <c r="DN7" i="7" a="1"/>
  <c r="DN7" i="7" s="1"/>
  <c r="DH7" i="7" a="1"/>
  <c r="DH7" i="7" s="1"/>
  <c r="EH7" i="7" a="1"/>
  <c r="EH7" i="7" s="1"/>
  <c r="EJ7" i="7" a="1"/>
  <c r="EJ7" i="7" s="1"/>
  <c r="EB7" i="7" a="1"/>
  <c r="EB7" i="7" s="1"/>
  <c r="EE7" i="7" a="1"/>
  <c r="EE7" i="7" s="1"/>
  <c r="DE7" i="7" a="1"/>
  <c r="DE7" i="7" s="1"/>
  <c r="DB7" i="7" a="1"/>
  <c r="DB7" i="7" s="1"/>
  <c r="CZ7" i="7" a="1"/>
  <c r="CZ7" i="7" s="1"/>
  <c r="EM7" i="7" a="1"/>
  <c r="EM7" i="7" s="1"/>
  <c r="DJ7" i="7" a="1"/>
  <c r="DJ7" i="7" s="1"/>
  <c r="DG7" i="7" a="1"/>
  <c r="DG7" i="7" s="1"/>
  <c r="DM7" i="7" a="1"/>
  <c r="DM7" i="7" s="1"/>
  <c r="DD7" i="7" a="1"/>
  <c r="DD7" i="7" s="1"/>
  <c r="DU7" i="7" a="1"/>
  <c r="DU7" i="7" s="1"/>
  <c r="DX7" i="7" a="1"/>
  <c r="DX7" i="7" s="1"/>
  <c r="DO7" i="7" a="1"/>
  <c r="DO7" i="7" s="1"/>
  <c r="DR7" i="7" a="1"/>
  <c r="DR7" i="7" s="1"/>
  <c r="EF7" i="7" a="1"/>
  <c r="EF7" i="7" s="1"/>
  <c r="EN7" i="7" a="1"/>
  <c r="EN7" i="7" s="1"/>
  <c r="ED7" i="7" a="1"/>
  <c r="ED7" i="7" s="1"/>
  <c r="DC7" i="7" a="1"/>
  <c r="DC7" i="7" s="1"/>
  <c r="DP7" i="7" a="1"/>
  <c r="DP7" i="7" s="1"/>
  <c r="DI7" i="7" a="1"/>
  <c r="DI7" i="7" s="1"/>
  <c r="EI7" i="7" a="1"/>
  <c r="EI7" i="7" s="1"/>
  <c r="EA7" i="7" a="1"/>
  <c r="EA7" i="7" s="1"/>
  <c r="EC7" i="7" a="1"/>
  <c r="EC7" i="7" s="1"/>
  <c r="EG7" i="7" a="1"/>
  <c r="EG7" i="7" s="1"/>
  <c r="DV7" i="7" a="1"/>
  <c r="DV7" i="7" s="1"/>
  <c r="DA7" i="7" a="1"/>
  <c r="DA7" i="7" s="1"/>
  <c r="EL7" i="7" a="1"/>
  <c r="EL7" i="7" s="1"/>
  <c r="DZ7" i="7" a="1"/>
  <c r="DZ7" i="7" s="1"/>
  <c r="DK7" i="7" a="1"/>
  <c r="DK7" i="7" s="1"/>
  <c r="DF7" i="7" a="1"/>
  <c r="DF7" i="7" s="1"/>
  <c r="DS7" i="7" a="1"/>
  <c r="DS7" i="7" s="1"/>
  <c r="DW7" i="7" a="1"/>
  <c r="DW7" i="7" s="1"/>
  <c r="DY7" i="7" a="1"/>
  <c r="DY7" i="7" s="1"/>
  <c r="DQ7" i="7" a="1"/>
  <c r="DQ7" i="7" s="1"/>
  <c r="DT7" i="7" a="1"/>
  <c r="DT7" i="7" s="1"/>
  <c r="DL7" i="7" a="1"/>
  <c r="DL7" i="7" s="1"/>
  <c r="EK7" i="7" a="1"/>
  <c r="EK7" i="7" s="1"/>
  <c r="DD8" i="7" a="1"/>
  <c r="DD8" i="7" s="1"/>
  <c r="DZ8" i="7" a="1"/>
  <c r="DZ8" i="7" s="1"/>
  <c r="CZ8" i="7" a="1"/>
  <c r="CZ8" i="7" s="1"/>
  <c r="DR8" i="7" a="1"/>
  <c r="DR8" i="7" s="1"/>
  <c r="DH8" i="7" a="1"/>
  <c r="DH8" i="7" s="1"/>
  <c r="EB8" i="7" a="1"/>
  <c r="EB8" i="7" s="1"/>
  <c r="EF8" i="7" a="1"/>
  <c r="EF8" i="7" s="1"/>
  <c r="DP8" i="7" a="1"/>
  <c r="DP8" i="7" s="1"/>
  <c r="DV8" i="7" a="1"/>
  <c r="DV8" i="7" s="1"/>
  <c r="EJ8" i="7" a="1"/>
  <c r="EJ8" i="7" s="1"/>
  <c r="DL8" i="7" a="1"/>
  <c r="DL8" i="7" s="1"/>
  <c r="DC8" i="7" a="1"/>
  <c r="DC8" i="7" s="1"/>
  <c r="DY8" i="7" a="1"/>
  <c r="DY8" i="7" s="1"/>
  <c r="DA8" i="7" a="1"/>
  <c r="DA8" i="7" s="1"/>
  <c r="DN8" i="7" a="1"/>
  <c r="DN8" i="7" s="1"/>
  <c r="DE8" i="7" a="1"/>
  <c r="DE8" i="7" s="1"/>
  <c r="DQ8" i="7" a="1"/>
  <c r="DQ8" i="7" s="1"/>
  <c r="EC8" i="7" a="1"/>
  <c r="EC8" i="7" s="1"/>
  <c r="DG8" i="7" a="1"/>
  <c r="DG8" i="7" s="1"/>
  <c r="EH8" i="7" a="1"/>
  <c r="EH8" i="7" s="1"/>
  <c r="EL8" i="7" a="1"/>
  <c r="EL8" i="7" s="1"/>
  <c r="DU8" i="7" a="1"/>
  <c r="DU8" i="7" s="1"/>
  <c r="DI8" i="7" a="1"/>
  <c r="DI8" i="7" s="1"/>
  <c r="ED8" i="7" a="1"/>
  <c r="ED8" i="7" s="1"/>
  <c r="DM8" i="7" a="1"/>
  <c r="DM8" i="7" s="1"/>
  <c r="EA8" i="7" a="1"/>
  <c r="EA8" i="7" s="1"/>
  <c r="EM8" i="7" a="1"/>
  <c r="EM8" i="7" s="1"/>
  <c r="DJ8" i="7" a="1"/>
  <c r="DJ8" i="7" s="1"/>
  <c r="EE8" i="7" a="1"/>
  <c r="EE8" i="7" s="1"/>
  <c r="DB8" i="7" a="1"/>
  <c r="DB8" i="7" s="1"/>
  <c r="DW8" i="7" a="1"/>
  <c r="DW8" i="7" s="1"/>
  <c r="DF8" i="7" a="1"/>
  <c r="DF8" i="7" s="1"/>
  <c r="DS8" i="7" a="1"/>
  <c r="DS8" i="7" s="1"/>
  <c r="EG8" i="7" a="1"/>
  <c r="EG8" i="7" s="1"/>
  <c r="DO8" i="7" a="1"/>
  <c r="DO8" i="7" s="1"/>
  <c r="EI8" i="7" a="1"/>
  <c r="EI8" i="7" s="1"/>
  <c r="DK8" i="7" a="1"/>
  <c r="DK8" i="7" s="1"/>
  <c r="EN8" i="7" a="1"/>
  <c r="EN8" i="7" s="1"/>
  <c r="DT8" i="7" a="1"/>
  <c r="DT8" i="7" s="1"/>
  <c r="DX8" i="7" a="1"/>
  <c r="DX8" i="7" s="1"/>
  <c r="EK8" i="7" a="1"/>
  <c r="EK8" i="7" s="1"/>
  <c r="BI9" i="7" a="1"/>
  <c r="BI9" i="7" s="1"/>
  <c r="BI7" i="7" a="1"/>
  <c r="BI7" i="7" s="1"/>
  <c r="BI8" i="7" a="1"/>
  <c r="BI8" i="7" s="1"/>
  <c r="BI10" i="7" a="1"/>
  <c r="BI10" i="7" s="1"/>
  <c r="AO946" i="9"/>
  <c r="BA1322" i="9"/>
  <c r="AV117" i="5"/>
  <c r="AC1228" i="9"/>
  <c r="AN946" i="9"/>
  <c r="AQ1275" i="9"/>
  <c r="AQ241" i="9"/>
  <c r="T1322" i="9"/>
  <c r="W288" i="9"/>
  <c r="F104" i="9"/>
  <c r="O6" i="9"/>
  <c r="AL99" i="9"/>
  <c r="AQ852" i="9"/>
  <c r="N946" i="9"/>
  <c r="O1322" i="9"/>
  <c r="T241" i="9"/>
  <c r="AS1134" i="9"/>
  <c r="AZ241" i="9"/>
  <c r="Y946" i="9"/>
  <c r="AG946" i="9"/>
  <c r="AA1322" i="9"/>
  <c r="AV1275" i="9"/>
  <c r="V288" i="9"/>
  <c r="BA53" i="9"/>
  <c r="K712" i="9"/>
  <c r="N6" i="9"/>
  <c r="J102" i="9"/>
  <c r="R852" i="9"/>
  <c r="W946" i="9"/>
  <c r="AU1275" i="9"/>
  <c r="AD1275" i="9"/>
  <c r="U1275" i="9"/>
  <c r="AW1275" i="9"/>
  <c r="AN1322" i="9"/>
  <c r="AA1275" i="9"/>
  <c r="AN1275" i="9"/>
  <c r="AM1275" i="9"/>
  <c r="V1275" i="9"/>
  <c r="AZ1275" i="9"/>
  <c r="AO1275" i="9"/>
  <c r="AL1275" i="9"/>
  <c r="AC1275" i="9"/>
  <c r="AF1275" i="9"/>
  <c r="AE1275" i="9"/>
  <c r="N1275" i="9"/>
  <c r="AR1275" i="9"/>
  <c r="AG1275" i="9"/>
  <c r="P1134" i="9"/>
  <c r="X1275" i="9"/>
  <c r="W1275" i="9"/>
  <c r="S1275" i="9"/>
  <c r="AJ1275" i="9"/>
  <c r="Q1275" i="9"/>
  <c r="J289" i="9"/>
  <c r="P1275" i="9"/>
  <c r="O1275" i="9"/>
  <c r="BA1275" i="9"/>
  <c r="AB1275" i="9"/>
  <c r="S1322" i="9"/>
  <c r="AT1275" i="9"/>
  <c r="AK1275" i="9"/>
  <c r="AY1275" i="9"/>
  <c r="CF663" i="9"/>
  <c r="AT946" i="9"/>
  <c r="AI1275" i="9"/>
  <c r="BB1275" i="9"/>
  <c r="AS1275" i="9"/>
  <c r="T1275" i="9"/>
  <c r="AV66" i="5"/>
  <c r="F573" i="1"/>
  <c r="N511" i="1"/>
  <c r="N510" i="1"/>
  <c r="BQ663" i="9" s="1"/>
  <c r="Q69" i="1"/>
  <c r="Q68" i="1"/>
  <c r="BT52" i="9" s="1"/>
  <c r="U579" i="1"/>
  <c r="U578" i="1"/>
  <c r="AJ204" i="1"/>
  <c r="AJ205" i="1"/>
  <c r="K204" i="1"/>
  <c r="K205" i="1"/>
  <c r="AP204" i="1"/>
  <c r="AP205" i="1"/>
  <c r="N204" i="1"/>
  <c r="BQ240" i="9" s="1"/>
  <c r="N205" i="1"/>
  <c r="AO239" i="1"/>
  <c r="AO238" i="1"/>
  <c r="CR287" i="9" s="1"/>
  <c r="N238" i="1"/>
  <c r="BQ287" i="9" s="1"/>
  <c r="N239" i="1"/>
  <c r="G511" i="1"/>
  <c r="G510" i="1"/>
  <c r="BJ663" i="9" s="1"/>
  <c r="J103" i="1"/>
  <c r="J102" i="1"/>
  <c r="BM99" i="9" s="1"/>
  <c r="W68" i="1"/>
  <c r="BZ52" i="9" s="1"/>
  <c r="W69" i="1"/>
  <c r="T68" i="1"/>
  <c r="T69" i="1"/>
  <c r="J69" i="1"/>
  <c r="J68" i="1"/>
  <c r="BM52" i="9" s="1"/>
  <c r="I69" i="1"/>
  <c r="I68" i="1"/>
  <c r="BL52" i="9" s="1"/>
  <c r="Q103" i="1"/>
  <c r="Q102" i="1"/>
  <c r="BT99" i="9" s="1"/>
  <c r="I579" i="1"/>
  <c r="I578" i="1"/>
  <c r="BL757" i="9" s="1"/>
  <c r="T102" i="1"/>
  <c r="BW99" i="9" s="1"/>
  <c r="T103" i="1"/>
  <c r="Z103" i="1"/>
  <c r="Z102" i="1"/>
  <c r="CC99" i="9" s="1"/>
  <c r="T204" i="1"/>
  <c r="BW240" i="9" s="1"/>
  <c r="T205" i="1"/>
  <c r="Z204" i="1"/>
  <c r="Z205" i="1"/>
  <c r="H204" i="1"/>
  <c r="BK240" i="9" s="1"/>
  <c r="H205" i="1"/>
  <c r="AE205" i="1"/>
  <c r="AE204" i="1"/>
  <c r="K238" i="1"/>
  <c r="BN287" i="9" s="1"/>
  <c r="K239" i="1"/>
  <c r="Y238" i="1"/>
  <c r="Y239" i="1"/>
  <c r="O238" i="1"/>
  <c r="BR287" i="9" s="1"/>
  <c r="O239" i="1"/>
  <c r="V511" i="1"/>
  <c r="V510" i="1"/>
  <c r="AC204" i="1"/>
  <c r="CF240" i="9" s="1"/>
  <c r="AC205" i="1"/>
  <c r="AP170" i="1"/>
  <c r="CS193" i="9" s="1"/>
  <c r="AP171" i="1"/>
  <c r="L544" i="1"/>
  <c r="BO710" i="9" s="1"/>
  <c r="L545" i="1"/>
  <c r="S545" i="1"/>
  <c r="S544" i="1"/>
  <c r="Z545" i="1"/>
  <c r="Z544" i="1"/>
  <c r="I646" i="1"/>
  <c r="I647" i="1"/>
  <c r="N715" i="1"/>
  <c r="N714" i="1"/>
  <c r="BQ945" i="9" s="1"/>
  <c r="K715" i="1"/>
  <c r="K714" i="1"/>
  <c r="BN945" i="9" s="1"/>
  <c r="R715" i="1"/>
  <c r="R714" i="1"/>
  <c r="Y715" i="1"/>
  <c r="Y714" i="1"/>
  <c r="X714" i="1"/>
  <c r="X715" i="1"/>
  <c r="I783" i="1"/>
  <c r="I782" i="1"/>
  <c r="BL1039" i="9" s="1"/>
  <c r="P782" i="1"/>
  <c r="P783" i="1"/>
  <c r="K817" i="1"/>
  <c r="K816" i="1"/>
  <c r="BN1086" i="9" s="1"/>
  <c r="R816" i="1"/>
  <c r="R817" i="1"/>
  <c r="L851" i="1"/>
  <c r="L850" i="1"/>
  <c r="BO1133" i="9" s="1"/>
  <c r="S850" i="1"/>
  <c r="S851" i="1"/>
  <c r="Z850" i="1"/>
  <c r="Z851" i="1"/>
  <c r="N919" i="1"/>
  <c r="N918" i="1"/>
  <c r="BQ1227" i="9" s="1"/>
  <c r="M918" i="1"/>
  <c r="BP1227" i="9" s="1"/>
  <c r="M919" i="1"/>
  <c r="L918" i="1"/>
  <c r="BO1227" i="9" s="1"/>
  <c r="L919" i="1"/>
  <c r="S919" i="1"/>
  <c r="S918" i="1"/>
  <c r="Z919" i="1"/>
  <c r="Z918" i="1"/>
  <c r="L986" i="1"/>
  <c r="BO1321" i="9" s="1"/>
  <c r="L987" i="1"/>
  <c r="S987" i="1"/>
  <c r="S986" i="1"/>
  <c r="Z987" i="1"/>
  <c r="Z986" i="1"/>
  <c r="Y987" i="1"/>
  <c r="Y986" i="1"/>
  <c r="X987" i="1"/>
  <c r="X986" i="1"/>
  <c r="AB1021" i="1"/>
  <c r="AB1020" i="1"/>
  <c r="CE1368" i="9" s="1"/>
  <c r="L1055" i="1"/>
  <c r="J1089" i="1"/>
  <c r="L1123" i="1"/>
  <c r="W714" i="1"/>
  <c r="W715" i="1"/>
  <c r="P817" i="1"/>
  <c r="P816" i="1"/>
  <c r="W919" i="1"/>
  <c r="W918" i="1"/>
  <c r="F1114" i="1"/>
  <c r="G1123" i="1"/>
  <c r="Y103" i="1"/>
  <c r="Y102" i="1"/>
  <c r="CB99" i="9" s="1"/>
  <c r="V1021" i="1"/>
  <c r="V1020" i="1"/>
  <c r="BY1368" i="9" s="1"/>
  <c r="G170" i="1"/>
  <c r="BJ193" i="9" s="1"/>
  <c r="G171" i="1"/>
  <c r="L68" i="1"/>
  <c r="BO52" i="9" s="1"/>
  <c r="L69" i="1"/>
  <c r="AG69" i="1"/>
  <c r="AG68" i="1"/>
  <c r="W103" i="1"/>
  <c r="W102" i="1"/>
  <c r="BZ99" i="9" s="1"/>
  <c r="X511" i="1"/>
  <c r="X510" i="1"/>
  <c r="AB579" i="1"/>
  <c r="AB578" i="1"/>
  <c r="CE757" i="9" s="1"/>
  <c r="AA103" i="1"/>
  <c r="AA102" i="1"/>
  <c r="Y545" i="1"/>
  <c r="Y544" i="1"/>
  <c r="H647" i="1"/>
  <c r="H646" i="1"/>
  <c r="U681" i="1"/>
  <c r="U680" i="1"/>
  <c r="K850" i="1"/>
  <c r="BN1133" i="9" s="1"/>
  <c r="K851" i="1"/>
  <c r="K919" i="1"/>
  <c r="K918" i="1"/>
  <c r="BN1227" i="9" s="1"/>
  <c r="X919" i="1"/>
  <c r="X918" i="1"/>
  <c r="U953" i="1"/>
  <c r="U952" i="1"/>
  <c r="Q987" i="1"/>
  <c r="Q986" i="1"/>
  <c r="AA1020" i="1"/>
  <c r="CD1368" i="9" s="1"/>
  <c r="AA1021" i="1"/>
  <c r="P1021" i="1"/>
  <c r="P1020" i="1"/>
  <c r="BS1368" i="9" s="1"/>
  <c r="AF68" i="1"/>
  <c r="AF69" i="1"/>
  <c r="AC68" i="1"/>
  <c r="AC69" i="1"/>
  <c r="O102" i="1"/>
  <c r="BR99" i="9" s="1"/>
  <c r="O103" i="1"/>
  <c r="AQ204" i="1"/>
  <c r="AQ205" i="1"/>
  <c r="AG204" i="1"/>
  <c r="AG205" i="1"/>
  <c r="O205" i="1"/>
  <c r="O204" i="1"/>
  <c r="BR240" i="9" s="1"/>
  <c r="AH239" i="1"/>
  <c r="AH238" i="1"/>
  <c r="CK287" i="9" s="1"/>
  <c r="I238" i="1"/>
  <c r="BL287" i="9" s="1"/>
  <c r="I239" i="1"/>
  <c r="AN238" i="1"/>
  <c r="CQ287" i="9" s="1"/>
  <c r="AN239" i="1"/>
  <c r="AB238" i="1"/>
  <c r="CE287" i="9" s="1"/>
  <c r="AB239" i="1"/>
  <c r="AA511" i="1"/>
  <c r="AA510" i="1"/>
  <c r="CD663" i="9" s="1"/>
  <c r="AJ238" i="1"/>
  <c r="CM287" i="9" s="1"/>
  <c r="AJ239" i="1"/>
  <c r="U170" i="1"/>
  <c r="BX193" i="9" s="1"/>
  <c r="U171" i="1"/>
  <c r="AG171" i="1"/>
  <c r="AG170" i="1"/>
  <c r="CJ193" i="9" s="1"/>
  <c r="N170" i="1"/>
  <c r="BQ193" i="9" s="1"/>
  <c r="N171" i="1"/>
  <c r="AH170" i="1"/>
  <c r="CK193" i="9" s="1"/>
  <c r="AH171" i="1"/>
  <c r="H170" i="1"/>
  <c r="BK193" i="9" s="1"/>
  <c r="H171" i="1"/>
  <c r="J545" i="1"/>
  <c r="J544" i="1"/>
  <c r="BM710" i="9" s="1"/>
  <c r="Q545" i="1"/>
  <c r="Q544" i="1"/>
  <c r="P545" i="1"/>
  <c r="P544" i="1"/>
  <c r="BS710" i="9" s="1"/>
  <c r="W647" i="1"/>
  <c r="W646" i="1"/>
  <c r="W545" i="1"/>
  <c r="W544" i="1"/>
  <c r="N681" i="1"/>
  <c r="N680" i="1"/>
  <c r="BQ898" i="9" s="1"/>
  <c r="M681" i="1"/>
  <c r="M680" i="1"/>
  <c r="BP898" i="9" s="1"/>
  <c r="T681" i="1"/>
  <c r="T680" i="1"/>
  <c r="AA681" i="1"/>
  <c r="AA680" i="1"/>
  <c r="O681" i="1"/>
  <c r="O680" i="1"/>
  <c r="BR898" i="9" s="1"/>
  <c r="I715" i="1"/>
  <c r="I714" i="1"/>
  <c r="BL945" i="9" s="1"/>
  <c r="H714" i="1"/>
  <c r="BK945" i="9" s="1"/>
  <c r="H715" i="1"/>
  <c r="V783" i="1"/>
  <c r="V782" i="1"/>
  <c r="M783" i="1"/>
  <c r="M782" i="1"/>
  <c r="BP1039" i="9" s="1"/>
  <c r="T783" i="1"/>
  <c r="T782" i="1"/>
  <c r="J850" i="1"/>
  <c r="BM1133" i="9" s="1"/>
  <c r="J851" i="1"/>
  <c r="J919" i="1"/>
  <c r="J918" i="1"/>
  <c r="BM1227" i="9" s="1"/>
  <c r="Q919" i="1"/>
  <c r="Q918" i="1"/>
  <c r="P919" i="1"/>
  <c r="P918" i="1"/>
  <c r="M953" i="1"/>
  <c r="M952" i="1"/>
  <c r="T953" i="1"/>
  <c r="T952" i="1"/>
  <c r="AA953" i="1"/>
  <c r="AA952" i="1"/>
  <c r="J987" i="1"/>
  <c r="J986" i="1"/>
  <c r="BM1321" i="9" s="1"/>
  <c r="I987" i="1"/>
  <c r="I986" i="1"/>
  <c r="H987" i="1"/>
  <c r="H986" i="1"/>
  <c r="BK1321" i="9" s="1"/>
  <c r="L1021" i="1"/>
  <c r="L1020" i="1"/>
  <c r="BO1368" i="9" s="1"/>
  <c r="S1020" i="1"/>
  <c r="BV1368" i="9" s="1"/>
  <c r="S1021" i="1"/>
  <c r="Z1020" i="1"/>
  <c r="CC1368" i="9" s="1"/>
  <c r="Z1021" i="1"/>
  <c r="M1089" i="1"/>
  <c r="H817" i="1"/>
  <c r="H816" i="1"/>
  <c r="BK1086" i="9" s="1"/>
  <c r="F842" i="1"/>
  <c r="G851" i="1"/>
  <c r="G850" i="1"/>
  <c r="BJ1133" i="9" s="1"/>
  <c r="Q851" i="1"/>
  <c r="Q850" i="1"/>
  <c r="O987" i="1"/>
  <c r="O986" i="1"/>
  <c r="BR1321" i="9" s="1"/>
  <c r="O1123" i="1"/>
  <c r="J170" i="1"/>
  <c r="BM193" i="9" s="1"/>
  <c r="J171" i="1"/>
  <c r="AF170" i="1"/>
  <c r="CI193" i="9" s="1"/>
  <c r="AF171" i="1"/>
  <c r="H1021" i="1"/>
  <c r="H1020" i="1"/>
  <c r="BK1368" i="9" s="1"/>
  <c r="H579" i="1"/>
  <c r="H578" i="1"/>
  <c r="BK757" i="9" s="1"/>
  <c r="AC103" i="1"/>
  <c r="AC102" i="1"/>
  <c r="X68" i="1"/>
  <c r="X69" i="1"/>
  <c r="U68" i="1"/>
  <c r="BX52" i="9" s="1"/>
  <c r="U69" i="1"/>
  <c r="AA68" i="1"/>
  <c r="AA69" i="1"/>
  <c r="Y69" i="1"/>
  <c r="Y68" i="1"/>
  <c r="L579" i="1"/>
  <c r="L578" i="1"/>
  <c r="BO757" i="9" s="1"/>
  <c r="Q579" i="1"/>
  <c r="Q578" i="1"/>
  <c r="BT757" i="9" s="1"/>
  <c r="AD103" i="1"/>
  <c r="AD102" i="1"/>
  <c r="X103" i="1"/>
  <c r="X102" i="1"/>
  <c r="CA99" i="9" s="1"/>
  <c r="AI204" i="1"/>
  <c r="AI205" i="1"/>
  <c r="Y204" i="1"/>
  <c r="CB240" i="9" s="1"/>
  <c r="Y205" i="1"/>
  <c r="G205" i="1"/>
  <c r="G204" i="1"/>
  <c r="BJ240" i="9" s="1"/>
  <c r="AL204" i="1"/>
  <c r="AL205" i="1"/>
  <c r="Z238" i="1"/>
  <c r="CC287" i="9" s="1"/>
  <c r="Z239" i="1"/>
  <c r="AF238" i="1"/>
  <c r="CI287" i="9" s="1"/>
  <c r="AF239" i="1"/>
  <c r="AL238" i="1"/>
  <c r="CO287" i="9" s="1"/>
  <c r="AL239" i="1"/>
  <c r="AK238" i="1"/>
  <c r="CN287" i="9" s="1"/>
  <c r="AK239" i="1"/>
  <c r="Z579" i="1"/>
  <c r="Z578" i="1"/>
  <c r="CC757" i="9" s="1"/>
  <c r="T510" i="1"/>
  <c r="BW663" i="9" s="1"/>
  <c r="T511" i="1"/>
  <c r="U204" i="1"/>
  <c r="BX240" i="9" s="1"/>
  <c r="U205" i="1"/>
  <c r="S511" i="1"/>
  <c r="S510" i="1"/>
  <c r="BV663" i="9" s="1"/>
  <c r="Y171" i="1"/>
  <c r="Y170" i="1"/>
  <c r="CB193" i="9" s="1"/>
  <c r="AQ170" i="1"/>
  <c r="CT193" i="9" s="1"/>
  <c r="AQ171" i="1"/>
  <c r="R170" i="1"/>
  <c r="BU193" i="9" s="1"/>
  <c r="R171" i="1"/>
  <c r="L170" i="1"/>
  <c r="BO193" i="9" s="1"/>
  <c r="L171" i="1"/>
  <c r="I171" i="1"/>
  <c r="I170" i="1"/>
  <c r="BL193" i="9" s="1"/>
  <c r="I545" i="1"/>
  <c r="I544" i="1"/>
  <c r="BL710" i="9" s="1"/>
  <c r="H545" i="1"/>
  <c r="H544" i="1"/>
  <c r="BK710" i="9" s="1"/>
  <c r="V647" i="1"/>
  <c r="V646" i="1"/>
  <c r="U647" i="1"/>
  <c r="U646" i="1"/>
  <c r="AB647" i="1"/>
  <c r="AB646" i="1"/>
  <c r="L681" i="1"/>
  <c r="L680" i="1"/>
  <c r="BO898" i="9" s="1"/>
  <c r="S681" i="1"/>
  <c r="S680" i="1"/>
  <c r="Z681" i="1"/>
  <c r="Z680" i="1"/>
  <c r="G680" i="1"/>
  <c r="BJ898" i="9" s="1"/>
  <c r="G681" i="1"/>
  <c r="N783" i="1"/>
  <c r="N782" i="1"/>
  <c r="BQ1039" i="9" s="1"/>
  <c r="L783" i="1"/>
  <c r="L782" i="1"/>
  <c r="BO1039" i="9" s="1"/>
  <c r="AA783" i="1"/>
  <c r="AA782" i="1"/>
  <c r="I919" i="1"/>
  <c r="I918" i="1"/>
  <c r="BL1227" i="9" s="1"/>
  <c r="H919" i="1"/>
  <c r="H918" i="1"/>
  <c r="BK1227" i="9" s="1"/>
  <c r="V953" i="1"/>
  <c r="V952" i="1"/>
  <c r="L953" i="1"/>
  <c r="L952" i="1"/>
  <c r="S953" i="1"/>
  <c r="S952" i="1"/>
  <c r="Z953" i="1"/>
  <c r="Z952" i="1"/>
  <c r="K1020" i="1"/>
  <c r="BN1368" i="9" s="1"/>
  <c r="K1021" i="1"/>
  <c r="R1020" i="1"/>
  <c r="BU1368" i="9" s="1"/>
  <c r="R1021" i="1"/>
  <c r="Y1021" i="1"/>
  <c r="Y1020" i="1"/>
  <c r="CB1368" i="9" s="1"/>
  <c r="J1055" i="1"/>
  <c r="J1123" i="1"/>
  <c r="P680" i="1"/>
  <c r="BS898" i="9" s="1"/>
  <c r="P681" i="1"/>
  <c r="O714" i="1"/>
  <c r="BR945" i="9" s="1"/>
  <c r="O715" i="1"/>
  <c r="O782" i="1"/>
  <c r="O783" i="1"/>
  <c r="W817" i="1"/>
  <c r="W816" i="1"/>
  <c r="O919" i="1"/>
  <c r="O918" i="1"/>
  <c r="BR1227" i="9" s="1"/>
  <c r="O952" i="1"/>
  <c r="BR1274" i="9" s="1"/>
  <c r="O953" i="1"/>
  <c r="F1046" i="1"/>
  <c r="G1055" i="1"/>
  <c r="X1021" i="1"/>
  <c r="X1020" i="1"/>
  <c r="CA1368" i="9" s="1"/>
  <c r="F1080" i="1"/>
  <c r="G1089" i="1"/>
  <c r="F570" i="1"/>
  <c r="G578" i="1"/>
  <c r="BJ757" i="9" s="1"/>
  <c r="G579" i="1"/>
  <c r="L204" i="1"/>
  <c r="BO240" i="9" s="1"/>
  <c r="L205" i="1"/>
  <c r="AO204" i="1"/>
  <c r="AO205" i="1"/>
  <c r="AP239" i="1"/>
  <c r="AP238" i="1"/>
  <c r="CS287" i="9" s="1"/>
  <c r="G238" i="1"/>
  <c r="BJ287" i="9" s="1"/>
  <c r="G239" i="1"/>
  <c r="AA579" i="1"/>
  <c r="AA578" i="1"/>
  <c r="CD757" i="9" s="1"/>
  <c r="K170" i="1"/>
  <c r="BN193" i="9" s="1"/>
  <c r="K171" i="1"/>
  <c r="K545" i="1"/>
  <c r="K544" i="1"/>
  <c r="BN710" i="9" s="1"/>
  <c r="P714" i="1"/>
  <c r="BS945" i="9" s="1"/>
  <c r="P715" i="1"/>
  <c r="AB783" i="1"/>
  <c r="AB782" i="1"/>
  <c r="K987" i="1"/>
  <c r="K986" i="1"/>
  <c r="BN1321" i="9" s="1"/>
  <c r="K511" i="1"/>
  <c r="K510" i="1"/>
  <c r="BN663" i="9" s="1"/>
  <c r="V578" i="1"/>
  <c r="BY757" i="9" s="1"/>
  <c r="V579" i="1"/>
  <c r="J204" i="1"/>
  <c r="BM240" i="9" s="1"/>
  <c r="J205" i="1"/>
  <c r="I511" i="1"/>
  <c r="I510" i="1"/>
  <c r="BL663" i="9" s="1"/>
  <c r="H511" i="1"/>
  <c r="H510" i="1"/>
  <c r="BK663" i="9" s="1"/>
  <c r="P68" i="1"/>
  <c r="BS52" i="9" s="1"/>
  <c r="P69" i="1"/>
  <c r="M68" i="1"/>
  <c r="BP52" i="9" s="1"/>
  <c r="M69" i="1"/>
  <c r="S69" i="1"/>
  <c r="S68" i="1"/>
  <c r="BV52" i="9" s="1"/>
  <c r="X579" i="1"/>
  <c r="X578" i="1"/>
  <c r="CA757" i="9" s="1"/>
  <c r="N578" i="1"/>
  <c r="BQ757" i="9" s="1"/>
  <c r="N579" i="1"/>
  <c r="AB103" i="1"/>
  <c r="AB102" i="1"/>
  <c r="N102" i="1"/>
  <c r="BQ99" i="9" s="1"/>
  <c r="N103" i="1"/>
  <c r="AA204" i="1"/>
  <c r="CD240" i="9" s="1"/>
  <c r="AA205" i="1"/>
  <c r="Q204" i="1"/>
  <c r="BT240" i="9" s="1"/>
  <c r="Q205" i="1"/>
  <c r="AN205" i="1"/>
  <c r="AN204" i="1"/>
  <c r="AD204" i="1"/>
  <c r="CG240" i="9" s="1"/>
  <c r="AD205" i="1"/>
  <c r="AQ238" i="1"/>
  <c r="CT287" i="9" s="1"/>
  <c r="AQ239" i="1"/>
  <c r="R238" i="1"/>
  <c r="BU287" i="9" s="1"/>
  <c r="R239" i="1"/>
  <c r="X238" i="1"/>
  <c r="CA287" i="9" s="1"/>
  <c r="X239" i="1"/>
  <c r="AD238" i="1"/>
  <c r="CG287" i="9" s="1"/>
  <c r="AD239" i="1"/>
  <c r="AC239" i="1"/>
  <c r="AC238" i="1"/>
  <c r="CF287" i="9" s="1"/>
  <c r="O511" i="1"/>
  <c r="O510" i="1"/>
  <c r="BR663" i="9" s="1"/>
  <c r="S579" i="1"/>
  <c r="S578" i="1"/>
  <c r="BV757" i="9" s="1"/>
  <c r="AB510" i="1"/>
  <c r="CE663" i="9" s="1"/>
  <c r="AB511" i="1"/>
  <c r="AF103" i="1"/>
  <c r="AF102" i="1"/>
  <c r="AJ170" i="1"/>
  <c r="AJ171" i="1"/>
  <c r="V170" i="1"/>
  <c r="BY193" i="9" s="1"/>
  <c r="V171" i="1"/>
  <c r="O170" i="1"/>
  <c r="BR193" i="9" s="1"/>
  <c r="O171" i="1"/>
  <c r="AA170" i="1"/>
  <c r="CD193" i="9" s="1"/>
  <c r="AA171" i="1"/>
  <c r="P170" i="1"/>
  <c r="BS193" i="9" s="1"/>
  <c r="P171" i="1"/>
  <c r="N647" i="1"/>
  <c r="N646" i="1"/>
  <c r="M647" i="1"/>
  <c r="M646" i="1"/>
  <c r="T647" i="1"/>
  <c r="T646" i="1"/>
  <c r="AA647" i="1"/>
  <c r="AA646" i="1"/>
  <c r="K681" i="1"/>
  <c r="K680" i="1"/>
  <c r="BN898" i="9" s="1"/>
  <c r="R681" i="1"/>
  <c r="R680" i="1"/>
  <c r="Y681" i="1"/>
  <c r="Y680" i="1"/>
  <c r="S783" i="1"/>
  <c r="S782" i="1"/>
  <c r="N953" i="1"/>
  <c r="N952" i="1"/>
  <c r="BQ1274" i="9" s="1"/>
  <c r="K953" i="1"/>
  <c r="K952" i="1"/>
  <c r="BN1274" i="9" s="1"/>
  <c r="R953" i="1"/>
  <c r="R952" i="1"/>
  <c r="Y953" i="1"/>
  <c r="Y952" i="1"/>
  <c r="X952" i="1"/>
  <c r="X953" i="1"/>
  <c r="J1020" i="1"/>
  <c r="BM1368" i="9" s="1"/>
  <c r="J1021" i="1"/>
  <c r="Q1021" i="1"/>
  <c r="Q1020" i="1"/>
  <c r="BT1368" i="9" s="1"/>
  <c r="N1089" i="1"/>
  <c r="Y816" i="1"/>
  <c r="Y817" i="1"/>
  <c r="I851" i="1"/>
  <c r="I850" i="1"/>
  <c r="BL1133" i="9" s="1"/>
  <c r="X851" i="1"/>
  <c r="X850" i="1"/>
  <c r="C978" i="1"/>
  <c r="G987" i="1"/>
  <c r="G986" i="1"/>
  <c r="BJ1321" i="9" s="1"/>
  <c r="M1021" i="1"/>
  <c r="M1020" i="1"/>
  <c r="BP1368" i="9" s="1"/>
  <c r="U1021" i="1"/>
  <c r="U1020" i="1"/>
  <c r="BX1368" i="9" s="1"/>
  <c r="Q171" i="1"/>
  <c r="Q170" i="1"/>
  <c r="BT193" i="9" s="1"/>
  <c r="U103" i="1"/>
  <c r="U102" i="1"/>
  <c r="BX99" i="9" s="1"/>
  <c r="R511" i="1"/>
  <c r="R510" i="1"/>
  <c r="BU663" i="9" s="1"/>
  <c r="AC170" i="1"/>
  <c r="AC171" i="1"/>
  <c r="R545" i="1"/>
  <c r="R544" i="1"/>
  <c r="X545" i="1"/>
  <c r="X544" i="1"/>
  <c r="F638" i="1"/>
  <c r="G647" i="1"/>
  <c r="G646" i="1"/>
  <c r="V681" i="1"/>
  <c r="V680" i="1"/>
  <c r="H783" i="1"/>
  <c r="H782" i="1"/>
  <c r="BK1039" i="9" s="1"/>
  <c r="R850" i="1"/>
  <c r="R851" i="1"/>
  <c r="Y919" i="1"/>
  <c r="Y918" i="1"/>
  <c r="H1089" i="1"/>
  <c r="X680" i="1"/>
  <c r="X681" i="1"/>
  <c r="W782" i="1"/>
  <c r="W783" i="1"/>
  <c r="G68" i="1"/>
  <c r="BJ52" i="9" s="1"/>
  <c r="G69" i="1"/>
  <c r="M510" i="1"/>
  <c r="BP663" i="9" s="1"/>
  <c r="M511" i="1"/>
  <c r="I103" i="1"/>
  <c r="I102" i="1"/>
  <c r="BL99" i="9" s="1"/>
  <c r="H68" i="1"/>
  <c r="BK52" i="9" s="1"/>
  <c r="H69" i="1"/>
  <c r="AD69" i="1"/>
  <c r="AD68" i="1"/>
  <c r="K69" i="1"/>
  <c r="K68" i="1"/>
  <c r="BN52" i="9" s="1"/>
  <c r="M579" i="1"/>
  <c r="M578" i="1"/>
  <c r="BP757" i="9" s="1"/>
  <c r="R579" i="1"/>
  <c r="R578" i="1"/>
  <c r="BU757" i="9" s="1"/>
  <c r="J579" i="1"/>
  <c r="J578" i="1"/>
  <c r="BM757" i="9" s="1"/>
  <c r="S102" i="1"/>
  <c r="BV99" i="9" s="1"/>
  <c r="S103" i="1"/>
  <c r="K102" i="1"/>
  <c r="BN99" i="9" s="1"/>
  <c r="K103" i="1"/>
  <c r="S204" i="1"/>
  <c r="BV240" i="9" s="1"/>
  <c r="S205" i="1"/>
  <c r="I204" i="1"/>
  <c r="BL240" i="9" s="1"/>
  <c r="I205" i="1"/>
  <c r="AF204" i="1"/>
  <c r="AF205" i="1"/>
  <c r="V204" i="1"/>
  <c r="BY240" i="9" s="1"/>
  <c r="V205" i="1"/>
  <c r="AI238" i="1"/>
  <c r="CL287" i="9" s="1"/>
  <c r="AI239" i="1"/>
  <c r="J238" i="1"/>
  <c r="J239" i="1"/>
  <c r="P238" i="1"/>
  <c r="BS287" i="9" s="1"/>
  <c r="P239" i="1"/>
  <c r="AM238" i="1"/>
  <c r="CP287" i="9" s="1"/>
  <c r="AM239" i="1"/>
  <c r="V239" i="1"/>
  <c r="V238" i="1"/>
  <c r="BY287" i="9" s="1"/>
  <c r="U239" i="1"/>
  <c r="U238" i="1"/>
  <c r="BX287" i="9" s="1"/>
  <c r="L238" i="1"/>
  <c r="BO287" i="9" s="1"/>
  <c r="L239" i="1"/>
  <c r="Q511" i="1"/>
  <c r="Q510" i="1"/>
  <c r="BT663" i="9" s="1"/>
  <c r="Y511" i="1"/>
  <c r="Y510" i="1"/>
  <c r="CB663" i="9" s="1"/>
  <c r="AM170" i="1"/>
  <c r="CP193" i="9" s="1"/>
  <c r="AM171" i="1"/>
  <c r="Z171" i="1"/>
  <c r="Z170" i="1"/>
  <c r="CC193" i="9" s="1"/>
  <c r="S170" i="1"/>
  <c r="BV193" i="9" s="1"/>
  <c r="S171" i="1"/>
  <c r="AE170" i="1"/>
  <c r="CH193" i="9" s="1"/>
  <c r="AE171" i="1"/>
  <c r="T170" i="1"/>
  <c r="T171" i="1"/>
  <c r="L647" i="1"/>
  <c r="L646" i="1"/>
  <c r="S647" i="1"/>
  <c r="S646" i="1"/>
  <c r="Z646" i="1"/>
  <c r="Z647" i="1"/>
  <c r="P647" i="1"/>
  <c r="P646" i="1"/>
  <c r="O545" i="1"/>
  <c r="O544" i="1"/>
  <c r="BR710" i="9" s="1"/>
  <c r="J681" i="1"/>
  <c r="J680" i="1"/>
  <c r="BM898" i="9" s="1"/>
  <c r="Q681" i="1"/>
  <c r="Q680" i="1"/>
  <c r="U715" i="1"/>
  <c r="U714" i="1"/>
  <c r="AB715" i="1"/>
  <c r="AB714" i="1"/>
  <c r="K783" i="1"/>
  <c r="K782" i="1"/>
  <c r="BN1039" i="9" s="1"/>
  <c r="Z783" i="1"/>
  <c r="Z782" i="1"/>
  <c r="V817" i="1"/>
  <c r="V816" i="1"/>
  <c r="U817" i="1"/>
  <c r="U816" i="1"/>
  <c r="AB817" i="1"/>
  <c r="AB816" i="1"/>
  <c r="J953" i="1"/>
  <c r="J952" i="1"/>
  <c r="BM1274" i="9" s="1"/>
  <c r="Q953" i="1"/>
  <c r="Q952" i="1"/>
  <c r="P952" i="1"/>
  <c r="BS1274" i="9" s="1"/>
  <c r="P953" i="1"/>
  <c r="I1021" i="1"/>
  <c r="I1020" i="1"/>
  <c r="BL1368" i="9" s="1"/>
  <c r="I1055" i="1"/>
  <c r="L1089" i="1"/>
  <c r="I1123" i="1"/>
  <c r="F706" i="1"/>
  <c r="G714" i="1"/>
  <c r="BJ945" i="9" s="1"/>
  <c r="G715" i="1"/>
  <c r="F774" i="1"/>
  <c r="G783" i="1"/>
  <c r="G782" i="1"/>
  <c r="BJ1039" i="9" s="1"/>
  <c r="F808" i="1"/>
  <c r="G817" i="1"/>
  <c r="G816" i="1"/>
  <c r="BJ1086" i="9" s="1"/>
  <c r="P851" i="1"/>
  <c r="P850" i="1"/>
  <c r="F910" i="1"/>
  <c r="G919" i="1"/>
  <c r="G918" i="1"/>
  <c r="BJ1227" i="9" s="1"/>
  <c r="F944" i="1"/>
  <c r="G952" i="1"/>
  <c r="BJ1274" i="9" s="1"/>
  <c r="G953" i="1"/>
  <c r="N1021" i="1"/>
  <c r="N1020" i="1"/>
  <c r="BQ1368" i="9" s="1"/>
  <c r="AB170" i="1"/>
  <c r="CE193" i="9" s="1"/>
  <c r="AB171" i="1"/>
  <c r="O817" i="1"/>
  <c r="O816" i="1"/>
  <c r="O1089" i="1"/>
  <c r="O851" i="1"/>
  <c r="O850" i="1"/>
  <c r="BR1133" i="9" s="1"/>
  <c r="O68" i="1"/>
  <c r="BR52" i="9" s="1"/>
  <c r="O69" i="1"/>
  <c r="T579" i="1"/>
  <c r="T578" i="1"/>
  <c r="W205" i="1"/>
  <c r="W204" i="1"/>
  <c r="BZ240" i="9" s="1"/>
  <c r="M204" i="1"/>
  <c r="BP240" i="9" s="1"/>
  <c r="M205" i="1"/>
  <c r="Q715" i="1"/>
  <c r="Q714" i="1"/>
  <c r="BT945" i="9" s="1"/>
  <c r="U783" i="1"/>
  <c r="U782" i="1"/>
  <c r="R919" i="1"/>
  <c r="R918" i="1"/>
  <c r="R987" i="1"/>
  <c r="R986" i="1"/>
  <c r="K1055" i="1"/>
  <c r="I1089" i="1"/>
  <c r="K1123" i="1"/>
  <c r="W952" i="1"/>
  <c r="W953" i="1"/>
  <c r="Z69" i="1"/>
  <c r="Z68" i="1"/>
  <c r="P579" i="1"/>
  <c r="P578" i="1"/>
  <c r="BS757" i="9" s="1"/>
  <c r="M102" i="1"/>
  <c r="BP99" i="9" s="1"/>
  <c r="M103" i="1"/>
  <c r="AA238" i="1"/>
  <c r="CD287" i="9" s="1"/>
  <c r="AA239" i="1"/>
  <c r="M239" i="1"/>
  <c r="M238" i="1"/>
  <c r="BP287" i="9" s="1"/>
  <c r="W511" i="1"/>
  <c r="W510" i="1"/>
  <c r="BZ663" i="9" s="1"/>
  <c r="O578" i="1"/>
  <c r="BR757" i="9" s="1"/>
  <c r="O579" i="1"/>
  <c r="AK171" i="1"/>
  <c r="AK170" i="1"/>
  <c r="CN193" i="9" s="1"/>
  <c r="W170" i="1"/>
  <c r="BZ193" i="9" s="1"/>
  <c r="W171" i="1"/>
  <c r="AL171" i="1"/>
  <c r="AL170" i="1"/>
  <c r="CO193" i="9" s="1"/>
  <c r="X170" i="1"/>
  <c r="CA193" i="9" s="1"/>
  <c r="X171" i="1"/>
  <c r="V545" i="1"/>
  <c r="V544" i="1"/>
  <c r="U544" i="1"/>
  <c r="U545" i="1"/>
  <c r="AB544" i="1"/>
  <c r="AB545" i="1"/>
  <c r="K647" i="1"/>
  <c r="K646" i="1"/>
  <c r="R646" i="1"/>
  <c r="R647" i="1"/>
  <c r="Y646" i="1"/>
  <c r="Y647" i="1"/>
  <c r="I681" i="1"/>
  <c r="I680" i="1"/>
  <c r="BL898" i="9" s="1"/>
  <c r="M715" i="1"/>
  <c r="M714" i="1"/>
  <c r="BP945" i="9" s="1"/>
  <c r="T715" i="1"/>
  <c r="T714" i="1"/>
  <c r="AA715" i="1"/>
  <c r="AA714" i="1"/>
  <c r="R783" i="1"/>
  <c r="R782" i="1"/>
  <c r="Y783" i="1"/>
  <c r="Y782" i="1"/>
  <c r="N817" i="1"/>
  <c r="N816" i="1"/>
  <c r="BQ1086" i="9" s="1"/>
  <c r="M817" i="1"/>
  <c r="M816" i="1"/>
  <c r="BP1086" i="9" s="1"/>
  <c r="T817" i="1"/>
  <c r="T816" i="1"/>
  <c r="AA817" i="1"/>
  <c r="AA816" i="1"/>
  <c r="V851" i="1"/>
  <c r="V850" i="1"/>
  <c r="U851" i="1"/>
  <c r="U850" i="1"/>
  <c r="AB851" i="1"/>
  <c r="AB850" i="1"/>
  <c r="AB918" i="1"/>
  <c r="AB919" i="1"/>
  <c r="I953" i="1"/>
  <c r="I952" i="1"/>
  <c r="BL1274" i="9" s="1"/>
  <c r="H952" i="1"/>
  <c r="BK1274" i="9" s="1"/>
  <c r="H953" i="1"/>
  <c r="V987" i="1"/>
  <c r="V986" i="1"/>
  <c r="U986" i="1"/>
  <c r="U987" i="1"/>
  <c r="AB986" i="1"/>
  <c r="AB987" i="1"/>
  <c r="H1055" i="1"/>
  <c r="H680" i="1"/>
  <c r="BK898" i="9" s="1"/>
  <c r="H681" i="1"/>
  <c r="Q816" i="1"/>
  <c r="Q817" i="1"/>
  <c r="O1055" i="1"/>
  <c r="F1012" i="1"/>
  <c r="G1021" i="1"/>
  <c r="G1020" i="1"/>
  <c r="BJ1368" i="9" s="1"/>
  <c r="L510" i="1"/>
  <c r="BO663" i="9" s="1"/>
  <c r="L511" i="1"/>
  <c r="V103" i="1"/>
  <c r="V102" i="1"/>
  <c r="BY99" i="9" s="1"/>
  <c r="R204" i="1"/>
  <c r="BU240" i="9" s="1"/>
  <c r="R205" i="1"/>
  <c r="Q238" i="1"/>
  <c r="BT287" i="9" s="1"/>
  <c r="Q239" i="1"/>
  <c r="AD170" i="1"/>
  <c r="CG193" i="9" s="1"/>
  <c r="AD171" i="1"/>
  <c r="AB681" i="1"/>
  <c r="AB680" i="1"/>
  <c r="W681" i="1"/>
  <c r="W680" i="1"/>
  <c r="J715" i="1"/>
  <c r="J714" i="1"/>
  <c r="BM945" i="9" s="1"/>
  <c r="J816" i="1"/>
  <c r="BM1086" i="9" s="1"/>
  <c r="J817" i="1"/>
  <c r="AB953" i="1"/>
  <c r="AB952" i="1"/>
  <c r="P987" i="1"/>
  <c r="P986" i="1"/>
  <c r="BS1321" i="9" s="1"/>
  <c r="T1021" i="1"/>
  <c r="T1020" i="1"/>
  <c r="BW1368" i="9" s="1"/>
  <c r="Y851" i="1"/>
  <c r="Y850" i="1"/>
  <c r="J511" i="1"/>
  <c r="J510" i="1"/>
  <c r="BM663" i="9" s="1"/>
  <c r="H103" i="1"/>
  <c r="H102" i="1"/>
  <c r="BK99" i="9" s="1"/>
  <c r="V68" i="1"/>
  <c r="BY52" i="9" s="1"/>
  <c r="V69" i="1"/>
  <c r="Y579" i="1"/>
  <c r="Y578" i="1"/>
  <c r="CB757" i="9" s="1"/>
  <c r="P103" i="1"/>
  <c r="P102" i="1"/>
  <c r="BS99" i="9" s="1"/>
  <c r="X204" i="1"/>
  <c r="CA240" i="9" s="1"/>
  <c r="X205" i="1"/>
  <c r="H238" i="1"/>
  <c r="BK287" i="9" s="1"/>
  <c r="H239" i="1"/>
  <c r="AE238" i="1"/>
  <c r="CH287" i="9" s="1"/>
  <c r="AE239" i="1"/>
  <c r="P511" i="1"/>
  <c r="P510" i="1"/>
  <c r="BS663" i="9" s="1"/>
  <c r="G102" i="1"/>
  <c r="BJ99" i="9" s="1"/>
  <c r="G103" i="1"/>
  <c r="AE68" i="1"/>
  <c r="AE69" i="1"/>
  <c r="N69" i="1"/>
  <c r="N68" i="1"/>
  <c r="BQ52" i="9" s="1"/>
  <c r="AB68" i="1"/>
  <c r="AB69" i="1"/>
  <c r="R68" i="1"/>
  <c r="BU52" i="9" s="1"/>
  <c r="R69" i="1"/>
  <c r="R102" i="1"/>
  <c r="BU99" i="9" s="1"/>
  <c r="R103" i="1"/>
  <c r="L102" i="1"/>
  <c r="BO99" i="9" s="1"/>
  <c r="L103" i="1"/>
  <c r="K579" i="1"/>
  <c r="K578" i="1"/>
  <c r="BN757" i="9" s="1"/>
  <c r="AG103" i="1"/>
  <c r="AG102" i="1"/>
  <c r="AE103" i="1"/>
  <c r="AE102" i="1"/>
  <c r="W578" i="1"/>
  <c r="BZ757" i="9" s="1"/>
  <c r="W579" i="1"/>
  <c r="AB204" i="1"/>
  <c r="CE240" i="9" s="1"/>
  <c r="AB205" i="1"/>
  <c r="AH204" i="1"/>
  <c r="AH205" i="1"/>
  <c r="P204" i="1"/>
  <c r="BS240" i="9" s="1"/>
  <c r="P205" i="1"/>
  <c r="AM205" i="1"/>
  <c r="AM204" i="1"/>
  <c r="S238" i="1"/>
  <c r="BV287" i="9" s="1"/>
  <c r="S239" i="1"/>
  <c r="AG238" i="1"/>
  <c r="AG239" i="1"/>
  <c r="W238" i="1"/>
  <c r="BZ287" i="9" s="1"/>
  <c r="W239" i="1"/>
  <c r="AK204" i="1"/>
  <c r="AK205" i="1"/>
  <c r="U510" i="1"/>
  <c r="BX663" i="9" s="1"/>
  <c r="U511" i="1"/>
  <c r="T238" i="1"/>
  <c r="BW287" i="9" s="1"/>
  <c r="T239" i="1"/>
  <c r="AN170" i="1"/>
  <c r="CQ193" i="9" s="1"/>
  <c r="AN171" i="1"/>
  <c r="AO170" i="1"/>
  <c r="CR193" i="9" s="1"/>
  <c r="AO171" i="1"/>
  <c r="AI170" i="1"/>
  <c r="CL193" i="9" s="1"/>
  <c r="AI171" i="1"/>
  <c r="N545" i="1"/>
  <c r="N544" i="1"/>
  <c r="BQ710" i="9" s="1"/>
  <c r="M544" i="1"/>
  <c r="BP710" i="9" s="1"/>
  <c r="M545" i="1"/>
  <c r="T544" i="1"/>
  <c r="T545" i="1"/>
  <c r="AA545" i="1"/>
  <c r="AA544" i="1"/>
  <c r="J646" i="1"/>
  <c r="J647" i="1"/>
  <c r="Q646" i="1"/>
  <c r="Q647" i="1"/>
  <c r="X647" i="1"/>
  <c r="X646" i="1"/>
  <c r="O647" i="1"/>
  <c r="O646" i="1"/>
  <c r="F536" i="1"/>
  <c r="G545" i="1"/>
  <c r="G544" i="1"/>
  <c r="BJ710" i="9" s="1"/>
  <c r="V715" i="1"/>
  <c r="V714" i="1"/>
  <c r="L715" i="1"/>
  <c r="L714" i="1"/>
  <c r="BO945" i="9" s="1"/>
  <c r="BO946" i="9" s="1"/>
  <c r="S715" i="1"/>
  <c r="S714" i="1"/>
  <c r="Z715" i="1"/>
  <c r="Z714" i="1"/>
  <c r="J783" i="1"/>
  <c r="J782" i="1"/>
  <c r="BM1039" i="9" s="1"/>
  <c r="Q783" i="1"/>
  <c r="Q782" i="1"/>
  <c r="X782" i="1"/>
  <c r="X783" i="1"/>
  <c r="L817" i="1"/>
  <c r="L816" i="1"/>
  <c r="BO1086" i="9" s="1"/>
  <c r="S817" i="1"/>
  <c r="S816" i="1"/>
  <c r="Z816" i="1"/>
  <c r="Z817" i="1"/>
  <c r="N851" i="1"/>
  <c r="N850" i="1"/>
  <c r="BQ1133" i="9" s="1"/>
  <c r="M851" i="1"/>
  <c r="M850" i="1"/>
  <c r="BP1133" i="9" s="1"/>
  <c r="T851" i="1"/>
  <c r="T850" i="1"/>
  <c r="AA850" i="1"/>
  <c r="AA851" i="1"/>
  <c r="V919" i="1"/>
  <c r="V918" i="1"/>
  <c r="U918" i="1"/>
  <c r="U919" i="1"/>
  <c r="T918" i="1"/>
  <c r="T919" i="1"/>
  <c r="AA919" i="1"/>
  <c r="AA918" i="1"/>
  <c r="N987" i="1"/>
  <c r="N986" i="1"/>
  <c r="BQ1321" i="9" s="1"/>
  <c r="M986" i="1"/>
  <c r="BP1321" i="9" s="1"/>
  <c r="M987" i="1"/>
  <c r="T986" i="1"/>
  <c r="T987" i="1"/>
  <c r="AA987" i="1"/>
  <c r="AA986" i="1"/>
  <c r="N1055" i="1"/>
  <c r="M1055" i="1"/>
  <c r="K1089" i="1"/>
  <c r="N1123" i="1"/>
  <c r="M1123" i="1"/>
  <c r="H1123" i="1"/>
  <c r="I816" i="1"/>
  <c r="BL1086" i="9" s="1"/>
  <c r="I817" i="1"/>
  <c r="X817" i="1"/>
  <c r="X816" i="1"/>
  <c r="H851" i="1"/>
  <c r="H850" i="1"/>
  <c r="BK1133" i="9" s="1"/>
  <c r="W851" i="1"/>
  <c r="W850" i="1"/>
  <c r="W987" i="1"/>
  <c r="W986" i="1"/>
  <c r="Z511" i="1"/>
  <c r="Z510" i="1"/>
  <c r="CC663" i="9" s="1"/>
  <c r="W1021" i="1"/>
  <c r="W1020" i="1"/>
  <c r="BZ1368" i="9" s="1"/>
  <c r="O1021" i="1"/>
  <c r="O1020" i="1"/>
  <c r="BR1368" i="9" s="1"/>
  <c r="M170" i="1"/>
  <c r="BP193" i="9" s="1"/>
  <c r="M171" i="1"/>
  <c r="AW168" i="5"/>
  <c r="AX99" i="5" a="1"/>
  <c r="AX99" i="5" s="1"/>
  <c r="AV100" i="5"/>
  <c r="AX98" i="5" a="1"/>
  <c r="AX98" i="5" s="1"/>
  <c r="G10" i="5"/>
  <c r="H47" i="5"/>
  <c r="AX47" i="5" s="1" a="1"/>
  <c r="AX47" i="5" s="1"/>
  <c r="AY98" i="5" a="1"/>
  <c r="AY98" i="5" s="1"/>
  <c r="I132" i="5"/>
  <c r="AY132" i="5" s="1" a="1"/>
  <c r="AY132" i="5" s="1"/>
  <c r="AW132" i="5" a="1"/>
  <c r="AW132" i="5" s="1"/>
  <c r="AX150" i="5" a="1"/>
  <c r="AX150" i="5" s="1"/>
  <c r="AX149" i="5" a="1"/>
  <c r="AX149" i="5" s="1"/>
  <c r="AZ98" i="5" a="1"/>
  <c r="AZ98" i="5" s="1"/>
  <c r="K98" i="5"/>
  <c r="BA98" i="5" s="1" a="1"/>
  <c r="BA98" i="5" s="1"/>
  <c r="X32" i="1"/>
  <c r="H508" i="1"/>
  <c r="C570" i="1"/>
  <c r="F167" i="1"/>
  <c r="D167" i="1"/>
  <c r="E167" i="1"/>
  <c r="E706" i="1"/>
  <c r="E1046" i="1"/>
  <c r="E1054" i="1" s="1"/>
  <c r="BH1415" i="9" s="1"/>
  <c r="O712" i="1"/>
  <c r="E30" i="1"/>
  <c r="D30" i="1"/>
  <c r="D26" i="1"/>
  <c r="E808" i="1"/>
  <c r="D1046" i="1"/>
  <c r="C706" i="1"/>
  <c r="P32" i="1"/>
  <c r="C944" i="1"/>
  <c r="C1046" i="1"/>
  <c r="C808" i="1"/>
  <c r="E910" i="1"/>
  <c r="E944" i="1"/>
  <c r="D31" i="1"/>
  <c r="F31" i="1"/>
  <c r="U508" i="1"/>
  <c r="AF32" i="1"/>
  <c r="C842" i="1"/>
  <c r="H32" i="1"/>
  <c r="Z576" i="1"/>
  <c r="V168" i="1"/>
  <c r="D98" i="1"/>
  <c r="T32" i="1"/>
  <c r="M168" i="1"/>
  <c r="J1018" i="1"/>
  <c r="AA168" i="1"/>
  <c r="J508" i="1"/>
  <c r="D97" i="1"/>
  <c r="D506" i="1"/>
  <c r="AB32" i="1"/>
  <c r="R168" i="1"/>
  <c r="F506" i="1"/>
  <c r="C574" i="1"/>
  <c r="C576" i="1" s="1"/>
  <c r="C577" i="1" s="1"/>
  <c r="V508" i="1"/>
  <c r="E506" i="1"/>
  <c r="F26" i="1"/>
  <c r="E1015" i="1"/>
  <c r="E99" i="1"/>
  <c r="Y508" i="1"/>
  <c r="Z508" i="1"/>
  <c r="E978" i="1"/>
  <c r="D1015" i="1"/>
  <c r="C98" i="1"/>
  <c r="AA32" i="1"/>
  <c r="E98" i="1"/>
  <c r="C1015" i="1"/>
  <c r="E96" i="1"/>
  <c r="X100" i="1"/>
  <c r="U576" i="1"/>
  <c r="H848" i="1"/>
  <c r="AB34" i="1"/>
  <c r="CE5" i="9" s="1"/>
  <c r="AB35" i="1"/>
  <c r="E1012" i="1"/>
  <c r="J168" i="1"/>
  <c r="M34" i="1"/>
  <c r="BP5" i="9" s="1"/>
  <c r="M35" i="1"/>
  <c r="U34" i="1"/>
  <c r="BX5" i="9" s="1"/>
  <c r="U35" i="1"/>
  <c r="D1012" i="1"/>
  <c r="Z35" i="1"/>
  <c r="Z34" i="1"/>
  <c r="CC5" i="9" s="1"/>
  <c r="Q35" i="1"/>
  <c r="Q34" i="1"/>
  <c r="BT5" i="9" s="1"/>
  <c r="AA34" i="1"/>
  <c r="CD5" i="9" s="1"/>
  <c r="AA35" i="1"/>
  <c r="L508" i="1"/>
  <c r="P35" i="1"/>
  <c r="P34" i="1"/>
  <c r="BS5" i="9" s="1"/>
  <c r="W34" i="1"/>
  <c r="BZ5" i="9" s="1"/>
  <c r="W35" i="1"/>
  <c r="V35" i="1"/>
  <c r="V34" i="1"/>
  <c r="BY5" i="9" s="1"/>
  <c r="Z168" i="1"/>
  <c r="CF193" i="9"/>
  <c r="R576" i="1"/>
  <c r="AF35" i="1"/>
  <c r="AF34" i="1"/>
  <c r="CI5" i="9" s="1"/>
  <c r="I35" i="1"/>
  <c r="I34" i="1"/>
  <c r="BL5" i="9" s="1"/>
  <c r="X848" i="1"/>
  <c r="G35" i="1"/>
  <c r="G34" i="1"/>
  <c r="BJ5" i="9" s="1"/>
  <c r="C99" i="1"/>
  <c r="T35" i="1"/>
  <c r="T34" i="1"/>
  <c r="BW5" i="9" s="1"/>
  <c r="AC34" i="1"/>
  <c r="CF5" i="9" s="1"/>
  <c r="AC35" i="1"/>
  <c r="W508" i="1"/>
  <c r="AG168" i="1"/>
  <c r="Y168" i="1"/>
  <c r="O34" i="1"/>
  <c r="BR5" i="9" s="1"/>
  <c r="O35" i="1"/>
  <c r="J35" i="1"/>
  <c r="J34" i="1"/>
  <c r="BM5" i="9" s="1"/>
  <c r="Y35" i="1"/>
  <c r="Y34" i="1"/>
  <c r="CB5" i="9" s="1"/>
  <c r="X35" i="1"/>
  <c r="X34" i="1"/>
  <c r="CA5" i="9" s="1"/>
  <c r="AD35" i="1"/>
  <c r="AD34" i="1"/>
  <c r="CG5" i="9" s="1"/>
  <c r="R35" i="1"/>
  <c r="R34" i="1"/>
  <c r="BU5" i="9" s="1"/>
  <c r="K34" i="1"/>
  <c r="BN5" i="9" s="1"/>
  <c r="K35" i="1"/>
  <c r="AE35" i="1"/>
  <c r="AE34" i="1"/>
  <c r="CH5" i="9" s="1"/>
  <c r="H35" i="1"/>
  <c r="H34" i="1"/>
  <c r="BK5" i="9" s="1"/>
  <c r="S34" i="1"/>
  <c r="BV5" i="9" s="1"/>
  <c r="S35" i="1"/>
  <c r="L34" i="1"/>
  <c r="BO5" i="9" s="1"/>
  <c r="L35" i="1"/>
  <c r="D99" i="1"/>
  <c r="F575" i="1"/>
  <c r="AG35" i="1"/>
  <c r="AG34" i="1"/>
  <c r="CJ5" i="9" s="1"/>
  <c r="N35" i="1"/>
  <c r="N34" i="1"/>
  <c r="BQ5" i="9" s="1"/>
  <c r="AW32" i="5"/>
  <c r="AE168" i="1"/>
  <c r="M508" i="1"/>
  <c r="T168" i="1"/>
  <c r="H168" i="1"/>
  <c r="AF168" i="1"/>
  <c r="G1018" i="1"/>
  <c r="C166" i="1"/>
  <c r="C168" i="1" s="1"/>
  <c r="C169" i="1" s="1"/>
  <c r="N508" i="1"/>
  <c r="J32" i="1"/>
  <c r="I168" i="1"/>
  <c r="F166" i="1"/>
  <c r="Y32" i="1"/>
  <c r="W576" i="1"/>
  <c r="N168" i="1"/>
  <c r="AB168" i="1"/>
  <c r="AD168" i="1"/>
  <c r="I100" i="1"/>
  <c r="E842" i="1"/>
  <c r="E1114" i="1"/>
  <c r="H814" i="1"/>
  <c r="C235" i="1"/>
  <c r="Q100" i="1"/>
  <c r="R100" i="1"/>
  <c r="G168" i="1"/>
  <c r="E166" i="1"/>
  <c r="X508" i="1"/>
  <c r="V32" i="1"/>
  <c r="D1114" i="1"/>
  <c r="E28" i="1"/>
  <c r="N100" i="1"/>
  <c r="W100" i="1"/>
  <c r="N1086" i="1"/>
  <c r="I1120" i="1"/>
  <c r="AE32" i="1"/>
  <c r="N576" i="1"/>
  <c r="O576" i="1"/>
  <c r="Z100" i="1"/>
  <c r="K168" i="1"/>
  <c r="AO168" i="1"/>
  <c r="AH168" i="1"/>
  <c r="S576" i="1"/>
  <c r="U100" i="1"/>
  <c r="AA508" i="1"/>
  <c r="U168" i="1"/>
  <c r="X168" i="1"/>
  <c r="AI168" i="1"/>
  <c r="O168" i="1"/>
  <c r="P168" i="1"/>
  <c r="I576" i="1"/>
  <c r="AC100" i="1"/>
  <c r="AF100" i="1"/>
  <c r="Q168" i="1"/>
  <c r="Q576" i="1"/>
  <c r="T508" i="1"/>
  <c r="L32" i="1"/>
  <c r="AK168" i="1"/>
  <c r="F100" i="1"/>
  <c r="V1018" i="1"/>
  <c r="AB576" i="1"/>
  <c r="AE100" i="1"/>
  <c r="AC168" i="1"/>
  <c r="S100" i="1"/>
  <c r="AL168" i="1"/>
  <c r="AA576" i="1"/>
  <c r="AA678" i="1"/>
  <c r="W950" i="1"/>
  <c r="D1080" i="1"/>
  <c r="AD32" i="1"/>
  <c r="AP168" i="1"/>
  <c r="F503" i="1"/>
  <c r="E575" i="1"/>
  <c r="D575" i="1"/>
  <c r="F235" i="1"/>
  <c r="T576" i="1"/>
  <c r="K576" i="1"/>
  <c r="O100" i="1"/>
  <c r="X678" i="1"/>
  <c r="E774" i="1"/>
  <c r="D808" i="1"/>
  <c r="C910" i="1"/>
  <c r="F28" i="1"/>
  <c r="C28" i="1"/>
  <c r="U32" i="1"/>
  <c r="AA100" i="1"/>
  <c r="I32" i="1"/>
  <c r="M576" i="1"/>
  <c r="Y1018" i="1"/>
  <c r="I1052" i="1"/>
  <c r="L168" i="1"/>
  <c r="Q1018" i="1"/>
  <c r="C1080" i="1"/>
  <c r="AN168" i="1"/>
  <c r="W1018" i="1"/>
  <c r="G100" i="1"/>
  <c r="P576" i="1"/>
  <c r="L100" i="1"/>
  <c r="T100" i="1"/>
  <c r="W916" i="1"/>
  <c r="U950" i="1"/>
  <c r="P1018" i="1"/>
  <c r="E1080" i="1"/>
  <c r="F504" i="1"/>
  <c r="AG100" i="1"/>
  <c r="X576" i="1"/>
  <c r="AD100" i="1"/>
  <c r="W168" i="1"/>
  <c r="S168" i="1"/>
  <c r="L576" i="1"/>
  <c r="AM168" i="1"/>
  <c r="Q542" i="1"/>
  <c r="C536" i="1"/>
  <c r="Q780" i="1"/>
  <c r="C774" i="1"/>
  <c r="D842" i="1"/>
  <c r="O916" i="1"/>
  <c r="V916" i="1"/>
  <c r="D944" i="1"/>
  <c r="C504" i="1"/>
  <c r="D503" i="1"/>
  <c r="Z32" i="1"/>
  <c r="X814" i="1"/>
  <c r="AV151" i="5"/>
  <c r="E504" i="1"/>
  <c r="F165" i="1"/>
  <c r="G576" i="1"/>
  <c r="D574" i="1"/>
  <c r="F574" i="1"/>
  <c r="CM193" i="9"/>
  <c r="D235" i="1"/>
  <c r="P508" i="1"/>
  <c r="Y576" i="1"/>
  <c r="H100" i="1"/>
  <c r="AC32" i="1"/>
  <c r="N32" i="1"/>
  <c r="J100" i="1"/>
  <c r="O508" i="1"/>
  <c r="K100" i="1"/>
  <c r="W780" i="1"/>
  <c r="N916" i="1"/>
  <c r="X916" i="1"/>
  <c r="X1018" i="1"/>
  <c r="H1018" i="1"/>
  <c r="M1120" i="1"/>
  <c r="AV32" i="5"/>
  <c r="I1018" i="1"/>
  <c r="E570" i="1"/>
  <c r="E165" i="1"/>
  <c r="AG202" i="1"/>
  <c r="I508" i="1"/>
  <c r="P100" i="1"/>
  <c r="AJ168" i="1"/>
  <c r="AV83" i="5"/>
  <c r="BW193" i="9"/>
  <c r="D570" i="1"/>
  <c r="V576" i="1"/>
  <c r="V100" i="1"/>
  <c r="H576" i="1"/>
  <c r="AQ168" i="1"/>
  <c r="V542" i="1"/>
  <c r="J814" i="1"/>
  <c r="I814" i="1"/>
  <c r="P984" i="1"/>
  <c r="O984" i="1"/>
  <c r="U1018" i="1"/>
  <c r="Z1018" i="1"/>
  <c r="O1018" i="1"/>
  <c r="I1086" i="1"/>
  <c r="AN202" i="1"/>
  <c r="J576" i="1"/>
  <c r="R508" i="1"/>
  <c r="S508" i="1"/>
  <c r="Q32" i="1"/>
  <c r="AG32" i="1"/>
  <c r="H542" i="1"/>
  <c r="V712" i="1"/>
  <c r="U780" i="1"/>
  <c r="V950" i="1"/>
  <c r="H984" i="1"/>
  <c r="V984" i="1"/>
  <c r="R1018" i="1"/>
  <c r="J1052" i="1"/>
  <c r="O1120" i="1"/>
  <c r="E503" i="1"/>
  <c r="D165" i="1"/>
  <c r="AB100" i="1"/>
  <c r="O32" i="1"/>
  <c r="Q508" i="1"/>
  <c r="K508" i="1"/>
  <c r="X644" i="1"/>
  <c r="P950" i="1"/>
  <c r="F978" i="1"/>
  <c r="D978" i="1"/>
  <c r="AW117" i="5"/>
  <c r="R3" i="7"/>
  <c r="BJ6" i="7" s="1" a="1"/>
  <c r="BJ6" i="7" s="1"/>
  <c r="J150" i="5"/>
  <c r="AY150" i="5" a="1"/>
  <c r="AY150" i="5" s="1"/>
  <c r="AY149" i="5" a="1"/>
  <c r="AY149" i="5" s="1"/>
  <c r="J149" i="5"/>
  <c r="AX168" i="5"/>
  <c r="I183" i="5"/>
  <c r="AX183" i="5" a="1"/>
  <c r="AX183" i="5" s="1"/>
  <c r="AX185" i="5" s="1"/>
  <c r="AY184" i="5" a="1"/>
  <c r="AY184" i="5" s="1"/>
  <c r="J184" i="5"/>
  <c r="AV168" i="5"/>
  <c r="AY166" i="5" a="1"/>
  <c r="AY166" i="5" s="1"/>
  <c r="J166" i="5"/>
  <c r="J167" i="5"/>
  <c r="AY167" i="5" a="1"/>
  <c r="AY167" i="5" s="1"/>
  <c r="AW133" i="5" a="1"/>
  <c r="AW133" i="5" s="1"/>
  <c r="H133" i="5"/>
  <c r="J116" i="5"/>
  <c r="AY116" i="5" a="1"/>
  <c r="AY116" i="5" s="1"/>
  <c r="I115" i="5"/>
  <c r="AX115" i="5" a="1"/>
  <c r="AX115" i="5" s="1"/>
  <c r="AX117" i="5" s="1"/>
  <c r="AY99" i="5" a="1"/>
  <c r="AY99" i="5" s="1"/>
  <c r="J99" i="5"/>
  <c r="I81" i="5"/>
  <c r="AX81" i="5" a="1"/>
  <c r="AX81" i="5" s="1"/>
  <c r="AX83" i="5" s="1"/>
  <c r="AY82" i="5" a="1"/>
  <c r="AY82" i="5" s="1"/>
  <c r="J82" i="5"/>
  <c r="AY65" i="5" a="1"/>
  <c r="AY65" i="5" s="1"/>
  <c r="J65" i="5"/>
  <c r="I64" i="5"/>
  <c r="AX64" i="5" a="1"/>
  <c r="AX64" i="5" s="1"/>
  <c r="AX66" i="5" s="1"/>
  <c r="AW48" i="5" a="1"/>
  <c r="AW48" i="5" s="1"/>
  <c r="AW49" i="5" s="1"/>
  <c r="H48" i="5"/>
  <c r="I30" i="5"/>
  <c r="AX30" i="5" a="1"/>
  <c r="AX30" i="5" s="1"/>
  <c r="AX32" i="5" s="1"/>
  <c r="CG17" i="5"/>
  <c r="AR4" i="12" s="1"/>
  <c r="AY17" i="5"/>
  <c r="J4" i="12" s="1"/>
  <c r="BA17" i="5"/>
  <c r="L4" i="12" s="1"/>
  <c r="I11" i="5"/>
  <c r="H13" i="5"/>
  <c r="I5" i="5"/>
  <c r="H10" i="5"/>
  <c r="AB1322" i="9"/>
  <c r="W1322" i="9"/>
  <c r="AV1322" i="9"/>
  <c r="R1322" i="9"/>
  <c r="AI1322" i="9"/>
  <c r="J1323" i="9"/>
  <c r="K1323" i="9"/>
  <c r="F1324" i="9"/>
  <c r="L1323" i="9"/>
  <c r="N1322" i="9"/>
  <c r="AE1322" i="9"/>
  <c r="AJ1322" i="9"/>
  <c r="Z1322" i="9"/>
  <c r="AQ1322" i="9"/>
  <c r="AZ1322" i="9"/>
  <c r="V1322" i="9"/>
  <c r="AM1322" i="9"/>
  <c r="Q1322" i="9"/>
  <c r="AH1322" i="9"/>
  <c r="AY1322" i="9"/>
  <c r="U1322" i="9"/>
  <c r="AD1322" i="9"/>
  <c r="AU1322" i="9"/>
  <c r="Y1322" i="9"/>
  <c r="AP1322" i="9"/>
  <c r="AC1322" i="9"/>
  <c r="AL1322" i="9"/>
  <c r="P1322" i="9"/>
  <c r="AG1322" i="9"/>
  <c r="AX1322" i="9"/>
  <c r="AK1322" i="9"/>
  <c r="AT1322" i="9"/>
  <c r="X1322" i="9"/>
  <c r="AO1322" i="9"/>
  <c r="AR1322" i="9"/>
  <c r="AB1321" i="9"/>
  <c r="AS1322" i="9"/>
  <c r="BB1322" i="9"/>
  <c r="AF1322" i="9"/>
  <c r="AW1322" i="9"/>
  <c r="Y1275" i="9"/>
  <c r="AP1275" i="9"/>
  <c r="R1275" i="9"/>
  <c r="AH1275" i="9"/>
  <c r="AX1275" i="9"/>
  <c r="Z1275" i="9"/>
  <c r="AB1274" i="9"/>
  <c r="H1277" i="9"/>
  <c r="H1278" i="9" s="1"/>
  <c r="H1279" i="9" s="1"/>
  <c r="H1280" i="9" s="1"/>
  <c r="H1281" i="9" s="1"/>
  <c r="H1282" i="9" s="1"/>
  <c r="H1283" i="9" s="1"/>
  <c r="H1284" i="9" s="1"/>
  <c r="H1285" i="9" s="1"/>
  <c r="H1286" i="9" s="1"/>
  <c r="H1287" i="9" s="1"/>
  <c r="H1288" i="9" s="1"/>
  <c r="H1289" i="9" s="1"/>
  <c r="H1290" i="9" s="1"/>
  <c r="H1291" i="9" s="1"/>
  <c r="H1292" i="9" s="1"/>
  <c r="H1293" i="9" s="1"/>
  <c r="H1294" i="9" s="1"/>
  <c r="H1295" i="9" s="1"/>
  <c r="H1296" i="9" s="1"/>
  <c r="H1297" i="9" s="1"/>
  <c r="H1298" i="9" s="1"/>
  <c r="H1299" i="9" s="1"/>
  <c r="H1300" i="9" s="1"/>
  <c r="H1301" i="9" s="1"/>
  <c r="H1302" i="9" s="1"/>
  <c r="H1303" i="9" s="1"/>
  <c r="H1304" i="9" s="1"/>
  <c r="H1305" i="9" s="1"/>
  <c r="H1306" i="9" s="1"/>
  <c r="H1307" i="9" s="1"/>
  <c r="H1308" i="9" s="1"/>
  <c r="H1309" i="9" s="1"/>
  <c r="H1310" i="9" s="1"/>
  <c r="H1311" i="9" s="1"/>
  <c r="H1312" i="9" s="1"/>
  <c r="H1313" i="9" s="1"/>
  <c r="H1314" i="9" s="1"/>
  <c r="H1315" i="9" s="1"/>
  <c r="L1276" i="9"/>
  <c r="AA1276" i="9" s="1"/>
  <c r="J1277" i="9"/>
  <c r="F1278" i="9"/>
  <c r="BA1228" i="9"/>
  <c r="AG1228" i="9"/>
  <c r="AE1228" i="9"/>
  <c r="O1228" i="9"/>
  <c r="AN1228" i="9"/>
  <c r="AR1228" i="9"/>
  <c r="BB1228" i="9"/>
  <c r="Y1228" i="9"/>
  <c r="U1228" i="9"/>
  <c r="S1228" i="9"/>
  <c r="AB1228" i="9"/>
  <c r="AV1228" i="9"/>
  <c r="AO1228" i="9"/>
  <c r="AK1228" i="9"/>
  <c r="P1228" i="9"/>
  <c r="AJ1228" i="9"/>
  <c r="AW1228" i="9"/>
  <c r="AS1228" i="9"/>
  <c r="AP1228" i="9"/>
  <c r="AZ1228" i="9"/>
  <c r="W1228" i="9"/>
  <c r="AU1228" i="9"/>
  <c r="AA1228" i="9"/>
  <c r="AD1228" i="9"/>
  <c r="AM1228" i="9"/>
  <c r="AT1228" i="9"/>
  <c r="T1228" i="9"/>
  <c r="AX1228" i="9"/>
  <c r="AL1228" i="9"/>
  <c r="X1228" i="9"/>
  <c r="N1228" i="9"/>
  <c r="AF1228" i="9"/>
  <c r="AH1228" i="9"/>
  <c r="AI1228" i="9"/>
  <c r="R1228" i="9"/>
  <c r="Z1228" i="9"/>
  <c r="V1228" i="9"/>
  <c r="AQ1228" i="9"/>
  <c r="L1230" i="9"/>
  <c r="J1230" i="9"/>
  <c r="F1231" i="9"/>
  <c r="K1230" i="9"/>
  <c r="AA1227" i="9"/>
  <c r="Q1228" i="9"/>
  <c r="AY1228" i="9"/>
  <c r="BB1229" i="9"/>
  <c r="AT1229" i="9"/>
  <c r="AL1229" i="9"/>
  <c r="AD1229" i="9"/>
  <c r="V1229" i="9"/>
  <c r="BA1229" i="9"/>
  <c r="AS1229" i="9"/>
  <c r="AK1229" i="9"/>
  <c r="AC1229" i="9"/>
  <c r="U1229" i="9"/>
  <c r="AZ1229" i="9"/>
  <c r="AR1229" i="9"/>
  <c r="AJ1229" i="9"/>
  <c r="AB1229" i="9"/>
  <c r="T1229" i="9"/>
  <c r="AX1229" i="9"/>
  <c r="AP1229" i="9"/>
  <c r="AH1229" i="9"/>
  <c r="Z1229" i="9"/>
  <c r="R1229" i="9"/>
  <c r="AU1229" i="9"/>
  <c r="AE1229" i="9"/>
  <c r="O1229" i="9"/>
  <c r="AQ1229" i="9"/>
  <c r="AA1229" i="9"/>
  <c r="AF1229" i="9"/>
  <c r="AO1229" i="9"/>
  <c r="Y1229" i="9"/>
  <c r="AN1229" i="9"/>
  <c r="X1229" i="9"/>
  <c r="AM1229" i="9"/>
  <c r="W1229" i="9"/>
  <c r="AV1229" i="9"/>
  <c r="AY1229" i="9"/>
  <c r="AI1229" i="9"/>
  <c r="S1229" i="9"/>
  <c r="P1229" i="9"/>
  <c r="AW1229" i="9"/>
  <c r="AG1229" i="9"/>
  <c r="Q1229" i="9"/>
  <c r="AF1134" i="9"/>
  <c r="V1134" i="9"/>
  <c r="AH1134" i="9"/>
  <c r="BB1135" i="9"/>
  <c r="AT1135" i="9"/>
  <c r="AL1135" i="9"/>
  <c r="AD1135" i="9"/>
  <c r="V1135" i="9"/>
  <c r="AY1135" i="9"/>
  <c r="AQ1135" i="9"/>
  <c r="AI1135" i="9"/>
  <c r="AA1135" i="9"/>
  <c r="S1135" i="9"/>
  <c r="AW1135" i="9"/>
  <c r="AO1135" i="9"/>
  <c r="AG1135" i="9"/>
  <c r="Y1135" i="9"/>
  <c r="Q1135" i="9"/>
  <c r="AR1135" i="9"/>
  <c r="AE1135" i="9"/>
  <c r="R1135" i="9"/>
  <c r="U1135" i="9"/>
  <c r="AP1135" i="9"/>
  <c r="AC1135" i="9"/>
  <c r="P1135" i="9"/>
  <c r="BA1135" i="9"/>
  <c r="AN1135" i="9"/>
  <c r="AB1135" i="9"/>
  <c r="O1135" i="9"/>
  <c r="AH1135" i="9"/>
  <c r="AZ1135" i="9"/>
  <c r="AM1135" i="9"/>
  <c r="Z1135" i="9"/>
  <c r="AX1135" i="9"/>
  <c r="AK1135" i="9"/>
  <c r="X1135" i="9"/>
  <c r="AV1135" i="9"/>
  <c r="AJ1135" i="9"/>
  <c r="W1135" i="9"/>
  <c r="AU1135" i="9"/>
  <c r="AS1135" i="9"/>
  <c r="AF1135" i="9"/>
  <c r="T1135" i="9"/>
  <c r="Q1134" i="9"/>
  <c r="BA1134" i="9"/>
  <c r="F1137" i="9"/>
  <c r="K1136" i="9"/>
  <c r="L1136" i="9"/>
  <c r="J1136" i="9"/>
  <c r="BB1134" i="9"/>
  <c r="AU1134" i="9"/>
  <c r="AT1134" i="9"/>
  <c r="AP1134" i="9"/>
  <c r="Z1134" i="9"/>
  <c r="AJ1134" i="9"/>
  <c r="AI1134" i="9"/>
  <c r="AZ1134" i="9"/>
  <c r="AX1134" i="9"/>
  <c r="AY1134" i="9"/>
  <c r="Y1134" i="9"/>
  <c r="X1134" i="9"/>
  <c r="AR1134" i="9"/>
  <c r="AO1134" i="9"/>
  <c r="U1134" i="9"/>
  <c r="AN1134" i="9"/>
  <c r="AW1134" i="9"/>
  <c r="AV1134" i="9"/>
  <c r="O1134" i="9"/>
  <c r="N1134" i="9"/>
  <c r="AG1134" i="9"/>
  <c r="AE1134" i="9"/>
  <c r="AC1134" i="9"/>
  <c r="AD1134" i="9"/>
  <c r="AM1134" i="9"/>
  <c r="AL1134" i="9"/>
  <c r="W1134" i="9"/>
  <c r="T1134" i="9"/>
  <c r="AK1134" i="9"/>
  <c r="AA1133" i="9"/>
  <c r="S1134" i="9"/>
  <c r="AB1134" i="9"/>
  <c r="AA1134" i="9"/>
  <c r="AQ1134" i="9"/>
  <c r="R1134" i="9"/>
  <c r="K1088" i="9"/>
  <c r="AY1088" i="9" s="1"/>
  <c r="Z1086" i="9"/>
  <c r="J1089" i="9"/>
  <c r="G1090" i="9"/>
  <c r="G1091" i="9" s="1"/>
  <c r="G1092" i="9" s="1"/>
  <c r="G1093" i="9" s="1"/>
  <c r="G1094" i="9" s="1"/>
  <c r="G1095" i="9" s="1"/>
  <c r="G1096" i="9" s="1"/>
  <c r="G1097" i="9" s="1"/>
  <c r="G1098" i="9" s="1"/>
  <c r="G1099" i="9" s="1"/>
  <c r="G1100" i="9" s="1"/>
  <c r="G1101" i="9" s="1"/>
  <c r="G1102" i="9" s="1"/>
  <c r="G1103" i="9" s="1"/>
  <c r="G1104" i="9" s="1"/>
  <c r="G1105" i="9" s="1"/>
  <c r="G1106" i="9" s="1"/>
  <c r="G1107" i="9" s="1"/>
  <c r="G1108" i="9" s="1"/>
  <c r="G1109" i="9" s="1"/>
  <c r="G1110" i="9" s="1"/>
  <c r="G1111" i="9" s="1"/>
  <c r="G1112" i="9" s="1"/>
  <c r="G1113" i="9" s="1"/>
  <c r="G1114" i="9" s="1"/>
  <c r="G1115" i="9" s="1"/>
  <c r="G1116" i="9" s="1"/>
  <c r="G1117" i="9" s="1"/>
  <c r="G1118" i="9" s="1"/>
  <c r="G1119" i="9" s="1"/>
  <c r="G1120" i="9" s="1"/>
  <c r="G1121" i="9" s="1"/>
  <c r="G1122" i="9" s="1"/>
  <c r="G1123" i="9" s="1"/>
  <c r="G1124" i="9" s="1"/>
  <c r="G1125" i="9" s="1"/>
  <c r="G1126" i="9" s="1"/>
  <c r="G1127" i="9" s="1"/>
  <c r="AX1087" i="9"/>
  <c r="AP1087" i="9"/>
  <c r="AV1087" i="9"/>
  <c r="AN1087" i="9"/>
  <c r="AF1087" i="9"/>
  <c r="AU1087" i="9"/>
  <c r="AM1087" i="9"/>
  <c r="AE1087" i="9"/>
  <c r="BB1087" i="9"/>
  <c r="AT1087" i="9"/>
  <c r="AL1087" i="9"/>
  <c r="AO1087" i="9"/>
  <c r="AB1087" i="9"/>
  <c r="T1087" i="9"/>
  <c r="BA1087" i="9"/>
  <c r="AK1087" i="9"/>
  <c r="AA1087" i="9"/>
  <c r="S1087" i="9"/>
  <c r="AZ1087" i="9"/>
  <c r="AJ1087" i="9"/>
  <c r="Z1087" i="9"/>
  <c r="R1087" i="9"/>
  <c r="AY1087" i="9"/>
  <c r="AI1087" i="9"/>
  <c r="Y1087" i="9"/>
  <c r="Q1087" i="9"/>
  <c r="AW1087" i="9"/>
  <c r="AH1087" i="9"/>
  <c r="X1087" i="9"/>
  <c r="P1087" i="9"/>
  <c r="AS1087" i="9"/>
  <c r="AG1087" i="9"/>
  <c r="W1087" i="9"/>
  <c r="O1087" i="9"/>
  <c r="AR1087" i="9"/>
  <c r="AD1087" i="9"/>
  <c r="V1087" i="9"/>
  <c r="N1087" i="9"/>
  <c r="AQ1087" i="9"/>
  <c r="AC1087" i="9"/>
  <c r="U1087" i="9"/>
  <c r="K1089" i="9"/>
  <c r="L1089" i="9"/>
  <c r="F1091" i="9"/>
  <c r="Z1039" i="9"/>
  <c r="AZ1040" i="9"/>
  <c r="AR1040" i="9"/>
  <c r="AJ1040" i="9"/>
  <c r="AB1040" i="9"/>
  <c r="T1040" i="9"/>
  <c r="AX1040" i="9"/>
  <c r="AP1040" i="9"/>
  <c r="AH1040" i="9"/>
  <c r="Z1040" i="9"/>
  <c r="R1040" i="9"/>
  <c r="AW1040" i="9"/>
  <c r="AO1040" i="9"/>
  <c r="AG1040" i="9"/>
  <c r="Y1040" i="9"/>
  <c r="Q1040" i="9"/>
  <c r="AU1040" i="9"/>
  <c r="AM1040" i="9"/>
  <c r="AE1040" i="9"/>
  <c r="W1040" i="9"/>
  <c r="O1040" i="9"/>
  <c r="AS1040" i="9"/>
  <c r="AC1040" i="9"/>
  <c r="AT1040" i="9"/>
  <c r="AQ1040" i="9"/>
  <c r="AA1040" i="9"/>
  <c r="N1040" i="9"/>
  <c r="AN1040" i="9"/>
  <c r="X1040" i="9"/>
  <c r="AD1040" i="9"/>
  <c r="BB1040" i="9"/>
  <c r="AL1040" i="9"/>
  <c r="V1040" i="9"/>
  <c r="BA1040" i="9"/>
  <c r="AK1040" i="9"/>
  <c r="U1040" i="9"/>
  <c r="AY1040" i="9"/>
  <c r="AI1040" i="9"/>
  <c r="S1040" i="9"/>
  <c r="AV1040" i="9"/>
  <c r="AF1040" i="9"/>
  <c r="P1040" i="9"/>
  <c r="BA1041" i="9"/>
  <c r="AS1041" i="9"/>
  <c r="AK1041" i="9"/>
  <c r="AC1041" i="9"/>
  <c r="U1041" i="9"/>
  <c r="AY1041" i="9"/>
  <c r="AQ1041" i="9"/>
  <c r="AI1041" i="9"/>
  <c r="AA1041" i="9"/>
  <c r="S1041" i="9"/>
  <c r="AX1041" i="9"/>
  <c r="AP1041" i="9"/>
  <c r="AH1041" i="9"/>
  <c r="Z1041" i="9"/>
  <c r="R1041" i="9"/>
  <c r="AV1041" i="9"/>
  <c r="AN1041" i="9"/>
  <c r="AF1041" i="9"/>
  <c r="X1041" i="9"/>
  <c r="P1041" i="9"/>
  <c r="BB1041" i="9"/>
  <c r="AL1041" i="9"/>
  <c r="V1041" i="9"/>
  <c r="AM1041" i="9"/>
  <c r="AZ1041" i="9"/>
  <c r="AJ1041" i="9"/>
  <c r="T1041" i="9"/>
  <c r="AW1041" i="9"/>
  <c r="AG1041" i="9"/>
  <c r="Q1041" i="9"/>
  <c r="W1041" i="9"/>
  <c r="AU1041" i="9"/>
  <c r="AE1041" i="9"/>
  <c r="O1041" i="9"/>
  <c r="AT1041" i="9"/>
  <c r="AD1041" i="9"/>
  <c r="AR1041" i="9"/>
  <c r="AB1041" i="9"/>
  <c r="AO1041" i="9"/>
  <c r="Y1041" i="9"/>
  <c r="F1043" i="9"/>
  <c r="K1042" i="9"/>
  <c r="J1042" i="9"/>
  <c r="L1042" i="9"/>
  <c r="AX947" i="9"/>
  <c r="AP947" i="9"/>
  <c r="AH947" i="9"/>
  <c r="Z947" i="9"/>
  <c r="R947" i="9"/>
  <c r="AV947" i="9"/>
  <c r="AN947" i="9"/>
  <c r="AF947" i="9"/>
  <c r="X947" i="9"/>
  <c r="P947" i="9"/>
  <c r="AU947" i="9"/>
  <c r="AM947" i="9"/>
  <c r="AE947" i="9"/>
  <c r="BA947" i="9"/>
  <c r="AS947" i="9"/>
  <c r="AK947" i="9"/>
  <c r="AC947" i="9"/>
  <c r="U947" i="9"/>
  <c r="AY947" i="9"/>
  <c r="AQ947" i="9"/>
  <c r="AI947" i="9"/>
  <c r="AA947" i="9"/>
  <c r="S947" i="9"/>
  <c r="AO947" i="9"/>
  <c r="V947" i="9"/>
  <c r="AT947" i="9"/>
  <c r="AL947" i="9"/>
  <c r="T947" i="9"/>
  <c r="AJ947" i="9"/>
  <c r="Q947" i="9"/>
  <c r="AW947" i="9"/>
  <c r="BB947" i="9"/>
  <c r="AG947" i="9"/>
  <c r="O947" i="9"/>
  <c r="AZ947" i="9"/>
  <c r="AD947" i="9"/>
  <c r="AB947" i="9"/>
  <c r="AR947" i="9"/>
  <c r="W947" i="9"/>
  <c r="Y947" i="9"/>
  <c r="AQ946" i="9"/>
  <c r="O946" i="9"/>
  <c r="U946" i="9"/>
  <c r="AY946" i="9"/>
  <c r="AX946" i="9"/>
  <c r="AI946" i="9"/>
  <c r="V946" i="9"/>
  <c r="AE946" i="9"/>
  <c r="AD946" i="9"/>
  <c r="AC946" i="9"/>
  <c r="T946" i="9"/>
  <c r="AM946" i="9"/>
  <c r="S946" i="9"/>
  <c r="R946" i="9"/>
  <c r="AS946" i="9"/>
  <c r="AB946" i="9"/>
  <c r="AU946" i="9"/>
  <c r="AV946" i="9"/>
  <c r="P946" i="9"/>
  <c r="AA946" i="9"/>
  <c r="Z946" i="9"/>
  <c r="AW946" i="9"/>
  <c r="Q946" i="9"/>
  <c r="AK946" i="9"/>
  <c r="AL946" i="9"/>
  <c r="BA946" i="9"/>
  <c r="AH946" i="9"/>
  <c r="AJ946" i="9"/>
  <c r="AC945" i="9"/>
  <c r="X946" i="9"/>
  <c r="AR946" i="9"/>
  <c r="AP946" i="9"/>
  <c r="J948" i="9"/>
  <c r="F949" i="9"/>
  <c r="K948" i="9"/>
  <c r="L948" i="9"/>
  <c r="BB946" i="9"/>
  <c r="AZ946" i="9"/>
  <c r="AF946" i="9"/>
  <c r="AU899" i="9"/>
  <c r="AM899" i="9"/>
  <c r="AE899" i="9"/>
  <c r="W899" i="9"/>
  <c r="O899" i="9"/>
  <c r="BB899" i="9"/>
  <c r="AT899" i="9"/>
  <c r="AL899" i="9"/>
  <c r="AD899" i="9"/>
  <c r="V899" i="9"/>
  <c r="N899" i="9"/>
  <c r="BA899" i="9"/>
  <c r="AS899" i="9"/>
  <c r="AK899" i="9"/>
  <c r="AC899" i="9"/>
  <c r="U899" i="9"/>
  <c r="AZ899" i="9"/>
  <c r="AR899" i="9"/>
  <c r="AJ899" i="9"/>
  <c r="AB899" i="9"/>
  <c r="T899" i="9"/>
  <c r="AY899" i="9"/>
  <c r="AQ899" i="9"/>
  <c r="AI899" i="9"/>
  <c r="AA899" i="9"/>
  <c r="S899" i="9"/>
  <c r="AX899" i="9"/>
  <c r="AP899" i="9"/>
  <c r="AH899" i="9"/>
  <c r="Z899" i="9"/>
  <c r="R899" i="9"/>
  <c r="AW899" i="9"/>
  <c r="Q899" i="9"/>
  <c r="AG899" i="9"/>
  <c r="AV899" i="9"/>
  <c r="P899" i="9"/>
  <c r="AO899" i="9"/>
  <c r="AN899" i="9"/>
  <c r="AF899" i="9"/>
  <c r="X899" i="9"/>
  <c r="Y899" i="9"/>
  <c r="AV900" i="9"/>
  <c r="AN900" i="9"/>
  <c r="AF900" i="9"/>
  <c r="X900" i="9"/>
  <c r="P900" i="9"/>
  <c r="AU900" i="9"/>
  <c r="AM900" i="9"/>
  <c r="AE900" i="9"/>
  <c r="W900" i="9"/>
  <c r="O900" i="9"/>
  <c r="BB900" i="9"/>
  <c r="AT900" i="9"/>
  <c r="AL900" i="9"/>
  <c r="AD900" i="9"/>
  <c r="V900" i="9"/>
  <c r="BA900" i="9"/>
  <c r="AS900" i="9"/>
  <c r="AK900" i="9"/>
  <c r="AC900" i="9"/>
  <c r="U900" i="9"/>
  <c r="AZ900" i="9"/>
  <c r="AR900" i="9"/>
  <c r="AJ900" i="9"/>
  <c r="AB900" i="9"/>
  <c r="T900" i="9"/>
  <c r="AY900" i="9"/>
  <c r="AQ900" i="9"/>
  <c r="AI900" i="9"/>
  <c r="AA900" i="9"/>
  <c r="S900" i="9"/>
  <c r="Z900" i="9"/>
  <c r="Y900" i="9"/>
  <c r="AX900" i="9"/>
  <c r="R900" i="9"/>
  <c r="AW900" i="9"/>
  <c r="Q900" i="9"/>
  <c r="AP900" i="9"/>
  <c r="AO900" i="9"/>
  <c r="AG900" i="9"/>
  <c r="AH900" i="9"/>
  <c r="L901" i="9"/>
  <c r="F902" i="9"/>
  <c r="K901" i="9"/>
  <c r="J901" i="9"/>
  <c r="AB898" i="9"/>
  <c r="AJ852" i="9"/>
  <c r="AB852" i="9"/>
  <c r="BA852" i="9"/>
  <c r="AG852" i="9"/>
  <c r="AS852" i="9"/>
  <c r="AV852" i="9"/>
  <c r="Y852" i="9"/>
  <c r="AY852" i="9"/>
  <c r="AK852" i="9"/>
  <c r="S852" i="9"/>
  <c r="AN852" i="9"/>
  <c r="AC852" i="9"/>
  <c r="AX852" i="9"/>
  <c r="P852" i="9"/>
  <c r="U852" i="9"/>
  <c r="Z852" i="9"/>
  <c r="P851" i="9"/>
  <c r="T852" i="9"/>
  <c r="AP852" i="9"/>
  <c r="Q852" i="9"/>
  <c r="AM852" i="9"/>
  <c r="AU852" i="9"/>
  <c r="AL852" i="9"/>
  <c r="AE852" i="9"/>
  <c r="AD852" i="9"/>
  <c r="W852" i="9"/>
  <c r="BB852" i="9"/>
  <c r="V852" i="9"/>
  <c r="O852" i="9"/>
  <c r="AT852" i="9"/>
  <c r="N852" i="9"/>
  <c r="AH852" i="9"/>
  <c r="L853" i="9"/>
  <c r="K853" i="9"/>
  <c r="J853" i="9"/>
  <c r="F854" i="9"/>
  <c r="AZ852" i="9"/>
  <c r="AI852" i="9"/>
  <c r="AW852" i="9"/>
  <c r="AF852" i="9"/>
  <c r="AR852" i="9"/>
  <c r="AA852" i="9"/>
  <c r="AO852" i="9"/>
  <c r="X852" i="9"/>
  <c r="J713" i="9"/>
  <c r="L713" i="9"/>
  <c r="F714" i="9"/>
  <c r="K713" i="9"/>
  <c r="L712" i="9"/>
  <c r="BA711" i="9"/>
  <c r="AS711" i="9"/>
  <c r="AK711" i="9"/>
  <c r="AC711" i="9"/>
  <c r="AW711" i="9"/>
  <c r="AO711" i="9"/>
  <c r="AG711" i="9"/>
  <c r="Y711" i="9"/>
  <c r="AX711" i="9"/>
  <c r="AM711" i="9"/>
  <c r="AB711" i="9"/>
  <c r="S711" i="9"/>
  <c r="AV711" i="9"/>
  <c r="AL711" i="9"/>
  <c r="AA711" i="9"/>
  <c r="R711" i="9"/>
  <c r="AY711" i="9"/>
  <c r="T711" i="9"/>
  <c r="AU711" i="9"/>
  <c r="AJ711" i="9"/>
  <c r="Z711" i="9"/>
  <c r="Q711" i="9"/>
  <c r="AT711" i="9"/>
  <c r="AI711" i="9"/>
  <c r="X711" i="9"/>
  <c r="P711" i="9"/>
  <c r="AR711" i="9"/>
  <c r="AH711" i="9"/>
  <c r="W711" i="9"/>
  <c r="O711" i="9"/>
  <c r="AN711" i="9"/>
  <c r="BB711" i="9"/>
  <c r="AQ711" i="9"/>
  <c r="AF711" i="9"/>
  <c r="V711" i="9"/>
  <c r="N711" i="9"/>
  <c r="AZ711" i="9"/>
  <c r="AP711" i="9"/>
  <c r="AE711" i="9"/>
  <c r="U711" i="9"/>
  <c r="AD711" i="9"/>
  <c r="AB710" i="9"/>
  <c r="CF757" i="9"/>
  <c r="L8" i="9"/>
  <c r="BB241" i="9"/>
  <c r="AP241" i="9"/>
  <c r="P6" i="9"/>
  <c r="AW241" i="9"/>
  <c r="AD241" i="9"/>
  <c r="Q241" i="9"/>
  <c r="BV17" i="5"/>
  <c r="AG4" i="12" s="1"/>
  <c r="S53" i="9"/>
  <c r="AS241" i="9"/>
  <c r="V241" i="9"/>
  <c r="AK241" i="9"/>
  <c r="AR241" i="9"/>
  <c r="AI241" i="9"/>
  <c r="AO241" i="9"/>
  <c r="AN241" i="9"/>
  <c r="N241" i="9"/>
  <c r="AC241" i="9"/>
  <c r="AJ241" i="9"/>
  <c r="AA241" i="9"/>
  <c r="AG241" i="9"/>
  <c r="X241" i="9"/>
  <c r="U241" i="9"/>
  <c r="AB241" i="9"/>
  <c r="S241" i="9"/>
  <c r="AX241" i="9"/>
  <c r="Y241" i="9"/>
  <c r="AE241" i="9"/>
  <c r="AM241" i="9"/>
  <c r="O241" i="9"/>
  <c r="W241" i="9"/>
  <c r="AU241" i="9"/>
  <c r="AV241" i="9"/>
  <c r="P241" i="9"/>
  <c r="AF241" i="9"/>
  <c r="AH241" i="9"/>
  <c r="AT241" i="9"/>
  <c r="Z241" i="9"/>
  <c r="AL241" i="9"/>
  <c r="BA241" i="9"/>
  <c r="AY241" i="9"/>
  <c r="R241" i="9"/>
  <c r="F243" i="9"/>
  <c r="L242" i="9"/>
  <c r="K242" i="9"/>
  <c r="J242" i="9"/>
  <c r="AP240" i="9"/>
  <c r="AX17" i="5"/>
  <c r="I4" i="12" s="1"/>
  <c r="J8" i="9"/>
  <c r="AG6" i="9"/>
  <c r="F290" i="9"/>
  <c r="K290" i="9" s="1"/>
  <c r="BE17" i="5"/>
  <c r="P4" i="12" s="1"/>
  <c r="AX6" i="9"/>
  <c r="L289" i="9"/>
  <c r="R53" i="9"/>
  <c r="AW6" i="9"/>
  <c r="AH6" i="9"/>
  <c r="AM53" i="9"/>
  <c r="BA6" i="9"/>
  <c r="AV17" i="5"/>
  <c r="G4" i="12" s="1"/>
  <c r="BZ17" i="5"/>
  <c r="AK4" i="12" s="1"/>
  <c r="AE6" i="9"/>
  <c r="AQ6" i="9"/>
  <c r="AL53" i="9"/>
  <c r="AJ6" i="9"/>
  <c r="AU6" i="9"/>
  <c r="AB6" i="9"/>
  <c r="AB53" i="9"/>
  <c r="AP53" i="9"/>
  <c r="Z53" i="9"/>
  <c r="X53" i="9"/>
  <c r="AJ53" i="9"/>
  <c r="AI52" i="9"/>
  <c r="AD53" i="9"/>
  <c r="N53" i="9"/>
  <c r="Q53" i="9"/>
  <c r="AR53" i="9"/>
  <c r="AI53" i="9"/>
  <c r="L54" i="9"/>
  <c r="K54" i="9"/>
  <c r="J54" i="9"/>
  <c r="F55" i="9"/>
  <c r="P53" i="9"/>
  <c r="Y53" i="9"/>
  <c r="AZ53" i="9"/>
  <c r="W53" i="9"/>
  <c r="AG53" i="9"/>
  <c r="U53" i="9"/>
  <c r="AO53" i="9"/>
  <c r="AC53" i="9"/>
  <c r="AT53" i="9"/>
  <c r="AQ53" i="9"/>
  <c r="AW53" i="9"/>
  <c r="AK53" i="9"/>
  <c r="AF53" i="9"/>
  <c r="AE53" i="9"/>
  <c r="AY53" i="9"/>
  <c r="AX53" i="9"/>
  <c r="T53" i="9"/>
  <c r="AS53" i="9"/>
  <c r="BB53" i="9"/>
  <c r="AN53" i="9"/>
  <c r="AA53" i="9"/>
  <c r="O53" i="9"/>
  <c r="AU53" i="9"/>
  <c r="AH53" i="9"/>
  <c r="V53" i="9"/>
  <c r="AV53" i="9"/>
  <c r="F105" i="9"/>
  <c r="J104" i="9"/>
  <c r="P194" i="9"/>
  <c r="AC194" i="9"/>
  <c r="AF194" i="9"/>
  <c r="AO194" i="9"/>
  <c r="V194" i="9"/>
  <c r="W194" i="9"/>
  <c r="AL194" i="9"/>
  <c r="AM194" i="9"/>
  <c r="AP194" i="9"/>
  <c r="U194" i="9"/>
  <c r="X194" i="9"/>
  <c r="AK194" i="9"/>
  <c r="AN194" i="9"/>
  <c r="AR194" i="9"/>
  <c r="AU194" i="9"/>
  <c r="AV194" i="9"/>
  <c r="AJ194" i="9"/>
  <c r="BB194" i="9"/>
  <c r="AA194" i="9"/>
  <c r="BA194" i="9"/>
  <c r="O194" i="9"/>
  <c r="Q194" i="9"/>
  <c r="T194" i="9"/>
  <c r="AH194" i="9"/>
  <c r="AY194" i="9"/>
  <c r="S194" i="9"/>
  <c r="AT194" i="9"/>
  <c r="R194" i="9"/>
  <c r="AD194" i="9"/>
  <c r="AG194" i="9"/>
  <c r="AI194" i="9"/>
  <c r="AW194" i="9"/>
  <c r="Z194" i="9"/>
  <c r="AE194" i="9"/>
  <c r="AB194" i="9"/>
  <c r="AQ194" i="9"/>
  <c r="Y194" i="9"/>
  <c r="AS194" i="9"/>
  <c r="AZ194" i="9"/>
  <c r="AX194" i="9"/>
  <c r="N194" i="9"/>
  <c r="AP757" i="9"/>
  <c r="CG757" i="9"/>
  <c r="K8" i="9"/>
  <c r="AP6" i="9"/>
  <c r="AF6" i="9"/>
  <c r="R6" i="9"/>
  <c r="BB6" i="9"/>
  <c r="L7" i="9"/>
  <c r="AA6" i="9"/>
  <c r="BR17" i="5"/>
  <c r="AC4" i="12" s="1"/>
  <c r="J9" i="9"/>
  <c r="K9" i="9"/>
  <c r="L9" i="9"/>
  <c r="F10" i="9"/>
  <c r="AM6" i="9"/>
  <c r="AC6" i="9"/>
  <c r="AR6" i="9"/>
  <c r="AS6" i="9"/>
  <c r="CK6" i="9" s="1"/>
  <c r="AI6" i="9"/>
  <c r="J665" i="9"/>
  <c r="K665" i="9"/>
  <c r="L665" i="9"/>
  <c r="F666" i="9"/>
  <c r="BG17" i="5"/>
  <c r="R4" i="12" s="1"/>
  <c r="BY17" i="5"/>
  <c r="AJ4" i="12" s="1"/>
  <c r="BQ17" i="5"/>
  <c r="AB4" i="12" s="1"/>
  <c r="AD6" i="9"/>
  <c r="AN6" i="9"/>
  <c r="X6" i="9"/>
  <c r="AZ6" i="9"/>
  <c r="AV6" i="9"/>
  <c r="H102" i="9"/>
  <c r="K101" i="9"/>
  <c r="U758" i="9"/>
  <c r="X758" i="9"/>
  <c r="AG758" i="9"/>
  <c r="AQ758" i="9"/>
  <c r="AT758" i="9"/>
  <c r="R758" i="9"/>
  <c r="AA758" i="9"/>
  <c r="AL758" i="9"/>
  <c r="AM758" i="9"/>
  <c r="T758" i="9"/>
  <c r="Y758" i="9"/>
  <c r="AK758" i="9"/>
  <c r="AP758" i="9"/>
  <c r="AH758" i="9"/>
  <c r="AN758" i="9"/>
  <c r="O758" i="9"/>
  <c r="AJ758" i="9"/>
  <c r="AI758" i="9"/>
  <c r="AF758" i="9"/>
  <c r="AV758" i="9"/>
  <c r="BA758" i="9"/>
  <c r="Z758" i="9"/>
  <c r="AR758" i="9"/>
  <c r="Q758" i="9"/>
  <c r="AB758" i="9"/>
  <c r="AY758" i="9"/>
  <c r="N758" i="9"/>
  <c r="AO758" i="9"/>
  <c r="AX758" i="9"/>
  <c r="V758" i="9"/>
  <c r="AE758" i="9"/>
  <c r="P758" i="9"/>
  <c r="W758" i="9"/>
  <c r="BB758" i="9"/>
  <c r="AS758" i="9"/>
  <c r="AC758" i="9"/>
  <c r="AW758" i="9"/>
  <c r="AZ758" i="9"/>
  <c r="S758" i="9"/>
  <c r="AD758" i="9"/>
  <c r="AU758" i="9"/>
  <c r="R100" i="9"/>
  <c r="S100" i="9"/>
  <c r="Z100" i="9"/>
  <c r="AI100" i="9"/>
  <c r="AB100" i="9"/>
  <c r="AG100" i="9"/>
  <c r="V100" i="9"/>
  <c r="W100" i="9"/>
  <c r="AP100" i="9"/>
  <c r="T100" i="9"/>
  <c r="X100" i="9"/>
  <c r="AA100" i="9"/>
  <c r="AC100" i="9"/>
  <c r="AO100" i="9"/>
  <c r="AS100" i="9"/>
  <c r="AT100" i="9"/>
  <c r="Q100" i="9"/>
  <c r="AD100" i="9"/>
  <c r="AQ100" i="9"/>
  <c r="AR100" i="9"/>
  <c r="AV100" i="9"/>
  <c r="P100" i="9"/>
  <c r="Y100" i="9"/>
  <c r="AF100" i="9"/>
  <c r="AJ100" i="9"/>
  <c r="U100" i="9"/>
  <c r="BA100" i="9"/>
  <c r="O100" i="9"/>
  <c r="AU100" i="9"/>
  <c r="BB100" i="9"/>
  <c r="AL100" i="9"/>
  <c r="AE100" i="9"/>
  <c r="AN100" i="9"/>
  <c r="AY100" i="9"/>
  <c r="AW100" i="9"/>
  <c r="AZ100" i="9"/>
  <c r="AM100" i="9"/>
  <c r="AX100" i="9"/>
  <c r="AK100" i="9"/>
  <c r="AH100" i="9"/>
  <c r="N100" i="9"/>
  <c r="AJ288" i="9"/>
  <c r="AO288" i="9"/>
  <c r="T288" i="9"/>
  <c r="X288" i="9"/>
  <c r="Y288" i="9"/>
  <c r="AG288" i="9"/>
  <c r="AR288" i="9"/>
  <c r="AS288" i="9"/>
  <c r="AV288" i="9"/>
  <c r="AL288" i="9"/>
  <c r="AM288" i="9"/>
  <c r="AY288" i="9"/>
  <c r="AK288" i="9"/>
  <c r="AQ288" i="9"/>
  <c r="AA288" i="9"/>
  <c r="AF288" i="9"/>
  <c r="AW288" i="9"/>
  <c r="AZ288" i="9"/>
  <c r="BA288" i="9"/>
  <c r="AD288" i="9"/>
  <c r="AI288" i="9"/>
  <c r="BB288" i="9"/>
  <c r="R288" i="9"/>
  <c r="AN288" i="9"/>
  <c r="AT288" i="9"/>
  <c r="P288" i="9"/>
  <c r="AH288" i="9"/>
  <c r="AX288" i="9"/>
  <c r="U288" i="9"/>
  <c r="AB288" i="9"/>
  <c r="N288" i="9"/>
  <c r="AE288" i="9"/>
  <c r="AP288" i="9"/>
  <c r="AU288" i="9"/>
  <c r="AC288" i="9"/>
  <c r="AR289" i="9"/>
  <c r="S6" i="9"/>
  <c r="AK6" i="9"/>
  <c r="U6" i="9"/>
  <c r="AL6" i="9"/>
  <c r="J759" i="9"/>
  <c r="K759" i="9"/>
  <c r="L759" i="9"/>
  <c r="F760" i="9"/>
  <c r="BA664" i="9"/>
  <c r="AN664" i="9"/>
  <c r="AY664" i="9"/>
  <c r="AR664" i="9"/>
  <c r="AG664" i="9"/>
  <c r="AX664" i="9"/>
  <c r="AT664" i="9"/>
  <c r="AO664" i="9"/>
  <c r="AD664" i="9"/>
  <c r="AA664" i="9"/>
  <c r="AW664" i="9"/>
  <c r="AQ664" i="9"/>
  <c r="AP664" i="9"/>
  <c r="BB664" i="9"/>
  <c r="AU664" i="9"/>
  <c r="AM664" i="9"/>
  <c r="AH664" i="9"/>
  <c r="AZ664" i="9"/>
  <c r="AV664" i="9"/>
  <c r="W664" i="9"/>
  <c r="R664" i="9"/>
  <c r="AK664" i="9"/>
  <c r="AB664" i="9"/>
  <c r="P664" i="9"/>
  <c r="N664" i="9"/>
  <c r="AS664" i="9"/>
  <c r="AE664" i="9"/>
  <c r="V664" i="9"/>
  <c r="S664" i="9"/>
  <c r="Y664" i="9"/>
  <c r="U664" i="9"/>
  <c r="T664" i="9"/>
  <c r="AJ664" i="9"/>
  <c r="Z664" i="9"/>
  <c r="O664" i="9"/>
  <c r="X664" i="9"/>
  <c r="Q664" i="9"/>
  <c r="AF664" i="9"/>
  <c r="AL664" i="9"/>
  <c r="AI664" i="9"/>
  <c r="AC664" i="9"/>
  <c r="AY6" i="9"/>
  <c r="Z6" i="9"/>
  <c r="Y6" i="9"/>
  <c r="W6" i="9"/>
  <c r="AT6" i="9"/>
  <c r="CL5" i="9"/>
  <c r="AU5" i="9"/>
  <c r="Z288" i="9"/>
  <c r="S288" i="9"/>
  <c r="CG663" i="9"/>
  <c r="AP663" i="9"/>
  <c r="BC17" i="5"/>
  <c r="N4" i="12" s="1"/>
  <c r="CH17" i="5"/>
  <c r="AS4" i="12" s="1"/>
  <c r="BD17" i="5"/>
  <c r="O4" i="12" s="1"/>
  <c r="Q6" i="9"/>
  <c r="AO6" i="9"/>
  <c r="T6" i="9"/>
  <c r="V6" i="9"/>
  <c r="K7" i="9"/>
  <c r="K195" i="9"/>
  <c r="J195" i="9"/>
  <c r="F196" i="9"/>
  <c r="L195" i="9"/>
  <c r="O288" i="9"/>
  <c r="Q288" i="9"/>
  <c r="W984" i="1"/>
  <c r="I984" i="1"/>
  <c r="R984" i="1"/>
  <c r="Y984" i="1"/>
  <c r="X984" i="1"/>
  <c r="M984" i="1"/>
  <c r="Q984" i="1"/>
  <c r="L984" i="1"/>
  <c r="S984" i="1"/>
  <c r="X950" i="1"/>
  <c r="I950" i="1"/>
  <c r="Y950" i="1"/>
  <c r="Q950" i="1"/>
  <c r="AB950" i="1"/>
  <c r="Q916" i="1"/>
  <c r="P916" i="1"/>
  <c r="D910" i="1"/>
  <c r="I916" i="1"/>
  <c r="H916" i="1"/>
  <c r="U916" i="1"/>
  <c r="Y916" i="1"/>
  <c r="R848" i="1"/>
  <c r="P848" i="1"/>
  <c r="Q848" i="1"/>
  <c r="J848" i="1"/>
  <c r="Y848" i="1"/>
  <c r="AB848" i="1"/>
  <c r="I848" i="1"/>
  <c r="O848" i="1"/>
  <c r="S848" i="1"/>
  <c r="N848" i="1"/>
  <c r="K848" i="1"/>
  <c r="Z848" i="1"/>
  <c r="Q814" i="1"/>
  <c r="Y814" i="1"/>
  <c r="P814" i="1"/>
  <c r="O814" i="1"/>
  <c r="N814" i="1"/>
  <c r="K814" i="1"/>
  <c r="Z814" i="1"/>
  <c r="R814" i="1"/>
  <c r="P780" i="1"/>
  <c r="X780" i="1"/>
  <c r="D774" i="1"/>
  <c r="AB780" i="1"/>
  <c r="I780" i="1"/>
  <c r="O780" i="1"/>
  <c r="AA780" i="1"/>
  <c r="V780" i="1"/>
  <c r="S780" i="1"/>
  <c r="Z780" i="1"/>
  <c r="M780" i="1"/>
  <c r="Y780" i="1"/>
  <c r="W712" i="1"/>
  <c r="H712" i="1"/>
  <c r="U712" i="1"/>
  <c r="Y712" i="1"/>
  <c r="X712" i="1"/>
  <c r="D706" i="1"/>
  <c r="Q712" i="1"/>
  <c r="I712" i="1"/>
  <c r="P712" i="1"/>
  <c r="Z678" i="1"/>
  <c r="O678" i="1"/>
  <c r="V678" i="1"/>
  <c r="H678" i="1"/>
  <c r="W678" i="1"/>
  <c r="P678" i="1"/>
  <c r="R678" i="1"/>
  <c r="J678" i="1"/>
  <c r="T678" i="1"/>
  <c r="I644" i="1"/>
  <c r="H644" i="1"/>
  <c r="V644" i="1"/>
  <c r="E638" i="1"/>
  <c r="R644" i="1"/>
  <c r="C638" i="1"/>
  <c r="D1115" i="1"/>
  <c r="C1115" i="1"/>
  <c r="E1115" i="1"/>
  <c r="F1115" i="1"/>
  <c r="F1116" i="1"/>
  <c r="E1116" i="1"/>
  <c r="D1116" i="1"/>
  <c r="C1116" i="1"/>
  <c r="L1120" i="1"/>
  <c r="H1120" i="1"/>
  <c r="F1117" i="1"/>
  <c r="G1120" i="1"/>
  <c r="E1117" i="1"/>
  <c r="D1117" i="1"/>
  <c r="C1117" i="1"/>
  <c r="K1120" i="1"/>
  <c r="N1120" i="1"/>
  <c r="F1118" i="1"/>
  <c r="E1118" i="1"/>
  <c r="D1118" i="1"/>
  <c r="C1118" i="1"/>
  <c r="D1119" i="1"/>
  <c r="E1119" i="1"/>
  <c r="C1119" i="1"/>
  <c r="F1119" i="1"/>
  <c r="J1120" i="1"/>
  <c r="D1085" i="1"/>
  <c r="C1085" i="1"/>
  <c r="E1085" i="1"/>
  <c r="F1085" i="1"/>
  <c r="F1084" i="1"/>
  <c r="E1084" i="1"/>
  <c r="D1084" i="1"/>
  <c r="C1084" i="1"/>
  <c r="M1086" i="1"/>
  <c r="O1086" i="1"/>
  <c r="D1081" i="1"/>
  <c r="C1081" i="1"/>
  <c r="E1081" i="1"/>
  <c r="F1081" i="1"/>
  <c r="F1083" i="1"/>
  <c r="G1086" i="1"/>
  <c r="E1083" i="1"/>
  <c r="D1083" i="1"/>
  <c r="C1083" i="1"/>
  <c r="H1086" i="1"/>
  <c r="C1082" i="1"/>
  <c r="F1082" i="1"/>
  <c r="E1082" i="1"/>
  <c r="D1082" i="1"/>
  <c r="L1086" i="1"/>
  <c r="K1086" i="1"/>
  <c r="J1086" i="1"/>
  <c r="F1050" i="1"/>
  <c r="E1050" i="1"/>
  <c r="D1050" i="1"/>
  <c r="C1050" i="1"/>
  <c r="M1052" i="1"/>
  <c r="D1051" i="1"/>
  <c r="E1051" i="1"/>
  <c r="C1051" i="1"/>
  <c r="F1051" i="1"/>
  <c r="F1048" i="1"/>
  <c r="E1048" i="1"/>
  <c r="D1048" i="1"/>
  <c r="C1048" i="1"/>
  <c r="D1047" i="1"/>
  <c r="C1047" i="1"/>
  <c r="E1047" i="1"/>
  <c r="F1047" i="1"/>
  <c r="H1052" i="1"/>
  <c r="O1052" i="1"/>
  <c r="L1052" i="1"/>
  <c r="F1049" i="1"/>
  <c r="G1052" i="1"/>
  <c r="E1049" i="1"/>
  <c r="D1049" i="1"/>
  <c r="C1049" i="1"/>
  <c r="N1052" i="1"/>
  <c r="K1052" i="1"/>
  <c r="N1018" i="1"/>
  <c r="S1018" i="1"/>
  <c r="K1018" i="1"/>
  <c r="M1018" i="1"/>
  <c r="D1017" i="1"/>
  <c r="C1017" i="1"/>
  <c r="F1017" i="1"/>
  <c r="E1017" i="1"/>
  <c r="AB1018" i="1"/>
  <c r="T1018" i="1"/>
  <c r="F1016" i="1"/>
  <c r="E1016" i="1"/>
  <c r="D1016" i="1"/>
  <c r="C1016" i="1"/>
  <c r="F1014" i="1"/>
  <c r="E1014" i="1"/>
  <c r="D1014" i="1"/>
  <c r="C1014" i="1"/>
  <c r="L1018" i="1"/>
  <c r="AA1018" i="1"/>
  <c r="D1013" i="1"/>
  <c r="C1013" i="1"/>
  <c r="C1020" i="1" s="1"/>
  <c r="F1013" i="1"/>
  <c r="E1013" i="1"/>
  <c r="AB984" i="1"/>
  <c r="D979" i="1"/>
  <c r="C979" i="1"/>
  <c r="F979" i="1"/>
  <c r="E979" i="1"/>
  <c r="T984" i="1"/>
  <c r="AA984" i="1"/>
  <c r="Z984" i="1"/>
  <c r="F980" i="1"/>
  <c r="E980" i="1"/>
  <c r="D980" i="1"/>
  <c r="C980" i="1"/>
  <c r="K984" i="1"/>
  <c r="BL1321" i="9"/>
  <c r="J984" i="1"/>
  <c r="F981" i="1"/>
  <c r="G984" i="1"/>
  <c r="E981" i="1"/>
  <c r="D981" i="1"/>
  <c r="C981" i="1"/>
  <c r="N984" i="1"/>
  <c r="D983" i="1"/>
  <c r="C983" i="1"/>
  <c r="F983" i="1"/>
  <c r="E983" i="1"/>
  <c r="U984" i="1"/>
  <c r="F982" i="1"/>
  <c r="E982" i="1"/>
  <c r="D982" i="1"/>
  <c r="C982" i="1"/>
  <c r="T950" i="1"/>
  <c r="AA950" i="1"/>
  <c r="Z950" i="1"/>
  <c r="F946" i="1"/>
  <c r="E946" i="1"/>
  <c r="D946" i="1"/>
  <c r="C946" i="1"/>
  <c r="L950" i="1"/>
  <c r="S950" i="1"/>
  <c r="R950" i="1"/>
  <c r="O950" i="1"/>
  <c r="K950" i="1"/>
  <c r="J950" i="1"/>
  <c r="F947" i="1"/>
  <c r="G950" i="1"/>
  <c r="E947" i="1"/>
  <c r="D947" i="1"/>
  <c r="C947" i="1"/>
  <c r="BP1274" i="9"/>
  <c r="D945" i="1"/>
  <c r="C945" i="1"/>
  <c r="F945" i="1"/>
  <c r="E945" i="1"/>
  <c r="N950" i="1"/>
  <c r="D949" i="1"/>
  <c r="C949" i="1"/>
  <c r="F949" i="1"/>
  <c r="E949" i="1"/>
  <c r="H950" i="1"/>
  <c r="BO1274" i="9"/>
  <c r="BO1275" i="9" s="1"/>
  <c r="F948" i="1"/>
  <c r="E948" i="1"/>
  <c r="D948" i="1"/>
  <c r="C948" i="1"/>
  <c r="M950" i="1"/>
  <c r="AB916" i="1"/>
  <c r="D911" i="1"/>
  <c r="C911" i="1"/>
  <c r="F911" i="1"/>
  <c r="E911" i="1"/>
  <c r="T916" i="1"/>
  <c r="AA916" i="1"/>
  <c r="Z916" i="1"/>
  <c r="F912" i="1"/>
  <c r="E912" i="1"/>
  <c r="D912" i="1"/>
  <c r="C912" i="1"/>
  <c r="L916" i="1"/>
  <c r="S916" i="1"/>
  <c r="R916" i="1"/>
  <c r="K916" i="1"/>
  <c r="J916" i="1"/>
  <c r="F913" i="1"/>
  <c r="G916" i="1"/>
  <c r="E913" i="1"/>
  <c r="D913" i="1"/>
  <c r="C913" i="1"/>
  <c r="D915" i="1"/>
  <c r="C915" i="1"/>
  <c r="F915" i="1"/>
  <c r="E915" i="1"/>
  <c r="F914" i="1"/>
  <c r="E914" i="1"/>
  <c r="D914" i="1"/>
  <c r="C914" i="1"/>
  <c r="M916" i="1"/>
  <c r="U848" i="1"/>
  <c r="M848" i="1"/>
  <c r="F846" i="1"/>
  <c r="E846" i="1"/>
  <c r="D846" i="1"/>
  <c r="C846" i="1"/>
  <c r="T848" i="1"/>
  <c r="W848" i="1"/>
  <c r="F844" i="1"/>
  <c r="E844" i="1"/>
  <c r="D844" i="1"/>
  <c r="C844" i="1"/>
  <c r="L848" i="1"/>
  <c r="D847" i="1"/>
  <c r="C847" i="1"/>
  <c r="F847" i="1"/>
  <c r="E847" i="1"/>
  <c r="AA848" i="1"/>
  <c r="F845" i="1"/>
  <c r="G848" i="1"/>
  <c r="E845" i="1"/>
  <c r="D845" i="1"/>
  <c r="C845" i="1"/>
  <c r="V848" i="1"/>
  <c r="D843" i="1"/>
  <c r="C843" i="1"/>
  <c r="F843" i="1"/>
  <c r="E843" i="1"/>
  <c r="D813" i="1"/>
  <c r="C813" i="1"/>
  <c r="F813" i="1"/>
  <c r="E813" i="1"/>
  <c r="U814" i="1"/>
  <c r="M814" i="1"/>
  <c r="F812" i="1"/>
  <c r="E812" i="1"/>
  <c r="D812" i="1"/>
  <c r="C812" i="1"/>
  <c r="AB814" i="1"/>
  <c r="T814" i="1"/>
  <c r="W814" i="1"/>
  <c r="F810" i="1"/>
  <c r="E810" i="1"/>
  <c r="D810" i="1"/>
  <c r="C810" i="1"/>
  <c r="L814" i="1"/>
  <c r="AA814" i="1"/>
  <c r="F811" i="1"/>
  <c r="G814" i="1"/>
  <c r="E811" i="1"/>
  <c r="D811" i="1"/>
  <c r="C811" i="1"/>
  <c r="V814" i="1"/>
  <c r="S814" i="1"/>
  <c r="D809" i="1"/>
  <c r="C809" i="1"/>
  <c r="F809" i="1"/>
  <c r="E809" i="1"/>
  <c r="F778" i="1"/>
  <c r="E778" i="1"/>
  <c r="D778" i="1"/>
  <c r="C778" i="1"/>
  <c r="J780" i="1"/>
  <c r="D779" i="1"/>
  <c r="C779" i="1"/>
  <c r="E779" i="1"/>
  <c r="F779" i="1"/>
  <c r="D775" i="1"/>
  <c r="C775" i="1"/>
  <c r="E775" i="1"/>
  <c r="F775" i="1"/>
  <c r="F776" i="1"/>
  <c r="E776" i="1"/>
  <c r="C776" i="1"/>
  <c r="D776" i="1"/>
  <c r="T780" i="1"/>
  <c r="H780" i="1"/>
  <c r="F777" i="1"/>
  <c r="G780" i="1"/>
  <c r="E777" i="1"/>
  <c r="D777" i="1"/>
  <c r="C777" i="1"/>
  <c r="L780" i="1"/>
  <c r="N780" i="1"/>
  <c r="K780" i="1"/>
  <c r="R780" i="1"/>
  <c r="AB712" i="1"/>
  <c r="D707" i="1"/>
  <c r="C707" i="1"/>
  <c r="F707" i="1"/>
  <c r="E707" i="1"/>
  <c r="T712" i="1"/>
  <c r="AA712" i="1"/>
  <c r="Z712" i="1"/>
  <c r="F708" i="1"/>
  <c r="E708" i="1"/>
  <c r="D708" i="1"/>
  <c r="C708" i="1"/>
  <c r="L712" i="1"/>
  <c r="S712" i="1"/>
  <c r="R712" i="1"/>
  <c r="K712" i="1"/>
  <c r="J712" i="1"/>
  <c r="F709" i="1"/>
  <c r="G712" i="1"/>
  <c r="E709" i="1"/>
  <c r="D709" i="1"/>
  <c r="C709" i="1"/>
  <c r="N712" i="1"/>
  <c r="D711" i="1"/>
  <c r="C711" i="1"/>
  <c r="F711" i="1"/>
  <c r="E711" i="1"/>
  <c r="F710" i="1"/>
  <c r="E710" i="1"/>
  <c r="D710" i="1"/>
  <c r="C710" i="1"/>
  <c r="M712" i="1"/>
  <c r="M678" i="1"/>
  <c r="AB678" i="1"/>
  <c r="D673" i="1"/>
  <c r="C673" i="1"/>
  <c r="F673" i="1"/>
  <c r="E673" i="1"/>
  <c r="I678" i="1"/>
  <c r="F672" i="1"/>
  <c r="E672" i="1"/>
  <c r="D672" i="1"/>
  <c r="C672" i="1"/>
  <c r="L678" i="1"/>
  <c r="S678" i="1"/>
  <c r="F674" i="1"/>
  <c r="E674" i="1"/>
  <c r="D674" i="1"/>
  <c r="C674" i="1"/>
  <c r="K678" i="1"/>
  <c r="D677" i="1"/>
  <c r="C677" i="1"/>
  <c r="F677" i="1"/>
  <c r="E677" i="1"/>
  <c r="F676" i="1"/>
  <c r="E676" i="1"/>
  <c r="D676" i="1"/>
  <c r="C676" i="1"/>
  <c r="Y678" i="1"/>
  <c r="F675" i="1"/>
  <c r="G678" i="1"/>
  <c r="E675" i="1"/>
  <c r="D675" i="1"/>
  <c r="C675" i="1"/>
  <c r="N678" i="1"/>
  <c r="U678" i="1"/>
  <c r="Q678" i="1"/>
  <c r="E536" i="1"/>
  <c r="P542" i="1"/>
  <c r="D536" i="1"/>
  <c r="I542" i="1"/>
  <c r="D638" i="1"/>
  <c r="J644" i="1"/>
  <c r="Q644" i="1"/>
  <c r="T644" i="1"/>
  <c r="AA644" i="1"/>
  <c r="P644" i="1"/>
  <c r="O644" i="1"/>
  <c r="Z644" i="1"/>
  <c r="U644" i="1"/>
  <c r="Y644" i="1"/>
  <c r="AB644" i="1"/>
  <c r="D639" i="1"/>
  <c r="C639" i="1"/>
  <c r="F639" i="1"/>
  <c r="E639" i="1"/>
  <c r="F642" i="1"/>
  <c r="E642" i="1"/>
  <c r="D642" i="1"/>
  <c r="C642" i="1"/>
  <c r="W644" i="1"/>
  <c r="F640" i="1"/>
  <c r="E640" i="1"/>
  <c r="D640" i="1"/>
  <c r="C640" i="1"/>
  <c r="L644" i="1"/>
  <c r="S644" i="1"/>
  <c r="K644" i="1"/>
  <c r="F641" i="1"/>
  <c r="G644" i="1"/>
  <c r="E641" i="1"/>
  <c r="D641" i="1"/>
  <c r="C641" i="1"/>
  <c r="N644" i="1"/>
  <c r="D643" i="1"/>
  <c r="C643" i="1"/>
  <c r="F643" i="1"/>
  <c r="E643" i="1"/>
  <c r="M644" i="1"/>
  <c r="W542" i="1"/>
  <c r="N542" i="1"/>
  <c r="Y542" i="1"/>
  <c r="X542" i="1"/>
  <c r="AB542" i="1"/>
  <c r="D537" i="1"/>
  <c r="C537" i="1"/>
  <c r="F537" i="1"/>
  <c r="E537" i="1"/>
  <c r="T542" i="1"/>
  <c r="AA542" i="1"/>
  <c r="Z542" i="1"/>
  <c r="F538" i="1"/>
  <c r="E538" i="1"/>
  <c r="D538" i="1"/>
  <c r="C538" i="1"/>
  <c r="L542" i="1"/>
  <c r="S542" i="1"/>
  <c r="R542" i="1"/>
  <c r="O542" i="1"/>
  <c r="K542" i="1"/>
  <c r="J542" i="1"/>
  <c r="F539" i="1"/>
  <c r="G542" i="1"/>
  <c r="E539" i="1"/>
  <c r="D539" i="1"/>
  <c r="C539" i="1"/>
  <c r="D541" i="1"/>
  <c r="C541" i="1"/>
  <c r="F541" i="1"/>
  <c r="E541" i="1"/>
  <c r="U542" i="1"/>
  <c r="F540" i="1"/>
  <c r="E540" i="1"/>
  <c r="D540" i="1"/>
  <c r="C540" i="1"/>
  <c r="M542" i="1"/>
  <c r="BF17" i="5"/>
  <c r="Q4" i="12" s="1"/>
  <c r="W32" i="1"/>
  <c r="Y100" i="1"/>
  <c r="C97" i="1"/>
  <c r="E97" i="1"/>
  <c r="M100" i="1"/>
  <c r="BY663" i="9"/>
  <c r="M32" i="1"/>
  <c r="K32" i="1"/>
  <c r="BX757" i="9"/>
  <c r="AB508" i="1"/>
  <c r="S32" i="1"/>
  <c r="R32" i="1"/>
  <c r="E507" i="1"/>
  <c r="D507" i="1"/>
  <c r="C507" i="1"/>
  <c r="F507" i="1"/>
  <c r="H236" i="1"/>
  <c r="D29" i="1"/>
  <c r="D32" i="1" s="1"/>
  <c r="G32" i="1"/>
  <c r="E29" i="1"/>
  <c r="F29" i="1"/>
  <c r="F32" i="1" s="1"/>
  <c r="E573" i="1"/>
  <c r="D573" i="1"/>
  <c r="AB66" i="1"/>
  <c r="W66" i="1"/>
  <c r="BO17" i="5"/>
  <c r="Z4" i="12" s="1"/>
  <c r="AM236" i="1"/>
  <c r="C505" i="1"/>
  <c r="D505" i="1"/>
  <c r="G508" i="1"/>
  <c r="F505" i="1"/>
  <c r="E505" i="1"/>
  <c r="L66" i="1"/>
  <c r="BW757" i="9"/>
  <c r="BB17" i="5"/>
  <c r="M4" i="12" s="1"/>
  <c r="X236" i="1"/>
  <c r="CA663" i="9"/>
  <c r="AG236" i="1"/>
  <c r="V236" i="1"/>
  <c r="K236" i="1"/>
  <c r="Y236" i="1"/>
  <c r="AN236" i="1"/>
  <c r="W236" i="1"/>
  <c r="AO236" i="1"/>
  <c r="I236" i="1"/>
  <c r="BL17" i="5"/>
  <c r="W4" i="12" s="1"/>
  <c r="CC17" i="5"/>
  <c r="AN4" i="12" s="1"/>
  <c r="CB17" i="5"/>
  <c r="AM4" i="12" s="1"/>
  <c r="AC236" i="1"/>
  <c r="BS17" i="5"/>
  <c r="AD4" i="12" s="1"/>
  <c r="AF236" i="1"/>
  <c r="O236" i="1"/>
  <c r="BM287" i="9"/>
  <c r="AK236" i="1"/>
  <c r="AP236" i="1"/>
  <c r="F234" i="1"/>
  <c r="E234" i="1"/>
  <c r="D234" i="1"/>
  <c r="C234" i="1"/>
  <c r="F233" i="1"/>
  <c r="E233" i="1"/>
  <c r="D233" i="1"/>
  <c r="C233" i="1"/>
  <c r="G236" i="1"/>
  <c r="AQ236" i="1"/>
  <c r="AH236" i="1"/>
  <c r="BX17" i="5"/>
  <c r="AI4" i="12" s="1"/>
  <c r="P236" i="1"/>
  <c r="CJ287" i="9"/>
  <c r="U236" i="1"/>
  <c r="AI236" i="1"/>
  <c r="Z236" i="1"/>
  <c r="CD17" i="5"/>
  <c r="AO4" i="12" s="1"/>
  <c r="BT17" i="5"/>
  <c r="AE4" i="12" s="1"/>
  <c r="AL236" i="1"/>
  <c r="F232" i="1"/>
  <c r="E232" i="1"/>
  <c r="D232" i="1"/>
  <c r="C232" i="1"/>
  <c r="CB287" i="9"/>
  <c r="M236" i="1"/>
  <c r="AA236" i="1"/>
  <c r="R236" i="1"/>
  <c r="CE17" i="5"/>
  <c r="AP4" i="12" s="1"/>
  <c r="AD236" i="1"/>
  <c r="F231" i="1"/>
  <c r="E231" i="1"/>
  <c r="D231" i="1"/>
  <c r="C231" i="1"/>
  <c r="AJ236" i="1"/>
  <c r="C230" i="1"/>
  <c r="F230" i="1"/>
  <c r="E230" i="1"/>
  <c r="D230" i="1"/>
  <c r="S236" i="1"/>
  <c r="J236" i="1"/>
  <c r="BW17" i="5"/>
  <c r="AH4" i="12" s="1"/>
  <c r="AU17" i="5"/>
  <c r="F4" i="12" s="1"/>
  <c r="AB236" i="1"/>
  <c r="L236" i="1"/>
  <c r="BI17" i="5"/>
  <c r="T4" i="12" s="1"/>
  <c r="AE236" i="1"/>
  <c r="N236" i="1"/>
  <c r="T236" i="1"/>
  <c r="Q236" i="1"/>
  <c r="Y202" i="1"/>
  <c r="Q202" i="1"/>
  <c r="AH202" i="1"/>
  <c r="R202" i="1"/>
  <c r="J202" i="1"/>
  <c r="Z202" i="1"/>
  <c r="AO202" i="1"/>
  <c r="CC240" i="9"/>
  <c r="AF202" i="1"/>
  <c r="AP202" i="1"/>
  <c r="W202" i="1"/>
  <c r="U202" i="1"/>
  <c r="S202" i="1"/>
  <c r="F200" i="1"/>
  <c r="E200" i="1"/>
  <c r="D200" i="1"/>
  <c r="C200" i="1"/>
  <c r="O202" i="1"/>
  <c r="M202" i="1"/>
  <c r="K202" i="1"/>
  <c r="F201" i="1"/>
  <c r="E201" i="1"/>
  <c r="D201" i="1"/>
  <c r="C201" i="1"/>
  <c r="I202" i="1"/>
  <c r="F199" i="1"/>
  <c r="E199" i="1"/>
  <c r="D199" i="1"/>
  <c r="C199" i="1"/>
  <c r="G202" i="1"/>
  <c r="AL202" i="1"/>
  <c r="F198" i="1"/>
  <c r="E198" i="1"/>
  <c r="D198" i="1"/>
  <c r="C198" i="1"/>
  <c r="C197" i="1"/>
  <c r="F197" i="1"/>
  <c r="E197" i="1"/>
  <c r="D197" i="1"/>
  <c r="AJ202" i="1"/>
  <c r="D196" i="1"/>
  <c r="C196" i="1"/>
  <c r="F196" i="1"/>
  <c r="E196" i="1"/>
  <c r="AD202" i="1"/>
  <c r="AB202" i="1"/>
  <c r="X202" i="1"/>
  <c r="V202" i="1"/>
  <c r="T202" i="1"/>
  <c r="P202" i="1"/>
  <c r="BN240" i="9"/>
  <c r="N202" i="1"/>
  <c r="L202" i="1"/>
  <c r="AQ202" i="1"/>
  <c r="H202" i="1"/>
  <c r="AM202" i="1"/>
  <c r="AK202" i="1"/>
  <c r="AI202" i="1"/>
  <c r="AE202" i="1"/>
  <c r="AC202" i="1"/>
  <c r="AA202" i="1"/>
  <c r="CF17" i="5"/>
  <c r="AQ4" i="12" s="1"/>
  <c r="BN17" i="5"/>
  <c r="Y4" i="12" s="1"/>
  <c r="BU17" i="5"/>
  <c r="AF4" i="12" s="1"/>
  <c r="AE66" i="1"/>
  <c r="AC66" i="1"/>
  <c r="CI17" i="5"/>
  <c r="AT4" i="12" s="1"/>
  <c r="AZ17" i="5"/>
  <c r="K4" i="12" s="1"/>
  <c r="S66" i="1"/>
  <c r="F96" i="1"/>
  <c r="C96" i="1"/>
  <c r="Z66" i="1"/>
  <c r="I66" i="1"/>
  <c r="N66" i="1"/>
  <c r="X66" i="1"/>
  <c r="AA66" i="1"/>
  <c r="AG66" i="1"/>
  <c r="P66" i="1"/>
  <c r="Y66" i="1"/>
  <c r="J66" i="1"/>
  <c r="F62" i="1"/>
  <c r="E62" i="1"/>
  <c r="D62" i="1"/>
  <c r="C62" i="1"/>
  <c r="U66" i="1"/>
  <c r="R66" i="1"/>
  <c r="AF66" i="1"/>
  <c r="O66" i="1"/>
  <c r="M66" i="1"/>
  <c r="C63" i="1"/>
  <c r="F63" i="1"/>
  <c r="E63" i="1"/>
  <c r="G66" i="1"/>
  <c r="D63" i="1"/>
  <c r="BW52" i="9"/>
  <c r="D64" i="1"/>
  <c r="C64" i="1"/>
  <c r="F64" i="1"/>
  <c r="E64" i="1"/>
  <c r="E65" i="1"/>
  <c r="D65" i="1"/>
  <c r="C65" i="1"/>
  <c r="F65" i="1"/>
  <c r="K66" i="1"/>
  <c r="F60" i="1"/>
  <c r="E60" i="1"/>
  <c r="D60" i="1"/>
  <c r="C60" i="1"/>
  <c r="H66" i="1"/>
  <c r="Q66" i="1"/>
  <c r="V66" i="1"/>
  <c r="F61" i="1"/>
  <c r="E61" i="1"/>
  <c r="D61" i="1"/>
  <c r="C61" i="1"/>
  <c r="BM17" i="5"/>
  <c r="X4" i="12" s="1"/>
  <c r="BK17" i="5"/>
  <c r="V4" i="12" s="1"/>
  <c r="D95" i="1"/>
  <c r="F95" i="1"/>
  <c r="C95" i="1"/>
  <c r="E95" i="1"/>
  <c r="C162" i="1"/>
  <c r="F162" i="1"/>
  <c r="D162" i="1"/>
  <c r="E162" i="1"/>
  <c r="BP17" i="5"/>
  <c r="AA4" i="12" s="1"/>
  <c r="D27" i="1"/>
  <c r="E27" i="1"/>
  <c r="F27" i="1"/>
  <c r="AW17" i="5"/>
  <c r="H4" i="12" s="1"/>
  <c r="F502" i="1"/>
  <c r="C502" i="1"/>
  <c r="D502" i="1"/>
  <c r="E502" i="1"/>
  <c r="C571" i="1"/>
  <c r="E571" i="1"/>
  <c r="D571" i="1"/>
  <c r="F571" i="1"/>
  <c r="D164" i="1"/>
  <c r="E164" i="1"/>
  <c r="F164" i="1"/>
  <c r="C164" i="1"/>
  <c r="CA17" i="5"/>
  <c r="AL4" i="12" s="1"/>
  <c r="BH17" i="5"/>
  <c r="S4" i="12" s="1"/>
  <c r="C163" i="1"/>
  <c r="F163" i="1"/>
  <c r="D163" i="1"/>
  <c r="E163" i="1"/>
  <c r="D572" i="1"/>
  <c r="C572" i="1"/>
  <c r="E572" i="1"/>
  <c r="F572" i="1"/>
  <c r="BJ17" i="5"/>
  <c r="U4" i="12" s="1"/>
  <c r="D94" i="1"/>
  <c r="C94" i="1"/>
  <c r="E94" i="1"/>
  <c r="F94" i="1"/>
  <c r="E204" i="1" l="1"/>
  <c r="E205" i="1"/>
  <c r="F103" i="1"/>
  <c r="F102" i="1"/>
  <c r="E171" i="1"/>
  <c r="E170" i="1"/>
  <c r="BH193" i="9" s="1"/>
  <c r="E103" i="1"/>
  <c r="E102" i="1"/>
  <c r="C510" i="1"/>
  <c r="C511" i="1"/>
  <c r="D171" i="1"/>
  <c r="D170" i="1"/>
  <c r="C68" i="1"/>
  <c r="C69" i="1"/>
  <c r="D238" i="1"/>
  <c r="D239" i="1"/>
  <c r="D578" i="1"/>
  <c r="D579" i="1"/>
  <c r="E578" i="1"/>
  <c r="E579" i="1"/>
  <c r="BN1416" i="9"/>
  <c r="BO1417" i="9"/>
  <c r="BP1418" i="9"/>
  <c r="BQ1419" i="9"/>
  <c r="BR1420" i="9"/>
  <c r="BS1421" i="9"/>
  <c r="BT1422" i="9"/>
  <c r="BU1423" i="9"/>
  <c r="BV1424" i="9"/>
  <c r="BW1425" i="9"/>
  <c r="BX1426" i="9"/>
  <c r="BY1427" i="9"/>
  <c r="BZ1428" i="9"/>
  <c r="CA1429" i="9"/>
  <c r="CB1430" i="9"/>
  <c r="CC1431" i="9"/>
  <c r="CD1432" i="9"/>
  <c r="CE1433" i="9"/>
  <c r="CF1434" i="9"/>
  <c r="CG1435" i="9"/>
  <c r="CH1436" i="9"/>
  <c r="CI1437" i="9"/>
  <c r="CJ1438" i="9"/>
  <c r="CK1439" i="9"/>
  <c r="CL1440" i="9"/>
  <c r="CM1441" i="9"/>
  <c r="CN1442" i="9"/>
  <c r="CO1443" i="9"/>
  <c r="CP1444" i="9"/>
  <c r="CQ1445" i="9"/>
  <c r="CR1446" i="9"/>
  <c r="CS1447" i="9"/>
  <c r="CT1448" i="9"/>
  <c r="BK1416" i="9"/>
  <c r="BL1417" i="9"/>
  <c r="BM1418" i="9"/>
  <c r="BN1419" i="9"/>
  <c r="BO1420" i="9"/>
  <c r="BP1421" i="9"/>
  <c r="BQ1422" i="9"/>
  <c r="BR1423" i="9"/>
  <c r="BS1424" i="9"/>
  <c r="BT1425" i="9"/>
  <c r="BU1426" i="9"/>
  <c r="BV1427" i="9"/>
  <c r="BW1428" i="9"/>
  <c r="BX1429" i="9"/>
  <c r="BY1430" i="9"/>
  <c r="BZ1431" i="9"/>
  <c r="CA1432" i="9"/>
  <c r="CB1433" i="9"/>
  <c r="CC1434" i="9"/>
  <c r="CD1435" i="9"/>
  <c r="CE1436" i="9"/>
  <c r="CF1437" i="9"/>
  <c r="CG1438" i="9"/>
  <c r="CH1439" i="9"/>
  <c r="CI1440" i="9"/>
  <c r="CJ1441" i="9"/>
  <c r="CK1442" i="9"/>
  <c r="CL1443" i="9"/>
  <c r="CM1444" i="9"/>
  <c r="CN1445" i="9"/>
  <c r="CO1446" i="9"/>
  <c r="CP1447" i="9"/>
  <c r="CQ1448" i="9"/>
  <c r="CR1449" i="9"/>
  <c r="CS1450" i="9"/>
  <c r="CT1451" i="9"/>
  <c r="F170" i="1"/>
  <c r="F171" i="1"/>
  <c r="BH1416" i="9"/>
  <c r="BP1424" i="9"/>
  <c r="BX1432" i="9"/>
  <c r="CF1440" i="9"/>
  <c r="CN1448" i="9"/>
  <c r="BI1417" i="9"/>
  <c r="BQ1425" i="9"/>
  <c r="BY1433" i="9"/>
  <c r="CG1441" i="9"/>
  <c r="CO1449" i="9"/>
  <c r="BJ1418" i="9"/>
  <c r="BR1426" i="9"/>
  <c r="BZ1434" i="9"/>
  <c r="CH1442" i="9"/>
  <c r="CP1450" i="9"/>
  <c r="BK1419" i="9"/>
  <c r="BS1427" i="9"/>
  <c r="CA1435" i="9"/>
  <c r="CI1443" i="9"/>
  <c r="CQ1451" i="9"/>
  <c r="BL1420" i="9"/>
  <c r="BT1428" i="9"/>
  <c r="CB1436" i="9"/>
  <c r="CJ1444" i="9"/>
  <c r="CR1452" i="9"/>
  <c r="BM1421" i="9"/>
  <c r="BU1429" i="9"/>
  <c r="CC1437" i="9"/>
  <c r="CK1445" i="9"/>
  <c r="CS1453" i="9"/>
  <c r="BN1422" i="9"/>
  <c r="BV1430" i="9"/>
  <c r="CD1438" i="9"/>
  <c r="CL1446" i="9"/>
  <c r="CT1454" i="9"/>
  <c r="BO1423" i="9"/>
  <c r="BW1431" i="9"/>
  <c r="CE1439" i="9"/>
  <c r="CM1447" i="9"/>
  <c r="D103" i="1"/>
  <c r="D102" i="1"/>
  <c r="C170" i="1"/>
  <c r="C171" i="1"/>
  <c r="E68" i="1"/>
  <c r="E69" i="1"/>
  <c r="F204" i="1"/>
  <c r="F205" i="1"/>
  <c r="F239" i="1"/>
  <c r="F238" i="1"/>
  <c r="E32" i="1"/>
  <c r="E33" i="1" s="1"/>
  <c r="F33" i="1" s="1"/>
  <c r="F1054" i="1"/>
  <c r="BI1415" i="9" s="1"/>
  <c r="BN1510" i="9"/>
  <c r="BP1512" i="9"/>
  <c r="BO1511" i="9"/>
  <c r="BQ1513" i="9"/>
  <c r="BR1514" i="9"/>
  <c r="BS1515" i="9"/>
  <c r="BT1516" i="9"/>
  <c r="BU1517" i="9"/>
  <c r="BV1518" i="9"/>
  <c r="BW1519" i="9"/>
  <c r="BX1520" i="9"/>
  <c r="BY1521" i="9"/>
  <c r="BZ1522" i="9"/>
  <c r="CA1523" i="9"/>
  <c r="CB1524" i="9"/>
  <c r="CC1525" i="9"/>
  <c r="CD1526" i="9"/>
  <c r="CE1527" i="9"/>
  <c r="CF1528" i="9"/>
  <c r="CG1529" i="9"/>
  <c r="CH1530" i="9"/>
  <c r="CI1531" i="9"/>
  <c r="CJ1532" i="9"/>
  <c r="CK1533" i="9"/>
  <c r="CL1534" i="9"/>
  <c r="CM1535" i="9"/>
  <c r="CN1536" i="9"/>
  <c r="CO1537" i="9"/>
  <c r="CP1538" i="9"/>
  <c r="CQ1539" i="9"/>
  <c r="CR1540" i="9"/>
  <c r="CS1541" i="9"/>
  <c r="CT1542" i="9"/>
  <c r="BK1510" i="9"/>
  <c r="BL1511" i="9"/>
  <c r="BM1512" i="9"/>
  <c r="BN1513" i="9"/>
  <c r="BO1514" i="9"/>
  <c r="BP1515" i="9"/>
  <c r="BQ1516" i="9"/>
  <c r="BR1517" i="9"/>
  <c r="BS1518" i="9"/>
  <c r="BT1519" i="9"/>
  <c r="BU1520" i="9"/>
  <c r="BV1521" i="9"/>
  <c r="BW1522" i="9"/>
  <c r="BX1523" i="9"/>
  <c r="BY1524" i="9"/>
  <c r="BZ1525" i="9"/>
  <c r="CA1526" i="9"/>
  <c r="CB1527" i="9"/>
  <c r="CC1528" i="9"/>
  <c r="CD1529" i="9"/>
  <c r="CE1530" i="9"/>
  <c r="CF1531" i="9"/>
  <c r="CG1532" i="9"/>
  <c r="CH1533" i="9"/>
  <c r="CI1534" i="9"/>
  <c r="CJ1535" i="9"/>
  <c r="CK1536" i="9"/>
  <c r="CL1537" i="9"/>
  <c r="CM1538" i="9"/>
  <c r="CN1539" i="9"/>
  <c r="CO1540" i="9"/>
  <c r="CP1541" i="9"/>
  <c r="CQ1542" i="9"/>
  <c r="CR1543" i="9"/>
  <c r="CS1544" i="9"/>
  <c r="CT1545" i="9"/>
  <c r="BJ1510" i="9"/>
  <c r="BK1511" i="9"/>
  <c r="BL1512" i="9"/>
  <c r="BM1513" i="9"/>
  <c r="BN1514" i="9"/>
  <c r="BO1515" i="9"/>
  <c r="BP1516" i="9"/>
  <c r="BQ1517" i="9"/>
  <c r="BR1518" i="9"/>
  <c r="BS1519" i="9"/>
  <c r="BT1520" i="9"/>
  <c r="BU1521" i="9"/>
  <c r="BV1522" i="9"/>
  <c r="BW1523" i="9"/>
  <c r="BX1524" i="9"/>
  <c r="BY1525" i="9"/>
  <c r="BZ1526" i="9"/>
  <c r="CA1527" i="9"/>
  <c r="CB1528" i="9"/>
  <c r="CC1529" i="9"/>
  <c r="CD1530" i="9"/>
  <c r="CE1531" i="9"/>
  <c r="CF1532" i="9"/>
  <c r="CG1533" i="9"/>
  <c r="CH1534" i="9"/>
  <c r="CI1535" i="9"/>
  <c r="CJ1536" i="9"/>
  <c r="CK1537" i="9"/>
  <c r="CL1538" i="9"/>
  <c r="CM1539" i="9"/>
  <c r="CN1540" i="9"/>
  <c r="CO1541" i="9"/>
  <c r="CP1542" i="9"/>
  <c r="CQ1543" i="9"/>
  <c r="CR1544" i="9"/>
  <c r="CS1545" i="9"/>
  <c r="CT1546" i="9"/>
  <c r="F510" i="1"/>
  <c r="F511" i="1"/>
  <c r="D68" i="1"/>
  <c r="D69" i="1"/>
  <c r="E238" i="1"/>
  <c r="BH287" i="9" s="1"/>
  <c r="E239" i="1"/>
  <c r="F69" i="1"/>
  <c r="F68" i="1"/>
  <c r="C205" i="1"/>
  <c r="C204" i="1"/>
  <c r="C238" i="1"/>
  <c r="C239" i="1"/>
  <c r="D545" i="1"/>
  <c r="D544" i="1"/>
  <c r="C545" i="1"/>
  <c r="C544" i="1"/>
  <c r="C172" i="1"/>
  <c r="D1054" i="1"/>
  <c r="BG1415" i="9" s="1"/>
  <c r="F1122" i="1"/>
  <c r="BI1509" i="9" s="1"/>
  <c r="BO1416" i="9"/>
  <c r="BP1417" i="9"/>
  <c r="BQ1418" i="9"/>
  <c r="BR1419" i="9"/>
  <c r="BS1420" i="9"/>
  <c r="BT1421" i="9"/>
  <c r="BU1422" i="9"/>
  <c r="BV1423" i="9"/>
  <c r="BW1424" i="9"/>
  <c r="BX1425" i="9"/>
  <c r="BY1426" i="9"/>
  <c r="BZ1427" i="9"/>
  <c r="CA1428" i="9"/>
  <c r="CB1429" i="9"/>
  <c r="CC1430" i="9"/>
  <c r="CD1431" i="9"/>
  <c r="CE1432" i="9"/>
  <c r="CF1433" i="9"/>
  <c r="CG1434" i="9"/>
  <c r="CH1435" i="9"/>
  <c r="CI1436" i="9"/>
  <c r="CJ1437" i="9"/>
  <c r="CK1438" i="9"/>
  <c r="CL1439" i="9"/>
  <c r="CM1440" i="9"/>
  <c r="CN1441" i="9"/>
  <c r="CO1442" i="9"/>
  <c r="CP1443" i="9"/>
  <c r="CQ1444" i="9"/>
  <c r="CR1445" i="9"/>
  <c r="CS1446" i="9"/>
  <c r="CT1447" i="9"/>
  <c r="BL1510" i="9"/>
  <c r="BM1511" i="9"/>
  <c r="BN1512" i="9"/>
  <c r="BO1513" i="9"/>
  <c r="BP1514" i="9"/>
  <c r="BQ1515" i="9"/>
  <c r="BR1516" i="9"/>
  <c r="BS1517" i="9"/>
  <c r="BT1518" i="9"/>
  <c r="BU1519" i="9"/>
  <c r="BV1520" i="9"/>
  <c r="BW1521" i="9"/>
  <c r="BX1522" i="9"/>
  <c r="BY1523" i="9"/>
  <c r="BZ1524" i="9"/>
  <c r="CA1525" i="9"/>
  <c r="CB1526" i="9"/>
  <c r="CC1527" i="9"/>
  <c r="CD1528" i="9"/>
  <c r="CE1529" i="9"/>
  <c r="CF1530" i="9"/>
  <c r="CG1531" i="9"/>
  <c r="CH1532" i="9"/>
  <c r="CI1533" i="9"/>
  <c r="CJ1534" i="9"/>
  <c r="CK1535" i="9"/>
  <c r="CL1536" i="9"/>
  <c r="CM1537" i="9"/>
  <c r="CN1538" i="9"/>
  <c r="CO1539" i="9"/>
  <c r="CP1540" i="9"/>
  <c r="CQ1541" i="9"/>
  <c r="CR1542" i="9"/>
  <c r="CS1543" i="9"/>
  <c r="CT1544" i="9"/>
  <c r="C34" i="1"/>
  <c r="C35" i="1"/>
  <c r="C36" i="1" s="1"/>
  <c r="C1122" i="1"/>
  <c r="BF1509" i="9" s="1"/>
  <c r="D204" i="1"/>
  <c r="D205" i="1"/>
  <c r="F544" i="1"/>
  <c r="F545" i="1"/>
  <c r="F578" i="1"/>
  <c r="F579" i="1"/>
  <c r="BR1463" i="9"/>
  <c r="BS1464" i="9"/>
  <c r="BT1465" i="9"/>
  <c r="BU1466" i="9"/>
  <c r="BV1467" i="9"/>
  <c r="BW1468" i="9"/>
  <c r="BX1469" i="9"/>
  <c r="BY1470" i="9"/>
  <c r="BZ1471" i="9"/>
  <c r="CA1472" i="9"/>
  <c r="CB1473" i="9"/>
  <c r="CC1474" i="9"/>
  <c r="CD1475" i="9"/>
  <c r="CE1476" i="9"/>
  <c r="CF1477" i="9"/>
  <c r="CG1478" i="9"/>
  <c r="CH1479" i="9"/>
  <c r="CI1480" i="9"/>
  <c r="CJ1481" i="9"/>
  <c r="CK1482" i="9"/>
  <c r="CL1483" i="9"/>
  <c r="CM1484" i="9"/>
  <c r="CN1485" i="9"/>
  <c r="CO1486" i="9"/>
  <c r="CP1487" i="9"/>
  <c r="CQ1488" i="9"/>
  <c r="CR1489" i="9"/>
  <c r="CS1490" i="9"/>
  <c r="CT1491" i="9"/>
  <c r="BM1510" i="9"/>
  <c r="BN1511" i="9"/>
  <c r="BO1512" i="9"/>
  <c r="BP1513" i="9"/>
  <c r="BQ1514" i="9"/>
  <c r="BR1515" i="9"/>
  <c r="BS1516" i="9"/>
  <c r="BT1517" i="9"/>
  <c r="BU1518" i="9"/>
  <c r="BV1519" i="9"/>
  <c r="BW1520" i="9"/>
  <c r="BX1521" i="9"/>
  <c r="BY1522" i="9"/>
  <c r="BZ1523" i="9"/>
  <c r="CA1524" i="9"/>
  <c r="CB1525" i="9"/>
  <c r="CC1526" i="9"/>
  <c r="CD1527" i="9"/>
  <c r="CE1528" i="9"/>
  <c r="CF1529" i="9"/>
  <c r="CG1530" i="9"/>
  <c r="CH1531" i="9"/>
  <c r="CI1532" i="9"/>
  <c r="CJ1533" i="9"/>
  <c r="CK1534" i="9"/>
  <c r="CL1535" i="9"/>
  <c r="CM1536" i="9"/>
  <c r="CN1537" i="9"/>
  <c r="CO1538" i="9"/>
  <c r="CP1539" i="9"/>
  <c r="CQ1540" i="9"/>
  <c r="CR1541" i="9"/>
  <c r="CS1542" i="9"/>
  <c r="CT1543" i="9"/>
  <c r="E34" i="1"/>
  <c r="E35" i="1"/>
  <c r="BP1463" i="9"/>
  <c r="BQ1464" i="9"/>
  <c r="BR1465" i="9"/>
  <c r="BS1466" i="9"/>
  <c r="BT1467" i="9"/>
  <c r="BU1468" i="9"/>
  <c r="BV1469" i="9"/>
  <c r="BW1470" i="9"/>
  <c r="BX1471" i="9"/>
  <c r="BY1472" i="9"/>
  <c r="BZ1473" i="9"/>
  <c r="CA1474" i="9"/>
  <c r="CB1475" i="9"/>
  <c r="CC1476" i="9"/>
  <c r="CD1477" i="9"/>
  <c r="CE1478" i="9"/>
  <c r="CF1479" i="9"/>
  <c r="CG1480" i="9"/>
  <c r="CH1481" i="9"/>
  <c r="CI1482" i="9"/>
  <c r="CJ1483" i="9"/>
  <c r="CK1484" i="9"/>
  <c r="CL1485" i="9"/>
  <c r="CM1486" i="9"/>
  <c r="CN1487" i="9"/>
  <c r="CO1488" i="9"/>
  <c r="CP1489" i="9"/>
  <c r="CQ1490" i="9"/>
  <c r="CR1491" i="9"/>
  <c r="CS1492" i="9"/>
  <c r="CT1493" i="9"/>
  <c r="BU1419" i="9"/>
  <c r="BR1416" i="9"/>
  <c r="BS1417" i="9"/>
  <c r="BT1418" i="9"/>
  <c r="BV1420" i="9"/>
  <c r="BW1421" i="9"/>
  <c r="BX1422" i="9"/>
  <c r="BY1423" i="9"/>
  <c r="BZ1424" i="9"/>
  <c r="CA1425" i="9"/>
  <c r="CB1426" i="9"/>
  <c r="CC1427" i="9"/>
  <c r="CD1428" i="9"/>
  <c r="CE1429" i="9"/>
  <c r="CF1430" i="9"/>
  <c r="CG1431" i="9"/>
  <c r="CH1432" i="9"/>
  <c r="CI1433" i="9"/>
  <c r="CJ1434" i="9"/>
  <c r="CK1435" i="9"/>
  <c r="CL1436" i="9"/>
  <c r="CM1437" i="9"/>
  <c r="CN1438" i="9"/>
  <c r="CO1439" i="9"/>
  <c r="CP1440" i="9"/>
  <c r="CQ1441" i="9"/>
  <c r="CR1442" i="9"/>
  <c r="CS1443" i="9"/>
  <c r="CT1444" i="9"/>
  <c r="BJ1463" i="9"/>
  <c r="BL1465" i="9"/>
  <c r="BK1464" i="9"/>
  <c r="BM1466" i="9"/>
  <c r="BN1467" i="9"/>
  <c r="BO1468" i="9"/>
  <c r="BP1469" i="9"/>
  <c r="BQ1470" i="9"/>
  <c r="BR1471" i="9"/>
  <c r="BS1472" i="9"/>
  <c r="BT1473" i="9"/>
  <c r="BU1474" i="9"/>
  <c r="BV1475" i="9"/>
  <c r="BW1476" i="9"/>
  <c r="BX1477" i="9"/>
  <c r="BY1478" i="9"/>
  <c r="BZ1479" i="9"/>
  <c r="CA1480" i="9"/>
  <c r="CB1481" i="9"/>
  <c r="CC1482" i="9"/>
  <c r="CD1483" i="9"/>
  <c r="CE1484" i="9"/>
  <c r="CF1485" i="9"/>
  <c r="CG1486" i="9"/>
  <c r="CH1487" i="9"/>
  <c r="CI1488" i="9"/>
  <c r="CJ1489" i="9"/>
  <c r="CK1490" i="9"/>
  <c r="CL1491" i="9"/>
  <c r="CM1492" i="9"/>
  <c r="CN1493" i="9"/>
  <c r="CO1494" i="9"/>
  <c r="CP1495" i="9"/>
  <c r="CQ1496" i="9"/>
  <c r="CR1497" i="9"/>
  <c r="CS1498" i="9"/>
  <c r="CT1499" i="9"/>
  <c r="E545" i="1"/>
  <c r="E544" i="1"/>
  <c r="E1088" i="1"/>
  <c r="BH1462" i="9" s="1"/>
  <c r="F35" i="1"/>
  <c r="F34" i="1"/>
  <c r="D35" i="1"/>
  <c r="D36" i="1" s="1"/>
  <c r="D34" i="1"/>
  <c r="BR1510" i="9"/>
  <c r="BT1512" i="9"/>
  <c r="BS1511" i="9"/>
  <c r="BU1513" i="9"/>
  <c r="BV1514" i="9"/>
  <c r="BW1515" i="9"/>
  <c r="BX1516" i="9"/>
  <c r="BY1517" i="9"/>
  <c r="BZ1518" i="9"/>
  <c r="CA1519" i="9"/>
  <c r="CB1520" i="9"/>
  <c r="CC1521" i="9"/>
  <c r="CD1522" i="9"/>
  <c r="CE1523" i="9"/>
  <c r="CF1524" i="9"/>
  <c r="CG1525" i="9"/>
  <c r="CH1526" i="9"/>
  <c r="CI1527" i="9"/>
  <c r="CJ1528" i="9"/>
  <c r="CK1529" i="9"/>
  <c r="CL1530" i="9"/>
  <c r="CM1531" i="9"/>
  <c r="CN1532" i="9"/>
  <c r="CO1533" i="9"/>
  <c r="CP1534" i="9"/>
  <c r="CQ1535" i="9"/>
  <c r="CR1536" i="9"/>
  <c r="CS1537" i="9"/>
  <c r="CT1538" i="9"/>
  <c r="BK1463" i="9"/>
  <c r="BL1464" i="9"/>
  <c r="BM1465" i="9"/>
  <c r="BN1466" i="9"/>
  <c r="BO1467" i="9"/>
  <c r="BP1468" i="9"/>
  <c r="BQ1469" i="9"/>
  <c r="BR1470" i="9"/>
  <c r="BS1471" i="9"/>
  <c r="BT1472" i="9"/>
  <c r="BU1473" i="9"/>
  <c r="BV1474" i="9"/>
  <c r="BW1475" i="9"/>
  <c r="BX1476" i="9"/>
  <c r="BY1477" i="9"/>
  <c r="BZ1478" i="9"/>
  <c r="CA1479" i="9"/>
  <c r="CB1480" i="9"/>
  <c r="CC1481" i="9"/>
  <c r="CD1482" i="9"/>
  <c r="CE1483" i="9"/>
  <c r="CF1484" i="9"/>
  <c r="CG1485" i="9"/>
  <c r="CH1486" i="9"/>
  <c r="CI1487" i="9"/>
  <c r="CJ1488" i="9"/>
  <c r="CK1489" i="9"/>
  <c r="CL1490" i="9"/>
  <c r="CM1491" i="9"/>
  <c r="CN1492" i="9"/>
  <c r="CO1493" i="9"/>
  <c r="CP1494" i="9"/>
  <c r="CQ1495" i="9"/>
  <c r="CR1496" i="9"/>
  <c r="CS1497" i="9"/>
  <c r="CT1498" i="9"/>
  <c r="BJ1416" i="9"/>
  <c r="BK1417" i="9"/>
  <c r="BL1418" i="9"/>
  <c r="BM1419" i="9"/>
  <c r="BN1420" i="9"/>
  <c r="BO1421" i="9"/>
  <c r="BP1422" i="9"/>
  <c r="BQ1423" i="9"/>
  <c r="BR1424" i="9"/>
  <c r="BS1425" i="9"/>
  <c r="BT1426" i="9"/>
  <c r="BU1427" i="9"/>
  <c r="BV1428" i="9"/>
  <c r="BW1429" i="9"/>
  <c r="BX1430" i="9"/>
  <c r="BY1431" i="9"/>
  <c r="BZ1432" i="9"/>
  <c r="CA1433" i="9"/>
  <c r="CB1434" i="9"/>
  <c r="CC1435" i="9"/>
  <c r="CD1436" i="9"/>
  <c r="CE1437" i="9"/>
  <c r="CF1438" i="9"/>
  <c r="CG1439" i="9"/>
  <c r="CH1440" i="9"/>
  <c r="CI1441" i="9"/>
  <c r="CJ1442" i="9"/>
  <c r="CK1443" i="9"/>
  <c r="CL1444" i="9"/>
  <c r="CM1445" i="9"/>
  <c r="CN1446" i="9"/>
  <c r="CO1447" i="9"/>
  <c r="CP1448" i="9"/>
  <c r="CQ1449" i="9"/>
  <c r="CR1450" i="9"/>
  <c r="CS1451" i="9"/>
  <c r="CT1452" i="9"/>
  <c r="BO1510" i="9"/>
  <c r="BQ1512" i="9"/>
  <c r="BP1511" i="9"/>
  <c r="BR1513" i="9"/>
  <c r="BS1514" i="9"/>
  <c r="BT1515" i="9"/>
  <c r="BU1516" i="9"/>
  <c r="BV1517" i="9"/>
  <c r="BW1518" i="9"/>
  <c r="BX1519" i="9"/>
  <c r="BY1520" i="9"/>
  <c r="BZ1521" i="9"/>
  <c r="CA1522" i="9"/>
  <c r="CB1523" i="9"/>
  <c r="CC1524" i="9"/>
  <c r="CD1525" i="9"/>
  <c r="CE1526" i="9"/>
  <c r="CF1527" i="9"/>
  <c r="CG1528" i="9"/>
  <c r="CH1529" i="9"/>
  <c r="CI1530" i="9"/>
  <c r="CJ1531" i="9"/>
  <c r="CK1532" i="9"/>
  <c r="CL1533" i="9"/>
  <c r="CM1534" i="9"/>
  <c r="CN1535" i="9"/>
  <c r="CO1536" i="9"/>
  <c r="CP1537" i="9"/>
  <c r="CQ1538" i="9"/>
  <c r="CR1539" i="9"/>
  <c r="CS1540" i="9"/>
  <c r="CT1541" i="9"/>
  <c r="E510" i="1"/>
  <c r="E511" i="1"/>
  <c r="D1122" i="1"/>
  <c r="BG1509" i="9" s="1"/>
  <c r="C579" i="1"/>
  <c r="C580" i="1" s="1"/>
  <c r="C578" i="1"/>
  <c r="F1088" i="1"/>
  <c r="BI1462" i="9" s="1"/>
  <c r="BL1463" i="9"/>
  <c r="BN1465" i="9"/>
  <c r="BM1464" i="9"/>
  <c r="BO1466" i="9"/>
  <c r="BP1467" i="9"/>
  <c r="BQ1468" i="9"/>
  <c r="BR1469" i="9"/>
  <c r="BS1470" i="9"/>
  <c r="BT1471" i="9"/>
  <c r="BU1472" i="9"/>
  <c r="BV1473" i="9"/>
  <c r="BW1474" i="9"/>
  <c r="BX1475" i="9"/>
  <c r="BY1476" i="9"/>
  <c r="BZ1477" i="9"/>
  <c r="CA1478" i="9"/>
  <c r="CB1479" i="9"/>
  <c r="CC1480" i="9"/>
  <c r="CD1481" i="9"/>
  <c r="CE1482" i="9"/>
  <c r="CF1483" i="9"/>
  <c r="CG1484" i="9"/>
  <c r="CH1485" i="9"/>
  <c r="CI1486" i="9"/>
  <c r="CJ1487" i="9"/>
  <c r="CK1488" i="9"/>
  <c r="CL1489" i="9"/>
  <c r="CM1490" i="9"/>
  <c r="CN1491" i="9"/>
  <c r="CO1492" i="9"/>
  <c r="CP1493" i="9"/>
  <c r="CQ1494" i="9"/>
  <c r="CR1495" i="9"/>
  <c r="CS1496" i="9"/>
  <c r="CT1497" i="9"/>
  <c r="BL1416" i="9"/>
  <c r="BM1417" i="9"/>
  <c r="BN1418" i="9"/>
  <c r="BO1419" i="9"/>
  <c r="BP1420" i="9"/>
  <c r="BQ1421" i="9"/>
  <c r="BR1422" i="9"/>
  <c r="BS1423" i="9"/>
  <c r="BT1424" i="9"/>
  <c r="BU1425" i="9"/>
  <c r="BV1426" i="9"/>
  <c r="BW1427" i="9"/>
  <c r="BX1428" i="9"/>
  <c r="BY1429" i="9"/>
  <c r="BZ1430" i="9"/>
  <c r="CA1431" i="9"/>
  <c r="CB1432" i="9"/>
  <c r="CC1433" i="9"/>
  <c r="CD1434" i="9"/>
  <c r="CE1435" i="9"/>
  <c r="CF1436" i="9"/>
  <c r="CG1437" i="9"/>
  <c r="CH1438" i="9"/>
  <c r="CI1439" i="9"/>
  <c r="CJ1440" i="9"/>
  <c r="CK1441" i="9"/>
  <c r="CL1442" i="9"/>
  <c r="CM1443" i="9"/>
  <c r="CN1444" i="9"/>
  <c r="CO1445" i="9"/>
  <c r="CP1446" i="9"/>
  <c r="CQ1447" i="9"/>
  <c r="CR1448" i="9"/>
  <c r="CS1449" i="9"/>
  <c r="CT1450" i="9"/>
  <c r="BN1463" i="9"/>
  <c r="BP1465" i="9"/>
  <c r="BO1464" i="9"/>
  <c r="BQ1466" i="9"/>
  <c r="BR1467" i="9"/>
  <c r="BS1468" i="9"/>
  <c r="BT1469" i="9"/>
  <c r="BU1470" i="9"/>
  <c r="BV1471" i="9"/>
  <c r="BW1472" i="9"/>
  <c r="BX1473" i="9"/>
  <c r="BY1474" i="9"/>
  <c r="BZ1475" i="9"/>
  <c r="CA1476" i="9"/>
  <c r="CB1477" i="9"/>
  <c r="CC1478" i="9"/>
  <c r="CD1479" i="9"/>
  <c r="CE1480" i="9"/>
  <c r="CF1481" i="9"/>
  <c r="CG1482" i="9"/>
  <c r="CH1483" i="9"/>
  <c r="CI1484" i="9"/>
  <c r="CJ1485" i="9"/>
  <c r="CK1486" i="9"/>
  <c r="CL1487" i="9"/>
  <c r="CM1488" i="9"/>
  <c r="CN1489" i="9"/>
  <c r="CO1490" i="9"/>
  <c r="CP1491" i="9"/>
  <c r="CQ1492" i="9"/>
  <c r="CR1493" i="9"/>
  <c r="CS1494" i="9"/>
  <c r="CT1495" i="9"/>
  <c r="C103" i="1"/>
  <c r="C102" i="1"/>
  <c r="D511" i="1"/>
  <c r="D510" i="1"/>
  <c r="C1088" i="1"/>
  <c r="BF1462" i="9" s="1"/>
  <c r="D1088" i="1"/>
  <c r="BG1462" i="9" s="1"/>
  <c r="E1122" i="1"/>
  <c r="BH1509" i="9" s="1"/>
  <c r="C1054" i="1"/>
  <c r="BF1415" i="9" s="1"/>
  <c r="BM1463" i="9"/>
  <c r="BO1465" i="9"/>
  <c r="BN1464" i="9"/>
  <c r="BP1466" i="9"/>
  <c r="BQ1467" i="9"/>
  <c r="BR1468" i="9"/>
  <c r="BS1469" i="9"/>
  <c r="BT1470" i="9"/>
  <c r="BU1471" i="9"/>
  <c r="BV1472" i="9"/>
  <c r="BW1473" i="9"/>
  <c r="BX1474" i="9"/>
  <c r="BY1475" i="9"/>
  <c r="BZ1476" i="9"/>
  <c r="CA1477" i="9"/>
  <c r="CB1478" i="9"/>
  <c r="CC1479" i="9"/>
  <c r="CD1480" i="9"/>
  <c r="CE1481" i="9"/>
  <c r="CF1482" i="9"/>
  <c r="CG1483" i="9"/>
  <c r="CH1484" i="9"/>
  <c r="CI1485" i="9"/>
  <c r="CJ1486" i="9"/>
  <c r="CK1487" i="9"/>
  <c r="CL1488" i="9"/>
  <c r="CM1489" i="9"/>
  <c r="CN1490" i="9"/>
  <c r="CO1491" i="9"/>
  <c r="CP1492" i="9"/>
  <c r="CQ1493" i="9"/>
  <c r="CR1494" i="9"/>
  <c r="CS1495" i="9"/>
  <c r="CT1496" i="9"/>
  <c r="BM1416" i="9"/>
  <c r="BN1417" i="9"/>
  <c r="BO1418" i="9"/>
  <c r="BP1419" i="9"/>
  <c r="BQ1420" i="9"/>
  <c r="BR1421" i="9"/>
  <c r="BS1422" i="9"/>
  <c r="BT1423" i="9"/>
  <c r="BU1424" i="9"/>
  <c r="BV1425" i="9"/>
  <c r="BW1426" i="9"/>
  <c r="BX1427" i="9"/>
  <c r="BY1428" i="9"/>
  <c r="BZ1429" i="9"/>
  <c r="CA1430" i="9"/>
  <c r="CB1431" i="9"/>
  <c r="CC1432" i="9"/>
  <c r="CD1433" i="9"/>
  <c r="CE1434" i="9"/>
  <c r="CF1435" i="9"/>
  <c r="CG1436" i="9"/>
  <c r="CH1437" i="9"/>
  <c r="CI1438" i="9"/>
  <c r="CJ1439" i="9"/>
  <c r="CK1440" i="9"/>
  <c r="CL1441" i="9"/>
  <c r="CM1442" i="9"/>
  <c r="CN1443" i="9"/>
  <c r="CO1444" i="9"/>
  <c r="CP1445" i="9"/>
  <c r="CQ1446" i="9"/>
  <c r="CR1447" i="9"/>
  <c r="CS1448" i="9"/>
  <c r="CT1449" i="9"/>
  <c r="BO1463" i="9"/>
  <c r="BP1464" i="9"/>
  <c r="BQ1465" i="9"/>
  <c r="BR1466" i="9"/>
  <c r="BS1467" i="9"/>
  <c r="BT1468" i="9"/>
  <c r="BU1469" i="9"/>
  <c r="BV1470" i="9"/>
  <c r="BW1471" i="9"/>
  <c r="BX1472" i="9"/>
  <c r="BY1473" i="9"/>
  <c r="BZ1474" i="9"/>
  <c r="CA1475" i="9"/>
  <c r="CB1476" i="9"/>
  <c r="CC1477" i="9"/>
  <c r="CD1478" i="9"/>
  <c r="CE1479" i="9"/>
  <c r="CF1480" i="9"/>
  <c r="CG1481" i="9"/>
  <c r="CH1482" i="9"/>
  <c r="CI1483" i="9"/>
  <c r="CJ1484" i="9"/>
  <c r="CK1485" i="9"/>
  <c r="CL1486" i="9"/>
  <c r="CM1487" i="9"/>
  <c r="CN1488" i="9"/>
  <c r="CO1489" i="9"/>
  <c r="CP1490" i="9"/>
  <c r="CQ1491" i="9"/>
  <c r="CR1492" i="9"/>
  <c r="CS1493" i="9"/>
  <c r="CT1494" i="9"/>
  <c r="DU6" i="7" a="1"/>
  <c r="DU6" i="7" s="1"/>
  <c r="DU46" i="7" s="1"/>
  <c r="EB6" i="7" a="1"/>
  <c r="EB6" i="7" s="1"/>
  <c r="EB46" i="7" s="1"/>
  <c r="DN6" i="7" a="1"/>
  <c r="DN6" i="7" s="1"/>
  <c r="EH6" i="7" a="1"/>
  <c r="EH6" i="7" s="1"/>
  <c r="EH46" i="7" s="1"/>
  <c r="EA6" i="7" a="1"/>
  <c r="EA6" i="7" s="1"/>
  <c r="EA46" i="7" s="1"/>
  <c r="DF6" i="7" a="1"/>
  <c r="DF6" i="7" s="1"/>
  <c r="DF46" i="7" s="1"/>
  <c r="DI6" i="7" a="1"/>
  <c r="DI6" i="7" s="1"/>
  <c r="DI46" i="7" s="1"/>
  <c r="DS6" i="7" a="1"/>
  <c r="DS6" i="7" s="1"/>
  <c r="DS47" i="7" s="1"/>
  <c r="U18" i="14" s="1"/>
  <c r="DW6" i="7" a="1"/>
  <c r="DW6" i="7" s="1"/>
  <c r="DW46" i="7" s="1"/>
  <c r="EM6" i="7" a="1"/>
  <c r="EM6" i="7" s="1"/>
  <c r="EM47" i="7" s="1"/>
  <c r="DK6" i="7" a="1"/>
  <c r="DK6" i="7" s="1"/>
  <c r="DK47" i="7" s="1"/>
  <c r="M18" i="14" s="1"/>
  <c r="O57" i="13"/>
  <c r="O56" i="13"/>
  <c r="K56" i="13" s="1"/>
  <c r="EE6" i="7" a="1"/>
  <c r="EE6" i="7" s="1"/>
  <c r="EE46" i="7" s="1"/>
  <c r="DL6" i="7" a="1"/>
  <c r="DL6" i="7" s="1"/>
  <c r="DL47" i="7" s="1"/>
  <c r="N18" i="14" s="1"/>
  <c r="DB6" i="7" a="1"/>
  <c r="DB6" i="7" s="1"/>
  <c r="DB46" i="7" s="1"/>
  <c r="EC6" i="7" a="1"/>
  <c r="EC6" i="7" s="1"/>
  <c r="EC46" i="7" s="1"/>
  <c r="DR6" i="7" a="1"/>
  <c r="DR6" i="7" s="1"/>
  <c r="DR46" i="7" s="1"/>
  <c r="DZ6" i="7" a="1"/>
  <c r="DZ6" i="7" s="1"/>
  <c r="DZ46" i="7" s="1"/>
  <c r="DE6" i="7" a="1"/>
  <c r="DE6" i="7" s="1"/>
  <c r="DE46" i="7" s="1"/>
  <c r="DJ6" i="7" a="1"/>
  <c r="DJ6" i="7" s="1"/>
  <c r="DJ46" i="7" s="1"/>
  <c r="ED6" i="7" a="1"/>
  <c r="ED6" i="7" s="1"/>
  <c r="ED46" i="7" s="1"/>
  <c r="DD6" i="7" a="1"/>
  <c r="DD6" i="7" s="1"/>
  <c r="DD46" i="7" s="1"/>
  <c r="DV6" i="7" a="1"/>
  <c r="DV6" i="7" s="1"/>
  <c r="DV46" i="7" s="1"/>
  <c r="DP6" i="7" a="1"/>
  <c r="DP6" i="7" s="1"/>
  <c r="DP47" i="7" s="1"/>
  <c r="R18" i="14" s="1"/>
  <c r="DC6" i="7" a="1"/>
  <c r="DC6" i="7" s="1"/>
  <c r="DC46" i="7" s="1"/>
  <c r="EF6" i="7" a="1"/>
  <c r="EF6" i="7" s="1"/>
  <c r="EF47" i="7" s="1"/>
  <c r="EJ6" i="7" a="1"/>
  <c r="EJ6" i="7" s="1"/>
  <c r="EJ46" i="7" s="1"/>
  <c r="I17" i="13"/>
  <c r="L17" i="13" s="1"/>
  <c r="P17" i="13" s="1"/>
  <c r="DM6" i="7" a="1"/>
  <c r="DM6" i="7" s="1"/>
  <c r="DM46" i="7" s="1"/>
  <c r="DA6" i="7" a="1"/>
  <c r="DA6" i="7" s="1"/>
  <c r="DA46" i="7" s="1"/>
  <c r="EI6" i="7" a="1"/>
  <c r="EI6" i="7" s="1"/>
  <c r="EI46" i="7" s="1"/>
  <c r="DO6" i="7" a="1"/>
  <c r="DO6" i="7" s="1"/>
  <c r="DO46" i="7" s="1"/>
  <c r="DH6" i="7" a="1"/>
  <c r="DH6" i="7" s="1"/>
  <c r="DH46" i="7" s="1"/>
  <c r="DG6" i="7" a="1"/>
  <c r="DG6" i="7" s="1"/>
  <c r="DG46" i="7" s="1"/>
  <c r="EG6" i="7" a="1"/>
  <c r="EG6" i="7" s="1"/>
  <c r="EG46" i="7" s="1"/>
  <c r="DX6" i="7" a="1"/>
  <c r="DX6" i="7" s="1"/>
  <c r="DX46" i="7" s="1"/>
  <c r="DT6" i="7" a="1"/>
  <c r="DT6" i="7" s="1"/>
  <c r="DT47" i="7" s="1"/>
  <c r="V18" i="14" s="1"/>
  <c r="EN6" i="7" a="1"/>
  <c r="EN6" i="7" s="1"/>
  <c r="EN46" i="7" s="1"/>
  <c r="DQ6" i="7" a="1"/>
  <c r="DQ6" i="7" s="1"/>
  <c r="DQ46" i="7" s="1"/>
  <c r="CZ6" i="7" a="1"/>
  <c r="CZ6" i="7" s="1"/>
  <c r="CZ47" i="7" s="1"/>
  <c r="EK6" i="7" a="1"/>
  <c r="EK6" i="7" s="1"/>
  <c r="EK46" i="7" s="1"/>
  <c r="EL6" i="7" a="1"/>
  <c r="EL6" i="7" s="1"/>
  <c r="EL46" i="7" s="1"/>
  <c r="K57" i="13"/>
  <c r="J52" i="7"/>
  <c r="J54" i="7"/>
  <c r="J24" i="8" s="1"/>
  <c r="J26" i="8" s="1"/>
  <c r="S17" i="7" a="1"/>
  <c r="S17" i="7" s="1"/>
  <c r="S18" i="7" a="1"/>
  <c r="S18" i="7" s="1"/>
  <c r="S11" i="7" a="1"/>
  <c r="S11" i="7" s="1"/>
  <c r="S16" i="7" a="1"/>
  <c r="S16" i="7" s="1"/>
  <c r="S15" i="7" a="1"/>
  <c r="S15" i="7" s="1"/>
  <c r="S10" i="7" a="1"/>
  <c r="S10" i="7" s="1"/>
  <c r="S19" i="7" a="1"/>
  <c r="S19" i="7" s="1"/>
  <c r="S13" i="7" a="1"/>
  <c r="S13" i="7" s="1"/>
  <c r="S14" i="7" a="1"/>
  <c r="S14" i="7" s="1"/>
  <c r="S12" i="7" a="1"/>
  <c r="S12" i="7" s="1"/>
  <c r="S9" i="7" a="1"/>
  <c r="S9" i="7" s="1"/>
  <c r="S25" i="7" a="1"/>
  <c r="S25" i="7" s="1"/>
  <c r="S20" i="7" a="1"/>
  <c r="S20" i="7" s="1"/>
  <c r="S23" i="7" a="1"/>
  <c r="S23" i="7" s="1"/>
  <c r="S30" i="7" a="1"/>
  <c r="S30" i="7" s="1"/>
  <c r="S24" i="7" a="1"/>
  <c r="S24" i="7" s="1"/>
  <c r="S26" i="7" a="1"/>
  <c r="S26" i="7" s="1"/>
  <c r="S21" i="7" a="1"/>
  <c r="S21" i="7" s="1"/>
  <c r="S22" i="7" a="1"/>
  <c r="S22" i="7" s="1"/>
  <c r="S31" i="7" a="1"/>
  <c r="S31" i="7" s="1"/>
  <c r="S35" i="7" a="1"/>
  <c r="S35" i="7" s="1"/>
  <c r="S34" i="7" a="1"/>
  <c r="S34" i="7" s="1"/>
  <c r="S36" i="7" a="1"/>
  <c r="S36" i="7" s="1"/>
  <c r="S38" i="7" a="1"/>
  <c r="S38" i="7" s="1"/>
  <c r="S33" i="7" a="1"/>
  <c r="S33" i="7" s="1"/>
  <c r="S39" i="7" a="1"/>
  <c r="S39" i="7" s="1"/>
  <c r="S27" i="7" a="1"/>
  <c r="S27" i="7" s="1"/>
  <c r="S29" i="7" a="1"/>
  <c r="S29" i="7" s="1"/>
  <c r="S32" i="7" a="1"/>
  <c r="S32" i="7" s="1"/>
  <c r="S43" i="7" a="1"/>
  <c r="S43" i="7" s="1"/>
  <c r="S37" i="7" a="1"/>
  <c r="S37" i="7" s="1"/>
  <c r="S28" i="7" a="1"/>
  <c r="S28" i="7" s="1"/>
  <c r="S40" i="7" a="1"/>
  <c r="S40" i="7" s="1"/>
  <c r="S41" i="7" a="1"/>
  <c r="S41" i="7" s="1"/>
  <c r="S42" i="7" a="1"/>
  <c r="S42" i="7" s="1"/>
  <c r="S44" i="7" a="1"/>
  <c r="S44" i="7" s="1"/>
  <c r="J61" i="7"/>
  <c r="J31" i="8"/>
  <c r="J33" i="8" s="1"/>
  <c r="BL1275" i="9"/>
  <c r="P18" i="13"/>
  <c r="P21" i="13"/>
  <c r="BI47" i="7"/>
  <c r="DN46" i="7"/>
  <c r="DN47" i="7"/>
  <c r="P18" i="14" s="1"/>
  <c r="DK46" i="7"/>
  <c r="DY46" i="7"/>
  <c r="DY47" i="7"/>
  <c r="ED47" i="7"/>
  <c r="EH47" i="7"/>
  <c r="EB47" i="7"/>
  <c r="P16" i="13"/>
  <c r="EJ47" i="7"/>
  <c r="BI46" i="7"/>
  <c r="BJ10" i="7" a="1"/>
  <c r="BJ10" i="7" s="1"/>
  <c r="BJ7" i="7" a="1"/>
  <c r="BJ7" i="7" s="1"/>
  <c r="BJ9" i="7" a="1"/>
  <c r="BJ9" i="7" s="1"/>
  <c r="BJ8" i="7" a="1"/>
  <c r="BJ8" i="7" s="1"/>
  <c r="BJ5" i="7" a="1"/>
  <c r="BJ5" i="7" s="1"/>
  <c r="CB288" i="9"/>
  <c r="CN288" i="9"/>
  <c r="U712" i="9"/>
  <c r="BL1322" i="9"/>
  <c r="BN1369" i="9"/>
  <c r="BO1370" i="9"/>
  <c r="BP1371" i="9"/>
  <c r="BQ1372" i="9"/>
  <c r="BR1373" i="9"/>
  <c r="BS1374" i="9"/>
  <c r="BT1375" i="9"/>
  <c r="BU1376" i="9"/>
  <c r="BV1377" i="9"/>
  <c r="BW1378" i="9"/>
  <c r="BX1379" i="9"/>
  <c r="BY1380" i="9"/>
  <c r="BZ1381" i="9"/>
  <c r="CA1382" i="9"/>
  <c r="CB1383" i="9"/>
  <c r="CC1384" i="9"/>
  <c r="CD1385" i="9"/>
  <c r="CE1386" i="9"/>
  <c r="CF1387" i="9"/>
  <c r="CG1388" i="9"/>
  <c r="CH1389" i="9"/>
  <c r="CI1390" i="9"/>
  <c r="CJ1391" i="9"/>
  <c r="CK1392" i="9"/>
  <c r="CL1393" i="9"/>
  <c r="CM1394" i="9"/>
  <c r="CN1395" i="9"/>
  <c r="CO1396" i="9"/>
  <c r="CP1397" i="9"/>
  <c r="CQ1398" i="9"/>
  <c r="CR1399" i="9"/>
  <c r="CS1400" i="9"/>
  <c r="CT1401" i="9"/>
  <c r="BS1370" i="9"/>
  <c r="BR1369" i="9"/>
  <c r="BT1371" i="9"/>
  <c r="BU1372" i="9"/>
  <c r="BV1373" i="9"/>
  <c r="BW1374" i="9"/>
  <c r="BX1375" i="9"/>
  <c r="BY1376" i="9"/>
  <c r="BZ1377" i="9"/>
  <c r="CA1378" i="9"/>
  <c r="CB1379" i="9"/>
  <c r="CC1380" i="9"/>
  <c r="CD1381" i="9"/>
  <c r="CE1382" i="9"/>
  <c r="CF1383" i="9"/>
  <c r="CG1384" i="9"/>
  <c r="CH1385" i="9"/>
  <c r="CI1386" i="9"/>
  <c r="CJ1387" i="9"/>
  <c r="CK1388" i="9"/>
  <c r="CL1389" i="9"/>
  <c r="CM1390" i="9"/>
  <c r="CN1391" i="9"/>
  <c r="CO1392" i="9"/>
  <c r="CP1393" i="9"/>
  <c r="CQ1394" i="9"/>
  <c r="CR1395" i="9"/>
  <c r="CS1396" i="9"/>
  <c r="CT1397" i="9"/>
  <c r="BZ1370" i="9"/>
  <c r="CA1371" i="9"/>
  <c r="CB1372" i="9"/>
  <c r="CC1373" i="9"/>
  <c r="BY1369" i="9"/>
  <c r="CE1375" i="9"/>
  <c r="CD1374" i="9"/>
  <c r="CF1376" i="9"/>
  <c r="CG1377" i="9"/>
  <c r="CH1378" i="9"/>
  <c r="CI1379" i="9"/>
  <c r="CJ1380" i="9"/>
  <c r="CK1381" i="9"/>
  <c r="CL1382" i="9"/>
  <c r="CM1383" i="9"/>
  <c r="CN1384" i="9"/>
  <c r="CO1385" i="9"/>
  <c r="CP1386" i="9"/>
  <c r="CQ1387" i="9"/>
  <c r="CR1388" i="9"/>
  <c r="CS1389" i="9"/>
  <c r="CT1390" i="9"/>
  <c r="CJ1377" i="9"/>
  <c r="CL1379" i="9"/>
  <c r="CF1373" i="9"/>
  <c r="CB1369" i="9"/>
  <c r="CI1376" i="9"/>
  <c r="CC1370" i="9"/>
  <c r="CK1378" i="9"/>
  <c r="CE1372" i="9"/>
  <c r="CG1374" i="9"/>
  <c r="CD1371" i="9"/>
  <c r="CH1375" i="9"/>
  <c r="CM1380" i="9"/>
  <c r="CN1381" i="9"/>
  <c r="CO1382" i="9"/>
  <c r="CP1383" i="9"/>
  <c r="CQ1384" i="9"/>
  <c r="CR1385" i="9"/>
  <c r="CS1386" i="9"/>
  <c r="CT1387" i="9"/>
  <c r="CQ1381" i="9"/>
  <c r="CK1375" i="9"/>
  <c r="CR1382" i="9"/>
  <c r="CE1369" i="9"/>
  <c r="CF1370" i="9"/>
  <c r="CP1380" i="9"/>
  <c r="CG1371" i="9"/>
  <c r="CL1376" i="9"/>
  <c r="CM1377" i="9"/>
  <c r="CJ1374" i="9"/>
  <c r="CH1372" i="9"/>
  <c r="CI1373" i="9"/>
  <c r="CN1378" i="9"/>
  <c r="CO1379" i="9"/>
  <c r="CS1383" i="9"/>
  <c r="CT1384" i="9"/>
  <c r="CC1372" i="9"/>
  <c r="CF1375" i="9"/>
  <c r="CH1377" i="9"/>
  <c r="CG1376" i="9"/>
  <c r="BZ1369" i="9"/>
  <c r="CE1374" i="9"/>
  <c r="CA1370" i="9"/>
  <c r="CI1378" i="9"/>
  <c r="CB1371" i="9"/>
  <c r="CD1373" i="9"/>
  <c r="CJ1379" i="9"/>
  <c r="CK1380" i="9"/>
  <c r="CL1381" i="9"/>
  <c r="CM1382" i="9"/>
  <c r="CN1383" i="9"/>
  <c r="CO1384" i="9"/>
  <c r="CP1385" i="9"/>
  <c r="CQ1386" i="9"/>
  <c r="CR1387" i="9"/>
  <c r="CS1388" i="9"/>
  <c r="CT1389" i="9"/>
  <c r="CE1376" i="9"/>
  <c r="BX1369" i="9"/>
  <c r="CA1372" i="9"/>
  <c r="CC1374" i="9"/>
  <c r="BZ1371" i="9"/>
  <c r="BY1370" i="9"/>
  <c r="CB1373" i="9"/>
  <c r="CD1375" i="9"/>
  <c r="CF1377" i="9"/>
  <c r="CG1378" i="9"/>
  <c r="CH1379" i="9"/>
  <c r="CI1380" i="9"/>
  <c r="CJ1381" i="9"/>
  <c r="CK1382" i="9"/>
  <c r="CL1383" i="9"/>
  <c r="CM1384" i="9"/>
  <c r="CN1385" i="9"/>
  <c r="CO1386" i="9"/>
  <c r="CP1387" i="9"/>
  <c r="CQ1388" i="9"/>
  <c r="CR1389" i="9"/>
  <c r="CS1390" i="9"/>
  <c r="CT1391" i="9"/>
  <c r="BJ1369" i="9"/>
  <c r="BK1370" i="9"/>
  <c r="BL1371" i="9"/>
  <c r="BM1372" i="9"/>
  <c r="BN1373" i="9"/>
  <c r="BO1374" i="9"/>
  <c r="BP1375" i="9"/>
  <c r="BQ1376" i="9"/>
  <c r="BR1377" i="9"/>
  <c r="BS1378" i="9"/>
  <c r="BT1379" i="9"/>
  <c r="BU1380" i="9"/>
  <c r="BV1381" i="9"/>
  <c r="BW1382" i="9"/>
  <c r="BX1383" i="9"/>
  <c r="BY1384" i="9"/>
  <c r="BZ1385" i="9"/>
  <c r="CA1386" i="9"/>
  <c r="CB1387" i="9"/>
  <c r="CC1388" i="9"/>
  <c r="CD1389" i="9"/>
  <c r="CE1390" i="9"/>
  <c r="CF1391" i="9"/>
  <c r="CG1392" i="9"/>
  <c r="CH1393" i="9"/>
  <c r="CI1394" i="9"/>
  <c r="CJ1395" i="9"/>
  <c r="CK1396" i="9"/>
  <c r="CL1397" i="9"/>
  <c r="CM1398" i="9"/>
  <c r="CN1399" i="9"/>
  <c r="CO1400" i="9"/>
  <c r="CP1401" i="9"/>
  <c r="CQ1402" i="9"/>
  <c r="CR1403" i="9"/>
  <c r="CS1404" i="9"/>
  <c r="CT1405" i="9"/>
  <c r="CI1374" i="9"/>
  <c r="CN1379" i="9"/>
  <c r="CM1378" i="9"/>
  <c r="CF1371" i="9"/>
  <c r="CP1381" i="9"/>
  <c r="CJ1375" i="9"/>
  <c r="CQ1382" i="9"/>
  <c r="CG1372" i="9"/>
  <c r="CE1370" i="9"/>
  <c r="CL1377" i="9"/>
  <c r="CD1369" i="9"/>
  <c r="CH1373" i="9"/>
  <c r="CO1380" i="9"/>
  <c r="CK1376" i="9"/>
  <c r="CR1383" i="9"/>
  <c r="CS1384" i="9"/>
  <c r="CT1385" i="9"/>
  <c r="BV1371" i="9"/>
  <c r="BT1369" i="9"/>
  <c r="BU1370" i="9"/>
  <c r="BW1372" i="9"/>
  <c r="BX1373" i="9"/>
  <c r="BY1374" i="9"/>
  <c r="BZ1375" i="9"/>
  <c r="CA1376" i="9"/>
  <c r="CB1377" i="9"/>
  <c r="CC1378" i="9"/>
  <c r="CD1379" i="9"/>
  <c r="CE1380" i="9"/>
  <c r="CF1381" i="9"/>
  <c r="CG1382" i="9"/>
  <c r="CH1383" i="9"/>
  <c r="CI1384" i="9"/>
  <c r="CJ1385" i="9"/>
  <c r="CK1386" i="9"/>
  <c r="CL1387" i="9"/>
  <c r="CM1388" i="9"/>
  <c r="CN1389" i="9"/>
  <c r="CO1390" i="9"/>
  <c r="CP1391" i="9"/>
  <c r="CQ1392" i="9"/>
  <c r="CR1393" i="9"/>
  <c r="CS1394" i="9"/>
  <c r="CT1395" i="9"/>
  <c r="CN1380" i="9"/>
  <c r="CE1371" i="9"/>
  <c r="CK1377" i="9"/>
  <c r="CF1372" i="9"/>
  <c r="CL1378" i="9"/>
  <c r="CG1373" i="9"/>
  <c r="CC1369" i="9"/>
  <c r="CJ1376" i="9"/>
  <c r="CD1370" i="9"/>
  <c r="CH1374" i="9"/>
  <c r="CI1375" i="9"/>
  <c r="CM1379" i="9"/>
  <c r="CO1381" i="9"/>
  <c r="CP1382" i="9"/>
  <c r="CQ1383" i="9"/>
  <c r="CR1384" i="9"/>
  <c r="CS1385" i="9"/>
  <c r="CT1386" i="9"/>
  <c r="BR1086" i="9"/>
  <c r="BM1370" i="9"/>
  <c r="BL1369" i="9"/>
  <c r="BN1371" i="9"/>
  <c r="BO1372" i="9"/>
  <c r="BP1373" i="9"/>
  <c r="BQ1374" i="9"/>
  <c r="BR1375" i="9"/>
  <c r="BS1376" i="9"/>
  <c r="BT1377" i="9"/>
  <c r="BU1378" i="9"/>
  <c r="BV1379" i="9"/>
  <c r="BW1380" i="9"/>
  <c r="BX1381" i="9"/>
  <c r="BY1382" i="9"/>
  <c r="BZ1383" i="9"/>
  <c r="CA1384" i="9"/>
  <c r="CB1385" i="9"/>
  <c r="CC1386" i="9"/>
  <c r="CD1387" i="9"/>
  <c r="CE1388" i="9"/>
  <c r="CF1389" i="9"/>
  <c r="CG1390" i="9"/>
  <c r="CH1391" i="9"/>
  <c r="CI1392" i="9"/>
  <c r="CJ1393" i="9"/>
  <c r="CK1394" i="9"/>
  <c r="CL1395" i="9"/>
  <c r="CM1396" i="9"/>
  <c r="CN1397" i="9"/>
  <c r="CO1398" i="9"/>
  <c r="CP1399" i="9"/>
  <c r="CQ1400" i="9"/>
  <c r="CR1401" i="9"/>
  <c r="CS1402" i="9"/>
  <c r="CT1403" i="9"/>
  <c r="BZ1373" i="9"/>
  <c r="BY1372" i="9"/>
  <c r="BV1369" i="9"/>
  <c r="BW1370" i="9"/>
  <c r="BX1371" i="9"/>
  <c r="CA1374" i="9"/>
  <c r="CB1375" i="9"/>
  <c r="CC1376" i="9"/>
  <c r="CD1377" i="9"/>
  <c r="CE1378" i="9"/>
  <c r="CF1379" i="9"/>
  <c r="CG1380" i="9"/>
  <c r="CH1381" i="9"/>
  <c r="CI1382" i="9"/>
  <c r="CJ1383" i="9"/>
  <c r="CK1384" i="9"/>
  <c r="CL1385" i="9"/>
  <c r="CM1386" i="9"/>
  <c r="CN1387" i="9"/>
  <c r="CO1388" i="9"/>
  <c r="CP1389" i="9"/>
  <c r="CQ1390" i="9"/>
  <c r="CR1391" i="9"/>
  <c r="CS1392" i="9"/>
  <c r="CT1393" i="9"/>
  <c r="CK1379" i="9"/>
  <c r="CF1374" i="9"/>
  <c r="CB1370" i="9"/>
  <c r="CC1371" i="9"/>
  <c r="CI1377" i="9"/>
  <c r="CA1369" i="9"/>
  <c r="CG1375" i="9"/>
  <c r="CE1373" i="9"/>
  <c r="CD1372" i="9"/>
  <c r="CJ1378" i="9"/>
  <c r="CH1376" i="9"/>
  <c r="CL1380" i="9"/>
  <c r="CM1381" i="9"/>
  <c r="CN1382" i="9"/>
  <c r="CO1383" i="9"/>
  <c r="CP1384" i="9"/>
  <c r="CQ1385" i="9"/>
  <c r="CR1386" i="9"/>
  <c r="CS1387" i="9"/>
  <c r="CT1388" i="9"/>
  <c r="BR1039" i="9"/>
  <c r="BS1041" i="9" s="1"/>
  <c r="BQ1369" i="9"/>
  <c r="BR1370" i="9"/>
  <c r="BS1371" i="9"/>
  <c r="BT1372" i="9"/>
  <c r="BU1373" i="9"/>
  <c r="BV1374" i="9"/>
  <c r="BW1375" i="9"/>
  <c r="BX1376" i="9"/>
  <c r="BY1377" i="9"/>
  <c r="BZ1378" i="9"/>
  <c r="CA1379" i="9"/>
  <c r="CB1380" i="9"/>
  <c r="CC1381" i="9"/>
  <c r="CD1382" i="9"/>
  <c r="CE1383" i="9"/>
  <c r="CF1384" i="9"/>
  <c r="CG1385" i="9"/>
  <c r="CH1386" i="9"/>
  <c r="CI1387" i="9"/>
  <c r="CJ1388" i="9"/>
  <c r="CK1389" i="9"/>
  <c r="CL1390" i="9"/>
  <c r="CM1391" i="9"/>
  <c r="CN1392" i="9"/>
  <c r="CO1393" i="9"/>
  <c r="CP1394" i="9"/>
  <c r="CQ1395" i="9"/>
  <c r="CR1396" i="9"/>
  <c r="CS1397" i="9"/>
  <c r="CT1398" i="9"/>
  <c r="BQ1370" i="9"/>
  <c r="BP1369" i="9"/>
  <c r="BR1371" i="9"/>
  <c r="BS1372" i="9"/>
  <c r="BT1373" i="9"/>
  <c r="BU1374" i="9"/>
  <c r="BV1375" i="9"/>
  <c r="BW1376" i="9"/>
  <c r="BX1377" i="9"/>
  <c r="BY1378" i="9"/>
  <c r="BZ1379" i="9"/>
  <c r="CA1380" i="9"/>
  <c r="CB1381" i="9"/>
  <c r="CC1382" i="9"/>
  <c r="CD1383" i="9"/>
  <c r="CE1384" i="9"/>
  <c r="CF1385" i="9"/>
  <c r="CG1386" i="9"/>
  <c r="CH1387" i="9"/>
  <c r="CI1388" i="9"/>
  <c r="CJ1389" i="9"/>
  <c r="CK1390" i="9"/>
  <c r="CL1391" i="9"/>
  <c r="CM1392" i="9"/>
  <c r="CN1393" i="9"/>
  <c r="CO1394" i="9"/>
  <c r="CP1395" i="9"/>
  <c r="CQ1396" i="9"/>
  <c r="CR1397" i="9"/>
  <c r="CS1398" i="9"/>
  <c r="CT1399" i="9"/>
  <c r="BM1369" i="9"/>
  <c r="BN1370" i="9"/>
  <c r="BO1371" i="9"/>
  <c r="BP1372" i="9"/>
  <c r="BQ1373" i="9"/>
  <c r="BR1374" i="9"/>
  <c r="BS1375" i="9"/>
  <c r="BT1376" i="9"/>
  <c r="BU1377" i="9"/>
  <c r="BV1378" i="9"/>
  <c r="BW1379" i="9"/>
  <c r="BX1380" i="9"/>
  <c r="BY1381" i="9"/>
  <c r="BZ1382" i="9"/>
  <c r="CA1383" i="9"/>
  <c r="CB1384" i="9"/>
  <c r="CC1385" i="9"/>
  <c r="CD1386" i="9"/>
  <c r="CE1387" i="9"/>
  <c r="CF1388" i="9"/>
  <c r="CG1389" i="9"/>
  <c r="CH1390" i="9"/>
  <c r="CI1391" i="9"/>
  <c r="CJ1392" i="9"/>
  <c r="CK1393" i="9"/>
  <c r="CL1394" i="9"/>
  <c r="CM1395" i="9"/>
  <c r="CN1396" i="9"/>
  <c r="CO1397" i="9"/>
  <c r="CP1398" i="9"/>
  <c r="CQ1399" i="9"/>
  <c r="CR1400" i="9"/>
  <c r="CS1401" i="9"/>
  <c r="CT1402" i="9"/>
  <c r="BW1371" i="9"/>
  <c r="BU1369" i="9"/>
  <c r="BX1372" i="9"/>
  <c r="BV1370" i="9"/>
  <c r="BY1373" i="9"/>
  <c r="BZ1374" i="9"/>
  <c r="CA1375" i="9"/>
  <c r="CB1376" i="9"/>
  <c r="CC1377" i="9"/>
  <c r="CD1378" i="9"/>
  <c r="CE1379" i="9"/>
  <c r="CF1380" i="9"/>
  <c r="CG1381" i="9"/>
  <c r="CH1382" i="9"/>
  <c r="CI1383" i="9"/>
  <c r="CJ1384" i="9"/>
  <c r="CK1385" i="9"/>
  <c r="CL1386" i="9"/>
  <c r="CM1387" i="9"/>
  <c r="CN1388" i="9"/>
  <c r="CO1389" i="9"/>
  <c r="CP1390" i="9"/>
  <c r="CQ1391" i="9"/>
  <c r="CR1392" i="9"/>
  <c r="CS1393" i="9"/>
  <c r="CT1394" i="9"/>
  <c r="BP1370" i="9"/>
  <c r="BO1369" i="9"/>
  <c r="BQ1371" i="9"/>
  <c r="BR1372" i="9"/>
  <c r="BS1373" i="9"/>
  <c r="BT1374" i="9"/>
  <c r="BU1375" i="9"/>
  <c r="BV1376" i="9"/>
  <c r="BW1377" i="9"/>
  <c r="BX1378" i="9"/>
  <c r="BY1379" i="9"/>
  <c r="BZ1380" i="9"/>
  <c r="CA1381" i="9"/>
  <c r="CB1382" i="9"/>
  <c r="CC1383" i="9"/>
  <c r="CD1384" i="9"/>
  <c r="CE1385" i="9"/>
  <c r="CF1386" i="9"/>
  <c r="CG1387" i="9"/>
  <c r="CH1388" i="9"/>
  <c r="CI1389" i="9"/>
  <c r="CJ1390" i="9"/>
  <c r="CK1391" i="9"/>
  <c r="CL1392" i="9"/>
  <c r="CM1393" i="9"/>
  <c r="CN1394" i="9"/>
  <c r="CO1395" i="9"/>
  <c r="CP1396" i="9"/>
  <c r="CQ1397" i="9"/>
  <c r="CR1398" i="9"/>
  <c r="CS1399" i="9"/>
  <c r="CT1400" i="9"/>
  <c r="BT1370" i="9"/>
  <c r="BS1369" i="9"/>
  <c r="BU1371" i="9"/>
  <c r="BV1372" i="9"/>
  <c r="BW1373" i="9"/>
  <c r="BX1374" i="9"/>
  <c r="BY1375" i="9"/>
  <c r="BZ1376" i="9"/>
  <c r="CA1377" i="9"/>
  <c r="CB1378" i="9"/>
  <c r="CC1379" i="9"/>
  <c r="CD1380" i="9"/>
  <c r="CE1381" i="9"/>
  <c r="CF1382" i="9"/>
  <c r="CG1383" i="9"/>
  <c r="CH1384" i="9"/>
  <c r="CI1385" i="9"/>
  <c r="CJ1386" i="9"/>
  <c r="CK1387" i="9"/>
  <c r="CL1388" i="9"/>
  <c r="CM1389" i="9"/>
  <c r="CN1390" i="9"/>
  <c r="CO1391" i="9"/>
  <c r="CP1392" i="9"/>
  <c r="CQ1393" i="9"/>
  <c r="CR1394" i="9"/>
  <c r="CS1395" i="9"/>
  <c r="CT1396" i="9"/>
  <c r="BL1370" i="9"/>
  <c r="BK1369" i="9"/>
  <c r="BM1371" i="9"/>
  <c r="BN1372" i="9"/>
  <c r="BO1373" i="9"/>
  <c r="BP1374" i="9"/>
  <c r="BQ1375" i="9"/>
  <c r="BR1376" i="9"/>
  <c r="BS1377" i="9"/>
  <c r="BT1378" i="9"/>
  <c r="BU1379" i="9"/>
  <c r="BV1380" i="9"/>
  <c r="BW1381" i="9"/>
  <c r="BX1382" i="9"/>
  <c r="BY1383" i="9"/>
  <c r="BZ1384" i="9"/>
  <c r="CA1385" i="9"/>
  <c r="CB1386" i="9"/>
  <c r="CC1387" i="9"/>
  <c r="CD1388" i="9"/>
  <c r="CE1389" i="9"/>
  <c r="CF1390" i="9"/>
  <c r="CG1391" i="9"/>
  <c r="CH1392" i="9"/>
  <c r="CI1393" i="9"/>
  <c r="CJ1394" i="9"/>
  <c r="CK1395" i="9"/>
  <c r="CL1396" i="9"/>
  <c r="CM1397" i="9"/>
  <c r="CN1398" i="9"/>
  <c r="CO1399" i="9"/>
  <c r="CP1400" i="9"/>
  <c r="CQ1401" i="9"/>
  <c r="CR1402" i="9"/>
  <c r="CS1403" i="9"/>
  <c r="CT1404" i="9"/>
  <c r="BT1321" i="9"/>
  <c r="CB1374" i="9"/>
  <c r="BZ1372" i="9"/>
  <c r="BW1369" i="9"/>
  <c r="CA1373" i="9"/>
  <c r="BX1370" i="9"/>
  <c r="BY1371" i="9"/>
  <c r="CC1375" i="9"/>
  <c r="CD1376" i="9"/>
  <c r="CE1377" i="9"/>
  <c r="CF1378" i="9"/>
  <c r="CG1379" i="9"/>
  <c r="CH1380" i="9"/>
  <c r="CI1381" i="9"/>
  <c r="CJ1382" i="9"/>
  <c r="CK1383" i="9"/>
  <c r="CL1384" i="9"/>
  <c r="CM1385" i="9"/>
  <c r="CN1386" i="9"/>
  <c r="CO1387" i="9"/>
  <c r="CP1388" i="9"/>
  <c r="CQ1389" i="9"/>
  <c r="CR1390" i="9"/>
  <c r="CS1391" i="9"/>
  <c r="CT1392" i="9"/>
  <c r="AN1088" i="9"/>
  <c r="BV758" i="9"/>
  <c r="AA712" i="9"/>
  <c r="BS712" i="9" s="1"/>
  <c r="X712" i="9"/>
  <c r="BP712" i="9" s="1"/>
  <c r="AU712" i="9"/>
  <c r="AI712" i="9"/>
  <c r="R712" i="9"/>
  <c r="Z712" i="9"/>
  <c r="AS1088" i="9"/>
  <c r="AE1088" i="9"/>
  <c r="BZ100" i="9"/>
  <c r="BK1275" i="9"/>
  <c r="BL100" i="9"/>
  <c r="AB712" i="9"/>
  <c r="BT712" i="9" s="1"/>
  <c r="BA712" i="9"/>
  <c r="AE712" i="9"/>
  <c r="AL712" i="9"/>
  <c r="BK1322" i="9"/>
  <c r="AT712" i="9"/>
  <c r="BQ946" i="9"/>
  <c r="CD99" i="9"/>
  <c r="CD100" i="9" s="1"/>
  <c r="L290" i="9"/>
  <c r="Y8" i="9"/>
  <c r="BQ8" i="9" s="1"/>
  <c r="AJ712" i="9"/>
  <c r="BA289" i="9"/>
  <c r="AS1276" i="9"/>
  <c r="AH289" i="9"/>
  <c r="BZ289" i="9" s="1"/>
  <c r="Q712" i="9"/>
  <c r="AP712" i="9"/>
  <c r="AF712" i="9"/>
  <c r="J1090" i="9"/>
  <c r="AB289" i="9"/>
  <c r="BT289" i="9" s="1"/>
  <c r="Y712" i="9"/>
  <c r="BQ712" i="9" s="1"/>
  <c r="S712" i="9"/>
  <c r="BK712" i="9" s="1"/>
  <c r="AX712" i="9"/>
  <c r="AN712" i="9"/>
  <c r="U289" i="9"/>
  <c r="K1090" i="9"/>
  <c r="AQ712" i="9"/>
  <c r="T712" i="9"/>
  <c r="BL712" i="9" s="1"/>
  <c r="AS712" i="9"/>
  <c r="AT289" i="9"/>
  <c r="CL289" i="9" s="1"/>
  <c r="S289" i="9"/>
  <c r="BR664" i="9"/>
  <c r="AR712" i="9"/>
  <c r="AZ712" i="9"/>
  <c r="AD712" i="9"/>
  <c r="W8" i="9"/>
  <c r="AC289" i="9"/>
  <c r="P712" i="9"/>
  <c r="AY712" i="9"/>
  <c r="AH712" i="9"/>
  <c r="V712" i="9"/>
  <c r="BN712" i="9" s="1"/>
  <c r="AV712" i="9"/>
  <c r="BZ194" i="9"/>
  <c r="BS664" i="9"/>
  <c r="BM1275" i="9"/>
  <c r="BT100" i="9"/>
  <c r="AQ289" i="9"/>
  <c r="CI289" i="9" s="1"/>
  <c r="BJ6" i="9"/>
  <c r="AM99" i="9"/>
  <c r="CE99" i="9" s="1"/>
  <c r="CF664" i="9"/>
  <c r="AO712" i="9"/>
  <c r="AG712" i="9"/>
  <c r="W712" i="9"/>
  <c r="BO712" i="9" s="1"/>
  <c r="AC712" i="9"/>
  <c r="BB712" i="9"/>
  <c r="AJ8" i="9"/>
  <c r="CB8" i="9" s="1"/>
  <c r="BL241" i="9"/>
  <c r="BB8" i="9"/>
  <c r="O712" i="9"/>
  <c r="AW712" i="9"/>
  <c r="AM712" i="9"/>
  <c r="AK712" i="9"/>
  <c r="CM194" i="9"/>
  <c r="BT288" i="9"/>
  <c r="BS758" i="9"/>
  <c r="BK6" i="9"/>
  <c r="CG6" i="9"/>
  <c r="CA288" i="9"/>
  <c r="BX288" i="9"/>
  <c r="W289" i="9"/>
  <c r="AS289" i="9"/>
  <c r="CK289" i="9" s="1"/>
  <c r="AA289" i="9"/>
  <c r="BS289" i="9" s="1"/>
  <c r="BA8" i="9"/>
  <c r="AG8" i="9"/>
  <c r="BY8" i="9" s="1"/>
  <c r="O1088" i="9"/>
  <c r="AF1276" i="9"/>
  <c r="AM1276" i="9"/>
  <c r="Z1276" i="9"/>
  <c r="BR1276" i="9" s="1"/>
  <c r="BW194" i="9"/>
  <c r="BM758" i="9"/>
  <c r="BL758" i="9"/>
  <c r="BT1274" i="9"/>
  <c r="BK758" i="9"/>
  <c r="AV8" i="9"/>
  <c r="CN8" i="9" s="1"/>
  <c r="AB8" i="9"/>
  <c r="BT8" i="9" s="1"/>
  <c r="Q8" i="9"/>
  <c r="AB1276" i="9"/>
  <c r="BT1276" i="9" s="1"/>
  <c r="AI1276" i="9"/>
  <c r="AV1276" i="9"/>
  <c r="BT758" i="9"/>
  <c r="CC100" i="9"/>
  <c r="BP664" i="9"/>
  <c r="CE194" i="9"/>
  <c r="CA6" i="9"/>
  <c r="CE6" i="9"/>
  <c r="BR1135" i="9"/>
  <c r="BW288" i="9"/>
  <c r="CP194" i="9"/>
  <c r="X1276" i="9"/>
  <c r="BP1276" i="9" s="1"/>
  <c r="BY288" i="9"/>
  <c r="BP1275" i="9"/>
  <c r="AZ289" i="9"/>
  <c r="AP289" i="9"/>
  <c r="CH289" i="9" s="1"/>
  <c r="Q289" i="9"/>
  <c r="AC8" i="9"/>
  <c r="BU8" i="9" s="1"/>
  <c r="AF8" i="9"/>
  <c r="BX8" i="9" s="1"/>
  <c r="Q1088" i="9"/>
  <c r="Q1276" i="9"/>
  <c r="AT1276" i="9"/>
  <c r="BW100" i="9"/>
  <c r="CA194" i="9"/>
  <c r="BU194" i="9"/>
  <c r="CB100" i="9"/>
  <c r="BO6" i="9"/>
  <c r="CB6" i="9"/>
  <c r="CD194" i="9"/>
  <c r="BS1276" i="9"/>
  <c r="CT194" i="9"/>
  <c r="BS1227" i="9"/>
  <c r="CE758" i="9"/>
  <c r="BY100" i="9"/>
  <c r="BT898" i="9"/>
  <c r="BN1275" i="9"/>
  <c r="AM289" i="9"/>
  <c r="AE289" i="9"/>
  <c r="BW289" i="9" s="1"/>
  <c r="AU8" i="9"/>
  <c r="CM8" i="9" s="1"/>
  <c r="AE8" i="9"/>
  <c r="BW8" i="9" s="1"/>
  <c r="AK1088" i="9"/>
  <c r="AA1088" i="9"/>
  <c r="AY1276" i="9"/>
  <c r="AR1276" i="9"/>
  <c r="BT194" i="9"/>
  <c r="CA758" i="9"/>
  <c r="CD6" i="9"/>
  <c r="AF289" i="9"/>
  <c r="BX289" i="9" s="1"/>
  <c r="P289" i="9"/>
  <c r="AY8" i="9"/>
  <c r="AD8" i="9"/>
  <c r="BV8" i="9" s="1"/>
  <c r="T289" i="9"/>
  <c r="BL289" i="9" s="1"/>
  <c r="V1088" i="9"/>
  <c r="BN1088" i="9" s="1"/>
  <c r="AQ1088" i="9"/>
  <c r="AZ1276" i="9"/>
  <c r="AP1276" i="9"/>
  <c r="CN194" i="9"/>
  <c r="CD758" i="9"/>
  <c r="CJ6" i="9"/>
  <c r="BU6" i="9"/>
  <c r="BO8" i="9"/>
  <c r="CF6" i="9"/>
  <c r="BL6" i="9"/>
  <c r="BQ664" i="9"/>
  <c r="CR194" i="9"/>
  <c r="BZ758" i="9"/>
  <c r="BS1133" i="9"/>
  <c r="BN100" i="9"/>
  <c r="BQ100" i="9"/>
  <c r="BS946" i="9"/>
  <c r="BT710" i="9"/>
  <c r="BU945" i="9"/>
  <c r="BQ288" i="9"/>
  <c r="AY289" i="9"/>
  <c r="CQ289" i="9" s="1"/>
  <c r="AX8" i="9"/>
  <c r="AR1088" i="9"/>
  <c r="L1277" i="9"/>
  <c r="AY100" i="5"/>
  <c r="BT664" i="9"/>
  <c r="BL194" i="9"/>
  <c r="BP758" i="9"/>
  <c r="BS194" i="9"/>
  <c r="BK194" i="9"/>
  <c r="BP194" i="9"/>
  <c r="BV6" i="9"/>
  <c r="BW6" i="9"/>
  <c r="BM194" i="9"/>
  <c r="CC194" i="9"/>
  <c r="CS288" i="9"/>
  <c r="I47" i="5"/>
  <c r="AY47" i="5" s="1" a="1"/>
  <c r="AY47" i="5" s="1"/>
  <c r="C647" i="1"/>
  <c r="C646" i="1"/>
  <c r="BF851" i="9" s="1"/>
  <c r="BF852" i="9" s="1"/>
  <c r="BF893" i="9" s="1"/>
  <c r="B23" i="11" s="1"/>
  <c r="AU891" i="5" s="1" a="1"/>
  <c r="AU891" i="5" s="1"/>
  <c r="C817" i="1"/>
  <c r="C816" i="1"/>
  <c r="BF1086" i="9" s="1"/>
  <c r="BH710" i="9"/>
  <c r="BH711" i="9" s="1"/>
  <c r="BI663" i="9"/>
  <c r="BI664" i="9" s="1"/>
  <c r="BG193" i="9"/>
  <c r="C681" i="1"/>
  <c r="C680" i="1"/>
  <c r="BF898" i="9" s="1"/>
  <c r="BF899" i="9" s="1"/>
  <c r="BF940" i="9" s="1"/>
  <c r="B24" i="11" s="1"/>
  <c r="AU874" i="5" s="1" a="1"/>
  <c r="AU874" i="5" s="1"/>
  <c r="D1021" i="1"/>
  <c r="D1020" i="1"/>
  <c r="BG1368" i="9" s="1"/>
  <c r="F987" i="1"/>
  <c r="F986" i="1"/>
  <c r="BI1321" i="9" s="1"/>
  <c r="BI1322" i="9" s="1"/>
  <c r="C850" i="1"/>
  <c r="BF1133" i="9" s="1"/>
  <c r="BG1135" i="9" s="1"/>
  <c r="C851" i="1"/>
  <c r="BH240" i="9"/>
  <c r="BH241" i="9" s="1"/>
  <c r="D953" i="1"/>
  <c r="D952" i="1"/>
  <c r="BG1274" i="9" s="1"/>
  <c r="BG1275" i="9" s="1"/>
  <c r="C1123" i="1"/>
  <c r="BI287" i="9"/>
  <c r="F681" i="1"/>
  <c r="F680" i="1"/>
  <c r="BI898" i="9" s="1"/>
  <c r="BI899" i="9" s="1"/>
  <c r="BH663" i="9"/>
  <c r="BH664" i="9" s="1"/>
  <c r="BG52" i="9"/>
  <c r="BG53" i="9" s="1"/>
  <c r="BF1368" i="9"/>
  <c r="C1021" i="1"/>
  <c r="E986" i="1"/>
  <c r="BH1321" i="9" s="1"/>
  <c r="BH1322" i="9" s="1"/>
  <c r="E987" i="1"/>
  <c r="BH52" i="9"/>
  <c r="BH53" i="9" s="1"/>
  <c r="E1055" i="1"/>
  <c r="BI757" i="9"/>
  <c r="BI758" i="9" s="1"/>
  <c r="BI193" i="9"/>
  <c r="BG710" i="9"/>
  <c r="BG711" i="9" s="1"/>
  <c r="D986" i="1"/>
  <c r="BG1321" i="9" s="1"/>
  <c r="BG1322" i="9" s="1"/>
  <c r="D987" i="1"/>
  <c r="BH757" i="9"/>
  <c r="BF710" i="9"/>
  <c r="BF711" i="9" s="1"/>
  <c r="BF752" i="9" s="1"/>
  <c r="B20" i="11" s="1"/>
  <c r="D1123" i="1"/>
  <c r="C1055" i="1"/>
  <c r="E715" i="1"/>
  <c r="E714" i="1"/>
  <c r="BH945" i="9" s="1"/>
  <c r="BI947" i="9" s="1"/>
  <c r="F647" i="1"/>
  <c r="F646" i="1"/>
  <c r="F1089" i="1"/>
  <c r="BI99" i="9"/>
  <c r="BG287" i="9"/>
  <c r="AW134" i="5"/>
  <c r="BG757" i="9"/>
  <c r="C953" i="1"/>
  <c r="C952" i="1"/>
  <c r="BF1274" i="9" s="1"/>
  <c r="BF1275" i="9" s="1"/>
  <c r="BF1316" i="9" s="1"/>
  <c r="B32" i="11" s="1"/>
  <c r="AU481" i="5" s="1" a="1"/>
  <c r="AU481" i="5" s="1"/>
  <c r="BI710" i="9"/>
  <c r="F715" i="1"/>
  <c r="F714" i="1"/>
  <c r="BI945" i="9" s="1"/>
  <c r="BI946" i="9" s="1"/>
  <c r="C987" i="1"/>
  <c r="C986" i="1"/>
  <c r="BF1321" i="9" s="1"/>
  <c r="BF1322" i="9" s="1"/>
  <c r="BF1363" i="9" s="1"/>
  <c r="B33" i="11" s="1"/>
  <c r="AU464" i="5" s="1" a="1"/>
  <c r="AU464" i="5" s="1"/>
  <c r="F1123" i="1"/>
  <c r="D783" i="1"/>
  <c r="D782" i="1"/>
  <c r="BG1039" i="9" s="1"/>
  <c r="BG1040" i="9" s="1"/>
  <c r="BV53" i="9"/>
  <c r="C919" i="1"/>
  <c r="C918" i="1"/>
  <c r="C715" i="1"/>
  <c r="C714" i="1"/>
  <c r="BF945" i="9" s="1"/>
  <c r="BF946" i="9" s="1"/>
  <c r="BF987" i="9" s="1"/>
  <c r="B25" i="11" s="1"/>
  <c r="AU857" i="5" s="1" a="1"/>
  <c r="AU857" i="5" s="1"/>
  <c r="F953" i="1"/>
  <c r="F952" i="1"/>
  <c r="BI1274" i="9" s="1"/>
  <c r="BI1275" i="9" s="1"/>
  <c r="F817" i="1"/>
  <c r="F816" i="1"/>
  <c r="BI1086" i="9" s="1"/>
  <c r="BI1087" i="9" s="1"/>
  <c r="F851" i="1"/>
  <c r="F850" i="1"/>
  <c r="D1055" i="1"/>
  <c r="D918" i="1"/>
  <c r="BG1227" i="9" s="1"/>
  <c r="BH1229" i="9" s="1"/>
  <c r="D919" i="1"/>
  <c r="D817" i="1"/>
  <c r="D816" i="1"/>
  <c r="BG1086" i="9" s="1"/>
  <c r="BG1087" i="9" s="1"/>
  <c r="BG663" i="9"/>
  <c r="BI52" i="9"/>
  <c r="BI53" i="9" s="1"/>
  <c r="BF240" i="9"/>
  <c r="BF241" i="9" s="1"/>
  <c r="BF282" i="9" s="1"/>
  <c r="B10" i="11" s="1"/>
  <c r="BF287" i="9"/>
  <c r="D647" i="1"/>
  <c r="D646" i="1"/>
  <c r="BG851" i="9" s="1"/>
  <c r="BG852" i="9" s="1"/>
  <c r="D681" i="1"/>
  <c r="D680" i="1"/>
  <c r="BG898" i="9" s="1"/>
  <c r="BH900" i="9" s="1"/>
  <c r="D851" i="1"/>
  <c r="D850" i="1"/>
  <c r="BG1133" i="9" s="1"/>
  <c r="BG1134" i="9" s="1"/>
  <c r="C1089" i="1"/>
  <c r="E783" i="1"/>
  <c r="E782" i="1"/>
  <c r="BH1039" i="9" s="1"/>
  <c r="BI1041" i="9" s="1"/>
  <c r="E1123" i="1"/>
  <c r="E1021" i="1"/>
  <c r="E1020" i="1"/>
  <c r="BH1368" i="9" s="1"/>
  <c r="E953" i="1"/>
  <c r="E952" i="1"/>
  <c r="BH1274" i="9" s="1"/>
  <c r="BH1275" i="9" s="1"/>
  <c r="E817" i="1"/>
  <c r="E816" i="1"/>
  <c r="BH1086" i="9" s="1"/>
  <c r="F1055" i="1"/>
  <c r="E1089" i="1"/>
  <c r="BF663" i="9"/>
  <c r="BG240" i="9"/>
  <c r="BG241" i="9" s="1"/>
  <c r="E681" i="1"/>
  <c r="E680" i="1"/>
  <c r="BH898" i="9" s="1"/>
  <c r="BH899" i="9" s="1"/>
  <c r="E647" i="1"/>
  <c r="E646" i="1"/>
  <c r="BH851" i="9" s="1"/>
  <c r="BH852" i="9" s="1"/>
  <c r="D715" i="1"/>
  <c r="D714" i="1"/>
  <c r="BG945" i="9" s="1"/>
  <c r="BH947" i="9" s="1"/>
  <c r="C783" i="1"/>
  <c r="C782" i="1"/>
  <c r="BF1039" i="9" s="1"/>
  <c r="BG1041" i="9" s="1"/>
  <c r="D1089" i="1"/>
  <c r="E851" i="1"/>
  <c r="E850" i="1"/>
  <c r="BH1133" i="9" s="1"/>
  <c r="BH1134" i="9" s="1"/>
  <c r="E918" i="1"/>
  <c r="BH1227" i="9" s="1"/>
  <c r="BH1228" i="9" s="1"/>
  <c r="E919" i="1"/>
  <c r="F1021" i="1"/>
  <c r="F1020" i="1"/>
  <c r="BI1368" i="9" s="1"/>
  <c r="F919" i="1"/>
  <c r="F918" i="1"/>
  <c r="BI1227" i="9" s="1"/>
  <c r="BI1228" i="9" s="1"/>
  <c r="F783" i="1"/>
  <c r="F782" i="1"/>
  <c r="BI1039" i="9" s="1"/>
  <c r="BJ1041" i="9" s="1"/>
  <c r="AX151" i="5"/>
  <c r="J132" i="5"/>
  <c r="K132" i="5" s="1"/>
  <c r="AX100" i="5"/>
  <c r="L98" i="5"/>
  <c r="M98" i="5" s="1"/>
  <c r="BR194" i="9"/>
  <c r="D168" i="1"/>
  <c r="D169" i="1" s="1"/>
  <c r="D172" i="1" s="1"/>
  <c r="E576" i="1"/>
  <c r="BN194" i="9"/>
  <c r="CT288" i="9"/>
  <c r="BL664" i="9"/>
  <c r="BQ194" i="9"/>
  <c r="BV194" i="9"/>
  <c r="CH194" i="9"/>
  <c r="BS100" i="9"/>
  <c r="CA100" i="9"/>
  <c r="CK194" i="9"/>
  <c r="BX100" i="9"/>
  <c r="CF194" i="9"/>
  <c r="BQ1134" i="9"/>
  <c r="BG5" i="9"/>
  <c r="BI8" i="9" s="1"/>
  <c r="CC664" i="9"/>
  <c r="CI194" i="9"/>
  <c r="CG194" i="9"/>
  <c r="C100" i="1"/>
  <c r="C101" i="1" s="1"/>
  <c r="F168" i="1"/>
  <c r="D100" i="1"/>
  <c r="CO194" i="9"/>
  <c r="BO758" i="9"/>
  <c r="BN53" i="9"/>
  <c r="E100" i="1"/>
  <c r="BH5" i="9"/>
  <c r="BP711" i="9"/>
  <c r="BI5" i="9"/>
  <c r="CE664" i="9"/>
  <c r="BT6" i="9"/>
  <c r="CD664" i="9"/>
  <c r="BY6" i="9"/>
  <c r="BZ6" i="9"/>
  <c r="BS6" i="9"/>
  <c r="CS194" i="9"/>
  <c r="BU664" i="9"/>
  <c r="BV664" i="9"/>
  <c r="CL194" i="9"/>
  <c r="E508" i="1"/>
  <c r="CQ194" i="9"/>
  <c r="CB194" i="9"/>
  <c r="CI6" i="9"/>
  <c r="BN6" i="9"/>
  <c r="BR6" i="9"/>
  <c r="BW664" i="9"/>
  <c r="F576" i="1"/>
  <c r="BF5" i="9"/>
  <c r="E1018" i="1"/>
  <c r="CC6" i="9"/>
  <c r="BQ6" i="9"/>
  <c r="BN664" i="9"/>
  <c r="BO664" i="9"/>
  <c r="BM6" i="9"/>
  <c r="BR758" i="9"/>
  <c r="BJ1322" i="9"/>
  <c r="CC758" i="9"/>
  <c r="BP6" i="9"/>
  <c r="E168" i="1"/>
  <c r="BM664" i="9"/>
  <c r="BQ711" i="9"/>
  <c r="D508" i="1"/>
  <c r="D576" i="1"/>
  <c r="D577" i="1" s="1"/>
  <c r="D580" i="1" s="1"/>
  <c r="BV100" i="9"/>
  <c r="BR712" i="9"/>
  <c r="BZ664" i="9"/>
  <c r="BX6" i="9"/>
  <c r="CJ194" i="9"/>
  <c r="BW241" i="9"/>
  <c r="BN947" i="9"/>
  <c r="BP947" i="9"/>
  <c r="BM1041" i="9"/>
  <c r="BN1087" i="9"/>
  <c r="BM1134" i="9"/>
  <c r="BN1135" i="9"/>
  <c r="BQ1322" i="9"/>
  <c r="BP1228" i="9"/>
  <c r="BO100" i="9"/>
  <c r="BL711" i="9"/>
  <c r="BQ899" i="9"/>
  <c r="BU53" i="9"/>
  <c r="BJ241" i="9"/>
  <c r="BU241" i="9"/>
  <c r="BK1040" i="9"/>
  <c r="BK1134" i="9"/>
  <c r="BU100" i="9"/>
  <c r="BQ1229" i="9"/>
  <c r="BP1087" i="9"/>
  <c r="D1018" i="1"/>
  <c r="F236" i="1"/>
  <c r="C1086" i="1"/>
  <c r="C1087" i="1" s="1"/>
  <c r="BX664" i="9"/>
  <c r="BX194" i="9"/>
  <c r="BK664" i="9"/>
  <c r="D1052" i="1"/>
  <c r="E1086" i="1"/>
  <c r="BR1275" i="9"/>
  <c r="BR100" i="9"/>
  <c r="BU758" i="9"/>
  <c r="BL947" i="9"/>
  <c r="BQ1041" i="9"/>
  <c r="BL1135" i="9"/>
  <c r="BR1229" i="9"/>
  <c r="BQ1228" i="9"/>
  <c r="BQ758" i="9"/>
  <c r="CE241" i="9"/>
  <c r="BY241" i="9"/>
  <c r="BV241" i="9"/>
  <c r="BR711" i="9"/>
  <c r="F1018" i="1"/>
  <c r="CB664" i="9"/>
  <c r="BY194" i="9"/>
  <c r="BP1322" i="9"/>
  <c r="BO899" i="9"/>
  <c r="BR947" i="9"/>
  <c r="BO194" i="9"/>
  <c r="BQ53" i="9"/>
  <c r="BT53" i="9"/>
  <c r="BZ241" i="9"/>
  <c r="BS241" i="9"/>
  <c r="CC241" i="9"/>
  <c r="BK711" i="9"/>
  <c r="BL946" i="9"/>
  <c r="BM946" i="9"/>
  <c r="BO1041" i="9"/>
  <c r="BN1041" i="9"/>
  <c r="BN1040" i="9"/>
  <c r="BN1134" i="9"/>
  <c r="BM1229" i="9"/>
  <c r="BQ1275" i="9"/>
  <c r="BO711" i="9"/>
  <c r="C508" i="1"/>
  <c r="C509" i="1" s="1"/>
  <c r="C512" i="1" s="1"/>
  <c r="C1018" i="1"/>
  <c r="C1019" i="1" s="1"/>
  <c r="BL53" i="9"/>
  <c r="BX241" i="9"/>
  <c r="BQ241" i="9"/>
  <c r="CB241" i="9"/>
  <c r="BN241" i="9"/>
  <c r="BN711" i="9"/>
  <c r="BL900" i="9"/>
  <c r="BO900" i="9"/>
  <c r="BK899" i="9"/>
  <c r="BN899" i="9"/>
  <c r="BM947" i="9"/>
  <c r="BJ1087" i="9"/>
  <c r="BL1087" i="9"/>
  <c r="BQ1135" i="9"/>
  <c r="BO1322" i="9"/>
  <c r="BQ900" i="9"/>
  <c r="BN1228" i="9"/>
  <c r="D1086" i="1"/>
  <c r="CA52" i="9"/>
  <c r="BK241" i="9"/>
  <c r="BK53" i="9"/>
  <c r="BR900" i="9"/>
  <c r="BN900" i="9"/>
  <c r="BP899" i="9"/>
  <c r="BM899" i="9"/>
  <c r="BQ947" i="9"/>
  <c r="BL1040" i="9"/>
  <c r="BO1135" i="9"/>
  <c r="BL1229" i="9"/>
  <c r="BN1322" i="9"/>
  <c r="BO1229" i="9"/>
  <c r="CP288" i="9"/>
  <c r="BP288" i="9"/>
  <c r="BW53" i="9"/>
  <c r="BM53" i="9"/>
  <c r="BT241" i="9"/>
  <c r="CF241" i="9"/>
  <c r="BM712" i="9"/>
  <c r="BM711" i="9"/>
  <c r="BJ711" i="9"/>
  <c r="BK900" i="9"/>
  <c r="BJ899" i="9"/>
  <c r="BN946" i="9"/>
  <c r="BO947" i="9"/>
  <c r="BK947" i="9"/>
  <c r="BL1041" i="9"/>
  <c r="BP1041" i="9"/>
  <c r="BP1040" i="9"/>
  <c r="BM1135" i="9"/>
  <c r="BP1229" i="9"/>
  <c r="BJ1228" i="9"/>
  <c r="BL1228" i="9"/>
  <c r="CE289" i="9"/>
  <c r="BS53" i="9"/>
  <c r="BX53" i="9"/>
  <c r="BY53" i="9"/>
  <c r="BP53" i="9"/>
  <c r="BJ53" i="9"/>
  <c r="CH240" i="9"/>
  <c r="CD241" i="9"/>
  <c r="BO241" i="9"/>
  <c r="BM241" i="9"/>
  <c r="BS900" i="9"/>
  <c r="BR899" i="9"/>
  <c r="BP946" i="9"/>
  <c r="BJ946" i="9"/>
  <c r="BS947" i="9"/>
  <c r="BK1041" i="9"/>
  <c r="BM1040" i="9"/>
  <c r="BO1040" i="9"/>
  <c r="BK1087" i="9"/>
  <c r="BL1134" i="9"/>
  <c r="BP1134" i="9"/>
  <c r="BK1135" i="9"/>
  <c r="BN1229" i="9"/>
  <c r="BK1228" i="9"/>
  <c r="BO1228" i="9"/>
  <c r="BJ1275" i="9"/>
  <c r="F814" i="1"/>
  <c r="BP100" i="9"/>
  <c r="BO53" i="9"/>
  <c r="BR53" i="9"/>
  <c r="BR241" i="9"/>
  <c r="BP241" i="9"/>
  <c r="CA241" i="9"/>
  <c r="BM900" i="9"/>
  <c r="BP900" i="9"/>
  <c r="BL899" i="9"/>
  <c r="BR946" i="9"/>
  <c r="BK946" i="9"/>
  <c r="BT947" i="9"/>
  <c r="BJ1040" i="9"/>
  <c r="BM1087" i="9"/>
  <c r="BO1087" i="9"/>
  <c r="BJ1134" i="9"/>
  <c r="BO1134" i="9"/>
  <c r="BP1135" i="9"/>
  <c r="BK1229" i="9"/>
  <c r="BM1228" i="9"/>
  <c r="BM1322" i="9"/>
  <c r="BR1322" i="9"/>
  <c r="S3" i="7"/>
  <c r="BK6" i="7" s="1" a="1"/>
  <c r="BK6" i="7" s="1"/>
  <c r="K149" i="5"/>
  <c r="AZ149" i="5" a="1"/>
  <c r="AZ149" i="5" s="1"/>
  <c r="AY151" i="5"/>
  <c r="K150" i="5"/>
  <c r="AZ150" i="5" a="1"/>
  <c r="AZ150" i="5" s="1"/>
  <c r="J183" i="5"/>
  <c r="AY183" i="5" a="1"/>
  <c r="AY183" i="5" s="1"/>
  <c r="AY185" i="5" s="1"/>
  <c r="AZ184" i="5" a="1"/>
  <c r="AZ184" i="5" s="1"/>
  <c r="K184" i="5"/>
  <c r="K167" i="5"/>
  <c r="AZ167" i="5" a="1"/>
  <c r="AZ167" i="5" s="1"/>
  <c r="K166" i="5"/>
  <c r="AZ166" i="5" a="1"/>
  <c r="AZ166" i="5" s="1"/>
  <c r="AY168" i="5"/>
  <c r="AZ132" i="5" a="1"/>
  <c r="AZ132" i="5" s="1"/>
  <c r="I133" i="5"/>
  <c r="AX133" i="5" a="1"/>
  <c r="AX133" i="5" s="1"/>
  <c r="AX134" i="5" s="1"/>
  <c r="K116" i="5"/>
  <c r="AZ116" i="5" a="1"/>
  <c r="AZ116" i="5" s="1"/>
  <c r="J115" i="5"/>
  <c r="AY115" i="5" a="1"/>
  <c r="AY115" i="5" s="1"/>
  <c r="AY117" i="5" s="1"/>
  <c r="AZ99" i="5" a="1"/>
  <c r="AZ99" i="5" s="1"/>
  <c r="AZ100" i="5" s="1"/>
  <c r="K99" i="5"/>
  <c r="BB98" i="5" a="1"/>
  <c r="BB98" i="5" s="1"/>
  <c r="AZ82" i="5" a="1"/>
  <c r="AZ82" i="5" s="1"/>
  <c r="K82" i="5"/>
  <c r="J81" i="5"/>
  <c r="AY81" i="5" a="1"/>
  <c r="AY81" i="5" s="1"/>
  <c r="AY83" i="5" s="1"/>
  <c r="AY64" i="5" a="1"/>
  <c r="AY64" i="5" s="1"/>
  <c r="AY66" i="5" s="1"/>
  <c r="J64" i="5"/>
  <c r="AZ65" i="5" a="1"/>
  <c r="AZ65" i="5" s="1"/>
  <c r="K65" i="5"/>
  <c r="AX48" i="5" a="1"/>
  <c r="AX48" i="5" s="1"/>
  <c r="AX49" i="5" s="1"/>
  <c r="I48" i="5"/>
  <c r="J30" i="5"/>
  <c r="AY30" i="5" a="1"/>
  <c r="AY30" i="5" s="1"/>
  <c r="AY32" i="5" s="1"/>
  <c r="J5" i="5"/>
  <c r="I10" i="5"/>
  <c r="J11" i="5"/>
  <c r="I13" i="5"/>
  <c r="BS1322" i="9"/>
  <c r="AC1321" i="9"/>
  <c r="BU1321" i="9" s="1"/>
  <c r="L1324" i="9"/>
  <c r="K1324" i="9"/>
  <c r="F1325" i="9"/>
  <c r="J1324" i="9"/>
  <c r="AZ1323" i="9"/>
  <c r="AR1323" i="9"/>
  <c r="AJ1323" i="9"/>
  <c r="AB1323" i="9"/>
  <c r="BT1323" i="9" s="1"/>
  <c r="T1323" i="9"/>
  <c r="BL1323" i="9" s="1"/>
  <c r="AS1323" i="9"/>
  <c r="AY1323" i="9"/>
  <c r="AQ1323" i="9"/>
  <c r="AI1323" i="9"/>
  <c r="AA1323" i="9"/>
  <c r="BS1323" i="9" s="1"/>
  <c r="S1323" i="9"/>
  <c r="BK1323" i="9" s="1"/>
  <c r="U1323" i="9"/>
  <c r="BM1323" i="9" s="1"/>
  <c r="AX1323" i="9"/>
  <c r="AP1323" i="9"/>
  <c r="AH1323" i="9"/>
  <c r="Z1323" i="9"/>
  <c r="BR1323" i="9" s="1"/>
  <c r="R1323" i="9"/>
  <c r="AW1323" i="9"/>
  <c r="AO1323" i="9"/>
  <c r="AG1323" i="9"/>
  <c r="Y1323" i="9"/>
  <c r="BQ1323" i="9" s="1"/>
  <c r="Q1323" i="9"/>
  <c r="AV1323" i="9"/>
  <c r="AN1323" i="9"/>
  <c r="AF1323" i="9"/>
  <c r="X1323" i="9"/>
  <c r="BP1323" i="9" s="1"/>
  <c r="P1323" i="9"/>
  <c r="BA1323" i="9"/>
  <c r="AU1323" i="9"/>
  <c r="AM1323" i="9"/>
  <c r="AE1323" i="9"/>
  <c r="W1323" i="9"/>
  <c r="BO1323" i="9" s="1"/>
  <c r="O1323" i="9"/>
  <c r="AC1323" i="9"/>
  <c r="BB1323" i="9"/>
  <c r="AT1323" i="9"/>
  <c r="AL1323" i="9"/>
  <c r="AD1323" i="9"/>
  <c r="V1323" i="9"/>
  <c r="BN1323" i="9" s="1"/>
  <c r="AK1323" i="9"/>
  <c r="K1277" i="9"/>
  <c r="AH1276" i="9"/>
  <c r="V1276" i="9"/>
  <c r="BN1276" i="9" s="1"/>
  <c r="P1276" i="9"/>
  <c r="AD1276" i="9"/>
  <c r="S1276" i="9"/>
  <c r="BK1276" i="9" s="1"/>
  <c r="W1276" i="9"/>
  <c r="BO1276" i="9" s="1"/>
  <c r="AW1276" i="9"/>
  <c r="AC1274" i="9"/>
  <c r="BU1274" i="9" s="1"/>
  <c r="AO1276" i="9"/>
  <c r="BA1276" i="9"/>
  <c r="BS1275" i="9"/>
  <c r="AU1276" i="9"/>
  <c r="AC1276" i="9"/>
  <c r="BB1276" i="9"/>
  <c r="AL1276" i="9"/>
  <c r="AQ1276" i="9"/>
  <c r="AK1276" i="9"/>
  <c r="O1276" i="9"/>
  <c r="U1276" i="9"/>
  <c r="BM1276" i="9" s="1"/>
  <c r="AG1276" i="9"/>
  <c r="AN1276" i="9"/>
  <c r="R1276" i="9"/>
  <c r="T1276" i="9"/>
  <c r="BL1276" i="9" s="1"/>
  <c r="Y1276" i="9"/>
  <c r="BQ1276" i="9" s="1"/>
  <c r="AJ1276" i="9"/>
  <c r="AX1276" i="9"/>
  <c r="AE1276" i="9"/>
  <c r="L1278" i="9"/>
  <c r="K1278" i="9"/>
  <c r="J1278" i="9"/>
  <c r="F1279" i="9"/>
  <c r="AB1227" i="9"/>
  <c r="BT1227" i="9" s="1"/>
  <c r="BR1228" i="9"/>
  <c r="BS1229" i="9"/>
  <c r="J1231" i="9"/>
  <c r="F1232" i="9"/>
  <c r="L1231" i="9"/>
  <c r="K1231" i="9"/>
  <c r="AW1230" i="9"/>
  <c r="AO1230" i="9"/>
  <c r="AG1230" i="9"/>
  <c r="Y1230" i="9"/>
  <c r="BQ1230" i="9" s="1"/>
  <c r="Q1230" i="9"/>
  <c r="AV1230" i="9"/>
  <c r="AN1230" i="9"/>
  <c r="AF1230" i="9"/>
  <c r="X1230" i="9"/>
  <c r="BP1230" i="9" s="1"/>
  <c r="P1230" i="9"/>
  <c r="AU1230" i="9"/>
  <c r="AM1230" i="9"/>
  <c r="AE1230" i="9"/>
  <c r="W1230" i="9"/>
  <c r="BO1230" i="9" s="1"/>
  <c r="BA1230" i="9"/>
  <c r="AS1230" i="9"/>
  <c r="AK1230" i="9"/>
  <c r="AC1230" i="9"/>
  <c r="U1230" i="9"/>
  <c r="BM1230" i="9" s="1"/>
  <c r="AP1230" i="9"/>
  <c r="Z1230" i="9"/>
  <c r="BR1230" i="9" s="1"/>
  <c r="BB1230" i="9"/>
  <c r="AL1230" i="9"/>
  <c r="V1230" i="9"/>
  <c r="BN1230" i="9" s="1"/>
  <c r="AZ1230" i="9"/>
  <c r="AJ1230" i="9"/>
  <c r="T1230" i="9"/>
  <c r="BL1230" i="9" s="1"/>
  <c r="AQ1230" i="9"/>
  <c r="AY1230" i="9"/>
  <c r="AI1230" i="9"/>
  <c r="S1230" i="9"/>
  <c r="AX1230" i="9"/>
  <c r="AH1230" i="9"/>
  <c r="R1230" i="9"/>
  <c r="AT1230" i="9"/>
  <c r="AD1230" i="9"/>
  <c r="AA1230" i="9"/>
  <c r="BS1230" i="9" s="1"/>
  <c r="AR1230" i="9"/>
  <c r="AB1230" i="9"/>
  <c r="BT1230" i="9" s="1"/>
  <c r="BS1135" i="9"/>
  <c r="BR1134" i="9"/>
  <c r="J1137" i="9"/>
  <c r="F1138" i="9"/>
  <c r="L1137" i="9"/>
  <c r="K1137" i="9"/>
  <c r="AW1136" i="9"/>
  <c r="AO1136" i="9"/>
  <c r="AG1136" i="9"/>
  <c r="Y1136" i="9"/>
  <c r="BQ1136" i="9" s="1"/>
  <c r="Q1136" i="9"/>
  <c r="BB1136" i="9"/>
  <c r="AT1136" i="9"/>
  <c r="AL1136" i="9"/>
  <c r="AD1136" i="9"/>
  <c r="V1136" i="9"/>
  <c r="BN1136" i="9" s="1"/>
  <c r="AZ1136" i="9"/>
  <c r="AR1136" i="9"/>
  <c r="AJ1136" i="9"/>
  <c r="AB1136" i="9"/>
  <c r="BT1136" i="9" s="1"/>
  <c r="T1136" i="9"/>
  <c r="BL1136" i="9" s="1"/>
  <c r="AV1136" i="9"/>
  <c r="AI1136" i="9"/>
  <c r="W1136" i="9"/>
  <c r="BO1136" i="9" s="1"/>
  <c r="Z1136" i="9"/>
  <c r="BR1136" i="9" s="1"/>
  <c r="AU1136" i="9"/>
  <c r="AH1136" i="9"/>
  <c r="U1136" i="9"/>
  <c r="BM1136" i="9" s="1"/>
  <c r="AS1136" i="9"/>
  <c r="AF1136" i="9"/>
  <c r="S1136" i="9"/>
  <c r="AQ1136" i="9"/>
  <c r="AE1136" i="9"/>
  <c r="R1136" i="9"/>
  <c r="AM1136" i="9"/>
  <c r="AP1136" i="9"/>
  <c r="AC1136" i="9"/>
  <c r="P1136" i="9"/>
  <c r="BA1136" i="9"/>
  <c r="AN1136" i="9"/>
  <c r="AA1136" i="9"/>
  <c r="BS1136" i="9" s="1"/>
  <c r="AX1136" i="9"/>
  <c r="AK1136" i="9"/>
  <c r="X1136" i="9"/>
  <c r="BP1136" i="9" s="1"/>
  <c r="AY1136" i="9"/>
  <c r="AB1133" i="9"/>
  <c r="BT1133" i="9" s="1"/>
  <c r="T1088" i="9"/>
  <c r="BL1088" i="9" s="1"/>
  <c r="BB1088" i="9"/>
  <c r="AT1088" i="9"/>
  <c r="AU1088" i="9"/>
  <c r="AG1088" i="9"/>
  <c r="AJ1088" i="9"/>
  <c r="Z1088" i="9"/>
  <c r="BR1088" i="9" s="1"/>
  <c r="R1088" i="9"/>
  <c r="P1088" i="9"/>
  <c r="AO1088" i="9"/>
  <c r="AZ1088" i="9"/>
  <c r="AP1088" i="9"/>
  <c r="AH1088" i="9"/>
  <c r="X1088" i="9"/>
  <c r="BP1088" i="9" s="1"/>
  <c r="AW1088" i="9"/>
  <c r="U1088" i="9"/>
  <c r="BM1088" i="9" s="1"/>
  <c r="AB1088" i="9"/>
  <c r="AX1088" i="9"/>
  <c r="AF1088" i="9"/>
  <c r="S1088" i="9"/>
  <c r="BK1088" i="9" s="1"/>
  <c r="BA1089" i="9"/>
  <c r="AS1089" i="9"/>
  <c r="AK1089" i="9"/>
  <c r="AX1089" i="9"/>
  <c r="AP1089" i="9"/>
  <c r="AH1089" i="9"/>
  <c r="AY1089" i="9"/>
  <c r="AN1089" i="9"/>
  <c r="AD1089" i="9"/>
  <c r="V1089" i="9"/>
  <c r="BN1089" i="9" s="1"/>
  <c r="AV1089" i="9"/>
  <c r="AL1089" i="9"/>
  <c r="AB1089" i="9"/>
  <c r="T1089" i="9"/>
  <c r="BL1089" i="9" s="1"/>
  <c r="AU1089" i="9"/>
  <c r="AJ1089" i="9"/>
  <c r="AA1089" i="9"/>
  <c r="BS1089" i="9" s="1"/>
  <c r="S1089" i="9"/>
  <c r="AT1089" i="9"/>
  <c r="AI1089" i="9"/>
  <c r="Z1089" i="9"/>
  <c r="BR1089" i="9" s="1"/>
  <c r="R1089" i="9"/>
  <c r="AW1089" i="9"/>
  <c r="AC1089" i="9"/>
  <c r="AR1089" i="9"/>
  <c r="Y1089" i="9"/>
  <c r="BQ1089" i="9" s="1"/>
  <c r="AQ1089" i="9"/>
  <c r="X1089" i="9"/>
  <c r="BP1089" i="9" s="1"/>
  <c r="AO1089" i="9"/>
  <c r="W1089" i="9"/>
  <c r="BO1089" i="9" s="1"/>
  <c r="AM1089" i="9"/>
  <c r="U1089" i="9"/>
  <c r="BM1089" i="9" s="1"/>
  <c r="AG1089" i="9"/>
  <c r="Q1089" i="9"/>
  <c r="BB1089" i="9"/>
  <c r="AF1089" i="9"/>
  <c r="P1089" i="9"/>
  <c r="AZ1089" i="9"/>
  <c r="AE1089" i="9"/>
  <c r="L1090" i="9"/>
  <c r="AA1086" i="9"/>
  <c r="BS1086" i="9" s="1"/>
  <c r="BA1088" i="9"/>
  <c r="AC1088" i="9"/>
  <c r="W1088" i="9"/>
  <c r="BO1088" i="9" s="1"/>
  <c r="AV1088" i="9"/>
  <c r="AI1088" i="9"/>
  <c r="L1091" i="9"/>
  <c r="J1091" i="9"/>
  <c r="F1092" i="9"/>
  <c r="K1091" i="9"/>
  <c r="BQ1087" i="9"/>
  <c r="AL1088" i="9"/>
  <c r="AD1088" i="9"/>
  <c r="AM1088" i="9"/>
  <c r="Y1088" i="9"/>
  <c r="BQ1088" i="9" s="1"/>
  <c r="BQ1040" i="9"/>
  <c r="BR1041" i="9"/>
  <c r="AA1039" i="9"/>
  <c r="BS1039" i="9" s="1"/>
  <c r="AV1042" i="9"/>
  <c r="AN1042" i="9"/>
  <c r="AF1042" i="9"/>
  <c r="X1042" i="9"/>
  <c r="BP1042" i="9" s="1"/>
  <c r="P1042" i="9"/>
  <c r="BB1042" i="9"/>
  <c r="AT1042" i="9"/>
  <c r="AL1042" i="9"/>
  <c r="AD1042" i="9"/>
  <c r="V1042" i="9"/>
  <c r="BN1042" i="9" s="1"/>
  <c r="BA1042" i="9"/>
  <c r="AS1042" i="9"/>
  <c r="AK1042" i="9"/>
  <c r="AC1042" i="9"/>
  <c r="U1042" i="9"/>
  <c r="BM1042" i="9" s="1"/>
  <c r="AY1042" i="9"/>
  <c r="AQ1042" i="9"/>
  <c r="AI1042" i="9"/>
  <c r="AA1042" i="9"/>
  <c r="BS1042" i="9" s="1"/>
  <c r="S1042" i="9"/>
  <c r="AW1042" i="9"/>
  <c r="AG1042" i="9"/>
  <c r="Q1042" i="9"/>
  <c r="R1042" i="9"/>
  <c r="AU1042" i="9"/>
  <c r="AE1042" i="9"/>
  <c r="AX1042" i="9"/>
  <c r="AR1042" i="9"/>
  <c r="AB1042" i="9"/>
  <c r="AP1042" i="9"/>
  <c r="Z1042" i="9"/>
  <c r="BR1042" i="9" s="1"/>
  <c r="AO1042" i="9"/>
  <c r="Y1042" i="9"/>
  <c r="BQ1042" i="9" s="1"/>
  <c r="AM1042" i="9"/>
  <c r="W1042" i="9"/>
  <c r="BO1042" i="9" s="1"/>
  <c r="AZ1042" i="9"/>
  <c r="AJ1042" i="9"/>
  <c r="T1042" i="9"/>
  <c r="BL1042" i="9" s="1"/>
  <c r="AH1042" i="9"/>
  <c r="F1044" i="9"/>
  <c r="L1043" i="9"/>
  <c r="J1043" i="9"/>
  <c r="K1043" i="9"/>
  <c r="AD945" i="9"/>
  <c r="BV945" i="9" s="1"/>
  <c r="BU947" i="9"/>
  <c r="BT946" i="9"/>
  <c r="L949" i="9"/>
  <c r="K949" i="9"/>
  <c r="F950" i="9"/>
  <c r="J949" i="9"/>
  <c r="BA948" i="9"/>
  <c r="AS948" i="9"/>
  <c r="AK948" i="9"/>
  <c r="AC948" i="9"/>
  <c r="BU948" i="9" s="1"/>
  <c r="U948" i="9"/>
  <c r="BM948" i="9" s="1"/>
  <c r="AY948" i="9"/>
  <c r="AQ948" i="9"/>
  <c r="AI948" i="9"/>
  <c r="AA948" i="9"/>
  <c r="BS948" i="9" s="1"/>
  <c r="S948" i="9"/>
  <c r="AX948" i="9"/>
  <c r="AP948" i="9"/>
  <c r="AH948" i="9"/>
  <c r="Z948" i="9"/>
  <c r="BR948" i="9" s="1"/>
  <c r="R948" i="9"/>
  <c r="AV948" i="9"/>
  <c r="AN948" i="9"/>
  <c r="AF948" i="9"/>
  <c r="X948" i="9"/>
  <c r="BP948" i="9" s="1"/>
  <c r="P948" i="9"/>
  <c r="BB948" i="9"/>
  <c r="AT948" i="9"/>
  <c r="AL948" i="9"/>
  <c r="AD948" i="9"/>
  <c r="BV948" i="9" s="1"/>
  <c r="V948" i="9"/>
  <c r="BN948" i="9" s="1"/>
  <c r="AO948" i="9"/>
  <c r="T948" i="9"/>
  <c r="BL948" i="9" s="1"/>
  <c r="AU948" i="9"/>
  <c r="AM948" i="9"/>
  <c r="Q948" i="9"/>
  <c r="AB948" i="9"/>
  <c r="BT948" i="9" s="1"/>
  <c r="AJ948" i="9"/>
  <c r="AW948" i="9"/>
  <c r="Y948" i="9"/>
  <c r="BQ948" i="9" s="1"/>
  <c r="AG948" i="9"/>
  <c r="AZ948" i="9"/>
  <c r="AE948" i="9"/>
  <c r="AR948" i="9"/>
  <c r="W948" i="9"/>
  <c r="BO948" i="9" s="1"/>
  <c r="AC898" i="9"/>
  <c r="BU898" i="9" s="1"/>
  <c r="BS899" i="9"/>
  <c r="BT900" i="9"/>
  <c r="BA901" i="9"/>
  <c r="AZ901" i="9"/>
  <c r="AY901" i="9"/>
  <c r="AX901" i="9"/>
  <c r="AQ901" i="9"/>
  <c r="AI901" i="9"/>
  <c r="AA901" i="9"/>
  <c r="BS901" i="9" s="1"/>
  <c r="S901" i="9"/>
  <c r="BB901" i="9"/>
  <c r="AP901" i="9"/>
  <c r="AH901" i="9"/>
  <c r="Z901" i="9"/>
  <c r="BR901" i="9" s="1"/>
  <c r="R901" i="9"/>
  <c r="AW901" i="9"/>
  <c r="AO901" i="9"/>
  <c r="AG901" i="9"/>
  <c r="Y901" i="9"/>
  <c r="BQ901" i="9" s="1"/>
  <c r="Q901" i="9"/>
  <c r="AV901" i="9"/>
  <c r="AN901" i="9"/>
  <c r="AF901" i="9"/>
  <c r="X901" i="9"/>
  <c r="BP901" i="9" s="1"/>
  <c r="P901" i="9"/>
  <c r="AU901" i="9"/>
  <c r="AM901" i="9"/>
  <c r="AE901" i="9"/>
  <c r="W901" i="9"/>
  <c r="BO901" i="9" s="1"/>
  <c r="AT901" i="9"/>
  <c r="AL901" i="9"/>
  <c r="AD901" i="9"/>
  <c r="V901" i="9"/>
  <c r="BN901" i="9" s="1"/>
  <c r="AK901" i="9"/>
  <c r="AJ901" i="9"/>
  <c r="AC901" i="9"/>
  <c r="BU901" i="9" s="1"/>
  <c r="AB901" i="9"/>
  <c r="BT901" i="9" s="1"/>
  <c r="U901" i="9"/>
  <c r="BM901" i="9" s="1"/>
  <c r="T901" i="9"/>
  <c r="BL901" i="9" s="1"/>
  <c r="AS901" i="9"/>
  <c r="AR901" i="9"/>
  <c r="L902" i="9"/>
  <c r="K902" i="9"/>
  <c r="J902" i="9"/>
  <c r="F903" i="9"/>
  <c r="Q851" i="9"/>
  <c r="BB853" i="9"/>
  <c r="AT853" i="9"/>
  <c r="AL853" i="9"/>
  <c r="AD853" i="9"/>
  <c r="V853" i="9"/>
  <c r="BA853" i="9"/>
  <c r="AS853" i="9"/>
  <c r="AK853" i="9"/>
  <c r="AC853" i="9"/>
  <c r="U853" i="9"/>
  <c r="AZ853" i="9"/>
  <c r="AR853" i="9"/>
  <c r="AJ853" i="9"/>
  <c r="AB853" i="9"/>
  <c r="T853" i="9"/>
  <c r="AY853" i="9"/>
  <c r="AQ853" i="9"/>
  <c r="AI853" i="9"/>
  <c r="AA853" i="9"/>
  <c r="S853" i="9"/>
  <c r="AX853" i="9"/>
  <c r="AP853" i="9"/>
  <c r="AH853" i="9"/>
  <c r="Z853" i="9"/>
  <c r="R853" i="9"/>
  <c r="AW853" i="9"/>
  <c r="AO853" i="9"/>
  <c r="AG853" i="9"/>
  <c r="Y853" i="9"/>
  <c r="Q853" i="9"/>
  <c r="AV853" i="9"/>
  <c r="P853" i="9"/>
  <c r="AU853" i="9"/>
  <c r="O853" i="9"/>
  <c r="X853" i="9"/>
  <c r="AN853" i="9"/>
  <c r="AM853" i="9"/>
  <c r="AF853" i="9"/>
  <c r="AE853" i="9"/>
  <c r="W853" i="9"/>
  <c r="L854" i="9"/>
  <c r="F855" i="9"/>
  <c r="K854" i="9"/>
  <c r="J854" i="9"/>
  <c r="BS711" i="9"/>
  <c r="AC710" i="9"/>
  <c r="BU710" i="9" s="1"/>
  <c r="F715" i="9"/>
  <c r="L714" i="9"/>
  <c r="J714" i="9"/>
  <c r="K714" i="9"/>
  <c r="AY713" i="9"/>
  <c r="AQ713" i="9"/>
  <c r="AI713" i="9"/>
  <c r="AA713" i="9"/>
  <c r="BS713" i="9" s="1"/>
  <c r="S713" i="9"/>
  <c r="AW713" i="9"/>
  <c r="AO713" i="9"/>
  <c r="AG713" i="9"/>
  <c r="Y713" i="9"/>
  <c r="BQ713" i="9" s="1"/>
  <c r="Q713" i="9"/>
  <c r="AV713" i="9"/>
  <c r="AN713" i="9"/>
  <c r="AF713" i="9"/>
  <c r="X713" i="9"/>
  <c r="BP713" i="9" s="1"/>
  <c r="P713" i="9"/>
  <c r="BA713" i="9"/>
  <c r="AS713" i="9"/>
  <c r="AK713" i="9"/>
  <c r="AC713" i="9"/>
  <c r="BU713" i="9" s="1"/>
  <c r="U713" i="9"/>
  <c r="BM713" i="9" s="1"/>
  <c r="AX713" i="9"/>
  <c r="AH713" i="9"/>
  <c r="R713" i="9"/>
  <c r="AU713" i="9"/>
  <c r="AE713" i="9"/>
  <c r="T713" i="9"/>
  <c r="BL713" i="9" s="1"/>
  <c r="AT713" i="9"/>
  <c r="AD713" i="9"/>
  <c r="AJ713" i="9"/>
  <c r="AR713" i="9"/>
  <c r="AB713" i="9"/>
  <c r="BT713" i="9" s="1"/>
  <c r="AP713" i="9"/>
  <c r="Z713" i="9"/>
  <c r="BR713" i="9" s="1"/>
  <c r="AM713" i="9"/>
  <c r="W713" i="9"/>
  <c r="BO713" i="9" s="1"/>
  <c r="BB713" i="9"/>
  <c r="AL713" i="9"/>
  <c r="V713" i="9"/>
  <c r="BN713" i="9" s="1"/>
  <c r="AZ713" i="9"/>
  <c r="CD288" i="9"/>
  <c r="BY758" i="9"/>
  <c r="AT8" i="9"/>
  <c r="CL8" i="9" s="1"/>
  <c r="AW8" i="9"/>
  <c r="V8" i="9"/>
  <c r="BN8" i="9" s="1"/>
  <c r="R8" i="9"/>
  <c r="CM288" i="9"/>
  <c r="AA8" i="9"/>
  <c r="BS8" i="9" s="1"/>
  <c r="BU289" i="9"/>
  <c r="AH8" i="9"/>
  <c r="BZ8" i="9" s="1"/>
  <c r="AI8" i="9"/>
  <c r="CA8" i="9" s="1"/>
  <c r="AQ8" i="9"/>
  <c r="CI8" i="9" s="1"/>
  <c r="AR8" i="9"/>
  <c r="AS8" i="9"/>
  <c r="CK8" i="9" s="1"/>
  <c r="AP8" i="9"/>
  <c r="CH8" i="9" s="1"/>
  <c r="AN8" i="9"/>
  <c r="CF8" i="9" s="1"/>
  <c r="X8" i="9"/>
  <c r="BP8" i="9" s="1"/>
  <c r="BW758" i="9"/>
  <c r="CF758" i="9"/>
  <c r="AL8" i="9"/>
  <c r="CD8" i="9" s="1"/>
  <c r="AM8" i="9"/>
  <c r="CE8" i="9" s="1"/>
  <c r="AK8" i="9"/>
  <c r="CC8" i="9" s="1"/>
  <c r="U8" i="9"/>
  <c r="BM8" i="9" s="1"/>
  <c r="J290" i="9"/>
  <c r="S290" i="9" s="1"/>
  <c r="T8" i="9"/>
  <c r="BL8" i="9" s="1"/>
  <c r="S8" i="9"/>
  <c r="CG241" i="9"/>
  <c r="AU242" i="9"/>
  <c r="AM242" i="9"/>
  <c r="CE242" i="9" s="1"/>
  <c r="AE242" i="9"/>
  <c r="BW242" i="9" s="1"/>
  <c r="W242" i="9"/>
  <c r="BO242" i="9" s="1"/>
  <c r="O242" i="9"/>
  <c r="P242" i="9"/>
  <c r="BB242" i="9"/>
  <c r="AT242" i="9"/>
  <c r="AL242" i="9"/>
  <c r="CD242" i="9" s="1"/>
  <c r="AD242" i="9"/>
  <c r="BV242" i="9" s="1"/>
  <c r="V242" i="9"/>
  <c r="BN242" i="9" s="1"/>
  <c r="AF242" i="9"/>
  <c r="BX242" i="9" s="1"/>
  <c r="BA242" i="9"/>
  <c r="AS242" i="9"/>
  <c r="AK242" i="9"/>
  <c r="CC242" i="9" s="1"/>
  <c r="AC242" i="9"/>
  <c r="BU242" i="9" s="1"/>
  <c r="U242" i="9"/>
  <c r="BM242" i="9" s="1"/>
  <c r="X242" i="9"/>
  <c r="BP242" i="9" s="1"/>
  <c r="AZ242" i="9"/>
  <c r="AR242" i="9"/>
  <c r="AJ242" i="9"/>
  <c r="CB242" i="9" s="1"/>
  <c r="AB242" i="9"/>
  <c r="BT242" i="9" s="1"/>
  <c r="T242" i="9"/>
  <c r="BL242" i="9" s="1"/>
  <c r="AY242" i="9"/>
  <c r="AQ242" i="9"/>
  <c r="AI242" i="9"/>
  <c r="CA242" i="9" s="1"/>
  <c r="AA242" i="9"/>
  <c r="BS242" i="9" s="1"/>
  <c r="S242" i="9"/>
  <c r="BK242" i="9" s="1"/>
  <c r="AX242" i="9"/>
  <c r="AP242" i="9"/>
  <c r="CH242" i="9" s="1"/>
  <c r="AH242" i="9"/>
  <c r="BZ242" i="9" s="1"/>
  <c r="Z242" i="9"/>
  <c r="BR242" i="9" s="1"/>
  <c r="R242" i="9"/>
  <c r="AN242" i="9"/>
  <c r="CF242" i="9" s="1"/>
  <c r="AW242" i="9"/>
  <c r="AO242" i="9"/>
  <c r="CG242" i="9" s="1"/>
  <c r="AG242" i="9"/>
  <c r="BY242" i="9" s="1"/>
  <c r="Y242" i="9"/>
  <c r="BQ242" i="9" s="1"/>
  <c r="Q242" i="9"/>
  <c r="AV242" i="9"/>
  <c r="L243" i="9"/>
  <c r="F244" i="9"/>
  <c r="K243" i="9"/>
  <c r="J243" i="9"/>
  <c r="AQ240" i="9"/>
  <c r="CI240" i="9" s="1"/>
  <c r="BR288" i="9"/>
  <c r="CR289" i="9"/>
  <c r="CQ288" i="9"/>
  <c r="F291" i="9"/>
  <c r="K291" i="9" s="1"/>
  <c r="CK288" i="9"/>
  <c r="AX289" i="9"/>
  <c r="CP289" i="9" s="1"/>
  <c r="AW289" i="9"/>
  <c r="CO289" i="9" s="1"/>
  <c r="AV289" i="9"/>
  <c r="CN289" i="9" s="1"/>
  <c r="AI289" i="9"/>
  <c r="CA289" i="9" s="1"/>
  <c r="R289" i="9"/>
  <c r="CF288" i="9"/>
  <c r="AN289" i="9"/>
  <c r="CF289" i="9" s="1"/>
  <c r="V289" i="9"/>
  <c r="BN289" i="9" s="1"/>
  <c r="AG289" i="9"/>
  <c r="BY289" i="9" s="1"/>
  <c r="AO289" i="9"/>
  <c r="CG289" i="9" s="1"/>
  <c r="X289" i="9"/>
  <c r="BP289" i="9" s="1"/>
  <c r="BU288" i="9"/>
  <c r="BB289" i="9"/>
  <c r="CT289" i="9" s="1"/>
  <c r="AL289" i="9"/>
  <c r="CD289" i="9" s="1"/>
  <c r="Z289" i="9"/>
  <c r="BR289" i="9" s="1"/>
  <c r="AJ289" i="9"/>
  <c r="CB289" i="9" s="1"/>
  <c r="Y289" i="9"/>
  <c r="BQ289" i="9" s="1"/>
  <c r="AD289" i="9"/>
  <c r="BV289" i="9" s="1"/>
  <c r="AK289" i="9"/>
  <c r="CC289" i="9" s="1"/>
  <c r="AU289" i="9"/>
  <c r="CM289" i="9" s="1"/>
  <c r="O289" i="9"/>
  <c r="L55" i="9"/>
  <c r="J55" i="9"/>
  <c r="K55" i="9"/>
  <c r="F56" i="9"/>
  <c r="AJ52" i="9"/>
  <c r="CB52" i="9" s="1"/>
  <c r="AW54" i="9"/>
  <c r="AO54" i="9"/>
  <c r="AG54" i="9"/>
  <c r="BY54" i="9" s="1"/>
  <c r="Y54" i="9"/>
  <c r="BQ54" i="9" s="1"/>
  <c r="Q54" i="9"/>
  <c r="BB54" i="9"/>
  <c r="AT54" i="9"/>
  <c r="AL54" i="9"/>
  <c r="AD54" i="9"/>
  <c r="BV54" i="9" s="1"/>
  <c r="V54" i="9"/>
  <c r="BN54" i="9" s="1"/>
  <c r="BA54" i="9"/>
  <c r="AS54" i="9"/>
  <c r="AK54" i="9"/>
  <c r="AC54" i="9"/>
  <c r="BU54" i="9" s="1"/>
  <c r="U54" i="9"/>
  <c r="BM54" i="9" s="1"/>
  <c r="AZ54" i="9"/>
  <c r="AR54" i="9"/>
  <c r="AJ54" i="9"/>
  <c r="AB54" i="9"/>
  <c r="BT54" i="9" s="1"/>
  <c r="T54" i="9"/>
  <c r="BL54" i="9" s="1"/>
  <c r="AX54" i="9"/>
  <c r="AP54" i="9"/>
  <c r="AH54" i="9"/>
  <c r="BZ54" i="9" s="1"/>
  <c r="Z54" i="9"/>
  <c r="BR54" i="9" s="1"/>
  <c r="R54" i="9"/>
  <c r="AM54" i="9"/>
  <c r="P54" i="9"/>
  <c r="AI54" i="9"/>
  <c r="CA54" i="9" s="1"/>
  <c r="O54" i="9"/>
  <c r="AF54" i="9"/>
  <c r="BX54" i="9" s="1"/>
  <c r="AY54" i="9"/>
  <c r="AE54" i="9"/>
  <c r="BW54" i="9" s="1"/>
  <c r="AV54" i="9"/>
  <c r="AA54" i="9"/>
  <c r="BS54" i="9" s="1"/>
  <c r="AU54" i="9"/>
  <c r="X54" i="9"/>
  <c r="BP54" i="9" s="1"/>
  <c r="AQ54" i="9"/>
  <c r="W54" i="9"/>
  <c r="BO54" i="9" s="1"/>
  <c r="AN54" i="9"/>
  <c r="S54" i="9"/>
  <c r="BK54" i="9" s="1"/>
  <c r="BZ53" i="9"/>
  <c r="BX758" i="9"/>
  <c r="BV288" i="9"/>
  <c r="BM100" i="9"/>
  <c r="J666" i="9"/>
  <c r="L666" i="9"/>
  <c r="K666" i="9"/>
  <c r="F667" i="9"/>
  <c r="BZ288" i="9"/>
  <c r="CG288" i="9"/>
  <c r="CB758" i="9"/>
  <c r="Q9" i="9"/>
  <c r="S9" i="9"/>
  <c r="Z9" i="9"/>
  <c r="BR9" i="9" s="1"/>
  <c r="V9" i="9"/>
  <c r="BN9" i="9" s="1"/>
  <c r="W9" i="9"/>
  <c r="BO9" i="9" s="1"/>
  <c r="AI9" i="9"/>
  <c r="CA9" i="9" s="1"/>
  <c r="AP9" i="9"/>
  <c r="CH9" i="9" s="1"/>
  <c r="U9" i="9"/>
  <c r="BM9" i="9" s="1"/>
  <c r="X9" i="9"/>
  <c r="BP9" i="9" s="1"/>
  <c r="R9" i="9"/>
  <c r="AA9" i="9"/>
  <c r="BS9" i="9" s="1"/>
  <c r="AL9" i="9"/>
  <c r="CD9" i="9" s="1"/>
  <c r="AM9" i="9"/>
  <c r="CE9" i="9" s="1"/>
  <c r="AB9" i="9"/>
  <c r="BT9" i="9" s="1"/>
  <c r="AR9" i="9"/>
  <c r="CJ9" i="9" s="1"/>
  <c r="AJ9" i="9"/>
  <c r="CB9" i="9" s="1"/>
  <c r="AQ9" i="9"/>
  <c r="CI9" i="9" s="1"/>
  <c r="AV9" i="9"/>
  <c r="CN9" i="9" s="1"/>
  <c r="AD9" i="9"/>
  <c r="BV9" i="9" s="1"/>
  <c r="Y9" i="9"/>
  <c r="BQ9" i="9" s="1"/>
  <c r="AG9" i="9"/>
  <c r="BY9" i="9" s="1"/>
  <c r="AO9" i="9"/>
  <c r="CG9" i="9" s="1"/>
  <c r="AW9" i="9"/>
  <c r="CO9" i="9" s="1"/>
  <c r="T9" i="9"/>
  <c r="AE9" i="9"/>
  <c r="BW9" i="9" s="1"/>
  <c r="BA9" i="9"/>
  <c r="BB9" i="9"/>
  <c r="AS9" i="9"/>
  <c r="CK9" i="9" s="1"/>
  <c r="AX9" i="9"/>
  <c r="AZ9" i="9"/>
  <c r="AK9" i="9"/>
  <c r="CC9" i="9" s="1"/>
  <c r="AU9" i="9"/>
  <c r="CM9" i="9" s="1"/>
  <c r="AF9" i="9"/>
  <c r="BX9" i="9" s="1"/>
  <c r="AT9" i="9"/>
  <c r="CL9" i="9" s="1"/>
  <c r="AC9" i="9"/>
  <c r="BU9" i="9" s="1"/>
  <c r="AN9" i="9"/>
  <c r="CF9" i="9" s="1"/>
  <c r="AH9" i="9"/>
  <c r="BZ9" i="9" s="1"/>
  <c r="AY9" i="9"/>
  <c r="J196" i="9"/>
  <c r="K196" i="9"/>
  <c r="L196" i="9"/>
  <c r="F197" i="9"/>
  <c r="CL6" i="9"/>
  <c r="J760" i="9"/>
  <c r="F761" i="9"/>
  <c r="K760" i="9"/>
  <c r="L760" i="9"/>
  <c r="F106" i="9"/>
  <c r="J105" i="9"/>
  <c r="AD195" i="9"/>
  <c r="BV195" i="9" s="1"/>
  <c r="AE195" i="9"/>
  <c r="BW195" i="9" s="1"/>
  <c r="AQ195" i="9"/>
  <c r="CI195" i="9" s="1"/>
  <c r="Q195" i="9"/>
  <c r="AB195" i="9"/>
  <c r="BT195" i="9" s="1"/>
  <c r="AG195" i="9"/>
  <c r="BY195" i="9" s="1"/>
  <c r="AS195" i="9"/>
  <c r="CK195" i="9" s="1"/>
  <c r="V195" i="9"/>
  <c r="BN195" i="9" s="1"/>
  <c r="W195" i="9"/>
  <c r="BO195" i="9" s="1"/>
  <c r="AL195" i="9"/>
  <c r="CD195" i="9" s="1"/>
  <c r="AM195" i="9"/>
  <c r="CE195" i="9" s="1"/>
  <c r="AP195" i="9"/>
  <c r="CH195" i="9" s="1"/>
  <c r="P195" i="9"/>
  <c r="U195" i="9"/>
  <c r="BM195" i="9" s="1"/>
  <c r="Z195" i="9"/>
  <c r="BR195" i="9" s="1"/>
  <c r="AC195" i="9"/>
  <c r="BU195" i="9" s="1"/>
  <c r="Y195" i="9"/>
  <c r="BQ195" i="9" s="1"/>
  <c r="AO195" i="9"/>
  <c r="CG195" i="9" s="1"/>
  <c r="AW195" i="9"/>
  <c r="CO195" i="9" s="1"/>
  <c r="AJ195" i="9"/>
  <c r="CB195" i="9" s="1"/>
  <c r="AN195" i="9"/>
  <c r="CF195" i="9" s="1"/>
  <c r="BB195" i="9"/>
  <c r="CT195" i="9" s="1"/>
  <c r="AV195" i="9"/>
  <c r="CN195" i="9" s="1"/>
  <c r="T195" i="9"/>
  <c r="BL195" i="9" s="1"/>
  <c r="AH195" i="9"/>
  <c r="BZ195" i="9" s="1"/>
  <c r="AY195" i="9"/>
  <c r="CQ195" i="9" s="1"/>
  <c r="BA195" i="9"/>
  <c r="CS195" i="9" s="1"/>
  <c r="O195" i="9"/>
  <c r="X195" i="9"/>
  <c r="BP195" i="9" s="1"/>
  <c r="AA195" i="9"/>
  <c r="BS195" i="9" s="1"/>
  <c r="AK195" i="9"/>
  <c r="CC195" i="9" s="1"/>
  <c r="AR195" i="9"/>
  <c r="CJ195" i="9" s="1"/>
  <c r="AX195" i="9"/>
  <c r="CP195" i="9" s="1"/>
  <c r="AZ195" i="9"/>
  <c r="CR195" i="9" s="1"/>
  <c r="S195" i="9"/>
  <c r="BK195" i="9" s="1"/>
  <c r="AF195" i="9"/>
  <c r="BX195" i="9" s="1"/>
  <c r="AI195" i="9"/>
  <c r="CA195" i="9" s="1"/>
  <c r="R195" i="9"/>
  <c r="AU195" i="9"/>
  <c r="CM195" i="9" s="1"/>
  <c r="AT195" i="9"/>
  <c r="CL195" i="9" s="1"/>
  <c r="R7" i="9"/>
  <c r="AH7" i="9"/>
  <c r="BZ7" i="9" s="1"/>
  <c r="P7" i="9"/>
  <c r="AZ7" i="9"/>
  <c r="AB7" i="9"/>
  <c r="BT7" i="9" s="1"/>
  <c r="BA7" i="9"/>
  <c r="AA7" i="9"/>
  <c r="BS7" i="9" s="1"/>
  <c r="AQ7" i="9"/>
  <c r="CI7" i="9" s="1"/>
  <c r="AO7" i="9"/>
  <c r="CG7" i="9" s="1"/>
  <c r="AJ7" i="9"/>
  <c r="CB7" i="9" s="1"/>
  <c r="AU7" i="9"/>
  <c r="CM7" i="9" s="1"/>
  <c r="S7" i="9"/>
  <c r="BK7" i="9" s="1"/>
  <c r="Q7" i="9"/>
  <c r="AL7" i="9"/>
  <c r="CD7" i="9" s="1"/>
  <c r="Z7" i="9"/>
  <c r="BR7" i="9" s="1"/>
  <c r="AG7" i="9"/>
  <c r="BY7" i="9" s="1"/>
  <c r="AT7" i="9"/>
  <c r="CL7" i="9" s="1"/>
  <c r="W7" i="9"/>
  <c r="BO7" i="9" s="1"/>
  <c r="X7" i="9"/>
  <c r="BP7" i="9" s="1"/>
  <c r="V7" i="9"/>
  <c r="BN7" i="9" s="1"/>
  <c r="AM7" i="9"/>
  <c r="CE7" i="9" s="1"/>
  <c r="AF7" i="9"/>
  <c r="BX7" i="9" s="1"/>
  <c r="AV7" i="9"/>
  <c r="AY7" i="9"/>
  <c r="T7" i="9"/>
  <c r="BL7" i="9" s="1"/>
  <c r="AI7" i="9"/>
  <c r="CA7" i="9" s="1"/>
  <c r="Y7" i="9"/>
  <c r="BQ7" i="9" s="1"/>
  <c r="AC7" i="9"/>
  <c r="BU7" i="9" s="1"/>
  <c r="BB7" i="9"/>
  <c r="AN7" i="9"/>
  <c r="CF7" i="9" s="1"/>
  <c r="AP7" i="9"/>
  <c r="CH7" i="9" s="1"/>
  <c r="AD7" i="9"/>
  <c r="BV7" i="9" s="1"/>
  <c r="AK7" i="9"/>
  <c r="CC7" i="9" s="1"/>
  <c r="AS7" i="9"/>
  <c r="CK7" i="9" s="1"/>
  <c r="AR7" i="9"/>
  <c r="CJ7" i="9" s="1"/>
  <c r="O7" i="9"/>
  <c r="AW7" i="9"/>
  <c r="AX7" i="9"/>
  <c r="U7" i="9"/>
  <c r="BM7" i="9" s="1"/>
  <c r="AE7" i="9"/>
  <c r="BW7" i="9" s="1"/>
  <c r="AQ663" i="9"/>
  <c r="CH663" i="9"/>
  <c r="V759" i="9"/>
  <c r="BN759" i="9" s="1"/>
  <c r="W759" i="9"/>
  <c r="BO759" i="9" s="1"/>
  <c r="AI759" i="9"/>
  <c r="CA759" i="9" s="1"/>
  <c r="AR759" i="9"/>
  <c r="U759" i="9"/>
  <c r="BM759" i="9" s="1"/>
  <c r="X759" i="9"/>
  <c r="BP759" i="9" s="1"/>
  <c r="AG759" i="9"/>
  <c r="BY759" i="9" s="1"/>
  <c r="R759" i="9"/>
  <c r="AA759" i="9"/>
  <c r="BS759" i="9" s="1"/>
  <c r="AL759" i="9"/>
  <c r="CD759" i="9" s="1"/>
  <c r="AM759" i="9"/>
  <c r="CE759" i="9" s="1"/>
  <c r="O759" i="9"/>
  <c r="T759" i="9"/>
  <c r="BL759" i="9" s="1"/>
  <c r="Y759" i="9"/>
  <c r="BQ759" i="9" s="1"/>
  <c r="AK759" i="9"/>
  <c r="CC759" i="9" s="1"/>
  <c r="AH759" i="9"/>
  <c r="BZ759" i="9" s="1"/>
  <c r="AN759" i="9"/>
  <c r="CF759" i="9" s="1"/>
  <c r="AE759" i="9"/>
  <c r="BW759" i="9" s="1"/>
  <c r="AF759" i="9"/>
  <c r="BX759" i="9" s="1"/>
  <c r="AJ759" i="9"/>
  <c r="CB759" i="9" s="1"/>
  <c r="AT759" i="9"/>
  <c r="Z759" i="9"/>
  <c r="BR759" i="9" s="1"/>
  <c r="Q759" i="9"/>
  <c r="AB759" i="9"/>
  <c r="BT759" i="9" s="1"/>
  <c r="AQ759" i="9"/>
  <c r="P759" i="9"/>
  <c r="AC759" i="9"/>
  <c r="BU759" i="9" s="1"/>
  <c r="AD759" i="9"/>
  <c r="BV759" i="9" s="1"/>
  <c r="AP759" i="9"/>
  <c r="CH759" i="9" s="1"/>
  <c r="S759" i="9"/>
  <c r="BK759" i="9" s="1"/>
  <c r="BB759" i="9"/>
  <c r="AS759" i="9"/>
  <c r="AX759" i="9"/>
  <c r="AY759" i="9"/>
  <c r="AO759" i="9"/>
  <c r="CG759" i="9" s="1"/>
  <c r="AW759" i="9"/>
  <c r="AV759" i="9"/>
  <c r="AU759" i="9"/>
  <c r="BA759" i="9"/>
  <c r="AZ759" i="9"/>
  <c r="AS665" i="9"/>
  <c r="AK665" i="9"/>
  <c r="CC665" i="9" s="1"/>
  <c r="AJ665" i="9"/>
  <c r="CB665" i="9" s="1"/>
  <c r="BA665" i="9"/>
  <c r="AE665" i="9"/>
  <c r="BW665" i="9" s="1"/>
  <c r="Z665" i="9"/>
  <c r="BR665" i="9" s="1"/>
  <c r="AY665" i="9"/>
  <c r="AR665" i="9"/>
  <c r="AN665" i="9"/>
  <c r="CF665" i="9" s="1"/>
  <c r="AG665" i="9"/>
  <c r="BY665" i="9" s="1"/>
  <c r="AX665" i="9"/>
  <c r="AT665" i="9"/>
  <c r="AQ665" i="9"/>
  <c r="AP665" i="9"/>
  <c r="CH665" i="9" s="1"/>
  <c r="AO665" i="9"/>
  <c r="CG665" i="9" s="1"/>
  <c r="AC665" i="9"/>
  <c r="BU665" i="9" s="1"/>
  <c r="AB665" i="9"/>
  <c r="BT665" i="9" s="1"/>
  <c r="AW665" i="9"/>
  <c r="AU665" i="9"/>
  <c r="AM665" i="9"/>
  <c r="CE665" i="9" s="1"/>
  <c r="AL665" i="9"/>
  <c r="CD665" i="9" s="1"/>
  <c r="AI665" i="9"/>
  <c r="CA665" i="9" s="1"/>
  <c r="W665" i="9"/>
  <c r="BO665" i="9" s="1"/>
  <c r="R665" i="9"/>
  <c r="AD665" i="9"/>
  <c r="BV665" i="9" s="1"/>
  <c r="O665" i="9"/>
  <c r="AV665" i="9"/>
  <c r="AH665" i="9"/>
  <c r="BZ665" i="9" s="1"/>
  <c r="P665" i="9"/>
  <c r="AZ665" i="9"/>
  <c r="AA665" i="9"/>
  <c r="BS665" i="9" s="1"/>
  <c r="V665" i="9"/>
  <c r="BN665" i="9" s="1"/>
  <c r="S665" i="9"/>
  <c r="BK665" i="9" s="1"/>
  <c r="BB665" i="9"/>
  <c r="Y665" i="9"/>
  <c r="BQ665" i="9" s="1"/>
  <c r="U665" i="9"/>
  <c r="BM665" i="9" s="1"/>
  <c r="T665" i="9"/>
  <c r="BL665" i="9" s="1"/>
  <c r="AF665" i="9"/>
  <c r="BX665" i="9" s="1"/>
  <c r="X665" i="9"/>
  <c r="BP665" i="9" s="1"/>
  <c r="Q665" i="9"/>
  <c r="CG758" i="9"/>
  <c r="CG664" i="9"/>
  <c r="AQ757" i="9"/>
  <c r="CH757" i="9"/>
  <c r="T290" i="9"/>
  <c r="BL290" i="9" s="1"/>
  <c r="AW290" i="9"/>
  <c r="CO290" i="9" s="1"/>
  <c r="Y290" i="9"/>
  <c r="BQ290" i="9" s="1"/>
  <c r="AU290" i="9"/>
  <c r="CM290" i="9" s="1"/>
  <c r="AZ290" i="9"/>
  <c r="CR290" i="9" s="1"/>
  <c r="P290" i="9"/>
  <c r="AW101" i="9"/>
  <c r="AA101" i="9"/>
  <c r="BS101" i="9" s="1"/>
  <c r="AO101" i="9"/>
  <c r="AY101" i="9"/>
  <c r="AQ101" i="9"/>
  <c r="AR101" i="9"/>
  <c r="AV101" i="9"/>
  <c r="AK101" i="9"/>
  <c r="CC101" i="9" s="1"/>
  <c r="AZ101" i="9"/>
  <c r="T101" i="9"/>
  <c r="BL101" i="9" s="1"/>
  <c r="Y101" i="9"/>
  <c r="BQ101" i="9" s="1"/>
  <c r="AJ101" i="9"/>
  <c r="CB101" i="9" s="1"/>
  <c r="AU101" i="9"/>
  <c r="AL101" i="9"/>
  <c r="CD101" i="9" s="1"/>
  <c r="AS101" i="9"/>
  <c r="AT101" i="9"/>
  <c r="AM101" i="9"/>
  <c r="AX101" i="9"/>
  <c r="BB101" i="9"/>
  <c r="BA101" i="9"/>
  <c r="U101" i="9"/>
  <c r="BM101" i="9" s="1"/>
  <c r="AI101" i="9"/>
  <c r="CA101" i="9" s="1"/>
  <c r="AE101" i="9"/>
  <c r="BW101" i="9" s="1"/>
  <c r="P101" i="9"/>
  <c r="AB101" i="9"/>
  <c r="BT101" i="9" s="1"/>
  <c r="W101" i="9"/>
  <c r="BO101" i="9" s="1"/>
  <c r="X101" i="9"/>
  <c r="BP101" i="9" s="1"/>
  <c r="Q101" i="9"/>
  <c r="AG101" i="9"/>
  <c r="BY101" i="9" s="1"/>
  <c r="R101" i="9"/>
  <c r="V101" i="9"/>
  <c r="BN101" i="9" s="1"/>
  <c r="AC101" i="9"/>
  <c r="BU101" i="9" s="1"/>
  <c r="AF101" i="9"/>
  <c r="BX101" i="9" s="1"/>
  <c r="AP101" i="9"/>
  <c r="AD101" i="9"/>
  <c r="BV101" i="9" s="1"/>
  <c r="S101" i="9"/>
  <c r="BK101" i="9" s="1"/>
  <c r="O101" i="9"/>
  <c r="AN101" i="9"/>
  <c r="Z101" i="9"/>
  <c r="BR101" i="9" s="1"/>
  <c r="AH101" i="9"/>
  <c r="BZ101" i="9" s="1"/>
  <c r="AZ8" i="9"/>
  <c r="AO8" i="9"/>
  <c r="CG8" i="9" s="1"/>
  <c r="Z8" i="9"/>
  <c r="BR8" i="9" s="1"/>
  <c r="P8" i="9"/>
  <c r="J10" i="9"/>
  <c r="K10" i="9"/>
  <c r="L10" i="9"/>
  <c r="F11" i="9"/>
  <c r="CM5" i="9"/>
  <c r="AV5" i="9"/>
  <c r="L102" i="9"/>
  <c r="H103" i="9"/>
  <c r="K102" i="9"/>
  <c r="C984" i="1"/>
  <c r="C985" i="1" s="1"/>
  <c r="E984" i="1"/>
  <c r="F950" i="1"/>
  <c r="E916" i="1"/>
  <c r="BF1227" i="9"/>
  <c r="BG1229" i="9" s="1"/>
  <c r="C848" i="1"/>
  <c r="C849" i="1" s="1"/>
  <c r="E848" i="1"/>
  <c r="D814" i="1"/>
  <c r="E814" i="1"/>
  <c r="E780" i="1"/>
  <c r="D678" i="1"/>
  <c r="C644" i="1"/>
  <c r="C645" i="1" s="1"/>
  <c r="C1120" i="1"/>
  <c r="C1121" i="1" s="1"/>
  <c r="D1120" i="1"/>
  <c r="E1120" i="1"/>
  <c r="F1120" i="1"/>
  <c r="F1086" i="1"/>
  <c r="C1052" i="1"/>
  <c r="C1053" i="1" s="1"/>
  <c r="E1052" i="1"/>
  <c r="F1052" i="1"/>
  <c r="F984" i="1"/>
  <c r="D984" i="1"/>
  <c r="C950" i="1"/>
  <c r="C951" i="1" s="1"/>
  <c r="C954" i="1" s="1"/>
  <c r="D950" i="1"/>
  <c r="E950" i="1"/>
  <c r="D916" i="1"/>
  <c r="F916" i="1"/>
  <c r="C916" i="1"/>
  <c r="C917" i="1" s="1"/>
  <c r="D848" i="1"/>
  <c r="BI1133" i="9"/>
  <c r="BI1134" i="9" s="1"/>
  <c r="F848" i="1"/>
  <c r="C814" i="1"/>
  <c r="C815" i="1" s="1"/>
  <c r="C780" i="1"/>
  <c r="C781" i="1" s="1"/>
  <c r="D780" i="1"/>
  <c r="F780" i="1"/>
  <c r="D712" i="1"/>
  <c r="E712" i="1"/>
  <c r="F712" i="1"/>
  <c r="C712" i="1"/>
  <c r="C713" i="1" s="1"/>
  <c r="C678" i="1"/>
  <c r="C679" i="1" s="1"/>
  <c r="E678" i="1"/>
  <c r="F678" i="1"/>
  <c r="F644" i="1"/>
  <c r="D644" i="1"/>
  <c r="E644" i="1"/>
  <c r="F542" i="1"/>
  <c r="C542" i="1"/>
  <c r="C543" i="1" s="1"/>
  <c r="C546" i="1" s="1"/>
  <c r="D542" i="1"/>
  <c r="E542" i="1"/>
  <c r="F508" i="1"/>
  <c r="CH6" i="9"/>
  <c r="CJ8" i="9"/>
  <c r="BY664" i="9"/>
  <c r="BL288" i="9"/>
  <c r="BM289" i="9"/>
  <c r="E236" i="1"/>
  <c r="CL288" i="9"/>
  <c r="CE288" i="9"/>
  <c r="CA664" i="9"/>
  <c r="BN288" i="9"/>
  <c r="BS288" i="9"/>
  <c r="BO288" i="9"/>
  <c r="BK288" i="9"/>
  <c r="CJ288" i="9"/>
  <c r="BO289" i="9"/>
  <c r="CS289" i="9"/>
  <c r="CR288" i="9"/>
  <c r="BM288" i="9"/>
  <c r="CC288" i="9"/>
  <c r="C236" i="1"/>
  <c r="C237" i="1" s="1"/>
  <c r="C240" i="1" s="1"/>
  <c r="CO288" i="9"/>
  <c r="D236" i="1"/>
  <c r="CH288" i="9"/>
  <c r="CI288" i="9"/>
  <c r="CJ289" i="9"/>
  <c r="C202" i="1"/>
  <c r="C203" i="1" s="1"/>
  <c r="BI240" i="9"/>
  <c r="BI241" i="9" s="1"/>
  <c r="D202" i="1"/>
  <c r="F202" i="1"/>
  <c r="E202" i="1"/>
  <c r="BF52" i="9"/>
  <c r="BF53" i="9" s="1"/>
  <c r="BF94" i="9" s="1"/>
  <c r="B6" i="11" s="1"/>
  <c r="D66" i="1"/>
  <c r="E66" i="1"/>
  <c r="F66" i="1"/>
  <c r="C66" i="1"/>
  <c r="C67" i="1" s="1"/>
  <c r="C70" i="1" s="1"/>
  <c r="BN758" i="9"/>
  <c r="AT17" i="5"/>
  <c r="B4" i="12" s="1"/>
  <c r="M21" i="13" s="1"/>
  <c r="Q21" i="13" s="1"/>
  <c r="BJ758" i="9"/>
  <c r="BJ100" i="9"/>
  <c r="BK100" i="9"/>
  <c r="BK289" i="9"/>
  <c r="BJ288" i="9"/>
  <c r="BJ664" i="9"/>
  <c r="BJ194" i="9"/>
  <c r="AU890" i="5" l="1" a="1"/>
  <c r="AU890" i="5" s="1"/>
  <c r="AU839" i="5" a="1"/>
  <c r="AU839" i="5" s="1"/>
  <c r="EF46" i="7"/>
  <c r="EF48" i="7" s="1"/>
  <c r="M65" i="7"/>
  <c r="K43" i="8" s="1"/>
  <c r="DT46" i="7"/>
  <c r="DT48" i="7" s="1"/>
  <c r="V23" i="14" s="1"/>
  <c r="DJ47" i="7"/>
  <c r="L18" i="14" s="1"/>
  <c r="M34" i="14" s="1"/>
  <c r="EA47" i="7"/>
  <c r="EA48" i="7" s="1"/>
  <c r="M63" i="7"/>
  <c r="DF47" i="7"/>
  <c r="H18" i="14" s="1"/>
  <c r="I51" i="14" s="1"/>
  <c r="EE47" i="7"/>
  <c r="EE48" i="7" s="1"/>
  <c r="DM47" i="7"/>
  <c r="O18" i="14" s="1"/>
  <c r="P34" i="14" s="1"/>
  <c r="CZ46" i="7"/>
  <c r="DP46" i="7"/>
  <c r="DP48" i="7" s="1"/>
  <c r="R23" i="14" s="1"/>
  <c r="DO47" i="7"/>
  <c r="Q18" i="14" s="1"/>
  <c r="R34" i="14" s="1"/>
  <c r="DW47" i="7"/>
  <c r="DW48" i="7" s="1"/>
  <c r="DU47" i="7"/>
  <c r="DU48" i="7" s="1"/>
  <c r="EC47" i="7"/>
  <c r="EC48" i="7" s="1"/>
  <c r="EG47" i="7"/>
  <c r="EG48" i="7" s="1"/>
  <c r="DE47" i="7"/>
  <c r="G18" i="14" s="1"/>
  <c r="H51" i="14" s="1"/>
  <c r="DA47" i="7"/>
  <c r="C18" i="14" s="1"/>
  <c r="D51" i="14" s="1"/>
  <c r="BJ1417" i="9"/>
  <c r="BR1425" i="9"/>
  <c r="BZ1433" i="9"/>
  <c r="CH1441" i="9"/>
  <c r="CP1449" i="9"/>
  <c r="BK1418" i="9"/>
  <c r="BS1426" i="9"/>
  <c r="CA1434" i="9"/>
  <c r="CI1442" i="9"/>
  <c r="CQ1450" i="9"/>
  <c r="BL1419" i="9"/>
  <c r="BT1427" i="9"/>
  <c r="CB1435" i="9"/>
  <c r="CJ1443" i="9"/>
  <c r="CR1451" i="9"/>
  <c r="BM1420" i="9"/>
  <c r="BU1428" i="9"/>
  <c r="CC1436" i="9"/>
  <c r="CK1444" i="9"/>
  <c r="CS1452" i="9"/>
  <c r="BN1421" i="9"/>
  <c r="BV1429" i="9"/>
  <c r="CD1437" i="9"/>
  <c r="CL1445" i="9"/>
  <c r="CT1453" i="9"/>
  <c r="BO1422" i="9"/>
  <c r="BW1430" i="9"/>
  <c r="CE1438" i="9"/>
  <c r="CM1446" i="9"/>
  <c r="BP1423" i="9"/>
  <c r="BX1431" i="9"/>
  <c r="BX1457" i="9" s="1"/>
  <c r="T35" i="11" s="1"/>
  <c r="BM447" i="5" s="1" a="1"/>
  <c r="BM447" i="5" s="1"/>
  <c r="CF1439" i="9"/>
  <c r="CF1457" i="9" s="1"/>
  <c r="AB35" i="11" s="1"/>
  <c r="BU447" i="5" s="1" a="1"/>
  <c r="BU447" i="5" s="1"/>
  <c r="CN1447" i="9"/>
  <c r="CN1457" i="9" s="1"/>
  <c r="AJ35" i="11" s="1"/>
  <c r="CC447" i="5" s="1" a="1"/>
  <c r="CC447" i="5" s="1"/>
  <c r="BI1416" i="9"/>
  <c r="BI1457" i="9" s="1"/>
  <c r="E35" i="11" s="1"/>
  <c r="AX447" i="5" s="1" a="1"/>
  <c r="AX447" i="5" s="1"/>
  <c r="BQ1424" i="9"/>
  <c r="BQ1457" i="9" s="1"/>
  <c r="M35" i="11" s="1"/>
  <c r="BF447" i="5" s="1" a="1"/>
  <c r="BF447" i="5" s="1"/>
  <c r="BY1432" i="9"/>
  <c r="CG1440" i="9"/>
  <c r="CO1448" i="9"/>
  <c r="BI1463" i="9"/>
  <c r="BK1465" i="9"/>
  <c r="BJ1464" i="9"/>
  <c r="BL1466" i="9"/>
  <c r="BM1467" i="9"/>
  <c r="BN1468" i="9"/>
  <c r="BO1469" i="9"/>
  <c r="BP1470" i="9"/>
  <c r="BQ1471" i="9"/>
  <c r="BR1472" i="9"/>
  <c r="BS1473" i="9"/>
  <c r="BT1474" i="9"/>
  <c r="BU1475" i="9"/>
  <c r="BV1476" i="9"/>
  <c r="BW1477" i="9"/>
  <c r="BX1478" i="9"/>
  <c r="BY1479" i="9"/>
  <c r="BZ1480" i="9"/>
  <c r="CA1481" i="9"/>
  <c r="CB1482" i="9"/>
  <c r="CC1483" i="9"/>
  <c r="CD1484" i="9"/>
  <c r="CE1485" i="9"/>
  <c r="CF1486" i="9"/>
  <c r="CG1487" i="9"/>
  <c r="CH1488" i="9"/>
  <c r="CI1489" i="9"/>
  <c r="CJ1490" i="9"/>
  <c r="CK1491" i="9"/>
  <c r="CL1492" i="9"/>
  <c r="CM1493" i="9"/>
  <c r="CN1494" i="9"/>
  <c r="CO1495" i="9"/>
  <c r="CP1496" i="9"/>
  <c r="CQ1497" i="9"/>
  <c r="CR1498" i="9"/>
  <c r="CS1499" i="9"/>
  <c r="CT1500" i="9"/>
  <c r="F36" i="1"/>
  <c r="BG1417" i="9"/>
  <c r="BO1425" i="9"/>
  <c r="BW1433" i="9"/>
  <c r="CE1441" i="9"/>
  <c r="CM1449" i="9"/>
  <c r="BH1418" i="9"/>
  <c r="BP1426" i="9"/>
  <c r="BX1434" i="9"/>
  <c r="CF1442" i="9"/>
  <c r="CN1450" i="9"/>
  <c r="BI1419" i="9"/>
  <c r="BQ1427" i="9"/>
  <c r="BY1435" i="9"/>
  <c r="CG1443" i="9"/>
  <c r="CO1451" i="9"/>
  <c r="BJ1420" i="9"/>
  <c r="BR1428" i="9"/>
  <c r="BZ1436" i="9"/>
  <c r="CH1444" i="9"/>
  <c r="CP1452" i="9"/>
  <c r="BK1421" i="9"/>
  <c r="BS1429" i="9"/>
  <c r="CA1437" i="9"/>
  <c r="CI1445" i="9"/>
  <c r="CQ1453" i="9"/>
  <c r="BL1422" i="9"/>
  <c r="BT1430" i="9"/>
  <c r="CB1438" i="9"/>
  <c r="CJ1446" i="9"/>
  <c r="CR1454" i="9"/>
  <c r="BM1423" i="9"/>
  <c r="BU1431" i="9"/>
  <c r="CC1439" i="9"/>
  <c r="CK1447" i="9"/>
  <c r="CS1455" i="9"/>
  <c r="BF1416" i="9"/>
  <c r="BF1457" i="9" s="1"/>
  <c r="B35" i="11" s="1"/>
  <c r="AU447" i="5" s="1" a="1"/>
  <c r="AU447" i="5" s="1"/>
  <c r="BN1424" i="9"/>
  <c r="BV1432" i="9"/>
  <c r="CD1440" i="9"/>
  <c r="CL1448" i="9"/>
  <c r="CT1456" i="9"/>
  <c r="BH1463" i="9"/>
  <c r="BJ1465" i="9"/>
  <c r="BI1464" i="9"/>
  <c r="BK1466" i="9"/>
  <c r="BL1467" i="9"/>
  <c r="BM1468" i="9"/>
  <c r="BN1469" i="9"/>
  <c r="BO1470" i="9"/>
  <c r="BP1471" i="9"/>
  <c r="BQ1472" i="9"/>
  <c r="BR1473" i="9"/>
  <c r="BS1474" i="9"/>
  <c r="BT1475" i="9"/>
  <c r="BU1476" i="9"/>
  <c r="BV1477" i="9"/>
  <c r="BW1478" i="9"/>
  <c r="BX1479" i="9"/>
  <c r="BY1480" i="9"/>
  <c r="BZ1481" i="9"/>
  <c r="CA1482" i="9"/>
  <c r="CB1483" i="9"/>
  <c r="CC1484" i="9"/>
  <c r="CD1485" i="9"/>
  <c r="CE1486" i="9"/>
  <c r="CF1487" i="9"/>
  <c r="CG1488" i="9"/>
  <c r="CH1489" i="9"/>
  <c r="CI1490" i="9"/>
  <c r="CJ1491" i="9"/>
  <c r="CK1492" i="9"/>
  <c r="CL1493" i="9"/>
  <c r="CM1494" i="9"/>
  <c r="CN1495" i="9"/>
  <c r="CO1496" i="9"/>
  <c r="CP1497" i="9"/>
  <c r="CQ1498" i="9"/>
  <c r="CR1499" i="9"/>
  <c r="CS1500" i="9"/>
  <c r="CT1501" i="9"/>
  <c r="BH1510" i="9"/>
  <c r="BJ1512" i="9"/>
  <c r="BI1511" i="9"/>
  <c r="BK1513" i="9"/>
  <c r="BL1514" i="9"/>
  <c r="BM1515" i="9"/>
  <c r="BN1516" i="9"/>
  <c r="BO1517" i="9"/>
  <c r="BP1518" i="9"/>
  <c r="BQ1519" i="9"/>
  <c r="BR1520" i="9"/>
  <c r="BS1521" i="9"/>
  <c r="BT1522" i="9"/>
  <c r="BU1523" i="9"/>
  <c r="BV1524" i="9"/>
  <c r="BW1525" i="9"/>
  <c r="BX1526" i="9"/>
  <c r="BY1527" i="9"/>
  <c r="BZ1528" i="9"/>
  <c r="CA1529" i="9"/>
  <c r="CB1530" i="9"/>
  <c r="CC1531" i="9"/>
  <c r="CD1532" i="9"/>
  <c r="CE1533" i="9"/>
  <c r="CF1534" i="9"/>
  <c r="CG1535" i="9"/>
  <c r="CH1536" i="9"/>
  <c r="CI1537" i="9"/>
  <c r="CJ1538" i="9"/>
  <c r="CK1539" i="9"/>
  <c r="CL1540" i="9"/>
  <c r="CM1541" i="9"/>
  <c r="CN1542" i="9"/>
  <c r="CO1543" i="9"/>
  <c r="CP1544" i="9"/>
  <c r="CQ1545" i="9"/>
  <c r="CR1546" i="9"/>
  <c r="CS1547" i="9"/>
  <c r="CT1548" i="9"/>
  <c r="BI1510" i="9"/>
  <c r="BK1512" i="9"/>
  <c r="BJ1511" i="9"/>
  <c r="BL1513" i="9"/>
  <c r="BM1514" i="9"/>
  <c r="BN1515" i="9"/>
  <c r="BO1516" i="9"/>
  <c r="BP1517" i="9"/>
  <c r="BQ1518" i="9"/>
  <c r="BR1519" i="9"/>
  <c r="BS1520" i="9"/>
  <c r="BT1521" i="9"/>
  <c r="BU1522" i="9"/>
  <c r="BV1523" i="9"/>
  <c r="BW1524" i="9"/>
  <c r="BX1525" i="9"/>
  <c r="BY1526" i="9"/>
  <c r="BZ1527" i="9"/>
  <c r="CA1528" i="9"/>
  <c r="CB1529" i="9"/>
  <c r="CC1530" i="9"/>
  <c r="CD1531" i="9"/>
  <c r="CE1532" i="9"/>
  <c r="CF1533" i="9"/>
  <c r="CG1534" i="9"/>
  <c r="CH1535" i="9"/>
  <c r="CI1536" i="9"/>
  <c r="CJ1537" i="9"/>
  <c r="CK1538" i="9"/>
  <c r="CL1539" i="9"/>
  <c r="CM1540" i="9"/>
  <c r="CN1541" i="9"/>
  <c r="CO1542" i="9"/>
  <c r="CP1543" i="9"/>
  <c r="CQ1544" i="9"/>
  <c r="CR1545" i="9"/>
  <c r="CS1546" i="9"/>
  <c r="CT1547" i="9"/>
  <c r="BG1463" i="9"/>
  <c r="BH1464" i="9"/>
  <c r="BI1465" i="9"/>
  <c r="BJ1466" i="9"/>
  <c r="BK1467" i="9"/>
  <c r="BL1468" i="9"/>
  <c r="BM1469" i="9"/>
  <c r="BN1470" i="9"/>
  <c r="BO1471" i="9"/>
  <c r="BP1472" i="9"/>
  <c r="BQ1473" i="9"/>
  <c r="BR1474" i="9"/>
  <c r="BS1475" i="9"/>
  <c r="BT1476" i="9"/>
  <c r="BU1477" i="9"/>
  <c r="BV1478" i="9"/>
  <c r="BW1479" i="9"/>
  <c r="BX1480" i="9"/>
  <c r="BY1481" i="9"/>
  <c r="BZ1482" i="9"/>
  <c r="CA1483" i="9"/>
  <c r="CB1484" i="9"/>
  <c r="CC1485" i="9"/>
  <c r="CD1486" i="9"/>
  <c r="CE1487" i="9"/>
  <c r="CF1488" i="9"/>
  <c r="CG1489" i="9"/>
  <c r="CH1490" i="9"/>
  <c r="CI1491" i="9"/>
  <c r="CJ1492" i="9"/>
  <c r="CK1493" i="9"/>
  <c r="CL1494" i="9"/>
  <c r="CM1495" i="9"/>
  <c r="CN1496" i="9"/>
  <c r="CO1497" i="9"/>
  <c r="CP1498" i="9"/>
  <c r="CQ1499" i="9"/>
  <c r="CR1500" i="9"/>
  <c r="CS1501" i="9"/>
  <c r="CT1502" i="9"/>
  <c r="BG1510" i="9"/>
  <c r="BH1511" i="9"/>
  <c r="BI1512" i="9"/>
  <c r="BJ1513" i="9"/>
  <c r="BK1514" i="9"/>
  <c r="BL1515" i="9"/>
  <c r="BM1516" i="9"/>
  <c r="BN1517" i="9"/>
  <c r="BO1518" i="9"/>
  <c r="BP1519" i="9"/>
  <c r="BQ1520" i="9"/>
  <c r="BR1521" i="9"/>
  <c r="BS1522" i="9"/>
  <c r="BT1523" i="9"/>
  <c r="BU1524" i="9"/>
  <c r="BV1525" i="9"/>
  <c r="BW1526" i="9"/>
  <c r="BX1527" i="9"/>
  <c r="BY1528" i="9"/>
  <c r="BZ1529" i="9"/>
  <c r="CA1530" i="9"/>
  <c r="CB1531" i="9"/>
  <c r="CC1532" i="9"/>
  <c r="CD1533" i="9"/>
  <c r="CE1534" i="9"/>
  <c r="CF1535" i="9"/>
  <c r="CG1536" i="9"/>
  <c r="CH1537" i="9"/>
  <c r="CI1538" i="9"/>
  <c r="CJ1539" i="9"/>
  <c r="CK1540" i="9"/>
  <c r="CL1541" i="9"/>
  <c r="CM1542" i="9"/>
  <c r="CN1543" i="9"/>
  <c r="CO1544" i="9"/>
  <c r="CP1545" i="9"/>
  <c r="CQ1546" i="9"/>
  <c r="CR1547" i="9"/>
  <c r="CS1548" i="9"/>
  <c r="CT1549" i="9"/>
  <c r="CJ1457" i="9"/>
  <c r="AF35" i="11" s="1"/>
  <c r="BY447" i="5" s="1" a="1"/>
  <c r="BY447" i="5" s="1"/>
  <c r="CB1457" i="9"/>
  <c r="X35" i="11" s="1"/>
  <c r="BQ447" i="5" s="1" a="1"/>
  <c r="BQ447" i="5" s="1"/>
  <c r="BG1416" i="9"/>
  <c r="BO1424" i="9"/>
  <c r="BO1457" i="9" s="1"/>
  <c r="K35" i="11" s="1"/>
  <c r="BD447" i="5" s="1" a="1"/>
  <c r="BD447" i="5" s="1"/>
  <c r="BW1432" i="9"/>
  <c r="BW1457" i="9" s="1"/>
  <c r="S35" i="11" s="1"/>
  <c r="BL447" i="5" s="1" a="1"/>
  <c r="BL447" i="5" s="1"/>
  <c r="CE1440" i="9"/>
  <c r="CE1457" i="9" s="1"/>
  <c r="AA35" i="11" s="1"/>
  <c r="BT447" i="5" s="1" a="1"/>
  <c r="BT447" i="5" s="1"/>
  <c r="CM1448" i="9"/>
  <c r="CM1457" i="9" s="1"/>
  <c r="AI35" i="11" s="1"/>
  <c r="CB447" i="5" s="1" a="1"/>
  <c r="CB447" i="5" s="1"/>
  <c r="BH1417" i="9"/>
  <c r="BH1457" i="9" s="1"/>
  <c r="D35" i="11" s="1"/>
  <c r="AW447" i="5" s="1" a="1"/>
  <c r="AW447" i="5" s="1"/>
  <c r="BP1425" i="9"/>
  <c r="BP1457" i="9" s="1"/>
  <c r="L35" i="11" s="1"/>
  <c r="BE447" i="5" s="1" a="1"/>
  <c r="BE447" i="5" s="1"/>
  <c r="BX1433" i="9"/>
  <c r="CF1441" i="9"/>
  <c r="CN1449" i="9"/>
  <c r="BI1418" i="9"/>
  <c r="BQ1426" i="9"/>
  <c r="BY1434" i="9"/>
  <c r="CG1442" i="9"/>
  <c r="CO1450" i="9"/>
  <c r="BJ1419" i="9"/>
  <c r="BJ1457" i="9" s="1"/>
  <c r="F35" i="11" s="1"/>
  <c r="AY447" i="5" s="1" a="1"/>
  <c r="AY447" i="5" s="1"/>
  <c r="BR1427" i="9"/>
  <c r="BZ1435" i="9"/>
  <c r="CH1443" i="9"/>
  <c r="CP1451" i="9"/>
  <c r="BK1420" i="9"/>
  <c r="BK1457" i="9" s="1"/>
  <c r="G35" i="11" s="1"/>
  <c r="AZ447" i="5" s="1" a="1"/>
  <c r="AZ447" i="5" s="1"/>
  <c r="BS1428" i="9"/>
  <c r="BS1457" i="9" s="1"/>
  <c r="O35" i="11" s="1"/>
  <c r="BH447" i="5" s="1" a="1"/>
  <c r="BH447" i="5" s="1"/>
  <c r="CA1436" i="9"/>
  <c r="CI1444" i="9"/>
  <c r="CQ1452" i="9"/>
  <c r="BL1421" i="9"/>
  <c r="BT1429" i="9"/>
  <c r="BT1457" i="9" s="1"/>
  <c r="P35" i="11" s="1"/>
  <c r="BI447" i="5" s="1" a="1"/>
  <c r="BI447" i="5" s="1"/>
  <c r="CB1437" i="9"/>
  <c r="CJ1445" i="9"/>
  <c r="CR1453" i="9"/>
  <c r="CR1457" i="9" s="1"/>
  <c r="AN35" i="11" s="1"/>
  <c r="CG447" i="5" s="1" a="1"/>
  <c r="CG447" i="5" s="1"/>
  <c r="BM1422" i="9"/>
  <c r="BU1430" i="9"/>
  <c r="CC1438" i="9"/>
  <c r="CC1457" i="9" s="1"/>
  <c r="Y35" i="11" s="1"/>
  <c r="BR447" i="5" s="1" a="1"/>
  <c r="BR447" i="5" s="1"/>
  <c r="CK1446" i="9"/>
  <c r="CK1457" i="9" s="1"/>
  <c r="AG35" i="11" s="1"/>
  <c r="BZ447" i="5" s="1" a="1"/>
  <c r="BZ447" i="5" s="1"/>
  <c r="CS1454" i="9"/>
  <c r="CS1457" i="9" s="1"/>
  <c r="AO35" i="11" s="1"/>
  <c r="CH447" i="5" s="1" a="1"/>
  <c r="CH447" i="5" s="1"/>
  <c r="BN1423" i="9"/>
  <c r="BN1457" i="9" s="1"/>
  <c r="J35" i="11" s="1"/>
  <c r="BC447" i="5" s="1" a="1"/>
  <c r="BC447" i="5" s="1"/>
  <c r="BV1431" i="9"/>
  <c r="BV1457" i="9" s="1"/>
  <c r="R35" i="11" s="1"/>
  <c r="BK447" i="5" s="1" a="1"/>
  <c r="BK447" i="5" s="1"/>
  <c r="CD1439" i="9"/>
  <c r="CD1457" i="9" s="1"/>
  <c r="Z35" i="11" s="1"/>
  <c r="BS447" i="5" s="1" a="1"/>
  <c r="BS447" i="5" s="1"/>
  <c r="CL1447" i="9"/>
  <c r="CL1457" i="9" s="1"/>
  <c r="AH35" i="11" s="1"/>
  <c r="CA447" i="5" s="1" a="1"/>
  <c r="CA447" i="5" s="1"/>
  <c r="CT1455" i="9"/>
  <c r="CT1457" i="9" s="1"/>
  <c r="AP35" i="11" s="1"/>
  <c r="CI447" i="5" s="1" a="1"/>
  <c r="CI447" i="5" s="1"/>
  <c r="BG1457" i="9"/>
  <c r="C35" i="11" s="1"/>
  <c r="AV447" i="5" s="1" a="1"/>
  <c r="AV447" i="5" s="1"/>
  <c r="BF1463" i="9"/>
  <c r="BF1504" i="9" s="1"/>
  <c r="B36" i="11" s="1"/>
  <c r="AU430" i="5" s="1" a="1"/>
  <c r="AU430" i="5" s="1"/>
  <c r="BG1464" i="9"/>
  <c r="BG1504" i="9" s="1"/>
  <c r="C36" i="11" s="1"/>
  <c r="AV430" i="5" s="1" a="1"/>
  <c r="AV430" i="5" s="1"/>
  <c r="BH1465" i="9"/>
  <c r="BH1504" i="9" s="1"/>
  <c r="D36" i="11" s="1"/>
  <c r="AW430" i="5" s="1" a="1"/>
  <c r="AW430" i="5" s="1"/>
  <c r="BI1466" i="9"/>
  <c r="BI1504" i="9" s="1"/>
  <c r="E36" i="11" s="1"/>
  <c r="AX430" i="5" s="1" a="1"/>
  <c r="AX430" i="5" s="1"/>
  <c r="BJ1467" i="9"/>
  <c r="BJ1504" i="9" s="1"/>
  <c r="F36" i="11" s="1"/>
  <c r="AY430" i="5" s="1" a="1"/>
  <c r="AY430" i="5" s="1"/>
  <c r="BK1468" i="9"/>
  <c r="BK1504" i="9" s="1"/>
  <c r="G36" i="11" s="1"/>
  <c r="AZ430" i="5" s="1" a="1"/>
  <c r="AZ430" i="5" s="1"/>
  <c r="BL1469" i="9"/>
  <c r="BL1504" i="9" s="1"/>
  <c r="H36" i="11" s="1"/>
  <c r="BA430" i="5" s="1" a="1"/>
  <c r="BA430" i="5" s="1"/>
  <c r="BM1470" i="9"/>
  <c r="BM1504" i="9" s="1"/>
  <c r="I36" i="11" s="1"/>
  <c r="BB430" i="5" s="1" a="1"/>
  <c r="BB430" i="5" s="1"/>
  <c r="BN1471" i="9"/>
  <c r="BN1504" i="9" s="1"/>
  <c r="J36" i="11" s="1"/>
  <c r="BC430" i="5" s="1" a="1"/>
  <c r="BC430" i="5" s="1"/>
  <c r="BO1472" i="9"/>
  <c r="BO1504" i="9" s="1"/>
  <c r="K36" i="11" s="1"/>
  <c r="BD430" i="5" s="1" a="1"/>
  <c r="BD430" i="5" s="1"/>
  <c r="BP1473" i="9"/>
  <c r="BP1504" i="9" s="1"/>
  <c r="L36" i="11" s="1"/>
  <c r="BE430" i="5" s="1" a="1"/>
  <c r="BE430" i="5" s="1"/>
  <c r="BQ1474" i="9"/>
  <c r="BQ1504" i="9" s="1"/>
  <c r="M36" i="11" s="1"/>
  <c r="BF430" i="5" s="1" a="1"/>
  <c r="BF430" i="5" s="1"/>
  <c r="BR1475" i="9"/>
  <c r="BR1504" i="9" s="1"/>
  <c r="N36" i="11" s="1"/>
  <c r="BG430" i="5" s="1" a="1"/>
  <c r="BG430" i="5" s="1"/>
  <c r="BS1476" i="9"/>
  <c r="BS1504" i="9" s="1"/>
  <c r="O36" i="11" s="1"/>
  <c r="BH430" i="5" s="1" a="1"/>
  <c r="BH430" i="5" s="1"/>
  <c r="BT1477" i="9"/>
  <c r="BT1504" i="9" s="1"/>
  <c r="P36" i="11" s="1"/>
  <c r="BI430" i="5" s="1" a="1"/>
  <c r="BI430" i="5" s="1"/>
  <c r="BU1478" i="9"/>
  <c r="BU1504" i="9" s="1"/>
  <c r="Q36" i="11" s="1"/>
  <c r="BJ430" i="5" s="1" a="1"/>
  <c r="BJ430" i="5" s="1"/>
  <c r="BV1479" i="9"/>
  <c r="BV1504" i="9" s="1"/>
  <c r="R36" i="11" s="1"/>
  <c r="BK430" i="5" s="1" a="1"/>
  <c r="BK430" i="5" s="1"/>
  <c r="BW1480" i="9"/>
  <c r="BW1504" i="9" s="1"/>
  <c r="S36" i="11" s="1"/>
  <c r="BL430" i="5" s="1" a="1"/>
  <c r="BL430" i="5" s="1"/>
  <c r="BX1481" i="9"/>
  <c r="BX1504" i="9" s="1"/>
  <c r="T36" i="11" s="1"/>
  <c r="BM430" i="5" s="1" a="1"/>
  <c r="BM430" i="5" s="1"/>
  <c r="BY1482" i="9"/>
  <c r="BY1504" i="9" s="1"/>
  <c r="U36" i="11" s="1"/>
  <c r="BN430" i="5" s="1" a="1"/>
  <c r="BN430" i="5" s="1"/>
  <c r="BZ1483" i="9"/>
  <c r="BZ1504" i="9" s="1"/>
  <c r="V36" i="11" s="1"/>
  <c r="CA1484" i="9"/>
  <c r="CA1504" i="9" s="1"/>
  <c r="W36" i="11" s="1"/>
  <c r="BP430" i="5" s="1" a="1"/>
  <c r="BP430" i="5" s="1"/>
  <c r="CB1485" i="9"/>
  <c r="CB1504" i="9" s="1"/>
  <c r="X36" i="11" s="1"/>
  <c r="BQ430" i="5" s="1" a="1"/>
  <c r="BQ430" i="5" s="1"/>
  <c r="CC1486" i="9"/>
  <c r="CC1504" i="9" s="1"/>
  <c r="Y36" i="11" s="1"/>
  <c r="BR430" i="5" s="1" a="1"/>
  <c r="BR430" i="5" s="1"/>
  <c r="CD1487" i="9"/>
  <c r="CD1504" i="9" s="1"/>
  <c r="Z36" i="11" s="1"/>
  <c r="BS430" i="5" s="1" a="1"/>
  <c r="BS430" i="5" s="1"/>
  <c r="CE1488" i="9"/>
  <c r="CE1504" i="9" s="1"/>
  <c r="AA36" i="11" s="1"/>
  <c r="BT430" i="5" s="1" a="1"/>
  <c r="BT430" i="5" s="1"/>
  <c r="CF1489" i="9"/>
  <c r="CF1504" i="9" s="1"/>
  <c r="AB36" i="11" s="1"/>
  <c r="BU430" i="5" s="1" a="1"/>
  <c r="BU430" i="5" s="1"/>
  <c r="CG1490" i="9"/>
  <c r="CG1504" i="9" s="1"/>
  <c r="AC36" i="11" s="1"/>
  <c r="BV430" i="5" s="1" a="1"/>
  <c r="BV430" i="5" s="1"/>
  <c r="CH1491" i="9"/>
  <c r="CH1504" i="9" s="1"/>
  <c r="AD36" i="11" s="1"/>
  <c r="BW430" i="5" s="1" a="1"/>
  <c r="BW430" i="5" s="1"/>
  <c r="CI1492" i="9"/>
  <c r="CI1504" i="9" s="1"/>
  <c r="AE36" i="11" s="1"/>
  <c r="BX430" i="5" s="1" a="1"/>
  <c r="BX430" i="5" s="1"/>
  <c r="CJ1493" i="9"/>
  <c r="CJ1504" i="9" s="1"/>
  <c r="AF36" i="11" s="1"/>
  <c r="BY430" i="5" s="1" a="1"/>
  <c r="BY430" i="5" s="1"/>
  <c r="CK1494" i="9"/>
  <c r="CK1504" i="9" s="1"/>
  <c r="AG36" i="11" s="1"/>
  <c r="BZ430" i="5" s="1" a="1"/>
  <c r="BZ430" i="5" s="1"/>
  <c r="CL1495" i="9"/>
  <c r="CL1504" i="9" s="1"/>
  <c r="AH36" i="11" s="1"/>
  <c r="CA430" i="5" s="1" a="1"/>
  <c r="CA430" i="5" s="1"/>
  <c r="CM1496" i="9"/>
  <c r="CM1504" i="9" s="1"/>
  <c r="AI36" i="11" s="1"/>
  <c r="CB430" i="5" s="1" a="1"/>
  <c r="CB430" i="5" s="1"/>
  <c r="CN1497" i="9"/>
  <c r="CN1504" i="9" s="1"/>
  <c r="AJ36" i="11" s="1"/>
  <c r="CC430" i="5" s="1" a="1"/>
  <c r="CC430" i="5" s="1"/>
  <c r="CO1498" i="9"/>
  <c r="CO1504" i="9" s="1"/>
  <c r="AK36" i="11" s="1"/>
  <c r="CD430" i="5" s="1" a="1"/>
  <c r="CD430" i="5" s="1"/>
  <c r="CP1499" i="9"/>
  <c r="CP1504" i="9" s="1"/>
  <c r="AL36" i="11" s="1"/>
  <c r="CE430" i="5" s="1" a="1"/>
  <c r="CE430" i="5" s="1"/>
  <c r="CQ1500" i="9"/>
  <c r="CQ1504" i="9" s="1"/>
  <c r="AM36" i="11" s="1"/>
  <c r="CF430" i="5" s="1" a="1"/>
  <c r="CF430" i="5" s="1"/>
  <c r="CR1501" i="9"/>
  <c r="CR1504" i="9" s="1"/>
  <c r="AN36" i="11" s="1"/>
  <c r="CG430" i="5" s="1" a="1"/>
  <c r="CG430" i="5" s="1"/>
  <c r="CS1502" i="9"/>
  <c r="CS1504" i="9" s="1"/>
  <c r="AO36" i="11" s="1"/>
  <c r="CH430" i="5" s="1" a="1"/>
  <c r="CH430" i="5" s="1"/>
  <c r="CT1503" i="9"/>
  <c r="CT1504" i="9" s="1"/>
  <c r="AP36" i="11" s="1"/>
  <c r="CI430" i="5" s="1" a="1"/>
  <c r="CI430" i="5" s="1"/>
  <c r="BL1457" i="9"/>
  <c r="H35" i="11" s="1"/>
  <c r="BA447" i="5" s="1" a="1"/>
  <c r="BA447" i="5" s="1"/>
  <c r="CQ1457" i="9"/>
  <c r="AM35" i="11" s="1"/>
  <c r="CF447" i="5" s="1" a="1"/>
  <c r="CF447" i="5" s="1"/>
  <c r="CI1457" i="9"/>
  <c r="AE35" i="11" s="1"/>
  <c r="BX447" i="5" s="1" a="1"/>
  <c r="BX447" i="5" s="1"/>
  <c r="CA1457" i="9"/>
  <c r="W35" i="11" s="1"/>
  <c r="BP447" i="5" s="1" a="1"/>
  <c r="BP447" i="5" s="1"/>
  <c r="BR1457" i="9"/>
  <c r="N35" i="11" s="1"/>
  <c r="BG447" i="5" s="1" a="1"/>
  <c r="BG447" i="5" s="1"/>
  <c r="BF1510" i="9"/>
  <c r="BF1551" i="9" s="1"/>
  <c r="B37" i="11" s="1"/>
  <c r="AU413" i="5" s="1" a="1"/>
  <c r="AU413" i="5" s="1"/>
  <c r="BG1511" i="9"/>
  <c r="BG1551" i="9" s="1"/>
  <c r="C37" i="11" s="1"/>
  <c r="AV413" i="5" s="1" a="1"/>
  <c r="AV413" i="5" s="1"/>
  <c r="BH1512" i="9"/>
  <c r="BH1551" i="9" s="1"/>
  <c r="D37" i="11" s="1"/>
  <c r="AW413" i="5" s="1" a="1"/>
  <c r="AW413" i="5" s="1"/>
  <c r="BI1513" i="9"/>
  <c r="BI1551" i="9" s="1"/>
  <c r="E37" i="11" s="1"/>
  <c r="AX413" i="5" s="1" a="1"/>
  <c r="AX413" i="5" s="1"/>
  <c r="BJ1514" i="9"/>
  <c r="BJ1551" i="9" s="1"/>
  <c r="F37" i="11" s="1"/>
  <c r="AY413" i="5" s="1" a="1"/>
  <c r="AY413" i="5" s="1"/>
  <c r="BK1515" i="9"/>
  <c r="BK1551" i="9" s="1"/>
  <c r="G37" i="11" s="1"/>
  <c r="AZ413" i="5" s="1" a="1"/>
  <c r="AZ413" i="5" s="1"/>
  <c r="BL1516" i="9"/>
  <c r="BL1551" i="9" s="1"/>
  <c r="H37" i="11" s="1"/>
  <c r="BA413" i="5" s="1" a="1"/>
  <c r="BA413" i="5" s="1"/>
  <c r="BM1517" i="9"/>
  <c r="BM1551" i="9" s="1"/>
  <c r="I37" i="11" s="1"/>
  <c r="BB413" i="5" s="1" a="1"/>
  <c r="BB413" i="5" s="1"/>
  <c r="BN1518" i="9"/>
  <c r="BN1551" i="9" s="1"/>
  <c r="J37" i="11" s="1"/>
  <c r="BC413" i="5" s="1" a="1"/>
  <c r="BC413" i="5" s="1"/>
  <c r="BO1519" i="9"/>
  <c r="BO1551" i="9" s="1"/>
  <c r="K37" i="11" s="1"/>
  <c r="BD413" i="5" s="1" a="1"/>
  <c r="BD413" i="5" s="1"/>
  <c r="BP1520" i="9"/>
  <c r="BP1551" i="9" s="1"/>
  <c r="L37" i="11" s="1"/>
  <c r="BE413" i="5" s="1" a="1"/>
  <c r="BE413" i="5" s="1"/>
  <c r="BQ1521" i="9"/>
  <c r="BQ1551" i="9" s="1"/>
  <c r="M37" i="11" s="1"/>
  <c r="BF413" i="5" s="1" a="1"/>
  <c r="BF413" i="5" s="1"/>
  <c r="BR1522" i="9"/>
  <c r="BR1551" i="9" s="1"/>
  <c r="N37" i="11" s="1"/>
  <c r="BG413" i="5" s="1" a="1"/>
  <c r="BG413" i="5" s="1"/>
  <c r="BS1523" i="9"/>
  <c r="BS1551" i="9" s="1"/>
  <c r="O37" i="11" s="1"/>
  <c r="BH413" i="5" s="1" a="1"/>
  <c r="BH413" i="5" s="1"/>
  <c r="BT1524" i="9"/>
  <c r="BT1551" i="9" s="1"/>
  <c r="P37" i="11" s="1"/>
  <c r="BI413" i="5" s="1" a="1"/>
  <c r="BI413" i="5" s="1"/>
  <c r="BU1525" i="9"/>
  <c r="BU1551" i="9" s="1"/>
  <c r="Q37" i="11" s="1"/>
  <c r="BJ413" i="5" s="1" a="1"/>
  <c r="BJ413" i="5" s="1"/>
  <c r="BV1526" i="9"/>
  <c r="BV1551" i="9" s="1"/>
  <c r="R37" i="11" s="1"/>
  <c r="BK413" i="5" s="1" a="1"/>
  <c r="BK413" i="5" s="1"/>
  <c r="BW1527" i="9"/>
  <c r="BW1551" i="9" s="1"/>
  <c r="S37" i="11" s="1"/>
  <c r="BL413" i="5" s="1" a="1"/>
  <c r="BL413" i="5" s="1"/>
  <c r="BX1528" i="9"/>
  <c r="BX1551" i="9" s="1"/>
  <c r="T37" i="11" s="1"/>
  <c r="BM413" i="5" s="1" a="1"/>
  <c r="BM413" i="5" s="1"/>
  <c r="BY1529" i="9"/>
  <c r="BY1551" i="9" s="1"/>
  <c r="U37" i="11" s="1"/>
  <c r="BN413" i="5" s="1" a="1"/>
  <c r="BN413" i="5" s="1"/>
  <c r="BZ1530" i="9"/>
  <c r="BZ1551" i="9" s="1"/>
  <c r="V37" i="11" s="1"/>
  <c r="CA1531" i="9"/>
  <c r="CA1551" i="9" s="1"/>
  <c r="W37" i="11" s="1"/>
  <c r="BP413" i="5" s="1" a="1"/>
  <c r="BP413" i="5" s="1"/>
  <c r="CB1532" i="9"/>
  <c r="CB1551" i="9" s="1"/>
  <c r="X37" i="11" s="1"/>
  <c r="BQ413" i="5" s="1" a="1"/>
  <c r="BQ413" i="5" s="1"/>
  <c r="CC1533" i="9"/>
  <c r="CC1551" i="9" s="1"/>
  <c r="Y37" i="11" s="1"/>
  <c r="BR413" i="5" s="1" a="1"/>
  <c r="BR413" i="5" s="1"/>
  <c r="CD1534" i="9"/>
  <c r="CD1551" i="9" s="1"/>
  <c r="Z37" i="11" s="1"/>
  <c r="BS413" i="5" s="1" a="1"/>
  <c r="BS413" i="5" s="1"/>
  <c r="CE1535" i="9"/>
  <c r="CE1551" i="9" s="1"/>
  <c r="AA37" i="11" s="1"/>
  <c r="BT413" i="5" s="1" a="1"/>
  <c r="BT413" i="5" s="1"/>
  <c r="CF1536" i="9"/>
  <c r="CF1551" i="9" s="1"/>
  <c r="AB37" i="11" s="1"/>
  <c r="BU413" i="5" s="1" a="1"/>
  <c r="BU413" i="5" s="1"/>
  <c r="CG1537" i="9"/>
  <c r="CG1551" i="9" s="1"/>
  <c r="AC37" i="11" s="1"/>
  <c r="BV413" i="5" s="1" a="1"/>
  <c r="BV413" i="5" s="1"/>
  <c r="CH1538" i="9"/>
  <c r="CH1551" i="9" s="1"/>
  <c r="AD37" i="11" s="1"/>
  <c r="BW413" i="5" s="1" a="1"/>
  <c r="BW413" i="5" s="1"/>
  <c r="CI1539" i="9"/>
  <c r="CI1551" i="9" s="1"/>
  <c r="AE37" i="11" s="1"/>
  <c r="BX413" i="5" s="1" a="1"/>
  <c r="BX413" i="5" s="1"/>
  <c r="CJ1540" i="9"/>
  <c r="CJ1551" i="9" s="1"/>
  <c r="AF37" i="11" s="1"/>
  <c r="BY413" i="5" s="1" a="1"/>
  <c r="BY413" i="5" s="1"/>
  <c r="CK1541" i="9"/>
  <c r="CK1551" i="9" s="1"/>
  <c r="AG37" i="11" s="1"/>
  <c r="BZ413" i="5" s="1" a="1"/>
  <c r="BZ413" i="5" s="1"/>
  <c r="CL1542" i="9"/>
  <c r="CL1551" i="9" s="1"/>
  <c r="AH37" i="11" s="1"/>
  <c r="CA413" i="5" s="1" a="1"/>
  <c r="CA413" i="5" s="1"/>
  <c r="CM1543" i="9"/>
  <c r="CM1551" i="9" s="1"/>
  <c r="AI37" i="11" s="1"/>
  <c r="CB413" i="5" s="1" a="1"/>
  <c r="CB413" i="5" s="1"/>
  <c r="CN1544" i="9"/>
  <c r="CN1551" i="9" s="1"/>
  <c r="AJ37" i="11" s="1"/>
  <c r="CC413" i="5" s="1" a="1"/>
  <c r="CC413" i="5" s="1"/>
  <c r="CO1545" i="9"/>
  <c r="CO1551" i="9" s="1"/>
  <c r="AK37" i="11" s="1"/>
  <c r="CD413" i="5" s="1" a="1"/>
  <c r="CD413" i="5" s="1"/>
  <c r="CP1546" i="9"/>
  <c r="CP1551" i="9" s="1"/>
  <c r="AL37" i="11" s="1"/>
  <c r="CE413" i="5" s="1" a="1"/>
  <c r="CE413" i="5" s="1"/>
  <c r="CQ1547" i="9"/>
  <c r="CQ1551" i="9" s="1"/>
  <c r="AM37" i="11" s="1"/>
  <c r="CF413" i="5" s="1" a="1"/>
  <c r="CF413" i="5" s="1"/>
  <c r="CR1548" i="9"/>
  <c r="CR1551" i="9" s="1"/>
  <c r="AN37" i="11" s="1"/>
  <c r="CG413" i="5" s="1" a="1"/>
  <c r="CG413" i="5" s="1"/>
  <c r="CT1550" i="9"/>
  <c r="CT1551" i="9" s="1"/>
  <c r="AP37" i="11" s="1"/>
  <c r="CI413" i="5" s="1" a="1"/>
  <c r="CI413" i="5" s="1"/>
  <c r="CS1549" i="9"/>
  <c r="CS1551" i="9" s="1"/>
  <c r="AO37" i="11" s="1"/>
  <c r="CH413" i="5" s="1" a="1"/>
  <c r="CH413" i="5" s="1"/>
  <c r="C206" i="1"/>
  <c r="CP1457" i="9"/>
  <c r="AL35" i="11" s="1"/>
  <c r="CE447" i="5" s="1" a="1"/>
  <c r="CE447" i="5" s="1"/>
  <c r="CH1457" i="9"/>
  <c r="AD35" i="11" s="1"/>
  <c r="BW447" i="5" s="1" a="1"/>
  <c r="BW447" i="5" s="1"/>
  <c r="BZ1457" i="9"/>
  <c r="V35" i="11" s="1"/>
  <c r="BU1457" i="9"/>
  <c r="Q35" i="11" s="1"/>
  <c r="BJ447" i="5" s="1" a="1"/>
  <c r="BJ447" i="5" s="1"/>
  <c r="E36" i="1"/>
  <c r="C104" i="1"/>
  <c r="BM1457" i="9"/>
  <c r="I35" i="11" s="1"/>
  <c r="BB447" i="5" s="1" a="1"/>
  <c r="BB447" i="5" s="1"/>
  <c r="CO1457" i="9"/>
  <c r="AK35" i="11" s="1"/>
  <c r="CD447" i="5" s="1" a="1"/>
  <c r="CD447" i="5" s="1"/>
  <c r="CG1457" i="9"/>
  <c r="AC35" i="11" s="1"/>
  <c r="BV447" i="5" s="1" a="1"/>
  <c r="BV447" i="5" s="1"/>
  <c r="BY1457" i="9"/>
  <c r="U35" i="11" s="1"/>
  <c r="BN447" i="5" s="1" a="1"/>
  <c r="BN447" i="5" s="1"/>
  <c r="DL46" i="7"/>
  <c r="DL48" i="7" s="1"/>
  <c r="N23" i="14" s="1"/>
  <c r="DS46" i="7"/>
  <c r="DS48" i="7" s="1"/>
  <c r="U23" i="14" s="1"/>
  <c r="U39" i="14" s="1"/>
  <c r="DI47" i="7"/>
  <c r="K18" i="14" s="1"/>
  <c r="EN47" i="7"/>
  <c r="EN48" i="7" s="1"/>
  <c r="DD47" i="7"/>
  <c r="F18" i="14" s="1"/>
  <c r="G51" i="14" s="1"/>
  <c r="EI47" i="7"/>
  <c r="EI48" i="7" s="1"/>
  <c r="DQ47" i="7"/>
  <c r="S18" i="14" s="1"/>
  <c r="S34" i="14" s="1"/>
  <c r="P57" i="13"/>
  <c r="L57" i="13" s="1"/>
  <c r="DX47" i="7"/>
  <c r="DX48" i="7" s="1"/>
  <c r="DB47" i="7"/>
  <c r="D18" i="14" s="1"/>
  <c r="E51" i="14" s="1"/>
  <c r="DV47" i="7"/>
  <c r="DV48" i="7" s="1"/>
  <c r="EM46" i="7"/>
  <c r="EM48" i="7" s="1"/>
  <c r="DH47" i="7"/>
  <c r="J18" i="14" s="1"/>
  <c r="K51" i="14" s="1"/>
  <c r="M60" i="7"/>
  <c r="J10" i="13" s="1"/>
  <c r="EK47" i="7"/>
  <c r="EK48" i="7" s="1"/>
  <c r="DR47" i="7"/>
  <c r="T18" i="14" s="1"/>
  <c r="U34" i="14" s="1"/>
  <c r="DC47" i="7"/>
  <c r="E18" i="14" s="1"/>
  <c r="F51" i="14" s="1"/>
  <c r="EL47" i="7"/>
  <c r="EL48" i="7" s="1"/>
  <c r="DG47" i="7"/>
  <c r="I18" i="14" s="1"/>
  <c r="DZ47" i="7"/>
  <c r="DZ48" i="7" s="1"/>
  <c r="J47" i="5"/>
  <c r="K47" i="5" s="1"/>
  <c r="J56" i="7"/>
  <c r="M55" i="7" s="1"/>
  <c r="J9" i="13" s="1"/>
  <c r="T9" i="7" a="1"/>
  <c r="T9" i="7" s="1"/>
  <c r="T20" i="7" a="1"/>
  <c r="T20" i="7" s="1"/>
  <c r="T17" i="7" a="1"/>
  <c r="T17" i="7" s="1"/>
  <c r="T18" i="7" a="1"/>
  <c r="T18" i="7" s="1"/>
  <c r="T11" i="7" a="1"/>
  <c r="T11" i="7" s="1"/>
  <c r="T16" i="7" a="1"/>
  <c r="T16" i="7" s="1"/>
  <c r="T15" i="7" a="1"/>
  <c r="T15" i="7" s="1"/>
  <c r="T10" i="7" a="1"/>
  <c r="T10" i="7" s="1"/>
  <c r="T19" i="7" a="1"/>
  <c r="T19" i="7" s="1"/>
  <c r="T13" i="7" a="1"/>
  <c r="T13" i="7" s="1"/>
  <c r="T14" i="7" a="1"/>
  <c r="T14" i="7" s="1"/>
  <c r="T22" i="7" a="1"/>
  <c r="T22" i="7" s="1"/>
  <c r="T12" i="7" a="1"/>
  <c r="T12" i="7" s="1"/>
  <c r="T21" i="7" a="1"/>
  <c r="T21" i="7" s="1"/>
  <c r="T25" i="7" a="1"/>
  <c r="T25" i="7" s="1"/>
  <c r="T23" i="7" a="1"/>
  <c r="T23" i="7" s="1"/>
  <c r="T28" i="7" a="1"/>
  <c r="T28" i="7" s="1"/>
  <c r="T30" i="7" a="1"/>
  <c r="T30" i="7" s="1"/>
  <c r="T26" i="7" a="1"/>
  <c r="T26" i="7" s="1"/>
  <c r="T24" i="7" a="1"/>
  <c r="T24" i="7" s="1"/>
  <c r="T32" i="7" a="1"/>
  <c r="T32" i="7" s="1"/>
  <c r="T35" i="7" a="1"/>
  <c r="T35" i="7" s="1"/>
  <c r="T40" i="7" a="1"/>
  <c r="T40" i="7" s="1"/>
  <c r="T27" i="7" a="1"/>
  <c r="T27" i="7" s="1"/>
  <c r="T29" i="7" a="1"/>
  <c r="T29" i="7" s="1"/>
  <c r="T33" i="7" a="1"/>
  <c r="T33" i="7" s="1"/>
  <c r="T39" i="7" a="1"/>
  <c r="T39" i="7" s="1"/>
  <c r="T31" i="7" a="1"/>
  <c r="T31" i="7" s="1"/>
  <c r="T34" i="7" a="1"/>
  <c r="T34" i="7" s="1"/>
  <c r="T36" i="7" a="1"/>
  <c r="T36" i="7" s="1"/>
  <c r="T37" i="7" a="1"/>
  <c r="T37" i="7" s="1"/>
  <c r="T41" i="7" a="1"/>
  <c r="T41" i="7" s="1"/>
  <c r="T44" i="7" a="1"/>
  <c r="T44" i="7" s="1"/>
  <c r="T43" i="7" a="1"/>
  <c r="T43" i="7" s="1"/>
  <c r="T38" i="7" a="1"/>
  <c r="T38" i="7" s="1"/>
  <c r="T42" i="7" a="1"/>
  <c r="T42" i="7" s="1"/>
  <c r="M59" i="7"/>
  <c r="K31" i="8" s="1"/>
  <c r="W51" i="14"/>
  <c r="V34" i="14"/>
  <c r="W34" i="14"/>
  <c r="Q51" i="14"/>
  <c r="S51" i="14"/>
  <c r="O51" i="14"/>
  <c r="N34" i="14"/>
  <c r="N51" i="14"/>
  <c r="V51" i="14"/>
  <c r="N21" i="13"/>
  <c r="AU787" i="5" a="1"/>
  <c r="AU787" i="5" s="1"/>
  <c r="AU736" i="5" a="1"/>
  <c r="AU736" i="5" s="1"/>
  <c r="AU90" i="5" a="1"/>
  <c r="AU90" i="5" s="1"/>
  <c r="R21" i="13"/>
  <c r="AU652" i="5" a="1"/>
  <c r="AU652" i="5" s="1"/>
  <c r="AU549" i="5" a="1"/>
  <c r="AU549" i="5" s="1"/>
  <c r="AU516" i="5" a="1"/>
  <c r="AU516" i="5" s="1"/>
  <c r="AU601" i="5" a="1"/>
  <c r="AU601" i="5" s="1"/>
  <c r="AU414" i="5" a="1"/>
  <c r="AU414" i="5" s="1"/>
  <c r="AU465" i="5" a="1"/>
  <c r="AU465" i="5" s="1"/>
  <c r="AU363" i="5" a="1"/>
  <c r="AU363" i="5" s="1"/>
  <c r="AU330" i="5" a="1"/>
  <c r="AU330" i="5" s="1"/>
  <c r="AU193" i="5" a="1"/>
  <c r="AU193" i="5" s="1"/>
  <c r="AU245" i="5" a="1"/>
  <c r="AU245" i="5" s="1"/>
  <c r="AU143" i="5" a="1"/>
  <c r="AU143" i="5" s="1"/>
  <c r="AU567" i="5" a="1"/>
  <c r="AU567" i="5" s="1"/>
  <c r="AU379" i="5" a="1"/>
  <c r="AU379" i="5" s="1"/>
  <c r="AU635" i="5" a="1"/>
  <c r="AU635" i="5" s="1"/>
  <c r="AU686" i="5" a="1"/>
  <c r="AU686" i="5" s="1"/>
  <c r="AU583" i="5" a="1"/>
  <c r="AU583" i="5" s="1"/>
  <c r="AU448" i="5" a="1"/>
  <c r="AU448" i="5" s="1"/>
  <c r="AU499" i="5" a="1"/>
  <c r="AU499" i="5" s="1"/>
  <c r="AU669" i="5" a="1"/>
  <c r="AU669" i="5" s="1"/>
  <c r="AU566" i="5" a="1"/>
  <c r="AU566" i="5" s="1"/>
  <c r="AU618" i="5" a="1"/>
  <c r="AU618" i="5" s="1"/>
  <c r="AU533" i="5" a="1"/>
  <c r="AU533" i="5" s="1"/>
  <c r="AU431" i="5" a="1"/>
  <c r="AU431" i="5" s="1"/>
  <c r="AU482" i="5" a="1"/>
  <c r="AU482" i="5" s="1"/>
  <c r="AU380" i="5" a="1"/>
  <c r="AU380" i="5" s="1"/>
  <c r="AU347" i="5" a="1"/>
  <c r="AU347" i="5" s="1"/>
  <c r="AU210" i="5" a="1"/>
  <c r="AU210" i="5" s="1"/>
  <c r="AU296" i="5" a="1"/>
  <c r="AU296" i="5" s="1"/>
  <c r="AU262" i="5" a="1"/>
  <c r="AU262" i="5" s="1"/>
  <c r="AU126" i="5" a="1"/>
  <c r="AU126" i="5" s="1"/>
  <c r="AU737" i="5" a="1"/>
  <c r="AU737" i="5" s="1"/>
  <c r="AU687" i="5" a="1"/>
  <c r="AU687" i="5" s="1"/>
  <c r="AU636" i="5" a="1"/>
  <c r="AU636" i="5" s="1"/>
  <c r="AU585" i="5" a="1"/>
  <c r="AU585" i="5" s="1"/>
  <c r="AU449" i="5" a="1"/>
  <c r="AU449" i="5" s="1"/>
  <c r="AU500" i="5" a="1"/>
  <c r="AU500" i="5" s="1"/>
  <c r="AU228" i="5" a="1"/>
  <c r="AU228" i="5" s="1"/>
  <c r="AU398" i="5" a="1"/>
  <c r="AU398" i="5" s="1"/>
  <c r="AU209" i="5" a="1"/>
  <c r="AU209" i="5" s="1"/>
  <c r="AU345" i="5" a="1"/>
  <c r="AU345" i="5" s="1"/>
  <c r="AU261" i="5" a="1"/>
  <c r="AU261" i="5" s="1"/>
  <c r="AU176" i="5" a="1"/>
  <c r="AU176" i="5" s="1"/>
  <c r="AU125" i="5" a="1"/>
  <c r="AU125" i="5" s="1"/>
  <c r="P56" i="13"/>
  <c r="L56" i="13" s="1"/>
  <c r="DK48" i="7"/>
  <c r="M23" i="14" s="1"/>
  <c r="M39" i="14" s="1"/>
  <c r="DN48" i="7"/>
  <c r="P23" i="14" s="1"/>
  <c r="EB48" i="7"/>
  <c r="ED48" i="7"/>
  <c r="EJ48" i="7"/>
  <c r="DY48" i="7"/>
  <c r="EH48" i="7"/>
  <c r="BJ46" i="7"/>
  <c r="BJ47" i="7"/>
  <c r="C17" i="14" s="1"/>
  <c r="C33" i="14" s="1"/>
  <c r="BK8" i="7" a="1"/>
  <c r="BK8" i="7" s="1"/>
  <c r="BK5" i="7" a="1"/>
  <c r="BK5" i="7" s="1"/>
  <c r="BK9" i="7" a="1"/>
  <c r="BK9" i="7" s="1"/>
  <c r="BK10" i="7" a="1"/>
  <c r="BK10" i="7" s="1"/>
  <c r="BK7" i="7" a="1"/>
  <c r="BK7" i="7" s="1"/>
  <c r="AU397" i="5" a="1"/>
  <c r="AU397" i="5" s="1"/>
  <c r="AU227" i="5" a="1"/>
  <c r="AU227" i="5" s="1"/>
  <c r="AU177" i="5" a="1"/>
  <c r="AU177" i="5" s="1"/>
  <c r="AI290" i="9"/>
  <c r="CA290" i="9" s="1"/>
  <c r="AX290" i="9"/>
  <c r="CP290" i="9" s="1"/>
  <c r="AE290" i="9"/>
  <c r="BW290" i="9" s="1"/>
  <c r="BB290" i="9"/>
  <c r="CT290" i="9" s="1"/>
  <c r="AH290" i="9"/>
  <c r="BZ290" i="9" s="1"/>
  <c r="AR290" i="9"/>
  <c r="CJ290" i="9" s="1"/>
  <c r="AB290" i="9"/>
  <c r="BT290" i="9" s="1"/>
  <c r="AJ290" i="9"/>
  <c r="CB290" i="9" s="1"/>
  <c r="W290" i="9"/>
  <c r="BO290" i="9" s="1"/>
  <c r="AO290" i="9"/>
  <c r="CG290" i="9" s="1"/>
  <c r="AT290" i="9"/>
  <c r="CL290" i="9" s="1"/>
  <c r="AN290" i="9"/>
  <c r="CF290" i="9" s="1"/>
  <c r="BI759" i="9"/>
  <c r="AL290" i="9"/>
  <c r="CD290" i="9" s="1"/>
  <c r="V290" i="9"/>
  <c r="BN290" i="9" s="1"/>
  <c r="AA290" i="9"/>
  <c r="BS290" i="9" s="1"/>
  <c r="AY290" i="9"/>
  <c r="CQ290" i="9" s="1"/>
  <c r="U290" i="9"/>
  <c r="BM290" i="9" s="1"/>
  <c r="R290" i="9"/>
  <c r="BJ1370" i="9"/>
  <c r="BI1369" i="9"/>
  <c r="BK1371" i="9"/>
  <c r="BL1372" i="9"/>
  <c r="BM1373" i="9"/>
  <c r="BN1374" i="9"/>
  <c r="BO1375" i="9"/>
  <c r="BP1376" i="9"/>
  <c r="BQ1377" i="9"/>
  <c r="BR1378" i="9"/>
  <c r="BS1379" i="9"/>
  <c r="BT1380" i="9"/>
  <c r="BU1381" i="9"/>
  <c r="BV1382" i="9"/>
  <c r="BW1383" i="9"/>
  <c r="BX1384" i="9"/>
  <c r="BY1385" i="9"/>
  <c r="BZ1386" i="9"/>
  <c r="CA1387" i="9"/>
  <c r="CB1388" i="9"/>
  <c r="CC1389" i="9"/>
  <c r="CD1390" i="9"/>
  <c r="CE1391" i="9"/>
  <c r="CF1392" i="9"/>
  <c r="CG1393" i="9"/>
  <c r="CH1394" i="9"/>
  <c r="CI1395" i="9"/>
  <c r="CJ1396" i="9"/>
  <c r="CK1397" i="9"/>
  <c r="CL1398" i="9"/>
  <c r="CM1399" i="9"/>
  <c r="CN1400" i="9"/>
  <c r="CO1401" i="9"/>
  <c r="CP1402" i="9"/>
  <c r="CQ1403" i="9"/>
  <c r="CR1404" i="9"/>
  <c r="CS1405" i="9"/>
  <c r="CT1406" i="9"/>
  <c r="BH1369" i="9"/>
  <c r="BI1370" i="9"/>
  <c r="BJ1371" i="9"/>
  <c r="BK1372" i="9"/>
  <c r="BL1373" i="9"/>
  <c r="BM1374" i="9"/>
  <c r="BN1375" i="9"/>
  <c r="BO1376" i="9"/>
  <c r="BP1377" i="9"/>
  <c r="BQ1378" i="9"/>
  <c r="BR1379" i="9"/>
  <c r="BS1380" i="9"/>
  <c r="BT1381" i="9"/>
  <c r="BU1382" i="9"/>
  <c r="BV1383" i="9"/>
  <c r="BW1384" i="9"/>
  <c r="BX1385" i="9"/>
  <c r="BY1386" i="9"/>
  <c r="BZ1387" i="9"/>
  <c r="CA1388" i="9"/>
  <c r="CB1389" i="9"/>
  <c r="CC1390" i="9"/>
  <c r="CD1391" i="9"/>
  <c r="CE1392" i="9"/>
  <c r="CF1393" i="9"/>
  <c r="CG1394" i="9"/>
  <c r="CH1395" i="9"/>
  <c r="CI1396" i="9"/>
  <c r="CJ1397" i="9"/>
  <c r="CK1398" i="9"/>
  <c r="CL1399" i="9"/>
  <c r="CM1400" i="9"/>
  <c r="CN1401" i="9"/>
  <c r="CO1402" i="9"/>
  <c r="CP1403" i="9"/>
  <c r="CQ1404" i="9"/>
  <c r="CR1405" i="9"/>
  <c r="CS1406" i="9"/>
  <c r="CT1407" i="9"/>
  <c r="AU57" i="5" a="1"/>
  <c r="AU57" i="5" s="1"/>
  <c r="BG1369" i="9"/>
  <c r="BH1370" i="9"/>
  <c r="BI1371" i="9"/>
  <c r="BJ1372" i="9"/>
  <c r="BK1373" i="9"/>
  <c r="BL1374" i="9"/>
  <c r="BM1375" i="9"/>
  <c r="BN1376" i="9"/>
  <c r="BO1377" i="9"/>
  <c r="BP1378" i="9"/>
  <c r="BQ1379" i="9"/>
  <c r="BR1380" i="9"/>
  <c r="BS1381" i="9"/>
  <c r="BT1382" i="9"/>
  <c r="BU1383" i="9"/>
  <c r="BV1384" i="9"/>
  <c r="BW1385" i="9"/>
  <c r="BX1386" i="9"/>
  <c r="BY1387" i="9"/>
  <c r="BZ1388" i="9"/>
  <c r="CA1389" i="9"/>
  <c r="CB1390" i="9"/>
  <c r="CC1391" i="9"/>
  <c r="CD1392" i="9"/>
  <c r="CE1393" i="9"/>
  <c r="CF1394" i="9"/>
  <c r="CG1395" i="9"/>
  <c r="CH1396" i="9"/>
  <c r="CI1397" i="9"/>
  <c r="CJ1398" i="9"/>
  <c r="CK1399" i="9"/>
  <c r="CL1400" i="9"/>
  <c r="CM1401" i="9"/>
  <c r="CN1402" i="9"/>
  <c r="CO1403" i="9"/>
  <c r="CP1404" i="9"/>
  <c r="CQ1405" i="9"/>
  <c r="CR1406" i="9"/>
  <c r="CS1407" i="9"/>
  <c r="CT1408" i="9"/>
  <c r="AU75" i="5" a="1"/>
  <c r="AU75" i="5" s="1"/>
  <c r="AU23" i="5" a="1"/>
  <c r="AU23" i="5" s="1"/>
  <c r="BG1370" i="9"/>
  <c r="BF1369" i="9"/>
  <c r="BF1410" i="9" s="1"/>
  <c r="B34" i="11" s="1"/>
  <c r="BH1371" i="9"/>
  <c r="BI1372" i="9"/>
  <c r="BJ1373" i="9"/>
  <c r="BK1374" i="9"/>
  <c r="BL1375" i="9"/>
  <c r="BM1376" i="9"/>
  <c r="BN1377" i="9"/>
  <c r="BO1378" i="9"/>
  <c r="BP1379" i="9"/>
  <c r="BQ1380" i="9"/>
  <c r="BR1381" i="9"/>
  <c r="BS1382" i="9"/>
  <c r="BT1383" i="9"/>
  <c r="BU1384" i="9"/>
  <c r="BV1385" i="9"/>
  <c r="BW1386" i="9"/>
  <c r="BX1387" i="9"/>
  <c r="BY1388" i="9"/>
  <c r="BZ1389" i="9"/>
  <c r="CA1390" i="9"/>
  <c r="CB1391" i="9"/>
  <c r="CC1392" i="9"/>
  <c r="CD1393" i="9"/>
  <c r="CE1394" i="9"/>
  <c r="CF1395" i="9"/>
  <c r="CG1396" i="9"/>
  <c r="CH1397" i="9"/>
  <c r="CI1398" i="9"/>
  <c r="CJ1399" i="9"/>
  <c r="CK1400" i="9"/>
  <c r="CL1401" i="9"/>
  <c r="CM1402" i="9"/>
  <c r="CN1403" i="9"/>
  <c r="CO1404" i="9"/>
  <c r="CP1405" i="9"/>
  <c r="CQ1406" i="9"/>
  <c r="CR1407" i="9"/>
  <c r="CS1408" i="9"/>
  <c r="CT1409" i="9"/>
  <c r="AU74" i="5" a="1"/>
  <c r="AU74" i="5" s="1"/>
  <c r="BJ712" i="9"/>
  <c r="AE1090" i="9"/>
  <c r="BI1088" i="9"/>
  <c r="BG1088" i="9"/>
  <c r="BG1128" i="9" s="1"/>
  <c r="C28" i="11" s="1"/>
  <c r="AV617" i="5" s="1" a="1"/>
  <c r="AV617" i="5" s="1"/>
  <c r="AQ1277" i="9"/>
  <c r="AG290" i="9"/>
  <c r="BY290" i="9" s="1"/>
  <c r="AM290" i="9"/>
  <c r="CE290" i="9" s="1"/>
  <c r="AP290" i="9"/>
  <c r="CH290" i="9" s="1"/>
  <c r="AQ290" i="9"/>
  <c r="CI290" i="9" s="1"/>
  <c r="X290" i="9"/>
  <c r="BP290" i="9" s="1"/>
  <c r="AV290" i="9"/>
  <c r="CN290" i="9" s="1"/>
  <c r="AS290" i="9"/>
  <c r="CK290" i="9" s="1"/>
  <c r="AF290" i="9"/>
  <c r="BX290" i="9" s="1"/>
  <c r="AK290" i="9"/>
  <c r="CC290" i="9" s="1"/>
  <c r="Z290" i="9"/>
  <c r="BR290" i="9" s="1"/>
  <c r="BK290" i="9"/>
  <c r="AM1090" i="9"/>
  <c r="BA290" i="9"/>
  <c r="CS290" i="9" s="1"/>
  <c r="Q290" i="9"/>
  <c r="AC290" i="9"/>
  <c r="BU290" i="9" s="1"/>
  <c r="AD290" i="9"/>
  <c r="BV290" i="9" s="1"/>
  <c r="BG99" i="9"/>
  <c r="BG100" i="9" s="1"/>
  <c r="BF99" i="9"/>
  <c r="BF100" i="9" s="1"/>
  <c r="BF141" i="9" s="1"/>
  <c r="B7" i="11" s="1"/>
  <c r="BH99" i="9"/>
  <c r="BI101" i="9" s="1"/>
  <c r="AD1090" i="9"/>
  <c r="AK1090" i="9"/>
  <c r="AN99" i="9"/>
  <c r="CF99" i="9" s="1"/>
  <c r="CE100" i="9"/>
  <c r="CE101" i="9"/>
  <c r="AW1090" i="9"/>
  <c r="BI289" i="9"/>
  <c r="AN1090" i="9"/>
  <c r="CF101" i="9"/>
  <c r="BA1090" i="9"/>
  <c r="C818" i="1"/>
  <c r="J291" i="9"/>
  <c r="AM1277" i="9"/>
  <c r="V1277" i="9"/>
  <c r="BN1277" i="9" s="1"/>
  <c r="Q1277" i="9"/>
  <c r="BI1277" i="9" s="1"/>
  <c r="AX1277" i="9"/>
  <c r="AS1277" i="9"/>
  <c r="BI851" i="9"/>
  <c r="BI852" i="9" s="1"/>
  <c r="AU1277" i="9"/>
  <c r="AJ1277" i="9"/>
  <c r="AG1277" i="9"/>
  <c r="AA1277" i="9"/>
  <c r="BS1277" i="9" s="1"/>
  <c r="AR1277" i="9"/>
  <c r="AL1277" i="9"/>
  <c r="AO1277" i="9"/>
  <c r="AI1277" i="9"/>
  <c r="AB1277" i="9"/>
  <c r="BT1277" i="9" s="1"/>
  <c r="Y1277" i="9"/>
  <c r="BQ1277" i="9" s="1"/>
  <c r="BA1277" i="9"/>
  <c r="W1277" i="9"/>
  <c r="BO1277" i="9" s="1"/>
  <c r="P1277" i="9"/>
  <c r="BH1277" i="9" s="1"/>
  <c r="AW1277" i="9"/>
  <c r="AY1277" i="9"/>
  <c r="BJ8" i="9"/>
  <c r="AT1277" i="9"/>
  <c r="S1277" i="9"/>
  <c r="BK1277" i="9" s="1"/>
  <c r="T1090" i="9"/>
  <c r="BL1090" i="9" s="1"/>
  <c r="AP1090" i="9"/>
  <c r="AD1277" i="9"/>
  <c r="X1277" i="9"/>
  <c r="BP1277" i="9" s="1"/>
  <c r="Z1277" i="9"/>
  <c r="BR1277" i="9" s="1"/>
  <c r="U1277" i="9"/>
  <c r="BM1277" i="9" s="1"/>
  <c r="F292" i="9"/>
  <c r="F293" i="9" s="1"/>
  <c r="AR1090" i="9"/>
  <c r="AZ1277" i="9"/>
  <c r="AN1277" i="9"/>
  <c r="AH1277" i="9"/>
  <c r="AC1277" i="9"/>
  <c r="BU1277" i="9" s="1"/>
  <c r="L291" i="9"/>
  <c r="BB1277" i="9"/>
  <c r="AV1277" i="9"/>
  <c r="AP1277" i="9"/>
  <c r="AK1277" i="9"/>
  <c r="AU78" i="5" a="1"/>
  <c r="AU78" i="5" s="1"/>
  <c r="AU56" i="5" a="1"/>
  <c r="AU56" i="5" s="1"/>
  <c r="AU27" i="5" a="1"/>
  <c r="AU27" i="5" s="1"/>
  <c r="AU59" i="5" a="1"/>
  <c r="AU59" i="5" s="1"/>
  <c r="AU24" i="5" a="1"/>
  <c r="AU24" i="5" s="1"/>
  <c r="AU61" i="5" a="1"/>
  <c r="AU61" i="5" s="1"/>
  <c r="AU76" i="5" a="1"/>
  <c r="AU76" i="5" s="1"/>
  <c r="AU158" i="5" a="1"/>
  <c r="AU158" i="5" s="1"/>
  <c r="BJ1276" i="9"/>
  <c r="C1022" i="1"/>
  <c r="AU162" i="5" a="1"/>
  <c r="AU162" i="5" s="1"/>
  <c r="AU110" i="5" a="1"/>
  <c r="AU110" i="5" s="1"/>
  <c r="AU163" i="5" a="1"/>
  <c r="AU163" i="5" s="1"/>
  <c r="AU160" i="5" a="1"/>
  <c r="AU160" i="5" s="1"/>
  <c r="AU44" i="5" a="1"/>
  <c r="AU44" i="5" s="1"/>
  <c r="AU60" i="5" a="1"/>
  <c r="AU60" i="5" s="1"/>
  <c r="AU41" i="5" a="1"/>
  <c r="AU41" i="5" s="1"/>
  <c r="AU161" i="5" a="1"/>
  <c r="AU161" i="5" s="1"/>
  <c r="AU109" i="5" a="1"/>
  <c r="AU109" i="5" s="1"/>
  <c r="AU77" i="5" a="1"/>
  <c r="AU77" i="5" s="1"/>
  <c r="AU25" i="5" a="1"/>
  <c r="AU25" i="5" s="1"/>
  <c r="AU107" i="5" a="1"/>
  <c r="AU107" i="5" s="1"/>
  <c r="AU26" i="5" a="1"/>
  <c r="AU26" i="5" s="1"/>
  <c r="AU112" i="5" a="1"/>
  <c r="AU112" i="5" s="1"/>
  <c r="C784" i="1"/>
  <c r="C682" i="1"/>
  <c r="C716" i="1"/>
  <c r="C988" i="1"/>
  <c r="C852" i="1"/>
  <c r="C920" i="1"/>
  <c r="C1056" i="1"/>
  <c r="C1124" i="1"/>
  <c r="C1090" i="1"/>
  <c r="C648" i="1"/>
  <c r="AZ47" i="5" a="1"/>
  <c r="AZ47" i="5" s="1"/>
  <c r="BI948" i="9"/>
  <c r="BH946" i="9"/>
  <c r="BJ948" i="9"/>
  <c r="E577" i="1"/>
  <c r="D101" i="1"/>
  <c r="D104" i="1" s="1"/>
  <c r="BJ665" i="9"/>
  <c r="BJ1136" i="9"/>
  <c r="BJ289" i="9"/>
  <c r="BI1276" i="9"/>
  <c r="D1019" i="1"/>
  <c r="E1019" i="1" s="1"/>
  <c r="E1022" i="1" s="1"/>
  <c r="D1087" i="1"/>
  <c r="D1090" i="1" s="1"/>
  <c r="BH7" i="9"/>
  <c r="BI1040" i="9"/>
  <c r="BJ9" i="9"/>
  <c r="BG6" i="9"/>
  <c r="BK9" i="9"/>
  <c r="BG946" i="9"/>
  <c r="BK1042" i="9"/>
  <c r="BI6" i="9"/>
  <c r="BK8" i="9"/>
  <c r="BL9" i="9"/>
  <c r="E169" i="1"/>
  <c r="BI665" i="9"/>
  <c r="BJ7" i="9"/>
  <c r="BJ1089" i="9"/>
  <c r="BH6" i="9"/>
  <c r="BI7" i="9"/>
  <c r="BH1089" i="9"/>
  <c r="BH1135" i="9"/>
  <c r="BI1323" i="9"/>
  <c r="BI1136" i="9"/>
  <c r="BI1135" i="9"/>
  <c r="BH1041" i="9"/>
  <c r="BJ759" i="9"/>
  <c r="BI288" i="9"/>
  <c r="BH1323" i="9"/>
  <c r="BI1229" i="9"/>
  <c r="BI712" i="9"/>
  <c r="BI242" i="9"/>
  <c r="BJ1042" i="9"/>
  <c r="BF1040" i="9"/>
  <c r="BF1081" i="9" s="1"/>
  <c r="B27" i="11" s="1"/>
  <c r="AU634" i="5" s="1" a="1"/>
  <c r="AU634" i="5" s="1"/>
  <c r="BG947" i="9"/>
  <c r="BH712" i="9"/>
  <c r="D509" i="1"/>
  <c r="D849" i="1"/>
  <c r="D852" i="1" s="1"/>
  <c r="D985" i="1"/>
  <c r="E985" i="1" s="1"/>
  <c r="E988" i="1" s="1"/>
  <c r="BI901" i="9"/>
  <c r="BG1276" i="9"/>
  <c r="BG1316" i="9" s="1"/>
  <c r="C32" i="11" s="1"/>
  <c r="AV481" i="5" s="1" a="1"/>
  <c r="AV481" i="5" s="1"/>
  <c r="BH1040" i="9"/>
  <c r="BJ1135" i="9"/>
  <c r="BJ901" i="9"/>
  <c r="BH1276" i="9"/>
  <c r="BG899" i="9"/>
  <c r="BF1087" i="9"/>
  <c r="BF1128" i="9" s="1"/>
  <c r="B28" i="11" s="1"/>
  <c r="AU617" i="5" s="1" a="1"/>
  <c r="AU617" i="5" s="1"/>
  <c r="BG1081" i="9"/>
  <c r="C27" i="11" s="1"/>
  <c r="AV634" i="5" s="1" a="1"/>
  <c r="AV634" i="5" s="1"/>
  <c r="BF1134" i="9"/>
  <c r="BF1175" i="9" s="1"/>
  <c r="B29" i="11" s="1"/>
  <c r="AU600" i="5" s="1" a="1"/>
  <c r="AU600" i="5" s="1"/>
  <c r="BF1228" i="9"/>
  <c r="BF1269" i="9" s="1"/>
  <c r="B31" i="11" s="1"/>
  <c r="AU498" i="5" s="1" a="1"/>
  <c r="AU498" i="5" s="1"/>
  <c r="BJ54" i="9"/>
  <c r="BH242" i="9"/>
  <c r="BI713" i="9"/>
  <c r="BJ1230" i="9"/>
  <c r="BH1230" i="9"/>
  <c r="BH1269" i="9" s="1"/>
  <c r="D31" i="11" s="1"/>
  <c r="BJ1229" i="9"/>
  <c r="BG712" i="9"/>
  <c r="BG752" i="9" s="1"/>
  <c r="C20" i="11" s="1"/>
  <c r="BG242" i="9"/>
  <c r="BG282" i="9" s="1"/>
  <c r="C10" i="11" s="1"/>
  <c r="BG1228" i="9"/>
  <c r="BG1269" i="9" s="1"/>
  <c r="C31" i="11" s="1"/>
  <c r="AV498" i="5" s="1" a="1"/>
  <c r="AV498" i="5" s="1"/>
  <c r="BH1087" i="9"/>
  <c r="BJ713" i="9"/>
  <c r="BH713" i="9"/>
  <c r="BH948" i="9"/>
  <c r="BI1042" i="9"/>
  <c r="BH1088" i="9"/>
  <c r="BK1230" i="9"/>
  <c r="BJ947" i="9"/>
  <c r="BI900" i="9"/>
  <c r="BG900" i="9"/>
  <c r="BG54" i="9"/>
  <c r="BG94" i="9" s="1"/>
  <c r="C6" i="11" s="1"/>
  <c r="BI54" i="9"/>
  <c r="BG853" i="9"/>
  <c r="BG893" i="9" s="1"/>
  <c r="C23" i="11" s="1"/>
  <c r="AV891" i="5" s="1" a="1"/>
  <c r="AV891" i="5" s="1"/>
  <c r="BK901" i="9"/>
  <c r="BJ1088" i="9"/>
  <c r="BK1136" i="9"/>
  <c r="BG1175" i="9"/>
  <c r="C29" i="11" s="1"/>
  <c r="AV600" i="5" s="1" a="1"/>
  <c r="AV600" i="5" s="1"/>
  <c r="BJ900" i="9"/>
  <c r="BF757" i="9"/>
  <c r="BF758" i="9" s="1"/>
  <c r="BF799" i="9" s="1"/>
  <c r="B21" i="11" s="1"/>
  <c r="BJ242" i="9"/>
  <c r="BK713" i="9"/>
  <c r="BH901" i="9"/>
  <c r="BH940" i="9" s="1"/>
  <c r="D24" i="11" s="1"/>
  <c r="AW874" i="5" s="1" a="1"/>
  <c r="AW874" i="5" s="1"/>
  <c r="BK948" i="9"/>
  <c r="BH1042" i="9"/>
  <c r="BI1089" i="9"/>
  <c r="BK1089" i="9"/>
  <c r="BH1136" i="9"/>
  <c r="BI1230" i="9"/>
  <c r="BG1323" i="9"/>
  <c r="BG1363" i="9" s="1"/>
  <c r="C33" i="11" s="1"/>
  <c r="AV464" i="5" s="1" a="1"/>
  <c r="AV464" i="5" s="1"/>
  <c r="BJ1323" i="9"/>
  <c r="BI711" i="9"/>
  <c r="BH54" i="9"/>
  <c r="BH853" i="9"/>
  <c r="T3" i="7"/>
  <c r="BL6" i="7" s="1" a="1"/>
  <c r="BL6" i="7" s="1"/>
  <c r="L150" i="5"/>
  <c r="BA150" i="5" a="1"/>
  <c r="BA150" i="5" s="1"/>
  <c r="AZ151" i="5"/>
  <c r="BA149" i="5" a="1"/>
  <c r="BA149" i="5" s="1"/>
  <c r="L149" i="5"/>
  <c r="BA184" i="5" a="1"/>
  <c r="BA184" i="5" s="1"/>
  <c r="L184" i="5"/>
  <c r="K183" i="5"/>
  <c r="AZ183" i="5" a="1"/>
  <c r="AZ183" i="5" s="1"/>
  <c r="AZ185" i="5" s="1"/>
  <c r="AZ168" i="5"/>
  <c r="BA166" i="5" a="1"/>
  <c r="BA166" i="5" s="1"/>
  <c r="L166" i="5"/>
  <c r="L167" i="5"/>
  <c r="BA167" i="5" a="1"/>
  <c r="BA167" i="5" s="1"/>
  <c r="J133" i="5"/>
  <c r="AY133" i="5" a="1"/>
  <c r="AY133" i="5" s="1"/>
  <c r="AY134" i="5" s="1"/>
  <c r="BA132" i="5" a="1"/>
  <c r="BA132" i="5" s="1"/>
  <c r="L132" i="5"/>
  <c r="AZ115" i="5" a="1"/>
  <c r="AZ115" i="5" s="1"/>
  <c r="AZ117" i="5" s="1"/>
  <c r="K115" i="5"/>
  <c r="BA116" i="5" a="1"/>
  <c r="BA116" i="5" s="1"/>
  <c r="L116" i="5"/>
  <c r="L99" i="5"/>
  <c r="BA99" i="5" a="1"/>
  <c r="BA99" i="5" s="1"/>
  <c r="BA100" i="5" s="1"/>
  <c r="BC98" i="5" a="1"/>
  <c r="BC98" i="5" s="1"/>
  <c r="N98" i="5"/>
  <c r="K81" i="5"/>
  <c r="AZ81" i="5" a="1"/>
  <c r="AZ81" i="5" s="1"/>
  <c r="AZ83" i="5" s="1"/>
  <c r="BA82" i="5" a="1"/>
  <c r="BA82" i="5" s="1"/>
  <c r="L82" i="5"/>
  <c r="K64" i="5"/>
  <c r="AZ64" i="5" a="1"/>
  <c r="AZ64" i="5" s="1"/>
  <c r="AZ66" i="5" s="1"/>
  <c r="BA65" i="5" a="1"/>
  <c r="BA65" i="5" s="1"/>
  <c r="L65" i="5"/>
  <c r="AY48" i="5" a="1"/>
  <c r="AY48" i="5" s="1"/>
  <c r="AY49" i="5" s="1"/>
  <c r="J48" i="5"/>
  <c r="L47" i="5"/>
  <c r="BA47" i="5" a="1"/>
  <c r="BA47" i="5" s="1"/>
  <c r="AZ30" i="5" a="1"/>
  <c r="AZ30" i="5" s="1"/>
  <c r="AZ32" i="5" s="1"/>
  <c r="K30" i="5"/>
  <c r="J13" i="5"/>
  <c r="K11" i="5"/>
  <c r="J10" i="5"/>
  <c r="K5" i="5"/>
  <c r="AU1324" i="9"/>
  <c r="AM1324" i="9"/>
  <c r="AE1324" i="9"/>
  <c r="W1324" i="9"/>
  <c r="BO1324" i="9" s="1"/>
  <c r="AV1324" i="9"/>
  <c r="BB1324" i="9"/>
  <c r="AT1324" i="9"/>
  <c r="AL1324" i="9"/>
  <c r="AD1324" i="9"/>
  <c r="BV1324" i="9" s="1"/>
  <c r="V1324" i="9"/>
  <c r="BN1324" i="9" s="1"/>
  <c r="AF1324" i="9"/>
  <c r="BA1324" i="9"/>
  <c r="AS1324" i="9"/>
  <c r="AK1324" i="9"/>
  <c r="AC1324" i="9"/>
  <c r="BU1324" i="9" s="1"/>
  <c r="U1324" i="9"/>
  <c r="BM1324" i="9" s="1"/>
  <c r="AN1324" i="9"/>
  <c r="AZ1324" i="9"/>
  <c r="AR1324" i="9"/>
  <c r="AJ1324" i="9"/>
  <c r="AB1324" i="9"/>
  <c r="BT1324" i="9" s="1"/>
  <c r="T1324" i="9"/>
  <c r="BL1324" i="9" s="1"/>
  <c r="AY1324" i="9"/>
  <c r="AQ1324" i="9"/>
  <c r="AI1324" i="9"/>
  <c r="AA1324" i="9"/>
  <c r="BS1324" i="9" s="1"/>
  <c r="S1324" i="9"/>
  <c r="BK1324" i="9" s="1"/>
  <c r="P1324" i="9"/>
  <c r="BH1324" i="9" s="1"/>
  <c r="AX1324" i="9"/>
  <c r="AP1324" i="9"/>
  <c r="AH1324" i="9"/>
  <c r="Z1324" i="9"/>
  <c r="BR1324" i="9" s="1"/>
  <c r="R1324" i="9"/>
  <c r="BJ1324" i="9" s="1"/>
  <c r="X1324" i="9"/>
  <c r="BP1324" i="9" s="1"/>
  <c r="AW1324" i="9"/>
  <c r="AO1324" i="9"/>
  <c r="AG1324" i="9"/>
  <c r="Y1324" i="9"/>
  <c r="BQ1324" i="9" s="1"/>
  <c r="Q1324" i="9"/>
  <c r="BI1324" i="9" s="1"/>
  <c r="AD1321" i="9"/>
  <c r="BV1321" i="9" s="1"/>
  <c r="K1325" i="9"/>
  <c r="F1326" i="9"/>
  <c r="J1325" i="9"/>
  <c r="L1325" i="9"/>
  <c r="BU1323" i="9"/>
  <c r="BT1322" i="9"/>
  <c r="L1279" i="9"/>
  <c r="J1279" i="9"/>
  <c r="F1280" i="9"/>
  <c r="K1279" i="9"/>
  <c r="AX1278" i="9"/>
  <c r="AP1278" i="9"/>
  <c r="AH1278" i="9"/>
  <c r="Z1278" i="9"/>
  <c r="BR1278" i="9" s="1"/>
  <c r="R1278" i="9"/>
  <c r="BJ1278" i="9" s="1"/>
  <c r="AV1278" i="9"/>
  <c r="AN1278" i="9"/>
  <c r="AF1278" i="9"/>
  <c r="X1278" i="9"/>
  <c r="BP1278" i="9" s="1"/>
  <c r="AU1278" i="9"/>
  <c r="AM1278" i="9"/>
  <c r="AE1278" i="9"/>
  <c r="BW1278" i="9" s="1"/>
  <c r="W1278" i="9"/>
  <c r="BO1278" i="9" s="1"/>
  <c r="BB1278" i="9"/>
  <c r="AT1278" i="9"/>
  <c r="AL1278" i="9"/>
  <c r="AD1278" i="9"/>
  <c r="BV1278" i="9" s="1"/>
  <c r="V1278" i="9"/>
  <c r="BN1278" i="9" s="1"/>
  <c r="BA1278" i="9"/>
  <c r="AS1278" i="9"/>
  <c r="AK1278" i="9"/>
  <c r="AC1278" i="9"/>
  <c r="BU1278" i="9" s="1"/>
  <c r="U1278" i="9"/>
  <c r="BM1278" i="9" s="1"/>
  <c r="AO1278" i="9"/>
  <c r="S1278" i="9"/>
  <c r="BK1278" i="9" s="1"/>
  <c r="AR1278" i="9"/>
  <c r="AJ1278" i="9"/>
  <c r="Q1278" i="9"/>
  <c r="BI1278" i="9" s="1"/>
  <c r="AA1278" i="9"/>
  <c r="BS1278" i="9" s="1"/>
  <c r="AI1278" i="9"/>
  <c r="AZ1278" i="9"/>
  <c r="AG1278" i="9"/>
  <c r="AY1278" i="9"/>
  <c r="AB1278" i="9"/>
  <c r="BT1278" i="9" s="1"/>
  <c r="AW1278" i="9"/>
  <c r="Y1278" i="9"/>
  <c r="BQ1278" i="9" s="1"/>
  <c r="AQ1278" i="9"/>
  <c r="T1278" i="9"/>
  <c r="BL1278" i="9" s="1"/>
  <c r="BV1277" i="9"/>
  <c r="BU1276" i="9"/>
  <c r="BT1275" i="9"/>
  <c r="AD1274" i="9"/>
  <c r="BV1274" i="9" s="1"/>
  <c r="T1277" i="9"/>
  <c r="BL1277" i="9" s="1"/>
  <c r="AE1277" i="9"/>
  <c r="AF1277" i="9"/>
  <c r="R1277" i="9"/>
  <c r="BJ1277" i="9" s="1"/>
  <c r="F1233" i="9"/>
  <c r="L1232" i="9"/>
  <c r="K1232" i="9"/>
  <c r="J1232" i="9"/>
  <c r="AC1227" i="9"/>
  <c r="BU1227" i="9" s="1"/>
  <c r="BB1231" i="9"/>
  <c r="AT1231" i="9"/>
  <c r="AL1231" i="9"/>
  <c r="AD1231" i="9"/>
  <c r="BV1231" i="9" s="1"/>
  <c r="V1231" i="9"/>
  <c r="BN1231" i="9" s="1"/>
  <c r="BA1231" i="9"/>
  <c r="AS1231" i="9"/>
  <c r="AK1231" i="9"/>
  <c r="AC1231" i="9"/>
  <c r="BU1231" i="9" s="1"/>
  <c r="U1231" i="9"/>
  <c r="BM1231" i="9" s="1"/>
  <c r="AZ1231" i="9"/>
  <c r="AR1231" i="9"/>
  <c r="AJ1231" i="9"/>
  <c r="AB1231" i="9"/>
  <c r="BT1231" i="9" s="1"/>
  <c r="T1231" i="9"/>
  <c r="BL1231" i="9" s="1"/>
  <c r="AX1231" i="9"/>
  <c r="AP1231" i="9"/>
  <c r="AH1231" i="9"/>
  <c r="Z1231" i="9"/>
  <c r="BR1231" i="9" s="1"/>
  <c r="R1231" i="9"/>
  <c r="BJ1231" i="9" s="1"/>
  <c r="AM1231" i="9"/>
  <c r="W1231" i="9"/>
  <c r="BO1231" i="9" s="1"/>
  <c r="AY1231" i="9"/>
  <c r="AI1231" i="9"/>
  <c r="S1231" i="9"/>
  <c r="BK1231" i="9" s="1"/>
  <c r="AW1231" i="9"/>
  <c r="AG1231" i="9"/>
  <c r="Q1231" i="9"/>
  <c r="BI1231" i="9" s="1"/>
  <c r="X1231" i="9"/>
  <c r="BP1231" i="9" s="1"/>
  <c r="AV1231" i="9"/>
  <c r="AF1231" i="9"/>
  <c r="AU1231" i="9"/>
  <c r="AE1231" i="9"/>
  <c r="AQ1231" i="9"/>
  <c r="AA1231" i="9"/>
  <c r="BS1231" i="9" s="1"/>
  <c r="AO1231" i="9"/>
  <c r="Y1231" i="9"/>
  <c r="BQ1231" i="9" s="1"/>
  <c r="AN1231" i="9"/>
  <c r="BT1229" i="9"/>
  <c r="BS1228" i="9"/>
  <c r="BU1230" i="9"/>
  <c r="BB1137" i="9"/>
  <c r="AT1137" i="9"/>
  <c r="AL1137" i="9"/>
  <c r="AD1137" i="9"/>
  <c r="BV1137" i="9" s="1"/>
  <c r="V1137" i="9"/>
  <c r="BN1137" i="9" s="1"/>
  <c r="AY1137" i="9"/>
  <c r="AQ1137" i="9"/>
  <c r="AI1137" i="9"/>
  <c r="AA1137" i="9"/>
  <c r="BS1137" i="9" s="1"/>
  <c r="S1137" i="9"/>
  <c r="BK1137" i="9" s="1"/>
  <c r="AW1137" i="9"/>
  <c r="AO1137" i="9"/>
  <c r="AG1137" i="9"/>
  <c r="Y1137" i="9"/>
  <c r="BQ1137" i="9" s="1"/>
  <c r="Q1137" i="9"/>
  <c r="BI1137" i="9" s="1"/>
  <c r="AP1137" i="9"/>
  <c r="AC1137" i="9"/>
  <c r="BU1137" i="9" s="1"/>
  <c r="BA1137" i="9"/>
  <c r="AN1137" i="9"/>
  <c r="AB1137" i="9"/>
  <c r="BT1137" i="9" s="1"/>
  <c r="AZ1137" i="9"/>
  <c r="AM1137" i="9"/>
  <c r="Z1137" i="9"/>
  <c r="BR1137" i="9" s="1"/>
  <c r="AF1137" i="9"/>
  <c r="AX1137" i="9"/>
  <c r="AK1137" i="9"/>
  <c r="X1137" i="9"/>
  <c r="BP1137" i="9" s="1"/>
  <c r="AV1137" i="9"/>
  <c r="AJ1137" i="9"/>
  <c r="W1137" i="9"/>
  <c r="BO1137" i="9" s="1"/>
  <c r="T1137" i="9"/>
  <c r="BL1137" i="9" s="1"/>
  <c r="AU1137" i="9"/>
  <c r="AH1137" i="9"/>
  <c r="U1137" i="9"/>
  <c r="BM1137" i="9" s="1"/>
  <c r="AS1137" i="9"/>
  <c r="AR1137" i="9"/>
  <c r="AE1137" i="9"/>
  <c r="R1137" i="9"/>
  <c r="BJ1137" i="9" s="1"/>
  <c r="AC1133" i="9"/>
  <c r="BU1133" i="9" s="1"/>
  <c r="BU1136" i="9"/>
  <c r="BT1135" i="9"/>
  <c r="BS1134" i="9"/>
  <c r="K1138" i="9"/>
  <c r="J1138" i="9"/>
  <c r="F1139" i="9"/>
  <c r="L1138" i="9"/>
  <c r="X1090" i="9"/>
  <c r="BP1090" i="9" s="1"/>
  <c r="BB1090" i="9"/>
  <c r="AS1090" i="9"/>
  <c r="Q1090" i="9"/>
  <c r="BI1090" i="9" s="1"/>
  <c r="U1090" i="9"/>
  <c r="BM1090" i="9" s="1"/>
  <c r="R1090" i="9"/>
  <c r="BJ1090" i="9" s="1"/>
  <c r="AV1090" i="9"/>
  <c r="AI1090" i="9"/>
  <c r="Y1090" i="9"/>
  <c r="BQ1090" i="9" s="1"/>
  <c r="AB1090" i="9"/>
  <c r="BT1090" i="9" s="1"/>
  <c r="AF1090" i="9"/>
  <c r="Z1090" i="9"/>
  <c r="BR1090" i="9" s="1"/>
  <c r="AG1090" i="9"/>
  <c r="AY1090" i="9"/>
  <c r="AU1090" i="9"/>
  <c r="L1092" i="9"/>
  <c r="K1092" i="9"/>
  <c r="F1093" i="9"/>
  <c r="J1092" i="9"/>
  <c r="AB1086" i="9"/>
  <c r="BT1086" i="9" s="1"/>
  <c r="AJ1090" i="9"/>
  <c r="AT1090" i="9"/>
  <c r="AL1090" i="9"/>
  <c r="AQ1090" i="9"/>
  <c r="AH1090" i="9"/>
  <c r="AW1091" i="9"/>
  <c r="AO1091" i="9"/>
  <c r="AG1091" i="9"/>
  <c r="Y1091" i="9"/>
  <c r="BQ1091" i="9" s="1"/>
  <c r="BB1091" i="9"/>
  <c r="AT1091" i="9"/>
  <c r="AL1091" i="9"/>
  <c r="AD1091" i="9"/>
  <c r="BV1091" i="9" s="1"/>
  <c r="V1091" i="9"/>
  <c r="BN1091" i="9" s="1"/>
  <c r="AU1091" i="9"/>
  <c r="AJ1091" i="9"/>
  <c r="Z1091" i="9"/>
  <c r="BR1091" i="9" s="1"/>
  <c r="AR1091" i="9"/>
  <c r="AH1091" i="9"/>
  <c r="W1091" i="9"/>
  <c r="BO1091" i="9" s="1"/>
  <c r="BA1091" i="9"/>
  <c r="AQ1091" i="9"/>
  <c r="AF1091" i="9"/>
  <c r="U1091" i="9"/>
  <c r="BM1091" i="9" s="1"/>
  <c r="AZ1091" i="9"/>
  <c r="AP1091" i="9"/>
  <c r="AE1091" i="9"/>
  <c r="T1091" i="9"/>
  <c r="BL1091" i="9" s="1"/>
  <c r="AI1091" i="9"/>
  <c r="AY1091" i="9"/>
  <c r="AC1091" i="9"/>
  <c r="BU1091" i="9" s="1"/>
  <c r="AX1091" i="9"/>
  <c r="AB1091" i="9"/>
  <c r="BT1091" i="9" s="1"/>
  <c r="AV1091" i="9"/>
  <c r="AA1091" i="9"/>
  <c r="BS1091" i="9" s="1"/>
  <c r="AS1091" i="9"/>
  <c r="X1091" i="9"/>
  <c r="BP1091" i="9" s="1"/>
  <c r="AN1091" i="9"/>
  <c r="S1091" i="9"/>
  <c r="BK1091" i="9" s="1"/>
  <c r="AM1091" i="9"/>
  <c r="R1091" i="9"/>
  <c r="BJ1091" i="9" s="1"/>
  <c r="AK1091" i="9"/>
  <c r="BS1088" i="9"/>
  <c r="BT1089" i="9"/>
  <c r="BR1087" i="9"/>
  <c r="AO1090" i="9"/>
  <c r="AZ1090" i="9"/>
  <c r="S1090" i="9"/>
  <c r="BK1090" i="9" s="1"/>
  <c r="W1090" i="9"/>
  <c r="BO1090" i="9" s="1"/>
  <c r="AX1090" i="9"/>
  <c r="V1090" i="9"/>
  <c r="BN1090" i="9" s="1"/>
  <c r="AA1090" i="9"/>
  <c r="BS1090" i="9" s="1"/>
  <c r="AC1090" i="9"/>
  <c r="BU1090" i="9" s="1"/>
  <c r="BU1042" i="9"/>
  <c r="AB1039" i="9"/>
  <c r="BT1039" i="9" s="1"/>
  <c r="BT1042" i="9"/>
  <c r="BR1040" i="9"/>
  <c r="F1045" i="9"/>
  <c r="L1044" i="9"/>
  <c r="J1044" i="9"/>
  <c r="K1044" i="9"/>
  <c r="BA1043" i="9"/>
  <c r="AS1043" i="9"/>
  <c r="AK1043" i="9"/>
  <c r="AC1043" i="9"/>
  <c r="BU1043" i="9" s="1"/>
  <c r="U1043" i="9"/>
  <c r="BM1043" i="9" s="1"/>
  <c r="AY1043" i="9"/>
  <c r="AQ1043" i="9"/>
  <c r="AI1043" i="9"/>
  <c r="AA1043" i="9"/>
  <c r="BS1043" i="9" s="1"/>
  <c r="S1043" i="9"/>
  <c r="BK1043" i="9" s="1"/>
  <c r="AX1043" i="9"/>
  <c r="AP1043" i="9"/>
  <c r="AH1043" i="9"/>
  <c r="Z1043" i="9"/>
  <c r="BR1043" i="9" s="1"/>
  <c r="R1043" i="9"/>
  <c r="BJ1043" i="9" s="1"/>
  <c r="AV1043" i="9"/>
  <c r="AN1043" i="9"/>
  <c r="AF1043" i="9"/>
  <c r="X1043" i="9"/>
  <c r="BP1043" i="9" s="1"/>
  <c r="AT1043" i="9"/>
  <c r="AD1043" i="9"/>
  <c r="BV1043" i="9" s="1"/>
  <c r="AR1043" i="9"/>
  <c r="AB1043" i="9"/>
  <c r="BT1043" i="9" s="1"/>
  <c r="AO1043" i="9"/>
  <c r="Y1043" i="9"/>
  <c r="BQ1043" i="9" s="1"/>
  <c r="AU1043" i="9"/>
  <c r="AM1043" i="9"/>
  <c r="W1043" i="9"/>
  <c r="BO1043" i="9" s="1"/>
  <c r="BB1043" i="9"/>
  <c r="AL1043" i="9"/>
  <c r="V1043" i="9"/>
  <c r="BN1043" i="9" s="1"/>
  <c r="AE1043" i="9"/>
  <c r="AZ1043" i="9"/>
  <c r="AJ1043" i="9"/>
  <c r="T1043" i="9"/>
  <c r="BL1043" i="9" s="1"/>
  <c r="AW1043" i="9"/>
  <c r="AG1043" i="9"/>
  <c r="Q1043" i="9"/>
  <c r="BI1043" i="9" s="1"/>
  <c r="AX949" i="9"/>
  <c r="AP949" i="9"/>
  <c r="AH949" i="9"/>
  <c r="Z949" i="9"/>
  <c r="BR949" i="9" s="1"/>
  <c r="R949" i="9"/>
  <c r="BJ949" i="9" s="1"/>
  <c r="AV949" i="9"/>
  <c r="AN949" i="9"/>
  <c r="AF949" i="9"/>
  <c r="BX949" i="9" s="1"/>
  <c r="X949" i="9"/>
  <c r="BP949" i="9" s="1"/>
  <c r="AU949" i="9"/>
  <c r="AM949" i="9"/>
  <c r="AE949" i="9"/>
  <c r="BW949" i="9" s="1"/>
  <c r="W949" i="9"/>
  <c r="BO949" i="9" s="1"/>
  <c r="BA949" i="9"/>
  <c r="AS949" i="9"/>
  <c r="AK949" i="9"/>
  <c r="AC949" i="9"/>
  <c r="BU949" i="9" s="1"/>
  <c r="U949" i="9"/>
  <c r="BM949" i="9" s="1"/>
  <c r="AY949" i="9"/>
  <c r="AQ949" i="9"/>
  <c r="AI949" i="9"/>
  <c r="AA949" i="9"/>
  <c r="BS949" i="9" s="1"/>
  <c r="S949" i="9"/>
  <c r="BK949" i="9" s="1"/>
  <c r="AR949" i="9"/>
  <c r="V949" i="9"/>
  <c r="BN949" i="9" s="1"/>
  <c r="AB949" i="9"/>
  <c r="BT949" i="9" s="1"/>
  <c r="AO949" i="9"/>
  <c r="T949" i="9"/>
  <c r="BL949" i="9" s="1"/>
  <c r="AZ949" i="9"/>
  <c r="AL949" i="9"/>
  <c r="Q949" i="9"/>
  <c r="BI949" i="9" s="1"/>
  <c r="AD949" i="9"/>
  <c r="BV949" i="9" s="1"/>
  <c r="AW949" i="9"/>
  <c r="AJ949" i="9"/>
  <c r="BB949" i="9"/>
  <c r="AG949" i="9"/>
  <c r="AT949" i="9"/>
  <c r="Y949" i="9"/>
  <c r="BQ949" i="9" s="1"/>
  <c r="L950" i="9"/>
  <c r="J950" i="9"/>
  <c r="F951" i="9"/>
  <c r="K950" i="9"/>
  <c r="BW948" i="9"/>
  <c r="BV947" i="9"/>
  <c r="BU946" i="9"/>
  <c r="AE945" i="9"/>
  <c r="BW945" i="9" s="1"/>
  <c r="L903" i="9"/>
  <c r="K903" i="9"/>
  <c r="J903" i="9"/>
  <c r="F904" i="9"/>
  <c r="AX902" i="9"/>
  <c r="AP902" i="9"/>
  <c r="AH902" i="9"/>
  <c r="Z902" i="9"/>
  <c r="BR902" i="9" s="1"/>
  <c r="R902" i="9"/>
  <c r="BJ902" i="9" s="1"/>
  <c r="AW902" i="9"/>
  <c r="AO902" i="9"/>
  <c r="AG902" i="9"/>
  <c r="Y902" i="9"/>
  <c r="BQ902" i="9" s="1"/>
  <c r="Q902" i="9"/>
  <c r="BI902" i="9" s="1"/>
  <c r="AV902" i="9"/>
  <c r="AN902" i="9"/>
  <c r="AF902" i="9"/>
  <c r="X902" i="9"/>
  <c r="BP902" i="9" s="1"/>
  <c r="AU902" i="9"/>
  <c r="AM902" i="9"/>
  <c r="AE902" i="9"/>
  <c r="BW902" i="9" s="1"/>
  <c r="W902" i="9"/>
  <c r="BO902" i="9" s="1"/>
  <c r="AZ902" i="9"/>
  <c r="AJ902" i="9"/>
  <c r="T902" i="9"/>
  <c r="BL902" i="9" s="1"/>
  <c r="AL902" i="9"/>
  <c r="AY902" i="9"/>
  <c r="AI902" i="9"/>
  <c r="S902" i="9"/>
  <c r="BK902" i="9" s="1"/>
  <c r="AT902" i="9"/>
  <c r="AD902" i="9"/>
  <c r="BV902" i="9" s="1"/>
  <c r="AS902" i="9"/>
  <c r="AC902" i="9"/>
  <c r="BU902" i="9" s="1"/>
  <c r="AR902" i="9"/>
  <c r="AB902" i="9"/>
  <c r="BT902" i="9" s="1"/>
  <c r="AQ902" i="9"/>
  <c r="AA902" i="9"/>
  <c r="BS902" i="9" s="1"/>
  <c r="BB902" i="9"/>
  <c r="AK902" i="9"/>
  <c r="U902" i="9"/>
  <c r="BM902" i="9" s="1"/>
  <c r="V902" i="9"/>
  <c r="BN902" i="9" s="1"/>
  <c r="BA902" i="9"/>
  <c r="AD898" i="9"/>
  <c r="BV898" i="9" s="1"/>
  <c r="BV901" i="9"/>
  <c r="BT899" i="9"/>
  <c r="BU900" i="9"/>
  <c r="BI853" i="9"/>
  <c r="R851" i="9"/>
  <c r="BJ851" i="9" s="1"/>
  <c r="AW854" i="9"/>
  <c r="AO854" i="9"/>
  <c r="AG854" i="9"/>
  <c r="Y854" i="9"/>
  <c r="Q854" i="9"/>
  <c r="BI854" i="9" s="1"/>
  <c r="AV854" i="9"/>
  <c r="AN854" i="9"/>
  <c r="AF854" i="9"/>
  <c r="X854" i="9"/>
  <c r="P854" i="9"/>
  <c r="BH854" i="9" s="1"/>
  <c r="AU854" i="9"/>
  <c r="AM854" i="9"/>
  <c r="AE854" i="9"/>
  <c r="W854" i="9"/>
  <c r="BB854" i="9"/>
  <c r="AT854" i="9"/>
  <c r="AL854" i="9"/>
  <c r="AD854" i="9"/>
  <c r="V854" i="9"/>
  <c r="BA854" i="9"/>
  <c r="AS854" i="9"/>
  <c r="AK854" i="9"/>
  <c r="AC854" i="9"/>
  <c r="U854" i="9"/>
  <c r="AZ854" i="9"/>
  <c r="AR854" i="9"/>
  <c r="AJ854" i="9"/>
  <c r="AB854" i="9"/>
  <c r="T854" i="9"/>
  <c r="AA854" i="9"/>
  <c r="Z854" i="9"/>
  <c r="AY854" i="9"/>
  <c r="S854" i="9"/>
  <c r="AX854" i="9"/>
  <c r="R854" i="9"/>
  <c r="BJ854" i="9" s="1"/>
  <c r="AQ854" i="9"/>
  <c r="AP854" i="9"/>
  <c r="AI854" i="9"/>
  <c r="AH854" i="9"/>
  <c r="J855" i="9"/>
  <c r="F856" i="9"/>
  <c r="L855" i="9"/>
  <c r="K855" i="9"/>
  <c r="AD710" i="9"/>
  <c r="BV710" i="9" s="1"/>
  <c r="F716" i="9"/>
  <c r="L715" i="9"/>
  <c r="K715" i="9"/>
  <c r="J715" i="9"/>
  <c r="BT711" i="9"/>
  <c r="BU712" i="9"/>
  <c r="BV713" i="9"/>
  <c r="AV714" i="9"/>
  <c r="AN714" i="9"/>
  <c r="AF714" i="9"/>
  <c r="X714" i="9"/>
  <c r="BP714" i="9" s="1"/>
  <c r="BB714" i="9"/>
  <c r="AT714" i="9"/>
  <c r="AL714" i="9"/>
  <c r="AD714" i="9"/>
  <c r="BV714" i="9" s="1"/>
  <c r="V714" i="9"/>
  <c r="BN714" i="9" s="1"/>
  <c r="BA714" i="9"/>
  <c r="AS714" i="9"/>
  <c r="AK714" i="9"/>
  <c r="AC714" i="9"/>
  <c r="BU714" i="9" s="1"/>
  <c r="U714" i="9"/>
  <c r="BM714" i="9" s="1"/>
  <c r="AX714" i="9"/>
  <c r="AP714" i="9"/>
  <c r="AH714" i="9"/>
  <c r="Z714" i="9"/>
  <c r="BR714" i="9" s="1"/>
  <c r="R714" i="9"/>
  <c r="BJ714" i="9" s="1"/>
  <c r="AU714" i="9"/>
  <c r="AE714" i="9"/>
  <c r="BW714" i="9" s="1"/>
  <c r="AR714" i="9"/>
  <c r="AB714" i="9"/>
  <c r="BT714" i="9" s="1"/>
  <c r="AG714" i="9"/>
  <c r="AQ714" i="9"/>
  <c r="AA714" i="9"/>
  <c r="BS714" i="9" s="1"/>
  <c r="AO714" i="9"/>
  <c r="Y714" i="9"/>
  <c r="BQ714" i="9" s="1"/>
  <c r="AM714" i="9"/>
  <c r="W714" i="9"/>
  <c r="BO714" i="9" s="1"/>
  <c r="AZ714" i="9"/>
  <c r="AJ714" i="9"/>
  <c r="T714" i="9"/>
  <c r="BL714" i="9" s="1"/>
  <c r="AY714" i="9"/>
  <c r="AI714" i="9"/>
  <c r="S714" i="9"/>
  <c r="BK714" i="9" s="1"/>
  <c r="AW714" i="9"/>
  <c r="Q714" i="9"/>
  <c r="BI714" i="9" s="1"/>
  <c r="AX243" i="9"/>
  <c r="AP243" i="9"/>
  <c r="CH243" i="9" s="1"/>
  <c r="AH243" i="9"/>
  <c r="BZ243" i="9" s="1"/>
  <c r="Z243" i="9"/>
  <c r="BR243" i="9" s="1"/>
  <c r="R243" i="9"/>
  <c r="BJ243" i="9" s="1"/>
  <c r="AQ243" i="9"/>
  <c r="CI243" i="9" s="1"/>
  <c r="AW243" i="9"/>
  <c r="AO243" i="9"/>
  <c r="CG243" i="9" s="1"/>
  <c r="AG243" i="9"/>
  <c r="BY243" i="9" s="1"/>
  <c r="Y243" i="9"/>
  <c r="BQ243" i="9" s="1"/>
  <c r="Q243" i="9"/>
  <c r="BI243" i="9" s="1"/>
  <c r="AY243" i="9"/>
  <c r="AV243" i="9"/>
  <c r="AN243" i="9"/>
  <c r="CF243" i="9" s="1"/>
  <c r="AF243" i="9"/>
  <c r="BX243" i="9" s="1"/>
  <c r="X243" i="9"/>
  <c r="BP243" i="9" s="1"/>
  <c r="P243" i="9"/>
  <c r="BH243" i="9" s="1"/>
  <c r="AI243" i="9"/>
  <c r="CA243" i="9" s="1"/>
  <c r="AU243" i="9"/>
  <c r="AM243" i="9"/>
  <c r="CE243" i="9" s="1"/>
  <c r="AE243" i="9"/>
  <c r="BW243" i="9" s="1"/>
  <c r="W243" i="9"/>
  <c r="BO243" i="9" s="1"/>
  <c r="BB243" i="9"/>
  <c r="AT243" i="9"/>
  <c r="AL243" i="9"/>
  <c r="CD243" i="9" s="1"/>
  <c r="AD243" i="9"/>
  <c r="BV243" i="9" s="1"/>
  <c r="V243" i="9"/>
  <c r="BN243" i="9" s="1"/>
  <c r="S243" i="9"/>
  <c r="BK243" i="9" s="1"/>
  <c r="BA243" i="9"/>
  <c r="AS243" i="9"/>
  <c r="AK243" i="9"/>
  <c r="CC243" i="9" s="1"/>
  <c r="AC243" i="9"/>
  <c r="BU243" i="9" s="1"/>
  <c r="U243" i="9"/>
  <c r="BM243" i="9" s="1"/>
  <c r="AA243" i="9"/>
  <c r="BS243" i="9" s="1"/>
  <c r="AZ243" i="9"/>
  <c r="AR243" i="9"/>
  <c r="CJ243" i="9" s="1"/>
  <c r="AJ243" i="9"/>
  <c r="CB243" i="9" s="1"/>
  <c r="AB243" i="9"/>
  <c r="BT243" i="9" s="1"/>
  <c r="T243" i="9"/>
  <c r="BL243" i="9" s="1"/>
  <c r="K244" i="9"/>
  <c r="J244" i="9"/>
  <c r="L244" i="9"/>
  <c r="F245" i="9"/>
  <c r="AR240" i="9"/>
  <c r="CJ240" i="9" s="1"/>
  <c r="CH241" i="9"/>
  <c r="CI242" i="9"/>
  <c r="BH758" i="9"/>
  <c r="J56" i="9"/>
  <c r="F57" i="9"/>
  <c r="L56" i="9"/>
  <c r="K56" i="9"/>
  <c r="AZ55" i="9"/>
  <c r="AR55" i="9"/>
  <c r="AJ55" i="9"/>
  <c r="CB55" i="9" s="1"/>
  <c r="AB55" i="9"/>
  <c r="BT55" i="9" s="1"/>
  <c r="T55" i="9"/>
  <c r="BL55" i="9" s="1"/>
  <c r="AW55" i="9"/>
  <c r="AO55" i="9"/>
  <c r="AG55" i="9"/>
  <c r="BY55" i="9" s="1"/>
  <c r="Y55" i="9"/>
  <c r="BQ55" i="9" s="1"/>
  <c r="Q55" i="9"/>
  <c r="BI55" i="9" s="1"/>
  <c r="AV55" i="9"/>
  <c r="AN55" i="9"/>
  <c r="AF55" i="9"/>
  <c r="BX55" i="9" s="1"/>
  <c r="X55" i="9"/>
  <c r="BP55" i="9" s="1"/>
  <c r="P55" i="9"/>
  <c r="BH55" i="9" s="1"/>
  <c r="AU55" i="9"/>
  <c r="AM55" i="9"/>
  <c r="AE55" i="9"/>
  <c r="BW55" i="9" s="1"/>
  <c r="W55" i="9"/>
  <c r="BO55" i="9" s="1"/>
  <c r="BA55" i="9"/>
  <c r="AS55" i="9"/>
  <c r="AK55" i="9"/>
  <c r="CC55" i="9" s="1"/>
  <c r="AC55" i="9"/>
  <c r="BU55" i="9" s="1"/>
  <c r="U55" i="9"/>
  <c r="BM55" i="9" s="1"/>
  <c r="AL55" i="9"/>
  <c r="R55" i="9"/>
  <c r="BJ55" i="9" s="1"/>
  <c r="AI55" i="9"/>
  <c r="CA55" i="9" s="1"/>
  <c r="BB55" i="9"/>
  <c r="AH55" i="9"/>
  <c r="BZ55" i="9" s="1"/>
  <c r="AY55" i="9"/>
  <c r="AD55" i="9"/>
  <c r="BV55" i="9" s="1"/>
  <c r="AX55" i="9"/>
  <c r="AA55" i="9"/>
  <c r="BS55" i="9" s="1"/>
  <c r="AT55" i="9"/>
  <c r="Z55" i="9"/>
  <c r="BR55" i="9" s="1"/>
  <c r="AQ55" i="9"/>
  <c r="V55" i="9"/>
  <c r="BN55" i="9" s="1"/>
  <c r="AP55" i="9"/>
  <c r="S55" i="9"/>
  <c r="BK55" i="9" s="1"/>
  <c r="AK52" i="9"/>
  <c r="CC52" i="9" s="1"/>
  <c r="CA53" i="9"/>
  <c r="CB54" i="9"/>
  <c r="CN5" i="9"/>
  <c r="AW5" i="9"/>
  <c r="CH664" i="9"/>
  <c r="CI665" i="9"/>
  <c r="BJ290" i="9"/>
  <c r="L11" i="9"/>
  <c r="F12" i="9"/>
  <c r="J11" i="9"/>
  <c r="K11" i="9"/>
  <c r="CI663" i="9"/>
  <c r="AR663" i="9"/>
  <c r="J106" i="9"/>
  <c r="F107" i="9"/>
  <c r="CI759" i="9"/>
  <c r="CH758" i="9"/>
  <c r="BH289" i="9"/>
  <c r="BJ101" i="9"/>
  <c r="Q760" i="9"/>
  <c r="BI760" i="9" s="1"/>
  <c r="AB760" i="9"/>
  <c r="BT760" i="9" s="1"/>
  <c r="AC760" i="9"/>
  <c r="BU760" i="9" s="1"/>
  <c r="AF760" i="9"/>
  <c r="BX760" i="9" s="1"/>
  <c r="AO760" i="9"/>
  <c r="CG760" i="9" s="1"/>
  <c r="V760" i="9"/>
  <c r="BN760" i="9" s="1"/>
  <c r="W760" i="9"/>
  <c r="BO760" i="9" s="1"/>
  <c r="AI760" i="9"/>
  <c r="CA760" i="9" s="1"/>
  <c r="U760" i="9"/>
  <c r="BM760" i="9" s="1"/>
  <c r="X760" i="9"/>
  <c r="BP760" i="9" s="1"/>
  <c r="AG760" i="9"/>
  <c r="BY760" i="9" s="1"/>
  <c r="AQ760" i="9"/>
  <c r="CI760" i="9" s="1"/>
  <c r="R760" i="9"/>
  <c r="BJ760" i="9" s="1"/>
  <c r="AA760" i="9"/>
  <c r="BS760" i="9" s="1"/>
  <c r="AL760" i="9"/>
  <c r="CD760" i="9" s="1"/>
  <c r="AM760" i="9"/>
  <c r="CE760" i="9" s="1"/>
  <c r="P760" i="9"/>
  <c r="T760" i="9"/>
  <c r="BL760" i="9" s="1"/>
  <c r="Y760" i="9"/>
  <c r="BQ760" i="9" s="1"/>
  <c r="AK760" i="9"/>
  <c r="CC760" i="9" s="1"/>
  <c r="AD760" i="9"/>
  <c r="BV760" i="9" s="1"/>
  <c r="AU760" i="9"/>
  <c r="AZ760" i="9"/>
  <c r="BB760" i="9"/>
  <c r="AE760" i="9"/>
  <c r="BW760" i="9" s="1"/>
  <c r="AP760" i="9"/>
  <c r="CH760" i="9" s="1"/>
  <c r="AJ760" i="9"/>
  <c r="CB760" i="9" s="1"/>
  <c r="AN760" i="9"/>
  <c r="CF760" i="9" s="1"/>
  <c r="AT760" i="9"/>
  <c r="AV760" i="9"/>
  <c r="BA760" i="9"/>
  <c r="Z760" i="9"/>
  <c r="BR760" i="9" s="1"/>
  <c r="AR760" i="9"/>
  <c r="CJ760" i="9" s="1"/>
  <c r="S760" i="9"/>
  <c r="BK760" i="9" s="1"/>
  <c r="AS760" i="9"/>
  <c r="AX760" i="9"/>
  <c r="AY760" i="9"/>
  <c r="AW760" i="9"/>
  <c r="AH760" i="9"/>
  <c r="BZ760" i="9" s="1"/>
  <c r="CP9" i="9"/>
  <c r="CN7" i="9"/>
  <c r="CM6" i="9"/>
  <c r="CO8" i="9"/>
  <c r="BB666" i="9"/>
  <c r="AV666" i="9"/>
  <c r="AL666" i="9"/>
  <c r="CD666" i="9" s="1"/>
  <c r="AI666" i="9"/>
  <c r="CA666" i="9" s="1"/>
  <c r="AS666" i="9"/>
  <c r="AK666" i="9"/>
  <c r="CC666" i="9" s="1"/>
  <c r="AJ666" i="9"/>
  <c r="CB666" i="9" s="1"/>
  <c r="BA666" i="9"/>
  <c r="AE666" i="9"/>
  <c r="BW666" i="9" s="1"/>
  <c r="Z666" i="9"/>
  <c r="BR666" i="9" s="1"/>
  <c r="AY666" i="9"/>
  <c r="AR666" i="9"/>
  <c r="CJ666" i="9" s="1"/>
  <c r="AN666" i="9"/>
  <c r="CF666" i="9" s="1"/>
  <c r="AD666" i="9"/>
  <c r="BV666" i="9" s="1"/>
  <c r="AA666" i="9"/>
  <c r="BS666" i="9" s="1"/>
  <c r="AX666" i="9"/>
  <c r="AT666" i="9"/>
  <c r="AQ666" i="9"/>
  <c r="CI666" i="9" s="1"/>
  <c r="AU666" i="9"/>
  <c r="AF666" i="9"/>
  <c r="BX666" i="9" s="1"/>
  <c r="AC666" i="9"/>
  <c r="BU666" i="9" s="1"/>
  <c r="AM666" i="9"/>
  <c r="CE666" i="9" s="1"/>
  <c r="AG666" i="9"/>
  <c r="BY666" i="9" s="1"/>
  <c r="Y666" i="9"/>
  <c r="BQ666" i="9" s="1"/>
  <c r="AB666" i="9"/>
  <c r="BT666" i="9" s="1"/>
  <c r="W666" i="9"/>
  <c r="BO666" i="9" s="1"/>
  <c r="R666" i="9"/>
  <c r="BJ666" i="9" s="1"/>
  <c r="U666" i="9"/>
  <c r="BM666" i="9" s="1"/>
  <c r="AP666" i="9"/>
  <c r="CH666" i="9" s="1"/>
  <c r="AO666" i="9"/>
  <c r="CG666" i="9" s="1"/>
  <c r="AH666" i="9"/>
  <c r="BZ666" i="9" s="1"/>
  <c r="P666" i="9"/>
  <c r="BH666" i="9" s="1"/>
  <c r="T666" i="9"/>
  <c r="BL666" i="9" s="1"/>
  <c r="AZ666" i="9"/>
  <c r="AW666" i="9"/>
  <c r="V666" i="9"/>
  <c r="BN666" i="9" s="1"/>
  <c r="S666" i="9"/>
  <c r="BK666" i="9" s="1"/>
  <c r="X666" i="9"/>
  <c r="BP666" i="9" s="1"/>
  <c r="Q666" i="9"/>
  <c r="BI666" i="9" s="1"/>
  <c r="BH759" i="9"/>
  <c r="S102" i="9"/>
  <c r="BK102" i="9" s="1"/>
  <c r="AP102" i="9"/>
  <c r="AM102" i="9"/>
  <c r="CE102" i="9" s="1"/>
  <c r="AA102" i="9"/>
  <c r="BS102" i="9" s="1"/>
  <c r="AD102" i="9"/>
  <c r="BV102" i="9" s="1"/>
  <c r="Z102" i="9"/>
  <c r="BR102" i="9" s="1"/>
  <c r="V102" i="9"/>
  <c r="BN102" i="9" s="1"/>
  <c r="AY102" i="9"/>
  <c r="BA102" i="9"/>
  <c r="AE102" i="9"/>
  <c r="BW102" i="9" s="1"/>
  <c r="AI102" i="9"/>
  <c r="CA102" i="9" s="1"/>
  <c r="AH102" i="9"/>
  <c r="BZ102" i="9" s="1"/>
  <c r="W102" i="9"/>
  <c r="BO102" i="9" s="1"/>
  <c r="AV102" i="9"/>
  <c r="Q102" i="9"/>
  <c r="AB102" i="9"/>
  <c r="BT102" i="9" s="1"/>
  <c r="U102" i="9"/>
  <c r="BM102" i="9" s="1"/>
  <c r="AT102" i="9"/>
  <c r="BB102" i="9"/>
  <c r="R102" i="9"/>
  <c r="AG102" i="9"/>
  <c r="BY102" i="9" s="1"/>
  <c r="AU102" i="9"/>
  <c r="AW102" i="9"/>
  <c r="Y102" i="9"/>
  <c r="BQ102" i="9" s="1"/>
  <c r="AC102" i="9"/>
  <c r="BU102" i="9" s="1"/>
  <c r="P102" i="9"/>
  <c r="BH102" i="9" s="1"/>
  <c r="X102" i="9"/>
  <c r="BP102" i="9" s="1"/>
  <c r="AZ102" i="9"/>
  <c r="AJ102" i="9"/>
  <c r="CB102" i="9" s="1"/>
  <c r="AF102" i="9"/>
  <c r="BX102" i="9" s="1"/>
  <c r="AQ102" i="9"/>
  <c r="AO102" i="9"/>
  <c r="CG102" i="9" s="1"/>
  <c r="AS102" i="9"/>
  <c r="T102" i="9"/>
  <c r="BL102" i="9" s="1"/>
  <c r="AK102" i="9"/>
  <c r="CC102" i="9" s="1"/>
  <c r="AN102" i="9"/>
  <c r="CF102" i="9" s="1"/>
  <c r="AL102" i="9"/>
  <c r="CD102" i="9" s="1"/>
  <c r="AR102" i="9"/>
  <c r="AX102" i="9"/>
  <c r="P196" i="9"/>
  <c r="T196" i="9"/>
  <c r="BL196" i="9" s="1"/>
  <c r="Y196" i="9"/>
  <c r="BQ196" i="9" s="1"/>
  <c r="AJ196" i="9"/>
  <c r="CB196" i="9" s="1"/>
  <c r="S196" i="9"/>
  <c r="BK196" i="9" s="1"/>
  <c r="Z196" i="9"/>
  <c r="BR196" i="9" s="1"/>
  <c r="AI196" i="9"/>
  <c r="CA196" i="9" s="1"/>
  <c r="AT196" i="9"/>
  <c r="CL196" i="9" s="1"/>
  <c r="AU196" i="9"/>
  <c r="CM196" i="9" s="1"/>
  <c r="Q196" i="9"/>
  <c r="BI196" i="9" s="1"/>
  <c r="AB196" i="9"/>
  <c r="BT196" i="9" s="1"/>
  <c r="AG196" i="9"/>
  <c r="BY196" i="9" s="1"/>
  <c r="AS196" i="9"/>
  <c r="CK196" i="9" s="1"/>
  <c r="X196" i="9"/>
  <c r="BP196" i="9" s="1"/>
  <c r="AH196" i="9"/>
  <c r="BZ196" i="9" s="1"/>
  <c r="AK196" i="9"/>
  <c r="CC196" i="9" s="1"/>
  <c r="AQ196" i="9"/>
  <c r="CI196" i="9" s="1"/>
  <c r="AZ196" i="9"/>
  <c r="CR196" i="9" s="1"/>
  <c r="AL196" i="9"/>
  <c r="CD196" i="9" s="1"/>
  <c r="AY196" i="9"/>
  <c r="CQ196" i="9" s="1"/>
  <c r="W196" i="9"/>
  <c r="BO196" i="9" s="1"/>
  <c r="AO196" i="9"/>
  <c r="CG196" i="9" s="1"/>
  <c r="AW196" i="9"/>
  <c r="CO196" i="9" s="1"/>
  <c r="AE196" i="9"/>
  <c r="BW196" i="9" s="1"/>
  <c r="AP196" i="9"/>
  <c r="CH196" i="9" s="1"/>
  <c r="AV196" i="9"/>
  <c r="CN196" i="9" s="1"/>
  <c r="AF196" i="9"/>
  <c r="BX196" i="9" s="1"/>
  <c r="V196" i="9"/>
  <c r="BN196" i="9" s="1"/>
  <c r="AC196" i="9"/>
  <c r="BU196" i="9" s="1"/>
  <c r="BB196" i="9"/>
  <c r="CT196" i="9" s="1"/>
  <c r="BA196" i="9"/>
  <c r="CS196" i="9" s="1"/>
  <c r="AD196" i="9"/>
  <c r="BV196" i="9" s="1"/>
  <c r="AM196" i="9"/>
  <c r="CE196" i="9" s="1"/>
  <c r="AN196" i="9"/>
  <c r="CF196" i="9" s="1"/>
  <c r="AR196" i="9"/>
  <c r="CJ196" i="9" s="1"/>
  <c r="U196" i="9"/>
  <c r="BM196" i="9" s="1"/>
  <c r="AX196" i="9"/>
  <c r="CP196" i="9" s="1"/>
  <c r="AA196" i="9"/>
  <c r="BS196" i="9" s="1"/>
  <c r="R196" i="9"/>
  <c r="BJ196" i="9" s="1"/>
  <c r="AR757" i="9"/>
  <c r="CI757" i="9"/>
  <c r="F198" i="9"/>
  <c r="L197" i="9"/>
  <c r="K197" i="9"/>
  <c r="J197" i="9"/>
  <c r="H104" i="9"/>
  <c r="L103" i="9"/>
  <c r="K103" i="9"/>
  <c r="AC10" i="9"/>
  <c r="BU10" i="9" s="1"/>
  <c r="AF10" i="9"/>
  <c r="BX10" i="9" s="1"/>
  <c r="AJ10" i="9"/>
  <c r="CB10" i="9" s="1"/>
  <c r="AO10" i="9"/>
  <c r="CG10" i="9" s="1"/>
  <c r="S10" i="9"/>
  <c r="BK10" i="9" s="1"/>
  <c r="AB10" i="9"/>
  <c r="BT10" i="9" s="1"/>
  <c r="R10" i="9"/>
  <c r="BJ10" i="9" s="1"/>
  <c r="V10" i="9"/>
  <c r="BN10" i="9" s="1"/>
  <c r="W10" i="9"/>
  <c r="BO10" i="9" s="1"/>
  <c r="U10" i="9"/>
  <c r="BM10" i="9" s="1"/>
  <c r="X10" i="9"/>
  <c r="BP10" i="9" s="1"/>
  <c r="AG10" i="9"/>
  <c r="BY10" i="9" s="1"/>
  <c r="AR10" i="9"/>
  <c r="CJ10" i="9" s="1"/>
  <c r="Y10" i="9"/>
  <c r="BQ10" i="9" s="1"/>
  <c r="AN10" i="9"/>
  <c r="CF10" i="9" s="1"/>
  <c r="AU10" i="9"/>
  <c r="CM10" i="9" s="1"/>
  <c r="AX10" i="9"/>
  <c r="CP10" i="9" s="1"/>
  <c r="AQ10" i="9"/>
  <c r="CI10" i="9" s="1"/>
  <c r="AV10" i="9"/>
  <c r="CN10" i="9" s="1"/>
  <c r="Z10" i="9"/>
  <c r="BR10" i="9" s="1"/>
  <c r="AD10" i="9"/>
  <c r="BV10" i="9" s="1"/>
  <c r="AI10" i="9"/>
  <c r="CA10" i="9" s="1"/>
  <c r="AW10" i="9"/>
  <c r="CO10" i="9" s="1"/>
  <c r="T10" i="9"/>
  <c r="BL10" i="9" s="1"/>
  <c r="AE10" i="9"/>
  <c r="BW10" i="9" s="1"/>
  <c r="AL10" i="9"/>
  <c r="CD10" i="9" s="1"/>
  <c r="BA10" i="9"/>
  <c r="BB10" i="9"/>
  <c r="AY10" i="9"/>
  <c r="CQ10" i="9" s="1"/>
  <c r="AK10" i="9"/>
  <c r="CC10" i="9" s="1"/>
  <c r="AP10" i="9"/>
  <c r="CH10" i="9" s="1"/>
  <c r="AM10" i="9"/>
  <c r="CE10" i="9" s="1"/>
  <c r="AH10" i="9"/>
  <c r="BZ10" i="9" s="1"/>
  <c r="AS10" i="9"/>
  <c r="CK10" i="9" s="1"/>
  <c r="AA10" i="9"/>
  <c r="BS10" i="9" s="1"/>
  <c r="AT10" i="9"/>
  <c r="CL10" i="9" s="1"/>
  <c r="AZ10" i="9"/>
  <c r="K667" i="9"/>
  <c r="F668" i="9"/>
  <c r="J667" i="9"/>
  <c r="L667" i="9"/>
  <c r="Q291" i="9"/>
  <c r="BI291" i="9" s="1"/>
  <c r="U291" i="9"/>
  <c r="BM291" i="9" s="1"/>
  <c r="X291" i="9"/>
  <c r="BP291" i="9" s="1"/>
  <c r="V291" i="9"/>
  <c r="BN291" i="9" s="1"/>
  <c r="T291" i="9"/>
  <c r="BL291" i="9" s="1"/>
  <c r="AA291" i="9"/>
  <c r="BS291" i="9" s="1"/>
  <c r="AL291" i="9"/>
  <c r="CD291" i="9" s="1"/>
  <c r="AM291" i="9"/>
  <c r="CE291" i="9" s="1"/>
  <c r="AY291" i="9"/>
  <c r="CQ291" i="9" s="1"/>
  <c r="R291" i="9"/>
  <c r="BJ291" i="9" s="1"/>
  <c r="AD291" i="9"/>
  <c r="BV291" i="9" s="1"/>
  <c r="AK291" i="9"/>
  <c r="CC291" i="9" s="1"/>
  <c r="AN291" i="9"/>
  <c r="CF291" i="9" s="1"/>
  <c r="W291" i="9"/>
  <c r="BO291" i="9" s="1"/>
  <c r="AB291" i="9"/>
  <c r="BT291" i="9" s="1"/>
  <c r="AX291" i="9"/>
  <c r="CP291" i="9" s="1"/>
  <c r="AC291" i="9"/>
  <c r="BU291" i="9" s="1"/>
  <c r="AF291" i="9"/>
  <c r="BX291" i="9" s="1"/>
  <c r="AZ291" i="9"/>
  <c r="CR291" i="9" s="1"/>
  <c r="S291" i="9"/>
  <c r="BK291" i="9" s="1"/>
  <c r="AG291" i="9"/>
  <c r="BY291" i="9" s="1"/>
  <c r="AU291" i="9"/>
  <c r="CM291" i="9" s="1"/>
  <c r="AQ291" i="9"/>
  <c r="CI291" i="9" s="1"/>
  <c r="AS291" i="9"/>
  <c r="CK291" i="9" s="1"/>
  <c r="AJ291" i="9"/>
  <c r="CB291" i="9" s="1"/>
  <c r="AI291" i="9"/>
  <c r="CA291" i="9" s="1"/>
  <c r="AW291" i="9"/>
  <c r="CO291" i="9" s="1"/>
  <c r="Z291" i="9"/>
  <c r="BR291" i="9" s="1"/>
  <c r="AR291" i="9"/>
  <c r="CJ291" i="9" s="1"/>
  <c r="AT291" i="9"/>
  <c r="CL291" i="9" s="1"/>
  <c r="BA291" i="9"/>
  <c r="CS291" i="9" s="1"/>
  <c r="AE291" i="9"/>
  <c r="BW291" i="9" s="1"/>
  <c r="AH291" i="9"/>
  <c r="BZ291" i="9" s="1"/>
  <c r="AP291" i="9"/>
  <c r="CH291" i="9" s="1"/>
  <c r="AO291" i="9"/>
  <c r="CG291" i="9" s="1"/>
  <c r="Y291" i="9"/>
  <c r="BQ291" i="9" s="1"/>
  <c r="AV291" i="9"/>
  <c r="CN291" i="9" s="1"/>
  <c r="BB291" i="9"/>
  <c r="CT291" i="9" s="1"/>
  <c r="BH288" i="9"/>
  <c r="J292" i="9"/>
  <c r="L292" i="9"/>
  <c r="J761" i="9"/>
  <c r="F762" i="9"/>
  <c r="K761" i="9"/>
  <c r="L761" i="9"/>
  <c r="D645" i="1"/>
  <c r="D648" i="1" s="1"/>
  <c r="D1121" i="1"/>
  <c r="D1124" i="1" s="1"/>
  <c r="D1053" i="1"/>
  <c r="D1056" i="1" s="1"/>
  <c r="D951" i="1"/>
  <c r="D954" i="1" s="1"/>
  <c r="D917" i="1"/>
  <c r="D920" i="1" s="1"/>
  <c r="D815" i="1"/>
  <c r="D818" i="1" s="1"/>
  <c r="D781" i="1"/>
  <c r="D784" i="1" s="1"/>
  <c r="D713" i="1"/>
  <c r="D716" i="1" s="1"/>
  <c r="D679" i="1"/>
  <c r="D682" i="1" s="1"/>
  <c r="D543" i="1"/>
  <c r="D546" i="1" s="1"/>
  <c r="D203" i="1"/>
  <c r="BI290" i="9"/>
  <c r="BG758" i="9"/>
  <c r="BG288" i="9"/>
  <c r="D237" i="1"/>
  <c r="D240" i="1" s="1"/>
  <c r="BI100" i="9"/>
  <c r="D67" i="1"/>
  <c r="D70" i="1" s="1"/>
  <c r="BG665" i="9"/>
  <c r="BF664" i="9"/>
  <c r="BF705" i="9" s="1"/>
  <c r="B19" i="11" s="1"/>
  <c r="BH194" i="9"/>
  <c r="BI195" i="9"/>
  <c r="BH290" i="9"/>
  <c r="BG289" i="9"/>
  <c r="BF288" i="9"/>
  <c r="BF329" i="9" s="1"/>
  <c r="B11" i="11" s="1"/>
  <c r="AU39" i="5" s="1" a="1"/>
  <c r="AU39" i="5" s="1"/>
  <c r="BG194" i="9"/>
  <c r="BH195" i="9"/>
  <c r="BI194" i="9"/>
  <c r="BJ195" i="9"/>
  <c r="BF6" i="9"/>
  <c r="BF47" i="9" s="1"/>
  <c r="B5" i="11" s="1"/>
  <c r="BI9" i="9"/>
  <c r="BG7" i="9"/>
  <c r="BH8" i="9"/>
  <c r="BH665" i="9"/>
  <c r="BG664" i="9"/>
  <c r="BF193" i="9"/>
  <c r="AV890" i="5" l="1" a="1"/>
  <c r="AV890" i="5" s="1"/>
  <c r="AV839" i="5" a="1"/>
  <c r="AV839" i="5" s="1"/>
  <c r="AU40" i="5" a="1"/>
  <c r="AU40" i="5" s="1"/>
  <c r="AU873" i="5" a="1"/>
  <c r="AU873" i="5" s="1"/>
  <c r="AU822" i="5" a="1"/>
  <c r="AU822" i="5" s="1"/>
  <c r="AW498" i="5" a="1"/>
  <c r="AW498" i="5" s="1"/>
  <c r="M51" i="14"/>
  <c r="DJ48" i="7"/>
  <c r="L23" i="14" s="1"/>
  <c r="L34" i="14"/>
  <c r="C34" i="14"/>
  <c r="DF48" i="7"/>
  <c r="H23" i="14" s="1"/>
  <c r="I34" i="14"/>
  <c r="O34" i="14"/>
  <c r="P51" i="14"/>
  <c r="DM48" i="7"/>
  <c r="O23" i="14" s="1"/>
  <c r="O39" i="14" s="1"/>
  <c r="DO48" i="7"/>
  <c r="Q23" i="14" s="1"/>
  <c r="Q39" i="14" s="1"/>
  <c r="Q34" i="14"/>
  <c r="R51" i="14"/>
  <c r="DD48" i="7"/>
  <c r="F23" i="14" s="1"/>
  <c r="DA48" i="7"/>
  <c r="C23" i="14" s="1"/>
  <c r="C39" i="14" s="1"/>
  <c r="DE48" i="7"/>
  <c r="G23" i="14" s="1"/>
  <c r="G39" i="14" s="1"/>
  <c r="G34" i="14"/>
  <c r="H34" i="14"/>
  <c r="E509" i="1"/>
  <c r="E512" i="1" s="1"/>
  <c r="D512" i="1"/>
  <c r="F577" i="1"/>
  <c r="F580" i="1" s="1"/>
  <c r="E580" i="1"/>
  <c r="E203" i="1"/>
  <c r="E206" i="1" s="1"/>
  <c r="D206" i="1"/>
  <c r="BO430" i="5" a="1"/>
  <c r="BO430" i="5" s="1"/>
  <c r="B89" i="11"/>
  <c r="F169" i="1"/>
  <c r="F172" i="1" s="1"/>
  <c r="E172" i="1"/>
  <c r="BO447" i="5" a="1"/>
  <c r="BO447" i="5" s="1"/>
  <c r="B88" i="11"/>
  <c r="BO413" i="5" a="1"/>
  <c r="BO413" i="5" s="1"/>
  <c r="B90" i="11"/>
  <c r="T51" i="14"/>
  <c r="DQ48" i="7"/>
  <c r="S23" i="14" s="1"/>
  <c r="S39" i="14" s="1"/>
  <c r="DI48" i="7"/>
  <c r="K23" i="14" s="1"/>
  <c r="K39" i="14" s="1"/>
  <c r="L51" i="14"/>
  <c r="K32" i="8"/>
  <c r="K33" i="8" s="1"/>
  <c r="K38" i="8"/>
  <c r="F11" i="13"/>
  <c r="DB48" i="7"/>
  <c r="D23" i="14" s="1"/>
  <c r="K34" i="14"/>
  <c r="T34" i="14"/>
  <c r="DH48" i="7"/>
  <c r="J23" i="14" s="1"/>
  <c r="D34" i="14"/>
  <c r="F34" i="14"/>
  <c r="DC48" i="7"/>
  <c r="E23" i="14" s="1"/>
  <c r="E39" i="14" s="1"/>
  <c r="E34" i="14"/>
  <c r="U51" i="14"/>
  <c r="DR48" i="7"/>
  <c r="T23" i="14" s="1"/>
  <c r="J51" i="14"/>
  <c r="DG48" i="7"/>
  <c r="I23" i="14" s="1"/>
  <c r="I39" i="14" s="1"/>
  <c r="J34" i="14"/>
  <c r="K25" i="8"/>
  <c r="M54" i="7"/>
  <c r="F9" i="13" s="1"/>
  <c r="F10" i="13"/>
  <c r="M61" i="7"/>
  <c r="N39" i="14"/>
  <c r="U12" i="7" a="1"/>
  <c r="U12" i="7" s="1"/>
  <c r="U13" i="7" a="1"/>
  <c r="U13" i="7" s="1"/>
  <c r="U9" i="7" a="1"/>
  <c r="U9" i="7" s="1"/>
  <c r="U20" i="7" a="1"/>
  <c r="U20" i="7" s="1"/>
  <c r="U17" i="7" a="1"/>
  <c r="U17" i="7" s="1"/>
  <c r="U18" i="7" a="1"/>
  <c r="U18" i="7" s="1"/>
  <c r="U11" i="7" a="1"/>
  <c r="U11" i="7" s="1"/>
  <c r="U16" i="7" a="1"/>
  <c r="U16" i="7" s="1"/>
  <c r="U15" i="7" a="1"/>
  <c r="U15" i="7" s="1"/>
  <c r="U10" i="7" a="1"/>
  <c r="U10" i="7" s="1"/>
  <c r="U19" i="7" a="1"/>
  <c r="U19" i="7" s="1"/>
  <c r="U24" i="7" a="1"/>
  <c r="U24" i="7" s="1"/>
  <c r="U22" i="7" a="1"/>
  <c r="U22" i="7" s="1"/>
  <c r="U21" i="7" a="1"/>
  <c r="U21" i="7" s="1"/>
  <c r="U25" i="7" a="1"/>
  <c r="U25" i="7" s="1"/>
  <c r="U31" i="7" a="1"/>
  <c r="U31" i="7" s="1"/>
  <c r="U23" i="7" a="1"/>
  <c r="U23" i="7" s="1"/>
  <c r="U14" i="7" a="1"/>
  <c r="U14" i="7" s="1"/>
  <c r="U32" i="7" a="1"/>
  <c r="U32" i="7" s="1"/>
  <c r="U35" i="7" a="1"/>
  <c r="U35" i="7" s="1"/>
  <c r="U36" i="7" a="1"/>
  <c r="U36" i="7" s="1"/>
  <c r="U37" i="7" a="1"/>
  <c r="U37" i="7" s="1"/>
  <c r="U30" i="7" a="1"/>
  <c r="U30" i="7" s="1"/>
  <c r="U40" i="7" a="1"/>
  <c r="U40" i="7" s="1"/>
  <c r="U42" i="7" a="1"/>
  <c r="U42" i="7" s="1"/>
  <c r="U33" i="7" a="1"/>
  <c r="U33" i="7" s="1"/>
  <c r="U27" i="7" a="1"/>
  <c r="U27" i="7" s="1"/>
  <c r="U29" i="7" a="1"/>
  <c r="U29" i="7" s="1"/>
  <c r="U26" i="7" a="1"/>
  <c r="U26" i="7" s="1"/>
  <c r="U34" i="7" a="1"/>
  <c r="U34" i="7" s="1"/>
  <c r="U38" i="7" a="1"/>
  <c r="U38" i="7" s="1"/>
  <c r="U28" i="7" a="1"/>
  <c r="U28" i="7" s="1"/>
  <c r="U43" i="7" a="1"/>
  <c r="U43" i="7" s="1"/>
  <c r="U44" i="7" a="1"/>
  <c r="U44" i="7" s="1"/>
  <c r="U41" i="7" a="1"/>
  <c r="U41" i="7" s="1"/>
  <c r="U39" i="7" a="1"/>
  <c r="U39" i="7" s="1"/>
  <c r="W39" i="14"/>
  <c r="V39" i="14"/>
  <c r="D50" i="14"/>
  <c r="AU584" i="5" a="1"/>
  <c r="AU584" i="5" s="1"/>
  <c r="AU396" i="5" a="1"/>
  <c r="AU396" i="5" s="1"/>
  <c r="AU770" i="5" a="1"/>
  <c r="AU770" i="5" s="1"/>
  <c r="AU719" i="5" a="1"/>
  <c r="AU719" i="5" s="1"/>
  <c r="AU534" i="5" a="1"/>
  <c r="AU534" i="5" s="1"/>
  <c r="AV736" i="5" a="1"/>
  <c r="AV736" i="5" s="1"/>
  <c r="AV787" i="5" a="1"/>
  <c r="AV787" i="5" s="1"/>
  <c r="AV90" i="5" a="1"/>
  <c r="AV90" i="5" s="1"/>
  <c r="AW296" i="5" a="1"/>
  <c r="AW296" i="5" s="1"/>
  <c r="AW347" i="5" a="1"/>
  <c r="AW347" i="5" s="1"/>
  <c r="AW262" i="5" a="1"/>
  <c r="AW262" i="5" s="1"/>
  <c r="AW210" i="5" a="1"/>
  <c r="AW210" i="5" s="1"/>
  <c r="AW431" i="5" a="1"/>
  <c r="AW431" i="5" s="1"/>
  <c r="AW566" i="5" a="1"/>
  <c r="AW566" i="5" s="1"/>
  <c r="AW618" i="5" a="1"/>
  <c r="AW618" i="5" s="1"/>
  <c r="AW669" i="5" a="1"/>
  <c r="AW669" i="5" s="1"/>
  <c r="AW533" i="5" a="1"/>
  <c r="AW533" i="5" s="1"/>
  <c r="AW482" i="5" a="1"/>
  <c r="AW482" i="5" s="1"/>
  <c r="AW380" i="5" a="1"/>
  <c r="AW380" i="5" s="1"/>
  <c r="AW126" i="5" a="1"/>
  <c r="AW126" i="5" s="1"/>
  <c r="AV567" i="5" a="1"/>
  <c r="AV567" i="5" s="1"/>
  <c r="AV379" i="5" a="1"/>
  <c r="AV379" i="5" s="1"/>
  <c r="AV583" i="5" a="1"/>
  <c r="AV583" i="5" s="1"/>
  <c r="AV499" i="5" a="1"/>
  <c r="AV499" i="5" s="1"/>
  <c r="AV686" i="5" a="1"/>
  <c r="AV686" i="5" s="1"/>
  <c r="AV448" i="5" a="1"/>
  <c r="AV448" i="5" s="1"/>
  <c r="AV635" i="5" a="1"/>
  <c r="AV635" i="5" s="1"/>
  <c r="AU720" i="5" a="1"/>
  <c r="AU720" i="5" s="1"/>
  <c r="AU670" i="5" a="1"/>
  <c r="AU670" i="5" s="1"/>
  <c r="AU619" i="5" a="1"/>
  <c r="AU619" i="5" s="1"/>
  <c r="AU568" i="5" a="1"/>
  <c r="AU568" i="5" s="1"/>
  <c r="AU432" i="5" a="1"/>
  <c r="AU432" i="5" s="1"/>
  <c r="AU483" i="5" a="1"/>
  <c r="AU483" i="5" s="1"/>
  <c r="AU244" i="5" a="1"/>
  <c r="AU244" i="5" s="1"/>
  <c r="AU192" i="5" a="1"/>
  <c r="AU192" i="5" s="1"/>
  <c r="AU328" i="5" a="1"/>
  <c r="AU328" i="5" s="1"/>
  <c r="AU381" i="5" a="1"/>
  <c r="AU381" i="5" s="1"/>
  <c r="AU211" i="5" a="1"/>
  <c r="AU211" i="5" s="1"/>
  <c r="AU93" i="5" a="1"/>
  <c r="AU93" i="5" s="1"/>
  <c r="AU141" i="5" a="1"/>
  <c r="AU141" i="5" s="1"/>
  <c r="AU226" i="5" a="1"/>
  <c r="AU226" i="5" s="1"/>
  <c r="AU175" i="5" a="1"/>
  <c r="AU175" i="5" s="1"/>
  <c r="AU550" i="5" a="1"/>
  <c r="AU550" i="5" s="1"/>
  <c r="AU362" i="5" a="1"/>
  <c r="AU362" i="5" s="1"/>
  <c r="AV737" i="5" a="1"/>
  <c r="AV737" i="5" s="1"/>
  <c r="AV449" i="5" a="1"/>
  <c r="AV449" i="5" s="1"/>
  <c r="AV209" i="5" a="1"/>
  <c r="AV209" i="5" s="1"/>
  <c r="AV345" i="5" a="1"/>
  <c r="AV345" i="5" s="1"/>
  <c r="AV261" i="5" a="1"/>
  <c r="AV261" i="5" s="1"/>
  <c r="AV585" i="5" a="1"/>
  <c r="AV585" i="5" s="1"/>
  <c r="AV398" i="5" a="1"/>
  <c r="AV398" i="5" s="1"/>
  <c r="AV228" i="5" a="1"/>
  <c r="AV228" i="5" s="1"/>
  <c r="AV636" i="5" a="1"/>
  <c r="AV636" i="5" s="1"/>
  <c r="AV687" i="5" a="1"/>
  <c r="AV687" i="5" s="1"/>
  <c r="AV500" i="5" a="1"/>
  <c r="AV500" i="5" s="1"/>
  <c r="AV125" i="5" a="1"/>
  <c r="AV125" i="5" s="1"/>
  <c r="AV176" i="5" a="1"/>
  <c r="AV176" i="5" s="1"/>
  <c r="AU108" i="5" a="1"/>
  <c r="AU108" i="5" s="1"/>
  <c r="BL7" i="7" a="1"/>
  <c r="BL7" i="7" s="1"/>
  <c r="BL5" i="7" a="1"/>
  <c r="BL5" i="7" s="1"/>
  <c r="BL10" i="7" a="1"/>
  <c r="BL10" i="7" s="1"/>
  <c r="BL9" i="7" a="1"/>
  <c r="BL9" i="7" s="1"/>
  <c r="BL8" i="7" a="1"/>
  <c r="BL8" i="7" s="1"/>
  <c r="BK46" i="7"/>
  <c r="BK47" i="7"/>
  <c r="D17" i="14" s="1"/>
  <c r="BJ48" i="7"/>
  <c r="C22" i="14" s="1"/>
  <c r="C38" i="14" s="1"/>
  <c r="AV227" i="5" a="1"/>
  <c r="AV227" i="5" s="1"/>
  <c r="AV397" i="5" a="1"/>
  <c r="AV397" i="5" s="1"/>
  <c r="AV177" i="5" a="1"/>
  <c r="AV177" i="5" s="1"/>
  <c r="CR1410" i="9"/>
  <c r="AN34" i="11" s="1"/>
  <c r="CJ1410" i="9"/>
  <c r="AF34" i="11" s="1"/>
  <c r="CB1410" i="9"/>
  <c r="X34" i="11" s="1"/>
  <c r="BT1410" i="9"/>
  <c r="P34" i="11" s="1"/>
  <c r="BG101" i="9"/>
  <c r="CO1410" i="9"/>
  <c r="AK34" i="11" s="1"/>
  <c r="CG1410" i="9"/>
  <c r="AC34" i="11" s="1"/>
  <c r="BY1410" i="9"/>
  <c r="U34" i="11" s="1"/>
  <c r="BQ1410" i="9"/>
  <c r="M34" i="11" s="1"/>
  <c r="BI1410" i="9"/>
  <c r="E34" i="11" s="1"/>
  <c r="BG1410" i="9"/>
  <c r="C34" i="11" s="1"/>
  <c r="CN1410" i="9"/>
  <c r="AJ34" i="11" s="1"/>
  <c r="CF1410" i="9"/>
  <c r="AB34" i="11" s="1"/>
  <c r="BX1410" i="9"/>
  <c r="T34" i="11" s="1"/>
  <c r="BP1410" i="9"/>
  <c r="L34" i="11" s="1"/>
  <c r="CM1410" i="9"/>
  <c r="AI34" i="11" s="1"/>
  <c r="CE1410" i="9"/>
  <c r="AA34" i="11" s="1"/>
  <c r="BW1410" i="9"/>
  <c r="S34" i="11" s="1"/>
  <c r="BO1410" i="9"/>
  <c r="K34" i="11" s="1"/>
  <c r="CT1410" i="9"/>
  <c r="AP34" i="11" s="1"/>
  <c r="CL1410" i="9"/>
  <c r="AH34" i="11" s="1"/>
  <c r="CS1410" i="9"/>
  <c r="AO34" i="11" s="1"/>
  <c r="CK1410" i="9"/>
  <c r="AG34" i="11" s="1"/>
  <c r="CC1410" i="9"/>
  <c r="Y34" i="11" s="1"/>
  <c r="BU1410" i="9"/>
  <c r="Q34" i="11" s="1"/>
  <c r="BM1410" i="9"/>
  <c r="I34" i="11" s="1"/>
  <c r="BH1410" i="9"/>
  <c r="D34" i="11" s="1"/>
  <c r="CD1410" i="9"/>
  <c r="Z34" i="11" s="1"/>
  <c r="BV1410" i="9"/>
  <c r="R34" i="11" s="1"/>
  <c r="BL1410" i="9"/>
  <c r="H34" i="11" s="1"/>
  <c r="AV57" i="5" a="1"/>
  <c r="AV57" i="5" s="1"/>
  <c r="BN1410" i="9"/>
  <c r="J34" i="11" s="1"/>
  <c r="CQ1410" i="9"/>
  <c r="AM34" i="11" s="1"/>
  <c r="CI1410" i="9"/>
  <c r="AE34" i="11" s="1"/>
  <c r="CA1410" i="9"/>
  <c r="W34" i="11" s="1"/>
  <c r="BS1410" i="9"/>
  <c r="O34" i="11" s="1"/>
  <c r="BK1410" i="9"/>
  <c r="G34" i="11" s="1"/>
  <c r="CP1410" i="9"/>
  <c r="AL34" i="11" s="1"/>
  <c r="CH1410" i="9"/>
  <c r="AD34" i="11" s="1"/>
  <c r="BZ1410" i="9"/>
  <c r="V34" i="11" s="1"/>
  <c r="BR1410" i="9"/>
  <c r="N34" i="11" s="1"/>
  <c r="AV74" i="5" a="1"/>
  <c r="AV74" i="5" s="1"/>
  <c r="AV75" i="5" a="1"/>
  <c r="AV75" i="5" s="1"/>
  <c r="AU159" i="5" a="1"/>
  <c r="AU159" i="5" s="1"/>
  <c r="BJ1410" i="9"/>
  <c r="F34" i="11" s="1"/>
  <c r="BH101" i="9"/>
  <c r="BI102" i="9"/>
  <c r="AU111" i="5" a="1"/>
  <c r="AU111" i="5" s="1"/>
  <c r="AU42" i="5" a="1"/>
  <c r="AU42" i="5" s="1"/>
  <c r="K292" i="9"/>
  <c r="BH100" i="9"/>
  <c r="BJ102" i="9"/>
  <c r="BG141" i="9"/>
  <c r="C7" i="11" s="1"/>
  <c r="AO99" i="9"/>
  <c r="CG99" i="9" s="1"/>
  <c r="AW61" i="5" a="1"/>
  <c r="AW61" i="5" s="1"/>
  <c r="AW59" i="5" a="1"/>
  <c r="AW59" i="5" s="1"/>
  <c r="AW24" i="5" a="1"/>
  <c r="AW24" i="5" s="1"/>
  <c r="AW27" i="5" a="1"/>
  <c r="AW27" i="5" s="1"/>
  <c r="AW78" i="5" a="1"/>
  <c r="AW78" i="5" s="1"/>
  <c r="AV41" i="5" a="1"/>
  <c r="AV41" i="5" s="1"/>
  <c r="AV60" i="5" a="1"/>
  <c r="AV60" i="5" s="1"/>
  <c r="AV25" i="5" a="1"/>
  <c r="AV25" i="5" s="1"/>
  <c r="AV163" i="5" a="1"/>
  <c r="AV163" i="5" s="1"/>
  <c r="AV112" i="5" a="1"/>
  <c r="AV112" i="5" s="1"/>
  <c r="AV161" i="5" a="1"/>
  <c r="AV161" i="5" s="1"/>
  <c r="AV77" i="5" a="1"/>
  <c r="AV77" i="5" s="1"/>
  <c r="AV44" i="5" a="1"/>
  <c r="AV44" i="5" s="1"/>
  <c r="AV107" i="5" a="1"/>
  <c r="AV107" i="5" s="1"/>
  <c r="AV162" i="5" a="1"/>
  <c r="AV162" i="5" s="1"/>
  <c r="AV110" i="5" a="1"/>
  <c r="AV110" i="5" s="1"/>
  <c r="AV26" i="5" a="1"/>
  <c r="AV26" i="5" s="1"/>
  <c r="AU73" i="5" a="1"/>
  <c r="AU73" i="5" s="1"/>
  <c r="AU58" i="5" a="1"/>
  <c r="AU58" i="5" s="1"/>
  <c r="BI987" i="9"/>
  <c r="E25" i="11" s="1"/>
  <c r="AX857" i="5" s="1" a="1"/>
  <c r="AX857" i="5" s="1"/>
  <c r="AV76" i="5" a="1"/>
  <c r="AV76" i="5" s="1"/>
  <c r="AV158" i="5" a="1"/>
  <c r="AV158" i="5" s="1"/>
  <c r="AV22" i="5" a="1"/>
  <c r="AV22" i="5" s="1"/>
  <c r="AV58" i="5" a="1"/>
  <c r="AV58" i="5" s="1"/>
  <c r="D1022" i="1"/>
  <c r="D988" i="1"/>
  <c r="BH987" i="9"/>
  <c r="D25" i="11" s="1"/>
  <c r="AW857" i="5" s="1" a="1"/>
  <c r="AW857" i="5" s="1"/>
  <c r="E101" i="1"/>
  <c r="E104" i="1" s="1"/>
  <c r="E849" i="1"/>
  <c r="BG47" i="9"/>
  <c r="C5" i="11" s="1"/>
  <c r="BH752" i="9"/>
  <c r="D20" i="11" s="1"/>
  <c r="BH282" i="9"/>
  <c r="D10" i="11" s="1"/>
  <c r="AW56" i="5" s="1" a="1"/>
  <c r="AW56" i="5" s="1"/>
  <c r="BJ47" i="9"/>
  <c r="F5" i="11" s="1"/>
  <c r="E1087" i="1"/>
  <c r="BG987" i="9"/>
  <c r="C25" i="11" s="1"/>
  <c r="BH1175" i="9"/>
  <c r="D29" i="11" s="1"/>
  <c r="AW600" i="5" s="1" a="1"/>
  <c r="AW600" i="5" s="1"/>
  <c r="BH94" i="9"/>
  <c r="D6" i="11" s="1"/>
  <c r="BI1128" i="9"/>
  <c r="E28" i="11" s="1"/>
  <c r="AX617" i="5" s="1" a="1"/>
  <c r="AX617" i="5" s="1"/>
  <c r="BH1363" i="9"/>
  <c r="D33" i="11" s="1"/>
  <c r="BI1269" i="9"/>
  <c r="E31" i="11" s="1"/>
  <c r="F509" i="1"/>
  <c r="F512" i="1" s="1"/>
  <c r="BI329" i="9"/>
  <c r="E11" i="11" s="1"/>
  <c r="BI47" i="9"/>
  <c r="E5" i="11" s="1"/>
  <c r="BH47" i="9"/>
  <c r="D5" i="11" s="1"/>
  <c r="BI1175" i="9"/>
  <c r="E29" i="11" s="1"/>
  <c r="AX600" i="5" s="1" a="1"/>
  <c r="AX600" i="5" s="1"/>
  <c r="BH1316" i="9"/>
  <c r="D32" i="11" s="1"/>
  <c r="BH1081" i="9"/>
  <c r="D27" i="11" s="1"/>
  <c r="AW634" i="5" s="1" a="1"/>
  <c r="AW634" i="5" s="1"/>
  <c r="BH1128" i="9"/>
  <c r="D28" i="11" s="1"/>
  <c r="AW617" i="5" s="1" a="1"/>
  <c r="AW617" i="5" s="1"/>
  <c r="BI752" i="9"/>
  <c r="E20" i="11" s="1"/>
  <c r="BG940" i="9"/>
  <c r="C24" i="11" s="1"/>
  <c r="AV874" i="5" s="1" a="1"/>
  <c r="AV874" i="5" s="1"/>
  <c r="BH760" i="9"/>
  <c r="BH799" i="9" s="1"/>
  <c r="D21" i="11" s="1"/>
  <c r="BG759" i="9"/>
  <c r="BG799" i="9" s="1"/>
  <c r="C21" i="11" s="1"/>
  <c r="BH893" i="9"/>
  <c r="D23" i="11" s="1"/>
  <c r="AW891" i="5" s="1" a="1"/>
  <c r="AW891" i="5" s="1"/>
  <c r="BH329" i="9"/>
  <c r="D11" i="11" s="1"/>
  <c r="BI1081" i="9"/>
  <c r="E27" i="11" s="1"/>
  <c r="AX634" i="5" s="1" a="1"/>
  <c r="AX634" i="5" s="1"/>
  <c r="BI1316" i="9"/>
  <c r="E32" i="11" s="1"/>
  <c r="BI940" i="9"/>
  <c r="E24" i="11" s="1"/>
  <c r="AX874" i="5" s="1" a="1"/>
  <c r="AX874" i="5" s="1"/>
  <c r="BJ1128" i="9"/>
  <c r="F28" i="11" s="1"/>
  <c r="AY617" i="5" s="1" a="1"/>
  <c r="AY617" i="5" s="1"/>
  <c r="U3" i="7"/>
  <c r="BM6" i="7" s="1" a="1"/>
  <c r="BM6" i="7" s="1"/>
  <c r="BB149" i="5" a="1"/>
  <c r="BB149" i="5" s="1"/>
  <c r="M149" i="5"/>
  <c r="BA151" i="5"/>
  <c r="M150" i="5"/>
  <c r="BB150" i="5" a="1"/>
  <c r="BB150" i="5" s="1"/>
  <c r="L183" i="5"/>
  <c r="BA183" i="5" a="1"/>
  <c r="BA183" i="5" s="1"/>
  <c r="BA185" i="5" s="1"/>
  <c r="M184" i="5"/>
  <c r="BB184" i="5" a="1"/>
  <c r="BB184" i="5" s="1"/>
  <c r="M167" i="5"/>
  <c r="BB167" i="5" a="1"/>
  <c r="BB167" i="5" s="1"/>
  <c r="BB166" i="5" a="1"/>
  <c r="BB166" i="5" s="1"/>
  <c r="M166" i="5"/>
  <c r="BA168" i="5"/>
  <c r="K133" i="5"/>
  <c r="AZ133" i="5" a="1"/>
  <c r="AZ133" i="5" s="1"/>
  <c r="AZ134" i="5" s="1"/>
  <c r="BB132" i="5" a="1"/>
  <c r="BB132" i="5" s="1"/>
  <c r="M132" i="5"/>
  <c r="L115" i="5"/>
  <c r="BA115" i="5" a="1"/>
  <c r="BA115" i="5" s="1"/>
  <c r="BA117" i="5" s="1"/>
  <c r="BB116" i="5" a="1"/>
  <c r="BB116" i="5" s="1"/>
  <c r="M116" i="5"/>
  <c r="M99" i="5"/>
  <c r="BB99" i="5" a="1"/>
  <c r="BB99" i="5" s="1"/>
  <c r="BB100" i="5" s="1"/>
  <c r="O98" i="5"/>
  <c r="BD98" i="5" a="1"/>
  <c r="BD98" i="5" s="1"/>
  <c r="M82" i="5"/>
  <c r="BB82" i="5" a="1"/>
  <c r="BB82" i="5" s="1"/>
  <c r="L81" i="5"/>
  <c r="BA81" i="5" a="1"/>
  <c r="BA81" i="5" s="1"/>
  <c r="BA83" i="5" s="1"/>
  <c r="BA64" i="5" a="1"/>
  <c r="BA64" i="5" s="1"/>
  <c r="BA66" i="5" s="1"/>
  <c r="L64" i="5"/>
  <c r="M65" i="5"/>
  <c r="BB65" i="5" a="1"/>
  <c r="BB65" i="5" s="1"/>
  <c r="AZ48" i="5" a="1"/>
  <c r="AZ48" i="5" s="1"/>
  <c r="AZ49" i="5" s="1"/>
  <c r="K48" i="5"/>
  <c r="M47" i="5"/>
  <c r="BB47" i="5" a="1"/>
  <c r="BB47" i="5" s="1"/>
  <c r="BA30" i="5" a="1"/>
  <c r="BA30" i="5" s="1"/>
  <c r="BA32" i="5" s="1"/>
  <c r="L30" i="5"/>
  <c r="K10" i="5"/>
  <c r="L5" i="5"/>
  <c r="L11" i="5"/>
  <c r="K13" i="5"/>
  <c r="AU1325" i="9"/>
  <c r="AM1325" i="9"/>
  <c r="AE1325" i="9"/>
  <c r="BW1325" i="9" s="1"/>
  <c r="W1325" i="9"/>
  <c r="BO1325" i="9" s="1"/>
  <c r="AX1325" i="9"/>
  <c r="AP1325" i="9"/>
  <c r="AZ1325" i="9"/>
  <c r="AO1325" i="9"/>
  <c r="AF1325" i="9"/>
  <c r="BX1325" i="9" s="1"/>
  <c r="V1325" i="9"/>
  <c r="BN1325" i="9" s="1"/>
  <c r="AY1325" i="9"/>
  <c r="AN1325" i="9"/>
  <c r="AD1325" i="9"/>
  <c r="BV1325" i="9" s="1"/>
  <c r="U1325" i="9"/>
  <c r="BM1325" i="9" s="1"/>
  <c r="BA1325" i="9"/>
  <c r="AW1325" i="9"/>
  <c r="AL1325" i="9"/>
  <c r="AC1325" i="9"/>
  <c r="BU1325" i="9" s="1"/>
  <c r="T1325" i="9"/>
  <c r="BL1325" i="9" s="1"/>
  <c r="AV1325" i="9"/>
  <c r="AK1325" i="9"/>
  <c r="AB1325" i="9"/>
  <c r="BT1325" i="9" s="1"/>
  <c r="S1325" i="9"/>
  <c r="BK1325" i="9" s="1"/>
  <c r="AT1325" i="9"/>
  <c r="AJ1325" i="9"/>
  <c r="AA1325" i="9"/>
  <c r="BS1325" i="9" s="1"/>
  <c r="R1325" i="9"/>
  <c r="BJ1325" i="9" s="1"/>
  <c r="X1325" i="9"/>
  <c r="BP1325" i="9" s="1"/>
  <c r="AS1325" i="9"/>
  <c r="AI1325" i="9"/>
  <c r="Z1325" i="9"/>
  <c r="BR1325" i="9" s="1"/>
  <c r="Q1325" i="9"/>
  <c r="BI1325" i="9" s="1"/>
  <c r="BI1363" i="9" s="1"/>
  <c r="E33" i="11" s="1"/>
  <c r="AQ1325" i="9"/>
  <c r="BB1325" i="9"/>
  <c r="AR1325" i="9"/>
  <c r="AH1325" i="9"/>
  <c r="Y1325" i="9"/>
  <c r="BQ1325" i="9" s="1"/>
  <c r="AG1325" i="9"/>
  <c r="F1327" i="9"/>
  <c r="L1326" i="9"/>
  <c r="K1326" i="9"/>
  <c r="J1326" i="9"/>
  <c r="BW1324" i="9"/>
  <c r="BU1322" i="9"/>
  <c r="BV1323" i="9"/>
  <c r="AE1321" i="9"/>
  <c r="BW1321" i="9" s="1"/>
  <c r="F1281" i="9"/>
  <c r="L1280" i="9"/>
  <c r="J1280" i="9"/>
  <c r="K1280" i="9"/>
  <c r="AW1279" i="9"/>
  <c r="AO1279" i="9"/>
  <c r="AG1279" i="9"/>
  <c r="BY1279" i="9" s="1"/>
  <c r="Y1279" i="9"/>
  <c r="BQ1279" i="9" s="1"/>
  <c r="AU1279" i="9"/>
  <c r="AM1279" i="9"/>
  <c r="AE1279" i="9"/>
  <c r="BW1279" i="9" s="1"/>
  <c r="W1279" i="9"/>
  <c r="BO1279" i="9" s="1"/>
  <c r="BB1279" i="9"/>
  <c r="AT1279" i="9"/>
  <c r="AL1279" i="9"/>
  <c r="AD1279" i="9"/>
  <c r="BV1279" i="9" s="1"/>
  <c r="V1279" i="9"/>
  <c r="BN1279" i="9" s="1"/>
  <c r="BA1279" i="9"/>
  <c r="AS1279" i="9"/>
  <c r="AK1279" i="9"/>
  <c r="AC1279" i="9"/>
  <c r="BU1279" i="9" s="1"/>
  <c r="U1279" i="9"/>
  <c r="BM1279" i="9" s="1"/>
  <c r="AZ1279" i="9"/>
  <c r="AR1279" i="9"/>
  <c r="AJ1279" i="9"/>
  <c r="AB1279" i="9"/>
  <c r="BT1279" i="9" s="1"/>
  <c r="T1279" i="9"/>
  <c r="BL1279" i="9" s="1"/>
  <c r="AQ1279" i="9"/>
  <c r="X1279" i="9"/>
  <c r="BP1279" i="9" s="1"/>
  <c r="AY1279" i="9"/>
  <c r="AP1279" i="9"/>
  <c r="S1279" i="9"/>
  <c r="BK1279" i="9" s="1"/>
  <c r="AN1279" i="9"/>
  <c r="R1279" i="9"/>
  <c r="BJ1279" i="9" s="1"/>
  <c r="BJ1316" i="9" s="1"/>
  <c r="F32" i="11" s="1"/>
  <c r="AV164" i="5" s="1" a="1"/>
  <c r="AV164" i="5" s="1"/>
  <c r="AI1279" i="9"/>
  <c r="AA1279" i="9"/>
  <c r="BS1279" i="9" s="1"/>
  <c r="AH1279" i="9"/>
  <c r="AF1279" i="9"/>
  <c r="BX1279" i="9" s="1"/>
  <c r="AX1279" i="9"/>
  <c r="AV1279" i="9"/>
  <c r="Z1279" i="9"/>
  <c r="BR1279" i="9" s="1"/>
  <c r="AE1274" i="9"/>
  <c r="BW1274" i="9" s="1"/>
  <c r="BX1278" i="9"/>
  <c r="BV1276" i="9"/>
  <c r="BU1275" i="9"/>
  <c r="BW1277" i="9"/>
  <c r="F1234" i="9"/>
  <c r="L1233" i="9"/>
  <c r="K1233" i="9"/>
  <c r="J1233" i="9"/>
  <c r="AD1227" i="9"/>
  <c r="BV1227" i="9" s="1"/>
  <c r="BT1228" i="9"/>
  <c r="BW1231" i="9"/>
  <c r="BU1229" i="9"/>
  <c r="BV1230" i="9"/>
  <c r="BA1232" i="9"/>
  <c r="AS1232" i="9"/>
  <c r="AK1232" i="9"/>
  <c r="AC1232" i="9"/>
  <c r="BU1232" i="9" s="1"/>
  <c r="U1232" i="9"/>
  <c r="BM1232" i="9" s="1"/>
  <c r="AZ1232" i="9"/>
  <c r="AR1232" i="9"/>
  <c r="AJ1232" i="9"/>
  <c r="AB1232" i="9"/>
  <c r="BT1232" i="9" s="1"/>
  <c r="T1232" i="9"/>
  <c r="BL1232" i="9" s="1"/>
  <c r="AY1232" i="9"/>
  <c r="AQ1232" i="9"/>
  <c r="AI1232" i="9"/>
  <c r="AA1232" i="9"/>
  <c r="BS1232" i="9" s="1"/>
  <c r="S1232" i="9"/>
  <c r="BK1232" i="9" s="1"/>
  <c r="AW1232" i="9"/>
  <c r="AO1232" i="9"/>
  <c r="AG1232" i="9"/>
  <c r="Y1232" i="9"/>
  <c r="BQ1232" i="9" s="1"/>
  <c r="BB1232" i="9"/>
  <c r="AL1232" i="9"/>
  <c r="V1232" i="9"/>
  <c r="BN1232" i="9" s="1"/>
  <c r="AX1232" i="9"/>
  <c r="AH1232" i="9"/>
  <c r="R1232" i="9"/>
  <c r="BJ1232" i="9" s="1"/>
  <c r="BJ1269" i="9" s="1"/>
  <c r="F31" i="11" s="1"/>
  <c r="AV1232" i="9"/>
  <c r="AF1232" i="9"/>
  <c r="BX1232" i="9" s="1"/>
  <c r="W1232" i="9"/>
  <c r="BO1232" i="9" s="1"/>
  <c r="AU1232" i="9"/>
  <c r="AE1232" i="9"/>
  <c r="BW1232" i="9" s="1"/>
  <c r="AT1232" i="9"/>
  <c r="AD1232" i="9"/>
  <c r="BV1232" i="9" s="1"/>
  <c r="AM1232" i="9"/>
  <c r="AP1232" i="9"/>
  <c r="Z1232" i="9"/>
  <c r="BR1232" i="9" s="1"/>
  <c r="AN1232" i="9"/>
  <c r="X1232" i="9"/>
  <c r="BP1232" i="9" s="1"/>
  <c r="BA1138" i="9"/>
  <c r="AS1138" i="9"/>
  <c r="AK1138" i="9"/>
  <c r="AC1138" i="9"/>
  <c r="BU1138" i="9" s="1"/>
  <c r="U1138" i="9"/>
  <c r="BM1138" i="9" s="1"/>
  <c r="AX1138" i="9"/>
  <c r="AP1138" i="9"/>
  <c r="AH1138" i="9"/>
  <c r="Z1138" i="9"/>
  <c r="BR1138" i="9" s="1"/>
  <c r="R1138" i="9"/>
  <c r="BJ1138" i="9" s="1"/>
  <c r="BJ1175" i="9" s="1"/>
  <c r="F29" i="11" s="1"/>
  <c r="AY600" i="5" s="1" a="1"/>
  <c r="AY600" i="5" s="1"/>
  <c r="AV1138" i="9"/>
  <c r="AN1138" i="9"/>
  <c r="AF1138" i="9"/>
  <c r="BX1138" i="9" s="1"/>
  <c r="X1138" i="9"/>
  <c r="BP1138" i="9" s="1"/>
  <c r="AY1138" i="9"/>
  <c r="AL1138" i="9"/>
  <c r="Y1138" i="9"/>
  <c r="BQ1138" i="9" s="1"/>
  <c r="AW1138" i="9"/>
  <c r="AJ1138" i="9"/>
  <c r="W1138" i="9"/>
  <c r="BO1138" i="9" s="1"/>
  <c r="AO1138" i="9"/>
  <c r="AU1138" i="9"/>
  <c r="AI1138" i="9"/>
  <c r="V1138" i="9"/>
  <c r="BN1138" i="9" s="1"/>
  <c r="BB1138" i="9"/>
  <c r="AT1138" i="9"/>
  <c r="AG1138" i="9"/>
  <c r="T1138" i="9"/>
  <c r="BL1138" i="9" s="1"/>
  <c r="AR1138" i="9"/>
  <c r="AE1138" i="9"/>
  <c r="BW1138" i="9" s="1"/>
  <c r="S1138" i="9"/>
  <c r="BK1138" i="9" s="1"/>
  <c r="AQ1138" i="9"/>
  <c r="AD1138" i="9"/>
  <c r="BV1138" i="9" s="1"/>
  <c r="AB1138" i="9"/>
  <c r="BT1138" i="9" s="1"/>
  <c r="AZ1138" i="9"/>
  <c r="AM1138" i="9"/>
  <c r="AA1138" i="9"/>
  <c r="BS1138" i="9" s="1"/>
  <c r="BT1134" i="9"/>
  <c r="BU1135" i="9"/>
  <c r="BV1136" i="9"/>
  <c r="BW1137" i="9"/>
  <c r="F1140" i="9"/>
  <c r="K1139" i="9"/>
  <c r="L1139" i="9"/>
  <c r="J1139" i="9"/>
  <c r="AD1133" i="9"/>
  <c r="BV1133" i="9" s="1"/>
  <c r="BW1091" i="9"/>
  <c r="BU1089" i="9"/>
  <c r="BV1090" i="9"/>
  <c r="BS1087" i="9"/>
  <c r="BT1088" i="9"/>
  <c r="K1093" i="9"/>
  <c r="L1093" i="9"/>
  <c r="J1093" i="9"/>
  <c r="F1094" i="9"/>
  <c r="AX1092" i="9"/>
  <c r="AP1092" i="9"/>
  <c r="AH1092" i="9"/>
  <c r="Z1092" i="9"/>
  <c r="BR1092" i="9" s="1"/>
  <c r="AU1092" i="9"/>
  <c r="AM1092" i="9"/>
  <c r="AE1092" i="9"/>
  <c r="BW1092" i="9" s="1"/>
  <c r="W1092" i="9"/>
  <c r="BO1092" i="9" s="1"/>
  <c r="BA1092" i="9"/>
  <c r="AQ1092" i="9"/>
  <c r="AF1092" i="9"/>
  <c r="BX1092" i="9" s="1"/>
  <c r="U1092" i="9"/>
  <c r="BM1092" i="9" s="1"/>
  <c r="AY1092" i="9"/>
  <c r="AN1092" i="9"/>
  <c r="AC1092" i="9"/>
  <c r="BU1092" i="9" s="1"/>
  <c r="S1092" i="9"/>
  <c r="BK1092" i="9" s="1"/>
  <c r="BK1128" i="9" s="1"/>
  <c r="G28" i="11" s="1"/>
  <c r="AZ617" i="5" s="1" a="1"/>
  <c r="AZ617" i="5" s="1"/>
  <c r="AW1092" i="9"/>
  <c r="AL1092" i="9"/>
  <c r="AB1092" i="9"/>
  <c r="BT1092" i="9" s="1"/>
  <c r="AV1092" i="9"/>
  <c r="AK1092" i="9"/>
  <c r="AA1092" i="9"/>
  <c r="BS1092" i="9" s="1"/>
  <c r="AO1092" i="9"/>
  <c r="T1092" i="9"/>
  <c r="BL1092" i="9" s="1"/>
  <c r="AJ1092" i="9"/>
  <c r="AI1092" i="9"/>
  <c r="BB1092" i="9"/>
  <c r="AG1092" i="9"/>
  <c r="AZ1092" i="9"/>
  <c r="AD1092" i="9"/>
  <c r="BV1092" i="9" s="1"/>
  <c r="AT1092" i="9"/>
  <c r="Y1092" i="9"/>
  <c r="BQ1092" i="9" s="1"/>
  <c r="AS1092" i="9"/>
  <c r="X1092" i="9"/>
  <c r="BP1092" i="9" s="1"/>
  <c r="AR1092" i="9"/>
  <c r="V1092" i="9"/>
  <c r="BN1092" i="9" s="1"/>
  <c r="AC1086" i="9"/>
  <c r="BU1086" i="9" s="1"/>
  <c r="AC1039" i="9"/>
  <c r="BU1039" i="9" s="1"/>
  <c r="BS1040" i="9"/>
  <c r="BT1041" i="9"/>
  <c r="AZ1044" i="9"/>
  <c r="AR1044" i="9"/>
  <c r="AJ1044" i="9"/>
  <c r="AB1044" i="9"/>
  <c r="BT1044" i="9" s="1"/>
  <c r="AY1044" i="9"/>
  <c r="AQ1044" i="9"/>
  <c r="AI1044" i="9"/>
  <c r="AA1044" i="9"/>
  <c r="BS1044" i="9" s="1"/>
  <c r="AV1044" i="9"/>
  <c r="AN1044" i="9"/>
  <c r="AF1044" i="9"/>
  <c r="X1044" i="9"/>
  <c r="BP1044" i="9" s="1"/>
  <c r="AU1044" i="9"/>
  <c r="AS1044" i="9"/>
  <c r="AE1044" i="9"/>
  <c r="BW1044" i="9" s="1"/>
  <c r="T1044" i="9"/>
  <c r="BL1044" i="9" s="1"/>
  <c r="AO1044" i="9"/>
  <c r="AC1044" i="9"/>
  <c r="BU1044" i="9" s="1"/>
  <c r="R1044" i="9"/>
  <c r="BJ1044" i="9" s="1"/>
  <c r="BJ1081" i="9" s="1"/>
  <c r="F27" i="11" s="1"/>
  <c r="AY634" i="5" s="1" a="1"/>
  <c r="AY634" i="5" s="1"/>
  <c r="BB1044" i="9"/>
  <c r="AM1044" i="9"/>
  <c r="Z1044" i="9"/>
  <c r="BR1044" i="9" s="1"/>
  <c r="AX1044" i="9"/>
  <c r="AK1044" i="9"/>
  <c r="W1044" i="9"/>
  <c r="BO1044" i="9" s="1"/>
  <c r="AG1044" i="9"/>
  <c r="AD1044" i="9"/>
  <c r="BV1044" i="9" s="1"/>
  <c r="BA1044" i="9"/>
  <c r="Y1044" i="9"/>
  <c r="BQ1044" i="9" s="1"/>
  <c r="AW1044" i="9"/>
  <c r="V1044" i="9"/>
  <c r="BN1044" i="9" s="1"/>
  <c r="AT1044" i="9"/>
  <c r="U1044" i="9"/>
  <c r="BM1044" i="9" s="1"/>
  <c r="AH1044" i="9"/>
  <c r="AP1044" i="9"/>
  <c r="S1044" i="9"/>
  <c r="BK1044" i="9" s="1"/>
  <c r="AL1044" i="9"/>
  <c r="L1045" i="9"/>
  <c r="K1045" i="9"/>
  <c r="J1045" i="9"/>
  <c r="F1046" i="9"/>
  <c r="AW950" i="9"/>
  <c r="AO950" i="9"/>
  <c r="AG950" i="9"/>
  <c r="BY950" i="9" s="1"/>
  <c r="Y950" i="9"/>
  <c r="BQ950" i="9" s="1"/>
  <c r="AU950" i="9"/>
  <c r="AM950" i="9"/>
  <c r="AE950" i="9"/>
  <c r="BW950" i="9" s="1"/>
  <c r="W950" i="9"/>
  <c r="BO950" i="9" s="1"/>
  <c r="BB950" i="9"/>
  <c r="AT950" i="9"/>
  <c r="AL950" i="9"/>
  <c r="AD950" i="9"/>
  <c r="BV950" i="9" s="1"/>
  <c r="V950" i="9"/>
  <c r="BN950" i="9" s="1"/>
  <c r="AZ950" i="9"/>
  <c r="AR950" i="9"/>
  <c r="AJ950" i="9"/>
  <c r="AB950" i="9"/>
  <c r="BT950" i="9" s="1"/>
  <c r="T950" i="9"/>
  <c r="BL950" i="9" s="1"/>
  <c r="AX950" i="9"/>
  <c r="AP950" i="9"/>
  <c r="AH950" i="9"/>
  <c r="BZ950" i="9" s="1"/>
  <c r="Z950" i="9"/>
  <c r="BR950" i="9" s="1"/>
  <c r="R950" i="9"/>
  <c r="BJ950" i="9" s="1"/>
  <c r="BJ987" i="9" s="1"/>
  <c r="F25" i="11" s="1"/>
  <c r="AY857" i="5" s="1" a="1"/>
  <c r="AY857" i="5" s="1"/>
  <c r="AV950" i="9"/>
  <c r="AA950" i="9"/>
  <c r="BS950" i="9" s="1"/>
  <c r="AS950" i="9"/>
  <c r="X950" i="9"/>
  <c r="BP950" i="9" s="1"/>
  <c r="AI950" i="9"/>
  <c r="AF950" i="9"/>
  <c r="BX950" i="9" s="1"/>
  <c r="AQ950" i="9"/>
  <c r="U950" i="9"/>
  <c r="BM950" i="9" s="1"/>
  <c r="AN950" i="9"/>
  <c r="S950" i="9"/>
  <c r="BK950" i="9" s="1"/>
  <c r="AK950" i="9"/>
  <c r="BA950" i="9"/>
  <c r="AY950" i="9"/>
  <c r="AC950" i="9"/>
  <c r="BU950" i="9" s="1"/>
  <c r="AF945" i="9"/>
  <c r="BX945" i="9" s="1"/>
  <c r="BV946" i="9"/>
  <c r="BY949" i="9"/>
  <c r="BW947" i="9"/>
  <c r="BX948" i="9"/>
  <c r="L951" i="9"/>
  <c r="J951" i="9"/>
  <c r="F952" i="9"/>
  <c r="K951" i="9"/>
  <c r="AE898" i="9"/>
  <c r="BW898" i="9" s="1"/>
  <c r="L904" i="9"/>
  <c r="K904" i="9"/>
  <c r="J904" i="9"/>
  <c r="F905" i="9"/>
  <c r="BW901" i="9"/>
  <c r="BU899" i="9"/>
  <c r="BX902" i="9"/>
  <c r="BV900" i="9"/>
  <c r="AW903" i="9"/>
  <c r="AO903" i="9"/>
  <c r="AG903" i="9"/>
  <c r="BY903" i="9" s="1"/>
  <c r="Y903" i="9"/>
  <c r="BQ903" i="9" s="1"/>
  <c r="AV903" i="9"/>
  <c r="AN903" i="9"/>
  <c r="AF903" i="9"/>
  <c r="BX903" i="9" s="1"/>
  <c r="X903" i="9"/>
  <c r="BP903" i="9" s="1"/>
  <c r="AU903" i="9"/>
  <c r="AM903" i="9"/>
  <c r="AE903" i="9"/>
  <c r="BW903" i="9" s="1"/>
  <c r="W903" i="9"/>
  <c r="BO903" i="9" s="1"/>
  <c r="BB903" i="9"/>
  <c r="AT903" i="9"/>
  <c r="AL903" i="9"/>
  <c r="AD903" i="9"/>
  <c r="BV903" i="9" s="1"/>
  <c r="V903" i="9"/>
  <c r="BN903" i="9" s="1"/>
  <c r="AY903" i="9"/>
  <c r="AI903" i="9"/>
  <c r="S903" i="9"/>
  <c r="BK903" i="9" s="1"/>
  <c r="BA903" i="9"/>
  <c r="AX903" i="9"/>
  <c r="AH903" i="9"/>
  <c r="R903" i="9"/>
  <c r="BJ903" i="9" s="1"/>
  <c r="BJ940" i="9" s="1"/>
  <c r="F24" i="11" s="1"/>
  <c r="AY874" i="5" s="1" a="1"/>
  <c r="AY874" i="5" s="1"/>
  <c r="AK903" i="9"/>
  <c r="AS903" i="9"/>
  <c r="AC903" i="9"/>
  <c r="BU903" i="9" s="1"/>
  <c r="U903" i="9"/>
  <c r="BM903" i="9" s="1"/>
  <c r="AR903" i="9"/>
  <c r="AB903" i="9"/>
  <c r="BT903" i="9" s="1"/>
  <c r="AQ903" i="9"/>
  <c r="AA903" i="9"/>
  <c r="BS903" i="9" s="1"/>
  <c r="AP903" i="9"/>
  <c r="Z903" i="9"/>
  <c r="BR903" i="9" s="1"/>
  <c r="AJ903" i="9"/>
  <c r="T903" i="9"/>
  <c r="BL903" i="9" s="1"/>
  <c r="AZ903" i="9"/>
  <c r="BK854" i="9"/>
  <c r="S851" i="9"/>
  <c r="BK851" i="9" s="1"/>
  <c r="BJ853" i="9"/>
  <c r="F857" i="9"/>
  <c r="L856" i="9"/>
  <c r="K856" i="9"/>
  <c r="J856" i="9"/>
  <c r="BB855" i="9"/>
  <c r="AT855" i="9"/>
  <c r="AL855" i="9"/>
  <c r="AD855" i="9"/>
  <c r="V855" i="9"/>
  <c r="BA855" i="9"/>
  <c r="AS855" i="9"/>
  <c r="AK855" i="9"/>
  <c r="AC855" i="9"/>
  <c r="U855" i="9"/>
  <c r="BM855" i="9" s="1"/>
  <c r="AZ855" i="9"/>
  <c r="AR855" i="9"/>
  <c r="AJ855" i="9"/>
  <c r="AB855" i="9"/>
  <c r="T855" i="9"/>
  <c r="BL855" i="9" s="1"/>
  <c r="AY855" i="9"/>
  <c r="AQ855" i="9"/>
  <c r="AI855" i="9"/>
  <c r="AA855" i="9"/>
  <c r="S855" i="9"/>
  <c r="BK855" i="9" s="1"/>
  <c r="AX855" i="9"/>
  <c r="AP855" i="9"/>
  <c r="AH855" i="9"/>
  <c r="Z855" i="9"/>
  <c r="R855" i="9"/>
  <c r="BJ855" i="9" s="1"/>
  <c r="AW855" i="9"/>
  <c r="AO855" i="9"/>
  <c r="AG855" i="9"/>
  <c r="Y855" i="9"/>
  <c r="Q855" i="9"/>
  <c r="BI855" i="9" s="1"/>
  <c r="BI893" i="9" s="1"/>
  <c r="E23" i="11" s="1"/>
  <c r="AX891" i="5" s="1" a="1"/>
  <c r="AX891" i="5" s="1"/>
  <c r="AN855" i="9"/>
  <c r="AV855" i="9"/>
  <c r="AM855" i="9"/>
  <c r="AF855" i="9"/>
  <c r="AE855" i="9"/>
  <c r="X855" i="9"/>
  <c r="W855" i="9"/>
  <c r="AU855" i="9"/>
  <c r="BX714" i="9"/>
  <c r="BV712" i="9"/>
  <c r="BU711" i="9"/>
  <c r="BW713" i="9"/>
  <c r="AZ715" i="9"/>
  <c r="AR715" i="9"/>
  <c r="AJ715" i="9"/>
  <c r="AB715" i="9"/>
  <c r="BT715" i="9" s="1"/>
  <c r="T715" i="9"/>
  <c r="BL715" i="9" s="1"/>
  <c r="AX715" i="9"/>
  <c r="AP715" i="9"/>
  <c r="AH715" i="9"/>
  <c r="Z715" i="9"/>
  <c r="BR715" i="9" s="1"/>
  <c r="R715" i="9"/>
  <c r="BJ715" i="9" s="1"/>
  <c r="BJ752" i="9" s="1"/>
  <c r="F20" i="11" s="1"/>
  <c r="AY715" i="9"/>
  <c r="AN715" i="9"/>
  <c r="AD715" i="9"/>
  <c r="BV715" i="9" s="1"/>
  <c r="S715" i="9"/>
  <c r="BK715" i="9" s="1"/>
  <c r="AW715" i="9"/>
  <c r="AM715" i="9"/>
  <c r="AC715" i="9"/>
  <c r="BU715" i="9" s="1"/>
  <c r="AV715" i="9"/>
  <c r="AL715" i="9"/>
  <c r="AA715" i="9"/>
  <c r="BS715" i="9" s="1"/>
  <c r="AU715" i="9"/>
  <c r="AK715" i="9"/>
  <c r="Y715" i="9"/>
  <c r="BQ715" i="9" s="1"/>
  <c r="AT715" i="9"/>
  <c r="AI715" i="9"/>
  <c r="X715" i="9"/>
  <c r="BP715" i="9" s="1"/>
  <c r="BA715" i="9"/>
  <c r="AO715" i="9"/>
  <c r="AE715" i="9"/>
  <c r="BW715" i="9" s="1"/>
  <c r="U715" i="9"/>
  <c r="BM715" i="9" s="1"/>
  <c r="BB715" i="9"/>
  <c r="V715" i="9"/>
  <c r="BN715" i="9" s="1"/>
  <c r="AS715" i="9"/>
  <c r="AQ715" i="9"/>
  <c r="AG715" i="9"/>
  <c r="BY715" i="9" s="1"/>
  <c r="AF715" i="9"/>
  <c r="BX715" i="9" s="1"/>
  <c r="W715" i="9"/>
  <c r="BO715" i="9" s="1"/>
  <c r="F717" i="9"/>
  <c r="L716" i="9"/>
  <c r="K716" i="9"/>
  <c r="J716" i="9"/>
  <c r="AE710" i="9"/>
  <c r="BW710" i="9" s="1"/>
  <c r="AS240" i="9"/>
  <c r="CK240" i="9" s="1"/>
  <c r="CI241" i="9"/>
  <c r="CJ242" i="9"/>
  <c r="CK243" i="9"/>
  <c r="F246" i="9"/>
  <c r="J245" i="9"/>
  <c r="L245" i="9"/>
  <c r="K245" i="9"/>
  <c r="AU244" i="9"/>
  <c r="AM244" i="9"/>
  <c r="CE244" i="9" s="1"/>
  <c r="AE244" i="9"/>
  <c r="BW244" i="9" s="1"/>
  <c r="W244" i="9"/>
  <c r="BO244" i="9" s="1"/>
  <c r="BB244" i="9"/>
  <c r="AT244" i="9"/>
  <c r="CL244" i="9" s="1"/>
  <c r="AL244" i="9"/>
  <c r="CD244" i="9" s="1"/>
  <c r="AD244" i="9"/>
  <c r="BV244" i="9" s="1"/>
  <c r="V244" i="9"/>
  <c r="BN244" i="9" s="1"/>
  <c r="BA244" i="9"/>
  <c r="AS244" i="9"/>
  <c r="CK244" i="9" s="1"/>
  <c r="AK244" i="9"/>
  <c r="CC244" i="9" s="1"/>
  <c r="AC244" i="9"/>
  <c r="BU244" i="9" s="1"/>
  <c r="U244" i="9"/>
  <c r="BM244" i="9" s="1"/>
  <c r="AV244" i="9"/>
  <c r="AZ244" i="9"/>
  <c r="AR244" i="9"/>
  <c r="CJ244" i="9" s="1"/>
  <c r="AJ244" i="9"/>
  <c r="CB244" i="9" s="1"/>
  <c r="AB244" i="9"/>
  <c r="BT244" i="9" s="1"/>
  <c r="T244" i="9"/>
  <c r="BL244" i="9" s="1"/>
  <c r="AY244" i="9"/>
  <c r="AQ244" i="9"/>
  <c r="CI244" i="9" s="1"/>
  <c r="AI244" i="9"/>
  <c r="CA244" i="9" s="1"/>
  <c r="AA244" i="9"/>
  <c r="BS244" i="9" s="1"/>
  <c r="S244" i="9"/>
  <c r="BK244" i="9" s="1"/>
  <c r="X244" i="9"/>
  <c r="BP244" i="9" s="1"/>
  <c r="AX244" i="9"/>
  <c r="AP244" i="9"/>
  <c r="CH244" i="9" s="1"/>
  <c r="AH244" i="9"/>
  <c r="BZ244" i="9" s="1"/>
  <c r="Z244" i="9"/>
  <c r="BR244" i="9" s="1"/>
  <c r="R244" i="9"/>
  <c r="BJ244" i="9" s="1"/>
  <c r="AN244" i="9"/>
  <c r="CF244" i="9" s="1"/>
  <c r="AW244" i="9"/>
  <c r="AO244" i="9"/>
  <c r="CG244" i="9" s="1"/>
  <c r="AG244" i="9"/>
  <c r="BY244" i="9" s="1"/>
  <c r="Y244" i="9"/>
  <c r="BQ244" i="9" s="1"/>
  <c r="Q244" i="9"/>
  <c r="BI244" i="9" s="1"/>
  <c r="BI282" i="9" s="1"/>
  <c r="E10" i="11" s="1"/>
  <c r="AF244" i="9"/>
  <c r="BX244" i="9" s="1"/>
  <c r="AL52" i="9"/>
  <c r="CD52" i="9" s="1"/>
  <c r="CB53" i="9"/>
  <c r="CC54" i="9"/>
  <c r="CD55" i="9"/>
  <c r="K57" i="9"/>
  <c r="L57" i="9"/>
  <c r="J57" i="9"/>
  <c r="F58" i="9"/>
  <c r="AW56" i="9"/>
  <c r="AO56" i="9"/>
  <c r="AG56" i="9"/>
  <c r="BY56" i="9" s="1"/>
  <c r="Y56" i="9"/>
  <c r="BQ56" i="9" s="1"/>
  <c r="Q56" i="9"/>
  <c r="BI56" i="9" s="1"/>
  <c r="BI94" i="9" s="1"/>
  <c r="E6" i="11" s="1"/>
  <c r="BB56" i="9"/>
  <c r="AT56" i="9"/>
  <c r="AL56" i="9"/>
  <c r="CD56" i="9" s="1"/>
  <c r="AD56" i="9"/>
  <c r="BV56" i="9" s="1"/>
  <c r="V56" i="9"/>
  <c r="BN56" i="9" s="1"/>
  <c r="BA56" i="9"/>
  <c r="AS56" i="9"/>
  <c r="AK56" i="9"/>
  <c r="CC56" i="9" s="1"/>
  <c r="AC56" i="9"/>
  <c r="BU56" i="9" s="1"/>
  <c r="U56" i="9"/>
  <c r="BM56" i="9" s="1"/>
  <c r="AZ56" i="9"/>
  <c r="AR56" i="9"/>
  <c r="AJ56" i="9"/>
  <c r="CB56" i="9" s="1"/>
  <c r="AB56" i="9"/>
  <c r="BT56" i="9" s="1"/>
  <c r="T56" i="9"/>
  <c r="BL56" i="9" s="1"/>
  <c r="AX56" i="9"/>
  <c r="AP56" i="9"/>
  <c r="AH56" i="9"/>
  <c r="BZ56" i="9" s="1"/>
  <c r="Z56" i="9"/>
  <c r="BR56" i="9" s="1"/>
  <c r="R56" i="9"/>
  <c r="BJ56" i="9" s="1"/>
  <c r="AN56" i="9"/>
  <c r="S56" i="9"/>
  <c r="BK56" i="9" s="1"/>
  <c r="AM56" i="9"/>
  <c r="CE56" i="9" s="1"/>
  <c r="AI56" i="9"/>
  <c r="CA56" i="9" s="1"/>
  <c r="AF56" i="9"/>
  <c r="BX56" i="9" s="1"/>
  <c r="AY56" i="9"/>
  <c r="AE56" i="9"/>
  <c r="BW56" i="9" s="1"/>
  <c r="AV56" i="9"/>
  <c r="AA56" i="9"/>
  <c r="BS56" i="9" s="1"/>
  <c r="AU56" i="9"/>
  <c r="X56" i="9"/>
  <c r="BP56" i="9" s="1"/>
  <c r="AQ56" i="9"/>
  <c r="W56" i="9"/>
  <c r="BO56" i="9" s="1"/>
  <c r="K762" i="9"/>
  <c r="L762" i="9"/>
  <c r="F763" i="9"/>
  <c r="J762" i="9"/>
  <c r="CJ663" i="9"/>
  <c r="AS663" i="9"/>
  <c r="S761" i="9"/>
  <c r="BK761" i="9" s="1"/>
  <c r="Z761" i="9"/>
  <c r="BR761" i="9" s="1"/>
  <c r="AD761" i="9"/>
  <c r="BV761" i="9" s="1"/>
  <c r="AE761" i="9"/>
  <c r="BW761" i="9" s="1"/>
  <c r="AB761" i="9"/>
  <c r="BT761" i="9" s="1"/>
  <c r="AC761" i="9"/>
  <c r="BU761" i="9" s="1"/>
  <c r="AF761" i="9"/>
  <c r="BX761" i="9" s="1"/>
  <c r="V761" i="9"/>
  <c r="BN761" i="9" s="1"/>
  <c r="W761" i="9"/>
  <c r="BO761" i="9" s="1"/>
  <c r="AI761" i="9"/>
  <c r="CA761" i="9" s="1"/>
  <c r="U761" i="9"/>
  <c r="BM761" i="9" s="1"/>
  <c r="X761" i="9"/>
  <c r="BP761" i="9" s="1"/>
  <c r="AG761" i="9"/>
  <c r="BY761" i="9" s="1"/>
  <c r="R761" i="9"/>
  <c r="BJ761" i="9" s="1"/>
  <c r="AA761" i="9"/>
  <c r="BS761" i="9" s="1"/>
  <c r="AL761" i="9"/>
  <c r="CD761" i="9" s="1"/>
  <c r="AM761" i="9"/>
  <c r="CE761" i="9" s="1"/>
  <c r="AS761" i="9"/>
  <c r="CK761" i="9" s="1"/>
  <c r="AW761" i="9"/>
  <c r="AU761" i="9"/>
  <c r="BB761" i="9"/>
  <c r="AP761" i="9"/>
  <c r="CH761" i="9" s="1"/>
  <c r="Y761" i="9"/>
  <c r="BQ761" i="9" s="1"/>
  <c r="T761" i="9"/>
  <c r="BL761" i="9" s="1"/>
  <c r="AJ761" i="9"/>
  <c r="CB761" i="9" s="1"/>
  <c r="AN761" i="9"/>
  <c r="CF761" i="9" s="1"/>
  <c r="AT761" i="9"/>
  <c r="CL761" i="9" s="1"/>
  <c r="AV761" i="9"/>
  <c r="BA761" i="9"/>
  <c r="Q761" i="9"/>
  <c r="BI761" i="9" s="1"/>
  <c r="BI799" i="9" s="1"/>
  <c r="E21" i="11" s="1"/>
  <c r="AH761" i="9"/>
  <c r="BZ761" i="9" s="1"/>
  <c r="AK761" i="9"/>
  <c r="CC761" i="9" s="1"/>
  <c r="AQ761" i="9"/>
  <c r="CI761" i="9" s="1"/>
  <c r="AO761" i="9"/>
  <c r="CG761" i="9" s="1"/>
  <c r="AX761" i="9"/>
  <c r="AR761" i="9"/>
  <c r="CJ761" i="9" s="1"/>
  <c r="AY761" i="9"/>
  <c r="AZ761" i="9"/>
  <c r="BB667" i="9"/>
  <c r="AZ667" i="9"/>
  <c r="AW667" i="9"/>
  <c r="AU667" i="9"/>
  <c r="AP667" i="9"/>
  <c r="CH667" i="9" s="1"/>
  <c r="AF667" i="9"/>
  <c r="BX667" i="9" s="1"/>
  <c r="AL667" i="9"/>
  <c r="CD667" i="9" s="1"/>
  <c r="AI667" i="9"/>
  <c r="CA667" i="9" s="1"/>
  <c r="AV667" i="9"/>
  <c r="AS667" i="9"/>
  <c r="CK667" i="9" s="1"/>
  <c r="AK667" i="9"/>
  <c r="CC667" i="9" s="1"/>
  <c r="AJ667" i="9"/>
  <c r="CB667" i="9" s="1"/>
  <c r="BA667" i="9"/>
  <c r="AN667" i="9"/>
  <c r="CF667" i="9" s="1"/>
  <c r="AG667" i="9"/>
  <c r="BY667" i="9" s="1"/>
  <c r="AY667" i="9"/>
  <c r="AR667" i="9"/>
  <c r="CJ667" i="9" s="1"/>
  <c r="X667" i="9"/>
  <c r="BP667" i="9" s="1"/>
  <c r="Q667" i="9"/>
  <c r="BI667" i="9" s="1"/>
  <c r="BI705" i="9" s="1"/>
  <c r="E19" i="11" s="1"/>
  <c r="AC667" i="9"/>
  <c r="BU667" i="9" s="1"/>
  <c r="V667" i="9"/>
  <c r="BN667" i="9" s="1"/>
  <c r="AX667" i="9"/>
  <c r="AT667" i="9"/>
  <c r="CL667" i="9" s="1"/>
  <c r="AM667" i="9"/>
  <c r="CE667" i="9" s="1"/>
  <c r="Z667" i="9"/>
  <c r="BR667" i="9" s="1"/>
  <c r="AE667" i="9"/>
  <c r="BW667" i="9" s="1"/>
  <c r="AB667" i="9"/>
  <c r="BT667" i="9" s="1"/>
  <c r="W667" i="9"/>
  <c r="BO667" i="9" s="1"/>
  <c r="R667" i="9"/>
  <c r="BJ667" i="9" s="1"/>
  <c r="Y667" i="9"/>
  <c r="BQ667" i="9" s="1"/>
  <c r="AQ667" i="9"/>
  <c r="CI667" i="9" s="1"/>
  <c r="AO667" i="9"/>
  <c r="CG667" i="9" s="1"/>
  <c r="AH667" i="9"/>
  <c r="BZ667" i="9" s="1"/>
  <c r="AA667" i="9"/>
  <c r="BS667" i="9" s="1"/>
  <c r="T667" i="9"/>
  <c r="BL667" i="9" s="1"/>
  <c r="S667" i="9"/>
  <c r="BK667" i="9" s="1"/>
  <c r="AD667" i="9"/>
  <c r="BV667" i="9" s="1"/>
  <c r="U667" i="9"/>
  <c r="BM667" i="9" s="1"/>
  <c r="Y103" i="9"/>
  <c r="BQ103" i="9" s="1"/>
  <c r="AO103" i="9"/>
  <c r="CG103" i="9" s="1"/>
  <c r="Q103" i="9"/>
  <c r="BI103" i="9" s="1"/>
  <c r="BA103" i="9"/>
  <c r="AH103" i="9"/>
  <c r="BZ103" i="9" s="1"/>
  <c r="AJ103" i="9"/>
  <c r="CB103" i="9" s="1"/>
  <c r="S103" i="9"/>
  <c r="BK103" i="9" s="1"/>
  <c r="W103" i="9"/>
  <c r="BO103" i="9" s="1"/>
  <c r="AG103" i="9"/>
  <c r="BY103" i="9" s="1"/>
  <c r="AY103" i="9"/>
  <c r="AK103" i="9"/>
  <c r="CC103" i="9" s="1"/>
  <c r="Z103" i="9"/>
  <c r="BR103" i="9" s="1"/>
  <c r="AA103" i="9"/>
  <c r="BS103" i="9" s="1"/>
  <c r="AR103" i="9"/>
  <c r="AQ103" i="9"/>
  <c r="AD103" i="9"/>
  <c r="BV103" i="9" s="1"/>
  <c r="AI103" i="9"/>
  <c r="CA103" i="9" s="1"/>
  <c r="AS103" i="9"/>
  <c r="X103" i="9"/>
  <c r="BP103" i="9" s="1"/>
  <c r="AB103" i="9"/>
  <c r="BT103" i="9" s="1"/>
  <c r="AE103" i="9"/>
  <c r="BW103" i="9" s="1"/>
  <c r="AL103" i="9"/>
  <c r="CD103" i="9" s="1"/>
  <c r="AT103" i="9"/>
  <c r="V103" i="9"/>
  <c r="BN103" i="9" s="1"/>
  <c r="R103" i="9"/>
  <c r="BJ103" i="9" s="1"/>
  <c r="AM103" i="9"/>
  <c r="CE103" i="9" s="1"/>
  <c r="AU103" i="9"/>
  <c r="AZ103" i="9"/>
  <c r="AW103" i="9"/>
  <c r="AN103" i="9"/>
  <c r="CF103" i="9" s="1"/>
  <c r="T103" i="9"/>
  <c r="BL103" i="9" s="1"/>
  <c r="AV103" i="9"/>
  <c r="U103" i="9"/>
  <c r="BM103" i="9" s="1"/>
  <c r="BB103" i="9"/>
  <c r="AC103" i="9"/>
  <c r="BU103" i="9" s="1"/>
  <c r="AF103" i="9"/>
  <c r="BX103" i="9" s="1"/>
  <c r="AX103" i="9"/>
  <c r="AP103" i="9"/>
  <c r="CH103" i="9" s="1"/>
  <c r="CK666" i="9"/>
  <c r="CI664" i="9"/>
  <c r="CJ665" i="9"/>
  <c r="CO5" i="9"/>
  <c r="AX5" i="9"/>
  <c r="H105" i="9"/>
  <c r="L104" i="9"/>
  <c r="K104" i="9"/>
  <c r="CI758" i="9"/>
  <c r="CJ759" i="9"/>
  <c r="CK760" i="9"/>
  <c r="T11" i="9"/>
  <c r="BL11" i="9" s="1"/>
  <c r="S11" i="9"/>
  <c r="BK11" i="9" s="1"/>
  <c r="BK47" i="9" s="1"/>
  <c r="G5" i="11" s="1"/>
  <c r="AD11" i="9"/>
  <c r="BV11" i="9" s="1"/>
  <c r="AE11" i="9"/>
  <c r="BW11" i="9" s="1"/>
  <c r="AH11" i="9"/>
  <c r="BZ11" i="9" s="1"/>
  <c r="AQ11" i="9"/>
  <c r="CI11" i="9" s="1"/>
  <c r="Z11" i="9"/>
  <c r="BR11" i="9" s="1"/>
  <c r="AB11" i="9"/>
  <c r="BT11" i="9" s="1"/>
  <c r="V11" i="9"/>
  <c r="BN11" i="9" s="1"/>
  <c r="W11" i="9"/>
  <c r="BO11" i="9" s="1"/>
  <c r="AI11" i="9"/>
  <c r="CA11" i="9" s="1"/>
  <c r="AP11" i="9"/>
  <c r="CH11" i="9" s="1"/>
  <c r="AL11" i="9"/>
  <c r="CD11" i="9" s="1"/>
  <c r="AS11" i="9"/>
  <c r="CK11" i="9" s="1"/>
  <c r="AT11" i="9"/>
  <c r="CL11" i="9" s="1"/>
  <c r="Y11" i="9"/>
  <c r="BQ11" i="9" s="1"/>
  <c r="AN11" i="9"/>
  <c r="CF11" i="9" s="1"/>
  <c r="AR11" i="9"/>
  <c r="CJ11" i="9" s="1"/>
  <c r="AU11" i="9"/>
  <c r="CM11" i="9" s="1"/>
  <c r="AJ11" i="9"/>
  <c r="CB11" i="9" s="1"/>
  <c r="AX11" i="9"/>
  <c r="CP11" i="9" s="1"/>
  <c r="U11" i="9"/>
  <c r="BM11" i="9" s="1"/>
  <c r="AA11" i="9"/>
  <c r="BS11" i="9" s="1"/>
  <c r="AK11" i="9"/>
  <c r="CC11" i="9" s="1"/>
  <c r="AM11" i="9"/>
  <c r="CE11" i="9" s="1"/>
  <c r="AG11" i="9"/>
  <c r="BY11" i="9" s="1"/>
  <c r="AO11" i="9"/>
  <c r="CG11" i="9" s="1"/>
  <c r="AV11" i="9"/>
  <c r="CN11" i="9" s="1"/>
  <c r="AW11" i="9"/>
  <c r="CO11" i="9" s="1"/>
  <c r="BA11" i="9"/>
  <c r="CS11" i="9" s="1"/>
  <c r="AY11" i="9"/>
  <c r="CQ11" i="9" s="1"/>
  <c r="BB11" i="9"/>
  <c r="X11" i="9"/>
  <c r="BP11" i="9" s="1"/>
  <c r="AC11" i="9"/>
  <c r="BU11" i="9" s="1"/>
  <c r="AZ11" i="9"/>
  <c r="CR11" i="9" s="1"/>
  <c r="AF11" i="9"/>
  <c r="BX11" i="9" s="1"/>
  <c r="L293" i="9"/>
  <c r="F294" i="9"/>
  <c r="J293" i="9"/>
  <c r="K293" i="9"/>
  <c r="CJ757" i="9"/>
  <c r="AS757" i="9"/>
  <c r="F108" i="9"/>
  <c r="J107" i="9"/>
  <c r="F13" i="9"/>
  <c r="J12" i="9"/>
  <c r="K12" i="9"/>
  <c r="L12" i="9"/>
  <c r="K668" i="9"/>
  <c r="L668" i="9"/>
  <c r="F669" i="9"/>
  <c r="J668" i="9"/>
  <c r="J198" i="9"/>
  <c r="L198" i="9"/>
  <c r="K198" i="9"/>
  <c r="F199" i="9"/>
  <c r="CP8" i="9"/>
  <c r="CQ9" i="9"/>
  <c r="CR10" i="9"/>
  <c r="CN6" i="9"/>
  <c r="CO7" i="9"/>
  <c r="BG705" i="9"/>
  <c r="C19" i="11" s="1"/>
  <c r="R292" i="9"/>
  <c r="BJ292" i="9" s="1"/>
  <c r="BJ329" i="9" s="1"/>
  <c r="F11" i="11" s="1"/>
  <c r="V292" i="9"/>
  <c r="BN292" i="9" s="1"/>
  <c r="W292" i="9"/>
  <c r="BO292" i="9" s="1"/>
  <c r="S292" i="9"/>
  <c r="BK292" i="9" s="1"/>
  <c r="Y292" i="9"/>
  <c r="BQ292" i="9" s="1"/>
  <c r="AC292" i="9"/>
  <c r="BU292" i="9" s="1"/>
  <c r="AG292" i="9"/>
  <c r="BY292" i="9" s="1"/>
  <c r="AR292" i="9"/>
  <c r="CJ292" i="9" s="1"/>
  <c r="AS292" i="9"/>
  <c r="CK292" i="9" s="1"/>
  <c r="AV292" i="9"/>
  <c r="CN292" i="9" s="1"/>
  <c r="AA292" i="9"/>
  <c r="BS292" i="9" s="1"/>
  <c r="AL292" i="9"/>
  <c r="CD292" i="9" s="1"/>
  <c r="AM292" i="9"/>
  <c r="CE292" i="9" s="1"/>
  <c r="AJ292" i="9"/>
  <c r="CB292" i="9" s="1"/>
  <c r="AO292" i="9"/>
  <c r="CG292" i="9" s="1"/>
  <c r="T292" i="9"/>
  <c r="BL292" i="9" s="1"/>
  <c r="U292" i="9"/>
  <c r="BM292" i="9" s="1"/>
  <c r="X292" i="9"/>
  <c r="BP292" i="9" s="1"/>
  <c r="AB292" i="9"/>
  <c r="BT292" i="9" s="1"/>
  <c r="AX292" i="9"/>
  <c r="CP292" i="9" s="1"/>
  <c r="AP292" i="9"/>
  <c r="CH292" i="9" s="1"/>
  <c r="AU292" i="9"/>
  <c r="CM292" i="9" s="1"/>
  <c r="AK292" i="9"/>
  <c r="CC292" i="9" s="1"/>
  <c r="AQ292" i="9"/>
  <c r="CI292" i="9" s="1"/>
  <c r="AY292" i="9"/>
  <c r="CQ292" i="9" s="1"/>
  <c r="AF292" i="9"/>
  <c r="BX292" i="9" s="1"/>
  <c r="AD292" i="9"/>
  <c r="BV292" i="9" s="1"/>
  <c r="AI292" i="9"/>
  <c r="CA292" i="9" s="1"/>
  <c r="AW292" i="9"/>
  <c r="CO292" i="9" s="1"/>
  <c r="AZ292" i="9"/>
  <c r="CR292" i="9" s="1"/>
  <c r="AE292" i="9"/>
  <c r="BW292" i="9" s="1"/>
  <c r="AH292" i="9"/>
  <c r="BZ292" i="9" s="1"/>
  <c r="AN292" i="9"/>
  <c r="CF292" i="9" s="1"/>
  <c r="BA292" i="9"/>
  <c r="CS292" i="9" s="1"/>
  <c r="Z292" i="9"/>
  <c r="BR292" i="9" s="1"/>
  <c r="BB292" i="9"/>
  <c r="CT292" i="9" s="1"/>
  <c r="AT292" i="9"/>
  <c r="CL292" i="9" s="1"/>
  <c r="R197" i="9"/>
  <c r="BJ197" i="9" s="1"/>
  <c r="AA197" i="9"/>
  <c r="BS197" i="9" s="1"/>
  <c r="AH197" i="9"/>
  <c r="BZ197" i="9" s="1"/>
  <c r="Q197" i="9"/>
  <c r="BI197" i="9" s="1"/>
  <c r="BI235" i="9" s="1"/>
  <c r="E9" i="11" s="1"/>
  <c r="AC197" i="9"/>
  <c r="BU197" i="9" s="1"/>
  <c r="AF197" i="9"/>
  <c r="BX197" i="9" s="1"/>
  <c r="AO197" i="9"/>
  <c r="CG197" i="9" s="1"/>
  <c r="S197" i="9"/>
  <c r="BK197" i="9" s="1"/>
  <c r="Z197" i="9"/>
  <c r="BR197" i="9" s="1"/>
  <c r="AI197" i="9"/>
  <c r="CA197" i="9" s="1"/>
  <c r="AT197" i="9"/>
  <c r="CL197" i="9" s="1"/>
  <c r="AU197" i="9"/>
  <c r="CM197" i="9" s="1"/>
  <c r="T197" i="9"/>
  <c r="BL197" i="9" s="1"/>
  <c r="AD197" i="9"/>
  <c r="BV197" i="9" s="1"/>
  <c r="AM197" i="9"/>
  <c r="CE197" i="9" s="1"/>
  <c r="AR197" i="9"/>
  <c r="CJ197" i="9" s="1"/>
  <c r="AX197" i="9"/>
  <c r="CP197" i="9" s="1"/>
  <c r="V197" i="9"/>
  <c r="BN197" i="9" s="1"/>
  <c r="AB197" i="9"/>
  <c r="BT197" i="9" s="1"/>
  <c r="AV197" i="9"/>
  <c r="CN197" i="9" s="1"/>
  <c r="Y197" i="9"/>
  <c r="BQ197" i="9" s="1"/>
  <c r="AL197" i="9"/>
  <c r="CD197" i="9" s="1"/>
  <c r="AY197" i="9"/>
  <c r="CQ197" i="9" s="1"/>
  <c r="U197" i="9"/>
  <c r="BM197" i="9" s="1"/>
  <c r="AQ197" i="9"/>
  <c r="CI197" i="9" s="1"/>
  <c r="BB197" i="9"/>
  <c r="CT197" i="9" s="1"/>
  <c r="AE197" i="9"/>
  <c r="BW197" i="9" s="1"/>
  <c r="AJ197" i="9"/>
  <c r="CB197" i="9" s="1"/>
  <c r="AW197" i="9"/>
  <c r="CO197" i="9" s="1"/>
  <c r="BA197" i="9"/>
  <c r="CS197" i="9" s="1"/>
  <c r="AN197" i="9"/>
  <c r="CF197" i="9" s="1"/>
  <c r="AS197" i="9"/>
  <c r="CK197" i="9" s="1"/>
  <c r="X197" i="9"/>
  <c r="BP197" i="9" s="1"/>
  <c r="W197" i="9"/>
  <c r="BO197" i="9" s="1"/>
  <c r="AP197" i="9"/>
  <c r="CH197" i="9" s="1"/>
  <c r="AK197" i="9"/>
  <c r="CC197" i="9" s="1"/>
  <c r="AG197" i="9"/>
  <c r="BY197" i="9" s="1"/>
  <c r="AZ197" i="9"/>
  <c r="CR197" i="9" s="1"/>
  <c r="E645" i="1"/>
  <c r="E1121" i="1"/>
  <c r="E1124" i="1" s="1"/>
  <c r="E1053" i="1"/>
  <c r="E1056" i="1" s="1"/>
  <c r="F1019" i="1"/>
  <c r="F1022" i="1" s="1"/>
  <c r="F985" i="1"/>
  <c r="F988" i="1" s="1"/>
  <c r="E951" i="1"/>
  <c r="E954" i="1" s="1"/>
  <c r="E917" i="1"/>
  <c r="E920" i="1" s="1"/>
  <c r="E815" i="1"/>
  <c r="E818" i="1" s="1"/>
  <c r="E781" i="1"/>
  <c r="E784" i="1" s="1"/>
  <c r="E713" i="1"/>
  <c r="E716" i="1" s="1"/>
  <c r="E679" i="1"/>
  <c r="E682" i="1" s="1"/>
  <c r="E543" i="1"/>
  <c r="E546" i="1" s="1"/>
  <c r="BH705" i="9"/>
  <c r="D19" i="11" s="1"/>
  <c r="BG329" i="9"/>
  <c r="C11" i="11" s="1"/>
  <c r="E237" i="1"/>
  <c r="E240" i="1" s="1"/>
  <c r="F203" i="1"/>
  <c r="F206" i="1" s="1"/>
  <c r="E67" i="1"/>
  <c r="E70" i="1" s="1"/>
  <c r="BF194" i="9"/>
  <c r="BF235" i="9" s="1"/>
  <c r="B9" i="11" s="1"/>
  <c r="AU124" i="5" s="1" a="1"/>
  <c r="AU124" i="5" s="1"/>
  <c r="BG195" i="9"/>
  <c r="BG235" i="9" s="1"/>
  <c r="C9" i="11" s="1"/>
  <c r="AV124" i="5" s="1" a="1"/>
  <c r="AV124" i="5" s="1"/>
  <c r="BH196" i="9"/>
  <c r="BH235" i="9" s="1"/>
  <c r="D9" i="11" s="1"/>
  <c r="G169" i="1"/>
  <c r="G172" i="1" s="1"/>
  <c r="G577" i="1"/>
  <c r="G580" i="1" s="1"/>
  <c r="AV895" i="5" l="1" a="1"/>
  <c r="AV895" i="5" s="1"/>
  <c r="AV896" i="5" s="1"/>
  <c r="AV900" i="5" s="1"/>
  <c r="G56" i="12" s="1"/>
  <c r="AV504" i="5" a="1"/>
  <c r="AV504" i="5" s="1"/>
  <c r="AV505" i="5" s="1"/>
  <c r="AV509" i="5" s="1"/>
  <c r="G33" i="12" s="1"/>
  <c r="AV351" i="5" a="1"/>
  <c r="AV351" i="5" s="1"/>
  <c r="AV232" i="5" a="1"/>
  <c r="AV232" i="5" s="1"/>
  <c r="AV589" i="5" a="1"/>
  <c r="AV589" i="5" s="1"/>
  <c r="AV691" i="5" a="1"/>
  <c r="AV691" i="5" s="1"/>
  <c r="AV453" i="5" a="1"/>
  <c r="AV453" i="5" s="1"/>
  <c r="AV454" i="5" s="1"/>
  <c r="AV458" i="5" s="1"/>
  <c r="G30" i="12" s="1"/>
  <c r="AV640" i="5" a="1"/>
  <c r="AV640" i="5" s="1"/>
  <c r="AV641" i="5" s="1"/>
  <c r="AV645" i="5" s="1"/>
  <c r="G41" i="12" s="1"/>
  <c r="AV742" i="5" a="1"/>
  <c r="AV742" i="5" s="1"/>
  <c r="AV266" i="5" a="1"/>
  <c r="AV266" i="5" s="1"/>
  <c r="AV402" i="5" a="1"/>
  <c r="AV402" i="5" s="1"/>
  <c r="AV793" i="5" a="1"/>
  <c r="AV793" i="5" s="1"/>
  <c r="AV794" i="5" s="1"/>
  <c r="AV798" i="5" s="1"/>
  <c r="G50" i="12" s="1"/>
  <c r="AV844" i="5" a="1"/>
  <c r="AV844" i="5" s="1"/>
  <c r="AV845" i="5" s="1"/>
  <c r="AV849" i="5" s="1"/>
  <c r="G53" i="12" s="1"/>
  <c r="AV181" i="5" a="1"/>
  <c r="AV181" i="5" s="1"/>
  <c r="AV62" i="5" a="1"/>
  <c r="AV62" i="5" s="1"/>
  <c r="AV130" i="5" a="1"/>
  <c r="AV130" i="5" s="1"/>
  <c r="AW890" i="5" a="1"/>
  <c r="AW890" i="5" s="1"/>
  <c r="AW839" i="5" a="1"/>
  <c r="AW839" i="5" s="1"/>
  <c r="AV40" i="5" a="1"/>
  <c r="AV40" i="5" s="1"/>
  <c r="AV873" i="5" a="1"/>
  <c r="AV873" i="5" s="1"/>
  <c r="AV822" i="5" a="1"/>
  <c r="AV822" i="5" s="1"/>
  <c r="AV109" i="5" a="1"/>
  <c r="AV109" i="5" s="1"/>
  <c r="AV857" i="5" a="1"/>
  <c r="AV857" i="5" s="1"/>
  <c r="AX890" i="5" a="1"/>
  <c r="AX890" i="5" s="1"/>
  <c r="AX839" i="5" a="1"/>
  <c r="AX839" i="5" s="1"/>
  <c r="AU878" i="5" a="1"/>
  <c r="AU878" i="5" s="1"/>
  <c r="AU879" i="5" s="1"/>
  <c r="AU883" i="5" s="1"/>
  <c r="F55" i="12" s="1"/>
  <c r="AU538" i="5" a="1"/>
  <c r="AU538" i="5" s="1"/>
  <c r="AU539" i="5" s="1"/>
  <c r="AU543" i="5" s="1"/>
  <c r="F35" i="12" s="1"/>
  <c r="AU827" i="5" a="1"/>
  <c r="AU827" i="5" s="1"/>
  <c r="AU828" i="5" s="1"/>
  <c r="AU832" i="5" s="1"/>
  <c r="F52" i="12" s="1"/>
  <c r="AU725" i="5" a="1"/>
  <c r="AU725" i="5" s="1"/>
  <c r="AU726" i="5" s="1"/>
  <c r="AU730" i="5" s="1"/>
  <c r="F46" i="12" s="1"/>
  <c r="AU623" i="5" a="1"/>
  <c r="AU623" i="5" s="1"/>
  <c r="AU624" i="5" s="1"/>
  <c r="AU628" i="5" s="1"/>
  <c r="F40" i="12" s="1"/>
  <c r="AU300" i="5" a="1"/>
  <c r="AU300" i="5" s="1"/>
  <c r="AU301" i="5" s="1"/>
  <c r="AU305" i="5" s="1"/>
  <c r="F21" i="12" s="1"/>
  <c r="AU215" i="5" a="1"/>
  <c r="AU215" i="5" s="1"/>
  <c r="AU216" i="5" s="1"/>
  <c r="AU220" i="5" s="1"/>
  <c r="F16" i="12" s="1"/>
  <c r="AU487" i="5" a="1"/>
  <c r="AU487" i="5" s="1"/>
  <c r="AU488" i="5" s="1"/>
  <c r="AU492" i="5" s="1"/>
  <c r="F32" i="12" s="1"/>
  <c r="AU436" i="5" a="1"/>
  <c r="AU436" i="5" s="1"/>
  <c r="AU437" i="5" s="1"/>
  <c r="AU441" i="5" s="1"/>
  <c r="F29" i="12" s="1"/>
  <c r="AU283" i="5" a="1"/>
  <c r="AU283" i="5" s="1"/>
  <c r="AU284" i="5" s="1"/>
  <c r="AU288" i="5" s="1"/>
  <c r="F20" i="12" s="1"/>
  <c r="AU572" i="5" a="1"/>
  <c r="AU572" i="5" s="1"/>
  <c r="AU573" i="5" s="1"/>
  <c r="AU577" i="5" s="1"/>
  <c r="F37" i="12" s="1"/>
  <c r="AU249" i="5" a="1"/>
  <c r="AU249" i="5" s="1"/>
  <c r="AU250" i="5" s="1"/>
  <c r="AU254" i="5" s="1"/>
  <c r="F18" i="12" s="1"/>
  <c r="AU776" i="5" a="1"/>
  <c r="AU776" i="5" s="1"/>
  <c r="AU777" i="5" s="1"/>
  <c r="AU781" i="5" s="1"/>
  <c r="F49" i="12" s="1"/>
  <c r="AU334" i="5" a="1"/>
  <c r="AU334" i="5" s="1"/>
  <c r="AU335" i="5" s="1"/>
  <c r="AU339" i="5" s="1"/>
  <c r="F23" i="12" s="1"/>
  <c r="AU674" i="5" a="1"/>
  <c r="AU674" i="5" s="1"/>
  <c r="AU675" i="5" s="1"/>
  <c r="AU679" i="5" s="1"/>
  <c r="F43" i="12" s="1"/>
  <c r="AU385" i="5" a="1"/>
  <c r="AU385" i="5" s="1"/>
  <c r="AU386" i="5" s="1"/>
  <c r="AU390" i="5" s="1"/>
  <c r="F26" i="12" s="1"/>
  <c r="AU96" i="5" a="1"/>
  <c r="AU96" i="5" s="1"/>
  <c r="AU97" i="5" s="1"/>
  <c r="AU101" i="5" s="1"/>
  <c r="F9" i="12" s="1"/>
  <c r="AU113" i="5" a="1"/>
  <c r="AU113" i="5" s="1"/>
  <c r="AU45" i="5" a="1"/>
  <c r="AU45" i="5" s="1"/>
  <c r="AU164" i="5" a="1"/>
  <c r="AU164" i="5" s="1"/>
  <c r="AU165" i="5" s="1"/>
  <c r="AU169" i="5" s="1"/>
  <c r="F13" i="12" s="1"/>
  <c r="AU895" i="5" a="1"/>
  <c r="AU895" i="5" s="1"/>
  <c r="AU896" i="5" s="1"/>
  <c r="AU900" i="5" s="1"/>
  <c r="F56" i="12" s="1"/>
  <c r="AU793" i="5" a="1"/>
  <c r="AU793" i="5" s="1"/>
  <c r="AU794" i="5" s="1"/>
  <c r="AU798" i="5" s="1"/>
  <c r="F50" i="12" s="1"/>
  <c r="AU453" i="5" a="1"/>
  <c r="AU453" i="5" s="1"/>
  <c r="AU454" i="5" s="1"/>
  <c r="AU458" i="5" s="1"/>
  <c r="F30" i="12" s="1"/>
  <c r="AU351" i="5" a="1"/>
  <c r="AU351" i="5" s="1"/>
  <c r="AU352" i="5" s="1"/>
  <c r="AU356" i="5" s="1"/>
  <c r="F24" i="12" s="1"/>
  <c r="AU589" i="5" a="1"/>
  <c r="AU589" i="5" s="1"/>
  <c r="AU590" i="5" s="1"/>
  <c r="AU594" i="5" s="1"/>
  <c r="F38" i="12" s="1"/>
  <c r="AU504" i="5" a="1"/>
  <c r="AU504" i="5" s="1"/>
  <c r="AU505" i="5" s="1"/>
  <c r="AU509" i="5" s="1"/>
  <c r="F33" i="12" s="1"/>
  <c r="AU844" i="5" a="1"/>
  <c r="AU844" i="5" s="1"/>
  <c r="AU845" i="5" s="1"/>
  <c r="AU849" i="5" s="1"/>
  <c r="F53" i="12" s="1"/>
  <c r="AU232" i="5" a="1"/>
  <c r="AU232" i="5" s="1"/>
  <c r="AU233" i="5" s="1"/>
  <c r="AU237" i="5" s="1"/>
  <c r="F17" i="12" s="1"/>
  <c r="AU266" i="5" a="1"/>
  <c r="AU266" i="5" s="1"/>
  <c r="AU267" i="5" s="1"/>
  <c r="AU271" i="5" s="1"/>
  <c r="F19" i="12" s="1"/>
  <c r="AU402" i="5" a="1"/>
  <c r="AU402" i="5" s="1"/>
  <c r="AU403" i="5" s="1"/>
  <c r="AU407" i="5" s="1"/>
  <c r="F27" i="12" s="1"/>
  <c r="AU691" i="5" a="1"/>
  <c r="AU691" i="5" s="1"/>
  <c r="AU692" i="5" s="1"/>
  <c r="AU696" i="5" s="1"/>
  <c r="F44" i="12" s="1"/>
  <c r="AU640" i="5" a="1"/>
  <c r="AU640" i="5" s="1"/>
  <c r="AU641" i="5" s="1"/>
  <c r="AU645" i="5" s="1"/>
  <c r="F41" i="12" s="1"/>
  <c r="AU742" i="5" a="1"/>
  <c r="AU742" i="5" s="1"/>
  <c r="AU743" i="5" s="1"/>
  <c r="AU747" i="5" s="1"/>
  <c r="F47" i="12" s="1"/>
  <c r="AU62" i="5" a="1"/>
  <c r="AU62" i="5" s="1"/>
  <c r="AU181" i="5" a="1"/>
  <c r="AU181" i="5" s="1"/>
  <c r="AU182" i="5" s="1"/>
  <c r="AU186" i="5" s="1"/>
  <c r="F14" i="12" s="1"/>
  <c r="AU130" i="5" a="1"/>
  <c r="AU130" i="5" s="1"/>
  <c r="AU131" i="5" s="1"/>
  <c r="AU135" i="5" s="1"/>
  <c r="F11" i="12" s="1"/>
  <c r="AV878" i="5" a="1"/>
  <c r="AV878" i="5" s="1"/>
  <c r="AV725" i="5" a="1"/>
  <c r="AV725" i="5" s="1"/>
  <c r="AV300" i="5" a="1"/>
  <c r="AV300" i="5" s="1"/>
  <c r="AV487" i="5" a="1"/>
  <c r="AV487" i="5" s="1"/>
  <c r="AV538" i="5" a="1"/>
  <c r="AV538" i="5" s="1"/>
  <c r="AV249" i="5" a="1"/>
  <c r="AV249" i="5" s="1"/>
  <c r="AV385" i="5" a="1"/>
  <c r="AV385" i="5" s="1"/>
  <c r="AV674" i="5" a="1"/>
  <c r="AV674" i="5" s="1"/>
  <c r="AV623" i="5" a="1"/>
  <c r="AV623" i="5" s="1"/>
  <c r="AV215" i="5" a="1"/>
  <c r="AV215" i="5" s="1"/>
  <c r="AV827" i="5" a="1"/>
  <c r="AV827" i="5" s="1"/>
  <c r="AV776" i="5" a="1"/>
  <c r="AV776" i="5" s="1"/>
  <c r="AV436" i="5" a="1"/>
  <c r="AV436" i="5" s="1"/>
  <c r="AV283" i="5" a="1"/>
  <c r="AV283" i="5" s="1"/>
  <c r="AV284" i="5" s="1"/>
  <c r="AV288" i="5" s="1"/>
  <c r="G20" i="12" s="1"/>
  <c r="AV572" i="5" a="1"/>
  <c r="AV572" i="5" s="1"/>
  <c r="AV334" i="5" a="1"/>
  <c r="AV334" i="5" s="1"/>
  <c r="AV96" i="5" a="1"/>
  <c r="AV96" i="5" s="1"/>
  <c r="AV45" i="5" a="1"/>
  <c r="AV45" i="5" s="1"/>
  <c r="AV113" i="5" a="1"/>
  <c r="AV113" i="5" s="1"/>
  <c r="AU861" i="5" a="1"/>
  <c r="AU861" i="5" s="1"/>
  <c r="AU862" i="5" s="1"/>
  <c r="AU866" i="5" s="1"/>
  <c r="F54" i="12" s="1"/>
  <c r="AU317" i="5" a="1"/>
  <c r="AU317" i="5" s="1"/>
  <c r="AU318" i="5" s="1"/>
  <c r="AU322" i="5" s="1"/>
  <c r="F22" i="12" s="1"/>
  <c r="AU810" i="5" a="1"/>
  <c r="AU810" i="5" s="1"/>
  <c r="AU811" i="5" s="1"/>
  <c r="AU815" i="5" s="1"/>
  <c r="F51" i="12" s="1"/>
  <c r="AU419" i="5" a="1"/>
  <c r="AU419" i="5" s="1"/>
  <c r="AU420" i="5" s="1"/>
  <c r="AU424" i="5" s="1"/>
  <c r="F28" i="12" s="1"/>
  <c r="AU708" i="5" a="1"/>
  <c r="AU708" i="5" s="1"/>
  <c r="AU709" i="5" s="1"/>
  <c r="AU713" i="5" s="1"/>
  <c r="F45" i="12" s="1"/>
  <c r="AU657" i="5" a="1"/>
  <c r="AU657" i="5" s="1"/>
  <c r="AU658" i="5" s="1"/>
  <c r="AU662" i="5" s="1"/>
  <c r="F42" i="12" s="1"/>
  <c r="AU606" i="5" a="1"/>
  <c r="AU606" i="5" s="1"/>
  <c r="AU607" i="5" s="1"/>
  <c r="AU611" i="5" s="1"/>
  <c r="F39" i="12" s="1"/>
  <c r="AU521" i="5" a="1"/>
  <c r="AU521" i="5" s="1"/>
  <c r="AU522" i="5" s="1"/>
  <c r="AU526" i="5" s="1"/>
  <c r="F34" i="12" s="1"/>
  <c r="AU198" i="5" a="1"/>
  <c r="AU198" i="5" s="1"/>
  <c r="AU199" i="5" s="1"/>
  <c r="AU203" i="5" s="1"/>
  <c r="F15" i="12" s="1"/>
  <c r="AU368" i="5" a="1"/>
  <c r="AU368" i="5" s="1"/>
  <c r="AU369" i="5" s="1"/>
  <c r="AU373" i="5" s="1"/>
  <c r="F25" i="12" s="1"/>
  <c r="R7" i="7" s="1" a="1"/>
  <c r="R7" i="7" s="1"/>
  <c r="AU555" i="5" a="1"/>
  <c r="AU555" i="5" s="1"/>
  <c r="AU556" i="5" s="1"/>
  <c r="AU560" i="5" s="1"/>
  <c r="F36" i="12" s="1"/>
  <c r="AU759" i="5" a="1"/>
  <c r="AU759" i="5" s="1"/>
  <c r="AU760" i="5" s="1"/>
  <c r="AU764" i="5" s="1"/>
  <c r="F48" i="12" s="1"/>
  <c r="AU470" i="5" a="1"/>
  <c r="AU470" i="5" s="1"/>
  <c r="AU471" i="5" s="1"/>
  <c r="AU475" i="5" s="1"/>
  <c r="F31" i="12" s="1"/>
  <c r="AU28" i="5" a="1"/>
  <c r="AU28" i="5" s="1"/>
  <c r="AU29" i="5" s="1"/>
  <c r="AU33" i="5" s="1"/>
  <c r="F5" i="12" s="1"/>
  <c r="AU147" i="5" a="1"/>
  <c r="AU147" i="5" s="1"/>
  <c r="AU148" i="5" s="1"/>
  <c r="AU152" i="5" s="1"/>
  <c r="F12" i="12" s="1"/>
  <c r="AU79" i="5" a="1"/>
  <c r="AU79" i="5" s="1"/>
  <c r="AU80" i="5" s="1"/>
  <c r="AU84" i="5" s="1"/>
  <c r="F8" i="12" s="1"/>
  <c r="AX481" i="5" a="1"/>
  <c r="AX481" i="5" s="1"/>
  <c r="AX498" i="5" a="1"/>
  <c r="AX498" i="5" s="1"/>
  <c r="AY481" i="5" a="1"/>
  <c r="AY481" i="5" s="1"/>
  <c r="AX464" i="5" a="1"/>
  <c r="AX464" i="5" s="1"/>
  <c r="AW464" i="5" a="1"/>
  <c r="AW464" i="5" s="1"/>
  <c r="AW481" i="5" a="1"/>
  <c r="AW481" i="5" s="1"/>
  <c r="AY498" i="5" a="1"/>
  <c r="AY498" i="5" s="1"/>
  <c r="R39" i="14"/>
  <c r="P39" i="14"/>
  <c r="D39" i="14"/>
  <c r="L39" i="14"/>
  <c r="H39" i="14"/>
  <c r="F39" i="14"/>
  <c r="T39" i="14"/>
  <c r="J39" i="14"/>
  <c r="K24" i="8"/>
  <c r="K26" i="8" s="1"/>
  <c r="M56" i="7"/>
  <c r="V14" i="7" a="1"/>
  <c r="V14" i="7" s="1"/>
  <c r="V19" i="7" a="1"/>
  <c r="V19" i="7" s="1"/>
  <c r="V12" i="7" a="1"/>
  <c r="V12" i="7" s="1"/>
  <c r="V13" i="7" a="1"/>
  <c r="V13" i="7" s="1"/>
  <c r="V9" i="7" a="1"/>
  <c r="V9" i="7" s="1"/>
  <c r="V20" i="7" a="1"/>
  <c r="V20" i="7" s="1"/>
  <c r="V18" i="7" a="1"/>
  <c r="V18" i="7" s="1"/>
  <c r="V11" i="7" a="1"/>
  <c r="V11" i="7" s="1"/>
  <c r="V17" i="7" a="1"/>
  <c r="V17" i="7" s="1"/>
  <c r="V16" i="7" a="1"/>
  <c r="V16" i="7" s="1"/>
  <c r="V24" i="7" a="1"/>
  <c r="V24" i="7" s="1"/>
  <c r="V22" i="7" a="1"/>
  <c r="V22" i="7" s="1"/>
  <c r="V15" i="7" a="1"/>
  <c r="V15" i="7" s="1"/>
  <c r="V21" i="7" a="1"/>
  <c r="V21" i="7" s="1"/>
  <c r="V25" i="7" a="1"/>
  <c r="V25" i="7" s="1"/>
  <c r="V31" i="7" a="1"/>
  <c r="V31" i="7" s="1"/>
  <c r="V23" i="7" a="1"/>
  <c r="V23" i="7" s="1"/>
  <c r="V26" i="7" a="1"/>
  <c r="V26" i="7" s="1"/>
  <c r="V30" i="7" a="1"/>
  <c r="V30" i="7" s="1"/>
  <c r="V27" i="7" a="1"/>
  <c r="V27" i="7" s="1"/>
  <c r="V28" i="7" a="1"/>
  <c r="V28" i="7" s="1"/>
  <c r="V29" i="7" a="1"/>
  <c r="V29" i="7" s="1"/>
  <c r="V10" i="7" a="1"/>
  <c r="V10" i="7" s="1"/>
  <c r="V33" i="7" a="1"/>
  <c r="V33" i="7" s="1"/>
  <c r="V34" i="7" a="1"/>
  <c r="V34" i="7" s="1"/>
  <c r="V35" i="7" a="1"/>
  <c r="V35" i="7" s="1"/>
  <c r="V38" i="7" a="1"/>
  <c r="V38" i="7" s="1"/>
  <c r="V40" i="7" a="1"/>
  <c r="V40" i="7" s="1"/>
  <c r="V42" i="7" a="1"/>
  <c r="V42" i="7" s="1"/>
  <c r="V32" i="7" a="1"/>
  <c r="V32" i="7" s="1"/>
  <c r="V36" i="7" a="1"/>
  <c r="V36" i="7" s="1"/>
  <c r="V37" i="7" a="1"/>
  <c r="V37" i="7" s="1"/>
  <c r="V43" i="7" a="1"/>
  <c r="V43" i="7" s="1"/>
  <c r="V41" i="7" a="1"/>
  <c r="V41" i="7" s="1"/>
  <c r="V44" i="7" a="1"/>
  <c r="V44" i="7" s="1"/>
  <c r="V39" i="7" a="1"/>
  <c r="V39" i="7" s="1"/>
  <c r="E50" i="14"/>
  <c r="D33" i="14"/>
  <c r="AV108" i="5" a="1"/>
  <c r="AV108" i="5" s="1"/>
  <c r="AW567" i="5" a="1"/>
  <c r="AW567" i="5" s="1"/>
  <c r="AW379" i="5" a="1"/>
  <c r="AW379" i="5" s="1"/>
  <c r="AV743" i="5"/>
  <c r="AV747" i="5" s="1"/>
  <c r="G47" i="12" s="1"/>
  <c r="AV719" i="5" a="1"/>
  <c r="AV719" i="5" s="1"/>
  <c r="AV534" i="5" a="1"/>
  <c r="AV534" i="5" s="1"/>
  <c r="AV770" i="5" a="1"/>
  <c r="AV770" i="5" s="1"/>
  <c r="AY719" i="5" a="1"/>
  <c r="AY719" i="5" s="1"/>
  <c r="AY534" i="5" a="1"/>
  <c r="AY534" i="5" s="1"/>
  <c r="AY770" i="5" a="1"/>
  <c r="AY770" i="5" s="1"/>
  <c r="AW719" i="5" a="1"/>
  <c r="AW719" i="5" s="1"/>
  <c r="AW534" i="5" a="1"/>
  <c r="AW534" i="5" s="1"/>
  <c r="AW770" i="5" a="1"/>
  <c r="AW770" i="5" s="1"/>
  <c r="AV226" i="5" a="1"/>
  <c r="AV226" i="5" s="1"/>
  <c r="AV233" i="5" s="1"/>
  <c r="AV237" i="5" s="1"/>
  <c r="G17" i="12" s="1"/>
  <c r="AV175" i="5" a="1"/>
  <c r="AV175" i="5" s="1"/>
  <c r="AW583" i="5" a="1"/>
  <c r="AW583" i="5" s="1"/>
  <c r="AW499" i="5" a="1"/>
  <c r="AW499" i="5" s="1"/>
  <c r="AW686" i="5" a="1"/>
  <c r="AW686" i="5" s="1"/>
  <c r="AW448" i="5" a="1"/>
  <c r="AW448" i="5" s="1"/>
  <c r="AW635" i="5" a="1"/>
  <c r="AW635" i="5" s="1"/>
  <c r="AW398" i="5" a="1"/>
  <c r="AW398" i="5" s="1"/>
  <c r="AW345" i="5" a="1"/>
  <c r="AW345" i="5" s="1"/>
  <c r="AW737" i="5" a="1"/>
  <c r="AW737" i="5" s="1"/>
  <c r="AW585" i="5" a="1"/>
  <c r="AW585" i="5" s="1"/>
  <c r="AW209" i="5" a="1"/>
  <c r="AW209" i="5" s="1"/>
  <c r="AW261" i="5" a="1"/>
  <c r="AW261" i="5" s="1"/>
  <c r="AW228" i="5" a="1"/>
  <c r="AW228" i="5" s="1"/>
  <c r="AW500" i="5" a="1"/>
  <c r="AW500" i="5" s="1"/>
  <c r="AW636" i="5" a="1"/>
  <c r="AW636" i="5" s="1"/>
  <c r="AW687" i="5" a="1"/>
  <c r="AW687" i="5" s="1"/>
  <c r="AW449" i="5" a="1"/>
  <c r="AW449" i="5" s="1"/>
  <c r="AW125" i="5" a="1"/>
  <c r="AW125" i="5" s="1"/>
  <c r="AW176" i="5" a="1"/>
  <c r="AW176" i="5" s="1"/>
  <c r="AW584" i="5" a="1"/>
  <c r="AW584" i="5" s="1"/>
  <c r="AW396" i="5" a="1"/>
  <c r="AW396" i="5" s="1"/>
  <c r="AV550" i="5" a="1"/>
  <c r="AV550" i="5" s="1"/>
  <c r="AV362" i="5" a="1"/>
  <c r="AV362" i="5" s="1"/>
  <c r="AW226" i="5" a="1"/>
  <c r="AW226" i="5" s="1"/>
  <c r="AW175" i="5" a="1"/>
  <c r="AW175" i="5" s="1"/>
  <c r="AX652" i="5" a="1"/>
  <c r="AX652" i="5" s="1"/>
  <c r="AX549" i="5" a="1"/>
  <c r="AX549" i="5" s="1"/>
  <c r="AX601" i="5" a="1"/>
  <c r="AX601" i="5" s="1"/>
  <c r="AX414" i="5" a="1"/>
  <c r="AX414" i="5" s="1"/>
  <c r="AX465" i="5" a="1"/>
  <c r="AX465" i="5" s="1"/>
  <c r="AX516" i="5" a="1"/>
  <c r="AX516" i="5" s="1"/>
  <c r="AX363" i="5" a="1"/>
  <c r="AX363" i="5" s="1"/>
  <c r="AX330" i="5" a="1"/>
  <c r="AX330" i="5" s="1"/>
  <c r="AX245" i="5" a="1"/>
  <c r="AX245" i="5" s="1"/>
  <c r="AX193" i="5" a="1"/>
  <c r="AX193" i="5" s="1"/>
  <c r="AX143" i="5" a="1"/>
  <c r="AX143" i="5" s="1"/>
  <c r="AX787" i="5" a="1"/>
  <c r="AX787" i="5" s="1"/>
  <c r="AX736" i="5" a="1"/>
  <c r="AX736" i="5" s="1"/>
  <c r="AX124" i="5" a="1"/>
  <c r="AX124" i="5" s="1"/>
  <c r="AX90" i="5" a="1"/>
  <c r="AX90" i="5" s="1"/>
  <c r="AX584" i="5" a="1"/>
  <c r="AX584" i="5" s="1"/>
  <c r="AX396" i="5" a="1"/>
  <c r="AX396" i="5" s="1"/>
  <c r="AX261" i="5" a="1"/>
  <c r="AX261" i="5" s="1"/>
  <c r="AX345" i="5" a="1"/>
  <c r="AX345" i="5" s="1"/>
  <c r="AX398" i="5" a="1"/>
  <c r="AX398" i="5" s="1"/>
  <c r="AX585" i="5" a="1"/>
  <c r="AX585" i="5" s="1"/>
  <c r="AX209" i="5" a="1"/>
  <c r="AX209" i="5" s="1"/>
  <c r="AX500" i="5" a="1"/>
  <c r="AX500" i="5" s="1"/>
  <c r="AX228" i="5" a="1"/>
  <c r="AX228" i="5" s="1"/>
  <c r="AX449" i="5" a="1"/>
  <c r="AX449" i="5" s="1"/>
  <c r="AX687" i="5" a="1"/>
  <c r="AX687" i="5" s="1"/>
  <c r="AX636" i="5" a="1"/>
  <c r="AX636" i="5" s="1"/>
  <c r="AX737" i="5" a="1"/>
  <c r="AX737" i="5" s="1"/>
  <c r="AX125" i="5" a="1"/>
  <c r="AX125" i="5" s="1"/>
  <c r="AX176" i="5" a="1"/>
  <c r="AX176" i="5" s="1"/>
  <c r="AW550" i="5" a="1"/>
  <c r="AW550" i="5" s="1"/>
  <c r="AW362" i="5" a="1"/>
  <c r="AW362" i="5" s="1"/>
  <c r="AX226" i="5" a="1"/>
  <c r="AX226" i="5" s="1"/>
  <c r="AX175" i="5" a="1"/>
  <c r="AX175" i="5" s="1"/>
  <c r="AV652" i="5" a="1"/>
  <c r="AV652" i="5" s="1"/>
  <c r="AV549" i="5" a="1"/>
  <c r="AV549" i="5" s="1"/>
  <c r="AV601" i="5" a="1"/>
  <c r="AV601" i="5" s="1"/>
  <c r="AV414" i="5" a="1"/>
  <c r="AV414" i="5" s="1"/>
  <c r="AV465" i="5" a="1"/>
  <c r="AV465" i="5" s="1"/>
  <c r="AV363" i="5" a="1"/>
  <c r="AV363" i="5" s="1"/>
  <c r="AV330" i="5" a="1"/>
  <c r="AV330" i="5" s="1"/>
  <c r="AV516" i="5" a="1"/>
  <c r="AV516" i="5" s="1"/>
  <c r="AV245" i="5" a="1"/>
  <c r="AV245" i="5" s="1"/>
  <c r="AV193" i="5" a="1"/>
  <c r="AV193" i="5" s="1"/>
  <c r="AV143" i="5" a="1"/>
  <c r="AV143" i="5" s="1"/>
  <c r="AW652" i="5" a="1"/>
  <c r="AW652" i="5" s="1"/>
  <c r="AW549" i="5" a="1"/>
  <c r="AW549" i="5" s="1"/>
  <c r="AW601" i="5" a="1"/>
  <c r="AW601" i="5" s="1"/>
  <c r="AW414" i="5" a="1"/>
  <c r="AW414" i="5" s="1"/>
  <c r="AW465" i="5" a="1"/>
  <c r="AW465" i="5" s="1"/>
  <c r="AW516" i="5" a="1"/>
  <c r="AW516" i="5" s="1"/>
  <c r="AW363" i="5" a="1"/>
  <c r="AW363" i="5" s="1"/>
  <c r="AW330" i="5" a="1"/>
  <c r="AW330" i="5" s="1"/>
  <c r="AW245" i="5" a="1"/>
  <c r="AW245" i="5" s="1"/>
  <c r="AW193" i="5" a="1"/>
  <c r="AW193" i="5" s="1"/>
  <c r="AW143" i="5" a="1"/>
  <c r="AW143" i="5" s="1"/>
  <c r="AX583" i="5" a="1"/>
  <c r="AX583" i="5" s="1"/>
  <c r="AX448" i="5" a="1"/>
  <c r="AX448" i="5" s="1"/>
  <c r="AX635" i="5" a="1"/>
  <c r="AX635" i="5" s="1"/>
  <c r="AX686" i="5" a="1"/>
  <c r="AX686" i="5" s="1"/>
  <c r="AX499" i="5" a="1"/>
  <c r="AX499" i="5" s="1"/>
  <c r="AV669" i="5" a="1"/>
  <c r="AV669" i="5" s="1"/>
  <c r="AV618" i="5" a="1"/>
  <c r="AV618" i="5" s="1"/>
  <c r="AV210" i="5" a="1"/>
  <c r="AV210" i="5" s="1"/>
  <c r="AV296" i="5" a="1"/>
  <c r="AV296" i="5" s="1"/>
  <c r="AV262" i="5" a="1"/>
  <c r="AV262" i="5" s="1"/>
  <c r="AV380" i="5" a="1"/>
  <c r="AV380" i="5" s="1"/>
  <c r="AV533" i="5" a="1"/>
  <c r="AV533" i="5" s="1"/>
  <c r="AV566" i="5" a="1"/>
  <c r="AV566" i="5" s="1"/>
  <c r="AV431" i="5" a="1"/>
  <c r="AV431" i="5" s="1"/>
  <c r="AV482" i="5" a="1"/>
  <c r="AV482" i="5" s="1"/>
  <c r="AV347" i="5" a="1"/>
  <c r="AV347" i="5" s="1"/>
  <c r="AV352" i="5" s="1"/>
  <c r="AV356" i="5" s="1"/>
  <c r="G24" i="12" s="1"/>
  <c r="AV126" i="5" a="1"/>
  <c r="AV126" i="5" s="1"/>
  <c r="AX719" i="5" a="1"/>
  <c r="AX719" i="5" s="1"/>
  <c r="AX770" i="5" a="1"/>
  <c r="AX770" i="5" s="1"/>
  <c r="AX534" i="5" a="1"/>
  <c r="AX534" i="5" s="1"/>
  <c r="AV160" i="5" a="1"/>
  <c r="AV160" i="5" s="1"/>
  <c r="AV692" i="5"/>
  <c r="AV696" i="5" s="1"/>
  <c r="G44" i="12" s="1"/>
  <c r="AV396" i="5" a="1"/>
  <c r="AV396" i="5" s="1"/>
  <c r="AV403" i="5" s="1"/>
  <c r="AV407" i="5" s="1"/>
  <c r="G27" i="12" s="1"/>
  <c r="AV584" i="5" a="1"/>
  <c r="AV584" i="5" s="1"/>
  <c r="AZ226" i="5" a="1"/>
  <c r="AZ226" i="5" s="1"/>
  <c r="AZ175" i="5" a="1"/>
  <c r="AZ175" i="5" s="1"/>
  <c r="AX296" i="5" a="1"/>
  <c r="AX296" i="5" s="1"/>
  <c r="AX347" i="5" a="1"/>
  <c r="AX347" i="5" s="1"/>
  <c r="AX669" i="5" a="1"/>
  <c r="AX669" i="5" s="1"/>
  <c r="AX210" i="5" a="1"/>
  <c r="AX210" i="5" s="1"/>
  <c r="AX262" i="5" a="1"/>
  <c r="AX262" i="5" s="1"/>
  <c r="AX618" i="5" a="1"/>
  <c r="AX618" i="5" s="1"/>
  <c r="AX566" i="5" a="1"/>
  <c r="AX566" i="5" s="1"/>
  <c r="AX431" i="5" a="1"/>
  <c r="AX431" i="5" s="1"/>
  <c r="AX482" i="5" a="1"/>
  <c r="AX482" i="5" s="1"/>
  <c r="AX533" i="5" a="1"/>
  <c r="AX533" i="5" s="1"/>
  <c r="AX380" i="5" a="1"/>
  <c r="AX380" i="5" s="1"/>
  <c r="AX126" i="5" a="1"/>
  <c r="AX126" i="5" s="1"/>
  <c r="AX567" i="5" a="1"/>
  <c r="AX567" i="5" s="1"/>
  <c r="AX379" i="5" a="1"/>
  <c r="AX379" i="5" s="1"/>
  <c r="AY226" i="5" a="1"/>
  <c r="AY226" i="5" s="1"/>
  <c r="AY175" i="5" a="1"/>
  <c r="AY175" i="5" s="1"/>
  <c r="AV73" i="5" a="1"/>
  <c r="AV73" i="5" s="1"/>
  <c r="AX550" i="5" a="1"/>
  <c r="AX550" i="5" s="1"/>
  <c r="AX362" i="5" a="1"/>
  <c r="AX362" i="5" s="1"/>
  <c r="AY567" i="5" a="1"/>
  <c r="AY567" i="5" s="1"/>
  <c r="AY379" i="5" a="1"/>
  <c r="AY379" i="5" s="1"/>
  <c r="AY296" i="5" a="1"/>
  <c r="AY296" i="5" s="1"/>
  <c r="AY669" i="5" a="1"/>
  <c r="AY669" i="5" s="1"/>
  <c r="AY262" i="5" a="1"/>
  <c r="AY262" i="5" s="1"/>
  <c r="AY210" i="5" a="1"/>
  <c r="AY210" i="5" s="1"/>
  <c r="AY566" i="5" a="1"/>
  <c r="AY566" i="5" s="1"/>
  <c r="AY347" i="5" a="1"/>
  <c r="AY347" i="5" s="1"/>
  <c r="AY618" i="5" a="1"/>
  <c r="AY618" i="5" s="1"/>
  <c r="AY533" i="5" a="1"/>
  <c r="AY533" i="5" s="1"/>
  <c r="AY380" i="5" a="1"/>
  <c r="AY380" i="5" s="1"/>
  <c r="AY431" i="5" a="1"/>
  <c r="AY431" i="5" s="1"/>
  <c r="AY482" i="5" a="1"/>
  <c r="AY482" i="5" s="1"/>
  <c r="AY126" i="5" a="1"/>
  <c r="AY126" i="5" s="1"/>
  <c r="AY652" i="5" a="1"/>
  <c r="AY652" i="5" s="1"/>
  <c r="AY549" i="5" a="1"/>
  <c r="AY549" i="5" s="1"/>
  <c r="AY601" i="5" a="1"/>
  <c r="AY601" i="5" s="1"/>
  <c r="AY414" i="5" a="1"/>
  <c r="AY414" i="5" s="1"/>
  <c r="AY465" i="5" a="1"/>
  <c r="AY465" i="5" s="1"/>
  <c r="AY516" i="5" a="1"/>
  <c r="AY516" i="5" s="1"/>
  <c r="AY363" i="5" a="1"/>
  <c r="AY363" i="5" s="1"/>
  <c r="AY330" i="5" a="1"/>
  <c r="AY330" i="5" s="1"/>
  <c r="AY245" i="5" a="1"/>
  <c r="AY245" i="5" s="1"/>
  <c r="AY193" i="5" a="1"/>
  <c r="AY193" i="5" s="1"/>
  <c r="AY143" i="5" a="1"/>
  <c r="AY143" i="5" s="1"/>
  <c r="AW787" i="5" a="1"/>
  <c r="AW787" i="5" s="1"/>
  <c r="AW736" i="5" a="1"/>
  <c r="AW736" i="5" s="1"/>
  <c r="AW90" i="5" a="1"/>
  <c r="AW90" i="5" s="1"/>
  <c r="AW124" i="5" a="1"/>
  <c r="AW124" i="5" s="1"/>
  <c r="AV39" i="5" a="1"/>
  <c r="AV39" i="5" s="1"/>
  <c r="AV720" i="5" a="1"/>
  <c r="AV720" i="5" s="1"/>
  <c r="AV244" i="5" a="1"/>
  <c r="AV244" i="5" s="1"/>
  <c r="AV192" i="5" a="1"/>
  <c r="AV192" i="5" s="1"/>
  <c r="AV328" i="5" a="1"/>
  <c r="AV328" i="5" s="1"/>
  <c r="AV211" i="5" a="1"/>
  <c r="AV211" i="5" s="1"/>
  <c r="AV483" i="5" a="1"/>
  <c r="AV483" i="5" s="1"/>
  <c r="AV432" i="5" a="1"/>
  <c r="AV432" i="5" s="1"/>
  <c r="AV619" i="5" a="1"/>
  <c r="AV619" i="5" s="1"/>
  <c r="AV568" i="5" a="1"/>
  <c r="AV568" i="5" s="1"/>
  <c r="AV670" i="5" a="1"/>
  <c r="AV670" i="5" s="1"/>
  <c r="AV381" i="5" a="1"/>
  <c r="AV381" i="5" s="1"/>
  <c r="AV141" i="5" a="1"/>
  <c r="AV141" i="5" s="1"/>
  <c r="AV93" i="5" a="1"/>
  <c r="AV93" i="5" s="1"/>
  <c r="BM10" i="7" a="1"/>
  <c r="BM10" i="7" s="1"/>
  <c r="BM9" i="7" a="1"/>
  <c r="BM9" i="7" s="1"/>
  <c r="BM8" i="7" a="1"/>
  <c r="BM8" i="7" s="1"/>
  <c r="BM5" i="7" a="1"/>
  <c r="BM5" i="7" s="1"/>
  <c r="BM7" i="7" a="1"/>
  <c r="BM7" i="7" s="1"/>
  <c r="BL46" i="7"/>
  <c r="BL47" i="7"/>
  <c r="E17" i="14" s="1"/>
  <c r="BK48" i="7"/>
  <c r="D22" i="14" s="1"/>
  <c r="D38" i="14" s="1"/>
  <c r="AW397" i="5" a="1"/>
  <c r="AW397" i="5" s="1"/>
  <c r="AW227" i="5" a="1"/>
  <c r="AW227" i="5" s="1"/>
  <c r="AW177" i="5" a="1"/>
  <c r="AW177" i="5" s="1"/>
  <c r="AX397" i="5" a="1"/>
  <c r="AX397" i="5" s="1"/>
  <c r="AX227" i="5" a="1"/>
  <c r="AX227" i="5" s="1"/>
  <c r="AX177" i="5" a="1"/>
  <c r="AX177" i="5" s="1"/>
  <c r="B87" i="11"/>
  <c r="BH141" i="9"/>
  <c r="D7" i="11" s="1"/>
  <c r="BI141" i="9"/>
  <c r="E7" i="11" s="1"/>
  <c r="AX40" i="5" s="1" a="1"/>
  <c r="AX40" i="5" s="1"/>
  <c r="AX75" i="5" a="1"/>
  <c r="AX75" i="5" s="1"/>
  <c r="AX74" i="5" a="1"/>
  <c r="AX74" i="5" s="1"/>
  <c r="AW23" i="5" a="1"/>
  <c r="AW23" i="5" s="1"/>
  <c r="AX57" i="5" a="1"/>
  <c r="AX57" i="5" s="1"/>
  <c r="AX23" i="5" a="1"/>
  <c r="AX23" i="5" s="1"/>
  <c r="AY75" i="5" a="1"/>
  <c r="AY75" i="5" s="1"/>
  <c r="AY23" i="5" a="1"/>
  <c r="AY23" i="5" s="1"/>
  <c r="AV159" i="5" a="1"/>
  <c r="AV159" i="5" s="1"/>
  <c r="AW75" i="5" a="1"/>
  <c r="AW75" i="5" s="1"/>
  <c r="AW57" i="5" a="1"/>
  <c r="AW57" i="5" s="1"/>
  <c r="AW74" i="5" a="1"/>
  <c r="AW74" i="5" s="1"/>
  <c r="AV42" i="5" a="1"/>
  <c r="AV42" i="5" s="1"/>
  <c r="AV23" i="5" a="1"/>
  <c r="AV23" i="5" s="1"/>
  <c r="CF100" i="9"/>
  <c r="CG101" i="9"/>
  <c r="AP99" i="9"/>
  <c r="CH99" i="9" s="1"/>
  <c r="CH102" i="9"/>
  <c r="CI103" i="9"/>
  <c r="AZ58" i="5" a="1"/>
  <c r="AZ58" i="5" s="1"/>
  <c r="AX158" i="5" a="1"/>
  <c r="AX158" i="5" s="1"/>
  <c r="AX22" i="5" a="1"/>
  <c r="AX22" i="5" s="1"/>
  <c r="AX76" i="5" a="1"/>
  <c r="AX76" i="5" s="1"/>
  <c r="AX39" i="5" a="1"/>
  <c r="AX39" i="5" s="1"/>
  <c r="AW76" i="5" a="1"/>
  <c r="AW76" i="5" s="1"/>
  <c r="AW22" i="5" a="1"/>
  <c r="AW22" i="5" s="1"/>
  <c r="AW158" i="5" a="1"/>
  <c r="AW158" i="5" s="1"/>
  <c r="AW39" i="5" a="1"/>
  <c r="AW39" i="5" s="1"/>
  <c r="AY24" i="5" a="1"/>
  <c r="AY24" i="5" s="1"/>
  <c r="AY27" i="5" a="1"/>
  <c r="AY27" i="5" s="1"/>
  <c r="AY78" i="5" a="1"/>
  <c r="AY78" i="5" s="1"/>
  <c r="AY59" i="5" a="1"/>
  <c r="AY59" i="5" s="1"/>
  <c r="AY61" i="5" a="1"/>
  <c r="AY61" i="5" s="1"/>
  <c r="AX163" i="5" a="1"/>
  <c r="AX163" i="5" s="1"/>
  <c r="AX112" i="5" a="1"/>
  <c r="AX112" i="5" s="1"/>
  <c r="AX25" i="5" a="1"/>
  <c r="AX25" i="5" s="1"/>
  <c r="AX60" i="5" a="1"/>
  <c r="AX60" i="5" s="1"/>
  <c r="AX41" i="5" a="1"/>
  <c r="AX41" i="5" s="1"/>
  <c r="AX161" i="5" a="1"/>
  <c r="AX161" i="5" s="1"/>
  <c r="AX109" i="5" a="1"/>
  <c r="AX109" i="5" s="1"/>
  <c r="AX77" i="5" a="1"/>
  <c r="AX77" i="5" s="1"/>
  <c r="AX107" i="5" a="1"/>
  <c r="AX107" i="5" s="1"/>
  <c r="AX26" i="5" a="1"/>
  <c r="AX26" i="5" s="1"/>
  <c r="AX162" i="5" a="1"/>
  <c r="AX162" i="5" s="1"/>
  <c r="AX110" i="5" a="1"/>
  <c r="AX110" i="5" s="1"/>
  <c r="AX160" i="5" a="1"/>
  <c r="AX160" i="5" s="1"/>
  <c r="AX44" i="5" a="1"/>
  <c r="AX44" i="5" s="1"/>
  <c r="AX58" i="5" a="1"/>
  <c r="AX58" i="5" s="1"/>
  <c r="AX73" i="5" a="1"/>
  <c r="AX73" i="5" s="1"/>
  <c r="AX24" i="5" a="1"/>
  <c r="AX24" i="5" s="1"/>
  <c r="AX27" i="5" a="1"/>
  <c r="AX27" i="5" s="1"/>
  <c r="AX61" i="5" a="1"/>
  <c r="AX61" i="5" s="1"/>
  <c r="AX78" i="5" a="1"/>
  <c r="AX78" i="5" s="1"/>
  <c r="AX56" i="5" a="1"/>
  <c r="AX56" i="5" s="1"/>
  <c r="AX59" i="5" a="1"/>
  <c r="AX59" i="5" s="1"/>
  <c r="AW160" i="5" a="1"/>
  <c r="AW160" i="5" s="1"/>
  <c r="AW108" i="5" a="1"/>
  <c r="AW108" i="5" s="1"/>
  <c r="AW161" i="5" a="1"/>
  <c r="AW161" i="5" s="1"/>
  <c r="AW109" i="5" a="1"/>
  <c r="AW109" i="5" s="1"/>
  <c r="AW163" i="5" a="1"/>
  <c r="AW163" i="5" s="1"/>
  <c r="AW112" i="5" a="1"/>
  <c r="AW112" i="5" s="1"/>
  <c r="AW110" i="5" a="1"/>
  <c r="AW110" i="5" s="1"/>
  <c r="AW60" i="5" a="1"/>
  <c r="AW60" i="5" s="1"/>
  <c r="AW41" i="5" a="1"/>
  <c r="AW41" i="5" s="1"/>
  <c r="AW25" i="5" a="1"/>
  <c r="AW25" i="5" s="1"/>
  <c r="AW77" i="5" a="1"/>
  <c r="AW77" i="5" s="1"/>
  <c r="AW44" i="5" a="1"/>
  <c r="AW44" i="5" s="1"/>
  <c r="AW26" i="5" a="1"/>
  <c r="AW26" i="5" s="1"/>
  <c r="AW107" i="5" a="1"/>
  <c r="AW107" i="5" s="1"/>
  <c r="AW162" i="5" a="1"/>
  <c r="AW162" i="5" s="1"/>
  <c r="AW40" i="5" a="1"/>
  <c r="AW40" i="5" s="1"/>
  <c r="AW58" i="5" a="1"/>
  <c r="AW58" i="5" s="1"/>
  <c r="AW73" i="5" a="1"/>
  <c r="AW73" i="5" s="1"/>
  <c r="AY58" i="5" a="1"/>
  <c r="AY58" i="5" s="1"/>
  <c r="AY73" i="5" a="1"/>
  <c r="AY73" i="5" s="1"/>
  <c r="AV59" i="5" a="1"/>
  <c r="AV59" i="5" s="1"/>
  <c r="AV27" i="5" a="1"/>
  <c r="AV27" i="5" s="1"/>
  <c r="AV61" i="5" a="1"/>
  <c r="AV61" i="5" s="1"/>
  <c r="AV24" i="5" a="1"/>
  <c r="AV24" i="5" s="1"/>
  <c r="AV78" i="5" a="1"/>
  <c r="AV78" i="5" s="1"/>
  <c r="AV56" i="5" a="1"/>
  <c r="AV56" i="5" s="1"/>
  <c r="AX111" i="5" a="1"/>
  <c r="AX111" i="5" s="1"/>
  <c r="AX42" i="5" a="1"/>
  <c r="AX42" i="5" s="1"/>
  <c r="AW42" i="5" a="1"/>
  <c r="AW42" i="5" s="1"/>
  <c r="AW111" i="5" a="1"/>
  <c r="AW111" i="5" s="1"/>
  <c r="F101" i="1"/>
  <c r="F645" i="1"/>
  <c r="F648" i="1" s="1"/>
  <c r="E648" i="1"/>
  <c r="F849" i="1"/>
  <c r="F852" i="1" s="1"/>
  <c r="E852" i="1"/>
  <c r="F1087" i="1"/>
  <c r="F1090" i="1" s="1"/>
  <c r="E1090" i="1"/>
  <c r="G509" i="1"/>
  <c r="G512" i="1" s="1"/>
  <c r="AU114" i="5"/>
  <c r="AU118" i="5" s="1"/>
  <c r="F10" i="12" s="1"/>
  <c r="R6" i="7" s="1" a="1"/>
  <c r="R6" i="7" s="1"/>
  <c r="AU63" i="5"/>
  <c r="AU67" i="5" s="1"/>
  <c r="F7" i="12" s="1"/>
  <c r="R5" i="7" s="1" a="1"/>
  <c r="R5" i="7" s="1"/>
  <c r="BB151" i="5"/>
  <c r="V3" i="7"/>
  <c r="BN6" i="7" s="1" a="1"/>
  <c r="BN6" i="7" s="1"/>
  <c r="N150" i="5"/>
  <c r="BC150" i="5" a="1"/>
  <c r="BC150" i="5" s="1"/>
  <c r="N149" i="5"/>
  <c r="BC149" i="5" a="1"/>
  <c r="BC149" i="5" s="1"/>
  <c r="N184" i="5"/>
  <c r="BC184" i="5" a="1"/>
  <c r="BC184" i="5" s="1"/>
  <c r="M183" i="5"/>
  <c r="BB183" i="5" a="1"/>
  <c r="BB183" i="5" s="1"/>
  <c r="BB185" i="5" s="1"/>
  <c r="N167" i="5"/>
  <c r="BC167" i="5" a="1"/>
  <c r="BC167" i="5" s="1"/>
  <c r="N166" i="5"/>
  <c r="BC166" i="5" a="1"/>
  <c r="BC166" i="5" s="1"/>
  <c r="BB168" i="5"/>
  <c r="BC132" i="5" a="1"/>
  <c r="BC132" i="5" s="1"/>
  <c r="N132" i="5"/>
  <c r="BA133" i="5" a="1"/>
  <c r="BA133" i="5" s="1"/>
  <c r="BA134" i="5" s="1"/>
  <c r="L133" i="5"/>
  <c r="BB115" i="5" a="1"/>
  <c r="BB115" i="5" s="1"/>
  <c r="BB117" i="5" s="1"/>
  <c r="M115" i="5"/>
  <c r="BC116" i="5" a="1"/>
  <c r="BC116" i="5" s="1"/>
  <c r="N116" i="5"/>
  <c r="BE98" i="5" a="1"/>
  <c r="BE98" i="5" s="1"/>
  <c r="P98" i="5"/>
  <c r="N99" i="5"/>
  <c r="BC99" i="5" a="1"/>
  <c r="BC99" i="5" s="1"/>
  <c r="BC100" i="5" s="1"/>
  <c r="N82" i="5"/>
  <c r="BC82" i="5" a="1"/>
  <c r="BC82" i="5" s="1"/>
  <c r="M81" i="5"/>
  <c r="BB81" i="5" a="1"/>
  <c r="BB81" i="5" s="1"/>
  <c r="BB83" i="5" s="1"/>
  <c r="M64" i="5"/>
  <c r="BB64" i="5" a="1"/>
  <c r="BB64" i="5" s="1"/>
  <c r="BB66" i="5" s="1"/>
  <c r="N65" i="5"/>
  <c r="BC65" i="5" a="1"/>
  <c r="BC65" i="5" s="1"/>
  <c r="L48" i="5"/>
  <c r="BA48" i="5" a="1"/>
  <c r="BA48" i="5" s="1"/>
  <c r="BA49" i="5" s="1"/>
  <c r="N47" i="5"/>
  <c r="BC47" i="5" a="1"/>
  <c r="BC47" i="5" s="1"/>
  <c r="BB30" i="5" a="1"/>
  <c r="BB30" i="5" s="1"/>
  <c r="BB32" i="5" s="1"/>
  <c r="M30" i="5"/>
  <c r="M11" i="5"/>
  <c r="L13" i="5"/>
  <c r="M5" i="5"/>
  <c r="L10" i="5"/>
  <c r="BB1326" i="9"/>
  <c r="AT1326" i="9"/>
  <c r="AL1326" i="9"/>
  <c r="AD1326" i="9"/>
  <c r="BV1326" i="9" s="1"/>
  <c r="V1326" i="9"/>
  <c r="BN1326" i="9" s="1"/>
  <c r="AZ1326" i="9"/>
  <c r="AR1326" i="9"/>
  <c r="AJ1326" i="9"/>
  <c r="AB1326" i="9"/>
  <c r="BT1326" i="9" s="1"/>
  <c r="T1326" i="9"/>
  <c r="BL1326" i="9" s="1"/>
  <c r="AY1326" i="9"/>
  <c r="AQ1326" i="9"/>
  <c r="AI1326" i="9"/>
  <c r="AX1326" i="9"/>
  <c r="AP1326" i="9"/>
  <c r="AH1326" i="9"/>
  <c r="BZ1326" i="9" s="1"/>
  <c r="AW1326" i="9"/>
  <c r="AO1326" i="9"/>
  <c r="AG1326" i="9"/>
  <c r="BY1326" i="9" s="1"/>
  <c r="Y1326" i="9"/>
  <c r="BQ1326" i="9" s="1"/>
  <c r="AV1326" i="9"/>
  <c r="AN1326" i="9"/>
  <c r="AF1326" i="9"/>
  <c r="BX1326" i="9" s="1"/>
  <c r="X1326" i="9"/>
  <c r="BP1326" i="9" s="1"/>
  <c r="AE1326" i="9"/>
  <c r="BW1326" i="9" s="1"/>
  <c r="R1326" i="9"/>
  <c r="BJ1326" i="9" s="1"/>
  <c r="BJ1363" i="9" s="1"/>
  <c r="F33" i="11" s="1"/>
  <c r="AC1326" i="9"/>
  <c r="BU1326" i="9" s="1"/>
  <c r="AK1326" i="9"/>
  <c r="AA1326" i="9"/>
  <c r="BS1326" i="9" s="1"/>
  <c r="BA1326" i="9"/>
  <c r="Z1326" i="9"/>
  <c r="BR1326" i="9" s="1"/>
  <c r="AU1326" i="9"/>
  <c r="W1326" i="9"/>
  <c r="BO1326" i="9" s="1"/>
  <c r="AS1326" i="9"/>
  <c r="U1326" i="9"/>
  <c r="BM1326" i="9" s="1"/>
  <c r="AM1326" i="9"/>
  <c r="S1326" i="9"/>
  <c r="BK1326" i="9" s="1"/>
  <c r="AF1321" i="9"/>
  <c r="BX1321" i="9" s="1"/>
  <c r="BY1325" i="9"/>
  <c r="BX1324" i="9"/>
  <c r="BV1322" i="9"/>
  <c r="BW1323" i="9"/>
  <c r="F1328" i="9"/>
  <c r="L1327" i="9"/>
  <c r="K1327" i="9"/>
  <c r="J1327" i="9"/>
  <c r="J1281" i="9"/>
  <c r="F1282" i="9"/>
  <c r="L1281" i="9"/>
  <c r="K1281" i="9"/>
  <c r="BZ1279" i="9"/>
  <c r="BY1278" i="9"/>
  <c r="BW1276" i="9"/>
  <c r="BV1275" i="9"/>
  <c r="BX1277" i="9"/>
  <c r="AX1280" i="9"/>
  <c r="AP1280" i="9"/>
  <c r="AH1280" i="9"/>
  <c r="BZ1280" i="9" s="1"/>
  <c r="Z1280" i="9"/>
  <c r="BR1280" i="9" s="1"/>
  <c r="AV1280" i="9"/>
  <c r="AN1280" i="9"/>
  <c r="AF1280" i="9"/>
  <c r="BX1280" i="9" s="1"/>
  <c r="X1280" i="9"/>
  <c r="BP1280" i="9" s="1"/>
  <c r="AU1280" i="9"/>
  <c r="AM1280" i="9"/>
  <c r="AE1280" i="9"/>
  <c r="BW1280" i="9" s="1"/>
  <c r="W1280" i="9"/>
  <c r="BO1280" i="9" s="1"/>
  <c r="BB1280" i="9"/>
  <c r="AT1280" i="9"/>
  <c r="AL1280" i="9"/>
  <c r="AD1280" i="9"/>
  <c r="BV1280" i="9" s="1"/>
  <c r="V1280" i="9"/>
  <c r="BN1280" i="9" s="1"/>
  <c r="BA1280" i="9"/>
  <c r="AS1280" i="9"/>
  <c r="AK1280" i="9"/>
  <c r="AC1280" i="9"/>
  <c r="BU1280" i="9" s="1"/>
  <c r="U1280" i="9"/>
  <c r="BM1280" i="9" s="1"/>
  <c r="AY1280" i="9"/>
  <c r="AB1280" i="9"/>
  <c r="BT1280" i="9" s="1"/>
  <c r="AW1280" i="9"/>
  <c r="AA1280" i="9"/>
  <c r="BS1280" i="9" s="1"/>
  <c r="AJ1280" i="9"/>
  <c r="AI1280" i="9"/>
  <c r="CA1280" i="9" s="1"/>
  <c r="AR1280" i="9"/>
  <c r="Y1280" i="9"/>
  <c r="BQ1280" i="9" s="1"/>
  <c r="AQ1280" i="9"/>
  <c r="T1280" i="9"/>
  <c r="BL1280" i="9" s="1"/>
  <c r="AO1280" i="9"/>
  <c r="S1280" i="9"/>
  <c r="BK1280" i="9" s="1"/>
  <c r="BK1316" i="9" s="1"/>
  <c r="G32" i="11" s="1"/>
  <c r="AW164" i="5" s="1" a="1"/>
  <c r="AW164" i="5" s="1"/>
  <c r="AZ1280" i="9"/>
  <c r="AG1280" i="9"/>
  <c r="BY1280" i="9" s="1"/>
  <c r="AF1274" i="9"/>
  <c r="BX1274" i="9" s="1"/>
  <c r="AE1227" i="9"/>
  <c r="BW1227" i="9" s="1"/>
  <c r="BX1231" i="9"/>
  <c r="BV1229" i="9"/>
  <c r="BY1232" i="9"/>
  <c r="BU1228" i="9"/>
  <c r="BW1230" i="9"/>
  <c r="BB1233" i="9"/>
  <c r="AT1233" i="9"/>
  <c r="AL1233" i="9"/>
  <c r="AD1233" i="9"/>
  <c r="BV1233" i="9" s="1"/>
  <c r="V1233" i="9"/>
  <c r="BN1233" i="9" s="1"/>
  <c r="BA1233" i="9"/>
  <c r="AS1233" i="9"/>
  <c r="AK1233" i="9"/>
  <c r="AC1233" i="9"/>
  <c r="BU1233" i="9" s="1"/>
  <c r="U1233" i="9"/>
  <c r="BM1233" i="9" s="1"/>
  <c r="AZ1233" i="9"/>
  <c r="AR1233" i="9"/>
  <c r="AJ1233" i="9"/>
  <c r="AB1233" i="9"/>
  <c r="BT1233" i="9" s="1"/>
  <c r="T1233" i="9"/>
  <c r="BL1233" i="9" s="1"/>
  <c r="AX1233" i="9"/>
  <c r="AP1233" i="9"/>
  <c r="AH1233" i="9"/>
  <c r="BZ1233" i="9" s="1"/>
  <c r="Z1233" i="9"/>
  <c r="BR1233" i="9" s="1"/>
  <c r="AM1233" i="9"/>
  <c r="W1233" i="9"/>
  <c r="BO1233" i="9" s="1"/>
  <c r="AY1233" i="9"/>
  <c r="AI1233" i="9"/>
  <c r="S1233" i="9"/>
  <c r="BK1233" i="9" s="1"/>
  <c r="BK1269" i="9" s="1"/>
  <c r="G31" i="11" s="1"/>
  <c r="AN1233" i="9"/>
  <c r="AW1233" i="9"/>
  <c r="AG1233" i="9"/>
  <c r="BY1233" i="9" s="1"/>
  <c r="AV1233" i="9"/>
  <c r="AF1233" i="9"/>
  <c r="BX1233" i="9" s="1"/>
  <c r="AU1233" i="9"/>
  <c r="AE1233" i="9"/>
  <c r="BW1233" i="9" s="1"/>
  <c r="AQ1233" i="9"/>
  <c r="AA1233" i="9"/>
  <c r="BS1233" i="9" s="1"/>
  <c r="AO1233" i="9"/>
  <c r="Y1233" i="9"/>
  <c r="BQ1233" i="9" s="1"/>
  <c r="X1233" i="9"/>
  <c r="BP1233" i="9" s="1"/>
  <c r="L1234" i="9"/>
  <c r="F1235" i="9"/>
  <c r="K1234" i="9"/>
  <c r="J1234" i="9"/>
  <c r="BB1139" i="9"/>
  <c r="AT1139" i="9"/>
  <c r="AL1139" i="9"/>
  <c r="AD1139" i="9"/>
  <c r="BV1139" i="9" s="1"/>
  <c r="V1139" i="9"/>
  <c r="BN1139" i="9" s="1"/>
  <c r="AY1139" i="9"/>
  <c r="AQ1139" i="9"/>
  <c r="AI1139" i="9"/>
  <c r="AA1139" i="9"/>
  <c r="BS1139" i="9" s="1"/>
  <c r="S1139" i="9"/>
  <c r="BK1139" i="9" s="1"/>
  <c r="BK1175" i="9" s="1"/>
  <c r="G29" i="11" s="1"/>
  <c r="AZ600" i="5" s="1" a="1"/>
  <c r="AZ600" i="5" s="1"/>
  <c r="AW1139" i="9"/>
  <c r="AO1139" i="9"/>
  <c r="AG1139" i="9"/>
  <c r="BY1139" i="9" s="1"/>
  <c r="Y1139" i="9"/>
  <c r="BQ1139" i="9" s="1"/>
  <c r="AV1139" i="9"/>
  <c r="AJ1139" i="9"/>
  <c r="W1139" i="9"/>
  <c r="BO1139" i="9" s="1"/>
  <c r="AU1139" i="9"/>
  <c r="AH1139" i="9"/>
  <c r="BZ1139" i="9" s="1"/>
  <c r="U1139" i="9"/>
  <c r="BM1139" i="9" s="1"/>
  <c r="AS1139" i="9"/>
  <c r="AF1139" i="9"/>
  <c r="BX1139" i="9" s="1"/>
  <c r="T1139" i="9"/>
  <c r="BL1139" i="9" s="1"/>
  <c r="AM1139" i="9"/>
  <c r="AR1139" i="9"/>
  <c r="AE1139" i="9"/>
  <c r="BW1139" i="9" s="1"/>
  <c r="AZ1139" i="9"/>
  <c r="AP1139" i="9"/>
  <c r="AC1139" i="9"/>
  <c r="BU1139" i="9" s="1"/>
  <c r="BA1139" i="9"/>
  <c r="AN1139" i="9"/>
  <c r="AB1139" i="9"/>
  <c r="BT1139" i="9" s="1"/>
  <c r="Z1139" i="9"/>
  <c r="BR1139" i="9" s="1"/>
  <c r="AX1139" i="9"/>
  <c r="AK1139" i="9"/>
  <c r="X1139" i="9"/>
  <c r="BP1139" i="9" s="1"/>
  <c r="L1140" i="9"/>
  <c r="J1140" i="9"/>
  <c r="F1141" i="9"/>
  <c r="K1140" i="9"/>
  <c r="AE1133" i="9"/>
  <c r="BW1133" i="9" s="1"/>
  <c r="BX1137" i="9"/>
  <c r="BV1135" i="9"/>
  <c r="BW1136" i="9"/>
  <c r="BU1134" i="9"/>
  <c r="BY1138" i="9"/>
  <c r="AD1086" i="9"/>
  <c r="BV1086" i="9" s="1"/>
  <c r="AZ1093" i="9"/>
  <c r="BB1093" i="9"/>
  <c r="AS1093" i="9"/>
  <c r="AK1093" i="9"/>
  <c r="AC1093" i="9"/>
  <c r="BU1093" i="9" s="1"/>
  <c r="U1093" i="9"/>
  <c r="BM1093" i="9" s="1"/>
  <c r="AX1093" i="9"/>
  <c r="AP1093" i="9"/>
  <c r="AH1093" i="9"/>
  <c r="BZ1093" i="9" s="1"/>
  <c r="Z1093" i="9"/>
  <c r="BR1093" i="9" s="1"/>
  <c r="AY1093" i="9"/>
  <c r="AN1093" i="9"/>
  <c r="AD1093" i="9"/>
  <c r="BV1093" i="9" s="1"/>
  <c r="AV1093" i="9"/>
  <c r="AL1093" i="9"/>
  <c r="AA1093" i="9"/>
  <c r="BS1093" i="9" s="1"/>
  <c r="AU1093" i="9"/>
  <c r="AJ1093" i="9"/>
  <c r="Y1093" i="9"/>
  <c r="BQ1093" i="9" s="1"/>
  <c r="AT1093" i="9"/>
  <c r="AI1093" i="9"/>
  <c r="X1093" i="9"/>
  <c r="BP1093" i="9" s="1"/>
  <c r="AW1093" i="9"/>
  <c r="AB1093" i="9"/>
  <c r="BT1093" i="9" s="1"/>
  <c r="AR1093" i="9"/>
  <c r="W1093" i="9"/>
  <c r="BO1093" i="9" s="1"/>
  <c r="AQ1093" i="9"/>
  <c r="V1093" i="9"/>
  <c r="BN1093" i="9" s="1"/>
  <c r="AO1093" i="9"/>
  <c r="T1093" i="9"/>
  <c r="BL1093" i="9" s="1"/>
  <c r="BL1128" i="9" s="1"/>
  <c r="H28" i="11" s="1"/>
  <c r="BA617" i="5" s="1" a="1"/>
  <c r="BA617" i="5" s="1"/>
  <c r="AM1093" i="9"/>
  <c r="AG1093" i="9"/>
  <c r="BY1093" i="9" s="1"/>
  <c r="AF1093" i="9"/>
  <c r="BX1093" i="9" s="1"/>
  <c r="BA1093" i="9"/>
  <c r="AE1093" i="9"/>
  <c r="BW1093" i="9" s="1"/>
  <c r="K1094" i="9"/>
  <c r="F1095" i="9"/>
  <c r="L1094" i="9"/>
  <c r="J1094" i="9"/>
  <c r="BV1089" i="9"/>
  <c r="BY1092" i="9"/>
  <c r="BW1090" i="9"/>
  <c r="BT1087" i="9"/>
  <c r="BX1091" i="9"/>
  <c r="BU1088" i="9"/>
  <c r="BX1044" i="9"/>
  <c r="AD1039" i="9"/>
  <c r="BV1039" i="9" s="1"/>
  <c r="BY1044" i="9"/>
  <c r="BU1041" i="9"/>
  <c r="BT1040" i="9"/>
  <c r="BV1042" i="9"/>
  <c r="BW1043" i="9"/>
  <c r="BA1045" i="9"/>
  <c r="AS1045" i="9"/>
  <c r="AK1045" i="9"/>
  <c r="AC1045" i="9"/>
  <c r="BU1045" i="9" s="1"/>
  <c r="U1045" i="9"/>
  <c r="BM1045" i="9" s="1"/>
  <c r="AZ1045" i="9"/>
  <c r="AR1045" i="9"/>
  <c r="AJ1045" i="9"/>
  <c r="AB1045" i="9"/>
  <c r="BT1045" i="9" s="1"/>
  <c r="T1045" i="9"/>
  <c r="BL1045" i="9" s="1"/>
  <c r="AX1045" i="9"/>
  <c r="AP1045" i="9"/>
  <c r="AH1045" i="9"/>
  <c r="BZ1045" i="9" s="1"/>
  <c r="Z1045" i="9"/>
  <c r="BR1045" i="9" s="1"/>
  <c r="AW1045" i="9"/>
  <c r="AO1045" i="9"/>
  <c r="AG1045" i="9"/>
  <c r="BY1045" i="9" s="1"/>
  <c r="Y1045" i="9"/>
  <c r="BQ1045" i="9" s="1"/>
  <c r="AV1045" i="9"/>
  <c r="AN1045" i="9"/>
  <c r="AF1045" i="9"/>
  <c r="BX1045" i="9" s="1"/>
  <c r="X1045" i="9"/>
  <c r="BP1045" i="9" s="1"/>
  <c r="AQ1045" i="9"/>
  <c r="V1045" i="9"/>
  <c r="BN1045" i="9" s="1"/>
  <c r="AL1045" i="9"/>
  <c r="AI1045" i="9"/>
  <c r="AY1045" i="9"/>
  <c r="AD1045" i="9"/>
  <c r="BV1045" i="9" s="1"/>
  <c r="W1045" i="9"/>
  <c r="BO1045" i="9" s="1"/>
  <c r="S1045" i="9"/>
  <c r="BK1045" i="9" s="1"/>
  <c r="BK1081" i="9" s="1"/>
  <c r="G27" i="11" s="1"/>
  <c r="AZ634" i="5" s="1" a="1"/>
  <c r="AZ634" i="5" s="1"/>
  <c r="BB1045" i="9"/>
  <c r="AU1045" i="9"/>
  <c r="AT1045" i="9"/>
  <c r="AM1045" i="9"/>
  <c r="AA1045" i="9"/>
  <c r="BS1045" i="9" s="1"/>
  <c r="AE1045" i="9"/>
  <c r="BW1045" i="9" s="1"/>
  <c r="L1046" i="9"/>
  <c r="J1046" i="9"/>
  <c r="K1046" i="9"/>
  <c r="F1047" i="9"/>
  <c r="AG945" i="9"/>
  <c r="BY945" i="9" s="1"/>
  <c r="F953" i="9"/>
  <c r="L952" i="9"/>
  <c r="K952" i="9"/>
  <c r="J952" i="9"/>
  <c r="AX951" i="9"/>
  <c r="AP951" i="9"/>
  <c r="AH951" i="9"/>
  <c r="BZ951" i="9" s="1"/>
  <c r="Z951" i="9"/>
  <c r="BR951" i="9" s="1"/>
  <c r="AV951" i="9"/>
  <c r="AN951" i="9"/>
  <c r="AF951" i="9"/>
  <c r="BX951" i="9" s="1"/>
  <c r="X951" i="9"/>
  <c r="BP951" i="9" s="1"/>
  <c r="AU951" i="9"/>
  <c r="AM951" i="9"/>
  <c r="AE951" i="9"/>
  <c r="BW951" i="9" s="1"/>
  <c r="W951" i="9"/>
  <c r="BO951" i="9" s="1"/>
  <c r="BA951" i="9"/>
  <c r="AS951" i="9"/>
  <c r="AK951" i="9"/>
  <c r="AC951" i="9"/>
  <c r="BU951" i="9" s="1"/>
  <c r="U951" i="9"/>
  <c r="BM951" i="9" s="1"/>
  <c r="AY951" i="9"/>
  <c r="AQ951" i="9"/>
  <c r="AI951" i="9"/>
  <c r="CA951" i="9" s="1"/>
  <c r="AA951" i="9"/>
  <c r="BS951" i="9" s="1"/>
  <c r="S951" i="9"/>
  <c r="BK951" i="9" s="1"/>
  <c r="BK987" i="9" s="1"/>
  <c r="G25" i="11" s="1"/>
  <c r="AZ857" i="5" s="1" a="1"/>
  <c r="AZ857" i="5" s="1"/>
  <c r="BB951" i="9"/>
  <c r="AG951" i="9"/>
  <c r="BY951" i="9" s="1"/>
  <c r="AZ951" i="9"/>
  <c r="AD951" i="9"/>
  <c r="BV951" i="9" s="1"/>
  <c r="AW951" i="9"/>
  <c r="AB951" i="9"/>
  <c r="BT951" i="9" s="1"/>
  <c r="AO951" i="9"/>
  <c r="AT951" i="9"/>
  <c r="Y951" i="9"/>
  <c r="BQ951" i="9" s="1"/>
  <c r="AR951" i="9"/>
  <c r="V951" i="9"/>
  <c r="BN951" i="9" s="1"/>
  <c r="T951" i="9"/>
  <c r="BL951" i="9" s="1"/>
  <c r="AL951" i="9"/>
  <c r="AJ951" i="9"/>
  <c r="CB951" i="9" s="1"/>
  <c r="BZ949" i="9"/>
  <c r="BX947" i="9"/>
  <c r="BY948" i="9"/>
  <c r="BW946" i="9"/>
  <c r="CA950" i="9"/>
  <c r="AF898" i="9"/>
  <c r="BX898" i="9" s="1"/>
  <c r="BZ903" i="9"/>
  <c r="BY902" i="9"/>
  <c r="BX901" i="9"/>
  <c r="BV899" i="9"/>
  <c r="BW900" i="9"/>
  <c r="L905" i="9"/>
  <c r="K905" i="9"/>
  <c r="J905" i="9"/>
  <c r="F906" i="9"/>
  <c r="AX904" i="9"/>
  <c r="AP904" i="9"/>
  <c r="AH904" i="9"/>
  <c r="BZ904" i="9" s="1"/>
  <c r="Z904" i="9"/>
  <c r="BR904" i="9" s="1"/>
  <c r="AW904" i="9"/>
  <c r="AO904" i="9"/>
  <c r="AG904" i="9"/>
  <c r="BY904" i="9" s="1"/>
  <c r="Y904" i="9"/>
  <c r="BQ904" i="9" s="1"/>
  <c r="AV904" i="9"/>
  <c r="AN904" i="9"/>
  <c r="AF904" i="9"/>
  <c r="BX904" i="9" s="1"/>
  <c r="X904" i="9"/>
  <c r="BP904" i="9" s="1"/>
  <c r="AU904" i="9"/>
  <c r="AM904" i="9"/>
  <c r="AE904" i="9"/>
  <c r="BW904" i="9" s="1"/>
  <c r="W904" i="9"/>
  <c r="BO904" i="9" s="1"/>
  <c r="AZ904" i="9"/>
  <c r="AJ904" i="9"/>
  <c r="T904" i="9"/>
  <c r="BL904" i="9" s="1"/>
  <c r="AL904" i="9"/>
  <c r="AY904" i="9"/>
  <c r="AI904" i="9"/>
  <c r="CA904" i="9" s="1"/>
  <c r="S904" i="9"/>
  <c r="BK904" i="9" s="1"/>
  <c r="BK940" i="9" s="1"/>
  <c r="G24" i="11" s="1"/>
  <c r="AZ874" i="5" s="1" a="1"/>
  <c r="AZ874" i="5" s="1"/>
  <c r="BB904" i="9"/>
  <c r="AT904" i="9"/>
  <c r="AD904" i="9"/>
  <c r="BV904" i="9" s="1"/>
  <c r="V904" i="9"/>
  <c r="BN904" i="9" s="1"/>
  <c r="AS904" i="9"/>
  <c r="AC904" i="9"/>
  <c r="BU904" i="9" s="1"/>
  <c r="AR904" i="9"/>
  <c r="AB904" i="9"/>
  <c r="BT904" i="9" s="1"/>
  <c r="AQ904" i="9"/>
  <c r="AA904" i="9"/>
  <c r="BS904" i="9" s="1"/>
  <c r="U904" i="9"/>
  <c r="BM904" i="9" s="1"/>
  <c r="BA904" i="9"/>
  <c r="AK904" i="9"/>
  <c r="BN855" i="9"/>
  <c r="T851" i="9"/>
  <c r="BL851" i="9" s="1"/>
  <c r="BJ852" i="9"/>
  <c r="BK853" i="9"/>
  <c r="BL854" i="9"/>
  <c r="BA856" i="9"/>
  <c r="AS856" i="9"/>
  <c r="AK856" i="9"/>
  <c r="AC856" i="9"/>
  <c r="U856" i="9"/>
  <c r="BM856" i="9" s="1"/>
  <c r="AZ856" i="9"/>
  <c r="AR856" i="9"/>
  <c r="AJ856" i="9"/>
  <c r="AB856" i="9"/>
  <c r="T856" i="9"/>
  <c r="BL856" i="9" s="1"/>
  <c r="AY856" i="9"/>
  <c r="AQ856" i="9"/>
  <c r="AI856" i="9"/>
  <c r="AA856" i="9"/>
  <c r="S856" i="9"/>
  <c r="BK856" i="9" s="1"/>
  <c r="AX856" i="9"/>
  <c r="AP856" i="9"/>
  <c r="AH856" i="9"/>
  <c r="Z856" i="9"/>
  <c r="R856" i="9"/>
  <c r="BJ856" i="9" s="1"/>
  <c r="AW856" i="9"/>
  <c r="AO856" i="9"/>
  <c r="AG856" i="9"/>
  <c r="Y856" i="9"/>
  <c r="AV856" i="9"/>
  <c r="AN856" i="9"/>
  <c r="AF856" i="9"/>
  <c r="X856" i="9"/>
  <c r="W856" i="9"/>
  <c r="BB856" i="9"/>
  <c r="V856" i="9"/>
  <c r="BN856" i="9" s="1"/>
  <c r="AU856" i="9"/>
  <c r="AT856" i="9"/>
  <c r="AM856" i="9"/>
  <c r="AE856" i="9"/>
  <c r="AL856" i="9"/>
  <c r="AD856" i="9"/>
  <c r="L857" i="9"/>
  <c r="K857" i="9"/>
  <c r="F858" i="9"/>
  <c r="J857" i="9"/>
  <c r="BA716" i="9"/>
  <c r="AS716" i="9"/>
  <c r="AK716" i="9"/>
  <c r="AC716" i="9"/>
  <c r="BU716" i="9" s="1"/>
  <c r="U716" i="9"/>
  <c r="BM716" i="9" s="1"/>
  <c r="AZ716" i="9"/>
  <c r="AR716" i="9"/>
  <c r="AY716" i="9"/>
  <c r="AQ716" i="9"/>
  <c r="AI716" i="9"/>
  <c r="CA716" i="9" s="1"/>
  <c r="AA716" i="9"/>
  <c r="BS716" i="9" s="1"/>
  <c r="S716" i="9"/>
  <c r="BK716" i="9" s="1"/>
  <c r="BK752" i="9" s="1"/>
  <c r="G20" i="11" s="1"/>
  <c r="AX716" i="9"/>
  <c r="AP716" i="9"/>
  <c r="AH716" i="9"/>
  <c r="BZ716" i="9" s="1"/>
  <c r="Z716" i="9"/>
  <c r="BR716" i="9" s="1"/>
  <c r="AU716" i="9"/>
  <c r="AF716" i="9"/>
  <c r="BX716" i="9" s="1"/>
  <c r="T716" i="9"/>
  <c r="BL716" i="9" s="1"/>
  <c r="AT716" i="9"/>
  <c r="AE716" i="9"/>
  <c r="BW716" i="9" s="1"/>
  <c r="AO716" i="9"/>
  <c r="AD716" i="9"/>
  <c r="BV716" i="9" s="1"/>
  <c r="AN716" i="9"/>
  <c r="AB716" i="9"/>
  <c r="BT716" i="9" s="1"/>
  <c r="AM716" i="9"/>
  <c r="Y716" i="9"/>
  <c r="BQ716" i="9" s="1"/>
  <c r="AV716" i="9"/>
  <c r="AG716" i="9"/>
  <c r="BY716" i="9" s="1"/>
  <c r="V716" i="9"/>
  <c r="BN716" i="9" s="1"/>
  <c r="X716" i="9"/>
  <c r="BP716" i="9" s="1"/>
  <c r="W716" i="9"/>
  <c r="BO716" i="9" s="1"/>
  <c r="AJ716" i="9"/>
  <c r="BB716" i="9"/>
  <c r="AW716" i="9"/>
  <c r="AL716" i="9"/>
  <c r="K717" i="9"/>
  <c r="J717" i="9"/>
  <c r="F718" i="9"/>
  <c r="L717" i="9"/>
  <c r="AF710" i="9"/>
  <c r="BX710" i="9" s="1"/>
  <c r="BZ715" i="9"/>
  <c r="BY714" i="9"/>
  <c r="BW712" i="9"/>
  <c r="BV711" i="9"/>
  <c r="BX713" i="9"/>
  <c r="BA245" i="9"/>
  <c r="AS245" i="9"/>
  <c r="CK245" i="9" s="1"/>
  <c r="AZ245" i="9"/>
  <c r="AR245" i="9"/>
  <c r="CJ245" i="9" s="1"/>
  <c r="AY245" i="9"/>
  <c r="AQ245" i="9"/>
  <c r="CI245" i="9" s="1"/>
  <c r="AX245" i="9"/>
  <c r="AP245" i="9"/>
  <c r="CH245" i="9" s="1"/>
  <c r="AW245" i="9"/>
  <c r="AO245" i="9"/>
  <c r="CG245" i="9" s="1"/>
  <c r="AG245" i="9"/>
  <c r="BY245" i="9" s="1"/>
  <c r="AV245" i="9"/>
  <c r="CN245" i="9" s="1"/>
  <c r="AN245" i="9"/>
  <c r="CF245" i="9" s="1"/>
  <c r="AF245" i="9"/>
  <c r="BX245" i="9" s="1"/>
  <c r="X245" i="9"/>
  <c r="BP245" i="9" s="1"/>
  <c r="AU245" i="9"/>
  <c r="CM245" i="9" s="1"/>
  <c r="AM245" i="9"/>
  <c r="CE245" i="9" s="1"/>
  <c r="AE245" i="9"/>
  <c r="BW245" i="9" s="1"/>
  <c r="V245" i="9"/>
  <c r="BN245" i="9" s="1"/>
  <c r="W245" i="9"/>
  <c r="BO245" i="9" s="1"/>
  <c r="BB245" i="9"/>
  <c r="AD245" i="9"/>
  <c r="BV245" i="9" s="1"/>
  <c r="U245" i="9"/>
  <c r="BM245" i="9" s="1"/>
  <c r="AT245" i="9"/>
  <c r="CL245" i="9" s="1"/>
  <c r="AC245" i="9"/>
  <c r="BU245" i="9" s="1"/>
  <c r="T245" i="9"/>
  <c r="BL245" i="9" s="1"/>
  <c r="AL245" i="9"/>
  <c r="CD245" i="9" s="1"/>
  <c r="AB245" i="9"/>
  <c r="BT245" i="9" s="1"/>
  <c r="S245" i="9"/>
  <c r="BK245" i="9" s="1"/>
  <c r="AK245" i="9"/>
  <c r="CC245" i="9" s="1"/>
  <c r="AA245" i="9"/>
  <c r="BS245" i="9" s="1"/>
  <c r="R245" i="9"/>
  <c r="BJ245" i="9" s="1"/>
  <c r="BJ282" i="9" s="1"/>
  <c r="F10" i="11" s="1"/>
  <c r="AY56" i="5" s="1" a="1"/>
  <c r="AY56" i="5" s="1"/>
  <c r="AH245" i="9"/>
  <c r="BZ245" i="9" s="1"/>
  <c r="AJ245" i="9"/>
  <c r="CB245" i="9" s="1"/>
  <c r="Z245" i="9"/>
  <c r="BR245" i="9" s="1"/>
  <c r="AI245" i="9"/>
  <c r="CA245" i="9" s="1"/>
  <c r="Y245" i="9"/>
  <c r="BQ245" i="9" s="1"/>
  <c r="F247" i="9"/>
  <c r="L246" i="9"/>
  <c r="K246" i="9"/>
  <c r="J246" i="9"/>
  <c r="CJ241" i="9"/>
  <c r="CM244" i="9"/>
  <c r="CK242" i="9"/>
  <c r="CL243" i="9"/>
  <c r="AT240" i="9"/>
  <c r="CL240" i="9" s="1"/>
  <c r="F59" i="9"/>
  <c r="J58" i="9"/>
  <c r="K58" i="9"/>
  <c r="L58" i="9"/>
  <c r="AV57" i="9"/>
  <c r="AN57" i="9"/>
  <c r="CF57" i="9" s="1"/>
  <c r="AF57" i="9"/>
  <c r="BX57" i="9" s="1"/>
  <c r="X57" i="9"/>
  <c r="BP57" i="9" s="1"/>
  <c r="BA57" i="9"/>
  <c r="AS57" i="9"/>
  <c r="AK57" i="9"/>
  <c r="CC57" i="9" s="1"/>
  <c r="AC57" i="9"/>
  <c r="BU57" i="9" s="1"/>
  <c r="U57" i="9"/>
  <c r="BM57" i="9" s="1"/>
  <c r="AZ57" i="9"/>
  <c r="AR57" i="9"/>
  <c r="AJ57" i="9"/>
  <c r="CB57" i="9" s="1"/>
  <c r="AB57" i="9"/>
  <c r="BT57" i="9" s="1"/>
  <c r="T57" i="9"/>
  <c r="BL57" i="9" s="1"/>
  <c r="AY57" i="9"/>
  <c r="AQ57" i="9"/>
  <c r="AI57" i="9"/>
  <c r="CA57" i="9" s="1"/>
  <c r="AA57" i="9"/>
  <c r="BS57" i="9" s="1"/>
  <c r="S57" i="9"/>
  <c r="BK57" i="9" s="1"/>
  <c r="AW57" i="9"/>
  <c r="AO57" i="9"/>
  <c r="CG57" i="9" s="1"/>
  <c r="AG57" i="9"/>
  <c r="BY57" i="9" s="1"/>
  <c r="Y57" i="9"/>
  <c r="BQ57" i="9" s="1"/>
  <c r="AT57" i="9"/>
  <c r="W57" i="9"/>
  <c r="BO57" i="9" s="1"/>
  <c r="AP57" i="9"/>
  <c r="V57" i="9"/>
  <c r="BN57" i="9" s="1"/>
  <c r="AM57" i="9"/>
  <c r="CE57" i="9" s="1"/>
  <c r="R57" i="9"/>
  <c r="BJ57" i="9" s="1"/>
  <c r="BJ94" i="9" s="1"/>
  <c r="F6" i="11" s="1"/>
  <c r="AL57" i="9"/>
  <c r="CD57" i="9" s="1"/>
  <c r="AH57" i="9"/>
  <c r="BZ57" i="9" s="1"/>
  <c r="BB57" i="9"/>
  <c r="AE57" i="9"/>
  <c r="BW57" i="9" s="1"/>
  <c r="AX57" i="9"/>
  <c r="AD57" i="9"/>
  <c r="BV57" i="9" s="1"/>
  <c r="AU57" i="9"/>
  <c r="Z57" i="9"/>
  <c r="BR57" i="9" s="1"/>
  <c r="AM52" i="9"/>
  <c r="CE52" i="9" s="1"/>
  <c r="CF56" i="9"/>
  <c r="CD54" i="9"/>
  <c r="CE55" i="9"/>
  <c r="CC53" i="9"/>
  <c r="F295" i="9"/>
  <c r="K294" i="9"/>
  <c r="L294" i="9"/>
  <c r="J294" i="9"/>
  <c r="U198" i="9"/>
  <c r="BM198" i="9" s="1"/>
  <c r="X198" i="9"/>
  <c r="BP198" i="9" s="1"/>
  <c r="AK198" i="9"/>
  <c r="CC198" i="9" s="1"/>
  <c r="AN198" i="9"/>
  <c r="CF198" i="9" s="1"/>
  <c r="AR198" i="9"/>
  <c r="CJ198" i="9" s="1"/>
  <c r="AD198" i="9"/>
  <c r="BV198" i="9" s="1"/>
  <c r="AE198" i="9"/>
  <c r="BW198" i="9" s="1"/>
  <c r="AQ198" i="9"/>
  <c r="CI198" i="9" s="1"/>
  <c r="AC198" i="9"/>
  <c r="BU198" i="9" s="1"/>
  <c r="AF198" i="9"/>
  <c r="BX198" i="9" s="1"/>
  <c r="AO198" i="9"/>
  <c r="CG198" i="9" s="1"/>
  <c r="S198" i="9"/>
  <c r="BK198" i="9" s="1"/>
  <c r="AS198" i="9"/>
  <c r="CK198" i="9" s="1"/>
  <c r="AT198" i="9"/>
  <c r="CL198" i="9" s="1"/>
  <c r="BA198" i="9"/>
  <c r="CS198" i="9" s="1"/>
  <c r="AI198" i="9"/>
  <c r="CA198" i="9" s="1"/>
  <c r="AP198" i="9"/>
  <c r="CH198" i="9" s="1"/>
  <c r="R198" i="9"/>
  <c r="BJ198" i="9" s="1"/>
  <c r="BJ235" i="9" s="1"/>
  <c r="F9" i="11" s="1"/>
  <c r="V198" i="9"/>
  <c r="BN198" i="9" s="1"/>
  <c r="AB198" i="9"/>
  <c r="BT198" i="9" s="1"/>
  <c r="AV198" i="9"/>
  <c r="CN198" i="9" s="1"/>
  <c r="BB198" i="9"/>
  <c r="CT198" i="9" s="1"/>
  <c r="Y198" i="9"/>
  <c r="BQ198" i="9" s="1"/>
  <c r="Z198" i="9"/>
  <c r="BR198" i="9" s="1"/>
  <c r="W198" i="9"/>
  <c r="BO198" i="9" s="1"/>
  <c r="AA198" i="9"/>
  <c r="BS198" i="9" s="1"/>
  <c r="AU198" i="9"/>
  <c r="CM198" i="9" s="1"/>
  <c r="AX198" i="9"/>
  <c r="CP198" i="9" s="1"/>
  <c r="AJ198" i="9"/>
  <c r="CB198" i="9" s="1"/>
  <c r="T198" i="9"/>
  <c r="BL198" i="9" s="1"/>
  <c r="AH198" i="9"/>
  <c r="BZ198" i="9" s="1"/>
  <c r="AZ198" i="9"/>
  <c r="CR198" i="9" s="1"/>
  <c r="AY198" i="9"/>
  <c r="CQ198" i="9" s="1"/>
  <c r="AL198" i="9"/>
  <c r="CD198" i="9" s="1"/>
  <c r="AG198" i="9"/>
  <c r="BY198" i="9" s="1"/>
  <c r="AM198" i="9"/>
  <c r="CE198" i="9" s="1"/>
  <c r="AW198" i="9"/>
  <c r="CO198" i="9" s="1"/>
  <c r="Y12" i="9"/>
  <c r="BQ12" i="9" s="1"/>
  <c r="AK12" i="9"/>
  <c r="CC12" i="9" s="1"/>
  <c r="AN12" i="9"/>
  <c r="CF12" i="9" s="1"/>
  <c r="AC12" i="9"/>
  <c r="BU12" i="9" s="1"/>
  <c r="AF12" i="9"/>
  <c r="BX12" i="9" s="1"/>
  <c r="AJ12" i="9"/>
  <c r="CB12" i="9" s="1"/>
  <c r="AO12" i="9"/>
  <c r="CG12" i="9" s="1"/>
  <c r="Z12" i="9"/>
  <c r="BR12" i="9" s="1"/>
  <c r="AB12" i="9"/>
  <c r="BT12" i="9" s="1"/>
  <c r="W12" i="9"/>
  <c r="BO12" i="9" s="1"/>
  <c r="X12" i="9"/>
  <c r="BP12" i="9" s="1"/>
  <c r="AI12" i="9"/>
  <c r="CA12" i="9" s="1"/>
  <c r="T12" i="9"/>
  <c r="BL12" i="9" s="1"/>
  <c r="BL47" i="9" s="1"/>
  <c r="H5" i="11" s="1"/>
  <c r="AL12" i="9"/>
  <c r="CD12" i="9" s="1"/>
  <c r="AS12" i="9"/>
  <c r="CK12" i="9" s="1"/>
  <c r="AT12" i="9"/>
  <c r="CL12" i="9" s="1"/>
  <c r="V12" i="9"/>
  <c r="BN12" i="9" s="1"/>
  <c r="AR12" i="9"/>
  <c r="CJ12" i="9" s="1"/>
  <c r="AU12" i="9"/>
  <c r="CM12" i="9" s="1"/>
  <c r="U12" i="9"/>
  <c r="BM12" i="9" s="1"/>
  <c r="AP12" i="9"/>
  <c r="CH12" i="9" s="1"/>
  <c r="AY12" i="9"/>
  <c r="CQ12" i="9" s="1"/>
  <c r="AA12" i="9"/>
  <c r="BS12" i="9" s="1"/>
  <c r="AM12" i="9"/>
  <c r="CE12" i="9" s="1"/>
  <c r="AD12" i="9"/>
  <c r="BV12" i="9" s="1"/>
  <c r="AG12" i="9"/>
  <c r="BY12" i="9" s="1"/>
  <c r="AV12" i="9"/>
  <c r="CN12" i="9" s="1"/>
  <c r="AZ12" i="9"/>
  <c r="CR12" i="9" s="1"/>
  <c r="BA12" i="9"/>
  <c r="CS12" i="9" s="1"/>
  <c r="AX12" i="9"/>
  <c r="CP12" i="9" s="1"/>
  <c r="BB12" i="9"/>
  <c r="CT12" i="9" s="1"/>
  <c r="AE12" i="9"/>
  <c r="BW12" i="9" s="1"/>
  <c r="AQ12" i="9"/>
  <c r="CI12" i="9" s="1"/>
  <c r="AH12" i="9"/>
  <c r="BZ12" i="9" s="1"/>
  <c r="AW12" i="9"/>
  <c r="CO12" i="9" s="1"/>
  <c r="AT757" i="9"/>
  <c r="CK757" i="9"/>
  <c r="AO668" i="9"/>
  <c r="CG668" i="9" s="1"/>
  <c r="AM668" i="9"/>
  <c r="CE668" i="9" s="1"/>
  <c r="AH668" i="9"/>
  <c r="BZ668" i="9" s="1"/>
  <c r="AU668" i="9"/>
  <c r="CM668" i="9" s="1"/>
  <c r="AQ668" i="9"/>
  <c r="CI668" i="9" s="1"/>
  <c r="AP668" i="9"/>
  <c r="CH668" i="9" s="1"/>
  <c r="AF668" i="9"/>
  <c r="BX668" i="9" s="1"/>
  <c r="Y668" i="9"/>
  <c r="BQ668" i="9" s="1"/>
  <c r="BB668" i="9"/>
  <c r="AZ668" i="9"/>
  <c r="AW668" i="9"/>
  <c r="AL668" i="9"/>
  <c r="CD668" i="9" s="1"/>
  <c r="AI668" i="9"/>
  <c r="CA668" i="9" s="1"/>
  <c r="AV668" i="9"/>
  <c r="CN668" i="9" s="1"/>
  <c r="AS668" i="9"/>
  <c r="CK668" i="9" s="1"/>
  <c r="AE668" i="9"/>
  <c r="BW668" i="9" s="1"/>
  <c r="Z668" i="9"/>
  <c r="BR668" i="9" s="1"/>
  <c r="BA668" i="9"/>
  <c r="AN668" i="9"/>
  <c r="CF668" i="9" s="1"/>
  <c r="X668" i="9"/>
  <c r="BP668" i="9" s="1"/>
  <c r="AX668" i="9"/>
  <c r="AT668" i="9"/>
  <c r="CL668" i="9" s="1"/>
  <c r="AK668" i="9"/>
  <c r="CC668" i="9" s="1"/>
  <c r="AC668" i="9"/>
  <c r="BU668" i="9" s="1"/>
  <c r="AJ668" i="9"/>
  <c r="CB668" i="9" s="1"/>
  <c r="AG668" i="9"/>
  <c r="BY668" i="9" s="1"/>
  <c r="V668" i="9"/>
  <c r="BN668" i="9" s="1"/>
  <c r="S668" i="9"/>
  <c r="BK668" i="9" s="1"/>
  <c r="AR668" i="9"/>
  <c r="CJ668" i="9" s="1"/>
  <c r="AB668" i="9"/>
  <c r="BT668" i="9" s="1"/>
  <c r="W668" i="9"/>
  <c r="BO668" i="9" s="1"/>
  <c r="R668" i="9"/>
  <c r="BJ668" i="9" s="1"/>
  <c r="BJ705" i="9" s="1"/>
  <c r="F19" i="11" s="1"/>
  <c r="AY668" i="9"/>
  <c r="AD668" i="9"/>
  <c r="BV668" i="9" s="1"/>
  <c r="U668" i="9"/>
  <c r="BM668" i="9" s="1"/>
  <c r="T668" i="9"/>
  <c r="BL668" i="9" s="1"/>
  <c r="AA668" i="9"/>
  <c r="BS668" i="9" s="1"/>
  <c r="F14" i="9"/>
  <c r="K13" i="9"/>
  <c r="L13" i="9"/>
  <c r="J13" i="9"/>
  <c r="CK663" i="9"/>
  <c r="AT663" i="9"/>
  <c r="T293" i="9"/>
  <c r="BL293" i="9" s="1"/>
  <c r="Y293" i="9"/>
  <c r="BQ293" i="9" s="1"/>
  <c r="AB293" i="9"/>
  <c r="BT293" i="9" s="1"/>
  <c r="AD293" i="9"/>
  <c r="BV293" i="9" s="1"/>
  <c r="AE293" i="9"/>
  <c r="BW293" i="9" s="1"/>
  <c r="V293" i="9"/>
  <c r="BN293" i="9" s="1"/>
  <c r="X293" i="9"/>
  <c r="BP293" i="9" s="1"/>
  <c r="Z293" i="9"/>
  <c r="BR293" i="9" s="1"/>
  <c r="AI293" i="9"/>
  <c r="CA293" i="9" s="1"/>
  <c r="AP293" i="9"/>
  <c r="CH293" i="9" s="1"/>
  <c r="AT293" i="9"/>
  <c r="CL293" i="9" s="1"/>
  <c r="AU293" i="9"/>
  <c r="CM293" i="9" s="1"/>
  <c r="AG293" i="9"/>
  <c r="BY293" i="9" s="1"/>
  <c r="AR293" i="9"/>
  <c r="CJ293" i="9" s="1"/>
  <c r="AS293" i="9"/>
  <c r="CK293" i="9" s="1"/>
  <c r="AV293" i="9"/>
  <c r="CN293" i="9" s="1"/>
  <c r="AH293" i="9"/>
  <c r="BZ293" i="9" s="1"/>
  <c r="AQ293" i="9"/>
  <c r="CI293" i="9" s="1"/>
  <c r="W293" i="9"/>
  <c r="BO293" i="9" s="1"/>
  <c r="AJ293" i="9"/>
  <c r="CB293" i="9" s="1"/>
  <c r="AO293" i="9"/>
  <c r="CG293" i="9" s="1"/>
  <c r="BA293" i="9"/>
  <c r="CS293" i="9" s="1"/>
  <c r="S293" i="9"/>
  <c r="BK293" i="9" s="1"/>
  <c r="BK329" i="9" s="1"/>
  <c r="G11" i="11" s="1"/>
  <c r="AC293" i="9"/>
  <c r="BU293" i="9" s="1"/>
  <c r="AA293" i="9"/>
  <c r="BS293" i="9" s="1"/>
  <c r="AK293" i="9"/>
  <c r="CC293" i="9" s="1"/>
  <c r="AL293" i="9"/>
  <c r="CD293" i="9" s="1"/>
  <c r="AY293" i="9"/>
  <c r="CQ293" i="9" s="1"/>
  <c r="AF293" i="9"/>
  <c r="BX293" i="9" s="1"/>
  <c r="AM293" i="9"/>
  <c r="CE293" i="9" s="1"/>
  <c r="AX293" i="9"/>
  <c r="CP293" i="9" s="1"/>
  <c r="AN293" i="9"/>
  <c r="CF293" i="9" s="1"/>
  <c r="U293" i="9"/>
  <c r="BM293" i="9" s="1"/>
  <c r="AW293" i="9"/>
  <c r="CO293" i="9" s="1"/>
  <c r="AZ293" i="9"/>
  <c r="CR293" i="9" s="1"/>
  <c r="BB293" i="9"/>
  <c r="CT293" i="9" s="1"/>
  <c r="AJ762" i="9"/>
  <c r="CB762" i="9" s="1"/>
  <c r="S762" i="9"/>
  <c r="BK762" i="9" s="1"/>
  <c r="Z762" i="9"/>
  <c r="BR762" i="9" s="1"/>
  <c r="AD762" i="9"/>
  <c r="BV762" i="9" s="1"/>
  <c r="AE762" i="9"/>
  <c r="BW762" i="9" s="1"/>
  <c r="AB762" i="9"/>
  <c r="BT762" i="9" s="1"/>
  <c r="AC762" i="9"/>
  <c r="BU762" i="9" s="1"/>
  <c r="AF762" i="9"/>
  <c r="BX762" i="9" s="1"/>
  <c r="AO762" i="9"/>
  <c r="CG762" i="9" s="1"/>
  <c r="R762" i="9"/>
  <c r="BJ762" i="9" s="1"/>
  <c r="BJ799" i="9" s="1"/>
  <c r="F21" i="11" s="1"/>
  <c r="V762" i="9"/>
  <c r="BN762" i="9" s="1"/>
  <c r="W762" i="9"/>
  <c r="BO762" i="9" s="1"/>
  <c r="AI762" i="9"/>
  <c r="CA762" i="9" s="1"/>
  <c r="U762" i="9"/>
  <c r="BM762" i="9" s="1"/>
  <c r="X762" i="9"/>
  <c r="BP762" i="9" s="1"/>
  <c r="AG762" i="9"/>
  <c r="BY762" i="9" s="1"/>
  <c r="AX762" i="9"/>
  <c r="AY762" i="9"/>
  <c r="AS762" i="9"/>
  <c r="CK762" i="9" s="1"/>
  <c r="AW762" i="9"/>
  <c r="AL762" i="9"/>
  <c r="CD762" i="9" s="1"/>
  <c r="AP762" i="9"/>
  <c r="CH762" i="9" s="1"/>
  <c r="AU762" i="9"/>
  <c r="CM762" i="9" s="1"/>
  <c r="AZ762" i="9"/>
  <c r="Y762" i="9"/>
  <c r="BQ762" i="9" s="1"/>
  <c r="AA762" i="9"/>
  <c r="BS762" i="9" s="1"/>
  <c r="AH762" i="9"/>
  <c r="BZ762" i="9" s="1"/>
  <c r="AK762" i="9"/>
  <c r="CC762" i="9" s="1"/>
  <c r="AV762" i="9"/>
  <c r="CN762" i="9" s="1"/>
  <c r="AN762" i="9"/>
  <c r="CF762" i="9" s="1"/>
  <c r="AT762" i="9"/>
  <c r="CL762" i="9" s="1"/>
  <c r="BA762" i="9"/>
  <c r="T762" i="9"/>
  <c r="BL762" i="9" s="1"/>
  <c r="AQ762" i="9"/>
  <c r="CI762" i="9" s="1"/>
  <c r="BB762" i="9"/>
  <c r="AR762" i="9"/>
  <c r="CJ762" i="9" s="1"/>
  <c r="AM762" i="9"/>
  <c r="CE762" i="9" s="1"/>
  <c r="J199" i="9"/>
  <c r="L199" i="9"/>
  <c r="F200" i="9"/>
  <c r="K199" i="9"/>
  <c r="Y104" i="9"/>
  <c r="BQ104" i="9" s="1"/>
  <c r="AF104" i="9"/>
  <c r="BX104" i="9" s="1"/>
  <c r="AS104" i="9"/>
  <c r="AW104" i="9"/>
  <c r="Z104" i="9"/>
  <c r="BR104" i="9" s="1"/>
  <c r="AJ104" i="9"/>
  <c r="CB104" i="9" s="1"/>
  <c r="AO104" i="9"/>
  <c r="CG104" i="9" s="1"/>
  <c r="AT104" i="9"/>
  <c r="BA104" i="9"/>
  <c r="V104" i="9"/>
  <c r="BN104" i="9" s="1"/>
  <c r="AC104" i="9"/>
  <c r="BU104" i="9" s="1"/>
  <c r="AY104" i="9"/>
  <c r="AK104" i="9"/>
  <c r="CC104" i="9" s="1"/>
  <c r="AV104" i="9"/>
  <c r="R104" i="9"/>
  <c r="BJ104" i="9" s="1"/>
  <c r="BJ141" i="9" s="1"/>
  <c r="F7" i="11" s="1"/>
  <c r="BB104" i="9"/>
  <c r="AB104" i="9"/>
  <c r="BT104" i="9" s="1"/>
  <c r="U104" i="9"/>
  <c r="BM104" i="9" s="1"/>
  <c r="W104" i="9"/>
  <c r="BO104" i="9" s="1"/>
  <c r="AP104" i="9"/>
  <c r="CH104" i="9" s="1"/>
  <c r="S104" i="9"/>
  <c r="BK104" i="9" s="1"/>
  <c r="AN104" i="9"/>
  <c r="CF104" i="9" s="1"/>
  <c r="AZ104" i="9"/>
  <c r="X104" i="9"/>
  <c r="BP104" i="9" s="1"/>
  <c r="AI104" i="9"/>
  <c r="CA104" i="9" s="1"/>
  <c r="AE104" i="9"/>
  <c r="BW104" i="9" s="1"/>
  <c r="AL104" i="9"/>
  <c r="CD104" i="9" s="1"/>
  <c r="AG104" i="9"/>
  <c r="BY104" i="9" s="1"/>
  <c r="T104" i="9"/>
  <c r="BL104" i="9" s="1"/>
  <c r="AA104" i="9"/>
  <c r="BS104" i="9" s="1"/>
  <c r="AD104" i="9"/>
  <c r="BV104" i="9" s="1"/>
  <c r="AM104" i="9"/>
  <c r="CE104" i="9" s="1"/>
  <c r="AR104" i="9"/>
  <c r="CJ104" i="9" s="1"/>
  <c r="AU104" i="9"/>
  <c r="AH104" i="9"/>
  <c r="BZ104" i="9" s="1"/>
  <c r="AX104" i="9"/>
  <c r="AQ104" i="9"/>
  <c r="CI104" i="9" s="1"/>
  <c r="F764" i="9"/>
  <c r="J763" i="9"/>
  <c r="K763" i="9"/>
  <c r="L763" i="9"/>
  <c r="F109" i="9"/>
  <c r="J108" i="9"/>
  <c r="H106" i="9"/>
  <c r="K105" i="9"/>
  <c r="L105" i="9"/>
  <c r="CP5" i="9"/>
  <c r="AY5" i="9"/>
  <c r="CK759" i="9"/>
  <c r="CM761" i="9"/>
  <c r="CJ758" i="9"/>
  <c r="CL760" i="9"/>
  <c r="L669" i="9"/>
  <c r="F670" i="9"/>
  <c r="J669" i="9"/>
  <c r="K669" i="9"/>
  <c r="CQ8" i="9"/>
  <c r="CS10" i="9"/>
  <c r="CP7" i="9"/>
  <c r="CR9" i="9"/>
  <c r="CO6" i="9"/>
  <c r="CT11" i="9"/>
  <c r="CJ664" i="9"/>
  <c r="CK665" i="9"/>
  <c r="CM667" i="9"/>
  <c r="CL666" i="9"/>
  <c r="F1121" i="1"/>
  <c r="F1124" i="1" s="1"/>
  <c r="F1053" i="1"/>
  <c r="F1056" i="1" s="1"/>
  <c r="G1019" i="1"/>
  <c r="G1022" i="1" s="1"/>
  <c r="G985" i="1"/>
  <c r="G988" i="1" s="1"/>
  <c r="F951" i="1"/>
  <c r="F954" i="1" s="1"/>
  <c r="F917" i="1"/>
  <c r="F920" i="1" s="1"/>
  <c r="F815" i="1"/>
  <c r="F818" i="1" s="1"/>
  <c r="F781" i="1"/>
  <c r="F784" i="1" s="1"/>
  <c r="F713" i="1"/>
  <c r="F716" i="1" s="1"/>
  <c r="F679" i="1"/>
  <c r="F682" i="1" s="1"/>
  <c r="F543" i="1"/>
  <c r="F546" i="1" s="1"/>
  <c r="F237" i="1"/>
  <c r="F240" i="1" s="1"/>
  <c r="G203" i="1"/>
  <c r="G206" i="1" s="1"/>
  <c r="F67" i="1"/>
  <c r="F70" i="1" s="1"/>
  <c r="H577" i="1"/>
  <c r="H580" i="1" s="1"/>
  <c r="H169" i="1"/>
  <c r="H172" i="1" s="1"/>
  <c r="AV301" i="5" l="1"/>
  <c r="AV305" i="5" s="1"/>
  <c r="G21" i="12" s="1"/>
  <c r="AV182" i="5"/>
  <c r="AV186" i="5" s="1"/>
  <c r="G14" i="12" s="1"/>
  <c r="AV267" i="5"/>
  <c r="AV271" i="5" s="1"/>
  <c r="G19" i="12" s="1"/>
  <c r="AV777" i="5"/>
  <c r="AV781" i="5" s="1"/>
  <c r="G49" i="12" s="1"/>
  <c r="AV590" i="5"/>
  <c r="AV594" i="5" s="1"/>
  <c r="G38" i="12" s="1"/>
  <c r="AY890" i="5" a="1"/>
  <c r="AY890" i="5" s="1"/>
  <c r="AY839" i="5" a="1"/>
  <c r="AY839" i="5" s="1"/>
  <c r="AW159" i="5" a="1"/>
  <c r="AW159" i="5" s="1"/>
  <c r="AW165" i="5" s="1"/>
  <c r="AW169" i="5" s="1"/>
  <c r="H13" i="12" s="1"/>
  <c r="AW873" i="5" a="1"/>
  <c r="AW873" i="5" s="1"/>
  <c r="AW822" i="5" a="1"/>
  <c r="AW822" i="5" s="1"/>
  <c r="AW895" i="5" a="1"/>
  <c r="AW895" i="5" s="1"/>
  <c r="AW896" i="5" s="1"/>
  <c r="AW900" i="5" s="1"/>
  <c r="H56" i="12" s="1"/>
  <c r="AW589" i="5" a="1"/>
  <c r="AW589" i="5" s="1"/>
  <c r="AW590" i="5" s="1"/>
  <c r="AW594" i="5" s="1"/>
  <c r="H38" i="12" s="1"/>
  <c r="AW504" i="5" a="1"/>
  <c r="AW504" i="5" s="1"/>
  <c r="AW793" i="5" a="1"/>
  <c r="AW793" i="5" s="1"/>
  <c r="AW794" i="5" s="1"/>
  <c r="AW798" i="5" s="1"/>
  <c r="H50" i="12" s="1"/>
  <c r="AW351" i="5" a="1"/>
  <c r="AW351" i="5" s="1"/>
  <c r="AW352" i="5" s="1"/>
  <c r="AW356" i="5" s="1"/>
  <c r="H24" i="12" s="1"/>
  <c r="AW232" i="5" a="1"/>
  <c r="AW232" i="5" s="1"/>
  <c r="AW233" i="5" s="1"/>
  <c r="AW237" i="5" s="1"/>
  <c r="H17" i="12" s="1"/>
  <c r="AW691" i="5" a="1"/>
  <c r="AW691" i="5" s="1"/>
  <c r="AW692" i="5" s="1"/>
  <c r="AW696" i="5" s="1"/>
  <c r="H44" i="12" s="1"/>
  <c r="AW266" i="5" a="1"/>
  <c r="AW266" i="5" s="1"/>
  <c r="AW267" i="5" s="1"/>
  <c r="AW271" i="5" s="1"/>
  <c r="H19" i="12" s="1"/>
  <c r="AW640" i="5" a="1"/>
  <c r="AW640" i="5" s="1"/>
  <c r="AW641" i="5" s="1"/>
  <c r="AW645" i="5" s="1"/>
  <c r="H41" i="12" s="1"/>
  <c r="AW453" i="5" a="1"/>
  <c r="AW453" i="5" s="1"/>
  <c r="AW454" i="5" s="1"/>
  <c r="AW458" i="5" s="1"/>
  <c r="H30" i="12" s="1"/>
  <c r="AW844" i="5" a="1"/>
  <c r="AW844" i="5" s="1"/>
  <c r="AW402" i="5" a="1"/>
  <c r="AW402" i="5" s="1"/>
  <c r="AW403" i="5" s="1"/>
  <c r="AW407" i="5" s="1"/>
  <c r="H27" i="12" s="1"/>
  <c r="AW742" i="5" a="1"/>
  <c r="AW742" i="5" s="1"/>
  <c r="AW743" i="5" s="1"/>
  <c r="AW747" i="5" s="1"/>
  <c r="H47" i="12" s="1"/>
  <c r="AW62" i="5" a="1"/>
  <c r="AW62" i="5" s="1"/>
  <c r="AW63" i="5" s="1"/>
  <c r="AW67" i="5" s="1"/>
  <c r="H7" i="12" s="1"/>
  <c r="T5" i="7" s="1" a="1"/>
  <c r="T5" i="7" s="1"/>
  <c r="AW130" i="5" a="1"/>
  <c r="AW130" i="5" s="1"/>
  <c r="AW131" i="5" s="1"/>
  <c r="AW135" i="5" s="1"/>
  <c r="H11" i="12" s="1"/>
  <c r="AW181" i="5" a="1"/>
  <c r="AW181" i="5" s="1"/>
  <c r="AW182" i="5" s="1"/>
  <c r="AW186" i="5" s="1"/>
  <c r="H14" i="12" s="1"/>
  <c r="AV861" i="5" a="1"/>
  <c r="AV861" i="5" s="1"/>
  <c r="AV862" i="5" s="1"/>
  <c r="AV866" i="5" s="1"/>
  <c r="G54" i="12" s="1"/>
  <c r="AV317" i="5" a="1"/>
  <c r="AV317" i="5" s="1"/>
  <c r="AV318" i="5" s="1"/>
  <c r="AV322" i="5" s="1"/>
  <c r="G22" i="12" s="1"/>
  <c r="AV708" i="5" a="1"/>
  <c r="AV708" i="5" s="1"/>
  <c r="AV709" i="5" s="1"/>
  <c r="AV713" i="5" s="1"/>
  <c r="G45" i="12" s="1"/>
  <c r="AV657" i="5" a="1"/>
  <c r="AV657" i="5" s="1"/>
  <c r="AV658" i="5" s="1"/>
  <c r="AV662" i="5" s="1"/>
  <c r="G42" i="12" s="1"/>
  <c r="AV419" i="5" a="1"/>
  <c r="AV419" i="5" s="1"/>
  <c r="AV420" i="5" s="1"/>
  <c r="AV424" i="5" s="1"/>
  <c r="G28" i="12" s="1"/>
  <c r="AV368" i="5" a="1"/>
  <c r="AV368" i="5" s="1"/>
  <c r="AV369" i="5" s="1"/>
  <c r="AV373" i="5" s="1"/>
  <c r="G25" i="12" s="1"/>
  <c r="S7" i="7" s="1" a="1"/>
  <c r="S7" i="7" s="1"/>
  <c r="AV759" i="5" a="1"/>
  <c r="AV759" i="5" s="1"/>
  <c r="AV760" i="5" s="1"/>
  <c r="AV764" i="5" s="1"/>
  <c r="G48" i="12" s="1"/>
  <c r="AV470" i="5" a="1"/>
  <c r="AV470" i="5" s="1"/>
  <c r="AV471" i="5" s="1"/>
  <c r="AV475" i="5" s="1"/>
  <c r="G31" i="12" s="1"/>
  <c r="AV810" i="5" a="1"/>
  <c r="AV810" i="5" s="1"/>
  <c r="AV811" i="5" s="1"/>
  <c r="AV815" i="5" s="1"/>
  <c r="G51" i="12" s="1"/>
  <c r="AV521" i="5" a="1"/>
  <c r="AV521" i="5" s="1"/>
  <c r="AV522" i="5" s="1"/>
  <c r="AV526" i="5" s="1"/>
  <c r="G34" i="12" s="1"/>
  <c r="AV198" i="5" a="1"/>
  <c r="AV198" i="5" s="1"/>
  <c r="AV199" i="5" s="1"/>
  <c r="AV203" i="5" s="1"/>
  <c r="G15" i="12" s="1"/>
  <c r="AV555" i="5" a="1"/>
  <c r="AV555" i="5" s="1"/>
  <c r="AV556" i="5" s="1"/>
  <c r="AV560" i="5" s="1"/>
  <c r="G36" i="12" s="1"/>
  <c r="AV606" i="5" a="1"/>
  <c r="AV606" i="5" s="1"/>
  <c r="AV607" i="5" s="1"/>
  <c r="AV611" i="5" s="1"/>
  <c r="G39" i="12" s="1"/>
  <c r="AV28" i="5" a="1"/>
  <c r="AV28" i="5" s="1"/>
  <c r="AV29" i="5" s="1"/>
  <c r="AV33" i="5" s="1"/>
  <c r="G5" i="12" s="1"/>
  <c r="AV147" i="5" a="1"/>
  <c r="AV147" i="5" s="1"/>
  <c r="AV148" i="5" s="1"/>
  <c r="AV152" i="5" s="1"/>
  <c r="G12" i="12" s="1"/>
  <c r="AV79" i="5" a="1"/>
  <c r="AV79" i="5" s="1"/>
  <c r="AV80" i="5" s="1"/>
  <c r="AV84" i="5" s="1"/>
  <c r="G8" i="12" s="1"/>
  <c r="AX108" i="5" a="1"/>
  <c r="AX108" i="5" s="1"/>
  <c r="AX873" i="5" a="1"/>
  <c r="AX873" i="5" s="1"/>
  <c r="AX822" i="5" a="1"/>
  <c r="AX822" i="5" s="1"/>
  <c r="AW878" i="5" a="1"/>
  <c r="AW878" i="5" s="1"/>
  <c r="AW300" i="5" a="1"/>
  <c r="AW300" i="5" s="1"/>
  <c r="AW301" i="5" s="1"/>
  <c r="AW305" i="5" s="1"/>
  <c r="H21" i="12" s="1"/>
  <c r="AW725" i="5" a="1"/>
  <c r="AW725" i="5" s="1"/>
  <c r="AW283" i="5" a="1"/>
  <c r="AW283" i="5" s="1"/>
  <c r="AW284" i="5" s="1"/>
  <c r="AW288" i="5" s="1"/>
  <c r="H20" i="12" s="1"/>
  <c r="AW487" i="5" a="1"/>
  <c r="AW487" i="5" s="1"/>
  <c r="AW436" i="5" a="1"/>
  <c r="AW436" i="5" s="1"/>
  <c r="AW334" i="5" a="1"/>
  <c r="AW334" i="5" s="1"/>
  <c r="AW572" i="5" a="1"/>
  <c r="AW572" i="5" s="1"/>
  <c r="AW623" i="5" a="1"/>
  <c r="AW623" i="5" s="1"/>
  <c r="AW827" i="5" a="1"/>
  <c r="AW827" i="5" s="1"/>
  <c r="AW215" i="5" a="1"/>
  <c r="AW215" i="5" s="1"/>
  <c r="AW538" i="5" a="1"/>
  <c r="AW538" i="5" s="1"/>
  <c r="AW539" i="5" s="1"/>
  <c r="AW543" i="5" s="1"/>
  <c r="H35" i="12" s="1"/>
  <c r="AW776" i="5" a="1"/>
  <c r="AW776" i="5" s="1"/>
  <c r="AW777" i="5" s="1"/>
  <c r="AW781" i="5" s="1"/>
  <c r="H49" i="12" s="1"/>
  <c r="AW674" i="5" a="1"/>
  <c r="AW674" i="5" s="1"/>
  <c r="AW385" i="5" a="1"/>
  <c r="AW385" i="5" s="1"/>
  <c r="AW249" i="5" a="1"/>
  <c r="AW249" i="5" s="1"/>
  <c r="AW45" i="5" a="1"/>
  <c r="AW45" i="5" s="1"/>
  <c r="AW113" i="5" a="1"/>
  <c r="AW113" i="5" s="1"/>
  <c r="AW114" i="5" s="1"/>
  <c r="AW118" i="5" s="1"/>
  <c r="H10" i="12" s="1"/>
  <c r="T6" i="7" s="1" a="1"/>
  <c r="T6" i="7" s="1"/>
  <c r="AW96" i="5" a="1"/>
  <c r="AW96" i="5" s="1"/>
  <c r="AV828" i="5"/>
  <c r="AV832" i="5" s="1"/>
  <c r="G52" i="12" s="1"/>
  <c r="AV879" i="5"/>
  <c r="AV883" i="5" s="1"/>
  <c r="G55" i="12" s="1"/>
  <c r="AY159" i="5" a="1"/>
  <c r="AY159" i="5" s="1"/>
  <c r="AY873" i="5" a="1"/>
  <c r="AY873" i="5" s="1"/>
  <c r="AY822" i="5" a="1"/>
  <c r="AY822" i="5" s="1"/>
  <c r="AW845" i="5"/>
  <c r="AW849" i="5" s="1"/>
  <c r="H53" i="12" s="1"/>
  <c r="AZ498" i="5" a="1"/>
  <c r="AZ498" i="5" s="1"/>
  <c r="AY464" i="5" a="1"/>
  <c r="AY464" i="5" s="1"/>
  <c r="AZ481" i="5" a="1"/>
  <c r="AZ481" i="5" s="1"/>
  <c r="G101" i="1"/>
  <c r="F104" i="1"/>
  <c r="W10" i="7" a="1"/>
  <c r="W10" i="7" s="1"/>
  <c r="W15" i="7" a="1"/>
  <c r="W15" i="7" s="1"/>
  <c r="W14" i="7" a="1"/>
  <c r="W14" i="7" s="1"/>
  <c r="W19" i="7" a="1"/>
  <c r="W19" i="7" s="1"/>
  <c r="W12" i="7" a="1"/>
  <c r="W12" i="7" s="1"/>
  <c r="W13" i="7" a="1"/>
  <c r="W13" i="7" s="1"/>
  <c r="W9" i="7" a="1"/>
  <c r="W9" i="7" s="1"/>
  <c r="W20" i="7" a="1"/>
  <c r="W20" i="7" s="1"/>
  <c r="W18" i="7" a="1"/>
  <c r="W18" i="7" s="1"/>
  <c r="W11" i="7" a="1"/>
  <c r="W11" i="7" s="1"/>
  <c r="W17" i="7" a="1"/>
  <c r="W17" i="7" s="1"/>
  <c r="W16" i="7" a="1"/>
  <c r="W16" i="7" s="1"/>
  <c r="W26" i="7" a="1"/>
  <c r="W26" i="7" s="1"/>
  <c r="W24" i="7" a="1"/>
  <c r="W24" i="7" s="1"/>
  <c r="W22" i="7" a="1"/>
  <c r="W22" i="7" s="1"/>
  <c r="W27" i="7" a="1"/>
  <c r="W27" i="7" s="1"/>
  <c r="W21" i="7" a="1"/>
  <c r="W21" i="7" s="1"/>
  <c r="W25" i="7" a="1"/>
  <c r="W25" i="7" s="1"/>
  <c r="W23" i="7" a="1"/>
  <c r="W23" i="7" s="1"/>
  <c r="W28" i="7" a="1"/>
  <c r="W28" i="7" s="1"/>
  <c r="W35" i="7" a="1"/>
  <c r="W35" i="7" s="1"/>
  <c r="W30" i="7" a="1"/>
  <c r="W30" i="7" s="1"/>
  <c r="W39" i="7" a="1"/>
  <c r="W39" i="7" s="1"/>
  <c r="W31" i="7" a="1"/>
  <c r="W31" i="7" s="1"/>
  <c r="W32" i="7" a="1"/>
  <c r="W32" i="7" s="1"/>
  <c r="W36" i="7" a="1"/>
  <c r="W36" i="7" s="1"/>
  <c r="W37" i="7" a="1"/>
  <c r="W37" i="7" s="1"/>
  <c r="W40" i="7" a="1"/>
  <c r="W40" i="7" s="1"/>
  <c r="W44" i="7" a="1"/>
  <c r="W44" i="7" s="1"/>
  <c r="W29" i="7" a="1"/>
  <c r="W29" i="7" s="1"/>
  <c r="W33" i="7" a="1"/>
  <c r="W33" i="7" s="1"/>
  <c r="W43" i="7" a="1"/>
  <c r="W43" i="7" s="1"/>
  <c r="W38" i="7" a="1"/>
  <c r="W38" i="7" s="1"/>
  <c r="W41" i="7" a="1"/>
  <c r="W41" i="7" s="1"/>
  <c r="W42" i="7" a="1"/>
  <c r="W42" i="7" s="1"/>
  <c r="W34" i="7" a="1"/>
  <c r="W34" i="7" s="1"/>
  <c r="F50" i="14"/>
  <c r="E33" i="14"/>
  <c r="AV335" i="5"/>
  <c r="AV339" i="5" s="1"/>
  <c r="G23" i="12" s="1"/>
  <c r="AX159" i="5" a="1"/>
  <c r="AX159" i="5" s="1"/>
  <c r="G849" i="1"/>
  <c r="G852" i="1" s="1"/>
  <c r="AV539" i="5"/>
  <c r="AV543" i="5" s="1"/>
  <c r="G35" i="12" s="1"/>
  <c r="AV165" i="5"/>
  <c r="AV169" i="5" s="1"/>
  <c r="G13" i="12" s="1"/>
  <c r="AV250" i="5"/>
  <c r="AV254" i="5" s="1"/>
  <c r="G18" i="12" s="1"/>
  <c r="AV386" i="5"/>
  <c r="AV390" i="5" s="1"/>
  <c r="G26" i="12" s="1"/>
  <c r="AV216" i="5"/>
  <c r="AV220" i="5" s="1"/>
  <c r="G16" i="12" s="1"/>
  <c r="AY550" i="5" a="1"/>
  <c r="AY550" i="5" s="1"/>
  <c r="AY362" i="5" a="1"/>
  <c r="AY362" i="5" s="1"/>
  <c r="AZ652" i="5" a="1"/>
  <c r="AZ652" i="5" s="1"/>
  <c r="AZ601" i="5" a="1"/>
  <c r="AZ601" i="5" s="1"/>
  <c r="AZ414" i="5" a="1"/>
  <c r="AZ414" i="5" s="1"/>
  <c r="AZ465" i="5" a="1"/>
  <c r="AZ465" i="5" s="1"/>
  <c r="AZ516" i="5" a="1"/>
  <c r="AZ516" i="5" s="1"/>
  <c r="AZ549" i="5" a="1"/>
  <c r="AZ549" i="5" s="1"/>
  <c r="AZ330" i="5" a="1"/>
  <c r="AZ330" i="5" s="1"/>
  <c r="AZ245" i="5" a="1"/>
  <c r="AZ245" i="5" s="1"/>
  <c r="AZ363" i="5" a="1"/>
  <c r="AZ363" i="5" s="1"/>
  <c r="AZ193" i="5" a="1"/>
  <c r="AZ193" i="5" s="1"/>
  <c r="AZ143" i="5" a="1"/>
  <c r="AZ143" i="5" s="1"/>
  <c r="AV488" i="5"/>
  <c r="AV492" i="5" s="1"/>
  <c r="G32" i="12" s="1"/>
  <c r="AV624" i="5"/>
  <c r="AV628" i="5" s="1"/>
  <c r="G40" i="12" s="1"/>
  <c r="AZ719" i="5" a="1"/>
  <c r="AZ719" i="5" s="1"/>
  <c r="AZ770" i="5" a="1"/>
  <c r="AZ770" i="5" s="1"/>
  <c r="AZ534" i="5" a="1"/>
  <c r="AZ534" i="5" s="1"/>
  <c r="AY584" i="5" a="1"/>
  <c r="AY584" i="5" s="1"/>
  <c r="AY396" i="5" a="1"/>
  <c r="AY396" i="5" s="1"/>
  <c r="BA226" i="5" a="1"/>
  <c r="BA226" i="5" s="1"/>
  <c r="BA175" i="5" a="1"/>
  <c r="BA175" i="5" s="1"/>
  <c r="AV437" i="5"/>
  <c r="AV441" i="5" s="1"/>
  <c r="G29" i="12" s="1"/>
  <c r="AV675" i="5"/>
  <c r="AV679" i="5" s="1"/>
  <c r="G43" i="12" s="1"/>
  <c r="AY244" i="5" a="1"/>
  <c r="AY244" i="5" s="1"/>
  <c r="AY328" i="5" a="1"/>
  <c r="AY328" i="5" s="1"/>
  <c r="AY670" i="5" a="1"/>
  <c r="AY670" i="5" s="1"/>
  <c r="AY192" i="5" a="1"/>
  <c r="AY192" i="5" s="1"/>
  <c r="AY211" i="5" a="1"/>
  <c r="AY211" i="5" s="1"/>
  <c r="AY720" i="5" a="1"/>
  <c r="AY720" i="5" s="1"/>
  <c r="AY568" i="5" a="1"/>
  <c r="AY568" i="5" s="1"/>
  <c r="AY619" i="5" a="1"/>
  <c r="AY619" i="5" s="1"/>
  <c r="AY483" i="5" a="1"/>
  <c r="AY483" i="5" s="1"/>
  <c r="AY141" i="5" a="1"/>
  <c r="AY141" i="5" s="1"/>
  <c r="AY432" i="5" a="1"/>
  <c r="AY432" i="5" s="1"/>
  <c r="AY381" i="5" a="1"/>
  <c r="AY381" i="5" s="1"/>
  <c r="AY93" i="5" a="1"/>
  <c r="AY93" i="5" s="1"/>
  <c r="AY57" i="5" a="1"/>
  <c r="AY57" i="5" s="1"/>
  <c r="AX328" i="5" a="1"/>
  <c r="AX328" i="5" s="1"/>
  <c r="AX244" i="5" a="1"/>
  <c r="AX244" i="5" s="1"/>
  <c r="AX670" i="5" a="1"/>
  <c r="AX670" i="5" s="1"/>
  <c r="AX568" i="5" a="1"/>
  <c r="AX568" i="5" s="1"/>
  <c r="AX211" i="5" a="1"/>
  <c r="AX211" i="5" s="1"/>
  <c r="AX192" i="5" a="1"/>
  <c r="AX192" i="5" s="1"/>
  <c r="AX720" i="5" a="1"/>
  <c r="AX720" i="5" s="1"/>
  <c r="AX619" i="5" a="1"/>
  <c r="AX619" i="5" s="1"/>
  <c r="AX483" i="5" a="1"/>
  <c r="AX483" i="5" s="1"/>
  <c r="AX381" i="5" a="1"/>
  <c r="AX381" i="5" s="1"/>
  <c r="AX432" i="5" a="1"/>
  <c r="AX432" i="5" s="1"/>
  <c r="AX141" i="5" a="1"/>
  <c r="AX141" i="5" s="1"/>
  <c r="AX93" i="5" a="1"/>
  <c r="AX93" i="5" s="1"/>
  <c r="AV573" i="5"/>
  <c r="AV577" i="5" s="1"/>
  <c r="G37" i="12" s="1"/>
  <c r="AY736" i="5" a="1"/>
  <c r="AY736" i="5" s="1"/>
  <c r="AY787" i="5" a="1"/>
  <c r="AY787" i="5" s="1"/>
  <c r="AY90" i="5" a="1"/>
  <c r="AY90" i="5" s="1"/>
  <c r="AY124" i="5" a="1"/>
  <c r="AY124" i="5" s="1"/>
  <c r="AZ73" i="5" a="1"/>
  <c r="AZ73" i="5" s="1"/>
  <c r="AW328" i="5" a="1"/>
  <c r="AW328" i="5" s="1"/>
  <c r="AW244" i="5" a="1"/>
  <c r="AW244" i="5" s="1"/>
  <c r="AW568" i="5" a="1"/>
  <c r="AW568" i="5" s="1"/>
  <c r="AW720" i="5" a="1"/>
  <c r="AW720" i="5" s="1"/>
  <c r="AW192" i="5" a="1"/>
  <c r="AW192" i="5" s="1"/>
  <c r="AW670" i="5" a="1"/>
  <c r="AW670" i="5" s="1"/>
  <c r="AW211" i="5" a="1"/>
  <c r="AW211" i="5" s="1"/>
  <c r="AW619" i="5" a="1"/>
  <c r="AW619" i="5" s="1"/>
  <c r="AW432" i="5" a="1"/>
  <c r="AW432" i="5" s="1"/>
  <c r="AW381" i="5" a="1"/>
  <c r="AW381" i="5" s="1"/>
  <c r="AW483" i="5" a="1"/>
  <c r="AW483" i="5" s="1"/>
  <c r="AW141" i="5" a="1"/>
  <c r="AW141" i="5" s="1"/>
  <c r="AW93" i="5" a="1"/>
  <c r="AW93" i="5" s="1"/>
  <c r="AV726" i="5"/>
  <c r="AV730" i="5" s="1"/>
  <c r="G46" i="12" s="1"/>
  <c r="AY261" i="5" a="1"/>
  <c r="AY261" i="5" s="1"/>
  <c r="AY228" i="5" a="1"/>
  <c r="AY228" i="5" s="1"/>
  <c r="AY345" i="5" a="1"/>
  <c r="AY345" i="5" s="1"/>
  <c r="AY209" i="5" a="1"/>
  <c r="AY209" i="5" s="1"/>
  <c r="AY398" i="5" a="1"/>
  <c r="AY398" i="5" s="1"/>
  <c r="AY585" i="5" a="1"/>
  <c r="AY585" i="5" s="1"/>
  <c r="AY737" i="5" a="1"/>
  <c r="AY737" i="5" s="1"/>
  <c r="AY449" i="5" a="1"/>
  <c r="AY449" i="5" s="1"/>
  <c r="AY500" i="5" a="1"/>
  <c r="AY500" i="5" s="1"/>
  <c r="AY687" i="5" a="1"/>
  <c r="AY687" i="5" s="1"/>
  <c r="AY636" i="5" a="1"/>
  <c r="AY636" i="5" s="1"/>
  <c r="AY125" i="5" a="1"/>
  <c r="AY125" i="5" s="1"/>
  <c r="AY176" i="5" a="1"/>
  <c r="AY176" i="5" s="1"/>
  <c r="AZ296" i="5" a="1"/>
  <c r="AZ296" i="5" s="1"/>
  <c r="AZ347" i="5" a="1"/>
  <c r="AZ347" i="5" s="1"/>
  <c r="AZ669" i="5" a="1"/>
  <c r="AZ669" i="5" s="1"/>
  <c r="AZ618" i="5" a="1"/>
  <c r="AZ618" i="5" s="1"/>
  <c r="AZ566" i="5" a="1"/>
  <c r="AZ566" i="5" s="1"/>
  <c r="AZ210" i="5" a="1"/>
  <c r="AZ210" i="5" s="1"/>
  <c r="AZ262" i="5" a="1"/>
  <c r="AZ262" i="5" s="1"/>
  <c r="AZ482" i="5" a="1"/>
  <c r="AZ482" i="5" s="1"/>
  <c r="AZ380" i="5" a="1"/>
  <c r="AZ380" i="5" s="1"/>
  <c r="AZ431" i="5" a="1"/>
  <c r="AZ431" i="5" s="1"/>
  <c r="AZ533" i="5" a="1"/>
  <c r="AZ533" i="5" s="1"/>
  <c r="AZ126" i="5" a="1"/>
  <c r="AZ126" i="5" s="1"/>
  <c r="AW505" i="5"/>
  <c r="AW509" i="5" s="1"/>
  <c r="H33" i="12" s="1"/>
  <c r="AZ567" i="5" a="1"/>
  <c r="AZ567" i="5" s="1"/>
  <c r="AZ379" i="5" a="1"/>
  <c r="AZ379" i="5" s="1"/>
  <c r="BN5" i="7" a="1"/>
  <c r="BN5" i="7" s="1"/>
  <c r="BN8" i="7" a="1"/>
  <c r="BN8" i="7" s="1"/>
  <c r="BN10" i="7" a="1"/>
  <c r="BN10" i="7" s="1"/>
  <c r="BN7" i="7" a="1"/>
  <c r="BN7" i="7" s="1"/>
  <c r="BN9" i="7" a="1"/>
  <c r="BN9" i="7" s="1"/>
  <c r="BL48" i="7"/>
  <c r="E22" i="14" s="1"/>
  <c r="E38" i="14" s="1"/>
  <c r="BM46" i="7"/>
  <c r="BM47" i="7"/>
  <c r="F17" i="14" s="1"/>
  <c r="AV111" i="5" a="1"/>
  <c r="AV111" i="5" s="1"/>
  <c r="AV114" i="5" s="1"/>
  <c r="AV118" i="5" s="1"/>
  <c r="G10" i="12" s="1"/>
  <c r="S6" i="7" s="1" a="1"/>
  <c r="S6" i="7" s="1"/>
  <c r="AZ75" i="5" a="1"/>
  <c r="AZ75" i="5" s="1"/>
  <c r="AZ23" i="5" a="1"/>
  <c r="AZ23" i="5" s="1"/>
  <c r="G1087" i="1"/>
  <c r="G1090" i="1" s="1"/>
  <c r="G645" i="1"/>
  <c r="G648" i="1" s="1"/>
  <c r="CG100" i="9"/>
  <c r="CH101" i="9"/>
  <c r="CI102" i="9"/>
  <c r="AQ99" i="9"/>
  <c r="CI99" i="9" s="1"/>
  <c r="CJ103" i="9"/>
  <c r="CK104" i="9"/>
  <c r="CL104" i="9"/>
  <c r="AV63" i="5"/>
  <c r="AV67" i="5" s="1"/>
  <c r="G7" i="12" s="1"/>
  <c r="S5" i="7" s="1" a="1"/>
  <c r="S5" i="7" s="1"/>
  <c r="AY158" i="5" a="1"/>
  <c r="AY158" i="5" s="1"/>
  <c r="AY22" i="5" a="1"/>
  <c r="AY22" i="5" s="1"/>
  <c r="AY39" i="5" a="1"/>
  <c r="AY39" i="5" s="1"/>
  <c r="AY76" i="5" a="1"/>
  <c r="AY76" i="5" s="1"/>
  <c r="AY60" i="5" a="1"/>
  <c r="AY60" i="5" s="1"/>
  <c r="AY41" i="5" a="1"/>
  <c r="AY41" i="5" s="1"/>
  <c r="AY108" i="5" a="1"/>
  <c r="AY108" i="5" s="1"/>
  <c r="AY161" i="5" a="1"/>
  <c r="AY161" i="5" s="1"/>
  <c r="AY109" i="5" a="1"/>
  <c r="AY109" i="5" s="1"/>
  <c r="AY77" i="5" a="1"/>
  <c r="AY77" i="5" s="1"/>
  <c r="AY107" i="5" a="1"/>
  <c r="AY107" i="5" s="1"/>
  <c r="AY44" i="5" a="1"/>
  <c r="AY44" i="5" s="1"/>
  <c r="AY162" i="5" a="1"/>
  <c r="AY162" i="5" s="1"/>
  <c r="AY110" i="5" a="1"/>
  <c r="AY110" i="5" s="1"/>
  <c r="AY25" i="5" a="1"/>
  <c r="AY25" i="5" s="1"/>
  <c r="AY40" i="5" a="1"/>
  <c r="AY40" i="5" s="1"/>
  <c r="AY163" i="5" a="1"/>
  <c r="AY163" i="5" s="1"/>
  <c r="AY112" i="5" a="1"/>
  <c r="AY112" i="5" s="1"/>
  <c r="AY26" i="5" a="1"/>
  <c r="AY26" i="5" s="1"/>
  <c r="AY160" i="5" a="1"/>
  <c r="AY160" i="5" s="1"/>
  <c r="BA58" i="5" a="1"/>
  <c r="BA58" i="5" s="1"/>
  <c r="H509" i="1"/>
  <c r="H512" i="1" s="1"/>
  <c r="AZ61" i="5" a="1"/>
  <c r="AZ61" i="5" s="1"/>
  <c r="AZ59" i="5" a="1"/>
  <c r="AZ59" i="5" s="1"/>
  <c r="AZ78" i="5" a="1"/>
  <c r="AZ78" i="5" s="1"/>
  <c r="AZ27" i="5" a="1"/>
  <c r="AZ27" i="5" s="1"/>
  <c r="AZ24" i="5" a="1"/>
  <c r="AZ24" i="5" s="1"/>
  <c r="AY111" i="5" a="1"/>
  <c r="AY111" i="5" s="1"/>
  <c r="AY42" i="5" a="1"/>
  <c r="AY42" i="5" s="1"/>
  <c r="G104" i="1"/>
  <c r="H101" i="1"/>
  <c r="H104" i="1" s="1"/>
  <c r="AW46" i="5"/>
  <c r="AW50" i="5" s="1"/>
  <c r="H6" i="12" s="1"/>
  <c r="T8" i="7" s="1" a="1"/>
  <c r="T8" i="7" s="1"/>
  <c r="AV46" i="5"/>
  <c r="AV50" i="5" s="1"/>
  <c r="G6" i="12" s="1"/>
  <c r="S8" i="7" s="1" a="1"/>
  <c r="S8" i="7" s="1"/>
  <c r="AV131" i="5"/>
  <c r="AV135" i="5" s="1"/>
  <c r="G11" i="12" s="1"/>
  <c r="AV97" i="5"/>
  <c r="AV101" i="5" s="1"/>
  <c r="G9" i="12" s="1"/>
  <c r="AU46" i="5"/>
  <c r="AU50" i="5" s="1"/>
  <c r="F6" i="12" s="1"/>
  <c r="R8" i="7" s="1" a="1"/>
  <c r="R8" i="7" s="1"/>
  <c r="W3" i="7"/>
  <c r="BO6" i="7" s="1" a="1"/>
  <c r="BO6" i="7" s="1"/>
  <c r="BC151" i="5"/>
  <c r="O149" i="5"/>
  <c r="BD149" i="5" a="1"/>
  <c r="BD149" i="5" s="1"/>
  <c r="O150" i="5"/>
  <c r="BD150" i="5" a="1"/>
  <c r="BD150" i="5" s="1"/>
  <c r="O184" i="5"/>
  <c r="BD184" i="5" a="1"/>
  <c r="BD184" i="5" s="1"/>
  <c r="N183" i="5"/>
  <c r="BC183" i="5" a="1"/>
  <c r="BC183" i="5" s="1"/>
  <c r="BC185" i="5" s="1"/>
  <c r="BC168" i="5"/>
  <c r="O166" i="5"/>
  <c r="BD166" i="5" a="1"/>
  <c r="BD166" i="5" s="1"/>
  <c r="O167" i="5"/>
  <c r="BD167" i="5" a="1"/>
  <c r="BD167" i="5" s="1"/>
  <c r="BB133" i="5" a="1"/>
  <c r="BB133" i="5" s="1"/>
  <c r="BB134" i="5" s="1"/>
  <c r="M133" i="5"/>
  <c r="O132" i="5"/>
  <c r="BD132" i="5" a="1"/>
  <c r="BD132" i="5" s="1"/>
  <c r="O116" i="5"/>
  <c r="BD116" i="5" a="1"/>
  <c r="BD116" i="5" s="1"/>
  <c r="BC115" i="5" a="1"/>
  <c r="BC115" i="5" s="1"/>
  <c r="BC117" i="5" s="1"/>
  <c r="N115" i="5"/>
  <c r="O99" i="5"/>
  <c r="BD99" i="5" a="1"/>
  <c r="BD99" i="5" s="1"/>
  <c r="BD100" i="5" s="1"/>
  <c r="Q98" i="5"/>
  <c r="BF98" i="5" a="1"/>
  <c r="BF98" i="5" s="1"/>
  <c r="N81" i="5"/>
  <c r="BC81" i="5" a="1"/>
  <c r="BC81" i="5" s="1"/>
  <c r="BC83" i="5" s="1"/>
  <c r="O82" i="5"/>
  <c r="BD82" i="5" a="1"/>
  <c r="BD82" i="5" s="1"/>
  <c r="N64" i="5"/>
  <c r="BC64" i="5" a="1"/>
  <c r="BC64" i="5" s="1"/>
  <c r="BC66" i="5" s="1"/>
  <c r="O65" i="5"/>
  <c r="BD65" i="5" a="1"/>
  <c r="BD65" i="5" s="1"/>
  <c r="M48" i="5"/>
  <c r="BB48" i="5" a="1"/>
  <c r="BB48" i="5" s="1"/>
  <c r="BB49" i="5" s="1"/>
  <c r="O47" i="5"/>
  <c r="BD47" i="5" a="1"/>
  <c r="BD47" i="5" s="1"/>
  <c r="N30" i="5"/>
  <c r="BC30" i="5" a="1"/>
  <c r="BC30" i="5" s="1"/>
  <c r="BC32" i="5" s="1"/>
  <c r="N5" i="5"/>
  <c r="M10" i="5"/>
  <c r="N11" i="5"/>
  <c r="M13" i="5"/>
  <c r="CA1326" i="9"/>
  <c r="BW1322" i="9"/>
  <c r="BZ1325" i="9"/>
  <c r="BX1323" i="9"/>
  <c r="BY1324" i="9"/>
  <c r="AU1327" i="9"/>
  <c r="AM1327" i="9"/>
  <c r="AE1327" i="9"/>
  <c r="BW1327" i="9" s="1"/>
  <c r="W1327" i="9"/>
  <c r="BO1327" i="9" s="1"/>
  <c r="BA1327" i="9"/>
  <c r="AS1327" i="9"/>
  <c r="AK1327" i="9"/>
  <c r="AC1327" i="9"/>
  <c r="BU1327" i="9" s="1"/>
  <c r="U1327" i="9"/>
  <c r="BM1327" i="9" s="1"/>
  <c r="AZ1327" i="9"/>
  <c r="AR1327" i="9"/>
  <c r="AJ1327" i="9"/>
  <c r="CB1327" i="9" s="1"/>
  <c r="AB1327" i="9"/>
  <c r="BT1327" i="9" s="1"/>
  <c r="T1327" i="9"/>
  <c r="BL1327" i="9" s="1"/>
  <c r="AY1327" i="9"/>
  <c r="AQ1327" i="9"/>
  <c r="AI1327" i="9"/>
  <c r="CA1327" i="9" s="1"/>
  <c r="AA1327" i="9"/>
  <c r="BS1327" i="9" s="1"/>
  <c r="S1327" i="9"/>
  <c r="BK1327" i="9" s="1"/>
  <c r="BK1363" i="9" s="1"/>
  <c r="G33" i="11" s="1"/>
  <c r="AX1327" i="9"/>
  <c r="AP1327" i="9"/>
  <c r="AH1327" i="9"/>
  <c r="BZ1327" i="9" s="1"/>
  <c r="Z1327" i="9"/>
  <c r="BR1327" i="9" s="1"/>
  <c r="AW1327" i="9"/>
  <c r="AO1327" i="9"/>
  <c r="AG1327" i="9"/>
  <c r="BY1327" i="9" s="1"/>
  <c r="Y1327" i="9"/>
  <c r="BQ1327" i="9" s="1"/>
  <c r="AV1327" i="9"/>
  <c r="AT1327" i="9"/>
  <c r="BB1327" i="9"/>
  <c r="AN1327" i="9"/>
  <c r="V1327" i="9"/>
  <c r="BN1327" i="9" s="1"/>
  <c r="AL1327" i="9"/>
  <c r="AF1327" i="9"/>
  <c r="BX1327" i="9" s="1"/>
  <c r="AD1327" i="9"/>
  <c r="BV1327" i="9" s="1"/>
  <c r="X1327" i="9"/>
  <c r="BP1327" i="9" s="1"/>
  <c r="F1329" i="9"/>
  <c r="K1328" i="9"/>
  <c r="L1328" i="9"/>
  <c r="J1328" i="9"/>
  <c r="AG1321" i="9"/>
  <c r="BY1321" i="9" s="1"/>
  <c r="AG1274" i="9"/>
  <c r="BY1274" i="9" s="1"/>
  <c r="CB1280" i="9"/>
  <c r="BZ1278" i="9"/>
  <c r="BY1277" i="9"/>
  <c r="BW1275" i="9"/>
  <c r="BX1276" i="9"/>
  <c r="CA1279" i="9"/>
  <c r="L1282" i="9"/>
  <c r="J1282" i="9"/>
  <c r="F1283" i="9"/>
  <c r="K1282" i="9"/>
  <c r="AU1281" i="9"/>
  <c r="AM1281" i="9"/>
  <c r="AE1281" i="9"/>
  <c r="BW1281" i="9" s="1"/>
  <c r="W1281" i="9"/>
  <c r="BO1281" i="9" s="1"/>
  <c r="AZ1281" i="9"/>
  <c r="AR1281" i="9"/>
  <c r="AJ1281" i="9"/>
  <c r="CB1281" i="9" s="1"/>
  <c r="AB1281" i="9"/>
  <c r="BT1281" i="9" s="1"/>
  <c r="T1281" i="9"/>
  <c r="BL1281" i="9" s="1"/>
  <c r="BL1316" i="9" s="1"/>
  <c r="H32" i="11" s="1"/>
  <c r="AY1281" i="9"/>
  <c r="AQ1281" i="9"/>
  <c r="AI1281" i="9"/>
  <c r="CA1281" i="9" s="1"/>
  <c r="AA1281" i="9"/>
  <c r="BS1281" i="9" s="1"/>
  <c r="AW1281" i="9"/>
  <c r="AO1281" i="9"/>
  <c r="AG1281" i="9"/>
  <c r="BY1281" i="9" s="1"/>
  <c r="Y1281" i="9"/>
  <c r="BQ1281" i="9" s="1"/>
  <c r="AS1281" i="9"/>
  <c r="AC1281" i="9"/>
  <c r="BU1281" i="9" s="1"/>
  <c r="AP1281" i="9"/>
  <c r="Z1281" i="9"/>
  <c r="BR1281" i="9" s="1"/>
  <c r="AN1281" i="9"/>
  <c r="X1281" i="9"/>
  <c r="BP1281" i="9" s="1"/>
  <c r="BB1281" i="9"/>
  <c r="AL1281" i="9"/>
  <c r="V1281" i="9"/>
  <c r="BN1281" i="9" s="1"/>
  <c r="BA1281" i="9"/>
  <c r="AK1281" i="9"/>
  <c r="CC1281" i="9" s="1"/>
  <c r="U1281" i="9"/>
  <c r="BM1281" i="9" s="1"/>
  <c r="AX1281" i="9"/>
  <c r="AH1281" i="9"/>
  <c r="BZ1281" i="9" s="1"/>
  <c r="AV1281" i="9"/>
  <c r="AT1281" i="9"/>
  <c r="AF1281" i="9"/>
  <c r="BX1281" i="9" s="1"/>
  <c r="AD1281" i="9"/>
  <c r="BV1281" i="9" s="1"/>
  <c r="BA1234" i="9"/>
  <c r="AS1234" i="9"/>
  <c r="AK1234" i="9"/>
  <c r="AC1234" i="9"/>
  <c r="BU1234" i="9" s="1"/>
  <c r="U1234" i="9"/>
  <c r="BM1234" i="9" s="1"/>
  <c r="AY1234" i="9"/>
  <c r="AQ1234" i="9"/>
  <c r="AI1234" i="9"/>
  <c r="CA1234" i="9" s="1"/>
  <c r="AA1234" i="9"/>
  <c r="BS1234" i="9" s="1"/>
  <c r="AX1234" i="9"/>
  <c r="AP1234" i="9"/>
  <c r="AH1234" i="9"/>
  <c r="BZ1234" i="9" s="1"/>
  <c r="Z1234" i="9"/>
  <c r="BR1234" i="9" s="1"/>
  <c r="AW1234" i="9"/>
  <c r="AO1234" i="9"/>
  <c r="AG1234" i="9"/>
  <c r="BY1234" i="9" s="1"/>
  <c r="Y1234" i="9"/>
  <c r="BQ1234" i="9" s="1"/>
  <c r="AU1234" i="9"/>
  <c r="AM1234" i="9"/>
  <c r="AE1234" i="9"/>
  <c r="BW1234" i="9" s="1"/>
  <c r="W1234" i="9"/>
  <c r="BO1234" i="9" s="1"/>
  <c r="AL1234" i="9"/>
  <c r="AJ1234" i="9"/>
  <c r="CB1234" i="9" s="1"/>
  <c r="BB1234" i="9"/>
  <c r="AF1234" i="9"/>
  <c r="BX1234" i="9" s="1"/>
  <c r="AV1234" i="9"/>
  <c r="AB1234" i="9"/>
  <c r="BT1234" i="9" s="1"/>
  <c r="T1234" i="9"/>
  <c r="BL1234" i="9" s="1"/>
  <c r="BL1269" i="9" s="1"/>
  <c r="H31" i="11" s="1"/>
  <c r="V1234" i="9"/>
  <c r="BN1234" i="9" s="1"/>
  <c r="AZ1234" i="9"/>
  <c r="AT1234" i="9"/>
  <c r="AR1234" i="9"/>
  <c r="AN1234" i="9"/>
  <c r="AD1234" i="9"/>
  <c r="BV1234" i="9" s="1"/>
  <c r="X1234" i="9"/>
  <c r="BP1234" i="9" s="1"/>
  <c r="J1235" i="9"/>
  <c r="L1235" i="9"/>
  <c r="F1236" i="9"/>
  <c r="K1235" i="9"/>
  <c r="AF1227" i="9"/>
  <c r="BX1227" i="9" s="1"/>
  <c r="BX1230" i="9"/>
  <c r="CA1233" i="9"/>
  <c r="BY1231" i="9"/>
  <c r="BZ1232" i="9"/>
  <c r="BV1228" i="9"/>
  <c r="BW1229" i="9"/>
  <c r="L1141" i="9"/>
  <c r="K1141" i="9"/>
  <c r="J1141" i="9"/>
  <c r="F1142" i="9"/>
  <c r="AU1140" i="9"/>
  <c r="AM1140" i="9"/>
  <c r="AE1140" i="9"/>
  <c r="BW1140" i="9" s="1"/>
  <c r="AY1140" i="9"/>
  <c r="AQ1140" i="9"/>
  <c r="AI1140" i="9"/>
  <c r="CA1140" i="9" s="1"/>
  <c r="AA1140" i="9"/>
  <c r="BS1140" i="9" s="1"/>
  <c r="AW1140" i="9"/>
  <c r="AO1140" i="9"/>
  <c r="AG1140" i="9"/>
  <c r="BY1140" i="9" s="1"/>
  <c r="AZ1140" i="9"/>
  <c r="AL1140" i="9"/>
  <c r="Z1140" i="9"/>
  <c r="BR1140" i="9" s="1"/>
  <c r="AT1140" i="9"/>
  <c r="AH1140" i="9"/>
  <c r="BZ1140" i="9" s="1"/>
  <c r="W1140" i="9"/>
  <c r="BO1140" i="9" s="1"/>
  <c r="AR1140" i="9"/>
  <c r="AD1140" i="9"/>
  <c r="BV1140" i="9" s="1"/>
  <c r="U1140" i="9"/>
  <c r="BM1140" i="9" s="1"/>
  <c r="AP1140" i="9"/>
  <c r="X1140" i="9"/>
  <c r="BP1140" i="9" s="1"/>
  <c r="AN1140" i="9"/>
  <c r="V1140" i="9"/>
  <c r="BN1140" i="9" s="1"/>
  <c r="AB1140" i="9"/>
  <c r="BT1140" i="9" s="1"/>
  <c r="AK1140" i="9"/>
  <c r="T1140" i="9"/>
  <c r="BL1140" i="9" s="1"/>
  <c r="BL1175" i="9" s="1"/>
  <c r="H29" i="11" s="1"/>
  <c r="BA600" i="5" s="1" a="1"/>
  <c r="BA600" i="5" s="1"/>
  <c r="BB1140" i="9"/>
  <c r="AJ1140" i="9"/>
  <c r="CB1140" i="9" s="1"/>
  <c r="BA1140" i="9"/>
  <c r="AF1140" i="9"/>
  <c r="BX1140" i="9" s="1"/>
  <c r="AV1140" i="9"/>
  <c r="AX1140" i="9"/>
  <c r="AC1140" i="9"/>
  <c r="BU1140" i="9" s="1"/>
  <c r="AS1140" i="9"/>
  <c r="Y1140" i="9"/>
  <c r="BQ1140" i="9" s="1"/>
  <c r="AF1133" i="9"/>
  <c r="BX1133" i="9" s="1"/>
  <c r="BV1134" i="9"/>
  <c r="CA1139" i="9"/>
  <c r="BX1136" i="9"/>
  <c r="BZ1138" i="9"/>
  <c r="BY1137" i="9"/>
  <c r="BW1135" i="9"/>
  <c r="BY1091" i="9"/>
  <c r="BW1089" i="9"/>
  <c r="BZ1092" i="9"/>
  <c r="BX1090" i="9"/>
  <c r="BU1087" i="9"/>
  <c r="CA1093" i="9"/>
  <c r="BV1088" i="9"/>
  <c r="AE1086" i="9"/>
  <c r="BW1086" i="9" s="1"/>
  <c r="AY1094" i="9"/>
  <c r="AQ1094" i="9"/>
  <c r="AI1094" i="9"/>
  <c r="CA1094" i="9" s="1"/>
  <c r="AA1094" i="9"/>
  <c r="BS1094" i="9" s="1"/>
  <c r="AW1094" i="9"/>
  <c r="AO1094" i="9"/>
  <c r="AG1094" i="9"/>
  <c r="BY1094" i="9" s="1"/>
  <c r="Y1094" i="9"/>
  <c r="BQ1094" i="9" s="1"/>
  <c r="AV1094" i="9"/>
  <c r="AN1094" i="9"/>
  <c r="AF1094" i="9"/>
  <c r="BX1094" i="9" s="1"/>
  <c r="X1094" i="9"/>
  <c r="BP1094" i="9" s="1"/>
  <c r="BA1094" i="9"/>
  <c r="AS1094" i="9"/>
  <c r="AK1094" i="9"/>
  <c r="AC1094" i="9"/>
  <c r="BU1094" i="9" s="1"/>
  <c r="U1094" i="9"/>
  <c r="BM1094" i="9" s="1"/>
  <c r="BM1128" i="9" s="1"/>
  <c r="I28" i="11" s="1"/>
  <c r="BB617" i="5" s="1" a="1"/>
  <c r="BB617" i="5" s="1"/>
  <c r="AZ1094" i="9"/>
  <c r="AJ1094" i="9"/>
  <c r="CB1094" i="9" s="1"/>
  <c r="AT1094" i="9"/>
  <c r="AD1094" i="9"/>
  <c r="BV1094" i="9" s="1"/>
  <c r="BB1094" i="9"/>
  <c r="AE1094" i="9"/>
  <c r="BW1094" i="9" s="1"/>
  <c r="AU1094" i="9"/>
  <c r="Z1094" i="9"/>
  <c r="BR1094" i="9" s="1"/>
  <c r="AR1094" i="9"/>
  <c r="W1094" i="9"/>
  <c r="BO1094" i="9" s="1"/>
  <c r="AP1094" i="9"/>
  <c r="V1094" i="9"/>
  <c r="BN1094" i="9" s="1"/>
  <c r="AX1094" i="9"/>
  <c r="AM1094" i="9"/>
  <c r="AL1094" i="9"/>
  <c r="AH1094" i="9"/>
  <c r="BZ1094" i="9" s="1"/>
  <c r="AB1094" i="9"/>
  <c r="BT1094" i="9" s="1"/>
  <c r="F1096" i="9"/>
  <c r="K1095" i="9"/>
  <c r="L1095" i="9"/>
  <c r="J1095" i="9"/>
  <c r="BV1041" i="9"/>
  <c r="BU1040" i="9"/>
  <c r="BW1042" i="9"/>
  <c r="BX1043" i="9"/>
  <c r="CA1045" i="9"/>
  <c r="AE1039" i="9"/>
  <c r="BW1039" i="9" s="1"/>
  <c r="L1047" i="9"/>
  <c r="J1047" i="9"/>
  <c r="F1048" i="9"/>
  <c r="K1047" i="9"/>
  <c r="AV1046" i="9"/>
  <c r="AN1046" i="9"/>
  <c r="AF1046" i="9"/>
  <c r="BX1046" i="9" s="1"/>
  <c r="X1046" i="9"/>
  <c r="BP1046" i="9" s="1"/>
  <c r="AU1046" i="9"/>
  <c r="AM1046" i="9"/>
  <c r="AE1046" i="9"/>
  <c r="BW1046" i="9" s="1"/>
  <c r="W1046" i="9"/>
  <c r="BO1046" i="9" s="1"/>
  <c r="BA1046" i="9"/>
  <c r="AS1046" i="9"/>
  <c r="AK1046" i="9"/>
  <c r="AC1046" i="9"/>
  <c r="BU1046" i="9" s="1"/>
  <c r="U1046" i="9"/>
  <c r="BM1046" i="9" s="1"/>
  <c r="AZ1046" i="9"/>
  <c r="AR1046" i="9"/>
  <c r="AJ1046" i="9"/>
  <c r="AB1046" i="9"/>
  <c r="BT1046" i="9" s="1"/>
  <c r="T1046" i="9"/>
  <c r="BL1046" i="9" s="1"/>
  <c r="BL1081" i="9" s="1"/>
  <c r="H27" i="11" s="1"/>
  <c r="BA634" i="5" s="1" a="1"/>
  <c r="BA634" i="5" s="1"/>
  <c r="AY1046" i="9"/>
  <c r="AQ1046" i="9"/>
  <c r="AI1046" i="9"/>
  <c r="CA1046" i="9" s="1"/>
  <c r="AA1046" i="9"/>
  <c r="BS1046" i="9" s="1"/>
  <c r="AX1046" i="9"/>
  <c r="AD1046" i="9"/>
  <c r="BV1046" i="9" s="1"/>
  <c r="AT1046" i="9"/>
  <c r="Y1046" i="9"/>
  <c r="BQ1046" i="9" s="1"/>
  <c r="AP1046" i="9"/>
  <c r="V1046" i="9"/>
  <c r="BN1046" i="9" s="1"/>
  <c r="AL1046" i="9"/>
  <c r="AG1046" i="9"/>
  <c r="BY1046" i="9" s="1"/>
  <c r="AH1046" i="9"/>
  <c r="BZ1046" i="9" s="1"/>
  <c r="Z1046" i="9"/>
  <c r="BR1046" i="9" s="1"/>
  <c r="BB1046" i="9"/>
  <c r="AW1046" i="9"/>
  <c r="AO1046" i="9"/>
  <c r="AZ952" i="9"/>
  <c r="AR952" i="9"/>
  <c r="AJ952" i="9"/>
  <c r="CB952" i="9" s="1"/>
  <c r="AB952" i="9"/>
  <c r="BT952" i="9" s="1"/>
  <c r="AX952" i="9"/>
  <c r="AP952" i="9"/>
  <c r="AH952" i="9"/>
  <c r="BZ952" i="9" s="1"/>
  <c r="Z952" i="9"/>
  <c r="BR952" i="9" s="1"/>
  <c r="AW952" i="9"/>
  <c r="AO952" i="9"/>
  <c r="AG952" i="9"/>
  <c r="BY952" i="9" s="1"/>
  <c r="Y952" i="9"/>
  <c r="BQ952" i="9" s="1"/>
  <c r="AU952" i="9"/>
  <c r="AM952" i="9"/>
  <c r="AE952" i="9"/>
  <c r="BW952" i="9" s="1"/>
  <c r="W952" i="9"/>
  <c r="BO952" i="9" s="1"/>
  <c r="BA952" i="9"/>
  <c r="AK952" i="9"/>
  <c r="CC952" i="9" s="1"/>
  <c r="U952" i="9"/>
  <c r="BM952" i="9" s="1"/>
  <c r="AV952" i="9"/>
  <c r="AF952" i="9"/>
  <c r="BX952" i="9" s="1"/>
  <c r="AT952" i="9"/>
  <c r="AD952" i="9"/>
  <c r="BV952" i="9" s="1"/>
  <c r="AQ952" i="9"/>
  <c r="AA952" i="9"/>
  <c r="BS952" i="9" s="1"/>
  <c r="BB952" i="9"/>
  <c r="AL952" i="9"/>
  <c r="CD952" i="9" s="1"/>
  <c r="V952" i="9"/>
  <c r="BN952" i="9" s="1"/>
  <c r="T952" i="9"/>
  <c r="BL952" i="9" s="1"/>
  <c r="BL987" i="9" s="1"/>
  <c r="H25" i="11" s="1"/>
  <c r="BA857" i="5" s="1" a="1"/>
  <c r="BA857" i="5" s="1"/>
  <c r="AC952" i="9"/>
  <c r="BU952" i="9" s="1"/>
  <c r="AY952" i="9"/>
  <c r="AI952" i="9"/>
  <c r="CA952" i="9" s="1"/>
  <c r="AS952" i="9"/>
  <c r="AN952" i="9"/>
  <c r="X952" i="9"/>
  <c r="BP952" i="9" s="1"/>
  <c r="F954" i="9"/>
  <c r="L953" i="9"/>
  <c r="J953" i="9"/>
  <c r="K953" i="9"/>
  <c r="CB950" i="9"/>
  <c r="CC951" i="9"/>
  <c r="CA949" i="9"/>
  <c r="BX946" i="9"/>
  <c r="BZ948" i="9"/>
  <c r="BY947" i="9"/>
  <c r="AH945" i="9"/>
  <c r="BZ945" i="9" s="1"/>
  <c r="K906" i="9"/>
  <c r="L906" i="9"/>
  <c r="J906" i="9"/>
  <c r="F907" i="9"/>
  <c r="BA905" i="9"/>
  <c r="AS905" i="9"/>
  <c r="AK905" i="9"/>
  <c r="CC905" i="9" s="1"/>
  <c r="AC905" i="9"/>
  <c r="BU905" i="9" s="1"/>
  <c r="U905" i="9"/>
  <c r="BM905" i="9" s="1"/>
  <c r="AZ905" i="9"/>
  <c r="AR905" i="9"/>
  <c r="AJ905" i="9"/>
  <c r="CB905" i="9" s="1"/>
  <c r="AB905" i="9"/>
  <c r="BT905" i="9" s="1"/>
  <c r="T905" i="9"/>
  <c r="BL905" i="9" s="1"/>
  <c r="BL940" i="9" s="1"/>
  <c r="H24" i="11" s="1"/>
  <c r="BA874" i="5" s="1" a="1"/>
  <c r="BA874" i="5" s="1"/>
  <c r="AY905" i="9"/>
  <c r="AQ905" i="9"/>
  <c r="AI905" i="9"/>
  <c r="CA905" i="9" s="1"/>
  <c r="AA905" i="9"/>
  <c r="BS905" i="9" s="1"/>
  <c r="AX905" i="9"/>
  <c r="AP905" i="9"/>
  <c r="AH905" i="9"/>
  <c r="BZ905" i="9" s="1"/>
  <c r="Z905" i="9"/>
  <c r="BR905" i="9" s="1"/>
  <c r="AM905" i="9"/>
  <c r="W905" i="9"/>
  <c r="BO905" i="9" s="1"/>
  <c r="BB905" i="9"/>
  <c r="AL905" i="9"/>
  <c r="V905" i="9"/>
  <c r="BN905" i="9" s="1"/>
  <c r="Y905" i="9"/>
  <c r="BQ905" i="9" s="1"/>
  <c r="AW905" i="9"/>
  <c r="AG905" i="9"/>
  <c r="BY905" i="9" s="1"/>
  <c r="AV905" i="9"/>
  <c r="AF905" i="9"/>
  <c r="BX905" i="9" s="1"/>
  <c r="AU905" i="9"/>
  <c r="AE905" i="9"/>
  <c r="BW905" i="9" s="1"/>
  <c r="AT905" i="9"/>
  <c r="AD905" i="9"/>
  <c r="BV905" i="9" s="1"/>
  <c r="AO905" i="9"/>
  <c r="X905" i="9"/>
  <c r="BP905" i="9" s="1"/>
  <c r="AN905" i="9"/>
  <c r="CA903" i="9"/>
  <c r="CB904" i="9"/>
  <c r="BZ902" i="9"/>
  <c r="BX900" i="9"/>
  <c r="BY901" i="9"/>
  <c r="BW899" i="9"/>
  <c r="AG898" i="9"/>
  <c r="BY898" i="9" s="1"/>
  <c r="BJ893" i="9"/>
  <c r="F23" i="11" s="1"/>
  <c r="AY891" i="5" s="1" a="1"/>
  <c r="AY891" i="5" s="1"/>
  <c r="BO856" i="9"/>
  <c r="BK852" i="9"/>
  <c r="BL853" i="9"/>
  <c r="BM854" i="9"/>
  <c r="BP856" i="9"/>
  <c r="U851" i="9"/>
  <c r="BM851" i="9" s="1"/>
  <c r="L858" i="9"/>
  <c r="F859" i="9"/>
  <c r="J858" i="9"/>
  <c r="K858" i="9"/>
  <c r="AX857" i="9"/>
  <c r="AP857" i="9"/>
  <c r="AH857" i="9"/>
  <c r="Z857" i="9"/>
  <c r="AW857" i="9"/>
  <c r="AO857" i="9"/>
  <c r="AG857" i="9"/>
  <c r="BB857" i="9"/>
  <c r="AT857" i="9"/>
  <c r="AL857" i="9"/>
  <c r="AD857" i="9"/>
  <c r="BA857" i="9"/>
  <c r="AS857" i="9"/>
  <c r="AK857" i="9"/>
  <c r="AC857" i="9"/>
  <c r="U857" i="9"/>
  <c r="BM857" i="9" s="1"/>
  <c r="AM857" i="9"/>
  <c r="X857" i="9"/>
  <c r="BP857" i="9" s="1"/>
  <c r="AZ857" i="9"/>
  <c r="AJ857" i="9"/>
  <c r="W857" i="9"/>
  <c r="BO857" i="9" s="1"/>
  <c r="AY857" i="9"/>
  <c r="AI857" i="9"/>
  <c r="V857" i="9"/>
  <c r="BN857" i="9" s="1"/>
  <c r="AV857" i="9"/>
  <c r="AF857" i="9"/>
  <c r="T857" i="9"/>
  <c r="BL857" i="9" s="1"/>
  <c r="AU857" i="9"/>
  <c r="AE857" i="9"/>
  <c r="S857" i="9"/>
  <c r="BK857" i="9" s="1"/>
  <c r="AR857" i="9"/>
  <c r="AB857" i="9"/>
  <c r="AQ857" i="9"/>
  <c r="AN857" i="9"/>
  <c r="AA857" i="9"/>
  <c r="Y857" i="9"/>
  <c r="BQ857" i="9" s="1"/>
  <c r="AV717" i="9"/>
  <c r="AN717" i="9"/>
  <c r="AF717" i="9"/>
  <c r="BX717" i="9" s="1"/>
  <c r="X717" i="9"/>
  <c r="BP717" i="9" s="1"/>
  <c r="AU717" i="9"/>
  <c r="AM717" i="9"/>
  <c r="AE717" i="9"/>
  <c r="BW717" i="9" s="1"/>
  <c r="W717" i="9"/>
  <c r="BO717" i="9" s="1"/>
  <c r="BB717" i="9"/>
  <c r="AT717" i="9"/>
  <c r="AL717" i="9"/>
  <c r="AD717" i="9"/>
  <c r="BV717" i="9" s="1"/>
  <c r="V717" i="9"/>
  <c r="BN717" i="9" s="1"/>
  <c r="BA717" i="9"/>
  <c r="AS717" i="9"/>
  <c r="AK717" i="9"/>
  <c r="CC717" i="9" s="1"/>
  <c r="AC717" i="9"/>
  <c r="BU717" i="9" s="1"/>
  <c r="U717" i="9"/>
  <c r="BM717" i="9" s="1"/>
  <c r="AX717" i="9"/>
  <c r="AH717" i="9"/>
  <c r="BZ717" i="9" s="1"/>
  <c r="AW717" i="9"/>
  <c r="AG717" i="9"/>
  <c r="BY717" i="9" s="1"/>
  <c r="AR717" i="9"/>
  <c r="AB717" i="9"/>
  <c r="BT717" i="9" s="1"/>
  <c r="AQ717" i="9"/>
  <c r="AA717" i="9"/>
  <c r="BS717" i="9" s="1"/>
  <c r="AP717" i="9"/>
  <c r="Z717" i="9"/>
  <c r="BR717" i="9" s="1"/>
  <c r="AY717" i="9"/>
  <c r="AI717" i="9"/>
  <c r="CA717" i="9" s="1"/>
  <c r="AZ717" i="9"/>
  <c r="AO717" i="9"/>
  <c r="AJ717" i="9"/>
  <c r="CB717" i="9" s="1"/>
  <c r="Y717" i="9"/>
  <c r="BQ717" i="9" s="1"/>
  <c r="T717" i="9"/>
  <c r="BL717" i="9" s="1"/>
  <c r="BL752" i="9" s="1"/>
  <c r="H20" i="11" s="1"/>
  <c r="L718" i="9"/>
  <c r="K718" i="9"/>
  <c r="J718" i="9"/>
  <c r="F719" i="9"/>
  <c r="AG710" i="9"/>
  <c r="BY710" i="9" s="1"/>
  <c r="CA715" i="9"/>
  <c r="BZ714" i="9"/>
  <c r="BX712" i="9"/>
  <c r="CB716" i="9"/>
  <c r="BY713" i="9"/>
  <c r="BW711" i="9"/>
  <c r="AU240" i="9"/>
  <c r="CM240" i="9" s="1"/>
  <c r="CK241" i="9"/>
  <c r="CN244" i="9"/>
  <c r="CL242" i="9"/>
  <c r="CM243" i="9"/>
  <c r="CO245" i="9"/>
  <c r="J247" i="9"/>
  <c r="L247" i="9"/>
  <c r="F248" i="9"/>
  <c r="K247" i="9"/>
  <c r="BB246" i="9"/>
  <c r="AT246" i="9"/>
  <c r="CL246" i="9" s="1"/>
  <c r="AL246" i="9"/>
  <c r="CD246" i="9" s="1"/>
  <c r="AD246" i="9"/>
  <c r="BV246" i="9" s="1"/>
  <c r="V246" i="9"/>
  <c r="BN246" i="9" s="1"/>
  <c r="BA246" i="9"/>
  <c r="AS246" i="9"/>
  <c r="CK246" i="9" s="1"/>
  <c r="AK246" i="9"/>
  <c r="CC246" i="9" s="1"/>
  <c r="AC246" i="9"/>
  <c r="BU246" i="9" s="1"/>
  <c r="U246" i="9"/>
  <c r="BM246" i="9" s="1"/>
  <c r="AZ246" i="9"/>
  <c r="AR246" i="9"/>
  <c r="CJ246" i="9" s="1"/>
  <c r="AJ246" i="9"/>
  <c r="CB246" i="9" s="1"/>
  <c r="AB246" i="9"/>
  <c r="BT246" i="9" s="1"/>
  <c r="T246" i="9"/>
  <c r="BL246" i="9" s="1"/>
  <c r="AY246" i="9"/>
  <c r="AQ246" i="9"/>
  <c r="CI246" i="9" s="1"/>
  <c r="AI246" i="9"/>
  <c r="CA246" i="9" s="1"/>
  <c r="AA246" i="9"/>
  <c r="BS246" i="9" s="1"/>
  <c r="S246" i="9"/>
  <c r="BK246" i="9" s="1"/>
  <c r="BK282" i="9" s="1"/>
  <c r="G10" i="11" s="1"/>
  <c r="AX246" i="9"/>
  <c r="CP246" i="9" s="1"/>
  <c r="AP246" i="9"/>
  <c r="CH246" i="9" s="1"/>
  <c r="AH246" i="9"/>
  <c r="BZ246" i="9" s="1"/>
  <c r="Z246" i="9"/>
  <c r="BR246" i="9" s="1"/>
  <c r="AW246" i="9"/>
  <c r="CO246" i="9" s="1"/>
  <c r="AO246" i="9"/>
  <c r="CG246" i="9" s="1"/>
  <c r="AG246" i="9"/>
  <c r="BY246" i="9" s="1"/>
  <c r="Y246" i="9"/>
  <c r="BQ246" i="9" s="1"/>
  <c r="AV246" i="9"/>
  <c r="CN246" i="9" s="1"/>
  <c r="AN246" i="9"/>
  <c r="CF246" i="9" s="1"/>
  <c r="AF246" i="9"/>
  <c r="BX246" i="9" s="1"/>
  <c r="X246" i="9"/>
  <c r="BP246" i="9" s="1"/>
  <c r="AU246" i="9"/>
  <c r="CM246" i="9" s="1"/>
  <c r="AM246" i="9"/>
  <c r="CE246" i="9" s="1"/>
  <c r="AE246" i="9"/>
  <c r="BW246" i="9" s="1"/>
  <c r="W246" i="9"/>
  <c r="BO246" i="9" s="1"/>
  <c r="AN52" i="9"/>
  <c r="CF52" i="9" s="1"/>
  <c r="CF55" i="9"/>
  <c r="CE54" i="9"/>
  <c r="CG56" i="9"/>
  <c r="CD53" i="9"/>
  <c r="CH57" i="9"/>
  <c r="AY58" i="9"/>
  <c r="AQ58" i="9"/>
  <c r="CI58" i="9" s="1"/>
  <c r="AI58" i="9"/>
  <c r="CA58" i="9" s="1"/>
  <c r="AA58" i="9"/>
  <c r="BS58" i="9" s="1"/>
  <c r="S58" i="9"/>
  <c r="BK58" i="9" s="1"/>
  <c r="BK94" i="9" s="1"/>
  <c r="G6" i="11" s="1"/>
  <c r="AV58" i="9"/>
  <c r="AN58" i="9"/>
  <c r="CF58" i="9" s="1"/>
  <c r="AF58" i="9"/>
  <c r="BX58" i="9" s="1"/>
  <c r="X58" i="9"/>
  <c r="BP58" i="9" s="1"/>
  <c r="BA58" i="9"/>
  <c r="AP58" i="9"/>
  <c r="CH58" i="9" s="1"/>
  <c r="AE58" i="9"/>
  <c r="BW58" i="9" s="1"/>
  <c r="U58" i="9"/>
  <c r="BM58" i="9" s="1"/>
  <c r="AW58" i="9"/>
  <c r="AL58" i="9"/>
  <c r="CD58" i="9" s="1"/>
  <c r="AB58" i="9"/>
  <c r="BT58" i="9" s="1"/>
  <c r="AU58" i="9"/>
  <c r="AK58" i="9"/>
  <c r="CC58" i="9" s="1"/>
  <c r="Z58" i="9"/>
  <c r="BR58" i="9" s="1"/>
  <c r="AT58" i="9"/>
  <c r="AJ58" i="9"/>
  <c r="CB58" i="9" s="1"/>
  <c r="Y58" i="9"/>
  <c r="BQ58" i="9" s="1"/>
  <c r="BB58" i="9"/>
  <c r="AR58" i="9"/>
  <c r="AG58" i="9"/>
  <c r="BY58" i="9" s="1"/>
  <c r="V58" i="9"/>
  <c r="BN58" i="9" s="1"/>
  <c r="AM58" i="9"/>
  <c r="CE58" i="9" s="1"/>
  <c r="AH58" i="9"/>
  <c r="BZ58" i="9" s="1"/>
  <c r="AD58" i="9"/>
  <c r="BV58" i="9" s="1"/>
  <c r="AC58" i="9"/>
  <c r="BU58" i="9" s="1"/>
  <c r="AZ58" i="9"/>
  <c r="W58" i="9"/>
  <c r="BO58" i="9" s="1"/>
  <c r="AX58" i="9"/>
  <c r="T58" i="9"/>
  <c r="BL58" i="9" s="1"/>
  <c r="AS58" i="9"/>
  <c r="AO58" i="9"/>
  <c r="CG58" i="9" s="1"/>
  <c r="F60" i="9"/>
  <c r="L59" i="9"/>
  <c r="K59" i="9"/>
  <c r="J59" i="9"/>
  <c r="CQ5" i="9"/>
  <c r="AZ5" i="9"/>
  <c r="F110" i="9"/>
  <c r="J109" i="9"/>
  <c r="AA13" i="9"/>
  <c r="BS13" i="9" s="1"/>
  <c r="AL13" i="9"/>
  <c r="CD13" i="9" s="1"/>
  <c r="AM13" i="9"/>
  <c r="CE13" i="9" s="1"/>
  <c r="AD13" i="9"/>
  <c r="BV13" i="9" s="1"/>
  <c r="AE13" i="9"/>
  <c r="BW13" i="9" s="1"/>
  <c r="AH13" i="9"/>
  <c r="BZ13" i="9" s="1"/>
  <c r="AQ13" i="9"/>
  <c r="CI13" i="9" s="1"/>
  <c r="Z13" i="9"/>
  <c r="BR13" i="9" s="1"/>
  <c r="W13" i="9"/>
  <c r="BO13" i="9" s="1"/>
  <c r="X13" i="9"/>
  <c r="BP13" i="9" s="1"/>
  <c r="AB13" i="9"/>
  <c r="BT13" i="9" s="1"/>
  <c r="AI13" i="9"/>
  <c r="CA13" i="9" s="1"/>
  <c r="AY13" i="9"/>
  <c r="CQ13" i="9" s="1"/>
  <c r="Y13" i="9"/>
  <c r="BQ13" i="9" s="1"/>
  <c r="AN13" i="9"/>
  <c r="CF13" i="9" s="1"/>
  <c r="AS13" i="9"/>
  <c r="CK13" i="9" s="1"/>
  <c r="AT13" i="9"/>
  <c r="CL13" i="9" s="1"/>
  <c r="AC13" i="9"/>
  <c r="BU13" i="9" s="1"/>
  <c r="AF13" i="9"/>
  <c r="BX13" i="9" s="1"/>
  <c r="AU13" i="9"/>
  <c r="CM13" i="9" s="1"/>
  <c r="AZ13" i="9"/>
  <c r="CR13" i="9" s="1"/>
  <c r="AK13" i="9"/>
  <c r="CC13" i="9" s="1"/>
  <c r="AP13" i="9"/>
  <c r="CH13" i="9" s="1"/>
  <c r="U13" i="9"/>
  <c r="BM13" i="9" s="1"/>
  <c r="BM47" i="9" s="1"/>
  <c r="I5" i="11" s="1"/>
  <c r="V13" i="9"/>
  <c r="BN13" i="9" s="1"/>
  <c r="AJ13" i="9"/>
  <c r="CB13" i="9" s="1"/>
  <c r="AO13" i="9"/>
  <c r="CG13" i="9" s="1"/>
  <c r="AW13" i="9"/>
  <c r="CO13" i="9" s="1"/>
  <c r="AG13" i="9"/>
  <c r="BY13" i="9" s="1"/>
  <c r="BA13" i="9"/>
  <c r="CS13" i="9" s="1"/>
  <c r="AV13" i="9"/>
  <c r="CN13" i="9" s="1"/>
  <c r="AR13" i="9"/>
  <c r="CJ13" i="9" s="1"/>
  <c r="AX13" i="9"/>
  <c r="CP13" i="9" s="1"/>
  <c r="BB13" i="9"/>
  <c r="CT13" i="9" s="1"/>
  <c r="K200" i="9"/>
  <c r="F201" i="9"/>
  <c r="J200" i="9"/>
  <c r="L200" i="9"/>
  <c r="BB669" i="9"/>
  <c r="AX669" i="9"/>
  <c r="CP669" i="9" s="1"/>
  <c r="AT669" i="9"/>
  <c r="CL669" i="9" s="1"/>
  <c r="AR669" i="9"/>
  <c r="CJ669" i="9" s="1"/>
  <c r="AO669" i="9"/>
  <c r="CG669" i="9" s="1"/>
  <c r="AM669" i="9"/>
  <c r="CE669" i="9" s="1"/>
  <c r="AH669" i="9"/>
  <c r="BZ669" i="9" s="1"/>
  <c r="AU669" i="9"/>
  <c r="CM669" i="9" s="1"/>
  <c r="AQ669" i="9"/>
  <c r="CI669" i="9" s="1"/>
  <c r="AP669" i="9"/>
  <c r="CH669" i="9" s="1"/>
  <c r="AF669" i="9"/>
  <c r="BX669" i="9" s="1"/>
  <c r="Y669" i="9"/>
  <c r="BQ669" i="9" s="1"/>
  <c r="AZ669" i="9"/>
  <c r="AW669" i="9"/>
  <c r="CO669" i="9" s="1"/>
  <c r="AV669" i="9"/>
  <c r="CN669" i="9" s="1"/>
  <c r="AK669" i="9"/>
  <c r="CC669" i="9" s="1"/>
  <c r="AJ669" i="9"/>
  <c r="CB669" i="9" s="1"/>
  <c r="AS669" i="9"/>
  <c r="CK669" i="9" s="1"/>
  <c r="AY669" i="9"/>
  <c r="AD669" i="9"/>
  <c r="BV669" i="9" s="1"/>
  <c r="U669" i="9"/>
  <c r="BM669" i="9" s="1"/>
  <c r="T669" i="9"/>
  <c r="BL669" i="9" s="1"/>
  <c r="AL669" i="9"/>
  <c r="CD669" i="9" s="1"/>
  <c r="AI669" i="9"/>
  <c r="CA669" i="9" s="1"/>
  <c r="BA669" i="9"/>
  <c r="X669" i="9"/>
  <c r="BP669" i="9" s="1"/>
  <c r="AN669" i="9"/>
  <c r="CF669" i="9" s="1"/>
  <c r="AC669" i="9"/>
  <c r="BU669" i="9" s="1"/>
  <c r="AB669" i="9"/>
  <c r="BT669" i="9" s="1"/>
  <c r="W669" i="9"/>
  <c r="BO669" i="9" s="1"/>
  <c r="AA669" i="9"/>
  <c r="BS669" i="9" s="1"/>
  <c r="AE669" i="9"/>
  <c r="BW669" i="9" s="1"/>
  <c r="AG669" i="9"/>
  <c r="BY669" i="9" s="1"/>
  <c r="V669" i="9"/>
  <c r="BN669" i="9" s="1"/>
  <c r="S669" i="9"/>
  <c r="BK669" i="9" s="1"/>
  <c r="BK705" i="9" s="1"/>
  <c r="G19" i="11" s="1"/>
  <c r="Z669" i="9"/>
  <c r="BR669" i="9" s="1"/>
  <c r="CT10" i="9"/>
  <c r="CR8" i="9"/>
  <c r="CS9" i="9"/>
  <c r="CP6" i="9"/>
  <c r="CQ7" i="9"/>
  <c r="L670" i="9"/>
  <c r="K670" i="9"/>
  <c r="F671" i="9"/>
  <c r="J670" i="9"/>
  <c r="CM760" i="9"/>
  <c r="CL759" i="9"/>
  <c r="CK758" i="9"/>
  <c r="CO762" i="9"/>
  <c r="CN761" i="9"/>
  <c r="V199" i="9"/>
  <c r="BN199" i="9" s="1"/>
  <c r="W199" i="9"/>
  <c r="BO199" i="9" s="1"/>
  <c r="AL199" i="9"/>
  <c r="CD199" i="9" s="1"/>
  <c r="AM199" i="9"/>
  <c r="CE199" i="9" s="1"/>
  <c r="AP199" i="9"/>
  <c r="CH199" i="9" s="1"/>
  <c r="T199" i="9"/>
  <c r="BL199" i="9" s="1"/>
  <c r="Y199" i="9"/>
  <c r="BQ199" i="9" s="1"/>
  <c r="AJ199" i="9"/>
  <c r="CB199" i="9" s="1"/>
  <c r="S199" i="9"/>
  <c r="BK199" i="9" s="1"/>
  <c r="BK235" i="9" s="1"/>
  <c r="G9" i="11" s="1"/>
  <c r="AD199" i="9"/>
  <c r="BV199" i="9" s="1"/>
  <c r="AE199" i="9"/>
  <c r="BW199" i="9" s="1"/>
  <c r="AQ199" i="9"/>
  <c r="CI199" i="9" s="1"/>
  <c r="AA199" i="9"/>
  <c r="BS199" i="9" s="1"/>
  <c r="AG199" i="9"/>
  <c r="BY199" i="9" s="1"/>
  <c r="BB199" i="9"/>
  <c r="CT199" i="9" s="1"/>
  <c r="U199" i="9"/>
  <c r="BM199" i="9" s="1"/>
  <c r="AU199" i="9"/>
  <c r="CM199" i="9" s="1"/>
  <c r="AZ199" i="9"/>
  <c r="CR199" i="9" s="1"/>
  <c r="AI199" i="9"/>
  <c r="CA199" i="9" s="1"/>
  <c r="AX199" i="9"/>
  <c r="CP199" i="9" s="1"/>
  <c r="AH199" i="9"/>
  <c r="BZ199" i="9" s="1"/>
  <c r="AY199" i="9"/>
  <c r="CQ199" i="9" s="1"/>
  <c r="X199" i="9"/>
  <c r="BP199" i="9" s="1"/>
  <c r="AB199" i="9"/>
  <c r="BT199" i="9" s="1"/>
  <c r="AT199" i="9"/>
  <c r="CL199" i="9" s="1"/>
  <c r="AW199" i="9"/>
  <c r="CO199" i="9" s="1"/>
  <c r="AK199" i="9"/>
  <c r="CC199" i="9" s="1"/>
  <c r="AC199" i="9"/>
  <c r="BU199" i="9" s="1"/>
  <c r="AF199" i="9"/>
  <c r="BX199" i="9" s="1"/>
  <c r="Z199" i="9"/>
  <c r="BR199" i="9" s="1"/>
  <c r="AR199" i="9"/>
  <c r="CJ199" i="9" s="1"/>
  <c r="AV199" i="9"/>
  <c r="CN199" i="9" s="1"/>
  <c r="AO199" i="9"/>
  <c r="CG199" i="9" s="1"/>
  <c r="AN199" i="9"/>
  <c r="CF199" i="9" s="1"/>
  <c r="BA199" i="9"/>
  <c r="CS199" i="9" s="1"/>
  <c r="AS199" i="9"/>
  <c r="CK199" i="9" s="1"/>
  <c r="AH105" i="9"/>
  <c r="BZ105" i="9" s="1"/>
  <c r="AE105" i="9"/>
  <c r="BW105" i="9" s="1"/>
  <c r="AG105" i="9"/>
  <c r="BY105" i="9" s="1"/>
  <c r="AO105" i="9"/>
  <c r="CG105" i="9" s="1"/>
  <c r="AL105" i="9"/>
  <c r="CD105" i="9" s="1"/>
  <c r="Z105" i="9"/>
  <c r="BR105" i="9" s="1"/>
  <c r="AQ105" i="9"/>
  <c r="CI105" i="9" s="1"/>
  <c r="AX105" i="9"/>
  <c r="U105" i="9"/>
  <c r="BM105" i="9" s="1"/>
  <c r="AJ105" i="9"/>
  <c r="CB105" i="9" s="1"/>
  <c r="AY105" i="9"/>
  <c r="AS105" i="9"/>
  <c r="CK105" i="9" s="1"/>
  <c r="AV105" i="9"/>
  <c r="V105" i="9"/>
  <c r="BN105" i="9" s="1"/>
  <c r="AM105" i="9"/>
  <c r="CE105" i="9" s="1"/>
  <c r="AI105" i="9"/>
  <c r="CA105" i="9" s="1"/>
  <c r="AZ105" i="9"/>
  <c r="AU105" i="9"/>
  <c r="CM105" i="9" s="1"/>
  <c r="AA105" i="9"/>
  <c r="BS105" i="9" s="1"/>
  <c r="AB105" i="9"/>
  <c r="BT105" i="9" s="1"/>
  <c r="Y105" i="9"/>
  <c r="BQ105" i="9" s="1"/>
  <c r="AR105" i="9"/>
  <c r="CJ105" i="9" s="1"/>
  <c r="W105" i="9"/>
  <c r="BO105" i="9" s="1"/>
  <c r="BA105" i="9"/>
  <c r="X105" i="9"/>
  <c r="BP105" i="9" s="1"/>
  <c r="AK105" i="9"/>
  <c r="CC105" i="9" s="1"/>
  <c r="AC105" i="9"/>
  <c r="BU105" i="9" s="1"/>
  <c r="AT105" i="9"/>
  <c r="CL105" i="9" s="1"/>
  <c r="AW105" i="9"/>
  <c r="S105" i="9"/>
  <c r="BK105" i="9" s="1"/>
  <c r="BK141" i="9" s="1"/>
  <c r="G7" i="11" s="1"/>
  <c r="AN105" i="9"/>
  <c r="CF105" i="9" s="1"/>
  <c r="AP105" i="9"/>
  <c r="CH105" i="9" s="1"/>
  <c r="T105" i="9"/>
  <c r="BL105" i="9" s="1"/>
  <c r="BB105" i="9"/>
  <c r="AD105" i="9"/>
  <c r="BV105" i="9" s="1"/>
  <c r="AF105" i="9"/>
  <c r="BX105" i="9" s="1"/>
  <c r="F15" i="9"/>
  <c r="K14" i="9"/>
  <c r="L14" i="9"/>
  <c r="J14" i="9"/>
  <c r="CL757" i="9"/>
  <c r="AU757" i="9"/>
  <c r="H107" i="9"/>
  <c r="K106" i="9"/>
  <c r="L106" i="9"/>
  <c r="AA294" i="9"/>
  <c r="BS294" i="9" s="1"/>
  <c r="Z294" i="9"/>
  <c r="BR294" i="9" s="1"/>
  <c r="T294" i="9"/>
  <c r="BL294" i="9" s="1"/>
  <c r="BL329" i="9" s="1"/>
  <c r="H11" i="11" s="1"/>
  <c r="BA73" i="5" s="1" a="1"/>
  <c r="BA73" i="5" s="1"/>
  <c r="Y294" i="9"/>
  <c r="BQ294" i="9" s="1"/>
  <c r="AE294" i="9"/>
  <c r="BW294" i="9" s="1"/>
  <c r="AF294" i="9"/>
  <c r="BX294" i="9" s="1"/>
  <c r="AI294" i="9"/>
  <c r="CA294" i="9" s="1"/>
  <c r="AP294" i="9"/>
  <c r="CH294" i="9" s="1"/>
  <c r="AT294" i="9"/>
  <c r="CL294" i="9" s="1"/>
  <c r="AU294" i="9"/>
  <c r="CM294" i="9" s="1"/>
  <c r="AK294" i="9"/>
  <c r="CC294" i="9" s="1"/>
  <c r="AN294" i="9"/>
  <c r="CF294" i="9" s="1"/>
  <c r="AW294" i="9"/>
  <c r="CO294" i="9" s="1"/>
  <c r="V294" i="9"/>
  <c r="BN294" i="9" s="1"/>
  <c r="AH294" i="9"/>
  <c r="BZ294" i="9" s="1"/>
  <c r="AQ294" i="9"/>
  <c r="CI294" i="9" s="1"/>
  <c r="BB294" i="9"/>
  <c r="CT294" i="9" s="1"/>
  <c r="U294" i="9"/>
  <c r="BM294" i="9" s="1"/>
  <c r="AB294" i="9"/>
  <c r="BT294" i="9" s="1"/>
  <c r="AX294" i="9"/>
  <c r="CP294" i="9" s="1"/>
  <c r="AG294" i="9"/>
  <c r="BY294" i="9" s="1"/>
  <c r="AC294" i="9"/>
  <c r="BU294" i="9" s="1"/>
  <c r="AS294" i="9"/>
  <c r="CK294" i="9" s="1"/>
  <c r="X294" i="9"/>
  <c r="BP294" i="9" s="1"/>
  <c r="AJ294" i="9"/>
  <c r="CB294" i="9" s="1"/>
  <c r="AL294" i="9"/>
  <c r="CD294" i="9" s="1"/>
  <c r="AY294" i="9"/>
  <c r="CQ294" i="9" s="1"/>
  <c r="AM294" i="9"/>
  <c r="CE294" i="9" s="1"/>
  <c r="AO294" i="9"/>
  <c r="CG294" i="9" s="1"/>
  <c r="AD294" i="9"/>
  <c r="BV294" i="9" s="1"/>
  <c r="W294" i="9"/>
  <c r="BO294" i="9" s="1"/>
  <c r="AZ294" i="9"/>
  <c r="CR294" i="9" s="1"/>
  <c r="BA294" i="9"/>
  <c r="CS294" i="9" s="1"/>
  <c r="AR294" i="9"/>
  <c r="CJ294" i="9" s="1"/>
  <c r="AV294" i="9"/>
  <c r="CN294" i="9" s="1"/>
  <c r="S763" i="9"/>
  <c r="BK763" i="9" s="1"/>
  <c r="BK799" i="9" s="1"/>
  <c r="G21" i="11" s="1"/>
  <c r="AH763" i="9"/>
  <c r="BZ763" i="9" s="1"/>
  <c r="AN763" i="9"/>
  <c r="CF763" i="9" s="1"/>
  <c r="AP763" i="9"/>
  <c r="CH763" i="9" s="1"/>
  <c r="AJ763" i="9"/>
  <c r="CB763" i="9" s="1"/>
  <c r="Z763" i="9"/>
  <c r="BR763" i="9" s="1"/>
  <c r="AD763" i="9"/>
  <c r="BV763" i="9" s="1"/>
  <c r="AE763" i="9"/>
  <c r="BW763" i="9" s="1"/>
  <c r="AB763" i="9"/>
  <c r="BT763" i="9" s="1"/>
  <c r="AC763" i="9"/>
  <c r="BU763" i="9" s="1"/>
  <c r="AF763" i="9"/>
  <c r="BX763" i="9" s="1"/>
  <c r="AO763" i="9"/>
  <c r="CG763" i="9" s="1"/>
  <c r="V763" i="9"/>
  <c r="BN763" i="9" s="1"/>
  <c r="W763" i="9"/>
  <c r="BO763" i="9" s="1"/>
  <c r="AI763" i="9"/>
  <c r="CA763" i="9" s="1"/>
  <c r="AK763" i="9"/>
  <c r="CC763" i="9" s="1"/>
  <c r="AY763" i="9"/>
  <c r="U763" i="9"/>
  <c r="BM763" i="9" s="1"/>
  <c r="AL763" i="9"/>
  <c r="CD763" i="9" s="1"/>
  <c r="AS763" i="9"/>
  <c r="CK763" i="9" s="1"/>
  <c r="X763" i="9"/>
  <c r="BP763" i="9" s="1"/>
  <c r="AG763" i="9"/>
  <c r="BY763" i="9" s="1"/>
  <c r="AU763" i="9"/>
  <c r="CM763" i="9" s="1"/>
  <c r="AZ763" i="9"/>
  <c r="BB763" i="9"/>
  <c r="AM763" i="9"/>
  <c r="CE763" i="9" s="1"/>
  <c r="AR763" i="9"/>
  <c r="CJ763" i="9" s="1"/>
  <c r="AV763" i="9"/>
  <c r="CN763" i="9" s="1"/>
  <c r="AT763" i="9"/>
  <c r="CL763" i="9" s="1"/>
  <c r="BA763" i="9"/>
  <c r="T763" i="9"/>
  <c r="BL763" i="9" s="1"/>
  <c r="AA763" i="9"/>
  <c r="BS763" i="9" s="1"/>
  <c r="AQ763" i="9"/>
  <c r="CI763" i="9" s="1"/>
  <c r="AX763" i="9"/>
  <c r="CP763" i="9" s="1"/>
  <c r="AW763" i="9"/>
  <c r="CO763" i="9" s="1"/>
  <c r="Y763" i="9"/>
  <c r="BQ763" i="9" s="1"/>
  <c r="CL663" i="9"/>
  <c r="AU663" i="9"/>
  <c r="J764" i="9"/>
  <c r="K764" i="9"/>
  <c r="F765" i="9"/>
  <c r="L764" i="9"/>
  <c r="CM666" i="9"/>
  <c r="CO668" i="9"/>
  <c r="CL665" i="9"/>
  <c r="CK664" i="9"/>
  <c r="CN667" i="9"/>
  <c r="F296" i="9"/>
  <c r="K295" i="9"/>
  <c r="J295" i="9"/>
  <c r="L295" i="9"/>
  <c r="G1121" i="1"/>
  <c r="G1124" i="1" s="1"/>
  <c r="G1053" i="1"/>
  <c r="G1056" i="1" s="1"/>
  <c r="H1019" i="1"/>
  <c r="H1022" i="1" s="1"/>
  <c r="H985" i="1"/>
  <c r="H988" i="1" s="1"/>
  <c r="G951" i="1"/>
  <c r="G954" i="1" s="1"/>
  <c r="G917" i="1"/>
  <c r="G920" i="1" s="1"/>
  <c r="H849" i="1"/>
  <c r="H852" i="1" s="1"/>
  <c r="G815" i="1"/>
  <c r="G818" i="1" s="1"/>
  <c r="G781" i="1"/>
  <c r="G784" i="1" s="1"/>
  <c r="G713" i="1"/>
  <c r="G716" i="1" s="1"/>
  <c r="G679" i="1"/>
  <c r="G682" i="1" s="1"/>
  <c r="H645" i="1"/>
  <c r="H648" i="1" s="1"/>
  <c r="G543" i="1"/>
  <c r="G546" i="1" s="1"/>
  <c r="G237" i="1"/>
  <c r="G240" i="1" s="1"/>
  <c r="H203" i="1"/>
  <c r="H206" i="1" s="1"/>
  <c r="G67" i="1"/>
  <c r="G70" i="1" s="1"/>
  <c r="I101" i="1"/>
  <c r="I104" i="1" s="1"/>
  <c r="I577" i="1"/>
  <c r="I580" i="1" s="1"/>
  <c r="I169" i="1"/>
  <c r="I172" i="1" s="1"/>
  <c r="AW97" i="5" l="1"/>
  <c r="AW101" i="5" s="1"/>
  <c r="H9" i="12" s="1"/>
  <c r="AW216" i="5"/>
  <c r="AW220" i="5" s="1"/>
  <c r="H16" i="12" s="1"/>
  <c r="AW726" i="5"/>
  <c r="AW730" i="5" s="1"/>
  <c r="H46" i="12" s="1"/>
  <c r="AW386" i="5"/>
  <c r="AW390" i="5" s="1"/>
  <c r="H26" i="12" s="1"/>
  <c r="AW335" i="5"/>
  <c r="AW339" i="5" s="1"/>
  <c r="H23" i="12" s="1"/>
  <c r="AW624" i="5"/>
  <c r="AW628" i="5" s="1"/>
  <c r="H40" i="12" s="1"/>
  <c r="AW675" i="5"/>
  <c r="AW679" i="5" s="1"/>
  <c r="H43" i="12" s="1"/>
  <c r="AW488" i="5"/>
  <c r="AW492" i="5" s="1"/>
  <c r="H32" i="12" s="1"/>
  <c r="AW437" i="5"/>
  <c r="AW441" i="5" s="1"/>
  <c r="H29" i="12" s="1"/>
  <c r="AW828" i="5"/>
  <c r="AW832" i="5" s="1"/>
  <c r="H52" i="12" s="1"/>
  <c r="AX895" i="5" a="1"/>
  <c r="AX895" i="5" s="1"/>
  <c r="AX896" i="5" s="1"/>
  <c r="AX900" i="5" s="1"/>
  <c r="I56" i="12" s="1"/>
  <c r="AX589" i="5" a="1"/>
  <c r="AX589" i="5" s="1"/>
  <c r="AX590" i="5" s="1"/>
  <c r="AX594" i="5" s="1"/>
  <c r="I38" i="12" s="1"/>
  <c r="AX232" i="5" a="1"/>
  <c r="AX232" i="5" s="1"/>
  <c r="AX233" i="5" s="1"/>
  <c r="AX237" i="5" s="1"/>
  <c r="I17" i="12" s="1"/>
  <c r="AX793" i="5" a="1"/>
  <c r="AX793" i="5" s="1"/>
  <c r="AX794" i="5" s="1"/>
  <c r="AX798" i="5" s="1"/>
  <c r="I50" i="12" s="1"/>
  <c r="AX504" i="5" a="1"/>
  <c r="AX504" i="5" s="1"/>
  <c r="AX505" i="5" s="1"/>
  <c r="AX509" i="5" s="1"/>
  <c r="I33" i="12" s="1"/>
  <c r="AX351" i="5" a="1"/>
  <c r="AX351" i="5" s="1"/>
  <c r="AX352" i="5" s="1"/>
  <c r="AX356" i="5" s="1"/>
  <c r="I24" i="12" s="1"/>
  <c r="AX844" i="5" a="1"/>
  <c r="AX844" i="5" s="1"/>
  <c r="AX845" i="5" s="1"/>
  <c r="AX849" i="5" s="1"/>
  <c r="I53" i="12" s="1"/>
  <c r="AX266" i="5" a="1"/>
  <c r="AX266" i="5" s="1"/>
  <c r="AX267" i="5" s="1"/>
  <c r="AX271" i="5" s="1"/>
  <c r="I19" i="12" s="1"/>
  <c r="AX640" i="5" a="1"/>
  <c r="AX640" i="5" s="1"/>
  <c r="AX641" i="5" s="1"/>
  <c r="AX645" i="5" s="1"/>
  <c r="I41" i="12" s="1"/>
  <c r="AX691" i="5" a="1"/>
  <c r="AX691" i="5" s="1"/>
  <c r="AX692" i="5" s="1"/>
  <c r="AX696" i="5" s="1"/>
  <c r="I44" i="12" s="1"/>
  <c r="AX453" i="5" a="1"/>
  <c r="AX453" i="5" s="1"/>
  <c r="AX454" i="5" s="1"/>
  <c r="AX458" i="5" s="1"/>
  <c r="I30" i="12" s="1"/>
  <c r="AX742" i="5" a="1"/>
  <c r="AX742" i="5" s="1"/>
  <c r="AX743" i="5" s="1"/>
  <c r="AX747" i="5" s="1"/>
  <c r="I47" i="12" s="1"/>
  <c r="AX402" i="5" a="1"/>
  <c r="AX402" i="5" s="1"/>
  <c r="AX403" i="5" s="1"/>
  <c r="AX407" i="5" s="1"/>
  <c r="I27" i="12" s="1"/>
  <c r="AX130" i="5" a="1"/>
  <c r="AX130" i="5" s="1"/>
  <c r="AX131" i="5" s="1"/>
  <c r="AX135" i="5" s="1"/>
  <c r="I11" i="12" s="1"/>
  <c r="AX62" i="5" a="1"/>
  <c r="AX62" i="5" s="1"/>
  <c r="AX63" i="5" s="1"/>
  <c r="AX67" i="5" s="1"/>
  <c r="I7" i="12" s="1"/>
  <c r="U5" i="7" s="1" a="1"/>
  <c r="U5" i="7" s="1"/>
  <c r="AX181" i="5" a="1"/>
  <c r="AX181" i="5" s="1"/>
  <c r="AX182" i="5" s="1"/>
  <c r="AX186" i="5" s="1"/>
  <c r="I14" i="12" s="1"/>
  <c r="AW861" i="5" a="1"/>
  <c r="AW861" i="5" s="1"/>
  <c r="AW862" i="5" s="1"/>
  <c r="AW866" i="5" s="1"/>
  <c r="H54" i="12" s="1"/>
  <c r="AW317" i="5" a="1"/>
  <c r="AW317" i="5" s="1"/>
  <c r="AW318" i="5" s="1"/>
  <c r="AW322" i="5" s="1"/>
  <c r="H22" i="12" s="1"/>
  <c r="AW368" i="5" a="1"/>
  <c r="AW368" i="5" s="1"/>
  <c r="AW369" i="5" s="1"/>
  <c r="AW373" i="5" s="1"/>
  <c r="H25" i="12" s="1"/>
  <c r="T7" i="7" s="1" a="1"/>
  <c r="T7" i="7" s="1"/>
  <c r="AW198" i="5" a="1"/>
  <c r="AW198" i="5" s="1"/>
  <c r="AW199" i="5" s="1"/>
  <c r="AW203" i="5" s="1"/>
  <c r="H15" i="12" s="1"/>
  <c r="AW759" i="5" a="1"/>
  <c r="AW759" i="5" s="1"/>
  <c r="AW760" i="5" s="1"/>
  <c r="AW764" i="5" s="1"/>
  <c r="H48" i="12" s="1"/>
  <c r="AW470" i="5" a="1"/>
  <c r="AW470" i="5" s="1"/>
  <c r="AW471" i="5" s="1"/>
  <c r="AW475" i="5" s="1"/>
  <c r="H31" i="12" s="1"/>
  <c r="AW419" i="5" a="1"/>
  <c r="AW419" i="5" s="1"/>
  <c r="AW420" i="5" s="1"/>
  <c r="AW424" i="5" s="1"/>
  <c r="H28" i="12" s="1"/>
  <c r="AW810" i="5" a="1"/>
  <c r="AW810" i="5" s="1"/>
  <c r="AW811" i="5" s="1"/>
  <c r="AW815" i="5" s="1"/>
  <c r="H51" i="12" s="1"/>
  <c r="AW606" i="5" a="1"/>
  <c r="AW606" i="5" s="1"/>
  <c r="AW607" i="5" s="1"/>
  <c r="AW611" i="5" s="1"/>
  <c r="H39" i="12" s="1"/>
  <c r="AW708" i="5" a="1"/>
  <c r="AW708" i="5" s="1"/>
  <c r="AW709" i="5" s="1"/>
  <c r="AW713" i="5" s="1"/>
  <c r="H45" i="12" s="1"/>
  <c r="AW555" i="5" a="1"/>
  <c r="AW555" i="5" s="1"/>
  <c r="AW556" i="5" s="1"/>
  <c r="AW560" i="5" s="1"/>
  <c r="H36" i="12" s="1"/>
  <c r="AW521" i="5" a="1"/>
  <c r="AW521" i="5" s="1"/>
  <c r="AW522" i="5" s="1"/>
  <c r="AW526" i="5" s="1"/>
  <c r="H34" i="12" s="1"/>
  <c r="AW657" i="5" a="1"/>
  <c r="AW657" i="5" s="1"/>
  <c r="AW658" i="5" s="1"/>
  <c r="AW662" i="5" s="1"/>
  <c r="H42" i="12" s="1"/>
  <c r="AW147" i="5" a="1"/>
  <c r="AW147" i="5" s="1"/>
  <c r="AW148" i="5" s="1"/>
  <c r="AW152" i="5" s="1"/>
  <c r="H12" i="12" s="1"/>
  <c r="AW28" i="5" a="1"/>
  <c r="AW28" i="5" s="1"/>
  <c r="AW29" i="5" s="1"/>
  <c r="AW33" i="5" s="1"/>
  <c r="H5" i="12" s="1"/>
  <c r="AW79" i="5" a="1"/>
  <c r="AW79" i="5" s="1"/>
  <c r="AW80" i="5" s="1"/>
  <c r="AW84" i="5" s="1"/>
  <c r="H8" i="12" s="1"/>
  <c r="AW879" i="5"/>
  <c r="AW883" i="5" s="1"/>
  <c r="H55" i="12" s="1"/>
  <c r="AW573" i="5"/>
  <c r="AW577" i="5" s="1"/>
  <c r="H37" i="12" s="1"/>
  <c r="AZ873" i="5" a="1"/>
  <c r="AZ873" i="5" s="1"/>
  <c r="AZ822" i="5" a="1"/>
  <c r="AZ822" i="5" s="1"/>
  <c r="AW250" i="5"/>
  <c r="AW254" i="5" s="1"/>
  <c r="H18" i="12" s="1"/>
  <c r="AZ57" i="5" a="1"/>
  <c r="AZ57" i="5" s="1"/>
  <c r="AZ890" i="5" a="1"/>
  <c r="AZ890" i="5" s="1"/>
  <c r="AZ839" i="5" a="1"/>
  <c r="AZ839" i="5" s="1"/>
  <c r="AX878" i="5" a="1"/>
  <c r="AX878" i="5" s="1"/>
  <c r="AX879" i="5" s="1"/>
  <c r="AX883" i="5" s="1"/>
  <c r="I55" i="12" s="1"/>
  <c r="AX827" i="5" a="1"/>
  <c r="AX827" i="5" s="1"/>
  <c r="AX828" i="5" s="1"/>
  <c r="AX832" i="5" s="1"/>
  <c r="I52" i="12" s="1"/>
  <c r="AX725" i="5" a="1"/>
  <c r="AX725" i="5" s="1"/>
  <c r="AX726" i="5" s="1"/>
  <c r="AX730" i="5" s="1"/>
  <c r="I46" i="12" s="1"/>
  <c r="AX300" i="5" a="1"/>
  <c r="AX300" i="5" s="1"/>
  <c r="AX301" i="5" s="1"/>
  <c r="AX305" i="5" s="1"/>
  <c r="I21" i="12" s="1"/>
  <c r="AX215" i="5" a="1"/>
  <c r="AX215" i="5" s="1"/>
  <c r="AX216" i="5" s="1"/>
  <c r="AX220" i="5" s="1"/>
  <c r="I16" i="12" s="1"/>
  <c r="AX487" i="5" a="1"/>
  <c r="AX487" i="5" s="1"/>
  <c r="AX488" i="5" s="1"/>
  <c r="AX492" i="5" s="1"/>
  <c r="I32" i="12" s="1"/>
  <c r="AX334" i="5" a="1"/>
  <c r="AX334" i="5" s="1"/>
  <c r="AX335" i="5" s="1"/>
  <c r="AX339" i="5" s="1"/>
  <c r="I23" i="12" s="1"/>
  <c r="AX283" i="5" a="1"/>
  <c r="AX283" i="5" s="1"/>
  <c r="AX284" i="5" s="1"/>
  <c r="AX288" i="5" s="1"/>
  <c r="I20" i="12" s="1"/>
  <c r="AX776" i="5" a="1"/>
  <c r="AX776" i="5" s="1"/>
  <c r="AX777" i="5" s="1"/>
  <c r="AX781" i="5" s="1"/>
  <c r="I49" i="12" s="1"/>
  <c r="AX623" i="5" a="1"/>
  <c r="AX623" i="5" s="1"/>
  <c r="AX624" i="5" s="1"/>
  <c r="AX628" i="5" s="1"/>
  <c r="I40" i="12" s="1"/>
  <c r="AX572" i="5" a="1"/>
  <c r="AX572" i="5" s="1"/>
  <c r="AX573" i="5" s="1"/>
  <c r="AX577" i="5" s="1"/>
  <c r="I37" i="12" s="1"/>
  <c r="AX538" i="5" a="1"/>
  <c r="AX538" i="5" s="1"/>
  <c r="AX539" i="5" s="1"/>
  <c r="AX543" i="5" s="1"/>
  <c r="I35" i="12" s="1"/>
  <c r="AX436" i="5" a="1"/>
  <c r="AX436" i="5" s="1"/>
  <c r="AX437" i="5" s="1"/>
  <c r="AX441" i="5" s="1"/>
  <c r="I29" i="12" s="1"/>
  <c r="AX674" i="5" a="1"/>
  <c r="AX674" i="5" s="1"/>
  <c r="AX675" i="5" s="1"/>
  <c r="AX679" i="5" s="1"/>
  <c r="I43" i="12" s="1"/>
  <c r="AX385" i="5" a="1"/>
  <c r="AX385" i="5" s="1"/>
  <c r="AX386" i="5" s="1"/>
  <c r="AX390" i="5" s="1"/>
  <c r="I26" i="12" s="1"/>
  <c r="AX249" i="5" a="1"/>
  <c r="AX249" i="5" s="1"/>
  <c r="AX250" i="5" s="1"/>
  <c r="AX254" i="5" s="1"/>
  <c r="I18" i="12" s="1"/>
  <c r="AX45" i="5" a="1"/>
  <c r="AX45" i="5" s="1"/>
  <c r="AX46" i="5" s="1"/>
  <c r="AX50" i="5" s="1"/>
  <c r="I6" i="12" s="1"/>
  <c r="U8" i="7" s="1" a="1"/>
  <c r="U8" i="7" s="1"/>
  <c r="AX113" i="5" a="1"/>
  <c r="AX113" i="5" s="1"/>
  <c r="AX114" i="5" s="1"/>
  <c r="AX118" i="5" s="1"/>
  <c r="I10" i="12" s="1"/>
  <c r="U6" i="7" s="1" a="1"/>
  <c r="U6" i="7" s="1"/>
  <c r="AX96" i="5" a="1"/>
  <c r="AX96" i="5" s="1"/>
  <c r="AX97" i="5" s="1"/>
  <c r="AX101" i="5" s="1"/>
  <c r="I9" i="12" s="1"/>
  <c r="AX164" i="5" a="1"/>
  <c r="AX164" i="5" s="1"/>
  <c r="AX165" i="5" s="1"/>
  <c r="AX169" i="5" s="1"/>
  <c r="I13" i="12" s="1"/>
  <c r="BA481" i="5" a="1"/>
  <c r="BA481" i="5" s="1"/>
  <c r="AZ464" i="5" a="1"/>
  <c r="AZ464" i="5" s="1"/>
  <c r="BA498" i="5" a="1"/>
  <c r="BA498" i="5" s="1"/>
  <c r="X10" i="7" a="1"/>
  <c r="X10" i="7" s="1"/>
  <c r="X15" i="7" a="1"/>
  <c r="X15" i="7" s="1"/>
  <c r="X14" i="7" a="1"/>
  <c r="X14" i="7" s="1"/>
  <c r="X12" i="7" a="1"/>
  <c r="X12" i="7" s="1"/>
  <c r="X13" i="7" a="1"/>
  <c r="X13" i="7" s="1"/>
  <c r="X19" i="7" a="1"/>
  <c r="X19" i="7" s="1"/>
  <c r="X9" i="7" a="1"/>
  <c r="X9" i="7" s="1"/>
  <c r="X20" i="7" a="1"/>
  <c r="X20" i="7" s="1"/>
  <c r="X11" i="7" a="1"/>
  <c r="X11" i="7" s="1"/>
  <c r="X17" i="7" a="1"/>
  <c r="X17" i="7" s="1"/>
  <c r="X18" i="7" a="1"/>
  <c r="X18" i="7" s="1"/>
  <c r="X23" i="7" a="1"/>
  <c r="X23" i="7" s="1"/>
  <c r="X16" i="7" a="1"/>
  <c r="X16" i="7" s="1"/>
  <c r="X26" i="7" a="1"/>
  <c r="X26" i="7" s="1"/>
  <c r="X29" i="7" a="1"/>
  <c r="X29" i="7" s="1"/>
  <c r="X22" i="7" a="1"/>
  <c r="X22" i="7" s="1"/>
  <c r="X24" i="7" a="1"/>
  <c r="X24" i="7" s="1"/>
  <c r="X21" i="7" a="1"/>
  <c r="X21" i="7" s="1"/>
  <c r="X34" i="7" a="1"/>
  <c r="X34" i="7" s="1"/>
  <c r="X28" i="7" a="1"/>
  <c r="X28" i="7" s="1"/>
  <c r="X35" i="7" a="1"/>
  <c r="X35" i="7" s="1"/>
  <c r="X30" i="7" a="1"/>
  <c r="X30" i="7" s="1"/>
  <c r="X31" i="7" a="1"/>
  <c r="X31" i="7" s="1"/>
  <c r="X33" i="7" a="1"/>
  <c r="X33" i="7" s="1"/>
  <c r="X38" i="7" a="1"/>
  <c r="X38" i="7" s="1"/>
  <c r="X25" i="7" a="1"/>
  <c r="X25" i="7" s="1"/>
  <c r="X41" i="7" a="1"/>
  <c r="X41" i="7" s="1"/>
  <c r="X44" i="7" a="1"/>
  <c r="X44" i="7" s="1"/>
  <c r="X27" i="7" a="1"/>
  <c r="X27" i="7" s="1"/>
  <c r="X32" i="7" a="1"/>
  <c r="X32" i="7" s="1"/>
  <c r="X42" i="7" a="1"/>
  <c r="X42" i="7" s="1"/>
  <c r="X37" i="7" a="1"/>
  <c r="X37" i="7" s="1"/>
  <c r="X43" i="7" a="1"/>
  <c r="X43" i="7" s="1"/>
  <c r="X36" i="7" a="1"/>
  <c r="X36" i="7" s="1"/>
  <c r="X39" i="7" a="1"/>
  <c r="X39" i="7" s="1"/>
  <c r="X40" i="7" a="1"/>
  <c r="X40" i="7" s="1"/>
  <c r="R47" i="7"/>
  <c r="G50" i="14"/>
  <c r="F33" i="14"/>
  <c r="AZ736" i="5" a="1"/>
  <c r="AZ736" i="5" s="1"/>
  <c r="AZ787" i="5" a="1"/>
  <c r="AZ787" i="5" s="1"/>
  <c r="AZ124" i="5" a="1"/>
  <c r="AZ124" i="5" s="1"/>
  <c r="AZ90" i="5" a="1"/>
  <c r="AZ90" i="5" s="1"/>
  <c r="AZ159" i="5" a="1"/>
  <c r="AZ159" i="5" s="1"/>
  <c r="AZ550" i="5" a="1"/>
  <c r="AZ550" i="5" s="1"/>
  <c r="AZ362" i="5" a="1"/>
  <c r="AZ362" i="5" s="1"/>
  <c r="BA567" i="5" a="1"/>
  <c r="BA567" i="5" s="1"/>
  <c r="BA379" i="5" a="1"/>
  <c r="BA379" i="5" s="1"/>
  <c r="AZ56" i="5" a="1"/>
  <c r="AZ56" i="5" s="1"/>
  <c r="AY583" i="5" a="1"/>
  <c r="AY583" i="5" s="1"/>
  <c r="AY448" i="5" a="1"/>
  <c r="AY448" i="5" s="1"/>
  <c r="AY499" i="5" a="1"/>
  <c r="AY499" i="5" s="1"/>
  <c r="AY635" i="5" a="1"/>
  <c r="AY635" i="5" s="1"/>
  <c r="AY686" i="5" a="1"/>
  <c r="AY686" i="5" s="1"/>
  <c r="BA296" i="5" a="1"/>
  <c r="BA296" i="5" s="1"/>
  <c r="BA347" i="5" a="1"/>
  <c r="BA347" i="5" s="1"/>
  <c r="BA669" i="5" a="1"/>
  <c r="BA669" i="5" s="1"/>
  <c r="BA210" i="5" a="1"/>
  <c r="BA210" i="5" s="1"/>
  <c r="BA618" i="5" a="1"/>
  <c r="BA618" i="5" s="1"/>
  <c r="BA262" i="5" a="1"/>
  <c r="BA262" i="5" s="1"/>
  <c r="BA533" i="5" a="1"/>
  <c r="BA533" i="5" s="1"/>
  <c r="BA566" i="5" a="1"/>
  <c r="BA566" i="5" s="1"/>
  <c r="BA380" i="5" a="1"/>
  <c r="BA380" i="5" s="1"/>
  <c r="BA482" i="5" a="1"/>
  <c r="BA482" i="5" s="1"/>
  <c r="BA431" i="5" a="1"/>
  <c r="BA431" i="5" s="1"/>
  <c r="BA126" i="5" a="1"/>
  <c r="BA126" i="5" s="1"/>
  <c r="BA652" i="5" a="1"/>
  <c r="BA652" i="5" s="1"/>
  <c r="BA601" i="5" a="1"/>
  <c r="BA601" i="5" s="1"/>
  <c r="BA549" i="5" a="1"/>
  <c r="BA549" i="5" s="1"/>
  <c r="BA465" i="5" a="1"/>
  <c r="BA465" i="5" s="1"/>
  <c r="BA516" i="5" a="1"/>
  <c r="BA516" i="5" s="1"/>
  <c r="BA330" i="5" a="1"/>
  <c r="BA330" i="5" s="1"/>
  <c r="BA414" i="5" a="1"/>
  <c r="BA414" i="5" s="1"/>
  <c r="BA245" i="5" a="1"/>
  <c r="BA245" i="5" s="1"/>
  <c r="BA363" i="5" a="1"/>
  <c r="BA363" i="5" s="1"/>
  <c r="BA143" i="5" a="1"/>
  <c r="BA143" i="5" s="1"/>
  <c r="BA193" i="5" a="1"/>
  <c r="BA193" i="5" s="1"/>
  <c r="AZ244" i="5" a="1"/>
  <c r="AZ244" i="5" s="1"/>
  <c r="AZ328" i="5" a="1"/>
  <c r="AZ328" i="5" s="1"/>
  <c r="AZ670" i="5" a="1"/>
  <c r="AZ670" i="5" s="1"/>
  <c r="AZ619" i="5" a="1"/>
  <c r="AZ619" i="5" s="1"/>
  <c r="AZ141" i="5" a="1"/>
  <c r="AZ141" i="5" s="1"/>
  <c r="AZ568" i="5" a="1"/>
  <c r="AZ568" i="5" s="1"/>
  <c r="AZ720" i="5" a="1"/>
  <c r="AZ720" i="5" s="1"/>
  <c r="AZ211" i="5" a="1"/>
  <c r="AZ211" i="5" s="1"/>
  <c r="AZ192" i="5" a="1"/>
  <c r="AZ192" i="5" s="1"/>
  <c r="AZ483" i="5" a="1"/>
  <c r="AZ483" i="5" s="1"/>
  <c r="AZ432" i="5" a="1"/>
  <c r="AZ432" i="5" s="1"/>
  <c r="AZ381" i="5" a="1"/>
  <c r="AZ381" i="5" s="1"/>
  <c r="AZ93" i="5" a="1"/>
  <c r="AZ93" i="5" s="1"/>
  <c r="AZ396" i="5" a="1"/>
  <c r="AZ396" i="5" s="1"/>
  <c r="AZ584" i="5" a="1"/>
  <c r="AZ584" i="5" s="1"/>
  <c r="AZ398" i="5" a="1"/>
  <c r="AZ398" i="5" s="1"/>
  <c r="AZ345" i="5" a="1"/>
  <c r="AZ345" i="5" s="1"/>
  <c r="AZ261" i="5" a="1"/>
  <c r="AZ261" i="5" s="1"/>
  <c r="AZ687" i="5" a="1"/>
  <c r="AZ687" i="5" s="1"/>
  <c r="AZ737" i="5" a="1"/>
  <c r="AZ737" i="5" s="1"/>
  <c r="AZ585" i="5" a="1"/>
  <c r="AZ585" i="5" s="1"/>
  <c r="AZ209" i="5" a="1"/>
  <c r="AZ209" i="5" s="1"/>
  <c r="AZ500" i="5" a="1"/>
  <c r="AZ500" i="5" s="1"/>
  <c r="AZ228" i="5" a="1"/>
  <c r="AZ228" i="5" s="1"/>
  <c r="AZ636" i="5" a="1"/>
  <c r="AZ636" i="5" s="1"/>
  <c r="AZ449" i="5" a="1"/>
  <c r="AZ449" i="5" s="1"/>
  <c r="AZ176" i="5" a="1"/>
  <c r="AZ176" i="5" s="1"/>
  <c r="AZ125" i="5" a="1"/>
  <c r="AZ125" i="5" s="1"/>
  <c r="BA719" i="5" a="1"/>
  <c r="BA719" i="5" s="1"/>
  <c r="BA770" i="5" a="1"/>
  <c r="BA770" i="5" s="1"/>
  <c r="BA534" i="5" a="1"/>
  <c r="BA534" i="5" s="1"/>
  <c r="BB226" i="5" a="1"/>
  <c r="BB226" i="5" s="1"/>
  <c r="BB175" i="5" a="1"/>
  <c r="BB175" i="5" s="1"/>
  <c r="BN46" i="7"/>
  <c r="BN47" i="7"/>
  <c r="G17" i="14" s="1"/>
  <c r="BM48" i="7"/>
  <c r="F22" i="14" s="1"/>
  <c r="F38" i="14" s="1"/>
  <c r="BO7" i="7" a="1"/>
  <c r="BO7" i="7" s="1"/>
  <c r="BO9" i="7" a="1"/>
  <c r="BO9" i="7" s="1"/>
  <c r="BO8" i="7" a="1"/>
  <c r="BO8" i="7" s="1"/>
  <c r="BO5" i="7" a="1"/>
  <c r="BO5" i="7" s="1"/>
  <c r="BO10" i="7" a="1"/>
  <c r="BO10" i="7" s="1"/>
  <c r="AY397" i="5" a="1"/>
  <c r="AY397" i="5" s="1"/>
  <c r="AY227" i="5" a="1"/>
  <c r="AY227" i="5" s="1"/>
  <c r="AY177" i="5" a="1"/>
  <c r="AY177" i="5" s="1"/>
  <c r="H1087" i="1"/>
  <c r="H1090" i="1" s="1"/>
  <c r="I509" i="1"/>
  <c r="I512" i="1" s="1"/>
  <c r="BA75" i="5" a="1"/>
  <c r="BA75" i="5" s="1"/>
  <c r="AY74" i="5" a="1"/>
  <c r="AY74" i="5" s="1"/>
  <c r="BA23" i="5" a="1"/>
  <c r="BA23" i="5" s="1"/>
  <c r="CH100" i="9"/>
  <c r="CI101" i="9"/>
  <c r="CJ102" i="9"/>
  <c r="CK103" i="9"/>
  <c r="AR99" i="9"/>
  <c r="CJ99" i="9" s="1"/>
  <c r="CN105" i="9"/>
  <c r="AZ161" i="5" a="1"/>
  <c r="AZ161" i="5" s="1"/>
  <c r="AZ162" i="5" a="1"/>
  <c r="AZ162" i="5" s="1"/>
  <c r="AZ108" i="5" a="1"/>
  <c r="AZ108" i="5" s="1"/>
  <c r="AZ160" i="5" a="1"/>
  <c r="AZ160" i="5" s="1"/>
  <c r="AZ163" i="5" a="1"/>
  <c r="AZ163" i="5" s="1"/>
  <c r="AZ44" i="5" a="1"/>
  <c r="AZ44" i="5" s="1"/>
  <c r="AZ110" i="5" a="1"/>
  <c r="AZ110" i="5" s="1"/>
  <c r="AZ60" i="5" a="1"/>
  <c r="AZ60" i="5" s="1"/>
  <c r="AZ41" i="5" a="1"/>
  <c r="AZ41" i="5" s="1"/>
  <c r="AZ40" i="5" a="1"/>
  <c r="AZ40" i="5" s="1"/>
  <c r="AZ77" i="5" a="1"/>
  <c r="AZ77" i="5" s="1"/>
  <c r="AZ109" i="5" a="1"/>
  <c r="AZ109" i="5" s="1"/>
  <c r="AZ25" i="5" a="1"/>
  <c r="AZ25" i="5" s="1"/>
  <c r="AZ107" i="5" a="1"/>
  <c r="AZ107" i="5" s="1"/>
  <c r="AZ26" i="5" a="1"/>
  <c r="AZ26" i="5" s="1"/>
  <c r="AZ112" i="5" a="1"/>
  <c r="AZ112" i="5" s="1"/>
  <c r="BB58" i="5" a="1"/>
  <c r="BB58" i="5" s="1"/>
  <c r="BA61" i="5" a="1"/>
  <c r="BA61" i="5" s="1"/>
  <c r="BA59" i="5" a="1"/>
  <c r="BA59" i="5" s="1"/>
  <c r="BA78" i="5" a="1"/>
  <c r="BA78" i="5" s="1"/>
  <c r="BA27" i="5" a="1"/>
  <c r="BA27" i="5" s="1"/>
  <c r="BA24" i="5" a="1"/>
  <c r="BA24" i="5" s="1"/>
  <c r="AZ158" i="5" a="1"/>
  <c r="AZ158" i="5" s="1"/>
  <c r="AZ76" i="5" a="1"/>
  <c r="AZ76" i="5" s="1"/>
  <c r="AZ39" i="5" a="1"/>
  <c r="AZ39" i="5" s="1"/>
  <c r="AZ22" i="5" a="1"/>
  <c r="AZ22" i="5" s="1"/>
  <c r="AZ42" i="5" a="1"/>
  <c r="AZ42" i="5" s="1"/>
  <c r="AZ111" i="5" a="1"/>
  <c r="AZ111" i="5" s="1"/>
  <c r="BD151" i="5"/>
  <c r="X3" i="7"/>
  <c r="BP6" i="7" s="1" a="1"/>
  <c r="BP6" i="7" s="1"/>
  <c r="BE150" i="5" a="1"/>
  <c r="BE150" i="5" s="1"/>
  <c r="P150" i="5"/>
  <c r="P149" i="5"/>
  <c r="BE149" i="5" a="1"/>
  <c r="BE149" i="5" s="1"/>
  <c r="O183" i="5"/>
  <c r="BD183" i="5" a="1"/>
  <c r="BD183" i="5" s="1"/>
  <c r="BD185" i="5" s="1"/>
  <c r="P184" i="5"/>
  <c r="BE184" i="5" a="1"/>
  <c r="BE184" i="5" s="1"/>
  <c r="BE167" i="5" a="1"/>
  <c r="BE167" i="5" s="1"/>
  <c r="P167" i="5"/>
  <c r="BD168" i="5"/>
  <c r="P166" i="5"/>
  <c r="BE166" i="5" a="1"/>
  <c r="BE166" i="5" s="1"/>
  <c r="P132" i="5"/>
  <c r="BE132" i="5" a="1"/>
  <c r="BE132" i="5" s="1"/>
  <c r="N133" i="5"/>
  <c r="BC133" i="5" a="1"/>
  <c r="BC133" i="5" s="1"/>
  <c r="BC134" i="5" s="1"/>
  <c r="BD115" i="5" a="1"/>
  <c r="BD115" i="5" s="1"/>
  <c r="BD117" i="5" s="1"/>
  <c r="O115" i="5"/>
  <c r="P116" i="5"/>
  <c r="BE116" i="5" a="1"/>
  <c r="BE116" i="5" s="1"/>
  <c r="BG98" i="5" a="1"/>
  <c r="BG98" i="5" s="1"/>
  <c r="R98" i="5"/>
  <c r="P99" i="5"/>
  <c r="BE99" i="5" a="1"/>
  <c r="BE99" i="5" s="1"/>
  <c r="BE100" i="5" s="1"/>
  <c r="P82" i="5"/>
  <c r="BE82" i="5" a="1"/>
  <c r="BE82" i="5" s="1"/>
  <c r="O81" i="5"/>
  <c r="BD81" i="5" a="1"/>
  <c r="BD81" i="5" s="1"/>
  <c r="BD83" i="5" s="1"/>
  <c r="BE65" i="5" a="1"/>
  <c r="BE65" i="5" s="1"/>
  <c r="P65" i="5"/>
  <c r="O64" i="5"/>
  <c r="BD64" i="5" a="1"/>
  <c r="BD64" i="5" s="1"/>
  <c r="BD66" i="5" s="1"/>
  <c r="N48" i="5"/>
  <c r="BC48" i="5" a="1"/>
  <c r="BC48" i="5" s="1"/>
  <c r="BC49" i="5" s="1"/>
  <c r="P47" i="5"/>
  <c r="BE47" i="5" a="1"/>
  <c r="BE47" i="5" s="1"/>
  <c r="BD30" i="5" a="1"/>
  <c r="BD30" i="5" s="1"/>
  <c r="BD32" i="5" s="1"/>
  <c r="O30" i="5"/>
  <c r="N13" i="5"/>
  <c r="O11" i="5"/>
  <c r="N10" i="5"/>
  <c r="O5" i="5"/>
  <c r="L1329" i="9"/>
  <c r="K1329" i="9"/>
  <c r="J1329" i="9"/>
  <c r="F1330" i="9"/>
  <c r="CB1326" i="9"/>
  <c r="CC1327" i="9"/>
  <c r="CA1325" i="9"/>
  <c r="BX1322" i="9"/>
  <c r="BY1323" i="9"/>
  <c r="BZ1324" i="9"/>
  <c r="AH1321" i="9"/>
  <c r="BZ1321" i="9" s="1"/>
  <c r="AX1328" i="9"/>
  <c r="AP1328" i="9"/>
  <c r="AH1328" i="9"/>
  <c r="BZ1328" i="9" s="1"/>
  <c r="Z1328" i="9"/>
  <c r="BR1328" i="9" s="1"/>
  <c r="AV1328" i="9"/>
  <c r="AN1328" i="9"/>
  <c r="AF1328" i="9"/>
  <c r="BX1328" i="9" s="1"/>
  <c r="X1328" i="9"/>
  <c r="BP1328" i="9" s="1"/>
  <c r="AU1328" i="9"/>
  <c r="AM1328" i="9"/>
  <c r="AE1328" i="9"/>
  <c r="BW1328" i="9" s="1"/>
  <c r="W1328" i="9"/>
  <c r="BO1328" i="9" s="1"/>
  <c r="BB1328" i="9"/>
  <c r="AT1328" i="9"/>
  <c r="AL1328" i="9"/>
  <c r="CD1328" i="9" s="1"/>
  <c r="AD1328" i="9"/>
  <c r="BV1328" i="9" s="1"/>
  <c r="V1328" i="9"/>
  <c r="BN1328" i="9" s="1"/>
  <c r="BA1328" i="9"/>
  <c r="AS1328" i="9"/>
  <c r="AK1328" i="9"/>
  <c r="CC1328" i="9" s="1"/>
  <c r="AC1328" i="9"/>
  <c r="BU1328" i="9" s="1"/>
  <c r="U1328" i="9"/>
  <c r="BM1328" i="9" s="1"/>
  <c r="AZ1328" i="9"/>
  <c r="AR1328" i="9"/>
  <c r="AJ1328" i="9"/>
  <c r="CB1328" i="9" s="1"/>
  <c r="AB1328" i="9"/>
  <c r="BT1328" i="9" s="1"/>
  <c r="T1328" i="9"/>
  <c r="BL1328" i="9" s="1"/>
  <c r="BL1363" i="9" s="1"/>
  <c r="H33" i="11" s="1"/>
  <c r="AI1328" i="9"/>
  <c r="CA1328" i="9" s="1"/>
  <c r="AG1328" i="9"/>
  <c r="BY1328" i="9" s="1"/>
  <c r="AA1328" i="9"/>
  <c r="BS1328" i="9" s="1"/>
  <c r="Y1328" i="9"/>
  <c r="BQ1328" i="9" s="1"/>
  <c r="AY1328" i="9"/>
  <c r="AO1328" i="9"/>
  <c r="AW1328" i="9"/>
  <c r="AQ1328" i="9"/>
  <c r="J1283" i="9"/>
  <c r="F1284" i="9"/>
  <c r="L1283" i="9"/>
  <c r="K1283" i="9"/>
  <c r="AZ1282" i="9"/>
  <c r="AR1282" i="9"/>
  <c r="AJ1282" i="9"/>
  <c r="CB1282" i="9" s="1"/>
  <c r="AB1282" i="9"/>
  <c r="BT1282" i="9" s="1"/>
  <c r="AX1282" i="9"/>
  <c r="AP1282" i="9"/>
  <c r="AH1282" i="9"/>
  <c r="BZ1282" i="9" s="1"/>
  <c r="Z1282" i="9"/>
  <c r="BR1282" i="9" s="1"/>
  <c r="AW1282" i="9"/>
  <c r="AO1282" i="9"/>
  <c r="AG1282" i="9"/>
  <c r="BY1282" i="9" s="1"/>
  <c r="Y1282" i="9"/>
  <c r="BQ1282" i="9" s="1"/>
  <c r="AV1282" i="9"/>
  <c r="AN1282" i="9"/>
  <c r="AF1282" i="9"/>
  <c r="BX1282" i="9" s="1"/>
  <c r="X1282" i="9"/>
  <c r="BP1282" i="9" s="1"/>
  <c r="BB1282" i="9"/>
  <c r="AT1282" i="9"/>
  <c r="AL1282" i="9"/>
  <c r="CD1282" i="9" s="1"/>
  <c r="AD1282" i="9"/>
  <c r="BV1282" i="9" s="1"/>
  <c r="V1282" i="9"/>
  <c r="BN1282" i="9" s="1"/>
  <c r="AS1282" i="9"/>
  <c r="W1282" i="9"/>
  <c r="BO1282" i="9" s="1"/>
  <c r="AQ1282" i="9"/>
  <c r="U1282" i="9"/>
  <c r="BM1282" i="9" s="1"/>
  <c r="BM1316" i="9" s="1"/>
  <c r="I32" i="11" s="1"/>
  <c r="AM1282" i="9"/>
  <c r="CE1282" i="9" s="1"/>
  <c r="AK1282" i="9"/>
  <c r="CC1282" i="9" s="1"/>
  <c r="AI1282" i="9"/>
  <c r="CA1282" i="9" s="1"/>
  <c r="BA1282" i="9"/>
  <c r="AE1282" i="9"/>
  <c r="BW1282" i="9" s="1"/>
  <c r="AU1282" i="9"/>
  <c r="AC1282" i="9"/>
  <c r="BU1282" i="9" s="1"/>
  <c r="AY1282" i="9"/>
  <c r="AA1282" i="9"/>
  <c r="BS1282" i="9" s="1"/>
  <c r="AH1274" i="9"/>
  <c r="BZ1274" i="9" s="1"/>
  <c r="CD1281" i="9"/>
  <c r="CB1279" i="9"/>
  <c r="BZ1277" i="9"/>
  <c r="CC1280" i="9"/>
  <c r="CA1278" i="9"/>
  <c r="BY1276" i="9"/>
  <c r="BX1275" i="9"/>
  <c r="L1236" i="9"/>
  <c r="J1236" i="9"/>
  <c r="K1236" i="9"/>
  <c r="F1237" i="9"/>
  <c r="AX1235" i="9"/>
  <c r="AP1235" i="9"/>
  <c r="AH1235" i="9"/>
  <c r="BZ1235" i="9" s="1"/>
  <c r="Z1235" i="9"/>
  <c r="BR1235" i="9" s="1"/>
  <c r="AV1235" i="9"/>
  <c r="AN1235" i="9"/>
  <c r="AF1235" i="9"/>
  <c r="BX1235" i="9" s="1"/>
  <c r="X1235" i="9"/>
  <c r="BP1235" i="9" s="1"/>
  <c r="AU1235" i="9"/>
  <c r="AM1235" i="9"/>
  <c r="AE1235" i="9"/>
  <c r="BW1235" i="9" s="1"/>
  <c r="W1235" i="9"/>
  <c r="BO1235" i="9" s="1"/>
  <c r="BB1235" i="9"/>
  <c r="AT1235" i="9"/>
  <c r="AL1235" i="9"/>
  <c r="CD1235" i="9" s="1"/>
  <c r="AD1235" i="9"/>
  <c r="BV1235" i="9" s="1"/>
  <c r="V1235" i="9"/>
  <c r="BN1235" i="9" s="1"/>
  <c r="AZ1235" i="9"/>
  <c r="AR1235" i="9"/>
  <c r="AJ1235" i="9"/>
  <c r="CB1235" i="9" s="1"/>
  <c r="AB1235" i="9"/>
  <c r="BT1235" i="9" s="1"/>
  <c r="AW1235" i="9"/>
  <c r="AA1235" i="9"/>
  <c r="BS1235" i="9" s="1"/>
  <c r="AS1235" i="9"/>
  <c r="Y1235" i="9"/>
  <c r="BQ1235" i="9" s="1"/>
  <c r="AQ1235" i="9"/>
  <c r="U1235" i="9"/>
  <c r="BM1235" i="9" s="1"/>
  <c r="BM1269" i="9" s="1"/>
  <c r="I31" i="11" s="1"/>
  <c r="AK1235" i="9"/>
  <c r="CC1235" i="9" s="1"/>
  <c r="AC1235" i="9"/>
  <c r="BU1235" i="9" s="1"/>
  <c r="BA1235" i="9"/>
  <c r="AY1235" i="9"/>
  <c r="AG1235" i="9"/>
  <c r="BY1235" i="9" s="1"/>
  <c r="AO1235" i="9"/>
  <c r="AI1235" i="9"/>
  <c r="CA1235" i="9" s="1"/>
  <c r="AG1227" i="9"/>
  <c r="BY1227" i="9" s="1"/>
  <c r="BY1230" i="9"/>
  <c r="BX1229" i="9"/>
  <c r="CB1233" i="9"/>
  <c r="BZ1231" i="9"/>
  <c r="CC1234" i="9"/>
  <c r="CA1232" i="9"/>
  <c r="BW1228" i="9"/>
  <c r="J1142" i="9"/>
  <c r="L1142" i="9"/>
  <c r="F1143" i="9"/>
  <c r="K1142" i="9"/>
  <c r="AZ1141" i="9"/>
  <c r="AR1141" i="9"/>
  <c r="AJ1141" i="9"/>
  <c r="CB1141" i="9" s="1"/>
  <c r="AB1141" i="9"/>
  <c r="BT1141" i="9" s="1"/>
  <c r="AY1141" i="9"/>
  <c r="AQ1141" i="9"/>
  <c r="AI1141" i="9"/>
  <c r="CA1141" i="9" s="1"/>
  <c r="AA1141" i="9"/>
  <c r="BS1141" i="9" s="1"/>
  <c r="AX1141" i="9"/>
  <c r="AP1141" i="9"/>
  <c r="AH1141" i="9"/>
  <c r="BZ1141" i="9" s="1"/>
  <c r="Z1141" i="9"/>
  <c r="BR1141" i="9" s="1"/>
  <c r="AV1141" i="9"/>
  <c r="AN1141" i="9"/>
  <c r="AF1141" i="9"/>
  <c r="BX1141" i="9" s="1"/>
  <c r="X1141" i="9"/>
  <c r="BP1141" i="9" s="1"/>
  <c r="BB1141" i="9"/>
  <c r="AT1141" i="9"/>
  <c r="AL1141" i="9"/>
  <c r="CD1141" i="9" s="1"/>
  <c r="AD1141" i="9"/>
  <c r="BV1141" i="9" s="1"/>
  <c r="V1141" i="9"/>
  <c r="BN1141" i="9" s="1"/>
  <c r="AU1141" i="9"/>
  <c r="Y1141" i="9"/>
  <c r="BQ1141" i="9" s="1"/>
  <c r="AM1141" i="9"/>
  <c r="AG1141" i="9"/>
  <c r="BY1141" i="9" s="1"/>
  <c r="AW1141" i="9"/>
  <c r="AS1141" i="9"/>
  <c r="AO1141" i="9"/>
  <c r="W1141" i="9"/>
  <c r="BO1141" i="9" s="1"/>
  <c r="AK1141" i="9"/>
  <c r="CC1141" i="9" s="1"/>
  <c r="AE1141" i="9"/>
  <c r="BW1141" i="9" s="1"/>
  <c r="AC1141" i="9"/>
  <c r="BU1141" i="9" s="1"/>
  <c r="BA1141" i="9"/>
  <c r="U1141" i="9"/>
  <c r="BM1141" i="9" s="1"/>
  <c r="BM1175" i="9" s="1"/>
  <c r="I29" i="11" s="1"/>
  <c r="BB600" i="5" s="1" a="1"/>
  <c r="BB600" i="5" s="1"/>
  <c r="AG1133" i="9"/>
  <c r="BY1133" i="9" s="1"/>
  <c r="CC1140" i="9"/>
  <c r="CA1138" i="9"/>
  <c r="BW1134" i="9"/>
  <c r="CB1139" i="9"/>
  <c r="BY1136" i="9"/>
  <c r="BX1135" i="9"/>
  <c r="BZ1137" i="9"/>
  <c r="K1096" i="9"/>
  <c r="J1096" i="9"/>
  <c r="L1096" i="9"/>
  <c r="F1097" i="9"/>
  <c r="AF1086" i="9"/>
  <c r="BX1086" i="9" s="1"/>
  <c r="CA1092" i="9"/>
  <c r="BY1090" i="9"/>
  <c r="BV1087" i="9"/>
  <c r="BW1088" i="9"/>
  <c r="BX1089" i="9"/>
  <c r="CB1093" i="9"/>
  <c r="BZ1091" i="9"/>
  <c r="CC1094" i="9"/>
  <c r="AX1095" i="9"/>
  <c r="AP1095" i="9"/>
  <c r="AH1095" i="9"/>
  <c r="BZ1095" i="9" s="1"/>
  <c r="Z1095" i="9"/>
  <c r="BR1095" i="9" s="1"/>
  <c r="AV1095" i="9"/>
  <c r="AN1095" i="9"/>
  <c r="AF1095" i="9"/>
  <c r="BX1095" i="9" s="1"/>
  <c r="X1095" i="9"/>
  <c r="BP1095" i="9" s="1"/>
  <c r="AU1095" i="9"/>
  <c r="AM1095" i="9"/>
  <c r="AE1095" i="9"/>
  <c r="BW1095" i="9" s="1"/>
  <c r="W1095" i="9"/>
  <c r="BO1095" i="9" s="1"/>
  <c r="AZ1095" i="9"/>
  <c r="AR1095" i="9"/>
  <c r="AJ1095" i="9"/>
  <c r="CB1095" i="9" s="1"/>
  <c r="AB1095" i="9"/>
  <c r="BT1095" i="9" s="1"/>
  <c r="AQ1095" i="9"/>
  <c r="AA1095" i="9"/>
  <c r="BS1095" i="9" s="1"/>
  <c r="BA1095" i="9"/>
  <c r="AK1095" i="9"/>
  <c r="CC1095" i="9" s="1"/>
  <c r="AS1095" i="9"/>
  <c r="V1095" i="9"/>
  <c r="BN1095" i="9" s="1"/>
  <c r="BN1128" i="9" s="1"/>
  <c r="J28" i="11" s="1"/>
  <c r="BC617" i="5" s="1" a="1"/>
  <c r="BC617" i="5" s="1"/>
  <c r="AL1095" i="9"/>
  <c r="CD1095" i="9" s="1"/>
  <c r="AI1095" i="9"/>
  <c r="CA1095" i="9" s="1"/>
  <c r="BB1095" i="9"/>
  <c r="AG1095" i="9"/>
  <c r="BY1095" i="9" s="1"/>
  <c r="AY1095" i="9"/>
  <c r="AW1095" i="9"/>
  <c r="AT1095" i="9"/>
  <c r="AO1095" i="9"/>
  <c r="AD1095" i="9"/>
  <c r="BV1095" i="9" s="1"/>
  <c r="AC1095" i="9"/>
  <c r="BU1095" i="9" s="1"/>
  <c r="Y1095" i="9"/>
  <c r="BQ1095" i="9" s="1"/>
  <c r="CB1046" i="9"/>
  <c r="CC1046" i="9"/>
  <c r="AF1039" i="9"/>
  <c r="BX1039" i="9" s="1"/>
  <c r="BW1041" i="9"/>
  <c r="BY1043" i="9"/>
  <c r="BX1042" i="9"/>
  <c r="BV1040" i="9"/>
  <c r="BZ1044" i="9"/>
  <c r="K1048" i="9"/>
  <c r="J1048" i="9"/>
  <c r="F1049" i="9"/>
  <c r="L1048" i="9"/>
  <c r="BA1047" i="9"/>
  <c r="AS1047" i="9"/>
  <c r="AK1047" i="9"/>
  <c r="CC1047" i="9" s="1"/>
  <c r="AC1047" i="9"/>
  <c r="BU1047" i="9" s="1"/>
  <c r="U1047" i="9"/>
  <c r="BM1047" i="9" s="1"/>
  <c r="BM1081" i="9" s="1"/>
  <c r="I27" i="11" s="1"/>
  <c r="BB634" i="5" s="1" a="1"/>
  <c r="BB634" i="5" s="1"/>
  <c r="AZ1047" i="9"/>
  <c r="AR1047" i="9"/>
  <c r="AJ1047" i="9"/>
  <c r="CB1047" i="9" s="1"/>
  <c r="AB1047" i="9"/>
  <c r="BT1047" i="9" s="1"/>
  <c r="AX1047" i="9"/>
  <c r="AP1047" i="9"/>
  <c r="AH1047" i="9"/>
  <c r="BZ1047" i="9" s="1"/>
  <c r="Z1047" i="9"/>
  <c r="BR1047" i="9" s="1"/>
  <c r="AW1047" i="9"/>
  <c r="AO1047" i="9"/>
  <c r="AG1047" i="9"/>
  <c r="BY1047" i="9" s="1"/>
  <c r="Y1047" i="9"/>
  <c r="BQ1047" i="9" s="1"/>
  <c r="AV1047" i="9"/>
  <c r="AN1047" i="9"/>
  <c r="AF1047" i="9"/>
  <c r="BX1047" i="9" s="1"/>
  <c r="X1047" i="9"/>
  <c r="BP1047" i="9" s="1"/>
  <c r="AM1047" i="9"/>
  <c r="AI1047" i="9"/>
  <c r="CA1047" i="9" s="1"/>
  <c r="BB1047" i="9"/>
  <c r="AE1047" i="9"/>
  <c r="BW1047" i="9" s="1"/>
  <c r="AU1047" i="9"/>
  <c r="AA1047" i="9"/>
  <c r="BS1047" i="9" s="1"/>
  <c r="AQ1047" i="9"/>
  <c r="AL1047" i="9"/>
  <c r="CD1047" i="9" s="1"/>
  <c r="AD1047" i="9"/>
  <c r="BV1047" i="9" s="1"/>
  <c r="W1047" i="9"/>
  <c r="BO1047" i="9" s="1"/>
  <c r="V1047" i="9"/>
  <c r="BN1047" i="9" s="1"/>
  <c r="AT1047" i="9"/>
  <c r="AY1047" i="9"/>
  <c r="AI945" i="9"/>
  <c r="CA945" i="9" s="1"/>
  <c r="AW953" i="9"/>
  <c r="AO953" i="9"/>
  <c r="AG953" i="9"/>
  <c r="BY953" i="9" s="1"/>
  <c r="Y953" i="9"/>
  <c r="BQ953" i="9" s="1"/>
  <c r="AV953" i="9"/>
  <c r="AN953" i="9"/>
  <c r="CF953" i="9" s="1"/>
  <c r="AF953" i="9"/>
  <c r="BX953" i="9" s="1"/>
  <c r="X953" i="9"/>
  <c r="BP953" i="9" s="1"/>
  <c r="AU953" i="9"/>
  <c r="AM953" i="9"/>
  <c r="CE953" i="9" s="1"/>
  <c r="AE953" i="9"/>
  <c r="BW953" i="9" s="1"/>
  <c r="W953" i="9"/>
  <c r="BO953" i="9" s="1"/>
  <c r="BB953" i="9"/>
  <c r="AT953" i="9"/>
  <c r="AL953" i="9"/>
  <c r="CD953" i="9" s="1"/>
  <c r="AD953" i="9"/>
  <c r="BV953" i="9" s="1"/>
  <c r="V953" i="9"/>
  <c r="BN953" i="9" s="1"/>
  <c r="AZ953" i="9"/>
  <c r="AR953" i="9"/>
  <c r="AJ953" i="9"/>
  <c r="CB953" i="9" s="1"/>
  <c r="AB953" i="9"/>
  <c r="BT953" i="9" s="1"/>
  <c r="AY953" i="9"/>
  <c r="AC953" i="9"/>
  <c r="BU953" i="9" s="1"/>
  <c r="AS953" i="9"/>
  <c r="Z953" i="9"/>
  <c r="BR953" i="9" s="1"/>
  <c r="AQ953" i="9"/>
  <c r="U953" i="9"/>
  <c r="BM953" i="9" s="1"/>
  <c r="BM987" i="9" s="1"/>
  <c r="I25" i="11" s="1"/>
  <c r="BB857" i="5" s="1" a="1"/>
  <c r="BB857" i="5" s="1"/>
  <c r="BB862" i="5" s="1"/>
  <c r="BB866" i="5" s="1"/>
  <c r="M54" i="12" s="1"/>
  <c r="AK953" i="9"/>
  <c r="CC953" i="9" s="1"/>
  <c r="BA953" i="9"/>
  <c r="AH953" i="9"/>
  <c r="BZ953" i="9" s="1"/>
  <c r="AI953" i="9"/>
  <c r="CA953" i="9" s="1"/>
  <c r="AA953" i="9"/>
  <c r="BS953" i="9" s="1"/>
  <c r="AX953" i="9"/>
  <c r="AP953" i="9"/>
  <c r="F955" i="9"/>
  <c r="L954" i="9"/>
  <c r="J954" i="9"/>
  <c r="K954" i="9"/>
  <c r="CE952" i="9"/>
  <c r="CD951" i="9"/>
  <c r="CB949" i="9"/>
  <c r="BZ947" i="9"/>
  <c r="CA948" i="9"/>
  <c r="CC950" i="9"/>
  <c r="BY946" i="9"/>
  <c r="L907" i="9"/>
  <c r="K907" i="9"/>
  <c r="J907" i="9"/>
  <c r="F908" i="9"/>
  <c r="AH898" i="9"/>
  <c r="BZ898" i="9" s="1"/>
  <c r="BB906" i="9"/>
  <c r="AT906" i="9"/>
  <c r="AL906" i="9"/>
  <c r="CD906" i="9" s="1"/>
  <c r="AD906" i="9"/>
  <c r="BV906" i="9" s="1"/>
  <c r="V906" i="9"/>
  <c r="BN906" i="9" s="1"/>
  <c r="BA906" i="9"/>
  <c r="AS906" i="9"/>
  <c r="AK906" i="9"/>
  <c r="CC906" i="9" s="1"/>
  <c r="AC906" i="9"/>
  <c r="BU906" i="9" s="1"/>
  <c r="U906" i="9"/>
  <c r="BM906" i="9" s="1"/>
  <c r="BM940" i="9" s="1"/>
  <c r="I24" i="11" s="1"/>
  <c r="BB874" i="5" s="1" a="1"/>
  <c r="BB874" i="5" s="1"/>
  <c r="AZ906" i="9"/>
  <c r="AY906" i="9"/>
  <c r="AQ906" i="9"/>
  <c r="AI906" i="9"/>
  <c r="CA906" i="9" s="1"/>
  <c r="AA906" i="9"/>
  <c r="BS906" i="9" s="1"/>
  <c r="AX906" i="9"/>
  <c r="AM906" i="9"/>
  <c r="Y906" i="9"/>
  <c r="BQ906" i="9" s="1"/>
  <c r="AW906" i="9"/>
  <c r="AJ906" i="9"/>
  <c r="CB906" i="9" s="1"/>
  <c r="X906" i="9"/>
  <c r="BP906" i="9" s="1"/>
  <c r="AV906" i="9"/>
  <c r="AH906" i="9"/>
  <c r="BZ906" i="9" s="1"/>
  <c r="W906" i="9"/>
  <c r="BO906" i="9" s="1"/>
  <c r="AU906" i="9"/>
  <c r="AG906" i="9"/>
  <c r="BY906" i="9" s="1"/>
  <c r="AB906" i="9"/>
  <c r="BT906" i="9" s="1"/>
  <c r="Z906" i="9"/>
  <c r="BR906" i="9" s="1"/>
  <c r="AF906" i="9"/>
  <c r="BX906" i="9" s="1"/>
  <c r="AR906" i="9"/>
  <c r="AP906" i="9"/>
  <c r="AO906" i="9"/>
  <c r="AN906" i="9"/>
  <c r="AE906" i="9"/>
  <c r="BW906" i="9" s="1"/>
  <c r="CD905" i="9"/>
  <c r="CB903" i="9"/>
  <c r="CC904" i="9"/>
  <c r="CA902" i="9"/>
  <c r="CE906" i="9"/>
  <c r="BZ901" i="9"/>
  <c r="BX899" i="9"/>
  <c r="BY900" i="9"/>
  <c r="BR857" i="9"/>
  <c r="V851" i="9"/>
  <c r="BN851" i="9" s="1"/>
  <c r="BL852" i="9"/>
  <c r="BM853" i="9"/>
  <c r="BN854" i="9"/>
  <c r="BO855" i="9"/>
  <c r="BK893" i="9"/>
  <c r="G23" i="11" s="1"/>
  <c r="AZ891" i="5" s="1" a="1"/>
  <c r="AZ891" i="5" s="1"/>
  <c r="BA858" i="9"/>
  <c r="AS858" i="9"/>
  <c r="AK858" i="9"/>
  <c r="AC858" i="9"/>
  <c r="U858" i="9"/>
  <c r="BM858" i="9" s="1"/>
  <c r="AZ858" i="9"/>
  <c r="AR858" i="9"/>
  <c r="AJ858" i="9"/>
  <c r="AB858" i="9"/>
  <c r="T858" i="9"/>
  <c r="BL858" i="9" s="1"/>
  <c r="AY858" i="9"/>
  <c r="AQ858" i="9"/>
  <c r="AI858" i="9"/>
  <c r="AA858" i="9"/>
  <c r="AX858" i="9"/>
  <c r="AP858" i="9"/>
  <c r="AH858" i="9"/>
  <c r="Z858" i="9"/>
  <c r="BR858" i="9" s="1"/>
  <c r="AW858" i="9"/>
  <c r="AO858" i="9"/>
  <c r="AG858" i="9"/>
  <c r="Y858" i="9"/>
  <c r="BQ858" i="9" s="1"/>
  <c r="AV858" i="9"/>
  <c r="AN858" i="9"/>
  <c r="AF858" i="9"/>
  <c r="X858" i="9"/>
  <c r="BP858" i="9" s="1"/>
  <c r="AE858" i="9"/>
  <c r="AD858" i="9"/>
  <c r="W858" i="9"/>
  <c r="BO858" i="9" s="1"/>
  <c r="BB858" i="9"/>
  <c r="V858" i="9"/>
  <c r="BN858" i="9" s="1"/>
  <c r="AU858" i="9"/>
  <c r="AT858" i="9"/>
  <c r="AM858" i="9"/>
  <c r="AL858" i="9"/>
  <c r="J859" i="9"/>
  <c r="F860" i="9"/>
  <c r="L859" i="9"/>
  <c r="K859" i="9"/>
  <c r="BA718" i="9"/>
  <c r="AS718" i="9"/>
  <c r="AK718" i="9"/>
  <c r="CC718" i="9" s="1"/>
  <c r="AC718" i="9"/>
  <c r="BU718" i="9" s="1"/>
  <c r="U718" i="9"/>
  <c r="BM718" i="9" s="1"/>
  <c r="BM752" i="9" s="1"/>
  <c r="I20" i="11" s="1"/>
  <c r="AZ718" i="9"/>
  <c r="AR718" i="9"/>
  <c r="AJ718" i="9"/>
  <c r="CB718" i="9" s="1"/>
  <c r="AB718" i="9"/>
  <c r="BT718" i="9" s="1"/>
  <c r="AY718" i="9"/>
  <c r="AQ718" i="9"/>
  <c r="AI718" i="9"/>
  <c r="CA718" i="9" s="1"/>
  <c r="AA718" i="9"/>
  <c r="BS718" i="9" s="1"/>
  <c r="AX718" i="9"/>
  <c r="AP718" i="9"/>
  <c r="AH718" i="9"/>
  <c r="BZ718" i="9" s="1"/>
  <c r="Z718" i="9"/>
  <c r="BR718" i="9" s="1"/>
  <c r="AM718" i="9"/>
  <c r="CE718" i="9" s="1"/>
  <c r="W718" i="9"/>
  <c r="BO718" i="9" s="1"/>
  <c r="BB718" i="9"/>
  <c r="AL718" i="9"/>
  <c r="CD718" i="9" s="1"/>
  <c r="V718" i="9"/>
  <c r="BN718" i="9" s="1"/>
  <c r="AW718" i="9"/>
  <c r="AG718" i="9"/>
  <c r="BY718" i="9" s="1"/>
  <c r="AV718" i="9"/>
  <c r="AF718" i="9"/>
  <c r="BX718" i="9" s="1"/>
  <c r="AU718" i="9"/>
  <c r="AE718" i="9"/>
  <c r="BW718" i="9" s="1"/>
  <c r="AN718" i="9"/>
  <c r="X718" i="9"/>
  <c r="BP718" i="9" s="1"/>
  <c r="AT718" i="9"/>
  <c r="AO718" i="9"/>
  <c r="AD718" i="9"/>
  <c r="BV718" i="9" s="1"/>
  <c r="Y718" i="9"/>
  <c r="BQ718" i="9" s="1"/>
  <c r="K719" i="9"/>
  <c r="J719" i="9"/>
  <c r="F720" i="9"/>
  <c r="L719" i="9"/>
  <c r="AH710" i="9"/>
  <c r="BZ710" i="9" s="1"/>
  <c r="CB715" i="9"/>
  <c r="CA714" i="9"/>
  <c r="CC716" i="9"/>
  <c r="BZ713" i="9"/>
  <c r="BX711" i="9"/>
  <c r="CD717" i="9"/>
  <c r="BY712" i="9"/>
  <c r="AW247" i="9"/>
  <c r="CO247" i="9" s="1"/>
  <c r="AO247" i="9"/>
  <c r="CG247" i="9" s="1"/>
  <c r="AG247" i="9"/>
  <c r="BY247" i="9" s="1"/>
  <c r="Y247" i="9"/>
  <c r="BQ247" i="9" s="1"/>
  <c r="AV247" i="9"/>
  <c r="CN247" i="9" s="1"/>
  <c r="AN247" i="9"/>
  <c r="CF247" i="9" s="1"/>
  <c r="AF247" i="9"/>
  <c r="BX247" i="9" s="1"/>
  <c r="X247" i="9"/>
  <c r="BP247" i="9" s="1"/>
  <c r="AU247" i="9"/>
  <c r="CM247" i="9" s="1"/>
  <c r="AM247" i="9"/>
  <c r="CE247" i="9" s="1"/>
  <c r="AE247" i="9"/>
  <c r="BW247" i="9" s="1"/>
  <c r="W247" i="9"/>
  <c r="BO247" i="9" s="1"/>
  <c r="BB247" i="9"/>
  <c r="AT247" i="9"/>
  <c r="CL247" i="9" s="1"/>
  <c r="AL247" i="9"/>
  <c r="CD247" i="9" s="1"/>
  <c r="AD247" i="9"/>
  <c r="BV247" i="9" s="1"/>
  <c r="V247" i="9"/>
  <c r="BN247" i="9" s="1"/>
  <c r="BA247" i="9"/>
  <c r="AS247" i="9"/>
  <c r="CK247" i="9" s="1"/>
  <c r="AK247" i="9"/>
  <c r="CC247" i="9" s="1"/>
  <c r="AC247" i="9"/>
  <c r="BU247" i="9" s="1"/>
  <c r="U247" i="9"/>
  <c r="BM247" i="9" s="1"/>
  <c r="AZ247" i="9"/>
  <c r="CR247" i="9" s="1"/>
  <c r="AR247" i="9"/>
  <c r="CJ247" i="9" s="1"/>
  <c r="AJ247" i="9"/>
  <c r="CB247" i="9" s="1"/>
  <c r="AB247" i="9"/>
  <c r="BT247" i="9" s="1"/>
  <c r="T247" i="9"/>
  <c r="BL247" i="9" s="1"/>
  <c r="BL282" i="9" s="1"/>
  <c r="H10" i="11" s="1"/>
  <c r="AY247" i="9"/>
  <c r="CQ247" i="9" s="1"/>
  <c r="AQ247" i="9"/>
  <c r="CI247" i="9" s="1"/>
  <c r="AI247" i="9"/>
  <c r="CA247" i="9" s="1"/>
  <c r="AA247" i="9"/>
  <c r="BS247" i="9" s="1"/>
  <c r="AH247" i="9"/>
  <c r="BZ247" i="9" s="1"/>
  <c r="Z247" i="9"/>
  <c r="BR247" i="9" s="1"/>
  <c r="AP247" i="9"/>
  <c r="CH247" i="9" s="1"/>
  <c r="AX247" i="9"/>
  <c r="CP247" i="9" s="1"/>
  <c r="AV240" i="9"/>
  <c r="CN240" i="9" s="1"/>
  <c r="CP245" i="9"/>
  <c r="CO244" i="9"/>
  <c r="CM242" i="9"/>
  <c r="CQ246" i="9"/>
  <c r="CN243" i="9"/>
  <c r="CL241" i="9"/>
  <c r="L248" i="9"/>
  <c r="K248" i="9"/>
  <c r="J248" i="9"/>
  <c r="F249" i="9"/>
  <c r="AU59" i="9"/>
  <c r="AM59" i="9"/>
  <c r="CE59" i="9" s="1"/>
  <c r="AE59" i="9"/>
  <c r="BW59" i="9" s="1"/>
  <c r="W59" i="9"/>
  <c r="BO59" i="9" s="1"/>
  <c r="BB59" i="9"/>
  <c r="AT59" i="9"/>
  <c r="AL59" i="9"/>
  <c r="CD59" i="9" s="1"/>
  <c r="AD59" i="9"/>
  <c r="BV59" i="9" s="1"/>
  <c r="V59" i="9"/>
  <c r="BN59" i="9" s="1"/>
  <c r="AY59" i="9"/>
  <c r="AQ59" i="9"/>
  <c r="CI59" i="9" s="1"/>
  <c r="AI59" i="9"/>
  <c r="CA59" i="9" s="1"/>
  <c r="AA59" i="9"/>
  <c r="BS59" i="9" s="1"/>
  <c r="AR59" i="9"/>
  <c r="CJ59" i="9" s="1"/>
  <c r="AF59" i="9"/>
  <c r="BX59" i="9" s="1"/>
  <c r="AZ59" i="9"/>
  <c r="AN59" i="9"/>
  <c r="CF59" i="9" s="1"/>
  <c r="Z59" i="9"/>
  <c r="BR59" i="9" s="1"/>
  <c r="AX59" i="9"/>
  <c r="AK59" i="9"/>
  <c r="CC59" i="9" s="1"/>
  <c r="Y59" i="9"/>
  <c r="BQ59" i="9" s="1"/>
  <c r="AW59" i="9"/>
  <c r="AJ59" i="9"/>
  <c r="CB59" i="9" s="1"/>
  <c r="X59" i="9"/>
  <c r="BP59" i="9" s="1"/>
  <c r="AV59" i="9"/>
  <c r="AH59" i="9"/>
  <c r="BZ59" i="9" s="1"/>
  <c r="U59" i="9"/>
  <c r="BM59" i="9" s="1"/>
  <c r="AS59" i="9"/>
  <c r="CK59" i="9" s="1"/>
  <c r="AG59" i="9"/>
  <c r="BY59" i="9" s="1"/>
  <c r="T59" i="9"/>
  <c r="BL59" i="9" s="1"/>
  <c r="BL94" i="9" s="1"/>
  <c r="H6" i="11" s="1"/>
  <c r="AP59" i="9"/>
  <c r="CH59" i="9" s="1"/>
  <c r="AO59" i="9"/>
  <c r="CG59" i="9" s="1"/>
  <c r="AC59" i="9"/>
  <c r="BU59" i="9" s="1"/>
  <c r="AB59" i="9"/>
  <c r="BT59" i="9" s="1"/>
  <c r="BA59" i="9"/>
  <c r="AO52" i="9"/>
  <c r="CG52" i="9" s="1"/>
  <c r="L60" i="9"/>
  <c r="K60" i="9"/>
  <c r="J60" i="9"/>
  <c r="F61" i="9"/>
  <c r="CJ58" i="9"/>
  <c r="CI57" i="9"/>
  <c r="CG55" i="9"/>
  <c r="CF54" i="9"/>
  <c r="CH56" i="9"/>
  <c r="CE53" i="9"/>
  <c r="X295" i="9"/>
  <c r="BP295" i="9" s="1"/>
  <c r="Z295" i="9"/>
  <c r="BR295" i="9" s="1"/>
  <c r="V295" i="9"/>
  <c r="BN295" i="9" s="1"/>
  <c r="AC295" i="9"/>
  <c r="BU295" i="9" s="1"/>
  <c r="AX295" i="9"/>
  <c r="CP295" i="9" s="1"/>
  <c r="U295" i="9"/>
  <c r="BM295" i="9" s="1"/>
  <c r="BM329" i="9" s="1"/>
  <c r="I11" i="11" s="1"/>
  <c r="BB73" i="5" s="1" a="1"/>
  <c r="BB73" i="5" s="1"/>
  <c r="AE295" i="9"/>
  <c r="BW295" i="9" s="1"/>
  <c r="AF295" i="9"/>
  <c r="BX295" i="9" s="1"/>
  <c r="AD295" i="9"/>
  <c r="BV295" i="9" s="1"/>
  <c r="AL295" i="9"/>
  <c r="CD295" i="9" s="1"/>
  <c r="AM295" i="9"/>
  <c r="CE295" i="9" s="1"/>
  <c r="AK295" i="9"/>
  <c r="CC295" i="9" s="1"/>
  <c r="AN295" i="9"/>
  <c r="CF295" i="9" s="1"/>
  <c r="AW295" i="9"/>
  <c r="CO295" i="9" s="1"/>
  <c r="W295" i="9"/>
  <c r="BO295" i="9" s="1"/>
  <c r="Y295" i="9"/>
  <c r="BQ295" i="9" s="1"/>
  <c r="AO295" i="9"/>
  <c r="CG295" i="9" s="1"/>
  <c r="BB295" i="9"/>
  <c r="CT295" i="9" s="1"/>
  <c r="AB295" i="9"/>
  <c r="BT295" i="9" s="1"/>
  <c r="AP295" i="9"/>
  <c r="CH295" i="9" s="1"/>
  <c r="AG295" i="9"/>
  <c r="BY295" i="9" s="1"/>
  <c r="AU295" i="9"/>
  <c r="CM295" i="9" s="1"/>
  <c r="AA295" i="9"/>
  <c r="BS295" i="9" s="1"/>
  <c r="AQ295" i="9"/>
  <c r="CI295" i="9" s="1"/>
  <c r="AS295" i="9"/>
  <c r="CK295" i="9" s="1"/>
  <c r="AJ295" i="9"/>
  <c r="CB295" i="9" s="1"/>
  <c r="AZ295" i="9"/>
  <c r="CR295" i="9" s="1"/>
  <c r="AH295" i="9"/>
  <c r="BZ295" i="9" s="1"/>
  <c r="AY295" i="9"/>
  <c r="CQ295" i="9" s="1"/>
  <c r="AI295" i="9"/>
  <c r="CA295" i="9" s="1"/>
  <c r="AR295" i="9"/>
  <c r="CJ295" i="9" s="1"/>
  <c r="BA295" i="9"/>
  <c r="CS295" i="9" s="1"/>
  <c r="AV295" i="9"/>
  <c r="CN295" i="9" s="1"/>
  <c r="AT295" i="9"/>
  <c r="CL295" i="9" s="1"/>
  <c r="H108" i="9"/>
  <c r="L107" i="9"/>
  <c r="K107" i="9"/>
  <c r="AB200" i="9"/>
  <c r="BT200" i="9" s="1"/>
  <c r="AG200" i="9"/>
  <c r="BY200" i="9" s="1"/>
  <c r="AS200" i="9"/>
  <c r="CK200" i="9" s="1"/>
  <c r="AA200" i="9"/>
  <c r="BS200" i="9" s="1"/>
  <c r="AH200" i="9"/>
  <c r="BZ200" i="9" s="1"/>
  <c r="Y200" i="9"/>
  <c r="BQ200" i="9" s="1"/>
  <c r="AJ200" i="9"/>
  <c r="CB200" i="9" s="1"/>
  <c r="AE200" i="9"/>
  <c r="BW200" i="9" s="1"/>
  <c r="AF200" i="9"/>
  <c r="BX200" i="9" s="1"/>
  <c r="AN200" i="9"/>
  <c r="CF200" i="9" s="1"/>
  <c r="AW200" i="9"/>
  <c r="CO200" i="9" s="1"/>
  <c r="X200" i="9"/>
  <c r="BP200" i="9" s="1"/>
  <c r="Z200" i="9"/>
  <c r="BR200" i="9" s="1"/>
  <c r="AC200" i="9"/>
  <c r="BU200" i="9" s="1"/>
  <c r="AK200" i="9"/>
  <c r="CC200" i="9" s="1"/>
  <c r="AX200" i="9"/>
  <c r="CP200" i="9" s="1"/>
  <c r="U200" i="9"/>
  <c r="BM200" i="9" s="1"/>
  <c r="AP200" i="9"/>
  <c r="CH200" i="9" s="1"/>
  <c r="AU200" i="9"/>
  <c r="CM200" i="9" s="1"/>
  <c r="AZ200" i="9"/>
  <c r="CR200" i="9" s="1"/>
  <c r="AM200" i="9"/>
  <c r="CE200" i="9" s="1"/>
  <c r="AR200" i="9"/>
  <c r="CJ200" i="9" s="1"/>
  <c r="AQ200" i="9"/>
  <c r="CI200" i="9" s="1"/>
  <c r="AL200" i="9"/>
  <c r="CD200" i="9" s="1"/>
  <c r="AV200" i="9"/>
  <c r="CN200" i="9" s="1"/>
  <c r="T200" i="9"/>
  <c r="BL200" i="9" s="1"/>
  <c r="BL235" i="9" s="1"/>
  <c r="H9" i="11" s="1"/>
  <c r="AO200" i="9"/>
  <c r="CG200" i="9" s="1"/>
  <c r="BA200" i="9"/>
  <c r="CS200" i="9" s="1"/>
  <c r="V200" i="9"/>
  <c r="BN200" i="9" s="1"/>
  <c r="BB200" i="9"/>
  <c r="CT200" i="9" s="1"/>
  <c r="AT200" i="9"/>
  <c r="CL200" i="9" s="1"/>
  <c r="AI200" i="9"/>
  <c r="CA200" i="9" s="1"/>
  <c r="AD200" i="9"/>
  <c r="BV200" i="9" s="1"/>
  <c r="AY200" i="9"/>
  <c r="CQ200" i="9" s="1"/>
  <c r="W200" i="9"/>
  <c r="BO200" i="9" s="1"/>
  <c r="K296" i="9"/>
  <c r="F297" i="9"/>
  <c r="L296" i="9"/>
  <c r="J296" i="9"/>
  <c r="CQ669" i="9"/>
  <c r="CP668" i="9"/>
  <c r="CO667" i="9"/>
  <c r="CN666" i="9"/>
  <c r="CL664" i="9"/>
  <c r="CM665" i="9"/>
  <c r="F111" i="9"/>
  <c r="J110" i="9"/>
  <c r="J765" i="9"/>
  <c r="K765" i="9"/>
  <c r="L765" i="9"/>
  <c r="F766" i="9"/>
  <c r="L201" i="9"/>
  <c r="F202" i="9"/>
  <c r="J201" i="9"/>
  <c r="K201" i="9"/>
  <c r="W14" i="9"/>
  <c r="BO14" i="9" s="1"/>
  <c r="X14" i="9"/>
  <c r="BP14" i="9" s="1"/>
  <c r="AG14" i="9"/>
  <c r="BY14" i="9" s="1"/>
  <c r="Y14" i="9"/>
  <c r="BQ14" i="9" s="1"/>
  <c r="AK14" i="9"/>
  <c r="CC14" i="9" s="1"/>
  <c r="AN14" i="9"/>
  <c r="CF14" i="9" s="1"/>
  <c r="AC14" i="9"/>
  <c r="BU14" i="9" s="1"/>
  <c r="AF14" i="9"/>
  <c r="BX14" i="9" s="1"/>
  <c r="AJ14" i="9"/>
  <c r="CB14" i="9" s="1"/>
  <c r="AO14" i="9"/>
  <c r="CG14" i="9" s="1"/>
  <c r="AA14" i="9"/>
  <c r="BS14" i="9" s="1"/>
  <c r="AH14" i="9"/>
  <c r="BZ14" i="9" s="1"/>
  <c r="AW14" i="9"/>
  <c r="CO14" i="9" s="1"/>
  <c r="AB14" i="9"/>
  <c r="BT14" i="9" s="1"/>
  <c r="AI14" i="9"/>
  <c r="CA14" i="9" s="1"/>
  <c r="AL14" i="9"/>
  <c r="CD14" i="9" s="1"/>
  <c r="AY14" i="9"/>
  <c r="CQ14" i="9" s="1"/>
  <c r="BA14" i="9"/>
  <c r="CS14" i="9" s="1"/>
  <c r="BB14" i="9"/>
  <c r="CT14" i="9" s="1"/>
  <c r="Z14" i="9"/>
  <c r="BR14" i="9" s="1"/>
  <c r="AU14" i="9"/>
  <c r="CM14" i="9" s="1"/>
  <c r="AZ14" i="9"/>
  <c r="CR14" i="9" s="1"/>
  <c r="AM14" i="9"/>
  <c r="CE14" i="9" s="1"/>
  <c r="AP14" i="9"/>
  <c r="CH14" i="9" s="1"/>
  <c r="AD14" i="9"/>
  <c r="BV14" i="9" s="1"/>
  <c r="AE14" i="9"/>
  <c r="BW14" i="9" s="1"/>
  <c r="AQ14" i="9"/>
  <c r="CI14" i="9" s="1"/>
  <c r="AT14" i="9"/>
  <c r="CL14" i="9" s="1"/>
  <c r="V14" i="9"/>
  <c r="BN14" i="9" s="1"/>
  <c r="BN47" i="9" s="1"/>
  <c r="J5" i="11" s="1"/>
  <c r="AR14" i="9"/>
  <c r="CJ14" i="9" s="1"/>
  <c r="AX14" i="9"/>
  <c r="CP14" i="9" s="1"/>
  <c r="AV14" i="9"/>
  <c r="CN14" i="9" s="1"/>
  <c r="AS14" i="9"/>
  <c r="CK14" i="9" s="1"/>
  <c r="CR5" i="9"/>
  <c r="BA5" i="9"/>
  <c r="CL758" i="9"/>
  <c r="CP762" i="9"/>
  <c r="CQ763" i="9"/>
  <c r="CM759" i="9"/>
  <c r="CO761" i="9"/>
  <c r="CN760" i="9"/>
  <c r="Y764" i="9"/>
  <c r="BQ764" i="9" s="1"/>
  <c r="AK764" i="9"/>
  <c r="CC764" i="9" s="1"/>
  <c r="AH764" i="9"/>
  <c r="BZ764" i="9" s="1"/>
  <c r="AJ764" i="9"/>
  <c r="CB764" i="9" s="1"/>
  <c r="Z764" i="9"/>
  <c r="BR764" i="9" s="1"/>
  <c r="AD764" i="9"/>
  <c r="BV764" i="9" s="1"/>
  <c r="AE764" i="9"/>
  <c r="BW764" i="9" s="1"/>
  <c r="AB764" i="9"/>
  <c r="BT764" i="9" s="1"/>
  <c r="AC764" i="9"/>
  <c r="BU764" i="9" s="1"/>
  <c r="AF764" i="9"/>
  <c r="BX764" i="9" s="1"/>
  <c r="AO764" i="9"/>
  <c r="CG764" i="9" s="1"/>
  <c r="T764" i="9"/>
  <c r="BL764" i="9" s="1"/>
  <c r="BL799" i="9" s="1"/>
  <c r="H21" i="11" s="1"/>
  <c r="V764" i="9"/>
  <c r="BN764" i="9" s="1"/>
  <c r="AM764" i="9"/>
  <c r="CE764" i="9" s="1"/>
  <c r="AQ764" i="9"/>
  <c r="CI764" i="9" s="1"/>
  <c r="AR764" i="9"/>
  <c r="CJ764" i="9" s="1"/>
  <c r="AV764" i="9"/>
  <c r="CN764" i="9" s="1"/>
  <c r="BA764" i="9"/>
  <c r="AI764" i="9"/>
  <c r="CA764" i="9" s="1"/>
  <c r="U764" i="9"/>
  <c r="BM764" i="9" s="1"/>
  <c r="AX764" i="9"/>
  <c r="CP764" i="9" s="1"/>
  <c r="AY764" i="9"/>
  <c r="CQ764" i="9" s="1"/>
  <c r="AL764" i="9"/>
  <c r="CD764" i="9" s="1"/>
  <c r="AP764" i="9"/>
  <c r="CH764" i="9" s="1"/>
  <c r="AS764" i="9"/>
  <c r="CK764" i="9" s="1"/>
  <c r="AW764" i="9"/>
  <c r="CO764" i="9" s="1"/>
  <c r="AU764" i="9"/>
  <c r="CM764" i="9" s="1"/>
  <c r="AZ764" i="9"/>
  <c r="CR764" i="9" s="1"/>
  <c r="W764" i="9"/>
  <c r="BO764" i="9" s="1"/>
  <c r="AN764" i="9"/>
  <c r="CF764" i="9" s="1"/>
  <c r="X764" i="9"/>
  <c r="BP764" i="9" s="1"/>
  <c r="AT764" i="9"/>
  <c r="CL764" i="9" s="1"/>
  <c r="BB764" i="9"/>
  <c r="AA764" i="9"/>
  <c r="BS764" i="9" s="1"/>
  <c r="AG764" i="9"/>
  <c r="BY764" i="9" s="1"/>
  <c r="BB670" i="9"/>
  <c r="BA670" i="9"/>
  <c r="AY670" i="9"/>
  <c r="CQ670" i="9" s="1"/>
  <c r="AC670" i="9"/>
  <c r="BU670" i="9" s="1"/>
  <c r="AB670" i="9"/>
  <c r="BT670" i="9" s="1"/>
  <c r="AX670" i="9"/>
  <c r="CP670" i="9" s="1"/>
  <c r="AR670" i="9"/>
  <c r="CJ670" i="9" s="1"/>
  <c r="AO670" i="9"/>
  <c r="CG670" i="9" s="1"/>
  <c r="AM670" i="9"/>
  <c r="CE670" i="9" s="1"/>
  <c r="AH670" i="9"/>
  <c r="BZ670" i="9" s="1"/>
  <c r="AT670" i="9"/>
  <c r="CL670" i="9" s="1"/>
  <c r="AQ670" i="9"/>
  <c r="CI670" i="9" s="1"/>
  <c r="AP670" i="9"/>
  <c r="CH670" i="9" s="1"/>
  <c r="AZ670" i="9"/>
  <c r="CR670" i="9" s="1"/>
  <c r="AW670" i="9"/>
  <c r="CO670" i="9" s="1"/>
  <c r="AU670" i="9"/>
  <c r="CM670" i="9" s="1"/>
  <c r="AL670" i="9"/>
  <c r="CD670" i="9" s="1"/>
  <c r="AI670" i="9"/>
  <c r="CA670" i="9" s="1"/>
  <c r="AV670" i="9"/>
  <c r="CN670" i="9" s="1"/>
  <c r="AK670" i="9"/>
  <c r="CC670" i="9" s="1"/>
  <c r="AG670" i="9"/>
  <c r="BY670" i="9" s="1"/>
  <c r="V670" i="9"/>
  <c r="BN670" i="9" s="1"/>
  <c r="AF670" i="9"/>
  <c r="BX670" i="9" s="1"/>
  <c r="AD670" i="9"/>
  <c r="BV670" i="9" s="1"/>
  <c r="U670" i="9"/>
  <c r="BM670" i="9" s="1"/>
  <c r="T670" i="9"/>
  <c r="BL670" i="9" s="1"/>
  <c r="BL705" i="9" s="1"/>
  <c r="H19" i="11" s="1"/>
  <c r="W670" i="9"/>
  <c r="BO670" i="9" s="1"/>
  <c r="X670" i="9"/>
  <c r="BP670" i="9" s="1"/>
  <c r="AS670" i="9"/>
  <c r="CK670" i="9" s="1"/>
  <c r="AN670" i="9"/>
  <c r="CF670" i="9" s="1"/>
  <c r="AE670" i="9"/>
  <c r="BW670" i="9" s="1"/>
  <c r="AA670" i="9"/>
  <c r="BS670" i="9" s="1"/>
  <c r="Z670" i="9"/>
  <c r="BR670" i="9" s="1"/>
  <c r="Y670" i="9"/>
  <c r="BQ670" i="9" s="1"/>
  <c r="AJ670" i="9"/>
  <c r="CB670" i="9" s="1"/>
  <c r="CS8" i="9"/>
  <c r="CT9" i="9"/>
  <c r="CR7" i="9"/>
  <c r="CQ6" i="9"/>
  <c r="CM663" i="9"/>
  <c r="AV663" i="9"/>
  <c r="CM757" i="9"/>
  <c r="AV757" i="9"/>
  <c r="F672" i="9"/>
  <c r="J671" i="9"/>
  <c r="K671" i="9"/>
  <c r="L671" i="9"/>
  <c r="AL106" i="9"/>
  <c r="CD106" i="9" s="1"/>
  <c r="AQ106" i="9"/>
  <c r="CI106" i="9" s="1"/>
  <c r="AP106" i="9"/>
  <c r="CH106" i="9" s="1"/>
  <c r="AT106" i="9"/>
  <c r="CL106" i="9" s="1"/>
  <c r="T106" i="9"/>
  <c r="BL106" i="9" s="1"/>
  <c r="BL141" i="9" s="1"/>
  <c r="H7" i="11" s="1"/>
  <c r="Z106" i="9"/>
  <c r="BR106" i="9" s="1"/>
  <c r="AU106" i="9"/>
  <c r="CM106" i="9" s="1"/>
  <c r="AA106" i="9"/>
  <c r="BS106" i="9" s="1"/>
  <c r="W106" i="9"/>
  <c r="BO106" i="9" s="1"/>
  <c r="AJ106" i="9"/>
  <c r="CB106" i="9" s="1"/>
  <c r="AI106" i="9"/>
  <c r="CA106" i="9" s="1"/>
  <c r="AY106" i="9"/>
  <c r="AD106" i="9"/>
  <c r="BV106" i="9" s="1"/>
  <c r="U106" i="9"/>
  <c r="BM106" i="9" s="1"/>
  <c r="AN106" i="9"/>
  <c r="CF106" i="9" s="1"/>
  <c r="AO106" i="9"/>
  <c r="CG106" i="9" s="1"/>
  <c r="AW106" i="9"/>
  <c r="CO106" i="9" s="1"/>
  <c r="X106" i="9"/>
  <c r="BP106" i="9" s="1"/>
  <c r="AK106" i="9"/>
  <c r="CC106" i="9" s="1"/>
  <c r="AR106" i="9"/>
  <c r="CJ106" i="9" s="1"/>
  <c r="BB106" i="9"/>
  <c r="AV106" i="9"/>
  <c r="CN106" i="9" s="1"/>
  <c r="AG106" i="9"/>
  <c r="BY106" i="9" s="1"/>
  <c r="AH106" i="9"/>
  <c r="BZ106" i="9" s="1"/>
  <c r="AB106" i="9"/>
  <c r="BT106" i="9" s="1"/>
  <c r="BA106" i="9"/>
  <c r="AF106" i="9"/>
  <c r="BX106" i="9" s="1"/>
  <c r="AM106" i="9"/>
  <c r="CE106" i="9" s="1"/>
  <c r="AC106" i="9"/>
  <c r="BU106" i="9" s="1"/>
  <c r="V106" i="9"/>
  <c r="BN106" i="9" s="1"/>
  <c r="Y106" i="9"/>
  <c r="BQ106" i="9" s="1"/>
  <c r="AE106" i="9"/>
  <c r="BW106" i="9" s="1"/>
  <c r="AS106" i="9"/>
  <c r="CK106" i="9" s="1"/>
  <c r="AZ106" i="9"/>
  <c r="AX106" i="9"/>
  <c r="J15" i="9"/>
  <c r="F16" i="9"/>
  <c r="K15" i="9"/>
  <c r="L15" i="9"/>
  <c r="H1121" i="1"/>
  <c r="H1124" i="1" s="1"/>
  <c r="I1087" i="1"/>
  <c r="I1090" i="1" s="1"/>
  <c r="H1053" i="1"/>
  <c r="H1056" i="1" s="1"/>
  <c r="I1019" i="1"/>
  <c r="I1022" i="1" s="1"/>
  <c r="I985" i="1"/>
  <c r="I988" i="1" s="1"/>
  <c r="H951" i="1"/>
  <c r="H954" i="1" s="1"/>
  <c r="H917" i="1"/>
  <c r="H920" i="1" s="1"/>
  <c r="I849" i="1"/>
  <c r="I852" i="1" s="1"/>
  <c r="H815" i="1"/>
  <c r="H818" i="1" s="1"/>
  <c r="H781" i="1"/>
  <c r="H784" i="1" s="1"/>
  <c r="H713" i="1"/>
  <c r="H716" i="1" s="1"/>
  <c r="H679" i="1"/>
  <c r="H682" i="1" s="1"/>
  <c r="I645" i="1"/>
  <c r="I648" i="1" s="1"/>
  <c r="H543" i="1"/>
  <c r="H546" i="1" s="1"/>
  <c r="J509" i="1"/>
  <c r="J512" i="1" s="1"/>
  <c r="H237" i="1"/>
  <c r="H240" i="1" s="1"/>
  <c r="I203" i="1"/>
  <c r="I206" i="1" s="1"/>
  <c r="H67" i="1"/>
  <c r="H70" i="1" s="1"/>
  <c r="J169" i="1"/>
  <c r="J172" i="1" s="1"/>
  <c r="J101" i="1"/>
  <c r="J104" i="1" s="1"/>
  <c r="J577" i="1"/>
  <c r="J580" i="1" s="1"/>
  <c r="BA890" i="5" l="1" a="1"/>
  <c r="BA890" i="5" s="1"/>
  <c r="BA839" i="5" a="1"/>
  <c r="BA839" i="5" s="1"/>
  <c r="AX861" i="5" a="1"/>
  <c r="AX861" i="5" s="1"/>
  <c r="AX862" i="5" s="1"/>
  <c r="AX866" i="5" s="1"/>
  <c r="I54" i="12" s="1"/>
  <c r="AX317" i="5" a="1"/>
  <c r="AX317" i="5" s="1"/>
  <c r="AX318" i="5" s="1"/>
  <c r="AX322" i="5" s="1"/>
  <c r="I22" i="12" s="1"/>
  <c r="AX368" i="5" a="1"/>
  <c r="AX368" i="5" s="1"/>
  <c r="AX369" i="5" s="1"/>
  <c r="AX373" i="5" s="1"/>
  <c r="I25" i="12" s="1"/>
  <c r="U7" i="7" s="1" a="1"/>
  <c r="U7" i="7" s="1"/>
  <c r="AX708" i="5" a="1"/>
  <c r="AX708" i="5" s="1"/>
  <c r="AX709" i="5" s="1"/>
  <c r="AX713" i="5" s="1"/>
  <c r="I45" i="12" s="1"/>
  <c r="AX419" i="5" a="1"/>
  <c r="AX419" i="5" s="1"/>
  <c r="AX420" i="5" s="1"/>
  <c r="AX424" i="5" s="1"/>
  <c r="I28" i="12" s="1"/>
  <c r="AX606" i="5" a="1"/>
  <c r="AX606" i="5" s="1"/>
  <c r="AX607" i="5" s="1"/>
  <c r="AX611" i="5" s="1"/>
  <c r="I39" i="12" s="1"/>
  <c r="AX198" i="5" a="1"/>
  <c r="AX198" i="5" s="1"/>
  <c r="AX199" i="5" s="1"/>
  <c r="AX203" i="5" s="1"/>
  <c r="I15" i="12" s="1"/>
  <c r="AX759" i="5" a="1"/>
  <c r="AX759" i="5" s="1"/>
  <c r="AX760" i="5" s="1"/>
  <c r="AX764" i="5" s="1"/>
  <c r="I48" i="12" s="1"/>
  <c r="AX810" i="5" a="1"/>
  <c r="AX810" i="5" s="1"/>
  <c r="AX811" i="5" s="1"/>
  <c r="AX815" i="5" s="1"/>
  <c r="I51" i="12" s="1"/>
  <c r="AX470" i="5" a="1"/>
  <c r="AX470" i="5" s="1"/>
  <c r="AX471" i="5" s="1"/>
  <c r="AX475" i="5" s="1"/>
  <c r="I31" i="12" s="1"/>
  <c r="AX555" i="5" a="1"/>
  <c r="AX555" i="5" s="1"/>
  <c r="AX556" i="5" s="1"/>
  <c r="AX560" i="5" s="1"/>
  <c r="I36" i="12" s="1"/>
  <c r="AX657" i="5" a="1"/>
  <c r="AX657" i="5" s="1"/>
  <c r="AX658" i="5" s="1"/>
  <c r="AX662" i="5" s="1"/>
  <c r="I42" i="12" s="1"/>
  <c r="AX521" i="5" a="1"/>
  <c r="AX521" i="5" s="1"/>
  <c r="AX522" i="5" s="1"/>
  <c r="AX526" i="5" s="1"/>
  <c r="I34" i="12" s="1"/>
  <c r="AX147" i="5" a="1"/>
  <c r="AX147" i="5" s="1"/>
  <c r="AX148" i="5" s="1"/>
  <c r="AX152" i="5" s="1"/>
  <c r="I12" i="12" s="1"/>
  <c r="AX28" i="5" a="1"/>
  <c r="AX28" i="5" s="1"/>
  <c r="AX29" i="5" s="1"/>
  <c r="AX33" i="5" s="1"/>
  <c r="I5" i="12" s="1"/>
  <c r="AX79" i="5" a="1"/>
  <c r="AX79" i="5" s="1"/>
  <c r="AX80" i="5" s="1"/>
  <c r="AX84" i="5" s="1"/>
  <c r="I8" i="12" s="1"/>
  <c r="BA873" i="5" a="1"/>
  <c r="BA873" i="5" s="1"/>
  <c r="BA822" i="5" a="1"/>
  <c r="BA822" i="5" s="1"/>
  <c r="AY895" i="5" a="1"/>
  <c r="AY895" i="5" s="1"/>
  <c r="AY896" i="5" s="1"/>
  <c r="AY900" i="5" s="1"/>
  <c r="J56" i="12" s="1"/>
  <c r="AY232" i="5" a="1"/>
  <c r="AY232" i="5" s="1"/>
  <c r="AY233" i="5" s="1"/>
  <c r="AY237" i="5" s="1"/>
  <c r="J17" i="12" s="1"/>
  <c r="AY504" i="5" a="1"/>
  <c r="AY504" i="5" s="1"/>
  <c r="AY505" i="5" s="1"/>
  <c r="AY509" i="5" s="1"/>
  <c r="J33" i="12" s="1"/>
  <c r="AY589" i="5" a="1"/>
  <c r="AY589" i="5" s="1"/>
  <c r="AY590" i="5" s="1"/>
  <c r="AY594" i="5" s="1"/>
  <c r="J38" i="12" s="1"/>
  <c r="AY351" i="5" a="1"/>
  <c r="AY351" i="5" s="1"/>
  <c r="AY352" i="5" s="1"/>
  <c r="AY356" i="5" s="1"/>
  <c r="J24" i="12" s="1"/>
  <c r="AY844" i="5" a="1"/>
  <c r="AY844" i="5" s="1"/>
  <c r="AY845" i="5" s="1"/>
  <c r="AY849" i="5" s="1"/>
  <c r="J53" i="12" s="1"/>
  <c r="AY793" i="5" a="1"/>
  <c r="AY793" i="5" s="1"/>
  <c r="AY794" i="5" s="1"/>
  <c r="AY798" i="5" s="1"/>
  <c r="J50" i="12" s="1"/>
  <c r="AY691" i="5" a="1"/>
  <c r="AY691" i="5" s="1"/>
  <c r="AY692" i="5" s="1"/>
  <c r="AY696" i="5" s="1"/>
  <c r="J44" i="12" s="1"/>
  <c r="AY266" i="5" a="1"/>
  <c r="AY266" i="5" s="1"/>
  <c r="AY267" i="5" s="1"/>
  <c r="AY271" i="5" s="1"/>
  <c r="J19" i="12" s="1"/>
  <c r="AY453" i="5" a="1"/>
  <c r="AY453" i="5" s="1"/>
  <c r="AY454" i="5" s="1"/>
  <c r="AY458" i="5" s="1"/>
  <c r="J30" i="12" s="1"/>
  <c r="AY640" i="5" a="1"/>
  <c r="AY640" i="5" s="1"/>
  <c r="AY641" i="5" s="1"/>
  <c r="AY645" i="5" s="1"/>
  <c r="J41" i="12" s="1"/>
  <c r="AY742" i="5" a="1"/>
  <c r="AY742" i="5" s="1"/>
  <c r="AY743" i="5" s="1"/>
  <c r="AY747" i="5" s="1"/>
  <c r="J47" i="12" s="1"/>
  <c r="AY402" i="5" a="1"/>
  <c r="AY402" i="5" s="1"/>
  <c r="AY130" i="5" a="1"/>
  <c r="AY130" i="5" s="1"/>
  <c r="AY131" i="5" s="1"/>
  <c r="AY135" i="5" s="1"/>
  <c r="J11" i="12" s="1"/>
  <c r="AY62" i="5" a="1"/>
  <c r="AY62" i="5" s="1"/>
  <c r="AY63" i="5" s="1"/>
  <c r="AY67" i="5" s="1"/>
  <c r="J7" i="12" s="1"/>
  <c r="V5" i="7" s="1" a="1"/>
  <c r="V5" i="7" s="1"/>
  <c r="AY181" i="5" a="1"/>
  <c r="AY181" i="5" s="1"/>
  <c r="AY182" i="5" s="1"/>
  <c r="AY186" i="5" s="1"/>
  <c r="J14" i="12" s="1"/>
  <c r="AY878" i="5" a="1"/>
  <c r="AY878" i="5" s="1"/>
  <c r="AY879" i="5" s="1"/>
  <c r="AY883" i="5" s="1"/>
  <c r="J55" i="12" s="1"/>
  <c r="AY725" i="5" a="1"/>
  <c r="AY725" i="5" s="1"/>
  <c r="AY726" i="5" s="1"/>
  <c r="AY730" i="5" s="1"/>
  <c r="J46" i="12" s="1"/>
  <c r="AY300" i="5" a="1"/>
  <c r="AY300" i="5" s="1"/>
  <c r="AY301" i="5" s="1"/>
  <c r="AY305" i="5" s="1"/>
  <c r="J21" i="12" s="1"/>
  <c r="AY827" i="5" a="1"/>
  <c r="AY827" i="5" s="1"/>
  <c r="AY828" i="5" s="1"/>
  <c r="AY832" i="5" s="1"/>
  <c r="J52" i="12" s="1"/>
  <c r="AY215" i="5" a="1"/>
  <c r="AY215" i="5" s="1"/>
  <c r="AY216" i="5" s="1"/>
  <c r="AY220" i="5" s="1"/>
  <c r="J16" i="12" s="1"/>
  <c r="AY623" i="5" a="1"/>
  <c r="AY623" i="5" s="1"/>
  <c r="AY624" i="5" s="1"/>
  <c r="AY628" i="5" s="1"/>
  <c r="J40" i="12" s="1"/>
  <c r="AY334" i="5" a="1"/>
  <c r="AY334" i="5" s="1"/>
  <c r="AY335" i="5" s="1"/>
  <c r="AY339" i="5" s="1"/>
  <c r="J23" i="12" s="1"/>
  <c r="AY283" i="5" a="1"/>
  <c r="AY283" i="5" s="1"/>
  <c r="AY284" i="5" s="1"/>
  <c r="AY288" i="5" s="1"/>
  <c r="J20" i="12" s="1"/>
  <c r="AY776" i="5" a="1"/>
  <c r="AY776" i="5" s="1"/>
  <c r="AY777" i="5" s="1"/>
  <c r="AY781" i="5" s="1"/>
  <c r="J49" i="12" s="1"/>
  <c r="AY487" i="5" a="1"/>
  <c r="AY487" i="5" s="1"/>
  <c r="AY488" i="5" s="1"/>
  <c r="AY492" i="5" s="1"/>
  <c r="J32" i="12" s="1"/>
  <c r="AY572" i="5" a="1"/>
  <c r="AY572" i="5" s="1"/>
  <c r="AY573" i="5" s="1"/>
  <c r="AY577" i="5" s="1"/>
  <c r="J37" i="12" s="1"/>
  <c r="AY436" i="5" a="1"/>
  <c r="AY436" i="5" s="1"/>
  <c r="AY437" i="5" s="1"/>
  <c r="AY441" i="5" s="1"/>
  <c r="J29" i="12" s="1"/>
  <c r="AY538" i="5" a="1"/>
  <c r="AY538" i="5" s="1"/>
  <c r="AY539" i="5" s="1"/>
  <c r="AY543" i="5" s="1"/>
  <c r="J35" i="12" s="1"/>
  <c r="AY385" i="5" a="1"/>
  <c r="AY385" i="5" s="1"/>
  <c r="AY386" i="5" s="1"/>
  <c r="AY390" i="5" s="1"/>
  <c r="J26" i="12" s="1"/>
  <c r="AY249" i="5" a="1"/>
  <c r="AY249" i="5" s="1"/>
  <c r="AY250" i="5" s="1"/>
  <c r="AY254" i="5" s="1"/>
  <c r="J18" i="12" s="1"/>
  <c r="AY674" i="5" a="1"/>
  <c r="AY674" i="5" s="1"/>
  <c r="AY675" i="5" s="1"/>
  <c r="AY679" i="5" s="1"/>
  <c r="J43" i="12" s="1"/>
  <c r="AY45" i="5" a="1"/>
  <c r="AY45" i="5" s="1"/>
  <c r="AY46" i="5" s="1"/>
  <c r="AY50" i="5" s="1"/>
  <c r="J6" i="12" s="1"/>
  <c r="V8" i="7" s="1" a="1"/>
  <c r="V8" i="7" s="1"/>
  <c r="AY96" i="5" a="1"/>
  <c r="AY96" i="5" s="1"/>
  <c r="AY97" i="5" s="1"/>
  <c r="AY101" i="5" s="1"/>
  <c r="J9" i="12" s="1"/>
  <c r="AY113" i="5" a="1"/>
  <c r="AY113" i="5" s="1"/>
  <c r="AY114" i="5" s="1"/>
  <c r="AY118" i="5" s="1"/>
  <c r="J10" i="12" s="1"/>
  <c r="V6" i="7" s="1" a="1"/>
  <c r="V6" i="7" s="1"/>
  <c r="AY164" i="5" a="1"/>
  <c r="AY164" i="5" s="1"/>
  <c r="AY165" i="5" s="1"/>
  <c r="AY169" i="5" s="1"/>
  <c r="J13" i="12" s="1"/>
  <c r="AY403" i="5"/>
  <c r="AY407" i="5" s="1"/>
  <c r="J27" i="12" s="1"/>
  <c r="BA464" i="5" a="1"/>
  <c r="BA464" i="5" s="1"/>
  <c r="BB498" i="5" a="1"/>
  <c r="BB498" i="5" s="1"/>
  <c r="BB481" i="5" a="1"/>
  <c r="BB481" i="5" s="1"/>
  <c r="Y16" i="7" a="1"/>
  <c r="Y16" i="7" s="1"/>
  <c r="Y10" i="7" a="1"/>
  <c r="Y10" i="7" s="1"/>
  <c r="Y15" i="7" a="1"/>
  <c r="Y15" i="7" s="1"/>
  <c r="Y14" i="7" a="1"/>
  <c r="Y14" i="7" s="1"/>
  <c r="Y12" i="7" a="1"/>
  <c r="Y12" i="7" s="1"/>
  <c r="Y19" i="7" a="1"/>
  <c r="Y19" i="7" s="1"/>
  <c r="Y9" i="7" a="1"/>
  <c r="Y9" i="7" s="1"/>
  <c r="Y13" i="7" a="1"/>
  <c r="Y13" i="7" s="1"/>
  <c r="Y20" i="7" a="1"/>
  <c r="Y20" i="7" s="1"/>
  <c r="Y25" i="7" a="1"/>
  <c r="Y25" i="7" s="1"/>
  <c r="Y21" i="7" a="1"/>
  <c r="Y21" i="7" s="1"/>
  <c r="Y23" i="7" a="1"/>
  <c r="Y23" i="7" s="1"/>
  <c r="Y26" i="7" a="1"/>
  <c r="Y26" i="7" s="1"/>
  <c r="Y30" i="7" a="1"/>
  <c r="Y30" i="7" s="1"/>
  <c r="Y11" i="7" a="1"/>
  <c r="Y11" i="7" s="1"/>
  <c r="Y18" i="7" a="1"/>
  <c r="Y18" i="7" s="1"/>
  <c r="Y22" i="7" a="1"/>
  <c r="Y22" i="7" s="1"/>
  <c r="Y24" i="7" a="1"/>
  <c r="Y24" i="7" s="1"/>
  <c r="Y17" i="7" a="1"/>
  <c r="Y17" i="7" s="1"/>
  <c r="Y37" i="7" a="1"/>
  <c r="Y37" i="7" s="1"/>
  <c r="Y27" i="7" a="1"/>
  <c r="Y27" i="7" s="1"/>
  <c r="Y29" i="7" a="1"/>
  <c r="Y29" i="7" s="1"/>
  <c r="Y34" i="7" a="1"/>
  <c r="Y34" i="7" s="1"/>
  <c r="Y28" i="7" a="1"/>
  <c r="Y28" i="7" s="1"/>
  <c r="Y35" i="7" a="1"/>
  <c r="Y35" i="7" s="1"/>
  <c r="Y33" i="7" a="1"/>
  <c r="Y33" i="7" s="1"/>
  <c r="Y36" i="7" a="1"/>
  <c r="Y36" i="7" s="1"/>
  <c r="Y38" i="7" a="1"/>
  <c r="Y38" i="7" s="1"/>
  <c r="Y43" i="7" a="1"/>
  <c r="Y43" i="7" s="1"/>
  <c r="Y31" i="7" a="1"/>
  <c r="Y31" i="7" s="1"/>
  <c r="Y32" i="7" a="1"/>
  <c r="Y32" i="7" s="1"/>
  <c r="Y41" i="7" a="1"/>
  <c r="Y41" i="7" s="1"/>
  <c r="Y44" i="7" a="1"/>
  <c r="Y44" i="7" s="1"/>
  <c r="Y42" i="7" a="1"/>
  <c r="Y42" i="7" s="1"/>
  <c r="Y39" i="7" a="1"/>
  <c r="Y39" i="7" s="1"/>
  <c r="Y40" i="7" a="1"/>
  <c r="Y40" i="7" s="1"/>
  <c r="H50" i="14"/>
  <c r="G33" i="14"/>
  <c r="R46" i="7"/>
  <c r="BA584" i="5" a="1"/>
  <c r="BA584" i="5" s="1"/>
  <c r="BA396" i="5" a="1"/>
  <c r="BA396" i="5" s="1"/>
  <c r="BA244" i="5" a="1"/>
  <c r="BA244" i="5" s="1"/>
  <c r="BA328" i="5" a="1"/>
  <c r="BA328" i="5" s="1"/>
  <c r="BA670" i="5" a="1"/>
  <c r="BA670" i="5" s="1"/>
  <c r="BA141" i="5" a="1"/>
  <c r="BA141" i="5" s="1"/>
  <c r="BA619" i="5" a="1"/>
  <c r="BA619" i="5" s="1"/>
  <c r="BA211" i="5" a="1"/>
  <c r="BA211" i="5" s="1"/>
  <c r="BA568" i="5" a="1"/>
  <c r="BA568" i="5" s="1"/>
  <c r="BA192" i="5" a="1"/>
  <c r="BA192" i="5" s="1"/>
  <c r="BA720" i="5" a="1"/>
  <c r="BA720" i="5" s="1"/>
  <c r="BA432" i="5" a="1"/>
  <c r="BA432" i="5" s="1"/>
  <c r="BA483" i="5" a="1"/>
  <c r="BA483" i="5" s="1"/>
  <c r="BA381" i="5" a="1"/>
  <c r="BA381" i="5" s="1"/>
  <c r="BA93" i="5" a="1"/>
  <c r="BA93" i="5" s="1"/>
  <c r="BB567" i="5" a="1"/>
  <c r="BB567" i="5" s="1"/>
  <c r="BB379" i="5" a="1"/>
  <c r="BB379" i="5" s="1"/>
  <c r="BA550" i="5" a="1"/>
  <c r="BA550" i="5" s="1"/>
  <c r="BA362" i="5" a="1"/>
  <c r="BA362" i="5" s="1"/>
  <c r="BC226" i="5" a="1"/>
  <c r="BC226" i="5" s="1"/>
  <c r="BC175" i="5" a="1"/>
  <c r="BC175" i="5" s="1"/>
  <c r="BA159" i="5" a="1"/>
  <c r="BA159" i="5" s="1"/>
  <c r="BA345" i="5" a="1"/>
  <c r="BA345" i="5" s="1"/>
  <c r="BA261" i="5" a="1"/>
  <c r="BA261" i="5" s="1"/>
  <c r="BA737" i="5" a="1"/>
  <c r="BA737" i="5" s="1"/>
  <c r="BA687" i="5" a="1"/>
  <c r="BA687" i="5" s="1"/>
  <c r="BA398" i="5" a="1"/>
  <c r="BA398" i="5" s="1"/>
  <c r="BA585" i="5" a="1"/>
  <c r="BA585" i="5" s="1"/>
  <c r="BA209" i="5" a="1"/>
  <c r="BA209" i="5" s="1"/>
  <c r="BA500" i="5" a="1"/>
  <c r="BA500" i="5" s="1"/>
  <c r="BA636" i="5" a="1"/>
  <c r="BA636" i="5" s="1"/>
  <c r="BA228" i="5" a="1"/>
  <c r="BA228" i="5" s="1"/>
  <c r="BA449" i="5" a="1"/>
  <c r="BA449" i="5" s="1"/>
  <c r="BA176" i="5" a="1"/>
  <c r="BA176" i="5" s="1"/>
  <c r="BA125" i="5" a="1"/>
  <c r="BA125" i="5" s="1"/>
  <c r="BB296" i="5" a="1"/>
  <c r="BB296" i="5" s="1"/>
  <c r="BB301" i="5" s="1"/>
  <c r="BB305" i="5" s="1"/>
  <c r="M21" i="12" s="1"/>
  <c r="BB669" i="5" a="1"/>
  <c r="BB669" i="5" s="1"/>
  <c r="BB347" i="5" a="1"/>
  <c r="BB347" i="5" s="1"/>
  <c r="BB566" i="5" a="1"/>
  <c r="BB566" i="5" s="1"/>
  <c r="BB262" i="5" a="1"/>
  <c r="BB262" i="5" s="1"/>
  <c r="BB210" i="5" a="1"/>
  <c r="BB210" i="5" s="1"/>
  <c r="BB618" i="5" a="1"/>
  <c r="BB618" i="5" s="1"/>
  <c r="BB482" i="5" a="1"/>
  <c r="BB482" i="5" s="1"/>
  <c r="BB431" i="5" a="1"/>
  <c r="BB431" i="5" s="1"/>
  <c r="BB380" i="5" a="1"/>
  <c r="BB380" i="5" s="1"/>
  <c r="BB533" i="5" a="1"/>
  <c r="BB533" i="5" s="1"/>
  <c r="BB126" i="5" a="1"/>
  <c r="BB126" i="5" s="1"/>
  <c r="BA57" i="5" a="1"/>
  <c r="BA57" i="5" s="1"/>
  <c r="BA787" i="5" a="1"/>
  <c r="BA787" i="5" s="1"/>
  <c r="BA736" i="5" a="1"/>
  <c r="BA736" i="5" s="1"/>
  <c r="BA124" i="5" a="1"/>
  <c r="BA124" i="5" s="1"/>
  <c r="BA90" i="5" a="1"/>
  <c r="BA90" i="5" s="1"/>
  <c r="AZ583" i="5" a="1"/>
  <c r="AZ583" i="5" s="1"/>
  <c r="AZ686" i="5" a="1"/>
  <c r="AZ686" i="5" s="1"/>
  <c r="AZ635" i="5" a="1"/>
  <c r="AZ635" i="5" s="1"/>
  <c r="AZ448" i="5" a="1"/>
  <c r="AZ448" i="5" s="1"/>
  <c r="AZ499" i="5" a="1"/>
  <c r="AZ499" i="5" s="1"/>
  <c r="BB652" i="5" a="1"/>
  <c r="BB652" i="5" s="1"/>
  <c r="BB658" i="5" s="1"/>
  <c r="BB662" i="5" s="1"/>
  <c r="M42" i="12" s="1"/>
  <c r="BB601" i="5" a="1"/>
  <c r="BB601" i="5" s="1"/>
  <c r="BB607" i="5" s="1"/>
  <c r="BB611" i="5" s="1"/>
  <c r="M39" i="12" s="1"/>
  <c r="BB549" i="5" a="1"/>
  <c r="BB549" i="5" s="1"/>
  <c r="BB465" i="5" a="1"/>
  <c r="BB465" i="5" s="1"/>
  <c r="BB516" i="5" a="1"/>
  <c r="BB516" i="5" s="1"/>
  <c r="BB522" i="5" s="1"/>
  <c r="BB526" i="5" s="1"/>
  <c r="M34" i="12" s="1"/>
  <c r="BB414" i="5" a="1"/>
  <c r="BB414" i="5" s="1"/>
  <c r="BB420" i="5" s="1"/>
  <c r="BB424" i="5" s="1"/>
  <c r="M28" i="12" s="1"/>
  <c r="BB245" i="5" a="1"/>
  <c r="BB245" i="5" s="1"/>
  <c r="BB330" i="5" a="1"/>
  <c r="BB330" i="5" s="1"/>
  <c r="BB363" i="5" a="1"/>
  <c r="BB363" i="5" s="1"/>
  <c r="BB143" i="5" a="1"/>
  <c r="BB143" i="5" s="1"/>
  <c r="BB193" i="5" a="1"/>
  <c r="BB193" i="5" s="1"/>
  <c r="BB719" i="5" a="1"/>
  <c r="BB719" i="5" s="1"/>
  <c r="BB534" i="5" a="1"/>
  <c r="BB534" i="5" s="1"/>
  <c r="BB770" i="5" a="1"/>
  <c r="BB770" i="5" s="1"/>
  <c r="BB777" i="5" s="1"/>
  <c r="BB781" i="5" s="1"/>
  <c r="M49" i="12" s="1"/>
  <c r="BA56" i="5" a="1"/>
  <c r="BA56" i="5" s="1"/>
  <c r="BO46" i="7"/>
  <c r="BO47" i="7"/>
  <c r="H17" i="14" s="1"/>
  <c r="BP10" i="7" a="1"/>
  <c r="BP10" i="7" s="1"/>
  <c r="BP5" i="7" a="1"/>
  <c r="BP5" i="7" s="1"/>
  <c r="BP8" i="7" a="1"/>
  <c r="BP8" i="7" s="1"/>
  <c r="BP7" i="7" a="1"/>
  <c r="BP7" i="7" s="1"/>
  <c r="BP9" i="7" a="1"/>
  <c r="BP9" i="7" s="1"/>
  <c r="BN48" i="7"/>
  <c r="G22" i="14" s="1"/>
  <c r="G38" i="14" s="1"/>
  <c r="AZ397" i="5" a="1"/>
  <c r="AZ397" i="5" s="1"/>
  <c r="AZ227" i="5" a="1"/>
  <c r="AZ227" i="5" s="1"/>
  <c r="AZ177" i="5" a="1"/>
  <c r="AZ177" i="5" s="1"/>
  <c r="BB75" i="5" a="1"/>
  <c r="BB75" i="5" s="1"/>
  <c r="AZ74" i="5" a="1"/>
  <c r="AZ74" i="5" s="1"/>
  <c r="BB23" i="5" a="1"/>
  <c r="BB23" i="5" s="1"/>
  <c r="CI100" i="9"/>
  <c r="CJ101" i="9"/>
  <c r="CK102" i="9"/>
  <c r="CL103" i="9"/>
  <c r="CM104" i="9"/>
  <c r="AS99" i="9"/>
  <c r="CK99" i="9" s="1"/>
  <c r="BA60" i="5" a="1"/>
  <c r="BA60" i="5" s="1"/>
  <c r="BA41" i="5" a="1"/>
  <c r="BA41" i="5" s="1"/>
  <c r="BA162" i="5" a="1"/>
  <c r="BA162" i="5" s="1"/>
  <c r="BA40" i="5" a="1"/>
  <c r="BA40" i="5" s="1"/>
  <c r="BA109" i="5" a="1"/>
  <c r="BA109" i="5" s="1"/>
  <c r="BA108" i="5" a="1"/>
  <c r="BA108" i="5" s="1"/>
  <c r="BA107" i="5" a="1"/>
  <c r="BA107" i="5" s="1"/>
  <c r="BA112" i="5" a="1"/>
  <c r="BA112" i="5" s="1"/>
  <c r="BA110" i="5" a="1"/>
  <c r="BA110" i="5" s="1"/>
  <c r="BA160" i="5" a="1"/>
  <c r="BA160" i="5" s="1"/>
  <c r="BA163" i="5" a="1"/>
  <c r="BA163" i="5" s="1"/>
  <c r="BA77" i="5" a="1"/>
  <c r="BA77" i="5" s="1"/>
  <c r="BA161" i="5" a="1"/>
  <c r="BA161" i="5" s="1"/>
  <c r="BA26" i="5" a="1"/>
  <c r="BA26" i="5" s="1"/>
  <c r="BA44" i="5" a="1"/>
  <c r="BA44" i="5" s="1"/>
  <c r="BA25" i="5" a="1"/>
  <c r="BA25" i="5" s="1"/>
  <c r="BC58" i="5" a="1"/>
  <c r="BC58" i="5" s="1"/>
  <c r="BA76" i="5" a="1"/>
  <c r="BA76" i="5" s="1"/>
  <c r="BA158" i="5" a="1"/>
  <c r="BA158" i="5" s="1"/>
  <c r="BA39" i="5" a="1"/>
  <c r="BA39" i="5" s="1"/>
  <c r="BA22" i="5" a="1"/>
  <c r="BA22" i="5" s="1"/>
  <c r="BB59" i="5" a="1"/>
  <c r="BB59" i="5" s="1"/>
  <c r="BB61" i="5" a="1"/>
  <c r="BB61" i="5" s="1"/>
  <c r="BB78" i="5" a="1"/>
  <c r="BB78" i="5" s="1"/>
  <c r="BB27" i="5" a="1"/>
  <c r="BB27" i="5" s="1"/>
  <c r="BB24" i="5" a="1"/>
  <c r="BB24" i="5" s="1"/>
  <c r="BA42" i="5" a="1"/>
  <c r="BA42" i="5" s="1"/>
  <c r="BA111" i="5" a="1"/>
  <c r="BA111" i="5" s="1"/>
  <c r="Y3" i="7"/>
  <c r="BQ6" i="7" s="1" a="1"/>
  <c r="BQ6" i="7" s="1"/>
  <c r="BE168" i="5"/>
  <c r="BE151" i="5"/>
  <c r="BF149" i="5" a="1"/>
  <c r="BF149" i="5" s="1"/>
  <c r="Q149" i="5"/>
  <c r="Q150" i="5"/>
  <c r="BF150" i="5" a="1"/>
  <c r="BF150" i="5" s="1"/>
  <c r="Q184" i="5"/>
  <c r="BF184" i="5" a="1"/>
  <c r="BF184" i="5" s="1"/>
  <c r="BE183" i="5" a="1"/>
  <c r="BE183" i="5" s="1"/>
  <c r="BE185" i="5" s="1"/>
  <c r="P183" i="5"/>
  <c r="Q166" i="5"/>
  <c r="BF166" i="5" a="1"/>
  <c r="BF166" i="5" s="1"/>
  <c r="Q167" i="5"/>
  <c r="BF167" i="5" a="1"/>
  <c r="BF167" i="5" s="1"/>
  <c r="O133" i="5"/>
  <c r="BD133" i="5" a="1"/>
  <c r="BD133" i="5" s="1"/>
  <c r="BD134" i="5" s="1"/>
  <c r="Q132" i="5"/>
  <c r="BF132" i="5" a="1"/>
  <c r="BF132" i="5" s="1"/>
  <c r="Q116" i="5"/>
  <c r="BF116" i="5" a="1"/>
  <c r="BF116" i="5" s="1"/>
  <c r="BE115" i="5" a="1"/>
  <c r="BE115" i="5" s="1"/>
  <c r="BE117" i="5" s="1"/>
  <c r="P115" i="5"/>
  <c r="Q99" i="5"/>
  <c r="BF99" i="5" a="1"/>
  <c r="BF99" i="5" s="1"/>
  <c r="BF100" i="5" s="1"/>
  <c r="S98" i="5"/>
  <c r="BH98" i="5" a="1"/>
  <c r="BH98" i="5" s="1"/>
  <c r="BE81" i="5" a="1"/>
  <c r="BE81" i="5" s="1"/>
  <c r="BE83" i="5" s="1"/>
  <c r="P81" i="5"/>
  <c r="Q82" i="5"/>
  <c r="BF82" i="5" a="1"/>
  <c r="BF82" i="5" s="1"/>
  <c r="BE64" i="5" a="1"/>
  <c r="BE64" i="5" s="1"/>
  <c r="BE66" i="5" s="1"/>
  <c r="P64" i="5"/>
  <c r="Q65" i="5"/>
  <c r="BF65" i="5" a="1"/>
  <c r="BF65" i="5" s="1"/>
  <c r="O48" i="5"/>
  <c r="BD48" i="5" a="1"/>
  <c r="BD48" i="5" s="1"/>
  <c r="BD49" i="5" s="1"/>
  <c r="Q47" i="5"/>
  <c r="BF47" i="5" a="1"/>
  <c r="BF47" i="5" s="1"/>
  <c r="BE30" i="5" a="1"/>
  <c r="BE30" i="5" s="1"/>
  <c r="BE32" i="5" s="1"/>
  <c r="P30" i="5"/>
  <c r="P5" i="5"/>
  <c r="O10" i="5"/>
  <c r="O13" i="5"/>
  <c r="P11" i="5"/>
  <c r="AI1321" i="9"/>
  <c r="CA1321" i="9" s="1"/>
  <c r="CE1328" i="9"/>
  <c r="CC1326" i="9"/>
  <c r="CD1327" i="9"/>
  <c r="CB1325" i="9"/>
  <c r="BY1322" i="9"/>
  <c r="BZ1323" i="9"/>
  <c r="CA1324" i="9"/>
  <c r="K1330" i="9"/>
  <c r="J1330" i="9"/>
  <c r="F1331" i="9"/>
  <c r="L1330" i="9"/>
  <c r="AU1329" i="9"/>
  <c r="AM1329" i="9"/>
  <c r="CE1329" i="9" s="1"/>
  <c r="AE1329" i="9"/>
  <c r="BW1329" i="9" s="1"/>
  <c r="W1329" i="9"/>
  <c r="BO1329" i="9" s="1"/>
  <c r="BA1329" i="9"/>
  <c r="AS1329" i="9"/>
  <c r="AK1329" i="9"/>
  <c r="CC1329" i="9" s="1"/>
  <c r="AC1329" i="9"/>
  <c r="BU1329" i="9" s="1"/>
  <c r="U1329" i="9"/>
  <c r="BM1329" i="9" s="1"/>
  <c r="BM1363" i="9" s="1"/>
  <c r="I33" i="11" s="1"/>
  <c r="AZ1329" i="9"/>
  <c r="AR1329" i="9"/>
  <c r="AJ1329" i="9"/>
  <c r="CB1329" i="9" s="1"/>
  <c r="AB1329" i="9"/>
  <c r="BT1329" i="9" s="1"/>
  <c r="AY1329" i="9"/>
  <c r="AQ1329" i="9"/>
  <c r="AI1329" i="9"/>
  <c r="CA1329" i="9" s="1"/>
  <c r="AA1329" i="9"/>
  <c r="BS1329" i="9" s="1"/>
  <c r="AX1329" i="9"/>
  <c r="AP1329" i="9"/>
  <c r="AH1329" i="9"/>
  <c r="BZ1329" i="9" s="1"/>
  <c r="Z1329" i="9"/>
  <c r="BR1329" i="9" s="1"/>
  <c r="AW1329" i="9"/>
  <c r="AO1329" i="9"/>
  <c r="AG1329" i="9"/>
  <c r="BY1329" i="9" s="1"/>
  <c r="Y1329" i="9"/>
  <c r="BQ1329" i="9" s="1"/>
  <c r="X1329" i="9"/>
  <c r="BP1329" i="9" s="1"/>
  <c r="BB1329" i="9"/>
  <c r="V1329" i="9"/>
  <c r="BN1329" i="9" s="1"/>
  <c r="AV1329" i="9"/>
  <c r="AT1329" i="9"/>
  <c r="AN1329" i="9"/>
  <c r="CF1329" i="9" s="1"/>
  <c r="AL1329" i="9"/>
  <c r="CD1329" i="9" s="1"/>
  <c r="AF1329" i="9"/>
  <c r="BX1329" i="9" s="1"/>
  <c r="AD1329" i="9"/>
  <c r="BV1329" i="9" s="1"/>
  <c r="CF1282" i="9"/>
  <c r="CD1280" i="9"/>
  <c r="CB1278" i="9"/>
  <c r="BZ1276" i="9"/>
  <c r="CE1281" i="9"/>
  <c r="CA1277" i="9"/>
  <c r="CC1279" i="9"/>
  <c r="BY1275" i="9"/>
  <c r="AY1283" i="9"/>
  <c r="AQ1283" i="9"/>
  <c r="AI1283" i="9"/>
  <c r="CA1283" i="9" s="1"/>
  <c r="AA1283" i="9"/>
  <c r="BS1283" i="9" s="1"/>
  <c r="AW1283" i="9"/>
  <c r="AO1283" i="9"/>
  <c r="CG1283" i="9" s="1"/>
  <c r="AG1283" i="9"/>
  <c r="BY1283" i="9" s="1"/>
  <c r="Y1283" i="9"/>
  <c r="BQ1283" i="9" s="1"/>
  <c r="AV1283" i="9"/>
  <c r="AN1283" i="9"/>
  <c r="CF1283" i="9" s="1"/>
  <c r="AF1283" i="9"/>
  <c r="BX1283" i="9" s="1"/>
  <c r="X1283" i="9"/>
  <c r="BP1283" i="9" s="1"/>
  <c r="AU1283" i="9"/>
  <c r="AM1283" i="9"/>
  <c r="CE1283" i="9" s="1"/>
  <c r="AE1283" i="9"/>
  <c r="BW1283" i="9" s="1"/>
  <c r="W1283" i="9"/>
  <c r="BO1283" i="9" s="1"/>
  <c r="BA1283" i="9"/>
  <c r="AS1283" i="9"/>
  <c r="AK1283" i="9"/>
  <c r="CC1283" i="9" s="1"/>
  <c r="AC1283" i="9"/>
  <c r="BU1283" i="9" s="1"/>
  <c r="AJ1283" i="9"/>
  <c r="CB1283" i="9" s="1"/>
  <c r="BB1283" i="9"/>
  <c r="AH1283" i="9"/>
  <c r="BZ1283" i="9" s="1"/>
  <c r="AZ1283" i="9"/>
  <c r="AD1283" i="9"/>
  <c r="BV1283" i="9" s="1"/>
  <c r="AX1283" i="9"/>
  <c r="AB1283" i="9"/>
  <c r="BT1283" i="9" s="1"/>
  <c r="AT1283" i="9"/>
  <c r="Z1283" i="9"/>
  <c r="BR1283" i="9" s="1"/>
  <c r="AR1283" i="9"/>
  <c r="V1283" i="9"/>
  <c r="BN1283" i="9" s="1"/>
  <c r="BN1316" i="9" s="1"/>
  <c r="J32" i="11" s="1"/>
  <c r="AP1283" i="9"/>
  <c r="AL1283" i="9"/>
  <c r="CD1283" i="9" s="1"/>
  <c r="J1284" i="9"/>
  <c r="L1284" i="9"/>
  <c r="F1285" i="9"/>
  <c r="K1284" i="9"/>
  <c r="AI1274" i="9"/>
  <c r="CA1274" i="9" s="1"/>
  <c r="F1238" i="9"/>
  <c r="L1237" i="9"/>
  <c r="J1237" i="9"/>
  <c r="K1237" i="9"/>
  <c r="AW1236" i="9"/>
  <c r="AO1236" i="9"/>
  <c r="AG1236" i="9"/>
  <c r="BY1236" i="9" s="1"/>
  <c r="Y1236" i="9"/>
  <c r="BQ1236" i="9" s="1"/>
  <c r="AU1236" i="9"/>
  <c r="AM1236" i="9"/>
  <c r="CE1236" i="9" s="1"/>
  <c r="AE1236" i="9"/>
  <c r="BW1236" i="9" s="1"/>
  <c r="W1236" i="9"/>
  <c r="BO1236" i="9" s="1"/>
  <c r="BB1236" i="9"/>
  <c r="AT1236" i="9"/>
  <c r="AL1236" i="9"/>
  <c r="CD1236" i="9" s="1"/>
  <c r="AD1236" i="9"/>
  <c r="BV1236" i="9" s="1"/>
  <c r="V1236" i="9"/>
  <c r="BN1236" i="9" s="1"/>
  <c r="BN1269" i="9" s="1"/>
  <c r="J31" i="11" s="1"/>
  <c r="BA1236" i="9"/>
  <c r="AS1236" i="9"/>
  <c r="AK1236" i="9"/>
  <c r="CC1236" i="9" s="1"/>
  <c r="AC1236" i="9"/>
  <c r="BU1236" i="9" s="1"/>
  <c r="AY1236" i="9"/>
  <c r="AQ1236" i="9"/>
  <c r="AI1236" i="9"/>
  <c r="CA1236" i="9" s="1"/>
  <c r="AA1236" i="9"/>
  <c r="BS1236" i="9" s="1"/>
  <c r="AN1236" i="9"/>
  <c r="CF1236" i="9" s="1"/>
  <c r="AJ1236" i="9"/>
  <c r="CB1236" i="9" s="1"/>
  <c r="AH1236" i="9"/>
  <c r="BZ1236" i="9" s="1"/>
  <c r="AX1236" i="9"/>
  <c r="AB1236" i="9"/>
  <c r="BT1236" i="9" s="1"/>
  <c r="AP1236" i="9"/>
  <c r="AF1236" i="9"/>
  <c r="BX1236" i="9" s="1"/>
  <c r="Z1236" i="9"/>
  <c r="BR1236" i="9" s="1"/>
  <c r="AR1236" i="9"/>
  <c r="X1236" i="9"/>
  <c r="BP1236" i="9" s="1"/>
  <c r="AZ1236" i="9"/>
  <c r="AV1236" i="9"/>
  <c r="AH1227" i="9"/>
  <c r="BZ1227" i="9" s="1"/>
  <c r="CD1234" i="9"/>
  <c r="BZ1230" i="9"/>
  <c r="CB1232" i="9"/>
  <c r="BX1228" i="9"/>
  <c r="CE1235" i="9"/>
  <c r="BY1229" i="9"/>
  <c r="CC1233" i="9"/>
  <c r="CA1231" i="9"/>
  <c r="CD1140" i="9"/>
  <c r="BZ1136" i="9"/>
  <c r="CC1139" i="9"/>
  <c r="CA1137" i="9"/>
  <c r="BY1135" i="9"/>
  <c r="CE1141" i="9"/>
  <c r="CB1138" i="9"/>
  <c r="BX1134" i="9"/>
  <c r="J1143" i="9"/>
  <c r="L1143" i="9"/>
  <c r="F1144" i="9"/>
  <c r="K1143" i="9"/>
  <c r="AY1142" i="9"/>
  <c r="AQ1142" i="9"/>
  <c r="AI1142" i="9"/>
  <c r="CA1142" i="9" s="1"/>
  <c r="AA1142" i="9"/>
  <c r="BS1142" i="9" s="1"/>
  <c r="AX1142" i="9"/>
  <c r="AP1142" i="9"/>
  <c r="AH1142" i="9"/>
  <c r="BZ1142" i="9" s="1"/>
  <c r="Z1142" i="9"/>
  <c r="BR1142" i="9" s="1"/>
  <c r="AW1142" i="9"/>
  <c r="AO1142" i="9"/>
  <c r="AG1142" i="9"/>
  <c r="BY1142" i="9" s="1"/>
  <c r="Y1142" i="9"/>
  <c r="BQ1142" i="9" s="1"/>
  <c r="AU1142" i="9"/>
  <c r="AM1142" i="9"/>
  <c r="CE1142" i="9" s="1"/>
  <c r="AE1142" i="9"/>
  <c r="BW1142" i="9" s="1"/>
  <c r="W1142" i="9"/>
  <c r="BO1142" i="9" s="1"/>
  <c r="BA1142" i="9"/>
  <c r="AS1142" i="9"/>
  <c r="AK1142" i="9"/>
  <c r="CC1142" i="9" s="1"/>
  <c r="AC1142" i="9"/>
  <c r="BU1142" i="9" s="1"/>
  <c r="AL1142" i="9"/>
  <c r="CD1142" i="9" s="1"/>
  <c r="AZ1142" i="9"/>
  <c r="AD1142" i="9"/>
  <c r="BV1142" i="9" s="1"/>
  <c r="AT1142" i="9"/>
  <c r="X1142" i="9"/>
  <c r="BP1142" i="9" s="1"/>
  <c r="AR1142" i="9"/>
  <c r="AN1142" i="9"/>
  <c r="CF1142" i="9" s="1"/>
  <c r="AJ1142" i="9"/>
  <c r="CB1142" i="9" s="1"/>
  <c r="AF1142" i="9"/>
  <c r="BX1142" i="9" s="1"/>
  <c r="AB1142" i="9"/>
  <c r="BT1142" i="9" s="1"/>
  <c r="V1142" i="9"/>
  <c r="BN1142" i="9" s="1"/>
  <c r="BN1175" i="9" s="1"/>
  <c r="J29" i="11" s="1"/>
  <c r="BC600" i="5" s="1" a="1"/>
  <c r="BC600" i="5" s="1"/>
  <c r="BB1142" i="9"/>
  <c r="AV1142" i="9"/>
  <c r="AH1133" i="9"/>
  <c r="BZ1133" i="9" s="1"/>
  <c r="CE1095" i="9"/>
  <c r="CD1094" i="9"/>
  <c r="CC1093" i="9"/>
  <c r="BY1089" i="9"/>
  <c r="CB1092" i="9"/>
  <c r="BZ1090" i="9"/>
  <c r="BW1087" i="9"/>
  <c r="BX1088" i="9"/>
  <c r="CA1091" i="9"/>
  <c r="F1098" i="9"/>
  <c r="K1097" i="9"/>
  <c r="L1097" i="9"/>
  <c r="J1097" i="9"/>
  <c r="AY1096" i="9"/>
  <c r="AQ1096" i="9"/>
  <c r="AI1096" i="9"/>
  <c r="CA1096" i="9" s="1"/>
  <c r="AA1096" i="9"/>
  <c r="BS1096" i="9" s="1"/>
  <c r="AW1096" i="9"/>
  <c r="AO1096" i="9"/>
  <c r="AG1096" i="9"/>
  <c r="BY1096" i="9" s="1"/>
  <c r="Y1096" i="9"/>
  <c r="BQ1096" i="9" s="1"/>
  <c r="AV1096" i="9"/>
  <c r="AN1096" i="9"/>
  <c r="CF1096" i="9" s="1"/>
  <c r="AF1096" i="9"/>
  <c r="BX1096" i="9" s="1"/>
  <c r="X1096" i="9"/>
  <c r="BP1096" i="9" s="1"/>
  <c r="BA1096" i="9"/>
  <c r="AS1096" i="9"/>
  <c r="AK1096" i="9"/>
  <c r="CC1096" i="9" s="1"/>
  <c r="AC1096" i="9"/>
  <c r="BU1096" i="9" s="1"/>
  <c r="AZ1096" i="9"/>
  <c r="AJ1096" i="9"/>
  <c r="CB1096" i="9" s="1"/>
  <c r="AT1096" i="9"/>
  <c r="AD1096" i="9"/>
  <c r="BV1096" i="9" s="1"/>
  <c r="AL1096" i="9"/>
  <c r="CD1096" i="9" s="1"/>
  <c r="BB1096" i="9"/>
  <c r="AE1096" i="9"/>
  <c r="BW1096" i="9" s="1"/>
  <c r="AX1096" i="9"/>
  <c r="AB1096" i="9"/>
  <c r="BT1096" i="9" s="1"/>
  <c r="AU1096" i="9"/>
  <c r="Z1096" i="9"/>
  <c r="BR1096" i="9" s="1"/>
  <c r="AH1096" i="9"/>
  <c r="BZ1096" i="9" s="1"/>
  <c r="W1096" i="9"/>
  <c r="BO1096" i="9" s="1"/>
  <c r="BO1128" i="9" s="1"/>
  <c r="K28" i="11" s="1"/>
  <c r="BD617" i="5" s="1" a="1"/>
  <c r="BD617" i="5" s="1"/>
  <c r="AR1096" i="9"/>
  <c r="AP1096" i="9"/>
  <c r="AM1096" i="9"/>
  <c r="CE1096" i="9" s="1"/>
  <c r="AG1086" i="9"/>
  <c r="BY1086" i="9" s="1"/>
  <c r="BY1042" i="9"/>
  <c r="BZ1043" i="9"/>
  <c r="BX1041" i="9"/>
  <c r="BW1040" i="9"/>
  <c r="CA1044" i="9"/>
  <c r="CB1045" i="9"/>
  <c r="CE1047" i="9"/>
  <c r="AG1039" i="9"/>
  <c r="BY1039" i="9" s="1"/>
  <c r="K1049" i="9"/>
  <c r="J1049" i="9"/>
  <c r="F1050" i="9"/>
  <c r="L1049" i="9"/>
  <c r="AZ1048" i="9"/>
  <c r="AR1048" i="9"/>
  <c r="AJ1048" i="9"/>
  <c r="CB1048" i="9" s="1"/>
  <c r="AB1048" i="9"/>
  <c r="BT1048" i="9" s="1"/>
  <c r="AY1048" i="9"/>
  <c r="AQ1048" i="9"/>
  <c r="AI1048" i="9"/>
  <c r="CA1048" i="9" s="1"/>
  <c r="AA1048" i="9"/>
  <c r="BS1048" i="9" s="1"/>
  <c r="AW1048" i="9"/>
  <c r="AO1048" i="9"/>
  <c r="AG1048" i="9"/>
  <c r="BY1048" i="9" s="1"/>
  <c r="Y1048" i="9"/>
  <c r="BQ1048" i="9" s="1"/>
  <c r="AV1048" i="9"/>
  <c r="AN1048" i="9"/>
  <c r="AF1048" i="9"/>
  <c r="BX1048" i="9" s="1"/>
  <c r="X1048" i="9"/>
  <c r="BP1048" i="9" s="1"/>
  <c r="AU1048" i="9"/>
  <c r="AM1048" i="9"/>
  <c r="CE1048" i="9" s="1"/>
  <c r="AE1048" i="9"/>
  <c r="BW1048" i="9" s="1"/>
  <c r="W1048" i="9"/>
  <c r="BO1048" i="9" s="1"/>
  <c r="BA1048" i="9"/>
  <c r="AD1048" i="9"/>
  <c r="BV1048" i="9" s="1"/>
  <c r="AT1048" i="9"/>
  <c r="Z1048" i="9"/>
  <c r="BR1048" i="9" s="1"/>
  <c r="AS1048" i="9"/>
  <c r="V1048" i="9"/>
  <c r="BN1048" i="9" s="1"/>
  <c r="BN1081" i="9" s="1"/>
  <c r="J27" i="11" s="1"/>
  <c r="BC634" i="5" s="1" a="1"/>
  <c r="BC634" i="5" s="1"/>
  <c r="AL1048" i="9"/>
  <c r="CD1048" i="9" s="1"/>
  <c r="BB1048" i="9"/>
  <c r="AX1048" i="9"/>
  <c r="AP1048" i="9"/>
  <c r="AK1048" i="9"/>
  <c r="CC1048" i="9" s="1"/>
  <c r="AH1048" i="9"/>
  <c r="BZ1048" i="9" s="1"/>
  <c r="AC1048" i="9"/>
  <c r="BU1048" i="9" s="1"/>
  <c r="F956" i="9"/>
  <c r="L955" i="9"/>
  <c r="J955" i="9"/>
  <c r="K955" i="9"/>
  <c r="AJ945" i="9"/>
  <c r="CB945" i="9" s="1"/>
  <c r="CB948" i="9"/>
  <c r="CF952" i="9"/>
  <c r="CG953" i="9"/>
  <c r="CE951" i="9"/>
  <c r="CC949" i="9"/>
  <c r="CA947" i="9"/>
  <c r="CD950" i="9"/>
  <c r="BZ946" i="9"/>
  <c r="AV954" i="9"/>
  <c r="AN954" i="9"/>
  <c r="CF954" i="9" s="1"/>
  <c r="AF954" i="9"/>
  <c r="BX954" i="9" s="1"/>
  <c r="X954" i="9"/>
  <c r="BP954" i="9" s="1"/>
  <c r="AU954" i="9"/>
  <c r="AM954" i="9"/>
  <c r="CE954" i="9" s="1"/>
  <c r="AE954" i="9"/>
  <c r="BW954" i="9" s="1"/>
  <c r="W954" i="9"/>
  <c r="BO954" i="9" s="1"/>
  <c r="BB954" i="9"/>
  <c r="AT954" i="9"/>
  <c r="AL954" i="9"/>
  <c r="CD954" i="9" s="1"/>
  <c r="AD954" i="9"/>
  <c r="BV954" i="9" s="1"/>
  <c r="V954" i="9"/>
  <c r="BN954" i="9" s="1"/>
  <c r="BN987" i="9" s="1"/>
  <c r="J25" i="11" s="1"/>
  <c r="BC857" i="5" s="1" a="1"/>
  <c r="BC857" i="5" s="1"/>
  <c r="BC862" i="5" s="1"/>
  <c r="BC866" i="5" s="1"/>
  <c r="N54" i="12" s="1"/>
  <c r="BA954" i="9"/>
  <c r="AS954" i="9"/>
  <c r="AK954" i="9"/>
  <c r="CC954" i="9" s="1"/>
  <c r="AC954" i="9"/>
  <c r="BU954" i="9" s="1"/>
  <c r="AY954" i="9"/>
  <c r="AQ954" i="9"/>
  <c r="AI954" i="9"/>
  <c r="CA954" i="9" s="1"/>
  <c r="AA954" i="9"/>
  <c r="BS954" i="9" s="1"/>
  <c r="AP954" i="9"/>
  <c r="CH954" i="9" s="1"/>
  <c r="AJ954" i="9"/>
  <c r="CB954" i="9" s="1"/>
  <c r="AH954" i="9"/>
  <c r="BZ954" i="9" s="1"/>
  <c r="AX954" i="9"/>
  <c r="AB954" i="9"/>
  <c r="BT954" i="9" s="1"/>
  <c r="AR954" i="9"/>
  <c r="Y954" i="9"/>
  <c r="BQ954" i="9" s="1"/>
  <c r="AO954" i="9"/>
  <c r="CG954" i="9" s="1"/>
  <c r="AG954" i="9"/>
  <c r="BY954" i="9" s="1"/>
  <c r="AZ954" i="9"/>
  <c r="AW954" i="9"/>
  <c r="Z954" i="9"/>
  <c r="BR954" i="9" s="1"/>
  <c r="AI898" i="9"/>
  <c r="CA898" i="9" s="1"/>
  <c r="CD904" i="9"/>
  <c r="CB902" i="9"/>
  <c r="CE905" i="9"/>
  <c r="CA901" i="9"/>
  <c r="CF906" i="9"/>
  <c r="CC903" i="9"/>
  <c r="BY899" i="9"/>
  <c r="BZ900" i="9"/>
  <c r="L908" i="9"/>
  <c r="K908" i="9"/>
  <c r="J908" i="9"/>
  <c r="F909" i="9"/>
  <c r="BA907" i="9"/>
  <c r="AS907" i="9"/>
  <c r="AK907" i="9"/>
  <c r="CC907" i="9" s="1"/>
  <c r="AC907" i="9"/>
  <c r="BU907" i="9" s="1"/>
  <c r="AZ907" i="9"/>
  <c r="AR907" i="9"/>
  <c r="AJ907" i="9"/>
  <c r="CB907" i="9" s="1"/>
  <c r="AB907" i="9"/>
  <c r="BT907" i="9" s="1"/>
  <c r="AY907" i="9"/>
  <c r="AQ907" i="9"/>
  <c r="AI907" i="9"/>
  <c r="CA907" i="9" s="1"/>
  <c r="AA907" i="9"/>
  <c r="BS907" i="9" s="1"/>
  <c r="AX907" i="9"/>
  <c r="AP907" i="9"/>
  <c r="AH907" i="9"/>
  <c r="BZ907" i="9" s="1"/>
  <c r="Z907" i="9"/>
  <c r="BR907" i="9" s="1"/>
  <c r="AO907" i="9"/>
  <c r="CG907" i="9" s="1"/>
  <c r="Y907" i="9"/>
  <c r="BQ907" i="9" s="1"/>
  <c r="AN907" i="9"/>
  <c r="CF907" i="9" s="1"/>
  <c r="X907" i="9"/>
  <c r="BP907" i="9" s="1"/>
  <c r="AM907" i="9"/>
  <c r="CE907" i="9" s="1"/>
  <c r="W907" i="9"/>
  <c r="BO907" i="9" s="1"/>
  <c r="BB907" i="9"/>
  <c r="AL907" i="9"/>
  <c r="CD907" i="9" s="1"/>
  <c r="V907" i="9"/>
  <c r="BN907" i="9" s="1"/>
  <c r="BN940" i="9" s="1"/>
  <c r="J24" i="11" s="1"/>
  <c r="BC874" i="5" s="1" a="1"/>
  <c r="BC874" i="5" s="1"/>
  <c r="AU907" i="9"/>
  <c r="AT907" i="9"/>
  <c r="AG907" i="9"/>
  <c r="BY907" i="9" s="1"/>
  <c r="AF907" i="9"/>
  <c r="BX907" i="9" s="1"/>
  <c r="AE907" i="9"/>
  <c r="BW907" i="9" s="1"/>
  <c r="AD907" i="9"/>
  <c r="BV907" i="9" s="1"/>
  <c r="AW907" i="9"/>
  <c r="AV907" i="9"/>
  <c r="BS858" i="9"/>
  <c r="BL893" i="9"/>
  <c r="H23" i="11" s="1"/>
  <c r="BA891" i="5" s="1" a="1"/>
  <c r="BA891" i="5" s="1"/>
  <c r="W851" i="9"/>
  <c r="BO851" i="9" s="1"/>
  <c r="BT858" i="9"/>
  <c r="BM852" i="9"/>
  <c r="BN853" i="9"/>
  <c r="BO854" i="9"/>
  <c r="BP855" i="9"/>
  <c r="BQ856" i="9"/>
  <c r="AX859" i="9"/>
  <c r="AP859" i="9"/>
  <c r="AH859" i="9"/>
  <c r="Z859" i="9"/>
  <c r="BR859" i="9" s="1"/>
  <c r="AW859" i="9"/>
  <c r="AO859" i="9"/>
  <c r="AG859" i="9"/>
  <c r="Y859" i="9"/>
  <c r="BQ859" i="9" s="1"/>
  <c r="AV859" i="9"/>
  <c r="AN859" i="9"/>
  <c r="AF859" i="9"/>
  <c r="X859" i="9"/>
  <c r="BP859" i="9" s="1"/>
  <c r="AU859" i="9"/>
  <c r="AM859" i="9"/>
  <c r="AE859" i="9"/>
  <c r="W859" i="9"/>
  <c r="BO859" i="9" s="1"/>
  <c r="BB859" i="9"/>
  <c r="AT859" i="9"/>
  <c r="AL859" i="9"/>
  <c r="AD859" i="9"/>
  <c r="V859" i="9"/>
  <c r="BN859" i="9" s="1"/>
  <c r="BA859" i="9"/>
  <c r="AS859" i="9"/>
  <c r="AK859" i="9"/>
  <c r="AC859" i="9"/>
  <c r="U859" i="9"/>
  <c r="BM859" i="9" s="1"/>
  <c r="AZ859" i="9"/>
  <c r="AY859" i="9"/>
  <c r="AR859" i="9"/>
  <c r="AQ859" i="9"/>
  <c r="AJ859" i="9"/>
  <c r="AI859" i="9"/>
  <c r="AB859" i="9"/>
  <c r="BT859" i="9" s="1"/>
  <c r="AA859" i="9"/>
  <c r="BS859" i="9" s="1"/>
  <c r="F861" i="9"/>
  <c r="L860" i="9"/>
  <c r="K860" i="9"/>
  <c r="J860" i="9"/>
  <c r="AI710" i="9"/>
  <c r="CA710" i="9" s="1"/>
  <c r="CC715" i="9"/>
  <c r="CF718" i="9"/>
  <c r="CD716" i="9"/>
  <c r="CE717" i="9"/>
  <c r="CB714" i="9"/>
  <c r="BZ712" i="9"/>
  <c r="CA713" i="9"/>
  <c r="BY711" i="9"/>
  <c r="K720" i="9"/>
  <c r="J720" i="9"/>
  <c r="F721" i="9"/>
  <c r="L720" i="9"/>
  <c r="AZ719" i="9"/>
  <c r="AR719" i="9"/>
  <c r="AJ719" i="9"/>
  <c r="CB719" i="9" s="1"/>
  <c r="AB719" i="9"/>
  <c r="BT719" i="9" s="1"/>
  <c r="AY719" i="9"/>
  <c r="AQ719" i="9"/>
  <c r="AI719" i="9"/>
  <c r="CA719" i="9" s="1"/>
  <c r="AA719" i="9"/>
  <c r="BS719" i="9" s="1"/>
  <c r="AX719" i="9"/>
  <c r="AP719" i="9"/>
  <c r="AH719" i="9"/>
  <c r="BZ719" i="9" s="1"/>
  <c r="Z719" i="9"/>
  <c r="BR719" i="9" s="1"/>
  <c r="AW719" i="9"/>
  <c r="AO719" i="9"/>
  <c r="CG719" i="9" s="1"/>
  <c r="AG719" i="9"/>
  <c r="BY719" i="9" s="1"/>
  <c r="Y719" i="9"/>
  <c r="BQ719" i="9" s="1"/>
  <c r="AT719" i="9"/>
  <c r="AD719" i="9"/>
  <c r="BV719" i="9" s="1"/>
  <c r="AS719" i="9"/>
  <c r="AC719" i="9"/>
  <c r="BU719" i="9" s="1"/>
  <c r="AN719" i="9"/>
  <c r="CF719" i="9" s="1"/>
  <c r="X719" i="9"/>
  <c r="BP719" i="9" s="1"/>
  <c r="AM719" i="9"/>
  <c r="CE719" i="9" s="1"/>
  <c r="W719" i="9"/>
  <c r="BO719" i="9" s="1"/>
  <c r="BB719" i="9"/>
  <c r="AL719" i="9"/>
  <c r="CD719" i="9" s="1"/>
  <c r="V719" i="9"/>
  <c r="BN719" i="9" s="1"/>
  <c r="BN752" i="9" s="1"/>
  <c r="J20" i="11" s="1"/>
  <c r="AU719" i="9"/>
  <c r="AE719" i="9"/>
  <c r="BW719" i="9" s="1"/>
  <c r="BA719" i="9"/>
  <c r="AV719" i="9"/>
  <c r="AK719" i="9"/>
  <c r="CC719" i="9" s="1"/>
  <c r="AF719" i="9"/>
  <c r="BX719" i="9" s="1"/>
  <c r="AW240" i="9"/>
  <c r="CO240" i="9" s="1"/>
  <c r="CS247" i="9"/>
  <c r="CQ245" i="9"/>
  <c r="CR246" i="9"/>
  <c r="CN242" i="9"/>
  <c r="CO243" i="9"/>
  <c r="CP244" i="9"/>
  <c r="CM241" i="9"/>
  <c r="L249" i="9"/>
  <c r="K249" i="9"/>
  <c r="J249" i="9"/>
  <c r="F250" i="9"/>
  <c r="BB248" i="9"/>
  <c r="CT248" i="9" s="1"/>
  <c r="AT248" i="9"/>
  <c r="CL248" i="9" s="1"/>
  <c r="AL248" i="9"/>
  <c r="CD248" i="9" s="1"/>
  <c r="AD248" i="9"/>
  <c r="BV248" i="9" s="1"/>
  <c r="V248" i="9"/>
  <c r="BN248" i="9" s="1"/>
  <c r="BA248" i="9"/>
  <c r="CS248" i="9" s="1"/>
  <c r="AS248" i="9"/>
  <c r="CK248" i="9" s="1"/>
  <c r="AK248" i="9"/>
  <c r="CC248" i="9" s="1"/>
  <c r="AC248" i="9"/>
  <c r="BU248" i="9" s="1"/>
  <c r="U248" i="9"/>
  <c r="BM248" i="9" s="1"/>
  <c r="BM282" i="9" s="1"/>
  <c r="I10" i="11" s="1"/>
  <c r="AZ248" i="9"/>
  <c r="CR248" i="9" s="1"/>
  <c r="AR248" i="9"/>
  <c r="CJ248" i="9" s="1"/>
  <c r="AJ248" i="9"/>
  <c r="CB248" i="9" s="1"/>
  <c r="AB248" i="9"/>
  <c r="BT248" i="9" s="1"/>
  <c r="AY248" i="9"/>
  <c r="CQ248" i="9" s="1"/>
  <c r="AQ248" i="9"/>
  <c r="CI248" i="9" s="1"/>
  <c r="AI248" i="9"/>
  <c r="CA248" i="9" s="1"/>
  <c r="AA248" i="9"/>
  <c r="BS248" i="9" s="1"/>
  <c r="AX248" i="9"/>
  <c r="CP248" i="9" s="1"/>
  <c r="AP248" i="9"/>
  <c r="CH248" i="9" s="1"/>
  <c r="AH248" i="9"/>
  <c r="BZ248" i="9" s="1"/>
  <c r="Z248" i="9"/>
  <c r="BR248" i="9" s="1"/>
  <c r="AW248" i="9"/>
  <c r="CO248" i="9" s="1"/>
  <c r="AO248" i="9"/>
  <c r="CG248" i="9" s="1"/>
  <c r="AG248" i="9"/>
  <c r="BY248" i="9" s="1"/>
  <c r="Y248" i="9"/>
  <c r="BQ248" i="9" s="1"/>
  <c r="AV248" i="9"/>
  <c r="CN248" i="9" s="1"/>
  <c r="AN248" i="9"/>
  <c r="CF248" i="9" s="1"/>
  <c r="AF248" i="9"/>
  <c r="BX248" i="9" s="1"/>
  <c r="X248" i="9"/>
  <c r="BP248" i="9" s="1"/>
  <c r="W248" i="9"/>
  <c r="BO248" i="9" s="1"/>
  <c r="AE248" i="9"/>
  <c r="BW248" i="9" s="1"/>
  <c r="AU248" i="9"/>
  <c r="CM248" i="9" s="1"/>
  <c r="AM248" i="9"/>
  <c r="CE248" i="9" s="1"/>
  <c r="AU60" i="9"/>
  <c r="CM60" i="9" s="1"/>
  <c r="AM60" i="9"/>
  <c r="CE60" i="9" s="1"/>
  <c r="AE60" i="9"/>
  <c r="BW60" i="9" s="1"/>
  <c r="W60" i="9"/>
  <c r="BO60" i="9" s="1"/>
  <c r="AZ60" i="9"/>
  <c r="AR60" i="9"/>
  <c r="CJ60" i="9" s="1"/>
  <c r="AJ60" i="9"/>
  <c r="CB60" i="9" s="1"/>
  <c r="AB60" i="9"/>
  <c r="BT60" i="9" s="1"/>
  <c r="AY60" i="9"/>
  <c r="AQ60" i="9"/>
  <c r="CI60" i="9" s="1"/>
  <c r="AI60" i="9"/>
  <c r="CA60" i="9" s="1"/>
  <c r="AA60" i="9"/>
  <c r="BS60" i="9" s="1"/>
  <c r="AX60" i="9"/>
  <c r="AP60" i="9"/>
  <c r="CH60" i="9" s="1"/>
  <c r="AH60" i="9"/>
  <c r="BZ60" i="9" s="1"/>
  <c r="Z60" i="9"/>
  <c r="BR60" i="9" s="1"/>
  <c r="AV60" i="9"/>
  <c r="AN60" i="9"/>
  <c r="CF60" i="9" s="1"/>
  <c r="AF60" i="9"/>
  <c r="BX60" i="9" s="1"/>
  <c r="X60" i="9"/>
  <c r="BP60" i="9" s="1"/>
  <c r="AT60" i="9"/>
  <c r="CL60" i="9" s="1"/>
  <c r="Y60" i="9"/>
  <c r="BQ60" i="9" s="1"/>
  <c r="AL60" i="9"/>
  <c r="CD60" i="9" s="1"/>
  <c r="AK60" i="9"/>
  <c r="CC60" i="9" s="1"/>
  <c r="BB60" i="9"/>
  <c r="AG60" i="9"/>
  <c r="BY60" i="9" s="1"/>
  <c r="BA60" i="9"/>
  <c r="AD60" i="9"/>
  <c r="BV60" i="9" s="1"/>
  <c r="AW60" i="9"/>
  <c r="AC60" i="9"/>
  <c r="BU60" i="9" s="1"/>
  <c r="V60" i="9"/>
  <c r="BN60" i="9" s="1"/>
  <c r="U60" i="9"/>
  <c r="BM60" i="9" s="1"/>
  <c r="BM94" i="9" s="1"/>
  <c r="I6" i="11" s="1"/>
  <c r="AS60" i="9"/>
  <c r="CK60" i="9" s="1"/>
  <c r="AO60" i="9"/>
  <c r="CG60" i="9" s="1"/>
  <c r="AP52" i="9"/>
  <c r="CH52" i="9" s="1"/>
  <c r="CI56" i="9"/>
  <c r="CG54" i="9"/>
  <c r="CK58" i="9"/>
  <c r="CH55" i="9"/>
  <c r="CJ57" i="9"/>
  <c r="CF53" i="9"/>
  <c r="CL59" i="9"/>
  <c r="J61" i="9"/>
  <c r="F62" i="9"/>
  <c r="L61" i="9"/>
  <c r="K61" i="9"/>
  <c r="CM664" i="9"/>
  <c r="CS670" i="9"/>
  <c r="CP667" i="9"/>
  <c r="CO666" i="9"/>
  <c r="CQ668" i="9"/>
  <c r="CR669" i="9"/>
  <c r="CN665" i="9"/>
  <c r="CT8" i="9"/>
  <c r="CS7" i="9"/>
  <c r="CR6" i="9"/>
  <c r="F673" i="9"/>
  <c r="J672" i="9"/>
  <c r="L672" i="9"/>
  <c r="K672" i="9"/>
  <c r="AI15" i="9"/>
  <c r="CA15" i="9" s="1"/>
  <c r="AP15" i="9"/>
  <c r="CH15" i="9" s="1"/>
  <c r="AA15" i="9"/>
  <c r="BS15" i="9" s="1"/>
  <c r="AL15" i="9"/>
  <c r="CD15" i="9" s="1"/>
  <c r="AM15" i="9"/>
  <c r="CE15" i="9" s="1"/>
  <c r="Y15" i="9"/>
  <c r="BQ15" i="9" s="1"/>
  <c r="AD15" i="9"/>
  <c r="BV15" i="9" s="1"/>
  <c r="AE15" i="9"/>
  <c r="BW15" i="9" s="1"/>
  <c r="AH15" i="9"/>
  <c r="BZ15" i="9" s="1"/>
  <c r="AQ15" i="9"/>
  <c r="CI15" i="9" s="1"/>
  <c r="AG15" i="9"/>
  <c r="BY15" i="9" s="1"/>
  <c r="AO15" i="9"/>
  <c r="CG15" i="9" s="1"/>
  <c r="X15" i="9"/>
  <c r="BP15" i="9" s="1"/>
  <c r="AW15" i="9"/>
  <c r="CO15" i="9" s="1"/>
  <c r="AT15" i="9"/>
  <c r="CL15" i="9" s="1"/>
  <c r="AX15" i="9"/>
  <c r="CP15" i="9" s="1"/>
  <c r="AC15" i="9"/>
  <c r="BU15" i="9" s="1"/>
  <c r="AF15" i="9"/>
  <c r="BX15" i="9" s="1"/>
  <c r="AY15" i="9"/>
  <c r="CQ15" i="9" s="1"/>
  <c r="BA15" i="9"/>
  <c r="CS15" i="9" s="1"/>
  <c r="BB15" i="9"/>
  <c r="CT15" i="9" s="1"/>
  <c r="W15" i="9"/>
  <c r="BO15" i="9" s="1"/>
  <c r="BO47" i="9" s="1"/>
  <c r="K5" i="11" s="1"/>
  <c r="Z15" i="9"/>
  <c r="BR15" i="9" s="1"/>
  <c r="AK15" i="9"/>
  <c r="CC15" i="9" s="1"/>
  <c r="AU15" i="9"/>
  <c r="CM15" i="9" s="1"/>
  <c r="AZ15" i="9"/>
  <c r="CR15" i="9" s="1"/>
  <c r="AN15" i="9"/>
  <c r="CF15" i="9" s="1"/>
  <c r="AB15" i="9"/>
  <c r="BT15" i="9" s="1"/>
  <c r="AJ15" i="9"/>
  <c r="CB15" i="9" s="1"/>
  <c r="AV15" i="9"/>
  <c r="CN15" i="9" s="1"/>
  <c r="AR15" i="9"/>
  <c r="CJ15" i="9" s="1"/>
  <c r="AS15" i="9"/>
  <c r="CK15" i="9" s="1"/>
  <c r="K297" i="9"/>
  <c r="J297" i="9"/>
  <c r="L297" i="9"/>
  <c r="F298" i="9"/>
  <c r="BB671" i="9"/>
  <c r="CT671" i="9" s="1"/>
  <c r="AS671" i="9"/>
  <c r="CK671" i="9" s="1"/>
  <c r="AN671" i="9"/>
  <c r="CF671" i="9" s="1"/>
  <c r="AG671" i="9"/>
  <c r="BY671" i="9" s="1"/>
  <c r="AD671" i="9"/>
  <c r="BV671" i="9" s="1"/>
  <c r="AA671" i="9"/>
  <c r="BS671" i="9" s="1"/>
  <c r="BA671" i="9"/>
  <c r="CS671" i="9" s="1"/>
  <c r="AY671" i="9"/>
  <c r="CQ671" i="9" s="1"/>
  <c r="AC671" i="9"/>
  <c r="BU671" i="9" s="1"/>
  <c r="AB671" i="9"/>
  <c r="BT671" i="9" s="1"/>
  <c r="AX671" i="9"/>
  <c r="CP671" i="9" s="1"/>
  <c r="AR671" i="9"/>
  <c r="CJ671" i="9" s="1"/>
  <c r="AO671" i="9"/>
  <c r="CG671" i="9" s="1"/>
  <c r="AM671" i="9"/>
  <c r="CE671" i="9" s="1"/>
  <c r="AQ671" i="9"/>
  <c r="CI671" i="9" s="1"/>
  <c r="AP671" i="9"/>
  <c r="CH671" i="9" s="1"/>
  <c r="AF671" i="9"/>
  <c r="BX671" i="9" s="1"/>
  <c r="AW671" i="9"/>
  <c r="CO671" i="9" s="1"/>
  <c r="AT671" i="9"/>
  <c r="CL671" i="9" s="1"/>
  <c r="AL671" i="9"/>
  <c r="CD671" i="9" s="1"/>
  <c r="Z671" i="9"/>
  <c r="BR671" i="9" s="1"/>
  <c r="Y671" i="9"/>
  <c r="BQ671" i="9" s="1"/>
  <c r="V671" i="9"/>
  <c r="BN671" i="9" s="1"/>
  <c r="AE671" i="9"/>
  <c r="BW671" i="9" s="1"/>
  <c r="AU671" i="9"/>
  <c r="CM671" i="9" s="1"/>
  <c r="AI671" i="9"/>
  <c r="CA671" i="9" s="1"/>
  <c r="U671" i="9"/>
  <c r="BM671" i="9" s="1"/>
  <c r="BM705" i="9" s="1"/>
  <c r="I19" i="11" s="1"/>
  <c r="AZ671" i="9"/>
  <c r="CR671" i="9" s="1"/>
  <c r="AK671" i="9"/>
  <c r="CC671" i="9" s="1"/>
  <c r="AH671" i="9"/>
  <c r="BZ671" i="9" s="1"/>
  <c r="X671" i="9"/>
  <c r="BP671" i="9" s="1"/>
  <c r="AV671" i="9"/>
  <c r="CN671" i="9" s="1"/>
  <c r="AJ671" i="9"/>
  <c r="CB671" i="9" s="1"/>
  <c r="W671" i="9"/>
  <c r="BO671" i="9" s="1"/>
  <c r="W296" i="9"/>
  <c r="BO296" i="9" s="1"/>
  <c r="V296" i="9"/>
  <c r="BN296" i="9" s="1"/>
  <c r="BN329" i="9" s="1"/>
  <c r="J11" i="11" s="1"/>
  <c r="BC73" i="5" s="1" a="1"/>
  <c r="BC73" i="5" s="1"/>
  <c r="AA296" i="9"/>
  <c r="BS296" i="9" s="1"/>
  <c r="AB296" i="9"/>
  <c r="BT296" i="9" s="1"/>
  <c r="Z296" i="9"/>
  <c r="BR296" i="9" s="1"/>
  <c r="Y296" i="9"/>
  <c r="BQ296" i="9" s="1"/>
  <c r="AJ296" i="9"/>
  <c r="CB296" i="9" s="1"/>
  <c r="AO296" i="9"/>
  <c r="CG296" i="9" s="1"/>
  <c r="AC296" i="9"/>
  <c r="BU296" i="9" s="1"/>
  <c r="AG296" i="9"/>
  <c r="BY296" i="9" s="1"/>
  <c r="AR296" i="9"/>
  <c r="CJ296" i="9" s="1"/>
  <c r="AS296" i="9"/>
  <c r="CK296" i="9" s="1"/>
  <c r="AV296" i="9"/>
  <c r="CN296" i="9" s="1"/>
  <c r="AD296" i="9"/>
  <c r="BV296" i="9" s="1"/>
  <c r="AL296" i="9"/>
  <c r="CD296" i="9" s="1"/>
  <c r="AM296" i="9"/>
  <c r="CE296" i="9" s="1"/>
  <c r="AY296" i="9"/>
  <c r="CQ296" i="9" s="1"/>
  <c r="AE296" i="9"/>
  <c r="BW296" i="9" s="1"/>
  <c r="AH296" i="9"/>
  <c r="BZ296" i="9" s="1"/>
  <c r="AZ296" i="9"/>
  <c r="CR296" i="9" s="1"/>
  <c r="BA296" i="9"/>
  <c r="CS296" i="9" s="1"/>
  <c r="AX296" i="9"/>
  <c r="CP296" i="9" s="1"/>
  <c r="BB296" i="9"/>
  <c r="CT296" i="9" s="1"/>
  <c r="AP296" i="9"/>
  <c r="CH296" i="9" s="1"/>
  <c r="AU296" i="9"/>
  <c r="CM296" i="9" s="1"/>
  <c r="X296" i="9"/>
  <c r="BP296" i="9" s="1"/>
  <c r="AK296" i="9"/>
  <c r="CC296" i="9" s="1"/>
  <c r="AQ296" i="9"/>
  <c r="CI296" i="9" s="1"/>
  <c r="AI296" i="9"/>
  <c r="CA296" i="9" s="1"/>
  <c r="AN296" i="9"/>
  <c r="CF296" i="9" s="1"/>
  <c r="AT296" i="9"/>
  <c r="CL296" i="9" s="1"/>
  <c r="AW296" i="9"/>
  <c r="CO296" i="9" s="1"/>
  <c r="AF296" i="9"/>
  <c r="BX296" i="9" s="1"/>
  <c r="J16" i="9"/>
  <c r="L16" i="9"/>
  <c r="F17" i="9"/>
  <c r="K16" i="9"/>
  <c r="AA765" i="9"/>
  <c r="BS765" i="9" s="1"/>
  <c r="AL765" i="9"/>
  <c r="CD765" i="9" s="1"/>
  <c r="AM765" i="9"/>
  <c r="CE765" i="9" s="1"/>
  <c r="Y765" i="9"/>
  <c r="BQ765" i="9" s="1"/>
  <c r="AK765" i="9"/>
  <c r="CC765" i="9" s="1"/>
  <c r="AH765" i="9"/>
  <c r="BZ765" i="9" s="1"/>
  <c r="AN765" i="9"/>
  <c r="CF765" i="9" s="1"/>
  <c r="AP765" i="9"/>
  <c r="CH765" i="9" s="1"/>
  <c r="AJ765" i="9"/>
  <c r="CB765" i="9" s="1"/>
  <c r="Z765" i="9"/>
  <c r="BR765" i="9" s="1"/>
  <c r="AD765" i="9"/>
  <c r="BV765" i="9" s="1"/>
  <c r="AE765" i="9"/>
  <c r="BW765" i="9" s="1"/>
  <c r="AC765" i="9"/>
  <c r="BU765" i="9" s="1"/>
  <c r="AT765" i="9"/>
  <c r="CL765" i="9" s="1"/>
  <c r="V765" i="9"/>
  <c r="BN765" i="9" s="1"/>
  <c r="AQ765" i="9"/>
  <c r="CI765" i="9" s="1"/>
  <c r="AR765" i="9"/>
  <c r="CJ765" i="9" s="1"/>
  <c r="AV765" i="9"/>
  <c r="CN765" i="9" s="1"/>
  <c r="BA765" i="9"/>
  <c r="CS765" i="9" s="1"/>
  <c r="AI765" i="9"/>
  <c r="CA765" i="9" s="1"/>
  <c r="AF765" i="9"/>
  <c r="BX765" i="9" s="1"/>
  <c r="AX765" i="9"/>
  <c r="CP765" i="9" s="1"/>
  <c r="AY765" i="9"/>
  <c r="CQ765" i="9" s="1"/>
  <c r="W765" i="9"/>
  <c r="BO765" i="9" s="1"/>
  <c r="AO765" i="9"/>
  <c r="CG765" i="9" s="1"/>
  <c r="AW765" i="9"/>
  <c r="CO765" i="9" s="1"/>
  <c r="AU765" i="9"/>
  <c r="CM765" i="9" s="1"/>
  <c r="AZ765" i="9"/>
  <c r="CR765" i="9" s="1"/>
  <c r="X765" i="9"/>
  <c r="BP765" i="9" s="1"/>
  <c r="U765" i="9"/>
  <c r="BM765" i="9" s="1"/>
  <c r="BM799" i="9" s="1"/>
  <c r="I21" i="11" s="1"/>
  <c r="AS765" i="9"/>
  <c r="CK765" i="9" s="1"/>
  <c r="BB765" i="9"/>
  <c r="CT765" i="9" s="1"/>
  <c r="AG765" i="9"/>
  <c r="BY765" i="9" s="1"/>
  <c r="AB765" i="9"/>
  <c r="BT765" i="9" s="1"/>
  <c r="CN757" i="9"/>
  <c r="AW757" i="9"/>
  <c r="Z201" i="9"/>
  <c r="BR201" i="9" s="1"/>
  <c r="AI201" i="9"/>
  <c r="CA201" i="9" s="1"/>
  <c r="AT201" i="9"/>
  <c r="CL201" i="9" s="1"/>
  <c r="X201" i="9"/>
  <c r="BP201" i="9" s="1"/>
  <c r="AK201" i="9"/>
  <c r="CC201" i="9" s="1"/>
  <c r="AN201" i="9"/>
  <c r="CF201" i="9" s="1"/>
  <c r="AR201" i="9"/>
  <c r="CJ201" i="9" s="1"/>
  <c r="AA201" i="9"/>
  <c r="BS201" i="9" s="1"/>
  <c r="AH201" i="9"/>
  <c r="BZ201" i="9" s="1"/>
  <c r="U201" i="9"/>
  <c r="BM201" i="9" s="1"/>
  <c r="BM235" i="9" s="1"/>
  <c r="I9" i="11" s="1"/>
  <c r="W201" i="9"/>
  <c r="BO201" i="9" s="1"/>
  <c r="AY201" i="9"/>
  <c r="CQ201" i="9" s="1"/>
  <c r="AM201" i="9"/>
  <c r="CE201" i="9" s="1"/>
  <c r="AQ201" i="9"/>
  <c r="CI201" i="9" s="1"/>
  <c r="BA201" i="9"/>
  <c r="CS201" i="9" s="1"/>
  <c r="AC201" i="9"/>
  <c r="BU201" i="9" s="1"/>
  <c r="AX201" i="9"/>
  <c r="CP201" i="9" s="1"/>
  <c r="AD201" i="9"/>
  <c r="BV201" i="9" s="1"/>
  <c r="AG201" i="9"/>
  <c r="BY201" i="9" s="1"/>
  <c r="AZ201" i="9"/>
  <c r="CR201" i="9" s="1"/>
  <c r="AJ201" i="9"/>
  <c r="CB201" i="9" s="1"/>
  <c r="AP201" i="9"/>
  <c r="CH201" i="9" s="1"/>
  <c r="BB201" i="9"/>
  <c r="CT201" i="9" s="1"/>
  <c r="AF201" i="9"/>
  <c r="BX201" i="9" s="1"/>
  <c r="V201" i="9"/>
  <c r="BN201" i="9" s="1"/>
  <c r="AS201" i="9"/>
  <c r="CK201" i="9" s="1"/>
  <c r="AB201" i="9"/>
  <c r="BT201" i="9" s="1"/>
  <c r="AW201" i="9"/>
  <c r="CO201" i="9" s="1"/>
  <c r="Y201" i="9"/>
  <c r="BQ201" i="9" s="1"/>
  <c r="AO201" i="9"/>
  <c r="CG201" i="9" s="1"/>
  <c r="AV201" i="9"/>
  <c r="CN201" i="9" s="1"/>
  <c r="AL201" i="9"/>
  <c r="CD201" i="9" s="1"/>
  <c r="AU201" i="9"/>
  <c r="CM201" i="9" s="1"/>
  <c r="AE201" i="9"/>
  <c r="BW201" i="9" s="1"/>
  <c r="U107" i="9"/>
  <c r="BM107" i="9" s="1"/>
  <c r="BM141" i="9" s="1"/>
  <c r="I7" i="11" s="1"/>
  <c r="AH107" i="9"/>
  <c r="BZ107" i="9" s="1"/>
  <c r="AV107" i="9"/>
  <c r="CN107" i="9" s="1"/>
  <c r="AN107" i="9"/>
  <c r="CF107" i="9" s="1"/>
  <c r="AY107" i="9"/>
  <c r="CQ107" i="9" s="1"/>
  <c r="AB107" i="9"/>
  <c r="BT107" i="9" s="1"/>
  <c r="AL107" i="9"/>
  <c r="CD107" i="9" s="1"/>
  <c r="AZ107" i="9"/>
  <c r="AJ107" i="9"/>
  <c r="CB107" i="9" s="1"/>
  <c r="AT107" i="9"/>
  <c r="CL107" i="9" s="1"/>
  <c r="AO107" i="9"/>
  <c r="CG107" i="9" s="1"/>
  <c r="AG107" i="9"/>
  <c r="BY107" i="9" s="1"/>
  <c r="AM107" i="9"/>
  <c r="CE107" i="9" s="1"/>
  <c r="AI107" i="9"/>
  <c r="CA107" i="9" s="1"/>
  <c r="V107" i="9"/>
  <c r="BN107" i="9" s="1"/>
  <c r="AU107" i="9"/>
  <c r="CM107" i="9" s="1"/>
  <c r="AE107" i="9"/>
  <c r="BW107" i="9" s="1"/>
  <c r="BA107" i="9"/>
  <c r="W107" i="9"/>
  <c r="BO107" i="9" s="1"/>
  <c r="AW107" i="9"/>
  <c r="CO107" i="9" s="1"/>
  <c r="AF107" i="9"/>
  <c r="BX107" i="9" s="1"/>
  <c r="Y107" i="9"/>
  <c r="BQ107" i="9" s="1"/>
  <c r="X107" i="9"/>
  <c r="BP107" i="9" s="1"/>
  <c r="AK107" i="9"/>
  <c r="CC107" i="9" s="1"/>
  <c r="AD107" i="9"/>
  <c r="BV107" i="9" s="1"/>
  <c r="AX107" i="9"/>
  <c r="CP107" i="9" s="1"/>
  <c r="AQ107" i="9"/>
  <c r="CI107" i="9" s="1"/>
  <c r="BB107" i="9"/>
  <c r="AR107" i="9"/>
  <c r="CJ107" i="9" s="1"/>
  <c r="AP107" i="9"/>
  <c r="CH107" i="9" s="1"/>
  <c r="AA107" i="9"/>
  <c r="BS107" i="9" s="1"/>
  <c r="AC107" i="9"/>
  <c r="BU107" i="9" s="1"/>
  <c r="Z107" i="9"/>
  <c r="BR107" i="9" s="1"/>
  <c r="AS107" i="9"/>
  <c r="CK107" i="9" s="1"/>
  <c r="CP761" i="9"/>
  <c r="CQ762" i="9"/>
  <c r="CM758" i="9"/>
  <c r="CN759" i="9"/>
  <c r="CS764" i="9"/>
  <c r="CR763" i="9"/>
  <c r="CO760" i="9"/>
  <c r="L202" i="9"/>
  <c r="F203" i="9"/>
  <c r="J202" i="9"/>
  <c r="K202" i="9"/>
  <c r="J111" i="9"/>
  <c r="F112" i="9"/>
  <c r="CN663" i="9"/>
  <c r="AW663" i="9"/>
  <c r="BB5" i="9"/>
  <c r="CT5" i="9" s="1"/>
  <c r="CT6" i="9" s="1"/>
  <c r="CS5" i="9"/>
  <c r="F767" i="9"/>
  <c r="J766" i="9"/>
  <c r="K766" i="9"/>
  <c r="L766" i="9"/>
  <c r="H109" i="9"/>
  <c r="L108" i="9"/>
  <c r="K108" i="9"/>
  <c r="I1121" i="1"/>
  <c r="I1124" i="1" s="1"/>
  <c r="J1087" i="1"/>
  <c r="J1090" i="1" s="1"/>
  <c r="I1053" i="1"/>
  <c r="I1056" i="1" s="1"/>
  <c r="J1019" i="1"/>
  <c r="J1022" i="1" s="1"/>
  <c r="J985" i="1"/>
  <c r="J988" i="1" s="1"/>
  <c r="I951" i="1"/>
  <c r="I954" i="1" s="1"/>
  <c r="I917" i="1"/>
  <c r="I920" i="1" s="1"/>
  <c r="J849" i="1"/>
  <c r="J852" i="1" s="1"/>
  <c r="I815" i="1"/>
  <c r="I818" i="1" s="1"/>
  <c r="I781" i="1"/>
  <c r="I784" i="1" s="1"/>
  <c r="I713" i="1"/>
  <c r="I716" i="1" s="1"/>
  <c r="I679" i="1"/>
  <c r="I682" i="1" s="1"/>
  <c r="J645" i="1"/>
  <c r="J648" i="1" s="1"/>
  <c r="I543" i="1"/>
  <c r="I546" i="1" s="1"/>
  <c r="K509" i="1"/>
  <c r="K512" i="1" s="1"/>
  <c r="I237" i="1"/>
  <c r="I240" i="1" s="1"/>
  <c r="J203" i="1"/>
  <c r="J206" i="1" s="1"/>
  <c r="I67" i="1"/>
  <c r="I70" i="1" s="1"/>
  <c r="K101" i="1"/>
  <c r="K104" i="1" s="1"/>
  <c r="K577" i="1"/>
  <c r="K580" i="1" s="1"/>
  <c r="K169" i="1"/>
  <c r="K172" i="1" s="1"/>
  <c r="BB159" i="5" l="1" a="1"/>
  <c r="BB159" i="5" s="1"/>
  <c r="BB873" i="5" a="1"/>
  <c r="BB873" i="5" s="1"/>
  <c r="BB879" i="5" s="1"/>
  <c r="BB883" i="5" s="1"/>
  <c r="M55" i="12" s="1"/>
  <c r="BB822" i="5" a="1"/>
  <c r="BB822" i="5" s="1"/>
  <c r="BB828" i="5" s="1"/>
  <c r="BB832" i="5" s="1"/>
  <c r="M52" i="12" s="1"/>
  <c r="AZ895" i="5" a="1"/>
  <c r="AZ895" i="5" s="1"/>
  <c r="AZ896" i="5" s="1"/>
  <c r="AZ900" i="5" s="1"/>
  <c r="K56" i="12" s="1"/>
  <c r="AZ453" i="5" a="1"/>
  <c r="AZ453" i="5" s="1"/>
  <c r="AZ454" i="5" s="1"/>
  <c r="AZ458" i="5" s="1"/>
  <c r="K30" i="12" s="1"/>
  <c r="AZ844" i="5" a="1"/>
  <c r="AZ844" i="5" s="1"/>
  <c r="AZ845" i="5" s="1"/>
  <c r="AZ849" i="5" s="1"/>
  <c r="K53" i="12" s="1"/>
  <c r="AZ266" i="5" a="1"/>
  <c r="AZ266" i="5" s="1"/>
  <c r="AZ267" i="5" s="1"/>
  <c r="AZ271" i="5" s="1"/>
  <c r="K19" i="12" s="1"/>
  <c r="AZ402" i="5" a="1"/>
  <c r="AZ402" i="5" s="1"/>
  <c r="AZ403" i="5" s="1"/>
  <c r="AZ407" i="5" s="1"/>
  <c r="K27" i="12" s="1"/>
  <c r="AZ232" i="5" a="1"/>
  <c r="AZ232" i="5" s="1"/>
  <c r="AZ233" i="5" s="1"/>
  <c r="AZ237" i="5" s="1"/>
  <c r="K17" i="12" s="1"/>
  <c r="AZ691" i="5" a="1"/>
  <c r="AZ691" i="5" s="1"/>
  <c r="AZ692" i="5" s="1"/>
  <c r="AZ696" i="5" s="1"/>
  <c r="K44" i="12" s="1"/>
  <c r="AZ640" i="5" a="1"/>
  <c r="AZ640" i="5" s="1"/>
  <c r="AZ641" i="5" s="1"/>
  <c r="AZ645" i="5" s="1"/>
  <c r="K41" i="12" s="1"/>
  <c r="AZ504" i="5" a="1"/>
  <c r="AZ504" i="5" s="1"/>
  <c r="AZ351" i="5" a="1"/>
  <c r="AZ351" i="5" s="1"/>
  <c r="AZ352" i="5" s="1"/>
  <c r="AZ356" i="5" s="1"/>
  <c r="K24" i="12" s="1"/>
  <c r="AZ793" i="5" a="1"/>
  <c r="AZ793" i="5" s="1"/>
  <c r="AZ794" i="5" s="1"/>
  <c r="AZ798" i="5" s="1"/>
  <c r="K50" i="12" s="1"/>
  <c r="AZ742" i="5" a="1"/>
  <c r="AZ742" i="5" s="1"/>
  <c r="AZ743" i="5" s="1"/>
  <c r="AZ747" i="5" s="1"/>
  <c r="K47" i="12" s="1"/>
  <c r="AZ589" i="5" a="1"/>
  <c r="AZ589" i="5" s="1"/>
  <c r="AZ590" i="5" s="1"/>
  <c r="AZ594" i="5" s="1"/>
  <c r="K38" i="12" s="1"/>
  <c r="AZ130" i="5" a="1"/>
  <c r="AZ130" i="5" s="1"/>
  <c r="AZ131" i="5" s="1"/>
  <c r="AZ135" i="5" s="1"/>
  <c r="K11" i="12" s="1"/>
  <c r="AZ181" i="5" a="1"/>
  <c r="AZ181" i="5" s="1"/>
  <c r="AZ182" i="5" s="1"/>
  <c r="AZ186" i="5" s="1"/>
  <c r="K14" i="12" s="1"/>
  <c r="AZ62" i="5" a="1"/>
  <c r="AZ62" i="5" s="1"/>
  <c r="AZ63" i="5" s="1"/>
  <c r="AZ67" i="5" s="1"/>
  <c r="K7" i="12" s="1"/>
  <c r="W5" i="7" s="1" a="1"/>
  <c r="W5" i="7" s="1"/>
  <c r="AZ878" i="5" a="1"/>
  <c r="AZ878" i="5" s="1"/>
  <c r="AZ879" i="5" s="1"/>
  <c r="AZ883" i="5" s="1"/>
  <c r="K55" i="12" s="1"/>
  <c r="AZ623" i="5" a="1"/>
  <c r="AZ623" i="5" s="1"/>
  <c r="AZ624" i="5" s="1"/>
  <c r="AZ628" i="5" s="1"/>
  <c r="K40" i="12" s="1"/>
  <c r="AZ215" i="5" a="1"/>
  <c r="AZ215" i="5" s="1"/>
  <c r="AZ216" i="5" s="1"/>
  <c r="AZ220" i="5" s="1"/>
  <c r="K16" i="12" s="1"/>
  <c r="AZ487" i="5" a="1"/>
  <c r="AZ487" i="5" s="1"/>
  <c r="AZ488" i="5" s="1"/>
  <c r="AZ492" i="5" s="1"/>
  <c r="K32" i="12" s="1"/>
  <c r="AZ436" i="5" a="1"/>
  <c r="AZ436" i="5" s="1"/>
  <c r="AZ437" i="5" s="1"/>
  <c r="AZ441" i="5" s="1"/>
  <c r="K29" i="12" s="1"/>
  <c r="AZ283" i="5" a="1"/>
  <c r="AZ283" i="5" s="1"/>
  <c r="AZ284" i="5" s="1"/>
  <c r="AZ288" i="5" s="1"/>
  <c r="K20" i="12" s="1"/>
  <c r="AZ572" i="5" a="1"/>
  <c r="AZ572" i="5" s="1"/>
  <c r="AZ573" i="5" s="1"/>
  <c r="AZ577" i="5" s="1"/>
  <c r="K37" i="12" s="1"/>
  <c r="AZ249" i="5" a="1"/>
  <c r="AZ249" i="5" s="1"/>
  <c r="AZ250" i="5" s="1"/>
  <c r="AZ254" i="5" s="1"/>
  <c r="K18" i="12" s="1"/>
  <c r="AZ776" i="5" a="1"/>
  <c r="AZ776" i="5" s="1"/>
  <c r="AZ777" i="5" s="1"/>
  <c r="AZ781" i="5" s="1"/>
  <c r="K49" i="12" s="1"/>
  <c r="AZ725" i="5" a="1"/>
  <c r="AZ725" i="5" s="1"/>
  <c r="AZ726" i="5" s="1"/>
  <c r="AZ730" i="5" s="1"/>
  <c r="K46" i="12" s="1"/>
  <c r="AZ334" i="5" a="1"/>
  <c r="AZ334" i="5" s="1"/>
  <c r="AZ335" i="5" s="1"/>
  <c r="AZ339" i="5" s="1"/>
  <c r="K23" i="12" s="1"/>
  <c r="AZ300" i="5" a="1"/>
  <c r="AZ300" i="5" s="1"/>
  <c r="AZ301" i="5" s="1"/>
  <c r="AZ305" i="5" s="1"/>
  <c r="K21" i="12" s="1"/>
  <c r="AZ674" i="5" a="1"/>
  <c r="AZ674" i="5" s="1"/>
  <c r="AZ675" i="5" s="1"/>
  <c r="AZ679" i="5" s="1"/>
  <c r="K43" i="12" s="1"/>
  <c r="AZ385" i="5" a="1"/>
  <c r="AZ385" i="5" s="1"/>
  <c r="AZ386" i="5" s="1"/>
  <c r="AZ390" i="5" s="1"/>
  <c r="K26" i="12" s="1"/>
  <c r="AZ827" i="5" a="1"/>
  <c r="AZ827" i="5" s="1"/>
  <c r="AZ828" i="5" s="1"/>
  <c r="AZ832" i="5" s="1"/>
  <c r="K52" i="12" s="1"/>
  <c r="AZ538" i="5" a="1"/>
  <c r="AZ538" i="5" s="1"/>
  <c r="AZ539" i="5" s="1"/>
  <c r="AZ543" i="5" s="1"/>
  <c r="K35" i="12" s="1"/>
  <c r="AZ96" i="5" a="1"/>
  <c r="AZ96" i="5" s="1"/>
  <c r="AZ97" i="5" s="1"/>
  <c r="AZ101" i="5" s="1"/>
  <c r="K9" i="12" s="1"/>
  <c r="AZ113" i="5" a="1"/>
  <c r="AZ113" i="5" s="1"/>
  <c r="AZ114" i="5" s="1"/>
  <c r="AZ118" i="5" s="1"/>
  <c r="K10" i="12" s="1"/>
  <c r="W6" i="7" s="1" a="1"/>
  <c r="W6" i="7" s="1"/>
  <c r="AZ45" i="5" a="1"/>
  <c r="AZ45" i="5" s="1"/>
  <c r="AZ46" i="5" s="1"/>
  <c r="AZ50" i="5" s="1"/>
  <c r="K6" i="12" s="1"/>
  <c r="W8" i="7" s="1" a="1"/>
  <c r="W8" i="7" s="1"/>
  <c r="AZ164" i="5" a="1"/>
  <c r="AZ164" i="5" s="1"/>
  <c r="AZ165" i="5" s="1"/>
  <c r="AZ169" i="5" s="1"/>
  <c r="K13" i="12" s="1"/>
  <c r="AY861" i="5" a="1"/>
  <c r="AY861" i="5" s="1"/>
  <c r="AY862" i="5" s="1"/>
  <c r="AY866" i="5" s="1"/>
  <c r="J54" i="12" s="1"/>
  <c r="AY317" i="5" a="1"/>
  <c r="AY317" i="5" s="1"/>
  <c r="AY318" i="5" s="1"/>
  <c r="AY322" i="5" s="1"/>
  <c r="J22" i="12" s="1"/>
  <c r="AY368" i="5" a="1"/>
  <c r="AY368" i="5" s="1"/>
  <c r="AY369" i="5" s="1"/>
  <c r="AY373" i="5" s="1"/>
  <c r="J25" i="12" s="1"/>
  <c r="V7" i="7" s="1" a="1"/>
  <c r="V7" i="7" s="1"/>
  <c r="AY759" i="5" a="1"/>
  <c r="AY759" i="5" s="1"/>
  <c r="AY760" i="5" s="1"/>
  <c r="AY764" i="5" s="1"/>
  <c r="J48" i="12" s="1"/>
  <c r="AY419" i="5" a="1"/>
  <c r="AY419" i="5" s="1"/>
  <c r="AY420" i="5" s="1"/>
  <c r="AY424" i="5" s="1"/>
  <c r="J28" i="12" s="1"/>
  <c r="AY708" i="5" a="1"/>
  <c r="AY708" i="5" s="1"/>
  <c r="AY709" i="5" s="1"/>
  <c r="AY713" i="5" s="1"/>
  <c r="J45" i="12" s="1"/>
  <c r="AY606" i="5" a="1"/>
  <c r="AY606" i="5" s="1"/>
  <c r="AY607" i="5" s="1"/>
  <c r="AY611" i="5" s="1"/>
  <c r="J39" i="12" s="1"/>
  <c r="AY198" i="5" a="1"/>
  <c r="AY198" i="5" s="1"/>
  <c r="AY199" i="5" s="1"/>
  <c r="AY203" i="5" s="1"/>
  <c r="J15" i="12" s="1"/>
  <c r="AY470" i="5" a="1"/>
  <c r="AY470" i="5" s="1"/>
  <c r="AY471" i="5" s="1"/>
  <c r="AY475" i="5" s="1"/>
  <c r="J31" i="12" s="1"/>
  <c r="AY810" i="5" a="1"/>
  <c r="AY810" i="5" s="1"/>
  <c r="AY811" i="5" s="1"/>
  <c r="AY815" i="5" s="1"/>
  <c r="J51" i="12" s="1"/>
  <c r="AY657" i="5" a="1"/>
  <c r="AY657" i="5" s="1"/>
  <c r="AY658" i="5" s="1"/>
  <c r="AY662" i="5" s="1"/>
  <c r="J42" i="12" s="1"/>
  <c r="AY555" i="5" a="1"/>
  <c r="AY555" i="5" s="1"/>
  <c r="AY556" i="5" s="1"/>
  <c r="AY560" i="5" s="1"/>
  <c r="J36" i="12" s="1"/>
  <c r="AY521" i="5" a="1"/>
  <c r="AY521" i="5" s="1"/>
  <c r="AY522" i="5" s="1"/>
  <c r="AY526" i="5" s="1"/>
  <c r="J34" i="12" s="1"/>
  <c r="AY28" i="5" a="1"/>
  <c r="AY28" i="5" s="1"/>
  <c r="AY29" i="5" s="1"/>
  <c r="AY33" i="5" s="1"/>
  <c r="J5" i="12" s="1"/>
  <c r="AY147" i="5" a="1"/>
  <c r="AY147" i="5" s="1"/>
  <c r="AY148" i="5" s="1"/>
  <c r="AY152" i="5" s="1"/>
  <c r="J12" i="12" s="1"/>
  <c r="AY79" i="5" a="1"/>
  <c r="AY79" i="5" s="1"/>
  <c r="AY80" i="5" s="1"/>
  <c r="AY84" i="5" s="1"/>
  <c r="J8" i="12" s="1"/>
  <c r="AZ505" i="5"/>
  <c r="AZ509" i="5" s="1"/>
  <c r="K33" i="12" s="1"/>
  <c r="BB890" i="5" a="1"/>
  <c r="BB890" i="5" s="1"/>
  <c r="BB839" i="5" a="1"/>
  <c r="BB839" i="5" s="1"/>
  <c r="BB845" i="5" s="1"/>
  <c r="BB849" i="5" s="1"/>
  <c r="M53" i="12" s="1"/>
  <c r="BC498" i="5" a="1"/>
  <c r="BC498" i="5" s="1"/>
  <c r="BC481" i="5" a="1"/>
  <c r="BC481" i="5" s="1"/>
  <c r="BB464" i="5" a="1"/>
  <c r="BB464" i="5" s="1"/>
  <c r="BB471" i="5" s="1"/>
  <c r="BB475" i="5" s="1"/>
  <c r="M31" i="12" s="1"/>
  <c r="Z11" i="7" a="1"/>
  <c r="Z11" i="7" s="1"/>
  <c r="Z17" i="7" a="1"/>
  <c r="Z17" i="7" s="1"/>
  <c r="Z20" i="7" a="1"/>
  <c r="Z20" i="7" s="1"/>
  <c r="Z18" i="7" a="1"/>
  <c r="Z18" i="7" s="1"/>
  <c r="Z16" i="7" a="1"/>
  <c r="Z16" i="7" s="1"/>
  <c r="Z10" i="7" a="1"/>
  <c r="Z10" i="7" s="1"/>
  <c r="Z15" i="7" a="1"/>
  <c r="Z15" i="7" s="1"/>
  <c r="Z12" i="7" a="1"/>
  <c r="Z12" i="7" s="1"/>
  <c r="Z14" i="7" a="1"/>
  <c r="Z14" i="7" s="1"/>
  <c r="Z9" i="7" a="1"/>
  <c r="Z9" i="7" s="1"/>
  <c r="Z13" i="7" a="1"/>
  <c r="Z13" i="7" s="1"/>
  <c r="Z19" i="7" a="1"/>
  <c r="Z19" i="7" s="1"/>
  <c r="Z25" i="7" a="1"/>
  <c r="Z25" i="7" s="1"/>
  <c r="Z21" i="7" a="1"/>
  <c r="Z21" i="7" s="1"/>
  <c r="Z23" i="7" a="1"/>
  <c r="Z23" i="7" s="1"/>
  <c r="Z26" i="7" a="1"/>
  <c r="Z26" i="7" s="1"/>
  <c r="Z28" i="7" a="1"/>
  <c r="Z28" i="7" s="1"/>
  <c r="Z30" i="7" a="1"/>
  <c r="Z30" i="7" s="1"/>
  <c r="Z27" i="7" a="1"/>
  <c r="Z27" i="7" s="1"/>
  <c r="Z32" i="7" a="1"/>
  <c r="Z32" i="7" s="1"/>
  <c r="Z36" i="7" a="1"/>
  <c r="Z36" i="7" s="1"/>
  <c r="Z40" i="7" a="1"/>
  <c r="Z40" i="7" s="1"/>
  <c r="Z24" i="7" a="1"/>
  <c r="Z24" i="7" s="1"/>
  <c r="Z29" i="7" a="1"/>
  <c r="Z29" i="7" s="1"/>
  <c r="Z22" i="7" a="1"/>
  <c r="Z22" i="7" s="1"/>
  <c r="Z31" i="7" a="1"/>
  <c r="Z31" i="7" s="1"/>
  <c r="Z39" i="7" a="1"/>
  <c r="Z39" i="7" s="1"/>
  <c r="Z37" i="7" a="1"/>
  <c r="Z37" i="7" s="1"/>
  <c r="Z34" i="7" a="1"/>
  <c r="Z34" i="7" s="1"/>
  <c r="Z43" i="7" a="1"/>
  <c r="Z43" i="7" s="1"/>
  <c r="Z38" i="7" a="1"/>
  <c r="Z38" i="7" s="1"/>
  <c r="Z35" i="7" a="1"/>
  <c r="Z35" i="7" s="1"/>
  <c r="Z44" i="7" a="1"/>
  <c r="Z44" i="7" s="1"/>
  <c r="Z42" i="7" a="1"/>
  <c r="Z42" i="7" s="1"/>
  <c r="Z41" i="7" a="1"/>
  <c r="Z41" i="7" s="1"/>
  <c r="Z33" i="7" a="1"/>
  <c r="Z33" i="7" s="1"/>
  <c r="I50" i="14"/>
  <c r="H33" i="14"/>
  <c r="BB787" i="5" a="1"/>
  <c r="BB787" i="5" s="1"/>
  <c r="BB794" i="5" s="1"/>
  <c r="BB798" i="5" s="1"/>
  <c r="M50" i="12" s="1"/>
  <c r="BB736" i="5" a="1"/>
  <c r="BB736" i="5" s="1"/>
  <c r="BB124" i="5" a="1"/>
  <c r="BB124" i="5" s="1"/>
  <c r="BB90" i="5" a="1"/>
  <c r="BB90" i="5" s="1"/>
  <c r="BA583" i="5" a="1"/>
  <c r="BA583" i="5" s="1"/>
  <c r="BA499" i="5" a="1"/>
  <c r="BA499" i="5" s="1"/>
  <c r="BA448" i="5" a="1"/>
  <c r="BA448" i="5" s="1"/>
  <c r="BA635" i="5" a="1"/>
  <c r="BA635" i="5" s="1"/>
  <c r="BA686" i="5" a="1"/>
  <c r="BA686" i="5" s="1"/>
  <c r="BB550" i="5" a="1"/>
  <c r="BB550" i="5" s="1"/>
  <c r="BB556" i="5" s="1"/>
  <c r="BB560" i="5" s="1"/>
  <c r="M36" i="12" s="1"/>
  <c r="BB362" i="5" a="1"/>
  <c r="BB362" i="5" s="1"/>
  <c r="BB369" i="5" s="1"/>
  <c r="BB373" i="5" s="1"/>
  <c r="M25" i="12" s="1"/>
  <c r="Y7" i="7" s="1" a="1"/>
  <c r="Y7" i="7" s="1"/>
  <c r="BC296" i="5" a="1"/>
  <c r="BC296" i="5" s="1"/>
  <c r="BC301" i="5" s="1"/>
  <c r="BC305" i="5" s="1"/>
  <c r="N21" i="12" s="1"/>
  <c r="BC669" i="5" a="1"/>
  <c r="BC669" i="5" s="1"/>
  <c r="BC210" i="5" a="1"/>
  <c r="BC210" i="5" s="1"/>
  <c r="BC618" i="5" a="1"/>
  <c r="BC618" i="5" s="1"/>
  <c r="BC262" i="5" a="1"/>
  <c r="BC262" i="5" s="1"/>
  <c r="BC566" i="5" a="1"/>
  <c r="BC566" i="5" s="1"/>
  <c r="BC347" i="5" a="1"/>
  <c r="BC347" i="5" s="1"/>
  <c r="BC431" i="5" a="1"/>
  <c r="BC431" i="5" s="1"/>
  <c r="BC533" i="5" a="1"/>
  <c r="BC533" i="5" s="1"/>
  <c r="BC380" i="5" a="1"/>
  <c r="BC380" i="5" s="1"/>
  <c r="BC482" i="5" a="1"/>
  <c r="BC482" i="5" s="1"/>
  <c r="BC126" i="5" a="1"/>
  <c r="BC126" i="5" s="1"/>
  <c r="BB737" i="5" a="1"/>
  <c r="BB737" i="5" s="1"/>
  <c r="BB687" i="5" a="1"/>
  <c r="BB687" i="5" s="1"/>
  <c r="BB585" i="5" a="1"/>
  <c r="BB585" i="5" s="1"/>
  <c r="BB398" i="5" a="1"/>
  <c r="BB398" i="5" s="1"/>
  <c r="BB209" i="5" a="1"/>
  <c r="BB209" i="5" s="1"/>
  <c r="BB261" i="5" a="1"/>
  <c r="BB261" i="5" s="1"/>
  <c r="BB267" i="5" s="1"/>
  <c r="BB271" i="5" s="1"/>
  <c r="M19" i="12" s="1"/>
  <c r="BB345" i="5" a="1"/>
  <c r="BB345" i="5" s="1"/>
  <c r="BB352" i="5" s="1"/>
  <c r="BB356" i="5" s="1"/>
  <c r="M24" i="12" s="1"/>
  <c r="BB500" i="5" a="1"/>
  <c r="BB500" i="5" s="1"/>
  <c r="BB636" i="5" a="1"/>
  <c r="BB636" i="5" s="1"/>
  <c r="BB449" i="5" a="1"/>
  <c r="BB449" i="5" s="1"/>
  <c r="BB228" i="5" a="1"/>
  <c r="BB228" i="5" s="1"/>
  <c r="BB125" i="5" a="1"/>
  <c r="BB125" i="5" s="1"/>
  <c r="BB176" i="5" a="1"/>
  <c r="BB176" i="5" s="1"/>
  <c r="BC719" i="5" a="1"/>
  <c r="BC719" i="5" s="1"/>
  <c r="BC534" i="5" a="1"/>
  <c r="BC534" i="5" s="1"/>
  <c r="BC770" i="5" a="1"/>
  <c r="BC770" i="5" s="1"/>
  <c r="BC777" i="5" s="1"/>
  <c r="BC781" i="5" s="1"/>
  <c r="N49" i="12" s="1"/>
  <c r="BC567" i="5" a="1"/>
  <c r="BC567" i="5" s="1"/>
  <c r="BC379" i="5" a="1"/>
  <c r="BC379" i="5" s="1"/>
  <c r="BB56" i="5" a="1"/>
  <c r="BB56" i="5" s="1"/>
  <c r="BB539" i="5"/>
  <c r="BB543" i="5" s="1"/>
  <c r="M35" i="12" s="1"/>
  <c r="BB244" i="5" a="1"/>
  <c r="BB244" i="5" s="1"/>
  <c r="BB250" i="5" s="1"/>
  <c r="BB254" i="5" s="1"/>
  <c r="M18" i="12" s="1"/>
  <c r="BB328" i="5" a="1"/>
  <c r="BB328" i="5" s="1"/>
  <c r="BB335" i="5" s="1"/>
  <c r="BB339" i="5" s="1"/>
  <c r="M23" i="12" s="1"/>
  <c r="BB141" i="5" a="1"/>
  <c r="BB141" i="5" s="1"/>
  <c r="BB148" i="5" s="1"/>
  <c r="BB152" i="5" s="1"/>
  <c r="M12" i="12" s="1"/>
  <c r="BB670" i="5" a="1"/>
  <c r="BB670" i="5" s="1"/>
  <c r="BB675" i="5" s="1"/>
  <c r="BB679" i="5" s="1"/>
  <c r="M43" i="12" s="1"/>
  <c r="BB619" i="5" a="1"/>
  <c r="BB619" i="5" s="1"/>
  <c r="BB624" i="5" s="1"/>
  <c r="BB628" i="5" s="1"/>
  <c r="M40" i="12" s="1"/>
  <c r="BB211" i="5" a="1"/>
  <c r="BB211" i="5" s="1"/>
  <c r="BB432" i="5" a="1"/>
  <c r="BB432" i="5" s="1"/>
  <c r="BB437" i="5" s="1"/>
  <c r="BB441" i="5" s="1"/>
  <c r="M29" i="12" s="1"/>
  <c r="BB720" i="5" a="1"/>
  <c r="BB720" i="5" s="1"/>
  <c r="BB726" i="5" s="1"/>
  <c r="BB730" i="5" s="1"/>
  <c r="M46" i="12" s="1"/>
  <c r="BB568" i="5" a="1"/>
  <c r="BB568" i="5" s="1"/>
  <c r="BB573" i="5" s="1"/>
  <c r="BB577" i="5" s="1"/>
  <c r="M37" i="12" s="1"/>
  <c r="BB192" i="5" a="1"/>
  <c r="BB192" i="5" s="1"/>
  <c r="BB199" i="5" s="1"/>
  <c r="BB203" i="5" s="1"/>
  <c r="M15" i="12" s="1"/>
  <c r="BB381" i="5" a="1"/>
  <c r="BB381" i="5" s="1"/>
  <c r="BB386" i="5" s="1"/>
  <c r="BB390" i="5" s="1"/>
  <c r="M26" i="12" s="1"/>
  <c r="BB483" i="5" a="1"/>
  <c r="BB483" i="5" s="1"/>
  <c r="BB488" i="5" s="1"/>
  <c r="BB492" i="5" s="1"/>
  <c r="M32" i="12" s="1"/>
  <c r="BB93" i="5" a="1"/>
  <c r="BB93" i="5" s="1"/>
  <c r="BB396" i="5" a="1"/>
  <c r="BB396" i="5" s="1"/>
  <c r="BB584" i="5" a="1"/>
  <c r="BB584" i="5" s="1"/>
  <c r="BC652" i="5" a="1"/>
  <c r="BC652" i="5" s="1"/>
  <c r="BC658" i="5" s="1"/>
  <c r="BC662" i="5" s="1"/>
  <c r="N42" i="12" s="1"/>
  <c r="BC549" i="5" a="1"/>
  <c r="BC549" i="5" s="1"/>
  <c r="BC516" i="5" a="1"/>
  <c r="BC516" i="5" s="1"/>
  <c r="BC522" i="5" s="1"/>
  <c r="BC526" i="5" s="1"/>
  <c r="N34" i="12" s="1"/>
  <c r="BC601" i="5" a="1"/>
  <c r="BC601" i="5" s="1"/>
  <c r="BC607" i="5" s="1"/>
  <c r="BC611" i="5" s="1"/>
  <c r="N39" i="12" s="1"/>
  <c r="BC414" i="5" a="1"/>
  <c r="BC414" i="5" s="1"/>
  <c r="BC420" i="5" s="1"/>
  <c r="BC424" i="5" s="1"/>
  <c r="N28" i="12" s="1"/>
  <c r="BC465" i="5" a="1"/>
  <c r="BC465" i="5" s="1"/>
  <c r="BC363" i="5" a="1"/>
  <c r="BC363" i="5" s="1"/>
  <c r="BC245" i="5" a="1"/>
  <c r="BC245" i="5" s="1"/>
  <c r="BC330" i="5" a="1"/>
  <c r="BC330" i="5" s="1"/>
  <c r="BC143" i="5" a="1"/>
  <c r="BC143" i="5" s="1"/>
  <c r="BC193" i="5" a="1"/>
  <c r="BC193" i="5" s="1"/>
  <c r="BD226" i="5" a="1"/>
  <c r="BD226" i="5" s="1"/>
  <c r="BD175" i="5" a="1"/>
  <c r="BD175" i="5" s="1"/>
  <c r="BB57" i="5" a="1"/>
  <c r="BB57" i="5" s="1"/>
  <c r="BQ10" i="7" a="1"/>
  <c r="BQ10" i="7" s="1"/>
  <c r="BQ7" i="7" a="1"/>
  <c r="BQ7" i="7" s="1"/>
  <c r="BQ9" i="7" a="1"/>
  <c r="BQ9" i="7" s="1"/>
  <c r="BQ8" i="7" a="1"/>
  <c r="BQ8" i="7" s="1"/>
  <c r="BQ5" i="7" a="1"/>
  <c r="BQ5" i="7" s="1"/>
  <c r="BP46" i="7"/>
  <c r="BP47" i="7"/>
  <c r="I17" i="14" s="1"/>
  <c r="BO48" i="7"/>
  <c r="H22" i="14" s="1"/>
  <c r="H38" i="14" s="1"/>
  <c r="BA397" i="5" a="1"/>
  <c r="BA397" i="5" s="1"/>
  <c r="BA227" i="5" a="1"/>
  <c r="BA227" i="5" s="1"/>
  <c r="BA177" i="5" a="1"/>
  <c r="BA177" i="5" s="1"/>
  <c r="BC23" i="5" a="1"/>
  <c r="BC23" i="5" s="1"/>
  <c r="BC75" i="5" a="1"/>
  <c r="BC75" i="5" s="1"/>
  <c r="BA74" i="5" a="1"/>
  <c r="BA74" i="5" s="1"/>
  <c r="CJ100" i="9"/>
  <c r="CK101" i="9"/>
  <c r="CL102" i="9"/>
  <c r="CM103" i="9"/>
  <c r="CN104" i="9"/>
  <c r="CO105" i="9"/>
  <c r="CR107" i="9"/>
  <c r="AT99" i="9"/>
  <c r="CL99" i="9" s="1"/>
  <c r="CP106" i="9"/>
  <c r="BC61" i="5" a="1"/>
  <c r="BC61" i="5" s="1"/>
  <c r="BC59" i="5" a="1"/>
  <c r="BC59" i="5" s="1"/>
  <c r="BC78" i="5" a="1"/>
  <c r="BC78" i="5" s="1"/>
  <c r="BC24" i="5" a="1"/>
  <c r="BC24" i="5" s="1"/>
  <c r="BC27" i="5" a="1"/>
  <c r="BC27" i="5" s="1"/>
  <c r="BB60" i="5" a="1"/>
  <c r="BB60" i="5" s="1"/>
  <c r="BB44" i="5" a="1"/>
  <c r="BB44" i="5" s="1"/>
  <c r="BB41" i="5" a="1"/>
  <c r="BB41" i="5" s="1"/>
  <c r="BB161" i="5" a="1"/>
  <c r="BB161" i="5" s="1"/>
  <c r="BB77" i="5" a="1"/>
  <c r="BB77" i="5" s="1"/>
  <c r="BB112" i="5" a="1"/>
  <c r="BB112" i="5" s="1"/>
  <c r="BB110" i="5" a="1"/>
  <c r="BB110" i="5" s="1"/>
  <c r="BB163" i="5" a="1"/>
  <c r="BB163" i="5" s="1"/>
  <c r="BB108" i="5" a="1"/>
  <c r="BB108" i="5" s="1"/>
  <c r="BB79" i="5" a="1"/>
  <c r="BB79" i="5" s="1"/>
  <c r="BB40" i="5" a="1"/>
  <c r="BB40" i="5" s="1"/>
  <c r="BB26" i="5" a="1"/>
  <c r="BB26" i="5" s="1"/>
  <c r="BB160" i="5" a="1"/>
  <c r="BB160" i="5" s="1"/>
  <c r="BB109" i="5" a="1"/>
  <c r="BB109" i="5" s="1"/>
  <c r="BB162" i="5" a="1"/>
  <c r="BB162" i="5" s="1"/>
  <c r="BB107" i="5" a="1"/>
  <c r="BB107" i="5" s="1"/>
  <c r="BB25" i="5" a="1"/>
  <c r="BB25" i="5" s="1"/>
  <c r="BB164" i="5" a="1"/>
  <c r="BB164" i="5" s="1"/>
  <c r="BB39" i="5" a="1"/>
  <c r="BB39" i="5" s="1"/>
  <c r="BB158" i="5" a="1"/>
  <c r="BB158" i="5" s="1"/>
  <c r="BB76" i="5" a="1"/>
  <c r="BB76" i="5" s="1"/>
  <c r="BB22" i="5" a="1"/>
  <c r="BB22" i="5" s="1"/>
  <c r="BD58" i="5" a="1"/>
  <c r="BD58" i="5" s="1"/>
  <c r="BB42" i="5" a="1"/>
  <c r="BB42" i="5" s="1"/>
  <c r="BB111" i="5" a="1"/>
  <c r="BB111" i="5" s="1"/>
  <c r="BF151" i="5"/>
  <c r="Z3" i="7"/>
  <c r="BR6" i="7" s="1" a="1"/>
  <c r="BR6" i="7" s="1"/>
  <c r="BG150" i="5" a="1"/>
  <c r="BG150" i="5" s="1"/>
  <c r="R150" i="5"/>
  <c r="BG149" i="5" a="1"/>
  <c r="BG149" i="5" s="1"/>
  <c r="R149" i="5"/>
  <c r="BG184" i="5" a="1"/>
  <c r="BG184" i="5" s="1"/>
  <c r="R184" i="5"/>
  <c r="Q183" i="5"/>
  <c r="BF183" i="5" a="1"/>
  <c r="BF183" i="5" s="1"/>
  <c r="BF185" i="5" s="1"/>
  <c r="BF168" i="5"/>
  <c r="BG167" i="5" a="1"/>
  <c r="BG167" i="5" s="1"/>
  <c r="R167" i="5"/>
  <c r="BG166" i="5" a="1"/>
  <c r="BG166" i="5" s="1"/>
  <c r="R166" i="5"/>
  <c r="BE133" i="5" a="1"/>
  <c r="BE133" i="5" s="1"/>
  <c r="BE134" i="5" s="1"/>
  <c r="P133" i="5"/>
  <c r="R132" i="5"/>
  <c r="BG132" i="5" a="1"/>
  <c r="BG132" i="5" s="1"/>
  <c r="Q115" i="5"/>
  <c r="BF115" i="5" a="1"/>
  <c r="BF115" i="5" s="1"/>
  <c r="BF117" i="5" s="1"/>
  <c r="BG116" i="5" a="1"/>
  <c r="BG116" i="5" s="1"/>
  <c r="R116" i="5"/>
  <c r="BI98" i="5" a="1"/>
  <c r="BI98" i="5" s="1"/>
  <c r="T98" i="5"/>
  <c r="R99" i="5"/>
  <c r="BG99" i="5" a="1"/>
  <c r="BG99" i="5" s="1"/>
  <c r="BG100" i="5" s="1"/>
  <c r="BG82" i="5" a="1"/>
  <c r="BG82" i="5" s="1"/>
  <c r="R82" i="5"/>
  <c r="Q81" i="5"/>
  <c r="BF81" i="5" a="1"/>
  <c r="BF81" i="5" s="1"/>
  <c r="BF83" i="5" s="1"/>
  <c r="Q64" i="5"/>
  <c r="BF64" i="5" a="1"/>
  <c r="BF64" i="5" s="1"/>
  <c r="BF66" i="5" s="1"/>
  <c r="BG65" i="5" a="1"/>
  <c r="BG65" i="5" s="1"/>
  <c r="R65" i="5"/>
  <c r="P48" i="5"/>
  <c r="BE48" i="5" a="1"/>
  <c r="BE48" i="5" s="1"/>
  <c r="BE49" i="5" s="1"/>
  <c r="BG47" i="5" a="1"/>
  <c r="BG47" i="5" s="1"/>
  <c r="R47" i="5"/>
  <c r="BF30" i="5" a="1"/>
  <c r="BF30" i="5" s="1"/>
  <c r="BF32" i="5" s="1"/>
  <c r="Q30" i="5"/>
  <c r="Q11" i="5"/>
  <c r="P13" i="5"/>
  <c r="Q5" i="5"/>
  <c r="P10" i="5"/>
  <c r="K1331" i="9"/>
  <c r="J1331" i="9"/>
  <c r="F1332" i="9"/>
  <c r="L1331" i="9"/>
  <c r="BB1330" i="9"/>
  <c r="AT1330" i="9"/>
  <c r="AL1330" i="9"/>
  <c r="CD1330" i="9" s="1"/>
  <c r="AD1330" i="9"/>
  <c r="BV1330" i="9" s="1"/>
  <c r="V1330" i="9"/>
  <c r="BN1330" i="9" s="1"/>
  <c r="BN1363" i="9" s="1"/>
  <c r="J33" i="11" s="1"/>
  <c r="AZ1330" i="9"/>
  <c r="AR1330" i="9"/>
  <c r="AJ1330" i="9"/>
  <c r="CB1330" i="9" s="1"/>
  <c r="AB1330" i="9"/>
  <c r="BT1330" i="9" s="1"/>
  <c r="AY1330" i="9"/>
  <c r="AQ1330" i="9"/>
  <c r="AI1330" i="9"/>
  <c r="CA1330" i="9" s="1"/>
  <c r="AA1330" i="9"/>
  <c r="BS1330" i="9" s="1"/>
  <c r="AX1330" i="9"/>
  <c r="AP1330" i="9"/>
  <c r="CH1330" i="9" s="1"/>
  <c r="AH1330" i="9"/>
  <c r="BZ1330" i="9" s="1"/>
  <c r="Z1330" i="9"/>
  <c r="BR1330" i="9" s="1"/>
  <c r="AW1330" i="9"/>
  <c r="AO1330" i="9"/>
  <c r="CG1330" i="9" s="1"/>
  <c r="AG1330" i="9"/>
  <c r="BY1330" i="9" s="1"/>
  <c r="Y1330" i="9"/>
  <c r="BQ1330" i="9" s="1"/>
  <c r="AV1330" i="9"/>
  <c r="AN1330" i="9"/>
  <c r="CF1330" i="9" s="1"/>
  <c r="AF1330" i="9"/>
  <c r="BX1330" i="9" s="1"/>
  <c r="X1330" i="9"/>
  <c r="BP1330" i="9" s="1"/>
  <c r="AU1330" i="9"/>
  <c r="AS1330" i="9"/>
  <c r="BA1330" i="9"/>
  <c r="AM1330" i="9"/>
  <c r="CE1330" i="9" s="1"/>
  <c r="AK1330" i="9"/>
  <c r="CC1330" i="9" s="1"/>
  <c r="AE1330" i="9"/>
  <c r="BW1330" i="9" s="1"/>
  <c r="AC1330" i="9"/>
  <c r="BU1330" i="9" s="1"/>
  <c r="W1330" i="9"/>
  <c r="BO1330" i="9" s="1"/>
  <c r="AJ1321" i="9"/>
  <c r="CB1321" i="9" s="1"/>
  <c r="CD1326" i="9"/>
  <c r="CG1329" i="9"/>
  <c r="CE1327" i="9"/>
  <c r="BZ1322" i="9"/>
  <c r="CA1323" i="9"/>
  <c r="CC1325" i="9"/>
  <c r="CB1324" i="9"/>
  <c r="CF1328" i="9"/>
  <c r="CH1283" i="9"/>
  <c r="CF1281" i="9"/>
  <c r="CB1277" i="9"/>
  <c r="CG1282" i="9"/>
  <c r="CC1278" i="9"/>
  <c r="CA1276" i="9"/>
  <c r="BZ1275" i="9"/>
  <c r="CD1279" i="9"/>
  <c r="CE1280" i="9"/>
  <c r="AJ1274" i="9"/>
  <c r="CB1274" i="9" s="1"/>
  <c r="L1285" i="9"/>
  <c r="J1285" i="9"/>
  <c r="F1286" i="9"/>
  <c r="K1285" i="9"/>
  <c r="AZ1284" i="9"/>
  <c r="AR1284" i="9"/>
  <c r="AJ1284" i="9"/>
  <c r="CB1284" i="9" s="1"/>
  <c r="AB1284" i="9"/>
  <c r="BT1284" i="9" s="1"/>
  <c r="AX1284" i="9"/>
  <c r="AP1284" i="9"/>
  <c r="CH1284" i="9" s="1"/>
  <c r="AH1284" i="9"/>
  <c r="BZ1284" i="9" s="1"/>
  <c r="Z1284" i="9"/>
  <c r="BR1284" i="9" s="1"/>
  <c r="AW1284" i="9"/>
  <c r="AO1284" i="9"/>
  <c r="CG1284" i="9" s="1"/>
  <c r="AG1284" i="9"/>
  <c r="BY1284" i="9" s="1"/>
  <c r="Y1284" i="9"/>
  <c r="BQ1284" i="9" s="1"/>
  <c r="AV1284" i="9"/>
  <c r="AN1284" i="9"/>
  <c r="CF1284" i="9" s="1"/>
  <c r="AF1284" i="9"/>
  <c r="BX1284" i="9" s="1"/>
  <c r="X1284" i="9"/>
  <c r="BP1284" i="9" s="1"/>
  <c r="BB1284" i="9"/>
  <c r="AT1284" i="9"/>
  <c r="AL1284" i="9"/>
  <c r="CD1284" i="9" s="1"/>
  <c r="AD1284" i="9"/>
  <c r="BV1284" i="9" s="1"/>
  <c r="AY1284" i="9"/>
  <c r="AC1284" i="9"/>
  <c r="BU1284" i="9" s="1"/>
  <c r="AU1284" i="9"/>
  <c r="AA1284" i="9"/>
  <c r="BS1284" i="9" s="1"/>
  <c r="AS1284" i="9"/>
  <c r="W1284" i="9"/>
  <c r="BO1284" i="9" s="1"/>
  <c r="BO1316" i="9" s="1"/>
  <c r="K32" i="11" s="1"/>
  <c r="AQ1284" i="9"/>
  <c r="CI1284" i="9" s="1"/>
  <c r="AM1284" i="9"/>
  <c r="CE1284" i="9" s="1"/>
  <c r="AK1284" i="9"/>
  <c r="CC1284" i="9" s="1"/>
  <c r="AI1284" i="9"/>
  <c r="CA1284" i="9" s="1"/>
  <c r="AE1284" i="9"/>
  <c r="BW1284" i="9" s="1"/>
  <c r="BA1284" i="9"/>
  <c r="CF1235" i="9"/>
  <c r="CE1234" i="9"/>
  <c r="CD1233" i="9"/>
  <c r="CB1231" i="9"/>
  <c r="BZ1229" i="9"/>
  <c r="CA1230" i="9"/>
  <c r="CG1236" i="9"/>
  <c r="CC1232" i="9"/>
  <c r="BY1228" i="9"/>
  <c r="AI1227" i="9"/>
  <c r="CA1227" i="9" s="1"/>
  <c r="AX1237" i="9"/>
  <c r="AP1237" i="9"/>
  <c r="CH1237" i="9" s="1"/>
  <c r="AH1237" i="9"/>
  <c r="BZ1237" i="9" s="1"/>
  <c r="Z1237" i="9"/>
  <c r="BR1237" i="9" s="1"/>
  <c r="AV1237" i="9"/>
  <c r="AN1237" i="9"/>
  <c r="CF1237" i="9" s="1"/>
  <c r="AF1237" i="9"/>
  <c r="BX1237" i="9" s="1"/>
  <c r="X1237" i="9"/>
  <c r="BP1237" i="9" s="1"/>
  <c r="AU1237" i="9"/>
  <c r="AM1237" i="9"/>
  <c r="CE1237" i="9" s="1"/>
  <c r="AE1237" i="9"/>
  <c r="BW1237" i="9" s="1"/>
  <c r="W1237" i="9"/>
  <c r="BO1237" i="9" s="1"/>
  <c r="BO1269" i="9" s="1"/>
  <c r="K31" i="11" s="1"/>
  <c r="BB1237" i="9"/>
  <c r="AT1237" i="9"/>
  <c r="AL1237" i="9"/>
  <c r="CD1237" i="9" s="1"/>
  <c r="AD1237" i="9"/>
  <c r="BV1237" i="9" s="1"/>
  <c r="AZ1237" i="9"/>
  <c r="AR1237" i="9"/>
  <c r="AJ1237" i="9"/>
  <c r="CB1237" i="9" s="1"/>
  <c r="AB1237" i="9"/>
  <c r="BT1237" i="9" s="1"/>
  <c r="BA1237" i="9"/>
  <c r="AG1237" i="9"/>
  <c r="BY1237" i="9" s="1"/>
  <c r="AY1237" i="9"/>
  <c r="AC1237" i="9"/>
  <c r="BU1237" i="9" s="1"/>
  <c r="AW1237" i="9"/>
  <c r="AA1237" i="9"/>
  <c r="BS1237" i="9" s="1"/>
  <c r="AQ1237" i="9"/>
  <c r="AS1237" i="9"/>
  <c r="AO1237" i="9"/>
  <c r="CG1237" i="9" s="1"/>
  <c r="AK1237" i="9"/>
  <c r="CC1237" i="9" s="1"/>
  <c r="AI1237" i="9"/>
  <c r="CA1237" i="9" s="1"/>
  <c r="Y1237" i="9"/>
  <c r="BQ1237" i="9" s="1"/>
  <c r="J1238" i="9"/>
  <c r="L1238" i="9"/>
  <c r="F1239" i="9"/>
  <c r="K1238" i="9"/>
  <c r="AI1133" i="9"/>
  <c r="CA1133" i="9" s="1"/>
  <c r="CG1142" i="9"/>
  <c r="CF1141" i="9"/>
  <c r="CC1138" i="9"/>
  <c r="BY1134" i="9"/>
  <c r="CD1139" i="9"/>
  <c r="CA1136" i="9"/>
  <c r="CE1140" i="9"/>
  <c r="CB1137" i="9"/>
  <c r="BZ1135" i="9"/>
  <c r="L1144" i="9"/>
  <c r="F1145" i="9"/>
  <c r="K1144" i="9"/>
  <c r="J1144" i="9"/>
  <c r="AZ1143" i="9"/>
  <c r="AR1143" i="9"/>
  <c r="AJ1143" i="9"/>
  <c r="CB1143" i="9" s="1"/>
  <c r="AB1143" i="9"/>
  <c r="BT1143" i="9" s="1"/>
  <c r="AY1143" i="9"/>
  <c r="AQ1143" i="9"/>
  <c r="AI1143" i="9"/>
  <c r="CA1143" i="9" s="1"/>
  <c r="AA1143" i="9"/>
  <c r="BS1143" i="9" s="1"/>
  <c r="AX1143" i="9"/>
  <c r="AP1143" i="9"/>
  <c r="CH1143" i="9" s="1"/>
  <c r="AH1143" i="9"/>
  <c r="BZ1143" i="9" s="1"/>
  <c r="Z1143" i="9"/>
  <c r="BR1143" i="9" s="1"/>
  <c r="AV1143" i="9"/>
  <c r="AN1143" i="9"/>
  <c r="CF1143" i="9" s="1"/>
  <c r="AF1143" i="9"/>
  <c r="BX1143" i="9" s="1"/>
  <c r="X1143" i="9"/>
  <c r="BP1143" i="9" s="1"/>
  <c r="BB1143" i="9"/>
  <c r="AT1143" i="9"/>
  <c r="AL1143" i="9"/>
  <c r="CD1143" i="9" s="1"/>
  <c r="AD1143" i="9"/>
  <c r="BV1143" i="9" s="1"/>
  <c r="BA1143" i="9"/>
  <c r="AE1143" i="9"/>
  <c r="BW1143" i="9" s="1"/>
  <c r="AS1143" i="9"/>
  <c r="W1143" i="9"/>
  <c r="BO1143" i="9" s="1"/>
  <c r="BO1175" i="9" s="1"/>
  <c r="K29" i="11" s="1"/>
  <c r="BD600" i="5" s="1" a="1"/>
  <c r="BD600" i="5" s="1"/>
  <c r="AM1143" i="9"/>
  <c r="CE1143" i="9" s="1"/>
  <c r="AO1143" i="9"/>
  <c r="CG1143" i="9" s="1"/>
  <c r="AK1143" i="9"/>
  <c r="CC1143" i="9" s="1"/>
  <c r="AG1143" i="9"/>
  <c r="BY1143" i="9" s="1"/>
  <c r="AC1143" i="9"/>
  <c r="BU1143" i="9" s="1"/>
  <c r="Y1143" i="9"/>
  <c r="BQ1143" i="9" s="1"/>
  <c r="AW1143" i="9"/>
  <c r="AU1143" i="9"/>
  <c r="BB1097" i="9"/>
  <c r="AT1097" i="9"/>
  <c r="AL1097" i="9"/>
  <c r="CD1097" i="9" s="1"/>
  <c r="AD1097" i="9"/>
  <c r="BV1097" i="9" s="1"/>
  <c r="AZ1097" i="9"/>
  <c r="AR1097" i="9"/>
  <c r="AJ1097" i="9"/>
  <c r="CB1097" i="9" s="1"/>
  <c r="AB1097" i="9"/>
  <c r="BT1097" i="9" s="1"/>
  <c r="AY1097" i="9"/>
  <c r="AQ1097" i="9"/>
  <c r="AI1097" i="9"/>
  <c r="CA1097" i="9" s="1"/>
  <c r="AA1097" i="9"/>
  <c r="BS1097" i="9" s="1"/>
  <c r="AV1097" i="9"/>
  <c r="AN1097" i="9"/>
  <c r="CF1097" i="9" s="1"/>
  <c r="AF1097" i="9"/>
  <c r="BX1097" i="9" s="1"/>
  <c r="X1097" i="9"/>
  <c r="BP1097" i="9" s="1"/>
  <c r="BP1128" i="9" s="1"/>
  <c r="L28" i="11" s="1"/>
  <c r="BE617" i="5" s="1" a="1"/>
  <c r="BE617" i="5" s="1"/>
  <c r="AU1097" i="9"/>
  <c r="AE1097" i="9"/>
  <c r="BW1097" i="9" s="1"/>
  <c r="AO1097" i="9"/>
  <c r="CG1097" i="9" s="1"/>
  <c r="Y1097" i="9"/>
  <c r="BQ1097" i="9" s="1"/>
  <c r="BA1097" i="9"/>
  <c r="AG1097" i="9"/>
  <c r="BY1097" i="9" s="1"/>
  <c r="AW1097" i="9"/>
  <c r="Z1097" i="9"/>
  <c r="BR1097" i="9" s="1"/>
  <c r="AS1097" i="9"/>
  <c r="AP1097" i="9"/>
  <c r="CH1097" i="9" s="1"/>
  <c r="AX1097" i="9"/>
  <c r="AM1097" i="9"/>
  <c r="CE1097" i="9" s="1"/>
  <c r="AK1097" i="9"/>
  <c r="CC1097" i="9" s="1"/>
  <c r="AH1097" i="9"/>
  <c r="BZ1097" i="9" s="1"/>
  <c r="AC1097" i="9"/>
  <c r="BU1097" i="9" s="1"/>
  <c r="L1098" i="9"/>
  <c r="F1099" i="9"/>
  <c r="J1098" i="9"/>
  <c r="K1098" i="9"/>
  <c r="AH1086" i="9"/>
  <c r="BZ1086" i="9" s="1"/>
  <c r="CG1096" i="9"/>
  <c r="CE1094" i="9"/>
  <c r="CB1091" i="9"/>
  <c r="CD1093" i="9"/>
  <c r="BY1088" i="9"/>
  <c r="CA1090" i="9"/>
  <c r="BX1087" i="9"/>
  <c r="CC1092" i="9"/>
  <c r="CF1095" i="9"/>
  <c r="BZ1089" i="9"/>
  <c r="CF1048" i="9"/>
  <c r="AH1039" i="9"/>
  <c r="BZ1039" i="9" s="1"/>
  <c r="CA1043" i="9"/>
  <c r="BZ1042" i="9"/>
  <c r="BY1041" i="9"/>
  <c r="CC1045" i="9"/>
  <c r="CB1044" i="9"/>
  <c r="BX1040" i="9"/>
  <c r="CD1046" i="9"/>
  <c r="L1050" i="9"/>
  <c r="J1050" i="9"/>
  <c r="F1051" i="9"/>
  <c r="K1050" i="9"/>
  <c r="BA1049" i="9"/>
  <c r="AS1049" i="9"/>
  <c r="AK1049" i="9"/>
  <c r="CC1049" i="9" s="1"/>
  <c r="AC1049" i="9"/>
  <c r="BU1049" i="9" s="1"/>
  <c r="AZ1049" i="9"/>
  <c r="AR1049" i="9"/>
  <c r="AJ1049" i="9"/>
  <c r="CB1049" i="9" s="1"/>
  <c r="AB1049" i="9"/>
  <c r="BT1049" i="9" s="1"/>
  <c r="AX1049" i="9"/>
  <c r="AP1049" i="9"/>
  <c r="CH1049" i="9" s="1"/>
  <c r="AH1049" i="9"/>
  <c r="BZ1049" i="9" s="1"/>
  <c r="Z1049" i="9"/>
  <c r="BR1049" i="9" s="1"/>
  <c r="AW1049" i="9"/>
  <c r="AO1049" i="9"/>
  <c r="CG1049" i="9" s="1"/>
  <c r="AG1049" i="9"/>
  <c r="BY1049" i="9" s="1"/>
  <c r="Y1049" i="9"/>
  <c r="BQ1049" i="9" s="1"/>
  <c r="AV1049" i="9"/>
  <c r="AN1049" i="9"/>
  <c r="CF1049" i="9" s="1"/>
  <c r="AF1049" i="9"/>
  <c r="BX1049" i="9" s="1"/>
  <c r="X1049" i="9"/>
  <c r="BP1049" i="9" s="1"/>
  <c r="AT1049" i="9"/>
  <c r="W1049" i="9"/>
  <c r="BO1049" i="9" s="1"/>
  <c r="BO1081" i="9" s="1"/>
  <c r="K27" i="11" s="1"/>
  <c r="BD634" i="5" s="1" a="1"/>
  <c r="BD634" i="5" s="1"/>
  <c r="AM1049" i="9"/>
  <c r="CE1049" i="9" s="1"/>
  <c r="AL1049" i="9"/>
  <c r="CD1049" i="9" s="1"/>
  <c r="BB1049" i="9"/>
  <c r="AE1049" i="9"/>
  <c r="BW1049" i="9" s="1"/>
  <c r="AA1049" i="9"/>
  <c r="BS1049" i="9" s="1"/>
  <c r="AD1049" i="9"/>
  <c r="BV1049" i="9" s="1"/>
  <c r="AY1049" i="9"/>
  <c r="AU1049" i="9"/>
  <c r="AQ1049" i="9"/>
  <c r="AI1049" i="9"/>
  <c r="CA1049" i="9" s="1"/>
  <c r="CG952" i="9"/>
  <c r="CH953" i="9"/>
  <c r="CI954" i="9"/>
  <c r="CE950" i="9"/>
  <c r="CA946" i="9"/>
  <c r="CF951" i="9"/>
  <c r="CC948" i="9"/>
  <c r="CB947" i="9"/>
  <c r="CD949" i="9"/>
  <c r="AW955" i="9"/>
  <c r="AO955" i="9"/>
  <c r="CG955" i="9" s="1"/>
  <c r="AG955" i="9"/>
  <c r="BY955" i="9" s="1"/>
  <c r="Y955" i="9"/>
  <c r="BQ955" i="9" s="1"/>
  <c r="AV955" i="9"/>
  <c r="AN955" i="9"/>
  <c r="CF955" i="9" s="1"/>
  <c r="AF955" i="9"/>
  <c r="BX955" i="9" s="1"/>
  <c r="X955" i="9"/>
  <c r="BP955" i="9" s="1"/>
  <c r="AU955" i="9"/>
  <c r="AM955" i="9"/>
  <c r="CE955" i="9" s="1"/>
  <c r="AE955" i="9"/>
  <c r="BW955" i="9" s="1"/>
  <c r="W955" i="9"/>
  <c r="BO955" i="9" s="1"/>
  <c r="BO987" i="9" s="1"/>
  <c r="K25" i="11" s="1"/>
  <c r="BD857" i="5" s="1" a="1"/>
  <c r="BD857" i="5" s="1"/>
  <c r="BD862" i="5" s="1"/>
  <c r="BD866" i="5" s="1"/>
  <c r="O54" i="12" s="1"/>
  <c r="BB955" i="9"/>
  <c r="AT955" i="9"/>
  <c r="AL955" i="9"/>
  <c r="CD955" i="9" s="1"/>
  <c r="AD955" i="9"/>
  <c r="BV955" i="9" s="1"/>
  <c r="AZ955" i="9"/>
  <c r="AR955" i="9"/>
  <c r="CJ955" i="9" s="1"/>
  <c r="AJ955" i="9"/>
  <c r="CB955" i="9" s="1"/>
  <c r="AB955" i="9"/>
  <c r="BT955" i="9" s="1"/>
  <c r="AI955" i="9"/>
  <c r="CA955" i="9" s="1"/>
  <c r="AY955" i="9"/>
  <c r="AC955" i="9"/>
  <c r="BU955" i="9" s="1"/>
  <c r="AX955" i="9"/>
  <c r="AA955" i="9"/>
  <c r="BS955" i="9" s="1"/>
  <c r="AQ955" i="9"/>
  <c r="CI955" i="9" s="1"/>
  <c r="AK955" i="9"/>
  <c r="CC955" i="9" s="1"/>
  <c r="BA955" i="9"/>
  <c r="AS955" i="9"/>
  <c r="Z955" i="9"/>
  <c r="BR955" i="9" s="1"/>
  <c r="AP955" i="9"/>
  <c r="CH955" i="9" s="1"/>
  <c r="AH955" i="9"/>
  <c r="BZ955" i="9" s="1"/>
  <c r="L956" i="9"/>
  <c r="F957" i="9"/>
  <c r="K956" i="9"/>
  <c r="J956" i="9"/>
  <c r="AK945" i="9"/>
  <c r="CC945" i="9" s="1"/>
  <c r="L909" i="9"/>
  <c r="F910" i="9"/>
  <c r="K909" i="9"/>
  <c r="J909" i="9"/>
  <c r="BB908" i="9"/>
  <c r="AT908" i="9"/>
  <c r="AL908" i="9"/>
  <c r="CD908" i="9" s="1"/>
  <c r="AD908" i="9"/>
  <c r="BV908" i="9" s="1"/>
  <c r="BA908" i="9"/>
  <c r="AS908" i="9"/>
  <c r="AK908" i="9"/>
  <c r="CC908" i="9" s="1"/>
  <c r="AC908" i="9"/>
  <c r="BU908" i="9" s="1"/>
  <c r="AZ908" i="9"/>
  <c r="AR908" i="9"/>
  <c r="AJ908" i="9"/>
  <c r="CB908" i="9" s="1"/>
  <c r="AB908" i="9"/>
  <c r="BT908" i="9" s="1"/>
  <c r="AY908" i="9"/>
  <c r="AQ908" i="9"/>
  <c r="CI908" i="9" s="1"/>
  <c r="AI908" i="9"/>
  <c r="CA908" i="9" s="1"/>
  <c r="AA908" i="9"/>
  <c r="BS908" i="9" s="1"/>
  <c r="AX908" i="9"/>
  <c r="AH908" i="9"/>
  <c r="BZ908" i="9" s="1"/>
  <c r="AW908" i="9"/>
  <c r="AG908" i="9"/>
  <c r="BY908" i="9" s="1"/>
  <c r="AV908" i="9"/>
  <c r="AF908" i="9"/>
  <c r="BX908" i="9" s="1"/>
  <c r="AU908" i="9"/>
  <c r="AE908" i="9"/>
  <c r="BW908" i="9" s="1"/>
  <c r="AN908" i="9"/>
  <c r="CF908" i="9" s="1"/>
  <c r="AM908" i="9"/>
  <c r="CE908" i="9" s="1"/>
  <c r="Z908" i="9"/>
  <c r="BR908" i="9" s="1"/>
  <c r="Y908" i="9"/>
  <c r="BQ908" i="9" s="1"/>
  <c r="X908" i="9"/>
  <c r="BP908" i="9" s="1"/>
  <c r="W908" i="9"/>
  <c r="BO908" i="9" s="1"/>
  <c r="BO940" i="9" s="1"/>
  <c r="K24" i="11" s="1"/>
  <c r="BD874" i="5" s="1" a="1"/>
  <c r="BD874" i="5" s="1"/>
  <c r="AP908" i="9"/>
  <c r="CH908" i="9" s="1"/>
  <c r="AO908" i="9"/>
  <c r="CG908" i="9" s="1"/>
  <c r="AJ898" i="9"/>
  <c r="CB898" i="9" s="1"/>
  <c r="CH907" i="9"/>
  <c r="CG906" i="9"/>
  <c r="CF905" i="9"/>
  <c r="CB901" i="9"/>
  <c r="CD903" i="9"/>
  <c r="BZ899" i="9"/>
  <c r="CE904" i="9"/>
  <c r="CC902" i="9"/>
  <c r="CA900" i="9"/>
  <c r="BU859" i="9"/>
  <c r="BM893" i="9"/>
  <c r="I23" i="11" s="1"/>
  <c r="BB891" i="5" s="1" a="1"/>
  <c r="BB891" i="5" s="1"/>
  <c r="BN852" i="9"/>
  <c r="BO853" i="9"/>
  <c r="BP854" i="9"/>
  <c r="BQ855" i="9"/>
  <c r="BR856" i="9"/>
  <c r="BS857" i="9"/>
  <c r="X851" i="9"/>
  <c r="BP851" i="9" s="1"/>
  <c r="AW860" i="9"/>
  <c r="AO860" i="9"/>
  <c r="AG860" i="9"/>
  <c r="Y860" i="9"/>
  <c r="BQ860" i="9" s="1"/>
  <c r="AV860" i="9"/>
  <c r="AN860" i="9"/>
  <c r="AF860" i="9"/>
  <c r="X860" i="9"/>
  <c r="BP860" i="9" s="1"/>
  <c r="AU860" i="9"/>
  <c r="AM860" i="9"/>
  <c r="AE860" i="9"/>
  <c r="W860" i="9"/>
  <c r="BO860" i="9" s="1"/>
  <c r="BB860" i="9"/>
  <c r="AT860" i="9"/>
  <c r="AL860" i="9"/>
  <c r="AD860" i="9"/>
  <c r="BV860" i="9" s="1"/>
  <c r="V860" i="9"/>
  <c r="BN860" i="9" s="1"/>
  <c r="BA860" i="9"/>
  <c r="AS860" i="9"/>
  <c r="AK860" i="9"/>
  <c r="AC860" i="9"/>
  <c r="BU860" i="9" s="1"/>
  <c r="AZ860" i="9"/>
  <c r="AR860" i="9"/>
  <c r="AJ860" i="9"/>
  <c r="AB860" i="9"/>
  <c r="BT860" i="9" s="1"/>
  <c r="AQ860" i="9"/>
  <c r="AP860" i="9"/>
  <c r="AI860" i="9"/>
  <c r="AH860" i="9"/>
  <c r="AA860" i="9"/>
  <c r="BS860" i="9" s="1"/>
  <c r="Z860" i="9"/>
  <c r="BR860" i="9" s="1"/>
  <c r="AY860" i="9"/>
  <c r="AX860" i="9"/>
  <c r="F862" i="9"/>
  <c r="L861" i="9"/>
  <c r="K861" i="9"/>
  <c r="J861" i="9"/>
  <c r="CH719" i="9"/>
  <c r="CG718" i="9"/>
  <c r="CE716" i="9"/>
  <c r="CB713" i="9"/>
  <c r="CF717" i="9"/>
  <c r="CD715" i="9"/>
  <c r="CC714" i="9"/>
  <c r="BZ711" i="9"/>
  <c r="CA712" i="9"/>
  <c r="L721" i="9"/>
  <c r="K721" i="9"/>
  <c r="F722" i="9"/>
  <c r="J721" i="9"/>
  <c r="BA720" i="9"/>
  <c r="AS720" i="9"/>
  <c r="AK720" i="9"/>
  <c r="CC720" i="9" s="1"/>
  <c r="AC720" i="9"/>
  <c r="BU720" i="9" s="1"/>
  <c r="AZ720" i="9"/>
  <c r="AR720" i="9"/>
  <c r="AJ720" i="9"/>
  <c r="CB720" i="9" s="1"/>
  <c r="AB720" i="9"/>
  <c r="BT720" i="9" s="1"/>
  <c r="AY720" i="9"/>
  <c r="AQ720" i="9"/>
  <c r="CI720" i="9" s="1"/>
  <c r="AI720" i="9"/>
  <c r="CA720" i="9" s="1"/>
  <c r="AA720" i="9"/>
  <c r="BS720" i="9" s="1"/>
  <c r="AX720" i="9"/>
  <c r="AP720" i="9"/>
  <c r="CH720" i="9" s="1"/>
  <c r="AH720" i="9"/>
  <c r="BZ720" i="9" s="1"/>
  <c r="Z720" i="9"/>
  <c r="BR720" i="9" s="1"/>
  <c r="AM720" i="9"/>
  <c r="CE720" i="9" s="1"/>
  <c r="W720" i="9"/>
  <c r="BO720" i="9" s="1"/>
  <c r="BO752" i="9" s="1"/>
  <c r="K20" i="11" s="1"/>
  <c r="BB720" i="9"/>
  <c r="AL720" i="9"/>
  <c r="CD720" i="9" s="1"/>
  <c r="AW720" i="9"/>
  <c r="AG720" i="9"/>
  <c r="BY720" i="9" s="1"/>
  <c r="AV720" i="9"/>
  <c r="AF720" i="9"/>
  <c r="BX720" i="9" s="1"/>
  <c r="AU720" i="9"/>
  <c r="AE720" i="9"/>
  <c r="BW720" i="9" s="1"/>
  <c r="AN720" i="9"/>
  <c r="CF720" i="9" s="1"/>
  <c r="X720" i="9"/>
  <c r="BP720" i="9" s="1"/>
  <c r="AT720" i="9"/>
  <c r="AO720" i="9"/>
  <c r="CG720" i="9" s="1"/>
  <c r="AD720" i="9"/>
  <c r="BV720" i="9" s="1"/>
  <c r="Y720" i="9"/>
  <c r="BQ720" i="9" s="1"/>
  <c r="AJ710" i="9"/>
  <c r="CB710" i="9" s="1"/>
  <c r="BA249" i="9"/>
  <c r="CS249" i="9" s="1"/>
  <c r="AS249" i="9"/>
  <c r="CK249" i="9" s="1"/>
  <c r="AK249" i="9"/>
  <c r="CC249" i="9" s="1"/>
  <c r="AC249" i="9"/>
  <c r="BU249" i="9" s="1"/>
  <c r="AZ249" i="9"/>
  <c r="CR249" i="9" s="1"/>
  <c r="AR249" i="9"/>
  <c r="CJ249" i="9" s="1"/>
  <c r="AJ249" i="9"/>
  <c r="CB249" i="9" s="1"/>
  <c r="AB249" i="9"/>
  <c r="BT249" i="9" s="1"/>
  <c r="AY249" i="9"/>
  <c r="CQ249" i="9" s="1"/>
  <c r="AQ249" i="9"/>
  <c r="CI249" i="9" s="1"/>
  <c r="AI249" i="9"/>
  <c r="CA249" i="9" s="1"/>
  <c r="AA249" i="9"/>
  <c r="BS249" i="9" s="1"/>
  <c r="AX249" i="9"/>
  <c r="CP249" i="9" s="1"/>
  <c r="AP249" i="9"/>
  <c r="CH249" i="9" s="1"/>
  <c r="AH249" i="9"/>
  <c r="BZ249" i="9" s="1"/>
  <c r="Z249" i="9"/>
  <c r="BR249" i="9" s="1"/>
  <c r="AW249" i="9"/>
  <c r="CO249" i="9" s="1"/>
  <c r="AO249" i="9"/>
  <c r="CG249" i="9" s="1"/>
  <c r="AG249" i="9"/>
  <c r="BY249" i="9" s="1"/>
  <c r="Y249" i="9"/>
  <c r="BQ249" i="9" s="1"/>
  <c r="AV249" i="9"/>
  <c r="CN249" i="9" s="1"/>
  <c r="AN249" i="9"/>
  <c r="CF249" i="9" s="1"/>
  <c r="AF249" i="9"/>
  <c r="BX249" i="9" s="1"/>
  <c r="X249" i="9"/>
  <c r="BP249" i="9" s="1"/>
  <c r="AU249" i="9"/>
  <c r="CM249" i="9" s="1"/>
  <c r="AM249" i="9"/>
  <c r="CE249" i="9" s="1"/>
  <c r="AE249" i="9"/>
  <c r="BW249" i="9" s="1"/>
  <c r="W249" i="9"/>
  <c r="BO249" i="9" s="1"/>
  <c r="V249" i="9"/>
  <c r="BN249" i="9" s="1"/>
  <c r="BN282" i="9" s="1"/>
  <c r="J10" i="11" s="1"/>
  <c r="BB249" i="9"/>
  <c r="CT249" i="9" s="1"/>
  <c r="AT249" i="9"/>
  <c r="CL249" i="9" s="1"/>
  <c r="AL249" i="9"/>
  <c r="CD249" i="9" s="1"/>
  <c r="AD249" i="9"/>
  <c r="BV249" i="9" s="1"/>
  <c r="L250" i="9"/>
  <c r="K250" i="9"/>
  <c r="J250" i="9"/>
  <c r="F251" i="9"/>
  <c r="AX240" i="9"/>
  <c r="CP240" i="9" s="1"/>
  <c r="CT247" i="9"/>
  <c r="CR245" i="9"/>
  <c r="CS246" i="9"/>
  <c r="CP243" i="9"/>
  <c r="CN241" i="9"/>
  <c r="CQ244" i="9"/>
  <c r="CO242" i="9"/>
  <c r="F63" i="9"/>
  <c r="J62" i="9"/>
  <c r="L62" i="9"/>
  <c r="K62" i="9"/>
  <c r="BB61" i="9"/>
  <c r="AT61" i="9"/>
  <c r="CL61" i="9" s="1"/>
  <c r="AL61" i="9"/>
  <c r="CD61" i="9" s="1"/>
  <c r="AD61" i="9"/>
  <c r="BV61" i="9" s="1"/>
  <c r="V61" i="9"/>
  <c r="BN61" i="9" s="1"/>
  <c r="BN94" i="9" s="1"/>
  <c r="J6" i="11" s="1"/>
  <c r="AY61" i="9"/>
  <c r="AQ61" i="9"/>
  <c r="CI61" i="9" s="1"/>
  <c r="AI61" i="9"/>
  <c r="CA61" i="9" s="1"/>
  <c r="AA61" i="9"/>
  <c r="BS61" i="9" s="1"/>
  <c r="AX61" i="9"/>
  <c r="AP61" i="9"/>
  <c r="CH61" i="9" s="1"/>
  <c r="AH61" i="9"/>
  <c r="BZ61" i="9" s="1"/>
  <c r="Z61" i="9"/>
  <c r="BR61" i="9" s="1"/>
  <c r="AW61" i="9"/>
  <c r="CO61" i="9" s="1"/>
  <c r="AO61" i="9"/>
  <c r="CG61" i="9" s="1"/>
  <c r="AG61" i="9"/>
  <c r="BY61" i="9" s="1"/>
  <c r="Y61" i="9"/>
  <c r="BQ61" i="9" s="1"/>
  <c r="AU61" i="9"/>
  <c r="CM61" i="9" s="1"/>
  <c r="AM61" i="9"/>
  <c r="CE61" i="9" s="1"/>
  <c r="AE61" i="9"/>
  <c r="BW61" i="9" s="1"/>
  <c r="W61" i="9"/>
  <c r="BO61" i="9" s="1"/>
  <c r="AK61" i="9"/>
  <c r="CC61" i="9" s="1"/>
  <c r="AZ61" i="9"/>
  <c r="AC61" i="9"/>
  <c r="BU61" i="9" s="1"/>
  <c r="AV61" i="9"/>
  <c r="CN61" i="9" s="1"/>
  <c r="AB61" i="9"/>
  <c r="BT61" i="9" s="1"/>
  <c r="AS61" i="9"/>
  <c r="CK61" i="9" s="1"/>
  <c r="X61" i="9"/>
  <c r="BP61" i="9" s="1"/>
  <c r="AR61" i="9"/>
  <c r="CJ61" i="9" s="1"/>
  <c r="AN61" i="9"/>
  <c r="CF61" i="9" s="1"/>
  <c r="AJ61" i="9"/>
  <c r="CB61" i="9" s="1"/>
  <c r="AF61" i="9"/>
  <c r="BX61" i="9" s="1"/>
  <c r="BA61" i="9"/>
  <c r="CN60" i="9"/>
  <c r="CM59" i="9"/>
  <c r="CJ56" i="9"/>
  <c r="CH54" i="9"/>
  <c r="CI55" i="9"/>
  <c r="CG53" i="9"/>
  <c r="CK57" i="9"/>
  <c r="CL58" i="9"/>
  <c r="AQ52" i="9"/>
  <c r="CI52" i="9" s="1"/>
  <c r="F674" i="9"/>
  <c r="J673" i="9"/>
  <c r="K673" i="9"/>
  <c r="L673" i="9"/>
  <c r="J767" i="9"/>
  <c r="F768" i="9"/>
  <c r="K767" i="9"/>
  <c r="L767" i="9"/>
  <c r="CT7" i="9"/>
  <c r="CS6" i="9"/>
  <c r="AV672" i="9"/>
  <c r="CN672" i="9" s="1"/>
  <c r="AU672" i="9"/>
  <c r="CM672" i="9" s="1"/>
  <c r="BB672" i="9"/>
  <c r="CT672" i="9" s="1"/>
  <c r="AS672" i="9"/>
  <c r="CK672" i="9" s="1"/>
  <c r="AN672" i="9"/>
  <c r="CF672" i="9" s="1"/>
  <c r="AG672" i="9"/>
  <c r="BY672" i="9" s="1"/>
  <c r="AD672" i="9"/>
  <c r="BV672" i="9" s="1"/>
  <c r="AA672" i="9"/>
  <c r="BS672" i="9" s="1"/>
  <c r="AY672" i="9"/>
  <c r="CQ672" i="9" s="1"/>
  <c r="BA672" i="9"/>
  <c r="CS672" i="9" s="1"/>
  <c r="AX672" i="9"/>
  <c r="CP672" i="9" s="1"/>
  <c r="AR672" i="9"/>
  <c r="CJ672" i="9" s="1"/>
  <c r="AO672" i="9"/>
  <c r="CG672" i="9" s="1"/>
  <c r="AM672" i="9"/>
  <c r="CE672" i="9" s="1"/>
  <c r="AH672" i="9"/>
  <c r="BZ672" i="9" s="1"/>
  <c r="AQ672" i="9"/>
  <c r="CI672" i="9" s="1"/>
  <c r="AP672" i="9"/>
  <c r="CH672" i="9" s="1"/>
  <c r="AJ672" i="9"/>
  <c r="CB672" i="9" s="1"/>
  <c r="W672" i="9"/>
  <c r="BO672" i="9" s="1"/>
  <c r="Z672" i="9"/>
  <c r="BR672" i="9" s="1"/>
  <c r="Y672" i="9"/>
  <c r="BQ672" i="9" s="1"/>
  <c r="AZ672" i="9"/>
  <c r="CR672" i="9" s="1"/>
  <c r="AB672" i="9"/>
  <c r="BT672" i="9" s="1"/>
  <c r="AL672" i="9"/>
  <c r="CD672" i="9" s="1"/>
  <c r="AF672" i="9"/>
  <c r="BX672" i="9" s="1"/>
  <c r="V672" i="9"/>
  <c r="BN672" i="9" s="1"/>
  <c r="BN705" i="9" s="1"/>
  <c r="J19" i="11" s="1"/>
  <c r="AT672" i="9"/>
  <c r="CL672" i="9" s="1"/>
  <c r="AI672" i="9"/>
  <c r="CA672" i="9" s="1"/>
  <c r="X672" i="9"/>
  <c r="BP672" i="9" s="1"/>
  <c r="AK672" i="9"/>
  <c r="CC672" i="9" s="1"/>
  <c r="AC672" i="9"/>
  <c r="BU672" i="9" s="1"/>
  <c r="AE672" i="9"/>
  <c r="BW672" i="9" s="1"/>
  <c r="AW672" i="9"/>
  <c r="CO672" i="9" s="1"/>
  <c r="CO757" i="9"/>
  <c r="AX757" i="9"/>
  <c r="F113" i="9"/>
  <c r="J112" i="9"/>
  <c r="H110" i="9"/>
  <c r="L109" i="9"/>
  <c r="K109" i="9"/>
  <c r="CN758" i="9"/>
  <c r="CS763" i="9"/>
  <c r="CR762" i="9"/>
  <c r="CO759" i="9"/>
  <c r="CQ761" i="9"/>
  <c r="CP760" i="9"/>
  <c r="CT764" i="9"/>
  <c r="AI108" i="9"/>
  <c r="CA108" i="9" s="1"/>
  <c r="AJ108" i="9"/>
  <c r="CB108" i="9" s="1"/>
  <c r="AQ108" i="9"/>
  <c r="CI108" i="9" s="1"/>
  <c r="AY108" i="9"/>
  <c r="CQ108" i="9" s="1"/>
  <c r="AB108" i="9"/>
  <c r="BT108" i="9" s="1"/>
  <c r="AS108" i="9"/>
  <c r="CK108" i="9" s="1"/>
  <c r="AV108" i="9"/>
  <c r="CN108" i="9" s="1"/>
  <c r="AO108" i="9"/>
  <c r="CG108" i="9" s="1"/>
  <c r="AX108" i="9"/>
  <c r="CP108" i="9" s="1"/>
  <c r="V108" i="9"/>
  <c r="BN108" i="9" s="1"/>
  <c r="BN141" i="9" s="1"/>
  <c r="J7" i="11" s="1"/>
  <c r="AK108" i="9"/>
  <c r="CC108" i="9" s="1"/>
  <c r="AG108" i="9"/>
  <c r="BY108" i="9" s="1"/>
  <c r="AT108" i="9"/>
  <c r="CL108" i="9" s="1"/>
  <c r="AU108" i="9"/>
  <c r="CM108" i="9" s="1"/>
  <c r="AW108" i="9"/>
  <c r="CO108" i="9" s="1"/>
  <c r="W108" i="9"/>
  <c r="BO108" i="9" s="1"/>
  <c r="AL108" i="9"/>
  <c r="CD108" i="9" s="1"/>
  <c r="BA108" i="9"/>
  <c r="CS108" i="9" s="1"/>
  <c r="AR108" i="9"/>
  <c r="CJ108" i="9" s="1"/>
  <c r="X108" i="9"/>
  <c r="BP108" i="9" s="1"/>
  <c r="Y108" i="9"/>
  <c r="BQ108" i="9" s="1"/>
  <c r="AP108" i="9"/>
  <c r="CH108" i="9" s="1"/>
  <c r="AE108" i="9"/>
  <c r="BW108" i="9" s="1"/>
  <c r="AD108" i="9"/>
  <c r="BV108" i="9" s="1"/>
  <c r="BB108" i="9"/>
  <c r="AH108" i="9"/>
  <c r="BZ108" i="9" s="1"/>
  <c r="AM108" i="9"/>
  <c r="CE108" i="9" s="1"/>
  <c r="Z108" i="9"/>
  <c r="BR108" i="9" s="1"/>
  <c r="AF108" i="9"/>
  <c r="BX108" i="9" s="1"/>
  <c r="AA108" i="9"/>
  <c r="BS108" i="9" s="1"/>
  <c r="AN108" i="9"/>
  <c r="CF108" i="9" s="1"/>
  <c r="AC108" i="9"/>
  <c r="BU108" i="9" s="1"/>
  <c r="AZ108" i="9"/>
  <c r="CR108" i="9" s="1"/>
  <c r="AB297" i="9"/>
  <c r="BT297" i="9" s="1"/>
  <c r="Y297" i="9"/>
  <c r="BQ297" i="9" s="1"/>
  <c r="X297" i="9"/>
  <c r="BP297" i="9" s="1"/>
  <c r="AH297" i="9"/>
  <c r="BZ297" i="9" s="1"/>
  <c r="AQ297" i="9"/>
  <c r="CI297" i="9" s="1"/>
  <c r="Z297" i="9"/>
  <c r="BR297" i="9" s="1"/>
  <c r="AJ297" i="9"/>
  <c r="CB297" i="9" s="1"/>
  <c r="AO297" i="9"/>
  <c r="CG297" i="9" s="1"/>
  <c r="AA297" i="9"/>
  <c r="BS297" i="9" s="1"/>
  <c r="AI297" i="9"/>
  <c r="CA297" i="9" s="1"/>
  <c r="AP297" i="9"/>
  <c r="CH297" i="9" s="1"/>
  <c r="AT297" i="9"/>
  <c r="CL297" i="9" s="1"/>
  <c r="AU297" i="9"/>
  <c r="CM297" i="9" s="1"/>
  <c r="AG297" i="9"/>
  <c r="BY297" i="9" s="1"/>
  <c r="AR297" i="9"/>
  <c r="CJ297" i="9" s="1"/>
  <c r="AS297" i="9"/>
  <c r="CK297" i="9" s="1"/>
  <c r="AV297" i="9"/>
  <c r="CN297" i="9" s="1"/>
  <c r="AN297" i="9"/>
  <c r="CF297" i="9" s="1"/>
  <c r="W297" i="9"/>
  <c r="BO297" i="9" s="1"/>
  <c r="BO329" i="9" s="1"/>
  <c r="K11" i="11" s="1"/>
  <c r="BD73" i="5" s="1" a="1"/>
  <c r="BD73" i="5" s="1"/>
  <c r="AE297" i="9"/>
  <c r="BW297" i="9" s="1"/>
  <c r="AZ297" i="9"/>
  <c r="CR297" i="9" s="1"/>
  <c r="BA297" i="9"/>
  <c r="CS297" i="9" s="1"/>
  <c r="AX297" i="9"/>
  <c r="CP297" i="9" s="1"/>
  <c r="BB297" i="9"/>
  <c r="CT297" i="9" s="1"/>
  <c r="AC297" i="9"/>
  <c r="BU297" i="9" s="1"/>
  <c r="AL297" i="9"/>
  <c r="CD297" i="9" s="1"/>
  <c r="AM297" i="9"/>
  <c r="CE297" i="9" s="1"/>
  <c r="AY297" i="9"/>
  <c r="CQ297" i="9" s="1"/>
  <c r="AD297" i="9"/>
  <c r="BV297" i="9" s="1"/>
  <c r="AK297" i="9"/>
  <c r="CC297" i="9" s="1"/>
  <c r="AF297" i="9"/>
  <c r="BX297" i="9" s="1"/>
  <c r="AW297" i="9"/>
  <c r="CO297" i="9" s="1"/>
  <c r="CO663" i="9"/>
  <c r="AX663" i="9"/>
  <c r="AC202" i="9"/>
  <c r="BU202" i="9" s="1"/>
  <c r="AF202" i="9"/>
  <c r="BX202" i="9" s="1"/>
  <c r="AO202" i="9"/>
  <c r="CG202" i="9" s="1"/>
  <c r="W202" i="9"/>
  <c r="BO202" i="9" s="1"/>
  <c r="AL202" i="9"/>
  <c r="CD202" i="9" s="1"/>
  <c r="AM202" i="9"/>
  <c r="CE202" i="9" s="1"/>
  <c r="AP202" i="9"/>
  <c r="CH202" i="9" s="1"/>
  <c r="X202" i="9"/>
  <c r="BP202" i="9" s="1"/>
  <c r="AK202" i="9"/>
  <c r="CC202" i="9" s="1"/>
  <c r="AN202" i="9"/>
  <c r="CF202" i="9" s="1"/>
  <c r="AR202" i="9"/>
  <c r="CJ202" i="9" s="1"/>
  <c r="AJ202" i="9"/>
  <c r="CB202" i="9" s="1"/>
  <c r="AV202" i="9"/>
  <c r="CN202" i="9" s="1"/>
  <c r="AD202" i="9"/>
  <c r="BV202" i="9" s="1"/>
  <c r="AH202" i="9"/>
  <c r="BZ202" i="9" s="1"/>
  <c r="AS202" i="9"/>
  <c r="CK202" i="9" s="1"/>
  <c r="AT202" i="9"/>
  <c r="CL202" i="9" s="1"/>
  <c r="BB202" i="9"/>
  <c r="CT202" i="9" s="1"/>
  <c r="Z202" i="9"/>
  <c r="BR202" i="9" s="1"/>
  <c r="AQ202" i="9"/>
  <c r="CI202" i="9" s="1"/>
  <c r="BA202" i="9"/>
  <c r="CS202" i="9" s="1"/>
  <c r="AI202" i="9"/>
  <c r="CA202" i="9" s="1"/>
  <c r="AG202" i="9"/>
  <c r="BY202" i="9" s="1"/>
  <c r="AX202" i="9"/>
  <c r="CP202" i="9" s="1"/>
  <c r="AZ202" i="9"/>
  <c r="CR202" i="9" s="1"/>
  <c r="AE202" i="9"/>
  <c r="BW202" i="9" s="1"/>
  <c r="Y202" i="9"/>
  <c r="BQ202" i="9" s="1"/>
  <c r="AY202" i="9"/>
  <c r="CQ202" i="9" s="1"/>
  <c r="AA202" i="9"/>
  <c r="BS202" i="9" s="1"/>
  <c r="V202" i="9"/>
  <c r="BN202" i="9" s="1"/>
  <c r="BN235" i="9" s="1"/>
  <c r="J9" i="11" s="1"/>
  <c r="AU202" i="9"/>
  <c r="CM202" i="9" s="1"/>
  <c r="AW202" i="9"/>
  <c r="CO202" i="9" s="1"/>
  <c r="AB202" i="9"/>
  <c r="BT202" i="9" s="1"/>
  <c r="L17" i="9"/>
  <c r="F18" i="9"/>
  <c r="J17" i="9"/>
  <c r="K17" i="9"/>
  <c r="X766" i="9"/>
  <c r="BP766" i="9" s="1"/>
  <c r="AG766" i="9"/>
  <c r="BY766" i="9" s="1"/>
  <c r="AQ766" i="9"/>
  <c r="CI766" i="9" s="1"/>
  <c r="AS766" i="9"/>
  <c r="CK766" i="9" s="1"/>
  <c r="AT766" i="9"/>
  <c r="CL766" i="9" s="1"/>
  <c r="AA766" i="9"/>
  <c r="BS766" i="9" s="1"/>
  <c r="AL766" i="9"/>
  <c r="CD766" i="9" s="1"/>
  <c r="AM766" i="9"/>
  <c r="CE766" i="9" s="1"/>
  <c r="Y766" i="9"/>
  <c r="BQ766" i="9" s="1"/>
  <c r="AK766" i="9"/>
  <c r="CC766" i="9" s="1"/>
  <c r="AH766" i="9"/>
  <c r="BZ766" i="9" s="1"/>
  <c r="AN766" i="9"/>
  <c r="CF766" i="9" s="1"/>
  <c r="AJ766" i="9"/>
  <c r="CB766" i="9" s="1"/>
  <c r="W766" i="9"/>
  <c r="BO766" i="9" s="1"/>
  <c r="AO766" i="9"/>
  <c r="CG766" i="9" s="1"/>
  <c r="AZ766" i="9"/>
  <c r="CR766" i="9" s="1"/>
  <c r="BB766" i="9"/>
  <c r="CT766" i="9" s="1"/>
  <c r="AC766" i="9"/>
  <c r="BU766" i="9" s="1"/>
  <c r="AD766" i="9"/>
  <c r="BV766" i="9" s="1"/>
  <c r="AE766" i="9"/>
  <c r="BW766" i="9" s="1"/>
  <c r="AR766" i="9"/>
  <c r="CJ766" i="9" s="1"/>
  <c r="V766" i="9"/>
  <c r="BN766" i="9" s="1"/>
  <c r="BN799" i="9" s="1"/>
  <c r="J21" i="11" s="1"/>
  <c r="AI766" i="9"/>
  <c r="CA766" i="9" s="1"/>
  <c r="BA766" i="9"/>
  <c r="CS766" i="9" s="1"/>
  <c r="AF766" i="9"/>
  <c r="BX766" i="9" s="1"/>
  <c r="AB766" i="9"/>
  <c r="BT766" i="9" s="1"/>
  <c r="AX766" i="9"/>
  <c r="CP766" i="9" s="1"/>
  <c r="Z766" i="9"/>
  <c r="BR766" i="9" s="1"/>
  <c r="AW766" i="9"/>
  <c r="CO766" i="9" s="1"/>
  <c r="AY766" i="9"/>
  <c r="CQ766" i="9" s="1"/>
  <c r="AU766" i="9"/>
  <c r="CM766" i="9" s="1"/>
  <c r="AP766" i="9"/>
  <c r="CH766" i="9" s="1"/>
  <c r="AV766" i="9"/>
  <c r="CN766" i="9" s="1"/>
  <c r="CP666" i="9"/>
  <c r="CN664" i="9"/>
  <c r="CO665" i="9"/>
  <c r="CQ667" i="9"/>
  <c r="CT670" i="9"/>
  <c r="CR668" i="9"/>
  <c r="CS669" i="9"/>
  <c r="K203" i="9"/>
  <c r="L203" i="9"/>
  <c r="J203" i="9"/>
  <c r="F204" i="9"/>
  <c r="X16" i="9"/>
  <c r="BP16" i="9" s="1"/>
  <c r="BP47" i="9" s="1"/>
  <c r="L5" i="11" s="1"/>
  <c r="AB16" i="9"/>
  <c r="BT16" i="9" s="1"/>
  <c r="AG16" i="9"/>
  <c r="BY16" i="9" s="1"/>
  <c r="AA16" i="9"/>
  <c r="BS16" i="9" s="1"/>
  <c r="Y16" i="9"/>
  <c r="BQ16" i="9" s="1"/>
  <c r="AK16" i="9"/>
  <c r="CC16" i="9" s="1"/>
  <c r="AN16" i="9"/>
  <c r="CF16" i="9" s="1"/>
  <c r="AC16" i="9"/>
  <c r="BU16" i="9" s="1"/>
  <c r="AH16" i="9"/>
  <c r="BZ16" i="9" s="1"/>
  <c r="AO16" i="9"/>
  <c r="CG16" i="9" s="1"/>
  <c r="AQ16" i="9"/>
  <c r="CI16" i="9" s="1"/>
  <c r="AR16" i="9"/>
  <c r="CJ16" i="9" s="1"/>
  <c r="AS16" i="9"/>
  <c r="CK16" i="9" s="1"/>
  <c r="AV16" i="9"/>
  <c r="CN16" i="9" s="1"/>
  <c r="AT16" i="9"/>
  <c r="CL16" i="9" s="1"/>
  <c r="AX16" i="9"/>
  <c r="CP16" i="9" s="1"/>
  <c r="AF16" i="9"/>
  <c r="BX16" i="9" s="1"/>
  <c r="AI16" i="9"/>
  <c r="CA16" i="9" s="1"/>
  <c r="AY16" i="9"/>
  <c r="CQ16" i="9" s="1"/>
  <c r="BA16" i="9"/>
  <c r="CS16" i="9" s="1"/>
  <c r="BB16" i="9"/>
  <c r="CT16" i="9" s="1"/>
  <c r="Z16" i="9"/>
  <c r="BR16" i="9" s="1"/>
  <c r="AM16" i="9"/>
  <c r="CE16" i="9" s="1"/>
  <c r="AP16" i="9"/>
  <c r="CH16" i="9" s="1"/>
  <c r="AU16" i="9"/>
  <c r="CM16" i="9" s="1"/>
  <c r="AZ16" i="9"/>
  <c r="CR16" i="9" s="1"/>
  <c r="AD16" i="9"/>
  <c r="BV16" i="9" s="1"/>
  <c r="AE16" i="9"/>
  <c r="BW16" i="9" s="1"/>
  <c r="AW16" i="9"/>
  <c r="CO16" i="9" s="1"/>
  <c r="AJ16" i="9"/>
  <c r="CB16" i="9" s="1"/>
  <c r="AL16" i="9"/>
  <c r="CD16" i="9" s="1"/>
  <c r="L298" i="9"/>
  <c r="J298" i="9"/>
  <c r="F299" i="9"/>
  <c r="K298" i="9"/>
  <c r="J1121" i="1"/>
  <c r="J1124" i="1" s="1"/>
  <c r="K1087" i="1"/>
  <c r="K1090" i="1" s="1"/>
  <c r="J1053" i="1"/>
  <c r="J1056" i="1" s="1"/>
  <c r="K1019" i="1"/>
  <c r="K1022" i="1" s="1"/>
  <c r="K985" i="1"/>
  <c r="K988" i="1" s="1"/>
  <c r="J951" i="1"/>
  <c r="J954" i="1" s="1"/>
  <c r="J917" i="1"/>
  <c r="J920" i="1" s="1"/>
  <c r="K849" i="1"/>
  <c r="K852" i="1" s="1"/>
  <c r="J815" i="1"/>
  <c r="J818" i="1" s="1"/>
  <c r="J781" i="1"/>
  <c r="J784" i="1" s="1"/>
  <c r="J713" i="1"/>
  <c r="J716" i="1" s="1"/>
  <c r="J679" i="1"/>
  <c r="J682" i="1" s="1"/>
  <c r="K645" i="1"/>
  <c r="K648" i="1" s="1"/>
  <c r="J543" i="1"/>
  <c r="J546" i="1" s="1"/>
  <c r="L509" i="1"/>
  <c r="L512" i="1" s="1"/>
  <c r="J237" i="1"/>
  <c r="J240" i="1" s="1"/>
  <c r="K203" i="1"/>
  <c r="K206" i="1" s="1"/>
  <c r="J67" i="1"/>
  <c r="J70" i="1" s="1"/>
  <c r="L101" i="1"/>
  <c r="L104" i="1" s="1"/>
  <c r="L577" i="1"/>
  <c r="L580" i="1" s="1"/>
  <c r="L169" i="1"/>
  <c r="L172" i="1" s="1"/>
  <c r="BB896" i="5" l="1"/>
  <c r="BB900" i="5" s="1"/>
  <c r="M56" i="12" s="1"/>
  <c r="BD498" i="5" a="1"/>
  <c r="BD498" i="5" s="1"/>
  <c r="BC873" i="5" a="1"/>
  <c r="BC873" i="5" s="1"/>
  <c r="BC879" i="5" s="1"/>
  <c r="BC883" i="5" s="1"/>
  <c r="N55" i="12" s="1"/>
  <c r="BC822" i="5" a="1"/>
  <c r="BC822" i="5" s="1"/>
  <c r="BC828" i="5" s="1"/>
  <c r="BC832" i="5" s="1"/>
  <c r="N52" i="12" s="1"/>
  <c r="BC890" i="5" a="1"/>
  <c r="BC890" i="5" s="1"/>
  <c r="BC839" i="5" a="1"/>
  <c r="BC839" i="5" s="1"/>
  <c r="BC845" i="5" s="1"/>
  <c r="BC849" i="5" s="1"/>
  <c r="N53" i="12" s="1"/>
  <c r="AZ861" i="5" a="1"/>
  <c r="AZ861" i="5" s="1"/>
  <c r="AZ862" i="5" s="1"/>
  <c r="AZ866" i="5" s="1"/>
  <c r="K54" i="12" s="1"/>
  <c r="AZ317" i="5" a="1"/>
  <c r="AZ317" i="5" s="1"/>
  <c r="AZ318" i="5" s="1"/>
  <c r="AZ322" i="5" s="1"/>
  <c r="K22" i="12" s="1"/>
  <c r="AZ198" i="5" a="1"/>
  <c r="AZ198" i="5" s="1"/>
  <c r="AZ199" i="5" s="1"/>
  <c r="AZ203" i="5" s="1"/>
  <c r="K15" i="12" s="1"/>
  <c r="AZ759" i="5" a="1"/>
  <c r="AZ759" i="5" s="1"/>
  <c r="AZ760" i="5" s="1"/>
  <c r="AZ764" i="5" s="1"/>
  <c r="K48" i="12" s="1"/>
  <c r="AZ606" i="5" a="1"/>
  <c r="AZ606" i="5" s="1"/>
  <c r="AZ607" i="5" s="1"/>
  <c r="AZ611" i="5" s="1"/>
  <c r="K39" i="12" s="1"/>
  <c r="AZ521" i="5" a="1"/>
  <c r="AZ521" i="5" s="1"/>
  <c r="AZ522" i="5" s="1"/>
  <c r="AZ526" i="5" s="1"/>
  <c r="K34" i="12" s="1"/>
  <c r="AZ810" i="5" a="1"/>
  <c r="AZ810" i="5" s="1"/>
  <c r="AZ811" i="5" s="1"/>
  <c r="AZ815" i="5" s="1"/>
  <c r="K51" i="12" s="1"/>
  <c r="AZ470" i="5" a="1"/>
  <c r="AZ470" i="5" s="1"/>
  <c r="AZ471" i="5" s="1"/>
  <c r="AZ475" i="5" s="1"/>
  <c r="K31" i="12" s="1"/>
  <c r="AZ419" i="5" a="1"/>
  <c r="AZ419" i="5" s="1"/>
  <c r="AZ420" i="5" s="1"/>
  <c r="AZ424" i="5" s="1"/>
  <c r="K28" i="12" s="1"/>
  <c r="AZ555" i="5" a="1"/>
  <c r="AZ555" i="5" s="1"/>
  <c r="AZ556" i="5" s="1"/>
  <c r="AZ560" i="5" s="1"/>
  <c r="K36" i="12" s="1"/>
  <c r="AZ368" i="5" a="1"/>
  <c r="AZ368" i="5" s="1"/>
  <c r="AZ369" i="5" s="1"/>
  <c r="AZ373" i="5" s="1"/>
  <c r="K25" i="12" s="1"/>
  <c r="W7" i="7" s="1" a="1"/>
  <c r="W7" i="7" s="1"/>
  <c r="AZ657" i="5" a="1"/>
  <c r="AZ657" i="5" s="1"/>
  <c r="AZ658" i="5" s="1"/>
  <c r="AZ662" i="5" s="1"/>
  <c r="K42" i="12" s="1"/>
  <c r="AZ708" i="5" a="1"/>
  <c r="AZ708" i="5" s="1"/>
  <c r="AZ709" i="5" s="1"/>
  <c r="AZ713" i="5" s="1"/>
  <c r="K45" i="12" s="1"/>
  <c r="AZ28" i="5" a="1"/>
  <c r="AZ28" i="5" s="1"/>
  <c r="AZ29" i="5" s="1"/>
  <c r="AZ33" i="5" s="1"/>
  <c r="K5" i="12" s="1"/>
  <c r="AZ147" i="5" a="1"/>
  <c r="AZ147" i="5" s="1"/>
  <c r="AZ148" i="5" s="1"/>
  <c r="AZ152" i="5" s="1"/>
  <c r="K12" i="12" s="1"/>
  <c r="AZ79" i="5" a="1"/>
  <c r="AZ79" i="5" s="1"/>
  <c r="AZ80" i="5" s="1"/>
  <c r="AZ84" i="5" s="1"/>
  <c r="K8" i="12" s="1"/>
  <c r="BD481" i="5" a="1"/>
  <c r="BD481" i="5" s="1"/>
  <c r="BC464" i="5" a="1"/>
  <c r="BC464" i="5" s="1"/>
  <c r="BC471" i="5" s="1"/>
  <c r="BC475" i="5" s="1"/>
  <c r="N31" i="12" s="1"/>
  <c r="AA9" i="7" a="1"/>
  <c r="AA9" i="7" s="1"/>
  <c r="AA17" i="7" a="1"/>
  <c r="AA17" i="7" s="1"/>
  <c r="AA20" i="7" a="1"/>
  <c r="AA20" i="7" s="1"/>
  <c r="AA11" i="7" a="1"/>
  <c r="AA11" i="7" s="1"/>
  <c r="AA18" i="7" a="1"/>
  <c r="AA18" i="7" s="1"/>
  <c r="AA16" i="7" a="1"/>
  <c r="AA16" i="7" s="1"/>
  <c r="AA10" i="7" a="1"/>
  <c r="AA10" i="7" s="1"/>
  <c r="AA15" i="7" a="1"/>
  <c r="AA15" i="7" s="1"/>
  <c r="AA14" i="7" a="1"/>
  <c r="AA14" i="7" s="1"/>
  <c r="AA13" i="7" a="1"/>
  <c r="AA13" i="7" s="1"/>
  <c r="AA22" i="7" a="1"/>
  <c r="AA22" i="7" s="1"/>
  <c r="AA12" i="7" a="1"/>
  <c r="AA12" i="7" s="1"/>
  <c r="AA23" i="7" a="1"/>
  <c r="AA23" i="7" s="1"/>
  <c r="AA25" i="7" a="1"/>
  <c r="AA25" i="7" s="1"/>
  <c r="AA19" i="7" a="1"/>
  <c r="AA19" i="7" s="1"/>
  <c r="AA21" i="7" a="1"/>
  <c r="AA21" i="7" s="1"/>
  <c r="AA28" i="7" a="1"/>
  <c r="AA28" i="7" s="1"/>
  <c r="AA26" i="7" a="1"/>
  <c r="AA26" i="7" s="1"/>
  <c r="AA24" i="7" a="1"/>
  <c r="AA24" i="7" s="1"/>
  <c r="AA33" i="7" a="1"/>
  <c r="AA33" i="7" s="1"/>
  <c r="AA37" i="7" a="1"/>
  <c r="AA37" i="7" s="1"/>
  <c r="AA27" i="7" a="1"/>
  <c r="AA27" i="7" s="1"/>
  <c r="AA29" i="7" a="1"/>
  <c r="AA29" i="7" s="1"/>
  <c r="AA32" i="7" a="1"/>
  <c r="AA32" i="7" s="1"/>
  <c r="AA30" i="7" a="1"/>
  <c r="AA30" i="7" s="1"/>
  <c r="AA36" i="7" a="1"/>
  <c r="AA36" i="7" s="1"/>
  <c r="AA34" i="7" a="1"/>
  <c r="AA34" i="7" s="1"/>
  <c r="AA39" i="7" a="1"/>
  <c r="AA39" i="7" s="1"/>
  <c r="AA42" i="7" a="1"/>
  <c r="AA42" i="7" s="1"/>
  <c r="AA31" i="7" a="1"/>
  <c r="AA31" i="7" s="1"/>
  <c r="AA41" i="7" a="1"/>
  <c r="AA41" i="7" s="1"/>
  <c r="AA40" i="7" a="1"/>
  <c r="AA40" i="7" s="1"/>
  <c r="AA43" i="7" a="1"/>
  <c r="AA43" i="7" s="1"/>
  <c r="AA35" i="7" a="1"/>
  <c r="AA35" i="7" s="1"/>
  <c r="AA38" i="7" a="1"/>
  <c r="AA38" i="7" s="1"/>
  <c r="AA44" i="7" a="1"/>
  <c r="AA44" i="7" s="1"/>
  <c r="J50" i="14"/>
  <c r="I33" i="14"/>
  <c r="BB131" i="5"/>
  <c r="BB135" i="5" s="1"/>
  <c r="M11" i="12" s="1"/>
  <c r="BB63" i="5"/>
  <c r="BB67" i="5" s="1"/>
  <c r="M7" i="12" s="1"/>
  <c r="Y5" i="7" s="1" a="1"/>
  <c r="Y5" i="7" s="1"/>
  <c r="BE226" i="5" a="1"/>
  <c r="BE226" i="5" s="1"/>
  <c r="BE175" i="5" a="1"/>
  <c r="BE175" i="5" s="1"/>
  <c r="BC396" i="5" a="1"/>
  <c r="BC396" i="5" s="1"/>
  <c r="BC584" i="5" a="1"/>
  <c r="BC584" i="5" s="1"/>
  <c r="BC244" i="5" a="1"/>
  <c r="BC244" i="5" s="1"/>
  <c r="BC250" i="5" s="1"/>
  <c r="BC254" i="5" s="1"/>
  <c r="N18" i="12" s="1"/>
  <c r="BC328" i="5" a="1"/>
  <c r="BC328" i="5" s="1"/>
  <c r="BC335" i="5" s="1"/>
  <c r="BC339" i="5" s="1"/>
  <c r="N23" i="12" s="1"/>
  <c r="BC141" i="5" a="1"/>
  <c r="BC141" i="5" s="1"/>
  <c r="BC148" i="5" s="1"/>
  <c r="BC152" i="5" s="1"/>
  <c r="N12" i="12" s="1"/>
  <c r="BC670" i="5" a="1"/>
  <c r="BC670" i="5" s="1"/>
  <c r="BC675" i="5" s="1"/>
  <c r="BC679" i="5" s="1"/>
  <c r="N43" i="12" s="1"/>
  <c r="BC619" i="5" a="1"/>
  <c r="BC619" i="5" s="1"/>
  <c r="BC624" i="5" s="1"/>
  <c r="BC628" i="5" s="1"/>
  <c r="N40" i="12" s="1"/>
  <c r="BC211" i="5" a="1"/>
  <c r="BC211" i="5" s="1"/>
  <c r="BC568" i="5" a="1"/>
  <c r="BC568" i="5" s="1"/>
  <c r="BC573" i="5" s="1"/>
  <c r="BC577" i="5" s="1"/>
  <c r="N37" i="12" s="1"/>
  <c r="BC720" i="5" a="1"/>
  <c r="BC720" i="5" s="1"/>
  <c r="BC726" i="5" s="1"/>
  <c r="BC730" i="5" s="1"/>
  <c r="N46" i="12" s="1"/>
  <c r="BC192" i="5" a="1"/>
  <c r="BC192" i="5" s="1"/>
  <c r="BC199" i="5" s="1"/>
  <c r="BC203" i="5" s="1"/>
  <c r="N15" i="12" s="1"/>
  <c r="BC483" i="5" a="1"/>
  <c r="BC483" i="5" s="1"/>
  <c r="BC488" i="5" s="1"/>
  <c r="BC492" i="5" s="1"/>
  <c r="N32" i="12" s="1"/>
  <c r="BC432" i="5" a="1"/>
  <c r="BC432" i="5" s="1"/>
  <c r="BC437" i="5" s="1"/>
  <c r="BC441" i="5" s="1"/>
  <c r="N29" i="12" s="1"/>
  <c r="BC381" i="5" a="1"/>
  <c r="BC381" i="5" s="1"/>
  <c r="BC386" i="5" s="1"/>
  <c r="BC390" i="5" s="1"/>
  <c r="N26" i="12" s="1"/>
  <c r="BC93" i="5" a="1"/>
  <c r="BC93" i="5" s="1"/>
  <c r="BC345" i="5" a="1"/>
  <c r="BC345" i="5" s="1"/>
  <c r="BC352" i="5" s="1"/>
  <c r="BC356" i="5" s="1"/>
  <c r="N24" i="12" s="1"/>
  <c r="BC261" i="5" a="1"/>
  <c r="BC261" i="5" s="1"/>
  <c r="BC267" i="5" s="1"/>
  <c r="BC271" i="5" s="1"/>
  <c r="N19" i="12" s="1"/>
  <c r="BC737" i="5" a="1"/>
  <c r="BC737" i="5" s="1"/>
  <c r="BC209" i="5" a="1"/>
  <c r="BC209" i="5" s="1"/>
  <c r="BC585" i="5" a="1"/>
  <c r="BC585" i="5" s="1"/>
  <c r="BC398" i="5" a="1"/>
  <c r="BC398" i="5" s="1"/>
  <c r="BC636" i="5" a="1"/>
  <c r="BC636" i="5" s="1"/>
  <c r="BC449" i="5" a="1"/>
  <c r="BC449" i="5" s="1"/>
  <c r="BC687" i="5" a="1"/>
  <c r="BC687" i="5" s="1"/>
  <c r="BC500" i="5" a="1"/>
  <c r="BC500" i="5" s="1"/>
  <c r="BC228" i="5" a="1"/>
  <c r="BC228" i="5" s="1"/>
  <c r="BC125" i="5" a="1"/>
  <c r="BC125" i="5" s="1"/>
  <c r="BC176" i="5" a="1"/>
  <c r="BC176" i="5" s="1"/>
  <c r="BB583" i="5" a="1"/>
  <c r="BB583" i="5" s="1"/>
  <c r="BB590" i="5" s="1"/>
  <c r="BB594" i="5" s="1"/>
  <c r="M38" i="12" s="1"/>
  <c r="BB499" i="5" a="1"/>
  <c r="BB499" i="5" s="1"/>
  <c r="BB505" i="5" s="1"/>
  <c r="BB509" i="5" s="1"/>
  <c r="M33" i="12" s="1"/>
  <c r="BB635" i="5" a="1"/>
  <c r="BB635" i="5" s="1"/>
  <c r="BB641" i="5" s="1"/>
  <c r="BB645" i="5" s="1"/>
  <c r="M41" i="12" s="1"/>
  <c r="BB686" i="5" a="1"/>
  <c r="BB686" i="5" s="1"/>
  <c r="BB692" i="5" s="1"/>
  <c r="BB696" i="5" s="1"/>
  <c r="M44" i="12" s="1"/>
  <c r="BB448" i="5" a="1"/>
  <c r="BB448" i="5" s="1"/>
  <c r="BB454" i="5" s="1"/>
  <c r="BB458" i="5" s="1"/>
  <c r="M30" i="12" s="1"/>
  <c r="BC787" i="5" a="1"/>
  <c r="BC787" i="5" s="1"/>
  <c r="BC794" i="5" s="1"/>
  <c r="BC798" i="5" s="1"/>
  <c r="N50" i="12" s="1"/>
  <c r="BC736" i="5" a="1"/>
  <c r="BC736" i="5" s="1"/>
  <c r="BC124" i="5" a="1"/>
  <c r="BC124" i="5" s="1"/>
  <c r="BC90" i="5" a="1"/>
  <c r="BC90" i="5" s="1"/>
  <c r="BC159" i="5" a="1"/>
  <c r="BC159" i="5" s="1"/>
  <c r="BD652" i="5" a="1"/>
  <c r="BD652" i="5" s="1"/>
  <c r="BD658" i="5" s="1"/>
  <c r="BD662" i="5" s="1"/>
  <c r="O42" i="12" s="1"/>
  <c r="BD549" i="5" a="1"/>
  <c r="BD549" i="5" s="1"/>
  <c r="BD601" i="5" a="1"/>
  <c r="BD601" i="5" s="1"/>
  <c r="BD607" i="5" s="1"/>
  <c r="BD611" i="5" s="1"/>
  <c r="O39" i="12" s="1"/>
  <c r="BD414" i="5" a="1"/>
  <c r="BD414" i="5" s="1"/>
  <c r="BD420" i="5" s="1"/>
  <c r="BD424" i="5" s="1"/>
  <c r="O28" i="12" s="1"/>
  <c r="BD465" i="5" a="1"/>
  <c r="BD465" i="5" s="1"/>
  <c r="BD363" i="5" a="1"/>
  <c r="BD363" i="5" s="1"/>
  <c r="BD516" i="5" a="1"/>
  <c r="BD516" i="5" s="1"/>
  <c r="BD522" i="5" s="1"/>
  <c r="BD526" i="5" s="1"/>
  <c r="O34" i="12" s="1"/>
  <c r="BD330" i="5" a="1"/>
  <c r="BD330" i="5" s="1"/>
  <c r="BD245" i="5" a="1"/>
  <c r="BD245" i="5" s="1"/>
  <c r="BD143" i="5" a="1"/>
  <c r="BD143" i="5" s="1"/>
  <c r="BD193" i="5" a="1"/>
  <c r="BD193" i="5" s="1"/>
  <c r="BB743" i="5"/>
  <c r="BB747" i="5" s="1"/>
  <c r="M47" i="12" s="1"/>
  <c r="BC550" i="5" a="1"/>
  <c r="BC550" i="5" s="1"/>
  <c r="BC556" i="5" s="1"/>
  <c r="BC560" i="5" s="1"/>
  <c r="N36" i="12" s="1"/>
  <c r="BC362" i="5" a="1"/>
  <c r="BC362" i="5" s="1"/>
  <c r="BC369" i="5" s="1"/>
  <c r="BC373" i="5" s="1"/>
  <c r="N25" i="12" s="1"/>
  <c r="Z7" i="7" s="1" a="1"/>
  <c r="Z7" i="7" s="1"/>
  <c r="BC56" i="5" a="1"/>
  <c r="BC56" i="5" s="1"/>
  <c r="BC57" i="5" a="1"/>
  <c r="BC57" i="5" s="1"/>
  <c r="BD567" i="5" a="1"/>
  <c r="BD567" i="5" s="1"/>
  <c r="BD379" i="5" a="1"/>
  <c r="BD379" i="5" s="1"/>
  <c r="BB216" i="5"/>
  <c r="BB220" i="5" s="1"/>
  <c r="M16" i="12" s="1"/>
  <c r="BC539" i="5"/>
  <c r="BC543" i="5" s="1"/>
  <c r="N35" i="12" s="1"/>
  <c r="BD719" i="5" a="1"/>
  <c r="BD719" i="5" s="1"/>
  <c r="BD770" i="5" a="1"/>
  <c r="BD770" i="5" s="1"/>
  <c r="BD777" i="5" s="1"/>
  <c r="BD781" i="5" s="1"/>
  <c r="O49" i="12" s="1"/>
  <c r="BD534" i="5" a="1"/>
  <c r="BD534" i="5" s="1"/>
  <c r="BD296" i="5" a="1"/>
  <c r="BD296" i="5" s="1"/>
  <c r="BD301" i="5" s="1"/>
  <c r="BD305" i="5" s="1"/>
  <c r="O21" i="12" s="1"/>
  <c r="BD669" i="5" a="1"/>
  <c r="BD669" i="5" s="1"/>
  <c r="BD566" i="5" a="1"/>
  <c r="BD566" i="5" s="1"/>
  <c r="BD533" i="5" a="1"/>
  <c r="BD533" i="5" s="1"/>
  <c r="BD347" i="5" a="1"/>
  <c r="BD347" i="5" s="1"/>
  <c r="BD210" i="5" a="1"/>
  <c r="BD210" i="5" s="1"/>
  <c r="BD380" i="5" a="1"/>
  <c r="BD380" i="5" s="1"/>
  <c r="BD618" i="5" a="1"/>
  <c r="BD618" i="5" s="1"/>
  <c r="BD262" i="5" a="1"/>
  <c r="BD262" i="5" s="1"/>
  <c r="BD431" i="5" a="1"/>
  <c r="BD431" i="5" s="1"/>
  <c r="BD482" i="5" a="1"/>
  <c r="BD482" i="5" s="1"/>
  <c r="BD126" i="5" a="1"/>
  <c r="BD126" i="5" s="1"/>
  <c r="BP48" i="7"/>
  <c r="I22" i="14" s="1"/>
  <c r="I38" i="14" s="1"/>
  <c r="BQ46" i="7"/>
  <c r="BQ47" i="7"/>
  <c r="J17" i="14" s="1"/>
  <c r="BR7" i="7" a="1"/>
  <c r="BR7" i="7" s="1"/>
  <c r="BR8" i="7" a="1"/>
  <c r="BR8" i="7" s="1"/>
  <c r="BR5" i="7" a="1"/>
  <c r="BR5" i="7" s="1"/>
  <c r="BR9" i="7" a="1"/>
  <c r="BR9" i="7" s="1"/>
  <c r="BR10" i="7" a="1"/>
  <c r="BR10" i="7" s="1"/>
  <c r="BB397" i="5" a="1"/>
  <c r="BB397" i="5" s="1"/>
  <c r="BB403" i="5" s="1"/>
  <c r="BB407" i="5" s="1"/>
  <c r="M27" i="12" s="1"/>
  <c r="BB227" i="5" a="1"/>
  <c r="BB227" i="5" s="1"/>
  <c r="BB233" i="5" s="1"/>
  <c r="BB237" i="5" s="1"/>
  <c r="M17" i="12" s="1"/>
  <c r="BB177" i="5" a="1"/>
  <c r="BB177" i="5" s="1"/>
  <c r="BB182" i="5" s="1"/>
  <c r="BB186" i="5" s="1"/>
  <c r="M14" i="12" s="1"/>
  <c r="BD23" i="5" a="1"/>
  <c r="BD23" i="5" s="1"/>
  <c r="BD75" i="5" a="1"/>
  <c r="BD75" i="5" s="1"/>
  <c r="BB74" i="5" a="1"/>
  <c r="BB74" i="5" s="1"/>
  <c r="BB80" i="5" s="1"/>
  <c r="BB84" i="5" s="1"/>
  <c r="M8" i="12" s="1"/>
  <c r="AU99" i="9"/>
  <c r="CM99" i="9" s="1"/>
  <c r="CT108" i="9"/>
  <c r="CK100" i="9"/>
  <c r="CL101" i="9"/>
  <c r="CM102" i="9"/>
  <c r="CN103" i="9"/>
  <c r="CO104" i="9"/>
  <c r="CP105" i="9"/>
  <c r="CQ106" i="9"/>
  <c r="BC158" i="5" a="1"/>
  <c r="BC158" i="5" s="1"/>
  <c r="BC39" i="5" a="1"/>
  <c r="BC39" i="5" s="1"/>
  <c r="BC76" i="5" a="1"/>
  <c r="BC76" i="5" s="1"/>
  <c r="BC22" i="5" a="1"/>
  <c r="BC22" i="5" s="1"/>
  <c r="BE58" i="5" a="1"/>
  <c r="BE58" i="5" s="1"/>
  <c r="BD61" i="5" a="1"/>
  <c r="BD61" i="5" s="1"/>
  <c r="BD59" i="5" a="1"/>
  <c r="BD59" i="5" s="1"/>
  <c r="BD78" i="5" a="1"/>
  <c r="BD78" i="5" s="1"/>
  <c r="BD24" i="5" a="1"/>
  <c r="BD24" i="5" s="1"/>
  <c r="BD27" i="5" a="1"/>
  <c r="BD27" i="5" s="1"/>
  <c r="BB165" i="5"/>
  <c r="BB169" i="5" s="1"/>
  <c r="M13" i="12" s="1"/>
  <c r="BC44" i="5" a="1"/>
  <c r="BC44" i="5" s="1"/>
  <c r="BC41" i="5" a="1"/>
  <c r="BC41" i="5" s="1"/>
  <c r="BC40" i="5" a="1"/>
  <c r="BC40" i="5" s="1"/>
  <c r="BC60" i="5" a="1"/>
  <c r="BC60" i="5" s="1"/>
  <c r="BC164" i="5" a="1"/>
  <c r="BC164" i="5" s="1"/>
  <c r="BC162" i="5" a="1"/>
  <c r="BC162" i="5" s="1"/>
  <c r="BC160" i="5" a="1"/>
  <c r="BC160" i="5" s="1"/>
  <c r="BC107" i="5" a="1"/>
  <c r="BC107" i="5" s="1"/>
  <c r="BC109" i="5" a="1"/>
  <c r="BC109" i="5" s="1"/>
  <c r="BC161" i="5" a="1"/>
  <c r="BC161" i="5" s="1"/>
  <c r="BC108" i="5" a="1"/>
  <c r="BC108" i="5" s="1"/>
  <c r="BC79" i="5" a="1"/>
  <c r="BC79" i="5" s="1"/>
  <c r="BC77" i="5" a="1"/>
  <c r="BC77" i="5" s="1"/>
  <c r="BC163" i="5" a="1"/>
  <c r="BC163" i="5" s="1"/>
  <c r="BC110" i="5" a="1"/>
  <c r="BC110" i="5" s="1"/>
  <c r="BC25" i="5" a="1"/>
  <c r="BC25" i="5" s="1"/>
  <c r="BC26" i="5" a="1"/>
  <c r="BC26" i="5" s="1"/>
  <c r="BC112" i="5" a="1"/>
  <c r="BC112" i="5" s="1"/>
  <c r="BC42" i="5" a="1"/>
  <c r="BC42" i="5" s="1"/>
  <c r="BC111" i="5" a="1"/>
  <c r="BC111" i="5" s="1"/>
  <c r="S46" i="7"/>
  <c r="S47" i="7"/>
  <c r="BB29" i="5"/>
  <c r="BB33" i="5" s="1"/>
  <c r="M5" i="12" s="1"/>
  <c r="BB46" i="5"/>
  <c r="BB50" i="5" s="1"/>
  <c r="M6" i="12" s="1"/>
  <c r="Y8" i="7" s="1" a="1"/>
  <c r="Y8" i="7" s="1"/>
  <c r="BB114" i="5"/>
  <c r="BB118" i="5" s="1"/>
  <c r="M10" i="12" s="1"/>
  <c r="Y6" i="7" s="1" a="1"/>
  <c r="Y6" i="7" s="1"/>
  <c r="BB97" i="5"/>
  <c r="BB101" i="5" s="1"/>
  <c r="M9" i="12" s="1"/>
  <c r="BN893" i="9"/>
  <c r="J23" i="11" s="1"/>
  <c r="BC891" i="5" s="1" a="1"/>
  <c r="BC891" i="5" s="1"/>
  <c r="AA3" i="7"/>
  <c r="BS6" i="7" s="1" a="1"/>
  <c r="BS6" i="7" s="1"/>
  <c r="S149" i="5"/>
  <c r="BH149" i="5" a="1"/>
  <c r="BH149" i="5" s="1"/>
  <c r="BG151" i="5"/>
  <c r="BH150" i="5" a="1"/>
  <c r="BH150" i="5" s="1"/>
  <c r="S150" i="5"/>
  <c r="BG183" i="5" a="1"/>
  <c r="BG183" i="5" s="1"/>
  <c r="BG185" i="5" s="1"/>
  <c r="R183" i="5"/>
  <c r="BH184" i="5" a="1"/>
  <c r="BH184" i="5" s="1"/>
  <c r="S184" i="5"/>
  <c r="S166" i="5"/>
  <c r="BH166" i="5" a="1"/>
  <c r="BH166" i="5" s="1"/>
  <c r="BG168" i="5"/>
  <c r="BH167" i="5" a="1"/>
  <c r="BH167" i="5" s="1"/>
  <c r="S167" i="5"/>
  <c r="BH132" i="5" a="1"/>
  <c r="BH132" i="5" s="1"/>
  <c r="S132" i="5"/>
  <c r="BF133" i="5" a="1"/>
  <c r="BF133" i="5" s="1"/>
  <c r="BF134" i="5" s="1"/>
  <c r="Q133" i="5"/>
  <c r="BH116" i="5" a="1"/>
  <c r="BH116" i="5" s="1"/>
  <c r="S116" i="5"/>
  <c r="R115" i="5"/>
  <c r="BG115" i="5" a="1"/>
  <c r="BG115" i="5" s="1"/>
  <c r="BG117" i="5" s="1"/>
  <c r="S99" i="5"/>
  <c r="BH99" i="5" a="1"/>
  <c r="BH99" i="5" s="1"/>
  <c r="BH100" i="5" s="1"/>
  <c r="BJ98" i="5" a="1"/>
  <c r="BJ98" i="5" s="1"/>
  <c r="U98" i="5"/>
  <c r="BG81" i="5" a="1"/>
  <c r="BG81" i="5" s="1"/>
  <c r="BG83" i="5" s="1"/>
  <c r="R81" i="5"/>
  <c r="BH82" i="5" a="1"/>
  <c r="BH82" i="5" s="1"/>
  <c r="S82" i="5"/>
  <c r="BH65" i="5" a="1"/>
  <c r="BH65" i="5" s="1"/>
  <c r="S65" i="5"/>
  <c r="R64" i="5"/>
  <c r="BG64" i="5" a="1"/>
  <c r="BG64" i="5" s="1"/>
  <c r="BG66" i="5" s="1"/>
  <c r="BF48" i="5" a="1"/>
  <c r="BF48" i="5" s="1"/>
  <c r="BF49" i="5" s="1"/>
  <c r="Q48" i="5"/>
  <c r="BH47" i="5" a="1"/>
  <c r="BH47" i="5" s="1"/>
  <c r="S47" i="5"/>
  <c r="BG30" i="5" a="1"/>
  <c r="BG30" i="5" s="1"/>
  <c r="BG32" i="5" s="1"/>
  <c r="R30" i="5"/>
  <c r="R5" i="5"/>
  <c r="Q10" i="5"/>
  <c r="R11" i="5"/>
  <c r="Q13" i="5"/>
  <c r="CI1330" i="9"/>
  <c r="CE1326" i="9"/>
  <c r="CH1329" i="9"/>
  <c r="CF1327" i="9"/>
  <c r="CG1328" i="9"/>
  <c r="CB1323" i="9"/>
  <c r="CD1325" i="9"/>
  <c r="CC1324" i="9"/>
  <c r="CA1322" i="9"/>
  <c r="F1333" i="9"/>
  <c r="L1332" i="9"/>
  <c r="J1332" i="9"/>
  <c r="K1332" i="9"/>
  <c r="BB1331" i="9"/>
  <c r="AU1331" i="9"/>
  <c r="AM1331" i="9"/>
  <c r="CE1331" i="9" s="1"/>
  <c r="AE1331" i="9"/>
  <c r="BW1331" i="9" s="1"/>
  <c r="W1331" i="9"/>
  <c r="BO1331" i="9" s="1"/>
  <c r="BO1363" i="9" s="1"/>
  <c r="K33" i="11" s="1"/>
  <c r="BA1331" i="9"/>
  <c r="AS1331" i="9"/>
  <c r="AK1331" i="9"/>
  <c r="CC1331" i="9" s="1"/>
  <c r="AC1331" i="9"/>
  <c r="BU1331" i="9" s="1"/>
  <c r="AZ1331" i="9"/>
  <c r="AR1331" i="9"/>
  <c r="CJ1331" i="9" s="1"/>
  <c r="AJ1331" i="9"/>
  <c r="CB1331" i="9" s="1"/>
  <c r="AB1331" i="9"/>
  <c r="BT1331" i="9" s="1"/>
  <c r="AY1331" i="9"/>
  <c r="AQ1331" i="9"/>
  <c r="CI1331" i="9" s="1"/>
  <c r="AI1331" i="9"/>
  <c r="CA1331" i="9" s="1"/>
  <c r="AA1331" i="9"/>
  <c r="BS1331" i="9" s="1"/>
  <c r="AX1331" i="9"/>
  <c r="AP1331" i="9"/>
  <c r="CH1331" i="9" s="1"/>
  <c r="AH1331" i="9"/>
  <c r="BZ1331" i="9" s="1"/>
  <c r="Z1331" i="9"/>
  <c r="BR1331" i="9" s="1"/>
  <c r="AW1331" i="9"/>
  <c r="AO1331" i="9"/>
  <c r="CG1331" i="9" s="1"/>
  <c r="AG1331" i="9"/>
  <c r="BY1331" i="9" s="1"/>
  <c r="Y1331" i="9"/>
  <c r="BQ1331" i="9" s="1"/>
  <c r="AN1331" i="9"/>
  <c r="CF1331" i="9" s="1"/>
  <c r="AL1331" i="9"/>
  <c r="CD1331" i="9" s="1"/>
  <c r="AF1331" i="9"/>
  <c r="BX1331" i="9" s="1"/>
  <c r="AD1331" i="9"/>
  <c r="BV1331" i="9" s="1"/>
  <c r="AT1331" i="9"/>
  <c r="X1331" i="9"/>
  <c r="BP1331" i="9" s="1"/>
  <c r="AV1331" i="9"/>
  <c r="AK1321" i="9"/>
  <c r="CC1321" i="9" s="1"/>
  <c r="CJ1284" i="9"/>
  <c r="CH1282" i="9"/>
  <c r="CG1281" i="9"/>
  <c r="CI1283" i="9"/>
  <c r="CE1279" i="9"/>
  <c r="CF1280" i="9"/>
  <c r="CD1278" i="9"/>
  <c r="CC1277" i="9"/>
  <c r="CB1276" i="9"/>
  <c r="CA1275" i="9"/>
  <c r="F1287" i="9"/>
  <c r="L1286" i="9"/>
  <c r="J1286" i="9"/>
  <c r="K1286" i="9"/>
  <c r="AU1285" i="9"/>
  <c r="AM1285" i="9"/>
  <c r="CE1285" i="9" s="1"/>
  <c r="AE1285" i="9"/>
  <c r="BW1285" i="9" s="1"/>
  <c r="BA1285" i="9"/>
  <c r="AS1285" i="9"/>
  <c r="CK1285" i="9" s="1"/>
  <c r="AK1285" i="9"/>
  <c r="CC1285" i="9" s="1"/>
  <c r="AC1285" i="9"/>
  <c r="BU1285" i="9" s="1"/>
  <c r="AZ1285" i="9"/>
  <c r="AR1285" i="9"/>
  <c r="CJ1285" i="9" s="1"/>
  <c r="AJ1285" i="9"/>
  <c r="CB1285" i="9" s="1"/>
  <c r="AB1285" i="9"/>
  <c r="BT1285" i="9" s="1"/>
  <c r="AY1285" i="9"/>
  <c r="AQ1285" i="9"/>
  <c r="CI1285" i="9" s="1"/>
  <c r="AI1285" i="9"/>
  <c r="CA1285" i="9" s="1"/>
  <c r="AA1285" i="9"/>
  <c r="BS1285" i="9" s="1"/>
  <c r="AW1285" i="9"/>
  <c r="AO1285" i="9"/>
  <c r="CG1285" i="9" s="1"/>
  <c r="AG1285" i="9"/>
  <c r="BY1285" i="9" s="1"/>
  <c r="Y1285" i="9"/>
  <c r="BQ1285" i="9" s="1"/>
  <c r="AT1285" i="9"/>
  <c r="X1285" i="9"/>
  <c r="BP1285" i="9" s="1"/>
  <c r="BP1316" i="9" s="1"/>
  <c r="L32" i="11" s="1"/>
  <c r="BE481" i="5" s="1" a="1"/>
  <c r="BE481" i="5" s="1"/>
  <c r="AP1285" i="9"/>
  <c r="CH1285" i="9" s="1"/>
  <c r="AN1285" i="9"/>
  <c r="CF1285" i="9" s="1"/>
  <c r="AL1285" i="9"/>
  <c r="CD1285" i="9" s="1"/>
  <c r="AH1285" i="9"/>
  <c r="BZ1285" i="9" s="1"/>
  <c r="BB1285" i="9"/>
  <c r="AF1285" i="9"/>
  <c r="BX1285" i="9" s="1"/>
  <c r="AX1285" i="9"/>
  <c r="AV1285" i="9"/>
  <c r="AD1285" i="9"/>
  <c r="BV1285" i="9" s="1"/>
  <c r="Z1285" i="9"/>
  <c r="BR1285" i="9" s="1"/>
  <c r="AK1274" i="9"/>
  <c r="CC1274" i="9" s="1"/>
  <c r="CF1234" i="9"/>
  <c r="CH1236" i="9"/>
  <c r="CI1237" i="9"/>
  <c r="CD1232" i="9"/>
  <c r="BZ1228" i="9"/>
  <c r="CA1229" i="9"/>
  <c r="CG1235" i="9"/>
  <c r="CB1230" i="9"/>
  <c r="CE1233" i="9"/>
  <c r="CC1231" i="9"/>
  <c r="L1239" i="9"/>
  <c r="K1239" i="9"/>
  <c r="J1239" i="9"/>
  <c r="F1240" i="9"/>
  <c r="AJ1227" i="9"/>
  <c r="CB1227" i="9" s="1"/>
  <c r="BA1238" i="9"/>
  <c r="AS1238" i="9"/>
  <c r="AK1238" i="9"/>
  <c r="CC1238" i="9" s="1"/>
  <c r="AC1238" i="9"/>
  <c r="BU1238" i="9" s="1"/>
  <c r="AY1238" i="9"/>
  <c r="AQ1238" i="9"/>
  <c r="CI1238" i="9" s="1"/>
  <c r="AI1238" i="9"/>
  <c r="CA1238" i="9" s="1"/>
  <c r="AA1238" i="9"/>
  <c r="BS1238" i="9" s="1"/>
  <c r="AX1238" i="9"/>
  <c r="AP1238" i="9"/>
  <c r="CH1238" i="9" s="1"/>
  <c r="AH1238" i="9"/>
  <c r="BZ1238" i="9" s="1"/>
  <c r="Z1238" i="9"/>
  <c r="BR1238" i="9" s="1"/>
  <c r="AW1238" i="9"/>
  <c r="AO1238" i="9"/>
  <c r="CG1238" i="9" s="1"/>
  <c r="AG1238" i="9"/>
  <c r="BY1238" i="9" s="1"/>
  <c r="Y1238" i="9"/>
  <c r="BQ1238" i="9" s="1"/>
  <c r="AU1238" i="9"/>
  <c r="AM1238" i="9"/>
  <c r="CE1238" i="9" s="1"/>
  <c r="AE1238" i="9"/>
  <c r="BW1238" i="9" s="1"/>
  <c r="AV1238" i="9"/>
  <c r="AB1238" i="9"/>
  <c r="BT1238" i="9" s="1"/>
  <c r="AT1238" i="9"/>
  <c r="X1238" i="9"/>
  <c r="BP1238" i="9" s="1"/>
  <c r="BP1269" i="9" s="1"/>
  <c r="L31" i="11" s="1"/>
  <c r="BE498" i="5" s="1" a="1"/>
  <c r="BE498" i="5" s="1"/>
  <c r="AR1238" i="9"/>
  <c r="CJ1238" i="9" s="1"/>
  <c r="AL1238" i="9"/>
  <c r="CD1238" i="9" s="1"/>
  <c r="AD1238" i="9"/>
  <c r="BV1238" i="9" s="1"/>
  <c r="AF1238" i="9"/>
  <c r="BX1238" i="9" s="1"/>
  <c r="BB1238" i="9"/>
  <c r="AZ1238" i="9"/>
  <c r="AN1238" i="9"/>
  <c r="CF1238" i="9" s="1"/>
  <c r="AJ1238" i="9"/>
  <c r="CB1238" i="9" s="1"/>
  <c r="AU1144" i="9"/>
  <c r="AM1144" i="9"/>
  <c r="CE1144" i="9" s="1"/>
  <c r="AE1144" i="9"/>
  <c r="BW1144" i="9" s="1"/>
  <c r="BB1144" i="9"/>
  <c r="AT1144" i="9"/>
  <c r="AL1144" i="9"/>
  <c r="CD1144" i="9" s="1"/>
  <c r="AD1144" i="9"/>
  <c r="BV1144" i="9" s="1"/>
  <c r="BA1144" i="9"/>
  <c r="AS1144" i="9"/>
  <c r="AK1144" i="9"/>
  <c r="CC1144" i="9" s="1"/>
  <c r="AC1144" i="9"/>
  <c r="BU1144" i="9" s="1"/>
  <c r="AY1144" i="9"/>
  <c r="AQ1144" i="9"/>
  <c r="CI1144" i="9" s="1"/>
  <c r="AI1144" i="9"/>
  <c r="CA1144" i="9" s="1"/>
  <c r="AA1144" i="9"/>
  <c r="BS1144" i="9" s="1"/>
  <c r="AW1144" i="9"/>
  <c r="AO1144" i="9"/>
  <c r="CG1144" i="9" s="1"/>
  <c r="AG1144" i="9"/>
  <c r="BY1144" i="9" s="1"/>
  <c r="Y1144" i="9"/>
  <c r="BQ1144" i="9" s="1"/>
  <c r="AV1144" i="9"/>
  <c r="Z1144" i="9"/>
  <c r="BR1144" i="9" s="1"/>
  <c r="AN1144" i="9"/>
  <c r="CF1144" i="9" s="1"/>
  <c r="AH1144" i="9"/>
  <c r="BZ1144" i="9" s="1"/>
  <c r="AP1144" i="9"/>
  <c r="CH1144" i="9" s="1"/>
  <c r="AJ1144" i="9"/>
  <c r="CB1144" i="9" s="1"/>
  <c r="AF1144" i="9"/>
  <c r="BX1144" i="9" s="1"/>
  <c r="AB1144" i="9"/>
  <c r="BT1144" i="9" s="1"/>
  <c r="X1144" i="9"/>
  <c r="BP1144" i="9" s="1"/>
  <c r="BP1175" i="9" s="1"/>
  <c r="L29" i="11" s="1"/>
  <c r="BE600" i="5" s="1" a="1"/>
  <c r="BE600" i="5" s="1"/>
  <c r="AZ1144" i="9"/>
  <c r="AX1144" i="9"/>
  <c r="AR1144" i="9"/>
  <c r="CJ1144" i="9" s="1"/>
  <c r="F1146" i="9"/>
  <c r="L1145" i="9"/>
  <c r="J1145" i="9"/>
  <c r="K1145" i="9"/>
  <c r="AJ1133" i="9"/>
  <c r="CB1133" i="9" s="1"/>
  <c r="CH1142" i="9"/>
  <c r="CI1143" i="9"/>
  <c r="CG1141" i="9"/>
  <c r="CF1140" i="9"/>
  <c r="CE1139" i="9"/>
  <c r="CC1137" i="9"/>
  <c r="CA1135" i="9"/>
  <c r="CD1138" i="9"/>
  <c r="BZ1134" i="9"/>
  <c r="CB1136" i="9"/>
  <c r="AI1086" i="9"/>
  <c r="CA1086" i="9" s="1"/>
  <c r="CG1095" i="9"/>
  <c r="CD1092" i="9"/>
  <c r="CB1090" i="9"/>
  <c r="CA1089" i="9"/>
  <c r="CI1097" i="9"/>
  <c r="CF1094" i="9"/>
  <c r="BY1087" i="9"/>
  <c r="CH1096" i="9"/>
  <c r="CE1093" i="9"/>
  <c r="CC1091" i="9"/>
  <c r="BZ1088" i="9"/>
  <c r="K1099" i="9"/>
  <c r="J1099" i="9"/>
  <c r="F1100" i="9"/>
  <c r="L1099" i="9"/>
  <c r="AY1098" i="9"/>
  <c r="AQ1098" i="9"/>
  <c r="CI1098" i="9" s="1"/>
  <c r="AI1098" i="9"/>
  <c r="CA1098" i="9" s="1"/>
  <c r="AA1098" i="9"/>
  <c r="BS1098" i="9" s="1"/>
  <c r="AW1098" i="9"/>
  <c r="AO1098" i="9"/>
  <c r="CG1098" i="9" s="1"/>
  <c r="AG1098" i="9"/>
  <c r="BY1098" i="9" s="1"/>
  <c r="Y1098" i="9"/>
  <c r="BQ1098" i="9" s="1"/>
  <c r="BQ1128" i="9" s="1"/>
  <c r="M28" i="11" s="1"/>
  <c r="BF617" i="5" s="1" a="1"/>
  <c r="BF617" i="5" s="1"/>
  <c r="AV1098" i="9"/>
  <c r="AN1098" i="9"/>
  <c r="CF1098" i="9" s="1"/>
  <c r="AF1098" i="9"/>
  <c r="BX1098" i="9" s="1"/>
  <c r="BA1098" i="9"/>
  <c r="AS1098" i="9"/>
  <c r="AK1098" i="9"/>
  <c r="CC1098" i="9" s="1"/>
  <c r="AC1098" i="9"/>
  <c r="BU1098" i="9" s="1"/>
  <c r="AR1098" i="9"/>
  <c r="CJ1098" i="9" s="1"/>
  <c r="AB1098" i="9"/>
  <c r="BT1098" i="9" s="1"/>
  <c r="BB1098" i="9"/>
  <c r="AL1098" i="9"/>
  <c r="CD1098" i="9" s="1"/>
  <c r="AX1098" i="9"/>
  <c r="AD1098" i="9"/>
  <c r="BV1098" i="9" s="1"/>
  <c r="AT1098" i="9"/>
  <c r="AP1098" i="9"/>
  <c r="CH1098" i="9" s="1"/>
  <c r="AM1098" i="9"/>
  <c r="CE1098" i="9" s="1"/>
  <c r="Z1098" i="9"/>
  <c r="BR1098" i="9" s="1"/>
  <c r="AZ1098" i="9"/>
  <c r="AU1098" i="9"/>
  <c r="AJ1098" i="9"/>
  <c r="CB1098" i="9" s="1"/>
  <c r="AH1098" i="9"/>
  <c r="BZ1098" i="9" s="1"/>
  <c r="AE1098" i="9"/>
  <c r="BW1098" i="9" s="1"/>
  <c r="CB1043" i="9"/>
  <c r="BZ1041" i="9"/>
  <c r="CE1046" i="9"/>
  <c r="CD1045" i="9"/>
  <c r="CC1044" i="9"/>
  <c r="CA1042" i="9"/>
  <c r="BY1040" i="9"/>
  <c r="CF1047" i="9"/>
  <c r="CI1049" i="9"/>
  <c r="AI1039" i="9"/>
  <c r="CA1039" i="9" s="1"/>
  <c r="CG1048" i="9"/>
  <c r="F1052" i="9"/>
  <c r="L1051" i="9"/>
  <c r="K1051" i="9"/>
  <c r="J1051" i="9"/>
  <c r="AV1050" i="9"/>
  <c r="AN1050" i="9"/>
  <c r="CF1050" i="9" s="1"/>
  <c r="AF1050" i="9"/>
  <c r="BX1050" i="9" s="1"/>
  <c r="X1050" i="9"/>
  <c r="BP1050" i="9" s="1"/>
  <c r="BP1081" i="9" s="1"/>
  <c r="L27" i="11" s="1"/>
  <c r="BE634" i="5" s="1" a="1"/>
  <c r="BE634" i="5" s="1"/>
  <c r="AU1050" i="9"/>
  <c r="AM1050" i="9"/>
  <c r="CE1050" i="9" s="1"/>
  <c r="AE1050" i="9"/>
  <c r="BW1050" i="9" s="1"/>
  <c r="BA1050" i="9"/>
  <c r="AS1050" i="9"/>
  <c r="AK1050" i="9"/>
  <c r="CC1050" i="9" s="1"/>
  <c r="AC1050" i="9"/>
  <c r="BU1050" i="9" s="1"/>
  <c r="AZ1050" i="9"/>
  <c r="AR1050" i="9"/>
  <c r="CJ1050" i="9" s="1"/>
  <c r="AJ1050" i="9"/>
  <c r="CB1050" i="9" s="1"/>
  <c r="AB1050" i="9"/>
  <c r="BT1050" i="9" s="1"/>
  <c r="AY1050" i="9"/>
  <c r="AQ1050" i="9"/>
  <c r="CI1050" i="9" s="1"/>
  <c r="AI1050" i="9"/>
  <c r="CA1050" i="9" s="1"/>
  <c r="AA1050" i="9"/>
  <c r="BS1050" i="9" s="1"/>
  <c r="AO1050" i="9"/>
  <c r="CG1050" i="9" s="1"/>
  <c r="AH1050" i="9"/>
  <c r="BZ1050" i="9" s="1"/>
  <c r="BB1050" i="9"/>
  <c r="AG1050" i="9"/>
  <c r="BY1050" i="9" s="1"/>
  <c r="AW1050" i="9"/>
  <c r="Z1050" i="9"/>
  <c r="BR1050" i="9" s="1"/>
  <c r="AP1050" i="9"/>
  <c r="CH1050" i="9" s="1"/>
  <c r="AL1050" i="9"/>
  <c r="CD1050" i="9" s="1"/>
  <c r="AD1050" i="9"/>
  <c r="BV1050" i="9" s="1"/>
  <c r="Y1050" i="9"/>
  <c r="BQ1050" i="9" s="1"/>
  <c r="AT1050" i="9"/>
  <c r="AX1050" i="9"/>
  <c r="CJ954" i="9"/>
  <c r="CK955" i="9"/>
  <c r="CD948" i="9"/>
  <c r="CG951" i="9"/>
  <c r="CE949" i="9"/>
  <c r="CC947" i="9"/>
  <c r="CH952" i="9"/>
  <c r="CF950" i="9"/>
  <c r="CI953" i="9"/>
  <c r="CB946" i="9"/>
  <c r="AL945" i="9"/>
  <c r="CD945" i="9" s="1"/>
  <c r="AZ956" i="9"/>
  <c r="AR956" i="9"/>
  <c r="CJ956" i="9" s="1"/>
  <c r="AJ956" i="9"/>
  <c r="CB956" i="9" s="1"/>
  <c r="AB956" i="9"/>
  <c r="BT956" i="9" s="1"/>
  <c r="AY956" i="9"/>
  <c r="AQ956" i="9"/>
  <c r="CI956" i="9" s="1"/>
  <c r="AI956" i="9"/>
  <c r="CA956" i="9" s="1"/>
  <c r="AA956" i="9"/>
  <c r="BS956" i="9" s="1"/>
  <c r="AX956" i="9"/>
  <c r="AP956" i="9"/>
  <c r="CH956" i="9" s="1"/>
  <c r="AH956" i="9"/>
  <c r="BZ956" i="9" s="1"/>
  <c r="Z956" i="9"/>
  <c r="BR956" i="9" s="1"/>
  <c r="AW956" i="9"/>
  <c r="AO956" i="9"/>
  <c r="CG956" i="9" s="1"/>
  <c r="AG956" i="9"/>
  <c r="BY956" i="9" s="1"/>
  <c r="Y956" i="9"/>
  <c r="BQ956" i="9" s="1"/>
  <c r="AU956" i="9"/>
  <c r="AM956" i="9"/>
  <c r="CE956" i="9" s="1"/>
  <c r="AE956" i="9"/>
  <c r="BW956" i="9" s="1"/>
  <c r="BA956" i="9"/>
  <c r="AD956" i="9"/>
  <c r="BV956" i="9" s="1"/>
  <c r="AT956" i="9"/>
  <c r="CL956" i="9" s="1"/>
  <c r="X956" i="9"/>
  <c r="BP956" i="9" s="1"/>
  <c r="BP987" i="9" s="1"/>
  <c r="L25" i="11" s="1"/>
  <c r="BE857" i="5" s="1" a="1"/>
  <c r="BE857" i="5" s="1"/>
  <c r="BE862" i="5" s="1"/>
  <c r="BE866" i="5" s="1"/>
  <c r="P54" i="12" s="1"/>
  <c r="AS956" i="9"/>
  <c r="CK956" i="9" s="1"/>
  <c r="AL956" i="9"/>
  <c r="CD956" i="9" s="1"/>
  <c r="BB956" i="9"/>
  <c r="AF956" i="9"/>
  <c r="BX956" i="9" s="1"/>
  <c r="AV956" i="9"/>
  <c r="AN956" i="9"/>
  <c r="CF956" i="9" s="1"/>
  <c r="AK956" i="9"/>
  <c r="CC956" i="9" s="1"/>
  <c r="AC956" i="9"/>
  <c r="BU956" i="9" s="1"/>
  <c r="F958" i="9"/>
  <c r="L957" i="9"/>
  <c r="K957" i="9"/>
  <c r="J957" i="9"/>
  <c r="CI907" i="9"/>
  <c r="CJ908" i="9"/>
  <c r="CH906" i="9"/>
  <c r="CC901" i="9"/>
  <c r="CG905" i="9"/>
  <c r="CE903" i="9"/>
  <c r="CA899" i="9"/>
  <c r="CF904" i="9"/>
  <c r="CD902" i="9"/>
  <c r="CB900" i="9"/>
  <c r="AW909" i="9"/>
  <c r="AO909" i="9"/>
  <c r="CG909" i="9" s="1"/>
  <c r="AG909" i="9"/>
  <c r="BY909" i="9" s="1"/>
  <c r="Y909" i="9"/>
  <c r="BQ909" i="9" s="1"/>
  <c r="AV909" i="9"/>
  <c r="AN909" i="9"/>
  <c r="CF909" i="9" s="1"/>
  <c r="AF909" i="9"/>
  <c r="BX909" i="9" s="1"/>
  <c r="X909" i="9"/>
  <c r="BP909" i="9" s="1"/>
  <c r="BP940" i="9" s="1"/>
  <c r="L24" i="11" s="1"/>
  <c r="BE874" i="5" s="1" a="1"/>
  <c r="BE874" i="5" s="1"/>
  <c r="AU909" i="9"/>
  <c r="AM909" i="9"/>
  <c r="CE909" i="9" s="1"/>
  <c r="AE909" i="9"/>
  <c r="BW909" i="9" s="1"/>
  <c r="BB909" i="9"/>
  <c r="AT909" i="9"/>
  <c r="AL909" i="9"/>
  <c r="CD909" i="9" s="1"/>
  <c r="AD909" i="9"/>
  <c r="BV909" i="9" s="1"/>
  <c r="AS909" i="9"/>
  <c r="CK909" i="9" s="1"/>
  <c r="AC909" i="9"/>
  <c r="BU909" i="9" s="1"/>
  <c r="AR909" i="9"/>
  <c r="CJ909" i="9" s="1"/>
  <c r="AB909" i="9"/>
  <c r="BT909" i="9" s="1"/>
  <c r="AQ909" i="9"/>
  <c r="CI909" i="9" s="1"/>
  <c r="AA909" i="9"/>
  <c r="BS909" i="9" s="1"/>
  <c r="AP909" i="9"/>
  <c r="CH909" i="9" s="1"/>
  <c r="Z909" i="9"/>
  <c r="BR909" i="9" s="1"/>
  <c r="AI909" i="9"/>
  <c r="CA909" i="9" s="1"/>
  <c r="AK909" i="9"/>
  <c r="CC909" i="9" s="1"/>
  <c r="AH909" i="9"/>
  <c r="BZ909" i="9" s="1"/>
  <c r="BA909" i="9"/>
  <c r="AZ909" i="9"/>
  <c r="AY909" i="9"/>
  <c r="AX909" i="9"/>
  <c r="AJ909" i="9"/>
  <c r="CB909" i="9" s="1"/>
  <c r="J910" i="9"/>
  <c r="L910" i="9"/>
  <c r="K910" i="9"/>
  <c r="F911" i="9"/>
  <c r="AK898" i="9"/>
  <c r="CC898" i="9" s="1"/>
  <c r="BW860" i="9"/>
  <c r="Y851" i="9"/>
  <c r="BQ851" i="9" s="1"/>
  <c r="BO852" i="9"/>
  <c r="BP853" i="9"/>
  <c r="BQ854" i="9"/>
  <c r="BR855" i="9"/>
  <c r="BS856" i="9"/>
  <c r="BT857" i="9"/>
  <c r="BU858" i="9"/>
  <c r="BV859" i="9"/>
  <c r="AX861" i="9"/>
  <c r="AP861" i="9"/>
  <c r="AH861" i="9"/>
  <c r="Z861" i="9"/>
  <c r="BR861" i="9" s="1"/>
  <c r="AW861" i="9"/>
  <c r="AO861" i="9"/>
  <c r="AG861" i="9"/>
  <c r="BY861" i="9" s="1"/>
  <c r="Y861" i="9"/>
  <c r="BQ861" i="9" s="1"/>
  <c r="AV861" i="9"/>
  <c r="AN861" i="9"/>
  <c r="AF861" i="9"/>
  <c r="BX861" i="9" s="1"/>
  <c r="X861" i="9"/>
  <c r="BP861" i="9" s="1"/>
  <c r="AU861" i="9"/>
  <c r="AM861" i="9"/>
  <c r="AE861" i="9"/>
  <c r="BW861" i="9" s="1"/>
  <c r="W861" i="9"/>
  <c r="BO861" i="9" s="1"/>
  <c r="BB861" i="9"/>
  <c r="AT861" i="9"/>
  <c r="AL861" i="9"/>
  <c r="AD861" i="9"/>
  <c r="BV861" i="9" s="1"/>
  <c r="BA861" i="9"/>
  <c r="AS861" i="9"/>
  <c r="AK861" i="9"/>
  <c r="AC861" i="9"/>
  <c r="BU861" i="9" s="1"/>
  <c r="AJ861" i="9"/>
  <c r="AI861" i="9"/>
  <c r="AB861" i="9"/>
  <c r="BT861" i="9" s="1"/>
  <c r="AA861" i="9"/>
  <c r="BS861" i="9" s="1"/>
  <c r="AZ861" i="9"/>
  <c r="AY861" i="9"/>
  <c r="AR861" i="9"/>
  <c r="AQ861" i="9"/>
  <c r="J862" i="9"/>
  <c r="L862" i="9"/>
  <c r="F863" i="9"/>
  <c r="K862" i="9"/>
  <c r="AK710" i="9"/>
  <c r="CC710" i="9" s="1"/>
  <c r="CI719" i="9"/>
  <c r="CE715" i="9"/>
  <c r="CJ720" i="9"/>
  <c r="CH718" i="9"/>
  <c r="CF716" i="9"/>
  <c r="CG717" i="9"/>
  <c r="CA711" i="9"/>
  <c r="CC713" i="9"/>
  <c r="CD714" i="9"/>
  <c r="CB712" i="9"/>
  <c r="AV721" i="9"/>
  <c r="AN721" i="9"/>
  <c r="CF721" i="9" s="1"/>
  <c r="AF721" i="9"/>
  <c r="BX721" i="9" s="1"/>
  <c r="X721" i="9"/>
  <c r="BP721" i="9" s="1"/>
  <c r="BP752" i="9" s="1"/>
  <c r="L20" i="11" s="1"/>
  <c r="AU721" i="9"/>
  <c r="AM721" i="9"/>
  <c r="CE721" i="9" s="1"/>
  <c r="AE721" i="9"/>
  <c r="BW721" i="9" s="1"/>
  <c r="BB721" i="9"/>
  <c r="AT721" i="9"/>
  <c r="AL721" i="9"/>
  <c r="CD721" i="9" s="1"/>
  <c r="AD721" i="9"/>
  <c r="BV721" i="9" s="1"/>
  <c r="BA721" i="9"/>
  <c r="AS721" i="9"/>
  <c r="CK721" i="9" s="1"/>
  <c r="AK721" i="9"/>
  <c r="CC721" i="9" s="1"/>
  <c r="AC721" i="9"/>
  <c r="BU721" i="9" s="1"/>
  <c r="AX721" i="9"/>
  <c r="AH721" i="9"/>
  <c r="BZ721" i="9" s="1"/>
  <c r="AW721" i="9"/>
  <c r="AG721" i="9"/>
  <c r="BY721" i="9" s="1"/>
  <c r="AR721" i="9"/>
  <c r="CJ721" i="9" s="1"/>
  <c r="AB721" i="9"/>
  <c r="BT721" i="9" s="1"/>
  <c r="AQ721" i="9"/>
  <c r="CI721" i="9" s="1"/>
  <c r="AA721" i="9"/>
  <c r="BS721" i="9" s="1"/>
  <c r="AP721" i="9"/>
  <c r="CH721" i="9" s="1"/>
  <c r="Z721" i="9"/>
  <c r="BR721" i="9" s="1"/>
  <c r="AY721" i="9"/>
  <c r="AI721" i="9"/>
  <c r="CA721" i="9" s="1"/>
  <c r="AO721" i="9"/>
  <c r="CG721" i="9" s="1"/>
  <c r="AJ721" i="9"/>
  <c r="CB721" i="9" s="1"/>
  <c r="Y721" i="9"/>
  <c r="BQ721" i="9" s="1"/>
  <c r="AZ721" i="9"/>
  <c r="K722" i="9"/>
  <c r="F723" i="9"/>
  <c r="L722" i="9"/>
  <c r="J722" i="9"/>
  <c r="L251" i="9"/>
  <c r="F252" i="9"/>
  <c r="K251" i="9"/>
  <c r="J251" i="9"/>
  <c r="BB250" i="9"/>
  <c r="CT250" i="9" s="1"/>
  <c r="AT250" i="9"/>
  <c r="CL250" i="9" s="1"/>
  <c r="AL250" i="9"/>
  <c r="CD250" i="9" s="1"/>
  <c r="AD250" i="9"/>
  <c r="BV250" i="9" s="1"/>
  <c r="BA250" i="9"/>
  <c r="CS250" i="9" s="1"/>
  <c r="AS250" i="9"/>
  <c r="CK250" i="9" s="1"/>
  <c r="AK250" i="9"/>
  <c r="CC250" i="9" s="1"/>
  <c r="AC250" i="9"/>
  <c r="BU250" i="9" s="1"/>
  <c r="AZ250" i="9"/>
  <c r="CR250" i="9" s="1"/>
  <c r="AR250" i="9"/>
  <c r="CJ250" i="9" s="1"/>
  <c r="AJ250" i="9"/>
  <c r="CB250" i="9" s="1"/>
  <c r="AB250" i="9"/>
  <c r="BT250" i="9" s="1"/>
  <c r="AY250" i="9"/>
  <c r="CQ250" i="9" s="1"/>
  <c r="AQ250" i="9"/>
  <c r="CI250" i="9" s="1"/>
  <c r="AI250" i="9"/>
  <c r="CA250" i="9" s="1"/>
  <c r="AA250" i="9"/>
  <c r="BS250" i="9" s="1"/>
  <c r="AX250" i="9"/>
  <c r="CP250" i="9" s="1"/>
  <c r="AP250" i="9"/>
  <c r="CH250" i="9" s="1"/>
  <c r="AH250" i="9"/>
  <c r="BZ250" i="9" s="1"/>
  <c r="Z250" i="9"/>
  <c r="BR250" i="9" s="1"/>
  <c r="AW250" i="9"/>
  <c r="CO250" i="9" s="1"/>
  <c r="AO250" i="9"/>
  <c r="CG250" i="9" s="1"/>
  <c r="AG250" i="9"/>
  <c r="BY250" i="9" s="1"/>
  <c r="Y250" i="9"/>
  <c r="BQ250" i="9" s="1"/>
  <c r="AV250" i="9"/>
  <c r="CN250" i="9" s="1"/>
  <c r="AN250" i="9"/>
  <c r="CF250" i="9" s="1"/>
  <c r="AF250" i="9"/>
  <c r="BX250" i="9" s="1"/>
  <c r="X250" i="9"/>
  <c r="BP250" i="9" s="1"/>
  <c r="AU250" i="9"/>
  <c r="CM250" i="9" s="1"/>
  <c r="AM250" i="9"/>
  <c r="CE250" i="9" s="1"/>
  <c r="AE250" i="9"/>
  <c r="BW250" i="9" s="1"/>
  <c r="W250" i="9"/>
  <c r="BO250" i="9" s="1"/>
  <c r="BO282" i="9" s="1"/>
  <c r="K10" i="11" s="1"/>
  <c r="BD56" i="5" s="1" a="1"/>
  <c r="BD56" i="5" s="1"/>
  <c r="AY240" i="9"/>
  <c r="CQ240" i="9" s="1"/>
  <c r="CS245" i="9"/>
  <c r="CT246" i="9"/>
  <c r="CQ243" i="9"/>
  <c r="CO241" i="9"/>
  <c r="CR244" i="9"/>
  <c r="CP242" i="9"/>
  <c r="CP61" i="9"/>
  <c r="CO60" i="9"/>
  <c r="CM58" i="9"/>
  <c r="CN59" i="9"/>
  <c r="CL57" i="9"/>
  <c r="CH53" i="9"/>
  <c r="CK56" i="9"/>
  <c r="CJ55" i="9"/>
  <c r="CI54" i="9"/>
  <c r="AR52" i="9"/>
  <c r="CJ52" i="9" s="1"/>
  <c r="AV62" i="9"/>
  <c r="CN62" i="9" s="1"/>
  <c r="BA62" i="9"/>
  <c r="AU62" i="9"/>
  <c r="CM62" i="9" s="1"/>
  <c r="AM62" i="9"/>
  <c r="CE62" i="9" s="1"/>
  <c r="AE62" i="9"/>
  <c r="BW62" i="9" s="1"/>
  <c r="W62" i="9"/>
  <c r="BO62" i="9" s="1"/>
  <c r="BO94" i="9" s="1"/>
  <c r="K6" i="11" s="1"/>
  <c r="BB62" i="9"/>
  <c r="AR62" i="9"/>
  <c r="CJ62" i="9" s="1"/>
  <c r="AJ62" i="9"/>
  <c r="CB62" i="9" s="1"/>
  <c r="AB62" i="9"/>
  <c r="BT62" i="9" s="1"/>
  <c r="AZ62" i="9"/>
  <c r="AQ62" i="9"/>
  <c r="CI62" i="9" s="1"/>
  <c r="AI62" i="9"/>
  <c r="CA62" i="9" s="1"/>
  <c r="AA62" i="9"/>
  <c r="BS62" i="9" s="1"/>
  <c r="AY62" i="9"/>
  <c r="CQ62" i="9" s="1"/>
  <c r="AP62" i="9"/>
  <c r="CH62" i="9" s="1"/>
  <c r="AH62" i="9"/>
  <c r="BZ62" i="9" s="1"/>
  <c r="Z62" i="9"/>
  <c r="BR62" i="9" s="1"/>
  <c r="AW62" i="9"/>
  <c r="CO62" i="9" s="1"/>
  <c r="AN62" i="9"/>
  <c r="CF62" i="9" s="1"/>
  <c r="AF62" i="9"/>
  <c r="BX62" i="9" s="1"/>
  <c r="X62" i="9"/>
  <c r="BP62" i="9" s="1"/>
  <c r="AD62" i="9"/>
  <c r="BV62" i="9" s="1"/>
  <c r="AS62" i="9"/>
  <c r="CK62" i="9" s="1"/>
  <c r="AO62" i="9"/>
  <c r="CG62" i="9" s="1"/>
  <c r="AL62" i="9"/>
  <c r="CD62" i="9" s="1"/>
  <c r="AK62" i="9"/>
  <c r="CC62" i="9" s="1"/>
  <c r="AG62" i="9"/>
  <c r="BY62" i="9" s="1"/>
  <c r="AX62" i="9"/>
  <c r="CP62" i="9" s="1"/>
  <c r="AT62" i="9"/>
  <c r="CL62" i="9" s="1"/>
  <c r="AC62" i="9"/>
  <c r="BU62" i="9" s="1"/>
  <c r="Y62" i="9"/>
  <c r="BQ62" i="9" s="1"/>
  <c r="L63" i="9"/>
  <c r="K63" i="9"/>
  <c r="F64" i="9"/>
  <c r="J63" i="9"/>
  <c r="AD203" i="9"/>
  <c r="BV203" i="9" s="1"/>
  <c r="AE203" i="9"/>
  <c r="BW203" i="9" s="1"/>
  <c r="AQ203" i="9"/>
  <c r="CI203" i="9" s="1"/>
  <c r="AB203" i="9"/>
  <c r="BT203" i="9" s="1"/>
  <c r="AG203" i="9"/>
  <c r="BY203" i="9" s="1"/>
  <c r="AS203" i="9"/>
  <c r="CK203" i="9" s="1"/>
  <c r="AL203" i="9"/>
  <c r="CD203" i="9" s="1"/>
  <c r="AM203" i="9"/>
  <c r="CE203" i="9" s="1"/>
  <c r="AP203" i="9"/>
  <c r="CH203" i="9" s="1"/>
  <c r="Y203" i="9"/>
  <c r="BQ203" i="9" s="1"/>
  <c r="AO203" i="9"/>
  <c r="CG203" i="9" s="1"/>
  <c r="AR203" i="9"/>
  <c r="CJ203" i="9" s="1"/>
  <c r="AW203" i="9"/>
  <c r="CO203" i="9" s="1"/>
  <c r="X203" i="9"/>
  <c r="BP203" i="9" s="1"/>
  <c r="AH203" i="9"/>
  <c r="BZ203" i="9" s="1"/>
  <c r="AK203" i="9"/>
  <c r="CC203" i="9" s="1"/>
  <c r="AT203" i="9"/>
  <c r="CL203" i="9" s="1"/>
  <c r="BB203" i="9"/>
  <c r="CT203" i="9" s="1"/>
  <c r="AU203" i="9"/>
  <c r="CM203" i="9" s="1"/>
  <c r="W203" i="9"/>
  <c r="BO203" i="9" s="1"/>
  <c r="BO235" i="9" s="1"/>
  <c r="K9" i="11" s="1"/>
  <c r="AI203" i="9"/>
  <c r="CA203" i="9" s="1"/>
  <c r="Z203" i="9"/>
  <c r="BR203" i="9" s="1"/>
  <c r="AV203" i="9"/>
  <c r="CN203" i="9" s="1"/>
  <c r="AA203" i="9"/>
  <c r="BS203" i="9" s="1"/>
  <c r="AX203" i="9"/>
  <c r="CP203" i="9" s="1"/>
  <c r="AC203" i="9"/>
  <c r="BU203" i="9" s="1"/>
  <c r="AF203" i="9"/>
  <c r="BX203" i="9" s="1"/>
  <c r="AJ203" i="9"/>
  <c r="CB203" i="9" s="1"/>
  <c r="AZ203" i="9"/>
  <c r="CR203" i="9" s="1"/>
  <c r="AN203" i="9"/>
  <c r="CF203" i="9" s="1"/>
  <c r="BA203" i="9"/>
  <c r="CS203" i="9" s="1"/>
  <c r="AY203" i="9"/>
  <c r="CQ203" i="9" s="1"/>
  <c r="Z298" i="9"/>
  <c r="BR298" i="9" s="1"/>
  <c r="AA298" i="9"/>
  <c r="BS298" i="9" s="1"/>
  <c r="X298" i="9"/>
  <c r="BP298" i="9" s="1"/>
  <c r="BP329" i="9" s="1"/>
  <c r="L11" i="11" s="1"/>
  <c r="BE73" i="5" s="1" a="1"/>
  <c r="BE73" i="5" s="1"/>
  <c r="Y298" i="9"/>
  <c r="BQ298" i="9" s="1"/>
  <c r="AB298" i="9"/>
  <c r="BT298" i="9" s="1"/>
  <c r="AK298" i="9"/>
  <c r="CC298" i="9" s="1"/>
  <c r="AN298" i="9"/>
  <c r="CF298" i="9" s="1"/>
  <c r="AW298" i="9"/>
  <c r="CO298" i="9" s="1"/>
  <c r="AH298" i="9"/>
  <c r="BZ298" i="9" s="1"/>
  <c r="AQ298" i="9"/>
  <c r="CI298" i="9" s="1"/>
  <c r="AE298" i="9"/>
  <c r="BW298" i="9" s="1"/>
  <c r="AF298" i="9"/>
  <c r="BX298" i="9" s="1"/>
  <c r="AI298" i="9"/>
  <c r="CA298" i="9" s="1"/>
  <c r="AP298" i="9"/>
  <c r="CH298" i="9" s="1"/>
  <c r="AT298" i="9"/>
  <c r="CL298" i="9" s="1"/>
  <c r="AU298" i="9"/>
  <c r="CM298" i="9" s="1"/>
  <c r="AV298" i="9"/>
  <c r="CN298" i="9" s="1"/>
  <c r="AO298" i="9"/>
  <c r="CG298" i="9" s="1"/>
  <c r="AZ298" i="9"/>
  <c r="CR298" i="9" s="1"/>
  <c r="BA298" i="9"/>
  <c r="CS298" i="9" s="1"/>
  <c r="AG298" i="9"/>
  <c r="BY298" i="9" s="1"/>
  <c r="AX298" i="9"/>
  <c r="CP298" i="9" s="1"/>
  <c r="BB298" i="9"/>
  <c r="CT298" i="9" s="1"/>
  <c r="AC298" i="9"/>
  <c r="BU298" i="9" s="1"/>
  <c r="AS298" i="9"/>
  <c r="CK298" i="9" s="1"/>
  <c r="AR298" i="9"/>
  <c r="CJ298" i="9" s="1"/>
  <c r="AL298" i="9"/>
  <c r="CD298" i="9" s="1"/>
  <c r="AM298" i="9"/>
  <c r="CE298" i="9" s="1"/>
  <c r="AY298" i="9"/>
  <c r="CQ298" i="9" s="1"/>
  <c r="AD298" i="9"/>
  <c r="BV298" i="9" s="1"/>
  <c r="AJ298" i="9"/>
  <c r="CB298" i="9" s="1"/>
  <c r="CP663" i="9"/>
  <c r="AY663" i="9"/>
  <c r="AP109" i="9"/>
  <c r="CH109" i="9" s="1"/>
  <c r="AR109" i="9"/>
  <c r="CJ109" i="9" s="1"/>
  <c r="AY109" i="9"/>
  <c r="CQ109" i="9" s="1"/>
  <c r="BA109" i="9"/>
  <c r="CS109" i="9" s="1"/>
  <c r="AC109" i="9"/>
  <c r="BU109" i="9" s="1"/>
  <c r="AD109" i="9"/>
  <c r="BV109" i="9" s="1"/>
  <c r="AE109" i="9"/>
  <c r="BW109" i="9" s="1"/>
  <c r="AO109" i="9"/>
  <c r="CG109" i="9" s="1"/>
  <c r="AM109" i="9"/>
  <c r="CE109" i="9" s="1"/>
  <c r="AF109" i="9"/>
  <c r="BX109" i="9" s="1"/>
  <c r="AN109" i="9"/>
  <c r="CF109" i="9" s="1"/>
  <c r="AH109" i="9"/>
  <c r="BZ109" i="9" s="1"/>
  <c r="X109" i="9"/>
  <c r="BP109" i="9" s="1"/>
  <c r="W109" i="9"/>
  <c r="BO109" i="9" s="1"/>
  <c r="BO141" i="9" s="1"/>
  <c r="K7" i="11" s="1"/>
  <c r="Y109" i="9"/>
  <c r="BQ109" i="9" s="1"/>
  <c r="AA109" i="9"/>
  <c r="BS109" i="9" s="1"/>
  <c r="AL109" i="9"/>
  <c r="CD109" i="9" s="1"/>
  <c r="AI109" i="9"/>
  <c r="CA109" i="9" s="1"/>
  <c r="AV109" i="9"/>
  <c r="CN109" i="9" s="1"/>
  <c r="AB109" i="9"/>
  <c r="BT109" i="9" s="1"/>
  <c r="Z109" i="9"/>
  <c r="BR109" i="9" s="1"/>
  <c r="AJ109" i="9"/>
  <c r="CB109" i="9" s="1"/>
  <c r="AW109" i="9"/>
  <c r="CO109" i="9" s="1"/>
  <c r="BB109" i="9"/>
  <c r="CT109" i="9" s="1"/>
  <c r="AK109" i="9"/>
  <c r="CC109" i="9" s="1"/>
  <c r="AT109" i="9"/>
  <c r="CL109" i="9" s="1"/>
  <c r="AX109" i="9"/>
  <c r="CP109" i="9" s="1"/>
  <c r="AG109" i="9"/>
  <c r="BY109" i="9" s="1"/>
  <c r="AQ109" i="9"/>
  <c r="CI109" i="9" s="1"/>
  <c r="AZ109" i="9"/>
  <c r="CR109" i="9" s="1"/>
  <c r="AU109" i="9"/>
  <c r="CM109" i="9" s="1"/>
  <c r="AS109" i="9"/>
  <c r="CK109" i="9" s="1"/>
  <c r="AZ673" i="9"/>
  <c r="CR673" i="9" s="1"/>
  <c r="AK673" i="9"/>
  <c r="CC673" i="9" s="1"/>
  <c r="AJ673" i="9"/>
  <c r="CB673" i="9" s="1"/>
  <c r="AW673" i="9"/>
  <c r="CO673" i="9" s="1"/>
  <c r="AU673" i="9"/>
  <c r="CM673" i="9" s="1"/>
  <c r="AE673" i="9"/>
  <c r="BW673" i="9" s="1"/>
  <c r="Z673" i="9"/>
  <c r="BR673" i="9" s="1"/>
  <c r="AV673" i="9"/>
  <c r="CN673" i="9" s="1"/>
  <c r="AS673" i="9"/>
  <c r="CK673" i="9" s="1"/>
  <c r="AN673" i="9"/>
  <c r="CF673" i="9" s="1"/>
  <c r="AG673" i="9"/>
  <c r="BY673" i="9" s="1"/>
  <c r="AY673" i="9"/>
  <c r="CQ673" i="9" s="1"/>
  <c r="AC673" i="9"/>
  <c r="BU673" i="9" s="1"/>
  <c r="AB673" i="9"/>
  <c r="BT673" i="9" s="1"/>
  <c r="BB673" i="9"/>
  <c r="CT673" i="9" s="1"/>
  <c r="BA673" i="9"/>
  <c r="CS673" i="9" s="1"/>
  <c r="AX673" i="9"/>
  <c r="CP673" i="9" s="1"/>
  <c r="AR673" i="9"/>
  <c r="CJ673" i="9" s="1"/>
  <c r="AO673" i="9"/>
  <c r="CG673" i="9" s="1"/>
  <c r="AM673" i="9"/>
  <c r="CE673" i="9" s="1"/>
  <c r="AA673" i="9"/>
  <c r="BS673" i="9" s="1"/>
  <c r="W673" i="9"/>
  <c r="BO673" i="9" s="1"/>
  <c r="BO705" i="9" s="1"/>
  <c r="K19" i="11" s="1"/>
  <c r="AP673" i="9"/>
  <c r="CH673" i="9" s="1"/>
  <c r="X673" i="9"/>
  <c r="BP673" i="9" s="1"/>
  <c r="AD673" i="9"/>
  <c r="BV673" i="9" s="1"/>
  <c r="Y673" i="9"/>
  <c r="BQ673" i="9" s="1"/>
  <c r="AL673" i="9"/>
  <c r="CD673" i="9" s="1"/>
  <c r="AF673" i="9"/>
  <c r="BX673" i="9" s="1"/>
  <c r="AQ673" i="9"/>
  <c r="CI673" i="9" s="1"/>
  <c r="AT673" i="9"/>
  <c r="CL673" i="9" s="1"/>
  <c r="AI673" i="9"/>
  <c r="CA673" i="9" s="1"/>
  <c r="AH673" i="9"/>
  <c r="BZ673" i="9" s="1"/>
  <c r="J204" i="9"/>
  <c r="L204" i="9"/>
  <c r="K204" i="9"/>
  <c r="F205" i="9"/>
  <c r="CR667" i="9"/>
  <c r="CQ666" i="9"/>
  <c r="CP665" i="9"/>
  <c r="CO664" i="9"/>
  <c r="CS668" i="9"/>
  <c r="CT669" i="9"/>
  <c r="J18" i="9"/>
  <c r="K18" i="9"/>
  <c r="L18" i="9"/>
  <c r="F19" i="9"/>
  <c r="CP759" i="9"/>
  <c r="CO758" i="9"/>
  <c r="CQ760" i="9"/>
  <c r="CT763" i="9"/>
  <c r="CS762" i="9"/>
  <c r="CR761" i="9"/>
  <c r="H111" i="9"/>
  <c r="K110" i="9"/>
  <c r="L110" i="9"/>
  <c r="J113" i="9"/>
  <c r="F114" i="9"/>
  <c r="J768" i="9"/>
  <c r="K768" i="9"/>
  <c r="L768" i="9"/>
  <c r="F769" i="9"/>
  <c r="J299" i="9"/>
  <c r="K299" i="9"/>
  <c r="L299" i="9"/>
  <c r="F300" i="9"/>
  <c r="AY757" i="9"/>
  <c r="CP757" i="9"/>
  <c r="AI767" i="9"/>
  <c r="CA767" i="9" s="1"/>
  <c r="AR767" i="9"/>
  <c r="CJ767" i="9" s="1"/>
  <c r="X767" i="9"/>
  <c r="BP767" i="9" s="1"/>
  <c r="AG767" i="9"/>
  <c r="BY767" i="9" s="1"/>
  <c r="AA767" i="9"/>
  <c r="BS767" i="9" s="1"/>
  <c r="AL767" i="9"/>
  <c r="CD767" i="9" s="1"/>
  <c r="AM767" i="9"/>
  <c r="CE767" i="9" s="1"/>
  <c r="Y767" i="9"/>
  <c r="BQ767" i="9" s="1"/>
  <c r="AK767" i="9"/>
  <c r="CC767" i="9" s="1"/>
  <c r="AH767" i="9"/>
  <c r="BZ767" i="9" s="1"/>
  <c r="AN767" i="9"/>
  <c r="CF767" i="9" s="1"/>
  <c r="AU767" i="9"/>
  <c r="CM767" i="9" s="1"/>
  <c r="AW767" i="9"/>
  <c r="CO767" i="9" s="1"/>
  <c r="AY767" i="9"/>
  <c r="CQ767" i="9" s="1"/>
  <c r="AO767" i="9"/>
  <c r="CG767" i="9" s="1"/>
  <c r="AT767" i="9"/>
  <c r="CL767" i="9" s="1"/>
  <c r="AZ767" i="9"/>
  <c r="CR767" i="9" s="1"/>
  <c r="W767" i="9"/>
  <c r="BO767" i="9" s="1"/>
  <c r="BO799" i="9" s="1"/>
  <c r="K21" i="11" s="1"/>
  <c r="AC767" i="9"/>
  <c r="BU767" i="9" s="1"/>
  <c r="AD767" i="9"/>
  <c r="BV767" i="9" s="1"/>
  <c r="AQ767" i="9"/>
  <c r="CI767" i="9" s="1"/>
  <c r="AE767" i="9"/>
  <c r="BW767" i="9" s="1"/>
  <c r="AV767" i="9"/>
  <c r="CN767" i="9" s="1"/>
  <c r="BA767" i="9"/>
  <c r="CS767" i="9" s="1"/>
  <c r="AB767" i="9"/>
  <c r="BT767" i="9" s="1"/>
  <c r="AX767" i="9"/>
  <c r="CP767" i="9" s="1"/>
  <c r="Z767" i="9"/>
  <c r="BR767" i="9" s="1"/>
  <c r="AF767" i="9"/>
  <c r="BX767" i="9" s="1"/>
  <c r="AP767" i="9"/>
  <c r="CH767" i="9" s="1"/>
  <c r="AJ767" i="9"/>
  <c r="CB767" i="9" s="1"/>
  <c r="AS767" i="9"/>
  <c r="CK767" i="9" s="1"/>
  <c r="BB767" i="9"/>
  <c r="CT767" i="9" s="1"/>
  <c r="K674" i="9"/>
  <c r="F675" i="9"/>
  <c r="L674" i="9"/>
  <c r="J674" i="9"/>
  <c r="Z17" i="9"/>
  <c r="BR17" i="9" s="1"/>
  <c r="AI17" i="9"/>
  <c r="CA17" i="9" s="1"/>
  <c r="AP17" i="9"/>
  <c r="CH17" i="9" s="1"/>
  <c r="Y17" i="9"/>
  <c r="BQ17" i="9" s="1"/>
  <c r="BQ47" i="9" s="1"/>
  <c r="M5" i="11" s="1"/>
  <c r="AA17" i="9"/>
  <c r="BS17" i="9" s="1"/>
  <c r="AL17" i="9"/>
  <c r="CD17" i="9" s="1"/>
  <c r="AM17" i="9"/>
  <c r="CE17" i="9" s="1"/>
  <c r="AD17" i="9"/>
  <c r="BV17" i="9" s="1"/>
  <c r="AE17" i="9"/>
  <c r="BW17" i="9" s="1"/>
  <c r="AF17" i="9"/>
  <c r="BX17" i="9" s="1"/>
  <c r="AK17" i="9"/>
  <c r="CC17" i="9" s="1"/>
  <c r="AC17" i="9"/>
  <c r="BU17" i="9" s="1"/>
  <c r="AG17" i="9"/>
  <c r="BY17" i="9" s="1"/>
  <c r="AV17" i="9"/>
  <c r="CN17" i="9" s="1"/>
  <c r="AH17" i="9"/>
  <c r="BZ17" i="9" s="1"/>
  <c r="AO17" i="9"/>
  <c r="CG17" i="9" s="1"/>
  <c r="AB17" i="9"/>
  <c r="BT17" i="9" s="1"/>
  <c r="AW17" i="9"/>
  <c r="CO17" i="9" s="1"/>
  <c r="AQ17" i="9"/>
  <c r="CI17" i="9" s="1"/>
  <c r="AR17" i="9"/>
  <c r="CJ17" i="9" s="1"/>
  <c r="AS17" i="9"/>
  <c r="CK17" i="9" s="1"/>
  <c r="AT17" i="9"/>
  <c r="CL17" i="9" s="1"/>
  <c r="AX17" i="9"/>
  <c r="CP17" i="9" s="1"/>
  <c r="AY17" i="9"/>
  <c r="CQ17" i="9" s="1"/>
  <c r="BA17" i="9"/>
  <c r="CS17" i="9" s="1"/>
  <c r="BB17" i="9"/>
  <c r="CT17" i="9" s="1"/>
  <c r="AU17" i="9"/>
  <c r="CM17" i="9" s="1"/>
  <c r="AZ17" i="9"/>
  <c r="CR17" i="9" s="1"/>
  <c r="AN17" i="9"/>
  <c r="CF17" i="9" s="1"/>
  <c r="AJ17" i="9"/>
  <c r="CB17" i="9" s="1"/>
  <c r="K1121" i="1"/>
  <c r="K1124" i="1" s="1"/>
  <c r="L1087" i="1"/>
  <c r="L1090" i="1" s="1"/>
  <c r="K1053" i="1"/>
  <c r="K1056" i="1" s="1"/>
  <c r="L1019" i="1"/>
  <c r="L1022" i="1" s="1"/>
  <c r="L985" i="1"/>
  <c r="L988" i="1" s="1"/>
  <c r="K951" i="1"/>
  <c r="K954" i="1" s="1"/>
  <c r="K917" i="1"/>
  <c r="K920" i="1" s="1"/>
  <c r="L849" i="1"/>
  <c r="L852" i="1" s="1"/>
  <c r="K815" i="1"/>
  <c r="K818" i="1" s="1"/>
  <c r="K781" i="1"/>
  <c r="K784" i="1" s="1"/>
  <c r="K713" i="1"/>
  <c r="K716" i="1" s="1"/>
  <c r="K679" i="1"/>
  <c r="K682" i="1" s="1"/>
  <c r="L645" i="1"/>
  <c r="L648" i="1" s="1"/>
  <c r="K543" i="1"/>
  <c r="K546" i="1" s="1"/>
  <c r="M509" i="1"/>
  <c r="M512" i="1" s="1"/>
  <c r="K237" i="1"/>
  <c r="K240" i="1" s="1"/>
  <c r="L203" i="1"/>
  <c r="L206" i="1" s="1"/>
  <c r="K67" i="1"/>
  <c r="K70" i="1" s="1"/>
  <c r="M169" i="1"/>
  <c r="M172" i="1" s="1"/>
  <c r="M101" i="1"/>
  <c r="M104" i="1" s="1"/>
  <c r="M577" i="1"/>
  <c r="M580" i="1" s="1"/>
  <c r="BA878" i="5" l="1" a="1"/>
  <c r="BA878" i="5" s="1"/>
  <c r="BA879" i="5" s="1"/>
  <c r="BA883" i="5" s="1"/>
  <c r="L55" i="12" s="1"/>
  <c r="BA487" i="5" a="1"/>
  <c r="BA487" i="5" s="1"/>
  <c r="BA488" i="5" s="1"/>
  <c r="BA492" i="5" s="1"/>
  <c r="L32" i="12" s="1"/>
  <c r="BA436" i="5" a="1"/>
  <c r="BA436" i="5" s="1"/>
  <c r="BA437" i="5" s="1"/>
  <c r="BA441" i="5" s="1"/>
  <c r="L29" i="12" s="1"/>
  <c r="BA283" i="5" a="1"/>
  <c r="BA283" i="5" s="1"/>
  <c r="BA284" i="5" s="1"/>
  <c r="BA288" i="5" s="1"/>
  <c r="L20" i="12" s="1"/>
  <c r="BA572" i="5" a="1"/>
  <c r="BA572" i="5" s="1"/>
  <c r="BA573" i="5" s="1"/>
  <c r="BA577" i="5" s="1"/>
  <c r="L37" i="12" s="1"/>
  <c r="BA249" i="5" a="1"/>
  <c r="BA249" i="5" s="1"/>
  <c r="BA250" i="5" s="1"/>
  <c r="BA254" i="5" s="1"/>
  <c r="L18" i="12" s="1"/>
  <c r="BA215" i="5" a="1"/>
  <c r="BA215" i="5" s="1"/>
  <c r="BA216" i="5" s="1"/>
  <c r="BA220" i="5" s="1"/>
  <c r="L16" i="12" s="1"/>
  <c r="BA776" i="5" a="1"/>
  <c r="BA776" i="5" s="1"/>
  <c r="BA777" i="5" s="1"/>
  <c r="BA781" i="5" s="1"/>
  <c r="L49" i="12" s="1"/>
  <c r="BA725" i="5" a="1"/>
  <c r="BA725" i="5" s="1"/>
  <c r="BA726" i="5" s="1"/>
  <c r="BA730" i="5" s="1"/>
  <c r="L46" i="12" s="1"/>
  <c r="BA334" i="5" a="1"/>
  <c r="BA334" i="5" s="1"/>
  <c r="BA335" i="5" s="1"/>
  <c r="BA339" i="5" s="1"/>
  <c r="L23" i="12" s="1"/>
  <c r="BA300" i="5" a="1"/>
  <c r="BA300" i="5" s="1"/>
  <c r="BA301" i="5" s="1"/>
  <c r="BA305" i="5" s="1"/>
  <c r="L21" i="12" s="1"/>
  <c r="BA674" i="5" a="1"/>
  <c r="BA674" i="5" s="1"/>
  <c r="BA675" i="5" s="1"/>
  <c r="BA679" i="5" s="1"/>
  <c r="L43" i="12" s="1"/>
  <c r="BA385" i="5" a="1"/>
  <c r="BA385" i="5" s="1"/>
  <c r="BA386" i="5" s="1"/>
  <c r="BA390" i="5" s="1"/>
  <c r="L26" i="12" s="1"/>
  <c r="BA827" i="5" a="1"/>
  <c r="BA827" i="5" s="1"/>
  <c r="BA828" i="5" s="1"/>
  <c r="BA832" i="5" s="1"/>
  <c r="L52" i="12" s="1"/>
  <c r="BA538" i="5" a="1"/>
  <c r="BA538" i="5" s="1"/>
  <c r="BA539" i="5" s="1"/>
  <c r="BA543" i="5" s="1"/>
  <c r="L35" i="12" s="1"/>
  <c r="BA623" i="5" a="1"/>
  <c r="BA623" i="5" s="1"/>
  <c r="BA624" i="5" s="1"/>
  <c r="BA628" i="5" s="1"/>
  <c r="L40" i="12" s="1"/>
  <c r="BA113" i="5" a="1"/>
  <c r="BA113" i="5" s="1"/>
  <c r="BA114" i="5" s="1"/>
  <c r="BA118" i="5" s="1"/>
  <c r="L10" i="12" s="1"/>
  <c r="X6" i="7" s="1" a="1"/>
  <c r="X6" i="7" s="1"/>
  <c r="BA45" i="5" a="1"/>
  <c r="BA45" i="5" s="1"/>
  <c r="BA46" i="5" s="1"/>
  <c r="BA50" i="5" s="1"/>
  <c r="L6" i="12" s="1"/>
  <c r="X8" i="7" s="1" a="1"/>
  <c r="X8" i="7" s="1"/>
  <c r="BA96" i="5" a="1"/>
  <c r="BA96" i="5" s="1"/>
  <c r="BA97" i="5" s="1"/>
  <c r="BA101" i="5" s="1"/>
  <c r="L9" i="12" s="1"/>
  <c r="BA164" i="5" a="1"/>
  <c r="BA164" i="5" s="1"/>
  <c r="BA165" i="5" s="1"/>
  <c r="BA169" i="5" s="1"/>
  <c r="L13" i="12" s="1"/>
  <c r="BD890" i="5" a="1"/>
  <c r="BD890" i="5" s="1"/>
  <c r="BD839" i="5" a="1"/>
  <c r="BD839" i="5" s="1"/>
  <c r="BD845" i="5" s="1"/>
  <c r="BD849" i="5" s="1"/>
  <c r="O53" i="12" s="1"/>
  <c r="BA895" i="5" a="1"/>
  <c r="BA895" i="5" s="1"/>
  <c r="BA896" i="5" s="1"/>
  <c r="BA900" i="5" s="1"/>
  <c r="L56" i="12" s="1"/>
  <c r="BA844" i="5" a="1"/>
  <c r="BA844" i="5" s="1"/>
  <c r="BA845" i="5" s="1"/>
  <c r="BA849" i="5" s="1"/>
  <c r="L53" i="12" s="1"/>
  <c r="BA266" i="5" a="1"/>
  <c r="BA266" i="5" s="1"/>
  <c r="BA267" i="5" s="1"/>
  <c r="BA271" i="5" s="1"/>
  <c r="L19" i="12" s="1"/>
  <c r="BA402" i="5" a="1"/>
  <c r="BA402" i="5" s="1"/>
  <c r="BA403" i="5" s="1"/>
  <c r="BA407" i="5" s="1"/>
  <c r="L27" i="12" s="1"/>
  <c r="BA232" i="5" a="1"/>
  <c r="BA232" i="5" s="1"/>
  <c r="BA233" i="5" s="1"/>
  <c r="BA237" i="5" s="1"/>
  <c r="L17" i="12" s="1"/>
  <c r="BA691" i="5" a="1"/>
  <c r="BA691" i="5" s="1"/>
  <c r="BA692" i="5" s="1"/>
  <c r="BA696" i="5" s="1"/>
  <c r="L44" i="12" s="1"/>
  <c r="BA640" i="5" a="1"/>
  <c r="BA640" i="5" s="1"/>
  <c r="BA641" i="5" s="1"/>
  <c r="BA645" i="5" s="1"/>
  <c r="L41" i="12" s="1"/>
  <c r="BA504" i="5" a="1"/>
  <c r="BA504" i="5" s="1"/>
  <c r="BA505" i="5" s="1"/>
  <c r="BA509" i="5" s="1"/>
  <c r="L33" i="12" s="1"/>
  <c r="BA351" i="5" a="1"/>
  <c r="BA351" i="5" s="1"/>
  <c r="BA352" i="5" s="1"/>
  <c r="BA356" i="5" s="1"/>
  <c r="L24" i="12" s="1"/>
  <c r="BA793" i="5" a="1"/>
  <c r="BA793" i="5" s="1"/>
  <c r="BA794" i="5" s="1"/>
  <c r="BA798" i="5" s="1"/>
  <c r="L50" i="12" s="1"/>
  <c r="BA742" i="5" a="1"/>
  <c r="BA742" i="5" s="1"/>
  <c r="BA743" i="5" s="1"/>
  <c r="BA747" i="5" s="1"/>
  <c r="L47" i="12" s="1"/>
  <c r="BA589" i="5" a="1"/>
  <c r="BA589" i="5" s="1"/>
  <c r="BA590" i="5" s="1"/>
  <c r="BA594" i="5" s="1"/>
  <c r="L38" i="12" s="1"/>
  <c r="BA453" i="5" a="1"/>
  <c r="BA453" i="5" s="1"/>
  <c r="BA454" i="5" s="1"/>
  <c r="BA458" i="5" s="1"/>
  <c r="L30" i="12" s="1"/>
  <c r="BA130" i="5" a="1"/>
  <c r="BA130" i="5" s="1"/>
  <c r="BA131" i="5" s="1"/>
  <c r="BA135" i="5" s="1"/>
  <c r="L11" i="12" s="1"/>
  <c r="BA181" i="5" a="1"/>
  <c r="BA181" i="5" s="1"/>
  <c r="BA182" i="5" s="1"/>
  <c r="BA186" i="5" s="1"/>
  <c r="L14" i="12" s="1"/>
  <c r="BA62" i="5" a="1"/>
  <c r="BA62" i="5" s="1"/>
  <c r="BA63" i="5" s="1"/>
  <c r="BA67" i="5" s="1"/>
  <c r="L7" i="12" s="1"/>
  <c r="X5" i="7" s="1" a="1"/>
  <c r="X5" i="7" s="1"/>
  <c r="BD873" i="5" a="1"/>
  <c r="BD873" i="5" s="1"/>
  <c r="BD879" i="5" s="1"/>
  <c r="BD883" i="5" s="1"/>
  <c r="O55" i="12" s="1"/>
  <c r="BD822" i="5" a="1"/>
  <c r="BD822" i="5" s="1"/>
  <c r="BD828" i="5" s="1"/>
  <c r="BD832" i="5" s="1"/>
  <c r="O52" i="12" s="1"/>
  <c r="BC896" i="5"/>
  <c r="BC900" i="5" s="1"/>
  <c r="N56" i="12" s="1"/>
  <c r="BD464" i="5" a="1"/>
  <c r="BD464" i="5" s="1"/>
  <c r="BD471" i="5" s="1"/>
  <c r="BD475" i="5" s="1"/>
  <c r="O31" i="12" s="1"/>
  <c r="C16" i="14"/>
  <c r="D52" i="14" s="1"/>
  <c r="AB12" i="7" a="1"/>
  <c r="AB12" i="7" s="1"/>
  <c r="AB13" i="7" a="1"/>
  <c r="AB13" i="7" s="1"/>
  <c r="AB19" i="7" a="1"/>
  <c r="AB19" i="7" s="1"/>
  <c r="AB9" i="7" a="1"/>
  <c r="AB9" i="7" s="1"/>
  <c r="AB17" i="7" a="1"/>
  <c r="AB17" i="7" s="1"/>
  <c r="AB20" i="7" a="1"/>
  <c r="AB20" i="7" s="1"/>
  <c r="AB11" i="7" a="1"/>
  <c r="AB11" i="7" s="1"/>
  <c r="AB18" i="7" a="1"/>
  <c r="AB18" i="7" s="1"/>
  <c r="AB16" i="7" a="1"/>
  <c r="AB16" i="7" s="1"/>
  <c r="AB10" i="7" a="1"/>
  <c r="AB10" i="7" s="1"/>
  <c r="AB15" i="7" a="1"/>
  <c r="AB15" i="7" s="1"/>
  <c r="AB24" i="7" a="1"/>
  <c r="AB24" i="7" s="1"/>
  <c r="AB22" i="7" a="1"/>
  <c r="AB22" i="7" s="1"/>
  <c r="AB25" i="7" a="1"/>
  <c r="AB25" i="7" s="1"/>
  <c r="AB23" i="7" a="1"/>
  <c r="AB23" i="7" s="1"/>
  <c r="AB26" i="7" a="1"/>
  <c r="AB26" i="7" s="1"/>
  <c r="AB30" i="7" a="1"/>
  <c r="AB30" i="7" s="1"/>
  <c r="AB21" i="7" a="1"/>
  <c r="AB21" i="7" s="1"/>
  <c r="AB31" i="7" a="1"/>
  <c r="AB31" i="7" s="1"/>
  <c r="AB28" i="7" a="1"/>
  <c r="AB28" i="7" s="1"/>
  <c r="AB14" i="7" a="1"/>
  <c r="AB14" i="7" s="1"/>
  <c r="AB34" i="7" a="1"/>
  <c r="AB34" i="7" s="1"/>
  <c r="AB38" i="7" a="1"/>
  <c r="AB38" i="7" s="1"/>
  <c r="AB33" i="7" a="1"/>
  <c r="AB33" i="7" s="1"/>
  <c r="AB35" i="7" a="1"/>
  <c r="AB35" i="7" s="1"/>
  <c r="AB37" i="7" a="1"/>
  <c r="AB37" i="7" s="1"/>
  <c r="AB36" i="7" a="1"/>
  <c r="AB36" i="7" s="1"/>
  <c r="AB40" i="7" a="1"/>
  <c r="AB40" i="7" s="1"/>
  <c r="AB39" i="7" a="1"/>
  <c r="AB39" i="7" s="1"/>
  <c r="AB42" i="7" a="1"/>
  <c r="AB42" i="7" s="1"/>
  <c r="AB27" i="7" a="1"/>
  <c r="AB27" i="7" s="1"/>
  <c r="AB29" i="7" a="1"/>
  <c r="AB29" i="7" s="1"/>
  <c r="AB43" i="7" a="1"/>
  <c r="AB43" i="7" s="1"/>
  <c r="AB44" i="7" a="1"/>
  <c r="AB44" i="7" s="1"/>
  <c r="AB32" i="7" a="1"/>
  <c r="AB32" i="7" s="1"/>
  <c r="AB41" i="7" a="1"/>
  <c r="AB41" i="7" s="1"/>
  <c r="K50" i="14"/>
  <c r="J33" i="14"/>
  <c r="BC131" i="5"/>
  <c r="BC135" i="5" s="1"/>
  <c r="N11" i="12" s="1"/>
  <c r="BC63" i="5"/>
  <c r="BC67" i="5" s="1"/>
  <c r="N7" i="12" s="1"/>
  <c r="Z5" i="7" s="1" a="1"/>
  <c r="Z5" i="7" s="1"/>
  <c r="BC216" i="5"/>
  <c r="BC220" i="5" s="1"/>
  <c r="N16" i="12" s="1"/>
  <c r="BD539" i="5"/>
  <c r="BD543" i="5" s="1"/>
  <c r="O35" i="12" s="1"/>
  <c r="BF226" i="5" a="1"/>
  <c r="BF226" i="5" s="1"/>
  <c r="BF175" i="5" a="1"/>
  <c r="BF175" i="5" s="1"/>
  <c r="BD345" i="5" a="1"/>
  <c r="BD345" i="5" s="1"/>
  <c r="BD352" i="5" s="1"/>
  <c r="BD356" i="5" s="1"/>
  <c r="O24" i="12" s="1"/>
  <c r="BD398" i="5" a="1"/>
  <c r="BD398" i="5" s="1"/>
  <c r="BD737" i="5" a="1"/>
  <c r="BD737" i="5" s="1"/>
  <c r="BD585" i="5" a="1"/>
  <c r="BD585" i="5" s="1"/>
  <c r="BD261" i="5" a="1"/>
  <c r="BD261" i="5" s="1"/>
  <c r="BD267" i="5" s="1"/>
  <c r="BD271" i="5" s="1"/>
  <c r="O19" i="12" s="1"/>
  <c r="BD209" i="5" a="1"/>
  <c r="BD209" i="5" s="1"/>
  <c r="BD636" i="5" a="1"/>
  <c r="BD636" i="5" s="1"/>
  <c r="BD449" i="5" a="1"/>
  <c r="BD449" i="5" s="1"/>
  <c r="BD500" i="5" a="1"/>
  <c r="BD500" i="5" s="1"/>
  <c r="BD228" i="5" a="1"/>
  <c r="BD228" i="5" s="1"/>
  <c r="BD687" i="5" a="1"/>
  <c r="BD687" i="5" s="1"/>
  <c r="BD125" i="5" a="1"/>
  <c r="BD125" i="5" s="1"/>
  <c r="BD176" i="5" a="1"/>
  <c r="BD176" i="5" s="1"/>
  <c r="BE652" i="5" a="1"/>
  <c r="BE652" i="5" s="1"/>
  <c r="BE658" i="5" s="1"/>
  <c r="BE662" i="5" s="1"/>
  <c r="P42" i="12" s="1"/>
  <c r="BE549" i="5" a="1"/>
  <c r="BE549" i="5" s="1"/>
  <c r="BE601" i="5" a="1"/>
  <c r="BE601" i="5" s="1"/>
  <c r="BE607" i="5" s="1"/>
  <c r="BE611" i="5" s="1"/>
  <c r="P39" i="12" s="1"/>
  <c r="BE414" i="5" a="1"/>
  <c r="BE414" i="5" s="1"/>
  <c r="BE420" i="5" s="1"/>
  <c r="BE424" i="5" s="1"/>
  <c r="P28" i="12" s="1"/>
  <c r="BE465" i="5" a="1"/>
  <c r="BE465" i="5" s="1"/>
  <c r="BE516" i="5" a="1"/>
  <c r="BE516" i="5" s="1"/>
  <c r="BE522" i="5" s="1"/>
  <c r="BE526" i="5" s="1"/>
  <c r="P34" i="12" s="1"/>
  <c r="BE363" i="5" a="1"/>
  <c r="BE363" i="5" s="1"/>
  <c r="BE330" i="5" a="1"/>
  <c r="BE330" i="5" s="1"/>
  <c r="BE245" i="5" a="1"/>
  <c r="BE245" i="5" s="1"/>
  <c r="BE143" i="5" a="1"/>
  <c r="BE143" i="5" s="1"/>
  <c r="BE193" i="5" a="1"/>
  <c r="BE193" i="5" s="1"/>
  <c r="BD57" i="5" a="1"/>
  <c r="BD57" i="5" s="1"/>
  <c r="BE567" i="5" a="1"/>
  <c r="BE567" i="5" s="1"/>
  <c r="BE379" i="5" a="1"/>
  <c r="BE379" i="5" s="1"/>
  <c r="BD396" i="5" a="1"/>
  <c r="BD396" i="5" s="1"/>
  <c r="BD584" i="5" a="1"/>
  <c r="BD584" i="5" s="1"/>
  <c r="BD244" i="5" a="1"/>
  <c r="BD244" i="5" s="1"/>
  <c r="BD250" i="5" s="1"/>
  <c r="BD254" i="5" s="1"/>
  <c r="O18" i="12" s="1"/>
  <c r="BD328" i="5" a="1"/>
  <c r="BD328" i="5" s="1"/>
  <c r="BD335" i="5" s="1"/>
  <c r="BD339" i="5" s="1"/>
  <c r="O23" i="12" s="1"/>
  <c r="BD141" i="5" a="1"/>
  <c r="BD141" i="5" s="1"/>
  <c r="BD148" i="5" s="1"/>
  <c r="BD152" i="5" s="1"/>
  <c r="O12" i="12" s="1"/>
  <c r="BD670" i="5" a="1"/>
  <c r="BD670" i="5" s="1"/>
  <c r="BD675" i="5" s="1"/>
  <c r="BD679" i="5" s="1"/>
  <c r="O43" i="12" s="1"/>
  <c r="BD568" i="5" a="1"/>
  <c r="BD568" i="5" s="1"/>
  <c r="BD573" i="5" s="1"/>
  <c r="BD577" i="5" s="1"/>
  <c r="O37" i="12" s="1"/>
  <c r="BD211" i="5" a="1"/>
  <c r="BD211" i="5" s="1"/>
  <c r="BD192" i="5" a="1"/>
  <c r="BD192" i="5" s="1"/>
  <c r="BD199" i="5" s="1"/>
  <c r="BD203" i="5" s="1"/>
  <c r="O15" i="12" s="1"/>
  <c r="BD720" i="5" a="1"/>
  <c r="BD720" i="5" s="1"/>
  <c r="BD726" i="5" s="1"/>
  <c r="BD730" i="5" s="1"/>
  <c r="O46" i="12" s="1"/>
  <c r="BD619" i="5" a="1"/>
  <c r="BD619" i="5" s="1"/>
  <c r="BD624" i="5" s="1"/>
  <c r="BD628" i="5" s="1"/>
  <c r="O40" i="12" s="1"/>
  <c r="BD483" i="5" a="1"/>
  <c r="BD483" i="5" s="1"/>
  <c r="BD488" i="5" s="1"/>
  <c r="BD492" i="5" s="1"/>
  <c r="O32" i="12" s="1"/>
  <c r="BD432" i="5" a="1"/>
  <c r="BD432" i="5" s="1"/>
  <c r="BD437" i="5" s="1"/>
  <c r="BD441" i="5" s="1"/>
  <c r="O29" i="12" s="1"/>
  <c r="BD381" i="5" a="1"/>
  <c r="BD381" i="5" s="1"/>
  <c r="BD386" i="5" s="1"/>
  <c r="BD390" i="5" s="1"/>
  <c r="O26" i="12" s="1"/>
  <c r="BD93" i="5" a="1"/>
  <c r="BD93" i="5" s="1"/>
  <c r="BE296" i="5" a="1"/>
  <c r="BE296" i="5" s="1"/>
  <c r="BE301" i="5" s="1"/>
  <c r="BE305" i="5" s="1"/>
  <c r="P21" i="12" s="1"/>
  <c r="BE669" i="5" a="1"/>
  <c r="BE669" i="5" s="1"/>
  <c r="BE618" i="5" a="1"/>
  <c r="BE618" i="5" s="1"/>
  <c r="BE347" i="5" a="1"/>
  <c r="BE347" i="5" s="1"/>
  <c r="BE210" i="5" a="1"/>
  <c r="BE210" i="5" s="1"/>
  <c r="BE566" i="5" a="1"/>
  <c r="BE566" i="5" s="1"/>
  <c r="BE262" i="5" a="1"/>
  <c r="BE262" i="5" s="1"/>
  <c r="BE431" i="5" a="1"/>
  <c r="BE431" i="5" s="1"/>
  <c r="BE533" i="5" a="1"/>
  <c r="BE533" i="5" s="1"/>
  <c r="BE380" i="5" a="1"/>
  <c r="BE380" i="5" s="1"/>
  <c r="BE482" i="5" a="1"/>
  <c r="BE482" i="5" s="1"/>
  <c r="BE126" i="5" a="1"/>
  <c r="BE126" i="5" s="1"/>
  <c r="BC743" i="5"/>
  <c r="BC747" i="5" s="1"/>
  <c r="N47" i="12" s="1"/>
  <c r="BD550" i="5" a="1"/>
  <c r="BD550" i="5" s="1"/>
  <c r="BD556" i="5" s="1"/>
  <c r="BD560" i="5" s="1"/>
  <c r="O36" i="12" s="1"/>
  <c r="BD362" i="5" a="1"/>
  <c r="BD362" i="5" s="1"/>
  <c r="BD369" i="5" s="1"/>
  <c r="BD373" i="5" s="1"/>
  <c r="O25" i="12" s="1"/>
  <c r="AA7" i="7" s="1" a="1"/>
  <c r="AA7" i="7" s="1"/>
  <c r="BC583" i="5" a="1"/>
  <c r="BC583" i="5" s="1"/>
  <c r="BC590" i="5" s="1"/>
  <c r="BC594" i="5" s="1"/>
  <c r="N38" i="12" s="1"/>
  <c r="BC635" i="5" a="1"/>
  <c r="BC635" i="5" s="1"/>
  <c r="BC641" i="5" s="1"/>
  <c r="BC645" i="5" s="1"/>
  <c r="N41" i="12" s="1"/>
  <c r="BC448" i="5" a="1"/>
  <c r="BC448" i="5" s="1"/>
  <c r="BC454" i="5" s="1"/>
  <c r="BC458" i="5" s="1"/>
  <c r="N30" i="12" s="1"/>
  <c r="BC499" i="5" a="1"/>
  <c r="BC499" i="5" s="1"/>
  <c r="BC505" i="5" s="1"/>
  <c r="BC509" i="5" s="1"/>
  <c r="N33" i="12" s="1"/>
  <c r="BC686" i="5" a="1"/>
  <c r="BC686" i="5" s="1"/>
  <c r="BC692" i="5" s="1"/>
  <c r="BC696" i="5" s="1"/>
  <c r="N44" i="12" s="1"/>
  <c r="BD159" i="5" a="1"/>
  <c r="BD159" i="5" s="1"/>
  <c r="BE719" i="5" a="1"/>
  <c r="BE719" i="5" s="1"/>
  <c r="BE534" i="5" a="1"/>
  <c r="BE534" i="5" s="1"/>
  <c r="BE770" i="5" a="1"/>
  <c r="BE770" i="5" s="1"/>
  <c r="BE777" i="5" s="1"/>
  <c r="BE781" i="5" s="1"/>
  <c r="P49" i="12" s="1"/>
  <c r="BD787" i="5" a="1"/>
  <c r="BD787" i="5" s="1"/>
  <c r="BD794" i="5" s="1"/>
  <c r="BD798" i="5" s="1"/>
  <c r="O50" i="12" s="1"/>
  <c r="BD736" i="5" a="1"/>
  <c r="BD736" i="5" s="1"/>
  <c r="BD90" i="5" a="1"/>
  <c r="BD90" i="5" s="1"/>
  <c r="BD124" i="5" a="1"/>
  <c r="BD124" i="5" s="1"/>
  <c r="BS9" i="7" a="1"/>
  <c r="BS9" i="7" s="1"/>
  <c r="BS8" i="7" a="1"/>
  <c r="BS8" i="7" s="1"/>
  <c r="BS5" i="7" a="1"/>
  <c r="BS5" i="7" s="1"/>
  <c r="BS10" i="7" a="1"/>
  <c r="BS10" i="7" s="1"/>
  <c r="BS7" i="7" a="1"/>
  <c r="BS7" i="7" s="1"/>
  <c r="BR46" i="7"/>
  <c r="BR47" i="7"/>
  <c r="K17" i="14" s="1"/>
  <c r="BQ48" i="7"/>
  <c r="J22" i="14" s="1"/>
  <c r="J38" i="14" s="1"/>
  <c r="BC397" i="5" a="1"/>
  <c r="BC397" i="5" s="1"/>
  <c r="BC403" i="5" s="1"/>
  <c r="BC407" i="5" s="1"/>
  <c r="N27" i="12" s="1"/>
  <c r="BC227" i="5" a="1"/>
  <c r="BC227" i="5" s="1"/>
  <c r="BC233" i="5" s="1"/>
  <c r="BC237" i="5" s="1"/>
  <c r="N17" i="12" s="1"/>
  <c r="BC177" i="5" a="1"/>
  <c r="BC177" i="5" s="1"/>
  <c r="BC182" i="5" s="1"/>
  <c r="BC186" i="5" s="1"/>
  <c r="N14" i="12" s="1"/>
  <c r="BE23" i="5" a="1"/>
  <c r="BE23" i="5" s="1"/>
  <c r="BE75" i="5" a="1"/>
  <c r="BE75" i="5" s="1"/>
  <c r="BC74" i="5" a="1"/>
  <c r="BC74" i="5" s="1"/>
  <c r="BC80" i="5" s="1"/>
  <c r="BC84" i="5" s="1"/>
  <c r="N8" i="12" s="1"/>
  <c r="AV99" i="9"/>
  <c r="CN99" i="9" s="1"/>
  <c r="CL100" i="9"/>
  <c r="CM101" i="9"/>
  <c r="CN102" i="9"/>
  <c r="CO103" i="9"/>
  <c r="CP104" i="9"/>
  <c r="CQ105" i="9"/>
  <c r="CR106" i="9"/>
  <c r="CS107" i="9"/>
  <c r="BD164" i="5" a="1"/>
  <c r="BD164" i="5" s="1"/>
  <c r="BD162" i="5" a="1"/>
  <c r="BD162" i="5" s="1"/>
  <c r="BD160" i="5" a="1"/>
  <c r="BD160" i="5" s="1"/>
  <c r="BD41" i="5" a="1"/>
  <c r="BD41" i="5" s="1"/>
  <c r="BD60" i="5" a="1"/>
  <c r="BD60" i="5" s="1"/>
  <c r="BD112" i="5" a="1"/>
  <c r="BD112" i="5" s="1"/>
  <c r="BD161" i="5" a="1"/>
  <c r="BD161" i="5" s="1"/>
  <c r="BD109" i="5" a="1"/>
  <c r="BD109" i="5" s="1"/>
  <c r="BD40" i="5" a="1"/>
  <c r="BD40" i="5" s="1"/>
  <c r="BD108" i="5" a="1"/>
  <c r="BD108" i="5" s="1"/>
  <c r="BD44" i="5" a="1"/>
  <c r="BD44" i="5" s="1"/>
  <c r="BD110" i="5" a="1"/>
  <c r="BD110" i="5" s="1"/>
  <c r="BD107" i="5" a="1"/>
  <c r="BD107" i="5" s="1"/>
  <c r="BD25" i="5" a="1"/>
  <c r="BD25" i="5" s="1"/>
  <c r="BD163" i="5" a="1"/>
  <c r="BD163" i="5" s="1"/>
  <c r="BD79" i="5" a="1"/>
  <c r="BD79" i="5" s="1"/>
  <c r="BD77" i="5" a="1"/>
  <c r="BD77" i="5" s="1"/>
  <c r="BD26" i="5" a="1"/>
  <c r="BD26" i="5" s="1"/>
  <c r="BE59" i="5" a="1"/>
  <c r="BE59" i="5" s="1"/>
  <c r="BE61" i="5" a="1"/>
  <c r="BE61" i="5" s="1"/>
  <c r="BE27" i="5" a="1"/>
  <c r="BE27" i="5" s="1"/>
  <c r="BE24" i="5" a="1"/>
  <c r="BE24" i="5" s="1"/>
  <c r="BE78" i="5" a="1"/>
  <c r="BE78" i="5" s="1"/>
  <c r="BD39" i="5" a="1"/>
  <c r="BD39" i="5" s="1"/>
  <c r="BD158" i="5" a="1"/>
  <c r="BD158" i="5" s="1"/>
  <c r="BD76" i="5" a="1"/>
  <c r="BD76" i="5" s="1"/>
  <c r="BD22" i="5" a="1"/>
  <c r="BD22" i="5" s="1"/>
  <c r="BF58" i="5" a="1"/>
  <c r="BF58" i="5" s="1"/>
  <c r="BC165" i="5"/>
  <c r="BC169" i="5" s="1"/>
  <c r="N13" i="12" s="1"/>
  <c r="BD111" i="5" a="1"/>
  <c r="BD111" i="5" s="1"/>
  <c r="BD42" i="5" a="1"/>
  <c r="BD42" i="5" s="1"/>
  <c r="S48" i="7"/>
  <c r="C21" i="14" s="1"/>
  <c r="T46" i="7"/>
  <c r="T47" i="7"/>
  <c r="BC114" i="5"/>
  <c r="BC118" i="5" s="1"/>
  <c r="N10" i="12" s="1"/>
  <c r="Z6" i="7" s="1" a="1"/>
  <c r="Z6" i="7" s="1"/>
  <c r="BC29" i="5"/>
  <c r="BC33" i="5" s="1"/>
  <c r="N5" i="12" s="1"/>
  <c r="BC97" i="5"/>
  <c r="BC101" i="5" s="1"/>
  <c r="N9" i="12" s="1"/>
  <c r="BC46" i="5"/>
  <c r="BC50" i="5" s="1"/>
  <c r="N6" i="12" s="1"/>
  <c r="Z8" i="7" s="1" a="1"/>
  <c r="Z8" i="7" s="1"/>
  <c r="BH151" i="5"/>
  <c r="AB3" i="7"/>
  <c r="BT6" i="7" s="1" a="1"/>
  <c r="BT6" i="7" s="1"/>
  <c r="T149" i="5"/>
  <c r="BI149" i="5" a="1"/>
  <c r="BI149" i="5" s="1"/>
  <c r="BI150" i="5" a="1"/>
  <c r="BI150" i="5" s="1"/>
  <c r="T150" i="5"/>
  <c r="T184" i="5"/>
  <c r="BI184" i="5" a="1"/>
  <c r="BI184" i="5" s="1"/>
  <c r="S183" i="5"/>
  <c r="BH183" i="5" a="1"/>
  <c r="BH183" i="5" s="1"/>
  <c r="BH185" i="5" s="1"/>
  <c r="BH168" i="5"/>
  <c r="BI167" i="5" a="1"/>
  <c r="BI167" i="5" s="1"/>
  <c r="T167" i="5"/>
  <c r="T166" i="5"/>
  <c r="BI166" i="5" a="1"/>
  <c r="BI166" i="5" s="1"/>
  <c r="R133" i="5"/>
  <c r="BG133" i="5" a="1"/>
  <c r="BG133" i="5" s="1"/>
  <c r="BG134" i="5" s="1"/>
  <c r="T132" i="5"/>
  <c r="BI132" i="5" a="1"/>
  <c r="BI132" i="5" s="1"/>
  <c r="S115" i="5"/>
  <c r="BH115" i="5" a="1"/>
  <c r="BH115" i="5" s="1"/>
  <c r="BH117" i="5" s="1"/>
  <c r="T116" i="5"/>
  <c r="BI116" i="5" a="1"/>
  <c r="BI116" i="5" s="1"/>
  <c r="V98" i="5"/>
  <c r="BK98" i="5" a="1"/>
  <c r="BK98" i="5" s="1"/>
  <c r="BI99" i="5" a="1"/>
  <c r="BI99" i="5" s="1"/>
  <c r="BI100" i="5" s="1"/>
  <c r="T99" i="5"/>
  <c r="T82" i="5"/>
  <c r="BI82" i="5" a="1"/>
  <c r="BI82" i="5" s="1"/>
  <c r="S81" i="5"/>
  <c r="BH81" i="5" a="1"/>
  <c r="BH81" i="5" s="1"/>
  <c r="BH83" i="5" s="1"/>
  <c r="S64" i="5"/>
  <c r="BH64" i="5" a="1"/>
  <c r="BH64" i="5" s="1"/>
  <c r="BH66" i="5" s="1"/>
  <c r="BI65" i="5" a="1"/>
  <c r="BI65" i="5" s="1"/>
  <c r="T65" i="5"/>
  <c r="R48" i="5"/>
  <c r="BG48" i="5" a="1"/>
  <c r="BG48" i="5" s="1"/>
  <c r="BG49" i="5" s="1"/>
  <c r="T47" i="5"/>
  <c r="BI47" i="5" a="1"/>
  <c r="BI47" i="5" s="1"/>
  <c r="BH30" i="5" a="1"/>
  <c r="BH30" i="5" s="1"/>
  <c r="BH32" i="5" s="1"/>
  <c r="S30" i="5"/>
  <c r="R13" i="5"/>
  <c r="S11" i="5"/>
  <c r="R10" i="5"/>
  <c r="S5" i="5"/>
  <c r="AL1321" i="9"/>
  <c r="CD1321" i="9" s="1"/>
  <c r="CI1329" i="9"/>
  <c r="CG1327" i="9"/>
  <c r="CE1325" i="9"/>
  <c r="CK1331" i="9"/>
  <c r="CH1328" i="9"/>
  <c r="CJ1330" i="9"/>
  <c r="CC1323" i="9"/>
  <c r="CD1324" i="9"/>
  <c r="CF1326" i="9"/>
  <c r="CB1322" i="9"/>
  <c r="AW1332" i="9"/>
  <c r="AO1332" i="9"/>
  <c r="CG1332" i="9" s="1"/>
  <c r="AG1332" i="9"/>
  <c r="BY1332" i="9" s="1"/>
  <c r="Y1332" i="9"/>
  <c r="BQ1332" i="9" s="1"/>
  <c r="AY1332" i="9"/>
  <c r="AP1332" i="9"/>
  <c r="CH1332" i="9" s="1"/>
  <c r="AF1332" i="9"/>
  <c r="BX1332" i="9" s="1"/>
  <c r="AV1332" i="9"/>
  <c r="AM1332" i="9"/>
  <c r="CE1332" i="9" s="1"/>
  <c r="AD1332" i="9"/>
  <c r="BV1332" i="9" s="1"/>
  <c r="AU1332" i="9"/>
  <c r="AL1332" i="9"/>
  <c r="CD1332" i="9" s="1"/>
  <c r="AC1332" i="9"/>
  <c r="BU1332" i="9" s="1"/>
  <c r="AT1332" i="9"/>
  <c r="CL1332" i="9" s="1"/>
  <c r="AK1332" i="9"/>
  <c r="CC1332" i="9" s="1"/>
  <c r="AB1332" i="9"/>
  <c r="BT1332" i="9" s="1"/>
  <c r="BB1332" i="9"/>
  <c r="AS1332" i="9"/>
  <c r="CK1332" i="9" s="1"/>
  <c r="AJ1332" i="9"/>
  <c r="CB1332" i="9" s="1"/>
  <c r="AA1332" i="9"/>
  <c r="BS1332" i="9" s="1"/>
  <c r="BA1332" i="9"/>
  <c r="AR1332" i="9"/>
  <c r="CJ1332" i="9" s="1"/>
  <c r="AI1332" i="9"/>
  <c r="CA1332" i="9" s="1"/>
  <c r="Z1332" i="9"/>
  <c r="BR1332" i="9" s="1"/>
  <c r="AQ1332" i="9"/>
  <c r="CI1332" i="9" s="1"/>
  <c r="AN1332" i="9"/>
  <c r="CF1332" i="9" s="1"/>
  <c r="AH1332" i="9"/>
  <c r="BZ1332" i="9" s="1"/>
  <c r="AE1332" i="9"/>
  <c r="BW1332" i="9" s="1"/>
  <c r="X1332" i="9"/>
  <c r="BP1332" i="9" s="1"/>
  <c r="BP1363" i="9" s="1"/>
  <c r="L33" i="11" s="1"/>
  <c r="BE464" i="5" s="1" a="1"/>
  <c r="BE464" i="5" s="1"/>
  <c r="AX1332" i="9"/>
  <c r="AZ1332" i="9"/>
  <c r="L1333" i="9"/>
  <c r="J1333" i="9"/>
  <c r="F1334" i="9"/>
  <c r="K1333" i="9"/>
  <c r="AL1274" i="9"/>
  <c r="CD1274" i="9" s="1"/>
  <c r="CL1285" i="9"/>
  <c r="CH1281" i="9"/>
  <c r="CJ1283" i="9"/>
  <c r="CD1277" i="9"/>
  <c r="CI1282" i="9"/>
  <c r="CF1279" i="9"/>
  <c r="CG1280" i="9"/>
  <c r="CE1278" i="9"/>
  <c r="CC1276" i="9"/>
  <c r="CB1275" i="9"/>
  <c r="CK1284" i="9"/>
  <c r="AZ1286" i="9"/>
  <c r="AR1286" i="9"/>
  <c r="CJ1286" i="9" s="1"/>
  <c r="AJ1286" i="9"/>
  <c r="CB1286" i="9" s="1"/>
  <c r="AB1286" i="9"/>
  <c r="BT1286" i="9" s="1"/>
  <c r="AX1286" i="9"/>
  <c r="AP1286" i="9"/>
  <c r="CH1286" i="9" s="1"/>
  <c r="AH1286" i="9"/>
  <c r="BZ1286" i="9" s="1"/>
  <c r="Z1286" i="9"/>
  <c r="BR1286" i="9" s="1"/>
  <c r="AW1286" i="9"/>
  <c r="AO1286" i="9"/>
  <c r="CG1286" i="9" s="1"/>
  <c r="AG1286" i="9"/>
  <c r="BY1286" i="9" s="1"/>
  <c r="Y1286" i="9"/>
  <c r="BQ1286" i="9" s="1"/>
  <c r="BQ1316" i="9" s="1"/>
  <c r="M32" i="11" s="1"/>
  <c r="BF481" i="5" s="1" a="1"/>
  <c r="BF481" i="5" s="1"/>
  <c r="AV1286" i="9"/>
  <c r="AN1286" i="9"/>
  <c r="CF1286" i="9" s="1"/>
  <c r="AF1286" i="9"/>
  <c r="BX1286" i="9" s="1"/>
  <c r="BB1286" i="9"/>
  <c r="AT1286" i="9"/>
  <c r="CL1286" i="9" s="1"/>
  <c r="AL1286" i="9"/>
  <c r="CD1286" i="9" s="1"/>
  <c r="AD1286" i="9"/>
  <c r="BV1286" i="9" s="1"/>
  <c r="AQ1286" i="9"/>
  <c r="CI1286" i="9" s="1"/>
  <c r="AM1286" i="9"/>
  <c r="CE1286" i="9" s="1"/>
  <c r="AK1286" i="9"/>
  <c r="CC1286" i="9" s="1"/>
  <c r="AI1286" i="9"/>
  <c r="CA1286" i="9" s="1"/>
  <c r="BA1286" i="9"/>
  <c r="AE1286" i="9"/>
  <c r="BW1286" i="9" s="1"/>
  <c r="AY1286" i="9"/>
  <c r="AC1286" i="9"/>
  <c r="BU1286" i="9" s="1"/>
  <c r="AU1286" i="9"/>
  <c r="CM1286" i="9" s="1"/>
  <c r="AS1286" i="9"/>
  <c r="CK1286" i="9" s="1"/>
  <c r="AA1286" i="9"/>
  <c r="BS1286" i="9" s="1"/>
  <c r="F1288" i="9"/>
  <c r="L1287" i="9"/>
  <c r="J1287" i="9"/>
  <c r="K1287" i="9"/>
  <c r="AK1227" i="9"/>
  <c r="CC1227" i="9" s="1"/>
  <c r="CJ1237" i="9"/>
  <c r="CH1235" i="9"/>
  <c r="CE1232" i="9"/>
  <c r="CA1228" i="9"/>
  <c r="CI1236" i="9"/>
  <c r="CG1234" i="9"/>
  <c r="CF1233" i="9"/>
  <c r="CD1231" i="9"/>
  <c r="CB1229" i="9"/>
  <c r="CK1238" i="9"/>
  <c r="CC1230" i="9"/>
  <c r="L1240" i="9"/>
  <c r="J1240" i="9"/>
  <c r="F1241" i="9"/>
  <c r="K1240" i="9"/>
  <c r="AX1239" i="9"/>
  <c r="AP1239" i="9"/>
  <c r="CH1239" i="9" s="1"/>
  <c r="AH1239" i="9"/>
  <c r="BZ1239" i="9" s="1"/>
  <c r="Z1239" i="9"/>
  <c r="BR1239" i="9" s="1"/>
  <c r="AV1239" i="9"/>
  <c r="AN1239" i="9"/>
  <c r="CF1239" i="9" s="1"/>
  <c r="AF1239" i="9"/>
  <c r="BX1239" i="9" s="1"/>
  <c r="AU1239" i="9"/>
  <c r="AM1239" i="9"/>
  <c r="CE1239" i="9" s="1"/>
  <c r="AE1239" i="9"/>
  <c r="BW1239" i="9" s="1"/>
  <c r="BB1239" i="9"/>
  <c r="AT1239" i="9"/>
  <c r="CL1239" i="9" s="1"/>
  <c r="AL1239" i="9"/>
  <c r="CD1239" i="9" s="1"/>
  <c r="AD1239" i="9"/>
  <c r="BV1239" i="9" s="1"/>
  <c r="AZ1239" i="9"/>
  <c r="AR1239" i="9"/>
  <c r="CJ1239" i="9" s="1"/>
  <c r="AJ1239" i="9"/>
  <c r="CB1239" i="9" s="1"/>
  <c r="AB1239" i="9"/>
  <c r="BT1239" i="9" s="1"/>
  <c r="AY1239" i="9"/>
  <c r="AS1239" i="9"/>
  <c r="CK1239" i="9" s="1"/>
  <c r="Y1239" i="9"/>
  <c r="BQ1239" i="9" s="1"/>
  <c r="BQ1269" i="9" s="1"/>
  <c r="M31" i="11" s="1"/>
  <c r="BF498" i="5" s="1" a="1"/>
  <c r="BF498" i="5" s="1"/>
  <c r="AQ1239" i="9"/>
  <c r="CI1239" i="9" s="1"/>
  <c r="AO1239" i="9"/>
  <c r="CG1239" i="9" s="1"/>
  <c r="AI1239" i="9"/>
  <c r="CA1239" i="9" s="1"/>
  <c r="AW1239" i="9"/>
  <c r="AK1239" i="9"/>
  <c r="CC1239" i="9" s="1"/>
  <c r="AG1239" i="9"/>
  <c r="BY1239" i="9" s="1"/>
  <c r="BA1239" i="9"/>
  <c r="AC1239" i="9"/>
  <c r="BU1239" i="9" s="1"/>
  <c r="AA1239" i="9"/>
  <c r="BS1239" i="9" s="1"/>
  <c r="CJ1143" i="9"/>
  <c r="CH1141" i="9"/>
  <c r="CK1144" i="9"/>
  <c r="CC1136" i="9"/>
  <c r="CE1138" i="9"/>
  <c r="CI1142" i="9"/>
  <c r="CG1140" i="9"/>
  <c r="CD1137" i="9"/>
  <c r="CB1135" i="9"/>
  <c r="CA1134" i="9"/>
  <c r="CF1139" i="9"/>
  <c r="AK1133" i="9"/>
  <c r="CC1133" i="9" s="1"/>
  <c r="AZ1145" i="9"/>
  <c r="AR1145" i="9"/>
  <c r="CJ1145" i="9" s="1"/>
  <c r="AJ1145" i="9"/>
  <c r="CB1145" i="9" s="1"/>
  <c r="AB1145" i="9"/>
  <c r="BT1145" i="9" s="1"/>
  <c r="AY1145" i="9"/>
  <c r="AQ1145" i="9"/>
  <c r="CI1145" i="9" s="1"/>
  <c r="AI1145" i="9"/>
  <c r="CA1145" i="9" s="1"/>
  <c r="AA1145" i="9"/>
  <c r="BS1145" i="9" s="1"/>
  <c r="AX1145" i="9"/>
  <c r="AP1145" i="9"/>
  <c r="CH1145" i="9" s="1"/>
  <c r="AH1145" i="9"/>
  <c r="BZ1145" i="9" s="1"/>
  <c r="Z1145" i="9"/>
  <c r="BR1145" i="9" s="1"/>
  <c r="AV1145" i="9"/>
  <c r="AN1145" i="9"/>
  <c r="CF1145" i="9" s="1"/>
  <c r="AF1145" i="9"/>
  <c r="BX1145" i="9" s="1"/>
  <c r="BB1145" i="9"/>
  <c r="AT1145" i="9"/>
  <c r="CL1145" i="9" s="1"/>
  <c r="AL1145" i="9"/>
  <c r="CD1145" i="9" s="1"/>
  <c r="AD1145" i="9"/>
  <c r="BV1145" i="9" s="1"/>
  <c r="AS1145" i="9"/>
  <c r="CK1145" i="9" s="1"/>
  <c r="AK1145" i="9"/>
  <c r="CC1145" i="9" s="1"/>
  <c r="BA1145" i="9"/>
  <c r="AE1145" i="9"/>
  <c r="BW1145" i="9" s="1"/>
  <c r="AO1145" i="9"/>
  <c r="CG1145" i="9" s="1"/>
  <c r="AM1145" i="9"/>
  <c r="CE1145" i="9" s="1"/>
  <c r="AG1145" i="9"/>
  <c r="BY1145" i="9" s="1"/>
  <c r="AC1145" i="9"/>
  <c r="BU1145" i="9" s="1"/>
  <c r="Y1145" i="9"/>
  <c r="BQ1145" i="9" s="1"/>
  <c r="BQ1175" i="9" s="1"/>
  <c r="M29" i="11" s="1"/>
  <c r="BF600" i="5" s="1" a="1"/>
  <c r="BF600" i="5" s="1"/>
  <c r="AW1145" i="9"/>
  <c r="AU1145" i="9"/>
  <c r="F1147" i="9"/>
  <c r="L1146" i="9"/>
  <c r="K1146" i="9"/>
  <c r="J1146" i="9"/>
  <c r="F1101" i="9"/>
  <c r="K1100" i="9"/>
  <c r="J1100" i="9"/>
  <c r="L1100" i="9"/>
  <c r="AJ1086" i="9"/>
  <c r="CB1086" i="9" s="1"/>
  <c r="CK1098" i="9"/>
  <c r="CI1096" i="9"/>
  <c r="CG1094" i="9"/>
  <c r="CJ1097" i="9"/>
  <c r="CF1093" i="9"/>
  <c r="CH1095" i="9"/>
  <c r="CE1092" i="9"/>
  <c r="CC1090" i="9"/>
  <c r="CA1088" i="9"/>
  <c r="CD1091" i="9"/>
  <c r="CB1089" i="9"/>
  <c r="BZ1087" i="9"/>
  <c r="AX1099" i="9"/>
  <c r="AP1099" i="9"/>
  <c r="CH1099" i="9" s="1"/>
  <c r="AH1099" i="9"/>
  <c r="BZ1099" i="9" s="1"/>
  <c r="Z1099" i="9"/>
  <c r="BR1099" i="9" s="1"/>
  <c r="BR1128" i="9" s="1"/>
  <c r="N28" i="11" s="1"/>
  <c r="BG617" i="5" s="1" a="1"/>
  <c r="BG617" i="5" s="1"/>
  <c r="AV1099" i="9"/>
  <c r="AN1099" i="9"/>
  <c r="CF1099" i="9" s="1"/>
  <c r="AF1099" i="9"/>
  <c r="BX1099" i="9" s="1"/>
  <c r="AU1099" i="9"/>
  <c r="AM1099" i="9"/>
  <c r="CE1099" i="9" s="1"/>
  <c r="AE1099" i="9"/>
  <c r="BW1099" i="9" s="1"/>
  <c r="AZ1099" i="9"/>
  <c r="AR1099" i="9"/>
  <c r="CJ1099" i="9" s="1"/>
  <c r="AJ1099" i="9"/>
  <c r="CB1099" i="9" s="1"/>
  <c r="AB1099" i="9"/>
  <c r="BT1099" i="9" s="1"/>
  <c r="AQ1099" i="9"/>
  <c r="CI1099" i="9" s="1"/>
  <c r="AA1099" i="9"/>
  <c r="BS1099" i="9" s="1"/>
  <c r="BA1099" i="9"/>
  <c r="AK1099" i="9"/>
  <c r="CC1099" i="9" s="1"/>
  <c r="AW1099" i="9"/>
  <c r="AC1099" i="9"/>
  <c r="BU1099" i="9" s="1"/>
  <c r="AS1099" i="9"/>
  <c r="CK1099" i="9" s="1"/>
  <c r="AO1099" i="9"/>
  <c r="CG1099" i="9" s="1"/>
  <c r="AL1099" i="9"/>
  <c r="CD1099" i="9" s="1"/>
  <c r="AT1099" i="9"/>
  <c r="CL1099" i="9" s="1"/>
  <c r="AI1099" i="9"/>
  <c r="CA1099" i="9" s="1"/>
  <c r="AG1099" i="9"/>
  <c r="BY1099" i="9" s="1"/>
  <c r="AD1099" i="9"/>
  <c r="BV1099" i="9" s="1"/>
  <c r="BB1099" i="9"/>
  <c r="AY1099" i="9"/>
  <c r="AJ1039" i="9"/>
  <c r="CB1039" i="9" s="1"/>
  <c r="CD1044" i="9"/>
  <c r="CF1046" i="9"/>
  <c r="CC1043" i="9"/>
  <c r="CA1041" i="9"/>
  <c r="CB1042" i="9"/>
  <c r="BZ1040" i="9"/>
  <c r="CG1047" i="9"/>
  <c r="CH1048" i="9"/>
  <c r="CE1045" i="9"/>
  <c r="BA1051" i="9"/>
  <c r="AS1051" i="9"/>
  <c r="CK1051" i="9" s="1"/>
  <c r="AK1051" i="9"/>
  <c r="CC1051" i="9" s="1"/>
  <c r="AC1051" i="9"/>
  <c r="BU1051" i="9" s="1"/>
  <c r="AZ1051" i="9"/>
  <c r="AR1051" i="9"/>
  <c r="CJ1051" i="9" s="1"/>
  <c r="AJ1051" i="9"/>
  <c r="CB1051" i="9" s="1"/>
  <c r="AB1051" i="9"/>
  <c r="BT1051" i="9" s="1"/>
  <c r="AX1051" i="9"/>
  <c r="AP1051" i="9"/>
  <c r="CH1051" i="9" s="1"/>
  <c r="AH1051" i="9"/>
  <c r="BZ1051" i="9" s="1"/>
  <c r="Z1051" i="9"/>
  <c r="BR1051" i="9" s="1"/>
  <c r="AW1051" i="9"/>
  <c r="AO1051" i="9"/>
  <c r="CG1051" i="9" s="1"/>
  <c r="AG1051" i="9"/>
  <c r="BY1051" i="9" s="1"/>
  <c r="Y1051" i="9"/>
  <c r="BQ1051" i="9" s="1"/>
  <c r="BQ1081" i="9" s="1"/>
  <c r="M27" i="11" s="1"/>
  <c r="BF634" i="5" s="1" a="1"/>
  <c r="BF634" i="5" s="1"/>
  <c r="AV1051" i="9"/>
  <c r="AN1051" i="9"/>
  <c r="CF1051" i="9" s="1"/>
  <c r="AF1051" i="9"/>
  <c r="BX1051" i="9" s="1"/>
  <c r="AL1051" i="9"/>
  <c r="CD1051" i="9" s="1"/>
  <c r="BB1051" i="9"/>
  <c r="AE1051" i="9"/>
  <c r="BW1051" i="9" s="1"/>
  <c r="AY1051" i="9"/>
  <c r="AD1051" i="9"/>
  <c r="BV1051" i="9" s="1"/>
  <c r="AT1051" i="9"/>
  <c r="CL1051" i="9" s="1"/>
  <c r="AU1051" i="9"/>
  <c r="AQ1051" i="9"/>
  <c r="CI1051" i="9" s="1"/>
  <c r="AM1051" i="9"/>
  <c r="CE1051" i="9" s="1"/>
  <c r="AI1051" i="9"/>
  <c r="CA1051" i="9" s="1"/>
  <c r="AA1051" i="9"/>
  <c r="BS1051" i="9" s="1"/>
  <c r="K1052" i="9"/>
  <c r="L1052" i="9"/>
  <c r="J1052" i="9"/>
  <c r="F1053" i="9"/>
  <c r="L958" i="9"/>
  <c r="F959" i="9"/>
  <c r="K958" i="9"/>
  <c r="J958" i="9"/>
  <c r="AM945" i="9"/>
  <c r="CE945" i="9" s="1"/>
  <c r="CK954" i="9"/>
  <c r="CL955" i="9"/>
  <c r="CJ953" i="9"/>
  <c r="CI952" i="9"/>
  <c r="CG950" i="9"/>
  <c r="CE948" i="9"/>
  <c r="CD947" i="9"/>
  <c r="CC946" i="9"/>
  <c r="CF949" i="9"/>
  <c r="CM956" i="9"/>
  <c r="CH951" i="9"/>
  <c r="AW957" i="9"/>
  <c r="AO957" i="9"/>
  <c r="CG957" i="9" s="1"/>
  <c r="AG957" i="9"/>
  <c r="BY957" i="9" s="1"/>
  <c r="Y957" i="9"/>
  <c r="BQ957" i="9" s="1"/>
  <c r="BQ987" i="9" s="1"/>
  <c r="M25" i="11" s="1"/>
  <c r="BF857" i="5" s="1" a="1"/>
  <c r="BF857" i="5" s="1"/>
  <c r="BF862" i="5" s="1"/>
  <c r="BF866" i="5" s="1"/>
  <c r="Q54" i="12" s="1"/>
  <c r="AV957" i="9"/>
  <c r="CN957" i="9" s="1"/>
  <c r="AN957" i="9"/>
  <c r="CF957" i="9" s="1"/>
  <c r="AF957" i="9"/>
  <c r="BX957" i="9" s="1"/>
  <c r="AU957" i="9"/>
  <c r="CM957" i="9" s="1"/>
  <c r="AM957" i="9"/>
  <c r="CE957" i="9" s="1"/>
  <c r="AE957" i="9"/>
  <c r="BW957" i="9" s="1"/>
  <c r="BB957" i="9"/>
  <c r="AT957" i="9"/>
  <c r="CL957" i="9" s="1"/>
  <c r="AL957" i="9"/>
  <c r="CD957" i="9" s="1"/>
  <c r="AD957" i="9"/>
  <c r="BV957" i="9" s="1"/>
  <c r="AZ957" i="9"/>
  <c r="AR957" i="9"/>
  <c r="CJ957" i="9" s="1"/>
  <c r="AJ957" i="9"/>
  <c r="CB957" i="9" s="1"/>
  <c r="AB957" i="9"/>
  <c r="BT957" i="9" s="1"/>
  <c r="AX957" i="9"/>
  <c r="AA957" i="9"/>
  <c r="BS957" i="9" s="1"/>
  <c r="AQ957" i="9"/>
  <c r="CI957" i="9" s="1"/>
  <c r="AP957" i="9"/>
  <c r="CH957" i="9" s="1"/>
  <c r="AI957" i="9"/>
  <c r="CA957" i="9" s="1"/>
  <c r="AY957" i="9"/>
  <c r="AC957" i="9"/>
  <c r="BU957" i="9" s="1"/>
  <c r="AK957" i="9"/>
  <c r="CC957" i="9" s="1"/>
  <c r="AH957" i="9"/>
  <c r="BZ957" i="9" s="1"/>
  <c r="Z957" i="9"/>
  <c r="BR957" i="9" s="1"/>
  <c r="BA957" i="9"/>
  <c r="AS957" i="9"/>
  <c r="CK957" i="9" s="1"/>
  <c r="BB910" i="9"/>
  <c r="AT910" i="9"/>
  <c r="CL910" i="9" s="1"/>
  <c r="AL910" i="9"/>
  <c r="CD910" i="9" s="1"/>
  <c r="AD910" i="9"/>
  <c r="BV910" i="9" s="1"/>
  <c r="BA910" i="9"/>
  <c r="AS910" i="9"/>
  <c r="CK910" i="9" s="1"/>
  <c r="AK910" i="9"/>
  <c r="CC910" i="9" s="1"/>
  <c r="AC910" i="9"/>
  <c r="BU910" i="9" s="1"/>
  <c r="AZ910" i="9"/>
  <c r="AR910" i="9"/>
  <c r="CJ910" i="9" s="1"/>
  <c r="AJ910" i="9"/>
  <c r="CB910" i="9" s="1"/>
  <c r="AB910" i="9"/>
  <c r="BT910" i="9" s="1"/>
  <c r="AY910" i="9"/>
  <c r="AQ910" i="9"/>
  <c r="CI910" i="9" s="1"/>
  <c r="AI910" i="9"/>
  <c r="CA910" i="9" s="1"/>
  <c r="AA910" i="9"/>
  <c r="BS910" i="9" s="1"/>
  <c r="AP910" i="9"/>
  <c r="CH910" i="9" s="1"/>
  <c r="Z910" i="9"/>
  <c r="BR910" i="9" s="1"/>
  <c r="AO910" i="9"/>
  <c r="CG910" i="9" s="1"/>
  <c r="Y910" i="9"/>
  <c r="BQ910" i="9" s="1"/>
  <c r="BQ940" i="9" s="1"/>
  <c r="M24" i="11" s="1"/>
  <c r="BF874" i="5" s="1" a="1"/>
  <c r="BF874" i="5" s="1"/>
  <c r="AN910" i="9"/>
  <c r="CF910" i="9" s="1"/>
  <c r="AM910" i="9"/>
  <c r="CE910" i="9" s="1"/>
  <c r="AF910" i="9"/>
  <c r="BX910" i="9" s="1"/>
  <c r="AE910" i="9"/>
  <c r="BW910" i="9" s="1"/>
  <c r="AX910" i="9"/>
  <c r="AW910" i="9"/>
  <c r="AV910" i="9"/>
  <c r="AU910" i="9"/>
  <c r="CM910" i="9" s="1"/>
  <c r="AH910" i="9"/>
  <c r="BZ910" i="9" s="1"/>
  <c r="AG910" i="9"/>
  <c r="BY910" i="9" s="1"/>
  <c r="AL898" i="9"/>
  <c r="CD898" i="9" s="1"/>
  <c r="CJ907" i="9"/>
  <c r="CK908" i="9"/>
  <c r="CI906" i="9"/>
  <c r="CL909" i="9"/>
  <c r="CD901" i="9"/>
  <c r="CH905" i="9"/>
  <c r="CF903" i="9"/>
  <c r="CB899" i="9"/>
  <c r="CG904" i="9"/>
  <c r="CE902" i="9"/>
  <c r="CC900" i="9"/>
  <c r="F912" i="9"/>
  <c r="L911" i="9"/>
  <c r="K911" i="9"/>
  <c r="J911" i="9"/>
  <c r="BO893" i="9"/>
  <c r="K23" i="11" s="1"/>
  <c r="BD891" i="5" s="1" a="1"/>
  <c r="BD891" i="5" s="1"/>
  <c r="Z851" i="9"/>
  <c r="BR851" i="9" s="1"/>
  <c r="BP852" i="9"/>
  <c r="BQ853" i="9"/>
  <c r="BR854" i="9"/>
  <c r="BS855" i="9"/>
  <c r="BT856" i="9"/>
  <c r="BU857" i="9"/>
  <c r="BV858" i="9"/>
  <c r="BW859" i="9"/>
  <c r="BZ861" i="9"/>
  <c r="BX860" i="9"/>
  <c r="F864" i="9"/>
  <c r="L863" i="9"/>
  <c r="K863" i="9"/>
  <c r="J863" i="9"/>
  <c r="BA862" i="9"/>
  <c r="AS862" i="9"/>
  <c r="AK862" i="9"/>
  <c r="AC862" i="9"/>
  <c r="BU862" i="9" s="1"/>
  <c r="AZ862" i="9"/>
  <c r="AR862" i="9"/>
  <c r="AJ862" i="9"/>
  <c r="AB862" i="9"/>
  <c r="BT862" i="9" s="1"/>
  <c r="AY862" i="9"/>
  <c r="AQ862" i="9"/>
  <c r="AI862" i="9"/>
  <c r="CA862" i="9" s="1"/>
  <c r="AA862" i="9"/>
  <c r="BS862" i="9" s="1"/>
  <c r="AX862" i="9"/>
  <c r="AP862" i="9"/>
  <c r="AH862" i="9"/>
  <c r="BZ862" i="9" s="1"/>
  <c r="Z862" i="9"/>
  <c r="BR862" i="9" s="1"/>
  <c r="AW862" i="9"/>
  <c r="AO862" i="9"/>
  <c r="AG862" i="9"/>
  <c r="BY862" i="9" s="1"/>
  <c r="Y862" i="9"/>
  <c r="BQ862" i="9" s="1"/>
  <c r="AV862" i="9"/>
  <c r="AN862" i="9"/>
  <c r="AF862" i="9"/>
  <c r="BX862" i="9" s="1"/>
  <c r="X862" i="9"/>
  <c r="BP862" i="9" s="1"/>
  <c r="AE862" i="9"/>
  <c r="BW862" i="9" s="1"/>
  <c r="AD862" i="9"/>
  <c r="BV862" i="9" s="1"/>
  <c r="BB862" i="9"/>
  <c r="AU862" i="9"/>
  <c r="AT862" i="9"/>
  <c r="AM862" i="9"/>
  <c r="AL862" i="9"/>
  <c r="AW722" i="9"/>
  <c r="AO722" i="9"/>
  <c r="CG722" i="9" s="1"/>
  <c r="AG722" i="9"/>
  <c r="BY722" i="9" s="1"/>
  <c r="AV722" i="9"/>
  <c r="AN722" i="9"/>
  <c r="CF722" i="9" s="1"/>
  <c r="AF722" i="9"/>
  <c r="BX722" i="9" s="1"/>
  <c r="AU722" i="9"/>
  <c r="CM722" i="9" s="1"/>
  <c r="AM722" i="9"/>
  <c r="CE722" i="9" s="1"/>
  <c r="AE722" i="9"/>
  <c r="BW722" i="9" s="1"/>
  <c r="BB722" i="9"/>
  <c r="AT722" i="9"/>
  <c r="CL722" i="9" s="1"/>
  <c r="AL722" i="9"/>
  <c r="CD722" i="9" s="1"/>
  <c r="AD722" i="9"/>
  <c r="BV722" i="9" s="1"/>
  <c r="BA722" i="9"/>
  <c r="AS722" i="9"/>
  <c r="CK722" i="9" s="1"/>
  <c r="AK722" i="9"/>
  <c r="CC722" i="9" s="1"/>
  <c r="AC722" i="9"/>
  <c r="BU722" i="9" s="1"/>
  <c r="AZ722" i="9"/>
  <c r="AR722" i="9"/>
  <c r="CJ722" i="9" s="1"/>
  <c r="AJ722" i="9"/>
  <c r="CB722" i="9" s="1"/>
  <c r="AB722" i="9"/>
  <c r="BT722" i="9" s="1"/>
  <c r="AY722" i="9"/>
  <c r="Y722" i="9"/>
  <c r="BQ722" i="9" s="1"/>
  <c r="BQ752" i="9" s="1"/>
  <c r="M20" i="11" s="1"/>
  <c r="AX722" i="9"/>
  <c r="AQ722" i="9"/>
  <c r="CI722" i="9" s="1"/>
  <c r="AP722" i="9"/>
  <c r="CH722" i="9" s="1"/>
  <c r="AA722" i="9"/>
  <c r="BS722" i="9" s="1"/>
  <c r="Z722" i="9"/>
  <c r="BR722" i="9" s="1"/>
  <c r="AH722" i="9"/>
  <c r="BZ722" i="9" s="1"/>
  <c r="AI722" i="9"/>
  <c r="CA722" i="9" s="1"/>
  <c r="AL710" i="9"/>
  <c r="CD710" i="9" s="1"/>
  <c r="K723" i="9"/>
  <c r="J723" i="9"/>
  <c r="F724" i="9"/>
  <c r="L723" i="9"/>
  <c r="CK720" i="9"/>
  <c r="CI718" i="9"/>
  <c r="CG716" i="9"/>
  <c r="CL721" i="9"/>
  <c r="CH717" i="9"/>
  <c r="CJ719" i="9"/>
  <c r="CB711" i="9"/>
  <c r="CE714" i="9"/>
  <c r="CC712" i="9"/>
  <c r="CD713" i="9"/>
  <c r="CF715" i="9"/>
  <c r="AZ240" i="9"/>
  <c r="CR240" i="9" s="1"/>
  <c r="CT245" i="9"/>
  <c r="CR243" i="9"/>
  <c r="CP241" i="9"/>
  <c r="CS244" i="9"/>
  <c r="CQ242" i="9"/>
  <c r="AW251" i="9"/>
  <c r="CO251" i="9" s="1"/>
  <c r="AO251" i="9"/>
  <c r="CG251" i="9" s="1"/>
  <c r="AG251" i="9"/>
  <c r="BY251" i="9" s="1"/>
  <c r="Y251" i="9"/>
  <c r="BQ251" i="9" s="1"/>
  <c r="AV251" i="9"/>
  <c r="CN251" i="9" s="1"/>
  <c r="AN251" i="9"/>
  <c r="CF251" i="9" s="1"/>
  <c r="AF251" i="9"/>
  <c r="BX251" i="9" s="1"/>
  <c r="X251" i="9"/>
  <c r="BP251" i="9" s="1"/>
  <c r="BP282" i="9" s="1"/>
  <c r="L10" i="11" s="1"/>
  <c r="BE56" i="5" s="1" a="1"/>
  <c r="BE56" i="5" s="1"/>
  <c r="AU251" i="9"/>
  <c r="CM251" i="9" s="1"/>
  <c r="AM251" i="9"/>
  <c r="CE251" i="9" s="1"/>
  <c r="AE251" i="9"/>
  <c r="BW251" i="9" s="1"/>
  <c r="BB251" i="9"/>
  <c r="CT251" i="9" s="1"/>
  <c r="AT251" i="9"/>
  <c r="CL251" i="9" s="1"/>
  <c r="AL251" i="9"/>
  <c r="CD251" i="9" s="1"/>
  <c r="AD251" i="9"/>
  <c r="BV251" i="9" s="1"/>
  <c r="BA251" i="9"/>
  <c r="CS251" i="9" s="1"/>
  <c r="AS251" i="9"/>
  <c r="CK251" i="9" s="1"/>
  <c r="AK251" i="9"/>
  <c r="CC251" i="9" s="1"/>
  <c r="AC251" i="9"/>
  <c r="BU251" i="9" s="1"/>
  <c r="AZ251" i="9"/>
  <c r="CR251" i="9" s="1"/>
  <c r="AR251" i="9"/>
  <c r="CJ251" i="9" s="1"/>
  <c r="AJ251" i="9"/>
  <c r="CB251" i="9" s="1"/>
  <c r="AB251" i="9"/>
  <c r="BT251" i="9" s="1"/>
  <c r="AY251" i="9"/>
  <c r="CQ251" i="9" s="1"/>
  <c r="AQ251" i="9"/>
  <c r="CI251" i="9" s="1"/>
  <c r="AI251" i="9"/>
  <c r="CA251" i="9" s="1"/>
  <c r="AA251" i="9"/>
  <c r="BS251" i="9" s="1"/>
  <c r="AX251" i="9"/>
  <c r="CP251" i="9" s="1"/>
  <c r="AP251" i="9"/>
  <c r="CH251" i="9" s="1"/>
  <c r="AH251" i="9"/>
  <c r="BZ251" i="9" s="1"/>
  <c r="Z251" i="9"/>
  <c r="BR251" i="9" s="1"/>
  <c r="J252" i="9"/>
  <c r="F253" i="9"/>
  <c r="L252" i="9"/>
  <c r="K252" i="9"/>
  <c r="AZ63" i="9"/>
  <c r="CR63" i="9" s="1"/>
  <c r="AR63" i="9"/>
  <c r="CJ63" i="9" s="1"/>
  <c r="AJ63" i="9"/>
  <c r="CB63" i="9" s="1"/>
  <c r="AB63" i="9"/>
  <c r="BT63" i="9" s="1"/>
  <c r="AY63" i="9"/>
  <c r="CQ63" i="9" s="1"/>
  <c r="AQ63" i="9"/>
  <c r="CI63" i="9" s="1"/>
  <c r="AI63" i="9"/>
  <c r="CA63" i="9" s="1"/>
  <c r="AA63" i="9"/>
  <c r="BS63" i="9" s="1"/>
  <c r="AV63" i="9"/>
  <c r="CN63" i="9" s="1"/>
  <c r="AN63" i="9"/>
  <c r="CF63" i="9" s="1"/>
  <c r="AF63" i="9"/>
  <c r="BX63" i="9" s="1"/>
  <c r="X63" i="9"/>
  <c r="BP63" i="9" s="1"/>
  <c r="BP94" i="9" s="1"/>
  <c r="L6" i="11" s="1"/>
  <c r="AW63" i="9"/>
  <c r="CO63" i="9" s="1"/>
  <c r="AK63" i="9"/>
  <c r="CC63" i="9" s="1"/>
  <c r="AS63" i="9"/>
  <c r="CK63" i="9" s="1"/>
  <c r="AE63" i="9"/>
  <c r="BW63" i="9" s="1"/>
  <c r="AP63" i="9"/>
  <c r="CH63" i="9" s="1"/>
  <c r="AD63" i="9"/>
  <c r="BV63" i="9" s="1"/>
  <c r="BB63" i="9"/>
  <c r="AO63" i="9"/>
  <c r="CG63" i="9" s="1"/>
  <c r="AC63" i="9"/>
  <c r="BU63" i="9" s="1"/>
  <c r="AX63" i="9"/>
  <c r="CP63" i="9" s="1"/>
  <c r="AL63" i="9"/>
  <c r="CD63" i="9" s="1"/>
  <c r="Y63" i="9"/>
  <c r="BQ63" i="9" s="1"/>
  <c r="AU63" i="9"/>
  <c r="CM63" i="9" s="1"/>
  <c r="AH63" i="9"/>
  <c r="BZ63" i="9" s="1"/>
  <c r="AG63" i="9"/>
  <c r="BY63" i="9" s="1"/>
  <c r="Z63" i="9"/>
  <c r="BR63" i="9" s="1"/>
  <c r="BA63" i="9"/>
  <c r="CS63" i="9" s="1"/>
  <c r="AT63" i="9"/>
  <c r="CL63" i="9" s="1"/>
  <c r="AM63" i="9"/>
  <c r="CE63" i="9" s="1"/>
  <c r="L64" i="9"/>
  <c r="F65" i="9"/>
  <c r="J64" i="9"/>
  <c r="K64" i="9"/>
  <c r="AS52" i="9"/>
  <c r="CK52" i="9" s="1"/>
  <c r="CP60" i="9"/>
  <c r="CR62" i="9"/>
  <c r="CK55" i="9"/>
  <c r="CM57" i="9"/>
  <c r="CI53" i="9"/>
  <c r="CL56" i="9"/>
  <c r="CJ54" i="9"/>
  <c r="CQ61" i="9"/>
  <c r="CO59" i="9"/>
  <c r="CN58" i="9"/>
  <c r="BB674" i="9"/>
  <c r="CT674" i="9" s="1"/>
  <c r="AT674" i="9"/>
  <c r="CL674" i="9" s="1"/>
  <c r="AL674" i="9"/>
  <c r="CD674" i="9" s="1"/>
  <c r="AI674" i="9"/>
  <c r="CA674" i="9" s="1"/>
  <c r="AZ674" i="9"/>
  <c r="CR674" i="9" s="1"/>
  <c r="AK674" i="9"/>
  <c r="CC674" i="9" s="1"/>
  <c r="AJ674" i="9"/>
  <c r="CB674" i="9" s="1"/>
  <c r="AU674" i="9"/>
  <c r="CM674" i="9" s="1"/>
  <c r="AE674" i="9"/>
  <c r="BW674" i="9" s="1"/>
  <c r="Z674" i="9"/>
  <c r="BR674" i="9" s="1"/>
  <c r="AW674" i="9"/>
  <c r="CO674" i="9" s="1"/>
  <c r="AV674" i="9"/>
  <c r="CN674" i="9" s="1"/>
  <c r="AS674" i="9"/>
  <c r="CK674" i="9" s="1"/>
  <c r="AN674" i="9"/>
  <c r="CF674" i="9" s="1"/>
  <c r="AD674" i="9"/>
  <c r="BV674" i="9" s="1"/>
  <c r="AA674" i="9"/>
  <c r="BS674" i="9" s="1"/>
  <c r="AY674" i="9"/>
  <c r="CQ674" i="9" s="1"/>
  <c r="AG674" i="9"/>
  <c r="BY674" i="9" s="1"/>
  <c r="AQ674" i="9"/>
  <c r="CI674" i="9" s="1"/>
  <c r="AC674" i="9"/>
  <c r="BU674" i="9" s="1"/>
  <c r="AO674" i="9"/>
  <c r="CG674" i="9" s="1"/>
  <c r="BA674" i="9"/>
  <c r="CS674" i="9" s="1"/>
  <c r="AM674" i="9"/>
  <c r="CE674" i="9" s="1"/>
  <c r="Y674" i="9"/>
  <c r="BQ674" i="9" s="1"/>
  <c r="AP674" i="9"/>
  <c r="CH674" i="9" s="1"/>
  <c r="AX674" i="9"/>
  <c r="CP674" i="9" s="1"/>
  <c r="AF674" i="9"/>
  <c r="BX674" i="9" s="1"/>
  <c r="AH674" i="9"/>
  <c r="BZ674" i="9" s="1"/>
  <c r="AB674" i="9"/>
  <c r="BT674" i="9" s="1"/>
  <c r="X674" i="9"/>
  <c r="BP674" i="9" s="1"/>
  <c r="BP705" i="9" s="1"/>
  <c r="L19" i="11" s="1"/>
  <c r="AR674" i="9"/>
  <c r="CJ674" i="9" s="1"/>
  <c r="J114" i="9"/>
  <c r="F115" i="9"/>
  <c r="H112" i="9"/>
  <c r="K111" i="9"/>
  <c r="L111" i="9"/>
  <c r="AC18" i="9"/>
  <c r="BU18" i="9" s="1"/>
  <c r="AF18" i="9"/>
  <c r="BX18" i="9" s="1"/>
  <c r="AJ18" i="9"/>
  <c r="CB18" i="9" s="1"/>
  <c r="AO18" i="9"/>
  <c r="CG18" i="9" s="1"/>
  <c r="AB18" i="9"/>
  <c r="BT18" i="9" s="1"/>
  <c r="AG18" i="9"/>
  <c r="BY18" i="9" s="1"/>
  <c r="AM18" i="9"/>
  <c r="CE18" i="9" s="1"/>
  <c r="AP18" i="9"/>
  <c r="CH18" i="9" s="1"/>
  <c r="AR18" i="9"/>
  <c r="CJ18" i="9" s="1"/>
  <c r="AU18" i="9"/>
  <c r="CM18" i="9" s="1"/>
  <c r="AA18" i="9"/>
  <c r="BS18" i="9" s="1"/>
  <c r="AD18" i="9"/>
  <c r="BV18" i="9" s="1"/>
  <c r="AE18" i="9"/>
  <c r="BW18" i="9" s="1"/>
  <c r="AK18" i="9"/>
  <c r="CC18" i="9" s="1"/>
  <c r="AX18" i="9"/>
  <c r="CP18" i="9" s="1"/>
  <c r="Z18" i="9"/>
  <c r="BR18" i="9" s="1"/>
  <c r="BR47" i="9" s="1"/>
  <c r="N5" i="11" s="1"/>
  <c r="AV18" i="9"/>
  <c r="CN18" i="9" s="1"/>
  <c r="AH18" i="9"/>
  <c r="BZ18" i="9" s="1"/>
  <c r="AN18" i="9"/>
  <c r="CF18" i="9" s="1"/>
  <c r="AW18" i="9"/>
  <c r="CO18" i="9" s="1"/>
  <c r="AQ18" i="9"/>
  <c r="CI18" i="9" s="1"/>
  <c r="AS18" i="9"/>
  <c r="CK18" i="9" s="1"/>
  <c r="AI18" i="9"/>
  <c r="CA18" i="9" s="1"/>
  <c r="AT18" i="9"/>
  <c r="CL18" i="9" s="1"/>
  <c r="AY18" i="9"/>
  <c r="CQ18" i="9" s="1"/>
  <c r="BA18" i="9"/>
  <c r="CS18" i="9" s="1"/>
  <c r="BB18" i="9"/>
  <c r="CT18" i="9" s="1"/>
  <c r="AZ18" i="9"/>
  <c r="CR18" i="9" s="1"/>
  <c r="AL18" i="9"/>
  <c r="CD18" i="9" s="1"/>
  <c r="K769" i="9"/>
  <c r="F770" i="9"/>
  <c r="L769" i="9"/>
  <c r="J769" i="9"/>
  <c r="Y299" i="9"/>
  <c r="BQ299" i="9" s="1"/>
  <c r="BQ329" i="9" s="1"/>
  <c r="M11" i="11" s="1"/>
  <c r="Z299" i="9"/>
  <c r="BR299" i="9" s="1"/>
  <c r="AD299" i="9"/>
  <c r="BV299" i="9" s="1"/>
  <c r="AL299" i="9"/>
  <c r="CD299" i="9" s="1"/>
  <c r="AM299" i="9"/>
  <c r="CE299" i="9" s="1"/>
  <c r="AY299" i="9"/>
  <c r="CQ299" i="9" s="1"/>
  <c r="AB299" i="9"/>
  <c r="BT299" i="9" s="1"/>
  <c r="AK299" i="9"/>
  <c r="CC299" i="9" s="1"/>
  <c r="AN299" i="9"/>
  <c r="CF299" i="9" s="1"/>
  <c r="AC299" i="9"/>
  <c r="BU299" i="9" s="1"/>
  <c r="AX299" i="9"/>
  <c r="CP299" i="9" s="1"/>
  <c r="AA299" i="9"/>
  <c r="BS299" i="9" s="1"/>
  <c r="AE299" i="9"/>
  <c r="BW299" i="9" s="1"/>
  <c r="AF299" i="9"/>
  <c r="BX299" i="9" s="1"/>
  <c r="AZ299" i="9"/>
  <c r="CR299" i="9" s="1"/>
  <c r="AR299" i="9"/>
  <c r="CJ299" i="9" s="1"/>
  <c r="AT299" i="9"/>
  <c r="CL299" i="9" s="1"/>
  <c r="AW299" i="9"/>
  <c r="CO299" i="9" s="1"/>
  <c r="AH299" i="9"/>
  <c r="BZ299" i="9" s="1"/>
  <c r="AV299" i="9"/>
  <c r="CN299" i="9" s="1"/>
  <c r="AO299" i="9"/>
  <c r="CG299" i="9" s="1"/>
  <c r="AP299" i="9"/>
  <c r="CH299" i="9" s="1"/>
  <c r="BA299" i="9"/>
  <c r="CS299" i="9" s="1"/>
  <c r="AG299" i="9"/>
  <c r="BY299" i="9" s="1"/>
  <c r="AU299" i="9"/>
  <c r="CM299" i="9" s="1"/>
  <c r="BB299" i="9"/>
  <c r="CT299" i="9" s="1"/>
  <c r="AI299" i="9"/>
  <c r="CA299" i="9" s="1"/>
  <c r="AJ299" i="9"/>
  <c r="CB299" i="9" s="1"/>
  <c r="AQ299" i="9"/>
  <c r="CI299" i="9" s="1"/>
  <c r="AS299" i="9"/>
  <c r="CK299" i="9" s="1"/>
  <c r="CQ663" i="9"/>
  <c r="AZ663" i="9"/>
  <c r="CP758" i="9"/>
  <c r="CR760" i="9"/>
  <c r="CT762" i="9"/>
  <c r="CS761" i="9"/>
  <c r="CQ759" i="9"/>
  <c r="Y204" i="9"/>
  <c r="BQ204" i="9" s="1"/>
  <c r="AJ204" i="9"/>
  <c r="CB204" i="9" s="1"/>
  <c r="Z204" i="9"/>
  <c r="BR204" i="9" s="1"/>
  <c r="AI204" i="9"/>
  <c r="CA204" i="9" s="1"/>
  <c r="AT204" i="9"/>
  <c r="CL204" i="9" s="1"/>
  <c r="AU204" i="9"/>
  <c r="CM204" i="9" s="1"/>
  <c r="X204" i="9"/>
  <c r="BP204" i="9" s="1"/>
  <c r="BP235" i="9" s="1"/>
  <c r="L9" i="11" s="1"/>
  <c r="AB204" i="9"/>
  <c r="BT204" i="9" s="1"/>
  <c r="AG204" i="9"/>
  <c r="BY204" i="9" s="1"/>
  <c r="AS204" i="9"/>
  <c r="CK204" i="9" s="1"/>
  <c r="AL204" i="9"/>
  <c r="CD204" i="9" s="1"/>
  <c r="AZ204" i="9"/>
  <c r="CR204" i="9" s="1"/>
  <c r="AA204" i="9"/>
  <c r="BS204" i="9" s="1"/>
  <c r="AE204" i="9"/>
  <c r="BW204" i="9" s="1"/>
  <c r="AF204" i="9"/>
  <c r="BX204" i="9" s="1"/>
  <c r="AY204" i="9"/>
  <c r="CQ204" i="9" s="1"/>
  <c r="AD204" i="9"/>
  <c r="BV204" i="9" s="1"/>
  <c r="AM204" i="9"/>
  <c r="CE204" i="9" s="1"/>
  <c r="AR204" i="9"/>
  <c r="CJ204" i="9" s="1"/>
  <c r="AW204" i="9"/>
  <c r="CO204" i="9" s="1"/>
  <c r="AC204" i="9"/>
  <c r="BU204" i="9" s="1"/>
  <c r="AK204" i="9"/>
  <c r="CC204" i="9" s="1"/>
  <c r="AN204" i="9"/>
  <c r="CF204" i="9" s="1"/>
  <c r="AX204" i="9"/>
  <c r="CP204" i="9" s="1"/>
  <c r="AO204" i="9"/>
  <c r="CG204" i="9" s="1"/>
  <c r="BA204" i="9"/>
  <c r="CS204" i="9" s="1"/>
  <c r="AH204" i="9"/>
  <c r="BZ204" i="9" s="1"/>
  <c r="AQ204" i="9"/>
  <c r="CI204" i="9" s="1"/>
  <c r="AV204" i="9"/>
  <c r="CN204" i="9" s="1"/>
  <c r="AP204" i="9"/>
  <c r="CH204" i="9" s="1"/>
  <c r="BB204" i="9"/>
  <c r="CT204" i="9" s="1"/>
  <c r="CS667" i="9"/>
  <c r="CP664" i="9"/>
  <c r="CQ665" i="9"/>
  <c r="CT668" i="9"/>
  <c r="CR666" i="9"/>
  <c r="J675" i="9"/>
  <c r="K675" i="9"/>
  <c r="L675" i="9"/>
  <c r="F676" i="9"/>
  <c r="J205" i="9"/>
  <c r="K205" i="9"/>
  <c r="L205" i="9"/>
  <c r="F206" i="9"/>
  <c r="AZ757" i="9"/>
  <c r="CQ757" i="9"/>
  <c r="X768" i="9"/>
  <c r="BP768" i="9" s="1"/>
  <c r="BP799" i="9" s="1"/>
  <c r="L21" i="11" s="1"/>
  <c r="AB768" i="9"/>
  <c r="BT768" i="9" s="1"/>
  <c r="AC768" i="9"/>
  <c r="BU768" i="9" s="1"/>
  <c r="AF768" i="9"/>
  <c r="BX768" i="9" s="1"/>
  <c r="AO768" i="9"/>
  <c r="CG768" i="9" s="1"/>
  <c r="AI768" i="9"/>
  <c r="CA768" i="9" s="1"/>
  <c r="AG768" i="9"/>
  <c r="BY768" i="9" s="1"/>
  <c r="AQ768" i="9"/>
  <c r="CI768" i="9" s="1"/>
  <c r="AA768" i="9"/>
  <c r="BS768" i="9" s="1"/>
  <c r="AL768" i="9"/>
  <c r="CD768" i="9" s="1"/>
  <c r="AM768" i="9"/>
  <c r="CE768" i="9" s="1"/>
  <c r="Y768" i="9"/>
  <c r="BQ768" i="9" s="1"/>
  <c r="AK768" i="9"/>
  <c r="CC768" i="9" s="1"/>
  <c r="AH768" i="9"/>
  <c r="BZ768" i="9" s="1"/>
  <c r="AU768" i="9"/>
  <c r="CM768" i="9" s="1"/>
  <c r="AY768" i="9"/>
  <c r="CQ768" i="9" s="1"/>
  <c r="AT768" i="9"/>
  <c r="CL768" i="9" s="1"/>
  <c r="AD768" i="9"/>
  <c r="BV768" i="9" s="1"/>
  <c r="AR768" i="9"/>
  <c r="CJ768" i="9" s="1"/>
  <c r="AZ768" i="9"/>
  <c r="CR768" i="9" s="1"/>
  <c r="BB768" i="9"/>
  <c r="CT768" i="9" s="1"/>
  <c r="AE768" i="9"/>
  <c r="BW768" i="9" s="1"/>
  <c r="AV768" i="9"/>
  <c r="CN768" i="9" s="1"/>
  <c r="Z768" i="9"/>
  <c r="BR768" i="9" s="1"/>
  <c r="AN768" i="9"/>
  <c r="CF768" i="9" s="1"/>
  <c r="AP768" i="9"/>
  <c r="CH768" i="9" s="1"/>
  <c r="AX768" i="9"/>
  <c r="CP768" i="9" s="1"/>
  <c r="AW768" i="9"/>
  <c r="CO768" i="9" s="1"/>
  <c r="BA768" i="9"/>
  <c r="CS768" i="9" s="1"/>
  <c r="AJ768" i="9"/>
  <c r="CB768" i="9" s="1"/>
  <c r="AS768" i="9"/>
  <c r="CK768" i="9" s="1"/>
  <c r="J300" i="9"/>
  <c r="L300" i="9"/>
  <c r="K300" i="9"/>
  <c r="F301" i="9"/>
  <c r="AC110" i="9"/>
  <c r="BU110" i="9" s="1"/>
  <c r="AN110" i="9"/>
  <c r="CF110" i="9" s="1"/>
  <c r="AT110" i="9"/>
  <c r="CL110" i="9" s="1"/>
  <c r="AY110" i="9"/>
  <c r="CQ110" i="9" s="1"/>
  <c r="AF110" i="9"/>
  <c r="BX110" i="9" s="1"/>
  <c r="AL110" i="9"/>
  <c r="CD110" i="9" s="1"/>
  <c r="BB110" i="9"/>
  <c r="CT110" i="9" s="1"/>
  <c r="AX110" i="9"/>
  <c r="CP110" i="9" s="1"/>
  <c r="AZ110" i="9"/>
  <c r="CR110" i="9" s="1"/>
  <c r="AO110" i="9"/>
  <c r="CG110" i="9" s="1"/>
  <c r="AU110" i="9"/>
  <c r="CM110" i="9" s="1"/>
  <c r="AP110" i="9"/>
  <c r="CH110" i="9" s="1"/>
  <c r="AA110" i="9"/>
  <c r="BS110" i="9" s="1"/>
  <c r="X110" i="9"/>
  <c r="BP110" i="9" s="1"/>
  <c r="BP141" i="9" s="1"/>
  <c r="L7" i="11" s="1"/>
  <c r="Z110" i="9"/>
  <c r="BR110" i="9" s="1"/>
  <c r="AW110" i="9"/>
  <c r="CO110" i="9" s="1"/>
  <c r="AV110" i="9"/>
  <c r="CN110" i="9" s="1"/>
  <c r="Y110" i="9"/>
  <c r="BQ110" i="9" s="1"/>
  <c r="AB110" i="9"/>
  <c r="BT110" i="9" s="1"/>
  <c r="AI110" i="9"/>
  <c r="CA110" i="9" s="1"/>
  <c r="AK110" i="9"/>
  <c r="CC110" i="9" s="1"/>
  <c r="AS110" i="9"/>
  <c r="CK110" i="9" s="1"/>
  <c r="AH110" i="9"/>
  <c r="BZ110" i="9" s="1"/>
  <c r="AM110" i="9"/>
  <c r="CE110" i="9" s="1"/>
  <c r="AQ110" i="9"/>
  <c r="CI110" i="9" s="1"/>
  <c r="AE110" i="9"/>
  <c r="BW110" i="9" s="1"/>
  <c r="AG110" i="9"/>
  <c r="BY110" i="9" s="1"/>
  <c r="AR110" i="9"/>
  <c r="CJ110" i="9" s="1"/>
  <c r="AJ110" i="9"/>
  <c r="CB110" i="9" s="1"/>
  <c r="AD110" i="9"/>
  <c r="BV110" i="9" s="1"/>
  <c r="BA110" i="9"/>
  <c r="CS110" i="9" s="1"/>
  <c r="J19" i="9"/>
  <c r="K19" i="9"/>
  <c r="L19" i="9"/>
  <c r="F20" i="9"/>
  <c r="L1121" i="1"/>
  <c r="L1124" i="1" s="1"/>
  <c r="M1087" i="1"/>
  <c r="M1090" i="1" s="1"/>
  <c r="L1053" i="1"/>
  <c r="L1056" i="1" s="1"/>
  <c r="M1019" i="1"/>
  <c r="M1022" i="1" s="1"/>
  <c r="M985" i="1"/>
  <c r="M988" i="1" s="1"/>
  <c r="L951" i="1"/>
  <c r="L954" i="1" s="1"/>
  <c r="L917" i="1"/>
  <c r="L920" i="1" s="1"/>
  <c r="M849" i="1"/>
  <c r="M852" i="1" s="1"/>
  <c r="L815" i="1"/>
  <c r="L818" i="1" s="1"/>
  <c r="L781" i="1"/>
  <c r="L784" i="1" s="1"/>
  <c r="L713" i="1"/>
  <c r="L716" i="1" s="1"/>
  <c r="L679" i="1"/>
  <c r="L682" i="1" s="1"/>
  <c r="M645" i="1"/>
  <c r="M648" i="1" s="1"/>
  <c r="L543" i="1"/>
  <c r="L546" i="1" s="1"/>
  <c r="N509" i="1"/>
  <c r="N512" i="1" s="1"/>
  <c r="L237" i="1"/>
  <c r="L240" i="1" s="1"/>
  <c r="M203" i="1"/>
  <c r="M206" i="1" s="1"/>
  <c r="L67" i="1"/>
  <c r="L70" i="1" s="1"/>
  <c r="N577" i="1"/>
  <c r="N580" i="1" s="1"/>
  <c r="N101" i="1"/>
  <c r="N104" i="1" s="1"/>
  <c r="N169" i="1"/>
  <c r="N172" i="1" s="1"/>
  <c r="BD896" i="5" l="1"/>
  <c r="BD900" i="5" s="1"/>
  <c r="O56" i="12" s="1"/>
  <c r="BE873" i="5" a="1"/>
  <c r="BE873" i="5" s="1"/>
  <c r="BE879" i="5" s="1"/>
  <c r="BE883" i="5" s="1"/>
  <c r="P55" i="12" s="1"/>
  <c r="BE822" i="5" a="1"/>
  <c r="BE822" i="5" s="1"/>
  <c r="BE828" i="5" s="1"/>
  <c r="BE832" i="5" s="1"/>
  <c r="P52" i="12" s="1"/>
  <c r="BA861" i="5" a="1"/>
  <c r="BA861" i="5" s="1"/>
  <c r="BA862" i="5" s="1"/>
  <c r="BA866" i="5" s="1"/>
  <c r="L54" i="12" s="1"/>
  <c r="BA317" i="5" a="1"/>
  <c r="BA317" i="5" s="1"/>
  <c r="BA318" i="5" s="1"/>
  <c r="BA322" i="5" s="1"/>
  <c r="L22" i="12" s="1"/>
  <c r="BA198" i="5" a="1"/>
  <c r="BA198" i="5" s="1"/>
  <c r="BA199" i="5" s="1"/>
  <c r="BA203" i="5" s="1"/>
  <c r="L15" i="12" s="1"/>
  <c r="BA759" i="5" a="1"/>
  <c r="BA759" i="5" s="1"/>
  <c r="BA760" i="5" s="1"/>
  <c r="BA764" i="5" s="1"/>
  <c r="L48" i="12" s="1"/>
  <c r="BA606" i="5" a="1"/>
  <c r="BA606" i="5" s="1"/>
  <c r="BA607" i="5" s="1"/>
  <c r="BA611" i="5" s="1"/>
  <c r="L39" i="12" s="1"/>
  <c r="BA521" i="5" a="1"/>
  <c r="BA521" i="5" s="1"/>
  <c r="BA522" i="5" s="1"/>
  <c r="BA526" i="5" s="1"/>
  <c r="L34" i="12" s="1"/>
  <c r="BA470" i="5" a="1"/>
  <c r="BA470" i="5" s="1"/>
  <c r="BA471" i="5" s="1"/>
  <c r="BA475" i="5" s="1"/>
  <c r="L31" i="12" s="1"/>
  <c r="BA419" i="5" a="1"/>
  <c r="BA419" i="5" s="1"/>
  <c r="BA420" i="5" s="1"/>
  <c r="BA424" i="5" s="1"/>
  <c r="L28" i="12" s="1"/>
  <c r="BA555" i="5" a="1"/>
  <c r="BA555" i="5" s="1"/>
  <c r="BA556" i="5" s="1"/>
  <c r="BA560" i="5" s="1"/>
  <c r="L36" i="12" s="1"/>
  <c r="BA708" i="5" a="1"/>
  <c r="BA708" i="5" s="1"/>
  <c r="BA709" i="5" s="1"/>
  <c r="BA713" i="5" s="1"/>
  <c r="L45" i="12" s="1"/>
  <c r="BA810" i="5" a="1"/>
  <c r="BA810" i="5" s="1"/>
  <c r="BA811" i="5" s="1"/>
  <c r="BA815" i="5" s="1"/>
  <c r="L51" i="12" s="1"/>
  <c r="BA657" i="5" a="1"/>
  <c r="BA657" i="5" s="1"/>
  <c r="BA658" i="5" s="1"/>
  <c r="BA662" i="5" s="1"/>
  <c r="L42" i="12" s="1"/>
  <c r="BA368" i="5" a="1"/>
  <c r="BA368" i="5" s="1"/>
  <c r="BA369" i="5" s="1"/>
  <c r="BA373" i="5" s="1"/>
  <c r="L25" i="12" s="1"/>
  <c r="X7" i="7" s="1" a="1"/>
  <c r="X7" i="7" s="1"/>
  <c r="BA147" i="5" a="1"/>
  <c r="BA147" i="5" s="1"/>
  <c r="BA148" i="5" s="1"/>
  <c r="BA152" i="5" s="1"/>
  <c r="L12" i="12" s="1"/>
  <c r="BA28" i="5" a="1"/>
  <c r="BA28" i="5" s="1"/>
  <c r="BA29" i="5" s="1"/>
  <c r="BA33" i="5" s="1"/>
  <c r="L5" i="12" s="1"/>
  <c r="BA79" i="5" a="1"/>
  <c r="BA79" i="5" s="1"/>
  <c r="BA80" i="5" s="1"/>
  <c r="BA84" i="5" s="1"/>
  <c r="L8" i="12" s="1"/>
  <c r="BE890" i="5" a="1"/>
  <c r="BE890" i="5" s="1"/>
  <c r="BE839" i="5" a="1"/>
  <c r="BE839" i="5" s="1"/>
  <c r="BE845" i="5" s="1"/>
  <c r="BE849" i="5" s="1"/>
  <c r="P53" i="12" s="1"/>
  <c r="BE471" i="5"/>
  <c r="BE475" i="5" s="1"/>
  <c r="P31" i="12" s="1"/>
  <c r="C19" i="14"/>
  <c r="C35" i="14" s="1"/>
  <c r="C43" i="14" s="1"/>
  <c r="C32" i="14"/>
  <c r="D16" i="14"/>
  <c r="D32" i="14" s="1"/>
  <c r="AC14" i="7" a="1"/>
  <c r="AC14" i="7" s="1"/>
  <c r="AC12" i="7" a="1"/>
  <c r="AC12" i="7" s="1"/>
  <c r="AC19" i="7" a="1"/>
  <c r="AC19" i="7" s="1"/>
  <c r="AC9" i="7" a="1"/>
  <c r="AC9" i="7" s="1"/>
  <c r="AC13" i="7" a="1"/>
  <c r="AC13" i="7" s="1"/>
  <c r="AC17" i="7" a="1"/>
  <c r="AC17" i="7" s="1"/>
  <c r="AC20" i="7" a="1"/>
  <c r="AC20" i="7" s="1"/>
  <c r="AC11" i="7" a="1"/>
  <c r="AC11" i="7" s="1"/>
  <c r="AC18" i="7" a="1"/>
  <c r="AC18" i="7" s="1"/>
  <c r="AC16" i="7" a="1"/>
  <c r="AC16" i="7" s="1"/>
  <c r="AC26" i="7" a="1"/>
  <c r="AC26" i="7" s="1"/>
  <c r="AC24" i="7" a="1"/>
  <c r="AC24" i="7" s="1"/>
  <c r="AC22" i="7" a="1"/>
  <c r="AC22" i="7" s="1"/>
  <c r="AC15" i="7" a="1"/>
  <c r="AC15" i="7" s="1"/>
  <c r="AC27" i="7" a="1"/>
  <c r="AC27" i="7" s="1"/>
  <c r="AC25" i="7" a="1"/>
  <c r="AC25" i="7" s="1"/>
  <c r="AC10" i="7" a="1"/>
  <c r="AC10" i="7" s="1"/>
  <c r="AC21" i="7" a="1"/>
  <c r="AC21" i="7" s="1"/>
  <c r="AC23" i="7" a="1"/>
  <c r="AC23" i="7" s="1"/>
  <c r="AC28" i="7" a="1"/>
  <c r="AC28" i="7" s="1"/>
  <c r="AC30" i="7" a="1"/>
  <c r="AC30" i="7" s="1"/>
  <c r="AC34" i="7" a="1"/>
  <c r="AC34" i="7" s="1"/>
  <c r="AC39" i="7" a="1"/>
  <c r="AC39" i="7" s="1"/>
  <c r="AC29" i="7" a="1"/>
  <c r="AC29" i="7" s="1"/>
  <c r="AC36" i="7" a="1"/>
  <c r="AC36" i="7" s="1"/>
  <c r="AC40" i="7" a="1"/>
  <c r="AC40" i="7" s="1"/>
  <c r="AC32" i="7" a="1"/>
  <c r="AC32" i="7" s="1"/>
  <c r="AC33" i="7" a="1"/>
  <c r="AC33" i="7" s="1"/>
  <c r="AC35" i="7" a="1"/>
  <c r="AC35" i="7" s="1"/>
  <c r="AC37" i="7" a="1"/>
  <c r="AC37" i="7" s="1"/>
  <c r="AC44" i="7" a="1"/>
  <c r="AC44" i="7" s="1"/>
  <c r="AC38" i="7" a="1"/>
  <c r="AC38" i="7" s="1"/>
  <c r="AC42" i="7" a="1"/>
  <c r="AC42" i="7" s="1"/>
  <c r="AC43" i="7" a="1"/>
  <c r="AC43" i="7" s="1"/>
  <c r="AC31" i="7" a="1"/>
  <c r="AC31" i="7" s="1"/>
  <c r="AC41" i="7" a="1"/>
  <c r="AC41" i="7" s="1"/>
  <c r="C24" i="14"/>
  <c r="C40" i="14" s="1"/>
  <c r="C37" i="14"/>
  <c r="C45" i="14" s="1"/>
  <c r="L50" i="14"/>
  <c r="K33" i="14"/>
  <c r="BD131" i="5"/>
  <c r="BD135" i="5" s="1"/>
  <c r="O11" i="12" s="1"/>
  <c r="BD63" i="5"/>
  <c r="BD67" i="5" s="1"/>
  <c r="O7" i="12" s="1"/>
  <c r="AA5" i="7" s="1" a="1"/>
  <c r="AA5" i="7" s="1"/>
  <c r="BD216" i="5"/>
  <c r="BD220" i="5" s="1"/>
  <c r="O16" i="12" s="1"/>
  <c r="BD743" i="5"/>
  <c r="BD747" i="5" s="1"/>
  <c r="O47" i="12" s="1"/>
  <c r="BE539" i="5"/>
  <c r="BE543" i="5" s="1"/>
  <c r="P35" i="12" s="1"/>
  <c r="BF567" i="5" a="1"/>
  <c r="BF567" i="5" s="1"/>
  <c r="BF379" i="5" a="1"/>
  <c r="BF379" i="5" s="1"/>
  <c r="BF296" i="5" a="1"/>
  <c r="BF296" i="5" s="1"/>
  <c r="BF301" i="5" s="1"/>
  <c r="BF305" i="5" s="1"/>
  <c r="Q21" i="12" s="1"/>
  <c r="BF669" i="5" a="1"/>
  <c r="BF669" i="5" s="1"/>
  <c r="BF347" i="5" a="1"/>
  <c r="BF347" i="5" s="1"/>
  <c r="BF566" i="5" a="1"/>
  <c r="BF566" i="5" s="1"/>
  <c r="BF618" i="5" a="1"/>
  <c r="BF618" i="5" s="1"/>
  <c r="BF210" i="5" a="1"/>
  <c r="BF210" i="5" s="1"/>
  <c r="BF262" i="5" a="1"/>
  <c r="BF262" i="5" s="1"/>
  <c r="BF431" i="5" a="1"/>
  <c r="BF431" i="5" s="1"/>
  <c r="BF533" i="5" a="1"/>
  <c r="BF533" i="5" s="1"/>
  <c r="BF380" i="5" a="1"/>
  <c r="BF380" i="5" s="1"/>
  <c r="BF482" i="5" a="1"/>
  <c r="BF482" i="5" s="1"/>
  <c r="BF126" i="5" a="1"/>
  <c r="BF126" i="5" s="1"/>
  <c r="BE328" i="5" a="1"/>
  <c r="BE328" i="5" s="1"/>
  <c r="BE335" i="5" s="1"/>
  <c r="BE339" i="5" s="1"/>
  <c r="P23" i="12" s="1"/>
  <c r="BE244" i="5" a="1"/>
  <c r="BE244" i="5" s="1"/>
  <c r="BE250" i="5" s="1"/>
  <c r="BE254" i="5" s="1"/>
  <c r="P18" i="12" s="1"/>
  <c r="BE141" i="5" a="1"/>
  <c r="BE141" i="5" s="1"/>
  <c r="BE148" i="5" s="1"/>
  <c r="BE152" i="5" s="1"/>
  <c r="P12" i="12" s="1"/>
  <c r="BE670" i="5" a="1"/>
  <c r="BE670" i="5" s="1"/>
  <c r="BE675" i="5" s="1"/>
  <c r="BE679" i="5" s="1"/>
  <c r="P43" i="12" s="1"/>
  <c r="BE568" i="5" a="1"/>
  <c r="BE568" i="5" s="1"/>
  <c r="BE573" i="5" s="1"/>
  <c r="BE577" i="5" s="1"/>
  <c r="P37" i="12" s="1"/>
  <c r="BE211" i="5" a="1"/>
  <c r="BE211" i="5" s="1"/>
  <c r="BE619" i="5" a="1"/>
  <c r="BE619" i="5" s="1"/>
  <c r="BE624" i="5" s="1"/>
  <c r="BE628" i="5" s="1"/>
  <c r="P40" i="12" s="1"/>
  <c r="BE720" i="5" a="1"/>
  <c r="BE720" i="5" s="1"/>
  <c r="BE726" i="5" s="1"/>
  <c r="BE730" i="5" s="1"/>
  <c r="P46" i="12" s="1"/>
  <c r="BE192" i="5" a="1"/>
  <c r="BE192" i="5" s="1"/>
  <c r="BE199" i="5" s="1"/>
  <c r="BE203" i="5" s="1"/>
  <c r="P15" i="12" s="1"/>
  <c r="BE432" i="5" a="1"/>
  <c r="BE432" i="5" s="1"/>
  <c r="BE437" i="5" s="1"/>
  <c r="BE441" i="5" s="1"/>
  <c r="P29" i="12" s="1"/>
  <c r="BE483" i="5" a="1"/>
  <c r="BE483" i="5" s="1"/>
  <c r="BE488" i="5" s="1"/>
  <c r="BE492" i="5" s="1"/>
  <c r="P32" i="12" s="1"/>
  <c r="BE381" i="5" a="1"/>
  <c r="BE381" i="5" s="1"/>
  <c r="BE386" i="5" s="1"/>
  <c r="BE390" i="5" s="1"/>
  <c r="P26" i="12" s="1"/>
  <c r="BE93" i="5" a="1"/>
  <c r="BE93" i="5" s="1"/>
  <c r="BE550" i="5" a="1"/>
  <c r="BE550" i="5" s="1"/>
  <c r="BE556" i="5" s="1"/>
  <c r="BE560" i="5" s="1"/>
  <c r="P36" i="12" s="1"/>
  <c r="BE362" i="5" a="1"/>
  <c r="BE362" i="5" s="1"/>
  <c r="BE369" i="5" s="1"/>
  <c r="BE373" i="5" s="1"/>
  <c r="P25" i="12" s="1"/>
  <c r="AB7" i="7" s="1" a="1"/>
  <c r="AB7" i="7" s="1"/>
  <c r="BE787" i="5" a="1"/>
  <c r="BE787" i="5" s="1"/>
  <c r="BE794" i="5" s="1"/>
  <c r="BE798" i="5" s="1"/>
  <c r="P50" i="12" s="1"/>
  <c r="BE736" i="5" a="1"/>
  <c r="BE736" i="5" s="1"/>
  <c r="BE124" i="5" a="1"/>
  <c r="BE124" i="5" s="1"/>
  <c r="BE90" i="5" a="1"/>
  <c r="BE90" i="5" s="1"/>
  <c r="BE584" i="5" a="1"/>
  <c r="BE584" i="5" s="1"/>
  <c r="BE396" i="5" a="1"/>
  <c r="BE396" i="5" s="1"/>
  <c r="BE345" i="5" a="1"/>
  <c r="BE345" i="5" s="1"/>
  <c r="BE352" i="5" s="1"/>
  <c r="BE356" i="5" s="1"/>
  <c r="P24" i="12" s="1"/>
  <c r="BE398" i="5" a="1"/>
  <c r="BE398" i="5" s="1"/>
  <c r="BE209" i="5" a="1"/>
  <c r="BE209" i="5" s="1"/>
  <c r="BE228" i="5" a="1"/>
  <c r="BE228" i="5" s="1"/>
  <c r="BE636" i="5" a="1"/>
  <c r="BE636" i="5" s="1"/>
  <c r="BE261" i="5" a="1"/>
  <c r="BE261" i="5" s="1"/>
  <c r="BE267" i="5" s="1"/>
  <c r="BE271" i="5" s="1"/>
  <c r="P19" i="12" s="1"/>
  <c r="BE585" i="5" a="1"/>
  <c r="BE585" i="5" s="1"/>
  <c r="BE737" i="5" a="1"/>
  <c r="BE737" i="5" s="1"/>
  <c r="BE687" i="5" a="1"/>
  <c r="BE687" i="5" s="1"/>
  <c r="BE449" i="5" a="1"/>
  <c r="BE449" i="5" s="1"/>
  <c r="BE500" i="5" a="1"/>
  <c r="BE500" i="5" s="1"/>
  <c r="BE176" i="5" a="1"/>
  <c r="BE176" i="5" s="1"/>
  <c r="BE125" i="5" a="1"/>
  <c r="BE125" i="5" s="1"/>
  <c r="BF534" i="5" a="1"/>
  <c r="BF534" i="5" s="1"/>
  <c r="BF719" i="5" a="1"/>
  <c r="BF719" i="5" s="1"/>
  <c r="BF770" i="5" a="1"/>
  <c r="BF770" i="5" s="1"/>
  <c r="BF777" i="5" s="1"/>
  <c r="BF781" i="5" s="1"/>
  <c r="Q49" i="12" s="1"/>
  <c r="BD583" i="5" a="1"/>
  <c r="BD583" i="5" s="1"/>
  <c r="BD590" i="5" s="1"/>
  <c r="BD594" i="5" s="1"/>
  <c r="O38" i="12" s="1"/>
  <c r="BD635" i="5" a="1"/>
  <c r="BD635" i="5" s="1"/>
  <c r="BD641" i="5" s="1"/>
  <c r="BD645" i="5" s="1"/>
  <c r="O41" i="12" s="1"/>
  <c r="BD448" i="5" a="1"/>
  <c r="BD448" i="5" s="1"/>
  <c r="BD454" i="5" s="1"/>
  <c r="BD458" i="5" s="1"/>
  <c r="O30" i="12" s="1"/>
  <c r="BD499" i="5" a="1"/>
  <c r="BD499" i="5" s="1"/>
  <c r="BD505" i="5" s="1"/>
  <c r="BD509" i="5" s="1"/>
  <c r="O33" i="12" s="1"/>
  <c r="BD686" i="5" a="1"/>
  <c r="BD686" i="5" s="1"/>
  <c r="BD692" i="5" s="1"/>
  <c r="BD696" i="5" s="1"/>
  <c r="O44" i="12" s="1"/>
  <c r="BE159" i="5" a="1"/>
  <c r="BE159" i="5" s="1"/>
  <c r="BG226" i="5" a="1"/>
  <c r="BG226" i="5" s="1"/>
  <c r="BG175" i="5" a="1"/>
  <c r="BG175" i="5" s="1"/>
  <c r="BF652" i="5" a="1"/>
  <c r="BF652" i="5" s="1"/>
  <c r="BF658" i="5" s="1"/>
  <c r="BF662" i="5" s="1"/>
  <c r="Q42" i="12" s="1"/>
  <c r="BF549" i="5" a="1"/>
  <c r="BF549" i="5" s="1"/>
  <c r="BF601" i="5" a="1"/>
  <c r="BF601" i="5" s="1"/>
  <c r="BF607" i="5" s="1"/>
  <c r="BF611" i="5" s="1"/>
  <c r="Q39" i="12" s="1"/>
  <c r="BF414" i="5" a="1"/>
  <c r="BF414" i="5" s="1"/>
  <c r="BF420" i="5" s="1"/>
  <c r="BF424" i="5" s="1"/>
  <c r="Q28" i="12" s="1"/>
  <c r="BF465" i="5" a="1"/>
  <c r="BF465" i="5" s="1"/>
  <c r="BF516" i="5" a="1"/>
  <c r="BF516" i="5" s="1"/>
  <c r="BF522" i="5" s="1"/>
  <c r="BF526" i="5" s="1"/>
  <c r="Q34" i="12" s="1"/>
  <c r="BF363" i="5" a="1"/>
  <c r="BF363" i="5" s="1"/>
  <c r="BF330" i="5" a="1"/>
  <c r="BF330" i="5" s="1"/>
  <c r="BF245" i="5" a="1"/>
  <c r="BF245" i="5" s="1"/>
  <c r="BF143" i="5" a="1"/>
  <c r="BF143" i="5" s="1"/>
  <c r="BF193" i="5" a="1"/>
  <c r="BF193" i="5" s="1"/>
  <c r="BF73" i="5" a="1"/>
  <c r="BF73" i="5" s="1"/>
  <c r="BE57" i="5" a="1"/>
  <c r="BE57" i="5" s="1"/>
  <c r="BS46" i="7"/>
  <c r="BS47" i="7"/>
  <c r="L17" i="14" s="1"/>
  <c r="BR48" i="7"/>
  <c r="K22" i="14" s="1"/>
  <c r="K38" i="14" s="1"/>
  <c r="BT10" i="7" a="1"/>
  <c r="BT10" i="7" s="1"/>
  <c r="BT7" i="7" a="1"/>
  <c r="BT7" i="7" s="1"/>
  <c r="BT9" i="7" a="1"/>
  <c r="BT9" i="7" s="1"/>
  <c r="BT5" i="7" a="1"/>
  <c r="BT5" i="7" s="1"/>
  <c r="BT8" i="7" a="1"/>
  <c r="BT8" i="7" s="1"/>
  <c r="BD397" i="5" a="1"/>
  <c r="BD397" i="5" s="1"/>
  <c r="BD403" i="5" s="1"/>
  <c r="BD407" i="5" s="1"/>
  <c r="O27" i="12" s="1"/>
  <c r="BD227" i="5" a="1"/>
  <c r="BD227" i="5" s="1"/>
  <c r="BD233" i="5" s="1"/>
  <c r="BD237" i="5" s="1"/>
  <c r="O17" i="12" s="1"/>
  <c r="BD177" i="5" a="1"/>
  <c r="BD177" i="5" s="1"/>
  <c r="BD182" i="5" s="1"/>
  <c r="BD186" i="5" s="1"/>
  <c r="O14" i="12" s="1"/>
  <c r="BD74" i="5" a="1"/>
  <c r="BD74" i="5" s="1"/>
  <c r="BD80" i="5" s="1"/>
  <c r="BD84" i="5" s="1"/>
  <c r="O8" i="12" s="1"/>
  <c r="BF23" i="5" a="1"/>
  <c r="BF23" i="5" s="1"/>
  <c r="BF75" i="5" a="1"/>
  <c r="BF75" i="5" s="1"/>
  <c r="AW99" i="9"/>
  <c r="CO99" i="9" s="1"/>
  <c r="CM100" i="9"/>
  <c r="CN101" i="9"/>
  <c r="CO102" i="9"/>
  <c r="CP103" i="9"/>
  <c r="CQ104" i="9"/>
  <c r="CR105" i="9"/>
  <c r="CS106" i="9"/>
  <c r="CT107" i="9"/>
  <c r="BG58" i="5" a="1"/>
  <c r="BG58" i="5" s="1"/>
  <c r="BF59" i="5" a="1"/>
  <c r="BF59" i="5" s="1"/>
  <c r="BF61" i="5" a="1"/>
  <c r="BF61" i="5" s="1"/>
  <c r="BF78" i="5" a="1"/>
  <c r="BF78" i="5" s="1"/>
  <c r="BF27" i="5" a="1"/>
  <c r="BF27" i="5" s="1"/>
  <c r="BF24" i="5" a="1"/>
  <c r="BF24" i="5" s="1"/>
  <c r="BE39" i="5" a="1"/>
  <c r="BE39" i="5" s="1"/>
  <c r="BE158" i="5" a="1"/>
  <c r="BE158" i="5" s="1"/>
  <c r="BE76" i="5" a="1"/>
  <c r="BE76" i="5" s="1"/>
  <c r="BE22" i="5" a="1"/>
  <c r="BE22" i="5" s="1"/>
  <c r="BE41" i="5" a="1"/>
  <c r="BE41" i="5" s="1"/>
  <c r="BE44" i="5" a="1"/>
  <c r="BE44" i="5" s="1"/>
  <c r="BE164" i="5" a="1"/>
  <c r="BE164" i="5" s="1"/>
  <c r="BE162" i="5" a="1"/>
  <c r="BE162" i="5" s="1"/>
  <c r="BE160" i="5" a="1"/>
  <c r="BE160" i="5" s="1"/>
  <c r="BE60" i="5" a="1"/>
  <c r="BE60" i="5" s="1"/>
  <c r="BE107" i="5" a="1"/>
  <c r="BE107" i="5" s="1"/>
  <c r="BE161" i="5" a="1"/>
  <c r="BE161" i="5" s="1"/>
  <c r="BE40" i="5" a="1"/>
  <c r="BE40" i="5" s="1"/>
  <c r="BE110" i="5" a="1"/>
  <c r="BE110" i="5" s="1"/>
  <c r="BE109" i="5" a="1"/>
  <c r="BE109" i="5" s="1"/>
  <c r="BE79" i="5" a="1"/>
  <c r="BE79" i="5" s="1"/>
  <c r="BE112" i="5" a="1"/>
  <c r="BE112" i="5" s="1"/>
  <c r="BE77" i="5" a="1"/>
  <c r="BE77" i="5" s="1"/>
  <c r="BE25" i="5" a="1"/>
  <c r="BE25" i="5" s="1"/>
  <c r="BE108" i="5" a="1"/>
  <c r="BE108" i="5" s="1"/>
  <c r="BE26" i="5" a="1"/>
  <c r="BE26" i="5" s="1"/>
  <c r="BE163" i="5" a="1"/>
  <c r="BE163" i="5" s="1"/>
  <c r="BD165" i="5"/>
  <c r="BD169" i="5" s="1"/>
  <c r="O13" i="12" s="1"/>
  <c r="BE42" i="5" a="1"/>
  <c r="BE42" i="5" s="1"/>
  <c r="BE111" i="5" a="1"/>
  <c r="BE111" i="5" s="1"/>
  <c r="U46" i="7"/>
  <c r="U47" i="7"/>
  <c r="E16" i="14" s="1"/>
  <c r="T48" i="7"/>
  <c r="D21" i="14" s="1"/>
  <c r="BD46" i="5"/>
  <c r="BD50" i="5" s="1"/>
  <c r="O6" i="12" s="1"/>
  <c r="AA8" i="7" s="1" a="1"/>
  <c r="AA8" i="7" s="1"/>
  <c r="BD29" i="5"/>
  <c r="BD33" i="5" s="1"/>
  <c r="O5" i="12" s="1"/>
  <c r="BD114" i="5"/>
  <c r="BD118" i="5" s="1"/>
  <c r="O10" i="12" s="1"/>
  <c r="AA6" i="7" s="1" a="1"/>
  <c r="AA6" i="7" s="1"/>
  <c r="BD97" i="5"/>
  <c r="BD101" i="5" s="1"/>
  <c r="O9" i="12" s="1"/>
  <c r="BP893" i="9"/>
  <c r="L23" i="11" s="1"/>
  <c r="BE891" i="5" s="1" a="1"/>
  <c r="BE891" i="5" s="1"/>
  <c r="AC3" i="7"/>
  <c r="BU6" i="7" s="1" a="1"/>
  <c r="BU6" i="7" s="1"/>
  <c r="U149" i="5"/>
  <c r="BJ149" i="5" a="1"/>
  <c r="BJ149" i="5" s="1"/>
  <c r="U150" i="5"/>
  <c r="BJ150" i="5" a="1"/>
  <c r="BJ150" i="5" s="1"/>
  <c r="BI151" i="5"/>
  <c r="BI183" i="5" a="1"/>
  <c r="BI183" i="5" s="1"/>
  <c r="BI185" i="5" s="1"/>
  <c r="T183" i="5"/>
  <c r="U184" i="5"/>
  <c r="BJ184" i="5" a="1"/>
  <c r="BJ184" i="5" s="1"/>
  <c r="BI168" i="5"/>
  <c r="U166" i="5"/>
  <c r="BJ166" i="5" a="1"/>
  <c r="BJ166" i="5" s="1"/>
  <c r="U167" i="5"/>
  <c r="BJ167" i="5" a="1"/>
  <c r="BJ167" i="5" s="1"/>
  <c r="S133" i="5"/>
  <c r="BH133" i="5" a="1"/>
  <c r="BH133" i="5" s="1"/>
  <c r="BH134" i="5" s="1"/>
  <c r="BJ132" i="5" a="1"/>
  <c r="BJ132" i="5" s="1"/>
  <c r="U132" i="5"/>
  <c r="BJ116" i="5" a="1"/>
  <c r="BJ116" i="5" s="1"/>
  <c r="U116" i="5"/>
  <c r="T115" i="5"/>
  <c r="BI115" i="5" a="1"/>
  <c r="BI115" i="5" s="1"/>
  <c r="BI117" i="5" s="1"/>
  <c r="W98" i="5"/>
  <c r="BL98" i="5" a="1"/>
  <c r="BL98" i="5" s="1"/>
  <c r="U99" i="5"/>
  <c r="BJ99" i="5" a="1"/>
  <c r="BJ99" i="5" s="1"/>
  <c r="BJ100" i="5" s="1"/>
  <c r="BI81" i="5" a="1"/>
  <c r="BI81" i="5" s="1"/>
  <c r="BI83" i="5" s="1"/>
  <c r="T81" i="5"/>
  <c r="U82" i="5"/>
  <c r="BJ82" i="5" a="1"/>
  <c r="BJ82" i="5" s="1"/>
  <c r="BI64" i="5" a="1"/>
  <c r="BI64" i="5" s="1"/>
  <c r="BI66" i="5" s="1"/>
  <c r="T64" i="5"/>
  <c r="BJ65" i="5" a="1"/>
  <c r="BJ65" i="5" s="1"/>
  <c r="U65" i="5"/>
  <c r="BH48" i="5" a="1"/>
  <c r="BH48" i="5" s="1"/>
  <c r="BH49" i="5" s="1"/>
  <c r="S48" i="5"/>
  <c r="U47" i="5"/>
  <c r="BJ47" i="5" a="1"/>
  <c r="BJ47" i="5" s="1"/>
  <c r="BI30" i="5" a="1"/>
  <c r="BI30" i="5" s="1"/>
  <c r="BI32" i="5" s="1"/>
  <c r="T30" i="5"/>
  <c r="S10" i="5"/>
  <c r="T5" i="5"/>
  <c r="T11" i="5"/>
  <c r="S13" i="5"/>
  <c r="CL1331" i="9"/>
  <c r="CK1330" i="9"/>
  <c r="CG1326" i="9"/>
  <c r="CI1328" i="9"/>
  <c r="CM1332" i="9"/>
  <c r="CH1327" i="9"/>
  <c r="CF1325" i="9"/>
  <c r="CE1324" i="9"/>
  <c r="CJ1329" i="9"/>
  <c r="CC1322" i="9"/>
  <c r="CD1323" i="9"/>
  <c r="L1334" i="9"/>
  <c r="K1334" i="9"/>
  <c r="J1334" i="9"/>
  <c r="F1335" i="9"/>
  <c r="AM1321" i="9"/>
  <c r="CE1321" i="9" s="1"/>
  <c r="AY1333" i="9"/>
  <c r="AQ1333" i="9"/>
  <c r="CI1333" i="9" s="1"/>
  <c r="AI1333" i="9"/>
  <c r="CA1333" i="9" s="1"/>
  <c r="AA1333" i="9"/>
  <c r="BS1333" i="9" s="1"/>
  <c r="AX1333" i="9"/>
  <c r="AP1333" i="9"/>
  <c r="CH1333" i="9" s="1"/>
  <c r="AH1333" i="9"/>
  <c r="BZ1333" i="9" s="1"/>
  <c r="Z1333" i="9"/>
  <c r="BR1333" i="9" s="1"/>
  <c r="AW1333" i="9"/>
  <c r="AO1333" i="9"/>
  <c r="CG1333" i="9" s="1"/>
  <c r="AG1333" i="9"/>
  <c r="BY1333" i="9" s="1"/>
  <c r="AV1333" i="9"/>
  <c r="CN1333" i="9" s="1"/>
  <c r="AN1333" i="9"/>
  <c r="CF1333" i="9" s="1"/>
  <c r="AF1333" i="9"/>
  <c r="BX1333" i="9" s="1"/>
  <c r="AU1333" i="9"/>
  <c r="CM1333" i="9" s="1"/>
  <c r="AM1333" i="9"/>
  <c r="CE1333" i="9" s="1"/>
  <c r="AE1333" i="9"/>
  <c r="BW1333" i="9" s="1"/>
  <c r="BB1333" i="9"/>
  <c r="AT1333" i="9"/>
  <c r="CL1333" i="9" s="1"/>
  <c r="AL1333" i="9"/>
  <c r="CD1333" i="9" s="1"/>
  <c r="AD1333" i="9"/>
  <c r="BV1333" i="9" s="1"/>
  <c r="BA1333" i="9"/>
  <c r="AS1333" i="9"/>
  <c r="CK1333" i="9" s="1"/>
  <c r="AK1333" i="9"/>
  <c r="CC1333" i="9" s="1"/>
  <c r="AC1333" i="9"/>
  <c r="BU1333" i="9" s="1"/>
  <c r="AJ1333" i="9"/>
  <c r="CB1333" i="9" s="1"/>
  <c r="Y1333" i="9"/>
  <c r="BQ1333" i="9" s="1"/>
  <c r="BQ1363" i="9" s="1"/>
  <c r="M33" i="11" s="1"/>
  <c r="BF464" i="5" s="1" a="1"/>
  <c r="BF464" i="5" s="1"/>
  <c r="AZ1333" i="9"/>
  <c r="AB1333" i="9"/>
  <c r="BT1333" i="9" s="1"/>
  <c r="AR1333" i="9"/>
  <c r="CJ1333" i="9" s="1"/>
  <c r="F1289" i="9"/>
  <c r="K1288" i="9"/>
  <c r="J1288" i="9"/>
  <c r="L1288" i="9"/>
  <c r="AM1274" i="9"/>
  <c r="CE1274" i="9" s="1"/>
  <c r="CL1284" i="9"/>
  <c r="CJ1282" i="9"/>
  <c r="CK1283" i="9"/>
  <c r="CI1281" i="9"/>
  <c r="CG1279" i="9"/>
  <c r="CN1286" i="9"/>
  <c r="CM1285" i="9"/>
  <c r="CH1280" i="9"/>
  <c r="CF1278" i="9"/>
  <c r="CD1276" i="9"/>
  <c r="CE1277" i="9"/>
  <c r="CC1275" i="9"/>
  <c r="BB1287" i="9"/>
  <c r="AT1287" i="9"/>
  <c r="CL1287" i="9" s="1"/>
  <c r="AL1287" i="9"/>
  <c r="CD1287" i="9" s="1"/>
  <c r="AD1287" i="9"/>
  <c r="BV1287" i="9" s="1"/>
  <c r="AY1287" i="9"/>
  <c r="AQ1287" i="9"/>
  <c r="CI1287" i="9" s="1"/>
  <c r="AX1287" i="9"/>
  <c r="AP1287" i="9"/>
  <c r="CH1287" i="9" s="1"/>
  <c r="AH1287" i="9"/>
  <c r="BZ1287" i="9" s="1"/>
  <c r="Z1287" i="9"/>
  <c r="BR1287" i="9" s="1"/>
  <c r="BR1316" i="9" s="1"/>
  <c r="N32" i="11" s="1"/>
  <c r="BG481" i="5" s="1" a="1"/>
  <c r="BG481" i="5" s="1"/>
  <c r="AV1287" i="9"/>
  <c r="CN1287" i="9" s="1"/>
  <c r="AN1287" i="9"/>
  <c r="CF1287" i="9" s="1"/>
  <c r="AZ1287" i="9"/>
  <c r="AJ1287" i="9"/>
  <c r="CB1287" i="9" s="1"/>
  <c r="AU1287" i="9"/>
  <c r="CM1287" i="9" s="1"/>
  <c r="AG1287" i="9"/>
  <c r="BY1287" i="9" s="1"/>
  <c r="AS1287" i="9"/>
  <c r="CK1287" i="9" s="1"/>
  <c r="AF1287" i="9"/>
  <c r="BX1287" i="9" s="1"/>
  <c r="AR1287" i="9"/>
  <c r="CJ1287" i="9" s="1"/>
  <c r="AE1287" i="9"/>
  <c r="BW1287" i="9" s="1"/>
  <c r="AM1287" i="9"/>
  <c r="CE1287" i="9" s="1"/>
  <c r="AB1287" i="9"/>
  <c r="BT1287" i="9" s="1"/>
  <c r="AA1287" i="9"/>
  <c r="BS1287" i="9" s="1"/>
  <c r="BA1287" i="9"/>
  <c r="AW1287" i="9"/>
  <c r="CO1287" i="9" s="1"/>
  <c r="AO1287" i="9"/>
  <c r="CG1287" i="9" s="1"/>
  <c r="AK1287" i="9"/>
  <c r="CC1287" i="9" s="1"/>
  <c r="AI1287" i="9"/>
  <c r="CA1287" i="9" s="1"/>
  <c r="AC1287" i="9"/>
  <c r="BU1287" i="9" s="1"/>
  <c r="AY1240" i="9"/>
  <c r="AQ1240" i="9"/>
  <c r="CI1240" i="9" s="1"/>
  <c r="AI1240" i="9"/>
  <c r="CA1240" i="9" s="1"/>
  <c r="AA1240" i="9"/>
  <c r="BS1240" i="9" s="1"/>
  <c r="AW1240" i="9"/>
  <c r="AO1240" i="9"/>
  <c r="CG1240" i="9" s="1"/>
  <c r="AG1240" i="9"/>
  <c r="BY1240" i="9" s="1"/>
  <c r="AU1240" i="9"/>
  <c r="CM1240" i="9" s="1"/>
  <c r="AM1240" i="9"/>
  <c r="CE1240" i="9" s="1"/>
  <c r="AE1240" i="9"/>
  <c r="BW1240" i="9" s="1"/>
  <c r="BA1240" i="9"/>
  <c r="AS1240" i="9"/>
  <c r="CK1240" i="9" s="1"/>
  <c r="AK1240" i="9"/>
  <c r="CC1240" i="9" s="1"/>
  <c r="AC1240" i="9"/>
  <c r="BU1240" i="9" s="1"/>
  <c r="AT1240" i="9"/>
  <c r="CL1240" i="9" s="1"/>
  <c r="AD1240" i="9"/>
  <c r="BV1240" i="9" s="1"/>
  <c r="AP1240" i="9"/>
  <c r="CH1240" i="9" s="1"/>
  <c r="Z1240" i="9"/>
  <c r="BR1240" i="9" s="1"/>
  <c r="BR1269" i="9" s="1"/>
  <c r="N31" i="11" s="1"/>
  <c r="BG498" i="5" s="1" a="1"/>
  <c r="BG498" i="5" s="1"/>
  <c r="AN1240" i="9"/>
  <c r="CF1240" i="9" s="1"/>
  <c r="BB1240" i="9"/>
  <c r="AL1240" i="9"/>
  <c r="CD1240" i="9" s="1"/>
  <c r="AX1240" i="9"/>
  <c r="AH1240" i="9"/>
  <c r="BZ1240" i="9" s="1"/>
  <c r="AZ1240" i="9"/>
  <c r="AR1240" i="9"/>
  <c r="CJ1240" i="9" s="1"/>
  <c r="AJ1240" i="9"/>
  <c r="CB1240" i="9" s="1"/>
  <c r="AF1240" i="9"/>
  <c r="BX1240" i="9" s="1"/>
  <c r="AV1240" i="9"/>
  <c r="CN1240" i="9" s="1"/>
  <c r="AB1240" i="9"/>
  <c r="BT1240" i="9" s="1"/>
  <c r="AL1227" i="9"/>
  <c r="CD1227" i="9" s="1"/>
  <c r="L1241" i="9"/>
  <c r="K1241" i="9"/>
  <c r="J1241" i="9"/>
  <c r="F1242" i="9"/>
  <c r="CL1238" i="9"/>
  <c r="CH1234" i="9"/>
  <c r="CJ1236" i="9"/>
  <c r="CM1239" i="9"/>
  <c r="CF1232" i="9"/>
  <c r="CB1228" i="9"/>
  <c r="CG1233" i="9"/>
  <c r="CE1231" i="9"/>
  <c r="CC1229" i="9"/>
  <c r="CD1230" i="9"/>
  <c r="CK1237" i="9"/>
  <c r="CI1235" i="9"/>
  <c r="F1148" i="9"/>
  <c r="L1147" i="9"/>
  <c r="J1147" i="9"/>
  <c r="K1147" i="9"/>
  <c r="CM1145" i="9"/>
  <c r="CL1144" i="9"/>
  <c r="CH1140" i="9"/>
  <c r="CJ1142" i="9"/>
  <c r="CF1138" i="9"/>
  <c r="CB1134" i="9"/>
  <c r="CI1141" i="9"/>
  <c r="CK1143" i="9"/>
  <c r="CG1139" i="9"/>
  <c r="CE1137" i="9"/>
  <c r="CC1135" i="9"/>
  <c r="CD1136" i="9"/>
  <c r="AZ1146" i="9"/>
  <c r="AR1146" i="9"/>
  <c r="CJ1146" i="9" s="1"/>
  <c r="AJ1146" i="9"/>
  <c r="CB1146" i="9" s="1"/>
  <c r="AB1146" i="9"/>
  <c r="BT1146" i="9" s="1"/>
  <c r="AX1146" i="9"/>
  <c r="AW1146" i="9"/>
  <c r="AO1146" i="9"/>
  <c r="CG1146" i="9" s="1"/>
  <c r="AG1146" i="9"/>
  <c r="BY1146" i="9" s="1"/>
  <c r="AT1146" i="9"/>
  <c r="CL1146" i="9" s="1"/>
  <c r="AI1146" i="9"/>
  <c r="CA1146" i="9" s="1"/>
  <c r="AS1146" i="9"/>
  <c r="CK1146" i="9" s="1"/>
  <c r="AH1146" i="9"/>
  <c r="BZ1146" i="9" s="1"/>
  <c r="AQ1146" i="9"/>
  <c r="CI1146" i="9" s="1"/>
  <c r="AF1146" i="9"/>
  <c r="BX1146" i="9" s="1"/>
  <c r="BA1146" i="9"/>
  <c r="AN1146" i="9"/>
  <c r="CF1146" i="9" s="1"/>
  <c r="AD1146" i="9"/>
  <c r="BV1146" i="9" s="1"/>
  <c r="AV1146" i="9"/>
  <c r="CN1146" i="9" s="1"/>
  <c r="AL1146" i="9"/>
  <c r="CD1146" i="9" s="1"/>
  <c r="AA1146" i="9"/>
  <c r="BS1146" i="9" s="1"/>
  <c r="AC1146" i="9"/>
  <c r="BU1146" i="9" s="1"/>
  <c r="AU1146" i="9"/>
  <c r="CM1146" i="9" s="1"/>
  <c r="AM1146" i="9"/>
  <c r="CE1146" i="9" s="1"/>
  <c r="BB1146" i="9"/>
  <c r="AY1146" i="9"/>
  <c r="Z1146" i="9"/>
  <c r="BR1146" i="9" s="1"/>
  <c r="BR1175" i="9" s="1"/>
  <c r="N29" i="11" s="1"/>
  <c r="BG600" i="5" s="1" a="1"/>
  <c r="BG600" i="5" s="1"/>
  <c r="AP1146" i="9"/>
  <c r="CH1146" i="9" s="1"/>
  <c r="AK1146" i="9"/>
  <c r="CC1146" i="9" s="1"/>
  <c r="AE1146" i="9"/>
  <c r="BW1146" i="9" s="1"/>
  <c r="AL1133" i="9"/>
  <c r="CD1133" i="9" s="1"/>
  <c r="F1102" i="9"/>
  <c r="L1101" i="9"/>
  <c r="J1101" i="9"/>
  <c r="K1101" i="9"/>
  <c r="AK1086" i="9"/>
  <c r="CC1086" i="9" s="1"/>
  <c r="CK1097" i="9"/>
  <c r="CG1093" i="9"/>
  <c r="CM1099" i="9"/>
  <c r="CI1095" i="9"/>
  <c r="CL1098" i="9"/>
  <c r="CE1091" i="9"/>
  <c r="CJ1096" i="9"/>
  <c r="CH1094" i="9"/>
  <c r="CF1092" i="9"/>
  <c r="CB1088" i="9"/>
  <c r="CC1089" i="9"/>
  <c r="CA1087" i="9"/>
  <c r="CD1090" i="9"/>
  <c r="AY1100" i="9"/>
  <c r="AQ1100" i="9"/>
  <c r="CI1100" i="9" s="1"/>
  <c r="AI1100" i="9"/>
  <c r="CA1100" i="9" s="1"/>
  <c r="AA1100" i="9"/>
  <c r="BS1100" i="9" s="1"/>
  <c r="BS1128" i="9" s="1"/>
  <c r="O28" i="11" s="1"/>
  <c r="BH617" i="5" s="1" a="1"/>
  <c r="BH617" i="5" s="1"/>
  <c r="AW1100" i="9"/>
  <c r="AO1100" i="9"/>
  <c r="CG1100" i="9" s="1"/>
  <c r="AG1100" i="9"/>
  <c r="BY1100" i="9" s="1"/>
  <c r="AV1100" i="9"/>
  <c r="CN1100" i="9" s="1"/>
  <c r="AN1100" i="9"/>
  <c r="CF1100" i="9" s="1"/>
  <c r="AF1100" i="9"/>
  <c r="BX1100" i="9" s="1"/>
  <c r="BA1100" i="9"/>
  <c r="AS1100" i="9"/>
  <c r="CK1100" i="9" s="1"/>
  <c r="AK1100" i="9"/>
  <c r="CC1100" i="9" s="1"/>
  <c r="AC1100" i="9"/>
  <c r="BU1100" i="9" s="1"/>
  <c r="AR1100" i="9"/>
  <c r="CJ1100" i="9" s="1"/>
  <c r="AB1100" i="9"/>
  <c r="BT1100" i="9" s="1"/>
  <c r="BB1100" i="9"/>
  <c r="AL1100" i="9"/>
  <c r="CD1100" i="9" s="1"/>
  <c r="AX1100" i="9"/>
  <c r="AD1100" i="9"/>
  <c r="BV1100" i="9" s="1"/>
  <c r="AT1100" i="9"/>
  <c r="CL1100" i="9" s="1"/>
  <c r="AP1100" i="9"/>
  <c r="CH1100" i="9" s="1"/>
  <c r="AM1100" i="9"/>
  <c r="CE1100" i="9" s="1"/>
  <c r="AZ1100" i="9"/>
  <c r="AU1100" i="9"/>
  <c r="CM1100" i="9" s="1"/>
  <c r="AJ1100" i="9"/>
  <c r="CB1100" i="9" s="1"/>
  <c r="AH1100" i="9"/>
  <c r="BZ1100" i="9" s="1"/>
  <c r="AE1100" i="9"/>
  <c r="BW1100" i="9" s="1"/>
  <c r="AK1039" i="9"/>
  <c r="CC1039" i="9" s="1"/>
  <c r="CF1045" i="9"/>
  <c r="CG1046" i="9"/>
  <c r="CB1041" i="9"/>
  <c r="CA1040" i="9"/>
  <c r="CD1043" i="9"/>
  <c r="CC1042" i="9"/>
  <c r="CI1048" i="9"/>
  <c r="CE1044" i="9"/>
  <c r="CH1047" i="9"/>
  <c r="CJ1049" i="9"/>
  <c r="CM1051" i="9"/>
  <c r="CK1050" i="9"/>
  <c r="AX1052" i="9"/>
  <c r="AP1052" i="9"/>
  <c r="CH1052" i="9" s="1"/>
  <c r="AH1052" i="9"/>
  <c r="BZ1052" i="9" s="1"/>
  <c r="Z1052" i="9"/>
  <c r="BR1052" i="9" s="1"/>
  <c r="BR1081" i="9" s="1"/>
  <c r="N27" i="11" s="1"/>
  <c r="BG634" i="5" s="1" a="1"/>
  <c r="BG634" i="5" s="1"/>
  <c r="AW1052" i="9"/>
  <c r="AO1052" i="9"/>
  <c r="CG1052" i="9" s="1"/>
  <c r="AV1052" i="9"/>
  <c r="CN1052" i="9" s="1"/>
  <c r="AN1052" i="9"/>
  <c r="CF1052" i="9" s="1"/>
  <c r="AF1052" i="9"/>
  <c r="BX1052" i="9" s="1"/>
  <c r="BA1052" i="9"/>
  <c r="AS1052" i="9"/>
  <c r="CK1052" i="9" s="1"/>
  <c r="AK1052" i="9"/>
  <c r="CC1052" i="9" s="1"/>
  <c r="AC1052" i="9"/>
  <c r="BU1052" i="9" s="1"/>
  <c r="AY1052" i="9"/>
  <c r="AQ1052" i="9"/>
  <c r="CI1052" i="9" s="1"/>
  <c r="AI1052" i="9"/>
  <c r="CA1052" i="9" s="1"/>
  <c r="AA1052" i="9"/>
  <c r="BS1052" i="9" s="1"/>
  <c r="AT1052" i="9"/>
  <c r="CL1052" i="9" s="1"/>
  <c r="AB1052" i="9"/>
  <c r="BT1052" i="9" s="1"/>
  <c r="AR1052" i="9"/>
  <c r="CJ1052" i="9" s="1"/>
  <c r="AL1052" i="9"/>
  <c r="CD1052" i="9" s="1"/>
  <c r="AJ1052" i="9"/>
  <c r="CB1052" i="9" s="1"/>
  <c r="BB1052" i="9"/>
  <c r="AG1052" i="9"/>
  <c r="BY1052" i="9" s="1"/>
  <c r="AZ1052" i="9"/>
  <c r="AU1052" i="9"/>
  <c r="CM1052" i="9" s="1"/>
  <c r="AE1052" i="9"/>
  <c r="BW1052" i="9" s="1"/>
  <c r="AM1052" i="9"/>
  <c r="CE1052" i="9" s="1"/>
  <c r="AD1052" i="9"/>
  <c r="BV1052" i="9" s="1"/>
  <c r="F1054" i="9"/>
  <c r="L1053" i="9"/>
  <c r="K1053" i="9"/>
  <c r="J1053" i="9"/>
  <c r="AN945" i="9"/>
  <c r="CF945" i="9" s="1"/>
  <c r="CO957" i="9"/>
  <c r="CL954" i="9"/>
  <c r="CM955" i="9"/>
  <c r="CK953" i="9"/>
  <c r="CN956" i="9"/>
  <c r="CJ952" i="9"/>
  <c r="CH950" i="9"/>
  <c r="CD946" i="9"/>
  <c r="CI951" i="9"/>
  <c r="CG949" i="9"/>
  <c r="CE947" i="9"/>
  <c r="CF948" i="9"/>
  <c r="AW958" i="9"/>
  <c r="CO958" i="9" s="1"/>
  <c r="AO958" i="9"/>
  <c r="CG958" i="9" s="1"/>
  <c r="AG958" i="9"/>
  <c r="BY958" i="9" s="1"/>
  <c r="AU958" i="9"/>
  <c r="CM958" i="9" s="1"/>
  <c r="BB958" i="9"/>
  <c r="AT958" i="9"/>
  <c r="CL958" i="9" s="1"/>
  <c r="AL958" i="9"/>
  <c r="CD958" i="9" s="1"/>
  <c r="AD958" i="9"/>
  <c r="BV958" i="9" s="1"/>
  <c r="AZ958" i="9"/>
  <c r="AR958" i="9"/>
  <c r="CJ958" i="9" s="1"/>
  <c r="AP958" i="9"/>
  <c r="CH958" i="9" s="1"/>
  <c r="AE958" i="9"/>
  <c r="BW958" i="9" s="1"/>
  <c r="AN958" i="9"/>
  <c r="CF958" i="9" s="1"/>
  <c r="AC958" i="9"/>
  <c r="BU958" i="9" s="1"/>
  <c r="BA958" i="9"/>
  <c r="AM958" i="9"/>
  <c r="CE958" i="9" s="1"/>
  <c r="AB958" i="9"/>
  <c r="BT958" i="9" s="1"/>
  <c r="AY958" i="9"/>
  <c r="AK958" i="9"/>
  <c r="CC958" i="9" s="1"/>
  <c r="AA958" i="9"/>
  <c r="BS958" i="9" s="1"/>
  <c r="AV958" i="9"/>
  <c r="CN958" i="9" s="1"/>
  <c r="AI958" i="9"/>
  <c r="CA958" i="9" s="1"/>
  <c r="AH958" i="9"/>
  <c r="BZ958" i="9" s="1"/>
  <c r="Z958" i="9"/>
  <c r="BR958" i="9" s="1"/>
  <c r="BR987" i="9" s="1"/>
  <c r="N25" i="11" s="1"/>
  <c r="BG857" i="5" s="1" a="1"/>
  <c r="BG857" i="5" s="1"/>
  <c r="BG862" i="5" s="1"/>
  <c r="BG866" i="5" s="1"/>
  <c r="R54" i="12" s="1"/>
  <c r="AS958" i="9"/>
  <c r="CK958" i="9" s="1"/>
  <c r="AJ958" i="9"/>
  <c r="CB958" i="9" s="1"/>
  <c r="AQ958" i="9"/>
  <c r="CI958" i="9" s="1"/>
  <c r="AF958" i="9"/>
  <c r="BX958" i="9" s="1"/>
  <c r="AX958" i="9"/>
  <c r="CP958" i="9" s="1"/>
  <c r="L959" i="9"/>
  <c r="J959" i="9"/>
  <c r="F960" i="9"/>
  <c r="K959" i="9"/>
  <c r="F913" i="9"/>
  <c r="L912" i="9"/>
  <c r="K912" i="9"/>
  <c r="J912" i="9"/>
  <c r="BA911" i="9"/>
  <c r="AS911" i="9"/>
  <c r="CK911" i="9" s="1"/>
  <c r="AK911" i="9"/>
  <c r="CC911" i="9" s="1"/>
  <c r="AC911" i="9"/>
  <c r="BU911" i="9" s="1"/>
  <c r="AZ911" i="9"/>
  <c r="AY911" i="9"/>
  <c r="AQ911" i="9"/>
  <c r="CI911" i="9" s="1"/>
  <c r="AI911" i="9"/>
  <c r="CA911" i="9" s="1"/>
  <c r="AA911" i="9"/>
  <c r="BS911" i="9" s="1"/>
  <c r="AX911" i="9"/>
  <c r="AN911" i="9"/>
  <c r="CF911" i="9" s="1"/>
  <c r="AD911" i="9"/>
  <c r="BV911" i="9" s="1"/>
  <c r="AW911" i="9"/>
  <c r="CO911" i="9" s="1"/>
  <c r="AM911" i="9"/>
  <c r="CE911" i="9" s="1"/>
  <c r="AB911" i="9"/>
  <c r="BT911" i="9" s="1"/>
  <c r="AV911" i="9"/>
  <c r="CN911" i="9" s="1"/>
  <c r="AL911" i="9"/>
  <c r="CD911" i="9" s="1"/>
  <c r="Z911" i="9"/>
  <c r="BR911" i="9" s="1"/>
  <c r="BR940" i="9" s="1"/>
  <c r="N24" i="11" s="1"/>
  <c r="BG874" i="5" s="1" a="1"/>
  <c r="BG874" i="5" s="1"/>
  <c r="AU911" i="9"/>
  <c r="CM911" i="9" s="1"/>
  <c r="AJ911" i="9"/>
  <c r="CB911" i="9" s="1"/>
  <c r="AH911" i="9"/>
  <c r="BZ911" i="9" s="1"/>
  <c r="AG911" i="9"/>
  <c r="BY911" i="9" s="1"/>
  <c r="AF911" i="9"/>
  <c r="BX911" i="9" s="1"/>
  <c r="BB911" i="9"/>
  <c r="AE911" i="9"/>
  <c r="BW911" i="9" s="1"/>
  <c r="AP911" i="9"/>
  <c r="CH911" i="9" s="1"/>
  <c r="AO911" i="9"/>
  <c r="CG911" i="9" s="1"/>
  <c r="AT911" i="9"/>
  <c r="CL911" i="9" s="1"/>
  <c r="AR911" i="9"/>
  <c r="CJ911" i="9" s="1"/>
  <c r="AM898" i="9"/>
  <c r="CE898" i="9" s="1"/>
  <c r="CN910" i="9"/>
  <c r="CL908" i="9"/>
  <c r="CJ906" i="9"/>
  <c r="CM909" i="9"/>
  <c r="CI905" i="9"/>
  <c r="CG903" i="9"/>
  <c r="CK907" i="9"/>
  <c r="CC899" i="9"/>
  <c r="CH904" i="9"/>
  <c r="CF902" i="9"/>
  <c r="CD900" i="9"/>
  <c r="CE901" i="9"/>
  <c r="AA851" i="9"/>
  <c r="BS851" i="9" s="1"/>
  <c r="BQ852" i="9"/>
  <c r="BR853" i="9"/>
  <c r="BS854" i="9"/>
  <c r="BT855" i="9"/>
  <c r="BU856" i="9"/>
  <c r="BV857" i="9"/>
  <c r="BW858" i="9"/>
  <c r="BX859" i="9"/>
  <c r="BY860" i="9"/>
  <c r="AX863" i="9"/>
  <c r="AP863" i="9"/>
  <c r="AH863" i="9"/>
  <c r="BZ863" i="9" s="1"/>
  <c r="Z863" i="9"/>
  <c r="BR863" i="9" s="1"/>
  <c r="AW863" i="9"/>
  <c r="AO863" i="9"/>
  <c r="AG863" i="9"/>
  <c r="BY863" i="9" s="1"/>
  <c r="Y863" i="9"/>
  <c r="BQ863" i="9" s="1"/>
  <c r="AV863" i="9"/>
  <c r="AN863" i="9"/>
  <c r="AF863" i="9"/>
  <c r="BX863" i="9" s="1"/>
  <c r="AU863" i="9"/>
  <c r="AM863" i="9"/>
  <c r="AE863" i="9"/>
  <c r="BW863" i="9" s="1"/>
  <c r="BB863" i="9"/>
  <c r="AT863" i="9"/>
  <c r="AL863" i="9"/>
  <c r="AD863" i="9"/>
  <c r="BV863" i="9" s="1"/>
  <c r="BA863" i="9"/>
  <c r="AS863" i="9"/>
  <c r="AK863" i="9"/>
  <c r="AC863" i="9"/>
  <c r="BU863" i="9" s="1"/>
  <c r="AB863" i="9"/>
  <c r="BT863" i="9" s="1"/>
  <c r="AA863" i="9"/>
  <c r="BS863" i="9" s="1"/>
  <c r="AZ863" i="9"/>
  <c r="AY863" i="9"/>
  <c r="AR863" i="9"/>
  <c r="AQ863" i="9"/>
  <c r="AJ863" i="9"/>
  <c r="CB863" i="9" s="1"/>
  <c r="AI863" i="9"/>
  <c r="CA863" i="9" s="1"/>
  <c r="F865" i="9"/>
  <c r="L864" i="9"/>
  <c r="J864" i="9"/>
  <c r="K864" i="9"/>
  <c r="AM710" i="9"/>
  <c r="CE710" i="9" s="1"/>
  <c r="CN722" i="9"/>
  <c r="CM721" i="9"/>
  <c r="CI717" i="9"/>
  <c r="CK719" i="9"/>
  <c r="CH716" i="9"/>
  <c r="CF714" i="9"/>
  <c r="CD712" i="9"/>
  <c r="CE713" i="9"/>
  <c r="CL720" i="9"/>
  <c r="CG715" i="9"/>
  <c r="CC711" i="9"/>
  <c r="CJ718" i="9"/>
  <c r="K724" i="9"/>
  <c r="J724" i="9"/>
  <c r="F725" i="9"/>
  <c r="L724" i="9"/>
  <c r="AV723" i="9"/>
  <c r="CN723" i="9" s="1"/>
  <c r="AN723" i="9"/>
  <c r="CF723" i="9" s="1"/>
  <c r="AF723" i="9"/>
  <c r="BX723" i="9" s="1"/>
  <c r="AU723" i="9"/>
  <c r="CM723" i="9" s="1"/>
  <c r="AM723" i="9"/>
  <c r="CE723" i="9" s="1"/>
  <c r="AE723" i="9"/>
  <c r="BW723" i="9" s="1"/>
  <c r="BB723" i="9"/>
  <c r="AT723" i="9"/>
  <c r="CL723" i="9" s="1"/>
  <c r="AL723" i="9"/>
  <c r="CD723" i="9" s="1"/>
  <c r="AD723" i="9"/>
  <c r="BV723" i="9" s="1"/>
  <c r="BA723" i="9"/>
  <c r="AS723" i="9"/>
  <c r="CK723" i="9" s="1"/>
  <c r="AK723" i="9"/>
  <c r="CC723" i="9" s="1"/>
  <c r="AC723" i="9"/>
  <c r="BU723" i="9" s="1"/>
  <c r="AZ723" i="9"/>
  <c r="AR723" i="9"/>
  <c r="CJ723" i="9" s="1"/>
  <c r="AJ723" i="9"/>
  <c r="CB723" i="9" s="1"/>
  <c r="AB723" i="9"/>
  <c r="BT723" i="9" s="1"/>
  <c r="AY723" i="9"/>
  <c r="AQ723" i="9"/>
  <c r="CI723" i="9" s="1"/>
  <c r="AI723" i="9"/>
  <c r="CA723" i="9" s="1"/>
  <c r="AA723" i="9"/>
  <c r="BS723" i="9" s="1"/>
  <c r="AX723" i="9"/>
  <c r="AW723" i="9"/>
  <c r="CO723" i="9" s="1"/>
  <c r="AP723" i="9"/>
  <c r="CH723" i="9" s="1"/>
  <c r="AO723" i="9"/>
  <c r="CG723" i="9" s="1"/>
  <c r="Z723" i="9"/>
  <c r="BR723" i="9" s="1"/>
  <c r="BR752" i="9" s="1"/>
  <c r="N20" i="11" s="1"/>
  <c r="AG723" i="9"/>
  <c r="BY723" i="9" s="1"/>
  <c r="AH723" i="9"/>
  <c r="BZ723" i="9" s="1"/>
  <c r="BA240" i="9"/>
  <c r="CS240" i="9" s="1"/>
  <c r="F254" i="9"/>
  <c r="L253" i="9"/>
  <c r="K253" i="9"/>
  <c r="J253" i="9"/>
  <c r="CQ241" i="9"/>
  <c r="CT244" i="9"/>
  <c r="CR242" i="9"/>
  <c r="CS243" i="9"/>
  <c r="BB252" i="9"/>
  <c r="CT252" i="9" s="1"/>
  <c r="AT252" i="9"/>
  <c r="CL252" i="9" s="1"/>
  <c r="AL252" i="9"/>
  <c r="CD252" i="9" s="1"/>
  <c r="AD252" i="9"/>
  <c r="BV252" i="9" s="1"/>
  <c r="BA252" i="9"/>
  <c r="CS252" i="9" s="1"/>
  <c r="AS252" i="9"/>
  <c r="CK252" i="9" s="1"/>
  <c r="AK252" i="9"/>
  <c r="CC252" i="9" s="1"/>
  <c r="AC252" i="9"/>
  <c r="BU252" i="9" s="1"/>
  <c r="AZ252" i="9"/>
  <c r="CR252" i="9" s="1"/>
  <c r="AR252" i="9"/>
  <c r="CJ252" i="9" s="1"/>
  <c r="AJ252" i="9"/>
  <c r="CB252" i="9" s="1"/>
  <c r="AB252" i="9"/>
  <c r="BT252" i="9" s="1"/>
  <c r="AY252" i="9"/>
  <c r="CQ252" i="9" s="1"/>
  <c r="AQ252" i="9"/>
  <c r="CI252" i="9" s="1"/>
  <c r="AI252" i="9"/>
  <c r="CA252" i="9" s="1"/>
  <c r="AA252" i="9"/>
  <c r="BS252" i="9" s="1"/>
  <c r="AX252" i="9"/>
  <c r="CP252" i="9" s="1"/>
  <c r="AP252" i="9"/>
  <c r="CH252" i="9" s="1"/>
  <c r="AH252" i="9"/>
  <c r="BZ252" i="9" s="1"/>
  <c r="Z252" i="9"/>
  <c r="BR252" i="9" s="1"/>
  <c r="AW252" i="9"/>
  <c r="CO252" i="9" s="1"/>
  <c r="AO252" i="9"/>
  <c r="CG252" i="9" s="1"/>
  <c r="AG252" i="9"/>
  <c r="BY252" i="9" s="1"/>
  <c r="Y252" i="9"/>
  <c r="BQ252" i="9" s="1"/>
  <c r="BQ282" i="9" s="1"/>
  <c r="M10" i="11" s="1"/>
  <c r="BF56" i="5" s="1" a="1"/>
  <c r="BF56" i="5" s="1"/>
  <c r="AV252" i="9"/>
  <c r="CN252" i="9" s="1"/>
  <c r="AN252" i="9"/>
  <c r="CF252" i="9" s="1"/>
  <c r="AF252" i="9"/>
  <c r="BX252" i="9" s="1"/>
  <c r="AU252" i="9"/>
  <c r="CM252" i="9" s="1"/>
  <c r="AM252" i="9"/>
  <c r="CE252" i="9" s="1"/>
  <c r="AE252" i="9"/>
  <c r="BW252" i="9" s="1"/>
  <c r="AT52" i="9"/>
  <c r="CL52" i="9" s="1"/>
  <c r="CS62" i="9"/>
  <c r="CT63" i="9"/>
  <c r="CO58" i="9"/>
  <c r="CN57" i="9"/>
  <c r="CJ53" i="9"/>
  <c r="CM56" i="9"/>
  <c r="CK54" i="9"/>
  <c r="CR61" i="9"/>
  <c r="CP59" i="9"/>
  <c r="CL55" i="9"/>
  <c r="CQ60" i="9"/>
  <c r="AW64" i="9"/>
  <c r="CO64" i="9" s="1"/>
  <c r="AO64" i="9"/>
  <c r="CG64" i="9" s="1"/>
  <c r="AG64" i="9"/>
  <c r="BY64" i="9" s="1"/>
  <c r="Y64" i="9"/>
  <c r="BQ64" i="9" s="1"/>
  <c r="BQ94" i="9" s="1"/>
  <c r="M6" i="11" s="1"/>
  <c r="AV64" i="9"/>
  <c r="CN64" i="9" s="1"/>
  <c r="AN64" i="9"/>
  <c r="CF64" i="9" s="1"/>
  <c r="AF64" i="9"/>
  <c r="BX64" i="9" s="1"/>
  <c r="BA64" i="9"/>
  <c r="CS64" i="9" s="1"/>
  <c r="AS64" i="9"/>
  <c r="CK64" i="9" s="1"/>
  <c r="AK64" i="9"/>
  <c r="CC64" i="9" s="1"/>
  <c r="AC64" i="9"/>
  <c r="BU64" i="9" s="1"/>
  <c r="AT64" i="9"/>
  <c r="CL64" i="9" s="1"/>
  <c r="AH64" i="9"/>
  <c r="BZ64" i="9" s="1"/>
  <c r="BB64" i="9"/>
  <c r="CT64" i="9" s="1"/>
  <c r="AP64" i="9"/>
  <c r="CH64" i="9" s="1"/>
  <c r="AB64" i="9"/>
  <c r="BT64" i="9" s="1"/>
  <c r="AZ64" i="9"/>
  <c r="CR64" i="9" s="1"/>
  <c r="AM64" i="9"/>
  <c r="CE64" i="9" s="1"/>
  <c r="AA64" i="9"/>
  <c r="BS64" i="9" s="1"/>
  <c r="AY64" i="9"/>
  <c r="CQ64" i="9" s="1"/>
  <c r="AL64" i="9"/>
  <c r="CD64" i="9" s="1"/>
  <c r="Z64" i="9"/>
  <c r="BR64" i="9" s="1"/>
  <c r="AU64" i="9"/>
  <c r="CM64" i="9" s="1"/>
  <c r="AI64" i="9"/>
  <c r="CA64" i="9" s="1"/>
  <c r="AX64" i="9"/>
  <c r="CP64" i="9" s="1"/>
  <c r="AJ64" i="9"/>
  <c r="CB64" i="9" s="1"/>
  <c r="AE64" i="9"/>
  <c r="BW64" i="9" s="1"/>
  <c r="AD64" i="9"/>
  <c r="BV64" i="9" s="1"/>
  <c r="AR64" i="9"/>
  <c r="CJ64" i="9" s="1"/>
  <c r="AQ64" i="9"/>
  <c r="CI64" i="9" s="1"/>
  <c r="K65" i="9"/>
  <c r="J65" i="9"/>
  <c r="F66" i="9"/>
  <c r="L65" i="9"/>
  <c r="AD19" i="9"/>
  <c r="BV19" i="9" s="1"/>
  <c r="AE19" i="9"/>
  <c r="BW19" i="9" s="1"/>
  <c r="AH19" i="9"/>
  <c r="BZ19" i="9" s="1"/>
  <c r="AQ19" i="9"/>
  <c r="CI19" i="9" s="1"/>
  <c r="AB19" i="9"/>
  <c r="BT19" i="9" s="1"/>
  <c r="AA19" i="9"/>
  <c r="BS19" i="9" s="1"/>
  <c r="BS47" i="9" s="1"/>
  <c r="O5" i="11" s="1"/>
  <c r="AI19" i="9"/>
  <c r="CA19" i="9" s="1"/>
  <c r="AP19" i="9"/>
  <c r="CH19" i="9" s="1"/>
  <c r="AS19" i="9"/>
  <c r="CK19" i="9" s="1"/>
  <c r="AT19" i="9"/>
  <c r="CL19" i="9" s="1"/>
  <c r="AF19" i="9"/>
  <c r="BX19" i="9" s="1"/>
  <c r="AM19" i="9"/>
  <c r="CE19" i="9" s="1"/>
  <c r="AR19" i="9"/>
  <c r="CJ19" i="9" s="1"/>
  <c r="AU19" i="9"/>
  <c r="CM19" i="9" s="1"/>
  <c r="AC19" i="9"/>
  <c r="BU19" i="9" s="1"/>
  <c r="AG19" i="9"/>
  <c r="BY19" i="9" s="1"/>
  <c r="AK19" i="9"/>
  <c r="CC19" i="9" s="1"/>
  <c r="AX19" i="9"/>
  <c r="CP19" i="9" s="1"/>
  <c r="AJ19" i="9"/>
  <c r="CB19" i="9" s="1"/>
  <c r="AN19" i="9"/>
  <c r="CF19" i="9" s="1"/>
  <c r="AV19" i="9"/>
  <c r="CN19" i="9" s="1"/>
  <c r="AW19" i="9"/>
  <c r="CO19" i="9" s="1"/>
  <c r="AL19" i="9"/>
  <c r="CD19" i="9" s="1"/>
  <c r="AY19" i="9"/>
  <c r="CQ19" i="9" s="1"/>
  <c r="AZ19" i="9"/>
  <c r="CR19" i="9" s="1"/>
  <c r="BA19" i="9"/>
  <c r="CS19" i="9" s="1"/>
  <c r="AO19" i="9"/>
  <c r="CG19" i="9" s="1"/>
  <c r="BB19" i="9"/>
  <c r="CT19" i="9" s="1"/>
  <c r="AA205" i="9"/>
  <c r="BS205" i="9" s="1"/>
  <c r="AH205" i="9"/>
  <c r="BZ205" i="9" s="1"/>
  <c r="AC205" i="9"/>
  <c r="BU205" i="9" s="1"/>
  <c r="AF205" i="9"/>
  <c r="BX205" i="9" s="1"/>
  <c r="AO205" i="9"/>
  <c r="CG205" i="9" s="1"/>
  <c r="Z205" i="9"/>
  <c r="BR205" i="9" s="1"/>
  <c r="AI205" i="9"/>
  <c r="CA205" i="9" s="1"/>
  <c r="AT205" i="9"/>
  <c r="CL205" i="9" s="1"/>
  <c r="AU205" i="9"/>
  <c r="CM205" i="9" s="1"/>
  <c r="AB205" i="9"/>
  <c r="BT205" i="9" s="1"/>
  <c r="AX205" i="9"/>
  <c r="CP205" i="9" s="1"/>
  <c r="AG205" i="9"/>
  <c r="BY205" i="9" s="1"/>
  <c r="AN205" i="9"/>
  <c r="CF205" i="9" s="1"/>
  <c r="AV205" i="9"/>
  <c r="CN205" i="9" s="1"/>
  <c r="AE205" i="9"/>
  <c r="BW205" i="9" s="1"/>
  <c r="AS205" i="9"/>
  <c r="CK205" i="9" s="1"/>
  <c r="AY205" i="9"/>
  <c r="CQ205" i="9" s="1"/>
  <c r="Y205" i="9"/>
  <c r="BQ205" i="9" s="1"/>
  <c r="BQ235" i="9" s="1"/>
  <c r="M9" i="11" s="1"/>
  <c r="AW205" i="9"/>
  <c r="CO205" i="9" s="1"/>
  <c r="BA205" i="9"/>
  <c r="CS205" i="9" s="1"/>
  <c r="AD205" i="9"/>
  <c r="BV205" i="9" s="1"/>
  <c r="AK205" i="9"/>
  <c r="CC205" i="9" s="1"/>
  <c r="AM205" i="9"/>
  <c r="CE205" i="9" s="1"/>
  <c r="AR205" i="9"/>
  <c r="CJ205" i="9" s="1"/>
  <c r="AQ205" i="9"/>
  <c r="CI205" i="9" s="1"/>
  <c r="AZ205" i="9"/>
  <c r="CR205" i="9" s="1"/>
  <c r="AJ205" i="9"/>
  <c r="CB205" i="9" s="1"/>
  <c r="AL205" i="9"/>
  <c r="CD205" i="9" s="1"/>
  <c r="AP205" i="9"/>
  <c r="CH205" i="9" s="1"/>
  <c r="BB205" i="9"/>
  <c r="CT205" i="9" s="1"/>
  <c r="Z769" i="9"/>
  <c r="BR769" i="9" s="1"/>
  <c r="AD769" i="9"/>
  <c r="BV769" i="9" s="1"/>
  <c r="AE769" i="9"/>
  <c r="BW769" i="9" s="1"/>
  <c r="AB769" i="9"/>
  <c r="BT769" i="9" s="1"/>
  <c r="AC769" i="9"/>
  <c r="BU769" i="9" s="1"/>
  <c r="AF769" i="9"/>
  <c r="BX769" i="9" s="1"/>
  <c r="AI769" i="9"/>
  <c r="CA769" i="9" s="1"/>
  <c r="Y769" i="9"/>
  <c r="BQ769" i="9" s="1"/>
  <c r="BQ799" i="9" s="1"/>
  <c r="M21" i="11" s="1"/>
  <c r="AG769" i="9"/>
  <c r="BY769" i="9" s="1"/>
  <c r="AA769" i="9"/>
  <c r="BS769" i="9" s="1"/>
  <c r="AL769" i="9"/>
  <c r="CD769" i="9" s="1"/>
  <c r="AM769" i="9"/>
  <c r="CE769" i="9" s="1"/>
  <c r="AN769" i="9"/>
  <c r="CF769" i="9" s="1"/>
  <c r="AP769" i="9"/>
  <c r="CH769" i="9" s="1"/>
  <c r="AS769" i="9"/>
  <c r="CK769" i="9" s="1"/>
  <c r="AH769" i="9"/>
  <c r="BZ769" i="9" s="1"/>
  <c r="AK769" i="9"/>
  <c r="CC769" i="9" s="1"/>
  <c r="AX769" i="9"/>
  <c r="CP769" i="9" s="1"/>
  <c r="AO769" i="9"/>
  <c r="CG769" i="9" s="1"/>
  <c r="AU769" i="9"/>
  <c r="CM769" i="9" s="1"/>
  <c r="AQ769" i="9"/>
  <c r="CI769" i="9" s="1"/>
  <c r="AT769" i="9"/>
  <c r="CL769" i="9" s="1"/>
  <c r="AW769" i="9"/>
  <c r="CO769" i="9" s="1"/>
  <c r="AR769" i="9"/>
  <c r="CJ769" i="9" s="1"/>
  <c r="AZ769" i="9"/>
  <c r="CR769" i="9" s="1"/>
  <c r="AJ769" i="9"/>
  <c r="CB769" i="9" s="1"/>
  <c r="BB769" i="9"/>
  <c r="CT769" i="9" s="1"/>
  <c r="AY769" i="9"/>
  <c r="CQ769" i="9" s="1"/>
  <c r="AV769" i="9"/>
  <c r="CN769" i="9" s="1"/>
  <c r="BA769" i="9"/>
  <c r="CS769" i="9" s="1"/>
  <c r="J770" i="9"/>
  <c r="K770" i="9"/>
  <c r="F771" i="9"/>
  <c r="L770" i="9"/>
  <c r="H113" i="9"/>
  <c r="K112" i="9"/>
  <c r="L112" i="9"/>
  <c r="Z300" i="9"/>
  <c r="BR300" i="9" s="1"/>
  <c r="BR329" i="9" s="1"/>
  <c r="N11" i="11" s="1"/>
  <c r="BG73" i="5" s="1" a="1"/>
  <c r="BG73" i="5" s="1"/>
  <c r="AC300" i="9"/>
  <c r="BU300" i="9" s="1"/>
  <c r="AA300" i="9"/>
  <c r="BS300" i="9" s="1"/>
  <c r="AG300" i="9"/>
  <c r="BY300" i="9" s="1"/>
  <c r="AR300" i="9"/>
  <c r="CJ300" i="9" s="1"/>
  <c r="AS300" i="9"/>
  <c r="CK300" i="9" s="1"/>
  <c r="AV300" i="9"/>
  <c r="CN300" i="9" s="1"/>
  <c r="AD300" i="9"/>
  <c r="BV300" i="9" s="1"/>
  <c r="AL300" i="9"/>
  <c r="CD300" i="9" s="1"/>
  <c r="AM300" i="9"/>
  <c r="CE300" i="9" s="1"/>
  <c r="AJ300" i="9"/>
  <c r="CB300" i="9" s="1"/>
  <c r="AO300" i="9"/>
  <c r="CG300" i="9" s="1"/>
  <c r="AX300" i="9"/>
  <c r="CP300" i="9" s="1"/>
  <c r="AI300" i="9"/>
  <c r="CA300" i="9" s="1"/>
  <c r="AY300" i="9"/>
  <c r="CQ300" i="9" s="1"/>
  <c r="AN300" i="9"/>
  <c r="CF300" i="9" s="1"/>
  <c r="AT300" i="9"/>
  <c r="CL300" i="9" s="1"/>
  <c r="AW300" i="9"/>
  <c r="CO300" i="9" s="1"/>
  <c r="AB300" i="9"/>
  <c r="BT300" i="9" s="1"/>
  <c r="AE300" i="9"/>
  <c r="BW300" i="9" s="1"/>
  <c r="AH300" i="9"/>
  <c r="BZ300" i="9" s="1"/>
  <c r="AZ300" i="9"/>
  <c r="CR300" i="9" s="1"/>
  <c r="AP300" i="9"/>
  <c r="CH300" i="9" s="1"/>
  <c r="BA300" i="9"/>
  <c r="CS300" i="9" s="1"/>
  <c r="AF300" i="9"/>
  <c r="BX300" i="9" s="1"/>
  <c r="AQ300" i="9"/>
  <c r="CI300" i="9" s="1"/>
  <c r="BB300" i="9"/>
  <c r="CT300" i="9" s="1"/>
  <c r="AK300" i="9"/>
  <c r="CC300" i="9" s="1"/>
  <c r="AU300" i="9"/>
  <c r="CM300" i="9" s="1"/>
  <c r="J115" i="9"/>
  <c r="F116" i="9"/>
  <c r="AF111" i="9"/>
  <c r="BX111" i="9" s="1"/>
  <c r="AT111" i="9"/>
  <c r="CL111" i="9" s="1"/>
  <c r="AA111" i="9"/>
  <c r="BS111" i="9" s="1"/>
  <c r="BB111" i="9"/>
  <c r="CT111" i="9" s="1"/>
  <c r="AO111" i="9"/>
  <c r="CG111" i="9" s="1"/>
  <c r="AL111" i="9"/>
  <c r="CD111" i="9" s="1"/>
  <c r="AM111" i="9"/>
  <c r="CE111" i="9" s="1"/>
  <c r="Z111" i="9"/>
  <c r="BR111" i="9" s="1"/>
  <c r="AU111" i="9"/>
  <c r="CM111" i="9" s="1"/>
  <c r="BA111" i="9"/>
  <c r="CS111" i="9" s="1"/>
  <c r="AD111" i="9"/>
  <c r="BV111" i="9" s="1"/>
  <c r="AQ111" i="9"/>
  <c r="CI111" i="9" s="1"/>
  <c r="AJ111" i="9"/>
  <c r="CB111" i="9" s="1"/>
  <c r="AI111" i="9"/>
  <c r="CA111" i="9" s="1"/>
  <c r="AW111" i="9"/>
  <c r="CO111" i="9" s="1"/>
  <c r="AP111" i="9"/>
  <c r="CH111" i="9" s="1"/>
  <c r="AZ111" i="9"/>
  <c r="CR111" i="9" s="1"/>
  <c r="AE111" i="9"/>
  <c r="BW111" i="9" s="1"/>
  <c r="AR111" i="9"/>
  <c r="CJ111" i="9" s="1"/>
  <c r="AK111" i="9"/>
  <c r="CC111" i="9" s="1"/>
  <c r="AX111" i="9"/>
  <c r="CP111" i="9" s="1"/>
  <c r="Y111" i="9"/>
  <c r="BQ111" i="9" s="1"/>
  <c r="BQ141" i="9" s="1"/>
  <c r="M7" i="11" s="1"/>
  <c r="AV111" i="9"/>
  <c r="CN111" i="9" s="1"/>
  <c r="AH111" i="9"/>
  <c r="BZ111" i="9" s="1"/>
  <c r="AC111" i="9"/>
  <c r="BU111" i="9" s="1"/>
  <c r="AS111" i="9"/>
  <c r="CK111" i="9" s="1"/>
  <c r="AY111" i="9"/>
  <c r="CQ111" i="9" s="1"/>
  <c r="AN111" i="9"/>
  <c r="CF111" i="9" s="1"/>
  <c r="AG111" i="9"/>
  <c r="BY111" i="9" s="1"/>
  <c r="AB111" i="9"/>
  <c r="BT111" i="9" s="1"/>
  <c r="CR757" i="9"/>
  <c r="BA757" i="9"/>
  <c r="AQ675" i="9"/>
  <c r="CI675" i="9" s="1"/>
  <c r="AP675" i="9"/>
  <c r="CH675" i="9" s="1"/>
  <c r="AX675" i="9"/>
  <c r="CP675" i="9" s="1"/>
  <c r="AT675" i="9"/>
  <c r="CL675" i="9" s="1"/>
  <c r="AL675" i="9"/>
  <c r="CD675" i="9" s="1"/>
  <c r="AI675" i="9"/>
  <c r="CA675" i="9" s="1"/>
  <c r="AK675" i="9"/>
  <c r="CC675" i="9" s="1"/>
  <c r="AJ675" i="9"/>
  <c r="CB675" i="9" s="1"/>
  <c r="BB675" i="9"/>
  <c r="CT675" i="9" s="1"/>
  <c r="AZ675" i="9"/>
  <c r="CR675" i="9" s="1"/>
  <c r="AU675" i="9"/>
  <c r="CM675" i="9" s="1"/>
  <c r="AW675" i="9"/>
  <c r="CO675" i="9" s="1"/>
  <c r="AV675" i="9"/>
  <c r="CN675" i="9" s="1"/>
  <c r="AS675" i="9"/>
  <c r="CK675" i="9" s="1"/>
  <c r="AN675" i="9"/>
  <c r="CF675" i="9" s="1"/>
  <c r="AG675" i="9"/>
  <c r="BY675" i="9" s="1"/>
  <c r="AH675" i="9"/>
  <c r="BZ675" i="9" s="1"/>
  <c r="AE675" i="9"/>
  <c r="BW675" i="9" s="1"/>
  <c r="AB675" i="9"/>
  <c r="BT675" i="9" s="1"/>
  <c r="AA675" i="9"/>
  <c r="BS675" i="9" s="1"/>
  <c r="AR675" i="9"/>
  <c r="CJ675" i="9" s="1"/>
  <c r="AC675" i="9"/>
  <c r="BU675" i="9" s="1"/>
  <c r="AY675" i="9"/>
  <c r="CQ675" i="9" s="1"/>
  <c r="Z675" i="9"/>
  <c r="BR675" i="9" s="1"/>
  <c r="AF675" i="9"/>
  <c r="BX675" i="9" s="1"/>
  <c r="AD675" i="9"/>
  <c r="BV675" i="9" s="1"/>
  <c r="BA675" i="9"/>
  <c r="CS675" i="9" s="1"/>
  <c r="AM675" i="9"/>
  <c r="CE675" i="9" s="1"/>
  <c r="Y675" i="9"/>
  <c r="BQ675" i="9" s="1"/>
  <c r="BQ705" i="9" s="1"/>
  <c r="M19" i="11" s="1"/>
  <c r="AO675" i="9"/>
  <c r="CG675" i="9" s="1"/>
  <c r="CS760" i="9"/>
  <c r="CQ758" i="9"/>
  <c r="CT761" i="9"/>
  <c r="CR759" i="9"/>
  <c r="K20" i="9"/>
  <c r="L20" i="9"/>
  <c r="J20" i="9"/>
  <c r="F21" i="9"/>
  <c r="J206" i="9"/>
  <c r="K206" i="9"/>
  <c r="F207" i="9"/>
  <c r="L206" i="9"/>
  <c r="L301" i="9"/>
  <c r="K301" i="9"/>
  <c r="F302" i="9"/>
  <c r="J301" i="9"/>
  <c r="CR663" i="9"/>
  <c r="BA663" i="9"/>
  <c r="J676" i="9"/>
  <c r="L676" i="9"/>
  <c r="K676" i="9"/>
  <c r="F677" i="9"/>
  <c r="CT667" i="9"/>
  <c r="CS666" i="9"/>
  <c r="CQ664" i="9"/>
  <c r="CR665" i="9"/>
  <c r="M1121" i="1"/>
  <c r="M1124" i="1" s="1"/>
  <c r="N1087" i="1"/>
  <c r="N1090" i="1" s="1"/>
  <c r="M1053" i="1"/>
  <c r="M1056" i="1" s="1"/>
  <c r="N1019" i="1"/>
  <c r="N1022" i="1" s="1"/>
  <c r="N985" i="1"/>
  <c r="N988" i="1" s="1"/>
  <c r="M951" i="1"/>
  <c r="M954" i="1" s="1"/>
  <c r="M917" i="1"/>
  <c r="M920" i="1" s="1"/>
  <c r="N849" i="1"/>
  <c r="N852" i="1" s="1"/>
  <c r="M815" i="1"/>
  <c r="M818" i="1" s="1"/>
  <c r="M781" i="1"/>
  <c r="M784" i="1" s="1"/>
  <c r="M713" i="1"/>
  <c r="M716" i="1" s="1"/>
  <c r="M679" i="1"/>
  <c r="M682" i="1" s="1"/>
  <c r="N645" i="1"/>
  <c r="N648" i="1" s="1"/>
  <c r="M543" i="1"/>
  <c r="M546" i="1" s="1"/>
  <c r="O509" i="1"/>
  <c r="O512" i="1" s="1"/>
  <c r="M237" i="1"/>
  <c r="M240" i="1" s="1"/>
  <c r="N203" i="1"/>
  <c r="N206" i="1" s="1"/>
  <c r="M67" i="1"/>
  <c r="M70" i="1" s="1"/>
  <c r="O101" i="1"/>
  <c r="O104" i="1" s="1"/>
  <c r="O577" i="1"/>
  <c r="O580" i="1" s="1"/>
  <c r="O169" i="1"/>
  <c r="O172" i="1" s="1"/>
  <c r="BF873" i="5" l="1" a="1"/>
  <c r="BF873" i="5" s="1"/>
  <c r="BF879" i="5" s="1"/>
  <c r="BF883" i="5" s="1"/>
  <c r="Q55" i="12" s="1"/>
  <c r="BF822" i="5" a="1"/>
  <c r="BF822" i="5" s="1"/>
  <c r="BF828" i="5" s="1"/>
  <c r="BF832" i="5" s="1"/>
  <c r="Q52" i="12" s="1"/>
  <c r="BE896" i="5"/>
  <c r="BE900" i="5" s="1"/>
  <c r="P56" i="12" s="1"/>
  <c r="BF890" i="5" a="1"/>
  <c r="BF890" i="5" s="1"/>
  <c r="BF839" i="5" a="1"/>
  <c r="BF839" i="5" s="1"/>
  <c r="BF845" i="5" s="1"/>
  <c r="BF849" i="5" s="1"/>
  <c r="Q53" i="12" s="1"/>
  <c r="E32" i="14"/>
  <c r="D19" i="14"/>
  <c r="D28" i="6" s="1"/>
  <c r="F28" i="6" s="1"/>
  <c r="E52" i="14"/>
  <c r="C20" i="14"/>
  <c r="C36" i="14" s="1"/>
  <c r="C44" i="14" s="1"/>
  <c r="E27" i="6" s="1"/>
  <c r="D27" i="6"/>
  <c r="F27" i="6" s="1"/>
  <c r="BE131" i="5"/>
  <c r="BE135" i="5" s="1"/>
  <c r="P11" i="12" s="1"/>
  <c r="AD10" i="7" a="1"/>
  <c r="AD10" i="7" s="1"/>
  <c r="AD15" i="7" a="1"/>
  <c r="AD15" i="7" s="1"/>
  <c r="AD12" i="7" a="1"/>
  <c r="AD12" i="7" s="1"/>
  <c r="AD14" i="7" a="1"/>
  <c r="AD14" i="7" s="1"/>
  <c r="AD19" i="7" a="1"/>
  <c r="AD19" i="7" s="1"/>
  <c r="AD9" i="7" a="1"/>
  <c r="AD9" i="7" s="1"/>
  <c r="AD13" i="7" a="1"/>
  <c r="AD13" i="7" s="1"/>
  <c r="AD17" i="7" a="1"/>
  <c r="AD17" i="7" s="1"/>
  <c r="AD11" i="7" a="1"/>
  <c r="AD11" i="7" s="1"/>
  <c r="AD18" i="7" a="1"/>
  <c r="AD18" i="7" s="1"/>
  <c r="AD21" i="7" a="1"/>
  <c r="AD21" i="7" s="1"/>
  <c r="AD23" i="7" a="1"/>
  <c r="AD23" i="7" s="1"/>
  <c r="AD26" i="7" a="1"/>
  <c r="AD26" i="7" s="1"/>
  <c r="AD16" i="7" a="1"/>
  <c r="AD16" i="7" s="1"/>
  <c r="AD24" i="7" a="1"/>
  <c r="AD24" i="7" s="1"/>
  <c r="AD29" i="7" a="1"/>
  <c r="AD29" i="7" s="1"/>
  <c r="AD20" i="7" a="1"/>
  <c r="AD20" i="7" s="1"/>
  <c r="AD22" i="7" a="1"/>
  <c r="AD22" i="7" s="1"/>
  <c r="AD32" i="7" a="1"/>
  <c r="AD32" i="7" s="1"/>
  <c r="AD25" i="7" a="1"/>
  <c r="AD25" i="7" s="1"/>
  <c r="AD31" i="7" a="1"/>
  <c r="AD31" i="7" s="1"/>
  <c r="AD33" i="7" a="1"/>
  <c r="AD33" i="7" s="1"/>
  <c r="AD35" i="7" a="1"/>
  <c r="AD35" i="7" s="1"/>
  <c r="AD27" i="7" a="1"/>
  <c r="AD27" i="7" s="1"/>
  <c r="AD28" i="7" a="1"/>
  <c r="AD28" i="7" s="1"/>
  <c r="AD37" i="7" a="1"/>
  <c r="AD37" i="7" s="1"/>
  <c r="AD41" i="7" a="1"/>
  <c r="AD41" i="7" s="1"/>
  <c r="AD44" i="7" a="1"/>
  <c r="AD44" i="7" s="1"/>
  <c r="AD30" i="7" a="1"/>
  <c r="AD30" i="7" s="1"/>
  <c r="AD36" i="7" a="1"/>
  <c r="AD36" i="7" s="1"/>
  <c r="AD40" i="7" a="1"/>
  <c r="AD40" i="7" s="1"/>
  <c r="AD34" i="7" a="1"/>
  <c r="AD34" i="7" s="1"/>
  <c r="AD38" i="7" a="1"/>
  <c r="AD38" i="7" s="1"/>
  <c r="AD39" i="7" a="1"/>
  <c r="AD39" i="7" s="1"/>
  <c r="AD42" i="7" a="1"/>
  <c r="AD42" i="7" s="1"/>
  <c r="AD43" i="7" a="1"/>
  <c r="AD43" i="7" s="1"/>
  <c r="C25" i="14"/>
  <c r="C41" i="14" s="1"/>
  <c r="C42" i="14" s="1"/>
  <c r="D37" i="14"/>
  <c r="D45" i="14" s="1"/>
  <c r="D24" i="14"/>
  <c r="D40" i="14" s="1"/>
  <c r="M50" i="14"/>
  <c r="L33" i="14"/>
  <c r="BF471" i="5"/>
  <c r="BF475" i="5" s="1"/>
  <c r="Q31" i="12" s="1"/>
  <c r="BE216" i="5"/>
  <c r="BE220" i="5" s="1"/>
  <c r="P16" i="12" s="1"/>
  <c r="BE63" i="5"/>
  <c r="BE67" i="5" s="1"/>
  <c r="P7" i="12" s="1"/>
  <c r="AB5" i="7" s="1" a="1"/>
  <c r="AB5" i="7" s="1"/>
  <c r="F52" i="14"/>
  <c r="E19" i="14"/>
  <c r="BF328" i="5" a="1"/>
  <c r="BF328" i="5" s="1"/>
  <c r="BF335" i="5" s="1"/>
  <c r="BF339" i="5" s="1"/>
  <c r="Q23" i="12" s="1"/>
  <c r="BF244" i="5" a="1"/>
  <c r="BF244" i="5" s="1"/>
  <c r="BF250" i="5" s="1"/>
  <c r="BF254" i="5" s="1"/>
  <c r="Q18" i="12" s="1"/>
  <c r="BF141" i="5" a="1"/>
  <c r="BF141" i="5" s="1"/>
  <c r="BF148" i="5" s="1"/>
  <c r="BF152" i="5" s="1"/>
  <c r="Q12" i="12" s="1"/>
  <c r="BF670" i="5" a="1"/>
  <c r="BF670" i="5" s="1"/>
  <c r="BF675" i="5" s="1"/>
  <c r="BF679" i="5" s="1"/>
  <c r="Q43" i="12" s="1"/>
  <c r="BF211" i="5" a="1"/>
  <c r="BF211" i="5" s="1"/>
  <c r="BF192" i="5" a="1"/>
  <c r="BF192" i="5" s="1"/>
  <c r="BF199" i="5" s="1"/>
  <c r="BF203" i="5" s="1"/>
  <c r="Q15" i="12" s="1"/>
  <c r="BF568" i="5" a="1"/>
  <c r="BF568" i="5" s="1"/>
  <c r="BF573" i="5" s="1"/>
  <c r="BF577" i="5" s="1"/>
  <c r="Q37" i="12" s="1"/>
  <c r="BF720" i="5" a="1"/>
  <c r="BF720" i="5" s="1"/>
  <c r="BF726" i="5" s="1"/>
  <c r="BF730" i="5" s="1"/>
  <c r="Q46" i="12" s="1"/>
  <c r="BF619" i="5" a="1"/>
  <c r="BF619" i="5" s="1"/>
  <c r="BF624" i="5" s="1"/>
  <c r="BF628" i="5" s="1"/>
  <c r="Q40" i="12" s="1"/>
  <c r="BF432" i="5" a="1"/>
  <c r="BF432" i="5" s="1"/>
  <c r="BF437" i="5" s="1"/>
  <c r="BF441" i="5" s="1"/>
  <c r="Q29" i="12" s="1"/>
  <c r="BF381" i="5" a="1"/>
  <c r="BF381" i="5" s="1"/>
  <c r="BF386" i="5" s="1"/>
  <c r="BF390" i="5" s="1"/>
  <c r="Q26" i="12" s="1"/>
  <c r="BF483" i="5" a="1"/>
  <c r="BF483" i="5" s="1"/>
  <c r="BF488" i="5" s="1"/>
  <c r="BF492" i="5" s="1"/>
  <c r="Q32" i="12" s="1"/>
  <c r="BF93" i="5" a="1"/>
  <c r="BF93" i="5" s="1"/>
  <c r="BF584" i="5" a="1"/>
  <c r="BF584" i="5" s="1"/>
  <c r="BF396" i="5" a="1"/>
  <c r="BF396" i="5" s="1"/>
  <c r="BF362" i="5" a="1"/>
  <c r="BF362" i="5" s="1"/>
  <c r="BF369" i="5" s="1"/>
  <c r="BF373" i="5" s="1"/>
  <c r="Q25" i="12" s="1"/>
  <c r="AC7" i="7" s="1" a="1"/>
  <c r="AC7" i="7" s="1"/>
  <c r="BF550" i="5" a="1"/>
  <c r="BF550" i="5" s="1"/>
  <c r="BF556" i="5" s="1"/>
  <c r="BF560" i="5" s="1"/>
  <c r="Q36" i="12" s="1"/>
  <c r="BF345" i="5" a="1"/>
  <c r="BF345" i="5" s="1"/>
  <c r="BF352" i="5" s="1"/>
  <c r="BF356" i="5" s="1"/>
  <c r="Q24" i="12" s="1"/>
  <c r="BF398" i="5" a="1"/>
  <c r="BF398" i="5" s="1"/>
  <c r="BF636" i="5" a="1"/>
  <c r="BF636" i="5" s="1"/>
  <c r="BF737" i="5" a="1"/>
  <c r="BF737" i="5" s="1"/>
  <c r="BF261" i="5" a="1"/>
  <c r="BF261" i="5" s="1"/>
  <c r="BF267" i="5" s="1"/>
  <c r="BF271" i="5" s="1"/>
  <c r="Q19" i="12" s="1"/>
  <c r="BF209" i="5" a="1"/>
  <c r="BF209" i="5" s="1"/>
  <c r="BF585" i="5" a="1"/>
  <c r="BF585" i="5" s="1"/>
  <c r="BF228" i="5" a="1"/>
  <c r="BF228" i="5" s="1"/>
  <c r="BF500" i="5" a="1"/>
  <c r="BF500" i="5" s="1"/>
  <c r="BF687" i="5" a="1"/>
  <c r="BF687" i="5" s="1"/>
  <c r="BF449" i="5" a="1"/>
  <c r="BF449" i="5" s="1"/>
  <c r="BF125" i="5" a="1"/>
  <c r="BF125" i="5" s="1"/>
  <c r="BF176" i="5" a="1"/>
  <c r="BF176" i="5" s="1"/>
  <c r="BG652" i="5" a="1"/>
  <c r="BG652" i="5" s="1"/>
  <c r="BG658" i="5" s="1"/>
  <c r="BG662" i="5" s="1"/>
  <c r="R42" i="12" s="1"/>
  <c r="BG549" i="5" a="1"/>
  <c r="BG549" i="5" s="1"/>
  <c r="BG601" i="5" a="1"/>
  <c r="BG601" i="5" s="1"/>
  <c r="BG607" i="5" s="1"/>
  <c r="BG611" i="5" s="1"/>
  <c r="R39" i="12" s="1"/>
  <c r="BG414" i="5" a="1"/>
  <c r="BG414" i="5" s="1"/>
  <c r="BG420" i="5" s="1"/>
  <c r="BG424" i="5" s="1"/>
  <c r="R28" i="12" s="1"/>
  <c r="BG465" i="5" a="1"/>
  <c r="BG465" i="5" s="1"/>
  <c r="BG516" i="5" a="1"/>
  <c r="BG516" i="5" s="1"/>
  <c r="BG522" i="5" s="1"/>
  <c r="BG526" i="5" s="1"/>
  <c r="R34" i="12" s="1"/>
  <c r="BG363" i="5" a="1"/>
  <c r="BG363" i="5" s="1"/>
  <c r="BG330" i="5" a="1"/>
  <c r="BG330" i="5" s="1"/>
  <c r="BG245" i="5" a="1"/>
  <c r="BG245" i="5" s="1"/>
  <c r="BG143" i="5" a="1"/>
  <c r="BG143" i="5" s="1"/>
  <c r="BG193" i="5" a="1"/>
  <c r="BG193" i="5" s="1"/>
  <c r="BF159" i="5" a="1"/>
  <c r="BF159" i="5" s="1"/>
  <c r="BE743" i="5"/>
  <c r="BE747" i="5" s="1"/>
  <c r="P47" i="12" s="1"/>
  <c r="BG567" i="5" a="1"/>
  <c r="BG567" i="5" s="1"/>
  <c r="BG379" i="5" a="1"/>
  <c r="BG379" i="5" s="1"/>
  <c r="BG296" i="5" a="1"/>
  <c r="BG296" i="5" s="1"/>
  <c r="BG301" i="5" s="1"/>
  <c r="BG305" i="5" s="1"/>
  <c r="R21" i="12" s="1"/>
  <c r="BG669" i="5" a="1"/>
  <c r="BG669" i="5" s="1"/>
  <c r="BG262" i="5" a="1"/>
  <c r="BG262" i="5" s="1"/>
  <c r="BG347" i="5" a="1"/>
  <c r="BG347" i="5" s="1"/>
  <c r="BG210" i="5" a="1"/>
  <c r="BG210" i="5" s="1"/>
  <c r="BG566" i="5" a="1"/>
  <c r="BG566" i="5" s="1"/>
  <c r="BG618" i="5" a="1"/>
  <c r="BG618" i="5" s="1"/>
  <c r="BG482" i="5" a="1"/>
  <c r="BG482" i="5" s="1"/>
  <c r="BG533" i="5" a="1"/>
  <c r="BG533" i="5" s="1"/>
  <c r="BG431" i="5" a="1"/>
  <c r="BG431" i="5" s="1"/>
  <c r="BG380" i="5" a="1"/>
  <c r="BG380" i="5" s="1"/>
  <c r="BG126" i="5" a="1"/>
  <c r="BG126" i="5" s="1"/>
  <c r="BF57" i="5" a="1"/>
  <c r="BF57" i="5" s="1"/>
  <c r="BG719" i="5" a="1"/>
  <c r="BG719" i="5" s="1"/>
  <c r="BG534" i="5" a="1"/>
  <c r="BG534" i="5" s="1"/>
  <c r="BG770" i="5" a="1"/>
  <c r="BG770" i="5" s="1"/>
  <c r="BG777" i="5" s="1"/>
  <c r="BG781" i="5" s="1"/>
  <c r="R49" i="12" s="1"/>
  <c r="BH226" i="5" a="1"/>
  <c r="BH226" i="5" s="1"/>
  <c r="BH175" i="5" a="1"/>
  <c r="BH175" i="5" s="1"/>
  <c r="BF539" i="5"/>
  <c r="BF543" i="5" s="1"/>
  <c r="Q35" i="12" s="1"/>
  <c r="BF787" i="5" a="1"/>
  <c r="BF787" i="5" s="1"/>
  <c r="BF794" i="5" s="1"/>
  <c r="BF798" i="5" s="1"/>
  <c r="Q50" i="12" s="1"/>
  <c r="BF736" i="5" a="1"/>
  <c r="BF736" i="5" s="1"/>
  <c r="BF90" i="5" a="1"/>
  <c r="BF90" i="5" s="1"/>
  <c r="BF124" i="5" a="1"/>
  <c r="BF124" i="5" s="1"/>
  <c r="BE583" i="5" a="1"/>
  <c r="BE583" i="5" s="1"/>
  <c r="BE590" i="5" s="1"/>
  <c r="BE594" i="5" s="1"/>
  <c r="P38" i="12" s="1"/>
  <c r="BE635" i="5" a="1"/>
  <c r="BE635" i="5" s="1"/>
  <c r="BE641" i="5" s="1"/>
  <c r="BE645" i="5" s="1"/>
  <c r="P41" i="12" s="1"/>
  <c r="BE448" i="5" a="1"/>
  <c r="BE448" i="5" s="1"/>
  <c r="BE454" i="5" s="1"/>
  <c r="BE458" i="5" s="1"/>
  <c r="P30" i="12" s="1"/>
  <c r="BE686" i="5" a="1"/>
  <c r="BE686" i="5" s="1"/>
  <c r="BE692" i="5" s="1"/>
  <c r="BE696" i="5" s="1"/>
  <c r="P44" i="12" s="1"/>
  <c r="BE499" i="5" a="1"/>
  <c r="BE499" i="5" s="1"/>
  <c r="BE505" i="5" s="1"/>
  <c r="BE509" i="5" s="1"/>
  <c r="P33" i="12" s="1"/>
  <c r="BU7" i="7" a="1"/>
  <c r="BU7" i="7" s="1"/>
  <c r="BU8" i="7" a="1"/>
  <c r="BU8" i="7" s="1"/>
  <c r="BU5" i="7" a="1"/>
  <c r="BU5" i="7" s="1"/>
  <c r="BU9" i="7" a="1"/>
  <c r="BU9" i="7" s="1"/>
  <c r="BU10" i="7" a="1"/>
  <c r="BU10" i="7" s="1"/>
  <c r="BT46" i="7"/>
  <c r="BT47" i="7"/>
  <c r="M17" i="14" s="1"/>
  <c r="BS48" i="7"/>
  <c r="L22" i="14" s="1"/>
  <c r="L38" i="14" s="1"/>
  <c r="BE397" i="5" a="1"/>
  <c r="BE397" i="5" s="1"/>
  <c r="BE403" i="5" s="1"/>
  <c r="BE407" i="5" s="1"/>
  <c r="P27" i="12" s="1"/>
  <c r="BE227" i="5" a="1"/>
  <c r="BE227" i="5" s="1"/>
  <c r="BE233" i="5" s="1"/>
  <c r="BE237" i="5" s="1"/>
  <c r="P17" i="12" s="1"/>
  <c r="BE177" i="5" a="1"/>
  <c r="BE177" i="5" s="1"/>
  <c r="BE182" i="5" s="1"/>
  <c r="BE186" i="5" s="1"/>
  <c r="P14" i="12" s="1"/>
  <c r="BQ893" i="9"/>
  <c r="BE74" i="5" a="1"/>
  <c r="BE74" i="5" s="1"/>
  <c r="BE80" i="5" s="1"/>
  <c r="BE84" i="5" s="1"/>
  <c r="P8" i="12" s="1"/>
  <c r="BG23" i="5" a="1"/>
  <c r="BG23" i="5" s="1"/>
  <c r="BG75" i="5" a="1"/>
  <c r="BG75" i="5" s="1"/>
  <c r="AX99" i="9"/>
  <c r="CP99" i="9" s="1"/>
  <c r="CN100" i="9"/>
  <c r="CO101" i="9"/>
  <c r="CQ103" i="9"/>
  <c r="CP102" i="9"/>
  <c r="CR104" i="9"/>
  <c r="CS105" i="9"/>
  <c r="CT106" i="9"/>
  <c r="BF158" i="5" a="1"/>
  <c r="BF158" i="5" s="1"/>
  <c r="BF39" i="5" a="1"/>
  <c r="BF39" i="5" s="1"/>
  <c r="BF76" i="5" a="1"/>
  <c r="BF76" i="5" s="1"/>
  <c r="BF22" i="5" a="1"/>
  <c r="BF22" i="5" s="1"/>
  <c r="BF162" i="5" a="1"/>
  <c r="BF162" i="5" s="1"/>
  <c r="BF160" i="5" a="1"/>
  <c r="BF160" i="5" s="1"/>
  <c r="BF44" i="5" a="1"/>
  <c r="BF44" i="5" s="1"/>
  <c r="BF60" i="5" a="1"/>
  <c r="BF60" i="5" s="1"/>
  <c r="BF41" i="5" a="1"/>
  <c r="BF41" i="5" s="1"/>
  <c r="BF40" i="5" a="1"/>
  <c r="BF40" i="5" s="1"/>
  <c r="BF161" i="5" a="1"/>
  <c r="BF161" i="5" s="1"/>
  <c r="BF164" i="5" a="1"/>
  <c r="BF164" i="5" s="1"/>
  <c r="BF112" i="5" a="1"/>
  <c r="BF112" i="5" s="1"/>
  <c r="BF107" i="5" a="1"/>
  <c r="BF107" i="5" s="1"/>
  <c r="BF110" i="5" a="1"/>
  <c r="BF110" i="5" s="1"/>
  <c r="BF108" i="5" a="1"/>
  <c r="BF108" i="5" s="1"/>
  <c r="BF109" i="5" a="1"/>
  <c r="BF109" i="5" s="1"/>
  <c r="BF77" i="5" a="1"/>
  <c r="BF77" i="5" s="1"/>
  <c r="BF25" i="5" a="1"/>
  <c r="BF25" i="5" s="1"/>
  <c r="BF26" i="5" a="1"/>
  <c r="BF26" i="5" s="1"/>
  <c r="BF79" i="5" a="1"/>
  <c r="BF79" i="5" s="1"/>
  <c r="BF163" i="5" a="1"/>
  <c r="BF163" i="5" s="1"/>
  <c r="BG61" i="5" a="1"/>
  <c r="BG61" i="5" s="1"/>
  <c r="BG59" i="5" a="1"/>
  <c r="BG59" i="5" s="1"/>
  <c r="BG78" i="5" a="1"/>
  <c r="BG78" i="5" s="1"/>
  <c r="BG27" i="5" a="1"/>
  <c r="BG27" i="5" s="1"/>
  <c r="BG24" i="5" a="1"/>
  <c r="BG24" i="5" s="1"/>
  <c r="BE165" i="5"/>
  <c r="BE169" i="5" s="1"/>
  <c r="P13" i="12" s="1"/>
  <c r="BH58" i="5" a="1"/>
  <c r="BH58" i="5" s="1"/>
  <c r="BF42" i="5" a="1"/>
  <c r="BF42" i="5" s="1"/>
  <c r="BF111" i="5" a="1"/>
  <c r="BF111" i="5" s="1"/>
  <c r="V46" i="7"/>
  <c r="V47" i="7"/>
  <c r="F16" i="14" s="1"/>
  <c r="F32" i="14" s="1"/>
  <c r="U48" i="7"/>
  <c r="E21" i="14" s="1"/>
  <c r="BE29" i="5"/>
  <c r="BE33" i="5" s="1"/>
  <c r="P5" i="12" s="1"/>
  <c r="BE114" i="5"/>
  <c r="BE118" i="5" s="1"/>
  <c r="P10" i="12" s="1"/>
  <c r="AB6" i="7" s="1" a="1"/>
  <c r="AB6" i="7" s="1"/>
  <c r="BE46" i="5"/>
  <c r="BE50" i="5" s="1"/>
  <c r="P6" i="12" s="1"/>
  <c r="AB8" i="7" s="1" a="1"/>
  <c r="AB8" i="7" s="1"/>
  <c r="BE97" i="5"/>
  <c r="BE101" i="5" s="1"/>
  <c r="P9" i="12" s="1"/>
  <c r="BJ151" i="5"/>
  <c r="AD3" i="7"/>
  <c r="BV6" i="7" s="1" a="1"/>
  <c r="BV6" i="7" s="1"/>
  <c r="V150" i="5"/>
  <c r="BK150" i="5" a="1"/>
  <c r="BK150" i="5" s="1"/>
  <c r="BK149" i="5" a="1"/>
  <c r="BK149" i="5" s="1"/>
  <c r="V149" i="5"/>
  <c r="BK184" i="5" a="1"/>
  <c r="BK184" i="5" s="1"/>
  <c r="V184" i="5"/>
  <c r="BJ183" i="5" a="1"/>
  <c r="BJ183" i="5" s="1"/>
  <c r="BJ185" i="5" s="1"/>
  <c r="U183" i="5"/>
  <c r="BK167" i="5" a="1"/>
  <c r="BK167" i="5" s="1"/>
  <c r="V167" i="5"/>
  <c r="BJ168" i="5"/>
  <c r="BK166" i="5" a="1"/>
  <c r="BK166" i="5" s="1"/>
  <c r="V166" i="5"/>
  <c r="BK132" i="5" a="1"/>
  <c r="BK132" i="5" s="1"/>
  <c r="V132" i="5"/>
  <c r="T133" i="5"/>
  <c r="BI133" i="5" a="1"/>
  <c r="BI133" i="5" s="1"/>
  <c r="BI134" i="5" s="1"/>
  <c r="U115" i="5"/>
  <c r="BJ115" i="5" a="1"/>
  <c r="BJ115" i="5" s="1"/>
  <c r="BJ117" i="5" s="1"/>
  <c r="BK116" i="5" a="1"/>
  <c r="BK116" i="5" s="1"/>
  <c r="V116" i="5"/>
  <c r="BK99" i="5" a="1"/>
  <c r="BK99" i="5" s="1"/>
  <c r="BK100" i="5" s="1"/>
  <c r="V99" i="5"/>
  <c r="X98" i="5"/>
  <c r="BM98" i="5" a="1"/>
  <c r="BM98" i="5" s="1"/>
  <c r="BJ81" i="5" a="1"/>
  <c r="BJ81" i="5" s="1"/>
  <c r="BJ83" i="5" s="1"/>
  <c r="U81" i="5"/>
  <c r="BK82" i="5" a="1"/>
  <c r="BK82" i="5" s="1"/>
  <c r="V82" i="5"/>
  <c r="BJ64" i="5" a="1"/>
  <c r="BJ64" i="5" s="1"/>
  <c r="BJ66" i="5" s="1"/>
  <c r="U64" i="5"/>
  <c r="BK65" i="5" a="1"/>
  <c r="BK65" i="5" s="1"/>
  <c r="V65" i="5"/>
  <c r="T48" i="5"/>
  <c r="BI48" i="5" a="1"/>
  <c r="BI48" i="5" s="1"/>
  <c r="BI49" i="5" s="1"/>
  <c r="BK47" i="5" a="1"/>
  <c r="BK47" i="5" s="1"/>
  <c r="V47" i="5"/>
  <c r="BJ30" i="5" a="1"/>
  <c r="BJ30" i="5" s="1"/>
  <c r="BJ32" i="5" s="1"/>
  <c r="U30" i="5"/>
  <c r="U11" i="5"/>
  <c r="T13" i="5"/>
  <c r="T10" i="5"/>
  <c r="U5" i="5"/>
  <c r="F1336" i="9"/>
  <c r="L1335" i="9"/>
  <c r="K1335" i="9"/>
  <c r="J1335" i="9"/>
  <c r="CO1333" i="9"/>
  <c r="CN1332" i="9"/>
  <c r="CK1329" i="9"/>
  <c r="CI1327" i="9"/>
  <c r="CG1325" i="9"/>
  <c r="CJ1328" i="9"/>
  <c r="CM1331" i="9"/>
  <c r="CL1330" i="9"/>
  <c r="CF1324" i="9"/>
  <c r="CH1326" i="9"/>
  <c r="CD1322" i="9"/>
  <c r="CE1323" i="9"/>
  <c r="AX1334" i="9"/>
  <c r="CP1334" i="9" s="1"/>
  <c r="AP1334" i="9"/>
  <c r="CH1334" i="9" s="1"/>
  <c r="AH1334" i="9"/>
  <c r="BZ1334" i="9" s="1"/>
  <c r="Z1334" i="9"/>
  <c r="BR1334" i="9" s="1"/>
  <c r="BR1363" i="9" s="1"/>
  <c r="N33" i="11" s="1"/>
  <c r="BG464" i="5" s="1" a="1"/>
  <c r="BG464" i="5" s="1"/>
  <c r="AW1334" i="9"/>
  <c r="CO1334" i="9" s="1"/>
  <c r="AO1334" i="9"/>
  <c r="CG1334" i="9" s="1"/>
  <c r="AG1334" i="9"/>
  <c r="BY1334" i="9" s="1"/>
  <c r="AV1334" i="9"/>
  <c r="CN1334" i="9" s="1"/>
  <c r="AN1334" i="9"/>
  <c r="CF1334" i="9" s="1"/>
  <c r="AF1334" i="9"/>
  <c r="BX1334" i="9" s="1"/>
  <c r="AU1334" i="9"/>
  <c r="CM1334" i="9" s="1"/>
  <c r="AM1334" i="9"/>
  <c r="CE1334" i="9" s="1"/>
  <c r="AE1334" i="9"/>
  <c r="BW1334" i="9" s="1"/>
  <c r="BB1334" i="9"/>
  <c r="AT1334" i="9"/>
  <c r="CL1334" i="9" s="1"/>
  <c r="AL1334" i="9"/>
  <c r="CD1334" i="9" s="1"/>
  <c r="AD1334" i="9"/>
  <c r="BV1334" i="9" s="1"/>
  <c r="BA1334" i="9"/>
  <c r="AS1334" i="9"/>
  <c r="CK1334" i="9" s="1"/>
  <c r="AK1334" i="9"/>
  <c r="CC1334" i="9" s="1"/>
  <c r="AC1334" i="9"/>
  <c r="BU1334" i="9" s="1"/>
  <c r="AZ1334" i="9"/>
  <c r="AR1334" i="9"/>
  <c r="CJ1334" i="9" s="1"/>
  <c r="AJ1334" i="9"/>
  <c r="CB1334" i="9" s="1"/>
  <c r="AB1334" i="9"/>
  <c r="BT1334" i="9" s="1"/>
  <c r="AI1334" i="9"/>
  <c r="CA1334" i="9" s="1"/>
  <c r="AY1334" i="9"/>
  <c r="AQ1334" i="9"/>
  <c r="CI1334" i="9" s="1"/>
  <c r="AA1334" i="9"/>
  <c r="BS1334" i="9" s="1"/>
  <c r="AN1321" i="9"/>
  <c r="CF1321" i="9" s="1"/>
  <c r="AN1274" i="9"/>
  <c r="CF1274" i="9" s="1"/>
  <c r="CO1286" i="9"/>
  <c r="CN1285" i="9"/>
  <c r="CJ1281" i="9"/>
  <c r="CP1287" i="9"/>
  <c r="CL1283" i="9"/>
  <c r="CH1279" i="9"/>
  <c r="CK1282" i="9"/>
  <c r="CI1280" i="9"/>
  <c r="CG1278" i="9"/>
  <c r="CE1276" i="9"/>
  <c r="CM1284" i="9"/>
  <c r="CF1277" i="9"/>
  <c r="CD1275" i="9"/>
  <c r="AU1288" i="9"/>
  <c r="CM1288" i="9" s="1"/>
  <c r="AM1288" i="9"/>
  <c r="CE1288" i="9" s="1"/>
  <c r="AE1288" i="9"/>
  <c r="BW1288" i="9" s="1"/>
  <c r="BA1288" i="9"/>
  <c r="AS1288" i="9"/>
  <c r="CK1288" i="9" s="1"/>
  <c r="AK1288" i="9"/>
  <c r="CC1288" i="9" s="1"/>
  <c r="AZ1288" i="9"/>
  <c r="AR1288" i="9"/>
  <c r="CJ1288" i="9" s="1"/>
  <c r="AJ1288" i="9"/>
  <c r="CB1288" i="9" s="1"/>
  <c r="AB1288" i="9"/>
  <c r="BT1288" i="9" s="1"/>
  <c r="AY1288" i="9"/>
  <c r="CQ1288" i="9" s="1"/>
  <c r="AQ1288" i="9"/>
  <c r="CI1288" i="9" s="1"/>
  <c r="AI1288" i="9"/>
  <c r="CA1288" i="9" s="1"/>
  <c r="AA1288" i="9"/>
  <c r="BS1288" i="9" s="1"/>
  <c r="BS1316" i="9" s="1"/>
  <c r="O32" i="11" s="1"/>
  <c r="BH481" i="5" s="1" a="1"/>
  <c r="BH481" i="5" s="1"/>
  <c r="AW1288" i="9"/>
  <c r="CO1288" i="9" s="1"/>
  <c r="AO1288" i="9"/>
  <c r="CG1288" i="9" s="1"/>
  <c r="AG1288" i="9"/>
  <c r="BY1288" i="9" s="1"/>
  <c r="AL1288" i="9"/>
  <c r="CD1288" i="9" s="1"/>
  <c r="BB1288" i="9"/>
  <c r="AF1288" i="9"/>
  <c r="BX1288" i="9" s="1"/>
  <c r="AX1288" i="9"/>
  <c r="CP1288" i="9" s="1"/>
  <c r="AD1288" i="9"/>
  <c r="BV1288" i="9" s="1"/>
  <c r="AV1288" i="9"/>
  <c r="CN1288" i="9" s="1"/>
  <c r="AC1288" i="9"/>
  <c r="BU1288" i="9" s="1"/>
  <c r="AP1288" i="9"/>
  <c r="CH1288" i="9" s="1"/>
  <c r="AT1288" i="9"/>
  <c r="CL1288" i="9" s="1"/>
  <c r="AN1288" i="9"/>
  <c r="CF1288" i="9" s="1"/>
  <c r="AH1288" i="9"/>
  <c r="BZ1288" i="9" s="1"/>
  <c r="F1290" i="9"/>
  <c r="K1289" i="9"/>
  <c r="J1289" i="9"/>
  <c r="L1289" i="9"/>
  <c r="L1242" i="9"/>
  <c r="J1242" i="9"/>
  <c r="F1243" i="9"/>
  <c r="K1242" i="9"/>
  <c r="AZ1241" i="9"/>
  <c r="AR1241" i="9"/>
  <c r="CJ1241" i="9" s="1"/>
  <c r="AJ1241" i="9"/>
  <c r="CB1241" i="9" s="1"/>
  <c r="AB1241" i="9"/>
  <c r="BT1241" i="9" s="1"/>
  <c r="AX1241" i="9"/>
  <c r="CP1241" i="9" s="1"/>
  <c r="AP1241" i="9"/>
  <c r="CH1241" i="9" s="1"/>
  <c r="AH1241" i="9"/>
  <c r="BZ1241" i="9" s="1"/>
  <c r="AW1241" i="9"/>
  <c r="CO1241" i="9" s="1"/>
  <c r="AO1241" i="9"/>
  <c r="CG1241" i="9" s="1"/>
  <c r="AG1241" i="9"/>
  <c r="BY1241" i="9" s="1"/>
  <c r="AV1241" i="9"/>
  <c r="CN1241" i="9" s="1"/>
  <c r="AN1241" i="9"/>
  <c r="CF1241" i="9" s="1"/>
  <c r="AF1241" i="9"/>
  <c r="BX1241" i="9" s="1"/>
  <c r="BB1241" i="9"/>
  <c r="AT1241" i="9"/>
  <c r="CL1241" i="9" s="1"/>
  <c r="AL1241" i="9"/>
  <c r="CD1241" i="9" s="1"/>
  <c r="AD1241" i="9"/>
  <c r="BV1241" i="9" s="1"/>
  <c r="AQ1241" i="9"/>
  <c r="CI1241" i="9" s="1"/>
  <c r="AK1241" i="9"/>
  <c r="CC1241" i="9" s="1"/>
  <c r="AI1241" i="9"/>
  <c r="CA1241" i="9" s="1"/>
  <c r="BA1241" i="9"/>
  <c r="AE1241" i="9"/>
  <c r="BW1241" i="9" s="1"/>
  <c r="AU1241" i="9"/>
  <c r="CM1241" i="9" s="1"/>
  <c r="AA1241" i="9"/>
  <c r="BS1241" i="9" s="1"/>
  <c r="BS1269" i="9" s="1"/>
  <c r="O31" i="11" s="1"/>
  <c r="BH498" i="5" s="1" a="1"/>
  <c r="BH498" i="5" s="1"/>
  <c r="AS1241" i="9"/>
  <c r="CK1241" i="9" s="1"/>
  <c r="AC1241" i="9"/>
  <c r="BU1241" i="9" s="1"/>
  <c r="AM1241" i="9"/>
  <c r="CE1241" i="9" s="1"/>
  <c r="AY1241" i="9"/>
  <c r="AM1227" i="9"/>
  <c r="CE1227" i="9" s="1"/>
  <c r="CN1239" i="9"/>
  <c r="CO1240" i="9"/>
  <c r="CK1236" i="9"/>
  <c r="CL1237" i="9"/>
  <c r="CJ1235" i="9"/>
  <c r="CH1233" i="9"/>
  <c r="CF1231" i="9"/>
  <c r="CD1229" i="9"/>
  <c r="CI1234" i="9"/>
  <c r="CG1232" i="9"/>
  <c r="CC1228" i="9"/>
  <c r="CE1230" i="9"/>
  <c r="CM1238" i="9"/>
  <c r="AM1133" i="9"/>
  <c r="CE1133" i="9" s="1"/>
  <c r="BA1147" i="9"/>
  <c r="AS1147" i="9"/>
  <c r="CK1147" i="9" s="1"/>
  <c r="AK1147" i="9"/>
  <c r="CC1147" i="9" s="1"/>
  <c r="AC1147" i="9"/>
  <c r="BU1147" i="9" s="1"/>
  <c r="AZ1147" i="9"/>
  <c r="AY1147" i="9"/>
  <c r="AQ1147" i="9"/>
  <c r="CI1147" i="9" s="1"/>
  <c r="AI1147" i="9"/>
  <c r="CA1147" i="9" s="1"/>
  <c r="AA1147" i="9"/>
  <c r="BS1147" i="9" s="1"/>
  <c r="BS1175" i="9" s="1"/>
  <c r="O29" i="11" s="1"/>
  <c r="BH600" i="5" s="1" a="1"/>
  <c r="BH600" i="5" s="1"/>
  <c r="AX1147" i="9"/>
  <c r="CP1147" i="9" s="1"/>
  <c r="AP1147" i="9"/>
  <c r="CH1147" i="9" s="1"/>
  <c r="AH1147" i="9"/>
  <c r="BZ1147" i="9" s="1"/>
  <c r="AV1147" i="9"/>
  <c r="CN1147" i="9" s="1"/>
  <c r="AN1147" i="9"/>
  <c r="CF1147" i="9" s="1"/>
  <c r="AF1147" i="9"/>
  <c r="BX1147" i="9" s="1"/>
  <c r="AT1147" i="9"/>
  <c r="CL1147" i="9" s="1"/>
  <c r="AD1147" i="9"/>
  <c r="BV1147" i="9" s="1"/>
  <c r="AR1147" i="9"/>
  <c r="CJ1147" i="9" s="1"/>
  <c r="AB1147" i="9"/>
  <c r="BT1147" i="9" s="1"/>
  <c r="AO1147" i="9"/>
  <c r="CG1147" i="9" s="1"/>
  <c r="AL1147" i="9"/>
  <c r="CD1147" i="9" s="1"/>
  <c r="AW1147" i="9"/>
  <c r="CO1147" i="9" s="1"/>
  <c r="AG1147" i="9"/>
  <c r="BY1147" i="9" s="1"/>
  <c r="AM1147" i="9"/>
  <c r="CE1147" i="9" s="1"/>
  <c r="BB1147" i="9"/>
  <c r="AU1147" i="9"/>
  <c r="CM1147" i="9" s="1"/>
  <c r="AJ1147" i="9"/>
  <c r="CB1147" i="9" s="1"/>
  <c r="AE1147" i="9"/>
  <c r="BW1147" i="9" s="1"/>
  <c r="L1148" i="9"/>
  <c r="K1148" i="9"/>
  <c r="J1148" i="9"/>
  <c r="F1149" i="9"/>
  <c r="CN1145" i="9"/>
  <c r="CM1144" i="9"/>
  <c r="CI1140" i="9"/>
  <c r="CL1143" i="9"/>
  <c r="CJ1141" i="9"/>
  <c r="CH1139" i="9"/>
  <c r="CF1137" i="9"/>
  <c r="CD1135" i="9"/>
  <c r="CE1136" i="9"/>
  <c r="CO1146" i="9"/>
  <c r="CK1142" i="9"/>
  <c r="CC1134" i="9"/>
  <c r="CG1138" i="9"/>
  <c r="AL1086" i="9"/>
  <c r="CD1086" i="9" s="1"/>
  <c r="CO1100" i="9"/>
  <c r="CM1098" i="9"/>
  <c r="CK1096" i="9"/>
  <c r="CI1094" i="9"/>
  <c r="CD1089" i="9"/>
  <c r="CH1093" i="9"/>
  <c r="CJ1095" i="9"/>
  <c r="CF1091" i="9"/>
  <c r="CN1099" i="9"/>
  <c r="CG1092" i="9"/>
  <c r="CC1088" i="9"/>
  <c r="CL1097" i="9"/>
  <c r="CB1087" i="9"/>
  <c r="CE1090" i="9"/>
  <c r="BB1101" i="9"/>
  <c r="AT1101" i="9"/>
  <c r="CL1101" i="9" s="1"/>
  <c r="AL1101" i="9"/>
  <c r="CD1101" i="9" s="1"/>
  <c r="AZ1101" i="9"/>
  <c r="AV1101" i="9"/>
  <c r="CN1101" i="9" s="1"/>
  <c r="AM1101" i="9"/>
  <c r="CE1101" i="9" s="1"/>
  <c r="AD1101" i="9"/>
  <c r="BV1101" i="9" s="1"/>
  <c r="AS1101" i="9"/>
  <c r="CK1101" i="9" s="1"/>
  <c r="AJ1101" i="9"/>
  <c r="CB1101" i="9" s="1"/>
  <c r="AB1101" i="9"/>
  <c r="BT1101" i="9" s="1"/>
  <c r="BT1128" i="9" s="1"/>
  <c r="P28" i="11" s="1"/>
  <c r="BI617" i="5" s="1" a="1"/>
  <c r="BI617" i="5" s="1"/>
  <c r="AR1101" i="9"/>
  <c r="CJ1101" i="9" s="1"/>
  <c r="AI1101" i="9"/>
  <c r="CA1101" i="9" s="1"/>
  <c r="AX1101" i="9"/>
  <c r="CP1101" i="9" s="1"/>
  <c r="AO1101" i="9"/>
  <c r="CG1101" i="9" s="1"/>
  <c r="AF1101" i="9"/>
  <c r="BX1101" i="9" s="1"/>
  <c r="AW1101" i="9"/>
  <c r="CO1101" i="9" s="1"/>
  <c r="AE1101" i="9"/>
  <c r="BW1101" i="9" s="1"/>
  <c r="AP1101" i="9"/>
  <c r="CH1101" i="9" s="1"/>
  <c r="AG1101" i="9"/>
  <c r="BY1101" i="9" s="1"/>
  <c r="AY1101" i="9"/>
  <c r="AU1101" i="9"/>
  <c r="CM1101" i="9" s="1"/>
  <c r="AQ1101" i="9"/>
  <c r="CI1101" i="9" s="1"/>
  <c r="BA1101" i="9"/>
  <c r="AN1101" i="9"/>
  <c r="CF1101" i="9" s="1"/>
  <c r="AK1101" i="9"/>
  <c r="CC1101" i="9" s="1"/>
  <c r="AH1101" i="9"/>
  <c r="BZ1101" i="9" s="1"/>
  <c r="AC1101" i="9"/>
  <c r="BU1101" i="9" s="1"/>
  <c r="K1102" i="9"/>
  <c r="F1103" i="9"/>
  <c r="J1102" i="9"/>
  <c r="L1102" i="9"/>
  <c r="AL1039" i="9"/>
  <c r="CD1039" i="9" s="1"/>
  <c r="CB1040" i="9"/>
  <c r="CG1045" i="9"/>
  <c r="CD1042" i="9"/>
  <c r="CK1049" i="9"/>
  <c r="CJ1048" i="9"/>
  <c r="CI1047" i="9"/>
  <c r="CF1044" i="9"/>
  <c r="CH1046" i="9"/>
  <c r="CE1043" i="9"/>
  <c r="CC1041" i="9"/>
  <c r="CL1050" i="9"/>
  <c r="AY1053" i="9"/>
  <c r="AQ1053" i="9"/>
  <c r="CI1053" i="9" s="1"/>
  <c r="AI1053" i="9"/>
  <c r="CA1053" i="9" s="1"/>
  <c r="AA1053" i="9"/>
  <c r="BS1053" i="9" s="1"/>
  <c r="BS1081" i="9" s="1"/>
  <c r="O27" i="11" s="1"/>
  <c r="BH634" i="5" s="1" a="1"/>
  <c r="BH634" i="5" s="1"/>
  <c r="AX1053" i="9"/>
  <c r="CP1053" i="9" s="1"/>
  <c r="AP1053" i="9"/>
  <c r="CH1053" i="9" s="1"/>
  <c r="AH1053" i="9"/>
  <c r="BZ1053" i="9" s="1"/>
  <c r="AW1053" i="9"/>
  <c r="CO1053" i="9" s="1"/>
  <c r="AO1053" i="9"/>
  <c r="CG1053" i="9" s="1"/>
  <c r="AG1053" i="9"/>
  <c r="BY1053" i="9" s="1"/>
  <c r="AU1053" i="9"/>
  <c r="CM1053" i="9" s="1"/>
  <c r="BB1053" i="9"/>
  <c r="AT1053" i="9"/>
  <c r="CL1053" i="9" s="1"/>
  <c r="AL1053" i="9"/>
  <c r="CD1053" i="9" s="1"/>
  <c r="AD1053" i="9"/>
  <c r="BV1053" i="9" s="1"/>
  <c r="AZ1053" i="9"/>
  <c r="AR1053" i="9"/>
  <c r="CJ1053" i="9" s="1"/>
  <c r="AJ1053" i="9"/>
  <c r="CB1053" i="9" s="1"/>
  <c r="AB1053" i="9"/>
  <c r="BT1053" i="9" s="1"/>
  <c r="AV1053" i="9"/>
  <c r="CN1053" i="9" s="1"/>
  <c r="AS1053" i="9"/>
  <c r="CK1053" i="9" s="1"/>
  <c r="AM1053" i="9"/>
  <c r="CE1053" i="9" s="1"/>
  <c r="AK1053" i="9"/>
  <c r="CC1053" i="9" s="1"/>
  <c r="AF1053" i="9"/>
  <c r="BX1053" i="9" s="1"/>
  <c r="BA1053" i="9"/>
  <c r="AN1053" i="9"/>
  <c r="CF1053" i="9" s="1"/>
  <c r="AC1053" i="9"/>
  <c r="BU1053" i="9" s="1"/>
  <c r="AE1053" i="9"/>
  <c r="BW1053" i="9" s="1"/>
  <c r="L1054" i="9"/>
  <c r="F1055" i="9"/>
  <c r="K1054" i="9"/>
  <c r="J1054" i="9"/>
  <c r="L960" i="9"/>
  <c r="F961" i="9"/>
  <c r="K960" i="9"/>
  <c r="J960" i="9"/>
  <c r="AX959" i="9"/>
  <c r="CP959" i="9" s="1"/>
  <c r="AP959" i="9"/>
  <c r="CH959" i="9" s="1"/>
  <c r="AH959" i="9"/>
  <c r="BZ959" i="9" s="1"/>
  <c r="AV959" i="9"/>
  <c r="CN959" i="9" s="1"/>
  <c r="AN959" i="9"/>
  <c r="CF959" i="9" s="1"/>
  <c r="AF959" i="9"/>
  <c r="BX959" i="9" s="1"/>
  <c r="AU959" i="9"/>
  <c r="CM959" i="9" s="1"/>
  <c r="AM959" i="9"/>
  <c r="CE959" i="9" s="1"/>
  <c r="AE959" i="9"/>
  <c r="BW959" i="9" s="1"/>
  <c r="BA959" i="9"/>
  <c r="AS959" i="9"/>
  <c r="CK959" i="9" s="1"/>
  <c r="AK959" i="9"/>
  <c r="CC959" i="9" s="1"/>
  <c r="AC959" i="9"/>
  <c r="BU959" i="9" s="1"/>
  <c r="AQ959" i="9"/>
  <c r="CI959" i="9" s="1"/>
  <c r="AA959" i="9"/>
  <c r="BS959" i="9" s="1"/>
  <c r="BS987" i="9" s="1"/>
  <c r="O25" i="11" s="1"/>
  <c r="BH857" i="5" s="1" a="1"/>
  <c r="BH857" i="5" s="1"/>
  <c r="BH862" i="5" s="1"/>
  <c r="BH866" i="5" s="1"/>
  <c r="S54" i="12" s="1"/>
  <c r="AO959" i="9"/>
  <c r="CG959" i="9" s="1"/>
  <c r="BB959" i="9"/>
  <c r="AL959" i="9"/>
  <c r="CD959" i="9" s="1"/>
  <c r="AZ959" i="9"/>
  <c r="CR959" i="9" s="1"/>
  <c r="AJ959" i="9"/>
  <c r="CB959" i="9" s="1"/>
  <c r="AW959" i="9"/>
  <c r="CO959" i="9" s="1"/>
  <c r="AG959" i="9"/>
  <c r="BY959" i="9" s="1"/>
  <c r="AY959" i="9"/>
  <c r="CQ959" i="9" s="1"/>
  <c r="AR959" i="9"/>
  <c r="CJ959" i="9" s="1"/>
  <c r="AI959" i="9"/>
  <c r="CA959" i="9" s="1"/>
  <c r="AB959" i="9"/>
  <c r="BT959" i="9" s="1"/>
  <c r="AT959" i="9"/>
  <c r="CL959" i="9" s="1"/>
  <c r="AD959" i="9"/>
  <c r="BV959" i="9" s="1"/>
  <c r="AO945" i="9"/>
  <c r="CG945" i="9" s="1"/>
  <c r="CM954" i="9"/>
  <c r="CN955" i="9"/>
  <c r="CL953" i="9"/>
  <c r="CQ958" i="9"/>
  <c r="CK952" i="9"/>
  <c r="CJ951" i="9"/>
  <c r="CH949" i="9"/>
  <c r="CF947" i="9"/>
  <c r="CP957" i="9"/>
  <c r="CO956" i="9"/>
  <c r="CG948" i="9"/>
  <c r="CE946" i="9"/>
  <c r="CI950" i="9"/>
  <c r="BB912" i="9"/>
  <c r="AT912" i="9"/>
  <c r="CL912" i="9" s="1"/>
  <c r="AL912" i="9"/>
  <c r="CD912" i="9" s="1"/>
  <c r="AD912" i="9"/>
  <c r="BV912" i="9" s="1"/>
  <c r="BA912" i="9"/>
  <c r="AS912" i="9"/>
  <c r="CK912" i="9" s="1"/>
  <c r="AK912" i="9"/>
  <c r="CC912" i="9" s="1"/>
  <c r="AC912" i="9"/>
  <c r="BU912" i="9" s="1"/>
  <c r="AZ912" i="9"/>
  <c r="AR912" i="9"/>
  <c r="CJ912" i="9" s="1"/>
  <c r="AJ912" i="9"/>
  <c r="CB912" i="9" s="1"/>
  <c r="AB912" i="9"/>
  <c r="BT912" i="9" s="1"/>
  <c r="AY912" i="9"/>
  <c r="CQ912" i="9" s="1"/>
  <c r="AQ912" i="9"/>
  <c r="CI912" i="9" s="1"/>
  <c r="AI912" i="9"/>
  <c r="CA912" i="9" s="1"/>
  <c r="AA912" i="9"/>
  <c r="BS912" i="9" s="1"/>
  <c r="BS940" i="9" s="1"/>
  <c r="O24" i="11" s="1"/>
  <c r="BH874" i="5" s="1" a="1"/>
  <c r="BH874" i="5" s="1"/>
  <c r="AX912" i="9"/>
  <c r="CP912" i="9" s="1"/>
  <c r="AH912" i="9"/>
  <c r="BZ912" i="9" s="1"/>
  <c r="AW912" i="9"/>
  <c r="CO912" i="9" s="1"/>
  <c r="AG912" i="9"/>
  <c r="BY912" i="9" s="1"/>
  <c r="AV912" i="9"/>
  <c r="CN912" i="9" s="1"/>
  <c r="AF912" i="9"/>
  <c r="BX912" i="9" s="1"/>
  <c r="AU912" i="9"/>
  <c r="CM912" i="9" s="1"/>
  <c r="AE912" i="9"/>
  <c r="BW912" i="9" s="1"/>
  <c r="AN912" i="9"/>
  <c r="CF912" i="9" s="1"/>
  <c r="AM912" i="9"/>
  <c r="CE912" i="9" s="1"/>
  <c r="AP912" i="9"/>
  <c r="CH912" i="9" s="1"/>
  <c r="AO912" i="9"/>
  <c r="CG912" i="9" s="1"/>
  <c r="AN898" i="9"/>
  <c r="CF898" i="9" s="1"/>
  <c r="CP911" i="9"/>
  <c r="CN909" i="9"/>
  <c r="CO910" i="9"/>
  <c r="CH903" i="9"/>
  <c r="CM908" i="9"/>
  <c r="CK906" i="9"/>
  <c r="CI904" i="9"/>
  <c r="CG902" i="9"/>
  <c r="CL907" i="9"/>
  <c r="CD899" i="9"/>
  <c r="CE900" i="9"/>
  <c r="CF901" i="9"/>
  <c r="CJ905" i="9"/>
  <c r="J913" i="9"/>
  <c r="F914" i="9"/>
  <c r="L913" i="9"/>
  <c r="K913" i="9"/>
  <c r="BR852" i="9"/>
  <c r="BS853" i="9"/>
  <c r="BT854" i="9"/>
  <c r="BU855" i="9"/>
  <c r="BV856" i="9"/>
  <c r="BW857" i="9"/>
  <c r="BX858" i="9"/>
  <c r="BY859" i="9"/>
  <c r="BZ860" i="9"/>
  <c r="CA861" i="9"/>
  <c r="CC863" i="9"/>
  <c r="CD863" i="9"/>
  <c r="AB851" i="9"/>
  <c r="BT851" i="9" s="1"/>
  <c r="CB862" i="9"/>
  <c r="BA864" i="9"/>
  <c r="AS864" i="9"/>
  <c r="AK864" i="9"/>
  <c r="CC864" i="9" s="1"/>
  <c r="AC864" i="9"/>
  <c r="BU864" i="9" s="1"/>
  <c r="AZ864" i="9"/>
  <c r="AR864" i="9"/>
  <c r="AJ864" i="9"/>
  <c r="CB864" i="9" s="1"/>
  <c r="AW864" i="9"/>
  <c r="AO864" i="9"/>
  <c r="AG864" i="9"/>
  <c r="BY864" i="9" s="1"/>
  <c r="AV864" i="9"/>
  <c r="AN864" i="9"/>
  <c r="AF864" i="9"/>
  <c r="BX864" i="9" s="1"/>
  <c r="AY864" i="9"/>
  <c r="AI864" i="9"/>
  <c r="CA864" i="9" s="1"/>
  <c r="AX864" i="9"/>
  <c r="AH864" i="9"/>
  <c r="BZ864" i="9" s="1"/>
  <c r="AU864" i="9"/>
  <c r="AE864" i="9"/>
  <c r="BW864" i="9" s="1"/>
  <c r="AT864" i="9"/>
  <c r="AD864" i="9"/>
  <c r="BV864" i="9" s="1"/>
  <c r="AQ864" i="9"/>
  <c r="AB864" i="9"/>
  <c r="BT864" i="9" s="1"/>
  <c r="AP864" i="9"/>
  <c r="AA864" i="9"/>
  <c r="BS864" i="9" s="1"/>
  <c r="AM864" i="9"/>
  <c r="AL864" i="9"/>
  <c r="CD864" i="9" s="1"/>
  <c r="Z864" i="9"/>
  <c r="BR864" i="9" s="1"/>
  <c r="BB864" i="9"/>
  <c r="F866" i="9"/>
  <c r="L865" i="9"/>
  <c r="K865" i="9"/>
  <c r="J865" i="9"/>
  <c r="AW724" i="9"/>
  <c r="CO724" i="9" s="1"/>
  <c r="AO724" i="9"/>
  <c r="CG724" i="9" s="1"/>
  <c r="AG724" i="9"/>
  <c r="BY724" i="9" s="1"/>
  <c r="AV724" i="9"/>
  <c r="CN724" i="9" s="1"/>
  <c r="AN724" i="9"/>
  <c r="CF724" i="9" s="1"/>
  <c r="AF724" i="9"/>
  <c r="BX724" i="9" s="1"/>
  <c r="AU724" i="9"/>
  <c r="CM724" i="9" s="1"/>
  <c r="AM724" i="9"/>
  <c r="CE724" i="9" s="1"/>
  <c r="AE724" i="9"/>
  <c r="BW724" i="9" s="1"/>
  <c r="BB724" i="9"/>
  <c r="AT724" i="9"/>
  <c r="CL724" i="9" s="1"/>
  <c r="AL724" i="9"/>
  <c r="CD724" i="9" s="1"/>
  <c r="AD724" i="9"/>
  <c r="BV724" i="9" s="1"/>
  <c r="BA724" i="9"/>
  <c r="AS724" i="9"/>
  <c r="CK724" i="9" s="1"/>
  <c r="AK724" i="9"/>
  <c r="CC724" i="9" s="1"/>
  <c r="AC724" i="9"/>
  <c r="BU724" i="9" s="1"/>
  <c r="AZ724" i="9"/>
  <c r="AR724" i="9"/>
  <c r="CJ724" i="9" s="1"/>
  <c r="AJ724" i="9"/>
  <c r="CB724" i="9" s="1"/>
  <c r="AB724" i="9"/>
  <c r="BT724" i="9" s="1"/>
  <c r="AY724" i="9"/>
  <c r="CQ724" i="9" s="1"/>
  <c r="AX724" i="9"/>
  <c r="CP724" i="9" s="1"/>
  <c r="AQ724" i="9"/>
  <c r="CI724" i="9" s="1"/>
  <c r="AP724" i="9"/>
  <c r="CH724" i="9" s="1"/>
  <c r="AA724" i="9"/>
  <c r="BS724" i="9" s="1"/>
  <c r="BS752" i="9" s="1"/>
  <c r="O20" i="11" s="1"/>
  <c r="AH724" i="9"/>
  <c r="BZ724" i="9" s="1"/>
  <c r="AI724" i="9"/>
  <c r="CA724" i="9" s="1"/>
  <c r="AN710" i="9"/>
  <c r="CF710" i="9" s="1"/>
  <c r="L725" i="9"/>
  <c r="F726" i="9"/>
  <c r="K725" i="9"/>
  <c r="J725" i="9"/>
  <c r="CP723" i="9"/>
  <c r="CO722" i="9"/>
  <c r="CN721" i="9"/>
  <c r="CJ717" i="9"/>
  <c r="CI716" i="9"/>
  <c r="CG714" i="9"/>
  <c r="CM720" i="9"/>
  <c r="CK718" i="9"/>
  <c r="CH715" i="9"/>
  <c r="CL719" i="9"/>
  <c r="CF713" i="9"/>
  <c r="CD711" i="9"/>
  <c r="CE712" i="9"/>
  <c r="AZ253" i="9"/>
  <c r="CR253" i="9" s="1"/>
  <c r="AR253" i="9"/>
  <c r="CJ253" i="9" s="1"/>
  <c r="AJ253" i="9"/>
  <c r="CB253" i="9" s="1"/>
  <c r="AX253" i="9"/>
  <c r="CP253" i="9" s="1"/>
  <c r="AP253" i="9"/>
  <c r="CH253" i="9" s="1"/>
  <c r="AH253" i="9"/>
  <c r="BZ253" i="9" s="1"/>
  <c r="AV253" i="9"/>
  <c r="CN253" i="9" s="1"/>
  <c r="AN253" i="9"/>
  <c r="CF253" i="9" s="1"/>
  <c r="AF253" i="9"/>
  <c r="BX253" i="9" s="1"/>
  <c r="AU253" i="9"/>
  <c r="CM253" i="9" s="1"/>
  <c r="BA253" i="9"/>
  <c r="CS253" i="9" s="1"/>
  <c r="AS253" i="9"/>
  <c r="CK253" i="9" s="1"/>
  <c r="AK253" i="9"/>
  <c r="CC253" i="9" s="1"/>
  <c r="AQ253" i="9"/>
  <c r="CI253" i="9" s="1"/>
  <c r="AC253" i="9"/>
  <c r="BU253" i="9" s="1"/>
  <c r="AO253" i="9"/>
  <c r="CG253" i="9" s="1"/>
  <c r="AB253" i="9"/>
  <c r="BT253" i="9" s="1"/>
  <c r="AM253" i="9"/>
  <c r="CE253" i="9" s="1"/>
  <c r="AA253" i="9"/>
  <c r="BS253" i="9" s="1"/>
  <c r="AL253" i="9"/>
  <c r="CD253" i="9" s="1"/>
  <c r="Z253" i="9"/>
  <c r="BR253" i="9" s="1"/>
  <c r="BR282" i="9" s="1"/>
  <c r="N10" i="11" s="1"/>
  <c r="BB253" i="9"/>
  <c r="CT253" i="9" s="1"/>
  <c r="AI253" i="9"/>
  <c r="CA253" i="9" s="1"/>
  <c r="AY253" i="9"/>
  <c r="CQ253" i="9" s="1"/>
  <c r="AG253" i="9"/>
  <c r="BY253" i="9" s="1"/>
  <c r="AW253" i="9"/>
  <c r="CO253" i="9" s="1"/>
  <c r="AE253" i="9"/>
  <c r="BW253" i="9" s="1"/>
  <c r="AT253" i="9"/>
  <c r="CL253" i="9" s="1"/>
  <c r="AD253" i="9"/>
  <c r="BV253" i="9" s="1"/>
  <c r="F255" i="9"/>
  <c r="K254" i="9"/>
  <c r="J254" i="9"/>
  <c r="L254" i="9"/>
  <c r="BB240" i="9"/>
  <c r="CT240" i="9" s="1"/>
  <c r="CR241" i="9"/>
  <c r="CS242" i="9"/>
  <c r="CT243" i="9"/>
  <c r="AV65" i="9"/>
  <c r="CN65" i="9" s="1"/>
  <c r="AN65" i="9"/>
  <c r="CF65" i="9" s="1"/>
  <c r="AF65" i="9"/>
  <c r="BX65" i="9" s="1"/>
  <c r="AU65" i="9"/>
  <c r="CM65" i="9" s="1"/>
  <c r="AM65" i="9"/>
  <c r="CE65" i="9" s="1"/>
  <c r="AE65" i="9"/>
  <c r="BW65" i="9" s="1"/>
  <c r="AZ65" i="9"/>
  <c r="CR65" i="9" s="1"/>
  <c r="AR65" i="9"/>
  <c r="CJ65" i="9" s="1"/>
  <c r="AJ65" i="9"/>
  <c r="CB65" i="9" s="1"/>
  <c r="AB65" i="9"/>
  <c r="BT65" i="9" s="1"/>
  <c r="AS65" i="9"/>
  <c r="CK65" i="9" s="1"/>
  <c r="AG65" i="9"/>
  <c r="BY65" i="9" s="1"/>
  <c r="BA65" i="9"/>
  <c r="CS65" i="9" s="1"/>
  <c r="AO65" i="9"/>
  <c r="CG65" i="9" s="1"/>
  <c r="AA65" i="9"/>
  <c r="BS65" i="9" s="1"/>
  <c r="AY65" i="9"/>
  <c r="CQ65" i="9" s="1"/>
  <c r="AL65" i="9"/>
  <c r="CD65" i="9" s="1"/>
  <c r="Z65" i="9"/>
  <c r="BR65" i="9" s="1"/>
  <c r="BR94" i="9" s="1"/>
  <c r="N6" i="11" s="1"/>
  <c r="AX65" i="9"/>
  <c r="CP65" i="9" s="1"/>
  <c r="AK65" i="9"/>
  <c r="CC65" i="9" s="1"/>
  <c r="AT65" i="9"/>
  <c r="CL65" i="9" s="1"/>
  <c r="AH65" i="9"/>
  <c r="BZ65" i="9" s="1"/>
  <c r="BB65" i="9"/>
  <c r="CT65" i="9" s="1"/>
  <c r="AP65" i="9"/>
  <c r="CH65" i="9" s="1"/>
  <c r="AI65" i="9"/>
  <c r="CA65" i="9" s="1"/>
  <c r="AD65" i="9"/>
  <c r="BV65" i="9" s="1"/>
  <c r="AC65" i="9"/>
  <c r="BU65" i="9" s="1"/>
  <c r="AW65" i="9"/>
  <c r="CO65" i="9" s="1"/>
  <c r="AQ65" i="9"/>
  <c r="CI65" i="9" s="1"/>
  <c r="AU52" i="9"/>
  <c r="CM52" i="9" s="1"/>
  <c r="CS61" i="9"/>
  <c r="CT62" i="9"/>
  <c r="CQ59" i="9"/>
  <c r="CN56" i="9"/>
  <c r="CL54" i="9"/>
  <c r="CP58" i="9"/>
  <c r="CO57" i="9"/>
  <c r="CR60" i="9"/>
  <c r="CM55" i="9"/>
  <c r="CK53" i="9"/>
  <c r="K66" i="9"/>
  <c r="J66" i="9"/>
  <c r="L66" i="9"/>
  <c r="F67" i="9"/>
  <c r="CR664" i="9"/>
  <c r="CS665" i="9"/>
  <c r="CT666" i="9"/>
  <c r="CS663" i="9"/>
  <c r="BB663" i="9"/>
  <c r="CT663" i="9" s="1"/>
  <c r="AB301" i="9"/>
  <c r="BT301" i="9" s="1"/>
  <c r="AA301" i="9"/>
  <c r="BS301" i="9" s="1"/>
  <c r="BS329" i="9" s="1"/>
  <c r="O11" i="11" s="1"/>
  <c r="BH73" i="5" s="1" a="1"/>
  <c r="BH73" i="5" s="1"/>
  <c r="AD301" i="9"/>
  <c r="BV301" i="9" s="1"/>
  <c r="AE301" i="9"/>
  <c r="BW301" i="9" s="1"/>
  <c r="AI301" i="9"/>
  <c r="CA301" i="9" s="1"/>
  <c r="AP301" i="9"/>
  <c r="CH301" i="9" s="1"/>
  <c r="AT301" i="9"/>
  <c r="CL301" i="9" s="1"/>
  <c r="AU301" i="9"/>
  <c r="CM301" i="9" s="1"/>
  <c r="AG301" i="9"/>
  <c r="BY301" i="9" s="1"/>
  <c r="AR301" i="9"/>
  <c r="CJ301" i="9" s="1"/>
  <c r="AS301" i="9"/>
  <c r="CK301" i="9" s="1"/>
  <c r="AV301" i="9"/>
  <c r="CN301" i="9" s="1"/>
  <c r="AH301" i="9"/>
  <c r="BZ301" i="9" s="1"/>
  <c r="AQ301" i="9"/>
  <c r="CI301" i="9" s="1"/>
  <c r="AC301" i="9"/>
  <c r="BU301" i="9" s="1"/>
  <c r="AJ301" i="9"/>
  <c r="CB301" i="9" s="1"/>
  <c r="AO301" i="9"/>
  <c r="CG301" i="9" s="1"/>
  <c r="BA301" i="9"/>
  <c r="CS301" i="9" s="1"/>
  <c r="AF301" i="9"/>
  <c r="BX301" i="9" s="1"/>
  <c r="AM301" i="9"/>
  <c r="CE301" i="9" s="1"/>
  <c r="AY301" i="9"/>
  <c r="CQ301" i="9" s="1"/>
  <c r="AN301" i="9"/>
  <c r="CF301" i="9" s="1"/>
  <c r="AW301" i="9"/>
  <c r="CO301" i="9" s="1"/>
  <c r="AX301" i="9"/>
  <c r="CP301" i="9" s="1"/>
  <c r="AZ301" i="9"/>
  <c r="CR301" i="9" s="1"/>
  <c r="BB301" i="9"/>
  <c r="CT301" i="9" s="1"/>
  <c r="AK301" i="9"/>
  <c r="CC301" i="9" s="1"/>
  <c r="AL301" i="9"/>
  <c r="CD301" i="9" s="1"/>
  <c r="AK20" i="9"/>
  <c r="CC20" i="9" s="1"/>
  <c r="AN20" i="9"/>
  <c r="CF20" i="9" s="1"/>
  <c r="AB20" i="9"/>
  <c r="BT20" i="9" s="1"/>
  <c r="BT47" i="9" s="1"/>
  <c r="P5" i="11" s="1"/>
  <c r="AC20" i="9"/>
  <c r="BU20" i="9" s="1"/>
  <c r="AF20" i="9"/>
  <c r="BX20" i="9" s="1"/>
  <c r="AJ20" i="9"/>
  <c r="CB20" i="9" s="1"/>
  <c r="AO20" i="9"/>
  <c r="CG20" i="9" s="1"/>
  <c r="AQ20" i="9"/>
  <c r="CI20" i="9" s="1"/>
  <c r="AP20" i="9"/>
  <c r="CH20" i="9" s="1"/>
  <c r="AS20" i="9"/>
  <c r="CK20" i="9" s="1"/>
  <c r="AT20" i="9"/>
  <c r="CL20" i="9" s="1"/>
  <c r="AD20" i="9"/>
  <c r="BV20" i="9" s="1"/>
  <c r="AE20" i="9"/>
  <c r="BW20" i="9" s="1"/>
  <c r="AM20" i="9"/>
  <c r="CE20" i="9" s="1"/>
  <c r="AR20" i="9"/>
  <c r="CJ20" i="9" s="1"/>
  <c r="AU20" i="9"/>
  <c r="CM20" i="9" s="1"/>
  <c r="AL20" i="9"/>
  <c r="CD20" i="9" s="1"/>
  <c r="AH20" i="9"/>
  <c r="BZ20" i="9" s="1"/>
  <c r="AV20" i="9"/>
  <c r="CN20" i="9" s="1"/>
  <c r="AW20" i="9"/>
  <c r="CO20" i="9" s="1"/>
  <c r="AX20" i="9"/>
  <c r="CP20" i="9" s="1"/>
  <c r="AI20" i="9"/>
  <c r="CA20" i="9" s="1"/>
  <c r="AG20" i="9"/>
  <c r="BY20" i="9" s="1"/>
  <c r="AY20" i="9"/>
  <c r="CQ20" i="9" s="1"/>
  <c r="AZ20" i="9"/>
  <c r="CR20" i="9" s="1"/>
  <c r="BA20" i="9"/>
  <c r="CS20" i="9" s="1"/>
  <c r="BB20" i="9"/>
  <c r="CT20" i="9" s="1"/>
  <c r="J677" i="9"/>
  <c r="K677" i="9"/>
  <c r="L677" i="9"/>
  <c r="F678" i="9"/>
  <c r="J771" i="9"/>
  <c r="K771" i="9"/>
  <c r="L771" i="9"/>
  <c r="F772" i="9"/>
  <c r="AK206" i="9"/>
  <c r="CC206" i="9" s="1"/>
  <c r="AN206" i="9"/>
  <c r="CF206" i="9" s="1"/>
  <c r="AR206" i="9"/>
  <c r="CJ206" i="9" s="1"/>
  <c r="Z206" i="9"/>
  <c r="BR206" i="9" s="1"/>
  <c r="BR235" i="9" s="1"/>
  <c r="N9" i="11" s="1"/>
  <c r="AD206" i="9"/>
  <c r="BV206" i="9" s="1"/>
  <c r="AE206" i="9"/>
  <c r="BW206" i="9" s="1"/>
  <c r="AQ206" i="9"/>
  <c r="CI206" i="9" s="1"/>
  <c r="AC206" i="9"/>
  <c r="BU206" i="9" s="1"/>
  <c r="AF206" i="9"/>
  <c r="BX206" i="9" s="1"/>
  <c r="AO206" i="9"/>
  <c r="CG206" i="9" s="1"/>
  <c r="AI206" i="9"/>
  <c r="CA206" i="9" s="1"/>
  <c r="AP206" i="9"/>
  <c r="CH206" i="9" s="1"/>
  <c r="AU206" i="9"/>
  <c r="CM206" i="9" s="1"/>
  <c r="BA206" i="9"/>
  <c r="CS206" i="9" s="1"/>
  <c r="AJ206" i="9"/>
  <c r="CB206" i="9" s="1"/>
  <c r="AA206" i="9"/>
  <c r="BS206" i="9" s="1"/>
  <c r="AG206" i="9"/>
  <c r="BY206" i="9" s="1"/>
  <c r="AV206" i="9"/>
  <c r="CN206" i="9" s="1"/>
  <c r="AB206" i="9"/>
  <c r="BT206" i="9" s="1"/>
  <c r="AS206" i="9"/>
  <c r="CK206" i="9" s="1"/>
  <c r="AW206" i="9"/>
  <c r="CO206" i="9" s="1"/>
  <c r="AH206" i="9"/>
  <c r="BZ206" i="9" s="1"/>
  <c r="AL206" i="9"/>
  <c r="CD206" i="9" s="1"/>
  <c r="AY206" i="9"/>
  <c r="CQ206" i="9" s="1"/>
  <c r="AT206" i="9"/>
  <c r="CL206" i="9" s="1"/>
  <c r="AM206" i="9"/>
  <c r="CE206" i="9" s="1"/>
  <c r="BB206" i="9"/>
  <c r="CT206" i="9" s="1"/>
  <c r="AX206" i="9"/>
  <c r="CP206" i="9" s="1"/>
  <c r="AZ206" i="9"/>
  <c r="CR206" i="9" s="1"/>
  <c r="H114" i="9"/>
  <c r="L113" i="9"/>
  <c r="K113" i="9"/>
  <c r="K302" i="9"/>
  <c r="J302" i="9"/>
  <c r="F303" i="9"/>
  <c r="L302" i="9"/>
  <c r="CS757" i="9"/>
  <c r="BB757" i="9"/>
  <c r="CT757" i="9" s="1"/>
  <c r="J116" i="9"/>
  <c r="F117" i="9"/>
  <c r="AD112" i="9"/>
  <c r="BV112" i="9" s="1"/>
  <c r="AI112" i="9"/>
  <c r="CA112" i="9" s="1"/>
  <c r="AG112" i="9"/>
  <c r="BY112" i="9" s="1"/>
  <c r="AO112" i="9"/>
  <c r="CG112" i="9" s="1"/>
  <c r="AA112" i="9"/>
  <c r="BS112" i="9" s="1"/>
  <c r="AE112" i="9"/>
  <c r="BW112" i="9" s="1"/>
  <c r="AS112" i="9"/>
  <c r="CK112" i="9" s="1"/>
  <c r="AX112" i="9"/>
  <c r="CP112" i="9" s="1"/>
  <c r="AY112" i="9"/>
  <c r="CQ112" i="9" s="1"/>
  <c r="AH112" i="9"/>
  <c r="BZ112" i="9" s="1"/>
  <c r="AQ112" i="9"/>
  <c r="CI112" i="9" s="1"/>
  <c r="AT112" i="9"/>
  <c r="CL112" i="9" s="1"/>
  <c r="AW112" i="9"/>
  <c r="CO112" i="9" s="1"/>
  <c r="AK112" i="9"/>
  <c r="CC112" i="9" s="1"/>
  <c r="BA112" i="9"/>
  <c r="CS112" i="9" s="1"/>
  <c r="AL112" i="9"/>
  <c r="CD112" i="9" s="1"/>
  <c r="AC112" i="9"/>
  <c r="BU112" i="9" s="1"/>
  <c r="AB112" i="9"/>
  <c r="BT112" i="9" s="1"/>
  <c r="BB112" i="9"/>
  <c r="CT112" i="9" s="1"/>
  <c r="AR112" i="9"/>
  <c r="CJ112" i="9" s="1"/>
  <c r="AJ112" i="9"/>
  <c r="CB112" i="9" s="1"/>
  <c r="AF112" i="9"/>
  <c r="BX112" i="9" s="1"/>
  <c r="AM112" i="9"/>
  <c r="CE112" i="9" s="1"/>
  <c r="AZ112" i="9"/>
  <c r="CR112" i="9" s="1"/>
  <c r="AN112" i="9"/>
  <c r="CF112" i="9" s="1"/>
  <c r="Z112" i="9"/>
  <c r="BR112" i="9" s="1"/>
  <c r="BR141" i="9" s="1"/>
  <c r="N7" i="11" s="1"/>
  <c r="AV112" i="9"/>
  <c r="CN112" i="9" s="1"/>
  <c r="AU112" i="9"/>
  <c r="CM112" i="9" s="1"/>
  <c r="AP112" i="9"/>
  <c r="CH112" i="9" s="1"/>
  <c r="CR758" i="9"/>
  <c r="CS759" i="9"/>
  <c r="CT760" i="9"/>
  <c r="AJ770" i="9"/>
  <c r="CB770" i="9" s="1"/>
  <c r="AD770" i="9"/>
  <c r="BV770" i="9" s="1"/>
  <c r="AE770" i="9"/>
  <c r="BW770" i="9" s="1"/>
  <c r="AB770" i="9"/>
  <c r="BT770" i="9" s="1"/>
  <c r="AC770" i="9"/>
  <c r="BU770" i="9" s="1"/>
  <c r="AF770" i="9"/>
  <c r="BX770" i="9" s="1"/>
  <c r="AO770" i="9"/>
  <c r="CG770" i="9" s="1"/>
  <c r="AI770" i="9"/>
  <c r="CA770" i="9" s="1"/>
  <c r="AG770" i="9"/>
  <c r="BY770" i="9" s="1"/>
  <c r="AM770" i="9"/>
  <c r="CE770" i="9" s="1"/>
  <c r="AN770" i="9"/>
  <c r="CF770" i="9" s="1"/>
  <c r="AP770" i="9"/>
  <c r="CH770" i="9" s="1"/>
  <c r="AS770" i="9"/>
  <c r="CK770" i="9" s="1"/>
  <c r="BA770" i="9"/>
  <c r="CS770" i="9" s="1"/>
  <c r="Z770" i="9"/>
  <c r="BR770" i="9" s="1"/>
  <c r="BR799" i="9" s="1"/>
  <c r="N21" i="11" s="1"/>
  <c r="AH770" i="9"/>
  <c r="BZ770" i="9" s="1"/>
  <c r="AK770" i="9"/>
  <c r="CC770" i="9" s="1"/>
  <c r="AU770" i="9"/>
  <c r="CM770" i="9" s="1"/>
  <c r="AQ770" i="9"/>
  <c r="CI770" i="9" s="1"/>
  <c r="AT770" i="9"/>
  <c r="CL770" i="9" s="1"/>
  <c r="AW770" i="9"/>
  <c r="CO770" i="9" s="1"/>
  <c r="AY770" i="9"/>
  <c r="CQ770" i="9" s="1"/>
  <c r="AA770" i="9"/>
  <c r="BS770" i="9" s="1"/>
  <c r="AR770" i="9"/>
  <c r="CJ770" i="9" s="1"/>
  <c r="BB770" i="9"/>
  <c r="CT770" i="9" s="1"/>
  <c r="AL770" i="9"/>
  <c r="CD770" i="9" s="1"/>
  <c r="AX770" i="9"/>
  <c r="CP770" i="9" s="1"/>
  <c r="AZ770" i="9"/>
  <c r="CR770" i="9" s="1"/>
  <c r="AV770" i="9"/>
  <c r="CN770" i="9" s="1"/>
  <c r="L21" i="9"/>
  <c r="J21" i="9"/>
  <c r="K21" i="9"/>
  <c r="F22" i="9"/>
  <c r="BB676" i="9"/>
  <c r="CT676" i="9" s="1"/>
  <c r="BA676" i="9"/>
  <c r="CS676" i="9" s="1"/>
  <c r="AY676" i="9"/>
  <c r="CQ676" i="9" s="1"/>
  <c r="AR676" i="9"/>
  <c r="CJ676" i="9" s="1"/>
  <c r="AO676" i="9"/>
  <c r="CG676" i="9" s="1"/>
  <c r="AM676" i="9"/>
  <c r="CE676" i="9" s="1"/>
  <c r="AH676" i="9"/>
  <c r="BZ676" i="9" s="1"/>
  <c r="AQ676" i="9"/>
  <c r="CI676" i="9" s="1"/>
  <c r="AP676" i="9"/>
  <c r="CH676" i="9" s="1"/>
  <c r="AF676" i="9"/>
  <c r="BX676" i="9" s="1"/>
  <c r="AX676" i="9"/>
  <c r="CP676" i="9" s="1"/>
  <c r="AT676" i="9"/>
  <c r="CL676" i="9" s="1"/>
  <c r="AL676" i="9"/>
  <c r="CD676" i="9" s="1"/>
  <c r="AI676" i="9"/>
  <c r="CA676" i="9" s="1"/>
  <c r="AU676" i="9"/>
  <c r="CM676" i="9" s="1"/>
  <c r="AE676" i="9"/>
  <c r="BW676" i="9" s="1"/>
  <c r="Z676" i="9"/>
  <c r="BR676" i="9" s="1"/>
  <c r="BR705" i="9" s="1"/>
  <c r="N19" i="11" s="1"/>
  <c r="AZ676" i="9"/>
  <c r="CR676" i="9" s="1"/>
  <c r="AW676" i="9"/>
  <c r="CO676" i="9" s="1"/>
  <c r="AV676" i="9"/>
  <c r="CN676" i="9" s="1"/>
  <c r="AS676" i="9"/>
  <c r="CK676" i="9" s="1"/>
  <c r="AN676" i="9"/>
  <c r="CF676" i="9" s="1"/>
  <c r="AJ676" i="9"/>
  <c r="CB676" i="9" s="1"/>
  <c r="AB676" i="9"/>
  <c r="BT676" i="9" s="1"/>
  <c r="AK676" i="9"/>
  <c r="CC676" i="9" s="1"/>
  <c r="AG676" i="9"/>
  <c r="BY676" i="9" s="1"/>
  <c r="AA676" i="9"/>
  <c r="BS676" i="9" s="1"/>
  <c r="AD676" i="9"/>
  <c r="BV676" i="9" s="1"/>
  <c r="AC676" i="9"/>
  <c r="BU676" i="9" s="1"/>
  <c r="F208" i="9"/>
  <c r="J207" i="9"/>
  <c r="L207" i="9"/>
  <c r="K207" i="9"/>
  <c r="N1121" i="1"/>
  <c r="N1124" i="1" s="1"/>
  <c r="O1087" i="1"/>
  <c r="O1090" i="1" s="1"/>
  <c r="N1053" i="1"/>
  <c r="N1056" i="1" s="1"/>
  <c r="O1019" i="1"/>
  <c r="O1022" i="1" s="1"/>
  <c r="O985" i="1"/>
  <c r="O988" i="1" s="1"/>
  <c r="N951" i="1"/>
  <c r="N954" i="1" s="1"/>
  <c r="N917" i="1"/>
  <c r="N920" i="1" s="1"/>
  <c r="O849" i="1"/>
  <c r="O852" i="1" s="1"/>
  <c r="N815" i="1"/>
  <c r="N818" i="1" s="1"/>
  <c r="N781" i="1"/>
  <c r="N784" i="1" s="1"/>
  <c r="N713" i="1"/>
  <c r="N716" i="1" s="1"/>
  <c r="N679" i="1"/>
  <c r="N682" i="1" s="1"/>
  <c r="O645" i="1"/>
  <c r="O648" i="1" s="1"/>
  <c r="N543" i="1"/>
  <c r="N546" i="1" s="1"/>
  <c r="P509" i="1"/>
  <c r="P512" i="1" s="1"/>
  <c r="N237" i="1"/>
  <c r="N240" i="1" s="1"/>
  <c r="O203" i="1"/>
  <c r="O206" i="1" s="1"/>
  <c r="N67" i="1"/>
  <c r="N70" i="1" s="1"/>
  <c r="P101" i="1"/>
  <c r="P104" i="1" s="1"/>
  <c r="P577" i="1"/>
  <c r="P580" i="1" s="1"/>
  <c r="P169" i="1"/>
  <c r="P172" i="1" s="1"/>
  <c r="BG890" i="5" l="1" a="1"/>
  <c r="BG890" i="5" s="1"/>
  <c r="BG839" i="5" a="1"/>
  <c r="BG839" i="5" s="1"/>
  <c r="BG845" i="5" s="1"/>
  <c r="BG849" i="5" s="1"/>
  <c r="R53" i="12" s="1"/>
  <c r="BG873" i="5" a="1"/>
  <c r="BG873" i="5" s="1"/>
  <c r="BG879" i="5" s="1"/>
  <c r="BG883" i="5" s="1"/>
  <c r="R55" i="12" s="1"/>
  <c r="BG822" i="5" a="1"/>
  <c r="BG822" i="5" s="1"/>
  <c r="BG828" i="5" s="1"/>
  <c r="BG832" i="5" s="1"/>
  <c r="R52" i="12" s="1"/>
  <c r="D20" i="14"/>
  <c r="E53" i="14" s="1"/>
  <c r="D53" i="14"/>
  <c r="D35" i="14"/>
  <c r="D43" i="14" s="1"/>
  <c r="C27" i="6"/>
  <c r="AE16" i="7" a="1"/>
  <c r="AE16" i="7" s="1"/>
  <c r="AE10" i="7" a="1"/>
  <c r="AE10" i="7" s="1"/>
  <c r="AE15" i="7" a="1"/>
  <c r="AE15" i="7" s="1"/>
  <c r="AE12" i="7" a="1"/>
  <c r="AE12" i="7" s="1"/>
  <c r="AE14" i="7" a="1"/>
  <c r="AE14" i="7" s="1"/>
  <c r="AE19" i="7" a="1"/>
  <c r="AE19" i="7" s="1"/>
  <c r="AE9" i="7" a="1"/>
  <c r="AE9" i="7" s="1"/>
  <c r="AE13" i="7" a="1"/>
  <c r="AE13" i="7" s="1"/>
  <c r="AE17" i="7" a="1"/>
  <c r="AE17" i="7" s="1"/>
  <c r="AE20" i="7" a="1"/>
  <c r="AE20" i="7" s="1"/>
  <c r="AE11" i="7" a="1"/>
  <c r="AE11" i="7" s="1"/>
  <c r="AE21" i="7" a="1"/>
  <c r="AE21" i="7" s="1"/>
  <c r="AE23" i="7" a="1"/>
  <c r="AE23" i="7" s="1"/>
  <c r="AE26" i="7" a="1"/>
  <c r="AE26" i="7" s="1"/>
  <c r="AE30" i="7" a="1"/>
  <c r="AE30" i="7" s="1"/>
  <c r="AE24" i="7" a="1"/>
  <c r="AE24" i="7" s="1"/>
  <c r="AE29" i="7" a="1"/>
  <c r="AE29" i="7" s="1"/>
  <c r="AE25" i="7" a="1"/>
  <c r="AE25" i="7" s="1"/>
  <c r="AE31" i="7" a="1"/>
  <c r="AE31" i="7" s="1"/>
  <c r="AE18" i="7" a="1"/>
  <c r="AE18" i="7" s="1"/>
  <c r="AE36" i="7" a="1"/>
  <c r="AE36" i="7" s="1"/>
  <c r="AE37" i="7" a="1"/>
  <c r="AE37" i="7" s="1"/>
  <c r="AE34" i="7" a="1"/>
  <c r="AE34" i="7" s="1"/>
  <c r="AE32" i="7" a="1"/>
  <c r="AE32" i="7" s="1"/>
  <c r="AE28" i="7" a="1"/>
  <c r="AE28" i="7" s="1"/>
  <c r="AE33" i="7" a="1"/>
  <c r="AE33" i="7" s="1"/>
  <c r="AE35" i="7" a="1"/>
  <c r="AE35" i="7" s="1"/>
  <c r="AE43" i="7" a="1"/>
  <c r="AE43" i="7" s="1"/>
  <c r="AE22" i="7" a="1"/>
  <c r="AE22" i="7" s="1"/>
  <c r="AE27" i="7" a="1"/>
  <c r="AE27" i="7" s="1"/>
  <c r="AE39" i="7" a="1"/>
  <c r="AE39" i="7" s="1"/>
  <c r="AE42" i="7" a="1"/>
  <c r="AE42" i="7" s="1"/>
  <c r="AE40" i="7" a="1"/>
  <c r="AE40" i="7" s="1"/>
  <c r="AE38" i="7" a="1"/>
  <c r="AE38" i="7" s="1"/>
  <c r="AE44" i="7" a="1"/>
  <c r="AE44" i="7" s="1"/>
  <c r="AE41" i="7" a="1"/>
  <c r="AE41" i="7" s="1"/>
  <c r="D25" i="14"/>
  <c r="D41" i="14" s="1"/>
  <c r="D42" i="14" s="1"/>
  <c r="E37" i="14"/>
  <c r="E45" i="14" s="1"/>
  <c r="E24" i="14"/>
  <c r="E40" i="14" s="1"/>
  <c r="N50" i="14"/>
  <c r="M33" i="14"/>
  <c r="BG471" i="5"/>
  <c r="BG475" i="5" s="1"/>
  <c r="R31" i="12" s="1"/>
  <c r="BF131" i="5"/>
  <c r="BF135" i="5" s="1"/>
  <c r="Q11" i="12" s="1"/>
  <c r="BF743" i="5"/>
  <c r="BF747" i="5" s="1"/>
  <c r="Q47" i="12" s="1"/>
  <c r="BF63" i="5"/>
  <c r="BF67" i="5" s="1"/>
  <c r="Q7" i="12" s="1"/>
  <c r="AC5" i="7" s="1" a="1"/>
  <c r="AC5" i="7" s="1"/>
  <c r="E35" i="14"/>
  <c r="E43" i="14" s="1"/>
  <c r="E20" i="14"/>
  <c r="G52" i="14"/>
  <c r="F19" i="14"/>
  <c r="D29" i="6"/>
  <c r="F29" i="6" s="1"/>
  <c r="BG539" i="5"/>
  <c r="BG543" i="5" s="1"/>
  <c r="R35" i="12" s="1"/>
  <c r="BG584" i="5" a="1"/>
  <c r="BG584" i="5" s="1"/>
  <c r="BG396" i="5" a="1"/>
  <c r="BG396" i="5" s="1"/>
  <c r="BG244" i="5" a="1"/>
  <c r="BG244" i="5" s="1"/>
  <c r="BG250" i="5" s="1"/>
  <c r="BG254" i="5" s="1"/>
  <c r="R18" i="12" s="1"/>
  <c r="BG328" i="5" a="1"/>
  <c r="BG328" i="5" s="1"/>
  <c r="BG335" i="5" s="1"/>
  <c r="BG339" i="5" s="1"/>
  <c r="R23" i="12" s="1"/>
  <c r="BG141" i="5" a="1"/>
  <c r="BG141" i="5" s="1"/>
  <c r="BG148" i="5" s="1"/>
  <c r="BG152" i="5" s="1"/>
  <c r="R12" i="12" s="1"/>
  <c r="BG670" i="5" a="1"/>
  <c r="BG670" i="5" s="1"/>
  <c r="BG675" i="5" s="1"/>
  <c r="BG679" i="5" s="1"/>
  <c r="R43" i="12" s="1"/>
  <c r="BG568" i="5" a="1"/>
  <c r="BG568" i="5" s="1"/>
  <c r="BG573" i="5" s="1"/>
  <c r="BG577" i="5" s="1"/>
  <c r="R37" i="12" s="1"/>
  <c r="BG720" i="5" a="1"/>
  <c r="BG720" i="5" s="1"/>
  <c r="BG726" i="5" s="1"/>
  <c r="BG730" i="5" s="1"/>
  <c r="R46" i="12" s="1"/>
  <c r="BG211" i="5" a="1"/>
  <c r="BG211" i="5" s="1"/>
  <c r="BG192" i="5" a="1"/>
  <c r="BG192" i="5" s="1"/>
  <c r="BG199" i="5" s="1"/>
  <c r="BG203" i="5" s="1"/>
  <c r="R15" i="12" s="1"/>
  <c r="BG619" i="5" a="1"/>
  <c r="BG619" i="5" s="1"/>
  <c r="BG624" i="5" s="1"/>
  <c r="BG628" i="5" s="1"/>
  <c r="R40" i="12" s="1"/>
  <c r="BG381" i="5" a="1"/>
  <c r="BG381" i="5" s="1"/>
  <c r="BG386" i="5" s="1"/>
  <c r="BG390" i="5" s="1"/>
  <c r="R26" i="12" s="1"/>
  <c r="BG483" i="5" a="1"/>
  <c r="BG483" i="5" s="1"/>
  <c r="BG488" i="5" s="1"/>
  <c r="BG492" i="5" s="1"/>
  <c r="R32" i="12" s="1"/>
  <c r="BG432" i="5" a="1"/>
  <c r="BG432" i="5" s="1"/>
  <c r="BG437" i="5" s="1"/>
  <c r="BG441" i="5" s="1"/>
  <c r="R29" i="12" s="1"/>
  <c r="BG93" i="5" a="1"/>
  <c r="BG93" i="5" s="1"/>
  <c r="BG345" i="5" a="1"/>
  <c r="BG345" i="5" s="1"/>
  <c r="BG352" i="5" s="1"/>
  <c r="BG356" i="5" s="1"/>
  <c r="R24" i="12" s="1"/>
  <c r="BG636" i="5" a="1"/>
  <c r="BG636" i="5" s="1"/>
  <c r="BG228" i="5" a="1"/>
  <c r="BG228" i="5" s="1"/>
  <c r="BG261" i="5" a="1"/>
  <c r="BG261" i="5" s="1"/>
  <c r="BG267" i="5" s="1"/>
  <c r="BG271" i="5" s="1"/>
  <c r="R19" i="12" s="1"/>
  <c r="BG585" i="5" a="1"/>
  <c r="BG585" i="5" s="1"/>
  <c r="BG398" i="5" a="1"/>
  <c r="BG398" i="5" s="1"/>
  <c r="BG209" i="5" a="1"/>
  <c r="BG209" i="5" s="1"/>
  <c r="BG737" i="5" a="1"/>
  <c r="BG737" i="5" s="1"/>
  <c r="BG449" i="5" a="1"/>
  <c r="BG449" i="5" s="1"/>
  <c r="BG500" i="5" a="1"/>
  <c r="BG500" i="5" s="1"/>
  <c r="BG687" i="5" a="1"/>
  <c r="BG687" i="5" s="1"/>
  <c r="BG176" i="5" a="1"/>
  <c r="BG176" i="5" s="1"/>
  <c r="BG125" i="5" a="1"/>
  <c r="BG125" i="5" s="1"/>
  <c r="BG57" i="5" a="1"/>
  <c r="BG57" i="5" s="1"/>
  <c r="BI226" i="5" a="1"/>
  <c r="BI226" i="5" s="1"/>
  <c r="BI175" i="5" a="1"/>
  <c r="BI175" i="5" s="1"/>
  <c r="BH296" i="5" a="1"/>
  <c r="BH296" i="5" s="1"/>
  <c r="BH301" i="5" s="1"/>
  <c r="BH305" i="5" s="1"/>
  <c r="S21" i="12" s="1"/>
  <c r="BH669" i="5" a="1"/>
  <c r="BH669" i="5" s="1"/>
  <c r="BH210" i="5" a="1"/>
  <c r="BH210" i="5" s="1"/>
  <c r="BH347" i="5" a="1"/>
  <c r="BH347" i="5" s="1"/>
  <c r="BH566" i="5" a="1"/>
  <c r="BH566" i="5" s="1"/>
  <c r="BH262" i="5" a="1"/>
  <c r="BH262" i="5" s="1"/>
  <c r="BH618" i="5" a="1"/>
  <c r="BH618" i="5" s="1"/>
  <c r="BH533" i="5" a="1"/>
  <c r="BH533" i="5" s="1"/>
  <c r="BH380" i="5" a="1"/>
  <c r="BH380" i="5" s="1"/>
  <c r="BH431" i="5" a="1"/>
  <c r="BH431" i="5" s="1"/>
  <c r="BH482" i="5" a="1"/>
  <c r="BH482" i="5" s="1"/>
  <c r="BH126" i="5" a="1"/>
  <c r="BH126" i="5" s="1"/>
  <c r="BG736" i="5" a="1"/>
  <c r="BG736" i="5" s="1"/>
  <c r="BG787" i="5" a="1"/>
  <c r="BG787" i="5" s="1"/>
  <c r="BG794" i="5" s="1"/>
  <c r="BG798" i="5" s="1"/>
  <c r="R50" i="12" s="1"/>
  <c r="BG124" i="5" a="1"/>
  <c r="BG124" i="5" s="1"/>
  <c r="BG90" i="5" a="1"/>
  <c r="BG90" i="5" s="1"/>
  <c r="BG550" i="5" a="1"/>
  <c r="BG550" i="5" s="1"/>
  <c r="BG556" i="5" s="1"/>
  <c r="BG560" i="5" s="1"/>
  <c r="R36" i="12" s="1"/>
  <c r="BG362" i="5" a="1"/>
  <c r="BG362" i="5" s="1"/>
  <c r="BG369" i="5" s="1"/>
  <c r="BG373" i="5" s="1"/>
  <c r="R25" i="12" s="1"/>
  <c r="AD7" i="7" s="1" a="1"/>
  <c r="AD7" i="7" s="1"/>
  <c r="BH567" i="5" a="1"/>
  <c r="BH567" i="5" s="1"/>
  <c r="BH379" i="5" a="1"/>
  <c r="BH379" i="5" s="1"/>
  <c r="BG56" i="5" a="1"/>
  <c r="BG56" i="5" s="1"/>
  <c r="BF216" i="5"/>
  <c r="BF220" i="5" s="1"/>
  <c r="Q16" i="12" s="1"/>
  <c r="BH652" i="5" a="1"/>
  <c r="BH652" i="5" s="1"/>
  <c r="BH658" i="5" s="1"/>
  <c r="BH662" i="5" s="1"/>
  <c r="S42" i="12" s="1"/>
  <c r="BH601" i="5" a="1"/>
  <c r="BH601" i="5" s="1"/>
  <c r="BH607" i="5" s="1"/>
  <c r="BH611" i="5" s="1"/>
  <c r="S39" i="12" s="1"/>
  <c r="BH414" i="5" a="1"/>
  <c r="BH414" i="5" s="1"/>
  <c r="BH420" i="5" s="1"/>
  <c r="BH424" i="5" s="1"/>
  <c r="S28" i="12" s="1"/>
  <c r="BH465" i="5" a="1"/>
  <c r="BH465" i="5" s="1"/>
  <c r="BH516" i="5" a="1"/>
  <c r="BH516" i="5" s="1"/>
  <c r="BH522" i="5" s="1"/>
  <c r="BH526" i="5" s="1"/>
  <c r="S34" i="12" s="1"/>
  <c r="BH549" i="5" a="1"/>
  <c r="BH549" i="5" s="1"/>
  <c r="BH330" i="5" a="1"/>
  <c r="BH330" i="5" s="1"/>
  <c r="BH245" i="5" a="1"/>
  <c r="BH245" i="5" s="1"/>
  <c r="BH363" i="5" a="1"/>
  <c r="BH363" i="5" s="1"/>
  <c r="BH143" i="5" a="1"/>
  <c r="BH143" i="5" s="1"/>
  <c r="BH193" i="5" a="1"/>
  <c r="BH193" i="5" s="1"/>
  <c r="BH534" i="5" a="1"/>
  <c r="BH534" i="5" s="1"/>
  <c r="BH719" i="5" a="1"/>
  <c r="BH719" i="5" s="1"/>
  <c r="BH770" i="5" a="1"/>
  <c r="BH770" i="5" s="1"/>
  <c r="BH777" i="5" s="1"/>
  <c r="BH781" i="5" s="1"/>
  <c r="S49" i="12" s="1"/>
  <c r="BG159" i="5" a="1"/>
  <c r="BG159" i="5" s="1"/>
  <c r="BU46" i="7"/>
  <c r="BU47" i="7"/>
  <c r="N17" i="14" s="1"/>
  <c r="BV8" i="7" a="1"/>
  <c r="BV8" i="7" s="1"/>
  <c r="BV10" i="7" a="1"/>
  <c r="BV10" i="7" s="1"/>
  <c r="BV7" i="7" a="1"/>
  <c r="BV7" i="7" s="1"/>
  <c r="BV5" i="7" a="1"/>
  <c r="BV5" i="7" s="1"/>
  <c r="BV9" i="7" a="1"/>
  <c r="BV9" i="7" s="1"/>
  <c r="BT48" i="7"/>
  <c r="M22" i="14" s="1"/>
  <c r="M38" i="14" s="1"/>
  <c r="M23" i="11"/>
  <c r="BF891" i="5" s="1" a="1"/>
  <c r="BF891" i="5" s="1"/>
  <c r="BF896" i="5" s="1"/>
  <c r="BF900" i="5" s="1"/>
  <c r="Q56" i="12" s="1"/>
  <c r="BH23" i="5" a="1"/>
  <c r="BH23" i="5" s="1"/>
  <c r="BH75" i="5" a="1"/>
  <c r="BH75" i="5" s="1"/>
  <c r="AY99" i="9"/>
  <c r="CQ99" i="9" s="1"/>
  <c r="CP101" i="9"/>
  <c r="CQ102" i="9"/>
  <c r="CR103" i="9"/>
  <c r="CO100" i="9"/>
  <c r="CS104" i="9"/>
  <c r="CT105" i="9"/>
  <c r="BG39" i="5" a="1"/>
  <c r="BG39" i="5" s="1"/>
  <c r="BG158" i="5" a="1"/>
  <c r="BG158" i="5" s="1"/>
  <c r="BG22" i="5" a="1"/>
  <c r="BG22" i="5" s="1"/>
  <c r="BG76" i="5" a="1"/>
  <c r="BG76" i="5" s="1"/>
  <c r="BH61" i="5" a="1"/>
  <c r="BH61" i="5" s="1"/>
  <c r="BH59" i="5" a="1"/>
  <c r="BH59" i="5" s="1"/>
  <c r="BH24" i="5" a="1"/>
  <c r="BH24" i="5" s="1"/>
  <c r="BH27" i="5" a="1"/>
  <c r="BH27" i="5" s="1"/>
  <c r="BH78" i="5" a="1"/>
  <c r="BH78" i="5" s="1"/>
  <c r="BI58" i="5" a="1"/>
  <c r="BI58" i="5" s="1"/>
  <c r="BF165" i="5"/>
  <c r="BF169" i="5" s="1"/>
  <c r="Q13" i="12" s="1"/>
  <c r="BG40" i="5" a="1"/>
  <c r="BG40" i="5" s="1"/>
  <c r="BG162" i="5" a="1"/>
  <c r="BG162" i="5" s="1"/>
  <c r="BG160" i="5" a="1"/>
  <c r="BG160" i="5" s="1"/>
  <c r="BG163" i="5" a="1"/>
  <c r="BG163" i="5" s="1"/>
  <c r="BG110" i="5" a="1"/>
  <c r="BG110" i="5" s="1"/>
  <c r="BG41" i="5" a="1"/>
  <c r="BG41" i="5" s="1"/>
  <c r="BG161" i="5" a="1"/>
  <c r="BG161" i="5" s="1"/>
  <c r="BG164" i="5" a="1"/>
  <c r="BG164" i="5" s="1"/>
  <c r="BG44" i="5" a="1"/>
  <c r="BG44" i="5" s="1"/>
  <c r="BG108" i="5" a="1"/>
  <c r="BG108" i="5" s="1"/>
  <c r="BG79" i="5" a="1"/>
  <c r="BG79" i="5" s="1"/>
  <c r="BG107" i="5" a="1"/>
  <c r="BG107" i="5" s="1"/>
  <c r="BG77" i="5" a="1"/>
  <c r="BG77" i="5" s="1"/>
  <c r="BG112" i="5" a="1"/>
  <c r="BG112" i="5" s="1"/>
  <c r="BG109" i="5" a="1"/>
  <c r="BG109" i="5" s="1"/>
  <c r="BG60" i="5" a="1"/>
  <c r="BG60" i="5" s="1"/>
  <c r="BG25" i="5" a="1"/>
  <c r="BG25" i="5" s="1"/>
  <c r="BG26" i="5" a="1"/>
  <c r="BG26" i="5" s="1"/>
  <c r="BG42" i="5" a="1"/>
  <c r="BG42" i="5" s="1"/>
  <c r="BG111" i="5" a="1"/>
  <c r="BG111" i="5" s="1"/>
  <c r="V48" i="7"/>
  <c r="F21" i="14" s="1"/>
  <c r="W46" i="7"/>
  <c r="W47" i="7"/>
  <c r="G16" i="14" s="1"/>
  <c r="G32" i="14" s="1"/>
  <c r="BF29" i="5"/>
  <c r="BF33" i="5" s="1"/>
  <c r="Q5" i="12" s="1"/>
  <c r="BF114" i="5"/>
  <c r="BF118" i="5" s="1"/>
  <c r="Q10" i="12" s="1"/>
  <c r="AC6" i="7" s="1" a="1"/>
  <c r="AC6" i="7" s="1"/>
  <c r="BF97" i="5"/>
  <c r="BF101" i="5" s="1"/>
  <c r="Q9" i="12" s="1"/>
  <c r="BF46" i="5"/>
  <c r="BF50" i="5" s="1"/>
  <c r="Q6" i="12" s="1"/>
  <c r="AC8" i="7" s="1" a="1"/>
  <c r="AC8" i="7" s="1"/>
  <c r="BK168" i="5"/>
  <c r="AE3" i="7"/>
  <c r="BW6" i="7" s="1" a="1"/>
  <c r="BW6" i="7" s="1"/>
  <c r="W149" i="5"/>
  <c r="BL149" i="5" a="1"/>
  <c r="BL149" i="5" s="1"/>
  <c r="BK151" i="5"/>
  <c r="BL150" i="5" a="1"/>
  <c r="BL150" i="5" s="1"/>
  <c r="W150" i="5"/>
  <c r="BK183" i="5" a="1"/>
  <c r="BK183" i="5" s="1"/>
  <c r="BK185" i="5" s="1"/>
  <c r="V183" i="5"/>
  <c r="W184" i="5"/>
  <c r="BL184" i="5" a="1"/>
  <c r="BL184" i="5" s="1"/>
  <c r="W166" i="5"/>
  <c r="BL166" i="5" a="1"/>
  <c r="BL166" i="5" s="1"/>
  <c r="W167" i="5"/>
  <c r="BL167" i="5" a="1"/>
  <c r="BL167" i="5" s="1"/>
  <c r="BJ133" i="5" a="1"/>
  <c r="BJ133" i="5" s="1"/>
  <c r="BJ134" i="5" s="1"/>
  <c r="U133" i="5"/>
  <c r="BL132" i="5" a="1"/>
  <c r="BL132" i="5" s="1"/>
  <c r="W132" i="5"/>
  <c r="W116" i="5"/>
  <c r="BL116" i="5" a="1"/>
  <c r="BL116" i="5" s="1"/>
  <c r="BK115" i="5" a="1"/>
  <c r="BK115" i="5" s="1"/>
  <c r="BK117" i="5" s="1"/>
  <c r="V115" i="5"/>
  <c r="Y98" i="5"/>
  <c r="BN98" i="5" a="1"/>
  <c r="BN98" i="5" s="1"/>
  <c r="W99" i="5"/>
  <c r="BL99" i="5" a="1"/>
  <c r="BL99" i="5" s="1"/>
  <c r="BL100" i="5" s="1"/>
  <c r="W82" i="5"/>
  <c r="BL82" i="5" a="1"/>
  <c r="BL82" i="5" s="1"/>
  <c r="BK81" i="5" a="1"/>
  <c r="BK81" i="5" s="1"/>
  <c r="BK83" i="5" s="1"/>
  <c r="V81" i="5"/>
  <c r="W65" i="5"/>
  <c r="BL65" i="5" a="1"/>
  <c r="BL65" i="5" s="1"/>
  <c r="BK64" i="5" a="1"/>
  <c r="BK64" i="5" s="1"/>
  <c r="BK66" i="5" s="1"/>
  <c r="V64" i="5"/>
  <c r="U48" i="5"/>
  <c r="BJ48" i="5" a="1"/>
  <c r="BJ48" i="5" s="1"/>
  <c r="BJ49" i="5" s="1"/>
  <c r="BL47" i="5" a="1"/>
  <c r="BL47" i="5" s="1"/>
  <c r="W47" i="5"/>
  <c r="BK30" i="5" a="1"/>
  <c r="BK30" i="5" s="1"/>
  <c r="BK32" i="5" s="1"/>
  <c r="V30" i="5"/>
  <c r="V5" i="5"/>
  <c r="U10" i="5"/>
  <c r="V11" i="5"/>
  <c r="U13" i="5"/>
  <c r="AO1321" i="9"/>
  <c r="CG1321" i="9" s="1"/>
  <c r="AY1335" i="9"/>
  <c r="CQ1335" i="9" s="1"/>
  <c r="AQ1335" i="9"/>
  <c r="CI1335" i="9" s="1"/>
  <c r="AI1335" i="9"/>
  <c r="CA1335" i="9" s="1"/>
  <c r="AA1335" i="9"/>
  <c r="BS1335" i="9" s="1"/>
  <c r="BS1363" i="9" s="1"/>
  <c r="O33" i="11" s="1"/>
  <c r="BH464" i="5" s="1" a="1"/>
  <c r="BH464" i="5" s="1"/>
  <c r="AX1335" i="9"/>
  <c r="CP1335" i="9" s="1"/>
  <c r="AP1335" i="9"/>
  <c r="CH1335" i="9" s="1"/>
  <c r="AH1335" i="9"/>
  <c r="BZ1335" i="9" s="1"/>
  <c r="AW1335" i="9"/>
  <c r="CO1335" i="9" s="1"/>
  <c r="AO1335" i="9"/>
  <c r="CG1335" i="9" s="1"/>
  <c r="AG1335" i="9"/>
  <c r="BY1335" i="9" s="1"/>
  <c r="AV1335" i="9"/>
  <c r="CN1335" i="9" s="1"/>
  <c r="AN1335" i="9"/>
  <c r="CF1335" i="9" s="1"/>
  <c r="AF1335" i="9"/>
  <c r="BX1335" i="9" s="1"/>
  <c r="AU1335" i="9"/>
  <c r="CM1335" i="9" s="1"/>
  <c r="AM1335" i="9"/>
  <c r="CE1335" i="9" s="1"/>
  <c r="AE1335" i="9"/>
  <c r="BW1335" i="9" s="1"/>
  <c r="BB1335" i="9"/>
  <c r="AT1335" i="9"/>
  <c r="CL1335" i="9" s="1"/>
  <c r="AL1335" i="9"/>
  <c r="CD1335" i="9" s="1"/>
  <c r="AD1335" i="9"/>
  <c r="BV1335" i="9" s="1"/>
  <c r="BA1335" i="9"/>
  <c r="AS1335" i="9"/>
  <c r="CK1335" i="9" s="1"/>
  <c r="AK1335" i="9"/>
  <c r="CC1335" i="9" s="1"/>
  <c r="AC1335" i="9"/>
  <c r="BU1335" i="9" s="1"/>
  <c r="AJ1335" i="9"/>
  <c r="CB1335" i="9" s="1"/>
  <c r="AZ1335" i="9"/>
  <c r="CR1335" i="9" s="1"/>
  <c r="AR1335" i="9"/>
  <c r="CJ1335" i="9" s="1"/>
  <c r="AB1335" i="9"/>
  <c r="BT1335" i="9" s="1"/>
  <c r="CQ1334" i="9"/>
  <c r="CP1333" i="9"/>
  <c r="CO1332" i="9"/>
  <c r="CK1328" i="9"/>
  <c r="CN1331" i="9"/>
  <c r="CM1330" i="9"/>
  <c r="CI1326" i="9"/>
  <c r="CJ1327" i="9"/>
  <c r="CH1325" i="9"/>
  <c r="CG1324" i="9"/>
  <c r="CL1329" i="9"/>
  <c r="CE1322" i="9"/>
  <c r="CF1323" i="9"/>
  <c r="L1336" i="9"/>
  <c r="F1337" i="9"/>
  <c r="K1336" i="9"/>
  <c r="J1336" i="9"/>
  <c r="AO1274" i="9"/>
  <c r="CG1274" i="9" s="1"/>
  <c r="AX1289" i="9"/>
  <c r="CP1289" i="9" s="1"/>
  <c r="AP1289" i="9"/>
  <c r="CH1289" i="9" s="1"/>
  <c r="AH1289" i="9"/>
  <c r="BZ1289" i="9" s="1"/>
  <c r="AV1289" i="9"/>
  <c r="CN1289" i="9" s="1"/>
  <c r="AN1289" i="9"/>
  <c r="CF1289" i="9" s="1"/>
  <c r="AF1289" i="9"/>
  <c r="BX1289" i="9" s="1"/>
  <c r="AU1289" i="9"/>
  <c r="CM1289" i="9" s="1"/>
  <c r="AM1289" i="9"/>
  <c r="CE1289" i="9" s="1"/>
  <c r="AE1289" i="9"/>
  <c r="BW1289" i="9" s="1"/>
  <c r="BB1289" i="9"/>
  <c r="AT1289" i="9"/>
  <c r="CL1289" i="9" s="1"/>
  <c r="AL1289" i="9"/>
  <c r="CD1289" i="9" s="1"/>
  <c r="AD1289" i="9"/>
  <c r="BV1289" i="9" s="1"/>
  <c r="AZ1289" i="9"/>
  <c r="CR1289" i="9" s="1"/>
  <c r="AR1289" i="9"/>
  <c r="CJ1289" i="9" s="1"/>
  <c r="AJ1289" i="9"/>
  <c r="CB1289" i="9" s="1"/>
  <c r="AB1289" i="9"/>
  <c r="BT1289" i="9" s="1"/>
  <c r="BT1316" i="9" s="1"/>
  <c r="P32" i="11" s="1"/>
  <c r="BI481" i="5" s="1" a="1"/>
  <c r="BI481" i="5" s="1"/>
  <c r="AO1289" i="9"/>
  <c r="CG1289" i="9" s="1"/>
  <c r="AI1289" i="9"/>
  <c r="CA1289" i="9" s="1"/>
  <c r="BA1289" i="9"/>
  <c r="CS1289" i="9" s="1"/>
  <c r="AG1289" i="9"/>
  <c r="BY1289" i="9" s="1"/>
  <c r="AY1289" i="9"/>
  <c r="CQ1289" i="9" s="1"/>
  <c r="AC1289" i="9"/>
  <c r="BU1289" i="9" s="1"/>
  <c r="AS1289" i="9"/>
  <c r="CK1289" i="9" s="1"/>
  <c r="AQ1289" i="9"/>
  <c r="CI1289" i="9" s="1"/>
  <c r="AK1289" i="9"/>
  <c r="CC1289" i="9" s="1"/>
  <c r="AW1289" i="9"/>
  <c r="CO1289" i="9" s="1"/>
  <c r="L1290" i="9"/>
  <c r="K1290" i="9"/>
  <c r="F1291" i="9"/>
  <c r="J1290" i="9"/>
  <c r="CQ1287" i="9"/>
  <c r="CR1288" i="9"/>
  <c r="CP1286" i="9"/>
  <c r="CM1283" i="9"/>
  <c r="CN1284" i="9"/>
  <c r="CL1282" i="9"/>
  <c r="CJ1280" i="9"/>
  <c r="CH1278" i="9"/>
  <c r="CO1285" i="9"/>
  <c r="CG1277" i="9"/>
  <c r="CE1275" i="9"/>
  <c r="CK1281" i="9"/>
  <c r="CF1276" i="9"/>
  <c r="CI1279" i="9"/>
  <c r="L1243" i="9"/>
  <c r="J1243" i="9"/>
  <c r="F1244" i="9"/>
  <c r="K1243" i="9"/>
  <c r="AN1227" i="9"/>
  <c r="CF1227" i="9" s="1"/>
  <c r="AU1242" i="9"/>
  <c r="CM1242" i="9" s="1"/>
  <c r="AM1242" i="9"/>
  <c r="CE1242" i="9" s="1"/>
  <c r="AE1242" i="9"/>
  <c r="BW1242" i="9" s="1"/>
  <c r="BA1242" i="9"/>
  <c r="AS1242" i="9"/>
  <c r="CK1242" i="9" s="1"/>
  <c r="AK1242" i="9"/>
  <c r="CC1242" i="9" s="1"/>
  <c r="AC1242" i="9"/>
  <c r="BU1242" i="9" s="1"/>
  <c r="AZ1242" i="9"/>
  <c r="CR1242" i="9" s="1"/>
  <c r="AR1242" i="9"/>
  <c r="CJ1242" i="9" s="1"/>
  <c r="AJ1242" i="9"/>
  <c r="CB1242" i="9" s="1"/>
  <c r="AB1242" i="9"/>
  <c r="BT1242" i="9" s="1"/>
  <c r="BT1269" i="9" s="1"/>
  <c r="P31" i="11" s="1"/>
  <c r="BI498" i="5" s="1" a="1"/>
  <c r="BI498" i="5" s="1"/>
  <c r="AY1242" i="9"/>
  <c r="CQ1242" i="9" s="1"/>
  <c r="AQ1242" i="9"/>
  <c r="CI1242" i="9" s="1"/>
  <c r="AI1242" i="9"/>
  <c r="CA1242" i="9" s="1"/>
  <c r="AW1242" i="9"/>
  <c r="CO1242" i="9" s="1"/>
  <c r="AO1242" i="9"/>
  <c r="CG1242" i="9" s="1"/>
  <c r="AG1242" i="9"/>
  <c r="BY1242" i="9" s="1"/>
  <c r="AT1242" i="9"/>
  <c r="CL1242" i="9" s="1"/>
  <c r="AN1242" i="9"/>
  <c r="CF1242" i="9" s="1"/>
  <c r="AL1242" i="9"/>
  <c r="CD1242" i="9" s="1"/>
  <c r="AH1242" i="9"/>
  <c r="BZ1242" i="9" s="1"/>
  <c r="AX1242" i="9"/>
  <c r="CP1242" i="9" s="1"/>
  <c r="AD1242" i="9"/>
  <c r="BV1242" i="9" s="1"/>
  <c r="AP1242" i="9"/>
  <c r="CH1242" i="9" s="1"/>
  <c r="BB1242" i="9"/>
  <c r="AV1242" i="9"/>
  <c r="CN1242" i="9" s="1"/>
  <c r="AF1242" i="9"/>
  <c r="BX1242" i="9" s="1"/>
  <c r="CP1240" i="9"/>
  <c r="CO1239" i="9"/>
  <c r="CQ1241" i="9"/>
  <c r="CL1236" i="9"/>
  <c r="CM1237" i="9"/>
  <c r="CK1235" i="9"/>
  <c r="CN1238" i="9"/>
  <c r="CJ1234" i="9"/>
  <c r="CI1233" i="9"/>
  <c r="CF1230" i="9"/>
  <c r="CE1229" i="9"/>
  <c r="CH1232" i="9"/>
  <c r="CD1228" i="9"/>
  <c r="CG1231" i="9"/>
  <c r="L1149" i="9"/>
  <c r="K1149" i="9"/>
  <c r="J1149" i="9"/>
  <c r="F1150" i="9"/>
  <c r="CP1146" i="9"/>
  <c r="CO1145" i="9"/>
  <c r="CN1144" i="9"/>
  <c r="CJ1140" i="9"/>
  <c r="CL1142" i="9"/>
  <c r="CQ1147" i="9"/>
  <c r="CK1141" i="9"/>
  <c r="CG1137" i="9"/>
  <c r="CE1135" i="9"/>
  <c r="CD1134" i="9"/>
  <c r="CI1139" i="9"/>
  <c r="CF1136" i="9"/>
  <c r="CH1138" i="9"/>
  <c r="CM1143" i="9"/>
  <c r="AV1148" i="9"/>
  <c r="CN1148" i="9" s="1"/>
  <c r="AN1148" i="9"/>
  <c r="CF1148" i="9" s="1"/>
  <c r="AF1148" i="9"/>
  <c r="BX1148" i="9" s="1"/>
  <c r="AU1148" i="9"/>
  <c r="CM1148" i="9" s="1"/>
  <c r="AM1148" i="9"/>
  <c r="CE1148" i="9" s="1"/>
  <c r="AE1148" i="9"/>
  <c r="BW1148" i="9" s="1"/>
  <c r="BB1148" i="9"/>
  <c r="AT1148" i="9"/>
  <c r="CL1148" i="9" s="1"/>
  <c r="AL1148" i="9"/>
  <c r="CD1148" i="9" s="1"/>
  <c r="AD1148" i="9"/>
  <c r="BV1148" i="9" s="1"/>
  <c r="BA1148" i="9"/>
  <c r="AS1148" i="9"/>
  <c r="CK1148" i="9" s="1"/>
  <c r="AK1148" i="9"/>
  <c r="CC1148" i="9" s="1"/>
  <c r="AC1148" i="9"/>
  <c r="BU1148" i="9" s="1"/>
  <c r="AY1148" i="9"/>
  <c r="CQ1148" i="9" s="1"/>
  <c r="AQ1148" i="9"/>
  <c r="CI1148" i="9" s="1"/>
  <c r="AI1148" i="9"/>
  <c r="CA1148" i="9" s="1"/>
  <c r="AW1148" i="9"/>
  <c r="CO1148" i="9" s="1"/>
  <c r="AR1148" i="9"/>
  <c r="CJ1148" i="9" s="1"/>
  <c r="AP1148" i="9"/>
  <c r="CH1148" i="9" s="1"/>
  <c r="AJ1148" i="9"/>
  <c r="CB1148" i="9" s="1"/>
  <c r="AZ1148" i="9"/>
  <c r="CR1148" i="9" s="1"/>
  <c r="AG1148" i="9"/>
  <c r="BY1148" i="9" s="1"/>
  <c r="AH1148" i="9"/>
  <c r="BZ1148" i="9" s="1"/>
  <c r="AO1148" i="9"/>
  <c r="CG1148" i="9" s="1"/>
  <c r="AX1148" i="9"/>
  <c r="CP1148" i="9" s="1"/>
  <c r="AB1148" i="9"/>
  <c r="BT1148" i="9" s="1"/>
  <c r="BT1175" i="9" s="1"/>
  <c r="P29" i="11" s="1"/>
  <c r="BI600" i="5" s="1" a="1"/>
  <c r="BI600" i="5" s="1"/>
  <c r="AN1133" i="9"/>
  <c r="CF1133" i="9" s="1"/>
  <c r="AU1102" i="9"/>
  <c r="CM1102" i="9" s="1"/>
  <c r="AM1102" i="9"/>
  <c r="CE1102" i="9" s="1"/>
  <c r="AE1102" i="9"/>
  <c r="BW1102" i="9" s="1"/>
  <c r="BB1102" i="9"/>
  <c r="AT1102" i="9"/>
  <c r="CL1102" i="9" s="1"/>
  <c r="AL1102" i="9"/>
  <c r="CD1102" i="9" s="1"/>
  <c r="AD1102" i="9"/>
  <c r="BV1102" i="9" s="1"/>
  <c r="AZ1102" i="9"/>
  <c r="CR1102" i="9" s="1"/>
  <c r="AR1102" i="9"/>
  <c r="CJ1102" i="9" s="1"/>
  <c r="AJ1102" i="9"/>
  <c r="CB1102" i="9" s="1"/>
  <c r="AY1102" i="9"/>
  <c r="CQ1102" i="9" s="1"/>
  <c r="AQ1102" i="9"/>
  <c r="CI1102" i="9" s="1"/>
  <c r="AI1102" i="9"/>
  <c r="CA1102" i="9" s="1"/>
  <c r="AW1102" i="9"/>
  <c r="CO1102" i="9" s="1"/>
  <c r="AO1102" i="9"/>
  <c r="CG1102" i="9" s="1"/>
  <c r="AG1102" i="9"/>
  <c r="BY1102" i="9" s="1"/>
  <c r="AX1102" i="9"/>
  <c r="CP1102" i="9" s="1"/>
  <c r="AC1102" i="9"/>
  <c r="BU1102" i="9" s="1"/>
  <c r="BU1128" i="9" s="1"/>
  <c r="Q28" i="11" s="1"/>
  <c r="BJ617" i="5" s="1" a="1"/>
  <c r="BJ617" i="5" s="1"/>
  <c r="AS1102" i="9"/>
  <c r="CK1102" i="9" s="1"/>
  <c r="AP1102" i="9"/>
  <c r="CH1102" i="9" s="1"/>
  <c r="AH1102" i="9"/>
  <c r="BZ1102" i="9" s="1"/>
  <c r="BA1102" i="9"/>
  <c r="AK1102" i="9"/>
  <c r="CC1102" i="9" s="1"/>
  <c r="AN1102" i="9"/>
  <c r="CF1102" i="9" s="1"/>
  <c r="AV1102" i="9"/>
  <c r="CN1102" i="9" s="1"/>
  <c r="AF1102" i="9"/>
  <c r="BX1102" i="9" s="1"/>
  <c r="L1103" i="9"/>
  <c r="J1103" i="9"/>
  <c r="F1104" i="9"/>
  <c r="K1103" i="9"/>
  <c r="AM1086" i="9"/>
  <c r="CE1086" i="9" s="1"/>
  <c r="CQ1101" i="9"/>
  <c r="CM1097" i="9"/>
  <c r="CI1093" i="9"/>
  <c r="CL1096" i="9"/>
  <c r="CJ1094" i="9"/>
  <c r="CG1091" i="9"/>
  <c r="CK1095" i="9"/>
  <c r="CE1089" i="9"/>
  <c r="CC1087" i="9"/>
  <c r="CO1099" i="9"/>
  <c r="CH1092" i="9"/>
  <c r="CD1088" i="9"/>
  <c r="CF1090" i="9"/>
  <c r="CP1100" i="9"/>
  <c r="CN1098" i="9"/>
  <c r="AM1039" i="9"/>
  <c r="CE1039" i="9" s="1"/>
  <c r="CH1045" i="9"/>
  <c r="CC1040" i="9"/>
  <c r="CF1043" i="9"/>
  <c r="CK1048" i="9"/>
  <c r="CD1041" i="9"/>
  <c r="CI1046" i="9"/>
  <c r="CG1044" i="9"/>
  <c r="CM1050" i="9"/>
  <c r="CJ1047" i="9"/>
  <c r="CL1049" i="9"/>
  <c r="CE1042" i="9"/>
  <c r="CN1051" i="9"/>
  <c r="CO1052" i="9"/>
  <c r="BB1054" i="9"/>
  <c r="AT1054" i="9"/>
  <c r="CL1054" i="9" s="1"/>
  <c r="AL1054" i="9"/>
  <c r="CD1054" i="9" s="1"/>
  <c r="AD1054" i="9"/>
  <c r="BV1054" i="9" s="1"/>
  <c r="BA1054" i="9"/>
  <c r="AS1054" i="9"/>
  <c r="CK1054" i="9" s="1"/>
  <c r="AK1054" i="9"/>
  <c r="CC1054" i="9" s="1"/>
  <c r="AC1054" i="9"/>
  <c r="BU1054" i="9" s="1"/>
  <c r="AZ1054" i="9"/>
  <c r="CR1054" i="9" s="1"/>
  <c r="AR1054" i="9"/>
  <c r="CJ1054" i="9" s="1"/>
  <c r="AJ1054" i="9"/>
  <c r="CB1054" i="9" s="1"/>
  <c r="AB1054" i="9"/>
  <c r="BT1054" i="9" s="1"/>
  <c r="BT1081" i="9" s="1"/>
  <c r="P27" i="11" s="1"/>
  <c r="BI634" i="5" s="1" a="1"/>
  <c r="BI634" i="5" s="1"/>
  <c r="AY1054" i="9"/>
  <c r="CQ1054" i="9" s="1"/>
  <c r="AQ1054" i="9"/>
  <c r="CI1054" i="9" s="1"/>
  <c r="AI1054" i="9"/>
  <c r="CA1054" i="9" s="1"/>
  <c r="AX1054" i="9"/>
  <c r="CP1054" i="9" s="1"/>
  <c r="AP1054" i="9"/>
  <c r="CH1054" i="9" s="1"/>
  <c r="AH1054" i="9"/>
  <c r="BZ1054" i="9" s="1"/>
  <c r="AW1054" i="9"/>
  <c r="CO1054" i="9" s="1"/>
  <c r="AO1054" i="9"/>
  <c r="CG1054" i="9" s="1"/>
  <c r="AG1054" i="9"/>
  <c r="BY1054" i="9" s="1"/>
  <c r="AU1054" i="9"/>
  <c r="CM1054" i="9" s="1"/>
  <c r="AM1054" i="9"/>
  <c r="CE1054" i="9" s="1"/>
  <c r="AE1054" i="9"/>
  <c r="BW1054" i="9" s="1"/>
  <c r="AF1054" i="9"/>
  <c r="BX1054" i="9" s="1"/>
  <c r="AV1054" i="9"/>
  <c r="CN1054" i="9" s="1"/>
  <c r="AN1054" i="9"/>
  <c r="CF1054" i="9" s="1"/>
  <c r="K1055" i="9"/>
  <c r="J1055" i="9"/>
  <c r="F1056" i="9"/>
  <c r="L1055" i="9"/>
  <c r="BA960" i="9"/>
  <c r="CS960" i="9" s="1"/>
  <c r="AS960" i="9"/>
  <c r="CK960" i="9" s="1"/>
  <c r="AK960" i="9"/>
  <c r="CC960" i="9" s="1"/>
  <c r="AC960" i="9"/>
  <c r="BU960" i="9" s="1"/>
  <c r="AZ960" i="9"/>
  <c r="CR960" i="9" s="1"/>
  <c r="AR960" i="9"/>
  <c r="CJ960" i="9" s="1"/>
  <c r="AJ960" i="9"/>
  <c r="CB960" i="9" s="1"/>
  <c r="AB960" i="9"/>
  <c r="BT960" i="9" s="1"/>
  <c r="BT987" i="9" s="1"/>
  <c r="P25" i="11" s="1"/>
  <c r="BI857" i="5" s="1" a="1"/>
  <c r="BI857" i="5" s="1"/>
  <c r="BI862" i="5" s="1"/>
  <c r="BI866" i="5" s="1"/>
  <c r="T54" i="12" s="1"/>
  <c r="AY960" i="9"/>
  <c r="CQ960" i="9" s="1"/>
  <c r="AQ960" i="9"/>
  <c r="CI960" i="9" s="1"/>
  <c r="AI960" i="9"/>
  <c r="CA960" i="9" s="1"/>
  <c r="AX960" i="9"/>
  <c r="CP960" i="9" s="1"/>
  <c r="AP960" i="9"/>
  <c r="CH960" i="9" s="1"/>
  <c r="AH960" i="9"/>
  <c r="BZ960" i="9" s="1"/>
  <c r="AV960" i="9"/>
  <c r="CN960" i="9" s="1"/>
  <c r="AN960" i="9"/>
  <c r="CF960" i="9" s="1"/>
  <c r="AF960" i="9"/>
  <c r="BX960" i="9" s="1"/>
  <c r="AO960" i="9"/>
  <c r="CG960" i="9" s="1"/>
  <c r="AM960" i="9"/>
  <c r="CE960" i="9" s="1"/>
  <c r="AL960" i="9"/>
  <c r="CD960" i="9" s="1"/>
  <c r="AG960" i="9"/>
  <c r="BY960" i="9" s="1"/>
  <c r="AW960" i="9"/>
  <c r="CO960" i="9" s="1"/>
  <c r="AD960" i="9"/>
  <c r="BV960" i="9" s="1"/>
  <c r="AU960" i="9"/>
  <c r="CM960" i="9" s="1"/>
  <c r="AE960" i="9"/>
  <c r="BW960" i="9" s="1"/>
  <c r="BB960" i="9"/>
  <c r="CT960" i="9" s="1"/>
  <c r="AT960" i="9"/>
  <c r="CL960" i="9" s="1"/>
  <c r="CR958" i="9"/>
  <c r="CS959" i="9"/>
  <c r="CO955" i="9"/>
  <c r="CM953" i="9"/>
  <c r="CQ957" i="9"/>
  <c r="CP956" i="9"/>
  <c r="CL952" i="9"/>
  <c r="CJ950" i="9"/>
  <c r="CN954" i="9"/>
  <c r="CF946" i="9"/>
  <c r="CH948" i="9"/>
  <c r="CG947" i="9"/>
  <c r="CI949" i="9"/>
  <c r="CK951" i="9"/>
  <c r="AP945" i="9"/>
  <c r="CH945" i="9" s="1"/>
  <c r="J961" i="9"/>
  <c r="F962" i="9"/>
  <c r="K961" i="9"/>
  <c r="L961" i="9"/>
  <c r="AO898" i="9"/>
  <c r="CG898" i="9" s="1"/>
  <c r="L914" i="9"/>
  <c r="K914" i="9"/>
  <c r="J914" i="9"/>
  <c r="F915" i="9"/>
  <c r="AW913" i="9"/>
  <c r="CO913" i="9" s="1"/>
  <c r="AO913" i="9"/>
  <c r="CG913" i="9" s="1"/>
  <c r="AG913" i="9"/>
  <c r="BY913" i="9" s="1"/>
  <c r="AV913" i="9"/>
  <c r="CN913" i="9" s="1"/>
  <c r="AN913" i="9"/>
  <c r="CF913" i="9" s="1"/>
  <c r="AF913" i="9"/>
  <c r="BX913" i="9" s="1"/>
  <c r="AU913" i="9"/>
  <c r="CM913" i="9" s="1"/>
  <c r="AM913" i="9"/>
  <c r="CE913" i="9" s="1"/>
  <c r="AE913" i="9"/>
  <c r="BW913" i="9" s="1"/>
  <c r="BB913" i="9"/>
  <c r="AT913" i="9"/>
  <c r="CL913" i="9" s="1"/>
  <c r="AL913" i="9"/>
  <c r="CD913" i="9" s="1"/>
  <c r="AD913" i="9"/>
  <c r="BV913" i="9" s="1"/>
  <c r="BA913" i="9"/>
  <c r="CS913" i="9" s="1"/>
  <c r="AK913" i="9"/>
  <c r="CC913" i="9" s="1"/>
  <c r="AZ913" i="9"/>
  <c r="CR913" i="9" s="1"/>
  <c r="AJ913" i="9"/>
  <c r="CB913" i="9" s="1"/>
  <c r="AY913" i="9"/>
  <c r="CQ913" i="9" s="1"/>
  <c r="AI913" i="9"/>
  <c r="CA913" i="9" s="1"/>
  <c r="AX913" i="9"/>
  <c r="CP913" i="9" s="1"/>
  <c r="AH913" i="9"/>
  <c r="BZ913" i="9" s="1"/>
  <c r="AC913" i="9"/>
  <c r="BU913" i="9" s="1"/>
  <c r="AB913" i="9"/>
  <c r="BT913" i="9" s="1"/>
  <c r="BT940" i="9" s="1"/>
  <c r="P24" i="11" s="1"/>
  <c r="BI874" i="5" s="1" a="1"/>
  <c r="BI874" i="5" s="1"/>
  <c r="AQ913" i="9"/>
  <c r="CI913" i="9" s="1"/>
  <c r="AP913" i="9"/>
  <c r="CH913" i="9" s="1"/>
  <c r="AS913" i="9"/>
  <c r="CK913" i="9" s="1"/>
  <c r="AR913" i="9"/>
  <c r="CJ913" i="9" s="1"/>
  <c r="CQ911" i="9"/>
  <c r="CO909" i="9"/>
  <c r="CK905" i="9"/>
  <c r="CR912" i="9"/>
  <c r="CP910" i="9"/>
  <c r="CI903" i="9"/>
  <c r="CN908" i="9"/>
  <c r="CL906" i="9"/>
  <c r="CJ904" i="9"/>
  <c r="CH902" i="9"/>
  <c r="CF900" i="9"/>
  <c r="CG901" i="9"/>
  <c r="CE899" i="9"/>
  <c r="CM907" i="9"/>
  <c r="CE864" i="9"/>
  <c r="BR893" i="9"/>
  <c r="N23" i="11" s="1"/>
  <c r="BG891" i="5" s="1" a="1"/>
  <c r="BG891" i="5" s="1"/>
  <c r="AC851" i="9"/>
  <c r="BU851" i="9" s="1"/>
  <c r="BS852" i="9"/>
  <c r="BT853" i="9"/>
  <c r="BU854" i="9"/>
  <c r="BV855" i="9"/>
  <c r="BW856" i="9"/>
  <c r="BX857" i="9"/>
  <c r="BY858" i="9"/>
  <c r="BZ859" i="9"/>
  <c r="CA860" i="9"/>
  <c r="CB861" i="9"/>
  <c r="CC862" i="9"/>
  <c r="BB865" i="9"/>
  <c r="AT865" i="9"/>
  <c r="AL865" i="9"/>
  <c r="CD865" i="9" s="1"/>
  <c r="AD865" i="9"/>
  <c r="BV865" i="9" s="1"/>
  <c r="BA865" i="9"/>
  <c r="AS865" i="9"/>
  <c r="AK865" i="9"/>
  <c r="CC865" i="9" s="1"/>
  <c r="AC865" i="9"/>
  <c r="BU865" i="9" s="1"/>
  <c r="AZ865" i="9"/>
  <c r="AR865" i="9"/>
  <c r="AJ865" i="9"/>
  <c r="CB865" i="9" s="1"/>
  <c r="AB865" i="9"/>
  <c r="BT865" i="9" s="1"/>
  <c r="AY865" i="9"/>
  <c r="AQ865" i="9"/>
  <c r="AI865" i="9"/>
  <c r="CA865" i="9" s="1"/>
  <c r="AA865" i="9"/>
  <c r="BS865" i="9" s="1"/>
  <c r="AX865" i="9"/>
  <c r="AP865" i="9"/>
  <c r="AH865" i="9"/>
  <c r="BZ865" i="9" s="1"/>
  <c r="AW865" i="9"/>
  <c r="AO865" i="9"/>
  <c r="AG865" i="9"/>
  <c r="BY865" i="9" s="1"/>
  <c r="AN865" i="9"/>
  <c r="CF865" i="9" s="1"/>
  <c r="AM865" i="9"/>
  <c r="CE865" i="9" s="1"/>
  <c r="AF865" i="9"/>
  <c r="BX865" i="9" s="1"/>
  <c r="AE865" i="9"/>
  <c r="BW865" i="9" s="1"/>
  <c r="AV865" i="9"/>
  <c r="AU865" i="9"/>
  <c r="J866" i="9"/>
  <c r="L866" i="9"/>
  <c r="K866" i="9"/>
  <c r="F867" i="9"/>
  <c r="AO710" i="9"/>
  <c r="CG710" i="9" s="1"/>
  <c r="CQ723" i="9"/>
  <c r="CR724" i="9"/>
  <c r="CP722" i="9"/>
  <c r="CO721" i="9"/>
  <c r="CK717" i="9"/>
  <c r="CH714" i="9"/>
  <c r="CF712" i="9"/>
  <c r="CN720" i="9"/>
  <c r="CL718" i="9"/>
  <c r="CI715" i="9"/>
  <c r="CG713" i="9"/>
  <c r="CJ716" i="9"/>
  <c r="CE711" i="9"/>
  <c r="CM719" i="9"/>
  <c r="F727" i="9"/>
  <c r="L726" i="9"/>
  <c r="K726" i="9"/>
  <c r="J726" i="9"/>
  <c r="AZ725" i="9"/>
  <c r="CR725" i="9" s="1"/>
  <c r="AR725" i="9"/>
  <c r="CJ725" i="9" s="1"/>
  <c r="AJ725" i="9"/>
  <c r="CB725" i="9" s="1"/>
  <c r="AB725" i="9"/>
  <c r="BT725" i="9" s="1"/>
  <c r="BT752" i="9" s="1"/>
  <c r="P20" i="11" s="1"/>
  <c r="AY725" i="9"/>
  <c r="CQ725" i="9" s="1"/>
  <c r="AQ725" i="9"/>
  <c r="CI725" i="9" s="1"/>
  <c r="AI725" i="9"/>
  <c r="CA725" i="9" s="1"/>
  <c r="AX725" i="9"/>
  <c r="CP725" i="9" s="1"/>
  <c r="AP725" i="9"/>
  <c r="CH725" i="9" s="1"/>
  <c r="AH725" i="9"/>
  <c r="BZ725" i="9" s="1"/>
  <c r="AW725" i="9"/>
  <c r="CO725" i="9" s="1"/>
  <c r="AO725" i="9"/>
  <c r="CG725" i="9" s="1"/>
  <c r="AG725" i="9"/>
  <c r="BY725" i="9" s="1"/>
  <c r="AV725" i="9"/>
  <c r="CN725" i="9" s="1"/>
  <c r="AN725" i="9"/>
  <c r="CF725" i="9" s="1"/>
  <c r="AF725" i="9"/>
  <c r="BX725" i="9" s="1"/>
  <c r="AU725" i="9"/>
  <c r="CM725" i="9" s="1"/>
  <c r="AM725" i="9"/>
  <c r="CE725" i="9" s="1"/>
  <c r="AE725" i="9"/>
  <c r="BW725" i="9" s="1"/>
  <c r="BB725" i="9"/>
  <c r="BA725" i="9"/>
  <c r="CS725" i="9" s="1"/>
  <c r="AT725" i="9"/>
  <c r="CL725" i="9" s="1"/>
  <c r="AS725" i="9"/>
  <c r="CK725" i="9" s="1"/>
  <c r="AD725" i="9"/>
  <c r="BV725" i="9" s="1"/>
  <c r="AC725" i="9"/>
  <c r="BU725" i="9" s="1"/>
  <c r="AK725" i="9"/>
  <c r="CC725" i="9" s="1"/>
  <c r="AL725" i="9"/>
  <c r="CD725" i="9" s="1"/>
  <c r="L255" i="9"/>
  <c r="J255" i="9"/>
  <c r="K255" i="9"/>
  <c r="F256" i="9"/>
  <c r="CT241" i="9"/>
  <c r="CS241" i="9"/>
  <c r="CT242" i="9"/>
  <c r="BA254" i="9"/>
  <c r="CS254" i="9" s="1"/>
  <c r="AS254" i="9"/>
  <c r="CK254" i="9" s="1"/>
  <c r="AK254" i="9"/>
  <c r="CC254" i="9" s="1"/>
  <c r="AC254" i="9"/>
  <c r="BU254" i="9" s="1"/>
  <c r="AZ254" i="9"/>
  <c r="CR254" i="9" s="1"/>
  <c r="AR254" i="9"/>
  <c r="CJ254" i="9" s="1"/>
  <c r="AJ254" i="9"/>
  <c r="CB254" i="9" s="1"/>
  <c r="AB254" i="9"/>
  <c r="BT254" i="9" s="1"/>
  <c r="AY254" i="9"/>
  <c r="CQ254" i="9" s="1"/>
  <c r="AQ254" i="9"/>
  <c r="CI254" i="9" s="1"/>
  <c r="AI254" i="9"/>
  <c r="CA254" i="9" s="1"/>
  <c r="AA254" i="9"/>
  <c r="BS254" i="9" s="1"/>
  <c r="BS282" i="9" s="1"/>
  <c r="O10" i="11" s="1"/>
  <c r="AW254" i="9"/>
  <c r="CO254" i="9" s="1"/>
  <c r="AO254" i="9"/>
  <c r="CG254" i="9" s="1"/>
  <c r="AG254" i="9"/>
  <c r="BY254" i="9" s="1"/>
  <c r="AV254" i="9"/>
  <c r="CN254" i="9" s="1"/>
  <c r="AN254" i="9"/>
  <c r="CF254" i="9" s="1"/>
  <c r="AF254" i="9"/>
  <c r="BX254" i="9" s="1"/>
  <c r="BB254" i="9"/>
  <c r="CT254" i="9" s="1"/>
  <c r="AT254" i="9"/>
  <c r="CL254" i="9" s="1"/>
  <c r="AL254" i="9"/>
  <c r="CD254" i="9" s="1"/>
  <c r="AD254" i="9"/>
  <c r="BV254" i="9" s="1"/>
  <c r="AX254" i="9"/>
  <c r="CP254" i="9" s="1"/>
  <c r="AU254" i="9"/>
  <c r="CM254" i="9" s="1"/>
  <c r="AP254" i="9"/>
  <c r="CH254" i="9" s="1"/>
  <c r="AM254" i="9"/>
  <c r="CE254" i="9" s="1"/>
  <c r="AH254" i="9"/>
  <c r="BZ254" i="9" s="1"/>
  <c r="AE254" i="9"/>
  <c r="BW254" i="9" s="1"/>
  <c r="L67" i="9"/>
  <c r="F68" i="9"/>
  <c r="J67" i="9"/>
  <c r="K67" i="9"/>
  <c r="CS60" i="9"/>
  <c r="CR59" i="9"/>
  <c r="CT61" i="9"/>
  <c r="CP57" i="9"/>
  <c r="CN55" i="9"/>
  <c r="CQ58" i="9"/>
  <c r="CM54" i="9"/>
  <c r="CL53" i="9"/>
  <c r="CO56" i="9"/>
  <c r="AW66" i="9"/>
  <c r="CO66" i="9" s="1"/>
  <c r="AO66" i="9"/>
  <c r="CG66" i="9" s="1"/>
  <c r="AG66" i="9"/>
  <c r="BY66" i="9" s="1"/>
  <c r="AV66" i="9"/>
  <c r="CN66" i="9" s="1"/>
  <c r="AN66" i="9"/>
  <c r="CF66" i="9" s="1"/>
  <c r="AF66" i="9"/>
  <c r="BX66" i="9" s="1"/>
  <c r="BA66" i="9"/>
  <c r="CS66" i="9" s="1"/>
  <c r="AS66" i="9"/>
  <c r="CK66" i="9" s="1"/>
  <c r="AK66" i="9"/>
  <c r="CC66" i="9" s="1"/>
  <c r="AC66" i="9"/>
  <c r="BU66" i="9" s="1"/>
  <c r="AT66" i="9"/>
  <c r="CL66" i="9" s="1"/>
  <c r="AH66" i="9"/>
  <c r="BZ66" i="9" s="1"/>
  <c r="BB66" i="9"/>
  <c r="CT66" i="9" s="1"/>
  <c r="AP66" i="9"/>
  <c r="CH66" i="9" s="1"/>
  <c r="AB66" i="9"/>
  <c r="BT66" i="9" s="1"/>
  <c r="AZ66" i="9"/>
  <c r="CR66" i="9" s="1"/>
  <c r="AM66" i="9"/>
  <c r="CE66" i="9" s="1"/>
  <c r="AA66" i="9"/>
  <c r="BS66" i="9" s="1"/>
  <c r="BS94" i="9" s="1"/>
  <c r="O6" i="11" s="1"/>
  <c r="AY66" i="9"/>
  <c r="CQ66" i="9" s="1"/>
  <c r="AL66" i="9"/>
  <c r="CD66" i="9" s="1"/>
  <c r="AU66" i="9"/>
  <c r="CM66" i="9" s="1"/>
  <c r="AI66" i="9"/>
  <c r="CA66" i="9" s="1"/>
  <c r="AR66" i="9"/>
  <c r="CJ66" i="9" s="1"/>
  <c r="AQ66" i="9"/>
  <c r="CI66" i="9" s="1"/>
  <c r="AJ66" i="9"/>
  <c r="CB66" i="9" s="1"/>
  <c r="AE66" i="9"/>
  <c r="BW66" i="9" s="1"/>
  <c r="AD66" i="9"/>
  <c r="BV66" i="9" s="1"/>
  <c r="AX66" i="9"/>
  <c r="CP66" i="9" s="1"/>
  <c r="AV52" i="9"/>
  <c r="CN52" i="9" s="1"/>
  <c r="BB677" i="9"/>
  <c r="CT677" i="9" s="1"/>
  <c r="AY677" i="9"/>
  <c r="CQ677" i="9" s="1"/>
  <c r="AR677" i="9"/>
  <c r="CJ677" i="9" s="1"/>
  <c r="AO677" i="9"/>
  <c r="CG677" i="9" s="1"/>
  <c r="AM677" i="9"/>
  <c r="CE677" i="9" s="1"/>
  <c r="AH677" i="9"/>
  <c r="BZ677" i="9" s="1"/>
  <c r="BA677" i="9"/>
  <c r="CS677" i="9" s="1"/>
  <c r="AQ677" i="9"/>
  <c r="CI677" i="9" s="1"/>
  <c r="AP677" i="9"/>
  <c r="CH677" i="9" s="1"/>
  <c r="AF677" i="9"/>
  <c r="BX677" i="9" s="1"/>
  <c r="AX677" i="9"/>
  <c r="CP677" i="9" s="1"/>
  <c r="AT677" i="9"/>
  <c r="CL677" i="9" s="1"/>
  <c r="AK677" i="9"/>
  <c r="CC677" i="9" s="1"/>
  <c r="AJ677" i="9"/>
  <c r="CB677" i="9" s="1"/>
  <c r="AU677" i="9"/>
  <c r="CM677" i="9" s="1"/>
  <c r="AZ677" i="9"/>
  <c r="CR677" i="9" s="1"/>
  <c r="AC677" i="9"/>
  <c r="BU677" i="9" s="1"/>
  <c r="AE677" i="9"/>
  <c r="BW677" i="9" s="1"/>
  <c r="AV677" i="9"/>
  <c r="CN677" i="9" s="1"/>
  <c r="AB677" i="9"/>
  <c r="BT677" i="9" s="1"/>
  <c r="AG677" i="9"/>
  <c r="BY677" i="9" s="1"/>
  <c r="AA677" i="9"/>
  <c r="BS677" i="9" s="1"/>
  <c r="BS705" i="9" s="1"/>
  <c r="O19" i="11" s="1"/>
  <c r="AN677" i="9"/>
  <c r="CF677" i="9" s="1"/>
  <c r="AD677" i="9"/>
  <c r="BV677" i="9" s="1"/>
  <c r="AL677" i="9"/>
  <c r="CD677" i="9" s="1"/>
  <c r="AS677" i="9"/>
  <c r="CK677" i="9" s="1"/>
  <c r="AI677" i="9"/>
  <c r="CA677" i="9" s="1"/>
  <c r="AW677" i="9"/>
  <c r="CO677" i="9" s="1"/>
  <c r="CT665" i="9"/>
  <c r="CS664" i="9"/>
  <c r="AB302" i="9"/>
  <c r="BT302" i="9" s="1"/>
  <c r="BT329" i="9" s="1"/>
  <c r="P11" i="11" s="1"/>
  <c r="AF302" i="9"/>
  <c r="BX302" i="9" s="1"/>
  <c r="AI302" i="9"/>
  <c r="CA302" i="9" s="1"/>
  <c r="AP302" i="9"/>
  <c r="CH302" i="9" s="1"/>
  <c r="AT302" i="9"/>
  <c r="CL302" i="9" s="1"/>
  <c r="AU302" i="9"/>
  <c r="CM302" i="9" s="1"/>
  <c r="AK302" i="9"/>
  <c r="CC302" i="9" s="1"/>
  <c r="AN302" i="9"/>
  <c r="CF302" i="9" s="1"/>
  <c r="AW302" i="9"/>
  <c r="CO302" i="9" s="1"/>
  <c r="AH302" i="9"/>
  <c r="BZ302" i="9" s="1"/>
  <c r="AQ302" i="9"/>
  <c r="CI302" i="9" s="1"/>
  <c r="BB302" i="9"/>
  <c r="CT302" i="9" s="1"/>
  <c r="AD302" i="9"/>
  <c r="BV302" i="9" s="1"/>
  <c r="AL302" i="9"/>
  <c r="CD302" i="9" s="1"/>
  <c r="AM302" i="9"/>
  <c r="CE302" i="9" s="1"/>
  <c r="AR302" i="9"/>
  <c r="CJ302" i="9" s="1"/>
  <c r="AV302" i="9"/>
  <c r="CN302" i="9" s="1"/>
  <c r="AY302" i="9"/>
  <c r="CQ302" i="9" s="1"/>
  <c r="AE302" i="9"/>
  <c r="BW302" i="9" s="1"/>
  <c r="AO302" i="9"/>
  <c r="CG302" i="9" s="1"/>
  <c r="AJ302" i="9"/>
  <c r="CB302" i="9" s="1"/>
  <c r="AS302" i="9"/>
  <c r="CK302" i="9" s="1"/>
  <c r="BA302" i="9"/>
  <c r="CS302" i="9" s="1"/>
  <c r="AX302" i="9"/>
  <c r="CP302" i="9" s="1"/>
  <c r="AZ302" i="9"/>
  <c r="CR302" i="9" s="1"/>
  <c r="AG302" i="9"/>
  <c r="BY302" i="9" s="1"/>
  <c r="AC302" i="9"/>
  <c r="BU302" i="9" s="1"/>
  <c r="L303" i="9"/>
  <c r="J303" i="9"/>
  <c r="F304" i="9"/>
  <c r="K303" i="9"/>
  <c r="L22" i="9"/>
  <c r="F23" i="9"/>
  <c r="K22" i="9"/>
  <c r="J22" i="9"/>
  <c r="AL113" i="9"/>
  <c r="CD113" i="9" s="1"/>
  <c r="AY113" i="9"/>
  <c r="CQ113" i="9" s="1"/>
  <c r="AQ113" i="9"/>
  <c r="CI113" i="9" s="1"/>
  <c r="BA113" i="9"/>
  <c r="CS113" i="9" s="1"/>
  <c r="AR113" i="9"/>
  <c r="CJ113" i="9" s="1"/>
  <c r="AT113" i="9"/>
  <c r="CL113" i="9" s="1"/>
  <c r="AE113" i="9"/>
  <c r="BW113" i="9" s="1"/>
  <c r="AM113" i="9"/>
  <c r="CE113" i="9" s="1"/>
  <c r="AF113" i="9"/>
  <c r="BX113" i="9" s="1"/>
  <c r="AU113" i="9"/>
  <c r="CM113" i="9" s="1"/>
  <c r="AZ113" i="9"/>
  <c r="CR113" i="9" s="1"/>
  <c r="AA113" i="9"/>
  <c r="BS113" i="9" s="1"/>
  <c r="BS141" i="9" s="1"/>
  <c r="O7" i="11" s="1"/>
  <c r="AB113" i="9"/>
  <c r="BT113" i="9" s="1"/>
  <c r="AJ113" i="9"/>
  <c r="CB113" i="9" s="1"/>
  <c r="AP113" i="9"/>
  <c r="CH113" i="9" s="1"/>
  <c r="BB113" i="9"/>
  <c r="CT113" i="9" s="1"/>
  <c r="AX113" i="9"/>
  <c r="CP113" i="9" s="1"/>
  <c r="AK113" i="9"/>
  <c r="CC113" i="9" s="1"/>
  <c r="AD113" i="9"/>
  <c r="BV113" i="9" s="1"/>
  <c r="AO113" i="9"/>
  <c r="CG113" i="9" s="1"/>
  <c r="AN113" i="9"/>
  <c r="CF113" i="9" s="1"/>
  <c r="AC113" i="9"/>
  <c r="BU113" i="9" s="1"/>
  <c r="AI113" i="9"/>
  <c r="CA113" i="9" s="1"/>
  <c r="AH113" i="9"/>
  <c r="BZ113" i="9" s="1"/>
  <c r="AG113" i="9"/>
  <c r="BY113" i="9" s="1"/>
  <c r="AS113" i="9"/>
  <c r="CK113" i="9" s="1"/>
  <c r="AW113" i="9"/>
  <c r="CO113" i="9" s="1"/>
  <c r="AV113" i="9"/>
  <c r="CN113" i="9" s="1"/>
  <c r="AA207" i="9"/>
  <c r="BS207" i="9" s="1"/>
  <c r="BS235" i="9" s="1"/>
  <c r="O9" i="11" s="1"/>
  <c r="AL207" i="9"/>
  <c r="CD207" i="9" s="1"/>
  <c r="AM207" i="9"/>
  <c r="CE207" i="9" s="1"/>
  <c r="AP207" i="9"/>
  <c r="CH207" i="9" s="1"/>
  <c r="AJ207" i="9"/>
  <c r="CB207" i="9" s="1"/>
  <c r="AD207" i="9"/>
  <c r="BV207" i="9" s="1"/>
  <c r="AE207" i="9"/>
  <c r="BW207" i="9" s="1"/>
  <c r="AQ207" i="9"/>
  <c r="CI207" i="9" s="1"/>
  <c r="BB207" i="9"/>
  <c r="CT207" i="9" s="1"/>
  <c r="AZ207" i="9"/>
  <c r="CR207" i="9" s="1"/>
  <c r="AF207" i="9"/>
  <c r="BX207" i="9" s="1"/>
  <c r="AN207" i="9"/>
  <c r="CF207" i="9" s="1"/>
  <c r="AO207" i="9"/>
  <c r="CG207" i="9" s="1"/>
  <c r="AT207" i="9"/>
  <c r="CL207" i="9" s="1"/>
  <c r="AY207" i="9"/>
  <c r="CQ207" i="9" s="1"/>
  <c r="AB207" i="9"/>
  <c r="BT207" i="9" s="1"/>
  <c r="AC207" i="9"/>
  <c r="BU207" i="9" s="1"/>
  <c r="AS207" i="9"/>
  <c r="CK207" i="9" s="1"/>
  <c r="AU207" i="9"/>
  <c r="CM207" i="9" s="1"/>
  <c r="BA207" i="9"/>
  <c r="CS207" i="9" s="1"/>
  <c r="AX207" i="9"/>
  <c r="CP207" i="9" s="1"/>
  <c r="AG207" i="9"/>
  <c r="BY207" i="9" s="1"/>
  <c r="AV207" i="9"/>
  <c r="CN207" i="9" s="1"/>
  <c r="AK207" i="9"/>
  <c r="CC207" i="9" s="1"/>
  <c r="AI207" i="9"/>
  <c r="CA207" i="9" s="1"/>
  <c r="AR207" i="9"/>
  <c r="CJ207" i="9" s="1"/>
  <c r="AW207" i="9"/>
  <c r="CO207" i="9" s="1"/>
  <c r="AH207" i="9"/>
  <c r="BZ207" i="9" s="1"/>
  <c r="J678" i="9"/>
  <c r="K678" i="9"/>
  <c r="F679" i="9"/>
  <c r="L678" i="9"/>
  <c r="J117" i="9"/>
  <c r="F118" i="9"/>
  <c r="AH771" i="9"/>
  <c r="BZ771" i="9" s="1"/>
  <c r="AN771" i="9"/>
  <c r="CF771" i="9" s="1"/>
  <c r="AP771" i="9"/>
  <c r="CH771" i="9" s="1"/>
  <c r="AJ771" i="9"/>
  <c r="CB771" i="9" s="1"/>
  <c r="AD771" i="9"/>
  <c r="BV771" i="9" s="1"/>
  <c r="AE771" i="9"/>
  <c r="BW771" i="9" s="1"/>
  <c r="AB771" i="9"/>
  <c r="BT771" i="9" s="1"/>
  <c r="AC771" i="9"/>
  <c r="BU771" i="9" s="1"/>
  <c r="AF771" i="9"/>
  <c r="BX771" i="9" s="1"/>
  <c r="AO771" i="9"/>
  <c r="CG771" i="9" s="1"/>
  <c r="AA771" i="9"/>
  <c r="BS771" i="9" s="1"/>
  <c r="BS799" i="9" s="1"/>
  <c r="O21" i="11" s="1"/>
  <c r="AI771" i="9"/>
  <c r="CA771" i="9" s="1"/>
  <c r="BB771" i="9"/>
  <c r="CT771" i="9" s="1"/>
  <c r="AM771" i="9"/>
  <c r="CE771" i="9" s="1"/>
  <c r="AS771" i="9"/>
  <c r="CK771" i="9" s="1"/>
  <c r="AK771" i="9"/>
  <c r="CC771" i="9" s="1"/>
  <c r="AX771" i="9"/>
  <c r="CP771" i="9" s="1"/>
  <c r="AU771" i="9"/>
  <c r="CM771" i="9" s="1"/>
  <c r="AG771" i="9"/>
  <c r="BY771" i="9" s="1"/>
  <c r="AR771" i="9"/>
  <c r="CJ771" i="9" s="1"/>
  <c r="AL771" i="9"/>
  <c r="CD771" i="9" s="1"/>
  <c r="AT771" i="9"/>
  <c r="CL771" i="9" s="1"/>
  <c r="AW771" i="9"/>
  <c r="CO771" i="9" s="1"/>
  <c r="AY771" i="9"/>
  <c r="CQ771" i="9" s="1"/>
  <c r="AQ771" i="9"/>
  <c r="CI771" i="9" s="1"/>
  <c r="BA771" i="9"/>
  <c r="CS771" i="9" s="1"/>
  <c r="AV771" i="9"/>
  <c r="CN771" i="9" s="1"/>
  <c r="AZ771" i="9"/>
  <c r="CR771" i="9" s="1"/>
  <c r="K208" i="9"/>
  <c r="J208" i="9"/>
  <c r="L208" i="9"/>
  <c r="F209" i="9"/>
  <c r="AL21" i="9"/>
  <c r="CD21" i="9" s="1"/>
  <c r="AM21" i="9"/>
  <c r="CE21" i="9" s="1"/>
  <c r="AD21" i="9"/>
  <c r="BV21" i="9" s="1"/>
  <c r="AE21" i="9"/>
  <c r="BW21" i="9" s="1"/>
  <c r="AH21" i="9"/>
  <c r="BZ21" i="9" s="1"/>
  <c r="AQ21" i="9"/>
  <c r="CI21" i="9" s="1"/>
  <c r="AJ21" i="9"/>
  <c r="CB21" i="9" s="1"/>
  <c r="AY21" i="9"/>
  <c r="CQ21" i="9" s="1"/>
  <c r="AF21" i="9"/>
  <c r="BX21" i="9" s="1"/>
  <c r="AP21" i="9"/>
  <c r="CH21" i="9" s="1"/>
  <c r="AS21" i="9"/>
  <c r="CK21" i="9" s="1"/>
  <c r="AT21" i="9"/>
  <c r="CL21" i="9" s="1"/>
  <c r="AZ21" i="9"/>
  <c r="CR21" i="9" s="1"/>
  <c r="AN21" i="9"/>
  <c r="CF21" i="9" s="1"/>
  <c r="AR21" i="9"/>
  <c r="CJ21" i="9" s="1"/>
  <c r="AK21" i="9"/>
  <c r="CC21" i="9" s="1"/>
  <c r="AV21" i="9"/>
  <c r="CN21" i="9" s="1"/>
  <c r="AW21" i="9"/>
  <c r="CO21" i="9" s="1"/>
  <c r="AX21" i="9"/>
  <c r="CP21" i="9" s="1"/>
  <c r="AC21" i="9"/>
  <c r="BU21" i="9" s="1"/>
  <c r="BU47" i="9" s="1"/>
  <c r="Q5" i="11" s="1"/>
  <c r="AI21" i="9"/>
  <c r="CA21" i="9" s="1"/>
  <c r="AU21" i="9"/>
  <c r="CM21" i="9" s="1"/>
  <c r="AG21" i="9"/>
  <c r="BY21" i="9" s="1"/>
  <c r="BA21" i="9"/>
  <c r="CS21" i="9" s="1"/>
  <c r="BB21" i="9"/>
  <c r="CT21" i="9" s="1"/>
  <c r="AO21" i="9"/>
  <c r="CG21" i="9" s="1"/>
  <c r="CT758" i="9"/>
  <c r="H115" i="9"/>
  <c r="K114" i="9"/>
  <c r="L114" i="9"/>
  <c r="CT759" i="9"/>
  <c r="CS758" i="9"/>
  <c r="K772" i="9"/>
  <c r="L772" i="9"/>
  <c r="J772" i="9"/>
  <c r="F773" i="9"/>
  <c r="CT664" i="9"/>
  <c r="O1121" i="1"/>
  <c r="O1124" i="1" s="1"/>
  <c r="O1053" i="1"/>
  <c r="O1056" i="1" s="1"/>
  <c r="P1019" i="1"/>
  <c r="P1022" i="1" s="1"/>
  <c r="P985" i="1"/>
  <c r="P988" i="1" s="1"/>
  <c r="O951" i="1"/>
  <c r="O954" i="1" s="1"/>
  <c r="O917" i="1"/>
  <c r="O920" i="1" s="1"/>
  <c r="P849" i="1"/>
  <c r="P852" i="1" s="1"/>
  <c r="O815" i="1"/>
  <c r="O818" i="1" s="1"/>
  <c r="O781" i="1"/>
  <c r="O784" i="1" s="1"/>
  <c r="O713" i="1"/>
  <c r="O716" i="1" s="1"/>
  <c r="O679" i="1"/>
  <c r="O682" i="1" s="1"/>
  <c r="P645" i="1"/>
  <c r="P648" i="1" s="1"/>
  <c r="O543" i="1"/>
  <c r="O546" i="1" s="1"/>
  <c r="Q509" i="1"/>
  <c r="Q512" i="1" s="1"/>
  <c r="O237" i="1"/>
  <c r="O240" i="1" s="1"/>
  <c r="P203" i="1"/>
  <c r="P206" i="1" s="1"/>
  <c r="O67" i="1"/>
  <c r="O70" i="1" s="1"/>
  <c r="Q169" i="1"/>
  <c r="Q172" i="1" s="1"/>
  <c r="Q577" i="1"/>
  <c r="Q580" i="1" s="1"/>
  <c r="Q101" i="1"/>
  <c r="Q104" i="1" s="1"/>
  <c r="BH159" i="5" l="1" a="1"/>
  <c r="BH159" i="5" s="1"/>
  <c r="BH873" i="5" a="1"/>
  <c r="BH873" i="5" s="1"/>
  <c r="BH879" i="5" s="1"/>
  <c r="BH883" i="5" s="1"/>
  <c r="S55" i="12" s="1"/>
  <c r="BH822" i="5" a="1"/>
  <c r="BH822" i="5" s="1"/>
  <c r="BH828" i="5" s="1"/>
  <c r="BH832" i="5" s="1"/>
  <c r="S52" i="12" s="1"/>
  <c r="BH890" i="5" a="1"/>
  <c r="BH890" i="5" s="1"/>
  <c r="BH839" i="5" a="1"/>
  <c r="BH839" i="5" s="1"/>
  <c r="BH845" i="5" s="1"/>
  <c r="BH849" i="5" s="1"/>
  <c r="S53" i="12" s="1"/>
  <c r="BG896" i="5"/>
  <c r="BG900" i="5" s="1"/>
  <c r="R56" i="12" s="1"/>
  <c r="C29" i="6"/>
  <c r="C28" i="6"/>
  <c r="D36" i="14"/>
  <c r="D44" i="14" s="1"/>
  <c r="E28" i="6" s="1"/>
  <c r="AF16" i="7" a="1"/>
  <c r="AF16" i="7" s="1"/>
  <c r="AF18" i="7" a="1"/>
  <c r="AF18" i="7" s="1"/>
  <c r="AF10" i="7" a="1"/>
  <c r="AF10" i="7" s="1"/>
  <c r="AF15" i="7" a="1"/>
  <c r="AF15" i="7" s="1"/>
  <c r="AF12" i="7" a="1"/>
  <c r="AF12" i="7" s="1"/>
  <c r="AF14" i="7" a="1"/>
  <c r="AF14" i="7" s="1"/>
  <c r="AF9" i="7" a="1"/>
  <c r="AF9" i="7" s="1"/>
  <c r="AF13" i="7" a="1"/>
  <c r="AF13" i="7" s="1"/>
  <c r="AF19" i="7" a="1"/>
  <c r="AF19" i="7" s="1"/>
  <c r="AF17" i="7" a="1"/>
  <c r="AF17" i="7" s="1"/>
  <c r="AF25" i="7" a="1"/>
  <c r="AF25" i="7" s="1"/>
  <c r="AF21" i="7" a="1"/>
  <c r="AF21" i="7" s="1"/>
  <c r="AF23" i="7" a="1"/>
  <c r="AF23" i="7" s="1"/>
  <c r="AF26" i="7" a="1"/>
  <c r="AF26" i="7" s="1"/>
  <c r="AF30" i="7" a="1"/>
  <c r="AF30" i="7" s="1"/>
  <c r="AF11" i="7" a="1"/>
  <c r="AF11" i="7" s="1"/>
  <c r="AF20" i="7" a="1"/>
  <c r="AF20" i="7" s="1"/>
  <c r="AF24" i="7" a="1"/>
  <c r="AF24" i="7" s="1"/>
  <c r="AF22" i="7" a="1"/>
  <c r="AF22" i="7" s="1"/>
  <c r="AF27" i="7" a="1"/>
  <c r="AF27" i="7" s="1"/>
  <c r="AF28" i="7" a="1"/>
  <c r="AF28" i="7" s="1"/>
  <c r="AF32" i="7" a="1"/>
  <c r="AF32" i="7" s="1"/>
  <c r="AF40" i="7" a="1"/>
  <c r="AF40" i="7" s="1"/>
  <c r="AF31" i="7" a="1"/>
  <c r="AF31" i="7" s="1"/>
  <c r="AF33" i="7" a="1"/>
  <c r="AF33" i="7" s="1"/>
  <c r="AF39" i="7" a="1"/>
  <c r="AF39" i="7" s="1"/>
  <c r="AF36" i="7" a="1"/>
  <c r="AF36" i="7" s="1"/>
  <c r="AF37" i="7" a="1"/>
  <c r="AF37" i="7" s="1"/>
  <c r="AF35" i="7" a="1"/>
  <c r="AF35" i="7" s="1"/>
  <c r="AF43" i="7" a="1"/>
  <c r="AF43" i="7" s="1"/>
  <c r="AF34" i="7" a="1"/>
  <c r="AF34" i="7" s="1"/>
  <c r="AF29" i="7" a="1"/>
  <c r="AF29" i="7" s="1"/>
  <c r="AF41" i="7" a="1"/>
  <c r="AF41" i="7" s="1"/>
  <c r="AF42" i="7" a="1"/>
  <c r="AF42" i="7" s="1"/>
  <c r="AF38" i="7" a="1"/>
  <c r="AF38" i="7" s="1"/>
  <c r="AF44" i="7" a="1"/>
  <c r="AF44" i="7" s="1"/>
  <c r="D30" i="6"/>
  <c r="F30" i="6" s="1"/>
  <c r="F24" i="14"/>
  <c r="F40" i="14" s="1"/>
  <c r="F37" i="14"/>
  <c r="F45" i="14" s="1"/>
  <c r="E25" i="14"/>
  <c r="E41" i="14" s="1"/>
  <c r="E42" i="14" s="1"/>
  <c r="O50" i="14"/>
  <c r="N33" i="14"/>
  <c r="BH471" i="5"/>
  <c r="BH475" i="5" s="1"/>
  <c r="S31" i="12" s="1"/>
  <c r="BG131" i="5"/>
  <c r="BG135" i="5" s="1"/>
  <c r="R11" i="12" s="1"/>
  <c r="BG63" i="5"/>
  <c r="BG67" i="5" s="1"/>
  <c r="R7" i="12" s="1"/>
  <c r="AD5" i="7" s="1" a="1"/>
  <c r="AD5" i="7" s="1"/>
  <c r="H52" i="14"/>
  <c r="G19" i="14"/>
  <c r="F20" i="14"/>
  <c r="C30" i="6" s="1"/>
  <c r="F35" i="14"/>
  <c r="F43" i="14" s="1"/>
  <c r="F53" i="14"/>
  <c r="E36" i="14"/>
  <c r="E44" i="14" s="1"/>
  <c r="BG216" i="5"/>
  <c r="BG220" i="5" s="1"/>
  <c r="R16" i="12" s="1"/>
  <c r="BI534" i="5" a="1"/>
  <c r="BI534" i="5" s="1"/>
  <c r="BI719" i="5" a="1"/>
  <c r="BI719" i="5" s="1"/>
  <c r="BI770" i="5" a="1"/>
  <c r="BI770" i="5" s="1"/>
  <c r="BI777" i="5" s="1"/>
  <c r="BI781" i="5" s="1"/>
  <c r="T49" i="12" s="1"/>
  <c r="BH396" i="5" a="1"/>
  <c r="BH396" i="5" s="1"/>
  <c r="BH584" i="5" a="1"/>
  <c r="BH584" i="5" s="1"/>
  <c r="BH787" i="5" a="1"/>
  <c r="BH787" i="5" s="1"/>
  <c r="BH794" i="5" s="1"/>
  <c r="BH798" i="5" s="1"/>
  <c r="S50" i="12" s="1"/>
  <c r="BH736" i="5" a="1"/>
  <c r="BH736" i="5" s="1"/>
  <c r="BH124" i="5" a="1"/>
  <c r="BH124" i="5" s="1"/>
  <c r="BH90" i="5" a="1"/>
  <c r="BH90" i="5" s="1"/>
  <c r="BH56" i="5" a="1"/>
  <c r="BH56" i="5" s="1"/>
  <c r="BG743" i="5"/>
  <c r="BG747" i="5" s="1"/>
  <c r="R47" i="12" s="1"/>
  <c r="BI296" i="5" a="1"/>
  <c r="BI296" i="5" s="1"/>
  <c r="BI301" i="5" s="1"/>
  <c r="BI305" i="5" s="1"/>
  <c r="T21" i="12" s="1"/>
  <c r="BI669" i="5" a="1"/>
  <c r="BI669" i="5" s="1"/>
  <c r="BI347" i="5" a="1"/>
  <c r="BI347" i="5" s="1"/>
  <c r="BI618" i="5" a="1"/>
  <c r="BI618" i="5" s="1"/>
  <c r="BI210" i="5" a="1"/>
  <c r="BI210" i="5" s="1"/>
  <c r="BI566" i="5" a="1"/>
  <c r="BI566" i="5" s="1"/>
  <c r="BI262" i="5" a="1"/>
  <c r="BI262" i="5" s="1"/>
  <c r="BI482" i="5" a="1"/>
  <c r="BI482" i="5" s="1"/>
  <c r="BI431" i="5" a="1"/>
  <c r="BI431" i="5" s="1"/>
  <c r="BI380" i="5" a="1"/>
  <c r="BI380" i="5" s="1"/>
  <c r="BI533" i="5" a="1"/>
  <c r="BI533" i="5" s="1"/>
  <c r="BI126" i="5" a="1"/>
  <c r="BI126" i="5" s="1"/>
  <c r="D77" i="11"/>
  <c r="BH345" i="5" a="1"/>
  <c r="BH345" i="5" s="1"/>
  <c r="BH352" i="5" s="1"/>
  <c r="BH356" i="5" s="1"/>
  <c r="S24" i="12" s="1"/>
  <c r="BH737" i="5" a="1"/>
  <c r="BH737" i="5" s="1"/>
  <c r="BH398" i="5" a="1"/>
  <c r="BH398" i="5" s="1"/>
  <c r="BH636" i="5" a="1"/>
  <c r="BH636" i="5" s="1"/>
  <c r="BH228" i="5" a="1"/>
  <c r="BH228" i="5" s="1"/>
  <c r="BH585" i="5" a="1"/>
  <c r="BH585" i="5" s="1"/>
  <c r="BH261" i="5" a="1"/>
  <c r="BH261" i="5" s="1"/>
  <c r="BH267" i="5" s="1"/>
  <c r="BH271" i="5" s="1"/>
  <c r="S19" i="12" s="1"/>
  <c r="BH209" i="5" a="1"/>
  <c r="BH209" i="5" s="1"/>
  <c r="BH449" i="5" a="1"/>
  <c r="BH449" i="5" s="1"/>
  <c r="BH500" i="5" a="1"/>
  <c r="BH500" i="5" s="1"/>
  <c r="BH687" i="5" a="1"/>
  <c r="BH687" i="5" s="1"/>
  <c r="BH176" i="5" a="1"/>
  <c r="BH176" i="5" s="1"/>
  <c r="BH125" i="5" a="1"/>
  <c r="BH125" i="5" s="1"/>
  <c r="BI567" i="5" a="1"/>
  <c r="BI567" i="5" s="1"/>
  <c r="BI379" i="5" a="1"/>
  <c r="BI379" i="5" s="1"/>
  <c r="D73" i="11"/>
  <c r="BH244" i="5" a="1"/>
  <c r="BH244" i="5" s="1"/>
  <c r="BH250" i="5" s="1"/>
  <c r="BH254" i="5" s="1"/>
  <c r="S18" i="12" s="1"/>
  <c r="BH328" i="5" a="1"/>
  <c r="BH328" i="5" s="1"/>
  <c r="BH335" i="5" s="1"/>
  <c r="BH339" i="5" s="1"/>
  <c r="S23" i="12" s="1"/>
  <c r="BH141" i="5" a="1"/>
  <c r="BH141" i="5" s="1"/>
  <c r="BH148" i="5" s="1"/>
  <c r="BH152" i="5" s="1"/>
  <c r="S12" i="12" s="1"/>
  <c r="BH670" i="5" a="1"/>
  <c r="BH670" i="5" s="1"/>
  <c r="BH675" i="5" s="1"/>
  <c r="BH679" i="5" s="1"/>
  <c r="S43" i="12" s="1"/>
  <c r="BH192" i="5" a="1"/>
  <c r="BH192" i="5" s="1"/>
  <c r="BH199" i="5" s="1"/>
  <c r="BH203" i="5" s="1"/>
  <c r="S15" i="12" s="1"/>
  <c r="BH619" i="5" a="1"/>
  <c r="BH619" i="5" s="1"/>
  <c r="BH624" i="5" s="1"/>
  <c r="BH628" i="5" s="1"/>
  <c r="S40" i="12" s="1"/>
  <c r="BH211" i="5" a="1"/>
  <c r="BH211" i="5" s="1"/>
  <c r="BH720" i="5" a="1"/>
  <c r="BH720" i="5" s="1"/>
  <c r="BH726" i="5" s="1"/>
  <c r="BH730" i="5" s="1"/>
  <c r="S46" i="12" s="1"/>
  <c r="BH568" i="5" a="1"/>
  <c r="BH568" i="5" s="1"/>
  <c r="BH573" i="5" s="1"/>
  <c r="BH577" i="5" s="1"/>
  <c r="S37" i="12" s="1"/>
  <c r="BH381" i="5" a="1"/>
  <c r="BH381" i="5" s="1"/>
  <c r="BH386" i="5" s="1"/>
  <c r="BH390" i="5" s="1"/>
  <c r="S26" i="12" s="1"/>
  <c r="BH432" i="5" a="1"/>
  <c r="BH432" i="5" s="1"/>
  <c r="BH437" i="5" s="1"/>
  <c r="BH441" i="5" s="1"/>
  <c r="S29" i="12" s="1"/>
  <c r="BH483" i="5" a="1"/>
  <c r="BH483" i="5" s="1"/>
  <c r="BH488" i="5" s="1"/>
  <c r="BH492" i="5" s="1"/>
  <c r="S32" i="12" s="1"/>
  <c r="BH93" i="5" a="1"/>
  <c r="BH93" i="5" s="1"/>
  <c r="BJ226" i="5" a="1"/>
  <c r="BJ226" i="5" s="1"/>
  <c r="BJ175" i="5" a="1"/>
  <c r="BJ175" i="5" s="1"/>
  <c r="BI652" i="5" a="1"/>
  <c r="BI652" i="5" s="1"/>
  <c r="BI658" i="5" s="1"/>
  <c r="BI662" i="5" s="1"/>
  <c r="T42" i="12" s="1"/>
  <c r="BI601" i="5" a="1"/>
  <c r="BI601" i="5" s="1"/>
  <c r="BI607" i="5" s="1"/>
  <c r="BI611" i="5" s="1"/>
  <c r="T39" i="12" s="1"/>
  <c r="BI549" i="5" a="1"/>
  <c r="BI549" i="5" s="1"/>
  <c r="BI465" i="5" a="1"/>
  <c r="BI465" i="5" s="1"/>
  <c r="BI516" i="5" a="1"/>
  <c r="BI516" i="5" s="1"/>
  <c r="BI522" i="5" s="1"/>
  <c r="BI526" i="5" s="1"/>
  <c r="T34" i="12" s="1"/>
  <c r="BI414" i="5" a="1"/>
  <c r="BI414" i="5" s="1"/>
  <c r="BI420" i="5" s="1"/>
  <c r="BI424" i="5" s="1"/>
  <c r="T28" i="12" s="1"/>
  <c r="BI330" i="5" a="1"/>
  <c r="BI330" i="5" s="1"/>
  <c r="BI245" i="5" a="1"/>
  <c r="BI245" i="5" s="1"/>
  <c r="BI363" i="5" a="1"/>
  <c r="BI363" i="5" s="1"/>
  <c r="BI143" i="5" a="1"/>
  <c r="BI143" i="5" s="1"/>
  <c r="BI193" i="5" a="1"/>
  <c r="BI193" i="5" s="1"/>
  <c r="BI73" i="5" a="1"/>
  <c r="BI73" i="5" s="1"/>
  <c r="BH550" i="5" a="1"/>
  <c r="BH550" i="5" s="1"/>
  <c r="BH556" i="5" s="1"/>
  <c r="BH560" i="5" s="1"/>
  <c r="S36" i="12" s="1"/>
  <c r="BH362" i="5" a="1"/>
  <c r="BH362" i="5" s="1"/>
  <c r="BH369" i="5" s="1"/>
  <c r="BH373" i="5" s="1"/>
  <c r="S25" i="12" s="1"/>
  <c r="AE7" i="7" s="1" a="1"/>
  <c r="AE7" i="7" s="1"/>
  <c r="BH57" i="5" a="1"/>
  <c r="BH57" i="5" s="1"/>
  <c r="BH539" i="5"/>
  <c r="BH543" i="5" s="1"/>
  <c r="S35" i="12" s="1"/>
  <c r="BG583" i="5" a="1"/>
  <c r="BG583" i="5" s="1"/>
  <c r="BG590" i="5" s="1"/>
  <c r="BG594" i="5" s="1"/>
  <c r="R38" i="12" s="1"/>
  <c r="BG635" i="5" a="1"/>
  <c r="BG635" i="5" s="1"/>
  <c r="BG641" i="5" s="1"/>
  <c r="BG645" i="5" s="1"/>
  <c r="R41" i="12" s="1"/>
  <c r="BG686" i="5" a="1"/>
  <c r="BG686" i="5" s="1"/>
  <c r="BG692" i="5" s="1"/>
  <c r="BG696" i="5" s="1"/>
  <c r="R44" i="12" s="1"/>
  <c r="BG499" i="5" a="1"/>
  <c r="BG499" i="5" s="1"/>
  <c r="BG505" i="5" s="1"/>
  <c r="BG509" i="5" s="1"/>
  <c r="R33" i="12" s="1"/>
  <c r="BG448" i="5" a="1"/>
  <c r="BG448" i="5" s="1"/>
  <c r="BG454" i="5" s="1"/>
  <c r="BG458" i="5" s="1"/>
  <c r="R30" i="12" s="1"/>
  <c r="D76" i="11"/>
  <c r="BF583" i="5" a="1"/>
  <c r="BF583" i="5" s="1"/>
  <c r="BF590" i="5" s="1"/>
  <c r="BF594" i="5" s="1"/>
  <c r="Q38" i="12" s="1"/>
  <c r="BF635" i="5" a="1"/>
  <c r="BF635" i="5" s="1"/>
  <c r="BF641" i="5" s="1"/>
  <c r="BF645" i="5" s="1"/>
  <c r="Q41" i="12" s="1"/>
  <c r="BF499" i="5" a="1"/>
  <c r="BF499" i="5" s="1"/>
  <c r="BF505" i="5" s="1"/>
  <c r="BF509" i="5" s="1"/>
  <c r="Q33" i="12" s="1"/>
  <c r="BF448" i="5" a="1"/>
  <c r="BF448" i="5" s="1"/>
  <c r="BF454" i="5" s="1"/>
  <c r="BF458" i="5" s="1"/>
  <c r="Q30" i="12" s="1"/>
  <c r="BF686" i="5" a="1"/>
  <c r="BF686" i="5" s="1"/>
  <c r="BF692" i="5" s="1"/>
  <c r="BF696" i="5" s="1"/>
  <c r="Q44" i="12" s="1"/>
  <c r="BV46" i="7"/>
  <c r="BV47" i="7"/>
  <c r="O17" i="14" s="1"/>
  <c r="BW10" i="7" a="1"/>
  <c r="BW10" i="7" s="1"/>
  <c r="BW7" i="7" a="1"/>
  <c r="BW7" i="7" s="1"/>
  <c r="BW5" i="7" a="1"/>
  <c r="BW5" i="7" s="1"/>
  <c r="BW9" i="7" a="1"/>
  <c r="BW9" i="7" s="1"/>
  <c r="BW8" i="7" a="1"/>
  <c r="BW8" i="7" s="1"/>
  <c r="BU48" i="7"/>
  <c r="N22" i="14" s="1"/>
  <c r="N38" i="14" s="1"/>
  <c r="BG397" i="5" a="1"/>
  <c r="BG397" i="5" s="1"/>
  <c r="BG403" i="5" s="1"/>
  <c r="BG407" i="5" s="1"/>
  <c r="R27" i="12" s="1"/>
  <c r="BG227" i="5" a="1"/>
  <c r="BG227" i="5" s="1"/>
  <c r="BG233" i="5" s="1"/>
  <c r="BG237" i="5" s="1"/>
  <c r="R17" i="12" s="1"/>
  <c r="BG177" i="5" a="1"/>
  <c r="BG177" i="5" s="1"/>
  <c r="BG182" i="5" s="1"/>
  <c r="BG186" i="5" s="1"/>
  <c r="R14" i="12" s="1"/>
  <c r="BF74" i="5" a="1"/>
  <c r="BF74" i="5" s="1"/>
  <c r="BF80" i="5" s="1"/>
  <c r="BF84" i="5" s="1"/>
  <c r="Q8" i="12" s="1"/>
  <c r="BF227" i="5" a="1"/>
  <c r="BF227" i="5" s="1"/>
  <c r="BF233" i="5" s="1"/>
  <c r="BF237" i="5" s="1"/>
  <c r="Q17" i="12" s="1"/>
  <c r="BF397" i="5" a="1"/>
  <c r="BF397" i="5" s="1"/>
  <c r="BF403" i="5" s="1"/>
  <c r="BF407" i="5" s="1"/>
  <c r="Q27" i="12" s="1"/>
  <c r="BF177" i="5" a="1"/>
  <c r="BF177" i="5" s="1"/>
  <c r="BF182" i="5" s="1"/>
  <c r="BF186" i="5" s="1"/>
  <c r="Q14" i="12" s="1"/>
  <c r="BI23" i="5" a="1"/>
  <c r="BI23" i="5" s="1"/>
  <c r="BI75" i="5" a="1"/>
  <c r="BI75" i="5" s="1"/>
  <c r="BG74" i="5" a="1"/>
  <c r="BG74" i="5" s="1"/>
  <c r="BG80" i="5" s="1"/>
  <c r="BG84" i="5" s="1"/>
  <c r="R8" i="12" s="1"/>
  <c r="AZ99" i="9"/>
  <c r="CR99" i="9" s="1"/>
  <c r="CP100" i="9"/>
  <c r="CS103" i="9"/>
  <c r="CT104" i="9"/>
  <c r="CR102" i="9"/>
  <c r="CQ101" i="9"/>
  <c r="BH158" i="5" a="1"/>
  <c r="BH158" i="5" s="1"/>
  <c r="BH39" i="5" a="1"/>
  <c r="BH39" i="5" s="1"/>
  <c r="BH76" i="5" a="1"/>
  <c r="BH76" i="5" s="1"/>
  <c r="BH22" i="5" a="1"/>
  <c r="BH22" i="5" s="1"/>
  <c r="BH160" i="5" a="1"/>
  <c r="BH160" i="5" s="1"/>
  <c r="BH163" i="5" a="1"/>
  <c r="BH163" i="5" s="1"/>
  <c r="BH44" i="5" a="1"/>
  <c r="BH44" i="5" s="1"/>
  <c r="BH110" i="5" a="1"/>
  <c r="BH110" i="5" s="1"/>
  <c r="BH161" i="5" a="1"/>
  <c r="BH161" i="5" s="1"/>
  <c r="BH164" i="5" a="1"/>
  <c r="BH164" i="5" s="1"/>
  <c r="BH109" i="5" a="1"/>
  <c r="BH109" i="5" s="1"/>
  <c r="BH108" i="5" a="1"/>
  <c r="BH108" i="5" s="1"/>
  <c r="BH60" i="5" a="1"/>
  <c r="BH60" i="5" s="1"/>
  <c r="BH41" i="5" a="1"/>
  <c r="BH41" i="5" s="1"/>
  <c r="BH162" i="5" a="1"/>
  <c r="BH162" i="5" s="1"/>
  <c r="BH26" i="5" a="1"/>
  <c r="BH26" i="5" s="1"/>
  <c r="BH77" i="5" a="1"/>
  <c r="BH77" i="5" s="1"/>
  <c r="BH107" i="5" a="1"/>
  <c r="BH107" i="5" s="1"/>
  <c r="BH79" i="5" a="1"/>
  <c r="BH79" i="5" s="1"/>
  <c r="BH25" i="5" a="1"/>
  <c r="BH25" i="5" s="1"/>
  <c r="BH112" i="5" a="1"/>
  <c r="BH112" i="5" s="1"/>
  <c r="BH40" i="5" a="1"/>
  <c r="BH40" i="5" s="1"/>
  <c r="BI61" i="5" a="1"/>
  <c r="BI61" i="5" s="1"/>
  <c r="BI59" i="5" a="1"/>
  <c r="BI59" i="5" s="1"/>
  <c r="BI78" i="5" a="1"/>
  <c r="BI78" i="5" s="1"/>
  <c r="BI27" i="5" a="1"/>
  <c r="BI27" i="5" s="1"/>
  <c r="BI24" i="5" a="1"/>
  <c r="BI24" i="5" s="1"/>
  <c r="BG165" i="5"/>
  <c r="BG169" i="5" s="1"/>
  <c r="R13" i="12" s="1"/>
  <c r="BJ58" i="5" a="1"/>
  <c r="BJ58" i="5" s="1"/>
  <c r="BH42" i="5" a="1"/>
  <c r="BH42" i="5" s="1"/>
  <c r="BH111" i="5" a="1"/>
  <c r="BH111" i="5" s="1"/>
  <c r="X46" i="7"/>
  <c r="X47" i="7"/>
  <c r="H16" i="14" s="1"/>
  <c r="H32" i="14" s="1"/>
  <c r="W48" i="7"/>
  <c r="G21" i="14" s="1"/>
  <c r="BG29" i="5"/>
  <c r="BG33" i="5" s="1"/>
  <c r="R5" i="12" s="1"/>
  <c r="BG46" i="5"/>
  <c r="BG50" i="5" s="1"/>
  <c r="R6" i="12" s="1"/>
  <c r="AD8" i="7" s="1" a="1"/>
  <c r="AD8" i="7" s="1"/>
  <c r="BG114" i="5"/>
  <c r="BG118" i="5" s="1"/>
  <c r="R10" i="12" s="1"/>
  <c r="AD6" i="7" s="1" a="1"/>
  <c r="AD6" i="7" s="1"/>
  <c r="BG97" i="5"/>
  <c r="BG101" i="5" s="1"/>
  <c r="R9" i="12" s="1"/>
  <c r="BL151" i="5"/>
  <c r="AF3" i="7"/>
  <c r="BX6" i="7" s="1" a="1"/>
  <c r="BX6" i="7" s="1"/>
  <c r="BM150" i="5" a="1"/>
  <c r="BM150" i="5" s="1"/>
  <c r="X150" i="5"/>
  <c r="BL168" i="5"/>
  <c r="BM149" i="5" a="1"/>
  <c r="BM149" i="5" s="1"/>
  <c r="X149" i="5"/>
  <c r="BM184" i="5" a="1"/>
  <c r="BM184" i="5" s="1"/>
  <c r="X184" i="5"/>
  <c r="W183" i="5"/>
  <c r="BL183" i="5" a="1"/>
  <c r="BL183" i="5" s="1"/>
  <c r="BL185" i="5" s="1"/>
  <c r="BM166" i="5" a="1"/>
  <c r="BM166" i="5" s="1"/>
  <c r="X166" i="5"/>
  <c r="X167" i="5"/>
  <c r="BM167" i="5" a="1"/>
  <c r="BM167" i="5" s="1"/>
  <c r="BM132" i="5" a="1"/>
  <c r="BM132" i="5" s="1"/>
  <c r="X132" i="5"/>
  <c r="BK133" i="5" a="1"/>
  <c r="BK133" i="5" s="1"/>
  <c r="BK134" i="5" s="1"/>
  <c r="V133" i="5"/>
  <c r="BL115" i="5" a="1"/>
  <c r="BL115" i="5" s="1"/>
  <c r="BL117" i="5" s="1"/>
  <c r="W115" i="5"/>
  <c r="X116" i="5"/>
  <c r="BM116" i="5" a="1"/>
  <c r="BM116" i="5" s="1"/>
  <c r="BM99" i="5" a="1"/>
  <c r="BM99" i="5" s="1"/>
  <c r="BM100" i="5" s="1"/>
  <c r="X99" i="5"/>
  <c r="BO98" i="5" a="1"/>
  <c r="BO98" i="5" s="1"/>
  <c r="Z98" i="5"/>
  <c r="BM82" i="5" a="1"/>
  <c r="BM82" i="5" s="1"/>
  <c r="X82" i="5"/>
  <c r="W81" i="5"/>
  <c r="BL81" i="5" a="1"/>
  <c r="BL81" i="5" s="1"/>
  <c r="BL83" i="5" s="1"/>
  <c r="W64" i="5"/>
  <c r="BL64" i="5" a="1"/>
  <c r="BL64" i="5" s="1"/>
  <c r="BL66" i="5" s="1"/>
  <c r="X65" i="5"/>
  <c r="BM65" i="5" a="1"/>
  <c r="BM65" i="5" s="1"/>
  <c r="V48" i="5"/>
  <c r="BK48" i="5" a="1"/>
  <c r="BK48" i="5" s="1"/>
  <c r="BK49" i="5" s="1"/>
  <c r="BM47" i="5" a="1"/>
  <c r="BM47" i="5" s="1"/>
  <c r="X47" i="5"/>
  <c r="BL30" i="5" a="1"/>
  <c r="BL30" i="5" s="1"/>
  <c r="BL32" i="5" s="1"/>
  <c r="W30" i="5"/>
  <c r="V13" i="5"/>
  <c r="W11" i="5"/>
  <c r="V10" i="5"/>
  <c r="W5" i="5"/>
  <c r="K1337" i="9"/>
  <c r="J1337" i="9"/>
  <c r="F1338" i="9"/>
  <c r="L1337" i="9"/>
  <c r="BB1336" i="9"/>
  <c r="CT1336" i="9" s="1"/>
  <c r="AT1336" i="9"/>
  <c r="CL1336" i="9" s="1"/>
  <c r="AL1336" i="9"/>
  <c r="CD1336" i="9" s="1"/>
  <c r="AD1336" i="9"/>
  <c r="BV1336" i="9" s="1"/>
  <c r="BA1336" i="9"/>
  <c r="CS1336" i="9" s="1"/>
  <c r="AS1336" i="9"/>
  <c r="CK1336" i="9" s="1"/>
  <c r="AK1336" i="9"/>
  <c r="CC1336" i="9" s="1"/>
  <c r="AC1336" i="9"/>
  <c r="BU1336" i="9" s="1"/>
  <c r="AZ1336" i="9"/>
  <c r="CR1336" i="9" s="1"/>
  <c r="AR1336" i="9"/>
  <c r="CJ1336" i="9" s="1"/>
  <c r="AJ1336" i="9"/>
  <c r="CB1336" i="9" s="1"/>
  <c r="AB1336" i="9"/>
  <c r="BT1336" i="9" s="1"/>
  <c r="BT1363" i="9" s="1"/>
  <c r="P33" i="11" s="1"/>
  <c r="BI464" i="5" s="1" a="1"/>
  <c r="BI464" i="5" s="1"/>
  <c r="AY1336" i="9"/>
  <c r="CQ1336" i="9" s="1"/>
  <c r="AQ1336" i="9"/>
  <c r="CI1336" i="9" s="1"/>
  <c r="AI1336" i="9"/>
  <c r="CA1336" i="9" s="1"/>
  <c r="AX1336" i="9"/>
  <c r="CP1336" i="9" s="1"/>
  <c r="AP1336" i="9"/>
  <c r="CH1336" i="9" s="1"/>
  <c r="AH1336" i="9"/>
  <c r="BZ1336" i="9" s="1"/>
  <c r="AW1336" i="9"/>
  <c r="CO1336" i="9" s="1"/>
  <c r="AO1336" i="9"/>
  <c r="CG1336" i="9" s="1"/>
  <c r="AG1336" i="9"/>
  <c r="BY1336" i="9" s="1"/>
  <c r="AV1336" i="9"/>
  <c r="CN1336" i="9" s="1"/>
  <c r="AN1336" i="9"/>
  <c r="CF1336" i="9" s="1"/>
  <c r="AF1336" i="9"/>
  <c r="BX1336" i="9" s="1"/>
  <c r="AM1336" i="9"/>
  <c r="CE1336" i="9" s="1"/>
  <c r="AU1336" i="9"/>
  <c r="CM1336" i="9" s="1"/>
  <c r="AE1336" i="9"/>
  <c r="BW1336" i="9" s="1"/>
  <c r="AP1321" i="9"/>
  <c r="CH1321" i="9" s="1"/>
  <c r="CR1334" i="9"/>
  <c r="CS1335" i="9"/>
  <c r="CQ1333" i="9"/>
  <c r="CP1332" i="9"/>
  <c r="CO1331" i="9"/>
  <c r="CN1330" i="9"/>
  <c r="CJ1326" i="9"/>
  <c r="CM1329" i="9"/>
  <c r="CK1327" i="9"/>
  <c r="CI1325" i="9"/>
  <c r="CF1322" i="9"/>
  <c r="CG1323" i="9"/>
  <c r="CL1328" i="9"/>
  <c r="CH1324" i="9"/>
  <c r="CS1288" i="9"/>
  <c r="CN1283" i="9"/>
  <c r="CO1284" i="9"/>
  <c r="CM1282" i="9"/>
  <c r="CP1285" i="9"/>
  <c r="CL1281" i="9"/>
  <c r="CJ1279" i="9"/>
  <c r="CT1289" i="9"/>
  <c r="CQ1286" i="9"/>
  <c r="CH1277" i="9"/>
  <c r="CR1287" i="9"/>
  <c r="CG1276" i="9"/>
  <c r="CI1278" i="9"/>
  <c r="CK1280" i="9"/>
  <c r="CF1275" i="9"/>
  <c r="AU1290" i="9"/>
  <c r="CM1290" i="9" s="1"/>
  <c r="AM1290" i="9"/>
  <c r="CE1290" i="9" s="1"/>
  <c r="AE1290" i="9"/>
  <c r="BW1290" i="9" s="1"/>
  <c r="BA1290" i="9"/>
  <c r="CS1290" i="9" s="1"/>
  <c r="AS1290" i="9"/>
  <c r="CK1290" i="9" s="1"/>
  <c r="AK1290" i="9"/>
  <c r="CC1290" i="9" s="1"/>
  <c r="AC1290" i="9"/>
  <c r="BU1290" i="9" s="1"/>
  <c r="BU1316" i="9" s="1"/>
  <c r="Q32" i="11" s="1"/>
  <c r="BJ481" i="5" s="1" a="1"/>
  <c r="BJ481" i="5" s="1"/>
  <c r="AZ1290" i="9"/>
  <c r="CR1290" i="9" s="1"/>
  <c r="AR1290" i="9"/>
  <c r="CJ1290" i="9" s="1"/>
  <c r="AJ1290" i="9"/>
  <c r="CB1290" i="9" s="1"/>
  <c r="AY1290" i="9"/>
  <c r="CQ1290" i="9" s="1"/>
  <c r="AQ1290" i="9"/>
  <c r="CI1290" i="9" s="1"/>
  <c r="AI1290" i="9"/>
  <c r="CA1290" i="9" s="1"/>
  <c r="AW1290" i="9"/>
  <c r="CO1290" i="9" s="1"/>
  <c r="AO1290" i="9"/>
  <c r="CG1290" i="9" s="1"/>
  <c r="AG1290" i="9"/>
  <c r="BY1290" i="9" s="1"/>
  <c r="AT1290" i="9"/>
  <c r="CL1290" i="9" s="1"/>
  <c r="AN1290" i="9"/>
  <c r="CF1290" i="9" s="1"/>
  <c r="AL1290" i="9"/>
  <c r="CD1290" i="9" s="1"/>
  <c r="AH1290" i="9"/>
  <c r="BZ1290" i="9" s="1"/>
  <c r="AX1290" i="9"/>
  <c r="CP1290" i="9" s="1"/>
  <c r="AD1290" i="9"/>
  <c r="BV1290" i="9" s="1"/>
  <c r="AP1290" i="9"/>
  <c r="CH1290" i="9" s="1"/>
  <c r="AF1290" i="9"/>
  <c r="BX1290" i="9" s="1"/>
  <c r="BB1290" i="9"/>
  <c r="CT1290" i="9" s="1"/>
  <c r="AV1290" i="9"/>
  <c r="CN1290" i="9" s="1"/>
  <c r="AP1274" i="9"/>
  <c r="CH1274" i="9" s="1"/>
  <c r="K1291" i="9"/>
  <c r="J1291" i="9"/>
  <c r="F1292" i="9"/>
  <c r="L1291" i="9"/>
  <c r="AO1227" i="9"/>
  <c r="CG1227" i="9" s="1"/>
  <c r="CQ1240" i="9"/>
  <c r="CR1241" i="9"/>
  <c r="CP1239" i="9"/>
  <c r="CN1237" i="9"/>
  <c r="CL1235" i="9"/>
  <c r="CS1242" i="9"/>
  <c r="CK1234" i="9"/>
  <c r="CM1236" i="9"/>
  <c r="CG1230" i="9"/>
  <c r="CO1238" i="9"/>
  <c r="CI1232" i="9"/>
  <c r="CE1228" i="9"/>
  <c r="CH1231" i="9"/>
  <c r="CJ1233" i="9"/>
  <c r="CF1229" i="9"/>
  <c r="J1244" i="9"/>
  <c r="F1245" i="9"/>
  <c r="L1244" i="9"/>
  <c r="K1244" i="9"/>
  <c r="AZ1243" i="9"/>
  <c r="CR1243" i="9" s="1"/>
  <c r="AR1243" i="9"/>
  <c r="CJ1243" i="9" s="1"/>
  <c r="AJ1243" i="9"/>
  <c r="CB1243" i="9" s="1"/>
  <c r="AX1243" i="9"/>
  <c r="CP1243" i="9" s="1"/>
  <c r="AP1243" i="9"/>
  <c r="CH1243" i="9" s="1"/>
  <c r="AH1243" i="9"/>
  <c r="BZ1243" i="9" s="1"/>
  <c r="AW1243" i="9"/>
  <c r="CO1243" i="9" s="1"/>
  <c r="AO1243" i="9"/>
  <c r="CG1243" i="9" s="1"/>
  <c r="AG1243" i="9"/>
  <c r="BY1243" i="9" s="1"/>
  <c r="AV1243" i="9"/>
  <c r="CN1243" i="9" s="1"/>
  <c r="AN1243" i="9"/>
  <c r="CF1243" i="9" s="1"/>
  <c r="AF1243" i="9"/>
  <c r="BX1243" i="9" s="1"/>
  <c r="BB1243" i="9"/>
  <c r="CT1243" i="9" s="1"/>
  <c r="AT1243" i="9"/>
  <c r="CL1243" i="9" s="1"/>
  <c r="AL1243" i="9"/>
  <c r="CD1243" i="9" s="1"/>
  <c r="AD1243" i="9"/>
  <c r="BV1243" i="9" s="1"/>
  <c r="AY1243" i="9"/>
  <c r="CQ1243" i="9" s="1"/>
  <c r="AC1243" i="9"/>
  <c r="BU1243" i="9" s="1"/>
  <c r="BU1269" i="9" s="1"/>
  <c r="Q31" i="11" s="1"/>
  <c r="BJ498" i="5" s="1" a="1"/>
  <c r="BJ498" i="5" s="1"/>
  <c r="AS1243" i="9"/>
  <c r="CK1243" i="9" s="1"/>
  <c r="AQ1243" i="9"/>
  <c r="CI1243" i="9" s="1"/>
  <c r="AM1243" i="9"/>
  <c r="CE1243" i="9" s="1"/>
  <c r="AI1243" i="9"/>
  <c r="CA1243" i="9" s="1"/>
  <c r="AK1243" i="9"/>
  <c r="CC1243" i="9" s="1"/>
  <c r="BA1243" i="9"/>
  <c r="CS1243" i="9" s="1"/>
  <c r="AU1243" i="9"/>
  <c r="CM1243" i="9" s="1"/>
  <c r="AE1243" i="9"/>
  <c r="BW1243" i="9" s="1"/>
  <c r="K1150" i="9"/>
  <c r="J1150" i="9"/>
  <c r="F1151" i="9"/>
  <c r="L1150" i="9"/>
  <c r="CS1148" i="9"/>
  <c r="CR1147" i="9"/>
  <c r="CN1143" i="9"/>
  <c r="CL1141" i="9"/>
  <c r="CQ1146" i="9"/>
  <c r="CM1142" i="9"/>
  <c r="CK1140" i="9"/>
  <c r="CI1138" i="9"/>
  <c r="CP1145" i="9"/>
  <c r="CH1137" i="9"/>
  <c r="CF1135" i="9"/>
  <c r="CE1134" i="9"/>
  <c r="CJ1139" i="9"/>
  <c r="CG1136" i="9"/>
  <c r="CO1144" i="9"/>
  <c r="BA1149" i="9"/>
  <c r="CS1149" i="9" s="1"/>
  <c r="AS1149" i="9"/>
  <c r="CK1149" i="9" s="1"/>
  <c r="AK1149" i="9"/>
  <c r="CC1149" i="9" s="1"/>
  <c r="AC1149" i="9"/>
  <c r="BU1149" i="9" s="1"/>
  <c r="BU1175" i="9" s="1"/>
  <c r="Q29" i="11" s="1"/>
  <c r="BJ600" i="5" s="1" a="1"/>
  <c r="BJ600" i="5" s="1"/>
  <c r="AZ1149" i="9"/>
  <c r="CR1149" i="9" s="1"/>
  <c r="AR1149" i="9"/>
  <c r="CJ1149" i="9" s="1"/>
  <c r="AJ1149" i="9"/>
  <c r="CB1149" i="9" s="1"/>
  <c r="AY1149" i="9"/>
  <c r="CQ1149" i="9" s="1"/>
  <c r="AQ1149" i="9"/>
  <c r="CI1149" i="9" s="1"/>
  <c r="AI1149" i="9"/>
  <c r="CA1149" i="9" s="1"/>
  <c r="AX1149" i="9"/>
  <c r="CP1149" i="9" s="1"/>
  <c r="AP1149" i="9"/>
  <c r="CH1149" i="9" s="1"/>
  <c r="AH1149" i="9"/>
  <c r="BZ1149" i="9" s="1"/>
  <c r="AV1149" i="9"/>
  <c r="CN1149" i="9" s="1"/>
  <c r="AN1149" i="9"/>
  <c r="CF1149" i="9" s="1"/>
  <c r="AF1149" i="9"/>
  <c r="BX1149" i="9" s="1"/>
  <c r="BB1149" i="9"/>
  <c r="CT1149" i="9" s="1"/>
  <c r="AE1149" i="9"/>
  <c r="BW1149" i="9" s="1"/>
  <c r="AW1149" i="9"/>
  <c r="CO1149" i="9" s="1"/>
  <c r="AD1149" i="9"/>
  <c r="BV1149" i="9" s="1"/>
  <c r="AU1149" i="9"/>
  <c r="CM1149" i="9" s="1"/>
  <c r="AO1149" i="9"/>
  <c r="CG1149" i="9" s="1"/>
  <c r="AL1149" i="9"/>
  <c r="CD1149" i="9" s="1"/>
  <c r="AG1149" i="9"/>
  <c r="BY1149" i="9" s="1"/>
  <c r="AT1149" i="9"/>
  <c r="CL1149" i="9" s="1"/>
  <c r="AM1149" i="9"/>
  <c r="CE1149" i="9" s="1"/>
  <c r="AO1133" i="9"/>
  <c r="CG1133" i="9" s="1"/>
  <c r="CS1102" i="9"/>
  <c r="CP1099" i="9"/>
  <c r="CL1095" i="9"/>
  <c r="CN1097" i="9"/>
  <c r="CJ1093" i="9"/>
  <c r="CI1092" i="9"/>
  <c r="CG1090" i="9"/>
  <c r="CM1096" i="9"/>
  <c r="CH1091" i="9"/>
  <c r="CF1089" i="9"/>
  <c r="CD1087" i="9"/>
  <c r="CR1101" i="9"/>
  <c r="CE1088" i="9"/>
  <c r="CK1094" i="9"/>
  <c r="CQ1100" i="9"/>
  <c r="CO1098" i="9"/>
  <c r="F1105" i="9"/>
  <c r="L1104" i="9"/>
  <c r="J1104" i="9"/>
  <c r="K1104" i="9"/>
  <c r="BB1103" i="9"/>
  <c r="CT1103" i="9" s="1"/>
  <c r="AT1103" i="9"/>
  <c r="CL1103" i="9" s="1"/>
  <c r="AL1103" i="9"/>
  <c r="CD1103" i="9" s="1"/>
  <c r="AD1103" i="9"/>
  <c r="BV1103" i="9" s="1"/>
  <c r="BV1128" i="9" s="1"/>
  <c r="R28" i="11" s="1"/>
  <c r="BK617" i="5" s="1" a="1"/>
  <c r="BK617" i="5" s="1"/>
  <c r="BA1103" i="9"/>
  <c r="CS1103" i="9" s="1"/>
  <c r="AS1103" i="9"/>
  <c r="CK1103" i="9" s="1"/>
  <c r="AK1103" i="9"/>
  <c r="CC1103" i="9" s="1"/>
  <c r="AY1103" i="9"/>
  <c r="CQ1103" i="9" s="1"/>
  <c r="AQ1103" i="9"/>
  <c r="CI1103" i="9" s="1"/>
  <c r="AI1103" i="9"/>
  <c r="CA1103" i="9" s="1"/>
  <c r="AX1103" i="9"/>
  <c r="CP1103" i="9" s="1"/>
  <c r="AP1103" i="9"/>
  <c r="CH1103" i="9" s="1"/>
  <c r="AH1103" i="9"/>
  <c r="BZ1103" i="9" s="1"/>
  <c r="AV1103" i="9"/>
  <c r="CN1103" i="9" s="1"/>
  <c r="AN1103" i="9"/>
  <c r="CF1103" i="9" s="1"/>
  <c r="AF1103" i="9"/>
  <c r="BX1103" i="9" s="1"/>
  <c r="AJ1103" i="9"/>
  <c r="CB1103" i="9" s="1"/>
  <c r="AZ1103" i="9"/>
  <c r="CR1103" i="9" s="1"/>
  <c r="AE1103" i="9"/>
  <c r="BW1103" i="9" s="1"/>
  <c r="AW1103" i="9"/>
  <c r="CO1103" i="9" s="1"/>
  <c r="AO1103" i="9"/>
  <c r="CG1103" i="9" s="1"/>
  <c r="AM1103" i="9"/>
  <c r="CE1103" i="9" s="1"/>
  <c r="AR1103" i="9"/>
  <c r="CJ1103" i="9" s="1"/>
  <c r="AG1103" i="9"/>
  <c r="BY1103" i="9" s="1"/>
  <c r="AU1103" i="9"/>
  <c r="CM1103" i="9" s="1"/>
  <c r="AN1086" i="9"/>
  <c r="CF1086" i="9" s="1"/>
  <c r="AN1039" i="9"/>
  <c r="CF1039" i="9" s="1"/>
  <c r="CJ1046" i="9"/>
  <c r="CG1043" i="9"/>
  <c r="CH1044" i="9"/>
  <c r="CL1048" i="9"/>
  <c r="CE1041" i="9"/>
  <c r="CI1045" i="9"/>
  <c r="CM1049" i="9"/>
  <c r="CO1051" i="9"/>
  <c r="CK1047" i="9"/>
  <c r="CN1050" i="9"/>
  <c r="CF1042" i="9"/>
  <c r="CD1040" i="9"/>
  <c r="CP1052" i="9"/>
  <c r="CQ1053" i="9"/>
  <c r="F1057" i="9"/>
  <c r="L1056" i="9"/>
  <c r="J1056" i="9"/>
  <c r="K1056" i="9"/>
  <c r="AY1055" i="9"/>
  <c r="CQ1055" i="9" s="1"/>
  <c r="AQ1055" i="9"/>
  <c r="CI1055" i="9" s="1"/>
  <c r="AI1055" i="9"/>
  <c r="CA1055" i="9" s="1"/>
  <c r="AX1055" i="9"/>
  <c r="CP1055" i="9" s="1"/>
  <c r="AP1055" i="9"/>
  <c r="CH1055" i="9" s="1"/>
  <c r="AH1055" i="9"/>
  <c r="BZ1055" i="9" s="1"/>
  <c r="AW1055" i="9"/>
  <c r="CO1055" i="9" s="1"/>
  <c r="AO1055" i="9"/>
  <c r="CG1055" i="9" s="1"/>
  <c r="AG1055" i="9"/>
  <c r="BY1055" i="9" s="1"/>
  <c r="AV1055" i="9"/>
  <c r="CN1055" i="9" s="1"/>
  <c r="AN1055" i="9"/>
  <c r="CF1055" i="9" s="1"/>
  <c r="AF1055" i="9"/>
  <c r="BX1055" i="9" s="1"/>
  <c r="AU1055" i="9"/>
  <c r="CM1055" i="9" s="1"/>
  <c r="AM1055" i="9"/>
  <c r="CE1055" i="9" s="1"/>
  <c r="AE1055" i="9"/>
  <c r="BW1055" i="9" s="1"/>
  <c r="BB1055" i="9"/>
  <c r="CT1055" i="9" s="1"/>
  <c r="AT1055" i="9"/>
  <c r="CL1055" i="9" s="1"/>
  <c r="AL1055" i="9"/>
  <c r="CD1055" i="9" s="1"/>
  <c r="AD1055" i="9"/>
  <c r="BV1055" i="9" s="1"/>
  <c r="AZ1055" i="9"/>
  <c r="CR1055" i="9" s="1"/>
  <c r="AR1055" i="9"/>
  <c r="CJ1055" i="9" s="1"/>
  <c r="AJ1055" i="9"/>
  <c r="CB1055" i="9" s="1"/>
  <c r="AK1055" i="9"/>
  <c r="CC1055" i="9" s="1"/>
  <c r="AC1055" i="9"/>
  <c r="BU1055" i="9" s="1"/>
  <c r="BU1081" i="9" s="1"/>
  <c r="Q27" i="11" s="1"/>
  <c r="BJ634" i="5" s="1" a="1"/>
  <c r="BJ634" i="5" s="1"/>
  <c r="BA1055" i="9"/>
  <c r="CS1055" i="9" s="1"/>
  <c r="AS1055" i="9"/>
  <c r="CK1055" i="9" s="1"/>
  <c r="F963" i="9"/>
  <c r="K962" i="9"/>
  <c r="L962" i="9"/>
  <c r="J962" i="9"/>
  <c r="AX961" i="9"/>
  <c r="CP961" i="9" s="1"/>
  <c r="AP961" i="9"/>
  <c r="CH961" i="9" s="1"/>
  <c r="AH961" i="9"/>
  <c r="BZ961" i="9" s="1"/>
  <c r="AW961" i="9"/>
  <c r="CO961" i="9" s="1"/>
  <c r="AO961" i="9"/>
  <c r="CG961" i="9" s="1"/>
  <c r="AG961" i="9"/>
  <c r="BY961" i="9" s="1"/>
  <c r="AV961" i="9"/>
  <c r="CN961" i="9" s="1"/>
  <c r="AN961" i="9"/>
  <c r="CF961" i="9" s="1"/>
  <c r="AF961" i="9"/>
  <c r="BX961" i="9" s="1"/>
  <c r="AU961" i="9"/>
  <c r="CM961" i="9" s="1"/>
  <c r="AM961" i="9"/>
  <c r="CE961" i="9" s="1"/>
  <c r="AE961" i="9"/>
  <c r="BW961" i="9" s="1"/>
  <c r="BA961" i="9"/>
  <c r="CS961" i="9" s="1"/>
  <c r="AS961" i="9"/>
  <c r="CK961" i="9" s="1"/>
  <c r="AK961" i="9"/>
  <c r="CC961" i="9" s="1"/>
  <c r="AC961" i="9"/>
  <c r="BU961" i="9" s="1"/>
  <c r="BU987" i="9" s="1"/>
  <c r="Q25" i="11" s="1"/>
  <c r="BJ857" i="5" s="1" a="1"/>
  <c r="BJ857" i="5" s="1"/>
  <c r="BJ862" i="5" s="1"/>
  <c r="BJ866" i="5" s="1"/>
  <c r="U54" i="12" s="1"/>
  <c r="AT961" i="9"/>
  <c r="CL961" i="9" s="1"/>
  <c r="AR961" i="9"/>
  <c r="CJ961" i="9" s="1"/>
  <c r="AQ961" i="9"/>
  <c r="CI961" i="9" s="1"/>
  <c r="AL961" i="9"/>
  <c r="CD961" i="9" s="1"/>
  <c r="BB961" i="9"/>
  <c r="CT961" i="9" s="1"/>
  <c r="AI961" i="9"/>
  <c r="CA961" i="9" s="1"/>
  <c r="AY961" i="9"/>
  <c r="CQ961" i="9" s="1"/>
  <c r="AD961" i="9"/>
  <c r="BV961" i="9" s="1"/>
  <c r="AZ961" i="9"/>
  <c r="CR961" i="9" s="1"/>
  <c r="AJ961" i="9"/>
  <c r="CB961" i="9" s="1"/>
  <c r="CT959" i="9"/>
  <c r="CR957" i="9"/>
  <c r="CQ956" i="9"/>
  <c r="CM952" i="9"/>
  <c r="CL951" i="9"/>
  <c r="CJ949" i="9"/>
  <c r="CH947" i="9"/>
  <c r="CI948" i="9"/>
  <c r="CN953" i="9"/>
  <c r="CP955" i="9"/>
  <c r="CK950" i="9"/>
  <c r="CG946" i="9"/>
  <c r="CS958" i="9"/>
  <c r="CO954" i="9"/>
  <c r="AQ945" i="9"/>
  <c r="CI945" i="9" s="1"/>
  <c r="L915" i="9"/>
  <c r="K915" i="9"/>
  <c r="J915" i="9"/>
  <c r="F916" i="9"/>
  <c r="BB914" i="9"/>
  <c r="CT914" i="9" s="1"/>
  <c r="AT914" i="9"/>
  <c r="CL914" i="9" s="1"/>
  <c r="AL914" i="9"/>
  <c r="CD914" i="9" s="1"/>
  <c r="AD914" i="9"/>
  <c r="BV914" i="9" s="1"/>
  <c r="BA914" i="9"/>
  <c r="CS914" i="9" s="1"/>
  <c r="AS914" i="9"/>
  <c r="CK914" i="9" s="1"/>
  <c r="AK914" i="9"/>
  <c r="CC914" i="9" s="1"/>
  <c r="AC914" i="9"/>
  <c r="BU914" i="9" s="1"/>
  <c r="BU940" i="9" s="1"/>
  <c r="Q24" i="11" s="1"/>
  <c r="BJ874" i="5" s="1" a="1"/>
  <c r="BJ874" i="5" s="1"/>
  <c r="AZ914" i="9"/>
  <c r="CR914" i="9" s="1"/>
  <c r="AR914" i="9"/>
  <c r="CJ914" i="9" s="1"/>
  <c r="AJ914" i="9"/>
  <c r="CB914" i="9" s="1"/>
  <c r="AY914" i="9"/>
  <c r="CQ914" i="9" s="1"/>
  <c r="AQ914" i="9"/>
  <c r="CI914" i="9" s="1"/>
  <c r="AI914" i="9"/>
  <c r="CA914" i="9" s="1"/>
  <c r="AP914" i="9"/>
  <c r="CH914" i="9" s="1"/>
  <c r="AO914" i="9"/>
  <c r="CG914" i="9" s="1"/>
  <c r="AN914" i="9"/>
  <c r="CF914" i="9" s="1"/>
  <c r="AM914" i="9"/>
  <c r="CE914" i="9" s="1"/>
  <c r="AH914" i="9"/>
  <c r="BZ914" i="9" s="1"/>
  <c r="AG914" i="9"/>
  <c r="BY914" i="9" s="1"/>
  <c r="AF914" i="9"/>
  <c r="BX914" i="9" s="1"/>
  <c r="AE914" i="9"/>
  <c r="BW914" i="9" s="1"/>
  <c r="AV914" i="9"/>
  <c r="CN914" i="9" s="1"/>
  <c r="AU914" i="9"/>
  <c r="CM914" i="9" s="1"/>
  <c r="AX914" i="9"/>
  <c r="CP914" i="9" s="1"/>
  <c r="AW914" i="9"/>
  <c r="CO914" i="9" s="1"/>
  <c r="CT913" i="9"/>
  <c r="CR911" i="9"/>
  <c r="CP909" i="9"/>
  <c r="CL905" i="9"/>
  <c r="CS912" i="9"/>
  <c r="CQ910" i="9"/>
  <c r="CJ903" i="9"/>
  <c r="CO908" i="9"/>
  <c r="CM906" i="9"/>
  <c r="CK904" i="9"/>
  <c r="CI902" i="9"/>
  <c r="CH901" i="9"/>
  <c r="CN907" i="9"/>
  <c r="CF899" i="9"/>
  <c r="CG900" i="9"/>
  <c r="AP898" i="9"/>
  <c r="CH898" i="9" s="1"/>
  <c r="CG865" i="9"/>
  <c r="CH865" i="9"/>
  <c r="AD851" i="9"/>
  <c r="BV851" i="9" s="1"/>
  <c r="BT852" i="9"/>
  <c r="BU853" i="9"/>
  <c r="BV854" i="9"/>
  <c r="BW855" i="9"/>
  <c r="BX856" i="9"/>
  <c r="BY857" i="9"/>
  <c r="BZ858" i="9"/>
  <c r="CA859" i="9"/>
  <c r="CB860" i="9"/>
  <c r="CC861" i="9"/>
  <c r="CD862" i="9"/>
  <c r="CE863" i="9"/>
  <c r="BS893" i="9"/>
  <c r="O23" i="11" s="1"/>
  <c r="BH891" i="5" s="1" a="1"/>
  <c r="BH891" i="5" s="1"/>
  <c r="CF864" i="9"/>
  <c r="AW866" i="9"/>
  <c r="AO866" i="9"/>
  <c r="CG866" i="9" s="1"/>
  <c r="AG866" i="9"/>
  <c r="BY866" i="9" s="1"/>
  <c r="AV866" i="9"/>
  <c r="AN866" i="9"/>
  <c r="CF866" i="9" s="1"/>
  <c r="AF866" i="9"/>
  <c r="BX866" i="9" s="1"/>
  <c r="AU866" i="9"/>
  <c r="AM866" i="9"/>
  <c r="CE866" i="9" s="1"/>
  <c r="AE866" i="9"/>
  <c r="BW866" i="9" s="1"/>
  <c r="BB866" i="9"/>
  <c r="AT866" i="9"/>
  <c r="AL866" i="9"/>
  <c r="CD866" i="9" s="1"/>
  <c r="AD866" i="9"/>
  <c r="BV866" i="9" s="1"/>
  <c r="BA866" i="9"/>
  <c r="AS866" i="9"/>
  <c r="AK866" i="9"/>
  <c r="CC866" i="9" s="1"/>
  <c r="AC866" i="9"/>
  <c r="BU866" i="9" s="1"/>
  <c r="AZ866" i="9"/>
  <c r="AR866" i="9"/>
  <c r="AJ866" i="9"/>
  <c r="CB866" i="9" s="1"/>
  <c r="AB866" i="9"/>
  <c r="BT866" i="9" s="1"/>
  <c r="AQ866" i="9"/>
  <c r="CI866" i="9" s="1"/>
  <c r="AP866" i="9"/>
  <c r="CH866" i="9" s="1"/>
  <c r="AI866" i="9"/>
  <c r="CA866" i="9" s="1"/>
  <c r="AH866" i="9"/>
  <c r="BZ866" i="9" s="1"/>
  <c r="AY866" i="9"/>
  <c r="AX866" i="9"/>
  <c r="L867" i="9"/>
  <c r="K867" i="9"/>
  <c r="J867" i="9"/>
  <c r="F868" i="9"/>
  <c r="F728" i="9"/>
  <c r="L727" i="9"/>
  <c r="K727" i="9"/>
  <c r="J727" i="9"/>
  <c r="AP710" i="9"/>
  <c r="CH710" i="9" s="1"/>
  <c r="CS724" i="9"/>
  <c r="CQ722" i="9"/>
  <c r="CT725" i="9"/>
  <c r="CR723" i="9"/>
  <c r="CN719" i="9"/>
  <c r="CJ715" i="9"/>
  <c r="CI714" i="9"/>
  <c r="CL717" i="9"/>
  <c r="CO720" i="9"/>
  <c r="CM718" i="9"/>
  <c r="CH713" i="9"/>
  <c r="CF711" i="9"/>
  <c r="CK716" i="9"/>
  <c r="CG712" i="9"/>
  <c r="CP721" i="9"/>
  <c r="AW726" i="9"/>
  <c r="CO726" i="9" s="1"/>
  <c r="AO726" i="9"/>
  <c r="CG726" i="9" s="1"/>
  <c r="AG726" i="9"/>
  <c r="BY726" i="9" s="1"/>
  <c r="AV726" i="9"/>
  <c r="CN726" i="9" s="1"/>
  <c r="AN726" i="9"/>
  <c r="CF726" i="9" s="1"/>
  <c r="AF726" i="9"/>
  <c r="BX726" i="9" s="1"/>
  <c r="AU726" i="9"/>
  <c r="CM726" i="9" s="1"/>
  <c r="AM726" i="9"/>
  <c r="CE726" i="9" s="1"/>
  <c r="AE726" i="9"/>
  <c r="BW726" i="9" s="1"/>
  <c r="BB726" i="9"/>
  <c r="CT726" i="9" s="1"/>
  <c r="AT726" i="9"/>
  <c r="CL726" i="9" s="1"/>
  <c r="AL726" i="9"/>
  <c r="CD726" i="9" s="1"/>
  <c r="AD726" i="9"/>
  <c r="BV726" i="9" s="1"/>
  <c r="BA726" i="9"/>
  <c r="CS726" i="9" s="1"/>
  <c r="AS726" i="9"/>
  <c r="CK726" i="9" s="1"/>
  <c r="AK726" i="9"/>
  <c r="CC726" i="9" s="1"/>
  <c r="AC726" i="9"/>
  <c r="BU726" i="9" s="1"/>
  <c r="BU752" i="9" s="1"/>
  <c r="Q20" i="11" s="1"/>
  <c r="AZ726" i="9"/>
  <c r="CR726" i="9" s="1"/>
  <c r="AR726" i="9"/>
  <c r="CJ726" i="9" s="1"/>
  <c r="AJ726" i="9"/>
  <c r="CB726" i="9" s="1"/>
  <c r="AY726" i="9"/>
  <c r="CQ726" i="9" s="1"/>
  <c r="AX726" i="9"/>
  <c r="CP726" i="9" s="1"/>
  <c r="AI726" i="9"/>
  <c r="CA726" i="9" s="1"/>
  <c r="AH726" i="9"/>
  <c r="BZ726" i="9" s="1"/>
  <c r="AP726" i="9"/>
  <c r="CH726" i="9" s="1"/>
  <c r="AQ726" i="9"/>
  <c r="CI726" i="9" s="1"/>
  <c r="L256" i="9"/>
  <c r="K256" i="9"/>
  <c r="J256" i="9"/>
  <c r="F257" i="9"/>
  <c r="AV255" i="9"/>
  <c r="CN255" i="9" s="1"/>
  <c r="AN255" i="9"/>
  <c r="CF255" i="9" s="1"/>
  <c r="AF255" i="9"/>
  <c r="BX255" i="9" s="1"/>
  <c r="AU255" i="9"/>
  <c r="CM255" i="9" s="1"/>
  <c r="AM255" i="9"/>
  <c r="CE255" i="9" s="1"/>
  <c r="AE255" i="9"/>
  <c r="BW255" i="9" s="1"/>
  <c r="BB255" i="9"/>
  <c r="CT255" i="9" s="1"/>
  <c r="AT255" i="9"/>
  <c r="CL255" i="9" s="1"/>
  <c r="AL255" i="9"/>
  <c r="CD255" i="9" s="1"/>
  <c r="AD255" i="9"/>
  <c r="BV255" i="9" s="1"/>
  <c r="BA255" i="9"/>
  <c r="CS255" i="9" s="1"/>
  <c r="AS255" i="9"/>
  <c r="CK255" i="9" s="1"/>
  <c r="AK255" i="9"/>
  <c r="CC255" i="9" s="1"/>
  <c r="AC255" i="9"/>
  <c r="BU255" i="9" s="1"/>
  <c r="AZ255" i="9"/>
  <c r="CR255" i="9" s="1"/>
  <c r="AR255" i="9"/>
  <c r="CJ255" i="9" s="1"/>
  <c r="AJ255" i="9"/>
  <c r="CB255" i="9" s="1"/>
  <c r="AB255" i="9"/>
  <c r="BT255" i="9" s="1"/>
  <c r="BT282" i="9" s="1"/>
  <c r="P10" i="11" s="1"/>
  <c r="BI56" i="5" s="1" a="1"/>
  <c r="BI56" i="5" s="1"/>
  <c r="AY255" i="9"/>
  <c r="CQ255" i="9" s="1"/>
  <c r="AQ255" i="9"/>
  <c r="CI255" i="9" s="1"/>
  <c r="AI255" i="9"/>
  <c r="CA255" i="9" s="1"/>
  <c r="AW255" i="9"/>
  <c r="CO255" i="9" s="1"/>
  <c r="AO255" i="9"/>
  <c r="CG255" i="9" s="1"/>
  <c r="AG255" i="9"/>
  <c r="BY255" i="9" s="1"/>
  <c r="AX255" i="9"/>
  <c r="CP255" i="9" s="1"/>
  <c r="AP255" i="9"/>
  <c r="CH255" i="9" s="1"/>
  <c r="AH255" i="9"/>
  <c r="BZ255" i="9" s="1"/>
  <c r="AW52" i="9"/>
  <c r="CO52" i="9" s="1"/>
  <c r="CT60" i="9"/>
  <c r="CR58" i="9"/>
  <c r="CM53" i="9"/>
  <c r="CO55" i="9"/>
  <c r="CS59" i="9"/>
  <c r="CQ57" i="9"/>
  <c r="CN54" i="9"/>
  <c r="CP56" i="9"/>
  <c r="AZ67" i="9"/>
  <c r="CR67" i="9" s="1"/>
  <c r="AR67" i="9"/>
  <c r="CJ67" i="9" s="1"/>
  <c r="AJ67" i="9"/>
  <c r="CB67" i="9" s="1"/>
  <c r="AB67" i="9"/>
  <c r="BT67" i="9" s="1"/>
  <c r="BT94" i="9" s="1"/>
  <c r="P6" i="11" s="1"/>
  <c r="AY67" i="9"/>
  <c r="CQ67" i="9" s="1"/>
  <c r="AQ67" i="9"/>
  <c r="CI67" i="9" s="1"/>
  <c r="AI67" i="9"/>
  <c r="CA67" i="9" s="1"/>
  <c r="AV67" i="9"/>
  <c r="CN67" i="9" s="1"/>
  <c r="AN67" i="9"/>
  <c r="CF67" i="9" s="1"/>
  <c r="AF67" i="9"/>
  <c r="BX67" i="9" s="1"/>
  <c r="AW67" i="9"/>
  <c r="CO67" i="9" s="1"/>
  <c r="AK67" i="9"/>
  <c r="CC67" i="9" s="1"/>
  <c r="AS67" i="9"/>
  <c r="CK67" i="9" s="1"/>
  <c r="AE67" i="9"/>
  <c r="BW67" i="9" s="1"/>
  <c r="AP67" i="9"/>
  <c r="CH67" i="9" s="1"/>
  <c r="AD67" i="9"/>
  <c r="BV67" i="9" s="1"/>
  <c r="BB67" i="9"/>
  <c r="CT67" i="9" s="1"/>
  <c r="AO67" i="9"/>
  <c r="CG67" i="9" s="1"/>
  <c r="AC67" i="9"/>
  <c r="BU67" i="9" s="1"/>
  <c r="AX67" i="9"/>
  <c r="CP67" i="9" s="1"/>
  <c r="AL67" i="9"/>
  <c r="CD67" i="9" s="1"/>
  <c r="AG67" i="9"/>
  <c r="BY67" i="9" s="1"/>
  <c r="BA67" i="9"/>
  <c r="CS67" i="9" s="1"/>
  <c r="AU67" i="9"/>
  <c r="CM67" i="9" s="1"/>
  <c r="AT67" i="9"/>
  <c r="CL67" i="9" s="1"/>
  <c r="AM67" i="9"/>
  <c r="CE67" i="9" s="1"/>
  <c r="AH67" i="9"/>
  <c r="BZ67" i="9" s="1"/>
  <c r="F69" i="9"/>
  <c r="L68" i="9"/>
  <c r="K68" i="9"/>
  <c r="J68" i="9"/>
  <c r="AG208" i="9"/>
  <c r="BY208" i="9" s="1"/>
  <c r="AS208" i="9"/>
  <c r="CK208" i="9" s="1"/>
  <c r="AH208" i="9"/>
  <c r="BZ208" i="9" s="1"/>
  <c r="AJ208" i="9"/>
  <c r="CB208" i="9" s="1"/>
  <c r="AC208" i="9"/>
  <c r="BU208" i="9" s="1"/>
  <c r="AK208" i="9"/>
  <c r="CC208" i="9" s="1"/>
  <c r="AW208" i="9"/>
  <c r="CO208" i="9" s="1"/>
  <c r="AL208" i="9"/>
  <c r="CD208" i="9" s="1"/>
  <c r="AO208" i="9"/>
  <c r="CG208" i="9" s="1"/>
  <c r="AX208" i="9"/>
  <c r="CP208" i="9" s="1"/>
  <c r="AZ208" i="9"/>
  <c r="CR208" i="9" s="1"/>
  <c r="AV208" i="9"/>
  <c r="CN208" i="9" s="1"/>
  <c r="AN208" i="9"/>
  <c r="CF208" i="9" s="1"/>
  <c r="AT208" i="9"/>
  <c r="CL208" i="9" s="1"/>
  <c r="AY208" i="9"/>
  <c r="CQ208" i="9" s="1"/>
  <c r="AB208" i="9"/>
  <c r="BT208" i="9" s="1"/>
  <c r="BT235" i="9" s="1"/>
  <c r="P9" i="11" s="1"/>
  <c r="AI208" i="9"/>
  <c r="CA208" i="9" s="1"/>
  <c r="AM208" i="9"/>
  <c r="CE208" i="9" s="1"/>
  <c r="AR208" i="9"/>
  <c r="CJ208" i="9" s="1"/>
  <c r="AE208" i="9"/>
  <c r="BW208" i="9" s="1"/>
  <c r="BB208" i="9"/>
  <c r="CT208" i="9" s="1"/>
  <c r="AU208" i="9"/>
  <c r="CM208" i="9" s="1"/>
  <c r="BA208" i="9"/>
  <c r="CS208" i="9" s="1"/>
  <c r="AF208" i="9"/>
  <c r="BX208" i="9" s="1"/>
  <c r="AP208" i="9"/>
  <c r="CH208" i="9" s="1"/>
  <c r="AQ208" i="9"/>
  <c r="CI208" i="9" s="1"/>
  <c r="AD208" i="9"/>
  <c r="BV208" i="9" s="1"/>
  <c r="K209" i="9"/>
  <c r="L209" i="9"/>
  <c r="F210" i="9"/>
  <c r="J209" i="9"/>
  <c r="AG22" i="9"/>
  <c r="BY22" i="9" s="1"/>
  <c r="AK22" i="9"/>
  <c r="CC22" i="9" s="1"/>
  <c r="AN22" i="9"/>
  <c r="CF22" i="9" s="1"/>
  <c r="AF22" i="9"/>
  <c r="BX22" i="9" s="1"/>
  <c r="AJ22" i="9"/>
  <c r="CB22" i="9" s="1"/>
  <c r="AO22" i="9"/>
  <c r="CG22" i="9" s="1"/>
  <c r="AQ22" i="9"/>
  <c r="CI22" i="9" s="1"/>
  <c r="AW22" i="9"/>
  <c r="CO22" i="9" s="1"/>
  <c r="AY22" i="9"/>
  <c r="CQ22" i="9" s="1"/>
  <c r="AE22" i="9"/>
  <c r="BW22" i="9" s="1"/>
  <c r="BA22" i="9"/>
  <c r="CS22" i="9" s="1"/>
  <c r="BB22" i="9"/>
  <c r="CT22" i="9" s="1"/>
  <c r="AD22" i="9"/>
  <c r="BV22" i="9" s="1"/>
  <c r="BV47" i="9" s="1"/>
  <c r="R5" i="11" s="1"/>
  <c r="AL22" i="9"/>
  <c r="CD22" i="9" s="1"/>
  <c r="AZ22" i="9"/>
  <c r="CR22" i="9" s="1"/>
  <c r="AH22" i="9"/>
  <c r="BZ22" i="9" s="1"/>
  <c r="AR22" i="9"/>
  <c r="CJ22" i="9" s="1"/>
  <c r="AS22" i="9"/>
  <c r="CK22" i="9" s="1"/>
  <c r="AM22" i="9"/>
  <c r="CE22" i="9" s="1"/>
  <c r="AP22" i="9"/>
  <c r="CH22" i="9" s="1"/>
  <c r="AT22" i="9"/>
  <c r="CL22" i="9" s="1"/>
  <c r="AV22" i="9"/>
  <c r="CN22" i="9" s="1"/>
  <c r="AI22" i="9"/>
  <c r="CA22" i="9" s="1"/>
  <c r="AU22" i="9"/>
  <c r="CM22" i="9" s="1"/>
  <c r="AX22" i="9"/>
  <c r="CP22" i="9" s="1"/>
  <c r="AN114" i="9"/>
  <c r="CF114" i="9" s="1"/>
  <c r="AB114" i="9"/>
  <c r="BT114" i="9" s="1"/>
  <c r="BT141" i="9" s="1"/>
  <c r="P7" i="11" s="1"/>
  <c r="AE114" i="9"/>
  <c r="BW114" i="9" s="1"/>
  <c r="AQ114" i="9"/>
  <c r="CI114" i="9" s="1"/>
  <c r="BB114" i="9"/>
  <c r="CT114" i="9" s="1"/>
  <c r="AX114" i="9"/>
  <c r="CP114" i="9" s="1"/>
  <c r="AV114" i="9"/>
  <c r="CN114" i="9" s="1"/>
  <c r="AO114" i="9"/>
  <c r="CG114" i="9" s="1"/>
  <c r="AW114" i="9"/>
  <c r="CO114" i="9" s="1"/>
  <c r="AY114" i="9"/>
  <c r="CQ114" i="9" s="1"/>
  <c r="AM114" i="9"/>
  <c r="CE114" i="9" s="1"/>
  <c r="AS114" i="9"/>
  <c r="CK114" i="9" s="1"/>
  <c r="AR114" i="9"/>
  <c r="CJ114" i="9" s="1"/>
  <c r="AC114" i="9"/>
  <c r="BU114" i="9" s="1"/>
  <c r="AL114" i="9"/>
  <c r="CD114" i="9" s="1"/>
  <c r="AH114" i="9"/>
  <c r="BZ114" i="9" s="1"/>
  <c r="AD114" i="9"/>
  <c r="BV114" i="9" s="1"/>
  <c r="AU114" i="9"/>
  <c r="CM114" i="9" s="1"/>
  <c r="AI114" i="9"/>
  <c r="CA114" i="9" s="1"/>
  <c r="AF114" i="9"/>
  <c r="BX114" i="9" s="1"/>
  <c r="AJ114" i="9"/>
  <c r="CB114" i="9" s="1"/>
  <c r="AG114" i="9"/>
  <c r="BY114" i="9" s="1"/>
  <c r="AP114" i="9"/>
  <c r="CH114" i="9" s="1"/>
  <c r="AZ114" i="9"/>
  <c r="CR114" i="9" s="1"/>
  <c r="AK114" i="9"/>
  <c r="CC114" i="9" s="1"/>
  <c r="BA114" i="9"/>
  <c r="CS114" i="9" s="1"/>
  <c r="AT114" i="9"/>
  <c r="CL114" i="9" s="1"/>
  <c r="H116" i="9"/>
  <c r="K115" i="9"/>
  <c r="L115" i="9"/>
  <c r="K23" i="9"/>
  <c r="J23" i="9"/>
  <c r="L23" i="9"/>
  <c r="F24" i="9"/>
  <c r="J773" i="9"/>
  <c r="K773" i="9"/>
  <c r="L773" i="9"/>
  <c r="F774" i="9"/>
  <c r="K679" i="9"/>
  <c r="L679" i="9"/>
  <c r="F680" i="9"/>
  <c r="J679" i="9"/>
  <c r="J118" i="9"/>
  <c r="F119" i="9"/>
  <c r="L304" i="9"/>
  <c r="K304" i="9"/>
  <c r="J304" i="9"/>
  <c r="F305" i="9"/>
  <c r="AK772" i="9"/>
  <c r="CC772" i="9" s="1"/>
  <c r="AH772" i="9"/>
  <c r="BZ772" i="9" s="1"/>
  <c r="AB772" i="9"/>
  <c r="BT772" i="9" s="1"/>
  <c r="BT799" i="9" s="1"/>
  <c r="P21" i="11" s="1"/>
  <c r="AJ772" i="9"/>
  <c r="CB772" i="9" s="1"/>
  <c r="AD772" i="9"/>
  <c r="BV772" i="9" s="1"/>
  <c r="AE772" i="9"/>
  <c r="BW772" i="9" s="1"/>
  <c r="AC772" i="9"/>
  <c r="BU772" i="9" s="1"/>
  <c r="AF772" i="9"/>
  <c r="BX772" i="9" s="1"/>
  <c r="AO772" i="9"/>
  <c r="CG772" i="9" s="1"/>
  <c r="AG772" i="9"/>
  <c r="BY772" i="9" s="1"/>
  <c r="AV772" i="9"/>
  <c r="CN772" i="9" s="1"/>
  <c r="AZ772" i="9"/>
  <c r="CR772" i="9" s="1"/>
  <c r="BB772" i="9"/>
  <c r="CT772" i="9" s="1"/>
  <c r="AN772" i="9"/>
  <c r="CF772" i="9" s="1"/>
  <c r="AP772" i="9"/>
  <c r="CH772" i="9" s="1"/>
  <c r="AM772" i="9"/>
  <c r="CE772" i="9" s="1"/>
  <c r="AS772" i="9"/>
  <c r="CK772" i="9" s="1"/>
  <c r="AI772" i="9"/>
  <c r="CA772" i="9" s="1"/>
  <c r="AX772" i="9"/>
  <c r="CP772" i="9" s="1"/>
  <c r="BA772" i="9"/>
  <c r="CS772" i="9" s="1"/>
  <c r="AL772" i="9"/>
  <c r="CD772" i="9" s="1"/>
  <c r="AR772" i="9"/>
  <c r="CJ772" i="9" s="1"/>
  <c r="AU772" i="9"/>
  <c r="CM772" i="9" s="1"/>
  <c r="AT772" i="9"/>
  <c r="CL772" i="9" s="1"/>
  <c r="AW772" i="9"/>
  <c r="CO772" i="9" s="1"/>
  <c r="AY772" i="9"/>
  <c r="CQ772" i="9" s="1"/>
  <c r="AQ772" i="9"/>
  <c r="CI772" i="9" s="1"/>
  <c r="BB678" i="9"/>
  <c r="CT678" i="9" s="1"/>
  <c r="AZ678" i="9"/>
  <c r="CR678" i="9" s="1"/>
  <c r="AC678" i="9"/>
  <c r="BU678" i="9" s="1"/>
  <c r="AB678" i="9"/>
  <c r="BT678" i="9" s="1"/>
  <c r="BT705" i="9" s="1"/>
  <c r="P19" i="11" s="1"/>
  <c r="AY678" i="9"/>
  <c r="CQ678" i="9" s="1"/>
  <c r="AR678" i="9"/>
  <c r="CJ678" i="9" s="1"/>
  <c r="AO678" i="9"/>
  <c r="CG678" i="9" s="1"/>
  <c r="AM678" i="9"/>
  <c r="CE678" i="9" s="1"/>
  <c r="AH678" i="9"/>
  <c r="BZ678" i="9" s="1"/>
  <c r="BA678" i="9"/>
  <c r="CS678" i="9" s="1"/>
  <c r="AQ678" i="9"/>
  <c r="CI678" i="9" s="1"/>
  <c r="AP678" i="9"/>
  <c r="CH678" i="9" s="1"/>
  <c r="AX678" i="9"/>
  <c r="CP678" i="9" s="1"/>
  <c r="AT678" i="9"/>
  <c r="CL678" i="9" s="1"/>
  <c r="AL678" i="9"/>
  <c r="CD678" i="9" s="1"/>
  <c r="AI678" i="9"/>
  <c r="CA678" i="9" s="1"/>
  <c r="AW678" i="9"/>
  <c r="CO678" i="9" s="1"/>
  <c r="AN678" i="9"/>
  <c r="CF678" i="9" s="1"/>
  <c r="AF678" i="9"/>
  <c r="BX678" i="9" s="1"/>
  <c r="AV678" i="9"/>
  <c r="CN678" i="9" s="1"/>
  <c r="AJ678" i="9"/>
  <c r="CB678" i="9" s="1"/>
  <c r="AE678" i="9"/>
  <c r="BW678" i="9" s="1"/>
  <c r="AU678" i="9"/>
  <c r="CM678" i="9" s="1"/>
  <c r="AK678" i="9"/>
  <c r="CC678" i="9" s="1"/>
  <c r="AD678" i="9"/>
  <c r="BV678" i="9" s="1"/>
  <c r="AG678" i="9"/>
  <c r="BY678" i="9" s="1"/>
  <c r="AS678" i="9"/>
  <c r="CK678" i="9" s="1"/>
  <c r="AE303" i="9"/>
  <c r="BW303" i="9" s="1"/>
  <c r="AX303" i="9"/>
  <c r="CP303" i="9" s="1"/>
  <c r="AF303" i="9"/>
  <c r="BX303" i="9" s="1"/>
  <c r="AC303" i="9"/>
  <c r="BU303" i="9" s="1"/>
  <c r="BU329" i="9" s="1"/>
  <c r="Q11" i="11" s="1"/>
  <c r="BJ73" i="5" s="1" a="1"/>
  <c r="BJ73" i="5" s="1"/>
  <c r="AL303" i="9"/>
  <c r="CD303" i="9" s="1"/>
  <c r="AM303" i="9"/>
  <c r="CE303" i="9" s="1"/>
  <c r="AK303" i="9"/>
  <c r="CC303" i="9" s="1"/>
  <c r="AN303" i="9"/>
  <c r="CF303" i="9" s="1"/>
  <c r="AW303" i="9"/>
  <c r="CO303" i="9" s="1"/>
  <c r="AJ303" i="9"/>
  <c r="CB303" i="9" s="1"/>
  <c r="AD303" i="9"/>
  <c r="BV303" i="9" s="1"/>
  <c r="AI303" i="9"/>
  <c r="CA303" i="9" s="1"/>
  <c r="AR303" i="9"/>
  <c r="CJ303" i="9" s="1"/>
  <c r="AT303" i="9"/>
  <c r="CL303" i="9" s="1"/>
  <c r="AH303" i="9"/>
  <c r="BZ303" i="9" s="1"/>
  <c r="AV303" i="9"/>
  <c r="CN303" i="9" s="1"/>
  <c r="AY303" i="9"/>
  <c r="CQ303" i="9" s="1"/>
  <c r="AO303" i="9"/>
  <c r="CG303" i="9" s="1"/>
  <c r="AP303" i="9"/>
  <c r="CH303" i="9" s="1"/>
  <c r="AQ303" i="9"/>
  <c r="CI303" i="9" s="1"/>
  <c r="AS303" i="9"/>
  <c r="CK303" i="9" s="1"/>
  <c r="BA303" i="9"/>
  <c r="CS303" i="9" s="1"/>
  <c r="BB303" i="9"/>
  <c r="CT303" i="9" s="1"/>
  <c r="AZ303" i="9"/>
  <c r="CR303" i="9" s="1"/>
  <c r="AU303" i="9"/>
  <c r="CM303" i="9" s="1"/>
  <c r="AG303" i="9"/>
  <c r="BY303" i="9" s="1"/>
  <c r="Q1019" i="1"/>
  <c r="Q1022" i="1" s="1"/>
  <c r="Q985" i="1"/>
  <c r="Q988" i="1" s="1"/>
  <c r="P951" i="1"/>
  <c r="P954" i="1" s="1"/>
  <c r="P917" i="1"/>
  <c r="P920" i="1" s="1"/>
  <c r="Q849" i="1"/>
  <c r="Q852" i="1" s="1"/>
  <c r="P815" i="1"/>
  <c r="P818" i="1" s="1"/>
  <c r="P781" i="1"/>
  <c r="P784" i="1" s="1"/>
  <c r="P713" i="1"/>
  <c r="P716" i="1" s="1"/>
  <c r="P679" i="1"/>
  <c r="P682" i="1" s="1"/>
  <c r="Q645" i="1"/>
  <c r="Q648" i="1" s="1"/>
  <c r="P543" i="1"/>
  <c r="P546" i="1" s="1"/>
  <c r="R509" i="1"/>
  <c r="R512" i="1" s="1"/>
  <c r="P237" i="1"/>
  <c r="P240" i="1" s="1"/>
  <c r="Q203" i="1"/>
  <c r="Q206" i="1" s="1"/>
  <c r="P67" i="1"/>
  <c r="P70" i="1" s="1"/>
  <c r="R577" i="1"/>
  <c r="R580" i="1" s="1"/>
  <c r="R101" i="1"/>
  <c r="R104" i="1" s="1"/>
  <c r="R169" i="1"/>
  <c r="R172" i="1" s="1"/>
  <c r="BI873" i="5" l="1" a="1"/>
  <c r="BI873" i="5" s="1"/>
  <c r="BI879" i="5" s="1"/>
  <c r="BI883" i="5" s="1"/>
  <c r="T55" i="12" s="1"/>
  <c r="BI822" i="5" a="1"/>
  <c r="BI822" i="5" s="1"/>
  <c r="BI828" i="5" s="1"/>
  <c r="BI832" i="5" s="1"/>
  <c r="T52" i="12" s="1"/>
  <c r="BH896" i="5"/>
  <c r="BH900" i="5" s="1"/>
  <c r="S56" i="12" s="1"/>
  <c r="BI890" i="5" a="1"/>
  <c r="BI890" i="5" s="1"/>
  <c r="BI839" i="5" a="1"/>
  <c r="BI839" i="5" s="1"/>
  <c r="BI845" i="5" s="1"/>
  <c r="BI849" i="5" s="1"/>
  <c r="T53" i="12" s="1"/>
  <c r="AG11" i="7" a="1"/>
  <c r="AG11" i="7" s="1"/>
  <c r="AG16" i="7" a="1"/>
  <c r="AG16" i="7" s="1"/>
  <c r="AG18" i="7" a="1"/>
  <c r="AG18" i="7" s="1"/>
  <c r="AG10" i="7" a="1"/>
  <c r="AG10" i="7" s="1"/>
  <c r="AG15" i="7" a="1"/>
  <c r="AG15" i="7" s="1"/>
  <c r="AG12" i="7" a="1"/>
  <c r="AG12" i="7" s="1"/>
  <c r="AG14" i="7" a="1"/>
  <c r="AG14" i="7" s="1"/>
  <c r="AG9" i="7" a="1"/>
  <c r="AG9" i="7" s="1"/>
  <c r="AG19" i="7" a="1"/>
  <c r="AG19" i="7" s="1"/>
  <c r="AG17" i="7" a="1"/>
  <c r="AG17" i="7" s="1"/>
  <c r="AG22" i="7" a="1"/>
  <c r="AG22" i="7" s="1"/>
  <c r="AG13" i="7" a="1"/>
  <c r="AG13" i="7" s="1"/>
  <c r="AG25" i="7" a="1"/>
  <c r="AG25" i="7" s="1"/>
  <c r="AG21" i="7" a="1"/>
  <c r="AG21" i="7" s="1"/>
  <c r="AG23" i="7" a="1"/>
  <c r="AG23" i="7" s="1"/>
  <c r="AG28" i="7" a="1"/>
  <c r="AG28" i="7" s="1"/>
  <c r="AG26" i="7" a="1"/>
  <c r="AG26" i="7" s="1"/>
  <c r="AG24" i="7" a="1"/>
  <c r="AG24" i="7" s="1"/>
  <c r="AG29" i="7" a="1"/>
  <c r="AG29" i="7" s="1"/>
  <c r="AG33" i="7" a="1"/>
  <c r="AG33" i="7" s="1"/>
  <c r="AG20" i="7" a="1"/>
  <c r="AG20" i="7" s="1"/>
  <c r="AG36" i="7" a="1"/>
  <c r="AG36" i="7" s="1"/>
  <c r="AG37" i="7" a="1"/>
  <c r="AG37" i="7" s="1"/>
  <c r="AG30" i="7" a="1"/>
  <c r="AG30" i="7" s="1"/>
  <c r="AG32" i="7" a="1"/>
  <c r="AG32" i="7" s="1"/>
  <c r="AG31" i="7" a="1"/>
  <c r="AG31" i="7" s="1"/>
  <c r="AG38" i="7" a="1"/>
  <c r="AG38" i="7" s="1"/>
  <c r="AG35" i="7" a="1"/>
  <c r="AG35" i="7" s="1"/>
  <c r="AG34" i="7" a="1"/>
  <c r="AG34" i="7" s="1"/>
  <c r="AG40" i="7" a="1"/>
  <c r="AG40" i="7" s="1"/>
  <c r="AG27" i="7" a="1"/>
  <c r="AG27" i="7" s="1"/>
  <c r="AG44" i="7" a="1"/>
  <c r="AG44" i="7" s="1"/>
  <c r="AG39" i="7" a="1"/>
  <c r="AG39" i="7" s="1"/>
  <c r="AG41" i="7" a="1"/>
  <c r="AG41" i="7" s="1"/>
  <c r="AG42" i="7" a="1"/>
  <c r="AG42" i="7" s="1"/>
  <c r="AG43" i="7" a="1"/>
  <c r="AG43" i="7" s="1"/>
  <c r="G37" i="14"/>
  <c r="G45" i="14" s="1"/>
  <c r="G24" i="14"/>
  <c r="G40" i="14" s="1"/>
  <c r="F25" i="14"/>
  <c r="F41" i="14" s="1"/>
  <c r="F42" i="14" s="1"/>
  <c r="E29" i="6"/>
  <c r="P50" i="14"/>
  <c r="O33" i="14"/>
  <c r="BH131" i="5"/>
  <c r="BH135" i="5" s="1"/>
  <c r="S11" i="12" s="1"/>
  <c r="BI539" i="5"/>
  <c r="BI543" i="5" s="1"/>
  <c r="T35" i="12" s="1"/>
  <c r="BH63" i="5"/>
  <c r="BH67" i="5" s="1"/>
  <c r="S7" i="12" s="1"/>
  <c r="AE5" i="7" s="1" a="1"/>
  <c r="AE5" i="7" s="1"/>
  <c r="BI471" i="5"/>
  <c r="BI475" i="5" s="1"/>
  <c r="T31" i="12" s="1"/>
  <c r="BH216" i="5"/>
  <c r="BH220" i="5" s="1"/>
  <c r="S16" i="12" s="1"/>
  <c r="I52" i="14"/>
  <c r="H19" i="14"/>
  <c r="G53" i="14"/>
  <c r="F36" i="14"/>
  <c r="F44" i="14" s="1"/>
  <c r="E30" i="6" s="1"/>
  <c r="G35" i="14"/>
  <c r="G43" i="14" s="1"/>
  <c r="G20" i="14"/>
  <c r="D31" i="6"/>
  <c r="F31" i="6" s="1"/>
  <c r="BI550" i="5" a="1"/>
  <c r="BI550" i="5" s="1"/>
  <c r="BI556" i="5" s="1"/>
  <c r="BI560" i="5" s="1"/>
  <c r="T36" i="12" s="1"/>
  <c r="BI362" i="5" a="1"/>
  <c r="BI362" i="5" s="1"/>
  <c r="BI369" i="5" s="1"/>
  <c r="BI373" i="5" s="1"/>
  <c r="T25" i="12" s="1"/>
  <c r="AF7" i="7" s="1" a="1"/>
  <c r="AF7" i="7" s="1"/>
  <c r="BH635" i="5" a="1"/>
  <c r="BH635" i="5" s="1"/>
  <c r="BH641" i="5" s="1"/>
  <c r="BH645" i="5" s="1"/>
  <c r="S41" i="12" s="1"/>
  <c r="BH583" i="5" a="1"/>
  <c r="BH583" i="5" s="1"/>
  <c r="BH590" i="5" s="1"/>
  <c r="BH594" i="5" s="1"/>
  <c r="S38" i="12" s="1"/>
  <c r="BH499" i="5" a="1"/>
  <c r="BH499" i="5" s="1"/>
  <c r="BH505" i="5" s="1"/>
  <c r="BH509" i="5" s="1"/>
  <c r="S33" i="12" s="1"/>
  <c r="BH448" i="5" a="1"/>
  <c r="BH448" i="5" s="1"/>
  <c r="BH454" i="5" s="1"/>
  <c r="BH458" i="5" s="1"/>
  <c r="S30" i="12" s="1"/>
  <c r="BH686" i="5" a="1"/>
  <c r="BH686" i="5" s="1"/>
  <c r="BH692" i="5" s="1"/>
  <c r="BH696" i="5" s="1"/>
  <c r="S44" i="12" s="1"/>
  <c r="BH743" i="5"/>
  <c r="BH747" i="5" s="1"/>
  <c r="S47" i="12" s="1"/>
  <c r="BJ534" i="5" a="1"/>
  <c r="BJ534" i="5" s="1"/>
  <c r="BJ719" i="5" a="1"/>
  <c r="BJ719" i="5" s="1"/>
  <c r="BJ770" i="5" a="1"/>
  <c r="BJ770" i="5" s="1"/>
  <c r="BJ777" i="5" s="1"/>
  <c r="BJ781" i="5" s="1"/>
  <c r="U49" i="12" s="1"/>
  <c r="BI244" i="5" a="1"/>
  <c r="BI244" i="5" s="1"/>
  <c r="BI250" i="5" s="1"/>
  <c r="BI254" i="5" s="1"/>
  <c r="T18" i="12" s="1"/>
  <c r="BI328" i="5" a="1"/>
  <c r="BI328" i="5" s="1"/>
  <c r="BI335" i="5" s="1"/>
  <c r="BI339" i="5" s="1"/>
  <c r="T23" i="12" s="1"/>
  <c r="BI141" i="5" a="1"/>
  <c r="BI141" i="5" s="1"/>
  <c r="BI148" i="5" s="1"/>
  <c r="BI152" i="5" s="1"/>
  <c r="T12" i="12" s="1"/>
  <c r="BI670" i="5" a="1"/>
  <c r="BI670" i="5" s="1"/>
  <c r="BI675" i="5" s="1"/>
  <c r="BI679" i="5" s="1"/>
  <c r="T43" i="12" s="1"/>
  <c r="BI211" i="5" a="1"/>
  <c r="BI211" i="5" s="1"/>
  <c r="BI619" i="5" a="1"/>
  <c r="BI619" i="5" s="1"/>
  <c r="BI624" i="5" s="1"/>
  <c r="BI628" i="5" s="1"/>
  <c r="T40" i="12" s="1"/>
  <c r="BI568" i="5" a="1"/>
  <c r="BI568" i="5" s="1"/>
  <c r="BI573" i="5" s="1"/>
  <c r="BI577" i="5" s="1"/>
  <c r="T37" i="12" s="1"/>
  <c r="BI720" i="5" a="1"/>
  <c r="BI720" i="5" s="1"/>
  <c r="BI726" i="5" s="1"/>
  <c r="BI730" i="5" s="1"/>
  <c r="T46" i="12" s="1"/>
  <c r="BI192" i="5" a="1"/>
  <c r="BI192" i="5" s="1"/>
  <c r="BI199" i="5" s="1"/>
  <c r="BI203" i="5" s="1"/>
  <c r="T15" i="12" s="1"/>
  <c r="BI381" i="5" a="1"/>
  <c r="BI381" i="5" s="1"/>
  <c r="BI386" i="5" s="1"/>
  <c r="BI390" i="5" s="1"/>
  <c r="T26" i="12" s="1"/>
  <c r="BI432" i="5" a="1"/>
  <c r="BI432" i="5" s="1"/>
  <c r="BI437" i="5" s="1"/>
  <c r="BI441" i="5" s="1"/>
  <c r="T29" i="12" s="1"/>
  <c r="BI483" i="5" a="1"/>
  <c r="BI483" i="5" s="1"/>
  <c r="BI488" i="5" s="1"/>
  <c r="BI492" i="5" s="1"/>
  <c r="T32" i="12" s="1"/>
  <c r="BI93" i="5" a="1"/>
  <c r="BI93" i="5" s="1"/>
  <c r="BI159" i="5" a="1"/>
  <c r="BI159" i="5" s="1"/>
  <c r="BJ296" i="5" a="1"/>
  <c r="BJ296" i="5" s="1"/>
  <c r="BJ301" i="5" s="1"/>
  <c r="BJ305" i="5" s="1"/>
  <c r="U21" i="12" s="1"/>
  <c r="BJ669" i="5" a="1"/>
  <c r="BJ669" i="5" s="1"/>
  <c r="BJ347" i="5" a="1"/>
  <c r="BJ347" i="5" s="1"/>
  <c r="BJ210" i="5" a="1"/>
  <c r="BJ210" i="5" s="1"/>
  <c r="BJ618" i="5" a="1"/>
  <c r="BJ618" i="5" s="1"/>
  <c r="BJ566" i="5" a="1"/>
  <c r="BJ566" i="5" s="1"/>
  <c r="BJ262" i="5" a="1"/>
  <c r="BJ262" i="5" s="1"/>
  <c r="BJ482" i="5" a="1"/>
  <c r="BJ482" i="5" s="1"/>
  <c r="BJ533" i="5" a="1"/>
  <c r="BJ533" i="5" s="1"/>
  <c r="BJ380" i="5" a="1"/>
  <c r="BJ380" i="5" s="1"/>
  <c r="BJ431" i="5" a="1"/>
  <c r="BJ431" i="5" s="1"/>
  <c r="BJ126" i="5" a="1"/>
  <c r="BJ126" i="5" s="1"/>
  <c r="BJ567" i="5" a="1"/>
  <c r="BJ567" i="5" s="1"/>
  <c r="BJ379" i="5" a="1"/>
  <c r="BJ379" i="5" s="1"/>
  <c r="BI584" i="5" a="1"/>
  <c r="BI584" i="5" s="1"/>
  <c r="BI396" i="5" a="1"/>
  <c r="BI396" i="5" s="1"/>
  <c r="D72" i="11"/>
  <c r="BI736" i="5" a="1"/>
  <c r="BI736" i="5" s="1"/>
  <c r="BI787" i="5" a="1"/>
  <c r="BI787" i="5" s="1"/>
  <c r="BI794" i="5" s="1"/>
  <c r="BI798" i="5" s="1"/>
  <c r="T50" i="12" s="1"/>
  <c r="BI124" i="5" a="1"/>
  <c r="BI124" i="5" s="1"/>
  <c r="BI90" i="5" a="1"/>
  <c r="BI90" i="5" s="1"/>
  <c r="BI737" i="5" a="1"/>
  <c r="BI737" i="5" s="1"/>
  <c r="BI209" i="5" a="1"/>
  <c r="BI209" i="5" s="1"/>
  <c r="BI585" i="5" a="1"/>
  <c r="BI585" i="5" s="1"/>
  <c r="BI228" i="5" a="1"/>
  <c r="BI228" i="5" s="1"/>
  <c r="BI261" i="5" a="1"/>
  <c r="BI261" i="5" s="1"/>
  <c r="BI267" i="5" s="1"/>
  <c r="BI271" i="5" s="1"/>
  <c r="T19" i="12" s="1"/>
  <c r="BI636" i="5" a="1"/>
  <c r="BI636" i="5" s="1"/>
  <c r="BI398" i="5" a="1"/>
  <c r="BI398" i="5" s="1"/>
  <c r="BI345" i="5" a="1"/>
  <c r="BI345" i="5" s="1"/>
  <c r="BI352" i="5" s="1"/>
  <c r="BI356" i="5" s="1"/>
  <c r="T24" i="12" s="1"/>
  <c r="BI687" i="5" a="1"/>
  <c r="BI687" i="5" s="1"/>
  <c r="BI500" i="5" a="1"/>
  <c r="BI500" i="5" s="1"/>
  <c r="BI449" i="5" a="1"/>
  <c r="BI449" i="5" s="1"/>
  <c r="BI176" i="5" a="1"/>
  <c r="BI176" i="5" s="1"/>
  <c r="BI125" i="5" a="1"/>
  <c r="BI125" i="5" s="1"/>
  <c r="BK226" i="5" a="1"/>
  <c r="BK226" i="5" s="1"/>
  <c r="BK175" i="5" a="1"/>
  <c r="BK175" i="5" s="1"/>
  <c r="BJ652" i="5" a="1"/>
  <c r="BJ652" i="5" s="1"/>
  <c r="BJ658" i="5" s="1"/>
  <c r="BJ662" i="5" s="1"/>
  <c r="U42" i="12" s="1"/>
  <c r="BJ601" i="5" a="1"/>
  <c r="BJ601" i="5" s="1"/>
  <c r="BJ607" i="5" s="1"/>
  <c r="BJ611" i="5" s="1"/>
  <c r="U39" i="12" s="1"/>
  <c r="BJ549" i="5" a="1"/>
  <c r="BJ549" i="5" s="1"/>
  <c r="BJ465" i="5" a="1"/>
  <c r="BJ465" i="5" s="1"/>
  <c r="BJ516" i="5" a="1"/>
  <c r="BJ516" i="5" s="1"/>
  <c r="BJ522" i="5" s="1"/>
  <c r="BJ526" i="5" s="1"/>
  <c r="U34" i="12" s="1"/>
  <c r="BJ414" i="5" a="1"/>
  <c r="BJ414" i="5" s="1"/>
  <c r="BJ420" i="5" s="1"/>
  <c r="BJ424" i="5" s="1"/>
  <c r="U28" i="12" s="1"/>
  <c r="BJ245" i="5" a="1"/>
  <c r="BJ245" i="5" s="1"/>
  <c r="BJ330" i="5" a="1"/>
  <c r="BJ330" i="5" s="1"/>
  <c r="BJ363" i="5" a="1"/>
  <c r="BJ363" i="5" s="1"/>
  <c r="BJ143" i="5" a="1"/>
  <c r="BJ143" i="5" s="1"/>
  <c r="BJ193" i="5" a="1"/>
  <c r="BJ193" i="5" s="1"/>
  <c r="BI57" i="5" a="1"/>
  <c r="BI57" i="5" s="1"/>
  <c r="BX5" i="7" a="1"/>
  <c r="BX5" i="7" s="1"/>
  <c r="BX9" i="7" a="1"/>
  <c r="BX9" i="7" s="1"/>
  <c r="BX10" i="7" a="1"/>
  <c r="BX10" i="7" s="1"/>
  <c r="BX7" i="7" a="1"/>
  <c r="BX7" i="7" s="1"/>
  <c r="BX8" i="7" a="1"/>
  <c r="BX8" i="7" s="1"/>
  <c r="BW46" i="7"/>
  <c r="BW47" i="7"/>
  <c r="P17" i="14" s="1"/>
  <c r="BV48" i="7"/>
  <c r="O22" i="14" s="1"/>
  <c r="O38" i="14" s="1"/>
  <c r="BH397" i="5" a="1"/>
  <c r="BH397" i="5" s="1"/>
  <c r="BH403" i="5" s="1"/>
  <c r="BH407" i="5" s="1"/>
  <c r="S27" i="12" s="1"/>
  <c r="BH227" i="5" a="1"/>
  <c r="BH227" i="5" s="1"/>
  <c r="BH233" i="5" s="1"/>
  <c r="BH237" i="5" s="1"/>
  <c r="S17" i="12" s="1"/>
  <c r="BH177" i="5" a="1"/>
  <c r="BH177" i="5" s="1"/>
  <c r="BH182" i="5" s="1"/>
  <c r="BH186" i="5" s="1"/>
  <c r="S14" i="12" s="1"/>
  <c r="BJ23" i="5" a="1"/>
  <c r="BJ23" i="5" s="1"/>
  <c r="BH74" i="5" a="1"/>
  <c r="BH74" i="5" s="1"/>
  <c r="BH80" i="5" s="1"/>
  <c r="BH84" i="5" s="1"/>
  <c r="S8" i="12" s="1"/>
  <c r="BJ75" i="5" a="1"/>
  <c r="BJ75" i="5" s="1"/>
  <c r="BA99" i="9"/>
  <c r="CS99" i="9" s="1"/>
  <c r="CS102" i="9"/>
  <c r="CR101" i="9"/>
  <c r="CQ100" i="9"/>
  <c r="CT103" i="9"/>
  <c r="BI164" i="5" a="1"/>
  <c r="BI164" i="5" s="1"/>
  <c r="BI162" i="5" a="1"/>
  <c r="BI162" i="5" s="1"/>
  <c r="BI160" i="5" a="1"/>
  <c r="BI160" i="5" s="1"/>
  <c r="BI163" i="5" a="1"/>
  <c r="BI163" i="5" s="1"/>
  <c r="BI161" i="5" a="1"/>
  <c r="BI161" i="5" s="1"/>
  <c r="BI60" i="5" a="1"/>
  <c r="BI60" i="5" s="1"/>
  <c r="BI110" i="5" a="1"/>
  <c r="BI110" i="5" s="1"/>
  <c r="BI44" i="5" a="1"/>
  <c r="BI44" i="5" s="1"/>
  <c r="BI79" i="5" a="1"/>
  <c r="BI79" i="5" s="1"/>
  <c r="BI109" i="5" a="1"/>
  <c r="BI109" i="5" s="1"/>
  <c r="BI108" i="5" a="1"/>
  <c r="BI108" i="5" s="1"/>
  <c r="BI107" i="5" a="1"/>
  <c r="BI107" i="5" s="1"/>
  <c r="BI112" i="5" a="1"/>
  <c r="BI112" i="5" s="1"/>
  <c r="BI41" i="5" a="1"/>
  <c r="BI41" i="5" s="1"/>
  <c r="BI77" i="5" a="1"/>
  <c r="BI77" i="5" s="1"/>
  <c r="BI40" i="5" a="1"/>
  <c r="BI40" i="5" s="1"/>
  <c r="BI25" i="5" a="1"/>
  <c r="BI25" i="5" s="1"/>
  <c r="BI26" i="5" a="1"/>
  <c r="BI26" i="5" s="1"/>
  <c r="BK58" i="5" a="1"/>
  <c r="BK58" i="5" s="1"/>
  <c r="BI39" i="5" a="1"/>
  <c r="BI39" i="5" s="1"/>
  <c r="BI158" i="5" a="1"/>
  <c r="BI158" i="5" s="1"/>
  <c r="BI76" i="5" a="1"/>
  <c r="BI76" i="5" s="1"/>
  <c r="BI22" i="5" a="1"/>
  <c r="BI22" i="5" s="1"/>
  <c r="BJ59" i="5" a="1"/>
  <c r="BJ59" i="5" s="1"/>
  <c r="BJ78" i="5" a="1"/>
  <c r="BJ78" i="5" s="1"/>
  <c r="BJ61" i="5" a="1"/>
  <c r="BJ61" i="5" s="1"/>
  <c r="BJ27" i="5" a="1"/>
  <c r="BJ27" i="5" s="1"/>
  <c r="BJ24" i="5" a="1"/>
  <c r="BJ24" i="5" s="1"/>
  <c r="BH165" i="5"/>
  <c r="BH169" i="5" s="1"/>
  <c r="S13" i="12" s="1"/>
  <c r="BI42" i="5" a="1"/>
  <c r="BI42" i="5" s="1"/>
  <c r="BI111" i="5" a="1"/>
  <c r="BI111" i="5" s="1"/>
  <c r="X48" i="7"/>
  <c r="H21" i="14" s="1"/>
  <c r="Y46" i="7"/>
  <c r="Y47" i="7"/>
  <c r="I16" i="14" s="1"/>
  <c r="I32" i="14" s="1"/>
  <c r="BH29" i="5"/>
  <c r="BH33" i="5" s="1"/>
  <c r="S5" i="12" s="1"/>
  <c r="BH114" i="5"/>
  <c r="BH118" i="5" s="1"/>
  <c r="S10" i="12" s="1"/>
  <c r="AE6" i="7" s="1" a="1"/>
  <c r="AE6" i="7" s="1"/>
  <c r="BH97" i="5"/>
  <c r="BH101" i="5" s="1"/>
  <c r="S9" i="12" s="1"/>
  <c r="BH46" i="5"/>
  <c r="BH50" i="5" s="1"/>
  <c r="S6" i="12" s="1"/>
  <c r="AE8" i="7" s="1" a="1"/>
  <c r="AE8" i="7" s="1"/>
  <c r="AG3" i="7"/>
  <c r="BY6" i="7" s="1" a="1"/>
  <c r="BY6" i="7" s="1"/>
  <c r="BM168" i="5"/>
  <c r="BN149" i="5" a="1"/>
  <c r="BN149" i="5" s="1"/>
  <c r="Y149" i="5"/>
  <c r="BM151" i="5"/>
  <c r="Y150" i="5"/>
  <c r="BN150" i="5" a="1"/>
  <c r="BN150" i="5" s="1"/>
  <c r="X183" i="5"/>
  <c r="BM183" i="5" a="1"/>
  <c r="BM183" i="5" s="1"/>
  <c r="BM185" i="5" s="1"/>
  <c r="Y184" i="5"/>
  <c r="BN184" i="5" a="1"/>
  <c r="BN184" i="5" s="1"/>
  <c r="Y167" i="5"/>
  <c r="BN167" i="5" a="1"/>
  <c r="BN167" i="5" s="1"/>
  <c r="Y166" i="5"/>
  <c r="BN166" i="5" a="1"/>
  <c r="BN166" i="5" s="1"/>
  <c r="W133" i="5"/>
  <c r="BL133" i="5" a="1"/>
  <c r="BL133" i="5" s="1"/>
  <c r="BL134" i="5" s="1"/>
  <c r="Y132" i="5"/>
  <c r="BN132" i="5" a="1"/>
  <c r="BN132" i="5" s="1"/>
  <c r="Y116" i="5"/>
  <c r="BN116" i="5" a="1"/>
  <c r="BN116" i="5" s="1"/>
  <c r="BM115" i="5" a="1"/>
  <c r="BM115" i="5" s="1"/>
  <c r="BM117" i="5" s="1"/>
  <c r="X115" i="5"/>
  <c r="Y99" i="5"/>
  <c r="BN99" i="5" a="1"/>
  <c r="BN99" i="5" s="1"/>
  <c r="BN100" i="5" s="1"/>
  <c r="AA98" i="5"/>
  <c r="BP98" i="5" a="1"/>
  <c r="BP98" i="5" s="1"/>
  <c r="X81" i="5"/>
  <c r="BM81" i="5" a="1"/>
  <c r="BM81" i="5" s="1"/>
  <c r="BM83" i="5" s="1"/>
  <c r="Y82" i="5"/>
  <c r="BN82" i="5" a="1"/>
  <c r="BN82" i="5" s="1"/>
  <c r="Y65" i="5"/>
  <c r="BN65" i="5" a="1"/>
  <c r="BN65" i="5" s="1"/>
  <c r="BM64" i="5" a="1"/>
  <c r="BM64" i="5" s="1"/>
  <c r="BM66" i="5" s="1"/>
  <c r="X64" i="5"/>
  <c r="BL48" i="5" a="1"/>
  <c r="BL48" i="5" s="1"/>
  <c r="BL49" i="5" s="1"/>
  <c r="W48" i="5"/>
  <c r="Y47" i="5"/>
  <c r="BN47" i="5" a="1"/>
  <c r="BN47" i="5" s="1"/>
  <c r="BM30" i="5" a="1"/>
  <c r="BM30" i="5" s="1"/>
  <c r="BM32" i="5" s="1"/>
  <c r="X30" i="5"/>
  <c r="W10" i="5"/>
  <c r="X5" i="5"/>
  <c r="W13" i="5"/>
  <c r="X11" i="5"/>
  <c r="F1339" i="9"/>
  <c r="L1338" i="9"/>
  <c r="K1338" i="9"/>
  <c r="J1338" i="9"/>
  <c r="AQ1321" i="9"/>
  <c r="CI1321" i="9" s="1"/>
  <c r="AY1337" i="9"/>
  <c r="CQ1337" i="9" s="1"/>
  <c r="AQ1337" i="9"/>
  <c r="CI1337" i="9" s="1"/>
  <c r="AI1337" i="9"/>
  <c r="CA1337" i="9" s="1"/>
  <c r="AX1337" i="9"/>
  <c r="CP1337" i="9" s="1"/>
  <c r="AP1337" i="9"/>
  <c r="CH1337" i="9" s="1"/>
  <c r="AH1337" i="9"/>
  <c r="BZ1337" i="9" s="1"/>
  <c r="AW1337" i="9"/>
  <c r="CO1337" i="9" s="1"/>
  <c r="AO1337" i="9"/>
  <c r="CG1337" i="9" s="1"/>
  <c r="AG1337" i="9"/>
  <c r="BY1337" i="9" s="1"/>
  <c r="AV1337" i="9"/>
  <c r="CN1337" i="9" s="1"/>
  <c r="AN1337" i="9"/>
  <c r="CF1337" i="9" s="1"/>
  <c r="AF1337" i="9"/>
  <c r="BX1337" i="9" s="1"/>
  <c r="AU1337" i="9"/>
  <c r="CM1337" i="9" s="1"/>
  <c r="AM1337" i="9"/>
  <c r="CE1337" i="9" s="1"/>
  <c r="AE1337" i="9"/>
  <c r="BW1337" i="9" s="1"/>
  <c r="BB1337" i="9"/>
  <c r="CT1337" i="9" s="1"/>
  <c r="AT1337" i="9"/>
  <c r="CL1337" i="9" s="1"/>
  <c r="AL1337" i="9"/>
  <c r="CD1337" i="9" s="1"/>
  <c r="AD1337" i="9"/>
  <c r="BV1337" i="9" s="1"/>
  <c r="BA1337" i="9"/>
  <c r="CS1337" i="9" s="1"/>
  <c r="AS1337" i="9"/>
  <c r="CK1337" i="9" s="1"/>
  <c r="AK1337" i="9"/>
  <c r="CC1337" i="9" s="1"/>
  <c r="AC1337" i="9"/>
  <c r="BU1337" i="9" s="1"/>
  <c r="BU1363" i="9" s="1"/>
  <c r="Q33" i="11" s="1"/>
  <c r="BJ464" i="5" s="1" a="1"/>
  <c r="BJ464" i="5" s="1"/>
  <c r="AR1337" i="9"/>
  <c r="CJ1337" i="9" s="1"/>
  <c r="AZ1337" i="9"/>
  <c r="CR1337" i="9" s="1"/>
  <c r="AJ1337" i="9"/>
  <c r="CB1337" i="9" s="1"/>
  <c r="CS1334" i="9"/>
  <c r="CT1335" i="9"/>
  <c r="CR1333" i="9"/>
  <c r="CM1328" i="9"/>
  <c r="CO1330" i="9"/>
  <c r="CK1326" i="9"/>
  <c r="CN1329" i="9"/>
  <c r="CL1327" i="9"/>
  <c r="CJ1325" i="9"/>
  <c r="CQ1332" i="9"/>
  <c r="CP1331" i="9"/>
  <c r="CG1322" i="9"/>
  <c r="CH1323" i="9"/>
  <c r="CI1324" i="9"/>
  <c r="BB1291" i="9"/>
  <c r="CT1291" i="9" s="1"/>
  <c r="AT1291" i="9"/>
  <c r="CL1291" i="9" s="1"/>
  <c r="AL1291" i="9"/>
  <c r="CD1291" i="9" s="1"/>
  <c r="AD1291" i="9"/>
  <c r="BV1291" i="9" s="1"/>
  <c r="BV1316" i="9" s="1"/>
  <c r="R32" i="11" s="1"/>
  <c r="BK481" i="5" s="1" a="1"/>
  <c r="BK481" i="5" s="1"/>
  <c r="AZ1291" i="9"/>
  <c r="CR1291" i="9" s="1"/>
  <c r="AR1291" i="9"/>
  <c r="CJ1291" i="9" s="1"/>
  <c r="AJ1291" i="9"/>
  <c r="CB1291" i="9" s="1"/>
  <c r="AY1291" i="9"/>
  <c r="CQ1291" i="9" s="1"/>
  <c r="AQ1291" i="9"/>
  <c r="CI1291" i="9" s="1"/>
  <c r="AI1291" i="9"/>
  <c r="CA1291" i="9" s="1"/>
  <c r="AX1291" i="9"/>
  <c r="CP1291" i="9" s="1"/>
  <c r="AP1291" i="9"/>
  <c r="CH1291" i="9" s="1"/>
  <c r="AH1291" i="9"/>
  <c r="BZ1291" i="9" s="1"/>
  <c r="AV1291" i="9"/>
  <c r="CN1291" i="9" s="1"/>
  <c r="AN1291" i="9"/>
  <c r="CF1291" i="9" s="1"/>
  <c r="AF1291" i="9"/>
  <c r="BX1291" i="9" s="1"/>
  <c r="BA1291" i="9"/>
  <c r="CS1291" i="9" s="1"/>
  <c r="AE1291" i="9"/>
  <c r="BW1291" i="9" s="1"/>
  <c r="AU1291" i="9"/>
  <c r="CM1291" i="9" s="1"/>
  <c r="AS1291" i="9"/>
  <c r="CK1291" i="9" s="1"/>
  <c r="AO1291" i="9"/>
  <c r="CG1291" i="9" s="1"/>
  <c r="AK1291" i="9"/>
  <c r="CC1291" i="9" s="1"/>
  <c r="AM1291" i="9"/>
  <c r="CE1291" i="9" s="1"/>
  <c r="AG1291" i="9"/>
  <c r="BY1291" i="9" s="1"/>
  <c r="AW1291" i="9"/>
  <c r="CO1291" i="9" s="1"/>
  <c r="AQ1274" i="9"/>
  <c r="CI1274" i="9" s="1"/>
  <c r="CS1287" i="9"/>
  <c r="CP1284" i="9"/>
  <c r="CN1282" i="9"/>
  <c r="CR1286" i="9"/>
  <c r="CL1280" i="9"/>
  <c r="CJ1278" i="9"/>
  <c r="CH1276" i="9"/>
  <c r="CQ1285" i="9"/>
  <c r="CT1288" i="9"/>
  <c r="CI1277" i="9"/>
  <c r="CM1281" i="9"/>
  <c r="CG1275" i="9"/>
  <c r="CK1279" i="9"/>
  <c r="CO1283" i="9"/>
  <c r="F1293" i="9"/>
  <c r="K1292" i="9"/>
  <c r="J1292" i="9"/>
  <c r="L1292" i="9"/>
  <c r="J1245" i="9"/>
  <c r="L1245" i="9"/>
  <c r="F1246" i="9"/>
  <c r="K1245" i="9"/>
  <c r="AY1244" i="9"/>
  <c r="CQ1244" i="9" s="1"/>
  <c r="AQ1244" i="9"/>
  <c r="CI1244" i="9" s="1"/>
  <c r="AI1244" i="9"/>
  <c r="CA1244" i="9" s="1"/>
  <c r="AW1244" i="9"/>
  <c r="CO1244" i="9" s="1"/>
  <c r="AO1244" i="9"/>
  <c r="CG1244" i="9" s="1"/>
  <c r="AG1244" i="9"/>
  <c r="BY1244" i="9" s="1"/>
  <c r="AV1244" i="9"/>
  <c r="CN1244" i="9" s="1"/>
  <c r="AN1244" i="9"/>
  <c r="CF1244" i="9" s="1"/>
  <c r="AF1244" i="9"/>
  <c r="BX1244" i="9" s="1"/>
  <c r="AU1244" i="9"/>
  <c r="CM1244" i="9" s="1"/>
  <c r="AM1244" i="9"/>
  <c r="CE1244" i="9" s="1"/>
  <c r="AE1244" i="9"/>
  <c r="BW1244" i="9" s="1"/>
  <c r="BA1244" i="9"/>
  <c r="CS1244" i="9" s="1"/>
  <c r="AS1244" i="9"/>
  <c r="CK1244" i="9" s="1"/>
  <c r="AK1244" i="9"/>
  <c r="CC1244" i="9" s="1"/>
  <c r="AJ1244" i="9"/>
  <c r="CB1244" i="9" s="1"/>
  <c r="AZ1244" i="9"/>
  <c r="CR1244" i="9" s="1"/>
  <c r="AD1244" i="9"/>
  <c r="BV1244" i="9" s="1"/>
  <c r="BV1269" i="9" s="1"/>
  <c r="R31" i="11" s="1"/>
  <c r="BK498" i="5" s="1" a="1"/>
  <c r="BK498" i="5" s="1"/>
  <c r="AX1244" i="9"/>
  <c r="CP1244" i="9" s="1"/>
  <c r="AT1244" i="9"/>
  <c r="CL1244" i="9" s="1"/>
  <c r="AP1244" i="9"/>
  <c r="CH1244" i="9" s="1"/>
  <c r="AL1244" i="9"/>
  <c r="CD1244" i="9" s="1"/>
  <c r="BB1244" i="9"/>
  <c r="CT1244" i="9" s="1"/>
  <c r="AR1244" i="9"/>
  <c r="CJ1244" i="9" s="1"/>
  <c r="AH1244" i="9"/>
  <c r="BZ1244" i="9" s="1"/>
  <c r="AP1227" i="9"/>
  <c r="CH1227" i="9" s="1"/>
  <c r="CR1240" i="9"/>
  <c r="CS1241" i="9"/>
  <c r="CT1242" i="9"/>
  <c r="CN1236" i="9"/>
  <c r="CP1238" i="9"/>
  <c r="CL1234" i="9"/>
  <c r="CH1230" i="9"/>
  <c r="CM1235" i="9"/>
  <c r="CJ1232" i="9"/>
  <c r="CF1228" i="9"/>
  <c r="CI1231" i="9"/>
  <c r="CO1237" i="9"/>
  <c r="CK1233" i="9"/>
  <c r="CQ1239" i="9"/>
  <c r="CG1229" i="9"/>
  <c r="K1151" i="9"/>
  <c r="J1151" i="9"/>
  <c r="F1152" i="9"/>
  <c r="L1151" i="9"/>
  <c r="AZ1150" i="9"/>
  <c r="CR1150" i="9" s="1"/>
  <c r="AR1150" i="9"/>
  <c r="CJ1150" i="9" s="1"/>
  <c r="AJ1150" i="9"/>
  <c r="CB1150" i="9" s="1"/>
  <c r="AY1150" i="9"/>
  <c r="CQ1150" i="9" s="1"/>
  <c r="AQ1150" i="9"/>
  <c r="CI1150" i="9" s="1"/>
  <c r="AI1150" i="9"/>
  <c r="CA1150" i="9" s="1"/>
  <c r="AX1150" i="9"/>
  <c r="CP1150" i="9" s="1"/>
  <c r="AP1150" i="9"/>
  <c r="CH1150" i="9" s="1"/>
  <c r="AH1150" i="9"/>
  <c r="BZ1150" i="9" s="1"/>
  <c r="AW1150" i="9"/>
  <c r="CO1150" i="9" s="1"/>
  <c r="AO1150" i="9"/>
  <c r="CG1150" i="9" s="1"/>
  <c r="AG1150" i="9"/>
  <c r="BY1150" i="9" s="1"/>
  <c r="AU1150" i="9"/>
  <c r="CM1150" i="9" s="1"/>
  <c r="AM1150" i="9"/>
  <c r="CE1150" i="9" s="1"/>
  <c r="AE1150" i="9"/>
  <c r="BW1150" i="9" s="1"/>
  <c r="AL1150" i="9"/>
  <c r="CD1150" i="9" s="1"/>
  <c r="AK1150" i="9"/>
  <c r="CC1150" i="9" s="1"/>
  <c r="BB1150" i="9"/>
  <c r="CT1150" i="9" s="1"/>
  <c r="AF1150" i="9"/>
  <c r="BX1150" i="9" s="1"/>
  <c r="AV1150" i="9"/>
  <c r="CN1150" i="9" s="1"/>
  <c r="AS1150" i="9"/>
  <c r="CK1150" i="9" s="1"/>
  <c r="AD1150" i="9"/>
  <c r="BV1150" i="9" s="1"/>
  <c r="BV1175" i="9" s="1"/>
  <c r="R29" i="11" s="1"/>
  <c r="BK600" i="5" s="1" a="1"/>
  <c r="BK600" i="5" s="1"/>
  <c r="BA1150" i="9"/>
  <c r="CS1150" i="9" s="1"/>
  <c r="AT1150" i="9"/>
  <c r="CL1150" i="9" s="1"/>
  <c r="AN1150" i="9"/>
  <c r="CF1150" i="9" s="1"/>
  <c r="CR1146" i="9"/>
  <c r="CS1147" i="9"/>
  <c r="CN1142" i="9"/>
  <c r="CT1148" i="9"/>
  <c r="CQ1145" i="9"/>
  <c r="CP1144" i="9"/>
  <c r="CL1140" i="9"/>
  <c r="CH1136" i="9"/>
  <c r="CM1141" i="9"/>
  <c r="CO1143" i="9"/>
  <c r="CK1139" i="9"/>
  <c r="CI1137" i="9"/>
  <c r="CG1135" i="9"/>
  <c r="CF1134" i="9"/>
  <c r="CJ1138" i="9"/>
  <c r="AP1133" i="9"/>
  <c r="CH1133" i="9" s="1"/>
  <c r="CQ1099" i="9"/>
  <c r="CM1095" i="9"/>
  <c r="CR1100" i="9"/>
  <c r="CP1098" i="9"/>
  <c r="CN1096" i="9"/>
  <c r="CL1094" i="9"/>
  <c r="CO1097" i="9"/>
  <c r="CK1093" i="9"/>
  <c r="CT1102" i="9"/>
  <c r="CG1089" i="9"/>
  <c r="CE1087" i="9"/>
  <c r="CS1101" i="9"/>
  <c r="CF1088" i="9"/>
  <c r="CJ1092" i="9"/>
  <c r="CH1090" i="9"/>
  <c r="CI1091" i="9"/>
  <c r="AU1104" i="9"/>
  <c r="CM1104" i="9" s="1"/>
  <c r="AM1104" i="9"/>
  <c r="CE1104" i="9" s="1"/>
  <c r="AE1104" i="9"/>
  <c r="BW1104" i="9" s="1"/>
  <c r="BW1128" i="9" s="1"/>
  <c r="S28" i="11" s="1"/>
  <c r="BL617" i="5" s="1" a="1"/>
  <c r="BL617" i="5" s="1"/>
  <c r="BB1104" i="9"/>
  <c r="CT1104" i="9" s="1"/>
  <c r="AT1104" i="9"/>
  <c r="CL1104" i="9" s="1"/>
  <c r="AL1104" i="9"/>
  <c r="CD1104" i="9" s="1"/>
  <c r="BA1104" i="9"/>
  <c r="CS1104" i="9" s="1"/>
  <c r="AZ1104" i="9"/>
  <c r="CR1104" i="9" s="1"/>
  <c r="AR1104" i="9"/>
  <c r="CJ1104" i="9" s="1"/>
  <c r="AJ1104" i="9"/>
  <c r="CB1104" i="9" s="1"/>
  <c r="AY1104" i="9"/>
  <c r="CQ1104" i="9" s="1"/>
  <c r="AQ1104" i="9"/>
  <c r="CI1104" i="9" s="1"/>
  <c r="AI1104" i="9"/>
  <c r="CA1104" i="9" s="1"/>
  <c r="AW1104" i="9"/>
  <c r="CO1104" i="9" s="1"/>
  <c r="AO1104" i="9"/>
  <c r="CG1104" i="9" s="1"/>
  <c r="AG1104" i="9"/>
  <c r="BY1104" i="9" s="1"/>
  <c r="AS1104" i="9"/>
  <c r="CK1104" i="9" s="1"/>
  <c r="AN1104" i="9"/>
  <c r="CF1104" i="9" s="1"/>
  <c r="AK1104" i="9"/>
  <c r="CC1104" i="9" s="1"/>
  <c r="AX1104" i="9"/>
  <c r="CP1104" i="9" s="1"/>
  <c r="AP1104" i="9"/>
  <c r="CH1104" i="9" s="1"/>
  <c r="AF1104" i="9"/>
  <c r="BX1104" i="9" s="1"/>
  <c r="AV1104" i="9"/>
  <c r="CN1104" i="9" s="1"/>
  <c r="AH1104" i="9"/>
  <c r="BZ1104" i="9" s="1"/>
  <c r="L1105" i="9"/>
  <c r="F1106" i="9"/>
  <c r="K1105" i="9"/>
  <c r="J1105" i="9"/>
  <c r="AO1086" i="9"/>
  <c r="CG1086" i="9" s="1"/>
  <c r="AO1039" i="9"/>
  <c r="CG1039" i="9" s="1"/>
  <c r="CO1050" i="9"/>
  <c r="CH1043" i="9"/>
  <c r="CJ1045" i="9"/>
  <c r="CK1046" i="9"/>
  <c r="CF1041" i="9"/>
  <c r="CQ1052" i="9"/>
  <c r="CM1048" i="9"/>
  <c r="CP1051" i="9"/>
  <c r="CI1044" i="9"/>
  <c r="CE1040" i="9"/>
  <c r="CN1049" i="9"/>
  <c r="CL1047" i="9"/>
  <c r="CG1042" i="9"/>
  <c r="CR1053" i="9"/>
  <c r="CS1054" i="9"/>
  <c r="AX1056" i="9"/>
  <c r="CP1056" i="9" s="1"/>
  <c r="AP1056" i="9"/>
  <c r="CH1056" i="9" s="1"/>
  <c r="AH1056" i="9"/>
  <c r="BZ1056" i="9" s="1"/>
  <c r="AW1056" i="9"/>
  <c r="CO1056" i="9" s="1"/>
  <c r="AO1056" i="9"/>
  <c r="CG1056" i="9" s="1"/>
  <c r="AG1056" i="9"/>
  <c r="BY1056" i="9" s="1"/>
  <c r="AV1056" i="9"/>
  <c r="CN1056" i="9" s="1"/>
  <c r="AN1056" i="9"/>
  <c r="CF1056" i="9" s="1"/>
  <c r="AF1056" i="9"/>
  <c r="BX1056" i="9" s="1"/>
  <c r="AU1056" i="9"/>
  <c r="CM1056" i="9" s="1"/>
  <c r="AM1056" i="9"/>
  <c r="CE1056" i="9" s="1"/>
  <c r="AE1056" i="9"/>
  <c r="BW1056" i="9" s="1"/>
  <c r="BB1056" i="9"/>
  <c r="CT1056" i="9" s="1"/>
  <c r="AT1056" i="9"/>
  <c r="CL1056" i="9" s="1"/>
  <c r="AL1056" i="9"/>
  <c r="CD1056" i="9" s="1"/>
  <c r="AD1056" i="9"/>
  <c r="BV1056" i="9" s="1"/>
  <c r="BV1081" i="9" s="1"/>
  <c r="R27" i="11" s="1"/>
  <c r="BK634" i="5" s="1" a="1"/>
  <c r="BK634" i="5" s="1"/>
  <c r="BA1056" i="9"/>
  <c r="CS1056" i="9" s="1"/>
  <c r="AS1056" i="9"/>
  <c r="CK1056" i="9" s="1"/>
  <c r="AK1056" i="9"/>
  <c r="CC1056" i="9" s="1"/>
  <c r="AY1056" i="9"/>
  <c r="CQ1056" i="9" s="1"/>
  <c r="AQ1056" i="9"/>
  <c r="CI1056" i="9" s="1"/>
  <c r="AI1056" i="9"/>
  <c r="CA1056" i="9" s="1"/>
  <c r="AR1056" i="9"/>
  <c r="CJ1056" i="9" s="1"/>
  <c r="AJ1056" i="9"/>
  <c r="CB1056" i="9" s="1"/>
  <c r="AZ1056" i="9"/>
  <c r="CR1056" i="9" s="1"/>
  <c r="F1058" i="9"/>
  <c r="L1057" i="9"/>
  <c r="J1057" i="9"/>
  <c r="K1057" i="9"/>
  <c r="AR945" i="9"/>
  <c r="CJ945" i="9" s="1"/>
  <c r="CR956" i="9"/>
  <c r="CS957" i="9"/>
  <c r="CT958" i="9"/>
  <c r="CP954" i="9"/>
  <c r="CJ948" i="9"/>
  <c r="CM951" i="9"/>
  <c r="CK949" i="9"/>
  <c r="CI947" i="9"/>
  <c r="CO953" i="9"/>
  <c r="CQ955" i="9"/>
  <c r="CL950" i="9"/>
  <c r="CN952" i="9"/>
  <c r="CH946" i="9"/>
  <c r="AW962" i="9"/>
  <c r="CO962" i="9" s="1"/>
  <c r="AO962" i="9"/>
  <c r="CG962" i="9" s="1"/>
  <c r="AG962" i="9"/>
  <c r="BY962" i="9" s="1"/>
  <c r="AV962" i="9"/>
  <c r="CN962" i="9" s="1"/>
  <c r="AN962" i="9"/>
  <c r="CF962" i="9" s="1"/>
  <c r="AF962" i="9"/>
  <c r="BX962" i="9" s="1"/>
  <c r="AU962" i="9"/>
  <c r="CM962" i="9" s="1"/>
  <c r="AM962" i="9"/>
  <c r="CE962" i="9" s="1"/>
  <c r="AE962" i="9"/>
  <c r="BW962" i="9" s="1"/>
  <c r="BB962" i="9"/>
  <c r="CT962" i="9" s="1"/>
  <c r="AT962" i="9"/>
  <c r="CL962" i="9" s="1"/>
  <c r="AL962" i="9"/>
  <c r="CD962" i="9" s="1"/>
  <c r="AD962" i="9"/>
  <c r="BV962" i="9" s="1"/>
  <c r="BV987" i="9" s="1"/>
  <c r="R25" i="11" s="1"/>
  <c r="BK857" i="5" s="1" a="1"/>
  <c r="BK857" i="5" s="1"/>
  <c r="BK862" i="5" s="1"/>
  <c r="BK866" i="5" s="1"/>
  <c r="V54" i="12" s="1"/>
  <c r="AZ962" i="9"/>
  <c r="CR962" i="9" s="1"/>
  <c r="AR962" i="9"/>
  <c r="CJ962" i="9" s="1"/>
  <c r="AJ962" i="9"/>
  <c r="CB962" i="9" s="1"/>
  <c r="BA962" i="9"/>
  <c r="CS962" i="9" s="1"/>
  <c r="AH962" i="9"/>
  <c r="BZ962" i="9" s="1"/>
  <c r="AY962" i="9"/>
  <c r="CQ962" i="9" s="1"/>
  <c r="AX962" i="9"/>
  <c r="CP962" i="9" s="1"/>
  <c r="AS962" i="9"/>
  <c r="CK962" i="9" s="1"/>
  <c r="AP962" i="9"/>
  <c r="CH962" i="9" s="1"/>
  <c r="AQ962" i="9"/>
  <c r="CI962" i="9" s="1"/>
  <c r="AI962" i="9"/>
  <c r="CA962" i="9" s="1"/>
  <c r="AK962" i="9"/>
  <c r="CC962" i="9" s="1"/>
  <c r="F964" i="9"/>
  <c r="K963" i="9"/>
  <c r="J963" i="9"/>
  <c r="L963" i="9"/>
  <c r="L916" i="9"/>
  <c r="K916" i="9"/>
  <c r="J916" i="9"/>
  <c r="F917" i="9"/>
  <c r="CS911" i="9"/>
  <c r="CT912" i="9"/>
  <c r="CR910" i="9"/>
  <c r="CO907" i="9"/>
  <c r="CP908" i="9"/>
  <c r="CN906" i="9"/>
  <c r="CL904" i="9"/>
  <c r="CJ902" i="9"/>
  <c r="CI901" i="9"/>
  <c r="CM905" i="9"/>
  <c r="CK903" i="9"/>
  <c r="CQ909" i="9"/>
  <c r="CG899" i="9"/>
  <c r="CH900" i="9"/>
  <c r="BA915" i="9"/>
  <c r="CS915" i="9" s="1"/>
  <c r="AS915" i="9"/>
  <c r="CK915" i="9" s="1"/>
  <c r="AK915" i="9"/>
  <c r="CC915" i="9" s="1"/>
  <c r="AZ915" i="9"/>
  <c r="CR915" i="9" s="1"/>
  <c r="AR915" i="9"/>
  <c r="CJ915" i="9" s="1"/>
  <c r="AJ915" i="9"/>
  <c r="CB915" i="9" s="1"/>
  <c r="AY915" i="9"/>
  <c r="CQ915" i="9" s="1"/>
  <c r="AQ915" i="9"/>
  <c r="CI915" i="9" s="1"/>
  <c r="AI915" i="9"/>
  <c r="CA915" i="9" s="1"/>
  <c r="AX915" i="9"/>
  <c r="CP915" i="9" s="1"/>
  <c r="AP915" i="9"/>
  <c r="CH915" i="9" s="1"/>
  <c r="AH915" i="9"/>
  <c r="BZ915" i="9" s="1"/>
  <c r="AW915" i="9"/>
  <c r="CO915" i="9" s="1"/>
  <c r="AG915" i="9"/>
  <c r="BY915" i="9" s="1"/>
  <c r="AV915" i="9"/>
  <c r="CN915" i="9" s="1"/>
  <c r="AF915" i="9"/>
  <c r="BX915" i="9" s="1"/>
  <c r="AU915" i="9"/>
  <c r="CM915" i="9" s="1"/>
  <c r="AE915" i="9"/>
  <c r="BW915" i="9" s="1"/>
  <c r="AT915" i="9"/>
  <c r="CL915" i="9" s="1"/>
  <c r="AD915" i="9"/>
  <c r="BV915" i="9" s="1"/>
  <c r="BV940" i="9" s="1"/>
  <c r="R24" i="11" s="1"/>
  <c r="BK874" i="5" s="1" a="1"/>
  <c r="BK874" i="5" s="1"/>
  <c r="AO915" i="9"/>
  <c r="CG915" i="9" s="1"/>
  <c r="AN915" i="9"/>
  <c r="CF915" i="9" s="1"/>
  <c r="AM915" i="9"/>
  <c r="CE915" i="9" s="1"/>
  <c r="AL915" i="9"/>
  <c r="CD915" i="9" s="1"/>
  <c r="BB915" i="9"/>
  <c r="CT915" i="9" s="1"/>
  <c r="AQ898" i="9"/>
  <c r="CI898" i="9" s="1"/>
  <c r="CJ866" i="9"/>
  <c r="AE851" i="9"/>
  <c r="BW851" i="9" s="1"/>
  <c r="BU852" i="9"/>
  <c r="BV853" i="9"/>
  <c r="BW854" i="9"/>
  <c r="BX855" i="9"/>
  <c r="BY856" i="9"/>
  <c r="BZ857" i="9"/>
  <c r="CA858" i="9"/>
  <c r="CB859" i="9"/>
  <c r="CC860" i="9"/>
  <c r="CD861" i="9"/>
  <c r="CE862" i="9"/>
  <c r="CF863" i="9"/>
  <c r="CG864" i="9"/>
  <c r="BT893" i="9"/>
  <c r="P23" i="11" s="1"/>
  <c r="BI891" i="5" s="1" a="1"/>
  <c r="BI891" i="5" s="1"/>
  <c r="L868" i="9"/>
  <c r="K868" i="9"/>
  <c r="J868" i="9"/>
  <c r="F869" i="9"/>
  <c r="BB867" i="9"/>
  <c r="AT867" i="9"/>
  <c r="AL867" i="9"/>
  <c r="CD867" i="9" s="1"/>
  <c r="AD867" i="9"/>
  <c r="BV867" i="9" s="1"/>
  <c r="BA867" i="9"/>
  <c r="AS867" i="9"/>
  <c r="AK867" i="9"/>
  <c r="CC867" i="9" s="1"/>
  <c r="AC867" i="9"/>
  <c r="BU867" i="9" s="1"/>
  <c r="AZ867" i="9"/>
  <c r="AR867" i="9"/>
  <c r="CJ867" i="9" s="1"/>
  <c r="AJ867" i="9"/>
  <c r="CB867" i="9" s="1"/>
  <c r="AY867" i="9"/>
  <c r="AQ867" i="9"/>
  <c r="CI867" i="9" s="1"/>
  <c r="AI867" i="9"/>
  <c r="CA867" i="9" s="1"/>
  <c r="AX867" i="9"/>
  <c r="AP867" i="9"/>
  <c r="CH867" i="9" s="1"/>
  <c r="AH867" i="9"/>
  <c r="BZ867" i="9" s="1"/>
  <c r="AW867" i="9"/>
  <c r="AO867" i="9"/>
  <c r="CG867" i="9" s="1"/>
  <c r="AG867" i="9"/>
  <c r="BY867" i="9" s="1"/>
  <c r="AV867" i="9"/>
  <c r="AU867" i="9"/>
  <c r="AN867" i="9"/>
  <c r="CF867" i="9" s="1"/>
  <c r="AM867" i="9"/>
  <c r="CE867" i="9" s="1"/>
  <c r="AF867" i="9"/>
  <c r="BX867" i="9" s="1"/>
  <c r="AE867" i="9"/>
  <c r="BW867" i="9" s="1"/>
  <c r="AQ710" i="9"/>
  <c r="CI710" i="9" s="1"/>
  <c r="CQ721" i="9"/>
  <c r="CS723" i="9"/>
  <c r="CT724" i="9"/>
  <c r="CR722" i="9"/>
  <c r="CO719" i="9"/>
  <c r="CK715" i="9"/>
  <c r="CP720" i="9"/>
  <c r="CN718" i="9"/>
  <c r="CL716" i="9"/>
  <c r="CM717" i="9"/>
  <c r="CJ714" i="9"/>
  <c r="CH712" i="9"/>
  <c r="CI713" i="9"/>
  <c r="CG711" i="9"/>
  <c r="AV727" i="9"/>
  <c r="CN727" i="9" s="1"/>
  <c r="AN727" i="9"/>
  <c r="CF727" i="9" s="1"/>
  <c r="AF727" i="9"/>
  <c r="BX727" i="9" s="1"/>
  <c r="AU727" i="9"/>
  <c r="CM727" i="9" s="1"/>
  <c r="AM727" i="9"/>
  <c r="CE727" i="9" s="1"/>
  <c r="AE727" i="9"/>
  <c r="BW727" i="9" s="1"/>
  <c r="BB727" i="9"/>
  <c r="CT727" i="9" s="1"/>
  <c r="AT727" i="9"/>
  <c r="CL727" i="9" s="1"/>
  <c r="AL727" i="9"/>
  <c r="CD727" i="9" s="1"/>
  <c r="AD727" i="9"/>
  <c r="BV727" i="9" s="1"/>
  <c r="BV752" i="9" s="1"/>
  <c r="R20" i="11" s="1"/>
  <c r="BA727" i="9"/>
  <c r="CS727" i="9" s="1"/>
  <c r="AS727" i="9"/>
  <c r="CK727" i="9" s="1"/>
  <c r="AK727" i="9"/>
  <c r="CC727" i="9" s="1"/>
  <c r="AZ727" i="9"/>
  <c r="CR727" i="9" s="1"/>
  <c r="AR727" i="9"/>
  <c r="CJ727" i="9" s="1"/>
  <c r="AJ727" i="9"/>
  <c r="CB727" i="9" s="1"/>
  <c r="AY727" i="9"/>
  <c r="CQ727" i="9" s="1"/>
  <c r="AQ727" i="9"/>
  <c r="CI727" i="9" s="1"/>
  <c r="AI727" i="9"/>
  <c r="CA727" i="9" s="1"/>
  <c r="AH727" i="9"/>
  <c r="BZ727" i="9" s="1"/>
  <c r="AG727" i="9"/>
  <c r="BY727" i="9" s="1"/>
  <c r="AP727" i="9"/>
  <c r="CH727" i="9" s="1"/>
  <c r="AO727" i="9"/>
  <c r="CG727" i="9" s="1"/>
  <c r="AW727" i="9"/>
  <c r="CO727" i="9" s="1"/>
  <c r="AX727" i="9"/>
  <c r="CP727" i="9" s="1"/>
  <c r="F729" i="9"/>
  <c r="L728" i="9"/>
  <c r="K728" i="9"/>
  <c r="J728" i="9"/>
  <c r="K257" i="9"/>
  <c r="J257" i="9"/>
  <c r="F258" i="9"/>
  <c r="L257" i="9"/>
  <c r="BA256" i="9"/>
  <c r="CS256" i="9" s="1"/>
  <c r="AS256" i="9"/>
  <c r="CK256" i="9" s="1"/>
  <c r="AK256" i="9"/>
  <c r="CC256" i="9" s="1"/>
  <c r="AC256" i="9"/>
  <c r="BU256" i="9" s="1"/>
  <c r="BU282" i="9" s="1"/>
  <c r="Q10" i="11" s="1"/>
  <c r="AZ256" i="9"/>
  <c r="CR256" i="9" s="1"/>
  <c r="AR256" i="9"/>
  <c r="CJ256" i="9" s="1"/>
  <c r="AJ256" i="9"/>
  <c r="CB256" i="9" s="1"/>
  <c r="AY256" i="9"/>
  <c r="CQ256" i="9" s="1"/>
  <c r="AQ256" i="9"/>
  <c r="CI256" i="9" s="1"/>
  <c r="AI256" i="9"/>
  <c r="CA256" i="9" s="1"/>
  <c r="AX256" i="9"/>
  <c r="CP256" i="9" s="1"/>
  <c r="AP256" i="9"/>
  <c r="CH256" i="9" s="1"/>
  <c r="AH256" i="9"/>
  <c r="BZ256" i="9" s="1"/>
  <c r="AW256" i="9"/>
  <c r="CO256" i="9" s="1"/>
  <c r="AO256" i="9"/>
  <c r="CG256" i="9" s="1"/>
  <c r="AG256" i="9"/>
  <c r="BY256" i="9" s="1"/>
  <c r="AV256" i="9"/>
  <c r="CN256" i="9" s="1"/>
  <c r="AN256" i="9"/>
  <c r="CF256" i="9" s="1"/>
  <c r="AF256" i="9"/>
  <c r="BX256" i="9" s="1"/>
  <c r="BB256" i="9"/>
  <c r="CT256" i="9" s="1"/>
  <c r="AT256" i="9"/>
  <c r="CL256" i="9" s="1"/>
  <c r="AL256" i="9"/>
  <c r="CD256" i="9" s="1"/>
  <c r="AD256" i="9"/>
  <c r="BV256" i="9" s="1"/>
  <c r="AU256" i="9"/>
  <c r="CM256" i="9" s="1"/>
  <c r="AM256" i="9"/>
  <c r="CE256" i="9" s="1"/>
  <c r="AE256" i="9"/>
  <c r="BW256" i="9" s="1"/>
  <c r="BB68" i="9"/>
  <c r="CT68" i="9" s="1"/>
  <c r="AT68" i="9"/>
  <c r="CL68" i="9" s="1"/>
  <c r="AL68" i="9"/>
  <c r="CD68" i="9" s="1"/>
  <c r="AD68" i="9"/>
  <c r="BV68" i="9" s="1"/>
  <c r="AZ68" i="9"/>
  <c r="CR68" i="9" s="1"/>
  <c r="AQ68" i="9"/>
  <c r="CI68" i="9" s="1"/>
  <c r="AH68" i="9"/>
  <c r="BZ68" i="9" s="1"/>
  <c r="AY68" i="9"/>
  <c r="CQ68" i="9" s="1"/>
  <c r="AP68" i="9"/>
  <c r="CH68" i="9" s="1"/>
  <c r="AG68" i="9"/>
  <c r="BY68" i="9" s="1"/>
  <c r="AV68" i="9"/>
  <c r="CN68" i="9" s="1"/>
  <c r="AM68" i="9"/>
  <c r="CE68" i="9" s="1"/>
  <c r="AC68" i="9"/>
  <c r="BU68" i="9" s="1"/>
  <c r="BU94" i="9" s="1"/>
  <c r="Q6" i="11" s="1"/>
  <c r="AR68" i="9"/>
  <c r="CJ68" i="9" s="1"/>
  <c r="BA68" i="9"/>
  <c r="CS68" i="9" s="1"/>
  <c r="AK68" i="9"/>
  <c r="CC68" i="9" s="1"/>
  <c r="AX68" i="9"/>
  <c r="CP68" i="9" s="1"/>
  <c r="AJ68" i="9"/>
  <c r="CB68" i="9" s="1"/>
  <c r="AW68" i="9"/>
  <c r="CO68" i="9" s="1"/>
  <c r="AI68" i="9"/>
  <c r="CA68" i="9" s="1"/>
  <c r="AS68" i="9"/>
  <c r="CK68" i="9" s="1"/>
  <c r="AE68" i="9"/>
  <c r="BW68" i="9" s="1"/>
  <c r="AO68" i="9"/>
  <c r="CG68" i="9" s="1"/>
  <c r="AU68" i="9"/>
  <c r="CM68" i="9" s="1"/>
  <c r="AN68" i="9"/>
  <c r="CF68" i="9" s="1"/>
  <c r="AF68" i="9"/>
  <c r="BX68" i="9" s="1"/>
  <c r="AX52" i="9"/>
  <c r="CP52" i="9" s="1"/>
  <c r="CR57" i="9"/>
  <c r="CQ56" i="9"/>
  <c r="CO54" i="9"/>
  <c r="CP55" i="9"/>
  <c r="CT59" i="9"/>
  <c r="CS58" i="9"/>
  <c r="CN53" i="9"/>
  <c r="L69" i="9"/>
  <c r="K69" i="9"/>
  <c r="J69" i="9"/>
  <c r="F70" i="9"/>
  <c r="F120" i="9"/>
  <c r="J119" i="9"/>
  <c r="AI23" i="9"/>
  <c r="CA23" i="9" s="1"/>
  <c r="AP23" i="9"/>
  <c r="CH23" i="9" s="1"/>
  <c r="AE23" i="9"/>
  <c r="BW23" i="9" s="1"/>
  <c r="BW47" i="9" s="1"/>
  <c r="S5" i="11" s="1"/>
  <c r="AL23" i="9"/>
  <c r="CD23" i="9" s="1"/>
  <c r="AM23" i="9"/>
  <c r="CE23" i="9" s="1"/>
  <c r="AH23" i="9"/>
  <c r="BZ23" i="9" s="1"/>
  <c r="AQ23" i="9"/>
  <c r="CI23" i="9" s="1"/>
  <c r="AN23" i="9"/>
  <c r="CF23" i="9" s="1"/>
  <c r="AJ23" i="9"/>
  <c r="CB23" i="9" s="1"/>
  <c r="AW23" i="9"/>
  <c r="CO23" i="9" s="1"/>
  <c r="AG23" i="9"/>
  <c r="BY23" i="9" s="1"/>
  <c r="BA23" i="9"/>
  <c r="CS23" i="9" s="1"/>
  <c r="BB23" i="9"/>
  <c r="CT23" i="9" s="1"/>
  <c r="AZ23" i="9"/>
  <c r="CR23" i="9" s="1"/>
  <c r="AF23" i="9"/>
  <c r="BX23" i="9" s="1"/>
  <c r="AK23" i="9"/>
  <c r="CC23" i="9" s="1"/>
  <c r="AR23" i="9"/>
  <c r="CJ23" i="9" s="1"/>
  <c r="AS23" i="9"/>
  <c r="CK23" i="9" s="1"/>
  <c r="AT23" i="9"/>
  <c r="CL23" i="9" s="1"/>
  <c r="AV23" i="9"/>
  <c r="CN23" i="9" s="1"/>
  <c r="AX23" i="9"/>
  <c r="CP23" i="9" s="1"/>
  <c r="AU23" i="9"/>
  <c r="CM23" i="9" s="1"/>
  <c r="AY23" i="9"/>
  <c r="CQ23" i="9" s="1"/>
  <c r="AO23" i="9"/>
  <c r="CG23" i="9" s="1"/>
  <c r="H117" i="9"/>
  <c r="K116" i="9"/>
  <c r="L116" i="9"/>
  <c r="K24" i="9"/>
  <c r="F25" i="9"/>
  <c r="J24" i="9"/>
  <c r="L24" i="9"/>
  <c r="AJ304" i="9"/>
  <c r="CB304" i="9" s="1"/>
  <c r="AO304" i="9"/>
  <c r="CG304" i="9" s="1"/>
  <c r="AD304" i="9"/>
  <c r="BV304" i="9" s="1"/>
  <c r="BV329" i="9" s="1"/>
  <c r="R11" i="11" s="1"/>
  <c r="AE304" i="9"/>
  <c r="BW304" i="9" s="1"/>
  <c r="AG304" i="9"/>
  <c r="BY304" i="9" s="1"/>
  <c r="AR304" i="9"/>
  <c r="CJ304" i="9" s="1"/>
  <c r="AS304" i="9"/>
  <c r="CK304" i="9" s="1"/>
  <c r="AV304" i="9"/>
  <c r="CN304" i="9" s="1"/>
  <c r="AL304" i="9"/>
  <c r="CD304" i="9" s="1"/>
  <c r="AM304" i="9"/>
  <c r="CE304" i="9" s="1"/>
  <c r="AY304" i="9"/>
  <c r="CQ304" i="9" s="1"/>
  <c r="AK304" i="9"/>
  <c r="CC304" i="9" s="1"/>
  <c r="AQ304" i="9"/>
  <c r="CI304" i="9" s="1"/>
  <c r="BB304" i="9"/>
  <c r="CT304" i="9" s="1"/>
  <c r="AF304" i="9"/>
  <c r="BX304" i="9" s="1"/>
  <c r="AI304" i="9"/>
  <c r="CA304" i="9" s="1"/>
  <c r="AN304" i="9"/>
  <c r="CF304" i="9" s="1"/>
  <c r="AT304" i="9"/>
  <c r="CL304" i="9" s="1"/>
  <c r="AW304" i="9"/>
  <c r="CO304" i="9" s="1"/>
  <c r="AH304" i="9"/>
  <c r="BZ304" i="9" s="1"/>
  <c r="AU304" i="9"/>
  <c r="CM304" i="9" s="1"/>
  <c r="AP304" i="9"/>
  <c r="CH304" i="9" s="1"/>
  <c r="AX304" i="9"/>
  <c r="CP304" i="9" s="1"/>
  <c r="BA304" i="9"/>
  <c r="CS304" i="9" s="1"/>
  <c r="AZ304" i="9"/>
  <c r="CR304" i="9" s="1"/>
  <c r="AW679" i="9"/>
  <c r="CO679" i="9" s="1"/>
  <c r="AV679" i="9"/>
  <c r="CN679" i="9" s="1"/>
  <c r="AS679" i="9"/>
  <c r="CK679" i="9" s="1"/>
  <c r="AN679" i="9"/>
  <c r="CF679" i="9" s="1"/>
  <c r="AG679" i="9"/>
  <c r="BY679" i="9" s="1"/>
  <c r="AZ679" i="9"/>
  <c r="CR679" i="9" s="1"/>
  <c r="AD679" i="9"/>
  <c r="BV679" i="9" s="1"/>
  <c r="BB679" i="9"/>
  <c r="CT679" i="9" s="1"/>
  <c r="AC679" i="9"/>
  <c r="BU679" i="9" s="1"/>
  <c r="BU705" i="9" s="1"/>
  <c r="Q19" i="11" s="1"/>
  <c r="AY679" i="9"/>
  <c r="CQ679" i="9" s="1"/>
  <c r="AR679" i="9"/>
  <c r="CJ679" i="9" s="1"/>
  <c r="AO679" i="9"/>
  <c r="CG679" i="9" s="1"/>
  <c r="AM679" i="9"/>
  <c r="CE679" i="9" s="1"/>
  <c r="BA679" i="9"/>
  <c r="CS679" i="9" s="1"/>
  <c r="AQ679" i="9"/>
  <c r="CI679" i="9" s="1"/>
  <c r="AP679" i="9"/>
  <c r="CH679" i="9" s="1"/>
  <c r="AF679" i="9"/>
  <c r="BX679" i="9" s="1"/>
  <c r="AX679" i="9"/>
  <c r="CP679" i="9" s="1"/>
  <c r="AT679" i="9"/>
  <c r="CL679" i="9" s="1"/>
  <c r="AL679" i="9"/>
  <c r="CD679" i="9" s="1"/>
  <c r="AH679" i="9"/>
  <c r="BZ679" i="9" s="1"/>
  <c r="AI679" i="9"/>
  <c r="CA679" i="9" s="1"/>
  <c r="AJ679" i="9"/>
  <c r="CB679" i="9" s="1"/>
  <c r="AE679" i="9"/>
  <c r="BW679" i="9" s="1"/>
  <c r="AU679" i="9"/>
  <c r="CM679" i="9" s="1"/>
  <c r="AK679" i="9"/>
  <c r="CC679" i="9" s="1"/>
  <c r="AL773" i="9"/>
  <c r="CD773" i="9" s="1"/>
  <c r="AM773" i="9"/>
  <c r="CE773" i="9" s="1"/>
  <c r="AK773" i="9"/>
  <c r="CC773" i="9" s="1"/>
  <c r="AH773" i="9"/>
  <c r="BZ773" i="9" s="1"/>
  <c r="AN773" i="9"/>
  <c r="CF773" i="9" s="1"/>
  <c r="AP773" i="9"/>
  <c r="CH773" i="9" s="1"/>
  <c r="AC773" i="9"/>
  <c r="BU773" i="9" s="1"/>
  <c r="BU799" i="9" s="1"/>
  <c r="Q21" i="11" s="1"/>
  <c r="AJ773" i="9"/>
  <c r="CB773" i="9" s="1"/>
  <c r="AD773" i="9"/>
  <c r="BV773" i="9" s="1"/>
  <c r="AE773" i="9"/>
  <c r="BW773" i="9" s="1"/>
  <c r="AR773" i="9"/>
  <c r="CJ773" i="9" s="1"/>
  <c r="AG773" i="9"/>
  <c r="BY773" i="9" s="1"/>
  <c r="AV773" i="9"/>
  <c r="CN773" i="9" s="1"/>
  <c r="AZ773" i="9"/>
  <c r="CR773" i="9" s="1"/>
  <c r="AO773" i="9"/>
  <c r="CG773" i="9" s="1"/>
  <c r="BB773" i="9"/>
  <c r="CT773" i="9" s="1"/>
  <c r="AS773" i="9"/>
  <c r="CK773" i="9" s="1"/>
  <c r="BA773" i="9"/>
  <c r="CS773" i="9" s="1"/>
  <c r="AI773" i="9"/>
  <c r="CA773" i="9" s="1"/>
  <c r="AF773" i="9"/>
  <c r="BX773" i="9" s="1"/>
  <c r="AU773" i="9"/>
  <c r="CM773" i="9" s="1"/>
  <c r="AX773" i="9"/>
  <c r="CP773" i="9" s="1"/>
  <c r="AY773" i="9"/>
  <c r="CQ773" i="9" s="1"/>
  <c r="AW773" i="9"/>
  <c r="CO773" i="9" s="1"/>
  <c r="AQ773" i="9"/>
  <c r="CI773" i="9" s="1"/>
  <c r="AT773" i="9"/>
  <c r="CL773" i="9" s="1"/>
  <c r="AI209" i="9"/>
  <c r="CA209" i="9" s="1"/>
  <c r="AT209" i="9"/>
  <c r="CL209" i="9" s="1"/>
  <c r="AK209" i="9"/>
  <c r="CC209" i="9" s="1"/>
  <c r="AN209" i="9"/>
  <c r="CF209" i="9" s="1"/>
  <c r="AR209" i="9"/>
  <c r="CJ209" i="9" s="1"/>
  <c r="AH209" i="9"/>
  <c r="BZ209" i="9" s="1"/>
  <c r="AM209" i="9"/>
  <c r="CE209" i="9" s="1"/>
  <c r="AQ209" i="9"/>
  <c r="CI209" i="9" s="1"/>
  <c r="AY209" i="9"/>
  <c r="CQ209" i="9" s="1"/>
  <c r="AU209" i="9"/>
  <c r="CM209" i="9" s="1"/>
  <c r="BA209" i="9"/>
  <c r="CS209" i="9" s="1"/>
  <c r="AC209" i="9"/>
  <c r="BU209" i="9" s="1"/>
  <c r="BU235" i="9" s="1"/>
  <c r="Q9" i="11" s="1"/>
  <c r="AJ209" i="9"/>
  <c r="CB209" i="9" s="1"/>
  <c r="AL209" i="9"/>
  <c r="CD209" i="9" s="1"/>
  <c r="AO209" i="9"/>
  <c r="CG209" i="9" s="1"/>
  <c r="AX209" i="9"/>
  <c r="CP209" i="9" s="1"/>
  <c r="AF209" i="9"/>
  <c r="BX209" i="9" s="1"/>
  <c r="BB209" i="9"/>
  <c r="CT209" i="9" s="1"/>
  <c r="AV209" i="9"/>
  <c r="CN209" i="9" s="1"/>
  <c r="AD209" i="9"/>
  <c r="BV209" i="9" s="1"/>
  <c r="AG209" i="9"/>
  <c r="BY209" i="9" s="1"/>
  <c r="AW209" i="9"/>
  <c r="CO209" i="9" s="1"/>
  <c r="AE209" i="9"/>
  <c r="BW209" i="9" s="1"/>
  <c r="AZ209" i="9"/>
  <c r="CR209" i="9" s="1"/>
  <c r="AP209" i="9"/>
  <c r="CH209" i="9" s="1"/>
  <c r="AS209" i="9"/>
  <c r="CK209" i="9" s="1"/>
  <c r="J305" i="9"/>
  <c r="F306" i="9"/>
  <c r="K305" i="9"/>
  <c r="L305" i="9"/>
  <c r="J774" i="9"/>
  <c r="K774" i="9"/>
  <c r="L774" i="9"/>
  <c r="F775" i="9"/>
  <c r="L680" i="9"/>
  <c r="J680" i="9"/>
  <c r="K680" i="9"/>
  <c r="F681" i="9"/>
  <c r="F211" i="9"/>
  <c r="K210" i="9"/>
  <c r="L210" i="9"/>
  <c r="J210" i="9"/>
  <c r="AU115" i="9"/>
  <c r="CM115" i="9" s="1"/>
  <c r="AV115" i="9"/>
  <c r="CN115" i="9" s="1"/>
  <c r="AD115" i="9"/>
  <c r="BV115" i="9" s="1"/>
  <c r="AT115" i="9"/>
  <c r="CL115" i="9" s="1"/>
  <c r="AW115" i="9"/>
  <c r="CO115" i="9" s="1"/>
  <c r="AI115" i="9"/>
  <c r="CA115" i="9" s="1"/>
  <c r="AS115" i="9"/>
  <c r="CK115" i="9" s="1"/>
  <c r="AL115" i="9"/>
  <c r="CD115" i="9" s="1"/>
  <c r="AN115" i="9"/>
  <c r="CF115" i="9" s="1"/>
  <c r="AG115" i="9"/>
  <c r="BY115" i="9" s="1"/>
  <c r="AC115" i="9"/>
  <c r="BU115" i="9" s="1"/>
  <c r="BU141" i="9" s="1"/>
  <c r="Q7" i="11" s="1"/>
  <c r="AX115" i="9"/>
  <c r="CP115" i="9" s="1"/>
  <c r="BA115" i="9"/>
  <c r="CS115" i="9" s="1"/>
  <c r="AR115" i="9"/>
  <c r="CJ115" i="9" s="1"/>
  <c r="AO115" i="9"/>
  <c r="CG115" i="9" s="1"/>
  <c r="AZ115" i="9"/>
  <c r="CR115" i="9" s="1"/>
  <c r="BB115" i="9"/>
  <c r="CT115" i="9" s="1"/>
  <c r="AJ115" i="9"/>
  <c r="CB115" i="9" s="1"/>
  <c r="AH115" i="9"/>
  <c r="BZ115" i="9" s="1"/>
  <c r="AF115" i="9"/>
  <c r="BX115" i="9" s="1"/>
  <c r="AE115" i="9"/>
  <c r="BW115" i="9" s="1"/>
  <c r="AM115" i="9"/>
  <c r="CE115" i="9" s="1"/>
  <c r="AQ115" i="9"/>
  <c r="CI115" i="9" s="1"/>
  <c r="AP115" i="9"/>
  <c r="CH115" i="9" s="1"/>
  <c r="AY115" i="9"/>
  <c r="CQ115" i="9" s="1"/>
  <c r="AK115" i="9"/>
  <c r="CC115" i="9" s="1"/>
  <c r="R1019" i="1"/>
  <c r="R1022" i="1" s="1"/>
  <c r="R985" i="1"/>
  <c r="R988" i="1" s="1"/>
  <c r="Q951" i="1"/>
  <c r="Q954" i="1" s="1"/>
  <c r="Q917" i="1"/>
  <c r="Q920" i="1" s="1"/>
  <c r="R849" i="1"/>
  <c r="R852" i="1" s="1"/>
  <c r="Q815" i="1"/>
  <c r="Q818" i="1" s="1"/>
  <c r="Q781" i="1"/>
  <c r="Q784" i="1" s="1"/>
  <c r="Q713" i="1"/>
  <c r="Q716" i="1" s="1"/>
  <c r="Q679" i="1"/>
  <c r="Q682" i="1" s="1"/>
  <c r="R645" i="1"/>
  <c r="R648" i="1" s="1"/>
  <c r="Q543" i="1"/>
  <c r="Q546" i="1" s="1"/>
  <c r="S509" i="1"/>
  <c r="S512" i="1" s="1"/>
  <c r="Q237" i="1"/>
  <c r="Q240" i="1" s="1"/>
  <c r="R203" i="1"/>
  <c r="R206" i="1" s="1"/>
  <c r="Q67" i="1"/>
  <c r="Q70" i="1" s="1"/>
  <c r="S101" i="1"/>
  <c r="S104" i="1" s="1"/>
  <c r="S577" i="1"/>
  <c r="S580" i="1" s="1"/>
  <c r="S169" i="1"/>
  <c r="S172" i="1" s="1"/>
  <c r="BJ159" i="5" l="1" a="1"/>
  <c r="BJ159" i="5" s="1"/>
  <c r="BJ873" i="5" a="1"/>
  <c r="BJ873" i="5" s="1"/>
  <c r="BJ879" i="5" s="1"/>
  <c r="BJ883" i="5" s="1"/>
  <c r="U55" i="12" s="1"/>
  <c r="BJ822" i="5" a="1"/>
  <c r="BJ822" i="5" s="1"/>
  <c r="BJ828" i="5" s="1"/>
  <c r="BJ832" i="5" s="1"/>
  <c r="U52" i="12" s="1"/>
  <c r="BI896" i="5"/>
  <c r="BI900" i="5" s="1"/>
  <c r="T56" i="12" s="1"/>
  <c r="BJ890" i="5" a="1"/>
  <c r="BJ890" i="5" s="1"/>
  <c r="BJ839" i="5" a="1"/>
  <c r="BJ839" i="5" s="1"/>
  <c r="BJ845" i="5" s="1"/>
  <c r="BJ849" i="5" s="1"/>
  <c r="U53" i="12" s="1"/>
  <c r="AH13" i="7" a="1"/>
  <c r="AH13" i="7" s="1"/>
  <c r="AH19" i="7" a="1"/>
  <c r="AH19" i="7" s="1"/>
  <c r="AH11" i="7" a="1"/>
  <c r="AH11" i="7" s="1"/>
  <c r="AH17" i="7" a="1"/>
  <c r="AH17" i="7" s="1"/>
  <c r="AH20" i="7" a="1"/>
  <c r="AH20" i="7" s="1"/>
  <c r="AH16" i="7" a="1"/>
  <c r="AH16" i="7" s="1"/>
  <c r="AH10" i="7" a="1"/>
  <c r="AH10" i="7" s="1"/>
  <c r="AH18" i="7" a="1"/>
  <c r="AH18" i="7" s="1"/>
  <c r="AH15" i="7" a="1"/>
  <c r="AH15" i="7" s="1"/>
  <c r="AH12" i="7" a="1"/>
  <c r="AH12" i="7" s="1"/>
  <c r="AH24" i="7" a="1"/>
  <c r="AH24" i="7" s="1"/>
  <c r="AH22" i="7" a="1"/>
  <c r="AH22" i="7" s="1"/>
  <c r="AH9" i="7" a="1"/>
  <c r="AH9" i="7" s="1"/>
  <c r="AH25" i="7" a="1"/>
  <c r="AH25" i="7" s="1"/>
  <c r="AH21" i="7" a="1"/>
  <c r="AH21" i="7" s="1"/>
  <c r="AH23" i="7" a="1"/>
  <c r="AH23" i="7" s="1"/>
  <c r="AH14" i="7" a="1"/>
  <c r="AH14" i="7" s="1"/>
  <c r="AH29" i="7" a="1"/>
  <c r="AH29" i="7" s="1"/>
  <c r="AH30" i="7" a="1"/>
  <c r="AH30" i="7" s="1"/>
  <c r="AH27" i="7" a="1"/>
  <c r="AH27" i="7" s="1"/>
  <c r="AH35" i="7" a="1"/>
  <c r="AH35" i="7" s="1"/>
  <c r="AH31" i="7" a="1"/>
  <c r="AH31" i="7" s="1"/>
  <c r="AH34" i="7" a="1"/>
  <c r="AH34" i="7" s="1"/>
  <c r="AH32" i="7" a="1"/>
  <c r="AH32" i="7" s="1"/>
  <c r="AH38" i="7" a="1"/>
  <c r="AH38" i="7" s="1"/>
  <c r="AH42" i="7" a="1"/>
  <c r="AH42" i="7" s="1"/>
  <c r="AH28" i="7" a="1"/>
  <c r="AH28" i="7" s="1"/>
  <c r="AH33" i="7" a="1"/>
  <c r="AH33" i="7" s="1"/>
  <c r="AH36" i="7" a="1"/>
  <c r="AH36" i="7" s="1"/>
  <c r="AH37" i="7" a="1"/>
  <c r="AH37" i="7" s="1"/>
  <c r="AH26" i="7" a="1"/>
  <c r="AH26" i="7" s="1"/>
  <c r="AH43" i="7" a="1"/>
  <c r="AH43" i="7" s="1"/>
  <c r="AH44" i="7" a="1"/>
  <c r="AH44" i="7" s="1"/>
  <c r="AH41" i="7" a="1"/>
  <c r="AH41" i="7" s="1"/>
  <c r="AH39" i="7" a="1"/>
  <c r="AH39" i="7" s="1"/>
  <c r="AH40" i="7" a="1"/>
  <c r="AH40" i="7" s="1"/>
  <c r="D32" i="6"/>
  <c r="F32" i="6" s="1"/>
  <c r="H37" i="14"/>
  <c r="H45" i="14" s="1"/>
  <c r="H24" i="14"/>
  <c r="H40" i="14" s="1"/>
  <c r="G25" i="14"/>
  <c r="G41" i="14" s="1"/>
  <c r="G42" i="14" s="1"/>
  <c r="Q50" i="14"/>
  <c r="P33" i="14"/>
  <c r="BJ539" i="5"/>
  <c r="BJ543" i="5" s="1"/>
  <c r="U35" i="12" s="1"/>
  <c r="BI131" i="5"/>
  <c r="BI135" i="5" s="1"/>
  <c r="T11" i="12" s="1"/>
  <c r="BJ471" i="5"/>
  <c r="BJ475" i="5" s="1"/>
  <c r="U31" i="12" s="1"/>
  <c r="BI63" i="5"/>
  <c r="BI67" i="5" s="1"/>
  <c r="T7" i="12" s="1"/>
  <c r="AF5" i="7" s="1" a="1"/>
  <c r="AF5" i="7" s="1"/>
  <c r="BI216" i="5"/>
  <c r="BI220" i="5" s="1"/>
  <c r="T16" i="12" s="1"/>
  <c r="H53" i="14"/>
  <c r="G36" i="14"/>
  <c r="G44" i="14" s="1"/>
  <c r="J52" i="14"/>
  <c r="I19" i="14"/>
  <c r="D33" i="6" s="1"/>
  <c r="F33" i="6" s="1"/>
  <c r="H20" i="14"/>
  <c r="H35" i="14"/>
  <c r="H43" i="14" s="1"/>
  <c r="C31" i="6"/>
  <c r="BI743" i="5"/>
  <c r="BI747" i="5" s="1"/>
  <c r="T47" i="12" s="1"/>
  <c r="BJ345" i="5" a="1"/>
  <c r="BJ345" i="5" s="1"/>
  <c r="BJ352" i="5" s="1"/>
  <c r="BJ356" i="5" s="1"/>
  <c r="U24" i="12" s="1"/>
  <c r="BJ261" i="5" a="1"/>
  <c r="BJ261" i="5" s="1"/>
  <c r="BJ267" i="5" s="1"/>
  <c r="BJ271" i="5" s="1"/>
  <c r="U19" i="12" s="1"/>
  <c r="BJ228" i="5" a="1"/>
  <c r="BJ228" i="5" s="1"/>
  <c r="BJ737" i="5" a="1"/>
  <c r="BJ737" i="5" s="1"/>
  <c r="BJ209" i="5" a="1"/>
  <c r="BJ209" i="5" s="1"/>
  <c r="BJ398" i="5" a="1"/>
  <c r="BJ398" i="5" s="1"/>
  <c r="BJ636" i="5" a="1"/>
  <c r="BJ636" i="5" s="1"/>
  <c r="BJ585" i="5" a="1"/>
  <c r="BJ585" i="5" s="1"/>
  <c r="BJ500" i="5" a="1"/>
  <c r="BJ500" i="5" s="1"/>
  <c r="BJ687" i="5" a="1"/>
  <c r="BJ687" i="5" s="1"/>
  <c r="BJ449" i="5" a="1"/>
  <c r="BJ449" i="5" s="1"/>
  <c r="BJ176" i="5" a="1"/>
  <c r="BJ176" i="5" s="1"/>
  <c r="BJ125" i="5" a="1"/>
  <c r="BJ125" i="5" s="1"/>
  <c r="BK652" i="5" a="1"/>
  <c r="BK652" i="5" s="1"/>
  <c r="BK658" i="5" s="1"/>
  <c r="BK662" i="5" s="1"/>
  <c r="V42" i="12" s="1"/>
  <c r="BK549" i="5" a="1"/>
  <c r="BK549" i="5" s="1"/>
  <c r="BK516" i="5" a="1"/>
  <c r="BK516" i="5" s="1"/>
  <c r="BK522" i="5" s="1"/>
  <c r="BK526" i="5" s="1"/>
  <c r="V34" i="12" s="1"/>
  <c r="BK601" i="5" a="1"/>
  <c r="BK601" i="5" s="1"/>
  <c r="BK607" i="5" s="1"/>
  <c r="BK611" i="5" s="1"/>
  <c r="V39" i="12" s="1"/>
  <c r="BK414" i="5" a="1"/>
  <c r="BK414" i="5" s="1"/>
  <c r="BK420" i="5" s="1"/>
  <c r="BK424" i="5" s="1"/>
  <c r="V28" i="12" s="1"/>
  <c r="BK245" i="5" a="1"/>
  <c r="BK245" i="5" s="1"/>
  <c r="BK363" i="5" a="1"/>
  <c r="BK363" i="5" s="1"/>
  <c r="BK465" i="5" a="1"/>
  <c r="BK465" i="5" s="1"/>
  <c r="BK330" i="5" a="1"/>
  <c r="BK330" i="5" s="1"/>
  <c r="BK143" i="5" a="1"/>
  <c r="BK143" i="5" s="1"/>
  <c r="BK193" i="5" a="1"/>
  <c r="BK193" i="5" s="1"/>
  <c r="D78" i="11"/>
  <c r="BL226" i="5" a="1"/>
  <c r="BL226" i="5" s="1"/>
  <c r="BL175" i="5" a="1"/>
  <c r="BL175" i="5" s="1"/>
  <c r="BK719" i="5" a="1"/>
  <c r="BK719" i="5" s="1"/>
  <c r="BK534" i="5" a="1"/>
  <c r="BK534" i="5" s="1"/>
  <c r="BK770" i="5" a="1"/>
  <c r="BK770" i="5" s="1"/>
  <c r="BK777" i="5" s="1"/>
  <c r="BK781" i="5" s="1"/>
  <c r="V49" i="12" s="1"/>
  <c r="BJ736" i="5" a="1"/>
  <c r="BJ736" i="5" s="1"/>
  <c r="BJ787" i="5" a="1"/>
  <c r="BJ787" i="5" s="1"/>
  <c r="BJ794" i="5" s="1"/>
  <c r="BJ798" i="5" s="1"/>
  <c r="U50" i="12" s="1"/>
  <c r="BJ90" i="5" a="1"/>
  <c r="BJ90" i="5" s="1"/>
  <c r="BJ124" i="5" a="1"/>
  <c r="BJ124" i="5" s="1"/>
  <c r="BK296" i="5" a="1"/>
  <c r="BK296" i="5" s="1"/>
  <c r="BK301" i="5" s="1"/>
  <c r="BK305" i="5" s="1"/>
  <c r="V21" i="12" s="1"/>
  <c r="BK669" i="5" a="1"/>
  <c r="BK669" i="5" s="1"/>
  <c r="BK618" i="5" a="1"/>
  <c r="BK618" i="5" s="1"/>
  <c r="BK347" i="5" a="1"/>
  <c r="BK347" i="5" s="1"/>
  <c r="BK262" i="5" a="1"/>
  <c r="BK262" i="5" s="1"/>
  <c r="BK210" i="5" a="1"/>
  <c r="BK210" i="5" s="1"/>
  <c r="BK566" i="5" a="1"/>
  <c r="BK566" i="5" s="1"/>
  <c r="BK533" i="5" a="1"/>
  <c r="BK533" i="5" s="1"/>
  <c r="BK482" i="5" a="1"/>
  <c r="BK482" i="5" s="1"/>
  <c r="BK380" i="5" a="1"/>
  <c r="BK380" i="5" s="1"/>
  <c r="BK431" i="5" a="1"/>
  <c r="BK431" i="5" s="1"/>
  <c r="BK126" i="5" a="1"/>
  <c r="BK126" i="5" s="1"/>
  <c r="BJ244" i="5" a="1"/>
  <c r="BJ244" i="5" s="1"/>
  <c r="BJ250" i="5" s="1"/>
  <c r="BJ254" i="5" s="1"/>
  <c r="U18" i="12" s="1"/>
  <c r="BJ328" i="5" a="1"/>
  <c r="BJ328" i="5" s="1"/>
  <c r="BJ335" i="5" s="1"/>
  <c r="BJ339" i="5" s="1"/>
  <c r="U23" i="12" s="1"/>
  <c r="BJ141" i="5" a="1"/>
  <c r="BJ141" i="5" s="1"/>
  <c r="BJ148" i="5" s="1"/>
  <c r="BJ152" i="5" s="1"/>
  <c r="U12" i="12" s="1"/>
  <c r="BJ670" i="5" a="1"/>
  <c r="BJ670" i="5" s="1"/>
  <c r="BJ675" i="5" s="1"/>
  <c r="BJ679" i="5" s="1"/>
  <c r="U43" i="12" s="1"/>
  <c r="BJ720" i="5" a="1"/>
  <c r="BJ720" i="5" s="1"/>
  <c r="BJ726" i="5" s="1"/>
  <c r="BJ730" i="5" s="1"/>
  <c r="U46" i="12" s="1"/>
  <c r="BJ192" i="5" a="1"/>
  <c r="BJ192" i="5" s="1"/>
  <c r="BJ199" i="5" s="1"/>
  <c r="BJ203" i="5" s="1"/>
  <c r="U15" i="12" s="1"/>
  <c r="BJ568" i="5" a="1"/>
  <c r="BJ568" i="5" s="1"/>
  <c r="BJ573" i="5" s="1"/>
  <c r="BJ577" i="5" s="1"/>
  <c r="U37" i="12" s="1"/>
  <c r="BJ619" i="5" a="1"/>
  <c r="BJ619" i="5" s="1"/>
  <c r="BJ624" i="5" s="1"/>
  <c r="BJ628" i="5" s="1"/>
  <c r="U40" i="12" s="1"/>
  <c r="BJ211" i="5" a="1"/>
  <c r="BJ211" i="5" s="1"/>
  <c r="BJ483" i="5" a="1"/>
  <c r="BJ483" i="5" s="1"/>
  <c r="BJ488" i="5" s="1"/>
  <c r="BJ492" i="5" s="1"/>
  <c r="U32" i="12" s="1"/>
  <c r="BJ381" i="5" a="1"/>
  <c r="BJ381" i="5" s="1"/>
  <c r="BJ386" i="5" s="1"/>
  <c r="BJ390" i="5" s="1"/>
  <c r="U26" i="12" s="1"/>
  <c r="BJ432" i="5" a="1"/>
  <c r="BJ432" i="5" s="1"/>
  <c r="BJ437" i="5" s="1"/>
  <c r="BJ441" i="5" s="1"/>
  <c r="U29" i="12" s="1"/>
  <c r="BJ93" i="5" a="1"/>
  <c r="BJ93" i="5" s="1"/>
  <c r="BJ550" i="5" a="1"/>
  <c r="BJ550" i="5" s="1"/>
  <c r="BJ556" i="5" s="1"/>
  <c r="BJ560" i="5" s="1"/>
  <c r="U36" i="12" s="1"/>
  <c r="BJ362" i="5" a="1"/>
  <c r="BJ362" i="5" s="1"/>
  <c r="BJ369" i="5" s="1"/>
  <c r="BJ373" i="5" s="1"/>
  <c r="U25" i="12" s="1"/>
  <c r="AG7" i="7" s="1" a="1"/>
  <c r="AG7" i="7" s="1"/>
  <c r="BJ396" i="5" a="1"/>
  <c r="BJ396" i="5" s="1"/>
  <c r="BJ584" i="5" a="1"/>
  <c r="BJ584" i="5" s="1"/>
  <c r="BJ57" i="5" a="1"/>
  <c r="BJ57" i="5" s="1"/>
  <c r="BK567" i="5" a="1"/>
  <c r="BK567" i="5" s="1"/>
  <c r="BK379" i="5" a="1"/>
  <c r="BK379" i="5" s="1"/>
  <c r="BK73" i="5" a="1"/>
  <c r="BK73" i="5" s="1"/>
  <c r="BI583" i="5" a="1"/>
  <c r="BI583" i="5" s="1"/>
  <c r="BI590" i="5" s="1"/>
  <c r="BI594" i="5" s="1"/>
  <c r="T38" i="12" s="1"/>
  <c r="BI635" i="5" a="1"/>
  <c r="BI635" i="5" s="1"/>
  <c r="BI641" i="5" s="1"/>
  <c r="BI645" i="5" s="1"/>
  <c r="T41" i="12" s="1"/>
  <c r="BI499" i="5" a="1"/>
  <c r="BI499" i="5" s="1"/>
  <c r="BI505" i="5" s="1"/>
  <c r="BI509" i="5" s="1"/>
  <c r="T33" i="12" s="1"/>
  <c r="BI686" i="5" a="1"/>
  <c r="BI686" i="5" s="1"/>
  <c r="BI692" i="5" s="1"/>
  <c r="BI696" i="5" s="1"/>
  <c r="T44" i="12" s="1"/>
  <c r="BI448" i="5" a="1"/>
  <c r="BI448" i="5" s="1"/>
  <c r="BI454" i="5" s="1"/>
  <c r="BI458" i="5" s="1"/>
  <c r="T30" i="12" s="1"/>
  <c r="BJ56" i="5" a="1"/>
  <c r="BJ56" i="5" s="1"/>
  <c r="BY10" i="7" a="1"/>
  <c r="BY10" i="7" s="1"/>
  <c r="BY7" i="7" a="1"/>
  <c r="BY7" i="7" s="1"/>
  <c r="BY5" i="7" a="1"/>
  <c r="BY5" i="7" s="1"/>
  <c r="BY9" i="7" a="1"/>
  <c r="BY9" i="7" s="1"/>
  <c r="BY8" i="7" a="1"/>
  <c r="BY8" i="7" s="1"/>
  <c r="BX46" i="7"/>
  <c r="BX47" i="7"/>
  <c r="Q17" i="14" s="1"/>
  <c r="BW48" i="7"/>
  <c r="P22" i="14" s="1"/>
  <c r="P38" i="14" s="1"/>
  <c r="BI397" i="5" a="1"/>
  <c r="BI397" i="5" s="1"/>
  <c r="BI403" i="5" s="1"/>
  <c r="BI407" i="5" s="1"/>
  <c r="T27" i="12" s="1"/>
  <c r="BI227" i="5" a="1"/>
  <c r="BI227" i="5" s="1"/>
  <c r="BI233" i="5" s="1"/>
  <c r="BI237" i="5" s="1"/>
  <c r="T17" i="12" s="1"/>
  <c r="BI177" i="5" a="1"/>
  <c r="BI177" i="5" s="1"/>
  <c r="BI182" i="5" s="1"/>
  <c r="BI186" i="5" s="1"/>
  <c r="T14" i="12" s="1"/>
  <c r="BK75" i="5" a="1"/>
  <c r="BK75" i="5" s="1"/>
  <c r="BI74" i="5" a="1"/>
  <c r="BI74" i="5" s="1"/>
  <c r="BI80" i="5" s="1"/>
  <c r="BI84" i="5" s="1"/>
  <c r="T8" i="12" s="1"/>
  <c r="BK23" i="5" a="1"/>
  <c r="BK23" i="5" s="1"/>
  <c r="BB99" i="9"/>
  <c r="CT99" i="9" s="1"/>
  <c r="CT102" i="9"/>
  <c r="CS101" i="9"/>
  <c r="CR100" i="9"/>
  <c r="BI165" i="5"/>
  <c r="BI169" i="5" s="1"/>
  <c r="T13" i="12" s="1"/>
  <c r="BJ158" i="5" a="1"/>
  <c r="BJ158" i="5" s="1"/>
  <c r="BJ76" i="5" a="1"/>
  <c r="BJ76" i="5" s="1"/>
  <c r="BJ22" i="5" a="1"/>
  <c r="BJ22" i="5" s="1"/>
  <c r="BJ39" i="5" a="1"/>
  <c r="BJ39" i="5" s="1"/>
  <c r="BL58" i="5" a="1"/>
  <c r="BL58" i="5" s="1"/>
  <c r="BJ60" i="5" a="1"/>
  <c r="BJ60" i="5" s="1"/>
  <c r="BJ164" i="5" a="1"/>
  <c r="BJ164" i="5" s="1"/>
  <c r="BJ162" i="5" a="1"/>
  <c r="BJ162" i="5" s="1"/>
  <c r="BJ160" i="5" a="1"/>
  <c r="BJ160" i="5" s="1"/>
  <c r="BJ44" i="5" a="1"/>
  <c r="BJ44" i="5" s="1"/>
  <c r="BJ41" i="5" a="1"/>
  <c r="BJ41" i="5" s="1"/>
  <c r="BJ40" i="5" a="1"/>
  <c r="BJ40" i="5" s="1"/>
  <c r="BJ77" i="5" a="1"/>
  <c r="BJ77" i="5" s="1"/>
  <c r="BJ163" i="5" a="1"/>
  <c r="BJ163" i="5" s="1"/>
  <c r="BJ108" i="5" a="1"/>
  <c r="BJ108" i="5" s="1"/>
  <c r="BJ79" i="5" a="1"/>
  <c r="BJ79" i="5" s="1"/>
  <c r="BJ107" i="5" a="1"/>
  <c r="BJ107" i="5" s="1"/>
  <c r="BJ161" i="5" a="1"/>
  <c r="BJ161" i="5" s="1"/>
  <c r="BJ110" i="5" a="1"/>
  <c r="BJ110" i="5" s="1"/>
  <c r="BJ109" i="5" a="1"/>
  <c r="BJ109" i="5" s="1"/>
  <c r="BJ26" i="5" a="1"/>
  <c r="BJ26" i="5" s="1"/>
  <c r="BJ112" i="5" a="1"/>
  <c r="BJ112" i="5" s="1"/>
  <c r="BJ25" i="5" a="1"/>
  <c r="BJ25" i="5" s="1"/>
  <c r="BK61" i="5" a="1"/>
  <c r="BK61" i="5" s="1"/>
  <c r="BK59" i="5" a="1"/>
  <c r="BK59" i="5" s="1"/>
  <c r="BK78" i="5" a="1"/>
  <c r="BK78" i="5" s="1"/>
  <c r="BK27" i="5" a="1"/>
  <c r="BK27" i="5" s="1"/>
  <c r="BK24" i="5" a="1"/>
  <c r="BK24" i="5" s="1"/>
  <c r="BJ42" i="5" a="1"/>
  <c r="BJ42" i="5" s="1"/>
  <c r="BJ111" i="5" a="1"/>
  <c r="BJ111" i="5" s="1"/>
  <c r="Y48" i="7"/>
  <c r="I21" i="14" s="1"/>
  <c r="Z46" i="7"/>
  <c r="Z47" i="7"/>
  <c r="J16" i="14" s="1"/>
  <c r="J32" i="14" s="1"/>
  <c r="BI29" i="5"/>
  <c r="BI33" i="5" s="1"/>
  <c r="T5" i="12" s="1"/>
  <c r="BI114" i="5"/>
  <c r="BI118" i="5" s="1"/>
  <c r="T10" i="12" s="1"/>
  <c r="AF6" i="7" s="1" a="1"/>
  <c r="AF6" i="7" s="1"/>
  <c r="BI97" i="5"/>
  <c r="BI101" i="5" s="1"/>
  <c r="T9" i="12" s="1"/>
  <c r="BI46" i="5"/>
  <c r="BI50" i="5" s="1"/>
  <c r="T6" i="12" s="1"/>
  <c r="AF8" i="7" s="1" a="1"/>
  <c r="AF8" i="7" s="1"/>
  <c r="BN168" i="5"/>
  <c r="AH3" i="7"/>
  <c r="BZ6" i="7" s="1" a="1"/>
  <c r="BZ6" i="7" s="1"/>
  <c r="BO150" i="5" a="1"/>
  <c r="BO150" i="5" s="1"/>
  <c r="Z150" i="5"/>
  <c r="Z149" i="5"/>
  <c r="BO149" i="5" a="1"/>
  <c r="BO149" i="5" s="1"/>
  <c r="BN151" i="5"/>
  <c r="Z184" i="5"/>
  <c r="BO184" i="5" a="1"/>
  <c r="BO184" i="5" s="1"/>
  <c r="Y183" i="5"/>
  <c r="BN183" i="5" a="1"/>
  <c r="BN183" i="5" s="1"/>
  <c r="BN185" i="5" s="1"/>
  <c r="Z166" i="5"/>
  <c r="BO166" i="5" a="1"/>
  <c r="BO166" i="5" s="1"/>
  <c r="Z167" i="5"/>
  <c r="BO167" i="5" a="1"/>
  <c r="BO167" i="5" s="1"/>
  <c r="Z132" i="5"/>
  <c r="BO132" i="5" a="1"/>
  <c r="BO132" i="5" s="1"/>
  <c r="X133" i="5"/>
  <c r="BM133" i="5" a="1"/>
  <c r="BM133" i="5" s="1"/>
  <c r="BM134" i="5" s="1"/>
  <c r="Y115" i="5"/>
  <c r="BN115" i="5" a="1"/>
  <c r="BN115" i="5" s="1"/>
  <c r="BN117" i="5" s="1"/>
  <c r="Z116" i="5"/>
  <c r="BO116" i="5" a="1"/>
  <c r="BO116" i="5" s="1"/>
  <c r="BQ98" i="5" a="1"/>
  <c r="BQ98" i="5" s="1"/>
  <c r="AB98" i="5"/>
  <c r="Z99" i="5"/>
  <c r="BO99" i="5" a="1"/>
  <c r="BO99" i="5" s="1"/>
  <c r="BO100" i="5" s="1"/>
  <c r="Z82" i="5"/>
  <c r="BO82" i="5" a="1"/>
  <c r="BO82" i="5" s="1"/>
  <c r="Y81" i="5"/>
  <c r="BN81" i="5" a="1"/>
  <c r="BN81" i="5" s="1"/>
  <c r="BN83" i="5" s="1"/>
  <c r="Y64" i="5"/>
  <c r="BN64" i="5" a="1"/>
  <c r="BN64" i="5" s="1"/>
  <c r="BN66" i="5" s="1"/>
  <c r="Z65" i="5"/>
  <c r="BO65" i="5" a="1"/>
  <c r="BO65" i="5" s="1"/>
  <c r="BM48" i="5" a="1"/>
  <c r="BM48" i="5" s="1"/>
  <c r="BM49" i="5" s="1"/>
  <c r="X48" i="5"/>
  <c r="BO47" i="5" a="1"/>
  <c r="BO47" i="5" s="1"/>
  <c r="Z47" i="5"/>
  <c r="BN30" i="5" a="1"/>
  <c r="BN30" i="5" s="1"/>
  <c r="BN32" i="5" s="1"/>
  <c r="Y30" i="5"/>
  <c r="Y11" i="5"/>
  <c r="X13" i="5"/>
  <c r="Y5" i="5"/>
  <c r="X10" i="5"/>
  <c r="AR1321" i="9"/>
  <c r="CJ1321" i="9" s="1"/>
  <c r="CS1333" i="9"/>
  <c r="CQ1331" i="9"/>
  <c r="CT1334" i="9"/>
  <c r="CP1330" i="9"/>
  <c r="CL1326" i="9"/>
  <c r="CO1329" i="9"/>
  <c r="CM1327" i="9"/>
  <c r="CR1332" i="9"/>
  <c r="CH1322" i="9"/>
  <c r="CI1323" i="9"/>
  <c r="CN1328" i="9"/>
  <c r="CJ1324" i="9"/>
  <c r="CK1325" i="9"/>
  <c r="AX1338" i="9"/>
  <c r="CP1338" i="9" s="1"/>
  <c r="AP1338" i="9"/>
  <c r="CH1338" i="9" s="1"/>
  <c r="AH1338" i="9"/>
  <c r="BZ1338" i="9" s="1"/>
  <c r="AW1338" i="9"/>
  <c r="CO1338" i="9" s="1"/>
  <c r="AO1338" i="9"/>
  <c r="CG1338" i="9" s="1"/>
  <c r="AG1338" i="9"/>
  <c r="BY1338" i="9" s="1"/>
  <c r="AV1338" i="9"/>
  <c r="CN1338" i="9" s="1"/>
  <c r="AN1338" i="9"/>
  <c r="CF1338" i="9" s="1"/>
  <c r="AF1338" i="9"/>
  <c r="BX1338" i="9" s="1"/>
  <c r="AU1338" i="9"/>
  <c r="CM1338" i="9" s="1"/>
  <c r="AM1338" i="9"/>
  <c r="CE1338" i="9" s="1"/>
  <c r="AE1338" i="9"/>
  <c r="BW1338" i="9" s="1"/>
  <c r="BB1338" i="9"/>
  <c r="CT1338" i="9" s="1"/>
  <c r="AT1338" i="9"/>
  <c r="CL1338" i="9" s="1"/>
  <c r="AL1338" i="9"/>
  <c r="CD1338" i="9" s="1"/>
  <c r="AD1338" i="9"/>
  <c r="BV1338" i="9" s="1"/>
  <c r="BV1363" i="9" s="1"/>
  <c r="R33" i="11" s="1"/>
  <c r="BK464" i="5" s="1" a="1"/>
  <c r="BK464" i="5" s="1"/>
  <c r="BA1338" i="9"/>
  <c r="CS1338" i="9" s="1"/>
  <c r="AS1338" i="9"/>
  <c r="CK1338" i="9" s="1"/>
  <c r="AK1338" i="9"/>
  <c r="CC1338" i="9" s="1"/>
  <c r="AZ1338" i="9"/>
  <c r="CR1338" i="9" s="1"/>
  <c r="AR1338" i="9"/>
  <c r="CJ1338" i="9" s="1"/>
  <c r="AJ1338" i="9"/>
  <c r="CB1338" i="9" s="1"/>
  <c r="AY1338" i="9"/>
  <c r="CQ1338" i="9" s="1"/>
  <c r="AI1338" i="9"/>
  <c r="CA1338" i="9" s="1"/>
  <c r="AQ1338" i="9"/>
  <c r="CI1338" i="9" s="1"/>
  <c r="F1340" i="9"/>
  <c r="L1339" i="9"/>
  <c r="K1339" i="9"/>
  <c r="J1339" i="9"/>
  <c r="AU1292" i="9"/>
  <c r="CM1292" i="9" s="1"/>
  <c r="AM1292" i="9"/>
  <c r="CE1292" i="9" s="1"/>
  <c r="AE1292" i="9"/>
  <c r="BW1292" i="9" s="1"/>
  <c r="BW1316" i="9" s="1"/>
  <c r="S32" i="11" s="1"/>
  <c r="BL481" i="5" s="1" a="1"/>
  <c r="BL481" i="5" s="1"/>
  <c r="BA1292" i="9"/>
  <c r="CS1292" i="9" s="1"/>
  <c r="AS1292" i="9"/>
  <c r="CK1292" i="9" s="1"/>
  <c r="AK1292" i="9"/>
  <c r="CC1292" i="9" s="1"/>
  <c r="AZ1292" i="9"/>
  <c r="CR1292" i="9" s="1"/>
  <c r="AR1292" i="9"/>
  <c r="CJ1292" i="9" s="1"/>
  <c r="AJ1292" i="9"/>
  <c r="CB1292" i="9" s="1"/>
  <c r="AY1292" i="9"/>
  <c r="CQ1292" i="9" s="1"/>
  <c r="AQ1292" i="9"/>
  <c r="CI1292" i="9" s="1"/>
  <c r="AI1292" i="9"/>
  <c r="CA1292" i="9" s="1"/>
  <c r="AW1292" i="9"/>
  <c r="CO1292" i="9" s="1"/>
  <c r="AO1292" i="9"/>
  <c r="CG1292" i="9" s="1"/>
  <c r="AG1292" i="9"/>
  <c r="BY1292" i="9" s="1"/>
  <c r="AN1292" i="9"/>
  <c r="CF1292" i="9" s="1"/>
  <c r="AH1292" i="9"/>
  <c r="BZ1292" i="9" s="1"/>
  <c r="BB1292" i="9"/>
  <c r="CT1292" i="9" s="1"/>
  <c r="AF1292" i="9"/>
  <c r="BX1292" i="9" s="1"/>
  <c r="AX1292" i="9"/>
  <c r="CP1292" i="9" s="1"/>
  <c r="AT1292" i="9"/>
  <c r="CL1292" i="9" s="1"/>
  <c r="AP1292" i="9"/>
  <c r="CH1292" i="9" s="1"/>
  <c r="AL1292" i="9"/>
  <c r="CD1292" i="9" s="1"/>
  <c r="AV1292" i="9"/>
  <c r="CN1292" i="9" s="1"/>
  <c r="L1293" i="9"/>
  <c r="F1294" i="9"/>
  <c r="K1293" i="9"/>
  <c r="J1293" i="9"/>
  <c r="AR1274" i="9"/>
  <c r="CJ1274" i="9" s="1"/>
  <c r="CT1287" i="9"/>
  <c r="CS1286" i="9"/>
  <c r="CP1283" i="9"/>
  <c r="CR1285" i="9"/>
  <c r="CN1281" i="9"/>
  <c r="CO1282" i="9"/>
  <c r="CJ1277" i="9"/>
  <c r="CQ1284" i="9"/>
  <c r="CK1278" i="9"/>
  <c r="CH1275" i="9"/>
  <c r="CL1279" i="9"/>
  <c r="CM1280" i="9"/>
  <c r="CI1276" i="9"/>
  <c r="CT1241" i="9"/>
  <c r="CR1239" i="9"/>
  <c r="CP1237" i="9"/>
  <c r="CN1235" i="9"/>
  <c r="CL1233" i="9"/>
  <c r="CQ1238" i="9"/>
  <c r="CM1234" i="9"/>
  <c r="CO1236" i="9"/>
  <c r="CS1240" i="9"/>
  <c r="CJ1231" i="9"/>
  <c r="CH1229" i="9"/>
  <c r="CK1232" i="9"/>
  <c r="CG1228" i="9"/>
  <c r="CI1230" i="9"/>
  <c r="L1246" i="9"/>
  <c r="J1246" i="9"/>
  <c r="F1247" i="9"/>
  <c r="K1246" i="9"/>
  <c r="AZ1245" i="9"/>
  <c r="CR1245" i="9" s="1"/>
  <c r="AR1245" i="9"/>
  <c r="CJ1245" i="9" s="1"/>
  <c r="AJ1245" i="9"/>
  <c r="CB1245" i="9" s="1"/>
  <c r="AX1245" i="9"/>
  <c r="CP1245" i="9" s="1"/>
  <c r="AP1245" i="9"/>
  <c r="CH1245" i="9" s="1"/>
  <c r="AH1245" i="9"/>
  <c r="BZ1245" i="9" s="1"/>
  <c r="AW1245" i="9"/>
  <c r="CO1245" i="9" s="1"/>
  <c r="AO1245" i="9"/>
  <c r="CG1245" i="9" s="1"/>
  <c r="AG1245" i="9"/>
  <c r="BY1245" i="9" s="1"/>
  <c r="AV1245" i="9"/>
  <c r="CN1245" i="9" s="1"/>
  <c r="AN1245" i="9"/>
  <c r="CF1245" i="9" s="1"/>
  <c r="AF1245" i="9"/>
  <c r="BX1245" i="9" s="1"/>
  <c r="BB1245" i="9"/>
  <c r="CT1245" i="9" s="1"/>
  <c r="AT1245" i="9"/>
  <c r="CL1245" i="9" s="1"/>
  <c r="AL1245" i="9"/>
  <c r="CD1245" i="9" s="1"/>
  <c r="AS1245" i="9"/>
  <c r="CK1245" i="9" s="1"/>
  <c r="AM1245" i="9"/>
  <c r="CE1245" i="9" s="1"/>
  <c r="AK1245" i="9"/>
  <c r="CC1245" i="9" s="1"/>
  <c r="AI1245" i="9"/>
  <c r="CA1245" i="9" s="1"/>
  <c r="AY1245" i="9"/>
  <c r="CQ1245" i="9" s="1"/>
  <c r="AQ1245" i="9"/>
  <c r="CI1245" i="9" s="1"/>
  <c r="BA1245" i="9"/>
  <c r="CS1245" i="9" s="1"/>
  <c r="AU1245" i="9"/>
  <c r="CM1245" i="9" s="1"/>
  <c r="AE1245" i="9"/>
  <c r="BW1245" i="9" s="1"/>
  <c r="BW1269" i="9" s="1"/>
  <c r="S31" i="11" s="1"/>
  <c r="BL498" i="5" s="1" a="1"/>
  <c r="BL498" i="5" s="1"/>
  <c r="AQ1227" i="9"/>
  <c r="CI1227" i="9" s="1"/>
  <c r="AQ1133" i="9"/>
  <c r="CI1133" i="9" s="1"/>
  <c r="CS1146" i="9"/>
  <c r="CT1147" i="9"/>
  <c r="CR1145" i="9"/>
  <c r="CO1142" i="9"/>
  <c r="CP1143" i="9"/>
  <c r="CN1141" i="9"/>
  <c r="CQ1144" i="9"/>
  <c r="CK1138" i="9"/>
  <c r="CG1134" i="9"/>
  <c r="CH1135" i="9"/>
  <c r="CM1140" i="9"/>
  <c r="CL1139" i="9"/>
  <c r="CI1136" i="9"/>
  <c r="CJ1137" i="9"/>
  <c r="L1152" i="9"/>
  <c r="K1152" i="9"/>
  <c r="F1153" i="9"/>
  <c r="J1152" i="9"/>
  <c r="BA1151" i="9"/>
  <c r="CS1151" i="9" s="1"/>
  <c r="AS1151" i="9"/>
  <c r="CK1151" i="9" s="1"/>
  <c r="AK1151" i="9"/>
  <c r="CC1151" i="9" s="1"/>
  <c r="AZ1151" i="9"/>
  <c r="CR1151" i="9" s="1"/>
  <c r="AR1151" i="9"/>
  <c r="CJ1151" i="9" s="1"/>
  <c r="AJ1151" i="9"/>
  <c r="CB1151" i="9" s="1"/>
  <c r="AY1151" i="9"/>
  <c r="CQ1151" i="9" s="1"/>
  <c r="AQ1151" i="9"/>
  <c r="CI1151" i="9" s="1"/>
  <c r="AI1151" i="9"/>
  <c r="CA1151" i="9" s="1"/>
  <c r="AX1151" i="9"/>
  <c r="CP1151" i="9" s="1"/>
  <c r="AP1151" i="9"/>
  <c r="CH1151" i="9" s="1"/>
  <c r="AH1151" i="9"/>
  <c r="BZ1151" i="9" s="1"/>
  <c r="AV1151" i="9"/>
  <c r="CN1151" i="9" s="1"/>
  <c r="AN1151" i="9"/>
  <c r="CF1151" i="9" s="1"/>
  <c r="AF1151" i="9"/>
  <c r="BX1151" i="9" s="1"/>
  <c r="AU1151" i="9"/>
  <c r="CM1151" i="9" s="1"/>
  <c r="AT1151" i="9"/>
  <c r="CL1151" i="9" s="1"/>
  <c r="AO1151" i="9"/>
  <c r="CG1151" i="9" s="1"/>
  <c r="AL1151" i="9"/>
  <c r="CD1151" i="9" s="1"/>
  <c r="BB1151" i="9"/>
  <c r="CT1151" i="9" s="1"/>
  <c r="AE1151" i="9"/>
  <c r="BW1151" i="9" s="1"/>
  <c r="BW1175" i="9" s="1"/>
  <c r="S29" i="11" s="1"/>
  <c r="BL600" i="5" s="1" a="1"/>
  <c r="BL600" i="5" s="1"/>
  <c r="AG1151" i="9"/>
  <c r="BY1151" i="9" s="1"/>
  <c r="AM1151" i="9"/>
  <c r="CE1151" i="9" s="1"/>
  <c r="AW1151" i="9"/>
  <c r="CO1151" i="9" s="1"/>
  <c r="CT1101" i="9"/>
  <c r="CS1100" i="9"/>
  <c r="CQ1098" i="9"/>
  <c r="CO1096" i="9"/>
  <c r="CM1094" i="9"/>
  <c r="CJ1091" i="9"/>
  <c r="CN1095" i="9"/>
  <c r="CL1093" i="9"/>
  <c r="CG1088" i="9"/>
  <c r="CK1092" i="9"/>
  <c r="CI1090" i="9"/>
  <c r="CR1099" i="9"/>
  <c r="CP1097" i="9"/>
  <c r="CH1089" i="9"/>
  <c r="CF1087" i="9"/>
  <c r="AY1105" i="9"/>
  <c r="CQ1105" i="9" s="1"/>
  <c r="AQ1105" i="9"/>
  <c r="CI1105" i="9" s="1"/>
  <c r="AI1105" i="9"/>
  <c r="CA1105" i="9" s="1"/>
  <c r="AX1105" i="9"/>
  <c r="CP1105" i="9" s="1"/>
  <c r="AP1105" i="9"/>
  <c r="CH1105" i="9" s="1"/>
  <c r="AH1105" i="9"/>
  <c r="BZ1105" i="9" s="1"/>
  <c r="AW1105" i="9"/>
  <c r="CO1105" i="9" s="1"/>
  <c r="AO1105" i="9"/>
  <c r="CG1105" i="9" s="1"/>
  <c r="AG1105" i="9"/>
  <c r="BY1105" i="9" s="1"/>
  <c r="AV1105" i="9"/>
  <c r="CN1105" i="9" s="1"/>
  <c r="AN1105" i="9"/>
  <c r="CF1105" i="9" s="1"/>
  <c r="AF1105" i="9"/>
  <c r="BX1105" i="9" s="1"/>
  <c r="BX1128" i="9" s="1"/>
  <c r="T28" i="11" s="1"/>
  <c r="BM617" i="5" s="1" a="1"/>
  <c r="BM617" i="5" s="1"/>
  <c r="AU1105" i="9"/>
  <c r="CM1105" i="9" s="1"/>
  <c r="AM1105" i="9"/>
  <c r="CE1105" i="9" s="1"/>
  <c r="BB1105" i="9"/>
  <c r="CT1105" i="9" s="1"/>
  <c r="AT1105" i="9"/>
  <c r="CL1105" i="9" s="1"/>
  <c r="AL1105" i="9"/>
  <c r="CD1105" i="9" s="1"/>
  <c r="AZ1105" i="9"/>
  <c r="CR1105" i="9" s="1"/>
  <c r="AR1105" i="9"/>
  <c r="CJ1105" i="9" s="1"/>
  <c r="AJ1105" i="9"/>
  <c r="CB1105" i="9" s="1"/>
  <c r="AS1105" i="9"/>
  <c r="CK1105" i="9" s="1"/>
  <c r="BA1105" i="9"/>
  <c r="CS1105" i="9" s="1"/>
  <c r="AK1105" i="9"/>
  <c r="CC1105" i="9" s="1"/>
  <c r="F1107" i="9"/>
  <c r="L1106" i="9"/>
  <c r="K1106" i="9"/>
  <c r="J1106" i="9"/>
  <c r="AP1086" i="9"/>
  <c r="CH1086" i="9" s="1"/>
  <c r="AP1039" i="9"/>
  <c r="CH1039" i="9" s="1"/>
  <c r="CQ1051" i="9"/>
  <c r="CL1046" i="9"/>
  <c r="CI1043" i="9"/>
  <c r="CT1054" i="9"/>
  <c r="CH1042" i="9"/>
  <c r="CN1048" i="9"/>
  <c r="CP1050" i="9"/>
  <c r="CJ1044" i="9"/>
  <c r="CG1041" i="9"/>
  <c r="CO1049" i="9"/>
  <c r="CM1047" i="9"/>
  <c r="CS1053" i="9"/>
  <c r="CR1052" i="9"/>
  <c r="CK1045" i="9"/>
  <c r="CF1040" i="9"/>
  <c r="AY1057" i="9"/>
  <c r="CQ1057" i="9" s="1"/>
  <c r="AQ1057" i="9"/>
  <c r="CI1057" i="9" s="1"/>
  <c r="AI1057" i="9"/>
  <c r="CA1057" i="9" s="1"/>
  <c r="AX1057" i="9"/>
  <c r="CP1057" i="9" s="1"/>
  <c r="AP1057" i="9"/>
  <c r="CH1057" i="9" s="1"/>
  <c r="AH1057" i="9"/>
  <c r="BZ1057" i="9" s="1"/>
  <c r="AW1057" i="9"/>
  <c r="CO1057" i="9" s="1"/>
  <c r="AO1057" i="9"/>
  <c r="CG1057" i="9" s="1"/>
  <c r="AG1057" i="9"/>
  <c r="BY1057" i="9" s="1"/>
  <c r="AV1057" i="9"/>
  <c r="CN1057" i="9" s="1"/>
  <c r="AN1057" i="9"/>
  <c r="CF1057" i="9" s="1"/>
  <c r="AF1057" i="9"/>
  <c r="BX1057" i="9" s="1"/>
  <c r="AU1057" i="9"/>
  <c r="CM1057" i="9" s="1"/>
  <c r="AM1057" i="9"/>
  <c r="CE1057" i="9" s="1"/>
  <c r="AE1057" i="9"/>
  <c r="BW1057" i="9" s="1"/>
  <c r="BW1081" i="9" s="1"/>
  <c r="S27" i="11" s="1"/>
  <c r="BL634" i="5" s="1" a="1"/>
  <c r="BL634" i="5" s="1"/>
  <c r="BB1057" i="9"/>
  <c r="CT1057" i="9" s="1"/>
  <c r="AT1057" i="9"/>
  <c r="CL1057" i="9" s="1"/>
  <c r="AL1057" i="9"/>
  <c r="CD1057" i="9" s="1"/>
  <c r="AZ1057" i="9"/>
  <c r="CR1057" i="9" s="1"/>
  <c r="AR1057" i="9"/>
  <c r="CJ1057" i="9" s="1"/>
  <c r="AJ1057" i="9"/>
  <c r="CB1057" i="9" s="1"/>
  <c r="BA1057" i="9"/>
  <c r="CS1057" i="9" s="1"/>
  <c r="AS1057" i="9"/>
  <c r="CK1057" i="9" s="1"/>
  <c r="AK1057" i="9"/>
  <c r="CC1057" i="9" s="1"/>
  <c r="F1059" i="9"/>
  <c r="K1058" i="9"/>
  <c r="J1058" i="9"/>
  <c r="L1058" i="9"/>
  <c r="AX963" i="9"/>
  <c r="CP963" i="9" s="1"/>
  <c r="AP963" i="9"/>
  <c r="CH963" i="9" s="1"/>
  <c r="AH963" i="9"/>
  <c r="BZ963" i="9" s="1"/>
  <c r="AW963" i="9"/>
  <c r="CO963" i="9" s="1"/>
  <c r="AO963" i="9"/>
  <c r="CG963" i="9" s="1"/>
  <c r="AG963" i="9"/>
  <c r="BY963" i="9" s="1"/>
  <c r="AV963" i="9"/>
  <c r="CN963" i="9" s="1"/>
  <c r="AN963" i="9"/>
  <c r="CF963" i="9" s="1"/>
  <c r="AF963" i="9"/>
  <c r="BX963" i="9" s="1"/>
  <c r="AU963" i="9"/>
  <c r="CM963" i="9" s="1"/>
  <c r="AM963" i="9"/>
  <c r="CE963" i="9" s="1"/>
  <c r="AE963" i="9"/>
  <c r="BW963" i="9" s="1"/>
  <c r="BW987" i="9" s="1"/>
  <c r="S25" i="11" s="1"/>
  <c r="BL857" i="5" s="1" a="1"/>
  <c r="BL857" i="5" s="1"/>
  <c r="BL862" i="5" s="1"/>
  <c r="BL866" i="5" s="1"/>
  <c r="W54" i="12" s="1"/>
  <c r="BA963" i="9"/>
  <c r="CS963" i="9" s="1"/>
  <c r="AS963" i="9"/>
  <c r="CK963" i="9" s="1"/>
  <c r="AK963" i="9"/>
  <c r="CC963" i="9" s="1"/>
  <c r="AQ963" i="9"/>
  <c r="CI963" i="9" s="1"/>
  <c r="AL963" i="9"/>
  <c r="CD963" i="9" s="1"/>
  <c r="AJ963" i="9"/>
  <c r="CB963" i="9" s="1"/>
  <c r="BB963" i="9"/>
  <c r="CT963" i="9" s="1"/>
  <c r="AI963" i="9"/>
  <c r="CA963" i="9" s="1"/>
  <c r="AY963" i="9"/>
  <c r="CQ963" i="9" s="1"/>
  <c r="AT963" i="9"/>
  <c r="CL963" i="9" s="1"/>
  <c r="AZ963" i="9"/>
  <c r="CR963" i="9" s="1"/>
  <c r="AR963" i="9"/>
  <c r="CJ963" i="9" s="1"/>
  <c r="F965" i="9"/>
  <c r="J964" i="9"/>
  <c r="L964" i="9"/>
  <c r="K964" i="9"/>
  <c r="AS945" i="9"/>
  <c r="CK945" i="9" s="1"/>
  <c r="CS956" i="9"/>
  <c r="CO952" i="9"/>
  <c r="CT957" i="9"/>
  <c r="CR955" i="9"/>
  <c r="CP953" i="9"/>
  <c r="CQ954" i="9"/>
  <c r="CM950" i="9"/>
  <c r="CI946" i="9"/>
  <c r="CK948" i="9"/>
  <c r="CJ947" i="9"/>
  <c r="CL949" i="9"/>
  <c r="CN951" i="9"/>
  <c r="CT911" i="9"/>
  <c r="CS910" i="9"/>
  <c r="CP907" i="9"/>
  <c r="CQ908" i="9"/>
  <c r="CO906" i="9"/>
  <c r="CJ901" i="9"/>
  <c r="CN905" i="9"/>
  <c r="CL903" i="9"/>
  <c r="CM904" i="9"/>
  <c r="CK902" i="9"/>
  <c r="CR909" i="9"/>
  <c r="CH899" i="9"/>
  <c r="CI900" i="9"/>
  <c r="L917" i="9"/>
  <c r="K917" i="9"/>
  <c r="J917" i="9"/>
  <c r="F918" i="9"/>
  <c r="BB916" i="9"/>
  <c r="CT916" i="9" s="1"/>
  <c r="AT916" i="9"/>
  <c r="CL916" i="9" s="1"/>
  <c r="AL916" i="9"/>
  <c r="CD916" i="9" s="1"/>
  <c r="BA916" i="9"/>
  <c r="CS916" i="9" s="1"/>
  <c r="AS916" i="9"/>
  <c r="CK916" i="9" s="1"/>
  <c r="AK916" i="9"/>
  <c r="CC916" i="9" s="1"/>
  <c r="AZ916" i="9"/>
  <c r="CR916" i="9" s="1"/>
  <c r="AR916" i="9"/>
  <c r="CJ916" i="9" s="1"/>
  <c r="AJ916" i="9"/>
  <c r="CB916" i="9" s="1"/>
  <c r="AY916" i="9"/>
  <c r="CQ916" i="9" s="1"/>
  <c r="AQ916" i="9"/>
  <c r="CI916" i="9" s="1"/>
  <c r="AI916" i="9"/>
  <c r="CA916" i="9" s="1"/>
  <c r="AP916" i="9"/>
  <c r="CH916" i="9" s="1"/>
  <c r="AO916" i="9"/>
  <c r="CG916" i="9" s="1"/>
  <c r="AN916" i="9"/>
  <c r="CF916" i="9" s="1"/>
  <c r="AM916" i="9"/>
  <c r="CE916" i="9" s="1"/>
  <c r="AX916" i="9"/>
  <c r="CP916" i="9" s="1"/>
  <c r="AW916" i="9"/>
  <c r="CO916" i="9" s="1"/>
  <c r="AV916" i="9"/>
  <c r="CN916" i="9" s="1"/>
  <c r="AU916" i="9"/>
  <c r="CM916" i="9" s="1"/>
  <c r="AH916" i="9"/>
  <c r="BZ916" i="9" s="1"/>
  <c r="AG916" i="9"/>
  <c r="BY916" i="9" s="1"/>
  <c r="AF916" i="9"/>
  <c r="BX916" i="9" s="1"/>
  <c r="AE916" i="9"/>
  <c r="BW916" i="9" s="1"/>
  <c r="BW940" i="9" s="1"/>
  <c r="S24" i="11" s="1"/>
  <c r="BL874" i="5" s="1" a="1"/>
  <c r="BL874" i="5" s="1"/>
  <c r="AR898" i="9"/>
  <c r="CJ898" i="9" s="1"/>
  <c r="BU893" i="9"/>
  <c r="Q23" i="11" s="1"/>
  <c r="BJ891" i="5" s="1" a="1"/>
  <c r="BJ891" i="5" s="1"/>
  <c r="CK867" i="9"/>
  <c r="AF851" i="9"/>
  <c r="BX851" i="9" s="1"/>
  <c r="BV852" i="9"/>
  <c r="BW853" i="9"/>
  <c r="BX854" i="9"/>
  <c r="BY855" i="9"/>
  <c r="BZ856" i="9"/>
  <c r="CA857" i="9"/>
  <c r="CB858" i="9"/>
  <c r="CC859" i="9"/>
  <c r="CD860" i="9"/>
  <c r="CE861" i="9"/>
  <c r="CF862" i="9"/>
  <c r="CG863" i="9"/>
  <c r="CH864" i="9"/>
  <c r="CI865" i="9"/>
  <c r="BA868" i="9"/>
  <c r="AS868" i="9"/>
  <c r="CK868" i="9" s="1"/>
  <c r="AK868" i="9"/>
  <c r="CC868" i="9" s="1"/>
  <c r="AZ868" i="9"/>
  <c r="AR868" i="9"/>
  <c r="CJ868" i="9" s="1"/>
  <c r="AJ868" i="9"/>
  <c r="CB868" i="9" s="1"/>
  <c r="AY868" i="9"/>
  <c r="AQ868" i="9"/>
  <c r="CI868" i="9" s="1"/>
  <c r="AI868" i="9"/>
  <c r="CA868" i="9" s="1"/>
  <c r="AX868" i="9"/>
  <c r="AP868" i="9"/>
  <c r="CH868" i="9" s="1"/>
  <c r="AH868" i="9"/>
  <c r="BZ868" i="9" s="1"/>
  <c r="AW868" i="9"/>
  <c r="AO868" i="9"/>
  <c r="CG868" i="9" s="1"/>
  <c r="AG868" i="9"/>
  <c r="BY868" i="9" s="1"/>
  <c r="AV868" i="9"/>
  <c r="AN868" i="9"/>
  <c r="CF868" i="9" s="1"/>
  <c r="AF868" i="9"/>
  <c r="BX868" i="9" s="1"/>
  <c r="BB868" i="9"/>
  <c r="AU868" i="9"/>
  <c r="AT868" i="9"/>
  <c r="CL868" i="9" s="1"/>
  <c r="AM868" i="9"/>
  <c r="CE868" i="9" s="1"/>
  <c r="AL868" i="9"/>
  <c r="CD868" i="9" s="1"/>
  <c r="AE868" i="9"/>
  <c r="BW868" i="9" s="1"/>
  <c r="AD868" i="9"/>
  <c r="BV868" i="9" s="1"/>
  <c r="L869" i="9"/>
  <c r="K869" i="9"/>
  <c r="J869" i="9"/>
  <c r="F870" i="9"/>
  <c r="AW728" i="9"/>
  <c r="CO728" i="9" s="1"/>
  <c r="AO728" i="9"/>
  <c r="CG728" i="9" s="1"/>
  <c r="AG728" i="9"/>
  <c r="BY728" i="9" s="1"/>
  <c r="AV728" i="9"/>
  <c r="CN728" i="9" s="1"/>
  <c r="AN728" i="9"/>
  <c r="CF728" i="9" s="1"/>
  <c r="AF728" i="9"/>
  <c r="BX728" i="9" s="1"/>
  <c r="AU728" i="9"/>
  <c r="CM728" i="9" s="1"/>
  <c r="AM728" i="9"/>
  <c r="CE728" i="9" s="1"/>
  <c r="AE728" i="9"/>
  <c r="BW728" i="9" s="1"/>
  <c r="BW752" i="9" s="1"/>
  <c r="S20" i="11" s="1"/>
  <c r="BB728" i="9"/>
  <c r="CT728" i="9" s="1"/>
  <c r="AT728" i="9"/>
  <c r="CL728" i="9" s="1"/>
  <c r="AL728" i="9"/>
  <c r="CD728" i="9" s="1"/>
  <c r="BA728" i="9"/>
  <c r="CS728" i="9" s="1"/>
  <c r="AS728" i="9"/>
  <c r="CK728" i="9" s="1"/>
  <c r="AK728" i="9"/>
  <c r="CC728" i="9" s="1"/>
  <c r="AZ728" i="9"/>
  <c r="CR728" i="9" s="1"/>
  <c r="AR728" i="9"/>
  <c r="CJ728" i="9" s="1"/>
  <c r="AJ728" i="9"/>
  <c r="CB728" i="9" s="1"/>
  <c r="AQ728" i="9"/>
  <c r="CI728" i="9" s="1"/>
  <c r="AP728" i="9"/>
  <c r="CH728" i="9" s="1"/>
  <c r="AI728" i="9"/>
  <c r="CA728" i="9" s="1"/>
  <c r="AH728" i="9"/>
  <c r="BZ728" i="9" s="1"/>
  <c r="AY728" i="9"/>
  <c r="CQ728" i="9" s="1"/>
  <c r="AX728" i="9"/>
  <c r="CP728" i="9" s="1"/>
  <c r="L729" i="9"/>
  <c r="F730" i="9"/>
  <c r="K729" i="9"/>
  <c r="J729" i="9"/>
  <c r="AR710" i="9"/>
  <c r="CJ710" i="9" s="1"/>
  <c r="CT723" i="9"/>
  <c r="CS722" i="9"/>
  <c r="CP719" i="9"/>
  <c r="CQ720" i="9"/>
  <c r="CO718" i="9"/>
  <c r="CM716" i="9"/>
  <c r="CJ713" i="9"/>
  <c r="CL715" i="9"/>
  <c r="CR721" i="9"/>
  <c r="CN717" i="9"/>
  <c r="CH711" i="9"/>
  <c r="CI712" i="9"/>
  <c r="CK714" i="9"/>
  <c r="K258" i="9"/>
  <c r="J258" i="9"/>
  <c r="L258" i="9"/>
  <c r="F259" i="9"/>
  <c r="AZ257" i="9"/>
  <c r="CR257" i="9" s="1"/>
  <c r="AR257" i="9"/>
  <c r="CJ257" i="9" s="1"/>
  <c r="AJ257" i="9"/>
  <c r="CB257" i="9" s="1"/>
  <c r="AY257" i="9"/>
  <c r="CQ257" i="9" s="1"/>
  <c r="AQ257" i="9"/>
  <c r="CI257" i="9" s="1"/>
  <c r="AI257" i="9"/>
  <c r="CA257" i="9" s="1"/>
  <c r="AX257" i="9"/>
  <c r="CP257" i="9" s="1"/>
  <c r="AP257" i="9"/>
  <c r="CH257" i="9" s="1"/>
  <c r="AH257" i="9"/>
  <c r="BZ257" i="9" s="1"/>
  <c r="AW257" i="9"/>
  <c r="CO257" i="9" s="1"/>
  <c r="AO257" i="9"/>
  <c r="CG257" i="9" s="1"/>
  <c r="AG257" i="9"/>
  <c r="BY257" i="9" s="1"/>
  <c r="AV257" i="9"/>
  <c r="CN257" i="9" s="1"/>
  <c r="AN257" i="9"/>
  <c r="CF257" i="9" s="1"/>
  <c r="AF257" i="9"/>
  <c r="BX257" i="9" s="1"/>
  <c r="AU257" i="9"/>
  <c r="CM257" i="9" s="1"/>
  <c r="AM257" i="9"/>
  <c r="CE257" i="9" s="1"/>
  <c r="AE257" i="9"/>
  <c r="BW257" i="9" s="1"/>
  <c r="BA257" i="9"/>
  <c r="CS257" i="9" s="1"/>
  <c r="AS257" i="9"/>
  <c r="CK257" i="9" s="1"/>
  <c r="AK257" i="9"/>
  <c r="CC257" i="9" s="1"/>
  <c r="BB257" i="9"/>
  <c r="CT257" i="9" s="1"/>
  <c r="AT257" i="9"/>
  <c r="CL257" i="9" s="1"/>
  <c r="AL257" i="9"/>
  <c r="CD257" i="9" s="1"/>
  <c r="AD257" i="9"/>
  <c r="BV257" i="9" s="1"/>
  <c r="BV282" i="9" s="1"/>
  <c r="R10" i="11" s="1"/>
  <c r="AY52" i="9"/>
  <c r="CQ52" i="9" s="1"/>
  <c r="CS57" i="9"/>
  <c r="CT58" i="9"/>
  <c r="CR56" i="9"/>
  <c r="CP54" i="9"/>
  <c r="CQ55" i="9"/>
  <c r="CO53" i="9"/>
  <c r="F71" i="9"/>
  <c r="L70" i="9"/>
  <c r="J70" i="9"/>
  <c r="K70" i="9"/>
  <c r="BB69" i="9"/>
  <c r="CT69" i="9" s="1"/>
  <c r="AT69" i="9"/>
  <c r="CL69" i="9" s="1"/>
  <c r="AL69" i="9"/>
  <c r="CD69" i="9" s="1"/>
  <c r="AD69" i="9"/>
  <c r="BV69" i="9" s="1"/>
  <c r="BV94" i="9" s="1"/>
  <c r="R6" i="11" s="1"/>
  <c r="BA69" i="9"/>
  <c r="CS69" i="9" s="1"/>
  <c r="AS69" i="9"/>
  <c r="CK69" i="9" s="1"/>
  <c r="AK69" i="9"/>
  <c r="CC69" i="9" s="1"/>
  <c r="AX69" i="9"/>
  <c r="CP69" i="9" s="1"/>
  <c r="AP69" i="9"/>
  <c r="CH69" i="9" s="1"/>
  <c r="AH69" i="9"/>
  <c r="BZ69" i="9" s="1"/>
  <c r="AY69" i="9"/>
  <c r="CQ69" i="9" s="1"/>
  <c r="AM69" i="9"/>
  <c r="CE69" i="9" s="1"/>
  <c r="AW69" i="9"/>
  <c r="CO69" i="9" s="1"/>
  <c r="AJ69" i="9"/>
  <c r="CB69" i="9" s="1"/>
  <c r="AR69" i="9"/>
  <c r="CJ69" i="9" s="1"/>
  <c r="AF69" i="9"/>
  <c r="BX69" i="9" s="1"/>
  <c r="AI69" i="9"/>
  <c r="CA69" i="9" s="1"/>
  <c r="AV69" i="9"/>
  <c r="CN69" i="9" s="1"/>
  <c r="AU69" i="9"/>
  <c r="CM69" i="9" s="1"/>
  <c r="AQ69" i="9"/>
  <c r="CI69" i="9" s="1"/>
  <c r="AN69" i="9"/>
  <c r="CF69" i="9" s="1"/>
  <c r="AE69" i="9"/>
  <c r="BW69" i="9" s="1"/>
  <c r="AZ69" i="9"/>
  <c r="CR69" i="9" s="1"/>
  <c r="AO69" i="9"/>
  <c r="CG69" i="9" s="1"/>
  <c r="AG69" i="9"/>
  <c r="BY69" i="9" s="1"/>
  <c r="K211" i="9"/>
  <c r="F212" i="9"/>
  <c r="L211" i="9"/>
  <c r="J211" i="9"/>
  <c r="AG24" i="9"/>
  <c r="BY24" i="9" s="1"/>
  <c r="AF24" i="9"/>
  <c r="BX24" i="9" s="1"/>
  <c r="BX47" i="9" s="1"/>
  <c r="T5" i="11" s="1"/>
  <c r="AK24" i="9"/>
  <c r="CC24" i="9" s="1"/>
  <c r="AN24" i="9"/>
  <c r="CF24" i="9" s="1"/>
  <c r="AI24" i="9"/>
  <c r="CA24" i="9" s="1"/>
  <c r="AL24" i="9"/>
  <c r="CD24" i="9" s="1"/>
  <c r="AJ24" i="9"/>
  <c r="CB24" i="9" s="1"/>
  <c r="AQ24" i="9"/>
  <c r="CI24" i="9" s="1"/>
  <c r="AO24" i="9"/>
  <c r="CG24" i="9" s="1"/>
  <c r="AU24" i="9"/>
  <c r="CM24" i="9" s="1"/>
  <c r="AY24" i="9"/>
  <c r="CQ24" i="9" s="1"/>
  <c r="BA24" i="9"/>
  <c r="CS24" i="9" s="1"/>
  <c r="BB24" i="9"/>
  <c r="CT24" i="9" s="1"/>
  <c r="AH24" i="9"/>
  <c r="BZ24" i="9" s="1"/>
  <c r="AZ24" i="9"/>
  <c r="CR24" i="9" s="1"/>
  <c r="AS24" i="9"/>
  <c r="CK24" i="9" s="1"/>
  <c r="AX24" i="9"/>
  <c r="CP24" i="9" s="1"/>
  <c r="AT24" i="9"/>
  <c r="CL24" i="9" s="1"/>
  <c r="AW24" i="9"/>
  <c r="CO24" i="9" s="1"/>
  <c r="AP24" i="9"/>
  <c r="CH24" i="9" s="1"/>
  <c r="AM24" i="9"/>
  <c r="CE24" i="9" s="1"/>
  <c r="AR24" i="9"/>
  <c r="CJ24" i="9" s="1"/>
  <c r="AV24" i="9"/>
  <c r="CN24" i="9" s="1"/>
  <c r="J120" i="9"/>
  <c r="F121" i="9"/>
  <c r="AG774" i="9"/>
  <c r="BY774" i="9" s="1"/>
  <c r="AQ774" i="9"/>
  <c r="CI774" i="9" s="1"/>
  <c r="AS774" i="9"/>
  <c r="CK774" i="9" s="1"/>
  <c r="AT774" i="9"/>
  <c r="CL774" i="9" s="1"/>
  <c r="AL774" i="9"/>
  <c r="CD774" i="9" s="1"/>
  <c r="AM774" i="9"/>
  <c r="CE774" i="9" s="1"/>
  <c r="AK774" i="9"/>
  <c r="CC774" i="9" s="1"/>
  <c r="AD774" i="9"/>
  <c r="BV774" i="9" s="1"/>
  <c r="BV799" i="9" s="1"/>
  <c r="R21" i="11" s="1"/>
  <c r="AH774" i="9"/>
  <c r="BZ774" i="9" s="1"/>
  <c r="AN774" i="9"/>
  <c r="CF774" i="9" s="1"/>
  <c r="AJ774" i="9"/>
  <c r="CB774" i="9" s="1"/>
  <c r="AW774" i="9"/>
  <c r="CO774" i="9" s="1"/>
  <c r="AY774" i="9"/>
  <c r="CQ774" i="9" s="1"/>
  <c r="AR774" i="9"/>
  <c r="CJ774" i="9" s="1"/>
  <c r="AP774" i="9"/>
  <c r="CH774" i="9" s="1"/>
  <c r="AO774" i="9"/>
  <c r="CG774" i="9" s="1"/>
  <c r="BB774" i="9"/>
  <c r="CT774" i="9" s="1"/>
  <c r="AF774" i="9"/>
  <c r="BX774" i="9" s="1"/>
  <c r="AE774" i="9"/>
  <c r="BW774" i="9" s="1"/>
  <c r="BA774" i="9"/>
  <c r="CS774" i="9" s="1"/>
  <c r="AI774" i="9"/>
  <c r="CA774" i="9" s="1"/>
  <c r="AU774" i="9"/>
  <c r="CM774" i="9" s="1"/>
  <c r="AX774" i="9"/>
  <c r="CP774" i="9" s="1"/>
  <c r="AV774" i="9"/>
  <c r="CN774" i="9" s="1"/>
  <c r="AZ774" i="9"/>
  <c r="CR774" i="9" s="1"/>
  <c r="L25" i="9"/>
  <c r="J25" i="9"/>
  <c r="F26" i="9"/>
  <c r="K25" i="9"/>
  <c r="F776" i="9"/>
  <c r="J775" i="9"/>
  <c r="K775" i="9"/>
  <c r="L775" i="9"/>
  <c r="F682" i="9"/>
  <c r="K681" i="9"/>
  <c r="L681" i="9"/>
  <c r="J681" i="9"/>
  <c r="BB680" i="9"/>
  <c r="CT680" i="9" s="1"/>
  <c r="AU680" i="9"/>
  <c r="CM680" i="9" s="1"/>
  <c r="AW680" i="9"/>
  <c r="CO680" i="9" s="1"/>
  <c r="AV680" i="9"/>
  <c r="CN680" i="9" s="1"/>
  <c r="AS680" i="9"/>
  <c r="CK680" i="9" s="1"/>
  <c r="AN680" i="9"/>
  <c r="CF680" i="9" s="1"/>
  <c r="AG680" i="9"/>
  <c r="BY680" i="9" s="1"/>
  <c r="AZ680" i="9"/>
  <c r="CR680" i="9" s="1"/>
  <c r="AD680" i="9"/>
  <c r="BV680" i="9" s="1"/>
  <c r="BV705" i="9" s="1"/>
  <c r="R19" i="11" s="1"/>
  <c r="AY680" i="9"/>
  <c r="CQ680" i="9" s="1"/>
  <c r="AR680" i="9"/>
  <c r="CJ680" i="9" s="1"/>
  <c r="AO680" i="9"/>
  <c r="CG680" i="9" s="1"/>
  <c r="AM680" i="9"/>
  <c r="CE680" i="9" s="1"/>
  <c r="AH680" i="9"/>
  <c r="BZ680" i="9" s="1"/>
  <c r="BA680" i="9"/>
  <c r="CS680" i="9" s="1"/>
  <c r="AQ680" i="9"/>
  <c r="CI680" i="9" s="1"/>
  <c r="AP680" i="9"/>
  <c r="CH680" i="9" s="1"/>
  <c r="AK680" i="9"/>
  <c r="CC680" i="9" s="1"/>
  <c r="AT680" i="9"/>
  <c r="CL680" i="9" s="1"/>
  <c r="AL680" i="9"/>
  <c r="CD680" i="9" s="1"/>
  <c r="AJ680" i="9"/>
  <c r="CB680" i="9" s="1"/>
  <c r="AE680" i="9"/>
  <c r="BW680" i="9" s="1"/>
  <c r="AX680" i="9"/>
  <c r="CP680" i="9" s="1"/>
  <c r="AI680" i="9"/>
  <c r="CA680" i="9" s="1"/>
  <c r="AF680" i="9"/>
  <c r="BX680" i="9" s="1"/>
  <c r="K306" i="9"/>
  <c r="L306" i="9"/>
  <c r="F307" i="9"/>
  <c r="J306" i="9"/>
  <c r="AF210" i="9"/>
  <c r="BX210" i="9" s="1"/>
  <c r="AO210" i="9"/>
  <c r="CG210" i="9" s="1"/>
  <c r="AL210" i="9"/>
  <c r="CD210" i="9" s="1"/>
  <c r="AM210" i="9"/>
  <c r="CE210" i="9" s="1"/>
  <c r="AP210" i="9"/>
  <c r="CH210" i="9" s="1"/>
  <c r="AK210" i="9"/>
  <c r="CC210" i="9" s="1"/>
  <c r="AN210" i="9"/>
  <c r="CF210" i="9" s="1"/>
  <c r="AR210" i="9"/>
  <c r="CJ210" i="9" s="1"/>
  <c r="AH210" i="9"/>
  <c r="BZ210" i="9" s="1"/>
  <c r="AS210" i="9"/>
  <c r="CK210" i="9" s="1"/>
  <c r="AT210" i="9"/>
  <c r="CL210" i="9" s="1"/>
  <c r="AV210" i="9"/>
  <c r="CN210" i="9" s="1"/>
  <c r="AD210" i="9"/>
  <c r="BV210" i="9" s="1"/>
  <c r="BV235" i="9" s="1"/>
  <c r="R9" i="11" s="1"/>
  <c r="AI210" i="9"/>
  <c r="CA210" i="9" s="1"/>
  <c r="BB210" i="9"/>
  <c r="CT210" i="9" s="1"/>
  <c r="AU210" i="9"/>
  <c r="CM210" i="9" s="1"/>
  <c r="BA210" i="9"/>
  <c r="CS210" i="9" s="1"/>
  <c r="AQ210" i="9"/>
  <c r="CI210" i="9" s="1"/>
  <c r="AG210" i="9"/>
  <c r="BY210" i="9" s="1"/>
  <c r="AY210" i="9"/>
  <c r="CQ210" i="9" s="1"/>
  <c r="AE210" i="9"/>
  <c r="BW210" i="9" s="1"/>
  <c r="AX210" i="9"/>
  <c r="CP210" i="9" s="1"/>
  <c r="AW210" i="9"/>
  <c r="CO210" i="9" s="1"/>
  <c r="AJ210" i="9"/>
  <c r="CB210" i="9" s="1"/>
  <c r="AZ210" i="9"/>
  <c r="CR210" i="9" s="1"/>
  <c r="AE305" i="9"/>
  <c r="BW305" i="9" s="1"/>
  <c r="BW329" i="9" s="1"/>
  <c r="S11" i="11" s="1"/>
  <c r="AH305" i="9"/>
  <c r="BZ305" i="9" s="1"/>
  <c r="AQ305" i="9"/>
  <c r="CI305" i="9" s="1"/>
  <c r="AJ305" i="9"/>
  <c r="CB305" i="9" s="1"/>
  <c r="AO305" i="9"/>
  <c r="CG305" i="9" s="1"/>
  <c r="AI305" i="9"/>
  <c r="CA305" i="9" s="1"/>
  <c r="AP305" i="9"/>
  <c r="CH305" i="9" s="1"/>
  <c r="AT305" i="9"/>
  <c r="CL305" i="9" s="1"/>
  <c r="AU305" i="9"/>
  <c r="CM305" i="9" s="1"/>
  <c r="AG305" i="9"/>
  <c r="BY305" i="9" s="1"/>
  <c r="AR305" i="9"/>
  <c r="CJ305" i="9" s="1"/>
  <c r="AS305" i="9"/>
  <c r="CK305" i="9" s="1"/>
  <c r="AV305" i="9"/>
  <c r="CN305" i="9" s="1"/>
  <c r="AZ305" i="9"/>
  <c r="CR305" i="9" s="1"/>
  <c r="BA305" i="9"/>
  <c r="CS305" i="9" s="1"/>
  <c r="AK305" i="9"/>
  <c r="CC305" i="9" s="1"/>
  <c r="AL305" i="9"/>
  <c r="CD305" i="9" s="1"/>
  <c r="BB305" i="9"/>
  <c r="CT305" i="9" s="1"/>
  <c r="AF305" i="9"/>
  <c r="BX305" i="9" s="1"/>
  <c r="AM305" i="9"/>
  <c r="CE305" i="9" s="1"/>
  <c r="AN305" i="9"/>
  <c r="CF305" i="9" s="1"/>
  <c r="AW305" i="9"/>
  <c r="CO305" i="9" s="1"/>
  <c r="AY305" i="9"/>
  <c r="CQ305" i="9" s="1"/>
  <c r="AX305" i="9"/>
  <c r="CP305" i="9" s="1"/>
  <c r="AG116" i="9"/>
  <c r="BY116" i="9" s="1"/>
  <c r="AJ116" i="9"/>
  <c r="CB116" i="9" s="1"/>
  <c r="AD116" i="9"/>
  <c r="BV116" i="9" s="1"/>
  <c r="BV141" i="9" s="1"/>
  <c r="R7" i="11" s="1"/>
  <c r="AU116" i="9"/>
  <c r="CM116" i="9" s="1"/>
  <c r="AK116" i="9"/>
  <c r="CC116" i="9" s="1"/>
  <c r="BA116" i="9"/>
  <c r="CS116" i="9" s="1"/>
  <c r="AP116" i="9"/>
  <c r="CH116" i="9" s="1"/>
  <c r="AN116" i="9"/>
  <c r="CF116" i="9" s="1"/>
  <c r="AH116" i="9"/>
  <c r="BZ116" i="9" s="1"/>
  <c r="AL116" i="9"/>
  <c r="CD116" i="9" s="1"/>
  <c r="AM116" i="9"/>
  <c r="CE116" i="9" s="1"/>
  <c r="AS116" i="9"/>
  <c r="CK116" i="9" s="1"/>
  <c r="AV116" i="9"/>
  <c r="CN116" i="9" s="1"/>
  <c r="BB116" i="9"/>
  <c r="CT116" i="9" s="1"/>
  <c r="AR116" i="9"/>
  <c r="CJ116" i="9" s="1"/>
  <c r="AQ116" i="9"/>
  <c r="CI116" i="9" s="1"/>
  <c r="AE116" i="9"/>
  <c r="BW116" i="9" s="1"/>
  <c r="AO116" i="9"/>
  <c r="CG116" i="9" s="1"/>
  <c r="AI116" i="9"/>
  <c r="CA116" i="9" s="1"/>
  <c r="AF116" i="9"/>
  <c r="BX116" i="9" s="1"/>
  <c r="AW116" i="9"/>
  <c r="CO116" i="9" s="1"/>
  <c r="AX116" i="9"/>
  <c r="CP116" i="9" s="1"/>
  <c r="AT116" i="9"/>
  <c r="CL116" i="9" s="1"/>
  <c r="AZ116" i="9"/>
  <c r="CR116" i="9" s="1"/>
  <c r="AY116" i="9"/>
  <c r="CQ116" i="9" s="1"/>
  <c r="H118" i="9"/>
  <c r="L117" i="9"/>
  <c r="K117" i="9"/>
  <c r="S1019" i="1"/>
  <c r="S1022" i="1" s="1"/>
  <c r="S985" i="1"/>
  <c r="S988" i="1" s="1"/>
  <c r="R951" i="1"/>
  <c r="R954" i="1" s="1"/>
  <c r="R917" i="1"/>
  <c r="R920" i="1" s="1"/>
  <c r="S849" i="1"/>
  <c r="S852" i="1" s="1"/>
  <c r="R815" i="1"/>
  <c r="R818" i="1" s="1"/>
  <c r="R781" i="1"/>
  <c r="R784" i="1" s="1"/>
  <c r="R713" i="1"/>
  <c r="R716" i="1" s="1"/>
  <c r="R679" i="1"/>
  <c r="R682" i="1" s="1"/>
  <c r="S645" i="1"/>
  <c r="S648" i="1" s="1"/>
  <c r="R543" i="1"/>
  <c r="R546" i="1" s="1"/>
  <c r="T509" i="1"/>
  <c r="T512" i="1" s="1"/>
  <c r="R237" i="1"/>
  <c r="R240" i="1" s="1"/>
  <c r="S203" i="1"/>
  <c r="S206" i="1" s="1"/>
  <c r="R67" i="1"/>
  <c r="R70" i="1" s="1"/>
  <c r="T101" i="1"/>
  <c r="T104" i="1" s="1"/>
  <c r="T169" i="1"/>
  <c r="T172" i="1" s="1"/>
  <c r="T577" i="1"/>
  <c r="T580" i="1" s="1"/>
  <c r="BK159" i="5" l="1" a="1"/>
  <c r="BK159" i="5" s="1"/>
  <c r="BK873" i="5" a="1"/>
  <c r="BK873" i="5" s="1"/>
  <c r="BK879" i="5" s="1"/>
  <c r="BK883" i="5" s="1"/>
  <c r="V55" i="12" s="1"/>
  <c r="BK822" i="5" a="1"/>
  <c r="BK822" i="5" s="1"/>
  <c r="BK828" i="5" s="1"/>
  <c r="BK832" i="5" s="1"/>
  <c r="V52" i="12" s="1"/>
  <c r="BK890" i="5" a="1"/>
  <c r="BK890" i="5" s="1"/>
  <c r="BK839" i="5" a="1"/>
  <c r="BK839" i="5" s="1"/>
  <c r="BK845" i="5" s="1"/>
  <c r="BK849" i="5" s="1"/>
  <c r="V53" i="12" s="1"/>
  <c r="BJ896" i="5"/>
  <c r="BJ900" i="5" s="1"/>
  <c r="U56" i="12" s="1"/>
  <c r="AI12" i="7" a="1"/>
  <c r="AI12" i="7" s="1"/>
  <c r="AI14" i="7" a="1"/>
  <c r="AI14" i="7" s="1"/>
  <c r="AI9" i="7" a="1"/>
  <c r="AI9" i="7" s="1"/>
  <c r="AI13" i="7" a="1"/>
  <c r="AI13" i="7" s="1"/>
  <c r="AI19" i="7" a="1"/>
  <c r="AI19" i="7" s="1"/>
  <c r="AI17" i="7" a="1"/>
  <c r="AI17" i="7" s="1"/>
  <c r="AI11" i="7" a="1"/>
  <c r="AI11" i="7" s="1"/>
  <c r="AI16" i="7" a="1"/>
  <c r="AI16" i="7" s="1"/>
  <c r="AI18" i="7" a="1"/>
  <c r="AI18" i="7" s="1"/>
  <c r="AI10" i="7" a="1"/>
  <c r="AI10" i="7" s="1"/>
  <c r="AI15" i="7" a="1"/>
  <c r="AI15" i="7" s="1"/>
  <c r="AI22" i="7" a="1"/>
  <c r="AI22" i="7" s="1"/>
  <c r="AI24" i="7" a="1"/>
  <c r="AI24" i="7" s="1"/>
  <c r="AI27" i="7" a="1"/>
  <c r="AI27" i="7" s="1"/>
  <c r="AI25" i="7" a="1"/>
  <c r="AI25" i="7" s="1"/>
  <c r="AI20" i="7" a="1"/>
  <c r="AI20" i="7" s="1"/>
  <c r="AI21" i="7" a="1"/>
  <c r="AI21" i="7" s="1"/>
  <c r="AI26" i="7" a="1"/>
  <c r="AI26" i="7" s="1"/>
  <c r="AI28" i="7" a="1"/>
  <c r="AI28" i="7" s="1"/>
  <c r="AI29" i="7" a="1"/>
  <c r="AI29" i="7" s="1"/>
  <c r="AI39" i="7" a="1"/>
  <c r="AI39" i="7" s="1"/>
  <c r="AI30" i="7" a="1"/>
  <c r="AI30" i="7" s="1"/>
  <c r="AI36" i="7" a="1"/>
  <c r="AI36" i="7" s="1"/>
  <c r="AI37" i="7" a="1"/>
  <c r="AI37" i="7" s="1"/>
  <c r="AI23" i="7" a="1"/>
  <c r="AI23" i="7" s="1"/>
  <c r="AI32" i="7" a="1"/>
  <c r="AI32" i="7" s="1"/>
  <c r="AI31" i="7" a="1"/>
  <c r="AI31" i="7" s="1"/>
  <c r="AI38" i="7" a="1"/>
  <c r="AI38" i="7" s="1"/>
  <c r="AI33" i="7" a="1"/>
  <c r="AI33" i="7" s="1"/>
  <c r="AI35" i="7" a="1"/>
  <c r="AI35" i="7" s="1"/>
  <c r="AI42" i="7" a="1"/>
  <c r="AI42" i="7" s="1"/>
  <c r="AI44" i="7" a="1"/>
  <c r="AI44" i="7" s="1"/>
  <c r="AI41" i="7" a="1"/>
  <c r="AI41" i="7" s="1"/>
  <c r="AI43" i="7" a="1"/>
  <c r="AI43" i="7" s="1"/>
  <c r="AI34" i="7" a="1"/>
  <c r="AI34" i="7" s="1"/>
  <c r="AI40" i="7" a="1"/>
  <c r="AI40" i="7" s="1"/>
  <c r="I37" i="14"/>
  <c r="I45" i="14" s="1"/>
  <c r="I24" i="14"/>
  <c r="I40" i="14" s="1"/>
  <c r="H25" i="14"/>
  <c r="H41" i="14" s="1"/>
  <c r="H42" i="14" s="1"/>
  <c r="E31" i="6"/>
  <c r="R50" i="14"/>
  <c r="Q33" i="14"/>
  <c r="BJ63" i="5"/>
  <c r="BJ67" i="5" s="1"/>
  <c r="U7" i="12" s="1"/>
  <c r="AG5" i="7" s="1" a="1"/>
  <c r="AG5" i="7" s="1"/>
  <c r="BJ743" i="5"/>
  <c r="BJ747" i="5" s="1"/>
  <c r="U47" i="12" s="1"/>
  <c r="BJ131" i="5"/>
  <c r="BJ135" i="5" s="1"/>
  <c r="U11" i="12" s="1"/>
  <c r="BK471" i="5"/>
  <c r="BK475" i="5" s="1"/>
  <c r="V31" i="12" s="1"/>
  <c r="BJ216" i="5"/>
  <c r="BJ220" i="5" s="1"/>
  <c r="U16" i="12" s="1"/>
  <c r="K52" i="14"/>
  <c r="J19" i="14"/>
  <c r="H36" i="14"/>
  <c r="H44" i="14" s="1"/>
  <c r="I53" i="14"/>
  <c r="I35" i="14"/>
  <c r="I43" i="14" s="1"/>
  <c r="I20" i="14"/>
  <c r="C32" i="6"/>
  <c r="BL719" i="5" a="1"/>
  <c r="BL719" i="5" s="1"/>
  <c r="BL770" i="5" a="1"/>
  <c r="BL770" i="5" s="1"/>
  <c r="BL777" i="5" s="1"/>
  <c r="BL781" i="5" s="1"/>
  <c r="W49" i="12" s="1"/>
  <c r="BL534" i="5" a="1"/>
  <c r="BL534" i="5" s="1"/>
  <c r="BL652" i="5" a="1"/>
  <c r="BL652" i="5" s="1"/>
  <c r="BL658" i="5" s="1"/>
  <c r="BL662" i="5" s="1"/>
  <c r="W42" i="12" s="1"/>
  <c r="BL549" i="5" a="1"/>
  <c r="BL549" i="5" s="1"/>
  <c r="BL601" i="5" a="1"/>
  <c r="BL601" i="5" s="1"/>
  <c r="BL607" i="5" s="1"/>
  <c r="BL611" i="5" s="1"/>
  <c r="W39" i="12" s="1"/>
  <c r="BL414" i="5" a="1"/>
  <c r="BL414" i="5" s="1"/>
  <c r="BL420" i="5" s="1"/>
  <c r="BL424" i="5" s="1"/>
  <c r="W28" i="12" s="1"/>
  <c r="BL465" i="5" a="1"/>
  <c r="BL465" i="5" s="1"/>
  <c r="BL363" i="5" a="1"/>
  <c r="BL363" i="5" s="1"/>
  <c r="BL516" i="5" a="1"/>
  <c r="BL516" i="5" s="1"/>
  <c r="BL522" i="5" s="1"/>
  <c r="BL526" i="5" s="1"/>
  <c r="W34" i="12" s="1"/>
  <c r="BL330" i="5" a="1"/>
  <c r="BL330" i="5" s="1"/>
  <c r="BL245" i="5" a="1"/>
  <c r="BL245" i="5" s="1"/>
  <c r="BL143" i="5" a="1"/>
  <c r="BL143" i="5" s="1"/>
  <c r="BL193" i="5" a="1"/>
  <c r="BL193" i="5" s="1"/>
  <c r="BM226" i="5" a="1"/>
  <c r="BM226" i="5" s="1"/>
  <c r="BM175" i="5" a="1"/>
  <c r="BM175" i="5" s="1"/>
  <c r="BL296" i="5" a="1"/>
  <c r="BL296" i="5" s="1"/>
  <c r="BL301" i="5" s="1"/>
  <c r="BL305" i="5" s="1"/>
  <c r="W21" i="12" s="1"/>
  <c r="BL669" i="5" a="1"/>
  <c r="BL669" i="5" s="1"/>
  <c r="BL566" i="5" a="1"/>
  <c r="BL566" i="5" s="1"/>
  <c r="BL347" i="5" a="1"/>
  <c r="BL347" i="5" s="1"/>
  <c r="BL210" i="5" a="1"/>
  <c r="BL210" i="5" s="1"/>
  <c r="BL262" i="5" a="1"/>
  <c r="BL262" i="5" s="1"/>
  <c r="BL618" i="5" a="1"/>
  <c r="BL618" i="5" s="1"/>
  <c r="BL431" i="5" a="1"/>
  <c r="BL431" i="5" s="1"/>
  <c r="BL380" i="5" a="1"/>
  <c r="BL380" i="5" s="1"/>
  <c r="BL482" i="5" a="1"/>
  <c r="BL482" i="5" s="1"/>
  <c r="BL533" i="5" a="1"/>
  <c r="BL533" i="5" s="1"/>
  <c r="BL126" i="5" a="1"/>
  <c r="BL126" i="5" s="1"/>
  <c r="BK550" i="5" a="1"/>
  <c r="BK550" i="5" s="1"/>
  <c r="BK556" i="5" s="1"/>
  <c r="BK560" i="5" s="1"/>
  <c r="V36" i="12" s="1"/>
  <c r="BK362" i="5" a="1"/>
  <c r="BK362" i="5" s="1"/>
  <c r="BK369" i="5" s="1"/>
  <c r="BK373" i="5" s="1"/>
  <c r="V25" i="12" s="1"/>
  <c r="AH7" i="7" s="1" a="1"/>
  <c r="AH7" i="7" s="1"/>
  <c r="D74" i="11"/>
  <c r="BK539" i="5"/>
  <c r="BK543" i="5" s="1"/>
  <c r="V35" i="12" s="1"/>
  <c r="BL567" i="5" a="1"/>
  <c r="BL567" i="5" s="1"/>
  <c r="BL379" i="5" a="1"/>
  <c r="BL379" i="5" s="1"/>
  <c r="BK787" i="5" a="1"/>
  <c r="BK787" i="5" s="1"/>
  <c r="BK794" i="5" s="1"/>
  <c r="BK798" i="5" s="1"/>
  <c r="V50" i="12" s="1"/>
  <c r="BK736" i="5" a="1"/>
  <c r="BK736" i="5" s="1"/>
  <c r="BK90" i="5" a="1"/>
  <c r="BK90" i="5" s="1"/>
  <c r="BK124" i="5" a="1"/>
  <c r="BK124" i="5" s="1"/>
  <c r="BK56" i="5" a="1"/>
  <c r="BK56" i="5" s="1"/>
  <c r="BK244" i="5" a="1"/>
  <c r="BK244" i="5" s="1"/>
  <c r="BK250" i="5" s="1"/>
  <c r="BK254" i="5" s="1"/>
  <c r="V18" i="12" s="1"/>
  <c r="BK328" i="5" a="1"/>
  <c r="BK328" i="5" s="1"/>
  <c r="BK335" i="5" s="1"/>
  <c r="BK339" i="5" s="1"/>
  <c r="V23" i="12" s="1"/>
  <c r="BK141" i="5" a="1"/>
  <c r="BK141" i="5" s="1"/>
  <c r="BK148" i="5" s="1"/>
  <c r="BK152" i="5" s="1"/>
  <c r="V12" i="12" s="1"/>
  <c r="BK670" i="5" a="1"/>
  <c r="BK670" i="5" s="1"/>
  <c r="BK675" i="5" s="1"/>
  <c r="BK679" i="5" s="1"/>
  <c r="V43" i="12" s="1"/>
  <c r="BK720" i="5" a="1"/>
  <c r="BK720" i="5" s="1"/>
  <c r="BK726" i="5" s="1"/>
  <c r="BK730" i="5" s="1"/>
  <c r="V46" i="12" s="1"/>
  <c r="BK568" i="5" a="1"/>
  <c r="BK568" i="5" s="1"/>
  <c r="BK573" i="5" s="1"/>
  <c r="BK577" i="5" s="1"/>
  <c r="V37" i="12" s="1"/>
  <c r="BK211" i="5" a="1"/>
  <c r="BK211" i="5" s="1"/>
  <c r="BK619" i="5" a="1"/>
  <c r="BK619" i="5" s="1"/>
  <c r="BK624" i="5" s="1"/>
  <c r="BK628" i="5" s="1"/>
  <c r="V40" i="12" s="1"/>
  <c r="BK192" i="5" a="1"/>
  <c r="BK192" i="5" s="1"/>
  <c r="BK199" i="5" s="1"/>
  <c r="BK203" i="5" s="1"/>
  <c r="V15" i="12" s="1"/>
  <c r="BK483" i="5" a="1"/>
  <c r="BK483" i="5" s="1"/>
  <c r="BK488" i="5" s="1"/>
  <c r="BK492" i="5" s="1"/>
  <c r="V32" i="12" s="1"/>
  <c r="BK381" i="5" a="1"/>
  <c r="BK381" i="5" s="1"/>
  <c r="BK386" i="5" s="1"/>
  <c r="BK390" i="5" s="1"/>
  <c r="V26" i="12" s="1"/>
  <c r="BK432" i="5" a="1"/>
  <c r="BK432" i="5" s="1"/>
  <c r="BK437" i="5" s="1"/>
  <c r="BK441" i="5" s="1"/>
  <c r="V29" i="12" s="1"/>
  <c r="BK93" i="5" a="1"/>
  <c r="BK93" i="5" s="1"/>
  <c r="BK584" i="5" a="1"/>
  <c r="BK584" i="5" s="1"/>
  <c r="BK396" i="5" a="1"/>
  <c r="BK396" i="5" s="1"/>
  <c r="BK345" i="5" a="1"/>
  <c r="BK345" i="5" s="1"/>
  <c r="BK352" i="5" s="1"/>
  <c r="BK356" i="5" s="1"/>
  <c r="V24" i="12" s="1"/>
  <c r="BK261" i="5" a="1"/>
  <c r="BK261" i="5" s="1"/>
  <c r="BK267" i="5" s="1"/>
  <c r="BK271" i="5" s="1"/>
  <c r="V19" i="12" s="1"/>
  <c r="BK636" i="5" a="1"/>
  <c r="BK636" i="5" s="1"/>
  <c r="BK228" i="5" a="1"/>
  <c r="BK228" i="5" s="1"/>
  <c r="BK737" i="5" a="1"/>
  <c r="BK737" i="5" s="1"/>
  <c r="BK209" i="5" a="1"/>
  <c r="BK209" i="5" s="1"/>
  <c r="BK398" i="5" a="1"/>
  <c r="BK398" i="5" s="1"/>
  <c r="BK585" i="5" a="1"/>
  <c r="BK585" i="5" s="1"/>
  <c r="BK500" i="5" a="1"/>
  <c r="BK500" i="5" s="1"/>
  <c r="BK449" i="5" a="1"/>
  <c r="BK449" i="5" s="1"/>
  <c r="BK687" i="5" a="1"/>
  <c r="BK687" i="5" s="1"/>
  <c r="BK125" i="5" a="1"/>
  <c r="BK125" i="5" s="1"/>
  <c r="BK176" i="5" a="1"/>
  <c r="BK176" i="5" s="1"/>
  <c r="BK57" i="5" a="1"/>
  <c r="BK57" i="5" s="1"/>
  <c r="BJ635" i="5" a="1"/>
  <c r="BJ635" i="5" s="1"/>
  <c r="BJ641" i="5" s="1"/>
  <c r="BJ645" i="5" s="1"/>
  <c r="U41" i="12" s="1"/>
  <c r="BJ583" i="5" a="1"/>
  <c r="BJ583" i="5" s="1"/>
  <c r="BJ590" i="5" s="1"/>
  <c r="BJ594" i="5" s="1"/>
  <c r="U38" i="12" s="1"/>
  <c r="BJ499" i="5" a="1"/>
  <c r="BJ499" i="5" s="1"/>
  <c r="BJ505" i="5" s="1"/>
  <c r="BJ509" i="5" s="1"/>
  <c r="U33" i="12" s="1"/>
  <c r="BJ686" i="5" a="1"/>
  <c r="BJ686" i="5" s="1"/>
  <c r="BJ692" i="5" s="1"/>
  <c r="BJ696" i="5" s="1"/>
  <c r="U44" i="12" s="1"/>
  <c r="BJ448" i="5" a="1"/>
  <c r="BJ448" i="5" s="1"/>
  <c r="BJ454" i="5" s="1"/>
  <c r="BJ458" i="5" s="1"/>
  <c r="U30" i="12" s="1"/>
  <c r="BL73" i="5" a="1"/>
  <c r="BL73" i="5" s="1"/>
  <c r="BZ7" i="7" a="1"/>
  <c r="BZ7" i="7" s="1"/>
  <c r="BZ9" i="7" a="1"/>
  <c r="BZ9" i="7" s="1"/>
  <c r="BZ8" i="7" a="1"/>
  <c r="BZ8" i="7" s="1"/>
  <c r="BZ5" i="7" a="1"/>
  <c r="BZ5" i="7" s="1"/>
  <c r="BZ10" i="7" a="1"/>
  <c r="BZ10" i="7" s="1"/>
  <c r="BY46" i="7"/>
  <c r="BY47" i="7"/>
  <c r="R17" i="14" s="1"/>
  <c r="BX48" i="7"/>
  <c r="Q22" i="14" s="1"/>
  <c r="Q38" i="14" s="1"/>
  <c r="BJ227" i="5" a="1"/>
  <c r="BJ227" i="5" s="1"/>
  <c r="BJ233" i="5" s="1"/>
  <c r="BJ237" i="5" s="1"/>
  <c r="U17" i="12" s="1"/>
  <c r="BJ397" i="5" a="1"/>
  <c r="BJ397" i="5" s="1"/>
  <c r="BJ403" i="5" s="1"/>
  <c r="BJ407" i="5" s="1"/>
  <c r="U27" i="12" s="1"/>
  <c r="BJ177" i="5" a="1"/>
  <c r="BJ177" i="5" s="1"/>
  <c r="BJ182" i="5" s="1"/>
  <c r="BJ186" i="5" s="1"/>
  <c r="U14" i="12" s="1"/>
  <c r="BJ74" i="5" a="1"/>
  <c r="BJ74" i="5" s="1"/>
  <c r="BJ80" i="5" s="1"/>
  <c r="BJ84" i="5" s="1"/>
  <c r="U8" i="12" s="1"/>
  <c r="BL23" i="5" a="1"/>
  <c r="BL23" i="5" s="1"/>
  <c r="BL75" i="5" a="1"/>
  <c r="BL75" i="5" s="1"/>
  <c r="CT100" i="9"/>
  <c r="CT101" i="9"/>
  <c r="CS100" i="9"/>
  <c r="BM58" i="5" a="1"/>
  <c r="BM58" i="5" s="1"/>
  <c r="BL61" i="5" a="1"/>
  <c r="BL61" i="5" s="1"/>
  <c r="BL59" i="5" a="1"/>
  <c r="BL59" i="5" s="1"/>
  <c r="BL78" i="5" a="1"/>
  <c r="BL78" i="5" s="1"/>
  <c r="BL27" i="5" a="1"/>
  <c r="BL27" i="5" s="1"/>
  <c r="BL24" i="5" a="1"/>
  <c r="BL24" i="5" s="1"/>
  <c r="BK41" i="5" a="1"/>
  <c r="BK41" i="5" s="1"/>
  <c r="BK40" i="5" a="1"/>
  <c r="BK40" i="5" s="1"/>
  <c r="BK60" i="5" a="1"/>
  <c r="BK60" i="5" s="1"/>
  <c r="BK161" i="5" a="1"/>
  <c r="BK161" i="5" s="1"/>
  <c r="BK107" i="5" a="1"/>
  <c r="BK107" i="5" s="1"/>
  <c r="BK44" i="5" a="1"/>
  <c r="BK44" i="5" s="1"/>
  <c r="BK79" i="5" a="1"/>
  <c r="BK79" i="5" s="1"/>
  <c r="BK163" i="5" a="1"/>
  <c r="BK163" i="5" s="1"/>
  <c r="BK112" i="5" a="1"/>
  <c r="BK112" i="5" s="1"/>
  <c r="BK110" i="5" a="1"/>
  <c r="BK110" i="5" s="1"/>
  <c r="BK109" i="5" a="1"/>
  <c r="BK109" i="5" s="1"/>
  <c r="BK164" i="5" a="1"/>
  <c r="BK164" i="5" s="1"/>
  <c r="BK26" i="5" a="1"/>
  <c r="BK26" i="5" s="1"/>
  <c r="BK25" i="5" a="1"/>
  <c r="BK25" i="5" s="1"/>
  <c r="BK160" i="5" a="1"/>
  <c r="BK160" i="5" s="1"/>
  <c r="BK108" i="5" a="1"/>
  <c r="BK108" i="5" s="1"/>
  <c r="BK162" i="5" a="1"/>
  <c r="BK162" i="5" s="1"/>
  <c r="BK77" i="5" a="1"/>
  <c r="BK77" i="5" s="1"/>
  <c r="BJ165" i="5"/>
  <c r="BJ169" i="5" s="1"/>
  <c r="U13" i="12" s="1"/>
  <c r="BK39" i="5" a="1"/>
  <c r="BK39" i="5" s="1"/>
  <c r="BK158" i="5" a="1"/>
  <c r="BK158" i="5" s="1"/>
  <c r="BK76" i="5" a="1"/>
  <c r="BK76" i="5" s="1"/>
  <c r="BK22" i="5" a="1"/>
  <c r="BK22" i="5" s="1"/>
  <c r="BK111" i="5" a="1"/>
  <c r="BK111" i="5" s="1"/>
  <c r="BK42" i="5" a="1"/>
  <c r="BK42" i="5" s="1"/>
  <c r="Z48" i="7"/>
  <c r="J21" i="14" s="1"/>
  <c r="AA46" i="7"/>
  <c r="AA47" i="7"/>
  <c r="K16" i="14" s="1"/>
  <c r="K32" i="14" s="1"/>
  <c r="AB47" i="7"/>
  <c r="L16" i="14" s="1"/>
  <c r="BJ46" i="5"/>
  <c r="BJ50" i="5" s="1"/>
  <c r="U6" i="12" s="1"/>
  <c r="AG8" i="7" s="1" a="1"/>
  <c r="AG8" i="7" s="1"/>
  <c r="BJ29" i="5"/>
  <c r="BJ33" i="5" s="1"/>
  <c r="U5" i="12" s="1"/>
  <c r="BJ114" i="5"/>
  <c r="BJ118" i="5" s="1"/>
  <c r="U10" i="12" s="1"/>
  <c r="AG6" i="7" s="1" a="1"/>
  <c r="AG6" i="7" s="1"/>
  <c r="BJ97" i="5"/>
  <c r="BJ101" i="5" s="1"/>
  <c r="U9" i="12" s="1"/>
  <c r="BO151" i="5"/>
  <c r="AI3" i="7"/>
  <c r="CA6" i="7" s="1" a="1"/>
  <c r="CA6" i="7" s="1"/>
  <c r="AA149" i="5"/>
  <c r="BP149" i="5" a="1"/>
  <c r="BP149" i="5" s="1"/>
  <c r="AA150" i="5"/>
  <c r="BP150" i="5" a="1"/>
  <c r="BP150" i="5" s="1"/>
  <c r="AA184" i="5"/>
  <c r="BP184" i="5" a="1"/>
  <c r="BP184" i="5" s="1"/>
  <c r="Z183" i="5"/>
  <c r="BO183" i="5" a="1"/>
  <c r="BO183" i="5" s="1"/>
  <c r="BO185" i="5" s="1"/>
  <c r="AA167" i="5"/>
  <c r="BP167" i="5" a="1"/>
  <c r="BP167" i="5" s="1"/>
  <c r="BO168" i="5"/>
  <c r="AA166" i="5"/>
  <c r="BP166" i="5" a="1"/>
  <c r="BP166" i="5" s="1"/>
  <c r="BN133" i="5" a="1"/>
  <c r="BN133" i="5" s="1"/>
  <c r="BN134" i="5" s="1"/>
  <c r="Y133" i="5"/>
  <c r="AA132" i="5"/>
  <c r="BP132" i="5" a="1"/>
  <c r="BP132" i="5" s="1"/>
  <c r="BP116" i="5" a="1"/>
  <c r="BP116" i="5" s="1"/>
  <c r="AA116" i="5"/>
  <c r="Z115" i="5"/>
  <c r="BO115" i="5" a="1"/>
  <c r="BO115" i="5" s="1"/>
  <c r="BO117" i="5" s="1"/>
  <c r="AA99" i="5"/>
  <c r="BP99" i="5" a="1"/>
  <c r="BP99" i="5" s="1"/>
  <c r="BP100" i="5" s="1"/>
  <c r="AC98" i="5"/>
  <c r="BR98" i="5" a="1"/>
  <c r="BR98" i="5" s="1"/>
  <c r="Z81" i="5"/>
  <c r="BO81" i="5" a="1"/>
  <c r="BO81" i="5" s="1"/>
  <c r="BO83" i="5" s="1"/>
  <c r="AA82" i="5"/>
  <c r="BP82" i="5" a="1"/>
  <c r="BP82" i="5" s="1"/>
  <c r="Z64" i="5"/>
  <c r="BO64" i="5" a="1"/>
  <c r="BO64" i="5" s="1"/>
  <c r="BO66" i="5" s="1"/>
  <c r="BP65" i="5" a="1"/>
  <c r="BP65" i="5" s="1"/>
  <c r="AA65" i="5"/>
  <c r="BN48" i="5" a="1"/>
  <c r="BN48" i="5" s="1"/>
  <c r="BN49" i="5" s="1"/>
  <c r="Y48" i="5"/>
  <c r="AA47" i="5"/>
  <c r="BP47" i="5" a="1"/>
  <c r="BP47" i="5" s="1"/>
  <c r="BO30" i="5" a="1"/>
  <c r="BO30" i="5" s="1"/>
  <c r="BO32" i="5" s="1"/>
  <c r="Z30" i="5"/>
  <c r="Z5" i="5"/>
  <c r="Y10" i="5"/>
  <c r="Z11" i="5"/>
  <c r="Y13" i="5"/>
  <c r="CT1333" i="9"/>
  <c r="CQ1330" i="9"/>
  <c r="CM1326" i="9"/>
  <c r="CP1329" i="9"/>
  <c r="CN1327" i="9"/>
  <c r="CS1332" i="9"/>
  <c r="CO1328" i="9"/>
  <c r="CJ1323" i="9"/>
  <c r="CK1324" i="9"/>
  <c r="CR1331" i="9"/>
  <c r="CL1325" i="9"/>
  <c r="CI1322" i="9"/>
  <c r="AY1339" i="9"/>
  <c r="CQ1339" i="9" s="1"/>
  <c r="AQ1339" i="9"/>
  <c r="CI1339" i="9" s="1"/>
  <c r="AI1339" i="9"/>
  <c r="CA1339" i="9" s="1"/>
  <c r="AX1339" i="9"/>
  <c r="CP1339" i="9" s="1"/>
  <c r="AP1339" i="9"/>
  <c r="CH1339" i="9" s="1"/>
  <c r="AH1339" i="9"/>
  <c r="BZ1339" i="9" s="1"/>
  <c r="AW1339" i="9"/>
  <c r="CO1339" i="9" s="1"/>
  <c r="AO1339" i="9"/>
  <c r="CG1339" i="9" s="1"/>
  <c r="AG1339" i="9"/>
  <c r="BY1339" i="9" s="1"/>
  <c r="AV1339" i="9"/>
  <c r="CN1339" i="9" s="1"/>
  <c r="AN1339" i="9"/>
  <c r="CF1339" i="9" s="1"/>
  <c r="AF1339" i="9"/>
  <c r="BX1339" i="9" s="1"/>
  <c r="AU1339" i="9"/>
  <c r="CM1339" i="9" s="1"/>
  <c r="AM1339" i="9"/>
  <c r="CE1339" i="9" s="1"/>
  <c r="AE1339" i="9"/>
  <c r="BW1339" i="9" s="1"/>
  <c r="BW1363" i="9" s="1"/>
  <c r="S33" i="11" s="1"/>
  <c r="BL464" i="5" s="1" a="1"/>
  <c r="BL464" i="5" s="1"/>
  <c r="BB1339" i="9"/>
  <c r="CT1339" i="9" s="1"/>
  <c r="AT1339" i="9"/>
  <c r="CL1339" i="9" s="1"/>
  <c r="AL1339" i="9"/>
  <c r="CD1339" i="9" s="1"/>
  <c r="BA1339" i="9"/>
  <c r="CS1339" i="9" s="1"/>
  <c r="AS1339" i="9"/>
  <c r="CK1339" i="9" s="1"/>
  <c r="AK1339" i="9"/>
  <c r="CC1339" i="9" s="1"/>
  <c r="AZ1339" i="9"/>
  <c r="CR1339" i="9" s="1"/>
  <c r="AR1339" i="9"/>
  <c r="CJ1339" i="9" s="1"/>
  <c r="AJ1339" i="9"/>
  <c r="CB1339" i="9" s="1"/>
  <c r="F1341" i="9"/>
  <c r="K1340" i="9"/>
  <c r="J1340" i="9"/>
  <c r="L1340" i="9"/>
  <c r="AS1321" i="9"/>
  <c r="CK1321" i="9" s="1"/>
  <c r="AS1274" i="9"/>
  <c r="CK1274" i="9" s="1"/>
  <c r="CR1284" i="9"/>
  <c r="CP1282" i="9"/>
  <c r="CN1280" i="9"/>
  <c r="CS1285" i="9"/>
  <c r="CO1281" i="9"/>
  <c r="CT1286" i="9"/>
  <c r="CM1279" i="9"/>
  <c r="CQ1283" i="9"/>
  <c r="CI1275" i="9"/>
  <c r="CJ1276" i="9"/>
  <c r="CL1278" i="9"/>
  <c r="CK1277" i="9"/>
  <c r="AX1293" i="9"/>
  <c r="CP1293" i="9" s="1"/>
  <c r="AP1293" i="9"/>
  <c r="CH1293" i="9" s="1"/>
  <c r="AH1293" i="9"/>
  <c r="BZ1293" i="9" s="1"/>
  <c r="AV1293" i="9"/>
  <c r="CN1293" i="9" s="1"/>
  <c r="AN1293" i="9"/>
  <c r="CF1293" i="9" s="1"/>
  <c r="AF1293" i="9"/>
  <c r="BX1293" i="9" s="1"/>
  <c r="BX1316" i="9" s="1"/>
  <c r="T32" i="11" s="1"/>
  <c r="BM481" i="5" s="1" a="1"/>
  <c r="BM481" i="5" s="1"/>
  <c r="AU1293" i="9"/>
  <c r="CM1293" i="9" s="1"/>
  <c r="AM1293" i="9"/>
  <c r="CE1293" i="9" s="1"/>
  <c r="BB1293" i="9"/>
  <c r="CT1293" i="9" s="1"/>
  <c r="AT1293" i="9"/>
  <c r="CL1293" i="9" s="1"/>
  <c r="AL1293" i="9"/>
  <c r="CD1293" i="9" s="1"/>
  <c r="AZ1293" i="9"/>
  <c r="CR1293" i="9" s="1"/>
  <c r="AR1293" i="9"/>
  <c r="CJ1293" i="9" s="1"/>
  <c r="AJ1293" i="9"/>
  <c r="CB1293" i="9" s="1"/>
  <c r="AY1293" i="9"/>
  <c r="CQ1293" i="9" s="1"/>
  <c r="AS1293" i="9"/>
  <c r="CK1293" i="9" s="1"/>
  <c r="AQ1293" i="9"/>
  <c r="CI1293" i="9" s="1"/>
  <c r="AO1293" i="9"/>
  <c r="CG1293" i="9" s="1"/>
  <c r="AI1293" i="9"/>
  <c r="CA1293" i="9" s="1"/>
  <c r="AW1293" i="9"/>
  <c r="CO1293" i="9" s="1"/>
  <c r="AK1293" i="9"/>
  <c r="CC1293" i="9" s="1"/>
  <c r="AG1293" i="9"/>
  <c r="BY1293" i="9" s="1"/>
  <c r="BA1293" i="9"/>
  <c r="CS1293" i="9" s="1"/>
  <c r="L1294" i="9"/>
  <c r="J1294" i="9"/>
  <c r="F1295" i="9"/>
  <c r="K1294" i="9"/>
  <c r="CT1240" i="9"/>
  <c r="CR1238" i="9"/>
  <c r="CN1234" i="9"/>
  <c r="CS1239" i="9"/>
  <c r="CP1236" i="9"/>
  <c r="CL1232" i="9"/>
  <c r="CH1228" i="9"/>
  <c r="CK1231" i="9"/>
  <c r="CQ1237" i="9"/>
  <c r="CM1233" i="9"/>
  <c r="CJ1230" i="9"/>
  <c r="CO1235" i="9"/>
  <c r="CI1229" i="9"/>
  <c r="AR1227" i="9"/>
  <c r="CJ1227" i="9" s="1"/>
  <c r="F1248" i="9"/>
  <c r="J1247" i="9"/>
  <c r="L1247" i="9"/>
  <c r="K1247" i="9"/>
  <c r="AU1246" i="9"/>
  <c r="CM1246" i="9" s="1"/>
  <c r="AM1246" i="9"/>
  <c r="CE1246" i="9" s="1"/>
  <c r="BA1246" i="9"/>
  <c r="CS1246" i="9" s="1"/>
  <c r="AS1246" i="9"/>
  <c r="CK1246" i="9" s="1"/>
  <c r="AK1246" i="9"/>
  <c r="CC1246" i="9" s="1"/>
  <c r="AZ1246" i="9"/>
  <c r="CR1246" i="9" s="1"/>
  <c r="AR1246" i="9"/>
  <c r="CJ1246" i="9" s="1"/>
  <c r="AJ1246" i="9"/>
  <c r="CB1246" i="9" s="1"/>
  <c r="AY1246" i="9"/>
  <c r="CQ1246" i="9" s="1"/>
  <c r="AQ1246" i="9"/>
  <c r="CI1246" i="9" s="1"/>
  <c r="AI1246" i="9"/>
  <c r="CA1246" i="9" s="1"/>
  <c r="AW1246" i="9"/>
  <c r="CO1246" i="9" s="1"/>
  <c r="AO1246" i="9"/>
  <c r="CG1246" i="9" s="1"/>
  <c r="AG1246" i="9"/>
  <c r="BY1246" i="9" s="1"/>
  <c r="AH1246" i="9"/>
  <c r="BZ1246" i="9" s="1"/>
  <c r="AX1246" i="9"/>
  <c r="CP1246" i="9" s="1"/>
  <c r="AV1246" i="9"/>
  <c r="CN1246" i="9" s="1"/>
  <c r="AT1246" i="9"/>
  <c r="CL1246" i="9" s="1"/>
  <c r="AN1246" i="9"/>
  <c r="CF1246" i="9" s="1"/>
  <c r="AP1246" i="9"/>
  <c r="CH1246" i="9" s="1"/>
  <c r="AF1246" i="9"/>
  <c r="BX1246" i="9" s="1"/>
  <c r="BX1269" i="9" s="1"/>
  <c r="T31" i="11" s="1"/>
  <c r="BM498" i="5" s="1" a="1"/>
  <c r="BM498" i="5" s="1"/>
  <c r="AL1246" i="9"/>
  <c r="CD1246" i="9" s="1"/>
  <c r="BB1246" i="9"/>
  <c r="CT1246" i="9" s="1"/>
  <c r="AV1152" i="9"/>
  <c r="CN1152" i="9" s="1"/>
  <c r="AN1152" i="9"/>
  <c r="CF1152" i="9" s="1"/>
  <c r="AF1152" i="9"/>
  <c r="BX1152" i="9" s="1"/>
  <c r="BX1175" i="9" s="1"/>
  <c r="T29" i="11" s="1"/>
  <c r="BM600" i="5" s="1" a="1"/>
  <c r="BM600" i="5" s="1"/>
  <c r="AU1152" i="9"/>
  <c r="CM1152" i="9" s="1"/>
  <c r="AM1152" i="9"/>
  <c r="CE1152" i="9" s="1"/>
  <c r="BB1152" i="9"/>
  <c r="CT1152" i="9" s="1"/>
  <c r="AT1152" i="9"/>
  <c r="CL1152" i="9" s="1"/>
  <c r="AL1152" i="9"/>
  <c r="CD1152" i="9" s="1"/>
  <c r="BA1152" i="9"/>
  <c r="CS1152" i="9" s="1"/>
  <c r="AS1152" i="9"/>
  <c r="CK1152" i="9" s="1"/>
  <c r="AK1152" i="9"/>
  <c r="CC1152" i="9" s="1"/>
  <c r="AY1152" i="9"/>
  <c r="CQ1152" i="9" s="1"/>
  <c r="AQ1152" i="9"/>
  <c r="CI1152" i="9" s="1"/>
  <c r="AI1152" i="9"/>
  <c r="CA1152" i="9" s="1"/>
  <c r="AJ1152" i="9"/>
  <c r="CB1152" i="9" s="1"/>
  <c r="AH1152" i="9"/>
  <c r="BZ1152" i="9" s="1"/>
  <c r="AZ1152" i="9"/>
  <c r="CR1152" i="9" s="1"/>
  <c r="AG1152" i="9"/>
  <c r="BY1152" i="9" s="1"/>
  <c r="AW1152" i="9"/>
  <c r="CO1152" i="9" s="1"/>
  <c r="AP1152" i="9"/>
  <c r="CH1152" i="9" s="1"/>
  <c r="AO1152" i="9"/>
  <c r="CG1152" i="9" s="1"/>
  <c r="AX1152" i="9"/>
  <c r="CP1152" i="9" s="1"/>
  <c r="AR1152" i="9"/>
  <c r="CJ1152" i="9" s="1"/>
  <c r="F1154" i="9"/>
  <c r="K1153" i="9"/>
  <c r="J1153" i="9"/>
  <c r="L1153" i="9"/>
  <c r="AR1133" i="9"/>
  <c r="CJ1133" i="9" s="1"/>
  <c r="CP1142" i="9"/>
  <c r="CQ1143" i="9"/>
  <c r="CO1141" i="9"/>
  <c r="CR1144" i="9"/>
  <c r="CN1140" i="9"/>
  <c r="CS1145" i="9"/>
  <c r="CM1139" i="9"/>
  <c r="CK1137" i="9"/>
  <c r="CI1135" i="9"/>
  <c r="CH1134" i="9"/>
  <c r="CT1146" i="9"/>
  <c r="CJ1136" i="9"/>
  <c r="CL1138" i="9"/>
  <c r="AQ1086" i="9"/>
  <c r="CI1086" i="9" s="1"/>
  <c r="CS1099" i="9"/>
  <c r="CO1095" i="9"/>
  <c r="CL1092" i="9"/>
  <c r="CJ1090" i="9"/>
  <c r="CI1089" i="9"/>
  <c r="CG1087" i="9"/>
  <c r="CT1100" i="9"/>
  <c r="CR1098" i="9"/>
  <c r="CM1093" i="9"/>
  <c r="CH1088" i="9"/>
  <c r="CQ1097" i="9"/>
  <c r="CN1094" i="9"/>
  <c r="CK1091" i="9"/>
  <c r="CP1096" i="9"/>
  <c r="AU1106" i="9"/>
  <c r="CM1106" i="9" s="1"/>
  <c r="AM1106" i="9"/>
  <c r="CE1106" i="9" s="1"/>
  <c r="AZ1106" i="9"/>
  <c r="CR1106" i="9" s="1"/>
  <c r="AR1106" i="9"/>
  <c r="CJ1106" i="9" s="1"/>
  <c r="AJ1106" i="9"/>
  <c r="CB1106" i="9" s="1"/>
  <c r="BB1106" i="9"/>
  <c r="CT1106" i="9" s="1"/>
  <c r="AQ1106" i="9"/>
  <c r="CI1106" i="9" s="1"/>
  <c r="AG1106" i="9"/>
  <c r="BY1106" i="9" s="1"/>
  <c r="BY1128" i="9" s="1"/>
  <c r="U28" i="11" s="1"/>
  <c r="BN617" i="5" s="1" a="1"/>
  <c r="BN617" i="5" s="1"/>
  <c r="BA1106" i="9"/>
  <c r="CS1106" i="9" s="1"/>
  <c r="AP1106" i="9"/>
  <c r="CH1106" i="9" s="1"/>
  <c r="AY1106" i="9"/>
  <c r="CQ1106" i="9" s="1"/>
  <c r="AO1106" i="9"/>
  <c r="CG1106" i="9" s="1"/>
  <c r="AX1106" i="9"/>
  <c r="CP1106" i="9" s="1"/>
  <c r="AN1106" i="9"/>
  <c r="CF1106" i="9" s="1"/>
  <c r="AW1106" i="9"/>
  <c r="CO1106" i="9" s="1"/>
  <c r="AL1106" i="9"/>
  <c r="CD1106" i="9" s="1"/>
  <c r="AV1106" i="9"/>
  <c r="CN1106" i="9" s="1"/>
  <c r="AK1106" i="9"/>
  <c r="CC1106" i="9" s="1"/>
  <c r="AS1106" i="9"/>
  <c r="CK1106" i="9" s="1"/>
  <c r="AH1106" i="9"/>
  <c r="BZ1106" i="9" s="1"/>
  <c r="AT1106" i="9"/>
  <c r="CL1106" i="9" s="1"/>
  <c r="AI1106" i="9"/>
  <c r="CA1106" i="9" s="1"/>
  <c r="F1108" i="9"/>
  <c r="L1107" i="9"/>
  <c r="J1107" i="9"/>
  <c r="K1107" i="9"/>
  <c r="AQ1039" i="9"/>
  <c r="CI1039" i="9" s="1"/>
  <c r="CG1040" i="9"/>
  <c r="CN1047" i="9"/>
  <c r="CS1052" i="9"/>
  <c r="CJ1043" i="9"/>
  <c r="CI1042" i="9"/>
  <c r="CT1053" i="9"/>
  <c r="CH1041" i="9"/>
  <c r="CP1049" i="9"/>
  <c r="CO1048" i="9"/>
  <c r="CL1045" i="9"/>
  <c r="CK1044" i="9"/>
  <c r="CQ1050" i="9"/>
  <c r="CR1051" i="9"/>
  <c r="CM1046" i="9"/>
  <c r="BB1058" i="9"/>
  <c r="CT1058" i="9" s="1"/>
  <c r="AT1058" i="9"/>
  <c r="CL1058" i="9" s="1"/>
  <c r="AL1058" i="9"/>
  <c r="CD1058" i="9" s="1"/>
  <c r="BA1058" i="9"/>
  <c r="CS1058" i="9" s="1"/>
  <c r="AS1058" i="9"/>
  <c r="CK1058" i="9" s="1"/>
  <c r="AK1058" i="9"/>
  <c r="CC1058" i="9" s="1"/>
  <c r="AZ1058" i="9"/>
  <c r="CR1058" i="9" s="1"/>
  <c r="AR1058" i="9"/>
  <c r="CJ1058" i="9" s="1"/>
  <c r="AJ1058" i="9"/>
  <c r="CB1058" i="9" s="1"/>
  <c r="AY1058" i="9"/>
  <c r="CQ1058" i="9" s="1"/>
  <c r="AQ1058" i="9"/>
  <c r="CI1058" i="9" s="1"/>
  <c r="AI1058" i="9"/>
  <c r="CA1058" i="9" s="1"/>
  <c r="AX1058" i="9"/>
  <c r="CP1058" i="9" s="1"/>
  <c r="AP1058" i="9"/>
  <c r="CH1058" i="9" s="1"/>
  <c r="AH1058" i="9"/>
  <c r="BZ1058" i="9" s="1"/>
  <c r="AW1058" i="9"/>
  <c r="CO1058" i="9" s="1"/>
  <c r="AO1058" i="9"/>
  <c r="CG1058" i="9" s="1"/>
  <c r="AG1058" i="9"/>
  <c r="BY1058" i="9" s="1"/>
  <c r="AU1058" i="9"/>
  <c r="CM1058" i="9" s="1"/>
  <c r="AM1058" i="9"/>
  <c r="CE1058" i="9" s="1"/>
  <c r="AN1058" i="9"/>
  <c r="CF1058" i="9" s="1"/>
  <c r="AF1058" i="9"/>
  <c r="BX1058" i="9" s="1"/>
  <c r="BX1081" i="9" s="1"/>
  <c r="T27" i="11" s="1"/>
  <c r="BM634" i="5" s="1" a="1"/>
  <c r="BM634" i="5" s="1"/>
  <c r="AV1058" i="9"/>
  <c r="CN1058" i="9" s="1"/>
  <c r="L1059" i="9"/>
  <c r="K1059" i="9"/>
  <c r="F1060" i="9"/>
  <c r="J1059" i="9"/>
  <c r="CR954" i="9"/>
  <c r="CP952" i="9"/>
  <c r="CL948" i="9"/>
  <c r="CQ953" i="9"/>
  <c r="CS955" i="9"/>
  <c r="CO951" i="9"/>
  <c r="CM949" i="9"/>
  <c r="CK947" i="9"/>
  <c r="CN950" i="9"/>
  <c r="CJ946" i="9"/>
  <c r="CT956" i="9"/>
  <c r="AT945" i="9"/>
  <c r="CL945" i="9" s="1"/>
  <c r="BA964" i="9"/>
  <c r="CS964" i="9" s="1"/>
  <c r="AS964" i="9"/>
  <c r="CK964" i="9" s="1"/>
  <c r="AK964" i="9"/>
  <c r="CC964" i="9" s="1"/>
  <c r="AZ964" i="9"/>
  <c r="CR964" i="9" s="1"/>
  <c r="AR964" i="9"/>
  <c r="CJ964" i="9" s="1"/>
  <c r="AJ964" i="9"/>
  <c r="CB964" i="9" s="1"/>
  <c r="AY964" i="9"/>
  <c r="CQ964" i="9" s="1"/>
  <c r="AQ964" i="9"/>
  <c r="CI964" i="9" s="1"/>
  <c r="AI964" i="9"/>
  <c r="CA964" i="9" s="1"/>
  <c r="AX964" i="9"/>
  <c r="CP964" i="9" s="1"/>
  <c r="AP964" i="9"/>
  <c r="CH964" i="9" s="1"/>
  <c r="AH964" i="9"/>
  <c r="BZ964" i="9" s="1"/>
  <c r="AV964" i="9"/>
  <c r="CN964" i="9" s="1"/>
  <c r="AN964" i="9"/>
  <c r="CF964" i="9" s="1"/>
  <c r="AF964" i="9"/>
  <c r="BX964" i="9" s="1"/>
  <c r="BX987" i="9" s="1"/>
  <c r="T25" i="11" s="1"/>
  <c r="BM857" i="5" s="1" a="1"/>
  <c r="BM857" i="5" s="1"/>
  <c r="BM862" i="5" s="1"/>
  <c r="BM866" i="5" s="1"/>
  <c r="X54" i="12" s="1"/>
  <c r="BB964" i="9"/>
  <c r="CT964" i="9" s="1"/>
  <c r="AW964" i="9"/>
  <c r="CO964" i="9" s="1"/>
  <c r="AU964" i="9"/>
  <c r="CM964" i="9" s="1"/>
  <c r="AT964" i="9"/>
  <c r="CL964" i="9" s="1"/>
  <c r="AM964" i="9"/>
  <c r="CE964" i="9" s="1"/>
  <c r="AL964" i="9"/>
  <c r="CD964" i="9" s="1"/>
  <c r="AG964" i="9"/>
  <c r="BY964" i="9" s="1"/>
  <c r="AO964" i="9"/>
  <c r="CG964" i="9" s="1"/>
  <c r="F966" i="9"/>
  <c r="L965" i="9"/>
  <c r="J965" i="9"/>
  <c r="K965" i="9"/>
  <c r="AS898" i="9"/>
  <c r="CK898" i="9" s="1"/>
  <c r="CT910" i="9"/>
  <c r="CQ907" i="9"/>
  <c r="CR908" i="9"/>
  <c r="CP906" i="9"/>
  <c r="CK901" i="9"/>
  <c r="CO905" i="9"/>
  <c r="CN904" i="9"/>
  <c r="CL902" i="9"/>
  <c r="CS909" i="9"/>
  <c r="CI899" i="9"/>
  <c r="CJ900" i="9"/>
  <c r="CM903" i="9"/>
  <c r="K918" i="9"/>
  <c r="J918" i="9"/>
  <c r="F919" i="9"/>
  <c r="L918" i="9"/>
  <c r="AW917" i="9"/>
  <c r="CO917" i="9" s="1"/>
  <c r="AO917" i="9"/>
  <c r="CG917" i="9" s="1"/>
  <c r="AG917" i="9"/>
  <c r="BY917" i="9" s="1"/>
  <c r="AV917" i="9"/>
  <c r="CN917" i="9" s="1"/>
  <c r="AN917" i="9"/>
  <c r="CF917" i="9" s="1"/>
  <c r="AF917" i="9"/>
  <c r="BX917" i="9" s="1"/>
  <c r="BX940" i="9" s="1"/>
  <c r="T24" i="11" s="1"/>
  <c r="BM874" i="5" s="1" a="1"/>
  <c r="BM874" i="5" s="1"/>
  <c r="AU917" i="9"/>
  <c r="CM917" i="9" s="1"/>
  <c r="AM917" i="9"/>
  <c r="CE917" i="9" s="1"/>
  <c r="BB917" i="9"/>
  <c r="CT917" i="9" s="1"/>
  <c r="AT917" i="9"/>
  <c r="CL917" i="9" s="1"/>
  <c r="AL917" i="9"/>
  <c r="CD917" i="9" s="1"/>
  <c r="BA917" i="9"/>
  <c r="CS917" i="9" s="1"/>
  <c r="AK917" i="9"/>
  <c r="CC917" i="9" s="1"/>
  <c r="AZ917" i="9"/>
  <c r="CR917" i="9" s="1"/>
  <c r="AJ917" i="9"/>
  <c r="CB917" i="9" s="1"/>
  <c r="AY917" i="9"/>
  <c r="CQ917" i="9" s="1"/>
  <c r="AI917" i="9"/>
  <c r="CA917" i="9" s="1"/>
  <c r="AX917" i="9"/>
  <c r="CP917" i="9" s="1"/>
  <c r="AH917" i="9"/>
  <c r="BZ917" i="9" s="1"/>
  <c r="AS917" i="9"/>
  <c r="CK917" i="9" s="1"/>
  <c r="AR917" i="9"/>
  <c r="CJ917" i="9" s="1"/>
  <c r="AQ917" i="9"/>
  <c r="CI917" i="9" s="1"/>
  <c r="AP917" i="9"/>
  <c r="CH917" i="9" s="1"/>
  <c r="BV893" i="9"/>
  <c r="R23" i="11" s="1"/>
  <c r="BK891" i="5" s="1" a="1"/>
  <c r="BK891" i="5" s="1"/>
  <c r="CM868" i="9"/>
  <c r="BY854" i="9"/>
  <c r="BW852" i="9"/>
  <c r="BX853" i="9"/>
  <c r="BZ855" i="9"/>
  <c r="CA856" i="9"/>
  <c r="CB857" i="9"/>
  <c r="CC858" i="9"/>
  <c r="CD859" i="9"/>
  <c r="CE860" i="9"/>
  <c r="CF861" i="9"/>
  <c r="CG862" i="9"/>
  <c r="CH863" i="9"/>
  <c r="CI864" i="9"/>
  <c r="CJ865" i="9"/>
  <c r="CK866" i="9"/>
  <c r="CL867" i="9"/>
  <c r="AG851" i="9"/>
  <c r="BY851" i="9" s="1"/>
  <c r="CN868" i="9"/>
  <c r="L870" i="9"/>
  <c r="F871" i="9"/>
  <c r="K870" i="9"/>
  <c r="J870" i="9"/>
  <c r="BB869" i="9"/>
  <c r="AT869" i="9"/>
  <c r="CL869" i="9" s="1"/>
  <c r="AL869" i="9"/>
  <c r="CD869" i="9" s="1"/>
  <c r="BA869" i="9"/>
  <c r="AS869" i="9"/>
  <c r="CK869" i="9" s="1"/>
  <c r="AK869" i="9"/>
  <c r="CC869" i="9" s="1"/>
  <c r="AZ869" i="9"/>
  <c r="AR869" i="9"/>
  <c r="CJ869" i="9" s="1"/>
  <c r="AJ869" i="9"/>
  <c r="CB869" i="9" s="1"/>
  <c r="AY869" i="9"/>
  <c r="AQ869" i="9"/>
  <c r="CI869" i="9" s="1"/>
  <c r="AI869" i="9"/>
  <c r="CA869" i="9" s="1"/>
  <c r="AX869" i="9"/>
  <c r="AP869" i="9"/>
  <c r="CH869" i="9" s="1"/>
  <c r="AH869" i="9"/>
  <c r="BZ869" i="9" s="1"/>
  <c r="AW869" i="9"/>
  <c r="AO869" i="9"/>
  <c r="CG869" i="9" s="1"/>
  <c r="AG869" i="9"/>
  <c r="BY869" i="9" s="1"/>
  <c r="AF869" i="9"/>
  <c r="BX869" i="9" s="1"/>
  <c r="AE869" i="9"/>
  <c r="BW869" i="9" s="1"/>
  <c r="AV869" i="9"/>
  <c r="CN869" i="9" s="1"/>
  <c r="AU869" i="9"/>
  <c r="CM869" i="9" s="1"/>
  <c r="AN869" i="9"/>
  <c r="CF869" i="9" s="1"/>
  <c r="AM869" i="9"/>
  <c r="CE869" i="9" s="1"/>
  <c r="AZ729" i="9"/>
  <c r="CR729" i="9" s="1"/>
  <c r="AR729" i="9"/>
  <c r="CJ729" i="9" s="1"/>
  <c r="AJ729" i="9"/>
  <c r="CB729" i="9" s="1"/>
  <c r="AY729" i="9"/>
  <c r="CQ729" i="9" s="1"/>
  <c r="AQ729" i="9"/>
  <c r="CI729" i="9" s="1"/>
  <c r="AI729" i="9"/>
  <c r="CA729" i="9" s="1"/>
  <c r="AX729" i="9"/>
  <c r="CP729" i="9" s="1"/>
  <c r="AP729" i="9"/>
  <c r="CH729" i="9" s="1"/>
  <c r="AH729" i="9"/>
  <c r="BZ729" i="9" s="1"/>
  <c r="AW729" i="9"/>
  <c r="CO729" i="9" s="1"/>
  <c r="AO729" i="9"/>
  <c r="CG729" i="9" s="1"/>
  <c r="AG729" i="9"/>
  <c r="BY729" i="9" s="1"/>
  <c r="AV729" i="9"/>
  <c r="CN729" i="9" s="1"/>
  <c r="AN729" i="9"/>
  <c r="CF729" i="9" s="1"/>
  <c r="AF729" i="9"/>
  <c r="BX729" i="9" s="1"/>
  <c r="BX752" i="9" s="1"/>
  <c r="T20" i="11" s="1"/>
  <c r="AU729" i="9"/>
  <c r="CM729" i="9" s="1"/>
  <c r="AM729" i="9"/>
  <c r="CE729" i="9" s="1"/>
  <c r="BB729" i="9"/>
  <c r="CT729" i="9" s="1"/>
  <c r="BA729" i="9"/>
  <c r="CS729" i="9" s="1"/>
  <c r="AT729" i="9"/>
  <c r="CL729" i="9" s="1"/>
  <c r="AS729" i="9"/>
  <c r="CK729" i="9" s="1"/>
  <c r="AL729" i="9"/>
  <c r="CD729" i="9" s="1"/>
  <c r="AK729" i="9"/>
  <c r="CC729" i="9" s="1"/>
  <c r="AS710" i="9"/>
  <c r="CK710" i="9" s="1"/>
  <c r="K730" i="9"/>
  <c r="J730" i="9"/>
  <c r="L730" i="9"/>
  <c r="F731" i="9"/>
  <c r="CT722" i="9"/>
  <c r="CQ719" i="9"/>
  <c r="CM715" i="9"/>
  <c r="CR720" i="9"/>
  <c r="CP718" i="9"/>
  <c r="CN716" i="9"/>
  <c r="CS721" i="9"/>
  <c r="CI711" i="9"/>
  <c r="CO717" i="9"/>
  <c r="CJ712" i="9"/>
  <c r="CK713" i="9"/>
  <c r="CL714" i="9"/>
  <c r="L259" i="9"/>
  <c r="F260" i="9"/>
  <c r="K259" i="9"/>
  <c r="J259" i="9"/>
  <c r="BA258" i="9"/>
  <c r="CS258" i="9" s="1"/>
  <c r="AS258" i="9"/>
  <c r="CK258" i="9" s="1"/>
  <c r="AK258" i="9"/>
  <c r="CC258" i="9" s="1"/>
  <c r="AZ258" i="9"/>
  <c r="CR258" i="9" s="1"/>
  <c r="AR258" i="9"/>
  <c r="CJ258" i="9" s="1"/>
  <c r="AJ258" i="9"/>
  <c r="CB258" i="9" s="1"/>
  <c r="AY258" i="9"/>
  <c r="CQ258" i="9" s="1"/>
  <c r="AQ258" i="9"/>
  <c r="CI258" i="9" s="1"/>
  <c r="AI258" i="9"/>
  <c r="CA258" i="9" s="1"/>
  <c r="AX258" i="9"/>
  <c r="CP258" i="9" s="1"/>
  <c r="AP258" i="9"/>
  <c r="CH258" i="9" s="1"/>
  <c r="AH258" i="9"/>
  <c r="BZ258" i="9" s="1"/>
  <c r="AW258" i="9"/>
  <c r="CO258" i="9" s="1"/>
  <c r="AO258" i="9"/>
  <c r="CG258" i="9" s="1"/>
  <c r="AG258" i="9"/>
  <c r="BY258" i="9" s="1"/>
  <c r="AV258" i="9"/>
  <c r="CN258" i="9" s="1"/>
  <c r="AN258" i="9"/>
  <c r="CF258" i="9" s="1"/>
  <c r="AF258" i="9"/>
  <c r="BX258" i="9" s="1"/>
  <c r="BB258" i="9"/>
  <c r="CT258" i="9" s="1"/>
  <c r="AT258" i="9"/>
  <c r="CL258" i="9" s="1"/>
  <c r="AL258" i="9"/>
  <c r="CD258" i="9" s="1"/>
  <c r="AU258" i="9"/>
  <c r="CM258" i="9" s="1"/>
  <c r="AM258" i="9"/>
  <c r="CE258" i="9" s="1"/>
  <c r="AE258" i="9"/>
  <c r="BW258" i="9" s="1"/>
  <c r="BW282" i="9" s="1"/>
  <c r="S10" i="11" s="1"/>
  <c r="AU70" i="9"/>
  <c r="CM70" i="9" s="1"/>
  <c r="AM70" i="9"/>
  <c r="CE70" i="9" s="1"/>
  <c r="AE70" i="9"/>
  <c r="BW70" i="9" s="1"/>
  <c r="BW94" i="9" s="1"/>
  <c r="S6" i="11" s="1"/>
  <c r="BB70" i="9"/>
  <c r="CT70" i="9" s="1"/>
  <c r="AT70" i="9"/>
  <c r="CL70" i="9" s="1"/>
  <c r="AL70" i="9"/>
  <c r="CD70" i="9" s="1"/>
  <c r="AY70" i="9"/>
  <c r="CQ70" i="9" s="1"/>
  <c r="AQ70" i="9"/>
  <c r="CI70" i="9" s="1"/>
  <c r="AI70" i="9"/>
  <c r="CA70" i="9" s="1"/>
  <c r="AV70" i="9"/>
  <c r="CN70" i="9" s="1"/>
  <c r="AH70" i="9"/>
  <c r="BZ70" i="9" s="1"/>
  <c r="AS70" i="9"/>
  <c r="CK70" i="9" s="1"/>
  <c r="AG70" i="9"/>
  <c r="BY70" i="9" s="1"/>
  <c r="BA70" i="9"/>
  <c r="CS70" i="9" s="1"/>
  <c r="AO70" i="9"/>
  <c r="CG70" i="9" s="1"/>
  <c r="AP70" i="9"/>
  <c r="CH70" i="9" s="1"/>
  <c r="AJ70" i="9"/>
  <c r="CB70" i="9" s="1"/>
  <c r="AZ70" i="9"/>
  <c r="CR70" i="9" s="1"/>
  <c r="AF70" i="9"/>
  <c r="BX70" i="9" s="1"/>
  <c r="AX70" i="9"/>
  <c r="CP70" i="9" s="1"/>
  <c r="AR70" i="9"/>
  <c r="CJ70" i="9" s="1"/>
  <c r="AW70" i="9"/>
  <c r="CO70" i="9" s="1"/>
  <c r="AN70" i="9"/>
  <c r="CF70" i="9" s="1"/>
  <c r="AK70" i="9"/>
  <c r="CC70" i="9" s="1"/>
  <c r="F72" i="9"/>
  <c r="K71" i="9"/>
  <c r="L71" i="9"/>
  <c r="J71" i="9"/>
  <c r="AZ52" i="9"/>
  <c r="CR52" i="9" s="1"/>
  <c r="CP53" i="9"/>
  <c r="CT57" i="9"/>
  <c r="CR55" i="9"/>
  <c r="CQ54" i="9"/>
  <c r="CS56" i="9"/>
  <c r="J26" i="9"/>
  <c r="L26" i="9"/>
  <c r="F27" i="9"/>
  <c r="K26" i="9"/>
  <c r="AI25" i="9"/>
  <c r="CA25" i="9" s="1"/>
  <c r="AP25" i="9"/>
  <c r="CH25" i="9" s="1"/>
  <c r="AL25" i="9"/>
  <c r="CD25" i="9" s="1"/>
  <c r="AM25" i="9"/>
  <c r="CE25" i="9" s="1"/>
  <c r="AN25" i="9"/>
  <c r="CF25" i="9" s="1"/>
  <c r="AV25" i="9"/>
  <c r="CN25" i="9" s="1"/>
  <c r="AG25" i="9"/>
  <c r="BY25" i="9" s="1"/>
  <c r="BY47" i="9" s="1"/>
  <c r="U5" i="11" s="1"/>
  <c r="AX25" i="9"/>
  <c r="CP25" i="9" s="1"/>
  <c r="AJ25" i="9"/>
  <c r="CB25" i="9" s="1"/>
  <c r="AO25" i="9"/>
  <c r="CG25" i="9" s="1"/>
  <c r="AU25" i="9"/>
  <c r="CM25" i="9" s="1"/>
  <c r="AY25" i="9"/>
  <c r="CQ25" i="9" s="1"/>
  <c r="AQ25" i="9"/>
  <c r="CI25" i="9" s="1"/>
  <c r="BA25" i="9"/>
  <c r="CS25" i="9" s="1"/>
  <c r="BB25" i="9"/>
  <c r="CT25" i="9" s="1"/>
  <c r="AH25" i="9"/>
  <c r="BZ25" i="9" s="1"/>
  <c r="AZ25" i="9"/>
  <c r="CR25" i="9" s="1"/>
  <c r="AR25" i="9"/>
  <c r="CJ25" i="9" s="1"/>
  <c r="AS25" i="9"/>
  <c r="CK25" i="9" s="1"/>
  <c r="AK25" i="9"/>
  <c r="CC25" i="9" s="1"/>
  <c r="AT25" i="9"/>
  <c r="CL25" i="9" s="1"/>
  <c r="AW25" i="9"/>
  <c r="CO25" i="9" s="1"/>
  <c r="BB681" i="9"/>
  <c r="CT681" i="9" s="1"/>
  <c r="AK681" i="9"/>
  <c r="CC681" i="9" s="1"/>
  <c r="AJ681" i="9"/>
  <c r="CB681" i="9" s="1"/>
  <c r="AU681" i="9"/>
  <c r="CM681" i="9" s="1"/>
  <c r="AE681" i="9"/>
  <c r="BW681" i="9" s="1"/>
  <c r="BW705" i="9" s="1"/>
  <c r="S19" i="11" s="1"/>
  <c r="AW681" i="9"/>
  <c r="CO681" i="9" s="1"/>
  <c r="AV681" i="9"/>
  <c r="CN681" i="9" s="1"/>
  <c r="AS681" i="9"/>
  <c r="CK681" i="9" s="1"/>
  <c r="AN681" i="9"/>
  <c r="CF681" i="9" s="1"/>
  <c r="AG681" i="9"/>
  <c r="BY681" i="9" s="1"/>
  <c r="AZ681" i="9"/>
  <c r="CR681" i="9" s="1"/>
  <c r="AY681" i="9"/>
  <c r="CQ681" i="9" s="1"/>
  <c r="AR681" i="9"/>
  <c r="CJ681" i="9" s="1"/>
  <c r="AO681" i="9"/>
  <c r="CG681" i="9" s="1"/>
  <c r="AM681" i="9"/>
  <c r="CE681" i="9" s="1"/>
  <c r="AI681" i="9"/>
  <c r="CA681" i="9" s="1"/>
  <c r="AF681" i="9"/>
  <c r="BX681" i="9" s="1"/>
  <c r="AH681" i="9"/>
  <c r="BZ681" i="9" s="1"/>
  <c r="AL681" i="9"/>
  <c r="CD681" i="9" s="1"/>
  <c r="BA681" i="9"/>
  <c r="CS681" i="9" s="1"/>
  <c r="AX681" i="9"/>
  <c r="CP681" i="9" s="1"/>
  <c r="AQ681" i="9"/>
  <c r="CI681" i="9" s="1"/>
  <c r="AP681" i="9"/>
  <c r="CH681" i="9" s="1"/>
  <c r="AT681" i="9"/>
  <c r="CL681" i="9" s="1"/>
  <c r="AI775" i="9"/>
  <c r="CA775" i="9" s="1"/>
  <c r="AR775" i="9"/>
  <c r="CJ775" i="9" s="1"/>
  <c r="AG775" i="9"/>
  <c r="BY775" i="9" s="1"/>
  <c r="AL775" i="9"/>
  <c r="CD775" i="9" s="1"/>
  <c r="AM775" i="9"/>
  <c r="CE775" i="9" s="1"/>
  <c r="AK775" i="9"/>
  <c r="CC775" i="9" s="1"/>
  <c r="AE775" i="9"/>
  <c r="BW775" i="9" s="1"/>
  <c r="BW799" i="9" s="1"/>
  <c r="S21" i="11" s="1"/>
  <c r="AH775" i="9"/>
  <c r="BZ775" i="9" s="1"/>
  <c r="AN775" i="9"/>
  <c r="CF775" i="9" s="1"/>
  <c r="AF775" i="9"/>
  <c r="BX775" i="9" s="1"/>
  <c r="AJ775" i="9"/>
  <c r="CB775" i="9" s="1"/>
  <c r="AQ775" i="9"/>
  <c r="CI775" i="9" s="1"/>
  <c r="AT775" i="9"/>
  <c r="CL775" i="9" s="1"/>
  <c r="AU775" i="9"/>
  <c r="CM775" i="9" s="1"/>
  <c r="AW775" i="9"/>
  <c r="CO775" i="9" s="1"/>
  <c r="AY775" i="9"/>
  <c r="CQ775" i="9" s="1"/>
  <c r="AV775" i="9"/>
  <c r="CN775" i="9" s="1"/>
  <c r="AZ775" i="9"/>
  <c r="CR775" i="9" s="1"/>
  <c r="AP775" i="9"/>
  <c r="CH775" i="9" s="1"/>
  <c r="AS775" i="9"/>
  <c r="CK775" i="9" s="1"/>
  <c r="BA775" i="9"/>
  <c r="CS775" i="9" s="1"/>
  <c r="BB775" i="9"/>
  <c r="CT775" i="9" s="1"/>
  <c r="AO775" i="9"/>
  <c r="CG775" i="9" s="1"/>
  <c r="AX775" i="9"/>
  <c r="CP775" i="9" s="1"/>
  <c r="AQ211" i="9"/>
  <c r="CI211" i="9" s="1"/>
  <c r="AG211" i="9"/>
  <c r="BY211" i="9" s="1"/>
  <c r="AS211" i="9"/>
  <c r="CK211" i="9" s="1"/>
  <c r="AL211" i="9"/>
  <c r="CD211" i="9" s="1"/>
  <c r="AM211" i="9"/>
  <c r="CE211" i="9" s="1"/>
  <c r="AP211" i="9"/>
  <c r="CH211" i="9" s="1"/>
  <c r="AR211" i="9"/>
  <c r="CJ211" i="9" s="1"/>
  <c r="AE211" i="9"/>
  <c r="BW211" i="9" s="1"/>
  <c r="BW235" i="9" s="1"/>
  <c r="S9" i="11" s="1"/>
  <c r="AW211" i="9"/>
  <c r="CO211" i="9" s="1"/>
  <c r="AI211" i="9"/>
  <c r="CA211" i="9" s="1"/>
  <c r="BB211" i="9"/>
  <c r="CT211" i="9" s="1"/>
  <c r="AF211" i="9"/>
  <c r="BX211" i="9" s="1"/>
  <c r="AO211" i="9"/>
  <c r="CG211" i="9" s="1"/>
  <c r="AK211" i="9"/>
  <c r="CC211" i="9" s="1"/>
  <c r="AU211" i="9"/>
  <c r="CM211" i="9" s="1"/>
  <c r="AY211" i="9"/>
  <c r="CQ211" i="9" s="1"/>
  <c r="BA211" i="9"/>
  <c r="CS211" i="9" s="1"/>
  <c r="AN211" i="9"/>
  <c r="CF211" i="9" s="1"/>
  <c r="AZ211" i="9"/>
  <c r="CR211" i="9" s="1"/>
  <c r="AV211" i="9"/>
  <c r="CN211" i="9" s="1"/>
  <c r="AJ211" i="9"/>
  <c r="CB211" i="9" s="1"/>
  <c r="AX211" i="9"/>
  <c r="CP211" i="9" s="1"/>
  <c r="AT211" i="9"/>
  <c r="CL211" i="9" s="1"/>
  <c r="AH211" i="9"/>
  <c r="BZ211" i="9" s="1"/>
  <c r="AK306" i="9"/>
  <c r="CC306" i="9" s="1"/>
  <c r="AN306" i="9"/>
  <c r="CF306" i="9" s="1"/>
  <c r="AW306" i="9"/>
  <c r="CO306" i="9" s="1"/>
  <c r="AH306" i="9"/>
  <c r="BZ306" i="9" s="1"/>
  <c r="AQ306" i="9"/>
  <c r="CI306" i="9" s="1"/>
  <c r="AI306" i="9"/>
  <c r="CA306" i="9" s="1"/>
  <c r="AP306" i="9"/>
  <c r="CH306" i="9" s="1"/>
  <c r="AT306" i="9"/>
  <c r="CL306" i="9" s="1"/>
  <c r="AU306" i="9"/>
  <c r="CM306" i="9" s="1"/>
  <c r="AS306" i="9"/>
  <c r="CK306" i="9" s="1"/>
  <c r="AX306" i="9"/>
  <c r="CP306" i="9" s="1"/>
  <c r="AJ306" i="9"/>
  <c r="CB306" i="9" s="1"/>
  <c r="AZ306" i="9"/>
  <c r="CR306" i="9" s="1"/>
  <c r="BA306" i="9"/>
  <c r="CS306" i="9" s="1"/>
  <c r="AL306" i="9"/>
  <c r="CD306" i="9" s="1"/>
  <c r="BB306" i="9"/>
  <c r="CT306" i="9" s="1"/>
  <c r="AM306" i="9"/>
  <c r="CE306" i="9" s="1"/>
  <c r="AR306" i="9"/>
  <c r="CJ306" i="9" s="1"/>
  <c r="AV306" i="9"/>
  <c r="CN306" i="9" s="1"/>
  <c r="AF306" i="9"/>
  <c r="BX306" i="9" s="1"/>
  <c r="BX329" i="9" s="1"/>
  <c r="T11" i="11" s="1"/>
  <c r="BM73" i="5" s="1" a="1"/>
  <c r="BM73" i="5" s="1"/>
  <c r="AO306" i="9"/>
  <c r="CG306" i="9" s="1"/>
  <c r="AG306" i="9"/>
  <c r="BY306" i="9" s="1"/>
  <c r="AY306" i="9"/>
  <c r="CQ306" i="9" s="1"/>
  <c r="J776" i="9"/>
  <c r="F777" i="9"/>
  <c r="K776" i="9"/>
  <c r="L776" i="9"/>
  <c r="AO117" i="9"/>
  <c r="CG117" i="9" s="1"/>
  <c r="AT117" i="9"/>
  <c r="CL117" i="9" s="1"/>
  <c r="BB117" i="9"/>
  <c r="CT117" i="9" s="1"/>
  <c r="AJ117" i="9"/>
  <c r="CB117" i="9" s="1"/>
  <c r="AY117" i="9"/>
  <c r="CQ117" i="9" s="1"/>
  <c r="AX117" i="9"/>
  <c r="CP117" i="9" s="1"/>
  <c r="AR117" i="9"/>
  <c r="CJ117" i="9" s="1"/>
  <c r="AW117" i="9"/>
  <c r="CO117" i="9" s="1"/>
  <c r="AP117" i="9"/>
  <c r="CH117" i="9" s="1"/>
  <c r="AZ117" i="9"/>
  <c r="CR117" i="9" s="1"/>
  <c r="AH117" i="9"/>
  <c r="BZ117" i="9" s="1"/>
  <c r="AE117" i="9"/>
  <c r="BW117" i="9" s="1"/>
  <c r="BW141" i="9" s="1"/>
  <c r="S7" i="11" s="1"/>
  <c r="AF117" i="9"/>
  <c r="BX117" i="9" s="1"/>
  <c r="AV117" i="9"/>
  <c r="CN117" i="9" s="1"/>
  <c r="AQ117" i="9"/>
  <c r="CI117" i="9" s="1"/>
  <c r="AG117" i="9"/>
  <c r="BY117" i="9" s="1"/>
  <c r="AK117" i="9"/>
  <c r="CC117" i="9" s="1"/>
  <c r="AN117" i="9"/>
  <c r="CF117" i="9" s="1"/>
  <c r="AI117" i="9"/>
  <c r="CA117" i="9" s="1"/>
  <c r="BA117" i="9"/>
  <c r="CS117" i="9" s="1"/>
  <c r="AL117" i="9"/>
  <c r="CD117" i="9" s="1"/>
  <c r="AS117" i="9"/>
  <c r="CK117" i="9" s="1"/>
  <c r="AU117" i="9"/>
  <c r="CM117" i="9" s="1"/>
  <c r="AM117" i="9"/>
  <c r="CE117" i="9" s="1"/>
  <c r="J307" i="9"/>
  <c r="L307" i="9"/>
  <c r="K307" i="9"/>
  <c r="F308" i="9"/>
  <c r="J212" i="9"/>
  <c r="F213" i="9"/>
  <c r="L212" i="9"/>
  <c r="K212" i="9"/>
  <c r="F683" i="9"/>
  <c r="J682" i="9"/>
  <c r="K682" i="9"/>
  <c r="L682" i="9"/>
  <c r="H119" i="9"/>
  <c r="L118" i="9"/>
  <c r="K118" i="9"/>
  <c r="F122" i="9"/>
  <c r="J121" i="9"/>
  <c r="T1019" i="1"/>
  <c r="T1022" i="1" s="1"/>
  <c r="T985" i="1"/>
  <c r="T988" i="1" s="1"/>
  <c r="S951" i="1"/>
  <c r="S954" i="1" s="1"/>
  <c r="S917" i="1"/>
  <c r="S920" i="1" s="1"/>
  <c r="T849" i="1"/>
  <c r="T852" i="1" s="1"/>
  <c r="S815" i="1"/>
  <c r="S818" i="1" s="1"/>
  <c r="S781" i="1"/>
  <c r="S784" i="1" s="1"/>
  <c r="S713" i="1"/>
  <c r="S716" i="1" s="1"/>
  <c r="S679" i="1"/>
  <c r="S682" i="1" s="1"/>
  <c r="T645" i="1"/>
  <c r="T648" i="1" s="1"/>
  <c r="S543" i="1"/>
  <c r="S546" i="1" s="1"/>
  <c r="U509" i="1"/>
  <c r="U512" i="1" s="1"/>
  <c r="S237" i="1"/>
  <c r="S240" i="1" s="1"/>
  <c r="T203" i="1"/>
  <c r="T206" i="1" s="1"/>
  <c r="S67" i="1"/>
  <c r="S70" i="1" s="1"/>
  <c r="U577" i="1"/>
  <c r="U580" i="1" s="1"/>
  <c r="U169" i="1"/>
  <c r="U172" i="1" s="1"/>
  <c r="U101" i="1"/>
  <c r="U104" i="1" s="1"/>
  <c r="BL159" i="5" l="1" a="1"/>
  <c r="BL159" i="5" s="1"/>
  <c r="BL873" i="5" a="1"/>
  <c r="BL873" i="5" s="1"/>
  <c r="BL879" i="5" s="1"/>
  <c r="BL883" i="5" s="1"/>
  <c r="W55" i="12" s="1"/>
  <c r="BL822" i="5" a="1"/>
  <c r="BL822" i="5" s="1"/>
  <c r="BL828" i="5" s="1"/>
  <c r="BL832" i="5" s="1"/>
  <c r="W52" i="12" s="1"/>
  <c r="BL890" i="5" a="1"/>
  <c r="BL890" i="5" s="1"/>
  <c r="BL839" i="5" a="1"/>
  <c r="BL839" i="5" s="1"/>
  <c r="BL845" i="5" s="1"/>
  <c r="BL849" i="5" s="1"/>
  <c r="W53" i="12" s="1"/>
  <c r="BK896" i="5"/>
  <c r="BK900" i="5" s="1"/>
  <c r="V56" i="12" s="1"/>
  <c r="AJ12" i="7" a="1"/>
  <c r="AJ12" i="7" s="1"/>
  <c r="AJ14" i="7" a="1"/>
  <c r="AJ14" i="7" s="1"/>
  <c r="AJ9" i="7" a="1"/>
  <c r="AJ9" i="7" s="1"/>
  <c r="AJ13" i="7" a="1"/>
  <c r="AJ13" i="7" s="1"/>
  <c r="AJ19" i="7" a="1"/>
  <c r="AJ19" i="7" s="1"/>
  <c r="AJ17" i="7" a="1"/>
  <c r="AJ17" i="7" s="1"/>
  <c r="AJ11" i="7" a="1"/>
  <c r="AJ11" i="7" s="1"/>
  <c r="AJ16" i="7" a="1"/>
  <c r="AJ16" i="7" s="1"/>
  <c r="AJ18" i="7" a="1"/>
  <c r="AJ18" i="7" s="1"/>
  <c r="AJ10" i="7" a="1"/>
  <c r="AJ10" i="7" s="1"/>
  <c r="AJ20" i="7" a="1"/>
  <c r="AJ20" i="7" s="1"/>
  <c r="AJ21" i="7" a="1"/>
  <c r="AJ21" i="7" s="1"/>
  <c r="AJ26" i="7" a="1"/>
  <c r="AJ26" i="7" s="1"/>
  <c r="AJ24" i="7" a="1"/>
  <c r="AJ24" i="7" s="1"/>
  <c r="AJ29" i="7" a="1"/>
  <c r="AJ29" i="7" s="1"/>
  <c r="AJ22" i="7" a="1"/>
  <c r="AJ22" i="7" s="1"/>
  <c r="AJ27" i="7" a="1"/>
  <c r="AJ27" i="7" s="1"/>
  <c r="AJ15" i="7" a="1"/>
  <c r="AJ15" i="7" s="1"/>
  <c r="AJ23" i="7" a="1"/>
  <c r="AJ23" i="7" s="1"/>
  <c r="AJ31" i="7" a="1"/>
  <c r="AJ31" i="7" s="1"/>
  <c r="AJ34" i="7" a="1"/>
  <c r="AJ34" i="7" s="1"/>
  <c r="AJ25" i="7" a="1"/>
  <c r="AJ25" i="7" s="1"/>
  <c r="AJ28" i="7" a="1"/>
  <c r="AJ28" i="7" s="1"/>
  <c r="AJ33" i="7" a="1"/>
  <c r="AJ33" i="7" s="1"/>
  <c r="AJ40" i="7" a="1"/>
  <c r="AJ40" i="7" s="1"/>
  <c r="AJ41" i="7" a="1"/>
  <c r="AJ41" i="7" s="1"/>
  <c r="AJ44" i="7" a="1"/>
  <c r="AJ44" i="7" s="1"/>
  <c r="AJ32" i="7" a="1"/>
  <c r="AJ32" i="7" s="1"/>
  <c r="AJ39" i="7" a="1"/>
  <c r="AJ39" i="7" s="1"/>
  <c r="AJ30" i="7" a="1"/>
  <c r="AJ30" i="7" s="1"/>
  <c r="AJ35" i="7" a="1"/>
  <c r="AJ35" i="7" s="1"/>
  <c r="AJ36" i="7" a="1"/>
  <c r="AJ36" i="7" s="1"/>
  <c r="AJ37" i="7" a="1"/>
  <c r="AJ37" i="7" s="1"/>
  <c r="AJ43" i="7" a="1"/>
  <c r="AJ43" i="7" s="1"/>
  <c r="AJ42" i="7" a="1"/>
  <c r="AJ42" i="7" s="1"/>
  <c r="AJ38" i="7" a="1"/>
  <c r="AJ38" i="7" s="1"/>
  <c r="E32" i="6"/>
  <c r="D34" i="6"/>
  <c r="F34" i="6" s="1"/>
  <c r="I25" i="14"/>
  <c r="I41" i="14" s="1"/>
  <c r="I42" i="14" s="1"/>
  <c r="J24" i="14"/>
  <c r="J40" i="14" s="1"/>
  <c r="J37" i="14"/>
  <c r="J45" i="14" s="1"/>
  <c r="L32" i="14"/>
  <c r="S50" i="14"/>
  <c r="R33" i="14"/>
  <c r="BL471" i="5"/>
  <c r="BL475" i="5" s="1"/>
  <c r="W31" i="12" s="1"/>
  <c r="BL539" i="5"/>
  <c r="BL543" i="5" s="1"/>
  <c r="W35" i="12" s="1"/>
  <c r="BK131" i="5"/>
  <c r="BK135" i="5" s="1"/>
  <c r="V11" i="12" s="1"/>
  <c r="BK63" i="5"/>
  <c r="BK67" i="5" s="1"/>
  <c r="V7" i="12" s="1"/>
  <c r="AH5" i="7" s="1" a="1"/>
  <c r="AH5" i="7" s="1"/>
  <c r="M52" i="14"/>
  <c r="L19" i="14"/>
  <c r="L52" i="14"/>
  <c r="K19" i="14"/>
  <c r="I36" i="14"/>
  <c r="I44" i="14" s="1"/>
  <c r="J53" i="14"/>
  <c r="J35" i="14"/>
  <c r="J43" i="14" s="1"/>
  <c r="J20" i="14"/>
  <c r="C34" i="6" s="1"/>
  <c r="C33" i="6"/>
  <c r="BK216" i="5"/>
  <c r="BK220" i="5" s="1"/>
  <c r="V16" i="12" s="1"/>
  <c r="BN226" i="5" a="1"/>
  <c r="BN226" i="5" s="1"/>
  <c r="BN175" i="5" a="1"/>
  <c r="BN175" i="5" s="1"/>
  <c r="BK583" i="5" a="1"/>
  <c r="BK583" i="5" s="1"/>
  <c r="BK590" i="5" s="1"/>
  <c r="BK594" i="5" s="1"/>
  <c r="V38" i="12" s="1"/>
  <c r="BK635" i="5" a="1"/>
  <c r="BK635" i="5" s="1"/>
  <c r="BK641" i="5" s="1"/>
  <c r="BK645" i="5" s="1"/>
  <c r="V41" i="12" s="1"/>
  <c r="BK448" i="5" a="1"/>
  <c r="BK448" i="5" s="1"/>
  <c r="BK454" i="5" s="1"/>
  <c r="BK458" i="5" s="1"/>
  <c r="V30" i="12" s="1"/>
  <c r="BK686" i="5" a="1"/>
  <c r="BK686" i="5" s="1"/>
  <c r="BK692" i="5" s="1"/>
  <c r="BK696" i="5" s="1"/>
  <c r="V44" i="12" s="1"/>
  <c r="BK499" i="5" a="1"/>
  <c r="BK499" i="5" s="1"/>
  <c r="BK505" i="5" s="1"/>
  <c r="BK509" i="5" s="1"/>
  <c r="V33" i="12" s="1"/>
  <c r="BK743" i="5"/>
  <c r="BK747" i="5" s="1"/>
  <c r="V47" i="12" s="1"/>
  <c r="BL244" i="5" a="1"/>
  <c r="BL244" i="5" s="1"/>
  <c r="BL250" i="5" s="1"/>
  <c r="BL254" i="5" s="1"/>
  <c r="W18" i="12" s="1"/>
  <c r="BL328" i="5" a="1"/>
  <c r="BL328" i="5" s="1"/>
  <c r="BL335" i="5" s="1"/>
  <c r="BL339" i="5" s="1"/>
  <c r="W23" i="12" s="1"/>
  <c r="BL141" i="5" a="1"/>
  <c r="BL141" i="5" s="1"/>
  <c r="BL148" i="5" s="1"/>
  <c r="BL152" i="5" s="1"/>
  <c r="W12" i="12" s="1"/>
  <c r="BL670" i="5" a="1"/>
  <c r="BL670" i="5" s="1"/>
  <c r="BL675" i="5" s="1"/>
  <c r="BL679" i="5" s="1"/>
  <c r="W43" i="12" s="1"/>
  <c r="BL381" i="5" a="1"/>
  <c r="BL381" i="5" s="1"/>
  <c r="BL386" i="5" s="1"/>
  <c r="BL390" i="5" s="1"/>
  <c r="W26" i="12" s="1"/>
  <c r="BL192" i="5" a="1"/>
  <c r="BL192" i="5" s="1"/>
  <c r="BL199" i="5" s="1"/>
  <c r="BL203" i="5" s="1"/>
  <c r="W15" i="12" s="1"/>
  <c r="BL211" i="5" a="1"/>
  <c r="BL211" i="5" s="1"/>
  <c r="BL619" i="5" a="1"/>
  <c r="BL619" i="5" s="1"/>
  <c r="BL624" i="5" s="1"/>
  <c r="BL628" i="5" s="1"/>
  <c r="W40" i="12" s="1"/>
  <c r="BL568" i="5" a="1"/>
  <c r="BL568" i="5" s="1"/>
  <c r="BL573" i="5" s="1"/>
  <c r="BL577" i="5" s="1"/>
  <c r="W37" i="12" s="1"/>
  <c r="BL720" i="5" a="1"/>
  <c r="BL720" i="5" s="1"/>
  <c r="BL726" i="5" s="1"/>
  <c r="BL730" i="5" s="1"/>
  <c r="W46" i="12" s="1"/>
  <c r="BL483" i="5" a="1"/>
  <c r="BL483" i="5" s="1"/>
  <c r="BL488" i="5" s="1"/>
  <c r="BL492" i="5" s="1"/>
  <c r="W32" i="12" s="1"/>
  <c r="BL432" i="5" a="1"/>
  <c r="BL432" i="5" s="1"/>
  <c r="BL437" i="5" s="1"/>
  <c r="BL441" i="5" s="1"/>
  <c r="W29" i="12" s="1"/>
  <c r="BL93" i="5" a="1"/>
  <c r="BL93" i="5" s="1"/>
  <c r="BL550" i="5" a="1"/>
  <c r="BL550" i="5" s="1"/>
  <c r="BL556" i="5" s="1"/>
  <c r="BL560" i="5" s="1"/>
  <c r="W36" i="12" s="1"/>
  <c r="BL362" i="5" a="1"/>
  <c r="BL362" i="5" s="1"/>
  <c r="BL369" i="5" s="1"/>
  <c r="BL373" i="5" s="1"/>
  <c r="W25" i="12" s="1"/>
  <c r="AI7" i="7" s="1" a="1"/>
  <c r="AI7" i="7" s="1"/>
  <c r="BL345" i="5" a="1"/>
  <c r="BL345" i="5" s="1"/>
  <c r="BL352" i="5" s="1"/>
  <c r="BL356" i="5" s="1"/>
  <c r="W24" i="12" s="1"/>
  <c r="BL209" i="5" a="1"/>
  <c r="BL209" i="5" s="1"/>
  <c r="BL636" i="5" a="1"/>
  <c r="BL636" i="5" s="1"/>
  <c r="BL687" i="5" a="1"/>
  <c r="BL687" i="5" s="1"/>
  <c r="BL398" i="5" a="1"/>
  <c r="BL398" i="5" s="1"/>
  <c r="BL585" i="5" a="1"/>
  <c r="BL585" i="5" s="1"/>
  <c r="BL228" i="5" a="1"/>
  <c r="BL228" i="5" s="1"/>
  <c r="BL261" i="5" a="1"/>
  <c r="BL261" i="5" s="1"/>
  <c r="BL267" i="5" s="1"/>
  <c r="BL271" i="5" s="1"/>
  <c r="W19" i="12" s="1"/>
  <c r="BL737" i="5" a="1"/>
  <c r="BL737" i="5" s="1"/>
  <c r="BL500" i="5" a="1"/>
  <c r="BL500" i="5" s="1"/>
  <c r="BL449" i="5" a="1"/>
  <c r="BL449" i="5" s="1"/>
  <c r="BL125" i="5" a="1"/>
  <c r="BL125" i="5" s="1"/>
  <c r="BL176" i="5" a="1"/>
  <c r="BL176" i="5" s="1"/>
  <c r="BM567" i="5" a="1"/>
  <c r="BM567" i="5" s="1"/>
  <c r="BM379" i="5" a="1"/>
  <c r="BM379" i="5" s="1"/>
  <c r="BM296" i="5" a="1"/>
  <c r="BM296" i="5" s="1"/>
  <c r="BM301" i="5" s="1"/>
  <c r="BM305" i="5" s="1"/>
  <c r="X21" i="12" s="1"/>
  <c r="BM618" i="5" a="1"/>
  <c r="BM618" i="5" s="1"/>
  <c r="BM669" i="5" a="1"/>
  <c r="BM669" i="5" s="1"/>
  <c r="BM347" i="5" a="1"/>
  <c r="BM347" i="5" s="1"/>
  <c r="BM380" i="5" a="1"/>
  <c r="BM380" i="5" s="1"/>
  <c r="BM431" i="5" a="1"/>
  <c r="BM431" i="5" s="1"/>
  <c r="BM262" i="5" a="1"/>
  <c r="BM262" i="5" s="1"/>
  <c r="BM210" i="5" a="1"/>
  <c r="BM210" i="5" s="1"/>
  <c r="BM566" i="5" a="1"/>
  <c r="BM566" i="5" s="1"/>
  <c r="BM533" i="5" a="1"/>
  <c r="BM533" i="5" s="1"/>
  <c r="BM482" i="5" a="1"/>
  <c r="BM482" i="5" s="1"/>
  <c r="BM126" i="5" a="1"/>
  <c r="BM126" i="5" s="1"/>
  <c r="BL57" i="5" a="1"/>
  <c r="BL57" i="5" s="1"/>
  <c r="BL584" i="5" a="1"/>
  <c r="BL584" i="5" s="1"/>
  <c r="BL396" i="5" a="1"/>
  <c r="BL396" i="5" s="1"/>
  <c r="BM719" i="5" a="1"/>
  <c r="BM719" i="5" s="1"/>
  <c r="BM534" i="5" a="1"/>
  <c r="BM534" i="5" s="1"/>
  <c r="BM770" i="5" a="1"/>
  <c r="BM770" i="5" s="1"/>
  <c r="BM777" i="5" s="1"/>
  <c r="BM781" i="5" s="1"/>
  <c r="X49" i="12" s="1"/>
  <c r="BL736" i="5" a="1"/>
  <c r="BL736" i="5" s="1"/>
  <c r="BL787" i="5" a="1"/>
  <c r="BL787" i="5" s="1"/>
  <c r="BL794" i="5" s="1"/>
  <c r="BL798" i="5" s="1"/>
  <c r="W50" i="12" s="1"/>
  <c r="BL90" i="5" a="1"/>
  <c r="BL90" i="5" s="1"/>
  <c r="BL124" i="5" a="1"/>
  <c r="BL124" i="5" s="1"/>
  <c r="BM549" i="5" a="1"/>
  <c r="BM549" i="5" s="1"/>
  <c r="BM601" i="5" a="1"/>
  <c r="BM601" i="5" s="1"/>
  <c r="BM607" i="5" s="1"/>
  <c r="BM611" i="5" s="1"/>
  <c r="X39" i="12" s="1"/>
  <c r="BM414" i="5" a="1"/>
  <c r="BM414" i="5" s="1"/>
  <c r="BM420" i="5" s="1"/>
  <c r="BM424" i="5" s="1"/>
  <c r="X28" i="12" s="1"/>
  <c r="BM652" i="5" a="1"/>
  <c r="BM652" i="5" s="1"/>
  <c r="BM658" i="5" s="1"/>
  <c r="BM662" i="5" s="1"/>
  <c r="X42" i="12" s="1"/>
  <c r="BM465" i="5" a="1"/>
  <c r="BM465" i="5" s="1"/>
  <c r="BM516" i="5" a="1"/>
  <c r="BM516" i="5" s="1"/>
  <c r="BM522" i="5" s="1"/>
  <c r="BM526" i="5" s="1"/>
  <c r="X34" i="12" s="1"/>
  <c r="BM363" i="5" a="1"/>
  <c r="BM363" i="5" s="1"/>
  <c r="BM330" i="5" a="1"/>
  <c r="BM330" i="5" s="1"/>
  <c r="BM245" i="5" a="1"/>
  <c r="BM245" i="5" s="1"/>
  <c r="BM143" i="5" a="1"/>
  <c r="BM143" i="5" s="1"/>
  <c r="BM193" i="5" a="1"/>
  <c r="BM193" i="5" s="1"/>
  <c r="BL56" i="5" a="1"/>
  <c r="BL56" i="5" s="1"/>
  <c r="CA5" i="7" a="1"/>
  <c r="CA5" i="7" s="1"/>
  <c r="CA7" i="7" a="1"/>
  <c r="CA7" i="7" s="1"/>
  <c r="CA9" i="7" a="1"/>
  <c r="CA9" i="7" s="1"/>
  <c r="CA10" i="7" a="1"/>
  <c r="CA10" i="7" s="1"/>
  <c r="CA8" i="7" a="1"/>
  <c r="CA8" i="7" s="1"/>
  <c r="BY48" i="7"/>
  <c r="R22" i="14" s="1"/>
  <c r="R38" i="14" s="1"/>
  <c r="BZ46" i="7"/>
  <c r="BZ47" i="7"/>
  <c r="S17" i="14" s="1"/>
  <c r="BK227" i="5" a="1"/>
  <c r="BK227" i="5" s="1"/>
  <c r="BK233" i="5" s="1"/>
  <c r="BK237" i="5" s="1"/>
  <c r="V17" i="12" s="1"/>
  <c r="BK397" i="5" a="1"/>
  <c r="BK397" i="5" s="1"/>
  <c r="BK403" i="5" s="1"/>
  <c r="BK407" i="5" s="1"/>
  <c r="V27" i="12" s="1"/>
  <c r="BK177" i="5" a="1"/>
  <c r="BK177" i="5" s="1"/>
  <c r="BK182" i="5" s="1"/>
  <c r="BK186" i="5" s="1"/>
  <c r="V14" i="12" s="1"/>
  <c r="BM23" i="5" a="1"/>
  <c r="BM23" i="5" s="1"/>
  <c r="BK74" i="5" a="1"/>
  <c r="BK74" i="5" s="1"/>
  <c r="BK80" i="5" s="1"/>
  <c r="BK84" i="5" s="1"/>
  <c r="V8" i="12" s="1"/>
  <c r="BM75" i="5" a="1"/>
  <c r="BM75" i="5" s="1"/>
  <c r="BK165" i="5"/>
  <c r="BK169" i="5" s="1"/>
  <c r="V13" i="12" s="1"/>
  <c r="BM59" i="5" a="1"/>
  <c r="BM59" i="5" s="1"/>
  <c r="BM61" i="5" a="1"/>
  <c r="BM61" i="5" s="1"/>
  <c r="BM27" i="5" a="1"/>
  <c r="BM27" i="5" s="1"/>
  <c r="BM78" i="5" a="1"/>
  <c r="BM78" i="5" s="1"/>
  <c r="BM24" i="5" a="1"/>
  <c r="BM24" i="5" s="1"/>
  <c r="BL60" i="5" a="1"/>
  <c r="BL60" i="5" s="1"/>
  <c r="BL40" i="5" a="1"/>
  <c r="BL40" i="5" s="1"/>
  <c r="BL161" i="5" a="1"/>
  <c r="BL161" i="5" s="1"/>
  <c r="BL109" i="5" a="1"/>
  <c r="BL109" i="5" s="1"/>
  <c r="BL44" i="5" a="1"/>
  <c r="BL44" i="5" s="1"/>
  <c r="BL108" i="5" a="1"/>
  <c r="BL108" i="5" s="1"/>
  <c r="BL163" i="5" a="1"/>
  <c r="BL163" i="5" s="1"/>
  <c r="BL77" i="5" a="1"/>
  <c r="BL77" i="5" s="1"/>
  <c r="BL112" i="5" a="1"/>
  <c r="BL112" i="5" s="1"/>
  <c r="BL110" i="5" a="1"/>
  <c r="BL110" i="5" s="1"/>
  <c r="BL25" i="5" a="1"/>
  <c r="BL25" i="5" s="1"/>
  <c r="BL162" i="5" a="1"/>
  <c r="BL162" i="5" s="1"/>
  <c r="BL79" i="5" a="1"/>
  <c r="BL79" i="5" s="1"/>
  <c r="BL164" i="5" a="1"/>
  <c r="BL164" i="5" s="1"/>
  <c r="BL26" i="5" a="1"/>
  <c r="BL26" i="5" s="1"/>
  <c r="BL41" i="5" a="1"/>
  <c r="BL41" i="5" s="1"/>
  <c r="BL107" i="5" a="1"/>
  <c r="BL107" i="5" s="1"/>
  <c r="BL160" i="5" a="1"/>
  <c r="BL160" i="5" s="1"/>
  <c r="BN58" i="5" a="1"/>
  <c r="BN58" i="5" s="1"/>
  <c r="BL39" i="5" a="1"/>
  <c r="BL39" i="5" s="1"/>
  <c r="BL158" i="5" a="1"/>
  <c r="BL158" i="5" s="1"/>
  <c r="BL76" i="5" a="1"/>
  <c r="BL76" i="5" s="1"/>
  <c r="BL22" i="5" a="1"/>
  <c r="BL22" i="5" s="1"/>
  <c r="BL111" i="5" a="1"/>
  <c r="BL111" i="5" s="1"/>
  <c r="BL42" i="5" a="1"/>
  <c r="BL42" i="5" s="1"/>
  <c r="AA48" i="7"/>
  <c r="K21" i="14" s="1"/>
  <c r="AB46" i="7"/>
  <c r="BK46" i="5"/>
  <c r="BK50" i="5" s="1"/>
  <c r="V6" i="12" s="1"/>
  <c r="AH8" i="7" s="1" a="1"/>
  <c r="AH8" i="7" s="1"/>
  <c r="BK29" i="5"/>
  <c r="BK33" i="5" s="1"/>
  <c r="V5" i="12" s="1"/>
  <c r="BK114" i="5"/>
  <c r="BK118" i="5" s="1"/>
  <c r="V10" i="12" s="1"/>
  <c r="AH6" i="7" s="1" a="1"/>
  <c r="AH6" i="7" s="1"/>
  <c r="BK97" i="5"/>
  <c r="BK101" i="5" s="1"/>
  <c r="V9" i="12" s="1"/>
  <c r="BW893" i="9"/>
  <c r="S23" i="11" s="1"/>
  <c r="BL891" i="5" s="1" a="1"/>
  <c r="BL891" i="5" s="1"/>
  <c r="AJ3" i="7"/>
  <c r="CB6" i="7" s="1" a="1"/>
  <c r="CB6" i="7" s="1"/>
  <c r="BQ150" i="5" a="1"/>
  <c r="BQ150" i="5" s="1"/>
  <c r="AB150" i="5"/>
  <c r="BP151" i="5"/>
  <c r="AB149" i="5"/>
  <c r="BQ149" i="5" a="1"/>
  <c r="BQ149" i="5" s="1"/>
  <c r="AA183" i="5"/>
  <c r="BP183" i="5" a="1"/>
  <c r="BP183" i="5" s="1"/>
  <c r="BP185" i="5" s="1"/>
  <c r="AB184" i="5"/>
  <c r="BQ184" i="5" a="1"/>
  <c r="BQ184" i="5" s="1"/>
  <c r="AB166" i="5"/>
  <c r="BQ166" i="5" a="1"/>
  <c r="BQ166" i="5" s="1"/>
  <c r="BP168" i="5"/>
  <c r="BQ167" i="5" a="1"/>
  <c r="BQ167" i="5" s="1"/>
  <c r="AB167" i="5"/>
  <c r="BQ132" i="5" a="1"/>
  <c r="BQ132" i="5" s="1"/>
  <c r="AB132" i="5"/>
  <c r="BO133" i="5" a="1"/>
  <c r="BO133" i="5" s="1"/>
  <c r="BO134" i="5" s="1"/>
  <c r="Z133" i="5"/>
  <c r="AA115" i="5"/>
  <c r="BP115" i="5" a="1"/>
  <c r="BP115" i="5" s="1"/>
  <c r="BP117" i="5" s="1"/>
  <c r="BQ116" i="5" a="1"/>
  <c r="BQ116" i="5" s="1"/>
  <c r="AB116" i="5"/>
  <c r="BS98" i="5" a="1"/>
  <c r="BS98" i="5" s="1"/>
  <c r="AD98" i="5"/>
  <c r="AB99" i="5"/>
  <c r="BQ99" i="5" a="1"/>
  <c r="BQ99" i="5" s="1"/>
  <c r="BQ100" i="5" s="1"/>
  <c r="AB82" i="5"/>
  <c r="BQ82" i="5" a="1"/>
  <c r="BQ82" i="5" s="1"/>
  <c r="AA81" i="5"/>
  <c r="BP81" i="5" a="1"/>
  <c r="BP81" i="5" s="1"/>
  <c r="BP83" i="5" s="1"/>
  <c r="AA64" i="5"/>
  <c r="BP64" i="5" a="1"/>
  <c r="BP64" i="5" s="1"/>
  <c r="BP66" i="5" s="1"/>
  <c r="BQ65" i="5" a="1"/>
  <c r="BQ65" i="5" s="1"/>
  <c r="AB65" i="5"/>
  <c r="Z48" i="5"/>
  <c r="BO48" i="5" a="1"/>
  <c r="BO48" i="5" s="1"/>
  <c r="BO49" i="5" s="1"/>
  <c r="AB47" i="5"/>
  <c r="BQ47" i="5" a="1"/>
  <c r="BQ47" i="5" s="1"/>
  <c r="BP30" i="5" a="1"/>
  <c r="BP30" i="5" s="1"/>
  <c r="BP32" i="5" s="1"/>
  <c r="AA30" i="5"/>
  <c r="Z10" i="5"/>
  <c r="AA5" i="5"/>
  <c r="Z13" i="5"/>
  <c r="AA11" i="5"/>
  <c r="L1341" i="9"/>
  <c r="K1341" i="9"/>
  <c r="F1342" i="9"/>
  <c r="J1341" i="9"/>
  <c r="AT1321" i="9"/>
  <c r="CL1321" i="9" s="1"/>
  <c r="CT1332" i="9"/>
  <c r="CQ1329" i="9"/>
  <c r="CO1327" i="9"/>
  <c r="CM1325" i="9"/>
  <c r="CP1328" i="9"/>
  <c r="CS1331" i="9"/>
  <c r="CK1323" i="9"/>
  <c r="CL1324" i="9"/>
  <c r="CR1330" i="9"/>
  <c r="CN1326" i="9"/>
  <c r="CJ1322" i="9"/>
  <c r="BB1340" i="9"/>
  <c r="CT1340" i="9" s="1"/>
  <c r="AT1340" i="9"/>
  <c r="CL1340" i="9" s="1"/>
  <c r="AL1340" i="9"/>
  <c r="CD1340" i="9" s="1"/>
  <c r="BA1340" i="9"/>
  <c r="CS1340" i="9" s="1"/>
  <c r="AS1340" i="9"/>
  <c r="CK1340" i="9" s="1"/>
  <c r="AK1340" i="9"/>
  <c r="CC1340" i="9" s="1"/>
  <c r="AZ1340" i="9"/>
  <c r="CR1340" i="9" s="1"/>
  <c r="AR1340" i="9"/>
  <c r="CJ1340" i="9" s="1"/>
  <c r="AJ1340" i="9"/>
  <c r="CB1340" i="9" s="1"/>
  <c r="AY1340" i="9"/>
  <c r="CQ1340" i="9" s="1"/>
  <c r="AQ1340" i="9"/>
  <c r="CI1340" i="9" s="1"/>
  <c r="AI1340" i="9"/>
  <c r="CA1340" i="9" s="1"/>
  <c r="AX1340" i="9"/>
  <c r="CP1340" i="9" s="1"/>
  <c r="AP1340" i="9"/>
  <c r="CH1340" i="9" s="1"/>
  <c r="AH1340" i="9"/>
  <c r="BZ1340" i="9" s="1"/>
  <c r="AW1340" i="9"/>
  <c r="CO1340" i="9" s="1"/>
  <c r="AO1340" i="9"/>
  <c r="CG1340" i="9" s="1"/>
  <c r="AG1340" i="9"/>
  <c r="BY1340" i="9" s="1"/>
  <c r="AV1340" i="9"/>
  <c r="CN1340" i="9" s="1"/>
  <c r="AN1340" i="9"/>
  <c r="CF1340" i="9" s="1"/>
  <c r="AF1340" i="9"/>
  <c r="BX1340" i="9" s="1"/>
  <c r="BX1363" i="9" s="1"/>
  <c r="T33" i="11" s="1"/>
  <c r="BM464" i="5" s="1" a="1"/>
  <c r="BM464" i="5" s="1"/>
  <c r="AU1340" i="9"/>
  <c r="CM1340" i="9" s="1"/>
  <c r="AM1340" i="9"/>
  <c r="CE1340" i="9" s="1"/>
  <c r="AT1274" i="9"/>
  <c r="CL1274" i="9" s="1"/>
  <c r="K1295" i="9"/>
  <c r="J1295" i="9"/>
  <c r="F1296" i="9"/>
  <c r="L1295" i="9"/>
  <c r="CT1285" i="9"/>
  <c r="CP1281" i="9"/>
  <c r="CR1283" i="9"/>
  <c r="CL1277" i="9"/>
  <c r="CQ1282" i="9"/>
  <c r="CS1284" i="9"/>
  <c r="CN1279" i="9"/>
  <c r="CM1278" i="9"/>
  <c r="CK1276" i="9"/>
  <c r="CO1280" i="9"/>
  <c r="CJ1275" i="9"/>
  <c r="AW1294" i="9"/>
  <c r="CO1294" i="9" s="1"/>
  <c r="AO1294" i="9"/>
  <c r="CG1294" i="9" s="1"/>
  <c r="AG1294" i="9"/>
  <c r="BY1294" i="9" s="1"/>
  <c r="BY1316" i="9" s="1"/>
  <c r="U32" i="11" s="1"/>
  <c r="BN481" i="5" s="1" a="1"/>
  <c r="BN481" i="5" s="1"/>
  <c r="AV1294" i="9"/>
  <c r="CN1294" i="9" s="1"/>
  <c r="AN1294" i="9"/>
  <c r="CF1294" i="9" s="1"/>
  <c r="BB1294" i="9"/>
  <c r="CT1294" i="9" s="1"/>
  <c r="AT1294" i="9"/>
  <c r="CL1294" i="9" s="1"/>
  <c r="AL1294" i="9"/>
  <c r="CD1294" i="9" s="1"/>
  <c r="BA1294" i="9"/>
  <c r="CS1294" i="9" s="1"/>
  <c r="AS1294" i="9"/>
  <c r="CK1294" i="9" s="1"/>
  <c r="AK1294" i="9"/>
  <c r="CC1294" i="9" s="1"/>
  <c r="AZ1294" i="9"/>
  <c r="CR1294" i="9" s="1"/>
  <c r="AR1294" i="9"/>
  <c r="CJ1294" i="9" s="1"/>
  <c r="AJ1294" i="9"/>
  <c r="CB1294" i="9" s="1"/>
  <c r="AM1294" i="9"/>
  <c r="CE1294" i="9" s="1"/>
  <c r="AH1294" i="9"/>
  <c r="BZ1294" i="9" s="1"/>
  <c r="AY1294" i="9"/>
  <c r="CQ1294" i="9" s="1"/>
  <c r="AX1294" i="9"/>
  <c r="CP1294" i="9" s="1"/>
  <c r="AQ1294" i="9"/>
  <c r="CI1294" i="9" s="1"/>
  <c r="AU1294" i="9"/>
  <c r="CM1294" i="9" s="1"/>
  <c r="AP1294" i="9"/>
  <c r="CH1294" i="9" s="1"/>
  <c r="AI1294" i="9"/>
  <c r="CA1294" i="9" s="1"/>
  <c r="AW1247" i="9"/>
  <c r="CO1247" i="9" s="1"/>
  <c r="AU1247" i="9"/>
  <c r="CM1247" i="9" s="1"/>
  <c r="BB1247" i="9"/>
  <c r="CT1247" i="9" s="1"/>
  <c r="AT1247" i="9"/>
  <c r="CL1247" i="9" s="1"/>
  <c r="AL1247" i="9"/>
  <c r="CD1247" i="9" s="1"/>
  <c r="BA1247" i="9"/>
  <c r="CS1247" i="9" s="1"/>
  <c r="AS1247" i="9"/>
  <c r="CK1247" i="9" s="1"/>
  <c r="AK1247" i="9"/>
  <c r="CC1247" i="9" s="1"/>
  <c r="AZ1247" i="9"/>
  <c r="CR1247" i="9" s="1"/>
  <c r="AR1247" i="9"/>
  <c r="CJ1247" i="9" s="1"/>
  <c r="AJ1247" i="9"/>
  <c r="CB1247" i="9" s="1"/>
  <c r="AO1247" i="9"/>
  <c r="CG1247" i="9" s="1"/>
  <c r="AM1247" i="9"/>
  <c r="CE1247" i="9" s="1"/>
  <c r="AY1247" i="9"/>
  <c r="CQ1247" i="9" s="1"/>
  <c r="AI1247" i="9"/>
  <c r="CA1247" i="9" s="1"/>
  <c r="AX1247" i="9"/>
  <c r="CP1247" i="9" s="1"/>
  <c r="AH1247" i="9"/>
  <c r="BZ1247" i="9" s="1"/>
  <c r="AQ1247" i="9"/>
  <c r="CI1247" i="9" s="1"/>
  <c r="AV1247" i="9"/>
  <c r="CN1247" i="9" s="1"/>
  <c r="AP1247" i="9"/>
  <c r="CH1247" i="9" s="1"/>
  <c r="AG1247" i="9"/>
  <c r="BY1247" i="9" s="1"/>
  <c r="BY1269" i="9" s="1"/>
  <c r="U31" i="11" s="1"/>
  <c r="BN498" i="5" s="1" a="1"/>
  <c r="BN498" i="5" s="1"/>
  <c r="AN1247" i="9"/>
  <c r="CF1247" i="9" s="1"/>
  <c r="K1248" i="9"/>
  <c r="F1249" i="9"/>
  <c r="L1248" i="9"/>
  <c r="J1248" i="9"/>
  <c r="AS1227" i="9"/>
  <c r="CK1227" i="9" s="1"/>
  <c r="CT1239" i="9"/>
  <c r="CR1237" i="9"/>
  <c r="CP1235" i="9"/>
  <c r="CN1233" i="9"/>
  <c r="CM1232" i="9"/>
  <c r="CI1228" i="9"/>
  <c r="CL1231" i="9"/>
  <c r="CJ1229" i="9"/>
  <c r="CQ1236" i="9"/>
  <c r="CK1230" i="9"/>
  <c r="CO1234" i="9"/>
  <c r="CS1238" i="9"/>
  <c r="AS1133" i="9"/>
  <c r="CK1133" i="9" s="1"/>
  <c r="CR1143" i="9"/>
  <c r="CP1141" i="9"/>
  <c r="CT1145" i="9"/>
  <c r="CK1136" i="9"/>
  <c r="CO1140" i="9"/>
  <c r="CN1139" i="9"/>
  <c r="CS1144" i="9"/>
  <c r="CL1137" i="9"/>
  <c r="CM1138" i="9"/>
  <c r="CQ1142" i="9"/>
  <c r="CJ1135" i="9"/>
  <c r="CI1134" i="9"/>
  <c r="AU1153" i="9"/>
  <c r="CM1153" i="9" s="1"/>
  <c r="BA1153" i="9"/>
  <c r="CS1153" i="9" s="1"/>
  <c r="AS1153" i="9"/>
  <c r="CK1153" i="9" s="1"/>
  <c r="AK1153" i="9"/>
  <c r="CC1153" i="9" s="1"/>
  <c r="AZ1153" i="9"/>
  <c r="CR1153" i="9" s="1"/>
  <c r="AR1153" i="9"/>
  <c r="CJ1153" i="9" s="1"/>
  <c r="AJ1153" i="9"/>
  <c r="CB1153" i="9" s="1"/>
  <c r="AX1153" i="9"/>
  <c r="CP1153" i="9" s="1"/>
  <c r="AP1153" i="9"/>
  <c r="CH1153" i="9" s="1"/>
  <c r="AH1153" i="9"/>
  <c r="BZ1153" i="9" s="1"/>
  <c r="AQ1153" i="9"/>
  <c r="CI1153" i="9" s="1"/>
  <c r="AO1153" i="9"/>
  <c r="CG1153" i="9" s="1"/>
  <c r="AN1153" i="9"/>
  <c r="CF1153" i="9" s="1"/>
  <c r="BB1153" i="9"/>
  <c r="CT1153" i="9" s="1"/>
  <c r="AM1153" i="9"/>
  <c r="CE1153" i="9" s="1"/>
  <c r="AW1153" i="9"/>
  <c r="CO1153" i="9" s="1"/>
  <c r="AI1153" i="9"/>
  <c r="CA1153" i="9" s="1"/>
  <c r="AV1153" i="9"/>
  <c r="CN1153" i="9" s="1"/>
  <c r="AL1153" i="9"/>
  <c r="CD1153" i="9" s="1"/>
  <c r="AY1153" i="9"/>
  <c r="CQ1153" i="9" s="1"/>
  <c r="AT1153" i="9"/>
  <c r="CL1153" i="9" s="1"/>
  <c r="AG1153" i="9"/>
  <c r="BY1153" i="9" s="1"/>
  <c r="BY1175" i="9" s="1"/>
  <c r="U29" i="11" s="1"/>
  <c r="BN600" i="5" s="1" a="1"/>
  <c r="BN600" i="5" s="1"/>
  <c r="F1155" i="9"/>
  <c r="L1154" i="9"/>
  <c r="K1154" i="9"/>
  <c r="J1154" i="9"/>
  <c r="BB1107" i="9"/>
  <c r="CT1107" i="9" s="1"/>
  <c r="AT1107" i="9"/>
  <c r="CL1107" i="9" s="1"/>
  <c r="AL1107" i="9"/>
  <c r="CD1107" i="9" s="1"/>
  <c r="BA1107" i="9"/>
  <c r="CS1107" i="9" s="1"/>
  <c r="AS1107" i="9"/>
  <c r="CK1107" i="9" s="1"/>
  <c r="AK1107" i="9"/>
  <c r="CC1107" i="9" s="1"/>
  <c r="AY1107" i="9"/>
  <c r="CQ1107" i="9" s="1"/>
  <c r="AQ1107" i="9"/>
  <c r="CI1107" i="9" s="1"/>
  <c r="AI1107" i="9"/>
  <c r="CA1107" i="9" s="1"/>
  <c r="AO1107" i="9"/>
  <c r="CG1107" i="9" s="1"/>
  <c r="AZ1107" i="9"/>
  <c r="CR1107" i="9" s="1"/>
  <c r="AN1107" i="9"/>
  <c r="CF1107" i="9" s="1"/>
  <c r="AX1107" i="9"/>
  <c r="CP1107" i="9" s="1"/>
  <c r="AM1107" i="9"/>
  <c r="CE1107" i="9" s="1"/>
  <c r="AW1107" i="9"/>
  <c r="CO1107" i="9" s="1"/>
  <c r="AJ1107" i="9"/>
  <c r="CB1107" i="9" s="1"/>
  <c r="AV1107" i="9"/>
  <c r="CN1107" i="9" s="1"/>
  <c r="AH1107" i="9"/>
  <c r="BZ1107" i="9" s="1"/>
  <c r="BZ1128" i="9" s="1"/>
  <c r="V28" i="11" s="1"/>
  <c r="BO617" i="5" s="1" a="1"/>
  <c r="BO617" i="5" s="1"/>
  <c r="AU1107" i="9"/>
  <c r="CM1107" i="9" s="1"/>
  <c r="AP1107" i="9"/>
  <c r="CH1107" i="9" s="1"/>
  <c r="AR1107" i="9"/>
  <c r="CJ1107" i="9" s="1"/>
  <c r="AR1086" i="9"/>
  <c r="CJ1086" i="9" s="1"/>
  <c r="CS1098" i="9"/>
  <c r="CQ1096" i="9"/>
  <c r="CO1094" i="9"/>
  <c r="CR1097" i="9"/>
  <c r="CN1093" i="9"/>
  <c r="CJ1089" i="9"/>
  <c r="CI1088" i="9"/>
  <c r="CM1092" i="9"/>
  <c r="CK1090" i="9"/>
  <c r="CT1099" i="9"/>
  <c r="CH1087" i="9"/>
  <c r="CP1095" i="9"/>
  <c r="CL1091" i="9"/>
  <c r="K1108" i="9"/>
  <c r="J1108" i="9"/>
  <c r="F1109" i="9"/>
  <c r="L1108" i="9"/>
  <c r="CQ1049" i="9"/>
  <c r="CO1047" i="9"/>
  <c r="CS1051" i="9"/>
  <c r="CK1043" i="9"/>
  <c r="CT1052" i="9"/>
  <c r="CI1041" i="9"/>
  <c r="CP1048" i="9"/>
  <c r="CJ1042" i="9"/>
  <c r="CL1044" i="9"/>
  <c r="CM1045" i="9"/>
  <c r="CN1046" i="9"/>
  <c r="CR1050" i="9"/>
  <c r="CH1040" i="9"/>
  <c r="AR1039" i="9"/>
  <c r="CJ1039" i="9" s="1"/>
  <c r="AW1059" i="9"/>
  <c r="CO1059" i="9" s="1"/>
  <c r="AV1059" i="9"/>
  <c r="CN1059" i="9" s="1"/>
  <c r="AN1059" i="9"/>
  <c r="CF1059" i="9" s="1"/>
  <c r="AU1059" i="9"/>
  <c r="CM1059" i="9" s="1"/>
  <c r="AM1059" i="9"/>
  <c r="CE1059" i="9" s="1"/>
  <c r="BB1059" i="9"/>
  <c r="CT1059" i="9" s="1"/>
  <c r="AT1059" i="9"/>
  <c r="CL1059" i="9" s="1"/>
  <c r="AL1059" i="9"/>
  <c r="CD1059" i="9" s="1"/>
  <c r="BA1059" i="9"/>
  <c r="CS1059" i="9" s="1"/>
  <c r="AS1059" i="9"/>
  <c r="CK1059" i="9" s="1"/>
  <c r="AK1059" i="9"/>
  <c r="CC1059" i="9" s="1"/>
  <c r="AP1059" i="9"/>
  <c r="CH1059" i="9" s="1"/>
  <c r="AO1059" i="9"/>
  <c r="CG1059" i="9" s="1"/>
  <c r="AJ1059" i="9"/>
  <c r="CB1059" i="9" s="1"/>
  <c r="AZ1059" i="9"/>
  <c r="CR1059" i="9" s="1"/>
  <c r="AI1059" i="9"/>
  <c r="CA1059" i="9" s="1"/>
  <c r="AY1059" i="9"/>
  <c r="CQ1059" i="9" s="1"/>
  <c r="AH1059" i="9"/>
  <c r="BZ1059" i="9" s="1"/>
  <c r="AX1059" i="9"/>
  <c r="CP1059" i="9" s="1"/>
  <c r="AG1059" i="9"/>
  <c r="BY1059" i="9" s="1"/>
  <c r="BY1081" i="9" s="1"/>
  <c r="U27" i="11" s="1"/>
  <c r="BN634" i="5" s="1" a="1"/>
  <c r="BN634" i="5" s="1"/>
  <c r="AQ1059" i="9"/>
  <c r="CI1059" i="9" s="1"/>
  <c r="AR1059" i="9"/>
  <c r="CJ1059" i="9" s="1"/>
  <c r="K1060" i="9"/>
  <c r="J1060" i="9"/>
  <c r="F1061" i="9"/>
  <c r="L1060" i="9"/>
  <c r="F967" i="9"/>
  <c r="L966" i="9"/>
  <c r="K966" i="9"/>
  <c r="J966" i="9"/>
  <c r="AU945" i="9"/>
  <c r="CM945" i="9" s="1"/>
  <c r="CS954" i="9"/>
  <c r="CT955" i="9"/>
  <c r="CR953" i="9"/>
  <c r="CO950" i="9"/>
  <c r="CQ952" i="9"/>
  <c r="CM948" i="9"/>
  <c r="CN949" i="9"/>
  <c r="CK946" i="9"/>
  <c r="CP951" i="9"/>
  <c r="CL947" i="9"/>
  <c r="AU965" i="9"/>
  <c r="CM965" i="9" s="1"/>
  <c r="AM965" i="9"/>
  <c r="CE965" i="9" s="1"/>
  <c r="BB965" i="9"/>
  <c r="CT965" i="9" s="1"/>
  <c r="BA965" i="9"/>
  <c r="CS965" i="9" s="1"/>
  <c r="AS965" i="9"/>
  <c r="CK965" i="9" s="1"/>
  <c r="AK965" i="9"/>
  <c r="CC965" i="9" s="1"/>
  <c r="AZ965" i="9"/>
  <c r="CR965" i="9" s="1"/>
  <c r="AR965" i="9"/>
  <c r="CJ965" i="9" s="1"/>
  <c r="AJ965" i="9"/>
  <c r="CB965" i="9" s="1"/>
  <c r="AX965" i="9"/>
  <c r="CP965" i="9" s="1"/>
  <c r="AP965" i="9"/>
  <c r="CH965" i="9" s="1"/>
  <c r="AH965" i="9"/>
  <c r="BZ965" i="9" s="1"/>
  <c r="AO965" i="9"/>
  <c r="CG965" i="9" s="1"/>
  <c r="AN965" i="9"/>
  <c r="CF965" i="9" s="1"/>
  <c r="AL965" i="9"/>
  <c r="CD965" i="9" s="1"/>
  <c r="AY965" i="9"/>
  <c r="CQ965" i="9" s="1"/>
  <c r="AI965" i="9"/>
  <c r="CA965" i="9" s="1"/>
  <c r="AV965" i="9"/>
  <c r="CN965" i="9" s="1"/>
  <c r="AW965" i="9"/>
  <c r="CO965" i="9" s="1"/>
  <c r="AT965" i="9"/>
  <c r="CL965" i="9" s="1"/>
  <c r="AG965" i="9"/>
  <c r="BY965" i="9" s="1"/>
  <c r="BY987" i="9" s="1"/>
  <c r="U25" i="11" s="1"/>
  <c r="BN857" i="5" s="1" a="1"/>
  <c r="BN857" i="5" s="1"/>
  <c r="BN862" i="5" s="1"/>
  <c r="BN866" i="5" s="1"/>
  <c r="Y54" i="12" s="1"/>
  <c r="AQ965" i="9"/>
  <c r="CI965" i="9" s="1"/>
  <c r="F920" i="9"/>
  <c r="L919" i="9"/>
  <c r="K919" i="9"/>
  <c r="J919" i="9"/>
  <c r="AT898" i="9"/>
  <c r="CL898" i="9" s="1"/>
  <c r="AU918" i="9"/>
  <c r="CM918" i="9" s="1"/>
  <c r="AM918" i="9"/>
  <c r="CE918" i="9" s="1"/>
  <c r="BB918" i="9"/>
  <c r="CT918" i="9" s="1"/>
  <c r="AT918" i="9"/>
  <c r="CL918" i="9" s="1"/>
  <c r="AL918" i="9"/>
  <c r="CD918" i="9" s="1"/>
  <c r="BA918" i="9"/>
  <c r="CS918" i="9" s="1"/>
  <c r="AS918" i="9"/>
  <c r="CK918" i="9" s="1"/>
  <c r="AK918" i="9"/>
  <c r="CC918" i="9" s="1"/>
  <c r="AZ918" i="9"/>
  <c r="CR918" i="9" s="1"/>
  <c r="AR918" i="9"/>
  <c r="CJ918" i="9" s="1"/>
  <c r="AJ918" i="9"/>
  <c r="CB918" i="9" s="1"/>
  <c r="AX918" i="9"/>
  <c r="CP918" i="9" s="1"/>
  <c r="AP918" i="9"/>
  <c r="CH918" i="9" s="1"/>
  <c r="AH918" i="9"/>
  <c r="BZ918" i="9" s="1"/>
  <c r="AN918" i="9"/>
  <c r="CF918" i="9" s="1"/>
  <c r="AI918" i="9"/>
  <c r="CA918" i="9" s="1"/>
  <c r="AG918" i="9"/>
  <c r="BY918" i="9" s="1"/>
  <c r="BY940" i="9" s="1"/>
  <c r="U24" i="11" s="1"/>
  <c r="BN874" i="5" s="1" a="1"/>
  <c r="BN874" i="5" s="1"/>
  <c r="AY918" i="9"/>
  <c r="CQ918" i="9" s="1"/>
  <c r="AW918" i="9"/>
  <c r="CO918" i="9" s="1"/>
  <c r="AV918" i="9"/>
  <c r="CN918" i="9" s="1"/>
  <c r="AQ918" i="9"/>
  <c r="CI918" i="9" s="1"/>
  <c r="AO918" i="9"/>
  <c r="CG918" i="9" s="1"/>
  <c r="CR907" i="9"/>
  <c r="CS908" i="9"/>
  <c r="CQ906" i="9"/>
  <c r="CL901" i="9"/>
  <c r="CP905" i="9"/>
  <c r="CN903" i="9"/>
  <c r="CT909" i="9"/>
  <c r="CJ899" i="9"/>
  <c r="CK900" i="9"/>
  <c r="CO904" i="9"/>
  <c r="CM902" i="9"/>
  <c r="CO869" i="9"/>
  <c r="BX852" i="9"/>
  <c r="BY853" i="9"/>
  <c r="BZ854" i="9"/>
  <c r="CA855" i="9"/>
  <c r="CB856" i="9"/>
  <c r="CC857" i="9"/>
  <c r="CD858" i="9"/>
  <c r="CE859" i="9"/>
  <c r="CF860" i="9"/>
  <c r="CG861" i="9"/>
  <c r="CH862" i="9"/>
  <c r="CI863" i="9"/>
  <c r="CJ864" i="9"/>
  <c r="CK865" i="9"/>
  <c r="CL866" i="9"/>
  <c r="CM867" i="9"/>
  <c r="AH851" i="9"/>
  <c r="BZ851" i="9" s="1"/>
  <c r="AW870" i="9"/>
  <c r="CO870" i="9" s="1"/>
  <c r="AO870" i="9"/>
  <c r="CG870" i="9" s="1"/>
  <c r="AG870" i="9"/>
  <c r="BY870" i="9" s="1"/>
  <c r="AV870" i="9"/>
  <c r="CN870" i="9" s="1"/>
  <c r="AN870" i="9"/>
  <c r="CF870" i="9" s="1"/>
  <c r="AF870" i="9"/>
  <c r="BX870" i="9" s="1"/>
  <c r="AU870" i="9"/>
  <c r="CM870" i="9" s="1"/>
  <c r="AM870" i="9"/>
  <c r="CE870" i="9" s="1"/>
  <c r="BB870" i="9"/>
  <c r="AT870" i="9"/>
  <c r="CL870" i="9" s="1"/>
  <c r="AL870" i="9"/>
  <c r="CD870" i="9" s="1"/>
  <c r="BA870" i="9"/>
  <c r="AS870" i="9"/>
  <c r="CK870" i="9" s="1"/>
  <c r="AK870" i="9"/>
  <c r="CC870" i="9" s="1"/>
  <c r="AZ870" i="9"/>
  <c r="AR870" i="9"/>
  <c r="CJ870" i="9" s="1"/>
  <c r="AJ870" i="9"/>
  <c r="CB870" i="9" s="1"/>
  <c r="AQ870" i="9"/>
  <c r="CI870" i="9" s="1"/>
  <c r="AP870" i="9"/>
  <c r="CH870" i="9" s="1"/>
  <c r="AI870" i="9"/>
  <c r="CA870" i="9" s="1"/>
  <c r="AH870" i="9"/>
  <c r="BZ870" i="9" s="1"/>
  <c r="AY870" i="9"/>
  <c r="AX870" i="9"/>
  <c r="CP870" i="9" s="1"/>
  <c r="J871" i="9"/>
  <c r="F872" i="9"/>
  <c r="L871" i="9"/>
  <c r="K871" i="9"/>
  <c r="AV730" i="9"/>
  <c r="CN730" i="9" s="1"/>
  <c r="AN730" i="9"/>
  <c r="CF730" i="9" s="1"/>
  <c r="AU730" i="9"/>
  <c r="CM730" i="9" s="1"/>
  <c r="AM730" i="9"/>
  <c r="CE730" i="9" s="1"/>
  <c r="BB730" i="9"/>
  <c r="CT730" i="9" s="1"/>
  <c r="AT730" i="9"/>
  <c r="CL730" i="9" s="1"/>
  <c r="AL730" i="9"/>
  <c r="CD730" i="9" s="1"/>
  <c r="AW730" i="9"/>
  <c r="CO730" i="9" s="1"/>
  <c r="AI730" i="9"/>
  <c r="CA730" i="9" s="1"/>
  <c r="AS730" i="9"/>
  <c r="CK730" i="9" s="1"/>
  <c r="AH730" i="9"/>
  <c r="BZ730" i="9" s="1"/>
  <c r="AR730" i="9"/>
  <c r="CJ730" i="9" s="1"/>
  <c r="AG730" i="9"/>
  <c r="BY730" i="9" s="1"/>
  <c r="BY752" i="9" s="1"/>
  <c r="U20" i="11" s="1"/>
  <c r="AQ730" i="9"/>
  <c r="CI730" i="9" s="1"/>
  <c r="BA730" i="9"/>
  <c r="CS730" i="9" s="1"/>
  <c r="AP730" i="9"/>
  <c r="CH730" i="9" s="1"/>
  <c r="AZ730" i="9"/>
  <c r="CR730" i="9" s="1"/>
  <c r="AO730" i="9"/>
  <c r="CG730" i="9" s="1"/>
  <c r="AK730" i="9"/>
  <c r="CC730" i="9" s="1"/>
  <c r="AJ730" i="9"/>
  <c r="CB730" i="9" s="1"/>
  <c r="AY730" i="9"/>
  <c r="CQ730" i="9" s="1"/>
  <c r="AX730" i="9"/>
  <c r="CP730" i="9" s="1"/>
  <c r="AT710" i="9"/>
  <c r="CL710" i="9" s="1"/>
  <c r="K731" i="9"/>
  <c r="J731" i="9"/>
  <c r="F732" i="9"/>
  <c r="L731" i="9"/>
  <c r="CS720" i="9"/>
  <c r="CQ718" i="9"/>
  <c r="CO716" i="9"/>
  <c r="CP717" i="9"/>
  <c r="CN715" i="9"/>
  <c r="CT721" i="9"/>
  <c r="CJ711" i="9"/>
  <c r="CM714" i="9"/>
  <c r="CK712" i="9"/>
  <c r="CL713" i="9"/>
  <c r="CR719" i="9"/>
  <c r="AV259" i="9"/>
  <c r="CN259" i="9" s="1"/>
  <c r="AN259" i="9"/>
  <c r="CF259" i="9" s="1"/>
  <c r="AF259" i="9"/>
  <c r="BX259" i="9" s="1"/>
  <c r="BX282" i="9" s="1"/>
  <c r="T10" i="11" s="1"/>
  <c r="AU259" i="9"/>
  <c r="CM259" i="9" s="1"/>
  <c r="AM259" i="9"/>
  <c r="CE259" i="9" s="1"/>
  <c r="BB259" i="9"/>
  <c r="CT259" i="9" s="1"/>
  <c r="AT259" i="9"/>
  <c r="CL259" i="9" s="1"/>
  <c r="AL259" i="9"/>
  <c r="CD259" i="9" s="1"/>
  <c r="BA259" i="9"/>
  <c r="CS259" i="9" s="1"/>
  <c r="AS259" i="9"/>
  <c r="CK259" i="9" s="1"/>
  <c r="AK259" i="9"/>
  <c r="CC259" i="9" s="1"/>
  <c r="AZ259" i="9"/>
  <c r="CR259" i="9" s="1"/>
  <c r="AR259" i="9"/>
  <c r="CJ259" i="9" s="1"/>
  <c r="AJ259" i="9"/>
  <c r="CB259" i="9" s="1"/>
  <c r="AY259" i="9"/>
  <c r="CQ259" i="9" s="1"/>
  <c r="AQ259" i="9"/>
  <c r="CI259" i="9" s="1"/>
  <c r="AI259" i="9"/>
  <c r="CA259" i="9" s="1"/>
  <c r="AW259" i="9"/>
  <c r="CO259" i="9" s="1"/>
  <c r="AO259" i="9"/>
  <c r="CG259" i="9" s="1"/>
  <c r="AG259" i="9"/>
  <c r="BY259" i="9" s="1"/>
  <c r="AH259" i="9"/>
  <c r="BZ259" i="9" s="1"/>
  <c r="AX259" i="9"/>
  <c r="CP259" i="9" s="1"/>
  <c r="AP259" i="9"/>
  <c r="CH259" i="9" s="1"/>
  <c r="F261" i="9"/>
  <c r="J260" i="9"/>
  <c r="K260" i="9"/>
  <c r="L260" i="9"/>
  <c r="BA52" i="9"/>
  <c r="CS52" i="9" s="1"/>
  <c r="CS55" i="9"/>
  <c r="CQ53" i="9"/>
  <c r="CT56" i="9"/>
  <c r="CR54" i="9"/>
  <c r="AX71" i="9"/>
  <c r="CP71" i="9" s="1"/>
  <c r="AP71" i="9"/>
  <c r="CH71" i="9" s="1"/>
  <c r="AH71" i="9"/>
  <c r="BZ71" i="9" s="1"/>
  <c r="AW71" i="9"/>
  <c r="CO71" i="9" s="1"/>
  <c r="AO71" i="9"/>
  <c r="CG71" i="9" s="1"/>
  <c r="AG71" i="9"/>
  <c r="BY71" i="9" s="1"/>
  <c r="BB71" i="9"/>
  <c r="CT71" i="9" s="1"/>
  <c r="AT71" i="9"/>
  <c r="CL71" i="9" s="1"/>
  <c r="AL71" i="9"/>
  <c r="CD71" i="9" s="1"/>
  <c r="AS71" i="9"/>
  <c r="CK71" i="9" s="1"/>
  <c r="AF71" i="9"/>
  <c r="BX71" i="9" s="1"/>
  <c r="BX94" i="9" s="1"/>
  <c r="T6" i="11" s="1"/>
  <c r="AR71" i="9"/>
  <c r="CJ71" i="9" s="1"/>
  <c r="AZ71" i="9"/>
  <c r="CR71" i="9" s="1"/>
  <c r="AM71" i="9"/>
  <c r="CE71" i="9" s="1"/>
  <c r="AY71" i="9"/>
  <c r="CQ71" i="9" s="1"/>
  <c r="AQ71" i="9"/>
  <c r="CI71" i="9" s="1"/>
  <c r="AN71" i="9"/>
  <c r="CF71" i="9" s="1"/>
  <c r="AK71" i="9"/>
  <c r="CC71" i="9" s="1"/>
  <c r="BA71" i="9"/>
  <c r="CS71" i="9" s="1"/>
  <c r="AI71" i="9"/>
  <c r="CA71" i="9" s="1"/>
  <c r="AV71" i="9"/>
  <c r="CN71" i="9" s="1"/>
  <c r="AU71" i="9"/>
  <c r="CM71" i="9" s="1"/>
  <c r="AJ71" i="9"/>
  <c r="CB71" i="9" s="1"/>
  <c r="K72" i="9"/>
  <c r="L72" i="9"/>
  <c r="F73" i="9"/>
  <c r="J72" i="9"/>
  <c r="AH118" i="9"/>
  <c r="BZ118" i="9" s="1"/>
  <c r="AX118" i="9"/>
  <c r="CP118" i="9" s="1"/>
  <c r="BA118" i="9"/>
  <c r="CS118" i="9" s="1"/>
  <c r="AM118" i="9"/>
  <c r="CE118" i="9" s="1"/>
  <c r="AZ118" i="9"/>
  <c r="CR118" i="9" s="1"/>
  <c r="AN118" i="9"/>
  <c r="CF118" i="9" s="1"/>
  <c r="AQ118" i="9"/>
  <c r="CI118" i="9" s="1"/>
  <c r="AL118" i="9"/>
  <c r="CD118" i="9" s="1"/>
  <c r="AG118" i="9"/>
  <c r="BY118" i="9" s="1"/>
  <c r="AT118" i="9"/>
  <c r="CL118" i="9" s="1"/>
  <c r="AK118" i="9"/>
  <c r="CC118" i="9" s="1"/>
  <c r="AO118" i="9"/>
  <c r="CG118" i="9" s="1"/>
  <c r="AR118" i="9"/>
  <c r="CJ118" i="9" s="1"/>
  <c r="AS118" i="9"/>
  <c r="CK118" i="9" s="1"/>
  <c r="AW118" i="9"/>
  <c r="CO118" i="9" s="1"/>
  <c r="AF118" i="9"/>
  <c r="BX118" i="9" s="1"/>
  <c r="BX141" i="9" s="1"/>
  <c r="T7" i="11" s="1"/>
  <c r="AV118" i="9"/>
  <c r="CN118" i="9" s="1"/>
  <c r="AY118" i="9"/>
  <c r="CQ118" i="9" s="1"/>
  <c r="AI118" i="9"/>
  <c r="CA118" i="9" s="1"/>
  <c r="AU118" i="9"/>
  <c r="CM118" i="9" s="1"/>
  <c r="AJ118" i="9"/>
  <c r="CB118" i="9" s="1"/>
  <c r="AP118" i="9"/>
  <c r="CH118" i="9" s="1"/>
  <c r="BB118" i="9"/>
  <c r="CT118" i="9" s="1"/>
  <c r="K683" i="9"/>
  <c r="F684" i="9"/>
  <c r="J683" i="9"/>
  <c r="L683" i="9"/>
  <c r="AL307" i="9"/>
  <c r="CD307" i="9" s="1"/>
  <c r="AM307" i="9"/>
  <c r="CE307" i="9" s="1"/>
  <c r="AY307" i="9"/>
  <c r="CQ307" i="9" s="1"/>
  <c r="AK307" i="9"/>
  <c r="CC307" i="9" s="1"/>
  <c r="AN307" i="9"/>
  <c r="CF307" i="9" s="1"/>
  <c r="AX307" i="9"/>
  <c r="CP307" i="9" s="1"/>
  <c r="AG307" i="9"/>
  <c r="BY307" i="9" s="1"/>
  <c r="BY329" i="9" s="1"/>
  <c r="U11" i="11" s="1"/>
  <c r="BN73" i="5" s="1" a="1"/>
  <c r="BN73" i="5" s="1"/>
  <c r="AZ307" i="9"/>
  <c r="CR307" i="9" s="1"/>
  <c r="AU307" i="9"/>
  <c r="CM307" i="9" s="1"/>
  <c r="AQ307" i="9"/>
  <c r="CI307" i="9" s="1"/>
  <c r="AS307" i="9"/>
  <c r="CK307" i="9" s="1"/>
  <c r="AJ307" i="9"/>
  <c r="CB307" i="9" s="1"/>
  <c r="BA307" i="9"/>
  <c r="CS307" i="9" s="1"/>
  <c r="AI307" i="9"/>
  <c r="CA307" i="9" s="1"/>
  <c r="BB307" i="9"/>
  <c r="CT307" i="9" s="1"/>
  <c r="AR307" i="9"/>
  <c r="CJ307" i="9" s="1"/>
  <c r="AT307" i="9"/>
  <c r="CL307" i="9" s="1"/>
  <c r="AW307" i="9"/>
  <c r="CO307" i="9" s="1"/>
  <c r="AH307" i="9"/>
  <c r="BZ307" i="9" s="1"/>
  <c r="AP307" i="9"/>
  <c r="CH307" i="9" s="1"/>
  <c r="AO307" i="9"/>
  <c r="CG307" i="9" s="1"/>
  <c r="AV307" i="9"/>
  <c r="CN307" i="9" s="1"/>
  <c r="L777" i="9"/>
  <c r="J777" i="9"/>
  <c r="K777" i="9"/>
  <c r="F778" i="9"/>
  <c r="AX682" i="9"/>
  <c r="CP682" i="9" s="1"/>
  <c r="AT682" i="9"/>
  <c r="CL682" i="9" s="1"/>
  <c r="AL682" i="9"/>
  <c r="CD682" i="9" s="1"/>
  <c r="AI682" i="9"/>
  <c r="CA682" i="9" s="1"/>
  <c r="AK682" i="9"/>
  <c r="CC682" i="9" s="1"/>
  <c r="AJ682" i="9"/>
  <c r="CB682" i="9" s="1"/>
  <c r="AU682" i="9"/>
  <c r="CM682" i="9" s="1"/>
  <c r="AW682" i="9"/>
  <c r="CO682" i="9" s="1"/>
  <c r="AV682" i="9"/>
  <c r="CN682" i="9" s="1"/>
  <c r="AS682" i="9"/>
  <c r="CK682" i="9" s="1"/>
  <c r="AN682" i="9"/>
  <c r="CF682" i="9" s="1"/>
  <c r="AZ682" i="9"/>
  <c r="CR682" i="9" s="1"/>
  <c r="BB682" i="9"/>
  <c r="CT682" i="9" s="1"/>
  <c r="AQ682" i="9"/>
  <c r="CI682" i="9" s="1"/>
  <c r="AP682" i="9"/>
  <c r="CH682" i="9" s="1"/>
  <c r="AF682" i="9"/>
  <c r="BX682" i="9" s="1"/>
  <c r="BX705" i="9" s="1"/>
  <c r="T19" i="11" s="1"/>
  <c r="AY682" i="9"/>
  <c r="CQ682" i="9" s="1"/>
  <c r="AH682" i="9"/>
  <c r="BZ682" i="9" s="1"/>
  <c r="AG682" i="9"/>
  <c r="BY682" i="9" s="1"/>
  <c r="BA682" i="9"/>
  <c r="CS682" i="9" s="1"/>
  <c r="AM682" i="9"/>
  <c r="CE682" i="9" s="1"/>
  <c r="AR682" i="9"/>
  <c r="CJ682" i="9" s="1"/>
  <c r="AO682" i="9"/>
  <c r="CG682" i="9" s="1"/>
  <c r="AO776" i="9"/>
  <c r="CG776" i="9" s="1"/>
  <c r="AI776" i="9"/>
  <c r="CA776" i="9" s="1"/>
  <c r="AG776" i="9"/>
  <c r="BY776" i="9" s="1"/>
  <c r="AQ776" i="9"/>
  <c r="CI776" i="9" s="1"/>
  <c r="AL776" i="9"/>
  <c r="CD776" i="9" s="1"/>
  <c r="AM776" i="9"/>
  <c r="CE776" i="9" s="1"/>
  <c r="AK776" i="9"/>
  <c r="CC776" i="9" s="1"/>
  <c r="AX776" i="9"/>
  <c r="CP776" i="9" s="1"/>
  <c r="BA776" i="9"/>
  <c r="CS776" i="9" s="1"/>
  <c r="AJ776" i="9"/>
  <c r="CB776" i="9" s="1"/>
  <c r="AT776" i="9"/>
  <c r="CL776" i="9" s="1"/>
  <c r="AU776" i="9"/>
  <c r="CM776" i="9" s="1"/>
  <c r="AF776" i="9"/>
  <c r="BX776" i="9" s="1"/>
  <c r="BX799" i="9" s="1"/>
  <c r="T21" i="11" s="1"/>
  <c r="AR776" i="9"/>
  <c r="CJ776" i="9" s="1"/>
  <c r="AH776" i="9"/>
  <c r="BZ776" i="9" s="1"/>
  <c r="AN776" i="9"/>
  <c r="CF776" i="9" s="1"/>
  <c r="AV776" i="9"/>
  <c r="CN776" i="9" s="1"/>
  <c r="AZ776" i="9"/>
  <c r="CR776" i="9" s="1"/>
  <c r="AS776" i="9"/>
  <c r="CK776" i="9" s="1"/>
  <c r="AP776" i="9"/>
  <c r="CH776" i="9" s="1"/>
  <c r="BB776" i="9"/>
  <c r="CT776" i="9" s="1"/>
  <c r="AY776" i="9"/>
  <c r="CQ776" i="9" s="1"/>
  <c r="AW776" i="9"/>
  <c r="CO776" i="9" s="1"/>
  <c r="H120" i="9"/>
  <c r="L119" i="9"/>
  <c r="K119" i="9"/>
  <c r="K27" i="9"/>
  <c r="F28" i="9"/>
  <c r="J27" i="9"/>
  <c r="L27" i="9"/>
  <c r="K213" i="9"/>
  <c r="F214" i="9"/>
  <c r="L213" i="9"/>
  <c r="J213" i="9"/>
  <c r="F123" i="9"/>
  <c r="AF212" i="9"/>
  <c r="BX212" i="9" s="1"/>
  <c r="BX235" i="9" s="1"/>
  <c r="T9" i="11" s="1"/>
  <c r="AJ212" i="9"/>
  <c r="CB212" i="9" s="1"/>
  <c r="AI212" i="9"/>
  <c r="CA212" i="9" s="1"/>
  <c r="AT212" i="9"/>
  <c r="CL212" i="9" s="1"/>
  <c r="AU212" i="9"/>
  <c r="CM212" i="9" s="1"/>
  <c r="AG212" i="9"/>
  <c r="BY212" i="9" s="1"/>
  <c r="AS212" i="9"/>
  <c r="CK212" i="9" s="1"/>
  <c r="AZ212" i="9"/>
  <c r="CR212" i="9" s="1"/>
  <c r="AP212" i="9"/>
  <c r="CH212" i="9" s="1"/>
  <c r="AY212" i="9"/>
  <c r="CQ212" i="9" s="1"/>
  <c r="AW212" i="9"/>
  <c r="CO212" i="9" s="1"/>
  <c r="AH212" i="9"/>
  <c r="BZ212" i="9" s="1"/>
  <c r="AX212" i="9"/>
  <c r="CP212" i="9" s="1"/>
  <c r="BB212" i="9"/>
  <c r="CT212" i="9" s="1"/>
  <c r="AN212" i="9"/>
  <c r="CF212" i="9" s="1"/>
  <c r="AV212" i="9"/>
  <c r="CN212" i="9" s="1"/>
  <c r="AM212" i="9"/>
  <c r="CE212" i="9" s="1"/>
  <c r="AL212" i="9"/>
  <c r="CD212" i="9" s="1"/>
  <c r="AO212" i="9"/>
  <c r="CG212" i="9" s="1"/>
  <c r="AK212" i="9"/>
  <c r="CC212" i="9" s="1"/>
  <c r="AR212" i="9"/>
  <c r="CJ212" i="9" s="1"/>
  <c r="BA212" i="9"/>
  <c r="CS212" i="9" s="1"/>
  <c r="AQ212" i="9"/>
  <c r="CI212" i="9" s="1"/>
  <c r="AJ26" i="9"/>
  <c r="CB26" i="9" s="1"/>
  <c r="AO26" i="9"/>
  <c r="CG26" i="9" s="1"/>
  <c r="AR26" i="9"/>
  <c r="CJ26" i="9" s="1"/>
  <c r="AU26" i="9"/>
  <c r="CM26" i="9" s="1"/>
  <c r="AI26" i="9"/>
  <c r="CA26" i="9" s="1"/>
  <c r="AL26" i="9"/>
  <c r="CD26" i="9" s="1"/>
  <c r="AX26" i="9"/>
  <c r="CP26" i="9" s="1"/>
  <c r="AN26" i="9"/>
  <c r="CF26" i="9" s="1"/>
  <c r="AV26" i="9"/>
  <c r="CN26" i="9" s="1"/>
  <c r="AT26" i="9"/>
  <c r="CL26" i="9" s="1"/>
  <c r="AY26" i="9"/>
  <c r="CQ26" i="9" s="1"/>
  <c r="AQ26" i="9"/>
  <c r="CI26" i="9" s="1"/>
  <c r="BA26" i="9"/>
  <c r="CS26" i="9" s="1"/>
  <c r="BB26" i="9"/>
  <c r="CT26" i="9" s="1"/>
  <c r="AS26" i="9"/>
  <c r="CK26" i="9" s="1"/>
  <c r="AM26" i="9"/>
  <c r="CE26" i="9" s="1"/>
  <c r="AH26" i="9"/>
  <c r="BZ26" i="9" s="1"/>
  <c r="BZ47" i="9" s="1"/>
  <c r="V5" i="11" s="1"/>
  <c r="AK26" i="9"/>
  <c r="CC26" i="9" s="1"/>
  <c r="AW26" i="9"/>
  <c r="CO26" i="9" s="1"/>
  <c r="AZ26" i="9"/>
  <c r="CR26" i="9" s="1"/>
  <c r="AP26" i="9"/>
  <c r="CH26" i="9" s="1"/>
  <c r="L308" i="9"/>
  <c r="F309" i="9"/>
  <c r="J308" i="9"/>
  <c r="K308" i="9"/>
  <c r="U1019" i="1"/>
  <c r="U1022" i="1" s="1"/>
  <c r="U985" i="1"/>
  <c r="U988" i="1" s="1"/>
  <c r="T951" i="1"/>
  <c r="T954" i="1" s="1"/>
  <c r="T917" i="1"/>
  <c r="T920" i="1" s="1"/>
  <c r="U849" i="1"/>
  <c r="U852" i="1" s="1"/>
  <c r="T815" i="1"/>
  <c r="T818" i="1" s="1"/>
  <c r="T781" i="1"/>
  <c r="T784" i="1" s="1"/>
  <c r="T713" i="1"/>
  <c r="T716" i="1" s="1"/>
  <c r="T679" i="1"/>
  <c r="T682" i="1" s="1"/>
  <c r="U645" i="1"/>
  <c r="U648" i="1" s="1"/>
  <c r="T543" i="1"/>
  <c r="T546" i="1" s="1"/>
  <c r="V509" i="1"/>
  <c r="V512" i="1" s="1"/>
  <c r="T237" i="1"/>
  <c r="T240" i="1" s="1"/>
  <c r="U203" i="1"/>
  <c r="U206" i="1" s="1"/>
  <c r="T67" i="1"/>
  <c r="T70" i="1" s="1"/>
  <c r="V101" i="1"/>
  <c r="V104" i="1" s="1"/>
  <c r="V169" i="1"/>
  <c r="V172" i="1" s="1"/>
  <c r="V577" i="1"/>
  <c r="V580" i="1" s="1"/>
  <c r="BM159" i="5" l="1" a="1"/>
  <c r="BM159" i="5" s="1"/>
  <c r="BM873" i="5" a="1"/>
  <c r="BM873" i="5" s="1"/>
  <c r="BM879" i="5" s="1"/>
  <c r="BM883" i="5" s="1"/>
  <c r="X55" i="12" s="1"/>
  <c r="BM822" i="5" a="1"/>
  <c r="BM822" i="5" s="1"/>
  <c r="BM828" i="5" s="1"/>
  <c r="BM832" i="5" s="1"/>
  <c r="X52" i="12" s="1"/>
  <c r="BM890" i="5" a="1"/>
  <c r="BM890" i="5" s="1"/>
  <c r="BM839" i="5" a="1"/>
  <c r="BM839" i="5" s="1"/>
  <c r="BM845" i="5" s="1"/>
  <c r="BM849" i="5" s="1"/>
  <c r="X53" i="12" s="1"/>
  <c r="BL896" i="5"/>
  <c r="BL900" i="5" s="1"/>
  <c r="W56" i="12" s="1"/>
  <c r="AK10" i="7" a="1"/>
  <c r="AK10" i="7" s="1"/>
  <c r="AK15" i="7" a="1"/>
  <c r="AK15" i="7" s="1"/>
  <c r="AK12" i="7" a="1"/>
  <c r="AK12" i="7" s="1"/>
  <c r="AK14" i="7" a="1"/>
  <c r="AK14" i="7" s="1"/>
  <c r="AK9" i="7" a="1"/>
  <c r="AK9" i="7" s="1"/>
  <c r="AK19" i="7" a="1"/>
  <c r="AK19" i="7" s="1"/>
  <c r="AK13" i="7" a="1"/>
  <c r="AK13" i="7" s="1"/>
  <c r="AK17" i="7" a="1"/>
  <c r="AK17" i="7" s="1"/>
  <c r="AK11" i="7" a="1"/>
  <c r="AK11" i="7" s="1"/>
  <c r="AK20" i="7" a="1"/>
  <c r="AK20" i="7" s="1"/>
  <c r="AK16" i="7" a="1"/>
  <c r="AK16" i="7" s="1"/>
  <c r="AK23" i="7" a="1"/>
  <c r="AK23" i="7" s="1"/>
  <c r="AK21" i="7" a="1"/>
  <c r="AK21" i="7" s="1"/>
  <c r="AK26" i="7" a="1"/>
  <c r="AK26" i="7" s="1"/>
  <c r="AK30" i="7" a="1"/>
  <c r="AK30" i="7" s="1"/>
  <c r="AK24" i="7" a="1"/>
  <c r="AK24" i="7" s="1"/>
  <c r="AK29" i="7" a="1"/>
  <c r="AK29" i="7" s="1"/>
  <c r="AK18" i="7" a="1"/>
  <c r="AK18" i="7" s="1"/>
  <c r="AK25" i="7" a="1"/>
  <c r="AK25" i="7" s="1"/>
  <c r="AK22" i="7" a="1"/>
  <c r="AK22" i="7" s="1"/>
  <c r="AK34" i="7" a="1"/>
  <c r="AK34" i="7" s="1"/>
  <c r="AK27" i="7" a="1"/>
  <c r="AK27" i="7" s="1"/>
  <c r="AK28" i="7" a="1"/>
  <c r="AK28" i="7" s="1"/>
  <c r="AK33" i="7" a="1"/>
  <c r="AK33" i="7" s="1"/>
  <c r="AK35" i="7" a="1"/>
  <c r="AK35" i="7" s="1"/>
  <c r="AK37" i="7" a="1"/>
  <c r="AK37" i="7" s="1"/>
  <c r="AK31" i="7" a="1"/>
  <c r="AK31" i="7" s="1"/>
  <c r="AK40" i="7" a="1"/>
  <c r="AK40" i="7" s="1"/>
  <c r="AK43" i="7" a="1"/>
  <c r="AK43" i="7" s="1"/>
  <c r="AK41" i="7" a="1"/>
  <c r="AK41" i="7" s="1"/>
  <c r="AK32" i="7" a="1"/>
  <c r="AK32" i="7" s="1"/>
  <c r="AK38" i="7" a="1"/>
  <c r="AK38" i="7" s="1"/>
  <c r="AK42" i="7" a="1"/>
  <c r="AK42" i="7" s="1"/>
  <c r="AK44" i="7" a="1"/>
  <c r="AK44" i="7" s="1"/>
  <c r="AK39" i="7" a="1"/>
  <c r="AK39" i="7" s="1"/>
  <c r="AK36" i="7" a="1"/>
  <c r="AK36" i="7" s="1"/>
  <c r="J25" i="14"/>
  <c r="J41" i="14" s="1"/>
  <c r="J42" i="14" s="1"/>
  <c r="K37" i="14"/>
  <c r="K45" i="14" s="1"/>
  <c r="K24" i="14"/>
  <c r="K40" i="14" s="1"/>
  <c r="E33" i="6"/>
  <c r="T50" i="14"/>
  <c r="S33" i="14"/>
  <c r="BL131" i="5"/>
  <c r="BL135" i="5" s="1"/>
  <c r="W11" i="12" s="1"/>
  <c r="BL743" i="5"/>
  <c r="BL747" i="5" s="1"/>
  <c r="W47" i="12" s="1"/>
  <c r="D36" i="6"/>
  <c r="F36" i="6" s="1"/>
  <c r="BM471" i="5"/>
  <c r="BM475" i="5" s="1"/>
  <c r="X31" i="12" s="1"/>
  <c r="BL63" i="5"/>
  <c r="BL67" i="5" s="1"/>
  <c r="W7" i="12" s="1"/>
  <c r="AI5" i="7" s="1" a="1"/>
  <c r="AI5" i="7" s="1"/>
  <c r="D35" i="6"/>
  <c r="F35" i="6" s="1"/>
  <c r="K35" i="14"/>
  <c r="K43" i="14" s="1"/>
  <c r="K20" i="14"/>
  <c r="C35" i="6" s="1"/>
  <c r="L35" i="14"/>
  <c r="L43" i="14" s="1"/>
  <c r="L20" i="14"/>
  <c r="J36" i="14"/>
  <c r="J44" i="14" s="1"/>
  <c r="K53" i="14"/>
  <c r="BN296" i="5" a="1"/>
  <c r="BN296" i="5" s="1"/>
  <c r="BN301" i="5" s="1"/>
  <c r="BN305" i="5" s="1"/>
  <c r="Y21" i="12" s="1"/>
  <c r="BN618" i="5" a="1"/>
  <c r="BN618" i="5" s="1"/>
  <c r="BN669" i="5" a="1"/>
  <c r="BN669" i="5" s="1"/>
  <c r="BN347" i="5" a="1"/>
  <c r="BN347" i="5" s="1"/>
  <c r="BN566" i="5" a="1"/>
  <c r="BN566" i="5" s="1"/>
  <c r="BN210" i="5" a="1"/>
  <c r="BN210" i="5" s="1"/>
  <c r="BN533" i="5" a="1"/>
  <c r="BN533" i="5" s="1"/>
  <c r="BN262" i="5" a="1"/>
  <c r="BN262" i="5" s="1"/>
  <c r="BN482" i="5" a="1"/>
  <c r="BN482" i="5" s="1"/>
  <c r="BN431" i="5" a="1"/>
  <c r="BN431" i="5" s="1"/>
  <c r="BN380" i="5" a="1"/>
  <c r="BN380" i="5" s="1"/>
  <c r="BN126" i="5" a="1"/>
  <c r="BN126" i="5" s="1"/>
  <c r="BM550" i="5" a="1"/>
  <c r="BM550" i="5" s="1"/>
  <c r="BM556" i="5" s="1"/>
  <c r="BM560" i="5" s="1"/>
  <c r="X36" i="12" s="1"/>
  <c r="BM362" i="5" a="1"/>
  <c r="BM362" i="5" s="1"/>
  <c r="BM369" i="5" s="1"/>
  <c r="BM373" i="5" s="1"/>
  <c r="X25" i="12" s="1"/>
  <c r="AJ7" i="7" s="1" a="1"/>
  <c r="AJ7" i="7" s="1"/>
  <c r="BM328" i="5" a="1"/>
  <c r="BM328" i="5" s="1"/>
  <c r="BM335" i="5" s="1"/>
  <c r="BM339" i="5" s="1"/>
  <c r="X23" i="12" s="1"/>
  <c r="BM244" i="5" a="1"/>
  <c r="BM244" i="5" s="1"/>
  <c r="BM250" i="5" s="1"/>
  <c r="BM254" i="5" s="1"/>
  <c r="X18" i="12" s="1"/>
  <c r="BM141" i="5" a="1"/>
  <c r="BM141" i="5" s="1"/>
  <c r="BM148" i="5" s="1"/>
  <c r="BM152" i="5" s="1"/>
  <c r="X12" i="12" s="1"/>
  <c r="BM670" i="5" a="1"/>
  <c r="BM670" i="5" s="1"/>
  <c r="BM675" i="5" s="1"/>
  <c r="BM679" i="5" s="1"/>
  <c r="X43" i="12" s="1"/>
  <c r="BM619" i="5" a="1"/>
  <c r="BM619" i="5" s="1"/>
  <c r="BM624" i="5" s="1"/>
  <c r="BM628" i="5" s="1"/>
  <c r="X40" i="12" s="1"/>
  <c r="BM720" i="5" a="1"/>
  <c r="BM720" i="5" s="1"/>
  <c r="BM726" i="5" s="1"/>
  <c r="BM730" i="5" s="1"/>
  <c r="X46" i="12" s="1"/>
  <c r="BM568" i="5" a="1"/>
  <c r="BM568" i="5" s="1"/>
  <c r="BM573" i="5" s="1"/>
  <c r="BM577" i="5" s="1"/>
  <c r="X37" i="12" s="1"/>
  <c r="BM381" i="5" a="1"/>
  <c r="BM381" i="5" s="1"/>
  <c r="BM386" i="5" s="1"/>
  <c r="BM390" i="5" s="1"/>
  <c r="X26" i="12" s="1"/>
  <c r="BM192" i="5" a="1"/>
  <c r="BM192" i="5" s="1"/>
  <c r="BM199" i="5" s="1"/>
  <c r="BM203" i="5" s="1"/>
  <c r="X15" i="12" s="1"/>
  <c r="BM211" i="5" a="1"/>
  <c r="BM211" i="5" s="1"/>
  <c r="BM432" i="5" a="1"/>
  <c r="BM432" i="5" s="1"/>
  <c r="BM437" i="5" s="1"/>
  <c r="BM441" i="5" s="1"/>
  <c r="X29" i="12" s="1"/>
  <c r="BM483" i="5" a="1"/>
  <c r="BM483" i="5" s="1"/>
  <c r="BM488" i="5" s="1"/>
  <c r="BM492" i="5" s="1"/>
  <c r="X32" i="12" s="1"/>
  <c r="BM93" i="5" a="1"/>
  <c r="BM93" i="5" s="1"/>
  <c r="BM345" i="5" a="1"/>
  <c r="BM345" i="5" s="1"/>
  <c r="BM352" i="5" s="1"/>
  <c r="BM356" i="5" s="1"/>
  <c r="X24" i="12" s="1"/>
  <c r="BM228" i="5" a="1"/>
  <c r="BM228" i="5" s="1"/>
  <c r="BM585" i="5" a="1"/>
  <c r="BM585" i="5" s="1"/>
  <c r="BM398" i="5" a="1"/>
  <c r="BM398" i="5" s="1"/>
  <c r="BM636" i="5" a="1"/>
  <c r="BM636" i="5" s="1"/>
  <c r="BM737" i="5" a="1"/>
  <c r="BM737" i="5" s="1"/>
  <c r="BM209" i="5" a="1"/>
  <c r="BM209" i="5" s="1"/>
  <c r="BM261" i="5" a="1"/>
  <c r="BM261" i="5" s="1"/>
  <c r="BM267" i="5" s="1"/>
  <c r="BM271" i="5" s="1"/>
  <c r="X19" i="12" s="1"/>
  <c r="BM687" i="5" a="1"/>
  <c r="BM687" i="5" s="1"/>
  <c r="BM500" i="5" a="1"/>
  <c r="BM500" i="5" s="1"/>
  <c r="BM449" i="5" a="1"/>
  <c r="BM449" i="5" s="1"/>
  <c r="BM125" i="5" a="1"/>
  <c r="BM125" i="5" s="1"/>
  <c r="BM176" i="5" a="1"/>
  <c r="BM176" i="5" s="1"/>
  <c r="BM787" i="5" a="1"/>
  <c r="BM787" i="5" s="1"/>
  <c r="BM794" i="5" s="1"/>
  <c r="BM798" i="5" s="1"/>
  <c r="X50" i="12" s="1"/>
  <c r="BM736" i="5" a="1"/>
  <c r="BM736" i="5" s="1"/>
  <c r="BM124" i="5" a="1"/>
  <c r="BM124" i="5" s="1"/>
  <c r="BM90" i="5" a="1"/>
  <c r="BM90" i="5" s="1"/>
  <c r="BL635" i="5" a="1"/>
  <c r="BL635" i="5" s="1"/>
  <c r="BL641" i="5" s="1"/>
  <c r="BL645" i="5" s="1"/>
  <c r="W41" i="12" s="1"/>
  <c r="BL686" i="5" a="1"/>
  <c r="BL686" i="5" s="1"/>
  <c r="BL692" i="5" s="1"/>
  <c r="BL696" i="5" s="1"/>
  <c r="W44" i="12" s="1"/>
  <c r="BL583" i="5" a="1"/>
  <c r="BL583" i="5" s="1"/>
  <c r="BL590" i="5" s="1"/>
  <c r="BL594" i="5" s="1"/>
  <c r="W38" i="12" s="1"/>
  <c r="BL499" i="5" a="1"/>
  <c r="BL499" i="5" s="1"/>
  <c r="BL505" i="5" s="1"/>
  <c r="BL509" i="5" s="1"/>
  <c r="W33" i="12" s="1"/>
  <c r="BL448" i="5" a="1"/>
  <c r="BL448" i="5" s="1"/>
  <c r="BL454" i="5" s="1"/>
  <c r="BL458" i="5" s="1"/>
  <c r="W30" i="12" s="1"/>
  <c r="BO226" i="5" a="1"/>
  <c r="BO226" i="5" s="1"/>
  <c r="BO175" i="5" a="1"/>
  <c r="BO175" i="5" s="1"/>
  <c r="BM56" i="5" a="1"/>
  <c r="BM56" i="5" s="1"/>
  <c r="BM539" i="5"/>
  <c r="BM543" i="5" s="1"/>
  <c r="X35" i="12" s="1"/>
  <c r="BN719" i="5" a="1"/>
  <c r="BN719" i="5" s="1"/>
  <c r="BN770" i="5" a="1"/>
  <c r="BN770" i="5" s="1"/>
  <c r="BN777" i="5" s="1"/>
  <c r="BN781" i="5" s="1"/>
  <c r="Y49" i="12" s="1"/>
  <c r="BN534" i="5" a="1"/>
  <c r="BN534" i="5" s="1"/>
  <c r="BM396" i="5" a="1"/>
  <c r="BM396" i="5" s="1"/>
  <c r="BM584" i="5" a="1"/>
  <c r="BM584" i="5" s="1"/>
  <c r="BL216" i="5"/>
  <c r="BL220" i="5" s="1"/>
  <c r="W16" i="12" s="1"/>
  <c r="BN567" i="5" a="1"/>
  <c r="BN567" i="5" s="1"/>
  <c r="BN379" i="5" a="1"/>
  <c r="BN379" i="5" s="1"/>
  <c r="BM57" i="5" a="1"/>
  <c r="BM57" i="5" s="1"/>
  <c r="BN652" i="5" a="1"/>
  <c r="BN652" i="5" s="1"/>
  <c r="BN658" i="5" s="1"/>
  <c r="BN662" i="5" s="1"/>
  <c r="Y42" i="12" s="1"/>
  <c r="BN549" i="5" a="1"/>
  <c r="BN549" i="5" s="1"/>
  <c r="BN601" i="5" a="1"/>
  <c r="BN601" i="5" s="1"/>
  <c r="BN607" i="5" s="1"/>
  <c r="BN611" i="5" s="1"/>
  <c r="Y39" i="12" s="1"/>
  <c r="BN414" i="5" a="1"/>
  <c r="BN414" i="5" s="1"/>
  <c r="BN420" i="5" s="1"/>
  <c r="BN424" i="5" s="1"/>
  <c r="Y28" i="12" s="1"/>
  <c r="BN465" i="5" a="1"/>
  <c r="BN465" i="5" s="1"/>
  <c r="BN516" i="5" a="1"/>
  <c r="BN516" i="5" s="1"/>
  <c r="BN522" i="5" s="1"/>
  <c r="BN526" i="5" s="1"/>
  <c r="Y34" i="12" s="1"/>
  <c r="BN363" i="5" a="1"/>
  <c r="BN363" i="5" s="1"/>
  <c r="BN330" i="5" a="1"/>
  <c r="BN330" i="5" s="1"/>
  <c r="BN245" i="5" a="1"/>
  <c r="BN245" i="5" s="1"/>
  <c r="BN143" i="5" a="1"/>
  <c r="BN143" i="5" s="1"/>
  <c r="BN193" i="5" a="1"/>
  <c r="BN193" i="5" s="1"/>
  <c r="CA46" i="7"/>
  <c r="CA47" i="7"/>
  <c r="T17" i="14" s="1"/>
  <c r="BZ48" i="7"/>
  <c r="S22" i="14" s="1"/>
  <c r="S38" i="14" s="1"/>
  <c r="CB7" i="7" a="1"/>
  <c r="CB7" i="7" s="1"/>
  <c r="CB10" i="7" a="1"/>
  <c r="CB10" i="7" s="1"/>
  <c r="CB8" i="7" a="1"/>
  <c r="CB8" i="7" s="1"/>
  <c r="CB5" i="7" a="1"/>
  <c r="CB5" i="7" s="1"/>
  <c r="CB9" i="7" a="1"/>
  <c r="CB9" i="7" s="1"/>
  <c r="BL227" i="5" a="1"/>
  <c r="BL227" i="5" s="1"/>
  <c r="BL233" i="5" s="1"/>
  <c r="BL237" i="5" s="1"/>
  <c r="W17" i="12" s="1"/>
  <c r="BL397" i="5" a="1"/>
  <c r="BL397" i="5" s="1"/>
  <c r="BL403" i="5" s="1"/>
  <c r="BL407" i="5" s="1"/>
  <c r="W27" i="12" s="1"/>
  <c r="BL177" i="5" a="1"/>
  <c r="BL177" i="5" s="1"/>
  <c r="BL182" i="5" s="1"/>
  <c r="BL186" i="5" s="1"/>
  <c r="W14" i="12" s="1"/>
  <c r="BN75" i="5" a="1"/>
  <c r="BN75" i="5" s="1"/>
  <c r="BL74" i="5" a="1"/>
  <c r="BL74" i="5" s="1"/>
  <c r="BL80" i="5" s="1"/>
  <c r="BL84" i="5" s="1"/>
  <c r="W8" i="12" s="1"/>
  <c r="BN23" i="5" a="1"/>
  <c r="BN23" i="5" s="1"/>
  <c r="BL165" i="5"/>
  <c r="BL169" i="5" s="1"/>
  <c r="W13" i="12" s="1"/>
  <c r="BM39" i="5" a="1"/>
  <c r="BM39" i="5" s="1"/>
  <c r="BM76" i="5" a="1"/>
  <c r="BM76" i="5" s="1"/>
  <c r="BM22" i="5" a="1"/>
  <c r="BM22" i="5" s="1"/>
  <c r="BM158" i="5" a="1"/>
  <c r="BM158" i="5" s="1"/>
  <c r="BM44" i="5" a="1"/>
  <c r="BM44" i="5" s="1"/>
  <c r="BM164" i="5" a="1"/>
  <c r="BM164" i="5" s="1"/>
  <c r="BM161" i="5" a="1"/>
  <c r="BM161" i="5" s="1"/>
  <c r="BM40" i="5" a="1"/>
  <c r="BM40" i="5" s="1"/>
  <c r="BM110" i="5" a="1"/>
  <c r="BM110" i="5" s="1"/>
  <c r="BM60" i="5" a="1"/>
  <c r="BM60" i="5" s="1"/>
  <c r="BM112" i="5" a="1"/>
  <c r="BM112" i="5" s="1"/>
  <c r="BM77" i="5" a="1"/>
  <c r="BM77" i="5" s="1"/>
  <c r="BM163" i="5" a="1"/>
  <c r="BM163" i="5" s="1"/>
  <c r="BM108" i="5" a="1"/>
  <c r="BM108" i="5" s="1"/>
  <c r="BM107" i="5" a="1"/>
  <c r="BM107" i="5" s="1"/>
  <c r="BM160" i="5" a="1"/>
  <c r="BM160" i="5" s="1"/>
  <c r="BM41" i="5" a="1"/>
  <c r="BM41" i="5" s="1"/>
  <c r="BM109" i="5" a="1"/>
  <c r="BM109" i="5" s="1"/>
  <c r="BM162" i="5" a="1"/>
  <c r="BM162" i="5" s="1"/>
  <c r="BM79" i="5" a="1"/>
  <c r="BM79" i="5" s="1"/>
  <c r="BM25" i="5" a="1"/>
  <c r="BM25" i="5" s="1"/>
  <c r="BM26" i="5" a="1"/>
  <c r="BM26" i="5" s="1"/>
  <c r="BN59" i="5" a="1"/>
  <c r="BN59" i="5" s="1"/>
  <c r="BN61" i="5" a="1"/>
  <c r="BN61" i="5" s="1"/>
  <c r="BN24" i="5" a="1"/>
  <c r="BN24" i="5" s="1"/>
  <c r="BN78" i="5" a="1"/>
  <c r="BN78" i="5" s="1"/>
  <c r="BN27" i="5" a="1"/>
  <c r="BN27" i="5" s="1"/>
  <c r="BO58" i="5" a="1"/>
  <c r="BO58" i="5" s="1"/>
  <c r="BM42" i="5" a="1"/>
  <c r="BM42" i="5" s="1"/>
  <c r="BM111" i="5" a="1"/>
  <c r="BM111" i="5" s="1"/>
  <c r="AC46" i="7"/>
  <c r="AC47" i="7"/>
  <c r="M16" i="14" s="1"/>
  <c r="M32" i="14" s="1"/>
  <c r="AD47" i="7"/>
  <c r="N16" i="14" s="1"/>
  <c r="N19" i="14" s="1"/>
  <c r="AB48" i="7"/>
  <c r="L21" i="14" s="1"/>
  <c r="BL114" i="5"/>
  <c r="BL118" i="5" s="1"/>
  <c r="W10" i="12" s="1"/>
  <c r="AI6" i="7" s="1" a="1"/>
  <c r="AI6" i="7" s="1"/>
  <c r="BL29" i="5"/>
  <c r="BL33" i="5" s="1"/>
  <c r="W5" i="12" s="1"/>
  <c r="BL97" i="5"/>
  <c r="BL101" i="5" s="1"/>
  <c r="W9" i="12" s="1"/>
  <c r="BL46" i="5"/>
  <c r="BL50" i="5" s="1"/>
  <c r="W6" i="12" s="1"/>
  <c r="AI8" i="7" s="1" a="1"/>
  <c r="AI8" i="7" s="1"/>
  <c r="AK3" i="7"/>
  <c r="CC6" i="7" s="1" a="1"/>
  <c r="CC6" i="7" s="1"/>
  <c r="BQ151" i="5"/>
  <c r="AC149" i="5"/>
  <c r="BR149" i="5" a="1"/>
  <c r="BR149" i="5" s="1"/>
  <c r="AC150" i="5"/>
  <c r="BR150" i="5" a="1"/>
  <c r="BR150" i="5" s="1"/>
  <c r="BQ168" i="5"/>
  <c r="AC184" i="5"/>
  <c r="BR184" i="5" a="1"/>
  <c r="BR184" i="5" s="1"/>
  <c r="AB183" i="5"/>
  <c r="BQ183" i="5" a="1"/>
  <c r="BQ183" i="5" s="1"/>
  <c r="BQ185" i="5" s="1"/>
  <c r="AC167" i="5"/>
  <c r="BR167" i="5" a="1"/>
  <c r="BR167" i="5" s="1"/>
  <c r="AC166" i="5"/>
  <c r="BR166" i="5" a="1"/>
  <c r="BR166" i="5" s="1"/>
  <c r="BP133" i="5" a="1"/>
  <c r="BP133" i="5" s="1"/>
  <c r="BP134" i="5" s="1"/>
  <c r="AA133" i="5"/>
  <c r="AC132" i="5"/>
  <c r="BR132" i="5" a="1"/>
  <c r="BR132" i="5" s="1"/>
  <c r="AC116" i="5"/>
  <c r="BR116" i="5" a="1"/>
  <c r="BR116" i="5" s="1"/>
  <c r="AB115" i="5"/>
  <c r="BQ115" i="5" a="1"/>
  <c r="BQ115" i="5" s="1"/>
  <c r="BQ117" i="5" s="1"/>
  <c r="AC99" i="5"/>
  <c r="BR99" i="5" a="1"/>
  <c r="BR99" i="5" s="1"/>
  <c r="BR100" i="5" s="1"/>
  <c r="AE98" i="5"/>
  <c r="BT98" i="5" a="1"/>
  <c r="BT98" i="5" s="1"/>
  <c r="AB81" i="5"/>
  <c r="BQ81" i="5" a="1"/>
  <c r="BQ81" i="5" s="1"/>
  <c r="BQ83" i="5" s="1"/>
  <c r="AC82" i="5"/>
  <c r="BR82" i="5" a="1"/>
  <c r="BR82" i="5" s="1"/>
  <c r="AC65" i="5"/>
  <c r="BR65" i="5" a="1"/>
  <c r="BR65" i="5" s="1"/>
  <c r="BQ64" i="5" a="1"/>
  <c r="BQ64" i="5" s="1"/>
  <c r="BQ66" i="5" s="1"/>
  <c r="AB64" i="5"/>
  <c r="AA48" i="5"/>
  <c r="BP48" i="5" a="1"/>
  <c r="BP48" i="5" s="1"/>
  <c r="BP49" i="5" s="1"/>
  <c r="AC47" i="5"/>
  <c r="BR47" i="5" a="1"/>
  <c r="BR47" i="5" s="1"/>
  <c r="BQ30" i="5" a="1"/>
  <c r="BQ30" i="5" s="1"/>
  <c r="BQ32" i="5" s="1"/>
  <c r="AB30" i="5"/>
  <c r="AB11" i="5"/>
  <c r="AA13" i="5"/>
  <c r="AA10" i="5"/>
  <c r="AB5" i="5"/>
  <c r="CT1331" i="9"/>
  <c r="CS1330" i="9"/>
  <c r="CO1326" i="9"/>
  <c r="CQ1328" i="9"/>
  <c r="CR1329" i="9"/>
  <c r="CM1324" i="9"/>
  <c r="CN1325" i="9"/>
  <c r="CK1322" i="9"/>
  <c r="CP1327" i="9"/>
  <c r="CL1323" i="9"/>
  <c r="AZ1341" i="9"/>
  <c r="CR1341" i="9" s="1"/>
  <c r="AR1341" i="9"/>
  <c r="CJ1341" i="9" s="1"/>
  <c r="AJ1341" i="9"/>
  <c r="CB1341" i="9" s="1"/>
  <c r="AY1341" i="9"/>
  <c r="CQ1341" i="9" s="1"/>
  <c r="AQ1341" i="9"/>
  <c r="CI1341" i="9" s="1"/>
  <c r="AI1341" i="9"/>
  <c r="CA1341" i="9" s="1"/>
  <c r="AW1341" i="9"/>
  <c r="CO1341" i="9" s="1"/>
  <c r="AM1341" i="9"/>
  <c r="CE1341" i="9" s="1"/>
  <c r="AV1341" i="9"/>
  <c r="CN1341" i="9" s="1"/>
  <c r="AL1341" i="9"/>
  <c r="CD1341" i="9" s="1"/>
  <c r="AU1341" i="9"/>
  <c r="CM1341" i="9" s="1"/>
  <c r="AK1341" i="9"/>
  <c r="CC1341" i="9" s="1"/>
  <c r="AT1341" i="9"/>
  <c r="CL1341" i="9" s="1"/>
  <c r="AH1341" i="9"/>
  <c r="BZ1341" i="9" s="1"/>
  <c r="AS1341" i="9"/>
  <c r="CK1341" i="9" s="1"/>
  <c r="AG1341" i="9"/>
  <c r="BY1341" i="9" s="1"/>
  <c r="BY1363" i="9" s="1"/>
  <c r="U33" i="11" s="1"/>
  <c r="BN464" i="5" s="1" a="1"/>
  <c r="BN464" i="5" s="1"/>
  <c r="BB1341" i="9"/>
  <c r="CT1341" i="9" s="1"/>
  <c r="AP1341" i="9"/>
  <c r="CH1341" i="9" s="1"/>
  <c r="BA1341" i="9"/>
  <c r="CS1341" i="9" s="1"/>
  <c r="AO1341" i="9"/>
  <c r="CG1341" i="9" s="1"/>
  <c r="AX1341" i="9"/>
  <c r="CP1341" i="9" s="1"/>
  <c r="AN1341" i="9"/>
  <c r="CF1341" i="9" s="1"/>
  <c r="J1342" i="9"/>
  <c r="F1343" i="9"/>
  <c r="L1342" i="9"/>
  <c r="K1342" i="9"/>
  <c r="AU1321" i="9"/>
  <c r="CM1321" i="9" s="1"/>
  <c r="K1296" i="9"/>
  <c r="J1296" i="9"/>
  <c r="F1297" i="9"/>
  <c r="L1296" i="9"/>
  <c r="AV1295" i="9"/>
  <c r="CN1295" i="9" s="1"/>
  <c r="AN1295" i="9"/>
  <c r="CF1295" i="9" s="1"/>
  <c r="AU1295" i="9"/>
  <c r="CM1295" i="9" s="1"/>
  <c r="AM1295" i="9"/>
  <c r="CE1295" i="9" s="1"/>
  <c r="BA1295" i="9"/>
  <c r="CS1295" i="9" s="1"/>
  <c r="AS1295" i="9"/>
  <c r="CK1295" i="9" s="1"/>
  <c r="AK1295" i="9"/>
  <c r="CC1295" i="9" s="1"/>
  <c r="AZ1295" i="9"/>
  <c r="CR1295" i="9" s="1"/>
  <c r="AR1295" i="9"/>
  <c r="CJ1295" i="9" s="1"/>
  <c r="AJ1295" i="9"/>
  <c r="CB1295" i="9" s="1"/>
  <c r="AY1295" i="9"/>
  <c r="CQ1295" i="9" s="1"/>
  <c r="AQ1295" i="9"/>
  <c r="CI1295" i="9" s="1"/>
  <c r="AI1295" i="9"/>
  <c r="CA1295" i="9" s="1"/>
  <c r="BB1295" i="9"/>
  <c r="CT1295" i="9" s="1"/>
  <c r="AW1295" i="9"/>
  <c r="CO1295" i="9" s="1"/>
  <c r="AT1295" i="9"/>
  <c r="CL1295" i="9" s="1"/>
  <c r="AP1295" i="9"/>
  <c r="CH1295" i="9" s="1"/>
  <c r="AL1295" i="9"/>
  <c r="CD1295" i="9" s="1"/>
  <c r="AX1295" i="9"/>
  <c r="CP1295" i="9" s="1"/>
  <c r="AH1295" i="9"/>
  <c r="BZ1295" i="9" s="1"/>
  <c r="BZ1316" i="9" s="1"/>
  <c r="V32" i="11" s="1"/>
  <c r="BO481" i="5" s="1" a="1"/>
  <c r="BO481" i="5" s="1"/>
  <c r="AO1295" i="9"/>
  <c r="CG1295" i="9" s="1"/>
  <c r="AU1274" i="9"/>
  <c r="CM1274" i="9" s="1"/>
  <c r="CT1284" i="9"/>
  <c r="CR1282" i="9"/>
  <c r="CO1279" i="9"/>
  <c r="CN1278" i="9"/>
  <c r="CL1276" i="9"/>
  <c r="CS1283" i="9"/>
  <c r="CQ1281" i="9"/>
  <c r="CP1280" i="9"/>
  <c r="CM1277" i="9"/>
  <c r="CK1275" i="9"/>
  <c r="AT1227" i="9"/>
  <c r="CL1227" i="9" s="1"/>
  <c r="CT1238" i="9"/>
  <c r="CP1234" i="9"/>
  <c r="CR1236" i="9"/>
  <c r="CN1232" i="9"/>
  <c r="CJ1228" i="9"/>
  <c r="CM1231" i="9"/>
  <c r="CK1229" i="9"/>
  <c r="CQ1235" i="9"/>
  <c r="CS1237" i="9"/>
  <c r="CO1233" i="9"/>
  <c r="CL1230" i="9"/>
  <c r="AV1248" i="9"/>
  <c r="CN1248" i="9" s="1"/>
  <c r="AN1248" i="9"/>
  <c r="CF1248" i="9" s="1"/>
  <c r="BB1248" i="9"/>
  <c r="CT1248" i="9" s="1"/>
  <c r="AT1248" i="9"/>
  <c r="CL1248" i="9" s="1"/>
  <c r="AL1248" i="9"/>
  <c r="CD1248" i="9" s="1"/>
  <c r="BA1248" i="9"/>
  <c r="CS1248" i="9" s="1"/>
  <c r="AS1248" i="9"/>
  <c r="CK1248" i="9" s="1"/>
  <c r="AK1248" i="9"/>
  <c r="CC1248" i="9" s="1"/>
  <c r="AZ1248" i="9"/>
  <c r="CR1248" i="9" s="1"/>
  <c r="AR1248" i="9"/>
  <c r="CJ1248" i="9" s="1"/>
  <c r="AJ1248" i="9"/>
  <c r="CB1248" i="9" s="1"/>
  <c r="AY1248" i="9"/>
  <c r="CQ1248" i="9" s="1"/>
  <c r="AQ1248" i="9"/>
  <c r="CI1248" i="9" s="1"/>
  <c r="AI1248" i="9"/>
  <c r="CA1248" i="9" s="1"/>
  <c r="AW1248" i="9"/>
  <c r="CO1248" i="9" s="1"/>
  <c r="AU1248" i="9"/>
  <c r="CM1248" i="9" s="1"/>
  <c r="AP1248" i="9"/>
  <c r="CH1248" i="9" s="1"/>
  <c r="AM1248" i="9"/>
  <c r="CE1248" i="9" s="1"/>
  <c r="AX1248" i="9"/>
  <c r="CP1248" i="9" s="1"/>
  <c r="AH1248" i="9"/>
  <c r="BZ1248" i="9" s="1"/>
  <c r="BZ1269" i="9" s="1"/>
  <c r="V31" i="11" s="1"/>
  <c r="BO498" i="5" s="1" a="1"/>
  <c r="BO498" i="5" s="1"/>
  <c r="AO1248" i="9"/>
  <c r="CG1248" i="9" s="1"/>
  <c r="K1249" i="9"/>
  <c r="F1250" i="9"/>
  <c r="L1249" i="9"/>
  <c r="J1249" i="9"/>
  <c r="L1155" i="9"/>
  <c r="K1155" i="9"/>
  <c r="J1155" i="9"/>
  <c r="F1156" i="9"/>
  <c r="BB1154" i="9"/>
  <c r="CT1154" i="9" s="1"/>
  <c r="AT1154" i="9"/>
  <c r="CL1154" i="9" s="1"/>
  <c r="AL1154" i="9"/>
  <c r="CD1154" i="9" s="1"/>
  <c r="BA1154" i="9"/>
  <c r="CS1154" i="9" s="1"/>
  <c r="AS1154" i="9"/>
  <c r="CK1154" i="9" s="1"/>
  <c r="AK1154" i="9"/>
  <c r="CC1154" i="9" s="1"/>
  <c r="AZ1154" i="9"/>
  <c r="CR1154" i="9" s="1"/>
  <c r="AR1154" i="9"/>
  <c r="CJ1154" i="9" s="1"/>
  <c r="AJ1154" i="9"/>
  <c r="CB1154" i="9" s="1"/>
  <c r="AY1154" i="9"/>
  <c r="CQ1154" i="9" s="1"/>
  <c r="AQ1154" i="9"/>
  <c r="CI1154" i="9" s="1"/>
  <c r="AI1154" i="9"/>
  <c r="CA1154" i="9" s="1"/>
  <c r="AW1154" i="9"/>
  <c r="CO1154" i="9" s="1"/>
  <c r="AO1154" i="9"/>
  <c r="CG1154" i="9" s="1"/>
  <c r="AX1154" i="9"/>
  <c r="CP1154" i="9" s="1"/>
  <c r="AV1154" i="9"/>
  <c r="CN1154" i="9" s="1"/>
  <c r="AU1154" i="9"/>
  <c r="CM1154" i="9" s="1"/>
  <c r="AN1154" i="9"/>
  <c r="CF1154" i="9" s="1"/>
  <c r="AM1154" i="9"/>
  <c r="CE1154" i="9" s="1"/>
  <c r="AP1154" i="9"/>
  <c r="CH1154" i="9" s="1"/>
  <c r="AH1154" i="9"/>
  <c r="BZ1154" i="9" s="1"/>
  <c r="BZ1175" i="9" s="1"/>
  <c r="V29" i="11" s="1"/>
  <c r="BO600" i="5" s="1" a="1"/>
  <c r="BO600" i="5" s="1"/>
  <c r="AT1133" i="9"/>
  <c r="CL1133" i="9" s="1"/>
  <c r="CT1144" i="9"/>
  <c r="CP1140" i="9"/>
  <c r="CR1142" i="9"/>
  <c r="CN1138" i="9"/>
  <c r="CJ1134" i="9"/>
  <c r="CQ1141" i="9"/>
  <c r="CO1139" i="9"/>
  <c r="CL1136" i="9"/>
  <c r="CS1143" i="9"/>
  <c r="CK1135" i="9"/>
  <c r="CM1137" i="9"/>
  <c r="F1110" i="9"/>
  <c r="K1109" i="9"/>
  <c r="J1109" i="9"/>
  <c r="L1109" i="9"/>
  <c r="AU1108" i="9"/>
  <c r="CM1108" i="9" s="1"/>
  <c r="AM1108" i="9"/>
  <c r="CE1108" i="9" s="1"/>
  <c r="BB1108" i="9"/>
  <c r="CT1108" i="9" s="1"/>
  <c r="AT1108" i="9"/>
  <c r="CL1108" i="9" s="1"/>
  <c r="AL1108" i="9"/>
  <c r="CD1108" i="9" s="1"/>
  <c r="AZ1108" i="9"/>
  <c r="CR1108" i="9" s="1"/>
  <c r="AR1108" i="9"/>
  <c r="CJ1108" i="9" s="1"/>
  <c r="AJ1108" i="9"/>
  <c r="CB1108" i="9" s="1"/>
  <c r="AS1108" i="9"/>
  <c r="CK1108" i="9" s="1"/>
  <c r="AQ1108" i="9"/>
  <c r="CI1108" i="9" s="1"/>
  <c r="AP1108" i="9"/>
  <c r="CH1108" i="9" s="1"/>
  <c r="BA1108" i="9"/>
  <c r="CS1108" i="9" s="1"/>
  <c r="AO1108" i="9"/>
  <c r="CG1108" i="9" s="1"/>
  <c r="AY1108" i="9"/>
  <c r="CQ1108" i="9" s="1"/>
  <c r="AN1108" i="9"/>
  <c r="CF1108" i="9" s="1"/>
  <c r="AX1108" i="9"/>
  <c r="CP1108" i="9" s="1"/>
  <c r="AK1108" i="9"/>
  <c r="CC1108" i="9" s="1"/>
  <c r="AV1108" i="9"/>
  <c r="CN1108" i="9" s="1"/>
  <c r="AW1108" i="9"/>
  <c r="CO1108" i="9" s="1"/>
  <c r="AI1108" i="9"/>
  <c r="CA1108" i="9" s="1"/>
  <c r="CA1128" i="9" s="1"/>
  <c r="W28" i="11" s="1"/>
  <c r="BP617" i="5" s="1" a="1"/>
  <c r="BP617" i="5" s="1"/>
  <c r="AS1086" i="9"/>
  <c r="CK1086" i="9" s="1"/>
  <c r="CS1097" i="9"/>
  <c r="CO1093" i="9"/>
  <c r="CQ1095" i="9"/>
  <c r="CR1096" i="9"/>
  <c r="CP1094" i="9"/>
  <c r="CT1098" i="9"/>
  <c r="CM1091" i="9"/>
  <c r="CN1092" i="9"/>
  <c r="CI1087" i="9"/>
  <c r="CK1089" i="9"/>
  <c r="CL1090" i="9"/>
  <c r="CJ1088" i="9"/>
  <c r="CS1050" i="9"/>
  <c r="CK1042" i="9"/>
  <c r="CO1046" i="9"/>
  <c r="CP1047" i="9"/>
  <c r="CN1045" i="9"/>
  <c r="CT1051" i="9"/>
  <c r="CQ1048" i="9"/>
  <c r="CI1040" i="9"/>
  <c r="CM1044" i="9"/>
  <c r="CJ1041" i="9"/>
  <c r="CR1049" i="9"/>
  <c r="CL1043" i="9"/>
  <c r="AS1039" i="9"/>
  <c r="CK1039" i="9" s="1"/>
  <c r="K1061" i="9"/>
  <c r="J1061" i="9"/>
  <c r="F1062" i="9"/>
  <c r="L1061" i="9"/>
  <c r="AV1060" i="9"/>
  <c r="CN1060" i="9" s="1"/>
  <c r="AN1060" i="9"/>
  <c r="CF1060" i="9" s="1"/>
  <c r="AU1060" i="9"/>
  <c r="CM1060" i="9" s="1"/>
  <c r="AM1060" i="9"/>
  <c r="CE1060" i="9" s="1"/>
  <c r="BB1060" i="9"/>
  <c r="CT1060" i="9" s="1"/>
  <c r="AT1060" i="9"/>
  <c r="CL1060" i="9" s="1"/>
  <c r="AL1060" i="9"/>
  <c r="CD1060" i="9" s="1"/>
  <c r="BA1060" i="9"/>
  <c r="CS1060" i="9" s="1"/>
  <c r="AS1060" i="9"/>
  <c r="CK1060" i="9" s="1"/>
  <c r="AK1060" i="9"/>
  <c r="CC1060" i="9" s="1"/>
  <c r="AZ1060" i="9"/>
  <c r="CR1060" i="9" s="1"/>
  <c r="AR1060" i="9"/>
  <c r="CJ1060" i="9" s="1"/>
  <c r="AJ1060" i="9"/>
  <c r="CB1060" i="9" s="1"/>
  <c r="AH1060" i="9"/>
  <c r="BZ1060" i="9" s="1"/>
  <c r="BZ1081" i="9" s="1"/>
  <c r="V27" i="11" s="1"/>
  <c r="BO634" i="5" s="1" a="1"/>
  <c r="BO634" i="5" s="1"/>
  <c r="AY1060" i="9"/>
  <c r="CQ1060" i="9" s="1"/>
  <c r="AX1060" i="9"/>
  <c r="CP1060" i="9" s="1"/>
  <c r="AW1060" i="9"/>
  <c r="CO1060" i="9" s="1"/>
  <c r="AQ1060" i="9"/>
  <c r="CI1060" i="9" s="1"/>
  <c r="AP1060" i="9"/>
  <c r="CH1060" i="9" s="1"/>
  <c r="AI1060" i="9"/>
  <c r="CA1060" i="9" s="1"/>
  <c r="AO1060" i="9"/>
  <c r="CG1060" i="9" s="1"/>
  <c r="AV945" i="9"/>
  <c r="CN945" i="9" s="1"/>
  <c r="CT954" i="9"/>
  <c r="CS953" i="9"/>
  <c r="CR952" i="9"/>
  <c r="CP950" i="9"/>
  <c r="CL946" i="9"/>
  <c r="CQ951" i="9"/>
  <c r="CO949" i="9"/>
  <c r="CM947" i="9"/>
  <c r="CN948" i="9"/>
  <c r="BB966" i="9"/>
  <c r="CT966" i="9" s="1"/>
  <c r="AT966" i="9"/>
  <c r="CL966" i="9" s="1"/>
  <c r="AL966" i="9"/>
  <c r="CD966" i="9" s="1"/>
  <c r="BA966" i="9"/>
  <c r="CS966" i="9" s="1"/>
  <c r="AS966" i="9"/>
  <c r="CK966" i="9" s="1"/>
  <c r="AK966" i="9"/>
  <c r="CC966" i="9" s="1"/>
  <c r="AZ966" i="9"/>
  <c r="CR966" i="9" s="1"/>
  <c r="AR966" i="9"/>
  <c r="CJ966" i="9" s="1"/>
  <c r="AJ966" i="9"/>
  <c r="CB966" i="9" s="1"/>
  <c r="AY966" i="9"/>
  <c r="CQ966" i="9" s="1"/>
  <c r="AQ966" i="9"/>
  <c r="CI966" i="9" s="1"/>
  <c r="AI966" i="9"/>
  <c r="CA966" i="9" s="1"/>
  <c r="AW966" i="9"/>
  <c r="CO966" i="9" s="1"/>
  <c r="AO966" i="9"/>
  <c r="CG966" i="9" s="1"/>
  <c r="AX966" i="9"/>
  <c r="CP966" i="9" s="1"/>
  <c r="AV966" i="9"/>
  <c r="CN966" i="9" s="1"/>
  <c r="AU966" i="9"/>
  <c r="CM966" i="9" s="1"/>
  <c r="AN966" i="9"/>
  <c r="CF966" i="9" s="1"/>
  <c r="AM966" i="9"/>
  <c r="CE966" i="9" s="1"/>
  <c r="AP966" i="9"/>
  <c r="CH966" i="9" s="1"/>
  <c r="AH966" i="9"/>
  <c r="BZ966" i="9" s="1"/>
  <c r="BZ987" i="9" s="1"/>
  <c r="V25" i="11" s="1"/>
  <c r="BO857" i="5" s="1" a="1"/>
  <c r="BO857" i="5" s="1"/>
  <c r="BO862" i="5" s="1"/>
  <c r="BO866" i="5" s="1"/>
  <c r="Z54" i="12" s="1"/>
  <c r="L967" i="9"/>
  <c r="J967" i="9"/>
  <c r="F968" i="9"/>
  <c r="K967" i="9"/>
  <c r="AU898" i="9"/>
  <c r="CM898" i="9" s="1"/>
  <c r="CT908" i="9"/>
  <c r="CR906" i="9"/>
  <c r="CQ905" i="9"/>
  <c r="CS907" i="9"/>
  <c r="CO903" i="9"/>
  <c r="CP904" i="9"/>
  <c r="CN902" i="9"/>
  <c r="CM901" i="9"/>
  <c r="CK899" i="9"/>
  <c r="CL900" i="9"/>
  <c r="BB919" i="9"/>
  <c r="CT919" i="9" s="1"/>
  <c r="AT919" i="9"/>
  <c r="CL919" i="9" s="1"/>
  <c r="AL919" i="9"/>
  <c r="CD919" i="9" s="1"/>
  <c r="BA919" i="9"/>
  <c r="CS919" i="9" s="1"/>
  <c r="AS919" i="9"/>
  <c r="CK919" i="9" s="1"/>
  <c r="AK919" i="9"/>
  <c r="CC919" i="9" s="1"/>
  <c r="AZ919" i="9"/>
  <c r="CR919" i="9" s="1"/>
  <c r="AR919" i="9"/>
  <c r="CJ919" i="9" s="1"/>
  <c r="AJ919" i="9"/>
  <c r="CB919" i="9" s="1"/>
  <c r="AY919" i="9"/>
  <c r="CQ919" i="9" s="1"/>
  <c r="AQ919" i="9"/>
  <c r="CI919" i="9" s="1"/>
  <c r="AI919" i="9"/>
  <c r="CA919" i="9" s="1"/>
  <c r="AW919" i="9"/>
  <c r="CO919" i="9" s="1"/>
  <c r="AO919" i="9"/>
  <c r="CG919" i="9" s="1"/>
  <c r="AX919" i="9"/>
  <c r="CP919" i="9" s="1"/>
  <c r="AV919" i="9"/>
  <c r="CN919" i="9" s="1"/>
  <c r="AU919" i="9"/>
  <c r="CM919" i="9" s="1"/>
  <c r="AP919" i="9"/>
  <c r="CH919" i="9" s="1"/>
  <c r="AN919" i="9"/>
  <c r="CF919" i="9" s="1"/>
  <c r="AM919" i="9"/>
  <c r="CE919" i="9" s="1"/>
  <c r="AH919" i="9"/>
  <c r="BZ919" i="9" s="1"/>
  <c r="BZ940" i="9" s="1"/>
  <c r="V24" i="11" s="1"/>
  <c r="BO874" i="5" s="1" a="1"/>
  <c r="BO874" i="5" s="1"/>
  <c r="L920" i="9"/>
  <c r="F921" i="9"/>
  <c r="K920" i="9"/>
  <c r="J920" i="9"/>
  <c r="CQ870" i="9"/>
  <c r="BX893" i="9"/>
  <c r="T23" i="11" s="1"/>
  <c r="BM891" i="5" s="1" a="1"/>
  <c r="BM891" i="5" s="1"/>
  <c r="CC856" i="9"/>
  <c r="BY852" i="9"/>
  <c r="CB855" i="9"/>
  <c r="BZ853" i="9"/>
  <c r="CA854" i="9"/>
  <c r="CD857" i="9"/>
  <c r="CE858" i="9"/>
  <c r="CF859" i="9"/>
  <c r="CG860" i="9"/>
  <c r="CH861" i="9"/>
  <c r="CI862" i="9"/>
  <c r="CJ863" i="9"/>
  <c r="CK864" i="9"/>
  <c r="CL865" i="9"/>
  <c r="CM866" i="9"/>
  <c r="CN867" i="9"/>
  <c r="CO868" i="9"/>
  <c r="CP869" i="9"/>
  <c r="AI851" i="9"/>
  <c r="CA851" i="9" s="1"/>
  <c r="K872" i="9"/>
  <c r="J872" i="9"/>
  <c r="F873" i="9"/>
  <c r="L872" i="9"/>
  <c r="AW871" i="9"/>
  <c r="CO871" i="9" s="1"/>
  <c r="AO871" i="9"/>
  <c r="CG871" i="9" s="1"/>
  <c r="AG871" i="9"/>
  <c r="BY871" i="9" s="1"/>
  <c r="BB871" i="9"/>
  <c r="AT871" i="9"/>
  <c r="CL871" i="9" s="1"/>
  <c r="AL871" i="9"/>
  <c r="CD871" i="9" s="1"/>
  <c r="BA871" i="9"/>
  <c r="AS871" i="9"/>
  <c r="CK871" i="9" s="1"/>
  <c r="AK871" i="9"/>
  <c r="CC871" i="9" s="1"/>
  <c r="AR871" i="9"/>
  <c r="CJ871" i="9" s="1"/>
  <c r="AQ871" i="9"/>
  <c r="CI871" i="9" s="1"/>
  <c r="AP871" i="9"/>
  <c r="CH871" i="9" s="1"/>
  <c r="AZ871" i="9"/>
  <c r="CR871" i="9" s="1"/>
  <c r="AN871" i="9"/>
  <c r="CF871" i="9" s="1"/>
  <c r="AY871" i="9"/>
  <c r="CQ871" i="9" s="1"/>
  <c r="AM871" i="9"/>
  <c r="CE871" i="9" s="1"/>
  <c r="AX871" i="9"/>
  <c r="CP871" i="9" s="1"/>
  <c r="AJ871" i="9"/>
  <c r="CB871" i="9" s="1"/>
  <c r="AV871" i="9"/>
  <c r="CN871" i="9" s="1"/>
  <c r="AU871" i="9"/>
  <c r="CM871" i="9" s="1"/>
  <c r="AI871" i="9"/>
  <c r="CA871" i="9" s="1"/>
  <c r="AH871" i="9"/>
  <c r="BZ871" i="9" s="1"/>
  <c r="K732" i="9"/>
  <c r="J732" i="9"/>
  <c r="F733" i="9"/>
  <c r="L732" i="9"/>
  <c r="AV731" i="9"/>
  <c r="CN731" i="9" s="1"/>
  <c r="AN731" i="9"/>
  <c r="CF731" i="9" s="1"/>
  <c r="AU731" i="9"/>
  <c r="CM731" i="9" s="1"/>
  <c r="AM731" i="9"/>
  <c r="CE731" i="9" s="1"/>
  <c r="BB731" i="9"/>
  <c r="CT731" i="9" s="1"/>
  <c r="AT731" i="9"/>
  <c r="CL731" i="9" s="1"/>
  <c r="AL731" i="9"/>
  <c r="CD731" i="9" s="1"/>
  <c r="BA731" i="9"/>
  <c r="CS731" i="9" s="1"/>
  <c r="AS731" i="9"/>
  <c r="CK731" i="9" s="1"/>
  <c r="AK731" i="9"/>
  <c r="CC731" i="9" s="1"/>
  <c r="AY731" i="9"/>
  <c r="CQ731" i="9" s="1"/>
  <c r="AQ731" i="9"/>
  <c r="CI731" i="9" s="1"/>
  <c r="AI731" i="9"/>
  <c r="CA731" i="9" s="1"/>
  <c r="AX731" i="9"/>
  <c r="CP731" i="9" s="1"/>
  <c r="AP731" i="9"/>
  <c r="CH731" i="9" s="1"/>
  <c r="AH731" i="9"/>
  <c r="BZ731" i="9" s="1"/>
  <c r="BZ752" i="9" s="1"/>
  <c r="V20" i="11" s="1"/>
  <c r="AR731" i="9"/>
  <c r="CJ731" i="9" s="1"/>
  <c r="AO731" i="9"/>
  <c r="CG731" i="9" s="1"/>
  <c r="AJ731" i="9"/>
  <c r="CB731" i="9" s="1"/>
  <c r="AZ731" i="9"/>
  <c r="CR731" i="9" s="1"/>
  <c r="AW731" i="9"/>
  <c r="CO731" i="9" s="1"/>
  <c r="AU710" i="9"/>
  <c r="CM710" i="9" s="1"/>
  <c r="CQ717" i="9"/>
  <c r="CO715" i="9"/>
  <c r="CT720" i="9"/>
  <c r="CR718" i="9"/>
  <c r="CN714" i="9"/>
  <c r="CL712" i="9"/>
  <c r="CS719" i="9"/>
  <c r="CP716" i="9"/>
  <c r="CK711" i="9"/>
  <c r="CM713" i="9"/>
  <c r="F262" i="9"/>
  <c r="L261" i="9"/>
  <c r="K261" i="9"/>
  <c r="J261" i="9"/>
  <c r="AU260" i="9"/>
  <c r="CM260" i="9" s="1"/>
  <c r="BA260" i="9"/>
  <c r="CS260" i="9" s="1"/>
  <c r="AS260" i="9"/>
  <c r="CK260" i="9" s="1"/>
  <c r="AK260" i="9"/>
  <c r="CC260" i="9" s="1"/>
  <c r="AZ260" i="9"/>
  <c r="CR260" i="9" s="1"/>
  <c r="AR260" i="9"/>
  <c r="CJ260" i="9" s="1"/>
  <c r="AJ260" i="9"/>
  <c r="CB260" i="9" s="1"/>
  <c r="AX260" i="9"/>
  <c r="CP260" i="9" s="1"/>
  <c r="AP260" i="9"/>
  <c r="CH260" i="9" s="1"/>
  <c r="AH260" i="9"/>
  <c r="BZ260" i="9" s="1"/>
  <c r="AO260" i="9"/>
  <c r="CG260" i="9" s="1"/>
  <c r="AN260" i="9"/>
  <c r="CF260" i="9" s="1"/>
  <c r="BB260" i="9"/>
  <c r="CT260" i="9" s="1"/>
  <c r="AM260" i="9"/>
  <c r="CE260" i="9" s="1"/>
  <c r="AY260" i="9"/>
  <c r="CQ260" i="9" s="1"/>
  <c r="AL260" i="9"/>
  <c r="CD260" i="9" s="1"/>
  <c r="AW260" i="9"/>
  <c r="CO260" i="9" s="1"/>
  <c r="AI260" i="9"/>
  <c r="CA260" i="9" s="1"/>
  <c r="AV260" i="9"/>
  <c r="CN260" i="9" s="1"/>
  <c r="AG260" i="9"/>
  <c r="BY260" i="9" s="1"/>
  <c r="BY282" i="9" s="1"/>
  <c r="U10" i="11" s="1"/>
  <c r="BN56" i="5" s="1" a="1"/>
  <c r="BN56" i="5" s="1"/>
  <c r="AQ260" i="9"/>
  <c r="CI260" i="9" s="1"/>
  <c r="AT260" i="9"/>
  <c r="CL260" i="9" s="1"/>
  <c r="AU72" i="9"/>
  <c r="CM72" i="9" s="1"/>
  <c r="AM72" i="9"/>
  <c r="CE72" i="9" s="1"/>
  <c r="AY72" i="9"/>
  <c r="CQ72" i="9" s="1"/>
  <c r="AQ72" i="9"/>
  <c r="CI72" i="9" s="1"/>
  <c r="AI72" i="9"/>
  <c r="CA72" i="9" s="1"/>
  <c r="AV72" i="9"/>
  <c r="CN72" i="9" s="1"/>
  <c r="AK72" i="9"/>
  <c r="CC72" i="9" s="1"/>
  <c r="BB72" i="9"/>
  <c r="CT72" i="9" s="1"/>
  <c r="AR72" i="9"/>
  <c r="CJ72" i="9" s="1"/>
  <c r="AG72" i="9"/>
  <c r="BY72" i="9" s="1"/>
  <c r="BY94" i="9" s="1"/>
  <c r="U6" i="11" s="1"/>
  <c r="BA72" i="9"/>
  <c r="CS72" i="9" s="1"/>
  <c r="AP72" i="9"/>
  <c r="CH72" i="9" s="1"/>
  <c r="AZ72" i="9"/>
  <c r="CR72" i="9" s="1"/>
  <c r="AO72" i="9"/>
  <c r="CG72" i="9" s="1"/>
  <c r="AW72" i="9"/>
  <c r="CO72" i="9" s="1"/>
  <c r="AL72" i="9"/>
  <c r="CD72" i="9" s="1"/>
  <c r="AJ72" i="9"/>
  <c r="CB72" i="9" s="1"/>
  <c r="AH72" i="9"/>
  <c r="BZ72" i="9" s="1"/>
  <c r="AX72" i="9"/>
  <c r="CP72" i="9" s="1"/>
  <c r="AN72" i="9"/>
  <c r="CF72" i="9" s="1"/>
  <c r="AS72" i="9"/>
  <c r="CK72" i="9" s="1"/>
  <c r="AT72" i="9"/>
  <c r="CL72" i="9" s="1"/>
  <c r="BB52" i="9"/>
  <c r="CT52" i="9" s="1"/>
  <c r="J73" i="9"/>
  <c r="K73" i="9"/>
  <c r="L73" i="9"/>
  <c r="F74" i="9"/>
  <c r="CR53" i="9"/>
  <c r="CS54" i="9"/>
  <c r="CT55" i="9"/>
  <c r="AZ119" i="9"/>
  <c r="CR119" i="9" s="1"/>
  <c r="AH119" i="9"/>
  <c r="BZ119" i="9" s="1"/>
  <c r="AJ119" i="9"/>
  <c r="CB119" i="9" s="1"/>
  <c r="AS119" i="9"/>
  <c r="CK119" i="9" s="1"/>
  <c r="AM119" i="9"/>
  <c r="CE119" i="9" s="1"/>
  <c r="AX119" i="9"/>
  <c r="CP119" i="9" s="1"/>
  <c r="AK119" i="9"/>
  <c r="CC119" i="9" s="1"/>
  <c r="AT119" i="9"/>
  <c r="CL119" i="9" s="1"/>
  <c r="AP119" i="9"/>
  <c r="CH119" i="9" s="1"/>
  <c r="AW119" i="9"/>
  <c r="CO119" i="9" s="1"/>
  <c r="AG119" i="9"/>
  <c r="BY119" i="9" s="1"/>
  <c r="BY141" i="9" s="1"/>
  <c r="U7" i="11" s="1"/>
  <c r="AQ119" i="9"/>
  <c r="CI119" i="9" s="1"/>
  <c r="AV119" i="9"/>
  <c r="CN119" i="9" s="1"/>
  <c r="AO119" i="9"/>
  <c r="CG119" i="9" s="1"/>
  <c r="AR119" i="9"/>
  <c r="CJ119" i="9" s="1"/>
  <c r="AY119" i="9"/>
  <c r="CQ119" i="9" s="1"/>
  <c r="AN119" i="9"/>
  <c r="CF119" i="9" s="1"/>
  <c r="AI119" i="9"/>
  <c r="CA119" i="9" s="1"/>
  <c r="AU119" i="9"/>
  <c r="CM119" i="9" s="1"/>
  <c r="BB119" i="9"/>
  <c r="CT119" i="9" s="1"/>
  <c r="AL119" i="9"/>
  <c r="CD119" i="9" s="1"/>
  <c r="BA119" i="9"/>
  <c r="CS119" i="9" s="1"/>
  <c r="K309" i="9"/>
  <c r="L309" i="9"/>
  <c r="F310" i="9"/>
  <c r="J309" i="9"/>
  <c r="J778" i="9"/>
  <c r="K778" i="9"/>
  <c r="L778" i="9"/>
  <c r="F779" i="9"/>
  <c r="J214" i="9"/>
  <c r="K214" i="9"/>
  <c r="F215" i="9"/>
  <c r="L214" i="9"/>
  <c r="H121" i="9"/>
  <c r="K120" i="9"/>
  <c r="L120" i="9"/>
  <c r="AH213" i="9"/>
  <c r="BZ213" i="9" s="1"/>
  <c r="AG213" i="9"/>
  <c r="BY213" i="9" s="1"/>
  <c r="BY235" i="9" s="1"/>
  <c r="U9" i="11" s="1"/>
  <c r="AO213" i="9"/>
  <c r="CG213" i="9" s="1"/>
  <c r="AI213" i="9"/>
  <c r="CA213" i="9" s="1"/>
  <c r="AT213" i="9"/>
  <c r="CL213" i="9" s="1"/>
  <c r="AU213" i="9"/>
  <c r="CM213" i="9" s="1"/>
  <c r="AN213" i="9"/>
  <c r="CF213" i="9" s="1"/>
  <c r="AX213" i="9"/>
  <c r="CP213" i="9" s="1"/>
  <c r="AK213" i="9"/>
  <c r="CC213" i="9" s="1"/>
  <c r="AQ213" i="9"/>
  <c r="CI213" i="9" s="1"/>
  <c r="AV213" i="9"/>
  <c r="CN213" i="9" s="1"/>
  <c r="AP213" i="9"/>
  <c r="CH213" i="9" s="1"/>
  <c r="AY213" i="9"/>
  <c r="CQ213" i="9" s="1"/>
  <c r="AJ213" i="9"/>
  <c r="CB213" i="9" s="1"/>
  <c r="AL213" i="9"/>
  <c r="CD213" i="9" s="1"/>
  <c r="AZ213" i="9"/>
  <c r="CR213" i="9" s="1"/>
  <c r="AS213" i="9"/>
  <c r="CK213" i="9" s="1"/>
  <c r="AM213" i="9"/>
  <c r="CE213" i="9" s="1"/>
  <c r="AR213" i="9"/>
  <c r="CJ213" i="9" s="1"/>
  <c r="AW213" i="9"/>
  <c r="CO213" i="9" s="1"/>
  <c r="BA213" i="9"/>
  <c r="CS213" i="9" s="1"/>
  <c r="BB213" i="9"/>
  <c r="CT213" i="9" s="1"/>
  <c r="AG777" i="9"/>
  <c r="BY777" i="9" s="1"/>
  <c r="BY799" i="9" s="1"/>
  <c r="U21" i="11" s="1"/>
  <c r="AI777" i="9"/>
  <c r="CA777" i="9" s="1"/>
  <c r="AL777" i="9"/>
  <c r="CD777" i="9" s="1"/>
  <c r="AM777" i="9"/>
  <c r="CE777" i="9" s="1"/>
  <c r="AQ777" i="9"/>
  <c r="CI777" i="9" s="1"/>
  <c r="AX777" i="9"/>
  <c r="CP777" i="9" s="1"/>
  <c r="BA777" i="9"/>
  <c r="CS777" i="9" s="1"/>
  <c r="AJ777" i="9"/>
  <c r="CB777" i="9" s="1"/>
  <c r="AT777" i="9"/>
  <c r="CL777" i="9" s="1"/>
  <c r="AU777" i="9"/>
  <c r="CM777" i="9" s="1"/>
  <c r="AR777" i="9"/>
  <c r="CJ777" i="9" s="1"/>
  <c r="AW777" i="9"/>
  <c r="CO777" i="9" s="1"/>
  <c r="AY777" i="9"/>
  <c r="CQ777" i="9" s="1"/>
  <c r="AH777" i="9"/>
  <c r="BZ777" i="9" s="1"/>
  <c r="AK777" i="9"/>
  <c r="CC777" i="9" s="1"/>
  <c r="AN777" i="9"/>
  <c r="CF777" i="9" s="1"/>
  <c r="AO777" i="9"/>
  <c r="CG777" i="9" s="1"/>
  <c r="AV777" i="9"/>
  <c r="CN777" i="9" s="1"/>
  <c r="AZ777" i="9"/>
  <c r="CR777" i="9" s="1"/>
  <c r="AS777" i="9"/>
  <c r="CK777" i="9" s="1"/>
  <c r="AP777" i="9"/>
  <c r="CH777" i="9" s="1"/>
  <c r="BB777" i="9"/>
  <c r="CT777" i="9" s="1"/>
  <c r="AR308" i="9"/>
  <c r="CJ308" i="9" s="1"/>
  <c r="AS308" i="9"/>
  <c r="CK308" i="9" s="1"/>
  <c r="AV308" i="9"/>
  <c r="CN308" i="9" s="1"/>
  <c r="AH308" i="9"/>
  <c r="BZ308" i="9" s="1"/>
  <c r="BZ329" i="9" s="1"/>
  <c r="V11" i="11" s="1"/>
  <c r="AL308" i="9"/>
  <c r="CD308" i="9" s="1"/>
  <c r="AM308" i="9"/>
  <c r="CE308" i="9" s="1"/>
  <c r="AJ308" i="9"/>
  <c r="CB308" i="9" s="1"/>
  <c r="AO308" i="9"/>
  <c r="CG308" i="9" s="1"/>
  <c r="AX308" i="9"/>
  <c r="CP308" i="9" s="1"/>
  <c r="AP308" i="9"/>
  <c r="CH308" i="9" s="1"/>
  <c r="AU308" i="9"/>
  <c r="CM308" i="9" s="1"/>
  <c r="AK308" i="9"/>
  <c r="CC308" i="9" s="1"/>
  <c r="AQ308" i="9"/>
  <c r="CI308" i="9" s="1"/>
  <c r="AZ308" i="9"/>
  <c r="CR308" i="9" s="1"/>
  <c r="BA308" i="9"/>
  <c r="CS308" i="9" s="1"/>
  <c r="AI308" i="9"/>
  <c r="CA308" i="9" s="1"/>
  <c r="BB308" i="9"/>
  <c r="CT308" i="9" s="1"/>
  <c r="AT308" i="9"/>
  <c r="CL308" i="9" s="1"/>
  <c r="AW308" i="9"/>
  <c r="CO308" i="9" s="1"/>
  <c r="AN308" i="9"/>
  <c r="CF308" i="9" s="1"/>
  <c r="AY308" i="9"/>
  <c r="CQ308" i="9" s="1"/>
  <c r="F124" i="9"/>
  <c r="BB683" i="9"/>
  <c r="CT683" i="9" s="1"/>
  <c r="BA683" i="9"/>
  <c r="CS683" i="9" s="1"/>
  <c r="AQ683" i="9"/>
  <c r="CI683" i="9" s="1"/>
  <c r="AP683" i="9"/>
  <c r="CH683" i="9" s="1"/>
  <c r="AX683" i="9"/>
  <c r="CP683" i="9" s="1"/>
  <c r="AT683" i="9"/>
  <c r="CL683" i="9" s="1"/>
  <c r="AL683" i="9"/>
  <c r="CD683" i="9" s="1"/>
  <c r="AI683" i="9"/>
  <c r="CA683" i="9" s="1"/>
  <c r="AK683" i="9"/>
  <c r="CC683" i="9" s="1"/>
  <c r="AJ683" i="9"/>
  <c r="CB683" i="9" s="1"/>
  <c r="AU683" i="9"/>
  <c r="CM683" i="9" s="1"/>
  <c r="AW683" i="9"/>
  <c r="CO683" i="9" s="1"/>
  <c r="AV683" i="9"/>
  <c r="CN683" i="9" s="1"/>
  <c r="AS683" i="9"/>
  <c r="CK683" i="9" s="1"/>
  <c r="AN683" i="9"/>
  <c r="CF683" i="9" s="1"/>
  <c r="AG683" i="9"/>
  <c r="BY683" i="9" s="1"/>
  <c r="BY705" i="9" s="1"/>
  <c r="U19" i="11" s="1"/>
  <c r="AZ683" i="9"/>
  <c r="CR683" i="9" s="1"/>
  <c r="AR683" i="9"/>
  <c r="CJ683" i="9" s="1"/>
  <c r="AO683" i="9"/>
  <c r="CG683" i="9" s="1"/>
  <c r="AM683" i="9"/>
  <c r="CE683" i="9" s="1"/>
  <c r="AY683" i="9"/>
  <c r="CQ683" i="9" s="1"/>
  <c r="AH683" i="9"/>
  <c r="BZ683" i="9" s="1"/>
  <c r="AQ27" i="9"/>
  <c r="CI27" i="9" s="1"/>
  <c r="AI27" i="9"/>
  <c r="CA27" i="9" s="1"/>
  <c r="CA47" i="9" s="1"/>
  <c r="W5" i="11" s="1"/>
  <c r="AP27" i="9"/>
  <c r="CH27" i="9" s="1"/>
  <c r="AO27" i="9"/>
  <c r="CG27" i="9" s="1"/>
  <c r="AS27" i="9"/>
  <c r="CK27" i="9" s="1"/>
  <c r="AT27" i="9"/>
  <c r="CL27" i="9" s="1"/>
  <c r="AR27" i="9"/>
  <c r="CJ27" i="9" s="1"/>
  <c r="AU27" i="9"/>
  <c r="CM27" i="9" s="1"/>
  <c r="AL27" i="9"/>
  <c r="CD27" i="9" s="1"/>
  <c r="AX27" i="9"/>
  <c r="CP27" i="9" s="1"/>
  <c r="AW27" i="9"/>
  <c r="CO27" i="9" s="1"/>
  <c r="AJ27" i="9"/>
  <c r="CB27" i="9" s="1"/>
  <c r="AN27" i="9"/>
  <c r="CF27" i="9" s="1"/>
  <c r="AY27" i="9"/>
  <c r="CQ27" i="9" s="1"/>
  <c r="AV27" i="9"/>
  <c r="CN27" i="9" s="1"/>
  <c r="BB27" i="9"/>
  <c r="CT27" i="9" s="1"/>
  <c r="AK27" i="9"/>
  <c r="CC27" i="9" s="1"/>
  <c r="AZ27" i="9"/>
  <c r="CR27" i="9" s="1"/>
  <c r="AM27" i="9"/>
  <c r="CE27" i="9" s="1"/>
  <c r="BA27" i="9"/>
  <c r="CS27" i="9" s="1"/>
  <c r="J684" i="9"/>
  <c r="K684" i="9"/>
  <c r="L684" i="9"/>
  <c r="F685" i="9"/>
  <c r="L28" i="9"/>
  <c r="F29" i="9"/>
  <c r="J28" i="9"/>
  <c r="K28" i="9"/>
  <c r="V1019" i="1"/>
  <c r="V1022" i="1" s="1"/>
  <c r="V985" i="1"/>
  <c r="V988" i="1" s="1"/>
  <c r="U951" i="1"/>
  <c r="U954" i="1" s="1"/>
  <c r="U917" i="1"/>
  <c r="U920" i="1" s="1"/>
  <c r="V849" i="1"/>
  <c r="V852" i="1" s="1"/>
  <c r="U815" i="1"/>
  <c r="U818" i="1" s="1"/>
  <c r="U781" i="1"/>
  <c r="U784" i="1" s="1"/>
  <c r="U713" i="1"/>
  <c r="U716" i="1" s="1"/>
  <c r="U679" i="1"/>
  <c r="U682" i="1" s="1"/>
  <c r="V645" i="1"/>
  <c r="V648" i="1" s="1"/>
  <c r="U543" i="1"/>
  <c r="U546" i="1" s="1"/>
  <c r="W509" i="1"/>
  <c r="W512" i="1" s="1"/>
  <c r="U237" i="1"/>
  <c r="U240" i="1" s="1"/>
  <c r="V203" i="1"/>
  <c r="V206" i="1" s="1"/>
  <c r="U67" i="1"/>
  <c r="U70" i="1" s="1"/>
  <c r="W577" i="1"/>
  <c r="W580" i="1" s="1"/>
  <c r="W169" i="1"/>
  <c r="W172" i="1" s="1"/>
  <c r="W101" i="1"/>
  <c r="W104" i="1" s="1"/>
  <c r="BM896" i="5" l="1"/>
  <c r="BM900" i="5" s="1"/>
  <c r="X56" i="12" s="1"/>
  <c r="BN890" i="5" a="1"/>
  <c r="BN890" i="5" s="1"/>
  <c r="BN839" i="5" a="1"/>
  <c r="BN839" i="5" s="1"/>
  <c r="BN845" i="5" s="1"/>
  <c r="BN849" i="5" s="1"/>
  <c r="Y53" i="12" s="1"/>
  <c r="BN159" i="5" a="1"/>
  <c r="BN159" i="5" s="1"/>
  <c r="BN873" i="5" a="1"/>
  <c r="BN873" i="5" s="1"/>
  <c r="BN879" i="5" s="1"/>
  <c r="BN883" i="5" s="1"/>
  <c r="Y55" i="12" s="1"/>
  <c r="BN822" i="5" a="1"/>
  <c r="BN822" i="5" s="1"/>
  <c r="BN828" i="5" s="1"/>
  <c r="BN832" i="5" s="1"/>
  <c r="Y52" i="12" s="1"/>
  <c r="AL18" i="7" a="1"/>
  <c r="AL18" i="7" s="1"/>
  <c r="AL10" i="7" a="1"/>
  <c r="AL10" i="7" s="1"/>
  <c r="AL15" i="7" a="1"/>
  <c r="AL15" i="7" s="1"/>
  <c r="AL12" i="7" a="1"/>
  <c r="AL12" i="7" s="1"/>
  <c r="AL14" i="7" a="1"/>
  <c r="AL14" i="7" s="1"/>
  <c r="AL9" i="7" a="1"/>
  <c r="AL9" i="7" s="1"/>
  <c r="AL19" i="7" a="1"/>
  <c r="AL19" i="7" s="1"/>
  <c r="AL13" i="7" a="1"/>
  <c r="AL13" i="7" s="1"/>
  <c r="AL11" i="7" a="1"/>
  <c r="AL11" i="7" s="1"/>
  <c r="AL17" i="7" a="1"/>
  <c r="AL17" i="7" s="1"/>
  <c r="AL20" i="7" a="1"/>
  <c r="AL20" i="7" s="1"/>
  <c r="AL25" i="7" a="1"/>
  <c r="AL25" i="7" s="1"/>
  <c r="AL23" i="7" a="1"/>
  <c r="AL23" i="7" s="1"/>
  <c r="AL16" i="7" a="1"/>
  <c r="AL16" i="7" s="1"/>
  <c r="AL21" i="7" a="1"/>
  <c r="AL21" i="7" s="1"/>
  <c r="AL26" i="7" a="1"/>
  <c r="AL26" i="7" s="1"/>
  <c r="AL30" i="7" a="1"/>
  <c r="AL30" i="7" s="1"/>
  <c r="AL24" i="7" a="1"/>
  <c r="AL24" i="7" s="1"/>
  <c r="AL22" i="7" a="1"/>
  <c r="AL22" i="7" s="1"/>
  <c r="AL27" i="7" a="1"/>
  <c r="AL27" i="7" s="1"/>
  <c r="AL36" i="7" a="1"/>
  <c r="AL36" i="7" s="1"/>
  <c r="AL31" i="7" a="1"/>
  <c r="AL31" i="7" s="1"/>
  <c r="AL32" i="7" a="1"/>
  <c r="AL32" i="7" s="1"/>
  <c r="AL38" i="7" a="1"/>
  <c r="AL38" i="7" s="1"/>
  <c r="AL29" i="7" a="1"/>
  <c r="AL29" i="7" s="1"/>
  <c r="AL39" i="7" a="1"/>
  <c r="AL39" i="7" s="1"/>
  <c r="AL34" i="7" a="1"/>
  <c r="AL34" i="7" s="1"/>
  <c r="AL40" i="7" a="1"/>
  <c r="AL40" i="7" s="1"/>
  <c r="AL43" i="7" a="1"/>
  <c r="AL43" i="7" s="1"/>
  <c r="AL28" i="7" a="1"/>
  <c r="AL28" i="7" s="1"/>
  <c r="AL35" i="7" a="1"/>
  <c r="AL35" i="7" s="1"/>
  <c r="AL33" i="7" a="1"/>
  <c r="AL33" i="7" s="1"/>
  <c r="AL41" i="7" a="1"/>
  <c r="AL41" i="7" s="1"/>
  <c r="AL42" i="7" a="1"/>
  <c r="AL42" i="7" s="1"/>
  <c r="AL37" i="7" a="1"/>
  <c r="AL37" i="7" s="1"/>
  <c r="AL44" i="7" a="1"/>
  <c r="AL44" i="7" s="1"/>
  <c r="K25" i="14"/>
  <c r="K41" i="14" s="1"/>
  <c r="K42" i="14" s="1"/>
  <c r="E34" i="6"/>
  <c r="L37" i="14"/>
  <c r="L45" i="14" s="1"/>
  <c r="L24" i="14"/>
  <c r="N32" i="14"/>
  <c r="U50" i="14"/>
  <c r="T33" i="14"/>
  <c r="BN471" i="5"/>
  <c r="BN475" i="5" s="1"/>
  <c r="Y31" i="12" s="1"/>
  <c r="C36" i="6"/>
  <c r="BM131" i="5"/>
  <c r="BM135" i="5" s="1"/>
  <c r="X11" i="12" s="1"/>
  <c r="BM216" i="5"/>
  <c r="BM220" i="5" s="1"/>
  <c r="X16" i="12" s="1"/>
  <c r="BN539" i="5"/>
  <c r="BN543" i="5" s="1"/>
  <c r="Y35" i="12" s="1"/>
  <c r="BM63" i="5"/>
  <c r="BM67" i="5" s="1"/>
  <c r="X7" i="12" s="1"/>
  <c r="AJ5" i="7" s="1" a="1"/>
  <c r="AJ5" i="7" s="1"/>
  <c r="BM743" i="5"/>
  <c r="BM747" i="5" s="1"/>
  <c r="X47" i="12" s="1"/>
  <c r="M53" i="14"/>
  <c r="L36" i="14"/>
  <c r="L44" i="14" s="1"/>
  <c r="O52" i="14"/>
  <c r="N52" i="14"/>
  <c r="M19" i="14"/>
  <c r="L53" i="14"/>
  <c r="K36" i="14"/>
  <c r="K44" i="14" s="1"/>
  <c r="BO567" i="5" a="1"/>
  <c r="BO567" i="5" s="1"/>
  <c r="BO379" i="5" a="1"/>
  <c r="BO379" i="5" s="1"/>
  <c r="BN584" i="5" a="1"/>
  <c r="BN584" i="5" s="1"/>
  <c r="BN396" i="5" a="1"/>
  <c r="BN396" i="5" s="1"/>
  <c r="BP226" i="5" a="1"/>
  <c r="BP226" i="5" s="1"/>
  <c r="BP175" i="5" a="1"/>
  <c r="BP175" i="5" s="1"/>
  <c r="BM635" i="5" a="1"/>
  <c r="BM635" i="5" s="1"/>
  <c r="BM641" i="5" s="1"/>
  <c r="BM645" i="5" s="1"/>
  <c r="X41" i="12" s="1"/>
  <c r="BM686" i="5" a="1"/>
  <c r="BM686" i="5" s="1"/>
  <c r="BM692" i="5" s="1"/>
  <c r="BM696" i="5" s="1"/>
  <c r="X44" i="12" s="1"/>
  <c r="BM583" i="5" a="1"/>
  <c r="BM583" i="5" s="1"/>
  <c r="BM590" i="5" s="1"/>
  <c r="BM594" i="5" s="1"/>
  <c r="X38" i="12" s="1"/>
  <c r="BM448" i="5" a="1"/>
  <c r="BM448" i="5" s="1"/>
  <c r="BM454" i="5" s="1"/>
  <c r="BM458" i="5" s="1"/>
  <c r="X30" i="12" s="1"/>
  <c r="BM499" i="5" a="1"/>
  <c r="BM499" i="5" s="1"/>
  <c r="BM505" i="5" s="1"/>
  <c r="BM509" i="5" s="1"/>
  <c r="X33" i="12" s="1"/>
  <c r="BO719" i="5" a="1"/>
  <c r="BO719" i="5" s="1"/>
  <c r="BO534" i="5" a="1"/>
  <c r="BO534" i="5" s="1"/>
  <c r="BO770" i="5" a="1"/>
  <c r="BO770" i="5" s="1"/>
  <c r="BO777" i="5" s="1"/>
  <c r="BO781" i="5" s="1"/>
  <c r="Z49" i="12" s="1"/>
  <c r="BO652" i="5" a="1"/>
  <c r="BO652" i="5" s="1"/>
  <c r="BO658" i="5" s="1"/>
  <c r="BO662" i="5" s="1"/>
  <c r="BO549" i="5" a="1"/>
  <c r="BO549" i="5" s="1"/>
  <c r="BO601" i="5" a="1"/>
  <c r="BO601" i="5" s="1"/>
  <c r="BO607" i="5" s="1"/>
  <c r="BO611" i="5" s="1"/>
  <c r="BO414" i="5" a="1"/>
  <c r="BO414" i="5" s="1"/>
  <c r="BO420" i="5" s="1"/>
  <c r="BO424" i="5" s="1"/>
  <c r="BO465" i="5" a="1"/>
  <c r="BO465" i="5" s="1"/>
  <c r="BO516" i="5" a="1"/>
  <c r="BO516" i="5" s="1"/>
  <c r="BO522" i="5" s="1"/>
  <c r="BO526" i="5" s="1"/>
  <c r="BO363" i="5" a="1"/>
  <c r="BO363" i="5" s="1"/>
  <c r="BO330" i="5" a="1"/>
  <c r="BO330" i="5" s="1"/>
  <c r="BO245" i="5" a="1"/>
  <c r="BO245" i="5" s="1"/>
  <c r="BO143" i="5" a="1"/>
  <c r="BO143" i="5" s="1"/>
  <c r="BO193" i="5" a="1"/>
  <c r="BO193" i="5" s="1"/>
  <c r="BN550" i="5" a="1"/>
  <c r="BN550" i="5" s="1"/>
  <c r="BN556" i="5" s="1"/>
  <c r="BN560" i="5" s="1"/>
  <c r="Y36" i="12" s="1"/>
  <c r="BN362" i="5" a="1"/>
  <c r="BN362" i="5" s="1"/>
  <c r="BN369" i="5" s="1"/>
  <c r="BN373" i="5" s="1"/>
  <c r="Y25" i="12" s="1"/>
  <c r="AK7" i="7" s="1" a="1"/>
  <c r="AK7" i="7" s="1"/>
  <c r="BN345" i="5" a="1"/>
  <c r="BN345" i="5" s="1"/>
  <c r="BN352" i="5" s="1"/>
  <c r="BN356" i="5" s="1"/>
  <c r="Y24" i="12" s="1"/>
  <c r="BN687" i="5" a="1"/>
  <c r="BN687" i="5" s="1"/>
  <c r="BN585" i="5" a="1"/>
  <c r="BN585" i="5" s="1"/>
  <c r="BN261" i="5" a="1"/>
  <c r="BN261" i="5" s="1"/>
  <c r="BN267" i="5" s="1"/>
  <c r="BN271" i="5" s="1"/>
  <c r="Y19" i="12" s="1"/>
  <c r="BN737" i="5" a="1"/>
  <c r="BN737" i="5" s="1"/>
  <c r="BN228" i="5" a="1"/>
  <c r="BN228" i="5" s="1"/>
  <c r="BN449" i="5" a="1"/>
  <c r="BN449" i="5" s="1"/>
  <c r="BN398" i="5" a="1"/>
  <c r="BN398" i="5" s="1"/>
  <c r="BN209" i="5" a="1"/>
  <c r="BN209" i="5" s="1"/>
  <c r="BN636" i="5" a="1"/>
  <c r="BN636" i="5" s="1"/>
  <c r="BN500" i="5" a="1"/>
  <c r="BN500" i="5" s="1"/>
  <c r="BN125" i="5" a="1"/>
  <c r="BN125" i="5" s="1"/>
  <c r="BN176" i="5" a="1"/>
  <c r="BN176" i="5" s="1"/>
  <c r="BN244" i="5" a="1"/>
  <c r="BN244" i="5" s="1"/>
  <c r="BN250" i="5" s="1"/>
  <c r="BN254" i="5" s="1"/>
  <c r="Y18" i="12" s="1"/>
  <c r="BN328" i="5" a="1"/>
  <c r="BN328" i="5" s="1"/>
  <c r="BN335" i="5" s="1"/>
  <c r="BN339" i="5" s="1"/>
  <c r="Y23" i="12" s="1"/>
  <c r="BN141" i="5" a="1"/>
  <c r="BN141" i="5" s="1"/>
  <c r="BN148" i="5" s="1"/>
  <c r="BN152" i="5" s="1"/>
  <c r="Y12" i="12" s="1"/>
  <c r="BN619" i="5" a="1"/>
  <c r="BN619" i="5" s="1"/>
  <c r="BN624" i="5" s="1"/>
  <c r="BN628" i="5" s="1"/>
  <c r="Y40" i="12" s="1"/>
  <c r="BN670" i="5" a="1"/>
  <c r="BN670" i="5" s="1"/>
  <c r="BN675" i="5" s="1"/>
  <c r="BN679" i="5" s="1"/>
  <c r="Y43" i="12" s="1"/>
  <c r="BN720" i="5" a="1"/>
  <c r="BN720" i="5" s="1"/>
  <c r="BN726" i="5" s="1"/>
  <c r="BN730" i="5" s="1"/>
  <c r="Y46" i="12" s="1"/>
  <c r="BN211" i="5" a="1"/>
  <c r="BN211" i="5" s="1"/>
  <c r="BN568" i="5" a="1"/>
  <c r="BN568" i="5" s="1"/>
  <c r="BN573" i="5" s="1"/>
  <c r="BN577" i="5" s="1"/>
  <c r="Y37" i="12" s="1"/>
  <c r="BN192" i="5" a="1"/>
  <c r="BN192" i="5" s="1"/>
  <c r="BN199" i="5" s="1"/>
  <c r="BN203" i="5" s="1"/>
  <c r="Y15" i="12" s="1"/>
  <c r="BN432" i="5" a="1"/>
  <c r="BN432" i="5" s="1"/>
  <c r="BN437" i="5" s="1"/>
  <c r="BN441" i="5" s="1"/>
  <c r="Y29" i="12" s="1"/>
  <c r="BN381" i="5" a="1"/>
  <c r="BN381" i="5" s="1"/>
  <c r="BN386" i="5" s="1"/>
  <c r="BN390" i="5" s="1"/>
  <c r="Y26" i="12" s="1"/>
  <c r="BN483" i="5" a="1"/>
  <c r="BN483" i="5" s="1"/>
  <c r="BN488" i="5" s="1"/>
  <c r="BN492" i="5" s="1"/>
  <c r="Y32" i="12" s="1"/>
  <c r="BN93" i="5" a="1"/>
  <c r="BN93" i="5" s="1"/>
  <c r="BO73" i="5" a="1"/>
  <c r="BO73" i="5" s="1"/>
  <c r="BO296" i="5" a="1"/>
  <c r="BO296" i="5" s="1"/>
  <c r="BO301" i="5" s="1"/>
  <c r="BO305" i="5" s="1"/>
  <c r="BO618" i="5" a="1"/>
  <c r="BO618" i="5" s="1"/>
  <c r="BO347" i="5" a="1"/>
  <c r="BO347" i="5" s="1"/>
  <c r="BO669" i="5" a="1"/>
  <c r="BO669" i="5" s="1"/>
  <c r="BO566" i="5" a="1"/>
  <c r="BO566" i="5" s="1"/>
  <c r="BO262" i="5" a="1"/>
  <c r="BO262" i="5" s="1"/>
  <c r="BO210" i="5" a="1"/>
  <c r="BO210" i="5" s="1"/>
  <c r="BO533" i="5" a="1"/>
  <c r="BO533" i="5" s="1"/>
  <c r="BO482" i="5" a="1"/>
  <c r="BO482" i="5" s="1"/>
  <c r="BO431" i="5" a="1"/>
  <c r="BO431" i="5" s="1"/>
  <c r="BO380" i="5" a="1"/>
  <c r="BO380" i="5" s="1"/>
  <c r="BO126" i="5" a="1"/>
  <c r="BO126" i="5" s="1"/>
  <c r="BN57" i="5" a="1"/>
  <c r="BN57" i="5" s="1"/>
  <c r="BN736" i="5" a="1"/>
  <c r="BN736" i="5" s="1"/>
  <c r="BN787" i="5" a="1"/>
  <c r="BN787" i="5" s="1"/>
  <c r="BN794" i="5" s="1"/>
  <c r="BN798" i="5" s="1"/>
  <c r="Y50" i="12" s="1"/>
  <c r="BN90" i="5" a="1"/>
  <c r="BN90" i="5" s="1"/>
  <c r="BN124" i="5" a="1"/>
  <c r="BN124" i="5" s="1"/>
  <c r="BN131" i="5" s="1"/>
  <c r="BN135" i="5" s="1"/>
  <c r="Y11" i="12" s="1"/>
  <c r="CC8" i="7" a="1"/>
  <c r="CC8" i="7" s="1"/>
  <c r="CC5" i="7" a="1"/>
  <c r="CC5" i="7" s="1"/>
  <c r="CC9" i="7" a="1"/>
  <c r="CC9" i="7" s="1"/>
  <c r="CC7" i="7" a="1"/>
  <c r="CC7" i="7" s="1"/>
  <c r="CC10" i="7" a="1"/>
  <c r="CC10" i="7" s="1"/>
  <c r="CB46" i="7"/>
  <c r="CB47" i="7"/>
  <c r="U17" i="14" s="1"/>
  <c r="CA48" i="7"/>
  <c r="T22" i="14" s="1"/>
  <c r="T38" i="14" s="1"/>
  <c r="BM397" i="5" a="1"/>
  <c r="BM397" i="5" s="1"/>
  <c r="BM403" i="5" s="1"/>
  <c r="BM407" i="5" s="1"/>
  <c r="X27" i="12" s="1"/>
  <c r="BM227" i="5" a="1"/>
  <c r="BM227" i="5" s="1"/>
  <c r="BM233" i="5" s="1"/>
  <c r="BM237" i="5" s="1"/>
  <c r="X17" i="12" s="1"/>
  <c r="BM177" i="5" a="1"/>
  <c r="BM177" i="5" s="1"/>
  <c r="BM182" i="5" s="1"/>
  <c r="BM186" i="5" s="1"/>
  <c r="X14" i="12" s="1"/>
  <c r="BM74" i="5" a="1"/>
  <c r="BM74" i="5" s="1"/>
  <c r="BM80" i="5" s="1"/>
  <c r="BM84" i="5" s="1"/>
  <c r="X8" i="12" s="1"/>
  <c r="BO23" i="5" a="1"/>
  <c r="BO23" i="5" s="1"/>
  <c r="BO75" i="5" a="1"/>
  <c r="BO75" i="5" s="1"/>
  <c r="BM165" i="5"/>
  <c r="BM169" i="5" s="1"/>
  <c r="X13" i="12" s="1"/>
  <c r="BN60" i="5" a="1"/>
  <c r="BN60" i="5" s="1"/>
  <c r="BN41" i="5" a="1"/>
  <c r="BN41" i="5" s="1"/>
  <c r="BN40" i="5" a="1"/>
  <c r="BN40" i="5" s="1"/>
  <c r="BN161" i="5" a="1"/>
  <c r="BN161" i="5" s="1"/>
  <c r="BN164" i="5" a="1"/>
  <c r="BN164" i="5" s="1"/>
  <c r="BN112" i="5" a="1"/>
  <c r="BN112" i="5" s="1"/>
  <c r="BN107" i="5" a="1"/>
  <c r="BN107" i="5" s="1"/>
  <c r="BN79" i="5" a="1"/>
  <c r="BN79" i="5" s="1"/>
  <c r="BN110" i="5" a="1"/>
  <c r="BN110" i="5" s="1"/>
  <c r="BN109" i="5" a="1"/>
  <c r="BN109" i="5" s="1"/>
  <c r="BN77" i="5" a="1"/>
  <c r="BN77" i="5" s="1"/>
  <c r="BN160" i="5" a="1"/>
  <c r="BN160" i="5" s="1"/>
  <c r="BN108" i="5" a="1"/>
  <c r="BN108" i="5" s="1"/>
  <c r="BN162" i="5" a="1"/>
  <c r="BN162" i="5" s="1"/>
  <c r="BN25" i="5" a="1"/>
  <c r="BN25" i="5" s="1"/>
  <c r="BN44" i="5" a="1"/>
  <c r="BN44" i="5" s="1"/>
  <c r="BN26" i="5" a="1"/>
  <c r="BN26" i="5" s="1"/>
  <c r="BN163" i="5" a="1"/>
  <c r="BN163" i="5" s="1"/>
  <c r="BO61" i="5" a="1"/>
  <c r="BO61" i="5" s="1"/>
  <c r="BO59" i="5" a="1"/>
  <c r="BO59" i="5" s="1"/>
  <c r="BO78" i="5" a="1"/>
  <c r="BO78" i="5" s="1"/>
  <c r="BO27" i="5" a="1"/>
  <c r="BO27" i="5" s="1"/>
  <c r="BO24" i="5" a="1"/>
  <c r="BO24" i="5" s="1"/>
  <c r="BP58" i="5" a="1"/>
  <c r="BP58" i="5" s="1"/>
  <c r="BN76" i="5" a="1"/>
  <c r="BN76" i="5" s="1"/>
  <c r="BN158" i="5" a="1"/>
  <c r="BN158" i="5" s="1"/>
  <c r="BN22" i="5" a="1"/>
  <c r="BN22" i="5" s="1"/>
  <c r="BN39" i="5" a="1"/>
  <c r="BN39" i="5" s="1"/>
  <c r="BN42" i="5" a="1"/>
  <c r="BN42" i="5" s="1"/>
  <c r="BN111" i="5" a="1"/>
  <c r="BN111" i="5" s="1"/>
  <c r="AC48" i="7"/>
  <c r="M21" i="14" s="1"/>
  <c r="AD46" i="7"/>
  <c r="BM46" i="5"/>
  <c r="BM50" i="5" s="1"/>
  <c r="X6" i="12" s="1"/>
  <c r="AJ8" i="7" s="1" a="1"/>
  <c r="AJ8" i="7" s="1"/>
  <c r="BM29" i="5"/>
  <c r="BM33" i="5" s="1"/>
  <c r="X5" i="12" s="1"/>
  <c r="BM114" i="5"/>
  <c r="BM118" i="5" s="1"/>
  <c r="X10" i="12" s="1"/>
  <c r="AJ6" i="7" s="1" a="1"/>
  <c r="AJ6" i="7" s="1"/>
  <c r="BM97" i="5"/>
  <c r="BM101" i="5" s="1"/>
  <c r="X9" i="12" s="1"/>
  <c r="AL3" i="7"/>
  <c r="CD6" i="7" s="1" a="1"/>
  <c r="CD6" i="7" s="1"/>
  <c r="BR168" i="5"/>
  <c r="BS150" i="5" a="1"/>
  <c r="BS150" i="5" s="1"/>
  <c r="AD150" i="5"/>
  <c r="BR151" i="5"/>
  <c r="BS149" i="5" a="1"/>
  <c r="BS149" i="5" s="1"/>
  <c r="AD149" i="5"/>
  <c r="BS184" i="5" a="1"/>
  <c r="BS184" i="5" s="1"/>
  <c r="AD184" i="5"/>
  <c r="BR183" i="5" a="1"/>
  <c r="BR183" i="5" s="1"/>
  <c r="BR185" i="5" s="1"/>
  <c r="AC183" i="5"/>
  <c r="BS166" i="5" a="1"/>
  <c r="BS166" i="5" s="1"/>
  <c r="AD166" i="5"/>
  <c r="AD167" i="5"/>
  <c r="BS167" i="5" a="1"/>
  <c r="BS167" i="5" s="1"/>
  <c r="BS132" i="5" a="1"/>
  <c r="BS132" i="5" s="1"/>
  <c r="AD132" i="5"/>
  <c r="AB133" i="5"/>
  <c r="BQ133" i="5" a="1"/>
  <c r="BQ133" i="5" s="1"/>
  <c r="BQ134" i="5" s="1"/>
  <c r="AC115" i="5"/>
  <c r="BR115" i="5" a="1"/>
  <c r="BR115" i="5" s="1"/>
  <c r="BR117" i="5" s="1"/>
  <c r="BS116" i="5" a="1"/>
  <c r="BS116" i="5" s="1"/>
  <c r="AD116" i="5"/>
  <c r="BU98" i="5" a="1"/>
  <c r="BU98" i="5" s="1"/>
  <c r="AF98" i="5"/>
  <c r="BS99" i="5" a="1"/>
  <c r="BS99" i="5" s="1"/>
  <c r="BS100" i="5" s="1"/>
  <c r="AD99" i="5"/>
  <c r="BS82" i="5" a="1"/>
  <c r="BS82" i="5" s="1"/>
  <c r="AD82" i="5"/>
  <c r="BR81" i="5" a="1"/>
  <c r="BR81" i="5" s="1"/>
  <c r="BR83" i="5" s="1"/>
  <c r="AC81" i="5"/>
  <c r="BS65" i="5" a="1"/>
  <c r="BS65" i="5" s="1"/>
  <c r="AD65" i="5"/>
  <c r="AC64" i="5"/>
  <c r="BR64" i="5" a="1"/>
  <c r="BR64" i="5" s="1"/>
  <c r="BR66" i="5" s="1"/>
  <c r="AB48" i="5"/>
  <c r="BQ48" i="5" a="1"/>
  <c r="BQ48" i="5" s="1"/>
  <c r="BQ49" i="5" s="1"/>
  <c r="AD47" i="5"/>
  <c r="BS47" i="5" a="1"/>
  <c r="BS47" i="5" s="1"/>
  <c r="BR30" i="5" a="1"/>
  <c r="BR30" i="5" s="1"/>
  <c r="BR32" i="5" s="1"/>
  <c r="AC30" i="5"/>
  <c r="AC11" i="5"/>
  <c r="AB13" i="5"/>
  <c r="AC5" i="5"/>
  <c r="AB10" i="5"/>
  <c r="AV1321" i="9"/>
  <c r="CN1321" i="9" s="1"/>
  <c r="CS1329" i="9"/>
  <c r="CQ1327" i="9"/>
  <c r="CO1325" i="9"/>
  <c r="CR1328" i="9"/>
  <c r="CN1324" i="9"/>
  <c r="CP1326" i="9"/>
  <c r="CL1322" i="9"/>
  <c r="CM1323" i="9"/>
  <c r="CT1330" i="9"/>
  <c r="K1343" i="9"/>
  <c r="J1343" i="9"/>
  <c r="F1344" i="9"/>
  <c r="L1343" i="9"/>
  <c r="AV1342" i="9"/>
  <c r="CN1342" i="9" s="1"/>
  <c r="AU1342" i="9"/>
  <c r="CM1342" i="9" s="1"/>
  <c r="AM1342" i="9"/>
  <c r="CE1342" i="9" s="1"/>
  <c r="BB1342" i="9"/>
  <c r="CT1342" i="9" s="1"/>
  <c r="AT1342" i="9"/>
  <c r="CL1342" i="9" s="1"/>
  <c r="AL1342" i="9"/>
  <c r="CD1342" i="9" s="1"/>
  <c r="BA1342" i="9"/>
  <c r="CS1342" i="9" s="1"/>
  <c r="AS1342" i="9"/>
  <c r="CK1342" i="9" s="1"/>
  <c r="AK1342" i="9"/>
  <c r="CC1342" i="9" s="1"/>
  <c r="AY1342" i="9"/>
  <c r="CQ1342" i="9" s="1"/>
  <c r="AQ1342" i="9"/>
  <c r="CI1342" i="9" s="1"/>
  <c r="AI1342" i="9"/>
  <c r="CA1342" i="9" s="1"/>
  <c r="AX1342" i="9"/>
  <c r="CP1342" i="9" s="1"/>
  <c r="AP1342" i="9"/>
  <c r="CH1342" i="9" s="1"/>
  <c r="AH1342" i="9"/>
  <c r="BZ1342" i="9" s="1"/>
  <c r="BZ1363" i="9" s="1"/>
  <c r="V33" i="11" s="1"/>
  <c r="BO464" i="5" s="1" a="1"/>
  <c r="BO464" i="5" s="1"/>
  <c r="AR1342" i="9"/>
  <c r="CJ1342" i="9" s="1"/>
  <c r="AO1342" i="9"/>
  <c r="CG1342" i="9" s="1"/>
  <c r="AN1342" i="9"/>
  <c r="CF1342" i="9" s="1"/>
  <c r="AJ1342" i="9"/>
  <c r="CB1342" i="9" s="1"/>
  <c r="AZ1342" i="9"/>
  <c r="CR1342" i="9" s="1"/>
  <c r="AW1342" i="9"/>
  <c r="CO1342" i="9" s="1"/>
  <c r="AV1274" i="9"/>
  <c r="CN1274" i="9" s="1"/>
  <c r="L1297" i="9"/>
  <c r="J1297" i="9"/>
  <c r="F1298" i="9"/>
  <c r="K1297" i="9"/>
  <c r="CR1281" i="9"/>
  <c r="CT1283" i="9"/>
  <c r="CS1282" i="9"/>
  <c r="CP1279" i="9"/>
  <c r="CO1278" i="9"/>
  <c r="CM1276" i="9"/>
  <c r="CQ1280" i="9"/>
  <c r="CN1277" i="9"/>
  <c r="CL1275" i="9"/>
  <c r="AW1296" i="9"/>
  <c r="CO1296" i="9" s="1"/>
  <c r="AO1296" i="9"/>
  <c r="CG1296" i="9" s="1"/>
  <c r="AV1296" i="9"/>
  <c r="CN1296" i="9" s="1"/>
  <c r="AN1296" i="9"/>
  <c r="CF1296" i="9" s="1"/>
  <c r="BB1296" i="9"/>
  <c r="CT1296" i="9" s="1"/>
  <c r="AT1296" i="9"/>
  <c r="CL1296" i="9" s="1"/>
  <c r="AL1296" i="9"/>
  <c r="CD1296" i="9" s="1"/>
  <c r="BA1296" i="9"/>
  <c r="CS1296" i="9" s="1"/>
  <c r="AS1296" i="9"/>
  <c r="CK1296" i="9" s="1"/>
  <c r="AK1296" i="9"/>
  <c r="CC1296" i="9" s="1"/>
  <c r="AZ1296" i="9"/>
  <c r="CR1296" i="9" s="1"/>
  <c r="AR1296" i="9"/>
  <c r="CJ1296" i="9" s="1"/>
  <c r="AJ1296" i="9"/>
  <c r="CB1296" i="9" s="1"/>
  <c r="AX1296" i="9"/>
  <c r="CP1296" i="9" s="1"/>
  <c r="AQ1296" i="9"/>
  <c r="CI1296" i="9" s="1"/>
  <c r="AP1296" i="9"/>
  <c r="CH1296" i="9" s="1"/>
  <c r="AM1296" i="9"/>
  <c r="CE1296" i="9" s="1"/>
  <c r="AU1296" i="9"/>
  <c r="CM1296" i="9" s="1"/>
  <c r="AY1296" i="9"/>
  <c r="CQ1296" i="9" s="1"/>
  <c r="AI1296" i="9"/>
  <c r="CA1296" i="9" s="1"/>
  <c r="CA1316" i="9" s="1"/>
  <c r="W32" i="11" s="1"/>
  <c r="BP481" i="5" s="1" a="1"/>
  <c r="BP481" i="5" s="1"/>
  <c r="F1251" i="9"/>
  <c r="K1250" i="9"/>
  <c r="J1250" i="9"/>
  <c r="L1250" i="9"/>
  <c r="AW1249" i="9"/>
  <c r="CO1249" i="9" s="1"/>
  <c r="AO1249" i="9"/>
  <c r="CG1249" i="9" s="1"/>
  <c r="AU1249" i="9"/>
  <c r="CM1249" i="9" s="1"/>
  <c r="AM1249" i="9"/>
  <c r="CE1249" i="9" s="1"/>
  <c r="BB1249" i="9"/>
  <c r="CT1249" i="9" s="1"/>
  <c r="AT1249" i="9"/>
  <c r="CL1249" i="9" s="1"/>
  <c r="AL1249" i="9"/>
  <c r="CD1249" i="9" s="1"/>
  <c r="BA1249" i="9"/>
  <c r="CS1249" i="9" s="1"/>
  <c r="AS1249" i="9"/>
  <c r="CK1249" i="9" s="1"/>
  <c r="AK1249" i="9"/>
  <c r="CC1249" i="9" s="1"/>
  <c r="AZ1249" i="9"/>
  <c r="CR1249" i="9" s="1"/>
  <c r="AR1249" i="9"/>
  <c r="CJ1249" i="9" s="1"/>
  <c r="AJ1249" i="9"/>
  <c r="CB1249" i="9" s="1"/>
  <c r="AX1249" i="9"/>
  <c r="CP1249" i="9" s="1"/>
  <c r="AQ1249" i="9"/>
  <c r="CI1249" i="9" s="1"/>
  <c r="AP1249" i="9"/>
  <c r="CH1249" i="9" s="1"/>
  <c r="AN1249" i="9"/>
  <c r="CF1249" i="9" s="1"/>
  <c r="AV1249" i="9"/>
  <c r="CN1249" i="9" s="1"/>
  <c r="AY1249" i="9"/>
  <c r="CQ1249" i="9" s="1"/>
  <c r="AI1249" i="9"/>
  <c r="CA1249" i="9" s="1"/>
  <c r="CA1269" i="9" s="1"/>
  <c r="W31" i="11" s="1"/>
  <c r="BP498" i="5" s="1" a="1"/>
  <c r="BP498" i="5" s="1"/>
  <c r="AU1227" i="9"/>
  <c r="CM1227" i="9" s="1"/>
  <c r="CS1236" i="9"/>
  <c r="CT1237" i="9"/>
  <c r="CR1235" i="9"/>
  <c r="CP1233" i="9"/>
  <c r="CN1231" i="9"/>
  <c r="CL1229" i="9"/>
  <c r="CO1232" i="9"/>
  <c r="CK1228" i="9"/>
  <c r="CM1230" i="9"/>
  <c r="CQ1234" i="9"/>
  <c r="AU1133" i="9"/>
  <c r="CM1133" i="9" s="1"/>
  <c r="F1157" i="9"/>
  <c r="K1156" i="9"/>
  <c r="J1156" i="9"/>
  <c r="L1156" i="9"/>
  <c r="CQ1140" i="9"/>
  <c r="CT1143" i="9"/>
  <c r="CR1141" i="9"/>
  <c r="CP1139" i="9"/>
  <c r="CN1137" i="9"/>
  <c r="CL1135" i="9"/>
  <c r="CM1136" i="9"/>
  <c r="CO1138" i="9"/>
  <c r="CS1142" i="9"/>
  <c r="CK1134" i="9"/>
  <c r="AU1155" i="9"/>
  <c r="CM1155" i="9" s="1"/>
  <c r="AM1155" i="9"/>
  <c r="CE1155" i="9" s="1"/>
  <c r="BB1155" i="9"/>
  <c r="CT1155" i="9" s="1"/>
  <c r="AT1155" i="9"/>
  <c r="CL1155" i="9" s="1"/>
  <c r="AL1155" i="9"/>
  <c r="CD1155" i="9" s="1"/>
  <c r="BA1155" i="9"/>
  <c r="CS1155" i="9" s="1"/>
  <c r="AS1155" i="9"/>
  <c r="CK1155" i="9" s="1"/>
  <c r="AK1155" i="9"/>
  <c r="CC1155" i="9" s="1"/>
  <c r="AZ1155" i="9"/>
  <c r="CR1155" i="9" s="1"/>
  <c r="AR1155" i="9"/>
  <c r="CJ1155" i="9" s="1"/>
  <c r="AJ1155" i="9"/>
  <c r="CB1155" i="9" s="1"/>
  <c r="AX1155" i="9"/>
  <c r="CP1155" i="9" s="1"/>
  <c r="AP1155" i="9"/>
  <c r="CH1155" i="9" s="1"/>
  <c r="AW1155" i="9"/>
  <c r="CO1155" i="9" s="1"/>
  <c r="AV1155" i="9"/>
  <c r="CN1155" i="9" s="1"/>
  <c r="AQ1155" i="9"/>
  <c r="CI1155" i="9" s="1"/>
  <c r="AO1155" i="9"/>
  <c r="CG1155" i="9" s="1"/>
  <c r="AI1155" i="9"/>
  <c r="CA1155" i="9" s="1"/>
  <c r="CA1175" i="9" s="1"/>
  <c r="W29" i="11" s="1"/>
  <c r="BP600" i="5" s="1" a="1"/>
  <c r="BP600" i="5" s="1"/>
  <c r="AY1155" i="9"/>
  <c r="CQ1155" i="9" s="1"/>
  <c r="AN1155" i="9"/>
  <c r="CF1155" i="9" s="1"/>
  <c r="AX1109" i="9"/>
  <c r="CP1109" i="9" s="1"/>
  <c r="AP1109" i="9"/>
  <c r="CH1109" i="9" s="1"/>
  <c r="AW1109" i="9"/>
  <c r="CO1109" i="9" s="1"/>
  <c r="AO1109" i="9"/>
  <c r="CG1109" i="9" s="1"/>
  <c r="AU1109" i="9"/>
  <c r="CM1109" i="9" s="1"/>
  <c r="AM1109" i="9"/>
  <c r="CE1109" i="9" s="1"/>
  <c r="AZ1109" i="9"/>
  <c r="CR1109" i="9" s="1"/>
  <c r="AL1109" i="9"/>
  <c r="CD1109" i="9" s="1"/>
  <c r="AY1109" i="9"/>
  <c r="CQ1109" i="9" s="1"/>
  <c r="AK1109" i="9"/>
  <c r="CC1109" i="9" s="1"/>
  <c r="AV1109" i="9"/>
  <c r="CN1109" i="9" s="1"/>
  <c r="AJ1109" i="9"/>
  <c r="CB1109" i="9" s="1"/>
  <c r="CB1128" i="9" s="1"/>
  <c r="X28" i="11" s="1"/>
  <c r="BQ617" i="5" s="1" a="1"/>
  <c r="BQ617" i="5" s="1"/>
  <c r="AT1109" i="9"/>
  <c r="CL1109" i="9" s="1"/>
  <c r="AS1109" i="9"/>
  <c r="CK1109" i="9" s="1"/>
  <c r="AR1109" i="9"/>
  <c r="CJ1109" i="9" s="1"/>
  <c r="BA1109" i="9"/>
  <c r="CS1109" i="9" s="1"/>
  <c r="AN1109" i="9"/>
  <c r="CF1109" i="9" s="1"/>
  <c r="BB1109" i="9"/>
  <c r="CT1109" i="9" s="1"/>
  <c r="AQ1109" i="9"/>
  <c r="CI1109" i="9" s="1"/>
  <c r="AT1086" i="9"/>
  <c r="CL1086" i="9" s="1"/>
  <c r="CS1096" i="9"/>
  <c r="CQ1094" i="9"/>
  <c r="CL1089" i="9"/>
  <c r="CR1095" i="9"/>
  <c r="CP1093" i="9"/>
  <c r="CO1092" i="9"/>
  <c r="CM1090" i="9"/>
  <c r="CN1091" i="9"/>
  <c r="CT1097" i="9"/>
  <c r="CJ1087" i="9"/>
  <c r="CK1088" i="9"/>
  <c r="L1110" i="9"/>
  <c r="F1111" i="9"/>
  <c r="J1110" i="9"/>
  <c r="K1110" i="9"/>
  <c r="CL1042" i="9"/>
  <c r="CS1049" i="9"/>
  <c r="CR1048" i="9"/>
  <c r="CQ1047" i="9"/>
  <c r="CN1044" i="9"/>
  <c r="CK1041" i="9"/>
  <c r="CO1045" i="9"/>
  <c r="CJ1040" i="9"/>
  <c r="CP1046" i="9"/>
  <c r="CT1050" i="9"/>
  <c r="CM1043" i="9"/>
  <c r="AT1039" i="9"/>
  <c r="CL1039" i="9" s="1"/>
  <c r="L1062" i="9"/>
  <c r="F1063" i="9"/>
  <c r="K1062" i="9"/>
  <c r="J1062" i="9"/>
  <c r="AW1061" i="9"/>
  <c r="CO1061" i="9" s="1"/>
  <c r="AO1061" i="9"/>
  <c r="CG1061" i="9" s="1"/>
  <c r="AV1061" i="9"/>
  <c r="CN1061" i="9" s="1"/>
  <c r="AN1061" i="9"/>
  <c r="CF1061" i="9" s="1"/>
  <c r="AU1061" i="9"/>
  <c r="CM1061" i="9" s="1"/>
  <c r="AM1061" i="9"/>
  <c r="CE1061" i="9" s="1"/>
  <c r="BB1061" i="9"/>
  <c r="CT1061" i="9" s="1"/>
  <c r="AT1061" i="9"/>
  <c r="CL1061" i="9" s="1"/>
  <c r="AL1061" i="9"/>
  <c r="CD1061" i="9" s="1"/>
  <c r="BA1061" i="9"/>
  <c r="CS1061" i="9" s="1"/>
  <c r="AS1061" i="9"/>
  <c r="CK1061" i="9" s="1"/>
  <c r="AK1061" i="9"/>
  <c r="CC1061" i="9" s="1"/>
  <c r="AY1061" i="9"/>
  <c r="CQ1061" i="9" s="1"/>
  <c r="AX1061" i="9"/>
  <c r="CP1061" i="9" s="1"/>
  <c r="AR1061" i="9"/>
  <c r="CJ1061" i="9" s="1"/>
  <c r="AQ1061" i="9"/>
  <c r="CI1061" i="9" s="1"/>
  <c r="AP1061" i="9"/>
  <c r="CH1061" i="9" s="1"/>
  <c r="AJ1061" i="9"/>
  <c r="CB1061" i="9" s="1"/>
  <c r="AZ1061" i="9"/>
  <c r="CR1061" i="9" s="1"/>
  <c r="AI1061" i="9"/>
  <c r="CA1061" i="9" s="1"/>
  <c r="CA1081" i="9" s="1"/>
  <c r="W27" i="11" s="1"/>
  <c r="BP634" i="5" s="1" a="1"/>
  <c r="BP634" i="5" s="1"/>
  <c r="F969" i="9"/>
  <c r="K968" i="9"/>
  <c r="J968" i="9"/>
  <c r="L968" i="9"/>
  <c r="AW945" i="9"/>
  <c r="CO945" i="9" s="1"/>
  <c r="AU967" i="9"/>
  <c r="CM967" i="9" s="1"/>
  <c r="AM967" i="9"/>
  <c r="CE967" i="9" s="1"/>
  <c r="BB967" i="9"/>
  <c r="CT967" i="9" s="1"/>
  <c r="AT967" i="9"/>
  <c r="CL967" i="9" s="1"/>
  <c r="AL967" i="9"/>
  <c r="CD967" i="9" s="1"/>
  <c r="BA967" i="9"/>
  <c r="CS967" i="9" s="1"/>
  <c r="AS967" i="9"/>
  <c r="CK967" i="9" s="1"/>
  <c r="AK967" i="9"/>
  <c r="CC967" i="9" s="1"/>
  <c r="AZ967" i="9"/>
  <c r="CR967" i="9" s="1"/>
  <c r="AR967" i="9"/>
  <c r="CJ967" i="9" s="1"/>
  <c r="AJ967" i="9"/>
  <c r="CB967" i="9" s="1"/>
  <c r="AX967" i="9"/>
  <c r="CP967" i="9" s="1"/>
  <c r="AP967" i="9"/>
  <c r="CH967" i="9" s="1"/>
  <c r="AW967" i="9"/>
  <c r="CO967" i="9" s="1"/>
  <c r="AV967" i="9"/>
  <c r="CN967" i="9" s="1"/>
  <c r="AQ967" i="9"/>
  <c r="CI967" i="9" s="1"/>
  <c r="AO967" i="9"/>
  <c r="CG967" i="9" s="1"/>
  <c r="AI967" i="9"/>
  <c r="CA967" i="9" s="1"/>
  <c r="CA987" i="9" s="1"/>
  <c r="W25" i="11" s="1"/>
  <c r="BP857" i="5" s="1" a="1"/>
  <c r="BP857" i="5" s="1"/>
  <c r="BP862" i="5" s="1"/>
  <c r="BP866" i="5" s="1"/>
  <c r="AA54" i="12" s="1"/>
  <c r="AY967" i="9"/>
  <c r="CQ967" i="9" s="1"/>
  <c r="AN967" i="9"/>
  <c r="CF967" i="9" s="1"/>
  <c r="CT953" i="9"/>
  <c r="CR951" i="9"/>
  <c r="CP949" i="9"/>
  <c r="CN947" i="9"/>
  <c r="CO948" i="9"/>
  <c r="CQ950" i="9"/>
  <c r="CS952" i="9"/>
  <c r="CM946" i="9"/>
  <c r="F922" i="9"/>
  <c r="K921" i="9"/>
  <c r="J921" i="9"/>
  <c r="L921" i="9"/>
  <c r="AV898" i="9"/>
  <c r="CN898" i="9" s="1"/>
  <c r="CR905" i="9"/>
  <c r="CT907" i="9"/>
  <c r="CP903" i="9"/>
  <c r="CQ904" i="9"/>
  <c r="CO902" i="9"/>
  <c r="CN901" i="9"/>
  <c r="CL899" i="9"/>
  <c r="CS906" i="9"/>
  <c r="CM900" i="9"/>
  <c r="AU920" i="9"/>
  <c r="CM920" i="9" s="1"/>
  <c r="AM920" i="9"/>
  <c r="CE920" i="9" s="1"/>
  <c r="BB920" i="9"/>
  <c r="CT920" i="9" s="1"/>
  <c r="AT920" i="9"/>
  <c r="CL920" i="9" s="1"/>
  <c r="AL920" i="9"/>
  <c r="CD920" i="9" s="1"/>
  <c r="BA920" i="9"/>
  <c r="CS920" i="9" s="1"/>
  <c r="AS920" i="9"/>
  <c r="CK920" i="9" s="1"/>
  <c r="AK920" i="9"/>
  <c r="CC920" i="9" s="1"/>
  <c r="AZ920" i="9"/>
  <c r="CR920" i="9" s="1"/>
  <c r="AR920" i="9"/>
  <c r="CJ920" i="9" s="1"/>
  <c r="AJ920" i="9"/>
  <c r="CB920" i="9" s="1"/>
  <c r="AX920" i="9"/>
  <c r="CP920" i="9" s="1"/>
  <c r="AP920" i="9"/>
  <c r="CH920" i="9" s="1"/>
  <c r="AW920" i="9"/>
  <c r="CO920" i="9" s="1"/>
  <c r="AV920" i="9"/>
  <c r="CN920" i="9" s="1"/>
  <c r="AQ920" i="9"/>
  <c r="CI920" i="9" s="1"/>
  <c r="AO920" i="9"/>
  <c r="CG920" i="9" s="1"/>
  <c r="AN920" i="9"/>
  <c r="CF920" i="9" s="1"/>
  <c r="AY920" i="9"/>
  <c r="CQ920" i="9" s="1"/>
  <c r="AI920" i="9"/>
  <c r="CA920" i="9" s="1"/>
  <c r="CA940" i="9" s="1"/>
  <c r="W24" i="11" s="1"/>
  <c r="BP874" i="5" s="1" a="1"/>
  <c r="BP874" i="5" s="1"/>
  <c r="BY893" i="9"/>
  <c r="U23" i="11" s="1"/>
  <c r="BN891" i="5" s="1" a="1"/>
  <c r="BN891" i="5" s="1"/>
  <c r="AJ851" i="9"/>
  <c r="CB851" i="9" s="1"/>
  <c r="BZ852" i="9"/>
  <c r="CA853" i="9"/>
  <c r="CC855" i="9"/>
  <c r="CB854" i="9"/>
  <c r="CD856" i="9"/>
  <c r="CE857" i="9"/>
  <c r="CF858" i="9"/>
  <c r="CG859" i="9"/>
  <c r="CH860" i="9"/>
  <c r="CI861" i="9"/>
  <c r="CJ862" i="9"/>
  <c r="CK863" i="9"/>
  <c r="CL864" i="9"/>
  <c r="CM865" i="9"/>
  <c r="CN866" i="9"/>
  <c r="CO867" i="9"/>
  <c r="CP868" i="9"/>
  <c r="CQ869" i="9"/>
  <c r="CS871" i="9"/>
  <c r="CR870" i="9"/>
  <c r="K873" i="9"/>
  <c r="J873" i="9"/>
  <c r="F874" i="9"/>
  <c r="L873" i="9"/>
  <c r="AV872" i="9"/>
  <c r="CN872" i="9" s="1"/>
  <c r="AN872" i="9"/>
  <c r="CF872" i="9" s="1"/>
  <c r="AU872" i="9"/>
  <c r="CM872" i="9" s="1"/>
  <c r="AM872" i="9"/>
  <c r="CE872" i="9" s="1"/>
  <c r="BB872" i="9"/>
  <c r="CT872" i="9" s="1"/>
  <c r="AT872" i="9"/>
  <c r="CL872" i="9" s="1"/>
  <c r="AL872" i="9"/>
  <c r="CD872" i="9" s="1"/>
  <c r="BA872" i="9"/>
  <c r="CS872" i="9" s="1"/>
  <c r="AS872" i="9"/>
  <c r="CK872" i="9" s="1"/>
  <c r="AK872" i="9"/>
  <c r="CC872" i="9" s="1"/>
  <c r="AZ872" i="9"/>
  <c r="CR872" i="9" s="1"/>
  <c r="AR872" i="9"/>
  <c r="CJ872" i="9" s="1"/>
  <c r="AJ872" i="9"/>
  <c r="CB872" i="9" s="1"/>
  <c r="AH872" i="9"/>
  <c r="BZ872" i="9" s="1"/>
  <c r="AY872" i="9"/>
  <c r="CQ872" i="9" s="1"/>
  <c r="AX872" i="9"/>
  <c r="CP872" i="9" s="1"/>
  <c r="AW872" i="9"/>
  <c r="CO872" i="9" s="1"/>
  <c r="AQ872" i="9"/>
  <c r="CI872" i="9" s="1"/>
  <c r="AP872" i="9"/>
  <c r="CH872" i="9" s="1"/>
  <c r="AO872" i="9"/>
  <c r="CG872" i="9" s="1"/>
  <c r="AI872" i="9"/>
  <c r="CA872" i="9" s="1"/>
  <c r="AV710" i="9"/>
  <c r="CN710" i="9" s="1"/>
  <c r="L733" i="9"/>
  <c r="F734" i="9"/>
  <c r="K733" i="9"/>
  <c r="J733" i="9"/>
  <c r="CR717" i="9"/>
  <c r="CS718" i="9"/>
  <c r="CO714" i="9"/>
  <c r="CT719" i="9"/>
  <c r="CQ716" i="9"/>
  <c r="CP715" i="9"/>
  <c r="CM712" i="9"/>
  <c r="CN713" i="9"/>
  <c r="CL711" i="9"/>
  <c r="AW732" i="9"/>
  <c r="CO732" i="9" s="1"/>
  <c r="AO732" i="9"/>
  <c r="CG732" i="9" s="1"/>
  <c r="AV732" i="9"/>
  <c r="CN732" i="9" s="1"/>
  <c r="AN732" i="9"/>
  <c r="CF732" i="9" s="1"/>
  <c r="AU732" i="9"/>
  <c r="CM732" i="9" s="1"/>
  <c r="AM732" i="9"/>
  <c r="CE732" i="9" s="1"/>
  <c r="BB732" i="9"/>
  <c r="CT732" i="9" s="1"/>
  <c r="AT732" i="9"/>
  <c r="CL732" i="9" s="1"/>
  <c r="AL732" i="9"/>
  <c r="CD732" i="9" s="1"/>
  <c r="AZ732" i="9"/>
  <c r="CR732" i="9" s="1"/>
  <c r="AR732" i="9"/>
  <c r="CJ732" i="9" s="1"/>
  <c r="AJ732" i="9"/>
  <c r="CB732" i="9" s="1"/>
  <c r="AY732" i="9"/>
  <c r="CQ732" i="9" s="1"/>
  <c r="AQ732" i="9"/>
  <c r="CI732" i="9" s="1"/>
  <c r="AI732" i="9"/>
  <c r="CA732" i="9" s="1"/>
  <c r="CA752" i="9" s="1"/>
  <c r="W20" i="11" s="1"/>
  <c r="BA732" i="9"/>
  <c r="CS732" i="9" s="1"/>
  <c r="AX732" i="9"/>
  <c r="CP732" i="9" s="1"/>
  <c r="AS732" i="9"/>
  <c r="CK732" i="9" s="1"/>
  <c r="AP732" i="9"/>
  <c r="CH732" i="9" s="1"/>
  <c r="AK732" i="9"/>
  <c r="CC732" i="9" s="1"/>
  <c r="BB261" i="9"/>
  <c r="CT261" i="9" s="1"/>
  <c r="AT261" i="9"/>
  <c r="CL261" i="9" s="1"/>
  <c r="AL261" i="9"/>
  <c r="CD261" i="9" s="1"/>
  <c r="AZ261" i="9"/>
  <c r="CR261" i="9" s="1"/>
  <c r="AR261" i="9"/>
  <c r="CJ261" i="9" s="1"/>
  <c r="AJ261" i="9"/>
  <c r="CB261" i="9" s="1"/>
  <c r="AY261" i="9"/>
  <c r="CQ261" i="9" s="1"/>
  <c r="AQ261" i="9"/>
  <c r="CI261" i="9" s="1"/>
  <c r="AI261" i="9"/>
  <c r="CA261" i="9" s="1"/>
  <c r="AW261" i="9"/>
  <c r="CO261" i="9" s="1"/>
  <c r="AO261" i="9"/>
  <c r="CG261" i="9" s="1"/>
  <c r="AN261" i="9"/>
  <c r="CF261" i="9" s="1"/>
  <c r="AM261" i="9"/>
  <c r="CE261" i="9" s="1"/>
  <c r="BA261" i="9"/>
  <c r="CS261" i="9" s="1"/>
  <c r="AK261" i="9"/>
  <c r="CC261" i="9" s="1"/>
  <c r="AX261" i="9"/>
  <c r="CP261" i="9" s="1"/>
  <c r="AH261" i="9"/>
  <c r="BZ261" i="9" s="1"/>
  <c r="BZ282" i="9" s="1"/>
  <c r="V10" i="11" s="1"/>
  <c r="BO56" i="5" s="1" a="1"/>
  <c r="BO56" i="5" s="1"/>
  <c r="AV261" i="9"/>
  <c r="CN261" i="9" s="1"/>
  <c r="AU261" i="9"/>
  <c r="CM261" i="9" s="1"/>
  <c r="AP261" i="9"/>
  <c r="CH261" i="9" s="1"/>
  <c r="AS261" i="9"/>
  <c r="CK261" i="9" s="1"/>
  <c r="L262" i="9"/>
  <c r="K262" i="9"/>
  <c r="J262" i="9"/>
  <c r="F263" i="9"/>
  <c r="F75" i="9"/>
  <c r="K74" i="9"/>
  <c r="J74" i="9"/>
  <c r="L74" i="9"/>
  <c r="BB73" i="9"/>
  <c r="CT73" i="9" s="1"/>
  <c r="AT73" i="9"/>
  <c r="CL73" i="9" s="1"/>
  <c r="AL73" i="9"/>
  <c r="CD73" i="9" s="1"/>
  <c r="AX73" i="9"/>
  <c r="CP73" i="9" s="1"/>
  <c r="AP73" i="9"/>
  <c r="CH73" i="9" s="1"/>
  <c r="AH73" i="9"/>
  <c r="BZ73" i="9" s="1"/>
  <c r="BZ94" i="9" s="1"/>
  <c r="V6" i="11" s="1"/>
  <c r="AZ73" i="9"/>
  <c r="CR73" i="9" s="1"/>
  <c r="AO73" i="9"/>
  <c r="CG73" i="9" s="1"/>
  <c r="AV73" i="9"/>
  <c r="CN73" i="9" s="1"/>
  <c r="AK73" i="9"/>
  <c r="CC73" i="9" s="1"/>
  <c r="AU73" i="9"/>
  <c r="CM73" i="9" s="1"/>
  <c r="AJ73" i="9"/>
  <c r="CB73" i="9" s="1"/>
  <c r="AS73" i="9"/>
  <c r="CK73" i="9" s="1"/>
  <c r="AI73" i="9"/>
  <c r="CA73" i="9" s="1"/>
  <c r="BA73" i="9"/>
  <c r="CS73" i="9" s="1"/>
  <c r="AQ73" i="9"/>
  <c r="CI73" i="9" s="1"/>
  <c r="AR73" i="9"/>
  <c r="CJ73" i="9" s="1"/>
  <c r="AN73" i="9"/>
  <c r="CF73" i="9" s="1"/>
  <c r="AY73" i="9"/>
  <c r="CQ73" i="9" s="1"/>
  <c r="AW73" i="9"/>
  <c r="CO73" i="9" s="1"/>
  <c r="AM73" i="9"/>
  <c r="CE73" i="9" s="1"/>
  <c r="CT53" i="9"/>
  <c r="CT54" i="9"/>
  <c r="CS53" i="9"/>
  <c r="AK120" i="9"/>
  <c r="CC120" i="9" s="1"/>
  <c r="AH120" i="9"/>
  <c r="BZ120" i="9" s="1"/>
  <c r="BZ141" i="9" s="1"/>
  <c r="V7" i="11" s="1"/>
  <c r="AR120" i="9"/>
  <c r="CJ120" i="9" s="1"/>
  <c r="AN120" i="9"/>
  <c r="CF120" i="9" s="1"/>
  <c r="BA120" i="9"/>
  <c r="CS120" i="9" s="1"/>
  <c r="AY120" i="9"/>
  <c r="CQ120" i="9" s="1"/>
  <c r="AX120" i="9"/>
  <c r="CP120" i="9" s="1"/>
  <c r="AW120" i="9"/>
  <c r="CO120" i="9" s="1"/>
  <c r="AQ120" i="9"/>
  <c r="CI120" i="9" s="1"/>
  <c r="AO120" i="9"/>
  <c r="CG120" i="9" s="1"/>
  <c r="AZ120" i="9"/>
  <c r="CR120" i="9" s="1"/>
  <c r="AS120" i="9"/>
  <c r="CK120" i="9" s="1"/>
  <c r="AV120" i="9"/>
  <c r="CN120" i="9" s="1"/>
  <c r="AP120" i="9"/>
  <c r="CH120" i="9" s="1"/>
  <c r="AT120" i="9"/>
  <c r="CL120" i="9" s="1"/>
  <c r="AM120" i="9"/>
  <c r="CE120" i="9" s="1"/>
  <c r="AU120" i="9"/>
  <c r="CM120" i="9" s="1"/>
  <c r="AL120" i="9"/>
  <c r="CD120" i="9" s="1"/>
  <c r="BB120" i="9"/>
  <c r="CT120" i="9" s="1"/>
  <c r="AJ120" i="9"/>
  <c r="CB120" i="9" s="1"/>
  <c r="AI120" i="9"/>
  <c r="CA120" i="9" s="1"/>
  <c r="H122" i="9"/>
  <c r="K121" i="9"/>
  <c r="L121" i="9"/>
  <c r="AJ778" i="9"/>
  <c r="CB778" i="9" s="1"/>
  <c r="AO778" i="9"/>
  <c r="CG778" i="9" s="1"/>
  <c r="AI778" i="9"/>
  <c r="CA778" i="9" s="1"/>
  <c r="AL778" i="9"/>
  <c r="CD778" i="9" s="1"/>
  <c r="AS778" i="9"/>
  <c r="CK778" i="9" s="1"/>
  <c r="BB778" i="9"/>
  <c r="CT778" i="9" s="1"/>
  <c r="AQ778" i="9"/>
  <c r="CI778" i="9" s="1"/>
  <c r="AT778" i="9"/>
  <c r="CL778" i="9" s="1"/>
  <c r="AU778" i="9"/>
  <c r="CM778" i="9" s="1"/>
  <c r="AM778" i="9"/>
  <c r="CE778" i="9" s="1"/>
  <c r="AR778" i="9"/>
  <c r="CJ778" i="9" s="1"/>
  <c r="AW778" i="9"/>
  <c r="CO778" i="9" s="1"/>
  <c r="AY778" i="9"/>
  <c r="CQ778" i="9" s="1"/>
  <c r="AP778" i="9"/>
  <c r="CH778" i="9" s="1"/>
  <c r="AK778" i="9"/>
  <c r="CC778" i="9" s="1"/>
  <c r="AV778" i="9"/>
  <c r="CN778" i="9" s="1"/>
  <c r="AZ778" i="9"/>
  <c r="CR778" i="9" s="1"/>
  <c r="AH778" i="9"/>
  <c r="BZ778" i="9" s="1"/>
  <c r="BZ799" i="9" s="1"/>
  <c r="V21" i="11" s="1"/>
  <c r="AN778" i="9"/>
  <c r="CF778" i="9" s="1"/>
  <c r="BA778" i="9"/>
  <c r="CS778" i="9" s="1"/>
  <c r="AX778" i="9"/>
  <c r="CP778" i="9" s="1"/>
  <c r="AJ28" i="9"/>
  <c r="CB28" i="9" s="1"/>
  <c r="CB47" i="9" s="1"/>
  <c r="X5" i="11" s="1"/>
  <c r="AK28" i="9"/>
  <c r="CC28" i="9" s="1"/>
  <c r="AN28" i="9"/>
  <c r="CF28" i="9" s="1"/>
  <c r="AO28" i="9"/>
  <c r="CG28" i="9" s="1"/>
  <c r="AS28" i="9"/>
  <c r="CK28" i="9" s="1"/>
  <c r="AT28" i="9"/>
  <c r="CL28" i="9" s="1"/>
  <c r="AR28" i="9"/>
  <c r="CJ28" i="9" s="1"/>
  <c r="AU28" i="9"/>
  <c r="CM28" i="9" s="1"/>
  <c r="AM28" i="9"/>
  <c r="CE28" i="9" s="1"/>
  <c r="AV28" i="9"/>
  <c r="CN28" i="9" s="1"/>
  <c r="AW28" i="9"/>
  <c r="CO28" i="9" s="1"/>
  <c r="AX28" i="9"/>
  <c r="CP28" i="9" s="1"/>
  <c r="AL28" i="9"/>
  <c r="CD28" i="9" s="1"/>
  <c r="AY28" i="9"/>
  <c r="CQ28" i="9" s="1"/>
  <c r="AQ28" i="9"/>
  <c r="CI28" i="9" s="1"/>
  <c r="BB28" i="9"/>
  <c r="CT28" i="9" s="1"/>
  <c r="AP28" i="9"/>
  <c r="CH28" i="9" s="1"/>
  <c r="AZ28" i="9"/>
  <c r="CR28" i="9" s="1"/>
  <c r="BA28" i="9"/>
  <c r="CS28" i="9" s="1"/>
  <c r="AP309" i="9"/>
  <c r="CH309" i="9" s="1"/>
  <c r="AT309" i="9"/>
  <c r="CL309" i="9" s="1"/>
  <c r="AU309" i="9"/>
  <c r="CM309" i="9" s="1"/>
  <c r="AR309" i="9"/>
  <c r="CJ309" i="9" s="1"/>
  <c r="AS309" i="9"/>
  <c r="CK309" i="9" s="1"/>
  <c r="AV309" i="9"/>
  <c r="CN309" i="9" s="1"/>
  <c r="AQ309" i="9"/>
  <c r="CI309" i="9" s="1"/>
  <c r="AJ309" i="9"/>
  <c r="CB309" i="9" s="1"/>
  <c r="AO309" i="9"/>
  <c r="CG309" i="9" s="1"/>
  <c r="BA309" i="9"/>
  <c r="CS309" i="9" s="1"/>
  <c r="AX309" i="9"/>
  <c r="CP309" i="9" s="1"/>
  <c r="AK309" i="9"/>
  <c r="CC309" i="9" s="1"/>
  <c r="AL309" i="9"/>
  <c r="CD309" i="9" s="1"/>
  <c r="AZ309" i="9"/>
  <c r="CR309" i="9" s="1"/>
  <c r="AM309" i="9"/>
  <c r="CE309" i="9" s="1"/>
  <c r="AW309" i="9"/>
  <c r="CO309" i="9" s="1"/>
  <c r="BB309" i="9"/>
  <c r="CT309" i="9" s="1"/>
  <c r="AI309" i="9"/>
  <c r="CA309" i="9" s="1"/>
  <c r="CA329" i="9" s="1"/>
  <c r="W11" i="11" s="1"/>
  <c r="AY309" i="9"/>
  <c r="CQ309" i="9" s="1"/>
  <c r="AN309" i="9"/>
  <c r="CF309" i="9" s="1"/>
  <c r="J29" i="9"/>
  <c r="K29" i="9"/>
  <c r="L29" i="9"/>
  <c r="F30" i="9"/>
  <c r="J215" i="9"/>
  <c r="L215" i="9"/>
  <c r="F216" i="9"/>
  <c r="K215" i="9"/>
  <c r="J310" i="9"/>
  <c r="F311" i="9"/>
  <c r="K310" i="9"/>
  <c r="L310" i="9"/>
  <c r="K779" i="9"/>
  <c r="L779" i="9"/>
  <c r="F780" i="9"/>
  <c r="J779" i="9"/>
  <c r="J685" i="9"/>
  <c r="L685" i="9"/>
  <c r="K685" i="9"/>
  <c r="F686" i="9"/>
  <c r="F125" i="9"/>
  <c r="AY684" i="9"/>
  <c r="CQ684" i="9" s="1"/>
  <c r="AR684" i="9"/>
  <c r="CJ684" i="9" s="1"/>
  <c r="AO684" i="9"/>
  <c r="CG684" i="9" s="1"/>
  <c r="AM684" i="9"/>
  <c r="CE684" i="9" s="1"/>
  <c r="AH684" i="9"/>
  <c r="BZ684" i="9" s="1"/>
  <c r="BZ705" i="9" s="1"/>
  <c r="V19" i="11" s="1"/>
  <c r="BA684" i="9"/>
  <c r="CS684" i="9" s="1"/>
  <c r="AQ684" i="9"/>
  <c r="CI684" i="9" s="1"/>
  <c r="AP684" i="9"/>
  <c r="CH684" i="9" s="1"/>
  <c r="AX684" i="9"/>
  <c r="CP684" i="9" s="1"/>
  <c r="AT684" i="9"/>
  <c r="CL684" i="9" s="1"/>
  <c r="AL684" i="9"/>
  <c r="CD684" i="9" s="1"/>
  <c r="AI684" i="9"/>
  <c r="CA684" i="9" s="1"/>
  <c r="BB684" i="9"/>
  <c r="CT684" i="9" s="1"/>
  <c r="AU684" i="9"/>
  <c r="CM684" i="9" s="1"/>
  <c r="AW684" i="9"/>
  <c r="CO684" i="9" s="1"/>
  <c r="AV684" i="9"/>
  <c r="CN684" i="9" s="1"/>
  <c r="AS684" i="9"/>
  <c r="CK684" i="9" s="1"/>
  <c r="AN684" i="9"/>
  <c r="CF684" i="9" s="1"/>
  <c r="AK684" i="9"/>
  <c r="CC684" i="9" s="1"/>
  <c r="AZ684" i="9"/>
  <c r="CR684" i="9" s="1"/>
  <c r="AJ684" i="9"/>
  <c r="CB684" i="9" s="1"/>
  <c r="AK214" i="9"/>
  <c r="CC214" i="9" s="1"/>
  <c r="AN214" i="9"/>
  <c r="CF214" i="9" s="1"/>
  <c r="AR214" i="9"/>
  <c r="CJ214" i="9" s="1"/>
  <c r="AQ214" i="9"/>
  <c r="CI214" i="9" s="1"/>
  <c r="AO214" i="9"/>
  <c r="CG214" i="9" s="1"/>
  <c r="AJ214" i="9"/>
  <c r="CB214" i="9" s="1"/>
  <c r="BA214" i="9"/>
  <c r="CS214" i="9" s="1"/>
  <c r="AM214" i="9"/>
  <c r="CE214" i="9" s="1"/>
  <c r="AV214" i="9"/>
  <c r="CN214" i="9" s="1"/>
  <c r="AP214" i="9"/>
  <c r="CH214" i="9" s="1"/>
  <c r="AL214" i="9"/>
  <c r="CD214" i="9" s="1"/>
  <c r="AX214" i="9"/>
  <c r="CP214" i="9" s="1"/>
  <c r="AZ214" i="9"/>
  <c r="CR214" i="9" s="1"/>
  <c r="AH214" i="9"/>
  <c r="BZ214" i="9" s="1"/>
  <c r="BZ235" i="9" s="1"/>
  <c r="V9" i="11" s="1"/>
  <c r="AT214" i="9"/>
  <c r="CL214" i="9" s="1"/>
  <c r="BB214" i="9"/>
  <c r="CT214" i="9" s="1"/>
  <c r="AI214" i="9"/>
  <c r="CA214" i="9" s="1"/>
  <c r="AW214" i="9"/>
  <c r="CO214" i="9" s="1"/>
  <c r="AU214" i="9"/>
  <c r="CM214" i="9" s="1"/>
  <c r="AY214" i="9"/>
  <c r="CQ214" i="9" s="1"/>
  <c r="AS214" i="9"/>
  <c r="CK214" i="9" s="1"/>
  <c r="W1019" i="1"/>
  <c r="W1022" i="1" s="1"/>
  <c r="W985" i="1"/>
  <c r="W988" i="1" s="1"/>
  <c r="V951" i="1"/>
  <c r="V954" i="1" s="1"/>
  <c r="V917" i="1"/>
  <c r="V920" i="1" s="1"/>
  <c r="W849" i="1"/>
  <c r="W852" i="1" s="1"/>
  <c r="V815" i="1"/>
  <c r="V818" i="1" s="1"/>
  <c r="V781" i="1"/>
  <c r="V784" i="1" s="1"/>
  <c r="V713" i="1"/>
  <c r="V716" i="1" s="1"/>
  <c r="V679" i="1"/>
  <c r="V682" i="1" s="1"/>
  <c r="W645" i="1"/>
  <c r="W648" i="1" s="1"/>
  <c r="V543" i="1"/>
  <c r="V546" i="1" s="1"/>
  <c r="X509" i="1"/>
  <c r="X512" i="1" s="1"/>
  <c r="V237" i="1"/>
  <c r="V240" i="1" s="1"/>
  <c r="W203" i="1"/>
  <c r="W206" i="1" s="1"/>
  <c r="V67" i="1"/>
  <c r="V70" i="1" s="1"/>
  <c r="X169" i="1"/>
  <c r="X172" i="1" s="1"/>
  <c r="X577" i="1"/>
  <c r="X580" i="1" s="1"/>
  <c r="X101" i="1"/>
  <c r="X104" i="1" s="1"/>
  <c r="BO890" i="5" l="1" a="1"/>
  <c r="BO890" i="5" s="1"/>
  <c r="BO839" i="5" a="1"/>
  <c r="BO839" i="5" s="1"/>
  <c r="BO845" i="5" s="1"/>
  <c r="BO849" i="5" s="1"/>
  <c r="BO873" i="5" a="1"/>
  <c r="BO873" i="5" s="1"/>
  <c r="BO879" i="5" s="1"/>
  <c r="BO883" i="5" s="1"/>
  <c r="Z55" i="12" s="1"/>
  <c r="BO822" i="5" a="1"/>
  <c r="BO822" i="5" s="1"/>
  <c r="BO828" i="5" s="1"/>
  <c r="BO832" i="5" s="1"/>
  <c r="BN896" i="5"/>
  <c r="BN900" i="5" s="1"/>
  <c r="Y56" i="12" s="1"/>
  <c r="BO471" i="5"/>
  <c r="BO475" i="5" s="1"/>
  <c r="Z31" i="12" s="1"/>
  <c r="AM16" i="7" a="1"/>
  <c r="AM16" i="7" s="1"/>
  <c r="AM18" i="7" a="1"/>
  <c r="AM18" i="7" s="1"/>
  <c r="AM10" i="7" a="1"/>
  <c r="AM10" i="7" s="1"/>
  <c r="AM15" i="7" a="1"/>
  <c r="AM15" i="7" s="1"/>
  <c r="AM12" i="7" a="1"/>
  <c r="AM12" i="7" s="1"/>
  <c r="AM14" i="7" a="1"/>
  <c r="AM14" i="7" s="1"/>
  <c r="AM9" i="7" a="1"/>
  <c r="AM9" i="7" s="1"/>
  <c r="AM19" i="7" a="1"/>
  <c r="AM19" i="7" s="1"/>
  <c r="AM13" i="7" a="1"/>
  <c r="AM13" i="7" s="1"/>
  <c r="AM22" i="7" a="1"/>
  <c r="AM22" i="7" s="1"/>
  <c r="AM17" i="7" a="1"/>
  <c r="AM17" i="7" s="1"/>
  <c r="AM20" i="7" a="1"/>
  <c r="AM20" i="7" s="1"/>
  <c r="AM25" i="7" a="1"/>
  <c r="AM25" i="7" s="1"/>
  <c r="AM23" i="7" a="1"/>
  <c r="AM23" i="7" s="1"/>
  <c r="AM28" i="7" a="1"/>
  <c r="AM28" i="7" s="1"/>
  <c r="AM21" i="7" a="1"/>
  <c r="AM21" i="7" s="1"/>
  <c r="AM26" i="7" a="1"/>
  <c r="AM26" i="7" s="1"/>
  <c r="AM29" i="7" a="1"/>
  <c r="AM29" i="7" s="1"/>
  <c r="AM33" i="7" a="1"/>
  <c r="AM33" i="7" s="1"/>
  <c r="AM35" i="7" a="1"/>
  <c r="AM35" i="7" s="1"/>
  <c r="AM36" i="7" a="1"/>
  <c r="AM36" i="7" s="1"/>
  <c r="AM11" i="7" a="1"/>
  <c r="AM11" i="7" s="1"/>
  <c r="AM31" i="7" a="1"/>
  <c r="AM31" i="7" s="1"/>
  <c r="AM34" i="7" a="1"/>
  <c r="AM34" i="7" s="1"/>
  <c r="AM27" i="7" a="1"/>
  <c r="AM27" i="7" s="1"/>
  <c r="AM37" i="7" a="1"/>
  <c r="AM37" i="7" s="1"/>
  <c r="AM24" i="7" a="1"/>
  <c r="AM24" i="7" s="1"/>
  <c r="AM30" i="7" a="1"/>
  <c r="AM30" i="7" s="1"/>
  <c r="AM32" i="7" a="1"/>
  <c r="AM32" i="7" s="1"/>
  <c r="AM44" i="7" a="1"/>
  <c r="AM44" i="7" s="1"/>
  <c r="AM38" i="7" a="1"/>
  <c r="AM38" i="7" s="1"/>
  <c r="AM41" i="7" a="1"/>
  <c r="AM41" i="7" s="1"/>
  <c r="AM43" i="7" a="1"/>
  <c r="AM43" i="7" s="1"/>
  <c r="AM39" i="7" a="1"/>
  <c r="AM39" i="7" s="1"/>
  <c r="AM40" i="7" a="1"/>
  <c r="AM40" i="7" s="1"/>
  <c r="AM42" i="7" a="1"/>
  <c r="AM42" i="7" s="1"/>
  <c r="E36" i="6"/>
  <c r="M37" i="14"/>
  <c r="M45" i="14" s="1"/>
  <c r="M24" i="14"/>
  <c r="M40" i="14" s="1"/>
  <c r="E35" i="6"/>
  <c r="L40" i="14"/>
  <c r="L25" i="14"/>
  <c r="L41" i="14" s="1"/>
  <c r="L42" i="14" s="1"/>
  <c r="V50" i="14"/>
  <c r="U33" i="14"/>
  <c r="D38" i="6"/>
  <c r="F38" i="6" s="1"/>
  <c r="BN216" i="5"/>
  <c r="BN220" i="5" s="1"/>
  <c r="Y16" i="12" s="1"/>
  <c r="BO539" i="5"/>
  <c r="BO543" i="5" s="1"/>
  <c r="Z35" i="12" s="1"/>
  <c r="BN743" i="5"/>
  <c r="BN747" i="5" s="1"/>
  <c r="Y47" i="12" s="1"/>
  <c r="M35" i="14"/>
  <c r="M43" i="14" s="1"/>
  <c r="M20" i="14"/>
  <c r="C37" i="6" s="1"/>
  <c r="N20" i="14"/>
  <c r="N35" i="14"/>
  <c r="N43" i="14" s="1"/>
  <c r="D37" i="6"/>
  <c r="F37" i="6" s="1"/>
  <c r="BN63" i="5"/>
  <c r="BN67" i="5" s="1"/>
  <c r="Y7" i="12" s="1"/>
  <c r="AK5" i="7" s="1" a="1"/>
  <c r="AK5" i="7" s="1"/>
  <c r="Z39" i="12"/>
  <c r="BP719" i="5" a="1"/>
  <c r="BP719" i="5" s="1"/>
  <c r="BP770" i="5" a="1"/>
  <c r="BP770" i="5" s="1"/>
  <c r="BP777" i="5" s="1"/>
  <c r="BP781" i="5" s="1"/>
  <c r="AA49" i="12" s="1"/>
  <c r="BP534" i="5" a="1"/>
  <c r="BP534" i="5" s="1"/>
  <c r="BO244" i="5" a="1"/>
  <c r="BO244" i="5" s="1"/>
  <c r="BO250" i="5" s="1"/>
  <c r="BO254" i="5" s="1"/>
  <c r="BO328" i="5" a="1"/>
  <c r="BO328" i="5" s="1"/>
  <c r="BO335" i="5" s="1"/>
  <c r="BO339" i="5" s="1"/>
  <c r="BO141" i="5" a="1"/>
  <c r="BO141" i="5" s="1"/>
  <c r="BO148" i="5" s="1"/>
  <c r="BO152" i="5" s="1"/>
  <c r="Z12" i="12" s="1"/>
  <c r="BO670" i="5" a="1"/>
  <c r="BO670" i="5" s="1"/>
  <c r="BO675" i="5" s="1"/>
  <c r="BO679" i="5" s="1"/>
  <c r="Z43" i="12" s="1"/>
  <c r="BO619" i="5" a="1"/>
  <c r="BO619" i="5" s="1"/>
  <c r="BO624" i="5" s="1"/>
  <c r="BO628" i="5" s="1"/>
  <c r="Z40" i="12" s="1"/>
  <c r="BO192" i="5" a="1"/>
  <c r="BO192" i="5" s="1"/>
  <c r="BO199" i="5" s="1"/>
  <c r="BO203" i="5" s="1"/>
  <c r="BO211" i="5" a="1"/>
  <c r="BO211" i="5" s="1"/>
  <c r="BO720" i="5" a="1"/>
  <c r="BO720" i="5" s="1"/>
  <c r="BO726" i="5" s="1"/>
  <c r="BO730" i="5" s="1"/>
  <c r="Z46" i="12" s="1"/>
  <c r="BO568" i="5" a="1"/>
  <c r="BO568" i="5" s="1"/>
  <c r="BO573" i="5" s="1"/>
  <c r="BO577" i="5" s="1"/>
  <c r="Z37" i="12" s="1"/>
  <c r="BO483" i="5" a="1"/>
  <c r="BO483" i="5" s="1"/>
  <c r="BO488" i="5" s="1"/>
  <c r="BO492" i="5" s="1"/>
  <c r="Z32" i="12" s="1"/>
  <c r="BO432" i="5" a="1"/>
  <c r="BO432" i="5" s="1"/>
  <c r="BO437" i="5" s="1"/>
  <c r="BO441" i="5" s="1"/>
  <c r="Z29" i="12" s="1"/>
  <c r="BO381" i="5" a="1"/>
  <c r="BO381" i="5" s="1"/>
  <c r="BO386" i="5" s="1"/>
  <c r="BO390" i="5" s="1"/>
  <c r="BO93" i="5" a="1"/>
  <c r="BO93" i="5" s="1"/>
  <c r="BP296" i="5" a="1"/>
  <c r="BP296" i="5" s="1"/>
  <c r="BP301" i="5" s="1"/>
  <c r="BP305" i="5" s="1"/>
  <c r="AA21" i="12" s="1"/>
  <c r="BP669" i="5" a="1"/>
  <c r="BP669" i="5" s="1"/>
  <c r="BP566" i="5" a="1"/>
  <c r="BP566" i="5" s="1"/>
  <c r="BP262" i="5" a="1"/>
  <c r="BP262" i="5" s="1"/>
  <c r="BP210" i="5" a="1"/>
  <c r="BP210" i="5" s="1"/>
  <c r="BP618" i="5" a="1"/>
  <c r="BP618" i="5" s="1"/>
  <c r="BP347" i="5" a="1"/>
  <c r="BP347" i="5" s="1"/>
  <c r="BP431" i="5" a="1"/>
  <c r="BP431" i="5" s="1"/>
  <c r="BP482" i="5" a="1"/>
  <c r="BP482" i="5" s="1"/>
  <c r="BP533" i="5" a="1"/>
  <c r="BP533" i="5" s="1"/>
  <c r="BP380" i="5" a="1"/>
  <c r="BP380" i="5" s="1"/>
  <c r="BP126" i="5" a="1"/>
  <c r="BP126" i="5" s="1"/>
  <c r="Z21" i="12"/>
  <c r="Z42" i="12"/>
  <c r="BO550" i="5" a="1"/>
  <c r="BO550" i="5" s="1"/>
  <c r="BO556" i="5" s="1"/>
  <c r="BO560" i="5" s="1"/>
  <c r="BO362" i="5" a="1"/>
  <c r="BO362" i="5" s="1"/>
  <c r="BO369" i="5" s="1"/>
  <c r="BO373" i="5" s="1"/>
  <c r="BO159" i="5" a="1"/>
  <c r="BO159" i="5" s="1"/>
  <c r="BQ226" i="5" a="1"/>
  <c r="BQ226" i="5" s="1"/>
  <c r="BQ175" i="5" a="1"/>
  <c r="BQ175" i="5" s="1"/>
  <c r="D58" i="11"/>
  <c r="BP73" i="5" a="1"/>
  <c r="BP73" i="5" s="1"/>
  <c r="BO345" i="5" a="1"/>
  <c r="BO345" i="5" s="1"/>
  <c r="BO352" i="5" s="1"/>
  <c r="BO356" i="5" s="1"/>
  <c r="Z24" i="12" s="1"/>
  <c r="BO585" i="5" a="1"/>
  <c r="BO585" i="5" s="1"/>
  <c r="BO636" i="5" a="1"/>
  <c r="BO636" i="5" s="1"/>
  <c r="BO228" i="5" a="1"/>
  <c r="BO228" i="5" s="1"/>
  <c r="BO737" i="5" a="1"/>
  <c r="BO737" i="5" s="1"/>
  <c r="BO398" i="5" a="1"/>
  <c r="BO398" i="5" s="1"/>
  <c r="BO209" i="5" a="1"/>
  <c r="BO209" i="5" s="1"/>
  <c r="BO261" i="5" a="1"/>
  <c r="BO261" i="5" s="1"/>
  <c r="BO267" i="5" s="1"/>
  <c r="BO271" i="5" s="1"/>
  <c r="Z19" i="12" s="1"/>
  <c r="BO687" i="5" a="1"/>
  <c r="BO687" i="5" s="1"/>
  <c r="BO500" i="5" a="1"/>
  <c r="BO500" i="5" s="1"/>
  <c r="BO449" i="5" a="1"/>
  <c r="BO449" i="5" s="1"/>
  <c r="BO125" i="5" a="1"/>
  <c r="BO125" i="5" s="1"/>
  <c r="BO176" i="5" a="1"/>
  <c r="BO176" i="5" s="1"/>
  <c r="Z34" i="12"/>
  <c r="BO584" i="5" a="1"/>
  <c r="BO584" i="5" s="1"/>
  <c r="BO396" i="5" a="1"/>
  <c r="BO396" i="5" s="1"/>
  <c r="BP652" i="5" a="1"/>
  <c r="BP652" i="5" s="1"/>
  <c r="BP658" i="5" s="1"/>
  <c r="BP662" i="5" s="1"/>
  <c r="AA42" i="12" s="1"/>
  <c r="BP601" i="5" a="1"/>
  <c r="BP601" i="5" s="1"/>
  <c r="BP607" i="5" s="1"/>
  <c r="BP611" i="5" s="1"/>
  <c r="BP414" i="5" a="1"/>
  <c r="BP414" i="5" s="1"/>
  <c r="BP420" i="5" s="1"/>
  <c r="BP424" i="5" s="1"/>
  <c r="AA28" i="12" s="1"/>
  <c r="BP465" i="5" a="1"/>
  <c r="BP465" i="5" s="1"/>
  <c r="BP516" i="5" a="1"/>
  <c r="BP516" i="5" s="1"/>
  <c r="BP522" i="5" s="1"/>
  <c r="BP526" i="5" s="1"/>
  <c r="AA34" i="12" s="1"/>
  <c r="BP549" i="5" a="1"/>
  <c r="BP549" i="5" s="1"/>
  <c r="BP330" i="5" a="1"/>
  <c r="BP330" i="5" s="1"/>
  <c r="BP245" i="5" a="1"/>
  <c r="BP245" i="5" s="1"/>
  <c r="BP363" i="5" a="1"/>
  <c r="BP363" i="5" s="1"/>
  <c r="BP143" i="5" a="1"/>
  <c r="BP143" i="5" s="1"/>
  <c r="BP193" i="5" a="1"/>
  <c r="BP193" i="5" s="1"/>
  <c r="BO736" i="5" a="1"/>
  <c r="BO736" i="5" s="1"/>
  <c r="BO787" i="5" a="1"/>
  <c r="BO787" i="5" s="1"/>
  <c r="BO794" i="5" s="1"/>
  <c r="BO798" i="5" s="1"/>
  <c r="Z50" i="12" s="1"/>
  <c r="BO124" i="5" a="1"/>
  <c r="BO124" i="5" s="1"/>
  <c r="BO90" i="5" a="1"/>
  <c r="BO90" i="5" s="1"/>
  <c r="BP567" i="5" a="1"/>
  <c r="BP567" i="5" s="1"/>
  <c r="BP379" i="5" a="1"/>
  <c r="BP379" i="5" s="1"/>
  <c r="BN686" i="5" a="1"/>
  <c r="BN686" i="5" s="1"/>
  <c r="BN692" i="5" s="1"/>
  <c r="BN696" i="5" s="1"/>
  <c r="Y44" i="12" s="1"/>
  <c r="BN583" i="5" a="1"/>
  <c r="BN583" i="5" s="1"/>
  <c r="BN590" i="5" s="1"/>
  <c r="BN594" i="5" s="1"/>
  <c r="Y38" i="12" s="1"/>
  <c r="BN635" i="5" a="1"/>
  <c r="BN635" i="5" s="1"/>
  <c r="BN641" i="5" s="1"/>
  <c r="BN645" i="5" s="1"/>
  <c r="Y41" i="12" s="1"/>
  <c r="BN448" i="5" a="1"/>
  <c r="BN448" i="5" s="1"/>
  <c r="BN454" i="5" s="1"/>
  <c r="BN458" i="5" s="1"/>
  <c r="Y30" i="12" s="1"/>
  <c r="BN499" i="5" a="1"/>
  <c r="BN499" i="5" s="1"/>
  <c r="BN505" i="5" s="1"/>
  <c r="BN509" i="5" s="1"/>
  <c r="Y33" i="12" s="1"/>
  <c r="Z28" i="12"/>
  <c r="BO57" i="5" a="1"/>
  <c r="BO57" i="5" s="1"/>
  <c r="CC46" i="7"/>
  <c r="CC47" i="7"/>
  <c r="V17" i="14" s="1"/>
  <c r="CD7" i="7" a="1"/>
  <c r="CD7" i="7" s="1"/>
  <c r="CD10" i="7" a="1"/>
  <c r="CD10" i="7" s="1"/>
  <c r="CD5" i="7" a="1"/>
  <c r="CD5" i="7" s="1"/>
  <c r="CD8" i="7" a="1"/>
  <c r="CD8" i="7" s="1"/>
  <c r="CD9" i="7" a="1"/>
  <c r="CD9" i="7" s="1"/>
  <c r="CB48" i="7"/>
  <c r="U22" i="14" s="1"/>
  <c r="U38" i="14" s="1"/>
  <c r="BN227" i="5" a="1"/>
  <c r="BN227" i="5" s="1"/>
  <c r="BN233" i="5" s="1"/>
  <c r="BN237" i="5" s="1"/>
  <c r="Y17" i="12" s="1"/>
  <c r="BN397" i="5" a="1"/>
  <c r="BN397" i="5" s="1"/>
  <c r="BN403" i="5" s="1"/>
  <c r="BN407" i="5" s="1"/>
  <c r="Y27" i="12" s="1"/>
  <c r="BN177" i="5" a="1"/>
  <c r="BN177" i="5" s="1"/>
  <c r="BN182" i="5" s="1"/>
  <c r="BN186" i="5" s="1"/>
  <c r="Y14" i="12" s="1"/>
  <c r="BN74" i="5" a="1"/>
  <c r="BN74" i="5" s="1"/>
  <c r="BN80" i="5" s="1"/>
  <c r="BN84" i="5" s="1"/>
  <c r="Y8" i="12" s="1"/>
  <c r="BP75" i="5" a="1"/>
  <c r="BP75" i="5" s="1"/>
  <c r="BP23" i="5" a="1"/>
  <c r="BP23" i="5" s="1"/>
  <c r="BN165" i="5"/>
  <c r="BN169" i="5" s="1"/>
  <c r="Y13" i="12" s="1"/>
  <c r="BP61" i="5" a="1"/>
  <c r="BP61" i="5" s="1"/>
  <c r="BP59" i="5" a="1"/>
  <c r="BP59" i="5" s="1"/>
  <c r="BP78" i="5" a="1"/>
  <c r="BP78" i="5" s="1"/>
  <c r="BP27" i="5" a="1"/>
  <c r="BP27" i="5" s="1"/>
  <c r="BP24" i="5" a="1"/>
  <c r="BP24" i="5" s="1"/>
  <c r="BO162" i="5" a="1"/>
  <c r="BO162" i="5" s="1"/>
  <c r="BO161" i="5" a="1"/>
  <c r="BO161" i="5" s="1"/>
  <c r="BO164" i="5" a="1"/>
  <c r="BO164" i="5" s="1"/>
  <c r="BO44" i="5" a="1"/>
  <c r="BO44" i="5" s="1"/>
  <c r="BO108" i="5" a="1"/>
  <c r="BO108" i="5" s="1"/>
  <c r="BO79" i="5" a="1"/>
  <c r="BO79" i="5" s="1"/>
  <c r="BO60" i="5" a="1"/>
  <c r="BO60" i="5" s="1"/>
  <c r="BO112" i="5" a="1"/>
  <c r="BO112" i="5" s="1"/>
  <c r="BO110" i="5" a="1"/>
  <c r="BO110" i="5" s="1"/>
  <c r="BO25" i="5" a="1"/>
  <c r="BO25" i="5" s="1"/>
  <c r="BO109" i="5" a="1"/>
  <c r="BO109" i="5" s="1"/>
  <c r="BO26" i="5" a="1"/>
  <c r="BO26" i="5" s="1"/>
  <c r="BO160" i="5" a="1"/>
  <c r="BO160" i="5" s="1"/>
  <c r="BO107" i="5" a="1"/>
  <c r="BO107" i="5" s="1"/>
  <c r="BO40" i="5" a="1"/>
  <c r="BO40" i="5" s="1"/>
  <c r="BO163" i="5" a="1"/>
  <c r="BO163" i="5" s="1"/>
  <c r="BO41" i="5" a="1"/>
  <c r="BO41" i="5" s="1"/>
  <c r="BO77" i="5" a="1"/>
  <c r="BO77" i="5" s="1"/>
  <c r="BO39" i="5" a="1"/>
  <c r="BO39" i="5" s="1"/>
  <c r="BO158" i="5" a="1"/>
  <c r="BO158" i="5" s="1"/>
  <c r="BO22" i="5" a="1"/>
  <c r="BO22" i="5" s="1"/>
  <c r="BO76" i="5" a="1"/>
  <c r="BO76" i="5" s="1"/>
  <c r="BQ58" i="5" a="1"/>
  <c r="BQ58" i="5" s="1"/>
  <c r="BO42" i="5" a="1"/>
  <c r="BO42" i="5" s="1"/>
  <c r="BO111" i="5" a="1"/>
  <c r="BO111" i="5" s="1"/>
  <c r="AE46" i="7"/>
  <c r="AE47" i="7"/>
  <c r="O16" i="14" s="1"/>
  <c r="O32" i="14" s="1"/>
  <c r="AD48" i="7"/>
  <c r="N21" i="14" s="1"/>
  <c r="BN46" i="5"/>
  <c r="BN50" i="5" s="1"/>
  <c r="Y6" i="12" s="1"/>
  <c r="AK8" i="7" s="1" a="1"/>
  <c r="AK8" i="7" s="1"/>
  <c r="BN29" i="5"/>
  <c r="BN33" i="5" s="1"/>
  <c r="Y5" i="12" s="1"/>
  <c r="BN114" i="5"/>
  <c r="BN118" i="5" s="1"/>
  <c r="Y10" i="12" s="1"/>
  <c r="AK6" i="7" s="1" a="1"/>
  <c r="AK6" i="7" s="1"/>
  <c r="BN97" i="5"/>
  <c r="BN101" i="5" s="1"/>
  <c r="Y9" i="12" s="1"/>
  <c r="BZ893" i="9"/>
  <c r="V23" i="11" s="1"/>
  <c r="BO891" i="5" s="1" a="1"/>
  <c r="BO891" i="5" s="1"/>
  <c r="BS151" i="5"/>
  <c r="AM3" i="7"/>
  <c r="CE6" i="7" s="1" a="1"/>
  <c r="CE6" i="7" s="1"/>
  <c r="AE149" i="5"/>
  <c r="BT149" i="5" a="1"/>
  <c r="BT149" i="5" s="1"/>
  <c r="AE150" i="5"/>
  <c r="BT150" i="5" a="1"/>
  <c r="BT150" i="5" s="1"/>
  <c r="AE184" i="5"/>
  <c r="BT184" i="5" a="1"/>
  <c r="BT184" i="5" s="1"/>
  <c r="BS183" i="5" a="1"/>
  <c r="BS183" i="5" s="1"/>
  <c r="BS185" i="5" s="1"/>
  <c r="AD183" i="5"/>
  <c r="AE167" i="5"/>
  <c r="BT167" i="5" a="1"/>
  <c r="BT167" i="5" s="1"/>
  <c r="AE166" i="5"/>
  <c r="BT166" i="5" a="1"/>
  <c r="BT166" i="5" s="1"/>
  <c r="BS168" i="5"/>
  <c r="AC133" i="5"/>
  <c r="BR133" i="5" a="1"/>
  <c r="BR133" i="5" s="1"/>
  <c r="BR134" i="5" s="1"/>
  <c r="BT132" i="5" a="1"/>
  <c r="BT132" i="5" s="1"/>
  <c r="AE132" i="5"/>
  <c r="AE116" i="5"/>
  <c r="BT116" i="5" a="1"/>
  <c r="BT116" i="5" s="1"/>
  <c r="BS115" i="5" a="1"/>
  <c r="BS115" i="5" s="1"/>
  <c r="BS117" i="5" s="1"/>
  <c r="AD115" i="5"/>
  <c r="AG98" i="5"/>
  <c r="BV98" i="5" a="1"/>
  <c r="BV98" i="5" s="1"/>
  <c r="AE99" i="5"/>
  <c r="BT99" i="5" a="1"/>
  <c r="BT99" i="5" s="1"/>
  <c r="BT100" i="5" s="1"/>
  <c r="AE82" i="5"/>
  <c r="BT82" i="5" a="1"/>
  <c r="BT82" i="5" s="1"/>
  <c r="BS81" i="5" a="1"/>
  <c r="BS81" i="5" s="1"/>
  <c r="BS83" i="5" s="1"/>
  <c r="AD81" i="5"/>
  <c r="BS64" i="5" a="1"/>
  <c r="BS64" i="5" s="1"/>
  <c r="BS66" i="5" s="1"/>
  <c r="AD64" i="5"/>
  <c r="AE65" i="5"/>
  <c r="BT65" i="5" a="1"/>
  <c r="BT65" i="5" s="1"/>
  <c r="AC48" i="5"/>
  <c r="BR48" i="5" a="1"/>
  <c r="BR48" i="5" s="1"/>
  <c r="BR49" i="5" s="1"/>
  <c r="BT47" i="5" a="1"/>
  <c r="BT47" i="5" s="1"/>
  <c r="AE47" i="5"/>
  <c r="BS30" i="5" a="1"/>
  <c r="BS30" i="5" s="1"/>
  <c r="BS32" i="5" s="1"/>
  <c r="AD30" i="5"/>
  <c r="AD5" i="5"/>
  <c r="AC10" i="5"/>
  <c r="AD11" i="5"/>
  <c r="AC13" i="5"/>
  <c r="AW1343" i="9"/>
  <c r="CO1343" i="9" s="1"/>
  <c r="AO1343" i="9"/>
  <c r="CG1343" i="9" s="1"/>
  <c r="AV1343" i="9"/>
  <c r="CN1343" i="9" s="1"/>
  <c r="AN1343" i="9"/>
  <c r="CF1343" i="9" s="1"/>
  <c r="AU1343" i="9"/>
  <c r="CM1343" i="9" s="1"/>
  <c r="AM1343" i="9"/>
  <c r="CE1343" i="9" s="1"/>
  <c r="BB1343" i="9"/>
  <c r="CT1343" i="9" s="1"/>
  <c r="AT1343" i="9"/>
  <c r="CL1343" i="9" s="1"/>
  <c r="AL1343" i="9"/>
  <c r="CD1343" i="9" s="1"/>
  <c r="AZ1343" i="9"/>
  <c r="CR1343" i="9" s="1"/>
  <c r="AR1343" i="9"/>
  <c r="CJ1343" i="9" s="1"/>
  <c r="AJ1343" i="9"/>
  <c r="CB1343" i="9" s="1"/>
  <c r="AY1343" i="9"/>
  <c r="CQ1343" i="9" s="1"/>
  <c r="AQ1343" i="9"/>
  <c r="CI1343" i="9" s="1"/>
  <c r="AI1343" i="9"/>
  <c r="CA1343" i="9" s="1"/>
  <c r="CA1363" i="9" s="1"/>
  <c r="W33" i="11" s="1"/>
  <c r="BP464" i="5" s="1" a="1"/>
  <c r="BP464" i="5" s="1"/>
  <c r="BA1343" i="9"/>
  <c r="CS1343" i="9" s="1"/>
  <c r="AX1343" i="9"/>
  <c r="CP1343" i="9" s="1"/>
  <c r="AS1343" i="9"/>
  <c r="CK1343" i="9" s="1"/>
  <c r="AP1343" i="9"/>
  <c r="CH1343" i="9" s="1"/>
  <c r="AK1343" i="9"/>
  <c r="CC1343" i="9" s="1"/>
  <c r="AW1321" i="9"/>
  <c r="CO1321" i="9" s="1"/>
  <c r="CS1328" i="9"/>
  <c r="CQ1326" i="9"/>
  <c r="CT1329" i="9"/>
  <c r="CO1324" i="9"/>
  <c r="CM1322" i="9"/>
  <c r="CP1325" i="9"/>
  <c r="CN1323" i="9"/>
  <c r="CR1327" i="9"/>
  <c r="L1344" i="9"/>
  <c r="F1345" i="9"/>
  <c r="K1344" i="9"/>
  <c r="J1344" i="9"/>
  <c r="F1299" i="9"/>
  <c r="L1298" i="9"/>
  <c r="K1298" i="9"/>
  <c r="J1298" i="9"/>
  <c r="AZ1297" i="9"/>
  <c r="CR1297" i="9" s="1"/>
  <c r="AR1297" i="9"/>
  <c r="CJ1297" i="9" s="1"/>
  <c r="AJ1297" i="9"/>
  <c r="CB1297" i="9" s="1"/>
  <c r="CB1316" i="9" s="1"/>
  <c r="X32" i="11" s="1"/>
  <c r="BQ481" i="5" s="1" a="1"/>
  <c r="BQ481" i="5" s="1"/>
  <c r="AY1297" i="9"/>
  <c r="CQ1297" i="9" s="1"/>
  <c r="AQ1297" i="9"/>
  <c r="CI1297" i="9" s="1"/>
  <c r="AW1297" i="9"/>
  <c r="CO1297" i="9" s="1"/>
  <c r="AO1297" i="9"/>
  <c r="CG1297" i="9" s="1"/>
  <c r="AV1297" i="9"/>
  <c r="CN1297" i="9" s="1"/>
  <c r="AN1297" i="9"/>
  <c r="CF1297" i="9" s="1"/>
  <c r="AU1297" i="9"/>
  <c r="CM1297" i="9" s="1"/>
  <c r="AM1297" i="9"/>
  <c r="CE1297" i="9" s="1"/>
  <c r="AT1297" i="9"/>
  <c r="CL1297" i="9" s="1"/>
  <c r="AP1297" i="9"/>
  <c r="CH1297" i="9" s="1"/>
  <c r="AL1297" i="9"/>
  <c r="CD1297" i="9" s="1"/>
  <c r="AK1297" i="9"/>
  <c r="CC1297" i="9" s="1"/>
  <c r="BA1297" i="9"/>
  <c r="CS1297" i="9" s="1"/>
  <c r="AS1297" i="9"/>
  <c r="CK1297" i="9" s="1"/>
  <c r="BB1297" i="9"/>
  <c r="CT1297" i="9" s="1"/>
  <c r="AX1297" i="9"/>
  <c r="CP1297" i="9" s="1"/>
  <c r="AW1274" i="9"/>
  <c r="CO1274" i="9" s="1"/>
  <c r="CT1282" i="9"/>
  <c r="CP1278" i="9"/>
  <c r="CN1276" i="9"/>
  <c r="CR1280" i="9"/>
  <c r="CS1281" i="9"/>
  <c r="CO1277" i="9"/>
  <c r="CQ1279" i="9"/>
  <c r="CM1275" i="9"/>
  <c r="AV1227" i="9"/>
  <c r="CN1227" i="9" s="1"/>
  <c r="AZ1250" i="9"/>
  <c r="CR1250" i="9" s="1"/>
  <c r="AR1250" i="9"/>
  <c r="CJ1250" i="9" s="1"/>
  <c r="AJ1250" i="9"/>
  <c r="CB1250" i="9" s="1"/>
  <c r="CB1269" i="9" s="1"/>
  <c r="X31" i="11" s="1"/>
  <c r="BQ498" i="5" s="1" a="1"/>
  <c r="BQ498" i="5" s="1"/>
  <c r="AX1250" i="9"/>
  <c r="CP1250" i="9" s="1"/>
  <c r="AP1250" i="9"/>
  <c r="CH1250" i="9" s="1"/>
  <c r="AW1250" i="9"/>
  <c r="CO1250" i="9" s="1"/>
  <c r="AO1250" i="9"/>
  <c r="CG1250" i="9" s="1"/>
  <c r="AV1250" i="9"/>
  <c r="CN1250" i="9" s="1"/>
  <c r="AN1250" i="9"/>
  <c r="CF1250" i="9" s="1"/>
  <c r="AU1250" i="9"/>
  <c r="CM1250" i="9" s="1"/>
  <c r="AM1250" i="9"/>
  <c r="CE1250" i="9" s="1"/>
  <c r="AT1250" i="9"/>
  <c r="CL1250" i="9" s="1"/>
  <c r="AQ1250" i="9"/>
  <c r="CI1250" i="9" s="1"/>
  <c r="AL1250" i="9"/>
  <c r="CD1250" i="9" s="1"/>
  <c r="AK1250" i="9"/>
  <c r="CC1250" i="9" s="1"/>
  <c r="BA1250" i="9"/>
  <c r="CS1250" i="9" s="1"/>
  <c r="AS1250" i="9"/>
  <c r="CK1250" i="9" s="1"/>
  <c r="BB1250" i="9"/>
  <c r="CT1250" i="9" s="1"/>
  <c r="AY1250" i="9"/>
  <c r="CQ1250" i="9" s="1"/>
  <c r="CT1236" i="9"/>
  <c r="CS1235" i="9"/>
  <c r="CR1234" i="9"/>
  <c r="CN1230" i="9"/>
  <c r="CO1231" i="9"/>
  <c r="CQ1233" i="9"/>
  <c r="CM1229" i="9"/>
  <c r="CL1228" i="9"/>
  <c r="CP1232" i="9"/>
  <c r="F1252" i="9"/>
  <c r="L1251" i="9"/>
  <c r="K1251" i="9"/>
  <c r="J1251" i="9"/>
  <c r="L1157" i="9"/>
  <c r="J1157" i="9"/>
  <c r="F1158" i="9"/>
  <c r="K1157" i="9"/>
  <c r="CR1140" i="9"/>
  <c r="CT1142" i="9"/>
  <c r="CQ1139" i="9"/>
  <c r="CN1136" i="9"/>
  <c r="CP1138" i="9"/>
  <c r="CO1137" i="9"/>
  <c r="CM1135" i="9"/>
  <c r="CL1134" i="9"/>
  <c r="CS1141" i="9"/>
  <c r="AV1133" i="9"/>
  <c r="CN1133" i="9" s="1"/>
  <c r="AX1156" i="9"/>
  <c r="CP1156" i="9" s="1"/>
  <c r="AP1156" i="9"/>
  <c r="CH1156" i="9" s="1"/>
  <c r="AW1156" i="9"/>
  <c r="CO1156" i="9" s="1"/>
  <c r="AO1156" i="9"/>
  <c r="CG1156" i="9" s="1"/>
  <c r="AV1156" i="9"/>
  <c r="CN1156" i="9" s="1"/>
  <c r="AN1156" i="9"/>
  <c r="CF1156" i="9" s="1"/>
  <c r="AU1156" i="9"/>
  <c r="CM1156" i="9" s="1"/>
  <c r="AM1156" i="9"/>
  <c r="CE1156" i="9" s="1"/>
  <c r="BA1156" i="9"/>
  <c r="CS1156" i="9" s="1"/>
  <c r="AS1156" i="9"/>
  <c r="CK1156" i="9" s="1"/>
  <c r="AK1156" i="9"/>
  <c r="CC1156" i="9" s="1"/>
  <c r="AT1156" i="9"/>
  <c r="CL1156" i="9" s="1"/>
  <c r="AR1156" i="9"/>
  <c r="CJ1156" i="9" s="1"/>
  <c r="AQ1156" i="9"/>
  <c r="CI1156" i="9" s="1"/>
  <c r="AL1156" i="9"/>
  <c r="CD1156" i="9" s="1"/>
  <c r="BB1156" i="9"/>
  <c r="CT1156" i="9" s="1"/>
  <c r="AY1156" i="9"/>
  <c r="CQ1156" i="9" s="1"/>
  <c r="AJ1156" i="9"/>
  <c r="CB1156" i="9" s="1"/>
  <c r="CB1175" i="9" s="1"/>
  <c r="X29" i="11" s="1"/>
  <c r="BQ600" i="5" s="1" a="1"/>
  <c r="BQ600" i="5" s="1"/>
  <c r="AZ1156" i="9"/>
  <c r="CR1156" i="9" s="1"/>
  <c r="AU1110" i="9"/>
  <c r="CM1110" i="9" s="1"/>
  <c r="AM1110" i="9"/>
  <c r="CE1110" i="9" s="1"/>
  <c r="BB1110" i="9"/>
  <c r="CT1110" i="9" s="1"/>
  <c r="AT1110" i="9"/>
  <c r="CL1110" i="9" s="1"/>
  <c r="AL1110" i="9"/>
  <c r="CD1110" i="9" s="1"/>
  <c r="AZ1110" i="9"/>
  <c r="CR1110" i="9" s="1"/>
  <c r="AR1110" i="9"/>
  <c r="CJ1110" i="9" s="1"/>
  <c r="AV1110" i="9"/>
  <c r="CN1110" i="9" s="1"/>
  <c r="AS1110" i="9"/>
  <c r="CK1110" i="9" s="1"/>
  <c r="AQ1110" i="9"/>
  <c r="CI1110" i="9" s="1"/>
  <c r="AP1110" i="9"/>
  <c r="CH1110" i="9" s="1"/>
  <c r="BA1110" i="9"/>
  <c r="CS1110" i="9" s="1"/>
  <c r="AO1110" i="9"/>
  <c r="CG1110" i="9" s="1"/>
  <c r="AY1110" i="9"/>
  <c r="CQ1110" i="9" s="1"/>
  <c r="AN1110" i="9"/>
  <c r="CF1110" i="9" s="1"/>
  <c r="AW1110" i="9"/>
  <c r="CO1110" i="9" s="1"/>
  <c r="AX1110" i="9"/>
  <c r="CP1110" i="9" s="1"/>
  <c r="AK1110" i="9"/>
  <c r="CC1110" i="9" s="1"/>
  <c r="CC1128" i="9" s="1"/>
  <c r="Y28" i="11" s="1"/>
  <c r="BR617" i="5" s="1" a="1"/>
  <c r="BR617" i="5" s="1"/>
  <c r="CQ1093" i="9"/>
  <c r="CO1091" i="9"/>
  <c r="CS1095" i="9"/>
  <c r="CR1094" i="9"/>
  <c r="CK1087" i="9"/>
  <c r="CM1089" i="9"/>
  <c r="CN1090" i="9"/>
  <c r="CL1088" i="9"/>
  <c r="CT1096" i="9"/>
  <c r="CP1092" i="9"/>
  <c r="AU1086" i="9"/>
  <c r="CM1086" i="9" s="1"/>
  <c r="L1111" i="9"/>
  <c r="J1111" i="9"/>
  <c r="K1111" i="9"/>
  <c r="F1112" i="9"/>
  <c r="CR1047" i="9"/>
  <c r="CK1040" i="9"/>
  <c r="CL1041" i="9"/>
  <c r="CP1045" i="9"/>
  <c r="CN1043" i="9"/>
  <c r="CQ1046" i="9"/>
  <c r="CM1042" i="9"/>
  <c r="CT1049" i="9"/>
  <c r="CS1048" i="9"/>
  <c r="CO1044" i="9"/>
  <c r="AU1039" i="9"/>
  <c r="CM1039" i="9" s="1"/>
  <c r="AZ1062" i="9"/>
  <c r="CR1062" i="9" s="1"/>
  <c r="AR1062" i="9"/>
  <c r="CJ1062" i="9" s="1"/>
  <c r="AJ1062" i="9"/>
  <c r="CB1062" i="9" s="1"/>
  <c r="CB1081" i="9" s="1"/>
  <c r="X27" i="11" s="1"/>
  <c r="BQ634" i="5" s="1" a="1"/>
  <c r="BQ634" i="5" s="1"/>
  <c r="AY1062" i="9"/>
  <c r="CQ1062" i="9" s="1"/>
  <c r="AQ1062" i="9"/>
  <c r="CI1062" i="9" s="1"/>
  <c r="AX1062" i="9"/>
  <c r="CP1062" i="9" s="1"/>
  <c r="AP1062" i="9"/>
  <c r="CH1062" i="9" s="1"/>
  <c r="AW1062" i="9"/>
  <c r="CO1062" i="9" s="1"/>
  <c r="AO1062" i="9"/>
  <c r="CG1062" i="9" s="1"/>
  <c r="AV1062" i="9"/>
  <c r="CN1062" i="9" s="1"/>
  <c r="AN1062" i="9"/>
  <c r="CF1062" i="9" s="1"/>
  <c r="AU1062" i="9"/>
  <c r="CM1062" i="9" s="1"/>
  <c r="AT1062" i="9"/>
  <c r="CL1062" i="9" s="1"/>
  <c r="AS1062" i="9"/>
  <c r="CK1062" i="9" s="1"/>
  <c r="AM1062" i="9"/>
  <c r="CE1062" i="9" s="1"/>
  <c r="AL1062" i="9"/>
  <c r="CD1062" i="9" s="1"/>
  <c r="AK1062" i="9"/>
  <c r="CC1062" i="9" s="1"/>
  <c r="BA1062" i="9"/>
  <c r="CS1062" i="9" s="1"/>
  <c r="BB1062" i="9"/>
  <c r="CT1062" i="9" s="1"/>
  <c r="F1064" i="9"/>
  <c r="L1063" i="9"/>
  <c r="K1063" i="9"/>
  <c r="J1063" i="9"/>
  <c r="AX945" i="9"/>
  <c r="CP945" i="9" s="1"/>
  <c r="CT952" i="9"/>
  <c r="CR950" i="9"/>
  <c r="CP948" i="9"/>
  <c r="CO947" i="9"/>
  <c r="CS951" i="9"/>
  <c r="CN946" i="9"/>
  <c r="CQ949" i="9"/>
  <c r="AX968" i="9"/>
  <c r="CP968" i="9" s="1"/>
  <c r="AP968" i="9"/>
  <c r="CH968" i="9" s="1"/>
  <c r="AW968" i="9"/>
  <c r="CO968" i="9" s="1"/>
  <c r="AO968" i="9"/>
  <c r="CG968" i="9" s="1"/>
  <c r="AV968" i="9"/>
  <c r="CN968" i="9" s="1"/>
  <c r="AN968" i="9"/>
  <c r="CF968" i="9" s="1"/>
  <c r="AU968" i="9"/>
  <c r="CM968" i="9" s="1"/>
  <c r="AM968" i="9"/>
  <c r="CE968" i="9" s="1"/>
  <c r="BA968" i="9"/>
  <c r="CS968" i="9" s="1"/>
  <c r="AS968" i="9"/>
  <c r="CK968" i="9" s="1"/>
  <c r="AK968" i="9"/>
  <c r="CC968" i="9" s="1"/>
  <c r="AT968" i="9"/>
  <c r="CL968" i="9" s="1"/>
  <c r="AR968" i="9"/>
  <c r="CJ968" i="9" s="1"/>
  <c r="AQ968" i="9"/>
  <c r="CI968" i="9" s="1"/>
  <c r="AL968" i="9"/>
  <c r="CD968" i="9" s="1"/>
  <c r="BB968" i="9"/>
  <c r="CT968" i="9" s="1"/>
  <c r="AJ968" i="9"/>
  <c r="CB968" i="9" s="1"/>
  <c r="CB987" i="9" s="1"/>
  <c r="X25" i="11" s="1"/>
  <c r="BQ857" i="5" s="1" a="1"/>
  <c r="BQ857" i="5" s="1"/>
  <c r="BQ862" i="5" s="1"/>
  <c r="BQ866" i="5" s="1"/>
  <c r="AB54" i="12" s="1"/>
  <c r="AZ968" i="9"/>
  <c r="CR968" i="9" s="1"/>
  <c r="AY968" i="9"/>
  <c r="CQ968" i="9" s="1"/>
  <c r="L969" i="9"/>
  <c r="J969" i="9"/>
  <c r="K969" i="9"/>
  <c r="F970" i="9"/>
  <c r="CS905" i="9"/>
  <c r="CQ903" i="9"/>
  <c r="CR904" i="9"/>
  <c r="CP902" i="9"/>
  <c r="CT906" i="9"/>
  <c r="CN900" i="9"/>
  <c r="CO901" i="9"/>
  <c r="CM899" i="9"/>
  <c r="AW898" i="9"/>
  <c r="CO898" i="9" s="1"/>
  <c r="AX921" i="9"/>
  <c r="CP921" i="9" s="1"/>
  <c r="AP921" i="9"/>
  <c r="CH921" i="9" s="1"/>
  <c r="AW921" i="9"/>
  <c r="CO921" i="9" s="1"/>
  <c r="AO921" i="9"/>
  <c r="CG921" i="9" s="1"/>
  <c r="AV921" i="9"/>
  <c r="CN921" i="9" s="1"/>
  <c r="AN921" i="9"/>
  <c r="CF921" i="9" s="1"/>
  <c r="AU921" i="9"/>
  <c r="CM921" i="9" s="1"/>
  <c r="AM921" i="9"/>
  <c r="CE921" i="9" s="1"/>
  <c r="BA921" i="9"/>
  <c r="CS921" i="9" s="1"/>
  <c r="AS921" i="9"/>
  <c r="CK921" i="9" s="1"/>
  <c r="AK921" i="9"/>
  <c r="CC921" i="9" s="1"/>
  <c r="AT921" i="9"/>
  <c r="CL921" i="9" s="1"/>
  <c r="AR921" i="9"/>
  <c r="CJ921" i="9" s="1"/>
  <c r="AQ921" i="9"/>
  <c r="CI921" i="9" s="1"/>
  <c r="AL921" i="9"/>
  <c r="CD921" i="9" s="1"/>
  <c r="AJ921" i="9"/>
  <c r="CB921" i="9" s="1"/>
  <c r="CB940" i="9" s="1"/>
  <c r="X24" i="11" s="1"/>
  <c r="BQ874" i="5" s="1" a="1"/>
  <c r="BQ874" i="5" s="1"/>
  <c r="BB921" i="9"/>
  <c r="CT921" i="9" s="1"/>
  <c r="AZ921" i="9"/>
  <c r="CR921" i="9" s="1"/>
  <c r="AY921" i="9"/>
  <c r="CQ921" i="9" s="1"/>
  <c r="L922" i="9"/>
  <c r="J922" i="9"/>
  <c r="K922" i="9"/>
  <c r="F923" i="9"/>
  <c r="AK851" i="9"/>
  <c r="CC851" i="9" s="1"/>
  <c r="CE856" i="9"/>
  <c r="CA852" i="9"/>
  <c r="CD855" i="9"/>
  <c r="CB853" i="9"/>
  <c r="CF857" i="9"/>
  <c r="CC854" i="9"/>
  <c r="CG858" i="9"/>
  <c r="CH859" i="9"/>
  <c r="CI860" i="9"/>
  <c r="CJ861" i="9"/>
  <c r="CK862" i="9"/>
  <c r="CL863" i="9"/>
  <c r="CM864" i="9"/>
  <c r="CN865" i="9"/>
  <c r="CO866" i="9"/>
  <c r="CP867" i="9"/>
  <c r="CQ868" i="9"/>
  <c r="CR869" i="9"/>
  <c r="CS870" i="9"/>
  <c r="CT871" i="9"/>
  <c r="AW873" i="9"/>
  <c r="CO873" i="9" s="1"/>
  <c r="AO873" i="9"/>
  <c r="CG873" i="9" s="1"/>
  <c r="AV873" i="9"/>
  <c r="CN873" i="9" s="1"/>
  <c r="AN873" i="9"/>
  <c r="CF873" i="9" s="1"/>
  <c r="AU873" i="9"/>
  <c r="CM873" i="9" s="1"/>
  <c r="AM873" i="9"/>
  <c r="CE873" i="9" s="1"/>
  <c r="BB873" i="9"/>
  <c r="CT873" i="9" s="1"/>
  <c r="AT873" i="9"/>
  <c r="CL873" i="9" s="1"/>
  <c r="AL873" i="9"/>
  <c r="CD873" i="9" s="1"/>
  <c r="BA873" i="9"/>
  <c r="CS873" i="9" s="1"/>
  <c r="AS873" i="9"/>
  <c r="CK873" i="9" s="1"/>
  <c r="AK873" i="9"/>
  <c r="CC873" i="9" s="1"/>
  <c r="AY873" i="9"/>
  <c r="CQ873" i="9" s="1"/>
  <c r="AX873" i="9"/>
  <c r="CP873" i="9" s="1"/>
  <c r="AR873" i="9"/>
  <c r="CJ873" i="9" s="1"/>
  <c r="AQ873" i="9"/>
  <c r="CI873" i="9" s="1"/>
  <c r="AP873" i="9"/>
  <c r="CH873" i="9" s="1"/>
  <c r="AJ873" i="9"/>
  <c r="CB873" i="9" s="1"/>
  <c r="AZ873" i="9"/>
  <c r="CR873" i="9" s="1"/>
  <c r="AI873" i="9"/>
  <c r="CA873" i="9" s="1"/>
  <c r="L874" i="9"/>
  <c r="F875" i="9"/>
  <c r="K874" i="9"/>
  <c r="J874" i="9"/>
  <c r="F735" i="9"/>
  <c r="L734" i="9"/>
  <c r="K734" i="9"/>
  <c r="J734" i="9"/>
  <c r="AW710" i="9"/>
  <c r="CO710" i="9" s="1"/>
  <c r="AZ733" i="9"/>
  <c r="CR733" i="9" s="1"/>
  <c r="AR733" i="9"/>
  <c r="CJ733" i="9" s="1"/>
  <c r="AJ733" i="9"/>
  <c r="CB733" i="9" s="1"/>
  <c r="CB752" i="9" s="1"/>
  <c r="X20" i="11" s="1"/>
  <c r="AY733" i="9"/>
  <c r="CQ733" i="9" s="1"/>
  <c r="AQ733" i="9"/>
  <c r="CI733" i="9" s="1"/>
  <c r="AX733" i="9"/>
  <c r="CP733" i="9" s="1"/>
  <c r="AP733" i="9"/>
  <c r="CH733" i="9" s="1"/>
  <c r="AW733" i="9"/>
  <c r="CO733" i="9" s="1"/>
  <c r="AO733" i="9"/>
  <c r="CG733" i="9" s="1"/>
  <c r="AU733" i="9"/>
  <c r="CM733" i="9" s="1"/>
  <c r="AM733" i="9"/>
  <c r="CE733" i="9" s="1"/>
  <c r="BB733" i="9"/>
  <c r="CT733" i="9" s="1"/>
  <c r="AT733" i="9"/>
  <c r="CL733" i="9" s="1"/>
  <c r="AL733" i="9"/>
  <c r="CD733" i="9" s="1"/>
  <c r="AV733" i="9"/>
  <c r="CN733" i="9" s="1"/>
  <c r="AS733" i="9"/>
  <c r="CK733" i="9" s="1"/>
  <c r="AN733" i="9"/>
  <c r="CF733" i="9" s="1"/>
  <c r="AK733" i="9"/>
  <c r="CC733" i="9" s="1"/>
  <c r="BA733" i="9"/>
  <c r="CS733" i="9" s="1"/>
  <c r="CS717" i="9"/>
  <c r="CP714" i="9"/>
  <c r="CN712" i="9"/>
  <c r="CR716" i="9"/>
  <c r="CO713" i="9"/>
  <c r="CT718" i="9"/>
  <c r="CQ715" i="9"/>
  <c r="CM711" i="9"/>
  <c r="AU262" i="9"/>
  <c r="CM262" i="9" s="1"/>
  <c r="AM262" i="9"/>
  <c r="CE262" i="9" s="1"/>
  <c r="BA262" i="9"/>
  <c r="CS262" i="9" s="1"/>
  <c r="AS262" i="9"/>
  <c r="CK262" i="9" s="1"/>
  <c r="AK262" i="9"/>
  <c r="CC262" i="9" s="1"/>
  <c r="AZ262" i="9"/>
  <c r="CR262" i="9" s="1"/>
  <c r="AR262" i="9"/>
  <c r="CJ262" i="9" s="1"/>
  <c r="AJ262" i="9"/>
  <c r="CB262" i="9" s="1"/>
  <c r="AX262" i="9"/>
  <c r="CP262" i="9" s="1"/>
  <c r="AP262" i="9"/>
  <c r="CH262" i="9" s="1"/>
  <c r="AO262" i="9"/>
  <c r="CG262" i="9" s="1"/>
  <c r="AN262" i="9"/>
  <c r="CF262" i="9" s="1"/>
  <c r="BB262" i="9"/>
  <c r="CT262" i="9" s="1"/>
  <c r="AL262" i="9"/>
  <c r="CD262" i="9" s="1"/>
  <c r="AY262" i="9"/>
  <c r="CQ262" i="9" s="1"/>
  <c r="AI262" i="9"/>
  <c r="CA262" i="9" s="1"/>
  <c r="CA282" i="9" s="1"/>
  <c r="W10" i="11" s="1"/>
  <c r="AW262" i="9"/>
  <c r="CO262" i="9" s="1"/>
  <c r="AV262" i="9"/>
  <c r="CN262" i="9" s="1"/>
  <c r="AQ262" i="9"/>
  <c r="CI262" i="9" s="1"/>
  <c r="AT262" i="9"/>
  <c r="CL262" i="9" s="1"/>
  <c r="F264" i="9"/>
  <c r="K263" i="9"/>
  <c r="L263" i="9"/>
  <c r="J263" i="9"/>
  <c r="AU74" i="9"/>
  <c r="CM74" i="9" s="1"/>
  <c r="AM74" i="9"/>
  <c r="CE74" i="9" s="1"/>
  <c r="AY74" i="9"/>
  <c r="CQ74" i="9" s="1"/>
  <c r="AQ74" i="9"/>
  <c r="CI74" i="9" s="1"/>
  <c r="AI74" i="9"/>
  <c r="CA74" i="9" s="1"/>
  <c r="CA94" i="9" s="1"/>
  <c r="W6" i="11" s="1"/>
  <c r="AV74" i="9"/>
  <c r="CN74" i="9" s="1"/>
  <c r="AK74" i="9"/>
  <c r="CC74" i="9" s="1"/>
  <c r="BB74" i="9"/>
  <c r="CT74" i="9" s="1"/>
  <c r="AR74" i="9"/>
  <c r="CJ74" i="9" s="1"/>
  <c r="BA74" i="9"/>
  <c r="CS74" i="9" s="1"/>
  <c r="AP74" i="9"/>
  <c r="CH74" i="9" s="1"/>
  <c r="AZ74" i="9"/>
  <c r="CR74" i="9" s="1"/>
  <c r="AO74" i="9"/>
  <c r="CG74" i="9" s="1"/>
  <c r="AW74" i="9"/>
  <c r="CO74" i="9" s="1"/>
  <c r="AL74" i="9"/>
  <c r="CD74" i="9" s="1"/>
  <c r="AX74" i="9"/>
  <c r="CP74" i="9" s="1"/>
  <c r="AN74" i="9"/>
  <c r="CF74" i="9" s="1"/>
  <c r="AT74" i="9"/>
  <c r="CL74" i="9" s="1"/>
  <c r="AS74" i="9"/>
  <c r="CK74" i="9" s="1"/>
  <c r="AJ74" i="9"/>
  <c r="CB74" i="9" s="1"/>
  <c r="F76" i="9"/>
  <c r="K75" i="9"/>
  <c r="L75" i="9"/>
  <c r="J75" i="9"/>
  <c r="F126" i="9"/>
  <c r="AP310" i="9"/>
  <c r="CH310" i="9" s="1"/>
  <c r="AT310" i="9"/>
  <c r="CL310" i="9" s="1"/>
  <c r="AU310" i="9"/>
  <c r="CM310" i="9" s="1"/>
  <c r="AJ310" i="9"/>
  <c r="CB310" i="9" s="1"/>
  <c r="CB329" i="9" s="1"/>
  <c r="X11" i="11" s="1"/>
  <c r="BQ73" i="5" s="1" a="1"/>
  <c r="BQ73" i="5" s="1"/>
  <c r="AK310" i="9"/>
  <c r="CC310" i="9" s="1"/>
  <c r="AN310" i="9"/>
  <c r="CF310" i="9" s="1"/>
  <c r="AW310" i="9"/>
  <c r="CO310" i="9" s="1"/>
  <c r="AQ310" i="9"/>
  <c r="CI310" i="9" s="1"/>
  <c r="BB310" i="9"/>
  <c r="CT310" i="9" s="1"/>
  <c r="AY310" i="9"/>
  <c r="CQ310" i="9" s="1"/>
  <c r="AS310" i="9"/>
  <c r="CK310" i="9" s="1"/>
  <c r="AX310" i="9"/>
  <c r="CP310" i="9" s="1"/>
  <c r="AL310" i="9"/>
  <c r="CD310" i="9" s="1"/>
  <c r="AZ310" i="9"/>
  <c r="CR310" i="9" s="1"/>
  <c r="BA310" i="9"/>
  <c r="CS310" i="9" s="1"/>
  <c r="AV310" i="9"/>
  <c r="CN310" i="9" s="1"/>
  <c r="AR310" i="9"/>
  <c r="CJ310" i="9" s="1"/>
  <c r="AO310" i="9"/>
  <c r="CG310" i="9" s="1"/>
  <c r="AM310" i="9"/>
  <c r="CE310" i="9" s="1"/>
  <c r="AL29" i="9"/>
  <c r="CD29" i="9" s="1"/>
  <c r="AM29" i="9"/>
  <c r="CE29" i="9" s="1"/>
  <c r="AQ29" i="9"/>
  <c r="CI29" i="9" s="1"/>
  <c r="AO29" i="9"/>
  <c r="CG29" i="9" s="1"/>
  <c r="AY29" i="9"/>
  <c r="CQ29" i="9" s="1"/>
  <c r="AS29" i="9"/>
  <c r="CK29" i="9" s="1"/>
  <c r="AT29" i="9"/>
  <c r="CL29" i="9" s="1"/>
  <c r="AP29" i="9"/>
  <c r="CH29" i="9" s="1"/>
  <c r="AZ29" i="9"/>
  <c r="CR29" i="9" s="1"/>
  <c r="AK29" i="9"/>
  <c r="CC29" i="9" s="1"/>
  <c r="CC47" i="9" s="1"/>
  <c r="Y5" i="11" s="1"/>
  <c r="AV29" i="9"/>
  <c r="CN29" i="9" s="1"/>
  <c r="AU29" i="9"/>
  <c r="CM29" i="9" s="1"/>
  <c r="AW29" i="9"/>
  <c r="CO29" i="9" s="1"/>
  <c r="AX29" i="9"/>
  <c r="CP29" i="9" s="1"/>
  <c r="AN29" i="9"/>
  <c r="CF29" i="9" s="1"/>
  <c r="BA29" i="9"/>
  <c r="CS29" i="9" s="1"/>
  <c r="AR29" i="9"/>
  <c r="CJ29" i="9" s="1"/>
  <c r="BB29" i="9"/>
  <c r="CT29" i="9" s="1"/>
  <c r="AO121" i="9"/>
  <c r="CG121" i="9" s="1"/>
  <c r="AS121" i="9"/>
  <c r="CK121" i="9" s="1"/>
  <c r="AL121" i="9"/>
  <c r="CD121" i="9" s="1"/>
  <c r="AP121" i="9"/>
  <c r="CH121" i="9" s="1"/>
  <c r="AT121" i="9"/>
  <c r="CL121" i="9" s="1"/>
  <c r="AY121" i="9"/>
  <c r="CQ121" i="9" s="1"/>
  <c r="AM121" i="9"/>
  <c r="CE121" i="9" s="1"/>
  <c r="AU121" i="9"/>
  <c r="CM121" i="9" s="1"/>
  <c r="AR121" i="9"/>
  <c r="CJ121" i="9" s="1"/>
  <c r="AV121" i="9"/>
  <c r="CN121" i="9" s="1"/>
  <c r="AX121" i="9"/>
  <c r="CP121" i="9" s="1"/>
  <c r="AQ121" i="9"/>
  <c r="CI121" i="9" s="1"/>
  <c r="AJ121" i="9"/>
  <c r="CB121" i="9" s="1"/>
  <c r="AW121" i="9"/>
  <c r="CO121" i="9" s="1"/>
  <c r="AK121" i="9"/>
  <c r="CC121" i="9" s="1"/>
  <c r="BB121" i="9"/>
  <c r="CT121" i="9" s="1"/>
  <c r="AZ121" i="9"/>
  <c r="CR121" i="9" s="1"/>
  <c r="AN121" i="9"/>
  <c r="CF121" i="9" s="1"/>
  <c r="BA121" i="9"/>
  <c r="CS121" i="9" s="1"/>
  <c r="AI121" i="9"/>
  <c r="CA121" i="9" s="1"/>
  <c r="CA141" i="9" s="1"/>
  <c r="W7" i="11" s="1"/>
  <c r="K686" i="9"/>
  <c r="F687" i="9"/>
  <c r="J686" i="9"/>
  <c r="L686" i="9"/>
  <c r="K216" i="9"/>
  <c r="F217" i="9"/>
  <c r="L216" i="9"/>
  <c r="J216" i="9"/>
  <c r="F781" i="9"/>
  <c r="J780" i="9"/>
  <c r="K780" i="9"/>
  <c r="L780" i="9"/>
  <c r="K311" i="9"/>
  <c r="F312" i="9"/>
  <c r="L311" i="9"/>
  <c r="J311" i="9"/>
  <c r="AL215" i="9"/>
  <c r="CD215" i="9" s="1"/>
  <c r="AM215" i="9"/>
  <c r="CE215" i="9" s="1"/>
  <c r="AP215" i="9"/>
  <c r="CH215" i="9" s="1"/>
  <c r="AJ215" i="9"/>
  <c r="CB215" i="9" s="1"/>
  <c r="AI215" i="9"/>
  <c r="CA215" i="9" s="1"/>
  <c r="CA235" i="9" s="1"/>
  <c r="W9" i="11" s="1"/>
  <c r="AQ215" i="9"/>
  <c r="CI215" i="9" s="1"/>
  <c r="BB215" i="9"/>
  <c r="CT215" i="9" s="1"/>
  <c r="AR215" i="9"/>
  <c r="CJ215" i="9" s="1"/>
  <c r="AS215" i="9"/>
  <c r="CK215" i="9" s="1"/>
  <c r="AT215" i="9"/>
  <c r="CL215" i="9" s="1"/>
  <c r="AZ215" i="9"/>
  <c r="CR215" i="9" s="1"/>
  <c r="AK215" i="9"/>
  <c r="CC215" i="9" s="1"/>
  <c r="AO215" i="9"/>
  <c r="CG215" i="9" s="1"/>
  <c r="AU215" i="9"/>
  <c r="CM215" i="9" s="1"/>
  <c r="AY215" i="9"/>
  <c r="CQ215" i="9" s="1"/>
  <c r="AW215" i="9"/>
  <c r="CO215" i="9" s="1"/>
  <c r="AN215" i="9"/>
  <c r="CF215" i="9" s="1"/>
  <c r="AX215" i="9"/>
  <c r="CP215" i="9" s="1"/>
  <c r="AV215" i="9"/>
  <c r="CN215" i="9" s="1"/>
  <c r="BA215" i="9"/>
  <c r="CS215" i="9" s="1"/>
  <c r="AN779" i="9"/>
  <c r="CF779" i="9" s="1"/>
  <c r="AP779" i="9"/>
  <c r="CH779" i="9" s="1"/>
  <c r="AJ779" i="9"/>
  <c r="CB779" i="9" s="1"/>
  <c r="AI779" i="9"/>
  <c r="CA779" i="9" s="1"/>
  <c r="CA799" i="9" s="1"/>
  <c r="W21" i="11" s="1"/>
  <c r="AO779" i="9"/>
  <c r="CG779" i="9" s="1"/>
  <c r="AL779" i="9"/>
  <c r="CD779" i="9" s="1"/>
  <c r="AS779" i="9"/>
  <c r="CK779" i="9" s="1"/>
  <c r="BB779" i="9"/>
  <c r="CT779" i="9" s="1"/>
  <c r="AQ779" i="9"/>
  <c r="CI779" i="9" s="1"/>
  <c r="AX779" i="9"/>
  <c r="CP779" i="9" s="1"/>
  <c r="BA779" i="9"/>
  <c r="CS779" i="9" s="1"/>
  <c r="AT779" i="9"/>
  <c r="CL779" i="9" s="1"/>
  <c r="AU779" i="9"/>
  <c r="CM779" i="9" s="1"/>
  <c r="AW779" i="9"/>
  <c r="CO779" i="9" s="1"/>
  <c r="AY779" i="9"/>
  <c r="CQ779" i="9" s="1"/>
  <c r="AK779" i="9"/>
  <c r="CC779" i="9" s="1"/>
  <c r="AV779" i="9"/>
  <c r="CN779" i="9" s="1"/>
  <c r="AZ779" i="9"/>
  <c r="CR779" i="9" s="1"/>
  <c r="AR779" i="9"/>
  <c r="CJ779" i="9" s="1"/>
  <c r="AM779" i="9"/>
  <c r="CE779" i="9" s="1"/>
  <c r="H123" i="9"/>
  <c r="K122" i="9"/>
  <c r="J122" i="9"/>
  <c r="L122" i="9"/>
  <c r="BB685" i="9"/>
  <c r="CT685" i="9" s="1"/>
  <c r="AY685" i="9"/>
  <c r="CQ685" i="9" s="1"/>
  <c r="AR685" i="9"/>
  <c r="CJ685" i="9" s="1"/>
  <c r="AO685" i="9"/>
  <c r="CG685" i="9" s="1"/>
  <c r="AM685" i="9"/>
  <c r="CE685" i="9" s="1"/>
  <c r="BA685" i="9"/>
  <c r="CS685" i="9" s="1"/>
  <c r="AQ685" i="9"/>
  <c r="CI685" i="9" s="1"/>
  <c r="AP685" i="9"/>
  <c r="CH685" i="9" s="1"/>
  <c r="AX685" i="9"/>
  <c r="CP685" i="9" s="1"/>
  <c r="AT685" i="9"/>
  <c r="CL685" i="9" s="1"/>
  <c r="AK685" i="9"/>
  <c r="CC685" i="9" s="1"/>
  <c r="AJ685" i="9"/>
  <c r="CB685" i="9" s="1"/>
  <c r="AU685" i="9"/>
  <c r="CM685" i="9" s="1"/>
  <c r="AI685" i="9"/>
  <c r="CA685" i="9" s="1"/>
  <c r="CA705" i="9" s="1"/>
  <c r="W19" i="11" s="1"/>
  <c r="AW685" i="9"/>
  <c r="CO685" i="9" s="1"/>
  <c r="AZ685" i="9"/>
  <c r="CR685" i="9" s="1"/>
  <c r="AV685" i="9"/>
  <c r="CN685" i="9" s="1"/>
  <c r="AS685" i="9"/>
  <c r="CK685" i="9" s="1"/>
  <c r="AN685" i="9"/>
  <c r="CF685" i="9" s="1"/>
  <c r="AL685" i="9"/>
  <c r="CD685" i="9" s="1"/>
  <c r="F31" i="9"/>
  <c r="J30" i="9"/>
  <c r="K30" i="9"/>
  <c r="L30" i="9"/>
  <c r="X1019" i="1"/>
  <c r="X1022" i="1" s="1"/>
  <c r="X985" i="1"/>
  <c r="X988" i="1" s="1"/>
  <c r="W951" i="1"/>
  <c r="W954" i="1" s="1"/>
  <c r="W917" i="1"/>
  <c r="W920" i="1" s="1"/>
  <c r="X849" i="1"/>
  <c r="X852" i="1" s="1"/>
  <c r="W815" i="1"/>
  <c r="W818" i="1" s="1"/>
  <c r="W781" i="1"/>
  <c r="W784" i="1" s="1"/>
  <c r="W713" i="1"/>
  <c r="W716" i="1" s="1"/>
  <c r="W679" i="1"/>
  <c r="W682" i="1" s="1"/>
  <c r="X645" i="1"/>
  <c r="X648" i="1" s="1"/>
  <c r="W543" i="1"/>
  <c r="W546" i="1" s="1"/>
  <c r="Y509" i="1"/>
  <c r="Y512" i="1" s="1"/>
  <c r="W237" i="1"/>
  <c r="W240" i="1" s="1"/>
  <c r="X203" i="1"/>
  <c r="X206" i="1" s="1"/>
  <c r="W67" i="1"/>
  <c r="W70" i="1" s="1"/>
  <c r="Y169" i="1"/>
  <c r="Y172" i="1" s="1"/>
  <c r="Y101" i="1"/>
  <c r="Y104" i="1" s="1"/>
  <c r="Y577" i="1"/>
  <c r="Y580" i="1" s="1"/>
  <c r="Z52" i="12" l="1"/>
  <c r="BP159" i="5" a="1"/>
  <c r="BP159" i="5" s="1"/>
  <c r="BP873" i="5" a="1"/>
  <c r="BP873" i="5" s="1"/>
  <c r="BP879" i="5" s="1"/>
  <c r="BP883" i="5" s="1"/>
  <c r="AA55" i="12" s="1"/>
  <c r="BP822" i="5" a="1"/>
  <c r="BP822" i="5" s="1"/>
  <c r="BP828" i="5" s="1"/>
  <c r="BP832" i="5" s="1"/>
  <c r="AA52" i="12" s="1"/>
  <c r="Z53" i="12"/>
  <c r="BP57" i="5" a="1"/>
  <c r="BP57" i="5" s="1"/>
  <c r="BP890" i="5" a="1"/>
  <c r="BP890" i="5" s="1"/>
  <c r="BP839" i="5" a="1"/>
  <c r="BP839" i="5" s="1"/>
  <c r="BP845" i="5" s="1"/>
  <c r="BP849" i="5" s="1"/>
  <c r="AA53" i="12" s="1"/>
  <c r="BO896" i="5"/>
  <c r="BO900" i="5" s="1"/>
  <c r="Z56" i="12" s="1"/>
  <c r="AN11" i="7" a="1"/>
  <c r="AN11" i="7" s="1"/>
  <c r="AN17" i="7" a="1"/>
  <c r="AN17" i="7" s="1"/>
  <c r="AN16" i="7" a="1"/>
  <c r="AN16" i="7" s="1"/>
  <c r="AN10" i="7" a="1"/>
  <c r="AN10" i="7" s="1"/>
  <c r="AN18" i="7" a="1"/>
  <c r="AN18" i="7" s="1"/>
  <c r="AN15" i="7" a="1"/>
  <c r="AN15" i="7" s="1"/>
  <c r="AN12" i="7" a="1"/>
  <c r="AN12" i="7" s="1"/>
  <c r="AN14" i="7" a="1"/>
  <c r="AN14" i="7" s="1"/>
  <c r="AN9" i="7" a="1"/>
  <c r="AN9" i="7" s="1"/>
  <c r="AN13" i="7" a="1"/>
  <c r="AN13" i="7" s="1"/>
  <c r="AN22" i="7" a="1"/>
  <c r="AN22" i="7" s="1"/>
  <c r="AN20" i="7" a="1"/>
  <c r="AN20" i="7" s="1"/>
  <c r="AN25" i="7" a="1"/>
  <c r="AN25" i="7" s="1"/>
  <c r="AN23" i="7" a="1"/>
  <c r="AN23" i="7" s="1"/>
  <c r="AN28" i="7" a="1"/>
  <c r="AN28" i="7" s="1"/>
  <c r="AN24" i="7" a="1"/>
  <c r="AN24" i="7" s="1"/>
  <c r="AN26" i="7" a="1"/>
  <c r="AN26" i="7" s="1"/>
  <c r="AN30" i="7" a="1"/>
  <c r="AN30" i="7" s="1"/>
  <c r="AN19" i="7" a="1"/>
  <c r="AN19" i="7" s="1"/>
  <c r="AN21" i="7" a="1"/>
  <c r="AN21" i="7" s="1"/>
  <c r="AN35" i="7" a="1"/>
  <c r="AN35" i="7" s="1"/>
  <c r="AN37" i="7" a="1"/>
  <c r="AN37" i="7" s="1"/>
  <c r="AN31" i="7" a="1"/>
  <c r="AN31" i="7" s="1"/>
  <c r="AN32" i="7" a="1"/>
  <c r="AN32" i="7" s="1"/>
  <c r="AN27" i="7" a="1"/>
  <c r="AN27" i="7" s="1"/>
  <c r="AN29" i="7" a="1"/>
  <c r="AN29" i="7" s="1"/>
  <c r="AN33" i="7" a="1"/>
  <c r="AN33" i="7" s="1"/>
  <c r="AN36" i="7" a="1"/>
  <c r="AN36" i="7" s="1"/>
  <c r="AN34" i="7" a="1"/>
  <c r="AN34" i="7" s="1"/>
  <c r="AN42" i="7" a="1"/>
  <c r="AN42" i="7" s="1"/>
  <c r="AN43" i="7" a="1"/>
  <c r="AN43" i="7" s="1"/>
  <c r="AN39" i="7" a="1"/>
  <c r="AN39" i="7" s="1"/>
  <c r="AN38" i="7" a="1"/>
  <c r="AN38" i="7" s="1"/>
  <c r="AN44" i="7" a="1"/>
  <c r="AN44" i="7" s="1"/>
  <c r="AN41" i="7" a="1"/>
  <c r="AN41" i="7" s="1"/>
  <c r="AN40" i="7" a="1"/>
  <c r="AN40" i="7" s="1"/>
  <c r="M25" i="14"/>
  <c r="M41" i="14" s="1"/>
  <c r="M42" i="14" s="1"/>
  <c r="N24" i="14"/>
  <c r="N37" i="14"/>
  <c r="N45" i="14" s="1"/>
  <c r="BP471" i="5"/>
  <c r="BP475" i="5" s="1"/>
  <c r="AA31" i="12" s="1"/>
  <c r="W50" i="14"/>
  <c r="W33" i="14"/>
  <c r="V33" i="14"/>
  <c r="C38" i="6"/>
  <c r="BO216" i="5"/>
  <c r="BO220" i="5" s="1"/>
  <c r="Z16" i="12" s="1"/>
  <c r="BO63" i="5"/>
  <c r="BO67" i="5" s="1"/>
  <c r="Z7" i="12" s="1"/>
  <c r="AL5" i="7" s="1" a="1"/>
  <c r="AL5" i="7" s="1"/>
  <c r="BP539" i="5"/>
  <c r="BP543" i="5" s="1"/>
  <c r="AA35" i="12" s="1"/>
  <c r="P52" i="14"/>
  <c r="O19" i="14"/>
  <c r="O53" i="14"/>
  <c r="N36" i="14"/>
  <c r="N44" i="14" s="1"/>
  <c r="N53" i="14"/>
  <c r="M36" i="14"/>
  <c r="M44" i="14" s="1"/>
  <c r="AA39" i="12"/>
  <c r="BP736" i="5" a="1"/>
  <c r="BP736" i="5" s="1"/>
  <c r="BP787" i="5" a="1"/>
  <c r="BP787" i="5" s="1"/>
  <c r="BP794" i="5" s="1"/>
  <c r="BP798" i="5" s="1"/>
  <c r="AA50" i="12" s="1"/>
  <c r="BP124" i="5" a="1"/>
  <c r="BP124" i="5" s="1"/>
  <c r="BP90" i="5" a="1"/>
  <c r="BP90" i="5" s="1"/>
  <c r="BP396" i="5" a="1"/>
  <c r="BP396" i="5" s="1"/>
  <c r="BP584" i="5" a="1"/>
  <c r="BP584" i="5" s="1"/>
  <c r="BQ296" i="5" a="1"/>
  <c r="BQ296" i="5" s="1"/>
  <c r="BQ301" i="5" s="1"/>
  <c r="BQ305" i="5" s="1"/>
  <c r="AB21" i="12" s="1"/>
  <c r="BQ347" i="5" a="1"/>
  <c r="BQ347" i="5" s="1"/>
  <c r="BQ618" i="5" a="1"/>
  <c r="BQ618" i="5" s="1"/>
  <c r="BQ669" i="5" a="1"/>
  <c r="BQ669" i="5" s="1"/>
  <c r="BQ566" i="5" a="1"/>
  <c r="BQ566" i="5" s="1"/>
  <c r="BQ262" i="5" a="1"/>
  <c r="BQ262" i="5" s="1"/>
  <c r="BQ431" i="5" a="1"/>
  <c r="BQ431" i="5" s="1"/>
  <c r="BQ210" i="5" a="1"/>
  <c r="BQ210" i="5" s="1"/>
  <c r="BQ482" i="5" a="1"/>
  <c r="BQ482" i="5" s="1"/>
  <c r="BQ533" i="5" a="1"/>
  <c r="BQ533" i="5" s="1"/>
  <c r="BQ380" i="5" a="1"/>
  <c r="BQ380" i="5" s="1"/>
  <c r="BQ126" i="5" a="1"/>
  <c r="BQ126" i="5" s="1"/>
  <c r="Z23" i="12"/>
  <c r="Z18" i="12"/>
  <c r="BP550" i="5" a="1"/>
  <c r="BP550" i="5" s="1"/>
  <c r="BP556" i="5" s="1"/>
  <c r="BP560" i="5" s="1"/>
  <c r="BP362" i="5" a="1"/>
  <c r="BP362" i="5" s="1"/>
  <c r="BP369" i="5" s="1"/>
  <c r="BP373" i="5" s="1"/>
  <c r="AA25" i="12" s="1"/>
  <c r="AM7" i="7" s="1" a="1"/>
  <c r="AM7" i="7" s="1"/>
  <c r="BO583" i="5" a="1"/>
  <c r="BO583" i="5" s="1"/>
  <c r="BO590" i="5" s="1"/>
  <c r="BO594" i="5" s="1"/>
  <c r="Z38" i="12" s="1"/>
  <c r="BO635" i="5" a="1"/>
  <c r="BO635" i="5" s="1"/>
  <c r="BO641" i="5" s="1"/>
  <c r="BO645" i="5" s="1"/>
  <c r="Z41" i="12" s="1"/>
  <c r="BO686" i="5" a="1"/>
  <c r="BO686" i="5" s="1"/>
  <c r="BO692" i="5" s="1"/>
  <c r="BO696" i="5" s="1"/>
  <c r="Z44" i="12" s="1"/>
  <c r="BO499" i="5" a="1"/>
  <c r="BO499" i="5" s="1"/>
  <c r="BO505" i="5" s="1"/>
  <c r="BO509" i="5" s="1"/>
  <c r="Z33" i="12" s="1"/>
  <c r="BO448" i="5" a="1"/>
  <c r="BO448" i="5" s="1"/>
  <c r="BO454" i="5" s="1"/>
  <c r="BO458" i="5" s="1"/>
  <c r="Z30" i="12" s="1"/>
  <c r="Z25" i="12"/>
  <c r="AL7" i="7" s="1" a="1"/>
  <c r="AL7" i="7" s="1"/>
  <c r="Z15" i="12"/>
  <c r="BQ567" i="5" a="1"/>
  <c r="BQ567" i="5" s="1"/>
  <c r="BQ379" i="5" a="1"/>
  <c r="BQ379" i="5" s="1"/>
  <c r="BP56" i="5" a="1"/>
  <c r="BP56" i="5" s="1"/>
  <c r="BR226" i="5" a="1"/>
  <c r="BR226" i="5" s="1"/>
  <c r="BR175" i="5" a="1"/>
  <c r="BR175" i="5" s="1"/>
  <c r="BO743" i="5"/>
  <c r="BO747" i="5" s="1"/>
  <c r="Z47" i="12" s="1"/>
  <c r="Z26" i="12"/>
  <c r="BP244" i="5" a="1"/>
  <c r="BP244" i="5" s="1"/>
  <c r="BP250" i="5" s="1"/>
  <c r="BP254" i="5" s="1"/>
  <c r="AA18" i="12" s="1"/>
  <c r="BP328" i="5" a="1"/>
  <c r="BP328" i="5" s="1"/>
  <c r="BP335" i="5" s="1"/>
  <c r="BP339" i="5" s="1"/>
  <c r="AA23" i="12" s="1"/>
  <c r="BP141" i="5" a="1"/>
  <c r="BP141" i="5" s="1"/>
  <c r="BP148" i="5" s="1"/>
  <c r="BP152" i="5" s="1"/>
  <c r="AA12" i="12" s="1"/>
  <c r="BP670" i="5" a="1"/>
  <c r="BP670" i="5" s="1"/>
  <c r="BP675" i="5" s="1"/>
  <c r="BP679" i="5" s="1"/>
  <c r="AA43" i="12" s="1"/>
  <c r="BP619" i="5" a="1"/>
  <c r="BP619" i="5" s="1"/>
  <c r="BP624" i="5" s="1"/>
  <c r="BP628" i="5" s="1"/>
  <c r="AA40" i="12" s="1"/>
  <c r="BP568" i="5" a="1"/>
  <c r="BP568" i="5" s="1"/>
  <c r="BP573" i="5" s="1"/>
  <c r="BP577" i="5" s="1"/>
  <c r="AA37" i="12" s="1"/>
  <c r="BP720" i="5" a="1"/>
  <c r="BP720" i="5" s="1"/>
  <c r="BP726" i="5" s="1"/>
  <c r="BP730" i="5" s="1"/>
  <c r="AA46" i="12" s="1"/>
  <c r="BP211" i="5" a="1"/>
  <c r="BP211" i="5" s="1"/>
  <c r="BP192" i="5" a="1"/>
  <c r="BP192" i="5" s="1"/>
  <c r="BP199" i="5" s="1"/>
  <c r="BP203" i="5" s="1"/>
  <c r="AA15" i="12" s="1"/>
  <c r="BP381" i="5" a="1"/>
  <c r="BP381" i="5" s="1"/>
  <c r="BP386" i="5" s="1"/>
  <c r="BP390" i="5" s="1"/>
  <c r="BP483" i="5" a="1"/>
  <c r="BP483" i="5" s="1"/>
  <c r="BP488" i="5" s="1"/>
  <c r="BP492" i="5" s="1"/>
  <c r="AA32" i="12" s="1"/>
  <c r="BP432" i="5" a="1"/>
  <c r="BP432" i="5" s="1"/>
  <c r="BP437" i="5" s="1"/>
  <c r="BP441" i="5" s="1"/>
  <c r="AA29" i="12" s="1"/>
  <c r="BP93" i="5" a="1"/>
  <c r="BP93" i="5" s="1"/>
  <c r="BQ719" i="5" a="1"/>
  <c r="BQ719" i="5" s="1"/>
  <c r="BQ534" i="5" a="1"/>
  <c r="BQ534" i="5" s="1"/>
  <c r="BQ770" i="5" a="1"/>
  <c r="BQ770" i="5" s="1"/>
  <c r="BQ777" i="5" s="1"/>
  <c r="BQ781" i="5" s="1"/>
  <c r="AB49" i="12" s="1"/>
  <c r="BP345" i="5" a="1"/>
  <c r="BP345" i="5" s="1"/>
  <c r="BP352" i="5" s="1"/>
  <c r="BP356" i="5" s="1"/>
  <c r="AA24" i="12" s="1"/>
  <c r="BP398" i="5" a="1"/>
  <c r="BP398" i="5" s="1"/>
  <c r="BP585" i="5" a="1"/>
  <c r="BP585" i="5" s="1"/>
  <c r="BP209" i="5" a="1"/>
  <c r="BP209" i="5" s="1"/>
  <c r="BP737" i="5" a="1"/>
  <c r="BP737" i="5" s="1"/>
  <c r="BP228" i="5" a="1"/>
  <c r="BP228" i="5" s="1"/>
  <c r="BP687" i="5" a="1"/>
  <c r="BP687" i="5" s="1"/>
  <c r="BP636" i="5" a="1"/>
  <c r="BP636" i="5" s="1"/>
  <c r="BP261" i="5" a="1"/>
  <c r="BP261" i="5" s="1"/>
  <c r="BP267" i="5" s="1"/>
  <c r="BP271" i="5" s="1"/>
  <c r="AA19" i="12" s="1"/>
  <c r="BP449" i="5" a="1"/>
  <c r="BP449" i="5" s="1"/>
  <c r="BP500" i="5" a="1"/>
  <c r="BP500" i="5" s="1"/>
  <c r="BP125" i="5" a="1"/>
  <c r="BP125" i="5" s="1"/>
  <c r="BP176" i="5" a="1"/>
  <c r="BP176" i="5" s="1"/>
  <c r="BQ652" i="5" a="1"/>
  <c r="BQ652" i="5" s="1"/>
  <c r="BQ658" i="5" s="1"/>
  <c r="BQ662" i="5" s="1"/>
  <c r="AB42" i="12" s="1"/>
  <c r="BQ601" i="5" a="1"/>
  <c r="BQ601" i="5" s="1"/>
  <c r="BQ607" i="5" s="1"/>
  <c r="BQ611" i="5" s="1"/>
  <c r="BQ549" i="5" a="1"/>
  <c r="BQ549" i="5" s="1"/>
  <c r="BQ465" i="5" a="1"/>
  <c r="BQ465" i="5" s="1"/>
  <c r="BQ516" i="5" a="1"/>
  <c r="BQ516" i="5" s="1"/>
  <c r="BQ522" i="5" s="1"/>
  <c r="BQ526" i="5" s="1"/>
  <c r="AB34" i="12" s="1"/>
  <c r="BQ330" i="5" a="1"/>
  <c r="BQ330" i="5" s="1"/>
  <c r="BQ245" i="5" a="1"/>
  <c r="BQ245" i="5" s="1"/>
  <c r="BQ414" i="5" a="1"/>
  <c r="BQ414" i="5" s="1"/>
  <c r="BQ420" i="5" s="1"/>
  <c r="BQ424" i="5" s="1"/>
  <c r="BQ363" i="5" a="1"/>
  <c r="BQ363" i="5" s="1"/>
  <c r="BQ143" i="5" a="1"/>
  <c r="BQ143" i="5" s="1"/>
  <c r="BQ193" i="5" a="1"/>
  <c r="BQ193" i="5" s="1"/>
  <c r="Z36" i="12"/>
  <c r="CE8" i="7" a="1"/>
  <c r="CE8" i="7" s="1"/>
  <c r="CE5" i="7" a="1"/>
  <c r="CE5" i="7" s="1"/>
  <c r="CE9" i="7" a="1"/>
  <c r="CE9" i="7" s="1"/>
  <c r="CE10" i="7" a="1"/>
  <c r="CE10" i="7" s="1"/>
  <c r="CE7" i="7" a="1"/>
  <c r="CE7" i="7" s="1"/>
  <c r="CD46" i="7"/>
  <c r="CD47" i="7"/>
  <c r="CC48" i="7"/>
  <c r="V22" i="14" s="1"/>
  <c r="BO227" i="5" a="1"/>
  <c r="BO227" i="5" s="1"/>
  <c r="BO233" i="5" s="1"/>
  <c r="BO237" i="5" s="1"/>
  <c r="Z17" i="12" s="1"/>
  <c r="BO397" i="5" a="1"/>
  <c r="BO397" i="5" s="1"/>
  <c r="BO403" i="5" s="1"/>
  <c r="BO407" i="5" s="1"/>
  <c r="Z27" i="12" s="1"/>
  <c r="BO177" i="5" a="1"/>
  <c r="BO177" i="5" s="1"/>
  <c r="BO182" i="5" s="1"/>
  <c r="BO186" i="5" s="1"/>
  <c r="Z14" i="12" s="1"/>
  <c r="BQ75" i="5" a="1"/>
  <c r="BQ75" i="5" s="1"/>
  <c r="BO74" i="5" a="1"/>
  <c r="BO74" i="5" s="1"/>
  <c r="BO80" i="5" s="1"/>
  <c r="BO84" i="5" s="1"/>
  <c r="Z8" i="12" s="1"/>
  <c r="BQ23" i="5" a="1"/>
  <c r="BQ23" i="5" s="1"/>
  <c r="BR58" i="5" a="1"/>
  <c r="BR58" i="5" s="1"/>
  <c r="BQ61" i="5" a="1"/>
  <c r="BQ61" i="5" s="1"/>
  <c r="BQ59" i="5" a="1"/>
  <c r="BQ59" i="5" s="1"/>
  <c r="BQ27" i="5" a="1"/>
  <c r="BQ27" i="5" s="1"/>
  <c r="BQ78" i="5" a="1"/>
  <c r="BQ78" i="5" s="1"/>
  <c r="BQ24" i="5" a="1"/>
  <c r="BQ24" i="5" s="1"/>
  <c r="BP39" i="5" a="1"/>
  <c r="BP39" i="5" s="1"/>
  <c r="BP76" i="5" a="1"/>
  <c r="BP76" i="5" s="1"/>
  <c r="BP158" i="5" a="1"/>
  <c r="BP158" i="5" s="1"/>
  <c r="BP22" i="5" a="1"/>
  <c r="BP22" i="5" s="1"/>
  <c r="BO165" i="5"/>
  <c r="BO169" i="5" s="1"/>
  <c r="Z13" i="12" s="1"/>
  <c r="BP40" i="5" a="1"/>
  <c r="BP40" i="5" s="1"/>
  <c r="BP41" i="5" a="1"/>
  <c r="BP41" i="5" s="1"/>
  <c r="BP161" i="5" a="1"/>
  <c r="BP161" i="5" s="1"/>
  <c r="BP164" i="5" a="1"/>
  <c r="BP164" i="5" s="1"/>
  <c r="BP77" i="5" a="1"/>
  <c r="BP77" i="5" s="1"/>
  <c r="BP110" i="5" a="1"/>
  <c r="BP110" i="5" s="1"/>
  <c r="BP162" i="5" a="1"/>
  <c r="BP162" i="5" s="1"/>
  <c r="BP107" i="5" a="1"/>
  <c r="BP107" i="5" s="1"/>
  <c r="BP112" i="5" a="1"/>
  <c r="BP112" i="5" s="1"/>
  <c r="BP44" i="5" a="1"/>
  <c r="BP44" i="5" s="1"/>
  <c r="BP163" i="5" a="1"/>
  <c r="BP163" i="5" s="1"/>
  <c r="BP109" i="5" a="1"/>
  <c r="BP109" i="5" s="1"/>
  <c r="BP108" i="5" a="1"/>
  <c r="BP108" i="5" s="1"/>
  <c r="BP26" i="5" a="1"/>
  <c r="BP26" i="5" s="1"/>
  <c r="BP79" i="5" a="1"/>
  <c r="BP79" i="5" s="1"/>
  <c r="BP25" i="5" a="1"/>
  <c r="BP25" i="5" s="1"/>
  <c r="BP60" i="5" a="1"/>
  <c r="BP60" i="5" s="1"/>
  <c r="BP160" i="5" a="1"/>
  <c r="BP160" i="5" s="1"/>
  <c r="BP42" i="5" a="1"/>
  <c r="BP42" i="5" s="1"/>
  <c r="BP111" i="5" a="1"/>
  <c r="BP111" i="5" s="1"/>
  <c r="AF46" i="7"/>
  <c r="AF47" i="7"/>
  <c r="P16" i="14" s="1"/>
  <c r="P32" i="14" s="1"/>
  <c r="AE48" i="7"/>
  <c r="O21" i="14" s="1"/>
  <c r="BO46" i="5"/>
  <c r="BO50" i="5" s="1"/>
  <c r="BO29" i="5"/>
  <c r="BO33" i="5" s="1"/>
  <c r="BO131" i="5"/>
  <c r="BO135" i="5" s="1"/>
  <c r="BO97" i="5"/>
  <c r="BO101" i="5" s="1"/>
  <c r="AN3" i="7"/>
  <c r="CF6" i="7" s="1" a="1"/>
  <c r="CF6" i="7" s="1"/>
  <c r="BU150" i="5" a="1"/>
  <c r="BU150" i="5" s="1"/>
  <c r="AF150" i="5"/>
  <c r="BT151" i="5"/>
  <c r="AF149" i="5"/>
  <c r="BU149" i="5" a="1"/>
  <c r="BU149" i="5" s="1"/>
  <c r="AE183" i="5"/>
  <c r="BT183" i="5" a="1"/>
  <c r="BT183" i="5" s="1"/>
  <c r="BT185" i="5" s="1"/>
  <c r="BU184" i="5" a="1"/>
  <c r="BU184" i="5" s="1"/>
  <c r="AF184" i="5"/>
  <c r="BT168" i="5"/>
  <c r="BU166" i="5" a="1"/>
  <c r="BU166" i="5" s="1"/>
  <c r="AF166" i="5"/>
  <c r="BU167" i="5" a="1"/>
  <c r="BU167" i="5" s="1"/>
  <c r="AF167" i="5"/>
  <c r="BU132" i="5" a="1"/>
  <c r="BU132" i="5" s="1"/>
  <c r="AF132" i="5"/>
  <c r="BS133" i="5" a="1"/>
  <c r="BS133" i="5" s="1"/>
  <c r="BS134" i="5" s="1"/>
  <c r="AD133" i="5"/>
  <c r="BT115" i="5" a="1"/>
  <c r="BT115" i="5" s="1"/>
  <c r="BT117" i="5" s="1"/>
  <c r="AE115" i="5"/>
  <c r="BU116" i="5" a="1"/>
  <c r="BU116" i="5" s="1"/>
  <c r="AF116" i="5"/>
  <c r="AF99" i="5"/>
  <c r="BU99" i="5" a="1"/>
  <c r="BU99" i="5" s="1"/>
  <c r="BU100" i="5" s="1"/>
  <c r="AH98" i="5"/>
  <c r="BW98" i="5" a="1"/>
  <c r="BW98" i="5" s="1"/>
  <c r="BU82" i="5" a="1"/>
  <c r="BU82" i="5" s="1"/>
  <c r="AF82" i="5"/>
  <c r="AE81" i="5"/>
  <c r="BT81" i="5" a="1"/>
  <c r="BT81" i="5" s="1"/>
  <c r="BT83" i="5" s="1"/>
  <c r="BT64" i="5" a="1"/>
  <c r="BT64" i="5" s="1"/>
  <c r="BT66" i="5" s="1"/>
  <c r="AE64" i="5"/>
  <c r="BU65" i="5" a="1"/>
  <c r="BU65" i="5" s="1"/>
  <c r="AF65" i="5"/>
  <c r="AD48" i="5"/>
  <c r="BS48" i="5" a="1"/>
  <c r="BS48" i="5" s="1"/>
  <c r="BS49" i="5" s="1"/>
  <c r="BU47" i="5" a="1"/>
  <c r="BU47" i="5" s="1"/>
  <c r="AF47" i="5"/>
  <c r="AE30" i="5"/>
  <c r="BT30" i="5" a="1"/>
  <c r="BT30" i="5" s="1"/>
  <c r="BT32" i="5" s="1"/>
  <c r="AD13" i="5"/>
  <c r="AE11" i="5"/>
  <c r="AD10" i="5"/>
  <c r="AE5" i="5"/>
  <c r="AX1321" i="9"/>
  <c r="CP1321" i="9" s="1"/>
  <c r="AZ1344" i="9"/>
  <c r="CR1344" i="9" s="1"/>
  <c r="AR1344" i="9"/>
  <c r="CJ1344" i="9" s="1"/>
  <c r="AJ1344" i="9"/>
  <c r="CB1344" i="9" s="1"/>
  <c r="CB1363" i="9" s="1"/>
  <c r="X33" i="11" s="1"/>
  <c r="BQ464" i="5" s="1" a="1"/>
  <c r="BQ464" i="5" s="1"/>
  <c r="AY1344" i="9"/>
  <c r="CQ1344" i="9" s="1"/>
  <c r="AQ1344" i="9"/>
  <c r="CI1344" i="9" s="1"/>
  <c r="AX1344" i="9"/>
  <c r="CP1344" i="9" s="1"/>
  <c r="AP1344" i="9"/>
  <c r="CH1344" i="9" s="1"/>
  <c r="AW1344" i="9"/>
  <c r="CO1344" i="9" s="1"/>
  <c r="AO1344" i="9"/>
  <c r="CG1344" i="9" s="1"/>
  <c r="AU1344" i="9"/>
  <c r="CM1344" i="9" s="1"/>
  <c r="AM1344" i="9"/>
  <c r="CE1344" i="9" s="1"/>
  <c r="BB1344" i="9"/>
  <c r="CT1344" i="9" s="1"/>
  <c r="AT1344" i="9"/>
  <c r="CL1344" i="9" s="1"/>
  <c r="AL1344" i="9"/>
  <c r="CD1344" i="9" s="1"/>
  <c r="AV1344" i="9"/>
  <c r="CN1344" i="9" s="1"/>
  <c r="AS1344" i="9"/>
  <c r="CK1344" i="9" s="1"/>
  <c r="AN1344" i="9"/>
  <c r="CF1344" i="9" s="1"/>
  <c r="AK1344" i="9"/>
  <c r="CC1344" i="9" s="1"/>
  <c r="BA1344" i="9"/>
  <c r="CS1344" i="9" s="1"/>
  <c r="CR1326" i="9"/>
  <c r="CS1327" i="9"/>
  <c r="CQ1325" i="9"/>
  <c r="CN1322" i="9"/>
  <c r="CT1328" i="9"/>
  <c r="CO1323" i="9"/>
  <c r="CP1324" i="9"/>
  <c r="F1346" i="9"/>
  <c r="L1345" i="9"/>
  <c r="K1345" i="9"/>
  <c r="J1345" i="9"/>
  <c r="AW1298" i="9"/>
  <c r="CO1298" i="9" s="1"/>
  <c r="AO1298" i="9"/>
  <c r="CG1298" i="9" s="1"/>
  <c r="AV1298" i="9"/>
  <c r="CN1298" i="9" s="1"/>
  <c r="AN1298" i="9"/>
  <c r="CF1298" i="9" s="1"/>
  <c r="BB1298" i="9"/>
  <c r="CT1298" i="9" s="1"/>
  <c r="AT1298" i="9"/>
  <c r="CL1298" i="9" s="1"/>
  <c r="AL1298" i="9"/>
  <c r="CD1298" i="9" s="1"/>
  <c r="BA1298" i="9"/>
  <c r="CS1298" i="9" s="1"/>
  <c r="AS1298" i="9"/>
  <c r="CK1298" i="9" s="1"/>
  <c r="AK1298" i="9"/>
  <c r="CC1298" i="9" s="1"/>
  <c r="CC1316" i="9" s="1"/>
  <c r="Y32" i="11" s="1"/>
  <c r="BR481" i="5" s="1" a="1"/>
  <c r="BR481" i="5" s="1"/>
  <c r="AZ1298" i="9"/>
  <c r="CR1298" i="9" s="1"/>
  <c r="AR1298" i="9"/>
  <c r="CJ1298" i="9" s="1"/>
  <c r="AU1298" i="9"/>
  <c r="CM1298" i="9" s="1"/>
  <c r="AP1298" i="9"/>
  <c r="CH1298" i="9" s="1"/>
  <c r="AM1298" i="9"/>
  <c r="CE1298" i="9" s="1"/>
  <c r="AY1298" i="9"/>
  <c r="CQ1298" i="9" s="1"/>
  <c r="AQ1298" i="9"/>
  <c r="CI1298" i="9" s="1"/>
  <c r="AX1298" i="9"/>
  <c r="CP1298" i="9" s="1"/>
  <c r="AX1274" i="9"/>
  <c r="CP1274" i="9" s="1"/>
  <c r="CT1281" i="9"/>
  <c r="CR1279" i="9"/>
  <c r="CS1280" i="9"/>
  <c r="CP1277" i="9"/>
  <c r="CO1276" i="9"/>
  <c r="CQ1278" i="9"/>
  <c r="CN1275" i="9"/>
  <c r="F1300" i="9"/>
  <c r="L1299" i="9"/>
  <c r="K1299" i="9"/>
  <c r="J1299" i="9"/>
  <c r="AW1251" i="9"/>
  <c r="CO1251" i="9" s="1"/>
  <c r="AO1251" i="9"/>
  <c r="CG1251" i="9" s="1"/>
  <c r="AU1251" i="9"/>
  <c r="CM1251" i="9" s="1"/>
  <c r="AM1251" i="9"/>
  <c r="CE1251" i="9" s="1"/>
  <c r="BB1251" i="9"/>
  <c r="CT1251" i="9" s="1"/>
  <c r="AT1251" i="9"/>
  <c r="CL1251" i="9" s="1"/>
  <c r="AL1251" i="9"/>
  <c r="CD1251" i="9" s="1"/>
  <c r="BA1251" i="9"/>
  <c r="CS1251" i="9" s="1"/>
  <c r="AS1251" i="9"/>
  <c r="CK1251" i="9" s="1"/>
  <c r="AK1251" i="9"/>
  <c r="CC1251" i="9" s="1"/>
  <c r="CC1269" i="9" s="1"/>
  <c r="Y31" i="11" s="1"/>
  <c r="BR498" i="5" s="1" a="1"/>
  <c r="BR498" i="5" s="1"/>
  <c r="AZ1251" i="9"/>
  <c r="CR1251" i="9" s="1"/>
  <c r="AR1251" i="9"/>
  <c r="CJ1251" i="9" s="1"/>
  <c r="AV1251" i="9"/>
  <c r="CN1251" i="9" s="1"/>
  <c r="AP1251" i="9"/>
  <c r="CH1251" i="9" s="1"/>
  <c r="AN1251" i="9"/>
  <c r="CF1251" i="9" s="1"/>
  <c r="AY1251" i="9"/>
  <c r="CQ1251" i="9" s="1"/>
  <c r="AQ1251" i="9"/>
  <c r="CI1251" i="9" s="1"/>
  <c r="AX1251" i="9"/>
  <c r="CP1251" i="9" s="1"/>
  <c r="AW1227" i="9"/>
  <c r="CO1227" i="9" s="1"/>
  <c r="CT1235" i="9"/>
  <c r="CR1233" i="9"/>
  <c r="CO1230" i="9"/>
  <c r="CP1231" i="9"/>
  <c r="CS1234" i="9"/>
  <c r="CN1229" i="9"/>
  <c r="CQ1232" i="9"/>
  <c r="CM1228" i="9"/>
  <c r="F1253" i="9"/>
  <c r="L1252" i="9"/>
  <c r="K1252" i="9"/>
  <c r="J1252" i="9"/>
  <c r="AW1133" i="9"/>
  <c r="CO1133" i="9" s="1"/>
  <c r="L1158" i="9"/>
  <c r="K1158" i="9"/>
  <c r="J1158" i="9"/>
  <c r="F1159" i="9"/>
  <c r="AU1157" i="9"/>
  <c r="CM1157" i="9" s="1"/>
  <c r="AM1157" i="9"/>
  <c r="CE1157" i="9" s="1"/>
  <c r="BB1157" i="9"/>
  <c r="CT1157" i="9" s="1"/>
  <c r="AT1157" i="9"/>
  <c r="CL1157" i="9" s="1"/>
  <c r="AL1157" i="9"/>
  <c r="CD1157" i="9" s="1"/>
  <c r="BA1157" i="9"/>
  <c r="CS1157" i="9" s="1"/>
  <c r="AS1157" i="9"/>
  <c r="CK1157" i="9" s="1"/>
  <c r="AK1157" i="9"/>
  <c r="CC1157" i="9" s="1"/>
  <c r="CC1175" i="9" s="1"/>
  <c r="Y29" i="11" s="1"/>
  <c r="BR600" i="5" s="1" a="1"/>
  <c r="BR600" i="5" s="1"/>
  <c r="AZ1157" i="9"/>
  <c r="CR1157" i="9" s="1"/>
  <c r="AR1157" i="9"/>
  <c r="CJ1157" i="9" s="1"/>
  <c r="AX1157" i="9"/>
  <c r="CP1157" i="9" s="1"/>
  <c r="AP1157" i="9"/>
  <c r="CH1157" i="9" s="1"/>
  <c r="AV1157" i="9"/>
  <c r="CN1157" i="9" s="1"/>
  <c r="AQ1157" i="9"/>
  <c r="CI1157" i="9" s="1"/>
  <c r="AO1157" i="9"/>
  <c r="CG1157" i="9" s="1"/>
  <c r="AN1157" i="9"/>
  <c r="CF1157" i="9" s="1"/>
  <c r="AY1157" i="9"/>
  <c r="CQ1157" i="9" s="1"/>
  <c r="AW1157" i="9"/>
  <c r="CO1157" i="9" s="1"/>
  <c r="CT1141" i="9"/>
  <c r="CS1140" i="9"/>
  <c r="CQ1138" i="9"/>
  <c r="CP1137" i="9"/>
  <c r="CN1135" i="9"/>
  <c r="CM1134" i="9"/>
  <c r="CR1139" i="9"/>
  <c r="CO1136" i="9"/>
  <c r="AV1086" i="9"/>
  <c r="CN1086" i="9" s="1"/>
  <c r="CT1095" i="9"/>
  <c r="CQ1092" i="9"/>
  <c r="CO1090" i="9"/>
  <c r="CP1091" i="9"/>
  <c r="CS1094" i="9"/>
  <c r="CL1087" i="9"/>
  <c r="CM1088" i="9"/>
  <c r="CN1089" i="9"/>
  <c r="CR1093" i="9"/>
  <c r="F1113" i="9"/>
  <c r="L1112" i="9"/>
  <c r="J1112" i="9"/>
  <c r="K1112" i="9"/>
  <c r="BB1111" i="9"/>
  <c r="CT1111" i="9" s="1"/>
  <c r="AT1111" i="9"/>
  <c r="CL1111" i="9" s="1"/>
  <c r="AL1111" i="9"/>
  <c r="CD1111" i="9" s="1"/>
  <c r="CD1128" i="9" s="1"/>
  <c r="Z28" i="11" s="1"/>
  <c r="BS617" i="5" s="1" a="1"/>
  <c r="BS617" i="5" s="1"/>
  <c r="BA1111" i="9"/>
  <c r="CS1111" i="9" s="1"/>
  <c r="AS1111" i="9"/>
  <c r="CK1111" i="9" s="1"/>
  <c r="AY1111" i="9"/>
  <c r="CQ1111" i="9" s="1"/>
  <c r="AQ1111" i="9"/>
  <c r="CI1111" i="9" s="1"/>
  <c r="AR1111" i="9"/>
  <c r="CJ1111" i="9" s="1"/>
  <c r="AP1111" i="9"/>
  <c r="CH1111" i="9" s="1"/>
  <c r="AO1111" i="9"/>
  <c r="CG1111" i="9" s="1"/>
  <c r="AZ1111" i="9"/>
  <c r="CR1111" i="9" s="1"/>
  <c r="AN1111" i="9"/>
  <c r="CF1111" i="9" s="1"/>
  <c r="AX1111" i="9"/>
  <c r="CP1111" i="9" s="1"/>
  <c r="AM1111" i="9"/>
  <c r="CE1111" i="9" s="1"/>
  <c r="AW1111" i="9"/>
  <c r="CO1111" i="9" s="1"/>
  <c r="AU1111" i="9"/>
  <c r="CM1111" i="9" s="1"/>
  <c r="AV1111" i="9"/>
  <c r="CN1111" i="9" s="1"/>
  <c r="CM1041" i="9"/>
  <c r="CR1046" i="9"/>
  <c r="CN1042" i="9"/>
  <c r="CS1047" i="9"/>
  <c r="CO1043" i="9"/>
  <c r="CT1048" i="9"/>
  <c r="CP1044" i="9"/>
  <c r="CL1040" i="9"/>
  <c r="CQ1045" i="9"/>
  <c r="AV1039" i="9"/>
  <c r="CN1039" i="9" s="1"/>
  <c r="AW1063" i="9"/>
  <c r="CO1063" i="9" s="1"/>
  <c r="AO1063" i="9"/>
  <c r="CG1063" i="9" s="1"/>
  <c r="AV1063" i="9"/>
  <c r="CN1063" i="9" s="1"/>
  <c r="AN1063" i="9"/>
  <c r="CF1063" i="9" s="1"/>
  <c r="AU1063" i="9"/>
  <c r="CM1063" i="9" s="1"/>
  <c r="AM1063" i="9"/>
  <c r="CE1063" i="9" s="1"/>
  <c r="BB1063" i="9"/>
  <c r="CT1063" i="9" s="1"/>
  <c r="AT1063" i="9"/>
  <c r="CL1063" i="9" s="1"/>
  <c r="AL1063" i="9"/>
  <c r="CD1063" i="9" s="1"/>
  <c r="BA1063" i="9"/>
  <c r="CS1063" i="9" s="1"/>
  <c r="AS1063" i="9"/>
  <c r="CK1063" i="9" s="1"/>
  <c r="AK1063" i="9"/>
  <c r="CC1063" i="9" s="1"/>
  <c r="CC1081" i="9" s="1"/>
  <c r="Y27" i="11" s="1"/>
  <c r="BR634" i="5" s="1" a="1"/>
  <c r="BR634" i="5" s="1"/>
  <c r="AX1063" i="9"/>
  <c r="CP1063" i="9" s="1"/>
  <c r="AR1063" i="9"/>
  <c r="CJ1063" i="9" s="1"/>
  <c r="AQ1063" i="9"/>
  <c r="CI1063" i="9" s="1"/>
  <c r="AP1063" i="9"/>
  <c r="CH1063" i="9" s="1"/>
  <c r="AY1063" i="9"/>
  <c r="CQ1063" i="9" s="1"/>
  <c r="AZ1063" i="9"/>
  <c r="CR1063" i="9" s="1"/>
  <c r="F1065" i="9"/>
  <c r="L1064" i="9"/>
  <c r="K1064" i="9"/>
  <c r="J1064" i="9"/>
  <c r="AY945" i="9"/>
  <c r="CQ945" i="9" s="1"/>
  <c r="L970" i="9"/>
  <c r="K970" i="9"/>
  <c r="J970" i="9"/>
  <c r="F971" i="9"/>
  <c r="CT951" i="9"/>
  <c r="CR949" i="9"/>
  <c r="CP947" i="9"/>
  <c r="CQ948" i="9"/>
  <c r="CS950" i="9"/>
  <c r="CO946" i="9"/>
  <c r="AU969" i="9"/>
  <c r="CM969" i="9" s="1"/>
  <c r="AM969" i="9"/>
  <c r="CE969" i="9" s="1"/>
  <c r="BB969" i="9"/>
  <c r="CT969" i="9" s="1"/>
  <c r="AT969" i="9"/>
  <c r="CL969" i="9" s="1"/>
  <c r="AL969" i="9"/>
  <c r="CD969" i="9" s="1"/>
  <c r="BA969" i="9"/>
  <c r="CS969" i="9" s="1"/>
  <c r="AS969" i="9"/>
  <c r="CK969" i="9" s="1"/>
  <c r="AK969" i="9"/>
  <c r="CC969" i="9" s="1"/>
  <c r="CC987" i="9" s="1"/>
  <c r="Y25" i="11" s="1"/>
  <c r="BR857" i="5" s="1" a="1"/>
  <c r="BR857" i="5" s="1"/>
  <c r="BR862" i="5" s="1"/>
  <c r="BR866" i="5" s="1"/>
  <c r="AC54" i="12" s="1"/>
  <c r="AZ969" i="9"/>
  <c r="CR969" i="9" s="1"/>
  <c r="AR969" i="9"/>
  <c r="CJ969" i="9" s="1"/>
  <c r="AX969" i="9"/>
  <c r="CP969" i="9" s="1"/>
  <c r="AP969" i="9"/>
  <c r="CH969" i="9" s="1"/>
  <c r="AV969" i="9"/>
  <c r="CN969" i="9" s="1"/>
  <c r="AQ969" i="9"/>
  <c r="CI969" i="9" s="1"/>
  <c r="AO969" i="9"/>
  <c r="CG969" i="9" s="1"/>
  <c r="AN969" i="9"/>
  <c r="CF969" i="9" s="1"/>
  <c r="AY969" i="9"/>
  <c r="CQ969" i="9" s="1"/>
  <c r="AW969" i="9"/>
  <c r="CO969" i="9" s="1"/>
  <c r="AX898" i="9"/>
  <c r="CP898" i="9" s="1"/>
  <c r="L923" i="9"/>
  <c r="K923" i="9"/>
  <c r="J923" i="9"/>
  <c r="F924" i="9"/>
  <c r="CT905" i="9"/>
  <c r="CR903" i="9"/>
  <c r="CS904" i="9"/>
  <c r="CQ902" i="9"/>
  <c r="CP901" i="9"/>
  <c r="CO900" i="9"/>
  <c r="CN899" i="9"/>
  <c r="AU922" i="9"/>
  <c r="CM922" i="9" s="1"/>
  <c r="AM922" i="9"/>
  <c r="CE922" i="9" s="1"/>
  <c r="BB922" i="9"/>
  <c r="CT922" i="9" s="1"/>
  <c r="AT922" i="9"/>
  <c r="CL922" i="9" s="1"/>
  <c r="AL922" i="9"/>
  <c r="CD922" i="9" s="1"/>
  <c r="BA922" i="9"/>
  <c r="CS922" i="9" s="1"/>
  <c r="AS922" i="9"/>
  <c r="CK922" i="9" s="1"/>
  <c r="AK922" i="9"/>
  <c r="CC922" i="9" s="1"/>
  <c r="CC940" i="9" s="1"/>
  <c r="Y24" i="11" s="1"/>
  <c r="BR874" i="5" s="1" a="1"/>
  <c r="BR874" i="5" s="1"/>
  <c r="AZ922" i="9"/>
  <c r="CR922" i="9" s="1"/>
  <c r="AR922" i="9"/>
  <c r="CJ922" i="9" s="1"/>
  <c r="AX922" i="9"/>
  <c r="CP922" i="9" s="1"/>
  <c r="AP922" i="9"/>
  <c r="CH922" i="9" s="1"/>
  <c r="AV922" i="9"/>
  <c r="CN922" i="9" s="1"/>
  <c r="AQ922" i="9"/>
  <c r="CI922" i="9" s="1"/>
  <c r="AO922" i="9"/>
  <c r="CG922" i="9" s="1"/>
  <c r="AN922" i="9"/>
  <c r="CF922" i="9" s="1"/>
  <c r="AY922" i="9"/>
  <c r="CQ922" i="9" s="1"/>
  <c r="AW922" i="9"/>
  <c r="CO922" i="9" s="1"/>
  <c r="CA893" i="9"/>
  <c r="W23" i="11" s="1"/>
  <c r="BP891" i="5" s="1" a="1"/>
  <c r="BP891" i="5" s="1"/>
  <c r="AL851" i="9"/>
  <c r="CD851" i="9" s="1"/>
  <c r="CE855" i="9"/>
  <c r="CD854" i="9"/>
  <c r="CC853" i="9"/>
  <c r="CH858" i="9"/>
  <c r="CI859" i="9"/>
  <c r="CG857" i="9"/>
  <c r="CF856" i="9"/>
  <c r="CB852" i="9"/>
  <c r="CJ860" i="9"/>
  <c r="CK861" i="9"/>
  <c r="CL862" i="9"/>
  <c r="CM863" i="9"/>
  <c r="CN864" i="9"/>
  <c r="CO865" i="9"/>
  <c r="CP866" i="9"/>
  <c r="CQ867" i="9"/>
  <c r="CR868" i="9"/>
  <c r="CS869" i="9"/>
  <c r="CT870" i="9"/>
  <c r="F876" i="9"/>
  <c r="L875" i="9"/>
  <c r="K875" i="9"/>
  <c r="J875" i="9"/>
  <c r="AZ874" i="9"/>
  <c r="CR874" i="9" s="1"/>
  <c r="AR874" i="9"/>
  <c r="CJ874" i="9" s="1"/>
  <c r="AJ874" i="9"/>
  <c r="CB874" i="9" s="1"/>
  <c r="AY874" i="9"/>
  <c r="CQ874" i="9" s="1"/>
  <c r="AQ874" i="9"/>
  <c r="CI874" i="9" s="1"/>
  <c r="AX874" i="9"/>
  <c r="CP874" i="9" s="1"/>
  <c r="AP874" i="9"/>
  <c r="CH874" i="9" s="1"/>
  <c r="AW874" i="9"/>
  <c r="CO874" i="9" s="1"/>
  <c r="AO874" i="9"/>
  <c r="CG874" i="9" s="1"/>
  <c r="AV874" i="9"/>
  <c r="CN874" i="9" s="1"/>
  <c r="AN874" i="9"/>
  <c r="CF874" i="9" s="1"/>
  <c r="AU874" i="9"/>
  <c r="CM874" i="9" s="1"/>
  <c r="AT874" i="9"/>
  <c r="CL874" i="9" s="1"/>
  <c r="AS874" i="9"/>
  <c r="CK874" i="9" s="1"/>
  <c r="AM874" i="9"/>
  <c r="CE874" i="9" s="1"/>
  <c r="AL874" i="9"/>
  <c r="CD874" i="9" s="1"/>
  <c r="AK874" i="9"/>
  <c r="CC874" i="9" s="1"/>
  <c r="BB874" i="9"/>
  <c r="CT874" i="9" s="1"/>
  <c r="BA874" i="9"/>
  <c r="CS874" i="9" s="1"/>
  <c r="AX710" i="9"/>
  <c r="CP710" i="9" s="1"/>
  <c r="CR715" i="9"/>
  <c r="CQ714" i="9"/>
  <c r="CS716" i="9"/>
  <c r="CP713" i="9"/>
  <c r="CN711" i="9"/>
  <c r="CT717" i="9"/>
  <c r="CO712" i="9"/>
  <c r="AW734" i="9"/>
  <c r="CO734" i="9" s="1"/>
  <c r="AO734" i="9"/>
  <c r="CG734" i="9" s="1"/>
  <c r="AV734" i="9"/>
  <c r="CN734" i="9" s="1"/>
  <c r="AN734" i="9"/>
  <c r="CF734" i="9" s="1"/>
  <c r="AU734" i="9"/>
  <c r="CM734" i="9" s="1"/>
  <c r="AM734" i="9"/>
  <c r="CE734" i="9" s="1"/>
  <c r="BB734" i="9"/>
  <c r="CT734" i="9" s="1"/>
  <c r="AT734" i="9"/>
  <c r="CL734" i="9" s="1"/>
  <c r="AL734" i="9"/>
  <c r="CD734" i="9" s="1"/>
  <c r="AZ734" i="9"/>
  <c r="CR734" i="9" s="1"/>
  <c r="AR734" i="9"/>
  <c r="CJ734" i="9" s="1"/>
  <c r="AY734" i="9"/>
  <c r="CQ734" i="9" s="1"/>
  <c r="AQ734" i="9"/>
  <c r="CI734" i="9" s="1"/>
  <c r="AK734" i="9"/>
  <c r="CC734" i="9" s="1"/>
  <c r="CC752" i="9" s="1"/>
  <c r="Y20" i="11" s="1"/>
  <c r="BA734" i="9"/>
  <c r="CS734" i="9" s="1"/>
  <c r="AX734" i="9"/>
  <c r="CP734" i="9" s="1"/>
  <c r="AS734" i="9"/>
  <c r="CK734" i="9" s="1"/>
  <c r="AP734" i="9"/>
  <c r="CH734" i="9" s="1"/>
  <c r="F736" i="9"/>
  <c r="L735" i="9"/>
  <c r="J735" i="9"/>
  <c r="K735" i="9"/>
  <c r="AX263" i="9"/>
  <c r="CP263" i="9" s="1"/>
  <c r="AP263" i="9"/>
  <c r="CH263" i="9" s="1"/>
  <c r="AV263" i="9"/>
  <c r="CN263" i="9" s="1"/>
  <c r="AN263" i="9"/>
  <c r="CF263" i="9" s="1"/>
  <c r="AU263" i="9"/>
  <c r="CM263" i="9" s="1"/>
  <c r="AM263" i="9"/>
  <c r="CE263" i="9" s="1"/>
  <c r="BA263" i="9"/>
  <c r="CS263" i="9" s="1"/>
  <c r="AS263" i="9"/>
  <c r="CK263" i="9" s="1"/>
  <c r="AK263" i="9"/>
  <c r="CC263" i="9" s="1"/>
  <c r="AR263" i="9"/>
  <c r="CJ263" i="9" s="1"/>
  <c r="AQ263" i="9"/>
  <c r="CI263" i="9" s="1"/>
  <c r="AO263" i="9"/>
  <c r="CG263" i="9" s="1"/>
  <c r="BB263" i="9"/>
  <c r="CT263" i="9" s="1"/>
  <c r="AL263" i="9"/>
  <c r="CD263" i="9" s="1"/>
  <c r="AZ263" i="9"/>
  <c r="CR263" i="9" s="1"/>
  <c r="AJ263" i="9"/>
  <c r="CB263" i="9" s="1"/>
  <c r="CB282" i="9" s="1"/>
  <c r="X10" i="11" s="1"/>
  <c r="BQ56" i="5" s="1" a="1"/>
  <c r="BQ56" i="5" s="1"/>
  <c r="AY263" i="9"/>
  <c r="CQ263" i="9" s="1"/>
  <c r="AT263" i="9"/>
  <c r="CL263" i="9" s="1"/>
  <c r="AW263" i="9"/>
  <c r="CO263" i="9" s="1"/>
  <c r="L264" i="9"/>
  <c r="J264" i="9"/>
  <c r="F265" i="9"/>
  <c r="K264" i="9"/>
  <c r="K76" i="9"/>
  <c r="J76" i="9"/>
  <c r="F77" i="9"/>
  <c r="L76" i="9"/>
  <c r="AX75" i="9"/>
  <c r="CP75" i="9" s="1"/>
  <c r="AP75" i="9"/>
  <c r="CH75" i="9" s="1"/>
  <c r="BB75" i="9"/>
  <c r="CT75" i="9" s="1"/>
  <c r="AT75" i="9"/>
  <c r="CL75" i="9" s="1"/>
  <c r="AL75" i="9"/>
  <c r="CD75" i="9" s="1"/>
  <c r="AS75" i="9"/>
  <c r="CK75" i="9" s="1"/>
  <c r="AZ75" i="9"/>
  <c r="CR75" i="9" s="1"/>
  <c r="AO75" i="9"/>
  <c r="CG75" i="9" s="1"/>
  <c r="AY75" i="9"/>
  <c r="CQ75" i="9" s="1"/>
  <c r="AN75" i="9"/>
  <c r="CF75" i="9" s="1"/>
  <c r="AW75" i="9"/>
  <c r="CO75" i="9" s="1"/>
  <c r="AM75" i="9"/>
  <c r="CE75" i="9" s="1"/>
  <c r="AU75" i="9"/>
  <c r="CM75" i="9" s="1"/>
  <c r="AJ75" i="9"/>
  <c r="CB75" i="9" s="1"/>
  <c r="CB94" i="9" s="1"/>
  <c r="X6" i="11" s="1"/>
  <c r="AK75" i="9"/>
  <c r="CC75" i="9" s="1"/>
  <c r="BA75" i="9"/>
  <c r="CS75" i="9" s="1"/>
  <c r="AV75" i="9"/>
  <c r="CN75" i="9" s="1"/>
  <c r="AR75" i="9"/>
  <c r="CJ75" i="9" s="1"/>
  <c r="AQ75" i="9"/>
  <c r="CI75" i="9" s="1"/>
  <c r="AX311" i="9"/>
  <c r="CP311" i="9" s="1"/>
  <c r="AL311" i="9"/>
  <c r="CD311" i="9" s="1"/>
  <c r="AM311" i="9"/>
  <c r="CE311" i="9" s="1"/>
  <c r="AN311" i="9"/>
  <c r="CF311" i="9" s="1"/>
  <c r="AW311" i="9"/>
  <c r="CO311" i="9" s="1"/>
  <c r="AO311" i="9"/>
  <c r="CG311" i="9" s="1"/>
  <c r="AP311" i="9"/>
  <c r="CH311" i="9" s="1"/>
  <c r="AY311" i="9"/>
  <c r="CQ311" i="9" s="1"/>
  <c r="AU311" i="9"/>
  <c r="CM311" i="9" s="1"/>
  <c r="AQ311" i="9"/>
  <c r="CI311" i="9" s="1"/>
  <c r="AS311" i="9"/>
  <c r="CK311" i="9" s="1"/>
  <c r="AK311" i="9"/>
  <c r="CC311" i="9" s="1"/>
  <c r="CC329" i="9" s="1"/>
  <c r="Y11" i="11" s="1"/>
  <c r="AT311" i="9"/>
  <c r="CL311" i="9" s="1"/>
  <c r="AV311" i="9"/>
  <c r="CN311" i="9" s="1"/>
  <c r="AR311" i="9"/>
  <c r="CJ311" i="9" s="1"/>
  <c r="BA311" i="9"/>
  <c r="CS311" i="9" s="1"/>
  <c r="BB311" i="9"/>
  <c r="CT311" i="9" s="1"/>
  <c r="AZ311" i="9"/>
  <c r="CR311" i="9" s="1"/>
  <c r="K312" i="9"/>
  <c r="L312" i="9"/>
  <c r="J312" i="9"/>
  <c r="F313" i="9"/>
  <c r="BB686" i="9"/>
  <c r="CT686" i="9" s="1"/>
  <c r="AZ686" i="9"/>
  <c r="CR686" i="9" s="1"/>
  <c r="AY686" i="9"/>
  <c r="CQ686" i="9" s="1"/>
  <c r="AR686" i="9"/>
  <c r="CJ686" i="9" s="1"/>
  <c r="AO686" i="9"/>
  <c r="CG686" i="9" s="1"/>
  <c r="AM686" i="9"/>
  <c r="CE686" i="9" s="1"/>
  <c r="BA686" i="9"/>
  <c r="CS686" i="9" s="1"/>
  <c r="AQ686" i="9"/>
  <c r="CI686" i="9" s="1"/>
  <c r="AP686" i="9"/>
  <c r="CH686" i="9" s="1"/>
  <c r="AX686" i="9"/>
  <c r="CP686" i="9" s="1"/>
  <c r="AT686" i="9"/>
  <c r="CL686" i="9" s="1"/>
  <c r="AL686" i="9"/>
  <c r="CD686" i="9" s="1"/>
  <c r="AS686" i="9"/>
  <c r="CK686" i="9" s="1"/>
  <c r="AN686" i="9"/>
  <c r="CF686" i="9" s="1"/>
  <c r="AU686" i="9"/>
  <c r="CM686" i="9" s="1"/>
  <c r="AJ686" i="9"/>
  <c r="CB686" i="9" s="1"/>
  <c r="CB705" i="9" s="1"/>
  <c r="X19" i="11" s="1"/>
  <c r="AW686" i="9"/>
  <c r="CO686" i="9" s="1"/>
  <c r="AK686" i="9"/>
  <c r="CC686" i="9" s="1"/>
  <c r="AV686" i="9"/>
  <c r="CN686" i="9" s="1"/>
  <c r="AN30" i="9"/>
  <c r="CF30" i="9" s="1"/>
  <c r="AO30" i="9"/>
  <c r="CG30" i="9" s="1"/>
  <c r="AL30" i="9"/>
  <c r="CD30" i="9" s="1"/>
  <c r="CD47" i="9" s="1"/>
  <c r="Z5" i="11" s="1"/>
  <c r="AM30" i="9"/>
  <c r="CE30" i="9" s="1"/>
  <c r="AP30" i="9"/>
  <c r="CH30" i="9" s="1"/>
  <c r="AW30" i="9"/>
  <c r="CO30" i="9" s="1"/>
  <c r="AR30" i="9"/>
  <c r="CJ30" i="9" s="1"/>
  <c r="AS30" i="9"/>
  <c r="CK30" i="9" s="1"/>
  <c r="BA30" i="9"/>
  <c r="CS30" i="9" s="1"/>
  <c r="BB30" i="9"/>
  <c r="CT30" i="9" s="1"/>
  <c r="AT30" i="9"/>
  <c r="CL30" i="9" s="1"/>
  <c r="AZ30" i="9"/>
  <c r="CR30" i="9" s="1"/>
  <c r="AV30" i="9"/>
  <c r="CN30" i="9" s="1"/>
  <c r="AU30" i="9"/>
  <c r="CM30" i="9" s="1"/>
  <c r="AX30" i="9"/>
  <c r="CP30" i="9" s="1"/>
  <c r="AQ30" i="9"/>
  <c r="CI30" i="9" s="1"/>
  <c r="AY30" i="9"/>
  <c r="CQ30" i="9" s="1"/>
  <c r="J31" i="9"/>
  <c r="F32" i="9"/>
  <c r="K31" i="9"/>
  <c r="L31" i="9"/>
  <c r="H124" i="9"/>
  <c r="K123" i="9"/>
  <c r="L123" i="9"/>
  <c r="J123" i="9"/>
  <c r="K687" i="9"/>
  <c r="L687" i="9"/>
  <c r="F688" i="9"/>
  <c r="J687" i="9"/>
  <c r="AS216" i="9"/>
  <c r="CK216" i="9" s="1"/>
  <c r="AL216" i="9"/>
  <c r="CD216" i="9" s="1"/>
  <c r="AO216" i="9"/>
  <c r="CG216" i="9" s="1"/>
  <c r="AU216" i="9"/>
  <c r="CM216" i="9" s="1"/>
  <c r="AW216" i="9"/>
  <c r="CO216" i="9" s="1"/>
  <c r="AX216" i="9"/>
  <c r="CP216" i="9" s="1"/>
  <c r="AM216" i="9"/>
  <c r="CE216" i="9" s="1"/>
  <c r="AQ216" i="9"/>
  <c r="CI216" i="9" s="1"/>
  <c r="AR216" i="9"/>
  <c r="CJ216" i="9" s="1"/>
  <c r="AT216" i="9"/>
  <c r="CL216" i="9" s="1"/>
  <c r="AZ216" i="9"/>
  <c r="CR216" i="9" s="1"/>
  <c r="AP216" i="9"/>
  <c r="CH216" i="9" s="1"/>
  <c r="AJ216" i="9"/>
  <c r="CB216" i="9" s="1"/>
  <c r="CB235" i="9" s="1"/>
  <c r="X9" i="11" s="1"/>
  <c r="AK216" i="9"/>
  <c r="CC216" i="9" s="1"/>
  <c r="AN216" i="9"/>
  <c r="CF216" i="9" s="1"/>
  <c r="AV216" i="9"/>
  <c r="CN216" i="9" s="1"/>
  <c r="BA216" i="9"/>
  <c r="CS216" i="9" s="1"/>
  <c r="AY216" i="9"/>
  <c r="CQ216" i="9" s="1"/>
  <c r="BB216" i="9"/>
  <c r="CT216" i="9" s="1"/>
  <c r="AJ122" i="9"/>
  <c r="CB122" i="9" s="1"/>
  <c r="CB141" i="9" s="1"/>
  <c r="X7" i="11" s="1"/>
  <c r="AL122" i="9"/>
  <c r="CD122" i="9" s="1"/>
  <c r="AM122" i="9"/>
  <c r="CE122" i="9" s="1"/>
  <c r="AK122" i="9"/>
  <c r="CC122" i="9" s="1"/>
  <c r="AN122" i="9"/>
  <c r="CF122" i="9" s="1"/>
  <c r="AP122" i="9"/>
  <c r="CH122" i="9" s="1"/>
  <c r="AX122" i="9"/>
  <c r="CP122" i="9" s="1"/>
  <c r="AZ122" i="9"/>
  <c r="CR122" i="9" s="1"/>
  <c r="BA122" i="9"/>
  <c r="CS122" i="9" s="1"/>
  <c r="AR122" i="9"/>
  <c r="CJ122" i="9" s="1"/>
  <c r="AW122" i="9"/>
  <c r="CO122" i="9" s="1"/>
  <c r="AY122" i="9"/>
  <c r="CQ122" i="9" s="1"/>
  <c r="AO122" i="9"/>
  <c r="CG122" i="9" s="1"/>
  <c r="AV122" i="9"/>
  <c r="CN122" i="9" s="1"/>
  <c r="BB122" i="9"/>
  <c r="CT122" i="9" s="1"/>
  <c r="AQ122" i="9"/>
  <c r="CI122" i="9" s="1"/>
  <c r="AS122" i="9"/>
  <c r="CK122" i="9" s="1"/>
  <c r="AT122" i="9"/>
  <c r="CL122" i="9" s="1"/>
  <c r="AU122" i="9"/>
  <c r="CM122" i="9" s="1"/>
  <c r="F127" i="9"/>
  <c r="AJ780" i="9"/>
  <c r="CB780" i="9" s="1"/>
  <c r="CB799" i="9" s="1"/>
  <c r="X21" i="11" s="1"/>
  <c r="AK780" i="9"/>
  <c r="CC780" i="9" s="1"/>
  <c r="AO780" i="9"/>
  <c r="CG780" i="9" s="1"/>
  <c r="AP780" i="9"/>
  <c r="CH780" i="9" s="1"/>
  <c r="AV780" i="9"/>
  <c r="CN780" i="9" s="1"/>
  <c r="AZ780" i="9"/>
  <c r="CR780" i="9" s="1"/>
  <c r="AL780" i="9"/>
  <c r="CD780" i="9" s="1"/>
  <c r="AS780" i="9"/>
  <c r="CK780" i="9" s="1"/>
  <c r="AQ780" i="9"/>
  <c r="CI780" i="9" s="1"/>
  <c r="AX780" i="9"/>
  <c r="CP780" i="9" s="1"/>
  <c r="BA780" i="9"/>
  <c r="CS780" i="9" s="1"/>
  <c r="AM780" i="9"/>
  <c r="CE780" i="9" s="1"/>
  <c r="AW780" i="9"/>
  <c r="CO780" i="9" s="1"/>
  <c r="AY780" i="9"/>
  <c r="CQ780" i="9" s="1"/>
  <c r="AN780" i="9"/>
  <c r="CF780" i="9" s="1"/>
  <c r="AR780" i="9"/>
  <c r="CJ780" i="9" s="1"/>
  <c r="AT780" i="9"/>
  <c r="CL780" i="9" s="1"/>
  <c r="BB780" i="9"/>
  <c r="CT780" i="9" s="1"/>
  <c r="AU780" i="9"/>
  <c r="CM780" i="9" s="1"/>
  <c r="F782" i="9"/>
  <c r="J781" i="9"/>
  <c r="L781" i="9"/>
  <c r="K781" i="9"/>
  <c r="L217" i="9"/>
  <c r="F218" i="9"/>
  <c r="K217" i="9"/>
  <c r="J217" i="9"/>
  <c r="Y1019" i="1"/>
  <c r="Y1022" i="1" s="1"/>
  <c r="Y985" i="1"/>
  <c r="Y988" i="1" s="1"/>
  <c r="X951" i="1"/>
  <c r="X954" i="1" s="1"/>
  <c r="X917" i="1"/>
  <c r="X920" i="1" s="1"/>
  <c r="Y849" i="1"/>
  <c r="Y852" i="1" s="1"/>
  <c r="X815" i="1"/>
  <c r="X818" i="1" s="1"/>
  <c r="X781" i="1"/>
  <c r="X784" i="1" s="1"/>
  <c r="X713" i="1"/>
  <c r="X716" i="1" s="1"/>
  <c r="X679" i="1"/>
  <c r="X682" i="1" s="1"/>
  <c r="Y645" i="1"/>
  <c r="Y648" i="1" s="1"/>
  <c r="X543" i="1"/>
  <c r="X546" i="1" s="1"/>
  <c r="Z509" i="1"/>
  <c r="Z512" i="1" s="1"/>
  <c r="X237" i="1"/>
  <c r="X240" i="1" s="1"/>
  <c r="Y203" i="1"/>
  <c r="Y206" i="1" s="1"/>
  <c r="X67" i="1"/>
  <c r="X70" i="1" s="1"/>
  <c r="Z101" i="1"/>
  <c r="Z104" i="1" s="1"/>
  <c r="Z169" i="1"/>
  <c r="Z172" i="1" s="1"/>
  <c r="Z577" i="1"/>
  <c r="Z580" i="1" s="1"/>
  <c r="BQ159" i="5" l="1" a="1"/>
  <c r="BQ159" i="5" s="1"/>
  <c r="BQ873" i="5" a="1"/>
  <c r="BQ873" i="5" s="1"/>
  <c r="BQ879" i="5" s="1"/>
  <c r="BQ883" i="5" s="1"/>
  <c r="AB55" i="12" s="1"/>
  <c r="BQ822" i="5" a="1"/>
  <c r="BQ822" i="5" s="1"/>
  <c r="BQ828" i="5" s="1"/>
  <c r="BQ832" i="5" s="1"/>
  <c r="AB52" i="12" s="1"/>
  <c r="BQ890" i="5" a="1"/>
  <c r="BQ890" i="5" s="1"/>
  <c r="BQ839" i="5" a="1"/>
  <c r="BQ839" i="5" s="1"/>
  <c r="BQ845" i="5" s="1"/>
  <c r="BQ849" i="5" s="1"/>
  <c r="AB53" i="12" s="1"/>
  <c r="BP896" i="5"/>
  <c r="BP900" i="5" s="1"/>
  <c r="AA56" i="12" s="1"/>
  <c r="BP63" i="5"/>
  <c r="BP67" i="5" s="1"/>
  <c r="AA7" i="12" s="1"/>
  <c r="AM5" i="7" s="1" a="1"/>
  <c r="AM5" i="7" s="1"/>
  <c r="AO13" i="7" a="1"/>
  <c r="AO13" i="7" s="1"/>
  <c r="AO19" i="7" a="1"/>
  <c r="AO19" i="7" s="1"/>
  <c r="AO11" i="7" a="1"/>
  <c r="AO11" i="7" s="1"/>
  <c r="AO17" i="7" a="1"/>
  <c r="AO17" i="7" s="1"/>
  <c r="AO16" i="7" a="1"/>
  <c r="AO16" i="7" s="1"/>
  <c r="AO10" i="7" a="1"/>
  <c r="AO10" i="7" s="1"/>
  <c r="AO18" i="7" a="1"/>
  <c r="AO18" i="7" s="1"/>
  <c r="AO15" i="7" a="1"/>
  <c r="AO15" i="7" s="1"/>
  <c r="AO14" i="7" a="1"/>
  <c r="AO14" i="7" s="1"/>
  <c r="AO24" i="7" a="1"/>
  <c r="AO24" i="7" s="1"/>
  <c r="AO26" i="7" a="1"/>
  <c r="AO26" i="7" s="1"/>
  <c r="AO9" i="7" a="1"/>
  <c r="AO9" i="7" s="1"/>
  <c r="AO22" i="7" a="1"/>
  <c r="AO22" i="7" s="1"/>
  <c r="AO27" i="7" a="1"/>
  <c r="AO27" i="7" s="1"/>
  <c r="AO12" i="7" a="1"/>
  <c r="AO12" i="7" s="1"/>
  <c r="AO20" i="7" a="1"/>
  <c r="AO20" i="7" s="1"/>
  <c r="AO25" i="7" a="1"/>
  <c r="AO25" i="7" s="1"/>
  <c r="AO21" i="7" a="1"/>
  <c r="AO21" i="7" s="1"/>
  <c r="AO29" i="7" a="1"/>
  <c r="AO29" i="7" s="1"/>
  <c r="AO39" i="7" a="1"/>
  <c r="AO39" i="7" s="1"/>
  <c r="AO36" i="7" a="1"/>
  <c r="AO36" i="7" s="1"/>
  <c r="AO28" i="7" a="1"/>
  <c r="AO28" i="7" s="1"/>
  <c r="AO32" i="7" a="1"/>
  <c r="AO32" i="7" s="1"/>
  <c r="AO40" i="7" a="1"/>
  <c r="AO40" i="7" s="1"/>
  <c r="AO33" i="7" a="1"/>
  <c r="AO33" i="7" s="1"/>
  <c r="AO35" i="7" a="1"/>
  <c r="AO35" i="7" s="1"/>
  <c r="AO38" i="7" a="1"/>
  <c r="AO38" i="7" s="1"/>
  <c r="AO37" i="7" a="1"/>
  <c r="AO37" i="7" s="1"/>
  <c r="AO31" i="7" a="1"/>
  <c r="AO31" i="7" s="1"/>
  <c r="AO34" i="7" a="1"/>
  <c r="AO34" i="7" s="1"/>
  <c r="AO30" i="7" a="1"/>
  <c r="AO30" i="7" s="1"/>
  <c r="AO23" i="7" a="1"/>
  <c r="AO23" i="7" s="1"/>
  <c r="AO41" i="7" a="1"/>
  <c r="AO41" i="7" s="1"/>
  <c r="AO43" i="7" a="1"/>
  <c r="AO43" i="7" s="1"/>
  <c r="AO44" i="7" a="1"/>
  <c r="AO44" i="7" s="1"/>
  <c r="AO42" i="7" a="1"/>
  <c r="AO42" i="7" s="1"/>
  <c r="E37" i="6"/>
  <c r="E38" i="6"/>
  <c r="D39" i="6"/>
  <c r="F39" i="6" s="1"/>
  <c r="O37" i="14"/>
  <c r="O45" i="14" s="1"/>
  <c r="O24" i="14"/>
  <c r="O40" i="14" s="1"/>
  <c r="W38" i="14"/>
  <c r="V38" i="14"/>
  <c r="N40" i="14"/>
  <c r="N25" i="14"/>
  <c r="N41" i="14" s="1"/>
  <c r="N42" i="14" s="1"/>
  <c r="BP131" i="5"/>
  <c r="BP135" i="5" s="1"/>
  <c r="AA11" i="12" s="1"/>
  <c r="BQ471" i="5"/>
  <c r="BQ475" i="5" s="1"/>
  <c r="AB31" i="12" s="1"/>
  <c r="Q52" i="14"/>
  <c r="P19" i="14"/>
  <c r="O35" i="14"/>
  <c r="O43" i="14" s="1"/>
  <c r="O20" i="14"/>
  <c r="C39" i="6" s="1"/>
  <c r="AA26" i="12"/>
  <c r="AA36" i="12"/>
  <c r="AB39" i="12"/>
  <c r="BQ584" i="5" a="1"/>
  <c r="BQ584" i="5" s="1"/>
  <c r="BQ396" i="5" a="1"/>
  <c r="BQ396" i="5" s="1"/>
  <c r="BR296" i="5" a="1"/>
  <c r="BR296" i="5" s="1"/>
  <c r="BR301" i="5" s="1"/>
  <c r="BR305" i="5" s="1"/>
  <c r="BR669" i="5" a="1"/>
  <c r="BR669" i="5" s="1"/>
  <c r="BR618" i="5" a="1"/>
  <c r="BR618" i="5" s="1"/>
  <c r="BR431" i="5" a="1"/>
  <c r="BR431" i="5" s="1"/>
  <c r="BR566" i="5" a="1"/>
  <c r="BR566" i="5" s="1"/>
  <c r="BR262" i="5" a="1"/>
  <c r="BR262" i="5" s="1"/>
  <c r="BR533" i="5" a="1"/>
  <c r="BR533" i="5" s="1"/>
  <c r="BR347" i="5" a="1"/>
  <c r="BR347" i="5" s="1"/>
  <c r="BR210" i="5" a="1"/>
  <c r="BR210" i="5" s="1"/>
  <c r="BR380" i="5" a="1"/>
  <c r="BR380" i="5" s="1"/>
  <c r="BR482" i="5" a="1"/>
  <c r="BR482" i="5" s="1"/>
  <c r="BR126" i="5" a="1"/>
  <c r="BR126" i="5" s="1"/>
  <c r="AB28" i="12"/>
  <c r="BQ550" i="5" a="1"/>
  <c r="BQ550" i="5" s="1"/>
  <c r="BQ556" i="5" s="1"/>
  <c r="BQ560" i="5" s="1"/>
  <c r="AB36" i="12" s="1"/>
  <c r="BQ362" i="5" a="1"/>
  <c r="BQ362" i="5" s="1"/>
  <c r="BQ369" i="5" s="1"/>
  <c r="BQ373" i="5" s="1"/>
  <c r="AB25" i="12" s="1"/>
  <c r="AN7" i="7" s="1" a="1"/>
  <c r="AN7" i="7" s="1"/>
  <c r="BR719" i="5" a="1"/>
  <c r="BR719" i="5" s="1"/>
  <c r="BR770" i="5" a="1"/>
  <c r="BR770" i="5" s="1"/>
  <c r="BR777" i="5" s="1"/>
  <c r="BR781" i="5" s="1"/>
  <c r="AC49" i="12" s="1"/>
  <c r="BR534" i="5" a="1"/>
  <c r="BR534" i="5" s="1"/>
  <c r="BS226" i="5" a="1"/>
  <c r="BS226" i="5" s="1"/>
  <c r="BS175" i="5" a="1"/>
  <c r="BS175" i="5" s="1"/>
  <c r="BQ345" i="5" a="1"/>
  <c r="BQ345" i="5" s="1"/>
  <c r="BQ352" i="5" s="1"/>
  <c r="BQ356" i="5" s="1"/>
  <c r="AB24" i="12" s="1"/>
  <c r="BQ398" i="5" a="1"/>
  <c r="BQ398" i="5" s="1"/>
  <c r="BQ209" i="5" a="1"/>
  <c r="BQ209" i="5" s="1"/>
  <c r="BQ737" i="5" a="1"/>
  <c r="BQ737" i="5" s="1"/>
  <c r="BQ636" i="5" a="1"/>
  <c r="BQ636" i="5" s="1"/>
  <c r="BQ261" i="5" a="1"/>
  <c r="BQ261" i="5" s="1"/>
  <c r="BQ267" i="5" s="1"/>
  <c r="BQ271" i="5" s="1"/>
  <c r="AB19" i="12" s="1"/>
  <c r="BQ585" i="5" a="1"/>
  <c r="BQ585" i="5" s="1"/>
  <c r="BQ687" i="5" a="1"/>
  <c r="BQ687" i="5" s="1"/>
  <c r="BQ228" i="5" a="1"/>
  <c r="BQ228" i="5" s="1"/>
  <c r="BQ449" i="5" a="1"/>
  <c r="BQ449" i="5" s="1"/>
  <c r="BQ500" i="5" a="1"/>
  <c r="BQ500" i="5" s="1"/>
  <c r="BQ125" i="5" a="1"/>
  <c r="BQ125" i="5" s="1"/>
  <c r="BQ176" i="5" a="1"/>
  <c r="BQ176" i="5" s="1"/>
  <c r="D59" i="11"/>
  <c r="BR73" i="5" a="1"/>
  <c r="BR73" i="5" s="1"/>
  <c r="BQ57" i="5" a="1"/>
  <c r="BQ57" i="5" s="1"/>
  <c r="BP743" i="5"/>
  <c r="BP747" i="5" s="1"/>
  <c r="AA47" i="12" s="1"/>
  <c r="BQ244" i="5" a="1"/>
  <c r="BQ244" i="5" s="1"/>
  <c r="BQ250" i="5" s="1"/>
  <c r="BQ254" i="5" s="1"/>
  <c r="AB18" i="12" s="1"/>
  <c r="BQ328" i="5" a="1"/>
  <c r="BQ328" i="5" s="1"/>
  <c r="BQ335" i="5" s="1"/>
  <c r="BQ339" i="5" s="1"/>
  <c r="AB23" i="12" s="1"/>
  <c r="BQ141" i="5" a="1"/>
  <c r="BQ141" i="5" s="1"/>
  <c r="BQ148" i="5" s="1"/>
  <c r="BQ152" i="5" s="1"/>
  <c r="AB12" i="12" s="1"/>
  <c r="BQ670" i="5" a="1"/>
  <c r="BQ670" i="5" s="1"/>
  <c r="BQ675" i="5" s="1"/>
  <c r="BQ679" i="5" s="1"/>
  <c r="AB43" i="12" s="1"/>
  <c r="BQ432" i="5" a="1"/>
  <c r="BQ432" i="5" s="1"/>
  <c r="BQ437" i="5" s="1"/>
  <c r="BQ441" i="5" s="1"/>
  <c r="AB29" i="12" s="1"/>
  <c r="BQ211" i="5" a="1"/>
  <c r="BQ211" i="5" s="1"/>
  <c r="BQ720" i="5" a="1"/>
  <c r="BQ720" i="5" s="1"/>
  <c r="BQ726" i="5" s="1"/>
  <c r="BQ730" i="5" s="1"/>
  <c r="AB46" i="12" s="1"/>
  <c r="BQ568" i="5" a="1"/>
  <c r="BQ568" i="5" s="1"/>
  <c r="BQ573" i="5" s="1"/>
  <c r="BQ577" i="5" s="1"/>
  <c r="AB37" i="12" s="1"/>
  <c r="BQ381" i="5" a="1"/>
  <c r="BQ381" i="5" s="1"/>
  <c r="BQ386" i="5" s="1"/>
  <c r="BQ390" i="5" s="1"/>
  <c r="BQ619" i="5" a="1"/>
  <c r="BQ619" i="5" s="1"/>
  <c r="BQ624" i="5" s="1"/>
  <c r="BQ628" i="5" s="1"/>
  <c r="AB40" i="12" s="1"/>
  <c r="BQ192" i="5" a="1"/>
  <c r="BQ192" i="5" s="1"/>
  <c r="BQ199" i="5" s="1"/>
  <c r="BQ203" i="5" s="1"/>
  <c r="AB15" i="12" s="1"/>
  <c r="BQ483" i="5" a="1"/>
  <c r="BQ483" i="5" s="1"/>
  <c r="BQ488" i="5" s="1"/>
  <c r="BQ492" i="5" s="1"/>
  <c r="AB32" i="12" s="1"/>
  <c r="BQ93" i="5" a="1"/>
  <c r="BQ93" i="5" s="1"/>
  <c r="BQ736" i="5" a="1"/>
  <c r="BQ736" i="5" s="1"/>
  <c r="BQ787" i="5" a="1"/>
  <c r="BQ787" i="5" s="1"/>
  <c r="BQ794" i="5" s="1"/>
  <c r="BQ798" i="5" s="1"/>
  <c r="AB50" i="12" s="1"/>
  <c r="BQ90" i="5" a="1"/>
  <c r="BQ90" i="5" s="1"/>
  <c r="BQ124" i="5" a="1"/>
  <c r="BQ124" i="5" s="1"/>
  <c r="BR567" i="5" a="1"/>
  <c r="BR567" i="5" s="1"/>
  <c r="BR379" i="5" a="1"/>
  <c r="BR379" i="5" s="1"/>
  <c r="BP583" i="5" a="1"/>
  <c r="BP583" i="5" s="1"/>
  <c r="BP590" i="5" s="1"/>
  <c r="BP594" i="5" s="1"/>
  <c r="AA38" i="12" s="1"/>
  <c r="BP635" i="5" a="1"/>
  <c r="BP635" i="5" s="1"/>
  <c r="BP641" i="5" s="1"/>
  <c r="BP645" i="5" s="1"/>
  <c r="AA41" i="12" s="1"/>
  <c r="BP686" i="5" a="1"/>
  <c r="BP686" i="5" s="1"/>
  <c r="BP692" i="5" s="1"/>
  <c r="BP696" i="5" s="1"/>
  <c r="AA44" i="12" s="1"/>
  <c r="BP499" i="5" a="1"/>
  <c r="BP499" i="5" s="1"/>
  <c r="BP505" i="5" s="1"/>
  <c r="BP509" i="5" s="1"/>
  <c r="AA33" i="12" s="1"/>
  <c r="BP448" i="5" a="1"/>
  <c r="BP448" i="5" s="1"/>
  <c r="BP454" i="5" s="1"/>
  <c r="BP458" i="5" s="1"/>
  <c r="AA30" i="12" s="1"/>
  <c r="BP216" i="5"/>
  <c r="BP220" i="5" s="1"/>
  <c r="AA16" i="12" s="1"/>
  <c r="BQ539" i="5"/>
  <c r="BQ543" i="5" s="1"/>
  <c r="AB35" i="12" s="1"/>
  <c r="BR652" i="5" a="1"/>
  <c r="BR652" i="5" s="1"/>
  <c r="BR658" i="5" s="1"/>
  <c r="BR662" i="5" s="1"/>
  <c r="AC42" i="12" s="1"/>
  <c r="BR601" i="5" a="1"/>
  <c r="BR601" i="5" s="1"/>
  <c r="BR607" i="5" s="1"/>
  <c r="BR611" i="5" s="1"/>
  <c r="BR549" i="5" a="1"/>
  <c r="BR549" i="5" s="1"/>
  <c r="BR465" i="5" a="1"/>
  <c r="BR465" i="5" s="1"/>
  <c r="BR516" i="5" a="1"/>
  <c r="BR516" i="5" s="1"/>
  <c r="BR522" i="5" s="1"/>
  <c r="BR526" i="5" s="1"/>
  <c r="AC34" i="12" s="1"/>
  <c r="BR414" i="5" a="1"/>
  <c r="BR414" i="5" s="1"/>
  <c r="BR420" i="5" s="1"/>
  <c r="BR424" i="5" s="1"/>
  <c r="AC28" i="12" s="1"/>
  <c r="BR245" i="5" a="1"/>
  <c r="BR245" i="5" s="1"/>
  <c r="BR330" i="5" a="1"/>
  <c r="BR330" i="5" s="1"/>
  <c r="BR363" i="5" a="1"/>
  <c r="BR363" i="5" s="1"/>
  <c r="BR143" i="5" a="1"/>
  <c r="BR143" i="5" s="1"/>
  <c r="BR193" i="5" a="1"/>
  <c r="BR193" i="5" s="1"/>
  <c r="CD48" i="7"/>
  <c r="CE46" i="7"/>
  <c r="CE47" i="7"/>
  <c r="CF5" i="7" a="1"/>
  <c r="CF5" i="7" s="1"/>
  <c r="CF9" i="7" a="1"/>
  <c r="CF9" i="7" s="1"/>
  <c r="CF10" i="7" a="1"/>
  <c r="CF10" i="7" s="1"/>
  <c r="CF7" i="7" a="1"/>
  <c r="CF7" i="7" s="1"/>
  <c r="CF8" i="7" a="1"/>
  <c r="CF8" i="7" s="1"/>
  <c r="BP397" i="5" a="1"/>
  <c r="BP397" i="5" s="1"/>
  <c r="BP403" i="5" s="1"/>
  <c r="BP407" i="5" s="1"/>
  <c r="AA27" i="12" s="1"/>
  <c r="BP227" i="5" a="1"/>
  <c r="BP227" i="5" s="1"/>
  <c r="BP233" i="5" s="1"/>
  <c r="BP237" i="5" s="1"/>
  <c r="AA17" i="12" s="1"/>
  <c r="BP177" i="5" a="1"/>
  <c r="BP177" i="5" s="1"/>
  <c r="BP182" i="5" s="1"/>
  <c r="BP186" i="5" s="1"/>
  <c r="AA14" i="12" s="1"/>
  <c r="BR23" i="5" a="1"/>
  <c r="BR23" i="5" s="1"/>
  <c r="BP74" i="5" a="1"/>
  <c r="BP74" i="5" s="1"/>
  <c r="BP80" i="5" s="1"/>
  <c r="BP84" i="5" s="1"/>
  <c r="AA8" i="12" s="1"/>
  <c r="BR75" i="5" a="1"/>
  <c r="BR75" i="5" s="1"/>
  <c r="Z5" i="12"/>
  <c r="BQ158" i="5" a="1"/>
  <c r="BQ158" i="5" s="1"/>
  <c r="BQ39" i="5" a="1"/>
  <c r="BQ39" i="5" s="1"/>
  <c r="BQ22" i="5" a="1"/>
  <c r="BQ22" i="5" s="1"/>
  <c r="BQ76" i="5" a="1"/>
  <c r="BQ76" i="5" s="1"/>
  <c r="BS58" i="5" a="1"/>
  <c r="BS58" i="5" s="1"/>
  <c r="BR59" i="5" a="1"/>
  <c r="BR59" i="5" s="1"/>
  <c r="BR61" i="5" a="1"/>
  <c r="BR61" i="5" s="1"/>
  <c r="BR78" i="5" a="1"/>
  <c r="BR78" i="5" s="1"/>
  <c r="BR24" i="5" a="1"/>
  <c r="BR24" i="5" s="1"/>
  <c r="BR27" i="5" a="1"/>
  <c r="BR27" i="5" s="1"/>
  <c r="BP165" i="5"/>
  <c r="BP169" i="5" s="1"/>
  <c r="AA13" i="12" s="1"/>
  <c r="BQ40" i="5" a="1"/>
  <c r="BQ40" i="5" s="1"/>
  <c r="BQ160" i="5" a="1"/>
  <c r="BQ160" i="5" s="1"/>
  <c r="BQ163" i="5" a="1"/>
  <c r="BQ163" i="5" s="1"/>
  <c r="BQ161" i="5" a="1"/>
  <c r="BQ161" i="5" s="1"/>
  <c r="BQ108" i="5" a="1"/>
  <c r="BQ108" i="5" s="1"/>
  <c r="BQ164" i="5" a="1"/>
  <c r="BQ164" i="5" s="1"/>
  <c r="BQ77" i="5" a="1"/>
  <c r="BQ77" i="5" s="1"/>
  <c r="BQ44" i="5" a="1"/>
  <c r="BQ44" i="5" s="1"/>
  <c r="BQ79" i="5" a="1"/>
  <c r="BQ79" i="5" s="1"/>
  <c r="BQ41" i="5" a="1"/>
  <c r="BQ41" i="5" s="1"/>
  <c r="BQ60" i="5" a="1"/>
  <c r="BQ60" i="5" s="1"/>
  <c r="BQ110" i="5" a="1"/>
  <c r="BQ110" i="5" s="1"/>
  <c r="BQ162" i="5" a="1"/>
  <c r="BQ162" i="5" s="1"/>
  <c r="BQ109" i="5" a="1"/>
  <c r="BQ109" i="5" s="1"/>
  <c r="BQ26" i="5" a="1"/>
  <c r="BQ26" i="5" s="1"/>
  <c r="BQ25" i="5" a="1"/>
  <c r="BQ25" i="5" s="1"/>
  <c r="BQ107" i="5" a="1"/>
  <c r="BQ107" i="5" s="1"/>
  <c r="BQ112" i="5" a="1"/>
  <c r="BQ112" i="5" s="1"/>
  <c r="BP46" i="5"/>
  <c r="BP50" i="5" s="1"/>
  <c r="AA6" i="12" s="1"/>
  <c r="AM8" i="7" s="1" a="1"/>
  <c r="AM8" i="7" s="1"/>
  <c r="BQ42" i="5" a="1"/>
  <c r="BQ42" i="5" s="1"/>
  <c r="BQ111" i="5" a="1"/>
  <c r="BQ111" i="5" s="1"/>
  <c r="AF48" i="7"/>
  <c r="P21" i="14" s="1"/>
  <c r="AG46" i="7"/>
  <c r="AG47" i="7"/>
  <c r="Q16" i="14" s="1"/>
  <c r="Q32" i="14" s="1"/>
  <c r="BP29" i="5"/>
  <c r="BP33" i="5" s="1"/>
  <c r="AA5" i="12" s="1"/>
  <c r="Z11" i="12"/>
  <c r="BP114" i="5"/>
  <c r="BP118" i="5" s="1"/>
  <c r="AA10" i="12" s="1"/>
  <c r="AM6" i="7" s="1" a="1"/>
  <c r="AM6" i="7" s="1"/>
  <c r="BO114" i="5"/>
  <c r="BO118" i="5" s="1"/>
  <c r="BP97" i="5"/>
  <c r="BP101" i="5" s="1"/>
  <c r="AA9" i="12" s="1"/>
  <c r="Z9" i="12"/>
  <c r="Z6" i="12"/>
  <c r="AL8" i="7" s="1" a="1"/>
  <c r="AL8" i="7" s="1"/>
  <c r="AO3" i="7"/>
  <c r="CG6" i="7" s="1" a="1"/>
  <c r="CG6" i="7" s="1"/>
  <c r="BU151" i="5"/>
  <c r="BV149" i="5" a="1"/>
  <c r="BV149" i="5" s="1"/>
  <c r="AG149" i="5"/>
  <c r="AG150" i="5"/>
  <c r="BV150" i="5" a="1"/>
  <c r="BV150" i="5" s="1"/>
  <c r="AG184" i="5"/>
  <c r="BV184" i="5" a="1"/>
  <c r="BV184" i="5" s="1"/>
  <c r="BU183" i="5" a="1"/>
  <c r="BU183" i="5" s="1"/>
  <c r="BU185" i="5" s="1"/>
  <c r="AF183" i="5"/>
  <c r="AG167" i="5"/>
  <c r="BV167" i="5" a="1"/>
  <c r="BV167" i="5" s="1"/>
  <c r="AG166" i="5"/>
  <c r="BV166" i="5" a="1"/>
  <c r="BV166" i="5" s="1"/>
  <c r="BU168" i="5"/>
  <c r="AE133" i="5"/>
  <c r="BT133" i="5" a="1"/>
  <c r="BT133" i="5" s="1"/>
  <c r="BT134" i="5" s="1"/>
  <c r="AG132" i="5"/>
  <c r="BV132" i="5" a="1"/>
  <c r="BV132" i="5" s="1"/>
  <c r="BU115" i="5" a="1"/>
  <c r="BU115" i="5" s="1"/>
  <c r="BU117" i="5" s="1"/>
  <c r="AF115" i="5"/>
  <c r="AG116" i="5"/>
  <c r="BV116" i="5" a="1"/>
  <c r="BV116" i="5" s="1"/>
  <c r="AI98" i="5"/>
  <c r="BX98" i="5" a="1"/>
  <c r="BX98" i="5" s="1"/>
  <c r="AG99" i="5"/>
  <c r="BV99" i="5" a="1"/>
  <c r="BV99" i="5" s="1"/>
  <c r="BV100" i="5" s="1"/>
  <c r="BU81" i="5" a="1"/>
  <c r="BU81" i="5" s="1"/>
  <c r="BU83" i="5" s="1"/>
  <c r="AF81" i="5"/>
  <c r="AG82" i="5"/>
  <c r="BV82" i="5" a="1"/>
  <c r="BV82" i="5" s="1"/>
  <c r="AG65" i="5"/>
  <c r="BV65" i="5" a="1"/>
  <c r="BV65" i="5" s="1"/>
  <c r="BU64" i="5" a="1"/>
  <c r="BU64" i="5" s="1"/>
  <c r="BU66" i="5" s="1"/>
  <c r="AF64" i="5"/>
  <c r="BT48" i="5" a="1"/>
  <c r="BT48" i="5" s="1"/>
  <c r="BT49" i="5" s="1"/>
  <c r="AE48" i="5"/>
  <c r="BV47" i="5" a="1"/>
  <c r="BV47" i="5" s="1"/>
  <c r="AG47" i="5"/>
  <c r="AF30" i="5"/>
  <c r="BU30" i="5" a="1"/>
  <c r="BU30" i="5" s="1"/>
  <c r="BU32" i="5" s="1"/>
  <c r="AE10" i="5"/>
  <c r="AF5" i="5"/>
  <c r="AE13" i="5"/>
  <c r="AF11" i="5"/>
  <c r="F1347" i="9"/>
  <c r="L1346" i="9"/>
  <c r="J1346" i="9"/>
  <c r="K1346" i="9"/>
  <c r="AY1321" i="9"/>
  <c r="CQ1321" i="9" s="1"/>
  <c r="AW1345" i="9"/>
  <c r="CO1345" i="9" s="1"/>
  <c r="AO1345" i="9"/>
  <c r="CG1345" i="9" s="1"/>
  <c r="AV1345" i="9"/>
  <c r="CN1345" i="9" s="1"/>
  <c r="AN1345" i="9"/>
  <c r="CF1345" i="9" s="1"/>
  <c r="AU1345" i="9"/>
  <c r="CM1345" i="9" s="1"/>
  <c r="AM1345" i="9"/>
  <c r="CE1345" i="9" s="1"/>
  <c r="BB1345" i="9"/>
  <c r="CT1345" i="9" s="1"/>
  <c r="AT1345" i="9"/>
  <c r="CL1345" i="9" s="1"/>
  <c r="AL1345" i="9"/>
  <c r="CD1345" i="9" s="1"/>
  <c r="AZ1345" i="9"/>
  <c r="CR1345" i="9" s="1"/>
  <c r="AR1345" i="9"/>
  <c r="CJ1345" i="9" s="1"/>
  <c r="AY1345" i="9"/>
  <c r="CQ1345" i="9" s="1"/>
  <c r="AQ1345" i="9"/>
  <c r="CI1345" i="9" s="1"/>
  <c r="AK1345" i="9"/>
  <c r="CC1345" i="9" s="1"/>
  <c r="CC1363" i="9" s="1"/>
  <c r="Y33" i="11" s="1"/>
  <c r="BR464" i="5" s="1" a="1"/>
  <c r="BR464" i="5" s="1"/>
  <c r="BA1345" i="9"/>
  <c r="CS1345" i="9" s="1"/>
  <c r="AX1345" i="9"/>
  <c r="CP1345" i="9" s="1"/>
  <c r="AS1345" i="9"/>
  <c r="CK1345" i="9" s="1"/>
  <c r="AP1345" i="9"/>
  <c r="CH1345" i="9" s="1"/>
  <c r="CQ1324" i="9"/>
  <c r="CS1326" i="9"/>
  <c r="CT1327" i="9"/>
  <c r="CR1325" i="9"/>
  <c r="CO1322" i="9"/>
  <c r="CP1323" i="9"/>
  <c r="L1300" i="9"/>
  <c r="K1300" i="9"/>
  <c r="J1300" i="9"/>
  <c r="F1301" i="9"/>
  <c r="AY1274" i="9"/>
  <c r="CQ1274" i="9" s="1"/>
  <c r="CR1278" i="9"/>
  <c r="CP1276" i="9"/>
  <c r="CQ1277" i="9"/>
  <c r="CO1275" i="9"/>
  <c r="CT1280" i="9"/>
  <c r="CS1279" i="9"/>
  <c r="AV1299" i="9"/>
  <c r="CN1299" i="9" s="1"/>
  <c r="AN1299" i="9"/>
  <c r="CF1299" i="9" s="1"/>
  <c r="AU1299" i="9"/>
  <c r="CM1299" i="9" s="1"/>
  <c r="AM1299" i="9"/>
  <c r="CE1299" i="9" s="1"/>
  <c r="BA1299" i="9"/>
  <c r="CS1299" i="9" s="1"/>
  <c r="AS1299" i="9"/>
  <c r="CK1299" i="9" s="1"/>
  <c r="AZ1299" i="9"/>
  <c r="CR1299" i="9" s="1"/>
  <c r="AR1299" i="9"/>
  <c r="CJ1299" i="9" s="1"/>
  <c r="AY1299" i="9"/>
  <c r="CQ1299" i="9" s="1"/>
  <c r="AQ1299" i="9"/>
  <c r="CI1299" i="9" s="1"/>
  <c r="AW1299" i="9"/>
  <c r="CO1299" i="9" s="1"/>
  <c r="AP1299" i="9"/>
  <c r="CH1299" i="9" s="1"/>
  <c r="AO1299" i="9"/>
  <c r="CG1299" i="9" s="1"/>
  <c r="AL1299" i="9"/>
  <c r="CD1299" i="9" s="1"/>
  <c r="CD1316" i="9" s="1"/>
  <c r="Z32" i="11" s="1"/>
  <c r="BS481" i="5" s="1" a="1"/>
  <c r="BS481" i="5" s="1"/>
  <c r="BB1299" i="9"/>
  <c r="CT1299" i="9" s="1"/>
  <c r="AX1299" i="9"/>
  <c r="CP1299" i="9" s="1"/>
  <c r="AT1299" i="9"/>
  <c r="CL1299" i="9" s="1"/>
  <c r="F1254" i="9"/>
  <c r="L1253" i="9"/>
  <c r="K1253" i="9"/>
  <c r="J1253" i="9"/>
  <c r="CT1234" i="9"/>
  <c r="CP1230" i="9"/>
  <c r="CS1233" i="9"/>
  <c r="CR1232" i="9"/>
  <c r="CN1228" i="9"/>
  <c r="CO1229" i="9"/>
  <c r="CQ1231" i="9"/>
  <c r="AX1227" i="9"/>
  <c r="CP1227" i="9" s="1"/>
  <c r="AV1252" i="9"/>
  <c r="CN1252" i="9" s="1"/>
  <c r="AN1252" i="9"/>
  <c r="CF1252" i="9" s="1"/>
  <c r="BB1252" i="9"/>
  <c r="CT1252" i="9" s="1"/>
  <c r="AT1252" i="9"/>
  <c r="CL1252" i="9" s="1"/>
  <c r="AL1252" i="9"/>
  <c r="CD1252" i="9" s="1"/>
  <c r="CD1269" i="9" s="1"/>
  <c r="Z31" i="11" s="1"/>
  <c r="BS498" i="5" s="1" a="1"/>
  <c r="BS498" i="5" s="1"/>
  <c r="BA1252" i="9"/>
  <c r="CS1252" i="9" s="1"/>
  <c r="AS1252" i="9"/>
  <c r="CK1252" i="9" s="1"/>
  <c r="AZ1252" i="9"/>
  <c r="CR1252" i="9" s="1"/>
  <c r="AR1252" i="9"/>
  <c r="CJ1252" i="9" s="1"/>
  <c r="AY1252" i="9"/>
  <c r="CQ1252" i="9" s="1"/>
  <c r="AQ1252" i="9"/>
  <c r="CI1252" i="9" s="1"/>
  <c r="AW1252" i="9"/>
  <c r="CO1252" i="9" s="1"/>
  <c r="AP1252" i="9"/>
  <c r="CH1252" i="9" s="1"/>
  <c r="AO1252" i="9"/>
  <c r="CG1252" i="9" s="1"/>
  <c r="AM1252" i="9"/>
  <c r="CE1252" i="9" s="1"/>
  <c r="AX1252" i="9"/>
  <c r="CP1252" i="9" s="1"/>
  <c r="AU1252" i="9"/>
  <c r="CM1252" i="9" s="1"/>
  <c r="F1160" i="9"/>
  <c r="L1159" i="9"/>
  <c r="K1159" i="9"/>
  <c r="J1159" i="9"/>
  <c r="BB1158" i="9"/>
  <c r="CT1158" i="9" s="1"/>
  <c r="AT1158" i="9"/>
  <c r="CL1158" i="9" s="1"/>
  <c r="AL1158" i="9"/>
  <c r="CD1158" i="9" s="1"/>
  <c r="CD1175" i="9" s="1"/>
  <c r="Z29" i="11" s="1"/>
  <c r="BS600" i="5" s="1" a="1"/>
  <c r="BS600" i="5" s="1"/>
  <c r="BA1158" i="9"/>
  <c r="CS1158" i="9" s="1"/>
  <c r="AS1158" i="9"/>
  <c r="CK1158" i="9" s="1"/>
  <c r="AZ1158" i="9"/>
  <c r="CR1158" i="9" s="1"/>
  <c r="AR1158" i="9"/>
  <c r="CJ1158" i="9" s="1"/>
  <c r="AY1158" i="9"/>
  <c r="CQ1158" i="9" s="1"/>
  <c r="AQ1158" i="9"/>
  <c r="CI1158" i="9" s="1"/>
  <c r="AW1158" i="9"/>
  <c r="CO1158" i="9" s="1"/>
  <c r="AO1158" i="9"/>
  <c r="CG1158" i="9" s="1"/>
  <c r="AV1158" i="9"/>
  <c r="CN1158" i="9" s="1"/>
  <c r="AU1158" i="9"/>
  <c r="CM1158" i="9" s="1"/>
  <c r="AP1158" i="9"/>
  <c r="CH1158" i="9" s="1"/>
  <c r="AN1158" i="9"/>
  <c r="CF1158" i="9" s="1"/>
  <c r="AX1158" i="9"/>
  <c r="CP1158" i="9" s="1"/>
  <c r="AM1158" i="9"/>
  <c r="CE1158" i="9" s="1"/>
  <c r="CT1140" i="9"/>
  <c r="CP1136" i="9"/>
  <c r="CS1139" i="9"/>
  <c r="CQ1137" i="9"/>
  <c r="CO1135" i="9"/>
  <c r="CR1138" i="9"/>
  <c r="CN1134" i="9"/>
  <c r="AX1133" i="9"/>
  <c r="CP1133" i="9" s="1"/>
  <c r="L1113" i="9"/>
  <c r="F1114" i="9"/>
  <c r="K1113" i="9"/>
  <c r="J1113" i="9"/>
  <c r="AW1086" i="9"/>
  <c r="CO1086" i="9" s="1"/>
  <c r="CT1094" i="9"/>
  <c r="CS1093" i="9"/>
  <c r="CM1087" i="9"/>
  <c r="CN1088" i="9"/>
  <c r="CO1089" i="9"/>
  <c r="CP1090" i="9"/>
  <c r="CQ1091" i="9"/>
  <c r="CR1092" i="9"/>
  <c r="AU1112" i="9"/>
  <c r="CM1112" i="9" s="1"/>
  <c r="AM1112" i="9"/>
  <c r="CE1112" i="9" s="1"/>
  <c r="CE1128" i="9" s="1"/>
  <c r="AA28" i="11" s="1"/>
  <c r="BT617" i="5" s="1" a="1"/>
  <c r="BT617" i="5" s="1"/>
  <c r="BB1112" i="9"/>
  <c r="CT1112" i="9" s="1"/>
  <c r="AT1112" i="9"/>
  <c r="CL1112" i="9" s="1"/>
  <c r="AZ1112" i="9"/>
  <c r="CR1112" i="9" s="1"/>
  <c r="AR1112" i="9"/>
  <c r="CJ1112" i="9" s="1"/>
  <c r="AQ1112" i="9"/>
  <c r="CI1112" i="9" s="1"/>
  <c r="AP1112" i="9"/>
  <c r="CH1112" i="9" s="1"/>
  <c r="BA1112" i="9"/>
  <c r="CS1112" i="9" s="1"/>
  <c r="AO1112" i="9"/>
  <c r="CG1112" i="9" s="1"/>
  <c r="AY1112" i="9"/>
  <c r="CQ1112" i="9" s="1"/>
  <c r="AN1112" i="9"/>
  <c r="CF1112" i="9" s="1"/>
  <c r="AX1112" i="9"/>
  <c r="CP1112" i="9" s="1"/>
  <c r="AW1112" i="9"/>
  <c r="CO1112" i="9" s="1"/>
  <c r="AS1112" i="9"/>
  <c r="CK1112" i="9" s="1"/>
  <c r="AV1112" i="9"/>
  <c r="CN1112" i="9" s="1"/>
  <c r="CP1043" i="9"/>
  <c r="CN1041" i="9"/>
  <c r="CM1040" i="9"/>
  <c r="CR1045" i="9"/>
  <c r="CS1046" i="9"/>
  <c r="CQ1044" i="9"/>
  <c r="CO1042" i="9"/>
  <c r="CT1047" i="9"/>
  <c r="AW1039" i="9"/>
  <c r="CO1039" i="9" s="1"/>
  <c r="AV1064" i="9"/>
  <c r="CN1064" i="9" s="1"/>
  <c r="AN1064" i="9"/>
  <c r="CF1064" i="9" s="1"/>
  <c r="AU1064" i="9"/>
  <c r="CM1064" i="9" s="1"/>
  <c r="AM1064" i="9"/>
  <c r="CE1064" i="9" s="1"/>
  <c r="BB1064" i="9"/>
  <c r="CT1064" i="9" s="1"/>
  <c r="AT1064" i="9"/>
  <c r="CL1064" i="9" s="1"/>
  <c r="AL1064" i="9"/>
  <c r="CD1064" i="9" s="1"/>
  <c r="CD1081" i="9" s="1"/>
  <c r="Z27" i="11" s="1"/>
  <c r="BS634" i="5" s="1" a="1"/>
  <c r="BS634" i="5" s="1"/>
  <c r="BA1064" i="9"/>
  <c r="CS1064" i="9" s="1"/>
  <c r="AS1064" i="9"/>
  <c r="CK1064" i="9" s="1"/>
  <c r="AZ1064" i="9"/>
  <c r="CR1064" i="9" s="1"/>
  <c r="AR1064" i="9"/>
  <c r="CJ1064" i="9" s="1"/>
  <c r="AX1064" i="9"/>
  <c r="CP1064" i="9" s="1"/>
  <c r="AW1064" i="9"/>
  <c r="CO1064" i="9" s="1"/>
  <c r="AQ1064" i="9"/>
  <c r="CI1064" i="9" s="1"/>
  <c r="AP1064" i="9"/>
  <c r="CH1064" i="9" s="1"/>
  <c r="AO1064" i="9"/>
  <c r="CG1064" i="9" s="1"/>
  <c r="AY1064" i="9"/>
  <c r="CQ1064" i="9" s="1"/>
  <c r="F1066" i="9"/>
  <c r="L1065" i="9"/>
  <c r="K1065" i="9"/>
  <c r="J1065" i="9"/>
  <c r="F972" i="9"/>
  <c r="L971" i="9"/>
  <c r="K971" i="9"/>
  <c r="J971" i="9"/>
  <c r="BB970" i="9"/>
  <c r="CT970" i="9" s="1"/>
  <c r="AT970" i="9"/>
  <c r="CL970" i="9" s="1"/>
  <c r="AL970" i="9"/>
  <c r="CD970" i="9" s="1"/>
  <c r="CD987" i="9" s="1"/>
  <c r="Z25" i="11" s="1"/>
  <c r="BS857" i="5" s="1" a="1"/>
  <c r="BS857" i="5" s="1"/>
  <c r="BS862" i="5" s="1"/>
  <c r="BS866" i="5" s="1"/>
  <c r="AD54" i="12" s="1"/>
  <c r="BA970" i="9"/>
  <c r="CS970" i="9" s="1"/>
  <c r="AS970" i="9"/>
  <c r="CK970" i="9" s="1"/>
  <c r="AZ970" i="9"/>
  <c r="CR970" i="9" s="1"/>
  <c r="AR970" i="9"/>
  <c r="CJ970" i="9" s="1"/>
  <c r="AY970" i="9"/>
  <c r="CQ970" i="9" s="1"/>
  <c r="AQ970" i="9"/>
  <c r="CI970" i="9" s="1"/>
  <c r="AW970" i="9"/>
  <c r="CO970" i="9" s="1"/>
  <c r="AO970" i="9"/>
  <c r="CG970" i="9" s="1"/>
  <c r="AV970" i="9"/>
  <c r="CN970" i="9" s="1"/>
  <c r="AU970" i="9"/>
  <c r="CM970" i="9" s="1"/>
  <c r="AP970" i="9"/>
  <c r="CH970" i="9" s="1"/>
  <c r="AN970" i="9"/>
  <c r="CF970" i="9" s="1"/>
  <c r="AX970" i="9"/>
  <c r="CP970" i="9" s="1"/>
  <c r="AM970" i="9"/>
  <c r="CE970" i="9" s="1"/>
  <c r="AZ945" i="9"/>
  <c r="CR945" i="9" s="1"/>
  <c r="CR948" i="9"/>
  <c r="CS949" i="9"/>
  <c r="CQ947" i="9"/>
  <c r="CT950" i="9"/>
  <c r="CP946" i="9"/>
  <c r="F925" i="9"/>
  <c r="L924" i="9"/>
  <c r="K924" i="9"/>
  <c r="J924" i="9"/>
  <c r="BB923" i="9"/>
  <c r="CT923" i="9" s="1"/>
  <c r="AT923" i="9"/>
  <c r="CL923" i="9" s="1"/>
  <c r="AL923" i="9"/>
  <c r="CD923" i="9" s="1"/>
  <c r="CD940" i="9" s="1"/>
  <c r="Z24" i="11" s="1"/>
  <c r="BS874" i="5" s="1" a="1"/>
  <c r="BS874" i="5" s="1"/>
  <c r="BA923" i="9"/>
  <c r="CS923" i="9" s="1"/>
  <c r="AS923" i="9"/>
  <c r="CK923" i="9" s="1"/>
  <c r="AZ923" i="9"/>
  <c r="CR923" i="9" s="1"/>
  <c r="AR923" i="9"/>
  <c r="CJ923" i="9" s="1"/>
  <c r="AY923" i="9"/>
  <c r="CQ923" i="9" s="1"/>
  <c r="AQ923" i="9"/>
  <c r="CI923" i="9" s="1"/>
  <c r="AW923" i="9"/>
  <c r="CO923" i="9" s="1"/>
  <c r="AO923" i="9"/>
  <c r="CG923" i="9" s="1"/>
  <c r="AV923" i="9"/>
  <c r="CN923" i="9" s="1"/>
  <c r="AU923" i="9"/>
  <c r="CM923" i="9" s="1"/>
  <c r="AP923" i="9"/>
  <c r="CH923" i="9" s="1"/>
  <c r="AN923" i="9"/>
  <c r="CF923" i="9" s="1"/>
  <c r="AM923" i="9"/>
  <c r="CE923" i="9" s="1"/>
  <c r="AX923" i="9"/>
  <c r="CP923" i="9" s="1"/>
  <c r="AY898" i="9"/>
  <c r="CQ898" i="9" s="1"/>
  <c r="CT904" i="9"/>
  <c r="CR902" i="9"/>
  <c r="CQ901" i="9"/>
  <c r="CS903" i="9"/>
  <c r="CO899" i="9"/>
  <c r="CP900" i="9"/>
  <c r="CB893" i="9"/>
  <c r="X23" i="11" s="1"/>
  <c r="BQ891" i="5" s="1" a="1"/>
  <c r="BQ891" i="5" s="1"/>
  <c r="AM851" i="9"/>
  <c r="CE851" i="9" s="1"/>
  <c r="CF855" i="9"/>
  <c r="CD853" i="9"/>
  <c r="CE854" i="9"/>
  <c r="CJ859" i="9"/>
  <c r="CI858" i="9"/>
  <c r="CG856" i="9"/>
  <c r="CK860" i="9"/>
  <c r="CC852" i="9"/>
  <c r="CH857" i="9"/>
  <c r="CL861" i="9"/>
  <c r="CM862" i="9"/>
  <c r="CN863" i="9"/>
  <c r="CO864" i="9"/>
  <c r="CP865" i="9"/>
  <c r="CQ866" i="9"/>
  <c r="CR867" i="9"/>
  <c r="CS868" i="9"/>
  <c r="CT869" i="9"/>
  <c r="AW875" i="9"/>
  <c r="CO875" i="9" s="1"/>
  <c r="AO875" i="9"/>
  <c r="CG875" i="9" s="1"/>
  <c r="AV875" i="9"/>
  <c r="CN875" i="9" s="1"/>
  <c r="AN875" i="9"/>
  <c r="CF875" i="9" s="1"/>
  <c r="AU875" i="9"/>
  <c r="CM875" i="9" s="1"/>
  <c r="AM875" i="9"/>
  <c r="CE875" i="9" s="1"/>
  <c r="BB875" i="9"/>
  <c r="CT875" i="9" s="1"/>
  <c r="AT875" i="9"/>
  <c r="CL875" i="9" s="1"/>
  <c r="AL875" i="9"/>
  <c r="CD875" i="9" s="1"/>
  <c r="BA875" i="9"/>
  <c r="CS875" i="9" s="1"/>
  <c r="AS875" i="9"/>
  <c r="CK875" i="9" s="1"/>
  <c r="AK875" i="9"/>
  <c r="CC875" i="9" s="1"/>
  <c r="AX875" i="9"/>
  <c r="CP875" i="9" s="1"/>
  <c r="AR875" i="9"/>
  <c r="CJ875" i="9" s="1"/>
  <c r="AQ875" i="9"/>
  <c r="CI875" i="9" s="1"/>
  <c r="AP875" i="9"/>
  <c r="CH875" i="9" s="1"/>
  <c r="AZ875" i="9"/>
  <c r="CR875" i="9" s="1"/>
  <c r="AY875" i="9"/>
  <c r="CQ875" i="9" s="1"/>
  <c r="F877" i="9"/>
  <c r="L876" i="9"/>
  <c r="K876" i="9"/>
  <c r="J876" i="9"/>
  <c r="F737" i="9"/>
  <c r="L736" i="9"/>
  <c r="J736" i="9"/>
  <c r="K736" i="9"/>
  <c r="AY710" i="9"/>
  <c r="CQ710" i="9" s="1"/>
  <c r="CS715" i="9"/>
  <c r="CT716" i="9"/>
  <c r="CR714" i="9"/>
  <c r="CP712" i="9"/>
  <c r="CQ713" i="9"/>
  <c r="CO711" i="9"/>
  <c r="AV735" i="9"/>
  <c r="CN735" i="9" s="1"/>
  <c r="AN735" i="9"/>
  <c r="CF735" i="9" s="1"/>
  <c r="AU735" i="9"/>
  <c r="CM735" i="9" s="1"/>
  <c r="AM735" i="9"/>
  <c r="CE735" i="9" s="1"/>
  <c r="BB735" i="9"/>
  <c r="CT735" i="9" s="1"/>
  <c r="AT735" i="9"/>
  <c r="CL735" i="9" s="1"/>
  <c r="AL735" i="9"/>
  <c r="CD735" i="9" s="1"/>
  <c r="CD752" i="9" s="1"/>
  <c r="Z20" i="11" s="1"/>
  <c r="BA735" i="9"/>
  <c r="CS735" i="9" s="1"/>
  <c r="AS735" i="9"/>
  <c r="CK735" i="9" s="1"/>
  <c r="AY735" i="9"/>
  <c r="CQ735" i="9" s="1"/>
  <c r="AQ735" i="9"/>
  <c r="CI735" i="9" s="1"/>
  <c r="AX735" i="9"/>
  <c r="CP735" i="9" s="1"/>
  <c r="AP735" i="9"/>
  <c r="CH735" i="9" s="1"/>
  <c r="AZ735" i="9"/>
  <c r="CR735" i="9" s="1"/>
  <c r="AW735" i="9"/>
  <c r="CO735" i="9" s="1"/>
  <c r="AR735" i="9"/>
  <c r="CJ735" i="9" s="1"/>
  <c r="AO735" i="9"/>
  <c r="CG735" i="9" s="1"/>
  <c r="L265" i="9"/>
  <c r="K265" i="9"/>
  <c r="J265" i="9"/>
  <c r="F266" i="9"/>
  <c r="AU264" i="9"/>
  <c r="CM264" i="9" s="1"/>
  <c r="AM264" i="9"/>
  <c r="CE264" i="9" s="1"/>
  <c r="BB264" i="9"/>
  <c r="CT264" i="9" s="1"/>
  <c r="AT264" i="9"/>
  <c r="CL264" i="9" s="1"/>
  <c r="BA264" i="9"/>
  <c r="CS264" i="9" s="1"/>
  <c r="AS264" i="9"/>
  <c r="CK264" i="9" s="1"/>
  <c r="AK264" i="9"/>
  <c r="CC264" i="9" s="1"/>
  <c r="CC282" i="9" s="1"/>
  <c r="Y10" i="11" s="1"/>
  <c r="AZ264" i="9"/>
  <c r="CR264" i="9" s="1"/>
  <c r="AR264" i="9"/>
  <c r="CJ264" i="9" s="1"/>
  <c r="AX264" i="9"/>
  <c r="CP264" i="9" s="1"/>
  <c r="AP264" i="9"/>
  <c r="CH264" i="9" s="1"/>
  <c r="AY264" i="9"/>
  <c r="CQ264" i="9" s="1"/>
  <c r="AW264" i="9"/>
  <c r="CO264" i="9" s="1"/>
  <c r="AV264" i="9"/>
  <c r="CN264" i="9" s="1"/>
  <c r="AQ264" i="9"/>
  <c r="CI264" i="9" s="1"/>
  <c r="AO264" i="9"/>
  <c r="CG264" i="9" s="1"/>
  <c r="AN264" i="9"/>
  <c r="CF264" i="9" s="1"/>
  <c r="AL264" i="9"/>
  <c r="CD264" i="9" s="1"/>
  <c r="K77" i="9"/>
  <c r="F78" i="9"/>
  <c r="L77" i="9"/>
  <c r="J77" i="9"/>
  <c r="AU76" i="9"/>
  <c r="CM76" i="9" s="1"/>
  <c r="AM76" i="9"/>
  <c r="CE76" i="9" s="1"/>
  <c r="AY76" i="9"/>
  <c r="CQ76" i="9" s="1"/>
  <c r="AQ76" i="9"/>
  <c r="CI76" i="9" s="1"/>
  <c r="AS76" i="9"/>
  <c r="CK76" i="9" s="1"/>
  <c r="AZ76" i="9"/>
  <c r="CR76" i="9" s="1"/>
  <c r="AO76" i="9"/>
  <c r="CG76" i="9" s="1"/>
  <c r="AX76" i="9"/>
  <c r="CP76" i="9" s="1"/>
  <c r="AN76" i="9"/>
  <c r="CF76" i="9" s="1"/>
  <c r="AW76" i="9"/>
  <c r="CO76" i="9" s="1"/>
  <c r="AL76" i="9"/>
  <c r="CD76" i="9" s="1"/>
  <c r="AT76" i="9"/>
  <c r="CL76" i="9" s="1"/>
  <c r="BA76" i="9"/>
  <c r="CS76" i="9" s="1"/>
  <c r="AV76" i="9"/>
  <c r="CN76" i="9" s="1"/>
  <c r="AK76" i="9"/>
  <c r="CC76" i="9" s="1"/>
  <c r="CC94" i="9" s="1"/>
  <c r="Y6" i="11" s="1"/>
  <c r="BB76" i="9"/>
  <c r="CT76" i="9" s="1"/>
  <c r="AR76" i="9"/>
  <c r="CJ76" i="9" s="1"/>
  <c r="AP76" i="9"/>
  <c r="CH76" i="9" s="1"/>
  <c r="AM31" i="9"/>
  <c r="CE31" i="9" s="1"/>
  <c r="CE47" i="9" s="1"/>
  <c r="AA5" i="11" s="1"/>
  <c r="AP31" i="9"/>
  <c r="CH31" i="9" s="1"/>
  <c r="AQ31" i="9"/>
  <c r="CI31" i="9" s="1"/>
  <c r="AO31" i="9"/>
  <c r="CG31" i="9" s="1"/>
  <c r="AW31" i="9"/>
  <c r="CO31" i="9" s="1"/>
  <c r="AR31" i="9"/>
  <c r="CJ31" i="9" s="1"/>
  <c r="AS31" i="9"/>
  <c r="CK31" i="9" s="1"/>
  <c r="BA31" i="9"/>
  <c r="CS31" i="9" s="1"/>
  <c r="BB31" i="9"/>
  <c r="CT31" i="9" s="1"/>
  <c r="AT31" i="9"/>
  <c r="CL31" i="9" s="1"/>
  <c r="AZ31" i="9"/>
  <c r="CR31" i="9" s="1"/>
  <c r="AV31" i="9"/>
  <c r="CN31" i="9" s="1"/>
  <c r="AU31" i="9"/>
  <c r="CM31" i="9" s="1"/>
  <c r="AX31" i="9"/>
  <c r="CP31" i="9" s="1"/>
  <c r="AN31" i="9"/>
  <c r="CF31" i="9" s="1"/>
  <c r="AY31" i="9"/>
  <c r="CQ31" i="9" s="1"/>
  <c r="K32" i="9"/>
  <c r="L32" i="9"/>
  <c r="F33" i="9"/>
  <c r="J32" i="9"/>
  <c r="AK123" i="9"/>
  <c r="CC123" i="9" s="1"/>
  <c r="CC141" i="9" s="1"/>
  <c r="Y7" i="11" s="1"/>
  <c r="AL123" i="9"/>
  <c r="CD123" i="9" s="1"/>
  <c r="AM123" i="9"/>
  <c r="CE123" i="9" s="1"/>
  <c r="AN123" i="9"/>
  <c r="CF123" i="9" s="1"/>
  <c r="AR123" i="9"/>
  <c r="CJ123" i="9" s="1"/>
  <c r="AU123" i="9"/>
  <c r="CM123" i="9" s="1"/>
  <c r="AW123" i="9"/>
  <c r="CO123" i="9" s="1"/>
  <c r="AP123" i="9"/>
  <c r="CH123" i="9" s="1"/>
  <c r="AV123" i="9"/>
  <c r="CN123" i="9" s="1"/>
  <c r="AQ123" i="9"/>
  <c r="CI123" i="9" s="1"/>
  <c r="AT123" i="9"/>
  <c r="CL123" i="9" s="1"/>
  <c r="AO123" i="9"/>
  <c r="CG123" i="9" s="1"/>
  <c r="AX123" i="9"/>
  <c r="CP123" i="9" s="1"/>
  <c r="BB123" i="9"/>
  <c r="CT123" i="9" s="1"/>
  <c r="AS123" i="9"/>
  <c r="CK123" i="9" s="1"/>
  <c r="BA123" i="9"/>
  <c r="CS123" i="9" s="1"/>
  <c r="AZ123" i="9"/>
  <c r="CR123" i="9" s="1"/>
  <c r="AY123" i="9"/>
  <c r="CQ123" i="9" s="1"/>
  <c r="J313" i="9"/>
  <c r="F314" i="9"/>
  <c r="K313" i="9"/>
  <c r="L313" i="9"/>
  <c r="AO312" i="9"/>
  <c r="CG312" i="9" s="1"/>
  <c r="AR312" i="9"/>
  <c r="CJ312" i="9" s="1"/>
  <c r="AS312" i="9"/>
  <c r="CK312" i="9" s="1"/>
  <c r="AV312" i="9"/>
  <c r="CN312" i="9" s="1"/>
  <c r="AM312" i="9"/>
  <c r="CE312" i="9" s="1"/>
  <c r="AY312" i="9"/>
  <c r="CQ312" i="9" s="1"/>
  <c r="AL312" i="9"/>
  <c r="CD312" i="9" s="1"/>
  <c r="CD329" i="9" s="1"/>
  <c r="Z11" i="11" s="1"/>
  <c r="AW312" i="9"/>
  <c r="CO312" i="9" s="1"/>
  <c r="AP312" i="9"/>
  <c r="CH312" i="9" s="1"/>
  <c r="AU312" i="9"/>
  <c r="CM312" i="9" s="1"/>
  <c r="AX312" i="9"/>
  <c r="CP312" i="9" s="1"/>
  <c r="AQ312" i="9"/>
  <c r="CI312" i="9" s="1"/>
  <c r="AT312" i="9"/>
  <c r="CL312" i="9" s="1"/>
  <c r="BA312" i="9"/>
  <c r="CS312" i="9" s="1"/>
  <c r="BB312" i="9"/>
  <c r="CT312" i="9" s="1"/>
  <c r="AN312" i="9"/>
  <c r="CF312" i="9" s="1"/>
  <c r="AZ312" i="9"/>
  <c r="CR312" i="9" s="1"/>
  <c r="L218" i="9"/>
  <c r="F219" i="9"/>
  <c r="K218" i="9"/>
  <c r="J218" i="9"/>
  <c r="F128" i="9"/>
  <c r="AL781" i="9"/>
  <c r="CD781" i="9" s="1"/>
  <c r="AM781" i="9"/>
  <c r="CE781" i="9" s="1"/>
  <c r="AN781" i="9"/>
  <c r="CF781" i="9" s="1"/>
  <c r="AP781" i="9"/>
  <c r="CH781" i="9" s="1"/>
  <c r="AK781" i="9"/>
  <c r="CC781" i="9" s="1"/>
  <c r="CC799" i="9" s="1"/>
  <c r="Y21" i="11" s="1"/>
  <c r="AV781" i="9"/>
  <c r="CN781" i="9" s="1"/>
  <c r="AZ781" i="9"/>
  <c r="CR781" i="9" s="1"/>
  <c r="AS781" i="9"/>
  <c r="CK781" i="9" s="1"/>
  <c r="BB781" i="9"/>
  <c r="CT781" i="9" s="1"/>
  <c r="AO781" i="9"/>
  <c r="CG781" i="9" s="1"/>
  <c r="AQ781" i="9"/>
  <c r="CI781" i="9" s="1"/>
  <c r="AT781" i="9"/>
  <c r="CL781" i="9" s="1"/>
  <c r="AX781" i="9"/>
  <c r="CP781" i="9" s="1"/>
  <c r="AW781" i="9"/>
  <c r="CO781" i="9" s="1"/>
  <c r="AY781" i="9"/>
  <c r="CQ781" i="9" s="1"/>
  <c r="BA781" i="9"/>
  <c r="CS781" i="9" s="1"/>
  <c r="AR781" i="9"/>
  <c r="CJ781" i="9" s="1"/>
  <c r="AU781" i="9"/>
  <c r="CM781" i="9" s="1"/>
  <c r="AW687" i="9"/>
  <c r="CO687" i="9" s="1"/>
  <c r="AV687" i="9"/>
  <c r="CN687" i="9" s="1"/>
  <c r="AS687" i="9"/>
  <c r="CK687" i="9" s="1"/>
  <c r="AN687" i="9"/>
  <c r="CF687" i="9" s="1"/>
  <c r="AZ687" i="9"/>
  <c r="CR687" i="9" s="1"/>
  <c r="AY687" i="9"/>
  <c r="CQ687" i="9" s="1"/>
  <c r="AR687" i="9"/>
  <c r="CJ687" i="9" s="1"/>
  <c r="AO687" i="9"/>
  <c r="CG687" i="9" s="1"/>
  <c r="AM687" i="9"/>
  <c r="CE687" i="9" s="1"/>
  <c r="BA687" i="9"/>
  <c r="CS687" i="9" s="1"/>
  <c r="AQ687" i="9"/>
  <c r="CI687" i="9" s="1"/>
  <c r="AP687" i="9"/>
  <c r="CH687" i="9" s="1"/>
  <c r="AX687" i="9"/>
  <c r="CP687" i="9" s="1"/>
  <c r="AT687" i="9"/>
  <c r="CL687" i="9" s="1"/>
  <c r="AL687" i="9"/>
  <c r="CD687" i="9" s="1"/>
  <c r="BB687" i="9"/>
  <c r="CT687" i="9" s="1"/>
  <c r="AK687" i="9"/>
  <c r="CC687" i="9" s="1"/>
  <c r="CC705" i="9" s="1"/>
  <c r="Y19" i="11" s="1"/>
  <c r="AU687" i="9"/>
  <c r="CM687" i="9" s="1"/>
  <c r="F783" i="9"/>
  <c r="J782" i="9"/>
  <c r="K782" i="9"/>
  <c r="L782" i="9"/>
  <c r="L688" i="9"/>
  <c r="K688" i="9"/>
  <c r="F689" i="9"/>
  <c r="J688" i="9"/>
  <c r="H125" i="9"/>
  <c r="J124" i="9"/>
  <c r="K124" i="9"/>
  <c r="L124" i="9"/>
  <c r="AT217" i="9"/>
  <c r="CL217" i="9" s="1"/>
  <c r="AN217" i="9"/>
  <c r="CF217" i="9" s="1"/>
  <c r="AR217" i="9"/>
  <c r="CJ217" i="9" s="1"/>
  <c r="AY217" i="9"/>
  <c r="CQ217" i="9" s="1"/>
  <c r="BA217" i="9"/>
  <c r="CS217" i="9" s="1"/>
  <c r="AS217" i="9"/>
  <c r="CK217" i="9" s="1"/>
  <c r="AX217" i="9"/>
  <c r="CP217" i="9" s="1"/>
  <c r="AK217" i="9"/>
  <c r="CC217" i="9" s="1"/>
  <c r="CC235" i="9" s="1"/>
  <c r="Y9" i="11" s="1"/>
  <c r="AW217" i="9"/>
  <c r="CO217" i="9" s="1"/>
  <c r="BB217" i="9"/>
  <c r="CT217" i="9" s="1"/>
  <c r="AQ217" i="9"/>
  <c r="CI217" i="9" s="1"/>
  <c r="AM217" i="9"/>
  <c r="CE217" i="9" s="1"/>
  <c r="AP217" i="9"/>
  <c r="CH217" i="9" s="1"/>
  <c r="AZ217" i="9"/>
  <c r="CR217" i="9" s="1"/>
  <c r="AL217" i="9"/>
  <c r="CD217" i="9" s="1"/>
  <c r="AO217" i="9"/>
  <c r="CG217" i="9" s="1"/>
  <c r="AV217" i="9"/>
  <c r="CN217" i="9" s="1"/>
  <c r="AU217" i="9"/>
  <c r="CM217" i="9" s="1"/>
  <c r="Z1019" i="1"/>
  <c r="Z1022" i="1" s="1"/>
  <c r="Z985" i="1"/>
  <c r="Z988" i="1" s="1"/>
  <c r="Y951" i="1"/>
  <c r="Y954" i="1" s="1"/>
  <c r="Y917" i="1"/>
  <c r="Y920" i="1" s="1"/>
  <c r="Z849" i="1"/>
  <c r="Z852" i="1" s="1"/>
  <c r="Y815" i="1"/>
  <c r="Y818" i="1" s="1"/>
  <c r="Y781" i="1"/>
  <c r="Y784" i="1" s="1"/>
  <c r="Y713" i="1"/>
  <c r="Y716" i="1" s="1"/>
  <c r="Y679" i="1"/>
  <c r="Y682" i="1" s="1"/>
  <c r="Z645" i="1"/>
  <c r="Z648" i="1" s="1"/>
  <c r="Y543" i="1"/>
  <c r="Y546" i="1" s="1"/>
  <c r="AA509" i="1"/>
  <c r="AA512" i="1" s="1"/>
  <c r="Y237" i="1"/>
  <c r="Y240" i="1" s="1"/>
  <c r="Z203" i="1"/>
  <c r="Z206" i="1" s="1"/>
  <c r="Y67" i="1"/>
  <c r="Y70" i="1" s="1"/>
  <c r="AA169" i="1"/>
  <c r="AA172" i="1" s="1"/>
  <c r="AA577" i="1"/>
  <c r="AA580" i="1" s="1"/>
  <c r="AA101" i="1"/>
  <c r="AA104" i="1" s="1"/>
  <c r="BQ896" i="5" l="1"/>
  <c r="BQ900" i="5" s="1"/>
  <c r="AB56" i="12" s="1"/>
  <c r="BR57" i="5" a="1"/>
  <c r="BR57" i="5" s="1"/>
  <c r="BR890" i="5" a="1"/>
  <c r="BR890" i="5" s="1"/>
  <c r="BR839" i="5" a="1"/>
  <c r="BR839" i="5" s="1"/>
  <c r="BR845" i="5" s="1"/>
  <c r="BR849" i="5" s="1"/>
  <c r="AC53" i="12" s="1"/>
  <c r="BR159" i="5" a="1"/>
  <c r="BR159" i="5" s="1"/>
  <c r="BR873" i="5" a="1"/>
  <c r="BR873" i="5" s="1"/>
  <c r="BR879" i="5" s="1"/>
  <c r="BR883" i="5" s="1"/>
  <c r="AC55" i="12" s="1"/>
  <c r="BR822" i="5" a="1"/>
  <c r="BR822" i="5" s="1"/>
  <c r="BR828" i="5" s="1"/>
  <c r="BR832" i="5" s="1"/>
  <c r="AP9" i="7" a="1"/>
  <c r="AP9" i="7" s="1"/>
  <c r="AP12" i="7" a="1"/>
  <c r="AP12" i="7" s="1"/>
  <c r="AP14" i="7" a="1"/>
  <c r="AP14" i="7" s="1"/>
  <c r="AP11" i="7" a="1"/>
  <c r="AP11" i="7" s="1"/>
  <c r="AP13" i="7" a="1"/>
  <c r="AP13" i="7" s="1"/>
  <c r="AP19" i="7" a="1"/>
  <c r="AP19" i="7" s="1"/>
  <c r="AP17" i="7" a="1"/>
  <c r="AP17" i="7" s="1"/>
  <c r="AP16" i="7" a="1"/>
  <c r="AP16" i="7" s="1"/>
  <c r="AP10" i="7" a="1"/>
  <c r="AP10" i="7" s="1"/>
  <c r="AP15" i="7" a="1"/>
  <c r="AP15" i="7" s="1"/>
  <c r="AP18" i="7" a="1"/>
  <c r="AP18" i="7" s="1"/>
  <c r="AP21" i="7" a="1"/>
  <c r="AP21" i="7" s="1"/>
  <c r="AP24" i="7" a="1"/>
  <c r="AP24" i="7" s="1"/>
  <c r="AP29" i="7" a="1"/>
  <c r="AP29" i="7" s="1"/>
  <c r="AP22" i="7" a="1"/>
  <c r="AP22" i="7" s="1"/>
  <c r="AP27" i="7" a="1"/>
  <c r="AP27" i="7" s="1"/>
  <c r="AP25" i="7" a="1"/>
  <c r="AP25" i="7" s="1"/>
  <c r="AP23" i="7" a="1"/>
  <c r="AP23" i="7" s="1"/>
  <c r="AP34" i="7" a="1"/>
  <c r="AP34" i="7" s="1"/>
  <c r="AP30" i="7" a="1"/>
  <c r="AP30" i="7" s="1"/>
  <c r="AP20" i="7" a="1"/>
  <c r="AP20" i="7" s="1"/>
  <c r="AP26" i="7" a="1"/>
  <c r="AP26" i="7" s="1"/>
  <c r="AP33" i="7" a="1"/>
  <c r="AP33" i="7" s="1"/>
  <c r="AP35" i="7" a="1"/>
  <c r="AP35" i="7" s="1"/>
  <c r="AP31" i="7" a="1"/>
  <c r="AP31" i="7" s="1"/>
  <c r="AP36" i="7" a="1"/>
  <c r="AP36" i="7" s="1"/>
  <c r="AP38" i="7" a="1"/>
  <c r="AP38" i="7" s="1"/>
  <c r="AP44" i="7" a="1"/>
  <c r="AP44" i="7" s="1"/>
  <c r="AP37" i="7" a="1"/>
  <c r="AP37" i="7" s="1"/>
  <c r="AP28" i="7" a="1"/>
  <c r="AP28" i="7" s="1"/>
  <c r="AP39" i="7" a="1"/>
  <c r="AP39" i="7" s="1"/>
  <c r="AP40" i="7" a="1"/>
  <c r="AP40" i="7" s="1"/>
  <c r="AP41" i="7" a="1"/>
  <c r="AP41" i="7" s="1"/>
  <c r="AP42" i="7" a="1"/>
  <c r="AP42" i="7" s="1"/>
  <c r="AP43" i="7" a="1"/>
  <c r="AP43" i="7" s="1"/>
  <c r="AP32" i="7" a="1"/>
  <c r="AP32" i="7" s="1"/>
  <c r="O25" i="14"/>
  <c r="O41" i="14" s="1"/>
  <c r="O42" i="14" s="1"/>
  <c r="P37" i="14"/>
  <c r="P45" i="14" s="1"/>
  <c r="P24" i="14"/>
  <c r="P40" i="14" s="1"/>
  <c r="D40" i="6"/>
  <c r="F40" i="6" s="1"/>
  <c r="BQ63" i="5"/>
  <c r="BQ67" i="5" s="1"/>
  <c r="AB7" i="12" s="1"/>
  <c r="AN5" i="7" s="1" a="1"/>
  <c r="AN5" i="7" s="1"/>
  <c r="BQ131" i="5"/>
  <c r="BQ135" i="5" s="1"/>
  <c r="AB11" i="12" s="1"/>
  <c r="BR471" i="5"/>
  <c r="BR475" i="5" s="1"/>
  <c r="AC31" i="12" s="1"/>
  <c r="BR539" i="5"/>
  <c r="BR543" i="5" s="1"/>
  <c r="AC35" i="12" s="1"/>
  <c r="R52" i="14"/>
  <c r="Q19" i="14"/>
  <c r="P53" i="14"/>
  <c r="O36" i="14"/>
  <c r="O44" i="14" s="1"/>
  <c r="P35" i="14"/>
  <c r="P43" i="14" s="1"/>
  <c r="P20" i="14"/>
  <c r="C40" i="6" s="1"/>
  <c r="BQ216" i="5"/>
  <c r="BQ220" i="5" s="1"/>
  <c r="AB16" i="12" s="1"/>
  <c r="AC39" i="12"/>
  <c r="AB26" i="12"/>
  <c r="BR396" i="5" a="1"/>
  <c r="BR396" i="5" s="1"/>
  <c r="BR584" i="5" a="1"/>
  <c r="BR584" i="5" s="1"/>
  <c r="BS567" i="5" a="1"/>
  <c r="BS567" i="5" s="1"/>
  <c r="BS379" i="5" a="1"/>
  <c r="BS379" i="5" s="1"/>
  <c r="BS719" i="5" a="1"/>
  <c r="BS719" i="5" s="1"/>
  <c r="BS534" i="5" a="1"/>
  <c r="BS534" i="5" s="1"/>
  <c r="BS770" i="5" a="1"/>
  <c r="BS770" i="5" s="1"/>
  <c r="BS777" i="5" s="1"/>
  <c r="BS781" i="5" s="1"/>
  <c r="AD49" i="12" s="1"/>
  <c r="BS296" i="5" a="1"/>
  <c r="BS296" i="5" s="1"/>
  <c r="BS301" i="5" s="1"/>
  <c r="BS305" i="5" s="1"/>
  <c r="AD21" i="12" s="1"/>
  <c r="BS669" i="5" a="1"/>
  <c r="BS669" i="5" s="1"/>
  <c r="BS262" i="5" a="1"/>
  <c r="BS262" i="5" s="1"/>
  <c r="BS618" i="5" a="1"/>
  <c r="BS618" i="5" s="1"/>
  <c r="BS566" i="5" a="1"/>
  <c r="BS566" i="5" s="1"/>
  <c r="BS431" i="5" a="1"/>
  <c r="BS431" i="5" s="1"/>
  <c r="BS347" i="5" a="1"/>
  <c r="BS347" i="5" s="1"/>
  <c r="BS210" i="5" a="1"/>
  <c r="BS210" i="5" s="1"/>
  <c r="BS533" i="5" a="1"/>
  <c r="BS533" i="5" s="1"/>
  <c r="BS380" i="5" a="1"/>
  <c r="BS380" i="5" s="1"/>
  <c r="BS482" i="5" a="1"/>
  <c r="BS482" i="5" s="1"/>
  <c r="BS126" i="5" a="1"/>
  <c r="BS126" i="5" s="1"/>
  <c r="BS73" i="5" a="1"/>
  <c r="BS73" i="5" s="1"/>
  <c r="BT226" i="5" a="1"/>
  <c r="BT226" i="5" s="1"/>
  <c r="BT175" i="5" a="1"/>
  <c r="BT175" i="5" s="1"/>
  <c r="BQ743" i="5"/>
  <c r="BQ747" i="5" s="1"/>
  <c r="AB47" i="12" s="1"/>
  <c r="AC21" i="12"/>
  <c r="BR736" i="5" a="1"/>
  <c r="BR736" i="5" s="1"/>
  <c r="BR787" i="5" a="1"/>
  <c r="BR787" i="5" s="1"/>
  <c r="BR794" i="5" s="1"/>
  <c r="BR798" i="5" s="1"/>
  <c r="AC50" i="12" s="1"/>
  <c r="BR124" i="5" a="1"/>
  <c r="BR124" i="5" s="1"/>
  <c r="BR90" i="5" a="1"/>
  <c r="BR90" i="5" s="1"/>
  <c r="BQ686" i="5" a="1"/>
  <c r="BQ686" i="5" s="1"/>
  <c r="BQ692" i="5" s="1"/>
  <c r="BQ696" i="5" s="1"/>
  <c r="AB44" i="12" s="1"/>
  <c r="BQ635" i="5" a="1"/>
  <c r="BQ635" i="5" s="1"/>
  <c r="BQ641" i="5" s="1"/>
  <c r="BQ645" i="5" s="1"/>
  <c r="AB41" i="12" s="1"/>
  <c r="BQ583" i="5" a="1"/>
  <c r="BQ583" i="5" s="1"/>
  <c r="BQ590" i="5" s="1"/>
  <c r="BQ594" i="5" s="1"/>
  <c r="AB38" i="12" s="1"/>
  <c r="BQ448" i="5" a="1"/>
  <c r="BQ448" i="5" s="1"/>
  <c r="BQ454" i="5" s="1"/>
  <c r="BQ458" i="5" s="1"/>
  <c r="AB30" i="12" s="1"/>
  <c r="BQ499" i="5" a="1"/>
  <c r="BQ499" i="5" s="1"/>
  <c r="BQ505" i="5" s="1"/>
  <c r="BQ509" i="5" s="1"/>
  <c r="AB33" i="12" s="1"/>
  <c r="BS652" i="5" a="1"/>
  <c r="BS652" i="5" s="1"/>
  <c r="BS658" i="5" s="1"/>
  <c r="BS662" i="5" s="1"/>
  <c r="AD42" i="12" s="1"/>
  <c r="BS549" i="5" a="1"/>
  <c r="BS549" i="5" s="1"/>
  <c r="BS601" i="5" a="1"/>
  <c r="BS601" i="5" s="1"/>
  <c r="BS607" i="5" s="1"/>
  <c r="BS611" i="5" s="1"/>
  <c r="BS516" i="5" a="1"/>
  <c r="BS516" i="5" s="1"/>
  <c r="BS522" i="5" s="1"/>
  <c r="BS526" i="5" s="1"/>
  <c r="AD34" i="12" s="1"/>
  <c r="BS414" i="5" a="1"/>
  <c r="BS414" i="5" s="1"/>
  <c r="BS420" i="5" s="1"/>
  <c r="BS424" i="5" s="1"/>
  <c r="AD28" i="12" s="1"/>
  <c r="BS245" i="5" a="1"/>
  <c r="BS245" i="5" s="1"/>
  <c r="BS363" i="5" a="1"/>
  <c r="BS363" i="5" s="1"/>
  <c r="BS465" i="5" a="1"/>
  <c r="BS465" i="5" s="1"/>
  <c r="BS330" i="5" a="1"/>
  <c r="BS330" i="5" s="1"/>
  <c r="BS143" i="5" a="1"/>
  <c r="BS143" i="5" s="1"/>
  <c r="BS193" i="5" a="1"/>
  <c r="BS193" i="5" s="1"/>
  <c r="BR550" i="5" a="1"/>
  <c r="BR550" i="5" s="1"/>
  <c r="BR556" i="5" s="1"/>
  <c r="BR560" i="5" s="1"/>
  <c r="BR362" i="5" a="1"/>
  <c r="BR362" i="5" s="1"/>
  <c r="BR369" i="5" s="1"/>
  <c r="BR373" i="5" s="1"/>
  <c r="AC25" i="12" s="1"/>
  <c r="AO7" i="7" s="1" a="1"/>
  <c r="AO7" i="7" s="1"/>
  <c r="BR345" i="5" a="1"/>
  <c r="BR345" i="5" s="1"/>
  <c r="BR352" i="5" s="1"/>
  <c r="BR356" i="5" s="1"/>
  <c r="AC24" i="12" s="1"/>
  <c r="BR585" i="5" a="1"/>
  <c r="BR585" i="5" s="1"/>
  <c r="BR398" i="5" a="1"/>
  <c r="BR398" i="5" s="1"/>
  <c r="BR687" i="5" a="1"/>
  <c r="BR687" i="5" s="1"/>
  <c r="BR209" i="5" a="1"/>
  <c r="BR209" i="5" s="1"/>
  <c r="BR449" i="5" a="1"/>
  <c r="BR449" i="5" s="1"/>
  <c r="BR228" i="5" a="1"/>
  <c r="BR228" i="5" s="1"/>
  <c r="BR737" i="5" a="1"/>
  <c r="BR737" i="5" s="1"/>
  <c r="BR636" i="5" a="1"/>
  <c r="BR636" i="5" s="1"/>
  <c r="BR261" i="5" a="1"/>
  <c r="BR261" i="5" s="1"/>
  <c r="BR267" i="5" s="1"/>
  <c r="BR271" i="5" s="1"/>
  <c r="AC19" i="12" s="1"/>
  <c r="BR500" i="5" a="1"/>
  <c r="BR500" i="5" s="1"/>
  <c r="BR125" i="5" a="1"/>
  <c r="BR125" i="5" s="1"/>
  <c r="BR176" i="5" a="1"/>
  <c r="BR176" i="5" s="1"/>
  <c r="BR244" i="5" a="1"/>
  <c r="BR244" i="5" s="1"/>
  <c r="BR250" i="5" s="1"/>
  <c r="BR254" i="5" s="1"/>
  <c r="AC18" i="12" s="1"/>
  <c r="BR328" i="5" a="1"/>
  <c r="BR328" i="5" s="1"/>
  <c r="BR335" i="5" s="1"/>
  <c r="BR339" i="5" s="1"/>
  <c r="AC23" i="12" s="1"/>
  <c r="BR141" i="5" a="1"/>
  <c r="BR141" i="5" s="1"/>
  <c r="BR148" i="5" s="1"/>
  <c r="BR152" i="5" s="1"/>
  <c r="AC12" i="12" s="1"/>
  <c r="BR670" i="5" a="1"/>
  <c r="BR670" i="5" s="1"/>
  <c r="BR675" i="5" s="1"/>
  <c r="BR679" i="5" s="1"/>
  <c r="AC43" i="12" s="1"/>
  <c r="BR619" i="5" a="1"/>
  <c r="BR619" i="5" s="1"/>
  <c r="BR624" i="5" s="1"/>
  <c r="BR628" i="5" s="1"/>
  <c r="AC40" i="12" s="1"/>
  <c r="BR720" i="5" a="1"/>
  <c r="BR720" i="5" s="1"/>
  <c r="BR726" i="5" s="1"/>
  <c r="BR730" i="5" s="1"/>
  <c r="AC46" i="12" s="1"/>
  <c r="BR568" i="5" a="1"/>
  <c r="BR568" i="5" s="1"/>
  <c r="BR573" i="5" s="1"/>
  <c r="BR577" i="5" s="1"/>
  <c r="AC37" i="12" s="1"/>
  <c r="BR192" i="5" a="1"/>
  <c r="BR192" i="5" s="1"/>
  <c r="BR199" i="5" s="1"/>
  <c r="BR203" i="5" s="1"/>
  <c r="AC15" i="12" s="1"/>
  <c r="BR211" i="5" a="1"/>
  <c r="BR211" i="5" s="1"/>
  <c r="BR432" i="5" a="1"/>
  <c r="BR432" i="5" s="1"/>
  <c r="BR437" i="5" s="1"/>
  <c r="BR441" i="5" s="1"/>
  <c r="AC29" i="12" s="1"/>
  <c r="BR483" i="5" a="1"/>
  <c r="BR483" i="5" s="1"/>
  <c r="BR488" i="5" s="1"/>
  <c r="BR492" i="5" s="1"/>
  <c r="AC32" i="12" s="1"/>
  <c r="BR381" i="5" a="1"/>
  <c r="BR381" i="5" s="1"/>
  <c r="BR386" i="5" s="1"/>
  <c r="BR390" i="5" s="1"/>
  <c r="BR93" i="5" a="1"/>
  <c r="BR93" i="5" s="1"/>
  <c r="BR56" i="5" a="1"/>
  <c r="BR56" i="5" s="1"/>
  <c r="CG5" i="7" a="1"/>
  <c r="CG5" i="7" s="1"/>
  <c r="CG8" i="7" a="1"/>
  <c r="CG8" i="7" s="1"/>
  <c r="CG10" i="7" a="1"/>
  <c r="CG10" i="7" s="1"/>
  <c r="CG7" i="7" a="1"/>
  <c r="CG7" i="7" s="1"/>
  <c r="CG9" i="7" a="1"/>
  <c r="CG9" i="7" s="1"/>
  <c r="CE48" i="7"/>
  <c r="CF46" i="7"/>
  <c r="CF47" i="7"/>
  <c r="BQ397" i="5" a="1"/>
  <c r="BQ397" i="5" s="1"/>
  <c r="BQ403" i="5" s="1"/>
  <c r="BQ407" i="5" s="1"/>
  <c r="AB27" i="12" s="1"/>
  <c r="BQ227" i="5" a="1"/>
  <c r="BQ227" i="5" s="1"/>
  <c r="BQ233" i="5" s="1"/>
  <c r="BQ237" i="5" s="1"/>
  <c r="AB17" i="12" s="1"/>
  <c r="BQ177" i="5" a="1"/>
  <c r="BQ177" i="5" s="1"/>
  <c r="BQ182" i="5" s="1"/>
  <c r="BQ186" i="5" s="1"/>
  <c r="AB14" i="12" s="1"/>
  <c r="BS23" i="5" a="1"/>
  <c r="BS23" i="5" s="1"/>
  <c r="BQ74" i="5" a="1"/>
  <c r="BQ74" i="5" s="1"/>
  <c r="BQ80" i="5" s="1"/>
  <c r="BQ84" i="5" s="1"/>
  <c r="AB8" i="12" s="1"/>
  <c r="BS75" i="5" a="1"/>
  <c r="BS75" i="5" s="1"/>
  <c r="BS59" i="5" a="1"/>
  <c r="BS59" i="5" s="1"/>
  <c r="BS61" i="5" a="1"/>
  <c r="BS61" i="5" s="1"/>
  <c r="BS78" i="5" a="1"/>
  <c r="BS78" i="5" s="1"/>
  <c r="BS27" i="5" a="1"/>
  <c r="BS27" i="5" s="1"/>
  <c r="BS24" i="5" a="1"/>
  <c r="BS24" i="5" s="1"/>
  <c r="BR158" i="5" a="1"/>
  <c r="BR158" i="5" s="1"/>
  <c r="BR39" i="5" a="1"/>
  <c r="BR39" i="5" s="1"/>
  <c r="BR76" i="5" a="1"/>
  <c r="BR76" i="5" s="1"/>
  <c r="BR22" i="5" a="1"/>
  <c r="BR22" i="5" s="1"/>
  <c r="BR164" i="5" a="1"/>
  <c r="BR164" i="5" s="1"/>
  <c r="BR162" i="5" a="1"/>
  <c r="BR162" i="5" s="1"/>
  <c r="BR160" i="5" a="1"/>
  <c r="BR160" i="5" s="1"/>
  <c r="BR40" i="5" a="1"/>
  <c r="BR40" i="5" s="1"/>
  <c r="BR163" i="5" a="1"/>
  <c r="BR163" i="5" s="1"/>
  <c r="BR161" i="5" a="1"/>
  <c r="BR161" i="5" s="1"/>
  <c r="BR60" i="5" a="1"/>
  <c r="BR60" i="5" s="1"/>
  <c r="BR112" i="5" a="1"/>
  <c r="BR112" i="5" s="1"/>
  <c r="BR110" i="5" a="1"/>
  <c r="BR110" i="5" s="1"/>
  <c r="BR107" i="5" a="1"/>
  <c r="BR107" i="5" s="1"/>
  <c r="BR109" i="5" a="1"/>
  <c r="BR109" i="5" s="1"/>
  <c r="BR77" i="5" a="1"/>
  <c r="BR77" i="5" s="1"/>
  <c r="BR44" i="5" a="1"/>
  <c r="BR44" i="5" s="1"/>
  <c r="BR79" i="5" a="1"/>
  <c r="BR79" i="5" s="1"/>
  <c r="BR108" i="5" a="1"/>
  <c r="BR108" i="5" s="1"/>
  <c r="BR41" i="5" a="1"/>
  <c r="BR41" i="5" s="1"/>
  <c r="BR26" i="5" a="1"/>
  <c r="BR26" i="5" s="1"/>
  <c r="BR25" i="5" a="1"/>
  <c r="BR25" i="5" s="1"/>
  <c r="BT58" i="5" a="1"/>
  <c r="BT58" i="5" s="1"/>
  <c r="BQ165" i="5"/>
  <c r="BQ169" i="5" s="1"/>
  <c r="AB13" i="12" s="1"/>
  <c r="AG48" i="7"/>
  <c r="Q21" i="14" s="1"/>
  <c r="BR42" i="5" a="1"/>
  <c r="BR42" i="5" s="1"/>
  <c r="BR111" i="5" a="1"/>
  <c r="BR111" i="5" s="1"/>
  <c r="BQ29" i="5"/>
  <c r="BQ33" i="5" s="1"/>
  <c r="AB5" i="12" s="1"/>
  <c r="BQ114" i="5"/>
  <c r="BQ118" i="5" s="1"/>
  <c r="AB10" i="12" s="1"/>
  <c r="AN6" i="7" s="1" a="1"/>
  <c r="AN6" i="7" s="1"/>
  <c r="Z10" i="12"/>
  <c r="AL6" i="7" s="1" a="1"/>
  <c r="AL6" i="7" s="1"/>
  <c r="BQ97" i="5"/>
  <c r="BQ101" i="5" s="1"/>
  <c r="BQ46" i="5"/>
  <c r="BQ50" i="5" s="1"/>
  <c r="AB6" i="12" s="1"/>
  <c r="AN8" i="7" s="1" a="1"/>
  <c r="AN8" i="7" s="1"/>
  <c r="AP3" i="7"/>
  <c r="CH6" i="7" s="1" a="1"/>
  <c r="CH6" i="7" s="1"/>
  <c r="BW150" i="5" a="1"/>
  <c r="BW150" i="5" s="1"/>
  <c r="AH150" i="5"/>
  <c r="BW149" i="5" a="1"/>
  <c r="BW149" i="5" s="1"/>
  <c r="AH149" i="5"/>
  <c r="BV151" i="5"/>
  <c r="AG183" i="5"/>
  <c r="BV183" i="5" a="1"/>
  <c r="BV183" i="5" s="1"/>
  <c r="BV185" i="5" s="1"/>
  <c r="AH184" i="5"/>
  <c r="BW184" i="5" a="1"/>
  <c r="BW184" i="5" s="1"/>
  <c r="BV168" i="5"/>
  <c r="AH166" i="5"/>
  <c r="BW166" i="5" a="1"/>
  <c r="BW166" i="5" s="1"/>
  <c r="BW167" i="5" a="1"/>
  <c r="BW167" i="5" s="1"/>
  <c r="AH167" i="5"/>
  <c r="AH132" i="5"/>
  <c r="BW132" i="5" a="1"/>
  <c r="BW132" i="5" s="1"/>
  <c r="AF133" i="5"/>
  <c r="BU133" i="5" a="1"/>
  <c r="BU133" i="5" s="1"/>
  <c r="BU134" i="5" s="1"/>
  <c r="AH116" i="5"/>
  <c r="BW116" i="5" a="1"/>
  <c r="BW116" i="5" s="1"/>
  <c r="AG115" i="5"/>
  <c r="BV115" i="5" a="1"/>
  <c r="BV115" i="5" s="1"/>
  <c r="BV117" i="5" s="1"/>
  <c r="BW99" i="5" a="1"/>
  <c r="BW99" i="5" s="1"/>
  <c r="BW100" i="5" s="1"/>
  <c r="AH99" i="5"/>
  <c r="AJ98" i="5"/>
  <c r="BY98" i="5" a="1"/>
  <c r="BY98" i="5" s="1"/>
  <c r="AH82" i="5"/>
  <c r="BW82" i="5" a="1"/>
  <c r="BW82" i="5" s="1"/>
  <c r="AG81" i="5"/>
  <c r="BV81" i="5" a="1"/>
  <c r="BV81" i="5" s="1"/>
  <c r="BV83" i="5" s="1"/>
  <c r="AH65" i="5"/>
  <c r="BW65" i="5" a="1"/>
  <c r="BW65" i="5" s="1"/>
  <c r="AG64" i="5"/>
  <c r="BV64" i="5" a="1"/>
  <c r="BV64" i="5" s="1"/>
  <c r="BV66" i="5" s="1"/>
  <c r="BU48" i="5" a="1"/>
  <c r="BU48" i="5" s="1"/>
  <c r="BU49" i="5" s="1"/>
  <c r="AF48" i="5"/>
  <c r="AH47" i="5"/>
  <c r="BW47" i="5" a="1"/>
  <c r="BW47" i="5" s="1"/>
  <c r="AG30" i="5"/>
  <c r="BV30" i="5" a="1"/>
  <c r="BV30" i="5" s="1"/>
  <c r="BV32" i="5" s="1"/>
  <c r="AG11" i="5"/>
  <c r="AF13" i="5"/>
  <c r="AG5" i="5"/>
  <c r="AF10" i="5"/>
  <c r="AZ1321" i="9"/>
  <c r="CR1321" i="9" s="1"/>
  <c r="AV1346" i="9"/>
  <c r="CN1346" i="9" s="1"/>
  <c r="AN1346" i="9"/>
  <c r="CF1346" i="9" s="1"/>
  <c r="AU1346" i="9"/>
  <c r="CM1346" i="9" s="1"/>
  <c r="AM1346" i="9"/>
  <c r="CE1346" i="9" s="1"/>
  <c r="BB1346" i="9"/>
  <c r="CT1346" i="9" s="1"/>
  <c r="AT1346" i="9"/>
  <c r="CL1346" i="9" s="1"/>
  <c r="AL1346" i="9"/>
  <c r="CD1346" i="9" s="1"/>
  <c r="CD1363" i="9" s="1"/>
  <c r="Z33" i="11" s="1"/>
  <c r="BS464" i="5" s="1" a="1"/>
  <c r="BS464" i="5" s="1"/>
  <c r="BA1346" i="9"/>
  <c r="CS1346" i="9" s="1"/>
  <c r="AS1346" i="9"/>
  <c r="CK1346" i="9" s="1"/>
  <c r="AY1346" i="9"/>
  <c r="CQ1346" i="9" s="1"/>
  <c r="AQ1346" i="9"/>
  <c r="CI1346" i="9" s="1"/>
  <c r="AX1346" i="9"/>
  <c r="CP1346" i="9" s="1"/>
  <c r="AP1346" i="9"/>
  <c r="CH1346" i="9" s="1"/>
  <c r="AZ1346" i="9"/>
  <c r="CR1346" i="9" s="1"/>
  <c r="AW1346" i="9"/>
  <c r="CO1346" i="9" s="1"/>
  <c r="AR1346" i="9"/>
  <c r="CJ1346" i="9" s="1"/>
  <c r="AO1346" i="9"/>
  <c r="CG1346" i="9" s="1"/>
  <c r="CT1326" i="9"/>
  <c r="CP1322" i="9"/>
  <c r="CQ1323" i="9"/>
  <c r="CS1325" i="9"/>
  <c r="CR1324" i="9"/>
  <c r="F1348" i="9"/>
  <c r="L1347" i="9"/>
  <c r="J1347" i="9"/>
  <c r="K1347" i="9"/>
  <c r="CR1277" i="9"/>
  <c r="CS1278" i="9"/>
  <c r="CQ1276" i="9"/>
  <c r="CP1275" i="9"/>
  <c r="CT1279" i="9"/>
  <c r="AZ1274" i="9"/>
  <c r="CR1274" i="9" s="1"/>
  <c r="L1301" i="9"/>
  <c r="J1301" i="9"/>
  <c r="F1302" i="9"/>
  <c r="K1301" i="9"/>
  <c r="AW1300" i="9"/>
  <c r="CO1300" i="9" s="1"/>
  <c r="AO1300" i="9"/>
  <c r="CG1300" i="9" s="1"/>
  <c r="AV1300" i="9"/>
  <c r="CN1300" i="9" s="1"/>
  <c r="AN1300" i="9"/>
  <c r="CF1300" i="9" s="1"/>
  <c r="BB1300" i="9"/>
  <c r="CT1300" i="9" s="1"/>
  <c r="AT1300" i="9"/>
  <c r="CL1300" i="9" s="1"/>
  <c r="BA1300" i="9"/>
  <c r="CS1300" i="9" s="1"/>
  <c r="AS1300" i="9"/>
  <c r="CK1300" i="9" s="1"/>
  <c r="AZ1300" i="9"/>
  <c r="CR1300" i="9" s="1"/>
  <c r="AR1300" i="9"/>
  <c r="CJ1300" i="9" s="1"/>
  <c r="AY1300" i="9"/>
  <c r="CQ1300" i="9" s="1"/>
  <c r="AU1300" i="9"/>
  <c r="CM1300" i="9" s="1"/>
  <c r="AQ1300" i="9"/>
  <c r="CI1300" i="9" s="1"/>
  <c r="AP1300" i="9"/>
  <c r="CH1300" i="9" s="1"/>
  <c r="AX1300" i="9"/>
  <c r="CP1300" i="9" s="1"/>
  <c r="AM1300" i="9"/>
  <c r="CE1300" i="9" s="1"/>
  <c r="CE1316" i="9" s="1"/>
  <c r="AA32" i="11" s="1"/>
  <c r="BT481" i="5" s="1" a="1"/>
  <c r="BT481" i="5" s="1"/>
  <c r="CT1233" i="9"/>
  <c r="CR1231" i="9"/>
  <c r="CP1229" i="9"/>
  <c r="CQ1230" i="9"/>
  <c r="CS1232" i="9"/>
  <c r="CO1228" i="9"/>
  <c r="AY1227" i="9"/>
  <c r="CQ1227" i="9" s="1"/>
  <c r="AW1253" i="9"/>
  <c r="CO1253" i="9" s="1"/>
  <c r="AO1253" i="9"/>
  <c r="CG1253" i="9" s="1"/>
  <c r="AU1253" i="9"/>
  <c r="CM1253" i="9" s="1"/>
  <c r="AM1253" i="9"/>
  <c r="CE1253" i="9" s="1"/>
  <c r="CE1269" i="9" s="1"/>
  <c r="AA31" i="11" s="1"/>
  <c r="BT498" i="5" s="1" a="1"/>
  <c r="BT498" i="5" s="1"/>
  <c r="BB1253" i="9"/>
  <c r="CT1253" i="9" s="1"/>
  <c r="AT1253" i="9"/>
  <c r="CL1253" i="9" s="1"/>
  <c r="BA1253" i="9"/>
  <c r="CS1253" i="9" s="1"/>
  <c r="AS1253" i="9"/>
  <c r="CK1253" i="9" s="1"/>
  <c r="AZ1253" i="9"/>
  <c r="CR1253" i="9" s="1"/>
  <c r="AR1253" i="9"/>
  <c r="CJ1253" i="9" s="1"/>
  <c r="AY1253" i="9"/>
  <c r="CQ1253" i="9" s="1"/>
  <c r="AV1253" i="9"/>
  <c r="CN1253" i="9" s="1"/>
  <c r="AQ1253" i="9"/>
  <c r="CI1253" i="9" s="1"/>
  <c r="AP1253" i="9"/>
  <c r="CH1253" i="9" s="1"/>
  <c r="AX1253" i="9"/>
  <c r="CP1253" i="9" s="1"/>
  <c r="AN1253" i="9"/>
  <c r="CF1253" i="9" s="1"/>
  <c r="L1254" i="9"/>
  <c r="J1254" i="9"/>
  <c r="F1255" i="9"/>
  <c r="K1254" i="9"/>
  <c r="AY1133" i="9"/>
  <c r="CQ1133" i="9" s="1"/>
  <c r="CS1138" i="9"/>
  <c r="CO1134" i="9"/>
  <c r="CQ1136" i="9"/>
  <c r="CR1137" i="9"/>
  <c r="CT1139" i="9"/>
  <c r="CP1135" i="9"/>
  <c r="AU1159" i="9"/>
  <c r="CM1159" i="9" s="1"/>
  <c r="AM1159" i="9"/>
  <c r="CE1159" i="9" s="1"/>
  <c r="CE1175" i="9" s="1"/>
  <c r="AA29" i="11" s="1"/>
  <c r="BT600" i="5" s="1" a="1"/>
  <c r="BT600" i="5" s="1"/>
  <c r="BB1159" i="9"/>
  <c r="CT1159" i="9" s="1"/>
  <c r="AT1159" i="9"/>
  <c r="CL1159" i="9" s="1"/>
  <c r="BA1159" i="9"/>
  <c r="CS1159" i="9" s="1"/>
  <c r="AS1159" i="9"/>
  <c r="CK1159" i="9" s="1"/>
  <c r="AZ1159" i="9"/>
  <c r="CR1159" i="9" s="1"/>
  <c r="AR1159" i="9"/>
  <c r="CJ1159" i="9" s="1"/>
  <c r="AX1159" i="9"/>
  <c r="CP1159" i="9" s="1"/>
  <c r="AP1159" i="9"/>
  <c r="CH1159" i="9" s="1"/>
  <c r="AY1159" i="9"/>
  <c r="CQ1159" i="9" s="1"/>
  <c r="AW1159" i="9"/>
  <c r="CO1159" i="9" s="1"/>
  <c r="AV1159" i="9"/>
  <c r="CN1159" i="9" s="1"/>
  <c r="AQ1159" i="9"/>
  <c r="CI1159" i="9" s="1"/>
  <c r="AN1159" i="9"/>
  <c r="CF1159" i="9" s="1"/>
  <c r="AO1159" i="9"/>
  <c r="CG1159" i="9" s="1"/>
  <c r="L1160" i="9"/>
  <c r="J1160" i="9"/>
  <c r="F1161" i="9"/>
  <c r="K1160" i="9"/>
  <c r="CR1091" i="9"/>
  <c r="CT1093" i="9"/>
  <c r="CO1088" i="9"/>
  <c r="CP1089" i="9"/>
  <c r="CN1087" i="9"/>
  <c r="CQ1090" i="9"/>
  <c r="CS1092" i="9"/>
  <c r="AX1113" i="9"/>
  <c r="CP1113" i="9" s="1"/>
  <c r="AP1113" i="9"/>
  <c r="CH1113" i="9" s="1"/>
  <c r="AW1113" i="9"/>
  <c r="CO1113" i="9" s="1"/>
  <c r="AO1113" i="9"/>
  <c r="CG1113" i="9" s="1"/>
  <c r="AU1113" i="9"/>
  <c r="CM1113" i="9" s="1"/>
  <c r="AS1113" i="9"/>
  <c r="CK1113" i="9" s="1"/>
  <c r="AR1113" i="9"/>
  <c r="CJ1113" i="9" s="1"/>
  <c r="BB1113" i="9"/>
  <c r="CT1113" i="9" s="1"/>
  <c r="AQ1113" i="9"/>
  <c r="CI1113" i="9" s="1"/>
  <c r="BA1113" i="9"/>
  <c r="CS1113" i="9" s="1"/>
  <c r="AN1113" i="9"/>
  <c r="CF1113" i="9" s="1"/>
  <c r="CF1128" i="9" s="1"/>
  <c r="AB28" i="11" s="1"/>
  <c r="BU617" i="5" s="1" a="1"/>
  <c r="BU617" i="5" s="1"/>
  <c r="AZ1113" i="9"/>
  <c r="CR1113" i="9" s="1"/>
  <c r="AY1113" i="9"/>
  <c r="CQ1113" i="9" s="1"/>
  <c r="AT1113" i="9"/>
  <c r="CL1113" i="9" s="1"/>
  <c r="AV1113" i="9"/>
  <c r="CN1113" i="9" s="1"/>
  <c r="K1114" i="9"/>
  <c r="J1114" i="9"/>
  <c r="F1115" i="9"/>
  <c r="L1114" i="9"/>
  <c r="AX1086" i="9"/>
  <c r="CP1086" i="9" s="1"/>
  <c r="AX1039" i="9"/>
  <c r="CP1039" i="9" s="1"/>
  <c r="CN1040" i="9"/>
  <c r="CQ1043" i="9"/>
  <c r="CP1042" i="9"/>
  <c r="CO1041" i="9"/>
  <c r="CS1045" i="9"/>
  <c r="CT1046" i="9"/>
  <c r="CR1044" i="9"/>
  <c r="K1066" i="9"/>
  <c r="J1066" i="9"/>
  <c r="F1067" i="9"/>
  <c r="L1066" i="9"/>
  <c r="AW1065" i="9"/>
  <c r="CO1065" i="9" s="1"/>
  <c r="AO1065" i="9"/>
  <c r="CG1065" i="9" s="1"/>
  <c r="AV1065" i="9"/>
  <c r="CN1065" i="9" s="1"/>
  <c r="AN1065" i="9"/>
  <c r="CF1065" i="9" s="1"/>
  <c r="AU1065" i="9"/>
  <c r="CM1065" i="9" s="1"/>
  <c r="AM1065" i="9"/>
  <c r="CE1065" i="9" s="1"/>
  <c r="CE1081" i="9" s="1"/>
  <c r="AA27" i="11" s="1"/>
  <c r="BT634" i="5" s="1" a="1"/>
  <c r="BT634" i="5" s="1"/>
  <c r="BB1065" i="9"/>
  <c r="CT1065" i="9" s="1"/>
  <c r="AT1065" i="9"/>
  <c r="CL1065" i="9" s="1"/>
  <c r="BA1065" i="9"/>
  <c r="CS1065" i="9" s="1"/>
  <c r="AS1065" i="9"/>
  <c r="CK1065" i="9" s="1"/>
  <c r="AZ1065" i="9"/>
  <c r="CR1065" i="9" s="1"/>
  <c r="AY1065" i="9"/>
  <c r="CQ1065" i="9" s="1"/>
  <c r="AX1065" i="9"/>
  <c r="CP1065" i="9" s="1"/>
  <c r="AR1065" i="9"/>
  <c r="CJ1065" i="9" s="1"/>
  <c r="AQ1065" i="9"/>
  <c r="CI1065" i="9" s="1"/>
  <c r="AP1065" i="9"/>
  <c r="CH1065" i="9" s="1"/>
  <c r="CQ946" i="9"/>
  <c r="CS948" i="9"/>
  <c r="CT949" i="9"/>
  <c r="CR947" i="9"/>
  <c r="AU971" i="9"/>
  <c r="CM971" i="9" s="1"/>
  <c r="AM971" i="9"/>
  <c r="CE971" i="9" s="1"/>
  <c r="CE987" i="9" s="1"/>
  <c r="AA25" i="11" s="1"/>
  <c r="BT857" i="5" s="1" a="1"/>
  <c r="BT857" i="5" s="1"/>
  <c r="BT862" i="5" s="1"/>
  <c r="BT866" i="5" s="1"/>
  <c r="AE54" i="12" s="1"/>
  <c r="BB971" i="9"/>
  <c r="CT971" i="9" s="1"/>
  <c r="AT971" i="9"/>
  <c r="CL971" i="9" s="1"/>
  <c r="BA971" i="9"/>
  <c r="CS971" i="9" s="1"/>
  <c r="AS971" i="9"/>
  <c r="CK971" i="9" s="1"/>
  <c r="AZ971" i="9"/>
  <c r="CR971" i="9" s="1"/>
  <c r="AR971" i="9"/>
  <c r="CJ971" i="9" s="1"/>
  <c r="AX971" i="9"/>
  <c r="CP971" i="9" s="1"/>
  <c r="AP971" i="9"/>
  <c r="CH971" i="9" s="1"/>
  <c r="AY971" i="9"/>
  <c r="CQ971" i="9" s="1"/>
  <c r="AW971" i="9"/>
  <c r="CO971" i="9" s="1"/>
  <c r="AV971" i="9"/>
  <c r="CN971" i="9" s="1"/>
  <c r="AQ971" i="9"/>
  <c r="CI971" i="9" s="1"/>
  <c r="AN971" i="9"/>
  <c r="CF971" i="9" s="1"/>
  <c r="AO971" i="9"/>
  <c r="CG971" i="9" s="1"/>
  <c r="BA945" i="9"/>
  <c r="CS945" i="9" s="1"/>
  <c r="L972" i="9"/>
  <c r="J972" i="9"/>
  <c r="F973" i="9"/>
  <c r="K972" i="9"/>
  <c r="AU924" i="9"/>
  <c r="CM924" i="9" s="1"/>
  <c r="AM924" i="9"/>
  <c r="CE924" i="9" s="1"/>
  <c r="CE940" i="9" s="1"/>
  <c r="AA24" i="11" s="1"/>
  <c r="BT874" i="5" s="1" a="1"/>
  <c r="BT874" i="5" s="1"/>
  <c r="BB924" i="9"/>
  <c r="CT924" i="9" s="1"/>
  <c r="AT924" i="9"/>
  <c r="CL924" i="9" s="1"/>
  <c r="BA924" i="9"/>
  <c r="CS924" i="9" s="1"/>
  <c r="AS924" i="9"/>
  <c r="CK924" i="9" s="1"/>
  <c r="AZ924" i="9"/>
  <c r="CR924" i="9" s="1"/>
  <c r="AR924" i="9"/>
  <c r="CJ924" i="9" s="1"/>
  <c r="AX924" i="9"/>
  <c r="CP924" i="9" s="1"/>
  <c r="AP924" i="9"/>
  <c r="CH924" i="9" s="1"/>
  <c r="AY924" i="9"/>
  <c r="CQ924" i="9" s="1"/>
  <c r="AW924" i="9"/>
  <c r="CO924" i="9" s="1"/>
  <c r="AV924" i="9"/>
  <c r="CN924" i="9" s="1"/>
  <c r="AQ924" i="9"/>
  <c r="CI924" i="9" s="1"/>
  <c r="AO924" i="9"/>
  <c r="CG924" i="9" s="1"/>
  <c r="AN924" i="9"/>
  <c r="CF924" i="9" s="1"/>
  <c r="L925" i="9"/>
  <c r="J925" i="9"/>
  <c r="F926" i="9"/>
  <c r="K925" i="9"/>
  <c r="CR901" i="9"/>
  <c r="CT903" i="9"/>
  <c r="CP899" i="9"/>
  <c r="CS902" i="9"/>
  <c r="CQ900" i="9"/>
  <c r="AZ898" i="9"/>
  <c r="CR898" i="9" s="1"/>
  <c r="CC893" i="9"/>
  <c r="Y23" i="11" s="1"/>
  <c r="BR891" i="5" s="1" a="1"/>
  <c r="BR891" i="5" s="1"/>
  <c r="AN851" i="9"/>
  <c r="CF851" i="9" s="1"/>
  <c r="CI857" i="9"/>
  <c r="CE853" i="9"/>
  <c r="CH856" i="9"/>
  <c r="CL860" i="9"/>
  <c r="CD852" i="9"/>
  <c r="CM861" i="9"/>
  <c r="CG855" i="9"/>
  <c r="CK859" i="9"/>
  <c r="CJ858" i="9"/>
  <c r="CF854" i="9"/>
  <c r="CN862" i="9"/>
  <c r="CO863" i="9"/>
  <c r="CP864" i="9"/>
  <c r="CQ865" i="9"/>
  <c r="CR866" i="9"/>
  <c r="CS867" i="9"/>
  <c r="CT868" i="9"/>
  <c r="F878" i="9"/>
  <c r="L877" i="9"/>
  <c r="K877" i="9"/>
  <c r="J877" i="9"/>
  <c r="AV876" i="9"/>
  <c r="CN876" i="9" s="1"/>
  <c r="AN876" i="9"/>
  <c r="CF876" i="9" s="1"/>
  <c r="AU876" i="9"/>
  <c r="CM876" i="9" s="1"/>
  <c r="AM876" i="9"/>
  <c r="CE876" i="9" s="1"/>
  <c r="BB876" i="9"/>
  <c r="CT876" i="9" s="1"/>
  <c r="AT876" i="9"/>
  <c r="CL876" i="9" s="1"/>
  <c r="AL876" i="9"/>
  <c r="CD876" i="9" s="1"/>
  <c r="BA876" i="9"/>
  <c r="CS876" i="9" s="1"/>
  <c r="AS876" i="9"/>
  <c r="CK876" i="9" s="1"/>
  <c r="AZ876" i="9"/>
  <c r="CR876" i="9" s="1"/>
  <c r="AR876" i="9"/>
  <c r="CJ876" i="9" s="1"/>
  <c r="AX876" i="9"/>
  <c r="CP876" i="9" s="1"/>
  <c r="AW876" i="9"/>
  <c r="CO876" i="9" s="1"/>
  <c r="AQ876" i="9"/>
  <c r="CI876" i="9" s="1"/>
  <c r="AP876" i="9"/>
  <c r="CH876" i="9" s="1"/>
  <c r="AO876" i="9"/>
  <c r="CG876" i="9" s="1"/>
  <c r="AY876" i="9"/>
  <c r="CQ876" i="9" s="1"/>
  <c r="AW736" i="9"/>
  <c r="CO736" i="9" s="1"/>
  <c r="AO736" i="9"/>
  <c r="CG736" i="9" s="1"/>
  <c r="AV736" i="9"/>
  <c r="CN736" i="9" s="1"/>
  <c r="AN736" i="9"/>
  <c r="CF736" i="9" s="1"/>
  <c r="AU736" i="9"/>
  <c r="CM736" i="9" s="1"/>
  <c r="AM736" i="9"/>
  <c r="CE736" i="9" s="1"/>
  <c r="CE752" i="9" s="1"/>
  <c r="AA20" i="11" s="1"/>
  <c r="BB736" i="9"/>
  <c r="CT736" i="9" s="1"/>
  <c r="AT736" i="9"/>
  <c r="CL736" i="9" s="1"/>
  <c r="AZ736" i="9"/>
  <c r="CR736" i="9" s="1"/>
  <c r="AR736" i="9"/>
  <c r="CJ736" i="9" s="1"/>
  <c r="AY736" i="9"/>
  <c r="CQ736" i="9" s="1"/>
  <c r="AQ736" i="9"/>
  <c r="CI736" i="9" s="1"/>
  <c r="BA736" i="9"/>
  <c r="CS736" i="9" s="1"/>
  <c r="AX736" i="9"/>
  <c r="CP736" i="9" s="1"/>
  <c r="AS736" i="9"/>
  <c r="CK736" i="9" s="1"/>
  <c r="AP736" i="9"/>
  <c r="CH736" i="9" s="1"/>
  <c r="CS714" i="9"/>
  <c r="CR713" i="9"/>
  <c r="CT715" i="9"/>
  <c r="CP711" i="9"/>
  <c r="CQ712" i="9"/>
  <c r="L737" i="9"/>
  <c r="F738" i="9"/>
  <c r="K737" i="9"/>
  <c r="J737" i="9"/>
  <c r="AZ710" i="9"/>
  <c r="CR710" i="9" s="1"/>
  <c r="F267" i="9"/>
  <c r="L266" i="9"/>
  <c r="K266" i="9"/>
  <c r="J266" i="9"/>
  <c r="BB265" i="9"/>
  <c r="CT265" i="9" s="1"/>
  <c r="AT265" i="9"/>
  <c r="CL265" i="9" s="1"/>
  <c r="AL265" i="9"/>
  <c r="CD265" i="9" s="1"/>
  <c r="CD282" i="9" s="1"/>
  <c r="Z10" i="11" s="1"/>
  <c r="BS56" i="5" s="1" a="1"/>
  <c r="BS56" i="5" s="1"/>
  <c r="BA265" i="9"/>
  <c r="CS265" i="9" s="1"/>
  <c r="AS265" i="9"/>
  <c r="CK265" i="9" s="1"/>
  <c r="AZ265" i="9"/>
  <c r="CR265" i="9" s="1"/>
  <c r="AR265" i="9"/>
  <c r="CJ265" i="9" s="1"/>
  <c r="AY265" i="9"/>
  <c r="CQ265" i="9" s="1"/>
  <c r="AQ265" i="9"/>
  <c r="CI265" i="9" s="1"/>
  <c r="AW265" i="9"/>
  <c r="CO265" i="9" s="1"/>
  <c r="AO265" i="9"/>
  <c r="CG265" i="9" s="1"/>
  <c r="AX265" i="9"/>
  <c r="CP265" i="9" s="1"/>
  <c r="AV265" i="9"/>
  <c r="CN265" i="9" s="1"/>
  <c r="AU265" i="9"/>
  <c r="CM265" i="9" s="1"/>
  <c r="AP265" i="9"/>
  <c r="CH265" i="9" s="1"/>
  <c r="AN265" i="9"/>
  <c r="CF265" i="9" s="1"/>
  <c r="AM265" i="9"/>
  <c r="CE265" i="9" s="1"/>
  <c r="BB77" i="9"/>
  <c r="CT77" i="9" s="1"/>
  <c r="AT77" i="9"/>
  <c r="CL77" i="9" s="1"/>
  <c r="AL77" i="9"/>
  <c r="CD77" i="9" s="1"/>
  <c r="CD94" i="9" s="1"/>
  <c r="Z6" i="11" s="1"/>
  <c r="AX77" i="9"/>
  <c r="CP77" i="9" s="1"/>
  <c r="AP77" i="9"/>
  <c r="CH77" i="9" s="1"/>
  <c r="AU77" i="9"/>
  <c r="CM77" i="9" s="1"/>
  <c r="BA77" i="9"/>
  <c r="CS77" i="9" s="1"/>
  <c r="AQ77" i="9"/>
  <c r="CI77" i="9" s="1"/>
  <c r="AZ77" i="9"/>
  <c r="CR77" i="9" s="1"/>
  <c r="AO77" i="9"/>
  <c r="CG77" i="9" s="1"/>
  <c r="AY77" i="9"/>
  <c r="CQ77" i="9" s="1"/>
  <c r="AN77" i="9"/>
  <c r="CF77" i="9" s="1"/>
  <c r="AV77" i="9"/>
  <c r="CN77" i="9" s="1"/>
  <c r="AM77" i="9"/>
  <c r="CE77" i="9" s="1"/>
  <c r="AR77" i="9"/>
  <c r="CJ77" i="9" s="1"/>
  <c r="AW77" i="9"/>
  <c r="CO77" i="9" s="1"/>
  <c r="AS77" i="9"/>
  <c r="CK77" i="9" s="1"/>
  <c r="F79" i="9"/>
  <c r="J78" i="9"/>
  <c r="L78" i="9"/>
  <c r="K78" i="9"/>
  <c r="AQ313" i="9"/>
  <c r="CI313" i="9" s="1"/>
  <c r="AO313" i="9"/>
  <c r="CG313" i="9" s="1"/>
  <c r="AM313" i="9"/>
  <c r="CE313" i="9" s="1"/>
  <c r="CE329" i="9" s="1"/>
  <c r="AA11" i="11" s="1"/>
  <c r="AP313" i="9"/>
  <c r="CH313" i="9" s="1"/>
  <c r="AT313" i="9"/>
  <c r="CL313" i="9" s="1"/>
  <c r="AU313" i="9"/>
  <c r="CM313" i="9" s="1"/>
  <c r="AR313" i="9"/>
  <c r="CJ313" i="9" s="1"/>
  <c r="AS313" i="9"/>
  <c r="CK313" i="9" s="1"/>
  <c r="AV313" i="9"/>
  <c r="CN313" i="9" s="1"/>
  <c r="AN313" i="9"/>
  <c r="CF313" i="9" s="1"/>
  <c r="BB313" i="9"/>
  <c r="CT313" i="9" s="1"/>
  <c r="AW313" i="9"/>
  <c r="CO313" i="9" s="1"/>
  <c r="AY313" i="9"/>
  <c r="CQ313" i="9" s="1"/>
  <c r="AX313" i="9"/>
  <c r="CP313" i="9" s="1"/>
  <c r="BA313" i="9"/>
  <c r="CS313" i="9" s="1"/>
  <c r="AZ313" i="9"/>
  <c r="CR313" i="9" s="1"/>
  <c r="AL124" i="9"/>
  <c r="CD124" i="9" s="1"/>
  <c r="CD141" i="9" s="1"/>
  <c r="Z7" i="11" s="1"/>
  <c r="AP124" i="9"/>
  <c r="CH124" i="9" s="1"/>
  <c r="AQ124" i="9"/>
  <c r="CI124" i="9" s="1"/>
  <c r="AS124" i="9"/>
  <c r="CK124" i="9" s="1"/>
  <c r="AT124" i="9"/>
  <c r="CL124" i="9" s="1"/>
  <c r="AN124" i="9"/>
  <c r="CF124" i="9" s="1"/>
  <c r="AR124" i="9"/>
  <c r="CJ124" i="9" s="1"/>
  <c r="AY124" i="9"/>
  <c r="CQ124" i="9" s="1"/>
  <c r="AM124" i="9"/>
  <c r="CE124" i="9" s="1"/>
  <c r="AV124" i="9"/>
  <c r="CN124" i="9" s="1"/>
  <c r="AO124" i="9"/>
  <c r="CG124" i="9" s="1"/>
  <c r="AZ124" i="9"/>
  <c r="CR124" i="9" s="1"/>
  <c r="BB124" i="9"/>
  <c r="CT124" i="9" s="1"/>
  <c r="AU124" i="9"/>
  <c r="CM124" i="9" s="1"/>
  <c r="AW124" i="9"/>
  <c r="CO124" i="9" s="1"/>
  <c r="BA124" i="9"/>
  <c r="CS124" i="9" s="1"/>
  <c r="AX124" i="9"/>
  <c r="CP124" i="9" s="1"/>
  <c r="F129" i="9"/>
  <c r="AN32" i="9"/>
  <c r="CF32" i="9" s="1"/>
  <c r="CF47" i="9" s="1"/>
  <c r="AB5" i="11" s="1"/>
  <c r="AP32" i="9"/>
  <c r="CH32" i="9" s="1"/>
  <c r="AO32" i="9"/>
  <c r="CG32" i="9" s="1"/>
  <c r="AR32" i="9"/>
  <c r="CJ32" i="9" s="1"/>
  <c r="AS32" i="9"/>
  <c r="CK32" i="9" s="1"/>
  <c r="BA32" i="9"/>
  <c r="CS32" i="9" s="1"/>
  <c r="BB32" i="9"/>
  <c r="CT32" i="9" s="1"/>
  <c r="AT32" i="9"/>
  <c r="CL32" i="9" s="1"/>
  <c r="AW32" i="9"/>
  <c r="CO32" i="9" s="1"/>
  <c r="AZ32" i="9"/>
  <c r="CR32" i="9" s="1"/>
  <c r="AV32" i="9"/>
  <c r="CN32" i="9" s="1"/>
  <c r="AX32" i="9"/>
  <c r="CP32" i="9" s="1"/>
  <c r="AQ32" i="9"/>
  <c r="CI32" i="9" s="1"/>
  <c r="AU32" i="9"/>
  <c r="CM32" i="9" s="1"/>
  <c r="AY32" i="9"/>
  <c r="CQ32" i="9" s="1"/>
  <c r="H126" i="9"/>
  <c r="K125" i="9"/>
  <c r="L125" i="9"/>
  <c r="J125" i="9"/>
  <c r="AQ782" i="9"/>
  <c r="CI782" i="9" s="1"/>
  <c r="AS782" i="9"/>
  <c r="CK782" i="9" s="1"/>
  <c r="AT782" i="9"/>
  <c r="CL782" i="9" s="1"/>
  <c r="AM782" i="9"/>
  <c r="CE782" i="9" s="1"/>
  <c r="AN782" i="9"/>
  <c r="CF782" i="9" s="1"/>
  <c r="AO782" i="9"/>
  <c r="CG782" i="9" s="1"/>
  <c r="AR782" i="9"/>
  <c r="CJ782" i="9" s="1"/>
  <c r="AW782" i="9"/>
  <c r="CO782" i="9" s="1"/>
  <c r="AY782" i="9"/>
  <c r="CQ782" i="9" s="1"/>
  <c r="AP782" i="9"/>
  <c r="CH782" i="9" s="1"/>
  <c r="BB782" i="9"/>
  <c r="CT782" i="9" s="1"/>
  <c r="AU782" i="9"/>
  <c r="CM782" i="9" s="1"/>
  <c r="AX782" i="9"/>
  <c r="CP782" i="9" s="1"/>
  <c r="AV782" i="9"/>
  <c r="CN782" i="9" s="1"/>
  <c r="AZ782" i="9"/>
  <c r="CR782" i="9" s="1"/>
  <c r="AL782" i="9"/>
  <c r="CD782" i="9" s="1"/>
  <c r="CD799" i="9" s="1"/>
  <c r="Z21" i="11" s="1"/>
  <c r="BA782" i="9"/>
  <c r="CS782" i="9" s="1"/>
  <c r="L33" i="9"/>
  <c r="F34" i="9"/>
  <c r="J33" i="9"/>
  <c r="K33" i="9"/>
  <c r="F690" i="9"/>
  <c r="J689" i="9"/>
  <c r="K689" i="9"/>
  <c r="L689" i="9"/>
  <c r="AO218" i="9"/>
  <c r="CG218" i="9" s="1"/>
  <c r="AM218" i="9"/>
  <c r="CE218" i="9" s="1"/>
  <c r="AP218" i="9"/>
  <c r="CH218" i="9" s="1"/>
  <c r="AN218" i="9"/>
  <c r="CF218" i="9" s="1"/>
  <c r="AR218" i="9"/>
  <c r="CJ218" i="9" s="1"/>
  <c r="AV218" i="9"/>
  <c r="CN218" i="9" s="1"/>
  <c r="BB218" i="9"/>
  <c r="CT218" i="9" s="1"/>
  <c r="BA218" i="9"/>
  <c r="CS218" i="9" s="1"/>
  <c r="AQ218" i="9"/>
  <c r="CI218" i="9" s="1"/>
  <c r="AW218" i="9"/>
  <c r="CO218" i="9" s="1"/>
  <c r="AX218" i="9"/>
  <c r="CP218" i="9" s="1"/>
  <c r="AZ218" i="9"/>
  <c r="CR218" i="9" s="1"/>
  <c r="AS218" i="9"/>
  <c r="CK218" i="9" s="1"/>
  <c r="AU218" i="9"/>
  <c r="CM218" i="9" s="1"/>
  <c r="AY218" i="9"/>
  <c r="CQ218" i="9" s="1"/>
  <c r="AT218" i="9"/>
  <c r="CL218" i="9" s="1"/>
  <c r="AL218" i="9"/>
  <c r="CD218" i="9" s="1"/>
  <c r="CD235" i="9" s="1"/>
  <c r="Z9" i="11" s="1"/>
  <c r="BB688" i="9"/>
  <c r="CT688" i="9" s="1"/>
  <c r="AU688" i="9"/>
  <c r="CM688" i="9" s="1"/>
  <c r="AW688" i="9"/>
  <c r="CO688" i="9" s="1"/>
  <c r="AV688" i="9"/>
  <c r="CN688" i="9" s="1"/>
  <c r="AS688" i="9"/>
  <c r="CK688" i="9" s="1"/>
  <c r="AN688" i="9"/>
  <c r="CF688" i="9" s="1"/>
  <c r="AZ688" i="9"/>
  <c r="CR688" i="9" s="1"/>
  <c r="AY688" i="9"/>
  <c r="CQ688" i="9" s="1"/>
  <c r="AR688" i="9"/>
  <c r="CJ688" i="9" s="1"/>
  <c r="AO688" i="9"/>
  <c r="CG688" i="9" s="1"/>
  <c r="AM688" i="9"/>
  <c r="CE688" i="9" s="1"/>
  <c r="BA688" i="9"/>
  <c r="CS688" i="9" s="1"/>
  <c r="AQ688" i="9"/>
  <c r="CI688" i="9" s="1"/>
  <c r="AP688" i="9"/>
  <c r="CH688" i="9" s="1"/>
  <c r="AL688" i="9"/>
  <c r="CD688" i="9" s="1"/>
  <c r="CD705" i="9" s="1"/>
  <c r="Z19" i="11" s="1"/>
  <c r="AX688" i="9"/>
  <c r="CP688" i="9" s="1"/>
  <c r="AT688" i="9"/>
  <c r="CL688" i="9" s="1"/>
  <c r="J783" i="9"/>
  <c r="K783" i="9"/>
  <c r="L783" i="9"/>
  <c r="F784" i="9"/>
  <c r="K314" i="9"/>
  <c r="L314" i="9"/>
  <c r="J314" i="9"/>
  <c r="F315" i="9"/>
  <c r="K219" i="9"/>
  <c r="F220" i="9"/>
  <c r="J219" i="9"/>
  <c r="L219" i="9"/>
  <c r="AA1019" i="1"/>
  <c r="AA1022" i="1" s="1"/>
  <c r="AA985" i="1"/>
  <c r="AA988" i="1" s="1"/>
  <c r="Z951" i="1"/>
  <c r="Z954" i="1" s="1"/>
  <c r="Z917" i="1"/>
  <c r="Z920" i="1" s="1"/>
  <c r="AA849" i="1"/>
  <c r="AA852" i="1" s="1"/>
  <c r="Z815" i="1"/>
  <c r="Z818" i="1" s="1"/>
  <c r="Z781" i="1"/>
  <c r="Z784" i="1" s="1"/>
  <c r="Z713" i="1"/>
  <c r="Z716" i="1" s="1"/>
  <c r="Z679" i="1"/>
  <c r="Z682" i="1" s="1"/>
  <c r="AA645" i="1"/>
  <c r="AA648" i="1" s="1"/>
  <c r="Z543" i="1"/>
  <c r="Z546" i="1" s="1"/>
  <c r="AB509" i="1"/>
  <c r="AB512" i="1" s="1"/>
  <c r="Z237" i="1"/>
  <c r="Z240" i="1" s="1"/>
  <c r="AA203" i="1"/>
  <c r="AA206" i="1" s="1"/>
  <c r="Z67" i="1"/>
  <c r="Z70" i="1" s="1"/>
  <c r="AB101" i="1"/>
  <c r="AB104" i="1" s="1"/>
  <c r="AB577" i="1"/>
  <c r="AB580" i="1" s="1"/>
  <c r="AB169" i="1"/>
  <c r="AB172" i="1" s="1"/>
  <c r="BS159" i="5" l="1" a="1"/>
  <c r="BS159" i="5" s="1"/>
  <c r="BS873" i="5" a="1"/>
  <c r="BS873" i="5" s="1"/>
  <c r="BS879" i="5" s="1"/>
  <c r="BS883" i="5" s="1"/>
  <c r="AD55" i="12" s="1"/>
  <c r="BS822" i="5" a="1"/>
  <c r="BS822" i="5" s="1"/>
  <c r="BS828" i="5" s="1"/>
  <c r="BS832" i="5" s="1"/>
  <c r="AD52" i="12" s="1"/>
  <c r="AC52" i="12"/>
  <c r="BS57" i="5" a="1"/>
  <c r="BS57" i="5" s="1"/>
  <c r="BS890" i="5" a="1"/>
  <c r="BS890" i="5" s="1"/>
  <c r="BS839" i="5" a="1"/>
  <c r="BS839" i="5" s="1"/>
  <c r="BS845" i="5" s="1"/>
  <c r="BS849" i="5" s="1"/>
  <c r="BR896" i="5"/>
  <c r="BR900" i="5" s="1"/>
  <c r="AC56" i="12" s="1"/>
  <c r="AQ12" i="7" a="1"/>
  <c r="AQ12" i="7" s="1"/>
  <c r="AQ14" i="7" a="1"/>
  <c r="AQ14" i="7" s="1"/>
  <c r="AQ9" i="7" a="1"/>
  <c r="AQ9" i="7" s="1"/>
  <c r="AQ13" i="7" a="1"/>
  <c r="AQ13" i="7" s="1"/>
  <c r="AQ19" i="7" a="1"/>
  <c r="AQ19" i="7" s="1"/>
  <c r="AQ11" i="7" a="1"/>
  <c r="AQ11" i="7" s="1"/>
  <c r="AQ17" i="7" a="1"/>
  <c r="AQ17" i="7" s="1"/>
  <c r="AQ16" i="7" a="1"/>
  <c r="AQ16" i="7" s="1"/>
  <c r="AQ18" i="7" a="1"/>
  <c r="AQ18" i="7" s="1"/>
  <c r="AQ10" i="7" a="1"/>
  <c r="AQ10" i="7" s="1"/>
  <c r="AQ21" i="7" a="1"/>
  <c r="AQ21" i="7" s="1"/>
  <c r="AQ23" i="7" a="1"/>
  <c r="AQ23" i="7" s="1"/>
  <c r="AQ24" i="7" a="1"/>
  <c r="AQ24" i="7" s="1"/>
  <c r="AQ30" i="7" a="1"/>
  <c r="AQ30" i="7" s="1"/>
  <c r="AQ22" i="7" a="1"/>
  <c r="AQ22" i="7" s="1"/>
  <c r="AQ20" i="7" a="1"/>
  <c r="AQ20" i="7" s="1"/>
  <c r="AQ31" i="7" a="1"/>
  <c r="AQ31" i="7" s="1"/>
  <c r="AQ28" i="7" a="1"/>
  <c r="AQ28" i="7" s="1"/>
  <c r="AQ34" i="7" a="1"/>
  <c r="AQ34" i="7" s="1"/>
  <c r="AQ25" i="7" a="1"/>
  <c r="AQ25" i="7" s="1"/>
  <c r="AQ26" i="7" a="1"/>
  <c r="AQ26" i="7" s="1"/>
  <c r="AQ15" i="7" a="1"/>
  <c r="AQ15" i="7" s="1"/>
  <c r="AQ36" i="7" a="1"/>
  <c r="AQ36" i="7" s="1"/>
  <c r="AQ37" i="7" a="1"/>
  <c r="AQ37" i="7" s="1"/>
  <c r="AQ32" i="7" a="1"/>
  <c r="AQ32" i="7" s="1"/>
  <c r="AQ27" i="7" a="1"/>
  <c r="AQ27" i="7" s="1"/>
  <c r="AQ29" i="7" a="1"/>
  <c r="AQ29" i="7" s="1"/>
  <c r="AQ33" i="7" a="1"/>
  <c r="AQ33" i="7" s="1"/>
  <c r="AQ35" i="7" a="1"/>
  <c r="AQ35" i="7" s="1"/>
  <c r="AQ44" i="7" a="1"/>
  <c r="AQ44" i="7" s="1"/>
  <c r="AQ38" i="7" a="1"/>
  <c r="AQ38" i="7" s="1"/>
  <c r="AQ41" i="7" a="1"/>
  <c r="AQ41" i="7" s="1"/>
  <c r="AQ42" i="7" a="1"/>
  <c r="AQ42" i="7" s="1"/>
  <c r="AQ43" i="7" a="1"/>
  <c r="AQ43" i="7" s="1"/>
  <c r="AQ39" i="7" a="1"/>
  <c r="AQ39" i="7" s="1"/>
  <c r="AQ40" i="7" a="1"/>
  <c r="AQ40" i="7" s="1"/>
  <c r="E39" i="6"/>
  <c r="D41" i="6"/>
  <c r="F41" i="6" s="1"/>
  <c r="Q37" i="14"/>
  <c r="Q45" i="14" s="1"/>
  <c r="Q24" i="14"/>
  <c r="Q40" i="14" s="1"/>
  <c r="P25" i="14"/>
  <c r="P41" i="14" s="1"/>
  <c r="P42" i="14" s="1"/>
  <c r="BS471" i="5"/>
  <c r="BS475" i="5" s="1"/>
  <c r="AD31" i="12" s="1"/>
  <c r="BR63" i="5"/>
  <c r="BR67" i="5" s="1"/>
  <c r="AC7" i="12" s="1"/>
  <c r="AO5" i="7" s="1" a="1"/>
  <c r="AO5" i="7" s="1"/>
  <c r="BS539" i="5"/>
  <c r="BS543" i="5" s="1"/>
  <c r="AD35" i="12" s="1"/>
  <c r="BR131" i="5"/>
  <c r="BR135" i="5" s="1"/>
  <c r="AC11" i="12" s="1"/>
  <c r="BR216" i="5"/>
  <c r="BR220" i="5" s="1"/>
  <c r="AC16" i="12" s="1"/>
  <c r="Q53" i="14"/>
  <c r="P36" i="14"/>
  <c r="P44" i="14" s="1"/>
  <c r="Q35" i="14"/>
  <c r="Q43" i="14" s="1"/>
  <c r="Q20" i="14"/>
  <c r="C41" i="6" s="1"/>
  <c r="AC36" i="12"/>
  <c r="AD39" i="12"/>
  <c r="AC26" i="12"/>
  <c r="BT296" i="5" a="1"/>
  <c r="BT296" i="5" s="1"/>
  <c r="BT301" i="5" s="1"/>
  <c r="BT305" i="5" s="1"/>
  <c r="AE21" i="12" s="1"/>
  <c r="BT669" i="5" a="1"/>
  <c r="BT669" i="5" s="1"/>
  <c r="BT566" i="5" a="1"/>
  <c r="BT566" i="5" s="1"/>
  <c r="BT210" i="5" a="1"/>
  <c r="BT210" i="5" s="1"/>
  <c r="BT347" i="5" a="1"/>
  <c r="BT347" i="5" s="1"/>
  <c r="BT431" i="5" a="1"/>
  <c r="BT431" i="5" s="1"/>
  <c r="BT618" i="5" a="1"/>
  <c r="BT618" i="5" s="1"/>
  <c r="BT262" i="5" a="1"/>
  <c r="BT262" i="5" s="1"/>
  <c r="BT482" i="5" a="1"/>
  <c r="BT482" i="5" s="1"/>
  <c r="BT533" i="5" a="1"/>
  <c r="BT533" i="5" s="1"/>
  <c r="BT380" i="5" a="1"/>
  <c r="BT380" i="5" s="1"/>
  <c r="BT126" i="5" a="1"/>
  <c r="BT126" i="5" s="1"/>
  <c r="BU226" i="5" a="1"/>
  <c r="BU226" i="5" s="1"/>
  <c r="BU175" i="5" a="1"/>
  <c r="BU175" i="5" s="1"/>
  <c r="BT719" i="5" a="1"/>
  <c r="BT719" i="5" s="1"/>
  <c r="BT770" i="5" a="1"/>
  <c r="BT770" i="5" s="1"/>
  <c r="BT777" i="5" s="1"/>
  <c r="BT781" i="5" s="1"/>
  <c r="AE49" i="12" s="1"/>
  <c r="BT534" i="5" a="1"/>
  <c r="BT534" i="5" s="1"/>
  <c r="BT567" i="5" a="1"/>
  <c r="BT567" i="5" s="1"/>
  <c r="BT379" i="5" a="1"/>
  <c r="BT379" i="5" s="1"/>
  <c r="BS244" i="5" a="1"/>
  <c r="BS244" i="5" s="1"/>
  <c r="BS250" i="5" s="1"/>
  <c r="BS254" i="5" s="1"/>
  <c r="AD18" i="12" s="1"/>
  <c r="BS328" i="5" a="1"/>
  <c r="BS328" i="5" s="1"/>
  <c r="BS335" i="5" s="1"/>
  <c r="BS339" i="5" s="1"/>
  <c r="AD23" i="12" s="1"/>
  <c r="BS141" i="5" a="1"/>
  <c r="BS141" i="5" s="1"/>
  <c r="BS148" i="5" s="1"/>
  <c r="BS152" i="5" s="1"/>
  <c r="AD12" i="12" s="1"/>
  <c r="BS670" i="5" a="1"/>
  <c r="BS670" i="5" s="1"/>
  <c r="BS675" i="5" s="1"/>
  <c r="BS679" i="5" s="1"/>
  <c r="AD43" i="12" s="1"/>
  <c r="BS432" i="5" a="1"/>
  <c r="BS432" i="5" s="1"/>
  <c r="BS437" i="5" s="1"/>
  <c r="BS441" i="5" s="1"/>
  <c r="AD29" i="12" s="1"/>
  <c r="BS720" i="5" a="1"/>
  <c r="BS720" i="5" s="1"/>
  <c r="BS726" i="5" s="1"/>
  <c r="BS730" i="5" s="1"/>
  <c r="AD46" i="12" s="1"/>
  <c r="BS568" i="5" a="1"/>
  <c r="BS568" i="5" s="1"/>
  <c r="BS573" i="5" s="1"/>
  <c r="BS577" i="5" s="1"/>
  <c r="AD37" i="12" s="1"/>
  <c r="BS211" i="5" a="1"/>
  <c r="BS211" i="5" s="1"/>
  <c r="BS619" i="5" a="1"/>
  <c r="BS619" i="5" s="1"/>
  <c r="BS624" i="5" s="1"/>
  <c r="BS628" i="5" s="1"/>
  <c r="AD40" i="12" s="1"/>
  <c r="BS192" i="5" a="1"/>
  <c r="BS192" i="5" s="1"/>
  <c r="BS199" i="5" s="1"/>
  <c r="BS203" i="5" s="1"/>
  <c r="AD15" i="12" s="1"/>
  <c r="BS381" i="5" a="1"/>
  <c r="BS381" i="5" s="1"/>
  <c r="BS386" i="5" s="1"/>
  <c r="BS390" i="5" s="1"/>
  <c r="AD26" i="12" s="1"/>
  <c r="BS483" i="5" a="1"/>
  <c r="BS483" i="5" s="1"/>
  <c r="BS488" i="5" s="1"/>
  <c r="BS492" i="5" s="1"/>
  <c r="AD32" i="12" s="1"/>
  <c r="BS93" i="5" a="1"/>
  <c r="BS93" i="5" s="1"/>
  <c r="D60" i="11"/>
  <c r="BT652" i="5" a="1"/>
  <c r="BT652" i="5" s="1"/>
  <c r="BT658" i="5" s="1"/>
  <c r="BT662" i="5" s="1"/>
  <c r="AE42" i="12" s="1"/>
  <c r="BT516" i="5" a="1"/>
  <c r="BT516" i="5" s="1"/>
  <c r="BT522" i="5" s="1"/>
  <c r="BT526" i="5" s="1"/>
  <c r="AE34" i="12" s="1"/>
  <c r="BT549" i="5" a="1"/>
  <c r="BT549" i="5" s="1"/>
  <c r="BT601" i="5" a="1"/>
  <c r="BT601" i="5" s="1"/>
  <c r="BT607" i="5" s="1"/>
  <c r="BT611" i="5" s="1"/>
  <c r="AE39" i="12" s="1"/>
  <c r="BT414" i="5" a="1"/>
  <c r="BT414" i="5" s="1"/>
  <c r="BT420" i="5" s="1"/>
  <c r="BT424" i="5" s="1"/>
  <c r="BT465" i="5" a="1"/>
  <c r="BT465" i="5" s="1"/>
  <c r="BT363" i="5" a="1"/>
  <c r="BT363" i="5" s="1"/>
  <c r="BT330" i="5" a="1"/>
  <c r="BT330" i="5" s="1"/>
  <c r="BT245" i="5" a="1"/>
  <c r="BT245" i="5" s="1"/>
  <c r="BT143" i="5" a="1"/>
  <c r="BT143" i="5" s="1"/>
  <c r="BT193" i="5" a="1"/>
  <c r="BT193" i="5" s="1"/>
  <c r="BS398" i="5" a="1"/>
  <c r="BS398" i="5" s="1"/>
  <c r="BS261" i="5" a="1"/>
  <c r="BS261" i="5" s="1"/>
  <c r="BS267" i="5" s="1"/>
  <c r="BS271" i="5" s="1"/>
  <c r="AD19" i="12" s="1"/>
  <c r="BS345" i="5" a="1"/>
  <c r="BS345" i="5" s="1"/>
  <c r="BS352" i="5" s="1"/>
  <c r="BS356" i="5" s="1"/>
  <c r="AD24" i="12" s="1"/>
  <c r="BS585" i="5" a="1"/>
  <c r="BS585" i="5" s="1"/>
  <c r="BS209" i="5" a="1"/>
  <c r="BS209" i="5" s="1"/>
  <c r="BS687" i="5" a="1"/>
  <c r="BS687" i="5" s="1"/>
  <c r="BS228" i="5" a="1"/>
  <c r="BS228" i="5" s="1"/>
  <c r="BS737" i="5" a="1"/>
  <c r="BS737" i="5" s="1"/>
  <c r="BS636" i="5" a="1"/>
  <c r="BS636" i="5" s="1"/>
  <c r="BS500" i="5" a="1"/>
  <c r="BS500" i="5" s="1"/>
  <c r="BS449" i="5" a="1"/>
  <c r="BS449" i="5" s="1"/>
  <c r="BS176" i="5" a="1"/>
  <c r="BS176" i="5" s="1"/>
  <c r="BS125" i="5" a="1"/>
  <c r="BS125" i="5" s="1"/>
  <c r="BR743" i="5"/>
  <c r="BR747" i="5" s="1"/>
  <c r="AC47" i="12" s="1"/>
  <c r="BS584" i="5" a="1"/>
  <c r="BS584" i="5" s="1"/>
  <c r="BS396" i="5" a="1"/>
  <c r="BS396" i="5" s="1"/>
  <c r="BS550" i="5" a="1"/>
  <c r="BS550" i="5" s="1"/>
  <c r="BS556" i="5" s="1"/>
  <c r="BS560" i="5" s="1"/>
  <c r="BS362" i="5" a="1"/>
  <c r="BS362" i="5" s="1"/>
  <c r="BS369" i="5" s="1"/>
  <c r="BS373" i="5" s="1"/>
  <c r="AD25" i="12" s="1"/>
  <c r="AP7" i="7" s="1" a="1"/>
  <c r="AP7" i="7" s="1"/>
  <c r="BS787" i="5" a="1"/>
  <c r="BS787" i="5" s="1"/>
  <c r="BS794" i="5" s="1"/>
  <c r="BS798" i="5" s="1"/>
  <c r="AD50" i="12" s="1"/>
  <c r="BS736" i="5" a="1"/>
  <c r="BS736" i="5" s="1"/>
  <c r="BS124" i="5" a="1"/>
  <c r="BS124" i="5" s="1"/>
  <c r="BS90" i="5" a="1"/>
  <c r="BS90" i="5" s="1"/>
  <c r="BR635" i="5" a="1"/>
  <c r="BR635" i="5" s="1"/>
  <c r="BR641" i="5" s="1"/>
  <c r="BR645" i="5" s="1"/>
  <c r="AC41" i="12" s="1"/>
  <c r="BR686" i="5" a="1"/>
  <c r="BR686" i="5" s="1"/>
  <c r="BR692" i="5" s="1"/>
  <c r="BR696" i="5" s="1"/>
  <c r="AC44" i="12" s="1"/>
  <c r="BR583" i="5" a="1"/>
  <c r="BR583" i="5" s="1"/>
  <c r="BR590" i="5" s="1"/>
  <c r="BR594" i="5" s="1"/>
  <c r="AC38" i="12" s="1"/>
  <c r="BR499" i="5" a="1"/>
  <c r="BR499" i="5" s="1"/>
  <c r="BR505" i="5" s="1"/>
  <c r="BR509" i="5" s="1"/>
  <c r="AC33" i="12" s="1"/>
  <c r="BR448" i="5" a="1"/>
  <c r="BR448" i="5" s="1"/>
  <c r="BR454" i="5" s="1"/>
  <c r="BR458" i="5" s="1"/>
  <c r="AC30" i="12" s="1"/>
  <c r="BT73" i="5" a="1"/>
  <c r="BT73" i="5" s="1"/>
  <c r="CG46" i="7"/>
  <c r="CG47" i="7"/>
  <c r="CF48" i="7"/>
  <c r="CH8" i="7" a="1"/>
  <c r="CH8" i="7" s="1"/>
  <c r="CH7" i="7" a="1"/>
  <c r="CH7" i="7" s="1"/>
  <c r="CH9" i="7" a="1"/>
  <c r="CH9" i="7" s="1"/>
  <c r="CH5" i="7" a="1"/>
  <c r="CH5" i="7" s="1"/>
  <c r="CH10" i="7" a="1"/>
  <c r="CH10" i="7" s="1"/>
  <c r="BR397" i="5" a="1"/>
  <c r="BR397" i="5" s="1"/>
  <c r="BR403" i="5" s="1"/>
  <c r="BR407" i="5" s="1"/>
  <c r="AC27" i="12" s="1"/>
  <c r="BR227" i="5" a="1"/>
  <c r="BR227" i="5" s="1"/>
  <c r="BR233" i="5" s="1"/>
  <c r="BR237" i="5" s="1"/>
  <c r="AC17" i="12" s="1"/>
  <c r="BR177" i="5" a="1"/>
  <c r="BR177" i="5" s="1"/>
  <c r="BR182" i="5" s="1"/>
  <c r="BR186" i="5" s="1"/>
  <c r="AC14" i="12" s="1"/>
  <c r="BT23" i="5" a="1"/>
  <c r="BT23" i="5" s="1"/>
  <c r="BR74" i="5" a="1"/>
  <c r="BR74" i="5" s="1"/>
  <c r="BR80" i="5" s="1"/>
  <c r="BR84" i="5" s="1"/>
  <c r="AC8" i="12" s="1"/>
  <c r="BT75" i="5" a="1"/>
  <c r="BT75" i="5" s="1"/>
  <c r="BR165" i="5"/>
  <c r="BR169" i="5" s="1"/>
  <c r="AC13" i="12" s="1"/>
  <c r="BS39" i="5" a="1"/>
  <c r="BS39" i="5" s="1"/>
  <c r="BS76" i="5" a="1"/>
  <c r="BS76" i="5" s="1"/>
  <c r="BS158" i="5" a="1"/>
  <c r="BS158" i="5" s="1"/>
  <c r="BS22" i="5" a="1"/>
  <c r="BS22" i="5" s="1"/>
  <c r="BT61" i="5" a="1"/>
  <c r="BT61" i="5" s="1"/>
  <c r="BT59" i="5" a="1"/>
  <c r="BT59" i="5" s="1"/>
  <c r="BT78" i="5" a="1"/>
  <c r="BT78" i="5" s="1"/>
  <c r="BT27" i="5" a="1"/>
  <c r="BT27" i="5" s="1"/>
  <c r="BT24" i="5" a="1"/>
  <c r="BT24" i="5" s="1"/>
  <c r="BU58" i="5" a="1"/>
  <c r="BU58" i="5" s="1"/>
  <c r="BS60" i="5" a="1"/>
  <c r="BS60" i="5" s="1"/>
  <c r="BS164" i="5" a="1"/>
  <c r="BS164" i="5" s="1"/>
  <c r="BS162" i="5" a="1"/>
  <c r="BS162" i="5" s="1"/>
  <c r="BS160" i="5" a="1"/>
  <c r="BS160" i="5" s="1"/>
  <c r="BS44" i="5" a="1"/>
  <c r="BS44" i="5" s="1"/>
  <c r="BS41" i="5" a="1"/>
  <c r="BS41" i="5" s="1"/>
  <c r="BS108" i="5" a="1"/>
  <c r="BS108" i="5" s="1"/>
  <c r="BS163" i="5" a="1"/>
  <c r="BS163" i="5" s="1"/>
  <c r="BS112" i="5" a="1"/>
  <c r="BS112" i="5" s="1"/>
  <c r="BS110" i="5" a="1"/>
  <c r="BS110" i="5" s="1"/>
  <c r="BS161" i="5" a="1"/>
  <c r="BS161" i="5" s="1"/>
  <c r="BS107" i="5" a="1"/>
  <c r="BS107" i="5" s="1"/>
  <c r="BS26" i="5" a="1"/>
  <c r="BS26" i="5" s="1"/>
  <c r="BS25" i="5" a="1"/>
  <c r="BS25" i="5" s="1"/>
  <c r="BS109" i="5" a="1"/>
  <c r="BS109" i="5" s="1"/>
  <c r="BS40" i="5" a="1"/>
  <c r="BS40" i="5" s="1"/>
  <c r="BS77" i="5" a="1"/>
  <c r="BS77" i="5" s="1"/>
  <c r="BS79" i="5" a="1"/>
  <c r="BS79" i="5" s="1"/>
  <c r="BS111" i="5" a="1"/>
  <c r="BS111" i="5" s="1"/>
  <c r="BS42" i="5" a="1"/>
  <c r="BS42" i="5" s="1"/>
  <c r="AI46" i="7"/>
  <c r="AI47" i="7"/>
  <c r="S16" i="14" s="1"/>
  <c r="S19" i="14" s="1"/>
  <c r="BR46" i="5"/>
  <c r="BR50" i="5" s="1"/>
  <c r="AC6" i="12" s="1"/>
  <c r="AO8" i="7" s="1" a="1"/>
  <c r="AO8" i="7" s="1"/>
  <c r="BR29" i="5"/>
  <c r="BR33" i="5" s="1"/>
  <c r="AC5" i="12" s="1"/>
  <c r="BR114" i="5"/>
  <c r="BR118" i="5" s="1"/>
  <c r="AC10" i="12" s="1"/>
  <c r="AO6" i="7" s="1" a="1"/>
  <c r="AO6" i="7" s="1"/>
  <c r="AB9" i="12"/>
  <c r="BR97" i="5"/>
  <c r="BR101" i="5" s="1"/>
  <c r="AQ3" i="7"/>
  <c r="CI6" i="7" s="1" a="1"/>
  <c r="CI6" i="7" s="1"/>
  <c r="AI149" i="5"/>
  <c r="BX149" i="5" a="1"/>
  <c r="BX149" i="5" s="1"/>
  <c r="BW151" i="5"/>
  <c r="BX150" i="5" a="1"/>
  <c r="BX150" i="5" s="1"/>
  <c r="AI150" i="5"/>
  <c r="BX184" i="5" a="1"/>
  <c r="BX184" i="5" s="1"/>
  <c r="AI184" i="5"/>
  <c r="BW183" i="5" a="1"/>
  <c r="BW183" i="5" s="1"/>
  <c r="BW185" i="5" s="1"/>
  <c r="AH183" i="5"/>
  <c r="BW168" i="5"/>
  <c r="AI166" i="5"/>
  <c r="BX166" i="5" a="1"/>
  <c r="BX166" i="5" s="1"/>
  <c r="BX167" i="5" a="1"/>
  <c r="BX167" i="5" s="1"/>
  <c r="AI167" i="5"/>
  <c r="AG133" i="5"/>
  <c r="BV133" i="5" a="1"/>
  <c r="BV133" i="5" s="1"/>
  <c r="BV134" i="5" s="1"/>
  <c r="AI132" i="5"/>
  <c r="BX132" i="5" a="1"/>
  <c r="BX132" i="5" s="1"/>
  <c r="BW115" i="5" a="1"/>
  <c r="BW115" i="5" s="1"/>
  <c r="BW117" i="5" s="1"/>
  <c r="AH115" i="5"/>
  <c r="AI116" i="5"/>
  <c r="BX116" i="5" a="1"/>
  <c r="BX116" i="5" s="1"/>
  <c r="BX99" i="5" a="1"/>
  <c r="BX99" i="5" s="1"/>
  <c r="BX100" i="5" s="1"/>
  <c r="AI99" i="5"/>
  <c r="AK98" i="5"/>
  <c r="BZ98" i="5" a="1"/>
  <c r="BZ98" i="5" s="1"/>
  <c r="BW81" i="5" a="1"/>
  <c r="BW81" i="5" s="1"/>
  <c r="BW83" i="5" s="1"/>
  <c r="AH81" i="5"/>
  <c r="BX82" i="5" a="1"/>
  <c r="BX82" i="5" s="1"/>
  <c r="AI82" i="5"/>
  <c r="BW64" i="5" a="1"/>
  <c r="BW64" i="5" s="1"/>
  <c r="BW66" i="5" s="1"/>
  <c r="AH64" i="5"/>
  <c r="AI65" i="5"/>
  <c r="BX65" i="5" a="1"/>
  <c r="BX65" i="5" s="1"/>
  <c r="BV48" i="5" a="1"/>
  <c r="BV48" i="5" s="1"/>
  <c r="BV49" i="5" s="1"/>
  <c r="AG48" i="5"/>
  <c r="BX47" i="5" a="1"/>
  <c r="BX47" i="5" s="1"/>
  <c r="AI47" i="5"/>
  <c r="AH30" i="5"/>
  <c r="BW30" i="5" a="1"/>
  <c r="BW30" i="5" s="1"/>
  <c r="BW32" i="5" s="1"/>
  <c r="AH5" i="5"/>
  <c r="AG10" i="5"/>
  <c r="AH11" i="5"/>
  <c r="AG13" i="5"/>
  <c r="AW1347" i="9"/>
  <c r="CO1347" i="9" s="1"/>
  <c r="AO1347" i="9"/>
  <c r="CG1347" i="9" s="1"/>
  <c r="AV1347" i="9"/>
  <c r="CN1347" i="9" s="1"/>
  <c r="AN1347" i="9"/>
  <c r="CF1347" i="9" s="1"/>
  <c r="AU1347" i="9"/>
  <c r="CM1347" i="9" s="1"/>
  <c r="AM1347" i="9"/>
  <c r="CE1347" i="9" s="1"/>
  <c r="CE1363" i="9" s="1"/>
  <c r="AA33" i="11" s="1"/>
  <c r="BT464" i="5" s="1" a="1"/>
  <c r="BT464" i="5" s="1"/>
  <c r="BB1347" i="9"/>
  <c r="CT1347" i="9" s="1"/>
  <c r="AT1347" i="9"/>
  <c r="CL1347" i="9" s="1"/>
  <c r="AZ1347" i="9"/>
  <c r="CR1347" i="9" s="1"/>
  <c r="AR1347" i="9"/>
  <c r="CJ1347" i="9" s="1"/>
  <c r="AY1347" i="9"/>
  <c r="CQ1347" i="9" s="1"/>
  <c r="AQ1347" i="9"/>
  <c r="CI1347" i="9" s="1"/>
  <c r="BA1347" i="9"/>
  <c r="CS1347" i="9" s="1"/>
  <c r="AX1347" i="9"/>
  <c r="CP1347" i="9" s="1"/>
  <c r="AS1347" i="9"/>
  <c r="CK1347" i="9" s="1"/>
  <c r="AP1347" i="9"/>
  <c r="CH1347" i="9" s="1"/>
  <c r="L1348" i="9"/>
  <c r="F1349" i="9"/>
  <c r="K1348" i="9"/>
  <c r="J1348" i="9"/>
  <c r="CR1323" i="9"/>
  <c r="CT1325" i="9"/>
  <c r="CQ1322" i="9"/>
  <c r="CS1324" i="9"/>
  <c r="BA1321" i="9"/>
  <c r="CS1321" i="9" s="1"/>
  <c r="CQ1275" i="9"/>
  <c r="CR1276" i="9"/>
  <c r="CT1278" i="9"/>
  <c r="CS1277" i="9"/>
  <c r="L1302" i="9"/>
  <c r="J1302" i="9"/>
  <c r="F1303" i="9"/>
  <c r="K1302" i="9"/>
  <c r="AZ1301" i="9"/>
  <c r="CR1301" i="9" s="1"/>
  <c r="AR1301" i="9"/>
  <c r="CJ1301" i="9" s="1"/>
  <c r="AY1301" i="9"/>
  <c r="CQ1301" i="9" s="1"/>
  <c r="AQ1301" i="9"/>
  <c r="CI1301" i="9" s="1"/>
  <c r="AW1301" i="9"/>
  <c r="CO1301" i="9" s="1"/>
  <c r="AO1301" i="9"/>
  <c r="CG1301" i="9" s="1"/>
  <c r="AV1301" i="9"/>
  <c r="CN1301" i="9" s="1"/>
  <c r="AN1301" i="9"/>
  <c r="CF1301" i="9" s="1"/>
  <c r="CF1316" i="9" s="1"/>
  <c r="AB32" i="11" s="1"/>
  <c r="BU481" i="5" s="1" a="1"/>
  <c r="BU481" i="5" s="1"/>
  <c r="AU1301" i="9"/>
  <c r="CM1301" i="9" s="1"/>
  <c r="BA1301" i="9"/>
  <c r="CS1301" i="9" s="1"/>
  <c r="AX1301" i="9"/>
  <c r="CP1301" i="9" s="1"/>
  <c r="AT1301" i="9"/>
  <c r="CL1301" i="9" s="1"/>
  <c r="AP1301" i="9"/>
  <c r="CH1301" i="9" s="1"/>
  <c r="BB1301" i="9"/>
  <c r="CT1301" i="9" s="1"/>
  <c r="AS1301" i="9"/>
  <c r="CK1301" i="9" s="1"/>
  <c r="BA1274" i="9"/>
  <c r="CS1274" i="9" s="1"/>
  <c r="AZ1254" i="9"/>
  <c r="CR1254" i="9" s="1"/>
  <c r="AR1254" i="9"/>
  <c r="CJ1254" i="9" s="1"/>
  <c r="AX1254" i="9"/>
  <c r="CP1254" i="9" s="1"/>
  <c r="AP1254" i="9"/>
  <c r="CH1254" i="9" s="1"/>
  <c r="AW1254" i="9"/>
  <c r="CO1254" i="9" s="1"/>
  <c r="AO1254" i="9"/>
  <c r="CG1254" i="9" s="1"/>
  <c r="AV1254" i="9"/>
  <c r="CN1254" i="9" s="1"/>
  <c r="AN1254" i="9"/>
  <c r="CF1254" i="9" s="1"/>
  <c r="CF1269" i="9" s="1"/>
  <c r="AB31" i="11" s="1"/>
  <c r="BU498" i="5" s="1" a="1"/>
  <c r="BU498" i="5" s="1"/>
  <c r="AU1254" i="9"/>
  <c r="CM1254" i="9" s="1"/>
  <c r="BA1254" i="9"/>
  <c r="CS1254" i="9" s="1"/>
  <c r="AY1254" i="9"/>
  <c r="CQ1254" i="9" s="1"/>
  <c r="AT1254" i="9"/>
  <c r="CL1254" i="9" s="1"/>
  <c r="AQ1254" i="9"/>
  <c r="CI1254" i="9" s="1"/>
  <c r="BB1254" i="9"/>
  <c r="CT1254" i="9" s="1"/>
  <c r="AS1254" i="9"/>
  <c r="CK1254" i="9" s="1"/>
  <c r="K1255" i="9"/>
  <c r="J1255" i="9"/>
  <c r="F1256" i="9"/>
  <c r="L1255" i="9"/>
  <c r="AZ1227" i="9"/>
  <c r="CR1227" i="9" s="1"/>
  <c r="CT1232" i="9"/>
  <c r="CP1228" i="9"/>
  <c r="CQ1229" i="9"/>
  <c r="CR1230" i="9"/>
  <c r="CS1231" i="9"/>
  <c r="AX1160" i="9"/>
  <c r="CP1160" i="9" s="1"/>
  <c r="AP1160" i="9"/>
  <c r="CH1160" i="9" s="1"/>
  <c r="AW1160" i="9"/>
  <c r="CO1160" i="9" s="1"/>
  <c r="AO1160" i="9"/>
  <c r="CG1160" i="9" s="1"/>
  <c r="AV1160" i="9"/>
  <c r="CN1160" i="9" s="1"/>
  <c r="AN1160" i="9"/>
  <c r="CF1160" i="9" s="1"/>
  <c r="CF1175" i="9" s="1"/>
  <c r="AB29" i="11" s="1"/>
  <c r="BU600" i="5" s="1" a="1"/>
  <c r="BU600" i="5" s="1"/>
  <c r="AU1160" i="9"/>
  <c r="CM1160" i="9" s="1"/>
  <c r="BA1160" i="9"/>
  <c r="CS1160" i="9" s="1"/>
  <c r="AS1160" i="9"/>
  <c r="CK1160" i="9" s="1"/>
  <c r="BB1160" i="9"/>
  <c r="CT1160" i="9" s="1"/>
  <c r="AZ1160" i="9"/>
  <c r="CR1160" i="9" s="1"/>
  <c r="AY1160" i="9"/>
  <c r="CQ1160" i="9" s="1"/>
  <c r="AR1160" i="9"/>
  <c r="CJ1160" i="9" s="1"/>
  <c r="AT1160" i="9"/>
  <c r="CL1160" i="9" s="1"/>
  <c r="AQ1160" i="9"/>
  <c r="CI1160" i="9" s="1"/>
  <c r="K1161" i="9"/>
  <c r="J1161" i="9"/>
  <c r="F1162" i="9"/>
  <c r="L1161" i="9"/>
  <c r="AZ1133" i="9"/>
  <c r="CR1133" i="9" s="1"/>
  <c r="CS1137" i="9"/>
  <c r="CQ1135" i="9"/>
  <c r="CP1134" i="9"/>
  <c r="CR1136" i="9"/>
  <c r="CT1138" i="9"/>
  <c r="AY1086" i="9"/>
  <c r="CQ1086" i="9" s="1"/>
  <c r="CT1092" i="9"/>
  <c r="CR1090" i="9"/>
  <c r="CQ1089" i="9"/>
  <c r="CS1091" i="9"/>
  <c r="CO1087" i="9"/>
  <c r="CP1088" i="9"/>
  <c r="L1115" i="9"/>
  <c r="K1115" i="9"/>
  <c r="J1115" i="9"/>
  <c r="F1116" i="9"/>
  <c r="AU1114" i="9"/>
  <c r="CM1114" i="9" s="1"/>
  <c r="BB1114" i="9"/>
  <c r="CT1114" i="9" s="1"/>
  <c r="AT1114" i="9"/>
  <c r="CL1114" i="9" s="1"/>
  <c r="AZ1114" i="9"/>
  <c r="CR1114" i="9" s="1"/>
  <c r="AR1114" i="9"/>
  <c r="CJ1114" i="9" s="1"/>
  <c r="AW1114" i="9"/>
  <c r="CO1114" i="9" s="1"/>
  <c r="AV1114" i="9"/>
  <c r="CN1114" i="9" s="1"/>
  <c r="AS1114" i="9"/>
  <c r="CK1114" i="9" s="1"/>
  <c r="AQ1114" i="9"/>
  <c r="CI1114" i="9" s="1"/>
  <c r="AP1114" i="9"/>
  <c r="CH1114" i="9" s="1"/>
  <c r="BA1114" i="9"/>
  <c r="CS1114" i="9" s="1"/>
  <c r="AO1114" i="9"/>
  <c r="CG1114" i="9" s="1"/>
  <c r="CG1128" i="9" s="1"/>
  <c r="AC28" i="11" s="1"/>
  <c r="BV617" i="5" s="1" a="1"/>
  <c r="BV617" i="5" s="1"/>
  <c r="AX1114" i="9"/>
  <c r="CP1114" i="9" s="1"/>
  <c r="AY1114" i="9"/>
  <c r="CQ1114" i="9" s="1"/>
  <c r="AY1039" i="9"/>
  <c r="CQ1039" i="9" s="1"/>
  <c r="CQ1042" i="9"/>
  <c r="CR1043" i="9"/>
  <c r="CT1045" i="9"/>
  <c r="CP1041" i="9"/>
  <c r="CO1040" i="9"/>
  <c r="CS1044" i="9"/>
  <c r="L1067" i="9"/>
  <c r="K1067" i="9"/>
  <c r="J1067" i="9"/>
  <c r="F1068" i="9"/>
  <c r="AZ1066" i="9"/>
  <c r="CR1066" i="9" s="1"/>
  <c r="AR1066" i="9"/>
  <c r="CJ1066" i="9" s="1"/>
  <c r="AY1066" i="9"/>
  <c r="CQ1066" i="9" s="1"/>
  <c r="AQ1066" i="9"/>
  <c r="CI1066" i="9" s="1"/>
  <c r="AX1066" i="9"/>
  <c r="CP1066" i="9" s="1"/>
  <c r="AP1066" i="9"/>
  <c r="CH1066" i="9" s="1"/>
  <c r="AW1066" i="9"/>
  <c r="CO1066" i="9" s="1"/>
  <c r="AO1066" i="9"/>
  <c r="CG1066" i="9" s="1"/>
  <c r="AV1066" i="9"/>
  <c r="CN1066" i="9" s="1"/>
  <c r="AN1066" i="9"/>
  <c r="CF1066" i="9" s="1"/>
  <c r="CF1081" i="9" s="1"/>
  <c r="AB27" i="11" s="1"/>
  <c r="BU634" i="5" s="1" a="1"/>
  <c r="BU634" i="5" s="1"/>
  <c r="BB1066" i="9"/>
  <c r="CT1066" i="9" s="1"/>
  <c r="BA1066" i="9"/>
  <c r="CS1066" i="9" s="1"/>
  <c r="AU1066" i="9"/>
  <c r="CM1066" i="9" s="1"/>
  <c r="AT1066" i="9"/>
  <c r="CL1066" i="9" s="1"/>
  <c r="AS1066" i="9"/>
  <c r="CK1066" i="9" s="1"/>
  <c r="K973" i="9"/>
  <c r="J973" i="9"/>
  <c r="F974" i="9"/>
  <c r="L973" i="9"/>
  <c r="AX972" i="9"/>
  <c r="CP972" i="9" s="1"/>
  <c r="AP972" i="9"/>
  <c r="CH972" i="9" s="1"/>
  <c r="AW972" i="9"/>
  <c r="CO972" i="9" s="1"/>
  <c r="AO972" i="9"/>
  <c r="CG972" i="9" s="1"/>
  <c r="AV972" i="9"/>
  <c r="CN972" i="9" s="1"/>
  <c r="AN972" i="9"/>
  <c r="CF972" i="9" s="1"/>
  <c r="CF987" i="9" s="1"/>
  <c r="AB25" i="11" s="1"/>
  <c r="BU857" i="5" s="1" a="1"/>
  <c r="BU857" i="5" s="1"/>
  <c r="BU862" i="5" s="1"/>
  <c r="BU866" i="5" s="1"/>
  <c r="AF54" i="12" s="1"/>
  <c r="AU972" i="9"/>
  <c r="CM972" i="9" s="1"/>
  <c r="BA972" i="9"/>
  <c r="CS972" i="9" s="1"/>
  <c r="AS972" i="9"/>
  <c r="CK972" i="9" s="1"/>
  <c r="BB972" i="9"/>
  <c r="CT972" i="9" s="1"/>
  <c r="AZ972" i="9"/>
  <c r="CR972" i="9" s="1"/>
  <c r="AY972" i="9"/>
  <c r="CQ972" i="9" s="1"/>
  <c r="AR972" i="9"/>
  <c r="CJ972" i="9" s="1"/>
  <c r="AT972" i="9"/>
  <c r="CL972" i="9" s="1"/>
  <c r="AQ972" i="9"/>
  <c r="CI972" i="9" s="1"/>
  <c r="CT948" i="9"/>
  <c r="CS947" i="9"/>
  <c r="CR946" i="9"/>
  <c r="BB945" i="9"/>
  <c r="CT945" i="9" s="1"/>
  <c r="BA898" i="9"/>
  <c r="CS898" i="9" s="1"/>
  <c r="CS901" i="9"/>
  <c r="CQ899" i="9"/>
  <c r="CT902" i="9"/>
  <c r="CR900" i="9"/>
  <c r="K926" i="9"/>
  <c r="J926" i="9"/>
  <c r="F927" i="9"/>
  <c r="L926" i="9"/>
  <c r="AX925" i="9"/>
  <c r="CP925" i="9" s="1"/>
  <c r="AP925" i="9"/>
  <c r="CH925" i="9" s="1"/>
  <c r="AW925" i="9"/>
  <c r="CO925" i="9" s="1"/>
  <c r="AO925" i="9"/>
  <c r="CG925" i="9" s="1"/>
  <c r="AV925" i="9"/>
  <c r="CN925" i="9" s="1"/>
  <c r="AN925" i="9"/>
  <c r="CF925" i="9" s="1"/>
  <c r="CF940" i="9" s="1"/>
  <c r="AB24" i="11" s="1"/>
  <c r="BU874" i="5" s="1" a="1"/>
  <c r="BU874" i="5" s="1"/>
  <c r="AU925" i="9"/>
  <c r="CM925" i="9" s="1"/>
  <c r="BA925" i="9"/>
  <c r="CS925" i="9" s="1"/>
  <c r="AS925" i="9"/>
  <c r="CK925" i="9" s="1"/>
  <c r="BB925" i="9"/>
  <c r="CT925" i="9" s="1"/>
  <c r="AZ925" i="9"/>
  <c r="CR925" i="9" s="1"/>
  <c r="AY925" i="9"/>
  <c r="CQ925" i="9" s="1"/>
  <c r="AT925" i="9"/>
  <c r="CL925" i="9" s="1"/>
  <c r="AR925" i="9"/>
  <c r="CJ925" i="9" s="1"/>
  <c r="AQ925" i="9"/>
  <c r="CI925" i="9" s="1"/>
  <c r="CG854" i="9"/>
  <c r="CJ857" i="9"/>
  <c r="CI856" i="9"/>
  <c r="CM860" i="9"/>
  <c r="CE852" i="9"/>
  <c r="CN861" i="9"/>
  <c r="CF853" i="9"/>
  <c r="CL859" i="9"/>
  <c r="CH855" i="9"/>
  <c r="CO862" i="9"/>
  <c r="CK858" i="9"/>
  <c r="CP863" i="9"/>
  <c r="CQ864" i="9"/>
  <c r="CR865" i="9"/>
  <c r="CS866" i="9"/>
  <c r="CT867" i="9"/>
  <c r="CD893" i="9"/>
  <c r="Z23" i="11" s="1"/>
  <c r="BS891" i="5" s="1" a="1"/>
  <c r="BS891" i="5" s="1"/>
  <c r="AO851" i="9"/>
  <c r="CG851" i="9" s="1"/>
  <c r="AW877" i="9"/>
  <c r="CO877" i="9" s="1"/>
  <c r="AO877" i="9"/>
  <c r="CG877" i="9" s="1"/>
  <c r="AV877" i="9"/>
  <c r="CN877" i="9" s="1"/>
  <c r="AN877" i="9"/>
  <c r="CF877" i="9" s="1"/>
  <c r="AU877" i="9"/>
  <c r="CM877" i="9" s="1"/>
  <c r="AM877" i="9"/>
  <c r="CE877" i="9" s="1"/>
  <c r="BB877" i="9"/>
  <c r="CT877" i="9" s="1"/>
  <c r="AT877" i="9"/>
  <c r="CL877" i="9" s="1"/>
  <c r="BA877" i="9"/>
  <c r="CS877" i="9" s="1"/>
  <c r="AS877" i="9"/>
  <c r="CK877" i="9" s="1"/>
  <c r="AZ877" i="9"/>
  <c r="CR877" i="9" s="1"/>
  <c r="AY877" i="9"/>
  <c r="CQ877" i="9" s="1"/>
  <c r="AX877" i="9"/>
  <c r="CP877" i="9" s="1"/>
  <c r="AR877" i="9"/>
  <c r="CJ877" i="9" s="1"/>
  <c r="AQ877" i="9"/>
  <c r="CI877" i="9" s="1"/>
  <c r="AP877" i="9"/>
  <c r="CH877" i="9" s="1"/>
  <c r="K878" i="9"/>
  <c r="J878" i="9"/>
  <c r="F879" i="9"/>
  <c r="L878" i="9"/>
  <c r="CQ711" i="9"/>
  <c r="CT714" i="9"/>
  <c r="CS713" i="9"/>
  <c r="CR712" i="9"/>
  <c r="BA710" i="9"/>
  <c r="CS710" i="9" s="1"/>
  <c r="AZ737" i="9"/>
  <c r="CR737" i="9" s="1"/>
  <c r="AR737" i="9"/>
  <c r="CJ737" i="9" s="1"/>
  <c r="AY737" i="9"/>
  <c r="CQ737" i="9" s="1"/>
  <c r="AQ737" i="9"/>
  <c r="CI737" i="9" s="1"/>
  <c r="AX737" i="9"/>
  <c r="CP737" i="9" s="1"/>
  <c r="AP737" i="9"/>
  <c r="CH737" i="9" s="1"/>
  <c r="AW737" i="9"/>
  <c r="CO737" i="9" s="1"/>
  <c r="AO737" i="9"/>
  <c r="CG737" i="9" s="1"/>
  <c r="AU737" i="9"/>
  <c r="CM737" i="9" s="1"/>
  <c r="BB737" i="9"/>
  <c r="CT737" i="9" s="1"/>
  <c r="AT737" i="9"/>
  <c r="CL737" i="9" s="1"/>
  <c r="AV737" i="9"/>
  <c r="CN737" i="9" s="1"/>
  <c r="AS737" i="9"/>
  <c r="CK737" i="9" s="1"/>
  <c r="AN737" i="9"/>
  <c r="CF737" i="9" s="1"/>
  <c r="CF752" i="9" s="1"/>
  <c r="AB20" i="11" s="1"/>
  <c r="BA737" i="9"/>
  <c r="CS737" i="9" s="1"/>
  <c r="L738" i="9"/>
  <c r="K738" i="9"/>
  <c r="J738" i="9"/>
  <c r="F739" i="9"/>
  <c r="AU266" i="9"/>
  <c r="CM266" i="9" s="1"/>
  <c r="AM266" i="9"/>
  <c r="CE266" i="9" s="1"/>
  <c r="CE282" i="9" s="1"/>
  <c r="AA10" i="11" s="1"/>
  <c r="BB266" i="9"/>
  <c r="CT266" i="9" s="1"/>
  <c r="AT266" i="9"/>
  <c r="CL266" i="9" s="1"/>
  <c r="BA266" i="9"/>
  <c r="CS266" i="9" s="1"/>
  <c r="AS266" i="9"/>
  <c r="CK266" i="9" s="1"/>
  <c r="AZ266" i="9"/>
  <c r="CR266" i="9" s="1"/>
  <c r="AR266" i="9"/>
  <c r="CJ266" i="9" s="1"/>
  <c r="AX266" i="9"/>
  <c r="CP266" i="9" s="1"/>
  <c r="AP266" i="9"/>
  <c r="CH266" i="9" s="1"/>
  <c r="AY266" i="9"/>
  <c r="CQ266" i="9" s="1"/>
  <c r="AW266" i="9"/>
  <c r="CO266" i="9" s="1"/>
  <c r="AV266" i="9"/>
  <c r="CN266" i="9" s="1"/>
  <c r="AQ266" i="9"/>
  <c r="CI266" i="9" s="1"/>
  <c r="AN266" i="9"/>
  <c r="CF266" i="9" s="1"/>
  <c r="AO266" i="9"/>
  <c r="CG266" i="9" s="1"/>
  <c r="L267" i="9"/>
  <c r="J267" i="9"/>
  <c r="K267" i="9"/>
  <c r="F268" i="9"/>
  <c r="AU78" i="9"/>
  <c r="CM78" i="9" s="1"/>
  <c r="AM78" i="9"/>
  <c r="CE78" i="9" s="1"/>
  <c r="CE94" i="9" s="1"/>
  <c r="AA6" i="11" s="1"/>
  <c r="AY78" i="9"/>
  <c r="CQ78" i="9" s="1"/>
  <c r="AQ78" i="9"/>
  <c r="CI78" i="9" s="1"/>
  <c r="AX78" i="9"/>
  <c r="CP78" i="9" s="1"/>
  <c r="AN78" i="9"/>
  <c r="CF78" i="9" s="1"/>
  <c r="AT78" i="9"/>
  <c r="CL78" i="9" s="1"/>
  <c r="AS78" i="9"/>
  <c r="CK78" i="9" s="1"/>
  <c r="BB78" i="9"/>
  <c r="CT78" i="9" s="1"/>
  <c r="AR78" i="9"/>
  <c r="CJ78" i="9" s="1"/>
  <c r="AZ78" i="9"/>
  <c r="CR78" i="9" s="1"/>
  <c r="AO78" i="9"/>
  <c r="CG78" i="9" s="1"/>
  <c r="BA78" i="9"/>
  <c r="CS78" i="9" s="1"/>
  <c r="AP78" i="9"/>
  <c r="CH78" i="9" s="1"/>
  <c r="AV78" i="9"/>
  <c r="CN78" i="9" s="1"/>
  <c r="AW78" i="9"/>
  <c r="CO78" i="9" s="1"/>
  <c r="F80" i="9"/>
  <c r="K79" i="9"/>
  <c r="L79" i="9"/>
  <c r="J79" i="9"/>
  <c r="F691" i="9"/>
  <c r="J690" i="9"/>
  <c r="L690" i="9"/>
  <c r="K690" i="9"/>
  <c r="H127" i="9"/>
  <c r="J126" i="9"/>
  <c r="K126" i="9"/>
  <c r="L126" i="9"/>
  <c r="AM783" i="9"/>
  <c r="CE783" i="9" s="1"/>
  <c r="CE799" i="9" s="1"/>
  <c r="AA21" i="11" s="1"/>
  <c r="AR783" i="9"/>
  <c r="CJ783" i="9" s="1"/>
  <c r="AN783" i="9"/>
  <c r="CF783" i="9" s="1"/>
  <c r="AU783" i="9"/>
  <c r="CM783" i="9" s="1"/>
  <c r="AO783" i="9"/>
  <c r="CG783" i="9" s="1"/>
  <c r="AW783" i="9"/>
  <c r="CO783" i="9" s="1"/>
  <c r="AY783" i="9"/>
  <c r="CQ783" i="9" s="1"/>
  <c r="AP783" i="9"/>
  <c r="CH783" i="9" s="1"/>
  <c r="AV783" i="9"/>
  <c r="CN783" i="9" s="1"/>
  <c r="AZ783" i="9"/>
  <c r="CR783" i="9" s="1"/>
  <c r="AS783" i="9"/>
  <c r="CK783" i="9" s="1"/>
  <c r="BB783" i="9"/>
  <c r="CT783" i="9" s="1"/>
  <c r="AQ783" i="9"/>
  <c r="CI783" i="9" s="1"/>
  <c r="AT783" i="9"/>
  <c r="CL783" i="9" s="1"/>
  <c r="AX783" i="9"/>
  <c r="CP783" i="9" s="1"/>
  <c r="BA783" i="9"/>
  <c r="CS783" i="9" s="1"/>
  <c r="AP33" i="9"/>
  <c r="CH33" i="9" s="1"/>
  <c r="AQ33" i="9"/>
  <c r="CI33" i="9" s="1"/>
  <c r="AV33" i="9"/>
  <c r="CN33" i="9" s="1"/>
  <c r="AY33" i="9"/>
  <c r="CQ33" i="9" s="1"/>
  <c r="AR33" i="9"/>
  <c r="CJ33" i="9" s="1"/>
  <c r="AS33" i="9"/>
  <c r="CK33" i="9" s="1"/>
  <c r="BA33" i="9"/>
  <c r="CS33" i="9" s="1"/>
  <c r="BB33" i="9"/>
  <c r="CT33" i="9" s="1"/>
  <c r="AT33" i="9"/>
  <c r="CL33" i="9" s="1"/>
  <c r="AW33" i="9"/>
  <c r="CO33" i="9" s="1"/>
  <c r="AZ33" i="9"/>
  <c r="CR33" i="9" s="1"/>
  <c r="AO33" i="9"/>
  <c r="CG33" i="9" s="1"/>
  <c r="CG47" i="9" s="1"/>
  <c r="AC5" i="11" s="1"/>
  <c r="AX33" i="9"/>
  <c r="CP33" i="9" s="1"/>
  <c r="AU33" i="9"/>
  <c r="CM33" i="9" s="1"/>
  <c r="J129" i="9"/>
  <c r="F130" i="9"/>
  <c r="AW314" i="9"/>
  <c r="CO314" i="9" s="1"/>
  <c r="AQ314" i="9"/>
  <c r="CI314" i="9" s="1"/>
  <c r="AP314" i="9"/>
  <c r="CH314" i="9" s="1"/>
  <c r="AT314" i="9"/>
  <c r="CL314" i="9" s="1"/>
  <c r="AU314" i="9"/>
  <c r="CM314" i="9" s="1"/>
  <c r="AV314" i="9"/>
  <c r="CN314" i="9" s="1"/>
  <c r="AZ314" i="9"/>
  <c r="CR314" i="9" s="1"/>
  <c r="BA314" i="9"/>
  <c r="CS314" i="9" s="1"/>
  <c r="AO314" i="9"/>
  <c r="CG314" i="9" s="1"/>
  <c r="BB314" i="9"/>
  <c r="CT314" i="9" s="1"/>
  <c r="AN314" i="9"/>
  <c r="CF314" i="9" s="1"/>
  <c r="CF329" i="9" s="1"/>
  <c r="AB11" i="11" s="1"/>
  <c r="AY314" i="9"/>
  <c r="CQ314" i="9" s="1"/>
  <c r="AS314" i="9"/>
  <c r="CK314" i="9" s="1"/>
  <c r="AR314" i="9"/>
  <c r="CJ314" i="9" s="1"/>
  <c r="AX314" i="9"/>
  <c r="CP314" i="9" s="1"/>
  <c r="L315" i="9"/>
  <c r="J315" i="9"/>
  <c r="K315" i="9"/>
  <c r="F316" i="9"/>
  <c r="L34" i="9"/>
  <c r="F35" i="9"/>
  <c r="J34" i="9"/>
  <c r="K34" i="9"/>
  <c r="AQ219" i="9"/>
  <c r="CI219" i="9" s="1"/>
  <c r="AS219" i="9"/>
  <c r="CK219" i="9" s="1"/>
  <c r="AP219" i="9"/>
  <c r="CH219" i="9" s="1"/>
  <c r="AN219" i="9"/>
  <c r="CF219" i="9" s="1"/>
  <c r="AU219" i="9"/>
  <c r="CM219" i="9" s="1"/>
  <c r="AW219" i="9"/>
  <c r="CO219" i="9" s="1"/>
  <c r="BB219" i="9"/>
  <c r="CT219" i="9" s="1"/>
  <c r="AY219" i="9"/>
  <c r="CQ219" i="9" s="1"/>
  <c r="BA219" i="9"/>
  <c r="CS219" i="9" s="1"/>
  <c r="AO219" i="9"/>
  <c r="CG219" i="9" s="1"/>
  <c r="AT219" i="9"/>
  <c r="CL219" i="9" s="1"/>
  <c r="AV219" i="9"/>
  <c r="CN219" i="9" s="1"/>
  <c r="AM219" i="9"/>
  <c r="CE219" i="9" s="1"/>
  <c r="CE235" i="9" s="1"/>
  <c r="AA9" i="11" s="1"/>
  <c r="AX219" i="9"/>
  <c r="CP219" i="9" s="1"/>
  <c r="AR219" i="9"/>
  <c r="CJ219" i="9" s="1"/>
  <c r="AZ219" i="9"/>
  <c r="CR219" i="9" s="1"/>
  <c r="L220" i="9"/>
  <c r="F221" i="9"/>
  <c r="K220" i="9"/>
  <c r="J220" i="9"/>
  <c r="AM125" i="9"/>
  <c r="CE125" i="9" s="1"/>
  <c r="CE141" i="9" s="1"/>
  <c r="AA7" i="11" s="1"/>
  <c r="AP125" i="9"/>
  <c r="CH125" i="9" s="1"/>
  <c r="AO125" i="9"/>
  <c r="CG125" i="9" s="1"/>
  <c r="AQ125" i="9"/>
  <c r="CI125" i="9" s="1"/>
  <c r="AS125" i="9"/>
  <c r="CK125" i="9" s="1"/>
  <c r="AX125" i="9"/>
  <c r="CP125" i="9" s="1"/>
  <c r="AZ125" i="9"/>
  <c r="CR125" i="9" s="1"/>
  <c r="AU125" i="9"/>
  <c r="CM125" i="9" s="1"/>
  <c r="AW125" i="9"/>
  <c r="CO125" i="9" s="1"/>
  <c r="AY125" i="9"/>
  <c r="CQ125" i="9" s="1"/>
  <c r="BA125" i="9"/>
  <c r="CS125" i="9" s="1"/>
  <c r="AR125" i="9"/>
  <c r="CJ125" i="9" s="1"/>
  <c r="AN125" i="9"/>
  <c r="CF125" i="9" s="1"/>
  <c r="BB125" i="9"/>
  <c r="CT125" i="9" s="1"/>
  <c r="AT125" i="9"/>
  <c r="CL125" i="9" s="1"/>
  <c r="AV125" i="9"/>
  <c r="CN125" i="9" s="1"/>
  <c r="BB689" i="9"/>
  <c r="CT689" i="9" s="1"/>
  <c r="AU689" i="9"/>
  <c r="CM689" i="9" s="1"/>
  <c r="AW689" i="9"/>
  <c r="CO689" i="9" s="1"/>
  <c r="AV689" i="9"/>
  <c r="CN689" i="9" s="1"/>
  <c r="AS689" i="9"/>
  <c r="CK689" i="9" s="1"/>
  <c r="AN689" i="9"/>
  <c r="CF689" i="9" s="1"/>
  <c r="AZ689" i="9"/>
  <c r="CR689" i="9" s="1"/>
  <c r="AY689" i="9"/>
  <c r="CQ689" i="9" s="1"/>
  <c r="AR689" i="9"/>
  <c r="CJ689" i="9" s="1"/>
  <c r="AO689" i="9"/>
  <c r="CG689" i="9" s="1"/>
  <c r="AM689" i="9"/>
  <c r="CE689" i="9" s="1"/>
  <c r="CE705" i="9" s="1"/>
  <c r="AA19" i="11" s="1"/>
  <c r="AX689" i="9"/>
  <c r="CP689" i="9" s="1"/>
  <c r="AT689" i="9"/>
  <c r="CL689" i="9" s="1"/>
  <c r="AQ689" i="9"/>
  <c r="CI689" i="9" s="1"/>
  <c r="AP689" i="9"/>
  <c r="CH689" i="9" s="1"/>
  <c r="BA689" i="9"/>
  <c r="CS689" i="9" s="1"/>
  <c r="L784" i="9"/>
  <c r="J784" i="9"/>
  <c r="K784" i="9"/>
  <c r="F785" i="9"/>
  <c r="AB1019" i="1"/>
  <c r="AB1022" i="1" s="1"/>
  <c r="AB985" i="1"/>
  <c r="AB988" i="1" s="1"/>
  <c r="AA951" i="1"/>
  <c r="AA954" i="1" s="1"/>
  <c r="AA917" i="1"/>
  <c r="AA920" i="1" s="1"/>
  <c r="AB849" i="1"/>
  <c r="AB852" i="1" s="1"/>
  <c r="AA815" i="1"/>
  <c r="AA818" i="1" s="1"/>
  <c r="AA781" i="1"/>
  <c r="AA784" i="1" s="1"/>
  <c r="AA713" i="1"/>
  <c r="AA716" i="1" s="1"/>
  <c r="AA679" i="1"/>
  <c r="AA682" i="1" s="1"/>
  <c r="AB645" i="1"/>
  <c r="AB648" i="1" s="1"/>
  <c r="AA543" i="1"/>
  <c r="AA546" i="1" s="1"/>
  <c r="AA237" i="1"/>
  <c r="AA240" i="1" s="1"/>
  <c r="AB203" i="1"/>
  <c r="AB206" i="1" s="1"/>
  <c r="AA67" i="1"/>
  <c r="AA70" i="1" s="1"/>
  <c r="AC169" i="1"/>
  <c r="AC172" i="1" s="1"/>
  <c r="AC101" i="1"/>
  <c r="AC104" i="1" s="1"/>
  <c r="BS63" i="5" l="1"/>
  <c r="BS67" i="5" s="1"/>
  <c r="AD7" i="12" s="1"/>
  <c r="AP5" i="7" s="1" a="1"/>
  <c r="AP5" i="7" s="1"/>
  <c r="BT890" i="5" a="1"/>
  <c r="BT890" i="5" s="1"/>
  <c r="BT839" i="5" a="1"/>
  <c r="BT839" i="5" s="1"/>
  <c r="BT845" i="5" s="1"/>
  <c r="BT849" i="5" s="1"/>
  <c r="AE53" i="12" s="1"/>
  <c r="AD53" i="12"/>
  <c r="BS896" i="5"/>
  <c r="BS900" i="5" s="1"/>
  <c r="AD56" i="12" s="1"/>
  <c r="BT873" i="5" a="1"/>
  <c r="BT873" i="5" s="1"/>
  <c r="BT879" i="5" s="1"/>
  <c r="BT883" i="5" s="1"/>
  <c r="AE55" i="12" s="1"/>
  <c r="BT822" i="5" a="1"/>
  <c r="BT822" i="5" s="1"/>
  <c r="BT828" i="5" s="1"/>
  <c r="BT832" i="5" s="1"/>
  <c r="AE52" i="12" s="1"/>
  <c r="BS131" i="5"/>
  <c r="BS135" i="5" s="1"/>
  <c r="AD11" i="12" s="1"/>
  <c r="AR10" i="7" a="1"/>
  <c r="AR10" i="7" s="1"/>
  <c r="AR15" i="7" a="1"/>
  <c r="AR15" i="7" s="1"/>
  <c r="AR18" i="7" a="1"/>
  <c r="AR18" i="7" s="1"/>
  <c r="AR12" i="7" a="1"/>
  <c r="AR12" i="7" s="1"/>
  <c r="AR14" i="7" a="1"/>
  <c r="AR14" i="7" s="1"/>
  <c r="AR9" i="7" a="1"/>
  <c r="AR9" i="7" s="1"/>
  <c r="AR13" i="7" a="1"/>
  <c r="AR13" i="7" s="1"/>
  <c r="AR19" i="7" a="1"/>
  <c r="AR19" i="7" s="1"/>
  <c r="AR11" i="7" a="1"/>
  <c r="AR11" i="7" s="1"/>
  <c r="AR17" i="7" a="1"/>
  <c r="AR17" i="7" s="1"/>
  <c r="AR16" i="7" a="1"/>
  <c r="AR16" i="7" s="1"/>
  <c r="AR20" i="7" a="1"/>
  <c r="AR20" i="7" s="1"/>
  <c r="AR25" i="7" a="1"/>
  <c r="AR25" i="7" s="1"/>
  <c r="AR23" i="7" a="1"/>
  <c r="AR23" i="7" s="1"/>
  <c r="AR21" i="7" a="1"/>
  <c r="AR21" i="7" s="1"/>
  <c r="AR26" i="7" a="1"/>
  <c r="AR26" i="7" s="1"/>
  <c r="AR30" i="7" a="1"/>
  <c r="AR30" i="7" s="1"/>
  <c r="AR24" i="7" a="1"/>
  <c r="AR24" i="7" s="1"/>
  <c r="AR27" i="7" a="1"/>
  <c r="AR27" i="7" s="1"/>
  <c r="AR28" i="7" a="1"/>
  <c r="AR28" i="7" s="1"/>
  <c r="AR29" i="7" a="1"/>
  <c r="AR29" i="7" s="1"/>
  <c r="AR32" i="7" a="1"/>
  <c r="AR32" i="7" s="1"/>
  <c r="AR33" i="7" a="1"/>
  <c r="AR33" i="7" s="1"/>
  <c r="AR39" i="7" a="1"/>
  <c r="AR39" i="7" s="1"/>
  <c r="AR43" i="7" a="1"/>
  <c r="AR43" i="7" s="1"/>
  <c r="AR35" i="7" a="1"/>
  <c r="AR35" i="7" s="1"/>
  <c r="AR36" i="7" a="1"/>
  <c r="AR36" i="7" s="1"/>
  <c r="AR31" i="7" a="1"/>
  <c r="AR31" i="7" s="1"/>
  <c r="AR22" i="7" a="1"/>
  <c r="AR22" i="7" s="1"/>
  <c r="AR34" i="7" a="1"/>
  <c r="AR34" i="7" s="1"/>
  <c r="AR37" i="7" a="1"/>
  <c r="AR37" i="7" s="1"/>
  <c r="AR44" i="7" a="1"/>
  <c r="AR44" i="7" s="1"/>
  <c r="AR40" i="7" a="1"/>
  <c r="AR40" i="7" s="1"/>
  <c r="AR38" i="7" a="1"/>
  <c r="AR38" i="7" s="1"/>
  <c r="AR41" i="7" a="1"/>
  <c r="AR41" i="7" s="1"/>
  <c r="AR42" i="7" a="1"/>
  <c r="AR42" i="7" s="1"/>
  <c r="BT471" i="5"/>
  <c r="BT475" i="5" s="1"/>
  <c r="AE31" i="12" s="1"/>
  <c r="E40" i="6"/>
  <c r="Q25" i="14"/>
  <c r="Q41" i="14" s="1"/>
  <c r="Q42" i="14" s="1"/>
  <c r="BS216" i="5"/>
  <c r="BS220" i="5" s="1"/>
  <c r="AD16" i="12" s="1"/>
  <c r="T52" i="14"/>
  <c r="Q36" i="14"/>
  <c r="Q44" i="14" s="1"/>
  <c r="R53" i="14"/>
  <c r="BT539" i="5"/>
  <c r="BT543" i="5" s="1"/>
  <c r="AE35" i="12" s="1"/>
  <c r="AD36" i="12"/>
  <c r="BU549" i="5" a="1"/>
  <c r="BU549" i="5" s="1"/>
  <c r="BU601" i="5" a="1"/>
  <c r="BU601" i="5" s="1"/>
  <c r="BU607" i="5" s="1"/>
  <c r="BU611" i="5" s="1"/>
  <c r="AF39" i="12" s="1"/>
  <c r="BU652" i="5" a="1"/>
  <c r="BU652" i="5" s="1"/>
  <c r="BU658" i="5" s="1"/>
  <c r="BU662" i="5" s="1"/>
  <c r="AF42" i="12" s="1"/>
  <c r="BU414" i="5" a="1"/>
  <c r="BU414" i="5" s="1"/>
  <c r="BU420" i="5" s="1"/>
  <c r="BU424" i="5" s="1"/>
  <c r="AF28" i="12" s="1"/>
  <c r="BU465" i="5" a="1"/>
  <c r="BU465" i="5" s="1"/>
  <c r="BU363" i="5" a="1"/>
  <c r="BU363" i="5" s="1"/>
  <c r="BU516" i="5" a="1"/>
  <c r="BU516" i="5" s="1"/>
  <c r="BU522" i="5" s="1"/>
  <c r="BU526" i="5" s="1"/>
  <c r="AF34" i="12" s="1"/>
  <c r="BU330" i="5" a="1"/>
  <c r="BU330" i="5" s="1"/>
  <c r="BU245" i="5" a="1"/>
  <c r="BU245" i="5" s="1"/>
  <c r="BU143" i="5" a="1"/>
  <c r="BU143" i="5" s="1"/>
  <c r="BU193" i="5" a="1"/>
  <c r="BU193" i="5" s="1"/>
  <c r="BT687" i="5" a="1"/>
  <c r="BT687" i="5" s="1"/>
  <c r="BT398" i="5" a="1"/>
  <c r="BT398" i="5" s="1"/>
  <c r="BT737" i="5" a="1"/>
  <c r="BT737" i="5" s="1"/>
  <c r="BT585" i="5" a="1"/>
  <c r="BT585" i="5" s="1"/>
  <c r="BT261" i="5" a="1"/>
  <c r="BT261" i="5" s="1"/>
  <c r="BT267" i="5" s="1"/>
  <c r="BT271" i="5" s="1"/>
  <c r="AE19" i="12" s="1"/>
  <c r="BT636" i="5" a="1"/>
  <c r="BT636" i="5" s="1"/>
  <c r="BT228" i="5" a="1"/>
  <c r="BT228" i="5" s="1"/>
  <c r="BT345" i="5" a="1"/>
  <c r="BT345" i="5" s="1"/>
  <c r="BT352" i="5" s="1"/>
  <c r="BT356" i="5" s="1"/>
  <c r="AE24" i="12" s="1"/>
  <c r="BT209" i="5" a="1"/>
  <c r="BT209" i="5" s="1"/>
  <c r="BT500" i="5" a="1"/>
  <c r="BT500" i="5" s="1"/>
  <c r="BT449" i="5" a="1"/>
  <c r="BT449" i="5" s="1"/>
  <c r="BT176" i="5" a="1"/>
  <c r="BT176" i="5" s="1"/>
  <c r="BT125" i="5" a="1"/>
  <c r="BT125" i="5" s="1"/>
  <c r="BU719" i="5" a="1"/>
  <c r="BU719" i="5" s="1"/>
  <c r="BU770" i="5" a="1"/>
  <c r="BU770" i="5" s="1"/>
  <c r="BU777" i="5" s="1"/>
  <c r="BU781" i="5" s="1"/>
  <c r="AF49" i="12" s="1"/>
  <c r="BU534" i="5" a="1"/>
  <c r="BU534" i="5" s="1"/>
  <c r="BU567" i="5" a="1"/>
  <c r="BU567" i="5" s="1"/>
  <c r="BU379" i="5" a="1"/>
  <c r="BU379" i="5" s="1"/>
  <c r="BS686" i="5" a="1"/>
  <c r="BS686" i="5" s="1"/>
  <c r="BS692" i="5" s="1"/>
  <c r="BS696" i="5" s="1"/>
  <c r="AD44" i="12" s="1"/>
  <c r="BS635" i="5" a="1"/>
  <c r="BS635" i="5" s="1"/>
  <c r="BS641" i="5" s="1"/>
  <c r="BS645" i="5" s="1"/>
  <c r="AD41" i="12" s="1"/>
  <c r="BS583" i="5" a="1"/>
  <c r="BS583" i="5" s="1"/>
  <c r="BS590" i="5" s="1"/>
  <c r="BS594" i="5" s="1"/>
  <c r="AD38" i="12" s="1"/>
  <c r="BS499" i="5" a="1"/>
  <c r="BS499" i="5" s="1"/>
  <c r="BS505" i="5" s="1"/>
  <c r="BS509" i="5" s="1"/>
  <c r="AD33" i="12" s="1"/>
  <c r="BS448" i="5" a="1"/>
  <c r="BS448" i="5" s="1"/>
  <c r="BS454" i="5" s="1"/>
  <c r="BS458" i="5" s="1"/>
  <c r="AD30" i="12" s="1"/>
  <c r="BV226" i="5" a="1"/>
  <c r="BV226" i="5" s="1"/>
  <c r="BV175" i="5" a="1"/>
  <c r="BV175" i="5" s="1"/>
  <c r="BT787" i="5" a="1"/>
  <c r="BT787" i="5" s="1"/>
  <c r="BT794" i="5" s="1"/>
  <c r="BT798" i="5" s="1"/>
  <c r="AE50" i="12" s="1"/>
  <c r="BT736" i="5" a="1"/>
  <c r="BT736" i="5" s="1"/>
  <c r="BT743" i="5" s="1"/>
  <c r="BT747" i="5" s="1"/>
  <c r="AE47" i="12" s="1"/>
  <c r="BT124" i="5" a="1"/>
  <c r="BT124" i="5" s="1"/>
  <c r="BT90" i="5" a="1"/>
  <c r="BT90" i="5" s="1"/>
  <c r="BT244" i="5" a="1"/>
  <c r="BT244" i="5" s="1"/>
  <c r="BT250" i="5" s="1"/>
  <c r="BT254" i="5" s="1"/>
  <c r="AE18" i="12" s="1"/>
  <c r="BT328" i="5" a="1"/>
  <c r="BT328" i="5" s="1"/>
  <c r="BT335" i="5" s="1"/>
  <c r="BT339" i="5" s="1"/>
  <c r="BT141" i="5" a="1"/>
  <c r="BT141" i="5" s="1"/>
  <c r="BT148" i="5" s="1"/>
  <c r="BT152" i="5" s="1"/>
  <c r="AE12" i="12" s="1"/>
  <c r="BT670" i="5" a="1"/>
  <c r="BT670" i="5" s="1"/>
  <c r="BT675" i="5" s="1"/>
  <c r="BT679" i="5" s="1"/>
  <c r="AE43" i="12" s="1"/>
  <c r="BT432" i="5" a="1"/>
  <c r="BT432" i="5" s="1"/>
  <c r="BT437" i="5" s="1"/>
  <c r="BT441" i="5" s="1"/>
  <c r="AE29" i="12" s="1"/>
  <c r="BT192" i="5" a="1"/>
  <c r="BT192" i="5" s="1"/>
  <c r="BT199" i="5" s="1"/>
  <c r="BT203" i="5" s="1"/>
  <c r="BT619" i="5" a="1"/>
  <c r="BT619" i="5" s="1"/>
  <c r="BT624" i="5" s="1"/>
  <c r="BT628" i="5" s="1"/>
  <c r="AE40" i="12" s="1"/>
  <c r="BT211" i="5" a="1"/>
  <c r="BT211" i="5" s="1"/>
  <c r="BT720" i="5" a="1"/>
  <c r="BT720" i="5" s="1"/>
  <c r="BT726" i="5" s="1"/>
  <c r="BT730" i="5" s="1"/>
  <c r="AE46" i="12" s="1"/>
  <c r="BT568" i="5" a="1"/>
  <c r="BT568" i="5" s="1"/>
  <c r="BT573" i="5" s="1"/>
  <c r="BT577" i="5" s="1"/>
  <c r="AE37" i="12" s="1"/>
  <c r="BT381" i="5" a="1"/>
  <c r="BT381" i="5" s="1"/>
  <c r="BT386" i="5" s="1"/>
  <c r="BT390" i="5" s="1"/>
  <c r="AE26" i="12" s="1"/>
  <c r="BT483" i="5" a="1"/>
  <c r="BT483" i="5" s="1"/>
  <c r="BT488" i="5" s="1"/>
  <c r="BT492" i="5" s="1"/>
  <c r="AE32" i="12" s="1"/>
  <c r="BT93" i="5" a="1"/>
  <c r="BT93" i="5" s="1"/>
  <c r="BT550" i="5" a="1"/>
  <c r="BT550" i="5" s="1"/>
  <c r="BT556" i="5" s="1"/>
  <c r="BT560" i="5" s="1"/>
  <c r="AE36" i="12" s="1"/>
  <c r="BT362" i="5" a="1"/>
  <c r="BT362" i="5" s="1"/>
  <c r="BT369" i="5" s="1"/>
  <c r="BT373" i="5" s="1"/>
  <c r="AE25" i="12" s="1"/>
  <c r="AQ7" i="7" s="1" a="1"/>
  <c r="AQ7" i="7" s="1"/>
  <c r="BU296" i="5" a="1"/>
  <c r="BU296" i="5" s="1"/>
  <c r="BU301" i="5" s="1"/>
  <c r="BU305" i="5" s="1"/>
  <c r="BU618" i="5" a="1"/>
  <c r="BU618" i="5" s="1"/>
  <c r="BU347" i="5" a="1"/>
  <c r="BU347" i="5" s="1"/>
  <c r="BU669" i="5" a="1"/>
  <c r="BU669" i="5" s="1"/>
  <c r="BU431" i="5" a="1"/>
  <c r="BU431" i="5" s="1"/>
  <c r="BU566" i="5" a="1"/>
  <c r="BU566" i="5" s="1"/>
  <c r="BU262" i="5" a="1"/>
  <c r="BU262" i="5" s="1"/>
  <c r="BU210" i="5" a="1"/>
  <c r="BU210" i="5" s="1"/>
  <c r="BU533" i="5" a="1"/>
  <c r="BU533" i="5" s="1"/>
  <c r="BU380" i="5" a="1"/>
  <c r="BU380" i="5" s="1"/>
  <c r="BU482" i="5" a="1"/>
  <c r="BU482" i="5" s="1"/>
  <c r="BU126" i="5" a="1"/>
  <c r="BU126" i="5" s="1"/>
  <c r="BT56" i="5" a="1"/>
  <c r="BT56" i="5" s="1"/>
  <c r="BU73" i="5" a="1"/>
  <c r="BU73" i="5" s="1"/>
  <c r="BT159" i="5" a="1"/>
  <c r="BT159" i="5" s="1"/>
  <c r="AE28" i="12"/>
  <c r="BT584" i="5" a="1"/>
  <c r="BT584" i="5" s="1"/>
  <c r="BT396" i="5" a="1"/>
  <c r="BT396" i="5" s="1"/>
  <c r="BT57" i="5" a="1"/>
  <c r="BT57" i="5" s="1"/>
  <c r="BS743" i="5"/>
  <c r="BS747" i="5" s="1"/>
  <c r="AD47" i="12" s="1"/>
  <c r="CI5" i="7" a="1"/>
  <c r="CI5" i="7" s="1"/>
  <c r="CI10" i="7" a="1"/>
  <c r="CI10" i="7" s="1"/>
  <c r="CI7" i="7" a="1"/>
  <c r="CI7" i="7" s="1"/>
  <c r="CI9" i="7" a="1"/>
  <c r="CI9" i="7" s="1"/>
  <c r="CI8" i="7" a="1"/>
  <c r="CI8" i="7" s="1"/>
  <c r="CH46" i="7"/>
  <c r="CH47" i="7"/>
  <c r="CG48" i="7"/>
  <c r="BS397" i="5" a="1"/>
  <c r="BS397" i="5" s="1"/>
  <c r="BS403" i="5" s="1"/>
  <c r="BS407" i="5" s="1"/>
  <c r="AD27" i="12" s="1"/>
  <c r="BS227" i="5" a="1"/>
  <c r="BS227" i="5" s="1"/>
  <c r="BS233" i="5" s="1"/>
  <c r="BS237" i="5" s="1"/>
  <c r="AD17" i="12" s="1"/>
  <c r="BS177" i="5" a="1"/>
  <c r="BS177" i="5" s="1"/>
  <c r="BS182" i="5" s="1"/>
  <c r="BS186" i="5" s="1"/>
  <c r="AD14" i="12" s="1"/>
  <c r="BU75" i="5" a="1"/>
  <c r="BU75" i="5" s="1"/>
  <c r="BS74" i="5" a="1"/>
  <c r="BS74" i="5" s="1"/>
  <c r="BS80" i="5" s="1"/>
  <c r="BS84" i="5" s="1"/>
  <c r="AD8" i="12" s="1"/>
  <c r="BU23" i="5" a="1"/>
  <c r="BU23" i="5" s="1"/>
  <c r="BT164" i="5" a="1"/>
  <c r="BT164" i="5" s="1"/>
  <c r="BT162" i="5" a="1"/>
  <c r="BT162" i="5" s="1"/>
  <c r="BT160" i="5" a="1"/>
  <c r="BT160" i="5" s="1"/>
  <c r="BT41" i="5" a="1"/>
  <c r="BT41" i="5" s="1"/>
  <c r="BT44" i="5" a="1"/>
  <c r="BT44" i="5" s="1"/>
  <c r="BT60" i="5" a="1"/>
  <c r="BT60" i="5" s="1"/>
  <c r="BT40" i="5" a="1"/>
  <c r="BT40" i="5" s="1"/>
  <c r="BT79" i="5" a="1"/>
  <c r="BT79" i="5" s="1"/>
  <c r="BT163" i="5" a="1"/>
  <c r="BT163" i="5" s="1"/>
  <c r="BT77" i="5" a="1"/>
  <c r="BT77" i="5" s="1"/>
  <c r="BT161" i="5" a="1"/>
  <c r="BT161" i="5" s="1"/>
  <c r="BT109" i="5" a="1"/>
  <c r="BT109" i="5" s="1"/>
  <c r="BT107" i="5" a="1"/>
  <c r="BT107" i="5" s="1"/>
  <c r="BT108" i="5" a="1"/>
  <c r="BT108" i="5" s="1"/>
  <c r="BT26" i="5" a="1"/>
  <c r="BT26" i="5" s="1"/>
  <c r="BT110" i="5" a="1"/>
  <c r="BT110" i="5" s="1"/>
  <c r="BT112" i="5" a="1"/>
  <c r="BT112" i="5" s="1"/>
  <c r="BT25" i="5" a="1"/>
  <c r="BT25" i="5" s="1"/>
  <c r="BV58" i="5" a="1"/>
  <c r="BV58" i="5" s="1"/>
  <c r="BS165" i="5"/>
  <c r="BS169" i="5" s="1"/>
  <c r="AD13" i="12" s="1"/>
  <c r="BT158" i="5" a="1"/>
  <c r="BT158" i="5" s="1"/>
  <c r="BT39" i="5" a="1"/>
  <c r="BT39" i="5" s="1"/>
  <c r="BT76" i="5" a="1"/>
  <c r="BT76" i="5" s="1"/>
  <c r="BT22" i="5" a="1"/>
  <c r="BT22" i="5" s="1"/>
  <c r="BU61" i="5" a="1"/>
  <c r="BU61" i="5" s="1"/>
  <c r="BU59" i="5" a="1"/>
  <c r="BU59" i="5" s="1"/>
  <c r="BU24" i="5" a="1"/>
  <c r="BU24" i="5" s="1"/>
  <c r="BU78" i="5" a="1"/>
  <c r="BU78" i="5" s="1"/>
  <c r="BU27" i="5" a="1"/>
  <c r="BU27" i="5" s="1"/>
  <c r="BT42" i="5" a="1"/>
  <c r="BT42" i="5" s="1"/>
  <c r="BT111" i="5" a="1"/>
  <c r="BT111" i="5" s="1"/>
  <c r="AH46" i="7"/>
  <c r="AH47" i="7"/>
  <c r="R16" i="14" s="1"/>
  <c r="R32" i="14" s="1"/>
  <c r="AI48" i="7"/>
  <c r="S21" i="14" s="1"/>
  <c r="AJ46" i="7"/>
  <c r="AJ47" i="7"/>
  <c r="T16" i="14" s="1"/>
  <c r="T32" i="14" s="1"/>
  <c r="BS46" i="5"/>
  <c r="BS50" i="5" s="1"/>
  <c r="AD6" i="12" s="1"/>
  <c r="AP8" i="7" s="1" a="1"/>
  <c r="AP8" i="7" s="1"/>
  <c r="BS29" i="5"/>
  <c r="BS33" i="5" s="1"/>
  <c r="AD5" i="12" s="1"/>
  <c r="BS114" i="5"/>
  <c r="BS118" i="5" s="1"/>
  <c r="AD10" i="12" s="1"/>
  <c r="AP6" i="7" s="1" a="1"/>
  <c r="AP6" i="7" s="1"/>
  <c r="BS97" i="5"/>
  <c r="BS101" i="5" s="1"/>
  <c r="AD9" i="12" s="1"/>
  <c r="AC9" i="12"/>
  <c r="AR3" i="7"/>
  <c r="CJ6" i="7" s="1" a="1"/>
  <c r="CJ6" i="7" s="1"/>
  <c r="BY150" i="5" a="1"/>
  <c r="BY150" i="5" s="1"/>
  <c r="AJ150" i="5"/>
  <c r="BX151" i="5"/>
  <c r="AJ149" i="5"/>
  <c r="BY149" i="5" a="1"/>
  <c r="BY149" i="5" s="1"/>
  <c r="AI183" i="5"/>
  <c r="BX183" i="5" a="1"/>
  <c r="BX183" i="5" s="1"/>
  <c r="BX185" i="5" s="1"/>
  <c r="BY184" i="5" a="1"/>
  <c r="BY184" i="5" s="1"/>
  <c r="AJ184" i="5"/>
  <c r="BX168" i="5"/>
  <c r="BY166" i="5" a="1"/>
  <c r="BY166" i="5" s="1"/>
  <c r="AJ166" i="5"/>
  <c r="AJ167" i="5"/>
  <c r="BY167" i="5" a="1"/>
  <c r="BY167" i="5" s="1"/>
  <c r="AJ132" i="5"/>
  <c r="BY132" i="5" a="1"/>
  <c r="BY132" i="5" s="1"/>
  <c r="BW133" i="5" a="1"/>
  <c r="BW133" i="5" s="1"/>
  <c r="BW134" i="5" s="1"/>
  <c r="AH133" i="5"/>
  <c r="BY116" i="5" a="1"/>
  <c r="BY116" i="5" s="1"/>
  <c r="AJ116" i="5"/>
  <c r="AI115" i="5"/>
  <c r="BX115" i="5" a="1"/>
  <c r="BX115" i="5" s="1"/>
  <c r="BX117" i="5" s="1"/>
  <c r="CA98" i="5" a="1"/>
  <c r="CA98" i="5" s="1"/>
  <c r="AL98" i="5"/>
  <c r="BY99" i="5" a="1"/>
  <c r="BY99" i="5" s="1"/>
  <c r="BY100" i="5" s="1"/>
  <c r="AJ99" i="5"/>
  <c r="AI81" i="5"/>
  <c r="BX81" i="5" a="1"/>
  <c r="BX81" i="5" s="1"/>
  <c r="BX83" i="5" s="1"/>
  <c r="BY82" i="5" a="1"/>
  <c r="BY82" i="5" s="1"/>
  <c r="AJ82" i="5"/>
  <c r="AJ65" i="5"/>
  <c r="BY65" i="5" a="1"/>
  <c r="BY65" i="5" s="1"/>
  <c r="AI64" i="5"/>
  <c r="BX64" i="5" a="1"/>
  <c r="BX64" i="5" s="1"/>
  <c r="BX66" i="5" s="1"/>
  <c r="BW48" i="5" a="1"/>
  <c r="BW48" i="5" s="1"/>
  <c r="BW49" i="5" s="1"/>
  <c r="AH48" i="5"/>
  <c r="AJ47" i="5"/>
  <c r="BY47" i="5" a="1"/>
  <c r="BY47" i="5" s="1"/>
  <c r="AI30" i="5"/>
  <c r="BX30" i="5" a="1"/>
  <c r="BX30" i="5" s="1"/>
  <c r="BX32" i="5" s="1"/>
  <c r="AH13" i="5"/>
  <c r="AI11" i="5"/>
  <c r="AH10" i="5"/>
  <c r="AI5" i="5"/>
  <c r="BB1321" i="9"/>
  <c r="CT1321" i="9" s="1"/>
  <c r="AZ1348" i="9"/>
  <c r="CR1348" i="9" s="1"/>
  <c r="AR1348" i="9"/>
  <c r="CJ1348" i="9" s="1"/>
  <c r="AY1348" i="9"/>
  <c r="CQ1348" i="9" s="1"/>
  <c r="AQ1348" i="9"/>
  <c r="CI1348" i="9" s="1"/>
  <c r="AX1348" i="9"/>
  <c r="CP1348" i="9" s="1"/>
  <c r="AP1348" i="9"/>
  <c r="CH1348" i="9" s="1"/>
  <c r="AW1348" i="9"/>
  <c r="CO1348" i="9" s="1"/>
  <c r="AO1348" i="9"/>
  <c r="CG1348" i="9" s="1"/>
  <c r="AU1348" i="9"/>
  <c r="CM1348" i="9" s="1"/>
  <c r="BB1348" i="9"/>
  <c r="CT1348" i="9" s="1"/>
  <c r="AT1348" i="9"/>
  <c r="CL1348" i="9" s="1"/>
  <c r="AV1348" i="9"/>
  <c r="CN1348" i="9" s="1"/>
  <c r="AS1348" i="9"/>
  <c r="CK1348" i="9" s="1"/>
  <c r="AN1348" i="9"/>
  <c r="CF1348" i="9" s="1"/>
  <c r="CF1363" i="9" s="1"/>
  <c r="AB33" i="11" s="1"/>
  <c r="BU464" i="5" s="1" a="1"/>
  <c r="BU464" i="5" s="1"/>
  <c r="BA1348" i="9"/>
  <c r="CS1348" i="9" s="1"/>
  <c r="CT1324" i="9"/>
  <c r="CR1322" i="9"/>
  <c r="CS1323" i="9"/>
  <c r="L1349" i="9"/>
  <c r="K1349" i="9"/>
  <c r="J1349" i="9"/>
  <c r="F1350" i="9"/>
  <c r="CT1277" i="9"/>
  <c r="CS1276" i="9"/>
  <c r="CR1275" i="9"/>
  <c r="BB1274" i="9"/>
  <c r="CT1274" i="9" s="1"/>
  <c r="K1303" i="9"/>
  <c r="J1303" i="9"/>
  <c r="F1304" i="9"/>
  <c r="L1303" i="9"/>
  <c r="AW1302" i="9"/>
  <c r="CO1302" i="9" s="1"/>
  <c r="AO1302" i="9"/>
  <c r="CG1302" i="9" s="1"/>
  <c r="CG1316" i="9" s="1"/>
  <c r="AC32" i="11" s="1"/>
  <c r="BV481" i="5" s="1" a="1"/>
  <c r="BV481" i="5" s="1"/>
  <c r="AV1302" i="9"/>
  <c r="CN1302" i="9" s="1"/>
  <c r="BB1302" i="9"/>
  <c r="CT1302" i="9" s="1"/>
  <c r="AT1302" i="9"/>
  <c r="CL1302" i="9" s="1"/>
  <c r="BA1302" i="9"/>
  <c r="CS1302" i="9" s="1"/>
  <c r="AS1302" i="9"/>
  <c r="CK1302" i="9" s="1"/>
  <c r="AZ1302" i="9"/>
  <c r="CR1302" i="9" s="1"/>
  <c r="AR1302" i="9"/>
  <c r="CJ1302" i="9" s="1"/>
  <c r="AQ1302" i="9"/>
  <c r="CI1302" i="9" s="1"/>
  <c r="AX1302" i="9"/>
  <c r="CP1302" i="9" s="1"/>
  <c r="AY1302" i="9"/>
  <c r="CQ1302" i="9" s="1"/>
  <c r="AU1302" i="9"/>
  <c r="CM1302" i="9" s="1"/>
  <c r="AP1302" i="9"/>
  <c r="CH1302" i="9" s="1"/>
  <c r="BA1227" i="9"/>
  <c r="CS1227" i="9" s="1"/>
  <c r="CQ1228" i="9"/>
  <c r="CT1231" i="9"/>
  <c r="CR1229" i="9"/>
  <c r="CS1230" i="9"/>
  <c r="K1256" i="9"/>
  <c r="F1257" i="9"/>
  <c r="J1256" i="9"/>
  <c r="L1256" i="9"/>
  <c r="AW1255" i="9"/>
  <c r="CO1255" i="9" s="1"/>
  <c r="AO1255" i="9"/>
  <c r="CG1255" i="9" s="1"/>
  <c r="CG1269" i="9" s="1"/>
  <c r="AC31" i="11" s="1"/>
  <c r="BV498" i="5" s="1" a="1"/>
  <c r="BV498" i="5" s="1"/>
  <c r="AU1255" i="9"/>
  <c r="CM1255" i="9" s="1"/>
  <c r="BB1255" i="9"/>
  <c r="CT1255" i="9" s="1"/>
  <c r="AT1255" i="9"/>
  <c r="CL1255" i="9" s="1"/>
  <c r="BA1255" i="9"/>
  <c r="CS1255" i="9" s="1"/>
  <c r="AS1255" i="9"/>
  <c r="CK1255" i="9" s="1"/>
  <c r="AZ1255" i="9"/>
  <c r="CR1255" i="9" s="1"/>
  <c r="AR1255" i="9"/>
  <c r="CJ1255" i="9" s="1"/>
  <c r="AQ1255" i="9"/>
  <c r="CI1255" i="9" s="1"/>
  <c r="AX1255" i="9"/>
  <c r="CP1255" i="9" s="1"/>
  <c r="AY1255" i="9"/>
  <c r="CQ1255" i="9" s="1"/>
  <c r="AV1255" i="9"/>
  <c r="CN1255" i="9" s="1"/>
  <c r="AP1255" i="9"/>
  <c r="CH1255" i="9" s="1"/>
  <c r="CS1136" i="9"/>
  <c r="CT1137" i="9"/>
  <c r="CQ1134" i="9"/>
  <c r="CR1135" i="9"/>
  <c r="F1163" i="9"/>
  <c r="L1162" i="9"/>
  <c r="K1162" i="9"/>
  <c r="J1162" i="9"/>
  <c r="BA1133" i="9"/>
  <c r="CS1133" i="9" s="1"/>
  <c r="AU1161" i="9"/>
  <c r="CM1161" i="9" s="1"/>
  <c r="BB1161" i="9"/>
  <c r="CT1161" i="9" s="1"/>
  <c r="AT1161" i="9"/>
  <c r="CL1161" i="9" s="1"/>
  <c r="BA1161" i="9"/>
  <c r="CS1161" i="9" s="1"/>
  <c r="AS1161" i="9"/>
  <c r="CK1161" i="9" s="1"/>
  <c r="AZ1161" i="9"/>
  <c r="CR1161" i="9" s="1"/>
  <c r="AR1161" i="9"/>
  <c r="CJ1161" i="9" s="1"/>
  <c r="AX1161" i="9"/>
  <c r="CP1161" i="9" s="1"/>
  <c r="AP1161" i="9"/>
  <c r="CH1161" i="9" s="1"/>
  <c r="AQ1161" i="9"/>
  <c r="CI1161" i="9" s="1"/>
  <c r="AO1161" i="9"/>
  <c r="CG1161" i="9" s="1"/>
  <c r="CG1175" i="9" s="1"/>
  <c r="AC29" i="11" s="1"/>
  <c r="BV600" i="5" s="1" a="1"/>
  <c r="BV600" i="5" s="1"/>
  <c r="AY1161" i="9"/>
  <c r="CQ1161" i="9" s="1"/>
  <c r="AW1161" i="9"/>
  <c r="CO1161" i="9" s="1"/>
  <c r="AV1161" i="9"/>
  <c r="CN1161" i="9" s="1"/>
  <c r="F1117" i="9"/>
  <c r="L1116" i="9"/>
  <c r="K1116" i="9"/>
  <c r="J1116" i="9"/>
  <c r="BB1115" i="9"/>
  <c r="CT1115" i="9" s="1"/>
  <c r="AT1115" i="9"/>
  <c r="CL1115" i="9" s="1"/>
  <c r="BA1115" i="9"/>
  <c r="CS1115" i="9" s="1"/>
  <c r="AS1115" i="9"/>
  <c r="CK1115" i="9" s="1"/>
  <c r="AY1115" i="9"/>
  <c r="CQ1115" i="9" s="1"/>
  <c r="AQ1115" i="9"/>
  <c r="CI1115" i="9" s="1"/>
  <c r="AZ1115" i="9"/>
  <c r="CR1115" i="9" s="1"/>
  <c r="AX1115" i="9"/>
  <c r="CP1115" i="9" s="1"/>
  <c r="AW1115" i="9"/>
  <c r="CO1115" i="9" s="1"/>
  <c r="AV1115" i="9"/>
  <c r="CN1115" i="9" s="1"/>
  <c r="AU1115" i="9"/>
  <c r="CM1115" i="9" s="1"/>
  <c r="AP1115" i="9"/>
  <c r="CH1115" i="9" s="1"/>
  <c r="CH1128" i="9" s="1"/>
  <c r="AD28" i="11" s="1"/>
  <c r="BW617" i="5" s="1" a="1"/>
  <c r="BW617" i="5" s="1"/>
  <c r="AR1115" i="9"/>
  <c r="CJ1115" i="9" s="1"/>
  <c r="AZ1086" i="9"/>
  <c r="CR1086" i="9" s="1"/>
  <c r="CQ1088" i="9"/>
  <c r="CR1089" i="9"/>
  <c r="CS1090" i="9"/>
  <c r="CT1091" i="9"/>
  <c r="CP1087" i="9"/>
  <c r="CP1040" i="9"/>
  <c r="CT1044" i="9"/>
  <c r="CS1043" i="9"/>
  <c r="CQ1041" i="9"/>
  <c r="CR1042" i="9"/>
  <c r="AZ1039" i="9"/>
  <c r="CR1039" i="9" s="1"/>
  <c r="K1068" i="9"/>
  <c r="J1068" i="9"/>
  <c r="F1069" i="9"/>
  <c r="L1068" i="9"/>
  <c r="AW1067" i="9"/>
  <c r="CO1067" i="9" s="1"/>
  <c r="AO1067" i="9"/>
  <c r="CG1067" i="9" s="1"/>
  <c r="CG1081" i="9" s="1"/>
  <c r="AC27" i="11" s="1"/>
  <c r="BV634" i="5" s="1" a="1"/>
  <c r="BV634" i="5" s="1"/>
  <c r="AV1067" i="9"/>
  <c r="CN1067" i="9" s="1"/>
  <c r="AU1067" i="9"/>
  <c r="CM1067" i="9" s="1"/>
  <c r="BB1067" i="9"/>
  <c r="CT1067" i="9" s="1"/>
  <c r="AT1067" i="9"/>
  <c r="CL1067" i="9" s="1"/>
  <c r="BA1067" i="9"/>
  <c r="CS1067" i="9" s="1"/>
  <c r="AS1067" i="9"/>
  <c r="CK1067" i="9" s="1"/>
  <c r="AR1067" i="9"/>
  <c r="CJ1067" i="9" s="1"/>
  <c r="AQ1067" i="9"/>
  <c r="CI1067" i="9" s="1"/>
  <c r="AP1067" i="9"/>
  <c r="CH1067" i="9" s="1"/>
  <c r="AZ1067" i="9"/>
  <c r="CR1067" i="9" s="1"/>
  <c r="AX1067" i="9"/>
  <c r="CP1067" i="9" s="1"/>
  <c r="AY1067" i="9"/>
  <c r="CQ1067" i="9" s="1"/>
  <c r="F975" i="9"/>
  <c r="L974" i="9"/>
  <c r="K974" i="9"/>
  <c r="J974" i="9"/>
  <c r="AU973" i="9"/>
  <c r="CM973" i="9" s="1"/>
  <c r="BB973" i="9"/>
  <c r="CT973" i="9" s="1"/>
  <c r="AT973" i="9"/>
  <c r="CL973" i="9" s="1"/>
  <c r="BA973" i="9"/>
  <c r="CS973" i="9" s="1"/>
  <c r="AS973" i="9"/>
  <c r="CK973" i="9" s="1"/>
  <c r="AZ973" i="9"/>
  <c r="CR973" i="9" s="1"/>
  <c r="AR973" i="9"/>
  <c r="CJ973" i="9" s="1"/>
  <c r="AX973" i="9"/>
  <c r="CP973" i="9" s="1"/>
  <c r="AP973" i="9"/>
  <c r="CH973" i="9" s="1"/>
  <c r="AQ973" i="9"/>
  <c r="CI973" i="9" s="1"/>
  <c r="AO973" i="9"/>
  <c r="CG973" i="9" s="1"/>
  <c r="CG987" i="9" s="1"/>
  <c r="AC25" i="11" s="1"/>
  <c r="BV857" i="5" s="1" a="1"/>
  <c r="BV857" i="5" s="1"/>
  <c r="BV862" i="5" s="1"/>
  <c r="BV866" i="5" s="1"/>
  <c r="AG54" i="12" s="1"/>
  <c r="AY973" i="9"/>
  <c r="CQ973" i="9" s="1"/>
  <c r="AW973" i="9"/>
  <c r="CO973" i="9" s="1"/>
  <c r="AV973" i="9"/>
  <c r="CN973" i="9" s="1"/>
  <c r="CT946" i="9"/>
  <c r="CS946" i="9"/>
  <c r="CT947" i="9"/>
  <c r="F928" i="9"/>
  <c r="L927" i="9"/>
  <c r="K927" i="9"/>
  <c r="J927" i="9"/>
  <c r="BB898" i="9"/>
  <c r="CT898" i="9" s="1"/>
  <c r="AU926" i="9"/>
  <c r="CM926" i="9" s="1"/>
  <c r="BB926" i="9"/>
  <c r="CT926" i="9" s="1"/>
  <c r="AT926" i="9"/>
  <c r="CL926" i="9" s="1"/>
  <c r="BA926" i="9"/>
  <c r="CS926" i="9" s="1"/>
  <c r="AS926" i="9"/>
  <c r="CK926" i="9" s="1"/>
  <c r="AZ926" i="9"/>
  <c r="CR926" i="9" s="1"/>
  <c r="AR926" i="9"/>
  <c r="CJ926" i="9" s="1"/>
  <c r="AX926" i="9"/>
  <c r="CP926" i="9" s="1"/>
  <c r="AP926" i="9"/>
  <c r="CH926" i="9" s="1"/>
  <c r="AQ926" i="9"/>
  <c r="CI926" i="9" s="1"/>
  <c r="AO926" i="9"/>
  <c r="CG926" i="9" s="1"/>
  <c r="CG940" i="9" s="1"/>
  <c r="AC24" i="11" s="1"/>
  <c r="BV874" i="5" s="1" a="1"/>
  <c r="BV874" i="5" s="1"/>
  <c r="AY926" i="9"/>
  <c r="CQ926" i="9" s="1"/>
  <c r="AW926" i="9"/>
  <c r="CO926" i="9" s="1"/>
  <c r="AV926" i="9"/>
  <c r="CN926" i="9" s="1"/>
  <c r="CT901" i="9"/>
  <c r="CR899" i="9"/>
  <c r="CS900" i="9"/>
  <c r="AP851" i="9"/>
  <c r="CH851" i="9" s="1"/>
  <c r="CK857" i="9"/>
  <c r="CP862" i="9"/>
  <c r="CL858" i="9"/>
  <c r="CF852" i="9"/>
  <c r="CH854" i="9"/>
  <c r="CM859" i="9"/>
  <c r="CJ856" i="9"/>
  <c r="CN860" i="9"/>
  <c r="CG853" i="9"/>
  <c r="CO861" i="9"/>
  <c r="CI855" i="9"/>
  <c r="CQ863" i="9"/>
  <c r="CR864" i="9"/>
  <c r="CS865" i="9"/>
  <c r="CT866" i="9"/>
  <c r="CE893" i="9"/>
  <c r="AA23" i="11" s="1"/>
  <c r="BT891" i="5" s="1" a="1"/>
  <c r="BT891" i="5" s="1"/>
  <c r="L879" i="9"/>
  <c r="K879" i="9"/>
  <c r="J879" i="9"/>
  <c r="F880" i="9"/>
  <c r="AZ878" i="9"/>
  <c r="CR878" i="9" s="1"/>
  <c r="AR878" i="9"/>
  <c r="CJ878" i="9" s="1"/>
  <c r="AY878" i="9"/>
  <c r="CQ878" i="9" s="1"/>
  <c r="AQ878" i="9"/>
  <c r="CI878" i="9" s="1"/>
  <c r="AX878" i="9"/>
  <c r="CP878" i="9" s="1"/>
  <c r="AP878" i="9"/>
  <c r="CH878" i="9" s="1"/>
  <c r="AW878" i="9"/>
  <c r="CO878" i="9" s="1"/>
  <c r="AO878" i="9"/>
  <c r="CG878" i="9" s="1"/>
  <c r="AV878" i="9"/>
  <c r="CN878" i="9" s="1"/>
  <c r="AN878" i="9"/>
  <c r="CF878" i="9" s="1"/>
  <c r="BB878" i="9"/>
  <c r="CT878" i="9" s="1"/>
  <c r="BA878" i="9"/>
  <c r="CS878" i="9" s="1"/>
  <c r="AU878" i="9"/>
  <c r="CM878" i="9" s="1"/>
  <c r="AT878" i="9"/>
  <c r="CL878" i="9" s="1"/>
  <c r="AS878" i="9"/>
  <c r="CK878" i="9" s="1"/>
  <c r="CR711" i="9"/>
  <c r="CS712" i="9"/>
  <c r="CT713" i="9"/>
  <c r="K739" i="9"/>
  <c r="J739" i="9"/>
  <c r="L739" i="9"/>
  <c r="F740" i="9"/>
  <c r="BB710" i="9"/>
  <c r="CT710" i="9" s="1"/>
  <c r="AW738" i="9"/>
  <c r="CO738" i="9" s="1"/>
  <c r="AO738" i="9"/>
  <c r="CG738" i="9" s="1"/>
  <c r="CG752" i="9" s="1"/>
  <c r="AC20" i="11" s="1"/>
  <c r="AV738" i="9"/>
  <c r="CN738" i="9" s="1"/>
  <c r="AU738" i="9"/>
  <c r="CM738" i="9" s="1"/>
  <c r="BB738" i="9"/>
  <c r="CT738" i="9" s="1"/>
  <c r="AT738" i="9"/>
  <c r="CL738" i="9" s="1"/>
  <c r="AZ738" i="9"/>
  <c r="CR738" i="9" s="1"/>
  <c r="AR738" i="9"/>
  <c r="CJ738" i="9" s="1"/>
  <c r="AY738" i="9"/>
  <c r="CQ738" i="9" s="1"/>
  <c r="AQ738" i="9"/>
  <c r="CI738" i="9" s="1"/>
  <c r="AS738" i="9"/>
  <c r="CK738" i="9" s="1"/>
  <c r="AP738" i="9"/>
  <c r="CH738" i="9" s="1"/>
  <c r="BA738" i="9"/>
  <c r="CS738" i="9" s="1"/>
  <c r="AX738" i="9"/>
  <c r="CP738" i="9" s="1"/>
  <c r="K268" i="9"/>
  <c r="J268" i="9"/>
  <c r="F269" i="9"/>
  <c r="L268" i="9"/>
  <c r="AX267" i="9"/>
  <c r="CP267" i="9" s="1"/>
  <c r="AP267" i="9"/>
  <c r="CH267" i="9" s="1"/>
  <c r="AW267" i="9"/>
  <c r="CO267" i="9" s="1"/>
  <c r="AO267" i="9"/>
  <c r="CG267" i="9" s="1"/>
  <c r="AV267" i="9"/>
  <c r="CN267" i="9" s="1"/>
  <c r="AN267" i="9"/>
  <c r="CF267" i="9" s="1"/>
  <c r="CF282" i="9" s="1"/>
  <c r="AB10" i="11" s="1"/>
  <c r="AU267" i="9"/>
  <c r="CM267" i="9" s="1"/>
  <c r="BA267" i="9"/>
  <c r="CS267" i="9" s="1"/>
  <c r="AS267" i="9"/>
  <c r="CK267" i="9" s="1"/>
  <c r="AQ267" i="9"/>
  <c r="CI267" i="9" s="1"/>
  <c r="BB267" i="9"/>
  <c r="CT267" i="9" s="1"/>
  <c r="AZ267" i="9"/>
  <c r="CR267" i="9" s="1"/>
  <c r="AY267" i="9"/>
  <c r="CQ267" i="9" s="1"/>
  <c r="AR267" i="9"/>
  <c r="CJ267" i="9" s="1"/>
  <c r="AT267" i="9"/>
  <c r="CL267" i="9" s="1"/>
  <c r="AX79" i="9"/>
  <c r="CP79" i="9" s="1"/>
  <c r="AP79" i="9"/>
  <c r="CH79" i="9" s="1"/>
  <c r="BB79" i="9"/>
  <c r="CT79" i="9" s="1"/>
  <c r="AT79" i="9"/>
  <c r="CL79" i="9" s="1"/>
  <c r="AS79" i="9"/>
  <c r="CK79" i="9" s="1"/>
  <c r="AZ79" i="9"/>
  <c r="CR79" i="9" s="1"/>
  <c r="AO79" i="9"/>
  <c r="CG79" i="9" s="1"/>
  <c r="AY79" i="9"/>
  <c r="CQ79" i="9" s="1"/>
  <c r="AN79" i="9"/>
  <c r="CF79" i="9" s="1"/>
  <c r="CF94" i="9" s="1"/>
  <c r="AB6" i="11" s="1"/>
  <c r="AW79" i="9"/>
  <c r="CO79" i="9" s="1"/>
  <c r="AU79" i="9"/>
  <c r="CM79" i="9" s="1"/>
  <c r="AV79" i="9"/>
  <c r="CN79" i="9" s="1"/>
  <c r="AR79" i="9"/>
  <c r="CJ79" i="9" s="1"/>
  <c r="BA79" i="9"/>
  <c r="CS79" i="9" s="1"/>
  <c r="AQ79" i="9"/>
  <c r="CI79" i="9" s="1"/>
  <c r="K80" i="9"/>
  <c r="J80" i="9"/>
  <c r="F81" i="9"/>
  <c r="L80" i="9"/>
  <c r="AO126" i="9"/>
  <c r="CG126" i="9" s="1"/>
  <c r="AR126" i="9"/>
  <c r="CJ126" i="9" s="1"/>
  <c r="AU126" i="9"/>
  <c r="CM126" i="9" s="1"/>
  <c r="AW126" i="9"/>
  <c r="CO126" i="9" s="1"/>
  <c r="BA126" i="9"/>
  <c r="CS126" i="9" s="1"/>
  <c r="BB126" i="9"/>
  <c r="CT126" i="9" s="1"/>
  <c r="AN126" i="9"/>
  <c r="CF126" i="9" s="1"/>
  <c r="CF141" i="9" s="1"/>
  <c r="AB7" i="11" s="1"/>
  <c r="AY126" i="9"/>
  <c r="CQ126" i="9" s="1"/>
  <c r="AZ126" i="9"/>
  <c r="CR126" i="9" s="1"/>
  <c r="AP126" i="9"/>
  <c r="CH126" i="9" s="1"/>
  <c r="AX126" i="9"/>
  <c r="CP126" i="9" s="1"/>
  <c r="AQ126" i="9"/>
  <c r="CI126" i="9" s="1"/>
  <c r="AT126" i="9"/>
  <c r="CL126" i="9" s="1"/>
  <c r="AV126" i="9"/>
  <c r="CN126" i="9" s="1"/>
  <c r="AS126" i="9"/>
  <c r="CK126" i="9" s="1"/>
  <c r="AO784" i="9"/>
  <c r="CG784" i="9" s="1"/>
  <c r="AN784" i="9"/>
  <c r="CF784" i="9" s="1"/>
  <c r="CF799" i="9" s="1"/>
  <c r="AB21" i="11" s="1"/>
  <c r="AT784" i="9"/>
  <c r="CL784" i="9" s="1"/>
  <c r="AX784" i="9"/>
  <c r="CP784" i="9" s="1"/>
  <c r="BA784" i="9"/>
  <c r="CS784" i="9" s="1"/>
  <c r="AR784" i="9"/>
  <c r="CJ784" i="9" s="1"/>
  <c r="AU784" i="9"/>
  <c r="CM784" i="9" s="1"/>
  <c r="AP784" i="9"/>
  <c r="CH784" i="9" s="1"/>
  <c r="AV784" i="9"/>
  <c r="CN784" i="9" s="1"/>
  <c r="AZ784" i="9"/>
  <c r="CR784" i="9" s="1"/>
  <c r="BB784" i="9"/>
  <c r="CT784" i="9" s="1"/>
  <c r="AQ784" i="9"/>
  <c r="CI784" i="9" s="1"/>
  <c r="AS784" i="9"/>
  <c r="CK784" i="9" s="1"/>
  <c r="AW784" i="9"/>
  <c r="CO784" i="9" s="1"/>
  <c r="AY784" i="9"/>
  <c r="CQ784" i="9" s="1"/>
  <c r="H128" i="9"/>
  <c r="J127" i="9"/>
  <c r="K127" i="9"/>
  <c r="L127" i="9"/>
  <c r="J130" i="9"/>
  <c r="F131" i="9"/>
  <c r="AY315" i="9"/>
  <c r="CQ315" i="9" s="1"/>
  <c r="AO315" i="9"/>
  <c r="CG315" i="9" s="1"/>
  <c r="CG329" i="9" s="1"/>
  <c r="AC11" i="11" s="1"/>
  <c r="AX315" i="9"/>
  <c r="CP315" i="9" s="1"/>
  <c r="AZ315" i="9"/>
  <c r="CR315" i="9" s="1"/>
  <c r="AR315" i="9"/>
  <c r="CJ315" i="9" s="1"/>
  <c r="AT315" i="9"/>
  <c r="CL315" i="9" s="1"/>
  <c r="AV315" i="9"/>
  <c r="CN315" i="9" s="1"/>
  <c r="BA315" i="9"/>
  <c r="CS315" i="9" s="1"/>
  <c r="AW315" i="9"/>
  <c r="CO315" i="9" s="1"/>
  <c r="BB315" i="9"/>
  <c r="CT315" i="9" s="1"/>
  <c r="AP315" i="9"/>
  <c r="CH315" i="9" s="1"/>
  <c r="AU315" i="9"/>
  <c r="CM315" i="9" s="1"/>
  <c r="AQ315" i="9"/>
  <c r="CI315" i="9" s="1"/>
  <c r="AS315" i="9"/>
  <c r="CK315" i="9" s="1"/>
  <c r="AX690" i="9"/>
  <c r="CP690" i="9" s="1"/>
  <c r="AT690" i="9"/>
  <c r="CL690" i="9" s="1"/>
  <c r="BB690" i="9"/>
  <c r="CT690" i="9" s="1"/>
  <c r="AU690" i="9"/>
  <c r="CM690" i="9" s="1"/>
  <c r="AW690" i="9"/>
  <c r="CO690" i="9" s="1"/>
  <c r="AV690" i="9"/>
  <c r="CN690" i="9" s="1"/>
  <c r="AS690" i="9"/>
  <c r="CK690" i="9" s="1"/>
  <c r="AN690" i="9"/>
  <c r="CF690" i="9" s="1"/>
  <c r="CF705" i="9" s="1"/>
  <c r="AB19" i="11" s="1"/>
  <c r="AZ690" i="9"/>
  <c r="CR690" i="9" s="1"/>
  <c r="BA690" i="9"/>
  <c r="CS690" i="9" s="1"/>
  <c r="AY690" i="9"/>
  <c r="CQ690" i="9" s="1"/>
  <c r="AR690" i="9"/>
  <c r="CJ690" i="9" s="1"/>
  <c r="AO690" i="9"/>
  <c r="CG690" i="9" s="1"/>
  <c r="AQ690" i="9"/>
  <c r="CI690" i="9" s="1"/>
  <c r="AP690" i="9"/>
  <c r="CH690" i="9" s="1"/>
  <c r="J35" i="9"/>
  <c r="K35" i="9"/>
  <c r="F36" i="9"/>
  <c r="L35" i="9"/>
  <c r="K691" i="9"/>
  <c r="J691" i="9"/>
  <c r="L691" i="9"/>
  <c r="F692" i="9"/>
  <c r="J316" i="9"/>
  <c r="L316" i="9"/>
  <c r="F317" i="9"/>
  <c r="K316" i="9"/>
  <c r="AT220" i="9"/>
  <c r="CL220" i="9" s="1"/>
  <c r="AU220" i="9"/>
  <c r="CM220" i="9" s="1"/>
  <c r="AN220" i="9"/>
  <c r="CF220" i="9" s="1"/>
  <c r="CF235" i="9" s="1"/>
  <c r="AB9" i="11" s="1"/>
  <c r="AS220" i="9"/>
  <c r="CK220" i="9" s="1"/>
  <c r="AP220" i="9"/>
  <c r="CH220" i="9" s="1"/>
  <c r="AZ220" i="9"/>
  <c r="CR220" i="9" s="1"/>
  <c r="AO220" i="9"/>
  <c r="CG220" i="9" s="1"/>
  <c r="AY220" i="9"/>
  <c r="CQ220" i="9" s="1"/>
  <c r="AW220" i="9"/>
  <c r="CO220" i="9" s="1"/>
  <c r="AV220" i="9"/>
  <c r="CN220" i="9" s="1"/>
  <c r="AQ220" i="9"/>
  <c r="CI220" i="9" s="1"/>
  <c r="BA220" i="9"/>
  <c r="CS220" i="9" s="1"/>
  <c r="AX220" i="9"/>
  <c r="CP220" i="9" s="1"/>
  <c r="AR220" i="9"/>
  <c r="CJ220" i="9" s="1"/>
  <c r="BB220" i="9"/>
  <c r="CT220" i="9" s="1"/>
  <c r="AR34" i="9"/>
  <c r="CJ34" i="9" s="1"/>
  <c r="AU34" i="9"/>
  <c r="CM34" i="9" s="1"/>
  <c r="AQ34" i="9"/>
  <c r="CI34" i="9" s="1"/>
  <c r="AX34" i="9"/>
  <c r="CP34" i="9" s="1"/>
  <c r="AV34" i="9"/>
  <c r="CN34" i="9" s="1"/>
  <c r="AY34" i="9"/>
  <c r="CQ34" i="9" s="1"/>
  <c r="AP34" i="9"/>
  <c r="CH34" i="9" s="1"/>
  <c r="CH47" i="9" s="1"/>
  <c r="AD5" i="11" s="1"/>
  <c r="AS34" i="9"/>
  <c r="CK34" i="9" s="1"/>
  <c r="BA34" i="9"/>
  <c r="CS34" i="9" s="1"/>
  <c r="BB34" i="9"/>
  <c r="CT34" i="9" s="1"/>
  <c r="AW34" i="9"/>
  <c r="CO34" i="9" s="1"/>
  <c r="AZ34" i="9"/>
  <c r="CR34" i="9" s="1"/>
  <c r="AT34" i="9"/>
  <c r="CL34" i="9" s="1"/>
  <c r="L221" i="9"/>
  <c r="J221" i="9"/>
  <c r="F222" i="9"/>
  <c r="K221" i="9"/>
  <c r="J785" i="9"/>
  <c r="K785" i="9"/>
  <c r="L785" i="9"/>
  <c r="F786" i="9"/>
  <c r="AB951" i="1"/>
  <c r="AB954" i="1" s="1"/>
  <c r="AB917" i="1"/>
  <c r="AB920" i="1" s="1"/>
  <c r="AB815" i="1"/>
  <c r="AB818" i="1" s="1"/>
  <c r="AB781" i="1"/>
  <c r="AB784" i="1" s="1"/>
  <c r="AB713" i="1"/>
  <c r="AB716" i="1" s="1"/>
  <c r="AB679" i="1"/>
  <c r="AB682" i="1" s="1"/>
  <c r="AB543" i="1"/>
  <c r="AB546" i="1" s="1"/>
  <c r="AB237" i="1"/>
  <c r="AB240" i="1" s="1"/>
  <c r="AC203" i="1"/>
  <c r="AC206" i="1" s="1"/>
  <c r="AB67" i="1"/>
  <c r="AB70" i="1" s="1"/>
  <c r="AD101" i="1"/>
  <c r="AD104" i="1" s="1"/>
  <c r="AD169" i="1"/>
  <c r="AD172" i="1" s="1"/>
  <c r="BU890" i="5" l="1" a="1"/>
  <c r="BU890" i="5" s="1"/>
  <c r="BU839" i="5" a="1"/>
  <c r="BU839" i="5" s="1"/>
  <c r="BU845" i="5" s="1"/>
  <c r="BU849" i="5" s="1"/>
  <c r="AF53" i="12" s="1"/>
  <c r="BU873" i="5" a="1"/>
  <c r="BU873" i="5" s="1"/>
  <c r="BU879" i="5" s="1"/>
  <c r="BU883" i="5" s="1"/>
  <c r="AF55" i="12" s="1"/>
  <c r="BU822" i="5" a="1"/>
  <c r="BU822" i="5" s="1"/>
  <c r="BU828" i="5" s="1"/>
  <c r="BU832" i="5" s="1"/>
  <c r="BT896" i="5"/>
  <c r="BT900" i="5" s="1"/>
  <c r="AE56" i="12" s="1"/>
  <c r="BU471" i="5"/>
  <c r="BU475" i="5" s="1"/>
  <c r="AF31" i="12" s="1"/>
  <c r="AS10" i="7" a="1"/>
  <c r="AS10" i="7" s="1"/>
  <c r="AS15" i="7" a="1"/>
  <c r="AS15" i="7" s="1"/>
  <c r="AS18" i="7" a="1"/>
  <c r="AS18" i="7" s="1"/>
  <c r="AS14" i="7" a="1"/>
  <c r="AS14" i="7" s="1"/>
  <c r="AS9" i="7" a="1"/>
  <c r="AS9" i="7" s="1"/>
  <c r="AS12" i="7" a="1"/>
  <c r="AS12" i="7" s="1"/>
  <c r="AS13" i="7" a="1"/>
  <c r="AS13" i="7" s="1"/>
  <c r="AS19" i="7" a="1"/>
  <c r="AS19" i="7" s="1"/>
  <c r="AS11" i="7" a="1"/>
  <c r="AS11" i="7" s="1"/>
  <c r="AS17" i="7" a="1"/>
  <c r="AS17" i="7" s="1"/>
  <c r="AS22" i="7" a="1"/>
  <c r="AS22" i="7" s="1"/>
  <c r="AS20" i="7" a="1"/>
  <c r="AS20" i="7" s="1"/>
  <c r="AS25" i="7" a="1"/>
  <c r="AS25" i="7" s="1"/>
  <c r="AS23" i="7" a="1"/>
  <c r="AS23" i="7" s="1"/>
  <c r="AS28" i="7" a="1"/>
  <c r="AS28" i="7" s="1"/>
  <c r="AS16" i="7" a="1"/>
  <c r="AS16" i="7" s="1"/>
  <c r="AS21" i="7" a="1"/>
  <c r="AS21" i="7" s="1"/>
  <c r="AS26" i="7" a="1"/>
  <c r="AS26" i="7" s="1"/>
  <c r="AS33" i="7" a="1"/>
  <c r="AS33" i="7" s="1"/>
  <c r="AS36" i="7" a="1"/>
  <c r="AS36" i="7" s="1"/>
  <c r="AS27" i="7" a="1"/>
  <c r="AS27" i="7" s="1"/>
  <c r="AS29" i="7" a="1"/>
  <c r="AS29" i="7" s="1"/>
  <c r="AS32" i="7" a="1"/>
  <c r="AS32" i="7" s="1"/>
  <c r="AS24" i="7" a="1"/>
  <c r="AS24" i="7" s="1"/>
  <c r="AS40" i="7" a="1"/>
  <c r="AS40" i="7" s="1"/>
  <c r="AS39" i="7" a="1"/>
  <c r="AS39" i="7" s="1"/>
  <c r="AS35" i="7" a="1"/>
  <c r="AS35" i="7" s="1"/>
  <c r="AS31" i="7" a="1"/>
  <c r="AS31" i="7" s="1"/>
  <c r="AS34" i="7" a="1"/>
  <c r="AS34" i="7" s="1"/>
  <c r="AS37" i="7" a="1"/>
  <c r="AS37" i="7" s="1"/>
  <c r="AS44" i="7" a="1"/>
  <c r="AS44" i="7" s="1"/>
  <c r="AS30" i="7" a="1"/>
  <c r="AS30" i="7" s="1"/>
  <c r="AS38" i="7" a="1"/>
  <c r="AS38" i="7" s="1"/>
  <c r="AS41" i="7" a="1"/>
  <c r="AS41" i="7" s="1"/>
  <c r="AS43" i="7" a="1"/>
  <c r="AS43" i="7" s="1"/>
  <c r="AS42" i="7" a="1"/>
  <c r="AS42" i="7" s="1"/>
  <c r="E41" i="6"/>
  <c r="S37" i="14"/>
  <c r="S45" i="14" s="1"/>
  <c r="S24" i="14"/>
  <c r="S40" i="14" s="1"/>
  <c r="S32" i="14"/>
  <c r="BT131" i="5"/>
  <c r="BT135" i="5" s="1"/>
  <c r="AE11" i="12" s="1"/>
  <c r="BU539" i="5"/>
  <c r="BU543" i="5" s="1"/>
  <c r="AF35" i="12" s="1"/>
  <c r="BT216" i="5"/>
  <c r="BT220" i="5" s="1"/>
  <c r="AE16" i="12" s="1"/>
  <c r="BT63" i="5"/>
  <c r="BT67" i="5" s="1"/>
  <c r="AE7" i="12" s="1"/>
  <c r="AQ5" i="7" s="1" a="1"/>
  <c r="AQ5" i="7" s="1"/>
  <c r="U52" i="14"/>
  <c r="T19" i="14"/>
  <c r="S20" i="14"/>
  <c r="S52" i="14"/>
  <c r="R19" i="14"/>
  <c r="BW226" i="5" a="1"/>
  <c r="BW226" i="5" s="1"/>
  <c r="BW175" i="5" a="1"/>
  <c r="BW175" i="5" s="1"/>
  <c r="BU736" i="5" a="1"/>
  <c r="BU736" i="5" s="1"/>
  <c r="BU787" i="5" a="1"/>
  <c r="BU787" i="5" s="1"/>
  <c r="BU794" i="5" s="1"/>
  <c r="BU798" i="5" s="1"/>
  <c r="AF50" i="12" s="1"/>
  <c r="BU90" i="5" a="1"/>
  <c r="BU90" i="5" s="1"/>
  <c r="BU124" i="5" a="1"/>
  <c r="BU124" i="5" s="1"/>
  <c r="BU328" i="5" a="1"/>
  <c r="BU328" i="5" s="1"/>
  <c r="BU335" i="5" s="1"/>
  <c r="BU339" i="5" s="1"/>
  <c r="AF23" i="12" s="1"/>
  <c r="BU244" i="5" a="1"/>
  <c r="BU244" i="5" s="1"/>
  <c r="BU250" i="5" s="1"/>
  <c r="BU254" i="5" s="1"/>
  <c r="AF18" i="12" s="1"/>
  <c r="BU141" i="5" a="1"/>
  <c r="BU141" i="5" s="1"/>
  <c r="BU148" i="5" s="1"/>
  <c r="BU152" i="5" s="1"/>
  <c r="AF12" i="12" s="1"/>
  <c r="BU619" i="5" a="1"/>
  <c r="BU619" i="5" s="1"/>
  <c r="BU624" i="5" s="1"/>
  <c r="BU628" i="5" s="1"/>
  <c r="AF40" i="12" s="1"/>
  <c r="BU670" i="5" a="1"/>
  <c r="BU670" i="5" s="1"/>
  <c r="BU675" i="5" s="1"/>
  <c r="BU679" i="5" s="1"/>
  <c r="AF43" i="12" s="1"/>
  <c r="BU192" i="5" a="1"/>
  <c r="BU192" i="5" s="1"/>
  <c r="BU199" i="5" s="1"/>
  <c r="BU203" i="5" s="1"/>
  <c r="AF15" i="12" s="1"/>
  <c r="BU568" i="5" a="1"/>
  <c r="BU568" i="5" s="1"/>
  <c r="BU573" i="5" s="1"/>
  <c r="BU577" i="5" s="1"/>
  <c r="AF37" i="12" s="1"/>
  <c r="BU211" i="5" a="1"/>
  <c r="BU211" i="5" s="1"/>
  <c r="BU720" i="5" a="1"/>
  <c r="BU720" i="5" s="1"/>
  <c r="BU726" i="5" s="1"/>
  <c r="BU730" i="5" s="1"/>
  <c r="AF46" i="12" s="1"/>
  <c r="BU432" i="5" a="1"/>
  <c r="BU432" i="5" s="1"/>
  <c r="BU437" i="5" s="1"/>
  <c r="BU441" i="5" s="1"/>
  <c r="AF29" i="12" s="1"/>
  <c r="BU381" i="5" a="1"/>
  <c r="BU381" i="5" s="1"/>
  <c r="BU386" i="5" s="1"/>
  <c r="BU390" i="5" s="1"/>
  <c r="AF26" i="12" s="1"/>
  <c r="BU483" i="5" a="1"/>
  <c r="BU483" i="5" s="1"/>
  <c r="BU488" i="5" s="1"/>
  <c r="BU492" i="5" s="1"/>
  <c r="AF32" i="12" s="1"/>
  <c r="BU93" i="5" a="1"/>
  <c r="BU93" i="5" s="1"/>
  <c r="AE15" i="12"/>
  <c r="BV567" i="5" a="1"/>
  <c r="BV567" i="5" s="1"/>
  <c r="BV379" i="5" a="1"/>
  <c r="BV379" i="5" s="1"/>
  <c r="BV719" i="5" a="1"/>
  <c r="BV719" i="5" s="1"/>
  <c r="BV534" i="5" a="1"/>
  <c r="BV534" i="5" s="1"/>
  <c r="BV770" i="5" a="1"/>
  <c r="BV770" i="5" s="1"/>
  <c r="BV777" i="5" s="1"/>
  <c r="BV781" i="5" s="1"/>
  <c r="AG49" i="12" s="1"/>
  <c r="BU345" i="5" a="1"/>
  <c r="BU345" i="5" s="1"/>
  <c r="BU352" i="5" s="1"/>
  <c r="BU356" i="5" s="1"/>
  <c r="AF24" i="12" s="1"/>
  <c r="BU737" i="5" a="1"/>
  <c r="BU737" i="5" s="1"/>
  <c r="BU398" i="5" a="1"/>
  <c r="BU398" i="5" s="1"/>
  <c r="BU228" i="5" a="1"/>
  <c r="BU228" i="5" s="1"/>
  <c r="BU209" i="5" a="1"/>
  <c r="BU209" i="5" s="1"/>
  <c r="BU261" i="5" a="1"/>
  <c r="BU261" i="5" s="1"/>
  <c r="BU267" i="5" s="1"/>
  <c r="BU271" i="5" s="1"/>
  <c r="AF19" i="12" s="1"/>
  <c r="BU585" i="5" a="1"/>
  <c r="BU585" i="5" s="1"/>
  <c r="BU687" i="5" a="1"/>
  <c r="BU687" i="5" s="1"/>
  <c r="BU636" i="5" a="1"/>
  <c r="BU636" i="5" s="1"/>
  <c r="BU500" i="5" a="1"/>
  <c r="BU500" i="5" s="1"/>
  <c r="BU449" i="5" a="1"/>
  <c r="BU449" i="5" s="1"/>
  <c r="BU176" i="5" a="1"/>
  <c r="BU176" i="5" s="1"/>
  <c r="BU125" i="5" a="1"/>
  <c r="BU125" i="5" s="1"/>
  <c r="BV652" i="5" a="1"/>
  <c r="BV652" i="5" s="1"/>
  <c r="BV658" i="5" s="1"/>
  <c r="BV662" i="5" s="1"/>
  <c r="AG42" i="12" s="1"/>
  <c r="BV549" i="5" a="1"/>
  <c r="BV549" i="5" s="1"/>
  <c r="BV601" i="5" a="1"/>
  <c r="BV601" i="5" s="1"/>
  <c r="BV607" i="5" s="1"/>
  <c r="BV611" i="5" s="1"/>
  <c r="AG39" i="12" s="1"/>
  <c r="BV516" i="5" a="1"/>
  <c r="BV516" i="5" s="1"/>
  <c r="BV522" i="5" s="1"/>
  <c r="BV526" i="5" s="1"/>
  <c r="AG34" i="12" s="1"/>
  <c r="BV414" i="5" a="1"/>
  <c r="BV414" i="5" s="1"/>
  <c r="BV420" i="5" s="1"/>
  <c r="BV424" i="5" s="1"/>
  <c r="BV465" i="5" a="1"/>
  <c r="BV465" i="5" s="1"/>
  <c r="BV363" i="5" a="1"/>
  <c r="BV363" i="5" s="1"/>
  <c r="BV330" i="5" a="1"/>
  <c r="BV330" i="5" s="1"/>
  <c r="BV245" i="5" a="1"/>
  <c r="BV245" i="5" s="1"/>
  <c r="BV143" i="5" a="1"/>
  <c r="BV143" i="5" s="1"/>
  <c r="BV193" i="5" a="1"/>
  <c r="BV193" i="5" s="1"/>
  <c r="BV73" i="5" a="1"/>
  <c r="BV73" i="5" s="1"/>
  <c r="AE23" i="12"/>
  <c r="BU584" i="5" a="1"/>
  <c r="BU584" i="5" s="1"/>
  <c r="BU396" i="5" a="1"/>
  <c r="BU396" i="5" s="1"/>
  <c r="BV296" i="5" a="1"/>
  <c r="BV296" i="5" s="1"/>
  <c r="BV301" i="5" s="1"/>
  <c r="BV305" i="5" s="1"/>
  <c r="AG21" i="12" s="1"/>
  <c r="BV669" i="5" a="1"/>
  <c r="BV669" i="5" s="1"/>
  <c r="BV618" i="5" a="1"/>
  <c r="BV618" i="5" s="1"/>
  <c r="BV347" i="5" a="1"/>
  <c r="BV347" i="5" s="1"/>
  <c r="BV262" i="5" a="1"/>
  <c r="BV262" i="5" s="1"/>
  <c r="BV210" i="5" a="1"/>
  <c r="BV210" i="5" s="1"/>
  <c r="BV566" i="5" a="1"/>
  <c r="BV566" i="5" s="1"/>
  <c r="BV431" i="5" a="1"/>
  <c r="BV431" i="5" s="1"/>
  <c r="BV533" i="5" a="1"/>
  <c r="BV533" i="5" s="1"/>
  <c r="BV482" i="5" a="1"/>
  <c r="BV482" i="5" s="1"/>
  <c r="BV380" i="5" a="1"/>
  <c r="BV380" i="5" s="1"/>
  <c r="BV126" i="5" a="1"/>
  <c r="BV126" i="5" s="1"/>
  <c r="BU159" i="5" a="1"/>
  <c r="BU159" i="5" s="1"/>
  <c r="BU550" i="5" a="1"/>
  <c r="BU550" i="5" s="1"/>
  <c r="BU556" i="5" s="1"/>
  <c r="BU560" i="5" s="1"/>
  <c r="AF36" i="12" s="1"/>
  <c r="BU362" i="5" a="1"/>
  <c r="BU362" i="5" s="1"/>
  <c r="BU369" i="5" s="1"/>
  <c r="BU373" i="5" s="1"/>
  <c r="AF25" i="12" s="1"/>
  <c r="AR7" i="7" s="1" a="1"/>
  <c r="AR7" i="7" s="1"/>
  <c r="BT635" i="5" a="1"/>
  <c r="BT635" i="5" s="1"/>
  <c r="BT641" i="5" s="1"/>
  <c r="BT645" i="5" s="1"/>
  <c r="AE41" i="12" s="1"/>
  <c r="BT686" i="5" a="1"/>
  <c r="BT686" i="5" s="1"/>
  <c r="BT692" i="5" s="1"/>
  <c r="BT696" i="5" s="1"/>
  <c r="AE44" i="12" s="1"/>
  <c r="BT583" i="5" a="1"/>
  <c r="BT583" i="5" s="1"/>
  <c r="BT590" i="5" s="1"/>
  <c r="BT594" i="5" s="1"/>
  <c r="AE38" i="12" s="1"/>
  <c r="BT448" i="5" a="1"/>
  <c r="BT448" i="5" s="1"/>
  <c r="BT454" i="5" s="1"/>
  <c r="BT458" i="5" s="1"/>
  <c r="AE30" i="12" s="1"/>
  <c r="BT499" i="5" a="1"/>
  <c r="BT499" i="5" s="1"/>
  <c r="BT505" i="5" s="1"/>
  <c r="BT509" i="5" s="1"/>
  <c r="AE33" i="12" s="1"/>
  <c r="BU56" i="5" a="1"/>
  <c r="BU56" i="5" s="1"/>
  <c r="BU57" i="5" a="1"/>
  <c r="BU57" i="5" s="1"/>
  <c r="AF21" i="12"/>
  <c r="CJ10" i="7" a="1"/>
  <c r="CJ10" i="7" s="1"/>
  <c r="CJ7" i="7" a="1"/>
  <c r="CJ7" i="7" s="1"/>
  <c r="CJ8" i="7" a="1"/>
  <c r="CJ8" i="7" s="1"/>
  <c r="CJ5" i="7" a="1"/>
  <c r="CJ5" i="7" s="1"/>
  <c r="CJ9" i="7" a="1"/>
  <c r="CJ9" i="7" s="1"/>
  <c r="CI46" i="7"/>
  <c r="CI47" i="7"/>
  <c r="CH48" i="7"/>
  <c r="BT397" i="5" a="1"/>
  <c r="BT397" i="5" s="1"/>
  <c r="BT403" i="5" s="1"/>
  <c r="BT407" i="5" s="1"/>
  <c r="AE27" i="12" s="1"/>
  <c r="BT227" i="5" a="1"/>
  <c r="BT227" i="5" s="1"/>
  <c r="BT233" i="5" s="1"/>
  <c r="BT237" i="5" s="1"/>
  <c r="AE17" i="12" s="1"/>
  <c r="BT177" i="5" a="1"/>
  <c r="BT177" i="5" s="1"/>
  <c r="BT182" i="5" s="1"/>
  <c r="BT186" i="5" s="1"/>
  <c r="AE14" i="12" s="1"/>
  <c r="BV23" i="5" a="1"/>
  <c r="BV23" i="5" s="1"/>
  <c r="BV75" i="5" a="1"/>
  <c r="BV75" i="5" s="1"/>
  <c r="BT74" i="5" a="1"/>
  <c r="BT74" i="5" s="1"/>
  <c r="BT80" i="5" s="1"/>
  <c r="BT84" i="5" s="1"/>
  <c r="AE8" i="12" s="1"/>
  <c r="BT165" i="5"/>
  <c r="BT169" i="5" s="1"/>
  <c r="AE13" i="12" s="1"/>
  <c r="BU164" i="5" a="1"/>
  <c r="BU164" i="5" s="1"/>
  <c r="BU162" i="5" a="1"/>
  <c r="BU162" i="5" s="1"/>
  <c r="BU160" i="5" a="1"/>
  <c r="BU160" i="5" s="1"/>
  <c r="BU60" i="5" a="1"/>
  <c r="BU60" i="5" s="1"/>
  <c r="BU109" i="5" a="1"/>
  <c r="BU109" i="5" s="1"/>
  <c r="BU79" i="5" a="1"/>
  <c r="BU79" i="5" s="1"/>
  <c r="BU163" i="5" a="1"/>
  <c r="BU163" i="5" s="1"/>
  <c r="BU108" i="5" a="1"/>
  <c r="BU108" i="5" s="1"/>
  <c r="BU41" i="5" a="1"/>
  <c r="BU41" i="5" s="1"/>
  <c r="BU161" i="5" a="1"/>
  <c r="BU161" i="5" s="1"/>
  <c r="BU40" i="5" a="1"/>
  <c r="BU40" i="5" s="1"/>
  <c r="BU110" i="5" a="1"/>
  <c r="BU110" i="5" s="1"/>
  <c r="BU25" i="5" a="1"/>
  <c r="BU25" i="5" s="1"/>
  <c r="BU77" i="5" a="1"/>
  <c r="BU77" i="5" s="1"/>
  <c r="BU26" i="5" a="1"/>
  <c r="BU26" i="5" s="1"/>
  <c r="BU44" i="5" a="1"/>
  <c r="BU44" i="5" s="1"/>
  <c r="BU107" i="5" a="1"/>
  <c r="BU107" i="5" s="1"/>
  <c r="BU112" i="5" a="1"/>
  <c r="BU112" i="5" s="1"/>
  <c r="BW58" i="5" a="1"/>
  <c r="BW58" i="5" s="1"/>
  <c r="BU158" i="5" a="1"/>
  <c r="BU158" i="5" s="1"/>
  <c r="BU76" i="5" a="1"/>
  <c r="BU76" i="5" s="1"/>
  <c r="BU39" i="5" a="1"/>
  <c r="BU39" i="5" s="1"/>
  <c r="BU22" i="5" a="1"/>
  <c r="BU22" i="5" s="1"/>
  <c r="BV59" i="5" a="1"/>
  <c r="BV59" i="5" s="1"/>
  <c r="BV61" i="5" a="1"/>
  <c r="BV61" i="5" s="1"/>
  <c r="BV78" i="5" a="1"/>
  <c r="BV78" i="5" s="1"/>
  <c r="BV24" i="5" a="1"/>
  <c r="BV24" i="5" s="1"/>
  <c r="BV27" i="5" a="1"/>
  <c r="BV27" i="5" s="1"/>
  <c r="BU42" i="5" a="1"/>
  <c r="BU42" i="5" s="1"/>
  <c r="BU111" i="5" a="1"/>
  <c r="BU111" i="5" s="1"/>
  <c r="AH48" i="7"/>
  <c r="R21" i="14" s="1"/>
  <c r="AK46" i="7"/>
  <c r="AK47" i="7"/>
  <c r="U16" i="14" s="1"/>
  <c r="U32" i="14" s="1"/>
  <c r="AJ48" i="7"/>
  <c r="T21" i="14" s="1"/>
  <c r="BT46" i="5"/>
  <c r="BT50" i="5" s="1"/>
  <c r="AE6" i="12" s="1"/>
  <c r="AQ8" i="7" s="1" a="1"/>
  <c r="AQ8" i="7" s="1"/>
  <c r="BT29" i="5"/>
  <c r="BT33" i="5" s="1"/>
  <c r="AE5" i="12" s="1"/>
  <c r="BT114" i="5"/>
  <c r="BT118" i="5" s="1"/>
  <c r="AE10" i="12" s="1"/>
  <c r="AQ6" i="7" s="1" a="1"/>
  <c r="AQ6" i="7" s="1"/>
  <c r="BT97" i="5"/>
  <c r="BT101" i="5" s="1"/>
  <c r="AE9" i="12" s="1"/>
  <c r="CF893" i="9"/>
  <c r="AB23" i="11" s="1"/>
  <c r="BU891" i="5" s="1" a="1"/>
  <c r="BU891" i="5" s="1"/>
  <c r="AS3" i="7"/>
  <c r="CK6" i="7" s="1" a="1"/>
  <c r="CK6" i="7" s="1"/>
  <c r="BY151" i="5"/>
  <c r="BZ149" i="5" a="1"/>
  <c r="BZ149" i="5" s="1"/>
  <c r="AK149" i="5"/>
  <c r="BY168" i="5"/>
  <c r="AK150" i="5"/>
  <c r="BZ150" i="5" a="1"/>
  <c r="BZ150" i="5" s="1"/>
  <c r="AK184" i="5"/>
  <c r="BZ184" i="5" a="1"/>
  <c r="BZ184" i="5" s="1"/>
  <c r="AJ183" i="5"/>
  <c r="BY183" i="5" a="1"/>
  <c r="BY183" i="5" s="1"/>
  <c r="BY185" i="5" s="1"/>
  <c r="BZ166" i="5" a="1"/>
  <c r="BZ166" i="5" s="1"/>
  <c r="AK166" i="5"/>
  <c r="AK167" i="5"/>
  <c r="BZ167" i="5" a="1"/>
  <c r="BZ167" i="5" s="1"/>
  <c r="BX133" i="5" a="1"/>
  <c r="BX133" i="5" s="1"/>
  <c r="BX134" i="5" s="1"/>
  <c r="AI133" i="5"/>
  <c r="BZ132" i="5" a="1"/>
  <c r="BZ132" i="5" s="1"/>
  <c r="AK132" i="5"/>
  <c r="AJ115" i="5"/>
  <c r="BY115" i="5" a="1"/>
  <c r="BY115" i="5" s="1"/>
  <c r="BY117" i="5" s="1"/>
  <c r="BZ116" i="5" a="1"/>
  <c r="BZ116" i="5" s="1"/>
  <c r="AK116" i="5"/>
  <c r="AK99" i="5"/>
  <c r="BZ99" i="5" a="1"/>
  <c r="BZ99" i="5" s="1"/>
  <c r="BZ100" i="5" s="1"/>
  <c r="AM98" i="5"/>
  <c r="CB98" i="5" a="1"/>
  <c r="CB98" i="5" s="1"/>
  <c r="AK82" i="5"/>
  <c r="BZ82" i="5" a="1"/>
  <c r="BZ82" i="5" s="1"/>
  <c r="AJ81" i="5"/>
  <c r="BY81" i="5" a="1"/>
  <c r="BY81" i="5" s="1"/>
  <c r="BY83" i="5" s="1"/>
  <c r="BY64" i="5" a="1"/>
  <c r="BY64" i="5" s="1"/>
  <c r="BY66" i="5" s="1"/>
  <c r="AJ64" i="5"/>
  <c r="BZ65" i="5" a="1"/>
  <c r="BZ65" i="5" s="1"/>
  <c r="AK65" i="5"/>
  <c r="AI48" i="5"/>
  <c r="BX48" i="5" a="1"/>
  <c r="BX48" i="5" s="1"/>
  <c r="BX49" i="5" s="1"/>
  <c r="AK47" i="5"/>
  <c r="BZ47" i="5" a="1"/>
  <c r="BZ47" i="5" s="1"/>
  <c r="BY30" i="5" a="1"/>
  <c r="BY30" i="5" s="1"/>
  <c r="BY32" i="5" s="1"/>
  <c r="AJ30" i="5"/>
  <c r="AI10" i="5"/>
  <c r="AJ5" i="5"/>
  <c r="AI13" i="5"/>
  <c r="AJ11" i="5"/>
  <c r="CT1322" i="9"/>
  <c r="K1350" i="9"/>
  <c r="J1350" i="9"/>
  <c r="L1350" i="9"/>
  <c r="F1351" i="9"/>
  <c r="CS1322" i="9"/>
  <c r="CT1323" i="9"/>
  <c r="AW1349" i="9"/>
  <c r="CO1349" i="9" s="1"/>
  <c r="AO1349" i="9"/>
  <c r="CG1349" i="9" s="1"/>
  <c r="CG1363" i="9" s="1"/>
  <c r="AC33" i="11" s="1"/>
  <c r="BV464" i="5" s="1" a="1"/>
  <c r="BV464" i="5" s="1"/>
  <c r="AV1349" i="9"/>
  <c r="CN1349" i="9" s="1"/>
  <c r="AU1349" i="9"/>
  <c r="CM1349" i="9" s="1"/>
  <c r="BB1349" i="9"/>
  <c r="CT1349" i="9" s="1"/>
  <c r="AT1349" i="9"/>
  <c r="CL1349" i="9" s="1"/>
  <c r="AZ1349" i="9"/>
  <c r="CR1349" i="9" s="1"/>
  <c r="AR1349" i="9"/>
  <c r="CJ1349" i="9" s="1"/>
  <c r="AY1349" i="9"/>
  <c r="CQ1349" i="9" s="1"/>
  <c r="AQ1349" i="9"/>
  <c r="CI1349" i="9" s="1"/>
  <c r="AS1349" i="9"/>
  <c r="CK1349" i="9" s="1"/>
  <c r="AP1349" i="9"/>
  <c r="CH1349" i="9" s="1"/>
  <c r="BA1349" i="9"/>
  <c r="CS1349" i="9" s="1"/>
  <c r="AX1349" i="9"/>
  <c r="CP1349" i="9" s="1"/>
  <c r="AV1303" i="9"/>
  <c r="CN1303" i="9" s="1"/>
  <c r="AU1303" i="9"/>
  <c r="CM1303" i="9" s="1"/>
  <c r="BA1303" i="9"/>
  <c r="CS1303" i="9" s="1"/>
  <c r="AS1303" i="9"/>
  <c r="CK1303" i="9" s="1"/>
  <c r="AZ1303" i="9"/>
  <c r="CR1303" i="9" s="1"/>
  <c r="AR1303" i="9"/>
  <c r="CJ1303" i="9" s="1"/>
  <c r="AY1303" i="9"/>
  <c r="CQ1303" i="9" s="1"/>
  <c r="AQ1303" i="9"/>
  <c r="CI1303" i="9" s="1"/>
  <c r="BB1303" i="9"/>
  <c r="CT1303" i="9" s="1"/>
  <c r="AW1303" i="9"/>
  <c r="CO1303" i="9" s="1"/>
  <c r="AT1303" i="9"/>
  <c r="CL1303" i="9" s="1"/>
  <c r="AP1303" i="9"/>
  <c r="CH1303" i="9" s="1"/>
  <c r="CH1316" i="9" s="1"/>
  <c r="AD32" i="11" s="1"/>
  <c r="BW481" i="5" s="1" a="1"/>
  <c r="BW481" i="5" s="1"/>
  <c r="AX1303" i="9"/>
  <c r="CP1303" i="9" s="1"/>
  <c r="CT1276" i="9"/>
  <c r="CS1275" i="9"/>
  <c r="CT1275" i="9"/>
  <c r="K1304" i="9"/>
  <c r="J1304" i="9"/>
  <c r="F1305" i="9"/>
  <c r="L1304" i="9"/>
  <c r="AV1256" i="9"/>
  <c r="CN1256" i="9" s="1"/>
  <c r="BB1256" i="9"/>
  <c r="CT1256" i="9" s="1"/>
  <c r="AT1256" i="9"/>
  <c r="CL1256" i="9" s="1"/>
  <c r="BA1256" i="9"/>
  <c r="CS1256" i="9" s="1"/>
  <c r="AS1256" i="9"/>
  <c r="CK1256" i="9" s="1"/>
  <c r="AZ1256" i="9"/>
  <c r="CR1256" i="9" s="1"/>
  <c r="AR1256" i="9"/>
  <c r="CJ1256" i="9" s="1"/>
  <c r="AY1256" i="9"/>
  <c r="CQ1256" i="9" s="1"/>
  <c r="AQ1256" i="9"/>
  <c r="CI1256" i="9" s="1"/>
  <c r="AW1256" i="9"/>
  <c r="CO1256" i="9" s="1"/>
  <c r="AU1256" i="9"/>
  <c r="CM1256" i="9" s="1"/>
  <c r="AP1256" i="9"/>
  <c r="CH1256" i="9" s="1"/>
  <c r="CH1269" i="9" s="1"/>
  <c r="AD31" i="11" s="1"/>
  <c r="BW498" i="5" s="1" a="1"/>
  <c r="BW498" i="5" s="1"/>
  <c r="AX1256" i="9"/>
  <c r="CP1256" i="9" s="1"/>
  <c r="BB1227" i="9"/>
  <c r="CT1227" i="9" s="1"/>
  <c r="K1257" i="9"/>
  <c r="J1257" i="9"/>
  <c r="F1258" i="9"/>
  <c r="L1257" i="9"/>
  <c r="CR1228" i="9"/>
  <c r="CS1229" i="9"/>
  <c r="CT1230" i="9"/>
  <c r="L1163" i="9"/>
  <c r="K1163" i="9"/>
  <c r="J1163" i="9"/>
  <c r="F1164" i="9"/>
  <c r="BB1133" i="9"/>
  <c r="CT1133" i="9" s="1"/>
  <c r="CR1134" i="9"/>
  <c r="CS1135" i="9"/>
  <c r="CT1136" i="9"/>
  <c r="BB1162" i="9"/>
  <c r="CT1162" i="9" s="1"/>
  <c r="AT1162" i="9"/>
  <c r="CL1162" i="9" s="1"/>
  <c r="BA1162" i="9"/>
  <c r="CS1162" i="9" s="1"/>
  <c r="AS1162" i="9"/>
  <c r="CK1162" i="9" s="1"/>
  <c r="AZ1162" i="9"/>
  <c r="CR1162" i="9" s="1"/>
  <c r="AR1162" i="9"/>
  <c r="CJ1162" i="9" s="1"/>
  <c r="AY1162" i="9"/>
  <c r="CQ1162" i="9" s="1"/>
  <c r="AQ1162" i="9"/>
  <c r="CI1162" i="9" s="1"/>
  <c r="AW1162" i="9"/>
  <c r="CO1162" i="9" s="1"/>
  <c r="AX1162" i="9"/>
  <c r="CP1162" i="9" s="1"/>
  <c r="AV1162" i="9"/>
  <c r="CN1162" i="9" s="1"/>
  <c r="AU1162" i="9"/>
  <c r="CM1162" i="9" s="1"/>
  <c r="AP1162" i="9"/>
  <c r="CH1162" i="9" s="1"/>
  <c r="CH1175" i="9" s="1"/>
  <c r="AD29" i="11" s="1"/>
  <c r="BW600" i="5" s="1" a="1"/>
  <c r="BW600" i="5" s="1"/>
  <c r="AU1116" i="9"/>
  <c r="CM1116" i="9" s="1"/>
  <c r="BB1116" i="9"/>
  <c r="CT1116" i="9" s="1"/>
  <c r="AT1116" i="9"/>
  <c r="CL1116" i="9" s="1"/>
  <c r="AZ1116" i="9"/>
  <c r="CR1116" i="9" s="1"/>
  <c r="AR1116" i="9"/>
  <c r="CJ1116" i="9" s="1"/>
  <c r="AW1116" i="9"/>
  <c r="CO1116" i="9" s="1"/>
  <c r="AV1116" i="9"/>
  <c r="CN1116" i="9" s="1"/>
  <c r="AS1116" i="9"/>
  <c r="CK1116" i="9" s="1"/>
  <c r="AQ1116" i="9"/>
  <c r="CI1116" i="9" s="1"/>
  <c r="CI1128" i="9" s="1"/>
  <c r="AE28" i="11" s="1"/>
  <c r="BX617" i="5" s="1" a="1"/>
  <c r="BX617" i="5" s="1"/>
  <c r="BA1116" i="9"/>
  <c r="CS1116" i="9" s="1"/>
  <c r="AX1116" i="9"/>
  <c r="CP1116" i="9" s="1"/>
  <c r="AY1116" i="9"/>
  <c r="CQ1116" i="9" s="1"/>
  <c r="BA1086" i="9"/>
  <c r="CS1086" i="9" s="1"/>
  <c r="CT1090" i="9"/>
  <c r="CS1089" i="9"/>
  <c r="CR1088" i="9"/>
  <c r="CQ1087" i="9"/>
  <c r="F1118" i="9"/>
  <c r="K1117" i="9"/>
  <c r="J1117" i="9"/>
  <c r="L1117" i="9"/>
  <c r="BA1039" i="9"/>
  <c r="CS1039" i="9" s="1"/>
  <c r="CT1043" i="9"/>
  <c r="CS1042" i="9"/>
  <c r="CR1041" i="9"/>
  <c r="CQ1040" i="9"/>
  <c r="AV1068" i="9"/>
  <c r="CN1068" i="9" s="1"/>
  <c r="AU1068" i="9"/>
  <c r="CM1068" i="9" s="1"/>
  <c r="BB1068" i="9"/>
  <c r="CT1068" i="9" s="1"/>
  <c r="AT1068" i="9"/>
  <c r="CL1068" i="9" s="1"/>
  <c r="BA1068" i="9"/>
  <c r="CS1068" i="9" s="1"/>
  <c r="AS1068" i="9"/>
  <c r="CK1068" i="9" s="1"/>
  <c r="AZ1068" i="9"/>
  <c r="CR1068" i="9" s="1"/>
  <c r="AR1068" i="9"/>
  <c r="CJ1068" i="9" s="1"/>
  <c r="AY1068" i="9"/>
  <c r="CQ1068" i="9" s="1"/>
  <c r="AX1068" i="9"/>
  <c r="CP1068" i="9" s="1"/>
  <c r="AW1068" i="9"/>
  <c r="CO1068" i="9" s="1"/>
  <c r="AQ1068" i="9"/>
  <c r="CI1068" i="9" s="1"/>
  <c r="AP1068" i="9"/>
  <c r="CH1068" i="9" s="1"/>
  <c r="CH1081" i="9" s="1"/>
  <c r="AD27" i="11" s="1"/>
  <c r="BW634" i="5" s="1" a="1"/>
  <c r="BW634" i="5" s="1"/>
  <c r="K1069" i="9"/>
  <c r="J1069" i="9"/>
  <c r="F1070" i="9"/>
  <c r="L1069" i="9"/>
  <c r="BB974" i="9"/>
  <c r="CT974" i="9" s="1"/>
  <c r="AT974" i="9"/>
  <c r="CL974" i="9" s="1"/>
  <c r="BA974" i="9"/>
  <c r="CS974" i="9" s="1"/>
  <c r="AS974" i="9"/>
  <c r="CK974" i="9" s="1"/>
  <c r="AZ974" i="9"/>
  <c r="CR974" i="9" s="1"/>
  <c r="AR974" i="9"/>
  <c r="CJ974" i="9" s="1"/>
  <c r="AY974" i="9"/>
  <c r="CQ974" i="9" s="1"/>
  <c r="AQ974" i="9"/>
  <c r="CI974" i="9" s="1"/>
  <c r="AW974" i="9"/>
  <c r="CO974" i="9" s="1"/>
  <c r="AX974" i="9"/>
  <c r="CP974" i="9" s="1"/>
  <c r="AV974" i="9"/>
  <c r="CN974" i="9" s="1"/>
  <c r="AU974" i="9"/>
  <c r="CM974" i="9" s="1"/>
  <c r="AP974" i="9"/>
  <c r="CH974" i="9" s="1"/>
  <c r="CH987" i="9" s="1"/>
  <c r="AD25" i="11" s="1"/>
  <c r="BW857" i="5" s="1" a="1"/>
  <c r="BW857" i="5" s="1"/>
  <c r="BW862" i="5" s="1"/>
  <c r="BW866" i="5" s="1"/>
  <c r="AH54" i="12" s="1"/>
  <c r="L975" i="9"/>
  <c r="K975" i="9"/>
  <c r="J975" i="9"/>
  <c r="F976" i="9"/>
  <c r="CT899" i="9"/>
  <c r="CS899" i="9"/>
  <c r="CT900" i="9"/>
  <c r="BB927" i="9"/>
  <c r="CT927" i="9" s="1"/>
  <c r="AT927" i="9"/>
  <c r="CL927" i="9" s="1"/>
  <c r="BA927" i="9"/>
  <c r="CS927" i="9" s="1"/>
  <c r="AS927" i="9"/>
  <c r="CK927" i="9" s="1"/>
  <c r="AZ927" i="9"/>
  <c r="CR927" i="9" s="1"/>
  <c r="AR927" i="9"/>
  <c r="CJ927" i="9" s="1"/>
  <c r="AY927" i="9"/>
  <c r="CQ927" i="9" s="1"/>
  <c r="AQ927" i="9"/>
  <c r="CI927" i="9" s="1"/>
  <c r="AW927" i="9"/>
  <c r="CO927" i="9" s="1"/>
  <c r="AX927" i="9"/>
  <c r="CP927" i="9" s="1"/>
  <c r="AV927" i="9"/>
  <c r="CN927" i="9" s="1"/>
  <c r="AU927" i="9"/>
  <c r="CM927" i="9" s="1"/>
  <c r="AP927" i="9"/>
  <c r="CH927" i="9" s="1"/>
  <c r="CH940" i="9" s="1"/>
  <c r="AD24" i="11" s="1"/>
  <c r="BW874" i="5" s="1" a="1"/>
  <c r="BW874" i="5" s="1"/>
  <c r="L928" i="9"/>
  <c r="K928" i="9"/>
  <c r="J928" i="9"/>
  <c r="F929" i="9"/>
  <c r="CP861" i="9"/>
  <c r="CH853" i="9"/>
  <c r="CN859" i="9"/>
  <c r="CI854" i="9"/>
  <c r="CL857" i="9"/>
  <c r="CO860" i="9"/>
  <c r="CJ855" i="9"/>
  <c r="CQ862" i="9"/>
  <c r="CR863" i="9"/>
  <c r="CM858" i="9"/>
  <c r="CK856" i="9"/>
  <c r="CS864" i="9"/>
  <c r="CG852" i="9"/>
  <c r="CT865" i="9"/>
  <c r="AQ851" i="9"/>
  <c r="CI851" i="9" s="1"/>
  <c r="K880" i="9"/>
  <c r="J880" i="9"/>
  <c r="F881" i="9"/>
  <c r="L880" i="9"/>
  <c r="AW879" i="9"/>
  <c r="CO879" i="9" s="1"/>
  <c r="AO879" i="9"/>
  <c r="CG879" i="9" s="1"/>
  <c r="AV879" i="9"/>
  <c r="CN879" i="9" s="1"/>
  <c r="AU879" i="9"/>
  <c r="CM879" i="9" s="1"/>
  <c r="BB879" i="9"/>
  <c r="CT879" i="9" s="1"/>
  <c r="AT879" i="9"/>
  <c r="CL879" i="9" s="1"/>
  <c r="BA879" i="9"/>
  <c r="CS879" i="9" s="1"/>
  <c r="AS879" i="9"/>
  <c r="CK879" i="9" s="1"/>
  <c r="AR879" i="9"/>
  <c r="CJ879" i="9" s="1"/>
  <c r="AQ879" i="9"/>
  <c r="CI879" i="9" s="1"/>
  <c r="AP879" i="9"/>
  <c r="CH879" i="9" s="1"/>
  <c r="AZ879" i="9"/>
  <c r="CR879" i="9" s="1"/>
  <c r="AY879" i="9"/>
  <c r="CQ879" i="9" s="1"/>
  <c r="AX879" i="9"/>
  <c r="CP879" i="9" s="1"/>
  <c r="AV739" i="9"/>
  <c r="CN739" i="9" s="1"/>
  <c r="AU739" i="9"/>
  <c r="CM739" i="9" s="1"/>
  <c r="BB739" i="9"/>
  <c r="CT739" i="9" s="1"/>
  <c r="AT739" i="9"/>
  <c r="CL739" i="9" s="1"/>
  <c r="BA739" i="9"/>
  <c r="CS739" i="9" s="1"/>
  <c r="AS739" i="9"/>
  <c r="CK739" i="9" s="1"/>
  <c r="AY739" i="9"/>
  <c r="CQ739" i="9" s="1"/>
  <c r="AQ739" i="9"/>
  <c r="CI739" i="9" s="1"/>
  <c r="AX739" i="9"/>
  <c r="CP739" i="9" s="1"/>
  <c r="AP739" i="9"/>
  <c r="CH739" i="9" s="1"/>
  <c r="CH752" i="9" s="1"/>
  <c r="AD20" i="11" s="1"/>
  <c r="AR739" i="9"/>
  <c r="CJ739" i="9" s="1"/>
  <c r="AZ739" i="9"/>
  <c r="CR739" i="9" s="1"/>
  <c r="AW739" i="9"/>
  <c r="CO739" i="9" s="1"/>
  <c r="CT711" i="9"/>
  <c r="CT712" i="9"/>
  <c r="CS711" i="9"/>
  <c r="K740" i="9"/>
  <c r="J740" i="9"/>
  <c r="F741" i="9"/>
  <c r="L740" i="9"/>
  <c r="F270" i="9"/>
  <c r="L269" i="9"/>
  <c r="J269" i="9"/>
  <c r="K269" i="9"/>
  <c r="AU268" i="9"/>
  <c r="CM268" i="9" s="1"/>
  <c r="BB268" i="9"/>
  <c r="CT268" i="9" s="1"/>
  <c r="AT268" i="9"/>
  <c r="CL268" i="9" s="1"/>
  <c r="BA268" i="9"/>
  <c r="CS268" i="9" s="1"/>
  <c r="AS268" i="9"/>
  <c r="CK268" i="9" s="1"/>
  <c r="AZ268" i="9"/>
  <c r="CR268" i="9" s="1"/>
  <c r="AR268" i="9"/>
  <c r="CJ268" i="9" s="1"/>
  <c r="AX268" i="9"/>
  <c r="CP268" i="9" s="1"/>
  <c r="AP268" i="9"/>
  <c r="CH268" i="9" s="1"/>
  <c r="AW268" i="9"/>
  <c r="CO268" i="9" s="1"/>
  <c r="AV268" i="9"/>
  <c r="CN268" i="9" s="1"/>
  <c r="AQ268" i="9"/>
  <c r="CI268" i="9" s="1"/>
  <c r="AO268" i="9"/>
  <c r="CG268" i="9" s="1"/>
  <c r="CG282" i="9" s="1"/>
  <c r="AC10" i="11" s="1"/>
  <c r="AY268" i="9"/>
  <c r="CQ268" i="9" s="1"/>
  <c r="L81" i="9"/>
  <c r="F82" i="9"/>
  <c r="J81" i="9"/>
  <c r="K81" i="9"/>
  <c r="AU80" i="9"/>
  <c r="CM80" i="9" s="1"/>
  <c r="AY80" i="9"/>
  <c r="CQ80" i="9" s="1"/>
  <c r="AQ80" i="9"/>
  <c r="CI80" i="9" s="1"/>
  <c r="BA80" i="9"/>
  <c r="CS80" i="9" s="1"/>
  <c r="AP80" i="9"/>
  <c r="CH80" i="9" s="1"/>
  <c r="AW80" i="9"/>
  <c r="CO80" i="9" s="1"/>
  <c r="AV80" i="9"/>
  <c r="CN80" i="9" s="1"/>
  <c r="AT80" i="9"/>
  <c r="CL80" i="9" s="1"/>
  <c r="BB80" i="9"/>
  <c r="CT80" i="9" s="1"/>
  <c r="AR80" i="9"/>
  <c r="CJ80" i="9" s="1"/>
  <c r="AO80" i="9"/>
  <c r="CG80" i="9" s="1"/>
  <c r="CG94" i="9" s="1"/>
  <c r="AC6" i="11" s="1"/>
  <c r="AZ80" i="9"/>
  <c r="CR80" i="9" s="1"/>
  <c r="AS80" i="9"/>
  <c r="CK80" i="9" s="1"/>
  <c r="AX80" i="9"/>
  <c r="CP80" i="9" s="1"/>
  <c r="AX127" i="9"/>
  <c r="CP127" i="9" s="1"/>
  <c r="AZ127" i="9"/>
  <c r="CR127" i="9" s="1"/>
  <c r="AP127" i="9"/>
  <c r="CH127" i="9" s="1"/>
  <c r="AQ127" i="9"/>
  <c r="CI127" i="9" s="1"/>
  <c r="AS127" i="9"/>
  <c r="CK127" i="9" s="1"/>
  <c r="AT127" i="9"/>
  <c r="CL127" i="9" s="1"/>
  <c r="AR127" i="9"/>
  <c r="CJ127" i="9" s="1"/>
  <c r="AU127" i="9"/>
  <c r="CM127" i="9" s="1"/>
  <c r="AW127" i="9"/>
  <c r="CO127" i="9" s="1"/>
  <c r="AY127" i="9"/>
  <c r="CQ127" i="9" s="1"/>
  <c r="AO127" i="9"/>
  <c r="CG127" i="9" s="1"/>
  <c r="CG141" i="9" s="1"/>
  <c r="AC7" i="11" s="1"/>
  <c r="BA127" i="9"/>
  <c r="CS127" i="9" s="1"/>
  <c r="BB127" i="9"/>
  <c r="CT127" i="9" s="1"/>
  <c r="AV127" i="9"/>
  <c r="CN127" i="9" s="1"/>
  <c r="H129" i="9"/>
  <c r="K128" i="9"/>
  <c r="L128" i="9"/>
  <c r="J128" i="9"/>
  <c r="AQ785" i="9"/>
  <c r="CI785" i="9" s="1"/>
  <c r="AT785" i="9"/>
  <c r="CL785" i="9" s="1"/>
  <c r="AX785" i="9"/>
  <c r="CP785" i="9" s="1"/>
  <c r="BA785" i="9"/>
  <c r="CS785" i="9" s="1"/>
  <c r="AR785" i="9"/>
  <c r="CJ785" i="9" s="1"/>
  <c r="AU785" i="9"/>
  <c r="CM785" i="9" s="1"/>
  <c r="AW785" i="9"/>
  <c r="CO785" i="9" s="1"/>
  <c r="AY785" i="9"/>
  <c r="CQ785" i="9" s="1"/>
  <c r="AP785" i="9"/>
  <c r="CH785" i="9" s="1"/>
  <c r="AO785" i="9"/>
  <c r="CG785" i="9" s="1"/>
  <c r="CG799" i="9" s="1"/>
  <c r="AC21" i="11" s="1"/>
  <c r="BB785" i="9"/>
  <c r="CT785" i="9" s="1"/>
  <c r="AS785" i="9"/>
  <c r="CK785" i="9" s="1"/>
  <c r="AV785" i="9"/>
  <c r="CN785" i="9" s="1"/>
  <c r="AZ785" i="9"/>
  <c r="CR785" i="9" s="1"/>
  <c r="BA691" i="9"/>
  <c r="CS691" i="9" s="1"/>
  <c r="AQ691" i="9"/>
  <c r="CI691" i="9" s="1"/>
  <c r="AP691" i="9"/>
  <c r="CH691" i="9" s="1"/>
  <c r="AX691" i="9"/>
  <c r="CP691" i="9" s="1"/>
  <c r="AT691" i="9"/>
  <c r="CL691" i="9" s="1"/>
  <c r="AU691" i="9"/>
  <c r="CM691" i="9" s="1"/>
  <c r="AW691" i="9"/>
  <c r="CO691" i="9" s="1"/>
  <c r="AV691" i="9"/>
  <c r="CN691" i="9" s="1"/>
  <c r="AS691" i="9"/>
  <c r="CK691" i="9" s="1"/>
  <c r="BB691" i="9"/>
  <c r="CT691" i="9" s="1"/>
  <c r="AZ691" i="9"/>
  <c r="CR691" i="9" s="1"/>
  <c r="AY691" i="9"/>
  <c r="CQ691" i="9" s="1"/>
  <c r="AR691" i="9"/>
  <c r="CJ691" i="9" s="1"/>
  <c r="AO691" i="9"/>
  <c r="CG691" i="9" s="1"/>
  <c r="CG705" i="9" s="1"/>
  <c r="AC19" i="11" s="1"/>
  <c r="F132" i="9"/>
  <c r="J131" i="9"/>
  <c r="K222" i="9"/>
  <c r="L222" i="9"/>
  <c r="F223" i="9"/>
  <c r="J222" i="9"/>
  <c r="K317" i="9"/>
  <c r="L317" i="9"/>
  <c r="F318" i="9"/>
  <c r="J317" i="9"/>
  <c r="F37" i="9"/>
  <c r="L36" i="9"/>
  <c r="J36" i="9"/>
  <c r="K36" i="9"/>
  <c r="L786" i="9"/>
  <c r="F787" i="9"/>
  <c r="J786" i="9"/>
  <c r="K786" i="9"/>
  <c r="AT221" i="9"/>
  <c r="CL221" i="9" s="1"/>
  <c r="AU221" i="9"/>
  <c r="CM221" i="9" s="1"/>
  <c r="AQ221" i="9"/>
  <c r="CI221" i="9" s="1"/>
  <c r="AX221" i="9"/>
  <c r="CP221" i="9" s="1"/>
  <c r="AV221" i="9"/>
  <c r="CN221" i="9" s="1"/>
  <c r="AY221" i="9"/>
  <c r="CQ221" i="9" s="1"/>
  <c r="AO221" i="9"/>
  <c r="CG221" i="9" s="1"/>
  <c r="CG235" i="9" s="1"/>
  <c r="AC9" i="11" s="1"/>
  <c r="AR221" i="9"/>
  <c r="CJ221" i="9" s="1"/>
  <c r="AP221" i="9"/>
  <c r="CH221" i="9" s="1"/>
  <c r="AZ221" i="9"/>
  <c r="CR221" i="9" s="1"/>
  <c r="BB221" i="9"/>
  <c r="CT221" i="9" s="1"/>
  <c r="AW221" i="9"/>
  <c r="CO221" i="9" s="1"/>
  <c r="BA221" i="9"/>
  <c r="CS221" i="9" s="1"/>
  <c r="AS221" i="9"/>
  <c r="CK221" i="9" s="1"/>
  <c r="AR316" i="9"/>
  <c r="CJ316" i="9" s="1"/>
  <c r="AS316" i="9"/>
  <c r="CK316" i="9" s="1"/>
  <c r="AV316" i="9"/>
  <c r="CN316" i="9" s="1"/>
  <c r="AP316" i="9"/>
  <c r="CH316" i="9" s="1"/>
  <c r="CH329" i="9" s="1"/>
  <c r="AD11" i="11" s="1"/>
  <c r="BW73" i="5" s="1" a="1"/>
  <c r="BW73" i="5" s="1"/>
  <c r="AX316" i="9"/>
  <c r="CP316" i="9" s="1"/>
  <c r="AT316" i="9"/>
  <c r="CL316" i="9" s="1"/>
  <c r="AZ316" i="9"/>
  <c r="CR316" i="9" s="1"/>
  <c r="BA316" i="9"/>
  <c r="CS316" i="9" s="1"/>
  <c r="AW316" i="9"/>
  <c r="CO316" i="9" s="1"/>
  <c r="BB316" i="9"/>
  <c r="CT316" i="9" s="1"/>
  <c r="AY316" i="9"/>
  <c r="CQ316" i="9" s="1"/>
  <c r="AU316" i="9"/>
  <c r="CM316" i="9" s="1"/>
  <c r="AQ316" i="9"/>
  <c r="CI316" i="9" s="1"/>
  <c r="AS35" i="9"/>
  <c r="CK35" i="9" s="1"/>
  <c r="AT35" i="9"/>
  <c r="CL35" i="9" s="1"/>
  <c r="AR35" i="9"/>
  <c r="CJ35" i="9" s="1"/>
  <c r="AU35" i="9"/>
  <c r="CM35" i="9" s="1"/>
  <c r="AX35" i="9"/>
  <c r="CP35" i="9" s="1"/>
  <c r="AQ35" i="9"/>
  <c r="CI35" i="9" s="1"/>
  <c r="CI47" i="9" s="1"/>
  <c r="AE5" i="11" s="1"/>
  <c r="AY35" i="9"/>
  <c r="CQ35" i="9" s="1"/>
  <c r="AZ35" i="9"/>
  <c r="CR35" i="9" s="1"/>
  <c r="AV35" i="9"/>
  <c r="CN35" i="9" s="1"/>
  <c r="BA35" i="9"/>
  <c r="CS35" i="9" s="1"/>
  <c r="BB35" i="9"/>
  <c r="CT35" i="9" s="1"/>
  <c r="AW35" i="9"/>
  <c r="CO35" i="9" s="1"/>
  <c r="J692" i="9"/>
  <c r="L692" i="9"/>
  <c r="K692" i="9"/>
  <c r="F693" i="9"/>
  <c r="AC237" i="1"/>
  <c r="AC240" i="1" s="1"/>
  <c r="AD203" i="1"/>
  <c r="AD206" i="1" s="1"/>
  <c r="AC67" i="1"/>
  <c r="AC70" i="1" s="1"/>
  <c r="AE169" i="1"/>
  <c r="AE172" i="1" s="1"/>
  <c r="AE101" i="1"/>
  <c r="AE104" i="1" s="1"/>
  <c r="BV159" i="5" l="1" a="1"/>
  <c r="BV159" i="5" s="1"/>
  <c r="BV873" i="5" a="1"/>
  <c r="BV873" i="5" s="1"/>
  <c r="BV879" i="5" s="1"/>
  <c r="BV883" i="5" s="1"/>
  <c r="AG55" i="12" s="1"/>
  <c r="BV822" i="5" a="1"/>
  <c r="BV822" i="5" s="1"/>
  <c r="BV828" i="5" s="1"/>
  <c r="BV832" i="5" s="1"/>
  <c r="AG52" i="12" s="1"/>
  <c r="AF52" i="12"/>
  <c r="BV890" i="5" a="1"/>
  <c r="BV890" i="5" s="1"/>
  <c r="BV839" i="5" a="1"/>
  <c r="BV839" i="5" s="1"/>
  <c r="BV845" i="5" s="1"/>
  <c r="BV849" i="5" s="1"/>
  <c r="AG53" i="12" s="1"/>
  <c r="BU896" i="5"/>
  <c r="BU900" i="5" s="1"/>
  <c r="AF56" i="12" s="1"/>
  <c r="BU131" i="5"/>
  <c r="BU135" i="5" s="1"/>
  <c r="AF11" i="12" s="1"/>
  <c r="AT16" i="7" a="1"/>
  <c r="AT16" i="7" s="1"/>
  <c r="AT10" i="7" a="1"/>
  <c r="AT10" i="7" s="1"/>
  <c r="AT15" i="7" a="1"/>
  <c r="AT15" i="7" s="1"/>
  <c r="AT18" i="7" a="1"/>
  <c r="AT18" i="7" s="1"/>
  <c r="AT9" i="7" a="1"/>
  <c r="AT9" i="7" s="1"/>
  <c r="AT12" i="7" a="1"/>
  <c r="AT12" i="7" s="1"/>
  <c r="AT14" i="7" a="1"/>
  <c r="AT14" i="7" s="1"/>
  <c r="AT13" i="7" a="1"/>
  <c r="AT13" i="7" s="1"/>
  <c r="AT19" i="7" a="1"/>
  <c r="AT19" i="7" s="1"/>
  <c r="AT22" i="7" a="1"/>
  <c r="AT22" i="7" s="1"/>
  <c r="AT17" i="7" a="1"/>
  <c r="AT17" i="7" s="1"/>
  <c r="AT20" i="7" a="1"/>
  <c r="AT20" i="7" s="1"/>
  <c r="AT25" i="7" a="1"/>
  <c r="AT25" i="7" s="1"/>
  <c r="AT23" i="7" a="1"/>
  <c r="AT23" i="7" s="1"/>
  <c r="AT28" i="7" a="1"/>
  <c r="AT28" i="7" s="1"/>
  <c r="AT11" i="7" a="1"/>
  <c r="AT11" i="7" s="1"/>
  <c r="AT24" i="7" a="1"/>
  <c r="AT24" i="7" s="1"/>
  <c r="AT30" i="7" a="1"/>
  <c r="AT30" i="7" s="1"/>
  <c r="AT31" i="7" a="1"/>
  <c r="AT31" i="7" s="1"/>
  <c r="AT35" i="7" a="1"/>
  <c r="AT35" i="7" s="1"/>
  <c r="AT21" i="7" a="1"/>
  <c r="AT21" i="7" s="1"/>
  <c r="AT27" i="7" a="1"/>
  <c r="AT27" i="7" s="1"/>
  <c r="AT29" i="7" a="1"/>
  <c r="AT29" i="7" s="1"/>
  <c r="AT34" i="7" a="1"/>
  <c r="AT34" i="7" s="1"/>
  <c r="AT32" i="7" a="1"/>
  <c r="AT32" i="7" s="1"/>
  <c r="AT42" i="7" a="1"/>
  <c r="AT42" i="7" s="1"/>
  <c r="AT40" i="7" a="1"/>
  <c r="AT40" i="7" s="1"/>
  <c r="AT33" i="7" a="1"/>
  <c r="AT33" i="7" s="1"/>
  <c r="AT36" i="7" a="1"/>
  <c r="AT36" i="7" s="1"/>
  <c r="AT38" i="7" a="1"/>
  <c r="AT38" i="7" s="1"/>
  <c r="AT41" i="7" a="1"/>
  <c r="AT41" i="7" s="1"/>
  <c r="AT26" i="7" a="1"/>
  <c r="AT26" i="7" s="1"/>
  <c r="AT39" i="7" a="1"/>
  <c r="AT39" i="7" s="1"/>
  <c r="AT44" i="7" a="1"/>
  <c r="AT44" i="7" s="1"/>
  <c r="AT37" i="7" a="1"/>
  <c r="AT37" i="7" s="1"/>
  <c r="AT43" i="7" a="1"/>
  <c r="AT43" i="7" s="1"/>
  <c r="T37" i="14"/>
  <c r="T45" i="14" s="1"/>
  <c r="T24" i="14"/>
  <c r="T40" i="14" s="1"/>
  <c r="R37" i="14"/>
  <c r="R45" i="14" s="1"/>
  <c r="R24" i="14"/>
  <c r="R40" i="14" s="1"/>
  <c r="S25" i="14"/>
  <c r="BV539" i="5"/>
  <c r="BV543" i="5" s="1"/>
  <c r="AG35" i="12" s="1"/>
  <c r="BV471" i="5"/>
  <c r="BV475" i="5" s="1"/>
  <c r="AG31" i="12" s="1"/>
  <c r="BU216" i="5"/>
  <c r="BU220" i="5" s="1"/>
  <c r="AF16" i="12" s="1"/>
  <c r="BU63" i="5"/>
  <c r="BU67" i="5" s="1"/>
  <c r="AF7" i="12" s="1"/>
  <c r="AR5" i="7" s="1" a="1"/>
  <c r="AR5" i="7" s="1"/>
  <c r="R20" i="14"/>
  <c r="S36" i="14" s="1"/>
  <c r="S44" i="14" s="1"/>
  <c r="R35" i="14"/>
  <c r="R43" i="14" s="1"/>
  <c r="V52" i="14"/>
  <c r="U19" i="14"/>
  <c r="T53" i="14"/>
  <c r="S35" i="14"/>
  <c r="S43" i="14" s="1"/>
  <c r="T35" i="14"/>
  <c r="T43" i="14" s="1"/>
  <c r="T20" i="14"/>
  <c r="C44" i="6" s="1"/>
  <c r="D44" i="6"/>
  <c r="F44" i="6" s="1"/>
  <c r="BU743" i="5"/>
  <c r="BU747" i="5" s="1"/>
  <c r="AF47" i="12" s="1"/>
  <c r="BV787" i="5" a="1"/>
  <c r="BV787" i="5" s="1"/>
  <c r="BV794" i="5" s="1"/>
  <c r="BV798" i="5" s="1"/>
  <c r="AG50" i="12" s="1"/>
  <c r="BV736" i="5" a="1"/>
  <c r="BV736" i="5" s="1"/>
  <c r="BV90" i="5" a="1"/>
  <c r="BV90" i="5" s="1"/>
  <c r="BV124" i="5" a="1"/>
  <c r="BV124" i="5" s="1"/>
  <c r="BV550" i="5" a="1"/>
  <c r="BV550" i="5" s="1"/>
  <c r="BV556" i="5" s="1"/>
  <c r="BV560" i="5" s="1"/>
  <c r="AG36" i="12" s="1"/>
  <c r="BV362" i="5" a="1"/>
  <c r="BV362" i="5" s="1"/>
  <c r="BV369" i="5" s="1"/>
  <c r="BV373" i="5" s="1"/>
  <c r="AG25" i="12" s="1"/>
  <c r="AS7" i="7" s="1" a="1"/>
  <c r="AS7" i="7" s="1"/>
  <c r="AG28" i="12"/>
  <c r="BV328" i="5" a="1"/>
  <c r="BV328" i="5" s="1"/>
  <c r="BV335" i="5" s="1"/>
  <c r="BV339" i="5" s="1"/>
  <c r="AG23" i="12" s="1"/>
  <c r="BV244" i="5" a="1"/>
  <c r="BV244" i="5" s="1"/>
  <c r="BV250" i="5" s="1"/>
  <c r="BV254" i="5" s="1"/>
  <c r="AG18" i="12" s="1"/>
  <c r="BV141" i="5" a="1"/>
  <c r="BV141" i="5" s="1"/>
  <c r="BV148" i="5" s="1"/>
  <c r="BV152" i="5" s="1"/>
  <c r="AG12" i="12" s="1"/>
  <c r="BV670" i="5" a="1"/>
  <c r="BV670" i="5" s="1"/>
  <c r="BV675" i="5" s="1"/>
  <c r="BV679" i="5" s="1"/>
  <c r="AG43" i="12" s="1"/>
  <c r="BV619" i="5" a="1"/>
  <c r="BV619" i="5" s="1"/>
  <c r="BV624" i="5" s="1"/>
  <c r="BV628" i="5" s="1"/>
  <c r="AG40" i="12" s="1"/>
  <c r="BV211" i="5" a="1"/>
  <c r="BV211" i="5" s="1"/>
  <c r="BV432" i="5" a="1"/>
  <c r="BV432" i="5" s="1"/>
  <c r="BV437" i="5" s="1"/>
  <c r="BV441" i="5" s="1"/>
  <c r="AG29" i="12" s="1"/>
  <c r="BV192" i="5" a="1"/>
  <c r="BV192" i="5" s="1"/>
  <c r="BV199" i="5" s="1"/>
  <c r="BV203" i="5" s="1"/>
  <c r="AG15" i="12" s="1"/>
  <c r="BV720" i="5" a="1"/>
  <c r="BV720" i="5" s="1"/>
  <c r="BV726" i="5" s="1"/>
  <c r="BV730" i="5" s="1"/>
  <c r="AG46" i="12" s="1"/>
  <c r="BV568" i="5" a="1"/>
  <c r="BV568" i="5" s="1"/>
  <c r="BV573" i="5" s="1"/>
  <c r="BV577" i="5" s="1"/>
  <c r="AG37" i="12" s="1"/>
  <c r="BV381" i="5" a="1"/>
  <c r="BV381" i="5" s="1"/>
  <c r="BV386" i="5" s="1"/>
  <c r="BV390" i="5" s="1"/>
  <c r="AG26" i="12" s="1"/>
  <c r="BV483" i="5" a="1"/>
  <c r="BV483" i="5" s="1"/>
  <c r="BV488" i="5" s="1"/>
  <c r="BV492" i="5" s="1"/>
  <c r="AG32" i="12" s="1"/>
  <c r="BV93" i="5" a="1"/>
  <c r="BV93" i="5" s="1"/>
  <c r="BW296" i="5" a="1"/>
  <c r="BW296" i="5" s="1"/>
  <c r="BW301" i="5" s="1"/>
  <c r="BW305" i="5" s="1"/>
  <c r="AH21" i="12" s="1"/>
  <c r="BW669" i="5" a="1"/>
  <c r="BW669" i="5" s="1"/>
  <c r="BW618" i="5" a="1"/>
  <c r="BW618" i="5" s="1"/>
  <c r="BW210" i="5" a="1"/>
  <c r="BW210" i="5" s="1"/>
  <c r="BW566" i="5" a="1"/>
  <c r="BW566" i="5" s="1"/>
  <c r="BW262" i="5" a="1"/>
  <c r="BW262" i="5" s="1"/>
  <c r="BW347" i="5" a="1"/>
  <c r="BW347" i="5" s="1"/>
  <c r="BW431" i="5" a="1"/>
  <c r="BW431" i="5" s="1"/>
  <c r="BW380" i="5" a="1"/>
  <c r="BW380" i="5" s="1"/>
  <c r="BW482" i="5" a="1"/>
  <c r="BW482" i="5" s="1"/>
  <c r="BW533" i="5" a="1"/>
  <c r="BW533" i="5" s="1"/>
  <c r="BW126" i="5" a="1"/>
  <c r="BW126" i="5" s="1"/>
  <c r="BW719" i="5" a="1"/>
  <c r="BW719" i="5" s="1"/>
  <c r="BW534" i="5" a="1"/>
  <c r="BW534" i="5" s="1"/>
  <c r="BW770" i="5" a="1"/>
  <c r="BW770" i="5" s="1"/>
  <c r="BW777" i="5" s="1"/>
  <c r="BW781" i="5" s="1"/>
  <c r="AH49" i="12" s="1"/>
  <c r="BW567" i="5" a="1"/>
  <c r="BW567" i="5" s="1"/>
  <c r="BW379" i="5" a="1"/>
  <c r="BW379" i="5" s="1"/>
  <c r="BX226" i="5" a="1"/>
  <c r="BX226" i="5" s="1"/>
  <c r="BX175" i="5" a="1"/>
  <c r="BX175" i="5" s="1"/>
  <c r="BV56" i="5" a="1"/>
  <c r="BV56" i="5" s="1"/>
  <c r="BV345" i="5" a="1"/>
  <c r="BV345" i="5" s="1"/>
  <c r="BV352" i="5" s="1"/>
  <c r="BV356" i="5" s="1"/>
  <c r="AG24" i="12" s="1"/>
  <c r="BV228" i="5" a="1"/>
  <c r="BV228" i="5" s="1"/>
  <c r="BV398" i="5" a="1"/>
  <c r="BV398" i="5" s="1"/>
  <c r="BV209" i="5" a="1"/>
  <c r="BV209" i="5" s="1"/>
  <c r="BV261" i="5" a="1"/>
  <c r="BV261" i="5" s="1"/>
  <c r="BV267" i="5" s="1"/>
  <c r="BV271" i="5" s="1"/>
  <c r="AG19" i="12" s="1"/>
  <c r="BV687" i="5" a="1"/>
  <c r="BV687" i="5" s="1"/>
  <c r="BV636" i="5" a="1"/>
  <c r="BV636" i="5" s="1"/>
  <c r="BV585" i="5" a="1"/>
  <c r="BV585" i="5" s="1"/>
  <c r="BV737" i="5" a="1"/>
  <c r="BV737" i="5" s="1"/>
  <c r="BV500" i="5" a="1"/>
  <c r="BV500" i="5" s="1"/>
  <c r="BV449" i="5" a="1"/>
  <c r="BV449" i="5" s="1"/>
  <c r="BV125" i="5" a="1"/>
  <c r="BV125" i="5" s="1"/>
  <c r="BV131" i="5" s="1"/>
  <c r="BV135" i="5" s="1"/>
  <c r="AG11" i="12" s="1"/>
  <c r="BV176" i="5" a="1"/>
  <c r="BV176" i="5" s="1"/>
  <c r="BU583" i="5" a="1"/>
  <c r="BU583" i="5" s="1"/>
  <c r="BU590" i="5" s="1"/>
  <c r="BU594" i="5" s="1"/>
  <c r="AF38" i="12" s="1"/>
  <c r="BU686" i="5" a="1"/>
  <c r="BU686" i="5" s="1"/>
  <c r="BU692" i="5" s="1"/>
  <c r="BU696" i="5" s="1"/>
  <c r="AF44" i="12" s="1"/>
  <c r="BU635" i="5" a="1"/>
  <c r="BU635" i="5" s="1"/>
  <c r="BU641" i="5" s="1"/>
  <c r="BU645" i="5" s="1"/>
  <c r="AF41" i="12" s="1"/>
  <c r="BU448" i="5" a="1"/>
  <c r="BU448" i="5" s="1"/>
  <c r="BU454" i="5" s="1"/>
  <c r="BU458" i="5" s="1"/>
  <c r="AF30" i="12" s="1"/>
  <c r="BU499" i="5" a="1"/>
  <c r="BU499" i="5" s="1"/>
  <c r="BU505" i="5" s="1"/>
  <c r="BU509" i="5" s="1"/>
  <c r="AF33" i="12" s="1"/>
  <c r="BV57" i="5" a="1"/>
  <c r="BV57" i="5" s="1"/>
  <c r="BW652" i="5" a="1"/>
  <c r="BW652" i="5" s="1"/>
  <c r="BW658" i="5" s="1"/>
  <c r="BW662" i="5" s="1"/>
  <c r="AH42" i="12" s="1"/>
  <c r="BW549" i="5" a="1"/>
  <c r="BW549" i="5" s="1"/>
  <c r="BW601" i="5" a="1"/>
  <c r="BW601" i="5" s="1"/>
  <c r="BW607" i="5" s="1"/>
  <c r="BW611" i="5" s="1"/>
  <c r="AH39" i="12" s="1"/>
  <c r="BW414" i="5" a="1"/>
  <c r="BW414" i="5" s="1"/>
  <c r="BW420" i="5" s="1"/>
  <c r="BW424" i="5" s="1"/>
  <c r="AH28" i="12" s="1"/>
  <c r="BW465" i="5" a="1"/>
  <c r="BW465" i="5" s="1"/>
  <c r="BW516" i="5" a="1"/>
  <c r="BW516" i="5" s="1"/>
  <c r="BW522" i="5" s="1"/>
  <c r="BW526" i="5" s="1"/>
  <c r="AH34" i="12" s="1"/>
  <c r="BW363" i="5" a="1"/>
  <c r="BW363" i="5" s="1"/>
  <c r="BW330" i="5" a="1"/>
  <c r="BW330" i="5" s="1"/>
  <c r="BW245" i="5" a="1"/>
  <c r="BW245" i="5" s="1"/>
  <c r="BW143" i="5" a="1"/>
  <c r="BW143" i="5" s="1"/>
  <c r="BW193" i="5" a="1"/>
  <c r="BW193" i="5" s="1"/>
  <c r="BV584" i="5" a="1"/>
  <c r="BV584" i="5" s="1"/>
  <c r="BV396" i="5" a="1"/>
  <c r="BV396" i="5" s="1"/>
  <c r="CK5" i="7" a="1"/>
  <c r="CK5" i="7" s="1"/>
  <c r="CK9" i="7" a="1"/>
  <c r="CK9" i="7" s="1"/>
  <c r="CK8" i="7" a="1"/>
  <c r="CK8" i="7" s="1"/>
  <c r="CK10" i="7" a="1"/>
  <c r="CK10" i="7" s="1"/>
  <c r="CK7" i="7" a="1"/>
  <c r="CK7" i="7" s="1"/>
  <c r="CI48" i="7"/>
  <c r="CJ46" i="7"/>
  <c r="CJ47" i="7"/>
  <c r="BU397" i="5" a="1"/>
  <c r="BU397" i="5" s="1"/>
  <c r="BU403" i="5" s="1"/>
  <c r="BU407" i="5" s="1"/>
  <c r="AF27" i="12" s="1"/>
  <c r="BU227" i="5" a="1"/>
  <c r="BU227" i="5" s="1"/>
  <c r="BU233" i="5" s="1"/>
  <c r="BU237" i="5" s="1"/>
  <c r="AF17" i="12" s="1"/>
  <c r="BU177" i="5" a="1"/>
  <c r="BU177" i="5" s="1"/>
  <c r="BU182" i="5" s="1"/>
  <c r="BU186" i="5" s="1"/>
  <c r="AF14" i="12" s="1"/>
  <c r="BW23" i="5" a="1"/>
  <c r="BW23" i="5" s="1"/>
  <c r="BU74" i="5" a="1"/>
  <c r="BU74" i="5" s="1"/>
  <c r="BU80" i="5" s="1"/>
  <c r="BU84" i="5" s="1"/>
  <c r="AF8" i="12" s="1"/>
  <c r="BW75" i="5" a="1"/>
  <c r="BW75" i="5" s="1"/>
  <c r="D42" i="6"/>
  <c r="F42" i="6" s="1"/>
  <c r="D43" i="6"/>
  <c r="F43" i="6" s="1"/>
  <c r="BX58" i="5" a="1"/>
  <c r="BX58" i="5" s="1"/>
  <c r="BU165" i="5"/>
  <c r="BU169" i="5" s="1"/>
  <c r="AF13" i="12" s="1"/>
  <c r="BV162" i="5" a="1"/>
  <c r="BV162" i="5" s="1"/>
  <c r="BV160" i="5" a="1"/>
  <c r="BV160" i="5" s="1"/>
  <c r="BV44" i="5" a="1"/>
  <c r="BV44" i="5" s="1"/>
  <c r="BV60" i="5" a="1"/>
  <c r="BV60" i="5" s="1"/>
  <c r="BV79" i="5" a="1"/>
  <c r="BV79" i="5" s="1"/>
  <c r="BV109" i="5" a="1"/>
  <c r="BV109" i="5" s="1"/>
  <c r="BV163" i="5" a="1"/>
  <c r="BV163" i="5" s="1"/>
  <c r="BV161" i="5" a="1"/>
  <c r="BV161" i="5" s="1"/>
  <c r="BV164" i="5" a="1"/>
  <c r="BV164" i="5" s="1"/>
  <c r="BV112" i="5" a="1"/>
  <c r="BV112" i="5" s="1"/>
  <c r="BV107" i="5" a="1"/>
  <c r="BV107" i="5" s="1"/>
  <c r="BV40" i="5" a="1"/>
  <c r="BV40" i="5" s="1"/>
  <c r="BV108" i="5" a="1"/>
  <c r="BV108" i="5" s="1"/>
  <c r="BV41" i="5" a="1"/>
  <c r="BV41" i="5" s="1"/>
  <c r="BV25" i="5" a="1"/>
  <c r="BV25" i="5" s="1"/>
  <c r="BV110" i="5" a="1"/>
  <c r="BV110" i="5" s="1"/>
  <c r="BV77" i="5" a="1"/>
  <c r="BV77" i="5" s="1"/>
  <c r="BV26" i="5" a="1"/>
  <c r="BV26" i="5" s="1"/>
  <c r="BV158" i="5" a="1"/>
  <c r="BV158" i="5" s="1"/>
  <c r="BV39" i="5" a="1"/>
  <c r="BV39" i="5" s="1"/>
  <c r="BV76" i="5" a="1"/>
  <c r="BV76" i="5" s="1"/>
  <c r="BV22" i="5" a="1"/>
  <c r="BV22" i="5" s="1"/>
  <c r="BW61" i="5" a="1"/>
  <c r="BW61" i="5" s="1"/>
  <c r="BW59" i="5" a="1"/>
  <c r="BW59" i="5" s="1"/>
  <c r="BW78" i="5" a="1"/>
  <c r="BW78" i="5" s="1"/>
  <c r="BW27" i="5" a="1"/>
  <c r="BW27" i="5" s="1"/>
  <c r="BW24" i="5" a="1"/>
  <c r="BW24" i="5" s="1"/>
  <c r="BV111" i="5" a="1"/>
  <c r="BV111" i="5" s="1"/>
  <c r="BV42" i="5" a="1"/>
  <c r="BV42" i="5" s="1"/>
  <c r="AL46" i="7"/>
  <c r="AL47" i="7"/>
  <c r="V16" i="14" s="1"/>
  <c r="AK48" i="7"/>
  <c r="U21" i="14" s="1"/>
  <c r="BU114" i="5"/>
  <c r="BU118" i="5" s="1"/>
  <c r="AF10" i="12" s="1"/>
  <c r="AR6" i="7" s="1" a="1"/>
  <c r="AR6" i="7" s="1"/>
  <c r="BU29" i="5"/>
  <c r="BU33" i="5" s="1"/>
  <c r="AF5" i="12" s="1"/>
  <c r="BU97" i="5"/>
  <c r="BU101" i="5" s="1"/>
  <c r="AF9" i="12" s="1"/>
  <c r="BU46" i="5"/>
  <c r="BU50" i="5" s="1"/>
  <c r="AF6" i="12" s="1"/>
  <c r="AR8" i="7" s="1" a="1"/>
  <c r="AR8" i="7" s="1"/>
  <c r="AT3" i="7"/>
  <c r="CL6" i="7" s="1" a="1"/>
  <c r="CL6" i="7" s="1"/>
  <c r="AL150" i="5"/>
  <c r="CA150" i="5" a="1"/>
  <c r="CA150" i="5" s="1"/>
  <c r="CA149" i="5" a="1"/>
  <c r="CA149" i="5" s="1"/>
  <c r="AL149" i="5"/>
  <c r="BZ151" i="5"/>
  <c r="AK183" i="5"/>
  <c r="BZ183" i="5" a="1"/>
  <c r="BZ183" i="5" s="1"/>
  <c r="BZ185" i="5" s="1"/>
  <c r="CA184" i="5" a="1"/>
  <c r="CA184" i="5" s="1"/>
  <c r="AL184" i="5"/>
  <c r="AL167" i="5"/>
  <c r="CA167" i="5" a="1"/>
  <c r="CA167" i="5" s="1"/>
  <c r="CA166" i="5" a="1"/>
  <c r="CA166" i="5" s="1"/>
  <c r="AL166" i="5"/>
  <c r="BZ168" i="5"/>
  <c r="BY133" i="5" a="1"/>
  <c r="BY133" i="5" s="1"/>
  <c r="BY134" i="5" s="1"/>
  <c r="AJ133" i="5"/>
  <c r="AL132" i="5"/>
  <c r="CA132" i="5" a="1"/>
  <c r="CA132" i="5" s="1"/>
  <c r="AL116" i="5"/>
  <c r="CA116" i="5" a="1"/>
  <c r="CA116" i="5" s="1"/>
  <c r="AK115" i="5"/>
  <c r="BZ115" i="5" a="1"/>
  <c r="BZ115" i="5" s="1"/>
  <c r="BZ117" i="5" s="1"/>
  <c r="AL99" i="5"/>
  <c r="CA99" i="5" a="1"/>
  <c r="CA99" i="5" s="1"/>
  <c r="CA100" i="5" s="1"/>
  <c r="CC98" i="5" a="1"/>
  <c r="CC98" i="5" s="1"/>
  <c r="AN98" i="5"/>
  <c r="AK81" i="5"/>
  <c r="BZ81" i="5" a="1"/>
  <c r="BZ81" i="5" s="1"/>
  <c r="BZ83" i="5" s="1"/>
  <c r="CA82" i="5" a="1"/>
  <c r="CA82" i="5" s="1"/>
  <c r="AL82" i="5"/>
  <c r="CA65" i="5" a="1"/>
  <c r="CA65" i="5" s="1"/>
  <c r="AL65" i="5"/>
  <c r="AK64" i="5"/>
  <c r="BZ64" i="5" a="1"/>
  <c r="BZ64" i="5" s="1"/>
  <c r="BZ66" i="5" s="1"/>
  <c r="AJ48" i="5"/>
  <c r="BY48" i="5" a="1"/>
  <c r="BY48" i="5" s="1"/>
  <c r="BY49" i="5" s="1"/>
  <c r="AL47" i="5"/>
  <c r="CA47" i="5" a="1"/>
  <c r="CA47" i="5" s="1"/>
  <c r="BZ30" i="5" a="1"/>
  <c r="BZ30" i="5" s="1"/>
  <c r="BZ32" i="5" s="1"/>
  <c r="AK30" i="5"/>
  <c r="AK11" i="5"/>
  <c r="AJ13" i="5"/>
  <c r="AJ10" i="5"/>
  <c r="AK5" i="5"/>
  <c r="K1351" i="9"/>
  <c r="J1351" i="9"/>
  <c r="F1352" i="9"/>
  <c r="L1351" i="9"/>
  <c r="AV1350" i="9"/>
  <c r="CN1350" i="9" s="1"/>
  <c r="AU1350" i="9"/>
  <c r="CM1350" i="9" s="1"/>
  <c r="BB1350" i="9"/>
  <c r="CT1350" i="9" s="1"/>
  <c r="AT1350" i="9"/>
  <c r="CL1350" i="9" s="1"/>
  <c r="BA1350" i="9"/>
  <c r="CS1350" i="9" s="1"/>
  <c r="AS1350" i="9"/>
  <c r="CK1350" i="9" s="1"/>
  <c r="AY1350" i="9"/>
  <c r="CQ1350" i="9" s="1"/>
  <c r="AQ1350" i="9"/>
  <c r="CI1350" i="9" s="1"/>
  <c r="AX1350" i="9"/>
  <c r="CP1350" i="9" s="1"/>
  <c r="AP1350" i="9"/>
  <c r="CH1350" i="9" s="1"/>
  <c r="CH1363" i="9" s="1"/>
  <c r="AD33" i="11" s="1"/>
  <c r="BW464" i="5" s="1" a="1"/>
  <c r="BW464" i="5" s="1"/>
  <c r="AR1350" i="9"/>
  <c r="CJ1350" i="9" s="1"/>
  <c r="AZ1350" i="9"/>
  <c r="CR1350" i="9" s="1"/>
  <c r="AW1350" i="9"/>
  <c r="CO1350" i="9" s="1"/>
  <c r="L1305" i="9"/>
  <c r="J1305" i="9"/>
  <c r="K1305" i="9"/>
  <c r="F1306" i="9"/>
  <c r="AW1304" i="9"/>
  <c r="CO1304" i="9" s="1"/>
  <c r="AV1304" i="9"/>
  <c r="CN1304" i="9" s="1"/>
  <c r="BB1304" i="9"/>
  <c r="CT1304" i="9" s="1"/>
  <c r="AT1304" i="9"/>
  <c r="CL1304" i="9" s="1"/>
  <c r="BA1304" i="9"/>
  <c r="CS1304" i="9" s="1"/>
  <c r="AS1304" i="9"/>
  <c r="CK1304" i="9" s="1"/>
  <c r="AZ1304" i="9"/>
  <c r="CR1304" i="9" s="1"/>
  <c r="AR1304" i="9"/>
  <c r="CJ1304" i="9" s="1"/>
  <c r="AQ1304" i="9"/>
  <c r="CI1304" i="9" s="1"/>
  <c r="CI1316" i="9" s="1"/>
  <c r="AE32" i="11" s="1"/>
  <c r="BX481" i="5" s="1" a="1"/>
  <c r="BX481" i="5" s="1"/>
  <c r="AX1304" i="9"/>
  <c r="CP1304" i="9" s="1"/>
  <c r="AY1304" i="9"/>
  <c r="CQ1304" i="9" s="1"/>
  <c r="AU1304" i="9"/>
  <c r="CM1304" i="9" s="1"/>
  <c r="CT1228" i="9"/>
  <c r="F1259" i="9"/>
  <c r="K1258" i="9"/>
  <c r="J1258" i="9"/>
  <c r="L1258" i="9"/>
  <c r="AW1257" i="9"/>
  <c r="CO1257" i="9" s="1"/>
  <c r="AU1257" i="9"/>
  <c r="CM1257" i="9" s="1"/>
  <c r="BB1257" i="9"/>
  <c r="CT1257" i="9" s="1"/>
  <c r="AT1257" i="9"/>
  <c r="CL1257" i="9" s="1"/>
  <c r="BA1257" i="9"/>
  <c r="CS1257" i="9" s="1"/>
  <c r="AS1257" i="9"/>
  <c r="CK1257" i="9" s="1"/>
  <c r="AZ1257" i="9"/>
  <c r="CR1257" i="9" s="1"/>
  <c r="AR1257" i="9"/>
  <c r="CJ1257" i="9" s="1"/>
  <c r="AQ1257" i="9"/>
  <c r="CI1257" i="9" s="1"/>
  <c r="CI1269" i="9" s="1"/>
  <c r="AE31" i="11" s="1"/>
  <c r="BX498" i="5" s="1" a="1"/>
  <c r="BX498" i="5" s="1"/>
  <c r="AX1257" i="9"/>
  <c r="CP1257" i="9" s="1"/>
  <c r="AY1257" i="9"/>
  <c r="CQ1257" i="9" s="1"/>
  <c r="AV1257" i="9"/>
  <c r="CN1257" i="9" s="1"/>
  <c r="CT1229" i="9"/>
  <c r="CS1228" i="9"/>
  <c r="CT1134" i="9"/>
  <c r="CT1135" i="9"/>
  <c r="CS1134" i="9"/>
  <c r="F1165" i="9"/>
  <c r="K1164" i="9"/>
  <c r="J1164" i="9"/>
  <c r="L1164" i="9"/>
  <c r="AU1163" i="9"/>
  <c r="CM1163" i="9" s="1"/>
  <c r="BB1163" i="9"/>
  <c r="CT1163" i="9" s="1"/>
  <c r="AT1163" i="9"/>
  <c r="CL1163" i="9" s="1"/>
  <c r="BA1163" i="9"/>
  <c r="CS1163" i="9" s="1"/>
  <c r="AS1163" i="9"/>
  <c r="CK1163" i="9" s="1"/>
  <c r="AZ1163" i="9"/>
  <c r="CR1163" i="9" s="1"/>
  <c r="AR1163" i="9"/>
  <c r="CJ1163" i="9" s="1"/>
  <c r="AX1163" i="9"/>
  <c r="CP1163" i="9" s="1"/>
  <c r="AQ1163" i="9"/>
  <c r="CI1163" i="9" s="1"/>
  <c r="CI1175" i="9" s="1"/>
  <c r="AE29" i="11" s="1"/>
  <c r="BX600" i="5" s="1" a="1"/>
  <c r="BX600" i="5" s="1"/>
  <c r="AY1163" i="9"/>
  <c r="CQ1163" i="9" s="1"/>
  <c r="AV1163" i="9"/>
  <c r="CN1163" i="9" s="1"/>
  <c r="AW1163" i="9"/>
  <c r="CO1163" i="9" s="1"/>
  <c r="AX1117" i="9"/>
  <c r="CP1117" i="9" s="1"/>
  <c r="AW1117" i="9"/>
  <c r="CO1117" i="9" s="1"/>
  <c r="AU1117" i="9"/>
  <c r="CM1117" i="9" s="1"/>
  <c r="AS1117" i="9"/>
  <c r="CK1117" i="9" s="1"/>
  <c r="AR1117" i="9"/>
  <c r="CJ1117" i="9" s="1"/>
  <c r="CJ1128" i="9" s="1"/>
  <c r="AF28" i="11" s="1"/>
  <c r="BY617" i="5" s="1" a="1"/>
  <c r="BY617" i="5" s="1"/>
  <c r="BB1117" i="9"/>
  <c r="CT1117" i="9" s="1"/>
  <c r="BA1117" i="9"/>
  <c r="CS1117" i="9" s="1"/>
  <c r="AZ1117" i="9"/>
  <c r="CR1117" i="9" s="1"/>
  <c r="AY1117" i="9"/>
  <c r="CQ1117" i="9" s="1"/>
  <c r="AT1117" i="9"/>
  <c r="CL1117" i="9" s="1"/>
  <c r="AV1117" i="9"/>
  <c r="CN1117" i="9" s="1"/>
  <c r="BB1086" i="9"/>
  <c r="CT1086" i="9" s="1"/>
  <c r="CT1089" i="9"/>
  <c r="CS1088" i="9"/>
  <c r="CR1087" i="9"/>
  <c r="L1118" i="9"/>
  <c r="K1118" i="9"/>
  <c r="J1118" i="9"/>
  <c r="F1119" i="9"/>
  <c r="BB1039" i="9"/>
  <c r="CS1041" i="9"/>
  <c r="CT1042" i="9"/>
  <c r="CR1040" i="9"/>
  <c r="L1070" i="9"/>
  <c r="F1071" i="9"/>
  <c r="K1070" i="9"/>
  <c r="J1070" i="9"/>
  <c r="AW1069" i="9"/>
  <c r="CO1069" i="9" s="1"/>
  <c r="AV1069" i="9"/>
  <c r="CN1069" i="9" s="1"/>
  <c r="AU1069" i="9"/>
  <c r="CM1069" i="9" s="1"/>
  <c r="BB1069" i="9"/>
  <c r="CT1069" i="9" s="1"/>
  <c r="AT1069" i="9"/>
  <c r="CL1069" i="9" s="1"/>
  <c r="BA1069" i="9"/>
  <c r="CS1069" i="9" s="1"/>
  <c r="AS1069" i="9"/>
  <c r="CK1069" i="9" s="1"/>
  <c r="AR1069" i="9"/>
  <c r="CJ1069" i="9" s="1"/>
  <c r="AQ1069" i="9"/>
  <c r="CI1069" i="9" s="1"/>
  <c r="CI1081" i="9" s="1"/>
  <c r="AE27" i="11" s="1"/>
  <c r="BX634" i="5" s="1" a="1"/>
  <c r="BX634" i="5" s="1"/>
  <c r="AZ1069" i="9"/>
  <c r="CR1069" i="9" s="1"/>
  <c r="AX1069" i="9"/>
  <c r="CP1069" i="9" s="1"/>
  <c r="AY1069" i="9"/>
  <c r="CQ1069" i="9" s="1"/>
  <c r="F977" i="9"/>
  <c r="K976" i="9"/>
  <c r="J976" i="9"/>
  <c r="L976" i="9"/>
  <c r="AU975" i="9"/>
  <c r="CM975" i="9" s="1"/>
  <c r="BB975" i="9"/>
  <c r="CT975" i="9" s="1"/>
  <c r="AT975" i="9"/>
  <c r="CL975" i="9" s="1"/>
  <c r="BA975" i="9"/>
  <c r="CS975" i="9" s="1"/>
  <c r="AS975" i="9"/>
  <c r="CK975" i="9" s="1"/>
  <c r="AZ975" i="9"/>
  <c r="CR975" i="9" s="1"/>
  <c r="AR975" i="9"/>
  <c r="CJ975" i="9" s="1"/>
  <c r="AX975" i="9"/>
  <c r="CP975" i="9" s="1"/>
  <c r="AQ975" i="9"/>
  <c r="CI975" i="9" s="1"/>
  <c r="CI987" i="9" s="1"/>
  <c r="AE25" i="11" s="1"/>
  <c r="BX857" i="5" s="1" a="1"/>
  <c r="BX857" i="5" s="1"/>
  <c r="BX862" i="5" s="1"/>
  <c r="BX866" i="5" s="1"/>
  <c r="AI54" i="12" s="1"/>
  <c r="AY975" i="9"/>
  <c r="CQ975" i="9" s="1"/>
  <c r="AW975" i="9"/>
  <c r="CO975" i="9" s="1"/>
  <c r="AV975" i="9"/>
  <c r="CN975" i="9" s="1"/>
  <c r="F930" i="9"/>
  <c r="K929" i="9"/>
  <c r="J929" i="9"/>
  <c r="L929" i="9"/>
  <c r="AU928" i="9"/>
  <c r="CM928" i="9" s="1"/>
  <c r="BB928" i="9"/>
  <c r="CT928" i="9" s="1"/>
  <c r="AT928" i="9"/>
  <c r="CL928" i="9" s="1"/>
  <c r="BA928" i="9"/>
  <c r="CS928" i="9" s="1"/>
  <c r="AS928" i="9"/>
  <c r="CK928" i="9" s="1"/>
  <c r="AZ928" i="9"/>
  <c r="CR928" i="9" s="1"/>
  <c r="AR928" i="9"/>
  <c r="CJ928" i="9" s="1"/>
  <c r="AX928" i="9"/>
  <c r="CP928" i="9" s="1"/>
  <c r="AQ928" i="9"/>
  <c r="CI928" i="9" s="1"/>
  <c r="CI940" i="9" s="1"/>
  <c r="AE24" i="11" s="1"/>
  <c r="BX874" i="5" s="1" a="1"/>
  <c r="BX874" i="5" s="1"/>
  <c r="AW928" i="9"/>
  <c r="CO928" i="9" s="1"/>
  <c r="AV928" i="9"/>
  <c r="CN928" i="9" s="1"/>
  <c r="AY928" i="9"/>
  <c r="CQ928" i="9" s="1"/>
  <c r="CG893" i="9"/>
  <c r="AC23" i="11" s="1"/>
  <c r="BV891" i="5" s="1" a="1"/>
  <c r="BV891" i="5" s="1"/>
  <c r="AR851" i="9"/>
  <c r="CJ851" i="9" s="1"/>
  <c r="CT864" i="9"/>
  <c r="CK855" i="9"/>
  <c r="CR862" i="9"/>
  <c r="CI853" i="9"/>
  <c r="CN858" i="9"/>
  <c r="CQ861" i="9"/>
  <c r="CS863" i="9"/>
  <c r="CJ854" i="9"/>
  <c r="CH852" i="9"/>
  <c r="CO859" i="9"/>
  <c r="CP860" i="9"/>
  <c r="CM857" i="9"/>
  <c r="CL856" i="9"/>
  <c r="K881" i="9"/>
  <c r="J881" i="9"/>
  <c r="F882" i="9"/>
  <c r="L881" i="9"/>
  <c r="AV880" i="9"/>
  <c r="CN880" i="9" s="1"/>
  <c r="AU880" i="9"/>
  <c r="CM880" i="9" s="1"/>
  <c r="BB880" i="9"/>
  <c r="CT880" i="9" s="1"/>
  <c r="AT880" i="9"/>
  <c r="CL880" i="9" s="1"/>
  <c r="BA880" i="9"/>
  <c r="CS880" i="9" s="1"/>
  <c r="AS880" i="9"/>
  <c r="CK880" i="9" s="1"/>
  <c r="AZ880" i="9"/>
  <c r="CR880" i="9" s="1"/>
  <c r="AR880" i="9"/>
  <c r="CJ880" i="9" s="1"/>
  <c r="AY880" i="9"/>
  <c r="CQ880" i="9" s="1"/>
  <c r="AX880" i="9"/>
  <c r="CP880" i="9" s="1"/>
  <c r="AW880" i="9"/>
  <c r="CO880" i="9" s="1"/>
  <c r="AQ880" i="9"/>
  <c r="CI880" i="9" s="1"/>
  <c r="AP880" i="9"/>
  <c r="CH880" i="9" s="1"/>
  <c r="L741" i="9"/>
  <c r="F742" i="9"/>
  <c r="K741" i="9"/>
  <c r="J741" i="9"/>
  <c r="AW740" i="9"/>
  <c r="CO740" i="9" s="1"/>
  <c r="AV740" i="9"/>
  <c r="CN740" i="9" s="1"/>
  <c r="AU740" i="9"/>
  <c r="CM740" i="9" s="1"/>
  <c r="BB740" i="9"/>
  <c r="CT740" i="9" s="1"/>
  <c r="AT740" i="9"/>
  <c r="CL740" i="9" s="1"/>
  <c r="AZ740" i="9"/>
  <c r="CR740" i="9" s="1"/>
  <c r="AR740" i="9"/>
  <c r="CJ740" i="9" s="1"/>
  <c r="AY740" i="9"/>
  <c r="CQ740" i="9" s="1"/>
  <c r="AQ740" i="9"/>
  <c r="CI740" i="9" s="1"/>
  <c r="CI752" i="9" s="1"/>
  <c r="AE20" i="11" s="1"/>
  <c r="AS740" i="9"/>
  <c r="CK740" i="9" s="1"/>
  <c r="AX740" i="9"/>
  <c r="CP740" i="9" s="1"/>
  <c r="BA740" i="9"/>
  <c r="CS740" i="9" s="1"/>
  <c r="BB269" i="9"/>
  <c r="CT269" i="9" s="1"/>
  <c r="AT269" i="9"/>
  <c r="CL269" i="9" s="1"/>
  <c r="BA269" i="9"/>
  <c r="CS269" i="9" s="1"/>
  <c r="AS269" i="9"/>
  <c r="CK269" i="9" s="1"/>
  <c r="AZ269" i="9"/>
  <c r="CR269" i="9" s="1"/>
  <c r="AR269" i="9"/>
  <c r="CJ269" i="9" s="1"/>
  <c r="AY269" i="9"/>
  <c r="CQ269" i="9" s="1"/>
  <c r="AQ269" i="9"/>
  <c r="CI269" i="9" s="1"/>
  <c r="AW269" i="9"/>
  <c r="CO269" i="9" s="1"/>
  <c r="AX269" i="9"/>
  <c r="CP269" i="9" s="1"/>
  <c r="AV269" i="9"/>
  <c r="CN269" i="9" s="1"/>
  <c r="AU269" i="9"/>
  <c r="CM269" i="9" s="1"/>
  <c r="AP269" i="9"/>
  <c r="CH269" i="9" s="1"/>
  <c r="CH282" i="9" s="1"/>
  <c r="AD10" i="11" s="1"/>
  <c r="BW56" i="5" s="1" a="1"/>
  <c r="BW56" i="5" s="1"/>
  <c r="L270" i="9"/>
  <c r="F271" i="9"/>
  <c r="K270" i="9"/>
  <c r="J270" i="9"/>
  <c r="BB81" i="9"/>
  <c r="CT81" i="9" s="1"/>
  <c r="AT81" i="9"/>
  <c r="CL81" i="9" s="1"/>
  <c r="AX81" i="9"/>
  <c r="CP81" i="9" s="1"/>
  <c r="AP81" i="9"/>
  <c r="CH81" i="9" s="1"/>
  <c r="CH94" i="9" s="1"/>
  <c r="AD6" i="11" s="1"/>
  <c r="AZ81" i="9"/>
  <c r="CR81" i="9" s="1"/>
  <c r="AV81" i="9"/>
  <c r="CN81" i="9" s="1"/>
  <c r="AU81" i="9"/>
  <c r="CM81" i="9" s="1"/>
  <c r="AS81" i="9"/>
  <c r="CK81" i="9" s="1"/>
  <c r="BA81" i="9"/>
  <c r="CS81" i="9" s="1"/>
  <c r="AQ81" i="9"/>
  <c r="CI81" i="9" s="1"/>
  <c r="AY81" i="9"/>
  <c r="CQ81" i="9" s="1"/>
  <c r="AW81" i="9"/>
  <c r="CO81" i="9" s="1"/>
  <c r="AR81" i="9"/>
  <c r="CJ81" i="9" s="1"/>
  <c r="F83" i="9"/>
  <c r="L82" i="9"/>
  <c r="K82" i="9"/>
  <c r="J82" i="9"/>
  <c r="BB786" i="9"/>
  <c r="CT786" i="9" s="1"/>
  <c r="AP786" i="9"/>
  <c r="CH786" i="9" s="1"/>
  <c r="CH799" i="9" s="1"/>
  <c r="AD21" i="11" s="1"/>
  <c r="AQ786" i="9"/>
  <c r="CI786" i="9" s="1"/>
  <c r="AT786" i="9"/>
  <c r="CL786" i="9" s="1"/>
  <c r="AR786" i="9"/>
  <c r="CJ786" i="9" s="1"/>
  <c r="AU786" i="9"/>
  <c r="CM786" i="9" s="1"/>
  <c r="AW786" i="9"/>
  <c r="CO786" i="9" s="1"/>
  <c r="AY786" i="9"/>
  <c r="CQ786" i="9" s="1"/>
  <c r="AX786" i="9"/>
  <c r="CP786" i="9" s="1"/>
  <c r="AS786" i="9"/>
  <c r="CK786" i="9" s="1"/>
  <c r="AV786" i="9"/>
  <c r="CN786" i="9" s="1"/>
  <c r="AZ786" i="9"/>
  <c r="CR786" i="9" s="1"/>
  <c r="BA786" i="9"/>
  <c r="CS786" i="9" s="1"/>
  <c r="J318" i="9"/>
  <c r="K318" i="9"/>
  <c r="L318" i="9"/>
  <c r="F319" i="9"/>
  <c r="J693" i="9"/>
  <c r="L693" i="9"/>
  <c r="F694" i="9"/>
  <c r="K693" i="9"/>
  <c r="J787" i="9"/>
  <c r="K787" i="9"/>
  <c r="L787" i="9"/>
  <c r="F788" i="9"/>
  <c r="H130" i="9"/>
  <c r="K129" i="9"/>
  <c r="L129" i="9"/>
  <c r="AR222" i="9"/>
  <c r="CJ222" i="9" s="1"/>
  <c r="AQ222" i="9"/>
  <c r="CI222" i="9" s="1"/>
  <c r="BA222" i="9"/>
  <c r="CS222" i="9" s="1"/>
  <c r="AU222" i="9"/>
  <c r="CM222" i="9" s="1"/>
  <c r="AV222" i="9"/>
  <c r="CN222" i="9" s="1"/>
  <c r="BB222" i="9"/>
  <c r="CT222" i="9" s="1"/>
  <c r="AY222" i="9"/>
  <c r="CQ222" i="9" s="1"/>
  <c r="AW222" i="9"/>
  <c r="CO222" i="9" s="1"/>
  <c r="AP222" i="9"/>
  <c r="CH222" i="9" s="1"/>
  <c r="CH235" i="9" s="1"/>
  <c r="AD9" i="11" s="1"/>
  <c r="AS222" i="9"/>
  <c r="CK222" i="9" s="1"/>
  <c r="AZ222" i="9"/>
  <c r="CR222" i="9" s="1"/>
  <c r="AT222" i="9"/>
  <c r="CL222" i="9" s="1"/>
  <c r="AX222" i="9"/>
  <c r="CP222" i="9" s="1"/>
  <c r="F133" i="9"/>
  <c r="J132" i="9"/>
  <c r="AY692" i="9"/>
  <c r="CQ692" i="9" s="1"/>
  <c r="AR692" i="9"/>
  <c r="CJ692" i="9" s="1"/>
  <c r="BB692" i="9"/>
  <c r="CT692" i="9" s="1"/>
  <c r="BA692" i="9"/>
  <c r="CS692" i="9" s="1"/>
  <c r="AQ692" i="9"/>
  <c r="CI692" i="9" s="1"/>
  <c r="AP692" i="9"/>
  <c r="CH692" i="9" s="1"/>
  <c r="CH705" i="9" s="1"/>
  <c r="AD19" i="11" s="1"/>
  <c r="AX692" i="9"/>
  <c r="CP692" i="9" s="1"/>
  <c r="AT692" i="9"/>
  <c r="CL692" i="9" s="1"/>
  <c r="AU692" i="9"/>
  <c r="CM692" i="9" s="1"/>
  <c r="AW692" i="9"/>
  <c r="CO692" i="9" s="1"/>
  <c r="AV692" i="9"/>
  <c r="CN692" i="9" s="1"/>
  <c r="AS692" i="9"/>
  <c r="CK692" i="9" s="1"/>
  <c r="AZ692" i="9"/>
  <c r="CR692" i="9" s="1"/>
  <c r="K37" i="9"/>
  <c r="L37" i="9"/>
  <c r="F38" i="9"/>
  <c r="J37" i="9"/>
  <c r="AR36" i="9"/>
  <c r="CJ36" i="9" s="1"/>
  <c r="CJ47" i="9" s="1"/>
  <c r="AF5" i="11" s="1"/>
  <c r="AS36" i="9"/>
  <c r="CK36" i="9" s="1"/>
  <c r="AT36" i="9"/>
  <c r="CL36" i="9" s="1"/>
  <c r="AU36" i="9"/>
  <c r="CM36" i="9" s="1"/>
  <c r="AY36" i="9"/>
  <c r="CQ36" i="9" s="1"/>
  <c r="AZ36" i="9"/>
  <c r="CR36" i="9" s="1"/>
  <c r="AV36" i="9"/>
  <c r="CN36" i="9" s="1"/>
  <c r="BA36" i="9"/>
  <c r="CS36" i="9" s="1"/>
  <c r="AX36" i="9"/>
  <c r="CP36" i="9" s="1"/>
  <c r="AW36" i="9"/>
  <c r="CO36" i="9" s="1"/>
  <c r="BB36" i="9"/>
  <c r="CT36" i="9" s="1"/>
  <c r="K223" i="9"/>
  <c r="L223" i="9"/>
  <c r="F224" i="9"/>
  <c r="J223" i="9"/>
  <c r="AT317" i="9"/>
  <c r="CL317" i="9" s="1"/>
  <c r="AU317" i="9"/>
  <c r="CM317" i="9" s="1"/>
  <c r="AR317" i="9"/>
  <c r="CJ317" i="9" s="1"/>
  <c r="AS317" i="9"/>
  <c r="CK317" i="9" s="1"/>
  <c r="AV317" i="9"/>
  <c r="CN317" i="9" s="1"/>
  <c r="BA317" i="9"/>
  <c r="CS317" i="9" s="1"/>
  <c r="AQ317" i="9"/>
  <c r="CI317" i="9" s="1"/>
  <c r="CI329" i="9" s="1"/>
  <c r="AE11" i="11" s="1"/>
  <c r="BX73" i="5" s="1" a="1"/>
  <c r="BX73" i="5" s="1"/>
  <c r="AZ317" i="9"/>
  <c r="CR317" i="9" s="1"/>
  <c r="AW317" i="9"/>
  <c r="CO317" i="9" s="1"/>
  <c r="BB317" i="9"/>
  <c r="CT317" i="9" s="1"/>
  <c r="AY317" i="9"/>
  <c r="CQ317" i="9" s="1"/>
  <c r="AX317" i="9"/>
  <c r="CP317" i="9" s="1"/>
  <c r="AQ128" i="9"/>
  <c r="CI128" i="9" s="1"/>
  <c r="AV128" i="9"/>
  <c r="CN128" i="9" s="1"/>
  <c r="AP128" i="9"/>
  <c r="CH128" i="9" s="1"/>
  <c r="CH141" i="9" s="1"/>
  <c r="AD7" i="11" s="1"/>
  <c r="AS128" i="9"/>
  <c r="CK128" i="9" s="1"/>
  <c r="AT128" i="9"/>
  <c r="CL128" i="9" s="1"/>
  <c r="AW128" i="9"/>
  <c r="CO128" i="9" s="1"/>
  <c r="AU128" i="9"/>
  <c r="CM128" i="9" s="1"/>
  <c r="AR128" i="9"/>
  <c r="CJ128" i="9" s="1"/>
  <c r="BB128" i="9"/>
  <c r="CT128" i="9" s="1"/>
  <c r="AY128" i="9"/>
  <c r="CQ128" i="9" s="1"/>
  <c r="AX128" i="9"/>
  <c r="CP128" i="9" s="1"/>
  <c r="AZ128" i="9"/>
  <c r="CR128" i="9" s="1"/>
  <c r="BA128" i="9"/>
  <c r="CS128" i="9" s="1"/>
  <c r="AD237" i="1"/>
  <c r="AD240" i="1" s="1"/>
  <c r="AE203" i="1"/>
  <c r="AE206" i="1" s="1"/>
  <c r="AD67" i="1"/>
  <c r="AD70" i="1" s="1"/>
  <c r="AF101" i="1"/>
  <c r="AF104" i="1" s="1"/>
  <c r="AF169" i="1"/>
  <c r="AF172" i="1" s="1"/>
  <c r="BV896" i="5" l="1"/>
  <c r="BV900" i="5" s="1"/>
  <c r="AG56" i="12" s="1"/>
  <c r="BW890" i="5" a="1"/>
  <c r="BW890" i="5" s="1"/>
  <c r="BW839" i="5" a="1"/>
  <c r="BW839" i="5" s="1"/>
  <c r="BW845" i="5" s="1"/>
  <c r="BW849" i="5" s="1"/>
  <c r="AH53" i="12" s="1"/>
  <c r="BW159" i="5" a="1"/>
  <c r="BW159" i="5" s="1"/>
  <c r="BW873" i="5" a="1"/>
  <c r="BW873" i="5" s="1"/>
  <c r="BW879" i="5" s="1"/>
  <c r="BW883" i="5" s="1"/>
  <c r="AH55" i="12" s="1"/>
  <c r="BW822" i="5" a="1"/>
  <c r="BW822" i="5" s="1"/>
  <c r="BW828" i="5" s="1"/>
  <c r="BW832" i="5" s="1"/>
  <c r="AH52" i="12" s="1"/>
  <c r="AU11" i="7" a="1"/>
  <c r="AU11" i="7" s="1"/>
  <c r="AU17" i="7" a="1"/>
  <c r="AU17" i="7" s="1"/>
  <c r="AU16" i="7" a="1"/>
  <c r="AU16" i="7" s="1"/>
  <c r="AU10" i="7" a="1"/>
  <c r="AU10" i="7" s="1"/>
  <c r="AU15" i="7" a="1"/>
  <c r="AU15" i="7" s="1"/>
  <c r="AU18" i="7" a="1"/>
  <c r="AU18" i="7" s="1"/>
  <c r="AU9" i="7" a="1"/>
  <c r="AU9" i="7" s="1"/>
  <c r="AU12" i="7" a="1"/>
  <c r="AU12" i="7" s="1"/>
  <c r="AU14" i="7" a="1"/>
  <c r="AU14" i="7" s="1"/>
  <c r="AU24" i="7" a="1"/>
  <c r="AU24" i="7" s="1"/>
  <c r="AU22" i="7" a="1"/>
  <c r="AU22" i="7" s="1"/>
  <c r="AU13" i="7" a="1"/>
  <c r="AU13" i="7" s="1"/>
  <c r="AU20" i="7" a="1"/>
  <c r="AU20" i="7" s="1"/>
  <c r="AU29" i="7" a="1"/>
  <c r="AU29" i="7" s="1"/>
  <c r="AU25" i="7" a="1"/>
  <c r="AU25" i="7" s="1"/>
  <c r="AU31" i="7" a="1"/>
  <c r="AU31" i="7" s="1"/>
  <c r="AU23" i="7" a="1"/>
  <c r="AU23" i="7" s="1"/>
  <c r="AU19" i="7" a="1"/>
  <c r="AU19" i="7" s="1"/>
  <c r="AU21" i="7" a="1"/>
  <c r="AU21" i="7" s="1"/>
  <c r="AU26" i="7" a="1"/>
  <c r="AU26" i="7" s="1"/>
  <c r="AU33" i="7" a="1"/>
  <c r="AU33" i="7" s="1"/>
  <c r="AU36" i="7" a="1"/>
  <c r="AU36" i="7" s="1"/>
  <c r="AU39" i="7" a="1"/>
  <c r="AU39" i="7" s="1"/>
  <c r="AU27" i="7" a="1"/>
  <c r="AU27" i="7" s="1"/>
  <c r="AU28" i="7" a="1"/>
  <c r="AU28" i="7" s="1"/>
  <c r="AU35" i="7" a="1"/>
  <c r="AU35" i="7" s="1"/>
  <c r="AU30" i="7" a="1"/>
  <c r="AU30" i="7" s="1"/>
  <c r="AU32" i="7" a="1"/>
  <c r="AU32" i="7" s="1"/>
  <c r="AU38" i="7" a="1"/>
  <c r="AU38" i="7" s="1"/>
  <c r="AU42" i="7" a="1"/>
  <c r="AU42" i="7" s="1"/>
  <c r="AU43" i="7" a="1"/>
  <c r="AU43" i="7" s="1"/>
  <c r="AU34" i="7" a="1"/>
  <c r="AU34" i="7" s="1"/>
  <c r="AU40" i="7" a="1"/>
  <c r="AU40" i="7" s="1"/>
  <c r="AU44" i="7" a="1"/>
  <c r="AU44" i="7" s="1"/>
  <c r="AU37" i="7" a="1"/>
  <c r="AU37" i="7" s="1"/>
  <c r="AU41" i="7" a="1"/>
  <c r="AU41" i="7" s="1"/>
  <c r="R25" i="14"/>
  <c r="R41" i="14" s="1"/>
  <c r="R42" i="14" s="1"/>
  <c r="T25" i="14"/>
  <c r="T41" i="14" s="1"/>
  <c r="T42" i="14" s="1"/>
  <c r="D45" i="6"/>
  <c r="F45" i="6" s="1"/>
  <c r="U37" i="14"/>
  <c r="U45" i="14" s="1"/>
  <c r="U24" i="14"/>
  <c r="U40" i="14" s="1"/>
  <c r="V32" i="14"/>
  <c r="W32" i="14"/>
  <c r="BW471" i="5"/>
  <c r="BW475" i="5" s="1"/>
  <c r="AH31" i="12" s="1"/>
  <c r="BV63" i="5"/>
  <c r="BV67" i="5" s="1"/>
  <c r="AG7" i="12" s="1"/>
  <c r="AS5" i="7" s="1" a="1"/>
  <c r="AS5" i="7" s="1"/>
  <c r="V19" i="14"/>
  <c r="W52" i="14"/>
  <c r="U35" i="14"/>
  <c r="U43" i="14" s="1"/>
  <c r="U20" i="14"/>
  <c r="C45" i="6" s="1"/>
  <c r="U53" i="14"/>
  <c r="T36" i="14"/>
  <c r="T44" i="14" s="1"/>
  <c r="S53" i="14"/>
  <c r="R36" i="14"/>
  <c r="R44" i="14" s="1"/>
  <c r="BW345" i="5" a="1"/>
  <c r="BW345" i="5" s="1"/>
  <c r="BW352" i="5" s="1"/>
  <c r="BW356" i="5" s="1"/>
  <c r="AH24" i="12" s="1"/>
  <c r="BW228" i="5" a="1"/>
  <c r="BW228" i="5" s="1"/>
  <c r="BW687" i="5" a="1"/>
  <c r="BW687" i="5" s="1"/>
  <c r="BW398" i="5" a="1"/>
  <c r="BW398" i="5" s="1"/>
  <c r="BW585" i="5" a="1"/>
  <c r="BW585" i="5" s="1"/>
  <c r="BW261" i="5" a="1"/>
  <c r="BW261" i="5" s="1"/>
  <c r="BW267" i="5" s="1"/>
  <c r="BW271" i="5" s="1"/>
  <c r="AH19" i="12" s="1"/>
  <c r="BW737" i="5" a="1"/>
  <c r="BW737" i="5" s="1"/>
  <c r="BW209" i="5" a="1"/>
  <c r="BW209" i="5" s="1"/>
  <c r="BW636" i="5" a="1"/>
  <c r="BW636" i="5" s="1"/>
  <c r="BW500" i="5" a="1"/>
  <c r="BW500" i="5" s="1"/>
  <c r="BW449" i="5" a="1"/>
  <c r="BW449" i="5" s="1"/>
  <c r="BW176" i="5" a="1"/>
  <c r="BW176" i="5" s="1"/>
  <c r="BW125" i="5" a="1"/>
  <c r="BW125" i="5" s="1"/>
  <c r="BX652" i="5" a="1"/>
  <c r="BX652" i="5" s="1"/>
  <c r="BX658" i="5" s="1"/>
  <c r="BX662" i="5" s="1"/>
  <c r="AI42" i="12" s="1"/>
  <c r="BX601" i="5" a="1"/>
  <c r="BX601" i="5" s="1"/>
  <c r="BX607" i="5" s="1"/>
  <c r="BX611" i="5" s="1"/>
  <c r="AI39" i="12" s="1"/>
  <c r="BX516" i="5" a="1"/>
  <c r="BX516" i="5" s="1"/>
  <c r="BX522" i="5" s="1"/>
  <c r="BX526" i="5" s="1"/>
  <c r="AI34" i="12" s="1"/>
  <c r="BX414" i="5" a="1"/>
  <c r="BX414" i="5" s="1"/>
  <c r="BX420" i="5" s="1"/>
  <c r="BX424" i="5" s="1"/>
  <c r="AI28" i="12" s="1"/>
  <c r="BX465" i="5" a="1"/>
  <c r="BX465" i="5" s="1"/>
  <c r="BX549" i="5" a="1"/>
  <c r="BX549" i="5" s="1"/>
  <c r="BX330" i="5" a="1"/>
  <c r="BX330" i="5" s="1"/>
  <c r="BX363" i="5" a="1"/>
  <c r="BX363" i="5" s="1"/>
  <c r="BX245" i="5" a="1"/>
  <c r="BX245" i="5" s="1"/>
  <c r="BX143" i="5" a="1"/>
  <c r="BX143" i="5" s="1"/>
  <c r="BX193" i="5" a="1"/>
  <c r="BX193" i="5" s="1"/>
  <c r="BW584" i="5" a="1"/>
  <c r="BW584" i="5" s="1"/>
  <c r="BW396" i="5" a="1"/>
  <c r="BW396" i="5" s="1"/>
  <c r="BV583" i="5" a="1"/>
  <c r="BV583" i="5" s="1"/>
  <c r="BV590" i="5" s="1"/>
  <c r="BV594" i="5" s="1"/>
  <c r="AG38" i="12" s="1"/>
  <c r="BV635" i="5" a="1"/>
  <c r="BV635" i="5" s="1"/>
  <c r="BV641" i="5" s="1"/>
  <c r="BV645" i="5" s="1"/>
  <c r="AG41" i="12" s="1"/>
  <c r="BV686" i="5" a="1"/>
  <c r="BV686" i="5" s="1"/>
  <c r="BV692" i="5" s="1"/>
  <c r="BV696" i="5" s="1"/>
  <c r="AG44" i="12" s="1"/>
  <c r="BV499" i="5" a="1"/>
  <c r="BV499" i="5" s="1"/>
  <c r="BV505" i="5" s="1"/>
  <c r="BV509" i="5" s="1"/>
  <c r="AG33" i="12" s="1"/>
  <c r="BV448" i="5" a="1"/>
  <c r="BV448" i="5" s="1"/>
  <c r="BV454" i="5" s="1"/>
  <c r="BV458" i="5" s="1"/>
  <c r="AG30" i="12" s="1"/>
  <c r="BY226" i="5" a="1"/>
  <c r="BY226" i="5" s="1"/>
  <c r="BY175" i="5" a="1"/>
  <c r="BY175" i="5" s="1"/>
  <c r="BW539" i="5"/>
  <c r="BW543" i="5" s="1"/>
  <c r="AH35" i="12" s="1"/>
  <c r="BV743" i="5"/>
  <c r="BV747" i="5" s="1"/>
  <c r="AG47" i="12" s="1"/>
  <c r="BW736" i="5" a="1"/>
  <c r="BW736" i="5" s="1"/>
  <c r="BW787" i="5" a="1"/>
  <c r="BW787" i="5" s="1"/>
  <c r="BW794" i="5" s="1"/>
  <c r="BW798" i="5" s="1"/>
  <c r="AH50" i="12" s="1"/>
  <c r="BW90" i="5" a="1"/>
  <c r="BW90" i="5" s="1"/>
  <c r="BW124" i="5" a="1"/>
  <c r="BW124" i="5" s="1"/>
  <c r="BX296" i="5" a="1"/>
  <c r="BX296" i="5" s="1"/>
  <c r="BX301" i="5" s="1"/>
  <c r="BX305" i="5" s="1"/>
  <c r="AI21" i="12" s="1"/>
  <c r="BX618" i="5" a="1"/>
  <c r="BX618" i="5" s="1"/>
  <c r="BX669" i="5" a="1"/>
  <c r="BX669" i="5" s="1"/>
  <c r="BX566" i="5" a="1"/>
  <c r="BX566" i="5" s="1"/>
  <c r="BX262" i="5" a="1"/>
  <c r="BX262" i="5" s="1"/>
  <c r="BX347" i="5" a="1"/>
  <c r="BX347" i="5" s="1"/>
  <c r="BX533" i="5" a="1"/>
  <c r="BX533" i="5" s="1"/>
  <c r="BX431" i="5" a="1"/>
  <c r="BX431" i="5" s="1"/>
  <c r="BX210" i="5" a="1"/>
  <c r="BX210" i="5" s="1"/>
  <c r="BX380" i="5" a="1"/>
  <c r="BX380" i="5" s="1"/>
  <c r="BX482" i="5" a="1"/>
  <c r="BX482" i="5" s="1"/>
  <c r="BX126" i="5" a="1"/>
  <c r="BX126" i="5" s="1"/>
  <c r="BW57" i="5" a="1"/>
  <c r="BW57" i="5" s="1"/>
  <c r="BV216" i="5"/>
  <c r="BV220" i="5" s="1"/>
  <c r="AG16" i="12" s="1"/>
  <c r="BX567" i="5" a="1"/>
  <c r="BX567" i="5" s="1"/>
  <c r="BX379" i="5" a="1"/>
  <c r="BX379" i="5" s="1"/>
  <c r="BW244" i="5" a="1"/>
  <c r="BW244" i="5" s="1"/>
  <c r="BW250" i="5" s="1"/>
  <c r="BW254" i="5" s="1"/>
  <c r="AH18" i="12" s="1"/>
  <c r="BW328" i="5" a="1"/>
  <c r="BW328" i="5" s="1"/>
  <c r="BW335" i="5" s="1"/>
  <c r="BW339" i="5" s="1"/>
  <c r="AH23" i="12" s="1"/>
  <c r="BW141" i="5" a="1"/>
  <c r="BW141" i="5" s="1"/>
  <c r="BW148" i="5" s="1"/>
  <c r="BW152" i="5" s="1"/>
  <c r="AH12" i="12" s="1"/>
  <c r="BW619" i="5" a="1"/>
  <c r="BW619" i="5" s="1"/>
  <c r="BW624" i="5" s="1"/>
  <c r="BW628" i="5" s="1"/>
  <c r="AH40" i="12" s="1"/>
  <c r="BW670" i="5" a="1"/>
  <c r="BW670" i="5" s="1"/>
  <c r="BW675" i="5" s="1"/>
  <c r="BW679" i="5" s="1"/>
  <c r="AH43" i="12" s="1"/>
  <c r="BW211" i="5" a="1"/>
  <c r="BW211" i="5" s="1"/>
  <c r="BW720" i="5" a="1"/>
  <c r="BW720" i="5" s="1"/>
  <c r="BW726" i="5" s="1"/>
  <c r="BW730" i="5" s="1"/>
  <c r="AH46" i="12" s="1"/>
  <c r="BW432" i="5" a="1"/>
  <c r="BW432" i="5" s="1"/>
  <c r="BW437" i="5" s="1"/>
  <c r="BW441" i="5" s="1"/>
  <c r="AH29" i="12" s="1"/>
  <c r="BW192" i="5" a="1"/>
  <c r="BW192" i="5" s="1"/>
  <c r="BW199" i="5" s="1"/>
  <c r="BW203" i="5" s="1"/>
  <c r="AH15" i="12" s="1"/>
  <c r="BW568" i="5" a="1"/>
  <c r="BW568" i="5" s="1"/>
  <c r="BW573" i="5" s="1"/>
  <c r="BW577" i="5" s="1"/>
  <c r="AH37" i="12" s="1"/>
  <c r="BW483" i="5" a="1"/>
  <c r="BW483" i="5" s="1"/>
  <c r="BW488" i="5" s="1"/>
  <c r="BW492" i="5" s="1"/>
  <c r="AH32" i="12" s="1"/>
  <c r="BW381" i="5" a="1"/>
  <c r="BW381" i="5" s="1"/>
  <c r="BW386" i="5" s="1"/>
  <c r="BW390" i="5" s="1"/>
  <c r="AH26" i="12" s="1"/>
  <c r="BW93" i="5" a="1"/>
  <c r="BW93" i="5" s="1"/>
  <c r="BX534" i="5" a="1"/>
  <c r="BX534" i="5" s="1"/>
  <c r="BX719" i="5" a="1"/>
  <c r="BX719" i="5" s="1"/>
  <c r="BX770" i="5" a="1"/>
  <c r="BX770" i="5" s="1"/>
  <c r="BX777" i="5" s="1"/>
  <c r="BX781" i="5" s="1"/>
  <c r="AI49" i="12" s="1"/>
  <c r="BW550" i="5" a="1"/>
  <c r="BW550" i="5" s="1"/>
  <c r="BW556" i="5" s="1"/>
  <c r="BW560" i="5" s="1"/>
  <c r="AH36" i="12" s="1"/>
  <c r="BW362" i="5" a="1"/>
  <c r="BW362" i="5" s="1"/>
  <c r="BW369" i="5" s="1"/>
  <c r="BW373" i="5" s="1"/>
  <c r="AH25" i="12" s="1"/>
  <c r="AT7" i="7" s="1" a="1"/>
  <c r="AT7" i="7" s="1"/>
  <c r="CK46" i="7"/>
  <c r="CK47" i="7"/>
  <c r="CJ48" i="7"/>
  <c r="CL9" i="7" a="1"/>
  <c r="CL9" i="7" s="1"/>
  <c r="CL8" i="7" a="1"/>
  <c r="CL8" i="7" s="1"/>
  <c r="CL10" i="7" a="1"/>
  <c r="CL10" i="7" s="1"/>
  <c r="CL7" i="7" a="1"/>
  <c r="CL7" i="7" s="1"/>
  <c r="CL5" i="7" a="1"/>
  <c r="CL5" i="7" s="1"/>
  <c r="BV397" i="5" a="1"/>
  <c r="BV397" i="5" s="1"/>
  <c r="BV403" i="5" s="1"/>
  <c r="BV407" i="5" s="1"/>
  <c r="AG27" i="12" s="1"/>
  <c r="BV227" i="5" a="1"/>
  <c r="BV227" i="5" s="1"/>
  <c r="BV233" i="5" s="1"/>
  <c r="BV237" i="5" s="1"/>
  <c r="AG17" i="12" s="1"/>
  <c r="BV177" i="5" a="1"/>
  <c r="BV177" i="5" s="1"/>
  <c r="BV182" i="5" s="1"/>
  <c r="BV186" i="5" s="1"/>
  <c r="AG14" i="12" s="1"/>
  <c r="BX23" i="5" a="1"/>
  <c r="BX23" i="5" s="1"/>
  <c r="BV74" i="5" a="1"/>
  <c r="BV74" i="5" s="1"/>
  <c r="BV80" i="5" s="1"/>
  <c r="BV84" i="5" s="1"/>
  <c r="AG8" i="12" s="1"/>
  <c r="BX75" i="5" a="1"/>
  <c r="BX75" i="5" s="1"/>
  <c r="C42" i="6"/>
  <c r="C43" i="6"/>
  <c r="E43" i="6"/>
  <c r="BV165" i="5"/>
  <c r="BV169" i="5" s="1"/>
  <c r="AG13" i="12" s="1"/>
  <c r="CT1039" i="9"/>
  <c r="CT1040" i="9" s="1"/>
  <c r="BW162" i="5" a="1"/>
  <c r="BW162" i="5" s="1"/>
  <c r="BW160" i="5" a="1"/>
  <c r="BW160" i="5" s="1"/>
  <c r="BW163" i="5" a="1"/>
  <c r="BW163" i="5" s="1"/>
  <c r="BW60" i="5" a="1"/>
  <c r="BW60" i="5" s="1"/>
  <c r="BW41" i="5" a="1"/>
  <c r="BW41" i="5" s="1"/>
  <c r="BW107" i="5" a="1"/>
  <c r="BW107" i="5" s="1"/>
  <c r="BW77" i="5" a="1"/>
  <c r="BW77" i="5" s="1"/>
  <c r="BW40" i="5" a="1"/>
  <c r="BW40" i="5" s="1"/>
  <c r="BW161" i="5" a="1"/>
  <c r="BW161" i="5" s="1"/>
  <c r="BW164" i="5" a="1"/>
  <c r="BW164" i="5" s="1"/>
  <c r="BW44" i="5" a="1"/>
  <c r="BW44" i="5" s="1"/>
  <c r="BW108" i="5" a="1"/>
  <c r="BW108" i="5" s="1"/>
  <c r="BW79" i="5" a="1"/>
  <c r="BW79" i="5" s="1"/>
  <c r="BW110" i="5" a="1"/>
  <c r="BW110" i="5" s="1"/>
  <c r="BW109" i="5" a="1"/>
  <c r="BW109" i="5" s="1"/>
  <c r="BW26" i="5" a="1"/>
  <c r="BW26" i="5" s="1"/>
  <c r="BW25" i="5" a="1"/>
  <c r="BW25" i="5" s="1"/>
  <c r="BW112" i="5" a="1"/>
  <c r="BW112" i="5" s="1"/>
  <c r="BW158" i="5" a="1"/>
  <c r="BW158" i="5" s="1"/>
  <c r="BW39" i="5" a="1"/>
  <c r="BW39" i="5" s="1"/>
  <c r="BW22" i="5" a="1"/>
  <c r="BW22" i="5" s="1"/>
  <c r="BW76" i="5" a="1"/>
  <c r="BW76" i="5" s="1"/>
  <c r="BX61" i="5" a="1"/>
  <c r="BX61" i="5" s="1"/>
  <c r="BX59" i="5" a="1"/>
  <c r="BX59" i="5" s="1"/>
  <c r="BX78" i="5" a="1"/>
  <c r="BX78" i="5" s="1"/>
  <c r="BX24" i="5" a="1"/>
  <c r="BX24" i="5" s="1"/>
  <c r="BX27" i="5" a="1"/>
  <c r="BX27" i="5" s="1"/>
  <c r="BY58" i="5" a="1"/>
  <c r="BY58" i="5" s="1"/>
  <c r="BW42" i="5" a="1"/>
  <c r="BW42" i="5" s="1"/>
  <c r="BW111" i="5" a="1"/>
  <c r="BW111" i="5" s="1"/>
  <c r="AM46" i="7"/>
  <c r="AM47" i="7"/>
  <c r="AL48" i="7"/>
  <c r="V21" i="14" s="1"/>
  <c r="AN47" i="7"/>
  <c r="BV46" i="5"/>
  <c r="BV50" i="5" s="1"/>
  <c r="AG6" i="12" s="1"/>
  <c r="AS8" i="7" s="1" a="1"/>
  <c r="AS8" i="7" s="1"/>
  <c r="BV29" i="5"/>
  <c r="BV33" i="5" s="1"/>
  <c r="AG5" i="12" s="1"/>
  <c r="BV114" i="5"/>
  <c r="BV118" i="5" s="1"/>
  <c r="AG10" i="12" s="1"/>
  <c r="AS6" i="7" s="1" a="1"/>
  <c r="AS6" i="7" s="1"/>
  <c r="BV97" i="5"/>
  <c r="BV101" i="5" s="1"/>
  <c r="AG9" i="12" s="1"/>
  <c r="AU3" i="7"/>
  <c r="CM6" i="7" s="1" a="1"/>
  <c r="CM6" i="7" s="1"/>
  <c r="AM149" i="5"/>
  <c r="CB149" i="5" a="1"/>
  <c r="CB149" i="5" s="1"/>
  <c r="CA151" i="5"/>
  <c r="CB150" i="5" a="1"/>
  <c r="CB150" i="5" s="1"/>
  <c r="AM150" i="5"/>
  <c r="AM184" i="5"/>
  <c r="CB184" i="5" a="1"/>
  <c r="CB184" i="5" s="1"/>
  <c r="AL183" i="5"/>
  <c r="CA183" i="5" a="1"/>
  <c r="CA183" i="5" s="1"/>
  <c r="CA185" i="5" s="1"/>
  <c r="CA168" i="5"/>
  <c r="CB167" i="5" a="1"/>
  <c r="CB167" i="5" s="1"/>
  <c r="AM167" i="5"/>
  <c r="AM166" i="5"/>
  <c r="CB166" i="5" a="1"/>
  <c r="CB166" i="5" s="1"/>
  <c r="CB132" i="5" a="1"/>
  <c r="CB132" i="5" s="1"/>
  <c r="AM132" i="5"/>
  <c r="AK133" i="5"/>
  <c r="BZ133" i="5" a="1"/>
  <c r="BZ133" i="5" s="1"/>
  <c r="BZ134" i="5" s="1"/>
  <c r="AL115" i="5"/>
  <c r="CA115" i="5" a="1"/>
  <c r="CA115" i="5" s="1"/>
  <c r="CA117" i="5" s="1"/>
  <c r="AM116" i="5"/>
  <c r="CB116" i="5" a="1"/>
  <c r="CB116" i="5" s="1"/>
  <c r="AO98" i="5"/>
  <c r="CD98" i="5" a="1"/>
  <c r="CD98" i="5" s="1"/>
  <c r="CB99" i="5" a="1"/>
  <c r="CB99" i="5" s="1"/>
  <c r="CB100" i="5" s="1"/>
  <c r="AM99" i="5"/>
  <c r="AM82" i="5"/>
  <c r="CB82" i="5" a="1"/>
  <c r="CB82" i="5" s="1"/>
  <c r="AL81" i="5"/>
  <c r="CA81" i="5" a="1"/>
  <c r="CA81" i="5" s="1"/>
  <c r="CA83" i="5" s="1"/>
  <c r="CA64" i="5" a="1"/>
  <c r="CA64" i="5" s="1"/>
  <c r="CA66" i="5" s="1"/>
  <c r="AL64" i="5"/>
  <c r="AM65" i="5"/>
  <c r="CB65" i="5" a="1"/>
  <c r="CB65" i="5" s="1"/>
  <c r="AK48" i="5"/>
  <c r="BZ48" i="5" a="1"/>
  <c r="BZ48" i="5" s="1"/>
  <c r="BZ49" i="5" s="1"/>
  <c r="CB47" i="5" a="1"/>
  <c r="CB47" i="5" s="1"/>
  <c r="AM47" i="5"/>
  <c r="AL30" i="5"/>
  <c r="CA30" i="5" a="1"/>
  <c r="CA30" i="5" s="1"/>
  <c r="CA32" i="5" s="1"/>
  <c r="AL5" i="5"/>
  <c r="AK10" i="5"/>
  <c r="AL11" i="5"/>
  <c r="AK13" i="5"/>
  <c r="L1352" i="9"/>
  <c r="F1353" i="9"/>
  <c r="K1352" i="9"/>
  <c r="J1352" i="9"/>
  <c r="AW1351" i="9"/>
  <c r="CO1351" i="9" s="1"/>
  <c r="AV1351" i="9"/>
  <c r="CN1351" i="9" s="1"/>
  <c r="AU1351" i="9"/>
  <c r="CM1351" i="9" s="1"/>
  <c r="BB1351" i="9"/>
  <c r="CT1351" i="9" s="1"/>
  <c r="AT1351" i="9"/>
  <c r="CL1351" i="9" s="1"/>
  <c r="AZ1351" i="9"/>
  <c r="CR1351" i="9" s="1"/>
  <c r="AR1351" i="9"/>
  <c r="CJ1351" i="9" s="1"/>
  <c r="AY1351" i="9"/>
  <c r="CQ1351" i="9" s="1"/>
  <c r="AQ1351" i="9"/>
  <c r="CI1351" i="9" s="1"/>
  <c r="CI1363" i="9" s="1"/>
  <c r="AE33" i="11" s="1"/>
  <c r="BX464" i="5" s="1" a="1"/>
  <c r="BX464" i="5" s="1"/>
  <c r="AS1351" i="9"/>
  <c r="CK1351" i="9" s="1"/>
  <c r="BA1351" i="9"/>
  <c r="CS1351" i="9" s="1"/>
  <c r="AX1351" i="9"/>
  <c r="CP1351" i="9" s="1"/>
  <c r="F1307" i="9"/>
  <c r="L1306" i="9"/>
  <c r="K1306" i="9"/>
  <c r="J1306" i="9"/>
  <c r="AZ1305" i="9"/>
  <c r="CR1305" i="9" s="1"/>
  <c r="AR1305" i="9"/>
  <c r="CJ1305" i="9" s="1"/>
  <c r="CJ1316" i="9" s="1"/>
  <c r="AF32" i="11" s="1"/>
  <c r="BY481" i="5" s="1" a="1"/>
  <c r="BY481" i="5" s="1"/>
  <c r="AY1305" i="9"/>
  <c r="CQ1305" i="9" s="1"/>
  <c r="AW1305" i="9"/>
  <c r="CO1305" i="9" s="1"/>
  <c r="AV1305" i="9"/>
  <c r="CN1305" i="9" s="1"/>
  <c r="AU1305" i="9"/>
  <c r="CM1305" i="9" s="1"/>
  <c r="BA1305" i="9"/>
  <c r="CS1305" i="9" s="1"/>
  <c r="AX1305" i="9"/>
  <c r="CP1305" i="9" s="1"/>
  <c r="AT1305" i="9"/>
  <c r="CL1305" i="9" s="1"/>
  <c r="BB1305" i="9"/>
  <c r="CT1305" i="9" s="1"/>
  <c r="AS1305" i="9"/>
  <c r="CK1305" i="9" s="1"/>
  <c r="F1260" i="9"/>
  <c r="L1259" i="9"/>
  <c r="K1259" i="9"/>
  <c r="J1259" i="9"/>
  <c r="AZ1258" i="9"/>
  <c r="CR1258" i="9" s="1"/>
  <c r="AR1258" i="9"/>
  <c r="CJ1258" i="9" s="1"/>
  <c r="CJ1269" i="9" s="1"/>
  <c r="AF31" i="11" s="1"/>
  <c r="BY498" i="5" s="1" a="1"/>
  <c r="BY498" i="5" s="1"/>
  <c r="AX1258" i="9"/>
  <c r="CP1258" i="9" s="1"/>
  <c r="AW1258" i="9"/>
  <c r="CO1258" i="9" s="1"/>
  <c r="AV1258" i="9"/>
  <c r="CN1258" i="9" s="1"/>
  <c r="AU1258" i="9"/>
  <c r="CM1258" i="9" s="1"/>
  <c r="BA1258" i="9"/>
  <c r="CS1258" i="9" s="1"/>
  <c r="AY1258" i="9"/>
  <c r="CQ1258" i="9" s="1"/>
  <c r="AT1258" i="9"/>
  <c r="CL1258" i="9" s="1"/>
  <c r="BB1258" i="9"/>
  <c r="CT1258" i="9" s="1"/>
  <c r="AS1258" i="9"/>
  <c r="CK1258" i="9" s="1"/>
  <c r="AX1164" i="9"/>
  <c r="CP1164" i="9" s="1"/>
  <c r="AW1164" i="9"/>
  <c r="CO1164" i="9" s="1"/>
  <c r="AV1164" i="9"/>
  <c r="CN1164" i="9" s="1"/>
  <c r="AU1164" i="9"/>
  <c r="CM1164" i="9" s="1"/>
  <c r="BA1164" i="9"/>
  <c r="CS1164" i="9" s="1"/>
  <c r="AS1164" i="9"/>
  <c r="CK1164" i="9" s="1"/>
  <c r="BB1164" i="9"/>
  <c r="CT1164" i="9" s="1"/>
  <c r="AZ1164" i="9"/>
  <c r="CR1164" i="9" s="1"/>
  <c r="AY1164" i="9"/>
  <c r="CQ1164" i="9" s="1"/>
  <c r="AR1164" i="9"/>
  <c r="CJ1164" i="9" s="1"/>
  <c r="CJ1175" i="9" s="1"/>
  <c r="AF29" i="11" s="1"/>
  <c r="BY600" i="5" s="1" a="1"/>
  <c r="BY600" i="5" s="1"/>
  <c r="AT1164" i="9"/>
  <c r="CL1164" i="9" s="1"/>
  <c r="L1165" i="9"/>
  <c r="J1165" i="9"/>
  <c r="F1166" i="9"/>
  <c r="K1165" i="9"/>
  <c r="CT1087" i="9"/>
  <c r="L1119" i="9"/>
  <c r="J1119" i="9"/>
  <c r="K1119" i="9"/>
  <c r="F1120" i="9"/>
  <c r="AU1118" i="9"/>
  <c r="CM1118" i="9" s="1"/>
  <c r="BB1118" i="9"/>
  <c r="CT1118" i="9" s="1"/>
  <c r="AT1118" i="9"/>
  <c r="CL1118" i="9" s="1"/>
  <c r="AZ1118" i="9"/>
  <c r="CR1118" i="9" s="1"/>
  <c r="BA1118" i="9"/>
  <c r="CS1118" i="9" s="1"/>
  <c r="AY1118" i="9"/>
  <c r="CQ1118" i="9" s="1"/>
  <c r="AX1118" i="9"/>
  <c r="CP1118" i="9" s="1"/>
  <c r="AW1118" i="9"/>
  <c r="CO1118" i="9" s="1"/>
  <c r="AS1118" i="9"/>
  <c r="CK1118" i="9" s="1"/>
  <c r="CK1128" i="9" s="1"/>
  <c r="AG28" i="11" s="1"/>
  <c r="BZ617" i="5" s="1" a="1"/>
  <c r="BZ617" i="5" s="1"/>
  <c r="AV1118" i="9"/>
  <c r="CN1118" i="9" s="1"/>
  <c r="CS1087" i="9"/>
  <c r="CT1088" i="9"/>
  <c r="CT1041" i="9"/>
  <c r="CS1040" i="9"/>
  <c r="F1072" i="9"/>
  <c r="L1071" i="9"/>
  <c r="K1071" i="9"/>
  <c r="J1071" i="9"/>
  <c r="AZ1070" i="9"/>
  <c r="CR1070" i="9" s="1"/>
  <c r="AR1070" i="9"/>
  <c r="CJ1070" i="9" s="1"/>
  <c r="CJ1081" i="9" s="1"/>
  <c r="AF27" i="11" s="1"/>
  <c r="BY634" i="5" s="1" a="1"/>
  <c r="BY634" i="5" s="1"/>
  <c r="AY1070" i="9"/>
  <c r="CQ1070" i="9" s="1"/>
  <c r="AX1070" i="9"/>
  <c r="CP1070" i="9" s="1"/>
  <c r="AW1070" i="9"/>
  <c r="CO1070" i="9" s="1"/>
  <c r="AV1070" i="9"/>
  <c r="CN1070" i="9" s="1"/>
  <c r="BB1070" i="9"/>
  <c r="CT1070" i="9" s="1"/>
  <c r="BA1070" i="9"/>
  <c r="CS1070" i="9" s="1"/>
  <c r="AU1070" i="9"/>
  <c r="CM1070" i="9" s="1"/>
  <c r="AT1070" i="9"/>
  <c r="CL1070" i="9" s="1"/>
  <c r="AS1070" i="9"/>
  <c r="CK1070" i="9" s="1"/>
  <c r="AX976" i="9"/>
  <c r="CP976" i="9" s="1"/>
  <c r="AW976" i="9"/>
  <c r="CO976" i="9" s="1"/>
  <c r="AV976" i="9"/>
  <c r="CN976" i="9" s="1"/>
  <c r="AU976" i="9"/>
  <c r="CM976" i="9" s="1"/>
  <c r="BA976" i="9"/>
  <c r="CS976" i="9" s="1"/>
  <c r="AS976" i="9"/>
  <c r="CK976" i="9" s="1"/>
  <c r="BB976" i="9"/>
  <c r="CT976" i="9" s="1"/>
  <c r="AZ976" i="9"/>
  <c r="CR976" i="9" s="1"/>
  <c r="AY976" i="9"/>
  <c r="CQ976" i="9" s="1"/>
  <c r="AR976" i="9"/>
  <c r="CJ976" i="9" s="1"/>
  <c r="CJ987" i="9" s="1"/>
  <c r="AF25" i="11" s="1"/>
  <c r="BY857" i="5" s="1" a="1"/>
  <c r="BY857" i="5" s="1"/>
  <c r="BY862" i="5" s="1"/>
  <c r="BY866" i="5" s="1"/>
  <c r="AJ54" i="12" s="1"/>
  <c r="AT976" i="9"/>
  <c r="CL976" i="9" s="1"/>
  <c r="L977" i="9"/>
  <c r="J977" i="9"/>
  <c r="F978" i="9"/>
  <c r="K977" i="9"/>
  <c r="AX929" i="9"/>
  <c r="CP929" i="9" s="1"/>
  <c r="AW929" i="9"/>
  <c r="CO929" i="9" s="1"/>
  <c r="AV929" i="9"/>
  <c r="CN929" i="9" s="1"/>
  <c r="AU929" i="9"/>
  <c r="CM929" i="9" s="1"/>
  <c r="BA929" i="9"/>
  <c r="CS929" i="9" s="1"/>
  <c r="AS929" i="9"/>
  <c r="CK929" i="9" s="1"/>
  <c r="BB929" i="9"/>
  <c r="CT929" i="9" s="1"/>
  <c r="AZ929" i="9"/>
  <c r="CR929" i="9" s="1"/>
  <c r="AY929" i="9"/>
  <c r="CQ929" i="9" s="1"/>
  <c r="AT929" i="9"/>
  <c r="CL929" i="9" s="1"/>
  <c r="AR929" i="9"/>
  <c r="CJ929" i="9" s="1"/>
  <c r="CJ940" i="9" s="1"/>
  <c r="AF24" i="11" s="1"/>
  <c r="BY874" i="5" s="1" a="1"/>
  <c r="BY874" i="5" s="1"/>
  <c r="L930" i="9"/>
  <c r="J930" i="9"/>
  <c r="F931" i="9"/>
  <c r="K930" i="9"/>
  <c r="CH893" i="9"/>
  <c r="AD23" i="11" s="1"/>
  <c r="BW891" i="5" s="1" a="1"/>
  <c r="BW891" i="5" s="1"/>
  <c r="AS851" i="9"/>
  <c r="CK851" i="9" s="1"/>
  <c r="CS862" i="9"/>
  <c r="CL855" i="9"/>
  <c r="CO858" i="9"/>
  <c r="CJ853" i="9"/>
  <c r="CT863" i="9"/>
  <c r="CR861" i="9"/>
  <c r="CQ860" i="9"/>
  <c r="CK854" i="9"/>
  <c r="CP859" i="9"/>
  <c r="CN857" i="9"/>
  <c r="CM856" i="9"/>
  <c r="CI852" i="9"/>
  <c r="L882" i="9"/>
  <c r="F883" i="9"/>
  <c r="K882" i="9"/>
  <c r="J882" i="9"/>
  <c r="AW881" i="9"/>
  <c r="CO881" i="9" s="1"/>
  <c r="AV881" i="9"/>
  <c r="CN881" i="9" s="1"/>
  <c r="AU881" i="9"/>
  <c r="CM881" i="9" s="1"/>
  <c r="BB881" i="9"/>
  <c r="CT881" i="9" s="1"/>
  <c r="AT881" i="9"/>
  <c r="CL881" i="9" s="1"/>
  <c r="BA881" i="9"/>
  <c r="CS881" i="9" s="1"/>
  <c r="AS881" i="9"/>
  <c r="CK881" i="9" s="1"/>
  <c r="AR881" i="9"/>
  <c r="CJ881" i="9" s="1"/>
  <c r="AQ881" i="9"/>
  <c r="CI881" i="9" s="1"/>
  <c r="AZ881" i="9"/>
  <c r="CR881" i="9" s="1"/>
  <c r="AY881" i="9"/>
  <c r="CQ881" i="9" s="1"/>
  <c r="AX881" i="9"/>
  <c r="CP881" i="9" s="1"/>
  <c r="AZ741" i="9"/>
  <c r="CR741" i="9" s="1"/>
  <c r="AR741" i="9"/>
  <c r="CJ741" i="9" s="1"/>
  <c r="CJ752" i="9" s="1"/>
  <c r="AF20" i="11" s="1"/>
  <c r="AY741" i="9"/>
  <c r="CQ741" i="9" s="1"/>
  <c r="AX741" i="9"/>
  <c r="CP741" i="9" s="1"/>
  <c r="AW741" i="9"/>
  <c r="CO741" i="9" s="1"/>
  <c r="AU741" i="9"/>
  <c r="CM741" i="9" s="1"/>
  <c r="BB741" i="9"/>
  <c r="CT741" i="9" s="1"/>
  <c r="AT741" i="9"/>
  <c r="CL741" i="9" s="1"/>
  <c r="AV741" i="9"/>
  <c r="CN741" i="9" s="1"/>
  <c r="AS741" i="9"/>
  <c r="CK741" i="9" s="1"/>
  <c r="BA741" i="9"/>
  <c r="CS741" i="9" s="1"/>
  <c r="F743" i="9"/>
  <c r="L742" i="9"/>
  <c r="K742" i="9"/>
  <c r="J742" i="9"/>
  <c r="F272" i="9"/>
  <c r="K271" i="9"/>
  <c r="J271" i="9"/>
  <c r="L271" i="9"/>
  <c r="AU270" i="9"/>
  <c r="CM270" i="9" s="1"/>
  <c r="BB270" i="9"/>
  <c r="CT270" i="9" s="1"/>
  <c r="AT270" i="9"/>
  <c r="CL270" i="9" s="1"/>
  <c r="BA270" i="9"/>
  <c r="CS270" i="9" s="1"/>
  <c r="AS270" i="9"/>
  <c r="CK270" i="9" s="1"/>
  <c r="AZ270" i="9"/>
  <c r="CR270" i="9" s="1"/>
  <c r="AR270" i="9"/>
  <c r="CJ270" i="9" s="1"/>
  <c r="AX270" i="9"/>
  <c r="CP270" i="9" s="1"/>
  <c r="AW270" i="9"/>
  <c r="CO270" i="9" s="1"/>
  <c r="AV270" i="9"/>
  <c r="CN270" i="9" s="1"/>
  <c r="AQ270" i="9"/>
  <c r="CI270" i="9" s="1"/>
  <c r="CI282" i="9" s="1"/>
  <c r="AE10" i="11" s="1"/>
  <c r="BX56" i="5" s="1" a="1"/>
  <c r="BX56" i="5" s="1"/>
  <c r="AY270" i="9"/>
  <c r="CQ270" i="9" s="1"/>
  <c r="F84" i="9"/>
  <c r="K83" i="9"/>
  <c r="J83" i="9"/>
  <c r="L83" i="9"/>
  <c r="AU82" i="9"/>
  <c r="CM82" i="9" s="1"/>
  <c r="AY82" i="9"/>
  <c r="CQ82" i="9" s="1"/>
  <c r="AQ82" i="9"/>
  <c r="CI82" i="9" s="1"/>
  <c r="CI94" i="9" s="1"/>
  <c r="AE6" i="11" s="1"/>
  <c r="BA82" i="9"/>
  <c r="CS82" i="9" s="1"/>
  <c r="AW82" i="9"/>
  <c r="CO82" i="9" s="1"/>
  <c r="AV82" i="9"/>
  <c r="CN82" i="9" s="1"/>
  <c r="AT82" i="9"/>
  <c r="CL82" i="9" s="1"/>
  <c r="BB82" i="9"/>
  <c r="CT82" i="9" s="1"/>
  <c r="AR82" i="9"/>
  <c r="CJ82" i="9" s="1"/>
  <c r="AX82" i="9"/>
  <c r="CP82" i="9" s="1"/>
  <c r="AS82" i="9"/>
  <c r="CK82" i="9" s="1"/>
  <c r="AZ82" i="9"/>
  <c r="CR82" i="9" s="1"/>
  <c r="AS37" i="9"/>
  <c r="CK37" i="9" s="1"/>
  <c r="CK47" i="9" s="1"/>
  <c r="AG5" i="11" s="1"/>
  <c r="AY37" i="9"/>
  <c r="CQ37" i="9" s="1"/>
  <c r="AT37" i="9"/>
  <c r="CL37" i="9" s="1"/>
  <c r="AW37" i="9"/>
  <c r="CO37" i="9" s="1"/>
  <c r="AX37" i="9"/>
  <c r="CP37" i="9" s="1"/>
  <c r="AZ37" i="9"/>
  <c r="CR37" i="9" s="1"/>
  <c r="AV37" i="9"/>
  <c r="CN37" i="9" s="1"/>
  <c r="BA37" i="9"/>
  <c r="CS37" i="9" s="1"/>
  <c r="BB37" i="9"/>
  <c r="CT37" i="9" s="1"/>
  <c r="AU37" i="9"/>
  <c r="CM37" i="9" s="1"/>
  <c r="AR223" i="9"/>
  <c r="CJ223" i="9" s="1"/>
  <c r="AS223" i="9"/>
  <c r="CK223" i="9" s="1"/>
  <c r="AT223" i="9"/>
  <c r="CL223" i="9" s="1"/>
  <c r="BB223" i="9"/>
  <c r="CT223" i="9" s="1"/>
  <c r="AZ223" i="9"/>
  <c r="CR223" i="9" s="1"/>
  <c r="AU223" i="9"/>
  <c r="CM223" i="9" s="1"/>
  <c r="AV223" i="9"/>
  <c r="CN223" i="9" s="1"/>
  <c r="BA223" i="9"/>
  <c r="CS223" i="9" s="1"/>
  <c r="AX223" i="9"/>
  <c r="CP223" i="9" s="1"/>
  <c r="AQ223" i="9"/>
  <c r="CI223" i="9" s="1"/>
  <c r="CI235" i="9" s="1"/>
  <c r="AE9" i="11" s="1"/>
  <c r="AY223" i="9"/>
  <c r="CQ223" i="9" s="1"/>
  <c r="AW223" i="9"/>
  <c r="CO223" i="9" s="1"/>
  <c r="L38" i="9"/>
  <c r="J38" i="9"/>
  <c r="F39" i="9"/>
  <c r="K38" i="9"/>
  <c r="AS787" i="9"/>
  <c r="CK787" i="9" s="1"/>
  <c r="BB787" i="9"/>
  <c r="CT787" i="9" s="1"/>
  <c r="AT787" i="9"/>
  <c r="CL787" i="9" s="1"/>
  <c r="AX787" i="9"/>
  <c r="CP787" i="9" s="1"/>
  <c r="BA787" i="9"/>
  <c r="CS787" i="9" s="1"/>
  <c r="AR787" i="9"/>
  <c r="CJ787" i="9" s="1"/>
  <c r="AU787" i="9"/>
  <c r="CM787" i="9" s="1"/>
  <c r="AW787" i="9"/>
  <c r="CO787" i="9" s="1"/>
  <c r="AY787" i="9"/>
  <c r="CQ787" i="9" s="1"/>
  <c r="AQ787" i="9"/>
  <c r="CI787" i="9" s="1"/>
  <c r="CI799" i="9" s="1"/>
  <c r="AE21" i="11" s="1"/>
  <c r="AV787" i="9"/>
  <c r="CN787" i="9" s="1"/>
  <c r="AZ787" i="9"/>
  <c r="CR787" i="9" s="1"/>
  <c r="AR318" i="9"/>
  <c r="CJ318" i="9" s="1"/>
  <c r="CJ329" i="9" s="1"/>
  <c r="AF11" i="11" s="1"/>
  <c r="AT318" i="9"/>
  <c r="CL318" i="9" s="1"/>
  <c r="AU318" i="9"/>
  <c r="CM318" i="9" s="1"/>
  <c r="AW318" i="9"/>
  <c r="CO318" i="9" s="1"/>
  <c r="BB318" i="9"/>
  <c r="CT318" i="9" s="1"/>
  <c r="AV318" i="9"/>
  <c r="CN318" i="9" s="1"/>
  <c r="AZ318" i="9"/>
  <c r="CR318" i="9" s="1"/>
  <c r="BA318" i="9"/>
  <c r="CS318" i="9" s="1"/>
  <c r="AY318" i="9"/>
  <c r="CQ318" i="9" s="1"/>
  <c r="AS318" i="9"/>
  <c r="CK318" i="9" s="1"/>
  <c r="AX318" i="9"/>
  <c r="CP318" i="9" s="1"/>
  <c r="J224" i="9"/>
  <c r="K224" i="9"/>
  <c r="L224" i="9"/>
  <c r="F225" i="9"/>
  <c r="J133" i="9"/>
  <c r="F134" i="9"/>
  <c r="AT129" i="9"/>
  <c r="CL129" i="9" s="1"/>
  <c r="AX129" i="9"/>
  <c r="CP129" i="9" s="1"/>
  <c r="AZ129" i="9"/>
  <c r="CR129" i="9" s="1"/>
  <c r="BA129" i="9"/>
  <c r="CS129" i="9" s="1"/>
  <c r="BB129" i="9"/>
  <c r="CT129" i="9" s="1"/>
  <c r="AY129" i="9"/>
  <c r="CQ129" i="9" s="1"/>
  <c r="AW129" i="9"/>
  <c r="CO129" i="9" s="1"/>
  <c r="AV129" i="9"/>
  <c r="CN129" i="9" s="1"/>
  <c r="AS129" i="9"/>
  <c r="CK129" i="9" s="1"/>
  <c r="AR129" i="9"/>
  <c r="CJ129" i="9" s="1"/>
  <c r="AU129" i="9"/>
  <c r="CM129" i="9" s="1"/>
  <c r="AQ129" i="9"/>
  <c r="CI129" i="9" s="1"/>
  <c r="CI141" i="9" s="1"/>
  <c r="AE7" i="11" s="1"/>
  <c r="H131" i="9"/>
  <c r="K130" i="9"/>
  <c r="L130" i="9"/>
  <c r="AY693" i="9"/>
  <c r="CQ693" i="9" s="1"/>
  <c r="AR693" i="9"/>
  <c r="CJ693" i="9" s="1"/>
  <c r="BA693" i="9"/>
  <c r="CS693" i="9" s="1"/>
  <c r="AQ693" i="9"/>
  <c r="CI693" i="9" s="1"/>
  <c r="CI705" i="9" s="1"/>
  <c r="AE19" i="11" s="1"/>
  <c r="AX693" i="9"/>
  <c r="CP693" i="9" s="1"/>
  <c r="AT693" i="9"/>
  <c r="CL693" i="9" s="1"/>
  <c r="AU693" i="9"/>
  <c r="CM693" i="9" s="1"/>
  <c r="BB693" i="9"/>
  <c r="CT693" i="9" s="1"/>
  <c r="AS693" i="9"/>
  <c r="CK693" i="9" s="1"/>
  <c r="AW693" i="9"/>
  <c r="CO693" i="9" s="1"/>
  <c r="AV693" i="9"/>
  <c r="CN693" i="9" s="1"/>
  <c r="AZ693" i="9"/>
  <c r="CR693" i="9" s="1"/>
  <c r="L694" i="9"/>
  <c r="J694" i="9"/>
  <c r="K694" i="9"/>
  <c r="F695" i="9"/>
  <c r="K788" i="9"/>
  <c r="L788" i="9"/>
  <c r="F789" i="9"/>
  <c r="J788" i="9"/>
  <c r="L319" i="9"/>
  <c r="J319" i="9"/>
  <c r="K319" i="9"/>
  <c r="F320" i="9"/>
  <c r="AE237" i="1"/>
  <c r="AE240" i="1" s="1"/>
  <c r="AF203" i="1"/>
  <c r="AF206" i="1" s="1"/>
  <c r="AE67" i="1"/>
  <c r="AE70" i="1" s="1"/>
  <c r="AG101" i="1"/>
  <c r="AG104" i="1" s="1"/>
  <c r="AG169" i="1"/>
  <c r="AG172" i="1" s="1"/>
  <c r="BX159" i="5" l="1" a="1"/>
  <c r="BX159" i="5" s="1"/>
  <c r="BX873" i="5" a="1"/>
  <c r="BX873" i="5" s="1"/>
  <c r="BX879" i="5" s="1"/>
  <c r="BX883" i="5" s="1"/>
  <c r="AI55" i="12" s="1"/>
  <c r="BX822" i="5" a="1"/>
  <c r="BX822" i="5" s="1"/>
  <c r="BX828" i="5" s="1"/>
  <c r="BX832" i="5" s="1"/>
  <c r="AI52" i="12" s="1"/>
  <c r="BX890" i="5" a="1"/>
  <c r="BX890" i="5" s="1"/>
  <c r="BX839" i="5" a="1"/>
  <c r="BX839" i="5" s="1"/>
  <c r="BX845" i="5" s="1"/>
  <c r="BX849" i="5" s="1"/>
  <c r="AI53" i="12" s="1"/>
  <c r="BW896" i="5"/>
  <c r="BW900" i="5" s="1"/>
  <c r="AH56" i="12" s="1"/>
  <c r="BX471" i="5"/>
  <c r="BX475" i="5" s="1"/>
  <c r="AI31" i="12" s="1"/>
  <c r="AV13" i="7" a="1"/>
  <c r="AV13" i="7" s="1"/>
  <c r="AV11" i="7" a="1"/>
  <c r="AV11" i="7" s="1"/>
  <c r="AV17" i="7" a="1"/>
  <c r="AV17" i="7" s="1"/>
  <c r="AV19" i="7" a="1"/>
  <c r="AV19" i="7" s="1"/>
  <c r="AV16" i="7" a="1"/>
  <c r="AV16" i="7" s="1"/>
  <c r="AV10" i="7" a="1"/>
  <c r="AV10" i="7" s="1"/>
  <c r="AV15" i="7" a="1"/>
  <c r="AV15" i="7" s="1"/>
  <c r="AV18" i="7" a="1"/>
  <c r="AV18" i="7" s="1"/>
  <c r="AV26" i="7" a="1"/>
  <c r="AV26" i="7" s="1"/>
  <c r="AV14" i="7" a="1"/>
  <c r="AV14" i="7" s="1"/>
  <c r="AV21" i="7" a="1"/>
  <c r="AV21" i="7" s="1"/>
  <c r="AV24" i="7" a="1"/>
  <c r="AV24" i="7" s="1"/>
  <c r="AV22" i="7" a="1"/>
  <c r="AV22" i="7" s="1"/>
  <c r="AV27" i="7" a="1"/>
  <c r="AV27" i="7" s="1"/>
  <c r="AV9" i="7" a="1"/>
  <c r="AV9" i="7" s="1"/>
  <c r="AV29" i="7" a="1"/>
  <c r="AV29" i="7" s="1"/>
  <c r="AV12" i="7" a="1"/>
  <c r="AV12" i="7" s="1"/>
  <c r="AV20" i="7" a="1"/>
  <c r="AV20" i="7" s="1"/>
  <c r="AV28" i="7" a="1"/>
  <c r="AV28" i="7" s="1"/>
  <c r="AV23" i="7" a="1"/>
  <c r="AV23" i="7" s="1"/>
  <c r="AV34" i="7" a="1"/>
  <c r="AV34" i="7" s="1"/>
  <c r="AV31" i="7" a="1"/>
  <c r="AV31" i="7" s="1"/>
  <c r="AV36" i="7" a="1"/>
  <c r="AV36" i="7" s="1"/>
  <c r="AV30" i="7" a="1"/>
  <c r="AV30" i="7" s="1"/>
  <c r="AV37" i="7" a="1"/>
  <c r="AV37" i="7" s="1"/>
  <c r="AV32" i="7" a="1"/>
  <c r="AV32" i="7" s="1"/>
  <c r="AV25" i="7" a="1"/>
  <c r="AV25" i="7" s="1"/>
  <c r="AV33" i="7" a="1"/>
  <c r="AV33" i="7" s="1"/>
  <c r="AV35" i="7" a="1"/>
  <c r="AV35" i="7" s="1"/>
  <c r="AV39" i="7" a="1"/>
  <c r="AV39" i="7" s="1"/>
  <c r="AV40" i="7" a="1"/>
  <c r="AV40" i="7" s="1"/>
  <c r="AV38" i="7" a="1"/>
  <c r="AV38" i="7" s="1"/>
  <c r="AV44" i="7" a="1"/>
  <c r="AV44" i="7" s="1"/>
  <c r="AV43" i="7" a="1"/>
  <c r="AV43" i="7" s="1"/>
  <c r="AV41" i="7" a="1"/>
  <c r="AV41" i="7" s="1"/>
  <c r="AV42" i="7" a="1"/>
  <c r="AV42" i="7" s="1"/>
  <c r="S41" i="14"/>
  <c r="S42" i="14" s="1"/>
  <c r="E44" i="6"/>
  <c r="D46" i="6"/>
  <c r="U25" i="14"/>
  <c r="U41" i="14" s="1"/>
  <c r="U42" i="14" s="1"/>
  <c r="W37" i="14"/>
  <c r="W45" i="14" s="1"/>
  <c r="V24" i="14"/>
  <c r="V37" i="14"/>
  <c r="V45" i="14" s="1"/>
  <c r="E42" i="6"/>
  <c r="BW216" i="5"/>
  <c r="BW220" i="5" s="1"/>
  <c r="AH16" i="12" s="1"/>
  <c r="BW131" i="5"/>
  <c r="BW135" i="5" s="1"/>
  <c r="AH11" i="12" s="1"/>
  <c r="BW63" i="5"/>
  <c r="BW67" i="5" s="1"/>
  <c r="AH7" i="12" s="1"/>
  <c r="AT5" i="7" s="1" a="1"/>
  <c r="AT5" i="7" s="1"/>
  <c r="V53" i="14"/>
  <c r="U36" i="14"/>
  <c r="U44" i="14" s="1"/>
  <c r="W35" i="14"/>
  <c r="W43" i="14" s="1"/>
  <c r="V20" i="14"/>
  <c r="C46" i="6" s="1"/>
  <c r="C48" i="6" s="1"/>
  <c r="C47" i="6" s="1"/>
  <c r="V35" i="14"/>
  <c r="V43" i="14" s="1"/>
  <c r="BZ226" i="5" a="1"/>
  <c r="BZ226" i="5" s="1"/>
  <c r="BZ175" i="5" a="1"/>
  <c r="BZ175" i="5" s="1"/>
  <c r="BW743" i="5"/>
  <c r="BW747" i="5" s="1"/>
  <c r="AH47" i="12" s="1"/>
  <c r="BY719" i="5" a="1"/>
  <c r="BY719" i="5" s="1"/>
  <c r="BY534" i="5" a="1"/>
  <c r="BY534" i="5" s="1"/>
  <c r="BY770" i="5" a="1"/>
  <c r="BY770" i="5" s="1"/>
  <c r="BY777" i="5" s="1"/>
  <c r="BY781" i="5" s="1"/>
  <c r="AJ49" i="12" s="1"/>
  <c r="BY652" i="5" a="1"/>
  <c r="BY652" i="5" s="1"/>
  <c r="BY658" i="5" s="1"/>
  <c r="BY662" i="5" s="1"/>
  <c r="AJ42" i="12" s="1"/>
  <c r="BY601" i="5" a="1"/>
  <c r="BY601" i="5" s="1"/>
  <c r="BY607" i="5" s="1"/>
  <c r="BY611" i="5" s="1"/>
  <c r="AJ39" i="12" s="1"/>
  <c r="BY549" i="5" a="1"/>
  <c r="BY549" i="5" s="1"/>
  <c r="BY465" i="5" a="1"/>
  <c r="BY465" i="5" s="1"/>
  <c r="BY516" i="5" a="1"/>
  <c r="BY516" i="5" s="1"/>
  <c r="BY522" i="5" s="1"/>
  <c r="BY526" i="5" s="1"/>
  <c r="AJ34" i="12" s="1"/>
  <c r="BY330" i="5" a="1"/>
  <c r="BY330" i="5" s="1"/>
  <c r="BY245" i="5" a="1"/>
  <c r="BY245" i="5" s="1"/>
  <c r="BY414" i="5" a="1"/>
  <c r="BY414" i="5" s="1"/>
  <c r="BY420" i="5" s="1"/>
  <c r="BY424" i="5" s="1"/>
  <c r="AJ28" i="12" s="1"/>
  <c r="BY363" i="5" a="1"/>
  <c r="BY363" i="5" s="1"/>
  <c r="BY143" i="5" a="1"/>
  <c r="BY143" i="5" s="1"/>
  <c r="BY193" i="5" a="1"/>
  <c r="BY193" i="5" s="1"/>
  <c r="BX585" i="5" a="1"/>
  <c r="BX585" i="5" s="1"/>
  <c r="BX345" i="5" a="1"/>
  <c r="BX345" i="5" s="1"/>
  <c r="BX352" i="5" s="1"/>
  <c r="BX356" i="5" s="1"/>
  <c r="AI24" i="12" s="1"/>
  <c r="BX209" i="5" a="1"/>
  <c r="BX209" i="5" s="1"/>
  <c r="BX636" i="5" a="1"/>
  <c r="BX636" i="5" s="1"/>
  <c r="BX228" i="5" a="1"/>
  <c r="BX228" i="5" s="1"/>
  <c r="BX737" i="5" a="1"/>
  <c r="BX737" i="5" s="1"/>
  <c r="BX398" i="5" a="1"/>
  <c r="BX398" i="5" s="1"/>
  <c r="BX687" i="5" a="1"/>
  <c r="BX687" i="5" s="1"/>
  <c r="BX261" i="5" a="1"/>
  <c r="BX261" i="5" s="1"/>
  <c r="BX267" i="5" s="1"/>
  <c r="BX271" i="5" s="1"/>
  <c r="AI19" i="12" s="1"/>
  <c r="BX449" i="5" a="1"/>
  <c r="BX449" i="5" s="1"/>
  <c r="BX500" i="5" a="1"/>
  <c r="BX500" i="5" s="1"/>
  <c r="BX125" i="5" a="1"/>
  <c r="BX125" i="5" s="1"/>
  <c r="BX176" i="5" a="1"/>
  <c r="BX176" i="5" s="1"/>
  <c r="BX57" i="5" a="1"/>
  <c r="BX57" i="5" s="1"/>
  <c r="BX550" i="5" a="1"/>
  <c r="BX550" i="5" s="1"/>
  <c r="BX556" i="5" s="1"/>
  <c r="BX560" i="5" s="1"/>
  <c r="AI36" i="12" s="1"/>
  <c r="BX362" i="5" a="1"/>
  <c r="BX362" i="5" s="1"/>
  <c r="BX369" i="5" s="1"/>
  <c r="BX373" i="5" s="1"/>
  <c r="AI25" i="12" s="1"/>
  <c r="AU7" i="7" s="1" a="1"/>
  <c r="AU7" i="7" s="1"/>
  <c r="BW635" i="5" a="1"/>
  <c r="BW635" i="5" s="1"/>
  <c r="BW641" i="5" s="1"/>
  <c r="BW645" i="5" s="1"/>
  <c r="AH41" i="12" s="1"/>
  <c r="BW686" i="5" a="1"/>
  <c r="BW686" i="5" s="1"/>
  <c r="BW692" i="5" s="1"/>
  <c r="BW696" i="5" s="1"/>
  <c r="AH44" i="12" s="1"/>
  <c r="BW583" i="5" a="1"/>
  <c r="BW583" i="5" s="1"/>
  <c r="BW590" i="5" s="1"/>
  <c r="BW594" i="5" s="1"/>
  <c r="AH38" i="12" s="1"/>
  <c r="BW499" i="5" a="1"/>
  <c r="BW499" i="5" s="1"/>
  <c r="BW505" i="5" s="1"/>
  <c r="BW509" i="5" s="1"/>
  <c r="AH33" i="12" s="1"/>
  <c r="BW448" i="5" a="1"/>
  <c r="BW448" i="5" s="1"/>
  <c r="BW454" i="5" s="1"/>
  <c r="BW458" i="5" s="1"/>
  <c r="AH30" i="12" s="1"/>
  <c r="BY296" i="5" a="1"/>
  <c r="BY296" i="5" s="1"/>
  <c r="BY301" i="5" s="1"/>
  <c r="BY305" i="5" s="1"/>
  <c r="AJ21" i="12" s="1"/>
  <c r="BY669" i="5" a="1"/>
  <c r="BY669" i="5" s="1"/>
  <c r="BY347" i="5" a="1"/>
  <c r="BY347" i="5" s="1"/>
  <c r="BY618" i="5" a="1"/>
  <c r="BY618" i="5" s="1"/>
  <c r="BY210" i="5" a="1"/>
  <c r="BY210" i="5" s="1"/>
  <c r="BY262" i="5" a="1"/>
  <c r="BY262" i="5" s="1"/>
  <c r="BY566" i="5" a="1"/>
  <c r="BY566" i="5" s="1"/>
  <c r="BY431" i="5" a="1"/>
  <c r="BY431" i="5" s="1"/>
  <c r="BY482" i="5" a="1"/>
  <c r="BY482" i="5" s="1"/>
  <c r="BY380" i="5" a="1"/>
  <c r="BY380" i="5" s="1"/>
  <c r="BY533" i="5" a="1"/>
  <c r="BY533" i="5" s="1"/>
  <c r="BY126" i="5" a="1"/>
  <c r="BY126" i="5" s="1"/>
  <c r="BY73" i="5" a="1"/>
  <c r="BY73" i="5" s="1"/>
  <c r="BX736" i="5" a="1"/>
  <c r="BX736" i="5" s="1"/>
  <c r="BX787" i="5" a="1"/>
  <c r="BX787" i="5" s="1"/>
  <c r="BX794" i="5" s="1"/>
  <c r="BX798" i="5" s="1"/>
  <c r="AI50" i="12" s="1"/>
  <c r="BX124" i="5" a="1"/>
  <c r="BX124" i="5" s="1"/>
  <c r="BX90" i="5" a="1"/>
  <c r="BX90" i="5" s="1"/>
  <c r="BX244" i="5" a="1"/>
  <c r="BX244" i="5" s="1"/>
  <c r="BX250" i="5" s="1"/>
  <c r="BX254" i="5" s="1"/>
  <c r="AI18" i="12" s="1"/>
  <c r="BX328" i="5" a="1"/>
  <c r="BX328" i="5" s="1"/>
  <c r="BX335" i="5" s="1"/>
  <c r="BX339" i="5" s="1"/>
  <c r="AI23" i="12" s="1"/>
  <c r="BX141" i="5" a="1"/>
  <c r="BX141" i="5" s="1"/>
  <c r="BX148" i="5" s="1"/>
  <c r="BX152" i="5" s="1"/>
  <c r="AI12" i="12" s="1"/>
  <c r="BX670" i="5" a="1"/>
  <c r="BX670" i="5" s="1"/>
  <c r="BX675" i="5" s="1"/>
  <c r="BX679" i="5" s="1"/>
  <c r="AI43" i="12" s="1"/>
  <c r="BX619" i="5" a="1"/>
  <c r="BX619" i="5" s="1"/>
  <c r="BX624" i="5" s="1"/>
  <c r="BX628" i="5" s="1"/>
  <c r="AI40" i="12" s="1"/>
  <c r="BX211" i="5" a="1"/>
  <c r="BX211" i="5" s="1"/>
  <c r="BX432" i="5" a="1"/>
  <c r="BX432" i="5" s="1"/>
  <c r="BX437" i="5" s="1"/>
  <c r="BX441" i="5" s="1"/>
  <c r="AI29" i="12" s="1"/>
  <c r="BX720" i="5" a="1"/>
  <c r="BX720" i="5" s="1"/>
  <c r="BX726" i="5" s="1"/>
  <c r="BX730" i="5" s="1"/>
  <c r="AI46" i="12" s="1"/>
  <c r="BX568" i="5" a="1"/>
  <c r="BX568" i="5" s="1"/>
  <c r="BX573" i="5" s="1"/>
  <c r="BX577" i="5" s="1"/>
  <c r="AI37" i="12" s="1"/>
  <c r="BX192" i="5" a="1"/>
  <c r="BX192" i="5" s="1"/>
  <c r="BX199" i="5" s="1"/>
  <c r="BX203" i="5" s="1"/>
  <c r="AI15" i="12" s="1"/>
  <c r="BX483" i="5" a="1"/>
  <c r="BX483" i="5" s="1"/>
  <c r="BX488" i="5" s="1"/>
  <c r="BX492" i="5" s="1"/>
  <c r="AI32" i="12" s="1"/>
  <c r="BX381" i="5" a="1"/>
  <c r="BX381" i="5" s="1"/>
  <c r="BX386" i="5" s="1"/>
  <c r="BX390" i="5" s="1"/>
  <c r="AI26" i="12" s="1"/>
  <c r="BX93" i="5" a="1"/>
  <c r="BX93" i="5" s="1"/>
  <c r="BY567" i="5" a="1"/>
  <c r="BY567" i="5" s="1"/>
  <c r="BY379" i="5" a="1"/>
  <c r="BY379" i="5" s="1"/>
  <c r="BX396" i="5" a="1"/>
  <c r="BX396" i="5" s="1"/>
  <c r="BX584" i="5" a="1"/>
  <c r="BX584" i="5" s="1"/>
  <c r="BX539" i="5"/>
  <c r="BX543" i="5" s="1"/>
  <c r="AI35" i="12" s="1"/>
  <c r="CM8" i="7" a="1"/>
  <c r="CM8" i="7" s="1"/>
  <c r="CM5" i="7" a="1"/>
  <c r="CM5" i="7" s="1"/>
  <c r="CM10" i="7" a="1"/>
  <c r="CM10" i="7" s="1"/>
  <c r="CM7" i="7" a="1"/>
  <c r="CM7" i="7" s="1"/>
  <c r="CM9" i="7" a="1"/>
  <c r="CM9" i="7" s="1"/>
  <c r="CL46" i="7"/>
  <c r="CL47" i="7"/>
  <c r="CK48" i="7"/>
  <c r="BW397" i="5" a="1"/>
  <c r="BW397" i="5" s="1"/>
  <c r="BW403" i="5" s="1"/>
  <c r="BW407" i="5" s="1"/>
  <c r="AH27" i="12" s="1"/>
  <c r="BW227" i="5" a="1"/>
  <c r="BW227" i="5" s="1"/>
  <c r="BW233" i="5" s="1"/>
  <c r="BW237" i="5" s="1"/>
  <c r="AH17" i="12" s="1"/>
  <c r="BW177" i="5" a="1"/>
  <c r="BW177" i="5" s="1"/>
  <c r="BW182" i="5" s="1"/>
  <c r="BW186" i="5" s="1"/>
  <c r="AH14" i="12" s="1"/>
  <c r="BY75" i="5" a="1"/>
  <c r="BY75" i="5" s="1"/>
  <c r="BW74" i="5" a="1"/>
  <c r="BW74" i="5" s="1"/>
  <c r="BW80" i="5" s="1"/>
  <c r="BW84" i="5" s="1"/>
  <c r="AH8" i="12" s="1"/>
  <c r="BY23" i="5" a="1"/>
  <c r="BY23" i="5" s="1"/>
  <c r="BW165" i="5"/>
  <c r="BW169" i="5" s="1"/>
  <c r="AH13" i="12" s="1"/>
  <c r="BZ58" i="5" a="1"/>
  <c r="BZ58" i="5" s="1"/>
  <c r="BX160" i="5" a="1"/>
  <c r="BX160" i="5" s="1"/>
  <c r="BX163" i="5" a="1"/>
  <c r="BX163" i="5" s="1"/>
  <c r="BX40" i="5" a="1"/>
  <c r="BX40" i="5" s="1"/>
  <c r="BX44" i="5" a="1"/>
  <c r="BX44" i="5" s="1"/>
  <c r="BX41" i="5" a="1"/>
  <c r="BX41" i="5" s="1"/>
  <c r="BX60" i="5" a="1"/>
  <c r="BX60" i="5" s="1"/>
  <c r="BX77" i="5" a="1"/>
  <c r="BX77" i="5" s="1"/>
  <c r="BX109" i="5" a="1"/>
  <c r="BX109" i="5" s="1"/>
  <c r="BX108" i="5" a="1"/>
  <c r="BX108" i="5" s="1"/>
  <c r="BX162" i="5" a="1"/>
  <c r="BX162" i="5" s="1"/>
  <c r="BX107" i="5" a="1"/>
  <c r="BX107" i="5" s="1"/>
  <c r="BX112" i="5" a="1"/>
  <c r="BX112" i="5" s="1"/>
  <c r="BX79" i="5" a="1"/>
  <c r="BX79" i="5" s="1"/>
  <c r="BX161" i="5" a="1"/>
  <c r="BX161" i="5" s="1"/>
  <c r="BX164" i="5" a="1"/>
  <c r="BX164" i="5" s="1"/>
  <c r="BX110" i="5" a="1"/>
  <c r="BX110" i="5" s="1"/>
  <c r="BX26" i="5" a="1"/>
  <c r="BX26" i="5" s="1"/>
  <c r="BX25" i="5" a="1"/>
  <c r="BX25" i="5" s="1"/>
  <c r="BX158" i="5" a="1"/>
  <c r="BX158" i="5" s="1"/>
  <c r="BX76" i="5" a="1"/>
  <c r="BX76" i="5" s="1"/>
  <c r="BX22" i="5" a="1"/>
  <c r="BX22" i="5" s="1"/>
  <c r="BX39" i="5" a="1"/>
  <c r="BX39" i="5" s="1"/>
  <c r="BY61" i="5" a="1"/>
  <c r="BY61" i="5" s="1"/>
  <c r="BY59" i="5" a="1"/>
  <c r="BY59" i="5" s="1"/>
  <c r="BY78" i="5" a="1"/>
  <c r="BY78" i="5" s="1"/>
  <c r="BY24" i="5" a="1"/>
  <c r="BY24" i="5" s="1"/>
  <c r="BY27" i="5" a="1"/>
  <c r="BY27" i="5" s="1"/>
  <c r="BX111" i="5" a="1"/>
  <c r="BX111" i="5" s="1"/>
  <c r="BX42" i="5" a="1"/>
  <c r="BX42" i="5" s="1"/>
  <c r="AM48" i="7"/>
  <c r="AN46" i="7"/>
  <c r="AN48" i="7" s="1"/>
  <c r="BW29" i="5"/>
  <c r="BW33" i="5" s="1"/>
  <c r="AH5" i="12" s="1"/>
  <c r="BW114" i="5"/>
  <c r="BW118" i="5" s="1"/>
  <c r="AH10" i="12" s="1"/>
  <c r="AT6" i="7" s="1" a="1"/>
  <c r="AT6" i="7" s="1"/>
  <c r="BW97" i="5"/>
  <c r="BW101" i="5" s="1"/>
  <c r="AH9" i="12" s="1"/>
  <c r="BW46" i="5"/>
  <c r="BW50" i="5" s="1"/>
  <c r="AH6" i="12" s="1"/>
  <c r="AT8" i="7" s="1" a="1"/>
  <c r="AT8" i="7" s="1"/>
  <c r="CB168" i="5"/>
  <c r="AV3" i="7"/>
  <c r="CN6" i="7" s="1" a="1"/>
  <c r="CN6" i="7" s="1"/>
  <c r="AN150" i="5"/>
  <c r="CC150" i="5" a="1"/>
  <c r="CC150" i="5" s="1"/>
  <c r="CB151" i="5"/>
  <c r="AN149" i="5"/>
  <c r="CC149" i="5" a="1"/>
  <c r="CC149" i="5" s="1"/>
  <c r="AM183" i="5"/>
  <c r="CB183" i="5" a="1"/>
  <c r="CB183" i="5" s="1"/>
  <c r="CB185" i="5" s="1"/>
  <c r="AN184" i="5"/>
  <c r="CC184" i="5" a="1"/>
  <c r="CC184" i="5" s="1"/>
  <c r="AN166" i="5"/>
  <c r="CC166" i="5" a="1"/>
  <c r="CC166" i="5" s="1"/>
  <c r="CC167" i="5" a="1"/>
  <c r="CC167" i="5" s="1"/>
  <c r="AN167" i="5"/>
  <c r="AL133" i="5"/>
  <c r="CA133" i="5" a="1"/>
  <c r="CA133" i="5" s="1"/>
  <c r="CA134" i="5" s="1"/>
  <c r="CC132" i="5" a="1"/>
  <c r="CC132" i="5" s="1"/>
  <c r="AN132" i="5"/>
  <c r="CC116" i="5" a="1"/>
  <c r="CC116" i="5" s="1"/>
  <c r="AN116" i="5"/>
  <c r="AM115" i="5"/>
  <c r="CB115" i="5" a="1"/>
  <c r="CB115" i="5" s="1"/>
  <c r="CB117" i="5" s="1"/>
  <c r="AN99" i="5"/>
  <c r="CC99" i="5" a="1"/>
  <c r="CC99" i="5" s="1"/>
  <c r="CC100" i="5" s="1"/>
  <c r="CE98" i="5" a="1"/>
  <c r="CE98" i="5" s="1"/>
  <c r="AP98" i="5"/>
  <c r="AM81" i="5"/>
  <c r="CB81" i="5" a="1"/>
  <c r="CB81" i="5" s="1"/>
  <c r="CB83" i="5" s="1"/>
  <c r="AN82" i="5"/>
  <c r="CC82" i="5" a="1"/>
  <c r="CC82" i="5" s="1"/>
  <c r="AN65" i="5"/>
  <c r="CC65" i="5" a="1"/>
  <c r="CC65" i="5" s="1"/>
  <c r="AM64" i="5"/>
  <c r="CB64" i="5" a="1"/>
  <c r="CB64" i="5" s="1"/>
  <c r="CB66" i="5" s="1"/>
  <c r="AL48" i="5"/>
  <c r="CA48" i="5" a="1"/>
  <c r="CA48" i="5" s="1"/>
  <c r="CA49" i="5" s="1"/>
  <c r="CC47" i="5" a="1"/>
  <c r="CC47" i="5" s="1"/>
  <c r="AN47" i="5"/>
  <c r="AM30" i="5"/>
  <c r="CB30" i="5" a="1"/>
  <c r="CB30" i="5" s="1"/>
  <c r="CB32" i="5" s="1"/>
  <c r="AL10" i="5"/>
  <c r="AM5" i="5"/>
  <c r="AL13" i="5"/>
  <c r="AM11" i="5"/>
  <c r="AZ1352" i="9"/>
  <c r="CR1352" i="9" s="1"/>
  <c r="AR1352" i="9"/>
  <c r="CJ1352" i="9" s="1"/>
  <c r="CJ1363" i="9" s="1"/>
  <c r="AF33" i="11" s="1"/>
  <c r="BY464" i="5" s="1" a="1"/>
  <c r="BY464" i="5" s="1"/>
  <c r="AY1352" i="9"/>
  <c r="CQ1352" i="9" s="1"/>
  <c r="AX1352" i="9"/>
  <c r="CP1352" i="9" s="1"/>
  <c r="AW1352" i="9"/>
  <c r="CO1352" i="9" s="1"/>
  <c r="AU1352" i="9"/>
  <c r="CM1352" i="9" s="1"/>
  <c r="BB1352" i="9"/>
  <c r="CT1352" i="9" s="1"/>
  <c r="AT1352" i="9"/>
  <c r="CL1352" i="9" s="1"/>
  <c r="AV1352" i="9"/>
  <c r="CN1352" i="9" s="1"/>
  <c r="AS1352" i="9"/>
  <c r="CK1352" i="9" s="1"/>
  <c r="BA1352" i="9"/>
  <c r="CS1352" i="9" s="1"/>
  <c r="F1354" i="9"/>
  <c r="L1353" i="9"/>
  <c r="K1353" i="9"/>
  <c r="J1353" i="9"/>
  <c r="AW1306" i="9"/>
  <c r="CO1306" i="9" s="1"/>
  <c r="AV1306" i="9"/>
  <c r="CN1306" i="9" s="1"/>
  <c r="BB1306" i="9"/>
  <c r="CT1306" i="9" s="1"/>
  <c r="AT1306" i="9"/>
  <c r="CL1306" i="9" s="1"/>
  <c r="BA1306" i="9"/>
  <c r="CS1306" i="9" s="1"/>
  <c r="AS1306" i="9"/>
  <c r="CK1306" i="9" s="1"/>
  <c r="CK1316" i="9" s="1"/>
  <c r="AG32" i="11" s="1"/>
  <c r="BZ481" i="5" s="1" a="1"/>
  <c r="BZ481" i="5" s="1"/>
  <c r="AZ1306" i="9"/>
  <c r="CR1306" i="9" s="1"/>
  <c r="AY1306" i="9"/>
  <c r="CQ1306" i="9" s="1"/>
  <c r="AU1306" i="9"/>
  <c r="CM1306" i="9" s="1"/>
  <c r="AX1306" i="9"/>
  <c r="CP1306" i="9" s="1"/>
  <c r="F1308" i="9"/>
  <c r="L1307" i="9"/>
  <c r="K1307" i="9"/>
  <c r="J1307" i="9"/>
  <c r="AW1259" i="9"/>
  <c r="CO1259" i="9" s="1"/>
  <c r="AU1259" i="9"/>
  <c r="CM1259" i="9" s="1"/>
  <c r="BB1259" i="9"/>
  <c r="CT1259" i="9" s="1"/>
  <c r="AT1259" i="9"/>
  <c r="CL1259" i="9" s="1"/>
  <c r="BA1259" i="9"/>
  <c r="CS1259" i="9" s="1"/>
  <c r="AS1259" i="9"/>
  <c r="CK1259" i="9" s="1"/>
  <c r="CK1269" i="9" s="1"/>
  <c r="AG31" i="11" s="1"/>
  <c r="BZ498" i="5" s="1" a="1"/>
  <c r="BZ498" i="5" s="1"/>
  <c r="AZ1259" i="9"/>
  <c r="CR1259" i="9" s="1"/>
  <c r="AY1259" i="9"/>
  <c r="CQ1259" i="9" s="1"/>
  <c r="AV1259" i="9"/>
  <c r="CN1259" i="9" s="1"/>
  <c r="AX1259" i="9"/>
  <c r="CP1259" i="9" s="1"/>
  <c r="F1261" i="9"/>
  <c r="L1260" i="9"/>
  <c r="K1260" i="9"/>
  <c r="J1260" i="9"/>
  <c r="AU1165" i="9"/>
  <c r="CM1165" i="9" s="1"/>
  <c r="BB1165" i="9"/>
  <c r="CT1165" i="9" s="1"/>
  <c r="AT1165" i="9"/>
  <c r="CL1165" i="9" s="1"/>
  <c r="BA1165" i="9"/>
  <c r="CS1165" i="9" s="1"/>
  <c r="AS1165" i="9"/>
  <c r="CK1165" i="9" s="1"/>
  <c r="CK1175" i="9" s="1"/>
  <c r="AG29" i="11" s="1"/>
  <c r="BZ600" i="5" s="1" a="1"/>
  <c r="BZ600" i="5" s="1"/>
  <c r="AZ1165" i="9"/>
  <c r="CR1165" i="9" s="1"/>
  <c r="AX1165" i="9"/>
  <c r="CP1165" i="9" s="1"/>
  <c r="AY1165" i="9"/>
  <c r="CQ1165" i="9" s="1"/>
  <c r="AW1165" i="9"/>
  <c r="CO1165" i="9" s="1"/>
  <c r="AV1165" i="9"/>
  <c r="CN1165" i="9" s="1"/>
  <c r="L1166" i="9"/>
  <c r="K1166" i="9"/>
  <c r="J1166" i="9"/>
  <c r="F1167" i="9"/>
  <c r="BB1119" i="9"/>
  <c r="CT1119" i="9" s="1"/>
  <c r="AT1119" i="9"/>
  <c r="CL1119" i="9" s="1"/>
  <c r="CL1128" i="9" s="1"/>
  <c r="AH28" i="11" s="1"/>
  <c r="CA617" i="5" s="1" a="1"/>
  <c r="CA617" i="5" s="1"/>
  <c r="BA1119" i="9"/>
  <c r="CS1119" i="9" s="1"/>
  <c r="AY1119" i="9"/>
  <c r="CQ1119" i="9" s="1"/>
  <c r="AZ1119" i="9"/>
  <c r="CR1119" i="9" s="1"/>
  <c r="AX1119" i="9"/>
  <c r="CP1119" i="9" s="1"/>
  <c r="AW1119" i="9"/>
  <c r="CO1119" i="9" s="1"/>
  <c r="AU1119" i="9"/>
  <c r="CM1119" i="9" s="1"/>
  <c r="AV1119" i="9"/>
  <c r="CN1119" i="9" s="1"/>
  <c r="F1121" i="9"/>
  <c r="L1120" i="9"/>
  <c r="J1120" i="9"/>
  <c r="K1120" i="9"/>
  <c r="AW1071" i="9"/>
  <c r="CO1071" i="9" s="1"/>
  <c r="AV1071" i="9"/>
  <c r="CN1071" i="9" s="1"/>
  <c r="AU1071" i="9"/>
  <c r="CM1071" i="9" s="1"/>
  <c r="BB1071" i="9"/>
  <c r="CT1071" i="9" s="1"/>
  <c r="AT1071" i="9"/>
  <c r="CL1071" i="9" s="1"/>
  <c r="BA1071" i="9"/>
  <c r="CS1071" i="9" s="1"/>
  <c r="AS1071" i="9"/>
  <c r="CK1071" i="9" s="1"/>
  <c r="CK1081" i="9" s="1"/>
  <c r="AG27" i="11" s="1"/>
  <c r="BZ634" i="5" s="1" a="1"/>
  <c r="BZ634" i="5" s="1"/>
  <c r="AZ1071" i="9"/>
  <c r="CR1071" i="9" s="1"/>
  <c r="AY1071" i="9"/>
  <c r="CQ1071" i="9" s="1"/>
  <c r="AX1071" i="9"/>
  <c r="CP1071" i="9" s="1"/>
  <c r="F1073" i="9"/>
  <c r="L1072" i="9"/>
  <c r="K1072" i="9"/>
  <c r="J1072" i="9"/>
  <c r="L978" i="9"/>
  <c r="K978" i="9"/>
  <c r="J978" i="9"/>
  <c r="F979" i="9"/>
  <c r="AU977" i="9"/>
  <c r="CM977" i="9" s="1"/>
  <c r="BB977" i="9"/>
  <c r="CT977" i="9" s="1"/>
  <c r="AT977" i="9"/>
  <c r="CL977" i="9" s="1"/>
  <c r="BA977" i="9"/>
  <c r="CS977" i="9" s="1"/>
  <c r="AS977" i="9"/>
  <c r="CK977" i="9" s="1"/>
  <c r="CK987" i="9" s="1"/>
  <c r="AG25" i="11" s="1"/>
  <c r="BZ857" i="5" s="1" a="1"/>
  <c r="BZ857" i="5" s="1"/>
  <c r="BZ862" i="5" s="1"/>
  <c r="BZ866" i="5" s="1"/>
  <c r="AK54" i="12" s="1"/>
  <c r="AZ977" i="9"/>
  <c r="CR977" i="9" s="1"/>
  <c r="AX977" i="9"/>
  <c r="CP977" i="9" s="1"/>
  <c r="AY977" i="9"/>
  <c r="CQ977" i="9" s="1"/>
  <c r="AW977" i="9"/>
  <c r="CO977" i="9" s="1"/>
  <c r="AV977" i="9"/>
  <c r="CN977" i="9" s="1"/>
  <c r="L931" i="9"/>
  <c r="K931" i="9"/>
  <c r="J931" i="9"/>
  <c r="F932" i="9"/>
  <c r="AU930" i="9"/>
  <c r="CM930" i="9" s="1"/>
  <c r="BB930" i="9"/>
  <c r="CT930" i="9" s="1"/>
  <c r="AT930" i="9"/>
  <c r="CL930" i="9" s="1"/>
  <c r="BA930" i="9"/>
  <c r="CS930" i="9" s="1"/>
  <c r="AS930" i="9"/>
  <c r="CK930" i="9" s="1"/>
  <c r="CK940" i="9" s="1"/>
  <c r="AG24" i="11" s="1"/>
  <c r="BZ874" i="5" s="1" a="1"/>
  <c r="BZ874" i="5" s="1"/>
  <c r="AZ930" i="9"/>
  <c r="CR930" i="9" s="1"/>
  <c r="AX930" i="9"/>
  <c r="CP930" i="9" s="1"/>
  <c r="AY930" i="9"/>
  <c r="CQ930" i="9" s="1"/>
  <c r="AW930" i="9"/>
  <c r="CO930" i="9" s="1"/>
  <c r="AV930" i="9"/>
  <c r="CN930" i="9" s="1"/>
  <c r="CI893" i="9"/>
  <c r="AE23" i="11" s="1"/>
  <c r="BX891" i="5" s="1" a="1"/>
  <c r="BX891" i="5" s="1"/>
  <c r="AT851" i="9"/>
  <c r="CL851" i="9" s="1"/>
  <c r="CO857" i="9"/>
  <c r="CN856" i="9"/>
  <c r="CJ852" i="9"/>
  <c r="CT862" i="9"/>
  <c r="CM855" i="9"/>
  <c r="CP858" i="9"/>
  <c r="CK853" i="9"/>
  <c r="CQ859" i="9"/>
  <c r="CR860" i="9"/>
  <c r="CL854" i="9"/>
  <c r="CS861" i="9"/>
  <c r="AZ882" i="9"/>
  <c r="CR882" i="9" s="1"/>
  <c r="AR882" i="9"/>
  <c r="CJ882" i="9" s="1"/>
  <c r="AY882" i="9"/>
  <c r="CQ882" i="9" s="1"/>
  <c r="AX882" i="9"/>
  <c r="CP882" i="9" s="1"/>
  <c r="AW882" i="9"/>
  <c r="CO882" i="9" s="1"/>
  <c r="AV882" i="9"/>
  <c r="CN882" i="9" s="1"/>
  <c r="BB882" i="9"/>
  <c r="CT882" i="9" s="1"/>
  <c r="BA882" i="9"/>
  <c r="CS882" i="9" s="1"/>
  <c r="AU882" i="9"/>
  <c r="CM882" i="9" s="1"/>
  <c r="AT882" i="9"/>
  <c r="CL882" i="9" s="1"/>
  <c r="AS882" i="9"/>
  <c r="CK882" i="9" s="1"/>
  <c r="F884" i="9"/>
  <c r="L883" i="9"/>
  <c r="K883" i="9"/>
  <c r="J883" i="9"/>
  <c r="F744" i="9"/>
  <c r="L743" i="9"/>
  <c r="J743" i="9"/>
  <c r="K743" i="9"/>
  <c r="AW742" i="9"/>
  <c r="CO742" i="9" s="1"/>
  <c r="AV742" i="9"/>
  <c r="CN742" i="9" s="1"/>
  <c r="AU742" i="9"/>
  <c r="CM742" i="9" s="1"/>
  <c r="BB742" i="9"/>
  <c r="CT742" i="9" s="1"/>
  <c r="AT742" i="9"/>
  <c r="CL742" i="9" s="1"/>
  <c r="AZ742" i="9"/>
  <c r="CR742" i="9" s="1"/>
  <c r="AY742" i="9"/>
  <c r="CQ742" i="9" s="1"/>
  <c r="BA742" i="9"/>
  <c r="CS742" i="9" s="1"/>
  <c r="AX742" i="9"/>
  <c r="CP742" i="9" s="1"/>
  <c r="AS742" i="9"/>
  <c r="CK742" i="9" s="1"/>
  <c r="CK752" i="9" s="1"/>
  <c r="AG20" i="11" s="1"/>
  <c r="AX271" i="9"/>
  <c r="CP271" i="9" s="1"/>
  <c r="AW271" i="9"/>
  <c r="CO271" i="9" s="1"/>
  <c r="AV271" i="9"/>
  <c r="CN271" i="9" s="1"/>
  <c r="AU271" i="9"/>
  <c r="CM271" i="9" s="1"/>
  <c r="BA271" i="9"/>
  <c r="CS271" i="9" s="1"/>
  <c r="AS271" i="9"/>
  <c r="CK271" i="9" s="1"/>
  <c r="BB271" i="9"/>
  <c r="CT271" i="9" s="1"/>
  <c r="AZ271" i="9"/>
  <c r="CR271" i="9" s="1"/>
  <c r="AY271" i="9"/>
  <c r="CQ271" i="9" s="1"/>
  <c r="AR271" i="9"/>
  <c r="CJ271" i="9" s="1"/>
  <c r="CJ282" i="9" s="1"/>
  <c r="AF10" i="11" s="1"/>
  <c r="BY56" i="5" s="1" a="1"/>
  <c r="BY56" i="5" s="1"/>
  <c r="AT271" i="9"/>
  <c r="CL271" i="9" s="1"/>
  <c r="L272" i="9"/>
  <c r="J272" i="9"/>
  <c r="F273" i="9"/>
  <c r="K272" i="9"/>
  <c r="AX83" i="9"/>
  <c r="CP83" i="9" s="1"/>
  <c r="AW83" i="9"/>
  <c r="CO83" i="9" s="1"/>
  <c r="BB83" i="9"/>
  <c r="CT83" i="9" s="1"/>
  <c r="AT83" i="9"/>
  <c r="CL83" i="9" s="1"/>
  <c r="AU83" i="9"/>
  <c r="CM83" i="9" s="1"/>
  <c r="BA83" i="9"/>
  <c r="CS83" i="9" s="1"/>
  <c r="AZ83" i="9"/>
  <c r="CR83" i="9" s="1"/>
  <c r="AV83" i="9"/>
  <c r="CN83" i="9" s="1"/>
  <c r="AY83" i="9"/>
  <c r="CQ83" i="9" s="1"/>
  <c r="AR83" i="9"/>
  <c r="CJ83" i="9" s="1"/>
  <c r="CJ94" i="9" s="1"/>
  <c r="AF6" i="11" s="1"/>
  <c r="AS83" i="9"/>
  <c r="CK83" i="9" s="1"/>
  <c r="K84" i="9"/>
  <c r="F85" i="9"/>
  <c r="J84" i="9"/>
  <c r="L84" i="9"/>
  <c r="AV788" i="9"/>
  <c r="CN788" i="9" s="1"/>
  <c r="AZ788" i="9"/>
  <c r="CR788" i="9" s="1"/>
  <c r="AS788" i="9"/>
  <c r="CK788" i="9" s="1"/>
  <c r="AR788" i="9"/>
  <c r="CJ788" i="9" s="1"/>
  <c r="CJ799" i="9" s="1"/>
  <c r="AF21" i="11" s="1"/>
  <c r="AT788" i="9"/>
  <c r="CL788" i="9" s="1"/>
  <c r="AX788" i="9"/>
  <c r="CP788" i="9" s="1"/>
  <c r="BA788" i="9"/>
  <c r="CS788" i="9" s="1"/>
  <c r="AU788" i="9"/>
  <c r="CM788" i="9" s="1"/>
  <c r="BB788" i="9"/>
  <c r="CT788" i="9" s="1"/>
  <c r="AW788" i="9"/>
  <c r="CO788" i="9" s="1"/>
  <c r="AY788" i="9"/>
  <c r="CQ788" i="9" s="1"/>
  <c r="J225" i="9"/>
  <c r="K225" i="9"/>
  <c r="L225" i="9"/>
  <c r="F226" i="9"/>
  <c r="F790" i="9"/>
  <c r="J789" i="9"/>
  <c r="L789" i="9"/>
  <c r="K789" i="9"/>
  <c r="AR224" i="9"/>
  <c r="CJ224" i="9" s="1"/>
  <c r="CJ235" i="9" s="1"/>
  <c r="AF9" i="11" s="1"/>
  <c r="AS224" i="9"/>
  <c r="CK224" i="9" s="1"/>
  <c r="AW224" i="9"/>
  <c r="CO224" i="9" s="1"/>
  <c r="AX224" i="9"/>
  <c r="CP224" i="9" s="1"/>
  <c r="AZ224" i="9"/>
  <c r="CR224" i="9" s="1"/>
  <c r="AU224" i="9"/>
  <c r="CM224" i="9" s="1"/>
  <c r="BB224" i="9"/>
  <c r="CT224" i="9" s="1"/>
  <c r="AY224" i="9"/>
  <c r="CQ224" i="9" s="1"/>
  <c r="AT224" i="9"/>
  <c r="CL224" i="9" s="1"/>
  <c r="AV224" i="9"/>
  <c r="CN224" i="9" s="1"/>
  <c r="BA224" i="9"/>
  <c r="CS224" i="9" s="1"/>
  <c r="AT38" i="9"/>
  <c r="CL38" i="9" s="1"/>
  <c r="CL47" i="9" s="1"/>
  <c r="AH5" i="11" s="1"/>
  <c r="AW38" i="9"/>
  <c r="CO38" i="9" s="1"/>
  <c r="AU38" i="9"/>
  <c r="CM38" i="9" s="1"/>
  <c r="AV38" i="9"/>
  <c r="CN38" i="9" s="1"/>
  <c r="BA38" i="9"/>
  <c r="CS38" i="9" s="1"/>
  <c r="BB38" i="9"/>
  <c r="CT38" i="9" s="1"/>
  <c r="AX38" i="9"/>
  <c r="CP38" i="9" s="1"/>
  <c r="AZ38" i="9"/>
  <c r="CR38" i="9" s="1"/>
  <c r="AY38" i="9"/>
  <c r="CQ38" i="9" s="1"/>
  <c r="L320" i="9"/>
  <c r="F321" i="9"/>
  <c r="J320" i="9"/>
  <c r="K320" i="9"/>
  <c r="J134" i="9"/>
  <c r="F135" i="9"/>
  <c r="AX319" i="9"/>
  <c r="CP319" i="9" s="1"/>
  <c r="AS319" i="9"/>
  <c r="CK319" i="9" s="1"/>
  <c r="CK329" i="9" s="1"/>
  <c r="AG11" i="11" s="1"/>
  <c r="AW319" i="9"/>
  <c r="CO319" i="9" s="1"/>
  <c r="AT319" i="9"/>
  <c r="CL319" i="9" s="1"/>
  <c r="AV319" i="9"/>
  <c r="CN319" i="9" s="1"/>
  <c r="AZ319" i="9"/>
  <c r="CR319" i="9" s="1"/>
  <c r="BA319" i="9"/>
  <c r="CS319" i="9" s="1"/>
  <c r="AU319" i="9"/>
  <c r="CM319" i="9" s="1"/>
  <c r="AY319" i="9"/>
  <c r="CQ319" i="9" s="1"/>
  <c r="BB319" i="9"/>
  <c r="CT319" i="9" s="1"/>
  <c r="AW130" i="9"/>
  <c r="CO130" i="9" s="1"/>
  <c r="AX130" i="9"/>
  <c r="CP130" i="9" s="1"/>
  <c r="AR130" i="9"/>
  <c r="CJ130" i="9" s="1"/>
  <c r="CJ141" i="9" s="1"/>
  <c r="AF7" i="11" s="1"/>
  <c r="AY130" i="9"/>
  <c r="CQ130" i="9" s="1"/>
  <c r="AU130" i="9"/>
  <c r="CM130" i="9" s="1"/>
  <c r="AS130" i="9"/>
  <c r="CK130" i="9" s="1"/>
  <c r="AZ130" i="9"/>
  <c r="CR130" i="9" s="1"/>
  <c r="BA130" i="9"/>
  <c r="CS130" i="9" s="1"/>
  <c r="AT130" i="9"/>
  <c r="CL130" i="9" s="1"/>
  <c r="BB130" i="9"/>
  <c r="CT130" i="9" s="1"/>
  <c r="AV130" i="9"/>
  <c r="CN130" i="9" s="1"/>
  <c r="L695" i="9"/>
  <c r="K695" i="9"/>
  <c r="F696" i="9"/>
  <c r="J695" i="9"/>
  <c r="AZ694" i="9"/>
  <c r="CR694" i="9" s="1"/>
  <c r="AY694" i="9"/>
  <c r="CQ694" i="9" s="1"/>
  <c r="AR694" i="9"/>
  <c r="CJ694" i="9" s="1"/>
  <c r="CJ705" i="9" s="1"/>
  <c r="AF19" i="11" s="1"/>
  <c r="BA694" i="9"/>
  <c r="CS694" i="9" s="1"/>
  <c r="BB694" i="9"/>
  <c r="CT694" i="9" s="1"/>
  <c r="AX694" i="9"/>
  <c r="CP694" i="9" s="1"/>
  <c r="AT694" i="9"/>
  <c r="CL694" i="9" s="1"/>
  <c r="AV694" i="9"/>
  <c r="CN694" i="9" s="1"/>
  <c r="AS694" i="9"/>
  <c r="CK694" i="9" s="1"/>
  <c r="AW694" i="9"/>
  <c r="CO694" i="9" s="1"/>
  <c r="AU694" i="9"/>
  <c r="CM694" i="9" s="1"/>
  <c r="H132" i="9"/>
  <c r="K131" i="9"/>
  <c r="L131" i="9"/>
  <c r="K39" i="9"/>
  <c r="L39" i="9"/>
  <c r="F40" i="9"/>
  <c r="J39" i="9"/>
  <c r="AF237" i="1"/>
  <c r="AF240" i="1" s="1"/>
  <c r="AG203" i="1"/>
  <c r="AG206" i="1" s="1"/>
  <c r="AF67" i="1"/>
  <c r="AF70" i="1" s="1"/>
  <c r="AH169" i="1"/>
  <c r="AH172" i="1" s="1"/>
  <c r="BY890" i="5" l="1" a="1"/>
  <c r="BY890" i="5" s="1"/>
  <c r="BY839" i="5" a="1"/>
  <c r="BY839" i="5" s="1"/>
  <c r="BY845" i="5" s="1"/>
  <c r="BY849" i="5" s="1"/>
  <c r="AJ53" i="12" s="1"/>
  <c r="BY159" i="5" a="1"/>
  <c r="BY159" i="5" s="1"/>
  <c r="BY873" i="5" a="1"/>
  <c r="BY873" i="5" s="1"/>
  <c r="BY879" i="5" s="1"/>
  <c r="BY883" i="5" s="1"/>
  <c r="AJ55" i="12" s="1"/>
  <c r="BY822" i="5" a="1"/>
  <c r="BY822" i="5" s="1"/>
  <c r="BY828" i="5" s="1"/>
  <c r="BY832" i="5" s="1"/>
  <c r="AJ52" i="12" s="1"/>
  <c r="BX896" i="5"/>
  <c r="BX900" i="5" s="1"/>
  <c r="AI56" i="12" s="1"/>
  <c r="BY471" i="5"/>
  <c r="BY475" i="5" s="1"/>
  <c r="AJ31" i="12" s="1"/>
  <c r="AW9" i="7" a="1"/>
  <c r="AW9" i="7" s="1"/>
  <c r="AW14" i="7" a="1"/>
  <c r="AW14" i="7" s="1"/>
  <c r="AW12" i="7" a="1"/>
  <c r="AW12" i="7" s="1"/>
  <c r="AW13" i="7" a="1"/>
  <c r="AW13" i="7" s="1"/>
  <c r="AW11" i="7" a="1"/>
  <c r="AW11" i="7" s="1"/>
  <c r="AW17" i="7" a="1"/>
  <c r="AW17" i="7" s="1"/>
  <c r="AW19" i="7" a="1"/>
  <c r="AW19" i="7" s="1"/>
  <c r="AW16" i="7" a="1"/>
  <c r="AW16" i="7" s="1"/>
  <c r="AW10" i="7" a="1"/>
  <c r="AW10" i="7" s="1"/>
  <c r="AW15" i="7" a="1"/>
  <c r="AW15" i="7" s="1"/>
  <c r="AW18" i="7" a="1"/>
  <c r="AW18" i="7" s="1"/>
  <c r="AW21" i="7" a="1"/>
  <c r="AW21" i="7" s="1"/>
  <c r="AW24" i="7" a="1"/>
  <c r="AW24" i="7" s="1"/>
  <c r="AW30" i="7" a="1"/>
  <c r="AW30" i="7" s="1"/>
  <c r="AW27" i="7" a="1"/>
  <c r="AW27" i="7" s="1"/>
  <c r="AW22" i="7" a="1"/>
  <c r="AW22" i="7" s="1"/>
  <c r="AW23" i="7" a="1"/>
  <c r="AW23" i="7" s="1"/>
  <c r="AW25" i="7" a="1"/>
  <c r="AW25" i="7" s="1"/>
  <c r="AW31" i="7" a="1"/>
  <c r="AW31" i="7" s="1"/>
  <c r="AW34" i="7" a="1"/>
  <c r="AW34" i="7" s="1"/>
  <c r="AW20" i="7" a="1"/>
  <c r="AW20" i="7" s="1"/>
  <c r="AW35" i="7" a="1"/>
  <c r="AW35" i="7" s="1"/>
  <c r="AW37" i="7" a="1"/>
  <c r="AW37" i="7" s="1"/>
  <c r="AW26" i="7" a="1"/>
  <c r="AW26" i="7" s="1"/>
  <c r="AW41" i="7" a="1"/>
  <c r="AW41" i="7" s="1"/>
  <c r="AW44" i="7" a="1"/>
  <c r="AW44" i="7" s="1"/>
  <c r="AW29" i="7" a="1"/>
  <c r="AW29" i="7" s="1"/>
  <c r="AW32" i="7" a="1"/>
  <c r="AW32" i="7" s="1"/>
  <c r="AW33" i="7" a="1"/>
  <c r="AW33" i="7" s="1"/>
  <c r="AW36" i="7" a="1"/>
  <c r="AW36" i="7" s="1"/>
  <c r="AW42" i="7" a="1"/>
  <c r="AW42" i="7" s="1"/>
  <c r="AW28" i="7" a="1"/>
  <c r="AW28" i="7" s="1"/>
  <c r="AW38" i="7" a="1"/>
  <c r="AW38" i="7" s="1"/>
  <c r="AW39" i="7" a="1"/>
  <c r="AW39" i="7" s="1"/>
  <c r="AW40" i="7" a="1"/>
  <c r="AW40" i="7" s="1"/>
  <c r="AW43" i="7" a="1"/>
  <c r="AW43" i="7" s="1"/>
  <c r="D48" i="6"/>
  <c r="D47" i="6" s="1"/>
  <c r="F46" i="6"/>
  <c r="F48" i="6" s="1"/>
  <c r="F47" i="6" s="1"/>
  <c r="E45" i="6"/>
  <c r="W40" i="14"/>
  <c r="V40" i="14"/>
  <c r="V25" i="14"/>
  <c r="BY539" i="5"/>
  <c r="BY543" i="5" s="1"/>
  <c r="AJ35" i="12" s="1"/>
  <c r="BX216" i="5"/>
  <c r="BX220" i="5" s="1"/>
  <c r="AI16" i="12" s="1"/>
  <c r="BX63" i="5"/>
  <c r="BX67" i="5" s="1"/>
  <c r="AI7" i="12" s="1"/>
  <c r="AU5" i="7" s="1" a="1"/>
  <c r="AU5" i="7" s="1"/>
  <c r="BX743" i="5"/>
  <c r="BX747" i="5" s="1"/>
  <c r="AI47" i="12" s="1"/>
  <c r="BX131" i="5"/>
  <c r="BX135" i="5" s="1"/>
  <c r="AI11" i="12" s="1"/>
  <c r="W53" i="14"/>
  <c r="W36" i="14"/>
  <c r="W44" i="14" s="1"/>
  <c r="V36" i="14"/>
  <c r="V44" i="14" s="1"/>
  <c r="BX583" i="5" a="1"/>
  <c r="BX583" i="5" s="1"/>
  <c r="BX590" i="5" s="1"/>
  <c r="BX594" i="5" s="1"/>
  <c r="AI38" i="12" s="1"/>
  <c r="BX635" i="5" a="1"/>
  <c r="BX635" i="5" s="1"/>
  <c r="BX641" i="5" s="1"/>
  <c r="BX645" i="5" s="1"/>
  <c r="AI41" i="12" s="1"/>
  <c r="BX686" i="5" a="1"/>
  <c r="BX686" i="5" s="1"/>
  <c r="BX692" i="5" s="1"/>
  <c r="BX696" i="5" s="1"/>
  <c r="AI44" i="12" s="1"/>
  <c r="BX448" i="5" a="1"/>
  <c r="BX448" i="5" s="1"/>
  <c r="BX454" i="5" s="1"/>
  <c r="BX458" i="5" s="1"/>
  <c r="AI30" i="12" s="1"/>
  <c r="BX499" i="5" a="1"/>
  <c r="BX499" i="5" s="1"/>
  <c r="BX505" i="5" s="1"/>
  <c r="BX509" i="5" s="1"/>
  <c r="AI33" i="12" s="1"/>
  <c r="BY550" i="5" a="1"/>
  <c r="BY550" i="5" s="1"/>
  <c r="BY556" i="5" s="1"/>
  <c r="BY560" i="5" s="1"/>
  <c r="AJ36" i="12" s="1"/>
  <c r="BY362" i="5" a="1"/>
  <c r="BY362" i="5" s="1"/>
  <c r="BY369" i="5" s="1"/>
  <c r="BY373" i="5" s="1"/>
  <c r="AJ25" i="12" s="1"/>
  <c r="AV7" i="7" s="1" a="1"/>
  <c r="AV7" i="7" s="1"/>
  <c r="BY345" i="5" a="1"/>
  <c r="BY345" i="5" s="1"/>
  <c r="BY352" i="5" s="1"/>
  <c r="BY356" i="5" s="1"/>
  <c r="AJ24" i="12" s="1"/>
  <c r="BY209" i="5" a="1"/>
  <c r="BY209" i="5" s="1"/>
  <c r="BY228" i="5" a="1"/>
  <c r="BY228" i="5" s="1"/>
  <c r="BY687" i="5" a="1"/>
  <c r="BY687" i="5" s="1"/>
  <c r="BY636" i="5" a="1"/>
  <c r="BY636" i="5" s="1"/>
  <c r="BY585" i="5" a="1"/>
  <c r="BY585" i="5" s="1"/>
  <c r="BY398" i="5" a="1"/>
  <c r="BY398" i="5" s="1"/>
  <c r="BY737" i="5" a="1"/>
  <c r="BY737" i="5" s="1"/>
  <c r="BY261" i="5" a="1"/>
  <c r="BY261" i="5" s="1"/>
  <c r="BY267" i="5" s="1"/>
  <c r="BY271" i="5" s="1"/>
  <c r="AJ19" i="12" s="1"/>
  <c r="BY449" i="5" a="1"/>
  <c r="BY449" i="5" s="1"/>
  <c r="BY500" i="5" a="1"/>
  <c r="BY500" i="5" s="1"/>
  <c r="BY176" i="5" a="1"/>
  <c r="BY176" i="5" s="1"/>
  <c r="BY125" i="5" a="1"/>
  <c r="BY125" i="5" s="1"/>
  <c r="BZ652" i="5" a="1"/>
  <c r="BZ652" i="5" s="1"/>
  <c r="BZ658" i="5" s="1"/>
  <c r="BZ662" i="5" s="1"/>
  <c r="AK42" i="12" s="1"/>
  <c r="BZ601" i="5" a="1"/>
  <c r="BZ601" i="5" s="1"/>
  <c r="BZ607" i="5" s="1"/>
  <c r="BZ611" i="5" s="1"/>
  <c r="AK39" i="12" s="1"/>
  <c r="BZ549" i="5" a="1"/>
  <c r="BZ549" i="5" s="1"/>
  <c r="BZ465" i="5" a="1"/>
  <c r="BZ465" i="5" s="1"/>
  <c r="BZ516" i="5" a="1"/>
  <c r="BZ516" i="5" s="1"/>
  <c r="BZ522" i="5" s="1"/>
  <c r="BZ526" i="5" s="1"/>
  <c r="AK34" i="12" s="1"/>
  <c r="BZ414" i="5" a="1"/>
  <c r="BZ414" i="5" s="1"/>
  <c r="BZ420" i="5" s="1"/>
  <c r="BZ424" i="5" s="1"/>
  <c r="AK28" i="12" s="1"/>
  <c r="BZ245" i="5" a="1"/>
  <c r="BZ245" i="5" s="1"/>
  <c r="BZ363" i="5" a="1"/>
  <c r="BZ363" i="5" s="1"/>
  <c r="BZ330" i="5" a="1"/>
  <c r="BZ330" i="5" s="1"/>
  <c r="BZ143" i="5" a="1"/>
  <c r="BZ143" i="5" s="1"/>
  <c r="BZ193" i="5" a="1"/>
  <c r="BZ193" i="5" s="1"/>
  <c r="BZ296" i="5" a="1"/>
  <c r="BZ296" i="5" s="1"/>
  <c r="BZ301" i="5" s="1"/>
  <c r="BZ305" i="5" s="1"/>
  <c r="AK21" i="12" s="1"/>
  <c r="BZ618" i="5" a="1"/>
  <c r="BZ618" i="5" s="1"/>
  <c r="BZ669" i="5" a="1"/>
  <c r="BZ669" i="5" s="1"/>
  <c r="BZ566" i="5" a="1"/>
  <c r="BZ566" i="5" s="1"/>
  <c r="BZ210" i="5" a="1"/>
  <c r="BZ210" i="5" s="1"/>
  <c r="BZ533" i="5" a="1"/>
  <c r="BZ533" i="5" s="1"/>
  <c r="BZ431" i="5" a="1"/>
  <c r="BZ431" i="5" s="1"/>
  <c r="BZ347" i="5" a="1"/>
  <c r="BZ347" i="5" s="1"/>
  <c r="BZ262" i="5" a="1"/>
  <c r="BZ262" i="5" s="1"/>
  <c r="BZ482" i="5" a="1"/>
  <c r="BZ482" i="5" s="1"/>
  <c r="BZ380" i="5" a="1"/>
  <c r="BZ380" i="5" s="1"/>
  <c r="BZ126" i="5" a="1"/>
  <c r="BZ126" i="5" s="1"/>
  <c r="BY584" i="5" a="1"/>
  <c r="BY584" i="5" s="1"/>
  <c r="BY396" i="5" a="1"/>
  <c r="BY396" i="5" s="1"/>
  <c r="BZ719" i="5" a="1"/>
  <c r="BZ719" i="5" s="1"/>
  <c r="BZ534" i="5" a="1"/>
  <c r="BZ534" i="5" s="1"/>
  <c r="BZ770" i="5" a="1"/>
  <c r="BZ770" i="5" s="1"/>
  <c r="BZ777" i="5" s="1"/>
  <c r="BZ781" i="5" s="1"/>
  <c r="AK49" i="12" s="1"/>
  <c r="CA226" i="5" a="1"/>
  <c r="CA226" i="5" s="1"/>
  <c r="CA175" i="5" a="1"/>
  <c r="CA175" i="5" s="1"/>
  <c r="BY57" i="5" a="1"/>
  <c r="BY57" i="5" s="1"/>
  <c r="BZ73" i="5" a="1"/>
  <c r="BZ73" i="5" s="1"/>
  <c r="BY736" i="5" a="1"/>
  <c r="BY736" i="5" s="1"/>
  <c r="BY787" i="5" a="1"/>
  <c r="BY787" i="5" s="1"/>
  <c r="BY794" i="5" s="1"/>
  <c r="BY798" i="5" s="1"/>
  <c r="AJ50" i="12" s="1"/>
  <c r="BY90" i="5" a="1"/>
  <c r="BY90" i="5" s="1"/>
  <c r="BY124" i="5" a="1"/>
  <c r="BY124" i="5" s="1"/>
  <c r="BY244" i="5" a="1"/>
  <c r="BY244" i="5" s="1"/>
  <c r="BY250" i="5" s="1"/>
  <c r="BY254" i="5" s="1"/>
  <c r="AJ18" i="12" s="1"/>
  <c r="BY328" i="5" a="1"/>
  <c r="BY328" i="5" s="1"/>
  <c r="BY335" i="5" s="1"/>
  <c r="BY339" i="5" s="1"/>
  <c r="AJ23" i="12" s="1"/>
  <c r="BY141" i="5" a="1"/>
  <c r="BY141" i="5" s="1"/>
  <c r="BY148" i="5" s="1"/>
  <c r="BY152" i="5" s="1"/>
  <c r="AJ12" i="12" s="1"/>
  <c r="BY670" i="5" a="1"/>
  <c r="BY670" i="5" s="1"/>
  <c r="BY675" i="5" s="1"/>
  <c r="BY679" i="5" s="1"/>
  <c r="AJ43" i="12" s="1"/>
  <c r="BY619" i="5" a="1"/>
  <c r="BY619" i="5" s="1"/>
  <c r="BY624" i="5" s="1"/>
  <c r="BY628" i="5" s="1"/>
  <c r="AJ40" i="12" s="1"/>
  <c r="BY432" i="5" a="1"/>
  <c r="BY432" i="5" s="1"/>
  <c r="BY437" i="5" s="1"/>
  <c r="BY441" i="5" s="1"/>
  <c r="AJ29" i="12" s="1"/>
  <c r="BY720" i="5" a="1"/>
  <c r="BY720" i="5" s="1"/>
  <c r="BY726" i="5" s="1"/>
  <c r="BY730" i="5" s="1"/>
  <c r="AJ46" i="12" s="1"/>
  <c r="BY211" i="5" a="1"/>
  <c r="BY211" i="5" s="1"/>
  <c r="BY192" i="5" a="1"/>
  <c r="BY192" i="5" s="1"/>
  <c r="BY199" i="5" s="1"/>
  <c r="BY203" i="5" s="1"/>
  <c r="AJ15" i="12" s="1"/>
  <c r="BY568" i="5" a="1"/>
  <c r="BY568" i="5" s="1"/>
  <c r="BY573" i="5" s="1"/>
  <c r="BY577" i="5" s="1"/>
  <c r="AJ37" i="12" s="1"/>
  <c r="BY483" i="5" a="1"/>
  <c r="BY483" i="5" s="1"/>
  <c r="BY488" i="5" s="1"/>
  <c r="BY492" i="5" s="1"/>
  <c r="AJ32" i="12" s="1"/>
  <c r="BY381" i="5" a="1"/>
  <c r="BY381" i="5" s="1"/>
  <c r="BY386" i="5" s="1"/>
  <c r="BY390" i="5" s="1"/>
  <c r="AJ26" i="12" s="1"/>
  <c r="BY93" i="5" a="1"/>
  <c r="BY93" i="5" s="1"/>
  <c r="BZ567" i="5" a="1"/>
  <c r="BZ567" i="5" s="1"/>
  <c r="BZ379" i="5" a="1"/>
  <c r="BZ379" i="5" s="1"/>
  <c r="CM46" i="7"/>
  <c r="CM47" i="7"/>
  <c r="CN5" i="7" a="1"/>
  <c r="CN5" i="7" s="1"/>
  <c r="CN10" i="7" a="1"/>
  <c r="CN10" i="7" s="1"/>
  <c r="CN9" i="7" a="1"/>
  <c r="CN9" i="7" s="1"/>
  <c r="CN7" i="7" a="1"/>
  <c r="CN7" i="7" s="1"/>
  <c r="CN8" i="7" a="1"/>
  <c r="CN8" i="7" s="1"/>
  <c r="CL48" i="7"/>
  <c r="BX227" i="5" a="1"/>
  <c r="BX227" i="5" s="1"/>
  <c r="BX233" i="5" s="1"/>
  <c r="BX237" i="5" s="1"/>
  <c r="AI17" i="12" s="1"/>
  <c r="BX397" i="5" a="1"/>
  <c r="BX397" i="5" s="1"/>
  <c r="BX403" i="5" s="1"/>
  <c r="BX407" i="5" s="1"/>
  <c r="AI27" i="12" s="1"/>
  <c r="BX177" i="5" a="1"/>
  <c r="BX177" i="5" s="1"/>
  <c r="BX182" i="5" s="1"/>
  <c r="BX186" i="5" s="1"/>
  <c r="AI14" i="12" s="1"/>
  <c r="BX74" i="5" a="1"/>
  <c r="BX74" i="5" s="1"/>
  <c r="BX80" i="5" s="1"/>
  <c r="BX84" i="5" s="1"/>
  <c r="AI8" i="12" s="1"/>
  <c r="BZ23" i="5" a="1"/>
  <c r="BZ23" i="5" s="1"/>
  <c r="BZ75" i="5" a="1"/>
  <c r="BZ75" i="5" s="1"/>
  <c r="BX165" i="5"/>
  <c r="BX169" i="5" s="1"/>
  <c r="AI13" i="12" s="1"/>
  <c r="BY40" i="5" a="1"/>
  <c r="BY40" i="5" s="1"/>
  <c r="BY44" i="5" a="1"/>
  <c r="BY44" i="5" s="1"/>
  <c r="BY164" i="5" a="1"/>
  <c r="BY164" i="5" s="1"/>
  <c r="BY77" i="5" a="1"/>
  <c r="BY77" i="5" s="1"/>
  <c r="BY41" i="5" a="1"/>
  <c r="BY41" i="5" s="1"/>
  <c r="BY162" i="5" a="1"/>
  <c r="BY162" i="5" s="1"/>
  <c r="BY160" i="5" a="1"/>
  <c r="BY160" i="5" s="1"/>
  <c r="BY110" i="5" a="1"/>
  <c r="BY110" i="5" s="1"/>
  <c r="BY112" i="5" a="1"/>
  <c r="BY112" i="5" s="1"/>
  <c r="BY161" i="5" a="1"/>
  <c r="BY161" i="5" s="1"/>
  <c r="BY109" i="5" a="1"/>
  <c r="BY109" i="5" s="1"/>
  <c r="BY79" i="5" a="1"/>
  <c r="BY79" i="5" s="1"/>
  <c r="BY26" i="5" a="1"/>
  <c r="BY26" i="5" s="1"/>
  <c r="BY25" i="5" a="1"/>
  <c r="BY25" i="5" s="1"/>
  <c r="BY60" i="5" a="1"/>
  <c r="BY60" i="5" s="1"/>
  <c r="BY163" i="5" a="1"/>
  <c r="BY163" i="5" s="1"/>
  <c r="BY108" i="5" a="1"/>
  <c r="BY108" i="5" s="1"/>
  <c r="BY107" i="5" a="1"/>
  <c r="BY107" i="5" s="1"/>
  <c r="BZ59" i="5" a="1"/>
  <c r="BZ59" i="5" s="1"/>
  <c r="BZ61" i="5" a="1"/>
  <c r="BZ61" i="5" s="1"/>
  <c r="BZ78" i="5" a="1"/>
  <c r="BZ78" i="5" s="1"/>
  <c r="BZ27" i="5" a="1"/>
  <c r="BZ27" i="5" s="1"/>
  <c r="BZ24" i="5" a="1"/>
  <c r="BZ24" i="5" s="1"/>
  <c r="CA58" i="5" a="1"/>
  <c r="CA58" i="5" s="1"/>
  <c r="BY39" i="5" a="1"/>
  <c r="BY39" i="5" s="1"/>
  <c r="BY22" i="5" a="1"/>
  <c r="BY22" i="5" s="1"/>
  <c r="BY76" i="5" a="1"/>
  <c r="BY76" i="5" s="1"/>
  <c r="BY158" i="5" a="1"/>
  <c r="BY158" i="5" s="1"/>
  <c r="BY42" i="5" a="1"/>
  <c r="BY42" i="5" s="1"/>
  <c r="BY111" i="5" a="1"/>
  <c r="BY111" i="5" s="1"/>
  <c r="AO46" i="7"/>
  <c r="AO47" i="7"/>
  <c r="BX46" i="5"/>
  <c r="BX50" i="5" s="1"/>
  <c r="AI6" i="12" s="1"/>
  <c r="AU8" i="7" s="1" a="1"/>
  <c r="AU8" i="7" s="1"/>
  <c r="BX29" i="5"/>
  <c r="BX33" i="5" s="1"/>
  <c r="AI5" i="12" s="1"/>
  <c r="BX114" i="5"/>
  <c r="BX118" i="5" s="1"/>
  <c r="AI10" i="12" s="1"/>
  <c r="AU6" i="7" s="1" a="1"/>
  <c r="AU6" i="7" s="1"/>
  <c r="BX97" i="5"/>
  <c r="BX101" i="5" s="1"/>
  <c r="AI9" i="12" s="1"/>
  <c r="CJ893" i="9"/>
  <c r="AF23" i="11" s="1"/>
  <c r="BY891" i="5" s="1" a="1"/>
  <c r="BY891" i="5" s="1"/>
  <c r="AW3" i="7"/>
  <c r="CO6" i="7" s="1" a="1"/>
  <c r="CO6" i="7" s="1"/>
  <c r="CC151" i="5"/>
  <c r="AO149" i="5"/>
  <c r="CD149" i="5" a="1"/>
  <c r="CD149" i="5" s="1"/>
  <c r="AO150" i="5"/>
  <c r="CD150" i="5" a="1"/>
  <c r="CD150" i="5" s="1"/>
  <c r="AO184" i="5"/>
  <c r="CD184" i="5" a="1"/>
  <c r="CD184" i="5" s="1"/>
  <c r="AN183" i="5"/>
  <c r="CC183" i="5" a="1"/>
  <c r="CC183" i="5" s="1"/>
  <c r="CC185" i="5" s="1"/>
  <c r="AO167" i="5"/>
  <c r="CD167" i="5" a="1"/>
  <c r="CD167" i="5" s="1"/>
  <c r="CC168" i="5"/>
  <c r="AO166" i="5"/>
  <c r="CD166" i="5" a="1"/>
  <c r="CD166" i="5" s="1"/>
  <c r="AO132" i="5"/>
  <c r="CD132" i="5" a="1"/>
  <c r="CD132" i="5" s="1"/>
  <c r="AM133" i="5"/>
  <c r="CB133" i="5" a="1"/>
  <c r="CB133" i="5" s="1"/>
  <c r="CB134" i="5" s="1"/>
  <c r="CC115" i="5" a="1"/>
  <c r="CC115" i="5" s="1"/>
  <c r="CC117" i="5" s="1"/>
  <c r="AN115" i="5"/>
  <c r="CD116" i="5" a="1"/>
  <c r="CD116" i="5" s="1"/>
  <c r="AO116" i="5"/>
  <c r="AQ98" i="5"/>
  <c r="CF98" i="5" a="1"/>
  <c r="CF98" i="5" s="1"/>
  <c r="AO99" i="5"/>
  <c r="CD99" i="5" a="1"/>
  <c r="CD99" i="5" s="1"/>
  <c r="CD100" i="5" s="1"/>
  <c r="AO82" i="5"/>
  <c r="CD82" i="5" a="1"/>
  <c r="CD82" i="5" s="1"/>
  <c r="AN81" i="5"/>
  <c r="CC81" i="5" a="1"/>
  <c r="CC81" i="5" s="1"/>
  <c r="CC83" i="5" s="1"/>
  <c r="AO65" i="5"/>
  <c r="CD65" i="5" a="1"/>
  <c r="CD65" i="5" s="1"/>
  <c r="CC64" i="5" a="1"/>
  <c r="CC64" i="5" s="1"/>
  <c r="CC66" i="5" s="1"/>
  <c r="AN64" i="5"/>
  <c r="CB48" i="5" a="1"/>
  <c r="CB48" i="5" s="1"/>
  <c r="CB49" i="5" s="1"/>
  <c r="AM48" i="5"/>
  <c r="CD47" i="5" a="1"/>
  <c r="CD47" i="5" s="1"/>
  <c r="AO47" i="5"/>
  <c r="AN30" i="5"/>
  <c r="CC30" i="5" a="1"/>
  <c r="CC30" i="5" s="1"/>
  <c r="CC32" i="5" s="1"/>
  <c r="AN11" i="5"/>
  <c r="AM13" i="5"/>
  <c r="AM10" i="5"/>
  <c r="AN5" i="5"/>
  <c r="F1355" i="9"/>
  <c r="L1354" i="9"/>
  <c r="J1354" i="9"/>
  <c r="K1354" i="9"/>
  <c r="AW1353" i="9"/>
  <c r="CO1353" i="9" s="1"/>
  <c r="AV1353" i="9"/>
  <c r="CN1353" i="9" s="1"/>
  <c r="AU1353" i="9"/>
  <c r="CM1353" i="9" s="1"/>
  <c r="BB1353" i="9"/>
  <c r="CT1353" i="9" s="1"/>
  <c r="AT1353" i="9"/>
  <c r="CL1353" i="9" s="1"/>
  <c r="AZ1353" i="9"/>
  <c r="CR1353" i="9" s="1"/>
  <c r="AY1353" i="9"/>
  <c r="CQ1353" i="9" s="1"/>
  <c r="BA1353" i="9"/>
  <c r="CS1353" i="9" s="1"/>
  <c r="AX1353" i="9"/>
  <c r="CP1353" i="9" s="1"/>
  <c r="AS1353" i="9"/>
  <c r="CK1353" i="9" s="1"/>
  <c r="CK1363" i="9" s="1"/>
  <c r="AG33" i="11" s="1"/>
  <c r="BZ464" i="5" s="1" a="1"/>
  <c r="BZ464" i="5" s="1"/>
  <c r="AV1307" i="9"/>
  <c r="CN1307" i="9" s="1"/>
  <c r="AU1307" i="9"/>
  <c r="CM1307" i="9" s="1"/>
  <c r="BA1307" i="9"/>
  <c r="CS1307" i="9" s="1"/>
  <c r="AZ1307" i="9"/>
  <c r="CR1307" i="9" s="1"/>
  <c r="AY1307" i="9"/>
  <c r="CQ1307" i="9" s="1"/>
  <c r="AW1307" i="9"/>
  <c r="CO1307" i="9" s="1"/>
  <c r="BB1307" i="9"/>
  <c r="CT1307" i="9" s="1"/>
  <c r="AT1307" i="9"/>
  <c r="CL1307" i="9" s="1"/>
  <c r="CL1316" i="9" s="1"/>
  <c r="AH32" i="11" s="1"/>
  <c r="CA481" i="5" s="1" a="1"/>
  <c r="CA481" i="5" s="1"/>
  <c r="AX1307" i="9"/>
  <c r="CP1307" i="9" s="1"/>
  <c r="L1308" i="9"/>
  <c r="K1308" i="9"/>
  <c r="J1308" i="9"/>
  <c r="F1309" i="9"/>
  <c r="F1262" i="9"/>
  <c r="L1261" i="9"/>
  <c r="K1261" i="9"/>
  <c r="J1261" i="9"/>
  <c r="AV1260" i="9"/>
  <c r="CN1260" i="9" s="1"/>
  <c r="BB1260" i="9"/>
  <c r="CT1260" i="9" s="1"/>
  <c r="AT1260" i="9"/>
  <c r="CL1260" i="9" s="1"/>
  <c r="CL1269" i="9" s="1"/>
  <c r="AH31" i="11" s="1"/>
  <c r="CA498" i="5" s="1" a="1"/>
  <c r="CA498" i="5" s="1"/>
  <c r="BA1260" i="9"/>
  <c r="CS1260" i="9" s="1"/>
  <c r="AZ1260" i="9"/>
  <c r="CR1260" i="9" s="1"/>
  <c r="AY1260" i="9"/>
  <c r="CQ1260" i="9" s="1"/>
  <c r="AW1260" i="9"/>
  <c r="CO1260" i="9" s="1"/>
  <c r="AU1260" i="9"/>
  <c r="CM1260" i="9" s="1"/>
  <c r="AX1260" i="9"/>
  <c r="CP1260" i="9" s="1"/>
  <c r="F1168" i="9"/>
  <c r="L1167" i="9"/>
  <c r="K1167" i="9"/>
  <c r="J1167" i="9"/>
  <c r="BB1166" i="9"/>
  <c r="CT1166" i="9" s="1"/>
  <c r="AT1166" i="9"/>
  <c r="CL1166" i="9" s="1"/>
  <c r="CL1175" i="9" s="1"/>
  <c r="AH29" i="11" s="1"/>
  <c r="CA600" i="5" s="1" a="1"/>
  <c r="CA600" i="5" s="1"/>
  <c r="BA1166" i="9"/>
  <c r="CS1166" i="9" s="1"/>
  <c r="AZ1166" i="9"/>
  <c r="CR1166" i="9" s="1"/>
  <c r="AY1166" i="9"/>
  <c r="CQ1166" i="9" s="1"/>
  <c r="AW1166" i="9"/>
  <c r="CO1166" i="9" s="1"/>
  <c r="AV1166" i="9"/>
  <c r="CN1166" i="9" s="1"/>
  <c r="AU1166" i="9"/>
  <c r="CM1166" i="9" s="1"/>
  <c r="AX1166" i="9"/>
  <c r="CP1166" i="9" s="1"/>
  <c r="L1121" i="9"/>
  <c r="F1122" i="9"/>
  <c r="K1121" i="9"/>
  <c r="J1121" i="9"/>
  <c r="AU1120" i="9"/>
  <c r="CM1120" i="9" s="1"/>
  <c r="CM1128" i="9" s="1"/>
  <c r="AI28" i="11" s="1"/>
  <c r="CB617" i="5" s="1" a="1"/>
  <c r="CB617" i="5" s="1"/>
  <c r="BB1120" i="9"/>
  <c r="CT1120" i="9" s="1"/>
  <c r="AZ1120" i="9"/>
  <c r="CR1120" i="9" s="1"/>
  <c r="AV1120" i="9"/>
  <c r="CN1120" i="9" s="1"/>
  <c r="BA1120" i="9"/>
  <c r="CS1120" i="9" s="1"/>
  <c r="AY1120" i="9"/>
  <c r="CQ1120" i="9" s="1"/>
  <c r="AW1120" i="9"/>
  <c r="CO1120" i="9" s="1"/>
  <c r="AX1120" i="9"/>
  <c r="CP1120" i="9" s="1"/>
  <c r="AV1072" i="9"/>
  <c r="CN1072" i="9" s="1"/>
  <c r="AU1072" i="9"/>
  <c r="CM1072" i="9" s="1"/>
  <c r="BB1072" i="9"/>
  <c r="CT1072" i="9" s="1"/>
  <c r="AT1072" i="9"/>
  <c r="CL1072" i="9" s="1"/>
  <c r="CL1081" i="9" s="1"/>
  <c r="AH27" i="11" s="1"/>
  <c r="CA634" i="5" s="1" a="1"/>
  <c r="CA634" i="5" s="1"/>
  <c r="BA1072" i="9"/>
  <c r="CS1072" i="9" s="1"/>
  <c r="AZ1072" i="9"/>
  <c r="CR1072" i="9" s="1"/>
  <c r="AX1072" i="9"/>
  <c r="CP1072" i="9" s="1"/>
  <c r="AW1072" i="9"/>
  <c r="CO1072" i="9" s="1"/>
  <c r="AY1072" i="9"/>
  <c r="CQ1072" i="9" s="1"/>
  <c r="F1074" i="9"/>
  <c r="L1073" i="9"/>
  <c r="K1073" i="9"/>
  <c r="J1073" i="9"/>
  <c r="F980" i="9"/>
  <c r="L979" i="9"/>
  <c r="K979" i="9"/>
  <c r="J979" i="9"/>
  <c r="BB978" i="9"/>
  <c r="CT978" i="9" s="1"/>
  <c r="AT978" i="9"/>
  <c r="CL978" i="9" s="1"/>
  <c r="CL987" i="9" s="1"/>
  <c r="AH25" i="11" s="1"/>
  <c r="CA857" i="5" s="1" a="1"/>
  <c r="CA857" i="5" s="1"/>
  <c r="CA862" i="5" s="1"/>
  <c r="CA866" i="5" s="1"/>
  <c r="AL54" i="12" s="1"/>
  <c r="BA978" i="9"/>
  <c r="CS978" i="9" s="1"/>
  <c r="AZ978" i="9"/>
  <c r="CR978" i="9" s="1"/>
  <c r="AY978" i="9"/>
  <c r="CQ978" i="9" s="1"/>
  <c r="AW978" i="9"/>
  <c r="CO978" i="9" s="1"/>
  <c r="AV978" i="9"/>
  <c r="CN978" i="9" s="1"/>
  <c r="AU978" i="9"/>
  <c r="CM978" i="9" s="1"/>
  <c r="AX978" i="9"/>
  <c r="CP978" i="9" s="1"/>
  <c r="F933" i="9"/>
  <c r="L932" i="9"/>
  <c r="K932" i="9"/>
  <c r="J932" i="9"/>
  <c r="BB931" i="9"/>
  <c r="CT931" i="9" s="1"/>
  <c r="AT931" i="9"/>
  <c r="CL931" i="9" s="1"/>
  <c r="CL940" i="9" s="1"/>
  <c r="AH24" i="11" s="1"/>
  <c r="CA874" i="5" s="1" a="1"/>
  <c r="CA874" i="5" s="1"/>
  <c r="BA931" i="9"/>
  <c r="CS931" i="9" s="1"/>
  <c r="AZ931" i="9"/>
  <c r="CR931" i="9" s="1"/>
  <c r="AY931" i="9"/>
  <c r="CQ931" i="9" s="1"/>
  <c r="AW931" i="9"/>
  <c r="CO931" i="9" s="1"/>
  <c r="AV931" i="9"/>
  <c r="CN931" i="9" s="1"/>
  <c r="AU931" i="9"/>
  <c r="CM931" i="9" s="1"/>
  <c r="AX931" i="9"/>
  <c r="CP931" i="9" s="1"/>
  <c r="CR859" i="9"/>
  <c r="CP857" i="9"/>
  <c r="CN855" i="9"/>
  <c r="CL853" i="9"/>
  <c r="CQ858" i="9"/>
  <c r="CM854" i="9"/>
  <c r="CS860" i="9"/>
  <c r="CO856" i="9"/>
  <c r="CT861" i="9"/>
  <c r="CK852" i="9"/>
  <c r="AU851" i="9"/>
  <c r="CM851" i="9" s="1"/>
  <c r="AW883" i="9"/>
  <c r="CO883" i="9" s="1"/>
  <c r="AV883" i="9"/>
  <c r="CN883" i="9" s="1"/>
  <c r="AU883" i="9"/>
  <c r="CM883" i="9" s="1"/>
  <c r="BB883" i="9"/>
  <c r="CT883" i="9" s="1"/>
  <c r="AT883" i="9"/>
  <c r="CL883" i="9" s="1"/>
  <c r="BA883" i="9"/>
  <c r="CS883" i="9" s="1"/>
  <c r="AS883" i="9"/>
  <c r="CK883" i="9" s="1"/>
  <c r="AZ883" i="9"/>
  <c r="CR883" i="9" s="1"/>
  <c r="AY883" i="9"/>
  <c r="CQ883" i="9" s="1"/>
  <c r="AX883" i="9"/>
  <c r="CP883" i="9" s="1"/>
  <c r="F885" i="9"/>
  <c r="L884" i="9"/>
  <c r="K884" i="9"/>
  <c r="J884" i="9"/>
  <c r="AV743" i="9"/>
  <c r="CN743" i="9" s="1"/>
  <c r="AU743" i="9"/>
  <c r="CM743" i="9" s="1"/>
  <c r="BB743" i="9"/>
  <c r="CT743" i="9" s="1"/>
  <c r="AT743" i="9"/>
  <c r="CL743" i="9" s="1"/>
  <c r="CL752" i="9" s="1"/>
  <c r="AH20" i="11" s="1"/>
  <c r="BA743" i="9"/>
  <c r="CS743" i="9" s="1"/>
  <c r="AY743" i="9"/>
  <c r="CQ743" i="9" s="1"/>
  <c r="AX743" i="9"/>
  <c r="CP743" i="9" s="1"/>
  <c r="AZ743" i="9"/>
  <c r="CR743" i="9" s="1"/>
  <c r="AW743" i="9"/>
  <c r="CO743" i="9" s="1"/>
  <c r="F745" i="9"/>
  <c r="L744" i="9"/>
  <c r="J744" i="9"/>
  <c r="K744" i="9"/>
  <c r="L273" i="9"/>
  <c r="K273" i="9"/>
  <c r="J273" i="9"/>
  <c r="F274" i="9"/>
  <c r="AU272" i="9"/>
  <c r="CM272" i="9" s="1"/>
  <c r="BB272" i="9"/>
  <c r="CT272" i="9" s="1"/>
  <c r="AT272" i="9"/>
  <c r="CL272" i="9" s="1"/>
  <c r="BA272" i="9"/>
  <c r="CS272" i="9" s="1"/>
  <c r="AS272" i="9"/>
  <c r="CK272" i="9" s="1"/>
  <c r="CK282" i="9" s="1"/>
  <c r="AG10" i="11" s="1"/>
  <c r="AZ272" i="9"/>
  <c r="CR272" i="9" s="1"/>
  <c r="AX272" i="9"/>
  <c r="CP272" i="9" s="1"/>
  <c r="AY272" i="9"/>
  <c r="CQ272" i="9" s="1"/>
  <c r="AW272" i="9"/>
  <c r="CO272" i="9" s="1"/>
  <c r="AV272" i="9"/>
  <c r="CN272" i="9" s="1"/>
  <c r="AU84" i="9"/>
  <c r="CM84" i="9" s="1"/>
  <c r="BB84" i="9"/>
  <c r="CT84" i="9" s="1"/>
  <c r="AT84" i="9"/>
  <c r="CL84" i="9" s="1"/>
  <c r="AY84" i="9"/>
  <c r="CQ84" i="9" s="1"/>
  <c r="AS84" i="9"/>
  <c r="CK84" i="9" s="1"/>
  <c r="CK94" i="9" s="1"/>
  <c r="AG6" i="11" s="1"/>
  <c r="BA84" i="9"/>
  <c r="CS84" i="9" s="1"/>
  <c r="AZ84" i="9"/>
  <c r="CR84" i="9" s="1"/>
  <c r="AX84" i="9"/>
  <c r="CP84" i="9" s="1"/>
  <c r="AV84" i="9"/>
  <c r="CN84" i="9" s="1"/>
  <c r="AW84" i="9"/>
  <c r="CO84" i="9" s="1"/>
  <c r="L85" i="9"/>
  <c r="F86" i="9"/>
  <c r="K85" i="9"/>
  <c r="J85" i="9"/>
  <c r="AV789" i="9"/>
  <c r="CN789" i="9" s="1"/>
  <c r="AZ789" i="9"/>
  <c r="CR789" i="9" s="1"/>
  <c r="BB789" i="9"/>
  <c r="CT789" i="9" s="1"/>
  <c r="AS789" i="9"/>
  <c r="CK789" i="9" s="1"/>
  <c r="CK799" i="9" s="1"/>
  <c r="AG21" i="11" s="1"/>
  <c r="BA789" i="9"/>
  <c r="CS789" i="9" s="1"/>
  <c r="AT789" i="9"/>
  <c r="CL789" i="9" s="1"/>
  <c r="AU789" i="9"/>
  <c r="CM789" i="9" s="1"/>
  <c r="AX789" i="9"/>
  <c r="CP789" i="9" s="1"/>
  <c r="AY789" i="9"/>
  <c r="CQ789" i="9" s="1"/>
  <c r="AW789" i="9"/>
  <c r="CO789" i="9" s="1"/>
  <c r="AX131" i="9"/>
  <c r="CP131" i="9" s="1"/>
  <c r="AZ131" i="9"/>
  <c r="CR131" i="9" s="1"/>
  <c r="AW131" i="9"/>
  <c r="CO131" i="9" s="1"/>
  <c r="BA131" i="9"/>
  <c r="CS131" i="9" s="1"/>
  <c r="AS131" i="9"/>
  <c r="CK131" i="9" s="1"/>
  <c r="CK141" i="9" s="1"/>
  <c r="AG7" i="11" s="1"/>
  <c r="AY131" i="9"/>
  <c r="CQ131" i="9" s="1"/>
  <c r="AU131" i="9"/>
  <c r="CM131" i="9" s="1"/>
  <c r="BB131" i="9"/>
  <c r="CT131" i="9" s="1"/>
  <c r="AT131" i="9"/>
  <c r="CL131" i="9" s="1"/>
  <c r="AV131" i="9"/>
  <c r="CN131" i="9" s="1"/>
  <c r="F791" i="9"/>
  <c r="K790" i="9"/>
  <c r="L790" i="9"/>
  <c r="J790" i="9"/>
  <c r="H133" i="9"/>
  <c r="L132" i="9"/>
  <c r="K132" i="9"/>
  <c r="J226" i="9"/>
  <c r="K226" i="9"/>
  <c r="L226" i="9"/>
  <c r="F227" i="9"/>
  <c r="AW39" i="9"/>
  <c r="CO39" i="9" s="1"/>
  <c r="AV39" i="9"/>
  <c r="CN39" i="9" s="1"/>
  <c r="BA39" i="9"/>
  <c r="CS39" i="9" s="1"/>
  <c r="BB39" i="9"/>
  <c r="CT39" i="9" s="1"/>
  <c r="AX39" i="9"/>
  <c r="CP39" i="9" s="1"/>
  <c r="AZ39" i="9"/>
  <c r="CR39" i="9" s="1"/>
  <c r="AU39" i="9"/>
  <c r="CM39" i="9" s="1"/>
  <c r="CM47" i="9" s="1"/>
  <c r="AI5" i="11" s="1"/>
  <c r="AY39" i="9"/>
  <c r="CQ39" i="9" s="1"/>
  <c r="AT320" i="9"/>
  <c r="CL320" i="9" s="1"/>
  <c r="CL329" i="9" s="1"/>
  <c r="AH11" i="11" s="1"/>
  <c r="CA73" i="5" s="1" a="1"/>
  <c r="CA73" i="5" s="1"/>
  <c r="AV320" i="9"/>
  <c r="CN320" i="9" s="1"/>
  <c r="AY320" i="9"/>
  <c r="CQ320" i="9" s="1"/>
  <c r="AX320" i="9"/>
  <c r="CP320" i="9" s="1"/>
  <c r="AU320" i="9"/>
  <c r="CM320" i="9" s="1"/>
  <c r="AW320" i="9"/>
  <c r="CO320" i="9" s="1"/>
  <c r="AZ320" i="9"/>
  <c r="CR320" i="9" s="1"/>
  <c r="BA320" i="9"/>
  <c r="CS320" i="9" s="1"/>
  <c r="BB320" i="9"/>
  <c r="CT320" i="9" s="1"/>
  <c r="J40" i="9"/>
  <c r="F41" i="9"/>
  <c r="K40" i="9"/>
  <c r="L40" i="9"/>
  <c r="AW695" i="9"/>
  <c r="CO695" i="9" s="1"/>
  <c r="AV695" i="9"/>
  <c r="CN695" i="9" s="1"/>
  <c r="AS695" i="9"/>
  <c r="CK695" i="9" s="1"/>
  <c r="CK705" i="9" s="1"/>
  <c r="AG19" i="11" s="1"/>
  <c r="AZ695" i="9"/>
  <c r="CR695" i="9" s="1"/>
  <c r="BB695" i="9"/>
  <c r="CT695" i="9" s="1"/>
  <c r="AY695" i="9"/>
  <c r="CQ695" i="9" s="1"/>
  <c r="BA695" i="9"/>
  <c r="CS695" i="9" s="1"/>
  <c r="AX695" i="9"/>
  <c r="CP695" i="9" s="1"/>
  <c r="AT695" i="9"/>
  <c r="CL695" i="9" s="1"/>
  <c r="AU695" i="9"/>
  <c r="CM695" i="9" s="1"/>
  <c r="K321" i="9"/>
  <c r="L321" i="9"/>
  <c r="J321" i="9"/>
  <c r="F322" i="9"/>
  <c r="AT225" i="9"/>
  <c r="CL225" i="9" s="1"/>
  <c r="AY225" i="9"/>
  <c r="CQ225" i="9" s="1"/>
  <c r="BA225" i="9"/>
  <c r="CS225" i="9" s="1"/>
  <c r="AX225" i="9"/>
  <c r="CP225" i="9" s="1"/>
  <c r="AV225" i="9"/>
  <c r="CN225" i="9" s="1"/>
  <c r="AW225" i="9"/>
  <c r="CO225" i="9" s="1"/>
  <c r="AS225" i="9"/>
  <c r="CK225" i="9" s="1"/>
  <c r="CK235" i="9" s="1"/>
  <c r="AG9" i="11" s="1"/>
  <c r="AU225" i="9"/>
  <c r="CM225" i="9" s="1"/>
  <c r="BB225" i="9"/>
  <c r="CT225" i="9" s="1"/>
  <c r="AZ225" i="9"/>
  <c r="CR225" i="9" s="1"/>
  <c r="L696" i="9"/>
  <c r="F697" i="9"/>
  <c r="J696" i="9"/>
  <c r="K696" i="9"/>
  <c r="F136" i="9"/>
  <c r="J135" i="9"/>
  <c r="AG237" i="1"/>
  <c r="AG240" i="1" s="1"/>
  <c r="AH203" i="1"/>
  <c r="AH206" i="1" s="1"/>
  <c r="AG67" i="1"/>
  <c r="AG70" i="1" s="1"/>
  <c r="AI169" i="1"/>
  <c r="AI172" i="1" s="1"/>
  <c r="BZ873" i="5" l="1" a="1"/>
  <c r="BZ873" i="5" s="1"/>
  <c r="BZ879" i="5" s="1"/>
  <c r="BZ883" i="5" s="1"/>
  <c r="AK55" i="12" s="1"/>
  <c r="BZ822" i="5" a="1"/>
  <c r="BZ822" i="5" s="1"/>
  <c r="BZ828" i="5" s="1"/>
  <c r="BZ832" i="5" s="1"/>
  <c r="AK52" i="12" s="1"/>
  <c r="BZ890" i="5" a="1"/>
  <c r="BZ890" i="5" s="1"/>
  <c r="BZ839" i="5" a="1"/>
  <c r="BZ839" i="5" s="1"/>
  <c r="BZ845" i="5" s="1"/>
  <c r="BZ849" i="5" s="1"/>
  <c r="AK53" i="12" s="1"/>
  <c r="BY896" i="5"/>
  <c r="BY900" i="5" s="1"/>
  <c r="AJ56" i="12" s="1"/>
  <c r="AX9" i="7" a="1"/>
  <c r="AX9" i="7" s="1"/>
  <c r="AX14" i="7" a="1"/>
  <c r="AX14" i="7" s="1"/>
  <c r="AX18" i="7" a="1"/>
  <c r="AX18" i="7" s="1"/>
  <c r="AX12" i="7" a="1"/>
  <c r="AX12" i="7" s="1"/>
  <c r="AX11" i="7" a="1"/>
  <c r="AX11" i="7" s="1"/>
  <c r="AX13" i="7" a="1"/>
  <c r="AX13" i="7" s="1"/>
  <c r="AX17" i="7" a="1"/>
  <c r="AX17" i="7" s="1"/>
  <c r="AX19" i="7" a="1"/>
  <c r="AX19" i="7" s="1"/>
  <c r="AX10" i="7" a="1"/>
  <c r="AX10" i="7" s="1"/>
  <c r="AX16" i="7" a="1"/>
  <c r="AX16" i="7" s="1"/>
  <c r="AX20" i="7" a="1"/>
  <c r="AX20" i="7" s="1"/>
  <c r="AX23" i="7" a="1"/>
  <c r="AX23" i="7" s="1"/>
  <c r="AX25" i="7" a="1"/>
  <c r="AX25" i="7" s="1"/>
  <c r="AX21" i="7" a="1"/>
  <c r="AX21" i="7" s="1"/>
  <c r="AX26" i="7" a="1"/>
  <c r="AX26" i="7" s="1"/>
  <c r="AX24" i="7" a="1"/>
  <c r="AX24" i="7" s="1"/>
  <c r="AX30" i="7" a="1"/>
  <c r="AX30" i="7" s="1"/>
  <c r="AX15" i="7" a="1"/>
  <c r="AX15" i="7" s="1"/>
  <c r="AX29" i="7" a="1"/>
  <c r="AX29" i="7" s="1"/>
  <c r="AX22" i="7" a="1"/>
  <c r="AX22" i="7" s="1"/>
  <c r="AX32" i="7" a="1"/>
  <c r="AX32" i="7" s="1"/>
  <c r="AX38" i="7" a="1"/>
  <c r="AX38" i="7" s="1"/>
  <c r="AX28" i="7" a="1"/>
  <c r="AX28" i="7" s="1"/>
  <c r="AX33" i="7" a="1"/>
  <c r="AX33" i="7" s="1"/>
  <c r="AX36" i="7" a="1"/>
  <c r="AX36" i="7" s="1"/>
  <c r="AX39" i="7" a="1"/>
  <c r="AX39" i="7" s="1"/>
  <c r="AX34" i="7" a="1"/>
  <c r="AX34" i="7" s="1"/>
  <c r="AX43" i="7" a="1"/>
  <c r="AX43" i="7" s="1"/>
  <c r="AX27" i="7" a="1"/>
  <c r="AX27" i="7" s="1"/>
  <c r="AX37" i="7" a="1"/>
  <c r="AX37" i="7" s="1"/>
  <c r="AX31" i="7" a="1"/>
  <c r="AX31" i="7" s="1"/>
  <c r="AX35" i="7" a="1"/>
  <c r="AX35" i="7" s="1"/>
  <c r="AX44" i="7" a="1"/>
  <c r="AX44" i="7" s="1"/>
  <c r="AX40" i="7" a="1"/>
  <c r="AX40" i="7" s="1"/>
  <c r="AX41" i="7" a="1"/>
  <c r="AX41" i="7" s="1"/>
  <c r="AX42" i="7" a="1"/>
  <c r="AX42" i="7" s="1"/>
  <c r="E46" i="6"/>
  <c r="E48" i="6" s="1"/>
  <c r="E47" i="6" s="1"/>
  <c r="W41" i="14"/>
  <c r="W42" i="14" s="1"/>
  <c r="V41" i="14"/>
  <c r="V42" i="14" s="1"/>
  <c r="BY63" i="5"/>
  <c r="BY67" i="5" s="1"/>
  <c r="AJ7" i="12" s="1"/>
  <c r="AV5" i="7" s="1" a="1"/>
  <c r="AV5" i="7" s="1"/>
  <c r="BY216" i="5"/>
  <c r="BY220" i="5" s="1"/>
  <c r="AJ16" i="12" s="1"/>
  <c r="BZ471" i="5"/>
  <c r="BZ475" i="5" s="1"/>
  <c r="AK31" i="12" s="1"/>
  <c r="BY131" i="5"/>
  <c r="BY135" i="5" s="1"/>
  <c r="AJ11" i="12" s="1"/>
  <c r="BZ539" i="5"/>
  <c r="BZ543" i="5" s="1"/>
  <c r="AK35" i="12" s="1"/>
  <c r="BZ550" i="5" a="1"/>
  <c r="BZ550" i="5" s="1"/>
  <c r="BZ556" i="5" s="1"/>
  <c r="BZ560" i="5" s="1"/>
  <c r="AK36" i="12" s="1"/>
  <c r="BZ362" i="5" a="1"/>
  <c r="BZ362" i="5" s="1"/>
  <c r="BZ369" i="5" s="1"/>
  <c r="BZ373" i="5" s="1"/>
  <c r="AK25" i="12" s="1"/>
  <c r="AW7" i="7" s="1" a="1"/>
  <c r="AW7" i="7" s="1"/>
  <c r="CA567" i="5" a="1"/>
  <c r="CA567" i="5" s="1"/>
  <c r="CA379" i="5" a="1"/>
  <c r="CA379" i="5" s="1"/>
  <c r="CB226" i="5" a="1"/>
  <c r="CB226" i="5" s="1"/>
  <c r="CB175" i="5" a="1"/>
  <c r="CB175" i="5" s="1"/>
  <c r="CA652" i="5" a="1"/>
  <c r="CA652" i="5" s="1"/>
  <c r="CA658" i="5" s="1"/>
  <c r="CA662" i="5" s="1"/>
  <c r="AL42" i="12" s="1"/>
  <c r="CA549" i="5" a="1"/>
  <c r="CA549" i="5" s="1"/>
  <c r="CA516" i="5" a="1"/>
  <c r="CA516" i="5" s="1"/>
  <c r="CA522" i="5" s="1"/>
  <c r="CA526" i="5" s="1"/>
  <c r="AL34" i="12" s="1"/>
  <c r="CA414" i="5" a="1"/>
  <c r="CA414" i="5" s="1"/>
  <c r="CA420" i="5" s="1"/>
  <c r="CA424" i="5" s="1"/>
  <c r="AL28" i="12" s="1"/>
  <c r="CA363" i="5" a="1"/>
  <c r="CA363" i="5" s="1"/>
  <c r="CA465" i="5" a="1"/>
  <c r="CA465" i="5" s="1"/>
  <c r="CA245" i="5" a="1"/>
  <c r="CA245" i="5" s="1"/>
  <c r="CA601" i="5" a="1"/>
  <c r="CA601" i="5" s="1"/>
  <c r="CA607" i="5" s="1"/>
  <c r="CA611" i="5" s="1"/>
  <c r="AL39" i="12" s="1"/>
  <c r="CA330" i="5" a="1"/>
  <c r="CA330" i="5" s="1"/>
  <c r="CA143" i="5" a="1"/>
  <c r="CA143" i="5" s="1"/>
  <c r="CA193" i="5" a="1"/>
  <c r="CA193" i="5" s="1"/>
  <c r="BY583" i="5" a="1"/>
  <c r="BY583" i="5" s="1"/>
  <c r="BY590" i="5" s="1"/>
  <c r="BY594" i="5" s="1"/>
  <c r="AJ38" i="12" s="1"/>
  <c r="BY635" i="5" a="1"/>
  <c r="BY635" i="5" s="1"/>
  <c r="BY641" i="5" s="1"/>
  <c r="BY645" i="5" s="1"/>
  <c r="AJ41" i="12" s="1"/>
  <c r="BY686" i="5" a="1"/>
  <c r="BY686" i="5" s="1"/>
  <c r="BY692" i="5" s="1"/>
  <c r="BY696" i="5" s="1"/>
  <c r="AJ44" i="12" s="1"/>
  <c r="BY499" i="5" a="1"/>
  <c r="BY499" i="5" s="1"/>
  <c r="BY505" i="5" s="1"/>
  <c r="BY509" i="5" s="1"/>
  <c r="AJ33" i="12" s="1"/>
  <c r="BY448" i="5" a="1"/>
  <c r="BY448" i="5" s="1"/>
  <c r="BY454" i="5" s="1"/>
  <c r="BY458" i="5" s="1"/>
  <c r="AJ30" i="12" s="1"/>
  <c r="CA719" i="5" a="1"/>
  <c r="CA719" i="5" s="1"/>
  <c r="CA534" i="5" a="1"/>
  <c r="CA534" i="5" s="1"/>
  <c r="CA770" i="5" a="1"/>
  <c r="CA770" i="5" s="1"/>
  <c r="CA777" i="5" s="1"/>
  <c r="CA781" i="5" s="1"/>
  <c r="AL49" i="12" s="1"/>
  <c r="BZ584" i="5" a="1"/>
  <c r="BZ584" i="5" s="1"/>
  <c r="BZ396" i="5" a="1"/>
  <c r="BZ396" i="5" s="1"/>
  <c r="BZ244" i="5" a="1"/>
  <c r="BZ244" i="5" s="1"/>
  <c r="BZ250" i="5" s="1"/>
  <c r="BZ254" i="5" s="1"/>
  <c r="AK18" i="12" s="1"/>
  <c r="BZ328" i="5" a="1"/>
  <c r="BZ328" i="5" s="1"/>
  <c r="BZ335" i="5" s="1"/>
  <c r="BZ339" i="5" s="1"/>
  <c r="AK23" i="12" s="1"/>
  <c r="BZ141" i="5" a="1"/>
  <c r="BZ141" i="5" s="1"/>
  <c r="BZ148" i="5" s="1"/>
  <c r="BZ152" i="5" s="1"/>
  <c r="AK12" i="12" s="1"/>
  <c r="BZ619" i="5" a="1"/>
  <c r="BZ619" i="5" s="1"/>
  <c r="BZ624" i="5" s="1"/>
  <c r="BZ628" i="5" s="1"/>
  <c r="AK40" i="12" s="1"/>
  <c r="BZ670" i="5" a="1"/>
  <c r="BZ670" i="5" s="1"/>
  <c r="BZ675" i="5" s="1"/>
  <c r="BZ679" i="5" s="1"/>
  <c r="AK43" i="12" s="1"/>
  <c r="BZ192" i="5" a="1"/>
  <c r="BZ192" i="5" s="1"/>
  <c r="BZ199" i="5" s="1"/>
  <c r="BZ203" i="5" s="1"/>
  <c r="AK15" i="12" s="1"/>
  <c r="BZ720" i="5" a="1"/>
  <c r="BZ720" i="5" s="1"/>
  <c r="BZ726" i="5" s="1"/>
  <c r="BZ730" i="5" s="1"/>
  <c r="AK46" i="12" s="1"/>
  <c r="BZ432" i="5" a="1"/>
  <c r="BZ432" i="5" s="1"/>
  <c r="BZ437" i="5" s="1"/>
  <c r="BZ441" i="5" s="1"/>
  <c r="AK29" i="12" s="1"/>
  <c r="BZ568" i="5" a="1"/>
  <c r="BZ568" i="5" s="1"/>
  <c r="BZ573" i="5" s="1"/>
  <c r="BZ577" i="5" s="1"/>
  <c r="AK37" i="12" s="1"/>
  <c r="BZ211" i="5" a="1"/>
  <c r="BZ211" i="5" s="1"/>
  <c r="BZ381" i="5" a="1"/>
  <c r="BZ381" i="5" s="1"/>
  <c r="BZ386" i="5" s="1"/>
  <c r="BZ390" i="5" s="1"/>
  <c r="AK26" i="12" s="1"/>
  <c r="BZ483" i="5" a="1"/>
  <c r="BZ483" i="5" s="1"/>
  <c r="BZ488" i="5" s="1"/>
  <c r="BZ492" i="5" s="1"/>
  <c r="AK32" i="12" s="1"/>
  <c r="BZ93" i="5" a="1"/>
  <c r="BZ93" i="5" s="1"/>
  <c r="BZ585" i="5" a="1"/>
  <c r="BZ585" i="5" s="1"/>
  <c r="BZ345" i="5" a="1"/>
  <c r="BZ345" i="5" s="1"/>
  <c r="BZ352" i="5" s="1"/>
  <c r="BZ356" i="5" s="1"/>
  <c r="AK24" i="12" s="1"/>
  <c r="BZ636" i="5" a="1"/>
  <c r="BZ636" i="5" s="1"/>
  <c r="BZ209" i="5" a="1"/>
  <c r="BZ209" i="5" s="1"/>
  <c r="BZ261" i="5" a="1"/>
  <c r="BZ261" i="5" s="1"/>
  <c r="BZ267" i="5" s="1"/>
  <c r="BZ271" i="5" s="1"/>
  <c r="AK19" i="12" s="1"/>
  <c r="BZ737" i="5" a="1"/>
  <c r="BZ737" i="5" s="1"/>
  <c r="BZ687" i="5" a="1"/>
  <c r="BZ687" i="5" s="1"/>
  <c r="BZ228" i="5" a="1"/>
  <c r="BZ228" i="5" s="1"/>
  <c r="BZ398" i="5" a="1"/>
  <c r="BZ398" i="5" s="1"/>
  <c r="BZ449" i="5" a="1"/>
  <c r="BZ449" i="5" s="1"/>
  <c r="BZ500" i="5" a="1"/>
  <c r="BZ500" i="5" s="1"/>
  <c r="BZ176" i="5" a="1"/>
  <c r="BZ176" i="5" s="1"/>
  <c r="BZ125" i="5" a="1"/>
  <c r="BZ125" i="5" s="1"/>
  <c r="CA296" i="5" a="1"/>
  <c r="CA296" i="5" s="1"/>
  <c r="CA301" i="5" s="1"/>
  <c r="CA305" i="5" s="1"/>
  <c r="AL21" i="12" s="1"/>
  <c r="CA669" i="5" a="1"/>
  <c r="CA669" i="5" s="1"/>
  <c r="CA618" i="5" a="1"/>
  <c r="CA618" i="5" s="1"/>
  <c r="CA431" i="5" a="1"/>
  <c r="CA431" i="5" s="1"/>
  <c r="CA262" i="5" a="1"/>
  <c r="CA262" i="5" s="1"/>
  <c r="CA347" i="5" a="1"/>
  <c r="CA347" i="5" s="1"/>
  <c r="CA210" i="5" a="1"/>
  <c r="CA210" i="5" s="1"/>
  <c r="CA566" i="5" a="1"/>
  <c r="CA566" i="5" s="1"/>
  <c r="CA482" i="5" a="1"/>
  <c r="CA482" i="5" s="1"/>
  <c r="CA380" i="5" a="1"/>
  <c r="CA380" i="5" s="1"/>
  <c r="CA533" i="5" a="1"/>
  <c r="CA533" i="5" s="1"/>
  <c r="CA539" i="5" s="1"/>
  <c r="CA543" i="5" s="1"/>
  <c r="AL35" i="12" s="1"/>
  <c r="CA126" i="5" a="1"/>
  <c r="CA126" i="5" s="1"/>
  <c r="BZ736" i="5" a="1"/>
  <c r="BZ736" i="5" s="1"/>
  <c r="BZ787" i="5" a="1"/>
  <c r="BZ787" i="5" s="1"/>
  <c r="BZ794" i="5" s="1"/>
  <c r="BZ798" i="5" s="1"/>
  <c r="AK50" i="12" s="1"/>
  <c r="BZ90" i="5" a="1"/>
  <c r="BZ90" i="5" s="1"/>
  <c r="BZ124" i="5" a="1"/>
  <c r="BZ124" i="5" s="1"/>
  <c r="BZ56" i="5" a="1"/>
  <c r="BZ56" i="5" s="1"/>
  <c r="BZ57" i="5" a="1"/>
  <c r="BZ57" i="5" s="1"/>
  <c r="BY743" i="5"/>
  <c r="BY747" i="5" s="1"/>
  <c r="AJ47" i="12" s="1"/>
  <c r="BZ159" i="5" a="1"/>
  <c r="BZ159" i="5" s="1"/>
  <c r="CO9" i="7" a="1"/>
  <c r="CO9" i="7" s="1"/>
  <c r="CO10" i="7" a="1"/>
  <c r="CO10" i="7" s="1"/>
  <c r="CO7" i="7" a="1"/>
  <c r="CO7" i="7" s="1"/>
  <c r="CO8" i="7" a="1"/>
  <c r="CO8" i="7" s="1"/>
  <c r="CO5" i="7" a="1"/>
  <c r="CO5" i="7" s="1"/>
  <c r="CN46" i="7"/>
  <c r="CN47" i="7"/>
  <c r="CM48" i="7"/>
  <c r="BY397" i="5" a="1"/>
  <c r="BY397" i="5" s="1"/>
  <c r="BY403" i="5" s="1"/>
  <c r="BY407" i="5" s="1"/>
  <c r="AJ27" i="12" s="1"/>
  <c r="BY227" i="5" a="1"/>
  <c r="BY227" i="5" s="1"/>
  <c r="BY233" i="5" s="1"/>
  <c r="BY237" i="5" s="1"/>
  <c r="AJ17" i="12" s="1"/>
  <c r="BY177" i="5" a="1"/>
  <c r="BY177" i="5" s="1"/>
  <c r="BY182" i="5" s="1"/>
  <c r="BY186" i="5" s="1"/>
  <c r="AJ14" i="12" s="1"/>
  <c r="CA23" i="5" a="1"/>
  <c r="CA23" i="5" s="1"/>
  <c r="CA75" i="5" a="1"/>
  <c r="CA75" i="5" s="1"/>
  <c r="BY74" i="5" a="1"/>
  <c r="BY74" i="5" s="1"/>
  <c r="BY80" i="5" s="1"/>
  <c r="BY84" i="5" s="1"/>
  <c r="AJ8" i="12" s="1"/>
  <c r="CB58" i="5" a="1"/>
  <c r="CB58" i="5" s="1"/>
  <c r="BY165" i="5"/>
  <c r="BY169" i="5" s="1"/>
  <c r="AJ13" i="12" s="1"/>
  <c r="BZ44" i="5" a="1"/>
  <c r="BZ44" i="5" s="1"/>
  <c r="BZ41" i="5" a="1"/>
  <c r="BZ41" i="5" s="1"/>
  <c r="BZ163" i="5" a="1"/>
  <c r="BZ163" i="5" s="1"/>
  <c r="BZ161" i="5" a="1"/>
  <c r="BZ161" i="5" s="1"/>
  <c r="BZ108" i="5" a="1"/>
  <c r="BZ108" i="5" s="1"/>
  <c r="BZ112" i="5" a="1"/>
  <c r="BZ112" i="5" s="1"/>
  <c r="BZ110" i="5" a="1"/>
  <c r="BZ110" i="5" s="1"/>
  <c r="BZ164" i="5" a="1"/>
  <c r="BZ164" i="5" s="1"/>
  <c r="BZ160" i="5" a="1"/>
  <c r="BZ160" i="5" s="1"/>
  <c r="BZ79" i="5" a="1"/>
  <c r="BZ79" i="5" s="1"/>
  <c r="BZ109" i="5" a="1"/>
  <c r="BZ109" i="5" s="1"/>
  <c r="BZ60" i="5" a="1"/>
  <c r="BZ60" i="5" s="1"/>
  <c r="BZ26" i="5" a="1"/>
  <c r="BZ26" i="5" s="1"/>
  <c r="BZ40" i="5" a="1"/>
  <c r="BZ40" i="5" s="1"/>
  <c r="BZ162" i="5" a="1"/>
  <c r="BZ162" i="5" s="1"/>
  <c r="BZ107" i="5" a="1"/>
  <c r="BZ107" i="5" s="1"/>
  <c r="BZ25" i="5" a="1"/>
  <c r="BZ25" i="5" s="1"/>
  <c r="BZ77" i="5" a="1"/>
  <c r="BZ77" i="5" s="1"/>
  <c r="CA59" i="5" a="1"/>
  <c r="CA59" i="5" s="1"/>
  <c r="CA61" i="5" a="1"/>
  <c r="CA61" i="5" s="1"/>
  <c r="CA27" i="5" a="1"/>
  <c r="CA27" i="5" s="1"/>
  <c r="CA78" i="5" a="1"/>
  <c r="CA78" i="5" s="1"/>
  <c r="CA24" i="5" a="1"/>
  <c r="CA24" i="5" s="1"/>
  <c r="BZ158" i="5" a="1"/>
  <c r="BZ158" i="5" s="1"/>
  <c r="BZ39" i="5" a="1"/>
  <c r="BZ39" i="5" s="1"/>
  <c r="BZ76" i="5" a="1"/>
  <c r="BZ76" i="5" s="1"/>
  <c r="BZ22" i="5" a="1"/>
  <c r="BZ22" i="5" s="1"/>
  <c r="BZ111" i="5" a="1"/>
  <c r="BZ111" i="5" s="1"/>
  <c r="BZ42" i="5" a="1"/>
  <c r="BZ42" i="5" s="1"/>
  <c r="AP46" i="7"/>
  <c r="AP47" i="7"/>
  <c r="AO48" i="7"/>
  <c r="BY46" i="5"/>
  <c r="BY50" i="5" s="1"/>
  <c r="AJ6" i="12" s="1"/>
  <c r="AV8" i="7" s="1" a="1"/>
  <c r="AV8" i="7" s="1"/>
  <c r="BY114" i="5"/>
  <c r="BY118" i="5" s="1"/>
  <c r="AJ10" i="12" s="1"/>
  <c r="AV6" i="7" s="1" a="1"/>
  <c r="AV6" i="7" s="1"/>
  <c r="BY29" i="5"/>
  <c r="BY33" i="5" s="1"/>
  <c r="AJ5" i="12" s="1"/>
  <c r="BY97" i="5"/>
  <c r="BY101" i="5" s="1"/>
  <c r="AJ9" i="12" s="1"/>
  <c r="AX3" i="7"/>
  <c r="CP6" i="7" s="1" a="1"/>
  <c r="CP6" i="7" s="1"/>
  <c r="CE150" i="5" a="1"/>
  <c r="CE150" i="5" s="1"/>
  <c r="AP150" i="5"/>
  <c r="CD151" i="5"/>
  <c r="CE149" i="5" a="1"/>
  <c r="CE149" i="5" s="1"/>
  <c r="AP149" i="5"/>
  <c r="CE184" i="5" a="1"/>
  <c r="CE184" i="5" s="1"/>
  <c r="AP184" i="5"/>
  <c r="AO183" i="5"/>
  <c r="CD183" i="5" a="1"/>
  <c r="CD183" i="5" s="1"/>
  <c r="CD185" i="5" s="1"/>
  <c r="CE166" i="5" a="1"/>
  <c r="CE166" i="5" s="1"/>
  <c r="AP166" i="5"/>
  <c r="CE167" i="5" a="1"/>
  <c r="CE167" i="5" s="1"/>
  <c r="AP167" i="5"/>
  <c r="CD168" i="5"/>
  <c r="CC133" i="5" a="1"/>
  <c r="CC133" i="5" s="1"/>
  <c r="CC134" i="5" s="1"/>
  <c r="AN133" i="5"/>
  <c r="CE132" i="5" a="1"/>
  <c r="CE132" i="5" s="1"/>
  <c r="AP132" i="5"/>
  <c r="AP116" i="5"/>
  <c r="CE116" i="5" a="1"/>
  <c r="CE116" i="5" s="1"/>
  <c r="AO115" i="5"/>
  <c r="CD115" i="5" a="1"/>
  <c r="CD115" i="5" s="1"/>
  <c r="CD117" i="5" s="1"/>
  <c r="AP99" i="5"/>
  <c r="CE99" i="5" a="1"/>
  <c r="CE99" i="5" s="1"/>
  <c r="CE100" i="5" s="1"/>
  <c r="CG98" i="5" a="1"/>
  <c r="CG98" i="5" s="1"/>
  <c r="AR98" i="5"/>
  <c r="AO81" i="5"/>
  <c r="CD81" i="5" a="1"/>
  <c r="CD81" i="5" s="1"/>
  <c r="CD83" i="5" s="1"/>
  <c r="CE82" i="5" a="1"/>
  <c r="CE82" i="5" s="1"/>
  <c r="AP82" i="5"/>
  <c r="CE65" i="5" a="1"/>
  <c r="CE65" i="5" s="1"/>
  <c r="AP65" i="5"/>
  <c r="AO64" i="5"/>
  <c r="CD64" i="5" a="1"/>
  <c r="CD64" i="5" s="1"/>
  <c r="CD66" i="5" s="1"/>
  <c r="CC48" i="5" a="1"/>
  <c r="CC48" i="5" s="1"/>
  <c r="CC49" i="5" s="1"/>
  <c r="AN48" i="5"/>
  <c r="AP47" i="5"/>
  <c r="CE47" i="5" a="1"/>
  <c r="CE47" i="5" s="1"/>
  <c r="AO30" i="5"/>
  <c r="CD30" i="5" a="1"/>
  <c r="CD30" i="5" s="1"/>
  <c r="CD32" i="5" s="1"/>
  <c r="AO11" i="5"/>
  <c r="AN13" i="5"/>
  <c r="AO5" i="5"/>
  <c r="AN10" i="5"/>
  <c r="AV1354" i="9"/>
  <c r="CN1354" i="9" s="1"/>
  <c r="AU1354" i="9"/>
  <c r="CM1354" i="9" s="1"/>
  <c r="BB1354" i="9"/>
  <c r="CT1354" i="9" s="1"/>
  <c r="AT1354" i="9"/>
  <c r="CL1354" i="9" s="1"/>
  <c r="CL1363" i="9" s="1"/>
  <c r="AH33" i="11" s="1"/>
  <c r="CA464" i="5" s="1" a="1"/>
  <c r="CA464" i="5" s="1"/>
  <c r="BA1354" i="9"/>
  <c r="CS1354" i="9" s="1"/>
  <c r="AY1354" i="9"/>
  <c r="CQ1354" i="9" s="1"/>
  <c r="AX1354" i="9"/>
  <c r="CP1354" i="9" s="1"/>
  <c r="AZ1354" i="9"/>
  <c r="CR1354" i="9" s="1"/>
  <c r="AW1354" i="9"/>
  <c r="CO1354" i="9" s="1"/>
  <c r="F1356" i="9"/>
  <c r="L1355" i="9"/>
  <c r="J1355" i="9"/>
  <c r="K1355" i="9"/>
  <c r="L1309" i="9"/>
  <c r="K1309" i="9"/>
  <c r="F1310" i="9"/>
  <c r="J1309" i="9"/>
  <c r="AW1308" i="9"/>
  <c r="CO1308" i="9" s="1"/>
  <c r="AV1308" i="9"/>
  <c r="CN1308" i="9" s="1"/>
  <c r="BB1308" i="9"/>
  <c r="CT1308" i="9" s="1"/>
  <c r="BA1308" i="9"/>
  <c r="CS1308" i="9" s="1"/>
  <c r="AZ1308" i="9"/>
  <c r="CR1308" i="9" s="1"/>
  <c r="AU1308" i="9"/>
  <c r="CM1308" i="9" s="1"/>
  <c r="CM1316" i="9" s="1"/>
  <c r="AI32" i="11" s="1"/>
  <c r="CB481" i="5" s="1" a="1"/>
  <c r="CB481" i="5" s="1"/>
  <c r="AY1308" i="9"/>
  <c r="CQ1308" i="9" s="1"/>
  <c r="AX1308" i="9"/>
  <c r="CP1308" i="9" s="1"/>
  <c r="AW1261" i="9"/>
  <c r="CO1261" i="9" s="1"/>
  <c r="AU1261" i="9"/>
  <c r="CM1261" i="9" s="1"/>
  <c r="CM1269" i="9" s="1"/>
  <c r="AI31" i="11" s="1"/>
  <c r="CB498" i="5" s="1" a="1"/>
  <c r="CB498" i="5" s="1"/>
  <c r="BB1261" i="9"/>
  <c r="CT1261" i="9" s="1"/>
  <c r="BA1261" i="9"/>
  <c r="CS1261" i="9" s="1"/>
  <c r="AZ1261" i="9"/>
  <c r="CR1261" i="9" s="1"/>
  <c r="AV1261" i="9"/>
  <c r="CN1261" i="9" s="1"/>
  <c r="AY1261" i="9"/>
  <c r="CQ1261" i="9" s="1"/>
  <c r="AX1261" i="9"/>
  <c r="CP1261" i="9" s="1"/>
  <c r="L1262" i="9"/>
  <c r="K1262" i="9"/>
  <c r="F1263" i="9"/>
  <c r="J1262" i="9"/>
  <c r="AU1167" i="9"/>
  <c r="CM1167" i="9" s="1"/>
  <c r="CM1175" i="9" s="1"/>
  <c r="AI29" i="11" s="1"/>
  <c r="CB600" i="5" s="1" a="1"/>
  <c r="CB600" i="5" s="1"/>
  <c r="BB1167" i="9"/>
  <c r="CT1167" i="9" s="1"/>
  <c r="BA1167" i="9"/>
  <c r="CS1167" i="9" s="1"/>
  <c r="AZ1167" i="9"/>
  <c r="CR1167" i="9" s="1"/>
  <c r="AX1167" i="9"/>
  <c r="CP1167" i="9" s="1"/>
  <c r="AV1167" i="9"/>
  <c r="CN1167" i="9" s="1"/>
  <c r="AY1167" i="9"/>
  <c r="CQ1167" i="9" s="1"/>
  <c r="AW1167" i="9"/>
  <c r="CO1167" i="9" s="1"/>
  <c r="L1168" i="9"/>
  <c r="J1168" i="9"/>
  <c r="K1168" i="9"/>
  <c r="F1169" i="9"/>
  <c r="AX1121" i="9"/>
  <c r="CP1121" i="9" s="1"/>
  <c r="AW1121" i="9"/>
  <c r="CO1121" i="9" s="1"/>
  <c r="AZ1121" i="9"/>
  <c r="CR1121" i="9" s="1"/>
  <c r="AY1121" i="9"/>
  <c r="CQ1121" i="9" s="1"/>
  <c r="AV1121" i="9"/>
  <c r="CN1121" i="9" s="1"/>
  <c r="CN1128" i="9" s="1"/>
  <c r="AJ28" i="11" s="1"/>
  <c r="CC617" i="5" s="1" a="1"/>
  <c r="CC617" i="5" s="1"/>
  <c r="BA1121" i="9"/>
  <c r="CS1121" i="9" s="1"/>
  <c r="BB1121" i="9"/>
  <c r="CT1121" i="9" s="1"/>
  <c r="K1122" i="9"/>
  <c r="J1122" i="9"/>
  <c r="L1122" i="9"/>
  <c r="F1123" i="9"/>
  <c r="AW1073" i="9"/>
  <c r="CO1073" i="9" s="1"/>
  <c r="AV1073" i="9"/>
  <c r="CN1073" i="9" s="1"/>
  <c r="AU1073" i="9"/>
  <c r="CM1073" i="9" s="1"/>
  <c r="CM1081" i="9" s="1"/>
  <c r="AI27" i="11" s="1"/>
  <c r="CB634" i="5" s="1" a="1"/>
  <c r="CB634" i="5" s="1"/>
  <c r="BB1073" i="9"/>
  <c r="CT1073" i="9" s="1"/>
  <c r="BA1073" i="9"/>
  <c r="CS1073" i="9" s="1"/>
  <c r="AX1073" i="9"/>
  <c r="CP1073" i="9" s="1"/>
  <c r="AY1073" i="9"/>
  <c r="CQ1073" i="9" s="1"/>
  <c r="AZ1073" i="9"/>
  <c r="CR1073" i="9" s="1"/>
  <c r="L1074" i="9"/>
  <c r="K1074" i="9"/>
  <c r="J1074" i="9"/>
  <c r="F1075" i="9"/>
  <c r="AU979" i="9"/>
  <c r="CM979" i="9" s="1"/>
  <c r="CM987" i="9" s="1"/>
  <c r="AI25" i="11" s="1"/>
  <c r="CB857" i="5" s="1" a="1"/>
  <c r="CB857" i="5" s="1"/>
  <c r="CB862" i="5" s="1"/>
  <c r="CB866" i="5" s="1"/>
  <c r="AM54" i="12" s="1"/>
  <c r="BB979" i="9"/>
  <c r="CT979" i="9" s="1"/>
  <c r="BA979" i="9"/>
  <c r="CS979" i="9" s="1"/>
  <c r="AZ979" i="9"/>
  <c r="CR979" i="9" s="1"/>
  <c r="AX979" i="9"/>
  <c r="CP979" i="9" s="1"/>
  <c r="AV979" i="9"/>
  <c r="CN979" i="9" s="1"/>
  <c r="AY979" i="9"/>
  <c r="CQ979" i="9" s="1"/>
  <c r="AW979" i="9"/>
  <c r="CO979" i="9" s="1"/>
  <c r="L980" i="9"/>
  <c r="J980" i="9"/>
  <c r="K980" i="9"/>
  <c r="F981" i="9"/>
  <c r="L933" i="9"/>
  <c r="J933" i="9"/>
  <c r="K933" i="9"/>
  <c r="F934" i="9"/>
  <c r="AU932" i="9"/>
  <c r="CM932" i="9" s="1"/>
  <c r="CM940" i="9" s="1"/>
  <c r="AI24" i="11" s="1"/>
  <c r="CB874" i="5" s="1" a="1"/>
  <c r="CB874" i="5" s="1"/>
  <c r="BB932" i="9"/>
  <c r="CT932" i="9" s="1"/>
  <c r="BA932" i="9"/>
  <c r="CS932" i="9" s="1"/>
  <c r="AZ932" i="9"/>
  <c r="CR932" i="9" s="1"/>
  <c r="AX932" i="9"/>
  <c r="CP932" i="9" s="1"/>
  <c r="AV932" i="9"/>
  <c r="CN932" i="9" s="1"/>
  <c r="AY932" i="9"/>
  <c r="CQ932" i="9" s="1"/>
  <c r="AW932" i="9"/>
  <c r="CO932" i="9" s="1"/>
  <c r="CK893" i="9"/>
  <c r="AG23" i="11" s="1"/>
  <c r="BZ891" i="5" s="1" a="1"/>
  <c r="BZ891" i="5" s="1"/>
  <c r="AV851" i="9"/>
  <c r="CN851" i="9" s="1"/>
  <c r="CT860" i="9"/>
  <c r="CM853" i="9"/>
  <c r="CS859" i="9"/>
  <c r="CQ857" i="9"/>
  <c r="CR858" i="9"/>
  <c r="CN854" i="9"/>
  <c r="CP856" i="9"/>
  <c r="CL852" i="9"/>
  <c r="CO855" i="9"/>
  <c r="AV884" i="9"/>
  <c r="CN884" i="9" s="1"/>
  <c r="AU884" i="9"/>
  <c r="CM884" i="9" s="1"/>
  <c r="BB884" i="9"/>
  <c r="CT884" i="9" s="1"/>
  <c r="AT884" i="9"/>
  <c r="CL884" i="9" s="1"/>
  <c r="BA884" i="9"/>
  <c r="CS884" i="9" s="1"/>
  <c r="AZ884" i="9"/>
  <c r="CR884" i="9" s="1"/>
  <c r="AX884" i="9"/>
  <c r="CP884" i="9" s="1"/>
  <c r="AW884" i="9"/>
  <c r="CO884" i="9" s="1"/>
  <c r="AY884" i="9"/>
  <c r="CQ884" i="9" s="1"/>
  <c r="F886" i="9"/>
  <c r="L885" i="9"/>
  <c r="K885" i="9"/>
  <c r="J885" i="9"/>
  <c r="AW744" i="9"/>
  <c r="CO744" i="9" s="1"/>
  <c r="AV744" i="9"/>
  <c r="CN744" i="9" s="1"/>
  <c r="AU744" i="9"/>
  <c r="CM744" i="9" s="1"/>
  <c r="CM752" i="9" s="1"/>
  <c r="AI20" i="11" s="1"/>
  <c r="BB744" i="9"/>
  <c r="CT744" i="9" s="1"/>
  <c r="AZ744" i="9"/>
  <c r="CR744" i="9" s="1"/>
  <c r="AY744" i="9"/>
  <c r="CQ744" i="9" s="1"/>
  <c r="BA744" i="9"/>
  <c r="CS744" i="9" s="1"/>
  <c r="AX744" i="9"/>
  <c r="CP744" i="9" s="1"/>
  <c r="L745" i="9"/>
  <c r="F746" i="9"/>
  <c r="K745" i="9"/>
  <c r="J745" i="9"/>
  <c r="F275" i="9"/>
  <c r="L274" i="9"/>
  <c r="K274" i="9"/>
  <c r="J274" i="9"/>
  <c r="BB273" i="9"/>
  <c r="CT273" i="9" s="1"/>
  <c r="AT273" i="9"/>
  <c r="CL273" i="9" s="1"/>
  <c r="CL282" i="9" s="1"/>
  <c r="AH10" i="11" s="1"/>
  <c r="BA273" i="9"/>
  <c r="CS273" i="9" s="1"/>
  <c r="AZ273" i="9"/>
  <c r="CR273" i="9" s="1"/>
  <c r="AY273" i="9"/>
  <c r="CQ273" i="9" s="1"/>
  <c r="AW273" i="9"/>
  <c r="CO273" i="9" s="1"/>
  <c r="AX273" i="9"/>
  <c r="CP273" i="9" s="1"/>
  <c r="AV273" i="9"/>
  <c r="CN273" i="9" s="1"/>
  <c r="AU273" i="9"/>
  <c r="CM273" i="9" s="1"/>
  <c r="BB85" i="9"/>
  <c r="CT85" i="9" s="1"/>
  <c r="AT85" i="9"/>
  <c r="CL85" i="9" s="1"/>
  <c r="CL94" i="9" s="1"/>
  <c r="AH6" i="11" s="1"/>
  <c r="BA85" i="9"/>
  <c r="CS85" i="9" s="1"/>
  <c r="AX85" i="9"/>
  <c r="CP85" i="9" s="1"/>
  <c r="AU85" i="9"/>
  <c r="CM85" i="9" s="1"/>
  <c r="AZ85" i="9"/>
  <c r="CR85" i="9" s="1"/>
  <c r="AY85" i="9"/>
  <c r="CQ85" i="9" s="1"/>
  <c r="AV85" i="9"/>
  <c r="CN85" i="9" s="1"/>
  <c r="AW85" i="9"/>
  <c r="CO85" i="9" s="1"/>
  <c r="F87" i="9"/>
  <c r="L86" i="9"/>
  <c r="J86" i="9"/>
  <c r="K86" i="9"/>
  <c r="AW40" i="9"/>
  <c r="CO40" i="9" s="1"/>
  <c r="BA40" i="9"/>
  <c r="CS40" i="9" s="1"/>
  <c r="BB40" i="9"/>
  <c r="CT40" i="9" s="1"/>
  <c r="AX40" i="9"/>
  <c r="CP40" i="9" s="1"/>
  <c r="AZ40" i="9"/>
  <c r="CR40" i="9" s="1"/>
  <c r="AY40" i="9"/>
  <c r="CQ40" i="9" s="1"/>
  <c r="AV40" i="9"/>
  <c r="CN40" i="9" s="1"/>
  <c r="CN47" i="9" s="1"/>
  <c r="AJ5" i="11" s="1"/>
  <c r="AW790" i="9"/>
  <c r="CO790" i="9" s="1"/>
  <c r="AY790" i="9"/>
  <c r="CQ790" i="9" s="1"/>
  <c r="AT790" i="9"/>
  <c r="CL790" i="9" s="1"/>
  <c r="CL799" i="9" s="1"/>
  <c r="AH21" i="11" s="1"/>
  <c r="BB790" i="9"/>
  <c r="CT790" i="9" s="1"/>
  <c r="BA790" i="9"/>
  <c r="CS790" i="9" s="1"/>
  <c r="AU790" i="9"/>
  <c r="CM790" i="9" s="1"/>
  <c r="AX790" i="9"/>
  <c r="CP790" i="9" s="1"/>
  <c r="AV790" i="9"/>
  <c r="CN790" i="9" s="1"/>
  <c r="AZ790" i="9"/>
  <c r="CR790" i="9" s="1"/>
  <c r="F698" i="9"/>
  <c r="J697" i="9"/>
  <c r="K697" i="9"/>
  <c r="L697" i="9"/>
  <c r="J227" i="9"/>
  <c r="K227" i="9"/>
  <c r="L227" i="9"/>
  <c r="F228" i="9"/>
  <c r="J791" i="9"/>
  <c r="K791" i="9"/>
  <c r="F792" i="9"/>
  <c r="L791" i="9"/>
  <c r="F137" i="9"/>
  <c r="J136" i="9"/>
  <c r="J322" i="9"/>
  <c r="L322" i="9"/>
  <c r="K322" i="9"/>
  <c r="F323" i="9"/>
  <c r="AU226" i="9"/>
  <c r="CM226" i="9" s="1"/>
  <c r="AV226" i="9"/>
  <c r="CN226" i="9" s="1"/>
  <c r="BB226" i="9"/>
  <c r="CT226" i="9" s="1"/>
  <c r="BA226" i="9"/>
  <c r="CS226" i="9" s="1"/>
  <c r="AX226" i="9"/>
  <c r="CP226" i="9" s="1"/>
  <c r="AZ226" i="9"/>
  <c r="CR226" i="9" s="1"/>
  <c r="AT226" i="9"/>
  <c r="CL226" i="9" s="1"/>
  <c r="CL235" i="9" s="1"/>
  <c r="AH9" i="11" s="1"/>
  <c r="AY226" i="9"/>
  <c r="CQ226" i="9" s="1"/>
  <c r="AW226" i="9"/>
  <c r="CO226" i="9" s="1"/>
  <c r="AW132" i="9"/>
  <c r="CO132" i="9" s="1"/>
  <c r="BB132" i="9"/>
  <c r="CT132" i="9" s="1"/>
  <c r="AZ132" i="9"/>
  <c r="CR132" i="9" s="1"/>
  <c r="AY132" i="9"/>
  <c r="CQ132" i="9" s="1"/>
  <c r="AT132" i="9"/>
  <c r="CL132" i="9" s="1"/>
  <c r="CL141" i="9" s="1"/>
  <c r="AH7" i="11" s="1"/>
  <c r="AV132" i="9"/>
  <c r="CN132" i="9" s="1"/>
  <c r="AU132" i="9"/>
  <c r="CM132" i="9" s="1"/>
  <c r="BA132" i="9"/>
  <c r="CS132" i="9" s="1"/>
  <c r="AX132" i="9"/>
  <c r="CP132" i="9" s="1"/>
  <c r="AV321" i="9"/>
  <c r="CN321" i="9" s="1"/>
  <c r="AY321" i="9"/>
  <c r="CQ321" i="9" s="1"/>
  <c r="AX321" i="9"/>
  <c r="CP321" i="9" s="1"/>
  <c r="AU321" i="9"/>
  <c r="CM321" i="9" s="1"/>
  <c r="CM329" i="9" s="1"/>
  <c r="AI11" i="11" s="1"/>
  <c r="AZ321" i="9"/>
  <c r="CR321" i="9" s="1"/>
  <c r="AW321" i="9"/>
  <c r="CO321" i="9" s="1"/>
  <c r="BA321" i="9"/>
  <c r="CS321" i="9" s="1"/>
  <c r="BB321" i="9"/>
  <c r="CT321" i="9" s="1"/>
  <c r="L41" i="9"/>
  <c r="F42" i="9"/>
  <c r="J41" i="9"/>
  <c r="K41" i="9"/>
  <c r="H134" i="9"/>
  <c r="L133" i="9"/>
  <c r="K133" i="9"/>
  <c r="BB696" i="9"/>
  <c r="CT696" i="9" s="1"/>
  <c r="AU696" i="9"/>
  <c r="CM696" i="9" s="1"/>
  <c r="AW696" i="9"/>
  <c r="CO696" i="9" s="1"/>
  <c r="AV696" i="9"/>
  <c r="CN696" i="9" s="1"/>
  <c r="AZ696" i="9"/>
  <c r="CR696" i="9" s="1"/>
  <c r="AY696" i="9"/>
  <c r="CQ696" i="9" s="1"/>
  <c r="BA696" i="9"/>
  <c r="CS696" i="9" s="1"/>
  <c r="AX696" i="9"/>
  <c r="CP696" i="9" s="1"/>
  <c r="AT696" i="9"/>
  <c r="CL696" i="9" s="1"/>
  <c r="CL705" i="9" s="1"/>
  <c r="AH19" i="11" s="1"/>
  <c r="AH237" i="1"/>
  <c r="AH240" i="1" s="1"/>
  <c r="AI203" i="1"/>
  <c r="AI206" i="1" s="1"/>
  <c r="AJ169" i="1"/>
  <c r="AJ172" i="1" s="1"/>
  <c r="CA890" i="5" l="1" a="1"/>
  <c r="CA890" i="5" s="1"/>
  <c r="CA839" i="5" a="1"/>
  <c r="CA839" i="5" s="1"/>
  <c r="CA845" i="5" s="1"/>
  <c r="CA849" i="5" s="1"/>
  <c r="AL53" i="12" s="1"/>
  <c r="BZ896" i="5"/>
  <c r="BZ900" i="5" s="1"/>
  <c r="AK56" i="12" s="1"/>
  <c r="CA873" i="5" a="1"/>
  <c r="CA873" i="5" s="1"/>
  <c r="CA879" i="5" s="1"/>
  <c r="CA883" i="5" s="1"/>
  <c r="AL55" i="12" s="1"/>
  <c r="CA822" i="5" a="1"/>
  <c r="CA822" i="5" s="1"/>
  <c r="CA828" i="5" s="1"/>
  <c r="CA832" i="5" s="1"/>
  <c r="AL52" i="12" s="1"/>
  <c r="AY10" i="7" a="1"/>
  <c r="AY10" i="7" s="1"/>
  <c r="AY15" i="7" a="1"/>
  <c r="AY15" i="7" s="1"/>
  <c r="AY14" i="7" a="1"/>
  <c r="AY14" i="7" s="1"/>
  <c r="AY18" i="7" a="1"/>
  <c r="AY18" i="7" s="1"/>
  <c r="AY9" i="7" a="1"/>
  <c r="AY9" i="7" s="1"/>
  <c r="AY12" i="7" a="1"/>
  <c r="AY12" i="7" s="1"/>
  <c r="AY13" i="7" a="1"/>
  <c r="AY13" i="7" s="1"/>
  <c r="AY11" i="7" a="1"/>
  <c r="AY11" i="7" s="1"/>
  <c r="AY17" i="7" a="1"/>
  <c r="AY17" i="7" s="1"/>
  <c r="AY19" i="7" a="1"/>
  <c r="AY19" i="7" s="1"/>
  <c r="AY22" i="7" a="1"/>
  <c r="AY22" i="7" s="1"/>
  <c r="AY20" i="7" a="1"/>
  <c r="AY20" i="7" s="1"/>
  <c r="AY25" i="7" a="1"/>
  <c r="AY25" i="7" s="1"/>
  <c r="AY23" i="7" a="1"/>
  <c r="AY23" i="7" s="1"/>
  <c r="AY21" i="7" a="1"/>
  <c r="AY21" i="7" s="1"/>
  <c r="AY16" i="7" a="1"/>
  <c r="AY16" i="7" s="1"/>
  <c r="AY24" i="7" a="1"/>
  <c r="AY24" i="7" s="1"/>
  <c r="AY26" i="7" a="1"/>
  <c r="AY26" i="7" s="1"/>
  <c r="AY27" i="7" a="1"/>
  <c r="AY27" i="7" s="1"/>
  <c r="AY33" i="7" a="1"/>
  <c r="AY33" i="7" s="1"/>
  <c r="AY35" i="7" a="1"/>
  <c r="AY35" i="7" s="1"/>
  <c r="AY36" i="7" a="1"/>
  <c r="AY36" i="7" s="1"/>
  <c r="AY34" i="7" a="1"/>
  <c r="AY34" i="7" s="1"/>
  <c r="AY28" i="7" a="1"/>
  <c r="AY28" i="7" s="1"/>
  <c r="AY30" i="7" a="1"/>
  <c r="AY30" i="7" s="1"/>
  <c r="AY38" i="7" a="1"/>
  <c r="AY38" i="7" s="1"/>
  <c r="AY40" i="7" a="1"/>
  <c r="AY40" i="7" s="1"/>
  <c r="AY43" i="7" a="1"/>
  <c r="AY43" i="7" s="1"/>
  <c r="AY29" i="7" a="1"/>
  <c r="AY29" i="7" s="1"/>
  <c r="AY32" i="7" a="1"/>
  <c r="AY32" i="7" s="1"/>
  <c r="AY31" i="7" a="1"/>
  <c r="AY31" i="7" s="1"/>
  <c r="AY42" i="7" a="1"/>
  <c r="AY42" i="7" s="1"/>
  <c r="AY37" i="7" a="1"/>
  <c r="AY37" i="7" s="1"/>
  <c r="AY39" i="7" a="1"/>
  <c r="AY39" i="7" s="1"/>
  <c r="AY44" i="7" a="1"/>
  <c r="AY44" i="7" s="1"/>
  <c r="AY41" i="7" a="1"/>
  <c r="AY41" i="7" s="1"/>
  <c r="CA471" i="5"/>
  <c r="CA475" i="5" s="1"/>
  <c r="AL31" i="12" s="1"/>
  <c r="BZ743" i="5"/>
  <c r="BZ747" i="5" s="1"/>
  <c r="AK47" i="12" s="1"/>
  <c r="BZ131" i="5"/>
  <c r="BZ135" i="5" s="1"/>
  <c r="AK11" i="12" s="1"/>
  <c r="BZ63" i="5"/>
  <c r="BZ67" i="5" s="1"/>
  <c r="AK7" i="12" s="1"/>
  <c r="AW5" i="7" s="1" a="1"/>
  <c r="AW5" i="7" s="1"/>
  <c r="CB719" i="5" a="1"/>
  <c r="CB719" i="5" s="1"/>
  <c r="CB534" i="5" a="1"/>
  <c r="CB534" i="5" s="1"/>
  <c r="CB770" i="5" a="1"/>
  <c r="CB770" i="5" s="1"/>
  <c r="CB777" i="5" s="1"/>
  <c r="CB781" i="5" s="1"/>
  <c r="AM49" i="12" s="1"/>
  <c r="CB567" i="5" a="1"/>
  <c r="CB567" i="5" s="1"/>
  <c r="CB379" i="5" a="1"/>
  <c r="CB379" i="5" s="1"/>
  <c r="CB73" i="5" a="1"/>
  <c r="CB73" i="5" s="1"/>
  <c r="CA345" i="5" a="1"/>
  <c r="CA345" i="5" s="1"/>
  <c r="CA352" i="5" s="1"/>
  <c r="CA356" i="5" s="1"/>
  <c r="AL24" i="12" s="1"/>
  <c r="CA228" i="5" a="1"/>
  <c r="CA228" i="5" s="1"/>
  <c r="CA585" i="5" a="1"/>
  <c r="CA585" i="5" s="1"/>
  <c r="CA398" i="5" a="1"/>
  <c r="CA398" i="5" s="1"/>
  <c r="CA687" i="5" a="1"/>
  <c r="CA687" i="5" s="1"/>
  <c r="CA209" i="5" a="1"/>
  <c r="CA209" i="5" s="1"/>
  <c r="CA261" i="5" a="1"/>
  <c r="CA261" i="5" s="1"/>
  <c r="CA267" i="5" s="1"/>
  <c r="CA271" i="5" s="1"/>
  <c r="AL19" i="12" s="1"/>
  <c r="CA737" i="5" a="1"/>
  <c r="CA737" i="5" s="1"/>
  <c r="CA636" i="5" a="1"/>
  <c r="CA636" i="5" s="1"/>
  <c r="CA500" i="5" a="1"/>
  <c r="CA500" i="5" s="1"/>
  <c r="CA449" i="5" a="1"/>
  <c r="CA449" i="5" s="1"/>
  <c r="CA125" i="5" a="1"/>
  <c r="CA125" i="5" s="1"/>
  <c r="CA176" i="5" a="1"/>
  <c r="CA176" i="5" s="1"/>
  <c r="CA787" i="5" a="1"/>
  <c r="CA787" i="5" s="1"/>
  <c r="CA794" i="5" s="1"/>
  <c r="CA798" i="5" s="1"/>
  <c r="AL50" i="12" s="1"/>
  <c r="CA736" i="5" a="1"/>
  <c r="CA736" i="5" s="1"/>
  <c r="CA90" i="5" a="1"/>
  <c r="CA90" i="5" s="1"/>
  <c r="CA124" i="5" a="1"/>
  <c r="CA124" i="5" s="1"/>
  <c r="CA244" i="5" a="1"/>
  <c r="CA244" i="5" s="1"/>
  <c r="CA250" i="5" s="1"/>
  <c r="CA254" i="5" s="1"/>
  <c r="AL18" i="12" s="1"/>
  <c r="CA328" i="5" a="1"/>
  <c r="CA328" i="5" s="1"/>
  <c r="CA335" i="5" s="1"/>
  <c r="CA339" i="5" s="1"/>
  <c r="AL23" i="12" s="1"/>
  <c r="CA141" i="5" a="1"/>
  <c r="CA141" i="5" s="1"/>
  <c r="CA148" i="5" s="1"/>
  <c r="CA152" i="5" s="1"/>
  <c r="AL12" i="12" s="1"/>
  <c r="CA619" i="5" a="1"/>
  <c r="CA619" i="5" s="1"/>
  <c r="CA624" i="5" s="1"/>
  <c r="CA628" i="5" s="1"/>
  <c r="AL40" i="12" s="1"/>
  <c r="CA670" i="5" a="1"/>
  <c r="CA670" i="5" s="1"/>
  <c r="CA675" i="5" s="1"/>
  <c r="CA679" i="5" s="1"/>
  <c r="AL43" i="12" s="1"/>
  <c r="CA211" i="5" a="1"/>
  <c r="CA211" i="5" s="1"/>
  <c r="CA720" i="5" a="1"/>
  <c r="CA720" i="5" s="1"/>
  <c r="CA726" i="5" s="1"/>
  <c r="CA730" i="5" s="1"/>
  <c r="AL46" i="12" s="1"/>
  <c r="CA432" i="5" a="1"/>
  <c r="CA432" i="5" s="1"/>
  <c r="CA437" i="5" s="1"/>
  <c r="CA441" i="5" s="1"/>
  <c r="AL29" i="12" s="1"/>
  <c r="CA192" i="5" a="1"/>
  <c r="CA192" i="5" s="1"/>
  <c r="CA199" i="5" s="1"/>
  <c r="CA203" i="5" s="1"/>
  <c r="AL15" i="12" s="1"/>
  <c r="CA568" i="5" a="1"/>
  <c r="CA568" i="5" s="1"/>
  <c r="CA573" i="5" s="1"/>
  <c r="CA577" i="5" s="1"/>
  <c r="AL37" i="12" s="1"/>
  <c r="CA381" i="5" a="1"/>
  <c r="CA381" i="5" s="1"/>
  <c r="CA386" i="5" s="1"/>
  <c r="CA390" i="5" s="1"/>
  <c r="AL26" i="12" s="1"/>
  <c r="CA483" i="5" a="1"/>
  <c r="CA483" i="5" s="1"/>
  <c r="CA488" i="5" s="1"/>
  <c r="CA492" i="5" s="1"/>
  <c r="AL32" i="12" s="1"/>
  <c r="CA93" i="5" a="1"/>
  <c r="CA93" i="5" s="1"/>
  <c r="CA584" i="5" a="1"/>
  <c r="CA584" i="5" s="1"/>
  <c r="CA396" i="5" a="1"/>
  <c r="CA396" i="5" s="1"/>
  <c r="BZ583" i="5" a="1"/>
  <c r="BZ583" i="5" s="1"/>
  <c r="BZ590" i="5" s="1"/>
  <c r="BZ594" i="5" s="1"/>
  <c r="AK38" i="12" s="1"/>
  <c r="BZ686" i="5" a="1"/>
  <c r="BZ686" i="5" s="1"/>
  <c r="BZ692" i="5" s="1"/>
  <c r="BZ696" i="5" s="1"/>
  <c r="AK44" i="12" s="1"/>
  <c r="BZ635" i="5" a="1"/>
  <c r="BZ635" i="5" s="1"/>
  <c r="BZ641" i="5" s="1"/>
  <c r="BZ645" i="5" s="1"/>
  <c r="AK41" i="12" s="1"/>
  <c r="BZ499" i="5" a="1"/>
  <c r="BZ499" i="5" s="1"/>
  <c r="BZ505" i="5" s="1"/>
  <c r="BZ509" i="5" s="1"/>
  <c r="AK33" i="12" s="1"/>
  <c r="BZ448" i="5" a="1"/>
  <c r="BZ448" i="5" s="1"/>
  <c r="BZ454" i="5" s="1"/>
  <c r="BZ458" i="5" s="1"/>
  <c r="AK30" i="12" s="1"/>
  <c r="CB296" i="5" a="1"/>
  <c r="CB296" i="5" s="1"/>
  <c r="CB301" i="5" s="1"/>
  <c r="CB305" i="5" s="1"/>
  <c r="AM21" i="12" s="1"/>
  <c r="CB618" i="5" a="1"/>
  <c r="CB618" i="5" s="1"/>
  <c r="CB669" i="5" a="1"/>
  <c r="CB669" i="5" s="1"/>
  <c r="CB210" i="5" a="1"/>
  <c r="CB210" i="5" s="1"/>
  <c r="CB566" i="5" a="1"/>
  <c r="CB566" i="5" s="1"/>
  <c r="CB347" i="5" a="1"/>
  <c r="CB347" i="5" s="1"/>
  <c r="CB431" i="5" a="1"/>
  <c r="CB431" i="5" s="1"/>
  <c r="CB262" i="5" a="1"/>
  <c r="CB262" i="5" s="1"/>
  <c r="CB533" i="5" a="1"/>
  <c r="CB533" i="5" s="1"/>
  <c r="CB482" i="5" a="1"/>
  <c r="CB482" i="5" s="1"/>
  <c r="CB380" i="5" a="1"/>
  <c r="CB380" i="5" s="1"/>
  <c r="CB126" i="5" a="1"/>
  <c r="CB126" i="5" s="1"/>
  <c r="CB652" i="5" a="1"/>
  <c r="CB652" i="5" s="1"/>
  <c r="CB658" i="5" s="1"/>
  <c r="CB662" i="5" s="1"/>
  <c r="AM42" i="12" s="1"/>
  <c r="CB516" i="5" a="1"/>
  <c r="CB516" i="5" s="1"/>
  <c r="CB522" i="5" s="1"/>
  <c r="CB526" i="5" s="1"/>
  <c r="AM34" i="12" s="1"/>
  <c r="CB549" i="5" a="1"/>
  <c r="CB549" i="5" s="1"/>
  <c r="CB601" i="5" a="1"/>
  <c r="CB601" i="5" s="1"/>
  <c r="CB607" i="5" s="1"/>
  <c r="CB611" i="5" s="1"/>
  <c r="AM39" i="12" s="1"/>
  <c r="CB414" i="5" a="1"/>
  <c r="CB414" i="5" s="1"/>
  <c r="CB420" i="5" s="1"/>
  <c r="CB424" i="5" s="1"/>
  <c r="AM28" i="12" s="1"/>
  <c r="CB465" i="5" a="1"/>
  <c r="CB465" i="5" s="1"/>
  <c r="CB363" i="5" a="1"/>
  <c r="CB363" i="5" s="1"/>
  <c r="CB330" i="5" a="1"/>
  <c r="CB330" i="5" s="1"/>
  <c r="CB245" i="5" a="1"/>
  <c r="CB245" i="5" s="1"/>
  <c r="CB143" i="5" a="1"/>
  <c r="CB143" i="5" s="1"/>
  <c r="CB193" i="5" a="1"/>
  <c r="CB193" i="5" s="1"/>
  <c r="CA159" i="5" a="1"/>
  <c r="CA159" i="5" s="1"/>
  <c r="CA550" i="5" a="1"/>
  <c r="CA550" i="5" s="1"/>
  <c r="CA556" i="5" s="1"/>
  <c r="CA560" i="5" s="1"/>
  <c r="AL36" i="12" s="1"/>
  <c r="CA362" i="5" a="1"/>
  <c r="CA362" i="5" s="1"/>
  <c r="CA369" i="5" s="1"/>
  <c r="CA373" i="5" s="1"/>
  <c r="AL25" i="12" s="1"/>
  <c r="AX7" i="7" s="1" a="1"/>
  <c r="AX7" i="7" s="1"/>
  <c r="CA56" i="5" a="1"/>
  <c r="CA56" i="5" s="1"/>
  <c r="CA57" i="5" a="1"/>
  <c r="CA57" i="5" s="1"/>
  <c r="BZ216" i="5"/>
  <c r="BZ220" i="5" s="1"/>
  <c r="AK16" i="12" s="1"/>
  <c r="CC226" i="5" a="1"/>
  <c r="CC226" i="5" s="1"/>
  <c r="CC175" i="5" a="1"/>
  <c r="CC175" i="5" s="1"/>
  <c r="CP10" i="7" a="1"/>
  <c r="CP10" i="7" s="1"/>
  <c r="CP8" i="7" a="1"/>
  <c r="CP8" i="7" s="1"/>
  <c r="CP7" i="7" a="1"/>
  <c r="CP7" i="7" s="1"/>
  <c r="CP9" i="7" a="1"/>
  <c r="CP9" i="7" s="1"/>
  <c r="CP5" i="7" a="1"/>
  <c r="CP5" i="7" s="1"/>
  <c r="CN48" i="7"/>
  <c r="CO46" i="7"/>
  <c r="CO47" i="7"/>
  <c r="BZ227" i="5" a="1"/>
  <c r="BZ227" i="5" s="1"/>
  <c r="BZ233" i="5" s="1"/>
  <c r="BZ237" i="5" s="1"/>
  <c r="AK17" i="12" s="1"/>
  <c r="BZ397" i="5" a="1"/>
  <c r="BZ397" i="5" s="1"/>
  <c r="BZ403" i="5" s="1"/>
  <c r="BZ407" i="5" s="1"/>
  <c r="AK27" i="12" s="1"/>
  <c r="BZ177" i="5" a="1"/>
  <c r="BZ177" i="5" s="1"/>
  <c r="BZ182" i="5" s="1"/>
  <c r="BZ186" i="5" s="1"/>
  <c r="AK14" i="12" s="1"/>
  <c r="BZ74" i="5" a="1"/>
  <c r="BZ74" i="5" s="1"/>
  <c r="BZ80" i="5" s="1"/>
  <c r="BZ84" i="5" s="1"/>
  <c r="AK8" i="12" s="1"/>
  <c r="CB23" i="5" a="1"/>
  <c r="CB23" i="5" s="1"/>
  <c r="CB75" i="5" a="1"/>
  <c r="CB75" i="5" s="1"/>
  <c r="CC58" i="5" a="1"/>
  <c r="CC58" i="5" s="1"/>
  <c r="BZ165" i="5"/>
  <c r="BZ169" i="5" s="1"/>
  <c r="AK13" i="12" s="1"/>
  <c r="CA60" i="5" a="1"/>
  <c r="CA60" i="5" s="1"/>
  <c r="CA164" i="5" a="1"/>
  <c r="CA164" i="5" s="1"/>
  <c r="CA162" i="5" a="1"/>
  <c r="CA162" i="5" s="1"/>
  <c r="CA160" i="5" a="1"/>
  <c r="CA160" i="5" s="1"/>
  <c r="CA163" i="5" a="1"/>
  <c r="CA163" i="5" s="1"/>
  <c r="CA161" i="5" a="1"/>
  <c r="CA161" i="5" s="1"/>
  <c r="CA41" i="5" a="1"/>
  <c r="CA41" i="5" s="1"/>
  <c r="CA108" i="5" a="1"/>
  <c r="CA108" i="5" s="1"/>
  <c r="CA79" i="5" a="1"/>
  <c r="CA79" i="5" s="1"/>
  <c r="CA40" i="5" a="1"/>
  <c r="CA40" i="5" s="1"/>
  <c r="CA77" i="5" a="1"/>
  <c r="CA77" i="5" s="1"/>
  <c r="CA44" i="5" a="1"/>
  <c r="CA44" i="5" s="1"/>
  <c r="CA109" i="5" a="1"/>
  <c r="CA109" i="5" s="1"/>
  <c r="CA107" i="5" a="1"/>
  <c r="CA107" i="5" s="1"/>
  <c r="CA112" i="5" a="1"/>
  <c r="CA112" i="5" s="1"/>
  <c r="CA110" i="5" a="1"/>
  <c r="CA110" i="5" s="1"/>
  <c r="CA26" i="5" a="1"/>
  <c r="CA26" i="5" s="1"/>
  <c r="CA25" i="5" a="1"/>
  <c r="CA25" i="5" s="1"/>
  <c r="CA158" i="5" a="1"/>
  <c r="CA158" i="5" s="1"/>
  <c r="CA39" i="5" a="1"/>
  <c r="CA39" i="5" s="1"/>
  <c r="CA76" i="5" a="1"/>
  <c r="CA76" i="5" s="1"/>
  <c r="CA22" i="5" a="1"/>
  <c r="CA22" i="5" s="1"/>
  <c r="CB61" i="5" a="1"/>
  <c r="CB61" i="5" s="1"/>
  <c r="CB59" i="5" a="1"/>
  <c r="CB59" i="5" s="1"/>
  <c r="CB78" i="5" a="1"/>
  <c r="CB78" i="5" s="1"/>
  <c r="CB27" i="5" a="1"/>
  <c r="CB27" i="5" s="1"/>
  <c r="CB24" i="5" a="1"/>
  <c r="CB24" i="5" s="1"/>
  <c r="CA111" i="5" a="1"/>
  <c r="CA111" i="5" s="1"/>
  <c r="CA42" i="5" a="1"/>
  <c r="CA42" i="5" s="1"/>
  <c r="AQ46" i="7"/>
  <c r="AQ47" i="7"/>
  <c r="AP48" i="7"/>
  <c r="BZ46" i="5"/>
  <c r="BZ50" i="5" s="1"/>
  <c r="AK6" i="12" s="1"/>
  <c r="AW8" i="7" s="1" a="1"/>
  <c r="AW8" i="7" s="1"/>
  <c r="BZ29" i="5"/>
  <c r="BZ33" i="5" s="1"/>
  <c r="AK5" i="12" s="1"/>
  <c r="BZ114" i="5"/>
  <c r="BZ118" i="5" s="1"/>
  <c r="AK10" i="12" s="1"/>
  <c r="AW6" i="7" s="1" a="1"/>
  <c r="AW6" i="7" s="1"/>
  <c r="BZ97" i="5"/>
  <c r="BZ101" i="5" s="1"/>
  <c r="AK9" i="12" s="1"/>
  <c r="CL893" i="9"/>
  <c r="AH23" i="11" s="1"/>
  <c r="CA891" i="5" s="1" a="1"/>
  <c r="CA891" i="5" s="1"/>
  <c r="CE151" i="5"/>
  <c r="AY3" i="7"/>
  <c r="CQ6" i="7" s="1" a="1"/>
  <c r="CQ6" i="7" s="1"/>
  <c r="AQ149" i="5"/>
  <c r="CF149" i="5" a="1"/>
  <c r="CF149" i="5" s="1"/>
  <c r="AQ150" i="5"/>
  <c r="CF150" i="5" a="1"/>
  <c r="CF150" i="5" s="1"/>
  <c r="AP183" i="5"/>
  <c r="CE183" i="5" a="1"/>
  <c r="CE183" i="5" s="1"/>
  <c r="CE185" i="5" s="1"/>
  <c r="CF184" i="5" a="1"/>
  <c r="CF184" i="5" s="1"/>
  <c r="AQ184" i="5"/>
  <c r="CF167" i="5" a="1"/>
  <c r="CF167" i="5" s="1"/>
  <c r="AQ167" i="5"/>
  <c r="AQ166" i="5"/>
  <c r="CF166" i="5" a="1"/>
  <c r="CF166" i="5" s="1"/>
  <c r="CE168" i="5"/>
  <c r="AO133" i="5"/>
  <c r="CD133" i="5" a="1"/>
  <c r="CD133" i="5" s="1"/>
  <c r="CD134" i="5" s="1"/>
  <c r="AQ132" i="5"/>
  <c r="CF132" i="5" a="1"/>
  <c r="CF132" i="5" s="1"/>
  <c r="CE115" i="5" a="1"/>
  <c r="CE115" i="5" s="1"/>
  <c r="CE117" i="5" s="1"/>
  <c r="AP115" i="5"/>
  <c r="CF116" i="5" a="1"/>
  <c r="CF116" i="5" s="1"/>
  <c r="AQ116" i="5"/>
  <c r="CF99" i="5" a="1"/>
  <c r="CF99" i="5" s="1"/>
  <c r="CF100" i="5" s="1"/>
  <c r="AQ99" i="5"/>
  <c r="CH98" i="5" a="1"/>
  <c r="CH98" i="5" s="1"/>
  <c r="AS98" i="5"/>
  <c r="CI98" i="5" s="1" a="1"/>
  <c r="CI98" i="5" s="1"/>
  <c r="CF82" i="5" a="1"/>
  <c r="CF82" i="5" s="1"/>
  <c r="AQ82" i="5"/>
  <c r="AP81" i="5"/>
  <c r="CE81" i="5" a="1"/>
  <c r="CE81" i="5" s="1"/>
  <c r="CE83" i="5" s="1"/>
  <c r="CE64" i="5" a="1"/>
  <c r="CE64" i="5" s="1"/>
  <c r="CE66" i="5" s="1"/>
  <c r="AP64" i="5"/>
  <c r="CF65" i="5" a="1"/>
  <c r="CF65" i="5" s="1"/>
  <c r="AQ65" i="5"/>
  <c r="CD48" i="5" a="1"/>
  <c r="CD48" i="5" s="1"/>
  <c r="CD49" i="5" s="1"/>
  <c r="AO48" i="5"/>
  <c r="AQ47" i="5"/>
  <c r="CF47" i="5" a="1"/>
  <c r="CF47" i="5" s="1"/>
  <c r="AP30" i="5"/>
  <c r="CE30" i="5" a="1"/>
  <c r="CE30" i="5" s="1"/>
  <c r="CE32" i="5" s="1"/>
  <c r="AP5" i="5"/>
  <c r="AO10" i="5"/>
  <c r="AP11" i="5"/>
  <c r="AO13" i="5"/>
  <c r="AW1355" i="9"/>
  <c r="CO1355" i="9" s="1"/>
  <c r="AV1355" i="9"/>
  <c r="CN1355" i="9" s="1"/>
  <c r="AU1355" i="9"/>
  <c r="CM1355" i="9" s="1"/>
  <c r="CM1363" i="9" s="1"/>
  <c r="AI33" i="11" s="1"/>
  <c r="CB464" i="5" s="1" a="1"/>
  <c r="CB464" i="5" s="1"/>
  <c r="BB1355" i="9"/>
  <c r="CT1355" i="9" s="1"/>
  <c r="AZ1355" i="9"/>
  <c r="CR1355" i="9" s="1"/>
  <c r="AY1355" i="9"/>
  <c r="CQ1355" i="9" s="1"/>
  <c r="BA1355" i="9"/>
  <c r="CS1355" i="9" s="1"/>
  <c r="AX1355" i="9"/>
  <c r="CP1355" i="9" s="1"/>
  <c r="L1356" i="9"/>
  <c r="F1357" i="9"/>
  <c r="K1356" i="9"/>
  <c r="J1356" i="9"/>
  <c r="AZ1309" i="9"/>
  <c r="CR1309" i="9" s="1"/>
  <c r="AY1309" i="9"/>
  <c r="CQ1309" i="9" s="1"/>
  <c r="AW1309" i="9"/>
  <c r="CO1309" i="9" s="1"/>
  <c r="AV1309" i="9"/>
  <c r="CN1309" i="9" s="1"/>
  <c r="CN1316" i="9" s="1"/>
  <c r="AJ32" i="11" s="1"/>
  <c r="CC481" i="5" s="1" a="1"/>
  <c r="CC481" i="5" s="1"/>
  <c r="BA1309" i="9"/>
  <c r="CS1309" i="9" s="1"/>
  <c r="BB1309" i="9"/>
  <c r="CT1309" i="9" s="1"/>
  <c r="AX1309" i="9"/>
  <c r="CP1309" i="9" s="1"/>
  <c r="L1310" i="9"/>
  <c r="J1310" i="9"/>
  <c r="F1311" i="9"/>
  <c r="K1310" i="9"/>
  <c r="AZ1262" i="9"/>
  <c r="CR1262" i="9" s="1"/>
  <c r="AX1262" i="9"/>
  <c r="CP1262" i="9" s="1"/>
  <c r="AW1262" i="9"/>
  <c r="CO1262" i="9" s="1"/>
  <c r="AV1262" i="9"/>
  <c r="CN1262" i="9" s="1"/>
  <c r="CN1269" i="9" s="1"/>
  <c r="AJ31" i="11" s="1"/>
  <c r="CC498" i="5" s="1" a="1"/>
  <c r="CC498" i="5" s="1"/>
  <c r="BA1262" i="9"/>
  <c r="CS1262" i="9" s="1"/>
  <c r="BB1262" i="9"/>
  <c r="CT1262" i="9" s="1"/>
  <c r="AY1262" i="9"/>
  <c r="CQ1262" i="9" s="1"/>
  <c r="K1263" i="9"/>
  <c r="J1263" i="9"/>
  <c r="F1264" i="9"/>
  <c r="L1263" i="9"/>
  <c r="K1169" i="9"/>
  <c r="J1169" i="9"/>
  <c r="F1170" i="9"/>
  <c r="L1169" i="9"/>
  <c r="AX1168" i="9"/>
  <c r="CP1168" i="9" s="1"/>
  <c r="AW1168" i="9"/>
  <c r="CO1168" i="9" s="1"/>
  <c r="AV1168" i="9"/>
  <c r="CN1168" i="9" s="1"/>
  <c r="CN1175" i="9" s="1"/>
  <c r="AJ29" i="11" s="1"/>
  <c r="CC600" i="5" s="1" a="1"/>
  <c r="CC600" i="5" s="1"/>
  <c r="BA1168" i="9"/>
  <c r="CS1168" i="9" s="1"/>
  <c r="BB1168" i="9"/>
  <c r="CT1168" i="9" s="1"/>
  <c r="AZ1168" i="9"/>
  <c r="CR1168" i="9" s="1"/>
  <c r="AY1168" i="9"/>
  <c r="CQ1168" i="9" s="1"/>
  <c r="L1123" i="9"/>
  <c r="F1124" i="9"/>
  <c r="K1123" i="9"/>
  <c r="J1123" i="9"/>
  <c r="BB1122" i="9"/>
  <c r="CT1122" i="9" s="1"/>
  <c r="AZ1122" i="9"/>
  <c r="CR1122" i="9" s="1"/>
  <c r="BA1122" i="9"/>
  <c r="CS1122" i="9" s="1"/>
  <c r="AY1122" i="9"/>
  <c r="CQ1122" i="9" s="1"/>
  <c r="AX1122" i="9"/>
  <c r="CP1122" i="9" s="1"/>
  <c r="AW1122" i="9"/>
  <c r="CO1122" i="9" s="1"/>
  <c r="CO1128" i="9" s="1"/>
  <c r="AK28" i="11" s="1"/>
  <c r="CD617" i="5" s="1" a="1"/>
  <c r="CD617" i="5" s="1"/>
  <c r="L1075" i="9"/>
  <c r="K1075" i="9"/>
  <c r="J1075" i="9"/>
  <c r="F1076" i="9"/>
  <c r="AZ1074" i="9"/>
  <c r="CR1074" i="9" s="1"/>
  <c r="AY1074" i="9"/>
  <c r="CQ1074" i="9" s="1"/>
  <c r="AX1074" i="9"/>
  <c r="CP1074" i="9" s="1"/>
  <c r="AW1074" i="9"/>
  <c r="CO1074" i="9" s="1"/>
  <c r="AV1074" i="9"/>
  <c r="CN1074" i="9" s="1"/>
  <c r="CN1081" i="9" s="1"/>
  <c r="AJ27" i="11" s="1"/>
  <c r="CC634" i="5" s="1" a="1"/>
  <c r="CC634" i="5" s="1"/>
  <c r="BA1074" i="9"/>
  <c r="CS1074" i="9" s="1"/>
  <c r="BB1074" i="9"/>
  <c r="CT1074" i="9" s="1"/>
  <c r="K981" i="9"/>
  <c r="J981" i="9"/>
  <c r="F982" i="9"/>
  <c r="L981" i="9"/>
  <c r="AX980" i="9"/>
  <c r="CP980" i="9" s="1"/>
  <c r="AW980" i="9"/>
  <c r="CO980" i="9" s="1"/>
  <c r="AV980" i="9"/>
  <c r="CN980" i="9" s="1"/>
  <c r="CN987" i="9" s="1"/>
  <c r="AJ25" i="11" s="1"/>
  <c r="CC857" i="5" s="1" a="1"/>
  <c r="CC857" i="5" s="1"/>
  <c r="CC862" i="5" s="1"/>
  <c r="CC866" i="5" s="1"/>
  <c r="AN54" i="12" s="1"/>
  <c r="BA980" i="9"/>
  <c r="CS980" i="9" s="1"/>
  <c r="BB980" i="9"/>
  <c r="CT980" i="9" s="1"/>
  <c r="AZ980" i="9"/>
  <c r="CR980" i="9" s="1"/>
  <c r="AY980" i="9"/>
  <c r="CQ980" i="9" s="1"/>
  <c r="K934" i="9"/>
  <c r="J934" i="9"/>
  <c r="F935" i="9"/>
  <c r="L934" i="9"/>
  <c r="AX933" i="9"/>
  <c r="CP933" i="9" s="1"/>
  <c r="AW933" i="9"/>
  <c r="CO933" i="9" s="1"/>
  <c r="AV933" i="9"/>
  <c r="CN933" i="9" s="1"/>
  <c r="CN940" i="9" s="1"/>
  <c r="AJ24" i="11" s="1"/>
  <c r="CC874" i="5" s="1" a="1"/>
  <c r="CC874" i="5" s="1"/>
  <c r="BA933" i="9"/>
  <c r="CS933" i="9" s="1"/>
  <c r="BB933" i="9"/>
  <c r="CT933" i="9" s="1"/>
  <c r="AZ933" i="9"/>
  <c r="CR933" i="9" s="1"/>
  <c r="AY933" i="9"/>
  <c r="CQ933" i="9" s="1"/>
  <c r="CR857" i="9"/>
  <c r="CT859" i="9"/>
  <c r="CS858" i="9"/>
  <c r="CO854" i="9"/>
  <c r="CQ856" i="9"/>
  <c r="CN853" i="9"/>
  <c r="CM852" i="9"/>
  <c r="CP855" i="9"/>
  <c r="AW851" i="9"/>
  <c r="CO851" i="9" s="1"/>
  <c r="AW885" i="9"/>
  <c r="CO885" i="9" s="1"/>
  <c r="AV885" i="9"/>
  <c r="CN885" i="9" s="1"/>
  <c r="AU885" i="9"/>
  <c r="CM885" i="9" s="1"/>
  <c r="BB885" i="9"/>
  <c r="CT885" i="9" s="1"/>
  <c r="BA885" i="9"/>
  <c r="CS885" i="9" s="1"/>
  <c r="AX885" i="9"/>
  <c r="CP885" i="9" s="1"/>
  <c r="AZ885" i="9"/>
  <c r="CR885" i="9" s="1"/>
  <c r="AY885" i="9"/>
  <c r="CQ885" i="9" s="1"/>
  <c r="L886" i="9"/>
  <c r="K886" i="9"/>
  <c r="J886" i="9"/>
  <c r="F887" i="9"/>
  <c r="AZ745" i="9"/>
  <c r="CR745" i="9" s="1"/>
  <c r="AY745" i="9"/>
  <c r="CQ745" i="9" s="1"/>
  <c r="AX745" i="9"/>
  <c r="CP745" i="9" s="1"/>
  <c r="AW745" i="9"/>
  <c r="CO745" i="9" s="1"/>
  <c r="BB745" i="9"/>
  <c r="CT745" i="9" s="1"/>
  <c r="AV745" i="9"/>
  <c r="CN745" i="9" s="1"/>
  <c r="CN752" i="9" s="1"/>
  <c r="AJ20" i="11" s="1"/>
  <c r="BA745" i="9"/>
  <c r="CS745" i="9" s="1"/>
  <c r="L746" i="9"/>
  <c r="K746" i="9"/>
  <c r="J746" i="9"/>
  <c r="F747" i="9"/>
  <c r="AU274" i="9"/>
  <c r="CM274" i="9" s="1"/>
  <c r="CM282" i="9" s="1"/>
  <c r="AI10" i="11" s="1"/>
  <c r="BB274" i="9"/>
  <c r="CT274" i="9" s="1"/>
  <c r="BA274" i="9"/>
  <c r="CS274" i="9" s="1"/>
  <c r="AZ274" i="9"/>
  <c r="CR274" i="9" s="1"/>
  <c r="AX274" i="9"/>
  <c r="CP274" i="9" s="1"/>
  <c r="AY274" i="9"/>
  <c r="CQ274" i="9" s="1"/>
  <c r="AW274" i="9"/>
  <c r="CO274" i="9" s="1"/>
  <c r="AV274" i="9"/>
  <c r="CN274" i="9" s="1"/>
  <c r="L275" i="9"/>
  <c r="J275" i="9"/>
  <c r="K275" i="9"/>
  <c r="F276" i="9"/>
  <c r="AU86" i="9"/>
  <c r="CM86" i="9" s="1"/>
  <c r="CM94" i="9" s="1"/>
  <c r="AI6" i="11" s="1"/>
  <c r="BB86" i="9"/>
  <c r="CT86" i="9" s="1"/>
  <c r="AY86" i="9"/>
  <c r="CQ86" i="9" s="1"/>
  <c r="AW86" i="9"/>
  <c r="CO86" i="9" s="1"/>
  <c r="BA86" i="9"/>
  <c r="CS86" i="9" s="1"/>
  <c r="AX86" i="9"/>
  <c r="CP86" i="9" s="1"/>
  <c r="AV86" i="9"/>
  <c r="CN86" i="9" s="1"/>
  <c r="AZ86" i="9"/>
  <c r="CR86" i="9" s="1"/>
  <c r="F88" i="9"/>
  <c r="K87" i="9"/>
  <c r="L87" i="9"/>
  <c r="J87" i="9"/>
  <c r="L42" i="9"/>
  <c r="F43" i="9"/>
  <c r="J42" i="9"/>
  <c r="K42" i="9"/>
  <c r="F699" i="9"/>
  <c r="J698" i="9"/>
  <c r="K698" i="9"/>
  <c r="L698" i="9"/>
  <c r="J228" i="9"/>
  <c r="L228" i="9"/>
  <c r="K228" i="9"/>
  <c r="F229" i="9"/>
  <c r="F138" i="9"/>
  <c r="J137" i="9"/>
  <c r="AU133" i="9"/>
  <c r="CM133" i="9" s="1"/>
  <c r="CM141" i="9" s="1"/>
  <c r="AI7" i="11" s="1"/>
  <c r="AV133" i="9"/>
  <c r="CN133" i="9" s="1"/>
  <c r="AX133" i="9"/>
  <c r="CP133" i="9" s="1"/>
  <c r="AY133" i="9"/>
  <c r="CQ133" i="9" s="1"/>
  <c r="AW133" i="9"/>
  <c r="CO133" i="9" s="1"/>
  <c r="AZ133" i="9"/>
  <c r="CR133" i="9" s="1"/>
  <c r="BB133" i="9"/>
  <c r="CT133" i="9" s="1"/>
  <c r="BA133" i="9"/>
  <c r="CS133" i="9" s="1"/>
  <c r="K323" i="9"/>
  <c r="F324" i="9"/>
  <c r="J323" i="9"/>
  <c r="L323" i="9"/>
  <c r="AW227" i="9"/>
  <c r="CO227" i="9" s="1"/>
  <c r="BB227" i="9"/>
  <c r="CT227" i="9" s="1"/>
  <c r="AX227" i="9"/>
  <c r="CP227" i="9" s="1"/>
  <c r="AZ227" i="9"/>
  <c r="CR227" i="9" s="1"/>
  <c r="AY227" i="9"/>
  <c r="CQ227" i="9" s="1"/>
  <c r="BA227" i="9"/>
  <c r="CS227" i="9" s="1"/>
  <c r="AU227" i="9"/>
  <c r="CM227" i="9" s="1"/>
  <c r="CM235" i="9" s="1"/>
  <c r="AI9" i="11" s="1"/>
  <c r="AV227" i="9"/>
  <c r="CN227" i="9" s="1"/>
  <c r="H135" i="9"/>
  <c r="K134" i="9"/>
  <c r="L134" i="9"/>
  <c r="K792" i="9"/>
  <c r="L792" i="9"/>
  <c r="F793" i="9"/>
  <c r="J792" i="9"/>
  <c r="AW41" i="9"/>
  <c r="CO41" i="9" s="1"/>
  <c r="CO47" i="9" s="1"/>
  <c r="AK5" i="11" s="1"/>
  <c r="BA41" i="9"/>
  <c r="CS41" i="9" s="1"/>
  <c r="AX41" i="9"/>
  <c r="CP41" i="9" s="1"/>
  <c r="AZ41" i="9"/>
  <c r="CR41" i="9" s="1"/>
  <c r="AY41" i="9"/>
  <c r="CQ41" i="9" s="1"/>
  <c r="BB41" i="9"/>
  <c r="CT41" i="9" s="1"/>
  <c r="AW322" i="9"/>
  <c r="CO322" i="9" s="1"/>
  <c r="AV322" i="9"/>
  <c r="CN322" i="9" s="1"/>
  <c r="CN329" i="9" s="1"/>
  <c r="AJ11" i="11" s="1"/>
  <c r="BB322" i="9"/>
  <c r="CT322" i="9" s="1"/>
  <c r="AY322" i="9"/>
  <c r="CQ322" i="9" s="1"/>
  <c r="AX322" i="9"/>
  <c r="CP322" i="9" s="1"/>
  <c r="BA322" i="9"/>
  <c r="CS322" i="9" s="1"/>
  <c r="AZ322" i="9"/>
  <c r="CR322" i="9" s="1"/>
  <c r="AW791" i="9"/>
  <c r="CO791" i="9" s="1"/>
  <c r="AY791" i="9"/>
  <c r="CQ791" i="9" s="1"/>
  <c r="AV791" i="9"/>
  <c r="CN791" i="9" s="1"/>
  <c r="AZ791" i="9"/>
  <c r="CR791" i="9" s="1"/>
  <c r="BA791" i="9"/>
  <c r="CS791" i="9" s="1"/>
  <c r="BB791" i="9"/>
  <c r="CT791" i="9" s="1"/>
  <c r="AU791" i="9"/>
  <c r="CM791" i="9" s="1"/>
  <c r="CM799" i="9" s="1"/>
  <c r="AI21" i="11" s="1"/>
  <c r="AX791" i="9"/>
  <c r="CP791" i="9" s="1"/>
  <c r="AU697" i="9"/>
  <c r="CM697" i="9" s="1"/>
  <c r="CM705" i="9" s="1"/>
  <c r="AI19" i="11" s="1"/>
  <c r="AW697" i="9"/>
  <c r="CO697" i="9" s="1"/>
  <c r="AV697" i="9"/>
  <c r="CN697" i="9" s="1"/>
  <c r="AZ697" i="9"/>
  <c r="CR697" i="9" s="1"/>
  <c r="AY697" i="9"/>
  <c r="CQ697" i="9" s="1"/>
  <c r="BA697" i="9"/>
  <c r="CS697" i="9" s="1"/>
  <c r="AX697" i="9"/>
  <c r="CP697" i="9" s="1"/>
  <c r="BB697" i="9"/>
  <c r="CT697" i="9" s="1"/>
  <c r="AI237" i="1"/>
  <c r="AI240" i="1" s="1"/>
  <c r="AJ203" i="1"/>
  <c r="AJ206" i="1" s="1"/>
  <c r="AK169" i="1"/>
  <c r="AK172" i="1" s="1"/>
  <c r="CB159" i="5" l="1" a="1"/>
  <c r="CB159" i="5" s="1"/>
  <c r="CB873" i="5" a="1"/>
  <c r="CB873" i="5" s="1"/>
  <c r="CB879" i="5" s="1"/>
  <c r="CB883" i="5" s="1"/>
  <c r="AM55" i="12" s="1"/>
  <c r="CB822" i="5" a="1"/>
  <c r="CB822" i="5" s="1"/>
  <c r="CB828" i="5" s="1"/>
  <c r="CB832" i="5" s="1"/>
  <c r="AM52" i="12" s="1"/>
  <c r="CB890" i="5" a="1"/>
  <c r="CB890" i="5" s="1"/>
  <c r="CB839" i="5" a="1"/>
  <c r="CB839" i="5" s="1"/>
  <c r="CB845" i="5" s="1"/>
  <c r="CB849" i="5" s="1"/>
  <c r="AM53" i="12" s="1"/>
  <c r="CA896" i="5"/>
  <c r="CA900" i="5" s="1"/>
  <c r="AL56" i="12" s="1"/>
  <c r="CB471" i="5"/>
  <c r="CB475" i="5" s="1"/>
  <c r="AM31" i="12" s="1"/>
  <c r="AZ16" i="7" a="1"/>
  <c r="AZ16" i="7" s="1"/>
  <c r="AZ10" i="7" a="1"/>
  <c r="AZ10" i="7" s="1"/>
  <c r="AZ15" i="7" a="1"/>
  <c r="AZ15" i="7" s="1"/>
  <c r="AZ14" i="7" a="1"/>
  <c r="AZ14" i="7" s="1"/>
  <c r="AZ18" i="7" a="1"/>
  <c r="AZ18" i="7" s="1"/>
  <c r="AZ9" i="7" a="1"/>
  <c r="AZ9" i="7" s="1"/>
  <c r="AZ12" i="7" a="1"/>
  <c r="AZ12" i="7" s="1"/>
  <c r="AZ13" i="7" a="1"/>
  <c r="AZ13" i="7" s="1"/>
  <c r="AZ11" i="7" a="1"/>
  <c r="AZ11" i="7" s="1"/>
  <c r="AZ17" i="7" a="1"/>
  <c r="AZ17" i="7" s="1"/>
  <c r="AZ19" i="7" a="1"/>
  <c r="AZ19" i="7" s="1"/>
  <c r="AZ22" i="7" a="1"/>
  <c r="AZ22" i="7" s="1"/>
  <c r="AZ25" i="7" a="1"/>
  <c r="AZ25" i="7" s="1"/>
  <c r="AZ20" i="7" a="1"/>
  <c r="AZ20" i="7" s="1"/>
  <c r="AZ23" i="7" a="1"/>
  <c r="AZ23" i="7" s="1"/>
  <c r="AZ28" i="7" a="1"/>
  <c r="AZ28" i="7" s="1"/>
  <c r="AZ21" i="7" a="1"/>
  <c r="AZ21" i="7" s="1"/>
  <c r="AZ24" i="7" a="1"/>
  <c r="AZ24" i="7" s="1"/>
  <c r="AZ26" i="7" a="1"/>
  <c r="AZ26" i="7" s="1"/>
  <c r="AZ27" i="7" a="1"/>
  <c r="AZ27" i="7" s="1"/>
  <c r="AZ31" i="7" a="1"/>
  <c r="AZ31" i="7" s="1"/>
  <c r="AZ29" i="7" a="1"/>
  <c r="AZ29" i="7" s="1"/>
  <c r="AZ30" i="7" a="1"/>
  <c r="AZ30" i="7" s="1"/>
  <c r="AZ37" i="7" a="1"/>
  <c r="AZ37" i="7" s="1"/>
  <c r="AZ32" i="7" a="1"/>
  <c r="AZ32" i="7" s="1"/>
  <c r="AZ33" i="7" a="1"/>
  <c r="AZ33" i="7" s="1"/>
  <c r="AZ35" i="7" a="1"/>
  <c r="AZ35" i="7" s="1"/>
  <c r="AZ36" i="7" a="1"/>
  <c r="AZ36" i="7" s="1"/>
  <c r="AZ34" i="7" a="1"/>
  <c r="AZ34" i="7" s="1"/>
  <c r="AZ39" i="7" a="1"/>
  <c r="AZ39" i="7" s="1"/>
  <c r="AZ38" i="7" a="1"/>
  <c r="AZ38" i="7" s="1"/>
  <c r="AZ40" i="7" a="1"/>
  <c r="AZ40" i="7" s="1"/>
  <c r="AZ44" i="7" a="1"/>
  <c r="AZ44" i="7" s="1"/>
  <c r="AZ41" i="7" a="1"/>
  <c r="AZ41" i="7" s="1"/>
  <c r="AZ42" i="7" a="1"/>
  <c r="AZ42" i="7" s="1"/>
  <c r="AZ43" i="7" a="1"/>
  <c r="AZ43" i="7" s="1"/>
  <c r="CA63" i="5"/>
  <c r="CA67" i="5" s="1"/>
  <c r="AL7" i="12" s="1"/>
  <c r="AX5" i="7" s="1" a="1"/>
  <c r="AX5" i="7" s="1"/>
  <c r="CA216" i="5"/>
  <c r="CA220" i="5" s="1"/>
  <c r="AL16" i="12" s="1"/>
  <c r="CA131" i="5"/>
  <c r="CA135" i="5" s="1"/>
  <c r="AL11" i="12" s="1"/>
  <c r="CB539" i="5"/>
  <c r="CB543" i="5" s="1"/>
  <c r="AM35" i="12" s="1"/>
  <c r="CC719" i="5" a="1"/>
  <c r="CC719" i="5" s="1"/>
  <c r="CC534" i="5" a="1"/>
  <c r="CC534" i="5" s="1"/>
  <c r="CC770" i="5" a="1"/>
  <c r="CC770" i="5" s="1"/>
  <c r="CC777" i="5" s="1"/>
  <c r="CC781" i="5" s="1"/>
  <c r="AN49" i="12" s="1"/>
  <c r="CB736" i="5" a="1"/>
  <c r="CB736" i="5" s="1"/>
  <c r="CB787" i="5" a="1"/>
  <c r="CB787" i="5" s="1"/>
  <c r="CB794" i="5" s="1"/>
  <c r="CB798" i="5" s="1"/>
  <c r="AM50" i="12" s="1"/>
  <c r="CB124" i="5" a="1"/>
  <c r="CB124" i="5" s="1"/>
  <c r="CB90" i="5" a="1"/>
  <c r="CB90" i="5" s="1"/>
  <c r="CC549" i="5" a="1"/>
  <c r="CC549" i="5" s="1"/>
  <c r="CC652" i="5" a="1"/>
  <c r="CC652" i="5" s="1"/>
  <c r="CC658" i="5" s="1"/>
  <c r="CC662" i="5" s="1"/>
  <c r="AN42" i="12" s="1"/>
  <c r="CC601" i="5" a="1"/>
  <c r="CC601" i="5" s="1"/>
  <c r="CC607" i="5" s="1"/>
  <c r="CC611" i="5" s="1"/>
  <c r="AN39" i="12" s="1"/>
  <c r="CC516" i="5" a="1"/>
  <c r="CC516" i="5" s="1"/>
  <c r="CC522" i="5" s="1"/>
  <c r="CC526" i="5" s="1"/>
  <c r="AN34" i="12" s="1"/>
  <c r="CC414" i="5" a="1"/>
  <c r="CC414" i="5" s="1"/>
  <c r="CC420" i="5" s="1"/>
  <c r="CC424" i="5" s="1"/>
  <c r="AN28" i="12" s="1"/>
  <c r="CC465" i="5" a="1"/>
  <c r="CC465" i="5" s="1"/>
  <c r="CC363" i="5" a="1"/>
  <c r="CC363" i="5" s="1"/>
  <c r="CC330" i="5" a="1"/>
  <c r="CC330" i="5" s="1"/>
  <c r="CC245" i="5" a="1"/>
  <c r="CC245" i="5" s="1"/>
  <c r="CC143" i="5" a="1"/>
  <c r="CC143" i="5" s="1"/>
  <c r="CC193" i="5" a="1"/>
  <c r="CC193" i="5" s="1"/>
  <c r="CA743" i="5"/>
  <c r="CA747" i="5" s="1"/>
  <c r="AL47" i="12" s="1"/>
  <c r="CC567" i="5" a="1"/>
  <c r="CC567" i="5" s="1"/>
  <c r="CC379" i="5" a="1"/>
  <c r="CC379" i="5" s="1"/>
  <c r="CB584" i="5" a="1"/>
  <c r="CB584" i="5" s="1"/>
  <c r="CB396" i="5" a="1"/>
  <c r="CB396" i="5" s="1"/>
  <c r="CB244" i="5" a="1"/>
  <c r="CB244" i="5" s="1"/>
  <c r="CB250" i="5" s="1"/>
  <c r="CB254" i="5" s="1"/>
  <c r="AM18" i="12" s="1"/>
  <c r="CB328" i="5" a="1"/>
  <c r="CB328" i="5" s="1"/>
  <c r="CB335" i="5" s="1"/>
  <c r="CB339" i="5" s="1"/>
  <c r="AM23" i="12" s="1"/>
  <c r="CB141" i="5" a="1"/>
  <c r="CB141" i="5" s="1"/>
  <c r="CB148" i="5" s="1"/>
  <c r="CB152" i="5" s="1"/>
  <c r="AM12" i="12" s="1"/>
  <c r="CB670" i="5" a="1"/>
  <c r="CB670" i="5" s="1"/>
  <c r="CB675" i="5" s="1"/>
  <c r="CB679" i="5" s="1"/>
  <c r="AM43" i="12" s="1"/>
  <c r="CB619" i="5" a="1"/>
  <c r="CB619" i="5" s="1"/>
  <c r="CB624" i="5" s="1"/>
  <c r="CB628" i="5" s="1"/>
  <c r="AM40" i="12" s="1"/>
  <c r="CB432" i="5" a="1"/>
  <c r="CB432" i="5" s="1"/>
  <c r="CB437" i="5" s="1"/>
  <c r="CB441" i="5" s="1"/>
  <c r="AM29" i="12" s="1"/>
  <c r="CB568" i="5" a="1"/>
  <c r="CB568" i="5" s="1"/>
  <c r="CB573" i="5" s="1"/>
  <c r="CB577" i="5" s="1"/>
  <c r="AM37" i="12" s="1"/>
  <c r="CB720" i="5" a="1"/>
  <c r="CB720" i="5" s="1"/>
  <c r="CB726" i="5" s="1"/>
  <c r="CB730" i="5" s="1"/>
  <c r="AM46" i="12" s="1"/>
  <c r="CB192" i="5" a="1"/>
  <c r="CB192" i="5" s="1"/>
  <c r="CB199" i="5" s="1"/>
  <c r="CB203" i="5" s="1"/>
  <c r="AM15" i="12" s="1"/>
  <c r="CB211" i="5" a="1"/>
  <c r="CB211" i="5" s="1"/>
  <c r="CB483" i="5" a="1"/>
  <c r="CB483" i="5" s="1"/>
  <c r="CB488" i="5" s="1"/>
  <c r="CB492" i="5" s="1"/>
  <c r="AM32" i="12" s="1"/>
  <c r="CB381" i="5" a="1"/>
  <c r="CB381" i="5" s="1"/>
  <c r="CB386" i="5" s="1"/>
  <c r="CB390" i="5" s="1"/>
  <c r="AM26" i="12" s="1"/>
  <c r="CB93" i="5" a="1"/>
  <c r="CB93" i="5" s="1"/>
  <c r="CB550" i="5" a="1"/>
  <c r="CB550" i="5" s="1"/>
  <c r="CB556" i="5" s="1"/>
  <c r="CB560" i="5" s="1"/>
  <c r="AM36" i="12" s="1"/>
  <c r="CB362" i="5" a="1"/>
  <c r="CB362" i="5" s="1"/>
  <c r="CB369" i="5" s="1"/>
  <c r="CB373" i="5" s="1"/>
  <c r="AM25" i="12" s="1"/>
  <c r="AY7" i="7" s="1" a="1"/>
  <c r="AY7" i="7" s="1"/>
  <c r="CB345" i="5" a="1"/>
  <c r="CB345" i="5" s="1"/>
  <c r="CB352" i="5" s="1"/>
  <c r="CB356" i="5" s="1"/>
  <c r="AM24" i="12" s="1"/>
  <c r="CB585" i="5" a="1"/>
  <c r="CB585" i="5" s="1"/>
  <c r="CB737" i="5" a="1"/>
  <c r="CB737" i="5" s="1"/>
  <c r="CB398" i="5" a="1"/>
  <c r="CB398" i="5" s="1"/>
  <c r="CB261" i="5" a="1"/>
  <c r="CB261" i="5" s="1"/>
  <c r="CB267" i="5" s="1"/>
  <c r="CB271" i="5" s="1"/>
  <c r="AM19" i="12" s="1"/>
  <c r="CB687" i="5" a="1"/>
  <c r="CB687" i="5" s="1"/>
  <c r="CB636" i="5" a="1"/>
  <c r="CB636" i="5" s="1"/>
  <c r="CB209" i="5" a="1"/>
  <c r="CB209" i="5" s="1"/>
  <c r="CB228" i="5" a="1"/>
  <c r="CB228" i="5" s="1"/>
  <c r="CB449" i="5" a="1"/>
  <c r="CB449" i="5" s="1"/>
  <c r="CB500" i="5" a="1"/>
  <c r="CB500" i="5" s="1"/>
  <c r="CB125" i="5" a="1"/>
  <c r="CB125" i="5" s="1"/>
  <c r="CB176" i="5" a="1"/>
  <c r="CB176" i="5" s="1"/>
  <c r="CC296" i="5" a="1"/>
  <c r="CC296" i="5" s="1"/>
  <c r="CC301" i="5" s="1"/>
  <c r="CC305" i="5" s="1"/>
  <c r="AN21" i="12" s="1"/>
  <c r="CC618" i="5" a="1"/>
  <c r="CC618" i="5" s="1"/>
  <c r="CC669" i="5" a="1"/>
  <c r="CC669" i="5" s="1"/>
  <c r="CC347" i="5" a="1"/>
  <c r="CC347" i="5" s="1"/>
  <c r="CC431" i="5" a="1"/>
  <c r="CC431" i="5" s="1"/>
  <c r="CC566" i="5" a="1"/>
  <c r="CC566" i="5" s="1"/>
  <c r="CC262" i="5" a="1"/>
  <c r="CC262" i="5" s="1"/>
  <c r="CC210" i="5" a="1"/>
  <c r="CC210" i="5" s="1"/>
  <c r="CC380" i="5" a="1"/>
  <c r="CC380" i="5" s="1"/>
  <c r="CC533" i="5" a="1"/>
  <c r="CC533" i="5" s="1"/>
  <c r="CC482" i="5" a="1"/>
  <c r="CC482" i="5" s="1"/>
  <c r="CC126" i="5" a="1"/>
  <c r="CC126" i="5" s="1"/>
  <c r="CB56" i="5" a="1"/>
  <c r="CB56" i="5" s="1"/>
  <c r="CB57" i="5" a="1"/>
  <c r="CB57" i="5" s="1"/>
  <c r="CA583" i="5" a="1"/>
  <c r="CA583" i="5" s="1"/>
  <c r="CA590" i="5" s="1"/>
  <c r="CA594" i="5" s="1"/>
  <c r="AL38" i="12" s="1"/>
  <c r="CA686" i="5" a="1"/>
  <c r="CA686" i="5" s="1"/>
  <c r="CA692" i="5" s="1"/>
  <c r="CA696" i="5" s="1"/>
  <c r="AL44" i="12" s="1"/>
  <c r="CA635" i="5" a="1"/>
  <c r="CA635" i="5" s="1"/>
  <c r="CA641" i="5" s="1"/>
  <c r="CA645" i="5" s="1"/>
  <c r="AL41" i="12" s="1"/>
  <c r="CA448" i="5" a="1"/>
  <c r="CA448" i="5" s="1"/>
  <c r="CA454" i="5" s="1"/>
  <c r="CA458" i="5" s="1"/>
  <c r="AL30" i="12" s="1"/>
  <c r="CA499" i="5" a="1"/>
  <c r="CA499" i="5" s="1"/>
  <c r="CA505" i="5" s="1"/>
  <c r="CA509" i="5" s="1"/>
  <c r="AL33" i="12" s="1"/>
  <c r="CD226" i="5" a="1"/>
  <c r="CD226" i="5" s="1"/>
  <c r="CD175" i="5" a="1"/>
  <c r="CD175" i="5" s="1"/>
  <c r="CC73" i="5" a="1"/>
  <c r="CC73" i="5" s="1"/>
  <c r="CO48" i="7"/>
  <c r="CQ9" i="7" a="1"/>
  <c r="CQ9" i="7" s="1"/>
  <c r="CQ7" i="7" a="1"/>
  <c r="CQ7" i="7" s="1"/>
  <c r="CQ5" i="7" a="1"/>
  <c r="CQ5" i="7" s="1"/>
  <c r="CQ8" i="7" a="1"/>
  <c r="CQ8" i="7" s="1"/>
  <c r="CQ10" i="7" a="1"/>
  <c r="CQ10" i="7" s="1"/>
  <c r="CP46" i="7"/>
  <c r="CP47" i="7"/>
  <c r="CA397" i="5" a="1"/>
  <c r="CA397" i="5" s="1"/>
  <c r="CA403" i="5" s="1"/>
  <c r="CA407" i="5" s="1"/>
  <c r="AL27" i="12" s="1"/>
  <c r="CA227" i="5" a="1"/>
  <c r="CA227" i="5" s="1"/>
  <c r="CA233" i="5" s="1"/>
  <c r="CA237" i="5" s="1"/>
  <c r="AL17" i="12" s="1"/>
  <c r="CA177" i="5" a="1"/>
  <c r="CA177" i="5" s="1"/>
  <c r="CA182" i="5" s="1"/>
  <c r="CA186" i="5" s="1"/>
  <c r="AL14" i="12" s="1"/>
  <c r="CC23" i="5" a="1"/>
  <c r="CC23" i="5" s="1"/>
  <c r="CA74" i="5" a="1"/>
  <c r="CA74" i="5" s="1"/>
  <c r="CA80" i="5" s="1"/>
  <c r="CA84" i="5" s="1"/>
  <c r="AL8" i="12" s="1"/>
  <c r="CC75" i="5" a="1"/>
  <c r="CC75" i="5" s="1"/>
  <c r="CC61" i="5" a="1"/>
  <c r="CC61" i="5" s="1"/>
  <c r="CC59" i="5" a="1"/>
  <c r="CC59" i="5" s="1"/>
  <c r="CC24" i="5" a="1"/>
  <c r="CC24" i="5" s="1"/>
  <c r="CC78" i="5" a="1"/>
  <c r="CC78" i="5" s="1"/>
  <c r="CC27" i="5" a="1"/>
  <c r="CC27" i="5" s="1"/>
  <c r="CA165" i="5"/>
  <c r="CA169" i="5" s="1"/>
  <c r="AL13" i="12" s="1"/>
  <c r="CB164" i="5" a="1"/>
  <c r="CB164" i="5" s="1"/>
  <c r="CB162" i="5" a="1"/>
  <c r="CB162" i="5" s="1"/>
  <c r="CB160" i="5" a="1"/>
  <c r="CB160" i="5" s="1"/>
  <c r="CB41" i="5" a="1"/>
  <c r="CB41" i="5" s="1"/>
  <c r="CB60" i="5" a="1"/>
  <c r="CB60" i="5" s="1"/>
  <c r="CB44" i="5" a="1"/>
  <c r="CB44" i="5" s="1"/>
  <c r="CB112" i="5" a="1"/>
  <c r="CB112" i="5" s="1"/>
  <c r="CB163" i="5" a="1"/>
  <c r="CB163" i="5" s="1"/>
  <c r="CB161" i="5" a="1"/>
  <c r="CB161" i="5" s="1"/>
  <c r="CB79" i="5" a="1"/>
  <c r="CB79" i="5" s="1"/>
  <c r="CB108" i="5" a="1"/>
  <c r="CB108" i="5" s="1"/>
  <c r="CB110" i="5" a="1"/>
  <c r="CB110" i="5" s="1"/>
  <c r="CB107" i="5" a="1"/>
  <c r="CB107" i="5" s="1"/>
  <c r="CB40" i="5" a="1"/>
  <c r="CB40" i="5" s="1"/>
  <c r="CB109" i="5" a="1"/>
  <c r="CB109" i="5" s="1"/>
  <c r="CB26" i="5" a="1"/>
  <c r="CB26" i="5" s="1"/>
  <c r="CB77" i="5" a="1"/>
  <c r="CB77" i="5" s="1"/>
  <c r="CB25" i="5" a="1"/>
  <c r="CB25" i="5" s="1"/>
  <c r="CB158" i="5" a="1"/>
  <c r="CB158" i="5" s="1"/>
  <c r="CB76" i="5" a="1"/>
  <c r="CB76" i="5" s="1"/>
  <c r="CB22" i="5" a="1"/>
  <c r="CB22" i="5" s="1"/>
  <c r="CB39" i="5" a="1"/>
  <c r="CB39" i="5" s="1"/>
  <c r="CD58" i="5" a="1"/>
  <c r="CD58" i="5" s="1"/>
  <c r="CB42" i="5" a="1"/>
  <c r="CB42" i="5" s="1"/>
  <c r="CB111" i="5" a="1"/>
  <c r="CB111" i="5" s="1"/>
  <c r="AR46" i="7"/>
  <c r="AR47" i="7"/>
  <c r="AQ48" i="7"/>
  <c r="CA29" i="5"/>
  <c r="CA33" i="5" s="1"/>
  <c r="AL5" i="12" s="1"/>
  <c r="CA114" i="5"/>
  <c r="CA118" i="5" s="1"/>
  <c r="AL10" i="12" s="1"/>
  <c r="AX6" i="7" s="1" a="1"/>
  <c r="AX6" i="7" s="1"/>
  <c r="CA97" i="5"/>
  <c r="CA101" i="5" s="1"/>
  <c r="AL9" i="12" s="1"/>
  <c r="CA46" i="5"/>
  <c r="CA50" i="5" s="1"/>
  <c r="AL6" i="12" s="1"/>
  <c r="AX8" i="7" s="1" a="1"/>
  <c r="AX8" i="7" s="1"/>
  <c r="CF151" i="5"/>
  <c r="CF168" i="5"/>
  <c r="AZ3" i="7"/>
  <c r="CR6" i="7" s="1" a="1"/>
  <c r="CR6" i="7" s="1"/>
  <c r="AR150" i="5"/>
  <c r="CG150" i="5" a="1"/>
  <c r="CG150" i="5" s="1"/>
  <c r="CG149" i="5" a="1"/>
  <c r="CG149" i="5" s="1"/>
  <c r="AR149" i="5"/>
  <c r="CG184" i="5" a="1"/>
  <c r="CG184" i="5" s="1"/>
  <c r="AR184" i="5"/>
  <c r="AQ183" i="5"/>
  <c r="CF183" i="5" a="1"/>
  <c r="CF183" i="5" s="1"/>
  <c r="CF185" i="5" s="1"/>
  <c r="CG166" i="5" a="1"/>
  <c r="CG166" i="5" s="1"/>
  <c r="AR166" i="5"/>
  <c r="CG167" i="5" a="1"/>
  <c r="CG167" i="5" s="1"/>
  <c r="AR167" i="5"/>
  <c r="AR132" i="5"/>
  <c r="CG132" i="5" a="1"/>
  <c r="CG132" i="5" s="1"/>
  <c r="AP133" i="5"/>
  <c r="CE133" i="5" a="1"/>
  <c r="CE133" i="5" s="1"/>
  <c r="CE134" i="5" s="1"/>
  <c r="AR116" i="5"/>
  <c r="CG116" i="5" a="1"/>
  <c r="CG116" i="5" s="1"/>
  <c r="CF115" i="5" a="1"/>
  <c r="CF115" i="5" s="1"/>
  <c r="CF117" i="5" s="1"/>
  <c r="AQ115" i="5"/>
  <c r="CG99" i="5" a="1"/>
  <c r="CG99" i="5" s="1"/>
  <c r="CG100" i="5" s="1"/>
  <c r="AR99" i="5"/>
  <c r="AQ81" i="5"/>
  <c r="CF81" i="5" a="1"/>
  <c r="CF81" i="5" s="1"/>
  <c r="CF83" i="5" s="1"/>
  <c r="CG82" i="5" a="1"/>
  <c r="CG82" i="5" s="1"/>
  <c r="AR82" i="5"/>
  <c r="CG65" i="5" a="1"/>
  <c r="CG65" i="5" s="1"/>
  <c r="AR65" i="5"/>
  <c r="AQ64" i="5"/>
  <c r="CF64" i="5" a="1"/>
  <c r="CF64" i="5" s="1"/>
  <c r="CF66" i="5" s="1"/>
  <c r="CE48" i="5" a="1"/>
  <c r="CE48" i="5" s="1"/>
  <c r="CE49" i="5" s="1"/>
  <c r="AP48" i="5"/>
  <c r="AR47" i="5"/>
  <c r="CG47" i="5" a="1"/>
  <c r="CG47" i="5" s="1"/>
  <c r="AQ30" i="5"/>
  <c r="CF30" i="5" a="1"/>
  <c r="CF30" i="5" s="1"/>
  <c r="CF32" i="5" s="1"/>
  <c r="AP10" i="5"/>
  <c r="AQ5" i="5"/>
  <c r="AP13" i="5"/>
  <c r="AQ11" i="5"/>
  <c r="AZ1356" i="9"/>
  <c r="CR1356" i="9" s="1"/>
  <c r="AY1356" i="9"/>
  <c r="CQ1356" i="9" s="1"/>
  <c r="AX1356" i="9"/>
  <c r="CP1356" i="9" s="1"/>
  <c r="AW1356" i="9"/>
  <c r="CO1356" i="9" s="1"/>
  <c r="BB1356" i="9"/>
  <c r="CT1356" i="9" s="1"/>
  <c r="AV1356" i="9"/>
  <c r="CN1356" i="9" s="1"/>
  <c r="CN1363" i="9" s="1"/>
  <c r="AJ33" i="11" s="1"/>
  <c r="CC464" i="5" s="1" a="1"/>
  <c r="CC464" i="5" s="1"/>
  <c r="BA1356" i="9"/>
  <c r="CS1356" i="9" s="1"/>
  <c r="L1357" i="9"/>
  <c r="K1357" i="9"/>
  <c r="J1357" i="9"/>
  <c r="F1358" i="9"/>
  <c r="K1311" i="9"/>
  <c r="J1311" i="9"/>
  <c r="F1312" i="9"/>
  <c r="L1311" i="9"/>
  <c r="AW1310" i="9"/>
  <c r="CO1310" i="9" s="1"/>
  <c r="CO1316" i="9" s="1"/>
  <c r="AK32" i="11" s="1"/>
  <c r="CD481" i="5" s="1" a="1"/>
  <c r="CD481" i="5" s="1"/>
  <c r="BB1310" i="9"/>
  <c r="CT1310" i="9" s="1"/>
  <c r="BA1310" i="9"/>
  <c r="CS1310" i="9" s="1"/>
  <c r="AZ1310" i="9"/>
  <c r="CR1310" i="9" s="1"/>
  <c r="AX1310" i="9"/>
  <c r="CP1310" i="9" s="1"/>
  <c r="AY1310" i="9"/>
  <c r="CQ1310" i="9" s="1"/>
  <c r="K1264" i="9"/>
  <c r="F1265" i="9"/>
  <c r="L1264" i="9"/>
  <c r="J1264" i="9"/>
  <c r="AW1263" i="9"/>
  <c r="CO1263" i="9" s="1"/>
  <c r="CO1269" i="9" s="1"/>
  <c r="AK31" i="11" s="1"/>
  <c r="CD498" i="5" s="1" a="1"/>
  <c r="CD498" i="5" s="1"/>
  <c r="BB1263" i="9"/>
  <c r="CT1263" i="9" s="1"/>
  <c r="BA1263" i="9"/>
  <c r="CS1263" i="9" s="1"/>
  <c r="AZ1263" i="9"/>
  <c r="CR1263" i="9" s="1"/>
  <c r="AX1263" i="9"/>
  <c r="CP1263" i="9" s="1"/>
  <c r="AY1263" i="9"/>
  <c r="CQ1263" i="9" s="1"/>
  <c r="F1171" i="9"/>
  <c r="L1170" i="9"/>
  <c r="K1170" i="9"/>
  <c r="J1170" i="9"/>
  <c r="BB1169" i="9"/>
  <c r="CT1169" i="9" s="1"/>
  <c r="BA1169" i="9"/>
  <c r="CS1169" i="9" s="1"/>
  <c r="AZ1169" i="9"/>
  <c r="CR1169" i="9" s="1"/>
  <c r="AX1169" i="9"/>
  <c r="CP1169" i="9" s="1"/>
  <c r="AW1169" i="9"/>
  <c r="CO1169" i="9" s="1"/>
  <c r="CO1175" i="9" s="1"/>
  <c r="AK29" i="11" s="1"/>
  <c r="CD600" i="5" s="1" a="1"/>
  <c r="CD600" i="5" s="1"/>
  <c r="AY1169" i="9"/>
  <c r="CQ1169" i="9" s="1"/>
  <c r="BB1123" i="9"/>
  <c r="CT1123" i="9" s="1"/>
  <c r="BA1123" i="9"/>
  <c r="CS1123" i="9" s="1"/>
  <c r="AY1123" i="9"/>
  <c r="CQ1123" i="9" s="1"/>
  <c r="AZ1123" i="9"/>
  <c r="CR1123" i="9" s="1"/>
  <c r="AX1123" i="9"/>
  <c r="CP1123" i="9" s="1"/>
  <c r="CP1128" i="9" s="1"/>
  <c r="AL28" i="11" s="1"/>
  <c r="CE617" i="5" s="1" a="1"/>
  <c r="CE617" i="5" s="1"/>
  <c r="L1124" i="9"/>
  <c r="K1124" i="9"/>
  <c r="F1125" i="9"/>
  <c r="J1124" i="9"/>
  <c r="K1076" i="9"/>
  <c r="J1076" i="9"/>
  <c r="F1077" i="9"/>
  <c r="L1076" i="9"/>
  <c r="AW1075" i="9"/>
  <c r="CO1075" i="9" s="1"/>
  <c r="CO1081" i="9" s="1"/>
  <c r="AK27" i="11" s="1"/>
  <c r="CD634" i="5" s="1" a="1"/>
  <c r="CD634" i="5" s="1"/>
  <c r="BB1075" i="9"/>
  <c r="CT1075" i="9" s="1"/>
  <c r="BA1075" i="9"/>
  <c r="CS1075" i="9" s="1"/>
  <c r="AY1075" i="9"/>
  <c r="CQ1075" i="9" s="1"/>
  <c r="AX1075" i="9"/>
  <c r="CP1075" i="9" s="1"/>
  <c r="AZ1075" i="9"/>
  <c r="CR1075" i="9" s="1"/>
  <c r="F983" i="9"/>
  <c r="L982" i="9"/>
  <c r="K982" i="9"/>
  <c r="J982" i="9"/>
  <c r="BB981" i="9"/>
  <c r="CT981" i="9" s="1"/>
  <c r="BA981" i="9"/>
  <c r="CS981" i="9" s="1"/>
  <c r="AZ981" i="9"/>
  <c r="CR981" i="9" s="1"/>
  <c r="AX981" i="9"/>
  <c r="CP981" i="9" s="1"/>
  <c r="AW981" i="9"/>
  <c r="CO981" i="9" s="1"/>
  <c r="CO987" i="9" s="1"/>
  <c r="AK25" i="11" s="1"/>
  <c r="CD857" i="5" s="1" a="1"/>
  <c r="CD857" i="5" s="1"/>
  <c r="CD862" i="5" s="1"/>
  <c r="CD866" i="5" s="1"/>
  <c r="AO54" i="12" s="1"/>
  <c r="AY981" i="9"/>
  <c r="CQ981" i="9" s="1"/>
  <c r="F936" i="9"/>
  <c r="L935" i="9"/>
  <c r="K935" i="9"/>
  <c r="J935" i="9"/>
  <c r="BB934" i="9"/>
  <c r="CT934" i="9" s="1"/>
  <c r="BA934" i="9"/>
  <c r="CS934" i="9" s="1"/>
  <c r="AZ934" i="9"/>
  <c r="CR934" i="9" s="1"/>
  <c r="AX934" i="9"/>
  <c r="CP934" i="9" s="1"/>
  <c r="AW934" i="9"/>
  <c r="CO934" i="9" s="1"/>
  <c r="CO940" i="9" s="1"/>
  <c r="AK24" i="11" s="1"/>
  <c r="CD874" i="5" s="1" a="1"/>
  <c r="CD874" i="5" s="1"/>
  <c r="AY934" i="9"/>
  <c r="CQ934" i="9" s="1"/>
  <c r="CM893" i="9"/>
  <c r="AI23" i="11" s="1"/>
  <c r="CB891" i="5" s="1" a="1"/>
  <c r="CB891" i="5" s="1"/>
  <c r="CQ855" i="9"/>
  <c r="CO853" i="9"/>
  <c r="CN852" i="9"/>
  <c r="CS857" i="9"/>
  <c r="CT858" i="9"/>
  <c r="CP854" i="9"/>
  <c r="CR856" i="9"/>
  <c r="AX851" i="9"/>
  <c r="CP851" i="9" s="1"/>
  <c r="L887" i="9"/>
  <c r="K887" i="9"/>
  <c r="J887" i="9"/>
  <c r="F888" i="9"/>
  <c r="AZ886" i="9"/>
  <c r="CR886" i="9" s="1"/>
  <c r="AY886" i="9"/>
  <c r="CQ886" i="9" s="1"/>
  <c r="AX886" i="9"/>
  <c r="CP886" i="9" s="1"/>
  <c r="AW886" i="9"/>
  <c r="CO886" i="9" s="1"/>
  <c r="AV886" i="9"/>
  <c r="CN886" i="9" s="1"/>
  <c r="BB886" i="9"/>
  <c r="CT886" i="9" s="1"/>
  <c r="BA886" i="9"/>
  <c r="CS886" i="9" s="1"/>
  <c r="K747" i="9"/>
  <c r="J747" i="9"/>
  <c r="F748" i="9"/>
  <c r="L747" i="9"/>
  <c r="AW746" i="9"/>
  <c r="CO746" i="9" s="1"/>
  <c r="CO752" i="9" s="1"/>
  <c r="AK20" i="11" s="1"/>
  <c r="BB746" i="9"/>
  <c r="CT746" i="9" s="1"/>
  <c r="AZ746" i="9"/>
  <c r="CR746" i="9" s="1"/>
  <c r="AY746" i="9"/>
  <c r="CQ746" i="9" s="1"/>
  <c r="BA746" i="9"/>
  <c r="CS746" i="9" s="1"/>
  <c r="AX746" i="9"/>
  <c r="CP746" i="9" s="1"/>
  <c r="K276" i="9"/>
  <c r="J276" i="9"/>
  <c r="F277" i="9"/>
  <c r="L276" i="9"/>
  <c r="AX275" i="9"/>
  <c r="CP275" i="9" s="1"/>
  <c r="AW275" i="9"/>
  <c r="CO275" i="9" s="1"/>
  <c r="AV275" i="9"/>
  <c r="CN275" i="9" s="1"/>
  <c r="CN282" i="9" s="1"/>
  <c r="AJ10" i="11" s="1"/>
  <c r="BA275" i="9"/>
  <c r="CS275" i="9" s="1"/>
  <c r="AZ275" i="9"/>
  <c r="CR275" i="9" s="1"/>
  <c r="AY275" i="9"/>
  <c r="CQ275" i="9" s="1"/>
  <c r="BB275" i="9"/>
  <c r="CT275" i="9" s="1"/>
  <c r="AX87" i="9"/>
  <c r="CP87" i="9" s="1"/>
  <c r="AW87" i="9"/>
  <c r="CO87" i="9" s="1"/>
  <c r="BB87" i="9"/>
  <c r="CT87" i="9" s="1"/>
  <c r="BA87" i="9"/>
  <c r="CS87" i="9" s="1"/>
  <c r="AV87" i="9"/>
  <c r="CN87" i="9" s="1"/>
  <c r="CN94" i="9" s="1"/>
  <c r="AJ6" i="11" s="1"/>
  <c r="AY87" i="9"/>
  <c r="CQ87" i="9" s="1"/>
  <c r="AZ87" i="9"/>
  <c r="CR87" i="9" s="1"/>
  <c r="K88" i="9"/>
  <c r="J88" i="9"/>
  <c r="L88" i="9"/>
  <c r="F89" i="9"/>
  <c r="AX698" i="9"/>
  <c r="CP698" i="9" s="1"/>
  <c r="AW698" i="9"/>
  <c r="CO698" i="9" s="1"/>
  <c r="AV698" i="9"/>
  <c r="CN698" i="9" s="1"/>
  <c r="CN705" i="9" s="1"/>
  <c r="AJ19" i="11" s="1"/>
  <c r="AZ698" i="9"/>
  <c r="CR698" i="9" s="1"/>
  <c r="BA698" i="9"/>
  <c r="CS698" i="9" s="1"/>
  <c r="AY698" i="9"/>
  <c r="CQ698" i="9" s="1"/>
  <c r="BB698" i="9"/>
  <c r="CT698" i="9" s="1"/>
  <c r="F700" i="9"/>
  <c r="J699" i="9"/>
  <c r="K699" i="9"/>
  <c r="L699" i="9"/>
  <c r="AX134" i="9"/>
  <c r="CP134" i="9" s="1"/>
  <c r="BA134" i="9"/>
  <c r="CS134" i="9" s="1"/>
  <c r="AV134" i="9"/>
  <c r="CN134" i="9" s="1"/>
  <c r="CN141" i="9" s="1"/>
  <c r="AJ7" i="11" s="1"/>
  <c r="AW134" i="9"/>
  <c r="CO134" i="9" s="1"/>
  <c r="BB134" i="9"/>
  <c r="CT134" i="9" s="1"/>
  <c r="AY134" i="9"/>
  <c r="CQ134" i="9" s="1"/>
  <c r="AZ134" i="9"/>
  <c r="CR134" i="9" s="1"/>
  <c r="J229" i="9"/>
  <c r="L229" i="9"/>
  <c r="F230" i="9"/>
  <c r="K229" i="9"/>
  <c r="AX792" i="9"/>
  <c r="CP792" i="9" s="1"/>
  <c r="BA792" i="9"/>
  <c r="CS792" i="9" s="1"/>
  <c r="AZ792" i="9"/>
  <c r="CR792" i="9" s="1"/>
  <c r="AV792" i="9"/>
  <c r="CN792" i="9" s="1"/>
  <c r="CN799" i="9" s="1"/>
  <c r="AJ21" i="11" s="1"/>
  <c r="BB792" i="9"/>
  <c r="CT792" i="9" s="1"/>
  <c r="AW792" i="9"/>
  <c r="CO792" i="9" s="1"/>
  <c r="AY792" i="9"/>
  <c r="CQ792" i="9" s="1"/>
  <c r="H136" i="9"/>
  <c r="K135" i="9"/>
  <c r="L135" i="9"/>
  <c r="AY42" i="9"/>
  <c r="CQ42" i="9" s="1"/>
  <c r="AX42" i="9"/>
  <c r="CP42" i="9" s="1"/>
  <c r="CP47" i="9" s="1"/>
  <c r="AL5" i="11" s="1"/>
  <c r="BA42" i="9"/>
  <c r="CS42" i="9" s="1"/>
  <c r="BB42" i="9"/>
  <c r="CT42" i="9" s="1"/>
  <c r="AZ42" i="9"/>
  <c r="CR42" i="9" s="1"/>
  <c r="L793" i="9"/>
  <c r="J793" i="9"/>
  <c r="K793" i="9"/>
  <c r="F794" i="9"/>
  <c r="J138" i="9"/>
  <c r="F139" i="9"/>
  <c r="J43" i="9"/>
  <c r="K43" i="9"/>
  <c r="L43" i="9"/>
  <c r="F44" i="9"/>
  <c r="AY323" i="9"/>
  <c r="CQ323" i="9" s="1"/>
  <c r="AX323" i="9"/>
  <c r="CP323" i="9" s="1"/>
  <c r="AZ323" i="9"/>
  <c r="CR323" i="9" s="1"/>
  <c r="BA323" i="9"/>
  <c r="CS323" i="9" s="1"/>
  <c r="BB323" i="9"/>
  <c r="CT323" i="9" s="1"/>
  <c r="AW323" i="9"/>
  <c r="CO323" i="9" s="1"/>
  <c r="CO329" i="9" s="1"/>
  <c r="AK11" i="11" s="1"/>
  <c r="CD73" i="5" s="1" a="1"/>
  <c r="CD73" i="5" s="1"/>
  <c r="AV228" i="9"/>
  <c r="CN228" i="9" s="1"/>
  <c r="CN235" i="9" s="1"/>
  <c r="AJ9" i="11" s="1"/>
  <c r="AZ228" i="9"/>
  <c r="CR228" i="9" s="1"/>
  <c r="AY228" i="9"/>
  <c r="CQ228" i="9" s="1"/>
  <c r="AW228" i="9"/>
  <c r="CO228" i="9" s="1"/>
  <c r="BB228" i="9"/>
  <c r="CT228" i="9" s="1"/>
  <c r="AX228" i="9"/>
  <c r="CP228" i="9" s="1"/>
  <c r="BA228" i="9"/>
  <c r="CS228" i="9" s="1"/>
  <c r="F325" i="9"/>
  <c r="J324" i="9"/>
  <c r="L324" i="9"/>
  <c r="K324" i="9"/>
  <c r="AJ237" i="1"/>
  <c r="AJ240" i="1" s="1"/>
  <c r="AK203" i="1"/>
  <c r="AK206" i="1" s="1"/>
  <c r="AL169" i="1"/>
  <c r="AL172" i="1" s="1"/>
  <c r="CC890" i="5" l="1" a="1"/>
  <c r="CC890" i="5" s="1"/>
  <c r="CC839" i="5" a="1"/>
  <c r="CC839" i="5" s="1"/>
  <c r="CC845" i="5" s="1"/>
  <c r="CC849" i="5" s="1"/>
  <c r="AN53" i="12" s="1"/>
  <c r="CB896" i="5"/>
  <c r="CB900" i="5" s="1"/>
  <c r="AM56" i="12" s="1"/>
  <c r="CC873" i="5" a="1"/>
  <c r="CC873" i="5" s="1"/>
  <c r="CC879" i="5" s="1"/>
  <c r="CC883" i="5" s="1"/>
  <c r="AN55" i="12" s="1"/>
  <c r="CC822" i="5" a="1"/>
  <c r="CC822" i="5" s="1"/>
  <c r="CC828" i="5" s="1"/>
  <c r="CC832" i="5" s="1"/>
  <c r="AN52" i="12" s="1"/>
  <c r="BA16" i="7" a="1"/>
  <c r="BA16" i="7" s="1"/>
  <c r="BA10" i="7" a="1"/>
  <c r="BA10" i="7" s="1"/>
  <c r="BA15" i="7" a="1"/>
  <c r="BA15" i="7" s="1"/>
  <c r="BA14" i="7" a="1"/>
  <c r="BA14" i="7" s="1"/>
  <c r="BA18" i="7" a="1"/>
  <c r="BA18" i="7" s="1"/>
  <c r="BA9" i="7" a="1"/>
  <c r="BA9" i="7" s="1"/>
  <c r="BA12" i="7" a="1"/>
  <c r="BA12" i="7" s="1"/>
  <c r="BA13" i="7" a="1"/>
  <c r="BA13" i="7" s="1"/>
  <c r="BA11" i="7" a="1"/>
  <c r="BA11" i="7" s="1"/>
  <c r="BA19" i="7" a="1"/>
  <c r="BA19" i="7" s="1"/>
  <c r="BA24" i="7" a="1"/>
  <c r="BA24" i="7" s="1"/>
  <c r="BA22" i="7" a="1"/>
  <c r="BA22" i="7" s="1"/>
  <c r="BA17" i="7" a="1"/>
  <c r="BA17" i="7" s="1"/>
  <c r="BA25" i="7" a="1"/>
  <c r="BA25" i="7" s="1"/>
  <c r="BA29" i="7" a="1"/>
  <c r="BA29" i="7" s="1"/>
  <c r="BA20" i="7" a="1"/>
  <c r="BA20" i="7" s="1"/>
  <c r="BA23" i="7" a="1"/>
  <c r="BA23" i="7" s="1"/>
  <c r="BA21" i="7" a="1"/>
  <c r="BA21" i="7" s="1"/>
  <c r="BA26" i="7" a="1"/>
  <c r="BA26" i="7" s="1"/>
  <c r="BA31" i="7" a="1"/>
  <c r="BA31" i="7" s="1"/>
  <c r="BA35" i="7" a="1"/>
  <c r="BA35" i="7" s="1"/>
  <c r="BA36" i="7" a="1"/>
  <c r="BA36" i="7" s="1"/>
  <c r="BA30" i="7" a="1"/>
  <c r="BA30" i="7" s="1"/>
  <c r="BA32" i="7" a="1"/>
  <c r="BA32" i="7" s="1"/>
  <c r="BA38" i="7" a="1"/>
  <c r="BA38" i="7" s="1"/>
  <c r="BA28" i="7" a="1"/>
  <c r="BA28" i="7" s="1"/>
  <c r="BA33" i="7" a="1"/>
  <c r="BA33" i="7" s="1"/>
  <c r="BA34" i="7" a="1"/>
  <c r="BA34" i="7" s="1"/>
  <c r="BA39" i="7" a="1"/>
  <c r="BA39" i="7" s="1"/>
  <c r="BA42" i="7" a="1"/>
  <c r="BA42" i="7" s="1"/>
  <c r="BA27" i="7" a="1"/>
  <c r="BA27" i="7" s="1"/>
  <c r="BA37" i="7" a="1"/>
  <c r="BA37" i="7" s="1"/>
  <c r="BA43" i="7" a="1"/>
  <c r="BA43" i="7" s="1"/>
  <c r="BA40" i="7" a="1"/>
  <c r="BA40" i="7" s="1"/>
  <c r="BA44" i="7" a="1"/>
  <c r="BA44" i="7" s="1"/>
  <c r="BA41" i="7" a="1"/>
  <c r="BA41" i="7" s="1"/>
  <c r="CC539" i="5"/>
  <c r="CC543" i="5" s="1"/>
  <c r="AN35" i="12" s="1"/>
  <c r="CB131" i="5"/>
  <c r="CB135" i="5" s="1"/>
  <c r="AM11" i="12" s="1"/>
  <c r="CC471" i="5"/>
  <c r="CC475" i="5" s="1"/>
  <c r="AN31" i="12" s="1"/>
  <c r="CB63" i="5"/>
  <c r="CB67" i="5" s="1"/>
  <c r="AM7" i="12" s="1"/>
  <c r="AY5" i="7" s="1" a="1"/>
  <c r="AY5" i="7" s="1"/>
  <c r="CC550" i="5" a="1"/>
  <c r="CC550" i="5" s="1"/>
  <c r="CC556" i="5" s="1"/>
  <c r="CC560" i="5" s="1"/>
  <c r="AN36" i="12" s="1"/>
  <c r="CC362" i="5" a="1"/>
  <c r="CC362" i="5" s="1"/>
  <c r="CC369" i="5" s="1"/>
  <c r="CC373" i="5" s="1"/>
  <c r="AN25" i="12" s="1"/>
  <c r="AZ7" i="7" s="1" a="1"/>
  <c r="AZ7" i="7" s="1"/>
  <c r="CC345" i="5" a="1"/>
  <c r="CC345" i="5" s="1"/>
  <c r="CC352" i="5" s="1"/>
  <c r="CC356" i="5" s="1"/>
  <c r="AN24" i="12" s="1"/>
  <c r="CC209" i="5" a="1"/>
  <c r="CC209" i="5" s="1"/>
  <c r="CC228" i="5" a="1"/>
  <c r="CC228" i="5" s="1"/>
  <c r="CC261" i="5" a="1"/>
  <c r="CC261" i="5" s="1"/>
  <c r="CC267" i="5" s="1"/>
  <c r="CC271" i="5" s="1"/>
  <c r="AN19" i="12" s="1"/>
  <c r="CC398" i="5" a="1"/>
  <c r="CC398" i="5" s="1"/>
  <c r="CC687" i="5" a="1"/>
  <c r="CC687" i="5" s="1"/>
  <c r="CC636" i="5" a="1"/>
  <c r="CC636" i="5" s="1"/>
  <c r="CC585" i="5" a="1"/>
  <c r="CC585" i="5" s="1"/>
  <c r="CC737" i="5" a="1"/>
  <c r="CC737" i="5" s="1"/>
  <c r="CC500" i="5" a="1"/>
  <c r="CC500" i="5" s="1"/>
  <c r="CC449" i="5" a="1"/>
  <c r="CC449" i="5" s="1"/>
  <c r="CC176" i="5" a="1"/>
  <c r="CC176" i="5" s="1"/>
  <c r="CC125" i="5" a="1"/>
  <c r="CC125" i="5" s="1"/>
  <c r="CC736" i="5" a="1"/>
  <c r="CC736" i="5" s="1"/>
  <c r="CC787" i="5" a="1"/>
  <c r="CC787" i="5" s="1"/>
  <c r="CC794" i="5" s="1"/>
  <c r="CC798" i="5" s="1"/>
  <c r="AN50" i="12" s="1"/>
  <c r="CC124" i="5" a="1"/>
  <c r="CC124" i="5" s="1"/>
  <c r="CC90" i="5" a="1"/>
  <c r="CC90" i="5" s="1"/>
  <c r="CC56" i="5" a="1"/>
  <c r="CC56" i="5" s="1"/>
  <c r="CD652" i="5" a="1"/>
  <c r="CD652" i="5" s="1"/>
  <c r="CD658" i="5" s="1"/>
  <c r="CD662" i="5" s="1"/>
  <c r="AO42" i="12" s="1"/>
  <c r="CD549" i="5" a="1"/>
  <c r="CD549" i="5" s="1"/>
  <c r="CD601" i="5" a="1"/>
  <c r="CD601" i="5" s="1"/>
  <c r="CD607" i="5" s="1"/>
  <c r="CD611" i="5" s="1"/>
  <c r="AO39" i="12" s="1"/>
  <c r="CD516" i="5" a="1"/>
  <c r="CD516" i="5" s="1"/>
  <c r="CD522" i="5" s="1"/>
  <c r="CD526" i="5" s="1"/>
  <c r="AO34" i="12" s="1"/>
  <c r="CD414" i="5" a="1"/>
  <c r="CD414" i="5" s="1"/>
  <c r="CD420" i="5" s="1"/>
  <c r="CD424" i="5" s="1"/>
  <c r="AO28" i="12" s="1"/>
  <c r="CD465" i="5" a="1"/>
  <c r="CD465" i="5" s="1"/>
  <c r="CD363" i="5" a="1"/>
  <c r="CD363" i="5" s="1"/>
  <c r="CD330" i="5" a="1"/>
  <c r="CD330" i="5" s="1"/>
  <c r="CD245" i="5" a="1"/>
  <c r="CD245" i="5" s="1"/>
  <c r="CD143" i="5" a="1"/>
  <c r="CD143" i="5" s="1"/>
  <c r="CD193" i="5" a="1"/>
  <c r="CD193" i="5" s="1"/>
  <c r="CC328" i="5" a="1"/>
  <c r="CC328" i="5" s="1"/>
  <c r="CC335" i="5" s="1"/>
  <c r="CC339" i="5" s="1"/>
  <c r="AN23" i="12" s="1"/>
  <c r="CC244" i="5" a="1"/>
  <c r="CC244" i="5" s="1"/>
  <c r="CC250" i="5" s="1"/>
  <c r="CC254" i="5" s="1"/>
  <c r="AN18" i="12" s="1"/>
  <c r="CC141" i="5" a="1"/>
  <c r="CC141" i="5" s="1"/>
  <c r="CC148" i="5" s="1"/>
  <c r="CC152" i="5" s="1"/>
  <c r="AN12" i="12" s="1"/>
  <c r="CC670" i="5" a="1"/>
  <c r="CC670" i="5" s="1"/>
  <c r="CC675" i="5" s="1"/>
  <c r="CC679" i="5" s="1"/>
  <c r="AN43" i="12" s="1"/>
  <c r="CC619" i="5" a="1"/>
  <c r="CC619" i="5" s="1"/>
  <c r="CC624" i="5" s="1"/>
  <c r="CC628" i="5" s="1"/>
  <c r="AN40" i="12" s="1"/>
  <c r="CC568" i="5" a="1"/>
  <c r="CC568" i="5" s="1"/>
  <c r="CC573" i="5" s="1"/>
  <c r="CC577" i="5" s="1"/>
  <c r="AN37" i="12" s="1"/>
  <c r="CC432" i="5" a="1"/>
  <c r="CC432" i="5" s="1"/>
  <c r="CC437" i="5" s="1"/>
  <c r="CC441" i="5" s="1"/>
  <c r="AN29" i="12" s="1"/>
  <c r="CC720" i="5" a="1"/>
  <c r="CC720" i="5" s="1"/>
  <c r="CC726" i="5" s="1"/>
  <c r="CC730" i="5" s="1"/>
  <c r="AN46" i="12" s="1"/>
  <c r="CC192" i="5" a="1"/>
  <c r="CC192" i="5" s="1"/>
  <c r="CC199" i="5" s="1"/>
  <c r="CC203" i="5" s="1"/>
  <c r="AN15" i="12" s="1"/>
  <c r="CC211" i="5" a="1"/>
  <c r="CC211" i="5" s="1"/>
  <c r="CC381" i="5" a="1"/>
  <c r="CC381" i="5" s="1"/>
  <c r="CC386" i="5" s="1"/>
  <c r="CC390" i="5" s="1"/>
  <c r="AN26" i="12" s="1"/>
  <c r="CC483" i="5" a="1"/>
  <c r="CC483" i="5" s="1"/>
  <c r="CC488" i="5" s="1"/>
  <c r="CC492" i="5" s="1"/>
  <c r="AN32" i="12" s="1"/>
  <c r="CC93" i="5" a="1"/>
  <c r="CC93" i="5" s="1"/>
  <c r="CB216" i="5"/>
  <c r="CB220" i="5" s="1"/>
  <c r="AM16" i="12" s="1"/>
  <c r="CD719" i="5" a="1"/>
  <c r="CD719" i="5" s="1"/>
  <c r="CD534" i="5" a="1"/>
  <c r="CD534" i="5" s="1"/>
  <c r="CD770" i="5" a="1"/>
  <c r="CD770" i="5" s="1"/>
  <c r="CD777" i="5" s="1"/>
  <c r="CD781" i="5" s="1"/>
  <c r="AO49" i="12" s="1"/>
  <c r="CD567" i="5" a="1"/>
  <c r="CD567" i="5" s="1"/>
  <c r="CD379" i="5" a="1"/>
  <c r="CD379" i="5" s="1"/>
  <c r="CB583" i="5" a="1"/>
  <c r="CB583" i="5" s="1"/>
  <c r="CB590" i="5" s="1"/>
  <c r="CB594" i="5" s="1"/>
  <c r="AM38" i="12" s="1"/>
  <c r="CB635" i="5" a="1"/>
  <c r="CB635" i="5" s="1"/>
  <c r="CB641" i="5" s="1"/>
  <c r="CB645" i="5" s="1"/>
  <c r="AM41" i="12" s="1"/>
  <c r="CB686" i="5" a="1"/>
  <c r="CB686" i="5" s="1"/>
  <c r="CB692" i="5" s="1"/>
  <c r="CB696" i="5" s="1"/>
  <c r="AM44" i="12" s="1"/>
  <c r="CB499" i="5" a="1"/>
  <c r="CB499" i="5" s="1"/>
  <c r="CB505" i="5" s="1"/>
  <c r="CB509" i="5" s="1"/>
  <c r="AM33" i="12" s="1"/>
  <c r="CB448" i="5" a="1"/>
  <c r="CB448" i="5" s="1"/>
  <c r="CB454" i="5" s="1"/>
  <c r="CB458" i="5" s="1"/>
  <c r="AM30" i="12" s="1"/>
  <c r="CB743" i="5"/>
  <c r="CB747" i="5" s="1"/>
  <c r="AM47" i="12" s="1"/>
  <c r="CC57" i="5" a="1"/>
  <c r="CC57" i="5" s="1"/>
  <c r="CC584" i="5" a="1"/>
  <c r="CC584" i="5" s="1"/>
  <c r="CC396" i="5" a="1"/>
  <c r="CC396" i="5" s="1"/>
  <c r="CC159" i="5" a="1"/>
  <c r="CC159" i="5" s="1"/>
  <c r="CD296" i="5" a="1"/>
  <c r="CD296" i="5" s="1"/>
  <c r="CD301" i="5" s="1"/>
  <c r="CD305" i="5" s="1"/>
  <c r="AO21" i="12" s="1"/>
  <c r="CD669" i="5" a="1"/>
  <c r="CD669" i="5" s="1"/>
  <c r="CD618" i="5" a="1"/>
  <c r="CD618" i="5" s="1"/>
  <c r="CD210" i="5" a="1"/>
  <c r="CD210" i="5" s="1"/>
  <c r="CD347" i="5" a="1"/>
  <c r="CD347" i="5" s="1"/>
  <c r="CD431" i="5" a="1"/>
  <c r="CD431" i="5" s="1"/>
  <c r="CD566" i="5" a="1"/>
  <c r="CD566" i="5" s="1"/>
  <c r="CD262" i="5" a="1"/>
  <c r="CD262" i="5" s="1"/>
  <c r="CD533" i="5" a="1"/>
  <c r="CD533" i="5" s="1"/>
  <c r="CD380" i="5" a="1"/>
  <c r="CD380" i="5" s="1"/>
  <c r="CD482" i="5" a="1"/>
  <c r="CD482" i="5" s="1"/>
  <c r="CD126" i="5" a="1"/>
  <c r="CD126" i="5" s="1"/>
  <c r="CE226" i="5" a="1"/>
  <c r="CE226" i="5" s="1"/>
  <c r="CE175" i="5" a="1"/>
  <c r="CE175" i="5" s="1"/>
  <c r="CP48" i="7"/>
  <c r="CR5" i="7" a="1"/>
  <c r="CR5" i="7" s="1"/>
  <c r="CR8" i="7" a="1"/>
  <c r="CR8" i="7" s="1"/>
  <c r="CR9" i="7" a="1"/>
  <c r="CR9" i="7" s="1"/>
  <c r="CR10" i="7" a="1"/>
  <c r="CR10" i="7" s="1"/>
  <c r="CR7" i="7" a="1"/>
  <c r="CR7" i="7" s="1"/>
  <c r="CQ46" i="7"/>
  <c r="CQ47" i="7"/>
  <c r="CB227" i="5" a="1"/>
  <c r="CB227" i="5" s="1"/>
  <c r="CB233" i="5" s="1"/>
  <c r="CB237" i="5" s="1"/>
  <c r="AM17" i="12" s="1"/>
  <c r="CB397" i="5" a="1"/>
  <c r="CB397" i="5" s="1"/>
  <c r="CB403" i="5" s="1"/>
  <c r="CB407" i="5" s="1"/>
  <c r="AM27" i="12" s="1"/>
  <c r="CB177" i="5" a="1"/>
  <c r="CB177" i="5" s="1"/>
  <c r="CB182" i="5" s="1"/>
  <c r="CB186" i="5" s="1"/>
  <c r="AM14" i="12" s="1"/>
  <c r="CD23" i="5" a="1"/>
  <c r="CD23" i="5" s="1"/>
  <c r="CB74" i="5" a="1"/>
  <c r="CB74" i="5" s="1"/>
  <c r="CB80" i="5" s="1"/>
  <c r="CB84" i="5" s="1"/>
  <c r="AM8" i="12" s="1"/>
  <c r="CD75" i="5" a="1"/>
  <c r="CD75" i="5" s="1"/>
  <c r="CD59" i="5" a="1"/>
  <c r="CD59" i="5" s="1"/>
  <c r="CD61" i="5" a="1"/>
  <c r="CD61" i="5" s="1"/>
  <c r="CD24" i="5" a="1"/>
  <c r="CD24" i="5" s="1"/>
  <c r="CD27" i="5" a="1"/>
  <c r="CD27" i="5" s="1"/>
  <c r="CD78" i="5" a="1"/>
  <c r="CD78" i="5" s="1"/>
  <c r="CC164" i="5" a="1"/>
  <c r="CC164" i="5" s="1"/>
  <c r="CC162" i="5" a="1"/>
  <c r="CC162" i="5" s="1"/>
  <c r="CC160" i="5" a="1"/>
  <c r="CC160" i="5" s="1"/>
  <c r="CC60" i="5" a="1"/>
  <c r="CC60" i="5" s="1"/>
  <c r="CC163" i="5" a="1"/>
  <c r="CC163" i="5" s="1"/>
  <c r="CC161" i="5" a="1"/>
  <c r="CC161" i="5" s="1"/>
  <c r="CC40" i="5" a="1"/>
  <c r="CC40" i="5" s="1"/>
  <c r="CC109" i="5" a="1"/>
  <c r="CC109" i="5" s="1"/>
  <c r="CC79" i="5" a="1"/>
  <c r="CC79" i="5" s="1"/>
  <c r="CC112" i="5" a="1"/>
  <c r="CC112" i="5" s="1"/>
  <c r="CC77" i="5" a="1"/>
  <c r="CC77" i="5" s="1"/>
  <c r="CC41" i="5" a="1"/>
  <c r="CC41" i="5" s="1"/>
  <c r="CC44" i="5" a="1"/>
  <c r="CC44" i="5" s="1"/>
  <c r="CC26" i="5" a="1"/>
  <c r="CC26" i="5" s="1"/>
  <c r="CC25" i="5" a="1"/>
  <c r="CC25" i="5" s="1"/>
  <c r="CC108" i="5" a="1"/>
  <c r="CC108" i="5" s="1"/>
  <c r="CC107" i="5" a="1"/>
  <c r="CC107" i="5" s="1"/>
  <c r="CC110" i="5" a="1"/>
  <c r="CC110" i="5" s="1"/>
  <c r="CE58" i="5" a="1"/>
  <c r="CE58" i="5" s="1"/>
  <c r="CC158" i="5" a="1"/>
  <c r="CC158" i="5" s="1"/>
  <c r="CC39" i="5" a="1"/>
  <c r="CC39" i="5" s="1"/>
  <c r="CC22" i="5" a="1"/>
  <c r="CC22" i="5" s="1"/>
  <c r="CC76" i="5" a="1"/>
  <c r="CC76" i="5" s="1"/>
  <c r="CB165" i="5"/>
  <c r="CB169" i="5" s="1"/>
  <c r="AM13" i="12" s="1"/>
  <c r="CC42" i="5" a="1"/>
  <c r="CC42" i="5" s="1"/>
  <c r="CC111" i="5" a="1"/>
  <c r="CC111" i="5" s="1"/>
  <c r="AS46" i="7"/>
  <c r="AS47" i="7"/>
  <c r="AR48" i="7"/>
  <c r="AT47" i="7"/>
  <c r="CB46" i="5"/>
  <c r="CB50" i="5" s="1"/>
  <c r="AM6" i="12" s="1"/>
  <c r="AY8" i="7" s="1" a="1"/>
  <c r="AY8" i="7" s="1"/>
  <c r="CB29" i="5"/>
  <c r="CB33" i="5" s="1"/>
  <c r="AM5" i="12" s="1"/>
  <c r="CB114" i="5"/>
  <c r="CB118" i="5" s="1"/>
  <c r="AM10" i="12" s="1"/>
  <c r="AY6" i="7" s="1" a="1"/>
  <c r="AY6" i="7" s="1"/>
  <c r="CB97" i="5"/>
  <c r="CB101" i="5" s="1"/>
  <c r="AM9" i="12" s="1"/>
  <c r="BA3" i="7"/>
  <c r="CS6" i="7" s="1" a="1"/>
  <c r="CS6" i="7" s="1"/>
  <c r="CH149" i="5" a="1"/>
  <c r="CH149" i="5" s="1"/>
  <c r="AS149" i="5"/>
  <c r="CI149" i="5" s="1" a="1"/>
  <c r="CI149" i="5" s="1"/>
  <c r="CG151" i="5"/>
  <c r="AS150" i="5"/>
  <c r="CI150" i="5" s="1" a="1"/>
  <c r="CI150" i="5" s="1"/>
  <c r="CH150" i="5" a="1"/>
  <c r="CH150" i="5" s="1"/>
  <c r="CG183" i="5" a="1"/>
  <c r="CG183" i="5" s="1"/>
  <c r="CG185" i="5" s="1"/>
  <c r="AR183" i="5"/>
  <c r="AS184" i="5"/>
  <c r="CI184" i="5" s="1" a="1"/>
  <c r="CI184" i="5" s="1"/>
  <c r="CH184" i="5" a="1"/>
  <c r="CH184" i="5" s="1"/>
  <c r="AS167" i="5"/>
  <c r="CI167" i="5" s="1" a="1"/>
  <c r="CI167" i="5" s="1"/>
  <c r="CH167" i="5" a="1"/>
  <c r="CH167" i="5" s="1"/>
  <c r="CH166" i="5" a="1"/>
  <c r="CH166" i="5" s="1"/>
  <c r="AS166" i="5"/>
  <c r="CI166" i="5" s="1" a="1"/>
  <c r="CI166" i="5" s="1"/>
  <c r="CG168" i="5"/>
  <c r="CF133" i="5" a="1"/>
  <c r="CF133" i="5" s="1"/>
  <c r="CF134" i="5" s="1"/>
  <c r="AQ133" i="5"/>
  <c r="AS132" i="5"/>
  <c r="CI132" i="5" s="1" a="1"/>
  <c r="CI132" i="5" s="1"/>
  <c r="CH132" i="5" a="1"/>
  <c r="CH132" i="5" s="1"/>
  <c r="AR115" i="5"/>
  <c r="CG115" i="5" a="1"/>
  <c r="CG115" i="5" s="1"/>
  <c r="CG117" i="5" s="1"/>
  <c r="CH116" i="5" a="1"/>
  <c r="CH116" i="5" s="1"/>
  <c r="AS116" i="5"/>
  <c r="CI116" i="5" s="1" a="1"/>
  <c r="CI116" i="5" s="1"/>
  <c r="AS99" i="5"/>
  <c r="CI99" i="5" s="1" a="1"/>
  <c r="CI99" i="5" s="1"/>
  <c r="CI100" i="5" s="1"/>
  <c r="CH99" i="5" a="1"/>
  <c r="CH99" i="5" s="1"/>
  <c r="CH100" i="5" s="1"/>
  <c r="AS82" i="5"/>
  <c r="CI82" i="5" s="1" a="1"/>
  <c r="CI82" i="5" s="1"/>
  <c r="CH82" i="5" a="1"/>
  <c r="CH82" i="5" s="1"/>
  <c r="CG81" i="5" a="1"/>
  <c r="CG81" i="5" s="1"/>
  <c r="CG83" i="5" s="1"/>
  <c r="AR81" i="5"/>
  <c r="CG64" i="5" a="1"/>
  <c r="CG64" i="5" s="1"/>
  <c r="CG66" i="5" s="1"/>
  <c r="AR64" i="5"/>
  <c r="CH65" i="5" a="1"/>
  <c r="CH65" i="5" s="1"/>
  <c r="AS65" i="5"/>
  <c r="CI65" i="5" s="1" a="1"/>
  <c r="CI65" i="5" s="1"/>
  <c r="AQ48" i="5"/>
  <c r="CF48" i="5" a="1"/>
  <c r="CF48" i="5" s="1"/>
  <c r="CF49" i="5" s="1"/>
  <c r="AS47" i="5"/>
  <c r="CI47" i="5" s="1" a="1"/>
  <c r="CI47" i="5" s="1"/>
  <c r="CH47" i="5" a="1"/>
  <c r="CH47" i="5" s="1"/>
  <c r="CG30" i="5" a="1"/>
  <c r="CG30" i="5" s="1"/>
  <c r="CG32" i="5" s="1"/>
  <c r="AR30" i="5"/>
  <c r="AQ13" i="5"/>
  <c r="AR11" i="5"/>
  <c r="AQ10" i="5"/>
  <c r="AR5" i="5"/>
  <c r="K1358" i="9"/>
  <c r="J1358" i="9"/>
  <c r="F1359" i="9"/>
  <c r="L1358" i="9"/>
  <c r="AW1357" i="9"/>
  <c r="CO1357" i="9" s="1"/>
  <c r="CO1363" i="9" s="1"/>
  <c r="AK33" i="11" s="1"/>
  <c r="CD464" i="5" s="1" a="1"/>
  <c r="CD464" i="5" s="1"/>
  <c r="BB1357" i="9"/>
  <c r="CT1357" i="9" s="1"/>
  <c r="AZ1357" i="9"/>
  <c r="CR1357" i="9" s="1"/>
  <c r="AY1357" i="9"/>
  <c r="CQ1357" i="9" s="1"/>
  <c r="BA1357" i="9"/>
  <c r="CS1357" i="9" s="1"/>
  <c r="AX1357" i="9"/>
  <c r="CP1357" i="9" s="1"/>
  <c r="K1312" i="9"/>
  <c r="J1312" i="9"/>
  <c r="F1313" i="9"/>
  <c r="L1312" i="9"/>
  <c r="BA1311" i="9"/>
  <c r="CS1311" i="9" s="1"/>
  <c r="AZ1311" i="9"/>
  <c r="CR1311" i="9" s="1"/>
  <c r="AY1311" i="9"/>
  <c r="CQ1311" i="9" s="1"/>
  <c r="BB1311" i="9"/>
  <c r="CT1311" i="9" s="1"/>
  <c r="AX1311" i="9"/>
  <c r="CP1311" i="9" s="1"/>
  <c r="CP1316" i="9" s="1"/>
  <c r="AL32" i="11" s="1"/>
  <c r="CE481" i="5" s="1" a="1"/>
  <c r="CE481" i="5" s="1"/>
  <c r="BB1264" i="9"/>
  <c r="CT1264" i="9" s="1"/>
  <c r="BA1264" i="9"/>
  <c r="CS1264" i="9" s="1"/>
  <c r="AZ1264" i="9"/>
  <c r="CR1264" i="9" s="1"/>
  <c r="AY1264" i="9"/>
  <c r="CQ1264" i="9" s="1"/>
  <c r="AX1264" i="9"/>
  <c r="CP1264" i="9" s="1"/>
  <c r="CP1269" i="9" s="1"/>
  <c r="AL31" i="11" s="1"/>
  <c r="CE498" i="5" s="1" a="1"/>
  <c r="CE498" i="5" s="1"/>
  <c r="K1265" i="9"/>
  <c r="F1266" i="9"/>
  <c r="L1265" i="9"/>
  <c r="J1265" i="9"/>
  <c r="BB1170" i="9"/>
  <c r="CT1170" i="9" s="1"/>
  <c r="BA1170" i="9"/>
  <c r="CS1170" i="9" s="1"/>
  <c r="AZ1170" i="9"/>
  <c r="CR1170" i="9" s="1"/>
  <c r="AY1170" i="9"/>
  <c r="CQ1170" i="9" s="1"/>
  <c r="AX1170" i="9"/>
  <c r="CP1170" i="9" s="1"/>
  <c r="CP1175" i="9" s="1"/>
  <c r="AL29" i="11" s="1"/>
  <c r="CE600" i="5" s="1" a="1"/>
  <c r="CE600" i="5" s="1"/>
  <c r="L1171" i="9"/>
  <c r="F1172" i="9"/>
  <c r="J1171" i="9"/>
  <c r="K1171" i="9"/>
  <c r="F1126" i="9"/>
  <c r="K1125" i="9"/>
  <c r="J1125" i="9"/>
  <c r="L1125" i="9"/>
  <c r="BB1124" i="9"/>
  <c r="CT1124" i="9" s="1"/>
  <c r="AZ1124" i="9"/>
  <c r="CR1124" i="9" s="1"/>
  <c r="AY1124" i="9"/>
  <c r="CQ1124" i="9" s="1"/>
  <c r="CQ1128" i="9" s="1"/>
  <c r="AM28" i="11" s="1"/>
  <c r="CF617" i="5" s="1" a="1"/>
  <c r="CF617" i="5" s="1"/>
  <c r="BA1124" i="9"/>
  <c r="CS1124" i="9" s="1"/>
  <c r="K1077" i="9"/>
  <c r="J1077" i="9"/>
  <c r="F1078" i="9"/>
  <c r="L1077" i="9"/>
  <c r="BB1076" i="9"/>
  <c r="CT1076" i="9" s="1"/>
  <c r="BA1076" i="9"/>
  <c r="CS1076" i="9" s="1"/>
  <c r="AZ1076" i="9"/>
  <c r="CR1076" i="9" s="1"/>
  <c r="AY1076" i="9"/>
  <c r="CQ1076" i="9" s="1"/>
  <c r="AX1076" i="9"/>
  <c r="CP1076" i="9" s="1"/>
  <c r="CP1081" i="9" s="1"/>
  <c r="AL27" i="11" s="1"/>
  <c r="CE634" i="5" s="1" a="1"/>
  <c r="CE634" i="5" s="1"/>
  <c r="BB982" i="9"/>
  <c r="CT982" i="9" s="1"/>
  <c r="BA982" i="9"/>
  <c r="CS982" i="9" s="1"/>
  <c r="AZ982" i="9"/>
  <c r="CR982" i="9" s="1"/>
  <c r="AY982" i="9"/>
  <c r="CQ982" i="9" s="1"/>
  <c r="AX982" i="9"/>
  <c r="CP982" i="9" s="1"/>
  <c r="CP987" i="9" s="1"/>
  <c r="AL25" i="11" s="1"/>
  <c r="CE857" i="5" s="1" a="1"/>
  <c r="CE857" i="5" s="1"/>
  <c r="CE862" i="5" s="1"/>
  <c r="CE866" i="5" s="1"/>
  <c r="AP54" i="12" s="1"/>
  <c r="L983" i="9"/>
  <c r="F984" i="9"/>
  <c r="J983" i="9"/>
  <c r="K983" i="9"/>
  <c r="BB935" i="9"/>
  <c r="CT935" i="9" s="1"/>
  <c r="BA935" i="9"/>
  <c r="CS935" i="9" s="1"/>
  <c r="AZ935" i="9"/>
  <c r="CR935" i="9" s="1"/>
  <c r="AY935" i="9"/>
  <c r="CQ935" i="9" s="1"/>
  <c r="AX935" i="9"/>
  <c r="CP935" i="9" s="1"/>
  <c r="CP940" i="9" s="1"/>
  <c r="AL24" i="11" s="1"/>
  <c r="CE874" i="5" s="1" a="1"/>
  <c r="CE874" i="5" s="1"/>
  <c r="L936" i="9"/>
  <c r="F937" i="9"/>
  <c r="K936" i="9"/>
  <c r="J936" i="9"/>
  <c r="CN893" i="9"/>
  <c r="AJ23" i="11" s="1"/>
  <c r="CC891" i="5" s="1" a="1"/>
  <c r="CC891" i="5" s="1"/>
  <c r="AY851" i="9"/>
  <c r="CQ851" i="9" s="1"/>
  <c r="CT857" i="9"/>
  <c r="CS856" i="9"/>
  <c r="CO852" i="9"/>
  <c r="CP853" i="9"/>
  <c r="CR855" i="9"/>
  <c r="CQ854" i="9"/>
  <c r="K888" i="9"/>
  <c r="J888" i="9"/>
  <c r="F889" i="9"/>
  <c r="L888" i="9"/>
  <c r="AW887" i="9"/>
  <c r="CO887" i="9" s="1"/>
  <c r="BB887" i="9"/>
  <c r="CT887" i="9" s="1"/>
  <c r="BA887" i="9"/>
  <c r="CS887" i="9" s="1"/>
  <c r="AY887" i="9"/>
  <c r="CQ887" i="9" s="1"/>
  <c r="AX887" i="9"/>
  <c r="CP887" i="9" s="1"/>
  <c r="AZ887" i="9"/>
  <c r="CR887" i="9" s="1"/>
  <c r="K748" i="9"/>
  <c r="J748" i="9"/>
  <c r="F749" i="9"/>
  <c r="L748" i="9"/>
  <c r="BB747" i="9"/>
  <c r="CT747" i="9" s="1"/>
  <c r="BA747" i="9"/>
  <c r="CS747" i="9" s="1"/>
  <c r="AY747" i="9"/>
  <c r="CQ747" i="9" s="1"/>
  <c r="AX747" i="9"/>
  <c r="CP747" i="9" s="1"/>
  <c r="CP752" i="9" s="1"/>
  <c r="AL20" i="11" s="1"/>
  <c r="AZ747" i="9"/>
  <c r="CR747" i="9" s="1"/>
  <c r="F278" i="9"/>
  <c r="L277" i="9"/>
  <c r="K277" i="9"/>
  <c r="J277" i="9"/>
  <c r="BB276" i="9"/>
  <c r="CT276" i="9" s="1"/>
  <c r="BA276" i="9"/>
  <c r="CS276" i="9" s="1"/>
  <c r="AZ276" i="9"/>
  <c r="CR276" i="9" s="1"/>
  <c r="AX276" i="9"/>
  <c r="CP276" i="9" s="1"/>
  <c r="AY276" i="9"/>
  <c r="CQ276" i="9" s="1"/>
  <c r="AW276" i="9"/>
  <c r="CO276" i="9" s="1"/>
  <c r="CO282" i="9" s="1"/>
  <c r="AK10" i="11" s="1"/>
  <c r="CD56" i="5" s="1" a="1"/>
  <c r="CD56" i="5" s="1"/>
  <c r="L89" i="9"/>
  <c r="F90" i="9"/>
  <c r="K89" i="9"/>
  <c r="J89" i="9"/>
  <c r="BB88" i="9"/>
  <c r="CT88" i="9" s="1"/>
  <c r="AY88" i="9"/>
  <c r="CQ88" i="9" s="1"/>
  <c r="BA88" i="9"/>
  <c r="CS88" i="9" s="1"/>
  <c r="AZ88" i="9"/>
  <c r="CR88" i="9" s="1"/>
  <c r="AW88" i="9"/>
  <c r="CO88" i="9" s="1"/>
  <c r="CO94" i="9" s="1"/>
  <c r="AK6" i="11" s="1"/>
  <c r="AX88" i="9"/>
  <c r="CP88" i="9" s="1"/>
  <c r="AZ324" i="9"/>
  <c r="CR324" i="9" s="1"/>
  <c r="BA324" i="9"/>
  <c r="CS324" i="9" s="1"/>
  <c r="AY324" i="9"/>
  <c r="CQ324" i="9" s="1"/>
  <c r="BB324" i="9"/>
  <c r="CT324" i="9" s="1"/>
  <c r="AX324" i="9"/>
  <c r="CP324" i="9" s="1"/>
  <c r="CP329" i="9" s="1"/>
  <c r="AL11" i="11" s="1"/>
  <c r="J44" i="9"/>
  <c r="K44" i="9"/>
  <c r="L44" i="9"/>
  <c r="F45" i="9"/>
  <c r="BA135" i="9"/>
  <c r="CS135" i="9" s="1"/>
  <c r="BB135" i="9"/>
  <c r="CT135" i="9" s="1"/>
  <c r="AY135" i="9"/>
  <c r="CQ135" i="9" s="1"/>
  <c r="AX135" i="9"/>
  <c r="CP135" i="9" s="1"/>
  <c r="AZ135" i="9"/>
  <c r="CR135" i="9" s="1"/>
  <c r="AW135" i="9"/>
  <c r="CO135" i="9" s="1"/>
  <c r="CO141" i="9" s="1"/>
  <c r="AK7" i="11" s="1"/>
  <c r="H137" i="9"/>
  <c r="K136" i="9"/>
  <c r="L136" i="9"/>
  <c r="F326" i="9"/>
  <c r="J325" i="9"/>
  <c r="K325" i="9"/>
  <c r="L325" i="9"/>
  <c r="J794" i="9"/>
  <c r="F795" i="9"/>
  <c r="K794" i="9"/>
  <c r="L794" i="9"/>
  <c r="AZ43" i="9"/>
  <c r="CR43" i="9" s="1"/>
  <c r="AY43" i="9"/>
  <c r="CQ43" i="9" s="1"/>
  <c r="CQ47" i="9" s="1"/>
  <c r="AM5" i="11" s="1"/>
  <c r="BB43" i="9"/>
  <c r="CT43" i="9" s="1"/>
  <c r="BA43" i="9"/>
  <c r="CS43" i="9" s="1"/>
  <c r="J230" i="9"/>
  <c r="K230" i="9"/>
  <c r="F231" i="9"/>
  <c r="L230" i="9"/>
  <c r="BA699" i="9"/>
  <c r="CS699" i="9" s="1"/>
  <c r="AX699" i="9"/>
  <c r="CP699" i="9" s="1"/>
  <c r="AW699" i="9"/>
  <c r="CO699" i="9" s="1"/>
  <c r="CO705" i="9" s="1"/>
  <c r="AK19" i="11" s="1"/>
  <c r="AZ699" i="9"/>
  <c r="CR699" i="9" s="1"/>
  <c r="AY699" i="9"/>
  <c r="CQ699" i="9" s="1"/>
  <c r="BB699" i="9"/>
  <c r="CT699" i="9" s="1"/>
  <c r="AW793" i="9"/>
  <c r="CO793" i="9" s="1"/>
  <c r="CO799" i="9" s="1"/>
  <c r="AK21" i="11" s="1"/>
  <c r="AX793" i="9"/>
  <c r="CP793" i="9" s="1"/>
  <c r="BA793" i="9"/>
  <c r="CS793" i="9" s="1"/>
  <c r="AY793" i="9"/>
  <c r="CQ793" i="9" s="1"/>
  <c r="AZ793" i="9"/>
  <c r="CR793" i="9" s="1"/>
  <c r="BB793" i="9"/>
  <c r="CT793" i="9" s="1"/>
  <c r="J139" i="9"/>
  <c r="F140" i="9"/>
  <c r="F701" i="9"/>
  <c r="J700" i="9"/>
  <c r="K700" i="9"/>
  <c r="L700" i="9"/>
  <c r="AX229" i="9"/>
  <c r="CP229" i="9" s="1"/>
  <c r="AW229" i="9"/>
  <c r="CO229" i="9" s="1"/>
  <c r="CO235" i="9" s="1"/>
  <c r="AK9" i="11" s="1"/>
  <c r="AY229" i="9"/>
  <c r="CQ229" i="9" s="1"/>
  <c r="BA229" i="9"/>
  <c r="CS229" i="9" s="1"/>
  <c r="AZ229" i="9"/>
  <c r="CR229" i="9" s="1"/>
  <c r="BB229" i="9"/>
  <c r="CT229" i="9" s="1"/>
  <c r="AK237" i="1"/>
  <c r="AK240" i="1" s="1"/>
  <c r="AL203" i="1"/>
  <c r="AL206" i="1" s="1"/>
  <c r="AM169" i="1"/>
  <c r="AM172" i="1" s="1"/>
  <c r="CD159" i="5" l="1" a="1"/>
  <c r="CD159" i="5" s="1"/>
  <c r="CD873" i="5" a="1"/>
  <c r="CD873" i="5" s="1"/>
  <c r="CD879" i="5" s="1"/>
  <c r="CD883" i="5" s="1"/>
  <c r="AO55" i="12" s="1"/>
  <c r="CD822" i="5" a="1"/>
  <c r="CD822" i="5" s="1"/>
  <c r="CD828" i="5" s="1"/>
  <c r="CD832" i="5" s="1"/>
  <c r="AO52" i="12" s="1"/>
  <c r="CD57" i="5" a="1"/>
  <c r="CD57" i="5" s="1"/>
  <c r="CD890" i="5" a="1"/>
  <c r="CD890" i="5" s="1"/>
  <c r="CD839" i="5" a="1"/>
  <c r="CD839" i="5" s="1"/>
  <c r="CD845" i="5" s="1"/>
  <c r="CD849" i="5" s="1"/>
  <c r="AO53" i="12" s="1"/>
  <c r="CC896" i="5"/>
  <c r="CC900" i="5" s="1"/>
  <c r="AN56" i="12" s="1"/>
  <c r="CD471" i="5"/>
  <c r="CD475" i="5" s="1"/>
  <c r="AO31" i="12" s="1"/>
  <c r="BB11" i="7" a="1"/>
  <c r="BB11" i="7" s="1"/>
  <c r="BB13" i="7" a="1"/>
  <c r="BB13" i="7" s="1"/>
  <c r="BB19" i="7" a="1"/>
  <c r="BB19" i="7" s="1"/>
  <c r="BB17" i="7" a="1"/>
  <c r="BB17" i="7" s="1"/>
  <c r="BB16" i="7" a="1"/>
  <c r="BB16" i="7" s="1"/>
  <c r="BB10" i="7" a="1"/>
  <c r="BB10" i="7" s="1"/>
  <c r="BB15" i="7" a="1"/>
  <c r="BB15" i="7" s="1"/>
  <c r="BB14" i="7" a="1"/>
  <c r="BB14" i="7" s="1"/>
  <c r="BB18" i="7" a="1"/>
  <c r="BB18" i="7" s="1"/>
  <c r="BB9" i="7" a="1"/>
  <c r="BB9" i="7" s="1"/>
  <c r="BB21" i="7" a="1"/>
  <c r="BB21" i="7" s="1"/>
  <c r="BB24" i="7" a="1"/>
  <c r="BB24" i="7" s="1"/>
  <c r="BB22" i="7" a="1"/>
  <c r="BB22" i="7" s="1"/>
  <c r="BB27" i="7" a="1"/>
  <c r="BB27" i="7" s="1"/>
  <c r="BB25" i="7" a="1"/>
  <c r="BB25" i="7" s="1"/>
  <c r="BB20" i="7" a="1"/>
  <c r="BB20" i="7" s="1"/>
  <c r="BB28" i="7" a="1"/>
  <c r="BB28" i="7" s="1"/>
  <c r="BB34" i="7" a="1"/>
  <c r="BB34" i="7" s="1"/>
  <c r="BB39" i="7" a="1"/>
  <c r="BB39" i="7" s="1"/>
  <c r="BB29" i="7" a="1"/>
  <c r="BB29" i="7" s="1"/>
  <c r="BB31" i="7" a="1"/>
  <c r="BB31" i="7" s="1"/>
  <c r="BB12" i="7" a="1"/>
  <c r="BB12" i="7" s="1"/>
  <c r="BB30" i="7" a="1"/>
  <c r="BB30" i="7" s="1"/>
  <c r="BB33" i="7" a="1"/>
  <c r="BB33" i="7" s="1"/>
  <c r="BB23" i="7" a="1"/>
  <c r="BB23" i="7" s="1"/>
  <c r="BB26" i="7" a="1"/>
  <c r="BB26" i="7" s="1"/>
  <c r="BB35" i="7" a="1"/>
  <c r="BB35" i="7" s="1"/>
  <c r="BB36" i="7" a="1"/>
  <c r="BB36" i="7" s="1"/>
  <c r="BB44" i="7" a="1"/>
  <c r="BB44" i="7" s="1"/>
  <c r="BB32" i="7" a="1"/>
  <c r="BB32" i="7" s="1"/>
  <c r="BB40" i="7" a="1"/>
  <c r="BB40" i="7" s="1"/>
  <c r="BB42" i="7" a="1"/>
  <c r="BB42" i="7" s="1"/>
  <c r="BB43" i="7" a="1"/>
  <c r="BB43" i="7" s="1"/>
  <c r="BB41" i="7" a="1"/>
  <c r="BB41" i="7" s="1"/>
  <c r="BB37" i="7" a="1"/>
  <c r="BB37" i="7" s="1"/>
  <c r="BB38" i="7" a="1"/>
  <c r="BB38" i="7" s="1"/>
  <c r="CC131" i="5"/>
  <c r="CC135" i="5" s="1"/>
  <c r="AN11" i="12" s="1"/>
  <c r="CC216" i="5"/>
  <c r="CC220" i="5" s="1"/>
  <c r="AN16" i="12" s="1"/>
  <c r="CC63" i="5"/>
  <c r="CC67" i="5" s="1"/>
  <c r="AN7" i="12" s="1"/>
  <c r="AZ5" i="7" s="1" a="1"/>
  <c r="AZ5" i="7" s="1"/>
  <c r="CC743" i="5"/>
  <c r="CC747" i="5" s="1"/>
  <c r="AN47" i="12" s="1"/>
  <c r="CE567" i="5" a="1"/>
  <c r="CE567" i="5" s="1"/>
  <c r="CE379" i="5" a="1"/>
  <c r="CE379" i="5" s="1"/>
  <c r="CD539" i="5"/>
  <c r="CD543" i="5" s="1"/>
  <c r="AO35" i="12" s="1"/>
  <c r="CC686" i="5" a="1"/>
  <c r="CC686" i="5" s="1"/>
  <c r="CC692" i="5" s="1"/>
  <c r="CC696" i="5" s="1"/>
  <c r="AN44" i="12" s="1"/>
  <c r="CC583" i="5" a="1"/>
  <c r="CC583" i="5" s="1"/>
  <c r="CC590" i="5" s="1"/>
  <c r="CC594" i="5" s="1"/>
  <c r="AN38" i="12" s="1"/>
  <c r="CC635" i="5" a="1"/>
  <c r="CC635" i="5" s="1"/>
  <c r="CC641" i="5" s="1"/>
  <c r="CC645" i="5" s="1"/>
  <c r="AN41" i="12" s="1"/>
  <c r="CC448" i="5" a="1"/>
  <c r="CC448" i="5" s="1"/>
  <c r="CC454" i="5" s="1"/>
  <c r="CC458" i="5" s="1"/>
  <c r="AN30" i="12" s="1"/>
  <c r="CC499" i="5" a="1"/>
  <c r="CC499" i="5" s="1"/>
  <c r="CC505" i="5" s="1"/>
  <c r="CC509" i="5" s="1"/>
  <c r="AN33" i="12" s="1"/>
  <c r="CD550" i="5" a="1"/>
  <c r="CD550" i="5" s="1"/>
  <c r="CD556" i="5" s="1"/>
  <c r="CD560" i="5" s="1"/>
  <c r="AO36" i="12" s="1"/>
  <c r="CD362" i="5" a="1"/>
  <c r="CD362" i="5" s="1"/>
  <c r="CD369" i="5" s="1"/>
  <c r="CD373" i="5" s="1"/>
  <c r="AO25" i="12" s="1"/>
  <c r="BA7" i="7" s="1" a="1"/>
  <c r="BA7" i="7" s="1"/>
  <c r="CD328" i="5" a="1"/>
  <c r="CD328" i="5" s="1"/>
  <c r="CD335" i="5" s="1"/>
  <c r="CD339" i="5" s="1"/>
  <c r="AO23" i="12" s="1"/>
  <c r="CD244" i="5" a="1"/>
  <c r="CD244" i="5" s="1"/>
  <c r="CD250" i="5" s="1"/>
  <c r="CD254" i="5" s="1"/>
  <c r="AO18" i="12" s="1"/>
  <c r="CD141" i="5" a="1"/>
  <c r="CD141" i="5" s="1"/>
  <c r="CD148" i="5" s="1"/>
  <c r="CD152" i="5" s="1"/>
  <c r="AO12" i="12" s="1"/>
  <c r="CD670" i="5" a="1"/>
  <c r="CD670" i="5" s="1"/>
  <c r="CD675" i="5" s="1"/>
  <c r="CD679" i="5" s="1"/>
  <c r="AO43" i="12" s="1"/>
  <c r="CD619" i="5" a="1"/>
  <c r="CD619" i="5" s="1"/>
  <c r="CD624" i="5" s="1"/>
  <c r="CD628" i="5" s="1"/>
  <c r="AO40" i="12" s="1"/>
  <c r="CD720" i="5" a="1"/>
  <c r="CD720" i="5" s="1"/>
  <c r="CD726" i="5" s="1"/>
  <c r="CD730" i="5" s="1"/>
  <c r="AO46" i="12" s="1"/>
  <c r="CD568" i="5" a="1"/>
  <c r="CD568" i="5" s="1"/>
  <c r="CD573" i="5" s="1"/>
  <c r="CD577" i="5" s="1"/>
  <c r="AO37" i="12" s="1"/>
  <c r="CD432" i="5" a="1"/>
  <c r="CD432" i="5" s="1"/>
  <c r="CD437" i="5" s="1"/>
  <c r="CD441" i="5" s="1"/>
  <c r="AO29" i="12" s="1"/>
  <c r="CD211" i="5" a="1"/>
  <c r="CD211" i="5" s="1"/>
  <c r="CD192" i="5" a="1"/>
  <c r="CD192" i="5" s="1"/>
  <c r="CD199" i="5" s="1"/>
  <c r="CD203" i="5" s="1"/>
  <c r="AO15" i="12" s="1"/>
  <c r="CD381" i="5" a="1"/>
  <c r="CD381" i="5" s="1"/>
  <c r="CD386" i="5" s="1"/>
  <c r="CD390" i="5" s="1"/>
  <c r="AO26" i="12" s="1"/>
  <c r="CD483" i="5" a="1"/>
  <c r="CD483" i="5" s="1"/>
  <c r="CD488" i="5" s="1"/>
  <c r="CD492" i="5" s="1"/>
  <c r="AO32" i="12" s="1"/>
  <c r="CD93" i="5" a="1"/>
  <c r="CD93" i="5" s="1"/>
  <c r="CD787" i="5" a="1"/>
  <c r="CD787" i="5" s="1"/>
  <c r="CD794" i="5" s="1"/>
  <c r="CD798" i="5" s="1"/>
  <c r="AO50" i="12" s="1"/>
  <c r="CD736" i="5" a="1"/>
  <c r="CD736" i="5" s="1"/>
  <c r="CD124" i="5" a="1"/>
  <c r="CD124" i="5" s="1"/>
  <c r="CD90" i="5" a="1"/>
  <c r="CD90" i="5" s="1"/>
  <c r="CE719" i="5" a="1"/>
  <c r="CE719" i="5" s="1"/>
  <c r="CE534" i="5" a="1"/>
  <c r="CE534" i="5" s="1"/>
  <c r="CE770" i="5" a="1"/>
  <c r="CE770" i="5" s="1"/>
  <c r="CE777" i="5" s="1"/>
  <c r="CE781" i="5" s="1"/>
  <c r="AP49" i="12" s="1"/>
  <c r="CE296" i="5" a="1"/>
  <c r="CE296" i="5" s="1"/>
  <c r="CE301" i="5" s="1"/>
  <c r="CE305" i="5" s="1"/>
  <c r="AP21" i="12" s="1"/>
  <c r="CE347" i="5" a="1"/>
  <c r="CE347" i="5" s="1"/>
  <c r="CE618" i="5" a="1"/>
  <c r="CE618" i="5" s="1"/>
  <c r="CE669" i="5" a="1"/>
  <c r="CE669" i="5" s="1"/>
  <c r="CE566" i="5" a="1"/>
  <c r="CE566" i="5" s="1"/>
  <c r="CE262" i="5" a="1"/>
  <c r="CE262" i="5" s="1"/>
  <c r="CE210" i="5" a="1"/>
  <c r="CE210" i="5" s="1"/>
  <c r="CE431" i="5" a="1"/>
  <c r="CE431" i="5" s="1"/>
  <c r="CE380" i="5" a="1"/>
  <c r="CE380" i="5" s="1"/>
  <c r="CE533" i="5" a="1"/>
  <c r="CE533" i="5" s="1"/>
  <c r="CE482" i="5" a="1"/>
  <c r="CE482" i="5" s="1"/>
  <c r="CE126" i="5" a="1"/>
  <c r="CE126" i="5" s="1"/>
  <c r="CE73" i="5" a="1"/>
  <c r="CE73" i="5" s="1"/>
  <c r="CD209" i="5" a="1"/>
  <c r="CD209" i="5" s="1"/>
  <c r="CD261" i="5" a="1"/>
  <c r="CD261" i="5" s="1"/>
  <c r="CD267" i="5" s="1"/>
  <c r="CD271" i="5" s="1"/>
  <c r="AO19" i="12" s="1"/>
  <c r="CD345" i="5" a="1"/>
  <c r="CD345" i="5" s="1"/>
  <c r="CD352" i="5" s="1"/>
  <c r="CD356" i="5" s="1"/>
  <c r="AO24" i="12" s="1"/>
  <c r="CD636" i="5" a="1"/>
  <c r="CD636" i="5" s="1"/>
  <c r="CD687" i="5" a="1"/>
  <c r="CD687" i="5" s="1"/>
  <c r="CD228" i="5" a="1"/>
  <c r="CD228" i="5" s="1"/>
  <c r="CD398" i="5" a="1"/>
  <c r="CD398" i="5" s="1"/>
  <c r="CD737" i="5" a="1"/>
  <c r="CD737" i="5" s="1"/>
  <c r="CD585" i="5" a="1"/>
  <c r="CD585" i="5" s="1"/>
  <c r="CD449" i="5" a="1"/>
  <c r="CD449" i="5" s="1"/>
  <c r="CD500" i="5" a="1"/>
  <c r="CD500" i="5" s="1"/>
  <c r="CD125" i="5" a="1"/>
  <c r="CD125" i="5" s="1"/>
  <c r="CD176" i="5" a="1"/>
  <c r="CD176" i="5" s="1"/>
  <c r="CD396" i="5" a="1"/>
  <c r="CD396" i="5" s="1"/>
  <c r="CD584" i="5" a="1"/>
  <c r="CD584" i="5" s="1"/>
  <c r="CF226" i="5" a="1"/>
  <c r="CF226" i="5" s="1"/>
  <c r="CF175" i="5" a="1"/>
  <c r="CF175" i="5" s="1"/>
  <c r="CE652" i="5" a="1"/>
  <c r="CE652" i="5" s="1"/>
  <c r="CE658" i="5" s="1"/>
  <c r="CE662" i="5" s="1"/>
  <c r="AP42" i="12" s="1"/>
  <c r="CE549" i="5" a="1"/>
  <c r="CE549" i="5" s="1"/>
  <c r="CE601" i="5" a="1"/>
  <c r="CE601" i="5" s="1"/>
  <c r="CE607" i="5" s="1"/>
  <c r="CE611" i="5" s="1"/>
  <c r="AP39" i="12" s="1"/>
  <c r="CE516" i="5" a="1"/>
  <c r="CE516" i="5" s="1"/>
  <c r="CE522" i="5" s="1"/>
  <c r="CE526" i="5" s="1"/>
  <c r="AP34" i="12" s="1"/>
  <c r="CE414" i="5" a="1"/>
  <c r="CE414" i="5" s="1"/>
  <c r="CE420" i="5" s="1"/>
  <c r="CE424" i="5" s="1"/>
  <c r="AP28" i="12" s="1"/>
  <c r="CE465" i="5" a="1"/>
  <c r="CE465" i="5" s="1"/>
  <c r="CE363" i="5" a="1"/>
  <c r="CE363" i="5" s="1"/>
  <c r="CE330" i="5" a="1"/>
  <c r="CE330" i="5" s="1"/>
  <c r="CE245" i="5" a="1"/>
  <c r="CE245" i="5" s="1"/>
  <c r="CE143" i="5" a="1"/>
  <c r="CE143" i="5" s="1"/>
  <c r="CE193" i="5" a="1"/>
  <c r="CE193" i="5" s="1"/>
  <c r="CR46" i="7"/>
  <c r="CR47" i="7"/>
  <c r="CS9" i="7" a="1"/>
  <c r="CS9" i="7" s="1"/>
  <c r="CS7" i="7" a="1"/>
  <c r="CS7" i="7" s="1"/>
  <c r="CS10" i="7" a="1"/>
  <c r="CS10" i="7" s="1"/>
  <c r="CS5" i="7" a="1"/>
  <c r="CS5" i="7" s="1"/>
  <c r="CS8" i="7" a="1"/>
  <c r="CS8" i="7" s="1"/>
  <c r="CQ48" i="7"/>
  <c r="CC397" i="5" a="1"/>
  <c r="CC397" i="5" s="1"/>
  <c r="CC403" i="5" s="1"/>
  <c r="CC407" i="5" s="1"/>
  <c r="AN27" i="12" s="1"/>
  <c r="CC227" i="5" a="1"/>
  <c r="CC227" i="5" s="1"/>
  <c r="CC233" i="5" s="1"/>
  <c r="CC237" i="5" s="1"/>
  <c r="AN17" i="12" s="1"/>
  <c r="CC177" i="5" a="1"/>
  <c r="CC177" i="5" s="1"/>
  <c r="CC182" i="5" s="1"/>
  <c r="CC186" i="5" s="1"/>
  <c r="AN14" i="12" s="1"/>
  <c r="CE23" i="5" a="1"/>
  <c r="CE23" i="5" s="1"/>
  <c r="CE75" i="5" a="1"/>
  <c r="CE75" i="5" s="1"/>
  <c r="CC74" i="5" a="1"/>
  <c r="CC74" i="5" s="1"/>
  <c r="CC80" i="5" s="1"/>
  <c r="CC84" i="5" s="1"/>
  <c r="AN8" i="12" s="1"/>
  <c r="CD162" i="5" a="1"/>
  <c r="CD162" i="5" s="1"/>
  <c r="CD160" i="5" a="1"/>
  <c r="CD160" i="5" s="1"/>
  <c r="CD44" i="5" a="1"/>
  <c r="CD44" i="5" s="1"/>
  <c r="CD41" i="5" a="1"/>
  <c r="CD41" i="5" s="1"/>
  <c r="CD40" i="5" a="1"/>
  <c r="CD40" i="5" s="1"/>
  <c r="CD163" i="5" a="1"/>
  <c r="CD163" i="5" s="1"/>
  <c r="CD161" i="5" a="1"/>
  <c r="CD161" i="5" s="1"/>
  <c r="CD164" i="5" a="1"/>
  <c r="CD164" i="5" s="1"/>
  <c r="CD112" i="5" a="1"/>
  <c r="CD112" i="5" s="1"/>
  <c r="CD60" i="5" a="1"/>
  <c r="CD60" i="5" s="1"/>
  <c r="CD63" i="5" s="1"/>
  <c r="CD67" i="5" s="1"/>
  <c r="AO7" i="12" s="1"/>
  <c r="BA5" i="7" s="1" a="1"/>
  <c r="BA5" i="7" s="1"/>
  <c r="CD77" i="5" a="1"/>
  <c r="CD77" i="5" s="1"/>
  <c r="CD110" i="5" a="1"/>
  <c r="CD110" i="5" s="1"/>
  <c r="CD108" i="5" a="1"/>
  <c r="CD108" i="5" s="1"/>
  <c r="CD79" i="5" a="1"/>
  <c r="CD79" i="5" s="1"/>
  <c r="CD109" i="5" a="1"/>
  <c r="CD109" i="5" s="1"/>
  <c r="CD25" i="5" a="1"/>
  <c r="CD25" i="5" s="1"/>
  <c r="CD107" i="5" a="1"/>
  <c r="CD107" i="5" s="1"/>
  <c r="CD26" i="5" a="1"/>
  <c r="CD26" i="5" s="1"/>
  <c r="CC165" i="5"/>
  <c r="CC169" i="5" s="1"/>
  <c r="AN13" i="12" s="1"/>
  <c r="CD158" i="5" a="1"/>
  <c r="CD158" i="5" s="1"/>
  <c r="CD39" i="5" a="1"/>
  <c r="CD39" i="5" s="1"/>
  <c r="CD22" i="5" a="1"/>
  <c r="CD22" i="5" s="1"/>
  <c r="CD76" i="5" a="1"/>
  <c r="CD76" i="5" s="1"/>
  <c r="CE61" i="5" a="1"/>
  <c r="CE61" i="5" s="1"/>
  <c r="CE78" i="5" a="1"/>
  <c r="CE78" i="5" s="1"/>
  <c r="CE59" i="5" a="1"/>
  <c r="CE59" i="5" s="1"/>
  <c r="CE27" i="5" a="1"/>
  <c r="CE27" i="5" s="1"/>
  <c r="CE24" i="5" a="1"/>
  <c r="CE24" i="5" s="1"/>
  <c r="CF58" i="5" a="1"/>
  <c r="CF58" i="5" s="1"/>
  <c r="CD111" i="5" a="1"/>
  <c r="CD111" i="5" s="1"/>
  <c r="CD42" i="5" a="1"/>
  <c r="CD42" i="5" s="1"/>
  <c r="AS48" i="7"/>
  <c r="AT46" i="7"/>
  <c r="AT48" i="7" s="1"/>
  <c r="CC29" i="5"/>
  <c r="CC33" i="5" s="1"/>
  <c r="AN5" i="12" s="1"/>
  <c r="CC114" i="5"/>
  <c r="CC118" i="5" s="1"/>
  <c r="AN10" i="12" s="1"/>
  <c r="AZ6" i="7" s="1" a="1"/>
  <c r="AZ6" i="7" s="1"/>
  <c r="CC97" i="5"/>
  <c r="CC101" i="5" s="1"/>
  <c r="AN9" i="12" s="1"/>
  <c r="CC46" i="5"/>
  <c r="CC50" i="5" s="1"/>
  <c r="AN6" i="12" s="1"/>
  <c r="AZ8" i="7" s="1" a="1"/>
  <c r="AZ8" i="7" s="1"/>
  <c r="CH168" i="5"/>
  <c r="BB3" i="7"/>
  <c r="CT6" i="7" s="1" a="1"/>
  <c r="CT6" i="7" s="1"/>
  <c r="CI151" i="5"/>
  <c r="CH151" i="5"/>
  <c r="CH183" i="5" a="1"/>
  <c r="CH183" i="5" s="1"/>
  <c r="CH185" i="5" s="1"/>
  <c r="AS183" i="5"/>
  <c r="CI183" i="5" s="1" a="1"/>
  <c r="CI183" i="5" s="1"/>
  <c r="CI185" i="5" s="1"/>
  <c r="CI168" i="5"/>
  <c r="CG133" i="5" a="1"/>
  <c r="CG133" i="5" s="1"/>
  <c r="CG134" i="5" s="1"/>
  <c r="AR133" i="5"/>
  <c r="AS115" i="5"/>
  <c r="CI115" i="5" s="1" a="1"/>
  <c r="CI115" i="5" s="1"/>
  <c r="CI117" i="5" s="1"/>
  <c r="CH115" i="5" a="1"/>
  <c r="CH115" i="5" s="1"/>
  <c r="CH117" i="5" s="1"/>
  <c r="CH81" i="5" a="1"/>
  <c r="CH81" i="5" s="1"/>
  <c r="CH83" i="5" s="1"/>
  <c r="AS81" i="5"/>
  <c r="CI81" i="5" s="1" a="1"/>
  <c r="CI81" i="5" s="1"/>
  <c r="CI83" i="5" s="1"/>
  <c r="CH64" i="5" a="1"/>
  <c r="CH64" i="5" s="1"/>
  <c r="CH66" i="5" s="1"/>
  <c r="AS64" i="5"/>
  <c r="CI64" i="5" s="1" a="1"/>
  <c r="CI64" i="5" s="1"/>
  <c r="CI66" i="5" s="1"/>
  <c r="AR48" i="5"/>
  <c r="CG48" i="5" a="1"/>
  <c r="CG48" i="5" s="1"/>
  <c r="CG49" i="5" s="1"/>
  <c r="CH30" i="5" a="1"/>
  <c r="CH30" i="5" s="1"/>
  <c r="CH32" i="5" s="1"/>
  <c r="AS30" i="5"/>
  <c r="CI30" i="5" s="1" a="1"/>
  <c r="CI30" i="5" s="1"/>
  <c r="CI32" i="5" s="1"/>
  <c r="AR10" i="5"/>
  <c r="AS5" i="5"/>
  <c r="AS10" i="5" s="1"/>
  <c r="AS11" i="5"/>
  <c r="AS13" i="5" s="1"/>
  <c r="AR13" i="5"/>
  <c r="K1359" i="9"/>
  <c r="J1359" i="9"/>
  <c r="F1360" i="9"/>
  <c r="L1359" i="9"/>
  <c r="BB1358" i="9"/>
  <c r="CT1358" i="9" s="1"/>
  <c r="BA1358" i="9"/>
  <c r="CS1358" i="9" s="1"/>
  <c r="AY1358" i="9"/>
  <c r="CQ1358" i="9" s="1"/>
  <c r="AX1358" i="9"/>
  <c r="CP1358" i="9" s="1"/>
  <c r="CP1363" i="9" s="1"/>
  <c r="AL33" i="11" s="1"/>
  <c r="CE464" i="5" s="1" a="1"/>
  <c r="CE464" i="5" s="1"/>
  <c r="AZ1358" i="9"/>
  <c r="CR1358" i="9" s="1"/>
  <c r="L1313" i="9"/>
  <c r="J1313" i="9"/>
  <c r="F1314" i="9"/>
  <c r="K1313" i="9"/>
  <c r="BB1312" i="9"/>
  <c r="CT1312" i="9" s="1"/>
  <c r="BA1312" i="9"/>
  <c r="CS1312" i="9" s="1"/>
  <c r="AZ1312" i="9"/>
  <c r="CR1312" i="9" s="1"/>
  <c r="AY1312" i="9"/>
  <c r="CQ1312" i="9" s="1"/>
  <c r="CQ1316" i="9" s="1"/>
  <c r="AM32" i="11" s="1"/>
  <c r="CF481" i="5" s="1" a="1"/>
  <c r="CF481" i="5" s="1"/>
  <c r="F1267" i="9"/>
  <c r="K1266" i="9"/>
  <c r="J1266" i="9"/>
  <c r="L1266" i="9"/>
  <c r="BB1265" i="9"/>
  <c r="CT1265" i="9" s="1"/>
  <c r="BA1265" i="9"/>
  <c r="CS1265" i="9" s="1"/>
  <c r="AZ1265" i="9"/>
  <c r="CR1265" i="9" s="1"/>
  <c r="AY1265" i="9"/>
  <c r="CQ1265" i="9" s="1"/>
  <c r="CQ1269" i="9" s="1"/>
  <c r="AM31" i="11" s="1"/>
  <c r="CF498" i="5" s="1" a="1"/>
  <c r="CF498" i="5" s="1"/>
  <c r="BB1171" i="9"/>
  <c r="CT1171" i="9" s="1"/>
  <c r="BA1171" i="9"/>
  <c r="CS1171" i="9" s="1"/>
  <c r="AZ1171" i="9"/>
  <c r="CR1171" i="9" s="1"/>
  <c r="AY1171" i="9"/>
  <c r="CQ1171" i="9" s="1"/>
  <c r="CQ1175" i="9" s="1"/>
  <c r="AM29" i="11" s="1"/>
  <c r="CF600" i="5" s="1" a="1"/>
  <c r="CF600" i="5" s="1"/>
  <c r="F1173" i="9"/>
  <c r="K1172" i="9"/>
  <c r="J1172" i="9"/>
  <c r="L1172" i="9"/>
  <c r="AZ1125" i="9"/>
  <c r="CR1125" i="9" s="1"/>
  <c r="CR1128" i="9" s="1"/>
  <c r="AN28" i="11" s="1"/>
  <c r="CG617" i="5" s="1" a="1"/>
  <c r="CG617" i="5" s="1"/>
  <c r="BA1125" i="9"/>
  <c r="CS1125" i="9" s="1"/>
  <c r="BB1125" i="9"/>
  <c r="CT1125" i="9" s="1"/>
  <c r="L1126" i="9"/>
  <c r="K1126" i="9"/>
  <c r="J1126" i="9"/>
  <c r="F1127" i="9"/>
  <c r="L1078" i="9"/>
  <c r="F1079" i="9"/>
  <c r="K1078" i="9"/>
  <c r="J1078" i="9"/>
  <c r="BB1077" i="9"/>
  <c r="CT1077" i="9" s="1"/>
  <c r="BA1077" i="9"/>
  <c r="CS1077" i="9" s="1"/>
  <c r="AZ1077" i="9"/>
  <c r="CR1077" i="9" s="1"/>
  <c r="AY1077" i="9"/>
  <c r="CQ1077" i="9" s="1"/>
  <c r="CQ1081" i="9" s="1"/>
  <c r="AM27" i="11" s="1"/>
  <c r="CF634" i="5" s="1" a="1"/>
  <c r="CF634" i="5" s="1"/>
  <c r="BB983" i="9"/>
  <c r="CT983" i="9" s="1"/>
  <c r="BA983" i="9"/>
  <c r="CS983" i="9" s="1"/>
  <c r="AZ983" i="9"/>
  <c r="CR983" i="9" s="1"/>
  <c r="AY983" i="9"/>
  <c r="CQ983" i="9" s="1"/>
  <c r="CQ987" i="9" s="1"/>
  <c r="AM25" i="11" s="1"/>
  <c r="CF857" i="5" s="1" a="1"/>
  <c r="CF857" i="5" s="1"/>
  <c r="CF862" i="5" s="1"/>
  <c r="CF866" i="5" s="1"/>
  <c r="AQ54" i="12" s="1"/>
  <c r="F985" i="9"/>
  <c r="K984" i="9"/>
  <c r="J984" i="9"/>
  <c r="L984" i="9"/>
  <c r="F938" i="9"/>
  <c r="K937" i="9"/>
  <c r="J937" i="9"/>
  <c r="L937" i="9"/>
  <c r="BB936" i="9"/>
  <c r="CT936" i="9" s="1"/>
  <c r="BA936" i="9"/>
  <c r="CS936" i="9" s="1"/>
  <c r="AZ936" i="9"/>
  <c r="CR936" i="9" s="1"/>
  <c r="AY936" i="9"/>
  <c r="CQ936" i="9" s="1"/>
  <c r="CQ940" i="9" s="1"/>
  <c r="AM24" i="11" s="1"/>
  <c r="CF874" i="5" s="1" a="1"/>
  <c r="CF874" i="5" s="1"/>
  <c r="CO893" i="9"/>
  <c r="AK23" i="11" s="1"/>
  <c r="CD891" i="5" s="1" a="1"/>
  <c r="CD891" i="5" s="1"/>
  <c r="AZ851" i="9"/>
  <c r="CR851" i="9" s="1"/>
  <c r="CS855" i="9"/>
  <c r="CQ853" i="9"/>
  <c r="CR854" i="9"/>
  <c r="CT856" i="9"/>
  <c r="CP852" i="9"/>
  <c r="K889" i="9"/>
  <c r="J889" i="9"/>
  <c r="F890" i="9"/>
  <c r="L889" i="9"/>
  <c r="BB888" i="9"/>
  <c r="CT888" i="9" s="1"/>
  <c r="BA888" i="9"/>
  <c r="CS888" i="9" s="1"/>
  <c r="AZ888" i="9"/>
  <c r="CR888" i="9" s="1"/>
  <c r="AY888" i="9"/>
  <c r="CQ888" i="9" s="1"/>
  <c r="AX888" i="9"/>
  <c r="CP888" i="9" s="1"/>
  <c r="L749" i="9"/>
  <c r="F750" i="9"/>
  <c r="K749" i="9"/>
  <c r="J749" i="9"/>
  <c r="BB748" i="9"/>
  <c r="CT748" i="9" s="1"/>
  <c r="AZ748" i="9"/>
  <c r="CR748" i="9" s="1"/>
  <c r="AY748" i="9"/>
  <c r="CQ748" i="9" s="1"/>
  <c r="CQ752" i="9" s="1"/>
  <c r="AM20" i="11" s="1"/>
  <c r="BA748" i="9"/>
  <c r="CS748" i="9" s="1"/>
  <c r="BB277" i="9"/>
  <c r="CT277" i="9" s="1"/>
  <c r="BA277" i="9"/>
  <c r="CS277" i="9" s="1"/>
  <c r="AZ277" i="9"/>
  <c r="CR277" i="9" s="1"/>
  <c r="AY277" i="9"/>
  <c r="CQ277" i="9" s="1"/>
  <c r="AX277" i="9"/>
  <c r="CP277" i="9" s="1"/>
  <c r="CP282" i="9" s="1"/>
  <c r="AL10" i="11" s="1"/>
  <c r="L278" i="9"/>
  <c r="F279" i="9"/>
  <c r="J278" i="9"/>
  <c r="K278" i="9"/>
  <c r="BB89" i="9"/>
  <c r="CT89" i="9" s="1"/>
  <c r="BA89" i="9"/>
  <c r="CS89" i="9" s="1"/>
  <c r="AX89" i="9"/>
  <c r="CP89" i="9" s="1"/>
  <c r="CP94" i="9" s="1"/>
  <c r="AL6" i="11" s="1"/>
  <c r="AY89" i="9"/>
  <c r="CQ89" i="9" s="1"/>
  <c r="AZ89" i="9"/>
  <c r="CR89" i="9" s="1"/>
  <c r="F91" i="9"/>
  <c r="K90" i="9"/>
  <c r="J90" i="9"/>
  <c r="L90" i="9"/>
  <c r="BB44" i="9"/>
  <c r="CT44" i="9" s="1"/>
  <c r="AZ44" i="9"/>
  <c r="CR44" i="9" s="1"/>
  <c r="CR47" i="9" s="1"/>
  <c r="AN5" i="11" s="1"/>
  <c r="BA44" i="9"/>
  <c r="CS44" i="9" s="1"/>
  <c r="L326" i="9"/>
  <c r="F327" i="9"/>
  <c r="J326" i="9"/>
  <c r="K326" i="9"/>
  <c r="F702" i="9"/>
  <c r="J701" i="9"/>
  <c r="K701" i="9"/>
  <c r="L701" i="9"/>
  <c r="AY325" i="9"/>
  <c r="CQ325" i="9" s="1"/>
  <c r="CQ329" i="9" s="1"/>
  <c r="AM11" i="11" s="1"/>
  <c r="BA325" i="9"/>
  <c r="CS325" i="9" s="1"/>
  <c r="AZ325" i="9"/>
  <c r="CR325" i="9" s="1"/>
  <c r="BB325" i="9"/>
  <c r="CT325" i="9" s="1"/>
  <c r="J140" i="9"/>
  <c r="J231" i="9"/>
  <c r="L231" i="9"/>
  <c r="F232" i="9"/>
  <c r="K231" i="9"/>
  <c r="BA136" i="9"/>
  <c r="CS136" i="9" s="1"/>
  <c r="BB136" i="9"/>
  <c r="CT136" i="9" s="1"/>
  <c r="AY136" i="9"/>
  <c r="CQ136" i="9" s="1"/>
  <c r="AZ136" i="9"/>
  <c r="CR136" i="9" s="1"/>
  <c r="AX136" i="9"/>
  <c r="CP136" i="9" s="1"/>
  <c r="CP141" i="9" s="1"/>
  <c r="AL7" i="11" s="1"/>
  <c r="F46" i="9"/>
  <c r="J45" i="9"/>
  <c r="K45" i="9"/>
  <c r="L45" i="9"/>
  <c r="AY700" i="9"/>
  <c r="CQ700" i="9" s="1"/>
  <c r="BA700" i="9"/>
  <c r="CS700" i="9" s="1"/>
  <c r="AX700" i="9"/>
  <c r="CP700" i="9" s="1"/>
  <c r="CP705" i="9" s="1"/>
  <c r="AL19" i="11" s="1"/>
  <c r="AZ700" i="9"/>
  <c r="CR700" i="9" s="1"/>
  <c r="BB700" i="9"/>
  <c r="CT700" i="9" s="1"/>
  <c r="F796" i="9"/>
  <c r="K795" i="9"/>
  <c r="J795" i="9"/>
  <c r="L795" i="9"/>
  <c r="H138" i="9"/>
  <c r="L137" i="9"/>
  <c r="K137" i="9"/>
  <c r="BA230" i="9"/>
  <c r="CS230" i="9" s="1"/>
  <c r="AZ230" i="9"/>
  <c r="CR230" i="9" s="1"/>
  <c r="BB230" i="9"/>
  <c r="CT230" i="9" s="1"/>
  <c r="AX230" i="9"/>
  <c r="CP230" i="9" s="1"/>
  <c r="CP235" i="9" s="1"/>
  <c r="AL9" i="11" s="1"/>
  <c r="AY230" i="9"/>
  <c r="CQ230" i="9" s="1"/>
  <c r="AX794" i="9"/>
  <c r="CP794" i="9" s="1"/>
  <c r="CP799" i="9" s="1"/>
  <c r="AL21" i="11" s="1"/>
  <c r="BB794" i="9"/>
  <c r="CT794" i="9" s="1"/>
  <c r="AY794" i="9"/>
  <c r="CQ794" i="9" s="1"/>
  <c r="AZ794" i="9"/>
  <c r="CR794" i="9" s="1"/>
  <c r="BA794" i="9"/>
  <c r="CS794" i="9" s="1"/>
  <c r="AL237" i="1"/>
  <c r="AL240" i="1" s="1"/>
  <c r="AM203" i="1"/>
  <c r="AM206" i="1" s="1"/>
  <c r="AN169" i="1"/>
  <c r="AN172" i="1" s="1"/>
  <c r="CD896" i="5" l="1"/>
  <c r="CD900" i="5" s="1"/>
  <c r="AO56" i="12" s="1"/>
  <c r="CE57" i="5" a="1"/>
  <c r="CE57" i="5" s="1"/>
  <c r="CE890" i="5" a="1"/>
  <c r="CE890" i="5" s="1"/>
  <c r="CE839" i="5" a="1"/>
  <c r="CE839" i="5" s="1"/>
  <c r="CE845" i="5" s="1"/>
  <c r="CE849" i="5" s="1"/>
  <c r="AP53" i="12" s="1"/>
  <c r="CE873" i="5" a="1"/>
  <c r="CE873" i="5" s="1"/>
  <c r="CE879" i="5" s="1"/>
  <c r="CE883" i="5" s="1"/>
  <c r="AP55" i="12" s="1"/>
  <c r="CE822" i="5" a="1"/>
  <c r="CE822" i="5" s="1"/>
  <c r="CE828" i="5" s="1"/>
  <c r="CE832" i="5" s="1"/>
  <c r="AP52" i="12" s="1"/>
  <c r="BC12" i="7" a="1"/>
  <c r="BC12" i="7" s="1"/>
  <c r="BC11" i="7" a="1"/>
  <c r="BC11" i="7" s="1"/>
  <c r="BC13" i="7" a="1"/>
  <c r="BC13" i="7" s="1"/>
  <c r="BC19" i="7" a="1"/>
  <c r="BC19" i="7" s="1"/>
  <c r="BC17" i="7" a="1"/>
  <c r="BC17" i="7" s="1"/>
  <c r="BC16" i="7" a="1"/>
  <c r="BC16" i="7" s="1"/>
  <c r="BC10" i="7" a="1"/>
  <c r="BC10" i="7" s="1"/>
  <c r="BC15" i="7" a="1"/>
  <c r="BC15" i="7" s="1"/>
  <c r="BC14" i="7" a="1"/>
  <c r="BC14" i="7" s="1"/>
  <c r="BC18" i="7" a="1"/>
  <c r="BC18" i="7" s="1"/>
  <c r="BC20" i="7" a="1"/>
  <c r="BC20" i="7" s="1"/>
  <c r="BC23" i="7" a="1"/>
  <c r="BC23" i="7" s="1"/>
  <c r="BC21" i="7" a="1"/>
  <c r="BC21" i="7" s="1"/>
  <c r="BC24" i="7" a="1"/>
  <c r="BC24" i="7" s="1"/>
  <c r="BC22" i="7" a="1"/>
  <c r="BC22" i="7" s="1"/>
  <c r="BC9" i="7" a="1"/>
  <c r="BC9" i="7" s="1"/>
  <c r="BC32" i="7" a="1"/>
  <c r="BC32" i="7" s="1"/>
  <c r="BC26" i="7" a="1"/>
  <c r="BC26" i="7" s="1"/>
  <c r="BC27" i="7" a="1"/>
  <c r="BC27" i="7" s="1"/>
  <c r="BC28" i="7" a="1"/>
  <c r="BC28" i="7" s="1"/>
  <c r="BC29" i="7" a="1"/>
  <c r="BC29" i="7" s="1"/>
  <c r="BC31" i="7" a="1"/>
  <c r="BC31" i="7" s="1"/>
  <c r="BC35" i="7" a="1"/>
  <c r="BC35" i="7" s="1"/>
  <c r="BC36" i="7" a="1"/>
  <c r="BC36" i="7" s="1"/>
  <c r="BC25" i="7" a="1"/>
  <c r="BC25" i="7" s="1"/>
  <c r="BC30" i="7" a="1"/>
  <c r="BC30" i="7" s="1"/>
  <c r="BC33" i="7" a="1"/>
  <c r="BC33" i="7" s="1"/>
  <c r="BC41" i="7" a="1"/>
  <c r="BC41" i="7" s="1"/>
  <c r="BC44" i="7" a="1"/>
  <c r="BC44" i="7" s="1"/>
  <c r="BC34" i="7" a="1"/>
  <c r="BC34" i="7" s="1"/>
  <c r="BC42" i="7" a="1"/>
  <c r="BC42" i="7" s="1"/>
  <c r="BC37" i="7" a="1"/>
  <c r="BC37" i="7" s="1"/>
  <c r="BC38" i="7" a="1"/>
  <c r="BC38" i="7" s="1"/>
  <c r="BC40" i="7" a="1"/>
  <c r="BC40" i="7" s="1"/>
  <c r="BC43" i="7" a="1"/>
  <c r="BC43" i="7" s="1"/>
  <c r="BC39" i="7" a="1"/>
  <c r="BC39" i="7" s="1"/>
  <c r="CD131" i="5"/>
  <c r="CD135" i="5" s="1"/>
  <c r="AO11" i="12" s="1"/>
  <c r="CE471" i="5"/>
  <c r="CE475" i="5" s="1"/>
  <c r="AP31" i="12" s="1"/>
  <c r="CE539" i="5"/>
  <c r="CE543" i="5" s="1"/>
  <c r="AP35" i="12" s="1"/>
  <c r="CG226" i="5" a="1"/>
  <c r="CG226" i="5" s="1"/>
  <c r="CG175" i="5" a="1"/>
  <c r="CG175" i="5" s="1"/>
  <c r="CE550" i="5" a="1"/>
  <c r="CE550" i="5" s="1"/>
  <c r="CE556" i="5" s="1"/>
  <c r="CE560" i="5" s="1"/>
  <c r="AP36" i="12" s="1"/>
  <c r="CE362" i="5" a="1"/>
  <c r="CE362" i="5" s="1"/>
  <c r="CE369" i="5" s="1"/>
  <c r="CE373" i="5" s="1"/>
  <c r="AP25" i="12" s="1"/>
  <c r="BB7" i="7" s="1" a="1"/>
  <c r="BB7" i="7" s="1"/>
  <c r="CF719" i="5" a="1"/>
  <c r="CF719" i="5" s="1"/>
  <c r="CF770" i="5" a="1"/>
  <c r="CF770" i="5" s="1"/>
  <c r="CF777" i="5" s="1"/>
  <c r="CF781" i="5" s="1"/>
  <c r="AQ49" i="12" s="1"/>
  <c r="CF534" i="5" a="1"/>
  <c r="CF534" i="5" s="1"/>
  <c r="CE787" i="5" a="1"/>
  <c r="CE787" i="5" s="1"/>
  <c r="CE794" i="5" s="1"/>
  <c r="CE798" i="5" s="1"/>
  <c r="AP50" i="12" s="1"/>
  <c r="CE736" i="5" a="1"/>
  <c r="CE736" i="5" s="1"/>
  <c r="CE90" i="5" a="1"/>
  <c r="CE90" i="5" s="1"/>
  <c r="CE124" i="5" a="1"/>
  <c r="CE124" i="5" s="1"/>
  <c r="CD743" i="5"/>
  <c r="CD747" i="5" s="1"/>
  <c r="AO47" i="12" s="1"/>
  <c r="CD216" i="5"/>
  <c r="CD220" i="5" s="1"/>
  <c r="AO16" i="12" s="1"/>
  <c r="CE244" i="5" a="1"/>
  <c r="CE244" i="5" s="1"/>
  <c r="CE250" i="5" s="1"/>
  <c r="CE254" i="5" s="1"/>
  <c r="AP18" i="12" s="1"/>
  <c r="CE328" i="5" a="1"/>
  <c r="CE328" i="5" s="1"/>
  <c r="CE335" i="5" s="1"/>
  <c r="CE339" i="5" s="1"/>
  <c r="AP23" i="12" s="1"/>
  <c r="CE141" i="5" a="1"/>
  <c r="CE141" i="5" s="1"/>
  <c r="CE148" i="5" s="1"/>
  <c r="CE152" i="5" s="1"/>
  <c r="AP12" i="12" s="1"/>
  <c r="CE619" i="5" a="1"/>
  <c r="CE619" i="5" s="1"/>
  <c r="CE624" i="5" s="1"/>
  <c r="CE628" i="5" s="1"/>
  <c r="AP40" i="12" s="1"/>
  <c r="CE670" i="5" a="1"/>
  <c r="CE670" i="5" s="1"/>
  <c r="CE675" i="5" s="1"/>
  <c r="CE679" i="5" s="1"/>
  <c r="AP43" i="12" s="1"/>
  <c r="CE192" i="5" a="1"/>
  <c r="CE192" i="5" s="1"/>
  <c r="CE199" i="5" s="1"/>
  <c r="CE203" i="5" s="1"/>
  <c r="AP15" i="12" s="1"/>
  <c r="CE211" i="5" a="1"/>
  <c r="CE211" i="5" s="1"/>
  <c r="CE720" i="5" a="1"/>
  <c r="CE720" i="5" s="1"/>
  <c r="CE726" i="5" s="1"/>
  <c r="CE730" i="5" s="1"/>
  <c r="AP46" i="12" s="1"/>
  <c r="CE432" i="5" a="1"/>
  <c r="CE432" i="5" s="1"/>
  <c r="CE437" i="5" s="1"/>
  <c r="CE441" i="5" s="1"/>
  <c r="AP29" i="12" s="1"/>
  <c r="CE568" i="5" a="1"/>
  <c r="CE568" i="5" s="1"/>
  <c r="CE573" i="5" s="1"/>
  <c r="CE577" i="5" s="1"/>
  <c r="AP37" i="12" s="1"/>
  <c r="CE483" i="5" a="1"/>
  <c r="CE483" i="5" s="1"/>
  <c r="CE488" i="5" s="1"/>
  <c r="CE492" i="5" s="1"/>
  <c r="AP32" i="12" s="1"/>
  <c r="CE381" i="5" a="1"/>
  <c r="CE381" i="5" s="1"/>
  <c r="CE386" i="5" s="1"/>
  <c r="CE390" i="5" s="1"/>
  <c r="AP26" i="12" s="1"/>
  <c r="CE93" i="5" a="1"/>
  <c r="CE93" i="5" s="1"/>
  <c r="CE396" i="5" a="1"/>
  <c r="CE396" i="5" s="1"/>
  <c r="CE584" i="5" a="1"/>
  <c r="CE584" i="5" s="1"/>
  <c r="CF296" i="5" a="1"/>
  <c r="CF296" i="5" s="1"/>
  <c r="CF301" i="5" s="1"/>
  <c r="CF305" i="5" s="1"/>
  <c r="AQ21" i="12" s="1"/>
  <c r="CF618" i="5" a="1"/>
  <c r="CF618" i="5" s="1"/>
  <c r="CF669" i="5" a="1"/>
  <c r="CF669" i="5" s="1"/>
  <c r="CF566" i="5" a="1"/>
  <c r="CF566" i="5" s="1"/>
  <c r="CF347" i="5" a="1"/>
  <c r="CF347" i="5" s="1"/>
  <c r="CF262" i="5" a="1"/>
  <c r="CF262" i="5" s="1"/>
  <c r="CF431" i="5" a="1"/>
  <c r="CF431" i="5" s="1"/>
  <c r="CF210" i="5" a="1"/>
  <c r="CF210" i="5" s="1"/>
  <c r="CF482" i="5" a="1"/>
  <c r="CF482" i="5" s="1"/>
  <c r="CF533" i="5" a="1"/>
  <c r="CF533" i="5" s="1"/>
  <c r="CF380" i="5" a="1"/>
  <c r="CF380" i="5" s="1"/>
  <c r="CF126" i="5" a="1"/>
  <c r="CF126" i="5" s="1"/>
  <c r="CE56" i="5" a="1"/>
  <c r="CE56" i="5" s="1"/>
  <c r="CE159" i="5" a="1"/>
  <c r="CE159" i="5" s="1"/>
  <c r="CF652" i="5" a="1"/>
  <c r="CF652" i="5" s="1"/>
  <c r="CF658" i="5" s="1"/>
  <c r="CF662" i="5" s="1"/>
  <c r="AQ42" i="12" s="1"/>
  <c r="CF601" i="5" a="1"/>
  <c r="CF601" i="5" s="1"/>
  <c r="CF607" i="5" s="1"/>
  <c r="CF611" i="5" s="1"/>
  <c r="AQ39" i="12" s="1"/>
  <c r="CF516" i="5" a="1"/>
  <c r="CF516" i="5" s="1"/>
  <c r="CF522" i="5" s="1"/>
  <c r="CF526" i="5" s="1"/>
  <c r="AQ34" i="12" s="1"/>
  <c r="CF414" i="5" a="1"/>
  <c r="CF414" i="5" s="1"/>
  <c r="CF420" i="5" s="1"/>
  <c r="CF424" i="5" s="1"/>
  <c r="AQ28" i="12" s="1"/>
  <c r="CF549" i="5" a="1"/>
  <c r="CF549" i="5" s="1"/>
  <c r="CF465" i="5" a="1"/>
  <c r="CF465" i="5" s="1"/>
  <c r="CF330" i="5" a="1"/>
  <c r="CF330" i="5" s="1"/>
  <c r="CF245" i="5" a="1"/>
  <c r="CF245" i="5" s="1"/>
  <c r="CF363" i="5" a="1"/>
  <c r="CF363" i="5" s="1"/>
  <c r="CF143" i="5" a="1"/>
  <c r="CF143" i="5" s="1"/>
  <c r="CF193" i="5" a="1"/>
  <c r="CF193" i="5" s="1"/>
  <c r="CF567" i="5" a="1"/>
  <c r="CF567" i="5" s="1"/>
  <c r="CF379" i="5" a="1"/>
  <c r="CF379" i="5" s="1"/>
  <c r="CF73" i="5" a="1"/>
  <c r="CF73" i="5" s="1"/>
  <c r="CE636" i="5" a="1"/>
  <c r="CE636" i="5" s="1"/>
  <c r="CE687" i="5" a="1"/>
  <c r="CE687" i="5" s="1"/>
  <c r="CE585" i="5" a="1"/>
  <c r="CE585" i="5" s="1"/>
  <c r="CE737" i="5" a="1"/>
  <c r="CE737" i="5" s="1"/>
  <c r="CE261" i="5" a="1"/>
  <c r="CE261" i="5" s="1"/>
  <c r="CE267" i="5" s="1"/>
  <c r="CE271" i="5" s="1"/>
  <c r="AP19" i="12" s="1"/>
  <c r="CE209" i="5" a="1"/>
  <c r="CE209" i="5" s="1"/>
  <c r="CE398" i="5" a="1"/>
  <c r="CE398" i="5" s="1"/>
  <c r="CE345" i="5" a="1"/>
  <c r="CE345" i="5" s="1"/>
  <c r="CE352" i="5" s="1"/>
  <c r="CE356" i="5" s="1"/>
  <c r="AP24" i="12" s="1"/>
  <c r="CE228" i="5" a="1"/>
  <c r="CE228" i="5" s="1"/>
  <c r="CE500" i="5" a="1"/>
  <c r="CE500" i="5" s="1"/>
  <c r="CE449" i="5" a="1"/>
  <c r="CE449" i="5" s="1"/>
  <c r="CE125" i="5" a="1"/>
  <c r="CE125" i="5" s="1"/>
  <c r="CE176" i="5" a="1"/>
  <c r="CE176" i="5" s="1"/>
  <c r="CD635" i="5" a="1"/>
  <c r="CD635" i="5" s="1"/>
  <c r="CD641" i="5" s="1"/>
  <c r="CD645" i="5" s="1"/>
  <c r="AO41" i="12" s="1"/>
  <c r="CD583" i="5" a="1"/>
  <c r="CD583" i="5" s="1"/>
  <c r="CD590" i="5" s="1"/>
  <c r="CD594" i="5" s="1"/>
  <c r="AO38" i="12" s="1"/>
  <c r="CD686" i="5" a="1"/>
  <c r="CD686" i="5" s="1"/>
  <c r="CD692" i="5" s="1"/>
  <c r="CD696" i="5" s="1"/>
  <c r="AO44" i="12" s="1"/>
  <c r="CD499" i="5" a="1"/>
  <c r="CD499" i="5" s="1"/>
  <c r="CD505" i="5" s="1"/>
  <c r="CD509" i="5" s="1"/>
  <c r="AO33" i="12" s="1"/>
  <c r="CD448" i="5" a="1"/>
  <c r="CD448" i="5" s="1"/>
  <c r="CD454" i="5" s="1"/>
  <c r="CD458" i="5" s="1"/>
  <c r="AO30" i="12" s="1"/>
  <c r="CT7" i="7" a="1"/>
  <c r="CT7" i="7" s="1"/>
  <c r="CT8" i="7" a="1"/>
  <c r="CT8" i="7" s="1"/>
  <c r="CT10" i="7" a="1"/>
  <c r="CT10" i="7" s="1"/>
  <c r="CT5" i="7" a="1"/>
  <c r="CT5" i="7" s="1"/>
  <c r="CT9" i="7" a="1"/>
  <c r="CT9" i="7" s="1"/>
  <c r="CS46" i="7"/>
  <c r="CS47" i="7"/>
  <c r="CR48" i="7"/>
  <c r="CD227" i="5" a="1"/>
  <c r="CD227" i="5" s="1"/>
  <c r="CD233" i="5" s="1"/>
  <c r="CD237" i="5" s="1"/>
  <c r="AO17" i="12" s="1"/>
  <c r="CD397" i="5" a="1"/>
  <c r="CD397" i="5" s="1"/>
  <c r="CD403" i="5" s="1"/>
  <c r="CD407" i="5" s="1"/>
  <c r="AO27" i="12" s="1"/>
  <c r="CD177" i="5" a="1"/>
  <c r="CD177" i="5" s="1"/>
  <c r="CD182" i="5" s="1"/>
  <c r="CD186" i="5" s="1"/>
  <c r="AO14" i="12" s="1"/>
  <c r="CD74" i="5" a="1"/>
  <c r="CD74" i="5" s="1"/>
  <c r="CD80" i="5" s="1"/>
  <c r="CD84" i="5" s="1"/>
  <c r="AO8" i="12" s="1"/>
  <c r="CF75" i="5" a="1"/>
  <c r="CF75" i="5" s="1"/>
  <c r="CF23" i="5" a="1"/>
  <c r="CF23" i="5" s="1"/>
  <c r="CE158" i="5" a="1"/>
  <c r="CE158" i="5" s="1"/>
  <c r="CE39" i="5" a="1"/>
  <c r="CE39" i="5" s="1"/>
  <c r="CE22" i="5" a="1"/>
  <c r="CE22" i="5" s="1"/>
  <c r="CE76" i="5" a="1"/>
  <c r="CE76" i="5" s="1"/>
  <c r="CG58" i="5" a="1"/>
  <c r="CG58" i="5" s="1"/>
  <c r="CD165" i="5"/>
  <c r="CD169" i="5" s="1"/>
  <c r="AO13" i="12" s="1"/>
  <c r="CE162" i="5" a="1"/>
  <c r="CE162" i="5" s="1"/>
  <c r="CE160" i="5" a="1"/>
  <c r="CE160" i="5" s="1"/>
  <c r="CE163" i="5" a="1"/>
  <c r="CE163" i="5" s="1"/>
  <c r="CE109" i="5" a="1"/>
  <c r="CE109" i="5" s="1"/>
  <c r="CE60" i="5" a="1"/>
  <c r="CE60" i="5" s="1"/>
  <c r="CE161" i="5" a="1"/>
  <c r="CE161" i="5" s="1"/>
  <c r="CE164" i="5" a="1"/>
  <c r="CE164" i="5" s="1"/>
  <c r="CE44" i="5" a="1"/>
  <c r="CE44" i="5" s="1"/>
  <c r="CE107" i="5" a="1"/>
  <c r="CE107" i="5" s="1"/>
  <c r="CE77" i="5" a="1"/>
  <c r="CE77" i="5" s="1"/>
  <c r="CE112" i="5" a="1"/>
  <c r="CE112" i="5" s="1"/>
  <c r="CE40" i="5" a="1"/>
  <c r="CE40" i="5" s="1"/>
  <c r="CE41" i="5" a="1"/>
  <c r="CE41" i="5" s="1"/>
  <c r="CE108" i="5" a="1"/>
  <c r="CE108" i="5" s="1"/>
  <c r="CE79" i="5" a="1"/>
  <c r="CE79" i="5" s="1"/>
  <c r="CE110" i="5" a="1"/>
  <c r="CE110" i="5" s="1"/>
  <c r="CE25" i="5" a="1"/>
  <c r="CE25" i="5" s="1"/>
  <c r="CE26" i="5" a="1"/>
  <c r="CE26" i="5" s="1"/>
  <c r="CF59" i="5" a="1"/>
  <c r="CF59" i="5" s="1"/>
  <c r="CF61" i="5" a="1"/>
  <c r="CF61" i="5" s="1"/>
  <c r="CF27" i="5" a="1"/>
  <c r="CF27" i="5" s="1"/>
  <c r="CF24" i="5" a="1"/>
  <c r="CF24" i="5" s="1"/>
  <c r="CF78" i="5" a="1"/>
  <c r="CF78" i="5" s="1"/>
  <c r="CE42" i="5" a="1"/>
  <c r="CE42" i="5" s="1"/>
  <c r="CE111" i="5" a="1"/>
  <c r="CE111" i="5" s="1"/>
  <c r="AU46" i="7"/>
  <c r="AU47" i="7"/>
  <c r="CD114" i="5"/>
  <c r="CD118" i="5" s="1"/>
  <c r="AO10" i="12" s="1"/>
  <c r="BA6" i="7" s="1" a="1"/>
  <c r="BA6" i="7" s="1"/>
  <c r="CD29" i="5"/>
  <c r="CD33" i="5" s="1"/>
  <c r="AO5" i="12" s="1"/>
  <c r="CD97" i="5"/>
  <c r="CD101" i="5" s="1"/>
  <c r="AO9" i="12" s="1"/>
  <c r="CD46" i="5"/>
  <c r="CD50" i="5" s="1"/>
  <c r="AO6" i="12" s="1"/>
  <c r="BA8" i="7" s="1" a="1"/>
  <c r="BA8" i="7" s="1"/>
  <c r="BC3" i="7"/>
  <c r="CU6" i="7" s="1" a="1"/>
  <c r="CU6" i="7" s="1"/>
  <c r="CH133" i="5" a="1"/>
  <c r="CH133" i="5" s="1"/>
  <c r="CH134" i="5" s="1"/>
  <c r="AS133" i="5"/>
  <c r="CI133" i="5" s="1" a="1"/>
  <c r="CI133" i="5" s="1"/>
  <c r="CI134" i="5" s="1"/>
  <c r="AS48" i="5"/>
  <c r="CI48" i="5" s="1" a="1"/>
  <c r="CI48" i="5" s="1"/>
  <c r="CI49" i="5" s="1"/>
  <c r="CH48" i="5" a="1"/>
  <c r="CH48" i="5" s="1"/>
  <c r="CH49" i="5" s="1"/>
  <c r="L1360" i="9"/>
  <c r="F1361" i="9"/>
  <c r="K1360" i="9"/>
  <c r="J1360" i="9"/>
  <c r="BB1359" i="9"/>
  <c r="CT1359" i="9" s="1"/>
  <c r="AZ1359" i="9"/>
  <c r="CR1359" i="9" s="1"/>
  <c r="AY1359" i="9"/>
  <c r="CQ1359" i="9" s="1"/>
  <c r="CQ1363" i="9" s="1"/>
  <c r="AM33" i="11" s="1"/>
  <c r="CF464" i="5" s="1" a="1"/>
  <c r="CF464" i="5" s="1"/>
  <c r="BA1359" i="9"/>
  <c r="CS1359" i="9" s="1"/>
  <c r="F1315" i="9"/>
  <c r="L1314" i="9"/>
  <c r="K1314" i="9"/>
  <c r="J1314" i="9"/>
  <c r="AZ1313" i="9"/>
  <c r="CR1313" i="9" s="1"/>
  <c r="CR1316" i="9" s="1"/>
  <c r="AN32" i="11" s="1"/>
  <c r="CG481" i="5" s="1" a="1"/>
  <c r="CG481" i="5" s="1"/>
  <c r="BA1313" i="9"/>
  <c r="CS1313" i="9" s="1"/>
  <c r="BB1313" i="9"/>
  <c r="CT1313" i="9" s="1"/>
  <c r="AZ1266" i="9"/>
  <c r="CR1266" i="9" s="1"/>
  <c r="CR1269" i="9" s="1"/>
  <c r="AN31" i="11" s="1"/>
  <c r="CG498" i="5" s="1" a="1"/>
  <c r="CG498" i="5" s="1"/>
  <c r="BA1266" i="9"/>
  <c r="CS1266" i="9" s="1"/>
  <c r="BB1266" i="9"/>
  <c r="CT1266" i="9" s="1"/>
  <c r="F1268" i="9"/>
  <c r="L1267" i="9"/>
  <c r="K1267" i="9"/>
  <c r="J1267" i="9"/>
  <c r="BA1172" i="9"/>
  <c r="CS1172" i="9" s="1"/>
  <c r="BB1172" i="9"/>
  <c r="CT1172" i="9" s="1"/>
  <c r="AZ1172" i="9"/>
  <c r="CR1172" i="9" s="1"/>
  <c r="CR1175" i="9" s="1"/>
  <c r="AN29" i="11" s="1"/>
  <c r="CG600" i="5" s="1" a="1"/>
  <c r="CG600" i="5" s="1"/>
  <c r="L1173" i="9"/>
  <c r="J1173" i="9"/>
  <c r="F1174" i="9"/>
  <c r="K1173" i="9"/>
  <c r="L1127" i="9"/>
  <c r="J1127" i="9"/>
  <c r="K1127" i="9"/>
  <c r="BB1126" i="9"/>
  <c r="CT1126" i="9" s="1"/>
  <c r="BA1126" i="9"/>
  <c r="CS1126" i="9" s="1"/>
  <c r="CS1128" i="9" s="1"/>
  <c r="AO28" i="11" s="1"/>
  <c r="CH617" i="5" s="1" a="1"/>
  <c r="CH617" i="5" s="1"/>
  <c r="AZ1078" i="9"/>
  <c r="CR1078" i="9" s="1"/>
  <c r="CR1081" i="9" s="1"/>
  <c r="AN27" i="11" s="1"/>
  <c r="CG634" i="5" s="1" a="1"/>
  <c r="CG634" i="5" s="1"/>
  <c r="BA1078" i="9"/>
  <c r="CS1078" i="9" s="1"/>
  <c r="BB1078" i="9"/>
  <c r="CT1078" i="9" s="1"/>
  <c r="F1080" i="9"/>
  <c r="L1079" i="9"/>
  <c r="K1079" i="9"/>
  <c r="J1079" i="9"/>
  <c r="BA984" i="9"/>
  <c r="CS984" i="9" s="1"/>
  <c r="BB984" i="9"/>
  <c r="CT984" i="9" s="1"/>
  <c r="AZ984" i="9"/>
  <c r="CR984" i="9" s="1"/>
  <c r="CR987" i="9" s="1"/>
  <c r="AN25" i="11" s="1"/>
  <c r="CG857" i="5" s="1" a="1"/>
  <c r="CG857" i="5" s="1"/>
  <c r="CG862" i="5" s="1"/>
  <c r="CG866" i="5" s="1"/>
  <c r="AR54" i="12" s="1"/>
  <c r="L985" i="9"/>
  <c r="J985" i="9"/>
  <c r="F986" i="9"/>
  <c r="K985" i="9"/>
  <c r="BA937" i="9"/>
  <c r="CS937" i="9" s="1"/>
  <c r="BB937" i="9"/>
  <c r="CT937" i="9" s="1"/>
  <c r="AZ937" i="9"/>
  <c r="CR937" i="9" s="1"/>
  <c r="CR940" i="9" s="1"/>
  <c r="AN24" i="11" s="1"/>
  <c r="CG874" i="5" s="1" a="1"/>
  <c r="CG874" i="5" s="1"/>
  <c r="L938" i="9"/>
  <c r="J938" i="9"/>
  <c r="F939" i="9"/>
  <c r="K938" i="9"/>
  <c r="CP893" i="9"/>
  <c r="AL23" i="11" s="1"/>
  <c r="CE891" i="5" s="1" a="1"/>
  <c r="CE891" i="5" s="1"/>
  <c r="BA851" i="9"/>
  <c r="CS851" i="9" s="1"/>
  <c r="CR853" i="9"/>
  <c r="CS854" i="9"/>
  <c r="CT855" i="9"/>
  <c r="CQ852" i="9"/>
  <c r="L890" i="9"/>
  <c r="F891" i="9"/>
  <c r="K890" i="9"/>
  <c r="J890" i="9"/>
  <c r="BB889" i="9"/>
  <c r="CT889" i="9" s="1"/>
  <c r="BA889" i="9"/>
  <c r="CS889" i="9" s="1"/>
  <c r="AZ889" i="9"/>
  <c r="CR889" i="9" s="1"/>
  <c r="AY889" i="9"/>
  <c r="CQ889" i="9" s="1"/>
  <c r="CQ893" i="9" s="1"/>
  <c r="AM23" i="11" s="1"/>
  <c r="CF891" i="5" s="1" a="1"/>
  <c r="CF891" i="5" s="1"/>
  <c r="AZ749" i="9"/>
  <c r="CR749" i="9" s="1"/>
  <c r="CR752" i="9" s="1"/>
  <c r="AN20" i="11" s="1"/>
  <c r="BB749" i="9"/>
  <c r="CT749" i="9" s="1"/>
  <c r="BA749" i="9"/>
  <c r="CS749" i="9" s="1"/>
  <c r="F751" i="9"/>
  <c r="L750" i="9"/>
  <c r="K750" i="9"/>
  <c r="J750" i="9"/>
  <c r="BB278" i="9"/>
  <c r="CT278" i="9" s="1"/>
  <c r="BA278" i="9"/>
  <c r="CS278" i="9" s="1"/>
  <c r="AZ278" i="9"/>
  <c r="CR278" i="9" s="1"/>
  <c r="AY278" i="9"/>
  <c r="CQ278" i="9" s="1"/>
  <c r="CQ282" i="9" s="1"/>
  <c r="AM10" i="11" s="1"/>
  <c r="F280" i="9"/>
  <c r="K279" i="9"/>
  <c r="J279" i="9"/>
  <c r="L279" i="9"/>
  <c r="BB90" i="9"/>
  <c r="CT90" i="9" s="1"/>
  <c r="AY90" i="9"/>
  <c r="CQ90" i="9" s="1"/>
  <c r="CQ94" i="9" s="1"/>
  <c r="AM6" i="11" s="1"/>
  <c r="BA90" i="9"/>
  <c r="CS90" i="9" s="1"/>
  <c r="AZ90" i="9"/>
  <c r="CR90" i="9" s="1"/>
  <c r="F92" i="9"/>
  <c r="K91" i="9"/>
  <c r="J91" i="9"/>
  <c r="L91" i="9"/>
  <c r="AY137" i="9"/>
  <c r="CQ137" i="9" s="1"/>
  <c r="CQ141" i="9" s="1"/>
  <c r="AM7" i="11" s="1"/>
  <c r="BB137" i="9"/>
  <c r="CT137" i="9" s="1"/>
  <c r="AZ137" i="9"/>
  <c r="CR137" i="9" s="1"/>
  <c r="BA137" i="9"/>
  <c r="CS137" i="9" s="1"/>
  <c r="BB231" i="9"/>
  <c r="CT231" i="9" s="1"/>
  <c r="AZ231" i="9"/>
  <c r="CR231" i="9" s="1"/>
  <c r="AY231" i="9"/>
  <c r="CQ231" i="9" s="1"/>
  <c r="CQ235" i="9" s="1"/>
  <c r="AM9" i="11" s="1"/>
  <c r="BA231" i="9"/>
  <c r="CS231" i="9" s="1"/>
  <c r="BB326" i="9"/>
  <c r="CT326" i="9" s="1"/>
  <c r="BA326" i="9"/>
  <c r="CS326" i="9" s="1"/>
  <c r="AZ326" i="9"/>
  <c r="CR326" i="9" s="1"/>
  <c r="CR329" i="9" s="1"/>
  <c r="AN11" i="11" s="1"/>
  <c r="CG73" i="5" s="1" a="1"/>
  <c r="CG73" i="5" s="1"/>
  <c r="H139" i="9"/>
  <c r="K138" i="9"/>
  <c r="L138" i="9"/>
  <c r="L327" i="9"/>
  <c r="F328" i="9"/>
  <c r="J327" i="9"/>
  <c r="K327" i="9"/>
  <c r="K796" i="9"/>
  <c r="J796" i="9"/>
  <c r="L796" i="9"/>
  <c r="F797" i="9"/>
  <c r="BB45" i="9"/>
  <c r="CT45" i="9" s="1"/>
  <c r="BA45" i="9"/>
  <c r="CS45" i="9" s="1"/>
  <c r="CS47" i="9" s="1"/>
  <c r="AO5" i="11" s="1"/>
  <c r="K232" i="9"/>
  <c r="F233" i="9"/>
  <c r="J232" i="9"/>
  <c r="L232" i="9"/>
  <c r="AY701" i="9"/>
  <c r="CQ701" i="9" s="1"/>
  <c r="CQ705" i="9" s="1"/>
  <c r="AM19" i="11" s="1"/>
  <c r="BA701" i="9"/>
  <c r="CS701" i="9" s="1"/>
  <c r="BB701" i="9"/>
  <c r="CT701" i="9" s="1"/>
  <c r="AZ701" i="9"/>
  <c r="CR701" i="9" s="1"/>
  <c r="BB795" i="9"/>
  <c r="CT795" i="9" s="1"/>
  <c r="AY795" i="9"/>
  <c r="CQ795" i="9" s="1"/>
  <c r="CQ799" i="9" s="1"/>
  <c r="AM21" i="11" s="1"/>
  <c r="BA795" i="9"/>
  <c r="CS795" i="9" s="1"/>
  <c r="AZ795" i="9"/>
  <c r="CR795" i="9" s="1"/>
  <c r="K46" i="9"/>
  <c r="J46" i="9"/>
  <c r="L46" i="9"/>
  <c r="F703" i="9"/>
  <c r="J702" i="9"/>
  <c r="K702" i="9"/>
  <c r="L702" i="9"/>
  <c r="AM237" i="1"/>
  <c r="AM240" i="1" s="1"/>
  <c r="AN203" i="1"/>
  <c r="AN206" i="1" s="1"/>
  <c r="AO169" i="1"/>
  <c r="AO172" i="1" s="1"/>
  <c r="CF57" i="5" l="1" a="1"/>
  <c r="CF57" i="5" s="1"/>
  <c r="CF890" i="5" a="1"/>
  <c r="CF890" i="5" s="1"/>
  <c r="CF896" i="5" s="1"/>
  <c r="CF900" i="5" s="1"/>
  <c r="AQ56" i="12" s="1"/>
  <c r="CF839" i="5" a="1"/>
  <c r="CF839" i="5" s="1"/>
  <c r="CF845" i="5" s="1"/>
  <c r="CF849" i="5" s="1"/>
  <c r="AQ53" i="12" s="1"/>
  <c r="CE896" i="5"/>
  <c r="CE900" i="5" s="1"/>
  <c r="AP56" i="12" s="1"/>
  <c r="CF159" i="5" a="1"/>
  <c r="CF159" i="5" s="1"/>
  <c r="CF873" i="5" a="1"/>
  <c r="CF873" i="5" s="1"/>
  <c r="CF879" i="5" s="1"/>
  <c r="CF883" i="5" s="1"/>
  <c r="AQ55" i="12" s="1"/>
  <c r="CF822" i="5" a="1"/>
  <c r="CF822" i="5" s="1"/>
  <c r="CF828" i="5" s="1"/>
  <c r="CF832" i="5" s="1"/>
  <c r="AQ52" i="12" s="1"/>
  <c r="CF471" i="5"/>
  <c r="CF475" i="5" s="1"/>
  <c r="AQ31" i="12" s="1"/>
  <c r="BD9" i="7" a="1"/>
  <c r="BD9" i="7" s="1"/>
  <c r="BD18" i="7" a="1"/>
  <c r="BD18" i="7" s="1"/>
  <c r="BD12" i="7" a="1"/>
  <c r="BD12" i="7" s="1"/>
  <c r="BD11" i="7" a="1"/>
  <c r="BD11" i="7" s="1"/>
  <c r="BD13" i="7" a="1"/>
  <c r="BD13" i="7" s="1"/>
  <c r="BD19" i="7" a="1"/>
  <c r="BD19" i="7" s="1"/>
  <c r="BD16" i="7" a="1"/>
  <c r="BD16" i="7" s="1"/>
  <c r="BD17" i="7" a="1"/>
  <c r="BD17" i="7" s="1"/>
  <c r="BD10" i="7" a="1"/>
  <c r="BD10" i="7" s="1"/>
  <c r="BD15" i="7" a="1"/>
  <c r="BD15" i="7" s="1"/>
  <c r="BD23" i="7" a="1"/>
  <c r="BD23" i="7" s="1"/>
  <c r="BD14" i="7" a="1"/>
  <c r="BD14" i="7" s="1"/>
  <c r="BD20" i="7" a="1"/>
  <c r="BD20" i="7" s="1"/>
  <c r="BD21" i="7" a="1"/>
  <c r="BD21" i="7" s="1"/>
  <c r="BD30" i="7" a="1"/>
  <c r="BD30" i="7" s="1"/>
  <c r="BD22" i="7" a="1"/>
  <c r="BD22" i="7" s="1"/>
  <c r="BD24" i="7" a="1"/>
  <c r="BD24" i="7" s="1"/>
  <c r="BD25" i="7" a="1"/>
  <c r="BD25" i="7" s="1"/>
  <c r="BD29" i="7" a="1"/>
  <c r="BD29" i="7" s="1"/>
  <c r="BD34" i="7" a="1"/>
  <c r="BD34" i="7" s="1"/>
  <c r="BD38" i="7" a="1"/>
  <c r="BD38" i="7" s="1"/>
  <c r="BD26" i="7" a="1"/>
  <c r="BD26" i="7" s="1"/>
  <c r="BD27" i="7" a="1"/>
  <c r="BD27" i="7" s="1"/>
  <c r="BD28" i="7" a="1"/>
  <c r="BD28" i="7" s="1"/>
  <c r="BD33" i="7" a="1"/>
  <c r="BD33" i="7" s="1"/>
  <c r="BD35" i="7" a="1"/>
  <c r="BD35" i="7" s="1"/>
  <c r="BD32" i="7" a="1"/>
  <c r="BD32" i="7" s="1"/>
  <c r="BD31" i="7" a="1"/>
  <c r="BD31" i="7" s="1"/>
  <c r="BD37" i="7" a="1"/>
  <c r="BD37" i="7" s="1"/>
  <c r="BD36" i="7" a="1"/>
  <c r="BD36" i="7" s="1"/>
  <c r="BD44" i="7" a="1"/>
  <c r="BD44" i="7" s="1"/>
  <c r="BD39" i="7" a="1"/>
  <c r="BD39" i="7" s="1"/>
  <c r="BD41" i="7" a="1"/>
  <c r="BD41" i="7" s="1"/>
  <c r="BD43" i="7" a="1"/>
  <c r="BD43" i="7" s="1"/>
  <c r="BD40" i="7" a="1"/>
  <c r="BD40" i="7" s="1"/>
  <c r="BD42" i="7" a="1"/>
  <c r="BD42" i="7" s="1"/>
  <c r="CE63" i="5"/>
  <c r="CE67" i="5" s="1"/>
  <c r="AP7" i="12" s="1"/>
  <c r="BB5" i="7" s="1" a="1"/>
  <c r="BB5" i="7" s="1"/>
  <c r="CE216" i="5"/>
  <c r="CE220" i="5" s="1"/>
  <c r="AP16" i="12" s="1"/>
  <c r="CE743" i="5"/>
  <c r="CE747" i="5" s="1"/>
  <c r="AP47" i="12" s="1"/>
  <c r="CE131" i="5"/>
  <c r="CE135" i="5" s="1"/>
  <c r="AP11" i="12" s="1"/>
  <c r="CF584" i="5" a="1"/>
  <c r="CF584" i="5" s="1"/>
  <c r="CF396" i="5" a="1"/>
  <c r="CF396" i="5" s="1"/>
  <c r="CG296" i="5" a="1"/>
  <c r="CG296" i="5" s="1"/>
  <c r="CG301" i="5" s="1"/>
  <c r="CG305" i="5" s="1"/>
  <c r="AR21" i="12" s="1"/>
  <c r="CG669" i="5" a="1"/>
  <c r="CG669" i="5" s="1"/>
  <c r="CG618" i="5" a="1"/>
  <c r="CG618" i="5" s="1"/>
  <c r="CG566" i="5" a="1"/>
  <c r="CG566" i="5" s="1"/>
  <c r="CG262" i="5" a="1"/>
  <c r="CG262" i="5" s="1"/>
  <c r="CG431" i="5" a="1"/>
  <c r="CG431" i="5" s="1"/>
  <c r="CG347" i="5" a="1"/>
  <c r="CG347" i="5" s="1"/>
  <c r="CG210" i="5" a="1"/>
  <c r="CG210" i="5" s="1"/>
  <c r="CG380" i="5" a="1"/>
  <c r="CG380" i="5" s="1"/>
  <c r="CG482" i="5" a="1"/>
  <c r="CG482" i="5" s="1"/>
  <c r="CG533" i="5" a="1"/>
  <c r="CG533" i="5" s="1"/>
  <c r="CG126" i="5" a="1"/>
  <c r="CG126" i="5" s="1"/>
  <c r="CE583" i="5" a="1"/>
  <c r="CE583" i="5" s="1"/>
  <c r="CE590" i="5" s="1"/>
  <c r="CE594" i="5" s="1"/>
  <c r="AP38" i="12" s="1"/>
  <c r="CE686" i="5" a="1"/>
  <c r="CE686" i="5" s="1"/>
  <c r="CE692" i="5" s="1"/>
  <c r="CE696" i="5" s="1"/>
  <c r="AP44" i="12" s="1"/>
  <c r="CE635" i="5" a="1"/>
  <c r="CE635" i="5" s="1"/>
  <c r="CE641" i="5" s="1"/>
  <c r="CE645" i="5" s="1"/>
  <c r="AP41" i="12" s="1"/>
  <c r="CE448" i="5" a="1"/>
  <c r="CE448" i="5" s="1"/>
  <c r="CE454" i="5" s="1"/>
  <c r="CE458" i="5" s="1"/>
  <c r="AP30" i="12" s="1"/>
  <c r="CE499" i="5" a="1"/>
  <c r="CE499" i="5" s="1"/>
  <c r="CE505" i="5" s="1"/>
  <c r="CE509" i="5" s="1"/>
  <c r="AP33" i="12" s="1"/>
  <c r="CF539" i="5"/>
  <c r="CF543" i="5" s="1"/>
  <c r="AQ35" i="12" s="1"/>
  <c r="CF736" i="5" a="1"/>
  <c r="CF736" i="5" s="1"/>
  <c r="CF787" i="5" a="1"/>
  <c r="CF787" i="5" s="1"/>
  <c r="CF794" i="5" s="1"/>
  <c r="CF798" i="5" s="1"/>
  <c r="AQ50" i="12" s="1"/>
  <c r="CF124" i="5" a="1"/>
  <c r="CF124" i="5" s="1"/>
  <c r="CF90" i="5" a="1"/>
  <c r="CF90" i="5" s="1"/>
  <c r="CG719" i="5" a="1"/>
  <c r="CG719" i="5" s="1"/>
  <c r="CG770" i="5" a="1"/>
  <c r="CG770" i="5" s="1"/>
  <c r="CG777" i="5" s="1"/>
  <c r="CG781" i="5" s="1"/>
  <c r="AR49" i="12" s="1"/>
  <c r="CG534" i="5" a="1"/>
  <c r="CG534" i="5" s="1"/>
  <c r="CF550" i="5" a="1"/>
  <c r="CF550" i="5" s="1"/>
  <c r="CF556" i="5" s="1"/>
  <c r="CF560" i="5" s="1"/>
  <c r="AQ36" i="12" s="1"/>
  <c r="CF362" i="5" a="1"/>
  <c r="CF362" i="5" s="1"/>
  <c r="CF369" i="5" s="1"/>
  <c r="CF373" i="5" s="1"/>
  <c r="AQ25" i="12" s="1"/>
  <c r="BC7" i="7" s="1" a="1"/>
  <c r="BC7" i="7" s="1"/>
  <c r="CF398" i="5" a="1"/>
  <c r="CF398" i="5" s="1"/>
  <c r="CF209" i="5" a="1"/>
  <c r="CF209" i="5" s="1"/>
  <c r="CF345" i="5" a="1"/>
  <c r="CF345" i="5" s="1"/>
  <c r="CF352" i="5" s="1"/>
  <c r="CF356" i="5" s="1"/>
  <c r="AQ24" i="12" s="1"/>
  <c r="CF261" i="5" a="1"/>
  <c r="CF261" i="5" s="1"/>
  <c r="CF267" i="5" s="1"/>
  <c r="CF271" i="5" s="1"/>
  <c r="AQ19" i="12" s="1"/>
  <c r="CF636" i="5" a="1"/>
  <c r="CF636" i="5" s="1"/>
  <c r="CF228" i="5" a="1"/>
  <c r="CF228" i="5" s="1"/>
  <c r="CF737" i="5" a="1"/>
  <c r="CF737" i="5" s="1"/>
  <c r="CF687" i="5" a="1"/>
  <c r="CF687" i="5" s="1"/>
  <c r="CF585" i="5" a="1"/>
  <c r="CF585" i="5" s="1"/>
  <c r="CF449" i="5" a="1"/>
  <c r="CF449" i="5" s="1"/>
  <c r="CF500" i="5" a="1"/>
  <c r="CF500" i="5" s="1"/>
  <c r="CF176" i="5" a="1"/>
  <c r="CF176" i="5" s="1"/>
  <c r="CF125" i="5" a="1"/>
  <c r="CF125" i="5" s="1"/>
  <c r="CG567" i="5" a="1"/>
  <c r="CG567" i="5" s="1"/>
  <c r="CG379" i="5" a="1"/>
  <c r="CG379" i="5" s="1"/>
  <c r="CF244" i="5" a="1"/>
  <c r="CF244" i="5" s="1"/>
  <c r="CF250" i="5" s="1"/>
  <c r="CF254" i="5" s="1"/>
  <c r="AQ18" i="12" s="1"/>
  <c r="CF328" i="5" a="1"/>
  <c r="CF328" i="5" s="1"/>
  <c r="CF335" i="5" s="1"/>
  <c r="CF339" i="5" s="1"/>
  <c r="AQ23" i="12" s="1"/>
  <c r="CF141" i="5" a="1"/>
  <c r="CF141" i="5" s="1"/>
  <c r="CF148" i="5" s="1"/>
  <c r="CF152" i="5" s="1"/>
  <c r="AQ12" i="12" s="1"/>
  <c r="CF619" i="5" a="1"/>
  <c r="CF619" i="5" s="1"/>
  <c r="CF624" i="5" s="1"/>
  <c r="CF628" i="5" s="1"/>
  <c r="AQ40" i="12" s="1"/>
  <c r="CF670" i="5" a="1"/>
  <c r="CF670" i="5" s="1"/>
  <c r="CF675" i="5" s="1"/>
  <c r="CF679" i="5" s="1"/>
  <c r="AQ43" i="12" s="1"/>
  <c r="CF568" i="5" a="1"/>
  <c r="CF568" i="5" s="1"/>
  <c r="CF573" i="5" s="1"/>
  <c r="CF577" i="5" s="1"/>
  <c r="AQ37" i="12" s="1"/>
  <c r="CF432" i="5" a="1"/>
  <c r="CF432" i="5" s="1"/>
  <c r="CF437" i="5" s="1"/>
  <c r="CF441" i="5" s="1"/>
  <c r="AQ29" i="12" s="1"/>
  <c r="CF211" i="5" a="1"/>
  <c r="CF211" i="5" s="1"/>
  <c r="CF192" i="5" a="1"/>
  <c r="CF192" i="5" s="1"/>
  <c r="CF199" i="5" s="1"/>
  <c r="CF203" i="5" s="1"/>
  <c r="AQ15" i="12" s="1"/>
  <c r="CF720" i="5" a="1"/>
  <c r="CF720" i="5" s="1"/>
  <c r="CF726" i="5" s="1"/>
  <c r="CF730" i="5" s="1"/>
  <c r="AQ46" i="12" s="1"/>
  <c r="CF381" i="5" a="1"/>
  <c r="CF381" i="5" s="1"/>
  <c r="CF386" i="5" s="1"/>
  <c r="CF390" i="5" s="1"/>
  <c r="AQ26" i="12" s="1"/>
  <c r="CF483" i="5" a="1"/>
  <c r="CF483" i="5" s="1"/>
  <c r="CF488" i="5" s="1"/>
  <c r="CF492" i="5" s="1"/>
  <c r="AQ32" i="12" s="1"/>
  <c r="CF93" i="5" a="1"/>
  <c r="CF93" i="5" s="1"/>
  <c r="CF686" i="5" a="1"/>
  <c r="CF686" i="5" s="1"/>
  <c r="CF583" i="5" a="1"/>
  <c r="CF583" i="5" s="1"/>
  <c r="CF635" i="5" a="1"/>
  <c r="CF635" i="5" s="1"/>
  <c r="CF499" i="5" a="1"/>
  <c r="CF499" i="5" s="1"/>
  <c r="CF448" i="5" a="1"/>
  <c r="CF448" i="5" s="1"/>
  <c r="CH226" i="5" a="1"/>
  <c r="CH226" i="5" s="1"/>
  <c r="CH175" i="5" a="1"/>
  <c r="CH175" i="5" s="1"/>
  <c r="CG652" i="5" a="1"/>
  <c r="CG652" i="5" s="1"/>
  <c r="CG658" i="5" s="1"/>
  <c r="CG662" i="5" s="1"/>
  <c r="AR42" i="12" s="1"/>
  <c r="CG601" i="5" a="1"/>
  <c r="CG601" i="5" s="1"/>
  <c r="CG607" i="5" s="1"/>
  <c r="CG611" i="5" s="1"/>
  <c r="AR39" i="12" s="1"/>
  <c r="CG549" i="5" a="1"/>
  <c r="CG549" i="5" s="1"/>
  <c r="CG516" i="5" a="1"/>
  <c r="CG516" i="5" s="1"/>
  <c r="CG522" i="5" s="1"/>
  <c r="CG526" i="5" s="1"/>
  <c r="AR34" i="12" s="1"/>
  <c r="CG465" i="5" a="1"/>
  <c r="CG465" i="5" s="1"/>
  <c r="CG330" i="5" a="1"/>
  <c r="CG330" i="5" s="1"/>
  <c r="CG245" i="5" a="1"/>
  <c r="CG245" i="5" s="1"/>
  <c r="CG414" i="5" a="1"/>
  <c r="CG414" i="5" s="1"/>
  <c r="CG420" i="5" s="1"/>
  <c r="CG424" i="5" s="1"/>
  <c r="AR28" i="12" s="1"/>
  <c r="CG363" i="5" a="1"/>
  <c r="CG363" i="5" s="1"/>
  <c r="CG143" i="5" a="1"/>
  <c r="CG143" i="5" s="1"/>
  <c r="CG193" i="5" a="1"/>
  <c r="CG193" i="5" s="1"/>
  <c r="CF56" i="5" a="1"/>
  <c r="CF56" i="5" s="1"/>
  <c r="CU10" i="7" a="1"/>
  <c r="CU10" i="7" s="1"/>
  <c r="CU5" i="7" a="1"/>
  <c r="CU5" i="7" s="1"/>
  <c r="CU8" i="7" a="1"/>
  <c r="CU8" i="7" s="1"/>
  <c r="CU9" i="7" a="1"/>
  <c r="CU9" i="7" s="1"/>
  <c r="CU7" i="7" a="1"/>
  <c r="CU7" i="7" s="1"/>
  <c r="CS48" i="7"/>
  <c r="CT46" i="7"/>
  <c r="CT47" i="7"/>
  <c r="CF227" i="5" a="1"/>
  <c r="CF227" i="5" s="1"/>
  <c r="CF397" i="5" a="1"/>
  <c r="CF397" i="5" s="1"/>
  <c r="CF177" i="5" a="1"/>
  <c r="CF177" i="5" s="1"/>
  <c r="CE397" i="5" a="1"/>
  <c r="CE397" i="5" s="1"/>
  <c r="CE403" i="5" s="1"/>
  <c r="CE407" i="5" s="1"/>
  <c r="AP27" i="12" s="1"/>
  <c r="CE227" i="5" a="1"/>
  <c r="CE227" i="5" s="1"/>
  <c r="CE233" i="5" s="1"/>
  <c r="CE237" i="5" s="1"/>
  <c r="AP17" i="12" s="1"/>
  <c r="CE177" i="5" a="1"/>
  <c r="CE177" i="5" s="1"/>
  <c r="CE182" i="5" s="1"/>
  <c r="CE186" i="5" s="1"/>
  <c r="AP14" i="12" s="1"/>
  <c r="CE74" i="5" a="1"/>
  <c r="CE74" i="5" s="1"/>
  <c r="CE80" i="5" s="1"/>
  <c r="CE84" i="5" s="1"/>
  <c r="AP8" i="12" s="1"/>
  <c r="CG23" i="5" a="1"/>
  <c r="CG23" i="5" s="1"/>
  <c r="CF74" i="5" a="1"/>
  <c r="CF74" i="5" s="1"/>
  <c r="CG75" i="5" a="1"/>
  <c r="CG75" i="5" s="1"/>
  <c r="CF160" i="5" a="1"/>
  <c r="CF160" i="5" s="1"/>
  <c r="CF163" i="5" a="1"/>
  <c r="CF163" i="5" s="1"/>
  <c r="CF44" i="5" a="1"/>
  <c r="CF44" i="5" s="1"/>
  <c r="CF110" i="5" a="1"/>
  <c r="CF110" i="5" s="1"/>
  <c r="CF60" i="5" a="1"/>
  <c r="CF60" i="5" s="1"/>
  <c r="CF161" i="5" a="1"/>
  <c r="CF161" i="5" s="1"/>
  <c r="CF164" i="5" a="1"/>
  <c r="CF164" i="5" s="1"/>
  <c r="CF162" i="5" a="1"/>
  <c r="CF162" i="5" s="1"/>
  <c r="CF109" i="5" a="1"/>
  <c r="CF109" i="5" s="1"/>
  <c r="CF108" i="5" a="1"/>
  <c r="CF108" i="5" s="1"/>
  <c r="CF79" i="5" a="1"/>
  <c r="CF79" i="5" s="1"/>
  <c r="CF77" i="5" a="1"/>
  <c r="CF77" i="5" s="1"/>
  <c r="CF26" i="5" a="1"/>
  <c r="CF26" i="5" s="1"/>
  <c r="CF25" i="5" a="1"/>
  <c r="CF25" i="5" s="1"/>
  <c r="CF40" i="5" a="1"/>
  <c r="CF40" i="5" s="1"/>
  <c r="CF107" i="5" a="1"/>
  <c r="CF107" i="5" s="1"/>
  <c r="CF41" i="5" a="1"/>
  <c r="CF41" i="5" s="1"/>
  <c r="CF112" i="5" a="1"/>
  <c r="CF112" i="5" s="1"/>
  <c r="CG61" i="5" a="1"/>
  <c r="CG61" i="5" s="1"/>
  <c r="CG59" i="5" a="1"/>
  <c r="CG59" i="5" s="1"/>
  <c r="CG78" i="5" a="1"/>
  <c r="CG78" i="5" s="1"/>
  <c r="CG27" i="5" a="1"/>
  <c r="CG27" i="5" s="1"/>
  <c r="CG24" i="5" a="1"/>
  <c r="CG24" i="5" s="1"/>
  <c r="CH58" i="5" a="1"/>
  <c r="CH58" i="5" s="1"/>
  <c r="CF158" i="5" a="1"/>
  <c r="CF158" i="5" s="1"/>
  <c r="CF39" i="5" a="1"/>
  <c r="CF39" i="5" s="1"/>
  <c r="CF76" i="5" a="1"/>
  <c r="CF76" i="5" s="1"/>
  <c r="CF22" i="5" a="1"/>
  <c r="CF22" i="5" s="1"/>
  <c r="CE165" i="5"/>
  <c r="CE169" i="5" s="1"/>
  <c r="AP13" i="12" s="1"/>
  <c r="CF111" i="5" a="1"/>
  <c r="CF111" i="5" s="1"/>
  <c r="CF42" i="5" a="1"/>
  <c r="CF42" i="5" s="1"/>
  <c r="AV46" i="7"/>
  <c r="AV47" i="7"/>
  <c r="AU48" i="7"/>
  <c r="CE29" i="5"/>
  <c r="CE33" i="5" s="1"/>
  <c r="AP5" i="12" s="1"/>
  <c r="CE46" i="5"/>
  <c r="CE50" i="5" s="1"/>
  <c r="AP6" i="12" s="1"/>
  <c r="BB8" i="7" s="1" a="1"/>
  <c r="BB8" i="7" s="1"/>
  <c r="CE114" i="5"/>
  <c r="CE118" i="5" s="1"/>
  <c r="AP10" i="12" s="1"/>
  <c r="BB6" i="7" s="1" a="1"/>
  <c r="BB6" i="7" s="1"/>
  <c r="CE97" i="5"/>
  <c r="CE101" i="5" s="1"/>
  <c r="AP9" i="12" s="1"/>
  <c r="BD3" i="7"/>
  <c r="CV6" i="7" s="1" a="1"/>
  <c r="CV6" i="7" s="1"/>
  <c r="AZ1360" i="9"/>
  <c r="CR1360" i="9" s="1"/>
  <c r="CR1363" i="9" s="1"/>
  <c r="AN33" i="11" s="1"/>
  <c r="CG464" i="5" s="1" a="1"/>
  <c r="CG464" i="5" s="1"/>
  <c r="BB1360" i="9"/>
  <c r="CT1360" i="9" s="1"/>
  <c r="BA1360" i="9"/>
  <c r="CS1360" i="9" s="1"/>
  <c r="F1362" i="9"/>
  <c r="L1361" i="9"/>
  <c r="K1361" i="9"/>
  <c r="J1361" i="9"/>
  <c r="BB1314" i="9"/>
  <c r="CT1314" i="9" s="1"/>
  <c r="BA1314" i="9"/>
  <c r="CS1314" i="9" s="1"/>
  <c r="CS1316" i="9" s="1"/>
  <c r="AO32" i="11" s="1"/>
  <c r="CH481" i="5" s="1" a="1"/>
  <c r="CH481" i="5" s="1"/>
  <c r="L1315" i="9"/>
  <c r="K1315" i="9"/>
  <c r="J1315" i="9"/>
  <c r="BB1267" i="9"/>
  <c r="CT1267" i="9" s="1"/>
  <c r="BA1267" i="9"/>
  <c r="CS1267" i="9" s="1"/>
  <c r="CS1269" i="9" s="1"/>
  <c r="AO31" i="11" s="1"/>
  <c r="CH498" i="5" s="1" a="1"/>
  <c r="CH498" i="5" s="1"/>
  <c r="L1268" i="9"/>
  <c r="K1268" i="9"/>
  <c r="J1268" i="9"/>
  <c r="L1174" i="9"/>
  <c r="K1174" i="9"/>
  <c r="J1174" i="9"/>
  <c r="BB1173" i="9"/>
  <c r="CT1173" i="9" s="1"/>
  <c r="BA1173" i="9"/>
  <c r="CS1173" i="9" s="1"/>
  <c r="CS1175" i="9" s="1"/>
  <c r="AO29" i="11" s="1"/>
  <c r="CH600" i="5" s="1" a="1"/>
  <c r="CH600" i="5" s="1"/>
  <c r="BB1127" i="9"/>
  <c r="CT1127" i="9" s="1"/>
  <c r="CT1128" i="9" s="1"/>
  <c r="AP28" i="11" s="1"/>
  <c r="BB1079" i="9"/>
  <c r="CT1079" i="9" s="1"/>
  <c r="BA1079" i="9"/>
  <c r="CS1079" i="9" s="1"/>
  <c r="CS1081" i="9" s="1"/>
  <c r="AO27" i="11" s="1"/>
  <c r="CH634" i="5" s="1" a="1"/>
  <c r="CH634" i="5" s="1"/>
  <c r="L1080" i="9"/>
  <c r="K1080" i="9"/>
  <c r="J1080" i="9"/>
  <c r="L986" i="9"/>
  <c r="K986" i="9"/>
  <c r="J986" i="9"/>
  <c r="BB985" i="9"/>
  <c r="CT985" i="9" s="1"/>
  <c r="BA985" i="9"/>
  <c r="CS985" i="9" s="1"/>
  <c r="CS987" i="9" s="1"/>
  <c r="AO25" i="11" s="1"/>
  <c r="CH857" i="5" s="1" a="1"/>
  <c r="CH857" i="5" s="1"/>
  <c r="CH862" i="5" s="1"/>
  <c r="CH866" i="5" s="1"/>
  <c r="AS54" i="12" s="1"/>
  <c r="L939" i="9"/>
  <c r="K939" i="9"/>
  <c r="J939" i="9"/>
  <c r="BB938" i="9"/>
  <c r="CT938" i="9" s="1"/>
  <c r="BA938" i="9"/>
  <c r="CS938" i="9" s="1"/>
  <c r="CS940" i="9" s="1"/>
  <c r="AO24" i="11" s="1"/>
  <c r="CH874" i="5" s="1" a="1"/>
  <c r="CH874" i="5" s="1"/>
  <c r="BB851" i="9"/>
  <c r="CT854" i="9"/>
  <c r="CR852" i="9"/>
  <c r="CS853" i="9"/>
  <c r="AZ890" i="9"/>
  <c r="CR890" i="9" s="1"/>
  <c r="BB890" i="9"/>
  <c r="CT890" i="9" s="1"/>
  <c r="BA890" i="9"/>
  <c r="CS890" i="9" s="1"/>
  <c r="F892" i="9"/>
  <c r="L891" i="9"/>
  <c r="K891" i="9"/>
  <c r="J891" i="9"/>
  <c r="BB750" i="9"/>
  <c r="CT750" i="9" s="1"/>
  <c r="BA750" i="9"/>
  <c r="CS750" i="9" s="1"/>
  <c r="CS752" i="9" s="1"/>
  <c r="AO20" i="11" s="1"/>
  <c r="L751" i="9"/>
  <c r="J751" i="9"/>
  <c r="K751" i="9"/>
  <c r="BA279" i="9"/>
  <c r="CS279" i="9" s="1"/>
  <c r="AZ279" i="9"/>
  <c r="CR279" i="9" s="1"/>
  <c r="CR282" i="9" s="1"/>
  <c r="AN10" i="11" s="1"/>
  <c r="CG56" i="5" s="1" a="1"/>
  <c r="CG56" i="5" s="1"/>
  <c r="BB279" i="9"/>
  <c r="CT279" i="9" s="1"/>
  <c r="L280" i="9"/>
  <c r="J280" i="9"/>
  <c r="F281" i="9"/>
  <c r="K280" i="9"/>
  <c r="BB91" i="9"/>
  <c r="CT91" i="9" s="1"/>
  <c r="BA91" i="9"/>
  <c r="CS91" i="9" s="1"/>
  <c r="AZ91" i="9"/>
  <c r="CR91" i="9" s="1"/>
  <c r="CR94" i="9" s="1"/>
  <c r="AN6" i="11" s="1"/>
  <c r="K92" i="9"/>
  <c r="J92" i="9"/>
  <c r="F93" i="9"/>
  <c r="L92" i="9"/>
  <c r="L233" i="9"/>
  <c r="F234" i="9"/>
  <c r="J233" i="9"/>
  <c r="K233" i="9"/>
  <c r="BA138" i="9"/>
  <c r="CS138" i="9" s="1"/>
  <c r="BB138" i="9"/>
  <c r="CT138" i="9" s="1"/>
  <c r="AZ138" i="9"/>
  <c r="CR138" i="9" s="1"/>
  <c r="CR141" i="9" s="1"/>
  <c r="AN7" i="11" s="1"/>
  <c r="H140" i="9"/>
  <c r="L139" i="9"/>
  <c r="K139" i="9"/>
  <c r="BA796" i="9"/>
  <c r="CS796" i="9" s="1"/>
  <c r="AZ796" i="9"/>
  <c r="CR796" i="9" s="1"/>
  <c r="CR799" i="9" s="1"/>
  <c r="AN21" i="11" s="1"/>
  <c r="BB796" i="9"/>
  <c r="CT796" i="9" s="1"/>
  <c r="AZ232" i="9"/>
  <c r="CR232" i="9" s="1"/>
  <c r="CR235" i="9" s="1"/>
  <c r="AN9" i="11" s="1"/>
  <c r="BA232" i="9"/>
  <c r="CS232" i="9" s="1"/>
  <c r="BB232" i="9"/>
  <c r="CT232" i="9" s="1"/>
  <c r="AZ702" i="9"/>
  <c r="CR702" i="9" s="1"/>
  <c r="CR705" i="9" s="1"/>
  <c r="AN19" i="11" s="1"/>
  <c r="BA702" i="9"/>
  <c r="CS702" i="9" s="1"/>
  <c r="BB702" i="9"/>
  <c r="CT702" i="9" s="1"/>
  <c r="F704" i="9"/>
  <c r="J703" i="9"/>
  <c r="K703" i="9"/>
  <c r="L703" i="9"/>
  <c r="BB46" i="9"/>
  <c r="CT46" i="9" s="1"/>
  <c r="CT47" i="9" s="1"/>
  <c r="AP5" i="11" s="1"/>
  <c r="K797" i="9"/>
  <c r="F798" i="9"/>
  <c r="J797" i="9"/>
  <c r="L797" i="9"/>
  <c r="BA327" i="9"/>
  <c r="CS327" i="9" s="1"/>
  <c r="CS329" i="9" s="1"/>
  <c r="AO11" i="11" s="1"/>
  <c r="BB327" i="9"/>
  <c r="CT327" i="9" s="1"/>
  <c r="K328" i="9"/>
  <c r="L328" i="9"/>
  <c r="J328" i="9"/>
  <c r="AN237" i="1"/>
  <c r="AN240" i="1" s="1"/>
  <c r="AO203" i="1"/>
  <c r="AO206" i="1" s="1"/>
  <c r="AP169" i="1"/>
  <c r="AP172" i="1" s="1"/>
  <c r="CG159" i="5" l="1" a="1"/>
  <c r="CG159" i="5" s="1"/>
  <c r="CG873" i="5" a="1"/>
  <c r="CG873" i="5" s="1"/>
  <c r="CG879" i="5" s="1"/>
  <c r="CG883" i="5" s="1"/>
  <c r="AR55" i="12" s="1"/>
  <c r="CG822" i="5" a="1"/>
  <c r="CG822" i="5" s="1"/>
  <c r="CG828" i="5" s="1"/>
  <c r="CG832" i="5" s="1"/>
  <c r="AR52" i="12" s="1"/>
  <c r="CG890" i="5" a="1"/>
  <c r="CG890" i="5" s="1"/>
  <c r="CG839" i="5" a="1"/>
  <c r="CG839" i="5" s="1"/>
  <c r="CG845" i="5" s="1"/>
  <c r="CG849" i="5" s="1"/>
  <c r="AR53" i="12" s="1"/>
  <c r="BE14" i="7" a="1"/>
  <c r="BE14" i="7" s="1"/>
  <c r="BE9" i="7" a="1"/>
  <c r="BE9" i="7" s="1"/>
  <c r="BE18" i="7" a="1"/>
  <c r="BE18" i="7" s="1"/>
  <c r="BE11" i="7" a="1"/>
  <c r="BE11" i="7" s="1"/>
  <c r="BE12" i="7" a="1"/>
  <c r="BE12" i="7" s="1"/>
  <c r="BE13" i="7" a="1"/>
  <c r="BE13" i="7" s="1"/>
  <c r="BE19" i="7" a="1"/>
  <c r="BE19" i="7" s="1"/>
  <c r="BE16" i="7" a="1"/>
  <c r="BE16" i="7" s="1"/>
  <c r="BE17" i="7" a="1"/>
  <c r="BE17" i="7" s="1"/>
  <c r="BE10" i="7" a="1"/>
  <c r="BE10" i="7" s="1"/>
  <c r="BE15" i="7" a="1"/>
  <c r="BE15" i="7" s="1"/>
  <c r="BE25" i="7" a="1"/>
  <c r="BE25" i="7" s="1"/>
  <c r="BE23" i="7" a="1"/>
  <c r="BE23" i="7" s="1"/>
  <c r="BE26" i="7" a="1"/>
  <c r="BE26" i="7" s="1"/>
  <c r="BE28" i="7" a="1"/>
  <c r="BE28" i="7" s="1"/>
  <c r="BE20" i="7" a="1"/>
  <c r="BE20" i="7" s="1"/>
  <c r="BE21" i="7" a="1"/>
  <c r="BE21" i="7" s="1"/>
  <c r="BE27" i="7" a="1"/>
  <c r="BE27" i="7" s="1"/>
  <c r="BE24" i="7" a="1"/>
  <c r="BE24" i="7" s="1"/>
  <c r="BE33" i="7" a="1"/>
  <c r="BE33" i="7" s="1"/>
  <c r="BE22" i="7" a="1"/>
  <c r="BE22" i="7" s="1"/>
  <c r="BE34" i="7" a="1"/>
  <c r="BE34" i="7" s="1"/>
  <c r="BE29" i="7" a="1"/>
  <c r="BE29" i="7" s="1"/>
  <c r="BE30" i="7" a="1"/>
  <c r="BE30" i="7" s="1"/>
  <c r="BE39" i="7" a="1"/>
  <c r="BE39" i="7" s="1"/>
  <c r="BE32" i="7" a="1"/>
  <c r="BE32" i="7" s="1"/>
  <c r="BE31" i="7" a="1"/>
  <c r="BE31" i="7" s="1"/>
  <c r="BE37" i="7" a="1"/>
  <c r="BE37" i="7" s="1"/>
  <c r="BE40" i="7" a="1"/>
  <c r="BE40" i="7" s="1"/>
  <c r="BE43" i="7" a="1"/>
  <c r="BE43" i="7" s="1"/>
  <c r="BE35" i="7" a="1"/>
  <c r="BE35" i="7" s="1"/>
  <c r="BE36" i="7" a="1"/>
  <c r="BE36" i="7" s="1"/>
  <c r="BE38" i="7" a="1"/>
  <c r="BE38" i="7" s="1"/>
  <c r="BE44" i="7" a="1"/>
  <c r="BE44" i="7" s="1"/>
  <c r="BE41" i="7" a="1"/>
  <c r="BE41" i="7" s="1"/>
  <c r="BE42" i="7" a="1"/>
  <c r="BE42" i="7" s="1"/>
  <c r="CF131" i="5"/>
  <c r="CF135" i="5" s="1"/>
  <c r="AQ11" i="12" s="1"/>
  <c r="CF182" i="5"/>
  <c r="CF186" i="5" s="1"/>
  <c r="AQ14" i="12" s="1"/>
  <c r="CF454" i="5"/>
  <c r="CF458" i="5" s="1"/>
  <c r="AQ30" i="12" s="1"/>
  <c r="CF216" i="5"/>
  <c r="CF220" i="5" s="1"/>
  <c r="AQ16" i="12" s="1"/>
  <c r="CG471" i="5"/>
  <c r="CG475" i="5" s="1"/>
  <c r="AR31" i="12" s="1"/>
  <c r="CF233" i="5"/>
  <c r="CF237" i="5" s="1"/>
  <c r="AQ17" i="12" s="1"/>
  <c r="CF63" i="5"/>
  <c r="CF67" i="5" s="1"/>
  <c r="AQ7" i="12" s="1"/>
  <c r="BC5" i="7" s="1" a="1"/>
  <c r="BC5" i="7" s="1"/>
  <c r="CF403" i="5"/>
  <c r="CF407" i="5" s="1"/>
  <c r="AQ27" i="12" s="1"/>
  <c r="CH534" i="5" a="1"/>
  <c r="CH534" i="5" s="1"/>
  <c r="CH719" i="5" a="1"/>
  <c r="CH719" i="5" s="1"/>
  <c r="CH770" i="5" a="1"/>
  <c r="CH770" i="5" s="1"/>
  <c r="CH777" i="5" s="1"/>
  <c r="CH781" i="5" s="1"/>
  <c r="AS49" i="12" s="1"/>
  <c r="CG550" i="5" a="1"/>
  <c r="CG550" i="5" s="1"/>
  <c r="CG556" i="5" s="1"/>
  <c r="CG560" i="5" s="1"/>
  <c r="AR36" i="12" s="1"/>
  <c r="CG362" i="5" a="1"/>
  <c r="CG362" i="5" s="1"/>
  <c r="CG369" i="5" s="1"/>
  <c r="CG373" i="5" s="1"/>
  <c r="AR25" i="12" s="1"/>
  <c r="BD7" i="7" s="1" a="1"/>
  <c r="BD7" i="7" s="1"/>
  <c r="CG398" i="5" a="1"/>
  <c r="CG398" i="5" s="1"/>
  <c r="CG687" i="5" a="1"/>
  <c r="CG687" i="5" s="1"/>
  <c r="CG636" i="5" a="1"/>
  <c r="CG636" i="5" s="1"/>
  <c r="CG228" i="5" a="1"/>
  <c r="CG228" i="5" s="1"/>
  <c r="CG737" i="5" a="1"/>
  <c r="CG737" i="5" s="1"/>
  <c r="CG209" i="5" a="1"/>
  <c r="CG209" i="5" s="1"/>
  <c r="CG585" i="5" a="1"/>
  <c r="CG585" i="5" s="1"/>
  <c r="CG261" i="5" a="1"/>
  <c r="CG261" i="5" s="1"/>
  <c r="CG267" i="5" s="1"/>
  <c r="CG271" i="5" s="1"/>
  <c r="AR19" i="12" s="1"/>
  <c r="CG345" i="5" a="1"/>
  <c r="CG345" i="5" s="1"/>
  <c r="CG352" i="5" s="1"/>
  <c r="CG356" i="5" s="1"/>
  <c r="AR24" i="12" s="1"/>
  <c r="CG449" i="5" a="1"/>
  <c r="CG449" i="5" s="1"/>
  <c r="CG500" i="5" a="1"/>
  <c r="CG500" i="5" s="1"/>
  <c r="CG176" i="5" a="1"/>
  <c r="CG176" i="5" s="1"/>
  <c r="CG125" i="5" a="1"/>
  <c r="CG125" i="5" s="1"/>
  <c r="CG736" i="5" a="1"/>
  <c r="CG736" i="5" s="1"/>
  <c r="CG787" i="5" a="1"/>
  <c r="CG787" i="5" s="1"/>
  <c r="CG794" i="5" s="1"/>
  <c r="CG798" i="5" s="1"/>
  <c r="AR50" i="12" s="1"/>
  <c r="CG124" i="5" a="1"/>
  <c r="CG124" i="5" s="1"/>
  <c r="CG90" i="5" a="1"/>
  <c r="CG90" i="5" s="1"/>
  <c r="B81" i="11"/>
  <c r="CI617" i="5" a="1"/>
  <c r="CI617" i="5" s="1"/>
  <c r="CH73" i="5" a="1"/>
  <c r="CH73" i="5" s="1"/>
  <c r="CF590" i="5"/>
  <c r="CF594" i="5" s="1"/>
  <c r="AQ38" i="12" s="1"/>
  <c r="CH296" i="5" a="1"/>
  <c r="CH296" i="5" s="1"/>
  <c r="CH301" i="5" s="1"/>
  <c r="CH305" i="5" s="1"/>
  <c r="AS21" i="12" s="1"/>
  <c r="CH618" i="5" a="1"/>
  <c r="CH618" i="5" s="1"/>
  <c r="CH669" i="5" a="1"/>
  <c r="CH669" i="5" s="1"/>
  <c r="CH210" i="5" a="1"/>
  <c r="CH210" i="5" s="1"/>
  <c r="CH347" i="5" a="1"/>
  <c r="CH347" i="5" s="1"/>
  <c r="CH431" i="5" a="1"/>
  <c r="CH431" i="5" s="1"/>
  <c r="CH566" i="5" a="1"/>
  <c r="CH566" i="5" s="1"/>
  <c r="CH533" i="5" a="1"/>
  <c r="CH533" i="5" s="1"/>
  <c r="CH262" i="5" a="1"/>
  <c r="CH262" i="5" s="1"/>
  <c r="CH482" i="5" a="1"/>
  <c r="CH482" i="5" s="1"/>
  <c r="CH380" i="5" a="1"/>
  <c r="CH380" i="5" s="1"/>
  <c r="CH126" i="5" a="1"/>
  <c r="CH126" i="5" s="1"/>
  <c r="CF505" i="5"/>
  <c r="CF509" i="5" s="1"/>
  <c r="AQ33" i="12" s="1"/>
  <c r="CG539" i="5"/>
  <c r="CG543" i="5" s="1"/>
  <c r="AR35" i="12" s="1"/>
  <c r="CF743" i="5"/>
  <c r="CF747" i="5" s="1"/>
  <c r="AQ47" i="12" s="1"/>
  <c r="CG396" i="5" a="1"/>
  <c r="CG396" i="5" s="1"/>
  <c r="CG584" i="5" a="1"/>
  <c r="CG584" i="5" s="1"/>
  <c r="CG244" i="5" a="1"/>
  <c r="CG244" i="5" s="1"/>
  <c r="CG250" i="5" s="1"/>
  <c r="CG254" i="5" s="1"/>
  <c r="AR18" i="12" s="1"/>
  <c r="CG328" i="5" a="1"/>
  <c r="CG328" i="5" s="1"/>
  <c r="CG335" i="5" s="1"/>
  <c r="CG339" i="5" s="1"/>
  <c r="AR23" i="12" s="1"/>
  <c r="CG141" i="5" a="1"/>
  <c r="CG141" i="5" s="1"/>
  <c r="CG148" i="5" s="1"/>
  <c r="CG152" i="5" s="1"/>
  <c r="AR12" i="12" s="1"/>
  <c r="CG670" i="5" a="1"/>
  <c r="CG670" i="5" s="1"/>
  <c r="CG675" i="5" s="1"/>
  <c r="CG679" i="5" s="1"/>
  <c r="AR43" i="12" s="1"/>
  <c r="CG720" i="5" a="1"/>
  <c r="CG720" i="5" s="1"/>
  <c r="CG726" i="5" s="1"/>
  <c r="CG730" i="5" s="1"/>
  <c r="AR46" i="12" s="1"/>
  <c r="CG619" i="5" a="1"/>
  <c r="CG619" i="5" s="1"/>
  <c r="CG624" i="5" s="1"/>
  <c r="CG628" i="5" s="1"/>
  <c r="AR40" i="12" s="1"/>
  <c r="CG192" i="5" a="1"/>
  <c r="CG192" i="5" s="1"/>
  <c r="CG199" i="5" s="1"/>
  <c r="CG203" i="5" s="1"/>
  <c r="AR15" i="12" s="1"/>
  <c r="CG432" i="5" a="1"/>
  <c r="CG432" i="5" s="1"/>
  <c r="CG437" i="5" s="1"/>
  <c r="CG441" i="5" s="1"/>
  <c r="AR29" i="12" s="1"/>
  <c r="CG211" i="5" a="1"/>
  <c r="CG211" i="5" s="1"/>
  <c r="CG568" i="5" a="1"/>
  <c r="CG568" i="5" s="1"/>
  <c r="CG573" i="5" s="1"/>
  <c r="CG577" i="5" s="1"/>
  <c r="AR37" i="12" s="1"/>
  <c r="CG483" i="5" a="1"/>
  <c r="CG483" i="5" s="1"/>
  <c r="CG488" i="5" s="1"/>
  <c r="CG492" i="5" s="1"/>
  <c r="AR32" i="12" s="1"/>
  <c r="CG381" i="5" a="1"/>
  <c r="CG381" i="5" s="1"/>
  <c r="CG386" i="5" s="1"/>
  <c r="CG390" i="5" s="1"/>
  <c r="AR26" i="12" s="1"/>
  <c r="CG93" i="5" a="1"/>
  <c r="CG93" i="5" s="1"/>
  <c r="CF692" i="5"/>
  <c r="CF696" i="5" s="1"/>
  <c r="AQ44" i="12" s="1"/>
  <c r="CF641" i="5"/>
  <c r="CF645" i="5" s="1"/>
  <c r="AQ41" i="12" s="1"/>
  <c r="CH652" i="5" a="1"/>
  <c r="CH652" i="5" s="1"/>
  <c r="CH658" i="5" s="1"/>
  <c r="CH662" i="5" s="1"/>
  <c r="AS42" i="12" s="1"/>
  <c r="CH601" i="5" a="1"/>
  <c r="CH601" i="5" s="1"/>
  <c r="CH607" i="5" s="1"/>
  <c r="CH611" i="5" s="1"/>
  <c r="AS39" i="12" s="1"/>
  <c r="CH516" i="5" a="1"/>
  <c r="CH516" i="5" s="1"/>
  <c r="CH522" i="5" s="1"/>
  <c r="CH526" i="5" s="1"/>
  <c r="AS34" i="12" s="1"/>
  <c r="CH549" i="5" a="1"/>
  <c r="CH549" i="5" s="1"/>
  <c r="CH465" i="5" a="1"/>
  <c r="CH465" i="5" s="1"/>
  <c r="CH414" i="5" a="1"/>
  <c r="CH414" i="5" s="1"/>
  <c r="CH420" i="5" s="1"/>
  <c r="CH424" i="5" s="1"/>
  <c r="AS28" i="12" s="1"/>
  <c r="CH245" i="5" a="1"/>
  <c r="CH245" i="5" s="1"/>
  <c r="CH330" i="5" a="1"/>
  <c r="CH330" i="5" s="1"/>
  <c r="CH363" i="5" a="1"/>
  <c r="CH363" i="5" s="1"/>
  <c r="CH143" i="5" a="1"/>
  <c r="CH143" i="5" s="1"/>
  <c r="CH193" i="5" a="1"/>
  <c r="CH193" i="5" s="1"/>
  <c r="B58" i="11"/>
  <c r="CI226" i="5" a="1"/>
  <c r="CI226" i="5" s="1"/>
  <c r="CI175" i="5" a="1"/>
  <c r="CI175" i="5" s="1"/>
  <c r="CH567" i="5" a="1"/>
  <c r="CH567" i="5" s="1"/>
  <c r="CH379" i="5" a="1"/>
  <c r="CH379" i="5" s="1"/>
  <c r="CG57" i="5" a="1"/>
  <c r="CG57" i="5" s="1"/>
  <c r="CU46" i="7"/>
  <c r="CU47" i="7"/>
  <c r="CV9" i="7" a="1"/>
  <c r="CV9" i="7" s="1"/>
  <c r="CV5" i="7" a="1"/>
  <c r="CV5" i="7" s="1"/>
  <c r="CV10" i="7" a="1"/>
  <c r="CV10" i="7" s="1"/>
  <c r="CV7" i="7" a="1"/>
  <c r="CV7" i="7" s="1"/>
  <c r="CV8" i="7" a="1"/>
  <c r="CV8" i="7" s="1"/>
  <c r="CT48" i="7"/>
  <c r="CH23" i="5" a="1"/>
  <c r="CH23" i="5" s="1"/>
  <c r="CH75" i="5" a="1"/>
  <c r="CH75" i="5" s="1"/>
  <c r="CF80" i="5"/>
  <c r="CF84" i="5" s="1"/>
  <c r="AQ8" i="12" s="1"/>
  <c r="CT851" i="9"/>
  <c r="CT852" i="9" s="1"/>
  <c r="CI58" i="5" a="1"/>
  <c r="CI58" i="5" s="1"/>
  <c r="CF165" i="5"/>
  <c r="CF169" i="5" s="1"/>
  <c r="AQ13" i="12" s="1"/>
  <c r="CH59" i="5" a="1"/>
  <c r="CH59" i="5" s="1"/>
  <c r="CH61" i="5" a="1"/>
  <c r="CH61" i="5" s="1"/>
  <c r="CH78" i="5" a="1"/>
  <c r="CH78" i="5" s="1"/>
  <c r="CH27" i="5" a="1"/>
  <c r="CH27" i="5" s="1"/>
  <c r="CH24" i="5" a="1"/>
  <c r="CH24" i="5" s="1"/>
  <c r="CG158" i="5" a="1"/>
  <c r="CG158" i="5" s="1"/>
  <c r="CG39" i="5" a="1"/>
  <c r="CG39" i="5" s="1"/>
  <c r="CG22" i="5" a="1"/>
  <c r="CG22" i="5" s="1"/>
  <c r="CG76" i="5" a="1"/>
  <c r="CG76" i="5" s="1"/>
  <c r="CG160" i="5" a="1"/>
  <c r="CG160" i="5" s="1"/>
  <c r="CG163" i="5" a="1"/>
  <c r="CG163" i="5" s="1"/>
  <c r="CG161" i="5" a="1"/>
  <c r="CG161" i="5" s="1"/>
  <c r="CG44" i="5" a="1"/>
  <c r="CG44" i="5" s="1"/>
  <c r="CG60" i="5" a="1"/>
  <c r="CG60" i="5" s="1"/>
  <c r="CG41" i="5" a="1"/>
  <c r="CG41" i="5" s="1"/>
  <c r="CG40" i="5" a="1"/>
  <c r="CG40" i="5" s="1"/>
  <c r="CG79" i="5" a="1"/>
  <c r="CG79" i="5" s="1"/>
  <c r="CG162" i="5" a="1"/>
  <c r="CG162" i="5" s="1"/>
  <c r="CG109" i="5" a="1"/>
  <c r="CG109" i="5" s="1"/>
  <c r="CG107" i="5" a="1"/>
  <c r="CG107" i="5" s="1"/>
  <c r="CG112" i="5" a="1"/>
  <c r="CG112" i="5" s="1"/>
  <c r="CG164" i="5" a="1"/>
  <c r="CG164" i="5" s="1"/>
  <c r="CG77" i="5" a="1"/>
  <c r="CG77" i="5" s="1"/>
  <c r="CG25" i="5" a="1"/>
  <c r="CG25" i="5" s="1"/>
  <c r="CG26" i="5" a="1"/>
  <c r="CG26" i="5" s="1"/>
  <c r="CG108" i="5" a="1"/>
  <c r="CG108" i="5" s="1"/>
  <c r="CG110" i="5" a="1"/>
  <c r="CG110" i="5" s="1"/>
  <c r="CG42" i="5" a="1"/>
  <c r="CG42" i="5" s="1"/>
  <c r="CG111" i="5" a="1"/>
  <c r="CG111" i="5" s="1"/>
  <c r="AW46" i="7"/>
  <c r="AW47" i="7"/>
  <c r="AV48" i="7"/>
  <c r="CF29" i="5"/>
  <c r="CF33" i="5" s="1"/>
  <c r="AQ5" i="12" s="1"/>
  <c r="CF114" i="5"/>
  <c r="CF118" i="5" s="1"/>
  <c r="AQ10" i="12" s="1"/>
  <c r="BC6" i="7" s="1" a="1"/>
  <c r="BC6" i="7" s="1"/>
  <c r="CF97" i="5"/>
  <c r="CF101" i="5" s="1"/>
  <c r="AQ9" i="12" s="1"/>
  <c r="CF46" i="5"/>
  <c r="CF50" i="5" s="1"/>
  <c r="AQ6" i="12" s="1"/>
  <c r="BC8" i="7" s="1" a="1"/>
  <c r="BC8" i="7" s="1"/>
  <c r="CR893" i="9"/>
  <c r="AN23" i="11" s="1"/>
  <c r="CG891" i="5" s="1" a="1"/>
  <c r="CG891" i="5" s="1"/>
  <c r="BE3" i="7"/>
  <c r="CW6" i="7" s="1" a="1"/>
  <c r="CW6" i="7" s="1"/>
  <c r="L1362" i="9"/>
  <c r="J1362" i="9"/>
  <c r="K1362" i="9"/>
  <c r="BB1361" i="9"/>
  <c r="CT1361" i="9" s="1"/>
  <c r="BA1361" i="9"/>
  <c r="CS1361" i="9" s="1"/>
  <c r="CS1363" i="9" s="1"/>
  <c r="AO33" i="11" s="1"/>
  <c r="CH464" i="5" s="1" a="1"/>
  <c r="CH464" i="5" s="1"/>
  <c r="BB1315" i="9"/>
  <c r="CT1315" i="9" s="1"/>
  <c r="CT1316" i="9" s="1"/>
  <c r="AP32" i="11" s="1"/>
  <c r="BB1268" i="9"/>
  <c r="CT1268" i="9" s="1"/>
  <c r="CT1269" i="9" s="1"/>
  <c r="AP31" i="11" s="1"/>
  <c r="BB1174" i="9"/>
  <c r="CT1174" i="9" s="1"/>
  <c r="CT1175" i="9" s="1"/>
  <c r="AP29" i="11" s="1"/>
  <c r="BB1080" i="9"/>
  <c r="CT1080" i="9" s="1"/>
  <c r="CT1081" i="9" s="1"/>
  <c r="AP27" i="11" s="1"/>
  <c r="BB986" i="9"/>
  <c r="CT986" i="9" s="1"/>
  <c r="CT987" i="9" s="1"/>
  <c r="AP25" i="11" s="1"/>
  <c r="CI857" i="5" s="1" a="1"/>
  <c r="CI857" i="5" s="1"/>
  <c r="CI862" i="5" s="1"/>
  <c r="CI866" i="5" s="1"/>
  <c r="BB939" i="9"/>
  <c r="CT939" i="9" s="1"/>
  <c r="CT940" i="9" s="1"/>
  <c r="CS852" i="9"/>
  <c r="CT853" i="9"/>
  <c r="L892" i="9"/>
  <c r="K892" i="9"/>
  <c r="J892" i="9"/>
  <c r="BB891" i="9"/>
  <c r="CT891" i="9" s="1"/>
  <c r="BA891" i="9"/>
  <c r="CS891" i="9" s="1"/>
  <c r="BB751" i="9"/>
  <c r="CT751" i="9" s="1"/>
  <c r="CT752" i="9" s="1"/>
  <c r="AP20" i="11" s="1"/>
  <c r="BB280" i="9"/>
  <c r="CT280" i="9" s="1"/>
  <c r="BA280" i="9"/>
  <c r="CS280" i="9" s="1"/>
  <c r="CS282" i="9" s="1"/>
  <c r="AO10" i="11" s="1"/>
  <c r="CH56" i="5" s="1" a="1"/>
  <c r="CH56" i="5" s="1"/>
  <c r="L281" i="9"/>
  <c r="K281" i="9"/>
  <c r="J281" i="9"/>
  <c r="L93" i="9"/>
  <c r="K93" i="9"/>
  <c r="J93" i="9"/>
  <c r="BB92" i="9"/>
  <c r="CT92" i="9" s="1"/>
  <c r="BA92" i="9"/>
  <c r="CS92" i="9" s="1"/>
  <c r="CS94" i="9" s="1"/>
  <c r="AO6" i="11" s="1"/>
  <c r="BA703" i="9"/>
  <c r="CS703" i="9" s="1"/>
  <c r="CS705" i="9" s="1"/>
  <c r="AO19" i="11" s="1"/>
  <c r="BB703" i="9"/>
  <c r="CT703" i="9" s="1"/>
  <c r="BA797" i="9"/>
  <c r="CS797" i="9" s="1"/>
  <c r="CS799" i="9" s="1"/>
  <c r="AO21" i="11" s="1"/>
  <c r="BB797" i="9"/>
  <c r="CT797" i="9" s="1"/>
  <c r="J704" i="9"/>
  <c r="K704" i="9"/>
  <c r="L704" i="9"/>
  <c r="K798" i="9"/>
  <c r="L798" i="9"/>
  <c r="J798" i="9"/>
  <c r="BB328" i="9"/>
  <c r="CT328" i="9" s="1"/>
  <c r="CT329" i="9" s="1"/>
  <c r="AP11" i="11" s="1"/>
  <c r="CI73" i="5" s="1" a="1"/>
  <c r="CI73" i="5" s="1"/>
  <c r="BA139" i="9"/>
  <c r="CS139" i="9" s="1"/>
  <c r="CS141" i="9" s="1"/>
  <c r="AO7" i="11" s="1"/>
  <c r="BB139" i="9"/>
  <c r="CT139" i="9" s="1"/>
  <c r="BA233" i="9"/>
  <c r="CS233" i="9" s="1"/>
  <c r="CS235" i="9" s="1"/>
  <c r="AO9" i="11" s="1"/>
  <c r="BB233" i="9"/>
  <c r="CT233" i="9" s="1"/>
  <c r="L234" i="9"/>
  <c r="J234" i="9"/>
  <c r="K234" i="9"/>
  <c r="K140" i="9"/>
  <c r="L140" i="9"/>
  <c r="AO237" i="1"/>
  <c r="AO240" i="1" s="1"/>
  <c r="AP203" i="1"/>
  <c r="AP206" i="1" s="1"/>
  <c r="AQ169" i="1"/>
  <c r="AQ172" i="1" s="1"/>
  <c r="AT866" i="5" l="1"/>
  <c r="B54" i="12" s="1"/>
  <c r="AT54" i="12"/>
  <c r="CH57" i="5" a="1"/>
  <c r="CH57" i="5" s="1"/>
  <c r="CH890" i="5" a="1"/>
  <c r="CH890" i="5" s="1"/>
  <c r="CH839" i="5" a="1"/>
  <c r="CH839" i="5" s="1"/>
  <c r="CH845" i="5" s="1"/>
  <c r="CH849" i="5" s="1"/>
  <c r="AS53" i="12" s="1"/>
  <c r="CG896" i="5"/>
  <c r="CG900" i="5" s="1"/>
  <c r="AR56" i="12" s="1"/>
  <c r="CH873" i="5" a="1"/>
  <c r="CH873" i="5" s="1"/>
  <c r="CH879" i="5" s="1"/>
  <c r="CH883" i="5" s="1"/>
  <c r="AS55" i="12" s="1"/>
  <c r="CH822" i="5" a="1"/>
  <c r="CH822" i="5" s="1"/>
  <c r="CH828" i="5" s="1"/>
  <c r="CH832" i="5" s="1"/>
  <c r="AS52" i="12" s="1"/>
  <c r="BF15" i="7" a="1"/>
  <c r="BF15" i="7" s="1"/>
  <c r="BF9" i="7" a="1"/>
  <c r="BF9" i="7" s="1"/>
  <c r="BF14" i="7" a="1"/>
  <c r="BF14" i="7" s="1"/>
  <c r="BF18" i="7" a="1"/>
  <c r="BF18" i="7" s="1"/>
  <c r="BF11" i="7" a="1"/>
  <c r="BF11" i="7" s="1"/>
  <c r="BF12" i="7" a="1"/>
  <c r="BF12" i="7" s="1"/>
  <c r="BF13" i="7" a="1"/>
  <c r="BF13" i="7" s="1"/>
  <c r="BF19" i="7" a="1"/>
  <c r="BF19" i="7" s="1"/>
  <c r="BF25" i="7" a="1"/>
  <c r="BF25" i="7" s="1"/>
  <c r="BF10" i="7" a="1"/>
  <c r="BF10" i="7" s="1"/>
  <c r="BF23" i="7" a="1"/>
  <c r="BF23" i="7" s="1"/>
  <c r="BF17" i="7" a="1"/>
  <c r="BF17" i="7" s="1"/>
  <c r="BF26" i="7" a="1"/>
  <c r="BF26" i="7" s="1"/>
  <c r="BF28" i="7" a="1"/>
  <c r="BF28" i="7" s="1"/>
  <c r="BF21" i="7" a="1"/>
  <c r="BF21" i="7" s="1"/>
  <c r="BF22" i="7" a="1"/>
  <c r="BF22" i="7" s="1"/>
  <c r="BF24" i="7" a="1"/>
  <c r="BF24" i="7" s="1"/>
  <c r="BF31" i="7" a="1"/>
  <c r="BF31" i="7" s="1"/>
  <c r="BF35" i="7" a="1"/>
  <c r="BF35" i="7" s="1"/>
  <c r="BF36" i="7" a="1"/>
  <c r="BF36" i="7" s="1"/>
  <c r="BF27" i="7" a="1"/>
  <c r="BF27" i="7" s="1"/>
  <c r="BF32" i="7" a="1"/>
  <c r="BF32" i="7" s="1"/>
  <c r="BF20" i="7" a="1"/>
  <c r="BF20" i="7" s="1"/>
  <c r="BF34" i="7" a="1"/>
  <c r="BF34" i="7" s="1"/>
  <c r="BF16" i="7" a="1"/>
  <c r="BF16" i="7" s="1"/>
  <c r="BF38" i="7" a="1"/>
  <c r="BF38" i="7" s="1"/>
  <c r="BF42" i="7" a="1"/>
  <c r="BF42" i="7" s="1"/>
  <c r="BF30" i="7" a="1"/>
  <c r="BF30" i="7" s="1"/>
  <c r="BF37" i="7" a="1"/>
  <c r="BF37" i="7" s="1"/>
  <c r="BF40" i="7" a="1"/>
  <c r="BF40" i="7" s="1"/>
  <c r="BF33" i="7" a="1"/>
  <c r="BF33" i="7" s="1"/>
  <c r="BF41" i="7" a="1"/>
  <c r="BF41" i="7" s="1"/>
  <c r="BF44" i="7" a="1"/>
  <c r="BF44" i="7" s="1"/>
  <c r="BF29" i="7" a="1"/>
  <c r="BF29" i="7" s="1"/>
  <c r="BF43" i="7" a="1"/>
  <c r="BF43" i="7" s="1"/>
  <c r="BF39" i="7" a="1"/>
  <c r="BF39" i="7" s="1"/>
  <c r="CG131" i="5"/>
  <c r="CG135" i="5" s="1"/>
  <c r="AR11" i="12" s="1"/>
  <c r="CG63" i="5"/>
  <c r="CG67" i="5" s="1"/>
  <c r="AR7" i="12" s="1"/>
  <c r="BD5" i="7" s="1" a="1"/>
  <c r="BD5" i="7" s="1"/>
  <c r="CG97" i="5"/>
  <c r="CG101" i="5" s="1"/>
  <c r="AR9" i="12" s="1"/>
  <c r="CH471" i="5"/>
  <c r="CH475" i="5" s="1"/>
  <c r="AS31" i="12" s="1"/>
  <c r="CG216" i="5"/>
  <c r="CG220" i="5" s="1"/>
  <c r="AR16" i="12" s="1"/>
  <c r="CH539" i="5"/>
  <c r="CH543" i="5" s="1"/>
  <c r="AS35" i="12" s="1"/>
  <c r="B84" i="11"/>
  <c r="CI498" i="5" a="1"/>
  <c r="CI498" i="5" s="1"/>
  <c r="CH584" i="5" a="1"/>
  <c r="CH584" i="5" s="1"/>
  <c r="CH396" i="5" a="1"/>
  <c r="CH396" i="5" s="1"/>
  <c r="B85" i="11"/>
  <c r="CI481" i="5" a="1"/>
  <c r="CI481" i="5" s="1"/>
  <c r="CG583" i="5" a="1"/>
  <c r="CG583" i="5" s="1"/>
  <c r="CG590" i="5" s="1"/>
  <c r="CG594" i="5" s="1"/>
  <c r="AR38" i="12" s="1"/>
  <c r="CG686" i="5" a="1"/>
  <c r="CG686" i="5" s="1"/>
  <c r="CG692" i="5" s="1"/>
  <c r="CG696" i="5" s="1"/>
  <c r="AR44" i="12" s="1"/>
  <c r="CG635" i="5" a="1"/>
  <c r="CG635" i="5" s="1"/>
  <c r="CG641" i="5" s="1"/>
  <c r="CG645" i="5" s="1"/>
  <c r="AR41" i="12" s="1"/>
  <c r="CG448" i="5" a="1"/>
  <c r="CG448" i="5" s="1"/>
  <c r="CG454" i="5" s="1"/>
  <c r="CG458" i="5" s="1"/>
  <c r="AR30" i="12" s="1"/>
  <c r="CG499" i="5" a="1"/>
  <c r="CG499" i="5" s="1"/>
  <c r="CG505" i="5" s="1"/>
  <c r="CG509" i="5" s="1"/>
  <c r="AR33" i="12" s="1"/>
  <c r="CH636" i="5" a="1"/>
  <c r="CH636" i="5" s="1"/>
  <c r="CH345" i="5" a="1"/>
  <c r="CH345" i="5" s="1"/>
  <c r="CH352" i="5" s="1"/>
  <c r="CH356" i="5" s="1"/>
  <c r="AS24" i="12" s="1"/>
  <c r="CH209" i="5" a="1"/>
  <c r="CH209" i="5" s="1"/>
  <c r="CH737" i="5" a="1"/>
  <c r="CH737" i="5" s="1"/>
  <c r="CH398" i="5" a="1"/>
  <c r="CH398" i="5" s="1"/>
  <c r="CH228" i="5" a="1"/>
  <c r="CH228" i="5" s="1"/>
  <c r="CH585" i="5" a="1"/>
  <c r="CH585" i="5" s="1"/>
  <c r="CH261" i="5" a="1"/>
  <c r="CH261" i="5" s="1"/>
  <c r="CH267" i="5" s="1"/>
  <c r="CH271" i="5" s="1"/>
  <c r="AS19" i="12" s="1"/>
  <c r="CH687" i="5" a="1"/>
  <c r="CH687" i="5" s="1"/>
  <c r="CH500" i="5" a="1"/>
  <c r="CH500" i="5" s="1"/>
  <c r="CH449" i="5" a="1"/>
  <c r="CH449" i="5" s="1"/>
  <c r="CH125" i="5" a="1"/>
  <c r="CH125" i="5" s="1"/>
  <c r="CH176" i="5" a="1"/>
  <c r="CH176" i="5" s="1"/>
  <c r="B73" i="11"/>
  <c r="CI567" i="5" a="1"/>
  <c r="CI567" i="5" s="1"/>
  <c r="CI379" i="5" a="1"/>
  <c r="CI379" i="5" s="1"/>
  <c r="CG743" i="5"/>
  <c r="CG747" i="5" s="1"/>
  <c r="AR47" i="12" s="1"/>
  <c r="CH736" i="5" a="1"/>
  <c r="CH736" i="5" s="1"/>
  <c r="CH787" i="5" a="1"/>
  <c r="CH787" i="5" s="1"/>
  <c r="CH794" i="5" s="1"/>
  <c r="CH798" i="5" s="1"/>
  <c r="AS50" i="12" s="1"/>
  <c r="CH124" i="5" a="1"/>
  <c r="CH124" i="5" s="1"/>
  <c r="CH90" i="5" a="1"/>
  <c r="CH90" i="5" s="1"/>
  <c r="B78" i="11"/>
  <c r="CI652" i="5" a="1"/>
  <c r="CI652" i="5" s="1"/>
  <c r="CI658" i="5" s="1"/>
  <c r="CI662" i="5" s="1"/>
  <c r="CI549" i="5" a="1"/>
  <c r="CI549" i="5" s="1"/>
  <c r="CI414" i="5" a="1"/>
  <c r="CI414" i="5" s="1"/>
  <c r="CI420" i="5" s="1"/>
  <c r="CI424" i="5" s="1"/>
  <c r="CI601" i="5" a="1"/>
  <c r="CI601" i="5" s="1"/>
  <c r="CI245" i="5" a="1"/>
  <c r="CI245" i="5" s="1"/>
  <c r="CI516" i="5" a="1"/>
  <c r="CI516" i="5" s="1"/>
  <c r="CI522" i="5" s="1"/>
  <c r="CI526" i="5" s="1"/>
  <c r="CI465" i="5" a="1"/>
  <c r="CI465" i="5" s="1"/>
  <c r="CI363" i="5" a="1"/>
  <c r="CI363" i="5" s="1"/>
  <c r="CI330" i="5" a="1"/>
  <c r="CI330" i="5" s="1"/>
  <c r="CI143" i="5" a="1"/>
  <c r="CI143" i="5" s="1"/>
  <c r="CI193" i="5" a="1"/>
  <c r="CI193" i="5" s="1"/>
  <c r="CH244" i="5" a="1"/>
  <c r="CH244" i="5" s="1"/>
  <c r="CH250" i="5" s="1"/>
  <c r="CH254" i="5" s="1"/>
  <c r="AS18" i="12" s="1"/>
  <c r="CH328" i="5" a="1"/>
  <c r="CH328" i="5" s="1"/>
  <c r="CH335" i="5" s="1"/>
  <c r="CH339" i="5" s="1"/>
  <c r="AS23" i="12" s="1"/>
  <c r="CH141" i="5" a="1"/>
  <c r="CH141" i="5" s="1"/>
  <c r="CH148" i="5" s="1"/>
  <c r="CH152" i="5" s="1"/>
  <c r="CH619" i="5" a="1"/>
  <c r="CH619" i="5" s="1"/>
  <c r="CH624" i="5" s="1"/>
  <c r="CH628" i="5" s="1"/>
  <c r="AS40" i="12" s="1"/>
  <c r="CH670" i="5" a="1"/>
  <c r="CH670" i="5" s="1"/>
  <c r="CH675" i="5" s="1"/>
  <c r="CH679" i="5" s="1"/>
  <c r="AS43" i="12" s="1"/>
  <c r="CH432" i="5" a="1"/>
  <c r="CH432" i="5" s="1"/>
  <c r="CH437" i="5" s="1"/>
  <c r="CH441" i="5" s="1"/>
  <c r="AS29" i="12" s="1"/>
  <c r="CH211" i="5" a="1"/>
  <c r="CH211" i="5" s="1"/>
  <c r="CH568" i="5" a="1"/>
  <c r="CH568" i="5" s="1"/>
  <c r="CH573" i="5" s="1"/>
  <c r="CH577" i="5" s="1"/>
  <c r="AS37" i="12" s="1"/>
  <c r="CH720" i="5" a="1"/>
  <c r="CH720" i="5" s="1"/>
  <c r="CH726" i="5" s="1"/>
  <c r="CH730" i="5" s="1"/>
  <c r="AS46" i="12" s="1"/>
  <c r="CH192" i="5" a="1"/>
  <c r="CH192" i="5" s="1"/>
  <c r="CH199" i="5" s="1"/>
  <c r="CH203" i="5" s="1"/>
  <c r="AS15" i="12" s="1"/>
  <c r="CH381" i="5" a="1"/>
  <c r="CH381" i="5" s="1"/>
  <c r="CH386" i="5" s="1"/>
  <c r="CH390" i="5" s="1"/>
  <c r="AS26" i="12" s="1"/>
  <c r="CH483" i="5" a="1"/>
  <c r="CH483" i="5" s="1"/>
  <c r="CH488" i="5" s="1"/>
  <c r="CH492" i="5" s="1"/>
  <c r="AS32" i="12" s="1"/>
  <c r="CH93" i="5" a="1"/>
  <c r="CH93" i="5" s="1"/>
  <c r="B80" i="11"/>
  <c r="CI634" i="5" a="1"/>
  <c r="CI634" i="5" s="1"/>
  <c r="B64" i="11"/>
  <c r="CI719" i="5" a="1"/>
  <c r="CI719" i="5" s="1"/>
  <c r="CI534" i="5" a="1"/>
  <c r="CI534" i="5" s="1"/>
  <c r="CI770" i="5" a="1"/>
  <c r="CI770" i="5" s="1"/>
  <c r="CI777" i="5" s="1"/>
  <c r="CI781" i="5" s="1"/>
  <c r="CH550" i="5" a="1"/>
  <c r="CH550" i="5" s="1"/>
  <c r="CH556" i="5" s="1"/>
  <c r="CH560" i="5" s="1"/>
  <c r="AS36" i="12" s="1"/>
  <c r="CH362" i="5" a="1"/>
  <c r="CH362" i="5" s="1"/>
  <c r="CH369" i="5" s="1"/>
  <c r="CH373" i="5" s="1"/>
  <c r="AS25" i="12" s="1"/>
  <c r="BE7" i="7" s="1" a="1"/>
  <c r="BE7" i="7" s="1"/>
  <c r="B82" i="11"/>
  <c r="CI600" i="5" a="1"/>
  <c r="CI600" i="5" s="1"/>
  <c r="CH159" i="5" a="1"/>
  <c r="CH159" i="5" s="1"/>
  <c r="CW5" i="7" a="1"/>
  <c r="CW5" i="7" s="1"/>
  <c r="CW10" i="7" a="1"/>
  <c r="CW10" i="7" s="1"/>
  <c r="CW9" i="7" a="1"/>
  <c r="CW9" i="7" s="1"/>
  <c r="CW7" i="7" a="1"/>
  <c r="CW7" i="7" s="1"/>
  <c r="CW8" i="7" a="1"/>
  <c r="CW8" i="7" s="1"/>
  <c r="CV46" i="7"/>
  <c r="CV47" i="7"/>
  <c r="CU48" i="7"/>
  <c r="CG397" i="5" a="1"/>
  <c r="CG397" i="5" s="1"/>
  <c r="CG403" i="5" s="1"/>
  <c r="CG407" i="5" s="1"/>
  <c r="AR27" i="12" s="1"/>
  <c r="CG227" i="5" a="1"/>
  <c r="CG227" i="5" s="1"/>
  <c r="CG233" i="5" s="1"/>
  <c r="CG237" i="5" s="1"/>
  <c r="AR17" i="12" s="1"/>
  <c r="CG177" i="5" a="1"/>
  <c r="CG177" i="5" s="1"/>
  <c r="CG182" i="5" s="1"/>
  <c r="CG186" i="5" s="1"/>
  <c r="AP24" i="11"/>
  <c r="CI874" i="5" s="1" a="1"/>
  <c r="CI874" i="5" s="1"/>
  <c r="CG74" i="5" a="1"/>
  <c r="CG74" i="5" s="1"/>
  <c r="CG80" i="5" s="1"/>
  <c r="CG84" i="5" s="1"/>
  <c r="AR8" i="12" s="1"/>
  <c r="BB47" i="7"/>
  <c r="CH44" i="5" a="1"/>
  <c r="CH44" i="5" s="1"/>
  <c r="CH41" i="5" a="1"/>
  <c r="CH41" i="5" s="1"/>
  <c r="CH40" i="5" a="1"/>
  <c r="CH40" i="5" s="1"/>
  <c r="CH164" i="5" a="1"/>
  <c r="CH164" i="5" s="1"/>
  <c r="CH160" i="5" a="1"/>
  <c r="CH160" i="5" s="1"/>
  <c r="CH79" i="5" a="1"/>
  <c r="CH79" i="5" s="1"/>
  <c r="CH108" i="5" a="1"/>
  <c r="CH108" i="5" s="1"/>
  <c r="CH107" i="5" a="1"/>
  <c r="CH107" i="5" s="1"/>
  <c r="CH162" i="5" a="1"/>
  <c r="CH162" i="5" s="1"/>
  <c r="CH112" i="5" a="1"/>
  <c r="CH112" i="5" s="1"/>
  <c r="CH110" i="5" a="1"/>
  <c r="CH110" i="5" s="1"/>
  <c r="CH60" i="5" a="1"/>
  <c r="CH60" i="5" s="1"/>
  <c r="CH63" i="5" s="1"/>
  <c r="CH67" i="5" s="1"/>
  <c r="AS7" i="12" s="1"/>
  <c r="BE5" i="7" s="1" a="1"/>
  <c r="BE5" i="7" s="1"/>
  <c r="CH109" i="5" a="1"/>
  <c r="CH109" i="5" s="1"/>
  <c r="CH25" i="5" a="1"/>
  <c r="CH25" i="5" s="1"/>
  <c r="CH26" i="5" a="1"/>
  <c r="CH26" i="5" s="1"/>
  <c r="CH161" i="5" a="1"/>
  <c r="CH161" i="5" s="1"/>
  <c r="CH163" i="5" a="1"/>
  <c r="CH163" i="5" s="1"/>
  <c r="CH77" i="5" a="1"/>
  <c r="CH77" i="5" s="1"/>
  <c r="CI75" i="5" a="1"/>
  <c r="CI75" i="5" s="1"/>
  <c r="CG165" i="5"/>
  <c r="CG169" i="5" s="1"/>
  <c r="AR13" i="12" s="1"/>
  <c r="CH39" i="5" a="1"/>
  <c r="CH39" i="5" s="1"/>
  <c r="CH76" i="5" a="1"/>
  <c r="CH76" i="5" s="1"/>
  <c r="CH158" i="5" a="1"/>
  <c r="CH158" i="5" s="1"/>
  <c r="CH22" i="5" a="1"/>
  <c r="CH22" i="5" s="1"/>
  <c r="CI59" i="5" a="1"/>
  <c r="CI59" i="5" s="1"/>
  <c r="CI78" i="5" a="1"/>
  <c r="CI78" i="5" s="1"/>
  <c r="CI24" i="5" a="1"/>
  <c r="CI24" i="5" s="1"/>
  <c r="CI61" i="5" a="1"/>
  <c r="CI61" i="5" s="1"/>
  <c r="CI27" i="5" a="1"/>
  <c r="CI27" i="5" s="1"/>
  <c r="CH111" i="5" a="1"/>
  <c r="CH111" i="5" s="1"/>
  <c r="CH42" i="5" a="1"/>
  <c r="CH42" i="5" s="1"/>
  <c r="BB46" i="7"/>
  <c r="AX46" i="7"/>
  <c r="AX47" i="7"/>
  <c r="AW48" i="7"/>
  <c r="CG114" i="5"/>
  <c r="CG118" i="5" s="1"/>
  <c r="AR10" i="12" s="1"/>
  <c r="BD6" i="7" s="1" a="1"/>
  <c r="BD6" i="7" s="1"/>
  <c r="CG29" i="5"/>
  <c r="CG33" i="5" s="1"/>
  <c r="AR5" i="12" s="1"/>
  <c r="CG46" i="5"/>
  <c r="CG50" i="5" s="1"/>
  <c r="AR6" i="12" s="1"/>
  <c r="BD8" i="7" s="1" a="1"/>
  <c r="BD8" i="7" s="1"/>
  <c r="CS893" i="9"/>
  <c r="AO23" i="11" s="1"/>
  <c r="CH891" i="5" s="1" a="1"/>
  <c r="CH891" i="5" s="1"/>
  <c r="BB1362" i="9"/>
  <c r="CT1362" i="9" s="1"/>
  <c r="CT1363" i="9" s="1"/>
  <c r="AP33" i="11" s="1"/>
  <c r="BB892" i="9"/>
  <c r="CT892" i="9" s="1"/>
  <c r="CT893" i="9" s="1"/>
  <c r="AP23" i="11" s="1"/>
  <c r="CI891" i="5" s="1" a="1"/>
  <c r="CI891" i="5" s="1"/>
  <c r="BB140" i="9"/>
  <c r="CT140" i="9" s="1"/>
  <c r="CT141" i="9" s="1"/>
  <c r="AP7" i="11" s="1"/>
  <c r="BB234" i="9"/>
  <c r="CT234" i="9" s="1"/>
  <c r="CT235" i="9" s="1"/>
  <c r="AP9" i="11" s="1"/>
  <c r="B62" i="11" s="1"/>
  <c r="BB281" i="9"/>
  <c r="CT281" i="9" s="1"/>
  <c r="CT282" i="9" s="1"/>
  <c r="AP10" i="11" s="1"/>
  <c r="CI56" i="5" s="1" a="1"/>
  <c r="CI56" i="5" s="1"/>
  <c r="BB93" i="9"/>
  <c r="CT93" i="9" s="1"/>
  <c r="CT94" i="9" s="1"/>
  <c r="AP6" i="11" s="1"/>
  <c r="BB704" i="9"/>
  <c r="CT704" i="9" s="1"/>
  <c r="CT705" i="9" s="1"/>
  <c r="AP19" i="11" s="1"/>
  <c r="BB798" i="9"/>
  <c r="CT798" i="9" s="1"/>
  <c r="CT799" i="9" s="1"/>
  <c r="AP21" i="11" s="1"/>
  <c r="AP237" i="1"/>
  <c r="AP240" i="1" s="1"/>
  <c r="AQ203" i="1"/>
  <c r="AQ206" i="1" s="1"/>
  <c r="CH131" i="5" l="1"/>
  <c r="CH135" i="5" s="1"/>
  <c r="AS11" i="12" s="1"/>
  <c r="CI890" i="5" a="1"/>
  <c r="CI890" i="5" s="1"/>
  <c r="CI896" i="5" s="1"/>
  <c r="CI900" i="5" s="1"/>
  <c r="AT56" i="12" s="1"/>
  <c r="CI839" i="5" a="1"/>
  <c r="CI839" i="5" s="1"/>
  <c r="CI845" i="5" s="1"/>
  <c r="CI849" i="5" s="1"/>
  <c r="CI873" i="5" a="1"/>
  <c r="CI873" i="5" s="1"/>
  <c r="CI879" i="5" s="1"/>
  <c r="CI883" i="5" s="1"/>
  <c r="CI822" i="5" a="1"/>
  <c r="CI822" i="5" s="1"/>
  <c r="CI828" i="5" s="1"/>
  <c r="CI832" i="5" s="1"/>
  <c r="CH896" i="5"/>
  <c r="CH900" i="5" s="1"/>
  <c r="AS56" i="12" s="1"/>
  <c r="CI607" i="5"/>
  <c r="CI611" i="5" s="1"/>
  <c r="AT611" i="5" s="1"/>
  <c r="B39" i="12" s="1"/>
  <c r="CH216" i="5"/>
  <c r="CH220" i="5" s="1"/>
  <c r="AS16" i="12" s="1"/>
  <c r="CH743" i="5"/>
  <c r="CH747" i="5" s="1"/>
  <c r="AS47" i="12" s="1"/>
  <c r="CH635" i="5" a="1"/>
  <c r="CH635" i="5" s="1"/>
  <c r="CH641" i="5" s="1"/>
  <c r="CH645" i="5" s="1"/>
  <c r="AS41" i="12" s="1"/>
  <c r="CH583" i="5" a="1"/>
  <c r="CH583" i="5" s="1"/>
  <c r="CH590" i="5" s="1"/>
  <c r="CH594" i="5" s="1"/>
  <c r="AS38" i="12" s="1"/>
  <c r="CH686" i="5" a="1"/>
  <c r="CH686" i="5" s="1"/>
  <c r="CH692" i="5" s="1"/>
  <c r="CH696" i="5" s="1"/>
  <c r="AS44" i="12" s="1"/>
  <c r="CH448" i="5" a="1"/>
  <c r="CH448" i="5" s="1"/>
  <c r="CH454" i="5" s="1"/>
  <c r="CH458" i="5" s="1"/>
  <c r="AS30" i="12" s="1"/>
  <c r="CH499" i="5" a="1"/>
  <c r="CH499" i="5" s="1"/>
  <c r="CH505" i="5" s="1"/>
  <c r="CH509" i="5" s="1"/>
  <c r="AS33" i="12" s="1"/>
  <c r="CI583" i="5" a="1"/>
  <c r="CI583" i="5" s="1"/>
  <c r="CI635" i="5" a="1"/>
  <c r="CI635" i="5" s="1"/>
  <c r="CI686" i="5" a="1"/>
  <c r="CI686" i="5" s="1"/>
  <c r="CI448" i="5" a="1"/>
  <c r="CI448" i="5" s="1"/>
  <c r="CI499" i="5" a="1"/>
  <c r="CI499" i="5" s="1"/>
  <c r="B86" i="11"/>
  <c r="CI464" i="5" a="1"/>
  <c r="CI464" i="5" s="1"/>
  <c r="CI471" i="5" s="1"/>
  <c r="CI475" i="5" s="1"/>
  <c r="B74" i="11"/>
  <c r="CI550" i="5" a="1"/>
  <c r="CI550" i="5" s="1"/>
  <c r="CI556" i="5" s="1"/>
  <c r="CI560" i="5" s="1"/>
  <c r="CI362" i="5" a="1"/>
  <c r="CI362" i="5" s="1"/>
  <c r="CI369" i="5" s="1"/>
  <c r="CI373" i="5" s="1"/>
  <c r="AT781" i="5"/>
  <c r="B49" i="12" s="1"/>
  <c r="AT49" i="12"/>
  <c r="AS12" i="12"/>
  <c r="AT34" i="12"/>
  <c r="AT526" i="5"/>
  <c r="B34" i="12" s="1"/>
  <c r="B72" i="11"/>
  <c r="CI584" i="5" a="1"/>
  <c r="CI584" i="5" s="1"/>
  <c r="CI396" i="5" a="1"/>
  <c r="CI396" i="5" s="1"/>
  <c r="B59" i="11"/>
  <c r="CI636" i="5" a="1"/>
  <c r="CI636" i="5" s="1"/>
  <c r="CI398" i="5" a="1"/>
  <c r="CI398" i="5" s="1"/>
  <c r="CI687" i="5" a="1"/>
  <c r="CI687" i="5" s="1"/>
  <c r="CI585" i="5" a="1"/>
  <c r="CI585" i="5" s="1"/>
  <c r="CI737" i="5" a="1"/>
  <c r="CI737" i="5" s="1"/>
  <c r="CI209" i="5" a="1"/>
  <c r="CI209" i="5" s="1"/>
  <c r="CI345" i="5" a="1"/>
  <c r="CI345" i="5" s="1"/>
  <c r="CI261" i="5" a="1"/>
  <c r="CI261" i="5" s="1"/>
  <c r="CI228" i="5" a="1"/>
  <c r="CI228" i="5" s="1"/>
  <c r="CI500" i="5" a="1"/>
  <c r="CI500" i="5" s="1"/>
  <c r="CI449" i="5" a="1"/>
  <c r="CI449" i="5" s="1"/>
  <c r="CI176" i="5" a="1"/>
  <c r="CI176" i="5" s="1"/>
  <c r="CI125" i="5" a="1"/>
  <c r="CI125" i="5" s="1"/>
  <c r="CI57" i="5" a="1"/>
  <c r="CI57" i="5" s="1"/>
  <c r="B63" i="11"/>
  <c r="CI787" i="5" a="1"/>
  <c r="CI787" i="5" s="1"/>
  <c r="CI794" i="5" s="1"/>
  <c r="CI798" i="5" s="1"/>
  <c r="CI736" i="5" a="1"/>
  <c r="CI736" i="5" s="1"/>
  <c r="CI90" i="5" a="1"/>
  <c r="CI90" i="5" s="1"/>
  <c r="CI124" i="5" a="1"/>
  <c r="CI124" i="5" s="1"/>
  <c r="AT28" i="12"/>
  <c r="AT424" i="5"/>
  <c r="B28" i="12" s="1"/>
  <c r="B60" i="11"/>
  <c r="CI244" i="5" a="1"/>
  <c r="CI244" i="5" s="1"/>
  <c r="CI250" i="5" s="1"/>
  <c r="CI254" i="5" s="1"/>
  <c r="CI328" i="5" a="1"/>
  <c r="CI328" i="5" s="1"/>
  <c r="CI335" i="5" s="1"/>
  <c r="CI339" i="5" s="1"/>
  <c r="CI141" i="5" a="1"/>
  <c r="CI141" i="5" s="1"/>
  <c r="CI148" i="5" s="1"/>
  <c r="CI152" i="5" s="1"/>
  <c r="AT12" i="12" s="1"/>
  <c r="CI619" i="5" a="1"/>
  <c r="CI619" i="5" s="1"/>
  <c r="CI720" i="5" a="1"/>
  <c r="CI720" i="5" s="1"/>
  <c r="CI726" i="5" s="1"/>
  <c r="CI730" i="5" s="1"/>
  <c r="CI670" i="5" a="1"/>
  <c r="CI670" i="5" s="1"/>
  <c r="CI568" i="5" a="1"/>
  <c r="CI568" i="5" s="1"/>
  <c r="CI211" i="5" a="1"/>
  <c r="CI211" i="5" s="1"/>
  <c r="CI192" i="5" a="1"/>
  <c r="CI192" i="5" s="1"/>
  <c r="CI199" i="5" s="1"/>
  <c r="CI203" i="5" s="1"/>
  <c r="CI432" i="5" a="1"/>
  <c r="CI432" i="5" s="1"/>
  <c r="CI381" i="5" a="1"/>
  <c r="CI381" i="5" s="1"/>
  <c r="CI483" i="5" a="1"/>
  <c r="CI483" i="5" s="1"/>
  <c r="CI93" i="5" a="1"/>
  <c r="CI93" i="5" s="1"/>
  <c r="CI159" i="5" a="1"/>
  <c r="CI159" i="5" s="1"/>
  <c r="AT42" i="12"/>
  <c r="AT662" i="5"/>
  <c r="B42" i="12" s="1"/>
  <c r="B77" i="11"/>
  <c r="CI296" i="5" a="1"/>
  <c r="CI296" i="5" s="1"/>
  <c r="CI301" i="5" s="1"/>
  <c r="CI305" i="5" s="1"/>
  <c r="CI618" i="5" a="1"/>
  <c r="CI618" i="5" s="1"/>
  <c r="CI669" i="5" a="1"/>
  <c r="CI669" i="5" s="1"/>
  <c r="CI347" i="5" a="1"/>
  <c r="CI347" i="5" s="1"/>
  <c r="CI262" i="5" a="1"/>
  <c r="CI262" i="5" s="1"/>
  <c r="CI210" i="5" a="1"/>
  <c r="CI210" i="5" s="1"/>
  <c r="CI431" i="5" a="1"/>
  <c r="CI431" i="5" s="1"/>
  <c r="CI566" i="5" a="1"/>
  <c r="CI566" i="5" s="1"/>
  <c r="CI380" i="5" a="1"/>
  <c r="CI380" i="5" s="1"/>
  <c r="CI482" i="5" a="1"/>
  <c r="CI482" i="5" s="1"/>
  <c r="CI533" i="5" a="1"/>
  <c r="CI533" i="5" s="1"/>
  <c r="CI539" i="5" s="1"/>
  <c r="CI543" i="5" s="1"/>
  <c r="CI126" i="5" a="1"/>
  <c r="CI126" i="5" s="1"/>
  <c r="CW46" i="7"/>
  <c r="CW47" i="7"/>
  <c r="CV48" i="7"/>
  <c r="CH227" i="5" a="1"/>
  <c r="CH227" i="5" s="1"/>
  <c r="CH233" i="5" s="1"/>
  <c r="CH237" i="5" s="1"/>
  <c r="AS17" i="12" s="1"/>
  <c r="CH397" i="5" a="1"/>
  <c r="CH397" i="5" s="1"/>
  <c r="CH403" i="5" s="1"/>
  <c r="CH407" i="5" s="1"/>
  <c r="AS27" i="12" s="1"/>
  <c r="CH177" i="5" a="1"/>
  <c r="CH177" i="5" s="1"/>
  <c r="CH182" i="5" s="1"/>
  <c r="CH186" i="5" s="1"/>
  <c r="AS14" i="12" s="1"/>
  <c r="AR14" i="12"/>
  <c r="B76" i="11"/>
  <c r="CI397" i="5" a="1"/>
  <c r="CI397" i="5" s="1"/>
  <c r="CI227" i="5" a="1"/>
  <c r="CI227" i="5" s="1"/>
  <c r="CI177" i="5" a="1"/>
  <c r="CI177" i="5" s="1"/>
  <c r="CI23" i="5" a="1"/>
  <c r="CI23" i="5" s="1"/>
  <c r="CI74" i="5" a="1"/>
  <c r="CI74" i="5" s="1"/>
  <c r="BC47" i="7"/>
  <c r="BB48" i="7"/>
  <c r="CH165" i="5"/>
  <c r="CH169" i="5" s="1"/>
  <c r="AS13" i="12" s="1"/>
  <c r="CH46" i="5"/>
  <c r="CH50" i="5" s="1"/>
  <c r="AS6" i="12" s="1"/>
  <c r="BE8" i="7" s="1" a="1"/>
  <c r="BE8" i="7" s="1"/>
  <c r="CI163" i="5" a="1"/>
  <c r="CI163" i="5" s="1"/>
  <c r="CI161" i="5" a="1"/>
  <c r="CI161" i="5" s="1"/>
  <c r="CI44" i="5" a="1"/>
  <c r="CI44" i="5" s="1"/>
  <c r="CI60" i="5" a="1"/>
  <c r="CI60" i="5" s="1"/>
  <c r="CI79" i="5" a="1"/>
  <c r="CI79" i="5" s="1"/>
  <c r="CI164" i="5" a="1"/>
  <c r="CI164" i="5" s="1"/>
  <c r="CI160" i="5" a="1"/>
  <c r="CI160" i="5" s="1"/>
  <c r="CI112" i="5" a="1"/>
  <c r="CI112" i="5" s="1"/>
  <c r="CI110" i="5" a="1"/>
  <c r="CI110" i="5" s="1"/>
  <c r="CI40" i="5" a="1"/>
  <c r="CI40" i="5" s="1"/>
  <c r="CI77" i="5" a="1"/>
  <c r="CI77" i="5" s="1"/>
  <c r="CI109" i="5" a="1"/>
  <c r="CI109" i="5" s="1"/>
  <c r="CI41" i="5" a="1"/>
  <c r="CI41" i="5" s="1"/>
  <c r="CI108" i="5" a="1"/>
  <c r="CI108" i="5" s="1"/>
  <c r="CI107" i="5" a="1"/>
  <c r="CI107" i="5" s="1"/>
  <c r="CI25" i="5" a="1"/>
  <c r="CI25" i="5" s="1"/>
  <c r="CI162" i="5" a="1"/>
  <c r="CI162" i="5" s="1"/>
  <c r="CI26" i="5" a="1"/>
  <c r="CI26" i="5" s="1"/>
  <c r="CI158" i="5" a="1"/>
  <c r="CI158" i="5" s="1"/>
  <c r="CI39" i="5" a="1"/>
  <c r="CI39" i="5" s="1"/>
  <c r="CI76" i="5" a="1"/>
  <c r="CI76" i="5" s="1"/>
  <c r="CI22" i="5" a="1"/>
  <c r="CI22" i="5" s="1"/>
  <c r="CI111" i="5" a="1"/>
  <c r="CI111" i="5" s="1"/>
  <c r="CI42" i="5" a="1"/>
  <c r="CI42" i="5" s="1"/>
  <c r="BC46" i="7"/>
  <c r="AY46" i="7"/>
  <c r="AY47" i="7"/>
  <c r="AX48" i="7"/>
  <c r="AZ47" i="7"/>
  <c r="CH114" i="5"/>
  <c r="CH118" i="5" s="1"/>
  <c r="AS10" i="12" s="1"/>
  <c r="BE6" i="7" s="1" a="1"/>
  <c r="BE6" i="7" s="1"/>
  <c r="CH29" i="5"/>
  <c r="CH33" i="5" s="1"/>
  <c r="AS5" i="12" s="1"/>
  <c r="CH97" i="5"/>
  <c r="CH101" i="5" s="1"/>
  <c r="AS9" i="12" s="1"/>
  <c r="AQ237" i="1"/>
  <c r="AQ240" i="1" s="1"/>
  <c r="AT883" i="5" l="1"/>
  <c r="B55" i="12" s="1"/>
  <c r="AT55" i="12"/>
  <c r="AT900" i="5"/>
  <c r="B56" i="12" s="1"/>
  <c r="AT52" i="12"/>
  <c r="AT832" i="5"/>
  <c r="B52" i="12" s="1"/>
  <c r="AT53" i="12"/>
  <c r="AT849" i="5"/>
  <c r="B53" i="12" s="1"/>
  <c r="AT39" i="12"/>
  <c r="CI233" i="5"/>
  <c r="CI237" i="5" s="1"/>
  <c r="AT237" i="5" s="1"/>
  <c r="B17" i="12" s="1"/>
  <c r="CI641" i="5"/>
  <c r="CI645" i="5" s="1"/>
  <c r="AT645" i="5" s="1"/>
  <c r="B41" i="12" s="1"/>
  <c r="CI403" i="5"/>
  <c r="CI407" i="5" s="1"/>
  <c r="AT27" i="12" s="1"/>
  <c r="CI675" i="5"/>
  <c r="CI679" i="5" s="1"/>
  <c r="AT43" i="12" s="1"/>
  <c r="CI182" i="5"/>
  <c r="CI186" i="5" s="1"/>
  <c r="AT14" i="12" s="1"/>
  <c r="CI437" i="5"/>
  <c r="CI441" i="5" s="1"/>
  <c r="AT29" i="12" s="1"/>
  <c r="CI488" i="5"/>
  <c r="CI492" i="5" s="1"/>
  <c r="AT492" i="5" s="1"/>
  <c r="B32" i="12" s="1"/>
  <c r="CI624" i="5"/>
  <c r="CI628" i="5" s="1"/>
  <c r="AT40" i="12" s="1"/>
  <c r="CI131" i="5"/>
  <c r="CI135" i="5" s="1"/>
  <c r="AT135" i="5" s="1"/>
  <c r="B11" i="12" s="1"/>
  <c r="CI386" i="5"/>
  <c r="CI390" i="5" s="1"/>
  <c r="AT26" i="12" s="1"/>
  <c r="CI743" i="5"/>
  <c r="CI747" i="5" s="1"/>
  <c r="AT747" i="5" s="1"/>
  <c r="B47" i="12" s="1"/>
  <c r="CI505" i="5"/>
  <c r="CI509" i="5" s="1"/>
  <c r="AT509" i="5" s="1"/>
  <c r="B33" i="12" s="1"/>
  <c r="CI573" i="5"/>
  <c r="CI577" i="5" s="1"/>
  <c r="AT577" i="5" s="1"/>
  <c r="B37" i="12" s="1"/>
  <c r="M20" i="13" s="1"/>
  <c r="CI692" i="5"/>
  <c r="CI696" i="5" s="1"/>
  <c r="AT696" i="5" s="1"/>
  <c r="B44" i="12" s="1"/>
  <c r="CI216" i="5"/>
  <c r="CI220" i="5" s="1"/>
  <c r="AT220" i="5" s="1"/>
  <c r="B16" i="12" s="1"/>
  <c r="AT730" i="5"/>
  <c r="B46" i="12" s="1"/>
  <c r="AT46" i="12"/>
  <c r="AT18" i="12"/>
  <c r="AT254" i="5"/>
  <c r="B18" i="12" s="1"/>
  <c r="AT25" i="12"/>
  <c r="BF7" i="7" s="1" a="1"/>
  <c r="BF7" i="7" s="1"/>
  <c r="AT373" i="5"/>
  <c r="B25" i="12" s="1"/>
  <c r="AT15" i="12"/>
  <c r="AT203" i="5"/>
  <c r="B15" i="12" s="1"/>
  <c r="CI590" i="5"/>
  <c r="CI594" i="5" s="1"/>
  <c r="AT36" i="12"/>
  <c r="AT560" i="5"/>
  <c r="B36" i="12" s="1"/>
  <c r="AT543" i="5"/>
  <c r="B35" i="12" s="1"/>
  <c r="AT35" i="12"/>
  <c r="AT798" i="5"/>
  <c r="B50" i="12" s="1"/>
  <c r="AT50" i="12"/>
  <c r="AT31" i="12"/>
  <c r="AT475" i="5"/>
  <c r="B31" i="12" s="1"/>
  <c r="CI63" i="5"/>
  <c r="CI67" i="5" s="1"/>
  <c r="AT67" i="5" s="1"/>
  <c r="B7" i="12" s="1"/>
  <c r="AT21" i="12"/>
  <c r="AT305" i="5"/>
  <c r="B21" i="12" s="1"/>
  <c r="CI267" i="5"/>
  <c r="CI271" i="5" s="1"/>
  <c r="AT152" i="5"/>
  <c r="B12" i="12" s="1"/>
  <c r="AT23" i="12"/>
  <c r="AT339" i="5"/>
  <c r="B23" i="12" s="1"/>
  <c r="CI352" i="5"/>
  <c r="CI356" i="5" s="1"/>
  <c r="CI454" i="5"/>
  <c r="CI458" i="5" s="1"/>
  <c r="CW48" i="7"/>
  <c r="CH74" i="5" a="1"/>
  <c r="CH74" i="5" s="1"/>
  <c r="CH80" i="5" s="1"/>
  <c r="CH84" i="5" s="1"/>
  <c r="AS8" i="12" s="1"/>
  <c r="BC48" i="7"/>
  <c r="CI80" i="5"/>
  <c r="CI84" i="5" s="1"/>
  <c r="CI165" i="5"/>
  <c r="CI169" i="5" s="1"/>
  <c r="CI46" i="5"/>
  <c r="CI50" i="5" s="1"/>
  <c r="AT50" i="5" s="1"/>
  <c r="BD46" i="7"/>
  <c r="AY48" i="7"/>
  <c r="BD47" i="7"/>
  <c r="AZ46" i="7"/>
  <c r="AZ48" i="7" s="1"/>
  <c r="CI29" i="5"/>
  <c r="CI33" i="5" s="1"/>
  <c r="AT33" i="5" s="1"/>
  <c r="CI114" i="5"/>
  <c r="CI118" i="5" s="1"/>
  <c r="AT118" i="5" s="1"/>
  <c r="CI97" i="5"/>
  <c r="CI101" i="5" s="1"/>
  <c r="AT101" i="5" s="1"/>
  <c r="B9" i="12" s="1"/>
  <c r="M19" i="13" l="1"/>
  <c r="N19" i="13" s="1"/>
  <c r="AT17" i="12"/>
  <c r="AT41" i="12"/>
  <c r="AT679" i="5"/>
  <c r="B43" i="12" s="1"/>
  <c r="AT628" i="5"/>
  <c r="B40" i="12" s="1"/>
  <c r="AT441" i="5"/>
  <c r="B29" i="12" s="1"/>
  <c r="AT407" i="5"/>
  <c r="B27" i="12" s="1"/>
  <c r="AT33" i="12"/>
  <c r="AT44" i="12"/>
  <c r="AT11" i="12"/>
  <c r="AT186" i="5"/>
  <c r="B14" i="12" s="1"/>
  <c r="AT47" i="12"/>
  <c r="AT390" i="5"/>
  <c r="B26" i="12" s="1"/>
  <c r="AT37" i="12"/>
  <c r="AT16" i="12"/>
  <c r="AT32" i="12"/>
  <c r="AT7" i="12"/>
  <c r="BF5" i="7" s="1" a="1"/>
  <c r="BF5" i="7" s="1"/>
  <c r="AT594" i="5"/>
  <c r="B38" i="12" s="1"/>
  <c r="AT38" i="12"/>
  <c r="Q20" i="13"/>
  <c r="R20" i="13" s="1"/>
  <c r="N20" i="13"/>
  <c r="AT458" i="5"/>
  <c r="B30" i="12" s="1"/>
  <c r="AT30" i="12"/>
  <c r="AT356" i="5"/>
  <c r="B24" i="12" s="1"/>
  <c r="AT24" i="12"/>
  <c r="AT271" i="5"/>
  <c r="B19" i="12" s="1"/>
  <c r="AT19" i="12"/>
  <c r="BD48" i="7"/>
  <c r="AT13" i="12"/>
  <c r="AT169" i="5"/>
  <c r="B13" i="12" s="1"/>
  <c r="M17" i="13" s="1"/>
  <c r="AT8" i="12"/>
  <c r="AT84" i="5"/>
  <c r="B8" i="12" s="1"/>
  <c r="BE46" i="7"/>
  <c r="BE47" i="7"/>
  <c r="BA46" i="7"/>
  <c r="BA47" i="7"/>
  <c r="AT10" i="12"/>
  <c r="BF6" i="7" s="1" a="1"/>
  <c r="BF6" i="7" s="1"/>
  <c r="AT9" i="12"/>
  <c r="B10" i="12"/>
  <c r="M18" i="13" s="1"/>
  <c r="AT6" i="12"/>
  <c r="BF8" i="7" s="1" a="1"/>
  <c r="BF8" i="7" s="1"/>
  <c r="B6" i="12"/>
  <c r="M16" i="13" s="1"/>
  <c r="AT5" i="12"/>
  <c r="B5" i="12"/>
  <c r="M55" i="13" s="1"/>
  <c r="Q19" i="13" l="1"/>
  <c r="R19" i="13" s="1"/>
  <c r="Q55" i="13"/>
  <c r="R55" i="13" s="1"/>
  <c r="N55" i="13"/>
  <c r="Q17" i="13"/>
  <c r="R17" i="13" s="1"/>
  <c r="N17" i="13"/>
  <c r="Q16" i="13"/>
  <c r="N16" i="13"/>
  <c r="Q18" i="13"/>
  <c r="R18" i="13" s="1"/>
  <c r="N18" i="13"/>
  <c r="BE48" i="7"/>
  <c r="BA48" i="7"/>
  <c r="BF47" i="7"/>
  <c r="Q57" i="13" l="1"/>
  <c r="M57" i="13" s="1"/>
  <c r="Q56" i="13"/>
  <c r="M56" i="13" s="1"/>
  <c r="R16" i="13"/>
  <c r="R56" i="13" s="1"/>
  <c r="N56" i="13" s="1"/>
  <c r="BF46" i="7"/>
  <c r="BF48" i="7" s="1"/>
  <c r="R57" i="13" l="1"/>
  <c r="F17" i="6" l="1"/>
  <c r="C54" i="14" s="1"/>
  <c r="D54" i="14" s="1"/>
  <c r="E54" i="14" s="1"/>
  <c r="F54" i="14" s="1"/>
  <c r="G54" i="14" s="1"/>
  <c r="H54" i="14" s="1"/>
  <c r="I54" i="14" s="1"/>
  <c r="J54" i="14" s="1"/>
  <c r="K54" i="14" s="1"/>
  <c r="L54" i="14" s="1"/>
  <c r="M54" i="14" s="1"/>
  <c r="N54" i="14" s="1"/>
  <c r="O54" i="14" s="1"/>
  <c r="P54" i="14" s="1"/>
  <c r="Q54" i="14" s="1"/>
  <c r="R54" i="14" s="1"/>
  <c r="S54" i="14" s="1"/>
  <c r="T54" i="14" s="1"/>
  <c r="U54" i="14" s="1"/>
  <c r="V54" i="14" s="1"/>
  <c r="W54" i="14" s="1"/>
  <c r="N57" i="13"/>
  <c r="C9" i="14" l="1"/>
  <c r="F21" i="6" s="1"/>
  <c r="F19" i="6"/>
  <c r="C55" i="14" s="1"/>
  <c r="D55" i="14" s="1"/>
  <c r="E55" i="14" s="1"/>
  <c r="F55" i="14" s="1"/>
  <c r="G55" i="14" s="1"/>
  <c r="H55" i="14" s="1"/>
  <c r="I55" i="14" s="1"/>
  <c r="J55" i="14" s="1"/>
  <c r="K55" i="14" s="1"/>
  <c r="L55" i="14" s="1"/>
  <c r="M55" i="14" s="1"/>
  <c r="N55" i="14" s="1"/>
  <c r="O55" i="14" s="1"/>
  <c r="P55" i="14" s="1"/>
  <c r="Q55" i="14" s="1"/>
  <c r="R55" i="14" s="1"/>
  <c r="S55" i="14" s="1"/>
  <c r="T55" i="14" s="1"/>
  <c r="U55" i="14" s="1"/>
  <c r="V55" i="14" s="1"/>
  <c r="W55" i="14" s="1"/>
  <c r="F18" i="6"/>
  <c r="G33" i="1"/>
  <c r="H33" i="1" s="1"/>
  <c r="F23" i="6" l="1"/>
  <c r="F20" i="6"/>
  <c r="I33" i="1"/>
  <c r="H36" i="1"/>
  <c r="G36" i="1"/>
  <c r="J33" i="1" l="1"/>
  <c r="I36" i="1"/>
  <c r="K33" i="1" l="1"/>
  <c r="J36" i="1"/>
  <c r="L33" i="1" l="1"/>
  <c r="K36" i="1"/>
  <c r="L36" i="1" l="1"/>
  <c r="M33" i="1"/>
  <c r="N33" i="1" l="1"/>
  <c r="M36" i="1"/>
  <c r="N36" i="1" l="1"/>
  <c r="O33" i="1"/>
  <c r="P33" i="1" l="1"/>
  <c r="O36" i="1"/>
  <c r="Q33" i="1" l="1"/>
  <c r="P36" i="1"/>
  <c r="R33" i="1" l="1"/>
  <c r="Q36" i="1"/>
  <c r="R36" i="1" l="1"/>
  <c r="S33" i="1"/>
  <c r="T33" i="1" l="1"/>
  <c r="S36" i="1"/>
  <c r="U33" i="1" l="1"/>
  <c r="T36" i="1"/>
  <c r="V33" i="1" l="1"/>
  <c r="U36" i="1"/>
  <c r="V36" i="1" l="1"/>
  <c r="W33" i="1"/>
  <c r="X33" i="1" l="1"/>
  <c r="W36" i="1"/>
  <c r="Y33" i="1" l="1"/>
  <c r="X36" i="1"/>
  <c r="Z33" i="1" l="1"/>
  <c r="Y36" i="1"/>
  <c r="Z36" i="1" l="1"/>
  <c r="AA33" i="1"/>
  <c r="AB33" i="1" l="1"/>
  <c r="AA36" i="1"/>
  <c r="AB36" i="1" l="1"/>
  <c r="AC33" i="1"/>
  <c r="AD33" i="1" l="1"/>
  <c r="AC36" i="1"/>
  <c r="AE33" i="1" l="1"/>
  <c r="AD36" i="1"/>
  <c r="AF33" i="1" l="1"/>
  <c r="AE36" i="1"/>
  <c r="AG33" i="1" l="1"/>
  <c r="AG36" i="1" s="1"/>
  <c r="AF3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 - Allan Bechsgaard</author>
  </authors>
  <commentList>
    <comment ref="L5" authorId="0" shapeId="0" xr:uid="{60F44117-68B1-4ABD-8128-A7F61157C344}">
      <text>
        <r>
          <rPr>
            <b/>
            <sz val="9"/>
            <color indexed="81"/>
            <rFont val="Tahoma"/>
            <family val="2"/>
          </rPr>
          <t>Indtast dato for udarbejdelse af projektplan og beregningsark</t>
        </r>
      </text>
    </comment>
    <comment ref="E10" authorId="0" shapeId="0" xr:uid="{C2075B37-6B4C-4E67-8641-13F291B044E1}">
      <text>
        <r>
          <rPr>
            <b/>
            <sz val="9"/>
            <color indexed="81"/>
            <rFont val="Tahoma"/>
            <family val="2"/>
          </rPr>
          <t>Indtast kvitteringsnummer, der fremgår af ansøgningsskemaet</t>
        </r>
      </text>
    </comment>
    <comment ref="K10" authorId="0" shapeId="0" xr:uid="{A1F11ADB-6E45-41B4-9270-CCF2934748D6}">
      <text>
        <r>
          <rPr>
            <b/>
            <sz val="9"/>
            <color indexed="81"/>
            <rFont val="Tahoma"/>
            <family val="2"/>
          </rPr>
          <t>Navn på projektejer</t>
        </r>
      </text>
    </comment>
    <comment ref="E11" authorId="0" shapeId="0" xr:uid="{239D5955-12AE-4E26-B167-DD4A95640DAD}">
      <text>
        <r>
          <rPr>
            <b/>
            <sz val="9"/>
            <color indexed="81"/>
            <rFont val="Tahoma"/>
            <family val="2"/>
          </rPr>
          <t>Vælg ansøgningsrunde på listen</t>
        </r>
      </text>
    </comment>
    <comment ref="K11" authorId="0" shapeId="0" xr:uid="{1D1B20A1-D36E-4A53-9568-430562718F23}">
      <text>
        <r>
          <rPr>
            <b/>
            <sz val="9"/>
            <color indexed="81"/>
            <rFont val="Tahoma"/>
            <family val="2"/>
          </rPr>
          <t>Kontaktperson hos projektejer</t>
        </r>
      </text>
    </comment>
    <comment ref="E12" authorId="0" shapeId="0" xr:uid="{BAE8B588-204F-4D24-B55D-3677EE5B3887}">
      <text>
        <r>
          <rPr>
            <b/>
            <sz val="9"/>
            <color indexed="81"/>
            <rFont val="Tahoma"/>
            <family val="2"/>
          </rPr>
          <t>Indtast titel/navn på projekt. Skal svarer til projekttitel fra ansøgning.</t>
        </r>
      </text>
    </comment>
    <comment ref="K12" authorId="0" shapeId="0" xr:uid="{84203429-B1D4-4A54-AE05-411C05E55969}">
      <text>
        <r>
          <rPr>
            <b/>
            <sz val="9"/>
            <color indexed="81"/>
            <rFont val="Tahoma"/>
            <family val="2"/>
          </rPr>
          <t>Telefonummer til kontaktperson</t>
        </r>
      </text>
    </comment>
    <comment ref="E13" authorId="0" shapeId="0" xr:uid="{5C582C74-C760-4949-81F9-92C93F24C18D}">
      <text>
        <r>
          <rPr>
            <b/>
            <sz val="9"/>
            <color indexed="81"/>
            <rFont val="Tahoma"/>
            <family val="2"/>
          </rPr>
          <t>Indtast adressen for projektarealets beliggenhed.</t>
        </r>
      </text>
    </comment>
    <comment ref="K13" authorId="0" shapeId="0" xr:uid="{F4ECDF24-4CCD-40BD-B2C7-4B67C60FE625}">
      <text>
        <r>
          <rPr>
            <b/>
            <sz val="9"/>
            <color indexed="81"/>
            <rFont val="Tahoma"/>
            <family val="2"/>
          </rPr>
          <t>E-mail-adresse til kontaktperson</t>
        </r>
      </text>
    </comment>
    <comment ref="E14" authorId="0" shapeId="0" xr:uid="{78BE4F13-3FB7-4790-9B6D-D27C19B263C2}">
      <text>
        <r>
          <rPr>
            <b/>
            <sz val="9"/>
            <color indexed="81"/>
            <rFont val="Tahoma"/>
            <family val="2"/>
          </rPr>
          <t>Areal for det samlede projekt</t>
        </r>
      </text>
    </comment>
    <comment ref="E15" authorId="0" shapeId="0" xr:uid="{77DF905F-182D-4640-A2C2-358B8C956A7C}">
      <text>
        <r>
          <rPr>
            <b/>
            <sz val="9"/>
            <color indexed="81"/>
            <rFont val="Tahoma"/>
            <family val="2"/>
          </rPr>
          <t>Årstal hvor projektet igangsættes = første vækstsæson.</t>
        </r>
      </text>
    </comment>
    <comment ref="E17" authorId="0" shapeId="0" xr:uid="{7033EFC2-77E1-470F-9FDD-C3E564C22DA8}">
      <text>
        <r>
          <rPr>
            <b/>
            <sz val="9"/>
            <color indexed="81"/>
            <rFont val="Tahoma"/>
            <family val="2"/>
          </rPr>
          <t>Modelusikkerhed er forudbestemt af KSF</t>
        </r>
      </text>
    </comment>
    <comment ref="E18" authorId="0" shapeId="0" xr:uid="{511DEA05-71D2-4640-9D6A-1E327705056C}">
      <text>
        <r>
          <rPr>
            <b/>
            <sz val="9"/>
            <color indexed="81"/>
            <rFont val="Tahoma"/>
            <family val="2"/>
          </rPr>
          <t>Buffer er forudbestemt af KSF</t>
        </r>
      </text>
    </comment>
    <comment ref="E25" authorId="0" shapeId="0" xr:uid="{8C74BB81-B401-40FA-ABD0-140B870A69BF}">
      <text>
        <r>
          <rPr>
            <b/>
            <sz val="9"/>
            <color indexed="81"/>
            <rFont val="Tahoma"/>
            <family val="2"/>
          </rPr>
          <t>Indtast areal med agerjord i omdrift indenfor projektareal</t>
        </r>
      </text>
    </comment>
    <comment ref="E26" authorId="0" shapeId="0" xr:uid="{C4215A2A-F86B-44C4-8BBC-EBEFC96354EC}">
      <text>
        <r>
          <rPr>
            <b/>
            <sz val="9"/>
            <color indexed="81"/>
            <rFont val="Tahoma"/>
            <family val="2"/>
          </rPr>
          <t>Indtast areal med tidligere juletræer indenfor projektareal</t>
        </r>
      </text>
    </comment>
    <comment ref="E27" authorId="0" shapeId="0" xr:uid="{32A99233-356E-4680-80FA-635AE9733EAF}">
      <text>
        <r>
          <rPr>
            <b/>
            <sz val="9"/>
            <color indexed="81"/>
            <rFont val="Tahoma"/>
            <family val="2"/>
          </rPr>
          <t>Indtast areal med vedvarende eller permanent græs indenfor projektareal</t>
        </r>
      </text>
    </comment>
    <comment ref="E28" authorId="0" shapeId="0" xr:uid="{5B3CB4B1-B497-4FA2-84C3-74F3000F980D}">
      <text>
        <r>
          <rPr>
            <b/>
            <sz val="9"/>
            <color indexed="81"/>
            <rFont val="Tahoma"/>
            <family val="2"/>
          </rPr>
          <t>Indtast areal med §3 registreret hede indenfor projektareal</t>
        </r>
      </text>
    </comment>
    <comment ref="E29" authorId="0" shapeId="0" xr:uid="{AA052D62-DE65-4534-9B56-4B218155836F}">
      <text>
        <r>
          <rPr>
            <b/>
            <sz val="9"/>
            <color indexed="81"/>
            <rFont val="Tahoma"/>
            <family val="2"/>
          </rPr>
          <t>Indtast areal med §3 registreret eng indenfor projektareal</t>
        </r>
      </text>
    </comment>
    <comment ref="E30" authorId="0" shapeId="0" xr:uid="{503D44C7-085F-432D-AD01-D7E1A3E8C544}">
      <text>
        <r>
          <rPr>
            <b/>
            <sz val="9"/>
            <color indexed="81"/>
            <rFont val="Tahoma"/>
            <family val="2"/>
          </rPr>
          <t>Indtast areal med §3 registreret overdrev indenfor projektareal</t>
        </r>
      </text>
    </comment>
    <comment ref="E31" authorId="0" shapeId="0" xr:uid="{206329F3-A020-44CE-A813-D2BEEEE4875E}">
      <text>
        <r>
          <rPr>
            <b/>
            <sz val="9"/>
            <color indexed="81"/>
            <rFont val="Tahoma"/>
            <family val="2"/>
          </rPr>
          <t>Indtast areal med §3 registreret mose indenfor projektareal</t>
        </r>
      </text>
    </comment>
    <comment ref="E32" authorId="0" shapeId="0" xr:uid="{18AAF304-E32C-4A2A-A662-D9AB4470A112}">
      <text>
        <r>
          <rPr>
            <b/>
            <sz val="9"/>
            <color indexed="81"/>
            <rFont val="Tahoma"/>
            <family val="2"/>
          </rPr>
          <t>Indtast areal med eksisterende skov (både fredskov og ikke fredskov) indenfor projektareal</t>
        </r>
      </text>
    </comment>
    <comment ref="E33" authorId="0" shapeId="0" xr:uid="{B4833D4E-6FF0-4E2A-BF50-620548455E8A}">
      <text>
        <r>
          <rPr>
            <b/>
            <sz val="9"/>
            <color indexed="81"/>
            <rFont val="Tahoma"/>
            <family val="2"/>
          </rPr>
          <t>Indtast areal med hegn, krat, og anden småbevoksning inden for projektareal</t>
        </r>
      </text>
    </comment>
    <comment ref="E34" authorId="0" shapeId="0" xr:uid="{AEA55F58-88D6-451F-BB4B-218B1A3CF445}">
      <text>
        <r>
          <rPr>
            <b/>
            <sz val="9"/>
            <color indexed="81"/>
            <rFont val="Tahoma"/>
            <family val="2"/>
          </rPr>
          <t>Indtast areal for øvrige arealer (veje, bygninger mv.)</t>
        </r>
      </text>
    </comment>
    <comment ref="E35" authorId="0" shapeId="0" xr:uid="{5CCA6AFE-19EF-488B-8F2F-50C7CC126ABA}">
      <text>
        <r>
          <rPr>
            <b/>
            <sz val="9"/>
            <color indexed="81"/>
            <rFont val="Tahoma"/>
            <family val="2"/>
          </rPr>
          <t>Sum af arealer for nuværende anvendelse - skal stemme med defineret projektareal</t>
        </r>
      </text>
    </comment>
    <comment ref="E38" authorId="0" shapeId="0" xr:uid="{BDDC9AAA-1983-48F9-B995-28FD0D78B39C}">
      <text>
        <r>
          <rPr>
            <b/>
            <sz val="9"/>
            <color indexed="81"/>
            <rFont val="Tahoma"/>
            <family val="2"/>
          </rPr>
          <t xml:space="preserve">Skal være "0" - Kontrol af at sum af angivet areal for nuværende anvendelse stemmer med angivet projektareal </t>
        </r>
        <r>
          <rPr>
            <sz val="9"/>
            <color indexed="81"/>
            <rFont val="Tahoma"/>
            <family val="2"/>
          </rPr>
          <t xml:space="preserve">
</t>
        </r>
      </text>
    </comment>
    <comment ref="E39" authorId="0" shapeId="0" xr:uid="{ECEB6C77-1C4B-435E-A2E1-3E3E17BF67E3}">
      <text>
        <r>
          <rPr>
            <b/>
            <sz val="9"/>
            <color indexed="81"/>
            <rFont val="Tahoma"/>
            <family val="2"/>
          </rPr>
          <t xml:space="preserve">Skal være "0" - Kontrol af at sum af angivet areal for projektplan nedenfor, stemmer med angivet projektareal </t>
        </r>
        <r>
          <rPr>
            <sz val="9"/>
            <color indexed="81"/>
            <rFont val="Tahoma"/>
            <family val="2"/>
          </rPr>
          <t xml:space="preserve">
</t>
        </r>
      </text>
    </comment>
    <comment ref="B49" authorId="0" shapeId="0" xr:uid="{B46391C2-6139-4809-A8A4-446324BD1F6B}">
      <text>
        <r>
          <rPr>
            <b/>
            <sz val="9"/>
            <color indexed="81"/>
            <rFont val="Tahoma"/>
            <family val="2"/>
          </rPr>
          <t>Angiv nr. på afdeling, hvor skovrejsningen placeres.</t>
        </r>
      </text>
    </comment>
    <comment ref="C49" authorId="0" shapeId="0" xr:uid="{A3A882B9-304B-4744-9457-5F4A9CB3E324}">
      <text>
        <r>
          <rPr>
            <b/>
            <sz val="9"/>
            <color indexed="81"/>
            <rFont val="Tahoma"/>
            <family val="2"/>
          </rPr>
          <t>Angiv "litranummer" på bevoksningen der etableres</t>
        </r>
      </text>
    </comment>
    <comment ref="D49" authorId="0" shapeId="0" xr:uid="{00DF452A-AE84-4480-B575-CDF5A36F2617}">
      <text>
        <r>
          <rPr>
            <b/>
            <sz val="9"/>
            <color indexed="81"/>
            <rFont val="Tahoma"/>
            <family val="2"/>
          </rPr>
          <t>Angiv areal for bevoksning. Angives i hektar</t>
        </r>
      </text>
    </comment>
    <comment ref="E49" authorId="0" shapeId="0" xr:uid="{E4EDE45B-F1C4-4EBF-8430-E4AAF060B0C7}">
      <text>
        <r>
          <rPr>
            <b/>
            <sz val="9"/>
            <color indexed="81"/>
            <rFont val="Tahoma"/>
            <family val="2"/>
          </rPr>
          <t>Angiv om arealet etableres med: "ny skov og natur", "Eksisterende skov og natur" eller er/bliver et "øvrigt areal" (f.eks. vej, bygning o.lign.)
Angivelse anvendes til at fastlægge om CO2-effekten på arealet er additionelt.</t>
        </r>
      </text>
    </comment>
    <comment ref="G49" authorId="0" shapeId="0" xr:uid="{E46E5BCD-AEAB-42D1-AFEB-DCDDB179AD4B}">
      <text>
        <r>
          <rPr>
            <b/>
            <sz val="9"/>
            <color indexed="81"/>
            <rFont val="Tahoma"/>
            <family val="2"/>
          </rPr>
          <t>Angiv årstal - hvor skovrejsningen eller evt. anden fremtidig arealanvendelse etableres. (For efteråresplantning - angives året efter plantningsår)
For evt. eksisterende skov, angives skovens anlægsår</t>
        </r>
      </text>
    </comment>
    <comment ref="H49" authorId="0" shapeId="0" xr:uid="{94C30FC5-5052-4429-BFE3-BB5665CF13C6}">
      <text>
        <r>
          <rPr>
            <b/>
            <sz val="9"/>
            <color indexed="81"/>
            <rFont val="Tahoma"/>
            <family val="2"/>
          </rPr>
          <t>Angiv bevoksningspct. for skovrejsningen. Bevoksnings-% er som standard sat til max 100%. Angiver hvor stor en andel af potentiel max CO2-binding på arealet, der skal indgå i beregningen. 
For arealer, der ikke er skovrejsning angives bev-% til 100%</t>
        </r>
      </text>
    </comment>
    <comment ref="I49" authorId="0" shapeId="0" xr:uid="{5D08C71C-6084-46A5-BE73-F4F98F0BA97E}">
      <text>
        <r>
          <rPr>
            <b/>
            <sz val="9"/>
            <color indexed="81"/>
            <rFont val="Tahoma"/>
            <family val="2"/>
          </rPr>
          <t>Angiv om der i beregningen af CO2, skal i medregnes øget kulstofmængde i mineraljorden på det pågældende areal. ("ja" = kulstofførøgelse i jordbund medregnes, "nej" = kulstofførøgelse i mineraljorden medregnes ikke.
Førøgelse af kulstofmængde i mineraljorden, medregnes for arealer, der etableres med ny skov. For alle skovrejsningsarealer, der etableres, hvor tidligere anvendelse er vedvarende eller permanent græs, angives dog med "nej"
For alle andre arealer end nye skovrejsningsarealer, angives "nej".</t>
        </r>
      </text>
    </comment>
    <comment ref="J49" authorId="0" shapeId="0" xr:uid="{989C26E5-FCDA-47B4-89CF-70D99AEE9A45}">
      <text>
        <r>
          <rPr>
            <b/>
            <sz val="9"/>
            <color indexed="81"/>
            <rFont val="Tahoma"/>
            <family val="2"/>
          </rPr>
          <t>Angiv hvilken af KSF´s standard kulturmodel, der forventes anvendet på arealet.
Vælges på "drop-down-liste"</t>
        </r>
      </text>
    </comment>
    <comment ref="L49" authorId="0" shapeId="0" xr:uid="{599F4BD2-FF88-4C6B-96F7-D6129F5A3A17}">
      <text>
        <r>
          <rPr>
            <b/>
            <sz val="9"/>
            <color indexed="81"/>
            <rFont val="Tahoma"/>
            <family val="2"/>
          </rPr>
          <t>Plads til "fritekst"/notering af evt. bemærkning til bevoksningen</t>
        </r>
      </text>
    </comment>
    <comment ref="D119" authorId="0" shapeId="0" xr:uid="{37865C55-A073-499D-BE7F-EAE47D69CB03}">
      <text>
        <r>
          <rPr>
            <b/>
            <sz val="9"/>
            <color indexed="81"/>
            <rFont val="Tahoma"/>
            <family val="2"/>
          </rPr>
          <t>Angiver samlet projekteret areal - skal stemme med angivet samlet projektareal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ALB - Allan Bechsgaard</author>
  </authors>
  <commentList>
    <comment ref="W18" authorId="0" shapeId="0" xr:uid="{6A12E955-C2AD-4AC8-8D86-9E783B5EEBAF}">
      <text>
        <r>
          <rPr>
            <b/>
            <sz val="9"/>
            <color indexed="81"/>
            <rFont val="Tahoma"/>
            <family val="2"/>
          </rPr>
          <t>Må ikke være over 100%</t>
        </r>
      </text>
    </comment>
    <comment ref="W31" authorId="0" shapeId="0" xr:uid="{3AFC984B-E545-48D6-AED6-8AC59060F86F}">
      <text>
        <r>
          <rPr>
            <b/>
            <sz val="9"/>
            <color indexed="81"/>
            <rFont val="Tahoma"/>
            <family val="2"/>
          </rPr>
          <t>Må ikke være over 100%</t>
        </r>
      </text>
    </comment>
    <comment ref="W44" authorId="0" shapeId="0" xr:uid="{86D2E9AE-469A-48E7-B7AC-0C7AE031D7EB}">
      <text>
        <r>
          <rPr>
            <b/>
            <sz val="9"/>
            <color indexed="81"/>
            <rFont val="Tahoma"/>
            <family val="2"/>
          </rPr>
          <t>Må ikke være over 100%</t>
        </r>
      </text>
    </comment>
    <comment ref="W57" authorId="0" shapeId="0" xr:uid="{F8728DF5-0A9B-441B-8642-413AB952B96F}">
      <text>
        <r>
          <rPr>
            <b/>
            <sz val="9"/>
            <color indexed="81"/>
            <rFont val="Tahoma"/>
            <family val="2"/>
          </rPr>
          <t>Må ikke være over 100%</t>
        </r>
      </text>
    </comment>
    <comment ref="W70" authorId="0" shapeId="0" xr:uid="{657EF098-A57C-4C1F-ACBA-F8FAC65772B3}">
      <text>
        <r>
          <rPr>
            <b/>
            <sz val="9"/>
            <color indexed="81"/>
            <rFont val="Tahoma"/>
            <family val="2"/>
          </rPr>
          <t>Må ikke være over 100%</t>
        </r>
      </text>
    </comment>
    <comment ref="W83" authorId="0" shapeId="0" xr:uid="{E1311F7B-1FFA-465F-BB0E-C2CCBACDB1FA}">
      <text>
        <r>
          <rPr>
            <b/>
            <sz val="9"/>
            <color indexed="81"/>
            <rFont val="Tahoma"/>
            <family val="2"/>
          </rPr>
          <t>Må ikke være over 100%</t>
        </r>
      </text>
    </comment>
    <comment ref="W96" authorId="0" shapeId="0" xr:uid="{FB3F1307-5DD2-46D5-A606-E0EF4C7740C2}">
      <text>
        <r>
          <rPr>
            <b/>
            <sz val="9"/>
            <color indexed="81"/>
            <rFont val="Tahoma"/>
            <family val="2"/>
          </rPr>
          <t>Må ikke være over 100%</t>
        </r>
      </text>
    </comment>
    <comment ref="W109" authorId="0" shapeId="0" xr:uid="{30930227-6949-4FF7-8C22-825F47F4356F}">
      <text>
        <r>
          <rPr>
            <b/>
            <sz val="9"/>
            <color indexed="81"/>
            <rFont val="Tahoma"/>
            <family val="2"/>
          </rPr>
          <t>Må ikke være over 100%</t>
        </r>
      </text>
    </comment>
    <comment ref="W122" authorId="0" shapeId="0" xr:uid="{7E6FBD42-AB25-4107-9A78-CDE1E5672605}">
      <text>
        <r>
          <rPr>
            <b/>
            <sz val="9"/>
            <color indexed="81"/>
            <rFont val="Tahoma"/>
            <family val="2"/>
          </rPr>
          <t>Må ikke være over 100%</t>
        </r>
      </text>
    </comment>
    <comment ref="W135" authorId="0" shapeId="0" xr:uid="{EEAD336C-7B69-4BAB-AC4C-3ADBB7323271}">
      <text>
        <r>
          <rPr>
            <b/>
            <sz val="9"/>
            <color indexed="81"/>
            <rFont val="Tahoma"/>
            <family val="2"/>
          </rPr>
          <t>Må ikke være over 100%</t>
        </r>
      </text>
    </comment>
    <comment ref="W148" authorId="0" shapeId="0" xr:uid="{425AC312-F429-4458-9A8B-B02770705277}">
      <text>
        <r>
          <rPr>
            <b/>
            <sz val="9"/>
            <color indexed="81"/>
            <rFont val="Tahoma"/>
            <family val="2"/>
          </rPr>
          <t>Må ikke være over 100%</t>
        </r>
      </text>
    </comment>
    <comment ref="W161" authorId="0" shapeId="0" xr:uid="{853F8A91-250E-4BA2-972E-720DB2999370}">
      <text>
        <r>
          <rPr>
            <b/>
            <sz val="9"/>
            <color indexed="81"/>
            <rFont val="Tahoma"/>
            <family val="2"/>
          </rPr>
          <t>Må ikke være over 100%</t>
        </r>
      </text>
    </comment>
    <comment ref="W174" authorId="0" shapeId="0" xr:uid="{A372C097-B4E0-4FA7-801E-499AFFA256C7}">
      <text>
        <r>
          <rPr>
            <b/>
            <sz val="9"/>
            <color indexed="81"/>
            <rFont val="Tahoma"/>
            <family val="2"/>
          </rPr>
          <t>Må ikke være over 100%</t>
        </r>
      </text>
    </comment>
    <comment ref="W187" authorId="0" shapeId="0" xr:uid="{A20C5D7A-7AE8-4BAA-B14B-27389B9D7A23}">
      <text>
        <r>
          <rPr>
            <b/>
            <sz val="9"/>
            <color indexed="81"/>
            <rFont val="Tahoma"/>
            <family val="2"/>
          </rPr>
          <t>Må ikke være over 100%</t>
        </r>
      </text>
    </comment>
    <comment ref="W200" authorId="0" shapeId="0" xr:uid="{522BEA62-9B13-4606-A78E-06C4BD7DD728}">
      <text>
        <r>
          <rPr>
            <b/>
            <sz val="9"/>
            <color indexed="81"/>
            <rFont val="Tahoma"/>
            <family val="2"/>
          </rPr>
          <t>Må ikke være over 100%</t>
        </r>
      </text>
    </comment>
    <comment ref="W213" authorId="0" shapeId="0" xr:uid="{7EB4EA8F-ADE7-410F-ACB0-3A1458D8A47B}">
      <text>
        <r>
          <rPr>
            <b/>
            <sz val="9"/>
            <color indexed="81"/>
            <rFont val="Tahoma"/>
            <family val="2"/>
          </rPr>
          <t>Må ikke være over 100%</t>
        </r>
      </text>
    </comment>
    <comment ref="W226" authorId="0" shapeId="0" xr:uid="{ADA3EAB1-D10B-47AC-B9C8-6DFBCE139A93}">
      <text>
        <r>
          <rPr>
            <b/>
            <sz val="9"/>
            <color indexed="81"/>
            <rFont val="Tahoma"/>
            <family val="2"/>
          </rPr>
          <t>Må ikke være over 100%</t>
        </r>
      </text>
    </comment>
    <comment ref="W239" authorId="0" shapeId="0" xr:uid="{9DC093A1-DF8F-48C9-89D7-FA2FD8BB9937}">
      <text>
        <r>
          <rPr>
            <b/>
            <sz val="9"/>
            <color indexed="81"/>
            <rFont val="Tahoma"/>
            <family val="2"/>
          </rPr>
          <t>Må ikke være over 100%</t>
        </r>
      </text>
    </comment>
    <comment ref="W252" authorId="0" shapeId="0" xr:uid="{E109F06D-7798-46B5-927F-DAEB48822EFC}">
      <text>
        <r>
          <rPr>
            <b/>
            <sz val="9"/>
            <color indexed="81"/>
            <rFont val="Tahoma"/>
            <family val="2"/>
          </rPr>
          <t>Må ikke være over 100%</t>
        </r>
      </text>
    </comment>
    <comment ref="W265" authorId="0" shapeId="0" xr:uid="{62E964F9-F740-4800-8D1F-AAB55DA1679A}">
      <text>
        <r>
          <rPr>
            <b/>
            <sz val="9"/>
            <color indexed="81"/>
            <rFont val="Tahoma"/>
            <family val="2"/>
          </rPr>
          <t>Må ikke være over 100%</t>
        </r>
      </text>
    </comment>
    <comment ref="W278" authorId="0" shapeId="0" xr:uid="{6964B9E5-1AC4-48AD-9B57-182B0F2DAAD7}">
      <text>
        <r>
          <rPr>
            <b/>
            <sz val="9"/>
            <color indexed="81"/>
            <rFont val="Tahoma"/>
            <family val="2"/>
          </rPr>
          <t>Må ikke være over 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ALB - Allan Bechsgaard</author>
  </authors>
  <commentList>
    <comment ref="A42" authorId="0" shapeId="0" xr:uid="{B4489580-1304-4C9C-8775-0E242FFC3596}">
      <text>
        <r>
          <rPr>
            <b/>
            <sz val="9"/>
            <color indexed="81"/>
            <rFont val="Tahoma"/>
            <family val="2"/>
          </rPr>
          <t>ALB - Allan Bechsgaard:</t>
        </r>
        <r>
          <rPr>
            <sz val="9"/>
            <color indexed="81"/>
            <rFont val="Tahoma"/>
            <family val="2"/>
          </rPr>
          <t xml:space="preserve">
ÆGR - bonitet 2 - med start år 15</t>
        </r>
      </text>
    </comment>
    <comment ref="A43" authorId="0" shapeId="0" xr:uid="{D2A03593-7085-476A-8FA1-DB34BEB9DF9C}">
      <text>
        <r>
          <rPr>
            <b/>
            <sz val="9"/>
            <color indexed="81"/>
            <rFont val="Tahoma"/>
            <family val="2"/>
          </rPr>
          <t>ALB - Allan Bechsgaard:</t>
        </r>
        <r>
          <rPr>
            <sz val="9"/>
            <color indexed="81"/>
            <rFont val="Tahoma"/>
            <family val="2"/>
          </rPr>
          <t xml:space="preserve">
ÆGR - bonitet 3 - med start år 15</t>
        </r>
      </text>
    </comment>
    <comment ref="A44" authorId="0" shapeId="0" xr:uid="{2176BE18-1A22-40CE-9A21-6E190F5550F1}">
      <text>
        <r>
          <rPr>
            <b/>
            <sz val="9"/>
            <color indexed="81"/>
            <rFont val="Tahoma"/>
            <family val="2"/>
          </rPr>
          <t>ALB - Allan Bechsgaard:</t>
        </r>
        <r>
          <rPr>
            <sz val="9"/>
            <color indexed="81"/>
            <rFont val="Tahoma"/>
            <family val="2"/>
          </rPr>
          <t xml:space="preserve">
ÆGR - bonitet 4 - med start år 15</t>
        </r>
      </text>
    </comment>
    <comment ref="A47" authorId="0" shapeId="0" xr:uid="{A2615506-8F6D-4134-BBD4-233771B8C781}">
      <text>
        <r>
          <rPr>
            <b/>
            <sz val="9"/>
            <color indexed="81"/>
            <rFont val="Tahoma"/>
            <charset val="1"/>
          </rPr>
          <t>ALB - Allan Bechsgaard:</t>
        </r>
        <r>
          <rPr>
            <sz val="9"/>
            <color indexed="81"/>
            <rFont val="Tahoma"/>
            <charset val="1"/>
          </rPr>
          <t xml:space="preserve">
Følger "naturlig tilgroning" til alder 60 - hvorefter lagerniveau forudsættes konstant</t>
        </r>
      </text>
    </comment>
    <comment ref="A48" authorId="0" shapeId="0" xr:uid="{0AF082C1-9B95-4BA4-925E-01225B372573}">
      <text>
        <r>
          <rPr>
            <b/>
            <sz val="9"/>
            <color indexed="81"/>
            <rFont val="Tahoma"/>
            <charset val="1"/>
          </rPr>
          <t>ALB - Allan Bechsgaard:</t>
        </r>
        <r>
          <rPr>
            <sz val="9"/>
            <color indexed="81"/>
            <rFont val="Tahoma"/>
            <charset val="1"/>
          </rPr>
          <t xml:space="preserve">
Følger "naturlig tilgroning" til alder 60 - hvorefter lagerniveau forudsættes konstant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ALB - Allan Bechsgaard</author>
  </authors>
  <commentList>
    <comment ref="D4" authorId="0" shapeId="0" xr:uid="{C56B10F3-C277-40DA-9954-1D1459EF1DD3}">
      <text>
        <r>
          <rPr>
            <b/>
            <sz val="9"/>
            <color indexed="81"/>
            <rFont val="Tahoma"/>
            <family val="2"/>
          </rPr>
          <t>ALB - Allan Bechsgaard:</t>
        </r>
        <r>
          <rPr>
            <sz val="9"/>
            <color indexed="81"/>
            <rFont val="Tahoma"/>
            <family val="2"/>
          </rPr>
          <t xml:space="preserve">
Tillægges 5 år, da der foretages hugst i både start og slut året</t>
        </r>
      </text>
    </comment>
    <comment ref="D5" authorId="0" shapeId="0" xr:uid="{F5BE03EC-F966-407A-B963-FA836B0E4FBC}">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51" authorId="0" shapeId="0" xr:uid="{793CD8F3-787A-4B84-8717-5428D262D35F}">
      <text>
        <r>
          <rPr>
            <b/>
            <sz val="9"/>
            <color indexed="81"/>
            <rFont val="Tahoma"/>
            <family val="2"/>
          </rPr>
          <t>ALB - Allan Bechsgaard:</t>
        </r>
        <r>
          <rPr>
            <sz val="9"/>
            <color indexed="81"/>
            <rFont val="Tahoma"/>
            <family val="2"/>
          </rPr>
          <t xml:space="preserve">
Tillægges 5 år, da der foretages hugst i både start og slut året</t>
        </r>
      </text>
    </comment>
    <comment ref="D52" authorId="0" shapeId="0" xr:uid="{7AE61E0F-4CBF-44C4-A41E-0E988E1E1586}">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98" authorId="0" shapeId="0" xr:uid="{4F71C756-EB3B-4F93-A2E0-A8CE3A7F9864}">
      <text>
        <r>
          <rPr>
            <b/>
            <sz val="9"/>
            <color indexed="81"/>
            <rFont val="Tahoma"/>
            <family val="2"/>
          </rPr>
          <t>ALB - Allan Bechsgaard:</t>
        </r>
        <r>
          <rPr>
            <sz val="9"/>
            <color indexed="81"/>
            <rFont val="Tahoma"/>
            <family val="2"/>
          </rPr>
          <t xml:space="preserve">
Tillægges 5 år, da der foretages hugst i både start og slut året</t>
        </r>
      </text>
    </comment>
    <comment ref="D99" authorId="0" shapeId="0" xr:uid="{F076B203-DEB1-4C80-A54B-AF0CB435D8C8}">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45" authorId="0" shapeId="0" xr:uid="{F5868EC1-029E-4320-9145-D83DE9177578}">
      <text>
        <r>
          <rPr>
            <b/>
            <sz val="9"/>
            <color indexed="81"/>
            <rFont val="Tahoma"/>
            <family val="2"/>
          </rPr>
          <t>ALB - Allan Bechsgaard:</t>
        </r>
        <r>
          <rPr>
            <sz val="9"/>
            <color indexed="81"/>
            <rFont val="Tahoma"/>
            <family val="2"/>
          </rPr>
          <t xml:space="preserve">
Tillægges 5 år, da der foretages hugst i både start og slut året</t>
        </r>
      </text>
    </comment>
    <comment ref="D146" authorId="0" shapeId="0" xr:uid="{88DE31AA-3E51-4E8C-B903-03EAB5AA2484}">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92" authorId="0" shapeId="0" xr:uid="{1298D7F2-BE47-4992-A59B-1879F139B522}">
      <text>
        <r>
          <rPr>
            <b/>
            <sz val="9"/>
            <color indexed="81"/>
            <rFont val="Tahoma"/>
            <family val="2"/>
          </rPr>
          <t>ALB - Allan Bechsgaard:</t>
        </r>
        <r>
          <rPr>
            <sz val="9"/>
            <color indexed="81"/>
            <rFont val="Tahoma"/>
            <family val="2"/>
          </rPr>
          <t xml:space="preserve">
Tillægges 5 år, da der foretages hugst i både start og slut året</t>
        </r>
      </text>
    </comment>
    <comment ref="D193" authorId="0" shapeId="0" xr:uid="{4346C1E5-7AC4-4158-A788-26C9E6FB4851}">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239" authorId="0" shapeId="0" xr:uid="{71D3715E-ABF6-4207-9E42-AB1CB575A00F}">
      <text>
        <r>
          <rPr>
            <b/>
            <sz val="9"/>
            <color indexed="81"/>
            <rFont val="Tahoma"/>
            <family val="2"/>
          </rPr>
          <t>ALB - Allan Bechsgaard:</t>
        </r>
        <r>
          <rPr>
            <sz val="9"/>
            <color indexed="81"/>
            <rFont val="Tahoma"/>
            <family val="2"/>
          </rPr>
          <t xml:space="preserve">
Tillægges 5 år, da der foretages hugst i både start og slut året</t>
        </r>
      </text>
    </comment>
    <comment ref="D240" authorId="0" shapeId="0" xr:uid="{85BCA317-E8D1-406E-8BC1-2463B63269CF}">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286" authorId="0" shapeId="0" xr:uid="{5CACE532-4250-414F-9730-7F60A325D5D3}">
      <text>
        <r>
          <rPr>
            <b/>
            <sz val="9"/>
            <color indexed="81"/>
            <rFont val="Tahoma"/>
            <family val="2"/>
          </rPr>
          <t>ALB - Allan Bechsgaard:</t>
        </r>
        <r>
          <rPr>
            <sz val="9"/>
            <color indexed="81"/>
            <rFont val="Tahoma"/>
            <family val="2"/>
          </rPr>
          <t xml:space="preserve">
Tillægges 5 år, da der foretages hugst i både start og slut året</t>
        </r>
      </text>
    </comment>
    <comment ref="D287" authorId="0" shapeId="0" xr:uid="{C41C0B54-87E1-4482-8CF7-504E807D7A30}">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333" authorId="0" shapeId="0" xr:uid="{F863BB35-AF5E-4E8B-BA90-4388CC5E79CB}">
      <text>
        <r>
          <rPr>
            <b/>
            <sz val="9"/>
            <color indexed="81"/>
            <rFont val="Tahoma"/>
            <family val="2"/>
          </rPr>
          <t>ALB - Allan Bechsgaard:</t>
        </r>
        <r>
          <rPr>
            <sz val="9"/>
            <color indexed="81"/>
            <rFont val="Tahoma"/>
            <family val="2"/>
          </rPr>
          <t xml:space="preserve">
Tillægges 5 år, da der foretages hugst i både start og slut året</t>
        </r>
      </text>
    </comment>
    <comment ref="D334" authorId="0" shapeId="0" xr:uid="{7FD746D0-58A9-44CD-A147-609490D25C95}">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380" authorId="0" shapeId="0" xr:uid="{59CBF8C6-C656-4C8A-A54A-510C753E80AE}">
      <text>
        <r>
          <rPr>
            <b/>
            <sz val="9"/>
            <color indexed="81"/>
            <rFont val="Tahoma"/>
            <family val="2"/>
          </rPr>
          <t>ALB - Allan Bechsgaard:</t>
        </r>
        <r>
          <rPr>
            <sz val="9"/>
            <color indexed="81"/>
            <rFont val="Tahoma"/>
            <family val="2"/>
          </rPr>
          <t xml:space="preserve">
Tillægges 5 år, da der foretages hugst i både start og slut året</t>
        </r>
      </text>
    </comment>
    <comment ref="D381" authorId="0" shapeId="0" xr:uid="{ADA7986F-C19D-46EC-A8EF-999CAFEDDB1E}">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427" authorId="0" shapeId="0" xr:uid="{FCF14E2D-9869-4001-B7CB-64FC566D0880}">
      <text>
        <r>
          <rPr>
            <b/>
            <sz val="9"/>
            <color indexed="81"/>
            <rFont val="Tahoma"/>
            <family val="2"/>
          </rPr>
          <t>ALB - Allan Bechsgaard:</t>
        </r>
        <r>
          <rPr>
            <sz val="9"/>
            <color indexed="81"/>
            <rFont val="Tahoma"/>
            <family val="2"/>
          </rPr>
          <t xml:space="preserve">
Tillægges 5 år, da der foretages hugst i både start og slut året</t>
        </r>
      </text>
    </comment>
    <comment ref="D428" authorId="0" shapeId="0" xr:uid="{791A61FB-C5C4-43D8-BB9C-2D2B2A68609C}">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474" authorId="0" shapeId="0" xr:uid="{6526752B-E0C1-4DAF-9B17-1041F2F9BD5F}">
      <text>
        <r>
          <rPr>
            <b/>
            <sz val="9"/>
            <color indexed="81"/>
            <rFont val="Tahoma"/>
            <family val="2"/>
          </rPr>
          <t>ALB - Allan Bechsgaard:</t>
        </r>
        <r>
          <rPr>
            <sz val="9"/>
            <color indexed="81"/>
            <rFont val="Tahoma"/>
            <family val="2"/>
          </rPr>
          <t xml:space="preserve">
Tillægges 5 år, da der foretages hugst i både start og slut året</t>
        </r>
      </text>
    </comment>
    <comment ref="D475" authorId="0" shapeId="0" xr:uid="{FDD7ABF6-A72C-4CAC-ADEA-C852716E111B}">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521" authorId="0" shapeId="0" xr:uid="{E6F741CC-34E8-4EBB-B94E-75628BAC0BD8}">
      <text>
        <r>
          <rPr>
            <b/>
            <sz val="9"/>
            <color indexed="81"/>
            <rFont val="Tahoma"/>
            <family val="2"/>
          </rPr>
          <t>ALB - Allan Bechsgaard:</t>
        </r>
        <r>
          <rPr>
            <sz val="9"/>
            <color indexed="81"/>
            <rFont val="Tahoma"/>
            <family val="2"/>
          </rPr>
          <t xml:space="preserve">
Tillægges 5 år, da der foretages hugst i både start og slut året</t>
        </r>
      </text>
    </comment>
    <comment ref="D522" authorId="0" shapeId="0" xr:uid="{CD9FEF73-C732-489F-93E9-1D2F8041F7CE}">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568" authorId="0" shapeId="0" xr:uid="{D4708804-3793-466F-8F3F-61AB7A27039E}">
      <text>
        <r>
          <rPr>
            <b/>
            <sz val="9"/>
            <color indexed="81"/>
            <rFont val="Tahoma"/>
            <family val="2"/>
          </rPr>
          <t>ALB - Allan Bechsgaard:</t>
        </r>
        <r>
          <rPr>
            <sz val="9"/>
            <color indexed="81"/>
            <rFont val="Tahoma"/>
            <family val="2"/>
          </rPr>
          <t xml:space="preserve">
Tillægges 5 år, da der foretages hugst i både start og slut året</t>
        </r>
      </text>
    </comment>
    <comment ref="D569" authorId="0" shapeId="0" xr:uid="{F176A263-2E7C-4F66-ADEE-A3E7922E36DB}">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615" authorId="0" shapeId="0" xr:uid="{05217FF7-0AC2-4842-85CE-6E22F28A1870}">
      <text>
        <r>
          <rPr>
            <b/>
            <sz val="9"/>
            <color indexed="81"/>
            <rFont val="Tahoma"/>
            <family val="2"/>
          </rPr>
          <t>ALB - Allan Bechsgaard:</t>
        </r>
        <r>
          <rPr>
            <sz val="9"/>
            <color indexed="81"/>
            <rFont val="Tahoma"/>
            <family val="2"/>
          </rPr>
          <t xml:space="preserve">
Tillægges 5 år, da der foretages hugst i både start og slut året</t>
        </r>
      </text>
    </comment>
    <comment ref="D616" authorId="0" shapeId="0" xr:uid="{0897F32F-F3D4-4A71-8378-E7B4E9C27F4B}">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662" authorId="0" shapeId="0" xr:uid="{487218E2-F5BD-4818-83A2-8A73F7DCAFD4}">
      <text>
        <r>
          <rPr>
            <b/>
            <sz val="9"/>
            <color indexed="81"/>
            <rFont val="Tahoma"/>
            <family val="2"/>
          </rPr>
          <t>ALB - Allan Bechsgaard:</t>
        </r>
        <r>
          <rPr>
            <sz val="9"/>
            <color indexed="81"/>
            <rFont val="Tahoma"/>
            <family val="2"/>
          </rPr>
          <t xml:space="preserve">
Tillægges 5 år, da der foretages hugst i både start og slut året</t>
        </r>
      </text>
    </comment>
    <comment ref="D663" authorId="0" shapeId="0" xr:uid="{1B481D00-39A7-4B6B-BE1A-161D90EA4503}">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709" authorId="0" shapeId="0" xr:uid="{F0895AA2-74EE-4010-ADE4-34ED324322DE}">
      <text>
        <r>
          <rPr>
            <b/>
            <sz val="9"/>
            <color indexed="81"/>
            <rFont val="Tahoma"/>
            <family val="2"/>
          </rPr>
          <t>ALB - Allan Bechsgaard:</t>
        </r>
        <r>
          <rPr>
            <sz val="9"/>
            <color indexed="81"/>
            <rFont val="Tahoma"/>
            <family val="2"/>
          </rPr>
          <t xml:space="preserve">
Tillægges 5 år, da der foretages hugst i både start og slut året</t>
        </r>
      </text>
    </comment>
    <comment ref="D710" authorId="0" shapeId="0" xr:uid="{B3053E10-556D-4D2F-A03E-10450E2664C4}">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756" authorId="0" shapeId="0" xr:uid="{26CB1D92-6371-40C9-85FB-0E6D3E430774}">
      <text>
        <r>
          <rPr>
            <b/>
            <sz val="9"/>
            <color indexed="81"/>
            <rFont val="Tahoma"/>
            <family val="2"/>
          </rPr>
          <t>ALB - Allan Bechsgaard:</t>
        </r>
        <r>
          <rPr>
            <sz val="9"/>
            <color indexed="81"/>
            <rFont val="Tahoma"/>
            <family val="2"/>
          </rPr>
          <t xml:space="preserve">
Tillægges 5 år, da der foretages hugst i både start og slut året</t>
        </r>
      </text>
    </comment>
    <comment ref="D757" authorId="0" shapeId="0" xr:uid="{C4B566F7-96EF-4802-82F8-694188886893}">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803" authorId="0" shapeId="0" xr:uid="{2B021B8C-F87D-4B98-B257-EFB1961564C3}">
      <text>
        <r>
          <rPr>
            <b/>
            <sz val="9"/>
            <color indexed="81"/>
            <rFont val="Tahoma"/>
            <family val="2"/>
          </rPr>
          <t>ALB - Allan Bechsgaard:</t>
        </r>
        <r>
          <rPr>
            <sz val="9"/>
            <color indexed="81"/>
            <rFont val="Tahoma"/>
            <family val="2"/>
          </rPr>
          <t xml:space="preserve">
Tillægges 5 år, da der foretages hugst i både start og slut året</t>
        </r>
      </text>
    </comment>
    <comment ref="D804" authorId="0" shapeId="0" xr:uid="{797E175B-2D52-4065-9982-D9EB48D692E1}">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850" authorId="0" shapeId="0" xr:uid="{83D5FE4B-EC72-47A2-9E68-8AA40348678B}">
      <text>
        <r>
          <rPr>
            <b/>
            <sz val="9"/>
            <color indexed="81"/>
            <rFont val="Tahoma"/>
            <family val="2"/>
          </rPr>
          <t>ALB - Allan Bechsgaard:</t>
        </r>
        <r>
          <rPr>
            <sz val="9"/>
            <color indexed="81"/>
            <rFont val="Tahoma"/>
            <family val="2"/>
          </rPr>
          <t xml:space="preserve">
Tillægges 5 år, da der foretages hugst i både start og slut året</t>
        </r>
      </text>
    </comment>
    <comment ref="D851" authorId="0" shapeId="0" xr:uid="{65AAC484-4060-4C29-99DD-72C8DDC36C3D}">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897" authorId="0" shapeId="0" xr:uid="{4E912C24-4AE7-4962-AC6D-425BF5BC6DD6}">
      <text>
        <r>
          <rPr>
            <b/>
            <sz val="9"/>
            <color indexed="81"/>
            <rFont val="Tahoma"/>
            <family val="2"/>
          </rPr>
          <t>ALB - Allan Bechsgaard:</t>
        </r>
        <r>
          <rPr>
            <sz val="9"/>
            <color indexed="81"/>
            <rFont val="Tahoma"/>
            <family val="2"/>
          </rPr>
          <t xml:space="preserve">
Tillægges 5 år, da der foretages hugst i både start og slut året</t>
        </r>
      </text>
    </comment>
    <comment ref="D898" authorId="0" shapeId="0" xr:uid="{8AACFB80-BF19-4754-BA69-0C313D96F5B8}">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944" authorId="0" shapeId="0" xr:uid="{6F800E82-2E28-43C5-AA31-04D1D5E1D3E0}">
      <text>
        <r>
          <rPr>
            <b/>
            <sz val="9"/>
            <color indexed="81"/>
            <rFont val="Tahoma"/>
            <family val="2"/>
          </rPr>
          <t>ALB - Allan Bechsgaard:</t>
        </r>
        <r>
          <rPr>
            <sz val="9"/>
            <color indexed="81"/>
            <rFont val="Tahoma"/>
            <family val="2"/>
          </rPr>
          <t xml:space="preserve">
Tillægges 5 år, da der foretages hugst i både start og slut året</t>
        </r>
      </text>
    </comment>
    <comment ref="D945" authorId="0" shapeId="0" xr:uid="{84AFF7CF-72BF-4CBE-BB52-2ED44786DBED}">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991" authorId="0" shapeId="0" xr:uid="{278B389D-779F-4BA3-80B3-767A288CCCC0}">
      <text>
        <r>
          <rPr>
            <b/>
            <sz val="9"/>
            <color indexed="81"/>
            <rFont val="Tahoma"/>
            <family val="2"/>
          </rPr>
          <t>ALB - Allan Bechsgaard:</t>
        </r>
        <r>
          <rPr>
            <sz val="9"/>
            <color indexed="81"/>
            <rFont val="Tahoma"/>
            <family val="2"/>
          </rPr>
          <t xml:space="preserve">
Tillægges 5 år, da der foretages hugst i både start og slut året</t>
        </r>
      </text>
    </comment>
    <comment ref="D992" authorId="0" shapeId="0" xr:uid="{97ACCED1-A6AC-4323-865B-972EB836B745}">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038" authorId="0" shapeId="0" xr:uid="{136C69E8-56AD-495A-BE20-29ED2AD077F5}">
      <text>
        <r>
          <rPr>
            <b/>
            <sz val="9"/>
            <color indexed="81"/>
            <rFont val="Tahoma"/>
            <family val="2"/>
          </rPr>
          <t>ALB - Allan Bechsgaard:</t>
        </r>
        <r>
          <rPr>
            <sz val="9"/>
            <color indexed="81"/>
            <rFont val="Tahoma"/>
            <family val="2"/>
          </rPr>
          <t xml:space="preserve">
Tillægges 5 år, da der foretages hugst i både start og slut året</t>
        </r>
      </text>
    </comment>
    <comment ref="D1039" authorId="0" shapeId="0" xr:uid="{1A69029C-E539-4CC3-A4BB-A0564B7A95AF}">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085" authorId="0" shapeId="0" xr:uid="{8D924580-741D-4C25-A7AE-138EE9776B27}">
      <text>
        <r>
          <rPr>
            <b/>
            <sz val="9"/>
            <color indexed="81"/>
            <rFont val="Tahoma"/>
            <family val="2"/>
          </rPr>
          <t>ALB - Allan Bechsgaard:</t>
        </r>
        <r>
          <rPr>
            <sz val="9"/>
            <color indexed="81"/>
            <rFont val="Tahoma"/>
            <family val="2"/>
          </rPr>
          <t xml:space="preserve">
Tillægges 5 år, da der foretages hugst i både start og slut året</t>
        </r>
      </text>
    </comment>
    <comment ref="D1086" authorId="0" shapeId="0" xr:uid="{3EDACE0E-6788-4D9C-B431-3F8DFBC8D266}">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132" authorId="0" shapeId="0" xr:uid="{33F62044-4515-4323-B5BA-F31D67BA2D75}">
      <text>
        <r>
          <rPr>
            <b/>
            <sz val="9"/>
            <color indexed="81"/>
            <rFont val="Tahoma"/>
            <family val="2"/>
          </rPr>
          <t>ALB - Allan Bechsgaard:</t>
        </r>
        <r>
          <rPr>
            <sz val="9"/>
            <color indexed="81"/>
            <rFont val="Tahoma"/>
            <family val="2"/>
          </rPr>
          <t xml:space="preserve">
Tillægges 5 år, da der foretages hugst i både start og slut året</t>
        </r>
      </text>
    </comment>
    <comment ref="D1133" authorId="0" shapeId="0" xr:uid="{A7514CFF-F812-4ADB-955F-99506231471D}">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179" authorId="0" shapeId="0" xr:uid="{8F1452CD-E193-4F49-865C-023A186994D9}">
      <text>
        <r>
          <rPr>
            <b/>
            <sz val="9"/>
            <color indexed="81"/>
            <rFont val="Tahoma"/>
            <family val="2"/>
          </rPr>
          <t>ALB - Allan Bechsgaard:</t>
        </r>
        <r>
          <rPr>
            <sz val="9"/>
            <color indexed="81"/>
            <rFont val="Tahoma"/>
            <family val="2"/>
          </rPr>
          <t xml:space="preserve">
Tillægges 5 år, da der foretages hugst i både start og slut året</t>
        </r>
      </text>
    </comment>
    <comment ref="D1180" authorId="0" shapeId="0" xr:uid="{EDEE0AE4-35A0-40CE-B649-2A177316821F}">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226" authorId="0" shapeId="0" xr:uid="{08F75DF6-9FC7-4C25-8691-338BDF0260A1}">
      <text>
        <r>
          <rPr>
            <b/>
            <sz val="9"/>
            <color indexed="81"/>
            <rFont val="Tahoma"/>
            <family val="2"/>
          </rPr>
          <t>ALB - Allan Bechsgaard:</t>
        </r>
        <r>
          <rPr>
            <sz val="9"/>
            <color indexed="81"/>
            <rFont val="Tahoma"/>
            <family val="2"/>
          </rPr>
          <t xml:space="preserve">
Tillægges 5 år, da der foretages hugst i både start og slut året</t>
        </r>
      </text>
    </comment>
    <comment ref="D1227" authorId="0" shapeId="0" xr:uid="{0D590AA3-5ACA-4C9E-A3BB-F803A7B812D0}">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273" authorId="0" shapeId="0" xr:uid="{DE8C0517-8BDF-41D0-8FD4-610F2213B5D2}">
      <text>
        <r>
          <rPr>
            <b/>
            <sz val="9"/>
            <color indexed="81"/>
            <rFont val="Tahoma"/>
            <family val="2"/>
          </rPr>
          <t>ALB - Allan Bechsgaard:</t>
        </r>
        <r>
          <rPr>
            <sz val="9"/>
            <color indexed="81"/>
            <rFont val="Tahoma"/>
            <family val="2"/>
          </rPr>
          <t xml:space="preserve">
Tillægges 5 år, da der foretages hugst i både start og slut året</t>
        </r>
      </text>
    </comment>
    <comment ref="D1274" authorId="0" shapeId="0" xr:uid="{7A8AB496-63D7-4A43-9598-12427646EADB}">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320" authorId="0" shapeId="0" xr:uid="{967C2DCB-F76D-42AC-A2D0-266F33963B01}">
      <text>
        <r>
          <rPr>
            <b/>
            <sz val="9"/>
            <color indexed="81"/>
            <rFont val="Tahoma"/>
            <family val="2"/>
          </rPr>
          <t>ALB - Allan Bechsgaard:</t>
        </r>
        <r>
          <rPr>
            <sz val="9"/>
            <color indexed="81"/>
            <rFont val="Tahoma"/>
            <family val="2"/>
          </rPr>
          <t xml:space="preserve">
Tillægges 5 år, da der foretages hugst i både start og slut året</t>
        </r>
      </text>
    </comment>
    <comment ref="D1321" authorId="0" shapeId="0" xr:uid="{08FBE22B-3C06-48F7-989B-534CA5A3A4CC}">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367" authorId="0" shapeId="0" xr:uid="{C3819BF6-794D-49A8-9382-4A72F8D2725B}">
      <text>
        <r>
          <rPr>
            <b/>
            <sz val="9"/>
            <color indexed="81"/>
            <rFont val="Tahoma"/>
            <family val="2"/>
          </rPr>
          <t>ALB - Allan Bechsgaard:</t>
        </r>
        <r>
          <rPr>
            <sz val="9"/>
            <color indexed="81"/>
            <rFont val="Tahoma"/>
            <family val="2"/>
          </rPr>
          <t xml:space="preserve">
Tillægges 5 år, da der foretages hugst i både start og slut året</t>
        </r>
      </text>
    </comment>
    <comment ref="D1368" authorId="0" shapeId="0" xr:uid="{5630EB15-B964-4986-BA26-9A8E54FB057D}">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414" authorId="0" shapeId="0" xr:uid="{86F9C0D7-8632-4A25-821F-B929B7E37515}">
      <text>
        <r>
          <rPr>
            <b/>
            <sz val="9"/>
            <color indexed="81"/>
            <rFont val="Tahoma"/>
            <family val="2"/>
          </rPr>
          <t>ALB - Allan Bechsgaard:</t>
        </r>
        <r>
          <rPr>
            <sz val="9"/>
            <color indexed="81"/>
            <rFont val="Tahoma"/>
            <family val="2"/>
          </rPr>
          <t xml:space="preserve">
Tillægges 5 år, da der foretages hugst i både start og slut året</t>
        </r>
      </text>
    </comment>
    <comment ref="D1415" authorId="0" shapeId="0" xr:uid="{1F577060-E16C-49C9-B29E-70B3E4FD0857}">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461" authorId="0" shapeId="0" xr:uid="{53C7B491-1CEA-41D2-A2D9-E88A25340262}">
      <text>
        <r>
          <rPr>
            <b/>
            <sz val="9"/>
            <color indexed="81"/>
            <rFont val="Tahoma"/>
            <family val="2"/>
          </rPr>
          <t>ALB - Allan Bechsgaard:</t>
        </r>
        <r>
          <rPr>
            <sz val="9"/>
            <color indexed="81"/>
            <rFont val="Tahoma"/>
            <family val="2"/>
          </rPr>
          <t xml:space="preserve">
Tillægges 5 år, da der foretages hugst i både start og slut året</t>
        </r>
      </text>
    </comment>
    <comment ref="D1462" authorId="0" shapeId="0" xr:uid="{85019FE7-1E01-47FB-A333-F45B71C16A70}">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508" authorId="0" shapeId="0" xr:uid="{695E598E-083E-4F2F-A54B-9AC78F7D2D10}">
      <text>
        <r>
          <rPr>
            <b/>
            <sz val="9"/>
            <color indexed="81"/>
            <rFont val="Tahoma"/>
            <family val="2"/>
          </rPr>
          <t>ALB - Allan Bechsgaard:</t>
        </r>
        <r>
          <rPr>
            <sz val="9"/>
            <color indexed="81"/>
            <rFont val="Tahoma"/>
            <family val="2"/>
          </rPr>
          <t xml:space="preserve">
Tillægges 5 år, da der foretages hugst i både start og slut året</t>
        </r>
      </text>
    </comment>
    <comment ref="D1509" authorId="0" shapeId="0" xr:uid="{DC043CE6-CFCF-46C5-8F25-E1ECEAFC2DF8}">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555" authorId="0" shapeId="0" xr:uid="{E131569B-CE89-4716-A7A5-FDB2050448B0}">
      <text>
        <r>
          <rPr>
            <b/>
            <sz val="9"/>
            <color indexed="81"/>
            <rFont val="Tahoma"/>
            <family val="2"/>
          </rPr>
          <t>ALB - Allan Bechsgaard:</t>
        </r>
        <r>
          <rPr>
            <sz val="9"/>
            <color indexed="81"/>
            <rFont val="Tahoma"/>
            <family val="2"/>
          </rPr>
          <t xml:space="preserve">
Tillægges 5 år, da der foretages hugst i både start og slut året</t>
        </r>
      </text>
    </comment>
    <comment ref="D1556" authorId="0" shapeId="0" xr:uid="{B7BD7814-96F0-44CA-BE32-2B75C8D1837E}">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602" authorId="0" shapeId="0" xr:uid="{281A34C1-77DE-4236-8BC8-861CD6C5DB57}">
      <text>
        <r>
          <rPr>
            <b/>
            <sz val="9"/>
            <color indexed="81"/>
            <rFont val="Tahoma"/>
            <family val="2"/>
          </rPr>
          <t>ALB - Allan Bechsgaard:</t>
        </r>
        <r>
          <rPr>
            <sz val="9"/>
            <color indexed="81"/>
            <rFont val="Tahoma"/>
            <family val="2"/>
          </rPr>
          <t xml:space="preserve">
Tillægges 5 år, da der foretages hugst i både start og slut året</t>
        </r>
      </text>
    </comment>
    <comment ref="D1603" authorId="0" shapeId="0" xr:uid="{5148FBF2-C8F1-4408-851B-66ABBCF78612}">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649" authorId="0" shapeId="0" xr:uid="{FA9E36B4-BF06-4C60-950C-9EA62CDE6E85}">
      <text>
        <r>
          <rPr>
            <b/>
            <sz val="9"/>
            <color indexed="81"/>
            <rFont val="Tahoma"/>
            <family val="2"/>
          </rPr>
          <t>ALB - Allan Bechsgaard:</t>
        </r>
        <r>
          <rPr>
            <sz val="9"/>
            <color indexed="81"/>
            <rFont val="Tahoma"/>
            <family val="2"/>
          </rPr>
          <t xml:space="preserve">
Tillægges 5 år, da der foretages hugst i både start og slut året</t>
        </r>
      </text>
    </comment>
    <comment ref="D1650" authorId="0" shapeId="0" xr:uid="{856A9C6E-C324-41E5-88A3-E7C7543D5B99}">
      <text>
        <r>
          <rPr>
            <b/>
            <sz val="9"/>
            <color indexed="81"/>
            <rFont val="Tahoma"/>
            <family val="2"/>
          </rPr>
          <t>ALB - Allan Bechsgaard:</t>
        </r>
        <r>
          <rPr>
            <sz val="9"/>
            <color indexed="81"/>
            <rFont val="Tahoma"/>
            <family val="2"/>
          </rPr>
          <t xml:space="preserve">
Tillægges 5 år, da der igangsættes foryngelse i både start og slut året</t>
        </r>
      </text>
    </comment>
    <comment ref="D1696" authorId="0" shapeId="0" xr:uid="{72C22510-EF6C-4F5E-B8EE-28C60185DA69}">
      <text>
        <r>
          <rPr>
            <b/>
            <sz val="9"/>
            <color indexed="81"/>
            <rFont val="Tahoma"/>
            <family val="2"/>
          </rPr>
          <t>ALB - Allan Bechsgaard:</t>
        </r>
        <r>
          <rPr>
            <sz val="9"/>
            <color indexed="81"/>
            <rFont val="Tahoma"/>
            <family val="2"/>
          </rPr>
          <t xml:space="preserve">
Tillægges 5 år, da der foretages hugst i både start og slut året</t>
        </r>
      </text>
    </comment>
    <comment ref="D1697" authorId="0" shapeId="0" xr:uid="{F79CC1B9-BDCB-4593-83E2-AFF3FEB2E48D}">
      <text>
        <r>
          <rPr>
            <b/>
            <sz val="9"/>
            <color indexed="81"/>
            <rFont val="Tahoma"/>
            <family val="2"/>
          </rPr>
          <t>ALB - Allan Bechsgaard:</t>
        </r>
        <r>
          <rPr>
            <sz val="9"/>
            <color indexed="81"/>
            <rFont val="Tahoma"/>
            <family val="2"/>
          </rPr>
          <t xml:space="preserve">
Tillægges 5 år, da der igangsættes foryngelse i både start og slut året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<sst xmlns="http://schemas.openxmlformats.org/spreadsheetml/2006/main" count="9943" uniqueCount="669">
  <si>
    <t>BØG - bon 1</t>
  </si>
  <si>
    <t>T</t>
  </si>
  <si>
    <t>[År]</t>
  </si>
  <si>
    <t>Hg3</t>
  </si>
  <si>
    <t>[m]</t>
  </si>
  <si>
    <t>D3</t>
  </si>
  <si>
    <t>[cm]</t>
  </si>
  <si>
    <t>N3</t>
  </si>
  <si>
    <t>[/ha]</t>
  </si>
  <si>
    <t>V3</t>
  </si>
  <si>
    <t>[m3/ha]</t>
  </si>
  <si>
    <t>D2</t>
  </si>
  <si>
    <t>N2</t>
  </si>
  <si>
    <t>dVtot</t>
  </si>
  <si>
    <t>kg/træ</t>
  </si>
  <si>
    <t>CO2-hugst</t>
  </si>
  <si>
    <t>[t/ha]</t>
  </si>
  <si>
    <t>CO2 - hugst (akk.)</t>
  </si>
  <si>
    <t>CO2-tot</t>
  </si>
  <si>
    <t>Hg1</t>
  </si>
  <si>
    <t>D1</t>
  </si>
  <si>
    <t>N1</t>
  </si>
  <si>
    <t>G1</t>
  </si>
  <si>
    <t>V1</t>
  </si>
  <si>
    <t>G2</t>
  </si>
  <si>
    <t>V2</t>
  </si>
  <si>
    <t>RTA2</t>
  </si>
  <si>
    <t>G3</t>
  </si>
  <si>
    <t>RTA3</t>
  </si>
  <si>
    <t>mdHg/dt</t>
  </si>
  <si>
    <t>mdV/dt</t>
  </si>
  <si>
    <t>[m2/ha]</t>
  </si>
  <si>
    <t>[%]</t>
  </si>
  <si>
    <t>[m/år]</t>
  </si>
  <si>
    <t>[m3/ha/år]</t>
  </si>
  <si>
    <t>UDEF.</t>
  </si>
  <si>
    <t>Parametre - bimassemodellerne:</t>
  </si>
  <si>
    <t>α0</t>
  </si>
  <si>
    <t>α1</t>
  </si>
  <si>
    <t>α2</t>
  </si>
  <si>
    <t>β0</t>
  </si>
  <si>
    <t>β1</t>
  </si>
  <si>
    <t>β2</t>
  </si>
  <si>
    <t>γ0</t>
  </si>
  <si>
    <t>γ1</t>
  </si>
  <si>
    <t>γ2</t>
  </si>
  <si>
    <t>BØG</t>
  </si>
  <si>
    <t>EG</t>
  </si>
  <si>
    <t>Ask</t>
  </si>
  <si>
    <t>Ær</t>
  </si>
  <si>
    <t>BIR</t>
  </si>
  <si>
    <t>Lind</t>
  </si>
  <si>
    <t>El</t>
  </si>
  <si>
    <t>RGR</t>
  </si>
  <si>
    <t>SGR</t>
  </si>
  <si>
    <t>ÆGR</t>
  </si>
  <si>
    <t>GRA</t>
  </si>
  <si>
    <t>DGR</t>
  </si>
  <si>
    <t>LÆR</t>
  </si>
  <si>
    <t>Biomasseparametre:</t>
  </si>
  <si>
    <t>Art</t>
  </si>
  <si>
    <t>a0</t>
  </si>
  <si>
    <t>a1</t>
  </si>
  <si>
    <t>a2</t>
  </si>
  <si>
    <t>bo</t>
  </si>
  <si>
    <t>b1</t>
  </si>
  <si>
    <t>b2</t>
  </si>
  <si>
    <t>y0</t>
  </si>
  <si>
    <t>y1</t>
  </si>
  <si>
    <t>y2</t>
  </si>
  <si>
    <t>BM-stamme (efter hugst)</t>
  </si>
  <si>
    <t>BM-krone (efter hugst)</t>
  </si>
  <si>
    <t>BM-rødder (efter hugst)</t>
  </si>
  <si>
    <t>BM-stamme (hugst)</t>
  </si>
  <si>
    <t>BM-krone (hugst)</t>
  </si>
  <si>
    <t>BM-rødder (hugst)</t>
  </si>
  <si>
    <t>DGR - bon 1</t>
  </si>
  <si>
    <t>Alder:</t>
  </si>
  <si>
    <t>Andel af arten i aldersklasserne</t>
  </si>
  <si>
    <t>Tilvækstmodel</t>
  </si>
  <si>
    <t>31-40</t>
  </si>
  <si>
    <t>Træart 1:</t>
  </si>
  <si>
    <t>Træart 2:</t>
  </si>
  <si>
    <t>Træart 3:</t>
  </si>
  <si>
    <t>Træart 4:</t>
  </si>
  <si>
    <t>Træart 5:</t>
  </si>
  <si>
    <t>Dødt ved og litter</t>
  </si>
  <si>
    <t>Kulstof i jordbund</t>
  </si>
  <si>
    <t>I alt:</t>
  </si>
  <si>
    <t>Amme-/sportræ/forkultur 1:</t>
  </si>
  <si>
    <t>Amme-/sportræ/forkultur 2:</t>
  </si>
  <si>
    <t>CO2 - lager</t>
  </si>
  <si>
    <t>Foryngelse</t>
  </si>
  <si>
    <t>EG - bon 1</t>
  </si>
  <si>
    <t>Stamdata og projektplan</t>
  </si>
  <si>
    <t>Projektinformation:</t>
  </si>
  <si>
    <t>Kontaktinformation:</t>
  </si>
  <si>
    <t>Projektnavn:</t>
  </si>
  <si>
    <t>Projektejer:</t>
  </si>
  <si>
    <t>Lokalitet (adresse):</t>
  </si>
  <si>
    <t>Kontaktperson:</t>
  </si>
  <si>
    <t>Samlet areal for projekt (ha):</t>
  </si>
  <si>
    <t>Tlf.</t>
  </si>
  <si>
    <t>Startår for projekt:</t>
  </si>
  <si>
    <t>E-mail:</t>
  </si>
  <si>
    <t>Baseline - arealanvendelse:</t>
  </si>
  <si>
    <t>Areal</t>
  </si>
  <si>
    <t>(ha)</t>
  </si>
  <si>
    <t>Agerjord i omdrift</t>
  </si>
  <si>
    <t>Hede</t>
  </si>
  <si>
    <t>Eng</t>
  </si>
  <si>
    <t>Overdrev</t>
  </si>
  <si>
    <t>Mose</t>
  </si>
  <si>
    <t>Eksisterende skov</t>
  </si>
  <si>
    <t>Hegn og krat</t>
  </si>
  <si>
    <t>Øvrige arealer (vej mv.)</t>
  </si>
  <si>
    <t>xx</t>
  </si>
  <si>
    <t>Arealkontrol:</t>
  </si>
  <si>
    <t>Kontrol - Baseline - areal:</t>
  </si>
  <si>
    <t>ha</t>
  </si>
  <si>
    <t>Kontrol - Projektplans - areal:</t>
  </si>
  <si>
    <t>Projektplan:</t>
  </si>
  <si>
    <t>Afd.</t>
  </si>
  <si>
    <t>Litra</t>
  </si>
  <si>
    <t>Areal (ha)</t>
  </si>
  <si>
    <t>Projekt - arealanvendelse
(additionalitet)</t>
  </si>
  <si>
    <t>Etablering år</t>
  </si>
  <si>
    <t>Bevoksningspct.</t>
  </si>
  <si>
    <t>CO2-model</t>
  </si>
  <si>
    <t>Baseline arealanvendelse</t>
  </si>
  <si>
    <t>CO2 - optag i alt:</t>
  </si>
  <si>
    <t>Model</t>
  </si>
  <si>
    <r>
      <t>Akkumuleret CO</t>
    </r>
    <r>
      <rPr>
        <b/>
        <vertAlign val="subscript"/>
        <sz val="16"/>
        <color theme="1"/>
        <rFont val="Arial"/>
        <family val="2"/>
      </rPr>
      <t>2</t>
    </r>
    <r>
      <rPr>
        <b/>
        <sz val="16"/>
        <color theme="1"/>
        <rFont val="Arial"/>
        <family val="2"/>
      </rPr>
      <t>-effekt (t CO</t>
    </r>
    <r>
      <rPr>
        <b/>
        <vertAlign val="subscript"/>
        <sz val="16"/>
        <color theme="1"/>
        <rFont val="Arial"/>
        <family val="2"/>
      </rPr>
      <t>2</t>
    </r>
    <r>
      <rPr>
        <b/>
        <sz val="16"/>
        <color theme="1"/>
        <rFont val="Arial"/>
        <family val="2"/>
      </rPr>
      <t xml:space="preserve"> eq)</t>
    </r>
  </si>
  <si>
    <t>År:</t>
  </si>
  <si>
    <t>Projektets alder:</t>
  </si>
  <si>
    <r>
      <t>Årligt CO</t>
    </r>
    <r>
      <rPr>
        <b/>
        <vertAlign val="subscript"/>
        <sz val="16"/>
        <color rgb="FF000000"/>
        <rFont val="Arial"/>
        <family val="2"/>
      </rPr>
      <t>2</t>
    </r>
    <r>
      <rPr>
        <b/>
        <sz val="16"/>
        <color rgb="FF000000"/>
        <rFont val="Arial"/>
        <family val="2"/>
      </rPr>
      <t>-effekt (t CO2 eq /år)</t>
    </r>
  </si>
  <si>
    <t>0-5</t>
  </si>
  <si>
    <t>6-10</t>
  </si>
  <si>
    <t>11-15</t>
  </si>
  <si>
    <t>16-20</t>
  </si>
  <si>
    <t>21-25</t>
  </si>
  <si>
    <t>26-30</t>
  </si>
  <si>
    <t>31-35</t>
  </si>
  <si>
    <t>36-40</t>
  </si>
  <si>
    <t>41-45</t>
  </si>
  <si>
    <t>46-50</t>
  </si>
  <si>
    <t>51-55</t>
  </si>
  <si>
    <t>56-60</t>
  </si>
  <si>
    <t>Årlig tilvækst - CO2-lager - i alt, (ny og eksisterende skov), gns pr. ha:</t>
  </si>
  <si>
    <r>
      <t>Årlig tilvækst - CO</t>
    </r>
    <r>
      <rPr>
        <vertAlign val="subscript"/>
        <sz val="10"/>
        <color theme="1"/>
        <rFont val="Arial"/>
        <family val="2"/>
      </rPr>
      <t>2</t>
    </r>
    <r>
      <rPr>
        <sz val="10"/>
        <color theme="1"/>
        <rFont val="Arial"/>
        <family val="2"/>
      </rPr>
      <t>-lager - ny skov (før buffer), gns pr. ha:</t>
    </r>
  </si>
  <si>
    <t>Årlig tilvækst - CO2-lager - ny skov (efter buffer), gns pr. ha:</t>
  </si>
  <si>
    <t>Årlig tilvækst - CO2-lager - eksisterende skov, gns pr. ha:</t>
  </si>
  <si>
    <t>61-65</t>
  </si>
  <si>
    <t>66-70</t>
  </si>
  <si>
    <t>71-75</t>
  </si>
  <si>
    <t>76-80</t>
  </si>
  <si>
    <t>81-85</t>
  </si>
  <si>
    <t>86-90</t>
  </si>
  <si>
    <t>91-95</t>
  </si>
  <si>
    <t>96-100</t>
  </si>
  <si>
    <t>GNS 0-100</t>
  </si>
  <si>
    <t>Buffer</t>
  </si>
  <si>
    <t>Projektperiode (år)</t>
  </si>
  <si>
    <t>Start</t>
  </si>
  <si>
    <t>Slut</t>
  </si>
  <si>
    <t>Afvikling</t>
  </si>
  <si>
    <t>Procent pr. periode</t>
  </si>
  <si>
    <t>Periode</t>
  </si>
  <si>
    <t>Pct. af 1 generation:</t>
  </si>
  <si>
    <t>År</t>
  </si>
  <si>
    <t>DGR bon 1</t>
  </si>
  <si>
    <t>1. generation (CO2):</t>
  </si>
  <si>
    <t>Foryngelse 1</t>
  </si>
  <si>
    <t>Foryngelsespct.</t>
  </si>
  <si>
    <t>Foryngelse 2</t>
  </si>
  <si>
    <t>Foryngelse 3</t>
  </si>
  <si>
    <t>Total:</t>
  </si>
  <si>
    <t>Foryngelse - 0</t>
  </si>
  <si>
    <t>Foryngelse - 5</t>
  </si>
  <si>
    <t>Foryngelse - 10</t>
  </si>
  <si>
    <t>Foryngelse - 15</t>
  </si>
  <si>
    <t>Foryngelse - 20</t>
  </si>
  <si>
    <t>Foryngelse - 25</t>
  </si>
  <si>
    <t>Foryngelse - 30</t>
  </si>
  <si>
    <t>Foryngelse - 35</t>
  </si>
  <si>
    <t>Foryngelse - 40</t>
  </si>
  <si>
    <t>Foryngelse - 45</t>
  </si>
  <si>
    <t>Foryngelse - 50</t>
  </si>
  <si>
    <t>Foryngelse - 55</t>
  </si>
  <si>
    <t>Foryngelse - 60</t>
  </si>
  <si>
    <t>Foryngelse - 65</t>
  </si>
  <si>
    <t>Foryngelse - 70</t>
  </si>
  <si>
    <t>Foryngelse - 75</t>
  </si>
  <si>
    <t>Foryngelse - 80</t>
  </si>
  <si>
    <t>Foryngelse - 85</t>
  </si>
  <si>
    <t>Foryngelse - 90</t>
  </si>
  <si>
    <t>Foryngelse - 95</t>
  </si>
  <si>
    <t>Foryngelse - 100</t>
  </si>
  <si>
    <t>Foryngelse - 105</t>
  </si>
  <si>
    <t>Foryngelse - 110</t>
  </si>
  <si>
    <t>Foryngelse - 115</t>
  </si>
  <si>
    <t>Foryngelse - 120</t>
  </si>
  <si>
    <t>Foryngelse - 125</t>
  </si>
  <si>
    <t>Foryngelse - 130</t>
  </si>
  <si>
    <t>Foryngelse - 135</t>
  </si>
  <si>
    <t>Foryngelse - 140</t>
  </si>
  <si>
    <t>Foryngelse - 145</t>
  </si>
  <si>
    <t>Foryngelse - 150</t>
  </si>
  <si>
    <t>Foryngelse - 155</t>
  </si>
  <si>
    <t>Foryngelse - 160</t>
  </si>
  <si>
    <t>Foryngelse - 165</t>
  </si>
  <si>
    <t>Foryngelse - 170</t>
  </si>
  <si>
    <t>Foryngelse - 175</t>
  </si>
  <si>
    <t>Foryngelse - 180</t>
  </si>
  <si>
    <t>Foryngelse - 185</t>
  </si>
  <si>
    <t>Foryngelse - 190</t>
  </si>
  <si>
    <t>Foryngelse - 195</t>
  </si>
  <si>
    <t>Foryngelse - 200</t>
  </si>
  <si>
    <t>BØG - bon 3</t>
  </si>
  <si>
    <t>DGR - Bon 1</t>
  </si>
  <si>
    <t>DGR - Bon 3</t>
  </si>
  <si>
    <t>DGR bon 3</t>
  </si>
  <si>
    <t>EG bon 3</t>
  </si>
  <si>
    <t>EG bon 1</t>
  </si>
  <si>
    <t>BØG bon 3</t>
  </si>
  <si>
    <t>BØG bon 1</t>
  </si>
  <si>
    <t xml:space="preserve">Kulstofbinding i lager (tons CO2 eq pr. ha pr. år): </t>
  </si>
  <si>
    <t>EG - bon 3</t>
  </si>
  <si>
    <t>DGR - bon 3</t>
  </si>
  <si>
    <t>85-90</t>
  </si>
  <si>
    <t>101-105</t>
  </si>
  <si>
    <t>106-110</t>
  </si>
  <si>
    <t>111-115</t>
  </si>
  <si>
    <t>115-120</t>
  </si>
  <si>
    <t>121-125</t>
  </si>
  <si>
    <t>125-130</t>
  </si>
  <si>
    <t>131-135</t>
  </si>
  <si>
    <t>136-140</t>
  </si>
  <si>
    <t>141-145</t>
  </si>
  <si>
    <t>146-150</t>
  </si>
  <si>
    <t>151-155</t>
  </si>
  <si>
    <t>155-160</t>
  </si>
  <si>
    <t>161-165</t>
  </si>
  <si>
    <t>166-170</t>
  </si>
  <si>
    <t>171-175</t>
  </si>
  <si>
    <t>175-180</t>
  </si>
  <si>
    <t>181-185</t>
  </si>
  <si>
    <t>185-190</t>
  </si>
  <si>
    <t>191-195</t>
  </si>
  <si>
    <t>196-200</t>
  </si>
  <si>
    <t>1-5</t>
  </si>
  <si>
    <t>Ingen model</t>
  </si>
  <si>
    <t>Varig - binding</t>
  </si>
  <si>
    <t>Addtionalitet</t>
  </si>
  <si>
    <t>Hovedtræarter</t>
  </si>
  <si>
    <t>ÆR</t>
  </si>
  <si>
    <t>LIN</t>
  </si>
  <si>
    <t>KIR</t>
  </si>
  <si>
    <t>REL</t>
  </si>
  <si>
    <t>ALØ</t>
  </si>
  <si>
    <t>VÆR</t>
  </si>
  <si>
    <t>KRA</t>
  </si>
  <si>
    <t>ANÅ</t>
  </si>
  <si>
    <t>UBV</t>
  </si>
  <si>
    <t>MAR</t>
  </si>
  <si>
    <t>ENG</t>
  </si>
  <si>
    <t>LÆ</t>
  </si>
  <si>
    <t>VEJ</t>
  </si>
  <si>
    <t>Startår:</t>
  </si>
  <si>
    <t>Areal i alt:</t>
  </si>
  <si>
    <t>CO2 - optag - additionel:</t>
  </si>
  <si>
    <t>CO2 - optag - ikke additionel:</t>
  </si>
  <si>
    <t>EG - bon 2</t>
  </si>
  <si>
    <t>DGR - Bon 2</t>
  </si>
  <si>
    <t>BØG - bon 2</t>
  </si>
  <si>
    <t>RGR - bon 1</t>
  </si>
  <si>
    <t>RGR - bon 2</t>
  </si>
  <si>
    <t>RGR - bon 3</t>
  </si>
  <si>
    <t>SGR - bon 1</t>
  </si>
  <si>
    <t>SGR - bon 2</t>
  </si>
  <si>
    <t>SGR - bon 3</t>
  </si>
  <si>
    <t>ÆGR - bon 1</t>
  </si>
  <si>
    <t>ÆGR - bon 2</t>
  </si>
  <si>
    <t>ÆGR - bon 3</t>
  </si>
  <si>
    <t>BØG bon 2</t>
  </si>
  <si>
    <t>EG bon 2</t>
  </si>
  <si>
    <t>DGR bon 2</t>
  </si>
  <si>
    <t>DGR - bon 2</t>
  </si>
  <si>
    <t>Litter og dødt ved</t>
  </si>
  <si>
    <t>Jordbund</t>
  </si>
  <si>
    <t>Varig binding</t>
  </si>
  <si>
    <t>SKF</t>
  </si>
  <si>
    <t>SKF - bon 2</t>
  </si>
  <si>
    <t>CO2-lager (efter hugst)</t>
  </si>
  <si>
    <t>CO2-lager (Gns - før og efter hugst)</t>
  </si>
  <si>
    <t>Ny skov og natur</t>
  </si>
  <si>
    <t>Eksisterende skov og natur</t>
  </si>
  <si>
    <t>Øvrige arealer</t>
  </si>
  <si>
    <t>Modelusikkerhed</t>
  </si>
  <si>
    <t>Buffer:</t>
  </si>
  <si>
    <t>Modelusikkerhed:</t>
  </si>
  <si>
    <t>Fradrag i alt</t>
  </si>
  <si>
    <t>Hugststyrke:</t>
  </si>
  <si>
    <t>Vedmasseniveau</t>
  </si>
  <si>
    <t>BØG - bon 4</t>
  </si>
  <si>
    <t>BØG bon 4</t>
  </si>
  <si>
    <t>EG - bon 4</t>
  </si>
  <si>
    <t>EG bon 4</t>
  </si>
  <si>
    <t>DGR - Bon 4</t>
  </si>
  <si>
    <t>DGR bon 4</t>
  </si>
  <si>
    <t>RGR - bon 4</t>
  </si>
  <si>
    <t>FEJL</t>
  </si>
  <si>
    <t>SGR - bon 4</t>
  </si>
  <si>
    <t>ÆGR - bon 4</t>
  </si>
  <si>
    <t>DGR - bon 4</t>
  </si>
  <si>
    <r>
      <t>CO</t>
    </r>
    <r>
      <rPr>
        <b/>
        <vertAlign val="subscript"/>
        <sz val="10"/>
        <color theme="4" tint="-0.499984740745262"/>
        <rFont val="Arial"/>
        <family val="2"/>
      </rPr>
      <t>2</t>
    </r>
    <r>
      <rPr>
        <b/>
        <sz val="10"/>
        <color theme="4" tint="-0.499984740745262"/>
        <rFont val="Arial"/>
        <family val="2"/>
      </rPr>
      <t>-binding i jordbund (ja/nej)</t>
    </r>
  </si>
  <si>
    <t>Binding i jordbund</t>
  </si>
  <si>
    <t>Nej</t>
  </si>
  <si>
    <t>Ja</t>
  </si>
  <si>
    <t>Projekt periode:</t>
  </si>
  <si>
    <t xml:space="preserve">GNS per år fra år 0-100 </t>
  </si>
  <si>
    <t xml:space="preserve">sum </t>
  </si>
  <si>
    <r>
      <t>CO</t>
    </r>
    <r>
      <rPr>
        <b/>
        <vertAlign val="subscript"/>
        <sz val="10"/>
        <color theme="1"/>
        <rFont val="Arial"/>
        <family val="2"/>
      </rPr>
      <t>2</t>
    </r>
    <r>
      <rPr>
        <b/>
        <sz val="10"/>
        <color theme="1"/>
        <rFont val="Arial"/>
        <family val="2"/>
      </rPr>
      <t xml:space="preserve"> effekt til buffer pulje i 5 års intervaller  </t>
    </r>
  </si>
  <si>
    <t>ÆR - bon 1</t>
  </si>
  <si>
    <t>ÆR - bon 2</t>
  </si>
  <si>
    <t>ÆR - bon 3</t>
  </si>
  <si>
    <t>ÆR - bon 4</t>
  </si>
  <si>
    <t>Bev-%</t>
  </si>
  <si>
    <t>ÆR bon 1</t>
  </si>
  <si>
    <t>ÆR bon 2</t>
  </si>
  <si>
    <t>ÆR bon 3</t>
  </si>
  <si>
    <t>ÆR bon 4</t>
  </si>
  <si>
    <t>GRA - bon 1</t>
  </si>
  <si>
    <t>GRA - bon 2</t>
  </si>
  <si>
    <t>GRA - bon 3</t>
  </si>
  <si>
    <t>SKF - bon 1</t>
  </si>
  <si>
    <t>SKF - bon 3</t>
  </si>
  <si>
    <t>Naturlig tilgroning - mange frøkilder</t>
  </si>
  <si>
    <t>Naturlig tilgroning - få frøkilder</t>
  </si>
  <si>
    <t>Skovbryn (Lav)</t>
  </si>
  <si>
    <t>1a</t>
  </si>
  <si>
    <t>LØV - valgfri</t>
  </si>
  <si>
    <t>Småtræer</t>
  </si>
  <si>
    <t>Buske</t>
  </si>
  <si>
    <t>Valgfri</t>
  </si>
  <si>
    <t>2a</t>
  </si>
  <si>
    <t>Skovbryn (Middel)</t>
  </si>
  <si>
    <t>Skovbryn (Høj)</t>
  </si>
  <si>
    <t>2b</t>
  </si>
  <si>
    <t>EG/SKF (Lav)</t>
  </si>
  <si>
    <t>3a</t>
  </si>
  <si>
    <t>NÅL - valgfri</t>
  </si>
  <si>
    <t>3b</t>
  </si>
  <si>
    <t>EG/SKF (Middel)</t>
  </si>
  <si>
    <t>4a</t>
  </si>
  <si>
    <t>EG/ALØ (Middel)</t>
  </si>
  <si>
    <t>4b</t>
  </si>
  <si>
    <t>EG/ALØ (Høj)</t>
  </si>
  <si>
    <t>5a</t>
  </si>
  <si>
    <t>BØG/ALØ (Lav)</t>
  </si>
  <si>
    <t>5b</t>
  </si>
  <si>
    <t>BØG/ALØ (Middel)</t>
  </si>
  <si>
    <t>5c</t>
  </si>
  <si>
    <t>BØG/ALØ (Høj)</t>
  </si>
  <si>
    <t>6a</t>
  </si>
  <si>
    <t>BØG/NÅL (Lav)</t>
  </si>
  <si>
    <t>6b</t>
  </si>
  <si>
    <t>BØG/NÅL (Middel)</t>
  </si>
  <si>
    <t>6c</t>
  </si>
  <si>
    <t>BØG/NÅL (Høj)</t>
  </si>
  <si>
    <t>7a</t>
  </si>
  <si>
    <t>ÆR/SPIDSLØN</t>
  </si>
  <si>
    <t>ÆR/SPIDSLØN (Middel)</t>
  </si>
  <si>
    <t>7b</t>
  </si>
  <si>
    <t>ÆR/SPIDSLØN (Høj)</t>
  </si>
  <si>
    <t>RØDEL (lav/middel/høj)</t>
  </si>
  <si>
    <t>BIR, EG, ASK, PIL, HÆG</t>
  </si>
  <si>
    <t>BIRK (lav/middel/høj)</t>
  </si>
  <si>
    <t>REL, EG, PIL, RØN</t>
  </si>
  <si>
    <t>10a</t>
  </si>
  <si>
    <t>NÅL - Valgfri</t>
  </si>
  <si>
    <t>ANDET LØV (Middel)</t>
  </si>
  <si>
    <t>10b</t>
  </si>
  <si>
    <t>ANDET LØV (Høj)</t>
  </si>
  <si>
    <t>11a</t>
  </si>
  <si>
    <t>DOUGLAS (Lav)</t>
  </si>
  <si>
    <t>NÅL - valgfrit</t>
  </si>
  <si>
    <t>LØV - valgfrit</t>
  </si>
  <si>
    <t>11b</t>
  </si>
  <si>
    <t>DOUGLAS (Middel)</t>
  </si>
  <si>
    <t>11c</t>
  </si>
  <si>
    <t>DOUGLAS (Høj)</t>
  </si>
  <si>
    <t>12a</t>
  </si>
  <si>
    <t>GRANDIS (Lav)</t>
  </si>
  <si>
    <t>12b</t>
  </si>
  <si>
    <t>12c</t>
  </si>
  <si>
    <t>GRANDIS (Høj)</t>
  </si>
  <si>
    <t>GRANDIS (Middel)</t>
  </si>
  <si>
    <t>13a</t>
  </si>
  <si>
    <t>ÆDELGRAN (Lav)</t>
  </si>
  <si>
    <t>ÆDELGRAN (Middel)</t>
  </si>
  <si>
    <t>13b</t>
  </si>
  <si>
    <t>13c</t>
  </si>
  <si>
    <t>ÆDELGRAN (Høj)</t>
  </si>
  <si>
    <t>14a</t>
  </si>
  <si>
    <t>SKOVFYR (Lav)</t>
  </si>
  <si>
    <t>14b</t>
  </si>
  <si>
    <t>SKOVFYR (Middel)</t>
  </si>
  <si>
    <t>15a</t>
  </si>
  <si>
    <t>RØDGRAN (Lav)</t>
  </si>
  <si>
    <t>15b</t>
  </si>
  <si>
    <t>RØDGRAN (Middel)</t>
  </si>
  <si>
    <t>15c</t>
  </si>
  <si>
    <t>RØDGRAN (Høj)</t>
  </si>
  <si>
    <t>16a</t>
  </si>
  <si>
    <t>SITKA (Lav)</t>
  </si>
  <si>
    <t>16b</t>
  </si>
  <si>
    <t>SITKA (Middel)</t>
  </si>
  <si>
    <t>16c</t>
  </si>
  <si>
    <t>SITKA (Høj)</t>
  </si>
  <si>
    <t>17a</t>
  </si>
  <si>
    <t>LÆRK (Lav)</t>
  </si>
  <si>
    <t>17b</t>
  </si>
  <si>
    <t>LÆRK (Middel)</t>
  </si>
  <si>
    <t>17c</t>
  </si>
  <si>
    <t>LÆRK (Høj)</t>
  </si>
  <si>
    <t>18a</t>
  </si>
  <si>
    <t>Græsningsskov (Lav)</t>
  </si>
  <si>
    <t>REL/BIR</t>
  </si>
  <si>
    <t>18b</t>
  </si>
  <si>
    <t>18c</t>
  </si>
  <si>
    <t>Græsningsskov (Høj)</t>
  </si>
  <si>
    <t>Græsningsskov (Middel)</t>
  </si>
  <si>
    <t>19a</t>
  </si>
  <si>
    <t>Skoveng m. tilplantning (lav)</t>
  </si>
  <si>
    <t>19b</t>
  </si>
  <si>
    <t>Skoveng m. tilplantning (Middel)</t>
  </si>
  <si>
    <t>Skoveng m. tilplantning (Høj)</t>
  </si>
  <si>
    <t>19c</t>
  </si>
  <si>
    <t>20a</t>
  </si>
  <si>
    <t>Naturlig tilgroning/Urørt (Lav)</t>
  </si>
  <si>
    <t>Naturlig succesion</t>
  </si>
  <si>
    <t>20b</t>
  </si>
  <si>
    <t>Naturlig tilgroning/Urørt (Middel)</t>
  </si>
  <si>
    <t>20c</t>
  </si>
  <si>
    <t>Naturlig tilgroning/Urørt (Høj)</t>
  </si>
  <si>
    <t>Resultater på bevoksningsniveau:</t>
  </si>
  <si>
    <t>Kulturmodel</t>
  </si>
  <si>
    <t>Levende biomasse
(stamme, grene, rødder)</t>
  </si>
  <si>
    <t>Binding pr. ha samlet</t>
  </si>
  <si>
    <t>Binding i alt</t>
  </si>
  <si>
    <r>
      <t>CO</t>
    </r>
    <r>
      <rPr>
        <b/>
        <vertAlign val="subscript"/>
        <sz val="10"/>
        <color theme="4" tint="-0.499984740745262"/>
        <rFont val="Arial"/>
        <family val="2"/>
      </rPr>
      <t>2</t>
    </r>
    <r>
      <rPr>
        <b/>
        <sz val="10"/>
        <color theme="4" tint="-0.499984740745262"/>
        <rFont val="Arial"/>
        <family val="2"/>
      </rPr>
      <t>-binding i jordbund medregnes (ja/nej)</t>
    </r>
  </si>
  <si>
    <t>Vedvarende/permanent græs</t>
  </si>
  <si>
    <t>I alt</t>
  </si>
  <si>
    <t xml:space="preserve">Tons CO2 eq i levende biomasse: </t>
  </si>
  <si>
    <t xml:space="preserve">Tons CO2 eq i jordbund: </t>
  </si>
  <si>
    <t xml:space="preserve">Tons CO2 eq i dødt ved og litterjordbund: </t>
  </si>
  <si>
    <t>Medregn binding i dødt ved og Litter</t>
  </si>
  <si>
    <t>Mellemregning til Dødt ved og Litter</t>
  </si>
  <si>
    <t>Nuværende arealanvendelse</t>
  </si>
  <si>
    <r>
      <t>Tons CO</t>
    </r>
    <r>
      <rPr>
        <vertAlign val="subscript"/>
        <sz val="11"/>
        <color theme="1"/>
        <rFont val="Arial"/>
        <family val="2"/>
      </rPr>
      <t>2</t>
    </r>
    <r>
      <rPr>
        <sz val="11"/>
        <color theme="1"/>
        <rFont val="Arial"/>
        <family val="2"/>
      </rPr>
      <t xml:space="preserve"> æk pr. ha</t>
    </r>
  </si>
  <si>
    <r>
      <t>Tons CO</t>
    </r>
    <r>
      <rPr>
        <vertAlign val="subscript"/>
        <sz val="11"/>
        <color theme="1"/>
        <rFont val="Arial"/>
        <family val="2"/>
      </rPr>
      <t>2</t>
    </r>
    <r>
      <rPr>
        <sz val="11"/>
        <color theme="1"/>
        <rFont val="Arial"/>
        <family val="2"/>
      </rPr>
      <t xml:space="preserve"> æk ialt</t>
    </r>
  </si>
  <si>
    <r>
      <t>Resultat af CO</t>
    </r>
    <r>
      <rPr>
        <b/>
        <u/>
        <vertAlign val="subscript"/>
        <sz val="20"/>
        <color theme="1"/>
        <rFont val="Arial"/>
        <family val="2"/>
      </rPr>
      <t>2</t>
    </r>
    <r>
      <rPr>
        <b/>
        <u/>
        <sz val="20"/>
        <color theme="1"/>
        <rFont val="Arial"/>
        <family val="2"/>
      </rPr>
      <t>-beregning - sammendrag:</t>
    </r>
  </si>
  <si>
    <t>Telefon:</t>
  </si>
  <si>
    <t>Areal (ha):</t>
  </si>
  <si>
    <t>Kvitteringsnummer:</t>
  </si>
  <si>
    <t>Kontaktperson</t>
  </si>
  <si>
    <t>Telefon</t>
  </si>
  <si>
    <t xml:space="preserve">Buffer i perioden (per ha) </t>
  </si>
  <si>
    <t>Aldersinterval hvor varig binding opnås (år):</t>
  </si>
  <si>
    <t>Intterval hvor varig binding opnås</t>
  </si>
  <si>
    <t>Grafdata:</t>
  </si>
  <si>
    <r>
      <t>Projekteret CO</t>
    </r>
    <r>
      <rPr>
        <b/>
        <vertAlign val="subscript"/>
        <sz val="14"/>
        <color rgb="FF000000"/>
        <rFont val="Arial"/>
        <family val="2"/>
      </rPr>
      <t>2</t>
    </r>
    <r>
      <rPr>
        <b/>
        <sz val="14"/>
        <color rgb="FF000000"/>
        <rFont val="Arial"/>
        <family val="2"/>
      </rPr>
      <t xml:space="preserve"> effekter i 5 års perioderne </t>
    </r>
  </si>
  <si>
    <t>Data til graf:</t>
  </si>
  <si>
    <t>Dødt ved</t>
  </si>
  <si>
    <t>Litterlag</t>
  </si>
  <si>
    <t>I alt - tons CO2 eq/ha</t>
  </si>
  <si>
    <t>0-10</t>
  </si>
  <si>
    <t>10-20</t>
  </si>
  <si>
    <t>20-30</t>
  </si>
  <si>
    <t>30-40</t>
  </si>
  <si>
    <t>40-100</t>
  </si>
  <si>
    <t>Dødt ved tons CO2 eq/ha</t>
  </si>
  <si>
    <t>Litterlag tons CO2 eq/ha</t>
  </si>
  <si>
    <t>Data til model:</t>
  </si>
  <si>
    <t>Oversigt over Kulturmodeller for Klimaskovfondens skovrejsningsprojekter</t>
  </si>
  <si>
    <t>Kan anvendes på</t>
  </si>
  <si>
    <t>Høj</t>
  </si>
  <si>
    <t>Middel</t>
  </si>
  <si>
    <t>Lav</t>
  </si>
  <si>
    <t>Indblandingspct.</t>
  </si>
  <si>
    <t>CO2-beregning - anvendt tilvækstmodel:</t>
  </si>
  <si>
    <t>Bemærkning:</t>
  </si>
  <si>
    <t xml:space="preserve">Skovbryn (lav) </t>
  </si>
  <si>
    <t>x</t>
  </si>
  <si>
    <t>20-40%</t>
  </si>
  <si>
    <t>10-20%</t>
  </si>
  <si>
    <t>Vælges blandt hjemmehørende arter på træartslisten</t>
  </si>
  <si>
    <t>0-20%</t>
  </si>
  <si>
    <t>10-30%</t>
  </si>
  <si>
    <t>Vælges blandt hjemmehørende småtræarter på træartslisten</t>
  </si>
  <si>
    <t>Vælges blandt buskarter på træartslisten</t>
  </si>
  <si>
    <t xml:space="preserve">Skovbryn (Middel/Høj) </t>
  </si>
  <si>
    <t>Vælges blandt hjemmehørende arter</t>
  </si>
  <si>
    <t>EG/SKF</t>
  </si>
  <si>
    <t>30-60%</t>
  </si>
  <si>
    <t>H-LÆR</t>
  </si>
  <si>
    <t>Bør plantes gruppe - eller holmevis for at de ikke overgror øvrige arter.</t>
  </si>
  <si>
    <t>EG/ALØ</t>
  </si>
  <si>
    <t>40-60%</t>
  </si>
  <si>
    <t>Vælges blandt hjemmehørende løvtræarter eller småtræarter</t>
  </si>
  <si>
    <t>0 - 10%</t>
  </si>
  <si>
    <t>BØG/ALØ</t>
  </si>
  <si>
    <t>BØG/NÅL</t>
  </si>
  <si>
    <t>RØDEL</t>
  </si>
  <si>
    <t>50-70%</t>
  </si>
  <si>
    <t>30-50%</t>
  </si>
  <si>
    <t>BIRK</t>
  </si>
  <si>
    <t>0-30%</t>
  </si>
  <si>
    <t>Vælges mellem - Lind, Fuglekirsebær, Valnød, Kastanje, Rødeg</t>
  </si>
  <si>
    <t>Indblandingsart/-arter - vælges blandt hjemmehørende arter</t>
  </si>
  <si>
    <t>0-10%</t>
  </si>
  <si>
    <t>DOUGLAS</t>
  </si>
  <si>
    <t>20-50%</t>
  </si>
  <si>
    <t>Andel af DGR er ved kulturanlæg relativt lavt - andel forøges gennem omdrift ved hugst</t>
  </si>
  <si>
    <t>Vælges blandt løvtræarter på artslisten - plantes i grupper/holme. Kan erstattes af LÆR</t>
  </si>
  <si>
    <t>GRANDIS</t>
  </si>
  <si>
    <t>ÆDELGRAN</t>
  </si>
  <si>
    <t>SKOVFYR</t>
  </si>
  <si>
    <t>RØDGRAN</t>
  </si>
  <si>
    <t>SITKA</t>
  </si>
  <si>
    <t>LÆRK</t>
  </si>
  <si>
    <t xml:space="preserve">Vælges blandt løvtræarter på artslisten - plantes i grupper/holme. </t>
  </si>
  <si>
    <t>Græsningsskov</t>
  </si>
  <si>
    <t>20-30%</t>
  </si>
  <si>
    <t xml:space="preserve">Vælges mellem hjemmehørende busk og træarter </t>
  </si>
  <si>
    <t>Skoveng m. tilplantning</t>
  </si>
  <si>
    <t>F.eks.: LIN, KIR, VAL, KAS, EG</t>
  </si>
  <si>
    <t>Naturlig tilgroning/Urørt</t>
  </si>
  <si>
    <t>NAT - mange frø</t>
  </si>
  <si>
    <t>NAT - få frø</t>
  </si>
  <si>
    <t>LØV - hjemmehørende</t>
  </si>
  <si>
    <t>0 - 30%</t>
  </si>
  <si>
    <t>Evt. ekstensiv suppleringsplantning med hjemmehørende arter</t>
  </si>
  <si>
    <t>Projekttitel:</t>
  </si>
  <si>
    <t>Bemærkning</t>
  </si>
  <si>
    <t>N3/N1 (GNS)</t>
  </si>
  <si>
    <r>
      <t>Eksisterende skov - Akk - CO</t>
    </r>
    <r>
      <rPr>
        <vertAlign val="subscript"/>
        <sz val="10"/>
        <color theme="1"/>
        <rFont val="Arial"/>
        <family val="2"/>
      </rPr>
      <t>2</t>
    </r>
    <r>
      <rPr>
        <sz val="10"/>
        <color theme="1"/>
        <rFont val="Arial"/>
        <family val="2"/>
      </rPr>
      <t xml:space="preserve"> lager - levenden biomasse (før buffer og modelusikkerhed)</t>
    </r>
  </si>
  <si>
    <t>Eksisterende skov - Akk - CO2 - effekt - jordbund (før buffer og modelusikkerhed)</t>
  </si>
  <si>
    <t>Eksisterende skov - Akk - CO2 - effekt - Litter og dødt ved (før buffer og modelusikkerhed)</t>
  </si>
  <si>
    <r>
      <t>Ny skov - Akk - CO</t>
    </r>
    <r>
      <rPr>
        <vertAlign val="subscript"/>
        <sz val="10"/>
        <color theme="1"/>
        <rFont val="Arial"/>
        <family val="2"/>
      </rPr>
      <t>2</t>
    </r>
    <r>
      <rPr>
        <sz val="10"/>
        <color theme="1"/>
        <rFont val="Arial"/>
        <family val="2"/>
      </rPr>
      <t xml:space="preserve"> lager - levenden biomasse (før buffer og modelusikkerhed)</t>
    </r>
  </si>
  <si>
    <t>Ny skov - Akk - CO2 - effekt - jordbund (før buffer og modelusikkerhed)</t>
  </si>
  <si>
    <t>Ny skov - Akk - CO2 - effekt - Litter og dødt ved (før buffer og modelusikkerhed)</t>
  </si>
  <si>
    <t>Ny skov - Akk. CO2-lager - ialt - ny skov (efter buffer og modelusikkerhed):</t>
  </si>
  <si>
    <t>Årlig tilvækst - CO2-lager - ny  skov - levenden biomasse (før buffer og modelusikkerhed)</t>
  </si>
  <si>
    <t>Årlig tilvækst - CO2-lager - ny  skov - jordbund (før buffer og modelusikkerhed)</t>
  </si>
  <si>
    <t>Årlig tilvækst - CO2-lager - ny  skov - dødt ved og litter (før buffer og modelusikkerhed)</t>
  </si>
  <si>
    <t>Årlig tilvækst - CO2-lager - eksisterende skov - levenden biomasse (før buffer og modelusikkerhed)</t>
  </si>
  <si>
    <t>Årlig tilvækst - CO2-lager - eksisterende skov - jordbund (før buffer og modelusikkerhed)</t>
  </si>
  <si>
    <t>Årlig tilvækst - CO2-lager - eksisterende  skov - dødt ved og litter (før buffer og modelusikkerhed)</t>
  </si>
  <si>
    <t>Årlig tilvækst - CO2-lager - i alt (ny og eksisterende skov) (før buffer og modelusikkerhed):</t>
  </si>
  <si>
    <t>Akk. CO2 lager i alt (ny og eksisterende skov) (før buffer)</t>
  </si>
  <si>
    <r>
      <t>Ny skov - Akk. CO</t>
    </r>
    <r>
      <rPr>
        <vertAlign val="subscript"/>
        <sz val="10"/>
        <color theme="1"/>
        <rFont val="Arial"/>
        <family val="2"/>
      </rPr>
      <t>2</t>
    </r>
    <r>
      <rPr>
        <sz val="10"/>
        <color theme="1"/>
        <rFont val="Arial"/>
        <family val="2"/>
      </rPr>
      <t>-lager - i alt - ny skov (før buffer og modelusikkerhed):</t>
    </r>
  </si>
  <si>
    <r>
      <t>Eksisterende skov - Akk. CO</t>
    </r>
    <r>
      <rPr>
        <vertAlign val="subscript"/>
        <sz val="10"/>
        <color theme="1"/>
        <rFont val="Arial"/>
        <family val="2"/>
      </rPr>
      <t>2</t>
    </r>
    <r>
      <rPr>
        <sz val="10"/>
        <color theme="1"/>
        <rFont val="Arial"/>
        <family val="2"/>
      </rPr>
      <t>-lager - i alt - ny skov (før buffer og model usikkerhed):</t>
    </r>
  </si>
  <si>
    <r>
      <t>Årlig tilvækst - CO</t>
    </r>
    <r>
      <rPr>
        <vertAlign val="subscript"/>
        <sz val="10"/>
        <color theme="1"/>
        <rFont val="Arial"/>
        <family val="2"/>
      </rPr>
      <t>2</t>
    </r>
    <r>
      <rPr>
        <sz val="10"/>
        <color theme="1"/>
        <rFont val="Arial"/>
        <family val="2"/>
      </rPr>
      <t>-lager - i alt i ny skov (før buffer og modelusikkerhed):</t>
    </r>
  </si>
  <si>
    <t>Årlig tilvækst - CO2-lager - ny skov (efter buffer og modelusikkerhed):</t>
  </si>
  <si>
    <r>
      <t>Årlig tilvækst - CO</t>
    </r>
    <r>
      <rPr>
        <vertAlign val="subscript"/>
        <sz val="10"/>
        <color theme="1"/>
        <rFont val="Arial"/>
        <family val="2"/>
      </rPr>
      <t>2</t>
    </r>
    <r>
      <rPr>
        <sz val="10"/>
        <color theme="1"/>
        <rFont val="Arial"/>
        <family val="2"/>
      </rPr>
      <t>-lager - i alt i eksisterende skov (før buffer og modelusikkerhed):</t>
    </r>
  </si>
  <si>
    <t>Heraf - ny skov og natur:</t>
  </si>
  <si>
    <t>Bevoks.-pct.</t>
  </si>
  <si>
    <r>
      <t>Forventet varig CO</t>
    </r>
    <r>
      <rPr>
        <b/>
        <vertAlign val="subscript"/>
        <sz val="19"/>
        <color theme="1"/>
        <rFont val="Arial"/>
        <family val="2"/>
      </rPr>
      <t>2</t>
    </r>
    <r>
      <rPr>
        <b/>
        <sz val="19"/>
        <color theme="1"/>
        <rFont val="Arial"/>
        <family val="2"/>
      </rPr>
      <t>-binding, der skal indtastes i ansøgning (t CO</t>
    </r>
    <r>
      <rPr>
        <b/>
        <vertAlign val="subscript"/>
        <sz val="19"/>
        <color theme="1"/>
        <rFont val="Arial"/>
        <family val="2"/>
      </rPr>
      <t>2</t>
    </r>
    <r>
      <rPr>
        <b/>
        <sz val="19"/>
        <color theme="1"/>
        <rFont val="Arial"/>
        <family val="2"/>
      </rPr>
      <t xml:space="preserve"> æk):</t>
    </r>
  </si>
  <si>
    <r>
      <t>CO</t>
    </r>
    <r>
      <rPr>
        <vertAlign val="subscript"/>
        <sz val="10"/>
        <color theme="1"/>
        <rFont val="Arial"/>
        <family val="2"/>
      </rPr>
      <t>2</t>
    </r>
    <r>
      <rPr>
        <sz val="10"/>
        <color theme="1"/>
        <rFont val="Arial"/>
        <family val="2"/>
      </rPr>
      <t>-binding i jordbund medregnes (ja/nej)</t>
    </r>
  </si>
  <si>
    <r>
      <t>CO</t>
    </r>
    <r>
      <rPr>
        <vertAlign val="subscript"/>
        <sz val="10"/>
        <color theme="1"/>
        <rFont val="Arial"/>
        <family val="2"/>
      </rPr>
      <t>2</t>
    </r>
    <r>
      <rPr>
        <sz val="10"/>
        <color theme="1"/>
        <rFont val="Arial"/>
        <family val="2"/>
      </rPr>
      <t>-binding i Litter og dødt ved medregnes (ja/nej)</t>
    </r>
  </si>
  <si>
    <t>Projekt - Kvitteringsnummer:</t>
  </si>
  <si>
    <t>Løv/Nål</t>
  </si>
  <si>
    <t>Andet</t>
  </si>
  <si>
    <t>Løv</t>
  </si>
  <si>
    <t>Nål</t>
  </si>
  <si>
    <t>Løv/nål</t>
  </si>
  <si>
    <t>Løv/nål - pct:</t>
  </si>
  <si>
    <t>Anden anvendelse</t>
  </si>
  <si>
    <t>Bevokset areal</t>
  </si>
  <si>
    <t>Ubevokset areal</t>
  </si>
  <si>
    <t>Løv/nål fordeling (bevokset areal):</t>
  </si>
  <si>
    <t>Overordnet arealfordeling på projektareal:</t>
  </si>
  <si>
    <t>Fordeling (%)</t>
  </si>
  <si>
    <t>Bevokset:</t>
  </si>
  <si>
    <t>Ubevokset:</t>
  </si>
  <si>
    <t>Overordnet arealfordeling:</t>
  </si>
  <si>
    <t>Fordeling - løv/nål på bevokset areal:</t>
  </si>
  <si>
    <t>Løv:</t>
  </si>
  <si>
    <t>Nål:</t>
  </si>
  <si>
    <t>Dato (udfyldt):</t>
  </si>
  <si>
    <t>Plan udarbejdet:</t>
  </si>
  <si>
    <r>
      <t>Varig additionel CO</t>
    </r>
    <r>
      <rPr>
        <b/>
        <vertAlign val="subscript"/>
        <sz val="13"/>
        <color theme="1"/>
        <rFont val="Arial"/>
        <family val="2"/>
      </rPr>
      <t>2</t>
    </r>
    <r>
      <rPr>
        <b/>
        <sz val="13"/>
        <color theme="1"/>
        <rFont val="Arial"/>
        <family val="2"/>
      </rPr>
      <t>-binding - i alt (t CO</t>
    </r>
    <r>
      <rPr>
        <b/>
        <vertAlign val="subscript"/>
        <sz val="13"/>
        <color theme="1"/>
        <rFont val="Arial"/>
        <family val="2"/>
      </rPr>
      <t>2</t>
    </r>
    <r>
      <rPr>
        <b/>
        <sz val="13"/>
        <color theme="1"/>
        <rFont val="Arial"/>
        <family val="2"/>
      </rPr>
      <t xml:space="preserve"> æk) - (før fradrag for buffer)</t>
    </r>
  </si>
  <si>
    <r>
      <t>Varig additionel CO</t>
    </r>
    <r>
      <rPr>
        <b/>
        <vertAlign val="subscript"/>
        <sz val="13"/>
        <color theme="1"/>
        <rFont val="Arial"/>
        <family val="2"/>
      </rPr>
      <t>2</t>
    </r>
    <r>
      <rPr>
        <b/>
        <sz val="13"/>
        <color theme="1"/>
        <rFont val="Arial"/>
        <family val="2"/>
      </rPr>
      <t>-binding, gns. pr. ha (t CO</t>
    </r>
    <r>
      <rPr>
        <b/>
        <vertAlign val="subscript"/>
        <sz val="13"/>
        <color theme="1"/>
        <rFont val="Arial"/>
        <family val="2"/>
      </rPr>
      <t>2</t>
    </r>
    <r>
      <rPr>
        <b/>
        <sz val="13"/>
        <color theme="1"/>
        <rFont val="Arial"/>
        <family val="2"/>
      </rPr>
      <t xml:space="preserve"> æk/ha) - (før fradrag for buffer)</t>
    </r>
  </si>
  <si>
    <r>
      <t>Varig additionel CO</t>
    </r>
    <r>
      <rPr>
        <b/>
        <vertAlign val="subscript"/>
        <sz val="13"/>
        <color theme="1"/>
        <rFont val="Arial"/>
        <family val="2"/>
      </rPr>
      <t>2</t>
    </r>
    <r>
      <rPr>
        <b/>
        <sz val="13"/>
        <color theme="1"/>
        <rFont val="Arial"/>
        <family val="2"/>
      </rPr>
      <t>-binding - i alt (t CO</t>
    </r>
    <r>
      <rPr>
        <b/>
        <vertAlign val="subscript"/>
        <sz val="13"/>
        <color theme="1"/>
        <rFont val="Arial"/>
        <family val="2"/>
      </rPr>
      <t>2</t>
    </r>
    <r>
      <rPr>
        <b/>
        <sz val="13"/>
        <color theme="1"/>
        <rFont val="Arial"/>
        <family val="2"/>
      </rPr>
      <t xml:space="preserve"> æk) - (efter fradrag for buffer)</t>
    </r>
  </si>
  <si>
    <r>
      <t>Varig additionel CO</t>
    </r>
    <r>
      <rPr>
        <b/>
        <vertAlign val="subscript"/>
        <sz val="13"/>
        <color theme="1"/>
        <rFont val="Arial"/>
        <family val="2"/>
      </rPr>
      <t>2</t>
    </r>
    <r>
      <rPr>
        <b/>
        <sz val="13"/>
        <color theme="1"/>
        <rFont val="Arial"/>
        <family val="2"/>
      </rPr>
      <t>-binding, gns. pr. ha (t CO</t>
    </r>
    <r>
      <rPr>
        <b/>
        <vertAlign val="subscript"/>
        <sz val="13"/>
        <color theme="1"/>
        <rFont val="Arial"/>
        <family val="2"/>
      </rPr>
      <t>2</t>
    </r>
    <r>
      <rPr>
        <b/>
        <sz val="13"/>
        <color theme="1"/>
        <rFont val="Arial"/>
        <family val="2"/>
      </rPr>
      <t xml:space="preserve"> æk/ha) - (efter fradrag for buffer)</t>
    </r>
  </si>
  <si>
    <r>
      <t>CO</t>
    </r>
    <r>
      <rPr>
        <b/>
        <vertAlign val="subscript"/>
        <sz val="10"/>
        <color theme="1"/>
        <rFont val="Arial"/>
        <family val="2"/>
      </rPr>
      <t>2</t>
    </r>
    <r>
      <rPr>
        <b/>
        <sz val="10"/>
        <color theme="1"/>
        <rFont val="Arial"/>
        <family val="2"/>
      </rPr>
      <t xml:space="preserve"> effekt i perioden - ny skov efter buffer er fratrukket </t>
    </r>
  </si>
  <si>
    <r>
      <t>CO</t>
    </r>
    <r>
      <rPr>
        <b/>
        <vertAlign val="subscript"/>
        <sz val="11"/>
        <color theme="1"/>
        <rFont val="Calibri"/>
        <family val="2"/>
        <scheme val="minor"/>
      </rPr>
      <t>2</t>
    </r>
    <r>
      <rPr>
        <b/>
        <sz val="11"/>
        <color theme="1"/>
        <rFont val="Calibri"/>
        <family val="2"/>
        <scheme val="minor"/>
      </rPr>
      <t xml:space="preserve"> effekt i perioden, - ny skov efter buffer er fra trukket (per ha)</t>
    </r>
  </si>
  <si>
    <t>Langsigtet varig CO2-binding (før fradrag for buffer)</t>
  </si>
  <si>
    <t>Langsigtet varig binding (Efter buffer)</t>
  </si>
  <si>
    <t>Langsigtet varig binding (før buffer)</t>
  </si>
  <si>
    <t>Akk. CO2-lager - ialt (efter buffer):</t>
  </si>
  <si>
    <t>Akk - CO2 lager - levenden biomasse (før buffer)</t>
  </si>
  <si>
    <t>Akk - CO2 - effekt - Litter og dødt ved (før buffer)</t>
  </si>
  <si>
    <t>Akk - CO2 - effekt - jordbund (før buffer)</t>
  </si>
  <si>
    <t>Ansøgningsrunder</t>
  </si>
  <si>
    <t>Ansøgningsrunde 1, 2022</t>
  </si>
  <si>
    <t>Ansøgningsrunde 2, 2022</t>
  </si>
  <si>
    <t>Ansøgningsrunde</t>
  </si>
  <si>
    <t>Hjemmehørende</t>
  </si>
  <si>
    <t>ANDET LØV (Lav)</t>
  </si>
  <si>
    <t>10c</t>
  </si>
  <si>
    <t>Hjemmehørende (Areal)</t>
  </si>
  <si>
    <t>Hjemmehørende andel:</t>
  </si>
  <si>
    <t>Andel  (%)</t>
  </si>
  <si>
    <t>Andel hjemmehørende:</t>
  </si>
  <si>
    <t>Ansøgningsrunde:</t>
  </si>
  <si>
    <t>Projekt-Kvitteringsnummer:</t>
  </si>
  <si>
    <t>Ansøgningsrunde 3, 2023</t>
  </si>
  <si>
    <t>Andel hjemmehørende på bevokset areal*:</t>
  </si>
  <si>
    <t>Løv/nål - fordeling på bevokset areal*:</t>
  </si>
  <si>
    <t>* Fordeling mellem løv/nål og andel af hjemmehørende træarter er defineret på baggrund af kulturmodellens hovedtræart.</t>
  </si>
  <si>
    <t>ÆR- bon 3</t>
  </si>
  <si>
    <t>Andel Skovbryn på bevokset areal*:</t>
  </si>
  <si>
    <t>Skovbryn</t>
  </si>
  <si>
    <t xml:space="preserve">Skovbryn (areal) </t>
  </si>
  <si>
    <t xml:space="preserve">Skovbryn </t>
  </si>
  <si>
    <t xml:space="preserve">Skovbryn andel </t>
  </si>
  <si>
    <t>dd-mm-år</t>
  </si>
  <si>
    <t>Kulturmodellerne skal ses i sammenhæng med Klimaskovfondens gældende kriterier for skovrejsning.</t>
  </si>
  <si>
    <t>Ansøgningsrunde 5, 2024</t>
  </si>
  <si>
    <t>Modelversion: Version 2.0, marts 2024</t>
  </si>
  <si>
    <t>NGR-jul (lav)</t>
  </si>
  <si>
    <t>NGR-jul (middel)</t>
  </si>
  <si>
    <t>NGR-jul (høj)</t>
  </si>
  <si>
    <t>Lister til valg af indblandingsprocent:</t>
  </si>
  <si>
    <t>Hjælpetræart:</t>
  </si>
  <si>
    <t>Evt. forkultur af juletræer:</t>
  </si>
  <si>
    <t>Juletræer (NGR)</t>
  </si>
  <si>
    <t>Valg af</t>
  </si>
  <si>
    <t>indblandingspct.</t>
  </si>
  <si>
    <t>Mulig interval</t>
  </si>
  <si>
    <t>Ansøgningsrunde 4, 2023</t>
  </si>
  <si>
    <t>Naturlig tilgroning/Dyrket</t>
  </si>
  <si>
    <t>Evt. ekstensiv suppleringsplantning med lokalitetstilpassede løvtræarter</t>
  </si>
  <si>
    <t>21a</t>
  </si>
  <si>
    <t>Naturlig tilgroning/Dyrket (Lav)</t>
  </si>
  <si>
    <t>Naturlig tilgroning/Dyrket (Middel)</t>
  </si>
  <si>
    <t>Naturlig tilgroning/Dyrket (Høj)</t>
  </si>
  <si>
    <t>21b</t>
  </si>
  <si>
    <t>21c</t>
  </si>
  <si>
    <t>Naturlig tilgroning -dyrket - mange frøkilder</t>
  </si>
  <si>
    <t>Naturlig tilgroning -dyrket - få frøkilder</t>
  </si>
  <si>
    <t>Nåletræ er ikke tilladt i skovbryn</t>
  </si>
  <si>
    <t>0 - 40%</t>
  </si>
  <si>
    <t>Tidligere juletræerne kan erstatte NÅL-valgfri, men ikke kombineres så den samlede andel af nål overstiger 40%</t>
  </si>
  <si>
    <t>Tidligere juletræerne kan erstatte NÅL-valgfri, men ikke kombineres så den samlede andel af nål overstiger 10%</t>
  </si>
  <si>
    <t>Tidligere juletræerne kan erstatte NÅL-valgfri, men ikke kombineres så den samlede andel af nål overstiger 30%</t>
  </si>
  <si>
    <t>Tidligere juletræerne kan erstatte NÅL-valgfri, men ikke kombineres så den samlede andel af nål overstiger 60%</t>
  </si>
  <si>
    <t>0-50%</t>
  </si>
  <si>
    <t>70-100%</t>
  </si>
  <si>
    <t>60-100%</t>
  </si>
  <si>
    <t>Kan erstattes af tidligere juletræer på arealet.</t>
  </si>
  <si>
    <t>Evt. ekstensiv suppleringsplant. med lokalitetstilpassede nåletræarter.  Kan erstattes af tidligere juletræer.</t>
  </si>
  <si>
    <t>Mulighed for indblanding af lokalitetstilpassede nåletræsarter i grupper/holme. Kan erstattes af tidligere juletræer.</t>
  </si>
  <si>
    <t>Tidligere juletræerne kan erstatte NÅL-valgfri, men ikke kombineres så den samlede andel af nål overstiger 50%</t>
  </si>
  <si>
    <t>0-60%</t>
  </si>
  <si>
    <t>Juletræer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</si>
</sst>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00\ _€_-;\-* #,##0.00\ _€_-;_-* &quot;-&quot;??\ _€_-;_-@_-"/>
    <numFmt numFmtId="166" formatCode="#,##0_ ;\-#,##0\ "/>
    <numFmt numFmtId="167" formatCode="_-* #,##0_-;\-* #,##0_-;_-* &quot;-&quot;??_-;_-@_-"/>
    <numFmt numFmtId="168" formatCode="_-* #,##0.0_-;\-* #,##0.0_-;_-* &quot;-&quot;??_-;_-@_-"/>
  </numFmts>
  <fonts count="52"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u/>
      <sz val="11"/>
      <color theme="10"/>
      <name val="Calibri"/>
      <family val="2"/>
      <scheme val="minor"/>
    </font>
    <font>
      <b/>
      <u/>
      <sz val="18"/>
      <color theme="1"/>
      <name val="Arial"/>
      <family val="2"/>
    </font>
    <font>
      <sz val="11"/>
      <color theme="1"/>
      <name val="Arial"/>
      <family val="2"/>
    </font>
    <font>
      <b/>
      <sz val="11"/>
      <color theme="1"/>
      <name val="Arial"/>
      <family val="2"/>
    </font>
    <font>
      <b/>
      <u/>
      <sz val="11"/>
      <color theme="1"/>
      <name val="Arial"/>
      <family val="2"/>
    </font>
    <font>
      <sz val="10"/>
      <color theme="1"/>
      <name val="Arial"/>
      <family val="2"/>
    </font>
    <font>
      <sz val="8"/>
      <color theme="1"/>
      <name val="Arial"/>
      <family val="2"/>
    </font>
    <font>
      <b/>
      <sz val="11"/>
      <color rgb="FFFF0000"/>
      <name val="Arial"/>
      <family val="2"/>
    </font>
    <font>
      <sz val="11"/>
      <color rgb="FFFF0000"/>
      <name val="Arial"/>
      <family val="2"/>
    </font>
    <font>
      <b/>
      <sz val="10"/>
      <color theme="4" tint="-0.499984740745262"/>
      <name val="Arial"/>
      <family val="2"/>
    </font>
    <font>
      <b/>
      <u/>
      <sz val="12"/>
      <color theme="1"/>
      <name val="Calibri"/>
      <family val="2"/>
      <scheme val="minor"/>
    </font>
    <font>
      <sz val="12"/>
      <color theme="1"/>
      <name val="Calibri"/>
      <family val="2"/>
      <scheme val="minor"/>
    </font>
    <font>
      <b/>
      <u/>
      <sz val="20"/>
      <color theme="1"/>
      <name val="Arial"/>
      <family val="2"/>
    </font>
    <font>
      <b/>
      <u/>
      <sz val="14"/>
      <color theme="1"/>
      <name val="Calibri"/>
      <family val="2"/>
      <scheme val="minor"/>
    </font>
    <font>
      <b/>
      <sz val="14"/>
      <color theme="1"/>
      <name val="Arial"/>
      <family val="2"/>
    </font>
    <font>
      <b/>
      <sz val="16"/>
      <color theme="1"/>
      <name val="Arial"/>
      <family val="2"/>
    </font>
    <font>
      <b/>
      <vertAlign val="subscript"/>
      <sz val="16"/>
      <color theme="1"/>
      <name val="Arial"/>
      <family val="2"/>
    </font>
    <font>
      <b/>
      <sz val="10"/>
      <color theme="1"/>
      <name val="Arial"/>
      <family val="2"/>
    </font>
    <font>
      <vertAlign val="subscript"/>
      <sz val="10"/>
      <color theme="1"/>
      <name val="Arial"/>
      <family val="2"/>
    </font>
    <font>
      <b/>
      <sz val="16"/>
      <color rgb="FF000000"/>
      <name val="Arial"/>
      <family val="2"/>
    </font>
    <font>
      <b/>
      <vertAlign val="subscript"/>
      <sz val="16"/>
      <color rgb="FF000000"/>
      <name val="Arial"/>
      <family val="2"/>
    </font>
    <font>
      <sz val="8"/>
      <name val="Calibri"/>
      <family val="2"/>
      <scheme val="minor"/>
    </font>
    <font>
      <sz val="9"/>
      <color indexed="81"/>
      <name val="Tahoma"/>
      <family val="2"/>
    </font>
    <font>
      <b/>
      <sz val="9"/>
      <color indexed="81"/>
      <name val="Tahoma"/>
      <family val="2"/>
    </font>
    <font>
      <sz val="11"/>
      <color indexed="8"/>
      <name val="Calibri"/>
      <family val="2"/>
    </font>
    <font>
      <b/>
      <vertAlign val="subscript"/>
      <sz val="10"/>
      <color theme="4" tint="-0.499984740745262"/>
      <name val="Arial"/>
      <family val="2"/>
    </font>
    <font>
      <b/>
      <vertAlign val="subscript"/>
      <sz val="10"/>
      <color theme="1"/>
      <name val="Arial"/>
      <family val="2"/>
    </font>
    <font>
      <b/>
      <vertAlign val="subscript"/>
      <sz val="11"/>
      <color theme="1"/>
      <name val="Calibri"/>
      <family val="2"/>
      <scheme val="minor"/>
    </font>
    <font>
      <vertAlign val="subscript"/>
      <sz val="11"/>
      <color theme="1"/>
      <name val="Arial"/>
      <family val="2"/>
    </font>
    <font>
      <b/>
      <u/>
      <vertAlign val="subscript"/>
      <sz val="20"/>
      <color theme="1"/>
      <name val="Arial"/>
      <family val="2"/>
    </font>
    <font>
      <sz val="14"/>
      <color theme="1"/>
      <name val="Calibri"/>
      <family val="2"/>
      <scheme val="minor"/>
    </font>
    <font>
      <sz val="12"/>
      <color theme="1"/>
      <name val="Arial"/>
      <family val="2"/>
    </font>
    <font>
      <b/>
      <sz val="14"/>
      <color rgb="FF000000"/>
      <name val="Arial"/>
      <family val="2"/>
    </font>
    <font>
      <b/>
      <vertAlign val="subscript"/>
      <sz val="14"/>
      <color rgb="FF000000"/>
      <name val="Arial"/>
      <family val="2"/>
    </font>
    <font>
      <sz val="11"/>
      <color theme="1"/>
      <name val="Calibri Light"/>
      <family val="2"/>
      <scheme val="major"/>
    </font>
    <font>
      <b/>
      <sz val="14"/>
      <color theme="1"/>
      <name val="Calibri"/>
      <family val="2"/>
      <scheme val="minor"/>
    </font>
    <font>
      <sz val="12"/>
      <color rgb="FFFF0000"/>
      <name val="Calibri"/>
      <family val="2"/>
      <scheme val="minor"/>
    </font>
    <font>
      <b/>
      <sz val="20"/>
      <color theme="1"/>
      <name val="Arial"/>
      <family val="2"/>
    </font>
    <font>
      <b/>
      <sz val="19"/>
      <color theme="1"/>
      <name val="Arial"/>
      <family val="2"/>
    </font>
    <font>
      <b/>
      <vertAlign val="subscript"/>
      <sz val="19"/>
      <color theme="1"/>
      <name val="Arial"/>
      <family val="2"/>
    </font>
    <font>
      <u/>
      <sz val="11"/>
      <color theme="1"/>
      <name val="Arial"/>
      <family val="2"/>
    </font>
    <font>
      <b/>
      <sz val="13"/>
      <color theme="1"/>
      <name val="Arial"/>
      <family val="2"/>
    </font>
    <font>
      <b/>
      <vertAlign val="subscript"/>
      <sz val="13"/>
      <color theme="1"/>
      <name val="Arial"/>
      <family val="2"/>
    </font>
    <font>
      <b/>
      <u/>
      <sz val="11"/>
      <color theme="1"/>
      <name val="Calibri"/>
      <family val="2"/>
      <scheme val="minor"/>
    </font>
    <font>
      <sz val="9"/>
      <color theme="1"/>
      <name val="Arial"/>
      <family val="2"/>
    </font>
    <font>
      <b/>
      <sz val="12"/>
      <color theme="1"/>
      <name val="Calibri"/>
      <family val="2"/>
      <scheme val="minor"/>
    </font>
    <font>
      <sz val="9"/>
      <color indexed="81"/>
      <name val="Tahoma"/>
      <charset val="1"/>
    </font>
    <font>
      <b/>
      <sz val="9"/>
      <color indexed="81"/>
      <name val="Tahoma"/>
      <charset val="1"/>
    </font>
  </fonts>
  <fills count="14">
    <fill>
      <patternFill patternType="none"/>
    </fill>
    <fill>
      <patternFill patternType="gray125"/>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CCCC"/>
        <bgColor indexed="64"/>
      </patternFill>
    </fill>
    <fill>
      <patternFill patternType="solid">
        <fgColor theme="8"/>
        <bgColor indexed="64"/>
      </patternFill>
    </fill>
    <fill>
      <patternFill patternType="solid">
        <fgColor theme="8" tint="0.79998168889431442"/>
        <bgColor indexed="64"/>
      </patternFill>
    </fill>
    <fill>
      <patternFill patternType="solid">
        <fgColor rgb="FF5B9BD5"/>
        <bgColor indexed="64"/>
      </patternFill>
    </fill>
    <fill>
      <patternFill patternType="solid">
        <fgColor rgb="FFFF9999"/>
        <bgColor indexed="64"/>
      </patternFill>
    </fill>
    <fill>
      <patternFill patternType="solid">
        <fgColor theme="2"/>
        <bgColor indexed="64"/>
      </patternFill>
    </fill>
    <fill>
      <patternFill patternType="solid">
        <fgColor theme="7" tint="0.59999389629810485"/>
        <bgColor indexed="64"/>
      </patternFill>
    </fill>
  </fills>
  <borders count="13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auto="1"/>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auto="1"/>
      </right>
      <top style="medium">
        <color indexed="64"/>
      </top>
      <bottom style="thin">
        <color auto="1"/>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right/>
      <top style="thin">
        <color indexed="64"/>
      </top>
      <bottom style="medium">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5" fontId="28" fillId="0" borderId="0" applyFont="0" applyFill="0" applyBorder="0" applyAlignment="0" applyProtection="0"/>
  </cellStyleXfs>
  <cellXfs count="636">
    <xf numFmtId="0" fontId="0" fillId="0" borderId="0" xfId="0"/>
    <xf numFmtId="0" fontId="2" fillId="2" borderId="1" xfId="0" applyFont="1" applyFill="1" applyBorder="1"/>
    <xf numFmtId="0" fontId="0" fillId="0" borderId="2" xfId="0" applyBorder="1"/>
    <xf numFmtId="0" fontId="0" fillId="0" borderId="3" xfId="0" applyBorder="1"/>
    <xf numFmtId="9" fontId="0" fillId="0" borderId="0" xfId="2" applyFont="1"/>
    <xf numFmtId="0" fontId="3" fillId="0" borderId="0" xfId="0" applyFont="1"/>
    <xf numFmtId="0" fontId="0" fillId="3" borderId="4" xfId="0"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164" fontId="0" fillId="0" borderId="0" xfId="0" applyNumberFormat="1"/>
    <xf numFmtId="0" fontId="2" fillId="2" borderId="0" xfId="0" applyFont="1" applyFill="1"/>
    <xf numFmtId="0" fontId="0" fillId="3" borderId="12" xfId="0" applyFill="1" applyBorder="1"/>
    <xf numFmtId="0" fontId="0" fillId="4" borderId="12" xfId="0" applyFill="1" applyBorder="1"/>
    <xf numFmtId="0" fontId="0" fillId="0" borderId="1" xfId="0" applyBorder="1"/>
    <xf numFmtId="0" fontId="0" fillId="0" borderId="13" xfId="0" applyBorder="1"/>
    <xf numFmtId="0" fontId="0" fillId="0" borderId="8" xfId="1" applyNumberFormat="1" applyFont="1" applyBorder="1"/>
    <xf numFmtId="0" fontId="0" fillId="0" borderId="0" xfId="1" applyNumberFormat="1" applyFont="1" applyBorder="1"/>
    <xf numFmtId="0" fontId="0" fillId="0" borderId="10" xfId="1" applyNumberFormat="1" applyFont="1" applyBorder="1"/>
    <xf numFmtId="0" fontId="0" fillId="0" borderId="3" xfId="1" applyNumberFormat="1" applyFont="1" applyBorder="1"/>
    <xf numFmtId="0" fontId="0" fillId="5" borderId="0" xfId="0" applyFill="1"/>
    <xf numFmtId="0" fontId="2" fillId="0" borderId="12" xfId="0" applyFont="1" applyBorder="1"/>
    <xf numFmtId="0" fontId="0" fillId="0" borderId="5" xfId="0" applyBorder="1" applyAlignment="1">
      <alignment horizontal="left"/>
    </xf>
    <xf numFmtId="0" fontId="2" fillId="0" borderId="5" xfId="0" applyFont="1" applyBorder="1" applyAlignment="1">
      <alignment horizontal="left"/>
    </xf>
    <xf numFmtId="0" fontId="2" fillId="0" borderId="14" xfId="0" applyFont="1" applyBorder="1" applyAlignment="1">
      <alignment horizontal="center"/>
    </xf>
    <xf numFmtId="0" fontId="2" fillId="0" borderId="10" xfId="0" applyFont="1" applyBorder="1" applyAlignment="1">
      <alignment horizontal="center"/>
    </xf>
    <xf numFmtId="49" fontId="2" fillId="0" borderId="8" xfId="0" applyNumberFormat="1" applyFont="1" applyBorder="1" applyAlignment="1">
      <alignment horizontal="right"/>
    </xf>
    <xf numFmtId="49" fontId="2" fillId="0" borderId="0" xfId="0" applyNumberFormat="1" applyFont="1" applyAlignment="1">
      <alignment horizontal="right"/>
    </xf>
    <xf numFmtId="49" fontId="2" fillId="0" borderId="9" xfId="0" applyNumberFormat="1" applyFont="1" applyBorder="1" applyAlignment="1">
      <alignment horizontal="right"/>
    </xf>
    <xf numFmtId="0" fontId="0" fillId="0" borderId="15" xfId="0" applyBorder="1"/>
    <xf numFmtId="0" fontId="0" fillId="5" borderId="15" xfId="0" applyFill="1" applyBorder="1"/>
    <xf numFmtId="0" fontId="0" fillId="5" borderId="8" xfId="0" applyFill="1" applyBorder="1"/>
    <xf numFmtId="9" fontId="0" fillId="5" borderId="5" xfId="2" applyFont="1" applyFill="1" applyBorder="1"/>
    <xf numFmtId="9" fontId="0" fillId="5" borderId="6" xfId="2" applyFont="1" applyFill="1" applyBorder="1"/>
    <xf numFmtId="9" fontId="0" fillId="5" borderId="7" xfId="2" applyFont="1" applyFill="1" applyBorder="1"/>
    <xf numFmtId="9" fontId="0" fillId="5" borderId="8" xfId="2" applyFont="1" applyFill="1" applyBorder="1"/>
    <xf numFmtId="9" fontId="0" fillId="5" borderId="0" xfId="2" applyFont="1" applyFill="1" applyBorder="1"/>
    <xf numFmtId="9" fontId="0" fillId="5" borderId="9" xfId="2" applyFont="1" applyFill="1" applyBorder="1"/>
    <xf numFmtId="0" fontId="0" fillId="0" borderId="14" xfId="0" applyBorder="1"/>
    <xf numFmtId="0" fontId="0" fillId="5" borderId="14" xfId="0" applyFill="1" applyBorder="1"/>
    <xf numFmtId="0" fontId="0" fillId="5" borderId="10" xfId="0" applyFill="1" applyBorder="1"/>
    <xf numFmtId="9" fontId="0" fillId="5" borderId="10" xfId="2" applyFont="1" applyFill="1" applyBorder="1"/>
    <xf numFmtId="9" fontId="0" fillId="5" borderId="3" xfId="2" applyFont="1" applyFill="1" applyBorder="1"/>
    <xf numFmtId="9" fontId="0" fillId="5" borderId="11" xfId="2" applyFont="1" applyFill="1" applyBorder="1"/>
    <xf numFmtId="9" fontId="0" fillId="0" borderId="0" xfId="2" applyFont="1" applyBorder="1"/>
    <xf numFmtId="0" fontId="0" fillId="0" borderId="12" xfId="0" applyBorder="1"/>
    <xf numFmtId="0" fontId="0" fillId="5" borderId="12" xfId="0" applyFill="1" applyBorder="1"/>
    <xf numFmtId="0" fontId="0" fillId="5" borderId="5" xfId="0" applyFill="1" applyBorder="1"/>
    <xf numFmtId="9" fontId="0" fillId="0" borderId="5" xfId="0" applyNumberFormat="1" applyBorder="1"/>
    <xf numFmtId="9" fontId="0" fillId="0" borderId="6" xfId="0" applyNumberFormat="1" applyBorder="1"/>
    <xf numFmtId="9" fontId="0" fillId="0" borderId="7" xfId="0" applyNumberFormat="1" applyBorder="1"/>
    <xf numFmtId="0" fontId="2" fillId="0" borderId="4" xfId="0" applyFont="1" applyBorder="1"/>
    <xf numFmtId="0" fontId="2" fillId="0" borderId="1" xfId="0" applyFont="1" applyBorder="1"/>
    <xf numFmtId="9" fontId="2" fillId="0" borderId="1" xfId="0" applyNumberFormat="1" applyFont="1" applyBorder="1"/>
    <xf numFmtId="9" fontId="2" fillId="0" borderId="13" xfId="0" applyNumberFormat="1" applyFont="1" applyBorder="1"/>
    <xf numFmtId="9" fontId="2" fillId="0" borderId="2" xfId="0" applyNumberFormat="1" applyFont="1" applyBorder="1"/>
    <xf numFmtId="0" fontId="2" fillId="0" borderId="0" xfId="0" applyFont="1"/>
    <xf numFmtId="9" fontId="2" fillId="0" borderId="0" xfId="0" applyNumberFormat="1" applyFont="1"/>
    <xf numFmtId="0" fontId="13" fillId="2" borderId="4"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left"/>
    </xf>
    <xf numFmtId="0" fontId="14" fillId="0" borderId="0" xfId="0" applyFont="1"/>
    <xf numFmtId="0" fontId="0" fillId="0" borderId="4" xfId="0" applyBorder="1" applyAlignment="1">
      <alignment horizontal="center"/>
    </xf>
    <xf numFmtId="164" fontId="15" fillId="0" borderId="0" xfId="0" applyNumberFormat="1" applyFont="1"/>
    <xf numFmtId="0" fontId="0" fillId="0" borderId="28" xfId="0" applyBorder="1" applyAlignment="1">
      <alignment horizontal="center"/>
    </xf>
    <xf numFmtId="0" fontId="0" fillId="0" borderId="29" xfId="0" applyBorder="1" applyAlignment="1">
      <alignment horizontal="center"/>
    </xf>
    <xf numFmtId="0" fontId="0" fillId="0" borderId="32" xfId="0" applyBorder="1" applyAlignment="1">
      <alignment horizontal="left"/>
    </xf>
    <xf numFmtId="0" fontId="15" fillId="0" borderId="0" xfId="0" applyFont="1"/>
    <xf numFmtId="0" fontId="17" fillId="0" borderId="0" xfId="0" applyFont="1"/>
    <xf numFmtId="0" fontId="21" fillId="2" borderId="40" xfId="0" applyFont="1" applyFill="1" applyBorder="1"/>
    <xf numFmtId="0" fontId="9" fillId="2" borderId="41" xfId="0" applyFont="1" applyFill="1" applyBorder="1" applyAlignment="1">
      <alignment horizontal="center"/>
    </xf>
    <xf numFmtId="0" fontId="9" fillId="2" borderId="42" xfId="0" applyFont="1" applyFill="1" applyBorder="1" applyAlignment="1">
      <alignment horizontal="center"/>
    </xf>
    <xf numFmtId="0" fontId="9" fillId="2" borderId="43" xfId="0" applyFont="1" applyFill="1" applyBorder="1" applyAlignment="1">
      <alignment horizontal="center"/>
    </xf>
    <xf numFmtId="0" fontId="7" fillId="2" borderId="40" xfId="0" applyFont="1" applyFill="1" applyBorder="1" applyAlignment="1">
      <alignment vertical="center"/>
    </xf>
    <xf numFmtId="0" fontId="6" fillId="2" borderId="49" xfId="0" applyFont="1" applyFill="1" applyBorder="1" applyAlignment="1">
      <alignment horizontal="center"/>
    </xf>
    <xf numFmtId="0" fontId="0" fillId="2" borderId="50" xfId="0" applyFill="1" applyBorder="1" applyAlignment="1">
      <alignment horizontal="center"/>
    </xf>
    <xf numFmtId="0" fontId="0" fillId="2" borderId="51" xfId="0" applyFill="1" applyBorder="1" applyAlignment="1">
      <alignment horizontal="center"/>
    </xf>
    <xf numFmtId="0" fontId="0" fillId="2" borderId="40" xfId="0" applyFill="1" applyBorder="1" applyAlignment="1">
      <alignment horizontal="center"/>
    </xf>
    <xf numFmtId="0" fontId="0" fillId="2" borderId="52" xfId="0" applyFill="1" applyBorder="1" applyAlignment="1">
      <alignment horizontal="center"/>
    </xf>
    <xf numFmtId="0" fontId="9" fillId="2" borderId="53" xfId="0" applyFont="1" applyFill="1" applyBorder="1"/>
    <xf numFmtId="0" fontId="9" fillId="2" borderId="54" xfId="0" applyFont="1" applyFill="1" applyBorder="1"/>
    <xf numFmtId="0" fontId="9" fillId="2" borderId="55" xfId="0" applyFont="1" applyFill="1" applyBorder="1" applyAlignment="1">
      <alignment horizontal="center"/>
    </xf>
    <xf numFmtId="0" fontId="9" fillId="2" borderId="34" xfId="0" applyFont="1" applyFill="1" applyBorder="1" applyAlignment="1">
      <alignment horizontal="center"/>
    </xf>
    <xf numFmtId="0" fontId="9" fillId="2" borderId="56" xfId="0" applyFont="1" applyFill="1" applyBorder="1" applyAlignment="1">
      <alignment horizontal="center"/>
    </xf>
    <xf numFmtId="0" fontId="9" fillId="2" borderId="57" xfId="0" applyFont="1" applyFill="1" applyBorder="1" applyAlignment="1">
      <alignment horizontal="right"/>
    </xf>
    <xf numFmtId="49" fontId="9" fillId="2" borderId="58" xfId="0" applyNumberFormat="1" applyFont="1" applyFill="1" applyBorder="1" applyAlignment="1">
      <alignment horizontal="right"/>
    </xf>
    <xf numFmtId="49" fontId="9" fillId="2" borderId="59" xfId="0" applyNumberFormat="1" applyFont="1" applyFill="1" applyBorder="1" applyAlignment="1">
      <alignment horizontal="right"/>
    </xf>
    <xf numFmtId="1" fontId="0" fillId="0" borderId="0" xfId="0" applyNumberFormat="1"/>
    <xf numFmtId="1" fontId="0" fillId="0" borderId="0" xfId="2" applyNumberFormat="1" applyFont="1"/>
    <xf numFmtId="0" fontId="0" fillId="4" borderId="4" xfId="0" applyFill="1" applyBorder="1"/>
    <xf numFmtId="1" fontId="0" fillId="0" borderId="3" xfId="2" applyNumberFormat="1" applyFont="1" applyBorder="1" applyAlignment="1">
      <alignment horizontal="right"/>
    </xf>
    <xf numFmtId="0" fontId="0" fillId="0" borderId="3" xfId="0" applyBorder="1" applyAlignment="1">
      <alignment horizontal="right"/>
    </xf>
    <xf numFmtId="9" fontId="0" fillId="0" borderId="0" xfId="2" applyFont="1" applyBorder="1" applyAlignment="1">
      <alignment horizontal="left"/>
    </xf>
    <xf numFmtId="1" fontId="0" fillId="0" borderId="3" xfId="2" applyNumberFormat="1" applyFont="1" applyFill="1" applyBorder="1" applyAlignment="1">
      <alignment horizontal="left"/>
    </xf>
    <xf numFmtId="10" fontId="0" fillId="0" borderId="0" xfId="2" applyNumberFormat="1" applyFont="1" applyBorder="1"/>
    <xf numFmtId="1" fontId="0" fillId="0" borderId="13" xfId="0" applyNumberFormat="1" applyBorder="1"/>
    <xf numFmtId="0" fontId="0" fillId="0" borderId="4" xfId="0" applyBorder="1"/>
    <xf numFmtId="0" fontId="2" fillId="0" borderId="3" xfId="0" applyFont="1" applyBorder="1"/>
    <xf numFmtId="1" fontId="0" fillId="0" borderId="3" xfId="0" applyNumberFormat="1" applyBorder="1"/>
    <xf numFmtId="0" fontId="2" fillId="0" borderId="14" xfId="0" applyFont="1" applyBorder="1" applyAlignment="1">
      <alignment horizontal="left" vertical="center"/>
    </xf>
    <xf numFmtId="0" fontId="2" fillId="0" borderId="6" xfId="0" applyFont="1" applyBorder="1" applyAlignment="1">
      <alignment horizontal="left"/>
    </xf>
    <xf numFmtId="9" fontId="0" fillId="0" borderId="1" xfId="2" applyFont="1" applyBorder="1"/>
    <xf numFmtId="9" fontId="0" fillId="0" borderId="13" xfId="2" applyFont="1" applyBorder="1"/>
    <xf numFmtId="9" fontId="0" fillId="0" borderId="2" xfId="2" applyFont="1" applyBorder="1"/>
    <xf numFmtId="9" fontId="0" fillId="0" borderId="1" xfId="0" applyNumberFormat="1" applyBorder="1"/>
    <xf numFmtId="9" fontId="0" fillId="0" borderId="13" xfId="0" applyNumberFormat="1" applyBorder="1"/>
    <xf numFmtId="9" fontId="0" fillId="0" borderId="2" xfId="0" applyNumberFormat="1" applyBorder="1"/>
    <xf numFmtId="2" fontId="0" fillId="0" borderId="1" xfId="0" applyNumberFormat="1" applyBorder="1"/>
    <xf numFmtId="2" fontId="0" fillId="0" borderId="13" xfId="0" applyNumberFormat="1" applyBorder="1"/>
    <xf numFmtId="2" fontId="0" fillId="0" borderId="2" xfId="0" applyNumberFormat="1" applyBorder="1"/>
    <xf numFmtId="2" fontId="0" fillId="0" borderId="1" xfId="2" applyNumberFormat="1" applyFont="1" applyBorder="1"/>
    <xf numFmtId="2" fontId="0" fillId="0" borderId="13" xfId="2" applyNumberFormat="1" applyFont="1" applyBorder="1"/>
    <xf numFmtId="2" fontId="0" fillId="0" borderId="2" xfId="2" applyNumberFormat="1" applyFont="1" applyBorder="1"/>
    <xf numFmtId="0" fontId="0" fillId="11" borderId="6" xfId="0" applyFill="1" applyBorder="1"/>
    <xf numFmtId="0" fontId="0" fillId="11" borderId="0" xfId="0" applyFill="1"/>
    <xf numFmtId="0" fontId="0" fillId="11" borderId="3" xfId="0" applyFill="1" applyBorder="1"/>
    <xf numFmtId="164" fontId="0" fillId="11" borderId="0" xfId="0" applyNumberFormat="1" applyFill="1"/>
    <xf numFmtId="164" fontId="0" fillId="11" borderId="9" xfId="0" applyNumberFormat="1" applyFill="1" applyBorder="1"/>
    <xf numFmtId="164" fontId="0" fillId="11" borderId="3" xfId="0" applyNumberFormat="1" applyFill="1" applyBorder="1"/>
    <xf numFmtId="164" fontId="0" fillId="11" borderId="11" xfId="0" applyNumberFormat="1" applyFill="1" applyBorder="1"/>
    <xf numFmtId="0" fontId="0" fillId="6" borderId="15" xfId="0" applyFill="1" applyBorder="1"/>
    <xf numFmtId="0" fontId="0" fillId="6" borderId="8" xfId="0" applyFill="1" applyBorder="1"/>
    <xf numFmtId="9" fontId="0" fillId="6" borderId="5" xfId="2" applyFont="1" applyFill="1" applyBorder="1"/>
    <xf numFmtId="9" fontId="0" fillId="6" borderId="8" xfId="2" applyFont="1" applyFill="1" applyBorder="1"/>
    <xf numFmtId="0" fontId="0" fillId="6" borderId="14" xfId="0" applyFill="1" applyBorder="1"/>
    <xf numFmtId="0" fontId="0" fillId="6" borderId="10" xfId="0" applyFill="1" applyBorder="1"/>
    <xf numFmtId="0" fontId="0" fillId="6" borderId="12" xfId="0" applyFill="1" applyBorder="1"/>
    <xf numFmtId="0" fontId="0" fillId="6" borderId="5" xfId="0" applyFill="1" applyBorder="1"/>
    <xf numFmtId="0" fontId="0" fillId="0" borderId="5" xfId="1" applyNumberFormat="1" applyFont="1" applyBorder="1"/>
    <xf numFmtId="0" fontId="0" fillId="0" borderId="6" xfId="1" applyNumberFormat="1" applyFont="1" applyBorder="1"/>
    <xf numFmtId="164" fontId="0" fillId="11" borderId="6" xfId="0" applyNumberFormat="1" applyFill="1" applyBorder="1"/>
    <xf numFmtId="164" fontId="0" fillId="11" borderId="7" xfId="0" applyNumberFormat="1" applyFill="1" applyBorder="1"/>
    <xf numFmtId="2" fontId="0" fillId="0" borderId="5" xfId="0" applyNumberFormat="1" applyBorder="1"/>
    <xf numFmtId="2" fontId="0" fillId="0" borderId="6" xfId="0" applyNumberFormat="1" applyBorder="1"/>
    <xf numFmtId="2" fontId="0" fillId="0" borderId="7" xfId="0" applyNumberFormat="1" applyBorder="1"/>
    <xf numFmtId="9" fontId="0" fillId="6" borderId="12" xfId="2" applyFont="1" applyFill="1" applyBorder="1"/>
    <xf numFmtId="9" fontId="0" fillId="6" borderId="14" xfId="2" applyFont="1" applyFill="1" applyBorder="1"/>
    <xf numFmtId="0" fontId="21" fillId="2" borderId="64" xfId="0" applyFont="1" applyFill="1" applyBorder="1"/>
    <xf numFmtId="0" fontId="9" fillId="2" borderId="65" xfId="0" applyFont="1" applyFill="1" applyBorder="1"/>
    <xf numFmtId="0" fontId="9" fillId="2" borderId="66" xfId="0" applyFont="1" applyFill="1" applyBorder="1"/>
    <xf numFmtId="0" fontId="9" fillId="2" borderId="67" xfId="0" applyFont="1" applyFill="1" applyBorder="1"/>
    <xf numFmtId="0" fontId="9" fillId="2" borderId="68" xfId="0" applyFont="1" applyFill="1" applyBorder="1"/>
    <xf numFmtId="9" fontId="0" fillId="0" borderId="0" xfId="0" applyNumberFormat="1"/>
    <xf numFmtId="0" fontId="2" fillId="0" borderId="4" xfId="0" applyFont="1" applyBorder="1" applyAlignment="1">
      <alignment horizontal="left" vertical="center"/>
    </xf>
    <xf numFmtId="9" fontId="2" fillId="6" borderId="4" xfId="0" applyNumberFormat="1" applyFont="1" applyFill="1" applyBorder="1" applyAlignment="1">
      <alignment horizontal="right" vertical="center"/>
    </xf>
    <xf numFmtId="0" fontId="13" fillId="2" borderId="5" xfId="0" applyFont="1" applyFill="1" applyBorder="1" applyAlignment="1">
      <alignment horizontal="center" vertical="center" wrapText="1"/>
    </xf>
    <xf numFmtId="0" fontId="0" fillId="0" borderId="30" xfId="0" applyBorder="1" applyAlignment="1">
      <alignment horizontal="center"/>
    </xf>
    <xf numFmtId="9" fontId="0" fillId="6" borderId="15" xfId="2" applyFont="1" applyFill="1" applyBorder="1"/>
    <xf numFmtId="49" fontId="2" fillId="0" borderId="0" xfId="0" applyNumberFormat="1" applyFont="1" applyAlignment="1">
      <alignment horizontal="left"/>
    </xf>
    <xf numFmtId="49" fontId="2" fillId="0" borderId="0" xfId="0" applyNumberFormat="1" applyFont="1"/>
    <xf numFmtId="167" fontId="0" fillId="0" borderId="0" xfId="1" applyNumberFormat="1" applyFont="1"/>
    <xf numFmtId="167" fontId="0" fillId="0" borderId="0" xfId="0" applyNumberFormat="1"/>
    <xf numFmtId="0" fontId="13" fillId="0" borderId="0" xfId="0" applyFont="1" applyAlignment="1">
      <alignment horizontal="center" vertical="center" wrapText="1"/>
    </xf>
    <xf numFmtId="0" fontId="9" fillId="0" borderId="0" xfId="0" applyFont="1"/>
    <xf numFmtId="1" fontId="9" fillId="0" borderId="0" xfId="1" applyNumberFormat="1" applyFont="1" applyFill="1" applyBorder="1" applyAlignment="1">
      <alignment horizontal="center"/>
    </xf>
    <xf numFmtId="166" fontId="9" fillId="9" borderId="4" xfId="1" applyNumberFormat="1" applyFont="1" applyFill="1" applyBorder="1" applyAlignment="1">
      <alignment horizontal="right"/>
    </xf>
    <xf numFmtId="1" fontId="9" fillId="0" borderId="3" xfId="1" applyNumberFormat="1" applyFont="1" applyFill="1" applyBorder="1" applyAlignment="1">
      <alignment horizontal="center"/>
    </xf>
    <xf numFmtId="0" fontId="0" fillId="0" borderId="0" xfId="1" applyNumberFormat="1" applyFont="1"/>
    <xf numFmtId="168" fontId="0" fillId="0" borderId="0" xfId="1" applyNumberFormat="1" applyFont="1"/>
    <xf numFmtId="0" fontId="38" fillId="0" borderId="1" xfId="0" applyFont="1" applyBorder="1"/>
    <xf numFmtId="49" fontId="38" fillId="0" borderId="13" xfId="0" applyNumberFormat="1" applyFont="1" applyBorder="1" applyAlignment="1">
      <alignment horizontal="right"/>
    </xf>
    <xf numFmtId="49" fontId="38" fillId="0" borderId="2" xfId="0" applyNumberFormat="1" applyFont="1" applyBorder="1" applyAlignment="1">
      <alignment horizontal="right"/>
    </xf>
    <xf numFmtId="49" fontId="0" fillId="0" borderId="0" xfId="0" applyNumberFormat="1"/>
    <xf numFmtId="0" fontId="38" fillId="0" borderId="8" xfId="0" applyFont="1" applyBorder="1"/>
    <xf numFmtId="1" fontId="38" fillId="0" borderId="0" xfId="0" applyNumberFormat="1" applyFont="1"/>
    <xf numFmtId="164" fontId="38" fillId="0" borderId="0" xfId="0" applyNumberFormat="1" applyFont="1"/>
    <xf numFmtId="164" fontId="38" fillId="0" borderId="9" xfId="0" applyNumberFormat="1" applyFont="1" applyBorder="1"/>
    <xf numFmtId="0" fontId="38" fillId="0" borderId="10" xfId="0" applyFont="1" applyBorder="1"/>
    <xf numFmtId="1" fontId="38" fillId="0" borderId="3" xfId="0" applyNumberFormat="1" applyFont="1" applyBorder="1"/>
    <xf numFmtId="164" fontId="38" fillId="0" borderId="3" xfId="0" applyNumberFormat="1" applyFont="1" applyBorder="1"/>
    <xf numFmtId="164" fontId="38" fillId="0" borderId="11" xfId="0" applyNumberFormat="1" applyFont="1" applyBorder="1"/>
    <xf numFmtId="0" fontId="2" fillId="4" borderId="1" xfId="0" applyFont="1" applyFill="1" applyBorder="1"/>
    <xf numFmtId="164" fontId="0" fillId="0" borderId="8" xfId="0" applyNumberFormat="1" applyBorder="1"/>
    <xf numFmtId="1" fontId="0" fillId="11" borderId="0" xfId="0" applyNumberFormat="1" applyFill="1"/>
    <xf numFmtId="0" fontId="0" fillId="0" borderId="8" xfId="1" applyNumberFormat="1" applyFont="1" applyFill="1" applyBorder="1"/>
    <xf numFmtId="1" fontId="0" fillId="0" borderId="0" xfId="0" applyNumberFormat="1" applyAlignment="1">
      <alignment horizontal="center"/>
    </xf>
    <xf numFmtId="1" fontId="0" fillId="0" borderId="8" xfId="0" applyNumberFormat="1" applyBorder="1"/>
    <xf numFmtId="2" fontId="0" fillId="11" borderId="0" xfId="0" applyNumberFormat="1" applyFill="1"/>
    <xf numFmtId="166" fontId="9" fillId="9" borderId="81" xfId="1" applyNumberFormat="1" applyFont="1" applyFill="1" applyBorder="1" applyAlignment="1">
      <alignment horizontal="right"/>
    </xf>
    <xf numFmtId="166" fontId="9" fillId="9" borderId="96" xfId="1" applyNumberFormat="1" applyFont="1" applyFill="1" applyBorder="1" applyAlignment="1">
      <alignment horizontal="right"/>
    </xf>
    <xf numFmtId="166" fontId="9" fillId="9" borderId="82" xfId="1" applyNumberFormat="1" applyFont="1" applyFill="1" applyBorder="1" applyAlignment="1">
      <alignment horizontal="right"/>
    </xf>
    <xf numFmtId="166" fontId="9" fillId="9" borderId="83" xfId="1" applyNumberFormat="1" applyFont="1" applyFill="1" applyBorder="1" applyAlignment="1">
      <alignment horizontal="right"/>
    </xf>
    <xf numFmtId="166" fontId="9" fillId="9" borderId="84" xfId="1" applyNumberFormat="1" applyFont="1" applyFill="1" applyBorder="1" applyAlignment="1">
      <alignment horizontal="right"/>
    </xf>
    <xf numFmtId="0" fontId="9" fillId="2" borderId="98" xfId="0" applyFont="1" applyFill="1" applyBorder="1"/>
    <xf numFmtId="0" fontId="9" fillId="2" borderId="37" xfId="0" applyFont="1" applyFill="1" applyBorder="1"/>
    <xf numFmtId="166" fontId="9" fillId="9" borderId="99" xfId="1" applyNumberFormat="1" applyFont="1" applyFill="1" applyBorder="1" applyAlignment="1">
      <alignment horizontal="right"/>
    </xf>
    <xf numFmtId="166" fontId="9" fillId="9" borderId="12" xfId="1" applyNumberFormat="1" applyFont="1" applyFill="1" applyBorder="1" applyAlignment="1">
      <alignment horizontal="right"/>
    </xf>
    <xf numFmtId="166" fontId="9" fillId="9" borderId="100" xfId="1" applyNumberFormat="1" applyFont="1" applyFill="1" applyBorder="1" applyAlignment="1">
      <alignment horizontal="right"/>
    </xf>
    <xf numFmtId="166" fontId="9" fillId="9" borderId="28" xfId="1" applyNumberFormat="1" applyFont="1" applyFill="1" applyBorder="1" applyAlignment="1">
      <alignment horizontal="right"/>
    </xf>
    <xf numFmtId="166" fontId="9" fillId="9" borderId="29" xfId="1" applyNumberFormat="1" applyFont="1" applyFill="1" applyBorder="1" applyAlignment="1">
      <alignment horizontal="right"/>
    </xf>
    <xf numFmtId="166" fontId="9" fillId="9" borderId="32" xfId="1" applyNumberFormat="1" applyFont="1" applyFill="1" applyBorder="1" applyAlignment="1">
      <alignment horizontal="right"/>
    </xf>
    <xf numFmtId="0" fontId="9" fillId="2" borderId="101" xfId="0" applyFont="1" applyFill="1" applyBorder="1"/>
    <xf numFmtId="0" fontId="9" fillId="2" borderId="89" xfId="0" applyFont="1" applyFill="1" applyBorder="1"/>
    <xf numFmtId="0" fontId="9" fillId="2" borderId="102" xfId="0" applyFont="1" applyFill="1" applyBorder="1"/>
    <xf numFmtId="1" fontId="9" fillId="9" borderId="4" xfId="1" applyNumberFormat="1" applyFont="1" applyFill="1" applyBorder="1" applyAlignment="1">
      <alignment horizontal="center"/>
    </xf>
    <xf numFmtId="1" fontId="9" fillId="9" borderId="81" xfId="1" applyNumberFormat="1" applyFont="1" applyFill="1" applyBorder="1" applyAlignment="1">
      <alignment horizontal="center"/>
    </xf>
    <xf numFmtId="1" fontId="9" fillId="9" borderId="96" xfId="1" applyNumberFormat="1" applyFont="1" applyFill="1" applyBorder="1" applyAlignment="1">
      <alignment horizontal="center"/>
    </xf>
    <xf numFmtId="1" fontId="9" fillId="9" borderId="83" xfId="1" applyNumberFormat="1" applyFont="1" applyFill="1" applyBorder="1" applyAlignment="1">
      <alignment horizontal="center"/>
    </xf>
    <xf numFmtId="1" fontId="9" fillId="9" borderId="85" xfId="1" applyNumberFormat="1" applyFont="1" applyFill="1" applyBorder="1" applyAlignment="1">
      <alignment horizontal="center"/>
    </xf>
    <xf numFmtId="1" fontId="9" fillId="9" borderId="97" xfId="1" applyNumberFormat="1" applyFont="1" applyFill="1" applyBorder="1" applyAlignment="1">
      <alignment horizontal="center"/>
    </xf>
    <xf numFmtId="1" fontId="9" fillId="9" borderId="87" xfId="1" applyNumberFormat="1" applyFont="1" applyFill="1" applyBorder="1" applyAlignment="1">
      <alignment horizontal="center"/>
    </xf>
    <xf numFmtId="1" fontId="9" fillId="9" borderId="1" xfId="1" applyNumberFormat="1" applyFont="1" applyFill="1" applyBorder="1" applyAlignment="1">
      <alignment horizontal="center"/>
    </xf>
    <xf numFmtId="49" fontId="9" fillId="2" borderId="64" xfId="0" applyNumberFormat="1" applyFont="1" applyFill="1" applyBorder="1" applyAlignment="1">
      <alignment horizontal="right"/>
    </xf>
    <xf numFmtId="1" fontId="9" fillId="2" borderId="91" xfId="1" applyNumberFormat="1" applyFont="1" applyFill="1" applyBorder="1" applyAlignment="1">
      <alignment horizontal="center"/>
    </xf>
    <xf numFmtId="1" fontId="9" fillId="2" borderId="92" xfId="1" applyNumberFormat="1" applyFont="1" applyFill="1" applyBorder="1" applyAlignment="1">
      <alignment horizontal="center"/>
    </xf>
    <xf numFmtId="0" fontId="9" fillId="2" borderId="103" xfId="0" applyFont="1" applyFill="1" applyBorder="1"/>
    <xf numFmtId="1" fontId="9" fillId="9" borderId="99" xfId="1" applyNumberFormat="1" applyFont="1" applyFill="1" applyBorder="1" applyAlignment="1">
      <alignment horizontal="center"/>
    </xf>
    <xf numFmtId="1" fontId="9" fillId="9" borderId="12" xfId="1" applyNumberFormat="1" applyFont="1" applyFill="1" applyBorder="1" applyAlignment="1">
      <alignment horizontal="center"/>
    </xf>
    <xf numFmtId="1" fontId="9" fillId="9" borderId="5" xfId="1" applyNumberFormat="1" applyFont="1" applyFill="1" applyBorder="1" applyAlignment="1">
      <alignment horizontal="center"/>
    </xf>
    <xf numFmtId="1" fontId="9" fillId="2" borderId="104" xfId="1" applyNumberFormat="1" applyFont="1" applyFill="1" applyBorder="1" applyAlignment="1">
      <alignment horizontal="center"/>
    </xf>
    <xf numFmtId="3" fontId="0" fillId="0" borderId="0" xfId="0" applyNumberFormat="1"/>
    <xf numFmtId="0" fontId="14" fillId="0" borderId="0" xfId="0" applyFont="1" applyAlignment="1">
      <alignment horizontal="center"/>
    </xf>
    <xf numFmtId="0" fontId="2" fillId="0" borderId="3" xfId="0" applyFont="1" applyBorder="1" applyAlignment="1">
      <alignment horizontal="center"/>
    </xf>
    <xf numFmtId="1" fontId="0" fillId="0" borderId="3" xfId="0" applyNumberFormat="1" applyBorder="1" applyAlignment="1">
      <alignment horizontal="center"/>
    </xf>
    <xf numFmtId="1" fontId="0" fillId="6" borderId="0" xfId="0" applyNumberFormat="1" applyFill="1" applyAlignment="1">
      <alignment horizontal="center"/>
    </xf>
    <xf numFmtId="0" fontId="0" fillId="0" borderId="69" xfId="0" applyBorder="1" applyAlignment="1">
      <alignment horizontal="left"/>
    </xf>
    <xf numFmtId="0" fontId="0" fillId="0" borderId="105" xfId="0" applyBorder="1" applyAlignment="1">
      <alignment horizontal="center"/>
    </xf>
    <xf numFmtId="0" fontId="0" fillId="0" borderId="107" xfId="0" applyBorder="1" applyAlignment="1">
      <alignment horizontal="left"/>
    </xf>
    <xf numFmtId="0" fontId="0" fillId="0" borderId="108" xfId="0" applyBorder="1" applyAlignment="1">
      <alignment horizontal="left"/>
    </xf>
    <xf numFmtId="9" fontId="0" fillId="0" borderId="108" xfId="2" applyFont="1" applyBorder="1" applyAlignment="1">
      <alignment horizontal="center"/>
    </xf>
    <xf numFmtId="0" fontId="0" fillId="0" borderId="109" xfId="0" applyBorder="1" applyAlignment="1">
      <alignment horizontal="left"/>
    </xf>
    <xf numFmtId="0" fontId="0" fillId="0" borderId="110" xfId="0" applyBorder="1" applyAlignment="1">
      <alignment horizontal="center"/>
    </xf>
    <xf numFmtId="9" fontId="0" fillId="0" borderId="111" xfId="2" applyFont="1" applyBorder="1" applyAlignment="1">
      <alignment horizontal="center"/>
    </xf>
    <xf numFmtId="1" fontId="9" fillId="2" borderId="113" xfId="1" applyNumberFormat="1" applyFont="1" applyFill="1" applyBorder="1" applyAlignment="1">
      <alignment horizontal="center"/>
    </xf>
    <xf numFmtId="1" fontId="9" fillId="2" borderId="117" xfId="1" applyNumberFormat="1" applyFont="1" applyFill="1" applyBorder="1" applyAlignment="1">
      <alignment horizontal="center"/>
    </xf>
    <xf numFmtId="1" fontId="9" fillId="9" borderId="82" xfId="1" applyNumberFormat="1" applyFont="1" applyFill="1" applyBorder="1" applyAlignment="1">
      <alignment horizontal="center"/>
    </xf>
    <xf numFmtId="1" fontId="9" fillId="9" borderId="86" xfId="1" applyNumberFormat="1" applyFont="1" applyFill="1" applyBorder="1" applyAlignment="1">
      <alignment horizontal="center"/>
    </xf>
    <xf numFmtId="1" fontId="9" fillId="2" borderId="90" xfId="1" applyNumberFormat="1" applyFont="1" applyFill="1" applyBorder="1" applyAlignment="1">
      <alignment horizontal="center"/>
    </xf>
    <xf numFmtId="1" fontId="9" fillId="2" borderId="118" xfId="1" applyNumberFormat="1" applyFont="1" applyFill="1" applyBorder="1" applyAlignment="1">
      <alignment horizontal="center"/>
    </xf>
    <xf numFmtId="1" fontId="9" fillId="9" borderId="100" xfId="1" applyNumberFormat="1" applyFont="1" applyFill="1" applyBorder="1" applyAlignment="1">
      <alignment horizontal="center"/>
    </xf>
    <xf numFmtId="1" fontId="9" fillId="9" borderId="84" xfId="1" applyNumberFormat="1" applyFont="1" applyFill="1" applyBorder="1" applyAlignment="1">
      <alignment horizontal="center"/>
    </xf>
    <xf numFmtId="0" fontId="0" fillId="0" borderId="0" xfId="0" applyProtection="1">
      <protection hidden="1"/>
    </xf>
    <xf numFmtId="0" fontId="16" fillId="0" borderId="0" xfId="0" applyFont="1" applyProtection="1">
      <protection hidden="1"/>
    </xf>
    <xf numFmtId="0" fontId="17" fillId="0" borderId="0" xfId="0" applyFont="1" applyProtection="1">
      <protection hidden="1"/>
    </xf>
    <xf numFmtId="0" fontId="7" fillId="5" borderId="0" xfId="0" applyFont="1" applyFill="1" applyProtection="1">
      <protection hidden="1"/>
    </xf>
    <xf numFmtId="0" fontId="0" fillId="5" borderId="0" xfId="0" applyFill="1" applyProtection="1">
      <protection hidden="1"/>
    </xf>
    <xf numFmtId="0" fontId="18" fillId="0" borderId="0" xfId="0" applyFont="1" applyAlignment="1" applyProtection="1">
      <alignment horizontal="left"/>
      <protection hidden="1"/>
    </xf>
    <xf numFmtId="164" fontId="18" fillId="0" borderId="0" xfId="0" applyNumberFormat="1" applyFont="1" applyAlignment="1" applyProtection="1">
      <alignment horizontal="left"/>
      <protection hidden="1"/>
    </xf>
    <xf numFmtId="3" fontId="45" fillId="9" borderId="91" xfId="0" applyNumberFormat="1" applyFont="1" applyFill="1" applyBorder="1" applyAlignment="1" applyProtection="1">
      <alignment vertical="center"/>
      <protection hidden="1"/>
    </xf>
    <xf numFmtId="0" fontId="19" fillId="0" borderId="0" xfId="0" applyFont="1" applyProtection="1">
      <protection hidden="1"/>
    </xf>
    <xf numFmtId="3" fontId="45" fillId="9" borderId="92" xfId="0" applyNumberFormat="1" applyFont="1" applyFill="1" applyBorder="1" applyAlignment="1" applyProtection="1">
      <alignment vertical="center"/>
      <protection hidden="1"/>
    </xf>
    <xf numFmtId="0" fontId="45" fillId="9" borderId="93" xfId="0" applyFont="1" applyFill="1" applyBorder="1" applyAlignment="1" applyProtection="1">
      <alignment horizontal="right" vertical="center"/>
      <protection hidden="1"/>
    </xf>
    <xf numFmtId="3" fontId="41" fillId="13" borderId="33" xfId="0" applyNumberFormat="1" applyFont="1" applyFill="1" applyBorder="1" applyProtection="1">
      <protection hidden="1"/>
    </xf>
    <xf numFmtId="0" fontId="21" fillId="2" borderId="70" xfId="0" applyFont="1" applyFill="1" applyBorder="1" applyProtection="1">
      <protection hidden="1"/>
    </xf>
    <xf numFmtId="0" fontId="21" fillId="2" borderId="69" xfId="0" applyFont="1" applyFill="1" applyBorder="1" applyAlignment="1" applyProtection="1">
      <alignment horizontal="center" vertical="center" wrapText="1"/>
      <protection hidden="1"/>
    </xf>
    <xf numFmtId="0" fontId="2" fillId="2" borderId="69" xfId="0" applyFont="1" applyFill="1" applyBorder="1" applyAlignment="1" applyProtection="1">
      <alignment horizontal="center" vertical="center" wrapText="1"/>
      <protection hidden="1"/>
    </xf>
    <xf numFmtId="0" fontId="2" fillId="2" borderId="40" xfId="0" applyFont="1" applyFill="1" applyBorder="1" applyAlignment="1" applyProtection="1">
      <alignment horizontal="center" vertical="center" wrapText="1"/>
      <protection hidden="1"/>
    </xf>
    <xf numFmtId="0" fontId="35" fillId="2" borderId="65" xfId="0" applyFont="1" applyFill="1" applyBorder="1" applyAlignment="1" applyProtection="1">
      <alignment horizontal="center"/>
      <protection hidden="1"/>
    </xf>
    <xf numFmtId="3" fontId="15" fillId="9" borderId="41" xfId="0" applyNumberFormat="1" applyFont="1" applyFill="1" applyBorder="1" applyAlignment="1" applyProtection="1">
      <alignment horizontal="center"/>
      <protection hidden="1"/>
    </xf>
    <xf numFmtId="3" fontId="15" fillId="9" borderId="42" xfId="0" applyNumberFormat="1" applyFont="1" applyFill="1" applyBorder="1" applyAlignment="1" applyProtection="1">
      <alignment horizontal="center"/>
      <protection hidden="1"/>
    </xf>
    <xf numFmtId="3" fontId="15" fillId="9" borderId="43" xfId="0" applyNumberFormat="1" applyFont="1" applyFill="1" applyBorder="1" applyAlignment="1" applyProtection="1">
      <alignment horizontal="center"/>
      <protection hidden="1"/>
    </xf>
    <xf numFmtId="49" fontId="35" fillId="2" borderId="66" xfId="0" applyNumberFormat="1" applyFont="1" applyFill="1" applyBorder="1" applyAlignment="1" applyProtection="1">
      <alignment horizontal="center"/>
      <protection hidden="1"/>
    </xf>
    <xf numFmtId="3" fontId="15" fillId="9" borderId="62" xfId="0" applyNumberFormat="1" applyFont="1" applyFill="1" applyBorder="1" applyAlignment="1" applyProtection="1">
      <alignment horizontal="center"/>
      <protection hidden="1"/>
    </xf>
    <xf numFmtId="3" fontId="15" fillId="9" borderId="25" xfId="0" applyNumberFormat="1" applyFont="1" applyFill="1" applyBorder="1" applyAlignment="1" applyProtection="1">
      <alignment horizontal="center"/>
      <protection hidden="1"/>
    </xf>
    <xf numFmtId="3" fontId="15" fillId="9" borderId="47" xfId="0" applyNumberFormat="1" applyFont="1" applyFill="1" applyBorder="1" applyAlignment="1" applyProtection="1">
      <alignment horizontal="center"/>
      <protection hidden="1"/>
    </xf>
    <xf numFmtId="49" fontId="35" fillId="2" borderId="68" xfId="0" applyNumberFormat="1" applyFont="1" applyFill="1" applyBorder="1" applyAlignment="1" applyProtection="1">
      <alignment horizontal="center"/>
      <protection hidden="1"/>
    </xf>
    <xf numFmtId="3" fontId="15" fillId="9" borderId="63" xfId="0" applyNumberFormat="1" applyFont="1" applyFill="1" applyBorder="1" applyAlignment="1" applyProtection="1">
      <alignment horizontal="center"/>
      <protection hidden="1"/>
    </xf>
    <xf numFmtId="3" fontId="15" fillId="9" borderId="27" xfId="0" applyNumberFormat="1" applyFont="1" applyFill="1" applyBorder="1" applyAlignment="1" applyProtection="1">
      <alignment horizontal="center"/>
      <protection hidden="1"/>
    </xf>
    <xf numFmtId="3" fontId="15" fillId="9" borderId="44" xfId="0" applyNumberFormat="1" applyFont="1" applyFill="1" applyBorder="1" applyAlignment="1" applyProtection="1">
      <alignment horizontal="center"/>
      <protection hidden="1"/>
    </xf>
    <xf numFmtId="49" fontId="35" fillId="2" borderId="33" xfId="0" applyNumberFormat="1" applyFont="1" applyFill="1" applyBorder="1" applyAlignment="1" applyProtection="1">
      <alignment horizontal="center" wrapText="1"/>
      <protection hidden="1"/>
    </xf>
    <xf numFmtId="3" fontId="15" fillId="12" borderId="73" xfId="0" applyNumberFormat="1" applyFont="1" applyFill="1" applyBorder="1" applyAlignment="1" applyProtection="1">
      <alignment horizontal="center"/>
      <protection hidden="1"/>
    </xf>
    <xf numFmtId="3" fontId="15" fillId="12" borderId="71" xfId="0" applyNumberFormat="1" applyFont="1" applyFill="1" applyBorder="1" applyAlignment="1" applyProtection="1">
      <alignment horizontal="center"/>
      <protection hidden="1"/>
    </xf>
    <xf numFmtId="3" fontId="15" fillId="12" borderId="72" xfId="0" applyNumberFormat="1" applyFont="1" applyFill="1" applyBorder="1" applyAlignment="1" applyProtection="1">
      <alignment horizontal="center"/>
      <protection hidden="1"/>
    </xf>
    <xf numFmtId="0" fontId="15" fillId="2" borderId="33" xfId="0" applyFont="1" applyFill="1" applyBorder="1" applyAlignment="1" applyProtection="1">
      <alignment horizontal="center"/>
      <protection hidden="1"/>
    </xf>
    <xf numFmtId="3" fontId="15" fillId="9" borderId="73" xfId="0" applyNumberFormat="1" applyFont="1" applyFill="1" applyBorder="1" applyAlignment="1" applyProtection="1">
      <alignment horizontal="center"/>
      <protection hidden="1"/>
    </xf>
    <xf numFmtId="3" fontId="15" fillId="9" borderId="71" xfId="0" applyNumberFormat="1" applyFont="1" applyFill="1" applyBorder="1" applyAlignment="1" applyProtection="1">
      <alignment horizontal="center"/>
      <protection hidden="1"/>
    </xf>
    <xf numFmtId="3" fontId="15" fillId="9" borderId="72" xfId="0" applyNumberFormat="1" applyFont="1" applyFill="1" applyBorder="1" applyAlignment="1" applyProtection="1">
      <alignment horizontal="center"/>
      <protection hidden="1"/>
    </xf>
    <xf numFmtId="0" fontId="6" fillId="0" borderId="0" xfId="0" applyFont="1" applyAlignment="1" applyProtection="1">
      <alignment horizontal="center"/>
      <protection hidden="1"/>
    </xf>
    <xf numFmtId="0" fontId="6" fillId="0" borderId="0" xfId="0" applyFont="1" applyAlignment="1" applyProtection="1">
      <alignment horizontal="left"/>
      <protection hidden="1"/>
    </xf>
    <xf numFmtId="0" fontId="6" fillId="0" borderId="0" xfId="0" applyFont="1" applyProtection="1">
      <protection hidden="1"/>
    </xf>
    <xf numFmtId="0" fontId="5" fillId="0" borderId="0" xfId="0" applyFont="1" applyAlignment="1" applyProtection="1">
      <alignment horizontal="left"/>
      <protection hidden="1"/>
    </xf>
    <xf numFmtId="0" fontId="7" fillId="0" borderId="0" xfId="0" applyFont="1" applyAlignment="1" applyProtection="1">
      <alignment horizontal="left"/>
      <protection hidden="1"/>
    </xf>
    <xf numFmtId="0" fontId="8" fillId="0" borderId="0" xfId="0" applyFont="1" applyAlignment="1" applyProtection="1">
      <alignment horizontal="left"/>
      <protection hidden="1"/>
    </xf>
    <xf numFmtId="0" fontId="44" fillId="0" borderId="0" xfId="0" applyFont="1" applyProtection="1">
      <protection hidden="1"/>
    </xf>
    <xf numFmtId="0" fontId="6" fillId="5" borderId="0" xfId="0" applyFont="1" applyFill="1" applyProtection="1">
      <protection hidden="1"/>
    </xf>
    <xf numFmtId="0" fontId="6" fillId="2" borderId="101" xfId="0" applyFont="1" applyFill="1" applyBorder="1" applyAlignment="1" applyProtection="1">
      <alignment horizontal="left"/>
      <protection hidden="1"/>
    </xf>
    <xf numFmtId="0" fontId="6" fillId="2" borderId="112" xfId="0" applyFont="1" applyFill="1" applyBorder="1" applyAlignment="1" applyProtection="1">
      <alignment horizontal="center"/>
      <protection hidden="1"/>
    </xf>
    <xf numFmtId="0" fontId="6" fillId="2" borderId="114" xfId="0" applyFont="1" applyFill="1" applyBorder="1" applyAlignment="1" applyProtection="1">
      <alignment horizontal="center"/>
      <protection hidden="1"/>
    </xf>
    <xf numFmtId="0" fontId="6" fillId="9" borderId="82" xfId="0" applyFont="1" applyFill="1" applyBorder="1" applyAlignment="1" applyProtection="1">
      <alignment horizontal="left"/>
      <protection hidden="1"/>
    </xf>
    <xf numFmtId="0" fontId="6" fillId="2" borderId="109" xfId="0" applyFont="1" applyFill="1" applyBorder="1" applyAlignment="1" applyProtection="1">
      <alignment horizontal="left"/>
      <protection hidden="1"/>
    </xf>
    <xf numFmtId="0" fontId="6" fillId="2" borderId="110" xfId="0" applyFont="1" applyFill="1" applyBorder="1" applyAlignment="1" applyProtection="1">
      <alignment horizontal="center"/>
      <protection hidden="1"/>
    </xf>
    <xf numFmtId="0" fontId="6" fillId="2" borderId="115" xfId="0" applyFont="1" applyFill="1" applyBorder="1" applyAlignment="1" applyProtection="1">
      <alignment horizontal="center"/>
      <protection hidden="1"/>
    </xf>
    <xf numFmtId="0" fontId="6" fillId="9" borderId="116" xfId="0" applyFont="1" applyFill="1" applyBorder="1" applyAlignment="1" applyProtection="1">
      <alignment horizontal="left"/>
      <protection hidden="1"/>
    </xf>
    <xf numFmtId="0" fontId="6" fillId="9" borderId="101" xfId="0" applyFont="1" applyFill="1" applyBorder="1" applyAlignment="1" applyProtection="1">
      <alignment horizontal="right"/>
      <protection hidden="1"/>
    </xf>
    <xf numFmtId="9" fontId="6" fillId="9" borderId="113" xfId="0" applyNumberFormat="1" applyFont="1" applyFill="1" applyBorder="1" applyAlignment="1" applyProtection="1">
      <alignment horizontal="left"/>
      <protection hidden="1"/>
    </xf>
    <xf numFmtId="0" fontId="6" fillId="9" borderId="112" xfId="0" applyFont="1" applyFill="1" applyBorder="1" applyAlignment="1" applyProtection="1">
      <alignment horizontal="center"/>
      <protection hidden="1"/>
    </xf>
    <xf numFmtId="0" fontId="6" fillId="2" borderId="109" xfId="0" applyFont="1" applyFill="1" applyBorder="1" applyProtection="1">
      <protection hidden="1"/>
    </xf>
    <xf numFmtId="0" fontId="6" fillId="2" borderId="110" xfId="0" applyFont="1" applyFill="1" applyBorder="1" applyProtection="1">
      <protection hidden="1"/>
    </xf>
    <xf numFmtId="0" fontId="6" fillId="0" borderId="0" xfId="0" applyFont="1" applyAlignment="1" applyProtection="1">
      <alignment horizontal="right"/>
      <protection hidden="1"/>
    </xf>
    <xf numFmtId="9" fontId="6" fillId="0" borderId="0" xfId="0" applyNumberFormat="1" applyFont="1" applyAlignment="1" applyProtection="1">
      <alignment horizontal="left"/>
      <protection hidden="1"/>
    </xf>
    <xf numFmtId="0" fontId="9" fillId="2" borderId="28" xfId="0" applyFont="1" applyFill="1" applyBorder="1" applyAlignment="1" applyProtection="1">
      <alignment horizontal="center" vertical="center" wrapText="1"/>
      <protection hidden="1"/>
    </xf>
    <xf numFmtId="0" fontId="9" fillId="2" borderId="29" xfId="0" applyFont="1" applyFill="1" applyBorder="1" applyAlignment="1" applyProtection="1">
      <alignment horizontal="center" vertical="center" wrapText="1"/>
      <protection hidden="1"/>
    </xf>
    <xf numFmtId="0" fontId="9" fillId="2" borderId="30" xfId="0" applyFont="1" applyFill="1" applyBorder="1" applyAlignment="1" applyProtection="1">
      <alignment horizontal="center" vertical="center" wrapText="1"/>
      <protection hidden="1"/>
    </xf>
    <xf numFmtId="0" fontId="9" fillId="2" borderId="32" xfId="0" applyFont="1" applyFill="1" applyBorder="1" applyAlignment="1" applyProtection="1">
      <alignment horizontal="center" vertical="center" wrapText="1"/>
      <protection hidden="1"/>
    </xf>
    <xf numFmtId="0" fontId="9" fillId="2" borderId="70" xfId="0" applyFont="1" applyFill="1" applyBorder="1" applyAlignment="1" applyProtection="1">
      <alignment horizontal="center" vertical="center" wrapText="1"/>
      <protection hidden="1"/>
    </xf>
    <xf numFmtId="0" fontId="9" fillId="2" borderId="77" xfId="0" applyFont="1" applyFill="1" applyBorder="1" applyAlignment="1" applyProtection="1">
      <alignment horizontal="center" vertical="center" wrapText="1"/>
      <protection hidden="1"/>
    </xf>
    <xf numFmtId="0" fontId="9" fillId="2" borderId="78" xfId="0" applyFont="1" applyFill="1" applyBorder="1" applyAlignment="1" applyProtection="1">
      <alignment horizontal="center" vertical="center" wrapText="1"/>
      <protection hidden="1"/>
    </xf>
    <xf numFmtId="0" fontId="6" fillId="9" borderId="45" xfId="0" applyFont="1" applyFill="1" applyBorder="1" applyAlignment="1" applyProtection="1">
      <alignment horizontal="center"/>
      <protection hidden="1"/>
    </xf>
    <xf numFmtId="0" fontId="6" fillId="9" borderId="42" xfId="0" applyFont="1" applyFill="1" applyBorder="1" applyAlignment="1" applyProtection="1">
      <alignment horizontal="center"/>
      <protection hidden="1"/>
    </xf>
    <xf numFmtId="164" fontId="6" fillId="9" borderId="42" xfId="0" applyNumberFormat="1" applyFont="1" applyFill="1" applyBorder="1" applyAlignment="1" applyProtection="1">
      <alignment horizontal="center"/>
      <protection hidden="1"/>
    </xf>
    <xf numFmtId="9" fontId="6" fillId="9" borderId="42" xfId="2" applyFont="1" applyFill="1" applyBorder="1" applyAlignment="1" applyProtection="1">
      <alignment horizontal="center"/>
      <protection hidden="1"/>
    </xf>
    <xf numFmtId="0" fontId="6" fillId="9" borderId="42" xfId="2" applyNumberFormat="1" applyFont="1" applyFill="1" applyBorder="1" applyAlignment="1" applyProtection="1">
      <alignment horizontal="center"/>
      <protection hidden="1"/>
    </xf>
    <xf numFmtId="3" fontId="6" fillId="9" borderId="42" xfId="0" applyNumberFormat="1" applyFont="1" applyFill="1" applyBorder="1" applyAlignment="1" applyProtection="1">
      <alignment horizontal="center"/>
      <protection hidden="1"/>
    </xf>
    <xf numFmtId="3" fontId="6" fillId="9" borderId="43" xfId="0" applyNumberFormat="1" applyFont="1" applyFill="1" applyBorder="1" applyAlignment="1" applyProtection="1">
      <alignment horizontal="center"/>
      <protection hidden="1"/>
    </xf>
    <xf numFmtId="0" fontId="6" fillId="9" borderId="46" xfId="0" applyFont="1" applyFill="1" applyBorder="1" applyAlignment="1" applyProtection="1">
      <alignment horizontal="center"/>
      <protection hidden="1"/>
    </xf>
    <xf numFmtId="0" fontId="6" fillId="9" borderId="25" xfId="0" applyFont="1" applyFill="1" applyBorder="1" applyAlignment="1" applyProtection="1">
      <alignment horizontal="center"/>
      <protection hidden="1"/>
    </xf>
    <xf numFmtId="164" fontId="6" fillId="9" borderId="25" xfId="0" applyNumberFormat="1" applyFont="1" applyFill="1" applyBorder="1" applyAlignment="1" applyProtection="1">
      <alignment horizontal="center"/>
      <protection hidden="1"/>
    </xf>
    <xf numFmtId="9" fontId="6" fillId="9" borderId="25" xfId="2" applyFont="1" applyFill="1" applyBorder="1" applyAlignment="1" applyProtection="1">
      <alignment horizontal="center"/>
      <protection hidden="1"/>
    </xf>
    <xf numFmtId="0" fontId="6" fillId="9" borderId="25" xfId="2" applyNumberFormat="1" applyFont="1" applyFill="1" applyBorder="1" applyAlignment="1" applyProtection="1">
      <alignment horizontal="center"/>
      <protection hidden="1"/>
    </xf>
    <xf numFmtId="3" fontId="6" fillId="9" borderId="25" xfId="0" applyNumberFormat="1" applyFont="1" applyFill="1" applyBorder="1" applyAlignment="1" applyProtection="1">
      <alignment horizontal="center"/>
      <protection hidden="1"/>
    </xf>
    <xf numFmtId="3" fontId="6" fillId="9" borderId="47" xfId="0" applyNumberFormat="1" applyFont="1" applyFill="1" applyBorder="1" applyAlignment="1" applyProtection="1">
      <alignment horizontal="center"/>
      <protection hidden="1"/>
    </xf>
    <xf numFmtId="0" fontId="6" fillId="9" borderId="48" xfId="0" applyFont="1" applyFill="1" applyBorder="1" applyAlignment="1" applyProtection="1">
      <alignment horizontal="center"/>
      <protection hidden="1"/>
    </xf>
    <xf numFmtId="0" fontId="6" fillId="9" borderId="27" xfId="0" applyFont="1" applyFill="1" applyBorder="1" applyAlignment="1" applyProtection="1">
      <alignment horizontal="center"/>
      <protection hidden="1"/>
    </xf>
    <xf numFmtId="164" fontId="6" fillId="9" borderId="27" xfId="0" applyNumberFormat="1" applyFont="1" applyFill="1" applyBorder="1" applyAlignment="1" applyProtection="1">
      <alignment horizontal="center"/>
      <protection hidden="1"/>
    </xf>
    <xf numFmtId="9" fontId="6" fillId="9" borderId="27" xfId="2" applyFont="1" applyFill="1" applyBorder="1" applyAlignment="1" applyProtection="1">
      <alignment horizontal="center"/>
      <protection hidden="1"/>
    </xf>
    <xf numFmtId="0" fontId="6" fillId="9" borderId="27" xfId="2" applyNumberFormat="1" applyFont="1" applyFill="1" applyBorder="1" applyAlignment="1" applyProtection="1">
      <alignment horizontal="center"/>
      <protection hidden="1"/>
    </xf>
    <xf numFmtId="0" fontId="6" fillId="0" borderId="80" xfId="0" applyFont="1" applyBorder="1" applyAlignment="1" applyProtection="1">
      <alignment horizontal="center"/>
      <protection hidden="1"/>
    </xf>
    <xf numFmtId="0" fontId="6" fillId="0" borderId="75" xfId="0" applyFont="1" applyBorder="1" applyAlignment="1" applyProtection="1">
      <alignment horizontal="center"/>
      <protection hidden="1"/>
    </xf>
    <xf numFmtId="164" fontId="6" fillId="0" borderId="75" xfId="0" applyNumberFormat="1" applyFont="1" applyBorder="1" applyAlignment="1" applyProtection="1">
      <alignment horizontal="center"/>
      <protection hidden="1"/>
    </xf>
    <xf numFmtId="0" fontId="6" fillId="0" borderId="76" xfId="0" applyFont="1" applyBorder="1" applyAlignment="1" applyProtection="1">
      <alignment horizontal="center"/>
      <protection hidden="1"/>
    </xf>
    <xf numFmtId="0" fontId="6" fillId="0" borderId="76" xfId="0" applyFont="1" applyBorder="1" applyAlignment="1" applyProtection="1">
      <alignment horizontal="left"/>
      <protection hidden="1"/>
    </xf>
    <xf numFmtId="1" fontId="6" fillId="0" borderId="28" xfId="0" applyNumberFormat="1" applyFont="1" applyBorder="1" applyAlignment="1" applyProtection="1">
      <alignment horizontal="center"/>
      <protection hidden="1"/>
    </xf>
    <xf numFmtId="3" fontId="6" fillId="0" borderId="30" xfId="0" applyNumberFormat="1" applyFont="1" applyBorder="1" applyAlignment="1" applyProtection="1">
      <alignment horizontal="center"/>
      <protection hidden="1"/>
    </xf>
    <xf numFmtId="3" fontId="6" fillId="0" borderId="32" xfId="0" applyNumberFormat="1" applyFont="1" applyBorder="1" applyAlignment="1" applyProtection="1">
      <alignment horizontal="center"/>
      <protection hidden="1"/>
    </xf>
    <xf numFmtId="3" fontId="6" fillId="0" borderId="37" xfId="0" applyNumberFormat="1" applyFont="1" applyBorder="1" applyAlignment="1" applyProtection="1">
      <alignment horizontal="center"/>
      <protection hidden="1"/>
    </xf>
    <xf numFmtId="3" fontId="6" fillId="0" borderId="32" xfId="1" applyNumberFormat="1" applyFont="1" applyBorder="1" applyAlignment="1" applyProtection="1">
      <alignment horizontal="center"/>
      <protection hidden="1"/>
    </xf>
    <xf numFmtId="0" fontId="6" fillId="0" borderId="28" xfId="0" applyFont="1" applyBorder="1" applyAlignment="1" applyProtection="1">
      <alignment horizontal="left"/>
      <protection hidden="1"/>
    </xf>
    <xf numFmtId="0" fontId="6" fillId="0" borderId="29" xfId="0" applyFont="1" applyBorder="1" applyAlignment="1" applyProtection="1">
      <alignment horizontal="center"/>
      <protection hidden="1"/>
    </xf>
    <xf numFmtId="164" fontId="6" fillId="0" borderId="29" xfId="0" applyNumberFormat="1" applyFont="1" applyBorder="1" applyAlignment="1" applyProtection="1">
      <alignment horizontal="center"/>
      <protection hidden="1"/>
    </xf>
    <xf numFmtId="0" fontId="6" fillId="0" borderId="38" xfId="0" applyFont="1" applyBorder="1" applyAlignment="1" applyProtection="1">
      <alignment horizontal="center"/>
      <protection hidden="1"/>
    </xf>
    <xf numFmtId="0" fontId="6" fillId="0" borderId="38" xfId="0" applyFont="1" applyBorder="1" applyAlignment="1" applyProtection="1">
      <alignment horizontal="left"/>
      <protection hidden="1"/>
    </xf>
    <xf numFmtId="3" fontId="6" fillId="0" borderId="28" xfId="1" applyNumberFormat="1" applyFont="1" applyBorder="1" applyAlignment="1" applyProtection="1">
      <alignment horizontal="center"/>
      <protection hidden="1"/>
    </xf>
    <xf numFmtId="3" fontId="6" fillId="0" borderId="29" xfId="1" applyNumberFormat="1" applyFont="1" applyBorder="1" applyAlignment="1" applyProtection="1">
      <alignment horizontal="center"/>
      <protection hidden="1"/>
    </xf>
    <xf numFmtId="0" fontId="39" fillId="0" borderId="0" xfId="0" applyFont="1" applyProtection="1">
      <protection hidden="1"/>
    </xf>
    <xf numFmtId="0" fontId="40" fillId="0" borderId="0" xfId="0" applyFont="1" applyProtection="1">
      <protection hidden="1"/>
    </xf>
    <xf numFmtId="0" fontId="2" fillId="0" borderId="0" xfId="0" applyFont="1" applyProtection="1">
      <protection hidden="1"/>
    </xf>
    <xf numFmtId="0" fontId="2" fillId="0" borderId="12" xfId="0" applyFont="1" applyBorder="1" applyAlignment="1" applyProtection="1">
      <alignment horizontal="left"/>
      <protection hidden="1"/>
    </xf>
    <xf numFmtId="0" fontId="2" fillId="0" borderId="4" xfId="0" applyFont="1" applyBorder="1" applyAlignment="1" applyProtection="1">
      <alignment horizontal="center"/>
      <protection hidden="1"/>
    </xf>
    <xf numFmtId="0" fontId="2" fillId="0" borderId="12" xfId="0" applyFont="1" applyBorder="1" applyProtection="1">
      <protection hidden="1"/>
    </xf>
    <xf numFmtId="0" fontId="2" fillId="0" borderId="12" xfId="0" applyFont="1" applyBorder="1" applyAlignment="1" applyProtection="1">
      <alignment horizontal="right"/>
      <protection hidden="1"/>
    </xf>
    <xf numFmtId="0" fontId="2" fillId="0" borderId="14" xfId="0" applyFont="1" applyBorder="1" applyAlignment="1" applyProtection="1">
      <alignment horizontal="center"/>
      <protection hidden="1"/>
    </xf>
    <xf numFmtId="49" fontId="2" fillId="0" borderId="15" xfId="0" applyNumberFormat="1" applyFont="1" applyBorder="1" applyAlignment="1" applyProtection="1">
      <alignment horizontal="right"/>
      <protection hidden="1"/>
    </xf>
    <xf numFmtId="0" fontId="0" fillId="0" borderId="14" xfId="0" applyBorder="1" applyProtection="1">
      <protection hidden="1"/>
    </xf>
    <xf numFmtId="0" fontId="0" fillId="0" borderId="15" xfId="0" applyBorder="1" applyProtection="1">
      <protection hidden="1"/>
    </xf>
    <xf numFmtId="0" fontId="0" fillId="6" borderId="15" xfId="0" applyFill="1" applyBorder="1" applyProtection="1">
      <protection hidden="1"/>
    </xf>
    <xf numFmtId="0" fontId="0" fillId="6" borderId="12" xfId="0" applyFill="1" applyBorder="1" applyProtection="1">
      <protection hidden="1"/>
    </xf>
    <xf numFmtId="0" fontId="0" fillId="6" borderId="14" xfId="0" applyFill="1" applyBorder="1" applyProtection="1">
      <protection hidden="1"/>
    </xf>
    <xf numFmtId="0" fontId="0" fillId="0" borderId="12" xfId="0" applyBorder="1" applyProtection="1">
      <protection hidden="1"/>
    </xf>
    <xf numFmtId="0" fontId="2" fillId="0" borderId="4" xfId="0" applyFont="1" applyBorder="1" applyProtection="1">
      <protection hidden="1"/>
    </xf>
    <xf numFmtId="9" fontId="2" fillId="0" borderId="4" xfId="0" applyNumberFormat="1" applyFont="1" applyBorder="1" applyProtection="1">
      <protection hidden="1"/>
    </xf>
    <xf numFmtId="0" fontId="0" fillId="0" borderId="4" xfId="0" applyBorder="1" applyProtection="1">
      <protection hidden="1"/>
    </xf>
    <xf numFmtId="9" fontId="2" fillId="0" borderId="0" xfId="0" applyNumberFormat="1" applyFont="1" applyProtection="1">
      <protection hidden="1"/>
    </xf>
    <xf numFmtId="0" fontId="2" fillId="0" borderId="0" xfId="0" applyFont="1" applyAlignment="1" applyProtection="1">
      <alignment horizontal="left"/>
      <protection hidden="1"/>
    </xf>
    <xf numFmtId="0" fontId="2" fillId="0" borderId="4" xfId="0" applyFont="1" applyBorder="1" applyAlignment="1" applyProtection="1">
      <alignment horizontal="left"/>
      <protection hidden="1"/>
    </xf>
    <xf numFmtId="0" fontId="2" fillId="0" borderId="13" xfId="0" applyFont="1" applyBorder="1" applyAlignment="1" applyProtection="1">
      <alignment horizontal="center"/>
      <protection hidden="1"/>
    </xf>
    <xf numFmtId="0" fontId="2" fillId="0" borderId="2" xfId="0" applyFont="1" applyBorder="1" applyAlignment="1" applyProtection="1">
      <alignment horizontal="center"/>
      <protection hidden="1"/>
    </xf>
    <xf numFmtId="0" fontId="0" fillId="0" borderId="0" xfId="0" applyAlignment="1" applyProtection="1">
      <alignment horizontal="left" vertical="top" wrapText="1"/>
      <protection hidden="1"/>
    </xf>
    <xf numFmtId="0" fontId="7" fillId="0" borderId="0" xfId="0" applyFont="1" applyProtection="1">
      <protection hidden="1"/>
    </xf>
    <xf numFmtId="0" fontId="0" fillId="0" borderId="0" xfId="0" applyAlignment="1" applyProtection="1">
      <alignment horizontal="left"/>
      <protection hidden="1"/>
    </xf>
    <xf numFmtId="9" fontId="6" fillId="0" borderId="0" xfId="2" applyFont="1" applyFill="1" applyBorder="1" applyAlignment="1" applyProtection="1">
      <alignment horizontal="right"/>
      <protection hidden="1"/>
    </xf>
    <xf numFmtId="0" fontId="0" fillId="0" borderId="0" xfId="0" applyAlignment="1" applyProtection="1">
      <alignment horizontal="right"/>
      <protection hidden="1"/>
    </xf>
    <xf numFmtId="0" fontId="6" fillId="2" borderId="5" xfId="0" applyFont="1" applyFill="1" applyBorder="1" applyAlignment="1" applyProtection="1">
      <alignment horizontal="left"/>
      <protection hidden="1"/>
    </xf>
    <xf numFmtId="0" fontId="6" fillId="2" borderId="6" xfId="0" applyFont="1" applyFill="1" applyBorder="1" applyAlignment="1" applyProtection="1">
      <alignment horizontal="center"/>
      <protection hidden="1"/>
    </xf>
    <xf numFmtId="0" fontId="6" fillId="2" borderId="7" xfId="0" applyFont="1" applyFill="1" applyBorder="1" applyAlignment="1" applyProtection="1">
      <alignment horizontal="center"/>
      <protection hidden="1"/>
    </xf>
    <xf numFmtId="0" fontId="6" fillId="2" borderId="12" xfId="0" applyFont="1" applyFill="1" applyBorder="1" applyAlignment="1" applyProtection="1">
      <alignment horizontal="center"/>
      <protection hidden="1"/>
    </xf>
    <xf numFmtId="0" fontId="9" fillId="0" borderId="0" xfId="0" applyFont="1" applyAlignment="1" applyProtection="1">
      <alignment horizontal="center"/>
      <protection hidden="1"/>
    </xf>
    <xf numFmtId="0" fontId="6" fillId="2" borderId="10" xfId="0" applyFont="1" applyFill="1" applyBorder="1" applyAlignment="1" applyProtection="1">
      <alignment horizontal="center"/>
      <protection hidden="1"/>
    </xf>
    <xf numFmtId="0" fontId="6" fillId="2" borderId="3" xfId="0" applyFont="1" applyFill="1" applyBorder="1" applyAlignment="1" applyProtection="1">
      <alignment horizontal="center"/>
      <protection hidden="1"/>
    </xf>
    <xf numFmtId="0" fontId="6" fillId="2" borderId="11"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10" fillId="0" borderId="0" xfId="0" applyFont="1" applyAlignment="1" applyProtection="1">
      <alignment horizontal="center"/>
      <protection hidden="1"/>
    </xf>
    <xf numFmtId="1" fontId="6" fillId="0" borderId="0" xfId="0" applyNumberFormat="1" applyFont="1" applyAlignment="1" applyProtection="1">
      <alignment horizontal="center"/>
      <protection hidden="1"/>
    </xf>
    <xf numFmtId="0" fontId="8" fillId="0" borderId="0" xfId="0" applyFont="1" applyProtection="1">
      <protection hidden="1"/>
    </xf>
    <xf numFmtId="0" fontId="6" fillId="2" borderId="1" xfId="0"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6" fillId="2" borderId="2" xfId="0" applyFont="1" applyFill="1" applyBorder="1" applyAlignment="1" applyProtection="1">
      <alignment horizontal="center"/>
      <protection hidden="1"/>
    </xf>
    <xf numFmtId="0" fontId="6" fillId="9" borderId="5" xfId="0" applyFont="1" applyFill="1" applyBorder="1" applyAlignment="1" applyProtection="1">
      <alignment horizontal="left"/>
      <protection hidden="1"/>
    </xf>
    <xf numFmtId="164" fontId="6" fillId="9" borderId="6" xfId="0" applyNumberFormat="1" applyFont="1" applyFill="1" applyBorder="1" applyAlignment="1" applyProtection="1">
      <alignment horizontal="center"/>
      <protection hidden="1"/>
    </xf>
    <xf numFmtId="9" fontId="6" fillId="9" borderId="7" xfId="0" applyNumberFormat="1" applyFont="1" applyFill="1" applyBorder="1" applyAlignment="1" applyProtection="1">
      <alignment horizontal="center"/>
      <protection hidden="1"/>
    </xf>
    <xf numFmtId="0" fontId="6" fillId="9" borderId="10" xfId="0" applyFont="1" applyFill="1" applyBorder="1" applyAlignment="1" applyProtection="1">
      <alignment horizontal="left"/>
      <protection hidden="1"/>
    </xf>
    <xf numFmtId="164" fontId="6" fillId="9" borderId="3" xfId="0" applyNumberFormat="1" applyFont="1" applyFill="1" applyBorder="1" applyAlignment="1" applyProtection="1">
      <alignment horizontal="center"/>
      <protection hidden="1"/>
    </xf>
    <xf numFmtId="9" fontId="6" fillId="9" borderId="11" xfId="0" applyNumberFormat="1" applyFont="1" applyFill="1" applyBorder="1" applyAlignment="1" applyProtection="1">
      <alignment horizontal="center"/>
      <protection hidden="1"/>
    </xf>
    <xf numFmtId="164" fontId="6" fillId="2" borderId="1" xfId="0" applyNumberFormat="1" applyFont="1" applyFill="1" applyBorder="1" applyAlignment="1" applyProtection="1">
      <alignment horizontal="center"/>
      <protection hidden="1"/>
    </xf>
    <xf numFmtId="164" fontId="6" fillId="2" borderId="13" xfId="0" applyNumberFormat="1" applyFont="1" applyFill="1" applyBorder="1" applyAlignment="1" applyProtection="1">
      <alignment horizontal="center"/>
      <protection hidden="1"/>
    </xf>
    <xf numFmtId="9" fontId="6" fillId="2" borderId="2" xfId="0" applyNumberFormat="1" applyFont="1" applyFill="1" applyBorder="1" applyAlignment="1" applyProtection="1">
      <alignment horizontal="center"/>
      <protection hidden="1"/>
    </xf>
    <xf numFmtId="164" fontId="6" fillId="0" borderId="0" xfId="0" applyNumberFormat="1" applyFont="1" applyAlignment="1" applyProtection="1">
      <alignment horizontal="center"/>
      <protection hidden="1"/>
    </xf>
    <xf numFmtId="164" fontId="8" fillId="0" borderId="0" xfId="0" applyNumberFormat="1" applyFont="1" applyAlignment="1" applyProtection="1">
      <alignment horizontal="left"/>
      <protection hidden="1"/>
    </xf>
    <xf numFmtId="164" fontId="6" fillId="7" borderId="4" xfId="0" applyNumberFormat="1" applyFont="1" applyFill="1" applyBorder="1" applyAlignment="1" applyProtection="1">
      <alignment horizontal="center"/>
      <protection hidden="1"/>
    </xf>
    <xf numFmtId="0" fontId="11" fillId="7" borderId="1" xfId="0" applyFont="1" applyFill="1" applyBorder="1" applyProtection="1">
      <protection hidden="1"/>
    </xf>
    <xf numFmtId="0" fontId="6" fillId="7" borderId="13" xfId="0" applyFont="1" applyFill="1" applyBorder="1" applyProtection="1">
      <protection hidden="1"/>
    </xf>
    <xf numFmtId="0" fontId="6" fillId="7" borderId="13" xfId="0" applyFont="1" applyFill="1" applyBorder="1" applyAlignment="1" applyProtection="1">
      <alignment horizontal="center"/>
      <protection hidden="1"/>
    </xf>
    <xf numFmtId="164" fontId="6" fillId="7" borderId="13" xfId="0" applyNumberFormat="1" applyFont="1" applyFill="1" applyBorder="1" applyAlignment="1" applyProtection="1">
      <alignment horizontal="center"/>
      <protection hidden="1"/>
    </xf>
    <xf numFmtId="164" fontId="6" fillId="7" borderId="2" xfId="0" applyNumberFormat="1" applyFont="1" applyFill="1" applyBorder="1" applyAlignment="1" applyProtection="1">
      <alignment horizontal="center"/>
      <protection hidden="1"/>
    </xf>
    <xf numFmtId="164" fontId="6" fillId="9" borderId="5" xfId="0" applyNumberFormat="1" applyFont="1" applyFill="1" applyBorder="1" applyAlignment="1" applyProtection="1">
      <alignment horizontal="left"/>
      <protection hidden="1"/>
    </xf>
    <xf numFmtId="9" fontId="6" fillId="9" borderId="7" xfId="2" applyFont="1" applyFill="1" applyBorder="1" applyAlignment="1" applyProtection="1">
      <alignment horizontal="center"/>
      <protection hidden="1"/>
    </xf>
    <xf numFmtId="164" fontId="12" fillId="7" borderId="6" xfId="0" applyNumberFormat="1" applyFont="1" applyFill="1" applyBorder="1" applyAlignment="1" applyProtection="1">
      <alignment horizontal="right"/>
      <protection hidden="1"/>
    </xf>
    <xf numFmtId="164" fontId="12" fillId="7" borderId="7" xfId="0" applyNumberFormat="1" applyFont="1" applyFill="1" applyBorder="1" applyAlignment="1" applyProtection="1">
      <alignment horizontal="left"/>
      <protection hidden="1"/>
    </xf>
    <xf numFmtId="164" fontId="6" fillId="9" borderId="10" xfId="0" applyNumberFormat="1" applyFont="1" applyFill="1" applyBorder="1" applyAlignment="1" applyProtection="1">
      <alignment horizontal="left"/>
      <protection hidden="1"/>
    </xf>
    <xf numFmtId="9" fontId="6" fillId="9" borderId="11" xfId="2" applyFont="1" applyFill="1" applyBorder="1" applyAlignment="1" applyProtection="1">
      <alignment horizontal="center"/>
      <protection hidden="1"/>
    </xf>
    <xf numFmtId="164" fontId="12" fillId="7" borderId="3" xfId="0" applyNumberFormat="1" applyFont="1" applyFill="1" applyBorder="1" applyAlignment="1" applyProtection="1">
      <alignment horizontal="right"/>
      <protection hidden="1"/>
    </xf>
    <xf numFmtId="0" fontId="12" fillId="7" borderId="11" xfId="0" applyFont="1" applyFill="1" applyBorder="1" applyAlignment="1" applyProtection="1">
      <alignment horizontal="left"/>
      <protection hidden="1"/>
    </xf>
    <xf numFmtId="9" fontId="6" fillId="2" borderId="2" xfId="2" applyFont="1" applyFill="1" applyBorder="1" applyAlignment="1" applyProtection="1">
      <alignment horizontal="center"/>
      <protection hidden="1"/>
    </xf>
    <xf numFmtId="0" fontId="13" fillId="2" borderId="12"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protection hidden="1"/>
    </xf>
    <xf numFmtId="0" fontId="6" fillId="6" borderId="60" xfId="0" applyFont="1" applyFill="1" applyBorder="1" applyAlignment="1" applyProtection="1">
      <alignment horizontal="center"/>
      <protection hidden="1"/>
    </xf>
    <xf numFmtId="0" fontId="6" fillId="6" borderId="61" xfId="0" applyFont="1" applyFill="1" applyBorder="1" applyAlignment="1" applyProtection="1">
      <alignment horizontal="center"/>
      <protection hidden="1"/>
    </xf>
    <xf numFmtId="164" fontId="6" fillId="6" borderId="61" xfId="0" applyNumberFormat="1" applyFont="1" applyFill="1" applyBorder="1" applyAlignment="1" applyProtection="1">
      <alignment horizontal="center"/>
      <protection hidden="1"/>
    </xf>
    <xf numFmtId="9" fontId="6" fillId="6" borderId="61" xfId="2" applyFont="1" applyFill="1" applyBorder="1" applyAlignment="1" applyProtection="1">
      <alignment horizontal="center"/>
      <protection hidden="1"/>
    </xf>
    <xf numFmtId="0" fontId="6" fillId="6" borderId="24" xfId="0" applyFont="1" applyFill="1" applyBorder="1" applyAlignment="1" applyProtection="1">
      <alignment horizontal="center"/>
      <protection hidden="1"/>
    </xf>
    <xf numFmtId="0" fontId="6" fillId="6" borderId="25" xfId="0" applyFont="1" applyFill="1" applyBorder="1" applyAlignment="1" applyProtection="1">
      <alignment horizontal="center"/>
      <protection hidden="1"/>
    </xf>
    <xf numFmtId="164" fontId="6" fillId="6" borderId="25" xfId="0" applyNumberFormat="1" applyFont="1" applyFill="1" applyBorder="1" applyAlignment="1" applyProtection="1">
      <alignment horizontal="center"/>
      <protection hidden="1"/>
    </xf>
    <xf numFmtId="9" fontId="6" fillId="6" borderId="25" xfId="2" applyFont="1" applyFill="1" applyBorder="1" applyAlignment="1" applyProtection="1">
      <alignment horizontal="center"/>
      <protection hidden="1"/>
    </xf>
    <xf numFmtId="0" fontId="6" fillId="6" borderId="35" xfId="0" applyFont="1" applyFill="1" applyBorder="1" applyAlignment="1" applyProtection="1">
      <alignment horizontal="center"/>
      <protection hidden="1"/>
    </xf>
    <xf numFmtId="0" fontId="6" fillId="6" borderId="34" xfId="0" applyFont="1" applyFill="1" applyBorder="1" applyAlignment="1" applyProtection="1">
      <alignment horizontal="center"/>
      <protection hidden="1"/>
    </xf>
    <xf numFmtId="164" fontId="6" fillId="6" borderId="34" xfId="0" applyNumberFormat="1" applyFont="1" applyFill="1" applyBorder="1" applyAlignment="1" applyProtection="1">
      <alignment horizontal="center"/>
      <protection hidden="1"/>
    </xf>
    <xf numFmtId="9" fontId="6" fillId="6" borderId="34" xfId="2" applyFont="1" applyFill="1" applyBorder="1" applyAlignment="1" applyProtection="1">
      <alignment horizontal="center"/>
      <protection hidden="1"/>
    </xf>
    <xf numFmtId="0" fontId="6" fillId="0" borderId="28" xfId="0" applyFont="1" applyBorder="1" applyAlignment="1" applyProtection="1">
      <alignment horizontal="center"/>
      <protection hidden="1"/>
    </xf>
    <xf numFmtId="0" fontId="6" fillId="0" borderId="33" xfId="0" applyFont="1" applyBorder="1" applyProtection="1">
      <protection hidden="1"/>
    </xf>
    <xf numFmtId="164" fontId="6" fillId="6" borderId="79" xfId="0" applyNumberFormat="1" applyFont="1" applyFill="1" applyBorder="1" applyAlignment="1" applyProtection="1">
      <alignment horizontal="center"/>
      <protection locked="0" hidden="1"/>
    </xf>
    <xf numFmtId="164" fontId="6" fillId="6" borderId="23" xfId="0" applyNumberFormat="1" applyFont="1" applyFill="1" applyBorder="1" applyAlignment="1" applyProtection="1">
      <alignment horizontal="center"/>
      <protection locked="0" hidden="1"/>
    </xf>
    <xf numFmtId="0" fontId="6" fillId="6" borderId="16" xfId="0" applyFont="1" applyFill="1" applyBorder="1" applyAlignment="1" applyProtection="1">
      <alignment horizontal="center" vertical="center"/>
      <protection locked="0" hidden="1"/>
    </xf>
    <xf numFmtId="0" fontId="6" fillId="6" borderId="17" xfId="0" applyFont="1" applyFill="1" applyBorder="1" applyAlignment="1" applyProtection="1">
      <alignment horizontal="center" vertical="center"/>
      <protection locked="0" hidden="1"/>
    </xf>
    <xf numFmtId="0" fontId="6" fillId="6" borderId="24" xfId="0" applyFont="1" applyFill="1" applyBorder="1" applyAlignment="1" applyProtection="1">
      <alignment horizontal="center" vertical="center"/>
      <protection locked="0" hidden="1"/>
    </xf>
    <xf numFmtId="0" fontId="6" fillId="6" borderId="25" xfId="0" applyFont="1" applyFill="1" applyBorder="1" applyAlignment="1" applyProtection="1">
      <alignment horizontal="center" vertical="center"/>
      <protection locked="0" hidden="1"/>
    </xf>
    <xf numFmtId="164" fontId="6" fillId="6" borderId="25" xfId="0" applyNumberFormat="1" applyFont="1" applyFill="1" applyBorder="1" applyAlignment="1" applyProtection="1">
      <alignment horizontal="center" vertical="center"/>
      <protection locked="0" hidden="1"/>
    </xf>
    <xf numFmtId="9" fontId="6" fillId="6" borderId="25" xfId="2" applyFont="1" applyFill="1" applyBorder="1" applyAlignment="1" applyProtection="1">
      <alignment horizontal="center" vertical="center"/>
      <protection locked="0" hidden="1"/>
    </xf>
    <xf numFmtId="0" fontId="6" fillId="6" borderId="18" xfId="0" applyFont="1" applyFill="1" applyBorder="1" applyAlignment="1" applyProtection="1">
      <alignment horizontal="center" vertical="center"/>
      <protection locked="0" hidden="1"/>
    </xf>
    <xf numFmtId="0" fontId="6" fillId="6" borderId="19" xfId="0" applyFont="1" applyFill="1" applyBorder="1" applyAlignment="1" applyProtection="1">
      <alignment horizontal="center" vertical="center"/>
      <protection locked="0" hidden="1"/>
    </xf>
    <xf numFmtId="9" fontId="6" fillId="6" borderId="19" xfId="2" applyFont="1" applyFill="1" applyBorder="1" applyAlignment="1" applyProtection="1">
      <alignment horizontal="center" vertical="center"/>
      <protection locked="0" hidden="1"/>
    </xf>
    <xf numFmtId="0" fontId="6" fillId="6" borderId="94" xfId="0" applyFont="1" applyFill="1" applyBorder="1" applyAlignment="1" applyProtection="1">
      <alignment vertical="center" wrapText="1"/>
      <protection locked="0"/>
    </xf>
    <xf numFmtId="0" fontId="6" fillId="6" borderId="26" xfId="0" applyFont="1" applyFill="1" applyBorder="1" applyAlignment="1" applyProtection="1">
      <alignment vertical="center" wrapText="1"/>
      <protection locked="0"/>
    </xf>
    <xf numFmtId="0" fontId="6" fillId="6" borderId="95" xfId="0" applyFont="1" applyFill="1" applyBorder="1" applyAlignment="1" applyProtection="1">
      <alignment vertical="center" wrapText="1"/>
      <protection locked="0"/>
    </xf>
    <xf numFmtId="3" fontId="6" fillId="9" borderId="41" xfId="0" applyNumberFormat="1" applyFont="1" applyFill="1" applyBorder="1" applyAlignment="1" applyProtection="1">
      <alignment horizontal="center"/>
      <protection hidden="1"/>
    </xf>
    <xf numFmtId="3" fontId="6" fillId="9" borderId="62" xfId="0" applyNumberFormat="1" applyFont="1" applyFill="1" applyBorder="1" applyAlignment="1" applyProtection="1">
      <alignment horizontal="center"/>
      <protection hidden="1"/>
    </xf>
    <xf numFmtId="1" fontId="6" fillId="0" borderId="80" xfId="0" applyNumberFormat="1" applyFont="1" applyBorder="1" applyAlignment="1" applyProtection="1">
      <alignment horizontal="center"/>
      <protection hidden="1"/>
    </xf>
    <xf numFmtId="3" fontId="6" fillId="0" borderId="76" xfId="0" applyNumberFormat="1" applyFont="1" applyBorder="1" applyAlignment="1" applyProtection="1">
      <alignment horizontal="center"/>
      <protection hidden="1"/>
    </xf>
    <xf numFmtId="3" fontId="6" fillId="0" borderId="116" xfId="0" applyNumberFormat="1" applyFont="1" applyBorder="1" applyAlignment="1" applyProtection="1">
      <alignment horizontal="center"/>
      <protection hidden="1"/>
    </xf>
    <xf numFmtId="1" fontId="6" fillId="9" borderId="45" xfId="0" applyNumberFormat="1" applyFont="1" applyFill="1" applyBorder="1" applyAlignment="1" applyProtection="1">
      <alignment horizontal="center"/>
      <protection hidden="1"/>
    </xf>
    <xf numFmtId="1" fontId="6" fillId="9" borderId="46" xfId="0" applyNumberFormat="1" applyFont="1" applyFill="1" applyBorder="1" applyAlignment="1" applyProtection="1">
      <alignment horizontal="center"/>
      <protection hidden="1"/>
    </xf>
    <xf numFmtId="1" fontId="6" fillId="9" borderId="48" xfId="0" applyNumberFormat="1" applyFont="1" applyFill="1" applyBorder="1" applyAlignment="1" applyProtection="1">
      <alignment horizontal="center"/>
      <protection hidden="1"/>
    </xf>
    <xf numFmtId="3" fontId="6" fillId="9" borderId="27" xfId="0" applyNumberFormat="1" applyFont="1" applyFill="1" applyBorder="1" applyAlignment="1" applyProtection="1">
      <alignment horizontal="center"/>
      <protection hidden="1"/>
    </xf>
    <xf numFmtId="3" fontId="6" fillId="9" borderId="44" xfId="0" applyNumberFormat="1" applyFont="1" applyFill="1" applyBorder="1" applyAlignment="1" applyProtection="1">
      <alignment horizontal="center"/>
      <protection hidden="1"/>
    </xf>
    <xf numFmtId="0" fontId="47" fillId="0" borderId="0" xfId="0" applyFont="1"/>
    <xf numFmtId="0" fontId="6" fillId="2" borderId="1" xfId="0" applyFont="1" applyFill="1" applyBorder="1" applyAlignment="1" applyProtection="1">
      <alignment horizontal="left"/>
      <protection hidden="1"/>
    </xf>
    <xf numFmtId="0" fontId="6" fillId="2" borderId="2" xfId="0" applyFont="1" applyFill="1" applyBorder="1" applyAlignment="1" applyProtection="1">
      <alignment horizontal="left"/>
      <protection hidden="1"/>
    </xf>
    <xf numFmtId="9" fontId="0" fillId="6" borderId="0" xfId="2" applyFont="1" applyFill="1" applyAlignment="1">
      <alignment horizontal="center"/>
    </xf>
    <xf numFmtId="0" fontId="0" fillId="0" borderId="10" xfId="0" applyBorder="1" applyAlignment="1">
      <alignment horizontal="center"/>
    </xf>
    <xf numFmtId="9" fontId="0" fillId="0" borderId="0" xfId="2" applyFont="1" applyAlignment="1">
      <alignment horizontal="center"/>
    </xf>
    <xf numFmtId="9" fontId="0" fillId="0" borderId="3" xfId="2" applyFont="1" applyBorder="1" applyAlignment="1">
      <alignment horizontal="center"/>
    </xf>
    <xf numFmtId="2" fontId="0" fillId="0" borderId="0" xfId="2" applyNumberFormat="1" applyFont="1" applyAlignment="1">
      <alignment horizontal="center"/>
    </xf>
    <xf numFmtId="2" fontId="0" fillId="0" borderId="3" xfId="2" applyNumberFormat="1" applyFont="1" applyBorder="1" applyAlignment="1">
      <alignment horizontal="center"/>
    </xf>
    <xf numFmtId="2" fontId="0" fillId="0" borderId="0" xfId="0" applyNumberFormat="1" applyAlignment="1">
      <alignment horizontal="center"/>
    </xf>
    <xf numFmtId="0" fontId="0" fillId="0" borderId="37" xfId="0" applyBorder="1" applyAlignment="1">
      <alignment horizontal="left"/>
    </xf>
    <xf numFmtId="0" fontId="0" fillId="0" borderId="38" xfId="0" applyBorder="1" applyAlignment="1">
      <alignment horizontal="left"/>
    </xf>
    <xf numFmtId="9" fontId="0" fillId="0" borderId="39" xfId="2" applyFont="1" applyBorder="1" applyAlignment="1">
      <alignment horizontal="center"/>
    </xf>
    <xf numFmtId="164" fontId="6" fillId="9" borderId="1" xfId="0" applyNumberFormat="1" applyFont="1" applyFill="1" applyBorder="1" applyAlignment="1" applyProtection="1">
      <alignment horizontal="left"/>
      <protection hidden="1"/>
    </xf>
    <xf numFmtId="164" fontId="6" fillId="9" borderId="13" xfId="0" applyNumberFormat="1" applyFont="1" applyFill="1" applyBorder="1" applyAlignment="1" applyProtection="1">
      <alignment horizontal="center"/>
      <protection hidden="1"/>
    </xf>
    <xf numFmtId="9" fontId="6" fillId="9" borderId="2" xfId="2" applyFont="1" applyFill="1" applyBorder="1" applyAlignment="1" applyProtection="1">
      <alignment horizontal="center"/>
      <protection hidden="1"/>
    </xf>
    <xf numFmtId="0" fontId="6" fillId="2" borderId="0" xfId="0" applyFont="1" applyFill="1" applyProtection="1">
      <protection hidden="1"/>
    </xf>
    <xf numFmtId="0" fontId="6" fillId="2" borderId="69" xfId="0" applyFont="1" applyFill="1" applyBorder="1" applyProtection="1">
      <protection hidden="1"/>
    </xf>
    <xf numFmtId="0" fontId="6" fillId="2" borderId="105" xfId="0" applyFont="1" applyFill="1" applyBorder="1" applyProtection="1">
      <protection hidden="1"/>
    </xf>
    <xf numFmtId="0" fontId="6" fillId="2" borderId="107" xfId="0" applyFont="1" applyFill="1" applyBorder="1" applyProtection="1">
      <protection hidden="1"/>
    </xf>
    <xf numFmtId="0" fontId="6" fillId="9" borderId="13" xfId="0" applyFont="1" applyFill="1" applyBorder="1" applyAlignment="1" applyProtection="1">
      <alignment horizontal="center"/>
      <protection hidden="1"/>
    </xf>
    <xf numFmtId="0" fontId="6" fillId="9" borderId="89" xfId="0" applyFont="1" applyFill="1" applyBorder="1" applyAlignment="1" applyProtection="1">
      <alignment horizontal="right"/>
      <protection hidden="1"/>
    </xf>
    <xf numFmtId="9" fontId="6" fillId="9" borderId="90" xfId="0" applyNumberFormat="1" applyFont="1" applyFill="1" applyBorder="1" applyAlignment="1" applyProtection="1">
      <alignment horizontal="left"/>
      <protection hidden="1"/>
    </xf>
    <xf numFmtId="0" fontId="6" fillId="9" borderId="102" xfId="0" applyFont="1" applyFill="1" applyBorder="1" applyAlignment="1" applyProtection="1">
      <alignment horizontal="right"/>
      <protection hidden="1"/>
    </xf>
    <xf numFmtId="9" fontId="6" fillId="9" borderId="118" xfId="0" applyNumberFormat="1" applyFont="1" applyFill="1" applyBorder="1" applyAlignment="1" applyProtection="1">
      <alignment horizontal="left"/>
      <protection hidden="1"/>
    </xf>
    <xf numFmtId="0" fontId="6" fillId="9" borderId="121" xfId="0" applyFont="1" applyFill="1" applyBorder="1" applyAlignment="1" applyProtection="1">
      <alignment horizontal="center"/>
      <protection hidden="1"/>
    </xf>
    <xf numFmtId="0" fontId="0" fillId="0" borderId="106" xfId="0" applyBorder="1" applyAlignment="1">
      <alignment horizontal="center"/>
    </xf>
    <xf numFmtId="14" fontId="7" fillId="6" borderId="0" xfId="0" applyNumberFormat="1" applyFont="1" applyFill="1" applyProtection="1">
      <protection locked="0" hidden="1"/>
    </xf>
    <xf numFmtId="14" fontId="2" fillId="5" borderId="0" xfId="0" applyNumberFormat="1" applyFont="1" applyFill="1" applyProtection="1">
      <protection hidden="1"/>
    </xf>
    <xf numFmtId="14" fontId="7" fillId="5" borderId="0" xfId="0" applyNumberFormat="1" applyFont="1" applyFill="1" applyProtection="1">
      <protection hidden="1"/>
    </xf>
    <xf numFmtId="0" fontId="7" fillId="5" borderId="0" xfId="0" applyFont="1" applyFill="1" applyAlignment="1" applyProtection="1">
      <alignment horizontal="right"/>
      <protection hidden="1"/>
    </xf>
    <xf numFmtId="0" fontId="2" fillId="0" borderId="12" xfId="0" applyFont="1" applyBorder="1" applyAlignment="1" applyProtection="1">
      <alignment horizontal="center"/>
      <protection hidden="1"/>
    </xf>
    <xf numFmtId="9" fontId="2" fillId="0" borderId="4" xfId="0" applyNumberFormat="1" applyFont="1" applyBorder="1" applyAlignment="1" applyProtection="1">
      <alignment horizontal="center"/>
      <protection hidden="1"/>
    </xf>
    <xf numFmtId="9" fontId="0" fillId="0" borderId="10" xfId="0" applyNumberFormat="1" applyBorder="1"/>
    <xf numFmtId="164" fontId="6" fillId="6" borderId="61" xfId="0" applyNumberFormat="1" applyFont="1" applyFill="1" applyBorder="1" applyAlignment="1" applyProtection="1">
      <alignment horizontal="center" vertical="center"/>
      <protection locked="0" hidden="1"/>
    </xf>
    <xf numFmtId="0" fontId="6" fillId="6" borderId="61" xfId="0" applyFont="1" applyFill="1" applyBorder="1" applyAlignment="1" applyProtection="1">
      <alignment horizontal="center" vertical="center"/>
      <protection locked="0" hidden="1"/>
    </xf>
    <xf numFmtId="9" fontId="6" fillId="6" borderId="61" xfId="2" applyFont="1" applyFill="1" applyBorder="1" applyAlignment="1" applyProtection="1">
      <alignment horizontal="center" vertical="center"/>
      <protection locked="0" hidden="1"/>
    </xf>
    <xf numFmtId="0" fontId="13" fillId="2" borderId="4"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9" fontId="0" fillId="0" borderId="5" xfId="2" applyFont="1" applyBorder="1" applyProtection="1">
      <protection hidden="1"/>
    </xf>
    <xf numFmtId="9" fontId="0" fillId="0" borderId="6" xfId="2" applyFont="1" applyBorder="1" applyProtection="1">
      <protection hidden="1"/>
    </xf>
    <xf numFmtId="9" fontId="0" fillId="0" borderId="7" xfId="2" applyFont="1" applyBorder="1" applyProtection="1">
      <protection hidden="1"/>
    </xf>
    <xf numFmtId="9" fontId="0" fillId="0" borderId="8" xfId="2" applyFont="1" applyBorder="1" applyProtection="1">
      <protection hidden="1"/>
    </xf>
    <xf numFmtId="9" fontId="0" fillId="0" borderId="0" xfId="2" applyFont="1" applyBorder="1" applyProtection="1">
      <protection hidden="1"/>
    </xf>
    <xf numFmtId="9" fontId="0" fillId="0" borderId="9" xfId="2" applyFont="1" applyBorder="1" applyProtection="1">
      <protection hidden="1"/>
    </xf>
    <xf numFmtId="9" fontId="0" fillId="0" borderId="10" xfId="2" applyFont="1" applyBorder="1" applyProtection="1">
      <protection hidden="1"/>
    </xf>
    <xf numFmtId="9" fontId="0" fillId="0" borderId="3" xfId="2" applyFont="1" applyBorder="1" applyProtection="1">
      <protection hidden="1"/>
    </xf>
    <xf numFmtId="9" fontId="0" fillId="0" borderId="11" xfId="2" applyFont="1" applyBorder="1" applyProtection="1">
      <protection hidden="1"/>
    </xf>
    <xf numFmtId="9"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9" fontId="0" fillId="0" borderId="0" xfId="2" applyFont="1" applyFill="1" applyBorder="1" applyAlignment="1" applyProtection="1">
      <alignment horizontal="center"/>
      <protection hidden="1"/>
    </xf>
    <xf numFmtId="164" fontId="6" fillId="0" borderId="0" xfId="0" applyNumberFormat="1" applyFont="1" applyAlignment="1" applyProtection="1">
      <alignment horizontal="left"/>
      <protection hidden="1"/>
    </xf>
    <xf numFmtId="0" fontId="2" fillId="2" borderId="4" xfId="0" applyFont="1" applyFill="1" applyBorder="1" applyAlignment="1" applyProtection="1">
      <alignment horizontal="left" vertical="center"/>
      <protection hidden="1"/>
    </xf>
    <xf numFmtId="0" fontId="2" fillId="2" borderId="14" xfId="0" applyFont="1" applyFill="1" applyBorder="1" applyAlignment="1" applyProtection="1">
      <alignment horizontal="center" vertical="center"/>
      <protection hidden="1"/>
    </xf>
    <xf numFmtId="0" fontId="0" fillId="2" borderId="15" xfId="0" applyFill="1" applyBorder="1" applyProtection="1">
      <protection hidden="1"/>
    </xf>
    <xf numFmtId="9" fontId="0" fillId="2" borderId="12" xfId="2" applyFont="1" applyFill="1" applyBorder="1" applyAlignment="1" applyProtection="1">
      <alignment horizontal="right"/>
      <protection hidden="1"/>
    </xf>
    <xf numFmtId="9" fontId="0" fillId="2" borderId="15" xfId="2" applyFont="1" applyFill="1" applyBorder="1" applyAlignment="1" applyProtection="1">
      <alignment horizontal="right"/>
      <protection hidden="1"/>
    </xf>
    <xf numFmtId="0" fontId="0" fillId="2" borderId="14" xfId="0" applyFill="1" applyBorder="1" applyProtection="1">
      <protection hidden="1"/>
    </xf>
    <xf numFmtId="0" fontId="0" fillId="2" borderId="12" xfId="0" applyFill="1" applyBorder="1" applyProtection="1">
      <protection hidden="1"/>
    </xf>
    <xf numFmtId="9" fontId="0" fillId="2" borderId="14" xfId="2" applyFont="1" applyFill="1" applyBorder="1" applyAlignment="1" applyProtection="1">
      <alignment horizontal="right"/>
      <protection hidden="1"/>
    </xf>
    <xf numFmtId="0" fontId="0" fillId="2" borderId="5" xfId="0" applyFill="1" applyBorder="1" applyProtection="1">
      <protection hidden="1"/>
    </xf>
    <xf numFmtId="0" fontId="0" fillId="2" borderId="8" xfId="0" applyFill="1" applyBorder="1" applyProtection="1">
      <protection hidden="1"/>
    </xf>
    <xf numFmtId="0" fontId="0" fillId="2" borderId="10" xfId="0" applyFill="1" applyBorder="1" applyProtection="1">
      <protection hidden="1"/>
    </xf>
    <xf numFmtId="0" fontId="0" fillId="2" borderId="7" xfId="0" applyFill="1" applyBorder="1" applyProtection="1">
      <protection hidden="1"/>
    </xf>
    <xf numFmtId="0" fontId="0" fillId="2" borderId="11" xfId="0" applyFill="1" applyBorder="1" applyProtection="1">
      <protection hidden="1"/>
    </xf>
    <xf numFmtId="0" fontId="2" fillId="2" borderId="14" xfId="0" applyFont="1" applyFill="1" applyBorder="1" applyAlignment="1" applyProtection="1">
      <alignment horizontal="left" vertical="center"/>
      <protection hidden="1"/>
    </xf>
    <xf numFmtId="9" fontId="0" fillId="2" borderId="15" xfId="2" applyFont="1" applyFill="1" applyBorder="1" applyProtection="1">
      <protection hidden="1"/>
    </xf>
    <xf numFmtId="9" fontId="0" fillId="2" borderId="12" xfId="2" applyFont="1" applyFill="1" applyBorder="1" applyProtection="1">
      <protection hidden="1"/>
    </xf>
    <xf numFmtId="0" fontId="2" fillId="2" borderId="12" xfId="0" applyFont="1" applyFill="1" applyBorder="1" applyProtection="1">
      <protection hidden="1"/>
    </xf>
    <xf numFmtId="14" fontId="49" fillId="0" borderId="0" xfId="0" applyNumberFormat="1" applyFont="1" applyProtection="1">
      <protection hidden="1"/>
    </xf>
    <xf numFmtId="0" fontId="6" fillId="9" borderId="119" xfId="0" applyFont="1" applyFill="1" applyBorder="1" applyProtection="1">
      <protection hidden="1"/>
    </xf>
    <xf numFmtId="0" fontId="6" fillId="9" borderId="74" xfId="0" applyFont="1" applyFill="1" applyBorder="1" applyProtection="1">
      <protection hidden="1"/>
    </xf>
    <xf numFmtId="0" fontId="6" fillId="9" borderId="120" xfId="0" applyFont="1" applyFill="1" applyBorder="1" applyProtection="1">
      <protection hidden="1"/>
    </xf>
    <xf numFmtId="0" fontId="0" fillId="0" borderId="6" xfId="0" applyBorder="1" applyProtection="1">
      <protection hidden="1"/>
    </xf>
    <xf numFmtId="0" fontId="0" fillId="0" borderId="38" xfId="0" applyBorder="1" applyProtection="1">
      <protection hidden="1"/>
    </xf>
    <xf numFmtId="0" fontId="18" fillId="0" borderId="105" xfId="0" applyFont="1" applyBorder="1" applyProtection="1">
      <protection hidden="1"/>
    </xf>
    <xf numFmtId="164" fontId="18" fillId="0" borderId="105" xfId="0" applyNumberFormat="1" applyFont="1" applyBorder="1" applyAlignment="1" applyProtection="1">
      <alignment horizontal="left"/>
      <protection hidden="1"/>
    </xf>
    <xf numFmtId="9" fontId="0" fillId="0" borderId="0" xfId="2" applyFont="1" applyBorder="1" applyAlignment="1" applyProtection="1">
      <alignment horizontal="left" vertical="top" wrapText="1"/>
      <protection hidden="1"/>
    </xf>
    <xf numFmtId="0" fontId="6" fillId="5" borderId="20" xfId="0" applyFont="1" applyFill="1" applyBorder="1" applyProtection="1">
      <protection hidden="1"/>
    </xf>
    <xf numFmtId="0" fontId="6" fillId="5" borderId="21" xfId="0" applyFont="1" applyFill="1" applyBorder="1" applyProtection="1">
      <protection hidden="1"/>
    </xf>
    <xf numFmtId="0" fontId="6" fillId="5" borderId="22" xfId="0" applyFont="1" applyFill="1" applyBorder="1" applyProtection="1">
      <protection hidden="1"/>
    </xf>
    <xf numFmtId="0" fontId="6" fillId="5" borderId="127" xfId="0" applyFont="1" applyFill="1" applyBorder="1" applyProtection="1">
      <protection hidden="1"/>
    </xf>
    <xf numFmtId="0" fontId="6" fillId="5" borderId="128" xfId="0" applyFont="1" applyFill="1" applyBorder="1" applyProtection="1">
      <protection hidden="1"/>
    </xf>
    <xf numFmtId="0" fontId="6" fillId="5" borderId="129" xfId="0" applyFont="1" applyFill="1" applyBorder="1" applyProtection="1">
      <protection hidden="1"/>
    </xf>
    <xf numFmtId="9" fontId="0" fillId="6" borderId="12" xfId="2" applyFont="1" applyFill="1" applyBorder="1" applyAlignment="1" applyProtection="1">
      <alignment horizontal="center"/>
      <protection locked="0" hidden="1"/>
    </xf>
    <xf numFmtId="9" fontId="0" fillId="6" borderId="15" xfId="2" applyFont="1" applyFill="1" applyBorder="1" applyAlignment="1" applyProtection="1">
      <alignment horizontal="center"/>
      <protection locked="0" hidden="1"/>
    </xf>
    <xf numFmtId="9" fontId="0" fillId="6" borderId="14" xfId="2" applyFont="1" applyFill="1" applyBorder="1" applyAlignment="1" applyProtection="1">
      <alignment horizontal="center"/>
      <protection locked="0" hidden="1"/>
    </xf>
    <xf numFmtId="0" fontId="6" fillId="2" borderId="1" xfId="0" applyFont="1" applyFill="1" applyBorder="1" applyAlignment="1" applyProtection="1">
      <alignment horizontal="left" vertical="center"/>
      <protection hidden="1"/>
    </xf>
    <xf numFmtId="0" fontId="6" fillId="2" borderId="13" xfId="0" applyFont="1" applyFill="1" applyBorder="1" applyAlignment="1" applyProtection="1">
      <alignment horizontal="left" vertical="center"/>
      <protection hidden="1"/>
    </xf>
    <xf numFmtId="0" fontId="6" fillId="2" borderId="2" xfId="0" applyFont="1" applyFill="1" applyBorder="1" applyAlignment="1" applyProtection="1">
      <alignment horizontal="left" vertical="center"/>
      <protection hidden="1"/>
    </xf>
    <xf numFmtId="0" fontId="6" fillId="6" borderId="1" xfId="0" applyFont="1" applyFill="1" applyBorder="1" applyAlignment="1" applyProtection="1">
      <alignment horizontal="right" wrapText="1"/>
      <protection locked="0"/>
    </xf>
    <xf numFmtId="0" fontId="6" fillId="6" borderId="13" xfId="0" applyFont="1" applyFill="1" applyBorder="1" applyAlignment="1" applyProtection="1">
      <alignment horizontal="right" wrapText="1"/>
      <protection locked="0"/>
    </xf>
    <xf numFmtId="0" fontId="6" fillId="6" borderId="2" xfId="0" applyFont="1" applyFill="1" applyBorder="1" applyAlignment="1" applyProtection="1">
      <alignment horizontal="right" wrapText="1"/>
      <protection locked="0"/>
    </xf>
    <xf numFmtId="0" fontId="6" fillId="6" borderId="1" xfId="0" applyFont="1" applyFill="1" applyBorder="1" applyAlignment="1" applyProtection="1">
      <alignment horizontal="center" wrapText="1"/>
      <protection locked="0"/>
    </xf>
    <xf numFmtId="0" fontId="6" fillId="6" borderId="2" xfId="0" applyFont="1" applyFill="1" applyBorder="1" applyAlignment="1" applyProtection="1">
      <alignment horizontal="center" wrapText="1"/>
      <protection locked="0"/>
    </xf>
    <xf numFmtId="0" fontId="6" fillId="2" borderId="4" xfId="0" applyFont="1" applyFill="1" applyBorder="1" applyAlignment="1" applyProtection="1">
      <alignment horizontal="left" vertical="center"/>
      <protection hidden="1"/>
    </xf>
    <xf numFmtId="0" fontId="0" fillId="0" borderId="13" xfId="0" applyBorder="1" applyAlignment="1" applyProtection="1">
      <alignment horizontal="right" wrapText="1"/>
      <protection locked="0"/>
    </xf>
    <xf numFmtId="0" fontId="0" fillId="0" borderId="2" xfId="0" applyBorder="1" applyAlignment="1" applyProtection="1">
      <alignment horizontal="right" wrapText="1"/>
      <protection locked="0"/>
    </xf>
    <xf numFmtId="0" fontId="6" fillId="6" borderId="74" xfId="0" applyFont="1" applyFill="1" applyBorder="1" applyAlignment="1" applyProtection="1">
      <alignment horizontal="center" vertical="center"/>
      <protection locked="0" hidden="1"/>
    </xf>
    <xf numFmtId="0" fontId="6" fillId="6" borderId="62" xfId="0" applyFont="1" applyFill="1" applyBorder="1" applyAlignment="1" applyProtection="1">
      <alignment horizontal="center" vertical="center"/>
      <protection locked="0" hidden="1"/>
    </xf>
    <xf numFmtId="0" fontId="4" fillId="0" borderId="0" xfId="3" applyFill="1" applyBorder="1" applyAlignment="1" applyProtection="1">
      <alignment horizontal="left" wrapText="1"/>
      <protection hidden="1"/>
    </xf>
    <xf numFmtId="0" fontId="6" fillId="0" borderId="0" xfId="0" applyFont="1" applyAlignment="1" applyProtection="1">
      <alignment horizontal="left" wrapText="1"/>
      <protection hidden="1"/>
    </xf>
    <xf numFmtId="0" fontId="12" fillId="7" borderId="5" xfId="0" applyFont="1" applyFill="1" applyBorder="1" applyProtection="1">
      <protection hidden="1"/>
    </xf>
    <xf numFmtId="0" fontId="12" fillId="7" borderId="6" xfId="0" applyFont="1" applyFill="1" applyBorder="1" applyProtection="1">
      <protection hidden="1"/>
    </xf>
    <xf numFmtId="0" fontId="12" fillId="7" borderId="10" xfId="0" applyFont="1" applyFill="1" applyBorder="1" applyProtection="1">
      <protection hidden="1"/>
    </xf>
    <xf numFmtId="0" fontId="12" fillId="7" borderId="3" xfId="0" applyFont="1" applyFill="1" applyBorder="1" applyProtection="1">
      <protection hidden="1"/>
    </xf>
    <xf numFmtId="0" fontId="13" fillId="2" borderId="1"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49" fontId="48" fillId="0" borderId="0" xfId="0" applyNumberFormat="1" applyFont="1" applyAlignment="1" applyProtection="1">
      <alignment horizontal="left" wrapText="1"/>
      <protection hidden="1"/>
    </xf>
    <xf numFmtId="0" fontId="6" fillId="5" borderId="4" xfId="0" applyFont="1" applyFill="1" applyBorder="1" applyProtection="1">
      <protection hidden="1"/>
    </xf>
    <xf numFmtId="0" fontId="6" fillId="6" borderId="122" xfId="0" applyFont="1" applyFill="1" applyBorder="1" applyAlignment="1" applyProtection="1">
      <alignment horizontal="center" vertical="center"/>
      <protection locked="0" hidden="1"/>
    </xf>
    <xf numFmtId="0" fontId="6" fillId="6" borderId="123" xfId="0" applyFont="1" applyFill="1" applyBorder="1" applyAlignment="1" applyProtection="1">
      <alignment horizontal="center" vertical="center"/>
      <protection locked="0" hidden="1"/>
    </xf>
    <xf numFmtId="0" fontId="6" fillId="5" borderId="124" xfId="0" applyFont="1" applyFill="1" applyBorder="1" applyProtection="1">
      <protection hidden="1"/>
    </xf>
    <xf numFmtId="0" fontId="6" fillId="5" borderId="125" xfId="0" applyFont="1" applyFill="1" applyBorder="1" applyProtection="1">
      <protection hidden="1"/>
    </xf>
    <xf numFmtId="0" fontId="6" fillId="5" borderId="126" xfId="0" applyFont="1" applyFill="1" applyBorder="1" applyProtection="1">
      <protection hidden="1"/>
    </xf>
    <xf numFmtId="0" fontId="6" fillId="5" borderId="20" xfId="0" applyFont="1" applyFill="1" applyBorder="1" applyProtection="1">
      <protection hidden="1"/>
    </xf>
    <xf numFmtId="0" fontId="6" fillId="5" borderId="21" xfId="0" applyFont="1" applyFill="1" applyBorder="1" applyProtection="1">
      <protection hidden="1"/>
    </xf>
    <xf numFmtId="0" fontId="6" fillId="5" borderId="22" xfId="0" applyFont="1" applyFill="1" applyBorder="1" applyProtection="1">
      <protection hidden="1"/>
    </xf>
    <xf numFmtId="164" fontId="6" fillId="6" borderId="1" xfId="0" applyNumberFormat="1" applyFont="1" applyFill="1" applyBorder="1" applyAlignment="1" applyProtection="1">
      <alignment horizontal="right" wrapText="1"/>
      <protection locked="0"/>
    </xf>
    <xf numFmtId="0" fontId="6" fillId="2" borderId="4" xfId="0" applyFont="1" applyFill="1" applyBorder="1" applyAlignment="1" applyProtection="1">
      <alignment horizontal="left"/>
      <protection hidden="1"/>
    </xf>
    <xf numFmtId="0" fontId="0" fillId="0" borderId="4" xfId="0" applyBorder="1" applyAlignment="1" applyProtection="1">
      <alignment horizontal="left"/>
      <protection hidden="1"/>
    </xf>
    <xf numFmtId="9" fontId="6" fillId="9" borderId="4" xfId="2" applyFont="1" applyFill="1" applyBorder="1" applyAlignment="1" applyProtection="1">
      <alignment horizontal="right" wrapText="1"/>
      <protection hidden="1"/>
    </xf>
    <xf numFmtId="0" fontId="0" fillId="9" borderId="4" xfId="0" applyFill="1" applyBorder="1" applyAlignment="1" applyProtection="1">
      <alignment horizontal="right" wrapText="1"/>
      <protection hidden="1"/>
    </xf>
    <xf numFmtId="0" fontId="6" fillId="5" borderId="20" xfId="0" applyFont="1" applyFill="1" applyBorder="1" applyAlignment="1" applyProtection="1">
      <alignment horizontal="left"/>
      <protection hidden="1"/>
    </xf>
    <xf numFmtId="0" fontId="6" fillId="5" borderId="21" xfId="0" applyFont="1" applyFill="1" applyBorder="1" applyAlignment="1" applyProtection="1">
      <alignment horizontal="left"/>
      <protection hidden="1"/>
    </xf>
    <xf numFmtId="0" fontId="6" fillId="5" borderId="22" xfId="0" applyFont="1" applyFill="1" applyBorder="1" applyAlignment="1" applyProtection="1">
      <alignment horizontal="left"/>
      <protection hidden="1"/>
    </xf>
    <xf numFmtId="0" fontId="6" fillId="6" borderId="25" xfId="0" applyFont="1" applyFill="1" applyBorder="1" applyAlignment="1" applyProtection="1">
      <alignment horizontal="center"/>
      <protection hidden="1"/>
    </xf>
    <xf numFmtId="0" fontId="6" fillId="6" borderId="61" xfId="0" applyFont="1" applyFill="1" applyBorder="1" applyAlignment="1" applyProtection="1">
      <alignment horizontal="center"/>
      <protection hidden="1"/>
    </xf>
    <xf numFmtId="0" fontId="6" fillId="6" borderId="34" xfId="0" applyFont="1" applyFill="1" applyBorder="1" applyAlignment="1" applyProtection="1">
      <alignment horizontal="center"/>
      <protection hidden="1"/>
    </xf>
    <xf numFmtId="0" fontId="6" fillId="6" borderId="34" xfId="0" applyFont="1" applyFill="1" applyBorder="1" applyAlignment="1" applyProtection="1">
      <alignment horizontal="left"/>
      <protection hidden="1"/>
    </xf>
    <xf numFmtId="0" fontId="6" fillId="6" borderId="36" xfId="0" applyFont="1" applyFill="1" applyBorder="1" applyAlignment="1" applyProtection="1">
      <alignment horizontal="left"/>
      <protection hidden="1"/>
    </xf>
    <xf numFmtId="0" fontId="6" fillId="6" borderId="4" xfId="0" applyFont="1" applyFill="1" applyBorder="1" applyAlignment="1" applyProtection="1">
      <alignment horizontal="left" vertical="center" wrapText="1"/>
      <protection locked="0"/>
    </xf>
    <xf numFmtId="49" fontId="6" fillId="6" borderId="1" xfId="0" applyNumberFormat="1" applyFont="1" applyFill="1" applyBorder="1" applyAlignment="1" applyProtection="1">
      <alignment horizontal="center" wrapText="1"/>
      <protection locked="0"/>
    </xf>
    <xf numFmtId="49" fontId="6" fillId="6" borderId="2" xfId="0" applyNumberFormat="1" applyFont="1" applyFill="1" applyBorder="1" applyAlignment="1" applyProtection="1">
      <alignment horizontal="center" wrapText="1"/>
      <protection locked="0"/>
    </xf>
    <xf numFmtId="0" fontId="4" fillId="6" borderId="4" xfId="3" applyFill="1" applyBorder="1" applyAlignment="1" applyProtection="1">
      <alignment horizontal="left" wrapText="1"/>
      <protection locked="0"/>
    </xf>
    <xf numFmtId="164" fontId="6" fillId="2" borderId="4" xfId="0" applyNumberFormat="1" applyFont="1" applyFill="1" applyBorder="1" applyAlignment="1" applyProtection="1">
      <alignment horizontal="left"/>
      <protection hidden="1"/>
    </xf>
    <xf numFmtId="0" fontId="6" fillId="0" borderId="30" xfId="0" applyFont="1" applyBorder="1" applyAlignment="1" applyProtection="1">
      <alignment horizontal="center"/>
      <protection hidden="1"/>
    </xf>
    <xf numFmtId="0" fontId="6" fillId="0" borderId="31" xfId="0" applyFont="1" applyBorder="1" applyAlignment="1" applyProtection="1">
      <alignment horizontal="center"/>
      <protection hidden="1"/>
    </xf>
    <xf numFmtId="0" fontId="6" fillId="0" borderId="29" xfId="0" applyFont="1" applyBorder="1" applyAlignment="1" applyProtection="1">
      <alignment horizontal="left"/>
      <protection hidden="1"/>
    </xf>
    <xf numFmtId="0" fontId="6" fillId="0" borderId="32" xfId="0" applyFont="1" applyBorder="1" applyAlignment="1" applyProtection="1">
      <alignment horizontal="left"/>
      <protection hidden="1"/>
    </xf>
    <xf numFmtId="1" fontId="6" fillId="7" borderId="4" xfId="2" applyNumberFormat="1" applyFont="1" applyFill="1" applyBorder="1" applyAlignment="1" applyProtection="1">
      <alignment horizontal="right" wrapText="1"/>
      <protection hidden="1"/>
    </xf>
    <xf numFmtId="0" fontId="0" fillId="7" borderId="4" xfId="0" applyFill="1" applyBorder="1" applyAlignment="1" applyProtection="1">
      <alignment horizontal="right" wrapText="1"/>
      <protection hidden="1"/>
    </xf>
    <xf numFmtId="0" fontId="2" fillId="0" borderId="1" xfId="0" applyFont="1" applyBorder="1" applyAlignment="1" applyProtection="1">
      <alignment horizontal="center"/>
      <protection hidden="1"/>
    </xf>
    <xf numFmtId="0" fontId="0" fillId="0" borderId="13" xfId="0" applyBorder="1" applyAlignment="1" applyProtection="1">
      <alignment horizontal="center"/>
      <protection hidden="1"/>
    </xf>
    <xf numFmtId="0" fontId="0" fillId="0" borderId="2" xfId="0" applyBorder="1" applyAlignment="1" applyProtection="1">
      <alignment horizontal="center"/>
      <protection hidden="1"/>
    </xf>
    <xf numFmtId="0" fontId="6" fillId="2" borderId="37" xfId="0" applyFont="1" applyFill="1" applyBorder="1" applyAlignment="1" applyProtection="1">
      <alignment horizontal="center"/>
      <protection hidden="1"/>
    </xf>
    <xf numFmtId="0" fontId="6" fillId="2" borderId="38" xfId="0" applyFont="1" applyFill="1" applyBorder="1" applyAlignment="1" applyProtection="1">
      <alignment horizontal="center"/>
      <protection hidden="1"/>
    </xf>
    <xf numFmtId="0" fontId="6" fillId="2" borderId="39" xfId="0" applyFont="1" applyFill="1" applyBorder="1" applyAlignment="1" applyProtection="1">
      <alignment horizontal="center"/>
      <protection hidden="1"/>
    </xf>
    <xf numFmtId="0" fontId="18" fillId="9" borderId="81" xfId="0" applyFont="1" applyFill="1" applyBorder="1" applyAlignment="1" applyProtection="1">
      <alignment horizontal="right"/>
      <protection hidden="1"/>
    </xf>
    <xf numFmtId="0" fontId="18" fillId="9" borderId="82" xfId="0" applyFont="1" applyFill="1" applyBorder="1" applyAlignment="1" applyProtection="1">
      <alignment horizontal="right"/>
      <protection hidden="1"/>
    </xf>
    <xf numFmtId="0" fontId="18" fillId="9" borderId="83" xfId="0" applyFont="1" applyFill="1" applyBorder="1" applyAlignment="1" applyProtection="1">
      <alignment horizontal="right"/>
      <protection hidden="1"/>
    </xf>
    <xf numFmtId="0" fontId="18" fillId="9" borderId="84" xfId="0" applyFont="1" applyFill="1" applyBorder="1" applyAlignment="1" applyProtection="1">
      <alignment horizontal="right"/>
      <protection hidden="1"/>
    </xf>
    <xf numFmtId="1" fontId="18" fillId="9" borderId="83" xfId="0" applyNumberFormat="1" applyFont="1" applyFill="1" applyBorder="1" applyAlignment="1" applyProtection="1">
      <alignment horizontal="right"/>
      <protection hidden="1"/>
    </xf>
    <xf numFmtId="1" fontId="18" fillId="9" borderId="84" xfId="0" applyNumberFormat="1" applyFont="1" applyFill="1" applyBorder="1" applyAlignment="1" applyProtection="1">
      <alignment horizontal="right"/>
      <protection hidden="1"/>
    </xf>
    <xf numFmtId="0" fontId="18" fillId="9" borderId="89" xfId="0" applyFont="1" applyFill="1" applyBorder="1" applyAlignment="1" applyProtection="1">
      <alignment horizontal="right"/>
      <protection hidden="1"/>
    </xf>
    <xf numFmtId="0" fontId="18" fillId="9" borderId="90" xfId="0" applyFont="1" applyFill="1" applyBorder="1" applyAlignment="1" applyProtection="1">
      <alignment horizontal="right"/>
      <protection hidden="1"/>
    </xf>
    <xf numFmtId="1" fontId="18" fillId="9" borderId="89" xfId="0" applyNumberFormat="1" applyFont="1" applyFill="1" applyBorder="1" applyAlignment="1" applyProtection="1">
      <alignment horizontal="right"/>
      <protection hidden="1"/>
    </xf>
    <xf numFmtId="1" fontId="18" fillId="9" borderId="90" xfId="0" applyNumberFormat="1" applyFont="1" applyFill="1" applyBorder="1" applyAlignment="1" applyProtection="1">
      <alignment horizontal="right"/>
      <protection hidden="1"/>
    </xf>
    <xf numFmtId="0" fontId="18" fillId="8" borderId="81" xfId="0" applyFont="1" applyFill="1" applyBorder="1" applyProtection="1">
      <protection hidden="1"/>
    </xf>
    <xf numFmtId="0" fontId="18" fillId="8" borderId="87" xfId="0" applyFont="1" applyFill="1" applyBorder="1" applyProtection="1">
      <protection hidden="1"/>
    </xf>
    <xf numFmtId="0" fontId="18" fillId="8" borderId="83" xfId="0" applyFont="1" applyFill="1" applyBorder="1" applyProtection="1">
      <protection hidden="1"/>
    </xf>
    <xf numFmtId="0" fontId="18" fillId="8" borderId="1" xfId="0" applyFont="1" applyFill="1" applyBorder="1" applyProtection="1">
      <protection hidden="1"/>
    </xf>
    <xf numFmtId="0" fontId="18" fillId="8" borderId="89" xfId="0" applyFont="1" applyFill="1" applyBorder="1" applyProtection="1">
      <protection hidden="1"/>
    </xf>
    <xf numFmtId="0" fontId="18" fillId="8" borderId="90" xfId="0" applyFont="1" applyFill="1" applyBorder="1" applyProtection="1">
      <protection hidden="1"/>
    </xf>
    <xf numFmtId="0" fontId="18" fillId="8" borderId="89" xfId="0" applyFont="1" applyFill="1" applyBorder="1" applyAlignment="1" applyProtection="1">
      <alignment horizontal="left"/>
      <protection hidden="1"/>
    </xf>
    <xf numFmtId="0" fontId="18" fillId="8" borderId="90" xfId="0" applyFont="1" applyFill="1" applyBorder="1" applyAlignment="1" applyProtection="1">
      <alignment horizontal="left"/>
      <protection hidden="1"/>
    </xf>
    <xf numFmtId="0" fontId="18" fillId="8" borderId="85" xfId="0" applyFont="1" applyFill="1" applyBorder="1" applyProtection="1">
      <protection hidden="1"/>
    </xf>
    <xf numFmtId="0" fontId="18" fillId="8" borderId="88" xfId="0" applyFont="1" applyFill="1" applyBorder="1" applyProtection="1">
      <protection hidden="1"/>
    </xf>
    <xf numFmtId="0" fontId="18" fillId="9" borderId="85" xfId="0" applyFont="1" applyFill="1" applyBorder="1" applyAlignment="1" applyProtection="1">
      <alignment horizontal="right"/>
      <protection hidden="1"/>
    </xf>
    <xf numFmtId="0" fontId="18" fillId="9" borderId="86" xfId="0" applyFont="1" applyFill="1" applyBorder="1" applyAlignment="1" applyProtection="1">
      <alignment horizontal="right"/>
      <protection hidden="1"/>
    </xf>
    <xf numFmtId="0" fontId="36" fillId="8" borderId="28" xfId="0" applyFont="1" applyFill="1" applyBorder="1" applyProtection="1">
      <protection hidden="1"/>
    </xf>
    <xf numFmtId="0" fontId="34" fillId="8" borderId="29" xfId="0" applyFont="1" applyFill="1" applyBorder="1" applyProtection="1">
      <protection hidden="1"/>
    </xf>
    <xf numFmtId="0" fontId="45" fillId="8" borderId="81" xfId="0" applyFont="1" applyFill="1" applyBorder="1" applyAlignment="1" applyProtection="1">
      <alignment vertical="center"/>
      <protection hidden="1"/>
    </xf>
    <xf numFmtId="0" fontId="45" fillId="8" borderId="96" xfId="0" applyFont="1" applyFill="1" applyBorder="1" applyAlignment="1" applyProtection="1">
      <alignment vertical="center"/>
      <protection hidden="1"/>
    </xf>
    <xf numFmtId="0" fontId="45" fillId="8" borderId="87" xfId="0" applyFont="1" applyFill="1" applyBorder="1" applyAlignment="1" applyProtection="1">
      <alignment vertical="center"/>
      <protection hidden="1"/>
    </xf>
    <xf numFmtId="0" fontId="45" fillId="8" borderId="83" xfId="0" applyFont="1" applyFill="1" applyBorder="1" applyAlignment="1" applyProtection="1">
      <alignment vertical="center"/>
      <protection hidden="1"/>
    </xf>
    <xf numFmtId="0" fontId="45" fillId="8" borderId="4" xfId="0" applyFont="1" applyFill="1" applyBorder="1" applyAlignment="1" applyProtection="1">
      <alignment vertical="center"/>
      <protection hidden="1"/>
    </xf>
    <xf numFmtId="0" fontId="45" fillId="8" borderId="1" xfId="0" applyFont="1" applyFill="1" applyBorder="1" applyAlignment="1" applyProtection="1">
      <alignment vertical="center"/>
      <protection hidden="1"/>
    </xf>
    <xf numFmtId="0" fontId="45" fillId="8" borderId="85" xfId="0" applyFont="1" applyFill="1" applyBorder="1" applyAlignment="1" applyProtection="1">
      <alignment vertical="center"/>
      <protection hidden="1"/>
    </xf>
    <xf numFmtId="0" fontId="45" fillId="8" borderId="97" xfId="0" applyFont="1" applyFill="1" applyBorder="1" applyAlignment="1" applyProtection="1">
      <alignment vertical="center"/>
      <protection hidden="1"/>
    </xf>
    <xf numFmtId="0" fontId="45" fillId="8" borderId="88" xfId="0" applyFont="1" applyFill="1" applyBorder="1" applyAlignment="1" applyProtection="1">
      <alignment vertical="center"/>
      <protection hidden="1"/>
    </xf>
    <xf numFmtId="0" fontId="42" fillId="13" borderId="37" xfId="0" applyFont="1" applyFill="1" applyBorder="1" applyProtection="1">
      <protection hidden="1"/>
    </xf>
    <xf numFmtId="0" fontId="42" fillId="13" borderId="38" xfId="0" applyFont="1" applyFill="1" applyBorder="1" applyProtection="1">
      <protection hidden="1"/>
    </xf>
    <xf numFmtId="0" fontId="42" fillId="13" borderId="39" xfId="0" applyFont="1" applyFill="1" applyBorder="1" applyProtection="1">
      <protection hidden="1"/>
    </xf>
    <xf numFmtId="0" fontId="19" fillId="8" borderId="37" xfId="0" applyFont="1" applyFill="1" applyBorder="1"/>
    <xf numFmtId="0" fontId="19" fillId="8" borderId="38" xfId="0" applyFont="1" applyFill="1" applyBorder="1"/>
    <xf numFmtId="0" fontId="19" fillId="8" borderId="39" xfId="0" applyFont="1" applyFill="1" applyBorder="1"/>
    <xf numFmtId="0" fontId="23" fillId="10" borderId="37" xfId="0" applyFont="1" applyFill="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cellXfs>
  <cellStyles count="5">
    <cellStyle name="Komma" xfId="1" builtinId="3"/>
    <cellStyle name="Komma 2" xfId="4" xr:uid="{EAD3B5F0-F174-4CF7-B1EA-6A98E7117529}"/>
    <cellStyle name="Link" xfId="3" builtinId="8"/>
    <cellStyle name="Normal" xfId="0" builtinId="0"/>
    <cellStyle name="Procent" xfId="2" builtinId="5"/>
  </cellStyles>
  <dxfs count="18">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theme="7" tint="0.59996337778862885"/>
        </patternFill>
      </fill>
    </dxf>
    <dxf>
      <fill>
        <patternFill>
          <bgColor rgb="FFFF7C80"/>
        </patternFill>
      </fill>
    </dxf>
    <dxf>
      <fill>
        <patternFill>
          <bgColor theme="7" tint="0.59996337778862885"/>
        </patternFill>
      </fill>
    </dxf>
    <dxf>
      <fill>
        <patternFill>
          <bgColor rgb="FFFF7C80"/>
        </patternFill>
      </fill>
    </dxf>
  </dxfs>
  <tableStyles count="0" defaultTableStyle="TableStyleMedium2" defaultPivotStyle="PivotStyleLight16"/>
  <colors>
    <mruColors>
      <color rgb="FFFF9999"/>
      <color rgb="FFFF7C8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da-DK" sz="2000"/>
              <a:t>Akkumuleret lagring af CO</a:t>
            </a:r>
            <a:r>
              <a:rPr lang="da-DK" sz="2000" baseline="-25000"/>
              <a:t>2</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areaChart>
        <c:grouping val="stacked"/>
        <c:varyColors val="0"/>
        <c:ser>
          <c:idx val="0"/>
          <c:order val="0"/>
          <c:tx>
            <c:strRef>
              <c:f>'Data til Resultatsammendrag'!$B$50</c:f>
              <c:strCache>
                <c:ptCount val="1"/>
                <c:pt idx="0">
                  <c:v>Akk - CO2 - effekt - jordbund (før buffer)</c:v>
                </c:pt>
              </c:strCache>
            </c:strRef>
          </c:tx>
          <c:spPr>
            <a:solidFill>
              <a:schemeClr val="bg1">
                <a:lumMod val="65000"/>
              </a:schemeClr>
            </a:solidFill>
            <a:ln>
              <a:noFill/>
            </a:ln>
            <a:effectLst/>
          </c:spPr>
          <c:cat>
            <c:numRef>
              <c:f>'Data til Resultatsammendrag'!$C$49:$W$49</c:f>
              <c:numCache>
                <c:formatCode>0</c:formatCode>
                <c:ptCount val="21"/>
                <c:pt idx="0" formatCode="General">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'Data til Resultatsammendrag'!$C$50:$W$50</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FABB-416D-A17F-B0358FD7552E}"/>
            </c:ext>
          </c:extLst>
        </c:ser>
        <c:ser>
          <c:idx val="1"/>
          <c:order val="1"/>
          <c:tx>
            <c:strRef>
              <c:f>'Data til Resultatsammendrag'!$B$51</c:f>
              <c:strCache>
                <c:ptCount val="1"/>
                <c:pt idx="0">
                  <c:v>Akk - CO2 - effekt - Litter og dødt ved (før buffer)</c:v>
                </c:pt>
              </c:strCache>
            </c:strRef>
          </c:tx>
          <c:spPr>
            <a:solidFill>
              <a:schemeClr val="bg1">
                <a:lumMod val="85000"/>
              </a:schemeClr>
            </a:solidFill>
            <a:ln>
              <a:noFill/>
            </a:ln>
            <a:effectLst/>
          </c:spPr>
          <c:cat>
            <c:numRef>
              <c:f>'Data til Resultatsammendrag'!$C$49:$W$49</c:f>
              <c:numCache>
                <c:formatCode>0</c:formatCode>
                <c:ptCount val="21"/>
                <c:pt idx="0" formatCode="General">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'Data til Resultatsammendrag'!$C$51:$W$51</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FABB-416D-A17F-B0358FD7552E}"/>
            </c:ext>
          </c:extLst>
        </c:ser>
        <c:ser>
          <c:idx val="2"/>
          <c:order val="2"/>
          <c:tx>
            <c:strRef>
              <c:f>'Data til Resultatsammendrag'!$B$52</c:f>
              <c:strCache>
                <c:ptCount val="1"/>
                <c:pt idx="0">
                  <c:v>Akk - CO2 lager - levenden biomasse (før buffer)</c:v>
                </c:pt>
              </c:strCache>
            </c:strRef>
          </c:tx>
          <c:spPr>
            <a:solidFill>
              <a:schemeClr val="accent6">
                <a:lumMod val="40000"/>
                <a:lumOff val="60000"/>
              </a:schemeClr>
            </a:solidFill>
            <a:ln>
              <a:noFill/>
            </a:ln>
            <a:effectLst/>
          </c:spPr>
          <c:val>
            <c:numRef>
              <c:f>'Data til Resultatsammendrag'!$C$52:$W$52</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8649-4513-92F1-6169ACFAE75B}"/>
            </c:ext>
          </c:extLst>
        </c:ser>
        <c:dLbls>
          <c:showLegendKey val="0"/>
          <c:showVal val="0"/>
          <c:showCatName val="0"/>
          <c:showSerName val="0"/>
          <c:showPercent val="0"/>
          <c:showBubbleSize val="0"/>
        </c:dLbls>
        <c:axId val="681248136"/>
        <c:axId val="681254368"/>
      </c:areaChart>
      <c:lineChart>
        <c:grouping val="standard"/>
        <c:varyColors val="0"/>
        <c:ser>
          <c:idx val="3"/>
          <c:order val="3"/>
          <c:tx>
            <c:strRef>
              <c:f>'Data til Resultatsammendrag'!$B$53</c:f>
              <c:strCache>
                <c:ptCount val="1"/>
                <c:pt idx="0">
                  <c:v>Akk. CO2-lager - ialt (efter buffer):</c:v>
                </c:pt>
              </c:strCache>
            </c:strRef>
          </c:tx>
          <c:spPr>
            <a:ln w="28575" cap="rnd">
              <a:solidFill>
                <a:schemeClr val="accent6">
                  <a:lumMod val="60000"/>
                </a:schemeClr>
              </a:solidFill>
              <a:round/>
            </a:ln>
            <a:effectLst/>
          </c:spPr>
          <c:marker>
            <c:symbol val="none"/>
          </c:marker>
          <c:val>
            <c:numRef>
              <c:f>'Data til Resultatsammendrag'!$C$53:$W$53</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3-8649-4513-92F1-6169ACFAE75B}"/>
            </c:ext>
          </c:extLst>
        </c:ser>
        <c:ser>
          <c:idx val="4"/>
          <c:order val="4"/>
          <c:tx>
            <c:strRef>
              <c:f>'Data til Resultatsammendrag'!$B$54</c:f>
              <c:strCache>
                <c:ptCount val="1"/>
                <c:pt idx="0">
                  <c:v>Langsigtet varig binding (før buffer)</c:v>
                </c:pt>
              </c:strCache>
            </c:strRef>
          </c:tx>
          <c:spPr>
            <a:ln w="28575" cap="rnd">
              <a:solidFill>
                <a:srgbClr val="FF0000"/>
              </a:solidFill>
              <a:round/>
            </a:ln>
            <a:effectLst/>
          </c:spPr>
          <c:marker>
            <c:symbol val="none"/>
          </c:marker>
          <c:val>
            <c:numRef>
              <c:f>'Data til Resultatsammendrag'!$C$54:$W$54</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4-8649-4513-92F1-6169ACFAE75B}"/>
            </c:ext>
          </c:extLst>
        </c:ser>
        <c:ser>
          <c:idx val="5"/>
          <c:order val="5"/>
          <c:tx>
            <c:strRef>
              <c:f>'Data til Resultatsammendrag'!$B$55</c:f>
              <c:strCache>
                <c:ptCount val="1"/>
                <c:pt idx="0">
                  <c:v>Langsigtet varig binding (Efter buffer)</c:v>
                </c:pt>
              </c:strCache>
            </c:strRef>
          </c:tx>
          <c:spPr>
            <a:ln w="28575" cap="rnd">
              <a:solidFill>
                <a:srgbClr val="FF0000"/>
              </a:solidFill>
              <a:prstDash val="sysDash"/>
              <a:round/>
            </a:ln>
            <a:effectLst/>
          </c:spPr>
          <c:marker>
            <c:symbol val="none"/>
          </c:marker>
          <c:val>
            <c:numRef>
              <c:f>'Data til Resultatsammendrag'!$C$55:$W$55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5-8649-4513-92F1-6169ACFAE75B}"/>
            </c:ext>
          </c:extLst>
        </c:ser>
        <c:dLbls>
          <c:showLegendKey val="0"/>
          <c:showVal val="0"/>
          <c:showCatName val="0"/>
          <c:showSerName val="0"/>
          <c:showPercent val="0"/>
          <c:showBubbleSize val="0"/>
        </c:dLbls>
        <c:marker val="1"/>
        <c:smooth val="0"/>
        <c:axId val="681248136"/>
        <c:axId val="681254368"/>
      </c:lineChart>
      <c:catAx>
        <c:axId val="68124813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da-DK" sz="1200"/>
                  <a:t>Skovens alder (år)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81254368"/>
        <c:crosses val="autoZero"/>
        <c:auto val="1"/>
        <c:lblAlgn val="ctr"/>
        <c:lblOffset val="100"/>
        <c:noMultiLvlLbl val="0"/>
      </c:catAx>
      <c:valAx>
        <c:axId val="681254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da-DK" sz="1200"/>
                  <a:t>tons CO2 eq</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81248136"/>
        <c:crosses val="autoZero"/>
        <c:crossBetween val="between"/>
      </c:valAx>
      <c:spPr>
        <a:noFill/>
        <a:ln>
          <a:noFill/>
        </a:ln>
        <a:effectLst/>
      </c:spPr>
    </c:plotArea>
    <c:legend>
      <c:legendPos val="b"/>
      <c:layout>
        <c:manualLayout>
          <c:xMode val="edge"/>
          <c:yMode val="edge"/>
          <c:x val="0.12879428592271752"/>
          <c:y val="0.86800597401822055"/>
          <c:w val="0.69170357794040793"/>
          <c:h val="9.53063899077224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412296</xdr:colOff>
      <xdr:row>0</xdr:row>
      <xdr:rowOff>76200</xdr:rowOff>
    </xdr:from>
    <xdr:to>
      <xdr:col>11</xdr:col>
      <xdr:colOff>2251369</xdr:colOff>
      <xdr:row>0</xdr:row>
      <xdr:rowOff>663628</xdr:rowOff>
    </xdr:to>
    <xdr:pic>
      <xdr:nvPicPr>
        <xdr:cNvPr id="4" name="Billede 3" descr="Et billede, der indeholder tekst&#10;&#10;Automatisk genereret beskrivelse">
          <a:extLst>
            <a:ext uri="{FF2B5EF4-FFF2-40B4-BE49-F238E27FC236}">
              <a16:creationId xmlns:a16="http://schemas.microsoft.com/office/drawing/2014/main" id="{8EE55CA1-2B3A-41B4-9BBB-A0D896C11B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84796" y="76200"/>
          <a:ext cx="1839073" cy="5912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3452813</xdr:colOff>
      <xdr:row>0</xdr:row>
      <xdr:rowOff>95250</xdr:rowOff>
    </xdr:from>
    <xdr:to>
      <xdr:col>28</xdr:col>
      <xdr:colOff>5322093</xdr:colOff>
      <xdr:row>3</xdr:row>
      <xdr:rowOff>34978</xdr:rowOff>
    </xdr:to>
    <xdr:pic>
      <xdr:nvPicPr>
        <xdr:cNvPr id="2" name="Billede 1" descr="Et billede, der indeholder tekst&#10;&#10;Automatisk genereret beskrivelse">
          <a:extLst>
            <a:ext uri="{FF2B5EF4-FFF2-40B4-BE49-F238E27FC236}">
              <a16:creationId xmlns:a16="http://schemas.microsoft.com/office/drawing/2014/main" id="{F281DF2D-359B-4BF3-B1CC-8C068EBEB3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8163" y="95250"/>
          <a:ext cx="1869280" cy="59377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631371</xdr:colOff>
      <xdr:row>0</xdr:row>
      <xdr:rowOff>21771</xdr:rowOff>
    </xdr:from>
    <xdr:to>
      <xdr:col>17</xdr:col>
      <xdr:colOff>397441</xdr:colOff>
      <xdr:row>3</xdr:row>
      <xdr:rowOff>77159</xdr:rowOff>
    </xdr:to>
    <xdr:pic>
      <xdr:nvPicPr>
        <xdr:cNvPr id="2" name="Billede 1" descr="Et billede, der indeholder tekst&#10;&#10;Automatisk genereret beskrivelse">
          <a:extLst>
            <a:ext uri="{FF2B5EF4-FFF2-40B4-BE49-F238E27FC236}">
              <a16:creationId xmlns:a16="http://schemas.microsoft.com/office/drawing/2014/main" id="{E108B3C3-B4C8-4991-ABCD-C77D8E3ECD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18571" y="21771"/>
          <a:ext cx="1869280" cy="57790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63803</xdr:colOff>
      <xdr:row>48</xdr:row>
      <xdr:rowOff>76201</xdr:rowOff>
    </xdr:from>
    <xdr:to>
      <xdr:col>6</xdr:col>
      <xdr:colOff>10886</xdr:colOff>
      <xdr:row>70</xdr:row>
      <xdr:rowOff>167640</xdr:rowOff>
    </xdr:to>
    <xdr:graphicFrame macro="">
      <xdr:nvGraphicFramePr>
        <xdr:cNvPr id="7" name="Diagram 6">
          <a:extLst>
            <a:ext uri="{FF2B5EF4-FFF2-40B4-BE49-F238E27FC236}">
              <a16:creationId xmlns:a16="http://schemas.microsoft.com/office/drawing/2014/main" id="{FA5F13F6-14E5-4A98-A411-D71954F0F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2296886</xdr:colOff>
      <xdr:row>0</xdr:row>
      <xdr:rowOff>87086</xdr:rowOff>
    </xdr:from>
    <xdr:to>
      <xdr:col>5</xdr:col>
      <xdr:colOff>1825737</xdr:colOff>
      <xdr:row>2</xdr:row>
      <xdr:rowOff>57838</xdr:rowOff>
    </xdr:to>
    <xdr:pic>
      <xdr:nvPicPr>
        <xdr:cNvPr id="4" name="Billede 3" descr="Et billede, der indeholder tekst&#10;&#10;Automatisk genereret beskrivelse">
          <a:extLst>
            <a:ext uri="{FF2B5EF4-FFF2-40B4-BE49-F238E27FC236}">
              <a16:creationId xmlns:a16="http://schemas.microsoft.com/office/drawing/2014/main" id="{24C59803-F25B-417D-BA23-F51A50B9C9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97686" y="87086"/>
          <a:ext cx="1869280" cy="57790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205740</xdr:colOff>
      <xdr:row>0</xdr:row>
      <xdr:rowOff>137160</xdr:rowOff>
    </xdr:from>
    <xdr:to>
      <xdr:col>8</xdr:col>
      <xdr:colOff>504190</xdr:colOff>
      <xdr:row>9</xdr:row>
      <xdr:rowOff>102235</xdr:rowOff>
    </xdr:to>
    <xdr:pic>
      <xdr:nvPicPr>
        <xdr:cNvPr id="2" name="Billede 1">
          <a:extLst>
            <a:ext uri="{FF2B5EF4-FFF2-40B4-BE49-F238E27FC236}">
              <a16:creationId xmlns:a16="http://schemas.microsoft.com/office/drawing/2014/main" id="{E0F12C76-92FA-4D05-88C6-56E647CA66D8}"/>
            </a:ext>
          </a:extLst>
        </xdr:cNvPr>
        <xdr:cNvPicPr/>
      </xdr:nvPicPr>
      <xdr:blipFill>
        <a:blip xmlns:r="http://schemas.openxmlformats.org/officeDocument/2006/relationships" r:embed="rId1"/>
        <a:stretch>
          <a:fillRect/>
        </a:stretch>
      </xdr:blipFill>
      <xdr:spPr>
        <a:xfrm>
          <a:off x="205740" y="137160"/>
          <a:ext cx="6112510" cy="161099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9AFA3-CA62-4600-9D16-AF2D1EE220DC}">
  <sheetPr>
    <tabColor theme="9" tint="0.59999389629810485"/>
  </sheetPr>
  <dimension ref="B1:L119"/>
  <sheetViews>
    <sheetView tabSelected="1" workbookViewId="0">
      <selection activeCell="L5" sqref="L5"/>
    </sheetView>
  </sheetViews>
  <sheetFormatPr defaultColWidth="9.33203125" defaultRowHeight="13.8" x14ac:dyDescent="0.25"/>
  <cols>
    <col min="1" max="1" width="2.5546875" style="273" customWidth="1"/>
    <col min="2" max="4" width="9.33203125" style="271"/>
    <col min="5" max="5" width="12.44140625" style="271" customWidth="1"/>
    <col min="6" max="6" width="16.5546875" style="271" customWidth="1"/>
    <col min="7" max="7" width="14" style="271" customWidth="1"/>
    <col min="8" max="8" width="11.6640625" style="271" customWidth="1"/>
    <col min="9" max="9" width="14.5546875" style="271" customWidth="1"/>
    <col min="10" max="10" width="13.6640625" style="272" customWidth="1"/>
    <col min="11" max="11" width="15.44140625" style="273" customWidth="1"/>
    <col min="12" max="12" width="45.33203125" style="273" customWidth="1"/>
    <col min="13" max="14" width="9.33203125" style="273"/>
    <col min="15" max="15" width="16.33203125" style="273" bestFit="1" customWidth="1"/>
    <col min="16" max="16384" width="9.33203125" style="273"/>
  </cols>
  <sheetData>
    <row r="1" spans="2:12" ht="57" customHeight="1" x14ac:dyDescent="0.25"/>
    <row r="2" spans="2:12" ht="22.8" x14ac:dyDescent="0.4">
      <c r="B2" s="274" t="s">
        <v>94</v>
      </c>
    </row>
    <row r="3" spans="2:12" ht="21" customHeight="1" x14ac:dyDescent="0.4">
      <c r="B3" s="274"/>
      <c r="K3" s="238" t="s">
        <v>632</v>
      </c>
      <c r="L3" s="238"/>
    </row>
    <row r="4" spans="2:12" ht="6" customHeight="1" x14ac:dyDescent="0.4">
      <c r="B4" s="274"/>
      <c r="K4" s="361"/>
      <c r="L4" s="361"/>
    </row>
    <row r="5" spans="2:12" ht="15.75" customHeight="1" x14ac:dyDescent="0.4">
      <c r="B5" s="274"/>
      <c r="K5" s="275" t="s">
        <v>591</v>
      </c>
      <c r="L5" s="473"/>
    </row>
    <row r="6" spans="2:12" x14ac:dyDescent="0.25">
      <c r="L6" s="292" t="s">
        <v>629</v>
      </c>
    </row>
    <row r="8" spans="2:12" x14ac:dyDescent="0.25">
      <c r="B8" s="276" t="s">
        <v>95</v>
      </c>
      <c r="H8" s="273"/>
      <c r="I8" s="276" t="s">
        <v>96</v>
      </c>
    </row>
    <row r="9" spans="2:12" x14ac:dyDescent="0.25">
      <c r="B9" s="276"/>
      <c r="H9" s="273"/>
      <c r="I9" s="276"/>
    </row>
    <row r="10" spans="2:12" ht="15.75" customHeight="1" x14ac:dyDescent="0.3">
      <c r="B10" s="541" t="s">
        <v>618</v>
      </c>
      <c r="C10" s="541"/>
      <c r="D10" s="541"/>
      <c r="E10" s="536"/>
      <c r="F10" s="542"/>
      <c r="G10" s="543"/>
      <c r="H10" s="273"/>
      <c r="I10" s="541" t="s">
        <v>98</v>
      </c>
      <c r="J10" s="541"/>
      <c r="K10" s="577"/>
      <c r="L10" s="577"/>
    </row>
    <row r="11" spans="2:12" ht="15.75" customHeight="1" x14ac:dyDescent="0.25">
      <c r="B11" s="533" t="s">
        <v>617</v>
      </c>
      <c r="C11" s="534"/>
      <c r="D11" s="535"/>
      <c r="E11" s="536"/>
      <c r="F11" s="537"/>
      <c r="G11" s="538"/>
      <c r="H11" s="273"/>
      <c r="I11" s="447" t="s">
        <v>100</v>
      </c>
      <c r="J11" s="448"/>
      <c r="K11" s="539"/>
      <c r="L11" s="540"/>
    </row>
    <row r="12" spans="2:12" ht="14.7" customHeight="1" x14ac:dyDescent="0.3">
      <c r="B12" s="541" t="s">
        <v>544</v>
      </c>
      <c r="C12" s="541"/>
      <c r="D12" s="541"/>
      <c r="E12" s="536"/>
      <c r="F12" s="542"/>
      <c r="G12" s="543"/>
      <c r="H12" s="273"/>
      <c r="I12" s="447" t="s">
        <v>102</v>
      </c>
      <c r="J12" s="448"/>
      <c r="K12" s="578"/>
      <c r="L12" s="579"/>
    </row>
    <row r="13" spans="2:12" ht="16.5" customHeight="1" x14ac:dyDescent="0.3">
      <c r="B13" s="541" t="s">
        <v>99</v>
      </c>
      <c r="C13" s="541"/>
      <c r="D13" s="541"/>
      <c r="E13" s="536"/>
      <c r="F13" s="537"/>
      <c r="G13" s="538"/>
      <c r="H13" s="273"/>
      <c r="I13" s="581" t="s">
        <v>104</v>
      </c>
      <c r="J13" s="581"/>
      <c r="K13" s="580"/>
      <c r="L13" s="580"/>
    </row>
    <row r="14" spans="2:12" ht="15" customHeight="1" x14ac:dyDescent="0.3">
      <c r="B14" s="541" t="s">
        <v>101</v>
      </c>
      <c r="C14" s="541"/>
      <c r="D14" s="541"/>
      <c r="E14" s="564"/>
      <c r="F14" s="542"/>
      <c r="G14" s="543"/>
      <c r="H14" s="273"/>
    </row>
    <row r="15" spans="2:12" ht="14.4" x14ac:dyDescent="0.3">
      <c r="B15" s="565" t="s">
        <v>103</v>
      </c>
      <c r="C15" s="565"/>
      <c r="D15" s="565"/>
      <c r="E15" s="536"/>
      <c r="F15" s="537"/>
      <c r="G15" s="538"/>
      <c r="H15" s="273"/>
      <c r="I15" s="497"/>
      <c r="J15" s="546"/>
      <c r="K15" s="547"/>
    </row>
    <row r="16" spans="2:12" ht="14.7" hidden="1" customHeight="1" x14ac:dyDescent="0.3">
      <c r="B16" s="565" t="s">
        <v>162</v>
      </c>
      <c r="C16" s="566"/>
      <c r="D16" s="566"/>
      <c r="E16" s="586">
        <v>100</v>
      </c>
      <c r="F16" s="587"/>
      <c r="G16" s="587"/>
    </row>
    <row r="17" spans="2:11" ht="14.4" hidden="1" x14ac:dyDescent="0.3">
      <c r="B17" s="565" t="s">
        <v>298</v>
      </c>
      <c r="C17" s="566"/>
      <c r="D17" s="566"/>
      <c r="E17" s="567">
        <v>0</v>
      </c>
      <c r="F17" s="568"/>
      <c r="G17" s="568"/>
    </row>
    <row r="18" spans="2:11" ht="14.4" x14ac:dyDescent="0.3">
      <c r="B18" s="565" t="s">
        <v>161</v>
      </c>
      <c r="C18" s="566"/>
      <c r="D18" s="566"/>
      <c r="E18" s="567">
        <v>0.15</v>
      </c>
      <c r="F18" s="568"/>
      <c r="G18" s="568"/>
    </row>
    <row r="19" spans="2:11" ht="14.4" x14ac:dyDescent="0.3">
      <c r="B19" s="272"/>
      <c r="C19" s="362"/>
      <c r="D19" s="362"/>
      <c r="E19" s="363"/>
      <c r="F19" s="364"/>
      <c r="G19" s="364"/>
    </row>
    <row r="20" spans="2:11" ht="14.4" x14ac:dyDescent="0.3">
      <c r="B20" s="272"/>
      <c r="C20" s="362"/>
      <c r="D20" s="362"/>
      <c r="E20" s="363"/>
      <c r="F20" s="364"/>
      <c r="G20" s="364"/>
    </row>
    <row r="21" spans="2:11" x14ac:dyDescent="0.25">
      <c r="B21" s="276" t="s">
        <v>105</v>
      </c>
      <c r="F21" s="276"/>
      <c r="G21" s="273"/>
      <c r="I21" s="376" t="s">
        <v>583</v>
      </c>
    </row>
    <row r="22" spans="2:11" x14ac:dyDescent="0.25">
      <c r="B22" s="276"/>
      <c r="G22" s="276"/>
      <c r="I22" s="273"/>
    </row>
    <row r="23" spans="2:11" x14ac:dyDescent="0.25">
      <c r="B23" s="365" t="s">
        <v>459</v>
      </c>
      <c r="C23" s="366"/>
      <c r="D23" s="367"/>
      <c r="E23" s="368" t="s">
        <v>106</v>
      </c>
      <c r="F23" s="369"/>
      <c r="G23" s="369"/>
      <c r="H23" s="369"/>
      <c r="I23" s="377"/>
      <c r="J23" s="378" t="s">
        <v>124</v>
      </c>
      <c r="K23" s="379" t="s">
        <v>584</v>
      </c>
    </row>
    <row r="24" spans="2:11" x14ac:dyDescent="0.25">
      <c r="B24" s="370"/>
      <c r="C24" s="371"/>
      <c r="D24" s="372"/>
      <c r="E24" s="373" t="s">
        <v>107</v>
      </c>
      <c r="F24" s="374"/>
      <c r="G24" s="374"/>
      <c r="H24" s="369"/>
      <c r="I24" s="380" t="s">
        <v>585</v>
      </c>
      <c r="J24" s="381">
        <f>'Opgørelse - CO2'!J54</f>
        <v>0</v>
      </c>
      <c r="K24" s="382">
        <f>'Opgørelse - CO2'!M54</f>
        <v>0</v>
      </c>
    </row>
    <row r="25" spans="2:11" x14ac:dyDescent="0.25">
      <c r="B25" s="558" t="s">
        <v>108</v>
      </c>
      <c r="C25" s="559"/>
      <c r="D25" s="560"/>
      <c r="E25" s="422"/>
      <c r="F25" s="375"/>
      <c r="I25" s="383" t="s">
        <v>586</v>
      </c>
      <c r="J25" s="384">
        <f>'Opgørelse - CO2'!J55</f>
        <v>0</v>
      </c>
      <c r="K25" s="385">
        <f>'Opgørelse - CO2'!M55</f>
        <v>0</v>
      </c>
    </row>
    <row r="26" spans="2:11" x14ac:dyDescent="0.25">
      <c r="B26" s="569" t="s">
        <v>668</v>
      </c>
      <c r="C26" s="570"/>
      <c r="D26" s="571"/>
      <c r="E26" s="423"/>
      <c r="F26" s="375"/>
      <c r="I26" s="386"/>
      <c r="J26" s="387">
        <f>SUM(J24:J25)</f>
        <v>0</v>
      </c>
      <c r="K26" s="388">
        <f>SUM(K24:K25)</f>
        <v>0</v>
      </c>
    </row>
    <row r="27" spans="2:11" x14ac:dyDescent="0.25">
      <c r="B27" s="561" t="s">
        <v>452</v>
      </c>
      <c r="C27" s="562"/>
      <c r="D27" s="563"/>
      <c r="E27" s="423"/>
      <c r="F27" s="375"/>
      <c r="I27" s="389"/>
      <c r="J27" s="271"/>
    </row>
    <row r="28" spans="2:11" x14ac:dyDescent="0.25">
      <c r="B28" s="524" t="s">
        <v>109</v>
      </c>
      <c r="C28" s="525"/>
      <c r="D28" s="526"/>
      <c r="E28" s="423"/>
      <c r="F28" s="375"/>
      <c r="I28" s="390" t="s">
        <v>621</v>
      </c>
      <c r="J28" s="271"/>
    </row>
    <row r="29" spans="2:11" x14ac:dyDescent="0.25">
      <c r="B29" s="524" t="s">
        <v>110</v>
      </c>
      <c r="C29" s="525"/>
      <c r="D29" s="526"/>
      <c r="E29" s="423"/>
      <c r="F29" s="375"/>
      <c r="I29" s="389"/>
      <c r="J29" s="271"/>
    </row>
    <row r="30" spans="2:11" x14ac:dyDescent="0.25">
      <c r="B30" s="524" t="s">
        <v>111</v>
      </c>
      <c r="C30" s="525"/>
      <c r="D30" s="526"/>
      <c r="E30" s="423"/>
      <c r="F30" s="375"/>
      <c r="I30" s="377"/>
      <c r="J30" s="378" t="s">
        <v>124</v>
      </c>
      <c r="K30" s="379" t="s">
        <v>584</v>
      </c>
    </row>
    <row r="31" spans="2:11" x14ac:dyDescent="0.25">
      <c r="B31" s="524" t="s">
        <v>112</v>
      </c>
      <c r="C31" s="525"/>
      <c r="D31" s="526"/>
      <c r="E31" s="423"/>
      <c r="F31" s="375"/>
      <c r="I31" s="397" t="s">
        <v>575</v>
      </c>
      <c r="J31" s="381">
        <f>'Opgørelse - CO2'!J59</f>
        <v>0</v>
      </c>
      <c r="K31" s="398">
        <f>'Opgørelse - CO2'!M59</f>
        <v>0</v>
      </c>
    </row>
    <row r="32" spans="2:11" x14ac:dyDescent="0.25">
      <c r="B32" s="524" t="s">
        <v>113</v>
      </c>
      <c r="C32" s="525"/>
      <c r="D32" s="526"/>
      <c r="E32" s="423"/>
      <c r="F32" s="375"/>
      <c r="I32" s="401" t="s">
        <v>576</v>
      </c>
      <c r="J32" s="384">
        <f>'Opgørelse - CO2'!J60</f>
        <v>0</v>
      </c>
      <c r="K32" s="402">
        <f>'Opgørelse - CO2'!M60</f>
        <v>0</v>
      </c>
    </row>
    <row r="33" spans="2:12" x14ac:dyDescent="0.25">
      <c r="B33" s="524" t="s">
        <v>114</v>
      </c>
      <c r="C33" s="525"/>
      <c r="D33" s="526"/>
      <c r="E33" s="423"/>
      <c r="F33" s="375"/>
      <c r="I33" s="386"/>
      <c r="J33" s="387">
        <f>SUM(J31:J32)</f>
        <v>0</v>
      </c>
      <c r="K33" s="405">
        <f>SUM(K31:K32)</f>
        <v>0</v>
      </c>
    </row>
    <row r="34" spans="2:12" x14ac:dyDescent="0.25">
      <c r="B34" s="527" t="s">
        <v>115</v>
      </c>
      <c r="C34" s="528"/>
      <c r="D34" s="529"/>
      <c r="E34" s="423"/>
      <c r="F34" s="389"/>
    </row>
    <row r="35" spans="2:12" x14ac:dyDescent="0.25">
      <c r="B35" s="555" t="s">
        <v>453</v>
      </c>
      <c r="C35" s="555"/>
      <c r="D35" s="555"/>
      <c r="E35" s="391">
        <f>SUM(E25:E34)</f>
        <v>0</v>
      </c>
      <c r="F35" s="389"/>
      <c r="I35" s="390" t="s">
        <v>620</v>
      </c>
      <c r="J35" s="271"/>
    </row>
    <row r="36" spans="2:12" x14ac:dyDescent="0.25">
      <c r="B36" s="273"/>
      <c r="C36" s="273"/>
      <c r="E36" s="389"/>
      <c r="F36" s="389"/>
      <c r="I36" s="389"/>
      <c r="J36" s="271"/>
    </row>
    <row r="37" spans="2:12" x14ac:dyDescent="0.25">
      <c r="B37" s="392" t="s">
        <v>117</v>
      </c>
      <c r="C37" s="393"/>
      <c r="D37" s="394"/>
      <c r="E37" s="395"/>
      <c r="F37" s="396"/>
      <c r="I37" s="377"/>
      <c r="J37" s="378"/>
      <c r="K37" s="379" t="s">
        <v>615</v>
      </c>
    </row>
    <row r="38" spans="2:12" x14ac:dyDescent="0.25">
      <c r="B38" s="548" t="s">
        <v>118</v>
      </c>
      <c r="C38" s="549"/>
      <c r="D38" s="549"/>
      <c r="E38" s="399">
        <f>E35-E14</f>
        <v>0</v>
      </c>
      <c r="F38" s="400" t="s">
        <v>119</v>
      </c>
      <c r="I38" s="459" t="s">
        <v>610</v>
      </c>
      <c r="J38" s="460"/>
      <c r="K38" s="461">
        <f>'Opgørelse - CO2'!M63</f>
        <v>0</v>
      </c>
    </row>
    <row r="39" spans="2:12" x14ac:dyDescent="0.25">
      <c r="B39" s="550" t="s">
        <v>120</v>
      </c>
      <c r="C39" s="551"/>
      <c r="D39" s="551"/>
      <c r="E39" s="403">
        <f>D119-E14</f>
        <v>0</v>
      </c>
      <c r="F39" s="404" t="s">
        <v>119</v>
      </c>
      <c r="J39" s="271"/>
      <c r="K39" s="271"/>
    </row>
    <row r="40" spans="2:12" x14ac:dyDescent="0.25">
      <c r="B40" s="273"/>
      <c r="C40" s="273"/>
      <c r="D40" s="273"/>
      <c r="E40" s="273"/>
      <c r="F40" s="273"/>
      <c r="G40" s="273"/>
      <c r="I40" s="390" t="s">
        <v>624</v>
      </c>
      <c r="J40" s="271"/>
      <c r="K40" s="271"/>
    </row>
    <row r="41" spans="2:12" x14ac:dyDescent="0.25">
      <c r="B41" s="273"/>
      <c r="C41" s="273"/>
      <c r="D41" s="273"/>
      <c r="E41" s="273"/>
      <c r="F41" s="273"/>
      <c r="J41" s="271"/>
      <c r="K41" s="271"/>
    </row>
    <row r="42" spans="2:12" x14ac:dyDescent="0.25">
      <c r="B42" s="273"/>
      <c r="C42" s="273"/>
      <c r="D42" s="273"/>
      <c r="E42" s="273"/>
      <c r="F42" s="273"/>
      <c r="I42" s="377"/>
      <c r="J42" s="378"/>
      <c r="K42" s="379" t="s">
        <v>615</v>
      </c>
    </row>
    <row r="43" spans="2:12" x14ac:dyDescent="0.25">
      <c r="B43" s="273"/>
      <c r="C43" s="273"/>
      <c r="D43" s="273"/>
      <c r="E43" s="273"/>
      <c r="F43" s="273"/>
      <c r="I43" s="459" t="s">
        <v>625</v>
      </c>
      <c r="J43" s="460"/>
      <c r="K43" s="461">
        <f>'Opgørelse - CO2'!M65</f>
        <v>0</v>
      </c>
    </row>
    <row r="44" spans="2:12" x14ac:dyDescent="0.25">
      <c r="B44" s="273"/>
      <c r="C44" s="273"/>
      <c r="D44" s="273"/>
      <c r="E44" s="273"/>
      <c r="F44" s="273"/>
    </row>
    <row r="45" spans="2:12" ht="34.799999999999997" customHeight="1" x14ac:dyDescent="0.25">
      <c r="I45" s="554" t="s">
        <v>622</v>
      </c>
      <c r="J45" s="554"/>
      <c r="K45" s="554"/>
    </row>
    <row r="46" spans="2:12" ht="15.6" customHeight="1" x14ac:dyDescent="0.25">
      <c r="B46" s="276" t="s">
        <v>121</v>
      </c>
    </row>
    <row r="48" spans="2:12" ht="54.75" customHeight="1" x14ac:dyDescent="0.25">
      <c r="B48" s="406" t="s">
        <v>122</v>
      </c>
      <c r="C48" s="406" t="s">
        <v>123</v>
      </c>
      <c r="D48" s="483" t="s">
        <v>124</v>
      </c>
      <c r="E48" s="552" t="s">
        <v>125</v>
      </c>
      <c r="F48" s="553"/>
      <c r="G48" s="483" t="s">
        <v>126</v>
      </c>
      <c r="H48" s="483" t="s">
        <v>127</v>
      </c>
      <c r="I48" s="484" t="s">
        <v>451</v>
      </c>
      <c r="J48" s="552" t="s">
        <v>447</v>
      </c>
      <c r="K48" s="553"/>
      <c r="L48" s="407" t="s">
        <v>545</v>
      </c>
    </row>
    <row r="49" spans="2:12" x14ac:dyDescent="0.25">
      <c r="B49" s="424"/>
      <c r="C49" s="425"/>
      <c r="D49" s="480"/>
      <c r="E49" s="556"/>
      <c r="F49" s="557"/>
      <c r="G49" s="481"/>
      <c r="H49" s="482"/>
      <c r="I49" s="481"/>
      <c r="J49" s="556"/>
      <c r="K49" s="557"/>
      <c r="L49" s="433"/>
    </row>
    <row r="50" spans="2:12" x14ac:dyDescent="0.25">
      <c r="B50" s="426"/>
      <c r="C50" s="427"/>
      <c r="D50" s="428"/>
      <c r="E50" s="544"/>
      <c r="F50" s="545"/>
      <c r="G50" s="427"/>
      <c r="H50" s="429"/>
      <c r="I50" s="427"/>
      <c r="J50" s="544"/>
      <c r="K50" s="545"/>
      <c r="L50" s="434"/>
    </row>
    <row r="51" spans="2:12" x14ac:dyDescent="0.25">
      <c r="B51" s="426"/>
      <c r="C51" s="427"/>
      <c r="D51" s="428"/>
      <c r="E51" s="544"/>
      <c r="F51" s="545"/>
      <c r="G51" s="427"/>
      <c r="H51" s="429"/>
      <c r="I51" s="427"/>
      <c r="J51" s="544"/>
      <c r="K51" s="545"/>
      <c r="L51" s="434"/>
    </row>
    <row r="52" spans="2:12" x14ac:dyDescent="0.25">
      <c r="B52" s="426"/>
      <c r="C52" s="427"/>
      <c r="D52" s="428"/>
      <c r="E52" s="544"/>
      <c r="F52" s="545"/>
      <c r="G52" s="427"/>
      <c r="H52" s="429"/>
      <c r="I52" s="427"/>
      <c r="J52" s="544"/>
      <c r="K52" s="545"/>
      <c r="L52" s="434"/>
    </row>
    <row r="53" spans="2:12" x14ac:dyDescent="0.25">
      <c r="B53" s="426"/>
      <c r="C53" s="427"/>
      <c r="D53" s="428"/>
      <c r="E53" s="544"/>
      <c r="F53" s="545"/>
      <c r="G53" s="427"/>
      <c r="H53" s="429"/>
      <c r="I53" s="427"/>
      <c r="J53" s="544"/>
      <c r="K53" s="545"/>
      <c r="L53" s="434"/>
    </row>
    <row r="54" spans="2:12" x14ac:dyDescent="0.25">
      <c r="B54" s="426"/>
      <c r="C54" s="427"/>
      <c r="D54" s="428"/>
      <c r="E54" s="544"/>
      <c r="F54" s="545"/>
      <c r="G54" s="427"/>
      <c r="H54" s="429"/>
      <c r="I54" s="427"/>
      <c r="J54" s="544"/>
      <c r="K54" s="545"/>
      <c r="L54" s="434"/>
    </row>
    <row r="55" spans="2:12" ht="14.7" customHeight="1" x14ac:dyDescent="0.25">
      <c r="B55" s="426"/>
      <c r="C55" s="427"/>
      <c r="D55" s="428"/>
      <c r="E55" s="544"/>
      <c r="F55" s="545"/>
      <c r="G55" s="427"/>
      <c r="H55" s="429"/>
      <c r="I55" s="427"/>
      <c r="J55" s="544"/>
      <c r="K55" s="545"/>
      <c r="L55" s="434"/>
    </row>
    <row r="56" spans="2:12" ht="14.7" customHeight="1" x14ac:dyDescent="0.25">
      <c r="B56" s="426"/>
      <c r="C56" s="427"/>
      <c r="D56" s="428"/>
      <c r="E56" s="544"/>
      <c r="F56" s="545"/>
      <c r="G56" s="427"/>
      <c r="H56" s="429"/>
      <c r="I56" s="427"/>
      <c r="J56" s="544"/>
      <c r="K56" s="545"/>
      <c r="L56" s="434"/>
    </row>
    <row r="57" spans="2:12" ht="14.7" customHeight="1" x14ac:dyDescent="0.25">
      <c r="B57" s="426"/>
      <c r="C57" s="427"/>
      <c r="D57" s="428"/>
      <c r="E57" s="544"/>
      <c r="F57" s="545"/>
      <c r="G57" s="427"/>
      <c r="H57" s="429"/>
      <c r="I57" s="427"/>
      <c r="J57" s="544"/>
      <c r="K57" s="545"/>
      <c r="L57" s="434"/>
    </row>
    <row r="58" spans="2:12" ht="14.7" customHeight="1" x14ac:dyDescent="0.25">
      <c r="B58" s="426"/>
      <c r="C58" s="427"/>
      <c r="D58" s="428"/>
      <c r="E58" s="544"/>
      <c r="F58" s="545"/>
      <c r="G58" s="427"/>
      <c r="H58" s="429"/>
      <c r="I58" s="427"/>
      <c r="J58" s="544"/>
      <c r="K58" s="545"/>
      <c r="L58" s="434"/>
    </row>
    <row r="59" spans="2:12" ht="14.7" customHeight="1" x14ac:dyDescent="0.25">
      <c r="B59" s="426"/>
      <c r="C59" s="427"/>
      <c r="D59" s="428"/>
      <c r="E59" s="544"/>
      <c r="F59" s="545"/>
      <c r="G59" s="427"/>
      <c r="H59" s="429"/>
      <c r="I59" s="427"/>
      <c r="J59" s="544"/>
      <c r="K59" s="545"/>
      <c r="L59" s="434"/>
    </row>
    <row r="60" spans="2:12" ht="14.7" customHeight="1" x14ac:dyDescent="0.25">
      <c r="B60" s="426"/>
      <c r="C60" s="427"/>
      <c r="D60" s="428"/>
      <c r="E60" s="544"/>
      <c r="F60" s="545"/>
      <c r="G60" s="427"/>
      <c r="H60" s="429"/>
      <c r="I60" s="427"/>
      <c r="J60" s="544"/>
      <c r="K60" s="545"/>
      <c r="L60" s="434"/>
    </row>
    <row r="61" spans="2:12" ht="14.7" customHeight="1" x14ac:dyDescent="0.25">
      <c r="B61" s="426"/>
      <c r="C61" s="427"/>
      <c r="D61" s="428"/>
      <c r="E61" s="544"/>
      <c r="F61" s="545"/>
      <c r="G61" s="427"/>
      <c r="H61" s="429"/>
      <c r="I61" s="427"/>
      <c r="J61" s="544"/>
      <c r="K61" s="545"/>
      <c r="L61" s="434"/>
    </row>
    <row r="62" spans="2:12" ht="14.7" customHeight="1" x14ac:dyDescent="0.25">
      <c r="B62" s="426"/>
      <c r="C62" s="427"/>
      <c r="D62" s="428"/>
      <c r="E62" s="544"/>
      <c r="F62" s="545"/>
      <c r="G62" s="427"/>
      <c r="H62" s="429"/>
      <c r="I62" s="427"/>
      <c r="J62" s="544"/>
      <c r="K62" s="545"/>
      <c r="L62" s="434"/>
    </row>
    <row r="63" spans="2:12" ht="14.7" customHeight="1" x14ac:dyDescent="0.25">
      <c r="B63" s="426"/>
      <c r="C63" s="427"/>
      <c r="D63" s="428"/>
      <c r="E63" s="544"/>
      <c r="F63" s="545"/>
      <c r="G63" s="427"/>
      <c r="H63" s="429"/>
      <c r="I63" s="427"/>
      <c r="J63" s="544"/>
      <c r="K63" s="545"/>
      <c r="L63" s="434"/>
    </row>
    <row r="64" spans="2:12" ht="14.7" customHeight="1" x14ac:dyDescent="0.25">
      <c r="B64" s="426"/>
      <c r="C64" s="427"/>
      <c r="D64" s="428"/>
      <c r="E64" s="544"/>
      <c r="F64" s="545"/>
      <c r="G64" s="427"/>
      <c r="H64" s="429"/>
      <c r="I64" s="427"/>
      <c r="J64" s="544"/>
      <c r="K64" s="545"/>
      <c r="L64" s="434"/>
    </row>
    <row r="65" spans="2:12" ht="14.7" customHeight="1" x14ac:dyDescent="0.25">
      <c r="B65" s="426"/>
      <c r="C65" s="427"/>
      <c r="D65" s="428"/>
      <c r="E65" s="544"/>
      <c r="F65" s="545"/>
      <c r="G65" s="427"/>
      <c r="H65" s="429"/>
      <c r="I65" s="427"/>
      <c r="J65" s="544"/>
      <c r="K65" s="545"/>
      <c r="L65" s="434"/>
    </row>
    <row r="66" spans="2:12" ht="14.7" customHeight="1" x14ac:dyDescent="0.25">
      <c r="B66" s="426"/>
      <c r="C66" s="427"/>
      <c r="D66" s="428"/>
      <c r="E66" s="544"/>
      <c r="F66" s="545"/>
      <c r="G66" s="427"/>
      <c r="H66" s="429"/>
      <c r="I66" s="427"/>
      <c r="J66" s="544"/>
      <c r="K66" s="545"/>
      <c r="L66" s="434"/>
    </row>
    <row r="67" spans="2:12" ht="14.7" customHeight="1" x14ac:dyDescent="0.25">
      <c r="B67" s="426"/>
      <c r="C67" s="427"/>
      <c r="D67" s="428"/>
      <c r="E67" s="544"/>
      <c r="F67" s="545"/>
      <c r="G67" s="427"/>
      <c r="H67" s="429"/>
      <c r="I67" s="427"/>
      <c r="J67" s="544"/>
      <c r="K67" s="545"/>
      <c r="L67" s="434"/>
    </row>
    <row r="68" spans="2:12" ht="14.7" customHeight="1" x14ac:dyDescent="0.25">
      <c r="B68" s="426"/>
      <c r="C68" s="427"/>
      <c r="D68" s="428"/>
      <c r="E68" s="544"/>
      <c r="F68" s="545"/>
      <c r="G68" s="427"/>
      <c r="H68" s="429"/>
      <c r="I68" s="427"/>
      <c r="J68" s="544"/>
      <c r="K68" s="545"/>
      <c r="L68" s="434"/>
    </row>
    <row r="69" spans="2:12" ht="14.7" customHeight="1" x14ac:dyDescent="0.25">
      <c r="B69" s="426"/>
      <c r="C69" s="427"/>
      <c r="D69" s="428"/>
      <c r="E69" s="544"/>
      <c r="F69" s="545"/>
      <c r="G69" s="427"/>
      <c r="H69" s="429"/>
      <c r="I69" s="427"/>
      <c r="J69" s="544"/>
      <c r="K69" s="545"/>
      <c r="L69" s="434"/>
    </row>
    <row r="70" spans="2:12" ht="14.7" customHeight="1" x14ac:dyDescent="0.25">
      <c r="B70" s="426"/>
      <c r="C70" s="427"/>
      <c r="D70" s="428"/>
      <c r="E70" s="544"/>
      <c r="F70" s="545"/>
      <c r="G70" s="427"/>
      <c r="H70" s="429"/>
      <c r="I70" s="427"/>
      <c r="J70" s="544"/>
      <c r="K70" s="545"/>
      <c r="L70" s="434"/>
    </row>
    <row r="71" spans="2:12" ht="14.7" customHeight="1" x14ac:dyDescent="0.25">
      <c r="B71" s="426"/>
      <c r="C71" s="427"/>
      <c r="D71" s="428"/>
      <c r="E71" s="544"/>
      <c r="F71" s="545"/>
      <c r="G71" s="427"/>
      <c r="H71" s="429"/>
      <c r="I71" s="427"/>
      <c r="J71" s="544"/>
      <c r="K71" s="545"/>
      <c r="L71" s="434"/>
    </row>
    <row r="72" spans="2:12" ht="14.7" customHeight="1" x14ac:dyDescent="0.25">
      <c r="B72" s="426"/>
      <c r="C72" s="427"/>
      <c r="D72" s="428"/>
      <c r="E72" s="544"/>
      <c r="F72" s="545"/>
      <c r="G72" s="427"/>
      <c r="H72" s="429"/>
      <c r="I72" s="427"/>
      <c r="J72" s="544"/>
      <c r="K72" s="545"/>
      <c r="L72" s="434"/>
    </row>
    <row r="73" spans="2:12" ht="14.7" customHeight="1" x14ac:dyDescent="0.25">
      <c r="B73" s="426"/>
      <c r="C73" s="427"/>
      <c r="D73" s="428"/>
      <c r="E73" s="544"/>
      <c r="F73" s="545"/>
      <c r="G73" s="427"/>
      <c r="H73" s="429"/>
      <c r="I73" s="427"/>
      <c r="J73" s="544"/>
      <c r="K73" s="545"/>
      <c r="L73" s="434"/>
    </row>
    <row r="74" spans="2:12" ht="14.7" customHeight="1" x14ac:dyDescent="0.25">
      <c r="B74" s="426"/>
      <c r="C74" s="427"/>
      <c r="D74" s="428"/>
      <c r="E74" s="544"/>
      <c r="F74" s="545"/>
      <c r="G74" s="427"/>
      <c r="H74" s="429"/>
      <c r="I74" s="427"/>
      <c r="J74" s="544"/>
      <c r="K74" s="545"/>
      <c r="L74" s="434"/>
    </row>
    <row r="75" spans="2:12" ht="14.7" customHeight="1" x14ac:dyDescent="0.25">
      <c r="B75" s="426"/>
      <c r="C75" s="427"/>
      <c r="D75" s="428"/>
      <c r="E75" s="544"/>
      <c r="F75" s="545"/>
      <c r="G75" s="427"/>
      <c r="H75" s="429"/>
      <c r="I75" s="427"/>
      <c r="J75" s="544"/>
      <c r="K75" s="545"/>
      <c r="L75" s="434"/>
    </row>
    <row r="76" spans="2:12" ht="14.7" customHeight="1" x14ac:dyDescent="0.25">
      <c r="B76" s="426"/>
      <c r="C76" s="427"/>
      <c r="D76" s="428"/>
      <c r="E76" s="544"/>
      <c r="F76" s="545"/>
      <c r="G76" s="427"/>
      <c r="H76" s="429"/>
      <c r="I76" s="427"/>
      <c r="J76" s="544"/>
      <c r="K76" s="545"/>
      <c r="L76" s="434"/>
    </row>
    <row r="77" spans="2:12" ht="14.7" customHeight="1" x14ac:dyDescent="0.25">
      <c r="B77" s="426"/>
      <c r="C77" s="427"/>
      <c r="D77" s="428"/>
      <c r="E77" s="544"/>
      <c r="F77" s="545"/>
      <c r="G77" s="427"/>
      <c r="H77" s="429"/>
      <c r="I77" s="427"/>
      <c r="J77" s="544"/>
      <c r="K77" s="545"/>
      <c r="L77" s="434"/>
    </row>
    <row r="78" spans="2:12" ht="14.7" customHeight="1" x14ac:dyDescent="0.25">
      <c r="B78" s="426"/>
      <c r="C78" s="427"/>
      <c r="D78" s="428"/>
      <c r="E78" s="544"/>
      <c r="F78" s="545"/>
      <c r="G78" s="427"/>
      <c r="H78" s="429"/>
      <c r="I78" s="427"/>
      <c r="J78" s="544"/>
      <c r="K78" s="545"/>
      <c r="L78" s="434"/>
    </row>
    <row r="79" spans="2:12" ht="14.7" customHeight="1" x14ac:dyDescent="0.25">
      <c r="B79" s="426"/>
      <c r="C79" s="427"/>
      <c r="D79" s="428"/>
      <c r="E79" s="544"/>
      <c r="F79" s="545"/>
      <c r="G79" s="427"/>
      <c r="H79" s="429"/>
      <c r="I79" s="427"/>
      <c r="J79" s="544"/>
      <c r="K79" s="545"/>
      <c r="L79" s="434"/>
    </row>
    <row r="80" spans="2:12" ht="14.7" customHeight="1" x14ac:dyDescent="0.25">
      <c r="B80" s="426"/>
      <c r="C80" s="427"/>
      <c r="D80" s="428"/>
      <c r="E80" s="544"/>
      <c r="F80" s="545"/>
      <c r="G80" s="427"/>
      <c r="H80" s="429"/>
      <c r="I80" s="427"/>
      <c r="J80" s="544"/>
      <c r="K80" s="545"/>
      <c r="L80" s="434"/>
    </row>
    <row r="81" spans="2:12" ht="14.7" customHeight="1" x14ac:dyDescent="0.25">
      <c r="B81" s="426"/>
      <c r="C81" s="427"/>
      <c r="D81" s="428"/>
      <c r="E81" s="544"/>
      <c r="F81" s="545"/>
      <c r="G81" s="427"/>
      <c r="H81" s="429"/>
      <c r="I81" s="427"/>
      <c r="J81" s="544"/>
      <c r="K81" s="545"/>
      <c r="L81" s="434"/>
    </row>
    <row r="82" spans="2:12" x14ac:dyDescent="0.25">
      <c r="B82" s="426"/>
      <c r="C82" s="427"/>
      <c r="D82" s="428"/>
      <c r="E82" s="544"/>
      <c r="F82" s="545"/>
      <c r="G82" s="427"/>
      <c r="H82" s="429"/>
      <c r="I82" s="427"/>
      <c r="J82" s="544"/>
      <c r="K82" s="545"/>
      <c r="L82" s="434"/>
    </row>
    <row r="83" spans="2:12" x14ac:dyDescent="0.25">
      <c r="B83" s="426"/>
      <c r="C83" s="427"/>
      <c r="D83" s="428"/>
      <c r="E83" s="544"/>
      <c r="F83" s="545"/>
      <c r="G83" s="427"/>
      <c r="H83" s="429"/>
      <c r="I83" s="427"/>
      <c r="J83" s="544"/>
      <c r="K83" s="545"/>
      <c r="L83" s="434"/>
    </row>
    <row r="84" spans="2:12" x14ac:dyDescent="0.25">
      <c r="B84" s="426"/>
      <c r="C84" s="427"/>
      <c r="D84" s="428"/>
      <c r="E84" s="544"/>
      <c r="F84" s="545"/>
      <c r="G84" s="427"/>
      <c r="H84" s="429"/>
      <c r="I84" s="427"/>
      <c r="J84" s="544"/>
      <c r="K84" s="545"/>
      <c r="L84" s="434"/>
    </row>
    <row r="85" spans="2:12" x14ac:dyDescent="0.25">
      <c r="B85" s="426"/>
      <c r="C85" s="427"/>
      <c r="D85" s="428"/>
      <c r="E85" s="544"/>
      <c r="F85" s="545"/>
      <c r="G85" s="427"/>
      <c r="H85" s="429"/>
      <c r="I85" s="427"/>
      <c r="J85" s="544"/>
      <c r="K85" s="545"/>
      <c r="L85" s="434"/>
    </row>
    <row r="86" spans="2:12" x14ac:dyDescent="0.25">
      <c r="B86" s="426"/>
      <c r="C86" s="427"/>
      <c r="D86" s="428"/>
      <c r="E86" s="544"/>
      <c r="F86" s="545"/>
      <c r="G86" s="427"/>
      <c r="H86" s="429"/>
      <c r="I86" s="427"/>
      <c r="J86" s="544"/>
      <c r="K86" s="545"/>
      <c r="L86" s="434"/>
    </row>
    <row r="87" spans="2:12" x14ac:dyDescent="0.25">
      <c r="B87" s="426"/>
      <c r="C87" s="427"/>
      <c r="D87" s="428"/>
      <c r="E87" s="544"/>
      <c r="F87" s="545"/>
      <c r="G87" s="427"/>
      <c r="H87" s="429"/>
      <c r="I87" s="427"/>
      <c r="J87" s="544"/>
      <c r="K87" s="545"/>
      <c r="L87" s="434"/>
    </row>
    <row r="88" spans="2:12" ht="14.4" thickBot="1" x14ac:dyDescent="0.3">
      <c r="B88" s="430"/>
      <c r="C88" s="431"/>
      <c r="D88" s="428"/>
      <c r="E88" s="544"/>
      <c r="F88" s="545"/>
      <c r="G88" s="431"/>
      <c r="H88" s="432"/>
      <c r="I88" s="431"/>
      <c r="J88" s="544"/>
      <c r="K88" s="545"/>
      <c r="L88" s="435"/>
    </row>
    <row r="89" spans="2:12" ht="15" hidden="1" customHeight="1" thickBot="1" x14ac:dyDescent="0.3">
      <c r="B89" s="408"/>
      <c r="C89" s="409"/>
      <c r="D89" s="410"/>
      <c r="E89" s="573"/>
      <c r="F89" s="573"/>
      <c r="G89" s="409"/>
      <c r="H89" s="411"/>
      <c r="I89" s="409"/>
      <c r="J89" s="544"/>
      <c r="K89" s="545"/>
    </row>
    <row r="90" spans="2:12" ht="15" hidden="1" customHeight="1" thickBot="1" x14ac:dyDescent="0.3">
      <c r="B90" s="412"/>
      <c r="C90" s="413"/>
      <c r="D90" s="414"/>
      <c r="E90" s="572"/>
      <c r="F90" s="572"/>
      <c r="G90" s="413"/>
      <c r="H90" s="415"/>
      <c r="I90" s="413"/>
      <c r="J90" s="544"/>
      <c r="K90" s="545"/>
    </row>
    <row r="91" spans="2:12" ht="15" hidden="1" customHeight="1" thickBot="1" x14ac:dyDescent="0.3">
      <c r="B91" s="412"/>
      <c r="C91" s="413"/>
      <c r="D91" s="414"/>
      <c r="E91" s="572"/>
      <c r="F91" s="572"/>
      <c r="G91" s="413"/>
      <c r="H91" s="415"/>
      <c r="I91" s="413"/>
      <c r="J91" s="544"/>
      <c r="K91" s="545"/>
    </row>
    <row r="92" spans="2:12" ht="15" hidden="1" customHeight="1" thickBot="1" x14ac:dyDescent="0.3">
      <c r="B92" s="412"/>
      <c r="C92" s="413"/>
      <c r="D92" s="414"/>
      <c r="E92" s="572"/>
      <c r="F92" s="572"/>
      <c r="G92" s="413"/>
      <c r="H92" s="415"/>
      <c r="I92" s="413"/>
      <c r="J92" s="544"/>
      <c r="K92" s="545"/>
    </row>
    <row r="93" spans="2:12" ht="15" hidden="1" customHeight="1" thickBot="1" x14ac:dyDescent="0.3">
      <c r="B93" s="412"/>
      <c r="C93" s="413"/>
      <c r="D93" s="414"/>
      <c r="E93" s="572"/>
      <c r="F93" s="572"/>
      <c r="G93" s="413"/>
      <c r="H93" s="415"/>
      <c r="I93" s="413"/>
      <c r="J93" s="544"/>
      <c r="K93" s="545"/>
    </row>
    <row r="94" spans="2:12" ht="15" hidden="1" customHeight="1" thickBot="1" x14ac:dyDescent="0.3">
      <c r="B94" s="412"/>
      <c r="C94" s="413"/>
      <c r="D94" s="414"/>
      <c r="E94" s="572"/>
      <c r="F94" s="572"/>
      <c r="G94" s="413"/>
      <c r="H94" s="415"/>
      <c r="I94" s="413"/>
      <c r="J94" s="544"/>
      <c r="K94" s="545"/>
    </row>
    <row r="95" spans="2:12" ht="15" hidden="1" customHeight="1" thickBot="1" x14ac:dyDescent="0.3">
      <c r="B95" s="412"/>
      <c r="C95" s="413"/>
      <c r="D95" s="414"/>
      <c r="E95" s="572"/>
      <c r="F95" s="572"/>
      <c r="G95" s="413"/>
      <c r="H95" s="415"/>
      <c r="I95" s="413"/>
      <c r="J95" s="544"/>
      <c r="K95" s="545"/>
    </row>
    <row r="96" spans="2:12" ht="15" hidden="1" customHeight="1" thickBot="1" x14ac:dyDescent="0.3">
      <c r="B96" s="412"/>
      <c r="C96" s="413"/>
      <c r="D96" s="414"/>
      <c r="E96" s="572"/>
      <c r="F96" s="572"/>
      <c r="G96" s="413"/>
      <c r="H96" s="415"/>
      <c r="I96" s="413"/>
      <c r="J96" s="544"/>
      <c r="K96" s="545"/>
    </row>
    <row r="97" spans="2:11" ht="15" hidden="1" customHeight="1" thickBot="1" x14ac:dyDescent="0.3">
      <c r="B97" s="412"/>
      <c r="C97" s="413"/>
      <c r="D97" s="414"/>
      <c r="E97" s="572"/>
      <c r="F97" s="572"/>
      <c r="G97" s="413"/>
      <c r="H97" s="415"/>
      <c r="I97" s="413"/>
      <c r="J97" s="544"/>
      <c r="K97" s="545"/>
    </row>
    <row r="98" spans="2:11" ht="15" hidden="1" customHeight="1" thickBot="1" x14ac:dyDescent="0.3">
      <c r="B98" s="412"/>
      <c r="C98" s="413"/>
      <c r="D98" s="414"/>
      <c r="E98" s="572"/>
      <c r="F98" s="572"/>
      <c r="G98" s="413"/>
      <c r="H98" s="415"/>
      <c r="I98" s="413"/>
      <c r="J98" s="544"/>
      <c r="K98" s="545"/>
    </row>
    <row r="99" spans="2:11" ht="15" hidden="1" customHeight="1" thickBot="1" x14ac:dyDescent="0.3">
      <c r="B99" s="412"/>
      <c r="C99" s="413"/>
      <c r="D99" s="414"/>
      <c r="E99" s="572"/>
      <c r="F99" s="572"/>
      <c r="G99" s="413"/>
      <c r="H99" s="415"/>
      <c r="I99" s="413"/>
      <c r="J99" s="544"/>
      <c r="K99" s="545"/>
    </row>
    <row r="100" spans="2:11" ht="15" hidden="1" customHeight="1" thickBot="1" x14ac:dyDescent="0.3">
      <c r="B100" s="412"/>
      <c r="C100" s="413"/>
      <c r="D100" s="414"/>
      <c r="E100" s="572"/>
      <c r="F100" s="572"/>
      <c r="G100" s="413"/>
      <c r="H100" s="415"/>
      <c r="I100" s="413"/>
      <c r="J100" s="544"/>
      <c r="K100" s="545"/>
    </row>
    <row r="101" spans="2:11" ht="15" hidden="1" customHeight="1" thickBot="1" x14ac:dyDescent="0.3">
      <c r="B101" s="412"/>
      <c r="C101" s="413"/>
      <c r="D101" s="414"/>
      <c r="E101" s="572"/>
      <c r="F101" s="572"/>
      <c r="G101" s="413"/>
      <c r="H101" s="415"/>
      <c r="I101" s="413"/>
      <c r="J101" s="544"/>
      <c r="K101" s="545"/>
    </row>
    <row r="102" spans="2:11" ht="15" hidden="1" customHeight="1" thickBot="1" x14ac:dyDescent="0.3">
      <c r="B102" s="412"/>
      <c r="C102" s="413"/>
      <c r="D102" s="414"/>
      <c r="E102" s="572"/>
      <c r="F102" s="572"/>
      <c r="G102" s="413"/>
      <c r="H102" s="415"/>
      <c r="I102" s="413"/>
      <c r="J102" s="544"/>
      <c r="K102" s="545"/>
    </row>
    <row r="103" spans="2:11" ht="15" hidden="1" customHeight="1" thickBot="1" x14ac:dyDescent="0.3">
      <c r="B103" s="412"/>
      <c r="C103" s="413"/>
      <c r="D103" s="414"/>
      <c r="E103" s="572"/>
      <c r="F103" s="572"/>
      <c r="G103" s="413"/>
      <c r="H103" s="415"/>
      <c r="I103" s="413"/>
      <c r="J103" s="544"/>
      <c r="K103" s="545"/>
    </row>
    <row r="104" spans="2:11" ht="15" hidden="1" customHeight="1" thickBot="1" x14ac:dyDescent="0.3">
      <c r="B104" s="412"/>
      <c r="C104" s="413"/>
      <c r="D104" s="414"/>
      <c r="E104" s="572"/>
      <c r="F104" s="572"/>
      <c r="G104" s="413"/>
      <c r="H104" s="415"/>
      <c r="I104" s="413"/>
      <c r="J104" s="544"/>
      <c r="K104" s="545"/>
    </row>
    <row r="105" spans="2:11" ht="15" hidden="1" customHeight="1" thickBot="1" x14ac:dyDescent="0.3">
      <c r="B105" s="412"/>
      <c r="C105" s="413"/>
      <c r="D105" s="414"/>
      <c r="E105" s="572"/>
      <c r="F105" s="572"/>
      <c r="G105" s="413"/>
      <c r="H105" s="415"/>
      <c r="I105" s="413"/>
      <c r="J105" s="544"/>
      <c r="K105" s="545"/>
    </row>
    <row r="106" spans="2:11" ht="15" hidden="1" customHeight="1" thickBot="1" x14ac:dyDescent="0.3">
      <c r="B106" s="412"/>
      <c r="C106" s="413"/>
      <c r="D106" s="414"/>
      <c r="E106" s="572"/>
      <c r="F106" s="572"/>
      <c r="G106" s="413"/>
      <c r="H106" s="415"/>
      <c r="I106" s="413"/>
      <c r="J106" s="544"/>
      <c r="K106" s="545"/>
    </row>
    <row r="107" spans="2:11" ht="15" hidden="1" customHeight="1" thickBot="1" x14ac:dyDescent="0.3">
      <c r="B107" s="412"/>
      <c r="C107" s="413"/>
      <c r="D107" s="414"/>
      <c r="E107" s="572"/>
      <c r="F107" s="572"/>
      <c r="G107" s="413"/>
      <c r="H107" s="415"/>
      <c r="I107" s="413"/>
      <c r="J107" s="544"/>
      <c r="K107" s="545"/>
    </row>
    <row r="108" spans="2:11" ht="15" hidden="1" customHeight="1" thickBot="1" x14ac:dyDescent="0.3">
      <c r="B108" s="412"/>
      <c r="C108" s="413"/>
      <c r="D108" s="414"/>
      <c r="E108" s="572"/>
      <c r="F108" s="572"/>
      <c r="G108" s="413"/>
      <c r="H108" s="415"/>
      <c r="I108" s="413"/>
      <c r="J108" s="544"/>
      <c r="K108" s="545"/>
    </row>
    <row r="109" spans="2:11" ht="15" hidden="1" customHeight="1" thickBot="1" x14ac:dyDescent="0.3">
      <c r="B109" s="412"/>
      <c r="C109" s="413"/>
      <c r="D109" s="414"/>
      <c r="E109" s="572"/>
      <c r="F109" s="572"/>
      <c r="G109" s="413"/>
      <c r="H109" s="415"/>
      <c r="I109" s="413"/>
      <c r="J109" s="544"/>
      <c r="K109" s="545"/>
    </row>
    <row r="110" spans="2:11" ht="15" hidden="1" customHeight="1" thickBot="1" x14ac:dyDescent="0.3">
      <c r="B110" s="412"/>
      <c r="C110" s="413"/>
      <c r="D110" s="414"/>
      <c r="E110" s="572"/>
      <c r="F110" s="572"/>
      <c r="G110" s="413"/>
      <c r="H110" s="415"/>
      <c r="I110" s="413"/>
      <c r="J110" s="544"/>
      <c r="K110" s="545"/>
    </row>
    <row r="111" spans="2:11" ht="15" hidden="1" customHeight="1" thickBot="1" x14ac:dyDescent="0.3">
      <c r="B111" s="412"/>
      <c r="C111" s="413"/>
      <c r="D111" s="414"/>
      <c r="E111" s="572"/>
      <c r="F111" s="572"/>
      <c r="G111" s="413"/>
      <c r="H111" s="415"/>
      <c r="I111" s="413"/>
      <c r="J111" s="544"/>
      <c r="K111" s="545"/>
    </row>
    <row r="112" spans="2:11" ht="15" hidden="1" customHeight="1" thickBot="1" x14ac:dyDescent="0.3">
      <c r="B112" s="412"/>
      <c r="C112" s="413"/>
      <c r="D112" s="414"/>
      <c r="E112" s="572"/>
      <c r="F112" s="572"/>
      <c r="G112" s="413"/>
      <c r="H112" s="415"/>
      <c r="I112" s="413"/>
      <c r="J112" s="544"/>
      <c r="K112" s="545"/>
    </row>
    <row r="113" spans="2:12" ht="15" hidden="1" customHeight="1" thickBot="1" x14ac:dyDescent="0.3">
      <c r="B113" s="412"/>
      <c r="C113" s="413"/>
      <c r="D113" s="414"/>
      <c r="E113" s="572"/>
      <c r="F113" s="572"/>
      <c r="G113" s="413"/>
      <c r="H113" s="415"/>
      <c r="I113" s="413"/>
      <c r="J113" s="544"/>
      <c r="K113" s="545"/>
    </row>
    <row r="114" spans="2:12" ht="15" hidden="1" customHeight="1" thickBot="1" x14ac:dyDescent="0.3">
      <c r="B114" s="412"/>
      <c r="C114" s="413"/>
      <c r="D114" s="414"/>
      <c r="E114" s="572"/>
      <c r="F114" s="572"/>
      <c r="G114" s="413"/>
      <c r="H114" s="415"/>
      <c r="I114" s="413"/>
      <c r="J114" s="544"/>
      <c r="K114" s="545"/>
    </row>
    <row r="115" spans="2:12" ht="15" hidden="1" customHeight="1" thickBot="1" x14ac:dyDescent="0.3">
      <c r="B115" s="412"/>
      <c r="C115" s="413"/>
      <c r="D115" s="414"/>
      <c r="E115" s="572"/>
      <c r="F115" s="572"/>
      <c r="G115" s="413"/>
      <c r="H115" s="415"/>
      <c r="I115" s="413"/>
      <c r="J115" s="544"/>
      <c r="K115" s="545"/>
    </row>
    <row r="116" spans="2:12" ht="15" hidden="1" customHeight="1" thickBot="1" x14ac:dyDescent="0.3">
      <c r="B116" s="412"/>
      <c r="C116" s="413"/>
      <c r="D116" s="414"/>
      <c r="E116" s="572"/>
      <c r="F116" s="572"/>
      <c r="G116" s="413"/>
      <c r="H116" s="415"/>
      <c r="I116" s="413"/>
      <c r="J116" s="544"/>
      <c r="K116" s="545"/>
    </row>
    <row r="117" spans="2:12" ht="15" hidden="1" customHeight="1" thickBot="1" x14ac:dyDescent="0.3">
      <c r="B117" s="412"/>
      <c r="C117" s="413"/>
      <c r="D117" s="414"/>
      <c r="E117" s="572"/>
      <c r="F117" s="572"/>
      <c r="G117" s="413"/>
      <c r="H117" s="415"/>
      <c r="I117" s="413"/>
      <c r="J117" s="544"/>
      <c r="K117" s="545"/>
    </row>
    <row r="118" spans="2:12" ht="14.4" hidden="1" thickBot="1" x14ac:dyDescent="0.3">
      <c r="B118" s="416"/>
      <c r="C118" s="417"/>
      <c r="D118" s="418"/>
      <c r="E118" s="574"/>
      <c r="F118" s="574"/>
      <c r="G118" s="417"/>
      <c r="H118" s="419"/>
      <c r="I118" s="417"/>
      <c r="J118" s="575"/>
      <c r="K118" s="576"/>
    </row>
    <row r="119" spans="2:12" ht="14.4" thickBot="1" x14ac:dyDescent="0.3">
      <c r="B119" s="420"/>
      <c r="C119" s="331"/>
      <c r="D119" s="332">
        <f>SUM(D49:D118)</f>
        <v>0</v>
      </c>
      <c r="E119" s="582"/>
      <c r="F119" s="583"/>
      <c r="G119" s="331"/>
      <c r="H119" s="331"/>
      <c r="I119" s="331"/>
      <c r="J119" s="584"/>
      <c r="K119" s="585"/>
      <c r="L119" s="421"/>
    </row>
  </sheetData>
  <sheetProtection algorithmName="SHA-512" hashValue="AVEopikgtmpJUTmQn40AfSxjKs83BUIxvoz1uSfAP85/k6QdzxH/XXveX73X2NWtTOtkypTtzoysGUJX6WMqQw==" saltValue="Ay0ipLlno9gAQ/Xbv2tm2g==" spinCount="100000" sheet="1" objects="1" scenarios="1" selectLockedCells="1"/>
  <mergeCells count="176">
    <mergeCell ref="K10:L10"/>
    <mergeCell ref="K12:L12"/>
    <mergeCell ref="K13:L13"/>
    <mergeCell ref="I10:J10"/>
    <mergeCell ref="I13:J13"/>
    <mergeCell ref="E119:F119"/>
    <mergeCell ref="J119:K119"/>
    <mergeCell ref="E16:G16"/>
    <mergeCell ref="J108:K108"/>
    <mergeCell ref="E109:F109"/>
    <mergeCell ref="J109:K109"/>
    <mergeCell ref="E104:F104"/>
    <mergeCell ref="J104:K104"/>
    <mergeCell ref="E105:F105"/>
    <mergeCell ref="J105:K105"/>
    <mergeCell ref="E106:F106"/>
    <mergeCell ref="J106:K106"/>
    <mergeCell ref="E101:F101"/>
    <mergeCell ref="J101:K101"/>
    <mergeCell ref="E102:F102"/>
    <mergeCell ref="J102:K102"/>
    <mergeCell ref="E110:F110"/>
    <mergeCell ref="J110:K110"/>
    <mergeCell ref="E111:F111"/>
    <mergeCell ref="E118:F118"/>
    <mergeCell ref="J118:K118"/>
    <mergeCell ref="E113:F113"/>
    <mergeCell ref="J113:K113"/>
    <mergeCell ref="E114:F114"/>
    <mergeCell ref="J114:K114"/>
    <mergeCell ref="E115:F115"/>
    <mergeCell ref="J115:K115"/>
    <mergeCell ref="E103:F103"/>
    <mergeCell ref="J103:K103"/>
    <mergeCell ref="J111:K111"/>
    <mergeCell ref="E112:F112"/>
    <mergeCell ref="J112:K112"/>
    <mergeCell ref="E107:F107"/>
    <mergeCell ref="J107:K107"/>
    <mergeCell ref="E108:F108"/>
    <mergeCell ref="E116:F116"/>
    <mergeCell ref="J116:K116"/>
    <mergeCell ref="E117:F117"/>
    <mergeCell ref="J117:K117"/>
    <mergeCell ref="E98:F98"/>
    <mergeCell ref="J98:K98"/>
    <mergeCell ref="E99:F99"/>
    <mergeCell ref="J99:K99"/>
    <mergeCell ref="E100:F100"/>
    <mergeCell ref="J100:K100"/>
    <mergeCell ref="E95:F95"/>
    <mergeCell ref="J95:K95"/>
    <mergeCell ref="E96:F96"/>
    <mergeCell ref="J96:K96"/>
    <mergeCell ref="E97:F97"/>
    <mergeCell ref="J97:K97"/>
    <mergeCell ref="E92:F92"/>
    <mergeCell ref="J92:K92"/>
    <mergeCell ref="E93:F93"/>
    <mergeCell ref="J93:K93"/>
    <mergeCell ref="E94:F94"/>
    <mergeCell ref="J94:K94"/>
    <mergeCell ref="E89:F89"/>
    <mergeCell ref="J89:K89"/>
    <mergeCell ref="E90:F90"/>
    <mergeCell ref="J90:K90"/>
    <mergeCell ref="E91:F91"/>
    <mergeCell ref="J91:K91"/>
    <mergeCell ref="E86:F86"/>
    <mergeCell ref="J86:K86"/>
    <mergeCell ref="E87:F87"/>
    <mergeCell ref="J87:K87"/>
    <mergeCell ref="E88:F88"/>
    <mergeCell ref="J88:K88"/>
    <mergeCell ref="E83:F83"/>
    <mergeCell ref="J83:K83"/>
    <mergeCell ref="E84:F84"/>
    <mergeCell ref="J84:K84"/>
    <mergeCell ref="E85:F85"/>
    <mergeCell ref="J85:K85"/>
    <mergeCell ref="E82:F82"/>
    <mergeCell ref="J52:K52"/>
    <mergeCell ref="J53:K53"/>
    <mergeCell ref="J54:K54"/>
    <mergeCell ref="J82:K82"/>
    <mergeCell ref="E55:F55"/>
    <mergeCell ref="E56:F56"/>
    <mergeCell ref="E57:F57"/>
    <mergeCell ref="J79:K79"/>
    <mergeCell ref="J80:K80"/>
    <mergeCell ref="J81:K81"/>
    <mergeCell ref="E76:F76"/>
    <mergeCell ref="E77:F77"/>
    <mergeCell ref="E78:F78"/>
    <mergeCell ref="E79:F79"/>
    <mergeCell ref="E80:F80"/>
    <mergeCell ref="E81:F81"/>
    <mergeCell ref="J70:K70"/>
    <mergeCell ref="E67:F67"/>
    <mergeCell ref="E68:F68"/>
    <mergeCell ref="E69:F69"/>
    <mergeCell ref="E52:F52"/>
    <mergeCell ref="E53:F53"/>
    <mergeCell ref="E66:F66"/>
    <mergeCell ref="B25:D25"/>
    <mergeCell ref="B27:D27"/>
    <mergeCell ref="B14:D14"/>
    <mergeCell ref="E14:G14"/>
    <mergeCell ref="B17:D17"/>
    <mergeCell ref="E17:G17"/>
    <mergeCell ref="B12:D12"/>
    <mergeCell ref="E12:G12"/>
    <mergeCell ref="B13:D13"/>
    <mergeCell ref="E13:G13"/>
    <mergeCell ref="B15:D15"/>
    <mergeCell ref="E15:G15"/>
    <mergeCell ref="B16:D16"/>
    <mergeCell ref="E18:G18"/>
    <mergeCell ref="B18:D18"/>
    <mergeCell ref="B26:D26"/>
    <mergeCell ref="B38:D38"/>
    <mergeCell ref="B39:D39"/>
    <mergeCell ref="E48:F48"/>
    <mergeCell ref="J77:K77"/>
    <mergeCell ref="I45:K45"/>
    <mergeCell ref="B35:D35"/>
    <mergeCell ref="E54:F54"/>
    <mergeCell ref="J48:K48"/>
    <mergeCell ref="E49:F49"/>
    <mergeCell ref="J49:K49"/>
    <mergeCell ref="E50:F50"/>
    <mergeCell ref="J50:K50"/>
    <mergeCell ref="E51:F51"/>
    <mergeCell ref="J51:K51"/>
    <mergeCell ref="J78:K78"/>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1:K71"/>
    <mergeCell ref="J72:K72"/>
    <mergeCell ref="B11:D11"/>
    <mergeCell ref="E11:G11"/>
    <mergeCell ref="K11:L11"/>
    <mergeCell ref="B10:D10"/>
    <mergeCell ref="E10:G10"/>
    <mergeCell ref="J73:K73"/>
    <mergeCell ref="J74:K74"/>
    <mergeCell ref="J75:K75"/>
    <mergeCell ref="J76:K76"/>
    <mergeCell ref="J15:K15"/>
    <mergeCell ref="E70:F70"/>
    <mergeCell ref="E71:F71"/>
    <mergeCell ref="E72:F72"/>
    <mergeCell ref="E73:F73"/>
    <mergeCell ref="E74:F74"/>
    <mergeCell ref="E75:F75"/>
    <mergeCell ref="E58:F58"/>
    <mergeCell ref="E59:F59"/>
    <mergeCell ref="E60:F60"/>
    <mergeCell ref="E61:F61"/>
    <mergeCell ref="E62:F62"/>
    <mergeCell ref="E63:F63"/>
    <mergeCell ref="E64:F64"/>
    <mergeCell ref="E65:F65"/>
  </mergeCells>
  <pageMargins left="0.7" right="0.7" top="0.75" bottom="0.75" header="0.3" footer="0.3"/>
  <pageSetup paperSize="9" scale="50"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7D1AF0CE-E28C-41C6-91E7-4C5BB474EB72}">
          <x14:formula1>
            <xm:f>Lister!$A$33:$A$35</xm:f>
          </x14:formula1>
          <xm:sqref>F89:F118 E49:E118</xm:sqref>
        </x14:dataValidation>
        <x14:dataValidation type="list" allowBlank="1" showInputMessage="1" showErrorMessage="1" xr:uid="{F3D59012-7BBE-445D-B78F-3DC2F7058CC3}">
          <x14:formula1>
            <xm:f>Lister!$C$33:$C$34</xm:f>
          </x14:formula1>
          <xm:sqref>I49:I88</xm:sqref>
        </x14:dataValidation>
        <x14:dataValidation type="list" allowBlank="1" showInputMessage="1" showErrorMessage="1" xr:uid="{4F87F4B9-D004-48EB-AD76-E17F7FEDC6F0}">
          <x14:formula1>
            <xm:f>Lister!$D$33:$D$53</xm:f>
          </x14:formula1>
          <xm:sqref>H49:H88</xm:sqref>
        </x14:dataValidation>
        <x14:dataValidation type="list" allowBlank="1" showInputMessage="1" showErrorMessage="1" xr:uid="{29915310-C679-477E-AA01-0CA636702A60}">
          <x14:formula1>
            <xm:f>'Modeller - CO2'!$A$4:$A$56</xm:f>
          </x14:formula1>
          <xm:sqref>J49:K117</xm:sqref>
        </x14:dataValidation>
        <x14:dataValidation type="list" allowBlank="1" showInputMessage="1" showErrorMessage="1" xr:uid="{6FC823F8-ADBF-4445-BB15-08B15C678E49}">
          <x14:formula1>
            <xm:f>Lister!$A$56:$A$60</xm:f>
          </x14:formula1>
          <xm:sqref>E11:G11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E3AA-A7FE-4E27-9DB9-676538D00B56}">
  <sheetPr>
    <tabColor rgb="FFFF9999"/>
  </sheetPr>
  <dimension ref="A2:AQ1294"/>
  <sheetViews>
    <sheetView topLeftCell="A266" workbookViewId="0">
      <selection activeCell="G306" sqref="G306"/>
    </sheetView>
  </sheetViews>
  <sheetFormatPr defaultRowHeight="14.4" x14ac:dyDescent="0.3"/>
  <cols>
    <col min="1" max="1" width="32.33203125" customWidth="1"/>
    <col min="2" max="2" width="20.33203125" customWidth="1"/>
    <col min="3" max="6" width="11.6640625" bestFit="1" customWidth="1"/>
    <col min="7" max="7" width="8.6640625" customWidth="1"/>
    <col min="8" max="9" width="11.6640625" bestFit="1" customWidth="1"/>
    <col min="10" max="10" width="11.33203125" bestFit="1" customWidth="1"/>
    <col min="11" max="15" width="10.6640625" bestFit="1" customWidth="1"/>
  </cols>
  <sheetData>
    <row r="2" spans="1:33" x14ac:dyDescent="0.3">
      <c r="C2" s="4">
        <v>0</v>
      </c>
      <c r="D2" s="4">
        <v>0.03</v>
      </c>
      <c r="E2" s="4">
        <v>0.2</v>
      </c>
      <c r="F2" s="4">
        <v>0.5</v>
      </c>
    </row>
    <row r="4" spans="1:33" x14ac:dyDescent="0.3">
      <c r="A4" s="175" t="s">
        <v>0</v>
      </c>
      <c r="B4" s="6" t="s">
        <v>59</v>
      </c>
      <c r="C4" s="6" t="s">
        <v>60</v>
      </c>
      <c r="D4" s="6" t="s">
        <v>61</v>
      </c>
      <c r="E4" s="6" t="s">
        <v>62</v>
      </c>
      <c r="F4" s="6" t="s">
        <v>63</v>
      </c>
      <c r="G4" s="6" t="s">
        <v>64</v>
      </c>
      <c r="H4" s="6" t="s">
        <v>65</v>
      </c>
      <c r="I4" s="6" t="s">
        <v>66</v>
      </c>
      <c r="J4" s="6" t="s">
        <v>67</v>
      </c>
      <c r="K4" s="6" t="s">
        <v>68</v>
      </c>
      <c r="L4" s="6" t="s">
        <v>69</v>
      </c>
    </row>
    <row r="5" spans="1:33" x14ac:dyDescent="0.3">
      <c r="A5" s="15"/>
      <c r="B5" s="16"/>
      <c r="C5" s="17" t="s">
        <v>46</v>
      </c>
      <c r="D5" s="16">
        <f>INDEX(Lister!$A$17:$J$29,MATCH('Data tilvækstoversigt'!$C5,Lister!$A$17:$A$29,0),2)</f>
        <v>3.7871999999999998E-4</v>
      </c>
      <c r="E5" s="16">
        <f>INDEX(Lister!$A$17:$J$29,MATCH('Data tilvækstoversigt'!$C5,Lister!$A$17:$A$29,0),3)</f>
        <v>1.8694</v>
      </c>
      <c r="F5" s="16">
        <f>INDEX(Lister!$A$17:$J$29,MATCH('Data tilvækstoversigt'!$C5,Lister!$A$17:$A$29,0),4)</f>
        <v>1.0714999999999999</v>
      </c>
      <c r="G5" s="16">
        <f>INDEX(Lister!$A$17:$J$29,MATCH('Data tilvækstoversigt'!$C5,Lister!$A$17:$A$29,0),5)</f>
        <v>6.7440000000000005E-5</v>
      </c>
      <c r="H5" s="16">
        <f>INDEX(Lister!$A$17:$J$29,MATCH('Data tilvækstoversigt'!$C5,Lister!$A$17:$A$29,0),6)</f>
        <v>2.9018000000000002</v>
      </c>
      <c r="I5" s="16">
        <f>INDEX(Lister!$A$17:$J$29,MATCH('Data tilvækstoversigt'!$C5,Lister!$A$17:$A$29,0),7)</f>
        <v>-0.68418999999999996</v>
      </c>
      <c r="J5" s="16">
        <f>INDEX(Lister!$A$17:$J$29,MATCH('Data tilvækstoversigt'!$C5,Lister!$A$17:$A$29,0),8)</f>
        <v>5.223E-5</v>
      </c>
      <c r="K5" s="16">
        <f>INDEX(Lister!$A$17:$J$29,MATCH('Data tilvækstoversigt'!$C5,Lister!$A$17:$A$29,0),9)</f>
        <v>2.5672999999999999</v>
      </c>
      <c r="L5" s="16">
        <f>INDEX(Lister!$A$17:$J$29,MATCH('Data tilvækstoversigt'!$C5,Lister!$A$17:$A$29,0),10)</f>
        <v>-2.8060999999999999E-2</v>
      </c>
    </row>
    <row r="6" spans="1:33" x14ac:dyDescent="0.3">
      <c r="A6" s="18" t="s">
        <v>1</v>
      </c>
      <c r="B6" s="19" t="s">
        <v>2</v>
      </c>
      <c r="C6" s="19">
        <v>1</v>
      </c>
      <c r="D6" s="19">
        <v>5</v>
      </c>
      <c r="E6" s="19">
        <v>10</v>
      </c>
      <c r="F6" s="19">
        <v>15</v>
      </c>
      <c r="G6" s="19">
        <v>20</v>
      </c>
      <c r="H6" s="19">
        <v>25</v>
      </c>
      <c r="I6" s="19">
        <v>30</v>
      </c>
      <c r="J6" s="19">
        <v>35</v>
      </c>
      <c r="K6" s="19">
        <v>40</v>
      </c>
      <c r="L6" s="19">
        <v>45</v>
      </c>
      <c r="M6" s="19">
        <v>50</v>
      </c>
      <c r="N6" s="19">
        <v>55</v>
      </c>
      <c r="O6" s="19">
        <v>60</v>
      </c>
      <c r="P6" s="19">
        <v>65</v>
      </c>
      <c r="Q6" s="19">
        <v>70</v>
      </c>
      <c r="R6" s="19">
        <v>75</v>
      </c>
      <c r="S6" s="19">
        <v>80</v>
      </c>
      <c r="T6" s="19">
        <v>85</v>
      </c>
      <c r="U6" s="19">
        <v>90</v>
      </c>
      <c r="V6" s="19">
        <v>95</v>
      </c>
      <c r="W6" s="19">
        <v>100</v>
      </c>
      <c r="X6" s="19">
        <v>105</v>
      </c>
      <c r="Y6" s="19">
        <v>110</v>
      </c>
      <c r="Z6" s="19">
        <v>115</v>
      </c>
      <c r="AA6" s="19">
        <v>120</v>
      </c>
      <c r="AB6" s="19">
        <v>125</v>
      </c>
      <c r="AC6" s="19">
        <v>130</v>
      </c>
      <c r="AD6" s="19">
        <v>135</v>
      </c>
      <c r="AE6" s="19">
        <v>140</v>
      </c>
      <c r="AF6" s="19">
        <v>145</v>
      </c>
      <c r="AG6" s="2">
        <v>150</v>
      </c>
    </row>
    <row r="7" spans="1:33" x14ac:dyDescent="0.3">
      <c r="A7" s="7" t="s">
        <v>19</v>
      </c>
      <c r="B7" s="8" t="s">
        <v>4</v>
      </c>
      <c r="C7" s="117">
        <f>C$2*$G7</f>
        <v>0</v>
      </c>
      <c r="D7" s="117">
        <f t="shared" ref="D7:F21" si="0">D$2*$G7</f>
        <v>0.23699999999999999</v>
      </c>
      <c r="E7" s="117">
        <f t="shared" si="0"/>
        <v>1.58</v>
      </c>
      <c r="F7" s="117">
        <f t="shared" si="0"/>
        <v>3.95</v>
      </c>
      <c r="G7">
        <v>7.9</v>
      </c>
      <c r="H7">
        <v>10.9</v>
      </c>
      <c r="I7">
        <v>14.1</v>
      </c>
      <c r="J7">
        <v>16.899999999999999</v>
      </c>
      <c r="K7">
        <v>19.2</v>
      </c>
      <c r="L7">
        <v>21.2</v>
      </c>
      <c r="M7">
        <v>22.9</v>
      </c>
      <c r="N7">
        <v>24.3</v>
      </c>
      <c r="O7">
        <v>25.5</v>
      </c>
      <c r="P7">
        <v>26.6</v>
      </c>
      <c r="Q7">
        <v>27.6</v>
      </c>
      <c r="R7">
        <v>28.5</v>
      </c>
      <c r="S7">
        <v>29.3</v>
      </c>
      <c r="T7">
        <v>30</v>
      </c>
      <c r="U7">
        <v>30.7</v>
      </c>
      <c r="V7">
        <v>31.3</v>
      </c>
      <c r="W7">
        <v>31.9</v>
      </c>
      <c r="X7">
        <v>32.4</v>
      </c>
      <c r="Y7">
        <v>32.9</v>
      </c>
      <c r="Z7">
        <v>33.4</v>
      </c>
      <c r="AA7">
        <v>33.9</v>
      </c>
      <c r="AB7">
        <v>34.299999999999997</v>
      </c>
      <c r="AC7">
        <v>34.700000000000003</v>
      </c>
      <c r="AD7">
        <v>35.1</v>
      </c>
      <c r="AE7">
        <v>35.5</v>
      </c>
      <c r="AF7">
        <v>35.799999999999997</v>
      </c>
      <c r="AG7">
        <v>36.200000000000003</v>
      </c>
    </row>
    <row r="8" spans="1:33" x14ac:dyDescent="0.3">
      <c r="A8" s="10" t="s">
        <v>20</v>
      </c>
      <c r="B8" t="s">
        <v>6</v>
      </c>
      <c r="C8" s="118">
        <f t="shared" ref="C8:F31" si="1">C$2*$G8</f>
        <v>0</v>
      </c>
      <c r="D8" s="118">
        <f t="shared" si="0"/>
        <v>0.19799999999999998</v>
      </c>
      <c r="E8" s="118">
        <f t="shared" si="0"/>
        <v>1.32</v>
      </c>
      <c r="F8" s="118">
        <f t="shared" si="0"/>
        <v>3.3</v>
      </c>
      <c r="G8">
        <v>6.6</v>
      </c>
      <c r="H8">
        <v>8.6</v>
      </c>
      <c r="I8">
        <v>10.5</v>
      </c>
      <c r="J8">
        <v>12.9</v>
      </c>
      <c r="K8">
        <v>15.3</v>
      </c>
      <c r="L8">
        <v>17.899999999999999</v>
      </c>
      <c r="M8">
        <v>20.399999999999999</v>
      </c>
      <c r="N8">
        <v>22.8</v>
      </c>
      <c r="O8">
        <v>25.2</v>
      </c>
      <c r="P8">
        <v>27.6</v>
      </c>
      <c r="Q8">
        <v>30</v>
      </c>
      <c r="R8">
        <v>32.299999999999997</v>
      </c>
      <c r="S8">
        <v>34.6</v>
      </c>
      <c r="T8">
        <v>37</v>
      </c>
      <c r="U8">
        <v>39.299999999999997</v>
      </c>
      <c r="V8">
        <v>41.7</v>
      </c>
      <c r="W8">
        <v>44.2</v>
      </c>
      <c r="X8">
        <v>46.7</v>
      </c>
      <c r="Y8">
        <v>49.3</v>
      </c>
      <c r="Z8">
        <v>51.9</v>
      </c>
      <c r="AA8">
        <v>54.6</v>
      </c>
      <c r="AB8">
        <v>57.4</v>
      </c>
      <c r="AC8">
        <v>60.2</v>
      </c>
      <c r="AD8">
        <v>63.1</v>
      </c>
      <c r="AE8">
        <v>66.099999999999994</v>
      </c>
      <c r="AF8">
        <v>69.099999999999994</v>
      </c>
      <c r="AG8">
        <v>72.3</v>
      </c>
    </row>
    <row r="9" spans="1:33" x14ac:dyDescent="0.3">
      <c r="A9" s="10" t="s">
        <v>21</v>
      </c>
      <c r="B9" t="s">
        <v>8</v>
      </c>
      <c r="C9" s="118">
        <f>G9</f>
        <v>4000</v>
      </c>
      <c r="D9" s="118">
        <f>G9</f>
        <v>4000</v>
      </c>
      <c r="E9" s="118">
        <f>G9</f>
        <v>4000</v>
      </c>
      <c r="F9" s="118">
        <f>G9</f>
        <v>4000</v>
      </c>
      <c r="G9">
        <v>4000</v>
      </c>
      <c r="H9">
        <v>3837</v>
      </c>
      <c r="I9">
        <v>3487</v>
      </c>
      <c r="J9">
        <v>2193</v>
      </c>
      <c r="K9">
        <v>1489</v>
      </c>
      <c r="L9">
        <v>1068</v>
      </c>
      <c r="M9">
        <v>830</v>
      </c>
      <c r="N9">
        <v>669</v>
      </c>
      <c r="O9">
        <v>554</v>
      </c>
      <c r="P9">
        <v>469</v>
      </c>
      <c r="Q9">
        <v>404</v>
      </c>
      <c r="R9">
        <v>353</v>
      </c>
      <c r="S9">
        <v>312</v>
      </c>
      <c r="T9">
        <v>279</v>
      </c>
      <c r="U9">
        <v>246</v>
      </c>
      <c r="V9">
        <v>217</v>
      </c>
      <c r="W9">
        <v>193</v>
      </c>
      <c r="X9">
        <v>173</v>
      </c>
      <c r="Y9">
        <v>155</v>
      </c>
      <c r="Z9">
        <v>139</v>
      </c>
      <c r="AA9">
        <v>125</v>
      </c>
      <c r="AB9">
        <v>113</v>
      </c>
      <c r="AC9">
        <v>103</v>
      </c>
      <c r="AD9">
        <v>93</v>
      </c>
      <c r="AE9">
        <v>85</v>
      </c>
      <c r="AF9">
        <v>78</v>
      </c>
      <c r="AG9">
        <v>71</v>
      </c>
    </row>
    <row r="10" spans="1:33" x14ac:dyDescent="0.3">
      <c r="A10" s="10" t="s">
        <v>22</v>
      </c>
      <c r="B10" t="s">
        <v>31</v>
      </c>
      <c r="C10" s="118">
        <f t="shared" si="1"/>
        <v>0</v>
      </c>
      <c r="D10" s="118">
        <f t="shared" si="0"/>
        <v>0.4113</v>
      </c>
      <c r="E10" s="118">
        <f t="shared" si="0"/>
        <v>2.7420000000000004</v>
      </c>
      <c r="F10" s="118">
        <f t="shared" si="0"/>
        <v>6.8550000000000004</v>
      </c>
      <c r="G10">
        <v>13.71</v>
      </c>
      <c r="H10">
        <v>22.51</v>
      </c>
      <c r="I10">
        <v>30.05</v>
      </c>
      <c r="J10">
        <v>28.54</v>
      </c>
      <c r="K10">
        <v>27.54</v>
      </c>
      <c r="L10">
        <v>26.85</v>
      </c>
      <c r="M10">
        <v>27.01</v>
      </c>
      <c r="N10">
        <v>27.28</v>
      </c>
      <c r="O10">
        <v>27.63</v>
      </c>
      <c r="P10">
        <v>28.03</v>
      </c>
      <c r="Q10">
        <v>28.48</v>
      </c>
      <c r="R10">
        <v>28.95</v>
      </c>
      <c r="S10">
        <v>29.44</v>
      </c>
      <c r="T10">
        <v>29.95</v>
      </c>
      <c r="U10">
        <v>29.84</v>
      </c>
      <c r="V10">
        <v>29.74</v>
      </c>
      <c r="W10">
        <v>29.65</v>
      </c>
      <c r="X10">
        <v>29.57</v>
      </c>
      <c r="Y10">
        <v>29.5</v>
      </c>
      <c r="Z10">
        <v>29.43</v>
      </c>
      <c r="AA10">
        <v>29.37</v>
      </c>
      <c r="AB10">
        <v>29.32</v>
      </c>
      <c r="AC10">
        <v>29.26</v>
      </c>
      <c r="AD10">
        <v>29.22</v>
      </c>
      <c r="AE10">
        <v>29.17</v>
      </c>
      <c r="AF10">
        <v>29.13</v>
      </c>
      <c r="AG10">
        <v>29.09</v>
      </c>
    </row>
    <row r="11" spans="1:33" x14ac:dyDescent="0.3">
      <c r="A11" s="10" t="s">
        <v>23</v>
      </c>
      <c r="B11" t="s">
        <v>10</v>
      </c>
      <c r="C11" s="118">
        <f t="shared" si="1"/>
        <v>0</v>
      </c>
      <c r="D11" s="118">
        <f t="shared" si="0"/>
        <v>2.367</v>
      </c>
      <c r="E11" s="118">
        <f t="shared" si="0"/>
        <v>15.780000000000001</v>
      </c>
      <c r="F11" s="118">
        <f t="shared" si="0"/>
        <v>39.450000000000003</v>
      </c>
      <c r="G11">
        <v>78.900000000000006</v>
      </c>
      <c r="H11">
        <v>163.6</v>
      </c>
      <c r="I11">
        <v>263.7</v>
      </c>
      <c r="J11">
        <v>289</v>
      </c>
      <c r="K11">
        <v>310.60000000000002</v>
      </c>
      <c r="L11">
        <v>329.9</v>
      </c>
      <c r="M11">
        <v>355.6</v>
      </c>
      <c r="N11">
        <v>381</v>
      </c>
      <c r="O11">
        <v>406</v>
      </c>
      <c r="P11">
        <v>430.9</v>
      </c>
      <c r="Q11">
        <v>455.6</v>
      </c>
      <c r="R11">
        <v>480.4</v>
      </c>
      <c r="S11">
        <v>505.2</v>
      </c>
      <c r="T11">
        <v>530.1</v>
      </c>
      <c r="U11">
        <v>543.6</v>
      </c>
      <c r="V11">
        <v>557</v>
      </c>
      <c r="W11">
        <v>570.1</v>
      </c>
      <c r="X11">
        <v>583</v>
      </c>
      <c r="Y11">
        <v>595.79999999999995</v>
      </c>
      <c r="Z11">
        <v>608.5</v>
      </c>
      <c r="AA11">
        <v>621.20000000000005</v>
      </c>
      <c r="AB11">
        <v>633.79999999999995</v>
      </c>
      <c r="AC11">
        <v>646.4</v>
      </c>
      <c r="AD11">
        <v>659</v>
      </c>
      <c r="AE11">
        <v>671.5</v>
      </c>
      <c r="AF11">
        <v>684.1</v>
      </c>
      <c r="AG11">
        <v>696.8</v>
      </c>
    </row>
    <row r="12" spans="1:33" x14ac:dyDescent="0.3">
      <c r="A12" s="10" t="s">
        <v>11</v>
      </c>
      <c r="B12" t="s">
        <v>6</v>
      </c>
      <c r="C12" s="118">
        <f t="shared" si="1"/>
        <v>0</v>
      </c>
      <c r="D12" s="118">
        <f t="shared" si="0"/>
        <v>0.17699999999999999</v>
      </c>
      <c r="E12" s="118">
        <f t="shared" si="0"/>
        <v>1.1800000000000002</v>
      </c>
      <c r="F12" s="118">
        <f t="shared" si="0"/>
        <v>2.95</v>
      </c>
      <c r="G12">
        <v>5.9</v>
      </c>
      <c r="H12">
        <v>7.8</v>
      </c>
      <c r="I12">
        <v>9.4</v>
      </c>
      <c r="J12">
        <v>11.6</v>
      </c>
      <c r="K12">
        <v>13.8</v>
      </c>
      <c r="L12">
        <v>16.3</v>
      </c>
      <c r="M12">
        <v>18.8</v>
      </c>
      <c r="N12">
        <v>21.4</v>
      </c>
      <c r="O12">
        <v>23.9</v>
      </c>
      <c r="P12">
        <v>26.6</v>
      </c>
      <c r="Q12">
        <v>29.2</v>
      </c>
      <c r="R12">
        <v>31.9</v>
      </c>
      <c r="S12">
        <v>34.6</v>
      </c>
      <c r="T12">
        <v>37</v>
      </c>
      <c r="U12">
        <v>39.299999999999997</v>
      </c>
      <c r="V12">
        <v>41.7</v>
      </c>
      <c r="W12">
        <v>44.2</v>
      </c>
      <c r="X12">
        <v>46.7</v>
      </c>
      <c r="Y12">
        <v>49.3</v>
      </c>
      <c r="Z12">
        <v>51.9</v>
      </c>
      <c r="AA12">
        <v>54.6</v>
      </c>
      <c r="AB12">
        <v>57.4</v>
      </c>
      <c r="AC12">
        <v>60.2</v>
      </c>
      <c r="AD12">
        <v>63.1</v>
      </c>
      <c r="AE12">
        <v>66.099999999999994</v>
      </c>
      <c r="AF12">
        <v>69.099999999999994</v>
      </c>
      <c r="AG12">
        <v>72.3</v>
      </c>
    </row>
    <row r="13" spans="1:33" x14ac:dyDescent="0.3">
      <c r="A13" s="10" t="s">
        <v>12</v>
      </c>
      <c r="B13" t="s">
        <v>8</v>
      </c>
      <c r="C13" s="118">
        <v>0</v>
      </c>
      <c r="D13" s="118">
        <v>0</v>
      </c>
      <c r="E13" s="118">
        <v>0</v>
      </c>
      <c r="F13" s="118">
        <v>0</v>
      </c>
      <c r="G13">
        <v>0</v>
      </c>
      <c r="H13">
        <v>107</v>
      </c>
      <c r="I13">
        <v>1153</v>
      </c>
      <c r="J13">
        <v>620</v>
      </c>
      <c r="K13">
        <v>370</v>
      </c>
      <c r="L13">
        <v>202</v>
      </c>
      <c r="M13">
        <v>135</v>
      </c>
      <c r="N13">
        <v>95</v>
      </c>
      <c r="O13">
        <v>70</v>
      </c>
      <c r="P13">
        <v>53</v>
      </c>
      <c r="Q13">
        <v>41</v>
      </c>
      <c r="R13">
        <v>32</v>
      </c>
      <c r="S13">
        <v>26</v>
      </c>
      <c r="T13">
        <v>28</v>
      </c>
      <c r="U13">
        <v>23</v>
      </c>
      <c r="V13">
        <v>20</v>
      </c>
      <c r="W13">
        <v>17</v>
      </c>
      <c r="X13">
        <v>15</v>
      </c>
      <c r="Y13">
        <v>13</v>
      </c>
      <c r="Z13">
        <v>11</v>
      </c>
      <c r="AA13">
        <v>10</v>
      </c>
      <c r="AB13">
        <v>9</v>
      </c>
      <c r="AC13">
        <v>8</v>
      </c>
      <c r="AD13">
        <v>7</v>
      </c>
      <c r="AE13">
        <v>6</v>
      </c>
      <c r="AF13">
        <v>6</v>
      </c>
      <c r="AG13">
        <v>5</v>
      </c>
    </row>
    <row r="14" spans="1:33" x14ac:dyDescent="0.3">
      <c r="A14" s="10" t="s">
        <v>24</v>
      </c>
      <c r="B14" t="s">
        <v>31</v>
      </c>
      <c r="C14" s="118">
        <f t="shared" si="1"/>
        <v>0</v>
      </c>
      <c r="D14" s="118">
        <f t="shared" si="0"/>
        <v>0</v>
      </c>
      <c r="E14" s="118">
        <f t="shared" si="0"/>
        <v>0</v>
      </c>
      <c r="F14" s="118">
        <f t="shared" si="0"/>
        <v>0</v>
      </c>
      <c r="G14">
        <v>0</v>
      </c>
      <c r="H14">
        <v>0.51</v>
      </c>
      <c r="I14">
        <v>8.0500000000000007</v>
      </c>
      <c r="J14">
        <v>6.54</v>
      </c>
      <c r="K14">
        <v>5.54</v>
      </c>
      <c r="L14">
        <v>4.2300000000000004</v>
      </c>
      <c r="M14">
        <v>3.76</v>
      </c>
      <c r="N14">
        <v>3.41</v>
      </c>
      <c r="O14">
        <v>3.13</v>
      </c>
      <c r="P14">
        <v>2.91</v>
      </c>
      <c r="Q14">
        <v>2.73</v>
      </c>
      <c r="R14">
        <v>2.57</v>
      </c>
      <c r="S14">
        <v>2.44</v>
      </c>
      <c r="T14">
        <v>2.95</v>
      </c>
      <c r="U14">
        <v>2.84</v>
      </c>
      <c r="V14">
        <v>2.74</v>
      </c>
      <c r="W14">
        <v>2.65</v>
      </c>
      <c r="X14">
        <v>2.57</v>
      </c>
      <c r="Y14">
        <v>2.5</v>
      </c>
      <c r="Z14">
        <v>2.4300000000000002</v>
      </c>
      <c r="AA14">
        <v>2.37</v>
      </c>
      <c r="AB14">
        <v>2.3199999999999998</v>
      </c>
      <c r="AC14">
        <v>2.2599999999999998</v>
      </c>
      <c r="AD14">
        <v>2.2200000000000002</v>
      </c>
      <c r="AE14">
        <v>2.17</v>
      </c>
      <c r="AF14">
        <v>2.13</v>
      </c>
      <c r="AG14">
        <v>2.09</v>
      </c>
    </row>
    <row r="15" spans="1:33" x14ac:dyDescent="0.3">
      <c r="A15" s="10" t="s">
        <v>25</v>
      </c>
      <c r="B15" t="s">
        <v>10</v>
      </c>
      <c r="C15" s="118">
        <f t="shared" si="1"/>
        <v>0</v>
      </c>
      <c r="D15" s="118">
        <f t="shared" si="0"/>
        <v>0</v>
      </c>
      <c r="E15" s="118">
        <f t="shared" si="0"/>
        <v>0</v>
      </c>
      <c r="F15" s="118">
        <f t="shared" si="0"/>
        <v>0</v>
      </c>
      <c r="G15">
        <v>0</v>
      </c>
      <c r="H15">
        <v>3.5</v>
      </c>
      <c r="I15">
        <v>67.8</v>
      </c>
      <c r="J15">
        <v>63.6</v>
      </c>
      <c r="K15">
        <v>60.1</v>
      </c>
      <c r="L15">
        <v>50.2</v>
      </c>
      <c r="M15">
        <v>48.2</v>
      </c>
      <c r="N15">
        <v>46.5</v>
      </c>
      <c r="O15">
        <v>45.2</v>
      </c>
      <c r="P15">
        <v>44.2</v>
      </c>
      <c r="Q15">
        <v>43.3</v>
      </c>
      <c r="R15">
        <v>42.5</v>
      </c>
      <c r="S15">
        <v>41.9</v>
      </c>
      <c r="T15">
        <v>52.2</v>
      </c>
      <c r="U15">
        <v>51.7</v>
      </c>
      <c r="V15">
        <v>51.3</v>
      </c>
      <c r="W15">
        <v>51</v>
      </c>
      <c r="X15">
        <v>50.7</v>
      </c>
      <c r="Y15">
        <v>50.4</v>
      </c>
      <c r="Z15">
        <v>50.3</v>
      </c>
      <c r="AA15">
        <v>50.1</v>
      </c>
      <c r="AB15">
        <v>50.1</v>
      </c>
      <c r="AC15">
        <v>50</v>
      </c>
      <c r="AD15">
        <v>50</v>
      </c>
      <c r="AE15">
        <v>50</v>
      </c>
      <c r="AF15">
        <v>50</v>
      </c>
      <c r="AG15">
        <v>50.1</v>
      </c>
    </row>
    <row r="16" spans="1:33" x14ac:dyDescent="0.3">
      <c r="A16" s="10" t="s">
        <v>26</v>
      </c>
      <c r="B16" t="s">
        <v>32</v>
      </c>
      <c r="C16" s="118"/>
      <c r="D16" s="118"/>
      <c r="E16" s="118"/>
      <c r="F16" s="118"/>
      <c r="G16" t="s">
        <v>35</v>
      </c>
      <c r="H16">
        <v>92.3</v>
      </c>
      <c r="I16">
        <v>21.8</v>
      </c>
      <c r="J16">
        <v>24.8</v>
      </c>
      <c r="K16">
        <v>28.1</v>
      </c>
      <c r="L16">
        <v>34.299999999999997</v>
      </c>
      <c r="M16">
        <v>38.700000000000003</v>
      </c>
      <c r="N16">
        <v>43.2</v>
      </c>
      <c r="O16">
        <v>47.8</v>
      </c>
      <c r="P16">
        <v>52.5</v>
      </c>
      <c r="Q16">
        <v>57.3</v>
      </c>
      <c r="R16">
        <v>62.2</v>
      </c>
      <c r="S16">
        <v>67.2</v>
      </c>
      <c r="T16">
        <v>63.6</v>
      </c>
      <c r="U16">
        <v>67.400000000000006</v>
      </c>
      <c r="V16">
        <v>71.400000000000006</v>
      </c>
      <c r="W16">
        <v>75.5</v>
      </c>
      <c r="X16">
        <v>79.599999999999994</v>
      </c>
      <c r="Y16">
        <v>83.9</v>
      </c>
      <c r="Z16">
        <v>88.3</v>
      </c>
      <c r="AA16">
        <v>92.8</v>
      </c>
      <c r="AB16">
        <v>97.4</v>
      </c>
      <c r="AC16">
        <v>102.2</v>
      </c>
      <c r="AD16">
        <v>107</v>
      </c>
      <c r="AE16">
        <v>112</v>
      </c>
      <c r="AF16">
        <v>117.1</v>
      </c>
      <c r="AG16">
        <v>122.4</v>
      </c>
    </row>
    <row r="17" spans="1:33" x14ac:dyDescent="0.3">
      <c r="A17" s="10" t="s">
        <v>3</v>
      </c>
      <c r="B17" t="s">
        <v>4</v>
      </c>
      <c r="C17" s="118">
        <f t="shared" si="1"/>
        <v>0</v>
      </c>
      <c r="D17" s="118">
        <f t="shared" si="0"/>
        <v>0.23699999999999999</v>
      </c>
      <c r="E17" s="118">
        <f t="shared" si="0"/>
        <v>1.58</v>
      </c>
      <c r="F17" s="118">
        <f t="shared" si="0"/>
        <v>3.95</v>
      </c>
      <c r="G17">
        <v>7.9</v>
      </c>
      <c r="H17">
        <v>10.9</v>
      </c>
      <c r="I17">
        <v>14.3</v>
      </c>
      <c r="J17">
        <v>17.100000000000001</v>
      </c>
      <c r="K17">
        <v>19.399999999999999</v>
      </c>
      <c r="L17">
        <v>21.3</v>
      </c>
      <c r="M17">
        <v>22.9</v>
      </c>
      <c r="N17">
        <v>24.3</v>
      </c>
      <c r="O17">
        <v>25.6</v>
      </c>
      <c r="P17">
        <v>26.6</v>
      </c>
      <c r="Q17">
        <v>27.6</v>
      </c>
      <c r="R17">
        <v>28.5</v>
      </c>
      <c r="S17">
        <v>29.3</v>
      </c>
      <c r="T17">
        <v>30</v>
      </c>
      <c r="U17">
        <v>30.7</v>
      </c>
      <c r="V17">
        <v>31.3</v>
      </c>
      <c r="W17">
        <v>31.9</v>
      </c>
      <c r="X17">
        <v>32.4</v>
      </c>
      <c r="Y17">
        <v>32.9</v>
      </c>
      <c r="Z17">
        <v>33.4</v>
      </c>
      <c r="AA17">
        <v>33.9</v>
      </c>
      <c r="AB17">
        <v>34.299999999999997</v>
      </c>
      <c r="AC17">
        <v>34.700000000000003</v>
      </c>
      <c r="AD17">
        <v>35.1</v>
      </c>
      <c r="AE17">
        <v>35.5</v>
      </c>
      <c r="AF17">
        <v>35.799999999999997</v>
      </c>
      <c r="AG17">
        <v>36.200000000000003</v>
      </c>
    </row>
    <row r="18" spans="1:33" x14ac:dyDescent="0.3">
      <c r="A18" s="10" t="s">
        <v>5</v>
      </c>
      <c r="B18" t="s">
        <v>6</v>
      </c>
      <c r="C18" s="118">
        <f t="shared" si="1"/>
        <v>0</v>
      </c>
      <c r="D18" s="118">
        <f t="shared" si="0"/>
        <v>0.19799999999999998</v>
      </c>
      <c r="E18" s="118">
        <f t="shared" si="0"/>
        <v>1.32</v>
      </c>
      <c r="F18" s="118">
        <f t="shared" si="0"/>
        <v>3.3</v>
      </c>
      <c r="G18">
        <v>6.6</v>
      </c>
      <c r="H18">
        <v>8.6999999999999993</v>
      </c>
      <c r="I18">
        <v>11</v>
      </c>
      <c r="J18">
        <v>13.3</v>
      </c>
      <c r="K18">
        <v>15.8</v>
      </c>
      <c r="L18">
        <v>18.2</v>
      </c>
      <c r="M18">
        <v>20.6</v>
      </c>
      <c r="N18">
        <v>23</v>
      </c>
      <c r="O18">
        <v>25.4</v>
      </c>
      <c r="P18">
        <v>27.7</v>
      </c>
      <c r="Q18">
        <v>30</v>
      </c>
      <c r="R18">
        <v>32.4</v>
      </c>
      <c r="S18">
        <v>34.6</v>
      </c>
      <c r="T18">
        <v>37</v>
      </c>
      <c r="U18">
        <v>39.299999999999997</v>
      </c>
      <c r="V18">
        <v>41.7</v>
      </c>
      <c r="W18">
        <v>44.2</v>
      </c>
      <c r="X18">
        <v>46.7</v>
      </c>
      <c r="Y18">
        <v>49.3</v>
      </c>
      <c r="Z18">
        <v>51.9</v>
      </c>
      <c r="AA18">
        <v>54.6</v>
      </c>
      <c r="AB18">
        <v>57.4</v>
      </c>
      <c r="AC18">
        <v>60.2</v>
      </c>
      <c r="AD18">
        <v>63.1</v>
      </c>
      <c r="AE18">
        <v>66.099999999999994</v>
      </c>
      <c r="AF18">
        <v>69.099999999999994</v>
      </c>
      <c r="AG18">
        <v>72.3</v>
      </c>
    </row>
    <row r="19" spans="1:33" x14ac:dyDescent="0.3">
      <c r="A19" s="10" t="s">
        <v>7</v>
      </c>
      <c r="B19" t="s">
        <v>8</v>
      </c>
      <c r="C19" s="118">
        <f>G19</f>
        <v>4000</v>
      </c>
      <c r="D19" s="118">
        <f>G19</f>
        <v>4000</v>
      </c>
      <c r="E19" s="118">
        <f>G19</f>
        <v>4000</v>
      </c>
      <c r="F19" s="118">
        <f>G19</f>
        <v>4000</v>
      </c>
      <c r="G19">
        <v>4000</v>
      </c>
      <c r="H19">
        <v>3731</v>
      </c>
      <c r="I19">
        <v>2333</v>
      </c>
      <c r="J19">
        <v>1572</v>
      </c>
      <c r="K19">
        <v>1119</v>
      </c>
      <c r="L19">
        <v>866</v>
      </c>
      <c r="M19">
        <v>695</v>
      </c>
      <c r="N19">
        <v>574</v>
      </c>
      <c r="O19">
        <v>484</v>
      </c>
      <c r="P19">
        <v>416</v>
      </c>
      <c r="Q19">
        <v>363</v>
      </c>
      <c r="R19">
        <v>321</v>
      </c>
      <c r="S19">
        <v>286</v>
      </c>
      <c r="T19">
        <v>252</v>
      </c>
      <c r="U19">
        <v>222</v>
      </c>
      <c r="V19">
        <v>197</v>
      </c>
      <c r="W19">
        <v>176</v>
      </c>
      <c r="X19">
        <v>158</v>
      </c>
      <c r="Y19">
        <v>141</v>
      </c>
      <c r="Z19">
        <v>127</v>
      </c>
      <c r="AA19">
        <v>115</v>
      </c>
      <c r="AB19">
        <v>104</v>
      </c>
      <c r="AC19">
        <v>95</v>
      </c>
      <c r="AD19">
        <v>86</v>
      </c>
      <c r="AE19">
        <v>79</v>
      </c>
      <c r="AF19">
        <v>72</v>
      </c>
      <c r="AG19">
        <v>66</v>
      </c>
    </row>
    <row r="20" spans="1:33" x14ac:dyDescent="0.3">
      <c r="A20" s="10" t="s">
        <v>27</v>
      </c>
      <c r="B20" t="s">
        <v>31</v>
      </c>
      <c r="C20" s="118">
        <f t="shared" si="1"/>
        <v>0</v>
      </c>
      <c r="D20" s="118">
        <f t="shared" si="0"/>
        <v>0.4113</v>
      </c>
      <c r="E20" s="118">
        <f t="shared" si="0"/>
        <v>2.7420000000000004</v>
      </c>
      <c r="F20" s="118">
        <f t="shared" si="0"/>
        <v>6.8550000000000004</v>
      </c>
      <c r="G20">
        <v>13.71</v>
      </c>
      <c r="H20">
        <v>22</v>
      </c>
      <c r="I20">
        <v>22</v>
      </c>
      <c r="J20">
        <v>22</v>
      </c>
      <c r="K20">
        <v>22</v>
      </c>
      <c r="L20">
        <v>22.63</v>
      </c>
      <c r="M20">
        <v>23.25</v>
      </c>
      <c r="N20">
        <v>23.88</v>
      </c>
      <c r="O20">
        <v>24.5</v>
      </c>
      <c r="P20">
        <v>25.13</v>
      </c>
      <c r="Q20">
        <v>25.75</v>
      </c>
      <c r="R20">
        <v>26.38</v>
      </c>
      <c r="S20">
        <v>27</v>
      </c>
      <c r="T20">
        <v>27</v>
      </c>
      <c r="U20">
        <v>27</v>
      </c>
      <c r="V20">
        <v>27</v>
      </c>
      <c r="W20">
        <v>27</v>
      </c>
      <c r="X20">
        <v>27</v>
      </c>
      <c r="Y20">
        <v>27</v>
      </c>
      <c r="Z20">
        <v>27</v>
      </c>
      <c r="AA20">
        <v>27</v>
      </c>
      <c r="AB20">
        <v>27</v>
      </c>
      <c r="AC20">
        <v>27</v>
      </c>
      <c r="AD20">
        <v>27</v>
      </c>
      <c r="AE20">
        <v>27</v>
      </c>
      <c r="AF20">
        <v>27</v>
      </c>
      <c r="AG20">
        <v>27</v>
      </c>
    </row>
    <row r="21" spans="1:33" x14ac:dyDescent="0.3">
      <c r="A21" s="10" t="s">
        <v>9</v>
      </c>
      <c r="B21" t="s">
        <v>10</v>
      </c>
      <c r="C21" s="118">
        <f t="shared" si="1"/>
        <v>0</v>
      </c>
      <c r="D21" s="118">
        <f t="shared" si="0"/>
        <v>2.367</v>
      </c>
      <c r="E21" s="118">
        <f t="shared" si="0"/>
        <v>15.780000000000001</v>
      </c>
      <c r="F21" s="118">
        <f t="shared" si="0"/>
        <v>39.450000000000003</v>
      </c>
      <c r="G21">
        <v>78.900000000000006</v>
      </c>
      <c r="H21">
        <v>160.1</v>
      </c>
      <c r="I21">
        <v>195.9</v>
      </c>
      <c r="J21">
        <v>225.3</v>
      </c>
      <c r="K21">
        <v>250.5</v>
      </c>
      <c r="L21">
        <v>279.60000000000002</v>
      </c>
      <c r="M21">
        <v>307.5</v>
      </c>
      <c r="N21">
        <v>334.4</v>
      </c>
      <c r="O21">
        <v>360.8</v>
      </c>
      <c r="P21">
        <v>386.7</v>
      </c>
      <c r="Q21">
        <v>412.4</v>
      </c>
      <c r="R21">
        <v>437.9</v>
      </c>
      <c r="S21">
        <v>463.3</v>
      </c>
      <c r="T21">
        <v>477.8</v>
      </c>
      <c r="U21">
        <v>491.9</v>
      </c>
      <c r="V21">
        <v>505.7</v>
      </c>
      <c r="W21">
        <v>519.1</v>
      </c>
      <c r="X21">
        <v>532.29999999999995</v>
      </c>
      <c r="Y21">
        <v>545.4</v>
      </c>
      <c r="Z21">
        <v>558.29999999999995</v>
      </c>
      <c r="AA21">
        <v>571</v>
      </c>
      <c r="AB21">
        <v>583.70000000000005</v>
      </c>
      <c r="AC21">
        <v>596.4</v>
      </c>
      <c r="AD21">
        <v>609</v>
      </c>
      <c r="AE21">
        <v>621.5</v>
      </c>
      <c r="AF21">
        <v>634.1</v>
      </c>
      <c r="AG21">
        <v>646.70000000000005</v>
      </c>
    </row>
    <row r="22" spans="1:33" x14ac:dyDescent="0.3">
      <c r="A22" s="10" t="s">
        <v>28</v>
      </c>
      <c r="B22" t="s">
        <v>32</v>
      </c>
      <c r="C22" s="118"/>
      <c r="D22" s="118"/>
      <c r="E22" s="118"/>
      <c r="F22" s="118"/>
      <c r="G22">
        <v>20</v>
      </c>
      <c r="H22">
        <v>15</v>
      </c>
      <c r="I22">
        <v>14.5</v>
      </c>
      <c r="J22">
        <v>14.8</v>
      </c>
      <c r="K22">
        <v>15.4</v>
      </c>
      <c r="L22">
        <v>15.9</v>
      </c>
      <c r="M22">
        <v>16.5</v>
      </c>
      <c r="N22">
        <v>17.100000000000001</v>
      </c>
      <c r="O22">
        <v>17.8</v>
      </c>
      <c r="P22">
        <v>18.399999999999999</v>
      </c>
      <c r="Q22">
        <v>19</v>
      </c>
      <c r="R22">
        <v>19.600000000000001</v>
      </c>
      <c r="S22">
        <v>20.2</v>
      </c>
      <c r="T22">
        <v>21</v>
      </c>
      <c r="U22">
        <v>21.9</v>
      </c>
      <c r="V22">
        <v>22.7</v>
      </c>
      <c r="W22">
        <v>23.6</v>
      </c>
      <c r="X22">
        <v>24.6</v>
      </c>
      <c r="Y22">
        <v>25.5</v>
      </c>
      <c r="Z22">
        <v>26.5</v>
      </c>
      <c r="AA22">
        <v>27.5</v>
      </c>
      <c r="AB22">
        <v>28.5</v>
      </c>
      <c r="AC22">
        <v>29.6</v>
      </c>
      <c r="AD22">
        <v>30.7</v>
      </c>
      <c r="AE22">
        <v>31.8</v>
      </c>
      <c r="AF22">
        <v>32.9</v>
      </c>
      <c r="AG22">
        <v>34.1</v>
      </c>
    </row>
    <row r="23" spans="1:33" x14ac:dyDescent="0.3">
      <c r="A23" s="10" t="s">
        <v>29</v>
      </c>
      <c r="B23" t="s">
        <v>33</v>
      </c>
      <c r="C23" s="118">
        <f t="shared" si="1"/>
        <v>0</v>
      </c>
      <c r="D23" s="118">
        <f t="shared" si="1"/>
        <v>1.17E-2</v>
      </c>
      <c r="E23" s="118">
        <f t="shared" si="1"/>
        <v>7.8000000000000014E-2</v>
      </c>
      <c r="F23" s="118">
        <f t="shared" si="1"/>
        <v>0.19500000000000001</v>
      </c>
      <c r="G23">
        <v>0.39</v>
      </c>
      <c r="H23">
        <v>0.44</v>
      </c>
      <c r="I23">
        <v>0.47</v>
      </c>
      <c r="J23">
        <v>0.48</v>
      </c>
      <c r="K23">
        <v>0.47</v>
      </c>
      <c r="L23">
        <v>0.46</v>
      </c>
      <c r="M23">
        <v>0.44</v>
      </c>
      <c r="N23">
        <v>0.43</v>
      </c>
      <c r="O23">
        <v>0.41</v>
      </c>
      <c r="P23">
        <v>0.4</v>
      </c>
      <c r="Q23">
        <v>0.38</v>
      </c>
      <c r="R23">
        <v>0.37</v>
      </c>
      <c r="S23">
        <v>0.35</v>
      </c>
      <c r="T23">
        <v>0.34</v>
      </c>
      <c r="U23">
        <v>0.33</v>
      </c>
      <c r="V23">
        <v>0.32</v>
      </c>
      <c r="W23">
        <v>0.31</v>
      </c>
      <c r="X23">
        <v>0.3</v>
      </c>
      <c r="Y23">
        <v>0.28999999999999998</v>
      </c>
      <c r="Z23">
        <v>0.28000000000000003</v>
      </c>
      <c r="AA23">
        <v>0.27</v>
      </c>
      <c r="AB23">
        <v>0.27</v>
      </c>
      <c r="AC23">
        <v>0.26</v>
      </c>
      <c r="AD23">
        <v>0.25</v>
      </c>
      <c r="AE23">
        <v>0.25</v>
      </c>
      <c r="AF23">
        <v>0.24</v>
      </c>
      <c r="AG23">
        <v>0.23</v>
      </c>
    </row>
    <row r="24" spans="1:33" x14ac:dyDescent="0.3">
      <c r="A24" s="10" t="s">
        <v>30</v>
      </c>
      <c r="B24" t="s">
        <v>34</v>
      </c>
      <c r="C24" s="118">
        <f t="shared" si="1"/>
        <v>0</v>
      </c>
      <c r="D24" s="118">
        <f t="shared" si="1"/>
        <v>0.11849999999999999</v>
      </c>
      <c r="E24" s="118">
        <f t="shared" si="1"/>
        <v>0.79</v>
      </c>
      <c r="F24" s="118">
        <f t="shared" si="1"/>
        <v>1.9750000000000001</v>
      </c>
      <c r="G24">
        <v>3.95</v>
      </c>
      <c r="H24">
        <v>6.54</v>
      </c>
      <c r="I24">
        <v>8.91</v>
      </c>
      <c r="J24">
        <v>10.3</v>
      </c>
      <c r="K24">
        <v>11.14</v>
      </c>
      <c r="L24">
        <v>11.67</v>
      </c>
      <c r="M24">
        <v>12.02</v>
      </c>
      <c r="N24">
        <v>12.26</v>
      </c>
      <c r="O24">
        <v>12.43</v>
      </c>
      <c r="P24">
        <v>12.56</v>
      </c>
      <c r="Q24">
        <v>12.64</v>
      </c>
      <c r="R24">
        <v>12.71</v>
      </c>
      <c r="S24">
        <v>12.75</v>
      </c>
      <c r="T24">
        <v>12.79</v>
      </c>
      <c r="U24">
        <v>12.81</v>
      </c>
      <c r="V24">
        <v>12.82</v>
      </c>
      <c r="W24">
        <v>12.82</v>
      </c>
      <c r="X24">
        <v>12.82</v>
      </c>
      <c r="Y24">
        <v>12.82</v>
      </c>
      <c r="Z24">
        <v>12.81</v>
      </c>
      <c r="AA24">
        <v>12.8</v>
      </c>
      <c r="AB24">
        <v>12.79</v>
      </c>
      <c r="AC24">
        <v>12.78</v>
      </c>
      <c r="AD24">
        <v>12.77</v>
      </c>
      <c r="AE24">
        <v>12.76</v>
      </c>
      <c r="AF24">
        <v>12.75</v>
      </c>
      <c r="AG24">
        <v>12.74</v>
      </c>
    </row>
    <row r="25" spans="1:33" x14ac:dyDescent="0.3">
      <c r="A25" s="12" t="s">
        <v>13</v>
      </c>
      <c r="B25" s="3" t="s">
        <v>10</v>
      </c>
      <c r="C25" s="119">
        <f t="shared" si="1"/>
        <v>0</v>
      </c>
      <c r="D25" s="119">
        <f t="shared" si="1"/>
        <v>2.367</v>
      </c>
      <c r="E25" s="119">
        <f t="shared" si="1"/>
        <v>15.780000000000001</v>
      </c>
      <c r="F25" s="119">
        <f t="shared" si="1"/>
        <v>39.450000000000003</v>
      </c>
      <c r="G25">
        <v>78.900000000000006</v>
      </c>
      <c r="H25">
        <v>163.6</v>
      </c>
      <c r="I25">
        <v>267.2</v>
      </c>
      <c r="J25">
        <v>360.3</v>
      </c>
      <c r="K25">
        <v>445.6</v>
      </c>
      <c r="L25">
        <v>524.9</v>
      </c>
      <c r="M25">
        <v>601</v>
      </c>
      <c r="N25">
        <v>674.5</v>
      </c>
      <c r="O25">
        <v>746</v>
      </c>
      <c r="P25">
        <v>816.1</v>
      </c>
      <c r="Q25">
        <v>885.1</v>
      </c>
      <c r="R25">
        <v>953.1</v>
      </c>
      <c r="S25">
        <v>1020.4</v>
      </c>
      <c r="T25">
        <v>1087.0999999999999</v>
      </c>
      <c r="U25">
        <v>1152.9000000000001</v>
      </c>
      <c r="V25">
        <v>1217.9000000000001</v>
      </c>
      <c r="W25">
        <v>1282.3</v>
      </c>
      <c r="X25">
        <v>1346.2</v>
      </c>
      <c r="Y25">
        <v>1409.7</v>
      </c>
      <c r="Z25">
        <v>1472.9</v>
      </c>
      <c r="AA25">
        <v>1535.8</v>
      </c>
      <c r="AB25">
        <v>1598.6</v>
      </c>
      <c r="AC25">
        <v>1661.2</v>
      </c>
      <c r="AD25">
        <v>1723.8</v>
      </c>
      <c r="AE25">
        <v>1786.3</v>
      </c>
      <c r="AF25">
        <v>1848.9</v>
      </c>
      <c r="AG25">
        <v>1911.6</v>
      </c>
    </row>
    <row r="26" spans="1:33" x14ac:dyDescent="0.3">
      <c r="A26" s="132" t="s">
        <v>70</v>
      </c>
      <c r="B26" s="133" t="s">
        <v>14</v>
      </c>
      <c r="C26" s="134">
        <f>C$2*$G26</f>
        <v>0</v>
      </c>
      <c r="D26" s="134">
        <f t="shared" si="1"/>
        <v>0.25158612875734587</v>
      </c>
      <c r="E26" s="134">
        <f t="shared" si="1"/>
        <v>1.677240858382306</v>
      </c>
      <c r="F26" s="134">
        <f t="shared" si="1"/>
        <v>4.1931021459557645</v>
      </c>
      <c r="G26" s="134">
        <f t="shared" ref="G26:AG26" si="2">$D5*(G18/100*1000)^$E5*(G17-0.3)^$F5</f>
        <v>8.3862042919115289</v>
      </c>
      <c r="H26" s="134">
        <f t="shared" si="2"/>
        <v>20.075703182941883</v>
      </c>
      <c r="I26" s="134">
        <f t="shared" si="2"/>
        <v>41.93473630768306</v>
      </c>
      <c r="J26" s="134">
        <f t="shared" si="2"/>
        <v>72.705186628243041</v>
      </c>
      <c r="K26" s="134">
        <f t="shared" si="2"/>
        <v>115.11052957903344</v>
      </c>
      <c r="L26" s="134">
        <f t="shared" si="2"/>
        <v>165.97920022283293</v>
      </c>
      <c r="M26" s="134">
        <f t="shared" si="2"/>
        <v>226.35433428903718</v>
      </c>
      <c r="N26" s="134">
        <f t="shared" si="2"/>
        <v>296.63924200945905</v>
      </c>
      <c r="O26" s="134">
        <f t="shared" si="2"/>
        <v>377.8835867380995</v>
      </c>
      <c r="P26" s="134">
        <f t="shared" si="2"/>
        <v>463.20421789273303</v>
      </c>
      <c r="Q26" s="134">
        <f t="shared" si="2"/>
        <v>559.624849326662</v>
      </c>
      <c r="R26" s="134">
        <f t="shared" si="2"/>
        <v>669.07222610288989</v>
      </c>
      <c r="S26" s="134">
        <f t="shared" si="2"/>
        <v>779.51872944844195</v>
      </c>
      <c r="T26" s="134">
        <f t="shared" si="2"/>
        <v>906.5110012878863</v>
      </c>
      <c r="U26" s="134">
        <f t="shared" si="2"/>
        <v>1040.3386156816612</v>
      </c>
      <c r="V26" s="134">
        <f t="shared" si="2"/>
        <v>1186.8467276346901</v>
      </c>
      <c r="W26" s="134">
        <f t="shared" si="2"/>
        <v>1350.782233802626</v>
      </c>
      <c r="X26" s="134">
        <f t="shared" si="2"/>
        <v>1522.5072148313802</v>
      </c>
      <c r="Y26" s="134">
        <f t="shared" si="2"/>
        <v>1712.9272956972227</v>
      </c>
      <c r="Z26" s="134">
        <f t="shared" si="2"/>
        <v>1916.6719833958778</v>
      </c>
      <c r="AA26" s="134">
        <f t="shared" si="2"/>
        <v>2141.4044585968982</v>
      </c>
      <c r="AB26" s="134">
        <f t="shared" si="2"/>
        <v>2381.2653460922356</v>
      </c>
      <c r="AC26" s="134">
        <f t="shared" si="2"/>
        <v>2635.8354374737701</v>
      </c>
      <c r="AD26" s="134">
        <f t="shared" si="2"/>
        <v>2914.0384954065553</v>
      </c>
      <c r="AE26" s="134">
        <f t="shared" si="2"/>
        <v>3217.5352448814087</v>
      </c>
      <c r="AF26" s="134">
        <f t="shared" si="2"/>
        <v>3527.834334322155</v>
      </c>
      <c r="AG26" s="135">
        <f t="shared" si="2"/>
        <v>3885.75196410746</v>
      </c>
    </row>
    <row r="27" spans="1:33" x14ac:dyDescent="0.3">
      <c r="A27" s="20" t="s">
        <v>71</v>
      </c>
      <c r="B27" s="21" t="s">
        <v>14</v>
      </c>
      <c r="C27" s="120">
        <f>C$2*$G27</f>
        <v>0</v>
      </c>
      <c r="D27" s="120">
        <f t="shared" si="1"/>
        <v>9.6238214458754454E-2</v>
      </c>
      <c r="E27" s="120">
        <f t="shared" si="1"/>
        <v>0.64158809639169645</v>
      </c>
      <c r="F27" s="120">
        <f t="shared" si="1"/>
        <v>1.6039702409792409</v>
      </c>
      <c r="G27" s="120">
        <f t="shared" ref="G27:AG27" si="3">$G5*(G18/100*1000)^$H5*(G17-0.3)^$I5</f>
        <v>3.2079404819584818</v>
      </c>
      <c r="H27" s="120">
        <f t="shared" si="3"/>
        <v>5.6952200506061512</v>
      </c>
      <c r="I27" s="120">
        <f>$G5*(I18/100*1000)^$H5*(I17-0.3)^$I5</f>
        <v>9.2995410254229682</v>
      </c>
      <c r="J27" s="120">
        <f t="shared" si="3"/>
        <v>14.241833229306392</v>
      </c>
      <c r="K27" s="120">
        <f t="shared" si="3"/>
        <v>21.503565543306099</v>
      </c>
      <c r="L27" s="120">
        <f t="shared" si="3"/>
        <v>30.376903112964122</v>
      </c>
      <c r="M27" s="120">
        <f t="shared" si="3"/>
        <v>41.383765901521883</v>
      </c>
      <c r="N27" s="120">
        <f t="shared" si="3"/>
        <v>54.683042059937897</v>
      </c>
      <c r="O27" s="120">
        <f t="shared" si="3"/>
        <v>70.349823329312372</v>
      </c>
      <c r="P27" s="120">
        <f t="shared" si="3"/>
        <v>88.102013085225565</v>
      </c>
      <c r="Q27" s="120">
        <f t="shared" si="3"/>
        <v>108.24800400012597</v>
      </c>
      <c r="R27" s="120">
        <f t="shared" si="3"/>
        <v>132.36438154755257</v>
      </c>
      <c r="S27" s="120">
        <f t="shared" si="3"/>
        <v>157.12688431133094</v>
      </c>
      <c r="T27" s="120">
        <f t="shared" si="3"/>
        <v>187.79329818445493</v>
      </c>
      <c r="U27" s="120">
        <f t="shared" si="3"/>
        <v>220.17022544911845</v>
      </c>
      <c r="V27" s="120">
        <f t="shared" si="3"/>
        <v>258.0201412431299</v>
      </c>
      <c r="W27" s="120">
        <f t="shared" si="3"/>
        <v>301.53171495651037</v>
      </c>
      <c r="X27" s="120">
        <f t="shared" si="3"/>
        <v>349.94968547860867</v>
      </c>
      <c r="Y27" s="120">
        <f t="shared" si="3"/>
        <v>405.2214275466664</v>
      </c>
      <c r="Z27" s="120">
        <f t="shared" si="3"/>
        <v>465.52079467965314</v>
      </c>
      <c r="AA27" s="120">
        <f t="shared" si="3"/>
        <v>533.82277923511913</v>
      </c>
      <c r="AB27" s="120">
        <f t="shared" si="3"/>
        <v>612.21720558465165</v>
      </c>
      <c r="AC27" s="120">
        <f t="shared" si="3"/>
        <v>697.35310526396108</v>
      </c>
      <c r="AD27" s="120">
        <f t="shared" si="3"/>
        <v>793.06658795665737</v>
      </c>
      <c r="AE27" s="120">
        <f t="shared" si="3"/>
        <v>900.42829094177148</v>
      </c>
      <c r="AF27" s="120">
        <f t="shared" si="3"/>
        <v>1018.2729864429192</v>
      </c>
      <c r="AG27" s="121">
        <f t="shared" si="3"/>
        <v>1152.351580828152</v>
      </c>
    </row>
    <row r="28" spans="1:33" x14ac:dyDescent="0.3">
      <c r="A28" s="20" t="s">
        <v>72</v>
      </c>
      <c r="B28" s="21" t="s">
        <v>14</v>
      </c>
      <c r="C28" s="120">
        <f t="shared" si="1"/>
        <v>0</v>
      </c>
      <c r="D28" s="120">
        <f t="shared" si="1"/>
        <v>6.9444829513781364E-2</v>
      </c>
      <c r="E28" s="120">
        <f t="shared" si="1"/>
        <v>0.4629655300918758</v>
      </c>
      <c r="F28" s="120">
        <f t="shared" si="1"/>
        <v>1.1574138252296895</v>
      </c>
      <c r="G28" s="120">
        <f t="shared" ref="G28:AG28" si="4">$J5*(G18/100*1000)^$K5*(G17-0.3)^$L5</f>
        <v>2.314827650459379</v>
      </c>
      <c r="H28" s="120">
        <f t="shared" si="4"/>
        <v>4.6609741594404088</v>
      </c>
      <c r="I28" s="120">
        <f t="shared" si="4"/>
        <v>8.4455116946457238</v>
      </c>
      <c r="J28" s="120">
        <f t="shared" si="4"/>
        <v>13.680467538975883</v>
      </c>
      <c r="K28" s="120">
        <f t="shared" si="4"/>
        <v>21.212179223687222</v>
      </c>
      <c r="L28" s="120">
        <f t="shared" si="4"/>
        <v>30.415748227892376</v>
      </c>
      <c r="M28" s="120">
        <f t="shared" si="4"/>
        <v>41.71706093640411</v>
      </c>
      <c r="N28" s="120">
        <f t="shared" si="4"/>
        <v>55.265460303335963</v>
      </c>
      <c r="O28" s="120">
        <f t="shared" si="4"/>
        <v>71.19945372963744</v>
      </c>
      <c r="P28" s="120">
        <f t="shared" si="4"/>
        <v>88.849084806673844</v>
      </c>
      <c r="Q28" s="120">
        <f t="shared" si="4"/>
        <v>108.926428224717</v>
      </c>
      <c r="R28" s="120">
        <f t="shared" si="4"/>
        <v>132.60099726219178</v>
      </c>
      <c r="S28" s="120">
        <f t="shared" si="4"/>
        <v>156.83888424111095</v>
      </c>
      <c r="T28" s="120">
        <f t="shared" si="4"/>
        <v>186.18182939845343</v>
      </c>
      <c r="U28" s="120">
        <f t="shared" si="4"/>
        <v>217.21664661596486</v>
      </c>
      <c r="V28" s="120">
        <f t="shared" si="4"/>
        <v>252.78204286093649</v>
      </c>
      <c r="W28" s="120">
        <f t="shared" si="4"/>
        <v>293.37959094683947</v>
      </c>
      <c r="X28" s="120">
        <f t="shared" si="4"/>
        <v>337.74055724837791</v>
      </c>
      <c r="Y28" s="120">
        <f t="shared" si="4"/>
        <v>387.9748041976091</v>
      </c>
      <c r="Z28" s="120">
        <f t="shared" si="4"/>
        <v>442.50816678933381</v>
      </c>
      <c r="AA28" s="120">
        <f t="shared" si="4"/>
        <v>503.83007827680541</v>
      </c>
      <c r="AB28" s="120">
        <f t="shared" si="4"/>
        <v>572.66375586541119</v>
      </c>
      <c r="AC28" s="120">
        <f t="shared" si="4"/>
        <v>646.93512472691134</v>
      </c>
      <c r="AD28" s="120">
        <f t="shared" si="4"/>
        <v>729.75510984511095</v>
      </c>
      <c r="AE28" s="120">
        <f t="shared" si="4"/>
        <v>821.91271510238425</v>
      </c>
      <c r="AF28" s="120">
        <f t="shared" si="4"/>
        <v>920.8970018486059</v>
      </c>
      <c r="AG28" s="121">
        <f t="shared" si="4"/>
        <v>1034.0660294343702</v>
      </c>
    </row>
    <row r="29" spans="1:33" x14ac:dyDescent="0.3">
      <c r="A29" s="20" t="s">
        <v>73</v>
      </c>
      <c r="B29" s="21" t="s">
        <v>14</v>
      </c>
      <c r="C29" s="120">
        <f>C$2*$G29</f>
        <v>0</v>
      </c>
      <c r="D29" s="120">
        <f t="shared" si="1"/>
        <v>0.20401495787534707</v>
      </c>
      <c r="E29" s="120">
        <f t="shared" si="1"/>
        <v>1.3600997191689805</v>
      </c>
      <c r="F29" s="120">
        <f t="shared" si="1"/>
        <v>3.4002492979224512</v>
      </c>
      <c r="G29" s="120">
        <f t="shared" ref="G29:AG29" si="5">$D5*(G12/100*1000)^$E5*(G7-0.3)^$F5</f>
        <v>6.8004985958449025</v>
      </c>
      <c r="H29" s="120">
        <f t="shared" si="5"/>
        <v>16.368735290049322</v>
      </c>
      <c r="I29" s="120">
        <f t="shared" si="5"/>
        <v>30.77966517295005</v>
      </c>
      <c r="J29" s="120">
        <f t="shared" si="5"/>
        <v>55.585539091011583</v>
      </c>
      <c r="K29" s="120">
        <f t="shared" si="5"/>
        <v>88.376546762580276</v>
      </c>
      <c r="L29" s="120">
        <f t="shared" si="5"/>
        <v>134.3750051257087</v>
      </c>
      <c r="M29" s="120">
        <f t="shared" si="5"/>
        <v>190.79022340637232</v>
      </c>
      <c r="N29" s="120">
        <f t="shared" si="5"/>
        <v>259.2328854999148</v>
      </c>
      <c r="O29" s="120">
        <f t="shared" si="5"/>
        <v>335.81180265869727</v>
      </c>
      <c r="P29" s="120">
        <f t="shared" si="5"/>
        <v>429.41237562742714</v>
      </c>
      <c r="Q29" s="120">
        <f t="shared" si="5"/>
        <v>532.05094559816803</v>
      </c>
      <c r="R29" s="120">
        <f t="shared" si="5"/>
        <v>649.89988939622663</v>
      </c>
      <c r="S29" s="120">
        <f t="shared" si="5"/>
        <v>779.51872944844195</v>
      </c>
      <c r="T29" s="120">
        <f t="shared" si="5"/>
        <v>906.5110012878863</v>
      </c>
      <c r="U29" s="120">
        <f t="shared" si="5"/>
        <v>1040.3386156816612</v>
      </c>
      <c r="V29" s="120">
        <f t="shared" si="5"/>
        <v>1186.8467276346901</v>
      </c>
      <c r="W29" s="120">
        <f t="shared" si="5"/>
        <v>1350.782233802626</v>
      </c>
      <c r="X29" s="120">
        <f t="shared" si="5"/>
        <v>1522.5072148313802</v>
      </c>
      <c r="Y29" s="120">
        <f t="shared" si="5"/>
        <v>1712.9272956972227</v>
      </c>
      <c r="Z29" s="120">
        <f t="shared" si="5"/>
        <v>1916.6719833958778</v>
      </c>
      <c r="AA29" s="120">
        <f t="shared" si="5"/>
        <v>2141.4044585968982</v>
      </c>
      <c r="AB29" s="120">
        <f t="shared" si="5"/>
        <v>2381.2653460922356</v>
      </c>
      <c r="AC29" s="120">
        <f t="shared" si="5"/>
        <v>2635.8354374737701</v>
      </c>
      <c r="AD29" s="120">
        <f t="shared" si="5"/>
        <v>2914.0384954065553</v>
      </c>
      <c r="AE29" s="120">
        <f t="shared" si="5"/>
        <v>3217.5352448814087</v>
      </c>
      <c r="AF29" s="120">
        <f t="shared" si="5"/>
        <v>3527.834334322155</v>
      </c>
      <c r="AG29" s="121">
        <f t="shared" si="5"/>
        <v>3885.75196410746</v>
      </c>
    </row>
    <row r="30" spans="1:33" x14ac:dyDescent="0.3">
      <c r="A30" s="20" t="s">
        <v>74</v>
      </c>
      <c r="B30" s="21" t="s">
        <v>14</v>
      </c>
      <c r="C30" s="120">
        <f>C$2*$G30</f>
        <v>0</v>
      </c>
      <c r="D30" s="120">
        <f t="shared" si="1"/>
        <v>6.9510967286327871E-2</v>
      </c>
      <c r="E30" s="120">
        <f t="shared" si="1"/>
        <v>0.46340644857551916</v>
      </c>
      <c r="F30" s="120">
        <f>F$2*$G30</f>
        <v>1.1585161214387978</v>
      </c>
      <c r="G30" s="120">
        <f t="shared" ref="G30:AG30" si="6">$G5*(G12/100*1000)^$H5*(G7-0.3)^$I5</f>
        <v>2.3170322428775956</v>
      </c>
      <c r="H30" s="120">
        <f t="shared" si="6"/>
        <v>4.1485245047227446</v>
      </c>
      <c r="I30" s="120">
        <f t="shared" si="6"/>
        <v>5.9517693842137174</v>
      </c>
      <c r="J30" s="120">
        <f t="shared" si="6"/>
        <v>9.6555274309578447</v>
      </c>
      <c r="K30" s="120">
        <f t="shared" si="6"/>
        <v>14.624340584475803</v>
      </c>
      <c r="L30" s="120">
        <f t="shared" si="6"/>
        <v>22.131592472149109</v>
      </c>
      <c r="M30" s="120">
        <f t="shared" si="6"/>
        <v>31.739593159112921</v>
      </c>
      <c r="N30" s="120">
        <f t="shared" si="6"/>
        <v>44.359385327780828</v>
      </c>
      <c r="O30" s="120">
        <f t="shared" si="6"/>
        <v>59.119173595401335</v>
      </c>
      <c r="P30" s="120">
        <f t="shared" si="6"/>
        <v>78.32845696689941</v>
      </c>
      <c r="Q30" s="120">
        <f t="shared" si="6"/>
        <v>100.08232790996853</v>
      </c>
      <c r="R30" s="120">
        <f t="shared" si="6"/>
        <v>126.52356731501418</v>
      </c>
      <c r="S30" s="120">
        <f t="shared" si="6"/>
        <v>157.12688431133094</v>
      </c>
      <c r="T30" s="120">
        <f t="shared" si="6"/>
        <v>187.79329818445493</v>
      </c>
      <c r="U30" s="120">
        <f t="shared" si="6"/>
        <v>220.17022544911845</v>
      </c>
      <c r="V30" s="120">
        <f t="shared" si="6"/>
        <v>258.0201412431299</v>
      </c>
      <c r="W30" s="120">
        <f t="shared" si="6"/>
        <v>301.53171495651037</v>
      </c>
      <c r="X30" s="120">
        <f t="shared" si="6"/>
        <v>349.94968547860867</v>
      </c>
      <c r="Y30" s="120">
        <f t="shared" si="6"/>
        <v>405.2214275466664</v>
      </c>
      <c r="Z30" s="120">
        <f t="shared" si="6"/>
        <v>465.52079467965314</v>
      </c>
      <c r="AA30" s="120">
        <f t="shared" si="6"/>
        <v>533.82277923511913</v>
      </c>
      <c r="AB30" s="120">
        <f t="shared" si="6"/>
        <v>612.21720558465165</v>
      </c>
      <c r="AC30" s="120">
        <f t="shared" si="6"/>
        <v>697.35310526396108</v>
      </c>
      <c r="AD30" s="120">
        <f t="shared" si="6"/>
        <v>793.06658795665737</v>
      </c>
      <c r="AE30" s="120">
        <f t="shared" si="6"/>
        <v>900.42829094177148</v>
      </c>
      <c r="AF30" s="120">
        <f t="shared" si="6"/>
        <v>1018.2729864429192</v>
      </c>
      <c r="AG30" s="121">
        <f t="shared" si="6"/>
        <v>1152.351580828152</v>
      </c>
    </row>
    <row r="31" spans="1:33" x14ac:dyDescent="0.3">
      <c r="A31" s="20" t="s">
        <v>75</v>
      </c>
      <c r="B31" s="21" t="s">
        <v>14</v>
      </c>
      <c r="C31" s="120">
        <f>C$2*$G31</f>
        <v>0</v>
      </c>
      <c r="D31" s="120">
        <f t="shared" si="1"/>
        <v>5.2075462988954782E-2</v>
      </c>
      <c r="E31" s="120">
        <f t="shared" si="1"/>
        <v>0.34716975325969857</v>
      </c>
      <c r="F31" s="120">
        <f t="shared" si="1"/>
        <v>0.86792438314924636</v>
      </c>
      <c r="G31" s="120">
        <f t="shared" ref="G31:AG31" si="7">$J5*(G12/100*1000)^$K5*(G7-0.3)^$L5</f>
        <v>1.7358487662984927</v>
      </c>
      <c r="H31" s="120">
        <f t="shared" si="7"/>
        <v>3.5214651229388676</v>
      </c>
      <c r="I31" s="120">
        <f t="shared" si="7"/>
        <v>5.6434543624838085</v>
      </c>
      <c r="J31" s="120">
        <f t="shared" si="7"/>
        <v>9.6330889062691973</v>
      </c>
      <c r="K31" s="120">
        <f t="shared" si="7"/>
        <v>14.990385781284889</v>
      </c>
      <c r="L31" s="120">
        <f t="shared" si="7"/>
        <v>22.920529045974664</v>
      </c>
      <c r="M31" s="120">
        <f t="shared" si="7"/>
        <v>32.988900068947046</v>
      </c>
      <c r="N31" s="120">
        <f t="shared" si="7"/>
        <v>45.926272517401046</v>
      </c>
      <c r="O31" s="120">
        <f t="shared" si="7"/>
        <v>60.905464029387716</v>
      </c>
      <c r="P31" s="120">
        <f t="shared" si="7"/>
        <v>80.07063511233109</v>
      </c>
      <c r="Q31" s="120">
        <f t="shared" si="7"/>
        <v>101.62422820466693</v>
      </c>
      <c r="R31" s="120">
        <f t="shared" si="7"/>
        <v>127.41084799881727</v>
      </c>
      <c r="S31" s="120">
        <f t="shared" si="7"/>
        <v>156.83888424111095</v>
      </c>
      <c r="T31" s="120">
        <f t="shared" si="7"/>
        <v>186.18182939845343</v>
      </c>
      <c r="U31" s="120">
        <f t="shared" si="7"/>
        <v>217.21664661596486</v>
      </c>
      <c r="V31" s="120">
        <f t="shared" si="7"/>
        <v>252.78204286093649</v>
      </c>
      <c r="W31" s="120">
        <f t="shared" si="7"/>
        <v>293.37959094683947</v>
      </c>
      <c r="X31" s="120">
        <f t="shared" si="7"/>
        <v>337.74055724837791</v>
      </c>
      <c r="Y31" s="120">
        <f t="shared" si="7"/>
        <v>387.9748041976091</v>
      </c>
      <c r="Z31" s="120">
        <f t="shared" si="7"/>
        <v>442.50816678933381</v>
      </c>
      <c r="AA31" s="120">
        <f t="shared" si="7"/>
        <v>503.83007827680541</v>
      </c>
      <c r="AB31" s="120">
        <f t="shared" si="7"/>
        <v>572.66375586541119</v>
      </c>
      <c r="AC31" s="120">
        <f t="shared" si="7"/>
        <v>646.93512472691134</v>
      </c>
      <c r="AD31" s="120">
        <f t="shared" si="7"/>
        <v>729.75510984511095</v>
      </c>
      <c r="AE31" s="120">
        <f t="shared" si="7"/>
        <v>821.91271510238425</v>
      </c>
      <c r="AF31" s="120">
        <f t="shared" si="7"/>
        <v>920.8970018486059</v>
      </c>
      <c r="AG31" s="121">
        <f t="shared" si="7"/>
        <v>1034.0660294343702</v>
      </c>
    </row>
    <row r="32" spans="1:33" x14ac:dyDescent="0.3">
      <c r="A32" s="20" t="s">
        <v>15</v>
      </c>
      <c r="B32" s="21" t="s">
        <v>16</v>
      </c>
      <c r="C32" s="120">
        <f>((C29+C30+C31)*0.5*44/12)*C13/1000</f>
        <v>0</v>
      </c>
      <c r="D32" s="120">
        <f t="shared" ref="D32:AG32" si="8">((D29+D30+D31)*0.5*44/12)*D13/1000</f>
        <v>0</v>
      </c>
      <c r="E32" s="120">
        <f t="shared" si="8"/>
        <v>0</v>
      </c>
      <c r="F32" s="120">
        <f>((F29+F30+F31)*0.5*44/12)*F13/1000</f>
        <v>0</v>
      </c>
      <c r="G32" s="120">
        <f t="shared" si="8"/>
        <v>0</v>
      </c>
      <c r="H32" s="120">
        <f t="shared" si="8"/>
        <v>4.715596538024295</v>
      </c>
      <c r="I32" s="120">
        <f t="shared" si="8"/>
        <v>89.573452694648367</v>
      </c>
      <c r="J32" s="120">
        <f t="shared" si="8"/>
        <v>85.106956670097887</v>
      </c>
      <c r="K32" s="120">
        <f t="shared" si="8"/>
        <v>80.037413605391279</v>
      </c>
      <c r="L32" s="120">
        <f t="shared" si="8"/>
        <v>66.447845900432625</v>
      </c>
      <c r="M32" s="120">
        <f t="shared" si="8"/>
        <v>63.240882367021989</v>
      </c>
      <c r="N32" s="120">
        <f t="shared" si="8"/>
        <v>60.874479632604341</v>
      </c>
      <c r="O32" s="120">
        <f t="shared" si="8"/>
        <v>58.499009836380743</v>
      </c>
      <c r="P32" s="120">
        <f t="shared" si="8"/>
        <v>57.115680945496898</v>
      </c>
      <c r="Q32" s="120">
        <f t="shared" si="8"/>
        <v>55.154105545412392</v>
      </c>
      <c r="R32" s="120">
        <f t="shared" si="8"/>
        <v>53.024945876323407</v>
      </c>
      <c r="S32" s="120">
        <f t="shared" si="8"/>
        <v>52.122761071375464</v>
      </c>
      <c r="T32" s="120">
        <f t="shared" si="8"/>
        <v>65.731621282034112</v>
      </c>
      <c r="U32" s="120">
        <f t="shared" si="8"/>
        <v>62.310758066654394</v>
      </c>
      <c r="V32" s="120">
        <f t="shared" si="8"/>
        <v>62.247126763754395</v>
      </c>
      <c r="W32" s="120">
        <f t="shared" si="8"/>
        <v>60.640781987502912</v>
      </c>
      <c r="X32" s="120">
        <f t="shared" si="8"/>
        <v>60.780430082855084</v>
      </c>
      <c r="Y32" s="120">
        <f t="shared" si="8"/>
        <v>59.729277404022369</v>
      </c>
      <c r="Z32" s="120">
        <f t="shared" si="8"/>
        <v>56.964802388108104</v>
      </c>
      <c r="AA32" s="120">
        <f t="shared" si="8"/>
        <v>58.282717461995091</v>
      </c>
      <c r="AB32" s="120">
        <f t="shared" si="8"/>
        <v>58.841414074447925</v>
      </c>
      <c r="AC32" s="120">
        <f t="shared" si="8"/>
        <v>58.375147122814759</v>
      </c>
      <c r="AD32" s="120">
        <f t="shared" si="8"/>
        <v>56.939705812840153</v>
      </c>
      <c r="AE32" s="120">
        <f t="shared" si="8"/>
        <v>54.338638760181205</v>
      </c>
      <c r="AF32" s="120">
        <f t="shared" si="8"/>
        <v>60.137047548750488</v>
      </c>
      <c r="AG32" s="121">
        <f t="shared" si="8"/>
        <v>55.661554431724838</v>
      </c>
    </row>
    <row r="33" spans="1:33" x14ac:dyDescent="0.3">
      <c r="A33" s="20" t="s">
        <v>17</v>
      </c>
      <c r="B33" s="21" t="s">
        <v>16</v>
      </c>
      <c r="C33" s="120">
        <f>C32</f>
        <v>0</v>
      </c>
      <c r="D33" s="120">
        <f>C33+D32</f>
        <v>0</v>
      </c>
      <c r="E33" s="120">
        <f t="shared" ref="E33:AG33" si="9">D33+E32</f>
        <v>0</v>
      </c>
      <c r="F33" s="120">
        <f>E33+F32</f>
        <v>0</v>
      </c>
      <c r="G33" s="120">
        <f t="shared" si="9"/>
        <v>0</v>
      </c>
      <c r="H33" s="120">
        <f t="shared" si="9"/>
        <v>4.715596538024295</v>
      </c>
      <c r="I33" s="120">
        <f t="shared" si="9"/>
        <v>94.289049232672667</v>
      </c>
      <c r="J33" s="120">
        <f t="shared" si="9"/>
        <v>179.39600590277055</v>
      </c>
      <c r="K33" s="120">
        <f t="shared" si="9"/>
        <v>259.43341950816182</v>
      </c>
      <c r="L33" s="120">
        <f t="shared" si="9"/>
        <v>325.88126540859446</v>
      </c>
      <c r="M33" s="120">
        <f t="shared" si="9"/>
        <v>389.12214777561644</v>
      </c>
      <c r="N33" s="120">
        <f t="shared" si="9"/>
        <v>449.99662740822077</v>
      </c>
      <c r="O33" s="120">
        <f t="shared" si="9"/>
        <v>508.49563724460154</v>
      </c>
      <c r="P33" s="120">
        <f t="shared" si="9"/>
        <v>565.61131819009847</v>
      </c>
      <c r="Q33" s="120">
        <f t="shared" si="9"/>
        <v>620.76542373551092</v>
      </c>
      <c r="R33" s="120">
        <f t="shared" si="9"/>
        <v>673.79036961183431</v>
      </c>
      <c r="S33" s="120">
        <f t="shared" si="9"/>
        <v>725.91313068320983</v>
      </c>
      <c r="T33" s="120">
        <f t="shared" si="9"/>
        <v>791.64475196524393</v>
      </c>
      <c r="U33" s="120">
        <f t="shared" si="9"/>
        <v>853.95551003189837</v>
      </c>
      <c r="V33" s="120">
        <f t="shared" si="9"/>
        <v>916.20263679565278</v>
      </c>
      <c r="W33" s="120">
        <f t="shared" si="9"/>
        <v>976.8434187831557</v>
      </c>
      <c r="X33" s="120">
        <f t="shared" si="9"/>
        <v>1037.6238488660108</v>
      </c>
      <c r="Y33" s="120">
        <f t="shared" si="9"/>
        <v>1097.3531262700333</v>
      </c>
      <c r="Z33" s="120">
        <f t="shared" si="9"/>
        <v>1154.3179286581415</v>
      </c>
      <c r="AA33" s="120">
        <f t="shared" si="9"/>
        <v>1212.6006461201366</v>
      </c>
      <c r="AB33" s="120">
        <f t="shared" si="9"/>
        <v>1271.4420601945844</v>
      </c>
      <c r="AC33" s="120">
        <f t="shared" si="9"/>
        <v>1329.8172073173992</v>
      </c>
      <c r="AD33" s="120">
        <f t="shared" si="9"/>
        <v>1386.7569131302394</v>
      </c>
      <c r="AE33" s="120">
        <f t="shared" si="9"/>
        <v>1441.0955518904207</v>
      </c>
      <c r="AF33" s="120">
        <f t="shared" si="9"/>
        <v>1501.2325994391711</v>
      </c>
      <c r="AG33" s="121">
        <f t="shared" si="9"/>
        <v>1556.8941538708959</v>
      </c>
    </row>
    <row r="34" spans="1:33" x14ac:dyDescent="0.3">
      <c r="A34" s="20" t="s">
        <v>294</v>
      </c>
      <c r="B34" s="21" t="s">
        <v>16</v>
      </c>
      <c r="C34" s="120">
        <f>((C26+C27+C28)*0.5*44/12)*(AVERAGE(C9,C19))/1000</f>
        <v>0</v>
      </c>
      <c r="D34" s="120">
        <f t="shared" ref="D34:AG34" si="10">((D26+D27+D28)*0.5*44/12)*(AVERAGE(D9,D19))/1000</f>
        <v>3.0599739333524663</v>
      </c>
      <c r="E34" s="120">
        <f t="shared" si="10"/>
        <v>20.399826222349773</v>
      </c>
      <c r="F34" s="120">
        <f>((F26+F27+F28)*0.5*44/12)*(AVERAGE(F9,F19))/1000</f>
        <v>50.999565555874426</v>
      </c>
      <c r="G34" s="120">
        <f t="shared" si="10"/>
        <v>101.99913111174885</v>
      </c>
      <c r="H34" s="120">
        <f t="shared" si="10"/>
        <v>211.1162161809585</v>
      </c>
      <c r="I34" s="120">
        <f t="shared" si="10"/>
        <v>318.39167446305555</v>
      </c>
      <c r="J34" s="120">
        <f t="shared" si="10"/>
        <v>347.29061587725801</v>
      </c>
      <c r="K34" s="120">
        <f t="shared" si="10"/>
        <v>377.31001320323458</v>
      </c>
      <c r="L34" s="120">
        <f t="shared" si="10"/>
        <v>402.02869751382747</v>
      </c>
      <c r="M34" s="120">
        <f t="shared" si="10"/>
        <v>432.59252732540062</v>
      </c>
      <c r="N34" s="120">
        <f t="shared" si="10"/>
        <v>463.27285240069813</v>
      </c>
      <c r="O34" s="120">
        <f t="shared" si="10"/>
        <v>494.24036990289244</v>
      </c>
      <c r="P34" s="120">
        <f t="shared" si="10"/>
        <v>519.32599993028316</v>
      </c>
      <c r="Q34" s="120">
        <f t="shared" si="10"/>
        <v>546.15462820417065</v>
      </c>
      <c r="R34" s="120">
        <f t="shared" si="10"/>
        <v>577.07956690185586</v>
      </c>
      <c r="S34" s="120">
        <f t="shared" si="10"/>
        <v>599.41175232081775</v>
      </c>
      <c r="T34" s="120">
        <f t="shared" si="10"/>
        <v>623.27662322785932</v>
      </c>
      <c r="U34" s="120">
        <f t="shared" si="10"/>
        <v>633.94423424335332</v>
      </c>
      <c r="V34" s="120">
        <f t="shared" si="10"/>
        <v>644.25776200485802</v>
      </c>
      <c r="W34" s="120">
        <f t="shared" si="10"/>
        <v>658.13083980554632</v>
      </c>
      <c r="X34" s="120">
        <f t="shared" si="10"/>
        <v>670.61074524750109</v>
      </c>
      <c r="Y34" s="120">
        <f t="shared" si="10"/>
        <v>679.99485044579308</v>
      </c>
      <c r="Z34" s="120">
        <f t="shared" si="10"/>
        <v>688.75624705621613</v>
      </c>
      <c r="AA34" s="120">
        <f t="shared" si="10"/>
        <v>699.39260954394115</v>
      </c>
      <c r="AB34" s="120">
        <f t="shared" si="10"/>
        <v>709.3659363419556</v>
      </c>
      <c r="AC34" s="120">
        <f t="shared" si="10"/>
        <v>722.39244564483261</v>
      </c>
      <c r="AD34" s="120">
        <f t="shared" si="10"/>
        <v>728.01481003559911</v>
      </c>
      <c r="AE34" s="120">
        <f t="shared" si="10"/>
        <v>742.62806305580978</v>
      </c>
      <c r="AF34" s="120">
        <f t="shared" si="10"/>
        <v>751.7130943593811</v>
      </c>
      <c r="AG34" s="121">
        <f t="shared" si="10"/>
        <v>762.56329571463027</v>
      </c>
    </row>
    <row r="35" spans="1:33" x14ac:dyDescent="0.3">
      <c r="A35" s="20" t="s">
        <v>293</v>
      </c>
      <c r="B35" s="21" t="s">
        <v>16</v>
      </c>
      <c r="C35" s="120">
        <f>((C26+C27+C28)*0.5*44/12)*C19/1000</f>
        <v>0</v>
      </c>
      <c r="D35" s="120">
        <f t="shared" ref="D35:AG35" si="11">((D26+D27+D28)*0.5*44/12)*D19/1000</f>
        <v>3.0599739333524663</v>
      </c>
      <c r="E35" s="120">
        <f t="shared" si="11"/>
        <v>20.399826222349773</v>
      </c>
      <c r="F35" s="120">
        <f t="shared" si="11"/>
        <v>50.999565555874426</v>
      </c>
      <c r="G35" s="120">
        <f t="shared" si="11"/>
        <v>101.99913111174885</v>
      </c>
      <c r="H35" s="120">
        <f t="shared" si="11"/>
        <v>208.15925015093978</v>
      </c>
      <c r="I35" s="120">
        <f t="shared" si="11"/>
        <v>255.26040430319887</v>
      </c>
      <c r="J35" s="120">
        <f t="shared" si="11"/>
        <v>290.00841867678594</v>
      </c>
      <c r="K35" s="120">
        <f t="shared" si="11"/>
        <v>323.78060182087387</v>
      </c>
      <c r="L35" s="120">
        <f t="shared" si="11"/>
        <v>360.03810966595091</v>
      </c>
      <c r="M35" s="120">
        <f t="shared" si="11"/>
        <v>394.29745113593896</v>
      </c>
      <c r="N35" s="120">
        <f t="shared" si="11"/>
        <v>427.86583632823931</v>
      </c>
      <c r="O35" s="120">
        <f t="shared" si="11"/>
        <v>460.91009447591512</v>
      </c>
      <c r="P35" s="120">
        <f t="shared" si="11"/>
        <v>488.22512083841309</v>
      </c>
      <c r="Q35" s="120">
        <f t="shared" si="11"/>
        <v>516.95992187252659</v>
      </c>
      <c r="R35" s="120">
        <f t="shared" si="11"/>
        <v>549.68113049108524</v>
      </c>
      <c r="S35" s="120">
        <f t="shared" si="11"/>
        <v>573.35037178513016</v>
      </c>
      <c r="T35" s="120">
        <f t="shared" si="11"/>
        <v>591.58459153830711</v>
      </c>
      <c r="U35" s="120">
        <f t="shared" si="11"/>
        <v>601.43427351292507</v>
      </c>
      <c r="V35" s="120">
        <f t="shared" si="11"/>
        <v>613.13419862298076</v>
      </c>
      <c r="W35" s="120">
        <f t="shared" si="11"/>
        <v>627.81044881179491</v>
      </c>
      <c r="X35" s="120">
        <f t="shared" si="11"/>
        <v>640.22053020607359</v>
      </c>
      <c r="Y35" s="120">
        <f t="shared" si="11"/>
        <v>647.83293184362719</v>
      </c>
      <c r="Z35" s="120">
        <f t="shared" si="11"/>
        <v>657.68453666270273</v>
      </c>
      <c r="AA35" s="120">
        <f t="shared" si="11"/>
        <v>670.25125081294357</v>
      </c>
      <c r="AB35" s="120">
        <f t="shared" si="11"/>
        <v>679.94522930473158</v>
      </c>
      <c r="AC35" s="120">
        <f t="shared" si="11"/>
        <v>693.20487208342524</v>
      </c>
      <c r="AD35" s="120">
        <f t="shared" si="11"/>
        <v>699.54495712917901</v>
      </c>
      <c r="AE35" s="120">
        <f t="shared" si="11"/>
        <v>715.45874367571912</v>
      </c>
      <c r="AF35" s="120">
        <f t="shared" si="11"/>
        <v>721.64457058500591</v>
      </c>
      <c r="AG35" s="121">
        <f t="shared" si="11"/>
        <v>734.73251849876783</v>
      </c>
    </row>
    <row r="36" spans="1:33" x14ac:dyDescent="0.3">
      <c r="A36" s="22" t="s">
        <v>18</v>
      </c>
      <c r="B36" s="23" t="s">
        <v>16</v>
      </c>
      <c r="C36" s="122">
        <f>C33+C35</f>
        <v>0</v>
      </c>
      <c r="D36" s="122">
        <f t="shared" ref="D36:AG36" si="12">D33+D35</f>
        <v>3.0599739333524663</v>
      </c>
      <c r="E36" s="122">
        <f t="shared" si="12"/>
        <v>20.399826222349773</v>
      </c>
      <c r="F36" s="122">
        <f t="shared" si="12"/>
        <v>50.999565555874426</v>
      </c>
      <c r="G36" s="122">
        <f t="shared" si="12"/>
        <v>101.99913111174885</v>
      </c>
      <c r="H36" s="122">
        <f t="shared" si="12"/>
        <v>212.87484668896408</v>
      </c>
      <c r="I36" s="122">
        <f t="shared" si="12"/>
        <v>349.54945353587152</v>
      </c>
      <c r="J36" s="122">
        <f t="shared" si="12"/>
        <v>469.40442457955646</v>
      </c>
      <c r="K36" s="122">
        <f t="shared" si="12"/>
        <v>583.21402132903563</v>
      </c>
      <c r="L36" s="122">
        <f t="shared" si="12"/>
        <v>685.91937507454531</v>
      </c>
      <c r="M36" s="122">
        <f t="shared" si="12"/>
        <v>783.41959891155534</v>
      </c>
      <c r="N36" s="122">
        <f t="shared" si="12"/>
        <v>877.86246373646009</v>
      </c>
      <c r="O36" s="122">
        <f t="shared" si="12"/>
        <v>969.40573172051666</v>
      </c>
      <c r="P36" s="122">
        <f t="shared" si="12"/>
        <v>1053.8364390285114</v>
      </c>
      <c r="Q36" s="122">
        <f t="shared" si="12"/>
        <v>1137.7253456080375</v>
      </c>
      <c r="R36" s="122">
        <f t="shared" si="12"/>
        <v>1223.4715001029194</v>
      </c>
      <c r="S36" s="122">
        <f t="shared" si="12"/>
        <v>1299.26350246834</v>
      </c>
      <c r="T36" s="122">
        <f t="shared" si="12"/>
        <v>1383.229343503551</v>
      </c>
      <c r="U36" s="122">
        <f t="shared" si="12"/>
        <v>1455.3897835448233</v>
      </c>
      <c r="V36" s="122">
        <f t="shared" si="12"/>
        <v>1529.3368354186337</v>
      </c>
      <c r="W36" s="122">
        <f t="shared" si="12"/>
        <v>1604.6538675949505</v>
      </c>
      <c r="X36" s="122">
        <f t="shared" si="12"/>
        <v>1677.8443790720844</v>
      </c>
      <c r="Y36" s="122">
        <f t="shared" si="12"/>
        <v>1745.1860581136605</v>
      </c>
      <c r="Z36" s="122">
        <f t="shared" si="12"/>
        <v>1812.0024653208443</v>
      </c>
      <c r="AA36" s="122">
        <f t="shared" si="12"/>
        <v>1882.8518969330803</v>
      </c>
      <c r="AB36" s="122">
        <f t="shared" si="12"/>
        <v>1951.387289499316</v>
      </c>
      <c r="AC36" s="122">
        <f t="shared" si="12"/>
        <v>2023.0220794008244</v>
      </c>
      <c r="AD36" s="122">
        <f t="shared" si="12"/>
        <v>2086.3018702594181</v>
      </c>
      <c r="AE36" s="122">
        <f t="shared" si="12"/>
        <v>2156.5542955661399</v>
      </c>
      <c r="AF36" s="122">
        <f>AF33+AF35</f>
        <v>2222.8771700241768</v>
      </c>
      <c r="AG36" s="123">
        <f t="shared" si="12"/>
        <v>2291.6266723696635</v>
      </c>
    </row>
    <row r="37" spans="1:33" x14ac:dyDescent="0.3">
      <c r="A37" s="21"/>
      <c r="B37" s="21"/>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row>
    <row r="38" spans="1:33" x14ac:dyDescent="0.3">
      <c r="A38" s="175" t="s">
        <v>274</v>
      </c>
      <c r="B38" s="6" t="s">
        <v>59</v>
      </c>
      <c r="C38" s="6" t="s">
        <v>60</v>
      </c>
      <c r="D38" s="6" t="s">
        <v>61</v>
      </c>
      <c r="E38" s="6" t="s">
        <v>62</v>
      </c>
      <c r="F38" s="6" t="s">
        <v>63</v>
      </c>
      <c r="G38" s="6" t="s">
        <v>64</v>
      </c>
      <c r="H38" s="6" t="s">
        <v>65</v>
      </c>
      <c r="I38" s="6" t="s">
        <v>66</v>
      </c>
      <c r="J38" s="6" t="s">
        <v>67</v>
      </c>
      <c r="K38" s="6" t="s">
        <v>68</v>
      </c>
      <c r="L38" s="6" t="s">
        <v>69</v>
      </c>
    </row>
    <row r="39" spans="1:33" x14ac:dyDescent="0.3">
      <c r="A39" s="15"/>
      <c r="B39" s="16"/>
      <c r="C39" s="17" t="s">
        <v>46</v>
      </c>
      <c r="D39" s="16">
        <f>INDEX(Lister!$A$17:$J$29,MATCH('Data tilvækstoversigt'!$C39,Lister!$A$17:$A$29,0),2)</f>
        <v>3.7871999999999998E-4</v>
      </c>
      <c r="E39" s="16">
        <f>INDEX(Lister!$A$17:$J$29,MATCH('Data tilvækstoversigt'!$C39,Lister!$A$17:$A$29,0),3)</f>
        <v>1.8694</v>
      </c>
      <c r="F39" s="16">
        <f>INDEX(Lister!$A$17:$J$29,MATCH('Data tilvækstoversigt'!$C39,Lister!$A$17:$A$29,0),4)</f>
        <v>1.0714999999999999</v>
      </c>
      <c r="G39" s="16">
        <f>INDEX(Lister!$A$17:$J$29,MATCH('Data tilvækstoversigt'!$C39,Lister!$A$17:$A$29,0),5)</f>
        <v>6.7440000000000005E-5</v>
      </c>
      <c r="H39" s="16">
        <f>INDEX(Lister!$A$17:$J$29,MATCH('Data tilvækstoversigt'!$C39,Lister!$A$17:$A$29,0),6)</f>
        <v>2.9018000000000002</v>
      </c>
      <c r="I39" s="16">
        <f>INDEX(Lister!$A$17:$J$29,MATCH('Data tilvækstoversigt'!$C39,Lister!$A$17:$A$29,0),7)</f>
        <v>-0.68418999999999996</v>
      </c>
      <c r="J39" s="16">
        <f>INDEX(Lister!$A$17:$J$29,MATCH('Data tilvækstoversigt'!$C39,Lister!$A$17:$A$29,0),8)</f>
        <v>5.223E-5</v>
      </c>
      <c r="K39" s="16">
        <f>INDEX(Lister!$A$17:$J$29,MATCH('Data tilvækstoversigt'!$C39,Lister!$A$17:$A$29,0),9)</f>
        <v>2.5672999999999999</v>
      </c>
      <c r="L39" s="16">
        <f>INDEX(Lister!$A$17:$J$29,MATCH('Data tilvækstoversigt'!$C39,Lister!$A$17:$A$29,0),10)</f>
        <v>-2.8060999999999999E-2</v>
      </c>
    </row>
    <row r="40" spans="1:33" x14ac:dyDescent="0.3">
      <c r="A40" s="18" t="s">
        <v>1</v>
      </c>
      <c r="B40" s="19" t="s">
        <v>2</v>
      </c>
      <c r="C40" s="19">
        <v>1</v>
      </c>
      <c r="D40" s="19">
        <v>5</v>
      </c>
      <c r="E40" s="19">
        <v>10</v>
      </c>
      <c r="F40" s="19">
        <v>15</v>
      </c>
      <c r="G40" s="19">
        <v>20</v>
      </c>
      <c r="H40" s="19">
        <v>25</v>
      </c>
      <c r="I40" s="19">
        <v>30</v>
      </c>
      <c r="J40" s="19">
        <v>35</v>
      </c>
      <c r="K40" s="19">
        <v>40</v>
      </c>
      <c r="L40" s="19">
        <v>45</v>
      </c>
      <c r="M40" s="19">
        <v>50</v>
      </c>
      <c r="N40" s="19">
        <v>55</v>
      </c>
      <c r="O40" s="19">
        <v>60</v>
      </c>
      <c r="P40" s="19">
        <v>65</v>
      </c>
      <c r="Q40" s="19">
        <v>70</v>
      </c>
      <c r="R40" s="19">
        <v>75</v>
      </c>
      <c r="S40" s="19">
        <v>80</v>
      </c>
      <c r="T40" s="19">
        <v>85</v>
      </c>
      <c r="U40" s="19">
        <v>90</v>
      </c>
      <c r="V40" s="19">
        <v>95</v>
      </c>
      <c r="W40" s="19">
        <v>100</v>
      </c>
      <c r="X40" s="19">
        <v>105</v>
      </c>
      <c r="Y40" s="19">
        <v>110</v>
      </c>
      <c r="Z40" s="19">
        <v>115</v>
      </c>
      <c r="AA40" s="19">
        <v>120</v>
      </c>
      <c r="AB40" s="19">
        <v>125</v>
      </c>
      <c r="AC40" s="19">
        <v>130</v>
      </c>
      <c r="AD40" s="19">
        <v>135</v>
      </c>
      <c r="AE40" s="19">
        <v>140</v>
      </c>
      <c r="AF40" s="19">
        <v>145</v>
      </c>
      <c r="AG40" s="2">
        <v>150</v>
      </c>
    </row>
    <row r="41" spans="1:33" x14ac:dyDescent="0.3">
      <c r="A41" s="7" t="s">
        <v>19</v>
      </c>
      <c r="B41" s="8" t="s">
        <v>4</v>
      </c>
      <c r="C41" s="117">
        <f>C$2*$G41</f>
        <v>0</v>
      </c>
      <c r="D41" s="117">
        <f t="shared" ref="D41:F55" si="13">D$2*$G41</f>
        <v>0.186</v>
      </c>
      <c r="E41" s="117">
        <f t="shared" si="13"/>
        <v>1.2400000000000002</v>
      </c>
      <c r="F41" s="117">
        <f t="shared" si="13"/>
        <v>3.1</v>
      </c>
      <c r="G41">
        <v>6.2</v>
      </c>
      <c r="H41">
        <v>8.6</v>
      </c>
      <c r="I41">
        <v>11.3</v>
      </c>
      <c r="J41">
        <v>14</v>
      </c>
      <c r="K41">
        <v>16.399999999999999</v>
      </c>
      <c r="L41">
        <v>18.399999999999999</v>
      </c>
      <c r="M41">
        <v>20.2</v>
      </c>
      <c r="N41">
        <v>21.7</v>
      </c>
      <c r="O41">
        <v>23</v>
      </c>
      <c r="P41">
        <v>24.2</v>
      </c>
      <c r="Q41">
        <v>25.2</v>
      </c>
      <c r="R41">
        <v>26.2</v>
      </c>
      <c r="S41">
        <v>27</v>
      </c>
      <c r="T41">
        <v>27.8</v>
      </c>
      <c r="U41">
        <v>28.5</v>
      </c>
      <c r="V41">
        <v>29.2</v>
      </c>
      <c r="W41">
        <v>29.8</v>
      </c>
      <c r="X41">
        <v>30.4</v>
      </c>
      <c r="Y41">
        <v>30.9</v>
      </c>
      <c r="Z41">
        <v>31.4</v>
      </c>
      <c r="AA41">
        <v>31.9</v>
      </c>
      <c r="AB41">
        <v>32.4</v>
      </c>
      <c r="AC41">
        <v>32.799999999999997</v>
      </c>
      <c r="AD41">
        <v>33.200000000000003</v>
      </c>
      <c r="AE41">
        <v>33.6</v>
      </c>
      <c r="AF41">
        <v>34</v>
      </c>
      <c r="AG41">
        <v>34.299999999999997</v>
      </c>
    </row>
    <row r="42" spans="1:33" x14ac:dyDescent="0.3">
      <c r="A42" s="10" t="s">
        <v>20</v>
      </c>
      <c r="B42" t="s">
        <v>6</v>
      </c>
      <c r="C42" s="118">
        <f t="shared" ref="C42:F65" si="14">C$2*$G42</f>
        <v>0</v>
      </c>
      <c r="D42" s="118">
        <f t="shared" si="13"/>
        <v>0.16200000000000001</v>
      </c>
      <c r="E42" s="118">
        <f t="shared" si="13"/>
        <v>1.08</v>
      </c>
      <c r="F42" s="118">
        <f t="shared" si="13"/>
        <v>2.7</v>
      </c>
      <c r="G42">
        <v>5.4</v>
      </c>
      <c r="H42">
        <v>7.4</v>
      </c>
      <c r="I42">
        <v>9.1999999999999993</v>
      </c>
      <c r="J42">
        <v>11.1</v>
      </c>
      <c r="K42">
        <v>13.4</v>
      </c>
      <c r="L42">
        <v>15.8</v>
      </c>
      <c r="M42">
        <v>18.100000000000001</v>
      </c>
      <c r="N42">
        <v>20.399999999999999</v>
      </c>
      <c r="O42">
        <v>22.6</v>
      </c>
      <c r="P42">
        <v>24.9</v>
      </c>
      <c r="Q42">
        <v>27.1</v>
      </c>
      <c r="R42">
        <v>29.3</v>
      </c>
      <c r="S42">
        <v>31.4</v>
      </c>
      <c r="T42">
        <v>33.6</v>
      </c>
      <c r="U42">
        <v>35.799999999999997</v>
      </c>
      <c r="V42">
        <v>38</v>
      </c>
      <c r="W42">
        <v>40.299999999999997</v>
      </c>
      <c r="X42">
        <v>42.6</v>
      </c>
      <c r="Y42">
        <v>45</v>
      </c>
      <c r="Z42">
        <v>47.5</v>
      </c>
      <c r="AA42">
        <v>50</v>
      </c>
      <c r="AB42">
        <v>52.5</v>
      </c>
      <c r="AC42">
        <v>55.1</v>
      </c>
      <c r="AD42">
        <v>57.8</v>
      </c>
      <c r="AE42">
        <v>60.6</v>
      </c>
      <c r="AF42">
        <v>63.4</v>
      </c>
      <c r="AG42">
        <v>66.3</v>
      </c>
    </row>
    <row r="43" spans="1:33" x14ac:dyDescent="0.3">
      <c r="A43" s="10" t="s">
        <v>21</v>
      </c>
      <c r="B43" t="s">
        <v>8</v>
      </c>
      <c r="C43" s="118">
        <f>G43</f>
        <v>4000</v>
      </c>
      <c r="D43" s="118">
        <f>G43</f>
        <v>4000</v>
      </c>
      <c r="E43" s="118">
        <f>G43</f>
        <v>4000</v>
      </c>
      <c r="F43" s="118">
        <f>G43</f>
        <v>4000</v>
      </c>
      <c r="G43">
        <v>4000</v>
      </c>
      <c r="H43">
        <v>3887</v>
      </c>
      <c r="I43">
        <v>3717</v>
      </c>
      <c r="J43">
        <v>2734</v>
      </c>
      <c r="K43">
        <v>1805</v>
      </c>
      <c r="L43">
        <v>1265</v>
      </c>
      <c r="M43">
        <v>969</v>
      </c>
      <c r="N43">
        <v>772</v>
      </c>
      <c r="O43">
        <v>635</v>
      </c>
      <c r="P43">
        <v>534</v>
      </c>
      <c r="Q43">
        <v>458</v>
      </c>
      <c r="R43">
        <v>399</v>
      </c>
      <c r="S43">
        <v>352</v>
      </c>
      <c r="T43">
        <v>314</v>
      </c>
      <c r="U43">
        <v>276</v>
      </c>
      <c r="V43">
        <v>243</v>
      </c>
      <c r="W43">
        <v>216</v>
      </c>
      <c r="X43">
        <v>192</v>
      </c>
      <c r="Y43">
        <v>172</v>
      </c>
      <c r="Z43">
        <v>154</v>
      </c>
      <c r="AA43">
        <v>139</v>
      </c>
      <c r="AB43">
        <v>125</v>
      </c>
      <c r="AC43">
        <v>114</v>
      </c>
      <c r="AD43">
        <v>103</v>
      </c>
      <c r="AE43">
        <v>94</v>
      </c>
      <c r="AF43">
        <v>86</v>
      </c>
      <c r="AG43">
        <v>78</v>
      </c>
    </row>
    <row r="44" spans="1:33" x14ac:dyDescent="0.3">
      <c r="A44" s="10" t="s">
        <v>22</v>
      </c>
      <c r="B44" t="s">
        <v>31</v>
      </c>
      <c r="C44" s="118">
        <f t="shared" si="14"/>
        <v>0</v>
      </c>
      <c r="D44" s="118">
        <f t="shared" si="13"/>
        <v>0.27779999999999999</v>
      </c>
      <c r="E44" s="118">
        <f t="shared" si="13"/>
        <v>1.8520000000000001</v>
      </c>
      <c r="F44" s="118">
        <f t="shared" si="13"/>
        <v>4.63</v>
      </c>
      <c r="G44">
        <v>9.26</v>
      </c>
      <c r="H44">
        <v>16.79</v>
      </c>
      <c r="I44">
        <v>24.47</v>
      </c>
      <c r="J44">
        <v>26.65</v>
      </c>
      <c r="K44">
        <v>25.59</v>
      </c>
      <c r="L44">
        <v>24.84</v>
      </c>
      <c r="M44">
        <v>24.96</v>
      </c>
      <c r="N44">
        <v>25.21</v>
      </c>
      <c r="O44">
        <v>25.54</v>
      </c>
      <c r="P44">
        <v>25.93</v>
      </c>
      <c r="Q44">
        <v>26.37</v>
      </c>
      <c r="R44">
        <v>26.83</v>
      </c>
      <c r="S44">
        <v>27.32</v>
      </c>
      <c r="T44">
        <v>27.83</v>
      </c>
      <c r="U44">
        <v>27.71</v>
      </c>
      <c r="V44">
        <v>27.61</v>
      </c>
      <c r="W44">
        <v>27.52</v>
      </c>
      <c r="X44">
        <v>27.44</v>
      </c>
      <c r="Y44">
        <v>27.36</v>
      </c>
      <c r="Z44">
        <v>27.3</v>
      </c>
      <c r="AA44">
        <v>27.24</v>
      </c>
      <c r="AB44">
        <v>27.18</v>
      </c>
      <c r="AC44">
        <v>27.13</v>
      </c>
      <c r="AD44">
        <v>27.08</v>
      </c>
      <c r="AE44">
        <v>27.04</v>
      </c>
      <c r="AF44">
        <v>26.99</v>
      </c>
      <c r="AG44">
        <v>26.96</v>
      </c>
    </row>
    <row r="45" spans="1:33" x14ac:dyDescent="0.3">
      <c r="A45" s="10" t="s">
        <v>23</v>
      </c>
      <c r="B45" t="s">
        <v>10</v>
      </c>
      <c r="C45" s="118">
        <f t="shared" si="14"/>
        <v>0</v>
      </c>
      <c r="D45" s="118">
        <f t="shared" si="13"/>
        <v>1.3560000000000001</v>
      </c>
      <c r="E45" s="118">
        <f t="shared" si="13"/>
        <v>9.0400000000000009</v>
      </c>
      <c r="F45" s="118">
        <f t="shared" si="13"/>
        <v>22.6</v>
      </c>
      <c r="G45">
        <v>45.2</v>
      </c>
      <c r="H45">
        <v>102.8</v>
      </c>
      <c r="I45">
        <v>182.6</v>
      </c>
      <c r="J45">
        <v>233.4</v>
      </c>
      <c r="K45">
        <v>254.2</v>
      </c>
      <c r="L45">
        <v>272.5</v>
      </c>
      <c r="M45">
        <v>296.5</v>
      </c>
      <c r="N45">
        <v>320</v>
      </c>
      <c r="O45">
        <v>343.1</v>
      </c>
      <c r="P45">
        <v>366.1</v>
      </c>
      <c r="Q45">
        <v>389</v>
      </c>
      <c r="R45">
        <v>411.9</v>
      </c>
      <c r="S45">
        <v>434.7</v>
      </c>
      <c r="T45">
        <v>457.7</v>
      </c>
      <c r="U45">
        <v>470</v>
      </c>
      <c r="V45">
        <v>482.1</v>
      </c>
      <c r="W45">
        <v>494</v>
      </c>
      <c r="X45">
        <v>505.6</v>
      </c>
      <c r="Y45">
        <v>517.1</v>
      </c>
      <c r="Z45">
        <v>528.5</v>
      </c>
      <c r="AA45">
        <v>539.79999999999995</v>
      </c>
      <c r="AB45">
        <v>551</v>
      </c>
      <c r="AC45">
        <v>562.1</v>
      </c>
      <c r="AD45">
        <v>573.29999999999995</v>
      </c>
      <c r="AE45">
        <v>584.4</v>
      </c>
      <c r="AF45">
        <v>595.5</v>
      </c>
      <c r="AG45">
        <v>606.6</v>
      </c>
    </row>
    <row r="46" spans="1:33" x14ac:dyDescent="0.3">
      <c r="A46" s="10" t="s">
        <v>11</v>
      </c>
      <c r="B46" t="s">
        <v>6</v>
      </c>
      <c r="C46" s="118">
        <f t="shared" si="14"/>
        <v>0</v>
      </c>
      <c r="D46" s="118">
        <f t="shared" si="13"/>
        <v>0.14699999999999999</v>
      </c>
      <c r="E46" s="118">
        <f t="shared" si="13"/>
        <v>0.98000000000000009</v>
      </c>
      <c r="F46" s="118">
        <f t="shared" si="13"/>
        <v>2.4500000000000002</v>
      </c>
      <c r="G46">
        <v>4.9000000000000004</v>
      </c>
      <c r="H46">
        <v>6.7</v>
      </c>
      <c r="I46">
        <v>8.1999999999999993</v>
      </c>
      <c r="J46">
        <v>10</v>
      </c>
      <c r="K46">
        <v>12.1</v>
      </c>
      <c r="L46">
        <v>14.4</v>
      </c>
      <c r="M46">
        <v>16.8</v>
      </c>
      <c r="N46">
        <v>19.100000000000001</v>
      </c>
      <c r="O46">
        <v>21.5</v>
      </c>
      <c r="P46">
        <v>23.9</v>
      </c>
      <c r="Q46">
        <v>26.4</v>
      </c>
      <c r="R46">
        <v>28.9</v>
      </c>
      <c r="S46">
        <v>31.4</v>
      </c>
      <c r="T46">
        <v>33.6</v>
      </c>
      <c r="U46">
        <v>35.799999999999997</v>
      </c>
      <c r="V46">
        <v>38</v>
      </c>
      <c r="W46">
        <v>40.299999999999997</v>
      </c>
      <c r="X46">
        <v>42.6</v>
      </c>
      <c r="Y46">
        <v>45</v>
      </c>
      <c r="Z46">
        <v>47.5</v>
      </c>
      <c r="AA46">
        <v>50</v>
      </c>
      <c r="AB46">
        <v>52.5</v>
      </c>
      <c r="AC46">
        <v>55.1</v>
      </c>
      <c r="AD46">
        <v>57.8</v>
      </c>
      <c r="AE46">
        <v>60.6</v>
      </c>
      <c r="AF46">
        <v>63.4</v>
      </c>
      <c r="AG46">
        <v>66.3</v>
      </c>
    </row>
    <row r="47" spans="1:33" x14ac:dyDescent="0.3">
      <c r="A47" s="10" t="s">
        <v>12</v>
      </c>
      <c r="B47" t="s">
        <v>8</v>
      </c>
      <c r="C47" s="118">
        <v>0</v>
      </c>
      <c r="D47" s="118">
        <v>0</v>
      </c>
      <c r="E47" s="118">
        <v>0</v>
      </c>
      <c r="F47" s="118">
        <v>0</v>
      </c>
      <c r="G47">
        <v>0</v>
      </c>
      <c r="H47">
        <v>0</v>
      </c>
      <c r="I47">
        <v>838</v>
      </c>
      <c r="J47">
        <v>842</v>
      </c>
      <c r="K47">
        <v>487</v>
      </c>
      <c r="L47">
        <v>258</v>
      </c>
      <c r="M47">
        <v>168</v>
      </c>
      <c r="N47">
        <v>116</v>
      </c>
      <c r="O47">
        <v>84</v>
      </c>
      <c r="P47">
        <v>62</v>
      </c>
      <c r="Q47">
        <v>48</v>
      </c>
      <c r="R47">
        <v>37</v>
      </c>
      <c r="S47">
        <v>30</v>
      </c>
      <c r="T47">
        <v>32</v>
      </c>
      <c r="U47">
        <v>27</v>
      </c>
      <c r="V47">
        <v>23</v>
      </c>
      <c r="W47">
        <v>20</v>
      </c>
      <c r="X47">
        <v>17</v>
      </c>
      <c r="Y47">
        <v>15</v>
      </c>
      <c r="Z47">
        <v>13</v>
      </c>
      <c r="AA47">
        <v>11</v>
      </c>
      <c r="AB47">
        <v>10</v>
      </c>
      <c r="AC47">
        <v>9</v>
      </c>
      <c r="AD47">
        <v>8</v>
      </c>
      <c r="AE47">
        <v>7</v>
      </c>
      <c r="AF47">
        <v>6</v>
      </c>
      <c r="AG47">
        <v>6</v>
      </c>
    </row>
    <row r="48" spans="1:33" x14ac:dyDescent="0.3">
      <c r="A48" s="10" t="s">
        <v>24</v>
      </c>
      <c r="B48" t="s">
        <v>31</v>
      </c>
      <c r="C48" s="118">
        <f t="shared" si="14"/>
        <v>0</v>
      </c>
      <c r="D48" s="118">
        <f t="shared" si="13"/>
        <v>0</v>
      </c>
      <c r="E48" s="118">
        <f t="shared" si="13"/>
        <v>0</v>
      </c>
      <c r="F48" s="118">
        <f t="shared" si="13"/>
        <v>0</v>
      </c>
      <c r="G48">
        <v>0</v>
      </c>
      <c r="H48">
        <v>0</v>
      </c>
      <c r="I48">
        <v>4.47</v>
      </c>
      <c r="J48">
        <v>6.65</v>
      </c>
      <c r="K48">
        <v>5.59</v>
      </c>
      <c r="L48">
        <v>4.21</v>
      </c>
      <c r="M48">
        <v>3.71</v>
      </c>
      <c r="N48">
        <v>3.34</v>
      </c>
      <c r="O48">
        <v>3.04</v>
      </c>
      <c r="P48">
        <v>2.81</v>
      </c>
      <c r="Q48">
        <v>2.62</v>
      </c>
      <c r="R48">
        <v>2.46</v>
      </c>
      <c r="S48">
        <v>2.3199999999999998</v>
      </c>
      <c r="T48">
        <v>2.83</v>
      </c>
      <c r="U48">
        <v>2.71</v>
      </c>
      <c r="V48">
        <v>2.61</v>
      </c>
      <c r="W48">
        <v>2.52</v>
      </c>
      <c r="X48">
        <v>2.44</v>
      </c>
      <c r="Y48">
        <v>2.36</v>
      </c>
      <c r="Z48">
        <v>2.2999999999999998</v>
      </c>
      <c r="AA48">
        <v>2.2400000000000002</v>
      </c>
      <c r="AB48">
        <v>2.1800000000000002</v>
      </c>
      <c r="AC48">
        <v>2.13</v>
      </c>
      <c r="AD48">
        <v>2.08</v>
      </c>
      <c r="AE48">
        <v>2.04</v>
      </c>
      <c r="AF48">
        <v>1.99</v>
      </c>
      <c r="AG48">
        <v>1.96</v>
      </c>
    </row>
    <row r="49" spans="1:33" x14ac:dyDescent="0.3">
      <c r="A49" s="10" t="s">
        <v>25</v>
      </c>
      <c r="B49" t="s">
        <v>10</v>
      </c>
      <c r="C49" s="118">
        <f t="shared" si="14"/>
        <v>0</v>
      </c>
      <c r="D49" s="118">
        <f t="shared" si="13"/>
        <v>0</v>
      </c>
      <c r="E49" s="118">
        <f t="shared" si="13"/>
        <v>0</v>
      </c>
      <c r="F49" s="118">
        <f t="shared" si="13"/>
        <v>0</v>
      </c>
      <c r="G49">
        <v>0</v>
      </c>
      <c r="H49">
        <v>0</v>
      </c>
      <c r="I49">
        <v>32</v>
      </c>
      <c r="J49">
        <v>55.9</v>
      </c>
      <c r="K49">
        <v>53.3</v>
      </c>
      <c r="L49">
        <v>44.7</v>
      </c>
      <c r="M49">
        <v>42.9</v>
      </c>
      <c r="N49">
        <v>41.4</v>
      </c>
      <c r="O49">
        <v>40.200000000000003</v>
      </c>
      <c r="P49">
        <v>39.200000000000003</v>
      </c>
      <c r="Q49">
        <v>38.299999999999997</v>
      </c>
      <c r="R49">
        <v>37.6</v>
      </c>
      <c r="S49">
        <v>36.9</v>
      </c>
      <c r="T49">
        <v>46.5</v>
      </c>
      <c r="U49">
        <v>46</v>
      </c>
      <c r="V49">
        <v>45.6</v>
      </c>
      <c r="W49">
        <v>45.2</v>
      </c>
      <c r="X49">
        <v>44.9</v>
      </c>
      <c r="Y49">
        <v>44.7</v>
      </c>
      <c r="Z49">
        <v>44.5</v>
      </c>
      <c r="AA49">
        <v>44.3</v>
      </c>
      <c r="AB49">
        <v>44.2</v>
      </c>
      <c r="AC49">
        <v>44.1</v>
      </c>
      <c r="AD49">
        <v>44</v>
      </c>
      <c r="AE49">
        <v>44</v>
      </c>
      <c r="AF49">
        <v>44</v>
      </c>
      <c r="AG49">
        <v>44</v>
      </c>
    </row>
    <row r="50" spans="1:33" x14ac:dyDescent="0.3">
      <c r="A50" s="10" t="s">
        <v>26</v>
      </c>
      <c r="B50" t="s">
        <v>32</v>
      </c>
      <c r="C50" s="118"/>
      <c r="D50" s="118"/>
      <c r="E50" s="118"/>
      <c r="F50" s="118"/>
      <c r="G50" t="s">
        <v>35</v>
      </c>
      <c r="H50" t="s">
        <v>35</v>
      </c>
      <c r="I50">
        <v>31.9</v>
      </c>
      <c r="J50">
        <v>25.7</v>
      </c>
      <c r="K50">
        <v>28.8</v>
      </c>
      <c r="L50">
        <v>34.9</v>
      </c>
      <c r="M50">
        <v>39.200000000000003</v>
      </c>
      <c r="N50">
        <v>43.7</v>
      </c>
      <c r="O50">
        <v>48.2</v>
      </c>
      <c r="P50">
        <v>52.9</v>
      </c>
      <c r="Q50">
        <v>57.7</v>
      </c>
      <c r="R50">
        <v>62.6</v>
      </c>
      <c r="S50">
        <v>67.599999999999994</v>
      </c>
      <c r="T50">
        <v>63.6</v>
      </c>
      <c r="U50">
        <v>67.400000000000006</v>
      </c>
      <c r="V50">
        <v>71.400000000000006</v>
      </c>
      <c r="W50">
        <v>75.400000000000006</v>
      </c>
      <c r="X50">
        <v>79.599999999999994</v>
      </c>
      <c r="Y50">
        <v>83.9</v>
      </c>
      <c r="Z50">
        <v>88.3</v>
      </c>
      <c r="AA50">
        <v>92.8</v>
      </c>
      <c r="AB50">
        <v>97.4</v>
      </c>
      <c r="AC50">
        <v>102.1</v>
      </c>
      <c r="AD50">
        <v>107</v>
      </c>
      <c r="AE50">
        <v>111.9</v>
      </c>
      <c r="AF50">
        <v>117</v>
      </c>
      <c r="AG50">
        <v>122.3</v>
      </c>
    </row>
    <row r="51" spans="1:33" x14ac:dyDescent="0.3">
      <c r="A51" s="10" t="s">
        <v>3</v>
      </c>
      <c r="B51" t="s">
        <v>4</v>
      </c>
      <c r="C51" s="118">
        <f t="shared" si="14"/>
        <v>0</v>
      </c>
      <c r="D51" s="118">
        <f t="shared" si="13"/>
        <v>0.186</v>
      </c>
      <c r="E51" s="118">
        <f t="shared" si="13"/>
        <v>1.2400000000000002</v>
      </c>
      <c r="F51" s="118">
        <f t="shared" si="13"/>
        <v>3.1</v>
      </c>
      <c r="G51">
        <v>6.2</v>
      </c>
      <c r="H51">
        <v>8.6</v>
      </c>
      <c r="I51">
        <v>11.4</v>
      </c>
      <c r="J51">
        <v>14.2</v>
      </c>
      <c r="K51">
        <v>16.600000000000001</v>
      </c>
      <c r="L51">
        <v>18.600000000000001</v>
      </c>
      <c r="M51">
        <v>20.3</v>
      </c>
      <c r="N51">
        <v>21.8</v>
      </c>
      <c r="O51">
        <v>23.1</v>
      </c>
      <c r="P51">
        <v>24.2</v>
      </c>
      <c r="Q51">
        <v>25.3</v>
      </c>
      <c r="R51">
        <v>26.2</v>
      </c>
      <c r="S51">
        <v>27</v>
      </c>
      <c r="T51">
        <v>27.8</v>
      </c>
      <c r="U51">
        <v>28.5</v>
      </c>
      <c r="V51">
        <v>29.2</v>
      </c>
      <c r="W51">
        <v>29.8</v>
      </c>
      <c r="X51">
        <v>30.4</v>
      </c>
      <c r="Y51">
        <v>30.9</v>
      </c>
      <c r="Z51">
        <v>31.4</v>
      </c>
      <c r="AA51">
        <v>31.9</v>
      </c>
      <c r="AB51">
        <v>32.4</v>
      </c>
      <c r="AC51">
        <v>32.799999999999997</v>
      </c>
      <c r="AD51">
        <v>33.200000000000003</v>
      </c>
      <c r="AE51">
        <v>33.6</v>
      </c>
      <c r="AF51">
        <v>34</v>
      </c>
      <c r="AG51">
        <v>34.299999999999997</v>
      </c>
    </row>
    <row r="52" spans="1:33" x14ac:dyDescent="0.3">
      <c r="A52" s="10" t="s">
        <v>5</v>
      </c>
      <c r="B52" t="s">
        <v>6</v>
      </c>
      <c r="C52" s="118">
        <f t="shared" si="14"/>
        <v>0</v>
      </c>
      <c r="D52" s="118">
        <f t="shared" si="13"/>
        <v>0.16200000000000001</v>
      </c>
      <c r="E52" s="118">
        <f t="shared" si="13"/>
        <v>1.08</v>
      </c>
      <c r="F52" s="118">
        <f t="shared" si="13"/>
        <v>2.7</v>
      </c>
      <c r="G52">
        <v>5.4</v>
      </c>
      <c r="H52">
        <v>7.4</v>
      </c>
      <c r="I52">
        <v>9.4</v>
      </c>
      <c r="J52">
        <v>11.6</v>
      </c>
      <c r="K52">
        <v>13.9</v>
      </c>
      <c r="L52">
        <v>16.100000000000001</v>
      </c>
      <c r="M52">
        <v>18.399999999999999</v>
      </c>
      <c r="N52">
        <v>20.6</v>
      </c>
      <c r="O52">
        <v>22.8</v>
      </c>
      <c r="P52">
        <v>25</v>
      </c>
      <c r="Q52">
        <v>27.1</v>
      </c>
      <c r="R52">
        <v>29.3</v>
      </c>
      <c r="S52">
        <v>31.4</v>
      </c>
      <c r="T52">
        <v>33.6</v>
      </c>
      <c r="U52">
        <v>35.799999999999997</v>
      </c>
      <c r="V52">
        <v>38</v>
      </c>
      <c r="W52">
        <v>40.299999999999997</v>
      </c>
      <c r="X52">
        <v>42.6</v>
      </c>
      <c r="Y52">
        <v>45</v>
      </c>
      <c r="Z52">
        <v>47.5</v>
      </c>
      <c r="AA52">
        <v>50</v>
      </c>
      <c r="AB52">
        <v>52.5</v>
      </c>
      <c r="AC52">
        <v>55.1</v>
      </c>
      <c r="AD52">
        <v>57.8</v>
      </c>
      <c r="AE52">
        <v>60.6</v>
      </c>
      <c r="AF52">
        <v>63.4</v>
      </c>
      <c r="AG52">
        <v>66.3</v>
      </c>
    </row>
    <row r="53" spans="1:33" x14ac:dyDescent="0.3">
      <c r="A53" s="10" t="s">
        <v>7</v>
      </c>
      <c r="B53" t="s">
        <v>8</v>
      </c>
      <c r="C53" s="118">
        <f>G53</f>
        <v>4000</v>
      </c>
      <c r="D53" s="118">
        <f>G53</f>
        <v>4000</v>
      </c>
      <c r="E53" s="118">
        <f>G53</f>
        <v>4000</v>
      </c>
      <c r="F53" s="118">
        <f>G53</f>
        <v>4000</v>
      </c>
      <c r="G53">
        <v>4000</v>
      </c>
      <c r="H53">
        <v>3887</v>
      </c>
      <c r="I53">
        <v>2879</v>
      </c>
      <c r="J53">
        <v>1892</v>
      </c>
      <c r="K53">
        <v>1319</v>
      </c>
      <c r="L53">
        <v>1007</v>
      </c>
      <c r="M53">
        <v>800</v>
      </c>
      <c r="N53">
        <v>656</v>
      </c>
      <c r="O53">
        <v>551</v>
      </c>
      <c r="P53">
        <v>472</v>
      </c>
      <c r="Q53">
        <v>410</v>
      </c>
      <c r="R53">
        <v>362</v>
      </c>
      <c r="S53">
        <v>322</v>
      </c>
      <c r="T53">
        <v>283</v>
      </c>
      <c r="U53">
        <v>249</v>
      </c>
      <c r="V53">
        <v>220</v>
      </c>
      <c r="W53">
        <v>196</v>
      </c>
      <c r="X53">
        <v>175</v>
      </c>
      <c r="Y53">
        <v>157</v>
      </c>
      <c r="Z53">
        <v>141</v>
      </c>
      <c r="AA53">
        <v>128</v>
      </c>
      <c r="AB53">
        <v>115</v>
      </c>
      <c r="AC53">
        <v>105</v>
      </c>
      <c r="AD53">
        <v>95</v>
      </c>
      <c r="AE53">
        <v>87</v>
      </c>
      <c r="AF53">
        <v>79</v>
      </c>
      <c r="AG53">
        <v>73</v>
      </c>
    </row>
    <row r="54" spans="1:33" x14ac:dyDescent="0.3">
      <c r="A54" s="10" t="s">
        <v>27</v>
      </c>
      <c r="B54" t="s">
        <v>31</v>
      </c>
      <c r="C54" s="118">
        <f t="shared" si="14"/>
        <v>0</v>
      </c>
      <c r="D54" s="118">
        <f t="shared" si="13"/>
        <v>0.27779999999999999</v>
      </c>
      <c r="E54" s="118">
        <f t="shared" si="13"/>
        <v>1.8520000000000001</v>
      </c>
      <c r="F54" s="118">
        <f t="shared" si="13"/>
        <v>4.63</v>
      </c>
      <c r="G54">
        <v>9.26</v>
      </c>
      <c r="H54">
        <v>16.79</v>
      </c>
      <c r="I54">
        <v>20</v>
      </c>
      <c r="J54">
        <v>20</v>
      </c>
      <c r="K54">
        <v>20</v>
      </c>
      <c r="L54">
        <v>20.63</v>
      </c>
      <c r="M54">
        <v>21.25</v>
      </c>
      <c r="N54">
        <v>21.88</v>
      </c>
      <c r="O54">
        <v>22.5</v>
      </c>
      <c r="P54">
        <v>23.13</v>
      </c>
      <c r="Q54">
        <v>23.75</v>
      </c>
      <c r="R54">
        <v>24.38</v>
      </c>
      <c r="S54">
        <v>25</v>
      </c>
      <c r="T54">
        <v>25</v>
      </c>
      <c r="U54">
        <v>25</v>
      </c>
      <c r="V54">
        <v>25</v>
      </c>
      <c r="W54">
        <v>25</v>
      </c>
      <c r="X54">
        <v>25</v>
      </c>
      <c r="Y54">
        <v>25</v>
      </c>
      <c r="Z54">
        <v>25</v>
      </c>
      <c r="AA54">
        <v>25</v>
      </c>
      <c r="AB54">
        <v>25</v>
      </c>
      <c r="AC54">
        <v>25</v>
      </c>
      <c r="AD54">
        <v>25</v>
      </c>
      <c r="AE54">
        <v>25</v>
      </c>
      <c r="AF54">
        <v>25</v>
      </c>
      <c r="AG54">
        <v>25</v>
      </c>
    </row>
    <row r="55" spans="1:33" x14ac:dyDescent="0.3">
      <c r="A55" s="10" t="s">
        <v>9</v>
      </c>
      <c r="B55" t="s">
        <v>10</v>
      </c>
      <c r="C55" s="118">
        <f t="shared" si="14"/>
        <v>0</v>
      </c>
      <c r="D55" s="118">
        <f t="shared" si="13"/>
        <v>1.3560000000000001</v>
      </c>
      <c r="E55" s="118">
        <f t="shared" si="13"/>
        <v>9.0400000000000009</v>
      </c>
      <c r="F55" s="118">
        <f t="shared" si="13"/>
        <v>22.6</v>
      </c>
      <c r="G55">
        <v>45.2</v>
      </c>
      <c r="H55">
        <v>102.8</v>
      </c>
      <c r="I55">
        <v>150.6</v>
      </c>
      <c r="J55">
        <v>177.6</v>
      </c>
      <c r="K55">
        <v>200.9</v>
      </c>
      <c r="L55">
        <v>227.8</v>
      </c>
      <c r="M55">
        <v>253.6</v>
      </c>
      <c r="N55">
        <v>278.60000000000002</v>
      </c>
      <c r="O55">
        <v>303</v>
      </c>
      <c r="P55">
        <v>327</v>
      </c>
      <c r="Q55">
        <v>350.7</v>
      </c>
      <c r="R55">
        <v>374.3</v>
      </c>
      <c r="S55">
        <v>397.8</v>
      </c>
      <c r="T55">
        <v>411.2</v>
      </c>
      <c r="U55">
        <v>424</v>
      </c>
      <c r="V55">
        <v>436.5</v>
      </c>
      <c r="W55">
        <v>448.8</v>
      </c>
      <c r="X55">
        <v>460.7</v>
      </c>
      <c r="Y55">
        <v>472.4</v>
      </c>
      <c r="Z55">
        <v>484</v>
      </c>
      <c r="AA55">
        <v>495.5</v>
      </c>
      <c r="AB55">
        <v>506.8</v>
      </c>
      <c r="AC55">
        <v>518</v>
      </c>
      <c r="AD55">
        <v>529.20000000000005</v>
      </c>
      <c r="AE55">
        <v>540.4</v>
      </c>
      <c r="AF55">
        <v>551.5</v>
      </c>
      <c r="AG55">
        <v>562.6</v>
      </c>
    </row>
    <row r="56" spans="1:33" x14ac:dyDescent="0.3">
      <c r="A56" s="10" t="s">
        <v>28</v>
      </c>
      <c r="B56" t="s">
        <v>32</v>
      </c>
      <c r="C56" s="118"/>
      <c r="D56" s="118"/>
      <c r="E56" s="118"/>
      <c r="F56" s="118"/>
      <c r="G56">
        <v>25.4</v>
      </c>
      <c r="H56">
        <v>18.600000000000001</v>
      </c>
      <c r="I56">
        <v>16.399999999999999</v>
      </c>
      <c r="J56">
        <v>16.2</v>
      </c>
      <c r="K56">
        <v>16.600000000000001</v>
      </c>
      <c r="L56">
        <v>17</v>
      </c>
      <c r="M56">
        <v>17.399999999999999</v>
      </c>
      <c r="N56">
        <v>17.899999999999999</v>
      </c>
      <c r="O56">
        <v>18.5</v>
      </c>
      <c r="P56">
        <v>19</v>
      </c>
      <c r="Q56">
        <v>19.5</v>
      </c>
      <c r="R56">
        <v>20.100000000000001</v>
      </c>
      <c r="S56">
        <v>20.6</v>
      </c>
      <c r="T56">
        <v>21.4</v>
      </c>
      <c r="U56">
        <v>22.2</v>
      </c>
      <c r="V56">
        <v>23.1</v>
      </c>
      <c r="W56">
        <v>23.9</v>
      </c>
      <c r="X56">
        <v>24.9</v>
      </c>
      <c r="Y56">
        <v>25.8</v>
      </c>
      <c r="Z56">
        <v>26.8</v>
      </c>
      <c r="AA56">
        <v>27.7</v>
      </c>
      <c r="AB56">
        <v>28.7</v>
      </c>
      <c r="AC56">
        <v>29.8</v>
      </c>
      <c r="AD56">
        <v>30.8</v>
      </c>
      <c r="AE56">
        <v>31.9</v>
      </c>
      <c r="AF56">
        <v>33.1</v>
      </c>
      <c r="AG56">
        <v>34.200000000000003</v>
      </c>
    </row>
    <row r="57" spans="1:33" x14ac:dyDescent="0.3">
      <c r="A57" s="10" t="s">
        <v>29</v>
      </c>
      <c r="B57" t="s">
        <v>33</v>
      </c>
      <c r="C57" s="118">
        <f t="shared" si="14"/>
        <v>0</v>
      </c>
      <c r="D57" s="118">
        <f t="shared" si="14"/>
        <v>9.2999999999999992E-3</v>
      </c>
      <c r="E57" s="118">
        <f t="shared" si="14"/>
        <v>6.2E-2</v>
      </c>
      <c r="F57" s="118">
        <f t="shared" si="14"/>
        <v>0.155</v>
      </c>
      <c r="G57">
        <v>0.31</v>
      </c>
      <c r="H57">
        <v>0.34</v>
      </c>
      <c r="I57">
        <v>0.38</v>
      </c>
      <c r="J57">
        <v>0.4</v>
      </c>
      <c r="K57">
        <v>0.4</v>
      </c>
      <c r="L57">
        <v>0.4</v>
      </c>
      <c r="M57">
        <v>0.39</v>
      </c>
      <c r="N57">
        <v>0.38</v>
      </c>
      <c r="O57">
        <v>0.37</v>
      </c>
      <c r="P57">
        <v>0.36</v>
      </c>
      <c r="Q57">
        <v>0.35</v>
      </c>
      <c r="R57">
        <v>0.34</v>
      </c>
      <c r="S57">
        <v>0.33</v>
      </c>
      <c r="T57">
        <v>0.32</v>
      </c>
      <c r="U57">
        <v>0.31</v>
      </c>
      <c r="V57">
        <v>0.3</v>
      </c>
      <c r="W57">
        <v>0.28999999999999998</v>
      </c>
      <c r="X57">
        <v>0.28000000000000003</v>
      </c>
      <c r="Y57">
        <v>0.27</v>
      </c>
      <c r="Z57">
        <v>0.27</v>
      </c>
      <c r="AA57">
        <v>0.26</v>
      </c>
      <c r="AB57">
        <v>0.25</v>
      </c>
      <c r="AC57">
        <v>0.25</v>
      </c>
      <c r="AD57">
        <v>0.24</v>
      </c>
      <c r="AE57">
        <v>0.23</v>
      </c>
      <c r="AF57">
        <v>0.23</v>
      </c>
      <c r="AG57">
        <v>0.22</v>
      </c>
    </row>
    <row r="58" spans="1:33" x14ac:dyDescent="0.3">
      <c r="A58" s="10" t="s">
        <v>30</v>
      </c>
      <c r="B58" t="s">
        <v>34</v>
      </c>
      <c r="C58" s="118">
        <f t="shared" si="14"/>
        <v>0</v>
      </c>
      <c r="D58" s="118">
        <f t="shared" si="14"/>
        <v>6.7799999999999985E-2</v>
      </c>
      <c r="E58" s="118">
        <f t="shared" si="14"/>
        <v>0.45199999999999996</v>
      </c>
      <c r="F58" s="118">
        <f t="shared" si="14"/>
        <v>1.1299999999999999</v>
      </c>
      <c r="G58">
        <v>2.2599999999999998</v>
      </c>
      <c r="H58">
        <v>4.1100000000000003</v>
      </c>
      <c r="I58">
        <v>6.09</v>
      </c>
      <c r="J58">
        <v>7.58</v>
      </c>
      <c r="K58">
        <v>8.5500000000000007</v>
      </c>
      <c r="L58">
        <v>9.19</v>
      </c>
      <c r="M58">
        <v>9.65</v>
      </c>
      <c r="N58">
        <v>9.98</v>
      </c>
      <c r="O58">
        <v>10.220000000000001</v>
      </c>
      <c r="P58">
        <v>10.41</v>
      </c>
      <c r="Q58">
        <v>10.55</v>
      </c>
      <c r="R58">
        <v>10.66</v>
      </c>
      <c r="S58">
        <v>10.75</v>
      </c>
      <c r="T58">
        <v>10.83</v>
      </c>
      <c r="U58">
        <v>10.88</v>
      </c>
      <c r="V58">
        <v>10.92</v>
      </c>
      <c r="W58">
        <v>10.95</v>
      </c>
      <c r="X58">
        <v>10.97</v>
      </c>
      <c r="Y58">
        <v>10.98</v>
      </c>
      <c r="Z58">
        <v>10.99</v>
      </c>
      <c r="AA58">
        <v>11</v>
      </c>
      <c r="AB58">
        <v>11</v>
      </c>
      <c r="AC58">
        <v>11</v>
      </c>
      <c r="AD58">
        <v>11</v>
      </c>
      <c r="AE58">
        <v>11.01</v>
      </c>
      <c r="AF58">
        <v>11.01</v>
      </c>
      <c r="AG58">
        <v>11.01</v>
      </c>
    </row>
    <row r="59" spans="1:33" x14ac:dyDescent="0.3">
      <c r="A59" s="12" t="s">
        <v>13</v>
      </c>
      <c r="B59" s="3" t="s">
        <v>10</v>
      </c>
      <c r="C59" s="119">
        <f t="shared" si="14"/>
        <v>0</v>
      </c>
      <c r="D59" s="119">
        <f t="shared" si="14"/>
        <v>1.3560000000000001</v>
      </c>
      <c r="E59" s="119">
        <f t="shared" si="14"/>
        <v>9.0400000000000009</v>
      </c>
      <c r="F59" s="119">
        <f t="shared" si="14"/>
        <v>22.6</v>
      </c>
      <c r="G59">
        <v>45.2</v>
      </c>
      <c r="H59">
        <v>102.8</v>
      </c>
      <c r="I59">
        <v>182.6</v>
      </c>
      <c r="J59">
        <v>265.39999999999998</v>
      </c>
      <c r="K59">
        <v>342.1</v>
      </c>
      <c r="L59">
        <v>413.8</v>
      </c>
      <c r="M59">
        <v>482.5</v>
      </c>
      <c r="N59">
        <v>548.9</v>
      </c>
      <c r="O59">
        <v>613.5</v>
      </c>
      <c r="P59">
        <v>676.6</v>
      </c>
      <c r="Q59">
        <v>738.7</v>
      </c>
      <c r="R59">
        <v>799.8</v>
      </c>
      <c r="S59">
        <v>860.3</v>
      </c>
      <c r="T59">
        <v>920.1</v>
      </c>
      <c r="U59">
        <v>979</v>
      </c>
      <c r="V59">
        <v>1037.0999999999999</v>
      </c>
      <c r="W59">
        <v>1094.5</v>
      </c>
      <c r="X59">
        <v>1151.4000000000001</v>
      </c>
      <c r="Y59">
        <v>1207.8</v>
      </c>
      <c r="Z59">
        <v>1263.8</v>
      </c>
      <c r="AA59">
        <v>1319.6</v>
      </c>
      <c r="AB59">
        <v>1375.1</v>
      </c>
      <c r="AC59">
        <v>1430.4</v>
      </c>
      <c r="AD59">
        <v>1485.6</v>
      </c>
      <c r="AE59">
        <v>1540.8</v>
      </c>
      <c r="AF59">
        <v>1595.9</v>
      </c>
      <c r="AG59">
        <v>1651</v>
      </c>
    </row>
    <row r="60" spans="1:33" x14ac:dyDescent="0.3">
      <c r="A60" s="20" t="s">
        <v>70</v>
      </c>
      <c r="B60" s="21" t="s">
        <v>14</v>
      </c>
      <c r="C60" s="120">
        <f t="shared" si="14"/>
        <v>0</v>
      </c>
      <c r="D60" s="120">
        <f t="shared" si="14"/>
        <v>0.13180877396026305</v>
      </c>
      <c r="E60" s="120">
        <f t="shared" si="14"/>
        <v>0.87872515973508714</v>
      </c>
      <c r="F60" s="120">
        <f t="shared" si="14"/>
        <v>2.1968128993377176</v>
      </c>
      <c r="G60" s="120">
        <f>$D39*(G52/100*1000)^$E39*(G51-0.3)^$F39</f>
        <v>4.3936257986754352</v>
      </c>
      <c r="H60" s="120">
        <f t="shared" ref="H60:I60" si="15">$D39*(H52/100*1000)^$E39*(H51-0.3)^$F39</f>
        <v>11.414376497383921</v>
      </c>
      <c r="I60" s="120">
        <f t="shared" si="15"/>
        <v>24.375134561488341</v>
      </c>
      <c r="J60" s="120">
        <f>$D39*(J52/100*1000)^$E39*(J51-0.3)^$F39</f>
        <v>45.957496639916926</v>
      </c>
      <c r="K60" s="120">
        <f t="shared" ref="K60:AG60" si="16">$D39*(K52/100*1000)^$E39*(K51-0.3)^$F39</f>
        <v>76.441486928794461</v>
      </c>
      <c r="L60" s="120">
        <f t="shared" si="16"/>
        <v>113.88718957610726</v>
      </c>
      <c r="M60" s="120">
        <f t="shared" si="16"/>
        <v>160.77640713593749</v>
      </c>
      <c r="N60" s="120">
        <f t="shared" si="16"/>
        <v>214.57021291262163</v>
      </c>
      <c r="O60" s="120">
        <f t="shared" si="16"/>
        <v>276.22872073469438</v>
      </c>
      <c r="P60" s="120">
        <f t="shared" si="16"/>
        <v>345.1283567553121</v>
      </c>
      <c r="Q60" s="120">
        <f t="shared" si="16"/>
        <v>421.11794881508541</v>
      </c>
      <c r="R60" s="120">
        <f t="shared" si="16"/>
        <v>506.09409174505015</v>
      </c>
      <c r="S60" s="120">
        <f t="shared" si="16"/>
        <v>595.09368443968242</v>
      </c>
      <c r="T60" s="120">
        <f t="shared" si="16"/>
        <v>697.11089000759307</v>
      </c>
      <c r="U60" s="120">
        <f t="shared" si="16"/>
        <v>806.28594651905007</v>
      </c>
      <c r="V60" s="120">
        <f t="shared" si="16"/>
        <v>925.37494081585123</v>
      </c>
      <c r="W60" s="120">
        <f t="shared" si="16"/>
        <v>1055.8197557759806</v>
      </c>
      <c r="X60" s="120">
        <f t="shared" si="16"/>
        <v>1196.7971468710352</v>
      </c>
      <c r="Y60" s="120">
        <f t="shared" si="16"/>
        <v>1349.5352172300006</v>
      </c>
      <c r="Z60" s="120">
        <f t="shared" si="16"/>
        <v>1519.2247650192405</v>
      </c>
      <c r="AA60" s="120">
        <f t="shared" si="16"/>
        <v>1700.9340523368419</v>
      </c>
      <c r="AB60" s="120">
        <f t="shared" si="16"/>
        <v>1894.9780534960194</v>
      </c>
      <c r="AC60" s="120">
        <f t="shared" si="16"/>
        <v>2101.8903716156606</v>
      </c>
      <c r="AD60" s="120">
        <f t="shared" si="16"/>
        <v>2328.8501588589288</v>
      </c>
      <c r="AE60" s="120">
        <f t="shared" si="16"/>
        <v>2577.3390884482583</v>
      </c>
      <c r="AF60" s="120">
        <f t="shared" si="16"/>
        <v>2840.5297230299188</v>
      </c>
      <c r="AG60" s="121">
        <f t="shared" si="16"/>
        <v>3117.7069434845657</v>
      </c>
    </row>
    <row r="61" spans="1:33" x14ac:dyDescent="0.3">
      <c r="A61" s="20" t="s">
        <v>71</v>
      </c>
      <c r="B61" s="21" t="s">
        <v>14</v>
      </c>
      <c r="C61" s="120">
        <f t="shared" si="14"/>
        <v>0</v>
      </c>
      <c r="D61" s="120">
        <f t="shared" si="14"/>
        <v>6.3927804679115741E-2</v>
      </c>
      <c r="E61" s="120">
        <f t="shared" si="14"/>
        <v>0.42618536452743827</v>
      </c>
      <c r="F61" s="120">
        <f t="shared" si="14"/>
        <v>1.0654634113185957</v>
      </c>
      <c r="G61" s="120">
        <f>$G39*(G52/100*1000)^$H39*(G51-0.3)^$I39</f>
        <v>2.1309268226371914</v>
      </c>
      <c r="H61" s="120">
        <f t="shared" ref="H61:AG61" si="17">$G39*(H52/100*1000)^$H39*(H51-0.3)^$I39</f>
        <v>4.2094962397430864</v>
      </c>
      <c r="I61" s="120">
        <f t="shared" si="17"/>
        <v>6.9078108682892827</v>
      </c>
      <c r="J61" s="120">
        <f t="shared" si="17"/>
        <v>10.902408702998798</v>
      </c>
      <c r="K61" s="120">
        <f t="shared" si="17"/>
        <v>16.525373040152676</v>
      </c>
      <c r="L61" s="120">
        <f t="shared" si="17"/>
        <v>23.384520956783931</v>
      </c>
      <c r="M61" s="120">
        <f t="shared" si="17"/>
        <v>32.420089369375503</v>
      </c>
      <c r="N61" s="120">
        <f t="shared" si="17"/>
        <v>42.820959241789204</v>
      </c>
      <c r="O61" s="120">
        <f t="shared" si="17"/>
        <v>55.218862713213497</v>
      </c>
      <c r="P61" s="120">
        <f t="shared" si="17"/>
        <v>69.851191557466123</v>
      </c>
      <c r="Q61" s="120">
        <f t="shared" si="17"/>
        <v>85.59556743807498</v>
      </c>
      <c r="R61" s="120">
        <f t="shared" si="17"/>
        <v>104.78725331505598</v>
      </c>
      <c r="S61" s="120">
        <f t="shared" si="17"/>
        <v>125.45941971798213</v>
      </c>
      <c r="T61" s="120">
        <f t="shared" si="17"/>
        <v>149.64831837368433</v>
      </c>
      <c r="U61" s="120">
        <f t="shared" si="17"/>
        <v>176.81918761999987</v>
      </c>
      <c r="V61" s="120">
        <f t="shared" si="17"/>
        <v>206.72923962203865</v>
      </c>
      <c r="W61" s="120">
        <f t="shared" si="17"/>
        <v>241.74317369870653</v>
      </c>
      <c r="X61" s="120">
        <f t="shared" si="17"/>
        <v>280.10310666368952</v>
      </c>
      <c r="Y61" s="120">
        <f t="shared" si="17"/>
        <v>324.70867485204377</v>
      </c>
      <c r="Z61" s="120">
        <f t="shared" si="17"/>
        <v>375.67764038727393</v>
      </c>
      <c r="AA61" s="120">
        <f t="shared" si="17"/>
        <v>431.23878637224328</v>
      </c>
      <c r="AB61" s="120">
        <f t="shared" si="17"/>
        <v>491.5188185543177</v>
      </c>
      <c r="AC61" s="120">
        <f t="shared" si="17"/>
        <v>560.75840840070293</v>
      </c>
      <c r="AD61" s="120">
        <f t="shared" si="17"/>
        <v>638.89501820560008</v>
      </c>
      <c r="AE61" s="120">
        <f t="shared" si="17"/>
        <v>726.8679206995281</v>
      </c>
      <c r="AF61" s="120">
        <f t="shared" si="17"/>
        <v>821.92287644075145</v>
      </c>
      <c r="AG61" s="121">
        <f t="shared" si="17"/>
        <v>930.17134853577375</v>
      </c>
    </row>
    <row r="62" spans="1:33" x14ac:dyDescent="0.3">
      <c r="A62" s="20" t="s">
        <v>72</v>
      </c>
      <c r="B62" s="21" t="s">
        <v>14</v>
      </c>
      <c r="C62" s="120">
        <f t="shared" si="14"/>
        <v>0</v>
      </c>
      <c r="D62" s="120">
        <f t="shared" si="14"/>
        <v>4.1781584112179318E-2</v>
      </c>
      <c r="E62" s="120">
        <f t="shared" si="14"/>
        <v>0.27854389408119545</v>
      </c>
      <c r="F62" s="120">
        <f t="shared" si="14"/>
        <v>0.69635973520298866</v>
      </c>
      <c r="G62" s="120">
        <f>$J39*(G52/100*1000)^$K39*(G51-0.3)^$L39</f>
        <v>1.3927194704059773</v>
      </c>
      <c r="H62" s="120">
        <f t="shared" ref="H62:AG62" si="18">$J39*(H52/100*1000)^$K39*(H51-0.3)^$L39</f>
        <v>3.0974789920362698</v>
      </c>
      <c r="I62" s="120">
        <f t="shared" si="18"/>
        <v>5.6780388051200159</v>
      </c>
      <c r="J62" s="120">
        <f t="shared" si="18"/>
        <v>9.6811931149349579</v>
      </c>
      <c r="K62" s="120">
        <f t="shared" si="18"/>
        <v>15.334397827134005</v>
      </c>
      <c r="L62" s="120">
        <f t="shared" si="18"/>
        <v>22.288377629467707</v>
      </c>
      <c r="M62" s="120">
        <f t="shared" si="18"/>
        <v>31.324101326305854</v>
      </c>
      <c r="N62" s="120">
        <f t="shared" si="18"/>
        <v>41.77551236195297</v>
      </c>
      <c r="O62" s="120">
        <f t="shared" si="18"/>
        <v>54.117926539970981</v>
      </c>
      <c r="P62" s="120">
        <f t="shared" si="18"/>
        <v>68.465563448128961</v>
      </c>
      <c r="Q62" s="120">
        <f t="shared" si="18"/>
        <v>84.111328345623733</v>
      </c>
      <c r="R62" s="120">
        <f t="shared" si="18"/>
        <v>102.6716787049521</v>
      </c>
      <c r="S62" s="120">
        <f t="shared" si="18"/>
        <v>122.53444239783369</v>
      </c>
      <c r="T62" s="120">
        <f t="shared" si="18"/>
        <v>145.68060552906471</v>
      </c>
      <c r="U62" s="120">
        <f t="shared" si="18"/>
        <v>171.32016338799465</v>
      </c>
      <c r="V62" s="120">
        <f t="shared" si="18"/>
        <v>199.52816066672082</v>
      </c>
      <c r="W62" s="120">
        <f t="shared" si="18"/>
        <v>231.88624886026213</v>
      </c>
      <c r="X62" s="120">
        <f t="shared" si="18"/>
        <v>267.24724397493998</v>
      </c>
      <c r="Y62" s="120">
        <f t="shared" si="18"/>
        <v>307.48340627695029</v>
      </c>
      <c r="Z62" s="120">
        <f t="shared" si="18"/>
        <v>353.10769389750624</v>
      </c>
      <c r="AA62" s="120">
        <f t="shared" si="18"/>
        <v>402.62709605143925</v>
      </c>
      <c r="AB62" s="120">
        <f t="shared" si="18"/>
        <v>456.15345406402383</v>
      </c>
      <c r="AC62" s="120">
        <f t="shared" si="18"/>
        <v>516.24227571884899</v>
      </c>
      <c r="AD62" s="120">
        <f t="shared" si="18"/>
        <v>583.50331986198341</v>
      </c>
      <c r="AE62" s="120">
        <f t="shared" si="18"/>
        <v>658.62875290428383</v>
      </c>
      <c r="AF62" s="120">
        <f t="shared" si="18"/>
        <v>739.36170886592822</v>
      </c>
      <c r="AG62" s="121">
        <f t="shared" si="18"/>
        <v>829.11901893032746</v>
      </c>
    </row>
    <row r="63" spans="1:33" x14ac:dyDescent="0.3">
      <c r="A63" s="20" t="s">
        <v>73</v>
      </c>
      <c r="B63" s="21" t="s">
        <v>14</v>
      </c>
      <c r="C63" s="120">
        <f t="shared" si="14"/>
        <v>0</v>
      </c>
      <c r="D63" s="120">
        <f t="shared" si="14"/>
        <v>0.1099157626963833</v>
      </c>
      <c r="E63" s="120">
        <f t="shared" si="14"/>
        <v>0.73277175130922201</v>
      </c>
      <c r="F63" s="120">
        <f t="shared" si="14"/>
        <v>1.831929378273055</v>
      </c>
      <c r="G63" s="120">
        <f>$D39*(G46/100*1000)^$E39*(G41-0.3)^$F39</f>
        <v>3.66385875654611</v>
      </c>
      <c r="H63" s="120">
        <f t="shared" ref="H63:AG63" si="19">$D39*(H46/100*1000)^$E39*(H41-0.3)^$F39</f>
        <v>9.4792647439288213</v>
      </c>
      <c r="I63" s="120">
        <f t="shared" si="19"/>
        <v>18.700538746908524</v>
      </c>
      <c r="J63" s="120">
        <f t="shared" si="19"/>
        <v>34.28580322580369</v>
      </c>
      <c r="K63" s="120">
        <f t="shared" si="19"/>
        <v>58.209133980999006</v>
      </c>
      <c r="L63" s="120">
        <f t="shared" si="19"/>
        <v>91.361595705802884</v>
      </c>
      <c r="M63" s="120">
        <f t="shared" si="19"/>
        <v>134.90637825425549</v>
      </c>
      <c r="N63" s="120">
        <f t="shared" si="19"/>
        <v>185.36185861782729</v>
      </c>
      <c r="O63" s="120">
        <f t="shared" si="19"/>
        <v>246.35444547056755</v>
      </c>
      <c r="P63" s="120">
        <f t="shared" si="19"/>
        <v>317.28433272980556</v>
      </c>
      <c r="Q63" s="120">
        <f t="shared" si="19"/>
        <v>399.29348290728763</v>
      </c>
      <c r="R63" s="120">
        <f t="shared" si="19"/>
        <v>493.25485095213611</v>
      </c>
      <c r="S63" s="120">
        <f t="shared" si="19"/>
        <v>595.09368443968242</v>
      </c>
      <c r="T63" s="120">
        <f t="shared" si="19"/>
        <v>697.11089000759307</v>
      </c>
      <c r="U63" s="120">
        <f t="shared" si="19"/>
        <v>806.28594651905007</v>
      </c>
      <c r="V63" s="120">
        <f t="shared" si="19"/>
        <v>925.37494081585123</v>
      </c>
      <c r="W63" s="120">
        <f t="shared" si="19"/>
        <v>1055.8197557759806</v>
      </c>
      <c r="X63" s="120">
        <f t="shared" si="19"/>
        <v>1196.7971468710352</v>
      </c>
      <c r="Y63" s="120">
        <f t="shared" si="19"/>
        <v>1349.5352172300006</v>
      </c>
      <c r="Z63" s="120">
        <f t="shared" si="19"/>
        <v>1519.2247650192405</v>
      </c>
      <c r="AA63" s="120">
        <f t="shared" si="19"/>
        <v>1700.9340523368419</v>
      </c>
      <c r="AB63" s="120">
        <f t="shared" si="19"/>
        <v>1894.9780534960194</v>
      </c>
      <c r="AC63" s="120">
        <f t="shared" si="19"/>
        <v>2101.8903716156606</v>
      </c>
      <c r="AD63" s="120">
        <f t="shared" si="19"/>
        <v>2328.8501588589288</v>
      </c>
      <c r="AE63" s="120">
        <f t="shared" si="19"/>
        <v>2577.3390884482583</v>
      </c>
      <c r="AF63" s="120">
        <f t="shared" si="19"/>
        <v>2840.5297230299188</v>
      </c>
      <c r="AG63" s="121">
        <f t="shared" si="19"/>
        <v>3117.7069434845657</v>
      </c>
    </row>
    <row r="64" spans="1:33" x14ac:dyDescent="0.3">
      <c r="A64" s="20" t="s">
        <v>74</v>
      </c>
      <c r="B64" s="21" t="s">
        <v>14</v>
      </c>
      <c r="C64" s="120">
        <f t="shared" si="14"/>
        <v>0</v>
      </c>
      <c r="D64" s="120">
        <f t="shared" si="14"/>
        <v>4.822148311211686E-2</v>
      </c>
      <c r="E64" s="120">
        <f t="shared" si="14"/>
        <v>0.32147655408077913</v>
      </c>
      <c r="F64" s="120">
        <f t="shared" si="14"/>
        <v>0.80369138520194772</v>
      </c>
      <c r="G64" s="120">
        <f>$G39*(G46/100*1000)^$H39*(G41-0.3)^$I39</f>
        <v>1.6073827704038954</v>
      </c>
      <c r="H64" s="120">
        <f t="shared" ref="H64:AG64" si="20">$G39*(H46/100*1000)^$H39*(H41-0.3)^$I39</f>
        <v>3.1549856195809389</v>
      </c>
      <c r="I64" s="120">
        <f t="shared" si="20"/>
        <v>4.6764052263208749</v>
      </c>
      <c r="J64" s="120">
        <f t="shared" si="20"/>
        <v>7.1578850020632929</v>
      </c>
      <c r="K64" s="120">
        <f t="shared" si="20"/>
        <v>11.144124443082998</v>
      </c>
      <c r="L64" s="120">
        <f t="shared" si="20"/>
        <v>17.043655096932223</v>
      </c>
      <c r="M64" s="120">
        <f t="shared" si="20"/>
        <v>24.983757104940672</v>
      </c>
      <c r="N64" s="120">
        <f t="shared" si="20"/>
        <v>34.495654317533422</v>
      </c>
      <c r="O64" s="120">
        <f t="shared" si="20"/>
        <v>46.709815661738226</v>
      </c>
      <c r="P64" s="120">
        <f t="shared" si="20"/>
        <v>61.300854832106118</v>
      </c>
      <c r="Q64" s="120">
        <f t="shared" si="20"/>
        <v>79.55403376448119</v>
      </c>
      <c r="R64" s="120">
        <f t="shared" si="20"/>
        <v>100.68977169654296</v>
      </c>
      <c r="S64" s="120">
        <f t="shared" si="20"/>
        <v>125.45941971798213</v>
      </c>
      <c r="T64" s="120">
        <f t="shared" si="20"/>
        <v>149.64831837368433</v>
      </c>
      <c r="U64" s="120">
        <f t="shared" si="20"/>
        <v>176.81918761999987</v>
      </c>
      <c r="V64" s="120">
        <f t="shared" si="20"/>
        <v>206.72923962203865</v>
      </c>
      <c r="W64" s="120">
        <f t="shared" si="20"/>
        <v>241.74317369870653</v>
      </c>
      <c r="X64" s="120">
        <f t="shared" si="20"/>
        <v>280.10310666368952</v>
      </c>
      <c r="Y64" s="120">
        <f t="shared" si="20"/>
        <v>324.70867485204377</v>
      </c>
      <c r="Z64" s="120">
        <f t="shared" si="20"/>
        <v>375.67764038727393</v>
      </c>
      <c r="AA64" s="120">
        <f t="shared" si="20"/>
        <v>431.23878637224328</v>
      </c>
      <c r="AB64" s="120">
        <f t="shared" si="20"/>
        <v>491.5188185543177</v>
      </c>
      <c r="AC64" s="120">
        <f t="shared" si="20"/>
        <v>560.75840840070293</v>
      </c>
      <c r="AD64" s="120">
        <f t="shared" si="20"/>
        <v>638.89501820560008</v>
      </c>
      <c r="AE64" s="120">
        <f t="shared" si="20"/>
        <v>726.8679206995281</v>
      </c>
      <c r="AF64" s="120">
        <f t="shared" si="20"/>
        <v>821.92287644075145</v>
      </c>
      <c r="AG64" s="121">
        <f t="shared" si="20"/>
        <v>930.17134853577375</v>
      </c>
    </row>
    <row r="65" spans="1:33" x14ac:dyDescent="0.3">
      <c r="A65" s="20" t="s">
        <v>75</v>
      </c>
      <c r="B65" s="21" t="s">
        <v>14</v>
      </c>
      <c r="C65" s="120">
        <f t="shared" si="14"/>
        <v>0</v>
      </c>
      <c r="D65" s="120">
        <f t="shared" si="14"/>
        <v>3.2557481204783557E-2</v>
      </c>
      <c r="E65" s="120">
        <f t="shared" si="14"/>
        <v>0.21704987469855708</v>
      </c>
      <c r="F65" s="120">
        <f t="shared" si="14"/>
        <v>0.54262468674639264</v>
      </c>
      <c r="G65" s="120">
        <f>$J39*(G46/100*1000)^$K39*(G41-0.3)^$L39</f>
        <v>1.0852493734927853</v>
      </c>
      <c r="H65" s="120">
        <f t="shared" ref="H65:AG65" si="21">$J39*(H46/100*1000)^$K39*(H41-0.3)^$L39</f>
        <v>2.4000020709406953</v>
      </c>
      <c r="I65" s="120">
        <f t="shared" si="21"/>
        <v>3.9997404388841233</v>
      </c>
      <c r="J65" s="120">
        <f t="shared" si="21"/>
        <v>6.6164115331897113</v>
      </c>
      <c r="K65" s="120">
        <f t="shared" si="21"/>
        <v>10.744597870620435</v>
      </c>
      <c r="L65" s="120">
        <f t="shared" si="21"/>
        <v>16.741421596454629</v>
      </c>
      <c r="M65" s="120">
        <f t="shared" si="21"/>
        <v>24.803297856475663</v>
      </c>
      <c r="N65" s="120">
        <f t="shared" si="21"/>
        <v>34.409966410200553</v>
      </c>
      <c r="O65" s="120">
        <f t="shared" si="21"/>
        <v>46.55194621364879</v>
      </c>
      <c r="P65" s="120">
        <f t="shared" si="21"/>
        <v>60.996053046334524</v>
      </c>
      <c r="Q65" s="120">
        <f t="shared" si="21"/>
        <v>78.654764922879437</v>
      </c>
      <c r="R65" s="120">
        <f t="shared" si="21"/>
        <v>99.111592166525185</v>
      </c>
      <c r="S65" s="120">
        <f t="shared" si="21"/>
        <v>122.53444239783369</v>
      </c>
      <c r="T65" s="120">
        <f t="shared" si="21"/>
        <v>145.68060552906471</v>
      </c>
      <c r="U65" s="120">
        <f t="shared" si="21"/>
        <v>171.32016338799465</v>
      </c>
      <c r="V65" s="120">
        <f t="shared" si="21"/>
        <v>199.52816066672082</v>
      </c>
      <c r="W65" s="120">
        <f t="shared" si="21"/>
        <v>231.88624886026213</v>
      </c>
      <c r="X65" s="120">
        <f t="shared" si="21"/>
        <v>267.24724397493998</v>
      </c>
      <c r="Y65" s="120">
        <f t="shared" si="21"/>
        <v>307.48340627695029</v>
      </c>
      <c r="Z65" s="120">
        <f t="shared" si="21"/>
        <v>353.10769389750624</v>
      </c>
      <c r="AA65" s="120">
        <f t="shared" si="21"/>
        <v>402.62709605143925</v>
      </c>
      <c r="AB65" s="120">
        <f t="shared" si="21"/>
        <v>456.15345406402383</v>
      </c>
      <c r="AC65" s="120">
        <f t="shared" si="21"/>
        <v>516.24227571884899</v>
      </c>
      <c r="AD65" s="120">
        <f t="shared" si="21"/>
        <v>583.50331986198341</v>
      </c>
      <c r="AE65" s="120">
        <f t="shared" si="21"/>
        <v>658.62875290428383</v>
      </c>
      <c r="AF65" s="120">
        <f t="shared" si="21"/>
        <v>739.36170886592822</v>
      </c>
      <c r="AG65" s="121">
        <f t="shared" si="21"/>
        <v>829.11901893032746</v>
      </c>
    </row>
    <row r="66" spans="1:33" x14ac:dyDescent="0.3">
      <c r="A66" s="20" t="s">
        <v>15</v>
      </c>
      <c r="B66" s="21" t="s">
        <v>16</v>
      </c>
      <c r="C66" s="120">
        <f>((C63+C64+C65)*0.5*44/12)*C47/1000</f>
        <v>0</v>
      </c>
      <c r="D66" s="120">
        <f t="shared" ref="D66:AG66" si="22">((D63+D64+D65)*0.5*44/12)*D47/1000</f>
        <v>0</v>
      </c>
      <c r="E66" s="120">
        <f t="shared" si="22"/>
        <v>0</v>
      </c>
      <c r="F66" s="120">
        <f t="shared" si="22"/>
        <v>0</v>
      </c>
      <c r="G66" s="120">
        <f t="shared" si="22"/>
        <v>0</v>
      </c>
      <c r="H66" s="120">
        <f t="shared" si="22"/>
        <v>0</v>
      </c>
      <c r="I66" s="120">
        <f t="shared" si="22"/>
        <v>42.059712818477074</v>
      </c>
      <c r="J66" s="120">
        <f t="shared" si="22"/>
        <v>74.188773997817862</v>
      </c>
      <c r="K66" s="120">
        <f t="shared" si="22"/>
        <v>71.514036028453503</v>
      </c>
      <c r="L66" s="120">
        <f t="shared" si="22"/>
        <v>59.19437604481675</v>
      </c>
      <c r="M66" s="120">
        <f t="shared" si="22"/>
        <v>56.88557743042692</v>
      </c>
      <c r="N66" s="120">
        <f t="shared" si="22"/>
        <v>54.074217274156034</v>
      </c>
      <c r="O66" s="120">
        <f t="shared" si="22"/>
        <v>52.300895931277005</v>
      </c>
      <c r="P66" s="120">
        <f t="shared" si="22"/>
        <v>49.965734349137307</v>
      </c>
      <c r="Q66" s="120">
        <f t="shared" si="22"/>
        <v>49.060200780329048</v>
      </c>
      <c r="R66" s="120">
        <f t="shared" si="22"/>
        <v>47.01231323829802</v>
      </c>
      <c r="S66" s="120">
        <f t="shared" si="22"/>
        <v>46.369815060552398</v>
      </c>
      <c r="T66" s="120">
        <f t="shared" si="22"/>
        <v>58.223135749406737</v>
      </c>
      <c r="U66" s="120">
        <f t="shared" si="22"/>
        <v>57.144052227588709</v>
      </c>
      <c r="V66" s="120">
        <f t="shared" si="22"/>
        <v>56.150497049911081</v>
      </c>
      <c r="W66" s="120">
        <f t="shared" si="22"/>
        <v>56.079803205614809</v>
      </c>
      <c r="X66" s="120">
        <f t="shared" si="22"/>
        <v>54.35926367238455</v>
      </c>
      <c r="Y66" s="120">
        <f t="shared" si="22"/>
        <v>54.497500704872351</v>
      </c>
      <c r="Z66" s="120">
        <f t="shared" si="22"/>
        <v>53.577574033412489</v>
      </c>
      <c r="AA66" s="120">
        <f t="shared" si="22"/>
        <v>51.118465351003913</v>
      </c>
      <c r="AB66" s="120">
        <f t="shared" si="22"/>
        <v>52.11525597876328</v>
      </c>
      <c r="AC66" s="120">
        <f t="shared" si="22"/>
        <v>52.451702419631019</v>
      </c>
      <c r="AD66" s="120">
        <f t="shared" si="22"/>
        <v>52.084977954922188</v>
      </c>
      <c r="AE66" s="120">
        <f t="shared" si="22"/>
        <v>50.856392279668228</v>
      </c>
      <c r="AF66" s="120">
        <f t="shared" si="22"/>
        <v>48.419957391702582</v>
      </c>
      <c r="AG66" s="121">
        <f t="shared" si="22"/>
        <v>53.646970420457329</v>
      </c>
    </row>
    <row r="67" spans="1:33" x14ac:dyDescent="0.3">
      <c r="A67" s="20" t="s">
        <v>17</v>
      </c>
      <c r="B67" s="21" t="s">
        <v>16</v>
      </c>
      <c r="C67" s="120">
        <f>C66</f>
        <v>0</v>
      </c>
      <c r="D67" s="120">
        <f>C67+D66</f>
        <v>0</v>
      </c>
      <c r="E67" s="120">
        <f t="shared" ref="E67" si="23">D67+E66</f>
        <v>0</v>
      </c>
      <c r="F67" s="120">
        <f t="shared" ref="F67" si="24">E67+F66</f>
        <v>0</v>
      </c>
      <c r="G67" s="120">
        <f t="shared" ref="G67" si="25">F67+G66</f>
        <v>0</v>
      </c>
      <c r="H67" s="120">
        <f t="shared" ref="H67" si="26">G67+H66</f>
        <v>0</v>
      </c>
      <c r="I67" s="120">
        <f t="shared" ref="I67" si="27">H67+I66</f>
        <v>42.059712818477074</v>
      </c>
      <c r="J67" s="120">
        <f t="shared" ref="J67" si="28">I67+J66</f>
        <v>116.24848681629493</v>
      </c>
      <c r="K67" s="120">
        <f t="shared" ref="K67" si="29">J67+K66</f>
        <v>187.76252284474845</v>
      </c>
      <c r="L67" s="120">
        <f t="shared" ref="L67" si="30">K67+L66</f>
        <v>246.9568988895652</v>
      </c>
      <c r="M67" s="120">
        <f t="shared" ref="M67" si="31">L67+M66</f>
        <v>303.8424763199921</v>
      </c>
      <c r="N67" s="120">
        <f t="shared" ref="N67" si="32">M67+N66</f>
        <v>357.91669359414811</v>
      </c>
      <c r="O67" s="120">
        <f t="shared" ref="O67" si="33">N67+O66</f>
        <v>410.21758952542513</v>
      </c>
      <c r="P67" s="120">
        <f t="shared" ref="P67" si="34">O67+P66</f>
        <v>460.18332387456246</v>
      </c>
      <c r="Q67" s="120">
        <f t="shared" ref="Q67" si="35">P67+Q66</f>
        <v>509.24352465489153</v>
      </c>
      <c r="R67" s="120">
        <f t="shared" ref="R67" si="36">Q67+R66</f>
        <v>556.25583789318955</v>
      </c>
      <c r="S67" s="120">
        <f t="shared" ref="S67" si="37">R67+S66</f>
        <v>602.62565295374191</v>
      </c>
      <c r="T67" s="120">
        <f t="shared" ref="T67" si="38">S67+T66</f>
        <v>660.84878870314867</v>
      </c>
      <c r="U67" s="120">
        <f t="shared" ref="U67" si="39">T67+U66</f>
        <v>717.99284093073743</v>
      </c>
      <c r="V67" s="120">
        <f t="shared" ref="V67" si="40">U67+V66</f>
        <v>774.14333798064854</v>
      </c>
      <c r="W67" s="120">
        <f t="shared" ref="W67" si="41">V67+W66</f>
        <v>830.22314118626332</v>
      </c>
      <c r="X67" s="120">
        <f t="shared" ref="X67" si="42">W67+X66</f>
        <v>884.58240485864792</v>
      </c>
      <c r="Y67" s="120">
        <f t="shared" ref="Y67" si="43">X67+Y66</f>
        <v>939.07990556352024</v>
      </c>
      <c r="Z67" s="120">
        <f t="shared" ref="Z67" si="44">Y67+Z66</f>
        <v>992.65747959693272</v>
      </c>
      <c r="AA67" s="120">
        <f t="shared" ref="AA67" si="45">Z67+AA66</f>
        <v>1043.7759449479365</v>
      </c>
      <c r="AB67" s="120">
        <f t="shared" ref="AB67" si="46">AA67+AB66</f>
        <v>1095.8912009266999</v>
      </c>
      <c r="AC67" s="120">
        <f t="shared" ref="AC67" si="47">AB67+AC66</f>
        <v>1148.3429033463308</v>
      </c>
      <c r="AD67" s="120">
        <f t="shared" ref="AD67" si="48">AC67+AD66</f>
        <v>1200.4278813012529</v>
      </c>
      <c r="AE67" s="120">
        <f t="shared" ref="AE67" si="49">AD67+AE66</f>
        <v>1251.2842735809211</v>
      </c>
      <c r="AF67" s="120">
        <f t="shared" ref="AF67" si="50">AE67+AF66</f>
        <v>1299.7042309726237</v>
      </c>
      <c r="AG67" s="121">
        <f t="shared" ref="AG67" si="51">AF67+AG66</f>
        <v>1353.3512013930811</v>
      </c>
    </row>
    <row r="68" spans="1:33" x14ac:dyDescent="0.3">
      <c r="A68" s="20" t="s">
        <v>294</v>
      </c>
      <c r="B68" s="21" t="s">
        <v>16</v>
      </c>
      <c r="C68" s="120">
        <f>((C60+C61+C62)*0.5*44/12)*(AVERAGE(C43,C53))/1000</f>
        <v>0</v>
      </c>
      <c r="D68" s="120">
        <f t="shared" ref="D68:AG68" si="52">((D60+D61+D62)*0.5*44/12)*(AVERAGE(D43,D53))/1000</f>
        <v>1.7417998601780929</v>
      </c>
      <c r="E68" s="120">
        <f t="shared" si="52"/>
        <v>11.611999067853953</v>
      </c>
      <c r="F68" s="120">
        <f t="shared" si="52"/>
        <v>29.029997669634877</v>
      </c>
      <c r="G68" s="120">
        <f t="shared" si="52"/>
        <v>58.059995339269754</v>
      </c>
      <c r="H68" s="120">
        <f t="shared" si="52"/>
        <v>133.41147264730571</v>
      </c>
      <c r="I68" s="120">
        <f t="shared" si="52"/>
        <v>223.4784310122694</v>
      </c>
      <c r="J68" s="120">
        <f t="shared" si="52"/>
        <v>282.16752801051587</v>
      </c>
      <c r="K68" s="120">
        <f t="shared" si="52"/>
        <v>310.13870190871097</v>
      </c>
      <c r="L68" s="120">
        <f t="shared" si="52"/>
        <v>332.31047694613943</v>
      </c>
      <c r="M68" s="120">
        <f t="shared" si="52"/>
        <v>364.07885943378926</v>
      </c>
      <c r="N68" s="120">
        <f t="shared" si="52"/>
        <v>391.60919003192015</v>
      </c>
      <c r="O68" s="120">
        <f t="shared" si="52"/>
        <v>419.17397027515568</v>
      </c>
      <c r="P68" s="120">
        <f t="shared" si="52"/>
        <v>445.81696722884988</v>
      </c>
      <c r="Q68" s="120">
        <f t="shared" si="52"/>
        <v>470.09963468576598</v>
      </c>
      <c r="R68" s="120">
        <f t="shared" si="52"/>
        <v>497.76269682810852</v>
      </c>
      <c r="S68" s="120">
        <f t="shared" si="52"/>
        <v>520.88758918020528</v>
      </c>
      <c r="T68" s="120">
        <f t="shared" si="52"/>
        <v>543.11268816243478</v>
      </c>
      <c r="U68" s="120">
        <f t="shared" si="52"/>
        <v>555.56717443489026</v>
      </c>
      <c r="V68" s="120">
        <f t="shared" si="52"/>
        <v>565.16695943714853</v>
      </c>
      <c r="W68" s="120">
        <f t="shared" si="52"/>
        <v>577.62197301783249</v>
      </c>
      <c r="X68" s="120">
        <f t="shared" si="52"/>
        <v>586.76028728720974</v>
      </c>
      <c r="Y68" s="120">
        <f t="shared" si="52"/>
        <v>597.65592439676686</v>
      </c>
      <c r="Z68" s="120">
        <f t="shared" si="52"/>
        <v>607.8993976867954</v>
      </c>
      <c r="AA68" s="120">
        <f t="shared" si="52"/>
        <v>620.39228403263837</v>
      </c>
      <c r="AB68" s="120">
        <f t="shared" si="52"/>
        <v>625.38307174515933</v>
      </c>
      <c r="AC68" s="120">
        <f t="shared" si="52"/>
        <v>638.16237943884403</v>
      </c>
      <c r="AD68" s="120">
        <f t="shared" si="52"/>
        <v>644.55160219216202</v>
      </c>
      <c r="AE68" s="120">
        <f t="shared" si="52"/>
        <v>657.50050018713921</v>
      </c>
      <c r="AF68" s="120">
        <f t="shared" si="52"/>
        <v>665.77441413591055</v>
      </c>
      <c r="AG68" s="121">
        <f t="shared" si="52"/>
        <v>675.05771112408809</v>
      </c>
    </row>
    <row r="69" spans="1:33" x14ac:dyDescent="0.3">
      <c r="A69" s="20" t="s">
        <v>293</v>
      </c>
      <c r="B69" s="21" t="s">
        <v>16</v>
      </c>
      <c r="C69" s="120">
        <f>((C60+C61+C62)*0.5*44/12)*C53/1000</f>
        <v>0</v>
      </c>
      <c r="D69" s="120">
        <f t="shared" ref="D69:AG69" si="53">((D60+D61+D62)*0.5*44/12)*D53/1000</f>
        <v>1.7417998601780929</v>
      </c>
      <c r="E69" s="120">
        <f t="shared" si="53"/>
        <v>11.611999067853953</v>
      </c>
      <c r="F69" s="120">
        <f t="shared" si="53"/>
        <v>29.029997669634877</v>
      </c>
      <c r="G69" s="120">
        <f t="shared" si="53"/>
        <v>58.059995339269754</v>
      </c>
      <c r="H69" s="120">
        <f t="shared" si="53"/>
        <v>133.41147264730571</v>
      </c>
      <c r="I69" s="120">
        <f t="shared" si="53"/>
        <v>195.08623495582887</v>
      </c>
      <c r="J69" s="120">
        <f t="shared" si="53"/>
        <v>230.80889018413143</v>
      </c>
      <c r="K69" s="120">
        <f t="shared" si="53"/>
        <v>261.89049156055682</v>
      </c>
      <c r="L69" s="120">
        <f t="shared" si="53"/>
        <v>294.57451609574156</v>
      </c>
      <c r="M69" s="120">
        <f t="shared" si="53"/>
        <v>329.29687681970768</v>
      </c>
      <c r="N69" s="120">
        <f t="shared" si="53"/>
        <v>359.79779924501349</v>
      </c>
      <c r="O69" s="120">
        <f t="shared" si="53"/>
        <v>389.48542600608897</v>
      </c>
      <c r="P69" s="120">
        <f t="shared" si="53"/>
        <v>418.34117004377168</v>
      </c>
      <c r="Q69" s="120">
        <f t="shared" si="53"/>
        <v>444.10334152341943</v>
      </c>
      <c r="R69" s="120">
        <f t="shared" si="53"/>
        <v>473.56135677207698</v>
      </c>
      <c r="S69" s="120">
        <f t="shared" si="53"/>
        <v>497.7026816499291</v>
      </c>
      <c r="T69" s="120">
        <f t="shared" si="53"/>
        <v>514.9108567838158</v>
      </c>
      <c r="U69" s="120">
        <f t="shared" si="53"/>
        <v>526.99514832109583</v>
      </c>
      <c r="V69" s="120">
        <f t="shared" si="53"/>
        <v>537.09171091219298</v>
      </c>
      <c r="W69" s="120">
        <f t="shared" si="53"/>
        <v>549.58207141502521</v>
      </c>
      <c r="X69" s="120">
        <f t="shared" si="53"/>
        <v>559.58065545101738</v>
      </c>
      <c r="Y69" s="120">
        <f t="shared" si="53"/>
        <v>570.40717404433065</v>
      </c>
      <c r="Z69" s="120">
        <f t="shared" si="53"/>
        <v>581.11061067008927</v>
      </c>
      <c r="AA69" s="120">
        <f t="shared" si="53"/>
        <v>594.83305135713647</v>
      </c>
      <c r="AB69" s="120">
        <f t="shared" si="53"/>
        <v>599.32544375577766</v>
      </c>
      <c r="AC69" s="120">
        <f t="shared" si="53"/>
        <v>611.93652822902845</v>
      </c>
      <c r="AD69" s="120">
        <f t="shared" si="53"/>
        <v>618.50911321470096</v>
      </c>
      <c r="AE69" s="120">
        <f t="shared" si="53"/>
        <v>632.07230404730512</v>
      </c>
      <c r="AF69" s="120">
        <f t="shared" si="53"/>
        <v>637.52943899075069</v>
      </c>
      <c r="AG69" s="121">
        <f t="shared" si="53"/>
        <v>652.70480678223089</v>
      </c>
    </row>
    <row r="70" spans="1:33" x14ac:dyDescent="0.3">
      <c r="A70" s="22" t="s">
        <v>18</v>
      </c>
      <c r="B70" s="23" t="s">
        <v>16</v>
      </c>
      <c r="C70" s="122">
        <f>C67+C69</f>
        <v>0</v>
      </c>
      <c r="D70" s="122">
        <f t="shared" ref="D70" si="54">D67+D69</f>
        <v>1.7417998601780929</v>
      </c>
      <c r="E70" s="122">
        <f t="shared" ref="E70" si="55">E67+E69</f>
        <v>11.611999067853953</v>
      </c>
      <c r="F70" s="122">
        <f t="shared" ref="F70" si="56">F67+F69</f>
        <v>29.029997669634877</v>
      </c>
      <c r="G70" s="122">
        <f t="shared" ref="G70" si="57">G67+G69</f>
        <v>58.059995339269754</v>
      </c>
      <c r="H70" s="122">
        <f t="shared" ref="H70" si="58">H67+H69</f>
        <v>133.41147264730571</v>
      </c>
      <c r="I70" s="122">
        <f t="shared" ref="I70" si="59">I67+I69</f>
        <v>237.14594777430594</v>
      </c>
      <c r="J70" s="122">
        <f t="shared" ref="J70" si="60">J67+J69</f>
        <v>347.05737700042636</v>
      </c>
      <c r="K70" s="122">
        <f t="shared" ref="K70" si="61">K67+K69</f>
        <v>449.65301440530527</v>
      </c>
      <c r="L70" s="122">
        <f t="shared" ref="L70" si="62">L67+L69</f>
        <v>541.53141498530681</v>
      </c>
      <c r="M70" s="122">
        <f t="shared" ref="M70" si="63">M67+M69</f>
        <v>633.13935313969978</v>
      </c>
      <c r="N70" s="122">
        <f t="shared" ref="N70" si="64">N67+N69</f>
        <v>717.71449283916161</v>
      </c>
      <c r="O70" s="122">
        <f t="shared" ref="O70" si="65">O67+O69</f>
        <v>799.7030155315141</v>
      </c>
      <c r="P70" s="122">
        <f t="shared" ref="P70" si="66">P67+P69</f>
        <v>878.5244939183342</v>
      </c>
      <c r="Q70" s="122">
        <f t="shared" ref="Q70" si="67">Q67+Q69</f>
        <v>953.34686617831096</v>
      </c>
      <c r="R70" s="122">
        <f t="shared" ref="R70" si="68">R67+R69</f>
        <v>1029.8171946652665</v>
      </c>
      <c r="S70" s="122">
        <f t="shared" ref="S70" si="69">S67+S69</f>
        <v>1100.328334603671</v>
      </c>
      <c r="T70" s="122">
        <f t="shared" ref="T70" si="70">T67+T69</f>
        <v>1175.7596454869645</v>
      </c>
      <c r="U70" s="122">
        <f t="shared" ref="U70" si="71">U67+U69</f>
        <v>1244.9879892518334</v>
      </c>
      <c r="V70" s="122">
        <f t="shared" ref="V70" si="72">V67+V69</f>
        <v>1311.2350488928414</v>
      </c>
      <c r="W70" s="122">
        <f t="shared" ref="W70" si="73">W67+W69</f>
        <v>1379.8052126012885</v>
      </c>
      <c r="X70" s="122">
        <f t="shared" ref="X70" si="74">X67+X69</f>
        <v>1444.1630603096653</v>
      </c>
      <c r="Y70" s="122">
        <f t="shared" ref="Y70" si="75">Y67+Y69</f>
        <v>1509.4870796078508</v>
      </c>
      <c r="Z70" s="122">
        <f t="shared" ref="Z70" si="76">Z67+Z69</f>
        <v>1573.768090267022</v>
      </c>
      <c r="AA70" s="122">
        <f t="shared" ref="AA70" si="77">AA67+AA69</f>
        <v>1638.6089963050731</v>
      </c>
      <c r="AB70" s="122">
        <f t="shared" ref="AB70" si="78">AB67+AB69</f>
        <v>1695.2166446824776</v>
      </c>
      <c r="AC70" s="122">
        <f t="shared" ref="AC70" si="79">AC67+AC69</f>
        <v>1760.2794315753592</v>
      </c>
      <c r="AD70" s="122">
        <f t="shared" ref="AD70" si="80">AD67+AD69</f>
        <v>1818.9369945159538</v>
      </c>
      <c r="AE70" s="122">
        <f t="shared" ref="AE70" si="81">AE67+AE69</f>
        <v>1883.3565776282262</v>
      </c>
      <c r="AF70" s="122">
        <f>AF67+AF69</f>
        <v>1937.2336699633743</v>
      </c>
      <c r="AG70" s="123">
        <f t="shared" ref="AG70" si="82">AG67+AG69</f>
        <v>2006.0560081753119</v>
      </c>
    </row>
    <row r="71" spans="1:33" x14ac:dyDescent="0.3">
      <c r="A71" s="21"/>
      <c r="B71" s="21"/>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row>
    <row r="72" spans="1:33" x14ac:dyDescent="0.3">
      <c r="A72" s="175" t="s">
        <v>218</v>
      </c>
      <c r="B72" s="6" t="s">
        <v>59</v>
      </c>
      <c r="C72" s="6" t="s">
        <v>60</v>
      </c>
      <c r="D72" s="6" t="s">
        <v>61</v>
      </c>
      <c r="E72" s="6" t="s">
        <v>62</v>
      </c>
      <c r="F72" s="6" t="s">
        <v>63</v>
      </c>
      <c r="G72" s="6" t="s">
        <v>64</v>
      </c>
      <c r="H72" s="6" t="s">
        <v>65</v>
      </c>
      <c r="I72" s="6" t="s">
        <v>66</v>
      </c>
      <c r="J72" s="6" t="s">
        <v>67</v>
      </c>
      <c r="K72" s="6" t="s">
        <v>68</v>
      </c>
      <c r="L72" s="6" t="s">
        <v>69</v>
      </c>
    </row>
    <row r="73" spans="1:33" x14ac:dyDescent="0.3">
      <c r="A73" s="15"/>
      <c r="B73" s="16"/>
      <c r="C73" s="17" t="s">
        <v>46</v>
      </c>
      <c r="D73" s="16">
        <f>INDEX(Lister!$A$17:$J$29,MATCH('Data tilvækstoversigt'!$C73,Lister!$A$17:$A$29,0),2)</f>
        <v>3.7871999999999998E-4</v>
      </c>
      <c r="E73" s="16">
        <f>INDEX(Lister!$A$17:$J$29,MATCH('Data tilvækstoversigt'!$C73,Lister!$A$17:$A$29,0),3)</f>
        <v>1.8694</v>
      </c>
      <c r="F73" s="16">
        <f>INDEX(Lister!$A$17:$J$29,MATCH('Data tilvækstoversigt'!$C73,Lister!$A$17:$A$29,0),4)</f>
        <v>1.0714999999999999</v>
      </c>
      <c r="G73" s="16">
        <f>INDEX(Lister!$A$17:$J$29,MATCH('Data tilvækstoversigt'!$C73,Lister!$A$17:$A$29,0),5)</f>
        <v>6.7440000000000005E-5</v>
      </c>
      <c r="H73" s="16">
        <f>INDEX(Lister!$A$17:$J$29,MATCH('Data tilvækstoversigt'!$C73,Lister!$A$17:$A$29,0),6)</f>
        <v>2.9018000000000002</v>
      </c>
      <c r="I73" s="16">
        <f>INDEX(Lister!$A$17:$J$29,MATCH('Data tilvækstoversigt'!$C73,Lister!$A$17:$A$29,0),7)</f>
        <v>-0.68418999999999996</v>
      </c>
      <c r="J73" s="16">
        <f>INDEX(Lister!$A$17:$J$29,MATCH('Data tilvækstoversigt'!$C73,Lister!$A$17:$A$29,0),8)</f>
        <v>5.223E-5</v>
      </c>
      <c r="K73" s="16">
        <f>INDEX(Lister!$A$17:$J$29,MATCH('Data tilvækstoversigt'!$C73,Lister!$A$17:$A$29,0),9)</f>
        <v>2.5672999999999999</v>
      </c>
      <c r="L73" s="16">
        <f>INDEX(Lister!$A$17:$J$29,MATCH('Data tilvækstoversigt'!$C73,Lister!$A$17:$A$29,0),10)</f>
        <v>-2.8060999999999999E-2</v>
      </c>
    </row>
    <row r="74" spans="1:33" x14ac:dyDescent="0.3">
      <c r="A74" s="18" t="s">
        <v>1</v>
      </c>
      <c r="B74" s="19" t="s">
        <v>2</v>
      </c>
      <c r="C74" s="19">
        <v>1</v>
      </c>
      <c r="D74" s="19">
        <v>5</v>
      </c>
      <c r="E74" s="19">
        <v>10</v>
      </c>
      <c r="F74" s="19">
        <v>15</v>
      </c>
      <c r="G74" s="19">
        <v>20</v>
      </c>
      <c r="H74" s="19">
        <v>25</v>
      </c>
      <c r="I74" s="19">
        <v>30</v>
      </c>
      <c r="J74" s="19">
        <v>35</v>
      </c>
      <c r="K74" s="19">
        <v>40</v>
      </c>
      <c r="L74" s="19">
        <v>45</v>
      </c>
      <c r="M74" s="19">
        <v>50</v>
      </c>
      <c r="N74" s="19">
        <v>55</v>
      </c>
      <c r="O74" s="19">
        <v>60</v>
      </c>
      <c r="P74" s="19">
        <v>65</v>
      </c>
      <c r="Q74" s="19">
        <v>70</v>
      </c>
      <c r="R74" s="19">
        <v>75</v>
      </c>
      <c r="S74" s="19">
        <v>80</v>
      </c>
      <c r="T74" s="19">
        <v>85</v>
      </c>
      <c r="U74" s="19">
        <v>90</v>
      </c>
      <c r="V74" s="19">
        <v>95</v>
      </c>
      <c r="W74" s="19">
        <v>100</v>
      </c>
      <c r="X74" s="19">
        <v>105</v>
      </c>
      <c r="Y74" s="19">
        <v>110</v>
      </c>
      <c r="Z74" s="19">
        <v>115</v>
      </c>
      <c r="AA74" s="19">
        <v>120</v>
      </c>
      <c r="AB74" s="19">
        <v>125</v>
      </c>
      <c r="AC74" s="19">
        <v>130</v>
      </c>
      <c r="AD74" s="19">
        <v>135</v>
      </c>
      <c r="AE74" s="19">
        <v>140</v>
      </c>
      <c r="AF74" s="19">
        <v>145</v>
      </c>
      <c r="AG74" s="2">
        <v>150</v>
      </c>
    </row>
    <row r="75" spans="1:33" x14ac:dyDescent="0.3">
      <c r="A75" s="7" t="s">
        <v>19</v>
      </c>
      <c r="B75" s="8" t="s">
        <v>4</v>
      </c>
      <c r="C75" s="117">
        <f>C$2*$G75</f>
        <v>0</v>
      </c>
      <c r="D75" s="117">
        <f t="shared" ref="D75:F89" si="83">D$2*$G75</f>
        <v>0.14099999999999999</v>
      </c>
      <c r="E75" s="117">
        <f t="shared" si="83"/>
        <v>0.94000000000000006</v>
      </c>
      <c r="F75" s="117">
        <f t="shared" si="83"/>
        <v>2.35</v>
      </c>
      <c r="G75">
        <v>4.7</v>
      </c>
      <c r="H75">
        <v>6.5</v>
      </c>
      <c r="I75">
        <v>8.5</v>
      </c>
      <c r="J75">
        <v>10.8</v>
      </c>
      <c r="K75">
        <v>13.1</v>
      </c>
      <c r="L75">
        <v>15.2</v>
      </c>
      <c r="M75">
        <v>17</v>
      </c>
      <c r="N75">
        <v>18.600000000000001</v>
      </c>
      <c r="O75">
        <v>20</v>
      </c>
      <c r="P75">
        <v>21.3</v>
      </c>
      <c r="Q75">
        <v>22.4</v>
      </c>
      <c r="R75">
        <v>23.5</v>
      </c>
      <c r="S75">
        <v>24.4</v>
      </c>
      <c r="T75">
        <v>25.2</v>
      </c>
      <c r="U75">
        <v>26</v>
      </c>
      <c r="V75">
        <v>26.7</v>
      </c>
      <c r="W75">
        <v>27.4</v>
      </c>
      <c r="X75">
        <v>28</v>
      </c>
      <c r="Y75">
        <v>28.6</v>
      </c>
      <c r="Z75">
        <v>29.2</v>
      </c>
      <c r="AA75">
        <v>29.7</v>
      </c>
      <c r="AB75">
        <v>30.2</v>
      </c>
      <c r="AC75">
        <v>30.6</v>
      </c>
      <c r="AD75">
        <v>31.1</v>
      </c>
      <c r="AE75">
        <v>31.5</v>
      </c>
      <c r="AF75">
        <v>31.9</v>
      </c>
      <c r="AG75">
        <v>32.299999999999997</v>
      </c>
    </row>
    <row r="76" spans="1:33" x14ac:dyDescent="0.3">
      <c r="A76" s="10" t="s">
        <v>20</v>
      </c>
      <c r="B76" t="s">
        <v>6</v>
      </c>
      <c r="C76" s="118">
        <f t="shared" ref="C76:F99" si="84">C$2*$G76</f>
        <v>0</v>
      </c>
      <c r="D76" s="118">
        <f t="shared" si="83"/>
        <v>0.126</v>
      </c>
      <c r="E76" s="118">
        <f t="shared" si="83"/>
        <v>0.84000000000000008</v>
      </c>
      <c r="F76" s="118">
        <f t="shared" si="83"/>
        <v>2.1</v>
      </c>
      <c r="G76">
        <v>4.2</v>
      </c>
      <c r="H76">
        <v>6.1</v>
      </c>
      <c r="I76">
        <v>7.8</v>
      </c>
      <c r="J76">
        <v>9.3000000000000007</v>
      </c>
      <c r="K76">
        <v>11.4</v>
      </c>
      <c r="L76">
        <v>13.6</v>
      </c>
      <c r="M76">
        <v>15.6</v>
      </c>
      <c r="N76">
        <v>17.7</v>
      </c>
      <c r="O76">
        <v>19.7</v>
      </c>
      <c r="P76">
        <v>21.7</v>
      </c>
      <c r="Q76">
        <v>23.7</v>
      </c>
      <c r="R76">
        <v>25.7</v>
      </c>
      <c r="S76">
        <v>27.6</v>
      </c>
      <c r="T76">
        <v>29.5</v>
      </c>
      <c r="U76">
        <v>31.4</v>
      </c>
      <c r="V76">
        <v>33.4</v>
      </c>
      <c r="W76">
        <v>35.4</v>
      </c>
      <c r="X76">
        <v>37.5</v>
      </c>
      <c r="Y76">
        <v>39.6</v>
      </c>
      <c r="Z76">
        <v>41.7</v>
      </c>
      <c r="AA76">
        <v>43.9</v>
      </c>
      <c r="AB76">
        <v>46.1</v>
      </c>
      <c r="AC76">
        <v>48.4</v>
      </c>
      <c r="AD76">
        <v>50.7</v>
      </c>
      <c r="AE76">
        <v>53.1</v>
      </c>
      <c r="AF76">
        <v>55.5</v>
      </c>
      <c r="AG76">
        <v>58</v>
      </c>
    </row>
    <row r="77" spans="1:33" x14ac:dyDescent="0.3">
      <c r="A77" s="10" t="s">
        <v>21</v>
      </c>
      <c r="B77" t="s">
        <v>8</v>
      </c>
      <c r="C77" s="118">
        <f>G77</f>
        <v>4000</v>
      </c>
      <c r="D77" s="118">
        <f>G77</f>
        <v>4000</v>
      </c>
      <c r="E77" s="118">
        <f>G77</f>
        <v>4000</v>
      </c>
      <c r="F77" s="118">
        <f>G77</f>
        <v>4000</v>
      </c>
      <c r="G77">
        <v>4000</v>
      </c>
      <c r="H77">
        <v>3919</v>
      </c>
      <c r="I77">
        <v>3808</v>
      </c>
      <c r="J77">
        <v>3618</v>
      </c>
      <c r="K77">
        <v>2321</v>
      </c>
      <c r="L77">
        <v>1582</v>
      </c>
      <c r="M77">
        <v>1200</v>
      </c>
      <c r="N77">
        <v>951</v>
      </c>
      <c r="O77">
        <v>780</v>
      </c>
      <c r="P77">
        <v>656</v>
      </c>
      <c r="Q77">
        <v>564</v>
      </c>
      <c r="R77">
        <v>493</v>
      </c>
      <c r="S77">
        <v>436</v>
      </c>
      <c r="T77">
        <v>391</v>
      </c>
      <c r="U77">
        <v>343</v>
      </c>
      <c r="V77">
        <v>302</v>
      </c>
      <c r="W77">
        <v>268</v>
      </c>
      <c r="X77">
        <v>238</v>
      </c>
      <c r="Y77">
        <v>213</v>
      </c>
      <c r="Z77">
        <v>191</v>
      </c>
      <c r="AA77">
        <v>172</v>
      </c>
      <c r="AB77">
        <v>156</v>
      </c>
      <c r="AC77">
        <v>141</v>
      </c>
      <c r="AD77">
        <v>128</v>
      </c>
      <c r="AE77">
        <v>117</v>
      </c>
      <c r="AF77">
        <v>107</v>
      </c>
      <c r="AG77">
        <v>98</v>
      </c>
    </row>
    <row r="78" spans="1:33" x14ac:dyDescent="0.3">
      <c r="A78" s="10" t="s">
        <v>22</v>
      </c>
      <c r="B78" t="s">
        <v>31</v>
      </c>
      <c r="C78" s="118">
        <f t="shared" si="84"/>
        <v>0</v>
      </c>
      <c r="D78" s="118">
        <f t="shared" si="83"/>
        <v>0.16889999999999999</v>
      </c>
      <c r="E78" s="118">
        <f t="shared" si="83"/>
        <v>1.1260000000000001</v>
      </c>
      <c r="F78" s="118">
        <f t="shared" si="83"/>
        <v>2.8149999999999999</v>
      </c>
      <c r="G78">
        <v>5.63</v>
      </c>
      <c r="H78">
        <v>11.43</v>
      </c>
      <c r="I78">
        <v>18.14</v>
      </c>
      <c r="J78">
        <v>24.65</v>
      </c>
      <c r="K78">
        <v>23.62</v>
      </c>
      <c r="L78">
        <v>22.84</v>
      </c>
      <c r="M78">
        <v>23.07</v>
      </c>
      <c r="N78">
        <v>23.43</v>
      </c>
      <c r="O78">
        <v>23.86</v>
      </c>
      <c r="P78">
        <v>24.37</v>
      </c>
      <c r="Q78">
        <v>24.91</v>
      </c>
      <c r="R78">
        <v>25.5</v>
      </c>
      <c r="S78">
        <v>26.1</v>
      </c>
      <c r="T78">
        <v>26.73</v>
      </c>
      <c r="U78">
        <v>26.61</v>
      </c>
      <c r="V78">
        <v>26.5</v>
      </c>
      <c r="W78">
        <v>26.4</v>
      </c>
      <c r="X78">
        <v>26.31</v>
      </c>
      <c r="Y78">
        <v>26.24</v>
      </c>
      <c r="Z78">
        <v>26.17</v>
      </c>
      <c r="AA78">
        <v>26.11</v>
      </c>
      <c r="AB78">
        <v>26.05</v>
      </c>
      <c r="AC78">
        <v>26</v>
      </c>
      <c r="AD78">
        <v>25.95</v>
      </c>
      <c r="AE78">
        <v>25.9</v>
      </c>
      <c r="AF78">
        <v>25.86</v>
      </c>
      <c r="AG78">
        <v>25.82</v>
      </c>
    </row>
    <row r="79" spans="1:33" x14ac:dyDescent="0.3">
      <c r="A79" s="10" t="s">
        <v>23</v>
      </c>
      <c r="B79" t="s">
        <v>10</v>
      </c>
      <c r="C79" s="118">
        <f t="shared" si="84"/>
        <v>0</v>
      </c>
      <c r="D79" s="118">
        <f t="shared" si="83"/>
        <v>0.68699999999999994</v>
      </c>
      <c r="E79" s="118">
        <f t="shared" si="83"/>
        <v>4.58</v>
      </c>
      <c r="F79" s="118">
        <f t="shared" si="83"/>
        <v>11.45</v>
      </c>
      <c r="G79">
        <v>22.9</v>
      </c>
      <c r="H79">
        <v>57.1</v>
      </c>
      <c r="I79">
        <v>110.3</v>
      </c>
      <c r="J79">
        <v>178.4</v>
      </c>
      <c r="K79">
        <v>198.1</v>
      </c>
      <c r="L79">
        <v>215.4</v>
      </c>
      <c r="M79">
        <v>238.8</v>
      </c>
      <c r="N79">
        <v>262</v>
      </c>
      <c r="O79">
        <v>284.89999999999998</v>
      </c>
      <c r="P79">
        <v>307.89999999999998</v>
      </c>
      <c r="Q79">
        <v>330.8</v>
      </c>
      <c r="R79">
        <v>353.8</v>
      </c>
      <c r="S79">
        <v>377</v>
      </c>
      <c r="T79">
        <v>400.2</v>
      </c>
      <c r="U79">
        <v>411.9</v>
      </c>
      <c r="V79">
        <v>423.2</v>
      </c>
      <c r="W79">
        <v>434.2</v>
      </c>
      <c r="X79">
        <v>445</v>
      </c>
      <c r="Y79">
        <v>455.5</v>
      </c>
      <c r="Z79">
        <v>465.9</v>
      </c>
      <c r="AA79">
        <v>476.1</v>
      </c>
      <c r="AB79">
        <v>486.2</v>
      </c>
      <c r="AC79">
        <v>496.2</v>
      </c>
      <c r="AD79">
        <v>506.1</v>
      </c>
      <c r="AE79">
        <v>516</v>
      </c>
      <c r="AF79">
        <v>525.79999999999995</v>
      </c>
      <c r="AG79">
        <v>535.6</v>
      </c>
    </row>
    <row r="80" spans="1:33" x14ac:dyDescent="0.3">
      <c r="A80" s="10" t="s">
        <v>11</v>
      </c>
      <c r="B80" t="s">
        <v>6</v>
      </c>
      <c r="C80" s="118">
        <f t="shared" si="84"/>
        <v>0</v>
      </c>
      <c r="D80" s="118">
        <f t="shared" si="83"/>
        <v>0.11399999999999999</v>
      </c>
      <c r="E80" s="118">
        <f t="shared" si="83"/>
        <v>0.76</v>
      </c>
      <c r="F80" s="118">
        <f t="shared" si="83"/>
        <v>1.9</v>
      </c>
      <c r="G80">
        <v>3.8</v>
      </c>
      <c r="H80">
        <v>5.5</v>
      </c>
      <c r="I80">
        <v>7</v>
      </c>
      <c r="J80">
        <v>8.4</v>
      </c>
      <c r="K80">
        <v>10.199999999999999</v>
      </c>
      <c r="L80">
        <v>12.4</v>
      </c>
      <c r="M80">
        <v>14.5</v>
      </c>
      <c r="N80">
        <v>16.600000000000001</v>
      </c>
      <c r="O80">
        <v>18.8</v>
      </c>
      <c r="P80">
        <v>20.9</v>
      </c>
      <c r="Q80">
        <v>23.1</v>
      </c>
      <c r="R80">
        <v>25.4</v>
      </c>
      <c r="S80">
        <v>27.6</v>
      </c>
      <c r="T80">
        <v>29.5</v>
      </c>
      <c r="U80">
        <v>31.4</v>
      </c>
      <c r="V80">
        <v>33.4</v>
      </c>
      <c r="W80">
        <v>35.4</v>
      </c>
      <c r="X80">
        <v>37.5</v>
      </c>
      <c r="Y80">
        <v>39.6</v>
      </c>
      <c r="Z80">
        <v>41.7</v>
      </c>
      <c r="AA80">
        <v>43.9</v>
      </c>
      <c r="AB80">
        <v>46.1</v>
      </c>
      <c r="AC80">
        <v>48.4</v>
      </c>
      <c r="AD80">
        <v>50.7</v>
      </c>
      <c r="AE80">
        <v>53.1</v>
      </c>
      <c r="AF80">
        <v>55.5</v>
      </c>
      <c r="AG80">
        <v>58</v>
      </c>
    </row>
    <row r="81" spans="1:33" x14ac:dyDescent="0.3">
      <c r="A81" s="10" t="s">
        <v>12</v>
      </c>
      <c r="B81" t="s">
        <v>8</v>
      </c>
      <c r="C81" s="118">
        <v>0</v>
      </c>
      <c r="D81" s="118">
        <v>0</v>
      </c>
      <c r="E81" s="118">
        <v>0</v>
      </c>
      <c r="F81" s="118">
        <v>0</v>
      </c>
      <c r="G81">
        <v>0</v>
      </c>
      <c r="H81">
        <v>0</v>
      </c>
      <c r="I81">
        <v>37</v>
      </c>
      <c r="J81">
        <v>1205</v>
      </c>
      <c r="K81">
        <v>681</v>
      </c>
      <c r="L81">
        <v>340</v>
      </c>
      <c r="M81">
        <v>217</v>
      </c>
      <c r="N81">
        <v>147</v>
      </c>
      <c r="O81">
        <v>104</v>
      </c>
      <c r="P81">
        <v>76</v>
      </c>
      <c r="Q81">
        <v>57</v>
      </c>
      <c r="R81">
        <v>44</v>
      </c>
      <c r="S81">
        <v>35</v>
      </c>
      <c r="T81">
        <v>40</v>
      </c>
      <c r="U81">
        <v>34</v>
      </c>
      <c r="V81">
        <v>28</v>
      </c>
      <c r="W81">
        <v>24</v>
      </c>
      <c r="X81">
        <v>21</v>
      </c>
      <c r="Y81">
        <v>18</v>
      </c>
      <c r="Z81">
        <v>16</v>
      </c>
      <c r="AA81">
        <v>14</v>
      </c>
      <c r="AB81">
        <v>12</v>
      </c>
      <c r="AC81">
        <v>11</v>
      </c>
      <c r="AD81">
        <v>10</v>
      </c>
      <c r="AE81">
        <v>9</v>
      </c>
      <c r="AF81">
        <v>8</v>
      </c>
      <c r="AG81">
        <v>7</v>
      </c>
    </row>
    <row r="82" spans="1:33" x14ac:dyDescent="0.3">
      <c r="A82" s="10" t="s">
        <v>24</v>
      </c>
      <c r="B82" t="s">
        <v>31</v>
      </c>
      <c r="C82" s="118">
        <f t="shared" si="84"/>
        <v>0</v>
      </c>
      <c r="D82" s="118">
        <f t="shared" si="83"/>
        <v>0</v>
      </c>
      <c r="E82" s="118">
        <f t="shared" si="83"/>
        <v>0</v>
      </c>
      <c r="F82" s="118">
        <f t="shared" si="83"/>
        <v>0</v>
      </c>
      <c r="G82">
        <v>0</v>
      </c>
      <c r="H82">
        <v>0</v>
      </c>
      <c r="I82">
        <v>0.14000000000000001</v>
      </c>
      <c r="J82">
        <v>6.65</v>
      </c>
      <c r="K82">
        <v>5.62</v>
      </c>
      <c r="L82">
        <v>4.09</v>
      </c>
      <c r="M82">
        <v>3.57</v>
      </c>
      <c r="N82">
        <v>3.18</v>
      </c>
      <c r="O82">
        <v>2.86</v>
      </c>
      <c r="P82">
        <v>2.62</v>
      </c>
      <c r="Q82">
        <v>2.41</v>
      </c>
      <c r="R82">
        <v>2.25</v>
      </c>
      <c r="S82">
        <v>2.1</v>
      </c>
      <c r="T82">
        <v>2.73</v>
      </c>
      <c r="U82">
        <v>2.61</v>
      </c>
      <c r="V82">
        <v>2.5</v>
      </c>
      <c r="W82">
        <v>2.4</v>
      </c>
      <c r="X82">
        <v>2.31</v>
      </c>
      <c r="Y82">
        <v>2.2400000000000002</v>
      </c>
      <c r="Z82">
        <v>2.17</v>
      </c>
      <c r="AA82">
        <v>2.11</v>
      </c>
      <c r="AB82">
        <v>2.0499999999999998</v>
      </c>
      <c r="AC82">
        <v>2</v>
      </c>
      <c r="AD82">
        <v>1.95</v>
      </c>
      <c r="AE82">
        <v>1.9</v>
      </c>
      <c r="AF82">
        <v>1.86</v>
      </c>
      <c r="AG82">
        <v>1.82</v>
      </c>
    </row>
    <row r="83" spans="1:33" x14ac:dyDescent="0.3">
      <c r="A83" s="10" t="s">
        <v>25</v>
      </c>
      <c r="B83" t="s">
        <v>10</v>
      </c>
      <c r="C83" s="118">
        <f t="shared" si="84"/>
        <v>0</v>
      </c>
      <c r="D83" s="118">
        <f t="shared" si="83"/>
        <v>0</v>
      </c>
      <c r="E83" s="118">
        <f t="shared" si="83"/>
        <v>0</v>
      </c>
      <c r="F83" s="118">
        <f t="shared" si="83"/>
        <v>0</v>
      </c>
      <c r="G83">
        <v>0</v>
      </c>
      <c r="H83">
        <v>0</v>
      </c>
      <c r="I83">
        <v>0.8</v>
      </c>
      <c r="J83">
        <v>46.2</v>
      </c>
      <c r="K83">
        <v>45.2</v>
      </c>
      <c r="L83">
        <v>37.299999999999997</v>
      </c>
      <c r="M83">
        <v>36</v>
      </c>
      <c r="N83">
        <v>34.700000000000003</v>
      </c>
      <c r="O83">
        <v>33.6</v>
      </c>
      <c r="P83">
        <v>32.6</v>
      </c>
      <c r="Q83">
        <v>31.8</v>
      </c>
      <c r="R83">
        <v>31</v>
      </c>
      <c r="S83">
        <v>30.4</v>
      </c>
      <c r="T83">
        <v>40.9</v>
      </c>
      <c r="U83">
        <v>40.299999999999997</v>
      </c>
      <c r="V83">
        <v>39.9</v>
      </c>
      <c r="W83">
        <v>39.5</v>
      </c>
      <c r="X83">
        <v>39.1</v>
      </c>
      <c r="Y83">
        <v>38.799999999999997</v>
      </c>
      <c r="Z83">
        <v>38.6</v>
      </c>
      <c r="AA83">
        <v>38.4</v>
      </c>
      <c r="AB83">
        <v>38.200000000000003</v>
      </c>
      <c r="AC83">
        <v>38.1</v>
      </c>
      <c r="AD83">
        <v>38</v>
      </c>
      <c r="AE83">
        <v>37.9</v>
      </c>
      <c r="AF83">
        <v>37.799999999999997</v>
      </c>
      <c r="AG83">
        <v>37.799999999999997</v>
      </c>
    </row>
    <row r="84" spans="1:33" x14ac:dyDescent="0.3">
      <c r="A84" s="10" t="s">
        <v>26</v>
      </c>
      <c r="B84" t="s">
        <v>32</v>
      </c>
      <c r="C84" s="118"/>
      <c r="D84" s="118"/>
      <c r="E84" s="118"/>
      <c r="F84" s="118"/>
      <c r="G84" t="s">
        <v>35</v>
      </c>
      <c r="H84" t="s">
        <v>35</v>
      </c>
      <c r="I84">
        <v>202.4</v>
      </c>
      <c r="J84">
        <v>27.8</v>
      </c>
      <c r="K84">
        <v>30.4</v>
      </c>
      <c r="L84">
        <v>36.9</v>
      </c>
      <c r="M84">
        <v>41</v>
      </c>
      <c r="N84">
        <v>45.3</v>
      </c>
      <c r="O84">
        <v>49.8</v>
      </c>
      <c r="P84">
        <v>54.5</v>
      </c>
      <c r="Q84">
        <v>59.3</v>
      </c>
      <c r="R84">
        <v>64.2</v>
      </c>
      <c r="S84">
        <v>69.2</v>
      </c>
      <c r="T84">
        <v>62.7</v>
      </c>
      <c r="U84">
        <v>66.3</v>
      </c>
      <c r="V84">
        <v>70.099999999999994</v>
      </c>
      <c r="W84">
        <v>73.900000000000006</v>
      </c>
      <c r="X84">
        <v>77.900000000000006</v>
      </c>
      <c r="Y84">
        <v>82</v>
      </c>
      <c r="Z84">
        <v>86.1</v>
      </c>
      <c r="AA84">
        <v>90.4</v>
      </c>
      <c r="AB84">
        <v>94.7</v>
      </c>
      <c r="AC84">
        <v>99.2</v>
      </c>
      <c r="AD84">
        <v>103.7</v>
      </c>
      <c r="AE84">
        <v>108.4</v>
      </c>
      <c r="AF84">
        <v>113.2</v>
      </c>
      <c r="AG84">
        <v>118.1</v>
      </c>
    </row>
    <row r="85" spans="1:33" x14ac:dyDescent="0.3">
      <c r="A85" s="10" t="s">
        <v>3</v>
      </c>
      <c r="B85" t="s">
        <v>4</v>
      </c>
      <c r="C85" s="118">
        <f t="shared" si="84"/>
        <v>0</v>
      </c>
      <c r="D85" s="118">
        <f t="shared" si="83"/>
        <v>0.14099999999999999</v>
      </c>
      <c r="E85" s="118">
        <f t="shared" si="83"/>
        <v>0.94000000000000006</v>
      </c>
      <c r="F85" s="118">
        <f t="shared" si="83"/>
        <v>2.35</v>
      </c>
      <c r="G85">
        <v>4.7</v>
      </c>
      <c r="H85">
        <v>6.5</v>
      </c>
      <c r="I85">
        <v>8.5</v>
      </c>
      <c r="J85">
        <v>11</v>
      </c>
      <c r="K85">
        <v>13.3</v>
      </c>
      <c r="L85">
        <v>15.3</v>
      </c>
      <c r="M85">
        <v>17.100000000000001</v>
      </c>
      <c r="N85">
        <v>18.7</v>
      </c>
      <c r="O85">
        <v>20.100000000000001</v>
      </c>
      <c r="P85">
        <v>21.3</v>
      </c>
      <c r="Q85">
        <v>22.5</v>
      </c>
      <c r="R85">
        <v>23.5</v>
      </c>
      <c r="S85">
        <v>24.4</v>
      </c>
      <c r="T85">
        <v>25.2</v>
      </c>
      <c r="U85">
        <v>26</v>
      </c>
      <c r="V85">
        <v>26.7</v>
      </c>
      <c r="W85">
        <v>27.4</v>
      </c>
      <c r="X85">
        <v>28</v>
      </c>
      <c r="Y85">
        <v>28.6</v>
      </c>
      <c r="Z85">
        <v>29.2</v>
      </c>
      <c r="AA85">
        <v>29.7</v>
      </c>
      <c r="AB85">
        <v>30.2</v>
      </c>
      <c r="AC85">
        <v>30.6</v>
      </c>
      <c r="AD85">
        <v>31.1</v>
      </c>
      <c r="AE85">
        <v>31.5</v>
      </c>
      <c r="AF85">
        <v>31.9</v>
      </c>
      <c r="AG85">
        <v>32.299999999999997</v>
      </c>
    </row>
    <row r="86" spans="1:33" x14ac:dyDescent="0.3">
      <c r="A86" s="10" t="s">
        <v>5</v>
      </c>
      <c r="B86" t="s">
        <v>6</v>
      </c>
      <c r="C86" s="118">
        <f t="shared" si="84"/>
        <v>0</v>
      </c>
      <c r="D86" s="118">
        <f t="shared" si="83"/>
        <v>0.126</v>
      </c>
      <c r="E86" s="118">
        <f t="shared" si="83"/>
        <v>0.84000000000000008</v>
      </c>
      <c r="F86" s="118">
        <f t="shared" si="83"/>
        <v>2.1</v>
      </c>
      <c r="G86">
        <v>4.2</v>
      </c>
      <c r="H86">
        <v>6.1</v>
      </c>
      <c r="I86">
        <v>7.8</v>
      </c>
      <c r="J86">
        <v>9.6999999999999993</v>
      </c>
      <c r="K86">
        <v>11.8</v>
      </c>
      <c r="L86">
        <v>13.9</v>
      </c>
      <c r="M86">
        <v>15.9</v>
      </c>
      <c r="N86">
        <v>17.899999999999999</v>
      </c>
      <c r="O86">
        <v>19.899999999999999</v>
      </c>
      <c r="P86">
        <v>21.9</v>
      </c>
      <c r="Q86">
        <v>23.8</v>
      </c>
      <c r="R86">
        <v>25.7</v>
      </c>
      <c r="S86">
        <v>27.6</v>
      </c>
      <c r="T86">
        <v>29.5</v>
      </c>
      <c r="U86">
        <v>31.4</v>
      </c>
      <c r="V86">
        <v>33.4</v>
      </c>
      <c r="W86">
        <v>35.4</v>
      </c>
      <c r="X86">
        <v>37.5</v>
      </c>
      <c r="Y86">
        <v>39.6</v>
      </c>
      <c r="Z86">
        <v>41.7</v>
      </c>
      <c r="AA86">
        <v>43.9</v>
      </c>
      <c r="AB86">
        <v>46.1</v>
      </c>
      <c r="AC86">
        <v>48.4</v>
      </c>
      <c r="AD86">
        <v>50.7</v>
      </c>
      <c r="AE86">
        <v>53.1</v>
      </c>
      <c r="AF86">
        <v>55.5</v>
      </c>
      <c r="AG86">
        <v>58</v>
      </c>
    </row>
    <row r="87" spans="1:33" x14ac:dyDescent="0.3">
      <c r="A87" s="10" t="s">
        <v>7</v>
      </c>
      <c r="B87" t="s">
        <v>8</v>
      </c>
      <c r="C87" s="118">
        <f>G87</f>
        <v>4000</v>
      </c>
      <c r="D87" s="118">
        <f>G87</f>
        <v>4000</v>
      </c>
      <c r="E87" s="118">
        <f>G87</f>
        <v>4000</v>
      </c>
      <c r="F87" s="118">
        <f>G87</f>
        <v>4000</v>
      </c>
      <c r="G87">
        <v>4000</v>
      </c>
      <c r="H87">
        <v>3919</v>
      </c>
      <c r="I87">
        <v>3771</v>
      </c>
      <c r="J87">
        <v>2413</v>
      </c>
      <c r="K87">
        <v>1639</v>
      </c>
      <c r="L87">
        <v>1241</v>
      </c>
      <c r="M87">
        <v>983</v>
      </c>
      <c r="N87">
        <v>804</v>
      </c>
      <c r="O87">
        <v>676</v>
      </c>
      <c r="P87">
        <v>580</v>
      </c>
      <c r="Q87">
        <v>506</v>
      </c>
      <c r="R87">
        <v>448</v>
      </c>
      <c r="S87">
        <v>401</v>
      </c>
      <c r="T87">
        <v>351</v>
      </c>
      <c r="U87">
        <v>309</v>
      </c>
      <c r="V87">
        <v>274</v>
      </c>
      <c r="W87">
        <v>243</v>
      </c>
      <c r="X87">
        <v>218</v>
      </c>
      <c r="Y87">
        <v>195</v>
      </c>
      <c r="Z87">
        <v>176</v>
      </c>
      <c r="AA87">
        <v>159</v>
      </c>
      <c r="AB87">
        <v>144</v>
      </c>
      <c r="AC87">
        <v>130</v>
      </c>
      <c r="AD87">
        <v>119</v>
      </c>
      <c r="AE87">
        <v>108</v>
      </c>
      <c r="AF87">
        <v>99</v>
      </c>
      <c r="AG87">
        <v>91</v>
      </c>
    </row>
    <row r="88" spans="1:33" x14ac:dyDescent="0.3">
      <c r="A88" s="10" t="s">
        <v>27</v>
      </c>
      <c r="B88" t="s">
        <v>31</v>
      </c>
      <c r="C88" s="118">
        <f t="shared" si="84"/>
        <v>0</v>
      </c>
      <c r="D88" s="118">
        <f t="shared" si="83"/>
        <v>0.16889999999999999</v>
      </c>
      <c r="E88" s="118">
        <f t="shared" si="83"/>
        <v>1.1260000000000001</v>
      </c>
      <c r="F88" s="118">
        <f t="shared" si="83"/>
        <v>2.8149999999999999</v>
      </c>
      <c r="G88">
        <v>5.63</v>
      </c>
      <c r="H88">
        <v>11.43</v>
      </c>
      <c r="I88">
        <v>18</v>
      </c>
      <c r="J88">
        <v>18</v>
      </c>
      <c r="K88">
        <v>18</v>
      </c>
      <c r="L88">
        <v>18.75</v>
      </c>
      <c r="M88">
        <v>19.5</v>
      </c>
      <c r="N88">
        <v>20.25</v>
      </c>
      <c r="O88">
        <v>21</v>
      </c>
      <c r="P88">
        <v>21.75</v>
      </c>
      <c r="Q88">
        <v>22.5</v>
      </c>
      <c r="R88">
        <v>23.25</v>
      </c>
      <c r="S88">
        <v>24</v>
      </c>
      <c r="T88">
        <v>24</v>
      </c>
      <c r="U88">
        <v>24</v>
      </c>
      <c r="V88">
        <v>24</v>
      </c>
      <c r="W88">
        <v>24</v>
      </c>
      <c r="X88">
        <v>24</v>
      </c>
      <c r="Y88">
        <v>24</v>
      </c>
      <c r="Z88">
        <v>24</v>
      </c>
      <c r="AA88">
        <v>24</v>
      </c>
      <c r="AB88">
        <v>24</v>
      </c>
      <c r="AC88">
        <v>24</v>
      </c>
      <c r="AD88">
        <v>24</v>
      </c>
      <c r="AE88">
        <v>24</v>
      </c>
      <c r="AF88">
        <v>24</v>
      </c>
      <c r="AG88">
        <v>24</v>
      </c>
    </row>
    <row r="89" spans="1:33" x14ac:dyDescent="0.3">
      <c r="A89" s="10" t="s">
        <v>9</v>
      </c>
      <c r="B89" t="s">
        <v>10</v>
      </c>
      <c r="C89" s="118">
        <f t="shared" si="84"/>
        <v>0</v>
      </c>
      <c r="D89" s="118">
        <f t="shared" si="83"/>
        <v>0.68699999999999994</v>
      </c>
      <c r="E89" s="118">
        <f t="shared" si="83"/>
        <v>4.58</v>
      </c>
      <c r="F89" s="118">
        <f t="shared" si="83"/>
        <v>11.45</v>
      </c>
      <c r="G89">
        <v>22.9</v>
      </c>
      <c r="H89">
        <v>57.1</v>
      </c>
      <c r="I89">
        <v>109.4</v>
      </c>
      <c r="J89">
        <v>132.30000000000001</v>
      </c>
      <c r="K89">
        <v>152.9</v>
      </c>
      <c r="L89">
        <v>178.1</v>
      </c>
      <c r="M89">
        <v>202.8</v>
      </c>
      <c r="N89">
        <v>227.2</v>
      </c>
      <c r="O89">
        <v>251.3</v>
      </c>
      <c r="P89">
        <v>275.2</v>
      </c>
      <c r="Q89">
        <v>299</v>
      </c>
      <c r="R89">
        <v>322.8</v>
      </c>
      <c r="S89">
        <v>346.6</v>
      </c>
      <c r="T89">
        <v>359.4</v>
      </c>
      <c r="U89">
        <v>371.6</v>
      </c>
      <c r="V89">
        <v>383.4</v>
      </c>
      <c r="W89">
        <v>394.8</v>
      </c>
      <c r="X89">
        <v>405.8</v>
      </c>
      <c r="Y89">
        <v>416.7</v>
      </c>
      <c r="Z89">
        <v>427.3</v>
      </c>
      <c r="AA89">
        <v>437.7</v>
      </c>
      <c r="AB89">
        <v>448</v>
      </c>
      <c r="AC89">
        <v>458.1</v>
      </c>
      <c r="AD89">
        <v>468.2</v>
      </c>
      <c r="AE89">
        <v>478.1</v>
      </c>
      <c r="AF89">
        <v>488</v>
      </c>
      <c r="AG89">
        <v>497.9</v>
      </c>
    </row>
    <row r="90" spans="1:33" x14ac:dyDescent="0.3">
      <c r="A90" s="10" t="s">
        <v>28</v>
      </c>
      <c r="B90" t="s">
        <v>32</v>
      </c>
      <c r="C90" s="118"/>
      <c r="D90" s="118"/>
      <c r="E90" s="118"/>
      <c r="F90" s="118"/>
      <c r="G90">
        <v>33.4</v>
      </c>
      <c r="H90">
        <v>24.8</v>
      </c>
      <c r="I90">
        <v>19.100000000000001</v>
      </c>
      <c r="J90">
        <v>18.5</v>
      </c>
      <c r="K90">
        <v>18.600000000000001</v>
      </c>
      <c r="L90">
        <v>18.5</v>
      </c>
      <c r="M90">
        <v>18.600000000000001</v>
      </c>
      <c r="N90">
        <v>18.899999999999999</v>
      </c>
      <c r="O90">
        <v>19.100000000000001</v>
      </c>
      <c r="P90">
        <v>19.5</v>
      </c>
      <c r="Q90">
        <v>19.8</v>
      </c>
      <c r="R90">
        <v>20.100000000000001</v>
      </c>
      <c r="S90">
        <v>20.5</v>
      </c>
      <c r="T90">
        <v>21.1</v>
      </c>
      <c r="U90">
        <v>21.9</v>
      </c>
      <c r="V90">
        <v>22.6</v>
      </c>
      <c r="W90">
        <v>23.4</v>
      </c>
      <c r="X90">
        <v>24.2</v>
      </c>
      <c r="Y90">
        <v>25</v>
      </c>
      <c r="Z90">
        <v>25.9</v>
      </c>
      <c r="AA90">
        <v>26.8</v>
      </c>
      <c r="AB90">
        <v>27.7</v>
      </c>
      <c r="AC90">
        <v>28.6</v>
      </c>
      <c r="AD90">
        <v>29.5</v>
      </c>
      <c r="AE90">
        <v>30.5</v>
      </c>
      <c r="AF90">
        <v>31.5</v>
      </c>
      <c r="AG90">
        <v>32.5</v>
      </c>
    </row>
    <row r="91" spans="1:33" x14ac:dyDescent="0.3">
      <c r="A91" s="10" t="s">
        <v>29</v>
      </c>
      <c r="B91" t="s">
        <v>33</v>
      </c>
      <c r="C91" s="118">
        <f t="shared" si="84"/>
        <v>0</v>
      </c>
      <c r="D91" s="118">
        <f t="shared" si="84"/>
        <v>7.1999999999999998E-3</v>
      </c>
      <c r="E91" s="118">
        <f t="shared" si="84"/>
        <v>4.8000000000000001E-2</v>
      </c>
      <c r="F91" s="118">
        <f t="shared" si="84"/>
        <v>0.12</v>
      </c>
      <c r="G91">
        <v>0.24</v>
      </c>
      <c r="H91">
        <v>0.26</v>
      </c>
      <c r="I91">
        <v>0.28000000000000003</v>
      </c>
      <c r="J91">
        <v>0.31</v>
      </c>
      <c r="K91">
        <v>0.32</v>
      </c>
      <c r="L91">
        <v>0.33</v>
      </c>
      <c r="M91">
        <v>0.33</v>
      </c>
      <c r="N91">
        <v>0.33</v>
      </c>
      <c r="O91">
        <v>0.32</v>
      </c>
      <c r="P91">
        <v>0.32</v>
      </c>
      <c r="Q91">
        <v>0.31</v>
      </c>
      <c r="R91">
        <v>0.3</v>
      </c>
      <c r="S91">
        <v>0.3</v>
      </c>
      <c r="T91">
        <v>0.28999999999999998</v>
      </c>
      <c r="U91">
        <v>0.28000000000000003</v>
      </c>
      <c r="V91">
        <v>0.27</v>
      </c>
      <c r="W91">
        <v>0.27</v>
      </c>
      <c r="X91">
        <v>0.26</v>
      </c>
      <c r="Y91">
        <v>0.25</v>
      </c>
      <c r="Z91">
        <v>0.25</v>
      </c>
      <c r="AA91">
        <v>0.24</v>
      </c>
      <c r="AB91">
        <v>0.24</v>
      </c>
      <c r="AC91">
        <v>0.23</v>
      </c>
      <c r="AD91">
        <v>0.23</v>
      </c>
      <c r="AE91">
        <v>0.22</v>
      </c>
      <c r="AF91">
        <v>0.22</v>
      </c>
      <c r="AG91">
        <v>0.21</v>
      </c>
    </row>
    <row r="92" spans="1:33" x14ac:dyDescent="0.3">
      <c r="A92" s="10" t="s">
        <v>30</v>
      </c>
      <c r="B92" t="s">
        <v>34</v>
      </c>
      <c r="C92" s="118">
        <f t="shared" si="84"/>
        <v>0</v>
      </c>
      <c r="D92" s="118">
        <f t="shared" si="84"/>
        <v>3.4499999999999996E-2</v>
      </c>
      <c r="E92" s="118">
        <f t="shared" si="84"/>
        <v>0.22999999999999998</v>
      </c>
      <c r="F92" s="118">
        <f t="shared" si="84"/>
        <v>0.57499999999999996</v>
      </c>
      <c r="G92">
        <v>1.1499999999999999</v>
      </c>
      <c r="H92">
        <v>2.2799999999999998</v>
      </c>
      <c r="I92">
        <v>3.68</v>
      </c>
      <c r="J92">
        <v>5.12</v>
      </c>
      <c r="K92">
        <v>6.13</v>
      </c>
      <c r="L92">
        <v>6.83</v>
      </c>
      <c r="M92">
        <v>7.37</v>
      </c>
      <c r="N92">
        <v>7.77</v>
      </c>
      <c r="O92">
        <v>8.09</v>
      </c>
      <c r="P92">
        <v>8.33</v>
      </c>
      <c r="Q92">
        <v>8.5299999999999994</v>
      </c>
      <c r="R92">
        <v>8.69</v>
      </c>
      <c r="S92">
        <v>8.83</v>
      </c>
      <c r="T92">
        <v>8.94</v>
      </c>
      <c r="U92">
        <v>9.0299999999999994</v>
      </c>
      <c r="V92">
        <v>9.1</v>
      </c>
      <c r="W92">
        <v>9.15</v>
      </c>
      <c r="X92">
        <v>9.19</v>
      </c>
      <c r="Y92">
        <v>9.23</v>
      </c>
      <c r="Z92">
        <v>9.25</v>
      </c>
      <c r="AA92">
        <v>9.27</v>
      </c>
      <c r="AB92">
        <v>9.2899999999999991</v>
      </c>
      <c r="AC92">
        <v>9.3000000000000007</v>
      </c>
      <c r="AD92">
        <v>9.32</v>
      </c>
      <c r="AE92">
        <v>9.32</v>
      </c>
      <c r="AF92">
        <v>9.33</v>
      </c>
      <c r="AG92">
        <v>9.34</v>
      </c>
    </row>
    <row r="93" spans="1:33" x14ac:dyDescent="0.3">
      <c r="A93" s="12" t="s">
        <v>13</v>
      </c>
      <c r="B93" s="3" t="s">
        <v>10</v>
      </c>
      <c r="C93" s="119">
        <f t="shared" si="84"/>
        <v>0</v>
      </c>
      <c r="D93" s="119">
        <f t="shared" si="84"/>
        <v>0.68699999999999994</v>
      </c>
      <c r="E93" s="119">
        <f t="shared" si="84"/>
        <v>4.58</v>
      </c>
      <c r="F93" s="119">
        <f t="shared" si="84"/>
        <v>11.45</v>
      </c>
      <c r="G93">
        <v>22.9</v>
      </c>
      <c r="H93">
        <v>57.1</v>
      </c>
      <c r="I93">
        <v>110.3</v>
      </c>
      <c r="J93">
        <v>179.3</v>
      </c>
      <c r="K93">
        <v>245.1</v>
      </c>
      <c r="L93">
        <v>307.60000000000002</v>
      </c>
      <c r="M93">
        <v>368.3</v>
      </c>
      <c r="N93">
        <v>427.4</v>
      </c>
      <c r="O93">
        <v>485.1</v>
      </c>
      <c r="P93">
        <v>541.70000000000005</v>
      </c>
      <c r="Q93">
        <v>597.29999999999995</v>
      </c>
      <c r="R93">
        <v>652.1</v>
      </c>
      <c r="S93">
        <v>706.2</v>
      </c>
      <c r="T93">
        <v>759.9</v>
      </c>
      <c r="U93">
        <v>812.5</v>
      </c>
      <c r="V93">
        <v>864.1</v>
      </c>
      <c r="W93">
        <v>915</v>
      </c>
      <c r="X93">
        <v>965.2</v>
      </c>
      <c r="Y93">
        <v>1014.9</v>
      </c>
      <c r="Z93">
        <v>1064.0999999999999</v>
      </c>
      <c r="AA93">
        <v>1112.9000000000001</v>
      </c>
      <c r="AB93">
        <v>1161.4000000000001</v>
      </c>
      <c r="AC93">
        <v>1209.5999999999999</v>
      </c>
      <c r="AD93">
        <v>1257.5999999999999</v>
      </c>
      <c r="AE93">
        <v>1305.5</v>
      </c>
      <c r="AF93">
        <v>1353.2</v>
      </c>
      <c r="AG93">
        <v>1400.8</v>
      </c>
    </row>
    <row r="94" spans="1:33" x14ac:dyDescent="0.3">
      <c r="A94" s="20" t="s">
        <v>70</v>
      </c>
      <c r="B94" s="21" t="s">
        <v>14</v>
      </c>
      <c r="C94" s="120">
        <f t="shared" si="84"/>
        <v>0</v>
      </c>
      <c r="D94" s="120">
        <f t="shared" si="84"/>
        <v>6.0172944205203562E-2</v>
      </c>
      <c r="E94" s="120">
        <f t="shared" si="84"/>
        <v>0.40115296136802381</v>
      </c>
      <c r="F94" s="120">
        <f t="shared" si="84"/>
        <v>1.0028824034200594</v>
      </c>
      <c r="G94" s="120">
        <f>$D73*(G86/100*1000)^$E73*(G85-0.3)^$F73</f>
        <v>2.0057648068401188</v>
      </c>
      <c r="H94" s="120">
        <f t="shared" ref="H94:I94" si="85">$D73*(H86/100*1000)^$E73*(H85-0.3)^$F73</f>
        <v>5.8191764943730764</v>
      </c>
      <c r="I94" s="120">
        <f t="shared" si="85"/>
        <v>12.432298633779588</v>
      </c>
      <c r="J94" s="120">
        <f>$D73*(J86/100*1000)^$E73*(J85-0.3)^$F73</f>
        <v>24.852726379825913</v>
      </c>
      <c r="K94" s="120">
        <f t="shared" ref="K94:AG94" si="86">$D73*(K86/100*1000)^$E73*(K85-0.3)^$F73</f>
        <v>44.165664295197388</v>
      </c>
      <c r="L94" s="120">
        <f t="shared" si="86"/>
        <v>69.928126401879311</v>
      </c>
      <c r="M94" s="120">
        <f t="shared" si="86"/>
        <v>101.51469641021946</v>
      </c>
      <c r="N94" s="120">
        <f t="shared" si="86"/>
        <v>139.65419766052784</v>
      </c>
      <c r="O94" s="120">
        <f t="shared" si="86"/>
        <v>184.14966493871043</v>
      </c>
      <c r="P94" s="120">
        <f t="shared" si="86"/>
        <v>234.5861907528988</v>
      </c>
      <c r="Q94" s="120">
        <f t="shared" si="86"/>
        <v>290.87635288412923</v>
      </c>
      <c r="R94" s="120">
        <f t="shared" si="86"/>
        <v>352.02020957025235</v>
      </c>
      <c r="S94" s="120">
        <f t="shared" si="86"/>
        <v>418.97194191021322</v>
      </c>
      <c r="T94" s="120">
        <f t="shared" si="86"/>
        <v>491.39543505023721</v>
      </c>
      <c r="U94" s="120">
        <f t="shared" si="86"/>
        <v>571.2442825427313</v>
      </c>
      <c r="V94" s="120">
        <f t="shared" si="86"/>
        <v>659.87016564571979</v>
      </c>
      <c r="W94" s="120">
        <f t="shared" si="86"/>
        <v>756.57421130801595</v>
      </c>
      <c r="X94" s="120">
        <f t="shared" si="86"/>
        <v>862.6395487645899</v>
      </c>
      <c r="Y94" s="120">
        <f t="shared" si="86"/>
        <v>977.32450186055905</v>
      </c>
      <c r="Z94" s="120">
        <f t="shared" si="86"/>
        <v>1100.9120372239199</v>
      </c>
      <c r="AA94" s="120">
        <f t="shared" si="86"/>
        <v>1234.4558987433368</v>
      </c>
      <c r="AB94" s="120">
        <f t="shared" si="86"/>
        <v>1377.2805956338952</v>
      </c>
      <c r="AC94" s="120">
        <f t="shared" si="86"/>
        <v>1530.1497514745906</v>
      </c>
      <c r="AD94" s="120">
        <f t="shared" si="86"/>
        <v>1698.4087261277939</v>
      </c>
      <c r="AE94" s="120">
        <f t="shared" si="86"/>
        <v>1877.5719382929447</v>
      </c>
      <c r="AF94" s="120">
        <f t="shared" si="86"/>
        <v>2067.3511607738155</v>
      </c>
      <c r="AG94" s="121">
        <f t="shared" si="86"/>
        <v>2275.3003494560035</v>
      </c>
    </row>
    <row r="95" spans="1:33" x14ac:dyDescent="0.3">
      <c r="A95" s="20" t="s">
        <v>71</v>
      </c>
      <c r="B95" s="21" t="s">
        <v>14</v>
      </c>
      <c r="C95" s="120">
        <f t="shared" si="84"/>
        <v>0</v>
      </c>
      <c r="D95" s="120">
        <f t="shared" si="84"/>
        <v>3.7682501099148585E-2</v>
      </c>
      <c r="E95" s="120">
        <f t="shared" si="84"/>
        <v>0.25121667399432396</v>
      </c>
      <c r="F95" s="120">
        <f t="shared" si="84"/>
        <v>0.62804168498580981</v>
      </c>
      <c r="G95" s="120">
        <f>$G73*(G86/100*1000)^$H73*(G85-0.3)^$I73</f>
        <v>1.2560833699716196</v>
      </c>
      <c r="H95" s="120">
        <f t="shared" ref="H95:AG95" si="87">$G73*(H86/100*1000)^$H73*(H85-0.3)^$I73</f>
        <v>2.9338723002479017</v>
      </c>
      <c r="I95" s="120">
        <f t="shared" si="87"/>
        <v>4.9451034353123697</v>
      </c>
      <c r="J95" s="120">
        <f t="shared" si="87"/>
        <v>7.7595706780846152</v>
      </c>
      <c r="K95" s="120">
        <f t="shared" si="87"/>
        <v>11.99377419559573</v>
      </c>
      <c r="L95" s="120">
        <f t="shared" si="87"/>
        <v>17.492344844975733</v>
      </c>
      <c r="M95" s="120">
        <f t="shared" si="87"/>
        <v>23.910429618009029</v>
      </c>
      <c r="N95" s="120">
        <f t="shared" si="87"/>
        <v>31.686245343818992</v>
      </c>
      <c r="O95" s="120">
        <f t="shared" si="87"/>
        <v>40.97925533250006</v>
      </c>
      <c r="P95" s="120">
        <f t="shared" si="87"/>
        <v>51.971957519371159</v>
      </c>
      <c r="Q95" s="120">
        <f t="shared" si="87"/>
        <v>63.695292163256902</v>
      </c>
      <c r="R95" s="120">
        <f t="shared" si="87"/>
        <v>77.233954953205568</v>
      </c>
      <c r="S95" s="120">
        <f t="shared" si="87"/>
        <v>92.551890787907368</v>
      </c>
      <c r="T95" s="120">
        <f t="shared" si="87"/>
        <v>109.79472019896194</v>
      </c>
      <c r="U95" s="120">
        <f t="shared" si="87"/>
        <v>128.77924385486656</v>
      </c>
      <c r="V95" s="120">
        <f t="shared" si="87"/>
        <v>151.24390023047994</v>
      </c>
      <c r="W95" s="120">
        <f t="shared" si="87"/>
        <v>175.87008287533726</v>
      </c>
      <c r="X95" s="120">
        <f t="shared" si="87"/>
        <v>204.79118599543116</v>
      </c>
      <c r="Y95" s="120">
        <f t="shared" si="87"/>
        <v>236.38052387552284</v>
      </c>
      <c r="Z95" s="120">
        <f t="shared" si="87"/>
        <v>270.70524528582223</v>
      </c>
      <c r="AA95" s="120">
        <f t="shared" si="87"/>
        <v>310.59363140996282</v>
      </c>
      <c r="AB95" s="120">
        <f t="shared" si="87"/>
        <v>353.8387862015008</v>
      </c>
      <c r="AC95" s="120">
        <f t="shared" si="87"/>
        <v>403.84396762674191</v>
      </c>
      <c r="AD95" s="120">
        <f t="shared" si="87"/>
        <v>456.93891201198107</v>
      </c>
      <c r="AE95" s="120">
        <f t="shared" si="87"/>
        <v>517.97787690892494</v>
      </c>
      <c r="AF95" s="120">
        <f t="shared" si="87"/>
        <v>583.76228741137709</v>
      </c>
      <c r="AG95" s="121">
        <f t="shared" si="87"/>
        <v>657.69471141557358</v>
      </c>
    </row>
    <row r="96" spans="1:33" x14ac:dyDescent="0.3">
      <c r="A96" s="20" t="s">
        <v>72</v>
      </c>
      <c r="B96" s="21" t="s">
        <v>14</v>
      </c>
      <c r="C96" s="120">
        <f t="shared" si="84"/>
        <v>0</v>
      </c>
      <c r="D96" s="120">
        <f t="shared" si="84"/>
        <v>2.2098014705143807E-2</v>
      </c>
      <c r="E96" s="120">
        <f t="shared" si="84"/>
        <v>0.14732009803429205</v>
      </c>
      <c r="F96" s="120">
        <f t="shared" si="84"/>
        <v>0.36830024508573012</v>
      </c>
      <c r="G96" s="120">
        <f>$J73*(G86/100*1000)^$K73*(G85-0.3)^$L73</f>
        <v>0.73660049017146023</v>
      </c>
      <c r="H96" s="120">
        <f t="shared" ref="H96:AG96" si="88">$J73*(H86/100*1000)^$K73*(H85-0.3)^$L73</f>
        <v>1.9017875854108084</v>
      </c>
      <c r="I96" s="120">
        <f t="shared" si="88"/>
        <v>3.5469247013577085</v>
      </c>
      <c r="J96" s="120">
        <f t="shared" si="88"/>
        <v>6.1613171021010107</v>
      </c>
      <c r="K96" s="120">
        <f t="shared" si="88"/>
        <v>10.134546945737824</v>
      </c>
      <c r="L96" s="120">
        <f t="shared" si="88"/>
        <v>15.370203788595532</v>
      </c>
      <c r="M96" s="120">
        <f t="shared" si="88"/>
        <v>21.63632315561545</v>
      </c>
      <c r="N96" s="120">
        <f t="shared" si="88"/>
        <v>29.253481487808347</v>
      </c>
      <c r="O96" s="120">
        <f t="shared" si="88"/>
        <v>38.315968451563577</v>
      </c>
      <c r="P96" s="120">
        <f t="shared" si="88"/>
        <v>48.914701345853942</v>
      </c>
      <c r="Q96" s="120">
        <f t="shared" si="88"/>
        <v>60.468060213824764</v>
      </c>
      <c r="R96" s="120">
        <f t="shared" si="88"/>
        <v>73.55706210224443</v>
      </c>
      <c r="S96" s="120">
        <f t="shared" si="88"/>
        <v>88.243989035673025</v>
      </c>
      <c r="T96" s="120">
        <f t="shared" si="88"/>
        <v>104.59606290406643</v>
      </c>
      <c r="U96" s="120">
        <f t="shared" si="88"/>
        <v>122.66576678504757</v>
      </c>
      <c r="V96" s="120">
        <f t="shared" si="88"/>
        <v>143.62918703070486</v>
      </c>
      <c r="W96" s="120">
        <f t="shared" si="88"/>
        <v>166.63474037158707</v>
      </c>
      <c r="X96" s="120">
        <f t="shared" si="88"/>
        <v>193.08701766238573</v>
      </c>
      <c r="Y96" s="120">
        <f t="shared" si="88"/>
        <v>221.94445412856638</v>
      </c>
      <c r="Z96" s="120">
        <f t="shared" si="88"/>
        <v>253.28009791165306</v>
      </c>
      <c r="AA96" s="120">
        <f t="shared" si="88"/>
        <v>288.8789482319628</v>
      </c>
      <c r="AB96" s="120">
        <f t="shared" si="88"/>
        <v>327.36376161309016</v>
      </c>
      <c r="AC96" s="120">
        <f t="shared" si="88"/>
        <v>370.81113004234533</v>
      </c>
      <c r="AD96" s="120">
        <f t="shared" si="88"/>
        <v>417.55793214276036</v>
      </c>
      <c r="AE96" s="120">
        <f t="shared" si="88"/>
        <v>470.03231584607357</v>
      </c>
      <c r="AF96" s="120">
        <f t="shared" si="88"/>
        <v>526.33309930277733</v>
      </c>
      <c r="AG96" s="121">
        <f t="shared" si="88"/>
        <v>589.15924935971282</v>
      </c>
    </row>
    <row r="97" spans="1:33" x14ac:dyDescent="0.3">
      <c r="A97" s="20" t="s">
        <v>73</v>
      </c>
      <c r="B97" s="21" t="s">
        <v>14</v>
      </c>
      <c r="C97" s="120">
        <f t="shared" si="84"/>
        <v>0</v>
      </c>
      <c r="D97" s="120">
        <f t="shared" si="84"/>
        <v>4.9905279664301791E-2</v>
      </c>
      <c r="E97" s="120">
        <f t="shared" si="84"/>
        <v>0.33270186442867866</v>
      </c>
      <c r="F97" s="120">
        <f t="shared" si="84"/>
        <v>0.8317546610716966</v>
      </c>
      <c r="G97" s="120">
        <f>$D73*(G80/100*1000)^$E73*(G75-0.3)^$F73</f>
        <v>1.6635093221433932</v>
      </c>
      <c r="H97" s="120">
        <f t="shared" ref="H97:AG97" si="89">$D73*(H80/100*1000)^$E73*(H75-0.3)^$F73</f>
        <v>4.7951251625085716</v>
      </c>
      <c r="I97" s="120">
        <f t="shared" si="89"/>
        <v>10.155377209978393</v>
      </c>
      <c r="J97" s="120">
        <f t="shared" si="89"/>
        <v>18.611024117041421</v>
      </c>
      <c r="K97" s="120">
        <f t="shared" si="89"/>
        <v>33.080410043904081</v>
      </c>
      <c r="L97" s="120">
        <f t="shared" si="89"/>
        <v>56.082817725960595</v>
      </c>
      <c r="M97" s="120">
        <f t="shared" si="89"/>
        <v>84.902461747403834</v>
      </c>
      <c r="N97" s="120">
        <f t="shared" si="89"/>
        <v>120.58815292096695</v>
      </c>
      <c r="O97" s="120">
        <f t="shared" si="89"/>
        <v>164.68327130412894</v>
      </c>
      <c r="P97" s="120">
        <f t="shared" si="89"/>
        <v>214.96001421698813</v>
      </c>
      <c r="Q97" s="120">
        <f t="shared" si="89"/>
        <v>273.76050734348229</v>
      </c>
      <c r="R97" s="120">
        <f t="shared" si="89"/>
        <v>344.37749784909471</v>
      </c>
      <c r="S97" s="120">
        <f t="shared" si="89"/>
        <v>418.97194191021322</v>
      </c>
      <c r="T97" s="120">
        <f t="shared" si="89"/>
        <v>491.39543505023721</v>
      </c>
      <c r="U97" s="120">
        <f t="shared" si="89"/>
        <v>571.2442825427313</v>
      </c>
      <c r="V97" s="120">
        <f t="shared" si="89"/>
        <v>659.87016564571979</v>
      </c>
      <c r="W97" s="120">
        <f t="shared" si="89"/>
        <v>756.57421130801595</v>
      </c>
      <c r="X97" s="120">
        <f t="shared" si="89"/>
        <v>862.6395487645899</v>
      </c>
      <c r="Y97" s="120">
        <f t="shared" si="89"/>
        <v>977.32450186055905</v>
      </c>
      <c r="Z97" s="120">
        <f t="shared" si="89"/>
        <v>1100.9120372239199</v>
      </c>
      <c r="AA97" s="120">
        <f t="shared" si="89"/>
        <v>1234.4558987433368</v>
      </c>
      <c r="AB97" s="120">
        <f t="shared" si="89"/>
        <v>1377.2805956338952</v>
      </c>
      <c r="AC97" s="120">
        <f t="shared" si="89"/>
        <v>1530.1497514745906</v>
      </c>
      <c r="AD97" s="120">
        <f t="shared" si="89"/>
        <v>1698.4087261277939</v>
      </c>
      <c r="AE97" s="120">
        <f t="shared" si="89"/>
        <v>1877.5719382929447</v>
      </c>
      <c r="AF97" s="120">
        <f t="shared" si="89"/>
        <v>2067.3511607738155</v>
      </c>
      <c r="AG97" s="121">
        <f t="shared" si="89"/>
        <v>2275.3003494560035</v>
      </c>
    </row>
    <row r="98" spans="1:33" x14ac:dyDescent="0.3">
      <c r="A98" s="20" t="s">
        <v>74</v>
      </c>
      <c r="B98" s="21" t="s">
        <v>14</v>
      </c>
      <c r="C98" s="120">
        <f t="shared" si="84"/>
        <v>0</v>
      </c>
      <c r="D98" s="120">
        <f t="shared" si="84"/>
        <v>2.8184541244860337E-2</v>
      </c>
      <c r="E98" s="120">
        <f t="shared" si="84"/>
        <v>0.18789694163240225</v>
      </c>
      <c r="F98" s="120">
        <f t="shared" si="84"/>
        <v>0.46974235408100562</v>
      </c>
      <c r="G98" s="120">
        <f>$G73*(G80/100*1000)^$H73*(G75-0.3)^$I73</f>
        <v>0.93948470816201124</v>
      </c>
      <c r="H98" s="120">
        <f t="shared" ref="H98:AG98" si="90">$G73*(H80/100*1000)^$H73*(H75-0.3)^$I73</f>
        <v>2.1724787842313509</v>
      </c>
      <c r="I98" s="120">
        <f t="shared" si="90"/>
        <v>3.6124409312652785</v>
      </c>
      <c r="J98" s="120">
        <f t="shared" si="90"/>
        <v>5.1773042482584204</v>
      </c>
      <c r="K98" s="120">
        <f t="shared" si="90"/>
        <v>7.9420305061780088</v>
      </c>
      <c r="L98" s="120">
        <f t="shared" si="90"/>
        <v>12.61613404384566</v>
      </c>
      <c r="M98" s="120">
        <f t="shared" si="90"/>
        <v>18.374048064503839</v>
      </c>
      <c r="N98" s="120">
        <f t="shared" si="90"/>
        <v>25.554700794231699</v>
      </c>
      <c r="O98" s="120">
        <f t="shared" si="90"/>
        <v>34.86646848917291</v>
      </c>
      <c r="P98" s="120">
        <f t="shared" si="90"/>
        <v>45.380453895894824</v>
      </c>
      <c r="Q98" s="120">
        <f t="shared" si="90"/>
        <v>58.590479888570883</v>
      </c>
      <c r="R98" s="120">
        <f t="shared" si="90"/>
        <v>74.64673489785666</v>
      </c>
      <c r="S98" s="120">
        <f t="shared" si="90"/>
        <v>92.551890787907368</v>
      </c>
      <c r="T98" s="120">
        <f t="shared" si="90"/>
        <v>109.79472019896194</v>
      </c>
      <c r="U98" s="120">
        <f t="shared" si="90"/>
        <v>128.77924385486656</v>
      </c>
      <c r="V98" s="120">
        <f t="shared" si="90"/>
        <v>151.24390023047994</v>
      </c>
      <c r="W98" s="120">
        <f t="shared" si="90"/>
        <v>175.87008287533726</v>
      </c>
      <c r="X98" s="120">
        <f t="shared" si="90"/>
        <v>204.79118599543116</v>
      </c>
      <c r="Y98" s="120">
        <f t="shared" si="90"/>
        <v>236.38052387552284</v>
      </c>
      <c r="Z98" s="120">
        <f t="shared" si="90"/>
        <v>270.70524528582223</v>
      </c>
      <c r="AA98" s="120">
        <f t="shared" si="90"/>
        <v>310.59363140996282</v>
      </c>
      <c r="AB98" s="120">
        <f t="shared" si="90"/>
        <v>353.8387862015008</v>
      </c>
      <c r="AC98" s="120">
        <f t="shared" si="90"/>
        <v>403.84396762674191</v>
      </c>
      <c r="AD98" s="120">
        <f t="shared" si="90"/>
        <v>456.93891201198107</v>
      </c>
      <c r="AE98" s="120">
        <f t="shared" si="90"/>
        <v>517.97787690892494</v>
      </c>
      <c r="AF98" s="120">
        <f t="shared" si="90"/>
        <v>583.76228741137709</v>
      </c>
      <c r="AG98" s="121">
        <f t="shared" si="90"/>
        <v>657.69471141557358</v>
      </c>
    </row>
    <row r="99" spans="1:33" x14ac:dyDescent="0.3">
      <c r="A99" s="20" t="s">
        <v>75</v>
      </c>
      <c r="B99" s="21" t="s">
        <v>14</v>
      </c>
      <c r="C99" s="120">
        <f t="shared" si="84"/>
        <v>0</v>
      </c>
      <c r="D99" s="120">
        <f t="shared" si="84"/>
        <v>1.7090854724082009E-2</v>
      </c>
      <c r="E99" s="120">
        <f t="shared" si="84"/>
        <v>0.11393903149388007</v>
      </c>
      <c r="F99" s="120">
        <f t="shared" si="84"/>
        <v>0.28484757873470018</v>
      </c>
      <c r="G99" s="120">
        <f>$J73*(G80/100*1000)^$K73*(G75-0.3)^$L73</f>
        <v>0.56969515746940036</v>
      </c>
      <c r="H99" s="120">
        <f t="shared" ref="H99:AG99" si="91">$J73*(H80/100*1000)^$K73*(H75-0.3)^$L73</f>
        <v>1.4578668318669801</v>
      </c>
      <c r="I99" s="120">
        <f t="shared" si="91"/>
        <v>2.6865671088224743</v>
      </c>
      <c r="J99" s="120">
        <f t="shared" si="91"/>
        <v>4.2605595910811456</v>
      </c>
      <c r="K99" s="120">
        <f t="shared" si="91"/>
        <v>6.9747689875002417</v>
      </c>
      <c r="L99" s="120">
        <f t="shared" si="91"/>
        <v>11.46676040881424</v>
      </c>
      <c r="M99" s="120">
        <f t="shared" si="91"/>
        <v>17.080062324421021</v>
      </c>
      <c r="N99" s="120">
        <f t="shared" si="91"/>
        <v>24.108926904615885</v>
      </c>
      <c r="O99" s="120">
        <f t="shared" si="91"/>
        <v>33.116273103581918</v>
      </c>
      <c r="P99" s="120">
        <f t="shared" si="91"/>
        <v>43.383919995182765</v>
      </c>
      <c r="Q99" s="120">
        <f t="shared" si="91"/>
        <v>56.013933340208894</v>
      </c>
      <c r="R99" s="120">
        <f t="shared" si="91"/>
        <v>71.372789060335279</v>
      </c>
      <c r="S99" s="120">
        <f t="shared" si="91"/>
        <v>88.243989035673025</v>
      </c>
      <c r="T99" s="120">
        <f t="shared" si="91"/>
        <v>104.59606290406643</v>
      </c>
      <c r="U99" s="120">
        <f t="shared" si="91"/>
        <v>122.66576678504757</v>
      </c>
      <c r="V99" s="120">
        <f t="shared" si="91"/>
        <v>143.62918703070486</v>
      </c>
      <c r="W99" s="120">
        <f t="shared" si="91"/>
        <v>166.63474037158707</v>
      </c>
      <c r="X99" s="120">
        <f t="shared" si="91"/>
        <v>193.08701766238573</v>
      </c>
      <c r="Y99" s="120">
        <f t="shared" si="91"/>
        <v>221.94445412856638</v>
      </c>
      <c r="Z99" s="120">
        <f t="shared" si="91"/>
        <v>253.28009791165306</v>
      </c>
      <c r="AA99" s="120">
        <f t="shared" si="91"/>
        <v>288.8789482319628</v>
      </c>
      <c r="AB99" s="120">
        <f t="shared" si="91"/>
        <v>327.36376161309016</v>
      </c>
      <c r="AC99" s="120">
        <f t="shared" si="91"/>
        <v>370.81113004234533</v>
      </c>
      <c r="AD99" s="120">
        <f t="shared" si="91"/>
        <v>417.55793214276036</v>
      </c>
      <c r="AE99" s="120">
        <f t="shared" si="91"/>
        <v>470.03231584607357</v>
      </c>
      <c r="AF99" s="120">
        <f t="shared" si="91"/>
        <v>526.33309930277733</v>
      </c>
      <c r="AG99" s="121">
        <f t="shared" si="91"/>
        <v>589.15924935971282</v>
      </c>
    </row>
    <row r="100" spans="1:33" x14ac:dyDescent="0.3">
      <c r="A100" s="20" t="s">
        <v>15</v>
      </c>
      <c r="B100" s="21" t="s">
        <v>16</v>
      </c>
      <c r="C100" s="120">
        <f>((C97+C98+C99)*0.5*44/12)*C81/1000</f>
        <v>0</v>
      </c>
      <c r="D100" s="120">
        <f t="shared" ref="D100:AG100" si="92">((D97+D98+D99)*0.5*44/12)*D81/1000</f>
        <v>0</v>
      </c>
      <c r="E100" s="120">
        <f t="shared" si="92"/>
        <v>0</v>
      </c>
      <c r="F100" s="120">
        <f t="shared" si="92"/>
        <v>0</v>
      </c>
      <c r="G100" s="120">
        <f t="shared" si="92"/>
        <v>0</v>
      </c>
      <c r="H100" s="120">
        <f t="shared" si="92"/>
        <v>0</v>
      </c>
      <c r="I100" s="120">
        <f t="shared" si="92"/>
        <v>1.1161557994628204</v>
      </c>
      <c r="J100" s="120">
        <f t="shared" si="92"/>
        <v>61.964668310305001</v>
      </c>
      <c r="K100" s="120">
        <f t="shared" si="92"/>
        <v>59.924516107671529</v>
      </c>
      <c r="L100" s="120">
        <f t="shared" si="92"/>
        <v>49.969960591340104</v>
      </c>
      <c r="M100" s="120">
        <f t="shared" si="92"/>
        <v>47.881856281569426</v>
      </c>
      <c r="N100" s="120">
        <f t="shared" si="92"/>
        <v>45.882854877040025</v>
      </c>
      <c r="O100" s="120">
        <f t="shared" si="92"/>
        <v>44.361653125672504</v>
      </c>
      <c r="P100" s="120">
        <f t="shared" si="92"/>
        <v>42.318931409723817</v>
      </c>
      <c r="Q100" s="120">
        <f t="shared" si="92"/>
        <v>40.58413419980139</v>
      </c>
      <c r="R100" s="120">
        <f t="shared" si="92"/>
        <v>39.558693092454448</v>
      </c>
      <c r="S100" s="120">
        <f t="shared" si="92"/>
        <v>38.485101894585092</v>
      </c>
      <c r="T100" s="120">
        <f t="shared" si="92"/>
        <v>51.757655997906141</v>
      </c>
      <c r="U100" s="120">
        <f t="shared" si="92"/>
        <v>51.280965941718243</v>
      </c>
      <c r="V100" s="120">
        <f t="shared" si="92"/>
        <v>49.010153649221103</v>
      </c>
      <c r="W100" s="120">
        <f t="shared" si="92"/>
        <v>48.359477520417379</v>
      </c>
      <c r="X100" s="120">
        <f t="shared" si="92"/>
        <v>48.529933468262662</v>
      </c>
      <c r="Y100" s="120">
        <f t="shared" si="92"/>
        <v>47.3764328355334</v>
      </c>
      <c r="Z100" s="120">
        <f t="shared" si="92"/>
        <v>47.663656492360928</v>
      </c>
      <c r="AA100" s="120">
        <f t="shared" si="92"/>
        <v>47.070830945221736</v>
      </c>
      <c r="AB100" s="120">
        <f t="shared" si="92"/>
        <v>45.286629155866699</v>
      </c>
      <c r="AC100" s="120">
        <f t="shared" si="92"/>
        <v>46.480231124397513</v>
      </c>
      <c r="AD100" s="120">
        <f t="shared" si="92"/>
        <v>47.169935455179811</v>
      </c>
      <c r="AE100" s="120">
        <f t="shared" si="92"/>
        <v>47.28210516229106</v>
      </c>
      <c r="AF100" s="120">
        <f t="shared" si="92"/>
        <v>46.602549363156889</v>
      </c>
      <c r="AG100" s="121">
        <f t="shared" si="92"/>
        <v>45.200980314634883</v>
      </c>
    </row>
    <row r="101" spans="1:33" x14ac:dyDescent="0.3">
      <c r="A101" s="20" t="s">
        <v>17</v>
      </c>
      <c r="B101" s="21" t="s">
        <v>16</v>
      </c>
      <c r="C101" s="120">
        <f>C100</f>
        <v>0</v>
      </c>
      <c r="D101" s="120">
        <f>C101+D100</f>
        <v>0</v>
      </c>
      <c r="E101" s="120">
        <f t="shared" ref="E101" si="93">D101+E100</f>
        <v>0</v>
      </c>
      <c r="F101" s="120">
        <f t="shared" ref="F101" si="94">E101+F100</f>
        <v>0</v>
      </c>
      <c r="G101" s="120">
        <f t="shared" ref="G101" si="95">F101+G100</f>
        <v>0</v>
      </c>
      <c r="H101" s="120">
        <f t="shared" ref="H101" si="96">G101+H100</f>
        <v>0</v>
      </c>
      <c r="I101" s="120">
        <f t="shared" ref="I101" si="97">H101+I100</f>
        <v>1.1161557994628204</v>
      </c>
      <c r="J101" s="120">
        <f t="shared" ref="J101" si="98">I101+J100</f>
        <v>63.080824109767818</v>
      </c>
      <c r="K101" s="120">
        <f t="shared" ref="K101" si="99">J101+K100</f>
        <v>123.00534021743934</v>
      </c>
      <c r="L101" s="120">
        <f t="shared" ref="L101" si="100">K101+L100</f>
        <v>172.97530080877945</v>
      </c>
      <c r="M101" s="120">
        <f t="shared" ref="M101" si="101">L101+M100</f>
        <v>220.85715709034889</v>
      </c>
      <c r="N101" s="120">
        <f t="shared" ref="N101" si="102">M101+N100</f>
        <v>266.74001196738891</v>
      </c>
      <c r="O101" s="120">
        <f t="shared" ref="O101" si="103">N101+O100</f>
        <v>311.1016650930614</v>
      </c>
      <c r="P101" s="120">
        <f t="shared" ref="P101" si="104">O101+P100</f>
        <v>353.4205965027852</v>
      </c>
      <c r="Q101" s="120">
        <f t="shared" ref="Q101" si="105">P101+Q100</f>
        <v>394.00473070258658</v>
      </c>
      <c r="R101" s="120">
        <f t="shared" ref="R101" si="106">Q101+R100</f>
        <v>433.56342379504105</v>
      </c>
      <c r="S101" s="120">
        <f t="shared" ref="S101" si="107">R101+S100</f>
        <v>472.04852568962616</v>
      </c>
      <c r="T101" s="120">
        <f t="shared" ref="T101" si="108">S101+T100</f>
        <v>523.80618168753233</v>
      </c>
      <c r="U101" s="120">
        <f t="shared" ref="U101" si="109">T101+U100</f>
        <v>575.08714762925058</v>
      </c>
      <c r="V101" s="120">
        <f t="shared" ref="V101" si="110">U101+V100</f>
        <v>624.09730127847172</v>
      </c>
      <c r="W101" s="120">
        <f t="shared" ref="W101" si="111">V101+W100</f>
        <v>672.4567787988891</v>
      </c>
      <c r="X101" s="120">
        <f t="shared" ref="X101" si="112">W101+X100</f>
        <v>720.9867122671518</v>
      </c>
      <c r="Y101" s="120">
        <f t="shared" ref="Y101" si="113">X101+Y100</f>
        <v>768.36314510268517</v>
      </c>
      <c r="Z101" s="120">
        <f t="shared" ref="Z101" si="114">Y101+Z100</f>
        <v>816.02680159504609</v>
      </c>
      <c r="AA101" s="120">
        <f t="shared" ref="AA101" si="115">Z101+AA100</f>
        <v>863.0976325402678</v>
      </c>
      <c r="AB101" s="120">
        <f t="shared" ref="AB101" si="116">AA101+AB100</f>
        <v>908.38426169613444</v>
      </c>
      <c r="AC101" s="120">
        <f t="shared" ref="AC101" si="117">AB101+AC100</f>
        <v>954.86449282053195</v>
      </c>
      <c r="AD101" s="120">
        <f t="shared" ref="AD101" si="118">AC101+AD100</f>
        <v>1002.0344282757118</v>
      </c>
      <c r="AE101" s="120">
        <f t="shared" ref="AE101" si="119">AD101+AE100</f>
        <v>1049.3165334380028</v>
      </c>
      <c r="AF101" s="120">
        <f t="shared" ref="AF101" si="120">AE101+AF100</f>
        <v>1095.9190828011597</v>
      </c>
      <c r="AG101" s="121">
        <f t="shared" ref="AG101" si="121">AF101+AG100</f>
        <v>1141.1200631157947</v>
      </c>
    </row>
    <row r="102" spans="1:33" x14ac:dyDescent="0.3">
      <c r="A102" s="20" t="s">
        <v>294</v>
      </c>
      <c r="B102" s="21" t="s">
        <v>16</v>
      </c>
      <c r="C102" s="120">
        <f>((C94+C95+C96)*0.5*44/12)*(AVERAGE(C77,C87))/1000</f>
        <v>0</v>
      </c>
      <c r="D102" s="120">
        <f t="shared" ref="D102:AG102" si="122">((D94+D95+D96)*0.5*44/12)*(AVERAGE(D77,D87))/1000</f>
        <v>0.87965870673630364</v>
      </c>
      <c r="E102" s="120">
        <f t="shared" si="122"/>
        <v>5.8643913782420256</v>
      </c>
      <c r="F102" s="120">
        <f t="shared" si="122"/>
        <v>14.66097844560506</v>
      </c>
      <c r="G102" s="120">
        <f t="shared" si="122"/>
        <v>29.321956891210121</v>
      </c>
      <c r="H102" s="120">
        <f t="shared" si="122"/>
        <v>76.553223584465044</v>
      </c>
      <c r="I102" s="120">
        <f t="shared" si="122"/>
        <v>145.37001654380151</v>
      </c>
      <c r="J102" s="120">
        <f t="shared" si="122"/>
        <v>214.35669474911046</v>
      </c>
      <c r="K102" s="120">
        <f t="shared" si="122"/>
        <v>240.64716713460732</v>
      </c>
      <c r="L102" s="120">
        <f t="shared" si="122"/>
        <v>265.99656932298723</v>
      </c>
      <c r="M102" s="120">
        <f t="shared" si="122"/>
        <v>294.28221493763704</v>
      </c>
      <c r="N102" s="120">
        <f t="shared" si="122"/>
        <v>322.7054760267547</v>
      </c>
      <c r="O102" s="120">
        <f t="shared" si="122"/>
        <v>351.61111148199581</v>
      </c>
      <c r="P102" s="120">
        <f t="shared" si="122"/>
        <v>380.09073861733435</v>
      </c>
      <c r="Q102" s="120">
        <f t="shared" si="122"/>
        <v>407.0847775770377</v>
      </c>
      <c r="R102" s="120">
        <f t="shared" si="122"/>
        <v>433.71658390022048</v>
      </c>
      <c r="S102" s="120">
        <f t="shared" si="122"/>
        <v>460.17186122525322</v>
      </c>
      <c r="T102" s="120">
        <f t="shared" si="122"/>
        <v>480.05225938057947</v>
      </c>
      <c r="U102" s="120">
        <f t="shared" si="122"/>
        <v>491.69396755882781</v>
      </c>
      <c r="V102" s="120">
        <f t="shared" si="122"/>
        <v>504.10443753484554</v>
      </c>
      <c r="W102" s="120">
        <f t="shared" si="122"/>
        <v>514.82693776944336</v>
      </c>
      <c r="X102" s="120">
        <f t="shared" si="122"/>
        <v>526.89642051256601</v>
      </c>
      <c r="Y102" s="120">
        <f t="shared" si="122"/>
        <v>536.93290546937862</v>
      </c>
      <c r="Z102" s="120">
        <f t="shared" si="122"/>
        <v>546.64256039676434</v>
      </c>
      <c r="AA102" s="120">
        <f t="shared" si="122"/>
        <v>556.44446581672844</v>
      </c>
      <c r="AB102" s="120">
        <f t="shared" si="122"/>
        <v>566.08286444833379</v>
      </c>
      <c r="AC102" s="120">
        <f t="shared" si="122"/>
        <v>572.55193794144213</v>
      </c>
      <c r="AD102" s="120">
        <f t="shared" si="122"/>
        <v>582.54870287147071</v>
      </c>
      <c r="AE102" s="120">
        <f t="shared" si="122"/>
        <v>591.0263145286383</v>
      </c>
      <c r="AF102" s="120">
        <f t="shared" si="122"/>
        <v>600.0078230506449</v>
      </c>
      <c r="AG102" s="121">
        <f t="shared" si="122"/>
        <v>610.21323424757099</v>
      </c>
    </row>
    <row r="103" spans="1:33" x14ac:dyDescent="0.3">
      <c r="A103" s="20" t="s">
        <v>293</v>
      </c>
      <c r="B103" s="21" t="s">
        <v>16</v>
      </c>
      <c r="C103" s="120">
        <f>((C94+C95+C96)*0.5*44/12)*C87/1000</f>
        <v>0</v>
      </c>
      <c r="D103" s="120">
        <f t="shared" ref="D103:AG103" si="123">((D94+D95+D96)*0.5*44/12)*D87/1000</f>
        <v>0.87965870673630364</v>
      </c>
      <c r="E103" s="120">
        <f t="shared" si="123"/>
        <v>5.8643913782420256</v>
      </c>
      <c r="F103" s="120">
        <f t="shared" si="123"/>
        <v>14.66097844560506</v>
      </c>
      <c r="G103" s="120">
        <f t="shared" si="123"/>
        <v>29.321956891210121</v>
      </c>
      <c r="H103" s="120">
        <f t="shared" si="123"/>
        <v>76.553223584465044</v>
      </c>
      <c r="I103" s="120">
        <f t="shared" si="123"/>
        <v>144.66033312750378</v>
      </c>
      <c r="J103" s="120">
        <f t="shared" si="123"/>
        <v>171.52800677486437</v>
      </c>
      <c r="K103" s="120">
        <f t="shared" si="123"/>
        <v>199.20237723920272</v>
      </c>
      <c r="L103" s="120">
        <f t="shared" si="123"/>
        <v>233.86591748482266</v>
      </c>
      <c r="M103" s="120">
        <f t="shared" si="123"/>
        <v>265.02924167081744</v>
      </c>
      <c r="N103" s="120">
        <f t="shared" si="123"/>
        <v>295.67544470143679</v>
      </c>
      <c r="O103" s="120">
        <f t="shared" si="123"/>
        <v>326.49603209042465</v>
      </c>
      <c r="P103" s="120">
        <f t="shared" si="123"/>
        <v>356.71946342727176</v>
      </c>
      <c r="Q103" s="120">
        <f t="shared" si="123"/>
        <v>385.01849991398331</v>
      </c>
      <c r="R103" s="120">
        <f t="shared" si="123"/>
        <v>412.97562080191022</v>
      </c>
      <c r="S103" s="120">
        <f t="shared" si="123"/>
        <v>440.92931027796067</v>
      </c>
      <c r="T103" s="120">
        <f t="shared" si="123"/>
        <v>454.17343138162641</v>
      </c>
      <c r="U103" s="120">
        <f t="shared" si="123"/>
        <v>466.05348458796868</v>
      </c>
      <c r="V103" s="120">
        <f t="shared" si="123"/>
        <v>479.59936071023503</v>
      </c>
      <c r="W103" s="120">
        <f t="shared" si="123"/>
        <v>489.63970989422597</v>
      </c>
      <c r="X103" s="120">
        <f t="shared" si="123"/>
        <v>503.78692838482192</v>
      </c>
      <c r="Y103" s="120">
        <f t="shared" si="123"/>
        <v>513.24468905161177</v>
      </c>
      <c r="Z103" s="120">
        <f t="shared" si="123"/>
        <v>524.30022141597021</v>
      </c>
      <c r="AA103" s="120">
        <f t="shared" si="123"/>
        <v>534.59015144930413</v>
      </c>
      <c r="AB103" s="120">
        <f t="shared" si="123"/>
        <v>543.43954987040047</v>
      </c>
      <c r="AC103" s="120">
        <f t="shared" si="123"/>
        <v>549.31182237924338</v>
      </c>
      <c r="AD103" s="120">
        <f t="shared" si="123"/>
        <v>561.32223191663968</v>
      </c>
      <c r="AE103" s="120">
        <f t="shared" si="123"/>
        <v>567.38526194749272</v>
      </c>
      <c r="AF103" s="120">
        <f t="shared" si="123"/>
        <v>576.70654836906658</v>
      </c>
      <c r="AG103" s="121">
        <f t="shared" si="123"/>
        <v>587.61274409025361</v>
      </c>
    </row>
    <row r="104" spans="1:33" x14ac:dyDescent="0.3">
      <c r="A104" s="22" t="s">
        <v>18</v>
      </c>
      <c r="B104" s="23" t="s">
        <v>16</v>
      </c>
      <c r="C104" s="122">
        <f>C101+C103</f>
        <v>0</v>
      </c>
      <c r="D104" s="122">
        <f t="shared" ref="D104" si="124">D101+D103</f>
        <v>0.87965870673630364</v>
      </c>
      <c r="E104" s="122">
        <f t="shared" ref="E104" si="125">E101+E103</f>
        <v>5.8643913782420256</v>
      </c>
      <c r="F104" s="122">
        <f t="shared" ref="F104" si="126">F101+F103</f>
        <v>14.66097844560506</v>
      </c>
      <c r="G104" s="122">
        <f t="shared" ref="G104" si="127">G101+G103</f>
        <v>29.321956891210121</v>
      </c>
      <c r="H104" s="122">
        <f t="shared" ref="H104" si="128">H101+H103</f>
        <v>76.553223584465044</v>
      </c>
      <c r="I104" s="122">
        <f t="shared" ref="I104" si="129">I101+I103</f>
        <v>145.77648892696661</v>
      </c>
      <c r="J104" s="122">
        <f t="shared" ref="J104" si="130">J101+J103</f>
        <v>234.6088308846322</v>
      </c>
      <c r="K104" s="122">
        <f t="shared" ref="K104" si="131">K101+K103</f>
        <v>322.20771745664206</v>
      </c>
      <c r="L104" s="122">
        <f t="shared" ref="L104" si="132">L101+L103</f>
        <v>406.84121829360208</v>
      </c>
      <c r="M104" s="122">
        <f t="shared" ref="M104" si="133">M101+M103</f>
        <v>485.88639876116633</v>
      </c>
      <c r="N104" s="122">
        <f t="shared" ref="N104" si="134">N101+N103</f>
        <v>562.41545666882575</v>
      </c>
      <c r="O104" s="122">
        <f t="shared" ref="O104" si="135">O101+O103</f>
        <v>637.59769718348605</v>
      </c>
      <c r="P104" s="122">
        <f>P101+P103</f>
        <v>710.14005993005696</v>
      </c>
      <c r="Q104" s="122">
        <f t="shared" ref="Q104" si="136">Q101+Q103</f>
        <v>779.02323061656989</v>
      </c>
      <c r="R104" s="122">
        <f t="shared" ref="R104" si="137">R101+R103</f>
        <v>846.53904459695127</v>
      </c>
      <c r="S104" s="122">
        <f t="shared" ref="S104" si="138">S101+S103</f>
        <v>912.97783596758677</v>
      </c>
      <c r="T104" s="122">
        <f t="shared" ref="T104" si="139">T101+T103</f>
        <v>977.97961306915875</v>
      </c>
      <c r="U104" s="122">
        <f t="shared" ref="U104" si="140">U101+U103</f>
        <v>1041.1406322172193</v>
      </c>
      <c r="V104" s="122">
        <f t="shared" ref="V104" si="141">V101+V103</f>
        <v>1103.6966619887066</v>
      </c>
      <c r="W104" s="122">
        <f t="shared" ref="W104" si="142">W101+W103</f>
        <v>1162.0964886931151</v>
      </c>
      <c r="X104" s="122">
        <f t="shared" ref="X104" si="143">X101+X103</f>
        <v>1224.7736406519737</v>
      </c>
      <c r="Y104" s="122">
        <f t="shared" ref="Y104" si="144">Y101+Y103</f>
        <v>1281.6078341542971</v>
      </c>
      <c r="Z104" s="122">
        <f t="shared" ref="Z104" si="145">Z101+Z103</f>
        <v>1340.3270230110163</v>
      </c>
      <c r="AA104" s="122">
        <f t="shared" ref="AA104" si="146">AA101+AA103</f>
        <v>1397.6877839895719</v>
      </c>
      <c r="AB104" s="122">
        <f t="shared" ref="AB104" si="147">AB101+AB103</f>
        <v>1451.8238115665349</v>
      </c>
      <c r="AC104" s="122">
        <f t="shared" ref="AC104" si="148">AC101+AC103</f>
        <v>1504.1763151997752</v>
      </c>
      <c r="AD104" s="122">
        <f t="shared" ref="AD104" si="149">AD101+AD103</f>
        <v>1563.3566601923515</v>
      </c>
      <c r="AE104" s="122">
        <f t="shared" ref="AE104" si="150">AE101+AE103</f>
        <v>1616.7017953854956</v>
      </c>
      <c r="AF104" s="122">
        <f>AF101+AF103</f>
        <v>1672.6256311702264</v>
      </c>
      <c r="AG104" s="123">
        <f t="shared" ref="AG104" si="151">AG101+AG103</f>
        <v>1728.7328072060482</v>
      </c>
    </row>
    <row r="105" spans="1:33" x14ac:dyDescent="0.3">
      <c r="A105" s="21"/>
      <c r="B105" s="21"/>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row>
    <row r="106" spans="1:33" x14ac:dyDescent="0.3">
      <c r="A106" s="175" t="s">
        <v>304</v>
      </c>
      <c r="B106" s="6" t="s">
        <v>59</v>
      </c>
      <c r="C106" s="6" t="s">
        <v>60</v>
      </c>
      <c r="D106" s="6" t="s">
        <v>61</v>
      </c>
      <c r="E106" s="6" t="s">
        <v>62</v>
      </c>
      <c r="F106" s="6" t="s">
        <v>63</v>
      </c>
      <c r="G106" s="6" t="s">
        <v>64</v>
      </c>
      <c r="H106" s="6" t="s">
        <v>65</v>
      </c>
      <c r="I106" s="6" t="s">
        <v>66</v>
      </c>
      <c r="J106" s="6" t="s">
        <v>67</v>
      </c>
      <c r="K106" s="6" t="s">
        <v>68</v>
      </c>
      <c r="L106" s="6" t="s">
        <v>69</v>
      </c>
    </row>
    <row r="107" spans="1:33" x14ac:dyDescent="0.3">
      <c r="A107" s="15"/>
      <c r="B107" s="16"/>
      <c r="C107" s="17" t="s">
        <v>46</v>
      </c>
      <c r="D107" s="16">
        <f>INDEX(Lister!$A$17:$J$29,MATCH('Data tilvækstoversigt'!$C107,Lister!$A$17:$A$29,0),2)</f>
        <v>3.7871999999999998E-4</v>
      </c>
      <c r="E107" s="16">
        <f>INDEX(Lister!$A$17:$J$29,MATCH('Data tilvækstoversigt'!$C107,Lister!$A$17:$A$29,0),3)</f>
        <v>1.8694</v>
      </c>
      <c r="F107" s="16">
        <f>INDEX(Lister!$A$17:$J$29,MATCH('Data tilvækstoversigt'!$C107,Lister!$A$17:$A$29,0),4)</f>
        <v>1.0714999999999999</v>
      </c>
      <c r="G107" s="16">
        <f>INDEX(Lister!$A$17:$J$29,MATCH('Data tilvækstoversigt'!$C107,Lister!$A$17:$A$29,0),5)</f>
        <v>6.7440000000000005E-5</v>
      </c>
      <c r="H107" s="16">
        <f>INDEX(Lister!$A$17:$J$29,MATCH('Data tilvækstoversigt'!$C107,Lister!$A$17:$A$29,0),6)</f>
        <v>2.9018000000000002</v>
      </c>
      <c r="I107" s="16">
        <f>INDEX(Lister!$A$17:$J$29,MATCH('Data tilvækstoversigt'!$C107,Lister!$A$17:$A$29,0),7)</f>
        <v>-0.68418999999999996</v>
      </c>
      <c r="J107" s="16">
        <f>INDEX(Lister!$A$17:$J$29,MATCH('Data tilvækstoversigt'!$C107,Lister!$A$17:$A$29,0),8)</f>
        <v>5.223E-5</v>
      </c>
      <c r="K107" s="16">
        <f>INDEX(Lister!$A$17:$J$29,MATCH('Data tilvækstoversigt'!$C107,Lister!$A$17:$A$29,0),9)</f>
        <v>2.5672999999999999</v>
      </c>
      <c r="L107" s="16">
        <f>INDEX(Lister!$A$17:$J$29,MATCH('Data tilvækstoversigt'!$C107,Lister!$A$17:$A$29,0),10)</f>
        <v>-2.8060999999999999E-2</v>
      </c>
    </row>
    <row r="108" spans="1:33" x14ac:dyDescent="0.3">
      <c r="A108" s="18" t="s">
        <v>1</v>
      </c>
      <c r="B108" s="19" t="s">
        <v>2</v>
      </c>
      <c r="C108" s="19">
        <v>1</v>
      </c>
      <c r="D108" s="19">
        <v>5</v>
      </c>
      <c r="E108" s="19">
        <v>10</v>
      </c>
      <c r="F108" s="19">
        <v>15</v>
      </c>
      <c r="G108" s="19">
        <v>20</v>
      </c>
      <c r="H108" s="19">
        <v>25</v>
      </c>
      <c r="I108" s="19">
        <v>30</v>
      </c>
      <c r="J108" s="19">
        <v>35</v>
      </c>
      <c r="K108" s="19">
        <v>40</v>
      </c>
      <c r="L108" s="19">
        <v>45</v>
      </c>
      <c r="M108" s="19">
        <v>50</v>
      </c>
      <c r="N108" s="19">
        <v>55</v>
      </c>
      <c r="O108" s="19">
        <v>60</v>
      </c>
      <c r="P108" s="19">
        <v>65</v>
      </c>
      <c r="Q108" s="19">
        <v>70</v>
      </c>
      <c r="R108" s="19">
        <v>75</v>
      </c>
      <c r="S108" s="19">
        <v>80</v>
      </c>
      <c r="T108" s="19">
        <v>85</v>
      </c>
      <c r="U108" s="19">
        <v>90</v>
      </c>
      <c r="V108" s="19">
        <v>95</v>
      </c>
      <c r="W108" s="19">
        <v>100</v>
      </c>
      <c r="X108" s="19">
        <v>105</v>
      </c>
      <c r="Y108" s="19">
        <v>110</v>
      </c>
      <c r="Z108" s="19">
        <v>115</v>
      </c>
      <c r="AA108" s="19">
        <v>120</v>
      </c>
      <c r="AB108" s="19">
        <v>125</v>
      </c>
      <c r="AC108" s="19">
        <v>130</v>
      </c>
      <c r="AD108" s="19">
        <v>135</v>
      </c>
      <c r="AE108" s="19">
        <v>140</v>
      </c>
      <c r="AF108" s="19">
        <v>145</v>
      </c>
      <c r="AG108" s="2">
        <v>150</v>
      </c>
    </row>
    <row r="109" spans="1:33" x14ac:dyDescent="0.3">
      <c r="A109" s="7" t="s">
        <v>19</v>
      </c>
      <c r="B109" s="8" t="s">
        <v>4</v>
      </c>
      <c r="C109" s="117">
        <f>C$2*$G109</f>
        <v>0</v>
      </c>
      <c r="D109" s="117">
        <f t="shared" ref="D109:F123" si="152">D$2*$G109</f>
        <v>0.105</v>
      </c>
      <c r="E109" s="117">
        <f t="shared" si="152"/>
        <v>0.70000000000000007</v>
      </c>
      <c r="F109" s="117">
        <f t="shared" si="152"/>
        <v>1.75</v>
      </c>
      <c r="G109">
        <v>3.5</v>
      </c>
      <c r="H109">
        <v>4.5999999999999996</v>
      </c>
      <c r="I109">
        <v>6</v>
      </c>
      <c r="J109">
        <v>7.6</v>
      </c>
      <c r="K109">
        <v>9.5</v>
      </c>
      <c r="L109">
        <v>11.4</v>
      </c>
      <c r="M109">
        <v>13.2</v>
      </c>
      <c r="N109">
        <v>14.8</v>
      </c>
      <c r="O109">
        <v>16.3</v>
      </c>
      <c r="P109">
        <v>17.600000000000001</v>
      </c>
      <c r="Q109">
        <v>18.899999999999999</v>
      </c>
      <c r="R109">
        <v>20</v>
      </c>
      <c r="S109">
        <v>21</v>
      </c>
      <c r="T109">
        <v>21.9</v>
      </c>
      <c r="U109">
        <v>22.8</v>
      </c>
      <c r="V109">
        <v>23.6</v>
      </c>
      <c r="W109">
        <v>24.3</v>
      </c>
      <c r="X109">
        <v>25</v>
      </c>
      <c r="Y109">
        <v>25.6</v>
      </c>
      <c r="Z109">
        <v>26.2</v>
      </c>
      <c r="AA109">
        <v>26.8</v>
      </c>
      <c r="AB109">
        <v>27.3</v>
      </c>
      <c r="AC109">
        <v>27.8</v>
      </c>
      <c r="AD109">
        <v>28.3</v>
      </c>
      <c r="AE109">
        <v>28.7</v>
      </c>
      <c r="AF109">
        <v>29.1</v>
      </c>
      <c r="AG109">
        <v>29.5</v>
      </c>
    </row>
    <row r="110" spans="1:33" x14ac:dyDescent="0.3">
      <c r="A110" s="10" t="s">
        <v>20</v>
      </c>
      <c r="B110" t="s">
        <v>6</v>
      </c>
      <c r="C110" s="118">
        <f t="shared" ref="C110:F133" si="153">C$2*$G110</f>
        <v>0</v>
      </c>
      <c r="D110" s="118">
        <f t="shared" si="152"/>
        <v>0.09</v>
      </c>
      <c r="E110" s="118">
        <f t="shared" si="152"/>
        <v>0.60000000000000009</v>
      </c>
      <c r="F110" s="118">
        <f t="shared" si="152"/>
        <v>1.5</v>
      </c>
      <c r="G110">
        <v>3</v>
      </c>
      <c r="H110">
        <v>4.5999999999999996</v>
      </c>
      <c r="I110">
        <v>6.2</v>
      </c>
      <c r="J110">
        <v>7.7</v>
      </c>
      <c r="K110">
        <v>9.1</v>
      </c>
      <c r="L110">
        <v>11</v>
      </c>
      <c r="M110">
        <v>12.9</v>
      </c>
      <c r="N110">
        <v>14.7</v>
      </c>
      <c r="O110">
        <v>16.5</v>
      </c>
      <c r="P110">
        <v>18.3</v>
      </c>
      <c r="Q110">
        <v>20.100000000000001</v>
      </c>
      <c r="R110">
        <v>21.8</v>
      </c>
      <c r="S110">
        <v>23.5</v>
      </c>
      <c r="T110">
        <v>25.2</v>
      </c>
      <c r="U110">
        <v>26.9</v>
      </c>
      <c r="V110">
        <v>28.7</v>
      </c>
      <c r="W110">
        <v>30.4</v>
      </c>
      <c r="X110">
        <v>32.200000000000003</v>
      </c>
      <c r="Y110">
        <v>34.1</v>
      </c>
      <c r="Z110">
        <v>36</v>
      </c>
      <c r="AA110">
        <v>37.9</v>
      </c>
      <c r="AB110">
        <v>39.799999999999997</v>
      </c>
      <c r="AC110">
        <v>41.8</v>
      </c>
      <c r="AD110">
        <v>43.9</v>
      </c>
      <c r="AE110">
        <v>45.9</v>
      </c>
      <c r="AF110">
        <v>48.1</v>
      </c>
      <c r="AG110">
        <v>50.2</v>
      </c>
    </row>
    <row r="111" spans="1:33" x14ac:dyDescent="0.3">
      <c r="A111" s="10" t="s">
        <v>21</v>
      </c>
      <c r="B111" t="s">
        <v>8</v>
      </c>
      <c r="C111" s="118">
        <f>G111</f>
        <v>4000</v>
      </c>
      <c r="D111" s="118">
        <f>G111</f>
        <v>4000</v>
      </c>
      <c r="E111" s="118">
        <f>G111</f>
        <v>4000</v>
      </c>
      <c r="F111" s="118">
        <f>G111</f>
        <v>4000</v>
      </c>
      <c r="G111">
        <v>4000</v>
      </c>
      <c r="H111">
        <v>3939</v>
      </c>
      <c r="I111">
        <v>3863</v>
      </c>
      <c r="J111">
        <v>3767</v>
      </c>
      <c r="K111">
        <v>3297</v>
      </c>
      <c r="L111">
        <v>2179</v>
      </c>
      <c r="M111">
        <v>1617</v>
      </c>
      <c r="N111">
        <v>1258</v>
      </c>
      <c r="O111">
        <v>1017</v>
      </c>
      <c r="P111">
        <v>847</v>
      </c>
      <c r="Q111">
        <v>722</v>
      </c>
      <c r="R111">
        <v>627</v>
      </c>
      <c r="S111">
        <v>553</v>
      </c>
      <c r="T111">
        <v>494</v>
      </c>
      <c r="U111">
        <v>431</v>
      </c>
      <c r="V111">
        <v>378</v>
      </c>
      <c r="W111">
        <v>334</v>
      </c>
      <c r="X111">
        <v>296</v>
      </c>
      <c r="Y111">
        <v>264</v>
      </c>
      <c r="Z111">
        <v>237</v>
      </c>
      <c r="AA111">
        <v>213</v>
      </c>
      <c r="AB111">
        <v>192</v>
      </c>
      <c r="AC111">
        <v>174</v>
      </c>
      <c r="AD111">
        <v>157</v>
      </c>
      <c r="AE111">
        <v>143</v>
      </c>
      <c r="AF111">
        <v>131</v>
      </c>
      <c r="AG111">
        <v>120</v>
      </c>
    </row>
    <row r="112" spans="1:33" x14ac:dyDescent="0.3">
      <c r="A112" s="10" t="s">
        <v>22</v>
      </c>
      <c r="B112" t="s">
        <v>31</v>
      </c>
      <c r="C112" s="118">
        <f t="shared" si="153"/>
        <v>0</v>
      </c>
      <c r="D112" s="118">
        <f t="shared" si="152"/>
        <v>8.5499999999999993E-2</v>
      </c>
      <c r="E112" s="118">
        <f t="shared" si="152"/>
        <v>0.57000000000000006</v>
      </c>
      <c r="F112" s="118">
        <f t="shared" si="152"/>
        <v>1.425</v>
      </c>
      <c r="G112">
        <v>2.85</v>
      </c>
      <c r="H112">
        <v>6.61</v>
      </c>
      <c r="I112">
        <v>11.67</v>
      </c>
      <c r="J112">
        <v>17.37</v>
      </c>
      <c r="K112">
        <v>21.59</v>
      </c>
      <c r="L112">
        <v>20.86</v>
      </c>
      <c r="M112">
        <v>21.1</v>
      </c>
      <c r="N112">
        <v>21.43</v>
      </c>
      <c r="O112">
        <v>21.85</v>
      </c>
      <c r="P112">
        <v>22.33</v>
      </c>
      <c r="Q112">
        <v>22.86</v>
      </c>
      <c r="R112">
        <v>23.43</v>
      </c>
      <c r="S112">
        <v>24.02</v>
      </c>
      <c r="T112">
        <v>24.64</v>
      </c>
      <c r="U112">
        <v>24.5</v>
      </c>
      <c r="V112">
        <v>24.39</v>
      </c>
      <c r="W112">
        <v>24.28</v>
      </c>
      <c r="X112">
        <v>24.19</v>
      </c>
      <c r="Y112">
        <v>24.11</v>
      </c>
      <c r="Z112">
        <v>24.04</v>
      </c>
      <c r="AA112">
        <v>23.97</v>
      </c>
      <c r="AB112">
        <v>23.91</v>
      </c>
      <c r="AC112">
        <v>23.86</v>
      </c>
      <c r="AD112">
        <v>23.81</v>
      </c>
      <c r="AE112">
        <v>23.76</v>
      </c>
      <c r="AF112">
        <v>23.72</v>
      </c>
      <c r="AG112">
        <v>23.68</v>
      </c>
    </row>
    <row r="113" spans="1:33" x14ac:dyDescent="0.3">
      <c r="A113" s="10" t="s">
        <v>23</v>
      </c>
      <c r="B113" t="s">
        <v>10</v>
      </c>
      <c r="C113" s="118">
        <f t="shared" si="153"/>
        <v>0</v>
      </c>
      <c r="D113" s="118">
        <f t="shared" si="152"/>
        <v>0.28799999999999998</v>
      </c>
      <c r="E113" s="118">
        <f t="shared" si="152"/>
        <v>1.92</v>
      </c>
      <c r="F113" s="118">
        <f t="shared" si="152"/>
        <v>4.8</v>
      </c>
      <c r="G113">
        <v>9.6</v>
      </c>
      <c r="H113">
        <v>26.3</v>
      </c>
      <c r="I113">
        <v>55.3</v>
      </c>
      <c r="J113">
        <v>97.6</v>
      </c>
      <c r="K113">
        <v>142.1</v>
      </c>
      <c r="L113">
        <v>157.69999999999999</v>
      </c>
      <c r="M113">
        <v>178.7</v>
      </c>
      <c r="N113">
        <v>199.5</v>
      </c>
      <c r="O113">
        <v>220.3</v>
      </c>
      <c r="P113">
        <v>241</v>
      </c>
      <c r="Q113">
        <v>261.8</v>
      </c>
      <c r="R113">
        <v>282.7</v>
      </c>
      <c r="S113">
        <v>303.60000000000002</v>
      </c>
      <c r="T113">
        <v>324.7</v>
      </c>
      <c r="U113">
        <v>335.5</v>
      </c>
      <c r="V113">
        <v>345.8</v>
      </c>
      <c r="W113">
        <v>355.8</v>
      </c>
      <c r="X113">
        <v>365.4</v>
      </c>
      <c r="Y113">
        <v>374.8</v>
      </c>
      <c r="Z113">
        <v>384</v>
      </c>
      <c r="AA113">
        <v>393</v>
      </c>
      <c r="AB113">
        <v>401.9</v>
      </c>
      <c r="AC113">
        <v>410.6</v>
      </c>
      <c r="AD113">
        <v>419.2</v>
      </c>
      <c r="AE113">
        <v>427.8</v>
      </c>
      <c r="AF113">
        <v>436.2</v>
      </c>
      <c r="AG113">
        <v>444.6</v>
      </c>
    </row>
    <row r="114" spans="1:33" x14ac:dyDescent="0.3">
      <c r="A114" s="10" t="s">
        <v>11</v>
      </c>
      <c r="B114" t="s">
        <v>6</v>
      </c>
      <c r="C114" s="118">
        <f t="shared" si="153"/>
        <v>0</v>
      </c>
      <c r="D114" s="118">
        <f t="shared" si="152"/>
        <v>8.1000000000000003E-2</v>
      </c>
      <c r="E114" s="118">
        <f t="shared" si="152"/>
        <v>0.54</v>
      </c>
      <c r="F114" s="118">
        <f t="shared" si="152"/>
        <v>1.35</v>
      </c>
      <c r="G114">
        <v>2.7</v>
      </c>
      <c r="H114">
        <v>4.2</v>
      </c>
      <c r="I114">
        <v>5.6</v>
      </c>
      <c r="J114">
        <v>6.9</v>
      </c>
      <c r="K114">
        <v>8.1999999999999993</v>
      </c>
      <c r="L114">
        <v>10.1</v>
      </c>
      <c r="M114">
        <v>11.9</v>
      </c>
      <c r="N114">
        <v>13.8</v>
      </c>
      <c r="O114">
        <v>15.7</v>
      </c>
      <c r="P114">
        <v>17.600000000000001</v>
      </c>
      <c r="Q114">
        <v>19.600000000000001</v>
      </c>
      <c r="R114">
        <v>21.5</v>
      </c>
      <c r="S114">
        <v>23.5</v>
      </c>
      <c r="T114">
        <v>25.2</v>
      </c>
      <c r="U114">
        <v>26.9</v>
      </c>
      <c r="V114">
        <v>28.7</v>
      </c>
      <c r="W114">
        <v>30.4</v>
      </c>
      <c r="X114">
        <v>32.200000000000003</v>
      </c>
      <c r="Y114">
        <v>34.1</v>
      </c>
      <c r="Z114">
        <v>36</v>
      </c>
      <c r="AA114">
        <v>37.9</v>
      </c>
      <c r="AB114">
        <v>39.799999999999997</v>
      </c>
      <c r="AC114">
        <v>41.8</v>
      </c>
      <c r="AD114">
        <v>43.9</v>
      </c>
      <c r="AE114">
        <v>45.9</v>
      </c>
      <c r="AF114">
        <v>48.1</v>
      </c>
      <c r="AG114">
        <v>50.2</v>
      </c>
    </row>
    <row r="115" spans="1:33" x14ac:dyDescent="0.3">
      <c r="A115" s="10" t="s">
        <v>12</v>
      </c>
      <c r="B115" t="s">
        <v>8</v>
      </c>
      <c r="C115" s="118">
        <v>0</v>
      </c>
      <c r="D115" s="118">
        <v>0</v>
      </c>
      <c r="E115" s="118">
        <v>0</v>
      </c>
      <c r="F115" s="118">
        <v>0</v>
      </c>
      <c r="G115">
        <v>0</v>
      </c>
      <c r="H115">
        <v>0</v>
      </c>
      <c r="I115">
        <v>0</v>
      </c>
      <c r="J115">
        <v>366</v>
      </c>
      <c r="K115">
        <v>1053</v>
      </c>
      <c r="L115">
        <v>516</v>
      </c>
      <c r="M115">
        <v>322</v>
      </c>
      <c r="N115">
        <v>213</v>
      </c>
      <c r="O115">
        <v>147</v>
      </c>
      <c r="P115">
        <v>106</v>
      </c>
      <c r="Q115">
        <v>78</v>
      </c>
      <c r="R115">
        <v>60</v>
      </c>
      <c r="S115">
        <v>47</v>
      </c>
      <c r="T115">
        <v>53</v>
      </c>
      <c r="U115">
        <v>44</v>
      </c>
      <c r="V115">
        <v>37</v>
      </c>
      <c r="W115">
        <v>31</v>
      </c>
      <c r="X115">
        <v>27</v>
      </c>
      <c r="Y115">
        <v>23</v>
      </c>
      <c r="Z115">
        <v>20</v>
      </c>
      <c r="AA115">
        <v>17</v>
      </c>
      <c r="AB115">
        <v>15</v>
      </c>
      <c r="AC115">
        <v>14</v>
      </c>
      <c r="AD115">
        <v>12</v>
      </c>
      <c r="AE115">
        <v>11</v>
      </c>
      <c r="AF115">
        <v>9</v>
      </c>
      <c r="AG115">
        <v>8</v>
      </c>
    </row>
    <row r="116" spans="1:33" x14ac:dyDescent="0.3">
      <c r="A116" s="10" t="s">
        <v>24</v>
      </c>
      <c r="B116" t="s">
        <v>31</v>
      </c>
      <c r="C116" s="118">
        <f t="shared" si="153"/>
        <v>0</v>
      </c>
      <c r="D116" s="118">
        <f t="shared" si="152"/>
        <v>0</v>
      </c>
      <c r="E116" s="118">
        <f t="shared" si="152"/>
        <v>0</v>
      </c>
      <c r="F116" s="118">
        <f t="shared" si="152"/>
        <v>0</v>
      </c>
      <c r="G116">
        <v>0</v>
      </c>
      <c r="H116">
        <v>0</v>
      </c>
      <c r="I116">
        <v>0</v>
      </c>
      <c r="J116">
        <v>1.37</v>
      </c>
      <c r="K116">
        <v>5.59</v>
      </c>
      <c r="L116">
        <v>4.1100000000000003</v>
      </c>
      <c r="M116">
        <v>3.6</v>
      </c>
      <c r="N116">
        <v>3.18</v>
      </c>
      <c r="O116">
        <v>2.85</v>
      </c>
      <c r="P116">
        <v>2.58</v>
      </c>
      <c r="Q116">
        <v>2.36</v>
      </c>
      <c r="R116">
        <v>2.1800000000000002</v>
      </c>
      <c r="S116">
        <v>2.02</v>
      </c>
      <c r="T116">
        <v>2.64</v>
      </c>
      <c r="U116">
        <v>2.5</v>
      </c>
      <c r="V116">
        <v>2.39</v>
      </c>
      <c r="W116">
        <v>2.2799999999999998</v>
      </c>
      <c r="X116">
        <v>2.19</v>
      </c>
      <c r="Y116">
        <v>2.11</v>
      </c>
      <c r="Z116">
        <v>2.04</v>
      </c>
      <c r="AA116">
        <v>1.97</v>
      </c>
      <c r="AB116">
        <v>1.91</v>
      </c>
      <c r="AC116">
        <v>1.86</v>
      </c>
      <c r="AD116">
        <v>1.81</v>
      </c>
      <c r="AE116">
        <v>1.76</v>
      </c>
      <c r="AF116">
        <v>1.72</v>
      </c>
      <c r="AG116">
        <v>1.68</v>
      </c>
    </row>
    <row r="117" spans="1:33" x14ac:dyDescent="0.3">
      <c r="A117" s="10" t="s">
        <v>25</v>
      </c>
      <c r="B117" t="s">
        <v>10</v>
      </c>
      <c r="C117" s="118">
        <f t="shared" si="153"/>
        <v>0</v>
      </c>
      <c r="D117" s="118">
        <f t="shared" si="152"/>
        <v>0</v>
      </c>
      <c r="E117" s="118">
        <f t="shared" si="152"/>
        <v>0</v>
      </c>
      <c r="F117" s="118">
        <f t="shared" si="152"/>
        <v>0</v>
      </c>
      <c r="G117">
        <v>0</v>
      </c>
      <c r="H117">
        <v>0</v>
      </c>
      <c r="I117">
        <v>0</v>
      </c>
      <c r="J117">
        <v>7.4</v>
      </c>
      <c r="K117">
        <v>35.200000000000003</v>
      </c>
      <c r="L117">
        <v>30</v>
      </c>
      <c r="M117">
        <v>29.6</v>
      </c>
      <c r="N117">
        <v>29</v>
      </c>
      <c r="O117">
        <v>28.2</v>
      </c>
      <c r="P117">
        <v>27.5</v>
      </c>
      <c r="Q117">
        <v>26.8</v>
      </c>
      <c r="R117">
        <v>26.2</v>
      </c>
      <c r="S117">
        <v>25.6</v>
      </c>
      <c r="T117">
        <v>34.799999999999997</v>
      </c>
      <c r="U117">
        <v>34.299999999999997</v>
      </c>
      <c r="V117">
        <v>33.799999999999997</v>
      </c>
      <c r="W117">
        <v>33.4</v>
      </c>
      <c r="X117">
        <v>33.1</v>
      </c>
      <c r="Y117">
        <v>32.799999999999997</v>
      </c>
      <c r="Z117">
        <v>32.5</v>
      </c>
      <c r="AA117">
        <v>32.299999999999997</v>
      </c>
      <c r="AB117">
        <v>32.1</v>
      </c>
      <c r="AC117">
        <v>32</v>
      </c>
      <c r="AD117">
        <v>31.8</v>
      </c>
      <c r="AE117">
        <v>31.7</v>
      </c>
      <c r="AF117">
        <v>31.6</v>
      </c>
      <c r="AG117">
        <v>31.5</v>
      </c>
    </row>
    <row r="118" spans="1:33" x14ac:dyDescent="0.3">
      <c r="A118" s="10" t="s">
        <v>26</v>
      </c>
      <c r="B118" t="s">
        <v>32</v>
      </c>
      <c r="C118" s="118"/>
      <c r="D118" s="118"/>
      <c r="E118" s="118"/>
      <c r="F118" s="118"/>
      <c r="G118" t="s">
        <v>35</v>
      </c>
      <c r="H118" t="s">
        <v>35</v>
      </c>
      <c r="I118" t="s">
        <v>35</v>
      </c>
      <c r="J118">
        <v>71.5</v>
      </c>
      <c r="K118">
        <v>34</v>
      </c>
      <c r="L118">
        <v>40.1</v>
      </c>
      <c r="M118">
        <v>43.6</v>
      </c>
      <c r="N118">
        <v>47.4</v>
      </c>
      <c r="O118">
        <v>51.5</v>
      </c>
      <c r="P118">
        <v>55.9</v>
      </c>
      <c r="Q118">
        <v>60.4</v>
      </c>
      <c r="R118">
        <v>65</v>
      </c>
      <c r="S118">
        <v>69.900000000000006</v>
      </c>
      <c r="T118">
        <v>62.7</v>
      </c>
      <c r="U118">
        <v>66.2</v>
      </c>
      <c r="V118">
        <v>69.8</v>
      </c>
      <c r="W118">
        <v>73.5</v>
      </c>
      <c r="X118">
        <v>77.3</v>
      </c>
      <c r="Y118">
        <v>81.2</v>
      </c>
      <c r="Z118">
        <v>85.2</v>
      </c>
      <c r="AA118">
        <v>89.4</v>
      </c>
      <c r="AB118">
        <v>93.6</v>
      </c>
      <c r="AC118">
        <v>97.9</v>
      </c>
      <c r="AD118">
        <v>102.3</v>
      </c>
      <c r="AE118">
        <v>106.9</v>
      </c>
      <c r="AF118">
        <v>111.5</v>
      </c>
      <c r="AG118">
        <v>116.3</v>
      </c>
    </row>
    <row r="119" spans="1:33" x14ac:dyDescent="0.3">
      <c r="A119" s="10" t="s">
        <v>3</v>
      </c>
      <c r="B119" t="s">
        <v>4</v>
      </c>
      <c r="C119" s="118">
        <f t="shared" si="153"/>
        <v>0</v>
      </c>
      <c r="D119" s="118">
        <f t="shared" si="152"/>
        <v>0.105</v>
      </c>
      <c r="E119" s="118">
        <f t="shared" si="152"/>
        <v>0.70000000000000007</v>
      </c>
      <c r="F119" s="118">
        <f t="shared" si="152"/>
        <v>1.75</v>
      </c>
      <c r="G119">
        <v>3.5</v>
      </c>
      <c r="H119">
        <v>4.5999999999999996</v>
      </c>
      <c r="I119">
        <v>6</v>
      </c>
      <c r="J119">
        <v>7.7</v>
      </c>
      <c r="K119">
        <v>9.6</v>
      </c>
      <c r="L119">
        <v>11.5</v>
      </c>
      <c r="M119">
        <v>13.2</v>
      </c>
      <c r="N119">
        <v>14.9</v>
      </c>
      <c r="O119">
        <v>16.3</v>
      </c>
      <c r="P119">
        <v>17.7</v>
      </c>
      <c r="Q119">
        <v>18.899999999999999</v>
      </c>
      <c r="R119">
        <v>20</v>
      </c>
      <c r="S119">
        <v>21</v>
      </c>
      <c r="T119">
        <v>21.9</v>
      </c>
      <c r="U119">
        <v>22.8</v>
      </c>
      <c r="V119">
        <v>23.6</v>
      </c>
      <c r="W119">
        <v>24.3</v>
      </c>
      <c r="X119">
        <v>25</v>
      </c>
      <c r="Y119">
        <v>25.6</v>
      </c>
      <c r="Z119">
        <v>26.2</v>
      </c>
      <c r="AA119">
        <v>26.8</v>
      </c>
      <c r="AB119">
        <v>27.3</v>
      </c>
      <c r="AC119">
        <v>27.8</v>
      </c>
      <c r="AD119">
        <v>28.3</v>
      </c>
      <c r="AE119">
        <v>28.7</v>
      </c>
      <c r="AF119">
        <v>29.1</v>
      </c>
      <c r="AG119">
        <v>29.5</v>
      </c>
    </row>
    <row r="120" spans="1:33" x14ac:dyDescent="0.3">
      <c r="A120" s="10" t="s">
        <v>5</v>
      </c>
      <c r="B120" t="s">
        <v>6</v>
      </c>
      <c r="C120" s="118">
        <f t="shared" si="153"/>
        <v>0</v>
      </c>
      <c r="D120" s="118">
        <f t="shared" si="152"/>
        <v>0.09</v>
      </c>
      <c r="E120" s="118">
        <f t="shared" si="152"/>
        <v>0.60000000000000009</v>
      </c>
      <c r="F120" s="118">
        <f t="shared" si="152"/>
        <v>1.5</v>
      </c>
      <c r="G120">
        <v>3</v>
      </c>
      <c r="H120">
        <v>4.5999999999999996</v>
      </c>
      <c r="I120">
        <v>6.2</v>
      </c>
      <c r="J120">
        <v>7.7</v>
      </c>
      <c r="K120">
        <v>9.5</v>
      </c>
      <c r="L120">
        <v>11.3</v>
      </c>
      <c r="M120">
        <v>13.1</v>
      </c>
      <c r="N120">
        <v>14.9</v>
      </c>
      <c r="O120">
        <v>16.7</v>
      </c>
      <c r="P120">
        <v>18.399999999999999</v>
      </c>
      <c r="Q120">
        <v>20.100000000000001</v>
      </c>
      <c r="R120">
        <v>21.8</v>
      </c>
      <c r="S120">
        <v>23.5</v>
      </c>
      <c r="T120">
        <v>25.2</v>
      </c>
      <c r="U120">
        <v>26.9</v>
      </c>
      <c r="V120">
        <v>28.7</v>
      </c>
      <c r="W120">
        <v>30.4</v>
      </c>
      <c r="X120">
        <v>32.200000000000003</v>
      </c>
      <c r="Y120">
        <v>34.1</v>
      </c>
      <c r="Z120">
        <v>36</v>
      </c>
      <c r="AA120">
        <v>37.9</v>
      </c>
      <c r="AB120">
        <v>39.799999999999997</v>
      </c>
      <c r="AC120">
        <v>41.8</v>
      </c>
      <c r="AD120">
        <v>43.9</v>
      </c>
      <c r="AE120">
        <v>45.9</v>
      </c>
      <c r="AF120">
        <v>48.1</v>
      </c>
      <c r="AG120">
        <v>50.2</v>
      </c>
    </row>
    <row r="121" spans="1:33" x14ac:dyDescent="0.3">
      <c r="A121" s="10" t="s">
        <v>7</v>
      </c>
      <c r="B121" t="s">
        <v>8</v>
      </c>
      <c r="C121" s="118">
        <f>G121</f>
        <v>4000</v>
      </c>
      <c r="D121" s="118">
        <f>G121</f>
        <v>4000</v>
      </c>
      <c r="E121" s="118">
        <f>G121</f>
        <v>4000</v>
      </c>
      <c r="F121" s="118">
        <f>G121</f>
        <v>4000</v>
      </c>
      <c r="G121">
        <v>4000</v>
      </c>
      <c r="H121">
        <v>3939</v>
      </c>
      <c r="I121">
        <v>3863</v>
      </c>
      <c r="J121">
        <v>3401</v>
      </c>
      <c r="K121">
        <v>2244</v>
      </c>
      <c r="L121">
        <v>1664</v>
      </c>
      <c r="M121">
        <v>1294</v>
      </c>
      <c r="N121">
        <v>1046</v>
      </c>
      <c r="O121">
        <v>870</v>
      </c>
      <c r="P121">
        <v>741</v>
      </c>
      <c r="Q121">
        <v>643</v>
      </c>
      <c r="R121">
        <v>567</v>
      </c>
      <c r="S121">
        <v>506</v>
      </c>
      <c r="T121">
        <v>441</v>
      </c>
      <c r="U121">
        <v>387</v>
      </c>
      <c r="V121">
        <v>341</v>
      </c>
      <c r="W121">
        <v>302</v>
      </c>
      <c r="X121">
        <v>269</v>
      </c>
      <c r="Y121">
        <v>241</v>
      </c>
      <c r="Z121">
        <v>217</v>
      </c>
      <c r="AA121">
        <v>195</v>
      </c>
      <c r="AB121">
        <v>176</v>
      </c>
      <c r="AC121">
        <v>160</v>
      </c>
      <c r="AD121">
        <v>146</v>
      </c>
      <c r="AE121">
        <v>133</v>
      </c>
      <c r="AF121">
        <v>121</v>
      </c>
      <c r="AG121">
        <v>111</v>
      </c>
    </row>
    <row r="122" spans="1:33" x14ac:dyDescent="0.3">
      <c r="A122" s="10" t="s">
        <v>27</v>
      </c>
      <c r="B122" t="s">
        <v>31</v>
      </c>
      <c r="C122" s="118">
        <f t="shared" si="153"/>
        <v>0</v>
      </c>
      <c r="D122" s="118">
        <f t="shared" si="152"/>
        <v>8.5499999999999993E-2</v>
      </c>
      <c r="E122" s="118">
        <f t="shared" si="152"/>
        <v>0.57000000000000006</v>
      </c>
      <c r="F122" s="118">
        <f t="shared" si="152"/>
        <v>1.425</v>
      </c>
      <c r="G122">
        <v>2.85</v>
      </c>
      <c r="H122">
        <v>6.61</v>
      </c>
      <c r="I122">
        <v>11.67</v>
      </c>
      <c r="J122">
        <v>16</v>
      </c>
      <c r="K122">
        <v>16</v>
      </c>
      <c r="L122">
        <v>16.75</v>
      </c>
      <c r="M122">
        <v>17.5</v>
      </c>
      <c r="N122">
        <v>18.25</v>
      </c>
      <c r="O122">
        <v>19</v>
      </c>
      <c r="P122">
        <v>19.75</v>
      </c>
      <c r="Q122">
        <v>20.5</v>
      </c>
      <c r="R122">
        <v>21.25</v>
      </c>
      <c r="S122">
        <v>22</v>
      </c>
      <c r="T122">
        <v>22</v>
      </c>
      <c r="U122">
        <v>22</v>
      </c>
      <c r="V122">
        <v>22</v>
      </c>
      <c r="W122">
        <v>22</v>
      </c>
      <c r="X122">
        <v>22</v>
      </c>
      <c r="Y122">
        <v>22</v>
      </c>
      <c r="Z122">
        <v>22</v>
      </c>
      <c r="AA122">
        <v>22</v>
      </c>
      <c r="AB122">
        <v>22</v>
      </c>
      <c r="AC122">
        <v>22</v>
      </c>
      <c r="AD122">
        <v>22</v>
      </c>
      <c r="AE122">
        <v>22</v>
      </c>
      <c r="AF122">
        <v>22</v>
      </c>
      <c r="AG122">
        <v>22</v>
      </c>
    </row>
    <row r="123" spans="1:33" x14ac:dyDescent="0.3">
      <c r="A123" s="10" t="s">
        <v>9</v>
      </c>
      <c r="B123" t="s">
        <v>10</v>
      </c>
      <c r="C123" s="118">
        <f t="shared" si="153"/>
        <v>0</v>
      </c>
      <c r="D123" s="118">
        <f t="shared" si="152"/>
        <v>0.28799999999999998</v>
      </c>
      <c r="E123" s="118">
        <f t="shared" si="152"/>
        <v>1.92</v>
      </c>
      <c r="F123" s="118">
        <f t="shared" si="152"/>
        <v>4.8</v>
      </c>
      <c r="G123">
        <v>9.6</v>
      </c>
      <c r="H123">
        <v>26.3</v>
      </c>
      <c r="I123">
        <v>55.3</v>
      </c>
      <c r="J123">
        <v>90.3</v>
      </c>
      <c r="K123">
        <v>106.8</v>
      </c>
      <c r="L123">
        <v>127.7</v>
      </c>
      <c r="M123">
        <v>149.1</v>
      </c>
      <c r="N123">
        <v>170.5</v>
      </c>
      <c r="O123">
        <v>192</v>
      </c>
      <c r="P123">
        <v>213.5</v>
      </c>
      <c r="Q123">
        <v>235</v>
      </c>
      <c r="R123">
        <v>256.5</v>
      </c>
      <c r="S123">
        <v>278.10000000000002</v>
      </c>
      <c r="T123">
        <v>289.89999999999998</v>
      </c>
      <c r="U123">
        <v>301.2</v>
      </c>
      <c r="V123">
        <v>312</v>
      </c>
      <c r="W123">
        <v>322.3</v>
      </c>
      <c r="X123">
        <v>332.3</v>
      </c>
      <c r="Y123">
        <v>342</v>
      </c>
      <c r="Z123">
        <v>351.5</v>
      </c>
      <c r="AA123">
        <v>360.7</v>
      </c>
      <c r="AB123">
        <v>369.8</v>
      </c>
      <c r="AC123">
        <v>378.7</v>
      </c>
      <c r="AD123">
        <v>387.4</v>
      </c>
      <c r="AE123">
        <v>396.1</v>
      </c>
      <c r="AF123">
        <v>404.6</v>
      </c>
      <c r="AG123">
        <v>413.1</v>
      </c>
    </row>
    <row r="124" spans="1:33" x14ac:dyDescent="0.3">
      <c r="A124" s="10" t="s">
        <v>28</v>
      </c>
      <c r="B124" t="s">
        <v>32</v>
      </c>
      <c r="C124" s="118"/>
      <c r="D124" s="118"/>
      <c r="E124" s="118"/>
      <c r="F124" s="118"/>
      <c r="G124">
        <v>45.4</v>
      </c>
      <c r="H124">
        <v>34.5</v>
      </c>
      <c r="I124">
        <v>26.8</v>
      </c>
      <c r="J124">
        <v>22.4</v>
      </c>
      <c r="K124">
        <v>22</v>
      </c>
      <c r="L124">
        <v>21.4</v>
      </c>
      <c r="M124">
        <v>21</v>
      </c>
      <c r="N124">
        <v>20.8</v>
      </c>
      <c r="O124">
        <v>20.8</v>
      </c>
      <c r="P124">
        <v>20.8</v>
      </c>
      <c r="Q124">
        <v>20.9</v>
      </c>
      <c r="R124">
        <v>21</v>
      </c>
      <c r="S124">
        <v>21.2</v>
      </c>
      <c r="T124">
        <v>21.7</v>
      </c>
      <c r="U124">
        <v>22.3</v>
      </c>
      <c r="V124">
        <v>23</v>
      </c>
      <c r="W124">
        <v>23.7</v>
      </c>
      <c r="X124">
        <v>24.4</v>
      </c>
      <c r="Y124">
        <v>25.2</v>
      </c>
      <c r="Z124">
        <v>25.9</v>
      </c>
      <c r="AA124">
        <v>26.7</v>
      </c>
      <c r="AB124">
        <v>27.6</v>
      </c>
      <c r="AC124">
        <v>28.4</v>
      </c>
      <c r="AD124">
        <v>29.3</v>
      </c>
      <c r="AE124">
        <v>30.2</v>
      </c>
      <c r="AF124">
        <v>31.2</v>
      </c>
      <c r="AG124">
        <v>32.1</v>
      </c>
    </row>
    <row r="125" spans="1:33" x14ac:dyDescent="0.3">
      <c r="A125" s="10" t="s">
        <v>29</v>
      </c>
      <c r="B125" t="s">
        <v>33</v>
      </c>
      <c r="C125" s="118">
        <f t="shared" si="153"/>
        <v>0</v>
      </c>
      <c r="D125" s="118">
        <f t="shared" si="153"/>
        <v>5.1000000000000004E-3</v>
      </c>
      <c r="E125" s="118">
        <f t="shared" si="153"/>
        <v>3.4000000000000002E-2</v>
      </c>
      <c r="F125" s="118">
        <f t="shared" si="153"/>
        <v>8.5000000000000006E-2</v>
      </c>
      <c r="G125">
        <v>0.17</v>
      </c>
      <c r="H125">
        <v>0.18</v>
      </c>
      <c r="I125">
        <v>0.2</v>
      </c>
      <c r="J125">
        <v>0.22</v>
      </c>
      <c r="K125">
        <v>0.24</v>
      </c>
      <c r="L125">
        <v>0.25</v>
      </c>
      <c r="M125">
        <v>0.26</v>
      </c>
      <c r="N125">
        <v>0.26</v>
      </c>
      <c r="O125">
        <v>0.26</v>
      </c>
      <c r="P125">
        <v>0.26</v>
      </c>
      <c r="Q125">
        <v>0.26</v>
      </c>
      <c r="R125">
        <v>0.26</v>
      </c>
      <c r="S125">
        <v>0.26</v>
      </c>
      <c r="T125">
        <v>0.25</v>
      </c>
      <c r="U125">
        <v>0.25</v>
      </c>
      <c r="V125">
        <v>0.24</v>
      </c>
      <c r="W125">
        <v>0.24</v>
      </c>
      <c r="X125">
        <v>0.23</v>
      </c>
      <c r="Y125">
        <v>0.23</v>
      </c>
      <c r="Z125">
        <v>0.22</v>
      </c>
      <c r="AA125">
        <v>0.22</v>
      </c>
      <c r="AB125">
        <v>0.21</v>
      </c>
      <c r="AC125">
        <v>0.21</v>
      </c>
      <c r="AD125">
        <v>0.21</v>
      </c>
      <c r="AE125">
        <v>0.2</v>
      </c>
      <c r="AF125">
        <v>0.2</v>
      </c>
      <c r="AG125">
        <v>0.19</v>
      </c>
    </row>
    <row r="126" spans="1:33" x14ac:dyDescent="0.3">
      <c r="A126" s="10" t="s">
        <v>30</v>
      </c>
      <c r="B126" t="s">
        <v>34</v>
      </c>
      <c r="C126" s="118">
        <f t="shared" si="153"/>
        <v>0</v>
      </c>
      <c r="D126" s="118">
        <f t="shared" si="153"/>
        <v>1.44E-2</v>
      </c>
      <c r="E126" s="118">
        <f t="shared" si="153"/>
        <v>9.6000000000000002E-2</v>
      </c>
      <c r="F126" s="118">
        <f t="shared" si="153"/>
        <v>0.24</v>
      </c>
      <c r="G126">
        <v>0.48</v>
      </c>
      <c r="H126">
        <v>1.05</v>
      </c>
      <c r="I126">
        <v>1.84</v>
      </c>
      <c r="J126">
        <v>2.79</v>
      </c>
      <c r="K126">
        <v>3.74</v>
      </c>
      <c r="L126">
        <v>4.45</v>
      </c>
      <c r="M126">
        <v>5.03</v>
      </c>
      <c r="N126">
        <v>5.49</v>
      </c>
      <c r="O126">
        <v>5.86</v>
      </c>
      <c r="P126">
        <v>6.16</v>
      </c>
      <c r="Q126">
        <v>6.41</v>
      </c>
      <c r="R126">
        <v>6.62</v>
      </c>
      <c r="S126">
        <v>6.79</v>
      </c>
      <c r="T126">
        <v>6.94</v>
      </c>
      <c r="U126">
        <v>7.06</v>
      </c>
      <c r="V126">
        <v>7.16</v>
      </c>
      <c r="W126">
        <v>7.24</v>
      </c>
      <c r="X126">
        <v>7.31</v>
      </c>
      <c r="Y126">
        <v>7.36</v>
      </c>
      <c r="Z126">
        <v>7.41</v>
      </c>
      <c r="AA126">
        <v>7.44</v>
      </c>
      <c r="AB126">
        <v>7.48</v>
      </c>
      <c r="AC126">
        <v>7.5</v>
      </c>
      <c r="AD126">
        <v>7.53</v>
      </c>
      <c r="AE126">
        <v>7.54</v>
      </c>
      <c r="AF126">
        <v>7.56</v>
      </c>
      <c r="AG126">
        <v>7.58</v>
      </c>
    </row>
    <row r="127" spans="1:33" x14ac:dyDescent="0.3">
      <c r="A127" s="12" t="s">
        <v>13</v>
      </c>
      <c r="B127" s="3" t="s">
        <v>10</v>
      </c>
      <c r="C127" s="119">
        <f t="shared" si="153"/>
        <v>0</v>
      </c>
      <c r="D127" s="119">
        <f t="shared" si="153"/>
        <v>0.28799999999999998</v>
      </c>
      <c r="E127" s="119">
        <f t="shared" si="153"/>
        <v>1.92</v>
      </c>
      <c r="F127" s="119">
        <f t="shared" si="153"/>
        <v>4.8</v>
      </c>
      <c r="G127">
        <v>9.6</v>
      </c>
      <c r="H127">
        <v>26.3</v>
      </c>
      <c r="I127">
        <v>55.3</v>
      </c>
      <c r="J127">
        <v>97.6</v>
      </c>
      <c r="K127">
        <v>149.4</v>
      </c>
      <c r="L127">
        <v>200.3</v>
      </c>
      <c r="M127">
        <v>251.3</v>
      </c>
      <c r="N127">
        <v>301.7</v>
      </c>
      <c r="O127">
        <v>351.5</v>
      </c>
      <c r="P127">
        <v>400.5</v>
      </c>
      <c r="Q127">
        <v>448.8</v>
      </c>
      <c r="R127">
        <v>496.5</v>
      </c>
      <c r="S127">
        <v>543.6</v>
      </c>
      <c r="T127">
        <v>590.20000000000005</v>
      </c>
      <c r="U127">
        <v>635.79999999999995</v>
      </c>
      <c r="V127">
        <v>680.4</v>
      </c>
      <c r="W127">
        <v>724.2</v>
      </c>
      <c r="X127">
        <v>767.3</v>
      </c>
      <c r="Y127">
        <v>809.8</v>
      </c>
      <c r="Z127">
        <v>851.8</v>
      </c>
      <c r="AA127">
        <v>893.3</v>
      </c>
      <c r="AB127">
        <v>934.5</v>
      </c>
      <c r="AC127">
        <v>975.3</v>
      </c>
      <c r="AD127">
        <v>1015.9</v>
      </c>
      <c r="AE127">
        <v>1056.2</v>
      </c>
      <c r="AF127">
        <v>1096.4000000000001</v>
      </c>
      <c r="AG127">
        <v>1136.4000000000001</v>
      </c>
    </row>
    <row r="128" spans="1:33" x14ac:dyDescent="0.3">
      <c r="A128" s="20" t="s">
        <v>70</v>
      </c>
      <c r="B128" s="21" t="s">
        <v>14</v>
      </c>
      <c r="C128" s="120">
        <f t="shared" si="153"/>
        <v>0</v>
      </c>
      <c r="D128" s="120">
        <f t="shared" si="153"/>
        <v>2.2805425027265871E-2</v>
      </c>
      <c r="E128" s="120">
        <f t="shared" si="153"/>
        <v>0.15203616684843915</v>
      </c>
      <c r="F128" s="120">
        <f t="shared" si="153"/>
        <v>0.38009041712109787</v>
      </c>
      <c r="G128" s="120">
        <f>$D107*(G120/100*1000)^$E107*(G119-0.3)^$F107</f>
        <v>0.76018083424219574</v>
      </c>
      <c r="H128" s="120">
        <f t="shared" ref="H128:I128" si="154">$D107*(H120/100*1000)^$E107*(H119-0.3)^$F107</f>
        <v>2.319739305906384</v>
      </c>
      <c r="I128" s="120">
        <f t="shared" si="154"/>
        <v>5.4819512962957218</v>
      </c>
      <c r="J128" s="120">
        <f>$D107*(J120/100*1000)^$E107*(J119-0.3)^$F107</f>
        <v>10.871908531976326</v>
      </c>
      <c r="K128" s="120">
        <f t="shared" ref="K128:AG128" si="155">$D107*(K120/100*1000)^$E107*(K119-0.3)^$F107</f>
        <v>20.568576092376212</v>
      </c>
      <c r="L128" s="120">
        <f t="shared" si="155"/>
        <v>34.720038183676849</v>
      </c>
      <c r="M128" s="120">
        <f t="shared" si="155"/>
        <v>53.252754338793743</v>
      </c>
      <c r="N128" s="120">
        <f t="shared" si="155"/>
        <v>77.352924127694976</v>
      </c>
      <c r="O128" s="120">
        <f t="shared" si="155"/>
        <v>105.6036607234641</v>
      </c>
      <c r="P128" s="120">
        <f t="shared" si="155"/>
        <v>138.48961197735844</v>
      </c>
      <c r="Q128" s="120">
        <f t="shared" si="155"/>
        <v>175.46725015126214</v>
      </c>
      <c r="R128" s="120">
        <f t="shared" si="155"/>
        <v>217.19477386580007</v>
      </c>
      <c r="S128" s="120">
        <f t="shared" si="155"/>
        <v>263.54496742428006</v>
      </c>
      <c r="T128" s="120">
        <f t="shared" si="155"/>
        <v>314.31391338902284</v>
      </c>
      <c r="U128" s="120">
        <f t="shared" si="155"/>
        <v>370.98873365811562</v>
      </c>
      <c r="V128" s="120">
        <f t="shared" si="155"/>
        <v>434.71490168456654</v>
      </c>
      <c r="W128" s="120">
        <f t="shared" si="155"/>
        <v>499.68747451580862</v>
      </c>
      <c r="X128" s="120">
        <f t="shared" si="155"/>
        <v>573.82411103664981</v>
      </c>
      <c r="Y128" s="120">
        <f t="shared" si="155"/>
        <v>655.37959417579884</v>
      </c>
      <c r="Z128" s="120">
        <f t="shared" si="155"/>
        <v>743.73947474939644</v>
      </c>
      <c r="AA128" s="120">
        <f t="shared" si="155"/>
        <v>839.13982639958567</v>
      </c>
      <c r="AB128" s="120">
        <f t="shared" si="155"/>
        <v>938.09307241211059</v>
      </c>
      <c r="AC128" s="120">
        <f t="shared" si="155"/>
        <v>1048.5524592643592</v>
      </c>
      <c r="AD128" s="120">
        <f t="shared" si="155"/>
        <v>1171.5781010127837</v>
      </c>
      <c r="AE128" s="120">
        <f t="shared" si="155"/>
        <v>1292.8301636620249</v>
      </c>
      <c r="AF128" s="120">
        <f t="shared" si="155"/>
        <v>1432.3834583612688</v>
      </c>
      <c r="AG128" s="121">
        <f t="shared" si="155"/>
        <v>1574.6045235017793</v>
      </c>
    </row>
    <row r="129" spans="1:43" x14ac:dyDescent="0.3">
      <c r="A129" s="20" t="s">
        <v>71</v>
      </c>
      <c r="B129" s="21" t="s">
        <v>14</v>
      </c>
      <c r="C129" s="120">
        <f t="shared" si="153"/>
        <v>0</v>
      </c>
      <c r="D129" s="120">
        <f t="shared" si="153"/>
        <v>1.7649431035977742E-2</v>
      </c>
      <c r="E129" s="120">
        <f t="shared" si="153"/>
        <v>0.11766287357318495</v>
      </c>
      <c r="F129" s="120">
        <f t="shared" si="153"/>
        <v>0.29415718393296236</v>
      </c>
      <c r="G129" s="120">
        <f>$G107*(G120/100*1000)^$H107*(G119-0.3)^$I107</f>
        <v>0.58831436786592473</v>
      </c>
      <c r="H129" s="120">
        <f t="shared" ref="H129:AG129" si="156">$G107*(H120/100*1000)^$H107*(H119-0.3)^$I107</f>
        <v>1.6614812897346793</v>
      </c>
      <c r="I129" s="120">
        <f t="shared" si="156"/>
        <v>3.2577499643151611</v>
      </c>
      <c r="J129" s="120">
        <f t="shared" si="156"/>
        <v>5.1099505523276409</v>
      </c>
      <c r="K129" s="120">
        <f t="shared" si="156"/>
        <v>8.039880077379749</v>
      </c>
      <c r="L129" s="120">
        <f t="shared" si="156"/>
        <v>11.713214865304414</v>
      </c>
      <c r="M129" s="120">
        <f t="shared" si="156"/>
        <v>16.329054308868809</v>
      </c>
      <c r="N129" s="120">
        <f t="shared" si="156"/>
        <v>21.798715076017274</v>
      </c>
      <c r="O129" s="120">
        <f t="shared" si="156"/>
        <v>28.506858935726562</v>
      </c>
      <c r="P129" s="120">
        <f t="shared" si="156"/>
        <v>35.661083165061314</v>
      </c>
      <c r="Q129" s="120">
        <f t="shared" si="156"/>
        <v>44.029506701882141</v>
      </c>
      <c r="R129" s="120">
        <f t="shared" si="156"/>
        <v>53.578403362539426</v>
      </c>
      <c r="S129" s="120">
        <f t="shared" si="156"/>
        <v>64.403361199311064</v>
      </c>
      <c r="T129" s="120">
        <f t="shared" si="156"/>
        <v>76.609343176516717</v>
      </c>
      <c r="U129" s="120">
        <f t="shared" si="156"/>
        <v>90.037405229622181</v>
      </c>
      <c r="V129" s="120">
        <f t="shared" si="156"/>
        <v>106.08842501863597</v>
      </c>
      <c r="W129" s="120">
        <f t="shared" si="156"/>
        <v>122.85515864331386</v>
      </c>
      <c r="X129" s="120">
        <f t="shared" si="156"/>
        <v>142.34571612721092</v>
      </c>
      <c r="Y129" s="120">
        <f t="shared" si="156"/>
        <v>165.37246091105061</v>
      </c>
      <c r="Z129" s="120">
        <f t="shared" si="156"/>
        <v>190.47175910948565</v>
      </c>
      <c r="AA129" s="120">
        <f t="shared" si="156"/>
        <v>217.6918783155196</v>
      </c>
      <c r="AB129" s="120">
        <f t="shared" si="156"/>
        <v>247.70426612848158</v>
      </c>
      <c r="AC129" s="120">
        <f t="shared" si="156"/>
        <v>282.01347517155347</v>
      </c>
      <c r="AD129" s="120">
        <f t="shared" si="156"/>
        <v>321.13678336628857</v>
      </c>
      <c r="AE129" s="120">
        <f t="shared" si="156"/>
        <v>361.92596200190627</v>
      </c>
      <c r="AF129" s="120">
        <f t="shared" si="156"/>
        <v>410.64297540209338</v>
      </c>
      <c r="AG129" s="121">
        <f t="shared" si="156"/>
        <v>460.48905780134197</v>
      </c>
    </row>
    <row r="130" spans="1:43" x14ac:dyDescent="0.3">
      <c r="A130" s="20" t="s">
        <v>72</v>
      </c>
      <c r="B130" s="21" t="s">
        <v>14</v>
      </c>
      <c r="C130" s="120">
        <f t="shared" si="153"/>
        <v>0</v>
      </c>
      <c r="D130" s="120">
        <f t="shared" si="153"/>
        <v>9.3989570332766795E-3</v>
      </c>
      <c r="E130" s="120">
        <f t="shared" si="153"/>
        <v>6.2659713555177868E-2</v>
      </c>
      <c r="F130" s="120">
        <f t="shared" si="153"/>
        <v>0.15664928388794466</v>
      </c>
      <c r="G130" s="120">
        <f>$J107*(G120/100*1000)^$K107*(G119-0.3)^$L107</f>
        <v>0.31329856777588933</v>
      </c>
      <c r="H130" s="120">
        <f t="shared" ref="H130:AG130" si="157">$J107*(H120/100*1000)^$K107*(H119-0.3)^$L107</f>
        <v>0.93098449641277392</v>
      </c>
      <c r="I130" s="120">
        <f t="shared" si="157"/>
        <v>1.9875433326065226</v>
      </c>
      <c r="J130" s="120">
        <f t="shared" si="157"/>
        <v>3.4412494364895783</v>
      </c>
      <c r="K130" s="120">
        <f t="shared" si="157"/>
        <v>5.863450156287934</v>
      </c>
      <c r="L130" s="120">
        <f t="shared" si="157"/>
        <v>9.1063891807139861</v>
      </c>
      <c r="M130" s="120">
        <f t="shared" si="157"/>
        <v>13.256423358723584</v>
      </c>
      <c r="N130" s="120">
        <f t="shared" si="157"/>
        <v>18.385194438347071</v>
      </c>
      <c r="O130" s="120">
        <f t="shared" si="157"/>
        <v>24.576000737315269</v>
      </c>
      <c r="P130" s="120">
        <f t="shared" si="157"/>
        <v>31.446750168643703</v>
      </c>
      <c r="Q130" s="120">
        <f t="shared" si="157"/>
        <v>39.381428126491173</v>
      </c>
      <c r="R130" s="120">
        <f t="shared" si="157"/>
        <v>48.430099922313197</v>
      </c>
      <c r="S130" s="120">
        <f t="shared" si="157"/>
        <v>58.645555558999625</v>
      </c>
      <c r="T130" s="120">
        <f t="shared" si="157"/>
        <v>70.079263261267087</v>
      </c>
      <c r="U130" s="120">
        <f t="shared" si="157"/>
        <v>82.77123984981047</v>
      </c>
      <c r="V130" s="120">
        <f t="shared" si="157"/>
        <v>97.649684584166081</v>
      </c>
      <c r="W130" s="120">
        <f t="shared" si="157"/>
        <v>113.10225644087194</v>
      </c>
      <c r="X130" s="120">
        <f t="shared" si="157"/>
        <v>130.99597028443276</v>
      </c>
      <c r="Y130" s="120">
        <f t="shared" si="157"/>
        <v>151.66570146040027</v>
      </c>
      <c r="Z130" s="120">
        <f t="shared" si="157"/>
        <v>174.20348195531591</v>
      </c>
      <c r="AA130" s="120">
        <f t="shared" si="157"/>
        <v>198.66564294837698</v>
      </c>
      <c r="AB130" s="120">
        <f t="shared" si="157"/>
        <v>225.13050118965549</v>
      </c>
      <c r="AC130" s="120">
        <f t="shared" si="157"/>
        <v>255.19771373902464</v>
      </c>
      <c r="AD130" s="120">
        <f t="shared" si="157"/>
        <v>289.27472349644762</v>
      </c>
      <c r="AE130" s="120">
        <f t="shared" si="157"/>
        <v>324.19787768619619</v>
      </c>
      <c r="AF130" s="120">
        <f t="shared" si="157"/>
        <v>365.45934188439634</v>
      </c>
      <c r="AG130" s="121">
        <f t="shared" si="157"/>
        <v>407.67733813299344</v>
      </c>
    </row>
    <row r="131" spans="1:43" x14ac:dyDescent="0.3">
      <c r="A131" s="20" t="s">
        <v>73</v>
      </c>
      <c r="B131" s="21" t="s">
        <v>14</v>
      </c>
      <c r="C131" s="120">
        <f t="shared" si="153"/>
        <v>0</v>
      </c>
      <c r="D131" s="120">
        <f t="shared" si="153"/>
        <v>1.872833278622401E-2</v>
      </c>
      <c r="E131" s="120">
        <f t="shared" si="153"/>
        <v>0.12485555190816007</v>
      </c>
      <c r="F131" s="120">
        <f t="shared" si="153"/>
        <v>0.31213887977040017</v>
      </c>
      <c r="G131" s="120">
        <f>$D107*(G114/100*1000)^$E107*(G109-0.3)^$F107</f>
        <v>0.62427775954080034</v>
      </c>
      <c r="H131" s="120">
        <f t="shared" ref="H131:AG131" si="158">$D107*(H114/100*1000)^$E107*(H109-0.3)^$F107</f>
        <v>1.956959844002788</v>
      </c>
      <c r="I131" s="120">
        <f t="shared" si="158"/>
        <v>4.5321142152604734</v>
      </c>
      <c r="J131" s="120">
        <f t="shared" si="158"/>
        <v>8.7279686055463195</v>
      </c>
      <c r="K131" s="120">
        <f t="shared" si="158"/>
        <v>15.441892090376159</v>
      </c>
      <c r="L131" s="120">
        <f t="shared" si="158"/>
        <v>27.87790851123928</v>
      </c>
      <c r="M131" s="120">
        <f t="shared" si="158"/>
        <v>44.498216510553434</v>
      </c>
      <c r="N131" s="120">
        <f t="shared" si="158"/>
        <v>66.529463167671153</v>
      </c>
      <c r="O131" s="120">
        <f t="shared" si="158"/>
        <v>94.090897733982032</v>
      </c>
      <c r="P131" s="120">
        <f t="shared" si="158"/>
        <v>126.66190667782872</v>
      </c>
      <c r="Q131" s="120">
        <f t="shared" si="158"/>
        <v>167.39591673728691</v>
      </c>
      <c r="R131" s="120">
        <f t="shared" si="158"/>
        <v>211.64073391523794</v>
      </c>
      <c r="S131" s="120">
        <f t="shared" si="158"/>
        <v>263.54496742428006</v>
      </c>
      <c r="T131" s="120">
        <f t="shared" si="158"/>
        <v>314.31391338902284</v>
      </c>
      <c r="U131" s="120">
        <f t="shared" si="158"/>
        <v>370.98873365811562</v>
      </c>
      <c r="V131" s="120">
        <f t="shared" si="158"/>
        <v>434.71490168456654</v>
      </c>
      <c r="W131" s="120">
        <f t="shared" si="158"/>
        <v>499.68747451580862</v>
      </c>
      <c r="X131" s="120">
        <f t="shared" si="158"/>
        <v>573.82411103664981</v>
      </c>
      <c r="Y131" s="120">
        <f t="shared" si="158"/>
        <v>655.37959417579884</v>
      </c>
      <c r="Z131" s="120">
        <f t="shared" si="158"/>
        <v>743.73947474939644</v>
      </c>
      <c r="AA131" s="120">
        <f t="shared" si="158"/>
        <v>839.13982639958567</v>
      </c>
      <c r="AB131" s="120">
        <f t="shared" si="158"/>
        <v>938.09307241211059</v>
      </c>
      <c r="AC131" s="120">
        <f t="shared" si="158"/>
        <v>1048.5524592643592</v>
      </c>
      <c r="AD131" s="120">
        <f t="shared" si="158"/>
        <v>1171.5781010127837</v>
      </c>
      <c r="AE131" s="120">
        <f t="shared" si="158"/>
        <v>1292.8301636620249</v>
      </c>
      <c r="AF131" s="120">
        <f t="shared" si="158"/>
        <v>1432.3834583612688</v>
      </c>
      <c r="AG131" s="121">
        <f t="shared" si="158"/>
        <v>1574.6045235017793</v>
      </c>
    </row>
    <row r="132" spans="1:43" x14ac:dyDescent="0.3">
      <c r="A132" s="20" t="s">
        <v>74</v>
      </c>
      <c r="B132" s="21" t="s">
        <v>14</v>
      </c>
      <c r="C132" s="120">
        <f t="shared" si="153"/>
        <v>0</v>
      </c>
      <c r="D132" s="120">
        <f t="shared" si="153"/>
        <v>1.3000247589182347E-2</v>
      </c>
      <c r="E132" s="120">
        <f t="shared" si="153"/>
        <v>8.6668317261215655E-2</v>
      </c>
      <c r="F132" s="120">
        <f t="shared" si="153"/>
        <v>0.21667079315303911</v>
      </c>
      <c r="G132" s="120">
        <f>$G107*(G114/100*1000)^$H107*(G109-0.3)^$I107</f>
        <v>0.43334158630607822</v>
      </c>
      <c r="H132" s="120">
        <f t="shared" ref="H132:AG132" si="159">$G107*(H114/100*1000)^$H107*(H109-0.3)^$I107</f>
        <v>1.2759967548306839</v>
      </c>
      <c r="I132" s="120">
        <f t="shared" si="159"/>
        <v>2.4246416487062596</v>
      </c>
      <c r="J132" s="120">
        <f t="shared" si="159"/>
        <v>3.7515694052763449</v>
      </c>
      <c r="K132" s="120">
        <f t="shared" si="159"/>
        <v>5.2845572220272237</v>
      </c>
      <c r="L132" s="120">
        <f t="shared" si="159"/>
        <v>8.5085938833890573</v>
      </c>
      <c r="M132" s="120">
        <f t="shared" si="159"/>
        <v>12.356212263315868</v>
      </c>
      <c r="N132" s="120">
        <f t="shared" si="159"/>
        <v>17.531630995796391</v>
      </c>
      <c r="O132" s="120">
        <f t="shared" si="159"/>
        <v>23.830454316349979</v>
      </c>
      <c r="P132" s="120">
        <f t="shared" si="159"/>
        <v>31.469327184599425</v>
      </c>
      <c r="Q132" s="120">
        <f t="shared" si="159"/>
        <v>40.925893349911824</v>
      </c>
      <c r="R132" s="120">
        <f t="shared" si="159"/>
        <v>51.466737301522301</v>
      </c>
      <c r="S132" s="120">
        <f t="shared" si="159"/>
        <v>64.403361199311064</v>
      </c>
      <c r="T132" s="120">
        <f t="shared" si="159"/>
        <v>76.609343176516717</v>
      </c>
      <c r="U132" s="120">
        <f t="shared" si="159"/>
        <v>90.037405229622181</v>
      </c>
      <c r="V132" s="120">
        <f t="shared" si="159"/>
        <v>106.08842501863597</v>
      </c>
      <c r="W132" s="120">
        <f t="shared" si="159"/>
        <v>122.85515864331386</v>
      </c>
      <c r="X132" s="120">
        <f t="shared" si="159"/>
        <v>142.34571612721092</v>
      </c>
      <c r="Y132" s="120">
        <f t="shared" si="159"/>
        <v>165.37246091105061</v>
      </c>
      <c r="Z132" s="120">
        <f t="shared" si="159"/>
        <v>190.47175910948565</v>
      </c>
      <c r="AA132" s="120">
        <f t="shared" si="159"/>
        <v>217.6918783155196</v>
      </c>
      <c r="AB132" s="120">
        <f t="shared" si="159"/>
        <v>247.70426612848158</v>
      </c>
      <c r="AC132" s="120">
        <f t="shared" si="159"/>
        <v>282.01347517155347</v>
      </c>
      <c r="AD132" s="120">
        <f t="shared" si="159"/>
        <v>321.13678336628857</v>
      </c>
      <c r="AE132" s="120">
        <f t="shared" si="159"/>
        <v>361.92596200190627</v>
      </c>
      <c r="AF132" s="120">
        <f t="shared" si="159"/>
        <v>410.64297540209338</v>
      </c>
      <c r="AG132" s="121">
        <f t="shared" si="159"/>
        <v>460.48905780134197</v>
      </c>
    </row>
    <row r="133" spans="1:43" x14ac:dyDescent="0.3">
      <c r="A133" s="20" t="s">
        <v>75</v>
      </c>
      <c r="B133" s="21" t="s">
        <v>14</v>
      </c>
      <c r="C133" s="120">
        <f t="shared" si="153"/>
        <v>0</v>
      </c>
      <c r="D133" s="120">
        <f t="shared" si="153"/>
        <v>7.1714414780227999E-3</v>
      </c>
      <c r="E133" s="120">
        <f t="shared" si="153"/>
        <v>4.7809609853485341E-2</v>
      </c>
      <c r="F133" s="120">
        <f t="shared" si="153"/>
        <v>0.11952402463371334</v>
      </c>
      <c r="G133" s="120">
        <f>$J107*(G114/100*1000)^$K107*(G109-0.3)^$L107</f>
        <v>0.23904804926742668</v>
      </c>
      <c r="H133" s="120">
        <f t="shared" ref="H133:AG133" si="160">$J107*(H114/100*1000)^$K107*(H109-0.3)^$L107</f>
        <v>0.73707583098878537</v>
      </c>
      <c r="I133" s="120">
        <f t="shared" si="160"/>
        <v>1.5304972135325314</v>
      </c>
      <c r="J133" s="120">
        <f t="shared" si="160"/>
        <v>2.5975959213722608</v>
      </c>
      <c r="K133" s="120">
        <f t="shared" si="160"/>
        <v>4.0198465852090361</v>
      </c>
      <c r="L133" s="120">
        <f t="shared" si="160"/>
        <v>6.8278108380271476</v>
      </c>
      <c r="M133" s="120">
        <f t="shared" si="160"/>
        <v>10.358753103313749</v>
      </c>
      <c r="N133" s="120">
        <f t="shared" si="160"/>
        <v>15.102277875659952</v>
      </c>
      <c r="O133" s="120">
        <f t="shared" si="160"/>
        <v>20.973185239008266</v>
      </c>
      <c r="P133" s="120">
        <f t="shared" si="160"/>
        <v>28.059755742477442</v>
      </c>
      <c r="Q133" s="120">
        <f t="shared" si="160"/>
        <v>36.915200799642442</v>
      </c>
      <c r="R133" s="120">
        <f t="shared" si="160"/>
        <v>46.73747729750967</v>
      </c>
      <c r="S133" s="120">
        <f t="shared" si="160"/>
        <v>58.645555558999625</v>
      </c>
      <c r="T133" s="120">
        <f t="shared" si="160"/>
        <v>70.079263261267087</v>
      </c>
      <c r="U133" s="120">
        <f t="shared" si="160"/>
        <v>82.77123984981047</v>
      </c>
      <c r="V133" s="120">
        <f t="shared" si="160"/>
        <v>97.649684584166081</v>
      </c>
      <c r="W133" s="120">
        <f t="shared" si="160"/>
        <v>113.10225644087194</v>
      </c>
      <c r="X133" s="120">
        <f t="shared" si="160"/>
        <v>130.99597028443276</v>
      </c>
      <c r="Y133" s="120">
        <f t="shared" si="160"/>
        <v>151.66570146040027</v>
      </c>
      <c r="Z133" s="120">
        <f t="shared" si="160"/>
        <v>174.20348195531591</v>
      </c>
      <c r="AA133" s="120">
        <f t="shared" si="160"/>
        <v>198.66564294837698</v>
      </c>
      <c r="AB133" s="120">
        <f t="shared" si="160"/>
        <v>225.13050118965549</v>
      </c>
      <c r="AC133" s="120">
        <f t="shared" si="160"/>
        <v>255.19771373902464</v>
      </c>
      <c r="AD133" s="120">
        <f t="shared" si="160"/>
        <v>289.27472349644762</v>
      </c>
      <c r="AE133" s="120">
        <f t="shared" si="160"/>
        <v>324.19787768619619</v>
      </c>
      <c r="AF133" s="120">
        <f t="shared" si="160"/>
        <v>365.45934188439634</v>
      </c>
      <c r="AG133" s="121">
        <f t="shared" si="160"/>
        <v>407.67733813299344</v>
      </c>
    </row>
    <row r="134" spans="1:43" x14ac:dyDescent="0.3">
      <c r="A134" s="20" t="s">
        <v>15</v>
      </c>
      <c r="B134" s="21" t="s">
        <v>16</v>
      </c>
      <c r="C134" s="120">
        <f>((C131+C132+C133)*0.5*44/12)*C115/1000</f>
        <v>0</v>
      </c>
      <c r="D134" s="120">
        <f t="shared" ref="D134:AG134" si="161">((D131+D132+D133)*0.5*44/12)*D115/1000</f>
        <v>0</v>
      </c>
      <c r="E134" s="120">
        <f t="shared" si="161"/>
        <v>0</v>
      </c>
      <c r="F134" s="120">
        <f t="shared" si="161"/>
        <v>0</v>
      </c>
      <c r="G134" s="120">
        <f t="shared" si="161"/>
        <v>0</v>
      </c>
      <c r="H134" s="120">
        <f t="shared" si="161"/>
        <v>0</v>
      </c>
      <c r="I134" s="120">
        <f t="shared" si="161"/>
        <v>0</v>
      </c>
      <c r="J134" s="120">
        <f t="shared" si="161"/>
        <v>10.116756868502794</v>
      </c>
      <c r="K134" s="120">
        <f t="shared" si="161"/>
        <v>47.772724230340771</v>
      </c>
      <c r="L134" s="120">
        <f t="shared" si="161"/>
        <v>40.880740318092087</v>
      </c>
      <c r="M134" s="120">
        <f t="shared" si="161"/>
        <v>39.67818170149706</v>
      </c>
      <c r="N134" s="120">
        <f t="shared" si="161"/>
        <v>38.723296781279288</v>
      </c>
      <c r="O134" s="120">
        <f t="shared" si="161"/>
        <v>37.432077799477206</v>
      </c>
      <c r="P134" s="120">
        <f t="shared" si="161"/>
        <v>36.183115646553318</v>
      </c>
      <c r="Q134" s="120">
        <f t="shared" si="161"/>
        <v>35.068892556818291</v>
      </c>
      <c r="R134" s="120">
        <f t="shared" si="161"/>
        <v>34.082944336569696</v>
      </c>
      <c r="S134" s="120">
        <f t="shared" si="161"/>
        <v>33.311506353733229</v>
      </c>
      <c r="T134" s="120">
        <f t="shared" si="161"/>
        <v>44.794078176504712</v>
      </c>
      <c r="U134" s="120">
        <f t="shared" si="161"/>
        <v>43.866321884828899</v>
      </c>
      <c r="V134" s="120">
        <f t="shared" si="161"/>
        <v>43.308395932326491</v>
      </c>
      <c r="W134" s="120">
        <f t="shared" si="161"/>
        <v>41.809151225599685</v>
      </c>
      <c r="X134" s="120">
        <f t="shared" si="161"/>
        <v>41.934706973690524</v>
      </c>
      <c r="Y134" s="120">
        <f t="shared" si="161"/>
        <v>41.003615401075692</v>
      </c>
      <c r="Z134" s="120">
        <f t="shared" si="161"/>
        <v>40.641872913187264</v>
      </c>
      <c r="AA134" s="120">
        <f t="shared" si="161"/>
        <v>39.129667335511861</v>
      </c>
      <c r="AB134" s="120">
        <f t="shared" si="161"/>
        <v>38.80051559258181</v>
      </c>
      <c r="AC134" s="120">
        <f t="shared" si="161"/>
        <v>40.701266969823394</v>
      </c>
      <c r="AD134" s="120">
        <f t="shared" si="161"/>
        <v>39.203771373261446</v>
      </c>
      <c r="AE134" s="120">
        <f t="shared" si="161"/>
        <v>39.908905734227567</v>
      </c>
      <c r="AF134" s="120">
        <f t="shared" si="161"/>
        <v>36.440015298188015</v>
      </c>
      <c r="AG134" s="121">
        <f t="shared" si="161"/>
        <v>35.827306818396345</v>
      </c>
    </row>
    <row r="135" spans="1:43" x14ac:dyDescent="0.3">
      <c r="A135" s="20" t="s">
        <v>17</v>
      </c>
      <c r="B135" s="21" t="s">
        <v>16</v>
      </c>
      <c r="C135" s="120">
        <f>C134</f>
        <v>0</v>
      </c>
      <c r="D135" s="120">
        <f>C135+D134</f>
        <v>0</v>
      </c>
      <c r="E135" s="120">
        <f t="shared" ref="E135" si="162">D135+E134</f>
        <v>0</v>
      </c>
      <c r="F135" s="120">
        <f t="shared" ref="F135" si="163">E135+F134</f>
        <v>0</v>
      </c>
      <c r="G135" s="120">
        <f t="shared" ref="G135" si="164">F135+G134</f>
        <v>0</v>
      </c>
      <c r="H135" s="120">
        <f t="shared" ref="H135" si="165">G135+H134</f>
        <v>0</v>
      </c>
      <c r="I135" s="120">
        <f t="shared" ref="I135" si="166">H135+I134</f>
        <v>0</v>
      </c>
      <c r="J135" s="120">
        <f t="shared" ref="J135" si="167">I135+J134</f>
        <v>10.116756868502794</v>
      </c>
      <c r="K135" s="120">
        <f t="shared" ref="K135" si="168">J135+K134</f>
        <v>57.889481098843561</v>
      </c>
      <c r="L135" s="120">
        <f t="shared" ref="L135" si="169">K135+L134</f>
        <v>98.770221416935641</v>
      </c>
      <c r="M135" s="120">
        <f t="shared" ref="M135" si="170">L135+M134</f>
        <v>138.44840311843271</v>
      </c>
      <c r="N135" s="120">
        <f t="shared" ref="N135" si="171">M135+N134</f>
        <v>177.171699899712</v>
      </c>
      <c r="O135" s="120">
        <f t="shared" ref="O135" si="172">N135+O134</f>
        <v>214.60377769918921</v>
      </c>
      <c r="P135" s="120">
        <f t="shared" ref="P135" si="173">O135+P134</f>
        <v>250.78689334574253</v>
      </c>
      <c r="Q135" s="120">
        <f t="shared" ref="Q135" si="174">P135+Q134</f>
        <v>285.8557859025608</v>
      </c>
      <c r="R135" s="120">
        <f t="shared" ref="R135" si="175">Q135+R134</f>
        <v>319.93873023913051</v>
      </c>
      <c r="S135" s="120">
        <f t="shared" ref="S135" si="176">R135+S134</f>
        <v>353.25023659286376</v>
      </c>
      <c r="T135" s="120">
        <f t="shared" ref="T135" si="177">S135+T134</f>
        <v>398.0443147693685</v>
      </c>
      <c r="U135" s="120">
        <f t="shared" ref="U135" si="178">T135+U134</f>
        <v>441.91063665419739</v>
      </c>
      <c r="V135" s="120">
        <f t="shared" ref="V135" si="179">U135+V134</f>
        <v>485.21903258652389</v>
      </c>
      <c r="W135" s="120">
        <f t="shared" ref="W135" si="180">V135+W134</f>
        <v>527.02818381212353</v>
      </c>
      <c r="X135" s="120">
        <f t="shared" ref="X135" si="181">W135+X134</f>
        <v>568.96289078581401</v>
      </c>
      <c r="Y135" s="120">
        <f t="shared" ref="Y135" si="182">X135+Y134</f>
        <v>609.96650618688966</v>
      </c>
      <c r="Z135" s="120">
        <f t="shared" ref="Z135" si="183">Y135+Z134</f>
        <v>650.60837910007695</v>
      </c>
      <c r="AA135" s="120">
        <f t="shared" ref="AA135" si="184">Z135+AA134</f>
        <v>689.73804643558879</v>
      </c>
      <c r="AB135" s="120">
        <f t="shared" ref="AB135" si="185">AA135+AB134</f>
        <v>728.53856202817065</v>
      </c>
      <c r="AC135" s="120">
        <f t="shared" ref="AC135" si="186">AB135+AC134</f>
        <v>769.23982899799398</v>
      </c>
      <c r="AD135" s="120">
        <f t="shared" ref="AD135" si="187">AC135+AD134</f>
        <v>808.44360037125546</v>
      </c>
      <c r="AE135" s="120">
        <f t="shared" ref="AE135" si="188">AD135+AE134</f>
        <v>848.35250610548303</v>
      </c>
      <c r="AF135" s="120">
        <f t="shared" ref="AF135" si="189">AE135+AF134</f>
        <v>884.792521403671</v>
      </c>
      <c r="AG135" s="121">
        <f t="shared" ref="AG135" si="190">AF135+AG134</f>
        <v>920.61982822206733</v>
      </c>
    </row>
    <row r="136" spans="1:43" x14ac:dyDescent="0.3">
      <c r="A136" s="20" t="s">
        <v>294</v>
      </c>
      <c r="B136" s="21" t="s">
        <v>16</v>
      </c>
      <c r="C136" s="120">
        <f>((C128+C129+C130)*0.5*44/12)*(AVERAGE(C111,C121))/1000</f>
        <v>0</v>
      </c>
      <c r="D136" s="120">
        <f t="shared" ref="D136:AG136" si="191">((D128+D129+D130)*0.5*44/12)*(AVERAGE(D111,D121))/1000</f>
        <v>0.36559462937448212</v>
      </c>
      <c r="E136" s="120">
        <f t="shared" si="191"/>
        <v>2.4372975291632142</v>
      </c>
      <c r="F136" s="120">
        <f t="shared" si="191"/>
        <v>6.0932438229080361</v>
      </c>
      <c r="G136" s="120">
        <f t="shared" si="191"/>
        <v>12.186487645816072</v>
      </c>
      <c r="H136" s="120">
        <f t="shared" si="191"/>
        <v>35.473489072266787</v>
      </c>
      <c r="I136" s="120">
        <f t="shared" si="191"/>
        <v>75.972134083264535</v>
      </c>
      <c r="J136" s="120">
        <f t="shared" si="191"/>
        <v>127.62277172062744</v>
      </c>
      <c r="K136" s="120">
        <f t="shared" si="191"/>
        <v>175.09143020655844</v>
      </c>
      <c r="L136" s="120">
        <f t="shared" si="191"/>
        <v>195.6522746646589</v>
      </c>
      <c r="M136" s="120">
        <f t="shared" si="191"/>
        <v>221.04691892304089</v>
      </c>
      <c r="N136" s="120">
        <f t="shared" si="191"/>
        <v>248.2377926520293</v>
      </c>
      <c r="O136" s="120">
        <f t="shared" si="191"/>
        <v>274.48800865585611</v>
      </c>
      <c r="P136" s="120">
        <f t="shared" si="191"/>
        <v>299.28134789113801</v>
      </c>
      <c r="Q136" s="120">
        <f t="shared" si="191"/>
        <v>323.9213289557689</v>
      </c>
      <c r="R136" s="120">
        <f t="shared" si="191"/>
        <v>349.36798684138938</v>
      </c>
      <c r="S136" s="120">
        <f t="shared" si="191"/>
        <v>375.28601307024991</v>
      </c>
      <c r="T136" s="120">
        <f t="shared" si="191"/>
        <v>395.11757636822557</v>
      </c>
      <c r="U136" s="120">
        <f t="shared" si="191"/>
        <v>407.75740115670499</v>
      </c>
      <c r="V136" s="120">
        <f t="shared" si="191"/>
        <v>420.79373885598312</v>
      </c>
      <c r="W136" s="120">
        <f t="shared" si="191"/>
        <v>428.8809706367968</v>
      </c>
      <c r="X136" s="120">
        <f t="shared" si="191"/>
        <v>438.76128592842866</v>
      </c>
      <c r="Y136" s="120">
        <f t="shared" si="191"/>
        <v>450.14838646833095</v>
      </c>
      <c r="Z136" s="120">
        <f t="shared" si="191"/>
        <v>461.28525756467536</v>
      </c>
      <c r="AA136" s="120">
        <f t="shared" si="191"/>
        <v>469.55600802614236</v>
      </c>
      <c r="AB136" s="120">
        <f t="shared" si="191"/>
        <v>475.95299126900352</v>
      </c>
      <c r="AC136" s="120">
        <f t="shared" si="191"/>
        <v>485.50797028289333</v>
      </c>
      <c r="AD136" s="120">
        <f t="shared" si="191"/>
        <v>494.94761358742568</v>
      </c>
      <c r="AE136" s="120">
        <f t="shared" si="191"/>
        <v>500.67536284758228</v>
      </c>
      <c r="AF136" s="120">
        <f t="shared" si="191"/>
        <v>510.1602141746323</v>
      </c>
      <c r="AG136" s="121">
        <f t="shared" si="191"/>
        <v>517.25674219059727</v>
      </c>
    </row>
    <row r="137" spans="1:43" x14ac:dyDescent="0.3">
      <c r="A137" s="20" t="s">
        <v>293</v>
      </c>
      <c r="B137" s="21" t="s">
        <v>16</v>
      </c>
      <c r="C137" s="120">
        <f>((C128+C129+C130)*0.5*44/12)*C121/1000</f>
        <v>0</v>
      </c>
      <c r="D137" s="120">
        <f t="shared" ref="D137:AG137" si="192">((D128+D129+D130)*0.5*44/12)*D121/1000</f>
        <v>0.36559462937448212</v>
      </c>
      <c r="E137" s="120">
        <f t="shared" si="192"/>
        <v>2.4372975291632142</v>
      </c>
      <c r="F137" s="120">
        <f t="shared" si="192"/>
        <v>6.0932438229080361</v>
      </c>
      <c r="G137" s="120">
        <f t="shared" si="192"/>
        <v>12.186487645816072</v>
      </c>
      <c r="H137" s="120">
        <f t="shared" si="192"/>
        <v>35.473489072266787</v>
      </c>
      <c r="I137" s="120">
        <f t="shared" si="192"/>
        <v>75.972134083264535</v>
      </c>
      <c r="J137" s="120">
        <f t="shared" si="192"/>
        <v>121.10631881190122</v>
      </c>
      <c r="K137" s="120">
        <f t="shared" si="192"/>
        <v>141.81742262534456</v>
      </c>
      <c r="L137" s="120">
        <f t="shared" si="192"/>
        <v>169.43293522872364</v>
      </c>
      <c r="M137" s="120">
        <f t="shared" si="192"/>
        <v>196.51989906315004</v>
      </c>
      <c r="N137" s="120">
        <f t="shared" si="192"/>
        <v>225.39646798092244</v>
      </c>
      <c r="O137" s="120">
        <f t="shared" si="192"/>
        <v>253.10500003242697</v>
      </c>
      <c r="P137" s="120">
        <f t="shared" si="192"/>
        <v>279.30412945507965</v>
      </c>
      <c r="Q137" s="120">
        <f t="shared" si="192"/>
        <v>305.17423372682697</v>
      </c>
      <c r="R137" s="120">
        <f t="shared" si="192"/>
        <v>331.81180659810349</v>
      </c>
      <c r="S137" s="120">
        <f t="shared" si="192"/>
        <v>358.63025989338331</v>
      </c>
      <c r="T137" s="120">
        <f t="shared" si="192"/>
        <v>372.7205372799732</v>
      </c>
      <c r="U137" s="120">
        <f t="shared" si="192"/>
        <v>385.82424021429057</v>
      </c>
      <c r="V137" s="120">
        <f t="shared" si="192"/>
        <v>399.13954088981984</v>
      </c>
      <c r="W137" s="120">
        <f t="shared" si="192"/>
        <v>407.30205387519698</v>
      </c>
      <c r="X137" s="120">
        <f t="shared" si="192"/>
        <v>417.79393244158337</v>
      </c>
      <c r="Y137" s="120">
        <f t="shared" si="192"/>
        <v>429.64657876779313</v>
      </c>
      <c r="Z137" s="120">
        <f t="shared" si="192"/>
        <v>440.96432110808172</v>
      </c>
      <c r="AA137" s="120">
        <f t="shared" si="192"/>
        <v>448.84030178969493</v>
      </c>
      <c r="AB137" s="120">
        <f t="shared" si="192"/>
        <v>455.25938295295992</v>
      </c>
      <c r="AC137" s="120">
        <f t="shared" si="192"/>
        <v>465.15733679798166</v>
      </c>
      <c r="AD137" s="120">
        <f t="shared" si="192"/>
        <v>476.97921837468084</v>
      </c>
      <c r="AE137" s="120">
        <f t="shared" si="192"/>
        <v>482.5349511502061</v>
      </c>
      <c r="AF137" s="120">
        <f t="shared" si="192"/>
        <v>489.91576123119449</v>
      </c>
      <c r="AG137" s="121">
        <f t="shared" si="192"/>
        <v>497.10388210524934</v>
      </c>
    </row>
    <row r="138" spans="1:43" x14ac:dyDescent="0.3">
      <c r="A138" s="22" t="s">
        <v>18</v>
      </c>
      <c r="B138" s="23" t="s">
        <v>16</v>
      </c>
      <c r="C138" s="122">
        <f>C135+C137</f>
        <v>0</v>
      </c>
      <c r="D138" s="122">
        <f t="shared" ref="D138:O138" si="193">D135+D137</f>
        <v>0.36559462937448212</v>
      </c>
      <c r="E138" s="122">
        <f t="shared" si="193"/>
        <v>2.4372975291632142</v>
      </c>
      <c r="F138" s="122">
        <f t="shared" si="193"/>
        <v>6.0932438229080361</v>
      </c>
      <c r="G138" s="122">
        <f t="shared" si="193"/>
        <v>12.186487645816072</v>
      </c>
      <c r="H138" s="122">
        <f t="shared" si="193"/>
        <v>35.473489072266787</v>
      </c>
      <c r="I138" s="122">
        <f t="shared" si="193"/>
        <v>75.972134083264535</v>
      </c>
      <c r="J138" s="122">
        <f t="shared" si="193"/>
        <v>131.22307568040401</v>
      </c>
      <c r="K138" s="122">
        <f t="shared" si="193"/>
        <v>199.70690372418812</v>
      </c>
      <c r="L138" s="122">
        <f t="shared" si="193"/>
        <v>268.20315664565931</v>
      </c>
      <c r="M138" s="122">
        <f t="shared" si="193"/>
        <v>334.96830218158277</v>
      </c>
      <c r="N138" s="122">
        <f t="shared" si="193"/>
        <v>402.56816788063441</v>
      </c>
      <c r="O138" s="122">
        <f t="shared" si="193"/>
        <v>467.70877773161618</v>
      </c>
      <c r="P138" s="122">
        <f>P135+P137</f>
        <v>530.0910228008222</v>
      </c>
      <c r="Q138" s="122">
        <f t="shared" ref="Q138:AE138" si="194">Q135+Q137</f>
        <v>591.03001962938777</v>
      </c>
      <c r="R138" s="122">
        <f t="shared" si="194"/>
        <v>651.75053683723399</v>
      </c>
      <c r="S138" s="122">
        <f t="shared" si="194"/>
        <v>711.88049648624701</v>
      </c>
      <c r="T138" s="122">
        <f t="shared" si="194"/>
        <v>770.7648520493417</v>
      </c>
      <c r="U138" s="122">
        <f t="shared" si="194"/>
        <v>827.73487686848796</v>
      </c>
      <c r="V138" s="122">
        <f t="shared" si="194"/>
        <v>884.35857347634374</v>
      </c>
      <c r="W138" s="122">
        <f t="shared" si="194"/>
        <v>934.3302376873205</v>
      </c>
      <c r="X138" s="122">
        <f t="shared" si="194"/>
        <v>986.75682322739738</v>
      </c>
      <c r="Y138" s="122">
        <f t="shared" si="194"/>
        <v>1039.6130849546828</v>
      </c>
      <c r="Z138" s="122">
        <f t="shared" si="194"/>
        <v>1091.5727002081587</v>
      </c>
      <c r="AA138" s="122">
        <f t="shared" si="194"/>
        <v>1138.5783482252837</v>
      </c>
      <c r="AB138" s="122">
        <f t="shared" si="194"/>
        <v>1183.7979449811305</v>
      </c>
      <c r="AC138" s="122">
        <f t="shared" si="194"/>
        <v>1234.3971657959755</v>
      </c>
      <c r="AD138" s="122">
        <f t="shared" si="194"/>
        <v>1285.4228187459362</v>
      </c>
      <c r="AE138" s="122">
        <f t="shared" si="194"/>
        <v>1330.8874572556892</v>
      </c>
      <c r="AF138" s="122">
        <f>AF135+AF137</f>
        <v>1374.7082826348656</v>
      </c>
      <c r="AG138" s="123">
        <f t="shared" ref="AG138" si="195">AG135+AG137</f>
        <v>1417.7237103273167</v>
      </c>
    </row>
    <row r="139" spans="1:43" x14ac:dyDescent="0.3">
      <c r="A139" s="21"/>
      <c r="B139" s="21"/>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row>
    <row r="140" spans="1:43" x14ac:dyDescent="0.3">
      <c r="A140" s="175" t="s">
        <v>93</v>
      </c>
      <c r="B140" s="6" t="s">
        <v>59</v>
      </c>
      <c r="C140" s="6" t="s">
        <v>60</v>
      </c>
      <c r="D140" s="6" t="s">
        <v>61</v>
      </c>
      <c r="E140" s="6" t="s">
        <v>62</v>
      </c>
      <c r="F140" s="6" t="s">
        <v>63</v>
      </c>
      <c r="G140" s="6" t="s">
        <v>64</v>
      </c>
      <c r="H140" s="6" t="s">
        <v>65</v>
      </c>
      <c r="I140" s="6" t="s">
        <v>66</v>
      </c>
      <c r="J140" s="6" t="s">
        <v>67</v>
      </c>
      <c r="K140" s="6" t="s">
        <v>68</v>
      </c>
      <c r="L140" s="6" t="s">
        <v>69</v>
      </c>
    </row>
    <row r="141" spans="1:43" x14ac:dyDescent="0.3">
      <c r="A141" s="15"/>
      <c r="B141" s="16"/>
      <c r="C141" s="17" t="s">
        <v>47</v>
      </c>
      <c r="D141" s="16">
        <f>INDEX(Lister!$A$17:$J$29,MATCH('Data tilvækstoversigt'!$C141,Lister!$A$17:$A$29,0),2)</f>
        <v>3.7871999999999998E-4</v>
      </c>
      <c r="E141" s="16">
        <f>INDEX(Lister!$A$17:$J$29,MATCH('Data tilvækstoversigt'!$C141,Lister!$A$17:$A$29,0),3)</f>
        <v>1.8621000000000001</v>
      </c>
      <c r="F141" s="16">
        <f>INDEX(Lister!$A$17:$J$29,MATCH('Data tilvækstoversigt'!$C141,Lister!$A$17:$A$29,0),4)</f>
        <v>1.0714999999999999</v>
      </c>
      <c r="G141" s="16">
        <f>INDEX(Lister!$A$17:$J$29,MATCH('Data tilvækstoversigt'!$C141,Lister!$A$17:$A$29,0),5)</f>
        <v>6.7440000000000005E-5</v>
      </c>
      <c r="H141" s="16">
        <f>INDEX(Lister!$A$17:$J$29,MATCH('Data tilvækstoversigt'!$C141,Lister!$A$17:$A$29,0),6)</f>
        <v>2.8862000000000001</v>
      </c>
      <c r="I141" s="16">
        <f>INDEX(Lister!$A$17:$J$29,MATCH('Data tilvækstoversigt'!$C141,Lister!$A$17:$A$29,0),7)</f>
        <v>-0.68418999999999996</v>
      </c>
      <c r="J141" s="16">
        <f>INDEX(Lister!$A$17:$J$29,MATCH('Data tilvækstoversigt'!$C141,Lister!$A$17:$A$29,0),8)</f>
        <v>5.223E-5</v>
      </c>
      <c r="K141" s="16">
        <f>INDEX(Lister!$A$17:$J$29,MATCH('Data tilvækstoversigt'!$C141,Lister!$A$17:$A$29,0),9)</f>
        <v>2.5672999999999999</v>
      </c>
      <c r="L141" s="16">
        <f>INDEX(Lister!$A$17:$J$29,MATCH('Data tilvækstoversigt'!$C141,Lister!$A$17:$A$29,0),10)</f>
        <v>-2.8060999999999999E-2</v>
      </c>
    </row>
    <row r="142" spans="1:43" x14ac:dyDescent="0.3">
      <c r="A142" s="18" t="s">
        <v>1</v>
      </c>
      <c r="B142" s="19" t="s">
        <v>2</v>
      </c>
      <c r="C142" s="19">
        <v>1</v>
      </c>
      <c r="D142" s="19">
        <v>5</v>
      </c>
      <c r="E142" s="19">
        <v>10</v>
      </c>
      <c r="F142" s="19">
        <v>15</v>
      </c>
      <c r="G142" s="19">
        <v>20</v>
      </c>
      <c r="H142" s="19">
        <v>25</v>
      </c>
      <c r="I142" s="19">
        <v>30</v>
      </c>
      <c r="J142" s="19">
        <v>35</v>
      </c>
      <c r="K142" s="19">
        <v>40</v>
      </c>
      <c r="L142" s="19">
        <v>45</v>
      </c>
      <c r="M142" s="19">
        <v>50</v>
      </c>
      <c r="N142" s="19">
        <v>55</v>
      </c>
      <c r="O142" s="19">
        <v>60</v>
      </c>
      <c r="P142" s="19">
        <v>65</v>
      </c>
      <c r="Q142" s="19">
        <v>70</v>
      </c>
      <c r="R142" s="19">
        <v>75</v>
      </c>
      <c r="S142" s="19">
        <v>80</v>
      </c>
      <c r="T142" s="19">
        <v>85</v>
      </c>
      <c r="U142" s="19">
        <v>90</v>
      </c>
      <c r="V142" s="19">
        <v>95</v>
      </c>
      <c r="W142" s="19">
        <v>100</v>
      </c>
      <c r="X142" s="19">
        <v>105</v>
      </c>
      <c r="Y142" s="19">
        <v>110</v>
      </c>
      <c r="Z142" s="19">
        <v>115</v>
      </c>
      <c r="AA142" s="19">
        <v>120</v>
      </c>
      <c r="AB142" s="19">
        <v>125</v>
      </c>
      <c r="AC142" s="19">
        <v>130</v>
      </c>
      <c r="AD142" s="19">
        <v>135</v>
      </c>
      <c r="AE142" s="19">
        <v>140</v>
      </c>
      <c r="AF142" s="19">
        <v>145</v>
      </c>
      <c r="AG142" s="2">
        <v>150</v>
      </c>
      <c r="AH142" s="19">
        <v>155</v>
      </c>
      <c r="AI142" s="2">
        <v>160</v>
      </c>
      <c r="AJ142" s="19">
        <v>165</v>
      </c>
      <c r="AK142" s="2">
        <v>170</v>
      </c>
      <c r="AL142" s="19">
        <v>175</v>
      </c>
      <c r="AM142" s="2">
        <v>180</v>
      </c>
      <c r="AN142" s="19">
        <v>185</v>
      </c>
      <c r="AO142" s="2">
        <v>190</v>
      </c>
      <c r="AP142" s="19">
        <v>195</v>
      </c>
      <c r="AQ142" s="2">
        <v>200</v>
      </c>
    </row>
    <row r="143" spans="1:43" x14ac:dyDescent="0.3">
      <c r="A143" s="7" t="s">
        <v>19</v>
      </c>
      <c r="B143" s="8" t="s">
        <v>4</v>
      </c>
      <c r="C143" s="117">
        <f>C$2*$G143</f>
        <v>0</v>
      </c>
      <c r="D143" s="117">
        <f t="shared" ref="D143:F157" si="196">D$2*$G143</f>
        <v>0.23699999999999999</v>
      </c>
      <c r="E143" s="117">
        <f t="shared" si="196"/>
        <v>1.58</v>
      </c>
      <c r="F143" s="117">
        <f t="shared" si="196"/>
        <v>3.95</v>
      </c>
      <c r="G143">
        <v>7.9</v>
      </c>
      <c r="H143">
        <v>10.8</v>
      </c>
      <c r="I143">
        <v>13.3</v>
      </c>
      <c r="J143">
        <v>15.4</v>
      </c>
      <c r="K143">
        <v>17.100000000000001</v>
      </c>
      <c r="L143">
        <v>18.600000000000001</v>
      </c>
      <c r="M143">
        <v>19.899999999999999</v>
      </c>
      <c r="N143">
        <v>21.1</v>
      </c>
      <c r="O143">
        <v>22.1</v>
      </c>
      <c r="P143">
        <v>23</v>
      </c>
      <c r="Q143">
        <v>23.8</v>
      </c>
      <c r="R143">
        <v>24.4</v>
      </c>
      <c r="S143">
        <v>25.1</v>
      </c>
      <c r="T143">
        <v>25.6</v>
      </c>
      <c r="U143">
        <v>26.1</v>
      </c>
      <c r="V143">
        <v>26.6</v>
      </c>
      <c r="W143">
        <v>27.1</v>
      </c>
      <c r="X143">
        <v>27.5</v>
      </c>
      <c r="Y143">
        <v>27.8</v>
      </c>
      <c r="Z143">
        <v>28.2</v>
      </c>
      <c r="AA143">
        <v>28.5</v>
      </c>
      <c r="AB143">
        <v>28.8</v>
      </c>
      <c r="AC143">
        <v>29.1</v>
      </c>
      <c r="AD143">
        <v>29.4</v>
      </c>
      <c r="AE143">
        <v>29.7</v>
      </c>
      <c r="AF143">
        <v>29.9</v>
      </c>
      <c r="AG143">
        <v>30.2</v>
      </c>
      <c r="AH143">
        <v>30.4</v>
      </c>
      <c r="AI143">
        <v>30.7</v>
      </c>
      <c r="AJ143">
        <v>30.9</v>
      </c>
      <c r="AK143">
        <v>31.1</v>
      </c>
      <c r="AL143">
        <v>31.3</v>
      </c>
      <c r="AM143">
        <v>31.5</v>
      </c>
      <c r="AN143">
        <v>31.7</v>
      </c>
      <c r="AO143">
        <v>31.9</v>
      </c>
      <c r="AP143">
        <v>32.1</v>
      </c>
      <c r="AQ143">
        <v>32.299999999999997</v>
      </c>
    </row>
    <row r="144" spans="1:43" x14ac:dyDescent="0.3">
      <c r="A144" s="10" t="s">
        <v>20</v>
      </c>
      <c r="B144" t="s">
        <v>6</v>
      </c>
      <c r="C144" s="118">
        <f t="shared" ref="C144:F167" si="197">C$2*$G144</f>
        <v>0</v>
      </c>
      <c r="D144" s="118">
        <f t="shared" si="196"/>
        <v>0.22499999999999998</v>
      </c>
      <c r="E144" s="118">
        <f t="shared" si="196"/>
        <v>1.5</v>
      </c>
      <c r="F144" s="118">
        <f t="shared" si="196"/>
        <v>3.75</v>
      </c>
      <c r="G144">
        <v>7.5</v>
      </c>
      <c r="H144">
        <v>10.5</v>
      </c>
      <c r="I144">
        <v>13.7</v>
      </c>
      <c r="J144">
        <v>17</v>
      </c>
      <c r="K144">
        <v>20.5</v>
      </c>
      <c r="L144">
        <v>24</v>
      </c>
      <c r="M144">
        <v>27.7</v>
      </c>
      <c r="N144">
        <v>31.4</v>
      </c>
      <c r="O144">
        <v>35.299999999999997</v>
      </c>
      <c r="P144">
        <v>39.299999999999997</v>
      </c>
      <c r="Q144">
        <v>42.9</v>
      </c>
      <c r="R144">
        <v>46.4</v>
      </c>
      <c r="S144">
        <v>49.8</v>
      </c>
      <c r="T144">
        <v>53</v>
      </c>
      <c r="U144">
        <v>56.2</v>
      </c>
      <c r="V144">
        <v>59.3</v>
      </c>
      <c r="W144">
        <v>62.2</v>
      </c>
      <c r="X144">
        <v>65.099999999999994</v>
      </c>
      <c r="Y144">
        <v>68</v>
      </c>
      <c r="Z144">
        <v>70.900000000000006</v>
      </c>
      <c r="AA144">
        <v>73.900000000000006</v>
      </c>
      <c r="AB144">
        <v>76.900000000000006</v>
      </c>
      <c r="AC144">
        <v>80</v>
      </c>
      <c r="AD144">
        <v>83.1</v>
      </c>
      <c r="AE144">
        <v>86.2</v>
      </c>
      <c r="AF144">
        <v>89.4</v>
      </c>
      <c r="AG144">
        <v>92.6</v>
      </c>
      <c r="AH144">
        <v>95.9</v>
      </c>
      <c r="AI144">
        <v>99.2</v>
      </c>
      <c r="AJ144">
        <v>102.6</v>
      </c>
      <c r="AK144">
        <v>106</v>
      </c>
      <c r="AL144">
        <v>109.4</v>
      </c>
      <c r="AM144">
        <v>112.9</v>
      </c>
      <c r="AN144">
        <v>116.5</v>
      </c>
      <c r="AO144">
        <v>120.1</v>
      </c>
      <c r="AP144">
        <v>123.8</v>
      </c>
      <c r="AQ144">
        <v>127.5</v>
      </c>
    </row>
    <row r="145" spans="1:43" x14ac:dyDescent="0.3">
      <c r="A145" s="10" t="s">
        <v>21</v>
      </c>
      <c r="B145" t="s">
        <v>8</v>
      </c>
      <c r="C145" s="118">
        <f>G145</f>
        <v>4000</v>
      </c>
      <c r="D145" s="118">
        <f>G145</f>
        <v>4000</v>
      </c>
      <c r="E145" s="118">
        <f>G145</f>
        <v>4000</v>
      </c>
      <c r="F145" s="118">
        <f>G145</f>
        <v>4000</v>
      </c>
      <c r="G145">
        <v>4000</v>
      </c>
      <c r="H145">
        <v>1835</v>
      </c>
      <c r="I145">
        <v>988</v>
      </c>
      <c r="J145">
        <v>602</v>
      </c>
      <c r="K145">
        <v>399</v>
      </c>
      <c r="L145">
        <v>281</v>
      </c>
      <c r="M145">
        <v>206</v>
      </c>
      <c r="N145">
        <v>157</v>
      </c>
      <c r="O145">
        <v>122</v>
      </c>
      <c r="P145">
        <v>97</v>
      </c>
      <c r="Q145">
        <v>86</v>
      </c>
      <c r="R145">
        <v>76</v>
      </c>
      <c r="S145">
        <v>69</v>
      </c>
      <c r="T145">
        <v>64</v>
      </c>
      <c r="U145">
        <v>59</v>
      </c>
      <c r="V145">
        <v>55</v>
      </c>
      <c r="W145">
        <v>52</v>
      </c>
      <c r="X145">
        <v>49</v>
      </c>
      <c r="Y145">
        <v>45</v>
      </c>
      <c r="Z145">
        <v>41</v>
      </c>
      <c r="AA145">
        <v>38</v>
      </c>
      <c r="AB145">
        <v>35</v>
      </c>
      <c r="AC145">
        <v>32</v>
      </c>
      <c r="AD145">
        <v>30</v>
      </c>
      <c r="AE145">
        <v>28</v>
      </c>
      <c r="AF145">
        <v>26</v>
      </c>
      <c r="AG145">
        <v>24</v>
      </c>
      <c r="AH145">
        <v>22</v>
      </c>
      <c r="AI145">
        <v>21</v>
      </c>
      <c r="AJ145">
        <v>19</v>
      </c>
      <c r="AK145">
        <v>18</v>
      </c>
      <c r="AL145">
        <v>17</v>
      </c>
      <c r="AM145">
        <v>16</v>
      </c>
      <c r="AN145">
        <v>15</v>
      </c>
      <c r="AO145">
        <v>14</v>
      </c>
      <c r="AP145">
        <v>13</v>
      </c>
      <c r="AQ145">
        <v>12</v>
      </c>
    </row>
    <row r="146" spans="1:43" x14ac:dyDescent="0.3">
      <c r="A146" s="10" t="s">
        <v>22</v>
      </c>
      <c r="B146" t="s">
        <v>31</v>
      </c>
      <c r="C146" s="118">
        <f t="shared" si="197"/>
        <v>0</v>
      </c>
      <c r="D146" s="118">
        <f t="shared" si="196"/>
        <v>0.5321999999999999</v>
      </c>
      <c r="E146" s="118">
        <f t="shared" si="196"/>
        <v>3.548</v>
      </c>
      <c r="F146" s="118">
        <f t="shared" si="196"/>
        <v>8.8699999999999992</v>
      </c>
      <c r="G146">
        <v>17.739999999999998</v>
      </c>
      <c r="H146">
        <v>15.92</v>
      </c>
      <c r="I146">
        <v>14.6</v>
      </c>
      <c r="J146">
        <v>13.73</v>
      </c>
      <c r="K146">
        <v>13.14</v>
      </c>
      <c r="L146">
        <v>12.71</v>
      </c>
      <c r="M146">
        <v>12.4</v>
      </c>
      <c r="N146">
        <v>12.15</v>
      </c>
      <c r="O146">
        <v>11.96</v>
      </c>
      <c r="P146">
        <v>11.8</v>
      </c>
      <c r="Q146">
        <v>12.36</v>
      </c>
      <c r="R146">
        <v>12.92</v>
      </c>
      <c r="S146">
        <v>13.48</v>
      </c>
      <c r="T146">
        <v>14.06</v>
      </c>
      <c r="U146">
        <v>14.64</v>
      </c>
      <c r="V146">
        <v>15.22</v>
      </c>
      <c r="W146">
        <v>15.8</v>
      </c>
      <c r="X146">
        <v>16.39</v>
      </c>
      <c r="Y146">
        <v>16.350000000000001</v>
      </c>
      <c r="Z146">
        <v>16.3</v>
      </c>
      <c r="AA146">
        <v>16.27</v>
      </c>
      <c r="AB146">
        <v>16.23</v>
      </c>
      <c r="AC146">
        <v>16.2</v>
      </c>
      <c r="AD146">
        <v>16.170000000000002</v>
      </c>
      <c r="AE146">
        <v>16.14</v>
      </c>
      <c r="AF146">
        <v>16.11</v>
      </c>
      <c r="AG146">
        <v>16.09</v>
      </c>
      <c r="AH146">
        <v>16.059999999999999</v>
      </c>
      <c r="AI146">
        <v>16.04</v>
      </c>
      <c r="AJ146">
        <v>16.02</v>
      </c>
      <c r="AK146">
        <v>16</v>
      </c>
      <c r="AL146">
        <v>15.98</v>
      </c>
      <c r="AM146">
        <v>15.96</v>
      </c>
      <c r="AN146">
        <v>15.95</v>
      </c>
      <c r="AO146">
        <v>15.93</v>
      </c>
      <c r="AP146">
        <v>15.91</v>
      </c>
      <c r="AQ146">
        <v>15.9</v>
      </c>
    </row>
    <row r="147" spans="1:43" x14ac:dyDescent="0.3">
      <c r="A147" s="10" t="s">
        <v>23</v>
      </c>
      <c r="B147" t="s">
        <v>10</v>
      </c>
      <c r="C147" s="118">
        <f t="shared" si="197"/>
        <v>0</v>
      </c>
      <c r="D147" s="118">
        <f t="shared" si="196"/>
        <v>2.9910000000000001</v>
      </c>
      <c r="E147" s="118">
        <f t="shared" si="196"/>
        <v>19.940000000000001</v>
      </c>
      <c r="F147" s="118">
        <f t="shared" si="196"/>
        <v>49.85</v>
      </c>
      <c r="G147">
        <v>99.7</v>
      </c>
      <c r="H147">
        <v>112.7</v>
      </c>
      <c r="I147">
        <v>122.6</v>
      </c>
      <c r="J147">
        <v>131.19999999999999</v>
      </c>
      <c r="K147">
        <v>139</v>
      </c>
      <c r="L147">
        <v>146.30000000000001</v>
      </c>
      <c r="M147">
        <v>153.1</v>
      </c>
      <c r="N147">
        <v>159.69999999999999</v>
      </c>
      <c r="O147">
        <v>166.1</v>
      </c>
      <c r="P147">
        <v>172.3</v>
      </c>
      <c r="Q147">
        <v>188</v>
      </c>
      <c r="R147">
        <v>203.9</v>
      </c>
      <c r="S147">
        <v>220.2</v>
      </c>
      <c r="T147">
        <v>236.8</v>
      </c>
      <c r="U147">
        <v>253.8</v>
      </c>
      <c r="V147">
        <v>270.89999999999998</v>
      </c>
      <c r="W147">
        <v>288.39999999999998</v>
      </c>
      <c r="X147">
        <v>306.10000000000002</v>
      </c>
      <c r="Y147">
        <v>312</v>
      </c>
      <c r="Z147">
        <v>317.89999999999998</v>
      </c>
      <c r="AA147">
        <v>323.7</v>
      </c>
      <c r="AB147">
        <v>329.5</v>
      </c>
      <c r="AC147">
        <v>335.3</v>
      </c>
      <c r="AD147">
        <v>341.2</v>
      </c>
      <c r="AE147">
        <v>347.1</v>
      </c>
      <c r="AF147">
        <v>353</v>
      </c>
      <c r="AG147">
        <v>359</v>
      </c>
      <c r="AH147">
        <v>365.1</v>
      </c>
      <c r="AI147">
        <v>371.2</v>
      </c>
      <c r="AJ147">
        <v>377.3</v>
      </c>
      <c r="AK147">
        <v>383.6</v>
      </c>
      <c r="AL147">
        <v>389.9</v>
      </c>
      <c r="AM147">
        <v>396.3</v>
      </c>
      <c r="AN147">
        <v>402.8</v>
      </c>
      <c r="AO147">
        <v>409.4</v>
      </c>
      <c r="AP147">
        <v>416.1</v>
      </c>
      <c r="AQ147">
        <v>422.9</v>
      </c>
    </row>
    <row r="148" spans="1:43" x14ac:dyDescent="0.3">
      <c r="A148" s="10" t="s">
        <v>11</v>
      </c>
      <c r="B148" t="s">
        <v>6</v>
      </c>
      <c r="C148" s="118">
        <f t="shared" si="197"/>
        <v>0</v>
      </c>
      <c r="D148" s="118">
        <f t="shared" si="196"/>
        <v>0.20399999999999999</v>
      </c>
      <c r="E148" s="118">
        <f t="shared" si="196"/>
        <v>1.36</v>
      </c>
      <c r="F148" s="118">
        <f t="shared" si="196"/>
        <v>3.4</v>
      </c>
      <c r="G148">
        <v>6.8</v>
      </c>
      <c r="H148">
        <v>9.5</v>
      </c>
      <c r="I148">
        <v>12.3</v>
      </c>
      <c r="J148">
        <v>15.3</v>
      </c>
      <c r="K148">
        <v>18.399999999999999</v>
      </c>
      <c r="L148">
        <v>21.6</v>
      </c>
      <c r="M148">
        <v>24.9</v>
      </c>
      <c r="N148">
        <v>28.3</v>
      </c>
      <c r="O148">
        <v>31.8</v>
      </c>
      <c r="P148">
        <v>35.9</v>
      </c>
      <c r="Q148">
        <v>39.700000000000003</v>
      </c>
      <c r="R148">
        <v>43.5</v>
      </c>
      <c r="S148">
        <v>47.3</v>
      </c>
      <c r="T148">
        <v>51</v>
      </c>
      <c r="U148">
        <v>54.8</v>
      </c>
      <c r="V148">
        <v>58.5</v>
      </c>
      <c r="W148">
        <v>62.2</v>
      </c>
      <c r="X148">
        <v>65.099999999999994</v>
      </c>
      <c r="Y148">
        <v>68</v>
      </c>
      <c r="Z148">
        <v>70.900000000000006</v>
      </c>
      <c r="AA148">
        <v>73.900000000000006</v>
      </c>
      <c r="AB148">
        <v>76.900000000000006</v>
      </c>
      <c r="AC148">
        <v>80</v>
      </c>
      <c r="AD148">
        <v>83.1</v>
      </c>
      <c r="AE148">
        <v>86.2</v>
      </c>
      <c r="AF148">
        <v>89.4</v>
      </c>
      <c r="AG148">
        <v>92.6</v>
      </c>
      <c r="AH148">
        <v>95.9</v>
      </c>
      <c r="AI148">
        <v>99.2</v>
      </c>
      <c r="AJ148">
        <v>102.6</v>
      </c>
      <c r="AK148">
        <v>106</v>
      </c>
      <c r="AL148">
        <v>109.4</v>
      </c>
      <c r="AM148">
        <v>112.9</v>
      </c>
      <c r="AN148">
        <v>116.5</v>
      </c>
      <c r="AO148">
        <v>120.1</v>
      </c>
      <c r="AP148">
        <v>123.8</v>
      </c>
      <c r="AQ148">
        <v>127.5</v>
      </c>
    </row>
    <row r="149" spans="1:43" x14ac:dyDescent="0.3">
      <c r="A149" s="10" t="s">
        <v>12</v>
      </c>
      <c r="B149" t="s">
        <v>8</v>
      </c>
      <c r="C149" s="118">
        <v>0</v>
      </c>
      <c r="D149" s="118">
        <v>0</v>
      </c>
      <c r="E149" s="118">
        <v>0</v>
      </c>
      <c r="F149" s="118">
        <v>0</v>
      </c>
      <c r="G149">
        <v>2155</v>
      </c>
      <c r="H149">
        <v>843</v>
      </c>
      <c r="I149">
        <v>385</v>
      </c>
      <c r="J149">
        <v>202</v>
      </c>
      <c r="K149">
        <v>117</v>
      </c>
      <c r="L149">
        <v>74</v>
      </c>
      <c r="M149">
        <v>49</v>
      </c>
      <c r="N149">
        <v>34</v>
      </c>
      <c r="O149">
        <v>25</v>
      </c>
      <c r="P149">
        <v>12</v>
      </c>
      <c r="Q149">
        <v>9</v>
      </c>
      <c r="R149">
        <v>7</v>
      </c>
      <c r="S149">
        <v>6</v>
      </c>
      <c r="T149">
        <v>5</v>
      </c>
      <c r="U149">
        <v>4</v>
      </c>
      <c r="V149">
        <v>3</v>
      </c>
      <c r="W149">
        <v>3</v>
      </c>
      <c r="X149">
        <v>4</v>
      </c>
      <c r="Y149">
        <v>4</v>
      </c>
      <c r="Z149">
        <v>3</v>
      </c>
      <c r="AA149">
        <v>3</v>
      </c>
      <c r="AB149">
        <v>3</v>
      </c>
      <c r="AC149">
        <v>2</v>
      </c>
      <c r="AD149">
        <v>2</v>
      </c>
      <c r="AE149">
        <v>2</v>
      </c>
      <c r="AF149">
        <v>2</v>
      </c>
      <c r="AG149">
        <v>2</v>
      </c>
      <c r="AH149">
        <v>1</v>
      </c>
      <c r="AI149">
        <v>1</v>
      </c>
      <c r="AJ149">
        <v>1</v>
      </c>
      <c r="AK149">
        <v>1</v>
      </c>
      <c r="AL149">
        <v>1</v>
      </c>
      <c r="AM149">
        <v>1</v>
      </c>
      <c r="AN149">
        <v>1</v>
      </c>
      <c r="AO149">
        <v>1</v>
      </c>
      <c r="AP149">
        <v>1</v>
      </c>
      <c r="AQ149">
        <v>1</v>
      </c>
    </row>
    <row r="150" spans="1:43" x14ac:dyDescent="0.3">
      <c r="A150" s="10" t="s">
        <v>24</v>
      </c>
      <c r="B150" t="s">
        <v>31</v>
      </c>
      <c r="C150" s="118">
        <f t="shared" si="197"/>
        <v>0</v>
      </c>
      <c r="D150" s="118">
        <f t="shared" si="196"/>
        <v>0.23219999999999999</v>
      </c>
      <c r="E150" s="118">
        <f t="shared" si="196"/>
        <v>1.548</v>
      </c>
      <c r="F150" s="118">
        <f t="shared" si="196"/>
        <v>3.87</v>
      </c>
      <c r="G150">
        <v>7.74</v>
      </c>
      <c r="H150">
        <v>5.92</v>
      </c>
      <c r="I150">
        <v>4.5999999999999996</v>
      </c>
      <c r="J150">
        <v>3.73</v>
      </c>
      <c r="K150">
        <v>3.14</v>
      </c>
      <c r="L150">
        <v>2.71</v>
      </c>
      <c r="M150">
        <v>2.4</v>
      </c>
      <c r="N150">
        <v>2.15</v>
      </c>
      <c r="O150">
        <v>1.96</v>
      </c>
      <c r="P150">
        <v>1.18</v>
      </c>
      <c r="Q150">
        <v>1.1100000000000001</v>
      </c>
      <c r="R150">
        <v>1.04</v>
      </c>
      <c r="S150">
        <v>0.98</v>
      </c>
      <c r="T150">
        <v>0.93</v>
      </c>
      <c r="U150">
        <v>0.89</v>
      </c>
      <c r="V150">
        <v>0.84</v>
      </c>
      <c r="W150">
        <v>0.8</v>
      </c>
      <c r="X150">
        <v>1.39</v>
      </c>
      <c r="Y150">
        <v>1.35</v>
      </c>
      <c r="Z150">
        <v>1.3</v>
      </c>
      <c r="AA150">
        <v>1.27</v>
      </c>
      <c r="AB150">
        <v>1.23</v>
      </c>
      <c r="AC150">
        <v>1.2</v>
      </c>
      <c r="AD150">
        <v>1.17</v>
      </c>
      <c r="AE150">
        <v>1.1399999999999999</v>
      </c>
      <c r="AF150">
        <v>1.1100000000000001</v>
      </c>
      <c r="AG150">
        <v>1.0900000000000001</v>
      </c>
      <c r="AH150">
        <v>1.06</v>
      </c>
      <c r="AI150">
        <v>1.04</v>
      </c>
      <c r="AJ150">
        <v>1.02</v>
      </c>
      <c r="AK150">
        <v>1</v>
      </c>
      <c r="AL150">
        <v>0.98</v>
      </c>
      <c r="AM150">
        <v>0.96</v>
      </c>
      <c r="AN150">
        <v>0.95</v>
      </c>
      <c r="AO150">
        <v>0.93</v>
      </c>
      <c r="AP150">
        <v>0.91</v>
      </c>
      <c r="AQ150">
        <v>0.9</v>
      </c>
    </row>
    <row r="151" spans="1:43" x14ac:dyDescent="0.3">
      <c r="A151" s="10" t="s">
        <v>25</v>
      </c>
      <c r="B151" t="s">
        <v>10</v>
      </c>
      <c r="C151" s="118">
        <f t="shared" si="197"/>
        <v>0</v>
      </c>
      <c r="D151" s="118">
        <f t="shared" si="196"/>
        <v>1.248</v>
      </c>
      <c r="E151" s="118">
        <f t="shared" si="196"/>
        <v>8.32</v>
      </c>
      <c r="F151" s="118">
        <f t="shared" si="196"/>
        <v>20.8</v>
      </c>
      <c r="G151">
        <v>41.6</v>
      </c>
      <c r="H151">
        <v>40.1</v>
      </c>
      <c r="I151">
        <v>37</v>
      </c>
      <c r="J151">
        <v>34.1</v>
      </c>
      <c r="K151">
        <v>31.8</v>
      </c>
      <c r="L151">
        <v>29.9</v>
      </c>
      <c r="M151">
        <v>28.4</v>
      </c>
      <c r="N151">
        <v>27.1</v>
      </c>
      <c r="O151">
        <v>26.1</v>
      </c>
      <c r="P151">
        <v>16.600000000000001</v>
      </c>
      <c r="Q151">
        <v>16.3</v>
      </c>
      <c r="R151">
        <v>16</v>
      </c>
      <c r="S151">
        <v>15.8</v>
      </c>
      <c r="T151">
        <v>15.5</v>
      </c>
      <c r="U151">
        <v>15.2</v>
      </c>
      <c r="V151">
        <v>15</v>
      </c>
      <c r="W151">
        <v>14.7</v>
      </c>
      <c r="X151">
        <v>26</v>
      </c>
      <c r="Y151">
        <v>25.7</v>
      </c>
      <c r="Z151">
        <v>25.4</v>
      </c>
      <c r="AA151">
        <v>25.2</v>
      </c>
      <c r="AB151">
        <v>25</v>
      </c>
      <c r="AC151">
        <v>24.8</v>
      </c>
      <c r="AD151">
        <v>24.6</v>
      </c>
      <c r="AE151">
        <v>24.5</v>
      </c>
      <c r="AF151">
        <v>24.4</v>
      </c>
      <c r="AG151">
        <v>24.2</v>
      </c>
      <c r="AH151">
        <v>24.2</v>
      </c>
      <c r="AI151">
        <v>24.1</v>
      </c>
      <c r="AJ151">
        <v>24</v>
      </c>
      <c r="AK151">
        <v>24</v>
      </c>
      <c r="AL151">
        <v>23.9</v>
      </c>
      <c r="AM151">
        <v>23.9</v>
      </c>
      <c r="AN151">
        <v>23.9</v>
      </c>
      <c r="AO151">
        <v>23.9</v>
      </c>
      <c r="AP151">
        <v>23.9</v>
      </c>
      <c r="AQ151">
        <v>23.9</v>
      </c>
    </row>
    <row r="152" spans="1:43" x14ac:dyDescent="0.3">
      <c r="A152" s="10" t="s">
        <v>26</v>
      </c>
      <c r="B152" t="s">
        <v>32</v>
      </c>
      <c r="C152" s="118"/>
      <c r="D152" s="118"/>
      <c r="E152" s="118"/>
      <c r="F152" s="118"/>
      <c r="G152">
        <v>28.9</v>
      </c>
      <c r="H152">
        <v>33.700000000000003</v>
      </c>
      <c r="I152">
        <v>40.4</v>
      </c>
      <c r="J152">
        <v>48.1</v>
      </c>
      <c r="K152">
        <v>56.4</v>
      </c>
      <c r="L152">
        <v>65.400000000000006</v>
      </c>
      <c r="M152">
        <v>74.8</v>
      </c>
      <c r="N152">
        <v>84.7</v>
      </c>
      <c r="O152">
        <v>95.1</v>
      </c>
      <c r="P152">
        <v>131.9</v>
      </c>
      <c r="Q152">
        <v>145.1</v>
      </c>
      <c r="R152">
        <v>158.30000000000001</v>
      </c>
      <c r="S152">
        <v>171.7</v>
      </c>
      <c r="T152">
        <v>185.3</v>
      </c>
      <c r="U152">
        <v>199</v>
      </c>
      <c r="V152">
        <v>212.9</v>
      </c>
      <c r="W152">
        <v>227.2</v>
      </c>
      <c r="X152">
        <v>177.9</v>
      </c>
      <c r="Y152">
        <v>186.5</v>
      </c>
      <c r="Z152">
        <v>195.2</v>
      </c>
      <c r="AA152">
        <v>204.1</v>
      </c>
      <c r="AB152">
        <v>213.2</v>
      </c>
      <c r="AC152">
        <v>222.4</v>
      </c>
      <c r="AD152">
        <v>231.7</v>
      </c>
      <c r="AE152">
        <v>241.2</v>
      </c>
      <c r="AF152">
        <v>250.9</v>
      </c>
      <c r="AG152">
        <v>260.8</v>
      </c>
      <c r="AH152">
        <v>270.8</v>
      </c>
      <c r="AI152">
        <v>280.89999999999998</v>
      </c>
      <c r="AJ152">
        <v>291.3</v>
      </c>
      <c r="AK152">
        <v>301.8</v>
      </c>
      <c r="AL152">
        <v>312.5</v>
      </c>
      <c r="AM152">
        <v>323.39999999999998</v>
      </c>
      <c r="AN152">
        <v>334.5</v>
      </c>
      <c r="AO152">
        <v>345.7</v>
      </c>
      <c r="AP152">
        <v>357.2</v>
      </c>
      <c r="AQ152">
        <v>368.8</v>
      </c>
    </row>
    <row r="153" spans="1:43" x14ac:dyDescent="0.3">
      <c r="A153" s="10" t="s">
        <v>3</v>
      </c>
      <c r="B153" t="s">
        <v>4</v>
      </c>
      <c r="C153" s="118">
        <f t="shared" si="197"/>
        <v>0</v>
      </c>
      <c r="D153" s="118">
        <f t="shared" si="196"/>
        <v>0.24599999999999997</v>
      </c>
      <c r="E153" s="118">
        <f t="shared" si="196"/>
        <v>1.64</v>
      </c>
      <c r="F153" s="118">
        <f t="shared" si="196"/>
        <v>4.0999999999999996</v>
      </c>
      <c r="G153">
        <v>8.1999999999999993</v>
      </c>
      <c r="H153">
        <v>11.1</v>
      </c>
      <c r="I153">
        <v>13.6</v>
      </c>
      <c r="J153">
        <v>15.6</v>
      </c>
      <c r="K153">
        <v>17.399999999999999</v>
      </c>
      <c r="L153">
        <v>18.899999999999999</v>
      </c>
      <c r="M153">
        <v>20.2</v>
      </c>
      <c r="N153">
        <v>21.3</v>
      </c>
      <c r="O153">
        <v>22.3</v>
      </c>
      <c r="P153">
        <v>23.1</v>
      </c>
      <c r="Q153">
        <v>23.8</v>
      </c>
      <c r="R153">
        <v>24.5</v>
      </c>
      <c r="S153">
        <v>25.1</v>
      </c>
      <c r="T153">
        <v>25.6</v>
      </c>
      <c r="U153">
        <v>26.2</v>
      </c>
      <c r="V153">
        <v>26.6</v>
      </c>
      <c r="W153">
        <v>27.1</v>
      </c>
      <c r="X153">
        <v>27.5</v>
      </c>
      <c r="Y153">
        <v>27.8</v>
      </c>
      <c r="Z153">
        <v>28.2</v>
      </c>
      <c r="AA153">
        <v>28.5</v>
      </c>
      <c r="AB153">
        <v>28.8</v>
      </c>
      <c r="AC153">
        <v>29.1</v>
      </c>
      <c r="AD153">
        <v>29.4</v>
      </c>
      <c r="AE153">
        <v>29.7</v>
      </c>
      <c r="AF153">
        <v>29.9</v>
      </c>
      <c r="AG153">
        <v>30.2</v>
      </c>
      <c r="AH153">
        <v>30.4</v>
      </c>
      <c r="AI153">
        <v>30.7</v>
      </c>
      <c r="AJ153">
        <v>30.9</v>
      </c>
      <c r="AK153">
        <v>31.1</v>
      </c>
      <c r="AL153">
        <v>31.3</v>
      </c>
      <c r="AM153">
        <v>31.5</v>
      </c>
      <c r="AN153">
        <v>31.7</v>
      </c>
      <c r="AO153">
        <v>31.9</v>
      </c>
      <c r="AP153">
        <v>32.1</v>
      </c>
      <c r="AQ153">
        <v>32.299999999999997</v>
      </c>
    </row>
    <row r="154" spans="1:43" x14ac:dyDescent="0.3">
      <c r="A154" s="10" t="s">
        <v>5</v>
      </c>
      <c r="B154" t="s">
        <v>6</v>
      </c>
      <c r="C154" s="118">
        <f t="shared" si="197"/>
        <v>0</v>
      </c>
      <c r="D154" s="118">
        <f t="shared" si="196"/>
        <v>0.249</v>
      </c>
      <c r="E154" s="118">
        <f t="shared" si="196"/>
        <v>1.6600000000000001</v>
      </c>
      <c r="F154" s="118">
        <f t="shared" si="196"/>
        <v>4.1500000000000004</v>
      </c>
      <c r="G154">
        <v>8.3000000000000007</v>
      </c>
      <c r="H154">
        <v>11.3</v>
      </c>
      <c r="I154">
        <v>14.5</v>
      </c>
      <c r="J154">
        <v>17.8</v>
      </c>
      <c r="K154">
        <v>21.3</v>
      </c>
      <c r="L154">
        <v>24.8</v>
      </c>
      <c r="M154">
        <v>28.5</v>
      </c>
      <c r="N154">
        <v>32.200000000000003</v>
      </c>
      <c r="O154">
        <v>36.1</v>
      </c>
      <c r="P154">
        <v>39.700000000000003</v>
      </c>
      <c r="Q154">
        <v>43.2</v>
      </c>
      <c r="R154">
        <v>46.7</v>
      </c>
      <c r="S154">
        <v>50</v>
      </c>
      <c r="T154">
        <v>53.2</v>
      </c>
      <c r="U154">
        <v>56.3</v>
      </c>
      <c r="V154">
        <v>59.3</v>
      </c>
      <c r="W154">
        <v>62.2</v>
      </c>
      <c r="X154">
        <v>65.099999999999994</v>
      </c>
      <c r="Y154">
        <v>68</v>
      </c>
      <c r="Z154">
        <v>70.900000000000006</v>
      </c>
      <c r="AA154">
        <v>73.900000000000006</v>
      </c>
      <c r="AB154">
        <v>76.900000000000006</v>
      </c>
      <c r="AC154">
        <v>80</v>
      </c>
      <c r="AD154">
        <v>83.1</v>
      </c>
      <c r="AE154">
        <v>86.2</v>
      </c>
      <c r="AF154">
        <v>89.4</v>
      </c>
      <c r="AG154">
        <v>92.6</v>
      </c>
      <c r="AH154">
        <v>95.9</v>
      </c>
      <c r="AI154">
        <v>99.2</v>
      </c>
      <c r="AJ154">
        <v>102.6</v>
      </c>
      <c r="AK154">
        <v>106</v>
      </c>
      <c r="AL154">
        <v>109.4</v>
      </c>
      <c r="AM154">
        <v>112.9</v>
      </c>
      <c r="AN154">
        <v>116.5</v>
      </c>
      <c r="AO154">
        <v>120.1</v>
      </c>
      <c r="AP154">
        <v>123.8</v>
      </c>
      <c r="AQ154">
        <v>127.5</v>
      </c>
    </row>
    <row r="155" spans="1:43" x14ac:dyDescent="0.3">
      <c r="A155" s="10" t="s">
        <v>7</v>
      </c>
      <c r="B155" t="s">
        <v>8</v>
      </c>
      <c r="C155" s="118">
        <f>G155</f>
        <v>1845</v>
      </c>
      <c r="D155" s="118">
        <f>G155</f>
        <v>1845</v>
      </c>
      <c r="E155" s="118">
        <f>G155</f>
        <v>1845</v>
      </c>
      <c r="F155" s="118">
        <f>G155</f>
        <v>1845</v>
      </c>
      <c r="G155">
        <v>1845</v>
      </c>
      <c r="H155">
        <v>993</v>
      </c>
      <c r="I155">
        <v>604</v>
      </c>
      <c r="J155">
        <v>400</v>
      </c>
      <c r="K155">
        <v>281</v>
      </c>
      <c r="L155">
        <v>207</v>
      </c>
      <c r="M155">
        <v>157</v>
      </c>
      <c r="N155">
        <v>122</v>
      </c>
      <c r="O155">
        <v>97</v>
      </c>
      <c r="P155">
        <v>86</v>
      </c>
      <c r="Q155">
        <v>77</v>
      </c>
      <c r="R155">
        <v>69</v>
      </c>
      <c r="S155">
        <v>64</v>
      </c>
      <c r="T155">
        <v>59</v>
      </c>
      <c r="U155">
        <v>55</v>
      </c>
      <c r="V155">
        <v>52</v>
      </c>
      <c r="W155">
        <v>49</v>
      </c>
      <c r="X155">
        <v>45</v>
      </c>
      <c r="Y155">
        <v>41</v>
      </c>
      <c r="Z155">
        <v>38</v>
      </c>
      <c r="AA155">
        <v>35</v>
      </c>
      <c r="AB155">
        <v>32</v>
      </c>
      <c r="AC155">
        <v>30</v>
      </c>
      <c r="AD155">
        <v>28</v>
      </c>
      <c r="AE155">
        <v>26</v>
      </c>
      <c r="AF155">
        <v>24</v>
      </c>
      <c r="AG155">
        <v>22</v>
      </c>
      <c r="AH155">
        <v>21</v>
      </c>
      <c r="AI155">
        <v>19</v>
      </c>
      <c r="AJ155">
        <v>18</v>
      </c>
      <c r="AK155">
        <v>17</v>
      </c>
      <c r="AL155">
        <v>16</v>
      </c>
      <c r="AM155">
        <v>15</v>
      </c>
      <c r="AN155">
        <v>14</v>
      </c>
      <c r="AO155">
        <v>13</v>
      </c>
      <c r="AP155">
        <v>12</v>
      </c>
      <c r="AQ155">
        <v>12</v>
      </c>
    </row>
    <row r="156" spans="1:43" x14ac:dyDescent="0.3">
      <c r="A156" s="10" t="s">
        <v>27</v>
      </c>
      <c r="B156" t="s">
        <v>31</v>
      </c>
      <c r="C156" s="118">
        <f t="shared" si="197"/>
        <v>0</v>
      </c>
      <c r="D156" s="118">
        <f t="shared" si="196"/>
        <v>0.3</v>
      </c>
      <c r="E156" s="118">
        <f t="shared" si="196"/>
        <v>2</v>
      </c>
      <c r="F156" s="118">
        <f t="shared" si="196"/>
        <v>5</v>
      </c>
      <c r="G156">
        <v>10</v>
      </c>
      <c r="H156">
        <v>10</v>
      </c>
      <c r="I156">
        <v>10</v>
      </c>
      <c r="J156">
        <v>10</v>
      </c>
      <c r="K156">
        <v>10</v>
      </c>
      <c r="L156">
        <v>10</v>
      </c>
      <c r="M156">
        <v>10</v>
      </c>
      <c r="N156">
        <v>10</v>
      </c>
      <c r="O156">
        <v>10</v>
      </c>
      <c r="P156">
        <v>10.63</v>
      </c>
      <c r="Q156">
        <v>11.25</v>
      </c>
      <c r="R156">
        <v>11.88</v>
      </c>
      <c r="S156">
        <v>12.5</v>
      </c>
      <c r="T156">
        <v>13.13</v>
      </c>
      <c r="U156">
        <v>13.75</v>
      </c>
      <c r="V156">
        <v>14.38</v>
      </c>
      <c r="W156">
        <v>15</v>
      </c>
      <c r="X156">
        <v>15</v>
      </c>
      <c r="Y156">
        <v>15</v>
      </c>
      <c r="Z156">
        <v>15</v>
      </c>
      <c r="AA156">
        <v>15</v>
      </c>
      <c r="AB156">
        <v>15</v>
      </c>
      <c r="AC156">
        <v>15</v>
      </c>
      <c r="AD156">
        <v>15</v>
      </c>
      <c r="AE156">
        <v>15</v>
      </c>
      <c r="AF156">
        <v>15</v>
      </c>
      <c r="AG156">
        <v>15</v>
      </c>
      <c r="AH156">
        <v>15</v>
      </c>
      <c r="AI156">
        <v>15</v>
      </c>
      <c r="AJ156">
        <v>15</v>
      </c>
      <c r="AK156">
        <v>15</v>
      </c>
      <c r="AL156">
        <v>15</v>
      </c>
      <c r="AM156">
        <v>15</v>
      </c>
      <c r="AN156">
        <v>15</v>
      </c>
      <c r="AO156">
        <v>15</v>
      </c>
      <c r="AP156">
        <v>15</v>
      </c>
      <c r="AQ156">
        <v>15</v>
      </c>
    </row>
    <row r="157" spans="1:43" x14ac:dyDescent="0.3">
      <c r="A157" s="10" t="s">
        <v>9</v>
      </c>
      <c r="B157" t="s">
        <v>10</v>
      </c>
      <c r="C157" s="118">
        <f t="shared" si="197"/>
        <v>0</v>
      </c>
      <c r="D157" s="118">
        <f t="shared" si="196"/>
        <v>1.7429999999999999</v>
      </c>
      <c r="E157" s="118">
        <f t="shared" si="196"/>
        <v>11.620000000000001</v>
      </c>
      <c r="F157" s="118">
        <f t="shared" si="196"/>
        <v>29.05</v>
      </c>
      <c r="G157">
        <v>58.1</v>
      </c>
      <c r="H157">
        <v>72.599999999999994</v>
      </c>
      <c r="I157">
        <v>85.6</v>
      </c>
      <c r="J157">
        <v>97.1</v>
      </c>
      <c r="K157">
        <v>107.2</v>
      </c>
      <c r="L157">
        <v>116.4</v>
      </c>
      <c r="M157">
        <v>124.7</v>
      </c>
      <c r="N157">
        <v>132.6</v>
      </c>
      <c r="O157">
        <v>140</v>
      </c>
      <c r="P157">
        <v>155.69999999999999</v>
      </c>
      <c r="Q157">
        <v>171.6</v>
      </c>
      <c r="R157">
        <v>187.9</v>
      </c>
      <c r="S157">
        <v>204.5</v>
      </c>
      <c r="T157">
        <v>221.3</v>
      </c>
      <c r="U157">
        <v>238.5</v>
      </c>
      <c r="V157">
        <v>256</v>
      </c>
      <c r="W157">
        <v>273.7</v>
      </c>
      <c r="X157">
        <v>280.10000000000002</v>
      </c>
      <c r="Y157">
        <v>286.3</v>
      </c>
      <c r="Z157">
        <v>292.39999999999998</v>
      </c>
      <c r="AA157">
        <v>298.5</v>
      </c>
      <c r="AB157">
        <v>304.5</v>
      </c>
      <c r="AC157">
        <v>310.5</v>
      </c>
      <c r="AD157">
        <v>316.60000000000002</v>
      </c>
      <c r="AE157">
        <v>322.60000000000002</v>
      </c>
      <c r="AF157">
        <v>328.7</v>
      </c>
      <c r="AG157">
        <v>334.8</v>
      </c>
      <c r="AH157">
        <v>340.9</v>
      </c>
      <c r="AI157">
        <v>347.1</v>
      </c>
      <c r="AJ157">
        <v>353.3</v>
      </c>
      <c r="AK157">
        <v>359.6</v>
      </c>
      <c r="AL157">
        <v>366</v>
      </c>
      <c r="AM157">
        <v>372.4</v>
      </c>
      <c r="AN157">
        <v>378.9</v>
      </c>
      <c r="AO157">
        <v>385.5</v>
      </c>
      <c r="AP157">
        <v>392.2</v>
      </c>
      <c r="AQ157">
        <v>399</v>
      </c>
    </row>
    <row r="158" spans="1:43" x14ac:dyDescent="0.3">
      <c r="A158" s="10" t="s">
        <v>28</v>
      </c>
      <c r="B158" t="s">
        <v>32</v>
      </c>
      <c r="C158" s="118"/>
      <c r="D158" s="118"/>
      <c r="E158" s="118"/>
      <c r="F158" s="118"/>
      <c r="G158">
        <v>28.3</v>
      </c>
      <c r="H158">
        <v>28.6</v>
      </c>
      <c r="I158">
        <v>30</v>
      </c>
      <c r="J158">
        <v>32</v>
      </c>
      <c r="K158">
        <v>34.299999999999997</v>
      </c>
      <c r="L158">
        <v>36.9</v>
      </c>
      <c r="M158">
        <v>39.6</v>
      </c>
      <c r="N158">
        <v>42.5</v>
      </c>
      <c r="O158">
        <v>45.4</v>
      </c>
      <c r="P158">
        <v>46.8</v>
      </c>
      <c r="Q158">
        <v>47.9</v>
      </c>
      <c r="R158">
        <v>49</v>
      </c>
      <c r="S158">
        <v>49.9</v>
      </c>
      <c r="T158">
        <v>50.7</v>
      </c>
      <c r="U158">
        <v>51.4</v>
      </c>
      <c r="V158">
        <v>52.1</v>
      </c>
      <c r="W158">
        <v>52.6</v>
      </c>
      <c r="X158">
        <v>54.2</v>
      </c>
      <c r="Y158">
        <v>55.9</v>
      </c>
      <c r="Z158">
        <v>57.6</v>
      </c>
      <c r="AA158">
        <v>59.3</v>
      </c>
      <c r="AB158">
        <v>61.1</v>
      </c>
      <c r="AC158">
        <v>62.8</v>
      </c>
      <c r="AD158">
        <v>64.599999999999994</v>
      </c>
      <c r="AE158">
        <v>66.5</v>
      </c>
      <c r="AF158">
        <v>68.3</v>
      </c>
      <c r="AG158">
        <v>70.2</v>
      </c>
      <c r="AH158">
        <v>72.099999999999994</v>
      </c>
      <c r="AI158">
        <v>74</v>
      </c>
      <c r="AJ158">
        <v>75.900000000000006</v>
      </c>
      <c r="AK158">
        <v>77.900000000000006</v>
      </c>
      <c r="AL158">
        <v>79.900000000000006</v>
      </c>
      <c r="AM158">
        <v>81.900000000000006</v>
      </c>
      <c r="AN158">
        <v>84</v>
      </c>
      <c r="AO158">
        <v>86.1</v>
      </c>
      <c r="AP158">
        <v>88.2</v>
      </c>
      <c r="AQ158">
        <v>90.3</v>
      </c>
    </row>
    <row r="159" spans="1:43" x14ac:dyDescent="0.3">
      <c r="A159" s="10" t="s">
        <v>29</v>
      </c>
      <c r="B159" t="s">
        <v>33</v>
      </c>
      <c r="C159" s="118">
        <f t="shared" si="197"/>
        <v>0</v>
      </c>
      <c r="D159" s="118">
        <f t="shared" si="197"/>
        <v>1.2E-2</v>
      </c>
      <c r="E159" s="118">
        <f t="shared" si="197"/>
        <v>8.0000000000000016E-2</v>
      </c>
      <c r="F159" s="118">
        <f t="shared" si="197"/>
        <v>0.2</v>
      </c>
      <c r="G159">
        <v>0.4</v>
      </c>
      <c r="H159">
        <v>0.42</v>
      </c>
      <c r="I159">
        <v>0.42</v>
      </c>
      <c r="J159">
        <v>0.41</v>
      </c>
      <c r="K159">
        <v>0.4</v>
      </c>
      <c r="L159">
        <v>0.38</v>
      </c>
      <c r="M159">
        <v>0.37</v>
      </c>
      <c r="N159">
        <v>0.35</v>
      </c>
      <c r="O159">
        <v>0.33</v>
      </c>
      <c r="P159">
        <v>0.32</v>
      </c>
      <c r="Q159">
        <v>0.31</v>
      </c>
      <c r="R159">
        <v>0.28999999999999998</v>
      </c>
      <c r="S159">
        <v>0.28000000000000003</v>
      </c>
      <c r="T159">
        <v>0.27</v>
      </c>
      <c r="U159">
        <v>0.26</v>
      </c>
      <c r="V159">
        <v>0.25</v>
      </c>
      <c r="W159">
        <v>0.25</v>
      </c>
      <c r="X159">
        <v>0.24</v>
      </c>
      <c r="Y159">
        <v>0.23</v>
      </c>
      <c r="Z159">
        <v>0.22</v>
      </c>
      <c r="AA159">
        <v>0.22</v>
      </c>
      <c r="AB159">
        <v>0.21</v>
      </c>
      <c r="AC159">
        <v>0.2</v>
      </c>
      <c r="AD159">
        <v>0.2</v>
      </c>
      <c r="AE159">
        <v>0.19</v>
      </c>
      <c r="AF159">
        <v>0.19</v>
      </c>
      <c r="AG159">
        <v>0.18</v>
      </c>
      <c r="AH159">
        <v>0.18</v>
      </c>
      <c r="AI159">
        <v>0.18</v>
      </c>
      <c r="AJ159">
        <v>0.17</v>
      </c>
      <c r="AK159">
        <v>0.17</v>
      </c>
      <c r="AL159">
        <v>0.16</v>
      </c>
      <c r="AM159">
        <v>0.16</v>
      </c>
      <c r="AN159">
        <v>0.16</v>
      </c>
      <c r="AO159">
        <v>0.15</v>
      </c>
      <c r="AP159">
        <v>0.15</v>
      </c>
      <c r="AQ159">
        <v>0.15</v>
      </c>
    </row>
    <row r="160" spans="1:43" x14ac:dyDescent="0.3">
      <c r="A160" s="10" t="s">
        <v>30</v>
      </c>
      <c r="B160" t="s">
        <v>34</v>
      </c>
      <c r="C160" s="118">
        <f t="shared" si="197"/>
        <v>0</v>
      </c>
      <c r="D160" s="118">
        <f t="shared" si="197"/>
        <v>0.1497</v>
      </c>
      <c r="E160" s="118">
        <f t="shared" si="197"/>
        <v>0.99800000000000011</v>
      </c>
      <c r="F160" s="118">
        <f t="shared" si="197"/>
        <v>2.4950000000000001</v>
      </c>
      <c r="G160">
        <v>4.99</v>
      </c>
      <c r="H160">
        <v>6.17</v>
      </c>
      <c r="I160">
        <v>6.81</v>
      </c>
      <c r="J160">
        <v>7.14</v>
      </c>
      <c r="K160">
        <v>7.3</v>
      </c>
      <c r="L160">
        <v>7.35</v>
      </c>
      <c r="M160">
        <v>7.35</v>
      </c>
      <c r="N160">
        <v>7.32</v>
      </c>
      <c r="O160">
        <v>7.27</v>
      </c>
      <c r="P160">
        <v>7.21</v>
      </c>
      <c r="Q160">
        <v>7.15</v>
      </c>
      <c r="R160">
        <v>7.11</v>
      </c>
      <c r="S160">
        <v>7.07</v>
      </c>
      <c r="T160">
        <v>7.03</v>
      </c>
      <c r="U160">
        <v>7</v>
      </c>
      <c r="V160">
        <v>6.98</v>
      </c>
      <c r="W160">
        <v>6.95</v>
      </c>
      <c r="X160">
        <v>6.93</v>
      </c>
      <c r="Y160">
        <v>6.9</v>
      </c>
      <c r="Z160">
        <v>6.88</v>
      </c>
      <c r="AA160">
        <v>6.85</v>
      </c>
      <c r="AB160">
        <v>6.83</v>
      </c>
      <c r="AC160">
        <v>6.8</v>
      </c>
      <c r="AD160">
        <v>6.78</v>
      </c>
      <c r="AE160">
        <v>6.75</v>
      </c>
      <c r="AF160">
        <v>6.73</v>
      </c>
      <c r="AG160">
        <v>6.71</v>
      </c>
      <c r="AH160">
        <v>6.69</v>
      </c>
      <c r="AI160">
        <v>6.67</v>
      </c>
      <c r="AJ160">
        <v>6.65</v>
      </c>
      <c r="AK160">
        <v>6.63</v>
      </c>
      <c r="AL160">
        <v>6.61</v>
      </c>
      <c r="AM160">
        <v>6.6</v>
      </c>
      <c r="AN160">
        <v>6.58</v>
      </c>
      <c r="AO160">
        <v>6.57</v>
      </c>
      <c r="AP160">
        <v>6.56</v>
      </c>
      <c r="AQ160">
        <v>6.55</v>
      </c>
    </row>
    <row r="161" spans="1:43" x14ac:dyDescent="0.3">
      <c r="A161" s="12" t="s">
        <v>13</v>
      </c>
      <c r="B161" s="3" t="s">
        <v>10</v>
      </c>
      <c r="C161" s="119">
        <f t="shared" si="197"/>
        <v>0</v>
      </c>
      <c r="D161" s="119">
        <f t="shared" si="197"/>
        <v>2.9910000000000001</v>
      </c>
      <c r="E161" s="119">
        <f t="shared" si="197"/>
        <v>19.940000000000001</v>
      </c>
      <c r="F161" s="119">
        <f t="shared" si="197"/>
        <v>49.85</v>
      </c>
      <c r="G161">
        <v>99.7</v>
      </c>
      <c r="H161">
        <v>154.30000000000001</v>
      </c>
      <c r="I161">
        <v>204.4</v>
      </c>
      <c r="J161">
        <v>249.9</v>
      </c>
      <c r="K161">
        <v>291.89999999999998</v>
      </c>
      <c r="L161">
        <v>330.9</v>
      </c>
      <c r="M161">
        <v>367.7</v>
      </c>
      <c r="N161">
        <v>402.7</v>
      </c>
      <c r="O161">
        <v>436.2</v>
      </c>
      <c r="P161">
        <v>468.5</v>
      </c>
      <c r="Q161">
        <v>500.8</v>
      </c>
      <c r="R161">
        <v>533.1</v>
      </c>
      <c r="S161">
        <v>565.4</v>
      </c>
      <c r="T161">
        <v>597.79999999999995</v>
      </c>
      <c r="U161">
        <v>630.20000000000005</v>
      </c>
      <c r="V161">
        <v>662.7</v>
      </c>
      <c r="W161">
        <v>695.1</v>
      </c>
      <c r="X161">
        <v>727.5</v>
      </c>
      <c r="Y161">
        <v>759.4</v>
      </c>
      <c r="Z161">
        <v>791</v>
      </c>
      <c r="AA161">
        <v>822.2</v>
      </c>
      <c r="AB161">
        <v>853.2</v>
      </c>
      <c r="AC161">
        <v>884.1</v>
      </c>
      <c r="AD161">
        <v>914.7</v>
      </c>
      <c r="AE161">
        <v>945.2</v>
      </c>
      <c r="AF161">
        <v>975.7</v>
      </c>
      <c r="AG161">
        <v>1006</v>
      </c>
      <c r="AH161">
        <v>1036.3</v>
      </c>
      <c r="AI161">
        <v>1066.5</v>
      </c>
      <c r="AJ161">
        <v>1096.8</v>
      </c>
      <c r="AK161">
        <v>1127.0999999999999</v>
      </c>
      <c r="AL161">
        <v>1157.4000000000001</v>
      </c>
      <c r="AM161">
        <v>1187.7</v>
      </c>
      <c r="AN161">
        <v>1218.0999999999999</v>
      </c>
      <c r="AO161">
        <v>1248.5999999999999</v>
      </c>
      <c r="AP161">
        <v>1279.2</v>
      </c>
      <c r="AQ161">
        <v>1309.9000000000001</v>
      </c>
    </row>
    <row r="162" spans="1:43" x14ac:dyDescent="0.3">
      <c r="A162" s="20" t="s">
        <v>70</v>
      </c>
      <c r="B162" s="21" t="s">
        <v>14</v>
      </c>
      <c r="C162" s="120">
        <f t="shared" si="197"/>
        <v>0</v>
      </c>
      <c r="D162" s="120">
        <f t="shared" si="197"/>
        <v>0.38972856592919236</v>
      </c>
      <c r="E162" s="120">
        <f t="shared" si="197"/>
        <v>2.5981904395279494</v>
      </c>
      <c r="F162" s="120">
        <f t="shared" si="197"/>
        <v>6.4954760988198732</v>
      </c>
      <c r="G162" s="120">
        <f>$D141*(G154/100*1000)^$E141*(G153-0.3)^$F141</f>
        <v>12.990952197639746</v>
      </c>
      <c r="H162" s="120">
        <f t="shared" ref="H162:I162" si="198">$D141*(H154/100*1000)^$E141*(H153-0.3)^$F141</f>
        <v>32.260356637854287</v>
      </c>
      <c r="I162" s="120">
        <f t="shared" si="198"/>
        <v>64.151768142550083</v>
      </c>
      <c r="J162" s="120">
        <f>$D141*(J154/100*1000)^$E141*(J153-0.3)^$F141</f>
        <v>109.19988851978189</v>
      </c>
      <c r="K162" s="120">
        <f t="shared" ref="K162:AQ162" si="199">$D141*(K154/100*1000)^$E141*(K153-0.3)^$F141</f>
        <v>171.84987969173378</v>
      </c>
      <c r="L162" s="120">
        <f t="shared" si="199"/>
        <v>249.63750603644851</v>
      </c>
      <c r="M162" s="120">
        <f t="shared" si="199"/>
        <v>347.7009888306556</v>
      </c>
      <c r="N162" s="120">
        <f t="shared" si="199"/>
        <v>462.33272357782181</v>
      </c>
      <c r="O162" s="120">
        <f t="shared" si="199"/>
        <v>601.25445008808981</v>
      </c>
      <c r="P162" s="120">
        <f t="shared" si="199"/>
        <v>745.68126512003141</v>
      </c>
      <c r="Q162" s="120">
        <f t="shared" si="199"/>
        <v>901.47095800500097</v>
      </c>
      <c r="R162" s="120">
        <f t="shared" si="199"/>
        <v>1075.5023620507966</v>
      </c>
      <c r="S162" s="120">
        <f t="shared" si="199"/>
        <v>1253.7913280046255</v>
      </c>
      <c r="T162" s="120">
        <f t="shared" si="199"/>
        <v>1437.7452104875197</v>
      </c>
      <c r="U162" s="120">
        <f t="shared" si="199"/>
        <v>1638.2893945026105</v>
      </c>
      <c r="V162" s="120">
        <f t="shared" si="199"/>
        <v>1834.4503824268327</v>
      </c>
      <c r="W162" s="120">
        <f t="shared" si="199"/>
        <v>2045.8874944816471</v>
      </c>
      <c r="X162" s="120">
        <f t="shared" si="199"/>
        <v>2262.7052268288598</v>
      </c>
      <c r="Y162" s="120">
        <f t="shared" si="199"/>
        <v>2483.0077116450534</v>
      </c>
      <c r="Z162" s="120">
        <f t="shared" si="199"/>
        <v>2725.6588585736099</v>
      </c>
      <c r="AA162" s="120">
        <f t="shared" si="199"/>
        <v>2978.262470216911</v>
      </c>
      <c r="AB162" s="120">
        <f t="shared" si="199"/>
        <v>3243.9036429439088</v>
      </c>
      <c r="AC162" s="120">
        <f t="shared" si="199"/>
        <v>3531.0279560475601</v>
      </c>
      <c r="AD162" s="120">
        <f t="shared" si="199"/>
        <v>3832.3807025968022</v>
      </c>
      <c r="AE162" s="120">
        <f t="shared" si="199"/>
        <v>4148.207618880504</v>
      </c>
      <c r="AF162" s="120">
        <f t="shared" si="199"/>
        <v>4471.9084371048621</v>
      </c>
      <c r="AG162" s="121">
        <f t="shared" si="199"/>
        <v>4826.4325047285683</v>
      </c>
      <c r="AH162" s="121">
        <f t="shared" si="199"/>
        <v>5188.5579186761579</v>
      </c>
      <c r="AI162" s="121">
        <f t="shared" si="199"/>
        <v>5584.9806161010074</v>
      </c>
      <c r="AJ162" s="121">
        <f t="shared" si="199"/>
        <v>5988.6130114023763</v>
      </c>
      <c r="AK162" s="121">
        <f t="shared" si="199"/>
        <v>6407.9982581556478</v>
      </c>
      <c r="AL162" s="121">
        <f t="shared" si="199"/>
        <v>6843.313733870029</v>
      </c>
      <c r="AM162" s="121">
        <f t="shared" si="199"/>
        <v>7306.7841383916402</v>
      </c>
      <c r="AN162" s="121">
        <f t="shared" si="199"/>
        <v>7799.8071357586932</v>
      </c>
      <c r="AO162" s="121">
        <f t="shared" si="199"/>
        <v>8310.9368753587405</v>
      </c>
      <c r="AP162" s="121">
        <f t="shared" si="199"/>
        <v>8853.6838930678441</v>
      </c>
      <c r="AQ162" s="121">
        <f t="shared" si="199"/>
        <v>9415.7941957412822</v>
      </c>
    </row>
    <row r="163" spans="1:43" x14ac:dyDescent="0.3">
      <c r="A163" s="20" t="s">
        <v>71</v>
      </c>
      <c r="B163" s="21" t="s">
        <v>14</v>
      </c>
      <c r="C163" s="120">
        <f t="shared" si="197"/>
        <v>0</v>
      </c>
      <c r="D163" s="120">
        <f t="shared" si="197"/>
        <v>0.17011183406594357</v>
      </c>
      <c r="E163" s="120">
        <f t="shared" si="197"/>
        <v>1.1340788937729573</v>
      </c>
      <c r="F163" s="120">
        <f t="shared" si="197"/>
        <v>2.835197234432393</v>
      </c>
      <c r="G163" s="120">
        <f>$G141*(G154/100*1000)^$H141*(G153-0.3)^$I141</f>
        <v>5.670394468864786</v>
      </c>
      <c r="H163" s="120">
        <f t="shared" ref="H163:AQ163" si="200">$G141*(H154/100*1000)^$H141*(H153-0.3)^$I141</f>
        <v>11.154609366569206</v>
      </c>
      <c r="I163" s="120">
        <f t="shared" si="200"/>
        <v>19.866887633662749</v>
      </c>
      <c r="J163" s="120">
        <f t="shared" si="200"/>
        <v>32.62313867540464</v>
      </c>
      <c r="K163" s="120">
        <f t="shared" si="200"/>
        <v>50.755506294588756</v>
      </c>
      <c r="L163" s="120">
        <f t="shared" si="200"/>
        <v>74.335444296653208</v>
      </c>
      <c r="M163" s="120">
        <f t="shared" si="200"/>
        <v>106.02993867548322</v>
      </c>
      <c r="N163" s="120">
        <f t="shared" si="200"/>
        <v>145.35901093405201</v>
      </c>
      <c r="O163" s="120">
        <f t="shared" si="200"/>
        <v>195.84959317974909</v>
      </c>
      <c r="P163" s="120">
        <f t="shared" si="200"/>
        <v>251.45558107816288</v>
      </c>
      <c r="Q163" s="120">
        <f t="shared" si="200"/>
        <v>314.325656277821</v>
      </c>
      <c r="R163" s="120">
        <f t="shared" si="200"/>
        <v>385.75121892813536</v>
      </c>
      <c r="S163" s="120">
        <f t="shared" si="200"/>
        <v>461.97119023212912</v>
      </c>
      <c r="T163" s="120">
        <f t="shared" si="200"/>
        <v>545.05795864706272</v>
      </c>
      <c r="U163" s="120">
        <f t="shared" si="200"/>
        <v>631.63956423742889</v>
      </c>
      <c r="V163" s="120">
        <f t="shared" si="200"/>
        <v>726.08672064571817</v>
      </c>
      <c r="W163" s="120">
        <f t="shared" si="200"/>
        <v>822.69683244502437</v>
      </c>
      <c r="X163" s="120">
        <f t="shared" si="200"/>
        <v>928.87508139787792</v>
      </c>
      <c r="Y163" s="120">
        <f t="shared" si="200"/>
        <v>1045.5089373929472</v>
      </c>
      <c r="Z163" s="120">
        <f t="shared" si="200"/>
        <v>1167.8438707820424</v>
      </c>
      <c r="AA163" s="120">
        <f t="shared" si="200"/>
        <v>1306.6317359666332</v>
      </c>
      <c r="AB163" s="120">
        <f t="shared" si="200"/>
        <v>1455.0833081749142</v>
      </c>
      <c r="AC163" s="120">
        <f t="shared" si="200"/>
        <v>1619.2508580940021</v>
      </c>
      <c r="AD163" s="120">
        <f t="shared" si="200"/>
        <v>1794.2753564133632</v>
      </c>
      <c r="AE163" s="120">
        <f t="shared" si="200"/>
        <v>1980.3870248414494</v>
      </c>
      <c r="AF163" s="120">
        <f t="shared" si="200"/>
        <v>2189.902768230676</v>
      </c>
      <c r="AG163" s="121">
        <f t="shared" si="200"/>
        <v>2407.1919425053816</v>
      </c>
      <c r="AH163" s="121">
        <f t="shared" si="200"/>
        <v>2651.0750044942874</v>
      </c>
      <c r="AI163" s="121">
        <f t="shared" si="200"/>
        <v>2903.2355464948173</v>
      </c>
      <c r="AJ163" s="121">
        <f t="shared" si="200"/>
        <v>3185.4832918018765</v>
      </c>
      <c r="AK163" s="121">
        <f t="shared" si="200"/>
        <v>3484.206087640795</v>
      </c>
      <c r="AL163" s="121">
        <f t="shared" si="200"/>
        <v>3799.7462849805443</v>
      </c>
      <c r="AM163" s="121">
        <f t="shared" si="200"/>
        <v>4143.0214815475802</v>
      </c>
      <c r="AN163" s="121">
        <f t="shared" si="200"/>
        <v>4516.0958565288156</v>
      </c>
      <c r="AO163" s="121">
        <f t="shared" si="200"/>
        <v>4909.3464885642197</v>
      </c>
      <c r="AP163" s="121">
        <f t="shared" si="200"/>
        <v>5335.5878519627659</v>
      </c>
      <c r="AQ163" s="121">
        <f t="shared" si="200"/>
        <v>5784.0560556631417</v>
      </c>
    </row>
    <row r="164" spans="1:43" x14ac:dyDescent="0.3">
      <c r="A164" s="20" t="s">
        <v>72</v>
      </c>
      <c r="B164" s="21" t="s">
        <v>14</v>
      </c>
      <c r="C164" s="120">
        <f t="shared" si="197"/>
        <v>0</v>
      </c>
      <c r="D164" s="120">
        <f t="shared" si="197"/>
        <v>0.12494018748301824</v>
      </c>
      <c r="E164" s="120">
        <f t="shared" si="197"/>
        <v>0.8329345832201217</v>
      </c>
      <c r="F164" s="120">
        <f t="shared" si="197"/>
        <v>2.0823364580503041</v>
      </c>
      <c r="G164" s="120">
        <f>$J141*(G154/100*1000)^$K141*(G153-0.3)^$L141</f>
        <v>4.1646729161006082</v>
      </c>
      <c r="H164" s="120">
        <f t="shared" ref="H164:AQ164" si="201">$J141*(H154/100*1000)^$K141*(H153-0.3)^$L141</f>
        <v>9.1156871078848916</v>
      </c>
      <c r="I164" s="120">
        <f t="shared" si="201"/>
        <v>17.189517920309196</v>
      </c>
      <c r="J164" s="120">
        <f t="shared" si="201"/>
        <v>28.985424927255782</v>
      </c>
      <c r="K164" s="120">
        <f t="shared" si="201"/>
        <v>45.811011168261224</v>
      </c>
      <c r="L164" s="120">
        <f t="shared" si="201"/>
        <v>67.541705571285846</v>
      </c>
      <c r="M164" s="120">
        <f t="shared" si="201"/>
        <v>96.337665651649104</v>
      </c>
      <c r="N164" s="120">
        <f t="shared" si="201"/>
        <v>131.59385499513326</v>
      </c>
      <c r="O164" s="120">
        <f t="shared" si="201"/>
        <v>176.25382165887953</v>
      </c>
      <c r="P164" s="120">
        <f t="shared" si="201"/>
        <v>224.7449200648154</v>
      </c>
      <c r="Q164" s="120">
        <f t="shared" si="201"/>
        <v>278.94842507327888</v>
      </c>
      <c r="R164" s="120">
        <f t="shared" si="201"/>
        <v>340.42857769745746</v>
      </c>
      <c r="S164" s="120">
        <f t="shared" si="201"/>
        <v>405.37411108823443</v>
      </c>
      <c r="T164" s="120">
        <f t="shared" si="201"/>
        <v>475.09449092873535</v>
      </c>
      <c r="U164" s="120">
        <f t="shared" si="201"/>
        <v>549.08758365907192</v>
      </c>
      <c r="V164" s="120">
        <f t="shared" si="201"/>
        <v>627.10167654116287</v>
      </c>
      <c r="W164" s="120">
        <f t="shared" si="201"/>
        <v>708.50544135536791</v>
      </c>
      <c r="X164" s="120">
        <f t="shared" si="201"/>
        <v>796.10629824557975</v>
      </c>
      <c r="Y164" s="120">
        <f t="shared" si="201"/>
        <v>890.08409920351016</v>
      </c>
      <c r="Z164" s="120">
        <f t="shared" si="201"/>
        <v>990.4190973783451</v>
      </c>
      <c r="AA164" s="120">
        <f t="shared" si="201"/>
        <v>1101.2741679241169</v>
      </c>
      <c r="AB164" s="120">
        <f t="shared" si="201"/>
        <v>1219.3666601441626</v>
      </c>
      <c r="AC164" s="120">
        <f t="shared" si="201"/>
        <v>1349.1832376429475</v>
      </c>
      <c r="AD164" s="120">
        <f t="shared" si="201"/>
        <v>1487.0769192213704</v>
      </c>
      <c r="AE164" s="120">
        <f t="shared" si="201"/>
        <v>1633.2194186292816</v>
      </c>
      <c r="AF164" s="120">
        <f t="shared" si="201"/>
        <v>1793.0934376879156</v>
      </c>
      <c r="AG164" s="121">
        <f t="shared" si="201"/>
        <v>1961.9665680939397</v>
      </c>
      <c r="AH164" s="121">
        <f t="shared" si="201"/>
        <v>2146.1144642479708</v>
      </c>
      <c r="AI164" s="121">
        <f t="shared" si="201"/>
        <v>2340.202969708369</v>
      </c>
      <c r="AJ164" s="121">
        <f t="shared" si="201"/>
        <v>2551.2194440325748</v>
      </c>
      <c r="AK164" s="121">
        <f t="shared" si="201"/>
        <v>2773.4321910577551</v>
      </c>
      <c r="AL164" s="121">
        <f t="shared" si="201"/>
        <v>3007.0461688095829</v>
      </c>
      <c r="AM164" s="121">
        <f t="shared" si="201"/>
        <v>3259.6705656298991</v>
      </c>
      <c r="AN164" s="121">
        <f t="shared" si="201"/>
        <v>3532.5899671151765</v>
      </c>
      <c r="AO164" s="121">
        <f t="shared" si="201"/>
        <v>3818.9860283034295</v>
      </c>
      <c r="AP164" s="121">
        <f t="shared" si="201"/>
        <v>4127.6430135284709</v>
      </c>
      <c r="AQ164" s="121">
        <f t="shared" si="201"/>
        <v>4451.0278294166128</v>
      </c>
    </row>
    <row r="165" spans="1:43" x14ac:dyDescent="0.3">
      <c r="A165" s="20" t="s">
        <v>73</v>
      </c>
      <c r="B165" s="21" t="s">
        <v>14</v>
      </c>
      <c r="C165" s="120">
        <f t="shared" si="197"/>
        <v>0</v>
      </c>
      <c r="D165" s="120">
        <f t="shared" si="197"/>
        <v>0.25795628027031581</v>
      </c>
      <c r="E165" s="120">
        <f t="shared" si="197"/>
        <v>1.7197085351354389</v>
      </c>
      <c r="F165" s="120">
        <f t="shared" si="197"/>
        <v>4.2992713378385972</v>
      </c>
      <c r="G165" s="120">
        <f>$D141*(G148/100*1000)^$E141*(G143-0.3)^$F141</f>
        <v>8.5985426756771943</v>
      </c>
      <c r="H165" s="120">
        <f t="shared" ref="H165:AQ165" si="202">$D141*(H148/100*1000)^$E141*(H143-0.3)^$F141</f>
        <v>22.659050115011301</v>
      </c>
      <c r="I165" s="120">
        <f t="shared" si="202"/>
        <v>46.080889171612426</v>
      </c>
      <c r="J165" s="120">
        <f t="shared" si="202"/>
        <v>81.22803605840501</v>
      </c>
      <c r="K165" s="120">
        <f t="shared" si="202"/>
        <v>128.39686034723502</v>
      </c>
      <c r="L165" s="120">
        <f t="shared" si="202"/>
        <v>189.67972584040518</v>
      </c>
      <c r="M165" s="120">
        <f t="shared" si="202"/>
        <v>266.03172179257575</v>
      </c>
      <c r="N165" s="120">
        <f t="shared" si="202"/>
        <v>359.82772712796071</v>
      </c>
      <c r="O165" s="120">
        <f t="shared" si="202"/>
        <v>470.15809021742001</v>
      </c>
      <c r="P165" s="120">
        <f t="shared" si="202"/>
        <v>615.37708361113152</v>
      </c>
      <c r="Q165" s="120">
        <f t="shared" si="202"/>
        <v>770.23856176042614</v>
      </c>
      <c r="R165" s="120">
        <f t="shared" si="202"/>
        <v>938.1674201534488</v>
      </c>
      <c r="S165" s="120">
        <f t="shared" si="202"/>
        <v>1130.6603087663286</v>
      </c>
      <c r="T165" s="120">
        <f t="shared" si="202"/>
        <v>1329.0101688515069</v>
      </c>
      <c r="U165" s="120">
        <f t="shared" si="202"/>
        <v>1551.5009058268711</v>
      </c>
      <c r="V165" s="120">
        <f t="shared" si="202"/>
        <v>1788.6351587754727</v>
      </c>
      <c r="W165" s="120">
        <f t="shared" si="202"/>
        <v>2045.8874944816471</v>
      </c>
      <c r="X165" s="120">
        <f t="shared" si="202"/>
        <v>2262.7052268288598</v>
      </c>
      <c r="Y165" s="120">
        <f t="shared" si="202"/>
        <v>2483.0077116450534</v>
      </c>
      <c r="Z165" s="120">
        <f t="shared" si="202"/>
        <v>2725.6588585736099</v>
      </c>
      <c r="AA165" s="120">
        <f t="shared" si="202"/>
        <v>2978.262470216911</v>
      </c>
      <c r="AB165" s="120">
        <f t="shared" si="202"/>
        <v>3243.9036429439088</v>
      </c>
      <c r="AC165" s="120">
        <f t="shared" si="202"/>
        <v>3531.0279560475601</v>
      </c>
      <c r="AD165" s="120">
        <f t="shared" si="202"/>
        <v>3832.3807025968022</v>
      </c>
      <c r="AE165" s="120">
        <f t="shared" si="202"/>
        <v>4148.207618880504</v>
      </c>
      <c r="AF165" s="120">
        <f t="shared" si="202"/>
        <v>4471.9084371048621</v>
      </c>
      <c r="AG165" s="121">
        <f t="shared" si="202"/>
        <v>4826.4325047285683</v>
      </c>
      <c r="AH165" s="121">
        <f t="shared" si="202"/>
        <v>5188.5579186761579</v>
      </c>
      <c r="AI165" s="121">
        <f t="shared" si="202"/>
        <v>5584.9806161010074</v>
      </c>
      <c r="AJ165" s="121">
        <f t="shared" si="202"/>
        <v>5988.6130114023763</v>
      </c>
      <c r="AK165" s="121">
        <f t="shared" si="202"/>
        <v>6407.9982581556478</v>
      </c>
      <c r="AL165" s="121">
        <f t="shared" si="202"/>
        <v>6843.313733870029</v>
      </c>
      <c r="AM165" s="121">
        <f t="shared" si="202"/>
        <v>7306.7841383916402</v>
      </c>
      <c r="AN165" s="121">
        <f t="shared" si="202"/>
        <v>7799.8071357586932</v>
      </c>
      <c r="AO165" s="121">
        <f t="shared" si="202"/>
        <v>8310.9368753587405</v>
      </c>
      <c r="AP165" s="121">
        <f t="shared" si="202"/>
        <v>8853.6838930678441</v>
      </c>
      <c r="AQ165" s="121">
        <f t="shared" si="202"/>
        <v>9415.7941957412822</v>
      </c>
    </row>
    <row r="166" spans="1:43" x14ac:dyDescent="0.3">
      <c r="A166" s="20" t="s">
        <v>74</v>
      </c>
      <c r="B166" s="21" t="s">
        <v>14</v>
      </c>
      <c r="C166" s="120">
        <f t="shared" si="197"/>
        <v>0</v>
      </c>
      <c r="D166" s="120">
        <f t="shared" si="197"/>
        <v>9.8261228259184888E-2</v>
      </c>
      <c r="E166" s="120">
        <f t="shared" si="197"/>
        <v>0.65507485506123264</v>
      </c>
      <c r="F166" s="120">
        <f t="shared" si="197"/>
        <v>1.6376871376530815</v>
      </c>
      <c r="G166" s="120">
        <f>$G141*(G148/100*1000)^$H141*(G143-0.3)^$I141</f>
        <v>3.275374275306163</v>
      </c>
      <c r="H166" s="120">
        <f t="shared" ref="H166:AQ166" si="203">$G141*(H148/100*1000)^$H141*(H143-0.3)^$I141</f>
        <v>6.8918517160968582</v>
      </c>
      <c r="I166" s="120">
        <f t="shared" si="203"/>
        <v>12.550261993344394</v>
      </c>
      <c r="J166" s="120">
        <f t="shared" si="203"/>
        <v>21.268150833941071</v>
      </c>
      <c r="K166" s="120">
        <f t="shared" si="203"/>
        <v>33.673666387019182</v>
      </c>
      <c r="L166" s="120">
        <f t="shared" si="203"/>
        <v>50.450046063432424</v>
      </c>
      <c r="M166" s="120">
        <f t="shared" si="203"/>
        <v>72.557019715480962</v>
      </c>
      <c r="N166" s="120">
        <f t="shared" si="203"/>
        <v>100.79937021311548</v>
      </c>
      <c r="O166" s="120">
        <f t="shared" si="203"/>
        <v>136.66715913839235</v>
      </c>
      <c r="P166" s="120">
        <f t="shared" si="203"/>
        <v>188.64783606275677</v>
      </c>
      <c r="Q166" s="120">
        <f t="shared" si="203"/>
        <v>246.30645949320964</v>
      </c>
      <c r="R166" s="120">
        <f t="shared" si="203"/>
        <v>315.18316672839404</v>
      </c>
      <c r="S166" s="120">
        <f t="shared" si="203"/>
        <v>393.57897513978548</v>
      </c>
      <c r="T166" s="120">
        <f t="shared" si="203"/>
        <v>482.50917337805214</v>
      </c>
      <c r="U166" s="120">
        <f t="shared" si="203"/>
        <v>585.82772709336427</v>
      </c>
      <c r="V166" s="120">
        <f t="shared" si="203"/>
        <v>698.17340051023473</v>
      </c>
      <c r="W166" s="120">
        <f t="shared" si="203"/>
        <v>822.69683244502437</v>
      </c>
      <c r="X166" s="120">
        <f t="shared" si="203"/>
        <v>928.87508139787792</v>
      </c>
      <c r="Y166" s="120">
        <f t="shared" si="203"/>
        <v>1045.5089373929472</v>
      </c>
      <c r="Z166" s="120">
        <f t="shared" si="203"/>
        <v>1167.8438707820424</v>
      </c>
      <c r="AA166" s="120">
        <f t="shared" si="203"/>
        <v>1306.6317359666332</v>
      </c>
      <c r="AB166" s="120">
        <f t="shared" si="203"/>
        <v>1455.0833081749142</v>
      </c>
      <c r="AC166" s="120">
        <f t="shared" si="203"/>
        <v>1619.2508580940021</v>
      </c>
      <c r="AD166" s="120">
        <f t="shared" si="203"/>
        <v>1794.2753564133632</v>
      </c>
      <c r="AE166" s="120">
        <f t="shared" si="203"/>
        <v>1980.3870248414494</v>
      </c>
      <c r="AF166" s="120">
        <f t="shared" si="203"/>
        <v>2189.902768230676</v>
      </c>
      <c r="AG166" s="121">
        <f t="shared" si="203"/>
        <v>2407.1919425053816</v>
      </c>
      <c r="AH166" s="121">
        <f t="shared" si="203"/>
        <v>2651.0750044942874</v>
      </c>
      <c r="AI166" s="121">
        <f t="shared" si="203"/>
        <v>2903.2355464948173</v>
      </c>
      <c r="AJ166" s="121">
        <f t="shared" si="203"/>
        <v>3185.4832918018765</v>
      </c>
      <c r="AK166" s="121">
        <f t="shared" si="203"/>
        <v>3484.206087640795</v>
      </c>
      <c r="AL166" s="121">
        <f t="shared" si="203"/>
        <v>3799.7462849805443</v>
      </c>
      <c r="AM166" s="121">
        <f t="shared" si="203"/>
        <v>4143.0214815475802</v>
      </c>
      <c r="AN166" s="121">
        <f t="shared" si="203"/>
        <v>4516.0958565288156</v>
      </c>
      <c r="AO166" s="121">
        <f t="shared" si="203"/>
        <v>4909.3464885642197</v>
      </c>
      <c r="AP166" s="121">
        <f t="shared" si="203"/>
        <v>5335.5878519627659</v>
      </c>
      <c r="AQ166" s="121">
        <f t="shared" si="203"/>
        <v>5784.0560556631417</v>
      </c>
    </row>
    <row r="167" spans="1:43" x14ac:dyDescent="0.3">
      <c r="A167" s="20" t="s">
        <v>75</v>
      </c>
      <c r="B167" s="21" t="s">
        <v>14</v>
      </c>
      <c r="C167" s="120">
        <f t="shared" si="197"/>
        <v>0</v>
      </c>
      <c r="D167" s="120">
        <f t="shared" si="197"/>
        <v>7.4976454907167672E-2</v>
      </c>
      <c r="E167" s="120">
        <f t="shared" si="197"/>
        <v>0.49984303271445119</v>
      </c>
      <c r="F167" s="120">
        <f t="shared" si="197"/>
        <v>1.2496075817861279</v>
      </c>
      <c r="G167" s="120">
        <f>$J141*(G148/100*1000)^$K141*(G143-0.3)^$L141</f>
        <v>2.4992151635722557</v>
      </c>
      <c r="H167" s="120">
        <f t="shared" ref="H167:AQ167" si="204">$J141*(H148/100*1000)^$K141*(H143-0.3)^$L141</f>
        <v>5.8435160977407516</v>
      </c>
      <c r="I167" s="120">
        <f t="shared" si="204"/>
        <v>11.27392273336948</v>
      </c>
      <c r="J167" s="120">
        <f t="shared" si="204"/>
        <v>19.660522887249645</v>
      </c>
      <c r="K167" s="120">
        <f t="shared" si="204"/>
        <v>31.477730956560372</v>
      </c>
      <c r="L167" s="120">
        <f t="shared" si="204"/>
        <v>47.395542769989518</v>
      </c>
      <c r="M167" s="120">
        <f t="shared" si="204"/>
        <v>68.142899976556507</v>
      </c>
      <c r="N167" s="120">
        <f t="shared" si="204"/>
        <v>94.494203032192885</v>
      </c>
      <c r="O167" s="120">
        <f t="shared" si="204"/>
        <v>127.30420329512539</v>
      </c>
      <c r="P167" s="120">
        <f t="shared" si="204"/>
        <v>173.60513309415896</v>
      </c>
      <c r="Q167" s="120">
        <f t="shared" si="204"/>
        <v>224.55429108832348</v>
      </c>
      <c r="R167" s="120">
        <f t="shared" si="204"/>
        <v>283.74793852007605</v>
      </c>
      <c r="S167" s="120">
        <f t="shared" si="204"/>
        <v>351.52913365274543</v>
      </c>
      <c r="T167" s="120">
        <f t="shared" si="204"/>
        <v>426.27707194358032</v>
      </c>
      <c r="U167" s="120">
        <f t="shared" si="204"/>
        <v>512.36551665319428</v>
      </c>
      <c r="V167" s="120">
        <f t="shared" si="204"/>
        <v>605.61120597867512</v>
      </c>
      <c r="W167" s="120">
        <f t="shared" si="204"/>
        <v>708.50544135536791</v>
      </c>
      <c r="X167" s="120">
        <f t="shared" si="204"/>
        <v>796.10629824557975</v>
      </c>
      <c r="Y167" s="120">
        <f t="shared" si="204"/>
        <v>890.08409920351016</v>
      </c>
      <c r="Z167" s="120">
        <f t="shared" si="204"/>
        <v>990.4190973783451</v>
      </c>
      <c r="AA167" s="120">
        <f t="shared" si="204"/>
        <v>1101.2741679241169</v>
      </c>
      <c r="AB167" s="120">
        <f t="shared" si="204"/>
        <v>1219.3666601441626</v>
      </c>
      <c r="AC167" s="120">
        <f t="shared" si="204"/>
        <v>1349.1832376429475</v>
      </c>
      <c r="AD167" s="120">
        <f t="shared" si="204"/>
        <v>1487.0769192213704</v>
      </c>
      <c r="AE167" s="120">
        <f t="shared" si="204"/>
        <v>1633.2194186292816</v>
      </c>
      <c r="AF167" s="120">
        <f t="shared" si="204"/>
        <v>1793.0934376879156</v>
      </c>
      <c r="AG167" s="121">
        <f t="shared" si="204"/>
        <v>1961.9665680939397</v>
      </c>
      <c r="AH167" s="121">
        <f t="shared" si="204"/>
        <v>2146.1144642479708</v>
      </c>
      <c r="AI167" s="121">
        <f t="shared" si="204"/>
        <v>2340.202969708369</v>
      </c>
      <c r="AJ167" s="121">
        <f t="shared" si="204"/>
        <v>2551.2194440325748</v>
      </c>
      <c r="AK167" s="121">
        <f t="shared" si="204"/>
        <v>2773.4321910577551</v>
      </c>
      <c r="AL167" s="121">
        <f t="shared" si="204"/>
        <v>3007.0461688095829</v>
      </c>
      <c r="AM167" s="121">
        <f t="shared" si="204"/>
        <v>3259.6705656298991</v>
      </c>
      <c r="AN167" s="121">
        <f t="shared" si="204"/>
        <v>3532.5899671151765</v>
      </c>
      <c r="AO167" s="121">
        <f t="shared" si="204"/>
        <v>3818.9860283034295</v>
      </c>
      <c r="AP167" s="121">
        <f t="shared" si="204"/>
        <v>4127.6430135284709</v>
      </c>
      <c r="AQ167" s="121">
        <f t="shared" si="204"/>
        <v>4451.0278294166128</v>
      </c>
    </row>
    <row r="168" spans="1:43" x14ac:dyDescent="0.3">
      <c r="A168" s="20" t="s">
        <v>15</v>
      </c>
      <c r="B168" s="21" t="s">
        <v>16</v>
      </c>
      <c r="C168" s="120">
        <f>((C165+C166+C167)*0.5*44/12)*C149/1000</f>
        <v>0</v>
      </c>
      <c r="D168" s="120">
        <f t="shared" ref="D168:AQ168" si="205">((D165+D166+D167)*0.5*44/12)*D149/1000</f>
        <v>0</v>
      </c>
      <c r="E168" s="120">
        <f t="shared" si="205"/>
        <v>0</v>
      </c>
      <c r="F168" s="120">
        <f t="shared" si="205"/>
        <v>0</v>
      </c>
      <c r="G168" s="120">
        <f t="shared" si="205"/>
        <v>56.785849462590136</v>
      </c>
      <c r="H168" s="120">
        <f t="shared" si="205"/>
        <v>54.702072909035998</v>
      </c>
      <c r="I168" s="120">
        <f t="shared" si="205"/>
        <v>49.341331326568643</v>
      </c>
      <c r="J168" s="120">
        <f t="shared" si="205"/>
        <v>45.23870152171029</v>
      </c>
      <c r="K168" s="120">
        <f t="shared" si="205"/>
        <v>41.516101274679734</v>
      </c>
      <c r="L168" s="120">
        <f t="shared" si="205"/>
        <v>39.00760102408254</v>
      </c>
      <c r="M168" s="120">
        <f t="shared" si="205"/>
        <v>36.538059126701093</v>
      </c>
      <c r="N168" s="120">
        <f t="shared" si="205"/>
        <v>34.602561056600443</v>
      </c>
      <c r="O168" s="120">
        <f t="shared" si="205"/>
        <v>33.647599913167987</v>
      </c>
      <c r="P168" s="120">
        <f t="shared" si="205"/>
        <v>21.50786116089704</v>
      </c>
      <c r="Q168" s="120">
        <f t="shared" si="205"/>
        <v>20.478138653642329</v>
      </c>
      <c r="R168" s="120">
        <f t="shared" si="205"/>
        <v>19.726097742657959</v>
      </c>
      <c r="S168" s="120">
        <f t="shared" si="205"/>
        <v>20.633452593147453</v>
      </c>
      <c r="T168" s="120">
        <f t="shared" si="205"/>
        <v>20.513133796587113</v>
      </c>
      <c r="U168" s="120">
        <f t="shared" si="205"/>
        <v>19.431090430205153</v>
      </c>
      <c r="V168" s="120">
        <f t="shared" si="205"/>
        <v>17.008308708954104</v>
      </c>
      <c r="W168" s="120">
        <f t="shared" si="205"/>
        <v>19.67399372555122</v>
      </c>
      <c r="X168" s="120">
        <f t="shared" si="205"/>
        <v>29.243035114130326</v>
      </c>
      <c r="Y168" s="120">
        <f t="shared" si="205"/>
        <v>32.403072153771078</v>
      </c>
      <c r="Z168" s="120">
        <f t="shared" si="205"/>
        <v>26.861570047036984</v>
      </c>
      <c r="AA168" s="120">
        <f t="shared" si="205"/>
        <v>29.623926057592136</v>
      </c>
      <c r="AB168" s="120">
        <f t="shared" si="205"/>
        <v>32.550944861946427</v>
      </c>
      <c r="AC168" s="120">
        <f t="shared" si="205"/>
        <v>23.831360856543203</v>
      </c>
      <c r="AD168" s="120">
        <f t="shared" si="205"/>
        <v>26.083687586848963</v>
      </c>
      <c r="AE168" s="120">
        <f t="shared" si="205"/>
        <v>28.459984895287864</v>
      </c>
      <c r="AF168" s="120">
        <f t="shared" si="205"/>
        <v>31.001317024419333</v>
      </c>
      <c r="AG168" s="121">
        <f t="shared" si="205"/>
        <v>33.717167056202257</v>
      </c>
      <c r="AH168" s="121">
        <f t="shared" si="205"/>
        <v>18.30720354360043</v>
      </c>
      <c r="AI168" s="121">
        <f t="shared" si="205"/>
        <v>19.852101742557689</v>
      </c>
      <c r="AJ168" s="121">
        <f t="shared" si="205"/>
        <v>21.496412203267518</v>
      </c>
      <c r="AK168" s="121">
        <f t="shared" si="205"/>
        <v>23.220333650899363</v>
      </c>
      <c r="AL168" s="121">
        <f t="shared" si="205"/>
        <v>25.025194677376955</v>
      </c>
      <c r="AM168" s="121">
        <f t="shared" si="205"/>
        <v>26.967373006876713</v>
      </c>
      <c r="AN168" s="121">
        <f t="shared" si="205"/>
        <v>29.055570425571588</v>
      </c>
      <c r="AO168" s="121">
        <f t="shared" si="205"/>
        <v>31.238660552415048</v>
      </c>
      <c r="AP168" s="121">
        <f t="shared" si="205"/>
        <v>33.581010390691645</v>
      </c>
      <c r="AQ168" s="121">
        <f t="shared" si="205"/>
        <v>36.026609814838565</v>
      </c>
    </row>
    <row r="169" spans="1:43" x14ac:dyDescent="0.3">
      <c r="A169" s="20" t="s">
        <v>17</v>
      </c>
      <c r="B169" s="21" t="s">
        <v>16</v>
      </c>
      <c r="C169" s="120">
        <f>C168</f>
        <v>0</v>
      </c>
      <c r="D169" s="120">
        <f>C169+D168</f>
        <v>0</v>
      </c>
      <c r="E169" s="120">
        <f t="shared" ref="E169" si="206">D169+E168</f>
        <v>0</v>
      </c>
      <c r="F169" s="120">
        <f t="shared" ref="F169" si="207">E169+F168</f>
        <v>0</v>
      </c>
      <c r="G169" s="120">
        <f t="shared" ref="G169" si="208">F169+G168</f>
        <v>56.785849462590136</v>
      </c>
      <c r="H169" s="120">
        <f t="shared" ref="H169" si="209">G169+H168</f>
        <v>111.48792237162613</v>
      </c>
      <c r="I169" s="120">
        <f t="shared" ref="I169" si="210">H169+I168</f>
        <v>160.82925369819478</v>
      </c>
      <c r="J169" s="120">
        <f t="shared" ref="J169" si="211">I169+J168</f>
        <v>206.06795521990506</v>
      </c>
      <c r="K169" s="120">
        <f t="shared" ref="K169" si="212">J169+K168</f>
        <v>247.58405649458479</v>
      </c>
      <c r="L169" s="120">
        <f t="shared" ref="L169" si="213">K169+L168</f>
        <v>286.59165751866732</v>
      </c>
      <c r="M169" s="120">
        <f t="shared" ref="M169" si="214">L169+M168</f>
        <v>323.12971664536843</v>
      </c>
      <c r="N169" s="120">
        <f t="shared" ref="N169" si="215">M169+N168</f>
        <v>357.73227770196888</v>
      </c>
      <c r="O169" s="120">
        <f t="shared" ref="O169" si="216">N169+O168</f>
        <v>391.37987761513688</v>
      </c>
      <c r="P169" s="120">
        <f t="shared" ref="P169" si="217">O169+P168</f>
        <v>412.88773877603393</v>
      </c>
      <c r="Q169" s="120">
        <f t="shared" ref="Q169" si="218">P169+Q168</f>
        <v>433.36587742967623</v>
      </c>
      <c r="R169" s="120">
        <f t="shared" ref="R169" si="219">Q169+R168</f>
        <v>453.09197517233417</v>
      </c>
      <c r="S169" s="120">
        <f t="shared" ref="S169" si="220">R169+S168</f>
        <v>473.72542776548164</v>
      </c>
      <c r="T169" s="120">
        <f t="shared" ref="T169" si="221">S169+T168</f>
        <v>494.23856156206875</v>
      </c>
      <c r="U169" s="120">
        <f t="shared" ref="U169" si="222">T169+U168</f>
        <v>513.66965199227388</v>
      </c>
      <c r="V169" s="120">
        <f t="shared" ref="V169" si="223">U169+V168</f>
        <v>530.67796070122802</v>
      </c>
      <c r="W169" s="120">
        <f t="shared" ref="W169" si="224">V169+W168</f>
        <v>550.35195442677923</v>
      </c>
      <c r="X169" s="120">
        <f t="shared" ref="X169" si="225">W169+X168</f>
        <v>579.59498954090952</v>
      </c>
      <c r="Y169" s="120">
        <f t="shared" ref="Y169" si="226">X169+Y168</f>
        <v>611.99806169468059</v>
      </c>
      <c r="Z169" s="120">
        <f t="shared" ref="Z169" si="227">Y169+Z168</f>
        <v>638.85963174171752</v>
      </c>
      <c r="AA169" s="120">
        <f t="shared" ref="AA169" si="228">Z169+AA168</f>
        <v>668.48355779930966</v>
      </c>
      <c r="AB169" s="120">
        <f t="shared" ref="AB169" si="229">AA169+AB168</f>
        <v>701.03450266125606</v>
      </c>
      <c r="AC169" s="120">
        <f t="shared" ref="AC169" si="230">AB169+AC168</f>
        <v>724.86586351779931</v>
      </c>
      <c r="AD169" s="120">
        <f t="shared" ref="AD169" si="231">AC169+AD168</f>
        <v>750.94955110464832</v>
      </c>
      <c r="AE169" s="120">
        <f t="shared" ref="AE169" si="232">AD169+AE168</f>
        <v>779.40953599993622</v>
      </c>
      <c r="AF169" s="120">
        <f t="shared" ref="AF169" si="233">AE169+AF168</f>
        <v>810.41085302435556</v>
      </c>
      <c r="AG169" s="121">
        <f t="shared" ref="AG169" si="234">AF169+AG168</f>
        <v>844.1280200805578</v>
      </c>
      <c r="AH169" s="121">
        <f t="shared" ref="AH169" si="235">AG169+AH168</f>
        <v>862.4352236241582</v>
      </c>
      <c r="AI169" s="121">
        <f t="shared" ref="AI169" si="236">AH169+AI168</f>
        <v>882.28732536671589</v>
      </c>
      <c r="AJ169" s="121">
        <f t="shared" ref="AJ169" si="237">AI169+AJ168</f>
        <v>903.78373756998337</v>
      </c>
      <c r="AK169" s="121">
        <f t="shared" ref="AK169" si="238">AJ169+AK168</f>
        <v>927.00407122088268</v>
      </c>
      <c r="AL169" s="121">
        <f t="shared" ref="AL169" si="239">AK169+AL168</f>
        <v>952.02926589825961</v>
      </c>
      <c r="AM169" s="121">
        <f t="shared" ref="AM169" si="240">AL169+AM168</f>
        <v>978.99663890513636</v>
      </c>
      <c r="AN169" s="121">
        <f t="shared" ref="AN169" si="241">AM169+AN168</f>
        <v>1008.0522093307079</v>
      </c>
      <c r="AO169" s="121">
        <f t="shared" ref="AO169" si="242">AN169+AO168</f>
        <v>1039.2908698831229</v>
      </c>
      <c r="AP169" s="121">
        <f t="shared" ref="AP169" si="243">AO169+AP168</f>
        <v>1072.8718802738147</v>
      </c>
      <c r="AQ169" s="121">
        <f t="shared" ref="AQ169" si="244">AP169+AQ168</f>
        <v>1108.8984900886533</v>
      </c>
    </row>
    <row r="170" spans="1:43" x14ac:dyDescent="0.3">
      <c r="A170" s="20" t="s">
        <v>294</v>
      </c>
      <c r="B170" s="21" t="s">
        <v>16</v>
      </c>
      <c r="C170" s="120">
        <f>((C162+C163+C164)*0.5*44/12)*(AVERAGE(C145,C155))/1000</f>
        <v>0</v>
      </c>
      <c r="D170" s="120">
        <f t="shared" ref="D170:AG170" si="245">((D162+D163+D164)*0.5*44/12)*(AVERAGE(D145,D155))/1000</f>
        <v>3.6689973226589934</v>
      </c>
      <c r="E170" s="120">
        <f t="shared" si="245"/>
        <v>24.459982151059961</v>
      </c>
      <c r="F170" s="120">
        <f t="shared" si="245"/>
        <v>61.149955377649903</v>
      </c>
      <c r="G170" s="120">
        <f t="shared" si="245"/>
        <v>122.29991075529981</v>
      </c>
      <c r="H170" s="120">
        <f t="shared" si="245"/>
        <v>136.17696308480743</v>
      </c>
      <c r="I170" s="120">
        <f t="shared" si="245"/>
        <v>147.69646148112446</v>
      </c>
      <c r="J170" s="120">
        <f t="shared" si="245"/>
        <v>156.88756327446328</v>
      </c>
      <c r="K170" s="120">
        <f t="shared" si="245"/>
        <v>167.31288755969055</v>
      </c>
      <c r="L170" s="120">
        <f t="shared" si="245"/>
        <v>175.13755607456272</v>
      </c>
      <c r="M170" s="120">
        <f t="shared" si="245"/>
        <v>183.03532437325393</v>
      </c>
      <c r="N170" s="120">
        <f t="shared" si="245"/>
        <v>189.07228951641707</v>
      </c>
      <c r="O170" s="120">
        <f t="shared" si="245"/>
        <v>195.40159138403874</v>
      </c>
      <c r="P170" s="120">
        <f t="shared" si="245"/>
        <v>204.97066629061987</v>
      </c>
      <c r="Q170" s="120">
        <f t="shared" si="245"/>
        <v>223.33982129712408</v>
      </c>
      <c r="R170" s="120">
        <f t="shared" si="245"/>
        <v>239.4735869240701</v>
      </c>
      <c r="S170" s="120">
        <f t="shared" si="245"/>
        <v>258.60190739187158</v>
      </c>
      <c r="T170" s="120">
        <f t="shared" si="245"/>
        <v>277.12796117213907</v>
      </c>
      <c r="U170" s="120">
        <f t="shared" si="245"/>
        <v>294.58722868070709</v>
      </c>
      <c r="V170" s="120">
        <f t="shared" si="245"/>
        <v>312.65423696711179</v>
      </c>
      <c r="W170" s="120">
        <f t="shared" si="245"/>
        <v>331.17889438011224</v>
      </c>
      <c r="X170" s="120">
        <f t="shared" si="245"/>
        <v>343.60566259103132</v>
      </c>
      <c r="Y170" s="120">
        <f t="shared" si="245"/>
        <v>348.3330256530391</v>
      </c>
      <c r="Z170" s="120">
        <f t="shared" si="245"/>
        <v>353.67733895265366</v>
      </c>
      <c r="AA170" s="120">
        <f t="shared" si="245"/>
        <v>360.42443370070436</v>
      </c>
      <c r="AB170" s="120">
        <f t="shared" si="245"/>
        <v>363.48555095840169</v>
      </c>
      <c r="AC170" s="120">
        <f t="shared" si="245"/>
        <v>369.38609327641967</v>
      </c>
      <c r="AD170" s="120">
        <f t="shared" si="245"/>
        <v>378.21347000930996</v>
      </c>
      <c r="AE170" s="120">
        <f t="shared" si="245"/>
        <v>384.20979608638612</v>
      </c>
      <c r="AF170" s="120">
        <f t="shared" si="245"/>
        <v>387.51646280524164</v>
      </c>
      <c r="AG170" s="121">
        <f t="shared" si="245"/>
        <v>387.74742114632596</v>
      </c>
      <c r="AH170" s="121">
        <f t="shared" ref="AH170:AQ170" si="246">((AH162+AH163+AH164)*0.5*44/12)*(AVERAGE(AH145,AH155))/1000</f>
        <v>393.60487618740922</v>
      </c>
      <c r="AI170" s="121">
        <f t="shared" si="246"/>
        <v>397.0420348511538</v>
      </c>
      <c r="AJ170" s="121">
        <f t="shared" si="246"/>
        <v>397.6836257604491</v>
      </c>
      <c r="AK170" s="121">
        <f t="shared" si="246"/>
        <v>406.35583889073882</v>
      </c>
      <c r="AL170" s="121">
        <f t="shared" si="246"/>
        <v>412.91571217671981</v>
      </c>
      <c r="AM170" s="121">
        <f t="shared" si="246"/>
        <v>417.99428160658908</v>
      </c>
      <c r="AN170" s="121">
        <f t="shared" si="246"/>
        <v>421.30577117078798</v>
      </c>
      <c r="AO170" s="121">
        <f t="shared" si="246"/>
        <v>421.72191745760313</v>
      </c>
      <c r="AP170" s="121">
        <f t="shared" si="246"/>
        <v>419.76262988364562</v>
      </c>
      <c r="AQ170" s="121">
        <f t="shared" si="246"/>
        <v>432.31931777806278</v>
      </c>
    </row>
    <row r="171" spans="1:43" x14ac:dyDescent="0.3">
      <c r="A171" s="20" t="s">
        <v>293</v>
      </c>
      <c r="B171" s="21" t="s">
        <v>16</v>
      </c>
      <c r="C171" s="120">
        <f>((C162+C163+C164)*0.5*44/12)*C155/1000</f>
        <v>0</v>
      </c>
      <c r="D171" s="120">
        <f t="shared" ref="D171:AG171" si="247">((D162+D163+D164)*0.5*44/12)*D155/1000</f>
        <v>2.3162703371448563</v>
      </c>
      <c r="E171" s="120">
        <f t="shared" si="247"/>
        <v>15.441802247632378</v>
      </c>
      <c r="F171" s="120">
        <f t="shared" si="247"/>
        <v>38.604505619080946</v>
      </c>
      <c r="G171" s="120">
        <f t="shared" si="247"/>
        <v>77.209011238161892</v>
      </c>
      <c r="H171" s="120">
        <f t="shared" si="247"/>
        <v>95.632053990957402</v>
      </c>
      <c r="I171" s="120">
        <f t="shared" si="247"/>
        <v>112.07118433994872</v>
      </c>
      <c r="J171" s="120">
        <f t="shared" si="247"/>
        <v>125.2595315564577</v>
      </c>
      <c r="K171" s="120">
        <f t="shared" si="247"/>
        <v>138.27918060080304</v>
      </c>
      <c r="L171" s="120">
        <f t="shared" si="247"/>
        <v>148.57981191571511</v>
      </c>
      <c r="M171" s="120">
        <f t="shared" si="247"/>
        <v>158.32807673058329</v>
      </c>
      <c r="N171" s="120">
        <f t="shared" si="247"/>
        <v>165.3535435197339</v>
      </c>
      <c r="O171" s="120">
        <f t="shared" si="247"/>
        <v>173.09547364613479</v>
      </c>
      <c r="P171" s="120">
        <f t="shared" si="247"/>
        <v>192.65002514746789</v>
      </c>
      <c r="Q171" s="120">
        <f t="shared" si="247"/>
        <v>211.00817472243625</v>
      </c>
      <c r="R171" s="120">
        <f t="shared" si="247"/>
        <v>227.91279307256329</v>
      </c>
      <c r="S171" s="120">
        <f t="shared" si="247"/>
        <v>248.88003117413203</v>
      </c>
      <c r="T171" s="120">
        <f t="shared" si="247"/>
        <v>265.86259689684886</v>
      </c>
      <c r="U171" s="120">
        <f t="shared" si="247"/>
        <v>284.25083469191037</v>
      </c>
      <c r="V171" s="120">
        <f t="shared" si="247"/>
        <v>303.88823032317407</v>
      </c>
      <c r="W171" s="120">
        <f t="shared" si="247"/>
        <v>321.34189751733658</v>
      </c>
      <c r="X171" s="120">
        <f t="shared" si="247"/>
        <v>328.98414503396617</v>
      </c>
      <c r="Y171" s="120">
        <f t="shared" si="247"/>
        <v>332.13148957615357</v>
      </c>
      <c r="Z171" s="120">
        <f t="shared" si="247"/>
        <v>340.24655392913513</v>
      </c>
      <c r="AA171" s="120">
        <f t="shared" si="247"/>
        <v>345.61247067190828</v>
      </c>
      <c r="AB171" s="120">
        <f t="shared" si="247"/>
        <v>347.21007852742849</v>
      </c>
      <c r="AC171" s="120">
        <f t="shared" si="247"/>
        <v>357.4704128481481</v>
      </c>
      <c r="AD171" s="120">
        <f t="shared" si="247"/>
        <v>365.17162621588545</v>
      </c>
      <c r="AE171" s="120">
        <f t="shared" si="247"/>
        <v>369.97980363874223</v>
      </c>
      <c r="AF171" s="120">
        <f t="shared" si="247"/>
        <v>372.01580429303198</v>
      </c>
      <c r="AG171" s="121">
        <f t="shared" si="247"/>
        <v>370.88883761822478</v>
      </c>
      <c r="AH171" s="121">
        <f t="shared" ref="AH171:AQ171" si="248">((AH162+AH163+AH164)*0.5*44/12)*AH155/1000</f>
        <v>384.45127441560902</v>
      </c>
      <c r="AI171" s="121">
        <f t="shared" si="248"/>
        <v>377.18993310859611</v>
      </c>
      <c r="AJ171" s="121">
        <f t="shared" si="248"/>
        <v>386.93541965881531</v>
      </c>
      <c r="AK171" s="121">
        <f t="shared" si="248"/>
        <v>394.74567206528917</v>
      </c>
      <c r="AL171" s="121">
        <f t="shared" si="248"/>
        <v>400.40311483803129</v>
      </c>
      <c r="AM171" s="121">
        <f t="shared" si="248"/>
        <v>404.51059510315071</v>
      </c>
      <c r="AN171" s="121">
        <f t="shared" si="248"/>
        <v>406.7779859580022</v>
      </c>
      <c r="AO171" s="121">
        <f t="shared" si="248"/>
        <v>406.10258718139562</v>
      </c>
      <c r="AP171" s="121">
        <f t="shared" si="248"/>
        <v>402.9721246882998</v>
      </c>
      <c r="AQ171" s="121">
        <f t="shared" si="248"/>
        <v>432.31931777806278</v>
      </c>
    </row>
    <row r="172" spans="1:43" x14ac:dyDescent="0.3">
      <c r="A172" s="22" t="s">
        <v>18</v>
      </c>
      <c r="B172" s="23" t="s">
        <v>16</v>
      </c>
      <c r="C172" s="122">
        <f>C169+C171</f>
        <v>0</v>
      </c>
      <c r="D172" s="122">
        <f t="shared" ref="D172" si="249">D169+D171</f>
        <v>2.3162703371448563</v>
      </c>
      <c r="E172" s="122">
        <f t="shared" ref="E172" si="250">E169+E171</f>
        <v>15.441802247632378</v>
      </c>
      <c r="F172" s="122">
        <f t="shared" ref="F172" si="251">F169+F171</f>
        <v>38.604505619080946</v>
      </c>
      <c r="G172" s="122">
        <f t="shared" ref="G172" si="252">G169+G171</f>
        <v>133.99486070075204</v>
      </c>
      <c r="H172" s="122">
        <f t="shared" ref="H172" si="253">H169+H171</f>
        <v>207.11997636258354</v>
      </c>
      <c r="I172" s="122">
        <f t="shared" ref="I172" si="254">I169+I171</f>
        <v>272.90043803814348</v>
      </c>
      <c r="J172" s="122">
        <f t="shared" ref="J172" si="255">J169+J171</f>
        <v>331.32748677636278</v>
      </c>
      <c r="K172" s="122">
        <f t="shared" ref="K172" si="256">K169+K171</f>
        <v>385.86323709538783</v>
      </c>
      <c r="L172" s="122">
        <f t="shared" ref="L172" si="257">L169+L171</f>
        <v>435.1714694343824</v>
      </c>
      <c r="M172" s="122">
        <f t="shared" ref="M172" si="258">M169+M171</f>
        <v>481.45779337595172</v>
      </c>
      <c r="N172" s="122">
        <f t="shared" ref="N172" si="259">N169+N171</f>
        <v>523.08582122170276</v>
      </c>
      <c r="O172" s="122">
        <f t="shared" ref="O172" si="260">O169+O171</f>
        <v>564.47535126127173</v>
      </c>
      <c r="P172" s="122">
        <f t="shared" ref="P172" si="261">P169+P171</f>
        <v>605.53776392350187</v>
      </c>
      <c r="Q172" s="122">
        <f t="shared" ref="Q172" si="262">Q169+Q171</f>
        <v>644.37405215211243</v>
      </c>
      <c r="R172" s="122">
        <f t="shared" ref="R172" si="263">R169+R171</f>
        <v>681.00476824489749</v>
      </c>
      <c r="S172" s="122">
        <f t="shared" ref="S172" si="264">S169+S171</f>
        <v>722.60545893961364</v>
      </c>
      <c r="T172" s="122">
        <f t="shared" ref="T172" si="265">T169+T171</f>
        <v>760.10115845891755</v>
      </c>
      <c r="U172" s="122">
        <f t="shared" ref="U172" si="266">U169+U171</f>
        <v>797.9204866841842</v>
      </c>
      <c r="V172" s="122">
        <f t="shared" ref="V172" si="267">V169+V171</f>
        <v>834.56619102440209</v>
      </c>
      <c r="W172" s="122">
        <f t="shared" ref="W172" si="268">W169+W171</f>
        <v>871.69385194411575</v>
      </c>
      <c r="X172" s="122">
        <f t="shared" ref="X172" si="269">X169+X171</f>
        <v>908.57913457487575</v>
      </c>
      <c r="Y172" s="122">
        <f t="shared" ref="Y172" si="270">Y169+Y171</f>
        <v>944.1295512708341</v>
      </c>
      <c r="Z172" s="122">
        <f t="shared" ref="Z172" si="271">Z169+Z171</f>
        <v>979.10618567085271</v>
      </c>
      <c r="AA172" s="122">
        <f t="shared" ref="AA172" si="272">AA169+AA171</f>
        <v>1014.096028471218</v>
      </c>
      <c r="AB172" s="122">
        <f t="shared" ref="AB172" si="273">AB169+AB171</f>
        <v>1048.2445811886846</v>
      </c>
      <c r="AC172" s="122">
        <f t="shared" ref="AC172" si="274">AC169+AC171</f>
        <v>1082.3362763659475</v>
      </c>
      <c r="AD172" s="122">
        <f t="shared" ref="AD172" si="275">AD169+AD171</f>
        <v>1116.1211773205337</v>
      </c>
      <c r="AE172" s="122">
        <f t="shared" ref="AE172" si="276">AE169+AE171</f>
        <v>1149.3893396386784</v>
      </c>
      <c r="AF172" s="122">
        <f>AF169+AF171</f>
        <v>1182.4266573173875</v>
      </c>
      <c r="AG172" s="123">
        <f t="shared" ref="AG172" si="277">AG169+AG171</f>
        <v>1215.0168576987826</v>
      </c>
      <c r="AH172" s="123">
        <f t="shared" ref="AH172" si="278">AH169+AH171</f>
        <v>1246.8864980397673</v>
      </c>
      <c r="AI172" s="123">
        <f t="shared" ref="AI172" si="279">AI169+AI171</f>
        <v>1259.4772584753121</v>
      </c>
      <c r="AJ172" s="123">
        <f t="shared" ref="AJ172" si="280">AJ169+AJ171</f>
        <v>1290.7191572287986</v>
      </c>
      <c r="AK172" s="123">
        <f t="shared" ref="AK172" si="281">AK169+AK171</f>
        <v>1321.7497432861719</v>
      </c>
      <c r="AL172" s="123">
        <f t="shared" ref="AL172" si="282">AL169+AL171</f>
        <v>1352.432380736291</v>
      </c>
      <c r="AM172" s="123">
        <f t="shared" ref="AM172" si="283">AM169+AM171</f>
        <v>1383.507234008287</v>
      </c>
      <c r="AN172" s="123">
        <f t="shared" ref="AN172" si="284">AN169+AN171</f>
        <v>1414.83019528871</v>
      </c>
      <c r="AO172" s="123">
        <f t="shared" ref="AO172" si="285">AO169+AO171</f>
        <v>1445.3934570645185</v>
      </c>
      <c r="AP172" s="123">
        <f t="shared" ref="AP172" si="286">AP169+AP171</f>
        <v>1475.8440049621145</v>
      </c>
      <c r="AQ172" s="123">
        <f t="shared" ref="AQ172" si="287">AQ169+AQ171</f>
        <v>1541.2178078667162</v>
      </c>
    </row>
    <row r="173" spans="1:43" x14ac:dyDescent="0.3">
      <c r="A173" s="21"/>
      <c r="B173" s="21"/>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row>
    <row r="174" spans="1:43" x14ac:dyDescent="0.3">
      <c r="A174" s="175" t="s">
        <v>272</v>
      </c>
      <c r="B174" s="6" t="s">
        <v>59</v>
      </c>
      <c r="C174" s="6" t="s">
        <v>60</v>
      </c>
      <c r="D174" s="6" t="s">
        <v>61</v>
      </c>
      <c r="E174" s="6" t="s">
        <v>62</v>
      </c>
      <c r="F174" s="6" t="s">
        <v>63</v>
      </c>
      <c r="G174" s="6" t="s">
        <v>64</v>
      </c>
      <c r="H174" s="6" t="s">
        <v>65</v>
      </c>
      <c r="I174" s="6" t="s">
        <v>66</v>
      </c>
      <c r="J174" s="6" t="s">
        <v>67</v>
      </c>
      <c r="K174" s="6" t="s">
        <v>68</v>
      </c>
      <c r="L174" s="6" t="s">
        <v>69</v>
      </c>
    </row>
    <row r="175" spans="1:43" x14ac:dyDescent="0.3">
      <c r="A175" s="15"/>
      <c r="B175" s="16"/>
      <c r="C175" s="17" t="s">
        <v>47</v>
      </c>
      <c r="D175" s="16">
        <f>INDEX(Lister!$A$17:$J$29,MATCH('Data tilvækstoversigt'!$C175,Lister!$A$17:$A$29,0),2)</f>
        <v>3.7871999999999998E-4</v>
      </c>
      <c r="E175" s="16">
        <f>INDEX(Lister!$A$17:$J$29,MATCH('Data tilvækstoversigt'!$C175,Lister!$A$17:$A$29,0),3)</f>
        <v>1.8621000000000001</v>
      </c>
      <c r="F175" s="16">
        <f>INDEX(Lister!$A$17:$J$29,MATCH('Data tilvækstoversigt'!$C175,Lister!$A$17:$A$29,0),4)</f>
        <v>1.0714999999999999</v>
      </c>
      <c r="G175" s="16">
        <f>INDEX(Lister!$A$17:$J$29,MATCH('Data tilvækstoversigt'!$C175,Lister!$A$17:$A$29,0),5)</f>
        <v>6.7440000000000005E-5</v>
      </c>
      <c r="H175" s="16">
        <f>INDEX(Lister!$A$17:$J$29,MATCH('Data tilvækstoversigt'!$C175,Lister!$A$17:$A$29,0),6)</f>
        <v>2.8862000000000001</v>
      </c>
      <c r="I175" s="16">
        <f>INDEX(Lister!$A$17:$J$29,MATCH('Data tilvækstoversigt'!$C175,Lister!$A$17:$A$29,0),7)</f>
        <v>-0.68418999999999996</v>
      </c>
      <c r="J175" s="16">
        <f>INDEX(Lister!$A$17:$J$29,MATCH('Data tilvækstoversigt'!$C175,Lister!$A$17:$A$29,0),8)</f>
        <v>5.223E-5</v>
      </c>
      <c r="K175" s="16">
        <f>INDEX(Lister!$A$17:$J$29,MATCH('Data tilvækstoversigt'!$C175,Lister!$A$17:$A$29,0),9)</f>
        <v>2.5672999999999999</v>
      </c>
      <c r="L175" s="16">
        <f>INDEX(Lister!$A$17:$J$29,MATCH('Data tilvækstoversigt'!$C175,Lister!$A$17:$A$29,0),10)</f>
        <v>-2.8060999999999999E-2</v>
      </c>
    </row>
    <row r="176" spans="1:43" x14ac:dyDescent="0.3">
      <c r="A176" s="18" t="s">
        <v>1</v>
      </c>
      <c r="B176" s="19" t="s">
        <v>2</v>
      </c>
      <c r="C176" s="19">
        <v>1</v>
      </c>
      <c r="D176" s="19">
        <v>5</v>
      </c>
      <c r="E176" s="19">
        <v>10</v>
      </c>
      <c r="F176" s="19">
        <v>15</v>
      </c>
      <c r="G176" s="19">
        <v>20</v>
      </c>
      <c r="H176" s="19">
        <v>25</v>
      </c>
      <c r="I176" s="19">
        <v>30</v>
      </c>
      <c r="J176" s="19">
        <v>35</v>
      </c>
      <c r="K176" s="19">
        <v>40</v>
      </c>
      <c r="L176" s="19">
        <v>45</v>
      </c>
      <c r="M176" s="19">
        <v>50</v>
      </c>
      <c r="N176" s="19">
        <v>55</v>
      </c>
      <c r="O176" s="19">
        <v>60</v>
      </c>
      <c r="P176" s="19">
        <v>65</v>
      </c>
      <c r="Q176" s="19">
        <v>70</v>
      </c>
      <c r="R176" s="19">
        <v>75</v>
      </c>
      <c r="S176" s="19">
        <v>80</v>
      </c>
      <c r="T176" s="19">
        <v>85</v>
      </c>
      <c r="U176" s="19">
        <v>90</v>
      </c>
      <c r="V176" s="19">
        <v>95</v>
      </c>
      <c r="W176" s="19">
        <v>100</v>
      </c>
      <c r="X176" s="19">
        <v>105</v>
      </c>
      <c r="Y176" s="19">
        <v>110</v>
      </c>
      <c r="Z176" s="19">
        <v>115</v>
      </c>
      <c r="AA176" s="19">
        <v>120</v>
      </c>
      <c r="AB176" s="19">
        <v>125</v>
      </c>
      <c r="AC176" s="19">
        <v>130</v>
      </c>
      <c r="AD176" s="19">
        <v>135</v>
      </c>
      <c r="AE176" s="19">
        <v>140</v>
      </c>
      <c r="AF176" s="19">
        <v>145</v>
      </c>
      <c r="AG176" s="2">
        <v>150</v>
      </c>
      <c r="AH176" s="19">
        <v>155</v>
      </c>
      <c r="AI176" s="2">
        <v>160</v>
      </c>
      <c r="AJ176" s="19">
        <v>165</v>
      </c>
      <c r="AK176" s="2">
        <v>170</v>
      </c>
      <c r="AL176" s="19">
        <v>175</v>
      </c>
      <c r="AM176" s="2">
        <v>180</v>
      </c>
      <c r="AN176" s="19">
        <v>185</v>
      </c>
      <c r="AO176" s="2">
        <v>190</v>
      </c>
      <c r="AP176" s="19">
        <v>195</v>
      </c>
      <c r="AQ176" s="2">
        <v>200</v>
      </c>
    </row>
    <row r="177" spans="1:43" x14ac:dyDescent="0.3">
      <c r="A177" s="7" t="s">
        <v>19</v>
      </c>
      <c r="B177" s="8" t="s">
        <v>4</v>
      </c>
      <c r="C177" s="117">
        <f>C$2*$G177</f>
        <v>0</v>
      </c>
      <c r="D177" s="117">
        <f t="shared" ref="D177:F191" si="288">D$2*$G177</f>
        <v>0.183</v>
      </c>
      <c r="E177" s="117">
        <f t="shared" si="288"/>
        <v>1.22</v>
      </c>
      <c r="F177" s="117">
        <f t="shared" si="288"/>
        <v>3.05</v>
      </c>
      <c r="G177">
        <v>6.1</v>
      </c>
      <c r="H177">
        <v>8.4</v>
      </c>
      <c r="I177">
        <v>10.8</v>
      </c>
      <c r="J177">
        <v>13</v>
      </c>
      <c r="K177">
        <v>14.8</v>
      </c>
      <c r="L177">
        <v>16.399999999999999</v>
      </c>
      <c r="M177">
        <v>17.8</v>
      </c>
      <c r="N177">
        <v>19</v>
      </c>
      <c r="O177">
        <v>20.100000000000001</v>
      </c>
      <c r="P177">
        <v>21</v>
      </c>
      <c r="Q177">
        <v>21.8</v>
      </c>
      <c r="R177">
        <v>22.6</v>
      </c>
      <c r="S177">
        <v>23.2</v>
      </c>
      <c r="T177">
        <v>23.8</v>
      </c>
      <c r="U177">
        <v>24.4</v>
      </c>
      <c r="V177">
        <v>24.9</v>
      </c>
      <c r="W177">
        <v>25.4</v>
      </c>
      <c r="X177">
        <v>25.9</v>
      </c>
      <c r="Y177">
        <v>26.3</v>
      </c>
      <c r="Z177">
        <v>26.7</v>
      </c>
      <c r="AA177">
        <v>27.1</v>
      </c>
      <c r="AB177">
        <v>27.4</v>
      </c>
      <c r="AC177">
        <v>27.8</v>
      </c>
      <c r="AD177">
        <v>28.1</v>
      </c>
      <c r="AE177">
        <v>28.3</v>
      </c>
      <c r="AF177">
        <v>28.6</v>
      </c>
      <c r="AG177">
        <v>28.9</v>
      </c>
      <c r="AH177">
        <v>29.1</v>
      </c>
      <c r="AI177">
        <v>29.4</v>
      </c>
      <c r="AJ177">
        <v>29.6</v>
      </c>
      <c r="AK177">
        <v>29.8</v>
      </c>
      <c r="AL177">
        <v>30.1</v>
      </c>
      <c r="AM177">
        <v>30.3</v>
      </c>
      <c r="AN177">
        <v>30.5</v>
      </c>
      <c r="AO177">
        <v>30.7</v>
      </c>
      <c r="AP177">
        <v>30.9</v>
      </c>
      <c r="AQ177">
        <v>31.1</v>
      </c>
    </row>
    <row r="178" spans="1:43" x14ac:dyDescent="0.3">
      <c r="A178" s="10" t="s">
        <v>20</v>
      </c>
      <c r="B178" t="s">
        <v>6</v>
      </c>
      <c r="C178" s="118">
        <f t="shared" ref="C178:F201" si="289">C$2*$G178</f>
        <v>0</v>
      </c>
      <c r="D178" s="118">
        <f t="shared" si="288"/>
        <v>0.18</v>
      </c>
      <c r="E178" s="118">
        <f t="shared" si="288"/>
        <v>1.2000000000000002</v>
      </c>
      <c r="F178" s="118">
        <f t="shared" si="288"/>
        <v>3</v>
      </c>
      <c r="G178">
        <v>6</v>
      </c>
      <c r="H178">
        <v>7.8</v>
      </c>
      <c r="I178">
        <v>10.3</v>
      </c>
      <c r="J178">
        <v>13</v>
      </c>
      <c r="K178">
        <v>15.7</v>
      </c>
      <c r="L178">
        <v>18.600000000000001</v>
      </c>
      <c r="M178">
        <v>21.5</v>
      </c>
      <c r="N178">
        <v>24.5</v>
      </c>
      <c r="O178">
        <v>27.4</v>
      </c>
      <c r="P178">
        <v>30.2</v>
      </c>
      <c r="Q178">
        <v>33</v>
      </c>
      <c r="R178">
        <v>35.700000000000003</v>
      </c>
      <c r="S178">
        <v>38.4</v>
      </c>
      <c r="T178">
        <v>41.1</v>
      </c>
      <c r="U178">
        <v>43.7</v>
      </c>
      <c r="V178">
        <v>46.3</v>
      </c>
      <c r="W178">
        <v>48.8</v>
      </c>
      <c r="X178">
        <v>51.3</v>
      </c>
      <c r="Y178">
        <v>53.8</v>
      </c>
      <c r="Z178">
        <v>56.2</v>
      </c>
      <c r="AA178">
        <v>58.5</v>
      </c>
      <c r="AB178">
        <v>60.9</v>
      </c>
      <c r="AC178">
        <v>63.2</v>
      </c>
      <c r="AD178">
        <v>65.599999999999994</v>
      </c>
      <c r="AE178">
        <v>68</v>
      </c>
      <c r="AF178">
        <v>70.400000000000006</v>
      </c>
      <c r="AG178">
        <v>72.900000000000006</v>
      </c>
      <c r="AH178">
        <v>75.400000000000006</v>
      </c>
      <c r="AI178">
        <v>77.900000000000006</v>
      </c>
      <c r="AJ178">
        <v>80.400000000000006</v>
      </c>
      <c r="AK178">
        <v>83</v>
      </c>
      <c r="AL178">
        <v>85.6</v>
      </c>
      <c r="AM178">
        <v>88.3</v>
      </c>
      <c r="AN178">
        <v>90.9</v>
      </c>
      <c r="AO178">
        <v>93.6</v>
      </c>
      <c r="AP178">
        <v>96.4</v>
      </c>
      <c r="AQ178">
        <v>99.2</v>
      </c>
    </row>
    <row r="179" spans="1:43" x14ac:dyDescent="0.3">
      <c r="A179" s="10" t="s">
        <v>21</v>
      </c>
      <c r="B179" t="s">
        <v>8</v>
      </c>
      <c r="C179" s="118">
        <f>G179</f>
        <v>4000</v>
      </c>
      <c r="D179" s="118">
        <f>G179</f>
        <v>4000</v>
      </c>
      <c r="E179" s="118">
        <f>G179</f>
        <v>4000</v>
      </c>
      <c r="F179" s="118">
        <f>G179</f>
        <v>4000</v>
      </c>
      <c r="G179">
        <v>4000</v>
      </c>
      <c r="H179">
        <v>3409</v>
      </c>
      <c r="I179">
        <v>1787</v>
      </c>
      <c r="J179">
        <v>1057</v>
      </c>
      <c r="K179">
        <v>684</v>
      </c>
      <c r="L179">
        <v>473</v>
      </c>
      <c r="M179">
        <v>343</v>
      </c>
      <c r="N179">
        <v>258</v>
      </c>
      <c r="O179">
        <v>210</v>
      </c>
      <c r="P179">
        <v>176</v>
      </c>
      <c r="Q179">
        <v>150</v>
      </c>
      <c r="R179">
        <v>131</v>
      </c>
      <c r="S179">
        <v>115</v>
      </c>
      <c r="T179">
        <v>103</v>
      </c>
      <c r="U179">
        <v>93</v>
      </c>
      <c r="V179">
        <v>85</v>
      </c>
      <c r="W179">
        <v>78</v>
      </c>
      <c r="X179">
        <v>72</v>
      </c>
      <c r="Y179">
        <v>67</v>
      </c>
      <c r="Z179">
        <v>63</v>
      </c>
      <c r="AA179">
        <v>59</v>
      </c>
      <c r="AB179">
        <v>56</v>
      </c>
      <c r="AC179">
        <v>51</v>
      </c>
      <c r="AD179">
        <v>48</v>
      </c>
      <c r="AE179">
        <v>44</v>
      </c>
      <c r="AF179">
        <v>41</v>
      </c>
      <c r="AG179">
        <v>38</v>
      </c>
      <c r="AH179">
        <v>36</v>
      </c>
      <c r="AI179">
        <v>34</v>
      </c>
      <c r="AJ179">
        <v>31</v>
      </c>
      <c r="AK179">
        <v>29</v>
      </c>
      <c r="AL179">
        <v>28</v>
      </c>
      <c r="AM179">
        <v>26</v>
      </c>
      <c r="AN179">
        <v>24</v>
      </c>
      <c r="AO179">
        <v>23</v>
      </c>
      <c r="AP179">
        <v>22</v>
      </c>
      <c r="AQ179">
        <v>21</v>
      </c>
    </row>
    <row r="180" spans="1:43" x14ac:dyDescent="0.3">
      <c r="A180" s="10" t="s">
        <v>22</v>
      </c>
      <c r="B180" t="s">
        <v>31</v>
      </c>
      <c r="C180" s="118">
        <f t="shared" si="289"/>
        <v>0</v>
      </c>
      <c r="D180" s="118">
        <f t="shared" si="288"/>
        <v>0.33900000000000002</v>
      </c>
      <c r="E180" s="118">
        <f t="shared" si="288"/>
        <v>2.2600000000000002</v>
      </c>
      <c r="F180" s="118">
        <f t="shared" si="288"/>
        <v>5.65</v>
      </c>
      <c r="G180">
        <v>11.3</v>
      </c>
      <c r="H180">
        <v>16.21</v>
      </c>
      <c r="I180">
        <v>14.9</v>
      </c>
      <c r="J180">
        <v>13.96</v>
      </c>
      <c r="K180">
        <v>13.3</v>
      </c>
      <c r="L180">
        <v>12.83</v>
      </c>
      <c r="M180">
        <v>12.48</v>
      </c>
      <c r="N180">
        <v>12.21</v>
      </c>
      <c r="O180">
        <v>12.39</v>
      </c>
      <c r="P180">
        <v>12.61</v>
      </c>
      <c r="Q180">
        <v>12.85</v>
      </c>
      <c r="R180">
        <v>13.12</v>
      </c>
      <c r="S180">
        <v>13.39</v>
      </c>
      <c r="T180">
        <v>13.68</v>
      </c>
      <c r="U180">
        <v>13.98</v>
      </c>
      <c r="V180">
        <v>14.28</v>
      </c>
      <c r="W180">
        <v>14.59</v>
      </c>
      <c r="X180">
        <v>14.9</v>
      </c>
      <c r="Y180">
        <v>15.22</v>
      </c>
      <c r="Z180">
        <v>15.54</v>
      </c>
      <c r="AA180">
        <v>15.87</v>
      </c>
      <c r="AB180">
        <v>16.190000000000001</v>
      </c>
      <c r="AC180">
        <v>16.16</v>
      </c>
      <c r="AD180">
        <v>16.13</v>
      </c>
      <c r="AE180">
        <v>16.100000000000001</v>
      </c>
      <c r="AF180">
        <v>16.07</v>
      </c>
      <c r="AG180">
        <v>16.05</v>
      </c>
      <c r="AH180">
        <v>16.02</v>
      </c>
      <c r="AI180">
        <v>16</v>
      </c>
      <c r="AJ180">
        <v>15.98</v>
      </c>
      <c r="AK180">
        <v>15.96</v>
      </c>
      <c r="AL180">
        <v>15.94</v>
      </c>
      <c r="AM180">
        <v>15.92</v>
      </c>
      <c r="AN180">
        <v>15.91</v>
      </c>
      <c r="AO180">
        <v>15.89</v>
      </c>
      <c r="AP180">
        <v>15.87</v>
      </c>
      <c r="AQ180">
        <v>15.86</v>
      </c>
    </row>
    <row r="181" spans="1:43" x14ac:dyDescent="0.3">
      <c r="A181" s="10" t="s">
        <v>23</v>
      </c>
      <c r="B181" t="s">
        <v>10</v>
      </c>
      <c r="C181" s="118">
        <f t="shared" si="289"/>
        <v>0</v>
      </c>
      <c r="D181" s="118">
        <f t="shared" si="288"/>
        <v>1.6079999999999999</v>
      </c>
      <c r="E181" s="118">
        <f t="shared" si="288"/>
        <v>10.72</v>
      </c>
      <c r="F181" s="118">
        <f t="shared" si="288"/>
        <v>26.8</v>
      </c>
      <c r="G181">
        <v>53.6</v>
      </c>
      <c r="H181">
        <v>94.9</v>
      </c>
      <c r="I181">
        <v>105.6</v>
      </c>
      <c r="J181">
        <v>114.6</v>
      </c>
      <c r="K181">
        <v>122.6</v>
      </c>
      <c r="L181">
        <v>129.9</v>
      </c>
      <c r="M181">
        <v>136.6</v>
      </c>
      <c r="N181">
        <v>143</v>
      </c>
      <c r="O181">
        <v>153.5</v>
      </c>
      <c r="P181">
        <v>164</v>
      </c>
      <c r="Q181">
        <v>174.6</v>
      </c>
      <c r="R181">
        <v>185.3</v>
      </c>
      <c r="S181">
        <v>196</v>
      </c>
      <c r="T181">
        <v>206.8</v>
      </c>
      <c r="U181">
        <v>217.7</v>
      </c>
      <c r="V181">
        <v>228.7</v>
      </c>
      <c r="W181">
        <v>239.8</v>
      </c>
      <c r="X181">
        <v>251</v>
      </c>
      <c r="Y181">
        <v>262.3</v>
      </c>
      <c r="Z181">
        <v>273.7</v>
      </c>
      <c r="AA181">
        <v>285.3</v>
      </c>
      <c r="AB181">
        <v>296.89999999999998</v>
      </c>
      <c r="AC181">
        <v>301.8</v>
      </c>
      <c r="AD181">
        <v>306.60000000000002</v>
      </c>
      <c r="AE181">
        <v>311.5</v>
      </c>
      <c r="AF181">
        <v>316.3</v>
      </c>
      <c r="AG181">
        <v>321.10000000000002</v>
      </c>
      <c r="AH181">
        <v>325.89999999999998</v>
      </c>
      <c r="AI181">
        <v>330.8</v>
      </c>
      <c r="AJ181">
        <v>335.6</v>
      </c>
      <c r="AK181">
        <v>340.5</v>
      </c>
      <c r="AL181">
        <v>345.4</v>
      </c>
      <c r="AM181">
        <v>350.3</v>
      </c>
      <c r="AN181">
        <v>355.3</v>
      </c>
      <c r="AO181">
        <v>360.3</v>
      </c>
      <c r="AP181">
        <v>365.3</v>
      </c>
      <c r="AQ181">
        <v>370.4</v>
      </c>
    </row>
    <row r="182" spans="1:43" x14ac:dyDescent="0.3">
      <c r="A182" s="10" t="s">
        <v>11</v>
      </c>
      <c r="B182" t="s">
        <v>6</v>
      </c>
      <c r="C182" s="118">
        <f t="shared" si="289"/>
        <v>0</v>
      </c>
      <c r="D182" s="118">
        <f t="shared" si="288"/>
        <v>0.16200000000000001</v>
      </c>
      <c r="E182" s="118">
        <f t="shared" si="288"/>
        <v>1.08</v>
      </c>
      <c r="F182" s="118">
        <f t="shared" si="288"/>
        <v>2.7</v>
      </c>
      <c r="G182">
        <v>5.4</v>
      </c>
      <c r="H182">
        <v>7</v>
      </c>
      <c r="I182">
        <v>9.3000000000000007</v>
      </c>
      <c r="J182">
        <v>11.7</v>
      </c>
      <c r="K182">
        <v>14.2</v>
      </c>
      <c r="L182">
        <v>16.7</v>
      </c>
      <c r="M182">
        <v>19.399999999999999</v>
      </c>
      <c r="N182">
        <v>22.2</v>
      </c>
      <c r="O182">
        <v>25</v>
      </c>
      <c r="P182">
        <v>27.8</v>
      </c>
      <c r="Q182">
        <v>30.6</v>
      </c>
      <c r="R182">
        <v>33.4</v>
      </c>
      <c r="S182">
        <v>36.200000000000003</v>
      </c>
      <c r="T182">
        <v>39</v>
      </c>
      <c r="U182">
        <v>41.8</v>
      </c>
      <c r="V182">
        <v>44.6</v>
      </c>
      <c r="W182">
        <v>47.4</v>
      </c>
      <c r="X182">
        <v>50.2</v>
      </c>
      <c r="Y182">
        <v>53</v>
      </c>
      <c r="Z182">
        <v>55.8</v>
      </c>
      <c r="AA182">
        <v>58.5</v>
      </c>
      <c r="AB182">
        <v>60.9</v>
      </c>
      <c r="AC182">
        <v>63.2</v>
      </c>
      <c r="AD182">
        <v>65.599999999999994</v>
      </c>
      <c r="AE182">
        <v>68</v>
      </c>
      <c r="AF182">
        <v>70.400000000000006</v>
      </c>
      <c r="AG182">
        <v>72.900000000000006</v>
      </c>
      <c r="AH182">
        <v>75.400000000000006</v>
      </c>
      <c r="AI182">
        <v>77.900000000000006</v>
      </c>
      <c r="AJ182">
        <v>80.400000000000006</v>
      </c>
      <c r="AK182">
        <v>83</v>
      </c>
      <c r="AL182">
        <v>85.6</v>
      </c>
      <c r="AM182">
        <v>88.3</v>
      </c>
      <c r="AN182">
        <v>90.9</v>
      </c>
      <c r="AO182">
        <v>93.6</v>
      </c>
      <c r="AP182">
        <v>96.4</v>
      </c>
      <c r="AQ182">
        <v>99.2</v>
      </c>
    </row>
    <row r="183" spans="1:43" x14ac:dyDescent="0.3">
      <c r="A183" s="10" t="s">
        <v>12</v>
      </c>
      <c r="B183" t="s">
        <v>8</v>
      </c>
      <c r="C183" s="118">
        <v>0</v>
      </c>
      <c r="D183" s="118">
        <v>0</v>
      </c>
      <c r="E183" s="118">
        <v>0</v>
      </c>
      <c r="F183" s="118">
        <v>0</v>
      </c>
      <c r="G183">
        <v>568</v>
      </c>
      <c r="H183">
        <v>1612</v>
      </c>
      <c r="I183">
        <v>725</v>
      </c>
      <c r="J183">
        <v>370</v>
      </c>
      <c r="K183">
        <v>210</v>
      </c>
      <c r="L183">
        <v>129</v>
      </c>
      <c r="M183">
        <v>84</v>
      </c>
      <c r="N183">
        <v>48</v>
      </c>
      <c r="O183">
        <v>34</v>
      </c>
      <c r="P183">
        <v>25</v>
      </c>
      <c r="Q183">
        <v>19</v>
      </c>
      <c r="R183">
        <v>15</v>
      </c>
      <c r="S183">
        <v>12</v>
      </c>
      <c r="T183">
        <v>10</v>
      </c>
      <c r="U183">
        <v>8</v>
      </c>
      <c r="V183">
        <v>7</v>
      </c>
      <c r="W183">
        <v>6</v>
      </c>
      <c r="X183">
        <v>5</v>
      </c>
      <c r="Y183">
        <v>4</v>
      </c>
      <c r="Z183">
        <v>4</v>
      </c>
      <c r="AA183">
        <v>3</v>
      </c>
      <c r="AB183">
        <v>4</v>
      </c>
      <c r="AC183">
        <v>4</v>
      </c>
      <c r="AD183">
        <v>3</v>
      </c>
      <c r="AE183">
        <v>3</v>
      </c>
      <c r="AF183">
        <v>3</v>
      </c>
      <c r="AG183">
        <v>3</v>
      </c>
      <c r="AH183">
        <v>2</v>
      </c>
      <c r="AI183">
        <v>2</v>
      </c>
      <c r="AJ183">
        <v>2</v>
      </c>
      <c r="AK183">
        <v>2</v>
      </c>
      <c r="AL183">
        <v>2</v>
      </c>
      <c r="AM183">
        <v>2</v>
      </c>
      <c r="AN183">
        <v>1</v>
      </c>
      <c r="AO183">
        <v>1</v>
      </c>
      <c r="AP183">
        <v>1</v>
      </c>
      <c r="AQ183">
        <v>1</v>
      </c>
    </row>
    <row r="184" spans="1:43" x14ac:dyDescent="0.3">
      <c r="A184" s="10" t="s">
        <v>24</v>
      </c>
      <c r="B184" t="s">
        <v>31</v>
      </c>
      <c r="C184" s="118">
        <f t="shared" si="289"/>
        <v>0</v>
      </c>
      <c r="D184" s="118">
        <f t="shared" si="288"/>
        <v>3.9E-2</v>
      </c>
      <c r="E184" s="118">
        <f t="shared" si="288"/>
        <v>0.26</v>
      </c>
      <c r="F184" s="118">
        <f t="shared" si="288"/>
        <v>0.65</v>
      </c>
      <c r="G184">
        <v>1.3</v>
      </c>
      <c r="H184">
        <v>6.21</v>
      </c>
      <c r="I184">
        <v>4.9000000000000004</v>
      </c>
      <c r="J184">
        <v>3.96</v>
      </c>
      <c r="K184">
        <v>3.3</v>
      </c>
      <c r="L184">
        <v>2.83</v>
      </c>
      <c r="M184">
        <v>2.48</v>
      </c>
      <c r="N184">
        <v>1.85</v>
      </c>
      <c r="O184">
        <v>1.68</v>
      </c>
      <c r="P184">
        <v>1.54</v>
      </c>
      <c r="Q184">
        <v>1.43</v>
      </c>
      <c r="R184">
        <v>1.33</v>
      </c>
      <c r="S184">
        <v>1.25</v>
      </c>
      <c r="T184">
        <v>1.18</v>
      </c>
      <c r="U184">
        <v>1.1200000000000001</v>
      </c>
      <c r="V184">
        <v>1.07</v>
      </c>
      <c r="W184">
        <v>1.02</v>
      </c>
      <c r="X184">
        <v>0.97</v>
      </c>
      <c r="Y184">
        <v>0.94</v>
      </c>
      <c r="Z184">
        <v>0.9</v>
      </c>
      <c r="AA184">
        <v>0.87</v>
      </c>
      <c r="AB184">
        <v>1.19</v>
      </c>
      <c r="AC184">
        <v>1.1599999999999999</v>
      </c>
      <c r="AD184">
        <v>1.1299999999999999</v>
      </c>
      <c r="AE184">
        <v>1.1000000000000001</v>
      </c>
      <c r="AF184">
        <v>1.07</v>
      </c>
      <c r="AG184">
        <v>1.05</v>
      </c>
      <c r="AH184">
        <v>1.02</v>
      </c>
      <c r="AI184">
        <v>1</v>
      </c>
      <c r="AJ184">
        <v>0.98</v>
      </c>
      <c r="AK184">
        <v>0.96</v>
      </c>
      <c r="AL184">
        <v>0.94</v>
      </c>
      <c r="AM184">
        <v>0.92</v>
      </c>
      <c r="AN184">
        <v>0.91</v>
      </c>
      <c r="AO184">
        <v>0.89</v>
      </c>
      <c r="AP184">
        <v>0.87</v>
      </c>
      <c r="AQ184">
        <v>0.86</v>
      </c>
    </row>
    <row r="185" spans="1:43" x14ac:dyDescent="0.3">
      <c r="A185" s="10" t="s">
        <v>25</v>
      </c>
      <c r="B185" t="s">
        <v>10</v>
      </c>
      <c r="C185" s="118">
        <f t="shared" si="289"/>
        <v>0</v>
      </c>
      <c r="D185" s="118">
        <f t="shared" si="288"/>
        <v>0.17699999999999999</v>
      </c>
      <c r="E185" s="118">
        <f t="shared" si="288"/>
        <v>1.1800000000000002</v>
      </c>
      <c r="F185" s="118">
        <f t="shared" si="288"/>
        <v>2.95</v>
      </c>
      <c r="G185">
        <v>5.9</v>
      </c>
      <c r="H185">
        <v>34.799999999999997</v>
      </c>
      <c r="I185">
        <v>33.200000000000003</v>
      </c>
      <c r="J185">
        <v>31.2</v>
      </c>
      <c r="K185">
        <v>29.2</v>
      </c>
      <c r="L185">
        <v>27.5</v>
      </c>
      <c r="M185">
        <v>26</v>
      </c>
      <c r="N185">
        <v>20.9</v>
      </c>
      <c r="O185">
        <v>20.100000000000001</v>
      </c>
      <c r="P185">
        <v>19.399999999999999</v>
      </c>
      <c r="Q185">
        <v>18.8</v>
      </c>
      <c r="R185">
        <v>18.3</v>
      </c>
      <c r="S185">
        <v>17.899999999999999</v>
      </c>
      <c r="T185">
        <v>17.5</v>
      </c>
      <c r="U185">
        <v>17.2</v>
      </c>
      <c r="V185">
        <v>16.8</v>
      </c>
      <c r="W185">
        <v>16.600000000000001</v>
      </c>
      <c r="X185">
        <v>16.3</v>
      </c>
      <c r="Y185">
        <v>16</v>
      </c>
      <c r="Z185">
        <v>15.8</v>
      </c>
      <c r="AA185">
        <v>15.6</v>
      </c>
      <c r="AB185">
        <v>21.9</v>
      </c>
      <c r="AC185">
        <v>21.7</v>
      </c>
      <c r="AD185">
        <v>21.5</v>
      </c>
      <c r="AE185">
        <v>21.3</v>
      </c>
      <c r="AF185">
        <v>21.1</v>
      </c>
      <c r="AG185">
        <v>20.9</v>
      </c>
      <c r="AH185">
        <v>20.8</v>
      </c>
      <c r="AI185">
        <v>20.7</v>
      </c>
      <c r="AJ185">
        <v>20.6</v>
      </c>
      <c r="AK185">
        <v>20.5</v>
      </c>
      <c r="AL185">
        <v>20.399999999999999</v>
      </c>
      <c r="AM185">
        <v>20.3</v>
      </c>
      <c r="AN185">
        <v>20.2</v>
      </c>
      <c r="AO185">
        <v>20.2</v>
      </c>
      <c r="AP185">
        <v>20.100000000000001</v>
      </c>
      <c r="AQ185">
        <v>20.100000000000001</v>
      </c>
    </row>
    <row r="186" spans="1:43" x14ac:dyDescent="0.3">
      <c r="A186" s="10" t="s">
        <v>26</v>
      </c>
      <c r="B186" t="s">
        <v>32</v>
      </c>
      <c r="C186" s="118"/>
      <c r="D186" s="118"/>
      <c r="E186" s="118"/>
      <c r="F186" s="118"/>
      <c r="G186">
        <v>73</v>
      </c>
      <c r="H186">
        <v>31.3</v>
      </c>
      <c r="I186">
        <v>36.1</v>
      </c>
      <c r="J186">
        <v>42.1</v>
      </c>
      <c r="K186">
        <v>48.9</v>
      </c>
      <c r="L186">
        <v>56.3</v>
      </c>
      <c r="M186">
        <v>64.099999999999994</v>
      </c>
      <c r="N186">
        <v>79.400000000000006</v>
      </c>
      <c r="O186">
        <v>88.6</v>
      </c>
      <c r="P186">
        <v>97.9</v>
      </c>
      <c r="Q186">
        <v>107.4</v>
      </c>
      <c r="R186">
        <v>116.9</v>
      </c>
      <c r="S186">
        <v>126.5</v>
      </c>
      <c r="T186">
        <v>136.19999999999999</v>
      </c>
      <c r="U186">
        <v>145.9</v>
      </c>
      <c r="V186">
        <v>155.69999999999999</v>
      </c>
      <c r="W186">
        <v>165.6</v>
      </c>
      <c r="X186">
        <v>175.6</v>
      </c>
      <c r="Y186">
        <v>185.6</v>
      </c>
      <c r="Z186">
        <v>195.7</v>
      </c>
      <c r="AA186">
        <v>205.8</v>
      </c>
      <c r="AB186">
        <v>180</v>
      </c>
      <c r="AC186">
        <v>187.5</v>
      </c>
      <c r="AD186">
        <v>195.1</v>
      </c>
      <c r="AE186">
        <v>202.8</v>
      </c>
      <c r="AF186">
        <v>210.7</v>
      </c>
      <c r="AG186">
        <v>218.7</v>
      </c>
      <c r="AH186">
        <v>226.7</v>
      </c>
      <c r="AI186">
        <v>234.9</v>
      </c>
      <c r="AJ186">
        <v>243.3</v>
      </c>
      <c r="AK186">
        <v>251.7</v>
      </c>
      <c r="AL186">
        <v>260.3</v>
      </c>
      <c r="AM186">
        <v>269</v>
      </c>
      <c r="AN186">
        <v>277.8</v>
      </c>
      <c r="AO186">
        <v>286.8</v>
      </c>
      <c r="AP186">
        <v>295.89999999999998</v>
      </c>
      <c r="AQ186">
        <v>305.10000000000002</v>
      </c>
    </row>
    <row r="187" spans="1:43" x14ac:dyDescent="0.3">
      <c r="A187" s="10" t="s">
        <v>3</v>
      </c>
      <c r="B187" t="s">
        <v>4</v>
      </c>
      <c r="C187" s="118">
        <f t="shared" si="289"/>
        <v>0</v>
      </c>
      <c r="D187" s="118">
        <f t="shared" si="288"/>
        <v>0.183</v>
      </c>
      <c r="E187" s="118">
        <f t="shared" si="288"/>
        <v>1.22</v>
      </c>
      <c r="F187" s="118">
        <f t="shared" si="288"/>
        <v>3.05</v>
      </c>
      <c r="G187">
        <v>6.1</v>
      </c>
      <c r="H187">
        <v>8.6999999999999993</v>
      </c>
      <c r="I187">
        <v>11.1</v>
      </c>
      <c r="J187">
        <v>13.2</v>
      </c>
      <c r="K187">
        <v>15.1</v>
      </c>
      <c r="L187">
        <v>16.600000000000001</v>
      </c>
      <c r="M187">
        <v>18</v>
      </c>
      <c r="N187">
        <v>19.2</v>
      </c>
      <c r="O187">
        <v>20.2</v>
      </c>
      <c r="P187">
        <v>21.1</v>
      </c>
      <c r="Q187">
        <v>21.9</v>
      </c>
      <c r="R187">
        <v>22.6</v>
      </c>
      <c r="S187">
        <v>23.3</v>
      </c>
      <c r="T187">
        <v>23.9</v>
      </c>
      <c r="U187">
        <v>24.4</v>
      </c>
      <c r="V187">
        <v>25</v>
      </c>
      <c r="W187">
        <v>25.4</v>
      </c>
      <c r="X187">
        <v>25.9</v>
      </c>
      <c r="Y187">
        <v>26.3</v>
      </c>
      <c r="Z187">
        <v>26.7</v>
      </c>
      <c r="AA187">
        <v>27.1</v>
      </c>
      <c r="AB187">
        <v>27.4</v>
      </c>
      <c r="AC187">
        <v>27.8</v>
      </c>
      <c r="AD187">
        <v>28.1</v>
      </c>
      <c r="AE187">
        <v>28.3</v>
      </c>
      <c r="AF187">
        <v>28.6</v>
      </c>
      <c r="AG187">
        <v>28.9</v>
      </c>
      <c r="AH187">
        <v>29.1</v>
      </c>
      <c r="AI187">
        <v>29.4</v>
      </c>
      <c r="AJ187">
        <v>29.6</v>
      </c>
      <c r="AK187">
        <v>29.8</v>
      </c>
      <c r="AL187">
        <v>30.1</v>
      </c>
      <c r="AM187">
        <v>30.3</v>
      </c>
      <c r="AN187">
        <v>30.5</v>
      </c>
      <c r="AO187">
        <v>30.7</v>
      </c>
      <c r="AP187">
        <v>30.9</v>
      </c>
      <c r="AQ187">
        <v>31.1</v>
      </c>
    </row>
    <row r="188" spans="1:43" x14ac:dyDescent="0.3">
      <c r="A188" s="10" t="s">
        <v>5</v>
      </c>
      <c r="B188" t="s">
        <v>6</v>
      </c>
      <c r="C188" s="118">
        <f t="shared" si="289"/>
        <v>0</v>
      </c>
      <c r="D188" s="118">
        <f t="shared" si="288"/>
        <v>0.183</v>
      </c>
      <c r="E188" s="118">
        <f t="shared" si="288"/>
        <v>1.22</v>
      </c>
      <c r="F188" s="118">
        <f t="shared" si="288"/>
        <v>3.05</v>
      </c>
      <c r="G188">
        <v>6.1</v>
      </c>
      <c r="H188">
        <v>8.4</v>
      </c>
      <c r="I188">
        <v>11</v>
      </c>
      <c r="J188">
        <v>13.6</v>
      </c>
      <c r="K188">
        <v>16.399999999999999</v>
      </c>
      <c r="L188">
        <v>19.2</v>
      </c>
      <c r="M188">
        <v>22.2</v>
      </c>
      <c r="N188">
        <v>25</v>
      </c>
      <c r="O188">
        <v>27.8</v>
      </c>
      <c r="P188">
        <v>30.6</v>
      </c>
      <c r="Q188">
        <v>33.299999999999997</v>
      </c>
      <c r="R188">
        <v>36</v>
      </c>
      <c r="S188">
        <v>38.700000000000003</v>
      </c>
      <c r="T188">
        <v>41.3</v>
      </c>
      <c r="U188">
        <v>43.9</v>
      </c>
      <c r="V188">
        <v>46.4</v>
      </c>
      <c r="W188">
        <v>48.9</v>
      </c>
      <c r="X188">
        <v>51.4</v>
      </c>
      <c r="Y188">
        <v>53.8</v>
      </c>
      <c r="Z188">
        <v>56.2</v>
      </c>
      <c r="AA188">
        <v>58.5</v>
      </c>
      <c r="AB188">
        <v>60.9</v>
      </c>
      <c r="AC188">
        <v>63.2</v>
      </c>
      <c r="AD188">
        <v>65.599999999999994</v>
      </c>
      <c r="AE188">
        <v>68</v>
      </c>
      <c r="AF188">
        <v>70.400000000000006</v>
      </c>
      <c r="AG188">
        <v>72.900000000000006</v>
      </c>
      <c r="AH188">
        <v>75.400000000000006</v>
      </c>
      <c r="AI188">
        <v>77.900000000000006</v>
      </c>
      <c r="AJ188">
        <v>80.400000000000006</v>
      </c>
      <c r="AK188">
        <v>83</v>
      </c>
      <c r="AL188">
        <v>85.6</v>
      </c>
      <c r="AM188">
        <v>88.3</v>
      </c>
      <c r="AN188">
        <v>90.9</v>
      </c>
      <c r="AO188">
        <v>93.6</v>
      </c>
      <c r="AP188">
        <v>96.4</v>
      </c>
      <c r="AQ188">
        <v>99.2</v>
      </c>
    </row>
    <row r="189" spans="1:43" x14ac:dyDescent="0.3">
      <c r="A189" s="10" t="s">
        <v>7</v>
      </c>
      <c r="B189" t="s">
        <v>8</v>
      </c>
      <c r="C189" s="118">
        <f>G189</f>
        <v>3432</v>
      </c>
      <c r="D189" s="118">
        <f>G189</f>
        <v>3432</v>
      </c>
      <c r="E189" s="118">
        <f>G189</f>
        <v>3432</v>
      </c>
      <c r="F189" s="118">
        <f>G189</f>
        <v>3432</v>
      </c>
      <c r="G189">
        <v>3432</v>
      </c>
      <c r="H189">
        <v>1797</v>
      </c>
      <c r="I189">
        <v>1061</v>
      </c>
      <c r="J189">
        <v>687</v>
      </c>
      <c r="K189">
        <v>474</v>
      </c>
      <c r="L189">
        <v>344</v>
      </c>
      <c r="M189">
        <v>259</v>
      </c>
      <c r="N189">
        <v>211</v>
      </c>
      <c r="O189">
        <v>176</v>
      </c>
      <c r="P189">
        <v>151</v>
      </c>
      <c r="Q189">
        <v>131</v>
      </c>
      <c r="R189">
        <v>116</v>
      </c>
      <c r="S189">
        <v>103</v>
      </c>
      <c r="T189">
        <v>93</v>
      </c>
      <c r="U189">
        <v>85</v>
      </c>
      <c r="V189">
        <v>78</v>
      </c>
      <c r="W189">
        <v>72</v>
      </c>
      <c r="X189">
        <v>67</v>
      </c>
      <c r="Y189">
        <v>63</v>
      </c>
      <c r="Z189">
        <v>59</v>
      </c>
      <c r="AA189">
        <v>56</v>
      </c>
      <c r="AB189">
        <v>52</v>
      </c>
      <c r="AC189">
        <v>48</v>
      </c>
      <c r="AD189">
        <v>44</v>
      </c>
      <c r="AE189">
        <v>41</v>
      </c>
      <c r="AF189">
        <v>38</v>
      </c>
      <c r="AG189">
        <v>36</v>
      </c>
      <c r="AH189">
        <v>34</v>
      </c>
      <c r="AI189">
        <v>31</v>
      </c>
      <c r="AJ189">
        <v>30</v>
      </c>
      <c r="AK189">
        <v>28</v>
      </c>
      <c r="AL189">
        <v>26</v>
      </c>
      <c r="AM189">
        <v>25</v>
      </c>
      <c r="AN189">
        <v>23</v>
      </c>
      <c r="AO189">
        <v>22</v>
      </c>
      <c r="AP189">
        <v>21</v>
      </c>
      <c r="AQ189">
        <v>19</v>
      </c>
    </row>
    <row r="190" spans="1:43" x14ac:dyDescent="0.3">
      <c r="A190" s="10" t="s">
        <v>27</v>
      </c>
      <c r="B190" t="s">
        <v>31</v>
      </c>
      <c r="C190" s="118">
        <f t="shared" si="289"/>
        <v>0</v>
      </c>
      <c r="D190" s="118">
        <f t="shared" si="288"/>
        <v>0.3</v>
      </c>
      <c r="E190" s="118">
        <f t="shared" si="288"/>
        <v>2</v>
      </c>
      <c r="F190" s="118">
        <f t="shared" si="288"/>
        <v>5</v>
      </c>
      <c r="G190">
        <v>10</v>
      </c>
      <c r="H190">
        <v>10</v>
      </c>
      <c r="I190">
        <v>10</v>
      </c>
      <c r="J190">
        <v>10</v>
      </c>
      <c r="K190">
        <v>10</v>
      </c>
      <c r="L190">
        <v>10</v>
      </c>
      <c r="M190">
        <v>10</v>
      </c>
      <c r="N190">
        <v>10.36</v>
      </c>
      <c r="O190">
        <v>10.71</v>
      </c>
      <c r="P190">
        <v>11.07</v>
      </c>
      <c r="Q190">
        <v>11.43</v>
      </c>
      <c r="R190">
        <v>11.79</v>
      </c>
      <c r="S190">
        <v>12.14</v>
      </c>
      <c r="T190">
        <v>12.5</v>
      </c>
      <c r="U190">
        <v>12.86</v>
      </c>
      <c r="V190">
        <v>13.21</v>
      </c>
      <c r="W190">
        <v>13.57</v>
      </c>
      <c r="X190">
        <v>13.93</v>
      </c>
      <c r="Y190">
        <v>14.29</v>
      </c>
      <c r="Z190">
        <v>14.64</v>
      </c>
      <c r="AA190">
        <v>15</v>
      </c>
      <c r="AB190">
        <v>15</v>
      </c>
      <c r="AC190">
        <v>15</v>
      </c>
      <c r="AD190">
        <v>15</v>
      </c>
      <c r="AE190">
        <v>15</v>
      </c>
      <c r="AF190">
        <v>15</v>
      </c>
      <c r="AG190">
        <v>15</v>
      </c>
      <c r="AH190">
        <v>15</v>
      </c>
      <c r="AI190">
        <v>15</v>
      </c>
      <c r="AJ190">
        <v>15</v>
      </c>
      <c r="AK190">
        <v>15</v>
      </c>
      <c r="AL190">
        <v>15</v>
      </c>
      <c r="AM190">
        <v>15</v>
      </c>
      <c r="AN190">
        <v>15</v>
      </c>
      <c r="AO190">
        <v>15</v>
      </c>
      <c r="AP190">
        <v>15</v>
      </c>
      <c r="AQ190">
        <v>15</v>
      </c>
    </row>
    <row r="191" spans="1:43" x14ac:dyDescent="0.3">
      <c r="A191" s="10" t="s">
        <v>9</v>
      </c>
      <c r="B191" t="s">
        <v>10</v>
      </c>
      <c r="C191" s="118">
        <f t="shared" si="289"/>
        <v>0</v>
      </c>
      <c r="D191" s="118">
        <f t="shared" si="288"/>
        <v>1.431</v>
      </c>
      <c r="E191" s="118">
        <f t="shared" si="288"/>
        <v>9.5400000000000009</v>
      </c>
      <c r="F191" s="118">
        <f t="shared" si="288"/>
        <v>23.85</v>
      </c>
      <c r="G191">
        <v>47.7</v>
      </c>
      <c r="H191">
        <v>60.1</v>
      </c>
      <c r="I191">
        <v>72.3</v>
      </c>
      <c r="J191">
        <v>83.5</v>
      </c>
      <c r="K191">
        <v>93.5</v>
      </c>
      <c r="L191">
        <v>102.5</v>
      </c>
      <c r="M191">
        <v>110.6</v>
      </c>
      <c r="N191">
        <v>122.1</v>
      </c>
      <c r="O191">
        <v>133.4</v>
      </c>
      <c r="P191">
        <v>144.6</v>
      </c>
      <c r="Q191">
        <v>155.80000000000001</v>
      </c>
      <c r="R191">
        <v>166.9</v>
      </c>
      <c r="S191">
        <v>178.1</v>
      </c>
      <c r="T191">
        <v>189.3</v>
      </c>
      <c r="U191">
        <v>200.6</v>
      </c>
      <c r="V191">
        <v>211.9</v>
      </c>
      <c r="W191">
        <v>223.3</v>
      </c>
      <c r="X191">
        <v>234.7</v>
      </c>
      <c r="Y191">
        <v>246.3</v>
      </c>
      <c r="Z191">
        <v>257.89999999999998</v>
      </c>
      <c r="AA191">
        <v>269.7</v>
      </c>
      <c r="AB191">
        <v>275</v>
      </c>
      <c r="AC191">
        <v>280.10000000000002</v>
      </c>
      <c r="AD191">
        <v>285.2</v>
      </c>
      <c r="AE191">
        <v>290.2</v>
      </c>
      <c r="AF191">
        <v>295.2</v>
      </c>
      <c r="AG191">
        <v>300.2</v>
      </c>
      <c r="AH191">
        <v>305.10000000000002</v>
      </c>
      <c r="AI191">
        <v>310.10000000000002</v>
      </c>
      <c r="AJ191">
        <v>315.10000000000002</v>
      </c>
      <c r="AK191">
        <v>320</v>
      </c>
      <c r="AL191">
        <v>325</v>
      </c>
      <c r="AM191">
        <v>330</v>
      </c>
      <c r="AN191">
        <v>335.1</v>
      </c>
      <c r="AO191">
        <v>340.1</v>
      </c>
      <c r="AP191">
        <v>345.2</v>
      </c>
      <c r="AQ191">
        <v>350.3</v>
      </c>
    </row>
    <row r="192" spans="1:43" x14ac:dyDescent="0.3">
      <c r="A192" s="10" t="s">
        <v>28</v>
      </c>
      <c r="B192" t="s">
        <v>32</v>
      </c>
      <c r="C192" s="118"/>
      <c r="D192" s="118"/>
      <c r="E192" s="118"/>
      <c r="F192" s="118"/>
      <c r="G192">
        <v>27.9</v>
      </c>
      <c r="H192">
        <v>27.2</v>
      </c>
      <c r="I192">
        <v>27.6</v>
      </c>
      <c r="J192">
        <v>28.9</v>
      </c>
      <c r="K192">
        <v>30.5</v>
      </c>
      <c r="L192">
        <v>32.4</v>
      </c>
      <c r="M192">
        <v>34.5</v>
      </c>
      <c r="N192">
        <v>35.9</v>
      </c>
      <c r="O192">
        <v>37.299999999999997</v>
      </c>
      <c r="P192">
        <v>38.700000000000003</v>
      </c>
      <c r="Q192">
        <v>39.9</v>
      </c>
      <c r="R192">
        <v>41.1</v>
      </c>
      <c r="S192">
        <v>42.3</v>
      </c>
      <c r="T192">
        <v>43.3</v>
      </c>
      <c r="U192">
        <v>44.4</v>
      </c>
      <c r="V192">
        <v>45.3</v>
      </c>
      <c r="W192">
        <v>46.3</v>
      </c>
      <c r="X192">
        <v>47.1</v>
      </c>
      <c r="Y192">
        <v>48</v>
      </c>
      <c r="Z192">
        <v>48.7</v>
      </c>
      <c r="AA192">
        <v>49.5</v>
      </c>
      <c r="AB192">
        <v>50.8</v>
      </c>
      <c r="AC192">
        <v>52.1</v>
      </c>
      <c r="AD192">
        <v>53.5</v>
      </c>
      <c r="AE192">
        <v>54.9</v>
      </c>
      <c r="AF192">
        <v>56.3</v>
      </c>
      <c r="AG192">
        <v>57.8</v>
      </c>
      <c r="AH192">
        <v>59.2</v>
      </c>
      <c r="AI192">
        <v>60.7</v>
      </c>
      <c r="AJ192">
        <v>62.2</v>
      </c>
      <c r="AK192">
        <v>63.7</v>
      </c>
      <c r="AL192">
        <v>65.2</v>
      </c>
      <c r="AM192">
        <v>66.7</v>
      </c>
      <c r="AN192">
        <v>68.3</v>
      </c>
      <c r="AO192">
        <v>69.8</v>
      </c>
      <c r="AP192">
        <v>71.400000000000006</v>
      </c>
      <c r="AQ192">
        <v>73</v>
      </c>
    </row>
    <row r="193" spans="1:43" x14ac:dyDescent="0.3">
      <c r="A193" s="10" t="s">
        <v>29</v>
      </c>
      <c r="B193" t="s">
        <v>33</v>
      </c>
      <c r="C193" s="118">
        <f t="shared" si="289"/>
        <v>0</v>
      </c>
      <c r="D193" s="118">
        <f t="shared" si="289"/>
        <v>8.9999999999999993E-3</v>
      </c>
      <c r="E193" s="118">
        <f t="shared" si="289"/>
        <v>0.06</v>
      </c>
      <c r="F193" s="118">
        <f t="shared" si="289"/>
        <v>0.15</v>
      </c>
      <c r="G193">
        <v>0.3</v>
      </c>
      <c r="H193">
        <v>0.34</v>
      </c>
      <c r="I193">
        <v>0.35</v>
      </c>
      <c r="J193">
        <v>0.35</v>
      </c>
      <c r="K193">
        <v>0.35</v>
      </c>
      <c r="L193">
        <v>0.34</v>
      </c>
      <c r="M193">
        <v>0.33</v>
      </c>
      <c r="N193">
        <v>0.32</v>
      </c>
      <c r="O193">
        <v>0.31</v>
      </c>
      <c r="P193">
        <v>0.3</v>
      </c>
      <c r="Q193">
        <v>0.28999999999999998</v>
      </c>
      <c r="R193">
        <v>0.28000000000000003</v>
      </c>
      <c r="S193">
        <v>0.27</v>
      </c>
      <c r="T193">
        <v>0.26</v>
      </c>
      <c r="U193">
        <v>0.25</v>
      </c>
      <c r="V193">
        <v>0.24</v>
      </c>
      <c r="W193">
        <v>0.23</v>
      </c>
      <c r="X193">
        <v>0.23</v>
      </c>
      <c r="Y193">
        <v>0.22</v>
      </c>
      <c r="Z193">
        <v>0.21</v>
      </c>
      <c r="AA193">
        <v>0.21</v>
      </c>
      <c r="AB193">
        <v>0.2</v>
      </c>
      <c r="AC193">
        <v>0.2</v>
      </c>
      <c r="AD193">
        <v>0.19</v>
      </c>
      <c r="AE193">
        <v>0.19</v>
      </c>
      <c r="AF193">
        <v>0.18</v>
      </c>
      <c r="AG193">
        <v>0.18</v>
      </c>
      <c r="AH193">
        <v>0.17</v>
      </c>
      <c r="AI193">
        <v>0.17</v>
      </c>
      <c r="AJ193">
        <v>0.17</v>
      </c>
      <c r="AK193">
        <v>0.16</v>
      </c>
      <c r="AL193">
        <v>0.16</v>
      </c>
      <c r="AM193">
        <v>0.16</v>
      </c>
      <c r="AN193">
        <v>0.15</v>
      </c>
      <c r="AO193">
        <v>0.15</v>
      </c>
      <c r="AP193">
        <v>0.15</v>
      </c>
      <c r="AQ193">
        <v>0.14000000000000001</v>
      </c>
    </row>
    <row r="194" spans="1:43" x14ac:dyDescent="0.3">
      <c r="A194" s="10" t="s">
        <v>30</v>
      </c>
      <c r="B194" t="s">
        <v>34</v>
      </c>
      <c r="C194" s="118">
        <f t="shared" si="289"/>
        <v>0</v>
      </c>
      <c r="D194" s="118">
        <f t="shared" si="289"/>
        <v>8.0399999999999999E-2</v>
      </c>
      <c r="E194" s="118">
        <f t="shared" si="289"/>
        <v>0.53600000000000003</v>
      </c>
      <c r="F194" s="118">
        <f t="shared" si="289"/>
        <v>1.34</v>
      </c>
      <c r="G194">
        <v>2.68</v>
      </c>
      <c r="H194">
        <v>4.03</v>
      </c>
      <c r="I194">
        <v>4.88</v>
      </c>
      <c r="J194">
        <v>5.39</v>
      </c>
      <c r="K194">
        <v>5.7</v>
      </c>
      <c r="L194">
        <v>5.87</v>
      </c>
      <c r="M194">
        <v>5.97</v>
      </c>
      <c r="N194">
        <v>6.01</v>
      </c>
      <c r="O194">
        <v>6.04</v>
      </c>
      <c r="P194">
        <v>6.04</v>
      </c>
      <c r="Q194">
        <v>6.04</v>
      </c>
      <c r="R194">
        <v>6.03</v>
      </c>
      <c r="S194">
        <v>6.02</v>
      </c>
      <c r="T194">
        <v>6</v>
      </c>
      <c r="U194">
        <v>5.98</v>
      </c>
      <c r="V194">
        <v>5.96</v>
      </c>
      <c r="W194">
        <v>5.95</v>
      </c>
      <c r="X194">
        <v>5.93</v>
      </c>
      <c r="Y194">
        <v>5.91</v>
      </c>
      <c r="Z194">
        <v>5.89</v>
      </c>
      <c r="AA194">
        <v>5.87</v>
      </c>
      <c r="AB194">
        <v>5.86</v>
      </c>
      <c r="AC194">
        <v>5.84</v>
      </c>
      <c r="AD194">
        <v>5.82</v>
      </c>
      <c r="AE194">
        <v>5.8</v>
      </c>
      <c r="AF194">
        <v>5.78</v>
      </c>
      <c r="AG194">
        <v>5.76</v>
      </c>
      <c r="AH194">
        <v>5.74</v>
      </c>
      <c r="AI194">
        <v>5.72</v>
      </c>
      <c r="AJ194">
        <v>5.7</v>
      </c>
      <c r="AK194">
        <v>5.68</v>
      </c>
      <c r="AL194">
        <v>5.66</v>
      </c>
      <c r="AM194">
        <v>5.65</v>
      </c>
      <c r="AN194">
        <v>5.63</v>
      </c>
      <c r="AO194">
        <v>5.62</v>
      </c>
      <c r="AP194">
        <v>5.6</v>
      </c>
      <c r="AQ194">
        <v>5.59</v>
      </c>
    </row>
    <row r="195" spans="1:43" x14ac:dyDescent="0.3">
      <c r="A195" s="12" t="s">
        <v>13</v>
      </c>
      <c r="B195" s="3" t="s">
        <v>10</v>
      </c>
      <c r="C195" s="119">
        <f t="shared" si="289"/>
        <v>0</v>
      </c>
      <c r="D195" s="119">
        <f t="shared" si="289"/>
        <v>1.6079999999999999</v>
      </c>
      <c r="E195" s="119">
        <f t="shared" si="289"/>
        <v>10.72</v>
      </c>
      <c r="F195" s="119">
        <f t="shared" si="289"/>
        <v>26.8</v>
      </c>
      <c r="G195">
        <v>53.6</v>
      </c>
      <c r="H195">
        <v>100.9</v>
      </c>
      <c r="I195">
        <v>146.30000000000001</v>
      </c>
      <c r="J195">
        <v>188.7</v>
      </c>
      <c r="K195">
        <v>227.8</v>
      </c>
      <c r="L195">
        <v>264.3</v>
      </c>
      <c r="M195">
        <v>298.39999999999998</v>
      </c>
      <c r="N195">
        <v>330.8</v>
      </c>
      <c r="O195">
        <v>362.1</v>
      </c>
      <c r="P195">
        <v>392.8</v>
      </c>
      <c r="Q195">
        <v>422.8</v>
      </c>
      <c r="R195">
        <v>452.3</v>
      </c>
      <c r="S195">
        <v>481.3</v>
      </c>
      <c r="T195">
        <v>510</v>
      </c>
      <c r="U195">
        <v>538.5</v>
      </c>
      <c r="V195">
        <v>566.6</v>
      </c>
      <c r="W195">
        <v>594.6</v>
      </c>
      <c r="X195">
        <v>622.29999999999995</v>
      </c>
      <c r="Y195">
        <v>649.9</v>
      </c>
      <c r="Z195">
        <v>677.4</v>
      </c>
      <c r="AA195">
        <v>704.7</v>
      </c>
      <c r="AB195">
        <v>731.9</v>
      </c>
      <c r="AC195">
        <v>758.7</v>
      </c>
      <c r="AD195">
        <v>785.2</v>
      </c>
      <c r="AE195">
        <v>811.5</v>
      </c>
      <c r="AF195">
        <v>837.6</v>
      </c>
      <c r="AG195">
        <v>863.5</v>
      </c>
      <c r="AH195">
        <v>889.3</v>
      </c>
      <c r="AI195">
        <v>914.9</v>
      </c>
      <c r="AJ195">
        <v>940.4</v>
      </c>
      <c r="AK195">
        <v>965.9</v>
      </c>
      <c r="AL195">
        <v>991.3</v>
      </c>
      <c r="AM195">
        <v>1016.6</v>
      </c>
      <c r="AN195">
        <v>1041.8</v>
      </c>
      <c r="AO195">
        <v>1067</v>
      </c>
      <c r="AP195">
        <v>1092.3</v>
      </c>
      <c r="AQ195">
        <v>1117.5</v>
      </c>
    </row>
    <row r="196" spans="1:43" x14ac:dyDescent="0.3">
      <c r="A196" s="20" t="s">
        <v>70</v>
      </c>
      <c r="B196" s="21" t="s">
        <v>14</v>
      </c>
      <c r="C196" s="120">
        <f t="shared" si="289"/>
        <v>0</v>
      </c>
      <c r="D196" s="120">
        <f t="shared" si="289"/>
        <v>0.15773035333115806</v>
      </c>
      <c r="E196" s="120">
        <f t="shared" si="289"/>
        <v>1.0515356888743872</v>
      </c>
      <c r="F196" s="120">
        <f t="shared" si="289"/>
        <v>2.628839222185968</v>
      </c>
      <c r="G196" s="120">
        <f>$D175*(G188/100*1000)^$E175*(G187-0.3)^$F175</f>
        <v>5.257678444371936</v>
      </c>
      <c r="H196" s="120">
        <f t="shared" ref="H196:I196" si="290">$D175*(H188/100*1000)^$E175*(H187-0.3)^$F175</f>
        <v>14.186783925338574</v>
      </c>
      <c r="I196" s="120">
        <f t="shared" si="290"/>
        <v>30.683797902552023</v>
      </c>
      <c r="J196" s="120">
        <f>$D175*(J188/100*1000)^$E175*(J187-0.3)^$F175</f>
        <v>55.103339078633333</v>
      </c>
      <c r="K196" s="120">
        <f t="shared" ref="K196:AQ196" si="291">$D175*(K188/100*1000)^$E175*(K187-0.3)^$F175</f>
        <v>90.47204312610755</v>
      </c>
      <c r="L196" s="120">
        <f t="shared" si="291"/>
        <v>134.55891502704736</v>
      </c>
      <c r="M196" s="120">
        <f t="shared" si="291"/>
        <v>192.60407402065158</v>
      </c>
      <c r="N196" s="120">
        <f t="shared" si="291"/>
        <v>257.78114827566429</v>
      </c>
      <c r="O196" s="120">
        <f t="shared" si="291"/>
        <v>331.96716258687002</v>
      </c>
      <c r="P196" s="120">
        <f t="shared" si="291"/>
        <v>416.18360930304709</v>
      </c>
      <c r="Q196" s="120">
        <f t="shared" si="291"/>
        <v>507.25792654243713</v>
      </c>
      <c r="R196" s="120">
        <f t="shared" si="291"/>
        <v>606.90090907577962</v>
      </c>
      <c r="S196" s="120">
        <f t="shared" si="291"/>
        <v>717.77149123463937</v>
      </c>
      <c r="T196" s="120">
        <f t="shared" si="291"/>
        <v>832.82555510592454</v>
      </c>
      <c r="U196" s="120">
        <f t="shared" si="291"/>
        <v>954.29508017398518</v>
      </c>
      <c r="V196" s="120">
        <f t="shared" si="291"/>
        <v>1086.2159047509795</v>
      </c>
      <c r="W196" s="120">
        <f t="shared" si="291"/>
        <v>1218.514382678736</v>
      </c>
      <c r="X196" s="120">
        <f t="shared" si="291"/>
        <v>1365.6260334210485</v>
      </c>
      <c r="Y196" s="120">
        <f t="shared" si="291"/>
        <v>1511.6521234263043</v>
      </c>
      <c r="Z196" s="120">
        <f t="shared" si="291"/>
        <v>1666.6746943834512</v>
      </c>
      <c r="AA196" s="120">
        <f t="shared" si="291"/>
        <v>1825.0955686080604</v>
      </c>
      <c r="AB196" s="120">
        <f t="shared" si="291"/>
        <v>1990.5848589996313</v>
      </c>
      <c r="AC196" s="120">
        <f t="shared" si="291"/>
        <v>2166.5987761690549</v>
      </c>
      <c r="AD196" s="120">
        <f t="shared" si="291"/>
        <v>2349.4644535737675</v>
      </c>
      <c r="AE196" s="120">
        <f t="shared" si="291"/>
        <v>2531.4124838030857</v>
      </c>
      <c r="AF196" s="120">
        <f t="shared" si="291"/>
        <v>2731.31918245816</v>
      </c>
      <c r="AG196" s="121">
        <f t="shared" si="291"/>
        <v>2947.8092381909792</v>
      </c>
      <c r="AH196" s="121">
        <f t="shared" si="291"/>
        <v>3162.3539292561627</v>
      </c>
      <c r="AI196" s="121">
        <f t="shared" si="291"/>
        <v>3397.9069222957414</v>
      </c>
      <c r="AJ196" s="121">
        <f t="shared" si="291"/>
        <v>3630.3139472259204</v>
      </c>
      <c r="AK196" s="121">
        <f t="shared" si="291"/>
        <v>3880.1440275022965</v>
      </c>
      <c r="AL196" s="121">
        <f t="shared" si="291"/>
        <v>4154.3240014818402</v>
      </c>
      <c r="AM196" s="121">
        <f t="shared" si="291"/>
        <v>4433.2996966760884</v>
      </c>
      <c r="AN196" s="121">
        <f t="shared" si="291"/>
        <v>4712.8919920951266</v>
      </c>
      <c r="AO196" s="121">
        <f t="shared" si="291"/>
        <v>5012.219056492374</v>
      </c>
      <c r="AP196" s="121">
        <f t="shared" si="291"/>
        <v>5332.3493416676019</v>
      </c>
      <c r="AQ196" s="121">
        <f t="shared" si="291"/>
        <v>5663.7583835358382</v>
      </c>
    </row>
    <row r="197" spans="1:43" x14ac:dyDescent="0.3">
      <c r="A197" s="20" t="s">
        <v>71</v>
      </c>
      <c r="B197" s="21" t="s">
        <v>14</v>
      </c>
      <c r="C197" s="120">
        <f t="shared" si="289"/>
        <v>0</v>
      </c>
      <c r="D197" s="120">
        <f t="shared" si="289"/>
        <v>8.6402833944731292E-2</v>
      </c>
      <c r="E197" s="120">
        <f t="shared" si="289"/>
        <v>0.5760188929648753</v>
      </c>
      <c r="F197" s="120">
        <f t="shared" si="289"/>
        <v>1.4400472324121882</v>
      </c>
      <c r="G197" s="120">
        <f>$G175*(G188/100*1000)^$H175*(G187-0.3)^$I175</f>
        <v>2.8800944648243765</v>
      </c>
      <c r="H197" s="120">
        <f t="shared" ref="H197:AQ197" si="292">$G175*(H188/100*1000)^$H175*(H187-0.3)^$I175</f>
        <v>5.6284626995653495</v>
      </c>
      <c r="I197" s="120">
        <f t="shared" si="292"/>
        <v>10.3211224427237</v>
      </c>
      <c r="J197" s="120">
        <f t="shared" si="292"/>
        <v>16.860994435538089</v>
      </c>
      <c r="K197" s="120">
        <f t="shared" si="292"/>
        <v>26.346232059140757</v>
      </c>
      <c r="L197" s="120">
        <f t="shared" si="292"/>
        <v>38.870034924609442</v>
      </c>
      <c r="M197" s="120">
        <f t="shared" si="292"/>
        <v>55.861254854138636</v>
      </c>
      <c r="N197" s="120">
        <f t="shared" si="292"/>
        <v>75.250538624593872</v>
      </c>
      <c r="O197" s="120">
        <f t="shared" si="292"/>
        <v>98.686413337662302</v>
      </c>
      <c r="P197" s="120">
        <f t="shared" si="292"/>
        <v>126.29931339118872</v>
      </c>
      <c r="Q197" s="120">
        <f t="shared" si="292"/>
        <v>157.10000409582918</v>
      </c>
      <c r="R197" s="120">
        <f t="shared" si="292"/>
        <v>192.49574541841343</v>
      </c>
      <c r="S197" s="120">
        <f t="shared" si="292"/>
        <v>232.21398998184176</v>
      </c>
      <c r="T197" s="120">
        <f t="shared" si="292"/>
        <v>275.25799200687322</v>
      </c>
      <c r="U197" s="120">
        <f t="shared" si="292"/>
        <v>323.62079436699202</v>
      </c>
      <c r="V197" s="120">
        <f t="shared" si="292"/>
        <v>373.38118409950573</v>
      </c>
      <c r="W197" s="120">
        <f t="shared" si="292"/>
        <v>429.69275120337869</v>
      </c>
      <c r="X197" s="120">
        <f t="shared" si="292"/>
        <v>489.54837554022367</v>
      </c>
      <c r="Y197" s="120">
        <f t="shared" si="292"/>
        <v>552.57438715810872</v>
      </c>
      <c r="Z197" s="120">
        <f t="shared" si="292"/>
        <v>620.23936293675808</v>
      </c>
      <c r="AA197" s="120">
        <f t="shared" si="292"/>
        <v>689.23492756714631</v>
      </c>
      <c r="AB197" s="120">
        <f t="shared" si="292"/>
        <v>768.1689214074421</v>
      </c>
      <c r="AC197" s="120">
        <f t="shared" si="292"/>
        <v>846.38928589230113</v>
      </c>
      <c r="AD197" s="120">
        <f t="shared" si="292"/>
        <v>935.54442239767263</v>
      </c>
      <c r="AE197" s="120">
        <f t="shared" si="292"/>
        <v>1032.6989418071953</v>
      </c>
      <c r="AF197" s="120">
        <f t="shared" si="292"/>
        <v>1133.1411444727892</v>
      </c>
      <c r="AG197" s="121">
        <f t="shared" si="292"/>
        <v>1244.2013769600842</v>
      </c>
      <c r="AH197" s="121">
        <f t="shared" si="292"/>
        <v>1364.8502192965611</v>
      </c>
      <c r="AI197" s="121">
        <f t="shared" si="292"/>
        <v>1488.9908460239296</v>
      </c>
      <c r="AJ197" s="121">
        <f t="shared" si="292"/>
        <v>1623.4967080372037</v>
      </c>
      <c r="AK197" s="121">
        <f t="shared" si="292"/>
        <v>1771.4268647198235</v>
      </c>
      <c r="AL197" s="121">
        <f t="shared" si="292"/>
        <v>1923.0001384642853</v>
      </c>
      <c r="AM197" s="121">
        <f t="shared" si="292"/>
        <v>2093.7159089599741</v>
      </c>
      <c r="AN197" s="121">
        <f t="shared" si="292"/>
        <v>2266.3067436063434</v>
      </c>
      <c r="AO197" s="121">
        <f t="shared" si="292"/>
        <v>2454.9725421098274</v>
      </c>
      <c r="AP197" s="121">
        <f t="shared" si="292"/>
        <v>2661.0004873020353</v>
      </c>
      <c r="AQ197" s="121">
        <f t="shared" si="292"/>
        <v>2877.3853961815162</v>
      </c>
    </row>
    <row r="198" spans="1:43" x14ac:dyDescent="0.3">
      <c r="A198" s="20" t="s">
        <v>72</v>
      </c>
      <c r="B198" s="21" t="s">
        <v>14</v>
      </c>
      <c r="C198" s="120">
        <f t="shared" si="289"/>
        <v>0</v>
      </c>
      <c r="D198" s="120">
        <f t="shared" si="289"/>
        <v>5.7160499212019482E-2</v>
      </c>
      <c r="E198" s="120">
        <f t="shared" si="289"/>
        <v>0.38106999474679659</v>
      </c>
      <c r="F198" s="120">
        <f t="shared" si="289"/>
        <v>0.95267498686699137</v>
      </c>
      <c r="G198" s="120">
        <f>$J175*(G188/100*1000)^$K175*(G187-0.3)^$L175</f>
        <v>1.9053499737339827</v>
      </c>
      <c r="H198" s="120">
        <f t="shared" ref="H198:AQ198" si="293">$J175*(H188/100*1000)^$K175*(H187-0.3)^$L175</f>
        <v>4.2873213425875685</v>
      </c>
      <c r="I198" s="120">
        <f t="shared" si="293"/>
        <v>8.5072375997381027</v>
      </c>
      <c r="J198" s="120">
        <f t="shared" si="293"/>
        <v>14.594533153461432</v>
      </c>
      <c r="K198" s="120">
        <f t="shared" si="293"/>
        <v>23.509853504131648</v>
      </c>
      <c r="L198" s="120">
        <f t="shared" si="293"/>
        <v>35.14180575892405</v>
      </c>
      <c r="M198" s="120">
        <f t="shared" si="293"/>
        <v>50.897053283596037</v>
      </c>
      <c r="N198" s="120">
        <f t="shared" si="293"/>
        <v>68.917992014511086</v>
      </c>
      <c r="O198" s="120">
        <f t="shared" si="293"/>
        <v>90.379329318418911</v>
      </c>
      <c r="P198" s="120">
        <f t="shared" si="293"/>
        <v>115.48523669462195</v>
      </c>
      <c r="Q198" s="120">
        <f t="shared" si="293"/>
        <v>143.33260690574565</v>
      </c>
      <c r="R198" s="120">
        <f t="shared" si="293"/>
        <v>174.9365886419927</v>
      </c>
      <c r="S198" s="120">
        <f t="shared" si="293"/>
        <v>210.44515980868164</v>
      </c>
      <c r="T198" s="120">
        <f t="shared" si="293"/>
        <v>248.49823574815613</v>
      </c>
      <c r="U198" s="120">
        <f t="shared" si="293"/>
        <v>290.49483057632392</v>
      </c>
      <c r="V198" s="120">
        <f t="shared" si="293"/>
        <v>334.65026104321015</v>
      </c>
      <c r="W198" s="120">
        <f t="shared" si="293"/>
        <v>382.7422587851953</v>
      </c>
      <c r="X198" s="120">
        <f t="shared" si="293"/>
        <v>434.7694497056205</v>
      </c>
      <c r="Y198" s="120">
        <f t="shared" si="293"/>
        <v>488.59812388231654</v>
      </c>
      <c r="Z198" s="120">
        <f t="shared" si="293"/>
        <v>546.29401303575003</v>
      </c>
      <c r="AA198" s="120">
        <f t="shared" si="293"/>
        <v>605.29124235235122</v>
      </c>
      <c r="AB198" s="120">
        <f t="shared" si="293"/>
        <v>670.89947177951092</v>
      </c>
      <c r="AC198" s="120">
        <f t="shared" si="293"/>
        <v>737.58464359166931</v>
      </c>
      <c r="AD198" s="120">
        <f t="shared" si="293"/>
        <v>811.40169695641316</v>
      </c>
      <c r="AE198" s="120">
        <f t="shared" si="293"/>
        <v>889.63417105501833</v>
      </c>
      <c r="AF198" s="120">
        <f t="shared" si="293"/>
        <v>972.19802501353911</v>
      </c>
      <c r="AG198" s="121">
        <f t="shared" si="293"/>
        <v>1063.0001407613042</v>
      </c>
      <c r="AH198" s="121">
        <f t="shared" si="293"/>
        <v>1158.8933465329465</v>
      </c>
      <c r="AI198" s="121">
        <f t="shared" si="293"/>
        <v>1259.7542719222956</v>
      </c>
      <c r="AJ198" s="121">
        <f t="shared" si="293"/>
        <v>1365.9100721169791</v>
      </c>
      <c r="AK198" s="121">
        <f t="shared" si="293"/>
        <v>1481.9192407408791</v>
      </c>
      <c r="AL198" s="121">
        <f t="shared" si="293"/>
        <v>1603.5848305833456</v>
      </c>
      <c r="AM198" s="121">
        <f t="shared" si="293"/>
        <v>1736.3426803717275</v>
      </c>
      <c r="AN198" s="121">
        <f t="shared" si="293"/>
        <v>1870.2971342102785</v>
      </c>
      <c r="AO198" s="121">
        <f t="shared" si="293"/>
        <v>2015.8842728639315</v>
      </c>
      <c r="AP198" s="121">
        <f t="shared" si="293"/>
        <v>2173.9530773361689</v>
      </c>
      <c r="AQ198" s="121">
        <f t="shared" si="293"/>
        <v>2339.3447039849675</v>
      </c>
    </row>
    <row r="199" spans="1:43" x14ac:dyDescent="0.3">
      <c r="A199" s="20" t="s">
        <v>73</v>
      </c>
      <c r="B199" s="21" t="s">
        <v>14</v>
      </c>
      <c r="C199" s="120">
        <f t="shared" si="289"/>
        <v>0</v>
      </c>
      <c r="D199" s="120">
        <f t="shared" si="289"/>
        <v>0.12570223818787568</v>
      </c>
      <c r="E199" s="120">
        <f t="shared" si="289"/>
        <v>0.83801492125250465</v>
      </c>
      <c r="F199" s="120">
        <f t="shared" si="289"/>
        <v>2.0950373031312615</v>
      </c>
      <c r="G199" s="120">
        <f>$D175*(G182/100*1000)^$E175*(G177-0.3)^$F175</f>
        <v>4.1900746062625229</v>
      </c>
      <c r="H199" s="120">
        <f t="shared" ref="H199:AQ199" si="294">$D175*(H182/100*1000)^$E175*(H177-0.3)^$F175</f>
        <v>9.7166598259561674</v>
      </c>
      <c r="I199" s="120">
        <f t="shared" si="294"/>
        <v>21.778836424736468</v>
      </c>
      <c r="J199" s="120">
        <f t="shared" si="294"/>
        <v>40.946126210309565</v>
      </c>
      <c r="K199" s="120">
        <f t="shared" si="294"/>
        <v>67.686207510053066</v>
      </c>
      <c r="L199" s="120">
        <f t="shared" si="294"/>
        <v>102.41239148094978</v>
      </c>
      <c r="M199" s="120">
        <f t="shared" si="294"/>
        <v>148.02978591676302</v>
      </c>
      <c r="N199" s="120">
        <f t="shared" si="294"/>
        <v>204.28684239615666</v>
      </c>
      <c r="O199" s="120">
        <f t="shared" si="294"/>
        <v>270.95619322549953</v>
      </c>
      <c r="P199" s="120">
        <f t="shared" si="294"/>
        <v>346.28707356770178</v>
      </c>
      <c r="Q199" s="120">
        <f t="shared" si="294"/>
        <v>431.20910123946385</v>
      </c>
      <c r="R199" s="120">
        <f t="shared" si="294"/>
        <v>527.83136952732991</v>
      </c>
      <c r="S199" s="120">
        <f t="shared" si="294"/>
        <v>630.88933972901339</v>
      </c>
      <c r="T199" s="120">
        <f t="shared" si="294"/>
        <v>745.14168535805072</v>
      </c>
      <c r="U199" s="120">
        <f t="shared" si="294"/>
        <v>871.04753485507183</v>
      </c>
      <c r="V199" s="120">
        <f t="shared" si="294"/>
        <v>1004.6890021097358</v>
      </c>
      <c r="W199" s="120">
        <f t="shared" si="294"/>
        <v>1149.8348917590831</v>
      </c>
      <c r="X199" s="120">
        <f t="shared" si="294"/>
        <v>1306.8560571321025</v>
      </c>
      <c r="Y199" s="120">
        <f t="shared" si="294"/>
        <v>1470.0641263387956</v>
      </c>
      <c r="Z199" s="120">
        <f t="shared" si="294"/>
        <v>1644.6534108853721</v>
      </c>
      <c r="AA199" s="120">
        <f t="shared" si="294"/>
        <v>1825.0955686080604</v>
      </c>
      <c r="AB199" s="120">
        <f t="shared" si="294"/>
        <v>1990.5848589996313</v>
      </c>
      <c r="AC199" s="120">
        <f t="shared" si="294"/>
        <v>2166.5987761690549</v>
      </c>
      <c r="AD199" s="120">
        <f t="shared" si="294"/>
        <v>2349.4644535737675</v>
      </c>
      <c r="AE199" s="120">
        <f t="shared" si="294"/>
        <v>2531.4124838030857</v>
      </c>
      <c r="AF199" s="120">
        <f t="shared" si="294"/>
        <v>2731.31918245816</v>
      </c>
      <c r="AG199" s="121">
        <f t="shared" si="294"/>
        <v>2947.8092381909792</v>
      </c>
      <c r="AH199" s="121">
        <f t="shared" si="294"/>
        <v>3162.3539292561627</v>
      </c>
      <c r="AI199" s="121">
        <f t="shared" si="294"/>
        <v>3397.9069222957414</v>
      </c>
      <c r="AJ199" s="121">
        <f t="shared" si="294"/>
        <v>3630.3139472259204</v>
      </c>
      <c r="AK199" s="121">
        <f t="shared" si="294"/>
        <v>3880.1440275022965</v>
      </c>
      <c r="AL199" s="121">
        <f t="shared" si="294"/>
        <v>4154.3240014818402</v>
      </c>
      <c r="AM199" s="121">
        <f t="shared" si="294"/>
        <v>4433.2996966760884</v>
      </c>
      <c r="AN199" s="121">
        <f t="shared" si="294"/>
        <v>4712.8919920951266</v>
      </c>
      <c r="AO199" s="121">
        <f t="shared" si="294"/>
        <v>5012.219056492374</v>
      </c>
      <c r="AP199" s="121">
        <f t="shared" si="294"/>
        <v>5332.3493416676019</v>
      </c>
      <c r="AQ199" s="121">
        <f t="shared" si="294"/>
        <v>5663.7583835358382</v>
      </c>
    </row>
    <row r="200" spans="1:43" x14ac:dyDescent="0.3">
      <c r="A200" s="20" t="s">
        <v>74</v>
      </c>
      <c r="B200" s="21" t="s">
        <v>14</v>
      </c>
      <c r="C200" s="120">
        <f t="shared" si="289"/>
        <v>0</v>
      </c>
      <c r="D200" s="120">
        <f t="shared" si="289"/>
        <v>6.0777647645971052E-2</v>
      </c>
      <c r="E200" s="120">
        <f t="shared" si="289"/>
        <v>0.40518431763980706</v>
      </c>
      <c r="F200" s="120">
        <f t="shared" si="289"/>
        <v>1.0129607940995176</v>
      </c>
      <c r="G200" s="120">
        <f>$G175*(G182/100*1000)^$H175*(G177-0.3)^$I175</f>
        <v>2.0259215881990351</v>
      </c>
      <c r="H200" s="120">
        <f t="shared" ref="H200:AQ200" si="295">$G175*(H182/100*1000)^$H175*(H177-0.3)^$I175</f>
        <v>3.4092838377127572</v>
      </c>
      <c r="I200" s="120">
        <f t="shared" si="295"/>
        <v>6.481350995991944</v>
      </c>
      <c r="J200" s="120">
        <f t="shared" si="295"/>
        <v>11.03834917517735</v>
      </c>
      <c r="K200" s="120">
        <f t="shared" si="295"/>
        <v>17.630141895928723</v>
      </c>
      <c r="L200" s="120">
        <f t="shared" si="295"/>
        <v>26.207382330655616</v>
      </c>
      <c r="M200" s="120">
        <f t="shared" si="295"/>
        <v>38.150190596514321</v>
      </c>
      <c r="N200" s="120">
        <f t="shared" si="295"/>
        <v>53.799743822829384</v>
      </c>
      <c r="O200" s="120">
        <f t="shared" si="295"/>
        <v>72.893139914727513</v>
      </c>
      <c r="P200" s="120">
        <f t="shared" si="295"/>
        <v>96.060734039331791</v>
      </c>
      <c r="Q200" s="120">
        <f t="shared" si="295"/>
        <v>123.47120108688264</v>
      </c>
      <c r="R200" s="120">
        <f t="shared" si="295"/>
        <v>155.04505159193434</v>
      </c>
      <c r="S200" s="120">
        <f t="shared" si="295"/>
        <v>192.07745786715913</v>
      </c>
      <c r="T200" s="120">
        <f t="shared" si="295"/>
        <v>233.97923124171706</v>
      </c>
      <c r="U200" s="120">
        <f t="shared" si="295"/>
        <v>280.9275332073625</v>
      </c>
      <c r="V200" s="120">
        <f t="shared" si="295"/>
        <v>334.01343818550527</v>
      </c>
      <c r="W200" s="120">
        <f t="shared" si="295"/>
        <v>392.74100566491779</v>
      </c>
      <c r="X200" s="120">
        <f t="shared" si="295"/>
        <v>457.28286508731151</v>
      </c>
      <c r="Y200" s="120">
        <f t="shared" si="295"/>
        <v>529.19040539100513</v>
      </c>
      <c r="Z200" s="120">
        <f t="shared" si="295"/>
        <v>607.58353434001106</v>
      </c>
      <c r="AA200" s="120">
        <f t="shared" si="295"/>
        <v>689.23492756714631</v>
      </c>
      <c r="AB200" s="120">
        <f t="shared" si="295"/>
        <v>768.1689214074421</v>
      </c>
      <c r="AC200" s="120">
        <f t="shared" si="295"/>
        <v>846.38928589230113</v>
      </c>
      <c r="AD200" s="120">
        <f t="shared" si="295"/>
        <v>935.54442239767263</v>
      </c>
      <c r="AE200" s="120">
        <f t="shared" si="295"/>
        <v>1032.6989418071953</v>
      </c>
      <c r="AF200" s="120">
        <f t="shared" si="295"/>
        <v>1133.1411444727892</v>
      </c>
      <c r="AG200" s="121">
        <f t="shared" si="295"/>
        <v>1244.2013769600842</v>
      </c>
      <c r="AH200" s="121">
        <f t="shared" si="295"/>
        <v>1364.8502192965611</v>
      </c>
      <c r="AI200" s="121">
        <f t="shared" si="295"/>
        <v>1488.9908460239296</v>
      </c>
      <c r="AJ200" s="121">
        <f t="shared" si="295"/>
        <v>1623.4967080372037</v>
      </c>
      <c r="AK200" s="121">
        <f t="shared" si="295"/>
        <v>1771.4268647198235</v>
      </c>
      <c r="AL200" s="121">
        <f t="shared" si="295"/>
        <v>1923.0001384642853</v>
      </c>
      <c r="AM200" s="121">
        <f t="shared" si="295"/>
        <v>2093.7159089599741</v>
      </c>
      <c r="AN200" s="121">
        <f t="shared" si="295"/>
        <v>2266.3067436063434</v>
      </c>
      <c r="AO200" s="121">
        <f t="shared" si="295"/>
        <v>2454.9725421098274</v>
      </c>
      <c r="AP200" s="121">
        <f t="shared" si="295"/>
        <v>2661.0004873020353</v>
      </c>
      <c r="AQ200" s="121">
        <f t="shared" si="295"/>
        <v>2877.3853961815162</v>
      </c>
    </row>
    <row r="201" spans="1:43" x14ac:dyDescent="0.3">
      <c r="A201" s="20" t="s">
        <v>75</v>
      </c>
      <c r="B201" s="21" t="s">
        <v>14</v>
      </c>
      <c r="C201" s="120">
        <f t="shared" si="289"/>
        <v>0</v>
      </c>
      <c r="D201" s="120">
        <f t="shared" si="289"/>
        <v>4.1801630998239053E-2</v>
      </c>
      <c r="E201" s="120">
        <f t="shared" si="289"/>
        <v>0.27867753998826034</v>
      </c>
      <c r="F201" s="120">
        <f t="shared" si="289"/>
        <v>0.69669384997065087</v>
      </c>
      <c r="G201" s="120">
        <f>$J175*(G182/100*1000)^$K175*(G177-0.3)^$L175</f>
        <v>1.3933876999413017</v>
      </c>
      <c r="H201" s="120">
        <f t="shared" ref="H201:AQ201" si="296">$J175*(H182/100*1000)^$K175*(H177-0.3)^$L175</f>
        <v>2.6874922828782486</v>
      </c>
      <c r="I201" s="120">
        <f t="shared" si="296"/>
        <v>5.5328730647480606</v>
      </c>
      <c r="J201" s="120">
        <f t="shared" si="296"/>
        <v>9.9220121035847804</v>
      </c>
      <c r="K201" s="120">
        <f t="shared" si="296"/>
        <v>16.251772897546367</v>
      </c>
      <c r="L201" s="120">
        <f t="shared" si="296"/>
        <v>24.571704356596911</v>
      </c>
      <c r="M201" s="120">
        <f t="shared" si="296"/>
        <v>36.01741304932041</v>
      </c>
      <c r="N201" s="120">
        <f t="shared" si="296"/>
        <v>50.818620279592828</v>
      </c>
      <c r="O201" s="120">
        <f t="shared" si="296"/>
        <v>68.828085289435847</v>
      </c>
      <c r="P201" s="120">
        <f t="shared" si="296"/>
        <v>90.279425455327086</v>
      </c>
      <c r="Q201" s="120">
        <f t="shared" si="296"/>
        <v>115.37802176740956</v>
      </c>
      <c r="R201" s="120">
        <f t="shared" si="296"/>
        <v>144.31103694620208</v>
      </c>
      <c r="S201" s="120">
        <f t="shared" si="296"/>
        <v>177.31039426484594</v>
      </c>
      <c r="T201" s="120">
        <f t="shared" si="296"/>
        <v>214.52932000316571</v>
      </c>
      <c r="U201" s="120">
        <f t="shared" si="296"/>
        <v>256.14454646147772</v>
      </c>
      <c r="V201" s="120">
        <f t="shared" si="296"/>
        <v>302.36142159295883</v>
      </c>
      <c r="W201" s="120">
        <f t="shared" si="296"/>
        <v>353.32105464916071</v>
      </c>
      <c r="X201" s="120">
        <f t="shared" si="296"/>
        <v>409.18533196348716</v>
      </c>
      <c r="Y201" s="120">
        <f t="shared" si="296"/>
        <v>470.162404466493</v>
      </c>
      <c r="Z201" s="120">
        <f t="shared" si="296"/>
        <v>536.36740380639299</v>
      </c>
      <c r="AA201" s="120">
        <f t="shared" si="296"/>
        <v>605.29124235235122</v>
      </c>
      <c r="AB201" s="120">
        <f t="shared" si="296"/>
        <v>670.89947177951092</v>
      </c>
      <c r="AC201" s="120">
        <f t="shared" si="296"/>
        <v>737.58464359166931</v>
      </c>
      <c r="AD201" s="120">
        <f t="shared" si="296"/>
        <v>811.40169695641316</v>
      </c>
      <c r="AE201" s="120">
        <f t="shared" si="296"/>
        <v>889.63417105501833</v>
      </c>
      <c r="AF201" s="120">
        <f t="shared" si="296"/>
        <v>972.19802501353911</v>
      </c>
      <c r="AG201" s="121">
        <f t="shared" si="296"/>
        <v>1063.0001407613042</v>
      </c>
      <c r="AH201" s="121">
        <f t="shared" si="296"/>
        <v>1158.8933465329465</v>
      </c>
      <c r="AI201" s="121">
        <f t="shared" si="296"/>
        <v>1259.7542719222956</v>
      </c>
      <c r="AJ201" s="121">
        <f t="shared" si="296"/>
        <v>1365.9100721169791</v>
      </c>
      <c r="AK201" s="121">
        <f t="shared" si="296"/>
        <v>1481.9192407408791</v>
      </c>
      <c r="AL201" s="121">
        <f t="shared" si="296"/>
        <v>1603.5848305833456</v>
      </c>
      <c r="AM201" s="121">
        <f t="shared" si="296"/>
        <v>1736.3426803717275</v>
      </c>
      <c r="AN201" s="121">
        <f t="shared" si="296"/>
        <v>1870.2971342102785</v>
      </c>
      <c r="AO201" s="121">
        <f t="shared" si="296"/>
        <v>2015.8842728639315</v>
      </c>
      <c r="AP201" s="121">
        <f t="shared" si="296"/>
        <v>2173.9530773361689</v>
      </c>
      <c r="AQ201" s="121">
        <f t="shared" si="296"/>
        <v>2339.3447039849675</v>
      </c>
    </row>
    <row r="202" spans="1:43" x14ac:dyDescent="0.3">
      <c r="A202" s="20" t="s">
        <v>15</v>
      </c>
      <c r="B202" s="21" t="s">
        <v>16</v>
      </c>
      <c r="C202" s="120">
        <f>((C199+C200+C201)*0.5*44/12)*C183/1000</f>
        <v>0</v>
      </c>
      <c r="D202" s="120">
        <f t="shared" ref="D202:AQ202" si="297">((D199+D200+D201)*0.5*44/12)*D183/1000</f>
        <v>0</v>
      </c>
      <c r="E202" s="120">
        <f t="shared" si="297"/>
        <v>0</v>
      </c>
      <c r="F202" s="120">
        <f t="shared" si="297"/>
        <v>0</v>
      </c>
      <c r="G202" s="120">
        <f t="shared" si="297"/>
        <v>7.9239050953715111</v>
      </c>
      <c r="H202" s="120">
        <f t="shared" si="297"/>
        <v>46.733974367362414</v>
      </c>
      <c r="I202" s="120">
        <f t="shared" si="297"/>
        <v>44.916609561945812</v>
      </c>
      <c r="J202" s="120">
        <f t="shared" si="297"/>
        <v>41.993234013420299</v>
      </c>
      <c r="K202" s="120">
        <f t="shared" si="297"/>
        <v>39.103727086858335</v>
      </c>
      <c r="L202" s="120">
        <f t="shared" si="297"/>
        <v>36.229784586779843</v>
      </c>
      <c r="M202" s="120">
        <f t="shared" si="297"/>
        <v>34.21839799264005</v>
      </c>
      <c r="N202" s="120">
        <f t="shared" si="297"/>
        <v>27.183658171874935</v>
      </c>
      <c r="O202" s="120">
        <f t="shared" si="297"/>
        <v>25.723559082115653</v>
      </c>
      <c r="P202" s="120">
        <f t="shared" si="297"/>
        <v>24.412081515358196</v>
      </c>
      <c r="Q202" s="120">
        <f t="shared" si="297"/>
        <v>23.340364955932504</v>
      </c>
      <c r="R202" s="120">
        <f t="shared" si="297"/>
        <v>22.747655096800322</v>
      </c>
      <c r="S202" s="120">
        <f t="shared" si="297"/>
        <v>22.006098220942405</v>
      </c>
      <c r="T202" s="120">
        <f t="shared" si="297"/>
        <v>21.883587671053778</v>
      </c>
      <c r="U202" s="120">
        <f t="shared" si="297"/>
        <v>20.652421013017374</v>
      </c>
      <c r="V202" s="120">
        <f t="shared" si="297"/>
        <v>21.060319560898566</v>
      </c>
      <c r="W202" s="120">
        <f t="shared" si="297"/>
        <v>20.854866472804776</v>
      </c>
      <c r="X202" s="120">
        <f t="shared" si="297"/>
        <v>19.922138996676594</v>
      </c>
      <c r="Y202" s="120">
        <f t="shared" si="297"/>
        <v>18.10905753210616</v>
      </c>
      <c r="Z202" s="120">
        <f t="shared" si="297"/>
        <v>20.449765226233026</v>
      </c>
      <c r="AA202" s="120">
        <f t="shared" si="297"/>
        <v>17.157919561901565</v>
      </c>
      <c r="AB202" s="120">
        <f t="shared" si="297"/>
        <v>25.150790516034952</v>
      </c>
      <c r="AC202" s="120">
        <f t="shared" si="297"/>
        <v>27.504199841455517</v>
      </c>
      <c r="AD202" s="120">
        <f t="shared" si="297"/>
        <v>22.53025815110319</v>
      </c>
      <c r="AE202" s="120">
        <f t="shared" si="297"/>
        <v>24.495600781659149</v>
      </c>
      <c r="AF202" s="120">
        <f t="shared" si="297"/>
        <v>26.601620935694687</v>
      </c>
      <c r="AG202" s="121">
        <f t="shared" si="297"/>
        <v>28.902559157518024</v>
      </c>
      <c r="AH202" s="121">
        <f t="shared" si="297"/>
        <v>20.849024148647459</v>
      </c>
      <c r="AI202" s="121">
        <f t="shared" si="297"/>
        <v>22.537724147553877</v>
      </c>
      <c r="AJ202" s="121">
        <f t="shared" si="297"/>
        <v>24.272309333727044</v>
      </c>
      <c r="AK202" s="121">
        <f t="shared" si="297"/>
        <v>26.156130487530998</v>
      </c>
      <c r="AL202" s="121">
        <f t="shared" si="297"/>
        <v>28.163332891941394</v>
      </c>
      <c r="AM202" s="121">
        <f t="shared" si="297"/>
        <v>30.298980382028571</v>
      </c>
      <c r="AN202" s="121">
        <f t="shared" si="297"/>
        <v>16.224075761504874</v>
      </c>
      <c r="AO202" s="121">
        <f t="shared" si="297"/>
        <v>17.38563909768791</v>
      </c>
      <c r="AP202" s="121">
        <f t="shared" si="297"/>
        <v>18.640055328227309</v>
      </c>
      <c r="AQ202" s="121">
        <f t="shared" si="297"/>
        <v>19.947562220120922</v>
      </c>
    </row>
    <row r="203" spans="1:43" x14ac:dyDescent="0.3">
      <c r="A203" s="20" t="s">
        <v>17</v>
      </c>
      <c r="B203" s="21" t="s">
        <v>16</v>
      </c>
      <c r="C203" s="120">
        <f>C202</f>
        <v>0</v>
      </c>
      <c r="D203" s="120">
        <f>C203+D202</f>
        <v>0</v>
      </c>
      <c r="E203" s="120">
        <f t="shared" ref="E203" si="298">D203+E202</f>
        <v>0</v>
      </c>
      <c r="F203" s="120">
        <f t="shared" ref="F203" si="299">E203+F202</f>
        <v>0</v>
      </c>
      <c r="G203" s="120">
        <f t="shared" ref="G203" si="300">F203+G202</f>
        <v>7.9239050953715111</v>
      </c>
      <c r="H203" s="120">
        <f t="shared" ref="H203" si="301">G203+H202</f>
        <v>54.657879462733924</v>
      </c>
      <c r="I203" s="120">
        <f t="shared" ref="I203" si="302">H203+I202</f>
        <v>99.574489024679735</v>
      </c>
      <c r="J203" s="120">
        <f t="shared" ref="J203" si="303">I203+J202</f>
        <v>141.56772303810004</v>
      </c>
      <c r="K203" s="120">
        <f t="shared" ref="K203" si="304">J203+K202</f>
        <v>180.67145012495837</v>
      </c>
      <c r="L203" s="120">
        <f t="shared" ref="L203" si="305">K203+L202</f>
        <v>216.9012347117382</v>
      </c>
      <c r="M203" s="120">
        <f t="shared" ref="M203" si="306">L203+M202</f>
        <v>251.11963270437826</v>
      </c>
      <c r="N203" s="120">
        <f t="shared" ref="N203" si="307">M203+N202</f>
        <v>278.30329087625319</v>
      </c>
      <c r="O203" s="120">
        <f t="shared" ref="O203" si="308">N203+O202</f>
        <v>304.02684995836881</v>
      </c>
      <c r="P203" s="120">
        <f t="shared" ref="P203" si="309">O203+P202</f>
        <v>328.438931473727</v>
      </c>
      <c r="Q203" s="120">
        <f t="shared" ref="Q203" si="310">P203+Q202</f>
        <v>351.7792964296595</v>
      </c>
      <c r="R203" s="120">
        <f t="shared" ref="R203" si="311">Q203+R202</f>
        <v>374.52695152645981</v>
      </c>
      <c r="S203" s="120">
        <f t="shared" ref="S203" si="312">R203+S202</f>
        <v>396.53304974740223</v>
      </c>
      <c r="T203" s="120">
        <f t="shared" ref="T203" si="313">S203+T202</f>
        <v>418.41663741845599</v>
      </c>
      <c r="U203" s="120">
        <f t="shared" ref="U203" si="314">T203+U202</f>
        <v>439.06905843147337</v>
      </c>
      <c r="V203" s="120">
        <f t="shared" ref="V203" si="315">U203+V202</f>
        <v>460.12937799237193</v>
      </c>
      <c r="W203" s="120">
        <f t="shared" ref="W203" si="316">V203+W202</f>
        <v>480.98424446517669</v>
      </c>
      <c r="X203" s="120">
        <f t="shared" ref="X203" si="317">W203+X202</f>
        <v>500.9063834618533</v>
      </c>
      <c r="Y203" s="120">
        <f t="shared" ref="Y203" si="318">X203+Y202</f>
        <v>519.01544099395949</v>
      </c>
      <c r="Z203" s="120">
        <f t="shared" ref="Z203" si="319">Y203+Z202</f>
        <v>539.4652062201925</v>
      </c>
      <c r="AA203" s="120">
        <f t="shared" ref="AA203" si="320">Z203+AA202</f>
        <v>556.62312578209412</v>
      </c>
      <c r="AB203" s="120">
        <f t="shared" ref="AB203" si="321">AA203+AB202</f>
        <v>581.77391629812905</v>
      </c>
      <c r="AC203" s="120">
        <f t="shared" ref="AC203" si="322">AB203+AC202</f>
        <v>609.27811613958454</v>
      </c>
      <c r="AD203" s="120">
        <f t="shared" ref="AD203" si="323">AC203+AD202</f>
        <v>631.80837429068777</v>
      </c>
      <c r="AE203" s="120">
        <f t="shared" ref="AE203" si="324">AD203+AE202</f>
        <v>656.30397507234693</v>
      </c>
      <c r="AF203" s="120">
        <f t="shared" ref="AF203" si="325">AE203+AF202</f>
        <v>682.90559600804158</v>
      </c>
      <c r="AG203" s="121">
        <f t="shared" ref="AG203" si="326">AF203+AG202</f>
        <v>711.80815516555958</v>
      </c>
      <c r="AH203" s="121">
        <f t="shared" ref="AH203" si="327">AG203+AH202</f>
        <v>732.65717931420704</v>
      </c>
      <c r="AI203" s="121">
        <f t="shared" ref="AI203" si="328">AH203+AI202</f>
        <v>755.19490346176087</v>
      </c>
      <c r="AJ203" s="121">
        <f t="shared" ref="AJ203" si="329">AI203+AJ202</f>
        <v>779.46721279548797</v>
      </c>
      <c r="AK203" s="121">
        <f t="shared" ref="AK203" si="330">AJ203+AK202</f>
        <v>805.62334328301893</v>
      </c>
      <c r="AL203" s="121">
        <f t="shared" ref="AL203" si="331">AK203+AL202</f>
        <v>833.78667617496035</v>
      </c>
      <c r="AM203" s="121">
        <f t="shared" ref="AM203" si="332">AL203+AM202</f>
        <v>864.08565655698897</v>
      </c>
      <c r="AN203" s="121">
        <f t="shared" ref="AN203" si="333">AM203+AN202</f>
        <v>880.30973231849384</v>
      </c>
      <c r="AO203" s="121">
        <f t="shared" ref="AO203" si="334">AN203+AO202</f>
        <v>897.69537141618173</v>
      </c>
      <c r="AP203" s="121">
        <f t="shared" ref="AP203" si="335">AO203+AP202</f>
        <v>916.33542674440901</v>
      </c>
      <c r="AQ203" s="121">
        <f t="shared" ref="AQ203" si="336">AP203+AQ202</f>
        <v>936.28298896452998</v>
      </c>
    </row>
    <row r="204" spans="1:43" x14ac:dyDescent="0.3">
      <c r="A204" s="20" t="s">
        <v>294</v>
      </c>
      <c r="B204" s="21" t="s">
        <v>16</v>
      </c>
      <c r="C204" s="120">
        <f>((C196+C197+C198)*0.5*44/12)*(AVERAGE(C179,C189))/1000</f>
        <v>0</v>
      </c>
      <c r="D204" s="120">
        <f t="shared" ref="D204:AG204" si="337">((D196+D197+D198)*0.5*44/12)*(AVERAGE(D179,D189))/1000</f>
        <v>2.0526134548132937</v>
      </c>
      <c r="E204" s="120">
        <f t="shared" si="337"/>
        <v>13.684089698755294</v>
      </c>
      <c r="F204" s="120">
        <f t="shared" si="337"/>
        <v>34.210224246888231</v>
      </c>
      <c r="G204" s="120">
        <f t="shared" si="337"/>
        <v>68.420448493776462</v>
      </c>
      <c r="H204" s="120">
        <f t="shared" si="337"/>
        <v>115.02147143553063</v>
      </c>
      <c r="I204" s="120">
        <f t="shared" si="337"/>
        <v>129.25974034178279</v>
      </c>
      <c r="J204" s="120">
        <f t="shared" si="337"/>
        <v>138.37877484598906</v>
      </c>
      <c r="K204" s="120">
        <f t="shared" si="337"/>
        <v>148.95830860377683</v>
      </c>
      <c r="L204" s="120">
        <f t="shared" si="337"/>
        <v>156.20211513091587</v>
      </c>
      <c r="M204" s="120">
        <f t="shared" si="337"/>
        <v>165.19814122106951</v>
      </c>
      <c r="N204" s="120">
        <f t="shared" si="337"/>
        <v>172.80486612677456</v>
      </c>
      <c r="O204" s="120">
        <f t="shared" si="337"/>
        <v>184.35880963846424</v>
      </c>
      <c r="P204" s="120">
        <f t="shared" si="337"/>
        <v>197.22595577681008</v>
      </c>
      <c r="Q204" s="120">
        <f t="shared" si="337"/>
        <v>208.04762096237843</v>
      </c>
      <c r="R204" s="120">
        <f t="shared" si="337"/>
        <v>220.60528513341805</v>
      </c>
      <c r="S204" s="120">
        <f t="shared" si="337"/>
        <v>231.89272309819506</v>
      </c>
      <c r="T204" s="120">
        <f t="shared" si="337"/>
        <v>243.73252698735132</v>
      </c>
      <c r="U204" s="120">
        <f t="shared" si="337"/>
        <v>255.91234671830631</v>
      </c>
      <c r="V204" s="120">
        <f t="shared" si="337"/>
        <v>268.09045819661634</v>
      </c>
      <c r="W204" s="120">
        <f t="shared" si="337"/>
        <v>279.25554149175508</v>
      </c>
      <c r="X204" s="120">
        <f t="shared" si="337"/>
        <v>291.77701332513988</v>
      </c>
      <c r="Y204" s="120">
        <f t="shared" si="337"/>
        <v>304.211602273952</v>
      </c>
      <c r="Z204" s="120">
        <f t="shared" si="337"/>
        <v>316.84710253480819</v>
      </c>
      <c r="AA204" s="120">
        <f t="shared" si="337"/>
        <v>328.86012493644665</v>
      </c>
      <c r="AB204" s="120">
        <f t="shared" si="337"/>
        <v>339.53567196647185</v>
      </c>
      <c r="AC204" s="120">
        <f t="shared" si="337"/>
        <v>340.36447303801197</v>
      </c>
      <c r="AD204" s="120">
        <f t="shared" si="337"/>
        <v>345.46395831691558</v>
      </c>
      <c r="AE204" s="120">
        <f t="shared" si="337"/>
        <v>347.02101107350461</v>
      </c>
      <c r="AF204" s="120">
        <f t="shared" si="337"/>
        <v>350.25467565331337</v>
      </c>
      <c r="AG204" s="121">
        <f t="shared" si="337"/>
        <v>356.46489627605558</v>
      </c>
      <c r="AH204" s="121">
        <f t="shared" ref="AH204:AQ204" si="338">((AH196+AH197+AH198)*0.5*44/12)*(AVERAGE(AH179,AH189))/1000</f>
        <v>364.85792260133053</v>
      </c>
      <c r="AI204" s="121">
        <f t="shared" si="338"/>
        <v>366.23801739775047</v>
      </c>
      <c r="AJ204" s="121">
        <f t="shared" si="338"/>
        <v>370.15271733933741</v>
      </c>
      <c r="AK204" s="121">
        <f t="shared" si="338"/>
        <v>372.72485944731676</v>
      </c>
      <c r="AL204" s="121">
        <f t="shared" si="338"/>
        <v>380.20499404120881</v>
      </c>
      <c r="AM204" s="121">
        <f t="shared" si="338"/>
        <v>386.31199987086427</v>
      </c>
      <c r="AN204" s="121">
        <f t="shared" si="338"/>
        <v>381.26578039536452</v>
      </c>
      <c r="AO204" s="121">
        <f t="shared" si="338"/>
        <v>391.17687969797805</v>
      </c>
      <c r="AP204" s="121">
        <f t="shared" si="338"/>
        <v>400.76118955688719</v>
      </c>
      <c r="AQ204" s="121">
        <f t="shared" si="338"/>
        <v>398.95124440241841</v>
      </c>
    </row>
    <row r="205" spans="1:43" x14ac:dyDescent="0.3">
      <c r="A205" s="20" t="s">
        <v>293</v>
      </c>
      <c r="B205" s="21" t="s">
        <v>16</v>
      </c>
      <c r="C205" s="120">
        <f>((C196+C197+C198)*0.5*44/12)*C189/1000</f>
        <v>0</v>
      </c>
      <c r="D205" s="120">
        <f t="shared" ref="D205:AG205" si="339">((D196+D197+D198)*0.5*44/12)*D189/1000</f>
        <v>1.8957398753819223</v>
      </c>
      <c r="E205" s="120">
        <f t="shared" si="339"/>
        <v>12.638265835879485</v>
      </c>
      <c r="F205" s="120">
        <f t="shared" si="339"/>
        <v>31.595664589698714</v>
      </c>
      <c r="G205" s="120">
        <f t="shared" si="339"/>
        <v>63.191329179397428</v>
      </c>
      <c r="H205" s="120">
        <f t="shared" si="339"/>
        <v>79.405910168900704</v>
      </c>
      <c r="I205" s="120">
        <f t="shared" si="339"/>
        <v>96.309399229376069</v>
      </c>
      <c r="J205" s="120">
        <f t="shared" si="339"/>
        <v>109.02089256788356</v>
      </c>
      <c r="K205" s="120">
        <f t="shared" si="339"/>
        <v>121.94514383107116</v>
      </c>
      <c r="L205" s="120">
        <f t="shared" si="339"/>
        <v>131.53862326813967</v>
      </c>
      <c r="M205" s="120">
        <f t="shared" si="339"/>
        <v>142.14723779487377</v>
      </c>
      <c r="N205" s="120">
        <f t="shared" si="339"/>
        <v>155.48753412686324</v>
      </c>
      <c r="O205" s="120">
        <f t="shared" si="339"/>
        <v>168.11995075839229</v>
      </c>
      <c r="P205" s="120">
        <f t="shared" si="339"/>
        <v>182.14751879081547</v>
      </c>
      <c r="Q205" s="120">
        <f t="shared" si="339"/>
        <v>193.98034410015353</v>
      </c>
      <c r="R205" s="120">
        <f t="shared" si="339"/>
        <v>207.20820304029547</v>
      </c>
      <c r="S205" s="120">
        <f t="shared" si="339"/>
        <v>219.12798604691829</v>
      </c>
      <c r="T205" s="120">
        <f t="shared" si="339"/>
        <v>231.2971939777926</v>
      </c>
      <c r="U205" s="120">
        <f t="shared" si="339"/>
        <v>244.41066821411275</v>
      </c>
      <c r="V205" s="120">
        <f t="shared" si="339"/>
        <v>256.57737103479843</v>
      </c>
      <c r="W205" s="120">
        <f t="shared" si="339"/>
        <v>268.08531983208485</v>
      </c>
      <c r="X205" s="120">
        <f t="shared" si="339"/>
        <v>281.28143730624998</v>
      </c>
      <c r="Y205" s="120">
        <f t="shared" si="339"/>
        <v>294.85124528090728</v>
      </c>
      <c r="Z205" s="120">
        <f t="shared" si="339"/>
        <v>306.45867294350296</v>
      </c>
      <c r="AA205" s="120">
        <f t="shared" si="339"/>
        <v>320.28116515549584</v>
      </c>
      <c r="AB205" s="120">
        <f t="shared" si="339"/>
        <v>326.96027670845439</v>
      </c>
      <c r="AC205" s="120">
        <f t="shared" si="339"/>
        <v>330.0503980974662</v>
      </c>
      <c r="AD205" s="120">
        <f t="shared" si="339"/>
        <v>330.44378621618006</v>
      </c>
      <c r="AE205" s="120">
        <f t="shared" si="339"/>
        <v>334.77321068267503</v>
      </c>
      <c r="AF205" s="120">
        <f t="shared" si="339"/>
        <v>336.95386518546599</v>
      </c>
      <c r="AG205" s="121">
        <f t="shared" si="339"/>
        <v>346.83070989021621</v>
      </c>
      <c r="AH205" s="121">
        <f t="shared" ref="AH205:AQ205" si="340">((AH196+AH197+AH198)*0.5*44/12)*AH189/1000</f>
        <v>354.4334105270068</v>
      </c>
      <c r="AI205" s="121">
        <f t="shared" si="340"/>
        <v>349.33472428708507</v>
      </c>
      <c r="AJ205" s="121">
        <f t="shared" si="340"/>
        <v>364.08464000590567</v>
      </c>
      <c r="AK205" s="121">
        <f t="shared" si="340"/>
        <v>366.18582682543399</v>
      </c>
      <c r="AL205" s="121">
        <f t="shared" si="340"/>
        <v>366.1233275952381</v>
      </c>
      <c r="AM205" s="121">
        <f t="shared" si="340"/>
        <v>378.73725477535714</v>
      </c>
      <c r="AN205" s="121">
        <f t="shared" si="340"/>
        <v>373.15374251461208</v>
      </c>
      <c r="AO205" s="121">
        <f t="shared" si="340"/>
        <v>382.48406014913405</v>
      </c>
      <c r="AP205" s="121">
        <f t="shared" si="340"/>
        <v>391.44116189277355</v>
      </c>
      <c r="AQ205" s="121">
        <f t="shared" si="340"/>
        <v>379.0036821822975</v>
      </c>
    </row>
    <row r="206" spans="1:43" x14ac:dyDescent="0.3">
      <c r="A206" s="22" t="s">
        <v>18</v>
      </c>
      <c r="B206" s="23" t="s">
        <v>16</v>
      </c>
      <c r="C206" s="122">
        <f>C203+C205</f>
        <v>0</v>
      </c>
      <c r="D206" s="122">
        <f t="shared" ref="D206" si="341">D203+D205</f>
        <v>1.8957398753819223</v>
      </c>
      <c r="E206" s="122">
        <f t="shared" ref="E206" si="342">E203+E205</f>
        <v>12.638265835879485</v>
      </c>
      <c r="F206" s="122">
        <f t="shared" ref="F206" si="343">F203+F205</f>
        <v>31.595664589698714</v>
      </c>
      <c r="G206" s="122">
        <f t="shared" ref="G206" si="344">G203+G205</f>
        <v>71.115234274768937</v>
      </c>
      <c r="H206" s="122">
        <f t="shared" ref="H206" si="345">H203+H205</f>
        <v>134.06378963163462</v>
      </c>
      <c r="I206" s="122">
        <f t="shared" ref="I206" si="346">I203+I205</f>
        <v>195.88388825405582</v>
      </c>
      <c r="J206" s="122">
        <f t="shared" ref="J206" si="347">J203+J205</f>
        <v>250.58861560598359</v>
      </c>
      <c r="K206" s="122">
        <f t="shared" ref="K206" si="348">K203+K205</f>
        <v>302.61659395602953</v>
      </c>
      <c r="L206" s="122">
        <f t="shared" ref="L206" si="349">L203+L205</f>
        <v>348.43985797987784</v>
      </c>
      <c r="M206" s="122">
        <f t="shared" ref="M206" si="350">M203+M205</f>
        <v>393.26687049925204</v>
      </c>
      <c r="N206" s="122">
        <f t="shared" ref="N206" si="351">N203+N205</f>
        <v>433.79082500311642</v>
      </c>
      <c r="O206" s="122">
        <f t="shared" ref="O206" si="352">O203+O205</f>
        <v>472.14680071676111</v>
      </c>
      <c r="P206" s="122">
        <f t="shared" ref="P206" si="353">P203+P205</f>
        <v>510.58645026454246</v>
      </c>
      <c r="Q206" s="122">
        <f t="shared" ref="Q206" si="354">Q203+Q205</f>
        <v>545.75964052981305</v>
      </c>
      <c r="R206" s="122">
        <f t="shared" ref="R206" si="355">R203+R205</f>
        <v>581.73515456675523</v>
      </c>
      <c r="S206" s="122">
        <f t="shared" ref="S206" si="356">S203+S205</f>
        <v>615.66103579432047</v>
      </c>
      <c r="T206" s="122">
        <f t="shared" ref="T206" si="357">T203+T205</f>
        <v>649.71383139624857</v>
      </c>
      <c r="U206" s="122">
        <f t="shared" ref="U206" si="358">U203+U205</f>
        <v>683.47972664558608</v>
      </c>
      <c r="V206" s="122">
        <f t="shared" ref="V206" si="359">V203+V205</f>
        <v>716.70674902717042</v>
      </c>
      <c r="W206" s="122">
        <f t="shared" ref="W206" si="360">W203+W205</f>
        <v>749.06956429726154</v>
      </c>
      <c r="X206" s="122">
        <f t="shared" ref="X206" si="361">X203+X205</f>
        <v>782.18782076810328</v>
      </c>
      <c r="Y206" s="122">
        <f t="shared" ref="Y206" si="362">Y203+Y205</f>
        <v>813.86668627486677</v>
      </c>
      <c r="Z206" s="122">
        <f t="shared" ref="Z206" si="363">Z203+Z205</f>
        <v>845.92387916369546</v>
      </c>
      <c r="AA206" s="122">
        <f t="shared" ref="AA206" si="364">AA203+AA205</f>
        <v>876.90429093758996</v>
      </c>
      <c r="AB206" s="122">
        <f t="shared" ref="AB206" si="365">AB203+AB205</f>
        <v>908.73419300658338</v>
      </c>
      <c r="AC206" s="122">
        <f t="shared" ref="AC206" si="366">AC203+AC205</f>
        <v>939.32851423705074</v>
      </c>
      <c r="AD206" s="122">
        <f t="shared" ref="AD206" si="367">AD203+AD205</f>
        <v>962.25216050686777</v>
      </c>
      <c r="AE206" s="122">
        <f t="shared" ref="AE206" si="368">AE203+AE205</f>
        <v>991.0771857550219</v>
      </c>
      <c r="AF206" s="122">
        <f>AF203+AF205</f>
        <v>1019.8594611935075</v>
      </c>
      <c r="AG206" s="123">
        <f t="shared" ref="AG206" si="369">AG203+AG205</f>
        <v>1058.6388650557758</v>
      </c>
      <c r="AH206" s="123">
        <f t="shared" ref="AH206" si="370">AH203+AH205</f>
        <v>1087.0905898412138</v>
      </c>
      <c r="AI206" s="123">
        <f t="shared" ref="AI206" si="371">AI203+AI205</f>
        <v>1104.529627748846</v>
      </c>
      <c r="AJ206" s="123">
        <f t="shared" ref="AJ206" si="372">AJ203+AJ205</f>
        <v>1143.5518528013936</v>
      </c>
      <c r="AK206" s="123">
        <f t="shared" ref="AK206" si="373">AK203+AK205</f>
        <v>1171.8091701084529</v>
      </c>
      <c r="AL206" s="123">
        <f t="shared" ref="AL206" si="374">AL203+AL205</f>
        <v>1199.9100037701985</v>
      </c>
      <c r="AM206" s="123">
        <f t="shared" ref="AM206" si="375">AM203+AM205</f>
        <v>1242.8229113323462</v>
      </c>
      <c r="AN206" s="123">
        <f t="shared" ref="AN206" si="376">AN203+AN205</f>
        <v>1253.4634748331059</v>
      </c>
      <c r="AO206" s="123">
        <f t="shared" ref="AO206" si="377">AO203+AO205</f>
        <v>1280.1794315653158</v>
      </c>
      <c r="AP206" s="123">
        <f t="shared" ref="AP206" si="378">AP203+AP205</f>
        <v>1307.7765886371826</v>
      </c>
      <c r="AQ206" s="123">
        <f t="shared" ref="AQ206" si="379">AQ203+AQ205</f>
        <v>1315.2866711468275</v>
      </c>
    </row>
    <row r="207" spans="1:43" x14ac:dyDescent="0.3">
      <c r="A207" s="21"/>
      <c r="B207" s="21"/>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row>
    <row r="208" spans="1:43" x14ac:dyDescent="0.3">
      <c r="A208" s="175" t="s">
        <v>227</v>
      </c>
      <c r="B208" s="6" t="s">
        <v>59</v>
      </c>
      <c r="C208" s="6" t="s">
        <v>60</v>
      </c>
      <c r="D208" s="6" t="s">
        <v>61</v>
      </c>
      <c r="E208" s="6" t="s">
        <v>62</v>
      </c>
      <c r="F208" s="6" t="s">
        <v>63</v>
      </c>
      <c r="G208" s="6" t="s">
        <v>64</v>
      </c>
      <c r="H208" s="6" t="s">
        <v>65</v>
      </c>
      <c r="I208" s="6" t="s">
        <v>66</v>
      </c>
      <c r="J208" s="6" t="s">
        <v>67</v>
      </c>
      <c r="K208" s="6" t="s">
        <v>68</v>
      </c>
      <c r="L208" s="6" t="s">
        <v>69</v>
      </c>
    </row>
    <row r="209" spans="1:43" x14ac:dyDescent="0.3">
      <c r="A209" s="15"/>
      <c r="B209" s="16"/>
      <c r="C209" s="17" t="s">
        <v>47</v>
      </c>
      <c r="D209" s="16">
        <f>INDEX(Lister!$A$17:$J$29,MATCH('Data tilvækstoversigt'!$C209,Lister!$A$17:$A$29,0),2)</f>
        <v>3.7871999999999998E-4</v>
      </c>
      <c r="E209" s="16">
        <f>INDEX(Lister!$A$17:$J$29,MATCH('Data tilvækstoversigt'!$C209,Lister!$A$17:$A$29,0),3)</f>
        <v>1.8621000000000001</v>
      </c>
      <c r="F209" s="16">
        <f>INDEX(Lister!$A$17:$J$29,MATCH('Data tilvækstoversigt'!$C209,Lister!$A$17:$A$29,0),4)</f>
        <v>1.0714999999999999</v>
      </c>
      <c r="G209" s="16">
        <f>INDEX(Lister!$A$17:$J$29,MATCH('Data tilvækstoversigt'!$C209,Lister!$A$17:$A$29,0),5)</f>
        <v>6.7440000000000005E-5</v>
      </c>
      <c r="H209" s="16">
        <f>INDEX(Lister!$A$17:$J$29,MATCH('Data tilvækstoversigt'!$C209,Lister!$A$17:$A$29,0),6)</f>
        <v>2.8862000000000001</v>
      </c>
      <c r="I209" s="16">
        <f>INDEX(Lister!$A$17:$J$29,MATCH('Data tilvækstoversigt'!$C209,Lister!$A$17:$A$29,0),7)</f>
        <v>-0.68418999999999996</v>
      </c>
      <c r="J209" s="16">
        <f>INDEX(Lister!$A$17:$J$29,MATCH('Data tilvækstoversigt'!$C209,Lister!$A$17:$A$29,0),8)</f>
        <v>5.223E-5</v>
      </c>
      <c r="K209" s="16">
        <f>INDEX(Lister!$A$17:$J$29,MATCH('Data tilvækstoversigt'!$C209,Lister!$A$17:$A$29,0),9)</f>
        <v>2.5672999999999999</v>
      </c>
      <c r="L209" s="16">
        <f>INDEX(Lister!$A$17:$J$29,MATCH('Data tilvækstoversigt'!$C209,Lister!$A$17:$A$29,0),10)</f>
        <v>-2.8060999999999999E-2</v>
      </c>
    </row>
    <row r="210" spans="1:43" x14ac:dyDescent="0.3">
      <c r="A210" s="18" t="s">
        <v>1</v>
      </c>
      <c r="B210" s="19" t="s">
        <v>2</v>
      </c>
      <c r="C210" s="19">
        <v>1</v>
      </c>
      <c r="D210" s="19">
        <v>5</v>
      </c>
      <c r="E210" s="19">
        <v>10</v>
      </c>
      <c r="F210" s="19">
        <v>15</v>
      </c>
      <c r="G210" s="19">
        <v>20</v>
      </c>
      <c r="H210" s="19">
        <v>25</v>
      </c>
      <c r="I210" s="19">
        <v>30</v>
      </c>
      <c r="J210" s="19">
        <v>35</v>
      </c>
      <c r="K210" s="19">
        <v>40</v>
      </c>
      <c r="L210" s="19">
        <v>45</v>
      </c>
      <c r="M210" s="19">
        <v>50</v>
      </c>
      <c r="N210" s="19">
        <v>55</v>
      </c>
      <c r="O210" s="19">
        <v>60</v>
      </c>
      <c r="P210" s="19">
        <v>65</v>
      </c>
      <c r="Q210" s="19">
        <v>70</v>
      </c>
      <c r="R210" s="19">
        <v>75</v>
      </c>
      <c r="S210" s="19">
        <v>80</v>
      </c>
      <c r="T210" s="19">
        <v>85</v>
      </c>
      <c r="U210" s="19">
        <v>90</v>
      </c>
      <c r="V210" s="19">
        <v>95</v>
      </c>
      <c r="W210" s="19">
        <v>100</v>
      </c>
      <c r="X210" s="19">
        <v>105</v>
      </c>
      <c r="Y210" s="19">
        <v>110</v>
      </c>
      <c r="Z210" s="19">
        <v>115</v>
      </c>
      <c r="AA210" s="19">
        <v>120</v>
      </c>
      <c r="AB210" s="19">
        <v>125</v>
      </c>
      <c r="AC210" s="19">
        <v>130</v>
      </c>
      <c r="AD210" s="19">
        <v>135</v>
      </c>
      <c r="AE210" s="19">
        <v>140</v>
      </c>
      <c r="AF210" s="19">
        <v>145</v>
      </c>
      <c r="AG210" s="2">
        <v>150</v>
      </c>
      <c r="AH210" s="19">
        <v>155</v>
      </c>
      <c r="AI210" s="2">
        <v>160</v>
      </c>
      <c r="AJ210" s="19">
        <v>165</v>
      </c>
      <c r="AK210" s="2">
        <v>170</v>
      </c>
      <c r="AL210" s="19">
        <v>175</v>
      </c>
      <c r="AM210" s="2">
        <v>180</v>
      </c>
      <c r="AN210" s="19">
        <v>185</v>
      </c>
      <c r="AO210" s="2">
        <v>190</v>
      </c>
      <c r="AP210" s="19">
        <v>195</v>
      </c>
      <c r="AQ210" s="2">
        <v>200</v>
      </c>
    </row>
    <row r="211" spans="1:43" x14ac:dyDescent="0.3">
      <c r="A211" s="7" t="s">
        <v>19</v>
      </c>
      <c r="B211" s="8" t="s">
        <v>4</v>
      </c>
      <c r="C211" s="117">
        <f>C$2*$G211</f>
        <v>0</v>
      </c>
      <c r="D211" s="117">
        <f t="shared" ref="D211:F225" si="380">D$2*$G211</f>
        <v>0.13200000000000001</v>
      </c>
      <c r="E211" s="117">
        <f t="shared" si="380"/>
        <v>0.88000000000000012</v>
      </c>
      <c r="F211" s="117">
        <f t="shared" si="380"/>
        <v>2.2000000000000002</v>
      </c>
      <c r="G211">
        <v>4.4000000000000004</v>
      </c>
      <c r="H211">
        <v>6.2</v>
      </c>
      <c r="I211">
        <v>8.1</v>
      </c>
      <c r="J211">
        <v>10.199999999999999</v>
      </c>
      <c r="K211">
        <v>12.1</v>
      </c>
      <c r="L211">
        <v>13.7</v>
      </c>
      <c r="M211">
        <v>15.2</v>
      </c>
      <c r="N211">
        <v>16.5</v>
      </c>
      <c r="O211">
        <v>17.600000000000001</v>
      </c>
      <c r="P211">
        <v>18.600000000000001</v>
      </c>
      <c r="Q211">
        <v>19.5</v>
      </c>
      <c r="R211">
        <v>20.3</v>
      </c>
      <c r="S211">
        <v>21</v>
      </c>
      <c r="T211">
        <v>21.7</v>
      </c>
      <c r="U211">
        <v>22.3</v>
      </c>
      <c r="V211">
        <v>22.8</v>
      </c>
      <c r="W211">
        <v>23.3</v>
      </c>
      <c r="X211">
        <v>23.8</v>
      </c>
      <c r="Y211">
        <v>24.3</v>
      </c>
      <c r="Z211">
        <v>24.7</v>
      </c>
      <c r="AA211">
        <v>25.1</v>
      </c>
      <c r="AB211">
        <v>25.5</v>
      </c>
      <c r="AC211">
        <v>25.9</v>
      </c>
      <c r="AD211">
        <v>26.2</v>
      </c>
      <c r="AE211">
        <v>26.5</v>
      </c>
      <c r="AF211">
        <v>26.9</v>
      </c>
      <c r="AG211">
        <v>27.2</v>
      </c>
      <c r="AH211">
        <v>27.5</v>
      </c>
      <c r="AI211">
        <v>27.7</v>
      </c>
      <c r="AJ211">
        <v>28</v>
      </c>
      <c r="AK211">
        <v>28.2</v>
      </c>
      <c r="AL211">
        <v>28.5</v>
      </c>
      <c r="AM211">
        <v>28.7</v>
      </c>
      <c r="AN211">
        <v>28.9</v>
      </c>
      <c r="AO211">
        <v>29.1</v>
      </c>
      <c r="AP211">
        <v>29.3</v>
      </c>
      <c r="AQ211">
        <v>29.5</v>
      </c>
    </row>
    <row r="212" spans="1:43" x14ac:dyDescent="0.3">
      <c r="A212" s="10" t="s">
        <v>20</v>
      </c>
      <c r="B212" t="s">
        <v>6</v>
      </c>
      <c r="C212" s="118">
        <f t="shared" ref="C212:F235" si="381">C$2*$G212</f>
        <v>0</v>
      </c>
      <c r="D212" s="118">
        <f t="shared" si="380"/>
        <v>0.13200000000000001</v>
      </c>
      <c r="E212" s="118">
        <f t="shared" si="380"/>
        <v>0.88000000000000012</v>
      </c>
      <c r="F212" s="118">
        <f t="shared" si="380"/>
        <v>2.2000000000000002</v>
      </c>
      <c r="G212">
        <v>4.4000000000000004</v>
      </c>
      <c r="H212">
        <v>5.9</v>
      </c>
      <c r="I212">
        <v>7.4</v>
      </c>
      <c r="J212">
        <v>9.4</v>
      </c>
      <c r="K212">
        <v>11.6</v>
      </c>
      <c r="L212">
        <v>13.8</v>
      </c>
      <c r="M212">
        <v>16.2</v>
      </c>
      <c r="N212">
        <v>18.5</v>
      </c>
      <c r="O212">
        <v>20.7</v>
      </c>
      <c r="P212">
        <v>22.9</v>
      </c>
      <c r="Q212">
        <v>24.9</v>
      </c>
      <c r="R212">
        <v>26.9</v>
      </c>
      <c r="S212">
        <v>28.8</v>
      </c>
      <c r="T212">
        <v>30.7</v>
      </c>
      <c r="U212">
        <v>32.5</v>
      </c>
      <c r="V212">
        <v>34.200000000000003</v>
      </c>
      <c r="W212">
        <v>35.9</v>
      </c>
      <c r="X212">
        <v>37.6</v>
      </c>
      <c r="Y212">
        <v>39.200000000000003</v>
      </c>
      <c r="Z212">
        <v>40.9</v>
      </c>
      <c r="AA212">
        <v>42.5</v>
      </c>
      <c r="AB212">
        <v>44.2</v>
      </c>
      <c r="AC212">
        <v>45.9</v>
      </c>
      <c r="AD212">
        <v>47.6</v>
      </c>
      <c r="AE212">
        <v>49.3</v>
      </c>
      <c r="AF212">
        <v>51.1</v>
      </c>
      <c r="AG212">
        <v>52.8</v>
      </c>
      <c r="AH212">
        <v>54.6</v>
      </c>
      <c r="AI212">
        <v>56.4</v>
      </c>
      <c r="AJ212">
        <v>58.2</v>
      </c>
      <c r="AK212">
        <v>60</v>
      </c>
      <c r="AL212">
        <v>61.8</v>
      </c>
      <c r="AM212">
        <v>63.7</v>
      </c>
      <c r="AN212">
        <v>65.599999999999994</v>
      </c>
      <c r="AO212">
        <v>67.5</v>
      </c>
      <c r="AP212">
        <v>69.400000000000006</v>
      </c>
      <c r="AQ212">
        <v>71.3</v>
      </c>
    </row>
    <row r="213" spans="1:43" x14ac:dyDescent="0.3">
      <c r="A213" s="10" t="s">
        <v>21</v>
      </c>
      <c r="B213" t="s">
        <v>8</v>
      </c>
      <c r="C213" s="118">
        <f>G213</f>
        <v>4000</v>
      </c>
      <c r="D213" s="118">
        <f>G213</f>
        <v>4000</v>
      </c>
      <c r="E213" s="118">
        <f>G213</f>
        <v>4000</v>
      </c>
      <c r="F213" s="118">
        <f>G213</f>
        <v>4000</v>
      </c>
      <c r="G213">
        <v>4000</v>
      </c>
      <c r="H213">
        <v>3982</v>
      </c>
      <c r="I213">
        <v>3559</v>
      </c>
      <c r="J213">
        <v>2044</v>
      </c>
      <c r="K213">
        <v>1284</v>
      </c>
      <c r="L213">
        <v>865</v>
      </c>
      <c r="M213">
        <v>616</v>
      </c>
      <c r="N213">
        <v>456</v>
      </c>
      <c r="O213">
        <v>374</v>
      </c>
      <c r="P213">
        <v>316</v>
      </c>
      <c r="Q213">
        <v>274</v>
      </c>
      <c r="R213">
        <v>242</v>
      </c>
      <c r="S213">
        <v>217</v>
      </c>
      <c r="T213">
        <v>197</v>
      </c>
      <c r="U213">
        <v>181</v>
      </c>
      <c r="V213">
        <v>168</v>
      </c>
      <c r="W213">
        <v>157</v>
      </c>
      <c r="X213">
        <v>148</v>
      </c>
      <c r="Y213">
        <v>135</v>
      </c>
      <c r="Z213">
        <v>124</v>
      </c>
      <c r="AA213">
        <v>114</v>
      </c>
      <c r="AB213">
        <v>105</v>
      </c>
      <c r="AC213">
        <v>97</v>
      </c>
      <c r="AD213">
        <v>90</v>
      </c>
      <c r="AE213">
        <v>84</v>
      </c>
      <c r="AF213">
        <v>78</v>
      </c>
      <c r="AG213">
        <v>73</v>
      </c>
      <c r="AH213">
        <v>68</v>
      </c>
      <c r="AI213">
        <v>64</v>
      </c>
      <c r="AJ213">
        <v>60</v>
      </c>
      <c r="AK213">
        <v>56</v>
      </c>
      <c r="AL213">
        <v>53</v>
      </c>
      <c r="AM213">
        <v>50</v>
      </c>
      <c r="AN213">
        <v>47</v>
      </c>
      <c r="AO213">
        <v>44</v>
      </c>
      <c r="AP213">
        <v>42</v>
      </c>
      <c r="AQ213">
        <v>40</v>
      </c>
    </row>
    <row r="214" spans="1:43" x14ac:dyDescent="0.3">
      <c r="A214" s="10" t="s">
        <v>22</v>
      </c>
      <c r="B214" t="s">
        <v>31</v>
      </c>
      <c r="C214" s="118">
        <f t="shared" si="381"/>
        <v>0</v>
      </c>
      <c r="D214" s="118">
        <f t="shared" si="380"/>
        <v>0.17849999999999999</v>
      </c>
      <c r="E214" s="118">
        <f t="shared" si="380"/>
        <v>1.1900000000000002</v>
      </c>
      <c r="F214" s="118">
        <f t="shared" si="380"/>
        <v>2.9750000000000001</v>
      </c>
      <c r="G214">
        <v>5.95</v>
      </c>
      <c r="H214">
        <v>10.88</v>
      </c>
      <c r="I214">
        <v>15.19</v>
      </c>
      <c r="J214">
        <v>14.26</v>
      </c>
      <c r="K214">
        <v>13.55</v>
      </c>
      <c r="L214">
        <v>13.02</v>
      </c>
      <c r="M214">
        <v>12.62</v>
      </c>
      <c r="N214">
        <v>12.31</v>
      </c>
      <c r="O214">
        <v>12.63</v>
      </c>
      <c r="P214">
        <v>12.98</v>
      </c>
      <c r="Q214">
        <v>13.36</v>
      </c>
      <c r="R214">
        <v>13.75</v>
      </c>
      <c r="S214">
        <v>14.16</v>
      </c>
      <c r="T214">
        <v>14.59</v>
      </c>
      <c r="U214">
        <v>15.02</v>
      </c>
      <c r="V214">
        <v>15.46</v>
      </c>
      <c r="W214">
        <v>15.91</v>
      </c>
      <c r="X214">
        <v>16.36</v>
      </c>
      <c r="Y214">
        <v>16.309999999999999</v>
      </c>
      <c r="Z214">
        <v>16.260000000000002</v>
      </c>
      <c r="AA214">
        <v>16.22</v>
      </c>
      <c r="AB214">
        <v>16.18</v>
      </c>
      <c r="AC214">
        <v>16.14</v>
      </c>
      <c r="AD214">
        <v>16.11</v>
      </c>
      <c r="AE214">
        <v>16.079999999999998</v>
      </c>
      <c r="AF214">
        <v>16.05</v>
      </c>
      <c r="AG214">
        <v>16.02</v>
      </c>
      <c r="AH214">
        <v>16</v>
      </c>
      <c r="AI214">
        <v>15.97</v>
      </c>
      <c r="AJ214">
        <v>15.95</v>
      </c>
      <c r="AK214">
        <v>15.93</v>
      </c>
      <c r="AL214">
        <v>15.91</v>
      </c>
      <c r="AM214">
        <v>15.89</v>
      </c>
      <c r="AN214">
        <v>15.87</v>
      </c>
      <c r="AO214">
        <v>15.86</v>
      </c>
      <c r="AP214">
        <v>15.84</v>
      </c>
      <c r="AQ214">
        <v>15.83</v>
      </c>
    </row>
    <row r="215" spans="1:43" x14ac:dyDescent="0.3">
      <c r="A215" s="10" t="s">
        <v>23</v>
      </c>
      <c r="B215" t="s">
        <v>10</v>
      </c>
      <c r="C215" s="118">
        <f t="shared" si="381"/>
        <v>0</v>
      </c>
      <c r="D215" s="118">
        <f t="shared" si="380"/>
        <v>0.71099999999999997</v>
      </c>
      <c r="E215" s="118">
        <f t="shared" si="380"/>
        <v>4.74</v>
      </c>
      <c r="F215" s="118">
        <f t="shared" si="380"/>
        <v>11.85</v>
      </c>
      <c r="G215">
        <v>23.7</v>
      </c>
      <c r="H215">
        <v>52</v>
      </c>
      <c r="I215">
        <v>86.7</v>
      </c>
      <c r="J215">
        <v>96.1</v>
      </c>
      <c r="K215">
        <v>104.5</v>
      </c>
      <c r="L215">
        <v>112</v>
      </c>
      <c r="M215">
        <v>118.8</v>
      </c>
      <c r="N215">
        <v>125.1</v>
      </c>
      <c r="O215">
        <v>136.5</v>
      </c>
      <c r="P215">
        <v>148</v>
      </c>
      <c r="Q215">
        <v>159.5</v>
      </c>
      <c r="R215">
        <v>171.2</v>
      </c>
      <c r="S215">
        <v>182.9</v>
      </c>
      <c r="T215">
        <v>194.7</v>
      </c>
      <c r="U215">
        <v>206.6</v>
      </c>
      <c r="V215">
        <v>218.6</v>
      </c>
      <c r="W215">
        <v>230.7</v>
      </c>
      <c r="X215">
        <v>242.9</v>
      </c>
      <c r="Y215">
        <v>247.6</v>
      </c>
      <c r="Z215">
        <v>252.1</v>
      </c>
      <c r="AA215">
        <v>256.60000000000002</v>
      </c>
      <c r="AB215">
        <v>260.89999999999998</v>
      </c>
      <c r="AC215">
        <v>265.2</v>
      </c>
      <c r="AD215">
        <v>269.39999999999998</v>
      </c>
      <c r="AE215">
        <v>273.60000000000002</v>
      </c>
      <c r="AF215">
        <v>277.7</v>
      </c>
      <c r="AG215">
        <v>281.8</v>
      </c>
      <c r="AH215">
        <v>285.8</v>
      </c>
      <c r="AI215">
        <v>289.7</v>
      </c>
      <c r="AJ215">
        <v>293.5</v>
      </c>
      <c r="AK215">
        <v>297.39999999999998</v>
      </c>
      <c r="AL215">
        <v>301.10000000000002</v>
      </c>
      <c r="AM215">
        <v>304.89999999999998</v>
      </c>
      <c r="AN215">
        <v>308.7</v>
      </c>
      <c r="AO215">
        <v>312.5</v>
      </c>
      <c r="AP215">
        <v>316.3</v>
      </c>
      <c r="AQ215">
        <v>320.10000000000002</v>
      </c>
    </row>
    <row r="216" spans="1:43" x14ac:dyDescent="0.3">
      <c r="A216" s="10" t="s">
        <v>11</v>
      </c>
      <c r="B216" t="s">
        <v>6</v>
      </c>
      <c r="C216" s="118">
        <f t="shared" si="381"/>
        <v>0</v>
      </c>
      <c r="D216" s="118">
        <f t="shared" si="380"/>
        <v>0.11699999999999999</v>
      </c>
      <c r="E216" s="118">
        <f t="shared" si="380"/>
        <v>0.78</v>
      </c>
      <c r="F216" s="118">
        <f t="shared" si="380"/>
        <v>1.95</v>
      </c>
      <c r="G216">
        <v>3.9</v>
      </c>
      <c r="H216">
        <v>5.3</v>
      </c>
      <c r="I216">
        <v>6.6</v>
      </c>
      <c r="J216">
        <v>8.5</v>
      </c>
      <c r="K216">
        <v>10.4</v>
      </c>
      <c r="L216">
        <v>12.5</v>
      </c>
      <c r="M216">
        <v>14.5</v>
      </c>
      <c r="N216">
        <v>16.899999999999999</v>
      </c>
      <c r="O216">
        <v>19.100000000000001</v>
      </c>
      <c r="P216">
        <v>21.3</v>
      </c>
      <c r="Q216">
        <v>23.4</v>
      </c>
      <c r="R216">
        <v>25.6</v>
      </c>
      <c r="S216">
        <v>27.7</v>
      </c>
      <c r="T216">
        <v>29.8</v>
      </c>
      <c r="U216">
        <v>31.9</v>
      </c>
      <c r="V216">
        <v>33.9</v>
      </c>
      <c r="W216">
        <v>35.9</v>
      </c>
      <c r="X216">
        <v>37.6</v>
      </c>
      <c r="Y216">
        <v>39.200000000000003</v>
      </c>
      <c r="Z216">
        <v>40.9</v>
      </c>
      <c r="AA216">
        <v>42.5</v>
      </c>
      <c r="AB216">
        <v>44.2</v>
      </c>
      <c r="AC216">
        <v>45.9</v>
      </c>
      <c r="AD216">
        <v>47.6</v>
      </c>
      <c r="AE216">
        <v>49.3</v>
      </c>
      <c r="AF216">
        <v>51.1</v>
      </c>
      <c r="AG216">
        <v>52.8</v>
      </c>
      <c r="AH216">
        <v>54.6</v>
      </c>
      <c r="AI216">
        <v>56.4</v>
      </c>
      <c r="AJ216">
        <v>58.2</v>
      </c>
      <c r="AK216">
        <v>60</v>
      </c>
      <c r="AL216">
        <v>61.8</v>
      </c>
      <c r="AM216">
        <v>63.7</v>
      </c>
      <c r="AN216">
        <v>65.599999999999994</v>
      </c>
      <c r="AO216">
        <v>67.5</v>
      </c>
      <c r="AP216">
        <v>69.400000000000006</v>
      </c>
      <c r="AQ216">
        <v>71.3</v>
      </c>
    </row>
    <row r="217" spans="1:43" x14ac:dyDescent="0.3">
      <c r="A217" s="10" t="s">
        <v>12</v>
      </c>
      <c r="B217" t="s">
        <v>8</v>
      </c>
      <c r="C217" s="118">
        <v>0</v>
      </c>
      <c r="D217" s="118">
        <v>0</v>
      </c>
      <c r="E217" s="118">
        <v>0</v>
      </c>
      <c r="F217" s="118">
        <v>0</v>
      </c>
      <c r="G217">
        <v>0</v>
      </c>
      <c r="H217">
        <v>397</v>
      </c>
      <c r="I217">
        <v>1502</v>
      </c>
      <c r="J217">
        <v>754</v>
      </c>
      <c r="K217">
        <v>415</v>
      </c>
      <c r="L217">
        <v>248</v>
      </c>
      <c r="M217">
        <v>158</v>
      </c>
      <c r="N217">
        <v>81</v>
      </c>
      <c r="O217">
        <v>57</v>
      </c>
      <c r="P217">
        <v>42</v>
      </c>
      <c r="Q217">
        <v>31</v>
      </c>
      <c r="R217">
        <v>24</v>
      </c>
      <c r="S217">
        <v>19</v>
      </c>
      <c r="T217">
        <v>16</v>
      </c>
      <c r="U217">
        <v>13</v>
      </c>
      <c r="V217">
        <v>11</v>
      </c>
      <c r="W217">
        <v>9</v>
      </c>
      <c r="X217">
        <v>12</v>
      </c>
      <c r="Y217">
        <v>11</v>
      </c>
      <c r="Z217">
        <v>10</v>
      </c>
      <c r="AA217">
        <v>9</v>
      </c>
      <c r="AB217">
        <v>8</v>
      </c>
      <c r="AC217">
        <v>7</v>
      </c>
      <c r="AD217">
        <v>6</v>
      </c>
      <c r="AE217">
        <v>6</v>
      </c>
      <c r="AF217">
        <v>5</v>
      </c>
      <c r="AG217">
        <v>5</v>
      </c>
      <c r="AH217">
        <v>4</v>
      </c>
      <c r="AI217">
        <v>4</v>
      </c>
      <c r="AJ217">
        <v>4</v>
      </c>
      <c r="AK217">
        <v>3</v>
      </c>
      <c r="AL217">
        <v>3</v>
      </c>
      <c r="AM217">
        <v>3</v>
      </c>
      <c r="AN217">
        <v>3</v>
      </c>
      <c r="AO217">
        <v>2</v>
      </c>
      <c r="AP217">
        <v>2</v>
      </c>
      <c r="AQ217">
        <v>2</v>
      </c>
    </row>
    <row r="218" spans="1:43" x14ac:dyDescent="0.3">
      <c r="A218" s="10" t="s">
        <v>24</v>
      </c>
      <c r="B218" t="s">
        <v>31</v>
      </c>
      <c r="C218" s="118">
        <f t="shared" si="381"/>
        <v>0</v>
      </c>
      <c r="D218" s="118">
        <f t="shared" si="380"/>
        <v>0</v>
      </c>
      <c r="E218" s="118">
        <f t="shared" si="380"/>
        <v>0</v>
      </c>
      <c r="F218" s="118">
        <f t="shared" si="380"/>
        <v>0</v>
      </c>
      <c r="G218">
        <v>0</v>
      </c>
      <c r="H218">
        <v>0.88</v>
      </c>
      <c r="I218">
        <v>5.19</v>
      </c>
      <c r="J218">
        <v>4.26</v>
      </c>
      <c r="K218">
        <v>3.55</v>
      </c>
      <c r="L218">
        <v>3.02</v>
      </c>
      <c r="M218">
        <v>2.62</v>
      </c>
      <c r="N218">
        <v>1.81</v>
      </c>
      <c r="O218">
        <v>1.63</v>
      </c>
      <c r="P218">
        <v>1.48</v>
      </c>
      <c r="Q218">
        <v>1.36</v>
      </c>
      <c r="R218">
        <v>1.25</v>
      </c>
      <c r="S218">
        <v>1.1599999999999999</v>
      </c>
      <c r="T218">
        <v>1.0900000000000001</v>
      </c>
      <c r="U218">
        <v>1.02</v>
      </c>
      <c r="V218">
        <v>0.96</v>
      </c>
      <c r="W218">
        <v>0.91</v>
      </c>
      <c r="X218">
        <v>1.36</v>
      </c>
      <c r="Y218">
        <v>1.31</v>
      </c>
      <c r="Z218">
        <v>1.26</v>
      </c>
      <c r="AA218">
        <v>1.22</v>
      </c>
      <c r="AB218">
        <v>1.18</v>
      </c>
      <c r="AC218">
        <v>1.1399999999999999</v>
      </c>
      <c r="AD218">
        <v>1.1100000000000001</v>
      </c>
      <c r="AE218">
        <v>1.08</v>
      </c>
      <c r="AF218">
        <v>1.05</v>
      </c>
      <c r="AG218">
        <v>1.02</v>
      </c>
      <c r="AH218">
        <v>1</v>
      </c>
      <c r="AI218">
        <v>0.97</v>
      </c>
      <c r="AJ218">
        <v>0.95</v>
      </c>
      <c r="AK218">
        <v>0.93</v>
      </c>
      <c r="AL218">
        <v>0.91</v>
      </c>
      <c r="AM218">
        <v>0.89</v>
      </c>
      <c r="AN218">
        <v>0.87</v>
      </c>
      <c r="AO218">
        <v>0.86</v>
      </c>
      <c r="AP218">
        <v>0.84</v>
      </c>
      <c r="AQ218">
        <v>0.83</v>
      </c>
    </row>
    <row r="219" spans="1:43" x14ac:dyDescent="0.3">
      <c r="A219" s="10" t="s">
        <v>25</v>
      </c>
      <c r="B219" t="s">
        <v>10</v>
      </c>
      <c r="C219" s="118">
        <f t="shared" si="381"/>
        <v>0</v>
      </c>
      <c r="D219" s="118">
        <f t="shared" si="380"/>
        <v>0</v>
      </c>
      <c r="E219" s="118">
        <f t="shared" si="380"/>
        <v>0</v>
      </c>
      <c r="F219" s="118">
        <f t="shared" si="380"/>
        <v>0</v>
      </c>
      <c r="G219">
        <v>0</v>
      </c>
      <c r="H219">
        <v>4.0999999999999996</v>
      </c>
      <c r="I219">
        <v>28.4</v>
      </c>
      <c r="J219">
        <v>27.5</v>
      </c>
      <c r="K219">
        <v>26.2</v>
      </c>
      <c r="L219">
        <v>24.9</v>
      </c>
      <c r="M219">
        <v>23.6</v>
      </c>
      <c r="N219">
        <v>17.8</v>
      </c>
      <c r="O219">
        <v>17</v>
      </c>
      <c r="P219">
        <v>16.399999999999999</v>
      </c>
      <c r="Q219">
        <v>15.8</v>
      </c>
      <c r="R219">
        <v>15.3</v>
      </c>
      <c r="S219">
        <v>14.8</v>
      </c>
      <c r="T219">
        <v>14.4</v>
      </c>
      <c r="U219">
        <v>14</v>
      </c>
      <c r="V219">
        <v>13.6</v>
      </c>
      <c r="W219">
        <v>13.2</v>
      </c>
      <c r="X219">
        <v>20.2</v>
      </c>
      <c r="Y219">
        <v>19.899999999999999</v>
      </c>
      <c r="Z219">
        <v>19.5</v>
      </c>
      <c r="AA219">
        <v>19.3</v>
      </c>
      <c r="AB219">
        <v>19</v>
      </c>
      <c r="AC219">
        <v>18.8</v>
      </c>
      <c r="AD219">
        <v>18.5</v>
      </c>
      <c r="AE219">
        <v>18.3</v>
      </c>
      <c r="AF219">
        <v>18.100000000000001</v>
      </c>
      <c r="AG219">
        <v>18</v>
      </c>
      <c r="AH219">
        <v>17.8</v>
      </c>
      <c r="AI219">
        <v>17.600000000000001</v>
      </c>
      <c r="AJ219">
        <v>17.5</v>
      </c>
      <c r="AK219">
        <v>17.3</v>
      </c>
      <c r="AL219">
        <v>17.2</v>
      </c>
      <c r="AM219">
        <v>17.100000000000001</v>
      </c>
      <c r="AN219">
        <v>17</v>
      </c>
      <c r="AO219">
        <v>16.899999999999999</v>
      </c>
      <c r="AP219">
        <v>16.8</v>
      </c>
      <c r="AQ219">
        <v>16.7</v>
      </c>
    </row>
    <row r="220" spans="1:43" x14ac:dyDescent="0.3">
      <c r="A220" s="10" t="s">
        <v>26</v>
      </c>
      <c r="B220" t="s">
        <v>32</v>
      </c>
      <c r="C220" s="118"/>
      <c r="D220" s="118"/>
      <c r="E220" s="118"/>
      <c r="F220" s="118"/>
      <c r="G220" t="s">
        <v>35</v>
      </c>
      <c r="H220">
        <v>85.8</v>
      </c>
      <c r="I220">
        <v>33.6</v>
      </c>
      <c r="J220">
        <v>37.700000000000003</v>
      </c>
      <c r="K220">
        <v>42.8</v>
      </c>
      <c r="L220">
        <v>48.6</v>
      </c>
      <c r="M220">
        <v>54.9</v>
      </c>
      <c r="N220">
        <v>70</v>
      </c>
      <c r="O220">
        <v>77.8</v>
      </c>
      <c r="P220">
        <v>85.8</v>
      </c>
      <c r="Q220">
        <v>93.7</v>
      </c>
      <c r="R220">
        <v>101.8</v>
      </c>
      <c r="S220">
        <v>109.9</v>
      </c>
      <c r="T220">
        <v>118.1</v>
      </c>
      <c r="U220">
        <v>126.3</v>
      </c>
      <c r="V220">
        <v>134.69999999999999</v>
      </c>
      <c r="W220">
        <v>143.1</v>
      </c>
      <c r="X220">
        <v>119.8</v>
      </c>
      <c r="Y220">
        <v>125.2</v>
      </c>
      <c r="Z220">
        <v>130.6</v>
      </c>
      <c r="AA220">
        <v>136.1</v>
      </c>
      <c r="AB220">
        <v>141.6</v>
      </c>
      <c r="AC220">
        <v>147.30000000000001</v>
      </c>
      <c r="AD220">
        <v>153</v>
      </c>
      <c r="AE220">
        <v>158.80000000000001</v>
      </c>
      <c r="AF220">
        <v>164.6</v>
      </c>
      <c r="AG220">
        <v>170.5</v>
      </c>
      <c r="AH220">
        <v>176.6</v>
      </c>
      <c r="AI220">
        <v>182.7</v>
      </c>
      <c r="AJ220">
        <v>189</v>
      </c>
      <c r="AK220">
        <v>195.4</v>
      </c>
      <c r="AL220">
        <v>201.8</v>
      </c>
      <c r="AM220">
        <v>208.4</v>
      </c>
      <c r="AN220">
        <v>215</v>
      </c>
      <c r="AO220">
        <v>221.7</v>
      </c>
      <c r="AP220">
        <v>228.5</v>
      </c>
      <c r="AQ220">
        <v>235.3</v>
      </c>
    </row>
    <row r="221" spans="1:43" x14ac:dyDescent="0.3">
      <c r="A221" s="10" t="s">
        <v>3</v>
      </c>
      <c r="B221" t="s">
        <v>4</v>
      </c>
      <c r="C221" s="118">
        <f t="shared" si="381"/>
        <v>0</v>
      </c>
      <c r="D221" s="118">
        <f t="shared" si="380"/>
        <v>0.13200000000000001</v>
      </c>
      <c r="E221" s="118">
        <f t="shared" si="380"/>
        <v>0.88000000000000012</v>
      </c>
      <c r="F221" s="118">
        <f t="shared" si="380"/>
        <v>2.2000000000000002</v>
      </c>
      <c r="G221">
        <v>4.4000000000000004</v>
      </c>
      <c r="H221">
        <v>6.2</v>
      </c>
      <c r="I221">
        <v>8.3000000000000007</v>
      </c>
      <c r="J221">
        <v>10.4</v>
      </c>
      <c r="K221">
        <v>12.3</v>
      </c>
      <c r="L221">
        <v>13.9</v>
      </c>
      <c r="M221">
        <v>15.4</v>
      </c>
      <c r="N221">
        <v>16.600000000000001</v>
      </c>
      <c r="O221">
        <v>17.7</v>
      </c>
      <c r="P221">
        <v>18.7</v>
      </c>
      <c r="Q221">
        <v>19.5</v>
      </c>
      <c r="R221">
        <v>20.3</v>
      </c>
      <c r="S221">
        <v>21</v>
      </c>
      <c r="T221">
        <v>21.7</v>
      </c>
      <c r="U221">
        <v>22.3</v>
      </c>
      <c r="V221">
        <v>22.8</v>
      </c>
      <c r="W221">
        <v>23.3</v>
      </c>
      <c r="X221">
        <v>23.8</v>
      </c>
      <c r="Y221">
        <v>24.3</v>
      </c>
      <c r="Z221">
        <v>24.7</v>
      </c>
      <c r="AA221">
        <v>25.1</v>
      </c>
      <c r="AB221">
        <v>25.5</v>
      </c>
      <c r="AC221">
        <v>25.9</v>
      </c>
      <c r="AD221">
        <v>26.2</v>
      </c>
      <c r="AE221">
        <v>26.5</v>
      </c>
      <c r="AF221">
        <v>26.9</v>
      </c>
      <c r="AG221">
        <v>27.2</v>
      </c>
      <c r="AH221">
        <v>27.5</v>
      </c>
      <c r="AI221">
        <v>27.7</v>
      </c>
      <c r="AJ221">
        <v>28</v>
      </c>
      <c r="AK221">
        <v>28.2</v>
      </c>
      <c r="AL221">
        <v>28.5</v>
      </c>
      <c r="AM221">
        <v>28.7</v>
      </c>
      <c r="AN221">
        <v>28.9</v>
      </c>
      <c r="AO221">
        <v>29.1</v>
      </c>
      <c r="AP221">
        <v>29.3</v>
      </c>
      <c r="AQ221">
        <v>29.5</v>
      </c>
    </row>
    <row r="222" spans="1:43" x14ac:dyDescent="0.3">
      <c r="A222" s="10" t="s">
        <v>5</v>
      </c>
      <c r="B222" t="s">
        <v>6</v>
      </c>
      <c r="C222" s="118">
        <f t="shared" si="381"/>
        <v>0</v>
      </c>
      <c r="D222" s="118">
        <f t="shared" si="380"/>
        <v>0.13200000000000001</v>
      </c>
      <c r="E222" s="118">
        <f t="shared" si="380"/>
        <v>0.88000000000000012</v>
      </c>
      <c r="F222" s="118">
        <f t="shared" si="380"/>
        <v>2.2000000000000002</v>
      </c>
      <c r="G222">
        <v>4.4000000000000004</v>
      </c>
      <c r="H222">
        <v>6</v>
      </c>
      <c r="I222">
        <v>7.9</v>
      </c>
      <c r="J222">
        <v>9.9</v>
      </c>
      <c r="K222">
        <v>12.1</v>
      </c>
      <c r="L222">
        <v>14.4</v>
      </c>
      <c r="M222">
        <v>16.7</v>
      </c>
      <c r="N222">
        <v>18.899999999999999</v>
      </c>
      <c r="O222">
        <v>21</v>
      </c>
      <c r="P222">
        <v>23.1</v>
      </c>
      <c r="Q222">
        <v>25.1</v>
      </c>
      <c r="R222">
        <v>27.1</v>
      </c>
      <c r="S222">
        <v>28.9</v>
      </c>
      <c r="T222">
        <v>30.8</v>
      </c>
      <c r="U222">
        <v>32.6</v>
      </c>
      <c r="V222">
        <v>34.299999999999997</v>
      </c>
      <c r="W222">
        <v>35.9</v>
      </c>
      <c r="X222">
        <v>37.6</v>
      </c>
      <c r="Y222">
        <v>39.200000000000003</v>
      </c>
      <c r="Z222">
        <v>40.9</v>
      </c>
      <c r="AA222">
        <v>42.5</v>
      </c>
      <c r="AB222">
        <v>44.2</v>
      </c>
      <c r="AC222">
        <v>45.9</v>
      </c>
      <c r="AD222">
        <v>47.6</v>
      </c>
      <c r="AE222">
        <v>49.3</v>
      </c>
      <c r="AF222">
        <v>51.1</v>
      </c>
      <c r="AG222">
        <v>52.8</v>
      </c>
      <c r="AH222">
        <v>54.6</v>
      </c>
      <c r="AI222">
        <v>56.4</v>
      </c>
      <c r="AJ222">
        <v>58.2</v>
      </c>
      <c r="AK222">
        <v>60</v>
      </c>
      <c r="AL222">
        <v>61.8</v>
      </c>
      <c r="AM222">
        <v>63.7</v>
      </c>
      <c r="AN222">
        <v>65.599999999999994</v>
      </c>
      <c r="AO222">
        <v>67.5</v>
      </c>
      <c r="AP222">
        <v>69.400000000000006</v>
      </c>
      <c r="AQ222">
        <v>71.3</v>
      </c>
    </row>
    <row r="223" spans="1:43" x14ac:dyDescent="0.3">
      <c r="A223" s="10" t="s">
        <v>7</v>
      </c>
      <c r="B223" t="s">
        <v>8</v>
      </c>
      <c r="C223" s="118">
        <f>G223</f>
        <v>4000</v>
      </c>
      <c r="D223" s="118">
        <f>G223</f>
        <v>4000</v>
      </c>
      <c r="E223" s="118">
        <f>G223</f>
        <v>4000</v>
      </c>
      <c r="F223" s="118">
        <f>G223</f>
        <v>4000</v>
      </c>
      <c r="G223">
        <v>4000</v>
      </c>
      <c r="H223">
        <v>3585</v>
      </c>
      <c r="I223">
        <v>2057</v>
      </c>
      <c r="J223">
        <v>1291</v>
      </c>
      <c r="K223">
        <v>869</v>
      </c>
      <c r="L223">
        <v>618</v>
      </c>
      <c r="M223">
        <v>458</v>
      </c>
      <c r="N223">
        <v>375</v>
      </c>
      <c r="O223">
        <v>317</v>
      </c>
      <c r="P223">
        <v>275</v>
      </c>
      <c r="Q223">
        <v>242</v>
      </c>
      <c r="R223">
        <v>217</v>
      </c>
      <c r="S223">
        <v>198</v>
      </c>
      <c r="T223">
        <v>181</v>
      </c>
      <c r="U223">
        <v>168</v>
      </c>
      <c r="V223">
        <v>157</v>
      </c>
      <c r="W223">
        <v>148</v>
      </c>
      <c r="X223">
        <v>135</v>
      </c>
      <c r="Y223">
        <v>124</v>
      </c>
      <c r="Z223">
        <v>114</v>
      </c>
      <c r="AA223">
        <v>106</v>
      </c>
      <c r="AB223">
        <v>98</v>
      </c>
      <c r="AC223">
        <v>91</v>
      </c>
      <c r="AD223">
        <v>84</v>
      </c>
      <c r="AE223">
        <v>78</v>
      </c>
      <c r="AF223">
        <v>73</v>
      </c>
      <c r="AG223">
        <v>68</v>
      </c>
      <c r="AH223">
        <v>64</v>
      </c>
      <c r="AI223">
        <v>60</v>
      </c>
      <c r="AJ223">
        <v>56</v>
      </c>
      <c r="AK223">
        <v>53</v>
      </c>
      <c r="AL223">
        <v>50</v>
      </c>
      <c r="AM223">
        <v>47</v>
      </c>
      <c r="AN223">
        <v>44</v>
      </c>
      <c r="AO223">
        <v>42</v>
      </c>
      <c r="AP223">
        <v>40</v>
      </c>
      <c r="AQ223">
        <v>38</v>
      </c>
    </row>
    <row r="224" spans="1:43" x14ac:dyDescent="0.3">
      <c r="A224" s="10" t="s">
        <v>27</v>
      </c>
      <c r="B224" t="s">
        <v>31</v>
      </c>
      <c r="C224" s="118">
        <f t="shared" si="381"/>
        <v>0</v>
      </c>
      <c r="D224" s="118">
        <f t="shared" si="380"/>
        <v>0.17849999999999999</v>
      </c>
      <c r="E224" s="118">
        <f t="shared" si="380"/>
        <v>1.1900000000000002</v>
      </c>
      <c r="F224" s="118">
        <f t="shared" si="380"/>
        <v>2.9750000000000001</v>
      </c>
      <c r="G224">
        <v>5.95</v>
      </c>
      <c r="H224">
        <v>10</v>
      </c>
      <c r="I224">
        <v>10</v>
      </c>
      <c r="J224">
        <v>10</v>
      </c>
      <c r="K224">
        <v>10</v>
      </c>
      <c r="L224">
        <v>10</v>
      </c>
      <c r="M224">
        <v>10</v>
      </c>
      <c r="N224">
        <v>10.5</v>
      </c>
      <c r="O224">
        <v>11</v>
      </c>
      <c r="P224">
        <v>11.5</v>
      </c>
      <c r="Q224">
        <v>12</v>
      </c>
      <c r="R224">
        <v>12.5</v>
      </c>
      <c r="S224">
        <v>13</v>
      </c>
      <c r="T224">
        <v>13.5</v>
      </c>
      <c r="U224">
        <v>14</v>
      </c>
      <c r="V224">
        <v>14.5</v>
      </c>
      <c r="W224">
        <v>15</v>
      </c>
      <c r="X224">
        <v>15</v>
      </c>
      <c r="Y224">
        <v>15</v>
      </c>
      <c r="Z224">
        <v>15</v>
      </c>
      <c r="AA224">
        <v>15</v>
      </c>
      <c r="AB224">
        <v>15</v>
      </c>
      <c r="AC224">
        <v>15</v>
      </c>
      <c r="AD224">
        <v>15</v>
      </c>
      <c r="AE224">
        <v>15</v>
      </c>
      <c r="AF224">
        <v>15</v>
      </c>
      <c r="AG224">
        <v>15</v>
      </c>
      <c r="AH224">
        <v>15</v>
      </c>
      <c r="AI224">
        <v>15</v>
      </c>
      <c r="AJ224">
        <v>15</v>
      </c>
      <c r="AK224">
        <v>15</v>
      </c>
      <c r="AL224">
        <v>15</v>
      </c>
      <c r="AM224">
        <v>15</v>
      </c>
      <c r="AN224">
        <v>15</v>
      </c>
      <c r="AO224">
        <v>15</v>
      </c>
      <c r="AP224">
        <v>15</v>
      </c>
      <c r="AQ224">
        <v>15</v>
      </c>
    </row>
    <row r="225" spans="1:43" x14ac:dyDescent="0.3">
      <c r="A225" s="10" t="s">
        <v>9</v>
      </c>
      <c r="B225" t="s">
        <v>10</v>
      </c>
      <c r="C225" s="118">
        <f t="shared" si="381"/>
        <v>0</v>
      </c>
      <c r="D225" s="118">
        <f t="shared" si="380"/>
        <v>0.71099999999999997</v>
      </c>
      <c r="E225" s="118">
        <f t="shared" si="380"/>
        <v>4.74</v>
      </c>
      <c r="F225" s="118">
        <f t="shared" si="380"/>
        <v>11.85</v>
      </c>
      <c r="G225">
        <v>23.7</v>
      </c>
      <c r="H225">
        <v>47.9</v>
      </c>
      <c r="I225">
        <v>58.3</v>
      </c>
      <c r="J225">
        <v>68.599999999999994</v>
      </c>
      <c r="K225">
        <v>78.2</v>
      </c>
      <c r="L225">
        <v>87.1</v>
      </c>
      <c r="M225">
        <v>95.2</v>
      </c>
      <c r="N225">
        <v>107.3</v>
      </c>
      <c r="O225">
        <v>119.5</v>
      </c>
      <c r="P225">
        <v>131.6</v>
      </c>
      <c r="Q225">
        <v>143.69999999999999</v>
      </c>
      <c r="R225">
        <v>155.9</v>
      </c>
      <c r="S225">
        <v>168.1</v>
      </c>
      <c r="T225">
        <v>180.3</v>
      </c>
      <c r="U225">
        <v>192.6</v>
      </c>
      <c r="V225">
        <v>205</v>
      </c>
      <c r="W225">
        <v>217.5</v>
      </c>
      <c r="X225">
        <v>222.7</v>
      </c>
      <c r="Y225">
        <v>227.7</v>
      </c>
      <c r="Z225">
        <v>232.6</v>
      </c>
      <c r="AA225">
        <v>237.3</v>
      </c>
      <c r="AB225">
        <v>241.9</v>
      </c>
      <c r="AC225">
        <v>246.4</v>
      </c>
      <c r="AD225">
        <v>250.9</v>
      </c>
      <c r="AE225">
        <v>255.3</v>
      </c>
      <c r="AF225">
        <v>259.60000000000002</v>
      </c>
      <c r="AG225">
        <v>263.8</v>
      </c>
      <c r="AH225">
        <v>268</v>
      </c>
      <c r="AI225">
        <v>272.10000000000002</v>
      </c>
      <c r="AJ225">
        <v>276.10000000000002</v>
      </c>
      <c r="AK225">
        <v>280</v>
      </c>
      <c r="AL225">
        <v>283.89999999999998</v>
      </c>
      <c r="AM225">
        <v>287.8</v>
      </c>
      <c r="AN225">
        <v>291.7</v>
      </c>
      <c r="AO225">
        <v>295.60000000000002</v>
      </c>
      <c r="AP225">
        <v>299.5</v>
      </c>
      <c r="AQ225">
        <v>303.39999999999998</v>
      </c>
    </row>
    <row r="226" spans="1:43" x14ac:dyDescent="0.3">
      <c r="A226" s="10" t="s">
        <v>28</v>
      </c>
      <c r="B226" t="s">
        <v>32</v>
      </c>
      <c r="C226" s="118"/>
      <c r="D226" s="118"/>
      <c r="E226" s="118"/>
      <c r="F226" s="118"/>
      <c r="G226">
        <v>36.1</v>
      </c>
      <c r="H226">
        <v>26.9</v>
      </c>
      <c r="I226">
        <v>26.4</v>
      </c>
      <c r="J226">
        <v>26.8</v>
      </c>
      <c r="K226">
        <v>27.7</v>
      </c>
      <c r="L226">
        <v>28.9</v>
      </c>
      <c r="M226">
        <v>30.4</v>
      </c>
      <c r="N226">
        <v>31.1</v>
      </c>
      <c r="O226">
        <v>31.7</v>
      </c>
      <c r="P226">
        <v>32.299999999999997</v>
      </c>
      <c r="Q226">
        <v>32.9</v>
      </c>
      <c r="R226">
        <v>33.4</v>
      </c>
      <c r="S226">
        <v>33.799999999999997</v>
      </c>
      <c r="T226">
        <v>34.200000000000003</v>
      </c>
      <c r="U226">
        <v>34.6</v>
      </c>
      <c r="V226">
        <v>34.9</v>
      </c>
      <c r="W226">
        <v>35.200000000000003</v>
      </c>
      <c r="X226">
        <v>36.1</v>
      </c>
      <c r="Y226">
        <v>37</v>
      </c>
      <c r="Z226">
        <v>37.9</v>
      </c>
      <c r="AA226">
        <v>38.799999999999997</v>
      </c>
      <c r="AB226">
        <v>39.700000000000003</v>
      </c>
      <c r="AC226">
        <v>40.6</v>
      </c>
      <c r="AD226">
        <v>41.6</v>
      </c>
      <c r="AE226">
        <v>42.5</v>
      </c>
      <c r="AF226">
        <v>43.5</v>
      </c>
      <c r="AG226">
        <v>44.5</v>
      </c>
      <c r="AH226">
        <v>45.5</v>
      </c>
      <c r="AI226">
        <v>46.5</v>
      </c>
      <c r="AJ226">
        <v>47.6</v>
      </c>
      <c r="AK226">
        <v>48.6</v>
      </c>
      <c r="AL226">
        <v>49.7</v>
      </c>
      <c r="AM226">
        <v>50.8</v>
      </c>
      <c r="AN226">
        <v>51.9</v>
      </c>
      <c r="AO226">
        <v>53</v>
      </c>
      <c r="AP226">
        <v>54.1</v>
      </c>
      <c r="AQ226">
        <v>55.2</v>
      </c>
    </row>
    <row r="227" spans="1:43" x14ac:dyDescent="0.3">
      <c r="A227" s="10" t="s">
        <v>29</v>
      </c>
      <c r="B227" t="s">
        <v>33</v>
      </c>
      <c r="C227" s="118">
        <f t="shared" si="381"/>
        <v>0</v>
      </c>
      <c r="D227" s="118">
        <f t="shared" si="381"/>
        <v>6.6E-3</v>
      </c>
      <c r="E227" s="118">
        <f t="shared" si="381"/>
        <v>4.4000000000000004E-2</v>
      </c>
      <c r="F227" s="118">
        <f t="shared" si="381"/>
        <v>0.11</v>
      </c>
      <c r="G227">
        <v>0.22</v>
      </c>
      <c r="H227">
        <v>0.25</v>
      </c>
      <c r="I227">
        <v>0.27</v>
      </c>
      <c r="J227">
        <v>0.28000000000000003</v>
      </c>
      <c r="K227">
        <v>0.28999999999999998</v>
      </c>
      <c r="L227">
        <v>0.28999999999999998</v>
      </c>
      <c r="M227">
        <v>0.28999999999999998</v>
      </c>
      <c r="N227">
        <v>0.28000000000000003</v>
      </c>
      <c r="O227">
        <v>0.27</v>
      </c>
      <c r="P227">
        <v>0.27</v>
      </c>
      <c r="Q227">
        <v>0.26</v>
      </c>
      <c r="R227">
        <v>0.25</v>
      </c>
      <c r="S227">
        <v>0.25</v>
      </c>
      <c r="T227">
        <v>0.24</v>
      </c>
      <c r="U227">
        <v>0.23</v>
      </c>
      <c r="V227">
        <v>0.23</v>
      </c>
      <c r="W227">
        <v>0.22</v>
      </c>
      <c r="X227">
        <v>0.21</v>
      </c>
      <c r="Y227">
        <v>0.21</v>
      </c>
      <c r="Z227">
        <v>0.2</v>
      </c>
      <c r="AA227">
        <v>0.2</v>
      </c>
      <c r="AB227">
        <v>0.19</v>
      </c>
      <c r="AC227">
        <v>0.19</v>
      </c>
      <c r="AD227">
        <v>0.18</v>
      </c>
      <c r="AE227">
        <v>0.18</v>
      </c>
      <c r="AF227">
        <v>0.18</v>
      </c>
      <c r="AG227">
        <v>0.17</v>
      </c>
      <c r="AH227">
        <v>0.17</v>
      </c>
      <c r="AI227">
        <v>0.16</v>
      </c>
      <c r="AJ227">
        <v>0.16</v>
      </c>
      <c r="AK227">
        <v>0.16</v>
      </c>
      <c r="AL227">
        <v>0.15</v>
      </c>
      <c r="AM227">
        <v>0.15</v>
      </c>
      <c r="AN227">
        <v>0.15</v>
      </c>
      <c r="AO227">
        <v>0.15</v>
      </c>
      <c r="AP227">
        <v>0.14000000000000001</v>
      </c>
      <c r="AQ227">
        <v>0.14000000000000001</v>
      </c>
    </row>
    <row r="228" spans="1:43" x14ac:dyDescent="0.3">
      <c r="A228" s="10" t="s">
        <v>30</v>
      </c>
      <c r="B228" t="s">
        <v>34</v>
      </c>
      <c r="C228" s="118">
        <f t="shared" si="381"/>
        <v>0</v>
      </c>
      <c r="D228" s="118">
        <f t="shared" si="381"/>
        <v>3.5699999999999996E-2</v>
      </c>
      <c r="E228" s="118">
        <f t="shared" si="381"/>
        <v>0.23799999999999999</v>
      </c>
      <c r="F228" s="118">
        <f t="shared" si="381"/>
        <v>0.59499999999999997</v>
      </c>
      <c r="G228">
        <v>1.19</v>
      </c>
      <c r="H228">
        <v>2.08</v>
      </c>
      <c r="I228">
        <v>3.02</v>
      </c>
      <c r="J228">
        <v>3.67</v>
      </c>
      <c r="K228">
        <v>4.1100000000000003</v>
      </c>
      <c r="L228">
        <v>4.4000000000000004</v>
      </c>
      <c r="M228">
        <v>4.5999999999999996</v>
      </c>
      <c r="N228">
        <v>4.72</v>
      </c>
      <c r="O228">
        <v>4.82</v>
      </c>
      <c r="P228">
        <v>4.88</v>
      </c>
      <c r="Q228">
        <v>4.93</v>
      </c>
      <c r="R228">
        <v>4.97</v>
      </c>
      <c r="S228">
        <v>5</v>
      </c>
      <c r="T228">
        <v>5.0199999999999996</v>
      </c>
      <c r="U228">
        <v>5.03</v>
      </c>
      <c r="V228">
        <v>5.04</v>
      </c>
      <c r="W228">
        <v>5.04</v>
      </c>
      <c r="X228">
        <v>5.05</v>
      </c>
      <c r="Y228">
        <v>5.04</v>
      </c>
      <c r="Z228">
        <v>5.04</v>
      </c>
      <c r="AA228">
        <v>5.03</v>
      </c>
      <c r="AB228">
        <v>5.01</v>
      </c>
      <c r="AC228">
        <v>5</v>
      </c>
      <c r="AD228">
        <v>4.9800000000000004</v>
      </c>
      <c r="AE228">
        <v>4.97</v>
      </c>
      <c r="AF228">
        <v>4.95</v>
      </c>
      <c r="AG228">
        <v>4.9400000000000004</v>
      </c>
      <c r="AH228">
        <v>4.92</v>
      </c>
      <c r="AI228">
        <v>4.9000000000000004</v>
      </c>
      <c r="AJ228">
        <v>4.88</v>
      </c>
      <c r="AK228">
        <v>4.8600000000000003</v>
      </c>
      <c r="AL228">
        <v>4.84</v>
      </c>
      <c r="AM228">
        <v>4.83</v>
      </c>
      <c r="AN228">
        <v>4.8099999999999996</v>
      </c>
      <c r="AO228">
        <v>4.79</v>
      </c>
      <c r="AP228">
        <v>4.78</v>
      </c>
      <c r="AQ228">
        <v>4.76</v>
      </c>
    </row>
    <row r="229" spans="1:43" x14ac:dyDescent="0.3">
      <c r="A229" s="12" t="s">
        <v>13</v>
      </c>
      <c r="B229" s="3" t="s">
        <v>10</v>
      </c>
      <c r="C229" s="119">
        <f t="shared" si="381"/>
        <v>0</v>
      </c>
      <c r="D229" s="119">
        <f t="shared" si="381"/>
        <v>0.71099999999999997</v>
      </c>
      <c r="E229" s="119">
        <f t="shared" si="381"/>
        <v>4.74</v>
      </c>
      <c r="F229" s="119">
        <f t="shared" si="381"/>
        <v>11.85</v>
      </c>
      <c r="G229">
        <v>23.7</v>
      </c>
      <c r="H229">
        <v>52</v>
      </c>
      <c r="I229">
        <v>90.7</v>
      </c>
      <c r="J229">
        <v>128.5</v>
      </c>
      <c r="K229">
        <v>164.4</v>
      </c>
      <c r="L229">
        <v>198.1</v>
      </c>
      <c r="M229">
        <v>229.8</v>
      </c>
      <c r="N229">
        <v>259.8</v>
      </c>
      <c r="O229">
        <v>288.89999999999998</v>
      </c>
      <c r="P229">
        <v>317.39999999999998</v>
      </c>
      <c r="Q229">
        <v>345.4</v>
      </c>
      <c r="R229">
        <v>372.9</v>
      </c>
      <c r="S229">
        <v>399.9</v>
      </c>
      <c r="T229">
        <v>426.5</v>
      </c>
      <c r="U229">
        <v>452.8</v>
      </c>
      <c r="V229">
        <v>478.8</v>
      </c>
      <c r="W229">
        <v>504.4</v>
      </c>
      <c r="X229">
        <v>529.79999999999995</v>
      </c>
      <c r="Y229">
        <v>554.70000000000005</v>
      </c>
      <c r="Z229">
        <v>579.1</v>
      </c>
      <c r="AA229">
        <v>603.1</v>
      </c>
      <c r="AB229">
        <v>626.70000000000005</v>
      </c>
      <c r="AC229">
        <v>650</v>
      </c>
      <c r="AD229">
        <v>673</v>
      </c>
      <c r="AE229">
        <v>695.6</v>
      </c>
      <c r="AF229">
        <v>718.1</v>
      </c>
      <c r="AG229">
        <v>740.3</v>
      </c>
      <c r="AH229">
        <v>762.3</v>
      </c>
      <c r="AI229">
        <v>784</v>
      </c>
      <c r="AJ229">
        <v>805.4</v>
      </c>
      <c r="AK229">
        <v>826.7</v>
      </c>
      <c r="AL229">
        <v>847.9</v>
      </c>
      <c r="AM229">
        <v>868.9</v>
      </c>
      <c r="AN229">
        <v>889.7</v>
      </c>
      <c r="AO229">
        <v>910.5</v>
      </c>
      <c r="AP229">
        <v>931.2</v>
      </c>
      <c r="AQ229">
        <v>951.8</v>
      </c>
    </row>
    <row r="230" spans="1:43" x14ac:dyDescent="0.3">
      <c r="A230" s="20" t="s">
        <v>70</v>
      </c>
      <c r="B230" s="21" t="s">
        <v>14</v>
      </c>
      <c r="C230" s="120">
        <f t="shared" si="381"/>
        <v>0</v>
      </c>
      <c r="D230" s="120">
        <f t="shared" si="381"/>
        <v>5.9198489662888001E-2</v>
      </c>
      <c r="E230" s="120">
        <f t="shared" si="381"/>
        <v>0.39465659775258671</v>
      </c>
      <c r="F230" s="120">
        <f t="shared" si="381"/>
        <v>0.98664149438146675</v>
      </c>
      <c r="G230" s="120">
        <f>$D209*(G222/100*1000)^$E209*(G221-0.3)^$F209</f>
        <v>1.9732829887629335</v>
      </c>
      <c r="H230" s="120">
        <f t="shared" ref="H230:I230" si="382">$D209*(H222/100*1000)^$E209*(H221-0.3)^$F209</f>
        <v>5.1925610867409926</v>
      </c>
      <c r="I230" s="120">
        <f t="shared" si="382"/>
        <v>12.010209092296598</v>
      </c>
      <c r="J230" s="120">
        <f>$D209*(J222/100*1000)^$E209*(J221-0.3)^$F209</f>
        <v>23.470421466928283</v>
      </c>
      <c r="K230" s="120">
        <f t="shared" ref="K230:AQ230" si="383">$D209*(K222/100*1000)^$E209*(K221-0.3)^$F209</f>
        <v>41.021882260679682</v>
      </c>
      <c r="L230" s="120">
        <f t="shared" si="383"/>
        <v>64.862245166834242</v>
      </c>
      <c r="M230" s="120">
        <f t="shared" si="383"/>
        <v>95.61199509645806</v>
      </c>
      <c r="N230" s="120">
        <f t="shared" si="383"/>
        <v>130.6702687315244</v>
      </c>
      <c r="O230" s="120">
        <f t="shared" si="383"/>
        <v>170.51842351896133</v>
      </c>
      <c r="P230" s="120">
        <f t="shared" si="383"/>
        <v>216.1983652085471</v>
      </c>
      <c r="Q230" s="120">
        <f t="shared" si="383"/>
        <v>264.12404751602327</v>
      </c>
      <c r="R230" s="120">
        <f t="shared" si="383"/>
        <v>318.27607778501363</v>
      </c>
      <c r="S230" s="120">
        <f t="shared" si="383"/>
        <v>372.23597091089391</v>
      </c>
      <c r="T230" s="120">
        <f t="shared" si="383"/>
        <v>434.29705853450128</v>
      </c>
      <c r="U230" s="120">
        <f t="shared" si="383"/>
        <v>497.26356152689857</v>
      </c>
      <c r="V230" s="120">
        <f t="shared" si="383"/>
        <v>559.95482301532127</v>
      </c>
      <c r="W230" s="120">
        <f t="shared" si="383"/>
        <v>624.09541152976101</v>
      </c>
      <c r="X230" s="120">
        <f t="shared" si="383"/>
        <v>696.10498047092926</v>
      </c>
      <c r="Y230" s="120">
        <f t="shared" si="383"/>
        <v>769.43612308144543</v>
      </c>
      <c r="Z230" s="120">
        <f t="shared" si="383"/>
        <v>847.61066264884562</v>
      </c>
      <c r="AA230" s="120">
        <f t="shared" si="383"/>
        <v>926.39508713733301</v>
      </c>
      <c r="AB230" s="120">
        <f t="shared" si="383"/>
        <v>1013.8173698938184</v>
      </c>
      <c r="AC230" s="120">
        <f t="shared" si="383"/>
        <v>1106.1366066132166</v>
      </c>
      <c r="AD230" s="120">
        <f t="shared" si="383"/>
        <v>1198.5077438441963</v>
      </c>
      <c r="AE230" s="120">
        <f t="shared" si="383"/>
        <v>1295.3237325576133</v>
      </c>
      <c r="AF230" s="120">
        <f t="shared" si="383"/>
        <v>1407.4386475991489</v>
      </c>
      <c r="AG230" s="121">
        <f t="shared" si="383"/>
        <v>1513.960121452847</v>
      </c>
      <c r="AH230" s="121">
        <f t="shared" si="383"/>
        <v>1630.7419420810752</v>
      </c>
      <c r="AI230" s="121">
        <f t="shared" si="383"/>
        <v>1745.9218018474621</v>
      </c>
      <c r="AJ230" s="121">
        <f t="shared" si="383"/>
        <v>1872.8301955514339</v>
      </c>
      <c r="AK230" s="121">
        <f t="shared" si="383"/>
        <v>1997.4622839953897</v>
      </c>
      <c r="AL230" s="121">
        <f t="shared" si="383"/>
        <v>2134.8128074308247</v>
      </c>
      <c r="AM230" s="121">
        <f t="shared" si="383"/>
        <v>2275.814598316188</v>
      </c>
      <c r="AN230" s="121">
        <f t="shared" si="383"/>
        <v>2421.9829659680008</v>
      </c>
      <c r="AO230" s="121">
        <f t="shared" si="383"/>
        <v>2573.3795571120195</v>
      </c>
      <c r="AP230" s="121">
        <f t="shared" si="383"/>
        <v>2730.0661189781281</v>
      </c>
      <c r="AQ230" s="121">
        <f t="shared" si="383"/>
        <v>2892.1044882961232</v>
      </c>
    </row>
    <row r="231" spans="1:43" x14ac:dyDescent="0.3">
      <c r="A231" s="20" t="s">
        <v>71</v>
      </c>
      <c r="B231" s="21" t="s">
        <v>14</v>
      </c>
      <c r="C231" s="120">
        <f t="shared" si="381"/>
        <v>0</v>
      </c>
      <c r="D231" s="120">
        <f t="shared" si="381"/>
        <v>4.2668889914435328E-2</v>
      </c>
      <c r="E231" s="120">
        <f t="shared" si="381"/>
        <v>0.28445926609623551</v>
      </c>
      <c r="F231" s="120">
        <f t="shared" si="381"/>
        <v>0.71114816524058877</v>
      </c>
      <c r="G231" s="120">
        <f>$G209*(G222/100*1000)^$H209*(G221-0.3)^$I209</f>
        <v>1.4222963304811775</v>
      </c>
      <c r="H231" s="120">
        <f t="shared" ref="H231:AQ231" si="384">$G209*(H222/100*1000)^$H209*(H221-0.3)^$I209</f>
        <v>2.7139913717512676</v>
      </c>
      <c r="I231" s="120">
        <f t="shared" si="384"/>
        <v>4.874877808037442</v>
      </c>
      <c r="J231" s="120">
        <f t="shared" si="384"/>
        <v>7.9721088440152226</v>
      </c>
      <c r="K231" s="120">
        <f t="shared" si="384"/>
        <v>12.644092976210754</v>
      </c>
      <c r="L231" s="120">
        <f t="shared" si="384"/>
        <v>19.179063655527443</v>
      </c>
      <c r="M231" s="120">
        <f t="shared" si="384"/>
        <v>27.382784153400653</v>
      </c>
      <c r="N231" s="120">
        <f t="shared" si="384"/>
        <v>37.142829416462682</v>
      </c>
      <c r="O231" s="120">
        <f t="shared" si="384"/>
        <v>48.143260542937128</v>
      </c>
      <c r="P231" s="120">
        <f t="shared" si="384"/>
        <v>61.009680640981159</v>
      </c>
      <c r="Q231" s="120">
        <f t="shared" si="384"/>
        <v>75.30676450534888</v>
      </c>
      <c r="R231" s="120">
        <f t="shared" si="384"/>
        <v>91.36961947205161</v>
      </c>
      <c r="S231" s="120">
        <f t="shared" si="384"/>
        <v>107.44523614677748</v>
      </c>
      <c r="T231" s="120">
        <f t="shared" si="384"/>
        <v>126.21670548003073</v>
      </c>
      <c r="U231" s="120">
        <f t="shared" si="384"/>
        <v>145.91301283780089</v>
      </c>
      <c r="V231" s="120">
        <f t="shared" si="384"/>
        <v>166.3924796460503</v>
      </c>
      <c r="W231" s="120">
        <f t="shared" si="384"/>
        <v>186.96081431671556</v>
      </c>
      <c r="X231" s="120">
        <f t="shared" si="384"/>
        <v>210.54929858050065</v>
      </c>
      <c r="Y231" s="120">
        <f t="shared" si="384"/>
        <v>234.06316797676834</v>
      </c>
      <c r="Z231" s="120">
        <f t="shared" si="384"/>
        <v>261.59842680230486</v>
      </c>
      <c r="AA231" s="120">
        <f t="shared" si="384"/>
        <v>289.00396161127077</v>
      </c>
      <c r="AB231" s="120">
        <f t="shared" si="384"/>
        <v>320.11872569262192</v>
      </c>
      <c r="AC231" s="120">
        <f t="shared" si="384"/>
        <v>353.13245424461792</v>
      </c>
      <c r="AD231" s="120">
        <f t="shared" si="384"/>
        <v>389.09995714566992</v>
      </c>
      <c r="AE231" s="120">
        <f t="shared" si="384"/>
        <v>427.19364115509569</v>
      </c>
      <c r="AF231" s="120">
        <f t="shared" si="384"/>
        <v>468.89132362499197</v>
      </c>
      <c r="AG231" s="121">
        <f t="shared" si="384"/>
        <v>511.40076856884144</v>
      </c>
      <c r="AH231" s="121">
        <f t="shared" si="384"/>
        <v>559.09456251516428</v>
      </c>
      <c r="AI231" s="121">
        <f t="shared" si="384"/>
        <v>610.89244468797312</v>
      </c>
      <c r="AJ231" s="121">
        <f t="shared" si="384"/>
        <v>663.90822143263506</v>
      </c>
      <c r="AK231" s="121">
        <f t="shared" si="384"/>
        <v>721.35618631952741</v>
      </c>
      <c r="AL231" s="121">
        <f t="shared" si="384"/>
        <v>779.87062266999874</v>
      </c>
      <c r="AM231" s="121">
        <f t="shared" si="384"/>
        <v>846.99123508414891</v>
      </c>
      <c r="AN231" s="121">
        <f t="shared" si="384"/>
        <v>917.559733563176</v>
      </c>
      <c r="AO231" s="121">
        <f t="shared" si="384"/>
        <v>991.636181998246</v>
      </c>
      <c r="AP231" s="121">
        <f t="shared" si="384"/>
        <v>1069.2793482343261</v>
      </c>
      <c r="AQ231" s="121">
        <f t="shared" si="384"/>
        <v>1150.5467488196873</v>
      </c>
    </row>
    <row r="232" spans="1:43" x14ac:dyDescent="0.3">
      <c r="A232" s="20" t="s">
        <v>72</v>
      </c>
      <c r="B232" s="21" t="s">
        <v>14</v>
      </c>
      <c r="C232" s="120">
        <f t="shared" si="381"/>
        <v>0</v>
      </c>
      <c r="D232" s="120">
        <f t="shared" si="381"/>
        <v>2.4950658330344076E-2</v>
      </c>
      <c r="E232" s="120">
        <f t="shared" si="381"/>
        <v>0.16633772220229384</v>
      </c>
      <c r="F232" s="120">
        <f t="shared" si="381"/>
        <v>0.41584430550573459</v>
      </c>
      <c r="G232" s="120">
        <f>$J209*(G222/100*1000)^$K209*(G221-0.3)^$L209</f>
        <v>0.83168861101146918</v>
      </c>
      <c r="H232" s="120">
        <f t="shared" ref="H232:AQ232" si="385">$J209*(H222/100*1000)^$K209*(H221-0.3)^$L209</f>
        <v>1.8253109227578381</v>
      </c>
      <c r="I232" s="120">
        <f t="shared" si="385"/>
        <v>3.6673845341979376</v>
      </c>
      <c r="J232" s="120">
        <f t="shared" si="385"/>
        <v>6.5032731988421792</v>
      </c>
      <c r="K232" s="120">
        <f t="shared" si="385"/>
        <v>10.833580184773313</v>
      </c>
      <c r="L232" s="120">
        <f t="shared" si="385"/>
        <v>16.876244801136096</v>
      </c>
      <c r="M232" s="120">
        <f t="shared" si="385"/>
        <v>24.615958445159144</v>
      </c>
      <c r="N232" s="120">
        <f t="shared" si="385"/>
        <v>33.749334957324166</v>
      </c>
      <c r="O232" s="120">
        <f t="shared" si="385"/>
        <v>44.151205778932791</v>
      </c>
      <c r="P232" s="120">
        <f t="shared" si="385"/>
        <v>56.302672374513939</v>
      </c>
      <c r="Q232" s="120">
        <f t="shared" si="385"/>
        <v>69.597181983439398</v>
      </c>
      <c r="R232" s="120">
        <f t="shared" si="385"/>
        <v>84.63965482949051</v>
      </c>
      <c r="S232" s="120">
        <f t="shared" si="385"/>
        <v>99.736842181220723</v>
      </c>
      <c r="T232" s="120">
        <f t="shared" si="385"/>
        <v>117.33931252470207</v>
      </c>
      <c r="U232" s="120">
        <f t="shared" si="385"/>
        <v>135.6543883862002</v>
      </c>
      <c r="V232" s="120">
        <f t="shared" si="385"/>
        <v>154.46746758939722</v>
      </c>
      <c r="W232" s="120">
        <f t="shared" si="385"/>
        <v>173.5411850898528</v>
      </c>
      <c r="X232" s="120">
        <f t="shared" si="385"/>
        <v>195.31079367155422</v>
      </c>
      <c r="Y232" s="120">
        <f t="shared" si="385"/>
        <v>217.2367205866463</v>
      </c>
      <c r="Z232" s="120">
        <f t="shared" si="385"/>
        <v>242.13954866055983</v>
      </c>
      <c r="AA232" s="120">
        <f t="shared" si="385"/>
        <v>267.08728740988016</v>
      </c>
      <c r="AB232" s="120">
        <f t="shared" si="385"/>
        <v>295.24864785682291</v>
      </c>
      <c r="AC232" s="120">
        <f t="shared" si="385"/>
        <v>325.14352648472146</v>
      </c>
      <c r="AD232" s="120">
        <f t="shared" si="385"/>
        <v>356.84675421076827</v>
      </c>
      <c r="AE232" s="120">
        <f t="shared" si="385"/>
        <v>390.36149192166192</v>
      </c>
      <c r="AF232" s="120">
        <f t="shared" si="385"/>
        <v>427.82425144559284</v>
      </c>
      <c r="AG232" s="121">
        <f t="shared" si="385"/>
        <v>465.17655324090225</v>
      </c>
      <c r="AH232" s="121">
        <f t="shared" si="385"/>
        <v>506.82643587362054</v>
      </c>
      <c r="AI232" s="121">
        <f t="shared" si="385"/>
        <v>550.72418759876211</v>
      </c>
      <c r="AJ232" s="121">
        <f t="shared" si="385"/>
        <v>596.80077650216901</v>
      </c>
      <c r="AK232" s="121">
        <f t="shared" si="385"/>
        <v>645.21229024416584</v>
      </c>
      <c r="AL232" s="121">
        <f t="shared" si="385"/>
        <v>695.87189695297695</v>
      </c>
      <c r="AM232" s="121">
        <f t="shared" si="385"/>
        <v>751.97884765193578</v>
      </c>
      <c r="AN232" s="121">
        <f t="shared" si="385"/>
        <v>810.75598890569267</v>
      </c>
      <c r="AO232" s="121">
        <f t="shared" si="385"/>
        <v>872.24721051015001</v>
      </c>
      <c r="AP232" s="121">
        <f t="shared" si="385"/>
        <v>936.49582183672806</v>
      </c>
      <c r="AQ232" s="121">
        <f t="shared" si="385"/>
        <v>1003.544575181738</v>
      </c>
    </row>
    <row r="233" spans="1:43" x14ac:dyDescent="0.3">
      <c r="A233" s="20" t="s">
        <v>73</v>
      </c>
      <c r="B233" s="21" t="s">
        <v>14</v>
      </c>
      <c r="C233" s="120">
        <f t="shared" si="381"/>
        <v>0</v>
      </c>
      <c r="D233" s="120">
        <f t="shared" si="381"/>
        <v>4.7288855425433957E-2</v>
      </c>
      <c r="E233" s="120">
        <f t="shared" si="381"/>
        <v>0.31525903616955975</v>
      </c>
      <c r="F233" s="120">
        <f t="shared" si="381"/>
        <v>0.78814759042389926</v>
      </c>
      <c r="G233" s="120">
        <f>$D209*(G216/100*1000)^$E209*(G211-0.3)^$F209</f>
        <v>1.5762951808477985</v>
      </c>
      <c r="H233" s="120">
        <f t="shared" ref="H233:AQ233" si="386">$D209*(H216/100*1000)^$E209*(H211-0.3)^$F209</f>
        <v>4.1215471059540594</v>
      </c>
      <c r="I233" s="120">
        <f t="shared" si="386"/>
        <v>8.3631593098447841</v>
      </c>
      <c r="J233" s="120">
        <f t="shared" si="386"/>
        <v>17.294672131398166</v>
      </c>
      <c r="K233" s="120">
        <f t="shared" si="386"/>
        <v>30.391881871967705</v>
      </c>
      <c r="L233" s="120">
        <f t="shared" si="386"/>
        <v>49.053180040328307</v>
      </c>
      <c r="M233" s="120">
        <f t="shared" si="386"/>
        <v>72.455387616615397</v>
      </c>
      <c r="N233" s="120">
        <f t="shared" si="386"/>
        <v>105.40504823394649</v>
      </c>
      <c r="O233" s="120">
        <f t="shared" si="386"/>
        <v>142.03548979784767</v>
      </c>
      <c r="P233" s="120">
        <f t="shared" si="386"/>
        <v>184.80352158009902</v>
      </c>
      <c r="Q233" s="120">
        <f t="shared" si="386"/>
        <v>231.78875096981312</v>
      </c>
      <c r="R233" s="120">
        <f t="shared" si="386"/>
        <v>286.25660770278995</v>
      </c>
      <c r="S233" s="120">
        <f t="shared" si="386"/>
        <v>343.97117006597398</v>
      </c>
      <c r="T233" s="120">
        <f t="shared" si="386"/>
        <v>408.40843586904015</v>
      </c>
      <c r="U233" s="120">
        <f t="shared" si="386"/>
        <v>477.56531173519983</v>
      </c>
      <c r="V233" s="120">
        <f t="shared" si="386"/>
        <v>547.85630837679469</v>
      </c>
      <c r="W233" s="120">
        <f t="shared" si="386"/>
        <v>624.09541152976101</v>
      </c>
      <c r="X233" s="120">
        <f t="shared" si="386"/>
        <v>696.10498047092926</v>
      </c>
      <c r="Y233" s="120">
        <f t="shared" si="386"/>
        <v>769.43612308144543</v>
      </c>
      <c r="Z233" s="120">
        <f t="shared" si="386"/>
        <v>847.61066264884562</v>
      </c>
      <c r="AA233" s="120">
        <f t="shared" si="386"/>
        <v>926.39508713733301</v>
      </c>
      <c r="AB233" s="120">
        <f t="shared" si="386"/>
        <v>1013.8173698938184</v>
      </c>
      <c r="AC233" s="120">
        <f t="shared" si="386"/>
        <v>1106.1366066132166</v>
      </c>
      <c r="AD233" s="120">
        <f t="shared" si="386"/>
        <v>1198.5077438441963</v>
      </c>
      <c r="AE233" s="120">
        <f t="shared" si="386"/>
        <v>1295.3237325576133</v>
      </c>
      <c r="AF233" s="120">
        <f t="shared" si="386"/>
        <v>1407.4386475991489</v>
      </c>
      <c r="AG233" s="121">
        <f t="shared" si="386"/>
        <v>1513.960121452847</v>
      </c>
      <c r="AH233" s="121">
        <f t="shared" si="386"/>
        <v>1630.7419420810752</v>
      </c>
      <c r="AI233" s="121">
        <f t="shared" si="386"/>
        <v>1745.9218018474621</v>
      </c>
      <c r="AJ233" s="121">
        <f t="shared" si="386"/>
        <v>1872.8301955514339</v>
      </c>
      <c r="AK233" s="121">
        <f t="shared" si="386"/>
        <v>1997.4622839953897</v>
      </c>
      <c r="AL233" s="121">
        <f t="shared" si="386"/>
        <v>2134.8128074308247</v>
      </c>
      <c r="AM233" s="121">
        <f t="shared" si="386"/>
        <v>2275.814598316188</v>
      </c>
      <c r="AN233" s="121">
        <f t="shared" si="386"/>
        <v>2421.9829659680008</v>
      </c>
      <c r="AO233" s="121">
        <f t="shared" si="386"/>
        <v>2573.3795571120195</v>
      </c>
      <c r="AP233" s="121">
        <f t="shared" si="386"/>
        <v>2730.0661189781281</v>
      </c>
      <c r="AQ233" s="121">
        <f t="shared" si="386"/>
        <v>2892.1044882961232</v>
      </c>
    </row>
    <row r="234" spans="1:43" x14ac:dyDescent="0.3">
      <c r="A234" s="20" t="s">
        <v>74</v>
      </c>
      <c r="B234" s="21" t="s">
        <v>14</v>
      </c>
      <c r="C234" s="120">
        <f t="shared" si="381"/>
        <v>0</v>
      </c>
      <c r="D234" s="120">
        <f t="shared" si="381"/>
        <v>3.012374053313252E-2</v>
      </c>
      <c r="E234" s="120">
        <f t="shared" si="381"/>
        <v>0.20082493688755015</v>
      </c>
      <c r="F234" s="120">
        <f t="shared" si="381"/>
        <v>0.50206234221887536</v>
      </c>
      <c r="G234" s="120">
        <f>$G209*(G216/100*1000)^$H209*(G211-0.3)^$I209</f>
        <v>1.0041246844377507</v>
      </c>
      <c r="H234" s="120">
        <f t="shared" ref="H234:AQ234" si="387">$G209*(H216/100*1000)^$H209*(H211-0.3)^$I209</f>
        <v>1.8972009725655159</v>
      </c>
      <c r="I234" s="120">
        <f t="shared" si="387"/>
        <v>2.9520456030566908</v>
      </c>
      <c r="J234" s="120">
        <f t="shared" si="387"/>
        <v>5.2047853224156766</v>
      </c>
      <c r="K234" s="120">
        <f t="shared" si="387"/>
        <v>8.2624384050750113</v>
      </c>
      <c r="L234" s="120">
        <f t="shared" si="387"/>
        <v>12.878503761958273</v>
      </c>
      <c r="M234" s="120">
        <f t="shared" si="387"/>
        <v>18.381272636416558</v>
      </c>
      <c r="N234" s="120">
        <f t="shared" si="387"/>
        <v>27.008849860595063</v>
      </c>
      <c r="O234" s="120">
        <f t="shared" si="387"/>
        <v>36.760152370743121</v>
      </c>
      <c r="P234" s="120">
        <f t="shared" si="387"/>
        <v>48.454081111793919</v>
      </c>
      <c r="Q234" s="120">
        <f t="shared" si="387"/>
        <v>61.507277125892045</v>
      </c>
      <c r="R234" s="120">
        <f t="shared" si="387"/>
        <v>77.522547671610354</v>
      </c>
      <c r="S234" s="120">
        <f t="shared" si="387"/>
        <v>95.066809820685521</v>
      </c>
      <c r="T234" s="120">
        <f t="shared" si="387"/>
        <v>114.74789924489208</v>
      </c>
      <c r="U234" s="120">
        <f t="shared" si="387"/>
        <v>137.05221442723803</v>
      </c>
      <c r="V234" s="120">
        <f t="shared" si="387"/>
        <v>160.85337347118451</v>
      </c>
      <c r="W234" s="120">
        <f t="shared" si="387"/>
        <v>186.96081431671556</v>
      </c>
      <c r="X234" s="120">
        <f t="shared" si="387"/>
        <v>210.54929858050065</v>
      </c>
      <c r="Y234" s="120">
        <f t="shared" si="387"/>
        <v>234.06316797676834</v>
      </c>
      <c r="Z234" s="120">
        <f t="shared" si="387"/>
        <v>261.59842680230486</v>
      </c>
      <c r="AA234" s="120">
        <f t="shared" si="387"/>
        <v>289.00396161127077</v>
      </c>
      <c r="AB234" s="120">
        <f t="shared" si="387"/>
        <v>320.11872569262192</v>
      </c>
      <c r="AC234" s="120">
        <f t="shared" si="387"/>
        <v>353.13245424461792</v>
      </c>
      <c r="AD234" s="120">
        <f t="shared" si="387"/>
        <v>389.09995714566992</v>
      </c>
      <c r="AE234" s="120">
        <f t="shared" si="387"/>
        <v>427.19364115509569</v>
      </c>
      <c r="AF234" s="120">
        <f t="shared" si="387"/>
        <v>468.89132362499197</v>
      </c>
      <c r="AG234" s="121">
        <f t="shared" si="387"/>
        <v>511.40076856884144</v>
      </c>
      <c r="AH234" s="121">
        <f t="shared" si="387"/>
        <v>559.09456251516428</v>
      </c>
      <c r="AI234" s="121">
        <f t="shared" si="387"/>
        <v>610.89244468797312</v>
      </c>
      <c r="AJ234" s="121">
        <f t="shared" si="387"/>
        <v>663.90822143263506</v>
      </c>
      <c r="AK234" s="121">
        <f t="shared" si="387"/>
        <v>721.35618631952741</v>
      </c>
      <c r="AL234" s="121">
        <f t="shared" si="387"/>
        <v>779.87062266999874</v>
      </c>
      <c r="AM234" s="121">
        <f t="shared" si="387"/>
        <v>846.99123508414891</v>
      </c>
      <c r="AN234" s="121">
        <f t="shared" si="387"/>
        <v>917.559733563176</v>
      </c>
      <c r="AO234" s="121">
        <f t="shared" si="387"/>
        <v>991.636181998246</v>
      </c>
      <c r="AP234" s="121">
        <f t="shared" si="387"/>
        <v>1069.2793482343261</v>
      </c>
      <c r="AQ234" s="121">
        <f t="shared" si="387"/>
        <v>1150.5467488196873</v>
      </c>
    </row>
    <row r="235" spans="1:43" x14ac:dyDescent="0.3">
      <c r="A235" s="20" t="s">
        <v>75</v>
      </c>
      <c r="B235" s="21" t="s">
        <v>14</v>
      </c>
      <c r="C235" s="120">
        <f t="shared" si="381"/>
        <v>0</v>
      </c>
      <c r="D235" s="120">
        <f t="shared" si="381"/>
        <v>1.8305690627971469E-2</v>
      </c>
      <c r="E235" s="120">
        <f t="shared" si="381"/>
        <v>0.12203793751980981</v>
      </c>
      <c r="F235" s="120">
        <f t="shared" si="381"/>
        <v>0.30509484379952451</v>
      </c>
      <c r="G235" s="120">
        <f>$J209*(G216/100*1000)^$K209*(G211-0.3)^$L209</f>
        <v>0.61018968759904901</v>
      </c>
      <c r="H235" s="120">
        <f t="shared" ref="H235:AQ235" si="388">$J209*(H216/100*1000)^$K209*(H211-0.3)^$L209</f>
        <v>1.3274634970308776</v>
      </c>
      <c r="I235" s="120">
        <f t="shared" si="388"/>
        <v>2.3131409917035417</v>
      </c>
      <c r="J235" s="120">
        <f t="shared" si="388"/>
        <v>4.3992507285232012</v>
      </c>
      <c r="K235" s="120">
        <f t="shared" si="388"/>
        <v>7.3480421155065505</v>
      </c>
      <c r="L235" s="120">
        <f t="shared" si="388"/>
        <v>11.740576278245165</v>
      </c>
      <c r="M235" s="120">
        <f t="shared" si="388"/>
        <v>17.134810986178113</v>
      </c>
      <c r="N235" s="120">
        <f t="shared" si="388"/>
        <v>25.329893381793909</v>
      </c>
      <c r="O235" s="120">
        <f t="shared" si="388"/>
        <v>34.615943861435547</v>
      </c>
      <c r="P235" s="120">
        <f t="shared" si="388"/>
        <v>45.723907944230106</v>
      </c>
      <c r="Q235" s="120">
        <f t="shared" si="388"/>
        <v>58.129579424492036</v>
      </c>
      <c r="R235" s="120">
        <f t="shared" si="388"/>
        <v>73.128436137906291</v>
      </c>
      <c r="S235" s="120">
        <f t="shared" si="388"/>
        <v>89.448053267221724</v>
      </c>
      <c r="T235" s="120">
        <f t="shared" si="388"/>
        <v>107.8059422346645</v>
      </c>
      <c r="U235" s="120">
        <f t="shared" si="388"/>
        <v>128.3016151478416</v>
      </c>
      <c r="V235" s="120">
        <f t="shared" si="388"/>
        <v>149.88498106646898</v>
      </c>
      <c r="W235" s="120">
        <f t="shared" si="388"/>
        <v>173.5411850898528</v>
      </c>
      <c r="X235" s="120">
        <f t="shared" si="388"/>
        <v>195.31079367155422</v>
      </c>
      <c r="Y235" s="120">
        <f t="shared" si="388"/>
        <v>217.2367205866463</v>
      </c>
      <c r="Z235" s="120">
        <f t="shared" si="388"/>
        <v>242.13954866055983</v>
      </c>
      <c r="AA235" s="120">
        <f t="shared" si="388"/>
        <v>267.08728740988016</v>
      </c>
      <c r="AB235" s="120">
        <f t="shared" si="388"/>
        <v>295.24864785682291</v>
      </c>
      <c r="AC235" s="120">
        <f t="shared" si="388"/>
        <v>325.14352648472146</v>
      </c>
      <c r="AD235" s="120">
        <f t="shared" si="388"/>
        <v>356.84675421076827</v>
      </c>
      <c r="AE235" s="120">
        <f t="shared" si="388"/>
        <v>390.36149192166192</v>
      </c>
      <c r="AF235" s="120">
        <f t="shared" si="388"/>
        <v>427.82425144559284</v>
      </c>
      <c r="AG235" s="121">
        <f t="shared" si="388"/>
        <v>465.17655324090225</v>
      </c>
      <c r="AH235" s="121">
        <f t="shared" si="388"/>
        <v>506.82643587362054</v>
      </c>
      <c r="AI235" s="121">
        <f t="shared" si="388"/>
        <v>550.72418759876211</v>
      </c>
      <c r="AJ235" s="121">
        <f t="shared" si="388"/>
        <v>596.80077650216901</v>
      </c>
      <c r="AK235" s="121">
        <f t="shared" si="388"/>
        <v>645.21229024416584</v>
      </c>
      <c r="AL235" s="121">
        <f t="shared" si="388"/>
        <v>695.87189695297695</v>
      </c>
      <c r="AM235" s="121">
        <f t="shared" si="388"/>
        <v>751.97884765193578</v>
      </c>
      <c r="AN235" s="121">
        <f t="shared" si="388"/>
        <v>810.75598890569267</v>
      </c>
      <c r="AO235" s="121">
        <f t="shared" si="388"/>
        <v>872.24721051015001</v>
      </c>
      <c r="AP235" s="121">
        <f t="shared" si="388"/>
        <v>936.49582183672806</v>
      </c>
      <c r="AQ235" s="121">
        <f t="shared" si="388"/>
        <v>1003.544575181738</v>
      </c>
    </row>
    <row r="236" spans="1:43" x14ac:dyDescent="0.3">
      <c r="A236" s="20" t="s">
        <v>15</v>
      </c>
      <c r="B236" s="21" t="s">
        <v>16</v>
      </c>
      <c r="C236" s="120">
        <f>((C233+C234+C235)*0.5*44/12)*C217/1000</f>
        <v>0</v>
      </c>
      <c r="D236" s="120">
        <f t="shared" ref="D236:AQ236" si="389">((D233+D234+D235)*0.5*44/12)*D217/1000</f>
        <v>0</v>
      </c>
      <c r="E236" s="120">
        <f t="shared" si="389"/>
        <v>0</v>
      </c>
      <c r="F236" s="120">
        <f t="shared" si="389"/>
        <v>0</v>
      </c>
      <c r="G236" s="120">
        <f t="shared" si="389"/>
        <v>0</v>
      </c>
      <c r="H236" s="120">
        <f t="shared" si="389"/>
        <v>5.3468176584048051</v>
      </c>
      <c r="I236" s="120">
        <f t="shared" si="389"/>
        <v>37.527921839314011</v>
      </c>
      <c r="J236" s="120">
        <f t="shared" si="389"/>
        <v>37.182980944050577</v>
      </c>
      <c r="K236" s="120">
        <f t="shared" si="389"/>
        <v>35.000130720331235</v>
      </c>
      <c r="L236" s="120">
        <f t="shared" si="389"/>
        <v>33.496320916615097</v>
      </c>
      <c r="M236" s="120">
        <f t="shared" si="389"/>
        <v>31.275736168957849</v>
      </c>
      <c r="N236" s="120">
        <f t="shared" si="389"/>
        <v>23.424953034235813</v>
      </c>
      <c r="O236" s="120">
        <f t="shared" si="389"/>
        <v>22.301510740137754</v>
      </c>
      <c r="P236" s="120">
        <f t="shared" si="389"/>
        <v>21.481576318981478</v>
      </c>
      <c r="Q236" s="120">
        <f t="shared" si="389"/>
        <v>19.972688694064541</v>
      </c>
      <c r="R236" s="120">
        <f t="shared" si="389"/>
        <v>19.223934026541489</v>
      </c>
      <c r="S236" s="120">
        <f t="shared" si="389"/>
        <v>18.408930154860194</v>
      </c>
      <c r="T236" s="120">
        <f t="shared" si="389"/>
        <v>18.508226802225501</v>
      </c>
      <c r="U236" s="120">
        <f t="shared" si="389"/>
        <v>17.706239534561661</v>
      </c>
      <c r="V236" s="120">
        <f t="shared" si="389"/>
        <v>17.314992368774707</v>
      </c>
      <c r="W236" s="120">
        <f t="shared" si="389"/>
        <v>16.245857280449432</v>
      </c>
      <c r="X236" s="120">
        <f t="shared" si="389"/>
        <v>24.243231599905652</v>
      </c>
      <c r="Y236" s="120">
        <f t="shared" si="389"/>
        <v>24.618176234838014</v>
      </c>
      <c r="Z236" s="120">
        <f t="shared" si="389"/>
        <v>24.774725032048025</v>
      </c>
      <c r="AA236" s="120">
        <f t="shared" si="389"/>
        <v>24.461024546614986</v>
      </c>
      <c r="AB236" s="120">
        <f t="shared" si="389"/>
        <v>23.894709570501199</v>
      </c>
      <c r="AC236" s="120">
        <f t="shared" si="389"/>
        <v>22.899961537562803</v>
      </c>
      <c r="AD236" s="120">
        <f t="shared" si="389"/>
        <v>21.38899900720698</v>
      </c>
      <c r="AE236" s="120">
        <f t="shared" si="389"/>
        <v>23.24166752197808</v>
      </c>
      <c r="AF236" s="120">
        <f t="shared" si="389"/>
        <v>21.121413707805893</v>
      </c>
      <c r="AG236" s="121">
        <f t="shared" si="389"/>
        <v>22.829926563240413</v>
      </c>
      <c r="AH236" s="121">
        <f t="shared" si="389"/>
        <v>19.775528230112307</v>
      </c>
      <c r="AI236" s="121">
        <f t="shared" si="389"/>
        <v>21.321948516984115</v>
      </c>
      <c r="AJ236" s="121">
        <f t="shared" si="389"/>
        <v>22.97928741889908</v>
      </c>
      <c r="AK236" s="121">
        <f t="shared" si="389"/>
        <v>18.502169183074958</v>
      </c>
      <c r="AL236" s="121">
        <f t="shared" si="389"/>
        <v>19.858054298795903</v>
      </c>
      <c r="AM236" s="121">
        <f t="shared" si="389"/>
        <v>21.311315745787503</v>
      </c>
      <c r="AN236" s="121">
        <f t="shared" si="389"/>
        <v>22.826642786402779</v>
      </c>
      <c r="AO236" s="121">
        <f t="shared" si="389"/>
        <v>16.269964148608189</v>
      </c>
      <c r="AP236" s="121">
        <f t="shared" si="389"/>
        <v>17.364751393180338</v>
      </c>
      <c r="AQ236" s="121">
        <f t="shared" si="389"/>
        <v>18.502717978424347</v>
      </c>
    </row>
    <row r="237" spans="1:43" x14ac:dyDescent="0.3">
      <c r="A237" s="20" t="s">
        <v>17</v>
      </c>
      <c r="B237" s="21" t="s">
        <v>16</v>
      </c>
      <c r="C237" s="120">
        <f>C236</f>
        <v>0</v>
      </c>
      <c r="D237" s="120">
        <f>C237+D236</f>
        <v>0</v>
      </c>
      <c r="E237" s="120">
        <f t="shared" ref="E237" si="390">D237+E236</f>
        <v>0</v>
      </c>
      <c r="F237" s="120">
        <f t="shared" ref="F237" si="391">E237+F236</f>
        <v>0</v>
      </c>
      <c r="G237" s="120">
        <f t="shared" ref="G237" si="392">F237+G236</f>
        <v>0</v>
      </c>
      <c r="H237" s="120">
        <f t="shared" ref="H237" si="393">G237+H236</f>
        <v>5.3468176584048051</v>
      </c>
      <c r="I237" s="120">
        <f t="shared" ref="I237" si="394">H237+I236</f>
        <v>42.874739497718814</v>
      </c>
      <c r="J237" s="120">
        <f t="shared" ref="J237" si="395">I237+J236</f>
        <v>80.057720441769391</v>
      </c>
      <c r="K237" s="120">
        <f t="shared" ref="K237" si="396">J237+K236</f>
        <v>115.05785116210063</v>
      </c>
      <c r="L237" s="120">
        <f t="shared" ref="L237" si="397">K237+L236</f>
        <v>148.55417207871574</v>
      </c>
      <c r="M237" s="120">
        <f t="shared" ref="M237" si="398">L237+M236</f>
        <v>179.82990824767359</v>
      </c>
      <c r="N237" s="120">
        <f t="shared" ref="N237" si="399">M237+N236</f>
        <v>203.2548612819094</v>
      </c>
      <c r="O237" s="120">
        <f t="shared" ref="O237" si="400">N237+O236</f>
        <v>225.55637202204716</v>
      </c>
      <c r="P237" s="120">
        <f t="shared" ref="P237" si="401">O237+P236</f>
        <v>247.03794834102862</v>
      </c>
      <c r="Q237" s="120">
        <f t="shared" ref="Q237" si="402">P237+Q236</f>
        <v>267.01063703509317</v>
      </c>
      <c r="R237" s="120">
        <f t="shared" ref="R237" si="403">Q237+R236</f>
        <v>286.23457106163465</v>
      </c>
      <c r="S237" s="120">
        <f t="shared" ref="S237" si="404">R237+S236</f>
        <v>304.64350121649483</v>
      </c>
      <c r="T237" s="120">
        <f t="shared" ref="T237" si="405">S237+T236</f>
        <v>323.15172801872035</v>
      </c>
      <c r="U237" s="120">
        <f t="shared" ref="U237" si="406">T237+U236</f>
        <v>340.85796755328204</v>
      </c>
      <c r="V237" s="120">
        <f t="shared" ref="V237" si="407">U237+V236</f>
        <v>358.17295992205675</v>
      </c>
      <c r="W237" s="120">
        <f t="shared" ref="W237" si="408">V237+W236</f>
        <v>374.4188172025062</v>
      </c>
      <c r="X237" s="120">
        <f t="shared" ref="X237" si="409">W237+X236</f>
        <v>398.66204880241185</v>
      </c>
      <c r="Y237" s="120">
        <f t="shared" ref="Y237" si="410">X237+Y236</f>
        <v>423.28022503724986</v>
      </c>
      <c r="Z237" s="120">
        <f t="shared" ref="Z237" si="411">Y237+Z236</f>
        <v>448.05495006929789</v>
      </c>
      <c r="AA237" s="120">
        <f t="shared" ref="AA237" si="412">Z237+AA236</f>
        <v>472.51597461591285</v>
      </c>
      <c r="AB237" s="120">
        <f t="shared" ref="AB237" si="413">AA237+AB236</f>
        <v>496.41068418641407</v>
      </c>
      <c r="AC237" s="120">
        <f t="shared" ref="AC237" si="414">AB237+AC236</f>
        <v>519.3106457239769</v>
      </c>
      <c r="AD237" s="120">
        <f t="shared" ref="AD237" si="415">AC237+AD236</f>
        <v>540.69964473118387</v>
      </c>
      <c r="AE237" s="120">
        <f t="shared" ref="AE237" si="416">AD237+AE236</f>
        <v>563.94131225316198</v>
      </c>
      <c r="AF237" s="120">
        <f t="shared" ref="AF237" si="417">AE237+AF236</f>
        <v>585.0627259609679</v>
      </c>
      <c r="AG237" s="121">
        <f t="shared" ref="AG237" si="418">AF237+AG236</f>
        <v>607.8926525242083</v>
      </c>
      <c r="AH237" s="121">
        <f t="shared" ref="AH237" si="419">AG237+AH236</f>
        <v>627.66818075432059</v>
      </c>
      <c r="AI237" s="121">
        <f t="shared" ref="AI237" si="420">AH237+AI236</f>
        <v>648.99012927130468</v>
      </c>
      <c r="AJ237" s="121">
        <f t="shared" ref="AJ237" si="421">AI237+AJ236</f>
        <v>671.96941669020373</v>
      </c>
      <c r="AK237" s="121">
        <f t="shared" ref="AK237" si="422">AJ237+AK236</f>
        <v>690.47158587327874</v>
      </c>
      <c r="AL237" s="121">
        <f t="shared" ref="AL237" si="423">AK237+AL236</f>
        <v>710.32964017207462</v>
      </c>
      <c r="AM237" s="121">
        <f t="shared" ref="AM237" si="424">AL237+AM236</f>
        <v>731.64095591786213</v>
      </c>
      <c r="AN237" s="121">
        <f t="shared" ref="AN237" si="425">AM237+AN236</f>
        <v>754.4675987042649</v>
      </c>
      <c r="AO237" s="121">
        <f t="shared" ref="AO237" si="426">AN237+AO236</f>
        <v>770.73756285287311</v>
      </c>
      <c r="AP237" s="121">
        <f t="shared" ref="AP237" si="427">AO237+AP236</f>
        <v>788.10231424605342</v>
      </c>
      <c r="AQ237" s="121">
        <f t="shared" ref="AQ237" si="428">AP237+AQ236</f>
        <v>806.60503222447778</v>
      </c>
    </row>
    <row r="238" spans="1:43" x14ac:dyDescent="0.3">
      <c r="A238" s="20" t="s">
        <v>294</v>
      </c>
      <c r="B238" s="21" t="s">
        <v>16</v>
      </c>
      <c r="C238" s="120">
        <f>((C230+C231+C232)*0.5*44/12)*(AVERAGE(C213,C223))/1000</f>
        <v>0</v>
      </c>
      <c r="D238" s="120">
        <f t="shared" ref="D238:AG238" si="429">((D230+D231+D232)*0.5*44/12)*(AVERAGE(D213,D223))/1000</f>
        <v>0.92999894465622768</v>
      </c>
      <c r="E238" s="120">
        <f t="shared" si="429"/>
        <v>6.1999929643748501</v>
      </c>
      <c r="F238" s="120">
        <f t="shared" si="429"/>
        <v>15.499982410937129</v>
      </c>
      <c r="G238" s="120">
        <f t="shared" si="429"/>
        <v>30.999964821874258</v>
      </c>
      <c r="H238" s="120">
        <f t="shared" si="429"/>
        <v>67.5042593554262</v>
      </c>
      <c r="I238" s="120">
        <f t="shared" si="429"/>
        <v>105.80412294497063</v>
      </c>
      <c r="J238" s="120">
        <f t="shared" si="429"/>
        <v>116.00348347970733</v>
      </c>
      <c r="K238" s="120">
        <f t="shared" si="429"/>
        <v>127.2952475876052</v>
      </c>
      <c r="L238" s="120">
        <f t="shared" si="429"/>
        <v>137.18900435500996</v>
      </c>
      <c r="M238" s="120">
        <f t="shared" si="429"/>
        <v>145.3227712607451</v>
      </c>
      <c r="N238" s="120">
        <f t="shared" si="429"/>
        <v>153.54018341797081</v>
      </c>
      <c r="O238" s="120">
        <f t="shared" si="429"/>
        <v>166.47006464001322</v>
      </c>
      <c r="P238" s="120">
        <f t="shared" si="429"/>
        <v>180.67943159787484</v>
      </c>
      <c r="Q238" s="120">
        <f t="shared" si="429"/>
        <v>193.47024116427585</v>
      </c>
      <c r="R238" s="120">
        <f t="shared" si="429"/>
        <v>207.97056189041831</v>
      </c>
      <c r="S238" s="120">
        <f t="shared" si="429"/>
        <v>220.42028289796187</v>
      </c>
      <c r="T238" s="120">
        <f t="shared" si="429"/>
        <v>234.8760910208446</v>
      </c>
      <c r="U238" s="120">
        <f t="shared" si="429"/>
        <v>249.16100550005865</v>
      </c>
      <c r="V238" s="120">
        <f t="shared" si="429"/>
        <v>262.40940030387486</v>
      </c>
      <c r="W238" s="120">
        <f t="shared" si="429"/>
        <v>275.27702614094869</v>
      </c>
      <c r="X238" s="120">
        <f t="shared" si="429"/>
        <v>285.86810594888749</v>
      </c>
      <c r="Y238" s="120">
        <f t="shared" si="429"/>
        <v>289.82307476468389</v>
      </c>
      <c r="Z238" s="120">
        <f t="shared" si="429"/>
        <v>294.81922788137143</v>
      </c>
      <c r="AA238" s="120">
        <f t="shared" si="429"/>
        <v>298.96807779196092</v>
      </c>
      <c r="AB238" s="120">
        <f t="shared" si="429"/>
        <v>303.16412767573399</v>
      </c>
      <c r="AC238" s="120">
        <f t="shared" si="429"/>
        <v>307.51376921870047</v>
      </c>
      <c r="AD238" s="120">
        <f t="shared" si="429"/>
        <v>310.14048560450124</v>
      </c>
      <c r="AE238" s="120">
        <f t="shared" si="429"/>
        <v>313.7625115467041</v>
      </c>
      <c r="AF238" s="120">
        <f t="shared" si="429"/>
        <v>318.93334698786896</v>
      </c>
      <c r="AG238" s="121">
        <f t="shared" si="429"/>
        <v>321.90196454168984</v>
      </c>
      <c r="AH238" s="121">
        <f t="shared" ref="AH238:AQ238" si="430">((AH230+AH231+AH232)*0.5*44/12)*(AVERAGE(AH213,AH223))/1000</f>
        <v>326.29621579685306</v>
      </c>
      <c r="AI238" s="121">
        <f t="shared" si="430"/>
        <v>330.49020201325374</v>
      </c>
      <c r="AJ238" s="121">
        <f t="shared" si="430"/>
        <v>333.19966757403665</v>
      </c>
      <c r="AK238" s="121">
        <f t="shared" si="430"/>
        <v>336.12274015919508</v>
      </c>
      <c r="AL238" s="121">
        <f t="shared" si="430"/>
        <v>340.89659879599628</v>
      </c>
      <c r="AM238" s="121">
        <f t="shared" si="430"/>
        <v>344.53293789023127</v>
      </c>
      <c r="AN238" s="121">
        <f t="shared" si="430"/>
        <v>346.20408226044214</v>
      </c>
      <c r="AO238" s="121">
        <f t="shared" si="430"/>
        <v>349.80422919507606</v>
      </c>
      <c r="AP238" s="121">
        <f t="shared" si="430"/>
        <v>355.97740356019693</v>
      </c>
      <c r="AQ238" s="121">
        <f t="shared" si="430"/>
        <v>360.80300057927474</v>
      </c>
    </row>
    <row r="239" spans="1:43" x14ac:dyDescent="0.3">
      <c r="A239" s="20" t="s">
        <v>293</v>
      </c>
      <c r="B239" s="21" t="s">
        <v>16</v>
      </c>
      <c r="C239" s="120">
        <f>((C230+C231+C232)*0.5*44/12)*C223/1000</f>
        <v>0</v>
      </c>
      <c r="D239" s="120">
        <f t="shared" ref="D239:AG239" si="431">((D230+D231+D232)*0.5*44/12)*D223/1000</f>
        <v>0.92999894465622768</v>
      </c>
      <c r="E239" s="120">
        <f t="shared" si="431"/>
        <v>6.1999929643748501</v>
      </c>
      <c r="F239" s="120">
        <f t="shared" si="431"/>
        <v>15.499982410937129</v>
      </c>
      <c r="G239" s="120">
        <f t="shared" si="431"/>
        <v>30.999964821874258</v>
      </c>
      <c r="H239" s="120">
        <f t="shared" si="431"/>
        <v>63.962672073266262</v>
      </c>
      <c r="I239" s="120">
        <f t="shared" si="431"/>
        <v>77.506795191525839</v>
      </c>
      <c r="J239" s="120">
        <f t="shared" si="431"/>
        <v>89.81139260707775</v>
      </c>
      <c r="K239" s="120">
        <f t="shared" si="431"/>
        <v>102.75854171261396</v>
      </c>
      <c r="L239" s="120">
        <f t="shared" si="431"/>
        <v>114.33958825542301</v>
      </c>
      <c r="M239" s="120">
        <f t="shared" si="431"/>
        <v>123.94381608458333</v>
      </c>
      <c r="N239" s="120">
        <f t="shared" si="431"/>
        <v>138.57417275990147</v>
      </c>
      <c r="O239" s="120">
        <f t="shared" si="431"/>
        <v>152.73809114582977</v>
      </c>
      <c r="P239" s="120">
        <f t="shared" si="431"/>
        <v>168.14498710462124</v>
      </c>
      <c r="Q239" s="120">
        <f t="shared" si="431"/>
        <v>181.47208667346806</v>
      </c>
      <c r="R239" s="120">
        <f t="shared" si="431"/>
        <v>196.64318923843479</v>
      </c>
      <c r="S239" s="120">
        <f t="shared" si="431"/>
        <v>210.32875187371783</v>
      </c>
      <c r="T239" s="120">
        <f t="shared" si="431"/>
        <v>224.93424589826915</v>
      </c>
      <c r="U239" s="120">
        <f t="shared" si="431"/>
        <v>239.87993652727712</v>
      </c>
      <c r="V239" s="120">
        <f t="shared" si="431"/>
        <v>253.52785137051293</v>
      </c>
      <c r="W239" s="120">
        <f t="shared" si="431"/>
        <v>267.15409750072399</v>
      </c>
      <c r="X239" s="120">
        <f t="shared" si="431"/>
        <v>272.73635549893856</v>
      </c>
      <c r="Y239" s="120">
        <f t="shared" si="431"/>
        <v>277.51398664726486</v>
      </c>
      <c r="Z239" s="120">
        <f t="shared" si="431"/>
        <v>282.43186536534745</v>
      </c>
      <c r="AA239" s="120">
        <f t="shared" si="431"/>
        <v>288.09651132679869</v>
      </c>
      <c r="AB239" s="120">
        <f t="shared" si="431"/>
        <v>292.71019223863971</v>
      </c>
      <c r="AC239" s="120">
        <f t="shared" si="431"/>
        <v>297.69949998831646</v>
      </c>
      <c r="AD239" s="120">
        <f t="shared" si="431"/>
        <v>299.4459861008977</v>
      </c>
      <c r="AE239" s="120">
        <f t="shared" si="431"/>
        <v>302.14167778571505</v>
      </c>
      <c r="AF239" s="120">
        <f t="shared" si="431"/>
        <v>308.372640133966</v>
      </c>
      <c r="AG239" s="121">
        <f t="shared" si="431"/>
        <v>310.48700126006969</v>
      </c>
      <c r="AH239" s="121">
        <f t="shared" ref="AH239:AQ239" si="432">((AH230+AH231+AH232)*0.5*44/12)*AH223/1000</f>
        <v>316.40845168179692</v>
      </c>
      <c r="AI239" s="121">
        <f t="shared" si="432"/>
        <v>319.82922775476169</v>
      </c>
      <c r="AJ239" s="121">
        <f t="shared" si="432"/>
        <v>321.71002386458713</v>
      </c>
      <c r="AK239" s="121">
        <f t="shared" si="432"/>
        <v>326.87165556765763</v>
      </c>
      <c r="AL239" s="121">
        <f t="shared" si="432"/>
        <v>330.96757164659834</v>
      </c>
      <c r="AM239" s="121">
        <f t="shared" si="432"/>
        <v>333.87728001733751</v>
      </c>
      <c r="AN239" s="121">
        <f t="shared" si="432"/>
        <v>334.79076086724075</v>
      </c>
      <c r="AO239" s="121">
        <f t="shared" si="432"/>
        <v>341.66924712077196</v>
      </c>
      <c r="AP239" s="121">
        <f t="shared" si="432"/>
        <v>347.29502786360678</v>
      </c>
      <c r="AQ239" s="121">
        <f t="shared" si="432"/>
        <v>351.55164159006256</v>
      </c>
    </row>
    <row r="240" spans="1:43" x14ac:dyDescent="0.3">
      <c r="A240" s="22" t="s">
        <v>18</v>
      </c>
      <c r="B240" s="23" t="s">
        <v>16</v>
      </c>
      <c r="C240" s="122">
        <f>C237+C239</f>
        <v>0</v>
      </c>
      <c r="D240" s="122">
        <f t="shared" ref="D240" si="433">D237+D239</f>
        <v>0.92999894465622768</v>
      </c>
      <c r="E240" s="122">
        <f t="shared" ref="E240" si="434">E237+E239</f>
        <v>6.1999929643748501</v>
      </c>
      <c r="F240" s="122">
        <f t="shared" ref="F240" si="435">F237+F239</f>
        <v>15.499982410937129</v>
      </c>
      <c r="G240" s="122">
        <f t="shared" ref="G240" si="436">G237+G239</f>
        <v>30.999964821874258</v>
      </c>
      <c r="H240" s="122">
        <f t="shared" ref="H240" si="437">H237+H239</f>
        <v>69.309489731671064</v>
      </c>
      <c r="I240" s="122">
        <f t="shared" ref="I240" si="438">I237+I239</f>
        <v>120.38153468924466</v>
      </c>
      <c r="J240" s="122">
        <f t="shared" ref="J240" si="439">J237+J239</f>
        <v>169.86911304884714</v>
      </c>
      <c r="K240" s="122">
        <f t="shared" ref="K240" si="440">K237+K239</f>
        <v>217.81639287471461</v>
      </c>
      <c r="L240" s="122">
        <f t="shared" ref="L240" si="441">L237+L239</f>
        <v>262.89376033413873</v>
      </c>
      <c r="M240" s="122">
        <f t="shared" ref="M240" si="442">M237+M239</f>
        <v>303.7737243322569</v>
      </c>
      <c r="N240" s="122">
        <f t="shared" ref="N240" si="443">N237+N239</f>
        <v>341.82903404181087</v>
      </c>
      <c r="O240" s="122">
        <f t="shared" ref="O240" si="444">O237+O239</f>
        <v>378.29446316787693</v>
      </c>
      <c r="P240" s="122">
        <f t="shared" ref="P240" si="445">P237+P239</f>
        <v>415.18293544564983</v>
      </c>
      <c r="Q240" s="122">
        <f t="shared" ref="Q240" si="446">Q237+Q239</f>
        <v>448.48272370856125</v>
      </c>
      <c r="R240" s="122">
        <f t="shared" ref="R240" si="447">R237+R239</f>
        <v>482.87776030006944</v>
      </c>
      <c r="S240" s="122">
        <f t="shared" ref="S240" si="448">S237+S239</f>
        <v>514.97225309021269</v>
      </c>
      <c r="T240" s="122">
        <f t="shared" ref="T240" si="449">T237+T239</f>
        <v>548.08597391698947</v>
      </c>
      <c r="U240" s="122">
        <f t="shared" ref="U240" si="450">U237+U239</f>
        <v>580.73790408055913</v>
      </c>
      <c r="V240" s="122">
        <f t="shared" ref="V240" si="451">V237+V239</f>
        <v>611.70081129256971</v>
      </c>
      <c r="W240" s="122">
        <f t="shared" ref="W240" si="452">W237+W239</f>
        <v>641.57291470323025</v>
      </c>
      <c r="X240" s="122">
        <f t="shared" ref="X240" si="453">X237+X239</f>
        <v>671.39840430135041</v>
      </c>
      <c r="Y240" s="122">
        <f t="shared" ref="Y240" si="454">Y237+Y239</f>
        <v>700.79421168451472</v>
      </c>
      <c r="Z240" s="122">
        <f t="shared" ref="Z240" si="455">Z237+Z239</f>
        <v>730.48681543464534</v>
      </c>
      <c r="AA240" s="122">
        <f t="shared" ref="AA240" si="456">AA237+AA239</f>
        <v>760.6124859427116</v>
      </c>
      <c r="AB240" s="122">
        <f t="shared" ref="AB240" si="457">AB237+AB239</f>
        <v>789.12087642505378</v>
      </c>
      <c r="AC240" s="122">
        <f t="shared" ref="AC240" si="458">AC237+AC239</f>
        <v>817.01014571229337</v>
      </c>
      <c r="AD240" s="122">
        <f t="shared" ref="AD240" si="459">AD237+AD239</f>
        <v>840.14563083208157</v>
      </c>
      <c r="AE240" s="122">
        <f t="shared" ref="AE240" si="460">AE237+AE239</f>
        <v>866.08299003887703</v>
      </c>
      <c r="AF240" s="122">
        <f>AF237+AF239</f>
        <v>893.4353660949339</v>
      </c>
      <c r="AG240" s="123">
        <f t="shared" ref="AG240" si="461">AG237+AG239</f>
        <v>918.37965378427793</v>
      </c>
      <c r="AH240" s="123">
        <f t="shared" ref="AH240" si="462">AH237+AH239</f>
        <v>944.07663243611751</v>
      </c>
      <c r="AI240" s="123">
        <f t="shared" ref="AI240" si="463">AI237+AI239</f>
        <v>968.81935702606643</v>
      </c>
      <c r="AJ240" s="123">
        <f t="shared" ref="AJ240" si="464">AJ237+AJ239</f>
        <v>993.67944055479086</v>
      </c>
      <c r="AK240" s="123">
        <f t="shared" ref="AK240" si="465">AK237+AK239</f>
        <v>1017.3432414409364</v>
      </c>
      <c r="AL240" s="123">
        <f t="shared" ref="AL240" si="466">AL237+AL239</f>
        <v>1041.2972118186731</v>
      </c>
      <c r="AM240" s="123">
        <f t="shared" ref="AM240" si="467">AM237+AM239</f>
        <v>1065.5182359351998</v>
      </c>
      <c r="AN240" s="123">
        <f t="shared" ref="AN240" si="468">AN237+AN239</f>
        <v>1089.2583595715057</v>
      </c>
      <c r="AO240" s="123">
        <f t="shared" ref="AO240" si="469">AO237+AO239</f>
        <v>1112.4068099736451</v>
      </c>
      <c r="AP240" s="123">
        <f t="shared" ref="AP240" si="470">AP237+AP239</f>
        <v>1135.3973421096603</v>
      </c>
      <c r="AQ240" s="123">
        <f t="shared" ref="AQ240" si="471">AQ237+AQ239</f>
        <v>1158.1566738145402</v>
      </c>
    </row>
    <row r="242" spans="1:43" x14ac:dyDescent="0.3">
      <c r="A242" s="175" t="s">
        <v>306</v>
      </c>
      <c r="B242" s="6" t="s">
        <v>59</v>
      </c>
      <c r="C242" s="6" t="s">
        <v>60</v>
      </c>
      <c r="D242" s="6" t="s">
        <v>61</v>
      </c>
      <c r="E242" s="6" t="s">
        <v>62</v>
      </c>
      <c r="F242" s="6" t="s">
        <v>63</v>
      </c>
      <c r="G242" s="6" t="s">
        <v>64</v>
      </c>
      <c r="H242" s="6" t="s">
        <v>65</v>
      </c>
      <c r="I242" s="6" t="s">
        <v>66</v>
      </c>
      <c r="J242" s="6" t="s">
        <v>67</v>
      </c>
      <c r="K242" s="6" t="s">
        <v>68</v>
      </c>
      <c r="L242" s="6" t="s">
        <v>69</v>
      </c>
    </row>
    <row r="243" spans="1:43" x14ac:dyDescent="0.3">
      <c r="A243" s="15"/>
      <c r="B243" s="16"/>
      <c r="C243" s="17" t="s">
        <v>47</v>
      </c>
      <c r="D243" s="16">
        <f>INDEX(Lister!$A$17:$J$29,MATCH('Data tilvækstoversigt'!$C243,Lister!$A$17:$A$29,0),2)</f>
        <v>3.7871999999999998E-4</v>
      </c>
      <c r="E243" s="16">
        <f>INDEX(Lister!$A$17:$J$29,MATCH('Data tilvækstoversigt'!$C243,Lister!$A$17:$A$29,0),3)</f>
        <v>1.8621000000000001</v>
      </c>
      <c r="F243" s="16">
        <f>INDEX(Lister!$A$17:$J$29,MATCH('Data tilvækstoversigt'!$C243,Lister!$A$17:$A$29,0),4)</f>
        <v>1.0714999999999999</v>
      </c>
      <c r="G243" s="16">
        <f>INDEX(Lister!$A$17:$J$29,MATCH('Data tilvækstoversigt'!$C243,Lister!$A$17:$A$29,0),5)</f>
        <v>6.7440000000000005E-5</v>
      </c>
      <c r="H243" s="16">
        <f>INDEX(Lister!$A$17:$J$29,MATCH('Data tilvækstoversigt'!$C243,Lister!$A$17:$A$29,0),6)</f>
        <v>2.8862000000000001</v>
      </c>
      <c r="I243" s="16">
        <f>INDEX(Lister!$A$17:$J$29,MATCH('Data tilvækstoversigt'!$C243,Lister!$A$17:$A$29,0),7)</f>
        <v>-0.68418999999999996</v>
      </c>
      <c r="J243" s="16">
        <f>INDEX(Lister!$A$17:$J$29,MATCH('Data tilvækstoversigt'!$C243,Lister!$A$17:$A$29,0),8)</f>
        <v>5.223E-5</v>
      </c>
      <c r="K243" s="16">
        <f>INDEX(Lister!$A$17:$J$29,MATCH('Data tilvækstoversigt'!$C243,Lister!$A$17:$A$29,0),9)</f>
        <v>2.5672999999999999</v>
      </c>
      <c r="L243" s="16">
        <f>INDEX(Lister!$A$17:$J$29,MATCH('Data tilvækstoversigt'!$C243,Lister!$A$17:$A$29,0),10)</f>
        <v>-2.8060999999999999E-2</v>
      </c>
    </row>
    <row r="244" spans="1:43" x14ac:dyDescent="0.3">
      <c r="A244" s="18" t="s">
        <v>1</v>
      </c>
      <c r="B244" s="19" t="s">
        <v>2</v>
      </c>
      <c r="C244" s="19">
        <v>1</v>
      </c>
      <c r="D244" s="19">
        <v>5</v>
      </c>
      <c r="E244" s="19">
        <v>10</v>
      </c>
      <c r="F244" s="19">
        <v>15</v>
      </c>
      <c r="G244" s="19">
        <v>20</v>
      </c>
      <c r="H244" s="19">
        <v>25</v>
      </c>
      <c r="I244" s="19">
        <v>30</v>
      </c>
      <c r="J244" s="19">
        <v>35</v>
      </c>
      <c r="K244" s="19">
        <v>40</v>
      </c>
      <c r="L244" s="19">
        <v>45</v>
      </c>
      <c r="M244" s="19">
        <v>50</v>
      </c>
      <c r="N244" s="19">
        <v>55</v>
      </c>
      <c r="O244" s="19">
        <v>60</v>
      </c>
      <c r="P244" s="19">
        <v>65</v>
      </c>
      <c r="Q244" s="19">
        <v>70</v>
      </c>
      <c r="R244" s="19">
        <v>75</v>
      </c>
      <c r="S244" s="19">
        <v>80</v>
      </c>
      <c r="T244" s="19">
        <v>85</v>
      </c>
      <c r="U244" s="19">
        <v>90</v>
      </c>
      <c r="V244" s="19">
        <v>95</v>
      </c>
      <c r="W244" s="19">
        <v>100</v>
      </c>
      <c r="X244" s="19">
        <v>105</v>
      </c>
      <c r="Y244" s="19">
        <v>110</v>
      </c>
      <c r="Z244" s="19">
        <v>115</v>
      </c>
      <c r="AA244" s="19">
        <v>120</v>
      </c>
      <c r="AB244" s="19">
        <v>125</v>
      </c>
      <c r="AC244" s="19">
        <v>130</v>
      </c>
      <c r="AD244" s="19">
        <v>135</v>
      </c>
      <c r="AE244" s="19">
        <v>140</v>
      </c>
      <c r="AF244" s="19">
        <v>145</v>
      </c>
      <c r="AG244" s="2">
        <v>150</v>
      </c>
      <c r="AH244" s="19">
        <v>155</v>
      </c>
      <c r="AI244" s="2">
        <v>160</v>
      </c>
      <c r="AJ244" s="19">
        <v>165</v>
      </c>
      <c r="AK244" s="2">
        <v>170</v>
      </c>
      <c r="AL244" s="19">
        <v>175</v>
      </c>
      <c r="AM244" s="2">
        <v>180</v>
      </c>
      <c r="AN244" s="19">
        <v>185</v>
      </c>
      <c r="AO244" s="2">
        <v>190</v>
      </c>
      <c r="AP244" s="19">
        <v>195</v>
      </c>
      <c r="AQ244" s="2">
        <v>200</v>
      </c>
    </row>
    <row r="245" spans="1:43" x14ac:dyDescent="0.3">
      <c r="A245" s="7" t="s">
        <v>19</v>
      </c>
      <c r="B245" s="8" t="s">
        <v>4</v>
      </c>
      <c r="C245" s="117">
        <f>C$2*$G245</f>
        <v>0</v>
      </c>
      <c r="D245" s="117">
        <f t="shared" ref="D245:F259" si="472">D$2*$G245</f>
        <v>8.3999999999999991E-2</v>
      </c>
      <c r="E245" s="117">
        <f t="shared" si="472"/>
        <v>0.55999999999999994</v>
      </c>
      <c r="F245" s="117">
        <f t="shared" si="472"/>
        <v>1.4</v>
      </c>
      <c r="G245">
        <v>2.8</v>
      </c>
      <c r="H245">
        <v>4</v>
      </c>
      <c r="I245">
        <v>5.4</v>
      </c>
      <c r="J245">
        <v>7</v>
      </c>
      <c r="K245">
        <v>8.6</v>
      </c>
      <c r="L245">
        <v>10.3</v>
      </c>
      <c r="M245">
        <v>11.8</v>
      </c>
      <c r="N245">
        <v>13.2</v>
      </c>
      <c r="O245">
        <v>14.4</v>
      </c>
      <c r="P245">
        <v>15.5</v>
      </c>
      <c r="Q245">
        <v>16.5</v>
      </c>
      <c r="R245">
        <v>17.399999999999999</v>
      </c>
      <c r="S245">
        <v>18.2</v>
      </c>
      <c r="T245">
        <v>18.899999999999999</v>
      </c>
      <c r="U245">
        <v>19.600000000000001</v>
      </c>
      <c r="V245">
        <v>20.2</v>
      </c>
      <c r="W245">
        <v>20.8</v>
      </c>
      <c r="X245">
        <v>21.4</v>
      </c>
      <c r="Y245">
        <v>21.9</v>
      </c>
      <c r="Z245">
        <v>22.3</v>
      </c>
      <c r="AA245">
        <v>22.8</v>
      </c>
      <c r="AB245">
        <v>23.2</v>
      </c>
      <c r="AC245">
        <v>23.6</v>
      </c>
      <c r="AD245">
        <v>24</v>
      </c>
      <c r="AE245">
        <v>24.4</v>
      </c>
      <c r="AF245">
        <v>24.7</v>
      </c>
      <c r="AG245">
        <v>25</v>
      </c>
      <c r="AH245">
        <v>25.4</v>
      </c>
      <c r="AI245">
        <v>25.7</v>
      </c>
      <c r="AJ245">
        <v>26</v>
      </c>
      <c r="AK245">
        <v>26.2</v>
      </c>
      <c r="AL245">
        <v>26.5</v>
      </c>
      <c r="AM245">
        <v>26.8</v>
      </c>
      <c r="AN245">
        <v>27</v>
      </c>
      <c r="AO245">
        <v>27.3</v>
      </c>
      <c r="AP245">
        <v>27.5</v>
      </c>
      <c r="AQ245">
        <v>27.7</v>
      </c>
    </row>
    <row r="246" spans="1:43" x14ac:dyDescent="0.3">
      <c r="A246" s="10" t="s">
        <v>20</v>
      </c>
      <c r="B246" t="s">
        <v>6</v>
      </c>
      <c r="C246" s="118">
        <f t="shared" ref="C246:F269" si="473">C$2*$G246</f>
        <v>0</v>
      </c>
      <c r="D246" s="118">
        <f t="shared" si="472"/>
        <v>8.1000000000000003E-2</v>
      </c>
      <c r="E246" s="118">
        <f t="shared" si="472"/>
        <v>0.54</v>
      </c>
      <c r="F246" s="118">
        <f t="shared" si="472"/>
        <v>1.35</v>
      </c>
      <c r="G246">
        <v>2.7</v>
      </c>
      <c r="H246">
        <v>3.8</v>
      </c>
      <c r="I246">
        <v>5.0999999999999996</v>
      </c>
      <c r="J246">
        <v>6.3</v>
      </c>
      <c r="K246">
        <v>7.7</v>
      </c>
      <c r="L246">
        <v>9.3000000000000007</v>
      </c>
      <c r="M246">
        <v>11.1</v>
      </c>
      <c r="N246">
        <v>12.9</v>
      </c>
      <c r="O246">
        <v>14.5</v>
      </c>
      <c r="P246">
        <v>16.100000000000001</v>
      </c>
      <c r="Q246">
        <v>17.7</v>
      </c>
      <c r="R246">
        <v>19.2</v>
      </c>
      <c r="S246">
        <v>20.6</v>
      </c>
      <c r="T246">
        <v>22</v>
      </c>
      <c r="U246">
        <v>23.4</v>
      </c>
      <c r="V246">
        <v>24.7</v>
      </c>
      <c r="W246">
        <v>25.9</v>
      </c>
      <c r="X246">
        <v>27.1</v>
      </c>
      <c r="Y246">
        <v>28.3</v>
      </c>
      <c r="Z246">
        <v>29.5</v>
      </c>
      <c r="AA246">
        <v>30.8</v>
      </c>
      <c r="AB246">
        <v>32</v>
      </c>
      <c r="AC246">
        <v>33.200000000000003</v>
      </c>
      <c r="AD246">
        <v>34.4</v>
      </c>
      <c r="AE246">
        <v>35.700000000000003</v>
      </c>
      <c r="AF246">
        <v>36.9</v>
      </c>
      <c r="AG246">
        <v>38.200000000000003</v>
      </c>
      <c r="AH246">
        <v>39.4</v>
      </c>
      <c r="AI246">
        <v>40.700000000000003</v>
      </c>
      <c r="AJ246">
        <v>42</v>
      </c>
      <c r="AK246">
        <v>43.2</v>
      </c>
      <c r="AL246">
        <v>44.5</v>
      </c>
      <c r="AM246">
        <v>45.8</v>
      </c>
      <c r="AN246">
        <v>47.1</v>
      </c>
      <c r="AO246">
        <v>48.5</v>
      </c>
      <c r="AP246">
        <v>49.8</v>
      </c>
      <c r="AQ246">
        <v>51.1</v>
      </c>
    </row>
    <row r="247" spans="1:43" x14ac:dyDescent="0.3">
      <c r="A247" s="10" t="s">
        <v>21</v>
      </c>
      <c r="B247" t="s">
        <v>8</v>
      </c>
      <c r="C247" s="118">
        <f>G247</f>
        <v>4000</v>
      </c>
      <c r="D247" s="118">
        <f>G247</f>
        <v>4000</v>
      </c>
      <c r="E247" s="118">
        <f>G247</f>
        <v>4000</v>
      </c>
      <c r="F247" s="118">
        <f>G247</f>
        <v>4000</v>
      </c>
      <c r="G247">
        <v>4000</v>
      </c>
      <c r="H247">
        <v>3990</v>
      </c>
      <c r="I247">
        <v>3975</v>
      </c>
      <c r="J247">
        <v>3950</v>
      </c>
      <c r="K247">
        <v>3012</v>
      </c>
      <c r="L247">
        <v>1952</v>
      </c>
      <c r="M247">
        <v>1340</v>
      </c>
      <c r="N247">
        <v>964</v>
      </c>
      <c r="O247">
        <v>772</v>
      </c>
      <c r="P247">
        <v>641</v>
      </c>
      <c r="Q247">
        <v>547</v>
      </c>
      <c r="R247">
        <v>478</v>
      </c>
      <c r="S247">
        <v>425</v>
      </c>
      <c r="T247">
        <v>384</v>
      </c>
      <c r="U247">
        <v>351</v>
      </c>
      <c r="V247">
        <v>324</v>
      </c>
      <c r="W247">
        <v>302</v>
      </c>
      <c r="X247">
        <v>283</v>
      </c>
      <c r="Y247">
        <v>259</v>
      </c>
      <c r="Z247">
        <v>237</v>
      </c>
      <c r="AA247">
        <v>218</v>
      </c>
      <c r="AB247">
        <v>201</v>
      </c>
      <c r="AC247">
        <v>186</v>
      </c>
      <c r="AD247">
        <v>173</v>
      </c>
      <c r="AE247">
        <v>161</v>
      </c>
      <c r="AF247">
        <v>150</v>
      </c>
      <c r="AG247">
        <v>140</v>
      </c>
      <c r="AH247">
        <v>131</v>
      </c>
      <c r="AI247">
        <v>123</v>
      </c>
      <c r="AJ247">
        <v>115</v>
      </c>
      <c r="AK247">
        <v>108</v>
      </c>
      <c r="AL247">
        <v>102</v>
      </c>
      <c r="AM247">
        <v>96</v>
      </c>
      <c r="AN247">
        <v>91</v>
      </c>
      <c r="AO247">
        <v>86</v>
      </c>
      <c r="AP247">
        <v>81</v>
      </c>
      <c r="AQ247">
        <v>77</v>
      </c>
    </row>
    <row r="248" spans="1:43" x14ac:dyDescent="0.3">
      <c r="A248" s="10" t="s">
        <v>22</v>
      </c>
      <c r="B248" t="s">
        <v>31</v>
      </c>
      <c r="C248" s="118">
        <f t="shared" si="473"/>
        <v>0</v>
      </c>
      <c r="D248" s="118">
        <f t="shared" si="472"/>
        <v>6.6600000000000006E-2</v>
      </c>
      <c r="E248" s="118">
        <f t="shared" si="472"/>
        <v>0.44400000000000006</v>
      </c>
      <c r="F248" s="118">
        <f t="shared" si="472"/>
        <v>1.1100000000000001</v>
      </c>
      <c r="G248">
        <v>2.2200000000000002</v>
      </c>
      <c r="H248">
        <v>4.59</v>
      </c>
      <c r="I248">
        <v>8.1199999999999992</v>
      </c>
      <c r="J248">
        <v>12.31</v>
      </c>
      <c r="K248">
        <v>13.93</v>
      </c>
      <c r="L248">
        <v>13.35</v>
      </c>
      <c r="M248">
        <v>12.89</v>
      </c>
      <c r="N248">
        <v>12.53</v>
      </c>
      <c r="O248">
        <v>12.8</v>
      </c>
      <c r="P248">
        <v>13.12</v>
      </c>
      <c r="Q248">
        <v>13.47</v>
      </c>
      <c r="R248">
        <v>13.84</v>
      </c>
      <c r="S248">
        <v>14.23</v>
      </c>
      <c r="T248">
        <v>14.64</v>
      </c>
      <c r="U248">
        <v>15.06</v>
      </c>
      <c r="V248">
        <v>15.49</v>
      </c>
      <c r="W248">
        <v>15.93</v>
      </c>
      <c r="X248">
        <v>16.37</v>
      </c>
      <c r="Y248">
        <v>16.309999999999999</v>
      </c>
      <c r="Z248">
        <v>16.260000000000002</v>
      </c>
      <c r="AA248">
        <v>16.21</v>
      </c>
      <c r="AB248">
        <v>16.170000000000002</v>
      </c>
      <c r="AC248">
        <v>16.13</v>
      </c>
      <c r="AD248">
        <v>16.09</v>
      </c>
      <c r="AE248">
        <v>16.059999999999999</v>
      </c>
      <c r="AF248">
        <v>16.03</v>
      </c>
      <c r="AG248">
        <v>16</v>
      </c>
      <c r="AH248">
        <v>15.97</v>
      </c>
      <c r="AI248">
        <v>15.95</v>
      </c>
      <c r="AJ248">
        <v>15.92</v>
      </c>
      <c r="AK248">
        <v>15.9</v>
      </c>
      <c r="AL248">
        <v>15.88</v>
      </c>
      <c r="AM248">
        <v>15.86</v>
      </c>
      <c r="AN248">
        <v>15.84</v>
      </c>
      <c r="AO248">
        <v>15.82</v>
      </c>
      <c r="AP248">
        <v>15.81</v>
      </c>
      <c r="AQ248">
        <v>15.79</v>
      </c>
    </row>
    <row r="249" spans="1:43" x14ac:dyDescent="0.3">
      <c r="A249" s="10" t="s">
        <v>23</v>
      </c>
      <c r="B249" t="s">
        <v>10</v>
      </c>
      <c r="C249" s="118">
        <f t="shared" si="473"/>
        <v>0</v>
      </c>
      <c r="D249" s="118">
        <f t="shared" si="472"/>
        <v>0.20099999999999998</v>
      </c>
      <c r="E249" s="118">
        <f t="shared" si="472"/>
        <v>1.34</v>
      </c>
      <c r="F249" s="118">
        <f t="shared" si="472"/>
        <v>3.35</v>
      </c>
      <c r="G249">
        <v>6.7</v>
      </c>
      <c r="H249">
        <v>17.600000000000001</v>
      </c>
      <c r="I249">
        <v>36</v>
      </c>
      <c r="J249">
        <v>63.3</v>
      </c>
      <c r="K249">
        <v>82.7</v>
      </c>
      <c r="L249">
        <v>90.4</v>
      </c>
      <c r="M249">
        <v>97.5</v>
      </c>
      <c r="N249">
        <v>104.1</v>
      </c>
      <c r="O249">
        <v>114.7</v>
      </c>
      <c r="P249">
        <v>125.3</v>
      </c>
      <c r="Q249">
        <v>136</v>
      </c>
      <c r="R249">
        <v>146.69999999999999</v>
      </c>
      <c r="S249">
        <v>157.4</v>
      </c>
      <c r="T249">
        <v>168.2</v>
      </c>
      <c r="U249">
        <v>179</v>
      </c>
      <c r="V249">
        <v>189.9</v>
      </c>
      <c r="W249">
        <v>200.9</v>
      </c>
      <c r="X249">
        <v>211.9</v>
      </c>
      <c r="Y249">
        <v>216.3</v>
      </c>
      <c r="Z249">
        <v>220.5</v>
      </c>
      <c r="AA249">
        <v>224.6</v>
      </c>
      <c r="AB249">
        <v>228.6</v>
      </c>
      <c r="AC249">
        <v>232.5</v>
      </c>
      <c r="AD249">
        <v>236.3</v>
      </c>
      <c r="AE249">
        <v>240</v>
      </c>
      <c r="AF249">
        <v>243.6</v>
      </c>
      <c r="AG249">
        <v>247.2</v>
      </c>
      <c r="AH249">
        <v>250.7</v>
      </c>
      <c r="AI249">
        <v>254.1</v>
      </c>
      <c r="AJ249">
        <v>257.5</v>
      </c>
      <c r="AK249">
        <v>260.8</v>
      </c>
      <c r="AL249">
        <v>264.10000000000002</v>
      </c>
      <c r="AM249">
        <v>267.3</v>
      </c>
      <c r="AN249">
        <v>270.5</v>
      </c>
      <c r="AO249">
        <v>273.7</v>
      </c>
      <c r="AP249">
        <v>276.89999999999998</v>
      </c>
      <c r="AQ249">
        <v>279.89999999999998</v>
      </c>
    </row>
    <row r="250" spans="1:43" x14ac:dyDescent="0.3">
      <c r="A250" s="10" t="s">
        <v>11</v>
      </c>
      <c r="B250" t="s">
        <v>6</v>
      </c>
      <c r="C250" s="118">
        <f t="shared" si="473"/>
        <v>0</v>
      </c>
      <c r="D250" s="118">
        <f t="shared" si="472"/>
        <v>7.1999999999999995E-2</v>
      </c>
      <c r="E250" s="118">
        <f t="shared" si="472"/>
        <v>0.48</v>
      </c>
      <c r="F250" s="118">
        <f t="shared" si="472"/>
        <v>1.2</v>
      </c>
      <c r="G250">
        <v>2.4</v>
      </c>
      <c r="H250">
        <v>3.4</v>
      </c>
      <c r="I250">
        <v>4.5999999999999996</v>
      </c>
      <c r="J250">
        <v>5.7</v>
      </c>
      <c r="K250">
        <v>6.9</v>
      </c>
      <c r="L250">
        <v>8.4</v>
      </c>
      <c r="M250">
        <v>10</v>
      </c>
      <c r="N250">
        <v>11.7</v>
      </c>
      <c r="O250">
        <v>13.4</v>
      </c>
      <c r="P250">
        <v>15</v>
      </c>
      <c r="Q250">
        <v>16.600000000000001</v>
      </c>
      <c r="R250">
        <v>18.2</v>
      </c>
      <c r="S250">
        <v>19.8</v>
      </c>
      <c r="T250">
        <v>21.4</v>
      </c>
      <c r="U250">
        <v>22.9</v>
      </c>
      <c r="V250">
        <v>24.4</v>
      </c>
      <c r="W250">
        <v>25.9</v>
      </c>
      <c r="X250">
        <v>27.1</v>
      </c>
      <c r="Y250">
        <v>28.3</v>
      </c>
      <c r="Z250">
        <v>29.5</v>
      </c>
      <c r="AA250">
        <v>30.8</v>
      </c>
      <c r="AB250">
        <v>32</v>
      </c>
      <c r="AC250">
        <v>33.200000000000003</v>
      </c>
      <c r="AD250">
        <v>34.4</v>
      </c>
      <c r="AE250">
        <v>35.700000000000003</v>
      </c>
      <c r="AF250">
        <v>36.9</v>
      </c>
      <c r="AG250">
        <v>38.200000000000003</v>
      </c>
      <c r="AH250">
        <v>39.4</v>
      </c>
      <c r="AI250">
        <v>40.700000000000003</v>
      </c>
      <c r="AJ250">
        <v>42</v>
      </c>
      <c r="AK250">
        <v>43.2</v>
      </c>
      <c r="AL250">
        <v>44.5</v>
      </c>
      <c r="AM250">
        <v>45.8</v>
      </c>
      <c r="AN250">
        <v>47.1</v>
      </c>
      <c r="AO250">
        <v>48.5</v>
      </c>
      <c r="AP250">
        <v>49.8</v>
      </c>
      <c r="AQ250">
        <v>51.1</v>
      </c>
    </row>
    <row r="251" spans="1:43" x14ac:dyDescent="0.3">
      <c r="A251" s="10" t="s">
        <v>12</v>
      </c>
      <c r="B251" t="s">
        <v>8</v>
      </c>
      <c r="C251" s="118">
        <v>0</v>
      </c>
      <c r="D251" s="118">
        <v>0</v>
      </c>
      <c r="E251" s="118">
        <v>0</v>
      </c>
      <c r="F251" s="118">
        <v>0</v>
      </c>
      <c r="G251">
        <v>0</v>
      </c>
      <c r="H251">
        <v>0</v>
      </c>
      <c r="I251">
        <v>0</v>
      </c>
      <c r="J251">
        <v>917</v>
      </c>
      <c r="K251">
        <v>1048</v>
      </c>
      <c r="L251">
        <v>605</v>
      </c>
      <c r="M251">
        <v>371</v>
      </c>
      <c r="N251">
        <v>189</v>
      </c>
      <c r="O251">
        <v>129</v>
      </c>
      <c r="P251">
        <v>91</v>
      </c>
      <c r="Q251">
        <v>67</v>
      </c>
      <c r="R251">
        <v>51</v>
      </c>
      <c r="S251">
        <v>40</v>
      </c>
      <c r="T251">
        <v>32</v>
      </c>
      <c r="U251">
        <v>26</v>
      </c>
      <c r="V251">
        <v>21</v>
      </c>
      <c r="W251">
        <v>18</v>
      </c>
      <c r="X251">
        <v>24</v>
      </c>
      <c r="Y251">
        <v>21</v>
      </c>
      <c r="Z251">
        <v>18</v>
      </c>
      <c r="AA251">
        <v>16</v>
      </c>
      <c r="AB251">
        <v>15</v>
      </c>
      <c r="AC251">
        <v>13</v>
      </c>
      <c r="AD251">
        <v>12</v>
      </c>
      <c r="AE251">
        <v>11</v>
      </c>
      <c r="AF251">
        <v>10</v>
      </c>
      <c r="AG251">
        <v>9</v>
      </c>
      <c r="AH251">
        <v>8</v>
      </c>
      <c r="AI251">
        <v>7</v>
      </c>
      <c r="AJ251">
        <v>7</v>
      </c>
      <c r="AK251">
        <v>6</v>
      </c>
      <c r="AL251">
        <v>6</v>
      </c>
      <c r="AM251">
        <v>5</v>
      </c>
      <c r="AN251">
        <v>5</v>
      </c>
      <c r="AO251">
        <v>4</v>
      </c>
      <c r="AP251">
        <v>4</v>
      </c>
      <c r="AQ251">
        <v>4</v>
      </c>
    </row>
    <row r="252" spans="1:43" x14ac:dyDescent="0.3">
      <c r="A252" s="10" t="s">
        <v>24</v>
      </c>
      <c r="B252" t="s">
        <v>31</v>
      </c>
      <c r="C252" s="118">
        <f t="shared" si="473"/>
        <v>0</v>
      </c>
      <c r="D252" s="118">
        <f t="shared" si="472"/>
        <v>0</v>
      </c>
      <c r="E252" s="118">
        <f t="shared" si="472"/>
        <v>0</v>
      </c>
      <c r="F252" s="118">
        <f t="shared" si="472"/>
        <v>0</v>
      </c>
      <c r="G252">
        <v>0</v>
      </c>
      <c r="H252">
        <v>0</v>
      </c>
      <c r="I252">
        <v>0</v>
      </c>
      <c r="J252">
        <v>2.31</v>
      </c>
      <c r="K252">
        <v>3.93</v>
      </c>
      <c r="L252">
        <v>3.35</v>
      </c>
      <c r="M252">
        <v>2.89</v>
      </c>
      <c r="N252">
        <v>2.0299999999999998</v>
      </c>
      <c r="O252">
        <v>1.8</v>
      </c>
      <c r="P252">
        <v>1.62</v>
      </c>
      <c r="Q252">
        <v>1.47</v>
      </c>
      <c r="R252">
        <v>1.34</v>
      </c>
      <c r="S252">
        <v>1.23</v>
      </c>
      <c r="T252">
        <v>1.1399999999999999</v>
      </c>
      <c r="U252">
        <v>1.06</v>
      </c>
      <c r="V252">
        <v>0.99</v>
      </c>
      <c r="W252">
        <v>0.93</v>
      </c>
      <c r="X252">
        <v>1.37</v>
      </c>
      <c r="Y252">
        <v>1.31</v>
      </c>
      <c r="Z252">
        <v>1.26</v>
      </c>
      <c r="AA252">
        <v>1.21</v>
      </c>
      <c r="AB252">
        <v>1.17</v>
      </c>
      <c r="AC252">
        <v>1.1299999999999999</v>
      </c>
      <c r="AD252">
        <v>1.0900000000000001</v>
      </c>
      <c r="AE252">
        <v>1.06</v>
      </c>
      <c r="AF252">
        <v>1.03</v>
      </c>
      <c r="AG252">
        <v>1</v>
      </c>
      <c r="AH252">
        <v>0.97</v>
      </c>
      <c r="AI252">
        <v>0.95</v>
      </c>
      <c r="AJ252">
        <v>0.92</v>
      </c>
      <c r="AK252">
        <v>0.9</v>
      </c>
      <c r="AL252">
        <v>0.88</v>
      </c>
      <c r="AM252">
        <v>0.86</v>
      </c>
      <c r="AN252">
        <v>0.84</v>
      </c>
      <c r="AO252">
        <v>0.82</v>
      </c>
      <c r="AP252">
        <v>0.81</v>
      </c>
      <c r="AQ252">
        <v>0.79</v>
      </c>
    </row>
    <row r="253" spans="1:43" x14ac:dyDescent="0.3">
      <c r="A253" s="10" t="s">
        <v>25</v>
      </c>
      <c r="B253" t="s">
        <v>10</v>
      </c>
      <c r="C253" s="118">
        <f t="shared" si="473"/>
        <v>0</v>
      </c>
      <c r="D253" s="118">
        <f t="shared" si="472"/>
        <v>0</v>
      </c>
      <c r="E253" s="118">
        <f t="shared" si="472"/>
        <v>0</v>
      </c>
      <c r="F253" s="118">
        <f t="shared" si="472"/>
        <v>0</v>
      </c>
      <c r="G253">
        <v>0</v>
      </c>
      <c r="H253">
        <v>0</v>
      </c>
      <c r="I253">
        <v>0</v>
      </c>
      <c r="J253">
        <v>11.5</v>
      </c>
      <c r="K253">
        <v>22.4</v>
      </c>
      <c r="L253">
        <v>21.8</v>
      </c>
      <c r="M253">
        <v>21</v>
      </c>
      <c r="N253">
        <v>16.3</v>
      </c>
      <c r="O253">
        <v>15.7</v>
      </c>
      <c r="P253">
        <v>15</v>
      </c>
      <c r="Q253">
        <v>14.5</v>
      </c>
      <c r="R253">
        <v>13.9</v>
      </c>
      <c r="S253">
        <v>13.4</v>
      </c>
      <c r="T253">
        <v>13</v>
      </c>
      <c r="U253">
        <v>12.5</v>
      </c>
      <c r="V253">
        <v>12.1</v>
      </c>
      <c r="W253">
        <v>11.7</v>
      </c>
      <c r="X253">
        <v>17.8</v>
      </c>
      <c r="Y253">
        <v>17.399999999999999</v>
      </c>
      <c r="Z253">
        <v>17.100000000000001</v>
      </c>
      <c r="AA253">
        <v>16.8</v>
      </c>
      <c r="AB253">
        <v>16.5</v>
      </c>
      <c r="AC253">
        <v>16.3</v>
      </c>
      <c r="AD253">
        <v>16</v>
      </c>
      <c r="AE253">
        <v>15.8</v>
      </c>
      <c r="AF253">
        <v>15.6</v>
      </c>
      <c r="AG253">
        <v>15.4</v>
      </c>
      <c r="AH253">
        <v>15.2</v>
      </c>
      <c r="AI253">
        <v>15.1</v>
      </c>
      <c r="AJ253">
        <v>14.9</v>
      </c>
      <c r="AK253">
        <v>14.8</v>
      </c>
      <c r="AL253">
        <v>14.6</v>
      </c>
      <c r="AM253">
        <v>14.5</v>
      </c>
      <c r="AN253">
        <v>14.4</v>
      </c>
      <c r="AO253">
        <v>14.3</v>
      </c>
      <c r="AP253">
        <v>14.2</v>
      </c>
      <c r="AQ253">
        <v>14.1</v>
      </c>
    </row>
    <row r="254" spans="1:43" x14ac:dyDescent="0.3">
      <c r="A254" s="10" t="s">
        <v>26</v>
      </c>
      <c r="B254" t="s">
        <v>32</v>
      </c>
      <c r="C254" s="118"/>
      <c r="D254" s="118"/>
      <c r="E254" s="118"/>
      <c r="F254" s="118"/>
      <c r="G254" t="s">
        <v>35</v>
      </c>
      <c r="H254" t="s">
        <v>35</v>
      </c>
      <c r="I254" t="s">
        <v>35</v>
      </c>
      <c r="J254">
        <v>49.9</v>
      </c>
      <c r="K254">
        <v>37.700000000000003</v>
      </c>
      <c r="L254">
        <v>41.6</v>
      </c>
      <c r="M254">
        <v>46.1</v>
      </c>
      <c r="N254">
        <v>57.4</v>
      </c>
      <c r="O254">
        <v>63.3</v>
      </c>
      <c r="P254">
        <v>69.400000000000006</v>
      </c>
      <c r="Q254">
        <v>75.599999999999994</v>
      </c>
      <c r="R254">
        <v>81.900000000000006</v>
      </c>
      <c r="S254">
        <v>88.2</v>
      </c>
      <c r="T254">
        <v>94.7</v>
      </c>
      <c r="U254">
        <v>101.2</v>
      </c>
      <c r="V254">
        <v>107.8</v>
      </c>
      <c r="W254">
        <v>114.5</v>
      </c>
      <c r="X254">
        <v>96.1</v>
      </c>
      <c r="Y254">
        <v>100.2</v>
      </c>
      <c r="Z254">
        <v>104.4</v>
      </c>
      <c r="AA254">
        <v>108.7</v>
      </c>
      <c r="AB254">
        <v>113</v>
      </c>
      <c r="AC254">
        <v>117.3</v>
      </c>
      <c r="AD254">
        <v>121.7</v>
      </c>
      <c r="AE254">
        <v>126.2</v>
      </c>
      <c r="AF254">
        <v>130.69999999999999</v>
      </c>
      <c r="AG254">
        <v>135.19999999999999</v>
      </c>
      <c r="AH254">
        <v>139.80000000000001</v>
      </c>
      <c r="AI254">
        <v>144.4</v>
      </c>
      <c r="AJ254">
        <v>149.1</v>
      </c>
      <c r="AK254">
        <v>153.9</v>
      </c>
      <c r="AL254">
        <v>158.69999999999999</v>
      </c>
      <c r="AM254">
        <v>163.5</v>
      </c>
      <c r="AN254">
        <v>168.4</v>
      </c>
      <c r="AO254">
        <v>173.4</v>
      </c>
      <c r="AP254">
        <v>178.4</v>
      </c>
      <c r="AQ254">
        <v>183.5</v>
      </c>
    </row>
    <row r="255" spans="1:43" x14ac:dyDescent="0.3">
      <c r="A255" s="10" t="s">
        <v>3</v>
      </c>
      <c r="B255" t="s">
        <v>4</v>
      </c>
      <c r="C255" s="118">
        <f t="shared" si="473"/>
        <v>0</v>
      </c>
      <c r="D255" s="118">
        <f t="shared" si="472"/>
        <v>8.3999999999999991E-2</v>
      </c>
      <c r="E255" s="118">
        <f t="shared" si="472"/>
        <v>0.55999999999999994</v>
      </c>
      <c r="F255" s="118">
        <f t="shared" si="472"/>
        <v>1.4</v>
      </c>
      <c r="G255">
        <v>2.8</v>
      </c>
      <c r="H255">
        <v>4</v>
      </c>
      <c r="I255">
        <v>5.4</v>
      </c>
      <c r="J255">
        <v>7.1</v>
      </c>
      <c r="K255">
        <v>8.8000000000000007</v>
      </c>
      <c r="L255">
        <v>10.5</v>
      </c>
      <c r="M255">
        <v>12</v>
      </c>
      <c r="N255">
        <v>13.3</v>
      </c>
      <c r="O255">
        <v>14.5</v>
      </c>
      <c r="P255">
        <v>15.6</v>
      </c>
      <c r="Q255">
        <v>16.600000000000001</v>
      </c>
      <c r="R255">
        <v>17.399999999999999</v>
      </c>
      <c r="S255">
        <v>18.2</v>
      </c>
      <c r="T255">
        <v>19</v>
      </c>
      <c r="U255">
        <v>19.600000000000001</v>
      </c>
      <c r="V255">
        <v>20.2</v>
      </c>
      <c r="W255">
        <v>20.8</v>
      </c>
      <c r="X255">
        <v>21.4</v>
      </c>
      <c r="Y255">
        <v>21.9</v>
      </c>
      <c r="Z255">
        <v>22.3</v>
      </c>
      <c r="AA255">
        <v>22.8</v>
      </c>
      <c r="AB255">
        <v>23.2</v>
      </c>
      <c r="AC255">
        <v>23.6</v>
      </c>
      <c r="AD255">
        <v>24</v>
      </c>
      <c r="AE255">
        <v>24.4</v>
      </c>
      <c r="AF255">
        <v>24.7</v>
      </c>
      <c r="AG255">
        <v>25</v>
      </c>
      <c r="AH255">
        <v>25.4</v>
      </c>
      <c r="AI255">
        <v>25.7</v>
      </c>
      <c r="AJ255">
        <v>26</v>
      </c>
      <c r="AK255">
        <v>26.2</v>
      </c>
      <c r="AL255">
        <v>26.5</v>
      </c>
      <c r="AM255">
        <v>26.8</v>
      </c>
      <c r="AN255">
        <v>27</v>
      </c>
      <c r="AO255">
        <v>27.3</v>
      </c>
      <c r="AP255">
        <v>27.5</v>
      </c>
      <c r="AQ255">
        <v>27.7</v>
      </c>
    </row>
    <row r="256" spans="1:43" x14ac:dyDescent="0.3">
      <c r="A256" s="10" t="s">
        <v>5</v>
      </c>
      <c r="B256" t="s">
        <v>6</v>
      </c>
      <c r="C256" s="118">
        <f t="shared" si="473"/>
        <v>0</v>
      </c>
      <c r="D256" s="118">
        <f t="shared" si="472"/>
        <v>8.1000000000000003E-2</v>
      </c>
      <c r="E256" s="118">
        <f t="shared" si="472"/>
        <v>0.54</v>
      </c>
      <c r="F256" s="118">
        <f t="shared" si="472"/>
        <v>1.35</v>
      </c>
      <c r="G256">
        <v>2.7</v>
      </c>
      <c r="H256">
        <v>3.8</v>
      </c>
      <c r="I256">
        <v>5.0999999999999996</v>
      </c>
      <c r="J256">
        <v>6.5</v>
      </c>
      <c r="K256">
        <v>8.1</v>
      </c>
      <c r="L256">
        <v>9.6999999999999993</v>
      </c>
      <c r="M256">
        <v>11.5</v>
      </c>
      <c r="N256">
        <v>13.1</v>
      </c>
      <c r="O256">
        <v>14.8</v>
      </c>
      <c r="P256">
        <v>16.3</v>
      </c>
      <c r="Q256">
        <v>17.8</v>
      </c>
      <c r="R256">
        <v>19.3</v>
      </c>
      <c r="S256">
        <v>20.7</v>
      </c>
      <c r="T256">
        <v>22.1</v>
      </c>
      <c r="U256">
        <v>23.4</v>
      </c>
      <c r="V256">
        <v>24.7</v>
      </c>
      <c r="W256">
        <v>25.9</v>
      </c>
      <c r="X256">
        <v>27.1</v>
      </c>
      <c r="Y256">
        <v>28.3</v>
      </c>
      <c r="Z256">
        <v>29.5</v>
      </c>
      <c r="AA256">
        <v>30.8</v>
      </c>
      <c r="AB256">
        <v>32</v>
      </c>
      <c r="AC256">
        <v>33.200000000000003</v>
      </c>
      <c r="AD256">
        <v>34.4</v>
      </c>
      <c r="AE256">
        <v>35.700000000000003</v>
      </c>
      <c r="AF256">
        <v>36.9</v>
      </c>
      <c r="AG256">
        <v>38.200000000000003</v>
      </c>
      <c r="AH256">
        <v>39.4</v>
      </c>
      <c r="AI256">
        <v>40.700000000000003</v>
      </c>
      <c r="AJ256">
        <v>42</v>
      </c>
      <c r="AK256">
        <v>43.2</v>
      </c>
      <c r="AL256">
        <v>44.5</v>
      </c>
      <c r="AM256">
        <v>45.8</v>
      </c>
      <c r="AN256">
        <v>47.1</v>
      </c>
      <c r="AO256">
        <v>48.5</v>
      </c>
      <c r="AP256">
        <v>49.8</v>
      </c>
      <c r="AQ256">
        <v>51.1</v>
      </c>
    </row>
    <row r="257" spans="1:43" x14ac:dyDescent="0.3">
      <c r="A257" s="10" t="s">
        <v>7</v>
      </c>
      <c r="B257" t="s">
        <v>8</v>
      </c>
      <c r="C257" s="118">
        <f>G257</f>
        <v>4000</v>
      </c>
      <c r="D257" s="118">
        <f>G257</f>
        <v>4000</v>
      </c>
      <c r="E257" s="118">
        <f>G257</f>
        <v>4000</v>
      </c>
      <c r="F257" s="118">
        <f>G257</f>
        <v>4000</v>
      </c>
      <c r="G257">
        <v>4000</v>
      </c>
      <c r="H257">
        <v>3990</v>
      </c>
      <c r="I257">
        <v>3975</v>
      </c>
      <c r="J257">
        <v>3033</v>
      </c>
      <c r="K257">
        <v>1964</v>
      </c>
      <c r="L257">
        <v>1347</v>
      </c>
      <c r="M257">
        <v>969</v>
      </c>
      <c r="N257">
        <v>775</v>
      </c>
      <c r="O257">
        <v>643</v>
      </c>
      <c r="P257">
        <v>549</v>
      </c>
      <c r="Q257">
        <v>480</v>
      </c>
      <c r="R257">
        <v>427</v>
      </c>
      <c r="S257">
        <v>385</v>
      </c>
      <c r="T257">
        <v>352</v>
      </c>
      <c r="U257">
        <v>325</v>
      </c>
      <c r="V257">
        <v>303</v>
      </c>
      <c r="W257">
        <v>284</v>
      </c>
      <c r="X257">
        <v>260</v>
      </c>
      <c r="Y257">
        <v>238</v>
      </c>
      <c r="Z257">
        <v>219</v>
      </c>
      <c r="AA257">
        <v>202</v>
      </c>
      <c r="AB257">
        <v>187</v>
      </c>
      <c r="AC257">
        <v>173</v>
      </c>
      <c r="AD257">
        <v>161</v>
      </c>
      <c r="AE257">
        <v>150</v>
      </c>
      <c r="AF257">
        <v>140</v>
      </c>
      <c r="AG257">
        <v>131</v>
      </c>
      <c r="AH257">
        <v>123</v>
      </c>
      <c r="AI257">
        <v>115</v>
      </c>
      <c r="AJ257">
        <v>109</v>
      </c>
      <c r="AK257">
        <v>102</v>
      </c>
      <c r="AL257">
        <v>96</v>
      </c>
      <c r="AM257">
        <v>91</v>
      </c>
      <c r="AN257">
        <v>86</v>
      </c>
      <c r="AO257">
        <v>81</v>
      </c>
      <c r="AP257">
        <v>77</v>
      </c>
      <c r="AQ257">
        <v>73</v>
      </c>
    </row>
    <row r="258" spans="1:43" x14ac:dyDescent="0.3">
      <c r="A258" s="10" t="s">
        <v>27</v>
      </c>
      <c r="B258" t="s">
        <v>31</v>
      </c>
      <c r="C258" s="118">
        <f t="shared" si="473"/>
        <v>0</v>
      </c>
      <c r="D258" s="118">
        <f t="shared" si="472"/>
        <v>6.6600000000000006E-2</v>
      </c>
      <c r="E258" s="118">
        <f t="shared" si="472"/>
        <v>0.44400000000000006</v>
      </c>
      <c r="F258" s="118">
        <f t="shared" si="472"/>
        <v>1.1100000000000001</v>
      </c>
      <c r="G258">
        <v>2.2200000000000002</v>
      </c>
      <c r="H258">
        <v>4.59</v>
      </c>
      <c r="I258">
        <v>8.1199999999999992</v>
      </c>
      <c r="J258">
        <v>10</v>
      </c>
      <c r="K258">
        <v>10</v>
      </c>
      <c r="L258">
        <v>10</v>
      </c>
      <c r="M258">
        <v>10</v>
      </c>
      <c r="N258">
        <v>10.5</v>
      </c>
      <c r="O258">
        <v>11</v>
      </c>
      <c r="P258">
        <v>11.5</v>
      </c>
      <c r="Q258">
        <v>12</v>
      </c>
      <c r="R258">
        <v>12.5</v>
      </c>
      <c r="S258">
        <v>13</v>
      </c>
      <c r="T258">
        <v>13.5</v>
      </c>
      <c r="U258">
        <v>14</v>
      </c>
      <c r="V258">
        <v>14.5</v>
      </c>
      <c r="W258">
        <v>15</v>
      </c>
      <c r="X258">
        <v>15</v>
      </c>
      <c r="Y258">
        <v>15</v>
      </c>
      <c r="Z258">
        <v>15</v>
      </c>
      <c r="AA258">
        <v>15</v>
      </c>
      <c r="AB258">
        <v>15</v>
      </c>
      <c r="AC258">
        <v>15</v>
      </c>
      <c r="AD258">
        <v>15</v>
      </c>
      <c r="AE258">
        <v>15</v>
      </c>
      <c r="AF258">
        <v>15</v>
      </c>
      <c r="AG258">
        <v>15</v>
      </c>
      <c r="AH258">
        <v>15</v>
      </c>
      <c r="AI258">
        <v>15</v>
      </c>
      <c r="AJ258">
        <v>15</v>
      </c>
      <c r="AK258">
        <v>15</v>
      </c>
      <c r="AL258">
        <v>15</v>
      </c>
      <c r="AM258">
        <v>15</v>
      </c>
      <c r="AN258">
        <v>15</v>
      </c>
      <c r="AO258">
        <v>15</v>
      </c>
      <c r="AP258">
        <v>15</v>
      </c>
      <c r="AQ258">
        <v>15</v>
      </c>
    </row>
    <row r="259" spans="1:43" x14ac:dyDescent="0.3">
      <c r="A259" s="10" t="s">
        <v>9</v>
      </c>
      <c r="B259" t="s">
        <v>10</v>
      </c>
      <c r="C259" s="118">
        <f t="shared" si="473"/>
        <v>0</v>
      </c>
      <c r="D259" s="118">
        <f t="shared" si="472"/>
        <v>0.20099999999999998</v>
      </c>
      <c r="E259" s="118">
        <f t="shared" si="472"/>
        <v>1.34</v>
      </c>
      <c r="F259" s="118">
        <f t="shared" si="472"/>
        <v>3.35</v>
      </c>
      <c r="G259">
        <v>6.7</v>
      </c>
      <c r="H259">
        <v>17.600000000000001</v>
      </c>
      <c r="I259">
        <v>36</v>
      </c>
      <c r="J259">
        <v>51.9</v>
      </c>
      <c r="K259">
        <v>60.3</v>
      </c>
      <c r="L259">
        <v>68.7</v>
      </c>
      <c r="M259">
        <v>76.5</v>
      </c>
      <c r="N259">
        <v>87.8</v>
      </c>
      <c r="O259">
        <v>99</v>
      </c>
      <c r="P259">
        <v>110.3</v>
      </c>
      <c r="Q259">
        <v>121.5</v>
      </c>
      <c r="R259">
        <v>132.69999999999999</v>
      </c>
      <c r="S259">
        <v>144</v>
      </c>
      <c r="T259">
        <v>155.19999999999999</v>
      </c>
      <c r="U259">
        <v>166.5</v>
      </c>
      <c r="V259">
        <v>177.8</v>
      </c>
      <c r="W259">
        <v>189.1</v>
      </c>
      <c r="X259">
        <v>194.1</v>
      </c>
      <c r="Y259">
        <v>198.9</v>
      </c>
      <c r="Z259">
        <v>203.4</v>
      </c>
      <c r="AA259">
        <v>207.8</v>
      </c>
      <c r="AB259">
        <v>212.1</v>
      </c>
      <c r="AC259">
        <v>216.3</v>
      </c>
      <c r="AD259">
        <v>220.3</v>
      </c>
      <c r="AE259">
        <v>224.2</v>
      </c>
      <c r="AF259">
        <v>228</v>
      </c>
      <c r="AG259">
        <v>231.8</v>
      </c>
      <c r="AH259">
        <v>235.4</v>
      </c>
      <c r="AI259">
        <v>239</v>
      </c>
      <c r="AJ259">
        <v>242.6</v>
      </c>
      <c r="AK259">
        <v>246</v>
      </c>
      <c r="AL259">
        <v>249.5</v>
      </c>
      <c r="AM259">
        <v>252.8</v>
      </c>
      <c r="AN259">
        <v>256.2</v>
      </c>
      <c r="AO259">
        <v>259.5</v>
      </c>
      <c r="AP259">
        <v>262.7</v>
      </c>
      <c r="AQ259">
        <v>265.89999999999998</v>
      </c>
    </row>
    <row r="260" spans="1:43" x14ac:dyDescent="0.3">
      <c r="A260" s="10" t="s">
        <v>28</v>
      </c>
      <c r="B260" t="s">
        <v>32</v>
      </c>
      <c r="C260" s="118"/>
      <c r="D260" s="118"/>
      <c r="E260" s="118"/>
      <c r="F260" s="118"/>
      <c r="G260">
        <v>56</v>
      </c>
      <c r="H260">
        <v>39.200000000000003</v>
      </c>
      <c r="I260">
        <v>29.1</v>
      </c>
      <c r="J260">
        <v>25.7</v>
      </c>
      <c r="K260">
        <v>25.6</v>
      </c>
      <c r="L260">
        <v>26.1</v>
      </c>
      <c r="M260">
        <v>26.8</v>
      </c>
      <c r="N260">
        <v>27</v>
      </c>
      <c r="O260">
        <v>27.2</v>
      </c>
      <c r="P260">
        <v>27.4</v>
      </c>
      <c r="Q260">
        <v>27.6</v>
      </c>
      <c r="R260">
        <v>27.8</v>
      </c>
      <c r="S260">
        <v>28</v>
      </c>
      <c r="T260">
        <v>28.1</v>
      </c>
      <c r="U260">
        <v>28.3</v>
      </c>
      <c r="V260">
        <v>28.4</v>
      </c>
      <c r="W260">
        <v>28.5</v>
      </c>
      <c r="X260">
        <v>29.1</v>
      </c>
      <c r="Y260">
        <v>29.7</v>
      </c>
      <c r="Z260">
        <v>30.3</v>
      </c>
      <c r="AA260">
        <v>30.9</v>
      </c>
      <c r="AB260">
        <v>31.5</v>
      </c>
      <c r="AC260">
        <v>32.200000000000003</v>
      </c>
      <c r="AD260">
        <v>32.799999999999997</v>
      </c>
      <c r="AE260">
        <v>33.5</v>
      </c>
      <c r="AF260">
        <v>34.200000000000003</v>
      </c>
      <c r="AG260">
        <v>34.9</v>
      </c>
      <c r="AH260">
        <v>35.6</v>
      </c>
      <c r="AI260">
        <v>36.299999999999997</v>
      </c>
      <c r="AJ260">
        <v>37</v>
      </c>
      <c r="AK260">
        <v>37.700000000000003</v>
      </c>
      <c r="AL260">
        <v>38.4</v>
      </c>
      <c r="AM260">
        <v>39.200000000000003</v>
      </c>
      <c r="AN260">
        <v>39.9</v>
      </c>
      <c r="AO260">
        <v>40.6</v>
      </c>
      <c r="AP260">
        <v>41.4</v>
      </c>
      <c r="AQ260">
        <v>42.2</v>
      </c>
    </row>
    <row r="261" spans="1:43" x14ac:dyDescent="0.3">
      <c r="A261" s="10" t="s">
        <v>29</v>
      </c>
      <c r="B261" t="s">
        <v>33</v>
      </c>
      <c r="C261" s="118">
        <f t="shared" si="473"/>
        <v>0</v>
      </c>
      <c r="D261" s="118">
        <f t="shared" si="473"/>
        <v>4.2000000000000006E-3</v>
      </c>
      <c r="E261" s="118">
        <f t="shared" si="473"/>
        <v>2.8000000000000004E-2</v>
      </c>
      <c r="F261" s="118">
        <f t="shared" si="473"/>
        <v>7.0000000000000007E-2</v>
      </c>
      <c r="G261">
        <v>0.14000000000000001</v>
      </c>
      <c r="H261">
        <v>0.16</v>
      </c>
      <c r="I261">
        <v>0.18</v>
      </c>
      <c r="J261">
        <v>0.2</v>
      </c>
      <c r="K261">
        <v>0.21</v>
      </c>
      <c r="L261">
        <v>0.22</v>
      </c>
      <c r="M261">
        <v>0.23</v>
      </c>
      <c r="N261">
        <v>0.23</v>
      </c>
      <c r="O261">
        <v>0.23</v>
      </c>
      <c r="P261">
        <v>0.23</v>
      </c>
      <c r="Q261">
        <v>0.22</v>
      </c>
      <c r="R261">
        <v>0.22</v>
      </c>
      <c r="S261">
        <v>0.22</v>
      </c>
      <c r="T261">
        <v>0.21</v>
      </c>
      <c r="U261">
        <v>0.21</v>
      </c>
      <c r="V261">
        <v>0.2</v>
      </c>
      <c r="W261">
        <v>0.2</v>
      </c>
      <c r="X261">
        <v>0.19</v>
      </c>
      <c r="Y261">
        <v>0.19</v>
      </c>
      <c r="Z261">
        <v>0.19</v>
      </c>
      <c r="AA261">
        <v>0.18</v>
      </c>
      <c r="AB261">
        <v>0.18</v>
      </c>
      <c r="AC261">
        <v>0.17</v>
      </c>
      <c r="AD261">
        <v>0.17</v>
      </c>
      <c r="AE261">
        <v>0.17</v>
      </c>
      <c r="AF261">
        <v>0.16</v>
      </c>
      <c r="AG261">
        <v>0.16</v>
      </c>
      <c r="AH261">
        <v>0.16</v>
      </c>
      <c r="AI261">
        <v>0.15</v>
      </c>
      <c r="AJ261">
        <v>0.15</v>
      </c>
      <c r="AK261">
        <v>0.15</v>
      </c>
      <c r="AL261">
        <v>0.15</v>
      </c>
      <c r="AM261">
        <v>0.14000000000000001</v>
      </c>
      <c r="AN261">
        <v>0.14000000000000001</v>
      </c>
      <c r="AO261">
        <v>0.14000000000000001</v>
      </c>
      <c r="AP261">
        <v>0.14000000000000001</v>
      </c>
      <c r="AQ261">
        <v>0.13</v>
      </c>
    </row>
    <row r="262" spans="1:43" x14ac:dyDescent="0.3">
      <c r="A262" s="10" t="s">
        <v>30</v>
      </c>
      <c r="B262" t="s">
        <v>34</v>
      </c>
      <c r="C262" s="118">
        <f t="shared" si="473"/>
        <v>0</v>
      </c>
      <c r="D262" s="118">
        <f t="shared" si="473"/>
        <v>1.0200000000000001E-2</v>
      </c>
      <c r="E262" s="118">
        <f t="shared" si="473"/>
        <v>6.8000000000000005E-2</v>
      </c>
      <c r="F262" s="118">
        <f t="shared" si="473"/>
        <v>0.17</v>
      </c>
      <c r="G262">
        <v>0.34</v>
      </c>
      <c r="H262">
        <v>0.71</v>
      </c>
      <c r="I262">
        <v>1.2</v>
      </c>
      <c r="J262">
        <v>1.81</v>
      </c>
      <c r="K262">
        <v>2.35</v>
      </c>
      <c r="L262">
        <v>2.76</v>
      </c>
      <c r="M262">
        <v>3.06</v>
      </c>
      <c r="N262">
        <v>3.28</v>
      </c>
      <c r="O262">
        <v>3.46</v>
      </c>
      <c r="P262">
        <v>3.6</v>
      </c>
      <c r="Q262">
        <v>3.71</v>
      </c>
      <c r="R262">
        <v>3.8</v>
      </c>
      <c r="S262">
        <v>3.87</v>
      </c>
      <c r="T262">
        <v>3.92</v>
      </c>
      <c r="U262">
        <v>3.97</v>
      </c>
      <c r="V262">
        <v>4.01</v>
      </c>
      <c r="W262">
        <v>4.04</v>
      </c>
      <c r="X262">
        <v>4.0599999999999996</v>
      </c>
      <c r="Y262">
        <v>4.08</v>
      </c>
      <c r="Z262">
        <v>4.09</v>
      </c>
      <c r="AA262">
        <v>4.0999999999999996</v>
      </c>
      <c r="AB262">
        <v>4.0999999999999996</v>
      </c>
      <c r="AC262">
        <v>4.0999999999999996</v>
      </c>
      <c r="AD262">
        <v>4.0999999999999996</v>
      </c>
      <c r="AE262">
        <v>4.09</v>
      </c>
      <c r="AF262">
        <v>4.08</v>
      </c>
      <c r="AG262">
        <v>4.07</v>
      </c>
      <c r="AH262">
        <v>4.0599999999999996</v>
      </c>
      <c r="AI262">
        <v>4.05</v>
      </c>
      <c r="AJ262">
        <v>4.04</v>
      </c>
      <c r="AK262">
        <v>4.03</v>
      </c>
      <c r="AL262">
        <v>4.0199999999999996</v>
      </c>
      <c r="AM262">
        <v>4.01</v>
      </c>
      <c r="AN262">
        <v>3.99</v>
      </c>
      <c r="AO262">
        <v>3.98</v>
      </c>
      <c r="AP262">
        <v>3.97</v>
      </c>
      <c r="AQ262">
        <v>3.96</v>
      </c>
    </row>
    <row r="263" spans="1:43" x14ac:dyDescent="0.3">
      <c r="A263" s="12" t="s">
        <v>13</v>
      </c>
      <c r="B263" s="3" t="s">
        <v>10</v>
      </c>
      <c r="C263" s="119">
        <f t="shared" si="473"/>
        <v>0</v>
      </c>
      <c r="D263" s="119">
        <f t="shared" si="473"/>
        <v>0.20099999999999998</v>
      </c>
      <c r="E263" s="119">
        <f t="shared" si="473"/>
        <v>1.34</v>
      </c>
      <c r="F263" s="119">
        <f t="shared" si="473"/>
        <v>3.35</v>
      </c>
      <c r="G263">
        <v>6.7</v>
      </c>
      <c r="H263">
        <v>17.600000000000001</v>
      </c>
      <c r="I263">
        <v>36</v>
      </c>
      <c r="J263">
        <v>63.3</v>
      </c>
      <c r="K263">
        <v>94.2</v>
      </c>
      <c r="L263">
        <v>124.3</v>
      </c>
      <c r="M263">
        <v>153.1</v>
      </c>
      <c r="N263">
        <v>180.7</v>
      </c>
      <c r="O263">
        <v>207.6</v>
      </c>
      <c r="P263">
        <v>233.8</v>
      </c>
      <c r="Q263">
        <v>259.5</v>
      </c>
      <c r="R263">
        <v>284.7</v>
      </c>
      <c r="S263">
        <v>309.39999999999998</v>
      </c>
      <c r="T263">
        <v>333.6</v>
      </c>
      <c r="U263">
        <v>357.4</v>
      </c>
      <c r="V263">
        <v>380.9</v>
      </c>
      <c r="W263">
        <v>403.9</v>
      </c>
      <c r="X263">
        <v>426.6</v>
      </c>
      <c r="Y263">
        <v>448.8</v>
      </c>
      <c r="Z263">
        <v>470.4</v>
      </c>
      <c r="AA263">
        <v>491.6</v>
      </c>
      <c r="AB263">
        <v>512.4</v>
      </c>
      <c r="AC263">
        <v>532.79999999999995</v>
      </c>
      <c r="AD263">
        <v>552.79999999999995</v>
      </c>
      <c r="AE263">
        <v>572.6</v>
      </c>
      <c r="AF263">
        <v>592</v>
      </c>
      <c r="AG263">
        <v>611.1</v>
      </c>
      <c r="AH263">
        <v>630</v>
      </c>
      <c r="AI263">
        <v>648.70000000000005</v>
      </c>
      <c r="AJ263">
        <v>667.1</v>
      </c>
      <c r="AK263">
        <v>685.4</v>
      </c>
      <c r="AL263">
        <v>703.4</v>
      </c>
      <c r="AM263">
        <v>721.3</v>
      </c>
      <c r="AN263">
        <v>739</v>
      </c>
      <c r="AO263">
        <v>756.6</v>
      </c>
      <c r="AP263">
        <v>774</v>
      </c>
      <c r="AQ263">
        <v>791.2</v>
      </c>
    </row>
    <row r="264" spans="1:43" x14ac:dyDescent="0.3">
      <c r="A264" s="20" t="s">
        <v>70</v>
      </c>
      <c r="B264" s="21" t="s">
        <v>14</v>
      </c>
      <c r="C264" s="120">
        <f t="shared" si="473"/>
        <v>0</v>
      </c>
      <c r="D264" s="120">
        <f t="shared" si="473"/>
        <v>1.4033780510283081E-2</v>
      </c>
      <c r="E264" s="120">
        <f t="shared" si="473"/>
        <v>9.3558536735220549E-2</v>
      </c>
      <c r="F264" s="120">
        <f t="shared" si="473"/>
        <v>0.23389634183805136</v>
      </c>
      <c r="G264" s="120">
        <f>$D243*(G256/100*1000)^$E243*(G255-0.3)^$F243</f>
        <v>0.46779268367610272</v>
      </c>
      <c r="H264" s="120">
        <f t="shared" ref="H264:I264" si="474">$D243*(H256/100*1000)^$E243*(H255-0.3)^$F243</f>
        <v>1.3454309788289669</v>
      </c>
      <c r="I264" s="120">
        <f t="shared" si="474"/>
        <v>3.2820569239954671</v>
      </c>
      <c r="J264" s="120">
        <f>$D243*(J256/100*1000)^$E243*(J255-0.3)^$F243</f>
        <v>7.0174205116364261</v>
      </c>
      <c r="K264" s="120">
        <f t="shared" ref="K264:AQ264" si="475">$D243*(K256/100*1000)^$E243*(K255-0.3)^$F243</f>
        <v>13.427048979269541</v>
      </c>
      <c r="L264" s="120">
        <f t="shared" si="475"/>
        <v>22.834997637184177</v>
      </c>
      <c r="M264" s="120">
        <f t="shared" si="475"/>
        <v>36.316571346319257</v>
      </c>
      <c r="N264" s="120">
        <f t="shared" si="475"/>
        <v>51.817853904648658</v>
      </c>
      <c r="O264" s="120">
        <f t="shared" si="475"/>
        <v>71.489052626189789</v>
      </c>
      <c r="P264" s="120">
        <f t="shared" si="475"/>
        <v>92.689309505154682</v>
      </c>
      <c r="Q264" s="120">
        <f t="shared" si="475"/>
        <v>116.8649681391795</v>
      </c>
      <c r="R264" s="120">
        <f t="shared" si="475"/>
        <v>143.0243023337716</v>
      </c>
      <c r="S264" s="120">
        <f t="shared" si="475"/>
        <v>171.12704203782104</v>
      </c>
      <c r="T264" s="120">
        <f t="shared" si="475"/>
        <v>202.5766452737098</v>
      </c>
      <c r="U264" s="120">
        <f t="shared" si="475"/>
        <v>233.08254168193233</v>
      </c>
      <c r="V264" s="120">
        <f t="shared" si="475"/>
        <v>266.36693204077608</v>
      </c>
      <c r="W264" s="120">
        <f t="shared" si="475"/>
        <v>300.37791153071106</v>
      </c>
      <c r="X264" s="120">
        <f t="shared" si="475"/>
        <v>337.06915163696141</v>
      </c>
      <c r="Y264" s="120">
        <f t="shared" si="475"/>
        <v>374.67693297664454</v>
      </c>
      <c r="Z264" s="120">
        <f t="shared" si="475"/>
        <v>412.83805095289392</v>
      </c>
      <c r="AA264" s="120">
        <f t="shared" si="475"/>
        <v>458.26015528794034</v>
      </c>
      <c r="AB264" s="120">
        <f t="shared" si="475"/>
        <v>501.44318644398754</v>
      </c>
      <c r="AC264" s="120">
        <f t="shared" si="475"/>
        <v>547.08062654918365</v>
      </c>
      <c r="AD264" s="120">
        <f t="shared" si="475"/>
        <v>595.2324086656206</v>
      </c>
      <c r="AE264" s="120">
        <f t="shared" si="475"/>
        <v>649.34124135957165</v>
      </c>
      <c r="AF264" s="120">
        <f t="shared" si="475"/>
        <v>699.78758915301091</v>
      </c>
      <c r="AG264" s="121">
        <f t="shared" si="475"/>
        <v>756.22880207750791</v>
      </c>
      <c r="AH264" s="121">
        <f t="shared" si="475"/>
        <v>814.97098643560241</v>
      </c>
      <c r="AI264" s="121">
        <f t="shared" si="475"/>
        <v>876.8459842694341</v>
      </c>
      <c r="AJ264" s="121">
        <f t="shared" si="475"/>
        <v>941.48647582244428</v>
      </c>
      <c r="AK264" s="121">
        <f t="shared" si="475"/>
        <v>1000.4680471564598</v>
      </c>
      <c r="AL264" s="121">
        <f t="shared" si="475"/>
        <v>1070.3831176624026</v>
      </c>
      <c r="AM264" s="121">
        <f t="shared" si="475"/>
        <v>1143.2041730601659</v>
      </c>
      <c r="AN264" s="121">
        <f t="shared" si="475"/>
        <v>1214.1079092221644</v>
      </c>
      <c r="AO264" s="121">
        <f t="shared" si="475"/>
        <v>1297.610064456353</v>
      </c>
      <c r="AP264" s="121">
        <f t="shared" si="475"/>
        <v>1373.9457354084082</v>
      </c>
      <c r="AQ264" s="121">
        <f t="shared" si="475"/>
        <v>1452.8424699227398</v>
      </c>
    </row>
    <row r="265" spans="1:43" x14ac:dyDescent="0.3">
      <c r="A265" s="20" t="s">
        <v>71</v>
      </c>
      <c r="B265" s="21" t="s">
        <v>14</v>
      </c>
      <c r="C265" s="120">
        <f t="shared" si="473"/>
        <v>0</v>
      </c>
      <c r="D265" s="120">
        <f t="shared" si="473"/>
        <v>1.4620907782381832E-2</v>
      </c>
      <c r="E265" s="120">
        <f t="shared" si="473"/>
        <v>9.7472718549212217E-2</v>
      </c>
      <c r="F265" s="120">
        <f t="shared" si="473"/>
        <v>0.24368179637303053</v>
      </c>
      <c r="G265" s="120">
        <f>$G243*(G256/100*1000)^$H243*(G255-0.3)^$I243</f>
        <v>0.48736359274606106</v>
      </c>
      <c r="H265" s="120">
        <f t="shared" ref="H265:AQ265" si="476">$G243*(H256/100*1000)^$H243*(H255-0.3)^$I243</f>
        <v>0.99938088978303397</v>
      </c>
      <c r="I265" s="120">
        <f t="shared" si="476"/>
        <v>1.8758329710903954</v>
      </c>
      <c r="J265" s="120">
        <f t="shared" si="476"/>
        <v>3.1028002557907741</v>
      </c>
      <c r="K265" s="120">
        <f t="shared" si="476"/>
        <v>5.0267569646613888</v>
      </c>
      <c r="L265" s="120">
        <f t="shared" si="476"/>
        <v>7.4655874928568124</v>
      </c>
      <c r="M265" s="120">
        <f t="shared" si="476"/>
        <v>11.108657674086173</v>
      </c>
      <c r="N265" s="120">
        <f t="shared" si="476"/>
        <v>15.053485650617935</v>
      </c>
      <c r="O265" s="120">
        <f t="shared" si="476"/>
        <v>20.153141873938544</v>
      </c>
      <c r="P265" s="120">
        <f t="shared" si="476"/>
        <v>25.303429973914984</v>
      </c>
      <c r="Q265" s="120">
        <f t="shared" si="476"/>
        <v>31.240151779798577</v>
      </c>
      <c r="R265" s="120">
        <f t="shared" si="476"/>
        <v>38.184706612724334</v>
      </c>
      <c r="S265" s="120">
        <f t="shared" si="476"/>
        <v>45.29827431307411</v>
      </c>
      <c r="T265" s="120">
        <f t="shared" si="476"/>
        <v>53.103266112151033</v>
      </c>
      <c r="U265" s="120">
        <f t="shared" si="476"/>
        <v>61.289053432649858</v>
      </c>
      <c r="V265" s="120">
        <f t="shared" si="476"/>
        <v>70.154772684584984</v>
      </c>
      <c r="W265" s="120">
        <f t="shared" si="476"/>
        <v>78.830533640198681</v>
      </c>
      <c r="X265" s="120">
        <f t="shared" si="476"/>
        <v>88.083125360257398</v>
      </c>
      <c r="Y265" s="120">
        <f t="shared" si="476"/>
        <v>98.229890477798492</v>
      </c>
      <c r="Z265" s="120">
        <f t="shared" si="476"/>
        <v>109.3567739952107</v>
      </c>
      <c r="AA265" s="120">
        <f t="shared" si="476"/>
        <v>121.96153522006257</v>
      </c>
      <c r="AB265" s="120">
        <f t="shared" si="476"/>
        <v>134.55368319253935</v>
      </c>
      <c r="AC265" s="120">
        <f t="shared" si="476"/>
        <v>147.87509995584759</v>
      </c>
      <c r="AD265" s="120">
        <f t="shared" si="476"/>
        <v>161.93602244534077</v>
      </c>
      <c r="AE265" s="120">
        <f t="shared" si="476"/>
        <v>178.1830245705622</v>
      </c>
      <c r="AF265" s="120">
        <f t="shared" si="476"/>
        <v>194.37070699132579</v>
      </c>
      <c r="AG265" s="121">
        <f t="shared" si="476"/>
        <v>213.00976399858337</v>
      </c>
      <c r="AH265" s="121">
        <f t="shared" si="476"/>
        <v>230.35412494066995</v>
      </c>
      <c r="AI265" s="121">
        <f t="shared" si="476"/>
        <v>250.93183641378494</v>
      </c>
      <c r="AJ265" s="121">
        <f t="shared" si="476"/>
        <v>272.56966469012451</v>
      </c>
      <c r="AK265" s="121">
        <f t="shared" si="476"/>
        <v>294.09333759315462</v>
      </c>
      <c r="AL265" s="121">
        <f t="shared" si="476"/>
        <v>317.85325616183979</v>
      </c>
      <c r="AM265" s="121">
        <f t="shared" si="476"/>
        <v>342.7179960515499</v>
      </c>
      <c r="AN265" s="121">
        <f t="shared" si="476"/>
        <v>369.64578965914569</v>
      </c>
      <c r="AO265" s="121">
        <f t="shared" si="476"/>
        <v>399.19086439827601</v>
      </c>
      <c r="AP265" s="121">
        <f t="shared" si="476"/>
        <v>428.68984141815866</v>
      </c>
      <c r="AQ265" s="121">
        <f t="shared" si="476"/>
        <v>459.48083963797728</v>
      </c>
    </row>
    <row r="266" spans="1:43" x14ac:dyDescent="0.3">
      <c r="A266" s="20" t="s">
        <v>72</v>
      </c>
      <c r="B266" s="21" t="s">
        <v>14</v>
      </c>
      <c r="C266" s="120">
        <f t="shared" si="473"/>
        <v>0</v>
      </c>
      <c r="D266" s="120">
        <f t="shared" si="473"/>
        <v>7.2212915215742338E-3</v>
      </c>
      <c r="E266" s="120">
        <f t="shared" si="473"/>
        <v>4.814194347716156E-2</v>
      </c>
      <c r="F266" s="120">
        <f t="shared" si="473"/>
        <v>0.1203548586929039</v>
      </c>
      <c r="G266" s="120">
        <f>$J243*(G256/100*1000)^$K243*(G255-0.3)^$L243</f>
        <v>0.24070971738580779</v>
      </c>
      <c r="H266" s="120">
        <f t="shared" ref="H266:AQ266" si="477">$J243*(H256/100*1000)^$K243*(H255-0.3)^$L243</f>
        <v>0.57247186154423746</v>
      </c>
      <c r="I266" s="120">
        <f t="shared" si="477"/>
        <v>1.207563040447444</v>
      </c>
      <c r="J266" s="120">
        <f t="shared" si="477"/>
        <v>2.2328083815597308</v>
      </c>
      <c r="K266" s="120">
        <f t="shared" si="477"/>
        <v>3.9038506128227826</v>
      </c>
      <c r="L266" s="120">
        <f t="shared" si="477"/>
        <v>6.1695966177186641</v>
      </c>
      <c r="M266" s="120">
        <f t="shared" si="477"/>
        <v>9.5142646558649275</v>
      </c>
      <c r="N266" s="120">
        <f t="shared" si="477"/>
        <v>13.253551157609555</v>
      </c>
      <c r="O266" s="120">
        <f t="shared" si="477"/>
        <v>18.08416931617311</v>
      </c>
      <c r="P266" s="120">
        <f t="shared" si="477"/>
        <v>23.122012752811187</v>
      </c>
      <c r="Q266" s="120">
        <f t="shared" si="477"/>
        <v>28.933974967791709</v>
      </c>
      <c r="R266" s="120">
        <f t="shared" si="477"/>
        <v>35.565768835033758</v>
      </c>
      <c r="S266" s="120">
        <f t="shared" si="477"/>
        <v>42.516194466910569</v>
      </c>
      <c r="T266" s="120">
        <f t="shared" si="477"/>
        <v>50.233005437478987</v>
      </c>
      <c r="U266" s="120">
        <f t="shared" si="477"/>
        <v>58.121106391180682</v>
      </c>
      <c r="V266" s="120">
        <f t="shared" si="477"/>
        <v>66.718119634477176</v>
      </c>
      <c r="W266" s="120">
        <f t="shared" si="477"/>
        <v>75.296603274729733</v>
      </c>
      <c r="X266" s="120">
        <f t="shared" si="477"/>
        <v>84.512587058283387</v>
      </c>
      <c r="Y266" s="120">
        <f t="shared" si="477"/>
        <v>94.394183680562435</v>
      </c>
      <c r="Z266" s="120">
        <f t="shared" si="477"/>
        <v>104.96013113035563</v>
      </c>
      <c r="AA266" s="120">
        <f t="shared" si="477"/>
        <v>117.17438605282217</v>
      </c>
      <c r="AB266" s="120">
        <f t="shared" si="477"/>
        <v>129.19128611427718</v>
      </c>
      <c r="AC266" s="120">
        <f t="shared" si="477"/>
        <v>141.92812116027883</v>
      </c>
      <c r="AD266" s="120">
        <f t="shared" si="477"/>
        <v>155.39953041286881</v>
      </c>
      <c r="AE266" s="120">
        <f t="shared" si="477"/>
        <v>170.84581969835222</v>
      </c>
      <c r="AF266" s="120">
        <f t="shared" si="477"/>
        <v>185.91535908387507</v>
      </c>
      <c r="AG266" s="121">
        <f t="shared" si="477"/>
        <v>203.12848444750691</v>
      </c>
      <c r="AH266" s="121">
        <f t="shared" si="477"/>
        <v>219.81697741956765</v>
      </c>
      <c r="AI266" s="121">
        <f t="shared" si="477"/>
        <v>238.84200798877328</v>
      </c>
      <c r="AJ266" s="121">
        <f t="shared" si="477"/>
        <v>258.83547314376318</v>
      </c>
      <c r="AK266" s="121">
        <f t="shared" si="477"/>
        <v>278.18828962580181</v>
      </c>
      <c r="AL266" s="121">
        <f t="shared" si="477"/>
        <v>300.09290626526297</v>
      </c>
      <c r="AM266" s="121">
        <f t="shared" si="477"/>
        <v>323.01468368284861</v>
      </c>
      <c r="AN266" s="121">
        <f t="shared" si="477"/>
        <v>347.00622696967747</v>
      </c>
      <c r="AO266" s="121">
        <f t="shared" si="477"/>
        <v>373.98939967234509</v>
      </c>
      <c r="AP266" s="121">
        <f t="shared" si="477"/>
        <v>400.18562050880382</v>
      </c>
      <c r="AQ266" s="121">
        <f t="shared" si="477"/>
        <v>427.46866434610104</v>
      </c>
    </row>
    <row r="267" spans="1:43" x14ac:dyDescent="0.3">
      <c r="A267" s="20" t="s">
        <v>73</v>
      </c>
      <c r="B267" s="21" t="s">
        <v>14</v>
      </c>
      <c r="C267" s="120">
        <f t="shared" si="473"/>
        <v>0</v>
      </c>
      <c r="D267" s="120">
        <f t="shared" si="473"/>
        <v>1.1269990962657534E-2</v>
      </c>
      <c r="E267" s="120">
        <f t="shared" si="473"/>
        <v>7.513327308438357E-2</v>
      </c>
      <c r="F267" s="120">
        <f t="shared" si="473"/>
        <v>0.18783318271095892</v>
      </c>
      <c r="G267" s="120">
        <f>$D243*(G250/100*1000)^$E243*(G245-0.3)^$F243</f>
        <v>0.37566636542191784</v>
      </c>
      <c r="H267" s="120">
        <f t="shared" ref="H267:AQ267" si="478">$D243*(H250/100*1000)^$E243*(H245-0.3)^$F243</f>
        <v>1.0937379450324396</v>
      </c>
      <c r="I267" s="120">
        <f t="shared" si="478"/>
        <v>2.7083266464044256</v>
      </c>
      <c r="J267" s="120">
        <f t="shared" si="478"/>
        <v>5.4084393065981722</v>
      </c>
      <c r="K267" s="120">
        <f t="shared" si="478"/>
        <v>9.7102700565242372</v>
      </c>
      <c r="L267" s="120">
        <f t="shared" si="478"/>
        <v>17.100889437941657</v>
      </c>
      <c r="M267" s="120">
        <f t="shared" si="478"/>
        <v>27.482483539555201</v>
      </c>
      <c r="N267" s="120">
        <f t="shared" si="478"/>
        <v>41.637438892804724</v>
      </c>
      <c r="O267" s="120">
        <f t="shared" si="478"/>
        <v>58.964193785625135</v>
      </c>
      <c r="P267" s="120">
        <f t="shared" si="478"/>
        <v>78.843006825498065</v>
      </c>
      <c r="Q267" s="120">
        <f t="shared" si="478"/>
        <v>101.94756317312596</v>
      </c>
      <c r="R267" s="120">
        <f t="shared" si="478"/>
        <v>128.21903513498381</v>
      </c>
      <c r="S267" s="120">
        <f t="shared" si="478"/>
        <v>157.53262654401365</v>
      </c>
      <c r="T267" s="120">
        <f t="shared" si="478"/>
        <v>189.69891533135618</v>
      </c>
      <c r="U267" s="120">
        <f t="shared" si="478"/>
        <v>223.89404820888473</v>
      </c>
      <c r="V267" s="120">
        <f t="shared" si="478"/>
        <v>260.37417541656976</v>
      </c>
      <c r="W267" s="120">
        <f t="shared" si="478"/>
        <v>300.37791153071106</v>
      </c>
      <c r="X267" s="120">
        <f t="shared" si="478"/>
        <v>337.06915163696141</v>
      </c>
      <c r="Y267" s="120">
        <f t="shared" si="478"/>
        <v>374.67693297664454</v>
      </c>
      <c r="Z267" s="120">
        <f t="shared" si="478"/>
        <v>412.83805095289392</v>
      </c>
      <c r="AA267" s="120">
        <f t="shared" si="478"/>
        <v>458.26015528794034</v>
      </c>
      <c r="AB267" s="120">
        <f t="shared" si="478"/>
        <v>501.44318644398754</v>
      </c>
      <c r="AC267" s="120">
        <f t="shared" si="478"/>
        <v>547.08062654918365</v>
      </c>
      <c r="AD267" s="120">
        <f t="shared" si="478"/>
        <v>595.2324086656206</v>
      </c>
      <c r="AE267" s="120">
        <f t="shared" si="478"/>
        <v>649.34124135957165</v>
      </c>
      <c r="AF267" s="120">
        <f t="shared" si="478"/>
        <v>699.78758915301091</v>
      </c>
      <c r="AG267" s="121">
        <f t="shared" si="478"/>
        <v>756.22880207750791</v>
      </c>
      <c r="AH267" s="121">
        <f t="shared" si="478"/>
        <v>814.97098643560241</v>
      </c>
      <c r="AI267" s="121">
        <f t="shared" si="478"/>
        <v>876.8459842694341</v>
      </c>
      <c r="AJ267" s="121">
        <f t="shared" si="478"/>
        <v>941.48647582244428</v>
      </c>
      <c r="AK267" s="121">
        <f t="shared" si="478"/>
        <v>1000.4680471564598</v>
      </c>
      <c r="AL267" s="121">
        <f t="shared" si="478"/>
        <v>1070.3831176624026</v>
      </c>
      <c r="AM267" s="121">
        <f t="shared" si="478"/>
        <v>1143.2041730601659</v>
      </c>
      <c r="AN267" s="121">
        <f t="shared" si="478"/>
        <v>1214.1079092221644</v>
      </c>
      <c r="AO267" s="121">
        <f t="shared" si="478"/>
        <v>1297.610064456353</v>
      </c>
      <c r="AP267" s="121">
        <f t="shared" si="478"/>
        <v>1373.9457354084082</v>
      </c>
      <c r="AQ267" s="121">
        <f t="shared" si="478"/>
        <v>1452.8424699227398</v>
      </c>
    </row>
    <row r="268" spans="1:43" x14ac:dyDescent="0.3">
      <c r="A268" s="20" t="s">
        <v>74</v>
      </c>
      <c r="B268" s="21" t="s">
        <v>14</v>
      </c>
      <c r="C268" s="120">
        <f t="shared" si="473"/>
        <v>0</v>
      </c>
      <c r="D268" s="120">
        <f t="shared" si="473"/>
        <v>1.0407296500122178E-2</v>
      </c>
      <c r="E268" s="120">
        <f t="shared" si="473"/>
        <v>6.9381976667481193E-2</v>
      </c>
      <c r="F268" s="120">
        <f t="shared" si="473"/>
        <v>0.17345494166870298</v>
      </c>
      <c r="G268" s="120">
        <f>$G243*(G250/100*1000)^$H243*(G245-0.3)^$I243</f>
        <v>0.34690988333740597</v>
      </c>
      <c r="H268" s="120">
        <f t="shared" ref="H268:AQ268" si="479">$G243*(H250/100*1000)^$H243*(H245-0.3)^$I243</f>
        <v>0.7249600493432049</v>
      </c>
      <c r="I268" s="120">
        <f t="shared" si="479"/>
        <v>1.3926974378816686</v>
      </c>
      <c r="J268" s="120">
        <f t="shared" si="479"/>
        <v>2.145514484358984</v>
      </c>
      <c r="K268" s="120">
        <f t="shared" si="479"/>
        <v>3.2164719418088961</v>
      </c>
      <c r="L268" s="120">
        <f t="shared" si="479"/>
        <v>4.9955399570879981</v>
      </c>
      <c r="M268" s="120">
        <f t="shared" si="479"/>
        <v>7.5092870541408026</v>
      </c>
      <c r="N268" s="120">
        <f t="shared" si="479"/>
        <v>10.920970196221083</v>
      </c>
      <c r="O268" s="120">
        <f t="shared" si="479"/>
        <v>15.201386666119788</v>
      </c>
      <c r="P268" s="120">
        <f t="shared" si="479"/>
        <v>19.996159353086064</v>
      </c>
      <c r="Q268" s="120">
        <f t="shared" si="479"/>
        <v>25.648114718367719</v>
      </c>
      <c r="R268" s="120">
        <f t="shared" si="479"/>
        <v>32.235320522574142</v>
      </c>
      <c r="S268" s="120">
        <f t="shared" si="479"/>
        <v>39.844017161387619</v>
      </c>
      <c r="T268" s="120">
        <f t="shared" si="479"/>
        <v>48.570182235734741</v>
      </c>
      <c r="U268" s="120">
        <f t="shared" si="479"/>
        <v>57.584987313764799</v>
      </c>
      <c r="V268" s="120">
        <f t="shared" si="479"/>
        <v>67.723561966101272</v>
      </c>
      <c r="W268" s="120">
        <f t="shared" si="479"/>
        <v>78.830533640198681</v>
      </c>
      <c r="X268" s="120">
        <f t="shared" si="479"/>
        <v>88.083125360257398</v>
      </c>
      <c r="Y268" s="120">
        <f t="shared" si="479"/>
        <v>98.229890477798492</v>
      </c>
      <c r="Z268" s="120">
        <f t="shared" si="479"/>
        <v>109.3567739952107</v>
      </c>
      <c r="AA268" s="120">
        <f t="shared" si="479"/>
        <v>121.96153522006257</v>
      </c>
      <c r="AB268" s="120">
        <f t="shared" si="479"/>
        <v>134.55368319253935</v>
      </c>
      <c r="AC268" s="120">
        <f t="shared" si="479"/>
        <v>147.87509995584759</v>
      </c>
      <c r="AD268" s="120">
        <f t="shared" si="479"/>
        <v>161.93602244534077</v>
      </c>
      <c r="AE268" s="120">
        <f t="shared" si="479"/>
        <v>178.1830245705622</v>
      </c>
      <c r="AF268" s="120">
        <f t="shared" si="479"/>
        <v>194.37070699132579</v>
      </c>
      <c r="AG268" s="121">
        <f t="shared" si="479"/>
        <v>213.00976399858337</v>
      </c>
      <c r="AH268" s="121">
        <f t="shared" si="479"/>
        <v>230.35412494066995</v>
      </c>
      <c r="AI268" s="121">
        <f t="shared" si="479"/>
        <v>250.93183641378494</v>
      </c>
      <c r="AJ268" s="121">
        <f t="shared" si="479"/>
        <v>272.56966469012451</v>
      </c>
      <c r="AK268" s="121">
        <f t="shared" si="479"/>
        <v>294.09333759315462</v>
      </c>
      <c r="AL268" s="121">
        <f t="shared" si="479"/>
        <v>317.85325616183979</v>
      </c>
      <c r="AM268" s="121">
        <f t="shared" si="479"/>
        <v>342.7179960515499</v>
      </c>
      <c r="AN268" s="121">
        <f t="shared" si="479"/>
        <v>369.64578965914569</v>
      </c>
      <c r="AO268" s="121">
        <f t="shared" si="479"/>
        <v>399.19086439827601</v>
      </c>
      <c r="AP268" s="121">
        <f t="shared" si="479"/>
        <v>428.68984141815866</v>
      </c>
      <c r="AQ268" s="121">
        <f t="shared" si="479"/>
        <v>459.48083963797728</v>
      </c>
    </row>
    <row r="269" spans="1:43" x14ac:dyDescent="0.3">
      <c r="A269" s="20" t="s">
        <v>75</v>
      </c>
      <c r="B269" s="21" t="s">
        <v>14</v>
      </c>
      <c r="C269" s="120">
        <f t="shared" si="473"/>
        <v>0</v>
      </c>
      <c r="D269" s="120">
        <f t="shared" si="473"/>
        <v>5.3369238587352994E-3</v>
      </c>
      <c r="E269" s="120">
        <f t="shared" si="473"/>
        <v>3.5579492391568664E-2</v>
      </c>
      <c r="F269" s="120">
        <f t="shared" si="473"/>
        <v>8.8948730978921656E-2</v>
      </c>
      <c r="G269" s="120">
        <f>$J243*(G250/100*1000)^$K243*(G245-0.3)^$L243</f>
        <v>0.17789746195784331</v>
      </c>
      <c r="H269" s="120">
        <f t="shared" ref="H269:AQ269" si="480">$J243*(H250/100*1000)^$K243*(H245-0.3)^$L243</f>
        <v>0.43027047004772423</v>
      </c>
      <c r="I269" s="120">
        <f t="shared" si="480"/>
        <v>0.92653766869957721</v>
      </c>
      <c r="J269" s="120">
        <f t="shared" si="480"/>
        <v>1.5943991632286509</v>
      </c>
      <c r="K269" s="120">
        <f t="shared" si="480"/>
        <v>2.5882549075117578</v>
      </c>
      <c r="L269" s="120">
        <f t="shared" si="480"/>
        <v>4.2663967215101142</v>
      </c>
      <c r="M269" s="120">
        <f t="shared" si="480"/>
        <v>6.6489915916223845</v>
      </c>
      <c r="N269" s="120">
        <f t="shared" si="480"/>
        <v>9.9176626314694989</v>
      </c>
      <c r="O269" s="120">
        <f t="shared" si="480"/>
        <v>14.01483332468511</v>
      </c>
      <c r="P269" s="120">
        <f t="shared" si="480"/>
        <v>18.682517695959916</v>
      </c>
      <c r="Q269" s="120">
        <f t="shared" si="480"/>
        <v>24.191529060519347</v>
      </c>
      <c r="R269" s="120">
        <f t="shared" si="480"/>
        <v>30.591600305364523</v>
      </c>
      <c r="S269" s="120">
        <f t="shared" si="480"/>
        <v>37.930822478562</v>
      </c>
      <c r="T269" s="120">
        <f t="shared" si="480"/>
        <v>46.255939194630621</v>
      </c>
      <c r="U269" s="120">
        <f t="shared" si="480"/>
        <v>54.985937741402516</v>
      </c>
      <c r="V269" s="120">
        <f t="shared" si="480"/>
        <v>64.657485459630962</v>
      </c>
      <c r="W269" s="120">
        <f t="shared" si="480"/>
        <v>75.296603274729733</v>
      </c>
      <c r="X269" s="120">
        <f t="shared" si="480"/>
        <v>84.512587058283387</v>
      </c>
      <c r="Y269" s="120">
        <f t="shared" si="480"/>
        <v>94.394183680562435</v>
      </c>
      <c r="Z269" s="120">
        <f t="shared" si="480"/>
        <v>104.96013113035563</v>
      </c>
      <c r="AA269" s="120">
        <f t="shared" si="480"/>
        <v>117.17438605282217</v>
      </c>
      <c r="AB269" s="120">
        <f t="shared" si="480"/>
        <v>129.19128611427718</v>
      </c>
      <c r="AC269" s="120">
        <f t="shared" si="480"/>
        <v>141.92812116027883</v>
      </c>
      <c r="AD269" s="120">
        <f t="shared" si="480"/>
        <v>155.39953041286881</v>
      </c>
      <c r="AE269" s="120">
        <f t="shared" si="480"/>
        <v>170.84581969835222</v>
      </c>
      <c r="AF269" s="120">
        <f t="shared" si="480"/>
        <v>185.91535908387507</v>
      </c>
      <c r="AG269" s="121">
        <f t="shared" si="480"/>
        <v>203.12848444750691</v>
      </c>
      <c r="AH269" s="121">
        <f t="shared" si="480"/>
        <v>219.81697741956765</v>
      </c>
      <c r="AI269" s="121">
        <f t="shared" si="480"/>
        <v>238.84200798877328</v>
      </c>
      <c r="AJ269" s="121">
        <f t="shared" si="480"/>
        <v>258.83547314376318</v>
      </c>
      <c r="AK269" s="121">
        <f t="shared" si="480"/>
        <v>278.18828962580181</v>
      </c>
      <c r="AL269" s="121">
        <f t="shared" si="480"/>
        <v>300.09290626526297</v>
      </c>
      <c r="AM269" s="121">
        <f t="shared" si="480"/>
        <v>323.01468368284861</v>
      </c>
      <c r="AN269" s="121">
        <f t="shared" si="480"/>
        <v>347.00622696967747</v>
      </c>
      <c r="AO269" s="121">
        <f t="shared" si="480"/>
        <v>373.98939967234509</v>
      </c>
      <c r="AP269" s="121">
        <f t="shared" si="480"/>
        <v>400.18562050880382</v>
      </c>
      <c r="AQ269" s="121">
        <f t="shared" si="480"/>
        <v>427.46866434610104</v>
      </c>
    </row>
    <row r="270" spans="1:43" x14ac:dyDescent="0.3">
      <c r="A270" s="20" t="s">
        <v>15</v>
      </c>
      <c r="B270" s="21" t="s">
        <v>16</v>
      </c>
      <c r="C270" s="120">
        <f>((C267+C268+C269)*0.5*44/12)*C251/1000</f>
        <v>0</v>
      </c>
      <c r="D270" s="120">
        <f t="shared" ref="D270:AQ270" si="481">((D267+D268+D269)*0.5*44/12)*D251/1000</f>
        <v>0</v>
      </c>
      <c r="E270" s="120">
        <f t="shared" si="481"/>
        <v>0</v>
      </c>
      <c r="F270" s="120">
        <f t="shared" si="481"/>
        <v>0</v>
      </c>
      <c r="G270" s="120">
        <f t="shared" si="481"/>
        <v>0</v>
      </c>
      <c r="H270" s="120">
        <f t="shared" si="481"/>
        <v>0</v>
      </c>
      <c r="I270" s="120">
        <f t="shared" si="481"/>
        <v>0</v>
      </c>
      <c r="J270" s="120">
        <f t="shared" si="481"/>
        <v>15.379906041478705</v>
      </c>
      <c r="K270" s="120">
        <f t="shared" si="481"/>
        <v>29.809480721763318</v>
      </c>
      <c r="L270" s="120">
        <f t="shared" si="481"/>
        <v>29.240767967595367</v>
      </c>
      <c r="M270" s="120">
        <f t="shared" si="481"/>
        <v>28.322658413047389</v>
      </c>
      <c r="N270" s="120">
        <f t="shared" si="481"/>
        <v>21.647958851151625</v>
      </c>
      <c r="O270" s="120">
        <f t="shared" si="481"/>
        <v>20.854667858125705</v>
      </c>
      <c r="P270" s="120">
        <f t="shared" si="481"/>
        <v>19.606534259736431</v>
      </c>
      <c r="Q270" s="120">
        <f t="shared" si="481"/>
        <v>18.644528587272266</v>
      </c>
      <c r="R270" s="120">
        <f t="shared" si="481"/>
        <v>17.862796882533249</v>
      </c>
      <c r="S270" s="120">
        <f t="shared" si="481"/>
        <v>17.255880853490641</v>
      </c>
      <c r="T270" s="120">
        <f t="shared" si="481"/>
        <v>16.692135490020995</v>
      </c>
      <c r="U270" s="120">
        <f t="shared" si="481"/>
        <v>16.038163725586479</v>
      </c>
      <c r="V270" s="120">
        <f t="shared" si="481"/>
        <v>15.121076079428628</v>
      </c>
      <c r="W270" s="120">
        <f t="shared" si="481"/>
        <v>14.9986665987061</v>
      </c>
      <c r="X270" s="120">
        <f t="shared" si="481"/>
        <v>22.425254018442093</v>
      </c>
      <c r="Y270" s="120">
        <f t="shared" si="481"/>
        <v>21.84108877469771</v>
      </c>
      <c r="Z270" s="120">
        <f t="shared" si="481"/>
        <v>20.696113550589185</v>
      </c>
      <c r="AA270" s="120">
        <f t="shared" si="481"/>
        <v>20.456951579117536</v>
      </c>
      <c r="AB270" s="120">
        <f t="shared" si="481"/>
        <v>21.042674283147111</v>
      </c>
      <c r="AC270" s="120">
        <f t="shared" si="481"/>
        <v>19.945731702689887</v>
      </c>
      <c r="AD270" s="120">
        <f t="shared" si="481"/>
        <v>20.076495153524263</v>
      </c>
      <c r="AE270" s="120">
        <f t="shared" si="481"/>
        <v>20.133796726841137</v>
      </c>
      <c r="AF270" s="120">
        <f t="shared" si="481"/>
        <v>19.801350345850548</v>
      </c>
      <c r="AG270" s="121">
        <f t="shared" si="481"/>
        <v>19.344056333639369</v>
      </c>
      <c r="AH270" s="121">
        <f t="shared" si="481"/>
        <v>18.555417302338984</v>
      </c>
      <c r="AI270" s="121">
        <f t="shared" si="481"/>
        <v>17.538287801290569</v>
      </c>
      <c r="AJ270" s="121">
        <f t="shared" si="481"/>
        <v>18.90210904192293</v>
      </c>
      <c r="AK270" s="121">
        <f t="shared" si="481"/>
        <v>17.300246418129575</v>
      </c>
      <c r="AL270" s="121">
        <f t="shared" si="481"/>
        <v>18.571622080984561</v>
      </c>
      <c r="AM270" s="121">
        <f t="shared" si="481"/>
        <v>16.581921150616843</v>
      </c>
      <c r="AN270" s="121">
        <f t="shared" si="481"/>
        <v>17.698632653634053</v>
      </c>
      <c r="AO270" s="121">
        <f t="shared" si="481"/>
        <v>15.185795742531141</v>
      </c>
      <c r="AP270" s="121">
        <f t="shared" si="481"/>
        <v>16.15402211379272</v>
      </c>
      <c r="AQ270" s="121">
        <f t="shared" si="481"/>
        <v>17.158474475316662</v>
      </c>
    </row>
    <row r="271" spans="1:43" x14ac:dyDescent="0.3">
      <c r="A271" s="20" t="s">
        <v>17</v>
      </c>
      <c r="B271" s="21" t="s">
        <v>16</v>
      </c>
      <c r="C271" s="120">
        <f>C270</f>
        <v>0</v>
      </c>
      <c r="D271" s="120">
        <f>C271+D270</f>
        <v>0</v>
      </c>
      <c r="E271" s="120">
        <f t="shared" ref="E271" si="482">D271+E270</f>
        <v>0</v>
      </c>
      <c r="F271" s="120">
        <f t="shared" ref="F271" si="483">E271+F270</f>
        <v>0</v>
      </c>
      <c r="G271" s="120">
        <f t="shared" ref="G271" si="484">F271+G270</f>
        <v>0</v>
      </c>
      <c r="H271" s="120">
        <f t="shared" ref="H271" si="485">G271+H270</f>
        <v>0</v>
      </c>
      <c r="I271" s="120">
        <f t="shared" ref="I271" si="486">H271+I270</f>
        <v>0</v>
      </c>
      <c r="J271" s="120">
        <f t="shared" ref="J271" si="487">I271+J270</f>
        <v>15.379906041478705</v>
      </c>
      <c r="K271" s="120">
        <f t="shared" ref="K271" si="488">J271+K270</f>
        <v>45.189386763242027</v>
      </c>
      <c r="L271" s="120">
        <f t="shared" ref="L271" si="489">K271+L270</f>
        <v>74.430154730837387</v>
      </c>
      <c r="M271" s="120">
        <f t="shared" ref="M271" si="490">L271+M270</f>
        <v>102.75281314388478</v>
      </c>
      <c r="N271" s="120">
        <f t="shared" ref="N271" si="491">M271+N270</f>
        <v>124.40077199503641</v>
      </c>
      <c r="O271" s="120">
        <f t="shared" ref="O271" si="492">N271+O270</f>
        <v>145.2554398531621</v>
      </c>
      <c r="P271" s="120">
        <f t="shared" ref="P271" si="493">O271+P270</f>
        <v>164.86197411289854</v>
      </c>
      <c r="Q271" s="120">
        <f t="shared" ref="Q271" si="494">P271+Q270</f>
        <v>183.50650270017081</v>
      </c>
      <c r="R271" s="120">
        <f t="shared" ref="R271" si="495">Q271+R270</f>
        <v>201.36929958270406</v>
      </c>
      <c r="S271" s="120">
        <f t="shared" ref="S271" si="496">R271+S270</f>
        <v>218.62518043619471</v>
      </c>
      <c r="T271" s="120">
        <f t="shared" ref="T271" si="497">S271+T270</f>
        <v>235.31731592621571</v>
      </c>
      <c r="U271" s="120">
        <f t="shared" ref="U271" si="498">T271+U270</f>
        <v>251.3554796518022</v>
      </c>
      <c r="V271" s="120">
        <f t="shared" ref="V271" si="499">U271+V270</f>
        <v>266.4765557312308</v>
      </c>
      <c r="W271" s="120">
        <f t="shared" ref="W271" si="500">V271+W270</f>
        <v>281.47522232993691</v>
      </c>
      <c r="X271" s="120">
        <f t="shared" ref="X271" si="501">W271+X270</f>
        <v>303.90047634837902</v>
      </c>
      <c r="Y271" s="120">
        <f t="shared" ref="Y271" si="502">X271+Y270</f>
        <v>325.74156512307673</v>
      </c>
      <c r="Z271" s="120">
        <f t="shared" ref="Z271" si="503">Y271+Z270</f>
        <v>346.43767867366591</v>
      </c>
      <c r="AA271" s="120">
        <f t="shared" ref="AA271" si="504">Z271+AA270</f>
        <v>366.89463025278343</v>
      </c>
      <c r="AB271" s="120">
        <f t="shared" ref="AB271" si="505">AA271+AB270</f>
        <v>387.93730453593054</v>
      </c>
      <c r="AC271" s="120">
        <f t="shared" ref="AC271" si="506">AB271+AC270</f>
        <v>407.88303623862043</v>
      </c>
      <c r="AD271" s="120">
        <f t="shared" ref="AD271" si="507">AC271+AD270</f>
        <v>427.9595313921447</v>
      </c>
      <c r="AE271" s="120">
        <f t="shared" ref="AE271" si="508">AD271+AE270</f>
        <v>448.09332811898582</v>
      </c>
      <c r="AF271" s="120">
        <f t="shared" ref="AF271" si="509">AE271+AF270</f>
        <v>467.89467846483637</v>
      </c>
      <c r="AG271" s="121">
        <f t="shared" ref="AG271" si="510">AF271+AG270</f>
        <v>487.23873479847572</v>
      </c>
      <c r="AH271" s="121">
        <f t="shared" ref="AH271" si="511">AG271+AH270</f>
        <v>505.7941521008147</v>
      </c>
      <c r="AI271" s="121">
        <f t="shared" ref="AI271" si="512">AH271+AI270</f>
        <v>523.33243990210531</v>
      </c>
      <c r="AJ271" s="121">
        <f t="shared" ref="AJ271" si="513">AI271+AJ270</f>
        <v>542.23454894402823</v>
      </c>
      <c r="AK271" s="121">
        <f t="shared" ref="AK271" si="514">AJ271+AK270</f>
        <v>559.53479536215787</v>
      </c>
      <c r="AL271" s="121">
        <f t="shared" ref="AL271" si="515">AK271+AL270</f>
        <v>578.10641744314239</v>
      </c>
      <c r="AM271" s="121">
        <f t="shared" ref="AM271" si="516">AL271+AM270</f>
        <v>594.68833859375923</v>
      </c>
      <c r="AN271" s="121">
        <f t="shared" ref="AN271" si="517">AM271+AN270</f>
        <v>612.38697124739326</v>
      </c>
      <c r="AO271" s="121">
        <f t="shared" ref="AO271" si="518">AN271+AO270</f>
        <v>627.57276698992439</v>
      </c>
      <c r="AP271" s="121">
        <f t="shared" ref="AP271" si="519">AO271+AP270</f>
        <v>643.72678910371712</v>
      </c>
      <c r="AQ271" s="121">
        <f t="shared" ref="AQ271" si="520">AP271+AQ270</f>
        <v>660.88526357903379</v>
      </c>
    </row>
    <row r="272" spans="1:43" x14ac:dyDescent="0.3">
      <c r="A272" s="20" t="s">
        <v>294</v>
      </c>
      <c r="B272" s="21" t="s">
        <v>16</v>
      </c>
      <c r="C272" s="120">
        <f>((C264+C265+C266)*0.5*44/12)*(AVERAGE(C247,C257))/1000</f>
        <v>0</v>
      </c>
      <c r="D272" s="120">
        <f t="shared" ref="D272:AQ272" si="521">((D264+D265+D266)*0.5*44/12)*(AVERAGE(D247,D257))/1000</f>
        <v>0.26309051863775373</v>
      </c>
      <c r="E272" s="120">
        <f t="shared" si="521"/>
        <v>1.7539367909183585</v>
      </c>
      <c r="F272" s="120">
        <f t="shared" si="521"/>
        <v>4.3848419772958955</v>
      </c>
      <c r="G272" s="120">
        <f>((G264+G265+G266)*0.5*44/12)*(AVERAGE(G247,G257))/1000</f>
        <v>8.7696839545917911</v>
      </c>
      <c r="H272" s="120">
        <f t="shared" si="521"/>
        <v>21.339930486092882</v>
      </c>
      <c r="I272" s="120">
        <f t="shared" si="521"/>
        <v>46.388238267698966</v>
      </c>
      <c r="J272" s="120">
        <f t="shared" si="521"/>
        <v>79.072769001761102</v>
      </c>
      <c r="K272" s="120">
        <f t="shared" si="521"/>
        <v>101.98072410753926</v>
      </c>
      <c r="L272" s="120">
        <f t="shared" si="521"/>
        <v>110.28886878703752</v>
      </c>
      <c r="M272" s="120">
        <f t="shared" si="521"/>
        <v>120.51718332363258</v>
      </c>
      <c r="N272" s="120">
        <f t="shared" si="521"/>
        <v>127.72575287055062</v>
      </c>
      <c r="O272" s="120">
        <f t="shared" si="521"/>
        <v>142.32423773339431</v>
      </c>
      <c r="P272" s="120">
        <f t="shared" si="521"/>
        <v>153.93267555961003</v>
      </c>
      <c r="Q272" s="120">
        <f t="shared" si="521"/>
        <v>166.66755457798649</v>
      </c>
      <c r="R272" s="120">
        <f t="shared" si="521"/>
        <v>179.83274273459401</v>
      </c>
      <c r="S272" s="120">
        <f t="shared" si="521"/>
        <v>192.26407178222073</v>
      </c>
      <c r="T272" s="120">
        <f t="shared" si="521"/>
        <v>206.38924788347995</v>
      </c>
      <c r="U272" s="120">
        <f t="shared" si="521"/>
        <v>218.42797736640438</v>
      </c>
      <c r="V272" s="120">
        <f t="shared" si="521"/>
        <v>231.76208905081705</v>
      </c>
      <c r="W272" s="120">
        <f t="shared" si="521"/>
        <v>244.14496185671598</v>
      </c>
      <c r="X272" s="120">
        <f t="shared" si="521"/>
        <v>253.68568608362617</v>
      </c>
      <c r="Y272" s="120">
        <f t="shared" si="521"/>
        <v>258.4528838339229</v>
      </c>
      <c r="Z272" s="120">
        <f t="shared" si="521"/>
        <v>262.15077164079639</v>
      </c>
      <c r="AA272" s="120">
        <f t="shared" si="521"/>
        <v>268.49748947591763</v>
      </c>
      <c r="AB272" s="120">
        <f t="shared" si="521"/>
        <v>272.15192072870263</v>
      </c>
      <c r="AC272" s="120">
        <f t="shared" si="521"/>
        <v>275.40452620252574</v>
      </c>
      <c r="AD272" s="120">
        <f t="shared" si="521"/>
        <v>279.39789088654601</v>
      </c>
      <c r="AE272" s="120">
        <f t="shared" si="521"/>
        <v>284.61867191125424</v>
      </c>
      <c r="AF272" s="120">
        <f t="shared" si="521"/>
        <v>287.11958001483293</v>
      </c>
      <c r="AG272" s="121">
        <f t="shared" si="521"/>
        <v>291.23551480090384</v>
      </c>
      <c r="AH272" s="121">
        <f t="shared" si="521"/>
        <v>294.5672496746314</v>
      </c>
      <c r="AI272" s="121">
        <f t="shared" si="521"/>
        <v>298.15089262193965</v>
      </c>
      <c r="AJ272" s="121">
        <f t="shared" si="521"/>
        <v>302.43374467076688</v>
      </c>
      <c r="AK272" s="121">
        <f t="shared" si="521"/>
        <v>302.75431231726759</v>
      </c>
      <c r="AL272" s="121">
        <f t="shared" si="521"/>
        <v>306.43176433624529</v>
      </c>
      <c r="AM272" s="121">
        <f t="shared" si="521"/>
        <v>310.08192551653497</v>
      </c>
      <c r="AN272" s="121">
        <f t="shared" si="521"/>
        <v>313.2657979693227</v>
      </c>
      <c r="AO272" s="121">
        <f t="shared" si="521"/>
        <v>317.00348612533759</v>
      </c>
      <c r="AP272" s="121">
        <f t="shared" si="521"/>
        <v>319.04193674740623</v>
      </c>
      <c r="AQ272" s="121">
        <f t="shared" si="521"/>
        <v>321.7213964121874</v>
      </c>
    </row>
    <row r="273" spans="1:43" x14ac:dyDescent="0.3">
      <c r="A273" s="20" t="s">
        <v>293</v>
      </c>
      <c r="B273" s="21" t="s">
        <v>16</v>
      </c>
      <c r="C273" s="120">
        <f>((C264+C265+C266)*0.5*44/12)*C257/1000</f>
        <v>0</v>
      </c>
      <c r="D273" s="120">
        <f t="shared" ref="D273:AQ273" si="522">((D264+D265+D266)*0.5*44/12)*D257/1000</f>
        <v>0.26309051863775373</v>
      </c>
      <c r="E273" s="120">
        <f t="shared" si="522"/>
        <v>1.7539367909183585</v>
      </c>
      <c r="F273" s="120">
        <f t="shared" si="522"/>
        <v>4.3848419772958955</v>
      </c>
      <c r="G273" s="120">
        <f t="shared" si="522"/>
        <v>8.7696839545917911</v>
      </c>
      <c r="H273" s="120">
        <f t="shared" si="522"/>
        <v>21.339930486092882</v>
      </c>
      <c r="I273" s="120">
        <f t="shared" si="522"/>
        <v>46.388238267698966</v>
      </c>
      <c r="J273" s="120">
        <f t="shared" si="522"/>
        <v>68.689018582941827</v>
      </c>
      <c r="K273" s="120">
        <f t="shared" si="522"/>
        <v>80.502468708684532</v>
      </c>
      <c r="L273" s="120">
        <f t="shared" si="522"/>
        <v>90.063113826092462</v>
      </c>
      <c r="M273" s="120">
        <f t="shared" si="522"/>
        <v>101.15301051589429</v>
      </c>
      <c r="N273" s="120">
        <f t="shared" si="522"/>
        <v>113.84411555454484</v>
      </c>
      <c r="O273" s="120">
        <f t="shared" si="522"/>
        <v>129.34909521211668</v>
      </c>
      <c r="P273" s="120">
        <f t="shared" si="522"/>
        <v>142.03199812138809</v>
      </c>
      <c r="Q273" s="120">
        <f t="shared" si="522"/>
        <v>155.79440350035739</v>
      </c>
      <c r="R273" s="120">
        <f t="shared" si="522"/>
        <v>169.6985218733075</v>
      </c>
      <c r="S273" s="120">
        <f t="shared" si="522"/>
        <v>182.7695497189012</v>
      </c>
      <c r="T273" s="120">
        <f t="shared" si="522"/>
        <v>197.41580232332865</v>
      </c>
      <c r="U273" s="120">
        <f t="shared" si="522"/>
        <v>210.02690131385037</v>
      </c>
      <c r="V273" s="120">
        <f t="shared" si="522"/>
        <v>223.99972243189015</v>
      </c>
      <c r="W273" s="120">
        <f t="shared" si="522"/>
        <v>236.64562855736295</v>
      </c>
      <c r="X273" s="120">
        <f t="shared" si="522"/>
        <v>242.94025186645601</v>
      </c>
      <c r="Y273" s="120">
        <f t="shared" si="522"/>
        <v>247.53233944657404</v>
      </c>
      <c r="Z273" s="120">
        <f t="shared" si="522"/>
        <v>251.8027148655018</v>
      </c>
      <c r="AA273" s="120">
        <f t="shared" si="522"/>
        <v>258.2690136863589</v>
      </c>
      <c r="AB273" s="120">
        <f t="shared" si="522"/>
        <v>262.33200606323402</v>
      </c>
      <c r="AC273" s="120">
        <f t="shared" si="522"/>
        <v>265.43166035118082</v>
      </c>
      <c r="AD273" s="120">
        <f t="shared" si="522"/>
        <v>269.35964330978385</v>
      </c>
      <c r="AE273" s="120">
        <f t="shared" si="522"/>
        <v>274.55177354783365</v>
      </c>
      <c r="AF273" s="120">
        <f t="shared" si="522"/>
        <v>277.21890484190766</v>
      </c>
      <c r="AG273" s="121">
        <f t="shared" si="522"/>
        <v>281.56348663408414</v>
      </c>
      <c r="AH273" s="121">
        <f t="shared" si="522"/>
        <v>285.28954102346188</v>
      </c>
      <c r="AI273" s="121">
        <f t="shared" si="522"/>
        <v>288.12901387834506</v>
      </c>
      <c r="AJ273" s="121">
        <f t="shared" si="522"/>
        <v>294.33284079565703</v>
      </c>
      <c r="AK273" s="121">
        <f t="shared" si="522"/>
        <v>294.10418910820283</v>
      </c>
      <c r="AL273" s="121">
        <f t="shared" si="522"/>
        <v>297.14595329575297</v>
      </c>
      <c r="AM273" s="121">
        <f t="shared" si="522"/>
        <v>301.79096494122655</v>
      </c>
      <c r="AN273" s="121">
        <f t="shared" si="522"/>
        <v>304.41648164250569</v>
      </c>
      <c r="AO273" s="121">
        <f t="shared" si="522"/>
        <v>307.51236378625561</v>
      </c>
      <c r="AP273" s="121">
        <f t="shared" si="522"/>
        <v>310.96492569050986</v>
      </c>
      <c r="AQ273" s="121">
        <f t="shared" si="522"/>
        <v>313.14215917452907</v>
      </c>
    </row>
    <row r="274" spans="1:43" x14ac:dyDescent="0.3">
      <c r="A274" s="22" t="s">
        <v>18</v>
      </c>
      <c r="B274" s="23" t="s">
        <v>16</v>
      </c>
      <c r="C274" s="122">
        <f>C271+C273</f>
        <v>0</v>
      </c>
      <c r="D274" s="122">
        <f t="shared" ref="D274:AE274" si="523">D271+D273</f>
        <v>0.26309051863775373</v>
      </c>
      <c r="E274" s="122">
        <f t="shared" si="523"/>
        <v>1.7539367909183585</v>
      </c>
      <c r="F274" s="122">
        <f t="shared" si="523"/>
        <v>4.3848419772958955</v>
      </c>
      <c r="G274" s="122">
        <f t="shared" si="523"/>
        <v>8.7696839545917911</v>
      </c>
      <c r="H274" s="122">
        <f t="shared" si="523"/>
        <v>21.339930486092882</v>
      </c>
      <c r="I274" s="122">
        <f t="shared" si="523"/>
        <v>46.388238267698966</v>
      </c>
      <c r="J274" s="122">
        <f t="shared" si="523"/>
        <v>84.068924624420532</v>
      </c>
      <c r="K274" s="122">
        <f t="shared" si="523"/>
        <v>125.69185547192656</v>
      </c>
      <c r="L274" s="122">
        <f t="shared" si="523"/>
        <v>164.49326855692985</v>
      </c>
      <c r="M274" s="122">
        <f t="shared" si="523"/>
        <v>203.90582365977906</v>
      </c>
      <c r="N274" s="122">
        <f t="shared" si="523"/>
        <v>238.24488754958125</v>
      </c>
      <c r="O274" s="122">
        <f t="shared" si="523"/>
        <v>274.60453506527881</v>
      </c>
      <c r="P274" s="122">
        <f t="shared" si="523"/>
        <v>306.89397223428659</v>
      </c>
      <c r="Q274" s="122">
        <f t="shared" si="523"/>
        <v>339.30090620052817</v>
      </c>
      <c r="R274" s="122">
        <f t="shared" si="523"/>
        <v>371.06782145601153</v>
      </c>
      <c r="S274" s="122">
        <f t="shared" si="523"/>
        <v>401.39473015509589</v>
      </c>
      <c r="T274" s="122">
        <f t="shared" si="523"/>
        <v>432.73311824954436</v>
      </c>
      <c r="U274" s="122">
        <f t="shared" si="523"/>
        <v>461.3823809656526</v>
      </c>
      <c r="V274" s="122">
        <f t="shared" si="523"/>
        <v>490.47627816312092</v>
      </c>
      <c r="W274" s="122">
        <f t="shared" si="523"/>
        <v>518.12085088729987</v>
      </c>
      <c r="X274" s="122">
        <f t="shared" si="523"/>
        <v>546.84072821483505</v>
      </c>
      <c r="Y274" s="122">
        <f t="shared" si="523"/>
        <v>573.27390456965077</v>
      </c>
      <c r="Z274" s="122">
        <f t="shared" si="523"/>
        <v>598.24039353916771</v>
      </c>
      <c r="AA274" s="122">
        <f t="shared" si="523"/>
        <v>625.16364393914228</v>
      </c>
      <c r="AB274" s="122">
        <f t="shared" si="523"/>
        <v>650.26931059916456</v>
      </c>
      <c r="AC274" s="122">
        <f t="shared" si="523"/>
        <v>673.31469658980131</v>
      </c>
      <c r="AD274" s="122">
        <f t="shared" si="523"/>
        <v>697.31917470192855</v>
      </c>
      <c r="AE274" s="122">
        <f t="shared" si="523"/>
        <v>722.64510166681953</v>
      </c>
      <c r="AF274" s="122">
        <f>AF271+AF273</f>
        <v>745.11358330674398</v>
      </c>
      <c r="AG274" s="123">
        <f t="shared" ref="AG274:AQ274" si="524">AG271+AG273</f>
        <v>768.80222143255992</v>
      </c>
      <c r="AH274" s="123">
        <f t="shared" si="524"/>
        <v>791.08369312427658</v>
      </c>
      <c r="AI274" s="123">
        <f t="shared" si="524"/>
        <v>811.46145378045037</v>
      </c>
      <c r="AJ274" s="123">
        <f t="shared" si="524"/>
        <v>836.56738973968527</v>
      </c>
      <c r="AK274" s="123">
        <f t="shared" si="524"/>
        <v>853.6389844703607</v>
      </c>
      <c r="AL274" s="123">
        <f t="shared" si="524"/>
        <v>875.25237073889537</v>
      </c>
      <c r="AM274" s="123">
        <f t="shared" si="524"/>
        <v>896.47930353498577</v>
      </c>
      <c r="AN274" s="123">
        <f t="shared" si="524"/>
        <v>916.80345288989895</v>
      </c>
      <c r="AO274" s="123">
        <f t="shared" si="524"/>
        <v>935.08513077617999</v>
      </c>
      <c r="AP274" s="123">
        <f t="shared" si="524"/>
        <v>954.69171479422698</v>
      </c>
      <c r="AQ274" s="123">
        <f t="shared" si="524"/>
        <v>974.02742275356286</v>
      </c>
    </row>
    <row r="276" spans="1:43" x14ac:dyDescent="0.3">
      <c r="A276" s="175" t="s">
        <v>323</v>
      </c>
      <c r="B276" s="6" t="s">
        <v>59</v>
      </c>
      <c r="C276" s="6" t="s">
        <v>60</v>
      </c>
      <c r="D276" s="6" t="s">
        <v>61</v>
      </c>
      <c r="E276" s="6" t="s">
        <v>62</v>
      </c>
      <c r="F276" s="6" t="s">
        <v>63</v>
      </c>
      <c r="G276" s="6" t="s">
        <v>64</v>
      </c>
      <c r="H276" s="6" t="s">
        <v>65</v>
      </c>
      <c r="I276" s="6" t="s">
        <v>66</v>
      </c>
      <c r="J276" s="6" t="s">
        <v>67</v>
      </c>
      <c r="K276" s="6" t="s">
        <v>68</v>
      </c>
      <c r="L276" s="6" t="s">
        <v>69</v>
      </c>
    </row>
    <row r="277" spans="1:43" x14ac:dyDescent="0.3">
      <c r="A277" s="15"/>
      <c r="B277" s="16"/>
      <c r="C277" s="17" t="s">
        <v>49</v>
      </c>
      <c r="D277" s="16">
        <f>INDEX(Lister!$A$17:$J$29,MATCH('Data tilvækstoversigt'!$C277,Lister!$A$17:$A$29,0),2)</f>
        <v>3.7871999999999998E-4</v>
      </c>
      <c r="E277" s="16">
        <f>INDEX(Lister!$A$17:$J$29,MATCH('Data tilvækstoversigt'!$C277,Lister!$A$17:$A$29,0),3)</f>
        <v>1.8476999999999999</v>
      </c>
      <c r="F277" s="16">
        <f>INDEX(Lister!$A$17:$J$29,MATCH('Data tilvækstoversigt'!$C277,Lister!$A$17:$A$29,0),4)</f>
        <v>1.0714999999999999</v>
      </c>
      <c r="G277" s="16">
        <f>INDEX(Lister!$A$17:$J$29,MATCH('Data tilvækstoversigt'!$C277,Lister!$A$17:$A$29,0),5)</f>
        <v>6.7440000000000005E-5</v>
      </c>
      <c r="H277" s="16">
        <f>INDEX(Lister!$A$17:$J$29,MATCH('Data tilvækstoversigt'!$C277,Lister!$A$17:$A$29,0),6)</f>
        <v>2.8083</v>
      </c>
      <c r="I277" s="16">
        <f>INDEX(Lister!$A$17:$J$29,MATCH('Data tilvækstoversigt'!$C277,Lister!$A$17:$A$29,0),7)</f>
        <v>-0.68418999999999996</v>
      </c>
      <c r="J277" s="16">
        <f>INDEX(Lister!$A$17:$J$29,MATCH('Data tilvækstoversigt'!$C277,Lister!$A$17:$A$29,0),8)</f>
        <v>5.223E-5</v>
      </c>
      <c r="K277" s="16">
        <f>INDEX(Lister!$A$17:$J$29,MATCH('Data tilvækstoversigt'!$C277,Lister!$A$17:$A$29,0),9)</f>
        <v>2.5672999999999999</v>
      </c>
      <c r="L277" s="16">
        <f>INDEX(Lister!$A$17:$J$29,MATCH('Data tilvækstoversigt'!$C277,Lister!$A$17:$A$29,0),10)</f>
        <v>-2.8060999999999999E-2</v>
      </c>
    </row>
    <row r="278" spans="1:43" x14ac:dyDescent="0.3">
      <c r="A278" s="18" t="s">
        <v>1</v>
      </c>
      <c r="B278" s="19" t="s">
        <v>2</v>
      </c>
      <c r="C278" s="19">
        <v>1</v>
      </c>
      <c r="D278" s="19">
        <v>5</v>
      </c>
      <c r="E278" s="19">
        <v>10</v>
      </c>
      <c r="F278" s="19">
        <v>15</v>
      </c>
      <c r="G278" s="19">
        <v>20</v>
      </c>
      <c r="H278" s="19">
        <v>25</v>
      </c>
      <c r="I278" s="19">
        <v>30</v>
      </c>
      <c r="J278" s="19">
        <v>35</v>
      </c>
      <c r="K278" s="19">
        <v>40</v>
      </c>
      <c r="L278" s="19">
        <v>45</v>
      </c>
      <c r="M278" s="19">
        <v>50</v>
      </c>
      <c r="N278" s="19">
        <v>55</v>
      </c>
      <c r="O278" s="19">
        <v>60</v>
      </c>
      <c r="P278" s="19">
        <v>65</v>
      </c>
      <c r="Q278" s="19">
        <v>70</v>
      </c>
      <c r="R278" s="19">
        <v>75</v>
      </c>
      <c r="S278" s="19">
        <v>80</v>
      </c>
      <c r="T278" s="19">
        <v>85</v>
      </c>
      <c r="U278" s="19">
        <v>90</v>
      </c>
      <c r="V278" s="19">
        <v>95</v>
      </c>
      <c r="W278" s="19">
        <v>100</v>
      </c>
      <c r="X278" s="19">
        <v>105</v>
      </c>
      <c r="Y278" s="19">
        <v>110</v>
      </c>
      <c r="Z278" s="19">
        <v>115</v>
      </c>
      <c r="AA278" s="19">
        <v>120</v>
      </c>
      <c r="AB278" s="19">
        <v>125</v>
      </c>
    </row>
    <row r="279" spans="1:43" x14ac:dyDescent="0.3">
      <c r="A279" s="7" t="s">
        <v>19</v>
      </c>
      <c r="B279" s="8" t="s">
        <v>4</v>
      </c>
      <c r="C279" s="117">
        <f>C$2*$G279</f>
        <v>0</v>
      </c>
      <c r="D279" s="117">
        <f t="shared" ref="D279:F293" si="525">D$2*$G279</f>
        <v>0</v>
      </c>
      <c r="E279" s="117">
        <f t="shared" si="525"/>
        <v>0</v>
      </c>
      <c r="F279" s="117">
        <f t="shared" si="525"/>
        <v>0</v>
      </c>
      <c r="G279" s="7"/>
      <c r="H279" s="8"/>
      <c r="I279" s="8"/>
      <c r="J279" s="8"/>
      <c r="K279" s="8"/>
      <c r="L279" s="8"/>
      <c r="M279" s="8"/>
      <c r="N279" s="8"/>
      <c r="O279" s="8"/>
      <c r="P279" s="8"/>
      <c r="Q279" s="8"/>
      <c r="R279" s="8"/>
      <c r="S279" s="8"/>
      <c r="T279" s="8"/>
      <c r="U279" s="8"/>
      <c r="V279" s="8"/>
      <c r="W279" s="8"/>
      <c r="X279" s="8"/>
      <c r="Y279" s="8"/>
      <c r="Z279" s="8"/>
      <c r="AA279" s="8"/>
      <c r="AB279" s="9"/>
    </row>
    <row r="280" spans="1:43" x14ac:dyDescent="0.3">
      <c r="A280" s="10" t="s">
        <v>20</v>
      </c>
      <c r="B280" t="s">
        <v>6</v>
      </c>
      <c r="C280" s="118">
        <f t="shared" ref="C280:F303" si="526">C$2*$G280</f>
        <v>0</v>
      </c>
      <c r="D280" s="118">
        <f t="shared" si="525"/>
        <v>0</v>
      </c>
      <c r="E280" s="118">
        <f t="shared" si="525"/>
        <v>0</v>
      </c>
      <c r="F280" s="118">
        <f t="shared" si="525"/>
        <v>0</v>
      </c>
      <c r="G280" s="10"/>
      <c r="AB280" s="11"/>
    </row>
    <row r="281" spans="1:43" x14ac:dyDescent="0.3">
      <c r="A281" s="10" t="s">
        <v>21</v>
      </c>
      <c r="B281" t="s">
        <v>8</v>
      </c>
      <c r="C281" s="118">
        <f>G281</f>
        <v>0</v>
      </c>
      <c r="D281" s="118">
        <f>G281</f>
        <v>0</v>
      </c>
      <c r="E281" s="118">
        <f>G281</f>
        <v>0</v>
      </c>
      <c r="F281" s="118">
        <f>G281</f>
        <v>0</v>
      </c>
      <c r="G281" s="10"/>
      <c r="AB281" s="11"/>
    </row>
    <row r="282" spans="1:43" x14ac:dyDescent="0.3">
      <c r="A282" s="10" t="s">
        <v>22</v>
      </c>
      <c r="B282" t="s">
        <v>31</v>
      </c>
      <c r="C282" s="118">
        <f t="shared" si="526"/>
        <v>0</v>
      </c>
      <c r="D282" s="118">
        <f t="shared" si="525"/>
        <v>0</v>
      </c>
      <c r="E282" s="118">
        <f t="shared" si="525"/>
        <v>0</v>
      </c>
      <c r="F282" s="118">
        <f t="shared" si="525"/>
        <v>0</v>
      </c>
      <c r="G282" s="10"/>
      <c r="AB282" s="11"/>
    </row>
    <row r="283" spans="1:43" x14ac:dyDescent="0.3">
      <c r="A283" s="10" t="s">
        <v>23</v>
      </c>
      <c r="B283" t="s">
        <v>10</v>
      </c>
      <c r="C283" s="118">
        <f t="shared" si="526"/>
        <v>0</v>
      </c>
      <c r="D283" s="118">
        <f t="shared" si="525"/>
        <v>0</v>
      </c>
      <c r="E283" s="118">
        <f t="shared" si="525"/>
        <v>0</v>
      </c>
      <c r="F283" s="118">
        <f t="shared" si="525"/>
        <v>0</v>
      </c>
      <c r="G283" s="10"/>
      <c r="AB283" s="11"/>
    </row>
    <row r="284" spans="1:43" x14ac:dyDescent="0.3">
      <c r="A284" s="10" t="s">
        <v>11</v>
      </c>
      <c r="B284" t="s">
        <v>6</v>
      </c>
      <c r="C284" s="118">
        <f t="shared" si="526"/>
        <v>0</v>
      </c>
      <c r="D284" s="118">
        <f t="shared" si="525"/>
        <v>0</v>
      </c>
      <c r="E284" s="118">
        <f t="shared" si="525"/>
        <v>0</v>
      </c>
      <c r="F284" s="118">
        <f t="shared" si="525"/>
        <v>0</v>
      </c>
      <c r="G284" s="10"/>
      <c r="AB284" s="11"/>
    </row>
    <row r="285" spans="1:43" x14ac:dyDescent="0.3">
      <c r="A285" s="10" t="s">
        <v>12</v>
      </c>
      <c r="B285" t="s">
        <v>8</v>
      </c>
      <c r="C285" s="118">
        <v>0</v>
      </c>
      <c r="D285" s="118">
        <v>0</v>
      </c>
      <c r="E285" s="118">
        <v>0</v>
      </c>
      <c r="F285" s="118">
        <v>0</v>
      </c>
      <c r="G285" s="10"/>
      <c r="AB285" s="11"/>
    </row>
    <row r="286" spans="1:43" x14ac:dyDescent="0.3">
      <c r="A286" s="10" t="s">
        <v>24</v>
      </c>
      <c r="B286" t="s">
        <v>31</v>
      </c>
      <c r="C286" s="118">
        <f t="shared" si="526"/>
        <v>0</v>
      </c>
      <c r="D286" s="118">
        <f t="shared" si="525"/>
        <v>0</v>
      </c>
      <c r="E286" s="118">
        <f t="shared" si="525"/>
        <v>0</v>
      </c>
      <c r="F286" s="118">
        <f t="shared" si="525"/>
        <v>0</v>
      </c>
      <c r="G286" s="10"/>
      <c r="AB286" s="11"/>
    </row>
    <row r="287" spans="1:43" x14ac:dyDescent="0.3">
      <c r="A287" s="10" t="s">
        <v>25</v>
      </c>
      <c r="B287" t="s">
        <v>10</v>
      </c>
      <c r="C287" s="118">
        <f t="shared" si="526"/>
        <v>0</v>
      </c>
      <c r="D287" s="118">
        <f t="shared" si="525"/>
        <v>0</v>
      </c>
      <c r="E287" s="118">
        <f t="shared" si="525"/>
        <v>0</v>
      </c>
      <c r="F287" s="118">
        <f t="shared" si="525"/>
        <v>0</v>
      </c>
      <c r="G287" s="10"/>
      <c r="AB287" s="11"/>
    </row>
    <row r="288" spans="1:43" x14ac:dyDescent="0.3">
      <c r="A288" s="10" t="s">
        <v>26</v>
      </c>
      <c r="B288" t="s">
        <v>32</v>
      </c>
      <c r="C288" s="118"/>
      <c r="D288" s="118"/>
      <c r="E288" s="118"/>
      <c r="F288" s="118"/>
      <c r="G288" s="10"/>
      <c r="AB288" s="11"/>
    </row>
    <row r="289" spans="1:28" x14ac:dyDescent="0.3">
      <c r="A289" s="10" t="s">
        <v>3</v>
      </c>
      <c r="B289" t="s">
        <v>4</v>
      </c>
      <c r="C289" s="118">
        <f t="shared" si="526"/>
        <v>0</v>
      </c>
      <c r="D289" s="118">
        <f t="shared" si="525"/>
        <v>0.435</v>
      </c>
      <c r="E289" s="118">
        <f t="shared" si="525"/>
        <v>2.9000000000000004</v>
      </c>
      <c r="F289" s="118">
        <f t="shared" si="525"/>
        <v>7.25</v>
      </c>
      <c r="G289" s="176">
        <v>14.5</v>
      </c>
      <c r="H289" s="14">
        <v>17</v>
      </c>
      <c r="I289" s="14">
        <v>19</v>
      </c>
      <c r="J289" s="14">
        <v>21</v>
      </c>
      <c r="K289" s="14">
        <v>22.5</v>
      </c>
      <c r="L289" s="14">
        <v>23.5</v>
      </c>
      <c r="M289" s="14">
        <v>24.5</v>
      </c>
      <c r="N289" s="14">
        <v>25.5</v>
      </c>
      <c r="O289" s="14">
        <v>26.5</v>
      </c>
      <c r="P289" s="14">
        <v>27</v>
      </c>
      <c r="Q289" s="14">
        <v>27.5</v>
      </c>
      <c r="R289" s="14">
        <v>28</v>
      </c>
      <c r="S289" s="14">
        <v>28.5</v>
      </c>
      <c r="AB289" s="11"/>
    </row>
    <row r="290" spans="1:28" x14ac:dyDescent="0.3">
      <c r="A290" s="10" t="s">
        <v>5</v>
      </c>
      <c r="B290" t="s">
        <v>6</v>
      </c>
      <c r="C290" s="118">
        <f t="shared" si="526"/>
        <v>0</v>
      </c>
      <c r="D290" s="118">
        <f t="shared" si="525"/>
        <v>0.375</v>
      </c>
      <c r="E290" s="118">
        <f t="shared" si="525"/>
        <v>2.5</v>
      </c>
      <c r="F290" s="118">
        <f t="shared" si="525"/>
        <v>6.25</v>
      </c>
      <c r="G290" s="176">
        <v>12.5</v>
      </c>
      <c r="H290" s="14">
        <v>16.041666666666668</v>
      </c>
      <c r="I290" s="14">
        <v>19.583333333333336</v>
      </c>
      <c r="J290" s="14">
        <v>23.125000000000004</v>
      </c>
      <c r="K290" s="14">
        <v>26.666666666666671</v>
      </c>
      <c r="L290" s="14">
        <v>30.208333333333339</v>
      </c>
      <c r="M290" s="14">
        <v>33.750000000000007</v>
      </c>
      <c r="N290" s="14">
        <v>37.291666666666671</v>
      </c>
      <c r="O290" s="14">
        <v>40.833333333333336</v>
      </c>
      <c r="P290" s="14">
        <v>44.375</v>
      </c>
      <c r="Q290" s="14">
        <v>47.916666666666664</v>
      </c>
      <c r="R290" s="14">
        <v>51.458333333333329</v>
      </c>
      <c r="S290" s="14">
        <v>55</v>
      </c>
      <c r="AB290" s="11"/>
    </row>
    <row r="291" spans="1:28" x14ac:dyDescent="0.3">
      <c r="A291" s="10" t="s">
        <v>546</v>
      </c>
      <c r="B291" t="s">
        <v>8</v>
      </c>
      <c r="C291" s="118"/>
      <c r="D291" s="118"/>
      <c r="E291" s="118"/>
      <c r="F291" s="118"/>
      <c r="G291" s="176">
        <v>1200</v>
      </c>
      <c r="H291" s="14">
        <v>800</v>
      </c>
      <c r="I291" s="14">
        <v>525</v>
      </c>
      <c r="J291" s="14">
        <v>400</v>
      </c>
      <c r="K291" s="14">
        <v>300</v>
      </c>
      <c r="L291" s="14">
        <v>225</v>
      </c>
      <c r="M291" s="14">
        <v>200</v>
      </c>
      <c r="N291" s="14">
        <v>150</v>
      </c>
      <c r="O291" s="14">
        <v>125</v>
      </c>
      <c r="P291" s="14">
        <v>100</v>
      </c>
      <c r="Q291" s="14">
        <v>93.333333333333329</v>
      </c>
      <c r="R291" s="14">
        <v>86.666666666666657</v>
      </c>
      <c r="S291" s="14">
        <v>80</v>
      </c>
      <c r="AB291" s="11"/>
    </row>
    <row r="292" spans="1:28" x14ac:dyDescent="0.3">
      <c r="A292" s="10" t="s">
        <v>27</v>
      </c>
      <c r="B292" t="s">
        <v>31</v>
      </c>
      <c r="C292" s="118">
        <f t="shared" si="526"/>
        <v>0</v>
      </c>
      <c r="D292" s="118">
        <f t="shared" si="525"/>
        <v>0</v>
      </c>
      <c r="E292" s="118">
        <f t="shared" si="525"/>
        <v>0</v>
      </c>
      <c r="F292" s="118">
        <f t="shared" si="525"/>
        <v>0</v>
      </c>
      <c r="G292" s="10"/>
      <c r="AB292" s="11"/>
    </row>
    <row r="293" spans="1:28" x14ac:dyDescent="0.3">
      <c r="A293" s="10" t="s">
        <v>9</v>
      </c>
      <c r="B293" t="s">
        <v>10</v>
      </c>
      <c r="C293" s="118">
        <f t="shared" si="526"/>
        <v>0</v>
      </c>
      <c r="D293" s="118">
        <f t="shared" si="525"/>
        <v>0</v>
      </c>
      <c r="E293" s="118">
        <f t="shared" si="525"/>
        <v>0</v>
      </c>
      <c r="F293" s="118">
        <f t="shared" si="525"/>
        <v>0</v>
      </c>
      <c r="G293" s="10"/>
      <c r="AB293" s="11"/>
    </row>
    <row r="294" spans="1:28" x14ac:dyDescent="0.3">
      <c r="A294" s="10" t="s">
        <v>28</v>
      </c>
      <c r="B294" t="s">
        <v>32</v>
      </c>
      <c r="C294" s="118"/>
      <c r="D294" s="118"/>
      <c r="E294" s="118"/>
      <c r="F294" s="118"/>
      <c r="G294" s="10"/>
      <c r="AB294" s="11"/>
    </row>
    <row r="295" spans="1:28" x14ac:dyDescent="0.3">
      <c r="A295" s="10" t="s">
        <v>29</v>
      </c>
      <c r="B295" t="s">
        <v>33</v>
      </c>
      <c r="C295" s="118">
        <f t="shared" si="526"/>
        <v>0</v>
      </c>
      <c r="D295" s="118">
        <f t="shared" si="526"/>
        <v>0</v>
      </c>
      <c r="E295" s="118">
        <f t="shared" si="526"/>
        <v>0</v>
      </c>
      <c r="F295" s="118">
        <f t="shared" si="526"/>
        <v>0</v>
      </c>
      <c r="G295" s="10"/>
      <c r="AB295" s="11"/>
    </row>
    <row r="296" spans="1:28" x14ac:dyDescent="0.3">
      <c r="A296" s="10" t="s">
        <v>30</v>
      </c>
      <c r="B296" t="s">
        <v>34</v>
      </c>
      <c r="C296" s="118">
        <f t="shared" si="526"/>
        <v>0</v>
      </c>
      <c r="D296" s="118">
        <f t="shared" si="526"/>
        <v>0</v>
      </c>
      <c r="E296" s="118">
        <f t="shared" si="526"/>
        <v>0</v>
      </c>
      <c r="F296" s="118">
        <f t="shared" si="526"/>
        <v>0</v>
      </c>
      <c r="G296" s="10"/>
      <c r="AB296" s="11"/>
    </row>
    <row r="297" spans="1:28" x14ac:dyDescent="0.3">
      <c r="A297" s="12" t="s">
        <v>13</v>
      </c>
      <c r="B297" s="3" t="s">
        <v>10</v>
      </c>
      <c r="C297" s="119">
        <f t="shared" si="526"/>
        <v>0</v>
      </c>
      <c r="D297" s="119">
        <f t="shared" si="526"/>
        <v>0</v>
      </c>
      <c r="E297" s="119">
        <f t="shared" si="526"/>
        <v>0</v>
      </c>
      <c r="F297" s="119">
        <f t="shared" si="526"/>
        <v>0</v>
      </c>
      <c r="G297" s="12"/>
      <c r="H297" s="3"/>
      <c r="I297" s="3"/>
      <c r="J297" s="3"/>
      <c r="K297" s="3"/>
      <c r="L297" s="3"/>
      <c r="M297" s="3"/>
      <c r="N297" s="3"/>
      <c r="O297" s="3"/>
      <c r="P297" s="3"/>
      <c r="Q297" s="3"/>
      <c r="R297" s="3"/>
      <c r="S297" s="3"/>
      <c r="T297" s="3"/>
      <c r="U297" s="3"/>
      <c r="V297" s="3"/>
      <c r="W297" s="3"/>
      <c r="X297" s="3"/>
      <c r="Y297" s="3"/>
      <c r="Z297" s="3"/>
      <c r="AA297" s="3"/>
      <c r="AB297" s="13"/>
    </row>
    <row r="298" spans="1:28" x14ac:dyDescent="0.3">
      <c r="A298" s="20" t="s">
        <v>70</v>
      </c>
      <c r="B298" s="21" t="s">
        <v>14</v>
      </c>
      <c r="C298" s="120">
        <f t="shared" si="526"/>
        <v>0</v>
      </c>
      <c r="D298" s="120">
        <f t="shared" si="526"/>
        <v>1.4607540105225323</v>
      </c>
      <c r="E298" s="120">
        <f t="shared" si="526"/>
        <v>9.7383600701502164</v>
      </c>
      <c r="F298" s="120">
        <f t="shared" si="526"/>
        <v>24.34590017537554</v>
      </c>
      <c r="G298" s="120">
        <f>$D277*(G290/100*1000)^$E277*(G289-0.3)^$F277</f>
        <v>48.69180035075108</v>
      </c>
      <c r="H298" s="120">
        <f t="shared" ref="H298:I298" si="527">$D277*(H290/100*1000)^$E277*(H289-0.3)^$F277</f>
        <v>91.854072880627299</v>
      </c>
      <c r="I298" s="120">
        <f t="shared" si="527"/>
        <v>149.90475977612513</v>
      </c>
      <c r="J298" s="120">
        <f>$D277*(J290/100*1000)^$E277*(J289-0.3)^$F277</f>
        <v>227.24498063583911</v>
      </c>
      <c r="K298" s="120">
        <f t="shared" ref="K298:S298" si="528">$D277*(K290/100*1000)^$E277*(K289-0.3)^$F277</f>
        <v>318.71160642113193</v>
      </c>
      <c r="L298" s="120">
        <f t="shared" si="528"/>
        <v>420.69644277291081</v>
      </c>
      <c r="M298" s="120">
        <f t="shared" si="528"/>
        <v>540.2165229617998</v>
      </c>
      <c r="N298" s="120">
        <f t="shared" si="528"/>
        <v>678.40029964712539</v>
      </c>
      <c r="O298" s="120">
        <f t="shared" si="528"/>
        <v>836.37334397180189</v>
      </c>
      <c r="P298" s="120">
        <f t="shared" si="528"/>
        <v>995.27390184347269</v>
      </c>
      <c r="Q298" s="120">
        <f t="shared" si="528"/>
        <v>1170.0216812318672</v>
      </c>
      <c r="R298" s="120">
        <f t="shared" si="528"/>
        <v>1361.1062850069818</v>
      </c>
      <c r="S298" s="120">
        <f t="shared" si="528"/>
        <v>1569.0193570521619</v>
      </c>
      <c r="T298" s="120"/>
      <c r="U298" s="120"/>
      <c r="V298" s="120"/>
      <c r="W298" s="120"/>
      <c r="X298" s="120"/>
      <c r="Y298" s="120"/>
      <c r="Z298" s="120"/>
      <c r="AA298" s="120"/>
      <c r="AB298" s="120"/>
    </row>
    <row r="299" spans="1:28" x14ac:dyDescent="0.3">
      <c r="A299" s="20" t="s">
        <v>71</v>
      </c>
      <c r="B299" s="21" t="s">
        <v>14</v>
      </c>
      <c r="C299" s="120">
        <f t="shared" si="526"/>
        <v>0</v>
      </c>
      <c r="D299" s="120">
        <f t="shared" si="526"/>
        <v>0.25492183941932645</v>
      </c>
      <c r="E299" s="120">
        <f t="shared" si="526"/>
        <v>1.6994789294621766</v>
      </c>
      <c r="F299" s="120">
        <f t="shared" si="526"/>
        <v>4.2486973236554411</v>
      </c>
      <c r="G299" s="120">
        <f>$G277*(G290/100*1000)^$H277*(G289-0.3)^$I277</f>
        <v>8.4973946473108821</v>
      </c>
      <c r="H299" s="120">
        <f t="shared" ref="H299:S299" si="529">$G277*(H290/100*1000)^$H277*(H289-0.3)^$I277</f>
        <v>15.323194556766854</v>
      </c>
      <c r="I299" s="120">
        <f t="shared" si="529"/>
        <v>24.833700388813572</v>
      </c>
      <c r="J299" s="120">
        <f t="shared" si="529"/>
        <v>36.948308861944462</v>
      </c>
      <c r="K299" s="120">
        <f t="shared" si="529"/>
        <v>52.553822616670303</v>
      </c>
      <c r="L299" s="120">
        <f t="shared" si="529"/>
        <v>72.377625487570739</v>
      </c>
      <c r="M299" s="120">
        <f t="shared" si="529"/>
        <v>96.001092369937183</v>
      </c>
      <c r="N299" s="120">
        <f t="shared" si="529"/>
        <v>123.58072126540182</v>
      </c>
      <c r="O299" s="120">
        <f t="shared" si="529"/>
        <v>155.25405759837508</v>
      </c>
      <c r="P299" s="120">
        <f t="shared" si="529"/>
        <v>193.58490741830678</v>
      </c>
      <c r="Q299" s="120">
        <f t="shared" si="529"/>
        <v>237.14303739457682</v>
      </c>
      <c r="R299" s="120">
        <f t="shared" si="529"/>
        <v>286.13330770388649</v>
      </c>
      <c r="S299" s="120">
        <f t="shared" si="529"/>
        <v>340.74709743798081</v>
      </c>
      <c r="T299" s="120"/>
      <c r="U299" s="120"/>
      <c r="V299" s="120"/>
      <c r="W299" s="120"/>
      <c r="X299" s="120"/>
      <c r="Y299" s="120"/>
      <c r="Z299" s="120"/>
      <c r="AA299" s="120"/>
      <c r="AB299" s="120"/>
    </row>
    <row r="300" spans="1:28" x14ac:dyDescent="0.3">
      <c r="A300" s="20" t="s">
        <v>72</v>
      </c>
      <c r="B300" s="21" t="s">
        <v>14</v>
      </c>
      <c r="C300" s="120">
        <f t="shared" si="526"/>
        <v>0</v>
      </c>
      <c r="D300" s="120">
        <f t="shared" si="526"/>
        <v>0.351644633299107</v>
      </c>
      <c r="E300" s="120">
        <f t="shared" si="526"/>
        <v>2.3442975553273802</v>
      </c>
      <c r="F300" s="120">
        <f t="shared" si="526"/>
        <v>5.8607438883184502</v>
      </c>
      <c r="G300" s="120">
        <f>$J277*(G290/100*1000)^$K277*(G289-0.3)^$L277</f>
        <v>11.7214877766369</v>
      </c>
      <c r="H300" s="120">
        <f t="shared" ref="H300:S300" si="530">$J277*(H290/100*1000)^$K277*(H289-0.3)^$L277</f>
        <v>22.138408099043712</v>
      </c>
      <c r="I300" s="120">
        <f t="shared" si="530"/>
        <v>36.8291239399638</v>
      </c>
      <c r="J300" s="120">
        <f t="shared" si="530"/>
        <v>56.2729440270776</v>
      </c>
      <c r="K300" s="120">
        <f t="shared" si="530"/>
        <v>80.971007176865996</v>
      </c>
      <c r="L300" s="120">
        <f t="shared" si="530"/>
        <v>111.38648799937103</v>
      </c>
      <c r="M300" s="120">
        <f t="shared" si="530"/>
        <v>147.88565560155885</v>
      </c>
      <c r="N300" s="120">
        <f t="shared" si="530"/>
        <v>190.85093106035328</v>
      </c>
      <c r="O300" s="120">
        <f t="shared" si="530"/>
        <v>240.64644844978008</v>
      </c>
      <c r="P300" s="120">
        <f t="shared" si="530"/>
        <v>297.77553975260872</v>
      </c>
      <c r="Q300" s="120">
        <f t="shared" si="530"/>
        <v>362.47481136036248</v>
      </c>
      <c r="R300" s="120">
        <f t="shared" si="530"/>
        <v>435.07372928938929</v>
      </c>
      <c r="S300" s="120">
        <f t="shared" si="530"/>
        <v>515.89072311862594</v>
      </c>
      <c r="T300" s="120"/>
      <c r="U300" s="120"/>
      <c r="V300" s="120"/>
      <c r="W300" s="120"/>
      <c r="X300" s="120"/>
      <c r="Y300" s="120"/>
      <c r="Z300" s="120"/>
      <c r="AA300" s="120"/>
      <c r="AB300" s="120"/>
    </row>
    <row r="301" spans="1:28" x14ac:dyDescent="0.3">
      <c r="A301" s="20" t="s">
        <v>73</v>
      </c>
      <c r="B301" s="21" t="s">
        <v>14</v>
      </c>
      <c r="C301" s="120" t="e">
        <f t="shared" si="526"/>
        <v>#NUM!</v>
      </c>
      <c r="D301" s="120" t="e">
        <f t="shared" si="526"/>
        <v>#NUM!</v>
      </c>
      <c r="E301" s="120" t="e">
        <f t="shared" si="526"/>
        <v>#NUM!</v>
      </c>
      <c r="F301" s="120" t="e">
        <f t="shared" si="526"/>
        <v>#NUM!</v>
      </c>
      <c r="G301" s="120" t="e">
        <f>$D277*(G284/100*1000)^$E277*(G279-0.3)^$F277</f>
        <v>#NUM!</v>
      </c>
      <c r="H301" s="120" t="e">
        <f t="shared" ref="H301:S301" si="531">$D277*(H284/100*1000)^$E277*(H279-0.3)^$F277</f>
        <v>#NUM!</v>
      </c>
      <c r="I301" s="120" t="e">
        <f t="shared" si="531"/>
        <v>#NUM!</v>
      </c>
      <c r="J301" s="120" t="e">
        <f t="shared" si="531"/>
        <v>#NUM!</v>
      </c>
      <c r="K301" s="120" t="e">
        <f t="shared" si="531"/>
        <v>#NUM!</v>
      </c>
      <c r="L301" s="120" t="e">
        <f t="shared" si="531"/>
        <v>#NUM!</v>
      </c>
      <c r="M301" s="120" t="e">
        <f t="shared" si="531"/>
        <v>#NUM!</v>
      </c>
      <c r="N301" s="120" t="e">
        <f t="shared" si="531"/>
        <v>#NUM!</v>
      </c>
      <c r="O301" s="120" t="e">
        <f t="shared" si="531"/>
        <v>#NUM!</v>
      </c>
      <c r="P301" s="120" t="e">
        <f t="shared" si="531"/>
        <v>#NUM!</v>
      </c>
      <c r="Q301" s="120" t="e">
        <f t="shared" si="531"/>
        <v>#NUM!</v>
      </c>
      <c r="R301" s="120" t="e">
        <f t="shared" si="531"/>
        <v>#NUM!</v>
      </c>
      <c r="S301" s="120" t="e">
        <f t="shared" si="531"/>
        <v>#NUM!</v>
      </c>
      <c r="T301" s="120"/>
      <c r="U301" s="120"/>
      <c r="V301" s="120"/>
      <c r="W301" s="120"/>
      <c r="X301" s="120"/>
      <c r="Y301" s="120"/>
      <c r="Z301" s="120"/>
      <c r="AA301" s="120"/>
      <c r="AB301" s="120"/>
    </row>
    <row r="302" spans="1:28" x14ac:dyDescent="0.3">
      <c r="A302" s="20" t="s">
        <v>74</v>
      </c>
      <c r="B302" s="21" t="s">
        <v>14</v>
      </c>
      <c r="C302" s="120" t="e">
        <f t="shared" si="526"/>
        <v>#NUM!</v>
      </c>
      <c r="D302" s="120" t="e">
        <f t="shared" si="526"/>
        <v>#NUM!</v>
      </c>
      <c r="E302" s="120" t="e">
        <f t="shared" si="526"/>
        <v>#NUM!</v>
      </c>
      <c r="F302" s="120" t="e">
        <f t="shared" si="526"/>
        <v>#NUM!</v>
      </c>
      <c r="G302" s="120" t="e">
        <f>$G277*(G284/100*1000)^$H277*(G279-0.3)^$I277</f>
        <v>#NUM!</v>
      </c>
      <c r="H302" s="120" t="e">
        <f t="shared" ref="H302:S302" si="532">$G277*(H284/100*1000)^$H277*(H279-0.3)^$I277</f>
        <v>#NUM!</v>
      </c>
      <c r="I302" s="120" t="e">
        <f t="shared" si="532"/>
        <v>#NUM!</v>
      </c>
      <c r="J302" s="120" t="e">
        <f t="shared" si="532"/>
        <v>#NUM!</v>
      </c>
      <c r="K302" s="120" t="e">
        <f t="shared" si="532"/>
        <v>#NUM!</v>
      </c>
      <c r="L302" s="120" t="e">
        <f t="shared" si="532"/>
        <v>#NUM!</v>
      </c>
      <c r="M302" s="120" t="e">
        <f t="shared" si="532"/>
        <v>#NUM!</v>
      </c>
      <c r="N302" s="120" t="e">
        <f t="shared" si="532"/>
        <v>#NUM!</v>
      </c>
      <c r="O302" s="120" t="e">
        <f t="shared" si="532"/>
        <v>#NUM!</v>
      </c>
      <c r="P302" s="120" t="e">
        <f t="shared" si="532"/>
        <v>#NUM!</v>
      </c>
      <c r="Q302" s="120" t="e">
        <f t="shared" si="532"/>
        <v>#NUM!</v>
      </c>
      <c r="R302" s="120" t="e">
        <f t="shared" si="532"/>
        <v>#NUM!</v>
      </c>
      <c r="S302" s="120" t="e">
        <f t="shared" si="532"/>
        <v>#NUM!</v>
      </c>
      <c r="T302" s="120"/>
      <c r="U302" s="120"/>
      <c r="V302" s="120"/>
      <c r="W302" s="120"/>
      <c r="X302" s="120"/>
      <c r="Y302" s="120"/>
      <c r="Z302" s="120"/>
      <c r="AA302" s="120"/>
      <c r="AB302" s="120"/>
    </row>
    <row r="303" spans="1:28" x14ac:dyDescent="0.3">
      <c r="A303" s="20" t="s">
        <v>75</v>
      </c>
      <c r="B303" s="21" t="s">
        <v>14</v>
      </c>
      <c r="C303" s="120" t="e">
        <f t="shared" si="526"/>
        <v>#NUM!</v>
      </c>
      <c r="D303" s="120" t="e">
        <f t="shared" si="526"/>
        <v>#NUM!</v>
      </c>
      <c r="E303" s="120" t="e">
        <f t="shared" si="526"/>
        <v>#NUM!</v>
      </c>
      <c r="F303" s="120" t="e">
        <f t="shared" si="526"/>
        <v>#NUM!</v>
      </c>
      <c r="G303" s="120" t="e">
        <f>$J277*(G284/100*1000)^$K277*(G279-0.3)^$L277</f>
        <v>#NUM!</v>
      </c>
      <c r="H303" s="120" t="e">
        <f t="shared" ref="H303:S303" si="533">$J277*(H284/100*1000)^$K277*(H279-0.3)^$L277</f>
        <v>#NUM!</v>
      </c>
      <c r="I303" s="120" t="e">
        <f t="shared" si="533"/>
        <v>#NUM!</v>
      </c>
      <c r="J303" s="120" t="e">
        <f t="shared" si="533"/>
        <v>#NUM!</v>
      </c>
      <c r="K303" s="120" t="e">
        <f t="shared" si="533"/>
        <v>#NUM!</v>
      </c>
      <c r="L303" s="120" t="e">
        <f t="shared" si="533"/>
        <v>#NUM!</v>
      </c>
      <c r="M303" s="120" t="e">
        <f t="shared" si="533"/>
        <v>#NUM!</v>
      </c>
      <c r="N303" s="120" t="e">
        <f t="shared" si="533"/>
        <v>#NUM!</v>
      </c>
      <c r="O303" s="120" t="e">
        <f t="shared" si="533"/>
        <v>#NUM!</v>
      </c>
      <c r="P303" s="120" t="e">
        <f t="shared" si="533"/>
        <v>#NUM!</v>
      </c>
      <c r="Q303" s="120" t="e">
        <f t="shared" si="533"/>
        <v>#NUM!</v>
      </c>
      <c r="R303" s="120" t="e">
        <f t="shared" si="533"/>
        <v>#NUM!</v>
      </c>
      <c r="S303" s="120" t="e">
        <f t="shared" si="533"/>
        <v>#NUM!</v>
      </c>
      <c r="T303" s="120"/>
      <c r="U303" s="120"/>
      <c r="V303" s="120"/>
      <c r="W303" s="120"/>
      <c r="X303" s="120"/>
      <c r="Y303" s="120"/>
      <c r="Z303" s="120"/>
      <c r="AA303" s="120"/>
      <c r="AB303" s="120"/>
    </row>
    <row r="304" spans="1:28" x14ac:dyDescent="0.3">
      <c r="A304" s="20" t="s">
        <v>15</v>
      </c>
      <c r="B304" s="21" t="s">
        <v>16</v>
      </c>
      <c r="C304" s="120" t="e">
        <f>((C301+C302+C303)*0.5*44/12)*C285/1000</f>
        <v>#NUM!</v>
      </c>
      <c r="D304" s="120" t="e">
        <f t="shared" ref="D304:S304" si="534">((D301+D302+D303)*0.5*44/12)*D285/1000</f>
        <v>#NUM!</v>
      </c>
      <c r="E304" s="120" t="e">
        <f t="shared" si="534"/>
        <v>#NUM!</v>
      </c>
      <c r="F304" s="120" t="e">
        <f t="shared" si="534"/>
        <v>#NUM!</v>
      </c>
      <c r="G304" s="120" t="e">
        <f t="shared" si="534"/>
        <v>#NUM!</v>
      </c>
      <c r="H304" s="120" t="e">
        <f t="shared" si="534"/>
        <v>#NUM!</v>
      </c>
      <c r="I304" s="120" t="e">
        <f t="shared" si="534"/>
        <v>#NUM!</v>
      </c>
      <c r="J304" s="120" t="e">
        <f t="shared" si="534"/>
        <v>#NUM!</v>
      </c>
      <c r="K304" s="120" t="e">
        <f t="shared" si="534"/>
        <v>#NUM!</v>
      </c>
      <c r="L304" s="120" t="e">
        <f t="shared" si="534"/>
        <v>#NUM!</v>
      </c>
      <c r="M304" s="120" t="e">
        <f t="shared" si="534"/>
        <v>#NUM!</v>
      </c>
      <c r="N304" s="120" t="e">
        <f t="shared" si="534"/>
        <v>#NUM!</v>
      </c>
      <c r="O304" s="120" t="e">
        <f t="shared" si="534"/>
        <v>#NUM!</v>
      </c>
      <c r="P304" s="120" t="e">
        <f t="shared" si="534"/>
        <v>#NUM!</v>
      </c>
      <c r="Q304" s="120" t="e">
        <f t="shared" si="534"/>
        <v>#NUM!</v>
      </c>
      <c r="R304" s="120" t="e">
        <f t="shared" si="534"/>
        <v>#NUM!</v>
      </c>
      <c r="S304" s="120" t="e">
        <f t="shared" si="534"/>
        <v>#NUM!</v>
      </c>
      <c r="T304" s="120"/>
      <c r="U304" s="120"/>
      <c r="V304" s="120"/>
      <c r="W304" s="120"/>
      <c r="X304" s="120"/>
      <c r="Y304" s="120"/>
      <c r="Z304" s="120"/>
      <c r="AA304" s="120"/>
      <c r="AB304" s="120"/>
    </row>
    <row r="305" spans="1:43" x14ac:dyDescent="0.3">
      <c r="A305" s="20" t="s">
        <v>17</v>
      </c>
      <c r="B305" s="21" t="s">
        <v>16</v>
      </c>
      <c r="C305" s="120" t="e">
        <f>C304</f>
        <v>#NUM!</v>
      </c>
      <c r="D305" s="120" t="e">
        <f>C305+D304</f>
        <v>#NUM!</v>
      </c>
      <c r="E305" s="120" t="e">
        <f t="shared" ref="E305" si="535">D305+E304</f>
        <v>#NUM!</v>
      </c>
      <c r="F305" s="120" t="e">
        <f t="shared" ref="F305" si="536">E305+F304</f>
        <v>#NUM!</v>
      </c>
      <c r="G305" s="120" t="e">
        <f t="shared" ref="G305" si="537">F305+G304</f>
        <v>#NUM!</v>
      </c>
      <c r="H305" s="120" t="e">
        <f t="shared" ref="H305" si="538">G305+H304</f>
        <v>#NUM!</v>
      </c>
      <c r="I305" s="120" t="e">
        <f t="shared" ref="I305" si="539">H305+I304</f>
        <v>#NUM!</v>
      </c>
      <c r="J305" s="120" t="e">
        <f t="shared" ref="J305" si="540">I305+J304</f>
        <v>#NUM!</v>
      </c>
      <c r="K305" s="120" t="e">
        <f t="shared" ref="K305" si="541">J305+K304</f>
        <v>#NUM!</v>
      </c>
      <c r="L305" s="120" t="e">
        <f t="shared" ref="L305" si="542">K305+L304</f>
        <v>#NUM!</v>
      </c>
      <c r="M305" s="120" t="e">
        <f t="shared" ref="M305" si="543">L305+M304</f>
        <v>#NUM!</v>
      </c>
      <c r="N305" s="120" t="e">
        <f t="shared" ref="N305" si="544">M305+N304</f>
        <v>#NUM!</v>
      </c>
      <c r="O305" s="120" t="e">
        <f t="shared" ref="O305" si="545">N305+O304</f>
        <v>#NUM!</v>
      </c>
      <c r="P305" s="120" t="e">
        <f t="shared" ref="P305" si="546">O305+P304</f>
        <v>#NUM!</v>
      </c>
      <c r="Q305" s="120" t="e">
        <f t="shared" ref="Q305" si="547">P305+Q304</f>
        <v>#NUM!</v>
      </c>
      <c r="R305" s="120" t="e">
        <f t="shared" ref="R305" si="548">Q305+R304</f>
        <v>#NUM!</v>
      </c>
      <c r="S305" s="120" t="e">
        <f t="shared" ref="S305" si="549">R305+S304</f>
        <v>#NUM!</v>
      </c>
      <c r="T305" s="120"/>
      <c r="U305" s="120"/>
      <c r="V305" s="120"/>
      <c r="W305" s="120"/>
      <c r="X305" s="120"/>
      <c r="Y305" s="120"/>
      <c r="Z305" s="120"/>
      <c r="AA305" s="120"/>
      <c r="AB305" s="120"/>
    </row>
    <row r="306" spans="1:43" x14ac:dyDescent="0.3">
      <c r="A306" s="20" t="s">
        <v>294</v>
      </c>
      <c r="B306" s="21" t="s">
        <v>16</v>
      </c>
      <c r="C306" s="181">
        <f>C$2*$G306</f>
        <v>0</v>
      </c>
      <c r="D306" s="181">
        <f t="shared" ref="C306:F306" si="550">D$2*$G306</f>
        <v>4.5481050631301247</v>
      </c>
      <c r="E306" s="181">
        <f t="shared" si="550"/>
        <v>30.320700420867503</v>
      </c>
      <c r="F306" s="181">
        <f t="shared" si="550"/>
        <v>75.801751052168754</v>
      </c>
      <c r="G306" s="120">
        <f>((G298+G299+G300)*0.5*44/12)*(AVERAGE(G281,G291))/1000</f>
        <v>151.60350210433751</v>
      </c>
      <c r="H306" s="120">
        <f t="shared" ref="H306:R306" si="551">((H298+H299+H300)*0.5*44/12)*(AVERAGE(H281,H291))/1000</f>
        <v>189.66299078677551</v>
      </c>
      <c r="I306" s="120">
        <f t="shared" si="551"/>
        <v>203.63379970096867</v>
      </c>
      <c r="J306" s="120">
        <f t="shared" si="551"/>
        <v>235.00857125156486</v>
      </c>
      <c r="K306" s="120">
        <f t="shared" si="551"/>
        <v>248.73003991806755</v>
      </c>
      <c r="L306" s="120">
        <f t="shared" si="551"/>
        <v>249.3399794571892</v>
      </c>
      <c r="M306" s="120">
        <f t="shared" si="551"/>
        <v>287.50453267554184</v>
      </c>
      <c r="N306" s="120">
        <f t="shared" si="551"/>
        <v>273.02878679254212</v>
      </c>
      <c r="O306" s="120">
        <f t="shared" si="551"/>
        <v>282.39609062957351</v>
      </c>
      <c r="P306" s="120">
        <f t="shared" si="551"/>
        <v>272.5496306526378</v>
      </c>
      <c r="Q306" s="120">
        <f t="shared" si="551"/>
        <v>302.80498624218689</v>
      </c>
      <c r="R306" s="120">
        <f t="shared" si="551"/>
        <v>330.85645005115197</v>
      </c>
      <c r="S306" s="120">
        <f>((S298+S299+S300)*0.5*44/12)*(AVERAGE(S281,S291))/1000</f>
        <v>355.76305271595277</v>
      </c>
      <c r="T306" s="120"/>
      <c r="U306" s="120"/>
      <c r="V306" s="120"/>
      <c r="W306" s="120"/>
      <c r="X306" s="120"/>
      <c r="Y306" s="120"/>
      <c r="Z306" s="120"/>
      <c r="AA306" s="120"/>
      <c r="AB306" s="120"/>
      <c r="AC306" s="14"/>
      <c r="AD306" s="14"/>
      <c r="AE306" s="14"/>
      <c r="AF306" s="14"/>
      <c r="AG306" s="14"/>
      <c r="AH306" s="14"/>
      <c r="AI306" s="14"/>
      <c r="AJ306" s="14"/>
      <c r="AK306" s="14"/>
      <c r="AL306" s="14"/>
      <c r="AM306" s="14"/>
      <c r="AN306" s="14"/>
      <c r="AO306" s="14"/>
      <c r="AP306" s="14"/>
      <c r="AQ306" s="14"/>
    </row>
    <row r="307" spans="1:43" x14ac:dyDescent="0.3">
      <c r="A307" s="20" t="s">
        <v>293</v>
      </c>
      <c r="B307" s="21" t="s">
        <v>16</v>
      </c>
      <c r="C307" s="120">
        <f>((C298+C299+C300)*0.5*44/12)*C291/1000</f>
        <v>0</v>
      </c>
      <c r="D307" s="120">
        <f t="shared" ref="D307:S307" si="552">((D298+D299+D300)*0.5*44/12)*D291/1000</f>
        <v>0</v>
      </c>
      <c r="E307" s="120">
        <f t="shared" si="552"/>
        <v>0</v>
      </c>
      <c r="F307" s="120">
        <f t="shared" si="552"/>
        <v>0</v>
      </c>
      <c r="G307" s="120">
        <f t="shared" si="552"/>
        <v>151.60350210433751</v>
      </c>
      <c r="H307" s="120">
        <f t="shared" si="552"/>
        <v>189.66299078677551</v>
      </c>
      <c r="I307" s="120">
        <f t="shared" si="552"/>
        <v>203.63379970096867</v>
      </c>
      <c r="J307" s="120">
        <f t="shared" si="552"/>
        <v>235.00857125156486</v>
      </c>
      <c r="K307" s="120">
        <f t="shared" si="552"/>
        <v>248.73003991806755</v>
      </c>
      <c r="L307" s="120">
        <f t="shared" si="552"/>
        <v>249.3399794571892</v>
      </c>
      <c r="M307" s="120">
        <f t="shared" si="552"/>
        <v>287.50453267554184</v>
      </c>
      <c r="N307" s="120">
        <f t="shared" si="552"/>
        <v>273.02878679254212</v>
      </c>
      <c r="O307" s="120">
        <f t="shared" si="552"/>
        <v>282.39609062957351</v>
      </c>
      <c r="P307" s="120">
        <f t="shared" si="552"/>
        <v>272.5496306526378</v>
      </c>
      <c r="Q307" s="120">
        <f t="shared" si="552"/>
        <v>302.80498624218689</v>
      </c>
      <c r="R307" s="120">
        <f t="shared" si="552"/>
        <v>330.85645005115197</v>
      </c>
      <c r="S307" s="120">
        <f t="shared" si="552"/>
        <v>355.76305271595277</v>
      </c>
      <c r="T307" s="120"/>
      <c r="U307" s="120"/>
      <c r="V307" s="120"/>
      <c r="W307" s="120"/>
      <c r="X307" s="120"/>
      <c r="Y307" s="120"/>
      <c r="Z307" s="120"/>
      <c r="AA307" s="120"/>
      <c r="AB307" s="120"/>
      <c r="AC307" s="14"/>
      <c r="AD307" s="14"/>
      <c r="AE307" s="14"/>
      <c r="AF307" s="14"/>
      <c r="AG307" s="14"/>
    </row>
    <row r="308" spans="1:43" x14ac:dyDescent="0.3">
      <c r="A308" s="22" t="s">
        <v>18</v>
      </c>
      <c r="B308" s="23" t="s">
        <v>16</v>
      </c>
      <c r="C308" s="122" t="e">
        <f>C305+C307</f>
        <v>#NUM!</v>
      </c>
      <c r="D308" s="122" t="e">
        <f t="shared" ref="D308:S308" si="553">D305+D307</f>
        <v>#NUM!</v>
      </c>
      <c r="E308" s="122" t="e">
        <f t="shared" si="553"/>
        <v>#NUM!</v>
      </c>
      <c r="F308" s="122" t="e">
        <f t="shared" si="553"/>
        <v>#NUM!</v>
      </c>
      <c r="G308" s="122" t="e">
        <f t="shared" si="553"/>
        <v>#NUM!</v>
      </c>
      <c r="H308" s="122" t="e">
        <f t="shared" si="553"/>
        <v>#NUM!</v>
      </c>
      <c r="I308" s="122" t="e">
        <f t="shared" si="553"/>
        <v>#NUM!</v>
      </c>
      <c r="J308" s="122" t="e">
        <f t="shared" si="553"/>
        <v>#NUM!</v>
      </c>
      <c r="K308" s="122" t="e">
        <f t="shared" si="553"/>
        <v>#NUM!</v>
      </c>
      <c r="L308" s="122" t="e">
        <f t="shared" si="553"/>
        <v>#NUM!</v>
      </c>
      <c r="M308" s="122" t="e">
        <f t="shared" si="553"/>
        <v>#NUM!</v>
      </c>
      <c r="N308" s="122" t="e">
        <f t="shared" si="553"/>
        <v>#NUM!</v>
      </c>
      <c r="O308" s="122" t="e">
        <f t="shared" si="553"/>
        <v>#NUM!</v>
      </c>
      <c r="P308" s="122" t="e">
        <f t="shared" si="553"/>
        <v>#NUM!</v>
      </c>
      <c r="Q308" s="122" t="e">
        <f t="shared" si="553"/>
        <v>#NUM!</v>
      </c>
      <c r="R308" s="122" t="e">
        <f t="shared" si="553"/>
        <v>#NUM!</v>
      </c>
      <c r="S308" s="122" t="e">
        <f t="shared" si="553"/>
        <v>#NUM!</v>
      </c>
      <c r="T308" s="122"/>
      <c r="U308" s="122"/>
      <c r="V308" s="122"/>
      <c r="W308" s="122"/>
      <c r="X308" s="122"/>
      <c r="Y308" s="122"/>
      <c r="Z308" s="122"/>
      <c r="AA308" s="122"/>
      <c r="AB308" s="122"/>
      <c r="AC308" s="14"/>
      <c r="AD308" s="14"/>
      <c r="AE308" s="14"/>
      <c r="AF308" s="14"/>
      <c r="AG308" s="14"/>
    </row>
    <row r="310" spans="1:43" x14ac:dyDescent="0.3">
      <c r="A310" s="175" t="s">
        <v>324</v>
      </c>
      <c r="B310" s="6" t="s">
        <v>59</v>
      </c>
      <c r="C310" s="6" t="s">
        <v>60</v>
      </c>
      <c r="D310" s="6" t="s">
        <v>61</v>
      </c>
      <c r="E310" s="6" t="s">
        <v>62</v>
      </c>
      <c r="F310" s="6" t="s">
        <v>63</v>
      </c>
      <c r="G310" s="6" t="s">
        <v>64</v>
      </c>
      <c r="H310" s="6" t="s">
        <v>65</v>
      </c>
      <c r="I310" s="6" t="s">
        <v>66</v>
      </c>
      <c r="J310" s="6" t="s">
        <v>67</v>
      </c>
      <c r="K310" s="6" t="s">
        <v>68</v>
      </c>
      <c r="L310" s="6" t="s">
        <v>69</v>
      </c>
    </row>
    <row r="311" spans="1:43" x14ac:dyDescent="0.3">
      <c r="A311" s="15"/>
      <c r="B311" s="16"/>
      <c r="C311" s="17" t="s">
        <v>49</v>
      </c>
      <c r="D311" s="16">
        <f>INDEX(Lister!$A$17:$J$29,MATCH('Data tilvækstoversigt'!$C311,Lister!$A$17:$A$29,0),2)</f>
        <v>3.7871999999999998E-4</v>
      </c>
      <c r="E311" s="16">
        <f>INDEX(Lister!$A$17:$J$29,MATCH('Data tilvækstoversigt'!$C311,Lister!$A$17:$A$29,0),3)</f>
        <v>1.8476999999999999</v>
      </c>
      <c r="F311" s="16">
        <f>INDEX(Lister!$A$17:$J$29,MATCH('Data tilvækstoversigt'!$C311,Lister!$A$17:$A$29,0),4)</f>
        <v>1.0714999999999999</v>
      </c>
      <c r="G311" s="16">
        <f>INDEX(Lister!$A$17:$J$29,MATCH('Data tilvækstoversigt'!$C311,Lister!$A$17:$A$29,0),5)</f>
        <v>6.7440000000000005E-5</v>
      </c>
      <c r="H311" s="16">
        <f>INDEX(Lister!$A$17:$J$29,MATCH('Data tilvækstoversigt'!$C311,Lister!$A$17:$A$29,0),6)</f>
        <v>2.8083</v>
      </c>
      <c r="I311" s="16">
        <f>INDEX(Lister!$A$17:$J$29,MATCH('Data tilvækstoversigt'!$C311,Lister!$A$17:$A$29,0),7)</f>
        <v>-0.68418999999999996</v>
      </c>
      <c r="J311" s="16">
        <f>INDEX(Lister!$A$17:$J$29,MATCH('Data tilvækstoversigt'!$C311,Lister!$A$17:$A$29,0),8)</f>
        <v>5.223E-5</v>
      </c>
      <c r="K311" s="16">
        <f>INDEX(Lister!$A$17:$J$29,MATCH('Data tilvækstoversigt'!$C311,Lister!$A$17:$A$29,0),9)</f>
        <v>2.5672999999999999</v>
      </c>
      <c r="L311" s="16">
        <f>INDEX(Lister!$A$17:$J$29,MATCH('Data tilvækstoversigt'!$C311,Lister!$A$17:$A$29,0),10)</f>
        <v>-2.8060999999999999E-2</v>
      </c>
    </row>
    <row r="312" spans="1:43" x14ac:dyDescent="0.3">
      <c r="A312" s="18" t="s">
        <v>1</v>
      </c>
      <c r="B312" s="19" t="s">
        <v>2</v>
      </c>
      <c r="C312" s="19">
        <v>1</v>
      </c>
      <c r="D312" s="19">
        <v>5</v>
      </c>
      <c r="E312" s="19">
        <v>10</v>
      </c>
      <c r="F312" s="19">
        <v>15</v>
      </c>
      <c r="G312" s="19">
        <v>20</v>
      </c>
      <c r="H312" s="19">
        <v>25</v>
      </c>
      <c r="I312" s="19">
        <v>30</v>
      </c>
      <c r="J312" s="19">
        <v>35</v>
      </c>
      <c r="K312" s="19">
        <v>40</v>
      </c>
      <c r="L312" s="19">
        <v>45</v>
      </c>
      <c r="M312" s="19">
        <v>50</v>
      </c>
      <c r="N312" s="19">
        <v>55</v>
      </c>
      <c r="O312" s="19">
        <v>60</v>
      </c>
      <c r="P312" s="19">
        <v>65</v>
      </c>
      <c r="Q312" s="19">
        <v>70</v>
      </c>
      <c r="R312" s="19">
        <v>75</v>
      </c>
      <c r="S312" s="19">
        <v>80</v>
      </c>
      <c r="T312" s="19">
        <v>85</v>
      </c>
      <c r="U312" s="19">
        <v>90</v>
      </c>
      <c r="V312" s="19">
        <v>95</v>
      </c>
      <c r="W312" s="19">
        <v>100</v>
      </c>
      <c r="X312" s="19">
        <v>105</v>
      </c>
      <c r="Y312" s="19">
        <v>110</v>
      </c>
      <c r="Z312" s="19">
        <v>115</v>
      </c>
      <c r="AA312" s="19">
        <v>120</v>
      </c>
      <c r="AB312" s="19">
        <v>125</v>
      </c>
    </row>
    <row r="313" spans="1:43" x14ac:dyDescent="0.3">
      <c r="A313" s="7" t="s">
        <v>19</v>
      </c>
      <c r="B313" s="8" t="s">
        <v>4</v>
      </c>
      <c r="C313" s="117">
        <f>C$2*$G313</f>
        <v>0</v>
      </c>
      <c r="D313" s="117">
        <f t="shared" ref="D313:F327" si="554">D$2*$G313</f>
        <v>0</v>
      </c>
      <c r="E313" s="117">
        <f t="shared" si="554"/>
        <v>0</v>
      </c>
      <c r="F313" s="117">
        <f t="shared" si="554"/>
        <v>0</v>
      </c>
      <c r="G313" s="7"/>
      <c r="H313" s="8"/>
      <c r="I313" s="8"/>
      <c r="J313" s="8"/>
      <c r="K313" s="8"/>
      <c r="L313" s="8"/>
      <c r="M313" s="8"/>
      <c r="N313" s="8"/>
      <c r="O313" s="8"/>
      <c r="P313" s="8"/>
      <c r="Q313" s="8"/>
      <c r="R313" s="8"/>
      <c r="S313" s="8"/>
      <c r="T313" s="8"/>
      <c r="U313" s="8"/>
      <c r="V313" s="8"/>
      <c r="W313" s="8"/>
      <c r="X313" s="8"/>
      <c r="Y313" s="8"/>
      <c r="Z313" s="8"/>
      <c r="AA313" s="8"/>
      <c r="AB313" s="9"/>
    </row>
    <row r="314" spans="1:43" x14ac:dyDescent="0.3">
      <c r="A314" s="10" t="s">
        <v>20</v>
      </c>
      <c r="B314" t="s">
        <v>6</v>
      </c>
      <c r="C314" s="118">
        <f t="shared" ref="C314:F337" si="555">C$2*$G314</f>
        <v>0</v>
      </c>
      <c r="D314" s="118">
        <f t="shared" si="554"/>
        <v>0</v>
      </c>
      <c r="E314" s="118">
        <f t="shared" si="554"/>
        <v>0</v>
      </c>
      <c r="F314" s="118">
        <f t="shared" si="554"/>
        <v>0</v>
      </c>
      <c r="G314" s="10"/>
      <c r="AB314" s="11"/>
    </row>
    <row r="315" spans="1:43" x14ac:dyDescent="0.3">
      <c r="A315" s="10" t="s">
        <v>21</v>
      </c>
      <c r="B315" t="s">
        <v>8</v>
      </c>
      <c r="C315" s="118">
        <f>G315</f>
        <v>0</v>
      </c>
      <c r="D315" s="118">
        <f>G315</f>
        <v>0</v>
      </c>
      <c r="E315" s="118">
        <f>G315</f>
        <v>0</v>
      </c>
      <c r="F315" s="118">
        <f>G315</f>
        <v>0</v>
      </c>
      <c r="G315" s="10"/>
      <c r="AB315" s="11"/>
    </row>
    <row r="316" spans="1:43" x14ac:dyDescent="0.3">
      <c r="A316" s="10" t="s">
        <v>22</v>
      </c>
      <c r="B316" t="s">
        <v>31</v>
      </c>
      <c r="C316" s="118">
        <f t="shared" si="555"/>
        <v>0</v>
      </c>
      <c r="D316" s="118">
        <f t="shared" si="554"/>
        <v>0</v>
      </c>
      <c r="E316" s="118">
        <f t="shared" si="554"/>
        <v>0</v>
      </c>
      <c r="F316" s="118">
        <f t="shared" si="554"/>
        <v>0</v>
      </c>
      <c r="G316" s="10"/>
      <c r="AB316" s="11"/>
    </row>
    <row r="317" spans="1:43" x14ac:dyDescent="0.3">
      <c r="A317" s="10" t="s">
        <v>23</v>
      </c>
      <c r="B317" t="s">
        <v>10</v>
      </c>
      <c r="C317" s="118">
        <f t="shared" si="555"/>
        <v>0</v>
      </c>
      <c r="D317" s="118">
        <f t="shared" si="554"/>
        <v>0</v>
      </c>
      <c r="E317" s="118">
        <f t="shared" si="554"/>
        <v>0</v>
      </c>
      <c r="F317" s="118">
        <f t="shared" si="554"/>
        <v>0</v>
      </c>
      <c r="G317" s="10"/>
      <c r="AB317" s="11"/>
    </row>
    <row r="318" spans="1:43" x14ac:dyDescent="0.3">
      <c r="A318" s="10" t="s">
        <v>11</v>
      </c>
      <c r="B318" t="s">
        <v>6</v>
      </c>
      <c r="C318" s="118">
        <f t="shared" si="555"/>
        <v>0</v>
      </c>
      <c r="D318" s="118">
        <f t="shared" si="554"/>
        <v>0</v>
      </c>
      <c r="E318" s="118">
        <f t="shared" si="554"/>
        <v>0</v>
      </c>
      <c r="F318" s="118">
        <f t="shared" si="554"/>
        <v>0</v>
      </c>
      <c r="G318" s="10"/>
      <c r="AB318" s="11"/>
    </row>
    <row r="319" spans="1:43" x14ac:dyDescent="0.3">
      <c r="A319" s="10" t="s">
        <v>12</v>
      </c>
      <c r="B319" t="s">
        <v>8</v>
      </c>
      <c r="C319" s="118">
        <v>0</v>
      </c>
      <c r="D319" s="118">
        <v>0</v>
      </c>
      <c r="E319" s="118">
        <v>0</v>
      </c>
      <c r="F319" s="118">
        <v>0</v>
      </c>
      <c r="G319" s="10"/>
      <c r="AB319" s="11"/>
    </row>
    <row r="320" spans="1:43" x14ac:dyDescent="0.3">
      <c r="A320" s="10" t="s">
        <v>24</v>
      </c>
      <c r="B320" t="s">
        <v>31</v>
      </c>
      <c r="C320" s="118">
        <f t="shared" si="555"/>
        <v>0</v>
      </c>
      <c r="D320" s="118">
        <f t="shared" si="554"/>
        <v>0</v>
      </c>
      <c r="E320" s="118">
        <f t="shared" si="554"/>
        <v>0</v>
      </c>
      <c r="F320" s="118">
        <f t="shared" si="554"/>
        <v>0</v>
      </c>
      <c r="G320" s="10"/>
      <c r="AB320" s="11"/>
    </row>
    <row r="321" spans="1:28" x14ac:dyDescent="0.3">
      <c r="A321" s="10" t="s">
        <v>25</v>
      </c>
      <c r="B321" t="s">
        <v>10</v>
      </c>
      <c r="C321" s="118">
        <f t="shared" si="555"/>
        <v>0</v>
      </c>
      <c r="D321" s="118">
        <f t="shared" si="554"/>
        <v>0</v>
      </c>
      <c r="E321" s="118">
        <f t="shared" si="554"/>
        <v>0</v>
      </c>
      <c r="F321" s="118">
        <f t="shared" si="554"/>
        <v>0</v>
      </c>
      <c r="G321" s="10"/>
      <c r="AB321" s="11"/>
    </row>
    <row r="322" spans="1:28" x14ac:dyDescent="0.3">
      <c r="A322" s="10" t="s">
        <v>26</v>
      </c>
      <c r="B322" t="s">
        <v>32</v>
      </c>
      <c r="C322" s="118"/>
      <c r="D322" s="118"/>
      <c r="E322" s="118"/>
      <c r="F322" s="118"/>
      <c r="G322" s="10"/>
      <c r="AB322" s="11"/>
    </row>
    <row r="323" spans="1:28" x14ac:dyDescent="0.3">
      <c r="A323" s="10" t="s">
        <v>3</v>
      </c>
      <c r="B323" t="s">
        <v>4</v>
      </c>
      <c r="C323" s="118">
        <f t="shared" si="555"/>
        <v>0</v>
      </c>
      <c r="D323" s="118">
        <f t="shared" si="554"/>
        <v>0.39</v>
      </c>
      <c r="E323" s="118">
        <f t="shared" si="554"/>
        <v>2.6</v>
      </c>
      <c r="F323" s="118">
        <f t="shared" si="554"/>
        <v>6.5</v>
      </c>
      <c r="G323" s="180">
        <v>13</v>
      </c>
      <c r="H323" s="91">
        <v>15</v>
      </c>
      <c r="I323" s="91">
        <v>17</v>
      </c>
      <c r="J323" s="91">
        <v>18.5</v>
      </c>
      <c r="K323" s="91">
        <v>20</v>
      </c>
      <c r="L323" s="91">
        <v>21</v>
      </c>
      <c r="M323" s="91">
        <v>22</v>
      </c>
      <c r="N323" s="91">
        <v>23</v>
      </c>
      <c r="O323" s="91">
        <v>23.25</v>
      </c>
      <c r="P323" s="91">
        <v>24</v>
      </c>
      <c r="Q323" s="91">
        <v>24.5</v>
      </c>
      <c r="R323" s="91">
        <v>25</v>
      </c>
      <c r="S323" s="91">
        <v>25.5</v>
      </c>
      <c r="AB323" s="11"/>
    </row>
    <row r="324" spans="1:28" x14ac:dyDescent="0.3">
      <c r="A324" s="10" t="s">
        <v>5</v>
      </c>
      <c r="B324" t="s">
        <v>6</v>
      </c>
      <c r="C324" s="118">
        <f t="shared" si="555"/>
        <v>0</v>
      </c>
      <c r="D324" s="118">
        <f t="shared" si="554"/>
        <v>0.315</v>
      </c>
      <c r="E324" s="118">
        <f t="shared" si="554"/>
        <v>2.1</v>
      </c>
      <c r="F324" s="118">
        <f t="shared" si="554"/>
        <v>5.25</v>
      </c>
      <c r="G324" s="180">
        <v>10.5</v>
      </c>
      <c r="H324" s="91">
        <v>13.833333333333334</v>
      </c>
      <c r="I324" s="91">
        <v>17.166666666666668</v>
      </c>
      <c r="J324" s="91">
        <v>20.5</v>
      </c>
      <c r="K324" s="91">
        <v>23.833333333333332</v>
      </c>
      <c r="L324" s="91">
        <v>27.166666666666664</v>
      </c>
      <c r="M324" s="91">
        <v>30.499999999999996</v>
      </c>
      <c r="N324" s="91">
        <v>33.833333333333329</v>
      </c>
      <c r="O324" s="91">
        <v>37.166666666666664</v>
      </c>
      <c r="P324" s="91">
        <v>40.5</v>
      </c>
      <c r="Q324" s="91">
        <v>43.833333333333336</v>
      </c>
      <c r="R324" s="91">
        <v>47.166666666666671</v>
      </c>
      <c r="S324" s="91">
        <v>50.5</v>
      </c>
      <c r="AB324" s="11"/>
    </row>
    <row r="325" spans="1:28" x14ac:dyDescent="0.3">
      <c r="A325" s="10" t="s">
        <v>546</v>
      </c>
      <c r="B325" t="s">
        <v>8</v>
      </c>
      <c r="C325" s="118"/>
      <c r="D325" s="118"/>
      <c r="E325" s="118"/>
      <c r="F325" s="118"/>
      <c r="G325" s="180">
        <v>1600</v>
      </c>
      <c r="H325" s="91">
        <v>1000</v>
      </c>
      <c r="I325" s="91">
        <v>700</v>
      </c>
      <c r="J325" s="91">
        <v>500</v>
      </c>
      <c r="K325" s="91">
        <v>350</v>
      </c>
      <c r="L325" s="91">
        <v>300</v>
      </c>
      <c r="M325" s="91">
        <v>250</v>
      </c>
      <c r="N325" s="91">
        <v>200</v>
      </c>
      <c r="O325" s="91">
        <v>150</v>
      </c>
      <c r="P325" s="91">
        <v>125</v>
      </c>
      <c r="Q325" s="91">
        <v>116.66666666666667</v>
      </c>
      <c r="R325" s="91">
        <v>108.33333333333334</v>
      </c>
      <c r="S325" s="91">
        <v>100</v>
      </c>
      <c r="AB325" s="11"/>
    </row>
    <row r="326" spans="1:28" x14ac:dyDescent="0.3">
      <c r="A326" s="10" t="s">
        <v>27</v>
      </c>
      <c r="B326" t="s">
        <v>31</v>
      </c>
      <c r="C326" s="118">
        <f t="shared" si="555"/>
        <v>0</v>
      </c>
      <c r="D326" s="118">
        <f t="shared" si="554"/>
        <v>0</v>
      </c>
      <c r="E326" s="118">
        <f t="shared" si="554"/>
        <v>0</v>
      </c>
      <c r="F326" s="118">
        <f t="shared" si="554"/>
        <v>0</v>
      </c>
      <c r="G326" s="10"/>
      <c r="AB326" s="11"/>
    </row>
    <row r="327" spans="1:28" x14ac:dyDescent="0.3">
      <c r="A327" s="10" t="s">
        <v>9</v>
      </c>
      <c r="B327" t="s">
        <v>10</v>
      </c>
      <c r="C327" s="118">
        <f t="shared" si="555"/>
        <v>0</v>
      </c>
      <c r="D327" s="118">
        <f t="shared" si="554"/>
        <v>0</v>
      </c>
      <c r="E327" s="118">
        <f t="shared" si="554"/>
        <v>0</v>
      </c>
      <c r="F327" s="118">
        <f t="shared" si="554"/>
        <v>0</v>
      </c>
      <c r="G327" s="10"/>
      <c r="AB327" s="11"/>
    </row>
    <row r="328" spans="1:28" x14ac:dyDescent="0.3">
      <c r="A328" s="10" t="s">
        <v>28</v>
      </c>
      <c r="B328" t="s">
        <v>32</v>
      </c>
      <c r="C328" s="118"/>
      <c r="D328" s="118"/>
      <c r="E328" s="118"/>
      <c r="F328" s="118"/>
      <c r="G328" s="10"/>
      <c r="AB328" s="11"/>
    </row>
    <row r="329" spans="1:28" x14ac:dyDescent="0.3">
      <c r="A329" s="10" t="s">
        <v>29</v>
      </c>
      <c r="B329" t="s">
        <v>33</v>
      </c>
      <c r="C329" s="118">
        <f t="shared" si="555"/>
        <v>0</v>
      </c>
      <c r="D329" s="118">
        <f t="shared" si="555"/>
        <v>0</v>
      </c>
      <c r="E329" s="118">
        <f t="shared" si="555"/>
        <v>0</v>
      </c>
      <c r="F329" s="118">
        <f t="shared" si="555"/>
        <v>0</v>
      </c>
      <c r="G329" s="10"/>
      <c r="AB329" s="11"/>
    </row>
    <row r="330" spans="1:28" x14ac:dyDescent="0.3">
      <c r="A330" s="10" t="s">
        <v>30</v>
      </c>
      <c r="B330" t="s">
        <v>34</v>
      </c>
      <c r="C330" s="118">
        <f t="shared" si="555"/>
        <v>0</v>
      </c>
      <c r="D330" s="118">
        <f t="shared" si="555"/>
        <v>0</v>
      </c>
      <c r="E330" s="118">
        <f t="shared" si="555"/>
        <v>0</v>
      </c>
      <c r="F330" s="118">
        <f t="shared" si="555"/>
        <v>0</v>
      </c>
      <c r="G330" s="10"/>
      <c r="AB330" s="11"/>
    </row>
    <row r="331" spans="1:28" x14ac:dyDescent="0.3">
      <c r="A331" s="12" t="s">
        <v>13</v>
      </c>
      <c r="B331" s="3" t="s">
        <v>10</v>
      </c>
      <c r="C331" s="119">
        <f t="shared" si="555"/>
        <v>0</v>
      </c>
      <c r="D331" s="119">
        <f t="shared" si="555"/>
        <v>0</v>
      </c>
      <c r="E331" s="119">
        <f t="shared" si="555"/>
        <v>0</v>
      </c>
      <c r="F331" s="119">
        <f t="shared" si="555"/>
        <v>0</v>
      </c>
      <c r="G331" s="12"/>
      <c r="H331" s="3"/>
      <c r="I331" s="3"/>
      <c r="J331" s="3"/>
      <c r="K331" s="3"/>
      <c r="L331" s="3"/>
      <c r="M331" s="3"/>
      <c r="N331" s="3"/>
      <c r="O331" s="3"/>
      <c r="P331" s="3"/>
      <c r="Q331" s="3"/>
      <c r="R331" s="3"/>
      <c r="S331" s="3"/>
      <c r="T331" s="3"/>
      <c r="U331" s="3"/>
      <c r="V331" s="3"/>
      <c r="W331" s="3"/>
      <c r="X331" s="3"/>
      <c r="Y331" s="3"/>
      <c r="Z331" s="3"/>
      <c r="AA331" s="3"/>
      <c r="AB331" s="13"/>
    </row>
    <row r="332" spans="1:28" x14ac:dyDescent="0.3">
      <c r="A332" s="20" t="s">
        <v>70</v>
      </c>
      <c r="B332" s="21" t="s">
        <v>14</v>
      </c>
      <c r="C332" s="120">
        <f t="shared" si="555"/>
        <v>0</v>
      </c>
      <c r="D332" s="120">
        <f t="shared" si="555"/>
        <v>0.93911040024854164</v>
      </c>
      <c r="E332" s="120">
        <f t="shared" si="555"/>
        <v>6.2607360016569444</v>
      </c>
      <c r="F332" s="120">
        <f t="shared" si="555"/>
        <v>15.651840004142361</v>
      </c>
      <c r="G332" s="120">
        <f>$D311*(G324/100*1000)^$E311*(G323-0.3)^$F311</f>
        <v>31.303680008284722</v>
      </c>
      <c r="H332" s="120">
        <f t="shared" ref="H332:I332" si="556">$D311*(H324/100*1000)^$E311*(H323-0.3)^$F311</f>
        <v>60.938153539412539</v>
      </c>
      <c r="I332" s="120">
        <f t="shared" si="556"/>
        <v>104.10898542805819</v>
      </c>
      <c r="J332" s="120">
        <f>$D311*(J324/100*1000)^$E311*(J323-0.3)^$F311</f>
        <v>158.45733294700779</v>
      </c>
      <c r="K332" s="120">
        <f t="shared" ref="K332:S332" si="557">$D311*(K324/100*1000)^$E311*(K323-0.3)^$F311</f>
        <v>227.85739764738207</v>
      </c>
      <c r="L332" s="120">
        <f t="shared" si="557"/>
        <v>306.01973664282991</v>
      </c>
      <c r="M332" s="120">
        <f t="shared" si="557"/>
        <v>398.63521261797348</v>
      </c>
      <c r="N332" s="120">
        <f t="shared" si="557"/>
        <v>506.72264209928954</v>
      </c>
      <c r="O332" s="120">
        <f t="shared" si="557"/>
        <v>609.91557376664787</v>
      </c>
      <c r="P332" s="120">
        <f t="shared" si="557"/>
        <v>739.87054801271006</v>
      </c>
      <c r="Q332" s="120">
        <f t="shared" si="557"/>
        <v>875.6661793626929</v>
      </c>
      <c r="R332" s="120">
        <f t="shared" si="557"/>
        <v>1024.8699455817441</v>
      </c>
      <c r="S332" s="120">
        <f t="shared" si="557"/>
        <v>1187.9287670138649</v>
      </c>
      <c r="T332" s="120"/>
      <c r="U332" s="120"/>
      <c r="V332" s="120"/>
      <c r="W332" s="120"/>
      <c r="X332" s="120"/>
      <c r="Y332" s="120"/>
      <c r="Z332" s="120"/>
      <c r="AA332" s="120"/>
      <c r="AB332" s="120"/>
    </row>
    <row r="333" spans="1:28" x14ac:dyDescent="0.3">
      <c r="A333" s="20" t="s">
        <v>71</v>
      </c>
      <c r="B333" s="21" t="s">
        <v>14</v>
      </c>
      <c r="C333" s="120">
        <f t="shared" si="555"/>
        <v>0</v>
      </c>
      <c r="D333" s="120">
        <f t="shared" si="555"/>
        <v>0.1686293853697701</v>
      </c>
      <c r="E333" s="120">
        <f t="shared" si="555"/>
        <v>1.124195902465134</v>
      </c>
      <c r="F333" s="120">
        <f t="shared" si="555"/>
        <v>2.810489756162835</v>
      </c>
      <c r="G333" s="120">
        <f>$G311*(G324/100*1000)^$H311*(G323-0.3)^$I311</f>
        <v>5.6209795123256701</v>
      </c>
      <c r="H333" s="120">
        <f t="shared" ref="H333:S333" si="558">$G311*(H324/100*1000)^$H311*(H323-0.3)^$I311</f>
        <v>11.031017275295877</v>
      </c>
      <c r="I333" s="120">
        <f t="shared" si="558"/>
        <v>18.535990615684252</v>
      </c>
      <c r="J333" s="120">
        <f t="shared" si="558"/>
        <v>28.766543840942028</v>
      </c>
      <c r="K333" s="120">
        <f t="shared" si="558"/>
        <v>41.601094030046532</v>
      </c>
      <c r="L333" s="120">
        <f t="shared" si="558"/>
        <v>58.082874855270454</v>
      </c>
      <c r="M333" s="120">
        <f t="shared" si="558"/>
        <v>77.836700008507918</v>
      </c>
      <c r="N333" s="120">
        <f t="shared" si="558"/>
        <v>100.99437762467905</v>
      </c>
      <c r="O333" s="120">
        <f t="shared" si="558"/>
        <v>130.51067729448968</v>
      </c>
      <c r="P333" s="120">
        <f t="shared" si="558"/>
        <v>162.49665762504057</v>
      </c>
      <c r="Q333" s="120">
        <f t="shared" si="558"/>
        <v>200.03431271998795</v>
      </c>
      <c r="R333" s="120">
        <f t="shared" si="558"/>
        <v>242.33599355617721</v>
      </c>
      <c r="S333" s="120">
        <f t="shared" si="558"/>
        <v>289.56529049181825</v>
      </c>
      <c r="T333" s="120"/>
      <c r="U333" s="120"/>
      <c r="V333" s="120"/>
      <c r="W333" s="120"/>
      <c r="X333" s="120"/>
      <c r="Y333" s="120"/>
      <c r="Z333" s="120"/>
      <c r="AA333" s="120"/>
      <c r="AB333" s="120"/>
    </row>
    <row r="334" spans="1:28" x14ac:dyDescent="0.3">
      <c r="A334" s="20" t="s">
        <v>72</v>
      </c>
      <c r="B334" s="21" t="s">
        <v>14</v>
      </c>
      <c r="C334" s="120">
        <f t="shared" si="555"/>
        <v>0</v>
      </c>
      <c r="D334" s="120">
        <f t="shared" si="555"/>
        <v>0.22545856155862914</v>
      </c>
      <c r="E334" s="120">
        <f t="shared" si="555"/>
        <v>1.5030570770575278</v>
      </c>
      <c r="F334" s="120">
        <f t="shared" si="555"/>
        <v>3.7576426926438193</v>
      </c>
      <c r="G334" s="120">
        <f>$J311*(G324/100*1000)^$K311*(G323-0.3)^$L311</f>
        <v>7.5152853852876387</v>
      </c>
      <c r="H334" s="120">
        <f t="shared" ref="H334:S334" si="559">$J311*(H324/100*1000)^$K311*(H323-0.3)^$L311</f>
        <v>15.190267280180699</v>
      </c>
      <c r="I334" s="120">
        <f t="shared" si="559"/>
        <v>26.346242251976442</v>
      </c>
      <c r="J334" s="120">
        <f t="shared" si="559"/>
        <v>41.450220970253376</v>
      </c>
      <c r="K334" s="120">
        <f t="shared" si="559"/>
        <v>60.889514738258157</v>
      </c>
      <c r="L334" s="120">
        <f t="shared" si="559"/>
        <v>85.093054554786761</v>
      </c>
      <c r="M334" s="120">
        <f t="shared" si="559"/>
        <v>114.38276925770975</v>
      </c>
      <c r="N334" s="120">
        <f t="shared" si="559"/>
        <v>149.09238333988333</v>
      </c>
      <c r="O334" s="120">
        <f t="shared" si="559"/>
        <v>189.71010856483389</v>
      </c>
      <c r="P334" s="120">
        <f t="shared" si="559"/>
        <v>236.29933182673014</v>
      </c>
      <c r="Q334" s="120">
        <f t="shared" si="559"/>
        <v>289.33000253470709</v>
      </c>
      <c r="R334" s="120">
        <f t="shared" si="559"/>
        <v>349.03032965367078</v>
      </c>
      <c r="S334" s="120">
        <f t="shared" si="559"/>
        <v>415.67631590691155</v>
      </c>
      <c r="T334" s="120"/>
      <c r="U334" s="120"/>
      <c r="V334" s="120"/>
      <c r="W334" s="120"/>
      <c r="X334" s="120"/>
      <c r="Y334" s="120"/>
      <c r="Z334" s="120"/>
      <c r="AA334" s="120"/>
      <c r="AB334" s="120"/>
    </row>
    <row r="335" spans="1:28" x14ac:dyDescent="0.3">
      <c r="A335" s="20" t="s">
        <v>73</v>
      </c>
      <c r="B335" s="21" t="s">
        <v>14</v>
      </c>
      <c r="C335" s="120" t="e">
        <f t="shared" si="555"/>
        <v>#NUM!</v>
      </c>
      <c r="D335" s="120" t="e">
        <f t="shared" si="555"/>
        <v>#NUM!</v>
      </c>
      <c r="E335" s="120" t="e">
        <f t="shared" si="555"/>
        <v>#NUM!</v>
      </c>
      <c r="F335" s="120" t="e">
        <f t="shared" si="555"/>
        <v>#NUM!</v>
      </c>
      <c r="G335" s="120" t="e">
        <f>$D311*(G318/100*1000)^$E311*(G313-0.3)^$F311</f>
        <v>#NUM!</v>
      </c>
      <c r="H335" s="120" t="e">
        <f t="shared" ref="H335:S335" si="560">$D311*(H318/100*1000)^$E311*(H313-0.3)^$F311</f>
        <v>#NUM!</v>
      </c>
      <c r="I335" s="120" t="e">
        <f t="shared" si="560"/>
        <v>#NUM!</v>
      </c>
      <c r="J335" s="120" t="e">
        <f t="shared" si="560"/>
        <v>#NUM!</v>
      </c>
      <c r="K335" s="120" t="e">
        <f t="shared" si="560"/>
        <v>#NUM!</v>
      </c>
      <c r="L335" s="120" t="e">
        <f t="shared" si="560"/>
        <v>#NUM!</v>
      </c>
      <c r="M335" s="120" t="e">
        <f t="shared" si="560"/>
        <v>#NUM!</v>
      </c>
      <c r="N335" s="120" t="e">
        <f t="shared" si="560"/>
        <v>#NUM!</v>
      </c>
      <c r="O335" s="120" t="e">
        <f t="shared" si="560"/>
        <v>#NUM!</v>
      </c>
      <c r="P335" s="120" t="e">
        <f t="shared" si="560"/>
        <v>#NUM!</v>
      </c>
      <c r="Q335" s="120" t="e">
        <f t="shared" si="560"/>
        <v>#NUM!</v>
      </c>
      <c r="R335" s="120" t="e">
        <f t="shared" si="560"/>
        <v>#NUM!</v>
      </c>
      <c r="S335" s="120" t="e">
        <f t="shared" si="560"/>
        <v>#NUM!</v>
      </c>
      <c r="T335" s="120"/>
      <c r="U335" s="120"/>
      <c r="V335" s="120"/>
      <c r="W335" s="120"/>
      <c r="X335" s="120"/>
      <c r="Y335" s="120"/>
      <c r="Z335" s="120"/>
      <c r="AA335" s="120"/>
      <c r="AB335" s="120"/>
    </row>
    <row r="336" spans="1:28" x14ac:dyDescent="0.3">
      <c r="A336" s="20" t="s">
        <v>74</v>
      </c>
      <c r="B336" s="21" t="s">
        <v>14</v>
      </c>
      <c r="C336" s="120" t="e">
        <f t="shared" si="555"/>
        <v>#NUM!</v>
      </c>
      <c r="D336" s="120" t="e">
        <f t="shared" si="555"/>
        <v>#NUM!</v>
      </c>
      <c r="E336" s="120" t="e">
        <f t="shared" si="555"/>
        <v>#NUM!</v>
      </c>
      <c r="F336" s="120" t="e">
        <f t="shared" si="555"/>
        <v>#NUM!</v>
      </c>
      <c r="G336" s="120" t="e">
        <f>$G311*(G318/100*1000)^$H311*(G313-0.3)^$I311</f>
        <v>#NUM!</v>
      </c>
      <c r="H336" s="120" t="e">
        <f t="shared" ref="H336:S336" si="561">$G311*(H318/100*1000)^$H311*(H313-0.3)^$I311</f>
        <v>#NUM!</v>
      </c>
      <c r="I336" s="120" t="e">
        <f t="shared" si="561"/>
        <v>#NUM!</v>
      </c>
      <c r="J336" s="120" t="e">
        <f t="shared" si="561"/>
        <v>#NUM!</v>
      </c>
      <c r="K336" s="120" t="e">
        <f t="shared" si="561"/>
        <v>#NUM!</v>
      </c>
      <c r="L336" s="120" t="e">
        <f t="shared" si="561"/>
        <v>#NUM!</v>
      </c>
      <c r="M336" s="120" t="e">
        <f t="shared" si="561"/>
        <v>#NUM!</v>
      </c>
      <c r="N336" s="120" t="e">
        <f t="shared" si="561"/>
        <v>#NUM!</v>
      </c>
      <c r="O336" s="120" t="e">
        <f t="shared" si="561"/>
        <v>#NUM!</v>
      </c>
      <c r="P336" s="120" t="e">
        <f t="shared" si="561"/>
        <v>#NUM!</v>
      </c>
      <c r="Q336" s="120" t="e">
        <f t="shared" si="561"/>
        <v>#NUM!</v>
      </c>
      <c r="R336" s="120" t="e">
        <f t="shared" si="561"/>
        <v>#NUM!</v>
      </c>
      <c r="S336" s="120" t="e">
        <f t="shared" si="561"/>
        <v>#NUM!</v>
      </c>
      <c r="T336" s="120"/>
      <c r="U336" s="120"/>
      <c r="V336" s="120"/>
      <c r="W336" s="120"/>
      <c r="X336" s="120"/>
      <c r="Y336" s="120"/>
      <c r="Z336" s="120"/>
      <c r="AA336" s="120"/>
      <c r="AB336" s="120"/>
    </row>
    <row r="337" spans="1:43" x14ac:dyDescent="0.3">
      <c r="A337" s="20" t="s">
        <v>75</v>
      </c>
      <c r="B337" s="21" t="s">
        <v>14</v>
      </c>
      <c r="C337" s="120" t="e">
        <f t="shared" si="555"/>
        <v>#NUM!</v>
      </c>
      <c r="D337" s="120" t="e">
        <f t="shared" si="555"/>
        <v>#NUM!</v>
      </c>
      <c r="E337" s="120" t="e">
        <f t="shared" si="555"/>
        <v>#NUM!</v>
      </c>
      <c r="F337" s="120" t="e">
        <f t="shared" si="555"/>
        <v>#NUM!</v>
      </c>
      <c r="G337" s="120" t="e">
        <f>$J311*(G318/100*1000)^$K311*(G313-0.3)^$L311</f>
        <v>#NUM!</v>
      </c>
      <c r="H337" s="120" t="e">
        <f t="shared" ref="H337:S337" si="562">$J311*(H318/100*1000)^$K311*(H313-0.3)^$L311</f>
        <v>#NUM!</v>
      </c>
      <c r="I337" s="120" t="e">
        <f t="shared" si="562"/>
        <v>#NUM!</v>
      </c>
      <c r="J337" s="120" t="e">
        <f t="shared" si="562"/>
        <v>#NUM!</v>
      </c>
      <c r="K337" s="120" t="e">
        <f t="shared" si="562"/>
        <v>#NUM!</v>
      </c>
      <c r="L337" s="120" t="e">
        <f t="shared" si="562"/>
        <v>#NUM!</v>
      </c>
      <c r="M337" s="120" t="e">
        <f t="shared" si="562"/>
        <v>#NUM!</v>
      </c>
      <c r="N337" s="120" t="e">
        <f t="shared" si="562"/>
        <v>#NUM!</v>
      </c>
      <c r="O337" s="120" t="e">
        <f t="shared" si="562"/>
        <v>#NUM!</v>
      </c>
      <c r="P337" s="120" t="e">
        <f t="shared" si="562"/>
        <v>#NUM!</v>
      </c>
      <c r="Q337" s="120" t="e">
        <f t="shared" si="562"/>
        <v>#NUM!</v>
      </c>
      <c r="R337" s="120" t="e">
        <f t="shared" si="562"/>
        <v>#NUM!</v>
      </c>
      <c r="S337" s="120" t="e">
        <f t="shared" si="562"/>
        <v>#NUM!</v>
      </c>
      <c r="T337" s="120"/>
      <c r="U337" s="120"/>
      <c r="V337" s="120"/>
      <c r="W337" s="120"/>
      <c r="X337" s="120"/>
      <c r="Y337" s="120"/>
      <c r="Z337" s="120"/>
      <c r="AA337" s="120"/>
      <c r="AB337" s="120"/>
    </row>
    <row r="338" spans="1:43" x14ac:dyDescent="0.3">
      <c r="A338" s="20" t="s">
        <v>15</v>
      </c>
      <c r="B338" s="21" t="s">
        <v>16</v>
      </c>
      <c r="C338" s="120" t="e">
        <f>((C335+C336+C337)*0.5*44/12)*C319/1000</f>
        <v>#NUM!</v>
      </c>
      <c r="D338" s="120" t="e">
        <f t="shared" ref="D338:S338" si="563">((D335+D336+D337)*0.5*44/12)*D319/1000</f>
        <v>#NUM!</v>
      </c>
      <c r="E338" s="120" t="e">
        <f t="shared" si="563"/>
        <v>#NUM!</v>
      </c>
      <c r="F338" s="120" t="e">
        <f t="shared" si="563"/>
        <v>#NUM!</v>
      </c>
      <c r="G338" s="120" t="e">
        <f t="shared" si="563"/>
        <v>#NUM!</v>
      </c>
      <c r="H338" s="120" t="e">
        <f t="shared" si="563"/>
        <v>#NUM!</v>
      </c>
      <c r="I338" s="120" t="e">
        <f t="shared" si="563"/>
        <v>#NUM!</v>
      </c>
      <c r="J338" s="120" t="e">
        <f t="shared" si="563"/>
        <v>#NUM!</v>
      </c>
      <c r="K338" s="120" t="e">
        <f t="shared" si="563"/>
        <v>#NUM!</v>
      </c>
      <c r="L338" s="120" t="e">
        <f t="shared" si="563"/>
        <v>#NUM!</v>
      </c>
      <c r="M338" s="120" t="e">
        <f t="shared" si="563"/>
        <v>#NUM!</v>
      </c>
      <c r="N338" s="120" t="e">
        <f t="shared" si="563"/>
        <v>#NUM!</v>
      </c>
      <c r="O338" s="120" t="e">
        <f t="shared" si="563"/>
        <v>#NUM!</v>
      </c>
      <c r="P338" s="120" t="e">
        <f t="shared" si="563"/>
        <v>#NUM!</v>
      </c>
      <c r="Q338" s="120" t="e">
        <f t="shared" si="563"/>
        <v>#NUM!</v>
      </c>
      <c r="R338" s="120" t="e">
        <f t="shared" si="563"/>
        <v>#NUM!</v>
      </c>
      <c r="S338" s="120" t="e">
        <f t="shared" si="563"/>
        <v>#NUM!</v>
      </c>
      <c r="T338" s="120"/>
      <c r="U338" s="120"/>
      <c r="V338" s="120"/>
      <c r="W338" s="120"/>
      <c r="X338" s="120"/>
      <c r="Y338" s="120"/>
      <c r="Z338" s="120"/>
      <c r="AA338" s="120"/>
      <c r="AB338" s="120"/>
    </row>
    <row r="339" spans="1:43" x14ac:dyDescent="0.3">
      <c r="A339" s="20" t="s">
        <v>17</v>
      </c>
      <c r="B339" s="21" t="s">
        <v>16</v>
      </c>
      <c r="C339" s="120" t="e">
        <f>C338</f>
        <v>#NUM!</v>
      </c>
      <c r="D339" s="120" t="e">
        <f>C339+D338</f>
        <v>#NUM!</v>
      </c>
      <c r="E339" s="120" t="e">
        <f t="shared" ref="E339" si="564">D339+E338</f>
        <v>#NUM!</v>
      </c>
      <c r="F339" s="120" t="e">
        <f t="shared" ref="F339" si="565">E339+F338</f>
        <v>#NUM!</v>
      </c>
      <c r="G339" s="120" t="e">
        <f t="shared" ref="G339" si="566">F339+G338</f>
        <v>#NUM!</v>
      </c>
      <c r="H339" s="120" t="e">
        <f t="shared" ref="H339" si="567">G339+H338</f>
        <v>#NUM!</v>
      </c>
      <c r="I339" s="120" t="e">
        <f t="shared" ref="I339" si="568">H339+I338</f>
        <v>#NUM!</v>
      </c>
      <c r="J339" s="120" t="e">
        <f t="shared" ref="J339" si="569">I339+J338</f>
        <v>#NUM!</v>
      </c>
      <c r="K339" s="120" t="e">
        <f t="shared" ref="K339" si="570">J339+K338</f>
        <v>#NUM!</v>
      </c>
      <c r="L339" s="120" t="e">
        <f t="shared" ref="L339" si="571">K339+L338</f>
        <v>#NUM!</v>
      </c>
      <c r="M339" s="120" t="e">
        <f t="shared" ref="M339" si="572">L339+M338</f>
        <v>#NUM!</v>
      </c>
      <c r="N339" s="120" t="e">
        <f t="shared" ref="N339" si="573">M339+N338</f>
        <v>#NUM!</v>
      </c>
      <c r="O339" s="120" t="e">
        <f t="shared" ref="O339" si="574">N339+O338</f>
        <v>#NUM!</v>
      </c>
      <c r="P339" s="120" t="e">
        <f t="shared" ref="P339" si="575">O339+P338</f>
        <v>#NUM!</v>
      </c>
      <c r="Q339" s="120" t="e">
        <f t="shared" ref="Q339" si="576">P339+Q338</f>
        <v>#NUM!</v>
      </c>
      <c r="R339" s="120" t="e">
        <f t="shared" ref="R339" si="577">Q339+R338</f>
        <v>#NUM!</v>
      </c>
      <c r="S339" s="120" t="e">
        <f t="shared" ref="S339" si="578">R339+S338</f>
        <v>#NUM!</v>
      </c>
      <c r="T339" s="120"/>
      <c r="U339" s="120"/>
      <c r="V339" s="120"/>
      <c r="W339" s="120"/>
      <c r="X339" s="120"/>
      <c r="Y339" s="120"/>
      <c r="Z339" s="120"/>
      <c r="AA339" s="120"/>
      <c r="AB339" s="120"/>
    </row>
    <row r="340" spans="1:43" x14ac:dyDescent="0.3">
      <c r="A340" s="20" t="s">
        <v>294</v>
      </c>
      <c r="B340" s="21" t="s">
        <v>16</v>
      </c>
      <c r="C340" s="181">
        <f t="shared" ref="C340:F340" si="579">C$2*$G340</f>
        <v>0</v>
      </c>
      <c r="D340" s="181">
        <f t="shared" si="579"/>
        <v>3.9107151517190264</v>
      </c>
      <c r="E340" s="181">
        <f t="shared" si="579"/>
        <v>26.071434344793513</v>
      </c>
      <c r="F340" s="181">
        <f t="shared" si="579"/>
        <v>65.178585861983777</v>
      </c>
      <c r="G340" s="120">
        <f>((G332+G333+G334)*0.5*44/12)*(AVERAGE(G315,G325))/1000</f>
        <v>130.35717172396755</v>
      </c>
      <c r="H340" s="120">
        <f t="shared" ref="H340:R340" si="580">((H332+H333+H334)*0.5*44/12)*(AVERAGE(H315,H325))/1000</f>
        <v>159.79230317396338</v>
      </c>
      <c r="I340" s="120">
        <f t="shared" si="580"/>
        <v>191.20539681283924</v>
      </c>
      <c r="J340" s="120">
        <f t="shared" si="580"/>
        <v>209.61792294501959</v>
      </c>
      <c r="K340" s="120">
        <f t="shared" si="580"/>
        <v>211.97330411673235</v>
      </c>
      <c r="L340" s="120">
        <f t="shared" si="580"/>
        <v>247.05761632908792</v>
      </c>
      <c r="M340" s="120">
        <f t="shared" si="580"/>
        <v>270.80839586358763</v>
      </c>
      <c r="N340" s="120">
        <f t="shared" si="580"/>
        <v>277.49678112341235</v>
      </c>
      <c r="O340" s="120">
        <f t="shared" si="580"/>
        <v>255.78749889714211</v>
      </c>
      <c r="P340" s="120">
        <f t="shared" si="580"/>
        <v>260.94441483561019</v>
      </c>
      <c r="Q340" s="120">
        <f t="shared" si="580"/>
        <v>291.96485579316351</v>
      </c>
      <c r="R340" s="120">
        <f t="shared" si="580"/>
        <v>321.00248116277459</v>
      </c>
      <c r="S340" s="120">
        <f>((S332+S333+S334)*0.5*44/12)*(AVERAGE(S315,S325))/1000</f>
        <v>347.08123512564231</v>
      </c>
      <c r="T340" s="120"/>
      <c r="U340" s="120"/>
      <c r="V340" s="120"/>
      <c r="W340" s="120"/>
      <c r="X340" s="120"/>
      <c r="Y340" s="120"/>
      <c r="Z340" s="120"/>
      <c r="AA340" s="120"/>
      <c r="AB340" s="120"/>
      <c r="AC340" s="14"/>
      <c r="AD340" s="14"/>
      <c r="AE340" s="14"/>
      <c r="AF340" s="14"/>
      <c r="AG340" s="14"/>
      <c r="AH340" s="14"/>
      <c r="AI340" s="14"/>
      <c r="AJ340" s="14"/>
      <c r="AK340" s="14"/>
      <c r="AL340" s="14"/>
      <c r="AM340" s="14"/>
      <c r="AN340" s="14"/>
      <c r="AO340" s="14"/>
      <c r="AP340" s="14"/>
      <c r="AQ340" s="14"/>
    </row>
    <row r="341" spans="1:43" x14ac:dyDescent="0.3">
      <c r="A341" s="20" t="s">
        <v>293</v>
      </c>
      <c r="B341" s="21" t="s">
        <v>16</v>
      </c>
      <c r="C341" s="120">
        <f>((C332+C333+C334)*0.5*44/12)*C325/1000</f>
        <v>0</v>
      </c>
      <c r="D341" s="120">
        <f t="shared" ref="D341:S341" si="581">((D332+D333+D334)*0.5*44/12)*D325/1000</f>
        <v>0</v>
      </c>
      <c r="E341" s="120">
        <f t="shared" si="581"/>
        <v>0</v>
      </c>
      <c r="F341" s="120">
        <f t="shared" si="581"/>
        <v>0</v>
      </c>
      <c r="G341" s="120">
        <f t="shared" si="581"/>
        <v>130.35717172396755</v>
      </c>
      <c r="H341" s="120">
        <f t="shared" si="581"/>
        <v>159.79230317396338</v>
      </c>
      <c r="I341" s="120">
        <f t="shared" si="581"/>
        <v>191.20539681283924</v>
      </c>
      <c r="J341" s="120">
        <f t="shared" si="581"/>
        <v>209.61792294501959</v>
      </c>
      <c r="K341" s="120">
        <f t="shared" si="581"/>
        <v>211.97330411673235</v>
      </c>
      <c r="L341" s="120">
        <f t="shared" si="581"/>
        <v>247.05761632908792</v>
      </c>
      <c r="M341" s="120">
        <f t="shared" si="581"/>
        <v>270.80839586358763</v>
      </c>
      <c r="N341" s="120">
        <f t="shared" si="581"/>
        <v>277.49678112341235</v>
      </c>
      <c r="O341" s="120">
        <f t="shared" si="581"/>
        <v>255.78749889714211</v>
      </c>
      <c r="P341" s="120">
        <f t="shared" si="581"/>
        <v>260.94441483561019</v>
      </c>
      <c r="Q341" s="120">
        <f t="shared" si="581"/>
        <v>291.96485579316351</v>
      </c>
      <c r="R341" s="120">
        <f t="shared" si="581"/>
        <v>321.00248116277459</v>
      </c>
      <c r="S341" s="120">
        <f t="shared" si="581"/>
        <v>347.08123512564231</v>
      </c>
      <c r="T341" s="120"/>
      <c r="U341" s="120"/>
      <c r="V341" s="120"/>
      <c r="W341" s="120"/>
      <c r="X341" s="120"/>
      <c r="Y341" s="120"/>
      <c r="Z341" s="120"/>
      <c r="AA341" s="120"/>
      <c r="AB341" s="120"/>
      <c r="AC341" s="14"/>
      <c r="AD341" s="14"/>
      <c r="AE341" s="14"/>
      <c r="AF341" s="14"/>
      <c r="AG341" s="14"/>
    </row>
    <row r="342" spans="1:43" x14ac:dyDescent="0.3">
      <c r="A342" s="22" t="s">
        <v>18</v>
      </c>
      <c r="B342" s="23" t="s">
        <v>16</v>
      </c>
      <c r="C342" s="122" t="e">
        <f>C339+C341</f>
        <v>#NUM!</v>
      </c>
      <c r="D342" s="122" t="e">
        <f t="shared" ref="D342:S342" si="582">D339+D341</f>
        <v>#NUM!</v>
      </c>
      <c r="E342" s="122" t="e">
        <f t="shared" si="582"/>
        <v>#NUM!</v>
      </c>
      <c r="F342" s="122" t="e">
        <f t="shared" si="582"/>
        <v>#NUM!</v>
      </c>
      <c r="G342" s="122" t="e">
        <f t="shared" si="582"/>
        <v>#NUM!</v>
      </c>
      <c r="H342" s="122" t="e">
        <f t="shared" si="582"/>
        <v>#NUM!</v>
      </c>
      <c r="I342" s="122" t="e">
        <f t="shared" si="582"/>
        <v>#NUM!</v>
      </c>
      <c r="J342" s="122" t="e">
        <f t="shared" si="582"/>
        <v>#NUM!</v>
      </c>
      <c r="K342" s="122" t="e">
        <f t="shared" si="582"/>
        <v>#NUM!</v>
      </c>
      <c r="L342" s="122" t="e">
        <f t="shared" si="582"/>
        <v>#NUM!</v>
      </c>
      <c r="M342" s="122" t="e">
        <f t="shared" si="582"/>
        <v>#NUM!</v>
      </c>
      <c r="N342" s="122" t="e">
        <f t="shared" si="582"/>
        <v>#NUM!</v>
      </c>
      <c r="O342" s="122" t="e">
        <f t="shared" si="582"/>
        <v>#NUM!</v>
      </c>
      <c r="P342" s="122" t="e">
        <f t="shared" si="582"/>
        <v>#NUM!</v>
      </c>
      <c r="Q342" s="122" t="e">
        <f t="shared" si="582"/>
        <v>#NUM!</v>
      </c>
      <c r="R342" s="122" t="e">
        <f t="shared" si="582"/>
        <v>#NUM!</v>
      </c>
      <c r="S342" s="122" t="e">
        <f t="shared" si="582"/>
        <v>#NUM!</v>
      </c>
      <c r="T342" s="122"/>
      <c r="U342" s="122"/>
      <c r="V342" s="122"/>
      <c r="W342" s="122"/>
      <c r="X342" s="122"/>
      <c r="Y342" s="122"/>
      <c r="Z342" s="122"/>
      <c r="AA342" s="122"/>
      <c r="AB342" s="122"/>
      <c r="AC342" s="14"/>
      <c r="AD342" s="14"/>
      <c r="AE342" s="14"/>
      <c r="AF342" s="14"/>
      <c r="AG342" s="14"/>
    </row>
    <row r="344" spans="1:43" x14ac:dyDescent="0.3">
      <c r="A344" s="175" t="s">
        <v>325</v>
      </c>
      <c r="B344" s="6" t="s">
        <v>59</v>
      </c>
      <c r="C344" s="6" t="s">
        <v>60</v>
      </c>
      <c r="D344" s="6" t="s">
        <v>61</v>
      </c>
      <c r="E344" s="6" t="s">
        <v>62</v>
      </c>
      <c r="F344" s="6" t="s">
        <v>63</v>
      </c>
      <c r="G344" s="6" t="s">
        <v>64</v>
      </c>
      <c r="H344" s="6" t="s">
        <v>65</v>
      </c>
      <c r="I344" s="6" t="s">
        <v>66</v>
      </c>
      <c r="J344" s="6" t="s">
        <v>67</v>
      </c>
      <c r="K344" s="6" t="s">
        <v>68</v>
      </c>
      <c r="L344" s="6" t="s">
        <v>69</v>
      </c>
    </row>
    <row r="345" spans="1:43" x14ac:dyDescent="0.3">
      <c r="A345" s="15"/>
      <c r="B345" s="16"/>
      <c r="C345" s="17" t="s">
        <v>49</v>
      </c>
      <c r="D345" s="16">
        <f>INDEX(Lister!$A$17:$J$29,MATCH('Data tilvækstoversigt'!$C345,Lister!$A$17:$A$29,0),2)</f>
        <v>3.7871999999999998E-4</v>
      </c>
      <c r="E345" s="16">
        <f>INDEX(Lister!$A$17:$J$29,MATCH('Data tilvækstoversigt'!$C345,Lister!$A$17:$A$29,0),3)</f>
        <v>1.8476999999999999</v>
      </c>
      <c r="F345" s="16">
        <f>INDEX(Lister!$A$17:$J$29,MATCH('Data tilvækstoversigt'!$C345,Lister!$A$17:$A$29,0),4)</f>
        <v>1.0714999999999999</v>
      </c>
      <c r="G345" s="16">
        <f>INDEX(Lister!$A$17:$J$29,MATCH('Data tilvækstoversigt'!$C345,Lister!$A$17:$A$29,0),5)</f>
        <v>6.7440000000000005E-5</v>
      </c>
      <c r="H345" s="16">
        <f>INDEX(Lister!$A$17:$J$29,MATCH('Data tilvækstoversigt'!$C345,Lister!$A$17:$A$29,0),6)</f>
        <v>2.8083</v>
      </c>
      <c r="I345" s="16">
        <f>INDEX(Lister!$A$17:$J$29,MATCH('Data tilvækstoversigt'!$C345,Lister!$A$17:$A$29,0),7)</f>
        <v>-0.68418999999999996</v>
      </c>
      <c r="J345" s="16">
        <f>INDEX(Lister!$A$17:$J$29,MATCH('Data tilvækstoversigt'!$C345,Lister!$A$17:$A$29,0),8)</f>
        <v>5.223E-5</v>
      </c>
      <c r="K345" s="16">
        <f>INDEX(Lister!$A$17:$J$29,MATCH('Data tilvækstoversigt'!$C345,Lister!$A$17:$A$29,0),9)</f>
        <v>2.5672999999999999</v>
      </c>
      <c r="L345" s="16">
        <f>INDEX(Lister!$A$17:$J$29,MATCH('Data tilvækstoversigt'!$C345,Lister!$A$17:$A$29,0),10)</f>
        <v>-2.8060999999999999E-2</v>
      </c>
    </row>
    <row r="346" spans="1:43" x14ac:dyDescent="0.3">
      <c r="A346" s="18" t="s">
        <v>1</v>
      </c>
      <c r="B346" s="19" t="s">
        <v>2</v>
      </c>
      <c r="C346" s="19">
        <v>1</v>
      </c>
      <c r="D346" s="19">
        <v>5</v>
      </c>
      <c r="E346" s="19">
        <v>10</v>
      </c>
      <c r="F346" s="19">
        <v>15</v>
      </c>
      <c r="G346" s="19">
        <v>20</v>
      </c>
      <c r="H346" s="19">
        <v>25</v>
      </c>
      <c r="I346" s="19">
        <v>30</v>
      </c>
      <c r="J346" s="19">
        <v>35</v>
      </c>
      <c r="K346" s="19">
        <v>40</v>
      </c>
      <c r="L346" s="19">
        <v>45</v>
      </c>
      <c r="M346" s="19">
        <v>50</v>
      </c>
      <c r="N346" s="19">
        <v>55</v>
      </c>
      <c r="O346" s="19">
        <v>60</v>
      </c>
      <c r="P346" s="19">
        <v>65</v>
      </c>
      <c r="Q346" s="19">
        <v>70</v>
      </c>
      <c r="R346" s="19">
        <v>75</v>
      </c>
      <c r="S346" s="19">
        <v>80</v>
      </c>
      <c r="T346" s="19">
        <v>85</v>
      </c>
      <c r="U346" s="19">
        <v>90</v>
      </c>
      <c r="V346" s="19">
        <v>95</v>
      </c>
      <c r="W346" s="19">
        <v>100</v>
      </c>
      <c r="X346" s="19">
        <v>105</v>
      </c>
      <c r="Y346" s="19">
        <v>110</v>
      </c>
      <c r="Z346" s="19">
        <v>115</v>
      </c>
      <c r="AA346" s="19">
        <v>120</v>
      </c>
      <c r="AB346" s="19">
        <v>125</v>
      </c>
    </row>
    <row r="347" spans="1:43" x14ac:dyDescent="0.3">
      <c r="A347" s="7" t="s">
        <v>19</v>
      </c>
      <c r="B347" s="8" t="s">
        <v>4</v>
      </c>
      <c r="C347" s="117">
        <f>C$2*$G347</f>
        <v>0</v>
      </c>
      <c r="D347" s="117">
        <f t="shared" ref="D347:F361" si="583">D$2*$G347</f>
        <v>0</v>
      </c>
      <c r="E347" s="117">
        <f t="shared" si="583"/>
        <v>0</v>
      </c>
      <c r="F347" s="117">
        <f t="shared" si="583"/>
        <v>0</v>
      </c>
      <c r="G347" s="7"/>
      <c r="H347" s="8"/>
      <c r="I347" s="8"/>
      <c r="J347" s="8"/>
      <c r="K347" s="8"/>
      <c r="L347" s="8"/>
      <c r="M347" s="8"/>
      <c r="N347" s="8"/>
      <c r="O347" s="8"/>
      <c r="P347" s="8"/>
      <c r="Q347" s="8"/>
      <c r="R347" s="8"/>
      <c r="S347" s="8"/>
      <c r="T347" s="8"/>
      <c r="U347" s="8"/>
      <c r="V347" s="8"/>
      <c r="W347" s="8"/>
      <c r="X347" s="8"/>
      <c r="Y347" s="8"/>
      <c r="Z347" s="8"/>
      <c r="AA347" s="8"/>
      <c r="AB347" s="9"/>
    </row>
    <row r="348" spans="1:43" x14ac:dyDescent="0.3">
      <c r="A348" s="10" t="s">
        <v>20</v>
      </c>
      <c r="B348" t="s">
        <v>6</v>
      </c>
      <c r="C348" s="118">
        <f t="shared" ref="C348:F371" si="584">C$2*$G348</f>
        <v>0</v>
      </c>
      <c r="D348" s="118">
        <f t="shared" si="583"/>
        <v>0</v>
      </c>
      <c r="E348" s="118">
        <f t="shared" si="583"/>
        <v>0</v>
      </c>
      <c r="F348" s="118">
        <f t="shared" si="583"/>
        <v>0</v>
      </c>
      <c r="G348" s="10"/>
      <c r="AB348" s="11"/>
    </row>
    <row r="349" spans="1:43" x14ac:dyDescent="0.3">
      <c r="A349" s="10" t="s">
        <v>21</v>
      </c>
      <c r="B349" t="s">
        <v>8</v>
      </c>
      <c r="C349" s="118">
        <f>G349</f>
        <v>0</v>
      </c>
      <c r="D349" s="118">
        <f>G349</f>
        <v>0</v>
      </c>
      <c r="E349" s="118">
        <f>G349</f>
        <v>0</v>
      </c>
      <c r="F349" s="118">
        <f>G349</f>
        <v>0</v>
      </c>
      <c r="G349" s="10"/>
      <c r="AB349" s="11"/>
    </row>
    <row r="350" spans="1:43" x14ac:dyDescent="0.3">
      <c r="A350" s="10" t="s">
        <v>22</v>
      </c>
      <c r="B350" t="s">
        <v>31</v>
      </c>
      <c r="C350" s="118">
        <f t="shared" si="584"/>
        <v>0</v>
      </c>
      <c r="D350" s="118">
        <f t="shared" si="583"/>
        <v>0</v>
      </c>
      <c r="E350" s="118">
        <f t="shared" si="583"/>
        <v>0</v>
      </c>
      <c r="F350" s="118">
        <f t="shared" si="583"/>
        <v>0</v>
      </c>
      <c r="G350" s="10"/>
      <c r="AB350" s="11"/>
    </row>
    <row r="351" spans="1:43" x14ac:dyDescent="0.3">
      <c r="A351" s="10" t="s">
        <v>23</v>
      </c>
      <c r="B351" t="s">
        <v>10</v>
      </c>
      <c r="C351" s="118">
        <f t="shared" si="584"/>
        <v>0</v>
      </c>
      <c r="D351" s="118">
        <f t="shared" si="583"/>
        <v>0</v>
      </c>
      <c r="E351" s="118">
        <f t="shared" si="583"/>
        <v>0</v>
      </c>
      <c r="F351" s="118">
        <f t="shared" si="583"/>
        <v>0</v>
      </c>
      <c r="G351" s="10"/>
      <c r="AB351" s="11"/>
    </row>
    <row r="352" spans="1:43" x14ac:dyDescent="0.3">
      <c r="A352" s="10" t="s">
        <v>11</v>
      </c>
      <c r="B352" t="s">
        <v>6</v>
      </c>
      <c r="C352" s="118">
        <f t="shared" si="584"/>
        <v>0</v>
      </c>
      <c r="D352" s="118">
        <f t="shared" si="583"/>
        <v>0</v>
      </c>
      <c r="E352" s="118">
        <f t="shared" si="583"/>
        <v>0</v>
      </c>
      <c r="F352" s="118">
        <f t="shared" si="583"/>
        <v>0</v>
      </c>
      <c r="G352" s="10"/>
      <c r="AB352" s="11"/>
    </row>
    <row r="353" spans="1:28" x14ac:dyDescent="0.3">
      <c r="A353" s="10" t="s">
        <v>12</v>
      </c>
      <c r="B353" t="s">
        <v>8</v>
      </c>
      <c r="C353" s="118">
        <v>0</v>
      </c>
      <c r="D353" s="118">
        <v>0</v>
      </c>
      <c r="E353" s="118">
        <v>0</v>
      </c>
      <c r="F353" s="118">
        <v>0</v>
      </c>
      <c r="G353" s="10"/>
      <c r="AB353" s="11"/>
    </row>
    <row r="354" spans="1:28" x14ac:dyDescent="0.3">
      <c r="A354" s="10" t="s">
        <v>24</v>
      </c>
      <c r="B354" t="s">
        <v>31</v>
      </c>
      <c r="C354" s="118">
        <f t="shared" si="584"/>
        <v>0</v>
      </c>
      <c r="D354" s="118">
        <f t="shared" si="583"/>
        <v>0</v>
      </c>
      <c r="E354" s="118">
        <f t="shared" si="583"/>
        <v>0</v>
      </c>
      <c r="F354" s="118">
        <f t="shared" si="583"/>
        <v>0</v>
      </c>
      <c r="G354" s="10"/>
      <c r="AB354" s="11"/>
    </row>
    <row r="355" spans="1:28" x14ac:dyDescent="0.3">
      <c r="A355" s="10" t="s">
        <v>25</v>
      </c>
      <c r="B355" t="s">
        <v>10</v>
      </c>
      <c r="C355" s="118">
        <f t="shared" si="584"/>
        <v>0</v>
      </c>
      <c r="D355" s="118">
        <f t="shared" si="583"/>
        <v>0</v>
      </c>
      <c r="E355" s="118">
        <f t="shared" si="583"/>
        <v>0</v>
      </c>
      <c r="F355" s="118">
        <f t="shared" si="583"/>
        <v>0</v>
      </c>
      <c r="G355" s="10"/>
      <c r="AB355" s="11"/>
    </row>
    <row r="356" spans="1:28" x14ac:dyDescent="0.3">
      <c r="A356" s="10" t="s">
        <v>26</v>
      </c>
      <c r="B356" t="s">
        <v>32</v>
      </c>
      <c r="C356" s="118"/>
      <c r="D356" s="118"/>
      <c r="E356" s="118"/>
      <c r="F356" s="118"/>
      <c r="G356" s="10"/>
      <c r="AB356" s="11"/>
    </row>
    <row r="357" spans="1:28" x14ac:dyDescent="0.3">
      <c r="A357" s="10" t="s">
        <v>3</v>
      </c>
      <c r="B357" t="s">
        <v>4</v>
      </c>
      <c r="C357" s="118">
        <f t="shared" si="584"/>
        <v>0</v>
      </c>
      <c r="D357" s="118">
        <f t="shared" si="583"/>
        <v>0.32999999999999996</v>
      </c>
      <c r="E357" s="118">
        <f t="shared" si="583"/>
        <v>2.2000000000000002</v>
      </c>
      <c r="F357" s="118">
        <f t="shared" si="583"/>
        <v>5.5</v>
      </c>
      <c r="G357" s="176">
        <v>11</v>
      </c>
      <c r="H357" s="14">
        <v>13</v>
      </c>
      <c r="I357" s="14">
        <v>15</v>
      </c>
      <c r="J357" s="14">
        <v>16.5</v>
      </c>
      <c r="K357" s="14">
        <v>18</v>
      </c>
      <c r="L357" s="14">
        <v>19</v>
      </c>
      <c r="M357" s="14">
        <v>19.5</v>
      </c>
      <c r="N357" s="14">
        <v>20</v>
      </c>
      <c r="O357" s="14">
        <v>20.5</v>
      </c>
      <c r="P357" s="14">
        <v>21</v>
      </c>
      <c r="Q357" s="14">
        <v>21.25</v>
      </c>
      <c r="R357" s="14">
        <v>21.5</v>
      </c>
      <c r="S357" s="14">
        <v>21.75</v>
      </c>
      <c r="AB357" s="11"/>
    </row>
    <row r="358" spans="1:28" x14ac:dyDescent="0.3">
      <c r="A358" s="10" t="s">
        <v>5</v>
      </c>
      <c r="B358" t="s">
        <v>6</v>
      </c>
      <c r="C358" s="118">
        <f t="shared" si="584"/>
        <v>0</v>
      </c>
      <c r="D358" s="118">
        <f t="shared" si="583"/>
        <v>0.27</v>
      </c>
      <c r="E358" s="118">
        <f t="shared" si="583"/>
        <v>1.8</v>
      </c>
      <c r="F358" s="118">
        <f t="shared" si="583"/>
        <v>4.5</v>
      </c>
      <c r="G358" s="176">
        <v>9</v>
      </c>
      <c r="H358" s="14">
        <v>12.083333333333334</v>
      </c>
      <c r="I358" s="14">
        <v>15.166666666666668</v>
      </c>
      <c r="J358" s="14">
        <v>18.25</v>
      </c>
      <c r="K358" s="14">
        <v>21.333333333333332</v>
      </c>
      <c r="L358" s="14">
        <v>24.416666666666664</v>
      </c>
      <c r="M358" s="14">
        <v>27.499999999999996</v>
      </c>
      <c r="N358" s="14">
        <v>30.583333333333329</v>
      </c>
      <c r="O358" s="14">
        <v>33.666666666666664</v>
      </c>
      <c r="P358" s="14">
        <v>36.75</v>
      </c>
      <c r="Q358" s="14">
        <v>39.833333333333336</v>
      </c>
      <c r="R358" s="14">
        <v>42.916666666666671</v>
      </c>
      <c r="S358" s="14">
        <v>46</v>
      </c>
      <c r="AB358" s="11"/>
    </row>
    <row r="359" spans="1:28" x14ac:dyDescent="0.3">
      <c r="A359" s="10" t="s">
        <v>546</v>
      </c>
      <c r="B359" t="s">
        <v>8</v>
      </c>
      <c r="C359" s="118"/>
      <c r="D359" s="118"/>
      <c r="E359" s="118"/>
      <c r="F359" s="118"/>
      <c r="G359" s="176">
        <v>2000</v>
      </c>
      <c r="H359" s="14">
        <v>1350</v>
      </c>
      <c r="I359" s="14">
        <v>800</v>
      </c>
      <c r="J359" s="14">
        <v>600</v>
      </c>
      <c r="K359" s="14">
        <v>450</v>
      </c>
      <c r="L359" s="14">
        <v>350</v>
      </c>
      <c r="M359" s="14">
        <v>300</v>
      </c>
      <c r="N359" s="14">
        <v>250</v>
      </c>
      <c r="O359" s="14">
        <v>200</v>
      </c>
      <c r="P359" s="14">
        <v>150</v>
      </c>
      <c r="Q359" s="14">
        <v>140</v>
      </c>
      <c r="R359" s="14">
        <v>130</v>
      </c>
      <c r="S359" s="14">
        <v>120</v>
      </c>
      <c r="AB359" s="11"/>
    </row>
    <row r="360" spans="1:28" x14ac:dyDescent="0.3">
      <c r="A360" s="10" t="s">
        <v>27</v>
      </c>
      <c r="B360" t="s">
        <v>31</v>
      </c>
      <c r="C360" s="118">
        <f t="shared" si="584"/>
        <v>0</v>
      </c>
      <c r="D360" s="118">
        <f t="shared" si="583"/>
        <v>0</v>
      </c>
      <c r="E360" s="118">
        <f t="shared" si="583"/>
        <v>0</v>
      </c>
      <c r="F360" s="118">
        <f t="shared" si="583"/>
        <v>0</v>
      </c>
      <c r="G360" s="10"/>
      <c r="AB360" s="11"/>
    </row>
    <row r="361" spans="1:28" x14ac:dyDescent="0.3">
      <c r="A361" s="10" t="s">
        <v>9</v>
      </c>
      <c r="B361" t="s">
        <v>10</v>
      </c>
      <c r="C361" s="118">
        <f t="shared" si="584"/>
        <v>0</v>
      </c>
      <c r="D361" s="118">
        <f t="shared" si="583"/>
        <v>0</v>
      </c>
      <c r="E361" s="118">
        <f t="shared" si="583"/>
        <v>0</v>
      </c>
      <c r="F361" s="118">
        <f t="shared" si="583"/>
        <v>0</v>
      </c>
      <c r="G361" s="10"/>
      <c r="AB361" s="11"/>
    </row>
    <row r="362" spans="1:28" x14ac:dyDescent="0.3">
      <c r="A362" s="10" t="s">
        <v>28</v>
      </c>
      <c r="B362" t="s">
        <v>32</v>
      </c>
      <c r="C362" s="118"/>
      <c r="D362" s="118"/>
      <c r="E362" s="118"/>
      <c r="F362" s="118"/>
      <c r="G362" s="10"/>
      <c r="AB362" s="11"/>
    </row>
    <row r="363" spans="1:28" x14ac:dyDescent="0.3">
      <c r="A363" s="10" t="s">
        <v>29</v>
      </c>
      <c r="B363" t="s">
        <v>33</v>
      </c>
      <c r="C363" s="118">
        <f t="shared" si="584"/>
        <v>0</v>
      </c>
      <c r="D363" s="118">
        <f t="shared" si="584"/>
        <v>0</v>
      </c>
      <c r="E363" s="118">
        <f t="shared" si="584"/>
        <v>0</v>
      </c>
      <c r="F363" s="118">
        <f t="shared" si="584"/>
        <v>0</v>
      </c>
      <c r="G363" s="10"/>
      <c r="AB363" s="11"/>
    </row>
    <row r="364" spans="1:28" x14ac:dyDescent="0.3">
      <c r="A364" s="10" t="s">
        <v>30</v>
      </c>
      <c r="B364" t="s">
        <v>34</v>
      </c>
      <c r="C364" s="118">
        <f t="shared" si="584"/>
        <v>0</v>
      </c>
      <c r="D364" s="118">
        <f t="shared" si="584"/>
        <v>0</v>
      </c>
      <c r="E364" s="118">
        <f t="shared" si="584"/>
        <v>0</v>
      </c>
      <c r="F364" s="118">
        <f t="shared" si="584"/>
        <v>0</v>
      </c>
      <c r="G364" s="10"/>
      <c r="AB364" s="11"/>
    </row>
    <row r="365" spans="1:28" x14ac:dyDescent="0.3">
      <c r="A365" s="12" t="s">
        <v>13</v>
      </c>
      <c r="B365" s="3" t="s">
        <v>10</v>
      </c>
      <c r="C365" s="119">
        <f t="shared" si="584"/>
        <v>0</v>
      </c>
      <c r="D365" s="119">
        <f t="shared" si="584"/>
        <v>0</v>
      </c>
      <c r="E365" s="119">
        <f t="shared" si="584"/>
        <v>0</v>
      </c>
      <c r="F365" s="119">
        <f t="shared" si="584"/>
        <v>0</v>
      </c>
      <c r="G365" s="12"/>
      <c r="H365" s="3"/>
      <c r="I365" s="3"/>
      <c r="J365" s="3"/>
      <c r="K365" s="3"/>
      <c r="L365" s="3"/>
      <c r="M365" s="3"/>
      <c r="N365" s="3"/>
      <c r="O365" s="3"/>
      <c r="P365" s="3"/>
      <c r="Q365" s="3"/>
      <c r="R365" s="3"/>
      <c r="S365" s="3"/>
      <c r="T365" s="3"/>
      <c r="U365" s="3"/>
      <c r="V365" s="3"/>
      <c r="W365" s="3"/>
      <c r="X365" s="3"/>
      <c r="Y365" s="3"/>
      <c r="Z365" s="3"/>
      <c r="AA365" s="3"/>
      <c r="AB365" s="13"/>
    </row>
    <row r="366" spans="1:28" x14ac:dyDescent="0.3">
      <c r="A366" s="20" t="s">
        <v>70</v>
      </c>
      <c r="B366" s="21" t="s">
        <v>14</v>
      </c>
      <c r="C366" s="120">
        <f t="shared" si="584"/>
        <v>0</v>
      </c>
      <c r="D366" s="120">
        <f t="shared" si="584"/>
        <v>0.58786566817593644</v>
      </c>
      <c r="E366" s="120">
        <f t="shared" si="584"/>
        <v>3.9191044545062432</v>
      </c>
      <c r="F366" s="120">
        <f t="shared" si="584"/>
        <v>9.7977611362656081</v>
      </c>
      <c r="G366" s="120">
        <f>$D345*(G358/100*1000)^$E345*(G357-0.3)^$F345</f>
        <v>19.595522272531216</v>
      </c>
      <c r="H366" s="120">
        <f t="shared" ref="H366:I366" si="585">$D345*(H358/100*1000)^$E345*(H357-0.3)^$F345</f>
        <v>40.578911853095654</v>
      </c>
      <c r="I366" s="120">
        <f t="shared" si="585"/>
        <v>72.231973390467175</v>
      </c>
      <c r="J366" s="120">
        <f>$D345*(J358/100*1000)^$E345*(J357-0.3)^$F345</f>
        <v>112.83633754608105</v>
      </c>
      <c r="K366" s="120">
        <f t="shared" ref="K366:S366" si="586">$D345*(K358/100*1000)^$E345*(K357-0.3)^$F345</f>
        <v>165.54779137817516</v>
      </c>
      <c r="L366" s="120">
        <f t="shared" si="586"/>
        <v>225.33291543857854</v>
      </c>
      <c r="M366" s="120">
        <f t="shared" si="586"/>
        <v>288.75567315832922</v>
      </c>
      <c r="N366" s="120">
        <f t="shared" si="586"/>
        <v>361.21776447693406</v>
      </c>
      <c r="O366" s="120">
        <f t="shared" si="586"/>
        <v>443.1083080871727</v>
      </c>
      <c r="P366" s="120">
        <f t="shared" si="586"/>
        <v>534.81854627068151</v>
      </c>
      <c r="Q366" s="120">
        <f t="shared" si="586"/>
        <v>628.69884440778924</v>
      </c>
      <c r="R366" s="120">
        <f t="shared" si="586"/>
        <v>730.78587474716767</v>
      </c>
      <c r="S366" s="120">
        <f t="shared" si="586"/>
        <v>841.24061925565854</v>
      </c>
      <c r="T366" s="120"/>
      <c r="U366" s="120"/>
      <c r="V366" s="120"/>
      <c r="W366" s="120"/>
      <c r="X366" s="120"/>
      <c r="Y366" s="120"/>
      <c r="Z366" s="120"/>
      <c r="AA366" s="120"/>
      <c r="AB366" s="120"/>
    </row>
    <row r="367" spans="1:28" x14ac:dyDescent="0.3">
      <c r="A367" s="20" t="s">
        <v>71</v>
      </c>
      <c r="B367" s="21" t="s">
        <v>14</v>
      </c>
      <c r="C367" s="120">
        <f t="shared" si="584"/>
        <v>0</v>
      </c>
      <c r="D367" s="120">
        <f t="shared" si="584"/>
        <v>0.12298268450803647</v>
      </c>
      <c r="E367" s="120">
        <f t="shared" si="584"/>
        <v>0.81988456338690985</v>
      </c>
      <c r="F367" s="120">
        <f t="shared" si="584"/>
        <v>2.0497114084672745</v>
      </c>
      <c r="G367" s="120">
        <f>$G345*(G358/100*1000)^$H345*(G357-0.3)^$I345</f>
        <v>4.099422816934549</v>
      </c>
      <c r="H367" s="120">
        <f t="shared" ref="H367:S367" si="587">$G345*(H358/100*1000)^$H345*(H357-0.3)^$I345</f>
        <v>8.3389459935687285</v>
      </c>
      <c r="I367" s="120">
        <f t="shared" si="587"/>
        <v>14.283824316420516</v>
      </c>
      <c r="J367" s="120">
        <f t="shared" si="587"/>
        <v>22.474187418564387</v>
      </c>
      <c r="K367" s="120">
        <f t="shared" si="587"/>
        <v>32.791579319399737</v>
      </c>
      <c r="L367" s="120">
        <f t="shared" si="587"/>
        <v>46.139820199771705</v>
      </c>
      <c r="M367" s="120">
        <f t="shared" si="587"/>
        <v>63.281053116729275</v>
      </c>
      <c r="N367" s="120">
        <f t="shared" si="587"/>
        <v>83.799944172360526</v>
      </c>
      <c r="O367" s="120">
        <f t="shared" si="587"/>
        <v>107.88108421911464</v>
      </c>
      <c r="P367" s="120">
        <f t="shared" si="587"/>
        <v>135.69255139705166</v>
      </c>
      <c r="Q367" s="120">
        <f t="shared" si="587"/>
        <v>168.75215623873012</v>
      </c>
      <c r="R367" s="120">
        <f t="shared" si="587"/>
        <v>206.37418774804448</v>
      </c>
      <c r="S367" s="120">
        <f t="shared" si="587"/>
        <v>248.76606603449099</v>
      </c>
      <c r="T367" s="120"/>
      <c r="U367" s="120"/>
      <c r="V367" s="120"/>
      <c r="W367" s="120"/>
      <c r="X367" s="120"/>
      <c r="Y367" s="120"/>
      <c r="Z367" s="120"/>
      <c r="AA367" s="120"/>
      <c r="AB367" s="120"/>
    </row>
    <row r="368" spans="1:28" x14ac:dyDescent="0.3">
      <c r="A368" s="20" t="s">
        <v>72</v>
      </c>
      <c r="B368" s="21" t="s">
        <v>14</v>
      </c>
      <c r="C368" s="120">
        <f t="shared" si="584"/>
        <v>0</v>
      </c>
      <c r="D368" s="120">
        <f t="shared" si="584"/>
        <v>0.15250445719913297</v>
      </c>
      <c r="E368" s="120">
        <f t="shared" si="584"/>
        <v>1.0166963813275531</v>
      </c>
      <c r="F368" s="120">
        <f t="shared" si="584"/>
        <v>2.5417409533188828</v>
      </c>
      <c r="G368" s="120">
        <f>$J345*(G358/100*1000)^$K345*(G357-0.3)^$L345</f>
        <v>5.0834819066377657</v>
      </c>
      <c r="H368" s="120">
        <f t="shared" ref="H368:S368" si="588">$J345*(H358/100*1000)^$K345*(H357-0.3)^$L345</f>
        <v>10.778150629996498</v>
      </c>
      <c r="I368" s="120">
        <f t="shared" si="588"/>
        <v>19.23814507825951</v>
      </c>
      <c r="J368" s="120">
        <f t="shared" si="588"/>
        <v>30.854604794512031</v>
      </c>
      <c r="K368" s="120">
        <f t="shared" si="588"/>
        <v>45.950802238231155</v>
      </c>
      <c r="L368" s="120">
        <f t="shared" si="588"/>
        <v>64.884073452973752</v>
      </c>
      <c r="M368" s="120">
        <f t="shared" si="588"/>
        <v>87.984898006054777</v>
      </c>
      <c r="N368" s="120">
        <f t="shared" si="588"/>
        <v>115.4997868724186</v>
      </c>
      <c r="O368" s="120">
        <f t="shared" si="588"/>
        <v>147.69691588145182</v>
      </c>
      <c r="P368" s="120">
        <f t="shared" si="588"/>
        <v>184.83225401625862</v>
      </c>
      <c r="Q368" s="120">
        <f t="shared" si="588"/>
        <v>227.22677615468095</v>
      </c>
      <c r="R368" s="120">
        <f t="shared" si="588"/>
        <v>275.06947679310701</v>
      </c>
      <c r="S368" s="120">
        <f t="shared" si="588"/>
        <v>328.59203025097685</v>
      </c>
      <c r="T368" s="120"/>
      <c r="U368" s="120"/>
      <c r="V368" s="120"/>
      <c r="W368" s="120"/>
      <c r="X368" s="120"/>
      <c r="Y368" s="120"/>
      <c r="Z368" s="120"/>
      <c r="AA368" s="120"/>
      <c r="AB368" s="120"/>
    </row>
    <row r="369" spans="1:43" x14ac:dyDescent="0.3">
      <c r="A369" s="20" t="s">
        <v>73</v>
      </c>
      <c r="B369" s="21" t="s">
        <v>14</v>
      </c>
      <c r="C369" s="120" t="e">
        <f t="shared" si="584"/>
        <v>#NUM!</v>
      </c>
      <c r="D369" s="120" t="e">
        <f t="shared" si="584"/>
        <v>#NUM!</v>
      </c>
      <c r="E369" s="120" t="e">
        <f t="shared" si="584"/>
        <v>#NUM!</v>
      </c>
      <c r="F369" s="120" t="e">
        <f t="shared" si="584"/>
        <v>#NUM!</v>
      </c>
      <c r="G369" s="120" t="e">
        <f>$D345*(G352/100*1000)^$E345*(G347-0.3)^$F345</f>
        <v>#NUM!</v>
      </c>
      <c r="H369" s="120" t="e">
        <f t="shared" ref="H369:S369" si="589">$D345*(H352/100*1000)^$E345*(H347-0.3)^$F345</f>
        <v>#NUM!</v>
      </c>
      <c r="I369" s="120" t="e">
        <f t="shared" si="589"/>
        <v>#NUM!</v>
      </c>
      <c r="J369" s="120" t="e">
        <f t="shared" si="589"/>
        <v>#NUM!</v>
      </c>
      <c r="K369" s="120" t="e">
        <f t="shared" si="589"/>
        <v>#NUM!</v>
      </c>
      <c r="L369" s="120" t="e">
        <f t="shared" si="589"/>
        <v>#NUM!</v>
      </c>
      <c r="M369" s="120" t="e">
        <f t="shared" si="589"/>
        <v>#NUM!</v>
      </c>
      <c r="N369" s="120" t="e">
        <f t="shared" si="589"/>
        <v>#NUM!</v>
      </c>
      <c r="O369" s="120" t="e">
        <f t="shared" si="589"/>
        <v>#NUM!</v>
      </c>
      <c r="P369" s="120" t="e">
        <f t="shared" si="589"/>
        <v>#NUM!</v>
      </c>
      <c r="Q369" s="120" t="e">
        <f t="shared" si="589"/>
        <v>#NUM!</v>
      </c>
      <c r="R369" s="120" t="e">
        <f t="shared" si="589"/>
        <v>#NUM!</v>
      </c>
      <c r="S369" s="120" t="e">
        <f t="shared" si="589"/>
        <v>#NUM!</v>
      </c>
      <c r="T369" s="120"/>
      <c r="U369" s="120"/>
      <c r="V369" s="120"/>
      <c r="W369" s="120"/>
      <c r="X369" s="120"/>
      <c r="Y369" s="120"/>
      <c r="Z369" s="120"/>
      <c r="AA369" s="120"/>
      <c r="AB369" s="120"/>
    </row>
    <row r="370" spans="1:43" x14ac:dyDescent="0.3">
      <c r="A370" s="20" t="s">
        <v>74</v>
      </c>
      <c r="B370" s="21" t="s">
        <v>14</v>
      </c>
      <c r="C370" s="120" t="e">
        <f t="shared" si="584"/>
        <v>#NUM!</v>
      </c>
      <c r="D370" s="120" t="e">
        <f t="shared" si="584"/>
        <v>#NUM!</v>
      </c>
      <c r="E370" s="120" t="e">
        <f t="shared" si="584"/>
        <v>#NUM!</v>
      </c>
      <c r="F370" s="120" t="e">
        <f t="shared" si="584"/>
        <v>#NUM!</v>
      </c>
      <c r="G370" s="120" t="e">
        <f>$G345*(G352/100*1000)^$H345*(G347-0.3)^$I345</f>
        <v>#NUM!</v>
      </c>
      <c r="H370" s="120" t="e">
        <f t="shared" ref="H370:S370" si="590">$G345*(H352/100*1000)^$H345*(H347-0.3)^$I345</f>
        <v>#NUM!</v>
      </c>
      <c r="I370" s="120" t="e">
        <f t="shared" si="590"/>
        <v>#NUM!</v>
      </c>
      <c r="J370" s="120" t="e">
        <f t="shared" si="590"/>
        <v>#NUM!</v>
      </c>
      <c r="K370" s="120" t="e">
        <f t="shared" si="590"/>
        <v>#NUM!</v>
      </c>
      <c r="L370" s="120" t="e">
        <f t="shared" si="590"/>
        <v>#NUM!</v>
      </c>
      <c r="M370" s="120" t="e">
        <f t="shared" si="590"/>
        <v>#NUM!</v>
      </c>
      <c r="N370" s="120" t="e">
        <f t="shared" si="590"/>
        <v>#NUM!</v>
      </c>
      <c r="O370" s="120" t="e">
        <f t="shared" si="590"/>
        <v>#NUM!</v>
      </c>
      <c r="P370" s="120" t="e">
        <f t="shared" si="590"/>
        <v>#NUM!</v>
      </c>
      <c r="Q370" s="120" t="e">
        <f t="shared" si="590"/>
        <v>#NUM!</v>
      </c>
      <c r="R370" s="120" t="e">
        <f t="shared" si="590"/>
        <v>#NUM!</v>
      </c>
      <c r="S370" s="120" t="e">
        <f t="shared" si="590"/>
        <v>#NUM!</v>
      </c>
      <c r="T370" s="120"/>
      <c r="U370" s="120"/>
      <c r="V370" s="120"/>
      <c r="W370" s="120"/>
      <c r="X370" s="120"/>
      <c r="Y370" s="120"/>
      <c r="Z370" s="120"/>
      <c r="AA370" s="120"/>
      <c r="AB370" s="120"/>
    </row>
    <row r="371" spans="1:43" x14ac:dyDescent="0.3">
      <c r="A371" s="20" t="s">
        <v>75</v>
      </c>
      <c r="B371" s="21" t="s">
        <v>14</v>
      </c>
      <c r="C371" s="120" t="e">
        <f t="shared" si="584"/>
        <v>#NUM!</v>
      </c>
      <c r="D371" s="120" t="e">
        <f t="shared" si="584"/>
        <v>#NUM!</v>
      </c>
      <c r="E371" s="120" t="e">
        <f t="shared" si="584"/>
        <v>#NUM!</v>
      </c>
      <c r="F371" s="120" t="e">
        <f t="shared" si="584"/>
        <v>#NUM!</v>
      </c>
      <c r="G371" s="120" t="e">
        <f>$J345*(G352/100*1000)^$K345*(G347-0.3)^$L345</f>
        <v>#NUM!</v>
      </c>
      <c r="H371" s="120" t="e">
        <f t="shared" ref="H371:S371" si="591">$J345*(H352/100*1000)^$K345*(H347-0.3)^$L345</f>
        <v>#NUM!</v>
      </c>
      <c r="I371" s="120" t="e">
        <f t="shared" si="591"/>
        <v>#NUM!</v>
      </c>
      <c r="J371" s="120" t="e">
        <f t="shared" si="591"/>
        <v>#NUM!</v>
      </c>
      <c r="K371" s="120" t="e">
        <f t="shared" si="591"/>
        <v>#NUM!</v>
      </c>
      <c r="L371" s="120" t="e">
        <f t="shared" si="591"/>
        <v>#NUM!</v>
      </c>
      <c r="M371" s="120" t="e">
        <f t="shared" si="591"/>
        <v>#NUM!</v>
      </c>
      <c r="N371" s="120" t="e">
        <f t="shared" si="591"/>
        <v>#NUM!</v>
      </c>
      <c r="O371" s="120" t="e">
        <f t="shared" si="591"/>
        <v>#NUM!</v>
      </c>
      <c r="P371" s="120" t="e">
        <f t="shared" si="591"/>
        <v>#NUM!</v>
      </c>
      <c r="Q371" s="120" t="e">
        <f t="shared" si="591"/>
        <v>#NUM!</v>
      </c>
      <c r="R371" s="120" t="e">
        <f t="shared" si="591"/>
        <v>#NUM!</v>
      </c>
      <c r="S371" s="120" t="e">
        <f t="shared" si="591"/>
        <v>#NUM!</v>
      </c>
      <c r="T371" s="120"/>
      <c r="U371" s="120"/>
      <c r="V371" s="120"/>
      <c r="W371" s="120"/>
      <c r="X371" s="120"/>
      <c r="Y371" s="120"/>
      <c r="Z371" s="120"/>
      <c r="AA371" s="120"/>
      <c r="AB371" s="120"/>
    </row>
    <row r="372" spans="1:43" x14ac:dyDescent="0.3">
      <c r="A372" s="20" t="s">
        <v>15</v>
      </c>
      <c r="B372" s="21" t="s">
        <v>16</v>
      </c>
      <c r="C372" s="120" t="e">
        <f>((C369+C370+C371)*0.5*44/12)*C353/1000</f>
        <v>#NUM!</v>
      </c>
      <c r="D372" s="120" t="e">
        <f t="shared" ref="D372:S372" si="592">((D369+D370+D371)*0.5*44/12)*D353/1000</f>
        <v>#NUM!</v>
      </c>
      <c r="E372" s="120" t="e">
        <f t="shared" si="592"/>
        <v>#NUM!</v>
      </c>
      <c r="F372" s="120" t="e">
        <f t="shared" si="592"/>
        <v>#NUM!</v>
      </c>
      <c r="G372" s="120" t="e">
        <f t="shared" si="592"/>
        <v>#NUM!</v>
      </c>
      <c r="H372" s="120" t="e">
        <f t="shared" si="592"/>
        <v>#NUM!</v>
      </c>
      <c r="I372" s="120" t="e">
        <f t="shared" si="592"/>
        <v>#NUM!</v>
      </c>
      <c r="J372" s="120" t="e">
        <f t="shared" si="592"/>
        <v>#NUM!</v>
      </c>
      <c r="K372" s="120" t="e">
        <f t="shared" si="592"/>
        <v>#NUM!</v>
      </c>
      <c r="L372" s="120" t="e">
        <f t="shared" si="592"/>
        <v>#NUM!</v>
      </c>
      <c r="M372" s="120" t="e">
        <f t="shared" si="592"/>
        <v>#NUM!</v>
      </c>
      <c r="N372" s="120" t="e">
        <f t="shared" si="592"/>
        <v>#NUM!</v>
      </c>
      <c r="O372" s="120" t="e">
        <f t="shared" si="592"/>
        <v>#NUM!</v>
      </c>
      <c r="P372" s="120" t="e">
        <f t="shared" si="592"/>
        <v>#NUM!</v>
      </c>
      <c r="Q372" s="120" t="e">
        <f t="shared" si="592"/>
        <v>#NUM!</v>
      </c>
      <c r="R372" s="120" t="e">
        <f t="shared" si="592"/>
        <v>#NUM!</v>
      </c>
      <c r="S372" s="120" t="e">
        <f t="shared" si="592"/>
        <v>#NUM!</v>
      </c>
      <c r="T372" s="120"/>
      <c r="U372" s="120"/>
      <c r="V372" s="120"/>
      <c r="W372" s="120"/>
      <c r="X372" s="120"/>
      <c r="Y372" s="120"/>
      <c r="Z372" s="120"/>
      <c r="AA372" s="120"/>
      <c r="AB372" s="120"/>
    </row>
    <row r="373" spans="1:43" x14ac:dyDescent="0.3">
      <c r="A373" s="20" t="s">
        <v>17</v>
      </c>
      <c r="B373" s="21" t="s">
        <v>16</v>
      </c>
      <c r="C373" s="120" t="e">
        <f>C372</f>
        <v>#NUM!</v>
      </c>
      <c r="D373" s="120" t="e">
        <f>C373+D372</f>
        <v>#NUM!</v>
      </c>
      <c r="E373" s="120" t="e">
        <f t="shared" ref="E373" si="593">D373+E372</f>
        <v>#NUM!</v>
      </c>
      <c r="F373" s="120" t="e">
        <f t="shared" ref="F373" si="594">E373+F372</f>
        <v>#NUM!</v>
      </c>
      <c r="G373" s="120" t="e">
        <f t="shared" ref="G373" si="595">F373+G372</f>
        <v>#NUM!</v>
      </c>
      <c r="H373" s="120" t="e">
        <f t="shared" ref="H373" si="596">G373+H372</f>
        <v>#NUM!</v>
      </c>
      <c r="I373" s="120" t="e">
        <f t="shared" ref="I373" si="597">H373+I372</f>
        <v>#NUM!</v>
      </c>
      <c r="J373" s="120" t="e">
        <f t="shared" ref="J373" si="598">I373+J372</f>
        <v>#NUM!</v>
      </c>
      <c r="K373" s="120" t="e">
        <f t="shared" ref="K373" si="599">J373+K372</f>
        <v>#NUM!</v>
      </c>
      <c r="L373" s="120" t="e">
        <f t="shared" ref="L373" si="600">K373+L372</f>
        <v>#NUM!</v>
      </c>
      <c r="M373" s="120" t="e">
        <f t="shared" ref="M373" si="601">L373+M372</f>
        <v>#NUM!</v>
      </c>
      <c r="N373" s="120" t="e">
        <f t="shared" ref="N373" si="602">M373+N372</f>
        <v>#NUM!</v>
      </c>
      <c r="O373" s="120" t="e">
        <f t="shared" ref="O373" si="603">N373+O372</f>
        <v>#NUM!</v>
      </c>
      <c r="P373" s="120" t="e">
        <f t="shared" ref="P373" si="604">O373+P372</f>
        <v>#NUM!</v>
      </c>
      <c r="Q373" s="120" t="e">
        <f t="shared" ref="Q373" si="605">P373+Q372</f>
        <v>#NUM!</v>
      </c>
      <c r="R373" s="120" t="e">
        <f t="shared" ref="R373" si="606">Q373+R372</f>
        <v>#NUM!</v>
      </c>
      <c r="S373" s="120" t="e">
        <f t="shared" ref="S373" si="607">R373+S372</f>
        <v>#NUM!</v>
      </c>
      <c r="T373" s="120"/>
      <c r="U373" s="120"/>
      <c r="V373" s="120"/>
      <c r="W373" s="120"/>
      <c r="X373" s="120"/>
      <c r="Y373" s="120"/>
      <c r="Z373" s="120"/>
      <c r="AA373" s="120"/>
      <c r="AB373" s="120"/>
    </row>
    <row r="374" spans="1:43" x14ac:dyDescent="0.3">
      <c r="A374" s="20" t="s">
        <v>294</v>
      </c>
      <c r="B374" s="21" t="s">
        <v>16</v>
      </c>
      <c r="C374" s="181">
        <f t="shared" ref="C374:F374" si="608">C$2*$G374</f>
        <v>0</v>
      </c>
      <c r="D374" s="181">
        <f t="shared" si="608"/>
        <v>3.1656269695713881</v>
      </c>
      <c r="E374" s="181">
        <f t="shared" si="608"/>
        <v>21.104179797142592</v>
      </c>
      <c r="F374" s="181">
        <f t="shared" si="608"/>
        <v>52.760449492856473</v>
      </c>
      <c r="G374" s="120">
        <f>((G366+G367+G368)*0.5*44/12)*(AVERAGE(G349,G359))/1000</f>
        <v>105.52089898571295</v>
      </c>
      <c r="H374" s="120">
        <f t="shared" ref="H374:R374" si="609">((H366+H367+H368)*0.5*44/12)*(AVERAGE(H349,H359))/1000</f>
        <v>147.74762097973564</v>
      </c>
      <c r="I374" s="120">
        <f t="shared" si="609"/>
        <v>155.10578275154924</v>
      </c>
      <c r="J374" s="120">
        <f t="shared" si="609"/>
        <v>182.78164273507323</v>
      </c>
      <c r="K374" s="120">
        <f t="shared" si="609"/>
        <v>201.53939267203998</v>
      </c>
      <c r="L374" s="120">
        <f t="shared" si="609"/>
        <v>215.82895250026621</v>
      </c>
      <c r="M374" s="120">
        <f t="shared" si="609"/>
        <v>242.01189335461225</v>
      </c>
      <c r="N374" s="120">
        <f t="shared" si="609"/>
        <v>256.90385211411854</v>
      </c>
      <c r="O374" s="120">
        <f t="shared" si="609"/>
        <v>256.18497966883763</v>
      </c>
      <c r="P374" s="120">
        <f t="shared" si="609"/>
        <v>235.21942171309774</v>
      </c>
      <c r="Q374" s="120">
        <f t="shared" si="609"/>
        <v>263.00062937897474</v>
      </c>
      <c r="R374" s="120">
        <f t="shared" si="609"/>
        <v>288.91470686371611</v>
      </c>
      <c r="S374" s="120">
        <f>((S366+S367+S368)*0.5*44/12)*(AVERAGE(S349,S359))/1000</f>
        <v>312.09171741904782</v>
      </c>
      <c r="T374" s="120"/>
      <c r="U374" s="120"/>
      <c r="V374" s="120"/>
      <c r="W374" s="120"/>
      <c r="X374" s="120"/>
      <c r="Y374" s="120"/>
      <c r="Z374" s="120"/>
      <c r="AA374" s="120"/>
      <c r="AB374" s="120"/>
      <c r="AC374" s="14"/>
      <c r="AD374" s="14"/>
      <c r="AE374" s="14"/>
      <c r="AF374" s="14"/>
      <c r="AG374" s="14"/>
      <c r="AH374" s="14"/>
      <c r="AI374" s="14"/>
      <c r="AJ374" s="14"/>
      <c r="AK374" s="14"/>
      <c r="AL374" s="14"/>
      <c r="AM374" s="14"/>
      <c r="AN374" s="14"/>
      <c r="AO374" s="14"/>
      <c r="AP374" s="14"/>
      <c r="AQ374" s="14"/>
    </row>
    <row r="375" spans="1:43" x14ac:dyDescent="0.3">
      <c r="A375" s="20" t="s">
        <v>293</v>
      </c>
      <c r="B375" s="21" t="s">
        <v>16</v>
      </c>
      <c r="C375" s="120">
        <f>((C366+C367+C368)*0.5*44/12)*C359/1000</f>
        <v>0</v>
      </c>
      <c r="D375" s="120">
        <f t="shared" ref="D375:S375" si="610">((D366+D367+D368)*0.5*44/12)*D359/1000</f>
        <v>0</v>
      </c>
      <c r="E375" s="120">
        <f t="shared" si="610"/>
        <v>0</v>
      </c>
      <c r="F375" s="120">
        <f t="shared" si="610"/>
        <v>0</v>
      </c>
      <c r="G375" s="120">
        <f t="shared" si="610"/>
        <v>105.52089898571295</v>
      </c>
      <c r="H375" s="120">
        <f t="shared" si="610"/>
        <v>147.74762097973564</v>
      </c>
      <c r="I375" s="120">
        <f t="shared" si="610"/>
        <v>155.10578275154924</v>
      </c>
      <c r="J375" s="120">
        <f t="shared" si="610"/>
        <v>182.78164273507323</v>
      </c>
      <c r="K375" s="120">
        <f t="shared" si="610"/>
        <v>201.53939267203998</v>
      </c>
      <c r="L375" s="120">
        <f t="shared" si="610"/>
        <v>215.82895250026621</v>
      </c>
      <c r="M375" s="120">
        <f t="shared" si="610"/>
        <v>242.01189335461225</v>
      </c>
      <c r="N375" s="120">
        <f t="shared" si="610"/>
        <v>256.90385211411854</v>
      </c>
      <c r="O375" s="120">
        <f t="shared" si="610"/>
        <v>256.18497966883763</v>
      </c>
      <c r="P375" s="120">
        <f t="shared" si="610"/>
        <v>235.21942171309774</v>
      </c>
      <c r="Q375" s="120">
        <f t="shared" si="610"/>
        <v>263.00062937897474</v>
      </c>
      <c r="R375" s="120">
        <f t="shared" si="610"/>
        <v>288.91470686371611</v>
      </c>
      <c r="S375" s="120">
        <f t="shared" si="610"/>
        <v>312.09171741904782</v>
      </c>
      <c r="T375" s="120"/>
      <c r="U375" s="120"/>
      <c r="V375" s="120"/>
      <c r="W375" s="120"/>
      <c r="X375" s="120"/>
      <c r="Y375" s="120"/>
      <c r="Z375" s="120"/>
      <c r="AA375" s="120"/>
      <c r="AB375" s="120"/>
      <c r="AC375" s="14"/>
      <c r="AD375" s="14"/>
      <c r="AE375" s="14"/>
      <c r="AF375" s="14"/>
      <c r="AG375" s="14"/>
    </row>
    <row r="376" spans="1:43" x14ac:dyDescent="0.3">
      <c r="A376" s="22" t="s">
        <v>18</v>
      </c>
      <c r="B376" s="23" t="s">
        <v>16</v>
      </c>
      <c r="C376" s="122" t="e">
        <f>C373+C375</f>
        <v>#NUM!</v>
      </c>
      <c r="D376" s="122" t="e">
        <f t="shared" ref="D376:S376" si="611">D373+D375</f>
        <v>#NUM!</v>
      </c>
      <c r="E376" s="122" t="e">
        <f t="shared" si="611"/>
        <v>#NUM!</v>
      </c>
      <c r="F376" s="122" t="e">
        <f t="shared" si="611"/>
        <v>#NUM!</v>
      </c>
      <c r="G376" s="122" t="e">
        <f t="shared" si="611"/>
        <v>#NUM!</v>
      </c>
      <c r="H376" s="122" t="e">
        <f t="shared" si="611"/>
        <v>#NUM!</v>
      </c>
      <c r="I376" s="122" t="e">
        <f t="shared" si="611"/>
        <v>#NUM!</v>
      </c>
      <c r="J376" s="122" t="e">
        <f t="shared" si="611"/>
        <v>#NUM!</v>
      </c>
      <c r="K376" s="122" t="e">
        <f t="shared" si="611"/>
        <v>#NUM!</v>
      </c>
      <c r="L376" s="122" t="e">
        <f t="shared" si="611"/>
        <v>#NUM!</v>
      </c>
      <c r="M376" s="122" t="e">
        <f t="shared" si="611"/>
        <v>#NUM!</v>
      </c>
      <c r="N376" s="122" t="e">
        <f t="shared" si="611"/>
        <v>#NUM!</v>
      </c>
      <c r="O376" s="122" t="e">
        <f t="shared" si="611"/>
        <v>#NUM!</v>
      </c>
      <c r="P376" s="122" t="e">
        <f t="shared" si="611"/>
        <v>#NUM!</v>
      </c>
      <c r="Q376" s="122" t="e">
        <f t="shared" si="611"/>
        <v>#NUM!</v>
      </c>
      <c r="R376" s="122" t="e">
        <f t="shared" si="611"/>
        <v>#NUM!</v>
      </c>
      <c r="S376" s="122" t="e">
        <f t="shared" si="611"/>
        <v>#NUM!</v>
      </c>
      <c r="T376" s="122"/>
      <c r="U376" s="122"/>
      <c r="V376" s="122"/>
      <c r="W376" s="122"/>
      <c r="X376" s="122"/>
      <c r="Y376" s="122"/>
      <c r="Z376" s="122"/>
      <c r="AA376" s="122"/>
      <c r="AB376" s="122"/>
      <c r="AC376" s="14"/>
      <c r="AD376" s="14"/>
      <c r="AE376" s="14"/>
      <c r="AF376" s="14"/>
      <c r="AG376" s="14"/>
    </row>
    <row r="378" spans="1:43" x14ac:dyDescent="0.3">
      <c r="A378" s="175" t="s">
        <v>326</v>
      </c>
      <c r="B378" s="6" t="s">
        <v>59</v>
      </c>
      <c r="C378" s="6" t="s">
        <v>60</v>
      </c>
      <c r="D378" s="6" t="s">
        <v>61</v>
      </c>
      <c r="E378" s="6" t="s">
        <v>62</v>
      </c>
      <c r="F378" s="6" t="s">
        <v>63</v>
      </c>
      <c r="G378" s="6" t="s">
        <v>64</v>
      </c>
      <c r="H378" s="6" t="s">
        <v>65</v>
      </c>
      <c r="I378" s="6" t="s">
        <v>66</v>
      </c>
      <c r="J378" s="6" t="s">
        <v>67</v>
      </c>
      <c r="K378" s="6" t="s">
        <v>68</v>
      </c>
      <c r="L378" s="6" t="s">
        <v>69</v>
      </c>
    </row>
    <row r="379" spans="1:43" x14ac:dyDescent="0.3">
      <c r="A379" s="15"/>
      <c r="B379" s="16"/>
      <c r="C379" s="17" t="s">
        <v>49</v>
      </c>
      <c r="D379" s="16">
        <f>INDEX(Lister!$A$17:$J$29,MATCH('Data tilvækstoversigt'!$C379,Lister!$A$17:$A$29,0),2)</f>
        <v>3.7871999999999998E-4</v>
      </c>
      <c r="E379" s="16">
        <f>INDEX(Lister!$A$17:$J$29,MATCH('Data tilvækstoversigt'!$C379,Lister!$A$17:$A$29,0),3)</f>
        <v>1.8476999999999999</v>
      </c>
      <c r="F379" s="16">
        <f>INDEX(Lister!$A$17:$J$29,MATCH('Data tilvækstoversigt'!$C379,Lister!$A$17:$A$29,0),4)</f>
        <v>1.0714999999999999</v>
      </c>
      <c r="G379" s="16">
        <f>INDEX(Lister!$A$17:$J$29,MATCH('Data tilvækstoversigt'!$C379,Lister!$A$17:$A$29,0),5)</f>
        <v>6.7440000000000005E-5</v>
      </c>
      <c r="H379" s="16">
        <f>INDEX(Lister!$A$17:$J$29,MATCH('Data tilvækstoversigt'!$C379,Lister!$A$17:$A$29,0),6)</f>
        <v>2.8083</v>
      </c>
      <c r="I379" s="16">
        <f>INDEX(Lister!$A$17:$J$29,MATCH('Data tilvækstoversigt'!$C379,Lister!$A$17:$A$29,0),7)</f>
        <v>-0.68418999999999996</v>
      </c>
      <c r="J379" s="16">
        <f>INDEX(Lister!$A$17:$J$29,MATCH('Data tilvækstoversigt'!$C379,Lister!$A$17:$A$29,0),8)</f>
        <v>5.223E-5</v>
      </c>
      <c r="K379" s="16">
        <f>INDEX(Lister!$A$17:$J$29,MATCH('Data tilvækstoversigt'!$C379,Lister!$A$17:$A$29,0),9)</f>
        <v>2.5672999999999999</v>
      </c>
      <c r="L379" s="16">
        <f>INDEX(Lister!$A$17:$J$29,MATCH('Data tilvækstoversigt'!$C379,Lister!$A$17:$A$29,0),10)</f>
        <v>-2.8060999999999999E-2</v>
      </c>
    </row>
    <row r="380" spans="1:43" x14ac:dyDescent="0.3">
      <c r="A380" s="18" t="s">
        <v>1</v>
      </c>
      <c r="B380" s="19" t="s">
        <v>2</v>
      </c>
      <c r="C380" s="19">
        <v>1</v>
      </c>
      <c r="D380" s="19">
        <v>5</v>
      </c>
      <c r="E380" s="19">
        <v>10</v>
      </c>
      <c r="F380" s="19">
        <v>15</v>
      </c>
      <c r="G380" s="19">
        <v>20</v>
      </c>
      <c r="H380" s="19">
        <v>25</v>
      </c>
      <c r="I380" s="19">
        <v>30</v>
      </c>
      <c r="J380" s="19">
        <v>35</v>
      </c>
      <c r="K380" s="19">
        <v>40</v>
      </c>
      <c r="L380" s="19">
        <v>45</v>
      </c>
      <c r="M380" s="19">
        <v>50</v>
      </c>
      <c r="N380" s="19">
        <v>55</v>
      </c>
      <c r="O380" s="19">
        <v>60</v>
      </c>
      <c r="P380" s="19">
        <v>65</v>
      </c>
      <c r="Q380" s="19">
        <v>70</v>
      </c>
      <c r="R380" s="19">
        <v>75</v>
      </c>
      <c r="S380" s="19">
        <v>80</v>
      </c>
      <c r="T380" s="19">
        <v>85</v>
      </c>
      <c r="U380" s="19">
        <v>90</v>
      </c>
      <c r="V380" s="19">
        <v>95</v>
      </c>
      <c r="W380" s="19">
        <v>100</v>
      </c>
      <c r="X380" s="19">
        <v>105</v>
      </c>
      <c r="Y380" s="19">
        <v>110</v>
      </c>
      <c r="Z380" s="19">
        <v>115</v>
      </c>
      <c r="AA380" s="19">
        <v>120</v>
      </c>
      <c r="AB380" s="19">
        <v>125</v>
      </c>
    </row>
    <row r="381" spans="1:43" x14ac:dyDescent="0.3">
      <c r="A381" s="7" t="s">
        <v>19</v>
      </c>
      <c r="B381" s="8" t="s">
        <v>4</v>
      </c>
      <c r="C381" s="117">
        <f>C$2*$G381</f>
        <v>0</v>
      </c>
      <c r="D381" s="117">
        <f t="shared" ref="D381:F395" si="612">D$2*$G381</f>
        <v>0</v>
      </c>
      <c r="E381" s="117">
        <f t="shared" si="612"/>
        <v>0</v>
      </c>
      <c r="F381" s="117">
        <f t="shared" si="612"/>
        <v>0</v>
      </c>
      <c r="G381" s="7"/>
      <c r="H381" s="8"/>
      <c r="I381" s="8"/>
      <c r="J381" s="8"/>
      <c r="K381" s="8"/>
      <c r="L381" s="8"/>
      <c r="M381" s="8"/>
      <c r="N381" s="8"/>
      <c r="O381" s="8"/>
      <c r="P381" s="8"/>
      <c r="Q381" s="8"/>
      <c r="R381" s="8"/>
      <c r="S381" s="8"/>
      <c r="T381" s="8"/>
      <c r="U381" s="8"/>
      <c r="V381" s="8"/>
      <c r="W381" s="8"/>
      <c r="X381" s="8"/>
      <c r="Y381" s="8"/>
      <c r="Z381" s="8"/>
      <c r="AA381" s="8"/>
      <c r="AB381" s="9"/>
    </row>
    <row r="382" spans="1:43" x14ac:dyDescent="0.3">
      <c r="A382" s="10" t="s">
        <v>20</v>
      </c>
      <c r="B382" t="s">
        <v>6</v>
      </c>
      <c r="C382" s="118">
        <f t="shared" ref="C382:F405" si="613">C$2*$G382</f>
        <v>0</v>
      </c>
      <c r="D382" s="118">
        <f t="shared" si="612"/>
        <v>0</v>
      </c>
      <c r="E382" s="118">
        <f t="shared" si="612"/>
        <v>0</v>
      </c>
      <c r="F382" s="118">
        <f t="shared" si="612"/>
        <v>0</v>
      </c>
      <c r="G382" s="10"/>
      <c r="AB382" s="11"/>
    </row>
    <row r="383" spans="1:43" x14ac:dyDescent="0.3">
      <c r="A383" s="10" t="s">
        <v>21</v>
      </c>
      <c r="B383" t="s">
        <v>8</v>
      </c>
      <c r="C383" s="118">
        <f>G383</f>
        <v>0</v>
      </c>
      <c r="D383" s="118">
        <f>G383</f>
        <v>0</v>
      </c>
      <c r="E383" s="118">
        <f>G383</f>
        <v>0</v>
      </c>
      <c r="F383" s="118">
        <f>G383</f>
        <v>0</v>
      </c>
      <c r="G383" s="10"/>
      <c r="AB383" s="11"/>
    </row>
    <row r="384" spans="1:43" x14ac:dyDescent="0.3">
      <c r="A384" s="10" t="s">
        <v>22</v>
      </c>
      <c r="B384" t="s">
        <v>31</v>
      </c>
      <c r="C384" s="118">
        <f t="shared" si="613"/>
        <v>0</v>
      </c>
      <c r="D384" s="118">
        <f t="shared" si="612"/>
        <v>0</v>
      </c>
      <c r="E384" s="118">
        <f t="shared" si="612"/>
        <v>0</v>
      </c>
      <c r="F384" s="118">
        <f t="shared" si="612"/>
        <v>0</v>
      </c>
      <c r="G384" s="10"/>
      <c r="AB384" s="11"/>
    </row>
    <row r="385" spans="1:28" x14ac:dyDescent="0.3">
      <c r="A385" s="10" t="s">
        <v>23</v>
      </c>
      <c r="B385" t="s">
        <v>10</v>
      </c>
      <c r="C385" s="118">
        <f t="shared" si="613"/>
        <v>0</v>
      </c>
      <c r="D385" s="118">
        <f t="shared" si="612"/>
        <v>0</v>
      </c>
      <c r="E385" s="118">
        <f t="shared" si="612"/>
        <v>0</v>
      </c>
      <c r="F385" s="118">
        <f t="shared" si="612"/>
        <v>0</v>
      </c>
      <c r="G385" s="10"/>
      <c r="AB385" s="11"/>
    </row>
    <row r="386" spans="1:28" x14ac:dyDescent="0.3">
      <c r="A386" s="10" t="s">
        <v>11</v>
      </c>
      <c r="B386" t="s">
        <v>6</v>
      </c>
      <c r="C386" s="118">
        <f t="shared" si="613"/>
        <v>0</v>
      </c>
      <c r="D386" s="118">
        <f t="shared" si="612"/>
        <v>0</v>
      </c>
      <c r="E386" s="118">
        <f t="shared" si="612"/>
        <v>0</v>
      </c>
      <c r="F386" s="118">
        <f t="shared" si="612"/>
        <v>0</v>
      </c>
      <c r="G386" s="10"/>
      <c r="AB386" s="11"/>
    </row>
    <row r="387" spans="1:28" x14ac:dyDescent="0.3">
      <c r="A387" s="10" t="s">
        <v>12</v>
      </c>
      <c r="B387" t="s">
        <v>8</v>
      </c>
      <c r="C387" s="118">
        <v>0</v>
      </c>
      <c r="D387" s="118">
        <v>0</v>
      </c>
      <c r="E387" s="118">
        <v>0</v>
      </c>
      <c r="F387" s="118">
        <v>0</v>
      </c>
      <c r="G387" s="10"/>
      <c r="AB387" s="11"/>
    </row>
    <row r="388" spans="1:28" x14ac:dyDescent="0.3">
      <c r="A388" s="10" t="s">
        <v>24</v>
      </c>
      <c r="B388" t="s">
        <v>31</v>
      </c>
      <c r="C388" s="118">
        <f t="shared" si="613"/>
        <v>0</v>
      </c>
      <c r="D388" s="118">
        <f t="shared" si="612"/>
        <v>0</v>
      </c>
      <c r="E388" s="118">
        <f t="shared" si="612"/>
        <v>0</v>
      </c>
      <c r="F388" s="118">
        <f t="shared" si="612"/>
        <v>0</v>
      </c>
      <c r="G388" s="10"/>
      <c r="AB388" s="11"/>
    </row>
    <row r="389" spans="1:28" x14ac:dyDescent="0.3">
      <c r="A389" s="10" t="s">
        <v>25</v>
      </c>
      <c r="B389" t="s">
        <v>10</v>
      </c>
      <c r="C389" s="118">
        <f t="shared" si="613"/>
        <v>0</v>
      </c>
      <c r="D389" s="118">
        <f t="shared" si="612"/>
        <v>0</v>
      </c>
      <c r="E389" s="118">
        <f t="shared" si="612"/>
        <v>0</v>
      </c>
      <c r="F389" s="118">
        <f t="shared" si="612"/>
        <v>0</v>
      </c>
      <c r="G389" s="10"/>
      <c r="AB389" s="11"/>
    </row>
    <row r="390" spans="1:28" x14ac:dyDescent="0.3">
      <c r="A390" s="10" t="s">
        <v>26</v>
      </c>
      <c r="B390" t="s">
        <v>32</v>
      </c>
      <c r="C390" s="118"/>
      <c r="D390" s="118"/>
      <c r="E390" s="118"/>
      <c r="F390" s="118"/>
      <c r="G390" s="10"/>
      <c r="AB390" s="11"/>
    </row>
    <row r="391" spans="1:28" x14ac:dyDescent="0.3">
      <c r="A391" s="10" t="s">
        <v>3</v>
      </c>
      <c r="B391" t="s">
        <v>4</v>
      </c>
      <c r="C391" s="118">
        <f t="shared" si="613"/>
        <v>0</v>
      </c>
      <c r="D391" s="118">
        <f t="shared" si="612"/>
        <v>0.28499999999999998</v>
      </c>
      <c r="E391" s="118">
        <f t="shared" si="612"/>
        <v>1.9000000000000001</v>
      </c>
      <c r="F391" s="118">
        <f t="shared" si="612"/>
        <v>4.75</v>
      </c>
      <c r="G391" s="176">
        <v>9.5</v>
      </c>
      <c r="H391" s="14">
        <v>11.5</v>
      </c>
      <c r="I391" s="14">
        <v>13.5</v>
      </c>
      <c r="J391" s="14">
        <v>15</v>
      </c>
      <c r="K391" s="14">
        <v>15.5</v>
      </c>
      <c r="L391" s="14">
        <v>16.5</v>
      </c>
      <c r="M391" s="14">
        <v>16.75</v>
      </c>
      <c r="N391" s="14">
        <v>17</v>
      </c>
      <c r="O391" s="14">
        <v>17.5</v>
      </c>
      <c r="P391" s="14">
        <v>17.75</v>
      </c>
      <c r="Q391" s="14">
        <v>18</v>
      </c>
      <c r="R391" s="14">
        <v>18.25</v>
      </c>
      <c r="S391" s="14">
        <v>18.5</v>
      </c>
      <c r="AB391" s="11"/>
    </row>
    <row r="392" spans="1:28" x14ac:dyDescent="0.3">
      <c r="A392" s="10" t="s">
        <v>5</v>
      </c>
      <c r="B392" t="s">
        <v>6</v>
      </c>
      <c r="C392" s="118">
        <f t="shared" si="613"/>
        <v>0</v>
      </c>
      <c r="D392" s="118">
        <f t="shared" si="612"/>
        <v>0.22499999999999998</v>
      </c>
      <c r="E392" s="118">
        <f t="shared" si="612"/>
        <v>1.5</v>
      </c>
      <c r="F392" s="118">
        <f t="shared" si="612"/>
        <v>3.75</v>
      </c>
      <c r="G392" s="176">
        <v>7.5</v>
      </c>
      <c r="H392" s="14">
        <v>10.291666666666666</v>
      </c>
      <c r="I392" s="14">
        <v>13.083333333333332</v>
      </c>
      <c r="J392" s="14">
        <v>15.874999999999998</v>
      </c>
      <c r="K392" s="14">
        <v>18.666666666666664</v>
      </c>
      <c r="L392" s="14">
        <v>21.458333333333332</v>
      </c>
      <c r="M392" s="14">
        <v>24.25</v>
      </c>
      <c r="N392" s="14">
        <v>27.041666666666668</v>
      </c>
      <c r="O392" s="14">
        <v>29.833333333333336</v>
      </c>
      <c r="P392" s="14">
        <v>32.625</v>
      </c>
      <c r="Q392" s="14">
        <v>35.416666666666664</v>
      </c>
      <c r="R392" s="14">
        <v>38.208333333333329</v>
      </c>
      <c r="S392" s="14">
        <v>41</v>
      </c>
      <c r="AB392" s="11"/>
    </row>
    <row r="393" spans="1:28" x14ac:dyDescent="0.3">
      <c r="A393" s="10" t="s">
        <v>546</v>
      </c>
      <c r="B393" t="s">
        <v>8</v>
      </c>
      <c r="C393" s="118"/>
      <c r="D393" s="118"/>
      <c r="E393" s="118"/>
      <c r="F393" s="118"/>
      <c r="G393" s="176">
        <v>2500</v>
      </c>
      <c r="H393" s="14">
        <v>1600</v>
      </c>
      <c r="I393" s="14">
        <v>1000</v>
      </c>
      <c r="J393" s="14">
        <v>725</v>
      </c>
      <c r="K393" s="14">
        <v>525</v>
      </c>
      <c r="L393" s="14">
        <v>400</v>
      </c>
      <c r="M393" s="14">
        <v>350</v>
      </c>
      <c r="N393" s="14">
        <v>300</v>
      </c>
      <c r="O393" s="14">
        <v>250</v>
      </c>
      <c r="P393" s="14">
        <v>200</v>
      </c>
      <c r="Q393" s="14">
        <v>180</v>
      </c>
      <c r="R393" s="14">
        <v>160</v>
      </c>
      <c r="S393" s="14">
        <v>140</v>
      </c>
      <c r="AB393" s="11"/>
    </row>
    <row r="394" spans="1:28" x14ac:dyDescent="0.3">
      <c r="A394" s="10" t="s">
        <v>27</v>
      </c>
      <c r="B394" t="s">
        <v>31</v>
      </c>
      <c r="C394" s="118">
        <f t="shared" si="613"/>
        <v>0</v>
      </c>
      <c r="D394" s="118">
        <f t="shared" si="612"/>
        <v>0</v>
      </c>
      <c r="E394" s="118">
        <f t="shared" si="612"/>
        <v>0</v>
      </c>
      <c r="F394" s="118">
        <f t="shared" si="612"/>
        <v>0</v>
      </c>
      <c r="G394" s="10"/>
      <c r="AB394" s="11"/>
    </row>
    <row r="395" spans="1:28" x14ac:dyDescent="0.3">
      <c r="A395" s="10" t="s">
        <v>9</v>
      </c>
      <c r="B395" t="s">
        <v>10</v>
      </c>
      <c r="C395" s="118">
        <f t="shared" si="613"/>
        <v>0</v>
      </c>
      <c r="D395" s="118">
        <f t="shared" si="612"/>
        <v>0</v>
      </c>
      <c r="E395" s="118">
        <f t="shared" si="612"/>
        <v>0</v>
      </c>
      <c r="F395" s="118">
        <f t="shared" si="612"/>
        <v>0</v>
      </c>
      <c r="G395" s="10"/>
      <c r="AB395" s="11"/>
    </row>
    <row r="396" spans="1:28" x14ac:dyDescent="0.3">
      <c r="A396" s="10" t="s">
        <v>28</v>
      </c>
      <c r="B396" t="s">
        <v>32</v>
      </c>
      <c r="C396" s="118"/>
      <c r="D396" s="118"/>
      <c r="E396" s="118"/>
      <c r="F396" s="118"/>
      <c r="G396" s="10"/>
      <c r="AB396" s="11"/>
    </row>
    <row r="397" spans="1:28" x14ac:dyDescent="0.3">
      <c r="A397" s="10" t="s">
        <v>29</v>
      </c>
      <c r="B397" t="s">
        <v>33</v>
      </c>
      <c r="C397" s="118">
        <f t="shared" si="613"/>
        <v>0</v>
      </c>
      <c r="D397" s="118">
        <f t="shared" si="613"/>
        <v>0</v>
      </c>
      <c r="E397" s="118">
        <f t="shared" si="613"/>
        <v>0</v>
      </c>
      <c r="F397" s="118">
        <f t="shared" si="613"/>
        <v>0</v>
      </c>
      <c r="G397" s="10"/>
      <c r="AB397" s="11"/>
    </row>
    <row r="398" spans="1:28" x14ac:dyDescent="0.3">
      <c r="A398" s="10" t="s">
        <v>30</v>
      </c>
      <c r="B398" t="s">
        <v>34</v>
      </c>
      <c r="C398" s="118">
        <f t="shared" si="613"/>
        <v>0</v>
      </c>
      <c r="D398" s="118">
        <f t="shared" si="613"/>
        <v>0</v>
      </c>
      <c r="E398" s="118">
        <f t="shared" si="613"/>
        <v>0</v>
      </c>
      <c r="F398" s="118">
        <f t="shared" si="613"/>
        <v>0</v>
      </c>
      <c r="G398" s="10"/>
      <c r="AB398" s="11"/>
    </row>
    <row r="399" spans="1:28" x14ac:dyDescent="0.3">
      <c r="A399" s="12" t="s">
        <v>13</v>
      </c>
      <c r="B399" s="3" t="s">
        <v>10</v>
      </c>
      <c r="C399" s="119">
        <f t="shared" si="613"/>
        <v>0</v>
      </c>
      <c r="D399" s="119">
        <f t="shared" si="613"/>
        <v>0</v>
      </c>
      <c r="E399" s="119">
        <f t="shared" si="613"/>
        <v>0</v>
      </c>
      <c r="F399" s="119">
        <f t="shared" si="613"/>
        <v>0</v>
      </c>
      <c r="G399" s="12"/>
      <c r="H399" s="3"/>
      <c r="I399" s="3"/>
      <c r="J399" s="3"/>
      <c r="K399" s="3"/>
      <c r="L399" s="3"/>
      <c r="M399" s="3"/>
      <c r="N399" s="3"/>
      <c r="O399" s="3"/>
      <c r="P399" s="3"/>
      <c r="Q399" s="3"/>
      <c r="R399" s="3"/>
      <c r="S399" s="3"/>
      <c r="T399" s="3"/>
      <c r="U399" s="3"/>
      <c r="V399" s="3"/>
      <c r="W399" s="3"/>
      <c r="X399" s="3"/>
      <c r="Y399" s="3"/>
      <c r="Z399" s="3"/>
      <c r="AA399" s="3"/>
      <c r="AB399" s="13"/>
    </row>
    <row r="400" spans="1:28" x14ac:dyDescent="0.3">
      <c r="A400" s="20" t="s">
        <v>70</v>
      </c>
      <c r="B400" s="21" t="s">
        <v>14</v>
      </c>
      <c r="C400" s="120">
        <f t="shared" si="613"/>
        <v>0</v>
      </c>
      <c r="D400" s="120">
        <f t="shared" si="613"/>
        <v>0.35701696084095469</v>
      </c>
      <c r="E400" s="120">
        <f t="shared" si="613"/>
        <v>2.3801130722730313</v>
      </c>
      <c r="F400" s="120">
        <f t="shared" si="613"/>
        <v>5.9502826806825784</v>
      </c>
      <c r="G400" s="120">
        <f>$D379*(G392/100*1000)^$E379*(G391-0.3)^$F379</f>
        <v>11.900565361365157</v>
      </c>
      <c r="H400" s="120">
        <f t="shared" ref="H400:I400" si="614">$D379*(H392/100*1000)^$E379*(H391-0.3)^$F379</f>
        <v>26.364843704716066</v>
      </c>
      <c r="I400" s="120">
        <f t="shared" si="614"/>
        <v>48.986206317839397</v>
      </c>
      <c r="J400" s="120">
        <f>$D379*(J392/100*1000)^$E379*(J391-0.3)^$F379</f>
        <v>78.588234253933464</v>
      </c>
      <c r="K400" s="120">
        <f t="shared" ref="K400:S400" si="615">$D379*(K392/100*1000)^$E379*(K391-0.3)^$F379</f>
        <v>109.87875254409553</v>
      </c>
      <c r="L400" s="120">
        <f t="shared" si="615"/>
        <v>152.19608619380446</v>
      </c>
      <c r="M400" s="120">
        <f t="shared" si="615"/>
        <v>193.94201000875918</v>
      </c>
      <c r="N400" s="120">
        <f t="shared" si="615"/>
        <v>241.06111132483386</v>
      </c>
      <c r="O400" s="120">
        <f t="shared" si="615"/>
        <v>298.32761178492285</v>
      </c>
      <c r="P400" s="120">
        <f t="shared" si="615"/>
        <v>357.4286342395215</v>
      </c>
      <c r="Q400" s="120">
        <f t="shared" si="615"/>
        <v>422.36958139016474</v>
      </c>
      <c r="R400" s="120">
        <f t="shared" si="615"/>
        <v>493.28943273592228</v>
      </c>
      <c r="S400" s="120">
        <f t="shared" si="615"/>
        <v>570.32901285319724</v>
      </c>
      <c r="T400" s="120"/>
      <c r="U400" s="120"/>
      <c r="V400" s="120"/>
      <c r="W400" s="120"/>
      <c r="X400" s="120"/>
      <c r="Y400" s="120"/>
      <c r="Z400" s="120"/>
      <c r="AA400" s="120"/>
      <c r="AB400" s="120"/>
    </row>
    <row r="401" spans="1:43" x14ac:dyDescent="0.3">
      <c r="A401" s="20" t="s">
        <v>71</v>
      </c>
      <c r="B401" s="21" t="s">
        <v>14</v>
      </c>
      <c r="C401" s="120">
        <f t="shared" si="613"/>
        <v>0</v>
      </c>
      <c r="D401" s="120">
        <f t="shared" si="613"/>
        <v>8.1725835419256321E-2</v>
      </c>
      <c r="E401" s="120">
        <f t="shared" si="613"/>
        <v>0.5448389027950421</v>
      </c>
      <c r="F401" s="120">
        <f t="shared" si="613"/>
        <v>1.3620972569876053</v>
      </c>
      <c r="G401" s="120">
        <f>$G379*(G392/100*1000)^$H379*(G391-0.3)^$I379</f>
        <v>2.7241945139752106</v>
      </c>
      <c r="H401" s="120">
        <f t="shared" ref="H401:S401" si="616">$G379*(H392/100*1000)^$H379*(H391-0.3)^$I379</f>
        <v>5.7905085395613884</v>
      </c>
      <c r="I401" s="120">
        <f t="shared" si="616"/>
        <v>10.153420769209237</v>
      </c>
      <c r="J401" s="120">
        <f t="shared" si="616"/>
        <v>16.237347806908584</v>
      </c>
      <c r="K401" s="120">
        <f t="shared" si="616"/>
        <v>25.012022678943556</v>
      </c>
      <c r="L401" s="120">
        <f t="shared" si="616"/>
        <v>35.41608041195817</v>
      </c>
      <c r="M401" s="120">
        <f t="shared" si="616"/>
        <v>49.410016694241186</v>
      </c>
      <c r="N401" s="120">
        <f t="shared" si="616"/>
        <v>66.408967972978331</v>
      </c>
      <c r="O401" s="120">
        <f t="shared" si="616"/>
        <v>85.7603142986314</v>
      </c>
      <c r="P401" s="120">
        <f t="shared" si="616"/>
        <v>109.16853235768561</v>
      </c>
      <c r="Q401" s="120">
        <f t="shared" si="616"/>
        <v>136.14655966931358</v>
      </c>
      <c r="R401" s="120">
        <f t="shared" si="616"/>
        <v>166.8682759181614</v>
      </c>
      <c r="S401" s="120">
        <f t="shared" si="616"/>
        <v>201.49776043424737</v>
      </c>
      <c r="T401" s="120"/>
      <c r="U401" s="120"/>
      <c r="V401" s="120"/>
      <c r="W401" s="120"/>
      <c r="X401" s="120"/>
      <c r="Y401" s="120"/>
      <c r="Z401" s="120"/>
      <c r="AA401" s="120"/>
      <c r="AB401" s="120"/>
    </row>
    <row r="402" spans="1:43" x14ac:dyDescent="0.3">
      <c r="A402" s="20" t="s">
        <v>72</v>
      </c>
      <c r="B402" s="21" t="s">
        <v>14</v>
      </c>
      <c r="C402" s="120">
        <f t="shared" si="613"/>
        <v>0</v>
      </c>
      <c r="D402" s="120">
        <f t="shared" si="613"/>
        <v>9.5904991645537327E-2</v>
      </c>
      <c r="E402" s="120">
        <f t="shared" si="613"/>
        <v>0.63936661097024894</v>
      </c>
      <c r="F402" s="120">
        <f t="shared" si="613"/>
        <v>1.5984165274256221</v>
      </c>
      <c r="G402" s="120">
        <f>$J379*(G392/100*1000)^$K379*(G391-0.3)^$L379</f>
        <v>3.1968330548512442</v>
      </c>
      <c r="H402" s="120">
        <f t="shared" ref="H402:S402" si="617">$J379*(H392/100*1000)^$K379*(H391-0.3)^$L379</f>
        <v>7.1636191071871425</v>
      </c>
      <c r="I402" s="120">
        <f t="shared" si="617"/>
        <v>13.204646078961712</v>
      </c>
      <c r="J402" s="120">
        <f t="shared" si="617"/>
        <v>21.629989235832852</v>
      </c>
      <c r="K402" s="120">
        <f t="shared" si="617"/>
        <v>32.75412766307835</v>
      </c>
      <c r="L402" s="120">
        <f t="shared" si="617"/>
        <v>46.761259828489663</v>
      </c>
      <c r="M402" s="120">
        <f t="shared" si="617"/>
        <v>63.982860468908441</v>
      </c>
      <c r="N402" s="120">
        <f t="shared" si="617"/>
        <v>84.599708805759491</v>
      </c>
      <c r="O402" s="120">
        <f t="shared" si="617"/>
        <v>108.78067351336347</v>
      </c>
      <c r="P402" s="120">
        <f t="shared" si="617"/>
        <v>136.80823977004476</v>
      </c>
      <c r="Q402" s="120">
        <f t="shared" si="617"/>
        <v>168.84240714218046</v>
      </c>
      <c r="R402" s="120">
        <f t="shared" si="617"/>
        <v>205.07097574925888</v>
      </c>
      <c r="S402" s="120">
        <f t="shared" si="617"/>
        <v>245.67510931986436</v>
      </c>
      <c r="T402" s="120"/>
      <c r="U402" s="120"/>
      <c r="V402" s="120"/>
      <c r="W402" s="120"/>
      <c r="X402" s="120"/>
      <c r="Y402" s="120"/>
      <c r="Z402" s="120"/>
      <c r="AA402" s="120"/>
      <c r="AB402" s="120"/>
    </row>
    <row r="403" spans="1:43" x14ac:dyDescent="0.3">
      <c r="A403" s="20" t="s">
        <v>73</v>
      </c>
      <c r="B403" s="21" t="s">
        <v>14</v>
      </c>
      <c r="C403" s="120" t="e">
        <f t="shared" si="613"/>
        <v>#NUM!</v>
      </c>
      <c r="D403" s="120" t="e">
        <f t="shared" si="613"/>
        <v>#NUM!</v>
      </c>
      <c r="E403" s="120" t="e">
        <f t="shared" si="613"/>
        <v>#NUM!</v>
      </c>
      <c r="F403" s="120" t="e">
        <f t="shared" si="613"/>
        <v>#NUM!</v>
      </c>
      <c r="G403" s="120" t="e">
        <f>$D379*(G386/100*1000)^$E379*(G381-0.3)^$F379</f>
        <v>#NUM!</v>
      </c>
      <c r="H403" s="120" t="e">
        <f t="shared" ref="H403:S403" si="618">$D379*(H386/100*1000)^$E379*(H381-0.3)^$F379</f>
        <v>#NUM!</v>
      </c>
      <c r="I403" s="120" t="e">
        <f t="shared" si="618"/>
        <v>#NUM!</v>
      </c>
      <c r="J403" s="120" t="e">
        <f t="shared" si="618"/>
        <v>#NUM!</v>
      </c>
      <c r="K403" s="120" t="e">
        <f t="shared" si="618"/>
        <v>#NUM!</v>
      </c>
      <c r="L403" s="120" t="e">
        <f t="shared" si="618"/>
        <v>#NUM!</v>
      </c>
      <c r="M403" s="120" t="e">
        <f t="shared" si="618"/>
        <v>#NUM!</v>
      </c>
      <c r="N403" s="120" t="e">
        <f t="shared" si="618"/>
        <v>#NUM!</v>
      </c>
      <c r="O403" s="120" t="e">
        <f t="shared" si="618"/>
        <v>#NUM!</v>
      </c>
      <c r="P403" s="120" t="e">
        <f t="shared" si="618"/>
        <v>#NUM!</v>
      </c>
      <c r="Q403" s="120" t="e">
        <f t="shared" si="618"/>
        <v>#NUM!</v>
      </c>
      <c r="R403" s="120" t="e">
        <f t="shared" si="618"/>
        <v>#NUM!</v>
      </c>
      <c r="S403" s="120" t="e">
        <f t="shared" si="618"/>
        <v>#NUM!</v>
      </c>
      <c r="T403" s="120"/>
      <c r="U403" s="120"/>
      <c r="V403" s="120"/>
      <c r="W403" s="120"/>
      <c r="X403" s="120"/>
      <c r="Y403" s="120"/>
      <c r="Z403" s="120"/>
      <c r="AA403" s="120"/>
      <c r="AB403" s="120"/>
    </row>
    <row r="404" spans="1:43" x14ac:dyDescent="0.3">
      <c r="A404" s="20" t="s">
        <v>74</v>
      </c>
      <c r="B404" s="21" t="s">
        <v>14</v>
      </c>
      <c r="C404" s="120" t="e">
        <f t="shared" si="613"/>
        <v>#NUM!</v>
      </c>
      <c r="D404" s="120" t="e">
        <f t="shared" si="613"/>
        <v>#NUM!</v>
      </c>
      <c r="E404" s="120" t="e">
        <f t="shared" si="613"/>
        <v>#NUM!</v>
      </c>
      <c r="F404" s="120" t="e">
        <f t="shared" si="613"/>
        <v>#NUM!</v>
      </c>
      <c r="G404" s="120" t="e">
        <f>$G379*(G386/100*1000)^$H379*(G381-0.3)^$I379</f>
        <v>#NUM!</v>
      </c>
      <c r="H404" s="120" t="e">
        <f t="shared" ref="H404:S404" si="619">$G379*(H386/100*1000)^$H379*(H381-0.3)^$I379</f>
        <v>#NUM!</v>
      </c>
      <c r="I404" s="120" t="e">
        <f t="shared" si="619"/>
        <v>#NUM!</v>
      </c>
      <c r="J404" s="120" t="e">
        <f t="shared" si="619"/>
        <v>#NUM!</v>
      </c>
      <c r="K404" s="120" t="e">
        <f t="shared" si="619"/>
        <v>#NUM!</v>
      </c>
      <c r="L404" s="120" t="e">
        <f t="shared" si="619"/>
        <v>#NUM!</v>
      </c>
      <c r="M404" s="120" t="e">
        <f t="shared" si="619"/>
        <v>#NUM!</v>
      </c>
      <c r="N404" s="120" t="e">
        <f t="shared" si="619"/>
        <v>#NUM!</v>
      </c>
      <c r="O404" s="120" t="e">
        <f t="shared" si="619"/>
        <v>#NUM!</v>
      </c>
      <c r="P404" s="120" t="e">
        <f t="shared" si="619"/>
        <v>#NUM!</v>
      </c>
      <c r="Q404" s="120" t="e">
        <f t="shared" si="619"/>
        <v>#NUM!</v>
      </c>
      <c r="R404" s="120" t="e">
        <f t="shared" si="619"/>
        <v>#NUM!</v>
      </c>
      <c r="S404" s="120" t="e">
        <f t="shared" si="619"/>
        <v>#NUM!</v>
      </c>
      <c r="T404" s="120"/>
      <c r="U404" s="120"/>
      <c r="V404" s="120"/>
      <c r="W404" s="120"/>
      <c r="X404" s="120"/>
      <c r="Y404" s="120"/>
      <c r="Z404" s="120"/>
      <c r="AA404" s="120"/>
      <c r="AB404" s="120"/>
    </row>
    <row r="405" spans="1:43" x14ac:dyDescent="0.3">
      <c r="A405" s="20" t="s">
        <v>75</v>
      </c>
      <c r="B405" s="21" t="s">
        <v>14</v>
      </c>
      <c r="C405" s="120" t="e">
        <f t="shared" si="613"/>
        <v>#NUM!</v>
      </c>
      <c r="D405" s="120" t="e">
        <f t="shared" si="613"/>
        <v>#NUM!</v>
      </c>
      <c r="E405" s="120" t="e">
        <f t="shared" si="613"/>
        <v>#NUM!</v>
      </c>
      <c r="F405" s="120" t="e">
        <f t="shared" si="613"/>
        <v>#NUM!</v>
      </c>
      <c r="G405" s="120" t="e">
        <f>$J379*(G386/100*1000)^$K379*(G381-0.3)^$L379</f>
        <v>#NUM!</v>
      </c>
      <c r="H405" s="120" t="e">
        <f t="shared" ref="H405:S405" si="620">$J379*(H386/100*1000)^$K379*(H381-0.3)^$L379</f>
        <v>#NUM!</v>
      </c>
      <c r="I405" s="120" t="e">
        <f t="shared" si="620"/>
        <v>#NUM!</v>
      </c>
      <c r="J405" s="120" t="e">
        <f t="shared" si="620"/>
        <v>#NUM!</v>
      </c>
      <c r="K405" s="120" t="e">
        <f t="shared" si="620"/>
        <v>#NUM!</v>
      </c>
      <c r="L405" s="120" t="e">
        <f t="shared" si="620"/>
        <v>#NUM!</v>
      </c>
      <c r="M405" s="120" t="e">
        <f t="shared" si="620"/>
        <v>#NUM!</v>
      </c>
      <c r="N405" s="120" t="e">
        <f t="shared" si="620"/>
        <v>#NUM!</v>
      </c>
      <c r="O405" s="120" t="e">
        <f t="shared" si="620"/>
        <v>#NUM!</v>
      </c>
      <c r="P405" s="120" t="e">
        <f t="shared" si="620"/>
        <v>#NUM!</v>
      </c>
      <c r="Q405" s="120" t="e">
        <f t="shared" si="620"/>
        <v>#NUM!</v>
      </c>
      <c r="R405" s="120" t="e">
        <f t="shared" si="620"/>
        <v>#NUM!</v>
      </c>
      <c r="S405" s="120" t="e">
        <f t="shared" si="620"/>
        <v>#NUM!</v>
      </c>
      <c r="T405" s="120"/>
      <c r="U405" s="120"/>
      <c r="V405" s="120"/>
      <c r="W405" s="120"/>
      <c r="X405" s="120"/>
      <c r="Y405" s="120"/>
      <c r="Z405" s="120"/>
      <c r="AA405" s="120"/>
      <c r="AB405" s="120"/>
    </row>
    <row r="406" spans="1:43" x14ac:dyDescent="0.3">
      <c r="A406" s="20" t="s">
        <v>15</v>
      </c>
      <c r="B406" s="21" t="s">
        <v>16</v>
      </c>
      <c r="C406" s="120" t="e">
        <f>((C403+C404+C405)*0.5*44/12)*C387/1000</f>
        <v>#NUM!</v>
      </c>
      <c r="D406" s="120" t="e">
        <f t="shared" ref="D406:S406" si="621">((D403+D404+D405)*0.5*44/12)*D387/1000</f>
        <v>#NUM!</v>
      </c>
      <c r="E406" s="120" t="e">
        <f t="shared" si="621"/>
        <v>#NUM!</v>
      </c>
      <c r="F406" s="120" t="e">
        <f t="shared" si="621"/>
        <v>#NUM!</v>
      </c>
      <c r="G406" s="120" t="e">
        <f t="shared" si="621"/>
        <v>#NUM!</v>
      </c>
      <c r="H406" s="120" t="e">
        <f t="shared" si="621"/>
        <v>#NUM!</v>
      </c>
      <c r="I406" s="120" t="e">
        <f t="shared" si="621"/>
        <v>#NUM!</v>
      </c>
      <c r="J406" s="120" t="e">
        <f t="shared" si="621"/>
        <v>#NUM!</v>
      </c>
      <c r="K406" s="120" t="e">
        <f t="shared" si="621"/>
        <v>#NUM!</v>
      </c>
      <c r="L406" s="120" t="e">
        <f t="shared" si="621"/>
        <v>#NUM!</v>
      </c>
      <c r="M406" s="120" t="e">
        <f t="shared" si="621"/>
        <v>#NUM!</v>
      </c>
      <c r="N406" s="120" t="e">
        <f t="shared" si="621"/>
        <v>#NUM!</v>
      </c>
      <c r="O406" s="120" t="e">
        <f t="shared" si="621"/>
        <v>#NUM!</v>
      </c>
      <c r="P406" s="120" t="e">
        <f t="shared" si="621"/>
        <v>#NUM!</v>
      </c>
      <c r="Q406" s="120" t="e">
        <f t="shared" si="621"/>
        <v>#NUM!</v>
      </c>
      <c r="R406" s="120" t="e">
        <f t="shared" si="621"/>
        <v>#NUM!</v>
      </c>
      <c r="S406" s="120" t="e">
        <f t="shared" si="621"/>
        <v>#NUM!</v>
      </c>
      <c r="T406" s="120"/>
      <c r="U406" s="120"/>
      <c r="V406" s="120"/>
      <c r="W406" s="120"/>
      <c r="X406" s="120"/>
      <c r="Y406" s="120"/>
      <c r="Z406" s="120"/>
      <c r="AA406" s="120"/>
      <c r="AB406" s="120"/>
    </row>
    <row r="407" spans="1:43" x14ac:dyDescent="0.3">
      <c r="A407" s="20" t="s">
        <v>17</v>
      </c>
      <c r="B407" s="21" t="s">
        <v>16</v>
      </c>
      <c r="C407" s="120" t="e">
        <f>C406</f>
        <v>#NUM!</v>
      </c>
      <c r="D407" s="120" t="e">
        <f>C407+D406</f>
        <v>#NUM!</v>
      </c>
      <c r="E407" s="120" t="e">
        <f t="shared" ref="E407" si="622">D407+E406</f>
        <v>#NUM!</v>
      </c>
      <c r="F407" s="120" t="e">
        <f t="shared" ref="F407" si="623">E407+F406</f>
        <v>#NUM!</v>
      </c>
      <c r="G407" s="120" t="e">
        <f t="shared" ref="G407" si="624">F407+G406</f>
        <v>#NUM!</v>
      </c>
      <c r="H407" s="120" t="e">
        <f t="shared" ref="H407" si="625">G407+H406</f>
        <v>#NUM!</v>
      </c>
      <c r="I407" s="120" t="e">
        <f t="shared" ref="I407" si="626">H407+I406</f>
        <v>#NUM!</v>
      </c>
      <c r="J407" s="120" t="e">
        <f t="shared" ref="J407" si="627">I407+J406</f>
        <v>#NUM!</v>
      </c>
      <c r="K407" s="120" t="e">
        <f t="shared" ref="K407" si="628">J407+K406</f>
        <v>#NUM!</v>
      </c>
      <c r="L407" s="120" t="e">
        <f t="shared" ref="L407" si="629">K407+L406</f>
        <v>#NUM!</v>
      </c>
      <c r="M407" s="120" t="e">
        <f t="shared" ref="M407" si="630">L407+M406</f>
        <v>#NUM!</v>
      </c>
      <c r="N407" s="120" t="e">
        <f t="shared" ref="N407" si="631">M407+N406</f>
        <v>#NUM!</v>
      </c>
      <c r="O407" s="120" t="e">
        <f t="shared" ref="O407" si="632">N407+O406</f>
        <v>#NUM!</v>
      </c>
      <c r="P407" s="120" t="e">
        <f t="shared" ref="P407" si="633">O407+P406</f>
        <v>#NUM!</v>
      </c>
      <c r="Q407" s="120" t="e">
        <f t="shared" ref="Q407" si="634">P407+Q406</f>
        <v>#NUM!</v>
      </c>
      <c r="R407" s="120" t="e">
        <f t="shared" ref="R407" si="635">Q407+R406</f>
        <v>#NUM!</v>
      </c>
      <c r="S407" s="120" t="e">
        <f t="shared" ref="S407" si="636">R407+S406</f>
        <v>#NUM!</v>
      </c>
      <c r="T407" s="120"/>
      <c r="U407" s="120"/>
      <c r="V407" s="120"/>
      <c r="W407" s="120"/>
      <c r="X407" s="120"/>
      <c r="Y407" s="120"/>
      <c r="Z407" s="120"/>
      <c r="AA407" s="120"/>
      <c r="AB407" s="120"/>
    </row>
    <row r="408" spans="1:43" x14ac:dyDescent="0.3">
      <c r="A408" s="20" t="s">
        <v>294</v>
      </c>
      <c r="B408" s="21" t="s">
        <v>16</v>
      </c>
      <c r="C408" s="181">
        <f t="shared" ref="C408:F408" si="637">C$2*$G408</f>
        <v>0</v>
      </c>
      <c r="D408" s="181">
        <f t="shared" si="637"/>
        <v>2.4504690279013461</v>
      </c>
      <c r="E408" s="181">
        <f t="shared" si="637"/>
        <v>16.336460186008974</v>
      </c>
      <c r="F408" s="181">
        <f t="shared" si="637"/>
        <v>40.841150465022437</v>
      </c>
      <c r="G408" s="120">
        <f>((G400+G401+G402)*0.5*44/12)*(AVERAGE(G383,G393))/1000</f>
        <v>81.682300930044875</v>
      </c>
      <c r="H408" s="120">
        <f t="shared" ref="H408:R408" si="638">((H400+H401+H402)*0.5*44/12)*(AVERAGE(H383,H393))/1000</f>
        <v>115.3356492976295</v>
      </c>
      <c r="I408" s="120">
        <f t="shared" si="638"/>
        <v>132.63116747101895</v>
      </c>
      <c r="J408" s="120">
        <f t="shared" si="638"/>
        <v>154.78886351516371</v>
      </c>
      <c r="K408" s="120">
        <f t="shared" si="638"/>
        <v>161.35821902788805</v>
      </c>
      <c r="L408" s="120">
        <f t="shared" si="638"/>
        <v>171.87384605178505</v>
      </c>
      <c r="M408" s="120">
        <f t="shared" si="638"/>
        <v>197.20655260197478</v>
      </c>
      <c r="N408" s="120">
        <f t="shared" si="638"/>
        <v>215.63838345696442</v>
      </c>
      <c r="O408" s="120">
        <f t="shared" si="638"/>
        <v>225.89810814858728</v>
      </c>
      <c r="P408" s="120">
        <f t="shared" si="638"/>
        <v>221.2486490013257</v>
      </c>
      <c r="Q408" s="120">
        <f t="shared" si="638"/>
        <v>240.02832090654741</v>
      </c>
      <c r="R408" s="120">
        <f t="shared" si="638"/>
        <v>253.80041409164713</v>
      </c>
      <c r="S408" s="120">
        <f>((S400+S401+S402)*0.5*44/12)*(AVERAGE(S383,S393))/1000</f>
        <v>261.15881653587599</v>
      </c>
      <c r="T408" s="120"/>
      <c r="U408" s="120"/>
      <c r="V408" s="120"/>
      <c r="W408" s="120"/>
      <c r="X408" s="120"/>
      <c r="Y408" s="120"/>
      <c r="Z408" s="120"/>
      <c r="AA408" s="120"/>
      <c r="AB408" s="120"/>
      <c r="AC408" s="14"/>
      <c r="AD408" s="14"/>
      <c r="AE408" s="14"/>
      <c r="AF408" s="14"/>
      <c r="AG408" s="14"/>
      <c r="AH408" s="14"/>
      <c r="AI408" s="14"/>
      <c r="AJ408" s="14"/>
      <c r="AK408" s="14"/>
      <c r="AL408" s="14"/>
      <c r="AM408" s="14"/>
      <c r="AN408" s="14"/>
      <c r="AO408" s="14"/>
      <c r="AP408" s="14"/>
      <c r="AQ408" s="14"/>
    </row>
    <row r="409" spans="1:43" x14ac:dyDescent="0.3">
      <c r="A409" s="20" t="s">
        <v>293</v>
      </c>
      <c r="B409" s="21" t="s">
        <v>16</v>
      </c>
      <c r="C409" s="120">
        <f>((C400+C401+C402)*0.5*44/12)*C393/1000</f>
        <v>0</v>
      </c>
      <c r="D409" s="120">
        <f t="shared" ref="D409:S409" si="639">((D400+D401+D402)*0.5*44/12)*D393/1000</f>
        <v>0</v>
      </c>
      <c r="E409" s="120">
        <f t="shared" si="639"/>
        <v>0</v>
      </c>
      <c r="F409" s="120">
        <f t="shared" si="639"/>
        <v>0</v>
      </c>
      <c r="G409" s="120">
        <f t="shared" si="639"/>
        <v>81.682300930044875</v>
      </c>
      <c r="H409" s="120">
        <f t="shared" si="639"/>
        <v>115.3356492976295</v>
      </c>
      <c r="I409" s="120">
        <f t="shared" si="639"/>
        <v>132.63116747101895</v>
      </c>
      <c r="J409" s="120">
        <f t="shared" si="639"/>
        <v>154.78886351516371</v>
      </c>
      <c r="K409" s="120">
        <f t="shared" si="639"/>
        <v>161.35821902788805</v>
      </c>
      <c r="L409" s="120">
        <f t="shared" si="639"/>
        <v>171.87384605178505</v>
      </c>
      <c r="M409" s="120">
        <f t="shared" si="639"/>
        <v>197.20655260197478</v>
      </c>
      <c r="N409" s="120">
        <f t="shared" si="639"/>
        <v>215.63838345696442</v>
      </c>
      <c r="O409" s="120">
        <f t="shared" si="639"/>
        <v>225.89810814858728</v>
      </c>
      <c r="P409" s="120">
        <f t="shared" si="639"/>
        <v>221.2486490013257</v>
      </c>
      <c r="Q409" s="120">
        <f t="shared" si="639"/>
        <v>240.02832090654741</v>
      </c>
      <c r="R409" s="120">
        <f t="shared" si="639"/>
        <v>253.80041409164713</v>
      </c>
      <c r="S409" s="120">
        <f t="shared" si="639"/>
        <v>261.15881653587599</v>
      </c>
      <c r="T409" s="120"/>
      <c r="U409" s="120"/>
      <c r="V409" s="120"/>
      <c r="W409" s="120"/>
      <c r="X409" s="120"/>
      <c r="Y409" s="120"/>
      <c r="Z409" s="120"/>
      <c r="AA409" s="120"/>
      <c r="AB409" s="120"/>
      <c r="AC409" s="14"/>
      <c r="AD409" s="14"/>
      <c r="AE409" s="14"/>
      <c r="AF409" s="14"/>
      <c r="AG409" s="14"/>
    </row>
    <row r="410" spans="1:43" x14ac:dyDescent="0.3">
      <c r="A410" s="22" t="s">
        <v>18</v>
      </c>
      <c r="B410" s="23" t="s">
        <v>16</v>
      </c>
      <c r="C410" s="122" t="e">
        <f>C407+C409</f>
        <v>#NUM!</v>
      </c>
      <c r="D410" s="122" t="e">
        <f t="shared" ref="D410:S410" si="640">D407+D409</f>
        <v>#NUM!</v>
      </c>
      <c r="E410" s="122" t="e">
        <f t="shared" si="640"/>
        <v>#NUM!</v>
      </c>
      <c r="F410" s="122" t="e">
        <f t="shared" si="640"/>
        <v>#NUM!</v>
      </c>
      <c r="G410" s="122" t="e">
        <f t="shared" si="640"/>
        <v>#NUM!</v>
      </c>
      <c r="H410" s="122" t="e">
        <f t="shared" si="640"/>
        <v>#NUM!</v>
      </c>
      <c r="I410" s="122" t="e">
        <f t="shared" si="640"/>
        <v>#NUM!</v>
      </c>
      <c r="J410" s="122" t="e">
        <f t="shared" si="640"/>
        <v>#NUM!</v>
      </c>
      <c r="K410" s="122" t="e">
        <f t="shared" si="640"/>
        <v>#NUM!</v>
      </c>
      <c r="L410" s="122" t="e">
        <f t="shared" si="640"/>
        <v>#NUM!</v>
      </c>
      <c r="M410" s="122" t="e">
        <f t="shared" si="640"/>
        <v>#NUM!</v>
      </c>
      <c r="N410" s="122" t="e">
        <f t="shared" si="640"/>
        <v>#NUM!</v>
      </c>
      <c r="O410" s="122" t="e">
        <f t="shared" si="640"/>
        <v>#NUM!</v>
      </c>
      <c r="P410" s="122" t="e">
        <f t="shared" si="640"/>
        <v>#NUM!</v>
      </c>
      <c r="Q410" s="122" t="e">
        <f t="shared" si="640"/>
        <v>#NUM!</v>
      </c>
      <c r="R410" s="122" t="e">
        <f t="shared" si="640"/>
        <v>#NUM!</v>
      </c>
      <c r="S410" s="122" t="e">
        <f t="shared" si="640"/>
        <v>#NUM!</v>
      </c>
      <c r="T410" s="122"/>
      <c r="U410" s="122"/>
      <c r="V410" s="122"/>
      <c r="W410" s="122"/>
      <c r="X410" s="122"/>
      <c r="Y410" s="122"/>
      <c r="Z410" s="122"/>
      <c r="AA410" s="122"/>
      <c r="AB410" s="122"/>
      <c r="AC410" s="14"/>
      <c r="AD410" s="14"/>
      <c r="AE410" s="14"/>
      <c r="AF410" s="14"/>
      <c r="AG410" s="14"/>
    </row>
    <row r="412" spans="1:43" x14ac:dyDescent="0.3">
      <c r="A412" s="1" t="s">
        <v>50</v>
      </c>
      <c r="B412" s="6" t="s">
        <v>59</v>
      </c>
      <c r="C412" s="6" t="s">
        <v>60</v>
      </c>
      <c r="D412" s="6" t="s">
        <v>61</v>
      </c>
      <c r="E412" s="6" t="s">
        <v>62</v>
      </c>
      <c r="F412" s="6" t="s">
        <v>63</v>
      </c>
      <c r="G412" s="6" t="s">
        <v>64</v>
      </c>
      <c r="H412" s="6" t="s">
        <v>65</v>
      </c>
      <c r="I412" s="6" t="s">
        <v>66</v>
      </c>
      <c r="J412" s="6" t="s">
        <v>67</v>
      </c>
      <c r="K412" s="6" t="s">
        <v>68</v>
      </c>
      <c r="L412" s="6" t="s">
        <v>69</v>
      </c>
    </row>
    <row r="413" spans="1:43" x14ac:dyDescent="0.3">
      <c r="A413" s="15"/>
      <c r="B413" s="16"/>
      <c r="C413" s="17" t="s">
        <v>50</v>
      </c>
      <c r="D413" s="16">
        <f>INDEX(Lister!$A$17:$J$29,MATCH('Data tilvækstoversigt'!$C413,Lister!$A$17:$A$29,0),2)</f>
        <v>3.7871999999999998E-4</v>
      </c>
      <c r="E413" s="16">
        <f>INDEX(Lister!$A$17:$J$29,MATCH('Data tilvækstoversigt'!$C413,Lister!$A$17:$A$29,0),3)</f>
        <v>1.8189</v>
      </c>
      <c r="F413" s="16">
        <f>INDEX(Lister!$A$17:$J$29,MATCH('Data tilvækstoversigt'!$C413,Lister!$A$17:$A$29,0),4)</f>
        <v>1.0714999999999999</v>
      </c>
      <c r="G413" s="16">
        <f>INDEX(Lister!$A$17:$J$29,MATCH('Data tilvækstoversigt'!$C413,Lister!$A$17:$A$29,0),5)</f>
        <v>6.7440000000000005E-5</v>
      </c>
      <c r="H413" s="16">
        <f>INDEX(Lister!$A$17:$J$29,MATCH('Data tilvækstoversigt'!$C413,Lister!$A$17:$A$29,0),6)</f>
        <v>2.7860999999999998</v>
      </c>
      <c r="I413" s="16">
        <f>INDEX(Lister!$A$17:$J$29,MATCH('Data tilvækstoversigt'!$C413,Lister!$A$17:$A$29,0),7)</f>
        <v>-0.68418999999999996</v>
      </c>
      <c r="J413" s="16">
        <f>INDEX(Lister!$A$17:$J$29,MATCH('Data tilvækstoversigt'!$C413,Lister!$A$17:$A$29,0),8)</f>
        <v>5.223E-5</v>
      </c>
      <c r="K413" s="16">
        <f>INDEX(Lister!$A$17:$J$29,MATCH('Data tilvækstoversigt'!$C413,Lister!$A$17:$A$29,0),9)</f>
        <v>2.5672999999999999</v>
      </c>
      <c r="L413" s="16">
        <f>INDEX(Lister!$A$17:$J$29,MATCH('Data tilvækstoversigt'!$C413,Lister!$A$17:$A$29,0),10)</f>
        <v>-2.8060999999999999E-2</v>
      </c>
    </row>
    <row r="414" spans="1:43" x14ac:dyDescent="0.3">
      <c r="A414" s="18" t="s">
        <v>1</v>
      </c>
      <c r="B414" s="19" t="s">
        <v>2</v>
      </c>
      <c r="C414" s="19">
        <v>1</v>
      </c>
      <c r="D414" s="19">
        <v>5</v>
      </c>
      <c r="E414" s="19">
        <v>10</v>
      </c>
      <c r="F414" s="19">
        <v>15</v>
      </c>
      <c r="G414" s="19">
        <v>20</v>
      </c>
      <c r="H414" s="19">
        <v>25</v>
      </c>
      <c r="I414" s="19">
        <v>30</v>
      </c>
      <c r="J414" s="19">
        <v>35</v>
      </c>
      <c r="K414" s="19">
        <v>40</v>
      </c>
      <c r="L414" s="19">
        <v>45</v>
      </c>
      <c r="M414" s="19">
        <v>50</v>
      </c>
      <c r="N414" s="19">
        <v>55</v>
      </c>
      <c r="O414" s="19">
        <v>60</v>
      </c>
      <c r="P414" s="19">
        <v>65</v>
      </c>
      <c r="Q414" s="19">
        <v>70</v>
      </c>
      <c r="R414" s="19">
        <v>75</v>
      </c>
      <c r="S414" s="19">
        <v>80</v>
      </c>
      <c r="T414" s="19">
        <v>85</v>
      </c>
      <c r="U414" s="19">
        <v>90</v>
      </c>
      <c r="V414" s="19">
        <v>95</v>
      </c>
      <c r="W414" s="19">
        <v>100</v>
      </c>
      <c r="X414" s="19">
        <v>105</v>
      </c>
      <c r="Y414" s="19">
        <v>110</v>
      </c>
      <c r="Z414" s="19">
        <v>115</v>
      </c>
      <c r="AA414" s="19">
        <v>120</v>
      </c>
      <c r="AB414" s="19">
        <v>125</v>
      </c>
    </row>
    <row r="415" spans="1:43" x14ac:dyDescent="0.3">
      <c r="A415" s="7" t="s">
        <v>19</v>
      </c>
      <c r="B415" s="8" t="s">
        <v>4</v>
      </c>
      <c r="C415" s="117">
        <f>C$2*$G415</f>
        <v>0</v>
      </c>
      <c r="D415" s="117">
        <f t="shared" ref="D415:F429" si="641">D$2*$G415</f>
        <v>0</v>
      </c>
      <c r="E415" s="117">
        <f t="shared" si="641"/>
        <v>0</v>
      </c>
      <c r="F415" s="117">
        <f t="shared" si="641"/>
        <v>0</v>
      </c>
      <c r="G415" s="7"/>
      <c r="H415" s="8"/>
      <c r="I415" s="8"/>
      <c r="J415" s="8"/>
      <c r="K415" s="8"/>
      <c r="L415" s="8"/>
      <c r="M415" s="8"/>
      <c r="N415" s="8"/>
      <c r="O415" s="8"/>
      <c r="P415" s="8"/>
      <c r="Q415" s="8"/>
      <c r="R415" s="8"/>
      <c r="S415" s="8"/>
      <c r="T415" s="8"/>
      <c r="U415" s="8"/>
      <c r="V415" s="8"/>
      <c r="W415" s="8"/>
      <c r="X415" s="8"/>
      <c r="Y415" s="8"/>
      <c r="Z415" s="8"/>
      <c r="AA415" s="8"/>
      <c r="AB415" s="9"/>
    </row>
    <row r="416" spans="1:43" x14ac:dyDescent="0.3">
      <c r="A416" s="10" t="s">
        <v>20</v>
      </c>
      <c r="B416" t="s">
        <v>6</v>
      </c>
      <c r="C416" s="118">
        <f t="shared" ref="C416:F439" si="642">C$2*$G416</f>
        <v>0</v>
      </c>
      <c r="D416" s="118">
        <f t="shared" si="641"/>
        <v>0</v>
      </c>
      <c r="E416" s="118">
        <f t="shared" si="641"/>
        <v>0</v>
      </c>
      <c r="F416" s="118">
        <f t="shared" si="641"/>
        <v>0</v>
      </c>
      <c r="G416" s="10"/>
      <c r="AB416" s="11"/>
    </row>
    <row r="417" spans="1:28" x14ac:dyDescent="0.3">
      <c r="A417" s="10" t="s">
        <v>21</v>
      </c>
      <c r="B417" t="s">
        <v>8</v>
      </c>
      <c r="C417" s="118">
        <f>G417</f>
        <v>6042</v>
      </c>
      <c r="D417" s="118">
        <f>G417</f>
        <v>6042</v>
      </c>
      <c r="E417" s="118">
        <f>G417</f>
        <v>6042</v>
      </c>
      <c r="F417" s="118">
        <f>G417</f>
        <v>6042</v>
      </c>
      <c r="G417" s="180">
        <v>6042</v>
      </c>
      <c r="H417" s="91">
        <v>3124.5</v>
      </c>
      <c r="I417" s="91">
        <v>1831</v>
      </c>
      <c r="J417" s="91">
        <v>1215.8</v>
      </c>
      <c r="K417" s="91">
        <v>870</v>
      </c>
      <c r="L417" s="91">
        <v>656.66666666666663</v>
      </c>
      <c r="M417" s="91">
        <v>506.5</v>
      </c>
      <c r="N417" s="91">
        <v>402.71428571428572</v>
      </c>
      <c r="O417" s="91">
        <v>327</v>
      </c>
      <c r="P417" s="91">
        <v>275.125</v>
      </c>
      <c r="Q417" s="91">
        <v>225</v>
      </c>
      <c r="AB417" s="11"/>
    </row>
    <row r="418" spans="1:28" x14ac:dyDescent="0.3">
      <c r="A418" s="10" t="s">
        <v>22</v>
      </c>
      <c r="B418" t="s">
        <v>31</v>
      </c>
      <c r="C418" s="118">
        <f t="shared" si="642"/>
        <v>0</v>
      </c>
      <c r="D418" s="118">
        <f t="shared" si="641"/>
        <v>0</v>
      </c>
      <c r="E418" s="118">
        <f t="shared" si="641"/>
        <v>0</v>
      </c>
      <c r="F418" s="118">
        <f t="shared" si="641"/>
        <v>0</v>
      </c>
      <c r="G418" s="10"/>
      <c r="AB418" s="11"/>
    </row>
    <row r="419" spans="1:28" x14ac:dyDescent="0.3">
      <c r="A419" s="10" t="s">
        <v>23</v>
      </c>
      <c r="B419" t="s">
        <v>10</v>
      </c>
      <c r="C419" s="118">
        <f t="shared" si="642"/>
        <v>0</v>
      </c>
      <c r="D419" s="118">
        <f t="shared" si="641"/>
        <v>0</v>
      </c>
      <c r="E419" s="118">
        <f t="shared" si="641"/>
        <v>0</v>
      </c>
      <c r="F419" s="118">
        <f t="shared" si="641"/>
        <v>0</v>
      </c>
      <c r="G419" s="10"/>
      <c r="AB419" s="11"/>
    </row>
    <row r="420" spans="1:28" x14ac:dyDescent="0.3">
      <c r="A420" s="10" t="s">
        <v>11</v>
      </c>
      <c r="B420" t="s">
        <v>6</v>
      </c>
      <c r="C420" s="118">
        <f t="shared" si="642"/>
        <v>0</v>
      </c>
      <c r="D420" s="118">
        <f t="shared" si="641"/>
        <v>0</v>
      </c>
      <c r="E420" s="118">
        <f t="shared" si="641"/>
        <v>0</v>
      </c>
      <c r="F420" s="118">
        <f t="shared" si="641"/>
        <v>0</v>
      </c>
      <c r="G420" s="10"/>
      <c r="AB420" s="11"/>
    </row>
    <row r="421" spans="1:28" x14ac:dyDescent="0.3">
      <c r="A421" s="10" t="s">
        <v>12</v>
      </c>
      <c r="B421" t="s">
        <v>8</v>
      </c>
      <c r="C421" s="118">
        <v>0</v>
      </c>
      <c r="D421" s="118">
        <v>0</v>
      </c>
      <c r="E421" s="118">
        <v>0</v>
      </c>
      <c r="F421" s="118">
        <v>0</v>
      </c>
      <c r="G421" s="10"/>
      <c r="AB421" s="11"/>
    </row>
    <row r="422" spans="1:28" x14ac:dyDescent="0.3">
      <c r="A422" s="10" t="s">
        <v>24</v>
      </c>
      <c r="B422" t="s">
        <v>31</v>
      </c>
      <c r="C422" s="118">
        <f t="shared" si="642"/>
        <v>0</v>
      </c>
      <c r="D422" s="118">
        <f t="shared" si="641"/>
        <v>0</v>
      </c>
      <c r="E422" s="118">
        <f t="shared" si="641"/>
        <v>0</v>
      </c>
      <c r="F422" s="118">
        <f t="shared" si="641"/>
        <v>0</v>
      </c>
      <c r="G422" s="10"/>
      <c r="AB422" s="11"/>
    </row>
    <row r="423" spans="1:28" x14ac:dyDescent="0.3">
      <c r="A423" s="10" t="s">
        <v>25</v>
      </c>
      <c r="B423" t="s">
        <v>10</v>
      </c>
      <c r="C423" s="118">
        <f t="shared" si="642"/>
        <v>0</v>
      </c>
      <c r="D423" s="118">
        <f t="shared" si="641"/>
        <v>0</v>
      </c>
      <c r="E423" s="118">
        <f t="shared" si="641"/>
        <v>0</v>
      </c>
      <c r="F423" s="118">
        <f t="shared" si="641"/>
        <v>0</v>
      </c>
      <c r="G423" s="10"/>
      <c r="AB423" s="11"/>
    </row>
    <row r="424" spans="1:28" x14ac:dyDescent="0.3">
      <c r="A424" s="10" t="s">
        <v>26</v>
      </c>
      <c r="B424" t="s">
        <v>32</v>
      </c>
      <c r="C424" s="118"/>
      <c r="D424" s="118"/>
      <c r="E424" s="118"/>
      <c r="F424" s="118"/>
      <c r="G424" s="10"/>
      <c r="AB424" s="11"/>
    </row>
    <row r="425" spans="1:28" x14ac:dyDescent="0.3">
      <c r="A425" s="10" t="s">
        <v>3</v>
      </c>
      <c r="B425" t="s">
        <v>4</v>
      </c>
      <c r="C425" s="118">
        <f t="shared" si="642"/>
        <v>0</v>
      </c>
      <c r="D425" s="118">
        <f t="shared" si="641"/>
        <v>0.23399999999999999</v>
      </c>
      <c r="E425" s="118">
        <f t="shared" si="641"/>
        <v>1.56</v>
      </c>
      <c r="F425" s="118">
        <f t="shared" si="641"/>
        <v>3.9</v>
      </c>
      <c r="G425" s="180">
        <v>7.8</v>
      </c>
      <c r="H425" s="91">
        <v>8.9</v>
      </c>
      <c r="I425" s="91">
        <v>10.075000000000001</v>
      </c>
      <c r="J425" s="91">
        <v>10.86</v>
      </c>
      <c r="K425" s="91">
        <v>11.559999999999999</v>
      </c>
      <c r="L425" s="91">
        <v>12.299999999999999</v>
      </c>
      <c r="M425" s="91">
        <v>12.95</v>
      </c>
      <c r="N425" s="91">
        <v>13.528571428571428</v>
      </c>
      <c r="O425" s="91">
        <v>14.1</v>
      </c>
      <c r="P425" s="91">
        <v>14.6625</v>
      </c>
      <c r="Q425" s="91">
        <v>15.5</v>
      </c>
      <c r="AB425" s="11"/>
    </row>
    <row r="426" spans="1:28" x14ac:dyDescent="0.3">
      <c r="A426" s="10" t="s">
        <v>5</v>
      </c>
      <c r="B426" t="s">
        <v>6</v>
      </c>
      <c r="C426" s="118">
        <f t="shared" si="642"/>
        <v>0</v>
      </c>
      <c r="D426" s="118">
        <f t="shared" si="641"/>
        <v>0.19500000000000001</v>
      </c>
      <c r="E426" s="118">
        <f t="shared" si="641"/>
        <v>1.3</v>
      </c>
      <c r="F426" s="118">
        <f t="shared" si="641"/>
        <v>3.25</v>
      </c>
      <c r="G426" s="180">
        <v>6.5</v>
      </c>
      <c r="H426" s="91">
        <v>8.9499999999999993</v>
      </c>
      <c r="I426" s="91">
        <v>11.325000000000001</v>
      </c>
      <c r="J426" s="91">
        <v>13.64</v>
      </c>
      <c r="K426" s="91">
        <v>15.860000000000001</v>
      </c>
      <c r="L426" s="91">
        <v>18.100000000000001</v>
      </c>
      <c r="M426" s="91">
        <v>20.350000000000001</v>
      </c>
      <c r="N426" s="91">
        <v>22.557142857142857</v>
      </c>
      <c r="O426" s="91">
        <v>24.7</v>
      </c>
      <c r="P426" s="91">
        <v>26.887499999999999</v>
      </c>
      <c r="Q426" s="91">
        <v>32</v>
      </c>
      <c r="AB426" s="11"/>
    </row>
    <row r="427" spans="1:28" x14ac:dyDescent="0.3">
      <c r="A427" s="10" t="s">
        <v>7</v>
      </c>
      <c r="B427" t="s">
        <v>8</v>
      </c>
      <c r="C427" s="118">
        <f>G427</f>
        <v>3842</v>
      </c>
      <c r="D427" s="118">
        <f>G427</f>
        <v>3842</v>
      </c>
      <c r="E427" s="118">
        <f>G427</f>
        <v>3842</v>
      </c>
      <c r="F427" s="118">
        <f>G427</f>
        <v>3842</v>
      </c>
      <c r="G427" s="180">
        <v>3842</v>
      </c>
      <c r="H427" s="91">
        <v>2023</v>
      </c>
      <c r="I427" s="91">
        <v>1242.25</v>
      </c>
      <c r="J427" s="91">
        <v>870</v>
      </c>
      <c r="K427" s="91">
        <v>626</v>
      </c>
      <c r="L427" s="91">
        <v>482</v>
      </c>
      <c r="M427" s="91">
        <v>380</v>
      </c>
      <c r="N427" s="91">
        <v>303.28571428571428</v>
      </c>
      <c r="O427" s="91">
        <v>244</v>
      </c>
      <c r="P427" s="91">
        <v>244</v>
      </c>
      <c r="Q427" s="91">
        <v>225</v>
      </c>
      <c r="AB427" s="11"/>
    </row>
    <row r="428" spans="1:28" x14ac:dyDescent="0.3">
      <c r="A428" s="10" t="s">
        <v>27</v>
      </c>
      <c r="B428" t="s">
        <v>31</v>
      </c>
      <c r="C428" s="118">
        <f t="shared" si="642"/>
        <v>0</v>
      </c>
      <c r="D428" s="118">
        <f t="shared" si="641"/>
        <v>0</v>
      </c>
      <c r="E428" s="118">
        <f t="shared" si="641"/>
        <v>0</v>
      </c>
      <c r="F428" s="118">
        <f t="shared" si="641"/>
        <v>0</v>
      </c>
      <c r="G428" s="10"/>
      <c r="AB428" s="11"/>
    </row>
    <row r="429" spans="1:28" x14ac:dyDescent="0.3">
      <c r="A429" s="10" t="s">
        <v>9</v>
      </c>
      <c r="B429" t="s">
        <v>10</v>
      </c>
      <c r="C429" s="118">
        <f t="shared" si="642"/>
        <v>0</v>
      </c>
      <c r="D429" s="118">
        <f t="shared" si="641"/>
        <v>0</v>
      </c>
      <c r="E429" s="118">
        <f t="shared" si="641"/>
        <v>0</v>
      </c>
      <c r="F429" s="118">
        <f t="shared" si="641"/>
        <v>0</v>
      </c>
      <c r="G429" s="10"/>
      <c r="AB429" s="11"/>
    </row>
    <row r="430" spans="1:28" x14ac:dyDescent="0.3">
      <c r="A430" s="10" t="s">
        <v>28</v>
      </c>
      <c r="B430" t="s">
        <v>32</v>
      </c>
      <c r="C430" s="118"/>
      <c r="D430" s="118"/>
      <c r="E430" s="118"/>
      <c r="F430" s="118"/>
      <c r="G430" s="10"/>
      <c r="AB430" s="11"/>
    </row>
    <row r="431" spans="1:28" x14ac:dyDescent="0.3">
      <c r="A431" s="10" t="s">
        <v>29</v>
      </c>
      <c r="B431" t="s">
        <v>33</v>
      </c>
      <c r="C431" s="118">
        <f t="shared" si="642"/>
        <v>0</v>
      </c>
      <c r="D431" s="118">
        <f t="shared" si="642"/>
        <v>0</v>
      </c>
      <c r="E431" s="118">
        <f t="shared" si="642"/>
        <v>0</v>
      </c>
      <c r="F431" s="118">
        <f t="shared" si="642"/>
        <v>0</v>
      </c>
      <c r="G431" s="10"/>
      <c r="AB431" s="11"/>
    </row>
    <row r="432" spans="1:28" x14ac:dyDescent="0.3">
      <c r="A432" s="10" t="s">
        <v>30</v>
      </c>
      <c r="B432" t="s">
        <v>34</v>
      </c>
      <c r="C432" s="118">
        <f t="shared" si="642"/>
        <v>0</v>
      </c>
      <c r="D432" s="118">
        <f t="shared" si="642"/>
        <v>0</v>
      </c>
      <c r="E432" s="118">
        <f t="shared" si="642"/>
        <v>0</v>
      </c>
      <c r="F432" s="118">
        <f t="shared" si="642"/>
        <v>0</v>
      </c>
      <c r="G432" s="10"/>
      <c r="AB432" s="11"/>
    </row>
    <row r="433" spans="1:33" x14ac:dyDescent="0.3">
      <c r="A433" s="12" t="s">
        <v>13</v>
      </c>
      <c r="B433" s="3" t="s">
        <v>10</v>
      </c>
      <c r="C433" s="119">
        <f t="shared" si="642"/>
        <v>0</v>
      </c>
      <c r="D433" s="119">
        <f t="shared" si="642"/>
        <v>0</v>
      </c>
      <c r="E433" s="119">
        <f t="shared" si="642"/>
        <v>0</v>
      </c>
      <c r="F433" s="119">
        <f t="shared" si="642"/>
        <v>0</v>
      </c>
      <c r="G433" s="12"/>
      <c r="H433" s="3"/>
      <c r="I433" s="3"/>
      <c r="J433" s="3"/>
      <c r="K433" s="3"/>
      <c r="L433" s="3"/>
      <c r="M433" s="3"/>
      <c r="N433" s="3"/>
      <c r="O433" s="3"/>
      <c r="P433" s="3"/>
      <c r="Q433" s="3"/>
      <c r="R433" s="3"/>
      <c r="S433" s="3"/>
      <c r="T433" s="3"/>
      <c r="U433" s="3"/>
      <c r="V433" s="3"/>
      <c r="W433" s="3"/>
      <c r="X433" s="3"/>
      <c r="Y433" s="3"/>
      <c r="Z433" s="3"/>
      <c r="AA433" s="3"/>
      <c r="AB433" s="13"/>
    </row>
    <row r="434" spans="1:33" x14ac:dyDescent="0.3">
      <c r="A434" s="20" t="s">
        <v>70</v>
      </c>
      <c r="B434" s="21" t="s">
        <v>14</v>
      </c>
      <c r="C434" s="120">
        <f t="shared" si="642"/>
        <v>0</v>
      </c>
      <c r="D434" s="120">
        <f t="shared" si="642"/>
        <v>0.19524312194552021</v>
      </c>
      <c r="E434" s="120">
        <f t="shared" si="642"/>
        <v>1.3016208129701348</v>
      </c>
      <c r="F434" s="120">
        <f t="shared" si="642"/>
        <v>3.2540520324253368</v>
      </c>
      <c r="G434" s="120">
        <f>$D413*(G426/100*1000)^$E413*(G425-0.3)^$F413</f>
        <v>6.5081040648506736</v>
      </c>
      <c r="H434" s="120">
        <f t="shared" ref="H434:I434" si="643">$D413*(H426/100*1000)^$E413*(H425-0.3)^$F413</f>
        <v>13.48355000254344</v>
      </c>
      <c r="I434" s="120">
        <f t="shared" si="643"/>
        <v>23.73113209975936</v>
      </c>
      <c r="J434" s="120">
        <f>$D413*(J426/100*1000)^$E413*(J425-0.3)^$F413</f>
        <v>36.156633504418899</v>
      </c>
      <c r="K434" s="120">
        <f t="shared" ref="K434:Q434" si="644">$D413*(K426/100*1000)^$E413*(K425-0.3)^$F413</f>
        <v>50.953390237815007</v>
      </c>
      <c r="L434" s="120">
        <f t="shared" si="644"/>
        <v>69.366935011245957</v>
      </c>
      <c r="M434" s="120">
        <f t="shared" si="644"/>
        <v>90.83559190551361</v>
      </c>
      <c r="N434" s="120">
        <f t="shared" si="644"/>
        <v>114.92322221473125</v>
      </c>
      <c r="O434" s="120">
        <f t="shared" si="644"/>
        <v>141.83230794608238</v>
      </c>
      <c r="P434" s="120">
        <f t="shared" si="644"/>
        <v>172.74261725102889</v>
      </c>
      <c r="Q434" s="120">
        <f t="shared" si="644"/>
        <v>251.93061139658457</v>
      </c>
      <c r="R434" s="120"/>
      <c r="S434" s="120"/>
      <c r="T434" s="120"/>
      <c r="U434" s="120"/>
      <c r="V434" s="120"/>
      <c r="W434" s="120"/>
      <c r="X434" s="120"/>
      <c r="Y434" s="120"/>
      <c r="Z434" s="120"/>
      <c r="AA434" s="120"/>
      <c r="AB434" s="120"/>
    </row>
    <row r="435" spans="1:33" x14ac:dyDescent="0.3">
      <c r="A435" s="20" t="s">
        <v>71</v>
      </c>
      <c r="B435" s="21" t="s">
        <v>14</v>
      </c>
      <c r="C435" s="120">
        <f t="shared" si="642"/>
        <v>0</v>
      </c>
      <c r="D435" s="120">
        <f t="shared" si="642"/>
        <v>5.731767339763455E-2</v>
      </c>
      <c r="E435" s="120">
        <f t="shared" si="642"/>
        <v>0.382117822650897</v>
      </c>
      <c r="F435" s="120">
        <f t="shared" si="642"/>
        <v>0.9552945566272425</v>
      </c>
      <c r="G435" s="120">
        <f>$G413*(G426/100*1000)^$H413*(G425-0.3)^$I413</f>
        <v>1.910589113254485</v>
      </c>
      <c r="H435" s="120">
        <f>$G413*(H426/100*1000)^$H413*(H425-0.3)^$I413</f>
        <v>4.2414780609422902</v>
      </c>
      <c r="I435" s="120">
        <f t="shared" ref="I435:Q435" si="645">$G413*(I426/100*1000)^$H413*(I425-0.3)^$I413</f>
        <v>7.485924285354951</v>
      </c>
      <c r="J435" s="120">
        <f t="shared" si="645"/>
        <v>11.92183927525449</v>
      </c>
      <c r="K435" s="120">
        <f t="shared" si="645"/>
        <v>17.367216103016137</v>
      </c>
      <c r="L435" s="120">
        <f t="shared" si="645"/>
        <v>24.025410806127919</v>
      </c>
      <c r="M435" s="120">
        <f t="shared" si="645"/>
        <v>32.119557800732132</v>
      </c>
      <c r="N435" s="120">
        <f t="shared" si="645"/>
        <v>41.502515627065733</v>
      </c>
      <c r="O435" s="120">
        <f t="shared" si="645"/>
        <v>51.917846607652642</v>
      </c>
      <c r="P435" s="120">
        <f t="shared" si="645"/>
        <v>63.991571255523816</v>
      </c>
      <c r="Q435" s="120">
        <f t="shared" si="645"/>
        <v>99.979359864373635</v>
      </c>
      <c r="R435" s="120"/>
      <c r="S435" s="120"/>
      <c r="T435" s="120"/>
      <c r="U435" s="120"/>
      <c r="V435" s="120"/>
      <c r="W435" s="120"/>
      <c r="X435" s="120"/>
      <c r="Y435" s="120"/>
      <c r="Z435" s="120"/>
      <c r="AA435" s="120"/>
      <c r="AB435" s="120"/>
    </row>
    <row r="436" spans="1:33" x14ac:dyDescent="0.3">
      <c r="A436" s="20" t="s">
        <v>72</v>
      </c>
      <c r="B436" s="21" t="s">
        <v>14</v>
      </c>
      <c r="C436" s="120">
        <f t="shared" si="642"/>
        <v>0</v>
      </c>
      <c r="D436" s="120">
        <f t="shared" si="642"/>
        <v>6.680033600131266E-2</v>
      </c>
      <c r="E436" s="120">
        <f t="shared" si="642"/>
        <v>0.44533557334208446</v>
      </c>
      <c r="F436" s="120">
        <f t="shared" si="642"/>
        <v>1.1133389333552111</v>
      </c>
      <c r="G436" s="120">
        <f>$J413*(G426/100*1000)^$K413*(G425-0.3)^$L413</f>
        <v>2.2266778667104221</v>
      </c>
      <c r="H436" s="120">
        <f t="shared" ref="H436:Q436" si="646">$J413*(H426/100*1000)^$K413*(H425-0.3)^$L413</f>
        <v>5.0421103162136953</v>
      </c>
      <c r="I436" s="120">
        <f t="shared" si="646"/>
        <v>9.1932412603319325</v>
      </c>
      <c r="J436" s="120">
        <f t="shared" si="646"/>
        <v>14.787812166046436</v>
      </c>
      <c r="K436" s="120">
        <f t="shared" si="646"/>
        <v>21.739580965800211</v>
      </c>
      <c r="L436" s="120">
        <f t="shared" si="646"/>
        <v>30.463186279165999</v>
      </c>
      <c r="M436" s="120">
        <f t="shared" si="646"/>
        <v>41.093362812074979</v>
      </c>
      <c r="N436" s="120">
        <f t="shared" si="646"/>
        <v>53.460805161280213</v>
      </c>
      <c r="O436" s="120">
        <f t="shared" si="646"/>
        <v>67.406963981217103</v>
      </c>
      <c r="P436" s="120">
        <f t="shared" si="646"/>
        <v>83.72049657429595</v>
      </c>
      <c r="Q436" s="120">
        <f t="shared" si="646"/>
        <v>130.68563494526632</v>
      </c>
      <c r="R436" s="120"/>
      <c r="S436" s="120"/>
      <c r="T436" s="120"/>
      <c r="U436" s="120"/>
      <c r="V436" s="120"/>
      <c r="W436" s="120"/>
      <c r="X436" s="120"/>
      <c r="Y436" s="120"/>
      <c r="Z436" s="120"/>
      <c r="AA436" s="120"/>
      <c r="AB436" s="120"/>
    </row>
    <row r="437" spans="1:33" x14ac:dyDescent="0.3">
      <c r="A437" s="20" t="s">
        <v>73</v>
      </c>
      <c r="B437" s="21" t="s">
        <v>14</v>
      </c>
      <c r="C437" s="120" t="e">
        <f t="shared" si="642"/>
        <v>#NUM!</v>
      </c>
      <c r="D437" s="120" t="e">
        <f t="shared" si="642"/>
        <v>#NUM!</v>
      </c>
      <c r="E437" s="120" t="e">
        <f t="shared" si="642"/>
        <v>#NUM!</v>
      </c>
      <c r="F437" s="120" t="e">
        <f t="shared" si="642"/>
        <v>#NUM!</v>
      </c>
      <c r="G437" s="120" t="e">
        <f>$D413*(G420/100*1000)^$E413*(G415-0.3)^$F413</f>
        <v>#NUM!</v>
      </c>
      <c r="H437" s="120" t="e">
        <f t="shared" ref="H437:Q437" si="647">$D413*(H420/100*1000)^$E413*(H415-0.3)^$F413</f>
        <v>#NUM!</v>
      </c>
      <c r="I437" s="120" t="e">
        <f t="shared" si="647"/>
        <v>#NUM!</v>
      </c>
      <c r="J437" s="120" t="e">
        <f t="shared" si="647"/>
        <v>#NUM!</v>
      </c>
      <c r="K437" s="120" t="e">
        <f t="shared" si="647"/>
        <v>#NUM!</v>
      </c>
      <c r="L437" s="120" t="e">
        <f t="shared" si="647"/>
        <v>#NUM!</v>
      </c>
      <c r="M437" s="120" t="e">
        <f t="shared" si="647"/>
        <v>#NUM!</v>
      </c>
      <c r="N437" s="120" t="e">
        <f t="shared" si="647"/>
        <v>#NUM!</v>
      </c>
      <c r="O437" s="120" t="e">
        <f t="shared" si="647"/>
        <v>#NUM!</v>
      </c>
      <c r="P437" s="120" t="e">
        <f t="shared" si="647"/>
        <v>#NUM!</v>
      </c>
      <c r="Q437" s="120" t="e">
        <f t="shared" si="647"/>
        <v>#NUM!</v>
      </c>
      <c r="R437" s="120"/>
      <c r="S437" s="120"/>
      <c r="T437" s="120"/>
      <c r="U437" s="120"/>
      <c r="V437" s="120"/>
      <c r="W437" s="120"/>
      <c r="X437" s="120"/>
      <c r="Y437" s="120"/>
      <c r="Z437" s="120"/>
      <c r="AA437" s="120"/>
      <c r="AB437" s="120"/>
    </row>
    <row r="438" spans="1:33" x14ac:dyDescent="0.3">
      <c r="A438" s="20" t="s">
        <v>74</v>
      </c>
      <c r="B438" s="21" t="s">
        <v>14</v>
      </c>
      <c r="C438" s="120" t="e">
        <f t="shared" si="642"/>
        <v>#NUM!</v>
      </c>
      <c r="D438" s="120" t="e">
        <f t="shared" si="642"/>
        <v>#NUM!</v>
      </c>
      <c r="E438" s="120" t="e">
        <f t="shared" si="642"/>
        <v>#NUM!</v>
      </c>
      <c r="F438" s="120" t="e">
        <f t="shared" si="642"/>
        <v>#NUM!</v>
      </c>
      <c r="G438" s="120" t="e">
        <f>$G413*(G420/100*1000)^$H413*(G415-0.3)^$I413</f>
        <v>#NUM!</v>
      </c>
      <c r="H438" s="120" t="e">
        <f t="shared" ref="H438:Q438" si="648">$G413*(H420/100*1000)^$H413*(H415-0.3)^$I413</f>
        <v>#NUM!</v>
      </c>
      <c r="I438" s="120" t="e">
        <f t="shared" si="648"/>
        <v>#NUM!</v>
      </c>
      <c r="J438" s="120" t="e">
        <f t="shared" si="648"/>
        <v>#NUM!</v>
      </c>
      <c r="K438" s="120" t="e">
        <f t="shared" si="648"/>
        <v>#NUM!</v>
      </c>
      <c r="L438" s="120" t="e">
        <f t="shared" si="648"/>
        <v>#NUM!</v>
      </c>
      <c r="M438" s="120" t="e">
        <f t="shared" si="648"/>
        <v>#NUM!</v>
      </c>
      <c r="N438" s="120" t="e">
        <f t="shared" si="648"/>
        <v>#NUM!</v>
      </c>
      <c r="O438" s="120" t="e">
        <f t="shared" si="648"/>
        <v>#NUM!</v>
      </c>
      <c r="P438" s="120" t="e">
        <f t="shared" si="648"/>
        <v>#NUM!</v>
      </c>
      <c r="Q438" s="120" t="e">
        <f t="shared" si="648"/>
        <v>#NUM!</v>
      </c>
      <c r="R438" s="120"/>
      <c r="S438" s="120"/>
      <c r="T438" s="120"/>
      <c r="U438" s="120"/>
      <c r="V438" s="120"/>
      <c r="W438" s="120"/>
      <c r="X438" s="120"/>
      <c r="Y438" s="120"/>
      <c r="Z438" s="120"/>
      <c r="AA438" s="120"/>
      <c r="AB438" s="120"/>
    </row>
    <row r="439" spans="1:33" x14ac:dyDescent="0.3">
      <c r="A439" s="20" t="s">
        <v>75</v>
      </c>
      <c r="B439" s="21" t="s">
        <v>14</v>
      </c>
      <c r="C439" s="120" t="e">
        <f t="shared" si="642"/>
        <v>#NUM!</v>
      </c>
      <c r="D439" s="120" t="e">
        <f t="shared" si="642"/>
        <v>#NUM!</v>
      </c>
      <c r="E439" s="120" t="e">
        <f t="shared" si="642"/>
        <v>#NUM!</v>
      </c>
      <c r="F439" s="120" t="e">
        <f t="shared" si="642"/>
        <v>#NUM!</v>
      </c>
      <c r="G439" s="120" t="e">
        <f>$J413*(G420/100*1000)^$K413*(G415-0.3)^$L413</f>
        <v>#NUM!</v>
      </c>
      <c r="H439" s="120" t="e">
        <f t="shared" ref="H439:Q439" si="649">$J413*(H420/100*1000)^$K413*(H415-0.3)^$L413</f>
        <v>#NUM!</v>
      </c>
      <c r="I439" s="120" t="e">
        <f t="shared" si="649"/>
        <v>#NUM!</v>
      </c>
      <c r="J439" s="120" t="e">
        <f t="shared" si="649"/>
        <v>#NUM!</v>
      </c>
      <c r="K439" s="120" t="e">
        <f t="shared" si="649"/>
        <v>#NUM!</v>
      </c>
      <c r="L439" s="120" t="e">
        <f t="shared" si="649"/>
        <v>#NUM!</v>
      </c>
      <c r="M439" s="120" t="e">
        <f t="shared" si="649"/>
        <v>#NUM!</v>
      </c>
      <c r="N439" s="120" t="e">
        <f t="shared" si="649"/>
        <v>#NUM!</v>
      </c>
      <c r="O439" s="120" t="e">
        <f t="shared" si="649"/>
        <v>#NUM!</v>
      </c>
      <c r="P439" s="120" t="e">
        <f t="shared" si="649"/>
        <v>#NUM!</v>
      </c>
      <c r="Q439" s="120" t="e">
        <f t="shared" si="649"/>
        <v>#NUM!</v>
      </c>
      <c r="R439" s="120"/>
      <c r="S439" s="120"/>
      <c r="T439" s="120"/>
      <c r="U439" s="120"/>
      <c r="V439" s="120"/>
      <c r="W439" s="120"/>
      <c r="X439" s="120"/>
      <c r="Y439" s="120"/>
      <c r="Z439" s="120"/>
      <c r="AA439" s="120"/>
      <c r="AB439" s="120"/>
    </row>
    <row r="440" spans="1:33" x14ac:dyDescent="0.3">
      <c r="A440" s="20" t="s">
        <v>15</v>
      </c>
      <c r="B440" s="21" t="s">
        <v>16</v>
      </c>
      <c r="C440" s="120" t="e">
        <f>((C437+C438+C439)*0.5*44/12)*C421/1000</f>
        <v>#NUM!</v>
      </c>
      <c r="D440" s="120" t="e">
        <f t="shared" ref="D440:Q440" si="650">((D437+D438+D439)*0.5*44/12)*D421/1000</f>
        <v>#NUM!</v>
      </c>
      <c r="E440" s="120" t="e">
        <f t="shared" si="650"/>
        <v>#NUM!</v>
      </c>
      <c r="F440" s="120" t="e">
        <f t="shared" si="650"/>
        <v>#NUM!</v>
      </c>
      <c r="G440" s="120" t="e">
        <f t="shared" si="650"/>
        <v>#NUM!</v>
      </c>
      <c r="H440" s="120" t="e">
        <f t="shared" si="650"/>
        <v>#NUM!</v>
      </c>
      <c r="I440" s="120" t="e">
        <f t="shared" si="650"/>
        <v>#NUM!</v>
      </c>
      <c r="J440" s="120" t="e">
        <f t="shared" si="650"/>
        <v>#NUM!</v>
      </c>
      <c r="K440" s="120" t="e">
        <f t="shared" si="650"/>
        <v>#NUM!</v>
      </c>
      <c r="L440" s="120" t="e">
        <f t="shared" si="650"/>
        <v>#NUM!</v>
      </c>
      <c r="M440" s="120" t="e">
        <f t="shared" si="650"/>
        <v>#NUM!</v>
      </c>
      <c r="N440" s="120" t="e">
        <f t="shared" si="650"/>
        <v>#NUM!</v>
      </c>
      <c r="O440" s="120" t="e">
        <f t="shared" si="650"/>
        <v>#NUM!</v>
      </c>
      <c r="P440" s="120" t="e">
        <f t="shared" si="650"/>
        <v>#NUM!</v>
      </c>
      <c r="Q440" s="120" t="e">
        <f t="shared" si="650"/>
        <v>#NUM!</v>
      </c>
      <c r="R440" s="120"/>
      <c r="S440" s="120"/>
      <c r="T440" s="120"/>
      <c r="U440" s="120"/>
      <c r="V440" s="120"/>
      <c r="W440" s="120"/>
      <c r="X440" s="120"/>
      <c r="Y440" s="120"/>
      <c r="Z440" s="120"/>
      <c r="AA440" s="120"/>
      <c r="AB440" s="120"/>
    </row>
    <row r="441" spans="1:33" x14ac:dyDescent="0.3">
      <c r="A441" s="20" t="s">
        <v>17</v>
      </c>
      <c r="B441" s="21" t="s">
        <v>16</v>
      </c>
      <c r="C441" s="120" t="e">
        <f>C440</f>
        <v>#NUM!</v>
      </c>
      <c r="D441" s="120" t="e">
        <f>C441+D440</f>
        <v>#NUM!</v>
      </c>
      <c r="E441" s="120" t="e">
        <f t="shared" ref="E441" si="651">D441+E440</f>
        <v>#NUM!</v>
      </c>
      <c r="F441" s="120" t="e">
        <f t="shared" ref="F441" si="652">E441+F440</f>
        <v>#NUM!</v>
      </c>
      <c r="G441" s="120" t="e">
        <f t="shared" ref="G441" si="653">F441+G440</f>
        <v>#NUM!</v>
      </c>
      <c r="H441" s="120" t="e">
        <f t="shared" ref="H441" si="654">G441+H440</f>
        <v>#NUM!</v>
      </c>
      <c r="I441" s="120" t="e">
        <f t="shared" ref="I441" si="655">H441+I440</f>
        <v>#NUM!</v>
      </c>
      <c r="J441" s="120" t="e">
        <f t="shared" ref="J441" si="656">I441+J440</f>
        <v>#NUM!</v>
      </c>
      <c r="K441" s="120" t="e">
        <f t="shared" ref="K441" si="657">J441+K440</f>
        <v>#NUM!</v>
      </c>
      <c r="L441" s="120" t="e">
        <f t="shared" ref="L441" si="658">K441+L440</f>
        <v>#NUM!</v>
      </c>
      <c r="M441" s="120" t="e">
        <f t="shared" ref="M441" si="659">L441+M440</f>
        <v>#NUM!</v>
      </c>
      <c r="N441" s="120" t="e">
        <f t="shared" ref="N441" si="660">M441+N440</f>
        <v>#NUM!</v>
      </c>
      <c r="O441" s="120" t="e">
        <f t="shared" ref="O441" si="661">N441+O440</f>
        <v>#NUM!</v>
      </c>
      <c r="P441" s="120" t="e">
        <f t="shared" ref="P441" si="662">O441+P440</f>
        <v>#NUM!</v>
      </c>
      <c r="Q441" s="120" t="e">
        <f t="shared" ref="Q441" si="663">P441+Q440</f>
        <v>#NUM!</v>
      </c>
      <c r="R441" s="120"/>
      <c r="S441" s="120"/>
      <c r="T441" s="120"/>
      <c r="U441" s="120"/>
      <c r="V441" s="120"/>
      <c r="W441" s="120"/>
      <c r="X441" s="120"/>
      <c r="Y441" s="120"/>
      <c r="Z441" s="120"/>
      <c r="AA441" s="120"/>
      <c r="AB441" s="120"/>
    </row>
    <row r="442" spans="1:33" x14ac:dyDescent="0.3">
      <c r="A442" s="178" t="s">
        <v>294</v>
      </c>
      <c r="B442" s="21" t="s">
        <v>16</v>
      </c>
      <c r="C442" s="120">
        <f>((C434+C435+C436)*0.5*44/12)*(AVERAGE(C417,C427))/1000</f>
        <v>0</v>
      </c>
      <c r="D442" s="120">
        <f t="shared" ref="D442:Q442" si="664">((D434+D435+D436)*0.5*44/12)*(AVERAGE(D417,D427))/1000</f>
        <v>2.893518303691323</v>
      </c>
      <c r="E442" s="120">
        <f t="shared" si="664"/>
        <v>19.29012202460882</v>
      </c>
      <c r="F442" s="120">
        <f>((F434+F435+F436)*0.5*44/12)*(AVERAGE(F417,F427))/1000</f>
        <v>48.225305061522043</v>
      </c>
      <c r="G442" s="120">
        <f>((G434+G435+G436)*0.5*44/12)*(AVERAGE(G417,G427))/1000</f>
        <v>96.450610123044086</v>
      </c>
      <c r="H442" s="120">
        <f t="shared" si="664"/>
        <v>107.42769107537755</v>
      </c>
      <c r="I442" s="120">
        <f t="shared" si="664"/>
        <v>113.84170163562868</v>
      </c>
      <c r="J442" s="120">
        <f t="shared" si="664"/>
        <v>120.19928904480055</v>
      </c>
      <c r="K442" s="120">
        <f t="shared" si="664"/>
        <v>123.50253685982715</v>
      </c>
      <c r="L442" s="120">
        <f t="shared" si="664"/>
        <v>129.27765205721062</v>
      </c>
      <c r="M442" s="120">
        <f t="shared" si="664"/>
        <v>133.30992248520039</v>
      </c>
      <c r="N442" s="120">
        <f t="shared" si="664"/>
        <v>135.83157441349147</v>
      </c>
      <c r="O442" s="120">
        <f t="shared" si="664"/>
        <v>136.69398845983619</v>
      </c>
      <c r="P442" s="120">
        <f t="shared" si="664"/>
        <v>152.49303519321259</v>
      </c>
      <c r="Q442" s="120">
        <f t="shared" si="664"/>
        <v>199.0706875600676</v>
      </c>
      <c r="R442" s="120"/>
      <c r="S442" s="120"/>
      <c r="T442" s="120"/>
      <c r="U442" s="120"/>
      <c r="V442" s="120"/>
      <c r="W442" s="120"/>
      <c r="X442" s="120"/>
      <c r="Y442" s="120"/>
      <c r="Z442" s="120"/>
      <c r="AA442" s="120"/>
      <c r="AB442" s="120"/>
      <c r="AC442" s="14"/>
      <c r="AD442" s="14"/>
      <c r="AE442" s="14"/>
      <c r="AF442" s="14"/>
      <c r="AG442" s="14"/>
    </row>
    <row r="443" spans="1:33" x14ac:dyDescent="0.3">
      <c r="A443" s="20" t="s">
        <v>293</v>
      </c>
      <c r="B443" s="21" t="s">
        <v>16</v>
      </c>
      <c r="C443" s="120">
        <f>((C434+C435+C436)*0.5*44/12)*C427/1000</f>
        <v>0</v>
      </c>
      <c r="D443" s="120">
        <f t="shared" ref="D443:Q443" si="665">((D434+D435+D436)*0.5*44/12)*D427/1000</f>
        <v>2.2494733554799806</v>
      </c>
      <c r="E443" s="120">
        <f t="shared" si="665"/>
        <v>14.996489036533204</v>
      </c>
      <c r="F443" s="120">
        <f t="shared" si="665"/>
        <v>37.491222591333006</v>
      </c>
      <c r="G443" s="120">
        <f t="shared" si="665"/>
        <v>74.982445182666012</v>
      </c>
      <c r="H443" s="120">
        <f t="shared" si="665"/>
        <v>84.439521727241882</v>
      </c>
      <c r="I443" s="120">
        <f t="shared" si="665"/>
        <v>92.032769125101908</v>
      </c>
      <c r="J443" s="120">
        <f t="shared" si="665"/>
        <v>100.27172448842312</v>
      </c>
      <c r="K443" s="120">
        <f t="shared" si="665"/>
        <v>103.35907496557726</v>
      </c>
      <c r="L443" s="120">
        <f t="shared" si="665"/>
        <v>109.44700519597573</v>
      </c>
      <c r="M443" s="120">
        <f t="shared" si="665"/>
        <v>114.28713038776345</v>
      </c>
      <c r="N443" s="120">
        <f t="shared" si="665"/>
        <v>116.70191520835387</v>
      </c>
      <c r="O443" s="120">
        <f t="shared" si="665"/>
        <v>116.82428435796859</v>
      </c>
      <c r="P443" s="120">
        <f t="shared" si="665"/>
        <v>143.35006245949964</v>
      </c>
      <c r="Q443" s="120">
        <f t="shared" si="665"/>
        <v>199.0706875600676</v>
      </c>
      <c r="R443" s="120"/>
      <c r="S443" s="120"/>
      <c r="T443" s="120"/>
      <c r="U443" s="120"/>
      <c r="V443" s="120"/>
      <c r="W443" s="120"/>
      <c r="X443" s="120"/>
      <c r="Y443" s="120"/>
      <c r="Z443" s="120"/>
      <c r="AA443" s="120"/>
      <c r="AB443" s="120"/>
      <c r="AC443" s="14"/>
      <c r="AD443" s="14"/>
      <c r="AE443" s="14"/>
      <c r="AF443" s="14"/>
      <c r="AG443" s="14"/>
    </row>
    <row r="444" spans="1:33" x14ac:dyDescent="0.3">
      <c r="A444" s="22" t="s">
        <v>18</v>
      </c>
      <c r="B444" s="23" t="s">
        <v>16</v>
      </c>
      <c r="C444" s="122" t="e">
        <f>C441+C443</f>
        <v>#NUM!</v>
      </c>
      <c r="D444" s="122" t="e">
        <f t="shared" ref="D444:Q444" si="666">D441+D443</f>
        <v>#NUM!</v>
      </c>
      <c r="E444" s="122" t="e">
        <f t="shared" si="666"/>
        <v>#NUM!</v>
      </c>
      <c r="F444" s="122" t="e">
        <f t="shared" si="666"/>
        <v>#NUM!</v>
      </c>
      <c r="G444" s="122" t="e">
        <f t="shared" si="666"/>
        <v>#NUM!</v>
      </c>
      <c r="H444" s="122" t="e">
        <f t="shared" si="666"/>
        <v>#NUM!</v>
      </c>
      <c r="I444" s="122" t="e">
        <f t="shared" si="666"/>
        <v>#NUM!</v>
      </c>
      <c r="J444" s="122" t="e">
        <f t="shared" si="666"/>
        <v>#NUM!</v>
      </c>
      <c r="K444" s="122" t="e">
        <f t="shared" si="666"/>
        <v>#NUM!</v>
      </c>
      <c r="L444" s="122" t="e">
        <f t="shared" si="666"/>
        <v>#NUM!</v>
      </c>
      <c r="M444" s="122" t="e">
        <f t="shared" si="666"/>
        <v>#NUM!</v>
      </c>
      <c r="N444" s="122" t="e">
        <f t="shared" si="666"/>
        <v>#NUM!</v>
      </c>
      <c r="O444" s="122" t="e">
        <f t="shared" si="666"/>
        <v>#NUM!</v>
      </c>
      <c r="P444" s="122" t="e">
        <f t="shared" si="666"/>
        <v>#NUM!</v>
      </c>
      <c r="Q444" s="122" t="e">
        <f t="shared" si="666"/>
        <v>#NUM!</v>
      </c>
      <c r="R444" s="122"/>
      <c r="S444" s="122"/>
      <c r="T444" s="122"/>
      <c r="U444" s="122"/>
      <c r="V444" s="122"/>
      <c r="W444" s="122"/>
      <c r="X444" s="122"/>
      <c r="Y444" s="122"/>
      <c r="Z444" s="122"/>
      <c r="AA444" s="122"/>
      <c r="AB444" s="122"/>
      <c r="AC444" s="14"/>
      <c r="AD444" s="14"/>
      <c r="AE444" s="14"/>
      <c r="AF444" s="14"/>
      <c r="AG444" s="14"/>
    </row>
    <row r="446" spans="1:33" x14ac:dyDescent="0.3">
      <c r="A446" s="175" t="s">
        <v>258</v>
      </c>
      <c r="B446" s="6" t="s">
        <v>59</v>
      </c>
      <c r="C446" s="6" t="s">
        <v>60</v>
      </c>
      <c r="D446" s="6" t="s">
        <v>61</v>
      </c>
      <c r="E446" s="6" t="s">
        <v>62</v>
      </c>
      <c r="F446" s="6" t="s">
        <v>63</v>
      </c>
      <c r="G446" s="6" t="s">
        <v>64</v>
      </c>
      <c r="H446" s="6" t="s">
        <v>65</v>
      </c>
      <c r="I446" s="6" t="s">
        <v>66</v>
      </c>
      <c r="J446" s="6" t="s">
        <v>67</v>
      </c>
      <c r="K446" s="6" t="s">
        <v>68</v>
      </c>
      <c r="L446" s="6" t="s">
        <v>69</v>
      </c>
    </row>
    <row r="447" spans="1:33" x14ac:dyDescent="0.3">
      <c r="A447" s="15"/>
      <c r="B447" s="16"/>
      <c r="C447" s="17" t="s">
        <v>52</v>
      </c>
      <c r="D447" s="16">
        <f>INDEX(Lister!$A$17:$J$29,MATCH('Data tilvækstoversigt'!$C447,Lister!$A$17:$A$29,0),2)</f>
        <v>3.7871999999999998E-4</v>
      </c>
      <c r="E447" s="16">
        <f>INDEX(Lister!$A$17:$J$29,MATCH('Data tilvækstoversigt'!$C447,Lister!$A$17:$A$29,0),3)</f>
        <v>1.8234999999999999</v>
      </c>
      <c r="F447" s="16">
        <f>INDEX(Lister!$A$17:$J$29,MATCH('Data tilvækstoversigt'!$C447,Lister!$A$17:$A$29,0),4)</f>
        <v>1.0714999999999999</v>
      </c>
      <c r="G447" s="16">
        <f>INDEX(Lister!$A$17:$J$29,MATCH('Data tilvækstoversigt'!$C447,Lister!$A$17:$A$29,0),5)</f>
        <v>6.7440000000000005E-5</v>
      </c>
      <c r="H447" s="16">
        <f>INDEX(Lister!$A$17:$J$29,MATCH('Data tilvækstoversigt'!$C447,Lister!$A$17:$A$29,0),6)</f>
        <v>2.7578</v>
      </c>
      <c r="I447" s="16">
        <f>INDEX(Lister!$A$17:$J$29,MATCH('Data tilvækstoversigt'!$C447,Lister!$A$17:$A$29,0),7)</f>
        <v>-0.68418999999999996</v>
      </c>
      <c r="J447" s="16">
        <f>INDEX(Lister!$A$17:$J$29,MATCH('Data tilvækstoversigt'!$C447,Lister!$A$17:$A$29,0),8)</f>
        <v>5.223E-5</v>
      </c>
      <c r="K447" s="16">
        <f>INDEX(Lister!$A$17:$J$29,MATCH('Data tilvækstoversigt'!$C447,Lister!$A$17:$A$29,0),9)</f>
        <v>2.5672999999999999</v>
      </c>
      <c r="L447" s="16">
        <f>INDEX(Lister!$A$17:$J$29,MATCH('Data tilvækstoversigt'!$C447,Lister!$A$17:$A$29,0),10)</f>
        <v>-2.8060999999999999E-2</v>
      </c>
    </row>
    <row r="448" spans="1:33" x14ac:dyDescent="0.3">
      <c r="A448" s="18" t="s">
        <v>1</v>
      </c>
      <c r="B448" s="19" t="s">
        <v>2</v>
      </c>
      <c r="C448" s="19">
        <v>1</v>
      </c>
      <c r="D448" s="19">
        <v>5</v>
      </c>
      <c r="E448" s="19">
        <v>10</v>
      </c>
      <c r="F448" s="19">
        <v>15</v>
      </c>
      <c r="G448" s="19">
        <v>20</v>
      </c>
      <c r="H448" s="19">
        <v>25</v>
      </c>
      <c r="I448" s="19">
        <v>30</v>
      </c>
      <c r="J448" s="19">
        <v>35</v>
      </c>
      <c r="K448" s="19">
        <v>40</v>
      </c>
      <c r="L448" s="19">
        <v>45</v>
      </c>
      <c r="M448" s="19">
        <v>50</v>
      </c>
      <c r="N448" s="19">
        <v>55</v>
      </c>
      <c r="O448" s="19">
        <v>60</v>
      </c>
      <c r="P448" s="19">
        <v>65</v>
      </c>
      <c r="Q448" s="19">
        <v>70</v>
      </c>
      <c r="R448" s="19">
        <v>75</v>
      </c>
      <c r="S448" s="19">
        <v>80</v>
      </c>
      <c r="T448" s="19">
        <v>85</v>
      </c>
      <c r="U448" s="19">
        <v>90</v>
      </c>
      <c r="V448" s="19">
        <v>95</v>
      </c>
      <c r="W448" s="19">
        <v>100</v>
      </c>
      <c r="X448" s="19">
        <v>105</v>
      </c>
      <c r="Y448" s="19">
        <v>110</v>
      </c>
      <c r="Z448" s="19">
        <v>115</v>
      </c>
      <c r="AA448" s="19">
        <v>120</v>
      </c>
      <c r="AB448" s="19">
        <v>125</v>
      </c>
    </row>
    <row r="449" spans="1:28" x14ac:dyDescent="0.3">
      <c r="A449" s="7" t="s">
        <v>19</v>
      </c>
      <c r="B449" s="8" t="s">
        <v>4</v>
      </c>
      <c r="C449" s="117">
        <f>C$2*$G449</f>
        <v>0</v>
      </c>
      <c r="D449" s="117">
        <f t="shared" ref="D449:F463" si="667">D$2*$G449</f>
        <v>0</v>
      </c>
      <c r="E449" s="117">
        <f t="shared" si="667"/>
        <v>0</v>
      </c>
      <c r="F449" s="117">
        <f t="shared" si="667"/>
        <v>0</v>
      </c>
      <c r="G449" s="7"/>
      <c r="H449" s="8"/>
      <c r="I449" s="8"/>
      <c r="J449" s="8"/>
      <c r="K449" s="8"/>
      <c r="L449" s="8"/>
      <c r="M449" s="8"/>
      <c r="N449" s="8"/>
      <c r="O449" s="8"/>
      <c r="P449" s="8"/>
      <c r="Q449" s="8"/>
      <c r="R449" s="8"/>
      <c r="S449" s="8"/>
      <c r="T449" s="8"/>
      <c r="U449" s="8"/>
      <c r="V449" s="8"/>
      <c r="W449" s="8"/>
      <c r="X449" s="8"/>
      <c r="Y449" s="8"/>
      <c r="Z449" s="8"/>
      <c r="AA449" s="8"/>
      <c r="AB449" s="9"/>
    </row>
    <row r="450" spans="1:28" x14ac:dyDescent="0.3">
      <c r="A450" s="10" t="s">
        <v>20</v>
      </c>
      <c r="B450" t="s">
        <v>6</v>
      </c>
      <c r="C450" s="118">
        <f t="shared" ref="C450:F473" si="668">C$2*$G450</f>
        <v>0</v>
      </c>
      <c r="D450" s="118">
        <f t="shared" si="667"/>
        <v>0</v>
      </c>
      <c r="E450" s="118">
        <f t="shared" si="667"/>
        <v>0</v>
      </c>
      <c r="F450" s="118">
        <f t="shared" si="667"/>
        <v>0</v>
      </c>
      <c r="G450" s="10"/>
      <c r="AB450" s="11"/>
    </row>
    <row r="451" spans="1:28" x14ac:dyDescent="0.3">
      <c r="A451" s="10" t="s">
        <v>21</v>
      </c>
      <c r="B451" t="s">
        <v>8</v>
      </c>
      <c r="C451" s="118">
        <f>G451</f>
        <v>2074</v>
      </c>
      <c r="D451" s="118">
        <f>G451</f>
        <v>2074</v>
      </c>
      <c r="E451" s="118">
        <f>G451</f>
        <v>2074</v>
      </c>
      <c r="F451" s="118">
        <f>G451</f>
        <v>2074</v>
      </c>
      <c r="G451" s="10">
        <v>2074</v>
      </c>
      <c r="H451">
        <v>1303</v>
      </c>
      <c r="I451">
        <v>891.75</v>
      </c>
      <c r="J451">
        <v>662</v>
      </c>
      <c r="K451">
        <v>518.6</v>
      </c>
      <c r="L451">
        <v>424.33333333333331</v>
      </c>
      <c r="M451">
        <v>354</v>
      </c>
      <c r="N451">
        <v>301.14285714285717</v>
      </c>
      <c r="O451">
        <v>259</v>
      </c>
      <c r="P451">
        <v>234.5</v>
      </c>
      <c r="Q451">
        <v>210</v>
      </c>
      <c r="AB451" s="11"/>
    </row>
    <row r="452" spans="1:28" x14ac:dyDescent="0.3">
      <c r="A452" s="10" t="s">
        <v>22</v>
      </c>
      <c r="B452" t="s">
        <v>31</v>
      </c>
      <c r="C452" s="118">
        <f t="shared" si="668"/>
        <v>0</v>
      </c>
      <c r="D452" s="118">
        <f t="shared" si="667"/>
        <v>0</v>
      </c>
      <c r="E452" s="118">
        <f t="shared" si="667"/>
        <v>0</v>
      </c>
      <c r="F452" s="118">
        <f t="shared" si="667"/>
        <v>0</v>
      </c>
      <c r="G452" s="10"/>
      <c r="AB452" s="11"/>
    </row>
    <row r="453" spans="1:28" x14ac:dyDescent="0.3">
      <c r="A453" s="10" t="s">
        <v>23</v>
      </c>
      <c r="B453" t="s">
        <v>10</v>
      </c>
      <c r="C453" s="118">
        <f t="shared" si="668"/>
        <v>0</v>
      </c>
      <c r="D453" s="118">
        <f t="shared" si="667"/>
        <v>0</v>
      </c>
      <c r="E453" s="118">
        <f t="shared" si="667"/>
        <v>0</v>
      </c>
      <c r="F453" s="118">
        <f t="shared" si="667"/>
        <v>0</v>
      </c>
      <c r="G453" s="10"/>
      <c r="AB453" s="11"/>
    </row>
    <row r="454" spans="1:28" x14ac:dyDescent="0.3">
      <c r="A454" s="10" t="s">
        <v>11</v>
      </c>
      <c r="B454" t="s">
        <v>6</v>
      </c>
      <c r="C454" s="118">
        <f t="shared" si="668"/>
        <v>0</v>
      </c>
      <c r="D454" s="118">
        <f t="shared" si="667"/>
        <v>0</v>
      </c>
      <c r="E454" s="118">
        <f t="shared" si="667"/>
        <v>0</v>
      </c>
      <c r="F454" s="118">
        <f t="shared" si="667"/>
        <v>0</v>
      </c>
      <c r="G454" s="10"/>
      <c r="AB454" s="11"/>
    </row>
    <row r="455" spans="1:28" x14ac:dyDescent="0.3">
      <c r="A455" s="10" t="s">
        <v>12</v>
      </c>
      <c r="B455" t="s">
        <v>8</v>
      </c>
      <c r="C455" s="118">
        <v>0</v>
      </c>
      <c r="D455" s="118">
        <v>0</v>
      </c>
      <c r="E455" s="118">
        <v>0</v>
      </c>
      <c r="F455" s="118">
        <v>0</v>
      </c>
      <c r="G455" s="10"/>
      <c r="AB455" s="11"/>
    </row>
    <row r="456" spans="1:28" x14ac:dyDescent="0.3">
      <c r="A456" s="10" t="s">
        <v>24</v>
      </c>
      <c r="B456" t="s">
        <v>31</v>
      </c>
      <c r="C456" s="118">
        <f t="shared" si="668"/>
        <v>0</v>
      </c>
      <c r="D456" s="118">
        <f t="shared" si="667"/>
        <v>0</v>
      </c>
      <c r="E456" s="118">
        <f t="shared" si="667"/>
        <v>0</v>
      </c>
      <c r="F456" s="118">
        <f t="shared" si="667"/>
        <v>0</v>
      </c>
      <c r="G456" s="10"/>
      <c r="AB456" s="11"/>
    </row>
    <row r="457" spans="1:28" x14ac:dyDescent="0.3">
      <c r="A457" s="10" t="s">
        <v>25</v>
      </c>
      <c r="B457" t="s">
        <v>10</v>
      </c>
      <c r="C457" s="118">
        <f t="shared" si="668"/>
        <v>0</v>
      </c>
      <c r="D457" s="118">
        <f t="shared" si="667"/>
        <v>0</v>
      </c>
      <c r="E457" s="118">
        <f t="shared" si="667"/>
        <v>0</v>
      </c>
      <c r="F457" s="118">
        <f t="shared" si="667"/>
        <v>0</v>
      </c>
      <c r="G457" s="10"/>
      <c r="AB457" s="11"/>
    </row>
    <row r="458" spans="1:28" x14ac:dyDescent="0.3">
      <c r="A458" s="10" t="s">
        <v>26</v>
      </c>
      <c r="B458" t="s">
        <v>32</v>
      </c>
      <c r="C458" s="118"/>
      <c r="D458" s="118"/>
      <c r="E458" s="118"/>
      <c r="F458" s="118"/>
      <c r="G458" s="10"/>
      <c r="AB458" s="11"/>
    </row>
    <row r="459" spans="1:28" x14ac:dyDescent="0.3">
      <c r="A459" s="10" t="s">
        <v>3</v>
      </c>
      <c r="B459" t="s">
        <v>4</v>
      </c>
      <c r="C459" s="118">
        <f t="shared" si="668"/>
        <v>0</v>
      </c>
      <c r="D459" s="118">
        <f t="shared" si="667"/>
        <v>0.36899999999999999</v>
      </c>
      <c r="E459" s="118">
        <f t="shared" si="667"/>
        <v>2.4600000000000004</v>
      </c>
      <c r="F459" s="118">
        <f t="shared" si="667"/>
        <v>6.15</v>
      </c>
      <c r="G459" s="10">
        <v>12.3</v>
      </c>
      <c r="H459">
        <v>13.25</v>
      </c>
      <c r="I459">
        <v>14.125</v>
      </c>
      <c r="J459">
        <v>14.86</v>
      </c>
      <c r="K459">
        <v>15.4</v>
      </c>
      <c r="L459">
        <v>15.966666666666667</v>
      </c>
      <c r="M459">
        <v>16.45</v>
      </c>
      <c r="N459">
        <v>16.87142857142857</v>
      </c>
      <c r="O459">
        <v>17.3</v>
      </c>
      <c r="P459">
        <v>17.649999999999999</v>
      </c>
      <c r="Q459">
        <v>18</v>
      </c>
      <c r="AB459" s="11"/>
    </row>
    <row r="460" spans="1:28" x14ac:dyDescent="0.3">
      <c r="A460" s="10" t="s">
        <v>5</v>
      </c>
      <c r="B460" t="s">
        <v>6</v>
      </c>
      <c r="C460" s="118">
        <f t="shared" si="668"/>
        <v>0</v>
      </c>
      <c r="D460" s="118">
        <f t="shared" si="667"/>
        <v>0.34499999999999997</v>
      </c>
      <c r="E460" s="118">
        <f t="shared" si="667"/>
        <v>2.3000000000000003</v>
      </c>
      <c r="F460" s="118">
        <f t="shared" si="667"/>
        <v>5.75</v>
      </c>
      <c r="G460" s="10">
        <v>11.5</v>
      </c>
      <c r="H460">
        <v>14.25</v>
      </c>
      <c r="I460">
        <v>16.8</v>
      </c>
      <c r="J460">
        <v>19.14</v>
      </c>
      <c r="K460">
        <v>21.28</v>
      </c>
      <c r="L460">
        <v>23.3</v>
      </c>
      <c r="M460">
        <v>25.25</v>
      </c>
      <c r="N460">
        <v>27.114285714285714</v>
      </c>
      <c r="O460">
        <v>28.9</v>
      </c>
      <c r="P460">
        <v>30.45</v>
      </c>
      <c r="Q460">
        <v>32</v>
      </c>
      <c r="AB460" s="11"/>
    </row>
    <row r="461" spans="1:28" x14ac:dyDescent="0.3">
      <c r="A461" s="10" t="s">
        <v>7</v>
      </c>
      <c r="B461" t="s">
        <v>8</v>
      </c>
      <c r="C461" s="118">
        <f>G461</f>
        <v>1517</v>
      </c>
      <c r="D461" s="118">
        <f>G461</f>
        <v>1517</v>
      </c>
      <c r="E461" s="118">
        <f>G461</f>
        <v>1517</v>
      </c>
      <c r="F461" s="118">
        <f>G461</f>
        <v>1517</v>
      </c>
      <c r="G461" s="10">
        <v>1517</v>
      </c>
      <c r="H461">
        <v>957.5</v>
      </c>
      <c r="I461">
        <v>672.25</v>
      </c>
      <c r="J461">
        <v>518.6</v>
      </c>
      <c r="K461">
        <v>410.6</v>
      </c>
      <c r="L461">
        <v>342</v>
      </c>
      <c r="M461">
        <v>288.5</v>
      </c>
      <c r="N461">
        <v>245</v>
      </c>
      <c r="O461">
        <v>210</v>
      </c>
      <c r="P461">
        <v>205</v>
      </c>
      <c r="Q461">
        <v>200</v>
      </c>
      <c r="AB461" s="11"/>
    </row>
    <row r="462" spans="1:28" x14ac:dyDescent="0.3">
      <c r="A462" s="10" t="s">
        <v>27</v>
      </c>
      <c r="B462" t="s">
        <v>31</v>
      </c>
      <c r="C462" s="118">
        <f t="shared" si="668"/>
        <v>0</v>
      </c>
      <c r="D462" s="118">
        <f t="shared" si="667"/>
        <v>0</v>
      </c>
      <c r="E462" s="118">
        <f t="shared" si="667"/>
        <v>0</v>
      </c>
      <c r="F462" s="118">
        <f t="shared" si="667"/>
        <v>0</v>
      </c>
      <c r="G462" s="10"/>
      <c r="AB462" s="11"/>
    </row>
    <row r="463" spans="1:28" x14ac:dyDescent="0.3">
      <c r="A463" s="10" t="s">
        <v>9</v>
      </c>
      <c r="B463" t="s">
        <v>10</v>
      </c>
      <c r="C463" s="118">
        <f t="shared" si="668"/>
        <v>0</v>
      </c>
      <c r="D463" s="118">
        <f t="shared" si="667"/>
        <v>0</v>
      </c>
      <c r="E463" s="118">
        <f t="shared" si="667"/>
        <v>0</v>
      </c>
      <c r="F463" s="118">
        <f t="shared" si="667"/>
        <v>0</v>
      </c>
      <c r="G463" s="10"/>
      <c r="AB463" s="11"/>
    </row>
    <row r="464" spans="1:28" x14ac:dyDescent="0.3">
      <c r="A464" s="10" t="s">
        <v>28</v>
      </c>
      <c r="B464" t="s">
        <v>32</v>
      </c>
      <c r="C464" s="118"/>
      <c r="D464" s="118"/>
      <c r="E464" s="118"/>
      <c r="F464" s="118"/>
      <c r="G464" s="10"/>
      <c r="AB464" s="11"/>
    </row>
    <row r="465" spans="1:33" x14ac:dyDescent="0.3">
      <c r="A465" s="10" t="s">
        <v>29</v>
      </c>
      <c r="B465" t="s">
        <v>33</v>
      </c>
      <c r="C465" s="118">
        <f t="shared" si="668"/>
        <v>0</v>
      </c>
      <c r="D465" s="118">
        <f t="shared" si="668"/>
        <v>0</v>
      </c>
      <c r="E465" s="118">
        <f t="shared" si="668"/>
        <v>0</v>
      </c>
      <c r="F465" s="118">
        <f t="shared" si="668"/>
        <v>0</v>
      </c>
      <c r="G465" s="10"/>
      <c r="AB465" s="11"/>
    </row>
    <row r="466" spans="1:33" x14ac:dyDescent="0.3">
      <c r="A466" s="10" t="s">
        <v>30</v>
      </c>
      <c r="B466" t="s">
        <v>34</v>
      </c>
      <c r="C466" s="118">
        <f t="shared" si="668"/>
        <v>0</v>
      </c>
      <c r="D466" s="118">
        <f t="shared" si="668"/>
        <v>0</v>
      </c>
      <c r="E466" s="118">
        <f t="shared" si="668"/>
        <v>0</v>
      </c>
      <c r="F466" s="118">
        <f t="shared" si="668"/>
        <v>0</v>
      </c>
      <c r="G466" s="10"/>
      <c r="AB466" s="11"/>
    </row>
    <row r="467" spans="1:33" x14ac:dyDescent="0.3">
      <c r="A467" s="12" t="s">
        <v>13</v>
      </c>
      <c r="B467" s="3" t="s">
        <v>10</v>
      </c>
      <c r="C467" s="119">
        <f t="shared" si="668"/>
        <v>0</v>
      </c>
      <c r="D467" s="119">
        <f t="shared" si="668"/>
        <v>0</v>
      </c>
      <c r="E467" s="119">
        <f t="shared" si="668"/>
        <v>0</v>
      </c>
      <c r="F467" s="119">
        <f t="shared" si="668"/>
        <v>0</v>
      </c>
      <c r="G467" s="12"/>
      <c r="H467" s="3"/>
      <c r="I467" s="3"/>
      <c r="J467" s="3"/>
      <c r="K467" s="3"/>
      <c r="L467" s="3"/>
      <c r="M467" s="3"/>
      <c r="N467" s="3"/>
      <c r="O467" s="3"/>
      <c r="P467" s="3"/>
      <c r="Q467" s="3"/>
      <c r="R467" s="3"/>
      <c r="S467" s="3"/>
      <c r="T467" s="3"/>
      <c r="U467" s="3"/>
      <c r="V467" s="3"/>
      <c r="W467" s="3"/>
      <c r="X467" s="3"/>
      <c r="Y467" s="3"/>
      <c r="Z467" s="3"/>
      <c r="AA467" s="3"/>
      <c r="AB467" s="13"/>
    </row>
    <row r="468" spans="1:33" x14ac:dyDescent="0.3">
      <c r="A468" s="20" t="s">
        <v>70</v>
      </c>
      <c r="B468" s="21" t="s">
        <v>14</v>
      </c>
      <c r="C468" s="120">
        <f t="shared" si="668"/>
        <v>0</v>
      </c>
      <c r="D468" s="120">
        <f t="shared" si="668"/>
        <v>0.93210473108565184</v>
      </c>
      <c r="E468" s="120">
        <f t="shared" si="668"/>
        <v>6.2140315405710131</v>
      </c>
      <c r="F468" s="120">
        <f t="shared" si="668"/>
        <v>15.535078851427532</v>
      </c>
      <c r="G468" s="120">
        <f>$D447*(G460/100*1000)^$E447*(G459-0.3)^$F447</f>
        <v>31.070157702855063</v>
      </c>
      <c r="H468" s="120">
        <f t="shared" ref="H468:I468" si="669">$D447*(H460/100*1000)^$E447*(H459-0.3)^$F447</f>
        <v>49.842142507612124</v>
      </c>
      <c r="I468" s="120">
        <f t="shared" si="669"/>
        <v>72.17593411238569</v>
      </c>
      <c r="J468" s="120">
        <f>$D447*(J460/100*1000)^$E447*(J459-0.3)^$F447</f>
        <v>96.775799863686203</v>
      </c>
      <c r="K468" s="120">
        <f t="shared" ref="K468:Q468" si="670">$D447*(K460/100*1000)^$E447*(K459-0.3)^$F447</f>
        <v>122.08106106430952</v>
      </c>
      <c r="L468" s="120">
        <f t="shared" si="670"/>
        <v>149.8335926290315</v>
      </c>
      <c r="M468" s="120">
        <f t="shared" si="670"/>
        <v>179.22505973839034</v>
      </c>
      <c r="N468" s="120">
        <f t="shared" si="670"/>
        <v>209.79700577901335</v>
      </c>
      <c r="O468" s="120">
        <f t="shared" si="670"/>
        <v>242.20966896513892</v>
      </c>
      <c r="P468" s="120">
        <f t="shared" si="670"/>
        <v>272.30089481727777</v>
      </c>
      <c r="Q468" s="120">
        <f t="shared" si="670"/>
        <v>304.55278897769279</v>
      </c>
      <c r="R468" s="120"/>
      <c r="S468" s="120"/>
      <c r="T468" s="120"/>
      <c r="U468" s="120"/>
      <c r="V468" s="120"/>
      <c r="W468" s="120"/>
      <c r="X468" s="120"/>
      <c r="Y468" s="120"/>
      <c r="Z468" s="120"/>
      <c r="AA468" s="120"/>
      <c r="AB468" s="120"/>
    </row>
    <row r="469" spans="1:33" x14ac:dyDescent="0.3">
      <c r="A469" s="20" t="s">
        <v>71</v>
      </c>
      <c r="B469" s="21" t="s">
        <v>14</v>
      </c>
      <c r="C469" s="120">
        <f t="shared" si="668"/>
        <v>0</v>
      </c>
      <c r="D469" s="120">
        <f t="shared" si="668"/>
        <v>0.17810097776769185</v>
      </c>
      <c r="E469" s="120">
        <f t="shared" si="668"/>
        <v>1.1873398517846123</v>
      </c>
      <c r="F469" s="120">
        <f t="shared" si="668"/>
        <v>2.9683496294615308</v>
      </c>
      <c r="G469" s="120">
        <f>$G447*(G460/100*1000)^$H447*(G459-0.3)^$I447</f>
        <v>5.9366992589230616</v>
      </c>
      <c r="H469" s="120">
        <f t="shared" ref="H469:Q469" si="671">$G447*(H460/100*1000)^$H447*(H459-0.3)^$I447</f>
        <v>10.178981889177855</v>
      </c>
      <c r="I469" s="120">
        <f t="shared" si="671"/>
        <v>15.326529188759311</v>
      </c>
      <c r="J469" s="120">
        <f t="shared" si="671"/>
        <v>21.195010912907996</v>
      </c>
      <c r="K469" s="120">
        <f t="shared" si="671"/>
        <v>27.691945465715779</v>
      </c>
      <c r="L469" s="120">
        <f t="shared" si="671"/>
        <v>34.675336035033354</v>
      </c>
      <c r="M469" s="120">
        <f t="shared" si="671"/>
        <v>42.389123947188011</v>
      </c>
      <c r="N469" s="120">
        <f t="shared" si="671"/>
        <v>50.689450805419028</v>
      </c>
      <c r="O469" s="120">
        <f t="shared" si="671"/>
        <v>59.391020109704918</v>
      </c>
      <c r="P469" s="120">
        <f t="shared" si="671"/>
        <v>67.645404576971814</v>
      </c>
      <c r="Q469" s="120">
        <f t="shared" si="671"/>
        <v>76.519010036804204</v>
      </c>
      <c r="R469" s="120"/>
      <c r="S469" s="120"/>
      <c r="T469" s="120"/>
      <c r="U469" s="120"/>
      <c r="V469" s="120"/>
      <c r="W469" s="120"/>
      <c r="X469" s="120"/>
      <c r="Y469" s="120"/>
      <c r="Z469" s="120"/>
      <c r="AA469" s="120"/>
      <c r="AB469" s="120"/>
    </row>
    <row r="470" spans="1:33" x14ac:dyDescent="0.3">
      <c r="A470" s="20" t="s">
        <v>72</v>
      </c>
      <c r="B470" s="21" t="s">
        <v>14</v>
      </c>
      <c r="C470" s="120">
        <f t="shared" si="668"/>
        <v>0</v>
      </c>
      <c r="D470" s="120">
        <f t="shared" si="668"/>
        <v>0.28522523140625272</v>
      </c>
      <c r="E470" s="120">
        <f t="shared" si="668"/>
        <v>1.9015015427083517</v>
      </c>
      <c r="F470" s="120">
        <f t="shared" si="668"/>
        <v>4.7537538567708788</v>
      </c>
      <c r="G470" s="120">
        <f>$J447*(G460/100*1000)^$K447*(G459-0.3)^$L447</f>
        <v>9.5075077135417576</v>
      </c>
      <c r="H470" s="120">
        <f t="shared" ref="H470:Q470" si="672">$J447*(H460/100*1000)^$K447*(H459-0.3)^$L447</f>
        <v>16.451197837422324</v>
      </c>
      <c r="I470" s="120">
        <f t="shared" si="672"/>
        <v>25.058111670317</v>
      </c>
      <c r="J470" s="120">
        <f t="shared" si="672"/>
        <v>34.97116338507211</v>
      </c>
      <c r="K470" s="120">
        <f t="shared" si="672"/>
        <v>45.8604490676342</v>
      </c>
      <c r="L470" s="120">
        <f t="shared" si="672"/>
        <v>57.823003093578528</v>
      </c>
      <c r="M470" s="120">
        <f t="shared" si="672"/>
        <v>71.013863944080285</v>
      </c>
      <c r="N470" s="120">
        <f t="shared" si="672"/>
        <v>85.202673672630084</v>
      </c>
      <c r="O470" s="120">
        <f t="shared" si="672"/>
        <v>100.28949174433492</v>
      </c>
      <c r="P470" s="120">
        <f t="shared" si="672"/>
        <v>114.61928913796449</v>
      </c>
      <c r="Q470" s="120">
        <f t="shared" si="672"/>
        <v>130.12842919012871</v>
      </c>
      <c r="R470" s="120"/>
      <c r="S470" s="120"/>
      <c r="T470" s="120"/>
      <c r="U470" s="120"/>
      <c r="V470" s="120"/>
      <c r="W470" s="120"/>
      <c r="X470" s="120"/>
      <c r="Y470" s="120"/>
      <c r="Z470" s="120"/>
      <c r="AA470" s="120"/>
      <c r="AB470" s="120"/>
    </row>
    <row r="471" spans="1:33" x14ac:dyDescent="0.3">
      <c r="A471" s="20" t="s">
        <v>73</v>
      </c>
      <c r="B471" s="21" t="s">
        <v>14</v>
      </c>
      <c r="C471" s="120" t="e">
        <f t="shared" si="668"/>
        <v>#NUM!</v>
      </c>
      <c r="D471" s="120" t="e">
        <f t="shared" si="668"/>
        <v>#NUM!</v>
      </c>
      <c r="E471" s="120" t="e">
        <f t="shared" si="668"/>
        <v>#NUM!</v>
      </c>
      <c r="F471" s="120" t="e">
        <f t="shared" si="668"/>
        <v>#NUM!</v>
      </c>
      <c r="G471" s="120" t="e">
        <f>$D447*(G454/100*1000)^$E447*(G449-0.3)^$F447</f>
        <v>#NUM!</v>
      </c>
      <c r="H471" s="120" t="e">
        <f t="shared" ref="H471:Q471" si="673">$D447*(H454/100*1000)^$E447*(H449-0.3)^$F447</f>
        <v>#NUM!</v>
      </c>
      <c r="I471" s="120" t="e">
        <f t="shared" si="673"/>
        <v>#NUM!</v>
      </c>
      <c r="J471" s="120" t="e">
        <f t="shared" si="673"/>
        <v>#NUM!</v>
      </c>
      <c r="K471" s="120" t="e">
        <f t="shared" si="673"/>
        <v>#NUM!</v>
      </c>
      <c r="L471" s="120" t="e">
        <f t="shared" si="673"/>
        <v>#NUM!</v>
      </c>
      <c r="M471" s="120" t="e">
        <f t="shared" si="673"/>
        <v>#NUM!</v>
      </c>
      <c r="N471" s="120" t="e">
        <f t="shared" si="673"/>
        <v>#NUM!</v>
      </c>
      <c r="O471" s="120" t="e">
        <f t="shared" si="673"/>
        <v>#NUM!</v>
      </c>
      <c r="P471" s="120" t="e">
        <f t="shared" si="673"/>
        <v>#NUM!</v>
      </c>
      <c r="Q471" s="120" t="e">
        <f t="shared" si="673"/>
        <v>#NUM!</v>
      </c>
      <c r="R471" s="120"/>
      <c r="S471" s="120"/>
      <c r="T471" s="120"/>
      <c r="U471" s="120"/>
      <c r="V471" s="120"/>
      <c r="W471" s="120"/>
      <c r="X471" s="120"/>
      <c r="Y471" s="120"/>
      <c r="Z471" s="120"/>
      <c r="AA471" s="120"/>
      <c r="AB471" s="120"/>
    </row>
    <row r="472" spans="1:33" x14ac:dyDescent="0.3">
      <c r="A472" s="20" t="s">
        <v>74</v>
      </c>
      <c r="B472" s="21" t="s">
        <v>14</v>
      </c>
      <c r="C472" s="120" t="e">
        <f t="shared" si="668"/>
        <v>#NUM!</v>
      </c>
      <c r="D472" s="120" t="e">
        <f t="shared" si="668"/>
        <v>#NUM!</v>
      </c>
      <c r="E472" s="120" t="e">
        <f t="shared" si="668"/>
        <v>#NUM!</v>
      </c>
      <c r="F472" s="120" t="e">
        <f t="shared" si="668"/>
        <v>#NUM!</v>
      </c>
      <c r="G472" s="120" t="e">
        <f>$G447*(G454/100*1000)^$H447*(G449-0.3)^$I447</f>
        <v>#NUM!</v>
      </c>
      <c r="H472" s="120" t="e">
        <f t="shared" ref="H472:Q472" si="674">$G447*(H454/100*1000)^$H447*(H449-0.3)^$I447</f>
        <v>#NUM!</v>
      </c>
      <c r="I472" s="120" t="e">
        <f t="shared" si="674"/>
        <v>#NUM!</v>
      </c>
      <c r="J472" s="120" t="e">
        <f t="shared" si="674"/>
        <v>#NUM!</v>
      </c>
      <c r="K472" s="120" t="e">
        <f t="shared" si="674"/>
        <v>#NUM!</v>
      </c>
      <c r="L472" s="120" t="e">
        <f t="shared" si="674"/>
        <v>#NUM!</v>
      </c>
      <c r="M472" s="120" t="e">
        <f t="shared" si="674"/>
        <v>#NUM!</v>
      </c>
      <c r="N472" s="120" t="e">
        <f t="shared" si="674"/>
        <v>#NUM!</v>
      </c>
      <c r="O472" s="120" t="e">
        <f t="shared" si="674"/>
        <v>#NUM!</v>
      </c>
      <c r="P472" s="120" t="e">
        <f t="shared" si="674"/>
        <v>#NUM!</v>
      </c>
      <c r="Q472" s="120" t="e">
        <f t="shared" si="674"/>
        <v>#NUM!</v>
      </c>
      <c r="R472" s="120"/>
      <c r="S472" s="120"/>
      <c r="T472" s="120"/>
      <c r="U472" s="120"/>
      <c r="V472" s="120"/>
      <c r="W472" s="120"/>
      <c r="X472" s="120"/>
      <c r="Y472" s="120"/>
      <c r="Z472" s="120"/>
      <c r="AA472" s="120"/>
      <c r="AB472" s="120"/>
    </row>
    <row r="473" spans="1:33" x14ac:dyDescent="0.3">
      <c r="A473" s="20" t="s">
        <v>75</v>
      </c>
      <c r="B473" s="21" t="s">
        <v>14</v>
      </c>
      <c r="C473" s="120" t="e">
        <f t="shared" si="668"/>
        <v>#NUM!</v>
      </c>
      <c r="D473" s="120" t="e">
        <f t="shared" si="668"/>
        <v>#NUM!</v>
      </c>
      <c r="E473" s="120" t="e">
        <f t="shared" si="668"/>
        <v>#NUM!</v>
      </c>
      <c r="F473" s="120" t="e">
        <f t="shared" si="668"/>
        <v>#NUM!</v>
      </c>
      <c r="G473" s="120" t="e">
        <f>$J447*(G454/100*1000)^$K447*(G449-0.3)^$L447</f>
        <v>#NUM!</v>
      </c>
      <c r="H473" s="120" t="e">
        <f t="shared" ref="H473:Q473" si="675">$J447*(H454/100*1000)^$K447*(H449-0.3)^$L447</f>
        <v>#NUM!</v>
      </c>
      <c r="I473" s="120" t="e">
        <f t="shared" si="675"/>
        <v>#NUM!</v>
      </c>
      <c r="J473" s="120" t="e">
        <f t="shared" si="675"/>
        <v>#NUM!</v>
      </c>
      <c r="K473" s="120" t="e">
        <f t="shared" si="675"/>
        <v>#NUM!</v>
      </c>
      <c r="L473" s="120" t="e">
        <f t="shared" si="675"/>
        <v>#NUM!</v>
      </c>
      <c r="M473" s="120" t="e">
        <f t="shared" si="675"/>
        <v>#NUM!</v>
      </c>
      <c r="N473" s="120" t="e">
        <f t="shared" si="675"/>
        <v>#NUM!</v>
      </c>
      <c r="O473" s="120" t="e">
        <f t="shared" si="675"/>
        <v>#NUM!</v>
      </c>
      <c r="P473" s="120" t="e">
        <f t="shared" si="675"/>
        <v>#NUM!</v>
      </c>
      <c r="Q473" s="120" t="e">
        <f t="shared" si="675"/>
        <v>#NUM!</v>
      </c>
      <c r="R473" s="120"/>
      <c r="S473" s="120"/>
      <c r="T473" s="120"/>
      <c r="U473" s="120"/>
      <c r="V473" s="120"/>
      <c r="W473" s="120"/>
      <c r="X473" s="120"/>
      <c r="Y473" s="120"/>
      <c r="Z473" s="120"/>
      <c r="AA473" s="120"/>
      <c r="AB473" s="120"/>
    </row>
    <row r="474" spans="1:33" x14ac:dyDescent="0.3">
      <c r="A474" s="20" t="s">
        <v>15</v>
      </c>
      <c r="B474" s="21" t="s">
        <v>16</v>
      </c>
      <c r="C474" s="120" t="e">
        <f>((C471+C472+C473)*0.5*44/12)*C455/1000</f>
        <v>#NUM!</v>
      </c>
      <c r="D474" s="120" t="e">
        <f t="shared" ref="D474:Q474" si="676">((D471+D472+D473)*0.5*44/12)*D455/1000</f>
        <v>#NUM!</v>
      </c>
      <c r="E474" s="120" t="e">
        <f t="shared" si="676"/>
        <v>#NUM!</v>
      </c>
      <c r="F474" s="120" t="e">
        <f t="shared" si="676"/>
        <v>#NUM!</v>
      </c>
      <c r="G474" s="120" t="e">
        <f t="shared" si="676"/>
        <v>#NUM!</v>
      </c>
      <c r="H474" s="120" t="e">
        <f t="shared" si="676"/>
        <v>#NUM!</v>
      </c>
      <c r="I474" s="120" t="e">
        <f t="shared" si="676"/>
        <v>#NUM!</v>
      </c>
      <c r="J474" s="120" t="e">
        <f t="shared" si="676"/>
        <v>#NUM!</v>
      </c>
      <c r="K474" s="120" t="e">
        <f t="shared" si="676"/>
        <v>#NUM!</v>
      </c>
      <c r="L474" s="120" t="e">
        <f t="shared" si="676"/>
        <v>#NUM!</v>
      </c>
      <c r="M474" s="120" t="e">
        <f t="shared" si="676"/>
        <v>#NUM!</v>
      </c>
      <c r="N474" s="120" t="e">
        <f t="shared" si="676"/>
        <v>#NUM!</v>
      </c>
      <c r="O474" s="120" t="e">
        <f t="shared" si="676"/>
        <v>#NUM!</v>
      </c>
      <c r="P474" s="120" t="e">
        <f t="shared" si="676"/>
        <v>#NUM!</v>
      </c>
      <c r="Q474" s="120" t="e">
        <f t="shared" si="676"/>
        <v>#NUM!</v>
      </c>
      <c r="R474" s="120"/>
      <c r="S474" s="120"/>
      <c r="T474" s="120"/>
      <c r="U474" s="120"/>
      <c r="V474" s="120"/>
      <c r="W474" s="120"/>
      <c r="X474" s="120"/>
      <c r="Y474" s="120"/>
      <c r="Z474" s="120"/>
      <c r="AA474" s="120"/>
      <c r="AB474" s="120"/>
    </row>
    <row r="475" spans="1:33" x14ac:dyDescent="0.3">
      <c r="A475" s="20" t="s">
        <v>17</v>
      </c>
      <c r="B475" s="21" t="s">
        <v>16</v>
      </c>
      <c r="C475" s="120" t="e">
        <f>C474</f>
        <v>#NUM!</v>
      </c>
      <c r="D475" s="120" t="e">
        <f>C475+D474</f>
        <v>#NUM!</v>
      </c>
      <c r="E475" s="120" t="e">
        <f t="shared" ref="E475" si="677">D475+E474</f>
        <v>#NUM!</v>
      </c>
      <c r="F475" s="120" t="e">
        <f t="shared" ref="F475" si="678">E475+F474</f>
        <v>#NUM!</v>
      </c>
      <c r="G475" s="120" t="e">
        <f t="shared" ref="G475" si="679">F475+G474</f>
        <v>#NUM!</v>
      </c>
      <c r="H475" s="120" t="e">
        <f t="shared" ref="H475" si="680">G475+H474</f>
        <v>#NUM!</v>
      </c>
      <c r="I475" s="120" t="e">
        <f t="shared" ref="I475" si="681">H475+I474</f>
        <v>#NUM!</v>
      </c>
      <c r="J475" s="120" t="e">
        <f t="shared" ref="J475" si="682">I475+J474</f>
        <v>#NUM!</v>
      </c>
      <c r="K475" s="120" t="e">
        <f t="shared" ref="K475" si="683">J475+K474</f>
        <v>#NUM!</v>
      </c>
      <c r="L475" s="120" t="e">
        <f t="shared" ref="L475" si="684">K475+L474</f>
        <v>#NUM!</v>
      </c>
      <c r="M475" s="120" t="e">
        <f t="shared" ref="M475" si="685">L475+M474</f>
        <v>#NUM!</v>
      </c>
      <c r="N475" s="120" t="e">
        <f t="shared" ref="N475" si="686">M475+N474</f>
        <v>#NUM!</v>
      </c>
      <c r="O475" s="120" t="e">
        <f t="shared" ref="O475" si="687">N475+O474</f>
        <v>#NUM!</v>
      </c>
      <c r="P475" s="120" t="e">
        <f t="shared" ref="P475" si="688">O475+P474</f>
        <v>#NUM!</v>
      </c>
      <c r="Q475" s="120" t="e">
        <f t="shared" ref="Q475" si="689">P475+Q474</f>
        <v>#NUM!</v>
      </c>
      <c r="R475" s="120"/>
      <c r="S475" s="120"/>
      <c r="T475" s="120"/>
      <c r="U475" s="120"/>
      <c r="V475" s="120"/>
      <c r="W475" s="120"/>
      <c r="X475" s="120"/>
      <c r="Y475" s="120"/>
      <c r="Z475" s="120"/>
      <c r="AA475" s="120"/>
      <c r="AB475" s="120"/>
    </row>
    <row r="476" spans="1:33" x14ac:dyDescent="0.3">
      <c r="A476" s="178" t="s">
        <v>294</v>
      </c>
      <c r="B476" s="21" t="s">
        <v>16</v>
      </c>
      <c r="C476" s="120">
        <f>((C468+C469+C470)*0.5*44/12)*(AVERAGE(C451,C461))/1000</f>
        <v>0</v>
      </c>
      <c r="D476" s="120">
        <f t="shared" ref="D476:Q476" si="690">((D468+D469+D470)*0.5*44/12)*(AVERAGE(D451,D461))/1000</f>
        <v>4.5934097975995263</v>
      </c>
      <c r="E476" s="120">
        <f t="shared" si="690"/>
        <v>30.622731983996847</v>
      </c>
      <c r="F476" s="120">
        <f>((F468+F469+F470)*0.5*44/12)*(AVERAGE(F451,F461))/1000</f>
        <v>76.5568299599921</v>
      </c>
      <c r="G476" s="120">
        <f>((G468+G469+G470)*0.5*44/12)*(AVERAGE(G451,G461))/1000</f>
        <v>153.1136599199842</v>
      </c>
      <c r="H476" s="120">
        <f t="shared" si="690"/>
        <v>158.46021070956718</v>
      </c>
      <c r="I476" s="120">
        <f t="shared" si="690"/>
        <v>161.37434431741937</v>
      </c>
      <c r="J476" s="120">
        <f t="shared" si="690"/>
        <v>165.51635347065795</v>
      </c>
      <c r="K476" s="120">
        <f t="shared" si="690"/>
        <v>166.63405636289977</v>
      </c>
      <c r="L476" s="120">
        <f t="shared" si="690"/>
        <v>170.23145061719566</v>
      </c>
      <c r="M476" s="120">
        <f t="shared" si="690"/>
        <v>172.34572721855102</v>
      </c>
      <c r="N476" s="120">
        <f t="shared" si="690"/>
        <v>173.06267850833632</v>
      </c>
      <c r="O476" s="120">
        <f t="shared" si="690"/>
        <v>172.7792869038453</v>
      </c>
      <c r="P476" s="120">
        <f t="shared" si="690"/>
        <v>183.13311147991573</v>
      </c>
      <c r="Q476" s="120">
        <f t="shared" si="690"/>
        <v>192.12608576690519</v>
      </c>
      <c r="R476" s="120"/>
      <c r="S476" s="120"/>
      <c r="T476" s="120"/>
      <c r="U476" s="120"/>
      <c r="V476" s="120"/>
      <c r="W476" s="120"/>
      <c r="X476" s="120"/>
      <c r="Y476" s="120"/>
      <c r="Z476" s="120"/>
      <c r="AA476" s="120"/>
      <c r="AB476" s="120"/>
      <c r="AC476" s="14"/>
      <c r="AD476" s="14"/>
      <c r="AE476" s="14"/>
      <c r="AF476" s="14"/>
      <c r="AG476" s="14"/>
    </row>
    <row r="477" spans="1:33" x14ac:dyDescent="0.3">
      <c r="A477" s="20" t="s">
        <v>293</v>
      </c>
      <c r="B477" s="21" t="s">
        <v>16</v>
      </c>
      <c r="C477" s="120">
        <f>((C468+C469+C470)*0.5*44/12)*C461/1000</f>
        <v>0</v>
      </c>
      <c r="D477" s="120">
        <f t="shared" ref="D477:Q477" si="691">((D468+D469+D470)*0.5*44/12)*D461/1000</f>
        <v>3.8809260166853141</v>
      </c>
      <c r="E477" s="120">
        <f t="shared" si="691"/>
        <v>25.872840111235433</v>
      </c>
      <c r="F477" s="120">
        <f t="shared" si="691"/>
        <v>64.682100278088569</v>
      </c>
      <c r="G477" s="120">
        <f t="shared" si="691"/>
        <v>129.36420055617714</v>
      </c>
      <c r="H477" s="120">
        <f t="shared" si="691"/>
        <v>134.24078898864019</v>
      </c>
      <c r="I477" s="120">
        <f t="shared" si="691"/>
        <v>138.72621862836976</v>
      </c>
      <c r="J477" s="120">
        <f t="shared" si="691"/>
        <v>145.41213096710692</v>
      </c>
      <c r="K477" s="120">
        <f t="shared" si="691"/>
        <v>147.26634425873149</v>
      </c>
      <c r="L477" s="120">
        <f t="shared" si="691"/>
        <v>151.94212121204239</v>
      </c>
      <c r="M477" s="120">
        <f t="shared" si="691"/>
        <v>154.77585152545359</v>
      </c>
      <c r="N477" s="120">
        <f t="shared" si="691"/>
        <v>155.27203434046393</v>
      </c>
      <c r="O477" s="120">
        <f t="shared" si="691"/>
        <v>154.72771961538382</v>
      </c>
      <c r="P477" s="120">
        <f t="shared" si="691"/>
        <v>170.84090035669047</v>
      </c>
      <c r="Q477" s="120">
        <f t="shared" si="691"/>
        <v>187.44008367502946</v>
      </c>
      <c r="R477" s="120"/>
      <c r="S477" s="120"/>
      <c r="T477" s="120"/>
      <c r="U477" s="120"/>
      <c r="V477" s="120"/>
      <c r="W477" s="120"/>
      <c r="X477" s="120"/>
      <c r="Y477" s="120"/>
      <c r="Z477" s="120"/>
      <c r="AA477" s="120"/>
      <c r="AB477" s="120"/>
      <c r="AC477" s="14"/>
      <c r="AD477" s="14"/>
      <c r="AE477" s="14"/>
      <c r="AF477" s="14"/>
      <c r="AG477" s="14"/>
    </row>
    <row r="478" spans="1:33" x14ac:dyDescent="0.3">
      <c r="A478" s="22" t="s">
        <v>18</v>
      </c>
      <c r="B478" s="23" t="s">
        <v>16</v>
      </c>
      <c r="C478" s="122" t="e">
        <f>C475+C477</f>
        <v>#NUM!</v>
      </c>
      <c r="D478" s="122" t="e">
        <f t="shared" ref="D478:Q478" si="692">D475+D477</f>
        <v>#NUM!</v>
      </c>
      <c r="E478" s="122" t="e">
        <f t="shared" si="692"/>
        <v>#NUM!</v>
      </c>
      <c r="F478" s="122" t="e">
        <f t="shared" si="692"/>
        <v>#NUM!</v>
      </c>
      <c r="G478" s="122" t="e">
        <f t="shared" si="692"/>
        <v>#NUM!</v>
      </c>
      <c r="H478" s="122" t="e">
        <f t="shared" si="692"/>
        <v>#NUM!</v>
      </c>
      <c r="I478" s="122" t="e">
        <f t="shared" si="692"/>
        <v>#NUM!</v>
      </c>
      <c r="J478" s="122" t="e">
        <f t="shared" si="692"/>
        <v>#NUM!</v>
      </c>
      <c r="K478" s="122" t="e">
        <f t="shared" si="692"/>
        <v>#NUM!</v>
      </c>
      <c r="L478" s="122" t="e">
        <f t="shared" si="692"/>
        <v>#NUM!</v>
      </c>
      <c r="M478" s="122" t="e">
        <f t="shared" si="692"/>
        <v>#NUM!</v>
      </c>
      <c r="N478" s="122" t="e">
        <f t="shared" si="692"/>
        <v>#NUM!</v>
      </c>
      <c r="O478" s="122" t="e">
        <f t="shared" si="692"/>
        <v>#NUM!</v>
      </c>
      <c r="P478" s="122" t="e">
        <f t="shared" si="692"/>
        <v>#NUM!</v>
      </c>
      <c r="Q478" s="122" t="e">
        <f t="shared" si="692"/>
        <v>#NUM!</v>
      </c>
      <c r="R478" s="122"/>
      <c r="S478" s="122"/>
      <c r="T478" s="122"/>
      <c r="U478" s="122"/>
      <c r="V478" s="122"/>
      <c r="W478" s="122"/>
      <c r="X478" s="122"/>
      <c r="Y478" s="122"/>
      <c r="Z478" s="122"/>
      <c r="AA478" s="122"/>
      <c r="AB478" s="122"/>
      <c r="AC478" s="14"/>
      <c r="AD478" s="14"/>
      <c r="AE478" s="14"/>
      <c r="AF478" s="14"/>
      <c r="AG478" s="14"/>
    </row>
    <row r="480" spans="1:33" x14ac:dyDescent="0.3">
      <c r="A480" s="175" t="s">
        <v>219</v>
      </c>
      <c r="B480" s="6" t="s">
        <v>59</v>
      </c>
      <c r="C480" s="6" t="s">
        <v>60</v>
      </c>
      <c r="D480" s="6" t="s">
        <v>61</v>
      </c>
      <c r="E480" s="6" t="s">
        <v>62</v>
      </c>
      <c r="F480" s="6" t="s">
        <v>63</v>
      </c>
      <c r="G480" s="6" t="s">
        <v>64</v>
      </c>
      <c r="H480" s="6" t="s">
        <v>65</v>
      </c>
      <c r="I480" s="6" t="s">
        <v>66</v>
      </c>
      <c r="J480" s="6" t="s">
        <v>67</v>
      </c>
      <c r="K480" s="6" t="s">
        <v>68</v>
      </c>
      <c r="L480" s="6" t="s">
        <v>69</v>
      </c>
    </row>
    <row r="481" spans="1:28" x14ac:dyDescent="0.3">
      <c r="A481" s="15"/>
      <c r="B481" s="16"/>
      <c r="C481" s="17" t="s">
        <v>57</v>
      </c>
      <c r="D481" s="16">
        <f>INDEX(Lister!$A$17:$J$29,MATCH('Data tilvækstoversigt'!$C481,Lister!$A$17:$A$29,0),2)</f>
        <v>3.7871999999999998E-4</v>
      </c>
      <c r="E481" s="16">
        <f>INDEX(Lister!$A$17:$J$29,MATCH('Data tilvækstoversigt'!$C481,Lister!$A$17:$A$29,0),3)</f>
        <v>1.8063</v>
      </c>
      <c r="F481" s="16">
        <f>INDEX(Lister!$A$17:$J$29,MATCH('Data tilvækstoversigt'!$C481,Lister!$A$17:$A$29,0),4)</f>
        <v>1.0714999999999999</v>
      </c>
      <c r="G481" s="16">
        <f>INDEX(Lister!$A$17:$J$29,MATCH('Data tilvækstoversigt'!$C481,Lister!$A$17:$A$29,0),5)</f>
        <v>6.7440000000000005E-5</v>
      </c>
      <c r="H481" s="16">
        <f>INDEX(Lister!$A$17:$J$29,MATCH('Data tilvækstoversigt'!$C481,Lister!$A$17:$A$29,0),6)</f>
        <v>2.7826</v>
      </c>
      <c r="I481" s="16">
        <f>INDEX(Lister!$A$17:$J$29,MATCH('Data tilvækstoversigt'!$C481,Lister!$A$17:$A$29,0),7)</f>
        <v>-0.68418999999999996</v>
      </c>
      <c r="J481" s="16">
        <f>INDEX(Lister!$A$17:$J$29,MATCH('Data tilvækstoversigt'!$C481,Lister!$A$17:$A$29,0),8)</f>
        <v>5.223E-5</v>
      </c>
      <c r="K481" s="16">
        <f>INDEX(Lister!$A$17:$J$29,MATCH('Data tilvækstoversigt'!$C481,Lister!$A$17:$A$29,0),9)</f>
        <v>2.5221</v>
      </c>
      <c r="L481" s="16">
        <f>INDEX(Lister!$A$17:$J$29,MATCH('Data tilvækstoversigt'!$C481,Lister!$A$17:$A$29,0),10)</f>
        <v>-2.8060999999999999E-2</v>
      </c>
    </row>
    <row r="482" spans="1:28" x14ac:dyDescent="0.3">
      <c r="A482" s="18" t="s">
        <v>1</v>
      </c>
      <c r="B482" s="19" t="s">
        <v>2</v>
      </c>
      <c r="C482" s="19">
        <v>1</v>
      </c>
      <c r="D482" s="19">
        <v>5</v>
      </c>
      <c r="E482" s="19">
        <v>10</v>
      </c>
      <c r="F482" s="19">
        <v>15</v>
      </c>
      <c r="G482" s="19">
        <v>20</v>
      </c>
      <c r="H482" s="19">
        <v>25</v>
      </c>
      <c r="I482" s="19">
        <v>30</v>
      </c>
      <c r="J482" s="19">
        <v>35</v>
      </c>
      <c r="K482" s="19">
        <v>40</v>
      </c>
      <c r="L482" s="19">
        <v>45</v>
      </c>
      <c r="M482" s="19">
        <v>50</v>
      </c>
      <c r="N482" s="19">
        <v>55</v>
      </c>
      <c r="O482" s="19">
        <v>60</v>
      </c>
      <c r="P482" s="19">
        <v>65</v>
      </c>
      <c r="Q482" s="19">
        <v>70</v>
      </c>
      <c r="R482" s="19">
        <v>75</v>
      </c>
      <c r="S482" s="19">
        <v>80</v>
      </c>
      <c r="T482" s="19">
        <v>85</v>
      </c>
      <c r="U482" s="19">
        <v>90</v>
      </c>
      <c r="V482" s="19">
        <v>95</v>
      </c>
      <c r="W482" s="19">
        <v>100</v>
      </c>
      <c r="X482" s="19">
        <v>105</v>
      </c>
      <c r="Y482" s="19">
        <v>110</v>
      </c>
      <c r="Z482" s="19">
        <v>115</v>
      </c>
      <c r="AA482" s="19">
        <v>120</v>
      </c>
      <c r="AB482" s="19">
        <v>125</v>
      </c>
    </row>
    <row r="483" spans="1:28" x14ac:dyDescent="0.3">
      <c r="A483" s="7" t="s">
        <v>19</v>
      </c>
      <c r="B483" s="8" t="s">
        <v>4</v>
      </c>
      <c r="C483" s="117">
        <f>C$2*$G483</f>
        <v>0</v>
      </c>
      <c r="D483" s="117">
        <f t="shared" ref="D483:F497" si="693">D$2*$G483</f>
        <v>0.42599999999999999</v>
      </c>
      <c r="E483" s="117">
        <f t="shared" si="693"/>
        <v>2.84</v>
      </c>
      <c r="F483" s="117">
        <f>F$2*$G483</f>
        <v>7.1</v>
      </c>
      <c r="G483">
        <v>14.2</v>
      </c>
      <c r="H483">
        <v>18.100000000000001</v>
      </c>
      <c r="I483">
        <v>21.2</v>
      </c>
      <c r="J483">
        <v>23.8</v>
      </c>
      <c r="K483">
        <v>26</v>
      </c>
      <c r="L483">
        <v>27.8</v>
      </c>
      <c r="M483">
        <v>29.5</v>
      </c>
      <c r="N483">
        <v>30.9</v>
      </c>
      <c r="O483">
        <v>32.200000000000003</v>
      </c>
      <c r="P483">
        <v>33.299999999999997</v>
      </c>
      <c r="Q483">
        <v>34.4</v>
      </c>
      <c r="R483">
        <v>35.4</v>
      </c>
      <c r="S483">
        <v>36.299999999999997</v>
      </c>
      <c r="T483">
        <v>37.1</v>
      </c>
      <c r="U483">
        <v>37.9</v>
      </c>
      <c r="V483">
        <v>38.6</v>
      </c>
      <c r="W483">
        <v>39.299999999999997</v>
      </c>
      <c r="X483">
        <v>39.9</v>
      </c>
      <c r="Y483">
        <v>40.5</v>
      </c>
      <c r="Z483">
        <v>41.1</v>
      </c>
      <c r="AA483">
        <v>41.7</v>
      </c>
      <c r="AB483">
        <v>42.2</v>
      </c>
    </row>
    <row r="484" spans="1:28" x14ac:dyDescent="0.3">
      <c r="A484" s="10" t="s">
        <v>20</v>
      </c>
      <c r="B484" t="s">
        <v>6</v>
      </c>
      <c r="C484" s="118">
        <f t="shared" ref="C484:F507" si="694">C$2*$G484</f>
        <v>0</v>
      </c>
      <c r="D484" s="118">
        <f t="shared" si="693"/>
        <v>0.435</v>
      </c>
      <c r="E484" s="118">
        <f t="shared" si="693"/>
        <v>2.9000000000000004</v>
      </c>
      <c r="F484" s="118">
        <f t="shared" si="693"/>
        <v>7.25</v>
      </c>
      <c r="G484">
        <v>14.5</v>
      </c>
      <c r="H484">
        <v>18.8</v>
      </c>
      <c r="I484">
        <v>22.6</v>
      </c>
      <c r="J484">
        <v>26.2</v>
      </c>
      <c r="K484">
        <v>29.7</v>
      </c>
      <c r="L484">
        <v>32.9</v>
      </c>
      <c r="M484">
        <v>36.200000000000003</v>
      </c>
      <c r="N484">
        <v>39.4</v>
      </c>
      <c r="O484">
        <v>42.6</v>
      </c>
      <c r="P484">
        <v>45.7</v>
      </c>
      <c r="Q484">
        <v>48.9</v>
      </c>
      <c r="R484">
        <v>52</v>
      </c>
      <c r="S484">
        <v>55.2</v>
      </c>
      <c r="T484">
        <v>58.3</v>
      </c>
      <c r="U484">
        <v>61.4</v>
      </c>
      <c r="V484">
        <v>64.5</v>
      </c>
      <c r="W484">
        <v>67.599999999999994</v>
      </c>
      <c r="X484">
        <v>70.7</v>
      </c>
      <c r="Y484">
        <v>73.8</v>
      </c>
      <c r="Z484">
        <v>76.900000000000006</v>
      </c>
      <c r="AA484">
        <v>80</v>
      </c>
      <c r="AB484">
        <v>83.1</v>
      </c>
    </row>
    <row r="485" spans="1:28" x14ac:dyDescent="0.3">
      <c r="A485" s="10" t="s">
        <v>21</v>
      </c>
      <c r="B485" t="s">
        <v>8</v>
      </c>
      <c r="C485" s="118">
        <f>G485</f>
        <v>2500</v>
      </c>
      <c r="D485" s="118">
        <f>G485</f>
        <v>2500</v>
      </c>
      <c r="E485" s="118">
        <f>G485</f>
        <v>2500</v>
      </c>
      <c r="F485" s="118">
        <f>G485</f>
        <v>2500</v>
      </c>
      <c r="G485">
        <v>2500</v>
      </c>
      <c r="H485">
        <v>1303</v>
      </c>
      <c r="I485">
        <v>883</v>
      </c>
      <c r="J485">
        <v>654</v>
      </c>
      <c r="K485">
        <v>515</v>
      </c>
      <c r="L485">
        <v>425</v>
      </c>
      <c r="M485">
        <v>345</v>
      </c>
      <c r="N485">
        <v>287</v>
      </c>
      <c r="O485">
        <v>242</v>
      </c>
      <c r="P485">
        <v>208</v>
      </c>
      <c r="Q485">
        <v>180</v>
      </c>
      <c r="R485">
        <v>158</v>
      </c>
      <c r="S485">
        <v>139</v>
      </c>
      <c r="T485">
        <v>124</v>
      </c>
      <c r="U485">
        <v>111</v>
      </c>
      <c r="V485">
        <v>100</v>
      </c>
      <c r="W485">
        <v>91</v>
      </c>
      <c r="X485">
        <v>83</v>
      </c>
      <c r="Y485">
        <v>76</v>
      </c>
      <c r="Z485">
        <v>69</v>
      </c>
      <c r="AA485">
        <v>64</v>
      </c>
      <c r="AB485">
        <v>59</v>
      </c>
    </row>
    <row r="486" spans="1:28" x14ac:dyDescent="0.3">
      <c r="A486" s="10" t="s">
        <v>22</v>
      </c>
      <c r="B486" t="s">
        <v>31</v>
      </c>
      <c r="C486" s="118">
        <f t="shared" si="694"/>
        <v>0</v>
      </c>
      <c r="D486" s="118">
        <f t="shared" si="693"/>
        <v>1.2425999999999999</v>
      </c>
      <c r="E486" s="118">
        <f t="shared" si="693"/>
        <v>8.2840000000000007</v>
      </c>
      <c r="F486" s="118">
        <f t="shared" si="693"/>
        <v>20.71</v>
      </c>
      <c r="G486">
        <v>41.42</v>
      </c>
      <c r="H486">
        <v>36.04</v>
      </c>
      <c r="I486">
        <v>35.44</v>
      </c>
      <c r="J486">
        <v>35.36</v>
      </c>
      <c r="K486">
        <v>35.64</v>
      </c>
      <c r="L486">
        <v>36.15</v>
      </c>
      <c r="M486">
        <v>35.46</v>
      </c>
      <c r="N486">
        <v>34.909999999999997</v>
      </c>
      <c r="O486">
        <v>34.47</v>
      </c>
      <c r="P486">
        <v>34.1</v>
      </c>
      <c r="Q486">
        <v>33.78</v>
      </c>
      <c r="R486">
        <v>33.51</v>
      </c>
      <c r="S486">
        <v>33.28</v>
      </c>
      <c r="T486">
        <v>33.08</v>
      </c>
      <c r="U486">
        <v>32.9</v>
      </c>
      <c r="V486">
        <v>32.74</v>
      </c>
      <c r="W486">
        <v>32.6</v>
      </c>
      <c r="X486">
        <v>32.47</v>
      </c>
      <c r="Y486">
        <v>32.36</v>
      </c>
      <c r="Z486">
        <v>32.25</v>
      </c>
      <c r="AA486">
        <v>32.159999999999997</v>
      </c>
      <c r="AB486">
        <v>32.07</v>
      </c>
    </row>
    <row r="487" spans="1:28" x14ac:dyDescent="0.3">
      <c r="A487" s="10" t="s">
        <v>23</v>
      </c>
      <c r="B487" t="s">
        <v>10</v>
      </c>
      <c r="C487" s="118">
        <f t="shared" si="694"/>
        <v>0</v>
      </c>
      <c r="D487" s="118">
        <f t="shared" si="693"/>
        <v>9.2040000000000006</v>
      </c>
      <c r="E487" s="118">
        <f t="shared" si="693"/>
        <v>61.360000000000007</v>
      </c>
      <c r="F487" s="118">
        <f t="shared" si="693"/>
        <v>153.4</v>
      </c>
      <c r="G487">
        <v>306.8</v>
      </c>
      <c r="H487">
        <v>326.39999999999998</v>
      </c>
      <c r="I487">
        <v>365.3</v>
      </c>
      <c r="J487">
        <v>400</v>
      </c>
      <c r="K487">
        <v>432.7</v>
      </c>
      <c r="L487">
        <v>464.5</v>
      </c>
      <c r="M487">
        <v>477.3</v>
      </c>
      <c r="N487">
        <v>488.8</v>
      </c>
      <c r="O487">
        <v>499.3</v>
      </c>
      <c r="P487">
        <v>509.1</v>
      </c>
      <c r="Q487">
        <v>518.5</v>
      </c>
      <c r="R487">
        <v>527.70000000000005</v>
      </c>
      <c r="S487">
        <v>536.6</v>
      </c>
      <c r="T487">
        <v>545.5</v>
      </c>
      <c r="U487">
        <v>554.4</v>
      </c>
      <c r="V487">
        <v>563.29999999999995</v>
      </c>
      <c r="W487">
        <v>572.29999999999995</v>
      </c>
      <c r="X487">
        <v>581.5</v>
      </c>
      <c r="Y487">
        <v>590.9</v>
      </c>
      <c r="Z487">
        <v>600.5</v>
      </c>
      <c r="AA487">
        <v>610.4</v>
      </c>
      <c r="AB487">
        <v>620.6</v>
      </c>
    </row>
    <row r="488" spans="1:28" x14ac:dyDescent="0.3">
      <c r="A488" s="10" t="s">
        <v>11</v>
      </c>
      <c r="B488" t="s">
        <v>6</v>
      </c>
      <c r="C488" s="118">
        <f t="shared" si="694"/>
        <v>0</v>
      </c>
      <c r="D488" s="118">
        <f t="shared" si="693"/>
        <v>0.40199999999999997</v>
      </c>
      <c r="E488" s="118">
        <f t="shared" si="693"/>
        <v>2.68</v>
      </c>
      <c r="F488" s="118">
        <f t="shared" si="693"/>
        <v>6.7</v>
      </c>
      <c r="G488">
        <v>13.4</v>
      </c>
      <c r="H488">
        <v>17.600000000000001</v>
      </c>
      <c r="I488">
        <v>21.6</v>
      </c>
      <c r="J488">
        <v>25.5</v>
      </c>
      <c r="K488">
        <v>29.4</v>
      </c>
      <c r="L488">
        <v>32.6</v>
      </c>
      <c r="M488">
        <v>35.799999999999997</v>
      </c>
      <c r="N488">
        <v>39</v>
      </c>
      <c r="O488">
        <v>42.1</v>
      </c>
      <c r="P488">
        <v>45.3</v>
      </c>
      <c r="Q488">
        <v>48.4</v>
      </c>
      <c r="R488">
        <v>51.5</v>
      </c>
      <c r="S488">
        <v>54.6</v>
      </c>
      <c r="T488">
        <v>57.7</v>
      </c>
      <c r="U488">
        <v>60.8</v>
      </c>
      <c r="V488">
        <v>63.9</v>
      </c>
      <c r="W488">
        <v>66.900000000000006</v>
      </c>
      <c r="X488">
        <v>70</v>
      </c>
      <c r="Y488">
        <v>73.099999999999994</v>
      </c>
      <c r="Z488">
        <v>76.099999999999994</v>
      </c>
      <c r="AA488">
        <v>79.2</v>
      </c>
      <c r="AB488">
        <v>82.3</v>
      </c>
    </row>
    <row r="489" spans="1:28" x14ac:dyDescent="0.3">
      <c r="A489" s="10" t="s">
        <v>12</v>
      </c>
      <c r="B489" t="s">
        <v>8</v>
      </c>
      <c r="C489" s="118">
        <v>0</v>
      </c>
      <c r="D489" s="118">
        <v>0</v>
      </c>
      <c r="E489" s="118">
        <v>0</v>
      </c>
      <c r="F489" s="118">
        <v>0</v>
      </c>
      <c r="G489">
        <v>1171</v>
      </c>
      <c r="H489">
        <v>403</v>
      </c>
      <c r="I489">
        <v>217</v>
      </c>
      <c r="J489">
        <v>129</v>
      </c>
      <c r="K489">
        <v>83</v>
      </c>
      <c r="L489">
        <v>74</v>
      </c>
      <c r="M489">
        <v>54</v>
      </c>
      <c r="N489">
        <v>41</v>
      </c>
      <c r="O489">
        <v>32</v>
      </c>
      <c r="P489">
        <v>25</v>
      </c>
      <c r="Q489">
        <v>21</v>
      </c>
      <c r="R489">
        <v>17</v>
      </c>
      <c r="S489">
        <v>14</v>
      </c>
      <c r="T489">
        <v>12</v>
      </c>
      <c r="U489">
        <v>10</v>
      </c>
      <c r="V489">
        <v>9</v>
      </c>
      <c r="W489">
        <v>7</v>
      </c>
      <c r="X489">
        <v>6</v>
      </c>
      <c r="Y489">
        <v>6</v>
      </c>
      <c r="Z489">
        <v>5</v>
      </c>
      <c r="AA489">
        <v>4</v>
      </c>
      <c r="AB489">
        <v>4</v>
      </c>
    </row>
    <row r="490" spans="1:28" x14ac:dyDescent="0.3">
      <c r="A490" s="10" t="s">
        <v>24</v>
      </c>
      <c r="B490" t="s">
        <v>31</v>
      </c>
      <c r="C490" s="118">
        <f t="shared" si="694"/>
        <v>0</v>
      </c>
      <c r="D490" s="118">
        <f t="shared" si="693"/>
        <v>0.49260000000000004</v>
      </c>
      <c r="E490" s="118">
        <f t="shared" si="693"/>
        <v>3.2840000000000007</v>
      </c>
      <c r="F490" s="118">
        <f t="shared" si="693"/>
        <v>8.2100000000000009</v>
      </c>
      <c r="G490">
        <v>16.420000000000002</v>
      </c>
      <c r="H490">
        <v>9.7899999999999991</v>
      </c>
      <c r="I490">
        <v>7.94</v>
      </c>
      <c r="J490">
        <v>6.61</v>
      </c>
      <c r="K490">
        <v>5.64</v>
      </c>
      <c r="L490">
        <v>6.15</v>
      </c>
      <c r="M490">
        <v>5.46</v>
      </c>
      <c r="N490">
        <v>4.91</v>
      </c>
      <c r="O490">
        <v>4.47</v>
      </c>
      <c r="P490">
        <v>4.0999999999999996</v>
      </c>
      <c r="Q490">
        <v>3.78</v>
      </c>
      <c r="R490">
        <v>3.51</v>
      </c>
      <c r="S490">
        <v>3.28</v>
      </c>
      <c r="T490">
        <v>3.08</v>
      </c>
      <c r="U490">
        <v>2.9</v>
      </c>
      <c r="V490">
        <v>2.74</v>
      </c>
      <c r="W490">
        <v>2.6</v>
      </c>
      <c r="X490">
        <v>2.4700000000000002</v>
      </c>
      <c r="Y490">
        <v>2.36</v>
      </c>
      <c r="Z490">
        <v>2.25</v>
      </c>
      <c r="AA490">
        <v>2.16</v>
      </c>
      <c r="AB490">
        <v>2.0699999999999998</v>
      </c>
    </row>
    <row r="491" spans="1:28" x14ac:dyDescent="0.3">
      <c r="A491" s="10" t="s">
        <v>25</v>
      </c>
      <c r="B491" t="s">
        <v>10</v>
      </c>
      <c r="C491" s="118">
        <f t="shared" si="694"/>
        <v>0</v>
      </c>
      <c r="D491" s="118">
        <f t="shared" si="693"/>
        <v>3.5819999999999999</v>
      </c>
      <c r="E491" s="118">
        <f t="shared" si="693"/>
        <v>23.880000000000003</v>
      </c>
      <c r="F491" s="118">
        <f t="shared" si="693"/>
        <v>59.7</v>
      </c>
      <c r="G491">
        <v>119.4</v>
      </c>
      <c r="H491">
        <v>87.7</v>
      </c>
      <c r="I491">
        <v>81.2</v>
      </c>
      <c r="J491">
        <v>74.5</v>
      </c>
      <c r="K491">
        <v>68.400000000000006</v>
      </c>
      <c r="L491">
        <v>79</v>
      </c>
      <c r="M491">
        <v>73.400000000000006</v>
      </c>
      <c r="N491">
        <v>68.7</v>
      </c>
      <c r="O491">
        <v>64.599999999999994</v>
      </c>
      <c r="P491">
        <v>61.1</v>
      </c>
      <c r="Q491">
        <v>58</v>
      </c>
      <c r="R491">
        <v>55.2</v>
      </c>
      <c r="S491">
        <v>52.8</v>
      </c>
      <c r="T491">
        <v>50.7</v>
      </c>
      <c r="U491">
        <v>48.8</v>
      </c>
      <c r="V491">
        <v>47.1</v>
      </c>
      <c r="W491">
        <v>45.6</v>
      </c>
      <c r="X491">
        <v>44.2</v>
      </c>
      <c r="Y491">
        <v>43</v>
      </c>
      <c r="Z491">
        <v>41.9</v>
      </c>
      <c r="AA491">
        <v>40.9</v>
      </c>
      <c r="AB491">
        <v>40</v>
      </c>
    </row>
    <row r="492" spans="1:28" x14ac:dyDescent="0.3">
      <c r="A492" s="10" t="s">
        <v>26</v>
      </c>
      <c r="B492" t="s">
        <v>32</v>
      </c>
      <c r="C492" s="118"/>
      <c r="D492" s="118"/>
      <c r="E492" s="118"/>
      <c r="F492" s="118"/>
      <c r="G492">
        <v>21.2</v>
      </c>
      <c r="H492">
        <v>28.1</v>
      </c>
      <c r="I492">
        <v>32.5</v>
      </c>
      <c r="J492">
        <v>37.299999999999997</v>
      </c>
      <c r="K492">
        <v>42.3</v>
      </c>
      <c r="L492">
        <v>42</v>
      </c>
      <c r="M492">
        <v>46.2</v>
      </c>
      <c r="N492">
        <v>50.6</v>
      </c>
      <c r="O492">
        <v>55.1</v>
      </c>
      <c r="P492">
        <v>59.6</v>
      </c>
      <c r="Q492">
        <v>64.3</v>
      </c>
      <c r="R492">
        <v>69.099999999999994</v>
      </c>
      <c r="S492">
        <v>73.900000000000006</v>
      </c>
      <c r="T492">
        <v>78.8</v>
      </c>
      <c r="U492">
        <v>83.8</v>
      </c>
      <c r="V492">
        <v>88.8</v>
      </c>
      <c r="W492">
        <v>93.9</v>
      </c>
      <c r="X492">
        <v>99.1</v>
      </c>
      <c r="Y492">
        <v>104.3</v>
      </c>
      <c r="Z492">
        <v>109.7</v>
      </c>
      <c r="AA492">
        <v>115</v>
      </c>
      <c r="AB492">
        <v>120.5</v>
      </c>
    </row>
    <row r="493" spans="1:28" x14ac:dyDescent="0.3">
      <c r="A493" s="10" t="s">
        <v>3</v>
      </c>
      <c r="B493" t="s">
        <v>4</v>
      </c>
      <c r="C493" s="118">
        <f t="shared" si="694"/>
        <v>0</v>
      </c>
      <c r="D493" s="118">
        <f t="shared" si="693"/>
        <v>0.438</v>
      </c>
      <c r="E493" s="118">
        <f t="shared" si="693"/>
        <v>2.92</v>
      </c>
      <c r="F493" s="118">
        <f t="shared" si="693"/>
        <v>7.3</v>
      </c>
      <c r="G493">
        <v>14.6</v>
      </c>
      <c r="H493">
        <v>18.3</v>
      </c>
      <c r="I493">
        <v>21.3</v>
      </c>
      <c r="J493">
        <v>23.9</v>
      </c>
      <c r="K493">
        <v>26</v>
      </c>
      <c r="L493">
        <v>27.9</v>
      </c>
      <c r="M493">
        <v>29.5</v>
      </c>
      <c r="N493">
        <v>30.9</v>
      </c>
      <c r="O493">
        <v>32.200000000000003</v>
      </c>
      <c r="P493">
        <v>33.4</v>
      </c>
      <c r="Q493">
        <v>34.4</v>
      </c>
      <c r="R493">
        <v>35.4</v>
      </c>
      <c r="S493">
        <v>36.299999999999997</v>
      </c>
      <c r="T493">
        <v>37.1</v>
      </c>
      <c r="U493">
        <v>37.9</v>
      </c>
      <c r="V493">
        <v>38.6</v>
      </c>
      <c r="W493">
        <v>39.299999999999997</v>
      </c>
      <c r="X493">
        <v>39.9</v>
      </c>
      <c r="Y493">
        <v>40.5</v>
      </c>
      <c r="Z493">
        <v>41.1</v>
      </c>
      <c r="AA493">
        <v>41.7</v>
      </c>
      <c r="AB493">
        <v>42.2</v>
      </c>
    </row>
    <row r="494" spans="1:28" x14ac:dyDescent="0.3">
      <c r="A494" s="10" t="s">
        <v>5</v>
      </c>
      <c r="B494" t="s">
        <v>6</v>
      </c>
      <c r="C494" s="118">
        <f t="shared" si="694"/>
        <v>0</v>
      </c>
      <c r="D494" s="118">
        <f t="shared" si="693"/>
        <v>0.46499999999999997</v>
      </c>
      <c r="E494" s="118">
        <f t="shared" si="693"/>
        <v>3.1</v>
      </c>
      <c r="F494" s="118">
        <f t="shared" si="693"/>
        <v>7.75</v>
      </c>
      <c r="G494">
        <v>15.5</v>
      </c>
      <c r="H494">
        <v>19.3</v>
      </c>
      <c r="I494">
        <v>22.9</v>
      </c>
      <c r="J494">
        <v>26.4</v>
      </c>
      <c r="K494">
        <v>29.7</v>
      </c>
      <c r="L494">
        <v>33</v>
      </c>
      <c r="M494">
        <v>36.200000000000003</v>
      </c>
      <c r="N494">
        <v>39.4</v>
      </c>
      <c r="O494">
        <v>42.6</v>
      </c>
      <c r="P494">
        <v>45.8</v>
      </c>
      <c r="Q494">
        <v>48.9</v>
      </c>
      <c r="R494">
        <v>52.1</v>
      </c>
      <c r="S494">
        <v>55.2</v>
      </c>
      <c r="T494">
        <v>58.3</v>
      </c>
      <c r="U494">
        <v>61.5</v>
      </c>
      <c r="V494">
        <v>64.599999999999994</v>
      </c>
      <c r="W494">
        <v>67.7</v>
      </c>
      <c r="X494">
        <v>70.8</v>
      </c>
      <c r="Y494">
        <v>73.900000000000006</v>
      </c>
      <c r="Z494">
        <v>77</v>
      </c>
      <c r="AA494">
        <v>80.099999999999994</v>
      </c>
      <c r="AB494">
        <v>83.2</v>
      </c>
    </row>
    <row r="495" spans="1:28" x14ac:dyDescent="0.3">
      <c r="A495" s="10" t="s">
        <v>7</v>
      </c>
      <c r="B495" t="s">
        <v>8</v>
      </c>
      <c r="C495" s="118">
        <f>G495</f>
        <v>1329</v>
      </c>
      <c r="D495" s="118">
        <f>G495</f>
        <v>1329</v>
      </c>
      <c r="E495" s="118">
        <f>G495</f>
        <v>1329</v>
      </c>
      <c r="F495" s="118">
        <f>G495</f>
        <v>1329</v>
      </c>
      <c r="G495">
        <v>1329</v>
      </c>
      <c r="H495">
        <v>900</v>
      </c>
      <c r="I495">
        <v>666</v>
      </c>
      <c r="J495">
        <v>524</v>
      </c>
      <c r="K495">
        <v>432</v>
      </c>
      <c r="L495">
        <v>351</v>
      </c>
      <c r="M495">
        <v>291</v>
      </c>
      <c r="N495">
        <v>246</v>
      </c>
      <c r="O495">
        <v>210</v>
      </c>
      <c r="P495">
        <v>182</v>
      </c>
      <c r="Q495">
        <v>159</v>
      </c>
      <c r="R495">
        <v>141</v>
      </c>
      <c r="S495">
        <v>125</v>
      </c>
      <c r="T495">
        <v>112</v>
      </c>
      <c r="U495">
        <v>101</v>
      </c>
      <c r="V495">
        <v>92</v>
      </c>
      <c r="W495">
        <v>83</v>
      </c>
      <c r="X495">
        <v>76</v>
      </c>
      <c r="Y495">
        <v>70</v>
      </c>
      <c r="Z495">
        <v>64</v>
      </c>
      <c r="AA495">
        <v>60</v>
      </c>
      <c r="AB495">
        <v>55</v>
      </c>
    </row>
    <row r="496" spans="1:28" x14ac:dyDescent="0.3">
      <c r="A496" s="10" t="s">
        <v>27</v>
      </c>
      <c r="B496" t="s">
        <v>31</v>
      </c>
      <c r="C496" s="118">
        <f t="shared" si="694"/>
        <v>0</v>
      </c>
      <c r="D496" s="118">
        <f t="shared" si="693"/>
        <v>0.75</v>
      </c>
      <c r="E496" s="118">
        <f t="shared" si="693"/>
        <v>5</v>
      </c>
      <c r="F496" s="118">
        <f t="shared" si="693"/>
        <v>12.5</v>
      </c>
      <c r="G496">
        <v>25</v>
      </c>
      <c r="H496">
        <v>26.25</v>
      </c>
      <c r="I496">
        <v>27.5</v>
      </c>
      <c r="J496">
        <v>28.75</v>
      </c>
      <c r="K496">
        <v>30</v>
      </c>
      <c r="L496">
        <v>30</v>
      </c>
      <c r="M496">
        <v>30</v>
      </c>
      <c r="N496">
        <v>30</v>
      </c>
      <c r="O496">
        <v>30</v>
      </c>
      <c r="P496">
        <v>30</v>
      </c>
      <c r="Q496">
        <v>30</v>
      </c>
      <c r="R496">
        <v>30</v>
      </c>
      <c r="S496">
        <v>30</v>
      </c>
      <c r="T496">
        <v>30</v>
      </c>
      <c r="U496">
        <v>30</v>
      </c>
      <c r="V496">
        <v>30</v>
      </c>
      <c r="W496">
        <v>30</v>
      </c>
      <c r="X496">
        <v>30</v>
      </c>
      <c r="Y496">
        <v>30</v>
      </c>
      <c r="Z496">
        <v>30</v>
      </c>
      <c r="AA496">
        <v>30</v>
      </c>
      <c r="AB496">
        <v>30</v>
      </c>
    </row>
    <row r="497" spans="1:33" x14ac:dyDescent="0.3">
      <c r="A497" s="10" t="s">
        <v>9</v>
      </c>
      <c r="B497" t="s">
        <v>10</v>
      </c>
      <c r="C497" s="118">
        <f t="shared" si="694"/>
        <v>0</v>
      </c>
      <c r="D497" s="118">
        <f t="shared" si="693"/>
        <v>5.6219999999999999</v>
      </c>
      <c r="E497" s="118">
        <f t="shared" si="693"/>
        <v>37.480000000000004</v>
      </c>
      <c r="F497" s="118">
        <f t="shared" si="693"/>
        <v>93.7</v>
      </c>
      <c r="G497">
        <v>187.4</v>
      </c>
      <c r="H497">
        <v>238.8</v>
      </c>
      <c r="I497">
        <v>284.10000000000002</v>
      </c>
      <c r="J497">
        <v>325.5</v>
      </c>
      <c r="K497">
        <v>364.3</v>
      </c>
      <c r="L497">
        <v>385.6</v>
      </c>
      <c r="M497">
        <v>403.9</v>
      </c>
      <c r="N497">
        <v>420.1</v>
      </c>
      <c r="O497">
        <v>434.7</v>
      </c>
      <c r="P497">
        <v>448.1</v>
      </c>
      <c r="Q497">
        <v>460.6</v>
      </c>
      <c r="R497">
        <v>472.4</v>
      </c>
      <c r="S497">
        <v>483.8</v>
      </c>
      <c r="T497">
        <v>494.8</v>
      </c>
      <c r="U497">
        <v>505.5</v>
      </c>
      <c r="V497">
        <v>516.20000000000005</v>
      </c>
      <c r="W497">
        <v>526.70000000000005</v>
      </c>
      <c r="X497">
        <v>537.29999999999995</v>
      </c>
      <c r="Y497">
        <v>547.9</v>
      </c>
      <c r="Z497">
        <v>558.6</v>
      </c>
      <c r="AA497">
        <v>569.5</v>
      </c>
      <c r="AB497">
        <v>580.5</v>
      </c>
    </row>
    <row r="498" spans="1:33" x14ac:dyDescent="0.3">
      <c r="A498" s="10" t="s">
        <v>28</v>
      </c>
      <c r="B498" t="s">
        <v>32</v>
      </c>
      <c r="C498" s="118"/>
      <c r="D498" s="118"/>
      <c r="E498" s="118"/>
      <c r="F498" s="118"/>
      <c r="G498">
        <v>18.8</v>
      </c>
      <c r="H498">
        <v>18.2</v>
      </c>
      <c r="I498">
        <v>18.2</v>
      </c>
      <c r="J498">
        <v>18.3</v>
      </c>
      <c r="K498">
        <v>18.5</v>
      </c>
      <c r="L498">
        <v>19.2</v>
      </c>
      <c r="M498">
        <v>19.899999999999999</v>
      </c>
      <c r="N498">
        <v>20.6</v>
      </c>
      <c r="O498">
        <v>21.4</v>
      </c>
      <c r="P498">
        <v>22.2</v>
      </c>
      <c r="Q498">
        <v>23</v>
      </c>
      <c r="R498">
        <v>23.8</v>
      </c>
      <c r="S498">
        <v>24.6</v>
      </c>
      <c r="T498">
        <v>25.4</v>
      </c>
      <c r="U498">
        <v>26.2</v>
      </c>
      <c r="V498">
        <v>27.1</v>
      </c>
      <c r="W498">
        <v>27.9</v>
      </c>
      <c r="X498">
        <v>28.7</v>
      </c>
      <c r="Y498">
        <v>29.5</v>
      </c>
      <c r="Z498">
        <v>30.3</v>
      </c>
      <c r="AA498">
        <v>31.1</v>
      </c>
      <c r="AB498">
        <v>31.9</v>
      </c>
    </row>
    <row r="499" spans="1:33" x14ac:dyDescent="0.3">
      <c r="A499" s="10" t="s">
        <v>29</v>
      </c>
      <c r="B499" t="s">
        <v>33</v>
      </c>
      <c r="C499" s="118">
        <f t="shared" si="694"/>
        <v>0</v>
      </c>
      <c r="D499" s="118">
        <f t="shared" si="694"/>
        <v>2.1299999999999999E-2</v>
      </c>
      <c r="E499" s="118">
        <f t="shared" si="694"/>
        <v>0.14199999999999999</v>
      </c>
      <c r="F499" s="118">
        <f t="shared" si="694"/>
        <v>0.35499999999999998</v>
      </c>
      <c r="G499">
        <v>0.71</v>
      </c>
      <c r="H499">
        <v>0.71</v>
      </c>
      <c r="I499">
        <v>0.69</v>
      </c>
      <c r="J499">
        <v>0.66</v>
      </c>
      <c r="K499">
        <v>0.63</v>
      </c>
      <c r="L499">
        <v>0.6</v>
      </c>
      <c r="M499">
        <v>0.57999999999999996</v>
      </c>
      <c r="N499">
        <v>0.55000000000000004</v>
      </c>
      <c r="O499">
        <v>0.52</v>
      </c>
      <c r="P499">
        <v>0.5</v>
      </c>
      <c r="Q499">
        <v>0.48</v>
      </c>
      <c r="R499">
        <v>0.46</v>
      </c>
      <c r="S499">
        <v>0.44</v>
      </c>
      <c r="T499">
        <v>0.43</v>
      </c>
      <c r="U499">
        <v>0.41</v>
      </c>
      <c r="V499">
        <v>0.4</v>
      </c>
      <c r="W499">
        <v>0.38</v>
      </c>
      <c r="X499">
        <v>0.37</v>
      </c>
      <c r="Y499">
        <v>0.36</v>
      </c>
      <c r="Z499">
        <v>0.35</v>
      </c>
      <c r="AA499">
        <v>0.34</v>
      </c>
      <c r="AB499">
        <v>0.33</v>
      </c>
    </row>
    <row r="500" spans="1:33" x14ac:dyDescent="0.3">
      <c r="A500" s="10" t="s">
        <v>30</v>
      </c>
      <c r="B500" t="s">
        <v>34</v>
      </c>
      <c r="C500" s="118">
        <f t="shared" si="694"/>
        <v>0</v>
      </c>
      <c r="D500" s="118">
        <f t="shared" si="694"/>
        <v>0.4602</v>
      </c>
      <c r="E500" s="118">
        <f t="shared" si="694"/>
        <v>3.0680000000000001</v>
      </c>
      <c r="F500" s="118">
        <f t="shared" si="694"/>
        <v>7.67</v>
      </c>
      <c r="G500">
        <v>15.34</v>
      </c>
      <c r="H500">
        <v>17.829999999999998</v>
      </c>
      <c r="I500">
        <v>19.079999999999998</v>
      </c>
      <c r="J500">
        <v>19.66</v>
      </c>
      <c r="K500">
        <v>19.89</v>
      </c>
      <c r="L500">
        <v>19.899999999999999</v>
      </c>
      <c r="M500">
        <v>19.75</v>
      </c>
      <c r="N500">
        <v>19.5</v>
      </c>
      <c r="O500">
        <v>19.190000000000001</v>
      </c>
      <c r="P500">
        <v>18.86</v>
      </c>
      <c r="Q500">
        <v>18.52</v>
      </c>
      <c r="R500">
        <v>18.18</v>
      </c>
      <c r="S500">
        <v>17.850000000000001</v>
      </c>
      <c r="T500">
        <v>17.52</v>
      </c>
      <c r="U500">
        <v>17.21</v>
      </c>
      <c r="V500">
        <v>16.91</v>
      </c>
      <c r="W500">
        <v>16.63</v>
      </c>
      <c r="X500">
        <v>16.36</v>
      </c>
      <c r="Y500">
        <v>16.100000000000001</v>
      </c>
      <c r="Z500">
        <v>15.86</v>
      </c>
      <c r="AA500">
        <v>15.63</v>
      </c>
      <c r="AB500">
        <v>15.42</v>
      </c>
    </row>
    <row r="501" spans="1:33" x14ac:dyDescent="0.3">
      <c r="A501" s="12" t="s">
        <v>13</v>
      </c>
      <c r="B501" s="3" t="s">
        <v>10</v>
      </c>
      <c r="C501" s="119">
        <f t="shared" si="694"/>
        <v>0</v>
      </c>
      <c r="D501" s="119">
        <f t="shared" si="694"/>
        <v>9.2040000000000006</v>
      </c>
      <c r="E501" s="119">
        <f t="shared" si="694"/>
        <v>61.360000000000007</v>
      </c>
      <c r="F501" s="119">
        <f t="shared" si="694"/>
        <v>153.4</v>
      </c>
      <c r="G501">
        <v>306.8</v>
      </c>
      <c r="H501">
        <v>445.8</v>
      </c>
      <c r="I501">
        <v>572.4</v>
      </c>
      <c r="J501">
        <v>688.3</v>
      </c>
      <c r="K501">
        <v>795.4</v>
      </c>
      <c r="L501">
        <v>895.7</v>
      </c>
      <c r="M501">
        <v>987.4</v>
      </c>
      <c r="N501">
        <v>1072.3</v>
      </c>
      <c r="O501">
        <v>1151.5</v>
      </c>
      <c r="P501">
        <v>1225.9000000000001</v>
      </c>
      <c r="Q501">
        <v>1296.4000000000001</v>
      </c>
      <c r="R501">
        <v>1363.5</v>
      </c>
      <c r="S501">
        <v>1427.7</v>
      </c>
      <c r="T501">
        <v>1489.4</v>
      </c>
      <c r="U501">
        <v>1549</v>
      </c>
      <c r="V501">
        <v>1606.8</v>
      </c>
      <c r="W501">
        <v>1662.9</v>
      </c>
      <c r="X501">
        <v>1717.7</v>
      </c>
      <c r="Y501">
        <v>1771.4</v>
      </c>
      <c r="Z501">
        <v>1824</v>
      </c>
      <c r="AA501">
        <v>1875.8</v>
      </c>
      <c r="AB501">
        <v>1926.9</v>
      </c>
    </row>
    <row r="502" spans="1:33" x14ac:dyDescent="0.3">
      <c r="A502" s="20" t="s">
        <v>70</v>
      </c>
      <c r="B502" s="21" t="s">
        <v>14</v>
      </c>
      <c r="C502" s="120">
        <f t="shared" si="694"/>
        <v>0</v>
      </c>
      <c r="D502" s="120">
        <f t="shared" si="694"/>
        <v>1.7773714747910214</v>
      </c>
      <c r="E502" s="120">
        <f t="shared" si="694"/>
        <v>11.849143165273476</v>
      </c>
      <c r="F502" s="120">
        <f t="shared" si="694"/>
        <v>29.62285791318369</v>
      </c>
      <c r="G502" s="120">
        <f>$D481*(G494/100*1000)^$E481*(G493-0.3)^$F481</f>
        <v>59.24571582636738</v>
      </c>
      <c r="H502" s="120">
        <f t="shared" ref="H502:I502" si="695">$D481*(H494/100*1000)^$E481*(H493-0.3)^$F481</f>
        <v>112.65355390759309</v>
      </c>
      <c r="I502" s="120">
        <f t="shared" si="695"/>
        <v>180.98686052424546</v>
      </c>
      <c r="J502" s="120">
        <f>$D481*(J494/100*1000)^$E481*(J493-0.3)^$F481</f>
        <v>265.17747127409666</v>
      </c>
      <c r="K502" s="120">
        <f t="shared" ref="K502:AB502" si="696">$D481*(K494/100*1000)^$E481*(K493-0.3)^$F481</f>
        <v>359.41943457489958</v>
      </c>
      <c r="L502" s="120">
        <f t="shared" si="696"/>
        <v>469.29297332971049</v>
      </c>
      <c r="M502" s="120">
        <f t="shared" si="696"/>
        <v>589.21155728381439</v>
      </c>
      <c r="N502" s="120">
        <f t="shared" si="696"/>
        <v>721.96072858006585</v>
      </c>
      <c r="O502" s="120">
        <f t="shared" si="696"/>
        <v>869.22561576779367</v>
      </c>
      <c r="P502" s="120">
        <f t="shared" si="696"/>
        <v>1030.707055266148</v>
      </c>
      <c r="Q502" s="120">
        <f t="shared" si="696"/>
        <v>1197.7416445764045</v>
      </c>
      <c r="R502" s="120">
        <f t="shared" si="696"/>
        <v>1385.2839276448549</v>
      </c>
      <c r="S502" s="120">
        <f t="shared" si="696"/>
        <v>1580.0139677774926</v>
      </c>
      <c r="T502" s="120">
        <f t="shared" si="696"/>
        <v>1785.46478417495</v>
      </c>
      <c r="U502" s="120">
        <f t="shared" si="696"/>
        <v>2012.2277691180718</v>
      </c>
      <c r="V502" s="120">
        <f t="shared" si="696"/>
        <v>2243.0488098431774</v>
      </c>
      <c r="W502" s="120">
        <f t="shared" si="696"/>
        <v>2489.0652363580621</v>
      </c>
      <c r="X502" s="120">
        <f t="shared" si="696"/>
        <v>2743.2393742762865</v>
      </c>
      <c r="Y502" s="120">
        <f t="shared" si="696"/>
        <v>3012.1660239146936</v>
      </c>
      <c r="Z502" s="120">
        <f t="shared" si="696"/>
        <v>3296.1639272494735</v>
      </c>
      <c r="AA502" s="120">
        <f t="shared" si="696"/>
        <v>3595.5515517825256</v>
      </c>
      <c r="AB502" s="120">
        <f t="shared" si="696"/>
        <v>3900.671080391015</v>
      </c>
    </row>
    <row r="503" spans="1:33" x14ac:dyDescent="0.3">
      <c r="A503" s="20" t="s">
        <v>71</v>
      </c>
      <c r="B503" s="21" t="s">
        <v>14</v>
      </c>
      <c r="C503" s="120">
        <f t="shared" si="694"/>
        <v>0</v>
      </c>
      <c r="D503" s="120">
        <f t="shared" si="694"/>
        <v>0.40774292699658254</v>
      </c>
      <c r="E503" s="120">
        <f t="shared" si="694"/>
        <v>2.7182861799772171</v>
      </c>
      <c r="F503" s="120">
        <f t="shared" si="694"/>
        <v>6.7957154499430423</v>
      </c>
      <c r="G503" s="120">
        <f>$G481*(G494/100*1000)^$H481*(G493-0.3)^$I481</f>
        <v>13.591430899886085</v>
      </c>
      <c r="H503" s="120">
        <f t="shared" ref="H503:AB503" si="697">$G481*(H494/100*1000)^$H481*(H493-0.3)^$I481</f>
        <v>21.372948259180227</v>
      </c>
      <c r="I503" s="120">
        <f t="shared" si="697"/>
        <v>30.956122423333007</v>
      </c>
      <c r="J503" s="120">
        <f t="shared" si="697"/>
        <v>42.456089018174232</v>
      </c>
      <c r="K503" s="120">
        <f t="shared" si="697"/>
        <v>55.583707815365607</v>
      </c>
      <c r="L503" s="120">
        <f t="shared" si="697"/>
        <v>70.970663569399434</v>
      </c>
      <c r="M503" s="120">
        <f t="shared" si="697"/>
        <v>88.344544696554152</v>
      </c>
      <c r="N503" s="120">
        <f t="shared" si="697"/>
        <v>108.30028654112648</v>
      </c>
      <c r="O503" s="120">
        <f t="shared" si="697"/>
        <v>130.80795756424678</v>
      </c>
      <c r="P503" s="120">
        <f t="shared" si="697"/>
        <v>156.02375494913832</v>
      </c>
      <c r="Q503" s="120">
        <f t="shared" si="697"/>
        <v>183.43963367718754</v>
      </c>
      <c r="R503" s="120">
        <f t="shared" si="697"/>
        <v>214.53913954302524</v>
      </c>
      <c r="S503" s="120">
        <f t="shared" si="697"/>
        <v>247.64560865054995</v>
      </c>
      <c r="T503" s="120">
        <f t="shared" si="697"/>
        <v>284.00727379231603</v>
      </c>
      <c r="U503" s="120">
        <f t="shared" si="697"/>
        <v>324.72347593733167</v>
      </c>
      <c r="V503" s="120">
        <f t="shared" si="697"/>
        <v>367.67304937771274</v>
      </c>
      <c r="W503" s="120">
        <f t="shared" si="697"/>
        <v>413.73579636282898</v>
      </c>
      <c r="X503" s="120">
        <f t="shared" si="697"/>
        <v>463.7597307351727</v>
      </c>
      <c r="Y503" s="120">
        <f t="shared" si="697"/>
        <v>517.14478870536084</v>
      </c>
      <c r="Z503" s="120">
        <f t="shared" si="697"/>
        <v>573.9434137050556</v>
      </c>
      <c r="AA503" s="120">
        <f t="shared" si="697"/>
        <v>634.20540282453237</v>
      </c>
      <c r="AB503" s="120">
        <f t="shared" si="697"/>
        <v>699.1174092850448</v>
      </c>
    </row>
    <row r="504" spans="1:33" x14ac:dyDescent="0.3">
      <c r="A504" s="20" t="s">
        <v>72</v>
      </c>
      <c r="B504" s="21" t="s">
        <v>14</v>
      </c>
      <c r="C504" s="120">
        <f t="shared" si="694"/>
        <v>0</v>
      </c>
      <c r="D504" s="120">
        <f t="shared" si="694"/>
        <v>0.48624704152797033</v>
      </c>
      <c r="E504" s="120">
        <f t="shared" si="694"/>
        <v>3.2416469435198025</v>
      </c>
      <c r="F504" s="120">
        <f t="shared" si="694"/>
        <v>8.1041173587995061</v>
      </c>
      <c r="G504" s="120">
        <f>$J481*(G494/100*1000)^$K481*(G493-0.3)^$L481</f>
        <v>16.208234717599012</v>
      </c>
      <c r="H504" s="120">
        <f t="shared" ref="H504:AB504" si="698">$J481*(H494/100*1000)^$K481*(H493-0.3)^$L481</f>
        <v>27.996253230433677</v>
      </c>
      <c r="I504" s="120">
        <f t="shared" si="698"/>
        <v>42.909978824765183</v>
      </c>
      <c r="J504" s="120">
        <f t="shared" si="698"/>
        <v>61.224043103873527</v>
      </c>
      <c r="K504" s="120">
        <f t="shared" si="698"/>
        <v>82.204375291365707</v>
      </c>
      <c r="L504" s="120">
        <f t="shared" si="698"/>
        <v>107.01155720603276</v>
      </c>
      <c r="M504" s="120">
        <f t="shared" si="698"/>
        <v>134.93319484776495</v>
      </c>
      <c r="N504" s="120">
        <f t="shared" si="698"/>
        <v>166.85153942785217</v>
      </c>
      <c r="O504" s="120">
        <f t="shared" si="698"/>
        <v>202.93460260206098</v>
      </c>
      <c r="P504" s="120">
        <f t="shared" si="698"/>
        <v>243.35538150673378</v>
      </c>
      <c r="Q504" s="120">
        <f t="shared" si="698"/>
        <v>286.82386176671878</v>
      </c>
      <c r="R504" s="120">
        <f t="shared" si="698"/>
        <v>336.27422834165947</v>
      </c>
      <c r="S504" s="120">
        <f t="shared" si="698"/>
        <v>388.7703801985632</v>
      </c>
      <c r="T504" s="120">
        <f t="shared" si="698"/>
        <v>445.93692227670493</v>
      </c>
      <c r="U504" s="120">
        <f t="shared" si="698"/>
        <v>509.96528025041192</v>
      </c>
      <c r="V504" s="120">
        <f t="shared" si="698"/>
        <v>577.00731463442048</v>
      </c>
      <c r="W504" s="120">
        <f t="shared" si="698"/>
        <v>649.08390933792134</v>
      </c>
      <c r="X504" s="120">
        <f t="shared" si="698"/>
        <v>726.36679121429279</v>
      </c>
      <c r="Y504" s="120">
        <f t="shared" si="698"/>
        <v>808.93192720062927</v>
      </c>
      <c r="Z504" s="120">
        <f t="shared" si="698"/>
        <v>896.89488855544221</v>
      </c>
      <c r="AA504" s="120">
        <f t="shared" si="698"/>
        <v>990.36879532266414</v>
      </c>
      <c r="AB504" s="120">
        <f t="shared" si="698"/>
        <v>1089.5373416236068</v>
      </c>
    </row>
    <row r="505" spans="1:33" x14ac:dyDescent="0.3">
      <c r="A505" s="20" t="s">
        <v>73</v>
      </c>
      <c r="B505" s="21" t="s">
        <v>14</v>
      </c>
      <c r="C505" s="120">
        <f t="shared" si="694"/>
        <v>0</v>
      </c>
      <c r="D505" s="120">
        <f t="shared" si="694"/>
        <v>1.3254680115539863</v>
      </c>
      <c r="E505" s="120">
        <f t="shared" si="694"/>
        <v>8.8364534103599084</v>
      </c>
      <c r="F505" s="120">
        <f t="shared" si="694"/>
        <v>22.091133525899771</v>
      </c>
      <c r="G505" s="120">
        <f>$D481*(G488/100*1000)^$E481*(G483-0.3)^$F481</f>
        <v>44.182267051799542</v>
      </c>
      <c r="H505" s="120">
        <f t="shared" ref="H505:AB505" si="699">$D481*(H488/100*1000)^$E481*(H483-0.3)^$F481</f>
        <v>94.235123689650834</v>
      </c>
      <c r="I505" s="120">
        <f t="shared" si="699"/>
        <v>162.02379374857006</v>
      </c>
      <c r="J505" s="120">
        <f t="shared" si="699"/>
        <v>247.94250402649382</v>
      </c>
      <c r="K505" s="120">
        <f t="shared" si="699"/>
        <v>352.88838578846037</v>
      </c>
      <c r="L505" s="120">
        <f t="shared" si="699"/>
        <v>457.28628171185505</v>
      </c>
      <c r="M505" s="120">
        <f t="shared" si="699"/>
        <v>577.50384080841116</v>
      </c>
      <c r="N505" s="120">
        <f t="shared" si="699"/>
        <v>708.77558437878088</v>
      </c>
      <c r="O505" s="120">
        <f t="shared" si="699"/>
        <v>850.88468556917258</v>
      </c>
      <c r="P505" s="120">
        <f t="shared" si="699"/>
        <v>1007.2009099477979</v>
      </c>
      <c r="Q505" s="120">
        <f t="shared" si="699"/>
        <v>1175.7114139815876</v>
      </c>
      <c r="R505" s="120">
        <f t="shared" si="699"/>
        <v>1356.6012524935788</v>
      </c>
      <c r="S505" s="120">
        <f t="shared" si="699"/>
        <v>1549.1284884167121</v>
      </c>
      <c r="T505" s="120">
        <f t="shared" si="699"/>
        <v>1752.4113187182779</v>
      </c>
      <c r="U505" s="120">
        <f t="shared" si="699"/>
        <v>1971.0473241664051</v>
      </c>
      <c r="V505" s="120">
        <f t="shared" si="699"/>
        <v>2199.3377416530352</v>
      </c>
      <c r="W505" s="120">
        <f t="shared" si="699"/>
        <v>2436.1900412564028</v>
      </c>
      <c r="X505" s="120">
        <f t="shared" si="699"/>
        <v>2687.5046353245507</v>
      </c>
      <c r="Y505" s="120">
        <f t="shared" si="699"/>
        <v>2953.5233894861253</v>
      </c>
      <c r="Z505" s="120">
        <f t="shared" si="699"/>
        <v>3226.9015143856127</v>
      </c>
      <c r="AA505" s="120">
        <f t="shared" si="699"/>
        <v>3522.9088094006693</v>
      </c>
      <c r="AB505" s="120">
        <f t="shared" si="699"/>
        <v>3824.7872991069694</v>
      </c>
    </row>
    <row r="506" spans="1:33" x14ac:dyDescent="0.3">
      <c r="A506" s="20" t="s">
        <v>74</v>
      </c>
      <c r="B506" s="21" t="s">
        <v>14</v>
      </c>
      <c r="C506" s="120">
        <f t="shared" si="694"/>
        <v>0</v>
      </c>
      <c r="D506" s="120">
        <f t="shared" si="694"/>
        <v>0.27725624179155856</v>
      </c>
      <c r="E506" s="120">
        <f t="shared" si="694"/>
        <v>1.8483749452770573</v>
      </c>
      <c r="F506" s="120">
        <f t="shared" si="694"/>
        <v>4.6209373631926427</v>
      </c>
      <c r="G506" s="120">
        <f>$G481*(G488/100*1000)^$H481*(G483-0.3)^$I481</f>
        <v>9.2418747263852854</v>
      </c>
      <c r="H506" s="120">
        <f t="shared" ref="H506:AB506" si="700">$G481*(H488/100*1000)^$H481*(H483-0.3)^$I481</f>
        <v>16.66311722907065</v>
      </c>
      <c r="I506" s="120">
        <f t="shared" si="700"/>
        <v>26.395973402186964</v>
      </c>
      <c r="J506" s="120">
        <f t="shared" si="700"/>
        <v>38.662091738886197</v>
      </c>
      <c r="K506" s="120">
        <f t="shared" si="700"/>
        <v>54.035440917777841</v>
      </c>
      <c r="L506" s="120">
        <f t="shared" si="700"/>
        <v>68.773293010057813</v>
      </c>
      <c r="M506" s="120">
        <f t="shared" si="700"/>
        <v>85.654893300245561</v>
      </c>
      <c r="N506" s="120">
        <f t="shared" si="700"/>
        <v>105.26844176525086</v>
      </c>
      <c r="O506" s="120">
        <f t="shared" si="700"/>
        <v>126.58037386065739</v>
      </c>
      <c r="P506" s="120">
        <f t="shared" si="700"/>
        <v>151.64369778201632</v>
      </c>
      <c r="Q506" s="120">
        <f t="shared" si="700"/>
        <v>178.26785806998157</v>
      </c>
      <c r="R506" s="120">
        <f t="shared" si="700"/>
        <v>207.73452493052696</v>
      </c>
      <c r="S506" s="120">
        <f t="shared" si="700"/>
        <v>240.22776523903977</v>
      </c>
      <c r="T506" s="120">
        <f t="shared" si="700"/>
        <v>275.94845080422931</v>
      </c>
      <c r="U506" s="120">
        <f t="shared" si="700"/>
        <v>314.54290226939878</v>
      </c>
      <c r="V506" s="120">
        <f t="shared" si="700"/>
        <v>356.69373413566962</v>
      </c>
      <c r="W506" s="120">
        <f t="shared" si="700"/>
        <v>400.27437072359322</v>
      </c>
      <c r="X506" s="120">
        <f t="shared" si="700"/>
        <v>449.32470567442647</v>
      </c>
      <c r="Y506" s="120">
        <f t="shared" si="700"/>
        <v>501.71678595983133</v>
      </c>
      <c r="Z506" s="120">
        <f t="shared" si="700"/>
        <v>555.47041205583457</v>
      </c>
      <c r="AA506" s="120">
        <f t="shared" si="700"/>
        <v>614.57485663819443</v>
      </c>
      <c r="AB506" s="120">
        <f t="shared" si="700"/>
        <v>678.27612551867094</v>
      </c>
    </row>
    <row r="507" spans="1:33" x14ac:dyDescent="0.3">
      <c r="A507" s="20" t="s">
        <v>75</v>
      </c>
      <c r="B507" s="21" t="s">
        <v>14</v>
      </c>
      <c r="C507" s="120">
        <f t="shared" si="694"/>
        <v>0</v>
      </c>
      <c r="D507" s="120">
        <f t="shared" si="694"/>
        <v>0.33708401193488491</v>
      </c>
      <c r="E507" s="120">
        <f t="shared" si="694"/>
        <v>2.2472267462325664</v>
      </c>
      <c r="F507" s="120">
        <f t="shared" si="694"/>
        <v>5.6180668655814152</v>
      </c>
      <c r="G507" s="120">
        <f>$J481*(G488/100*1000)^$K481*(G483-0.3)^$L481</f>
        <v>11.23613373116283</v>
      </c>
      <c r="H507" s="120">
        <f t="shared" ref="H507:AB507" si="701">$J481*(H488/100*1000)^$K481*(H483-0.3)^$L481</f>
        <v>22.194199710967453</v>
      </c>
      <c r="I507" s="120">
        <f t="shared" si="701"/>
        <v>37.034049838119195</v>
      </c>
      <c r="J507" s="120">
        <f t="shared" si="701"/>
        <v>56.102405079952653</v>
      </c>
      <c r="K507" s="120">
        <f t="shared" si="701"/>
        <v>80.126227261929273</v>
      </c>
      <c r="L507" s="120">
        <f t="shared" si="701"/>
        <v>103.78080145578846</v>
      </c>
      <c r="M507" s="120">
        <f t="shared" si="701"/>
        <v>131.20436966570099</v>
      </c>
      <c r="N507" s="120">
        <f t="shared" si="701"/>
        <v>162.6122437308278</v>
      </c>
      <c r="O507" s="120">
        <f t="shared" si="701"/>
        <v>196.9808600819494</v>
      </c>
      <c r="P507" s="120">
        <f t="shared" si="701"/>
        <v>236.73053602392596</v>
      </c>
      <c r="Q507" s="120">
        <f t="shared" si="701"/>
        <v>279.48460590444881</v>
      </c>
      <c r="R507" s="120">
        <f t="shared" si="701"/>
        <v>326.59247593773023</v>
      </c>
      <c r="S507" s="120">
        <f t="shared" si="701"/>
        <v>378.20057564117957</v>
      </c>
      <c r="T507" s="120">
        <f t="shared" si="701"/>
        <v>434.45248789606001</v>
      </c>
      <c r="U507" s="120">
        <f t="shared" si="701"/>
        <v>495.45235494273373</v>
      </c>
      <c r="V507" s="120">
        <f t="shared" si="701"/>
        <v>561.36793116824435</v>
      </c>
      <c r="W507" s="120">
        <f t="shared" si="701"/>
        <v>629.91271311868582</v>
      </c>
      <c r="X507" s="120">
        <f t="shared" si="701"/>
        <v>705.84422848521137</v>
      </c>
      <c r="Y507" s="120">
        <f t="shared" si="701"/>
        <v>787.02740471211666</v>
      </c>
      <c r="Z507" s="120">
        <f t="shared" si="701"/>
        <v>870.68995446629538</v>
      </c>
      <c r="AA507" s="120">
        <f t="shared" si="701"/>
        <v>962.54304378934228</v>
      </c>
      <c r="AB507" s="120">
        <f t="shared" si="701"/>
        <v>1060.0564735513076</v>
      </c>
    </row>
    <row r="508" spans="1:33" x14ac:dyDescent="0.3">
      <c r="A508" s="20" t="s">
        <v>15</v>
      </c>
      <c r="B508" s="21" t="s">
        <v>16</v>
      </c>
      <c r="C508" s="120">
        <f>((C505+C506+C507)*0.5*44/12)*C489/1000</f>
        <v>0</v>
      </c>
      <c r="D508" s="120">
        <f t="shared" ref="D508" si="702">((D505+D506+D507)*0.5*44/12)*D489/1000</f>
        <v>0</v>
      </c>
      <c r="E508" s="120">
        <f t="shared" ref="E508" si="703">((E505+E506+E507)*0.5*44/12)*E489/1000</f>
        <v>0</v>
      </c>
      <c r="F508" s="120">
        <f t="shared" ref="F508" si="704">((F505+F506+F507)*0.5*44/12)*F489/1000</f>
        <v>0</v>
      </c>
      <c r="G508" s="120">
        <f t="shared" ref="G508" si="705">((G505+G506+G507)*0.5*44/12)*G489/1000</f>
        <v>138.8148348059845</v>
      </c>
      <c r="H508" s="120">
        <f t="shared" ref="H508" si="706">((H505+H506+H507)*0.5*44/12)*H489/1000</f>
        <v>98.333131551901857</v>
      </c>
      <c r="I508" s="120">
        <f t="shared" ref="I508" si="707">((I505+I506+I507)*0.5*44/12)*I489/1000</f>
        <v>89.693043525407916</v>
      </c>
      <c r="J508" s="120">
        <f t="shared" ref="J508" si="708">((J505+J506+J507)*0.5*44/12)*J489/1000</f>
        <v>81.050205699921165</v>
      </c>
      <c r="K508" s="120">
        <f t="shared" ref="K508" si="709">((K505+K506+K507)*0.5*44/12)*K489/1000</f>
        <v>74.11278321215616</v>
      </c>
      <c r="L508" s="120">
        <f t="shared" ref="L508" si="710">((L505+L506+L507)*0.5*44/12)*L489/1000</f>
        <v>85.448344368108152</v>
      </c>
      <c r="M508" s="120">
        <f t="shared" ref="M508" si="711">((M505+M506+M507)*0.5*44/12)*M489/1000</f>
        <v>78.64194727366143</v>
      </c>
      <c r="N508" s="120">
        <f t="shared" ref="N508" si="712">((N505+N506+N507)*0.5*44/12)*N489/1000</f>
        <v>73.411996285593602</v>
      </c>
      <c r="O508" s="120">
        <f t="shared" ref="O508" si="713">((O505+O506+O507)*0.5*44/12)*O489/1000</f>
        <v>68.90082727802438</v>
      </c>
      <c r="P508" s="120">
        <f t="shared" ref="P508" si="714">((P505+P506+P507)*0.5*44/12)*P489/1000</f>
        <v>63.963860755379756</v>
      </c>
      <c r="Q508" s="120">
        <f t="shared" ref="Q508" si="715">((Q505+Q506+Q507)*0.5*44/12)*Q489/1000</f>
        <v>62.888359301306693</v>
      </c>
      <c r="R508" s="120">
        <f t="shared" ref="R508" si="716">((R505+R506+R507)*0.5*44/12)*R489/1000</f>
        <v>58.933930563110565</v>
      </c>
      <c r="S508" s="120">
        <f t="shared" ref="S508" si="717">((S505+S506+S507)*0.5*44/12)*S489/1000</f>
        <v>55.63395861862125</v>
      </c>
      <c r="T508" s="120">
        <f t="shared" ref="T508" si="718">((T505+T506+T507)*0.5*44/12)*T489/1000</f>
        <v>54.181869663208474</v>
      </c>
      <c r="U508" s="120">
        <f t="shared" ref="U508" si="719">((U505+U506+U507)*0.5*44/12)*U489/1000</f>
        <v>50.985780658606522</v>
      </c>
      <c r="V508" s="120">
        <f t="shared" ref="V508" si="720">((V505+V506+V507)*0.5*44/12)*V489/1000</f>
        <v>51.437090214789663</v>
      </c>
      <c r="W508" s="120">
        <f t="shared" ref="W508" si="721">((W505+W506+W507)*0.5*44/12)*W489/1000</f>
        <v>44.485173105433091</v>
      </c>
      <c r="X508" s="120">
        <f t="shared" ref="X508" si="722">((X505+X506+X507)*0.5*44/12)*X489/1000</f>
        <v>42.269409264326072</v>
      </c>
      <c r="Y508" s="120">
        <f t="shared" ref="Y508" si="723">((Y505+Y506+Y507)*0.5*44/12)*Y489/1000</f>
        <v>46.664943381738809</v>
      </c>
      <c r="Z508" s="120">
        <f t="shared" ref="Z508" si="724">((Z505+Z506+Z507)*0.5*44/12)*Z489/1000</f>
        <v>42.653067241654313</v>
      </c>
      <c r="AA508" s="120">
        <f t="shared" ref="AA508" si="725">((AA505+AA506+AA507)*0.5*44/12)*AA489/1000</f>
        <v>37.400195872073503</v>
      </c>
      <c r="AB508" s="120">
        <f t="shared" ref="AB508" si="726">((AB505+AB506+AB507)*0.5*44/12)*AB489/1000</f>
        <v>40.796212586630958</v>
      </c>
    </row>
    <row r="509" spans="1:33" x14ac:dyDescent="0.3">
      <c r="A509" s="20" t="s">
        <v>17</v>
      </c>
      <c r="B509" s="21" t="s">
        <v>16</v>
      </c>
      <c r="C509" s="120">
        <f>C508</f>
        <v>0</v>
      </c>
      <c r="D509" s="120">
        <f>C509+D508</f>
        <v>0</v>
      </c>
      <c r="E509" s="120">
        <f t="shared" ref="E509" si="727">D509+E508</f>
        <v>0</v>
      </c>
      <c r="F509" s="120">
        <f t="shared" ref="F509" si="728">E509+F508</f>
        <v>0</v>
      </c>
      <c r="G509" s="120">
        <f t="shared" ref="G509" si="729">F509+G508</f>
        <v>138.8148348059845</v>
      </c>
      <c r="H509" s="120">
        <f t="shared" ref="H509" si="730">G509+H508</f>
        <v>237.14796635788636</v>
      </c>
      <c r="I509" s="120">
        <f t="shared" ref="I509" si="731">H509+I508</f>
        <v>326.8410098832943</v>
      </c>
      <c r="J509" s="120">
        <f t="shared" ref="J509" si="732">I509+J508</f>
        <v>407.89121558321546</v>
      </c>
      <c r="K509" s="120">
        <f t="shared" ref="K509" si="733">J509+K508</f>
        <v>482.00399879537161</v>
      </c>
      <c r="L509" s="120">
        <f t="shared" ref="L509" si="734">K509+L508</f>
        <v>567.45234316347978</v>
      </c>
      <c r="M509" s="120">
        <f t="shared" ref="M509" si="735">L509+M508</f>
        <v>646.09429043714124</v>
      </c>
      <c r="N509" s="120">
        <f t="shared" ref="N509" si="736">M509+N508</f>
        <v>719.50628672273479</v>
      </c>
      <c r="O509" s="120">
        <f t="shared" ref="O509" si="737">N509+O508</f>
        <v>788.40711400075918</v>
      </c>
      <c r="P509" s="120">
        <f t="shared" ref="P509" si="738">O509+P508</f>
        <v>852.37097475613893</v>
      </c>
      <c r="Q509" s="120">
        <f t="shared" ref="Q509" si="739">P509+Q508</f>
        <v>915.25933405744559</v>
      </c>
      <c r="R509" s="120">
        <f t="shared" ref="R509" si="740">Q509+R508</f>
        <v>974.19326462055619</v>
      </c>
      <c r="S509" s="120">
        <f t="shared" ref="S509" si="741">R509+S508</f>
        <v>1029.8272232391773</v>
      </c>
      <c r="T509" s="120">
        <f t="shared" ref="T509" si="742">S509+T508</f>
        <v>1084.0090929023859</v>
      </c>
      <c r="U509" s="120">
        <f t="shared" ref="U509" si="743">T509+U508</f>
        <v>1134.9948735609923</v>
      </c>
      <c r="V509" s="120">
        <f t="shared" ref="V509" si="744">U509+V508</f>
        <v>1186.4319637757819</v>
      </c>
      <c r="W509" s="120">
        <f t="shared" ref="W509" si="745">V509+W508</f>
        <v>1230.9171368812149</v>
      </c>
      <c r="X509" s="120">
        <f t="shared" ref="X509" si="746">W509+X508</f>
        <v>1273.1865461455409</v>
      </c>
      <c r="Y509" s="120">
        <f t="shared" ref="Y509" si="747">X509+Y508</f>
        <v>1319.8514895272797</v>
      </c>
      <c r="Z509" s="120">
        <f t="shared" ref="Z509" si="748">Y509+Z508</f>
        <v>1362.504556768934</v>
      </c>
      <c r="AA509" s="120">
        <f t="shared" ref="AA509" si="749">Z509+AA508</f>
        <v>1399.9047526410075</v>
      </c>
      <c r="AB509" s="120">
        <f t="shared" ref="AB509" si="750">AA509+AB508</f>
        <v>1440.7009652276383</v>
      </c>
    </row>
    <row r="510" spans="1:33" x14ac:dyDescent="0.3">
      <c r="A510" s="20" t="s">
        <v>294</v>
      </c>
      <c r="B510" s="21" t="s">
        <v>16</v>
      </c>
      <c r="C510" s="120">
        <f>((C502+C503+C504)*0.5*44/12)*(AVERAGE(C485,C495))/1000</f>
        <v>0</v>
      </c>
      <c r="D510" s="120">
        <f t="shared" ref="D510:AB510" si="751">((D502+D503+D504)*0.5*44/12)*(AVERAGE(D485,D495))/1000</f>
        <v>9.3762560525840577</v>
      </c>
      <c r="E510" s="120">
        <f t="shared" si="751"/>
        <v>62.508373683893723</v>
      </c>
      <c r="F510" s="120">
        <f>((F502+F503+F504)*0.5*44/12)*(AVERAGE(F485,F495))/1000</f>
        <v>156.27093420973426</v>
      </c>
      <c r="G510" s="120">
        <f t="shared" si="751"/>
        <v>312.54186841946853</v>
      </c>
      <c r="H510" s="120">
        <f t="shared" si="751"/>
        <v>327.19145262837645</v>
      </c>
      <c r="I510" s="120">
        <f t="shared" si="751"/>
        <v>361.8699679699136</v>
      </c>
      <c r="J510" s="120">
        <f t="shared" si="751"/>
        <v>398.30473540060331</v>
      </c>
      <c r="K510" s="120">
        <f t="shared" si="751"/>
        <v>431.61755930746244</v>
      </c>
      <c r="L510" s="120">
        <f t="shared" si="751"/>
        <v>460.42842140679141</v>
      </c>
      <c r="M510" s="120">
        <f t="shared" si="751"/>
        <v>473.68126005080182</v>
      </c>
      <c r="N510" s="120">
        <f t="shared" si="751"/>
        <v>487.17257561008728</v>
      </c>
      <c r="O510" s="120">
        <f t="shared" si="751"/>
        <v>498.42981422869599</v>
      </c>
      <c r="P510" s="120">
        <f t="shared" si="751"/>
        <v>511.25581354062211</v>
      </c>
      <c r="Q510" s="120">
        <f t="shared" si="751"/>
        <v>518.33259726131155</v>
      </c>
      <c r="R510" s="120">
        <f t="shared" si="751"/>
        <v>530.65200041638786</v>
      </c>
      <c r="S510" s="120">
        <f t="shared" si="751"/>
        <v>536.37604950363868</v>
      </c>
      <c r="T510" s="120">
        <f t="shared" si="751"/>
        <v>544.16680939277899</v>
      </c>
      <c r="U510" s="120">
        <f t="shared" si="751"/>
        <v>553.25077808443018</v>
      </c>
      <c r="V510" s="120">
        <f t="shared" si="751"/>
        <v>561.04033459853463</v>
      </c>
      <c r="W510" s="120">
        <f t="shared" si="751"/>
        <v>566.52564825838056</v>
      </c>
      <c r="X510" s="120">
        <f t="shared" si="751"/>
        <v>573.2880793749033</v>
      </c>
      <c r="Y510" s="120">
        <f t="shared" si="751"/>
        <v>580.60148667933493</v>
      </c>
      <c r="Z510" s="120">
        <f t="shared" si="751"/>
        <v>581.17702181442405</v>
      </c>
      <c r="AA510" s="120">
        <f t="shared" si="751"/>
        <v>593.3542935753452</v>
      </c>
      <c r="AB510" s="120">
        <f t="shared" si="751"/>
        <v>594.53454937081517</v>
      </c>
      <c r="AC510" s="14"/>
      <c r="AD510" s="14"/>
      <c r="AE510" s="14"/>
      <c r="AF510" s="14"/>
      <c r="AG510" s="14"/>
    </row>
    <row r="511" spans="1:33" x14ac:dyDescent="0.3">
      <c r="A511" s="20" t="s">
        <v>293</v>
      </c>
      <c r="B511" s="21" t="s">
        <v>16</v>
      </c>
      <c r="C511" s="120">
        <f>((C502+C503+C504)*0.5*44/12)*C495/1000</f>
        <v>0</v>
      </c>
      <c r="D511" s="120">
        <f t="shared" ref="D511:AB511" si="752">((D502+D503+D504)*0.5*44/12)*D495/1000</f>
        <v>6.5087721566383978</v>
      </c>
      <c r="E511" s="120">
        <f t="shared" si="752"/>
        <v>43.391814377589327</v>
      </c>
      <c r="F511" s="120">
        <f t="shared" si="752"/>
        <v>108.47953594397329</v>
      </c>
      <c r="G511" s="120">
        <f t="shared" si="752"/>
        <v>216.95907188794658</v>
      </c>
      <c r="H511" s="120">
        <f t="shared" si="752"/>
        <v>267.33754640539155</v>
      </c>
      <c r="I511" s="120">
        <f t="shared" si="752"/>
        <v>311.17546632403156</v>
      </c>
      <c r="J511" s="120">
        <f t="shared" si="752"/>
        <v>354.34920432922945</v>
      </c>
      <c r="K511" s="120">
        <f t="shared" si="752"/>
        <v>393.78835400385162</v>
      </c>
      <c r="L511" s="120">
        <f t="shared" si="752"/>
        <v>416.52158740665925</v>
      </c>
      <c r="M511" s="120">
        <f t="shared" si="752"/>
        <v>433.46303985780924</v>
      </c>
      <c r="N511" s="120">
        <f t="shared" si="752"/>
        <v>449.69776210161905</v>
      </c>
      <c r="O511" s="120">
        <f t="shared" si="752"/>
        <v>463.14274773462904</v>
      </c>
      <c r="P511" s="120">
        <f t="shared" si="752"/>
        <v>477.17209263791398</v>
      </c>
      <c r="Q511" s="120">
        <f t="shared" si="752"/>
        <v>486.22349831592066</v>
      </c>
      <c r="R511" s="120">
        <f t="shared" si="752"/>
        <v>500.48115089438596</v>
      </c>
      <c r="S511" s="120">
        <f t="shared" si="752"/>
        <v>507.93186506026382</v>
      </c>
      <c r="T511" s="120">
        <f t="shared" si="752"/>
        <v>516.49731061009527</v>
      </c>
      <c r="U511" s="120">
        <f t="shared" si="752"/>
        <v>527.15404326912676</v>
      </c>
      <c r="V511" s="120">
        <f t="shared" si="752"/>
        <v>537.66365399026233</v>
      </c>
      <c r="W511" s="120">
        <f t="shared" si="752"/>
        <v>540.47849201661597</v>
      </c>
      <c r="X511" s="120">
        <f t="shared" si="752"/>
        <v>548.04898154078808</v>
      </c>
      <c r="Y511" s="120">
        <f t="shared" si="752"/>
        <v>556.74115161032114</v>
      </c>
      <c r="Z511" s="120">
        <f t="shared" si="752"/>
        <v>559.32826159583669</v>
      </c>
      <c r="AA511" s="120">
        <f t="shared" si="752"/>
        <v>574.21383249226949</v>
      </c>
      <c r="AB511" s="120">
        <f t="shared" si="752"/>
        <v>573.67368798938298</v>
      </c>
      <c r="AC511" s="14"/>
      <c r="AD511" s="14"/>
      <c r="AE511" s="14"/>
      <c r="AF511" s="14"/>
      <c r="AG511" s="14"/>
    </row>
    <row r="512" spans="1:33" x14ac:dyDescent="0.3">
      <c r="A512" s="22" t="s">
        <v>18</v>
      </c>
      <c r="B512" s="23" t="s">
        <v>16</v>
      </c>
      <c r="C512" s="122">
        <f>C509+C511</f>
        <v>0</v>
      </c>
      <c r="D512" s="122">
        <f t="shared" ref="D512" si="753">D509+D511</f>
        <v>6.5087721566383978</v>
      </c>
      <c r="E512" s="122">
        <f t="shared" ref="E512" si="754">E509+E511</f>
        <v>43.391814377589327</v>
      </c>
      <c r="F512" s="122">
        <f t="shared" ref="F512" si="755">F509+F511</f>
        <v>108.47953594397329</v>
      </c>
      <c r="G512" s="122">
        <f t="shared" ref="G512" si="756">G509+G511</f>
        <v>355.77390669393105</v>
      </c>
      <c r="H512" s="122">
        <f t="shared" ref="H512" si="757">H509+H511</f>
        <v>504.48551276327794</v>
      </c>
      <c r="I512" s="122">
        <f t="shared" ref="I512" si="758">I509+I511</f>
        <v>638.01647620732592</v>
      </c>
      <c r="J512" s="122">
        <f t="shared" ref="J512" si="759">J509+J511</f>
        <v>762.24041991244485</v>
      </c>
      <c r="K512" s="122">
        <f t="shared" ref="K512" si="760">K509+K511</f>
        <v>875.79235279922318</v>
      </c>
      <c r="L512" s="122">
        <f t="shared" ref="L512" si="761">L509+L511</f>
        <v>983.97393057013903</v>
      </c>
      <c r="M512" s="122">
        <f t="shared" ref="M512" si="762">M509+M511</f>
        <v>1079.5573302949506</v>
      </c>
      <c r="N512" s="122">
        <f t="shared" ref="N512" si="763">N509+N511</f>
        <v>1169.2040488243538</v>
      </c>
      <c r="O512" s="122">
        <f t="shared" ref="O512" si="764">O509+O511</f>
        <v>1251.5498617353883</v>
      </c>
      <c r="P512" s="122">
        <f t="shared" ref="P512" si="765">P509+P511</f>
        <v>1329.543067394053</v>
      </c>
      <c r="Q512" s="122">
        <f t="shared" ref="Q512" si="766">Q509+Q511</f>
        <v>1401.4828323733664</v>
      </c>
      <c r="R512" s="122">
        <f t="shared" ref="R512" si="767">R509+R511</f>
        <v>1474.6744155149422</v>
      </c>
      <c r="S512" s="122">
        <f t="shared" ref="S512" si="768">S509+S511</f>
        <v>1537.7590882994411</v>
      </c>
      <c r="T512" s="122">
        <f t="shared" ref="T512" si="769">T509+T511</f>
        <v>1600.506403512481</v>
      </c>
      <c r="U512" s="122">
        <f t="shared" ref="U512" si="770">U509+U511</f>
        <v>1662.1489168301191</v>
      </c>
      <c r="V512" s="122">
        <f t="shared" ref="V512" si="771">V509+V511</f>
        <v>1724.0956177660441</v>
      </c>
      <c r="W512" s="122">
        <f t="shared" ref="W512" si="772">W509+W511</f>
        <v>1771.3956288978309</v>
      </c>
      <c r="X512" s="122">
        <f t="shared" ref="X512" si="773">X509+X511</f>
        <v>1821.2355276863291</v>
      </c>
      <c r="Y512" s="122">
        <f t="shared" ref="Y512" si="774">Y509+Y511</f>
        <v>1876.5926411376008</v>
      </c>
      <c r="Z512" s="122">
        <f t="shared" ref="Z512" si="775">Z509+Z511</f>
        <v>1921.8328183647707</v>
      </c>
      <c r="AA512" s="122">
        <f t="shared" ref="AA512" si="776">AA509+AA511</f>
        <v>1974.1185851332771</v>
      </c>
      <c r="AB512" s="122">
        <f t="shared" ref="AB512" si="777">AB509+AB511</f>
        <v>2014.3746532170212</v>
      </c>
      <c r="AC512" s="14"/>
      <c r="AD512" s="14"/>
      <c r="AE512" s="14"/>
      <c r="AF512" s="14"/>
      <c r="AG512" s="14"/>
    </row>
    <row r="514" spans="1:28" x14ac:dyDescent="0.3">
      <c r="A514" s="175" t="s">
        <v>273</v>
      </c>
      <c r="B514" s="6" t="s">
        <v>59</v>
      </c>
      <c r="C514" s="6" t="s">
        <v>60</v>
      </c>
      <c r="D514" s="6" t="s">
        <v>61</v>
      </c>
      <c r="E514" s="6" t="s">
        <v>62</v>
      </c>
      <c r="F514" s="6" t="s">
        <v>63</v>
      </c>
      <c r="G514" s="6" t="s">
        <v>64</v>
      </c>
      <c r="H514" s="6" t="s">
        <v>65</v>
      </c>
      <c r="I514" s="6" t="s">
        <v>66</v>
      </c>
      <c r="J514" s="6" t="s">
        <v>67</v>
      </c>
      <c r="K514" s="6" t="s">
        <v>68</v>
      </c>
      <c r="L514" s="6" t="s">
        <v>69</v>
      </c>
    </row>
    <row r="515" spans="1:28" x14ac:dyDescent="0.3">
      <c r="A515" s="15"/>
      <c r="B515" s="16"/>
      <c r="C515" s="17" t="s">
        <v>57</v>
      </c>
      <c r="D515" s="16">
        <f>INDEX(Lister!$A$17:$J$29,MATCH('Data tilvækstoversigt'!$C515,Lister!$A$17:$A$29,0),2)</f>
        <v>3.7871999999999998E-4</v>
      </c>
      <c r="E515" s="16">
        <f>INDEX(Lister!$A$17:$J$29,MATCH('Data tilvækstoversigt'!$C515,Lister!$A$17:$A$29,0),3)</f>
        <v>1.8063</v>
      </c>
      <c r="F515" s="16">
        <f>INDEX(Lister!$A$17:$J$29,MATCH('Data tilvækstoversigt'!$C515,Lister!$A$17:$A$29,0),4)</f>
        <v>1.0714999999999999</v>
      </c>
      <c r="G515" s="16">
        <f>INDEX(Lister!$A$17:$J$29,MATCH('Data tilvækstoversigt'!$C515,Lister!$A$17:$A$29,0),5)</f>
        <v>6.7440000000000005E-5</v>
      </c>
      <c r="H515" s="16">
        <f>INDEX(Lister!$A$17:$J$29,MATCH('Data tilvækstoversigt'!$C515,Lister!$A$17:$A$29,0),6)</f>
        <v>2.7826</v>
      </c>
      <c r="I515" s="16">
        <f>INDEX(Lister!$A$17:$J$29,MATCH('Data tilvækstoversigt'!$C515,Lister!$A$17:$A$29,0),7)</f>
        <v>-0.68418999999999996</v>
      </c>
      <c r="J515" s="16">
        <f>INDEX(Lister!$A$17:$J$29,MATCH('Data tilvækstoversigt'!$C515,Lister!$A$17:$A$29,0),8)</f>
        <v>5.223E-5</v>
      </c>
      <c r="K515" s="16">
        <f>INDEX(Lister!$A$17:$J$29,MATCH('Data tilvækstoversigt'!$C515,Lister!$A$17:$A$29,0),9)</f>
        <v>2.5221</v>
      </c>
      <c r="L515" s="16">
        <f>INDEX(Lister!$A$17:$J$29,MATCH('Data tilvækstoversigt'!$C515,Lister!$A$17:$A$29,0),10)</f>
        <v>-2.8060999999999999E-2</v>
      </c>
    </row>
    <row r="516" spans="1:28" x14ac:dyDescent="0.3">
      <c r="A516" s="18" t="s">
        <v>1</v>
      </c>
      <c r="B516" s="19" t="s">
        <v>2</v>
      </c>
      <c r="C516" s="19">
        <v>1</v>
      </c>
      <c r="D516" s="19">
        <v>5</v>
      </c>
      <c r="E516" s="19">
        <v>10</v>
      </c>
      <c r="F516" s="19">
        <v>15</v>
      </c>
      <c r="G516" s="19">
        <v>20</v>
      </c>
      <c r="H516" s="19">
        <v>25</v>
      </c>
      <c r="I516" s="19">
        <v>30</v>
      </c>
      <c r="J516" s="19">
        <v>35</v>
      </c>
      <c r="K516" s="19">
        <v>40</v>
      </c>
      <c r="L516" s="19">
        <v>45</v>
      </c>
      <c r="M516" s="19">
        <v>50</v>
      </c>
      <c r="N516" s="19">
        <v>55</v>
      </c>
      <c r="O516" s="19">
        <v>60</v>
      </c>
      <c r="P516" s="19">
        <v>65</v>
      </c>
      <c r="Q516" s="19">
        <v>70</v>
      </c>
      <c r="R516" s="19">
        <v>75</v>
      </c>
      <c r="S516" s="19">
        <v>80</v>
      </c>
      <c r="T516" s="19">
        <v>85</v>
      </c>
      <c r="U516" s="19">
        <v>90</v>
      </c>
      <c r="V516" s="19">
        <v>95</v>
      </c>
      <c r="W516" s="19">
        <v>100</v>
      </c>
      <c r="X516" s="19">
        <v>105</v>
      </c>
      <c r="Y516" s="19">
        <v>110</v>
      </c>
      <c r="Z516" s="19">
        <v>115</v>
      </c>
      <c r="AA516" s="19">
        <v>120</v>
      </c>
      <c r="AB516" s="19">
        <v>125</v>
      </c>
    </row>
    <row r="517" spans="1:28" x14ac:dyDescent="0.3">
      <c r="A517" s="7" t="s">
        <v>19</v>
      </c>
      <c r="B517" s="8" t="s">
        <v>4</v>
      </c>
      <c r="C517" s="117">
        <f>C$2*$G517</f>
        <v>0</v>
      </c>
      <c r="D517" s="117">
        <f t="shared" ref="D517:F531" si="778">D$2*$G517</f>
        <v>0.36599999999999999</v>
      </c>
      <c r="E517" s="117">
        <f t="shared" si="778"/>
        <v>2.44</v>
      </c>
      <c r="F517" s="117">
        <f t="shared" si="778"/>
        <v>6.1</v>
      </c>
      <c r="G517">
        <v>12.2</v>
      </c>
      <c r="H517">
        <v>16.100000000000001</v>
      </c>
      <c r="I517">
        <v>19.5</v>
      </c>
      <c r="J517">
        <v>22.2</v>
      </c>
      <c r="K517">
        <v>24.5</v>
      </c>
      <c r="L517">
        <v>26.5</v>
      </c>
      <c r="M517">
        <v>28.2</v>
      </c>
      <c r="N517">
        <v>29.7</v>
      </c>
      <c r="O517">
        <v>31.1</v>
      </c>
      <c r="P517">
        <v>32.299999999999997</v>
      </c>
      <c r="Q517">
        <v>33.4</v>
      </c>
      <c r="R517">
        <v>34.4</v>
      </c>
      <c r="S517">
        <v>35.299999999999997</v>
      </c>
      <c r="T517">
        <v>36.200000000000003</v>
      </c>
      <c r="U517">
        <v>37</v>
      </c>
      <c r="V517">
        <v>37.700000000000003</v>
      </c>
      <c r="W517">
        <v>38.4</v>
      </c>
      <c r="X517">
        <v>39.1</v>
      </c>
      <c r="Y517">
        <v>39.700000000000003</v>
      </c>
      <c r="Z517">
        <v>40.299999999999997</v>
      </c>
      <c r="AA517">
        <v>40.9</v>
      </c>
      <c r="AB517">
        <v>41.4</v>
      </c>
    </row>
    <row r="518" spans="1:28" x14ac:dyDescent="0.3">
      <c r="A518" s="10" t="s">
        <v>20</v>
      </c>
      <c r="B518" t="s">
        <v>6</v>
      </c>
      <c r="C518" s="118">
        <f t="shared" ref="C518:F541" si="779">C$2*$G518</f>
        <v>0</v>
      </c>
      <c r="D518" s="118">
        <f t="shared" si="778"/>
        <v>0.36599999999999999</v>
      </c>
      <c r="E518" s="118">
        <f t="shared" si="778"/>
        <v>2.44</v>
      </c>
      <c r="F518" s="118">
        <f t="shared" si="778"/>
        <v>6.1</v>
      </c>
      <c r="G518">
        <v>12.2</v>
      </c>
      <c r="H518">
        <v>15.3</v>
      </c>
      <c r="I518">
        <v>18.7</v>
      </c>
      <c r="J518">
        <v>21.9</v>
      </c>
      <c r="K518">
        <v>24.9</v>
      </c>
      <c r="L518">
        <v>27.8</v>
      </c>
      <c r="M518">
        <v>30.7</v>
      </c>
      <c r="N518">
        <v>33.6</v>
      </c>
      <c r="O518">
        <v>36.4</v>
      </c>
      <c r="P518">
        <v>39.299999999999997</v>
      </c>
      <c r="Q518">
        <v>42.1</v>
      </c>
      <c r="R518">
        <v>44.9</v>
      </c>
      <c r="S518">
        <v>47.7</v>
      </c>
      <c r="T518">
        <v>50.5</v>
      </c>
      <c r="U518">
        <v>53.3</v>
      </c>
      <c r="V518">
        <v>56.1</v>
      </c>
      <c r="W518">
        <v>58.8</v>
      </c>
      <c r="X518">
        <v>61.6</v>
      </c>
      <c r="Y518">
        <v>64.400000000000006</v>
      </c>
      <c r="Z518">
        <v>67.2</v>
      </c>
      <c r="AA518">
        <v>69.900000000000006</v>
      </c>
      <c r="AB518">
        <v>72.7</v>
      </c>
    </row>
    <row r="519" spans="1:28" x14ac:dyDescent="0.3">
      <c r="A519" s="10" t="s">
        <v>21</v>
      </c>
      <c r="B519" t="s">
        <v>8</v>
      </c>
      <c r="C519" s="118">
        <f>G519</f>
        <v>2500</v>
      </c>
      <c r="D519" s="118">
        <f>G519</f>
        <v>2500</v>
      </c>
      <c r="E519" s="118">
        <f>G519</f>
        <v>2500</v>
      </c>
      <c r="F519" s="118">
        <f>G519</f>
        <v>2500</v>
      </c>
      <c r="G519">
        <v>2500</v>
      </c>
      <c r="H519">
        <v>2008</v>
      </c>
      <c r="I519">
        <v>1319</v>
      </c>
      <c r="J519">
        <v>953</v>
      </c>
      <c r="K519">
        <v>738</v>
      </c>
      <c r="L519">
        <v>599</v>
      </c>
      <c r="M519">
        <v>482</v>
      </c>
      <c r="N519">
        <v>396</v>
      </c>
      <c r="O519">
        <v>332</v>
      </c>
      <c r="P519">
        <v>283</v>
      </c>
      <c r="Q519">
        <v>244</v>
      </c>
      <c r="R519">
        <v>212</v>
      </c>
      <c r="S519">
        <v>187</v>
      </c>
      <c r="T519">
        <v>166</v>
      </c>
      <c r="U519">
        <v>148</v>
      </c>
      <c r="V519">
        <v>133</v>
      </c>
      <c r="W519">
        <v>120</v>
      </c>
      <c r="X519">
        <v>109</v>
      </c>
      <c r="Y519">
        <v>99</v>
      </c>
      <c r="Z519">
        <v>91</v>
      </c>
      <c r="AA519">
        <v>84</v>
      </c>
      <c r="AB519">
        <v>77</v>
      </c>
    </row>
    <row r="520" spans="1:28" x14ac:dyDescent="0.3">
      <c r="A520" s="10" t="s">
        <v>22</v>
      </c>
      <c r="B520" t="s">
        <v>31</v>
      </c>
      <c r="C520" s="118">
        <f t="shared" si="779"/>
        <v>0</v>
      </c>
      <c r="D520" s="118">
        <f t="shared" si="778"/>
        <v>0.8819999999999999</v>
      </c>
      <c r="E520" s="118">
        <f t="shared" si="778"/>
        <v>5.88</v>
      </c>
      <c r="F520" s="118">
        <f t="shared" si="778"/>
        <v>14.7</v>
      </c>
      <c r="G520">
        <v>29.4</v>
      </c>
      <c r="H520">
        <v>36.840000000000003</v>
      </c>
      <c r="I520">
        <v>36.04</v>
      </c>
      <c r="J520">
        <v>35.82</v>
      </c>
      <c r="K520">
        <v>35.99</v>
      </c>
      <c r="L520">
        <v>36.42</v>
      </c>
      <c r="M520">
        <v>35.67</v>
      </c>
      <c r="N520">
        <v>35.08</v>
      </c>
      <c r="O520">
        <v>34.6</v>
      </c>
      <c r="P520">
        <v>34.21</v>
      </c>
      <c r="Q520">
        <v>33.869999999999997</v>
      </c>
      <c r="R520">
        <v>33.590000000000003</v>
      </c>
      <c r="S520">
        <v>33.35</v>
      </c>
      <c r="T520">
        <v>33.14</v>
      </c>
      <c r="U520">
        <v>32.950000000000003</v>
      </c>
      <c r="V520">
        <v>32.79</v>
      </c>
      <c r="W520">
        <v>32.64</v>
      </c>
      <c r="X520">
        <v>32.51</v>
      </c>
      <c r="Y520">
        <v>32.39</v>
      </c>
      <c r="Z520">
        <v>32.28</v>
      </c>
      <c r="AA520">
        <v>32.18</v>
      </c>
      <c r="AB520">
        <v>32.090000000000003</v>
      </c>
    </row>
    <row r="521" spans="1:28" x14ac:dyDescent="0.3">
      <c r="A521" s="10" t="s">
        <v>23</v>
      </c>
      <c r="B521" t="s">
        <v>10</v>
      </c>
      <c r="C521" s="118">
        <f t="shared" si="779"/>
        <v>0</v>
      </c>
      <c r="D521" s="118">
        <f t="shared" si="778"/>
        <v>5.7720000000000002</v>
      </c>
      <c r="E521" s="118">
        <f t="shared" si="778"/>
        <v>38.480000000000004</v>
      </c>
      <c r="F521" s="118">
        <f t="shared" si="778"/>
        <v>96.2</v>
      </c>
      <c r="G521">
        <v>192.4</v>
      </c>
      <c r="H521">
        <v>306.3</v>
      </c>
      <c r="I521">
        <v>350.2</v>
      </c>
      <c r="J521">
        <v>387.8</v>
      </c>
      <c r="K521">
        <v>422.1</v>
      </c>
      <c r="L521">
        <v>454.9</v>
      </c>
      <c r="M521">
        <v>468.5</v>
      </c>
      <c r="N521">
        <v>480.3</v>
      </c>
      <c r="O521">
        <v>490.8</v>
      </c>
      <c r="P521">
        <v>500.5</v>
      </c>
      <c r="Q521">
        <v>509.5</v>
      </c>
      <c r="R521">
        <v>518.1</v>
      </c>
      <c r="S521">
        <v>526.29999999999995</v>
      </c>
      <c r="T521">
        <v>534.29999999999995</v>
      </c>
      <c r="U521">
        <v>542.20000000000005</v>
      </c>
      <c r="V521">
        <v>550</v>
      </c>
      <c r="W521">
        <v>557.70000000000005</v>
      </c>
      <c r="X521">
        <v>565.6</v>
      </c>
      <c r="Y521">
        <v>573.4</v>
      </c>
      <c r="Z521">
        <v>581.4</v>
      </c>
      <c r="AA521">
        <v>589.6</v>
      </c>
      <c r="AB521">
        <v>597.9</v>
      </c>
    </row>
    <row r="522" spans="1:28" x14ac:dyDescent="0.3">
      <c r="A522" s="10" t="s">
        <v>11</v>
      </c>
      <c r="B522" t="s">
        <v>6</v>
      </c>
      <c r="C522" s="118">
        <f t="shared" si="779"/>
        <v>0</v>
      </c>
      <c r="D522" s="118">
        <f t="shared" si="778"/>
        <v>0.33900000000000002</v>
      </c>
      <c r="E522" s="118">
        <f t="shared" si="778"/>
        <v>2.2600000000000002</v>
      </c>
      <c r="F522" s="118">
        <f t="shared" si="778"/>
        <v>5.65</v>
      </c>
      <c r="G522">
        <v>11.3</v>
      </c>
      <c r="H522">
        <v>14.3</v>
      </c>
      <c r="I522">
        <v>17.8</v>
      </c>
      <c r="J522">
        <v>21.3</v>
      </c>
      <c r="K522">
        <v>24.7</v>
      </c>
      <c r="L522">
        <v>27.5</v>
      </c>
      <c r="M522">
        <v>30.4</v>
      </c>
      <c r="N522">
        <v>33.200000000000003</v>
      </c>
      <c r="O522">
        <v>36.1</v>
      </c>
      <c r="P522">
        <v>38.9</v>
      </c>
      <c r="Q522">
        <v>41.7</v>
      </c>
      <c r="R522">
        <v>44.4</v>
      </c>
      <c r="S522">
        <v>47.2</v>
      </c>
      <c r="T522">
        <v>50</v>
      </c>
      <c r="U522">
        <v>52.7</v>
      </c>
      <c r="V522">
        <v>55.5</v>
      </c>
      <c r="W522">
        <v>58.3</v>
      </c>
      <c r="X522">
        <v>61</v>
      </c>
      <c r="Y522">
        <v>63.7</v>
      </c>
      <c r="Z522">
        <v>66.5</v>
      </c>
      <c r="AA522">
        <v>69.2</v>
      </c>
      <c r="AB522">
        <v>72</v>
      </c>
    </row>
    <row r="523" spans="1:28" x14ac:dyDescent="0.3">
      <c r="A523" s="10" t="s">
        <v>12</v>
      </c>
      <c r="B523" t="s">
        <v>8</v>
      </c>
      <c r="C523" s="118">
        <v>0</v>
      </c>
      <c r="D523" s="118">
        <v>0</v>
      </c>
      <c r="E523" s="118">
        <v>0</v>
      </c>
      <c r="F523" s="118">
        <v>0</v>
      </c>
      <c r="G523">
        <v>442</v>
      </c>
      <c r="H523">
        <v>657</v>
      </c>
      <c r="I523">
        <v>343</v>
      </c>
      <c r="J523">
        <v>199</v>
      </c>
      <c r="K523">
        <v>125</v>
      </c>
      <c r="L523">
        <v>108</v>
      </c>
      <c r="M523">
        <v>78</v>
      </c>
      <c r="N523">
        <v>59</v>
      </c>
      <c r="O523">
        <v>45</v>
      </c>
      <c r="P523">
        <v>35</v>
      </c>
      <c r="Q523">
        <v>28</v>
      </c>
      <c r="R523">
        <v>23</v>
      </c>
      <c r="S523">
        <v>19</v>
      </c>
      <c r="T523">
        <v>16</v>
      </c>
      <c r="U523">
        <v>14</v>
      </c>
      <c r="V523">
        <v>12</v>
      </c>
      <c r="W523">
        <v>10</v>
      </c>
      <c r="X523">
        <v>9</v>
      </c>
      <c r="Y523">
        <v>7</v>
      </c>
      <c r="Z523">
        <v>7</v>
      </c>
      <c r="AA523">
        <v>6</v>
      </c>
      <c r="AB523">
        <v>5</v>
      </c>
    </row>
    <row r="524" spans="1:28" x14ac:dyDescent="0.3">
      <c r="A524" s="10" t="s">
        <v>24</v>
      </c>
      <c r="B524" t="s">
        <v>31</v>
      </c>
      <c r="C524" s="118">
        <f t="shared" si="779"/>
        <v>0</v>
      </c>
      <c r="D524" s="118">
        <f t="shared" si="778"/>
        <v>0.13200000000000001</v>
      </c>
      <c r="E524" s="118">
        <f t="shared" si="778"/>
        <v>0.88000000000000012</v>
      </c>
      <c r="F524" s="118">
        <f t="shared" si="778"/>
        <v>2.2000000000000002</v>
      </c>
      <c r="G524">
        <v>4.4000000000000004</v>
      </c>
      <c r="H524">
        <v>10.59</v>
      </c>
      <c r="I524">
        <v>8.5399999999999991</v>
      </c>
      <c r="J524">
        <v>7.07</v>
      </c>
      <c r="K524">
        <v>5.99</v>
      </c>
      <c r="L524">
        <v>6.42</v>
      </c>
      <c r="M524">
        <v>5.67</v>
      </c>
      <c r="N524">
        <v>5.08</v>
      </c>
      <c r="O524">
        <v>4.5999999999999996</v>
      </c>
      <c r="P524">
        <v>4.21</v>
      </c>
      <c r="Q524">
        <v>3.87</v>
      </c>
      <c r="R524">
        <v>3.59</v>
      </c>
      <c r="S524">
        <v>3.35</v>
      </c>
      <c r="T524">
        <v>3.14</v>
      </c>
      <c r="U524">
        <v>2.95</v>
      </c>
      <c r="V524">
        <v>2.79</v>
      </c>
      <c r="W524">
        <v>2.64</v>
      </c>
      <c r="X524">
        <v>2.5099999999999998</v>
      </c>
      <c r="Y524">
        <v>2.39</v>
      </c>
      <c r="Z524">
        <v>2.2799999999999998</v>
      </c>
      <c r="AA524">
        <v>2.1800000000000002</v>
      </c>
      <c r="AB524">
        <v>2.09</v>
      </c>
    </row>
    <row r="525" spans="1:28" x14ac:dyDescent="0.3">
      <c r="A525" s="10" t="s">
        <v>25</v>
      </c>
      <c r="B525" t="s">
        <v>10</v>
      </c>
      <c r="C525" s="118">
        <f t="shared" si="779"/>
        <v>0</v>
      </c>
      <c r="D525" s="118">
        <f t="shared" si="778"/>
        <v>0.84899999999999998</v>
      </c>
      <c r="E525" s="118">
        <f t="shared" si="778"/>
        <v>5.66</v>
      </c>
      <c r="F525" s="118">
        <f t="shared" si="778"/>
        <v>14.15</v>
      </c>
      <c r="G525">
        <v>28.3</v>
      </c>
      <c r="H525">
        <v>87</v>
      </c>
      <c r="I525">
        <v>82.4</v>
      </c>
      <c r="J525">
        <v>76.2</v>
      </c>
      <c r="K525">
        <v>70.099999999999994</v>
      </c>
      <c r="L525">
        <v>80.099999999999994</v>
      </c>
      <c r="M525">
        <v>74.400000000000006</v>
      </c>
      <c r="N525">
        <v>69.400000000000006</v>
      </c>
      <c r="O525">
        <v>65.2</v>
      </c>
      <c r="P525">
        <v>61.4</v>
      </c>
      <c r="Q525">
        <v>58.2</v>
      </c>
      <c r="R525">
        <v>55.3</v>
      </c>
      <c r="S525">
        <v>52.8</v>
      </c>
      <c r="T525">
        <v>50.5</v>
      </c>
      <c r="U525">
        <v>48.5</v>
      </c>
      <c r="V525">
        <v>46.7</v>
      </c>
      <c r="W525">
        <v>45</v>
      </c>
      <c r="X525">
        <v>43.6</v>
      </c>
      <c r="Y525">
        <v>42.2</v>
      </c>
      <c r="Z525">
        <v>41</v>
      </c>
      <c r="AA525">
        <v>39.9</v>
      </c>
      <c r="AB525">
        <v>38.9</v>
      </c>
    </row>
    <row r="526" spans="1:28" x14ac:dyDescent="0.3">
      <c r="A526" s="10" t="s">
        <v>26</v>
      </c>
      <c r="B526" t="s">
        <v>32</v>
      </c>
      <c r="C526" s="118"/>
      <c r="D526" s="118"/>
      <c r="E526" s="118"/>
      <c r="F526" s="118"/>
      <c r="G526">
        <v>40.1</v>
      </c>
      <c r="H526">
        <v>24.8</v>
      </c>
      <c r="I526">
        <v>28.2</v>
      </c>
      <c r="J526">
        <v>32.200000000000003</v>
      </c>
      <c r="K526">
        <v>36.6</v>
      </c>
      <c r="L526">
        <v>36.4</v>
      </c>
      <c r="M526">
        <v>40.200000000000003</v>
      </c>
      <c r="N526">
        <v>44.1</v>
      </c>
      <c r="O526">
        <v>48.1</v>
      </c>
      <c r="P526">
        <v>52.2</v>
      </c>
      <c r="Q526">
        <v>56.3</v>
      </c>
      <c r="R526">
        <v>60.6</v>
      </c>
      <c r="S526">
        <v>64.900000000000006</v>
      </c>
      <c r="T526">
        <v>69.3</v>
      </c>
      <c r="U526">
        <v>73.8</v>
      </c>
      <c r="V526">
        <v>78.3</v>
      </c>
      <c r="W526">
        <v>82.9</v>
      </c>
      <c r="X526">
        <v>87.6</v>
      </c>
      <c r="Y526">
        <v>92.3</v>
      </c>
      <c r="Z526">
        <v>97</v>
      </c>
      <c r="AA526">
        <v>101.9</v>
      </c>
      <c r="AB526">
        <v>106.8</v>
      </c>
    </row>
    <row r="527" spans="1:28" x14ac:dyDescent="0.3">
      <c r="A527" s="10" t="s">
        <v>3</v>
      </c>
      <c r="B527" t="s">
        <v>4</v>
      </c>
      <c r="C527" s="118">
        <f t="shared" si="779"/>
        <v>0</v>
      </c>
      <c r="D527" s="118">
        <f t="shared" si="778"/>
        <v>0.36899999999999999</v>
      </c>
      <c r="E527" s="118">
        <f t="shared" si="778"/>
        <v>2.4600000000000004</v>
      </c>
      <c r="F527" s="118">
        <f t="shared" si="778"/>
        <v>6.15</v>
      </c>
      <c r="G527">
        <v>12.3</v>
      </c>
      <c r="H527">
        <v>16.3</v>
      </c>
      <c r="I527">
        <v>19.600000000000001</v>
      </c>
      <c r="J527">
        <v>22.3</v>
      </c>
      <c r="K527">
        <v>24.5</v>
      </c>
      <c r="L527">
        <v>26.5</v>
      </c>
      <c r="M527">
        <v>28.2</v>
      </c>
      <c r="N527">
        <v>29.8</v>
      </c>
      <c r="O527">
        <v>31.1</v>
      </c>
      <c r="P527">
        <v>32.299999999999997</v>
      </c>
      <c r="Q527">
        <v>33.4</v>
      </c>
      <c r="R527">
        <v>34.4</v>
      </c>
      <c r="S527">
        <v>35.299999999999997</v>
      </c>
      <c r="T527">
        <v>36.200000000000003</v>
      </c>
      <c r="U527">
        <v>37</v>
      </c>
      <c r="V527">
        <v>37.799999999999997</v>
      </c>
      <c r="W527">
        <v>38.5</v>
      </c>
      <c r="X527">
        <v>39.1</v>
      </c>
      <c r="Y527">
        <v>39.700000000000003</v>
      </c>
      <c r="Z527">
        <v>40.299999999999997</v>
      </c>
      <c r="AA527">
        <v>40.9</v>
      </c>
      <c r="AB527">
        <v>41.4</v>
      </c>
    </row>
    <row r="528" spans="1:28" x14ac:dyDescent="0.3">
      <c r="A528" s="10" t="s">
        <v>5</v>
      </c>
      <c r="B528" t="s">
        <v>6</v>
      </c>
      <c r="C528" s="118">
        <f t="shared" si="779"/>
        <v>0</v>
      </c>
      <c r="D528" s="118">
        <f t="shared" si="778"/>
        <v>0.372</v>
      </c>
      <c r="E528" s="118">
        <f t="shared" si="778"/>
        <v>2.4800000000000004</v>
      </c>
      <c r="F528" s="118">
        <f t="shared" si="778"/>
        <v>6.2</v>
      </c>
      <c r="G528">
        <v>12.4</v>
      </c>
      <c r="H528">
        <v>15.7</v>
      </c>
      <c r="I528">
        <v>18.899999999999999</v>
      </c>
      <c r="J528">
        <v>22</v>
      </c>
      <c r="K528">
        <v>25</v>
      </c>
      <c r="L528">
        <v>27.9</v>
      </c>
      <c r="M528">
        <v>30.8</v>
      </c>
      <c r="N528">
        <v>33.6</v>
      </c>
      <c r="O528">
        <v>36.5</v>
      </c>
      <c r="P528">
        <v>39.299999999999997</v>
      </c>
      <c r="Q528">
        <v>42.1</v>
      </c>
      <c r="R528">
        <v>44.9</v>
      </c>
      <c r="S528">
        <v>47.7</v>
      </c>
      <c r="T528">
        <v>50.5</v>
      </c>
      <c r="U528">
        <v>53.3</v>
      </c>
      <c r="V528">
        <v>56.1</v>
      </c>
      <c r="W528">
        <v>58.9</v>
      </c>
      <c r="X528">
        <v>61.7</v>
      </c>
      <c r="Y528">
        <v>64.400000000000006</v>
      </c>
      <c r="Z528">
        <v>67.2</v>
      </c>
      <c r="AA528">
        <v>70</v>
      </c>
      <c r="AB528">
        <v>72.8</v>
      </c>
    </row>
    <row r="529" spans="1:33" x14ac:dyDescent="0.3">
      <c r="A529" s="10" t="s">
        <v>7</v>
      </c>
      <c r="B529" t="s">
        <v>8</v>
      </c>
      <c r="C529" s="118">
        <f>G529</f>
        <v>2058</v>
      </c>
      <c r="D529" s="118">
        <f>G529</f>
        <v>2058</v>
      </c>
      <c r="E529" s="118">
        <f>G529</f>
        <v>2058</v>
      </c>
      <c r="F529" s="118">
        <f>G529</f>
        <v>2058</v>
      </c>
      <c r="G529">
        <v>2058</v>
      </c>
      <c r="H529">
        <v>1352</v>
      </c>
      <c r="I529">
        <v>976</v>
      </c>
      <c r="J529">
        <v>754</v>
      </c>
      <c r="K529">
        <v>612</v>
      </c>
      <c r="L529">
        <v>491</v>
      </c>
      <c r="M529">
        <v>404</v>
      </c>
      <c r="N529">
        <v>338</v>
      </c>
      <c r="O529">
        <v>287</v>
      </c>
      <c r="P529">
        <v>247</v>
      </c>
      <c r="Q529">
        <v>215</v>
      </c>
      <c r="R529">
        <v>189</v>
      </c>
      <c r="S529">
        <v>168</v>
      </c>
      <c r="T529">
        <v>150</v>
      </c>
      <c r="U529">
        <v>134</v>
      </c>
      <c r="V529">
        <v>121</v>
      </c>
      <c r="W529">
        <v>110</v>
      </c>
      <c r="X529">
        <v>100</v>
      </c>
      <c r="Y529">
        <v>92</v>
      </c>
      <c r="Z529">
        <v>85</v>
      </c>
      <c r="AA529">
        <v>78</v>
      </c>
      <c r="AB529">
        <v>72</v>
      </c>
    </row>
    <row r="530" spans="1:33" x14ac:dyDescent="0.3">
      <c r="A530" s="10" t="s">
        <v>27</v>
      </c>
      <c r="B530" t="s">
        <v>31</v>
      </c>
      <c r="C530" s="118">
        <f t="shared" si="779"/>
        <v>0</v>
      </c>
      <c r="D530" s="118">
        <f t="shared" si="778"/>
        <v>0.75</v>
      </c>
      <c r="E530" s="118">
        <f t="shared" si="778"/>
        <v>5</v>
      </c>
      <c r="F530" s="118">
        <f t="shared" si="778"/>
        <v>12.5</v>
      </c>
      <c r="G530">
        <v>25</v>
      </c>
      <c r="H530">
        <v>26.25</v>
      </c>
      <c r="I530">
        <v>27.5</v>
      </c>
      <c r="J530">
        <v>28.75</v>
      </c>
      <c r="K530">
        <v>30</v>
      </c>
      <c r="L530">
        <v>30</v>
      </c>
      <c r="M530">
        <v>30</v>
      </c>
      <c r="N530">
        <v>30</v>
      </c>
      <c r="O530">
        <v>30</v>
      </c>
      <c r="P530">
        <v>30</v>
      </c>
      <c r="Q530">
        <v>30</v>
      </c>
      <c r="R530">
        <v>30</v>
      </c>
      <c r="S530">
        <v>30</v>
      </c>
      <c r="T530">
        <v>30</v>
      </c>
      <c r="U530">
        <v>30</v>
      </c>
      <c r="V530">
        <v>30</v>
      </c>
      <c r="W530">
        <v>30</v>
      </c>
      <c r="X530">
        <v>30</v>
      </c>
      <c r="Y530">
        <v>30</v>
      </c>
      <c r="Z530">
        <v>30</v>
      </c>
      <c r="AA530">
        <v>30</v>
      </c>
      <c r="AB530">
        <v>30</v>
      </c>
    </row>
    <row r="531" spans="1:33" x14ac:dyDescent="0.3">
      <c r="A531" s="10" t="s">
        <v>9</v>
      </c>
      <c r="B531" t="s">
        <v>10</v>
      </c>
      <c r="C531" s="118">
        <f t="shared" si="779"/>
        <v>0</v>
      </c>
      <c r="D531" s="118">
        <f t="shared" si="778"/>
        <v>4.92</v>
      </c>
      <c r="E531" s="118">
        <f t="shared" si="778"/>
        <v>32.800000000000004</v>
      </c>
      <c r="F531" s="118">
        <f t="shared" si="778"/>
        <v>82</v>
      </c>
      <c r="G531">
        <v>164</v>
      </c>
      <c r="H531">
        <v>219.3</v>
      </c>
      <c r="I531">
        <v>267.89999999999998</v>
      </c>
      <c r="J531">
        <v>311.60000000000002</v>
      </c>
      <c r="K531">
        <v>352</v>
      </c>
      <c r="L531">
        <v>374.8</v>
      </c>
      <c r="M531">
        <v>394.1</v>
      </c>
      <c r="N531">
        <v>410.8</v>
      </c>
      <c r="O531">
        <v>425.7</v>
      </c>
      <c r="P531">
        <v>439</v>
      </c>
      <c r="Q531">
        <v>451.3</v>
      </c>
      <c r="R531">
        <v>462.7</v>
      </c>
      <c r="S531">
        <v>473.5</v>
      </c>
      <c r="T531">
        <v>483.8</v>
      </c>
      <c r="U531">
        <v>493.7</v>
      </c>
      <c r="V531">
        <v>503.3</v>
      </c>
      <c r="W531">
        <v>512.70000000000005</v>
      </c>
      <c r="X531">
        <v>522</v>
      </c>
      <c r="Y531">
        <v>531.20000000000005</v>
      </c>
      <c r="Z531">
        <v>540.4</v>
      </c>
      <c r="AA531">
        <v>549.6</v>
      </c>
      <c r="AB531">
        <v>558.9</v>
      </c>
    </row>
    <row r="532" spans="1:33" x14ac:dyDescent="0.3">
      <c r="A532" s="10" t="s">
        <v>28</v>
      </c>
      <c r="B532" t="s">
        <v>32</v>
      </c>
      <c r="C532" s="118"/>
      <c r="D532" s="118"/>
      <c r="E532" s="118"/>
      <c r="F532" s="118"/>
      <c r="G532">
        <v>17.899999999999999</v>
      </c>
      <c r="H532">
        <v>16.7</v>
      </c>
      <c r="I532">
        <v>16.399999999999999</v>
      </c>
      <c r="J532">
        <v>16.399999999999999</v>
      </c>
      <c r="K532">
        <v>16.5</v>
      </c>
      <c r="L532">
        <v>17</v>
      </c>
      <c r="M532">
        <v>17.600000000000001</v>
      </c>
      <c r="N532">
        <v>18.3</v>
      </c>
      <c r="O532">
        <v>19</v>
      </c>
      <c r="P532">
        <v>19.7</v>
      </c>
      <c r="Q532">
        <v>20.399999999999999</v>
      </c>
      <c r="R532">
        <v>21.1</v>
      </c>
      <c r="S532">
        <v>21.9</v>
      </c>
      <c r="T532">
        <v>22.6</v>
      </c>
      <c r="U532">
        <v>23.3</v>
      </c>
      <c r="V532">
        <v>24</v>
      </c>
      <c r="W532">
        <v>24.8</v>
      </c>
      <c r="X532">
        <v>25.5</v>
      </c>
      <c r="Y532">
        <v>26.2</v>
      </c>
      <c r="Z532">
        <v>27</v>
      </c>
      <c r="AA532">
        <v>27.7</v>
      </c>
      <c r="AB532">
        <v>28.4</v>
      </c>
    </row>
    <row r="533" spans="1:33" x14ac:dyDescent="0.3">
      <c r="A533" s="10" t="s">
        <v>29</v>
      </c>
      <c r="B533" t="s">
        <v>33</v>
      </c>
      <c r="C533" s="118">
        <f t="shared" si="779"/>
        <v>0</v>
      </c>
      <c r="D533" s="118">
        <f t="shared" si="779"/>
        <v>1.83E-2</v>
      </c>
      <c r="E533" s="118">
        <f t="shared" si="779"/>
        <v>0.122</v>
      </c>
      <c r="F533" s="118">
        <f t="shared" si="779"/>
        <v>0.30499999999999999</v>
      </c>
      <c r="G533">
        <v>0.61</v>
      </c>
      <c r="H533">
        <v>0.64</v>
      </c>
      <c r="I533">
        <v>0.64</v>
      </c>
      <c r="J533">
        <v>0.63</v>
      </c>
      <c r="K533">
        <v>0.6</v>
      </c>
      <c r="L533">
        <v>0.57999999999999996</v>
      </c>
      <c r="M533">
        <v>0.56000000000000005</v>
      </c>
      <c r="N533">
        <v>0.53</v>
      </c>
      <c r="O533">
        <v>0.51</v>
      </c>
      <c r="P533">
        <v>0.49</v>
      </c>
      <c r="Q533">
        <v>0.47</v>
      </c>
      <c r="R533">
        <v>0.45</v>
      </c>
      <c r="S533">
        <v>0.44</v>
      </c>
      <c r="T533">
        <v>0.42</v>
      </c>
      <c r="U533">
        <v>0.41</v>
      </c>
      <c r="V533">
        <v>0.39</v>
      </c>
      <c r="W533">
        <v>0.38</v>
      </c>
      <c r="X533">
        <v>0.37</v>
      </c>
      <c r="Y533">
        <v>0.36</v>
      </c>
      <c r="Z533">
        <v>0.35</v>
      </c>
      <c r="AA533">
        <v>0.34</v>
      </c>
      <c r="AB533">
        <v>0.33</v>
      </c>
    </row>
    <row r="534" spans="1:33" x14ac:dyDescent="0.3">
      <c r="A534" s="10" t="s">
        <v>30</v>
      </c>
      <c r="B534" t="s">
        <v>34</v>
      </c>
      <c r="C534" s="118">
        <f t="shared" si="779"/>
        <v>0</v>
      </c>
      <c r="D534" s="118">
        <f t="shared" si="779"/>
        <v>0.28859999999999997</v>
      </c>
      <c r="E534" s="118">
        <f t="shared" si="779"/>
        <v>1.9239999999999999</v>
      </c>
      <c r="F534" s="118">
        <f t="shared" si="779"/>
        <v>4.8099999999999996</v>
      </c>
      <c r="G534">
        <v>9.6199999999999992</v>
      </c>
      <c r="H534">
        <v>13.38</v>
      </c>
      <c r="I534">
        <v>15.52</v>
      </c>
      <c r="J534">
        <v>16.73</v>
      </c>
      <c r="K534">
        <v>17.399999999999999</v>
      </c>
      <c r="L534">
        <v>17.75</v>
      </c>
      <c r="M534">
        <v>17.850000000000001</v>
      </c>
      <c r="N534">
        <v>17.79</v>
      </c>
      <c r="O534">
        <v>17.649999999999999</v>
      </c>
      <c r="P534">
        <v>17.440000000000001</v>
      </c>
      <c r="Q534">
        <v>17.2</v>
      </c>
      <c r="R534">
        <v>16.940000000000001</v>
      </c>
      <c r="S534">
        <v>16.68</v>
      </c>
      <c r="T534">
        <v>16.41</v>
      </c>
      <c r="U534">
        <v>16.149999999999999</v>
      </c>
      <c r="V534">
        <v>15.89</v>
      </c>
      <c r="W534">
        <v>15.64</v>
      </c>
      <c r="X534">
        <v>15.4</v>
      </c>
      <c r="Y534">
        <v>15.17</v>
      </c>
      <c r="Z534">
        <v>14.95</v>
      </c>
      <c r="AA534">
        <v>14.73</v>
      </c>
      <c r="AB534">
        <v>14.53</v>
      </c>
    </row>
    <row r="535" spans="1:33" x14ac:dyDescent="0.3">
      <c r="A535" s="12" t="s">
        <v>13</v>
      </c>
      <c r="B535" s="3" t="s">
        <v>10</v>
      </c>
      <c r="C535" s="119">
        <f t="shared" si="779"/>
        <v>0</v>
      </c>
      <c r="D535" s="119">
        <f t="shared" si="779"/>
        <v>5.7720000000000002</v>
      </c>
      <c r="E535" s="119">
        <f t="shared" si="779"/>
        <v>38.480000000000004</v>
      </c>
      <c r="F535" s="119">
        <f t="shared" si="779"/>
        <v>96.2</v>
      </c>
      <c r="G535">
        <v>192.4</v>
      </c>
      <c r="H535">
        <v>334.6</v>
      </c>
      <c r="I535">
        <v>465.6</v>
      </c>
      <c r="J535">
        <v>585.5</v>
      </c>
      <c r="K535">
        <v>696</v>
      </c>
      <c r="L535">
        <v>798.9</v>
      </c>
      <c r="M535">
        <v>892.5</v>
      </c>
      <c r="N535">
        <v>978.7</v>
      </c>
      <c r="O535">
        <v>1058.7</v>
      </c>
      <c r="P535">
        <v>1133.5</v>
      </c>
      <c r="Q535">
        <v>1204</v>
      </c>
      <c r="R535">
        <v>1270.7</v>
      </c>
      <c r="S535">
        <v>1334.3</v>
      </c>
      <c r="T535">
        <v>1395</v>
      </c>
      <c r="U535">
        <v>1453.4</v>
      </c>
      <c r="V535">
        <v>1509.7</v>
      </c>
      <c r="W535">
        <v>1564.2</v>
      </c>
      <c r="X535">
        <v>1617</v>
      </c>
      <c r="Y535">
        <v>1668.5</v>
      </c>
      <c r="Z535">
        <v>1718.7</v>
      </c>
      <c r="AA535">
        <v>1767.9</v>
      </c>
      <c r="AB535">
        <v>1816.1</v>
      </c>
    </row>
    <row r="536" spans="1:33" x14ac:dyDescent="0.3">
      <c r="A536" s="20" t="s">
        <v>70</v>
      </c>
      <c r="B536" s="21" t="s">
        <v>14</v>
      </c>
      <c r="C536" s="120">
        <f t="shared" si="779"/>
        <v>0</v>
      </c>
      <c r="D536" s="120">
        <f t="shared" si="779"/>
        <v>0.98430522470642645</v>
      </c>
      <c r="E536" s="120">
        <f t="shared" si="779"/>
        <v>6.5620348313761774</v>
      </c>
      <c r="F536" s="120">
        <f t="shared" si="779"/>
        <v>16.405087078440442</v>
      </c>
      <c r="G536" s="120">
        <f>$D515*(G528/100*1000)^$E515*(G527-0.3)^$F515</f>
        <v>32.810174156880883</v>
      </c>
      <c r="H536" s="120">
        <f t="shared" ref="H536:I536" si="780">$D515*(H528/100*1000)^$E515*(H527-0.3)^$F515</f>
        <v>68.389014286438652</v>
      </c>
      <c r="I536" s="120">
        <f t="shared" si="780"/>
        <v>116.88690359597258</v>
      </c>
      <c r="J536" s="120">
        <f>$D515*(J528/100*1000)^$E515*(J527-0.3)^$F515</f>
        <v>176.94660378870964</v>
      </c>
      <c r="K536" s="120">
        <f t="shared" ref="K536:AB536" si="781">$D515*(K528/100*1000)^$E515*(K527-0.3)^$F515</f>
        <v>246.87405064755734</v>
      </c>
      <c r="L536" s="120">
        <f t="shared" si="781"/>
        <v>327.73509272808565</v>
      </c>
      <c r="M536" s="120">
        <f t="shared" si="781"/>
        <v>419.13343207453084</v>
      </c>
      <c r="N536" s="120">
        <f t="shared" si="781"/>
        <v>520.66593850776724</v>
      </c>
      <c r="O536" s="120">
        <f t="shared" si="781"/>
        <v>633.24232442879941</v>
      </c>
      <c r="P536" s="120">
        <f t="shared" si="781"/>
        <v>753.9415986002183</v>
      </c>
      <c r="Q536" s="120">
        <f t="shared" si="781"/>
        <v>885.2270691025866</v>
      </c>
      <c r="R536" s="120">
        <f t="shared" si="781"/>
        <v>1026.6374993751338</v>
      </c>
      <c r="S536" s="120">
        <f t="shared" si="781"/>
        <v>1177.5921397868231</v>
      </c>
      <c r="T536" s="120">
        <f t="shared" si="781"/>
        <v>1341.3964681761393</v>
      </c>
      <c r="U536" s="120">
        <f t="shared" si="781"/>
        <v>1514.067670229954</v>
      </c>
      <c r="V536" s="120">
        <f t="shared" si="781"/>
        <v>1699.5907557147414</v>
      </c>
      <c r="W536" s="120">
        <f t="shared" si="781"/>
        <v>1893.0338984452551</v>
      </c>
      <c r="X536" s="120">
        <f t="shared" si="781"/>
        <v>2093.3580958354337</v>
      </c>
      <c r="Y536" s="120">
        <f t="shared" si="781"/>
        <v>2299.2330020536256</v>
      </c>
      <c r="Z536" s="120">
        <f t="shared" si="781"/>
        <v>2523.4961077342191</v>
      </c>
      <c r="AA536" s="120">
        <f t="shared" si="781"/>
        <v>2760.2884948286223</v>
      </c>
      <c r="AB536" s="120">
        <f t="shared" si="781"/>
        <v>3002.0482159752942</v>
      </c>
    </row>
    <row r="537" spans="1:33" x14ac:dyDescent="0.3">
      <c r="A537" s="20" t="s">
        <v>71</v>
      </c>
      <c r="B537" s="21" t="s">
        <v>14</v>
      </c>
      <c r="C537" s="120">
        <f t="shared" si="779"/>
        <v>0</v>
      </c>
      <c r="D537" s="120">
        <f t="shared" si="779"/>
        <v>0.24707510052578455</v>
      </c>
      <c r="E537" s="120">
        <f t="shared" si="779"/>
        <v>1.6471673368385638</v>
      </c>
      <c r="F537" s="120">
        <f t="shared" si="779"/>
        <v>4.1179183420964094</v>
      </c>
      <c r="G537" s="120">
        <f>$G515*(G528/100*1000)^$H515*(G527-0.3)^$I515</f>
        <v>8.2358366841928188</v>
      </c>
      <c r="H537" s="120">
        <f t="shared" ref="H537:AB537" si="782">$G515*(H528/100*1000)^$H515*(H527-0.3)^$I515</f>
        <v>13.043107793459974</v>
      </c>
      <c r="I537" s="120">
        <f t="shared" si="782"/>
        <v>19.223600064774619</v>
      </c>
      <c r="J537" s="120">
        <f t="shared" si="782"/>
        <v>26.820738959986798</v>
      </c>
      <c r="K537" s="120">
        <f t="shared" si="782"/>
        <v>35.861858654476428</v>
      </c>
      <c r="L537" s="120">
        <f t="shared" si="782"/>
        <v>46.096532422503429</v>
      </c>
      <c r="M537" s="120">
        <f t="shared" si="782"/>
        <v>58.142117641092426</v>
      </c>
      <c r="N537" s="120">
        <f t="shared" si="782"/>
        <v>71.297074460178393</v>
      </c>
      <c r="O537" s="120">
        <f t="shared" si="782"/>
        <v>87.156979609211334</v>
      </c>
      <c r="P537" s="120">
        <f t="shared" si="782"/>
        <v>104.29553317420452</v>
      </c>
      <c r="Q537" s="120">
        <f t="shared" si="782"/>
        <v>123.42234862686642</v>
      </c>
      <c r="R537" s="120">
        <f t="shared" si="782"/>
        <v>144.66484682520704</v>
      </c>
      <c r="S537" s="120">
        <f t="shared" si="782"/>
        <v>168.1616220718081</v>
      </c>
      <c r="T537" s="120">
        <f t="shared" si="782"/>
        <v>193.6939606083051</v>
      </c>
      <c r="U537" s="120">
        <f t="shared" si="782"/>
        <v>221.70721111951917</v>
      </c>
      <c r="V537" s="120">
        <f t="shared" si="782"/>
        <v>251.90985984741624</v>
      </c>
      <c r="W537" s="120">
        <f t="shared" si="782"/>
        <v>284.84490037749174</v>
      </c>
      <c r="X537" s="120">
        <f t="shared" si="782"/>
        <v>320.70245221245187</v>
      </c>
      <c r="Y537" s="120">
        <f t="shared" si="782"/>
        <v>357.52039059265343</v>
      </c>
      <c r="Z537" s="120">
        <f t="shared" si="782"/>
        <v>398.32895354750639</v>
      </c>
      <c r="AA537" s="120">
        <f t="shared" si="782"/>
        <v>441.72292655923411</v>
      </c>
      <c r="AB537" s="120">
        <f t="shared" si="782"/>
        <v>488.55099439592141</v>
      </c>
    </row>
    <row r="538" spans="1:33" x14ac:dyDescent="0.3">
      <c r="A538" s="20" t="s">
        <v>72</v>
      </c>
      <c r="B538" s="21" t="s">
        <v>14</v>
      </c>
      <c r="C538" s="120">
        <f t="shared" si="779"/>
        <v>0</v>
      </c>
      <c r="D538" s="120">
        <f t="shared" si="779"/>
        <v>0.27834101573887032</v>
      </c>
      <c r="E538" s="120">
        <f t="shared" si="779"/>
        <v>1.8556067715924691</v>
      </c>
      <c r="F538" s="120">
        <f t="shared" si="779"/>
        <v>4.6390169289811727</v>
      </c>
      <c r="G538" s="120">
        <f>$J515*(G528/100*1000)^$K515*(G527-0.3)^$L515</f>
        <v>9.2780338579623454</v>
      </c>
      <c r="H538" s="120">
        <f t="shared" ref="H538:AB538" si="783">$J515*(H528/100*1000)^$K515*(H527-0.3)^$L515</f>
        <v>16.688208931057986</v>
      </c>
      <c r="I538" s="120">
        <f t="shared" si="783"/>
        <v>26.503932602319583</v>
      </c>
      <c r="J538" s="120">
        <f t="shared" si="783"/>
        <v>38.732412308449916</v>
      </c>
      <c r="K538" s="120">
        <f t="shared" si="783"/>
        <v>53.325296478636965</v>
      </c>
      <c r="L538" s="120">
        <f t="shared" si="783"/>
        <v>70.174517362017866</v>
      </c>
      <c r="M538" s="120">
        <f t="shared" si="783"/>
        <v>89.893582459451494</v>
      </c>
      <c r="N538" s="120">
        <f t="shared" si="783"/>
        <v>111.77782165323781</v>
      </c>
      <c r="O538" s="120">
        <f t="shared" si="783"/>
        <v>137.56521701718535</v>
      </c>
      <c r="P538" s="120">
        <f t="shared" si="783"/>
        <v>165.57755435183284</v>
      </c>
      <c r="Q538" s="120">
        <f t="shared" si="783"/>
        <v>196.7768510413795</v>
      </c>
      <c r="R538" s="120">
        <f t="shared" si="783"/>
        <v>231.28097092705048</v>
      </c>
      <c r="S538" s="120">
        <f t="shared" si="783"/>
        <v>269.20500889739128</v>
      </c>
      <c r="T538" s="120">
        <f t="shared" si="783"/>
        <v>310.63737332843249</v>
      </c>
      <c r="U538" s="120">
        <f t="shared" si="783"/>
        <v>355.70717485951604</v>
      </c>
      <c r="V538" s="120">
        <f t="shared" si="783"/>
        <v>404.49240068293432</v>
      </c>
      <c r="W538" s="120">
        <f t="shared" si="783"/>
        <v>457.12348161541439</v>
      </c>
      <c r="X538" s="120">
        <f t="shared" si="783"/>
        <v>513.70528171683293</v>
      </c>
      <c r="Y538" s="120">
        <f t="shared" si="783"/>
        <v>572.05772208268661</v>
      </c>
      <c r="Z538" s="120">
        <f t="shared" si="783"/>
        <v>636.60883855686177</v>
      </c>
      <c r="AA538" s="120">
        <f t="shared" si="783"/>
        <v>705.35044314284607</v>
      </c>
      <c r="AB538" s="120">
        <f t="shared" si="783"/>
        <v>778.42282564705727</v>
      </c>
    </row>
    <row r="539" spans="1:33" x14ac:dyDescent="0.3">
      <c r="A539" s="20" t="s">
        <v>73</v>
      </c>
      <c r="B539" s="21" t="s">
        <v>14</v>
      </c>
      <c r="C539" s="120">
        <f t="shared" si="779"/>
        <v>0</v>
      </c>
      <c r="D539" s="120">
        <f t="shared" si="779"/>
        <v>0.82482849685948834</v>
      </c>
      <c r="E539" s="120">
        <f t="shared" si="779"/>
        <v>5.4988566457299228</v>
      </c>
      <c r="F539" s="120">
        <f t="shared" si="779"/>
        <v>13.747141614324805</v>
      </c>
      <c r="G539" s="120">
        <f>$D515*(G522/100*1000)^$E515*(G517-0.3)^$F515</f>
        <v>27.494283228649611</v>
      </c>
      <c r="H539" s="120">
        <f t="shared" ref="H539:AB539" si="784">$D515*(H522/100*1000)^$E515*(H517-0.3)^$F515</f>
        <v>56.998416923967937</v>
      </c>
      <c r="I539" s="120">
        <f t="shared" si="784"/>
        <v>104.30596786960976</v>
      </c>
      <c r="J539" s="120">
        <f t="shared" si="784"/>
        <v>166.09485786582812</v>
      </c>
      <c r="K539" s="120">
        <f t="shared" si="784"/>
        <v>241.54881536582641</v>
      </c>
      <c r="L539" s="120">
        <f t="shared" si="784"/>
        <v>319.29691252208443</v>
      </c>
      <c r="M539" s="120">
        <f t="shared" si="784"/>
        <v>409.35273696724443</v>
      </c>
      <c r="N539" s="120">
        <f t="shared" si="784"/>
        <v>507.67306913935562</v>
      </c>
      <c r="O539" s="120">
        <f t="shared" si="784"/>
        <v>620.76266955166875</v>
      </c>
      <c r="P539" s="120">
        <f t="shared" si="784"/>
        <v>740.13749724740649</v>
      </c>
      <c r="Q539" s="120">
        <f t="shared" si="784"/>
        <v>870.09303464941263</v>
      </c>
      <c r="R539" s="120">
        <f t="shared" si="784"/>
        <v>1006.0797704409043</v>
      </c>
      <c r="S539" s="120">
        <f t="shared" si="784"/>
        <v>1155.3899411352349</v>
      </c>
      <c r="T539" s="120">
        <f t="shared" si="784"/>
        <v>1317.5025397313309</v>
      </c>
      <c r="U539" s="120">
        <f t="shared" si="784"/>
        <v>1483.4210679549917</v>
      </c>
      <c r="V539" s="120">
        <f t="shared" si="784"/>
        <v>1662.1360835373305</v>
      </c>
      <c r="W539" s="120">
        <f t="shared" si="784"/>
        <v>1853.1324562957136</v>
      </c>
      <c r="X539" s="120">
        <f t="shared" si="784"/>
        <v>2050.6555395306605</v>
      </c>
      <c r="Y539" s="120">
        <f t="shared" si="784"/>
        <v>2254.2885174612256</v>
      </c>
      <c r="Z539" s="120">
        <f t="shared" si="784"/>
        <v>2476.2144819360087</v>
      </c>
      <c r="AA539" s="120">
        <f t="shared" si="784"/>
        <v>2703.5694105004736</v>
      </c>
      <c r="AB539" s="120">
        <f t="shared" si="784"/>
        <v>2942.7233886915578</v>
      </c>
    </row>
    <row r="540" spans="1:33" x14ac:dyDescent="0.3">
      <c r="A540" s="20" t="s">
        <v>74</v>
      </c>
      <c r="B540" s="21" t="s">
        <v>14</v>
      </c>
      <c r="C540" s="120">
        <f t="shared" si="779"/>
        <v>0</v>
      </c>
      <c r="D540" s="120">
        <f t="shared" si="779"/>
        <v>0.19189180043218459</v>
      </c>
      <c r="E540" s="120">
        <f t="shared" si="779"/>
        <v>1.2792786695478975</v>
      </c>
      <c r="F540" s="120">
        <f t="shared" si="779"/>
        <v>3.1981966738697434</v>
      </c>
      <c r="G540" s="120">
        <f>$G515*(G522/100*1000)^$H515*(G517-0.3)^$I515</f>
        <v>6.3963933477394868</v>
      </c>
      <c r="H540" s="120">
        <f t="shared" ref="H540:AB540" si="785">$G515*(H522/100*1000)^$H515*(H517-0.3)^$I515</f>
        <v>10.144868620479663</v>
      </c>
      <c r="I540" s="120">
        <f t="shared" si="785"/>
        <v>16.32730074310502</v>
      </c>
      <c r="J540" s="120">
        <f t="shared" si="785"/>
        <v>24.58941446390914</v>
      </c>
      <c r="K540" s="120">
        <f t="shared" si="785"/>
        <v>34.677155705854993</v>
      </c>
      <c r="L540" s="120">
        <f t="shared" si="785"/>
        <v>44.280972975270529</v>
      </c>
      <c r="M540" s="120">
        <f t="shared" si="785"/>
        <v>56.065236119403643</v>
      </c>
      <c r="N540" s="120">
        <f t="shared" si="785"/>
        <v>69.120653152573567</v>
      </c>
      <c r="O540" s="120">
        <f t="shared" si="785"/>
        <v>84.525079306071135</v>
      </c>
      <c r="P540" s="120">
        <f t="shared" si="785"/>
        <v>101.36843896989066</v>
      </c>
      <c r="Q540" s="120">
        <f t="shared" si="785"/>
        <v>120.186872224352</v>
      </c>
      <c r="R540" s="120">
        <f t="shared" si="785"/>
        <v>140.22653272397196</v>
      </c>
      <c r="S540" s="120">
        <f t="shared" si="785"/>
        <v>163.30243169437273</v>
      </c>
      <c r="T540" s="120">
        <f t="shared" si="785"/>
        <v>188.40456650442388</v>
      </c>
      <c r="U540" s="120">
        <f t="shared" si="785"/>
        <v>214.83196707169398</v>
      </c>
      <c r="V540" s="120">
        <f t="shared" si="785"/>
        <v>244.93124776178308</v>
      </c>
      <c r="W540" s="120">
        <f t="shared" si="785"/>
        <v>277.34083769290856</v>
      </c>
      <c r="X540" s="120">
        <f t="shared" si="785"/>
        <v>310.68020438106538</v>
      </c>
      <c r="Y540" s="120">
        <f t="shared" si="785"/>
        <v>346.8114170385096</v>
      </c>
      <c r="Z540" s="120">
        <f t="shared" si="785"/>
        <v>386.89012629933472</v>
      </c>
      <c r="AA540" s="120">
        <f t="shared" si="785"/>
        <v>427.81829555357666</v>
      </c>
      <c r="AB540" s="120">
        <f t="shared" si="785"/>
        <v>473.7579710157014</v>
      </c>
    </row>
    <row r="541" spans="1:33" x14ac:dyDescent="0.3">
      <c r="A541" s="20" t="s">
        <v>75</v>
      </c>
      <c r="B541" s="21" t="s">
        <v>14</v>
      </c>
      <c r="C541" s="120">
        <f t="shared" si="779"/>
        <v>0</v>
      </c>
      <c r="D541" s="120">
        <f t="shared" si="779"/>
        <v>0.22025688839530042</v>
      </c>
      <c r="E541" s="120">
        <f t="shared" si="779"/>
        <v>1.4683792559686697</v>
      </c>
      <c r="F541" s="120">
        <f t="shared" si="779"/>
        <v>3.6709481399216739</v>
      </c>
      <c r="G541" s="120">
        <f>$J515*(G522/100*1000)^$K515*(G517-0.3)^$L515</f>
        <v>7.3418962798433478</v>
      </c>
      <c r="H541" s="120">
        <f t="shared" ref="H541:AB541" si="786">$J515*(H522/100*1000)^$K515*(H517-0.3)^$L515</f>
        <v>13.190386747100442</v>
      </c>
      <c r="I541" s="120">
        <f t="shared" si="786"/>
        <v>22.787338194076295</v>
      </c>
      <c r="J541" s="120">
        <f t="shared" si="786"/>
        <v>35.70360107346864</v>
      </c>
      <c r="K541" s="120">
        <f t="shared" si="786"/>
        <v>51.726104000314017</v>
      </c>
      <c r="L541" s="120">
        <f t="shared" si="786"/>
        <v>67.664684381050932</v>
      </c>
      <c r="M541" s="120">
        <f t="shared" si="786"/>
        <v>86.978195141618045</v>
      </c>
      <c r="N541" s="120">
        <f t="shared" si="786"/>
        <v>108.46237059474991</v>
      </c>
      <c r="O541" s="120">
        <f t="shared" si="786"/>
        <v>133.79464085344856</v>
      </c>
      <c r="P541" s="120">
        <f t="shared" si="786"/>
        <v>161.36000616550047</v>
      </c>
      <c r="Q541" s="120">
        <f t="shared" si="786"/>
        <v>192.09553781302895</v>
      </c>
      <c r="R541" s="120">
        <f t="shared" si="786"/>
        <v>224.84021615224702</v>
      </c>
      <c r="S541" s="120">
        <f t="shared" si="786"/>
        <v>262.14467921046059</v>
      </c>
      <c r="T541" s="120">
        <f t="shared" si="786"/>
        <v>302.93870771124648</v>
      </c>
      <c r="U541" s="120">
        <f t="shared" si="786"/>
        <v>345.69451119485643</v>
      </c>
      <c r="V541" s="120">
        <f t="shared" si="786"/>
        <v>393.69963172428709</v>
      </c>
      <c r="W541" s="120">
        <f t="shared" si="786"/>
        <v>445.50271189894363</v>
      </c>
      <c r="X541" s="120">
        <f t="shared" si="786"/>
        <v>499.13289843195503</v>
      </c>
      <c r="Y541" s="120">
        <f t="shared" si="786"/>
        <v>556.50474113061875</v>
      </c>
      <c r="Z541" s="120">
        <f t="shared" si="786"/>
        <v>620.01627851273918</v>
      </c>
      <c r="AA541" s="120">
        <f t="shared" si="786"/>
        <v>685.19590318789062</v>
      </c>
      <c r="AB541" s="120">
        <f t="shared" si="786"/>
        <v>757.02862192356338</v>
      </c>
    </row>
    <row r="542" spans="1:33" x14ac:dyDescent="0.3">
      <c r="A542" s="20" t="s">
        <v>15</v>
      </c>
      <c r="B542" s="21" t="s">
        <v>16</v>
      </c>
      <c r="C542" s="120">
        <f>((C539+C540+C541)*0.5*44/12)*C523/1000</f>
        <v>0</v>
      </c>
      <c r="D542" s="120">
        <f t="shared" ref="D542:AB542" si="787">((D539+D540+D541)*0.5*44/12)*D523/1000</f>
        <v>0</v>
      </c>
      <c r="E542" s="120">
        <f t="shared" si="787"/>
        <v>0</v>
      </c>
      <c r="F542" s="120">
        <f t="shared" si="787"/>
        <v>0</v>
      </c>
      <c r="G542" s="120">
        <f t="shared" si="787"/>
        <v>33.412128204500362</v>
      </c>
      <c r="H542" s="120">
        <f t="shared" si="787"/>
        <v>96.761908275169631</v>
      </c>
      <c r="I542" s="120">
        <f t="shared" si="787"/>
        <v>90.187658247003782</v>
      </c>
      <c r="J542" s="120">
        <f t="shared" si="787"/>
        <v>82.593842479936285</v>
      </c>
      <c r="K542" s="120">
        <f t="shared" si="787"/>
        <v>75.155683870665612</v>
      </c>
      <c r="L542" s="120">
        <f t="shared" si="787"/>
        <v>85.386028835924378</v>
      </c>
      <c r="M542" s="120">
        <f t="shared" si="787"/>
        <v>78.992652056642058</v>
      </c>
      <c r="N542" s="120">
        <f t="shared" si="787"/>
        <v>74.121867380575793</v>
      </c>
      <c r="O542" s="120">
        <f t="shared" si="787"/>
        <v>69.224297151173047</v>
      </c>
      <c r="P542" s="120">
        <f t="shared" si="787"/>
        <v>64.350564636229507</v>
      </c>
      <c r="Q542" s="120">
        <f t="shared" si="787"/>
        <v>60.695272827255394</v>
      </c>
      <c r="R542" s="120">
        <f t="shared" si="787"/>
        <v>57.816678231205351</v>
      </c>
      <c r="S542" s="120">
        <f t="shared" si="787"/>
        <v>55.065823979395702</v>
      </c>
      <c r="T542" s="120">
        <f t="shared" si="787"/>
        <v>53.059477209112032</v>
      </c>
      <c r="U542" s="120">
        <f t="shared" si="787"/>
        <v>52.461320353019573</v>
      </c>
      <c r="V542" s="120">
        <f t="shared" si="787"/>
        <v>50.616873186514816</v>
      </c>
      <c r="W542" s="120">
        <f t="shared" si="787"/>
        <v>47.226226774605379</v>
      </c>
      <c r="X542" s="120">
        <f t="shared" si="787"/>
        <v>47.19773259867074</v>
      </c>
      <c r="Y542" s="120">
        <f t="shared" si="787"/>
        <v>40.522593337256211</v>
      </c>
      <c r="Z542" s="120">
        <f t="shared" si="787"/>
        <v>44.700051379933718</v>
      </c>
      <c r="AA542" s="120">
        <f t="shared" si="787"/>
        <v>41.98241970166135</v>
      </c>
      <c r="AB542" s="120">
        <f t="shared" si="787"/>
        <v>38.257174831615878</v>
      </c>
    </row>
    <row r="543" spans="1:33" x14ac:dyDescent="0.3">
      <c r="A543" s="20" t="s">
        <v>17</v>
      </c>
      <c r="B543" s="21" t="s">
        <v>16</v>
      </c>
      <c r="C543" s="120">
        <f>C542</f>
        <v>0</v>
      </c>
      <c r="D543" s="120">
        <f>C543+D542</f>
        <v>0</v>
      </c>
      <c r="E543" s="120">
        <f t="shared" ref="E543" si="788">D543+E542</f>
        <v>0</v>
      </c>
      <c r="F543" s="120">
        <f t="shared" ref="F543" si="789">E543+F542</f>
        <v>0</v>
      </c>
      <c r="G543" s="120">
        <f t="shared" ref="G543" si="790">F543+G542</f>
        <v>33.412128204500362</v>
      </c>
      <c r="H543" s="120">
        <f t="shared" ref="H543" si="791">G543+H542</f>
        <v>130.17403647967001</v>
      </c>
      <c r="I543" s="120">
        <f t="shared" ref="I543" si="792">H543+I542</f>
        <v>220.36169472667379</v>
      </c>
      <c r="J543" s="120">
        <f t="shared" ref="J543" si="793">I543+J542</f>
        <v>302.95553720661007</v>
      </c>
      <c r="K543" s="120">
        <f t="shared" ref="K543" si="794">J543+K542</f>
        <v>378.11122107727567</v>
      </c>
      <c r="L543" s="120">
        <f t="shared" ref="L543" si="795">K543+L542</f>
        <v>463.49724991320005</v>
      </c>
      <c r="M543" s="120">
        <f t="shared" ref="M543" si="796">L543+M542</f>
        <v>542.48990196984209</v>
      </c>
      <c r="N543" s="120">
        <f t="shared" ref="N543" si="797">M543+N542</f>
        <v>616.61176935041794</v>
      </c>
      <c r="O543" s="120">
        <f t="shared" ref="O543" si="798">N543+O542</f>
        <v>685.83606650159095</v>
      </c>
      <c r="P543" s="120">
        <f t="shared" ref="P543" si="799">O543+P542</f>
        <v>750.18663113782043</v>
      </c>
      <c r="Q543" s="120">
        <f t="shared" ref="Q543" si="800">P543+Q542</f>
        <v>810.88190396507582</v>
      </c>
      <c r="R543" s="120">
        <f t="shared" ref="R543" si="801">Q543+R542</f>
        <v>868.69858219628122</v>
      </c>
      <c r="S543" s="120">
        <f t="shared" ref="S543" si="802">R543+S542</f>
        <v>923.76440617567687</v>
      </c>
      <c r="T543" s="120">
        <f t="shared" ref="T543" si="803">S543+T542</f>
        <v>976.82388338478893</v>
      </c>
      <c r="U543" s="120">
        <f t="shared" ref="U543" si="804">T543+U542</f>
        <v>1029.2852037378084</v>
      </c>
      <c r="V543" s="120">
        <f t="shared" ref="V543" si="805">U543+V542</f>
        <v>1079.9020769243232</v>
      </c>
      <c r="W543" s="120">
        <f t="shared" ref="W543" si="806">V543+W542</f>
        <v>1127.1283036989284</v>
      </c>
      <c r="X543" s="120">
        <f t="shared" ref="X543" si="807">W543+X542</f>
        <v>1174.3260362975991</v>
      </c>
      <c r="Y543" s="120">
        <f t="shared" ref="Y543" si="808">X543+Y542</f>
        <v>1214.8486296348553</v>
      </c>
      <c r="Z543" s="120">
        <f t="shared" ref="Z543" si="809">Y543+Z542</f>
        <v>1259.5486810147891</v>
      </c>
      <c r="AA543" s="120">
        <f t="shared" ref="AA543" si="810">Z543+AA542</f>
        <v>1301.5311007164505</v>
      </c>
      <c r="AB543" s="120">
        <f t="shared" ref="AB543" si="811">AA543+AB542</f>
        <v>1339.7882755480664</v>
      </c>
    </row>
    <row r="544" spans="1:33" x14ac:dyDescent="0.3">
      <c r="A544" s="20" t="s">
        <v>294</v>
      </c>
      <c r="B544" s="21" t="s">
        <v>16</v>
      </c>
      <c r="C544" s="120">
        <f>((C536+C537+C538)*0.5*44/12)*(AVERAGE(C519,C529))/1000</f>
        <v>0</v>
      </c>
      <c r="D544" s="120">
        <f t="shared" ref="D544:AB544" si="812">((D536+D537+D538)*0.5*44/12)*(AVERAGE(D519,D529))/1000</f>
        <v>6.3078673828006728</v>
      </c>
      <c r="E544" s="120">
        <f t="shared" si="812"/>
        <v>42.052449218671157</v>
      </c>
      <c r="F544" s="120">
        <f t="shared" si="812"/>
        <v>105.13112304667791</v>
      </c>
      <c r="G544" s="120">
        <f t="shared" si="812"/>
        <v>210.26224609335583</v>
      </c>
      <c r="H544" s="120">
        <f t="shared" si="812"/>
        <v>302.21061951374628</v>
      </c>
      <c r="I544" s="120">
        <f t="shared" si="812"/>
        <v>342.10012028842675</v>
      </c>
      <c r="J544" s="120">
        <f t="shared" si="812"/>
        <v>379.45149172566977</v>
      </c>
      <c r="K544" s="120">
        <f t="shared" si="812"/>
        <v>415.87574215357995</v>
      </c>
      <c r="L544" s="120">
        <f t="shared" si="812"/>
        <v>443.63613739384641</v>
      </c>
      <c r="M544" s="120">
        <f t="shared" si="812"/>
        <v>460.63586351485657</v>
      </c>
      <c r="N544" s="120">
        <f t="shared" si="812"/>
        <v>473.50029156095286</v>
      </c>
      <c r="O544" s="120">
        <f t="shared" si="812"/>
        <v>486.82336865540253</v>
      </c>
      <c r="P544" s="120">
        <f t="shared" si="812"/>
        <v>497.4033016763392</v>
      </c>
      <c r="Q544" s="120">
        <f t="shared" si="812"/>
        <v>507.18310258532779</v>
      </c>
      <c r="R544" s="120">
        <f t="shared" si="812"/>
        <v>515.56625098741017</v>
      </c>
      <c r="S544" s="120">
        <f t="shared" si="812"/>
        <v>525.53449998352232</v>
      </c>
      <c r="T544" s="120">
        <f t="shared" si="812"/>
        <v>534.64582001202996</v>
      </c>
      <c r="U544" s="120">
        <f t="shared" si="812"/>
        <v>540.64811153002358</v>
      </c>
      <c r="V544" s="120">
        <f t="shared" si="812"/>
        <v>548.55370728239893</v>
      </c>
      <c r="W544" s="120">
        <f t="shared" si="812"/>
        <v>555.54631412571223</v>
      </c>
      <c r="X544" s="120">
        <f t="shared" si="812"/>
        <v>560.91113688575729</v>
      </c>
      <c r="Y544" s="120">
        <f t="shared" si="812"/>
        <v>565.31101267046301</v>
      </c>
      <c r="Z544" s="120">
        <f t="shared" si="812"/>
        <v>574.09400250729209</v>
      </c>
      <c r="AA544" s="120">
        <f t="shared" si="812"/>
        <v>580.24323688280936</v>
      </c>
      <c r="AB544" s="120">
        <f t="shared" si="812"/>
        <v>583.07725975282915</v>
      </c>
      <c r="AC544" s="14"/>
      <c r="AD544" s="14"/>
      <c r="AE544" s="14"/>
      <c r="AF544" s="14"/>
      <c r="AG544" s="14"/>
    </row>
    <row r="545" spans="1:33" x14ac:dyDescent="0.3">
      <c r="A545" s="20" t="s">
        <v>293</v>
      </c>
      <c r="B545" s="21" t="s">
        <v>16</v>
      </c>
      <c r="C545" s="120">
        <f>((C536+C537+C538)*0.5*44/12)*C529/1000</f>
        <v>0</v>
      </c>
      <c r="D545" s="120">
        <f t="shared" ref="D545:AB545" si="813">((D536+D537+D538)*0.5*44/12)*D529/1000</f>
        <v>5.6961786194838897</v>
      </c>
      <c r="E545" s="120">
        <f t="shared" si="813"/>
        <v>37.974524129892608</v>
      </c>
      <c r="F545" s="120">
        <f t="shared" si="813"/>
        <v>94.936310324731537</v>
      </c>
      <c r="G545" s="120">
        <f t="shared" si="813"/>
        <v>189.87262064946307</v>
      </c>
      <c r="H545" s="120">
        <f t="shared" si="813"/>
        <v>243.20759379915773</v>
      </c>
      <c r="I545" s="120">
        <f t="shared" si="813"/>
        <v>290.97143128671416</v>
      </c>
      <c r="J545" s="120">
        <f t="shared" si="813"/>
        <v>335.215494740662</v>
      </c>
      <c r="K545" s="120">
        <f t="shared" si="813"/>
        <v>377.06067288591254</v>
      </c>
      <c r="L545" s="120">
        <f t="shared" si="813"/>
        <v>399.67952928509834</v>
      </c>
      <c r="M545" s="120">
        <f t="shared" si="813"/>
        <v>420.0832705643387</v>
      </c>
      <c r="N545" s="120">
        <f t="shared" si="813"/>
        <v>436.08473718692659</v>
      </c>
      <c r="O545" s="120">
        <f t="shared" si="813"/>
        <v>451.43233216187565</v>
      </c>
      <c r="P545" s="120">
        <f t="shared" si="813"/>
        <v>463.61741703417272</v>
      </c>
      <c r="Q545" s="120">
        <f t="shared" si="813"/>
        <v>475.1388542738365</v>
      </c>
      <c r="R545" s="120">
        <f t="shared" si="813"/>
        <v>485.99511938464099</v>
      </c>
      <c r="S545" s="120">
        <f t="shared" si="813"/>
        <v>497.40730139285489</v>
      </c>
      <c r="T545" s="120">
        <f t="shared" si="813"/>
        <v>507.57514558104111</v>
      </c>
      <c r="U545" s="120">
        <f t="shared" si="813"/>
        <v>513.80742514200824</v>
      </c>
      <c r="V545" s="120">
        <f t="shared" si="813"/>
        <v>522.63778410370298</v>
      </c>
      <c r="W545" s="120">
        <f t="shared" si="813"/>
        <v>531.39212655502922</v>
      </c>
      <c r="X545" s="120">
        <f t="shared" si="813"/>
        <v>536.75706879019845</v>
      </c>
      <c r="Y545" s="120">
        <f t="shared" si="813"/>
        <v>544.59280801761884</v>
      </c>
      <c r="Z545" s="120">
        <f t="shared" si="813"/>
        <v>554.52261605817989</v>
      </c>
      <c r="AA545" s="120">
        <f t="shared" si="813"/>
        <v>558.75274662789036</v>
      </c>
      <c r="AB545" s="120">
        <f t="shared" si="813"/>
        <v>563.51090875441196</v>
      </c>
      <c r="AC545" s="14"/>
      <c r="AD545" s="14"/>
      <c r="AE545" s="14"/>
      <c r="AF545" s="14"/>
      <c r="AG545" s="14"/>
    </row>
    <row r="546" spans="1:33" x14ac:dyDescent="0.3">
      <c r="A546" s="22" t="s">
        <v>18</v>
      </c>
      <c r="B546" s="23" t="s">
        <v>16</v>
      </c>
      <c r="C546" s="122">
        <f>C543+C545</f>
        <v>0</v>
      </c>
      <c r="D546" s="122">
        <f t="shared" ref="D546" si="814">D543+D545</f>
        <v>5.6961786194838897</v>
      </c>
      <c r="E546" s="122">
        <f t="shared" ref="E546" si="815">E543+E545</f>
        <v>37.974524129892608</v>
      </c>
      <c r="F546" s="122">
        <f t="shared" ref="F546" si="816">F543+F545</f>
        <v>94.936310324731537</v>
      </c>
      <c r="G546" s="122">
        <f t="shared" ref="G546" si="817">G543+G545</f>
        <v>223.28474885396344</v>
      </c>
      <c r="H546" s="122">
        <f t="shared" ref="H546" si="818">H543+H545</f>
        <v>373.38163027882774</v>
      </c>
      <c r="I546" s="122">
        <f t="shared" ref="I546" si="819">I543+I545</f>
        <v>511.33312601338798</v>
      </c>
      <c r="J546" s="122">
        <f t="shared" ref="J546" si="820">J543+J545</f>
        <v>638.17103194727201</v>
      </c>
      <c r="K546" s="122">
        <f t="shared" ref="K546" si="821">K543+K545</f>
        <v>755.17189396318827</v>
      </c>
      <c r="L546" s="122">
        <f t="shared" ref="L546" si="822">L543+L545</f>
        <v>863.17677919829839</v>
      </c>
      <c r="M546" s="122">
        <f t="shared" ref="M546" si="823">M543+M545</f>
        <v>962.5731725341808</v>
      </c>
      <c r="N546" s="122">
        <f t="shared" ref="N546" si="824">N543+N545</f>
        <v>1052.6965065373445</v>
      </c>
      <c r="O546" s="122">
        <f t="shared" ref="O546" si="825">O543+O545</f>
        <v>1137.2683986634665</v>
      </c>
      <c r="P546" s="122">
        <f t="shared" ref="P546" si="826">P543+P545</f>
        <v>1213.8040481719931</v>
      </c>
      <c r="Q546" s="122">
        <f t="shared" ref="Q546" si="827">Q543+Q545</f>
        <v>1286.0207582389123</v>
      </c>
      <c r="R546" s="122">
        <f t="shared" ref="R546" si="828">R543+R545</f>
        <v>1354.6937015809222</v>
      </c>
      <c r="S546" s="122">
        <f t="shared" ref="S546" si="829">S543+S545</f>
        <v>1421.1717075685317</v>
      </c>
      <c r="T546" s="122">
        <f t="shared" ref="T546" si="830">T543+T545</f>
        <v>1484.39902896583</v>
      </c>
      <c r="U546" s="122">
        <f t="shared" ref="U546" si="831">U543+U545</f>
        <v>1543.0926288798166</v>
      </c>
      <c r="V546" s="122">
        <f t="shared" ref="V546" si="832">V543+V545</f>
        <v>1602.5398610280263</v>
      </c>
      <c r="W546" s="122">
        <f t="shared" ref="W546" si="833">W543+W545</f>
        <v>1658.5204302539578</v>
      </c>
      <c r="X546" s="122">
        <f t="shared" ref="X546" si="834">X543+X545</f>
        <v>1711.0831050877975</v>
      </c>
      <c r="Y546" s="122">
        <f t="shared" ref="Y546" si="835">Y543+Y545</f>
        <v>1759.4414376524742</v>
      </c>
      <c r="Z546" s="122">
        <f t="shared" ref="Z546" si="836">Z543+Z545</f>
        <v>1814.0712970729689</v>
      </c>
      <c r="AA546" s="122">
        <f t="shared" ref="AA546" si="837">AA543+AA545</f>
        <v>1860.2838473443408</v>
      </c>
      <c r="AB546" s="122">
        <f t="shared" ref="AB546" si="838">AB543+AB545</f>
        <v>1903.2991843024784</v>
      </c>
      <c r="AC546" s="14"/>
      <c r="AD546" s="14"/>
      <c r="AE546" s="14"/>
      <c r="AF546" s="14"/>
      <c r="AG546" s="14"/>
    </row>
    <row r="548" spans="1:33" x14ac:dyDescent="0.3">
      <c r="A548" s="175" t="s">
        <v>220</v>
      </c>
      <c r="B548" s="6" t="s">
        <v>59</v>
      </c>
      <c r="C548" s="6" t="s">
        <v>60</v>
      </c>
      <c r="D548" s="6" t="s">
        <v>61</v>
      </c>
      <c r="E548" s="6" t="s">
        <v>62</v>
      </c>
      <c r="F548" s="6" t="s">
        <v>63</v>
      </c>
      <c r="G548" s="6" t="s">
        <v>64</v>
      </c>
      <c r="H548" s="6" t="s">
        <v>65</v>
      </c>
      <c r="I548" s="6" t="s">
        <v>66</v>
      </c>
      <c r="J548" s="6" t="s">
        <v>67</v>
      </c>
      <c r="K548" s="6" t="s">
        <v>68</v>
      </c>
      <c r="L548" s="6" t="s">
        <v>69</v>
      </c>
    </row>
    <row r="549" spans="1:33" x14ac:dyDescent="0.3">
      <c r="A549" s="15"/>
      <c r="B549" s="16"/>
      <c r="C549" s="17" t="s">
        <v>57</v>
      </c>
      <c r="D549" s="16">
        <f>INDEX(Lister!$A$17:$J$29,MATCH('Data tilvækstoversigt'!$C549,Lister!$A$17:$A$29,0),2)</f>
        <v>3.7871999999999998E-4</v>
      </c>
      <c r="E549" s="16">
        <f>INDEX(Lister!$A$17:$J$29,MATCH('Data tilvækstoversigt'!$C549,Lister!$A$17:$A$29,0),3)</f>
        <v>1.8063</v>
      </c>
      <c r="F549" s="16">
        <f>INDEX(Lister!$A$17:$J$29,MATCH('Data tilvækstoversigt'!$C549,Lister!$A$17:$A$29,0),4)</f>
        <v>1.0714999999999999</v>
      </c>
      <c r="G549" s="16">
        <f>INDEX(Lister!$A$17:$J$29,MATCH('Data tilvækstoversigt'!$C549,Lister!$A$17:$A$29,0),5)</f>
        <v>6.7440000000000005E-5</v>
      </c>
      <c r="H549" s="16">
        <f>INDEX(Lister!$A$17:$J$29,MATCH('Data tilvækstoversigt'!$C549,Lister!$A$17:$A$29,0),6)</f>
        <v>2.7826</v>
      </c>
      <c r="I549" s="16">
        <f>INDEX(Lister!$A$17:$J$29,MATCH('Data tilvækstoversigt'!$C549,Lister!$A$17:$A$29,0),7)</f>
        <v>-0.68418999999999996</v>
      </c>
      <c r="J549" s="16">
        <f>INDEX(Lister!$A$17:$J$29,MATCH('Data tilvækstoversigt'!$C549,Lister!$A$17:$A$29,0),8)</f>
        <v>5.223E-5</v>
      </c>
      <c r="K549" s="16">
        <f>INDEX(Lister!$A$17:$J$29,MATCH('Data tilvækstoversigt'!$C549,Lister!$A$17:$A$29,0),9)</f>
        <v>2.5221</v>
      </c>
      <c r="L549" s="16">
        <f>INDEX(Lister!$A$17:$J$29,MATCH('Data tilvækstoversigt'!$C549,Lister!$A$17:$A$29,0),10)</f>
        <v>-2.8060999999999999E-2</v>
      </c>
    </row>
    <row r="550" spans="1:33" x14ac:dyDescent="0.3">
      <c r="A550" s="18" t="s">
        <v>1</v>
      </c>
      <c r="B550" s="19" t="s">
        <v>2</v>
      </c>
      <c r="C550" s="19">
        <v>1</v>
      </c>
      <c r="D550" s="19">
        <v>5</v>
      </c>
      <c r="E550" s="19">
        <v>10</v>
      </c>
      <c r="F550" s="19">
        <v>15</v>
      </c>
      <c r="G550" s="19">
        <v>20</v>
      </c>
      <c r="H550" s="19">
        <v>25</v>
      </c>
      <c r="I550" s="19">
        <v>30</v>
      </c>
      <c r="J550" s="19">
        <v>35</v>
      </c>
      <c r="K550" s="19">
        <v>40</v>
      </c>
      <c r="L550" s="19">
        <v>45</v>
      </c>
      <c r="M550" s="19">
        <v>50</v>
      </c>
      <c r="N550" s="19">
        <v>55</v>
      </c>
      <c r="O550" s="19">
        <v>60</v>
      </c>
      <c r="P550" s="19">
        <v>65</v>
      </c>
      <c r="Q550" s="19">
        <v>70</v>
      </c>
      <c r="R550" s="19">
        <v>75</v>
      </c>
      <c r="S550" s="19">
        <v>80</v>
      </c>
      <c r="T550" s="19">
        <v>85</v>
      </c>
      <c r="U550" s="19">
        <v>90</v>
      </c>
      <c r="V550" s="19">
        <v>95</v>
      </c>
      <c r="W550" s="19">
        <v>100</v>
      </c>
      <c r="X550" s="19">
        <v>105</v>
      </c>
      <c r="Y550" s="19">
        <v>110</v>
      </c>
      <c r="Z550" s="19">
        <v>115</v>
      </c>
      <c r="AA550" s="19">
        <v>120</v>
      </c>
      <c r="AB550" s="19">
        <v>125</v>
      </c>
    </row>
    <row r="551" spans="1:33" x14ac:dyDescent="0.3">
      <c r="A551" s="7" t="s">
        <v>19</v>
      </c>
      <c r="B551" s="8" t="s">
        <v>4</v>
      </c>
      <c r="C551" s="117">
        <f>C$2*$G551</f>
        <v>0</v>
      </c>
      <c r="D551" s="117">
        <f t="shared" ref="D551:F565" si="839">D$2*$G551</f>
        <v>0.30599999999999999</v>
      </c>
      <c r="E551" s="117">
        <f t="shared" si="839"/>
        <v>2.04</v>
      </c>
      <c r="F551" s="117">
        <f t="shared" si="839"/>
        <v>5.0999999999999996</v>
      </c>
      <c r="G551">
        <v>10.199999999999999</v>
      </c>
      <c r="H551">
        <v>14.1</v>
      </c>
      <c r="I551">
        <v>17.600000000000001</v>
      </c>
      <c r="J551">
        <v>20.6</v>
      </c>
      <c r="K551">
        <v>23</v>
      </c>
      <c r="L551">
        <v>25.1</v>
      </c>
      <c r="M551">
        <v>26.9</v>
      </c>
      <c r="N551">
        <v>28.5</v>
      </c>
      <c r="O551">
        <v>29.9</v>
      </c>
      <c r="P551">
        <v>31.2</v>
      </c>
      <c r="Q551">
        <v>32.299999999999997</v>
      </c>
      <c r="R551">
        <v>33.299999999999997</v>
      </c>
      <c r="S551">
        <v>34.299999999999997</v>
      </c>
      <c r="T551">
        <v>35.200000000000003</v>
      </c>
      <c r="U551">
        <v>36</v>
      </c>
      <c r="V551">
        <v>36.799999999999997</v>
      </c>
      <c r="W551">
        <v>37.5</v>
      </c>
      <c r="X551">
        <v>38.200000000000003</v>
      </c>
      <c r="Y551">
        <v>38.799999999999997</v>
      </c>
      <c r="Z551">
        <v>39.4</v>
      </c>
      <c r="AA551">
        <v>40</v>
      </c>
      <c r="AB551">
        <v>40.5</v>
      </c>
    </row>
    <row r="552" spans="1:33" x14ac:dyDescent="0.3">
      <c r="A552" s="10" t="s">
        <v>20</v>
      </c>
      <c r="B552" t="s">
        <v>6</v>
      </c>
      <c r="C552" s="118">
        <f t="shared" ref="C552:F575" si="840">C$2*$G552</f>
        <v>0</v>
      </c>
      <c r="D552" s="118">
        <f t="shared" si="839"/>
        <v>0.29399999999999998</v>
      </c>
      <c r="E552" s="118">
        <f t="shared" si="839"/>
        <v>1.9600000000000002</v>
      </c>
      <c r="F552" s="118">
        <f t="shared" si="839"/>
        <v>4.9000000000000004</v>
      </c>
      <c r="G552">
        <v>9.8000000000000007</v>
      </c>
      <c r="H552">
        <v>12.3</v>
      </c>
      <c r="I552">
        <v>15.1</v>
      </c>
      <c r="J552">
        <v>18</v>
      </c>
      <c r="K552">
        <v>20.7</v>
      </c>
      <c r="L552">
        <v>23.2</v>
      </c>
      <c r="M552">
        <v>25.7</v>
      </c>
      <c r="N552">
        <v>28.2</v>
      </c>
      <c r="O552">
        <v>30.7</v>
      </c>
      <c r="P552">
        <v>33.200000000000003</v>
      </c>
      <c r="Q552">
        <v>35.6</v>
      </c>
      <c r="R552">
        <v>38.1</v>
      </c>
      <c r="S552">
        <v>40.5</v>
      </c>
      <c r="T552">
        <v>43</v>
      </c>
      <c r="U552">
        <v>45.4</v>
      </c>
      <c r="V552">
        <v>47.8</v>
      </c>
      <c r="W552">
        <v>50.3</v>
      </c>
      <c r="X552">
        <v>52.7</v>
      </c>
      <c r="Y552">
        <v>55.1</v>
      </c>
      <c r="Z552">
        <v>57.5</v>
      </c>
      <c r="AA552">
        <v>59.9</v>
      </c>
      <c r="AB552">
        <v>62.3</v>
      </c>
    </row>
    <row r="553" spans="1:33" x14ac:dyDescent="0.3">
      <c r="A553" s="10" t="s">
        <v>21</v>
      </c>
      <c r="B553" t="s">
        <v>8</v>
      </c>
      <c r="C553" s="118">
        <f>G553</f>
        <v>3000</v>
      </c>
      <c r="D553" s="118">
        <f>G553</f>
        <v>3000</v>
      </c>
      <c r="E553" s="118">
        <f>G553</f>
        <v>3000</v>
      </c>
      <c r="F553" s="118">
        <f>G553</f>
        <v>3000</v>
      </c>
      <c r="G553">
        <v>3000</v>
      </c>
      <c r="H553">
        <v>2920</v>
      </c>
      <c r="I553">
        <v>2039</v>
      </c>
      <c r="J553">
        <v>1429</v>
      </c>
      <c r="K553">
        <v>1084</v>
      </c>
      <c r="L553">
        <v>869</v>
      </c>
      <c r="M553">
        <v>692</v>
      </c>
      <c r="N553">
        <v>565</v>
      </c>
      <c r="O553">
        <v>470</v>
      </c>
      <c r="P553">
        <v>398</v>
      </c>
      <c r="Q553">
        <v>341</v>
      </c>
      <c r="R553">
        <v>296</v>
      </c>
      <c r="S553">
        <v>259</v>
      </c>
      <c r="T553">
        <v>229</v>
      </c>
      <c r="U553">
        <v>204</v>
      </c>
      <c r="V553">
        <v>183</v>
      </c>
      <c r="W553">
        <v>165</v>
      </c>
      <c r="X553">
        <v>149</v>
      </c>
      <c r="Y553">
        <v>136</v>
      </c>
      <c r="Z553">
        <v>124</v>
      </c>
      <c r="AA553">
        <v>114</v>
      </c>
      <c r="AB553">
        <v>105</v>
      </c>
    </row>
    <row r="554" spans="1:33" x14ac:dyDescent="0.3">
      <c r="A554" s="10" t="s">
        <v>22</v>
      </c>
      <c r="B554" t="s">
        <v>31</v>
      </c>
      <c r="C554" s="118">
        <f t="shared" si="840"/>
        <v>0</v>
      </c>
      <c r="D554" s="118">
        <f t="shared" si="839"/>
        <v>0.67499999999999993</v>
      </c>
      <c r="E554" s="118">
        <f t="shared" si="839"/>
        <v>4.5</v>
      </c>
      <c r="F554" s="118">
        <f t="shared" si="839"/>
        <v>11.25</v>
      </c>
      <c r="G554">
        <v>22.5</v>
      </c>
      <c r="H554">
        <v>34.49</v>
      </c>
      <c r="I554">
        <v>36.65</v>
      </c>
      <c r="J554">
        <v>36.270000000000003</v>
      </c>
      <c r="K554">
        <v>36.340000000000003</v>
      </c>
      <c r="L554">
        <v>36.700000000000003</v>
      </c>
      <c r="M554">
        <v>35.89</v>
      </c>
      <c r="N554">
        <v>35.26</v>
      </c>
      <c r="O554">
        <v>34.75</v>
      </c>
      <c r="P554">
        <v>34.33</v>
      </c>
      <c r="Q554">
        <v>33.979999999999997</v>
      </c>
      <c r="R554">
        <v>33.69</v>
      </c>
      <c r="S554">
        <v>33.43</v>
      </c>
      <c r="T554">
        <v>33.21</v>
      </c>
      <c r="U554">
        <v>33.020000000000003</v>
      </c>
      <c r="V554">
        <v>32.85</v>
      </c>
      <c r="W554">
        <v>32.700000000000003</v>
      </c>
      <c r="X554">
        <v>32.56</v>
      </c>
      <c r="Y554">
        <v>32.44</v>
      </c>
      <c r="Z554">
        <v>32.33</v>
      </c>
      <c r="AA554">
        <v>32.22</v>
      </c>
      <c r="AB554">
        <v>32.130000000000003</v>
      </c>
    </row>
    <row r="555" spans="1:33" x14ac:dyDescent="0.3">
      <c r="A555" s="10" t="s">
        <v>23</v>
      </c>
      <c r="B555" t="s">
        <v>10</v>
      </c>
      <c r="C555" s="118">
        <f t="shared" si="840"/>
        <v>0</v>
      </c>
      <c r="D555" s="118">
        <f t="shared" si="839"/>
        <v>3.8459999999999996</v>
      </c>
      <c r="E555" s="118">
        <f t="shared" si="839"/>
        <v>25.64</v>
      </c>
      <c r="F555" s="118">
        <f t="shared" si="839"/>
        <v>64.099999999999994</v>
      </c>
      <c r="G555">
        <v>128.19999999999999</v>
      </c>
      <c r="H555">
        <v>259.39999999999998</v>
      </c>
      <c r="I555">
        <v>332.9</v>
      </c>
      <c r="J555">
        <v>374.4</v>
      </c>
      <c r="K555">
        <v>411</v>
      </c>
      <c r="L555">
        <v>445.2</v>
      </c>
      <c r="M555">
        <v>460</v>
      </c>
      <c r="N555">
        <v>472.4</v>
      </c>
      <c r="O555">
        <v>483.3</v>
      </c>
      <c r="P555">
        <v>493</v>
      </c>
      <c r="Q555">
        <v>501.8</v>
      </c>
      <c r="R555">
        <v>510</v>
      </c>
      <c r="S555">
        <v>517.70000000000005</v>
      </c>
      <c r="T555">
        <v>525.1</v>
      </c>
      <c r="U555">
        <v>532.20000000000005</v>
      </c>
      <c r="V555">
        <v>539.1</v>
      </c>
      <c r="W555">
        <v>545.9</v>
      </c>
      <c r="X555">
        <v>552.6</v>
      </c>
      <c r="Y555">
        <v>559.20000000000005</v>
      </c>
      <c r="Z555">
        <v>565.9</v>
      </c>
      <c r="AA555">
        <v>572.6</v>
      </c>
      <c r="AB555">
        <v>579.29999999999995</v>
      </c>
    </row>
    <row r="556" spans="1:33" x14ac:dyDescent="0.3">
      <c r="A556" s="10" t="s">
        <v>11</v>
      </c>
      <c r="B556" t="s">
        <v>6</v>
      </c>
      <c r="C556" s="118">
        <f t="shared" si="840"/>
        <v>0</v>
      </c>
      <c r="D556" s="118">
        <f t="shared" si="839"/>
        <v>0.26400000000000001</v>
      </c>
      <c r="E556" s="118">
        <f t="shared" si="839"/>
        <v>1.7600000000000002</v>
      </c>
      <c r="F556" s="118">
        <f t="shared" si="839"/>
        <v>4.4000000000000004</v>
      </c>
      <c r="G556">
        <v>8.8000000000000007</v>
      </c>
      <c r="H556">
        <v>11.3</v>
      </c>
      <c r="I556">
        <v>14.4</v>
      </c>
      <c r="J556">
        <v>17.5</v>
      </c>
      <c r="K556">
        <v>20.7</v>
      </c>
      <c r="L556">
        <v>23.2</v>
      </c>
      <c r="M556">
        <v>25.7</v>
      </c>
      <c r="N556">
        <v>28.2</v>
      </c>
      <c r="O556">
        <v>30.7</v>
      </c>
      <c r="P556">
        <v>33.200000000000003</v>
      </c>
      <c r="Q556">
        <v>35.6</v>
      </c>
      <c r="R556">
        <v>38.1</v>
      </c>
      <c r="S556">
        <v>40.5</v>
      </c>
      <c r="T556">
        <v>43</v>
      </c>
      <c r="U556">
        <v>45.4</v>
      </c>
      <c r="V556">
        <v>47.8</v>
      </c>
      <c r="W556">
        <v>50.3</v>
      </c>
      <c r="X556">
        <v>52.7</v>
      </c>
      <c r="Y556">
        <v>55.1</v>
      </c>
      <c r="Z556">
        <v>57.5</v>
      </c>
      <c r="AA556">
        <v>59.9</v>
      </c>
      <c r="AB556">
        <v>62.3</v>
      </c>
    </row>
    <row r="557" spans="1:33" x14ac:dyDescent="0.3">
      <c r="A557" s="10" t="s">
        <v>12</v>
      </c>
      <c r="B557" t="s">
        <v>8</v>
      </c>
      <c r="C557" s="118">
        <v>0</v>
      </c>
      <c r="D557" s="118">
        <v>0</v>
      </c>
      <c r="E557" s="118">
        <v>0</v>
      </c>
      <c r="F557" s="118">
        <v>0</v>
      </c>
      <c r="G557">
        <v>0</v>
      </c>
      <c r="H557">
        <v>816</v>
      </c>
      <c r="I557">
        <v>564</v>
      </c>
      <c r="J557">
        <v>312</v>
      </c>
      <c r="K557">
        <v>189</v>
      </c>
      <c r="L557">
        <v>159</v>
      </c>
      <c r="M557">
        <v>114</v>
      </c>
      <c r="N557">
        <v>84</v>
      </c>
      <c r="O557">
        <v>64</v>
      </c>
      <c r="P557">
        <v>50</v>
      </c>
      <c r="Q557">
        <v>40</v>
      </c>
      <c r="R557">
        <v>32</v>
      </c>
      <c r="S557">
        <v>27</v>
      </c>
      <c r="T557">
        <v>22</v>
      </c>
      <c r="U557">
        <v>19</v>
      </c>
      <c r="V557">
        <v>16</v>
      </c>
      <c r="W557">
        <v>14</v>
      </c>
      <c r="X557">
        <v>12</v>
      </c>
      <c r="Y557">
        <v>10</v>
      </c>
      <c r="Z557">
        <v>9</v>
      </c>
      <c r="AA557">
        <v>8</v>
      </c>
      <c r="AB557">
        <v>7</v>
      </c>
    </row>
    <row r="558" spans="1:33" x14ac:dyDescent="0.3">
      <c r="A558" s="10" t="s">
        <v>24</v>
      </c>
      <c r="B558" t="s">
        <v>31</v>
      </c>
      <c r="C558" s="118">
        <f t="shared" si="840"/>
        <v>0</v>
      </c>
      <c r="D558" s="118">
        <f t="shared" si="839"/>
        <v>0</v>
      </c>
      <c r="E558" s="118">
        <f t="shared" si="839"/>
        <v>0</v>
      </c>
      <c r="F558" s="118">
        <f t="shared" si="839"/>
        <v>0</v>
      </c>
      <c r="G558">
        <v>0</v>
      </c>
      <c r="H558">
        <v>8.24</v>
      </c>
      <c r="I558">
        <v>9.15</v>
      </c>
      <c r="J558">
        <v>7.52</v>
      </c>
      <c r="K558">
        <v>6.34</v>
      </c>
      <c r="L558">
        <v>6.7</v>
      </c>
      <c r="M558">
        <v>5.89</v>
      </c>
      <c r="N558">
        <v>5.26</v>
      </c>
      <c r="O558">
        <v>4.75</v>
      </c>
      <c r="P558">
        <v>4.33</v>
      </c>
      <c r="Q558">
        <v>3.98</v>
      </c>
      <c r="R558">
        <v>3.69</v>
      </c>
      <c r="S558">
        <v>3.43</v>
      </c>
      <c r="T558">
        <v>3.21</v>
      </c>
      <c r="U558">
        <v>3.02</v>
      </c>
      <c r="V558">
        <v>2.85</v>
      </c>
      <c r="W558">
        <v>2.7</v>
      </c>
      <c r="X558">
        <v>2.56</v>
      </c>
      <c r="Y558">
        <v>2.44</v>
      </c>
      <c r="Z558">
        <v>2.33</v>
      </c>
      <c r="AA558">
        <v>2.2200000000000002</v>
      </c>
      <c r="AB558">
        <v>2.13</v>
      </c>
    </row>
    <row r="559" spans="1:33" x14ac:dyDescent="0.3">
      <c r="A559" s="10" t="s">
        <v>25</v>
      </c>
      <c r="B559" t="s">
        <v>10</v>
      </c>
      <c r="C559" s="118">
        <f t="shared" si="840"/>
        <v>0</v>
      </c>
      <c r="D559" s="118">
        <f t="shared" si="839"/>
        <v>0</v>
      </c>
      <c r="E559" s="118">
        <f t="shared" si="839"/>
        <v>0</v>
      </c>
      <c r="F559" s="118">
        <f t="shared" si="839"/>
        <v>0</v>
      </c>
      <c r="G559">
        <v>0</v>
      </c>
      <c r="H559">
        <v>61.1</v>
      </c>
      <c r="I559">
        <v>82.4</v>
      </c>
      <c r="J559">
        <v>77.3</v>
      </c>
      <c r="K559">
        <v>71.7</v>
      </c>
      <c r="L559">
        <v>81.3</v>
      </c>
      <c r="M559">
        <v>75.5</v>
      </c>
      <c r="N559">
        <v>70.5</v>
      </c>
      <c r="O559">
        <v>66.099999999999994</v>
      </c>
      <c r="P559">
        <v>62.2</v>
      </c>
      <c r="Q559">
        <v>58.8</v>
      </c>
      <c r="R559">
        <v>55.8</v>
      </c>
      <c r="S559">
        <v>53.2</v>
      </c>
      <c r="T559">
        <v>50.8</v>
      </c>
      <c r="U559">
        <v>48.7</v>
      </c>
      <c r="V559">
        <v>46.8</v>
      </c>
      <c r="W559">
        <v>45</v>
      </c>
      <c r="X559">
        <v>43.5</v>
      </c>
      <c r="Y559">
        <v>42</v>
      </c>
      <c r="Z559">
        <v>40.700000000000003</v>
      </c>
      <c r="AA559">
        <v>39.5</v>
      </c>
      <c r="AB559">
        <v>38.4</v>
      </c>
    </row>
    <row r="560" spans="1:33" x14ac:dyDescent="0.3">
      <c r="A560" s="10" t="s">
        <v>26</v>
      </c>
      <c r="B560" t="s">
        <v>32</v>
      </c>
      <c r="C560" s="118"/>
      <c r="D560" s="118"/>
      <c r="E560" s="118"/>
      <c r="F560" s="118"/>
      <c r="G560" t="s">
        <v>35</v>
      </c>
      <c r="H560">
        <v>25.6</v>
      </c>
      <c r="I560">
        <v>24.3</v>
      </c>
      <c r="J560">
        <v>27.8</v>
      </c>
      <c r="K560">
        <v>31.6</v>
      </c>
      <c r="L560">
        <v>31.6</v>
      </c>
      <c r="M560">
        <v>34.799999999999997</v>
      </c>
      <c r="N560">
        <v>38.200000000000003</v>
      </c>
      <c r="O560">
        <v>41.7</v>
      </c>
      <c r="P560">
        <v>45.3</v>
      </c>
      <c r="Q560">
        <v>49</v>
      </c>
      <c r="R560">
        <v>52.7</v>
      </c>
      <c r="S560">
        <v>56.5</v>
      </c>
      <c r="T560">
        <v>60.4</v>
      </c>
      <c r="U560">
        <v>64.3</v>
      </c>
      <c r="V560">
        <v>68.3</v>
      </c>
      <c r="W560">
        <v>72.3</v>
      </c>
      <c r="X560">
        <v>76.400000000000006</v>
      </c>
      <c r="Y560">
        <v>80.599999999999994</v>
      </c>
      <c r="Z560">
        <v>84.8</v>
      </c>
      <c r="AA560">
        <v>89.1</v>
      </c>
      <c r="AB560">
        <v>93.4</v>
      </c>
    </row>
    <row r="561" spans="1:28" x14ac:dyDescent="0.3">
      <c r="A561" s="10" t="s">
        <v>3</v>
      </c>
      <c r="B561" t="s">
        <v>4</v>
      </c>
      <c r="C561" s="118">
        <f t="shared" si="840"/>
        <v>0</v>
      </c>
      <c r="D561" s="118">
        <f t="shared" si="839"/>
        <v>0.30599999999999999</v>
      </c>
      <c r="E561" s="118">
        <f t="shared" si="839"/>
        <v>2.04</v>
      </c>
      <c r="F561" s="118">
        <f t="shared" si="839"/>
        <v>5.0999999999999996</v>
      </c>
      <c r="G561">
        <v>10.199999999999999</v>
      </c>
      <c r="H561">
        <v>14.2</v>
      </c>
      <c r="I561">
        <v>17.7</v>
      </c>
      <c r="J561">
        <v>20.6</v>
      </c>
      <c r="K561">
        <v>23</v>
      </c>
      <c r="L561">
        <v>25.1</v>
      </c>
      <c r="M561">
        <v>26.9</v>
      </c>
      <c r="N561">
        <v>28.5</v>
      </c>
      <c r="O561">
        <v>29.9</v>
      </c>
      <c r="P561">
        <v>31.2</v>
      </c>
      <c r="Q561">
        <v>32.299999999999997</v>
      </c>
      <c r="R561">
        <v>33.299999999999997</v>
      </c>
      <c r="S561">
        <v>34.299999999999997</v>
      </c>
      <c r="T561">
        <v>35.200000000000003</v>
      </c>
      <c r="U561">
        <v>36</v>
      </c>
      <c r="V561">
        <v>36.799999999999997</v>
      </c>
      <c r="W561">
        <v>37.5</v>
      </c>
      <c r="X561">
        <v>38.200000000000003</v>
      </c>
      <c r="Y561">
        <v>38.799999999999997</v>
      </c>
      <c r="Z561">
        <v>39.4</v>
      </c>
      <c r="AA561">
        <v>40</v>
      </c>
      <c r="AB561">
        <v>40.5</v>
      </c>
    </row>
    <row r="562" spans="1:28" x14ac:dyDescent="0.3">
      <c r="A562" s="10" t="s">
        <v>5</v>
      </c>
      <c r="B562" t="s">
        <v>6</v>
      </c>
      <c r="C562" s="118">
        <f t="shared" si="840"/>
        <v>0</v>
      </c>
      <c r="D562" s="118">
        <f t="shared" si="839"/>
        <v>0.29399999999999998</v>
      </c>
      <c r="E562" s="118">
        <f t="shared" si="839"/>
        <v>1.9600000000000002</v>
      </c>
      <c r="F562" s="118">
        <f t="shared" si="839"/>
        <v>4.9000000000000004</v>
      </c>
      <c r="G562">
        <v>9.8000000000000007</v>
      </c>
      <c r="H562">
        <v>12.6</v>
      </c>
      <c r="I562">
        <v>15.4</v>
      </c>
      <c r="J562">
        <v>18.100000000000001</v>
      </c>
      <c r="K562">
        <v>20.7</v>
      </c>
      <c r="L562">
        <v>23.2</v>
      </c>
      <c r="M562">
        <v>25.7</v>
      </c>
      <c r="N562">
        <v>28.2</v>
      </c>
      <c r="O562">
        <v>30.7</v>
      </c>
      <c r="P562">
        <v>33.200000000000003</v>
      </c>
      <c r="Q562">
        <v>35.6</v>
      </c>
      <c r="R562">
        <v>38.1</v>
      </c>
      <c r="S562">
        <v>40.5</v>
      </c>
      <c r="T562">
        <v>43</v>
      </c>
      <c r="U562">
        <v>45.4</v>
      </c>
      <c r="V562">
        <v>47.8</v>
      </c>
      <c r="W562">
        <v>50.3</v>
      </c>
      <c r="X562">
        <v>52.7</v>
      </c>
      <c r="Y562">
        <v>55.1</v>
      </c>
      <c r="Z562">
        <v>57.5</v>
      </c>
      <c r="AA562">
        <v>59.9</v>
      </c>
      <c r="AB562">
        <v>62.3</v>
      </c>
    </row>
    <row r="563" spans="1:28" x14ac:dyDescent="0.3">
      <c r="A563" s="10" t="s">
        <v>7</v>
      </c>
      <c r="B563" t="s">
        <v>8</v>
      </c>
      <c r="C563" s="118">
        <f>G563</f>
        <v>3000</v>
      </c>
      <c r="D563" s="118">
        <f>G563</f>
        <v>3000</v>
      </c>
      <c r="E563" s="118">
        <f>G563</f>
        <v>3000</v>
      </c>
      <c r="F563" s="118">
        <f>G563</f>
        <v>3000</v>
      </c>
      <c r="G563">
        <v>3000</v>
      </c>
      <c r="H563">
        <v>2105</v>
      </c>
      <c r="I563">
        <v>1475</v>
      </c>
      <c r="J563">
        <v>1117</v>
      </c>
      <c r="K563">
        <v>895</v>
      </c>
      <c r="L563">
        <v>711</v>
      </c>
      <c r="M563">
        <v>578</v>
      </c>
      <c r="N563">
        <v>480</v>
      </c>
      <c r="O563">
        <v>406</v>
      </c>
      <c r="P563">
        <v>347</v>
      </c>
      <c r="Q563">
        <v>301</v>
      </c>
      <c r="R563">
        <v>263</v>
      </c>
      <c r="S563">
        <v>233</v>
      </c>
      <c r="T563">
        <v>207</v>
      </c>
      <c r="U563">
        <v>185</v>
      </c>
      <c r="V563">
        <v>167</v>
      </c>
      <c r="W563">
        <v>151</v>
      </c>
      <c r="X563">
        <v>138</v>
      </c>
      <c r="Y563">
        <v>126</v>
      </c>
      <c r="Z563">
        <v>115</v>
      </c>
      <c r="AA563">
        <v>106</v>
      </c>
      <c r="AB563">
        <v>98</v>
      </c>
    </row>
    <row r="564" spans="1:28" x14ac:dyDescent="0.3">
      <c r="A564" s="10" t="s">
        <v>27</v>
      </c>
      <c r="B564" t="s">
        <v>31</v>
      </c>
      <c r="C564" s="118">
        <f t="shared" si="840"/>
        <v>0</v>
      </c>
      <c r="D564" s="118">
        <f t="shared" si="839"/>
        <v>0.67499999999999993</v>
      </c>
      <c r="E564" s="118">
        <f t="shared" si="839"/>
        <v>4.5</v>
      </c>
      <c r="F564" s="118">
        <f t="shared" si="839"/>
        <v>11.25</v>
      </c>
      <c r="G564">
        <v>22.5</v>
      </c>
      <c r="H564">
        <v>26.25</v>
      </c>
      <c r="I564">
        <v>27.5</v>
      </c>
      <c r="J564">
        <v>28.75</v>
      </c>
      <c r="K564">
        <v>30</v>
      </c>
      <c r="L564">
        <v>30</v>
      </c>
      <c r="M564">
        <v>30</v>
      </c>
      <c r="N564">
        <v>30</v>
      </c>
      <c r="O564">
        <v>30</v>
      </c>
      <c r="P564">
        <v>30</v>
      </c>
      <c r="Q564">
        <v>30</v>
      </c>
      <c r="R564">
        <v>30</v>
      </c>
      <c r="S564">
        <v>30</v>
      </c>
      <c r="T564">
        <v>30</v>
      </c>
      <c r="U564">
        <v>30</v>
      </c>
      <c r="V564">
        <v>30</v>
      </c>
      <c r="W564">
        <v>30</v>
      </c>
      <c r="X564">
        <v>30</v>
      </c>
      <c r="Y564">
        <v>30</v>
      </c>
      <c r="Z564">
        <v>30</v>
      </c>
      <c r="AA564">
        <v>30</v>
      </c>
      <c r="AB564">
        <v>30</v>
      </c>
    </row>
    <row r="565" spans="1:28" x14ac:dyDescent="0.3">
      <c r="A565" s="10" t="s">
        <v>9</v>
      </c>
      <c r="B565" t="s">
        <v>10</v>
      </c>
      <c r="C565" s="118">
        <f t="shared" si="840"/>
        <v>0</v>
      </c>
      <c r="D565" s="118">
        <f t="shared" si="839"/>
        <v>3.8459999999999996</v>
      </c>
      <c r="E565" s="118">
        <f t="shared" si="839"/>
        <v>25.64</v>
      </c>
      <c r="F565" s="118">
        <f t="shared" si="839"/>
        <v>64.099999999999994</v>
      </c>
      <c r="G565">
        <v>128.19999999999999</v>
      </c>
      <c r="H565">
        <v>198.3</v>
      </c>
      <c r="I565">
        <v>250.6</v>
      </c>
      <c r="J565">
        <v>297</v>
      </c>
      <c r="K565">
        <v>339.4</v>
      </c>
      <c r="L565">
        <v>363.9</v>
      </c>
      <c r="M565">
        <v>384.4</v>
      </c>
      <c r="N565">
        <v>401.9</v>
      </c>
      <c r="O565">
        <v>417.2</v>
      </c>
      <c r="P565">
        <v>430.7</v>
      </c>
      <c r="Q565">
        <v>443</v>
      </c>
      <c r="R565">
        <v>454.2</v>
      </c>
      <c r="S565">
        <v>464.6</v>
      </c>
      <c r="T565">
        <v>474.3</v>
      </c>
      <c r="U565">
        <v>483.5</v>
      </c>
      <c r="V565">
        <v>492.4</v>
      </c>
      <c r="W565">
        <v>500.9</v>
      </c>
      <c r="X565">
        <v>509.1</v>
      </c>
      <c r="Y565">
        <v>517.20000000000005</v>
      </c>
      <c r="Z565">
        <v>525.20000000000005</v>
      </c>
      <c r="AA565">
        <v>533</v>
      </c>
      <c r="AB565">
        <v>540.9</v>
      </c>
    </row>
    <row r="566" spans="1:28" x14ac:dyDescent="0.3">
      <c r="A566" s="10" t="s">
        <v>28</v>
      </c>
      <c r="B566" t="s">
        <v>32</v>
      </c>
      <c r="C566" s="118"/>
      <c r="D566" s="118"/>
      <c r="E566" s="118"/>
      <c r="F566" s="118"/>
      <c r="G566">
        <v>17.8</v>
      </c>
      <c r="H566">
        <v>15.4</v>
      </c>
      <c r="I566">
        <v>14.7</v>
      </c>
      <c r="J566">
        <v>14.5</v>
      </c>
      <c r="K566">
        <v>14.5</v>
      </c>
      <c r="L566">
        <v>14.9</v>
      </c>
      <c r="M566">
        <v>15.4</v>
      </c>
      <c r="N566">
        <v>16</v>
      </c>
      <c r="O566">
        <v>16.600000000000001</v>
      </c>
      <c r="P566">
        <v>17.2</v>
      </c>
      <c r="Q566">
        <v>17.8</v>
      </c>
      <c r="R566">
        <v>18.5</v>
      </c>
      <c r="S566">
        <v>19.100000000000001</v>
      </c>
      <c r="T566">
        <v>19.8</v>
      </c>
      <c r="U566">
        <v>20.399999999999999</v>
      </c>
      <c r="V566">
        <v>21</v>
      </c>
      <c r="W566">
        <v>21.7</v>
      </c>
      <c r="X566">
        <v>22.3</v>
      </c>
      <c r="Y566">
        <v>23</v>
      </c>
      <c r="Z566">
        <v>23.6</v>
      </c>
      <c r="AA566">
        <v>24.3</v>
      </c>
      <c r="AB566">
        <v>24.9</v>
      </c>
    </row>
    <row r="567" spans="1:28" x14ac:dyDescent="0.3">
      <c r="A567" s="10" t="s">
        <v>29</v>
      </c>
      <c r="B567" t="s">
        <v>33</v>
      </c>
      <c r="C567" s="118">
        <f t="shared" si="840"/>
        <v>0</v>
      </c>
      <c r="D567" s="118">
        <f t="shared" si="840"/>
        <v>1.5299999999999999E-2</v>
      </c>
      <c r="E567" s="118">
        <f t="shared" si="840"/>
        <v>0.10200000000000001</v>
      </c>
      <c r="F567" s="118">
        <f t="shared" si="840"/>
        <v>0.255</v>
      </c>
      <c r="G567">
        <v>0.51</v>
      </c>
      <c r="H567">
        <v>0.56000000000000005</v>
      </c>
      <c r="I567">
        <v>0.57999999999999996</v>
      </c>
      <c r="J567">
        <v>0.57999999999999996</v>
      </c>
      <c r="K567">
        <v>0.56999999999999995</v>
      </c>
      <c r="L567">
        <v>0.55000000000000004</v>
      </c>
      <c r="M567">
        <v>0.53</v>
      </c>
      <c r="N567">
        <v>0.51</v>
      </c>
      <c r="O567">
        <v>0.49</v>
      </c>
      <c r="P567">
        <v>0.48</v>
      </c>
      <c r="Q567">
        <v>0.46</v>
      </c>
      <c r="R567">
        <v>0.44</v>
      </c>
      <c r="S567">
        <v>0.43</v>
      </c>
      <c r="T567">
        <v>0.41</v>
      </c>
      <c r="U567">
        <v>0.4</v>
      </c>
      <c r="V567">
        <v>0.38</v>
      </c>
      <c r="W567">
        <v>0.37</v>
      </c>
      <c r="X567">
        <v>0.36</v>
      </c>
      <c r="Y567">
        <v>0.35</v>
      </c>
      <c r="Z567">
        <v>0.34</v>
      </c>
      <c r="AA567">
        <v>0.33</v>
      </c>
      <c r="AB567">
        <v>0.32</v>
      </c>
    </row>
    <row r="568" spans="1:28" x14ac:dyDescent="0.3">
      <c r="A568" s="10" t="s">
        <v>30</v>
      </c>
      <c r="B568" t="s">
        <v>34</v>
      </c>
      <c r="C568" s="118">
        <f t="shared" si="840"/>
        <v>0</v>
      </c>
      <c r="D568" s="118">
        <f t="shared" si="840"/>
        <v>0.1923</v>
      </c>
      <c r="E568" s="118">
        <f t="shared" si="840"/>
        <v>1.282</v>
      </c>
      <c r="F568" s="118">
        <f t="shared" si="840"/>
        <v>3.2050000000000001</v>
      </c>
      <c r="G568">
        <v>6.41</v>
      </c>
      <c r="H568">
        <v>10.37</v>
      </c>
      <c r="I568">
        <v>13.13</v>
      </c>
      <c r="J568">
        <v>14.79</v>
      </c>
      <c r="K568">
        <v>15.8</v>
      </c>
      <c r="L568">
        <v>16.39</v>
      </c>
      <c r="M568">
        <v>16.670000000000002</v>
      </c>
      <c r="N568">
        <v>16.760000000000002</v>
      </c>
      <c r="O568">
        <v>16.72</v>
      </c>
      <c r="P568">
        <v>16.600000000000001</v>
      </c>
      <c r="Q568">
        <v>16.43</v>
      </c>
      <c r="R568">
        <v>16.22</v>
      </c>
      <c r="S568">
        <v>16.010000000000002</v>
      </c>
      <c r="T568">
        <v>15.78</v>
      </c>
      <c r="U568">
        <v>15.54</v>
      </c>
      <c r="V568">
        <v>15.31</v>
      </c>
      <c r="W568">
        <v>15.08</v>
      </c>
      <c r="X568">
        <v>14.85</v>
      </c>
      <c r="Y568">
        <v>14.63</v>
      </c>
      <c r="Z568">
        <v>14.42</v>
      </c>
      <c r="AA568">
        <v>14.22</v>
      </c>
      <c r="AB568">
        <v>14.02</v>
      </c>
    </row>
    <row r="569" spans="1:28" x14ac:dyDescent="0.3">
      <c r="A569" s="12" t="s">
        <v>13</v>
      </c>
      <c r="B569" s="3" t="s">
        <v>10</v>
      </c>
      <c r="C569" s="119">
        <f t="shared" si="840"/>
        <v>0</v>
      </c>
      <c r="D569" s="119">
        <f t="shared" si="840"/>
        <v>3.8459999999999996</v>
      </c>
      <c r="E569" s="119">
        <f t="shared" si="840"/>
        <v>25.64</v>
      </c>
      <c r="F569" s="119">
        <f t="shared" si="840"/>
        <v>64.099999999999994</v>
      </c>
      <c r="G569">
        <v>128.19999999999999</v>
      </c>
      <c r="H569">
        <v>259.39999999999998</v>
      </c>
      <c r="I569">
        <v>394</v>
      </c>
      <c r="J569">
        <v>517.79999999999995</v>
      </c>
      <c r="K569">
        <v>631.79999999999995</v>
      </c>
      <c r="L569">
        <v>737.7</v>
      </c>
      <c r="M569">
        <v>833.7</v>
      </c>
      <c r="N569">
        <v>921.7</v>
      </c>
      <c r="O569">
        <v>1003</v>
      </c>
      <c r="P569">
        <v>1078.8</v>
      </c>
      <c r="Q569">
        <v>1149.8</v>
      </c>
      <c r="R569">
        <v>1216.9000000000001</v>
      </c>
      <c r="S569">
        <v>1280.4000000000001</v>
      </c>
      <c r="T569">
        <v>1341</v>
      </c>
      <c r="U569">
        <v>1398.9</v>
      </c>
      <c r="V569">
        <v>1454.4</v>
      </c>
      <c r="W569">
        <v>1508</v>
      </c>
      <c r="X569">
        <v>1559.7</v>
      </c>
      <c r="Y569">
        <v>1609.8</v>
      </c>
      <c r="Z569">
        <v>1658.5</v>
      </c>
      <c r="AA569">
        <v>1705.9</v>
      </c>
      <c r="AB569">
        <v>1752.1</v>
      </c>
    </row>
    <row r="570" spans="1:28" x14ac:dyDescent="0.3">
      <c r="A570" s="20" t="s">
        <v>70</v>
      </c>
      <c r="B570" s="21" t="s">
        <v>14</v>
      </c>
      <c r="C570" s="120">
        <f t="shared" si="840"/>
        <v>0</v>
      </c>
      <c r="D570" s="120">
        <f t="shared" si="840"/>
        <v>0.52361763746279788</v>
      </c>
      <c r="E570" s="120">
        <f t="shared" si="840"/>
        <v>3.4907842497519859</v>
      </c>
      <c r="F570" s="120">
        <f t="shared" si="840"/>
        <v>8.7269606243799647</v>
      </c>
      <c r="G570" s="120">
        <f>$D549*(G562/100*1000)^$E549*(G561-0.3)^$F549</f>
        <v>17.453921248759929</v>
      </c>
      <c r="H570" s="120">
        <f t="shared" ref="H570:I570" si="841">$D549*(H562/100*1000)^$E549*(H561-0.3)^$F549</f>
        <v>39.532830893111658</v>
      </c>
      <c r="I570" s="120">
        <f t="shared" si="841"/>
        <v>72.257917047862762</v>
      </c>
      <c r="J570" s="120">
        <f>$D549*(J562/100*1000)^$E549*(J561-0.3)^$F549</f>
        <v>114.11560970907878</v>
      </c>
      <c r="K570" s="120">
        <f t="shared" ref="K570:AB570" si="842">$D549*(K562/100*1000)^$E549*(K561-0.3)^$F549</f>
        <v>163.92197635178329</v>
      </c>
      <c r="L570" s="120">
        <f t="shared" si="842"/>
        <v>221.43902659300082</v>
      </c>
      <c r="M570" s="120">
        <f t="shared" si="842"/>
        <v>287.17135336950571</v>
      </c>
      <c r="N570" s="120">
        <f t="shared" si="842"/>
        <v>361.53065209101004</v>
      </c>
      <c r="O570" s="120">
        <f t="shared" si="842"/>
        <v>443.9411028671945</v>
      </c>
      <c r="P570" s="120">
        <f t="shared" si="842"/>
        <v>535.47656881063949</v>
      </c>
      <c r="Q570" s="120">
        <f t="shared" si="842"/>
        <v>630.62411440224025</v>
      </c>
      <c r="R570" s="120">
        <f t="shared" si="842"/>
        <v>736.76792504075229</v>
      </c>
      <c r="S570" s="120">
        <f t="shared" si="842"/>
        <v>849.46190768565123</v>
      </c>
      <c r="T570" s="120">
        <f t="shared" si="842"/>
        <v>973.39644743839244</v>
      </c>
      <c r="U570" s="120">
        <f t="shared" si="842"/>
        <v>1100.1254741135726</v>
      </c>
      <c r="V570" s="120">
        <f t="shared" si="842"/>
        <v>1236.4189552246544</v>
      </c>
      <c r="W570" s="120">
        <f t="shared" si="842"/>
        <v>1383.5576247167851</v>
      </c>
      <c r="X570" s="120">
        <f t="shared" si="842"/>
        <v>1535.4534986294191</v>
      </c>
      <c r="Y570" s="120">
        <f t="shared" si="842"/>
        <v>1692.31633027712</v>
      </c>
      <c r="Z570" s="120">
        <f t="shared" si="842"/>
        <v>1858.3335344322243</v>
      </c>
      <c r="AA570" s="120">
        <f t="shared" si="842"/>
        <v>2033.7067864387575</v>
      </c>
      <c r="AB570" s="120">
        <f t="shared" si="842"/>
        <v>2212.7391257995328</v>
      </c>
    </row>
    <row r="571" spans="1:28" x14ac:dyDescent="0.3">
      <c r="A571" s="20" t="s">
        <v>71</v>
      </c>
      <c r="B571" s="21" t="s">
        <v>14</v>
      </c>
      <c r="C571" s="120">
        <f t="shared" si="840"/>
        <v>0</v>
      </c>
      <c r="D571" s="120">
        <f t="shared" si="840"/>
        <v>0.14642689417723576</v>
      </c>
      <c r="E571" s="120">
        <f t="shared" si="840"/>
        <v>0.97617929451490504</v>
      </c>
      <c r="F571" s="120">
        <f t="shared" si="840"/>
        <v>2.4404482362872626</v>
      </c>
      <c r="G571" s="120">
        <f>$G549*(G562/100*1000)^$H549*(G561-0.3)^$I549</f>
        <v>4.8808964725745252</v>
      </c>
      <c r="H571" s="120">
        <f t="shared" ref="H571:AB571" si="843">$G549*(H562/100*1000)^$H549*(H561-0.3)^$I549</f>
        <v>7.7869851103713614</v>
      </c>
      <c r="I571" s="120">
        <f t="shared" si="843"/>
        <v>11.671893850541014</v>
      </c>
      <c r="J571" s="120">
        <f t="shared" si="843"/>
        <v>16.464867870161143</v>
      </c>
      <c r="K571" s="120">
        <f t="shared" si="843"/>
        <v>22.159365131863296</v>
      </c>
      <c r="L571" s="120">
        <f t="shared" si="843"/>
        <v>28.645376374983677</v>
      </c>
      <c r="M571" s="120">
        <f t="shared" si="843"/>
        <v>36.300090153274837</v>
      </c>
      <c r="N571" s="120">
        <f t="shared" si="843"/>
        <v>45.158009750111511</v>
      </c>
      <c r="O571" s="120">
        <f t="shared" si="843"/>
        <v>55.33319268717041</v>
      </c>
      <c r="P571" s="120">
        <f t="shared" si="843"/>
        <v>66.806958666498076</v>
      </c>
      <c r="Q571" s="120">
        <f t="shared" si="843"/>
        <v>79.208859905838736</v>
      </c>
      <c r="R571" s="120">
        <f t="shared" si="843"/>
        <v>93.680100161554719</v>
      </c>
      <c r="S571" s="120">
        <f t="shared" si="843"/>
        <v>108.79259825061432</v>
      </c>
      <c r="T571" s="120">
        <f t="shared" si="843"/>
        <v>126.24702629100106</v>
      </c>
      <c r="U571" s="120">
        <f t="shared" si="843"/>
        <v>144.58429143907617</v>
      </c>
      <c r="V571" s="120">
        <f t="shared" si="843"/>
        <v>164.35710077645004</v>
      </c>
      <c r="W571" s="120">
        <f t="shared" si="843"/>
        <v>186.96093133210078</v>
      </c>
      <c r="X571" s="120">
        <f t="shared" si="843"/>
        <v>210.15446347991659</v>
      </c>
      <c r="Y571" s="120">
        <f t="shared" si="843"/>
        <v>235.33668091317105</v>
      </c>
      <c r="Z571" s="120">
        <f t="shared" si="843"/>
        <v>262.19106679671796</v>
      </c>
      <c r="AA571" s="120">
        <f t="shared" si="843"/>
        <v>290.74279476314479</v>
      </c>
      <c r="AB571" s="120">
        <f t="shared" si="843"/>
        <v>321.56189325788387</v>
      </c>
    </row>
    <row r="572" spans="1:28" x14ac:dyDescent="0.3">
      <c r="A572" s="20" t="s">
        <v>72</v>
      </c>
      <c r="B572" s="21" t="s">
        <v>14</v>
      </c>
      <c r="C572" s="120">
        <f t="shared" si="840"/>
        <v>0</v>
      </c>
      <c r="D572" s="120">
        <f t="shared" si="840"/>
        <v>0.15458738362855903</v>
      </c>
      <c r="E572" s="120">
        <f t="shared" si="840"/>
        <v>1.0305825575237271</v>
      </c>
      <c r="F572" s="120">
        <f t="shared" si="840"/>
        <v>2.5764563938093175</v>
      </c>
      <c r="G572" s="120">
        <f>$J549*(G562/100*1000)^$K549*(G561-0.3)^$L549</f>
        <v>5.1529127876186349</v>
      </c>
      <c r="H572" s="120">
        <f t="shared" ref="H572:AB572" si="844">$J549*(H562/100*1000)^$K549*(H561-0.3)^$L549</f>
        <v>9.6203404057356714</v>
      </c>
      <c r="I572" s="120">
        <f t="shared" si="844"/>
        <v>15.858239897267884</v>
      </c>
      <c r="J572" s="120">
        <f t="shared" si="844"/>
        <v>23.731299108505496</v>
      </c>
      <c r="K572" s="120">
        <f t="shared" si="844"/>
        <v>33.187718103335484</v>
      </c>
      <c r="L572" s="120">
        <f t="shared" si="844"/>
        <v>44.13545050323723</v>
      </c>
      <c r="M572" s="120">
        <f t="shared" si="844"/>
        <v>57.020202141243225</v>
      </c>
      <c r="N572" s="120">
        <f t="shared" si="844"/>
        <v>71.944543572186234</v>
      </c>
      <c r="O572" s="120">
        <f t="shared" si="844"/>
        <v>89.011435684975581</v>
      </c>
      <c r="P572" s="120">
        <f t="shared" si="844"/>
        <v>108.31102401784098</v>
      </c>
      <c r="Q572" s="120">
        <f t="shared" si="844"/>
        <v>129.03159096694955</v>
      </c>
      <c r="R572" s="120">
        <f t="shared" si="844"/>
        <v>152.98888777123892</v>
      </c>
      <c r="S572" s="120">
        <f t="shared" si="844"/>
        <v>178.32306083102</v>
      </c>
      <c r="T572" s="120">
        <f t="shared" si="844"/>
        <v>207.25145746694253</v>
      </c>
      <c r="U572" s="120">
        <f t="shared" si="844"/>
        <v>237.52600784284814</v>
      </c>
      <c r="V572" s="120">
        <f t="shared" si="844"/>
        <v>270.31218547268503</v>
      </c>
      <c r="W572" s="120">
        <f t="shared" si="844"/>
        <v>307.23708467853021</v>
      </c>
      <c r="X572" s="120">
        <f t="shared" si="844"/>
        <v>345.3825436112395</v>
      </c>
      <c r="Y572" s="120">
        <f t="shared" si="844"/>
        <v>386.26811459479723</v>
      </c>
      <c r="Z572" s="120">
        <f t="shared" si="844"/>
        <v>429.93244935885798</v>
      </c>
      <c r="AA572" s="120">
        <f t="shared" si="844"/>
        <v>476.43598286559853</v>
      </c>
      <c r="AB572" s="120">
        <f t="shared" si="844"/>
        <v>525.87453504406551</v>
      </c>
    </row>
    <row r="573" spans="1:28" x14ac:dyDescent="0.3">
      <c r="A573" s="20" t="s">
        <v>73</v>
      </c>
      <c r="B573" s="21" t="s">
        <v>14</v>
      </c>
      <c r="C573" s="120">
        <f t="shared" si="840"/>
        <v>0</v>
      </c>
      <c r="D573" s="120">
        <f t="shared" si="840"/>
        <v>0.43110360745064347</v>
      </c>
      <c r="E573" s="120">
        <f t="shared" si="840"/>
        <v>2.8740240496709566</v>
      </c>
      <c r="F573" s="120">
        <f t="shared" si="840"/>
        <v>7.185060124177391</v>
      </c>
      <c r="G573" s="120">
        <f>$D549*(G556/100*1000)^$E549*(G551-0.3)^$F549</f>
        <v>14.370120248354782</v>
      </c>
      <c r="H573" s="120">
        <f t="shared" ref="H573:AB573" si="845">$D549*(H556/100*1000)^$E549*(H551-0.3)^$F549</f>
        <v>32.223616043923656</v>
      </c>
      <c r="I573" s="120">
        <f t="shared" si="845"/>
        <v>63.611378856859169</v>
      </c>
      <c r="J573" s="120">
        <f t="shared" si="845"/>
        <v>107.37418305064031</v>
      </c>
      <c r="K573" s="120">
        <f t="shared" si="845"/>
        <v>163.92197635178329</v>
      </c>
      <c r="L573" s="120">
        <f t="shared" si="845"/>
        <v>221.43902659300082</v>
      </c>
      <c r="M573" s="120">
        <f t="shared" si="845"/>
        <v>287.17135336950571</v>
      </c>
      <c r="N573" s="120">
        <f t="shared" si="845"/>
        <v>361.53065209101004</v>
      </c>
      <c r="O573" s="120">
        <f t="shared" si="845"/>
        <v>443.9411028671945</v>
      </c>
      <c r="P573" s="120">
        <f t="shared" si="845"/>
        <v>535.47656881063949</v>
      </c>
      <c r="Q573" s="120">
        <f t="shared" si="845"/>
        <v>630.62411440224025</v>
      </c>
      <c r="R573" s="120">
        <f t="shared" si="845"/>
        <v>736.76792504075229</v>
      </c>
      <c r="S573" s="120">
        <f t="shared" si="845"/>
        <v>849.46190768565123</v>
      </c>
      <c r="T573" s="120">
        <f t="shared" si="845"/>
        <v>973.39644743839244</v>
      </c>
      <c r="U573" s="120">
        <f t="shared" si="845"/>
        <v>1100.1254741135726</v>
      </c>
      <c r="V573" s="120">
        <f t="shared" si="845"/>
        <v>1236.4189552246544</v>
      </c>
      <c r="W573" s="120">
        <f t="shared" si="845"/>
        <v>1383.5576247167851</v>
      </c>
      <c r="X573" s="120">
        <f t="shared" si="845"/>
        <v>1535.4534986294191</v>
      </c>
      <c r="Y573" s="120">
        <f t="shared" si="845"/>
        <v>1692.31633027712</v>
      </c>
      <c r="Z573" s="120">
        <f t="shared" si="845"/>
        <v>1858.3335344322243</v>
      </c>
      <c r="AA573" s="120">
        <f t="shared" si="845"/>
        <v>2033.7067864387575</v>
      </c>
      <c r="AB573" s="120">
        <f t="shared" si="845"/>
        <v>2212.7391257995328</v>
      </c>
    </row>
    <row r="574" spans="1:28" x14ac:dyDescent="0.3">
      <c r="A574" s="20" t="s">
        <v>74</v>
      </c>
      <c r="B574" s="21" t="s">
        <v>14</v>
      </c>
      <c r="C574" s="120">
        <f t="shared" si="840"/>
        <v>0</v>
      </c>
      <c r="D574" s="120">
        <f t="shared" si="840"/>
        <v>0.10853071298069433</v>
      </c>
      <c r="E574" s="120">
        <f t="shared" si="840"/>
        <v>0.72353808653796226</v>
      </c>
      <c r="F574" s="120">
        <f t="shared" si="840"/>
        <v>1.8088452163449056</v>
      </c>
      <c r="G574" s="120">
        <f>$G549*(G556/100*1000)^$H549*(G551-0.3)^$I549</f>
        <v>3.6176904326898112</v>
      </c>
      <c r="H574" s="120">
        <f t="shared" ref="H574:AB574" si="846">$G549*(H556/100*1000)^$H549*(H551-0.3)^$I549</f>
        <v>5.7798925699988928</v>
      </c>
      <c r="I574" s="120">
        <f t="shared" si="846"/>
        <v>9.721163975470855</v>
      </c>
      <c r="J574" s="120">
        <f t="shared" si="846"/>
        <v>14.990617460251206</v>
      </c>
      <c r="K574" s="120">
        <f t="shared" si="846"/>
        <v>22.159365131863296</v>
      </c>
      <c r="L574" s="120">
        <f t="shared" si="846"/>
        <v>28.645376374983677</v>
      </c>
      <c r="M574" s="120">
        <f t="shared" si="846"/>
        <v>36.300090153274837</v>
      </c>
      <c r="N574" s="120">
        <f t="shared" si="846"/>
        <v>45.158009750111511</v>
      </c>
      <c r="O574" s="120">
        <f t="shared" si="846"/>
        <v>55.33319268717041</v>
      </c>
      <c r="P574" s="120">
        <f t="shared" si="846"/>
        <v>66.806958666498076</v>
      </c>
      <c r="Q574" s="120">
        <f t="shared" si="846"/>
        <v>79.208859905838736</v>
      </c>
      <c r="R574" s="120">
        <f t="shared" si="846"/>
        <v>93.680100161554719</v>
      </c>
      <c r="S574" s="120">
        <f t="shared" si="846"/>
        <v>108.79259825061432</v>
      </c>
      <c r="T574" s="120">
        <f t="shared" si="846"/>
        <v>126.24702629100106</v>
      </c>
      <c r="U574" s="120">
        <f t="shared" si="846"/>
        <v>144.58429143907617</v>
      </c>
      <c r="V574" s="120">
        <f t="shared" si="846"/>
        <v>164.35710077645004</v>
      </c>
      <c r="W574" s="120">
        <f t="shared" si="846"/>
        <v>186.96093133210078</v>
      </c>
      <c r="X574" s="120">
        <f t="shared" si="846"/>
        <v>210.15446347991659</v>
      </c>
      <c r="Y574" s="120">
        <f t="shared" si="846"/>
        <v>235.33668091317105</v>
      </c>
      <c r="Z574" s="120">
        <f t="shared" si="846"/>
        <v>262.19106679671796</v>
      </c>
      <c r="AA574" s="120">
        <f t="shared" si="846"/>
        <v>290.74279476314479</v>
      </c>
      <c r="AB574" s="120">
        <f t="shared" si="846"/>
        <v>321.56189325788387</v>
      </c>
    </row>
    <row r="575" spans="1:28" x14ac:dyDescent="0.3">
      <c r="A575" s="20" t="s">
        <v>75</v>
      </c>
      <c r="B575" s="21" t="s">
        <v>14</v>
      </c>
      <c r="C575" s="120">
        <f t="shared" si="840"/>
        <v>0</v>
      </c>
      <c r="D575" s="120">
        <f t="shared" si="840"/>
        <v>0.11783722560382089</v>
      </c>
      <c r="E575" s="120">
        <f t="shared" si="840"/>
        <v>0.78558150402547267</v>
      </c>
      <c r="F575" s="120">
        <f t="shared" si="840"/>
        <v>1.9639537600636816</v>
      </c>
      <c r="G575" s="120">
        <f>$J549*(G556/100*1000)^$K549*(G551-0.3)^$L549</f>
        <v>3.9279075201273632</v>
      </c>
      <c r="H575" s="120">
        <f t="shared" ref="H575:AB575" si="847">$J549*(H556/100*1000)^$K549*(H551-0.3)^$L549</f>
        <v>7.3114416955811858</v>
      </c>
      <c r="I575" s="120">
        <f t="shared" si="847"/>
        <v>13.390144244589269</v>
      </c>
      <c r="J575" s="120">
        <f t="shared" si="847"/>
        <v>21.796995880076771</v>
      </c>
      <c r="K575" s="120">
        <f t="shared" si="847"/>
        <v>33.187718103335484</v>
      </c>
      <c r="L575" s="120">
        <f t="shared" si="847"/>
        <v>44.13545050323723</v>
      </c>
      <c r="M575" s="120">
        <f t="shared" si="847"/>
        <v>57.020202141243225</v>
      </c>
      <c r="N575" s="120">
        <f t="shared" si="847"/>
        <v>71.944543572186234</v>
      </c>
      <c r="O575" s="120">
        <f t="shared" si="847"/>
        <v>89.011435684975581</v>
      </c>
      <c r="P575" s="120">
        <f t="shared" si="847"/>
        <v>108.31102401784098</v>
      </c>
      <c r="Q575" s="120">
        <f t="shared" si="847"/>
        <v>129.03159096694955</v>
      </c>
      <c r="R575" s="120">
        <f t="shared" si="847"/>
        <v>152.98888777123892</v>
      </c>
      <c r="S575" s="120">
        <f t="shared" si="847"/>
        <v>178.32306083102</v>
      </c>
      <c r="T575" s="120">
        <f t="shared" si="847"/>
        <v>207.25145746694253</v>
      </c>
      <c r="U575" s="120">
        <f t="shared" si="847"/>
        <v>237.52600784284814</v>
      </c>
      <c r="V575" s="120">
        <f t="shared" si="847"/>
        <v>270.31218547268503</v>
      </c>
      <c r="W575" s="120">
        <f t="shared" si="847"/>
        <v>307.23708467853021</v>
      </c>
      <c r="X575" s="120">
        <f t="shared" si="847"/>
        <v>345.3825436112395</v>
      </c>
      <c r="Y575" s="120">
        <f t="shared" si="847"/>
        <v>386.26811459479723</v>
      </c>
      <c r="Z575" s="120">
        <f t="shared" si="847"/>
        <v>429.93244935885798</v>
      </c>
      <c r="AA575" s="120">
        <f t="shared" si="847"/>
        <v>476.43598286559853</v>
      </c>
      <c r="AB575" s="120">
        <f t="shared" si="847"/>
        <v>525.87453504406551</v>
      </c>
    </row>
    <row r="576" spans="1:28" x14ac:dyDescent="0.3">
      <c r="A576" s="20" t="s">
        <v>15</v>
      </c>
      <c r="B576" s="21" t="s">
        <v>16</v>
      </c>
      <c r="C576" s="120">
        <f>((C573+C574+C575)*0.5*44/12)*C557/1000</f>
        <v>0</v>
      </c>
      <c r="D576" s="120">
        <f t="shared" ref="D576:AB576" si="848">((D573+D574+D575)*0.5*44/12)*D557/1000</f>
        <v>0</v>
      </c>
      <c r="E576" s="120">
        <f t="shared" si="848"/>
        <v>0</v>
      </c>
      <c r="F576" s="120">
        <f t="shared" si="848"/>
        <v>0</v>
      </c>
      <c r="G576" s="120">
        <f t="shared" si="848"/>
        <v>0</v>
      </c>
      <c r="H576" s="120">
        <f t="shared" si="848"/>
        <v>67.79116566301758</v>
      </c>
      <c r="I576" s="120">
        <f t="shared" si="848"/>
        <v>89.671258437534533</v>
      </c>
      <c r="J576" s="120">
        <f t="shared" si="848"/>
        <v>82.460547535633864</v>
      </c>
      <c r="K576" s="120">
        <f t="shared" si="848"/>
        <v>75.976729146889284</v>
      </c>
      <c r="L576" s="120">
        <f t="shared" si="848"/>
        <v>85.765087286861117</v>
      </c>
      <c r="M576" s="120">
        <f t="shared" si="848"/>
        <v>79.522753943780955</v>
      </c>
      <c r="N576" s="120">
        <f t="shared" si="848"/>
        <v>73.709513633649408</v>
      </c>
      <c r="O576" s="120">
        <f t="shared" si="848"/>
        <v>69.025525798749285</v>
      </c>
      <c r="P576" s="120">
        <f t="shared" si="848"/>
        <v>65.137833887039704</v>
      </c>
      <c r="Q576" s="120">
        <f t="shared" si="848"/>
        <v>61.516734786835436</v>
      </c>
      <c r="R576" s="120">
        <f t="shared" si="848"/>
        <v>57.694965561114692</v>
      </c>
      <c r="S576" s="120">
        <f t="shared" si="848"/>
        <v>56.260589554980633</v>
      </c>
      <c r="T576" s="120">
        <f t="shared" si="848"/>
        <v>52.711428891585555</v>
      </c>
      <c r="U576" s="120">
        <f t="shared" si="848"/>
        <v>51.631212773276481</v>
      </c>
      <c r="V576" s="120">
        <f t="shared" si="848"/>
        <v>49.018588416564491</v>
      </c>
      <c r="W576" s="120">
        <f t="shared" si="848"/>
        <v>48.195728112003678</v>
      </c>
      <c r="X576" s="120">
        <f t="shared" si="848"/>
        <v>46.001791125852648</v>
      </c>
      <c r="Y576" s="120">
        <f t="shared" si="848"/>
        <v>42.421887306059951</v>
      </c>
      <c r="Z576" s="120">
        <f t="shared" si="848"/>
        <v>42.082541334698703</v>
      </c>
      <c r="AA576" s="120">
        <f t="shared" si="848"/>
        <v>41.079654939656677</v>
      </c>
      <c r="AB576" s="120">
        <f t="shared" si="848"/>
        <v>39.272252944302352</v>
      </c>
    </row>
    <row r="577" spans="1:33" x14ac:dyDescent="0.3">
      <c r="A577" s="20" t="s">
        <v>17</v>
      </c>
      <c r="B577" s="21" t="s">
        <v>16</v>
      </c>
      <c r="C577" s="120">
        <f>C576</f>
        <v>0</v>
      </c>
      <c r="D577" s="120">
        <f>C577+D576</f>
        <v>0</v>
      </c>
      <c r="E577" s="120">
        <f t="shared" ref="E577" si="849">D577+E576</f>
        <v>0</v>
      </c>
      <c r="F577" s="120">
        <f t="shared" ref="F577" si="850">E577+F576</f>
        <v>0</v>
      </c>
      <c r="G577" s="120">
        <f t="shared" ref="G577" si="851">F577+G576</f>
        <v>0</v>
      </c>
      <c r="H577" s="120">
        <f t="shared" ref="H577" si="852">G577+H576</f>
        <v>67.79116566301758</v>
      </c>
      <c r="I577" s="120">
        <f t="shared" ref="I577" si="853">H577+I576</f>
        <v>157.46242410055211</v>
      </c>
      <c r="J577" s="120">
        <f t="shared" ref="J577" si="854">I577+J576</f>
        <v>239.92297163618599</v>
      </c>
      <c r="K577" s="120">
        <f t="shared" ref="K577" si="855">J577+K576</f>
        <v>315.89970078307528</v>
      </c>
      <c r="L577" s="120">
        <f t="shared" ref="L577" si="856">K577+L576</f>
        <v>401.66478806993638</v>
      </c>
      <c r="M577" s="120">
        <f t="shared" ref="M577" si="857">L577+M576</f>
        <v>481.18754201371735</v>
      </c>
      <c r="N577" s="120">
        <f t="shared" ref="N577" si="858">M577+N576</f>
        <v>554.89705564736676</v>
      </c>
      <c r="O577" s="120">
        <f t="shared" ref="O577" si="859">N577+O576</f>
        <v>623.92258144611606</v>
      </c>
      <c r="P577" s="120">
        <f t="shared" ref="P577" si="860">O577+P576</f>
        <v>689.06041533315579</v>
      </c>
      <c r="Q577" s="120">
        <f t="shared" ref="Q577" si="861">P577+Q576</f>
        <v>750.57715011999119</v>
      </c>
      <c r="R577" s="120">
        <f t="shared" ref="R577" si="862">Q577+R576</f>
        <v>808.2721156811059</v>
      </c>
      <c r="S577" s="120">
        <f t="shared" ref="S577" si="863">R577+S576</f>
        <v>864.53270523608649</v>
      </c>
      <c r="T577" s="120">
        <f t="shared" ref="T577" si="864">S577+T576</f>
        <v>917.24413412767206</v>
      </c>
      <c r="U577" s="120">
        <f t="shared" ref="U577" si="865">T577+U576</f>
        <v>968.87534690094856</v>
      </c>
      <c r="V577" s="120">
        <f t="shared" ref="V577" si="866">U577+V576</f>
        <v>1017.8939353175131</v>
      </c>
      <c r="W577" s="120">
        <f t="shared" ref="W577" si="867">V577+W576</f>
        <v>1066.0896634295168</v>
      </c>
      <c r="X577" s="120">
        <f t="shared" ref="X577" si="868">W577+X576</f>
        <v>1112.0914545553694</v>
      </c>
      <c r="Y577" s="120">
        <f t="shared" ref="Y577" si="869">X577+Y576</f>
        <v>1154.5133418614294</v>
      </c>
      <c r="Z577" s="120">
        <f t="shared" ref="Z577" si="870">Y577+Z576</f>
        <v>1196.5958831961279</v>
      </c>
      <c r="AA577" s="120">
        <f t="shared" ref="AA577" si="871">Z577+AA576</f>
        <v>1237.6755381357846</v>
      </c>
      <c r="AB577" s="120">
        <f t="shared" ref="AB577" si="872">AA577+AB576</f>
        <v>1276.947791080087</v>
      </c>
    </row>
    <row r="578" spans="1:33" x14ac:dyDescent="0.3">
      <c r="A578" s="20" t="s">
        <v>294</v>
      </c>
      <c r="B578" s="21" t="s">
        <v>16</v>
      </c>
      <c r="C578" s="120">
        <f>((C570+C571+C572)*0.5*44/12)*(AVERAGE(C553,C563))/1000</f>
        <v>0</v>
      </c>
      <c r="D578" s="120">
        <f t="shared" ref="D578:AB578" si="873">((D570+D571+D572)*0.5*44/12)*(AVERAGE(D553,D563))/1000</f>
        <v>4.5354755339772597</v>
      </c>
      <c r="E578" s="120">
        <f t="shared" si="873"/>
        <v>30.236503559848401</v>
      </c>
      <c r="F578" s="120">
        <f t="shared" si="873"/>
        <v>75.591258899620996</v>
      </c>
      <c r="G578" s="120">
        <f t="shared" si="873"/>
        <v>151.18251779924199</v>
      </c>
      <c r="H578" s="120">
        <f t="shared" si="873"/>
        <v>262.28059545996359</v>
      </c>
      <c r="I578" s="120">
        <f t="shared" si="873"/>
        <v>321.43394295465765</v>
      </c>
      <c r="J578" s="120">
        <f t="shared" si="873"/>
        <v>360.13796815974985</v>
      </c>
      <c r="K578" s="120">
        <f t="shared" si="873"/>
        <v>397.77234651241764</v>
      </c>
      <c r="L578" s="120">
        <f t="shared" si="873"/>
        <v>426.12842111081937</v>
      </c>
      <c r="M578" s="120">
        <f t="shared" si="873"/>
        <v>442.95569082720095</v>
      </c>
      <c r="N578" s="120">
        <f t="shared" si="873"/>
        <v>458.49072468549775</v>
      </c>
      <c r="O578" s="120">
        <f t="shared" si="873"/>
        <v>472.39344218519039</v>
      </c>
      <c r="P578" s="120">
        <f t="shared" si="873"/>
        <v>485.27686245844575</v>
      </c>
      <c r="Q578" s="120">
        <f t="shared" si="873"/>
        <v>493.67179666435436</v>
      </c>
      <c r="R578" s="120">
        <f t="shared" si="873"/>
        <v>503.92946482286118</v>
      </c>
      <c r="S578" s="120">
        <f t="shared" si="873"/>
        <v>512.59648261204575</v>
      </c>
      <c r="T578" s="120">
        <f t="shared" si="873"/>
        <v>522.32234083480228</v>
      </c>
      <c r="U578" s="120">
        <f t="shared" si="873"/>
        <v>528.54057286327759</v>
      </c>
      <c r="V578" s="120">
        <f t="shared" si="873"/>
        <v>536.14081080617404</v>
      </c>
      <c r="W578" s="120">
        <f t="shared" si="873"/>
        <v>543.92321726404145</v>
      </c>
      <c r="X578" s="120">
        <f t="shared" si="873"/>
        <v>550.10475221332126</v>
      </c>
      <c r="Y578" s="120">
        <f t="shared" si="873"/>
        <v>555.7267237093854</v>
      </c>
      <c r="Z578" s="120">
        <f t="shared" si="873"/>
        <v>558.76263216627729</v>
      </c>
      <c r="AA578" s="120">
        <f t="shared" si="873"/>
        <v>564.84525542027939</v>
      </c>
      <c r="AB578" s="120">
        <f t="shared" si="873"/>
        <v>569.44766769238413</v>
      </c>
      <c r="AC578" s="14"/>
      <c r="AD578" s="14"/>
      <c r="AE578" s="14"/>
      <c r="AF578" s="14"/>
      <c r="AG578" s="14"/>
    </row>
    <row r="579" spans="1:33" x14ac:dyDescent="0.3">
      <c r="A579" s="20" t="s">
        <v>293</v>
      </c>
      <c r="B579" s="21" t="s">
        <v>16</v>
      </c>
      <c r="C579" s="120">
        <f>((C570+C571+C572)*0.5*44/12)*C563/1000</f>
        <v>0</v>
      </c>
      <c r="D579" s="120">
        <f t="shared" ref="D579:AB579" si="874">((D570+D571+D572)*0.5*44/12)*D563/1000</f>
        <v>4.5354755339772597</v>
      </c>
      <c r="E579" s="120">
        <f t="shared" si="874"/>
        <v>30.236503559848401</v>
      </c>
      <c r="F579" s="120">
        <f t="shared" si="874"/>
        <v>75.591258899620996</v>
      </c>
      <c r="G579" s="120">
        <f t="shared" si="874"/>
        <v>151.18251779924199</v>
      </c>
      <c r="H579" s="120">
        <f t="shared" si="874"/>
        <v>219.74155360924314</v>
      </c>
      <c r="I579" s="120">
        <f t="shared" si="874"/>
        <v>269.84352069329549</v>
      </c>
      <c r="J579" s="120">
        <f t="shared" si="874"/>
        <v>316.00480002705467</v>
      </c>
      <c r="K579" s="120">
        <f t="shared" si="874"/>
        <v>359.783981938973</v>
      </c>
      <c r="L579" s="120">
        <f t="shared" si="874"/>
        <v>383.51557899973744</v>
      </c>
      <c r="M579" s="120">
        <f t="shared" si="874"/>
        <v>403.1943138553105</v>
      </c>
      <c r="N579" s="120">
        <f t="shared" si="874"/>
        <v>421.19722076371085</v>
      </c>
      <c r="O579" s="120">
        <f t="shared" si="874"/>
        <v>437.88067928581575</v>
      </c>
      <c r="P579" s="120">
        <f t="shared" si="874"/>
        <v>452.05656717605552</v>
      </c>
      <c r="Q579" s="120">
        <f t="shared" si="874"/>
        <v>462.91342927093666</v>
      </c>
      <c r="R579" s="120">
        <f t="shared" si="874"/>
        <v>474.18049820541142</v>
      </c>
      <c r="S579" s="120">
        <f t="shared" si="874"/>
        <v>485.50805060409215</v>
      </c>
      <c r="T579" s="120">
        <f t="shared" si="874"/>
        <v>495.96662638900955</v>
      </c>
      <c r="U579" s="120">
        <f t="shared" si="874"/>
        <v>502.72496647663939</v>
      </c>
      <c r="V579" s="120">
        <f t="shared" si="874"/>
        <v>511.63151659789185</v>
      </c>
      <c r="W579" s="120">
        <f t="shared" si="874"/>
        <v>519.8253532080397</v>
      </c>
      <c r="X579" s="120">
        <f t="shared" si="874"/>
        <v>529.02059794730553</v>
      </c>
      <c r="Y579" s="120">
        <f t="shared" si="874"/>
        <v>534.51578005635542</v>
      </c>
      <c r="Z579" s="120">
        <f t="shared" si="874"/>
        <v>537.72136149892788</v>
      </c>
      <c r="AA579" s="120">
        <f t="shared" si="874"/>
        <v>544.30542795045096</v>
      </c>
      <c r="AB579" s="120">
        <f t="shared" si="874"/>
        <v>549.81154122023293</v>
      </c>
      <c r="AC579" s="14"/>
      <c r="AD579" s="14"/>
      <c r="AE579" s="14"/>
      <c r="AF579" s="14"/>
      <c r="AG579" s="14"/>
    </row>
    <row r="580" spans="1:33" x14ac:dyDescent="0.3">
      <c r="A580" s="22" t="s">
        <v>18</v>
      </c>
      <c r="B580" s="23" t="s">
        <v>16</v>
      </c>
      <c r="C580" s="122">
        <f>C577+C579</f>
        <v>0</v>
      </c>
      <c r="D580" s="122">
        <f t="shared" ref="D580" si="875">D577+D579</f>
        <v>4.5354755339772597</v>
      </c>
      <c r="E580" s="122">
        <f t="shared" ref="E580" si="876">E577+E579</f>
        <v>30.236503559848401</v>
      </c>
      <c r="F580" s="122">
        <f t="shared" ref="F580" si="877">F577+F579</f>
        <v>75.591258899620996</v>
      </c>
      <c r="G580" s="122">
        <f t="shared" ref="G580" si="878">G577+G579</f>
        <v>151.18251779924199</v>
      </c>
      <c r="H580" s="122">
        <f t="shared" ref="H580" si="879">H577+H579</f>
        <v>287.53271927226069</v>
      </c>
      <c r="I580" s="122">
        <f t="shared" ref="I580" si="880">I577+I579</f>
        <v>427.30594479384763</v>
      </c>
      <c r="J580" s="122">
        <f t="shared" ref="J580" si="881">J577+J579</f>
        <v>555.92777166324072</v>
      </c>
      <c r="K580" s="122">
        <f t="shared" ref="K580" si="882">K577+K579</f>
        <v>675.68368272204827</v>
      </c>
      <c r="L580" s="122">
        <f t="shared" ref="L580" si="883">L577+L579</f>
        <v>785.18036706967382</v>
      </c>
      <c r="M580" s="122">
        <f t="shared" ref="M580" si="884">M577+M579</f>
        <v>884.38185586902785</v>
      </c>
      <c r="N580" s="122">
        <f t="shared" ref="N580" si="885">N577+N579</f>
        <v>976.09427641107754</v>
      </c>
      <c r="O580" s="122">
        <f t="shared" ref="O580" si="886">O577+O579</f>
        <v>1061.8032607319319</v>
      </c>
      <c r="P580" s="122">
        <f t="shared" ref="P580" si="887">P577+P579</f>
        <v>1141.1169825092113</v>
      </c>
      <c r="Q580" s="122">
        <f t="shared" ref="Q580" si="888">Q577+Q579</f>
        <v>1213.4905793909279</v>
      </c>
      <c r="R580" s="122">
        <f t="shared" ref="R580" si="889">R577+R579</f>
        <v>1282.4526138865174</v>
      </c>
      <c r="S580" s="122">
        <f t="shared" ref="S580" si="890">S577+S579</f>
        <v>1350.0407558401787</v>
      </c>
      <c r="T580" s="122">
        <f t="shared" ref="T580" si="891">T577+T579</f>
        <v>1413.2107605166816</v>
      </c>
      <c r="U580" s="122">
        <f t="shared" ref="U580" si="892">U577+U579</f>
        <v>1471.600313377588</v>
      </c>
      <c r="V580" s="122">
        <f t="shared" ref="V580" si="893">V577+V579</f>
        <v>1529.525451915405</v>
      </c>
      <c r="W580" s="122">
        <f t="shared" ref="W580" si="894">W577+W579</f>
        <v>1585.9150166375566</v>
      </c>
      <c r="X580" s="122">
        <f t="shared" ref="X580" si="895">X577+X579</f>
        <v>1641.1120525026749</v>
      </c>
      <c r="Y580" s="122">
        <f t="shared" ref="Y580" si="896">Y577+Y579</f>
        <v>1689.0291219177848</v>
      </c>
      <c r="Z580" s="122">
        <f t="shared" ref="Z580" si="897">Z577+Z579</f>
        <v>1734.3172446950557</v>
      </c>
      <c r="AA580" s="122">
        <f t="shared" ref="AA580" si="898">AA577+AA579</f>
        <v>1781.9809660862356</v>
      </c>
      <c r="AB580" s="122">
        <f t="shared" ref="AB580" si="899">AB577+AB579</f>
        <v>1826.7593323003198</v>
      </c>
      <c r="AC580" s="14"/>
      <c r="AD580" s="14"/>
      <c r="AE580" s="14"/>
      <c r="AF580" s="14"/>
      <c r="AG580" s="14"/>
    </row>
    <row r="582" spans="1:33" x14ac:dyDescent="0.3">
      <c r="A582" s="175" t="s">
        <v>308</v>
      </c>
      <c r="B582" s="6" t="s">
        <v>59</v>
      </c>
      <c r="C582" s="6" t="s">
        <v>60</v>
      </c>
      <c r="D582" s="6" t="s">
        <v>61</v>
      </c>
      <c r="E582" s="6" t="s">
        <v>62</v>
      </c>
      <c r="F582" s="6" t="s">
        <v>63</v>
      </c>
      <c r="G582" s="6" t="s">
        <v>64</v>
      </c>
      <c r="H582" s="6" t="s">
        <v>65</v>
      </c>
      <c r="I582" s="6" t="s">
        <v>66</v>
      </c>
      <c r="J582" s="6" t="s">
        <v>67</v>
      </c>
      <c r="K582" s="6" t="s">
        <v>68</v>
      </c>
      <c r="L582" s="6" t="s">
        <v>69</v>
      </c>
    </row>
    <row r="583" spans="1:33" x14ac:dyDescent="0.3">
      <c r="A583" s="15"/>
      <c r="B583" s="16"/>
      <c r="C583" s="17" t="s">
        <v>57</v>
      </c>
      <c r="D583" s="16">
        <f>INDEX(Lister!$A$17:$J$29,MATCH('Data tilvækstoversigt'!$C583,Lister!$A$17:$A$29,0),2)</f>
        <v>3.7871999999999998E-4</v>
      </c>
      <c r="E583" s="16">
        <f>INDEX(Lister!$A$17:$J$29,MATCH('Data tilvækstoversigt'!$C583,Lister!$A$17:$A$29,0),3)</f>
        <v>1.8063</v>
      </c>
      <c r="F583" s="16">
        <f>INDEX(Lister!$A$17:$J$29,MATCH('Data tilvækstoversigt'!$C583,Lister!$A$17:$A$29,0),4)</f>
        <v>1.0714999999999999</v>
      </c>
      <c r="G583" s="16">
        <f>INDEX(Lister!$A$17:$J$29,MATCH('Data tilvækstoversigt'!$C583,Lister!$A$17:$A$29,0),5)</f>
        <v>6.7440000000000005E-5</v>
      </c>
      <c r="H583" s="16">
        <f>INDEX(Lister!$A$17:$J$29,MATCH('Data tilvækstoversigt'!$C583,Lister!$A$17:$A$29,0),6)</f>
        <v>2.7826</v>
      </c>
      <c r="I583" s="16">
        <f>INDEX(Lister!$A$17:$J$29,MATCH('Data tilvækstoversigt'!$C583,Lister!$A$17:$A$29,0),7)</f>
        <v>-0.68418999999999996</v>
      </c>
      <c r="J583" s="16">
        <f>INDEX(Lister!$A$17:$J$29,MATCH('Data tilvækstoversigt'!$C583,Lister!$A$17:$A$29,0),8)</f>
        <v>5.223E-5</v>
      </c>
      <c r="K583" s="16">
        <f>INDEX(Lister!$A$17:$J$29,MATCH('Data tilvækstoversigt'!$C583,Lister!$A$17:$A$29,0),9)</f>
        <v>2.5221</v>
      </c>
      <c r="L583" s="16">
        <f>INDEX(Lister!$A$17:$J$29,MATCH('Data tilvækstoversigt'!$C583,Lister!$A$17:$A$29,0),10)</f>
        <v>-2.8060999999999999E-2</v>
      </c>
    </row>
    <row r="584" spans="1:33" x14ac:dyDescent="0.3">
      <c r="A584" s="18" t="s">
        <v>1</v>
      </c>
      <c r="B584" s="19" t="s">
        <v>2</v>
      </c>
      <c r="C584" s="19">
        <v>1</v>
      </c>
      <c r="D584" s="19">
        <v>5</v>
      </c>
      <c r="E584" s="19">
        <v>10</v>
      </c>
      <c r="F584" s="19">
        <v>15</v>
      </c>
      <c r="G584" s="19">
        <v>20</v>
      </c>
      <c r="H584" s="19">
        <v>25</v>
      </c>
      <c r="I584" s="19">
        <v>30</v>
      </c>
      <c r="J584" s="19">
        <v>35</v>
      </c>
      <c r="K584" s="19">
        <v>40</v>
      </c>
      <c r="L584" s="19">
        <v>45</v>
      </c>
      <c r="M584" s="19">
        <v>50</v>
      </c>
      <c r="N584" s="19">
        <v>55</v>
      </c>
      <c r="O584" s="19">
        <v>60</v>
      </c>
      <c r="P584" s="19">
        <v>65</v>
      </c>
      <c r="Q584" s="19">
        <v>70</v>
      </c>
      <c r="R584" s="19">
        <v>75</v>
      </c>
      <c r="S584" s="19">
        <v>80</v>
      </c>
      <c r="T584" s="19">
        <v>85</v>
      </c>
      <c r="U584" s="19">
        <v>90</v>
      </c>
      <c r="V584" s="19">
        <v>95</v>
      </c>
      <c r="W584" s="19">
        <v>100</v>
      </c>
      <c r="X584" s="19">
        <v>105</v>
      </c>
      <c r="Y584" s="19">
        <v>110</v>
      </c>
      <c r="Z584" s="19">
        <v>115</v>
      </c>
      <c r="AA584" s="19">
        <v>120</v>
      </c>
      <c r="AB584" s="19">
        <v>125</v>
      </c>
    </row>
    <row r="585" spans="1:33" x14ac:dyDescent="0.3">
      <c r="A585" s="7" t="s">
        <v>19</v>
      </c>
      <c r="B585" s="8" t="s">
        <v>4</v>
      </c>
      <c r="C585" s="117">
        <f>C$2*$G585</f>
        <v>0</v>
      </c>
      <c r="D585" s="117">
        <f t="shared" ref="D585:F599" si="900">D$2*$G585</f>
        <v>0.249</v>
      </c>
      <c r="E585" s="117">
        <f t="shared" si="900"/>
        <v>1.6600000000000001</v>
      </c>
      <c r="F585" s="117">
        <f t="shared" si="900"/>
        <v>4.1500000000000004</v>
      </c>
      <c r="G585">
        <v>8.3000000000000007</v>
      </c>
      <c r="H585">
        <v>11.6</v>
      </c>
      <c r="I585">
        <v>15</v>
      </c>
      <c r="J585">
        <v>18.100000000000001</v>
      </c>
      <c r="K585">
        <v>20.7</v>
      </c>
      <c r="L585">
        <v>22.9</v>
      </c>
      <c r="M585">
        <v>24.8</v>
      </c>
      <c r="N585">
        <v>26.5</v>
      </c>
      <c r="O585">
        <v>28</v>
      </c>
      <c r="P585">
        <v>29.3</v>
      </c>
      <c r="Q585">
        <v>30.5</v>
      </c>
      <c r="R585">
        <v>31.6</v>
      </c>
      <c r="S585">
        <v>32.6</v>
      </c>
      <c r="T585">
        <v>33.5</v>
      </c>
      <c r="U585">
        <v>34.4</v>
      </c>
      <c r="V585">
        <v>35.200000000000003</v>
      </c>
      <c r="W585">
        <v>35.9</v>
      </c>
      <c r="X585">
        <v>36.6</v>
      </c>
      <c r="Y585">
        <v>37.299999999999997</v>
      </c>
      <c r="Z585">
        <v>37.9</v>
      </c>
      <c r="AA585">
        <v>38.5</v>
      </c>
      <c r="AB585">
        <v>39.1</v>
      </c>
    </row>
    <row r="586" spans="1:33" x14ac:dyDescent="0.3">
      <c r="A586" s="10" t="s">
        <v>20</v>
      </c>
      <c r="B586" t="s">
        <v>6</v>
      </c>
      <c r="C586" s="118">
        <f t="shared" ref="C586:F609" si="901">C$2*$G586</f>
        <v>0</v>
      </c>
      <c r="D586" s="118">
        <f t="shared" si="900"/>
        <v>0.216</v>
      </c>
      <c r="E586" s="118">
        <f t="shared" si="900"/>
        <v>1.4400000000000002</v>
      </c>
      <c r="F586" s="118">
        <f t="shared" si="900"/>
        <v>3.6</v>
      </c>
      <c r="G586">
        <v>7.2</v>
      </c>
      <c r="H586">
        <v>10</v>
      </c>
      <c r="I586">
        <v>12.4</v>
      </c>
      <c r="J586">
        <v>15.1</v>
      </c>
      <c r="K586">
        <v>17.7</v>
      </c>
      <c r="L586">
        <v>20.100000000000001</v>
      </c>
      <c r="M586">
        <v>22.6</v>
      </c>
      <c r="N586">
        <v>25.1</v>
      </c>
      <c r="O586">
        <v>27.5</v>
      </c>
      <c r="P586">
        <v>30</v>
      </c>
      <c r="Q586">
        <v>32.5</v>
      </c>
      <c r="R586">
        <v>35</v>
      </c>
      <c r="S586">
        <v>37.5</v>
      </c>
      <c r="T586">
        <v>40</v>
      </c>
      <c r="U586">
        <v>42.5</v>
      </c>
      <c r="V586">
        <v>45</v>
      </c>
      <c r="W586">
        <v>47.5</v>
      </c>
      <c r="X586">
        <v>50.1</v>
      </c>
      <c r="Y586">
        <v>52.6</v>
      </c>
      <c r="Z586">
        <v>55.1</v>
      </c>
      <c r="AA586">
        <v>57.7</v>
      </c>
      <c r="AB586">
        <v>60.2</v>
      </c>
    </row>
    <row r="587" spans="1:33" x14ac:dyDescent="0.3">
      <c r="A587" s="10" t="s">
        <v>21</v>
      </c>
      <c r="B587" t="s">
        <v>8</v>
      </c>
      <c r="C587" s="118">
        <f>G587</f>
        <v>3000</v>
      </c>
      <c r="D587" s="118">
        <f>G587</f>
        <v>3000</v>
      </c>
      <c r="E587" s="118">
        <f>G587</f>
        <v>3000</v>
      </c>
      <c r="F587" s="118">
        <f>G587</f>
        <v>3000</v>
      </c>
      <c r="G587">
        <v>3000</v>
      </c>
      <c r="H587">
        <v>2945</v>
      </c>
      <c r="I587">
        <v>2685</v>
      </c>
      <c r="J587">
        <v>1820</v>
      </c>
      <c r="K587">
        <v>1351</v>
      </c>
      <c r="L587">
        <v>1069</v>
      </c>
      <c r="M587">
        <v>827</v>
      </c>
      <c r="N587">
        <v>658</v>
      </c>
      <c r="O587">
        <v>536</v>
      </c>
      <c r="P587">
        <v>444</v>
      </c>
      <c r="Q587">
        <v>374</v>
      </c>
      <c r="R587">
        <v>320</v>
      </c>
      <c r="S587">
        <v>276</v>
      </c>
      <c r="T587">
        <v>241</v>
      </c>
      <c r="U587">
        <v>212</v>
      </c>
      <c r="V587">
        <v>188</v>
      </c>
      <c r="W587">
        <v>168</v>
      </c>
      <c r="X587">
        <v>150</v>
      </c>
      <c r="Y587">
        <v>136</v>
      </c>
      <c r="Z587">
        <v>123</v>
      </c>
      <c r="AA587">
        <v>112</v>
      </c>
      <c r="AB587">
        <v>102</v>
      </c>
    </row>
    <row r="588" spans="1:33" x14ac:dyDescent="0.3">
      <c r="A588" s="10" t="s">
        <v>22</v>
      </c>
      <c r="B588" t="s">
        <v>31</v>
      </c>
      <c r="C588" s="118">
        <f t="shared" si="901"/>
        <v>0</v>
      </c>
      <c r="D588" s="118">
        <f t="shared" si="900"/>
        <v>0.36990000000000001</v>
      </c>
      <c r="E588" s="118">
        <f t="shared" si="900"/>
        <v>2.4660000000000002</v>
      </c>
      <c r="F588" s="118">
        <f t="shared" si="900"/>
        <v>6.165</v>
      </c>
      <c r="G588">
        <v>12.33</v>
      </c>
      <c r="H588">
        <v>22.94</v>
      </c>
      <c r="I588">
        <v>32.270000000000003</v>
      </c>
      <c r="J588">
        <v>32.520000000000003</v>
      </c>
      <c r="K588">
        <v>33.119999999999997</v>
      </c>
      <c r="L588">
        <v>33.99</v>
      </c>
      <c r="M588">
        <v>33.119999999999997</v>
      </c>
      <c r="N588">
        <v>32.44</v>
      </c>
      <c r="O588">
        <v>31.9</v>
      </c>
      <c r="P588">
        <v>31.46</v>
      </c>
      <c r="Q588">
        <v>31.09</v>
      </c>
      <c r="R588">
        <v>30.77</v>
      </c>
      <c r="S588">
        <v>30.51</v>
      </c>
      <c r="T588">
        <v>30.28</v>
      </c>
      <c r="U588">
        <v>30.07</v>
      </c>
      <c r="V588">
        <v>29.9</v>
      </c>
      <c r="W588">
        <v>29.74</v>
      </c>
      <c r="X588">
        <v>29.6</v>
      </c>
      <c r="Y588">
        <v>29.47</v>
      </c>
      <c r="Z588">
        <v>29.36</v>
      </c>
      <c r="AA588">
        <v>29.25</v>
      </c>
      <c r="AB588">
        <v>29.16</v>
      </c>
    </row>
    <row r="589" spans="1:33" x14ac:dyDescent="0.3">
      <c r="A589" s="10" t="s">
        <v>23</v>
      </c>
      <c r="B589" t="s">
        <v>10</v>
      </c>
      <c r="C589" s="118">
        <f t="shared" si="901"/>
        <v>0</v>
      </c>
      <c r="D589" s="118">
        <f t="shared" si="900"/>
        <v>1.8029999999999999</v>
      </c>
      <c r="E589" s="118">
        <f t="shared" si="900"/>
        <v>12.020000000000001</v>
      </c>
      <c r="F589" s="118">
        <f t="shared" si="900"/>
        <v>30.05</v>
      </c>
      <c r="G589">
        <v>60.1</v>
      </c>
      <c r="H589">
        <v>147</v>
      </c>
      <c r="I589">
        <v>258.2</v>
      </c>
      <c r="J589">
        <v>303.2</v>
      </c>
      <c r="K589">
        <v>344.4</v>
      </c>
      <c r="L589">
        <v>383.8</v>
      </c>
      <c r="M589">
        <v>398.5</v>
      </c>
      <c r="N589">
        <v>410.6</v>
      </c>
      <c r="O589">
        <v>420.8</v>
      </c>
      <c r="P589">
        <v>429.8</v>
      </c>
      <c r="Q589">
        <v>437.9</v>
      </c>
      <c r="R589">
        <v>445.3</v>
      </c>
      <c r="S589">
        <v>452.2</v>
      </c>
      <c r="T589">
        <v>458.7</v>
      </c>
      <c r="U589">
        <v>465</v>
      </c>
      <c r="V589">
        <v>471</v>
      </c>
      <c r="W589">
        <v>476.9</v>
      </c>
      <c r="X589">
        <v>482.8</v>
      </c>
      <c r="Y589">
        <v>488.6</v>
      </c>
      <c r="Z589">
        <v>494.4</v>
      </c>
      <c r="AA589">
        <v>500.3</v>
      </c>
      <c r="AB589">
        <v>506.2</v>
      </c>
    </row>
    <row r="590" spans="1:33" x14ac:dyDescent="0.3">
      <c r="A590" s="10" t="s">
        <v>11</v>
      </c>
      <c r="B590" t="s">
        <v>6</v>
      </c>
      <c r="C590" s="118">
        <f t="shared" si="901"/>
        <v>0</v>
      </c>
      <c r="D590" s="118">
        <f t="shared" si="900"/>
        <v>0.19500000000000001</v>
      </c>
      <c r="E590" s="118">
        <f t="shared" si="900"/>
        <v>1.3</v>
      </c>
      <c r="F590" s="118">
        <f t="shared" si="900"/>
        <v>3.25</v>
      </c>
      <c r="G590">
        <v>6.5</v>
      </c>
      <c r="H590">
        <v>9.1999999999999993</v>
      </c>
      <c r="I590">
        <v>11.8</v>
      </c>
      <c r="J590">
        <v>14.7</v>
      </c>
      <c r="K590">
        <v>17.7</v>
      </c>
      <c r="L590">
        <v>20.100000000000001</v>
      </c>
      <c r="M590">
        <v>22.6</v>
      </c>
      <c r="N590">
        <v>25.1</v>
      </c>
      <c r="O590">
        <v>27.5</v>
      </c>
      <c r="P590">
        <v>30</v>
      </c>
      <c r="Q590">
        <v>32.5</v>
      </c>
      <c r="R590">
        <v>35</v>
      </c>
      <c r="S590">
        <v>37.5</v>
      </c>
      <c r="T590">
        <v>40</v>
      </c>
      <c r="U590">
        <v>42.5</v>
      </c>
      <c r="V590">
        <v>45</v>
      </c>
      <c r="W590">
        <v>47.5</v>
      </c>
      <c r="X590">
        <v>50.1</v>
      </c>
      <c r="Y590">
        <v>52.6</v>
      </c>
      <c r="Z590">
        <v>55.1</v>
      </c>
      <c r="AA590">
        <v>57.7</v>
      </c>
      <c r="AB590">
        <v>60.2</v>
      </c>
    </row>
    <row r="591" spans="1:33" x14ac:dyDescent="0.3">
      <c r="A591" s="10" t="s">
        <v>12</v>
      </c>
      <c r="B591" t="s">
        <v>8</v>
      </c>
      <c r="C591" s="118">
        <v>0</v>
      </c>
      <c r="D591" s="118">
        <v>0</v>
      </c>
      <c r="E591" s="118">
        <v>0</v>
      </c>
      <c r="F591" s="118">
        <v>0</v>
      </c>
      <c r="G591">
        <v>0</v>
      </c>
      <c r="H591">
        <v>178</v>
      </c>
      <c r="I591">
        <v>808</v>
      </c>
      <c r="J591">
        <v>428</v>
      </c>
      <c r="K591">
        <v>250</v>
      </c>
      <c r="L591">
        <v>220</v>
      </c>
      <c r="M591">
        <v>153</v>
      </c>
      <c r="N591">
        <v>110</v>
      </c>
      <c r="O591">
        <v>82</v>
      </c>
      <c r="P591">
        <v>63</v>
      </c>
      <c r="Q591">
        <v>49</v>
      </c>
      <c r="R591">
        <v>39</v>
      </c>
      <c r="S591">
        <v>32</v>
      </c>
      <c r="T591">
        <v>26</v>
      </c>
      <c r="U591">
        <v>22</v>
      </c>
      <c r="V591">
        <v>18</v>
      </c>
      <c r="W591">
        <v>15</v>
      </c>
      <c r="X591">
        <v>13</v>
      </c>
      <c r="Y591">
        <v>11</v>
      </c>
      <c r="Z591">
        <v>10</v>
      </c>
      <c r="AA591">
        <v>9</v>
      </c>
      <c r="AB591">
        <v>8</v>
      </c>
    </row>
    <row r="592" spans="1:33" x14ac:dyDescent="0.3">
      <c r="A592" s="10" t="s">
        <v>24</v>
      </c>
      <c r="B592" t="s">
        <v>31</v>
      </c>
      <c r="C592" s="118">
        <f t="shared" si="901"/>
        <v>0</v>
      </c>
      <c r="D592" s="118">
        <f t="shared" si="900"/>
        <v>0</v>
      </c>
      <c r="E592" s="118">
        <f t="shared" si="900"/>
        <v>0</v>
      </c>
      <c r="F592" s="118">
        <f t="shared" si="900"/>
        <v>0</v>
      </c>
      <c r="G592">
        <v>0</v>
      </c>
      <c r="H592">
        <v>1.19</v>
      </c>
      <c r="I592">
        <v>8.77</v>
      </c>
      <c r="J592">
        <v>7.27</v>
      </c>
      <c r="K592">
        <v>6.12</v>
      </c>
      <c r="L592">
        <v>6.99</v>
      </c>
      <c r="M592">
        <v>6.12</v>
      </c>
      <c r="N592">
        <v>5.44</v>
      </c>
      <c r="O592">
        <v>4.9000000000000004</v>
      </c>
      <c r="P592">
        <v>4.46</v>
      </c>
      <c r="Q592">
        <v>4.09</v>
      </c>
      <c r="R592">
        <v>3.77</v>
      </c>
      <c r="S592">
        <v>3.51</v>
      </c>
      <c r="T592">
        <v>3.28</v>
      </c>
      <c r="U592">
        <v>3.07</v>
      </c>
      <c r="V592">
        <v>2.9</v>
      </c>
      <c r="W592">
        <v>2.74</v>
      </c>
      <c r="X592">
        <v>2.6</v>
      </c>
      <c r="Y592">
        <v>2.4700000000000002</v>
      </c>
      <c r="Z592">
        <v>2.36</v>
      </c>
      <c r="AA592">
        <v>2.25</v>
      </c>
      <c r="AB592">
        <v>2.16</v>
      </c>
    </row>
    <row r="593" spans="1:28" x14ac:dyDescent="0.3">
      <c r="A593" s="10" t="s">
        <v>25</v>
      </c>
      <c r="B593" t="s">
        <v>10</v>
      </c>
      <c r="C593" s="118">
        <f t="shared" si="901"/>
        <v>0</v>
      </c>
      <c r="D593" s="118">
        <f t="shared" si="900"/>
        <v>0</v>
      </c>
      <c r="E593" s="118">
        <f t="shared" si="900"/>
        <v>0</v>
      </c>
      <c r="F593" s="118">
        <f t="shared" si="900"/>
        <v>0</v>
      </c>
      <c r="G593">
        <v>0</v>
      </c>
      <c r="H593">
        <v>7.5</v>
      </c>
      <c r="I593">
        <v>69.5</v>
      </c>
      <c r="J593">
        <v>67.5</v>
      </c>
      <c r="K593">
        <v>63.6</v>
      </c>
      <c r="L593">
        <v>78.900000000000006</v>
      </c>
      <c r="M593">
        <v>73.599999999999994</v>
      </c>
      <c r="N593">
        <v>68.900000000000006</v>
      </c>
      <c r="O593">
        <v>64.599999999999994</v>
      </c>
      <c r="P593">
        <v>60.9</v>
      </c>
      <c r="Q593">
        <v>57.6</v>
      </c>
      <c r="R593">
        <v>54.6</v>
      </c>
      <c r="S593">
        <v>52</v>
      </c>
      <c r="T593">
        <v>49.6</v>
      </c>
      <c r="U593">
        <v>47.5</v>
      </c>
      <c r="V593">
        <v>45.6</v>
      </c>
      <c r="W593">
        <v>43.9</v>
      </c>
      <c r="X593">
        <v>42.4</v>
      </c>
      <c r="Y593">
        <v>41</v>
      </c>
      <c r="Z593">
        <v>39.700000000000003</v>
      </c>
      <c r="AA593">
        <v>38.5</v>
      </c>
      <c r="AB593">
        <v>37.4</v>
      </c>
    </row>
    <row r="594" spans="1:28" x14ac:dyDescent="0.3">
      <c r="A594" s="10" t="s">
        <v>26</v>
      </c>
      <c r="B594" t="s">
        <v>32</v>
      </c>
      <c r="C594" s="118"/>
      <c r="D594" s="118"/>
      <c r="E594" s="118"/>
      <c r="F594" s="118"/>
      <c r="G594" t="s">
        <v>35</v>
      </c>
      <c r="H594">
        <v>66.5</v>
      </c>
      <c r="I594">
        <v>23.9</v>
      </c>
      <c r="J594">
        <v>27</v>
      </c>
      <c r="K594">
        <v>30.6</v>
      </c>
      <c r="L594">
        <v>29.5</v>
      </c>
      <c r="M594">
        <v>32.6</v>
      </c>
      <c r="N594">
        <v>35.9</v>
      </c>
      <c r="O594">
        <v>39.4</v>
      </c>
      <c r="P594">
        <v>43</v>
      </c>
      <c r="Q594">
        <v>46.7</v>
      </c>
      <c r="R594">
        <v>50.5</v>
      </c>
      <c r="S594">
        <v>54.5</v>
      </c>
      <c r="T594">
        <v>58.4</v>
      </c>
      <c r="U594">
        <v>62.5</v>
      </c>
      <c r="V594">
        <v>66.7</v>
      </c>
      <c r="W594">
        <v>70.900000000000006</v>
      </c>
      <c r="X594">
        <v>75.2</v>
      </c>
      <c r="Y594">
        <v>79.599999999999994</v>
      </c>
      <c r="Z594">
        <v>84</v>
      </c>
      <c r="AA594">
        <v>88.5</v>
      </c>
      <c r="AB594">
        <v>93.1</v>
      </c>
    </row>
    <row r="595" spans="1:28" x14ac:dyDescent="0.3">
      <c r="A595" s="10" t="s">
        <v>3</v>
      </c>
      <c r="B595" t="s">
        <v>4</v>
      </c>
      <c r="C595" s="118">
        <f t="shared" si="901"/>
        <v>0</v>
      </c>
      <c r="D595" s="118">
        <f t="shared" si="900"/>
        <v>0.249</v>
      </c>
      <c r="E595" s="118">
        <f t="shared" si="900"/>
        <v>1.6600000000000001</v>
      </c>
      <c r="F595" s="118">
        <f t="shared" si="900"/>
        <v>4.1500000000000004</v>
      </c>
      <c r="G595">
        <v>8.3000000000000007</v>
      </c>
      <c r="H595">
        <v>11.6</v>
      </c>
      <c r="I595">
        <v>15.1</v>
      </c>
      <c r="J595">
        <v>18.100000000000001</v>
      </c>
      <c r="K595">
        <v>20.7</v>
      </c>
      <c r="L595">
        <v>22.9</v>
      </c>
      <c r="M595">
        <v>24.8</v>
      </c>
      <c r="N595">
        <v>26.5</v>
      </c>
      <c r="O595">
        <v>28</v>
      </c>
      <c r="P595">
        <v>29.3</v>
      </c>
      <c r="Q595">
        <v>30.5</v>
      </c>
      <c r="R595">
        <v>31.6</v>
      </c>
      <c r="S595">
        <v>32.6</v>
      </c>
      <c r="T595">
        <v>33.5</v>
      </c>
      <c r="U595">
        <v>34.4</v>
      </c>
      <c r="V595">
        <v>35.200000000000003</v>
      </c>
      <c r="W595">
        <v>35.9</v>
      </c>
      <c r="X595">
        <v>36.6</v>
      </c>
      <c r="Y595">
        <v>37.299999999999997</v>
      </c>
      <c r="Z595">
        <v>37.9</v>
      </c>
      <c r="AA595">
        <v>38.5</v>
      </c>
      <c r="AB595">
        <v>39.1</v>
      </c>
    </row>
    <row r="596" spans="1:28" x14ac:dyDescent="0.3">
      <c r="A596" s="10" t="s">
        <v>5</v>
      </c>
      <c r="B596" t="s">
        <v>6</v>
      </c>
      <c r="C596" s="118">
        <f t="shared" si="901"/>
        <v>0</v>
      </c>
      <c r="D596" s="118">
        <f t="shared" si="900"/>
        <v>0.216</v>
      </c>
      <c r="E596" s="118">
        <f t="shared" si="900"/>
        <v>1.4400000000000002</v>
      </c>
      <c r="F596" s="118">
        <f t="shared" si="900"/>
        <v>3.6</v>
      </c>
      <c r="G596">
        <v>7.2</v>
      </c>
      <c r="H596">
        <v>10</v>
      </c>
      <c r="I596">
        <v>12.6</v>
      </c>
      <c r="J596">
        <v>15.2</v>
      </c>
      <c r="K596">
        <v>17.7</v>
      </c>
      <c r="L596">
        <v>20.100000000000001</v>
      </c>
      <c r="M596">
        <v>22.6</v>
      </c>
      <c r="N596">
        <v>25.1</v>
      </c>
      <c r="O596">
        <v>27.5</v>
      </c>
      <c r="P596">
        <v>30</v>
      </c>
      <c r="Q596">
        <v>32.5</v>
      </c>
      <c r="R596">
        <v>35</v>
      </c>
      <c r="S596">
        <v>37.5</v>
      </c>
      <c r="T596">
        <v>40</v>
      </c>
      <c r="U596">
        <v>42.5</v>
      </c>
      <c r="V596">
        <v>45</v>
      </c>
      <c r="W596">
        <v>47.5</v>
      </c>
      <c r="X596">
        <v>50.1</v>
      </c>
      <c r="Y596">
        <v>52.6</v>
      </c>
      <c r="Z596">
        <v>55.1</v>
      </c>
      <c r="AA596">
        <v>57.7</v>
      </c>
      <c r="AB596">
        <v>60.2</v>
      </c>
    </row>
    <row r="597" spans="1:28" x14ac:dyDescent="0.3">
      <c r="A597" s="10" t="s">
        <v>7</v>
      </c>
      <c r="B597" t="s">
        <v>8</v>
      </c>
      <c r="C597" s="118">
        <f>G597</f>
        <v>3000</v>
      </c>
      <c r="D597" s="118">
        <f>G597</f>
        <v>3000</v>
      </c>
      <c r="E597" s="118">
        <f>G597</f>
        <v>3000</v>
      </c>
      <c r="F597" s="118">
        <f>G597</f>
        <v>3000</v>
      </c>
      <c r="G597">
        <v>3000</v>
      </c>
      <c r="H597">
        <v>2766</v>
      </c>
      <c r="I597">
        <v>1877</v>
      </c>
      <c r="J597">
        <v>1392</v>
      </c>
      <c r="K597">
        <v>1101</v>
      </c>
      <c r="L597">
        <v>849</v>
      </c>
      <c r="M597">
        <v>674</v>
      </c>
      <c r="N597">
        <v>547</v>
      </c>
      <c r="O597">
        <v>453</v>
      </c>
      <c r="P597">
        <v>381</v>
      </c>
      <c r="Q597">
        <v>325</v>
      </c>
      <c r="R597">
        <v>281</v>
      </c>
      <c r="S597">
        <v>244</v>
      </c>
      <c r="T597">
        <v>215</v>
      </c>
      <c r="U597">
        <v>190</v>
      </c>
      <c r="V597">
        <v>170</v>
      </c>
      <c r="W597">
        <v>152</v>
      </c>
      <c r="X597">
        <v>137</v>
      </c>
      <c r="Y597">
        <v>124</v>
      </c>
      <c r="Z597">
        <v>113</v>
      </c>
      <c r="AA597">
        <v>103</v>
      </c>
      <c r="AB597">
        <v>95</v>
      </c>
    </row>
    <row r="598" spans="1:28" x14ac:dyDescent="0.3">
      <c r="A598" s="10" t="s">
        <v>27</v>
      </c>
      <c r="B598" t="s">
        <v>31</v>
      </c>
      <c r="C598" s="118">
        <f t="shared" si="901"/>
        <v>0</v>
      </c>
      <c r="D598" s="118">
        <f t="shared" si="900"/>
        <v>0.36990000000000001</v>
      </c>
      <c r="E598" s="118">
        <f t="shared" si="900"/>
        <v>2.4660000000000002</v>
      </c>
      <c r="F598" s="118">
        <f t="shared" si="900"/>
        <v>6.165</v>
      </c>
      <c r="G598">
        <v>12.33</v>
      </c>
      <c r="H598">
        <v>21.75</v>
      </c>
      <c r="I598">
        <v>23.5</v>
      </c>
      <c r="J598">
        <v>25.25</v>
      </c>
      <c r="K598">
        <v>27</v>
      </c>
      <c r="L598">
        <v>27</v>
      </c>
      <c r="M598">
        <v>27</v>
      </c>
      <c r="N598">
        <v>27</v>
      </c>
      <c r="O598">
        <v>27</v>
      </c>
      <c r="P598">
        <v>27</v>
      </c>
      <c r="Q598">
        <v>27</v>
      </c>
      <c r="R598">
        <v>27</v>
      </c>
      <c r="S598">
        <v>27</v>
      </c>
      <c r="T598">
        <v>27</v>
      </c>
      <c r="U598">
        <v>27</v>
      </c>
      <c r="V598">
        <v>27</v>
      </c>
      <c r="W598">
        <v>27</v>
      </c>
      <c r="X598">
        <v>27</v>
      </c>
      <c r="Y598">
        <v>27</v>
      </c>
      <c r="Z598">
        <v>27</v>
      </c>
      <c r="AA598">
        <v>27</v>
      </c>
      <c r="AB598">
        <v>27</v>
      </c>
    </row>
    <row r="599" spans="1:28" x14ac:dyDescent="0.3">
      <c r="A599" s="10" t="s">
        <v>9</v>
      </c>
      <c r="B599" t="s">
        <v>10</v>
      </c>
      <c r="C599" s="118">
        <f t="shared" si="901"/>
        <v>0</v>
      </c>
      <c r="D599" s="118">
        <f t="shared" si="900"/>
        <v>1.8029999999999999</v>
      </c>
      <c r="E599" s="118">
        <f t="shared" si="900"/>
        <v>12.020000000000001</v>
      </c>
      <c r="F599" s="118">
        <f t="shared" si="900"/>
        <v>30.05</v>
      </c>
      <c r="G599">
        <v>60.1</v>
      </c>
      <c r="H599">
        <v>139.5</v>
      </c>
      <c r="I599">
        <v>188.7</v>
      </c>
      <c r="J599">
        <v>235.7</v>
      </c>
      <c r="K599">
        <v>280.8</v>
      </c>
      <c r="L599">
        <v>304.89999999999998</v>
      </c>
      <c r="M599">
        <v>324.89999999999998</v>
      </c>
      <c r="N599">
        <v>341.7</v>
      </c>
      <c r="O599">
        <v>356.2</v>
      </c>
      <c r="P599">
        <v>368.9</v>
      </c>
      <c r="Q599">
        <v>380.3</v>
      </c>
      <c r="R599">
        <v>390.7</v>
      </c>
      <c r="S599">
        <v>400.2</v>
      </c>
      <c r="T599">
        <v>409.1</v>
      </c>
      <c r="U599">
        <v>417.4</v>
      </c>
      <c r="V599">
        <v>425.4</v>
      </c>
      <c r="W599">
        <v>433</v>
      </c>
      <c r="X599">
        <v>440.4</v>
      </c>
      <c r="Y599">
        <v>447.7</v>
      </c>
      <c r="Z599">
        <v>454.8</v>
      </c>
      <c r="AA599">
        <v>461.8</v>
      </c>
      <c r="AB599">
        <v>468.8</v>
      </c>
    </row>
    <row r="600" spans="1:28" x14ac:dyDescent="0.3">
      <c r="A600" s="10" t="s">
        <v>28</v>
      </c>
      <c r="B600" t="s">
        <v>32</v>
      </c>
      <c r="C600" s="118"/>
      <c r="D600" s="118"/>
      <c r="E600" s="118"/>
      <c r="F600" s="118"/>
      <c r="G600">
        <v>21.9</v>
      </c>
      <c r="H600">
        <v>16.399999999999999</v>
      </c>
      <c r="I600">
        <v>15.3</v>
      </c>
      <c r="J600">
        <v>14.8</v>
      </c>
      <c r="K600">
        <v>14.6</v>
      </c>
      <c r="L600">
        <v>15</v>
      </c>
      <c r="M600">
        <v>15.5</v>
      </c>
      <c r="N600">
        <v>16.100000000000001</v>
      </c>
      <c r="O600">
        <v>16.8</v>
      </c>
      <c r="P600">
        <v>17.5</v>
      </c>
      <c r="Q600">
        <v>18.2</v>
      </c>
      <c r="R600">
        <v>18.899999999999999</v>
      </c>
      <c r="S600">
        <v>19.600000000000001</v>
      </c>
      <c r="T600">
        <v>20.399999999999999</v>
      </c>
      <c r="U600">
        <v>21.1</v>
      </c>
      <c r="V600">
        <v>21.8</v>
      </c>
      <c r="W600">
        <v>22.6</v>
      </c>
      <c r="X600">
        <v>23.3</v>
      </c>
      <c r="Y600">
        <v>24.1</v>
      </c>
      <c r="Z600">
        <v>24.8</v>
      </c>
      <c r="AA600">
        <v>25.6</v>
      </c>
      <c r="AB600">
        <v>26.3</v>
      </c>
    </row>
    <row r="601" spans="1:28" x14ac:dyDescent="0.3">
      <c r="A601" s="10" t="s">
        <v>29</v>
      </c>
      <c r="B601" t="s">
        <v>33</v>
      </c>
      <c r="C601" s="118">
        <f t="shared" si="901"/>
        <v>0</v>
      </c>
      <c r="D601" s="118">
        <f t="shared" si="901"/>
        <v>1.2599999999999998E-2</v>
      </c>
      <c r="E601" s="118">
        <f t="shared" si="901"/>
        <v>8.4000000000000005E-2</v>
      </c>
      <c r="F601" s="118">
        <f t="shared" si="901"/>
        <v>0.21</v>
      </c>
      <c r="G601">
        <v>0.42</v>
      </c>
      <c r="H601">
        <v>0.46</v>
      </c>
      <c r="I601">
        <v>0.5</v>
      </c>
      <c r="J601">
        <v>0.51</v>
      </c>
      <c r="K601">
        <v>0.51</v>
      </c>
      <c r="L601">
        <v>0.51</v>
      </c>
      <c r="M601">
        <v>0.49</v>
      </c>
      <c r="N601">
        <v>0.48</v>
      </c>
      <c r="O601">
        <v>0.46</v>
      </c>
      <c r="P601">
        <v>0.45</v>
      </c>
      <c r="Q601">
        <v>0.43</v>
      </c>
      <c r="R601">
        <v>0.42</v>
      </c>
      <c r="S601">
        <v>0.41</v>
      </c>
      <c r="T601">
        <v>0.39</v>
      </c>
      <c r="U601">
        <v>0.38</v>
      </c>
      <c r="V601">
        <v>0.37</v>
      </c>
      <c r="W601">
        <v>0.36</v>
      </c>
      <c r="X601">
        <v>0.35</v>
      </c>
      <c r="Y601">
        <v>0.34</v>
      </c>
      <c r="Z601">
        <v>0.33</v>
      </c>
      <c r="AA601">
        <v>0.32</v>
      </c>
      <c r="AB601">
        <v>0.31</v>
      </c>
    </row>
    <row r="602" spans="1:28" x14ac:dyDescent="0.3">
      <c r="A602" s="10" t="s">
        <v>30</v>
      </c>
      <c r="B602" t="s">
        <v>34</v>
      </c>
      <c r="C602" s="118">
        <f t="shared" si="901"/>
        <v>0</v>
      </c>
      <c r="D602" s="118">
        <f t="shared" si="901"/>
        <v>0.09</v>
      </c>
      <c r="E602" s="118">
        <f t="shared" si="901"/>
        <v>0.60000000000000009</v>
      </c>
      <c r="F602" s="118">
        <f t="shared" si="901"/>
        <v>1.5</v>
      </c>
      <c r="G602">
        <v>3</v>
      </c>
      <c r="H602">
        <v>5.88</v>
      </c>
      <c r="I602">
        <v>8.86</v>
      </c>
      <c r="J602">
        <v>10.86</v>
      </c>
      <c r="K602">
        <v>12.22</v>
      </c>
      <c r="L602">
        <v>13.16</v>
      </c>
      <c r="M602">
        <v>13.71</v>
      </c>
      <c r="N602">
        <v>14.02</v>
      </c>
      <c r="O602">
        <v>14.17</v>
      </c>
      <c r="P602">
        <v>14.22</v>
      </c>
      <c r="Q602">
        <v>14.19</v>
      </c>
      <c r="R602">
        <v>14.11</v>
      </c>
      <c r="S602">
        <v>13.99</v>
      </c>
      <c r="T602">
        <v>13.86</v>
      </c>
      <c r="U602">
        <v>13.71</v>
      </c>
      <c r="V602">
        <v>13.55</v>
      </c>
      <c r="W602">
        <v>13.39</v>
      </c>
      <c r="X602">
        <v>13.23</v>
      </c>
      <c r="Y602">
        <v>13.06</v>
      </c>
      <c r="Z602">
        <v>12.9</v>
      </c>
      <c r="AA602">
        <v>12.74</v>
      </c>
      <c r="AB602">
        <v>12.59</v>
      </c>
    </row>
    <row r="603" spans="1:28" x14ac:dyDescent="0.3">
      <c r="A603" s="12" t="s">
        <v>13</v>
      </c>
      <c r="B603" s="3" t="s">
        <v>10</v>
      </c>
      <c r="C603" s="119">
        <f t="shared" si="901"/>
        <v>0</v>
      </c>
      <c r="D603" s="119">
        <f t="shared" si="901"/>
        <v>1.8029999999999999</v>
      </c>
      <c r="E603" s="119">
        <f t="shared" si="901"/>
        <v>12.020000000000001</v>
      </c>
      <c r="F603" s="119">
        <f t="shared" si="901"/>
        <v>30.05</v>
      </c>
      <c r="G603">
        <v>60.1</v>
      </c>
      <c r="H603">
        <v>147</v>
      </c>
      <c r="I603">
        <v>265.7</v>
      </c>
      <c r="J603">
        <v>380.2</v>
      </c>
      <c r="K603">
        <v>489</v>
      </c>
      <c r="L603">
        <v>592</v>
      </c>
      <c r="M603">
        <v>685.6</v>
      </c>
      <c r="N603">
        <v>771.3</v>
      </c>
      <c r="O603">
        <v>850.4</v>
      </c>
      <c r="P603">
        <v>924</v>
      </c>
      <c r="Q603">
        <v>993</v>
      </c>
      <c r="R603">
        <v>1058</v>
      </c>
      <c r="S603">
        <v>1119.5</v>
      </c>
      <c r="T603">
        <v>1178</v>
      </c>
      <c r="U603">
        <v>1233.9000000000001</v>
      </c>
      <c r="V603">
        <v>1287.5</v>
      </c>
      <c r="W603">
        <v>1339.1</v>
      </c>
      <c r="X603">
        <v>1388.8</v>
      </c>
      <c r="Y603">
        <v>1437</v>
      </c>
      <c r="Z603">
        <v>1483.8</v>
      </c>
      <c r="AA603">
        <v>1529.3</v>
      </c>
      <c r="AB603">
        <v>1573.8</v>
      </c>
    </row>
    <row r="604" spans="1:28" x14ac:dyDescent="0.3">
      <c r="A604" s="20" t="s">
        <v>70</v>
      </c>
      <c r="B604" s="21" t="s">
        <v>14</v>
      </c>
      <c r="C604" s="120">
        <f t="shared" si="901"/>
        <v>0</v>
      </c>
      <c r="D604" s="120">
        <f t="shared" si="901"/>
        <v>0.23878118584052779</v>
      </c>
      <c r="E604" s="120">
        <f t="shared" si="901"/>
        <v>1.5918745722701855</v>
      </c>
      <c r="F604" s="120">
        <f t="shared" si="901"/>
        <v>3.9796864306754633</v>
      </c>
      <c r="G604" s="120">
        <f>$D583*(G596/100*1000)^$E583*(G595-0.3)^$F583</f>
        <v>7.9593728613509267</v>
      </c>
      <c r="H604" s="120">
        <f t="shared" ref="H604:I604" si="902">$D583*(H596/100*1000)^$E583*(H595-0.3)^$F583</f>
        <v>20.858918766323171</v>
      </c>
      <c r="I604" s="120">
        <f t="shared" si="902"/>
        <v>42.281752944883529</v>
      </c>
      <c r="J604" s="120">
        <f>$D583*(J596/100*1000)^$E583*(J595-0.3)^$F583</f>
        <v>72.311495922380971</v>
      </c>
      <c r="K604" s="120">
        <f t="shared" ref="K604:AB604" si="903">$D583*(K596/100*1000)^$E583*(K595-0.3)^$F583</f>
        <v>110.17957073579844</v>
      </c>
      <c r="L604" s="120">
        <f t="shared" si="903"/>
        <v>154.70646817727544</v>
      </c>
      <c r="M604" s="120">
        <f t="shared" si="903"/>
        <v>208.46625934130401</v>
      </c>
      <c r="N604" s="120">
        <f t="shared" si="903"/>
        <v>270.743922952037</v>
      </c>
      <c r="O604" s="120">
        <f t="shared" si="903"/>
        <v>338.9237148963411</v>
      </c>
      <c r="P604" s="120">
        <f t="shared" si="903"/>
        <v>416.5832633381043</v>
      </c>
      <c r="Q604" s="120">
        <f t="shared" si="903"/>
        <v>502.75985800099869</v>
      </c>
      <c r="R604" s="120">
        <f t="shared" si="903"/>
        <v>597.23342657805711</v>
      </c>
      <c r="S604" s="120">
        <f t="shared" si="903"/>
        <v>699.68316118733776</v>
      </c>
      <c r="T604" s="120">
        <f t="shared" si="903"/>
        <v>809.68978375678535</v>
      </c>
      <c r="U604" s="120">
        <f t="shared" si="903"/>
        <v>929.65858040200703</v>
      </c>
      <c r="V604" s="120">
        <f t="shared" si="903"/>
        <v>1056.7042380078997</v>
      </c>
      <c r="W604" s="120">
        <f t="shared" si="903"/>
        <v>1190.1688529726443</v>
      </c>
      <c r="X604" s="120">
        <f t="shared" si="903"/>
        <v>1338.0584147083639</v>
      </c>
      <c r="Y604" s="120">
        <f t="shared" si="903"/>
        <v>1491.2928566887292</v>
      </c>
      <c r="Z604" s="120">
        <f t="shared" si="903"/>
        <v>1649.9627874397145</v>
      </c>
      <c r="AA604" s="120">
        <f t="shared" si="903"/>
        <v>1823.9419213711692</v>
      </c>
      <c r="AB604" s="120">
        <f t="shared" si="903"/>
        <v>2002.3342530931227</v>
      </c>
    </row>
    <row r="605" spans="1:28" x14ac:dyDescent="0.3">
      <c r="A605" s="20" t="s">
        <v>71</v>
      </c>
      <c r="B605" s="21" t="s">
        <v>14</v>
      </c>
      <c r="C605" s="120">
        <f t="shared" si="901"/>
        <v>0</v>
      </c>
      <c r="D605" s="120">
        <f t="shared" si="901"/>
        <v>7.1840125559883991E-2</v>
      </c>
      <c r="E605" s="120">
        <f t="shared" si="901"/>
        <v>0.4789341703992267</v>
      </c>
      <c r="F605" s="120">
        <f t="shared" si="901"/>
        <v>1.1973354259980666</v>
      </c>
      <c r="G605" s="120">
        <f>$G583*(G596/100*1000)^$H583*(G595-0.3)^$I583</f>
        <v>2.3946708519961333</v>
      </c>
      <c r="H605" s="120">
        <f t="shared" ref="H605:AB605" si="904">$G583*(H596/100*1000)^$H583*(H595-0.3)^$I583</f>
        <v>4.7164129306424387</v>
      </c>
      <c r="I605" s="120">
        <f t="shared" si="904"/>
        <v>7.4598016038319939</v>
      </c>
      <c r="J605" s="120">
        <f t="shared" si="904"/>
        <v>11.081298865063149</v>
      </c>
      <c r="K605" s="120">
        <f t="shared" si="904"/>
        <v>15.420274627115893</v>
      </c>
      <c r="L605" s="120">
        <f t="shared" si="904"/>
        <v>20.479693751470045</v>
      </c>
      <c r="M605" s="120">
        <f t="shared" si="904"/>
        <v>26.853825416184581</v>
      </c>
      <c r="N605" s="120">
        <f t="shared" si="904"/>
        <v>34.344887528513276</v>
      </c>
      <c r="O605" s="120">
        <f t="shared" si="904"/>
        <v>42.62599034839041</v>
      </c>
      <c r="P605" s="120">
        <f t="shared" si="904"/>
        <v>52.625602232719928</v>
      </c>
      <c r="Q605" s="120">
        <f t="shared" si="904"/>
        <v>63.955551984337838</v>
      </c>
      <c r="R605" s="120">
        <f t="shared" si="904"/>
        <v>76.70167030348054</v>
      </c>
      <c r="S605" s="120">
        <f t="shared" si="904"/>
        <v>90.956909040902659</v>
      </c>
      <c r="T605" s="120">
        <f t="shared" si="904"/>
        <v>106.8223746342458</v>
      </c>
      <c r="U605" s="120">
        <f t="shared" si="904"/>
        <v>124.15876379302047</v>
      </c>
      <c r="V605" s="120">
        <f t="shared" si="904"/>
        <v>143.27188457853694</v>
      </c>
      <c r="W605" s="120">
        <f t="shared" si="904"/>
        <v>164.2852699210718</v>
      </c>
      <c r="X605" s="120">
        <f t="shared" si="904"/>
        <v>188.02409362683198</v>
      </c>
      <c r="Y605" s="120">
        <f t="shared" si="904"/>
        <v>212.51253686611503</v>
      </c>
      <c r="Z605" s="120">
        <f t="shared" si="904"/>
        <v>239.17634724635201</v>
      </c>
      <c r="AA605" s="120">
        <f t="shared" si="904"/>
        <v>268.98833519865201</v>
      </c>
      <c r="AB605" s="120">
        <f t="shared" si="904"/>
        <v>299.47459058411596</v>
      </c>
    </row>
    <row r="606" spans="1:28" x14ac:dyDescent="0.3">
      <c r="A606" s="20" t="s">
        <v>72</v>
      </c>
      <c r="B606" s="21" t="s">
        <v>14</v>
      </c>
      <c r="C606" s="120">
        <f t="shared" si="901"/>
        <v>0</v>
      </c>
      <c r="D606" s="120">
        <f t="shared" si="901"/>
        <v>7.1462459925650298E-2</v>
      </c>
      <c r="E606" s="120">
        <f t="shared" si="901"/>
        <v>0.47641639950433534</v>
      </c>
      <c r="F606" s="120">
        <f t="shared" si="901"/>
        <v>1.1910409987608384</v>
      </c>
      <c r="G606" s="120">
        <f>$J583*(G596/100*1000)^$K583*(G595-0.3)^$L583</f>
        <v>2.3820819975216767</v>
      </c>
      <c r="H606" s="120">
        <f t="shared" ref="H606:AB606" si="905">$J583*(H596/100*1000)^$K583*(H595-0.3)^$L583</f>
        <v>5.4021867282605633</v>
      </c>
      <c r="I606" s="120">
        <f t="shared" si="905"/>
        <v>9.6034186906202592</v>
      </c>
      <c r="J606" s="120">
        <f t="shared" si="905"/>
        <v>15.334149860886239</v>
      </c>
      <c r="K606" s="120">
        <f t="shared" si="905"/>
        <v>22.427655102495155</v>
      </c>
      <c r="L606" s="120">
        <f t="shared" si="905"/>
        <v>30.81861839772667</v>
      </c>
      <c r="M606" s="120">
        <f t="shared" si="905"/>
        <v>41.327157059709229</v>
      </c>
      <c r="N606" s="120">
        <f t="shared" si="905"/>
        <v>53.745012254809673</v>
      </c>
      <c r="O606" s="120">
        <f t="shared" si="905"/>
        <v>67.55905842436664</v>
      </c>
      <c r="P606" s="120">
        <f t="shared" si="905"/>
        <v>84.02938638064073</v>
      </c>
      <c r="Q606" s="120">
        <f t="shared" si="905"/>
        <v>102.70949070551087</v>
      </c>
      <c r="R606" s="120">
        <f t="shared" si="905"/>
        <v>123.69369722165324</v>
      </c>
      <c r="S606" s="120">
        <f t="shared" si="905"/>
        <v>147.07354283017352</v>
      </c>
      <c r="T606" s="120">
        <f t="shared" si="905"/>
        <v>172.93817603641645</v>
      </c>
      <c r="U606" s="120">
        <f t="shared" si="905"/>
        <v>201.35810978226445</v>
      </c>
      <c r="V606" s="120">
        <f t="shared" si="905"/>
        <v>232.43101703064676</v>
      </c>
      <c r="W606" s="120">
        <f t="shared" si="905"/>
        <v>266.24026708223107</v>
      </c>
      <c r="X606" s="120">
        <f t="shared" si="905"/>
        <v>304.37446446952595</v>
      </c>
      <c r="Y606" s="120">
        <f t="shared" si="905"/>
        <v>343.96389847859666</v>
      </c>
      <c r="Z606" s="120">
        <f t="shared" si="905"/>
        <v>386.52458912479392</v>
      </c>
      <c r="AA606" s="120">
        <f t="shared" si="905"/>
        <v>433.99753633655502</v>
      </c>
      <c r="AB606" s="120">
        <f t="shared" si="905"/>
        <v>482.787624803668</v>
      </c>
    </row>
    <row r="607" spans="1:28" x14ac:dyDescent="0.3">
      <c r="A607" s="20" t="s">
        <v>73</v>
      </c>
      <c r="B607" s="21" t="s">
        <v>14</v>
      </c>
      <c r="C607" s="120">
        <f t="shared" si="901"/>
        <v>0</v>
      </c>
      <c r="D607" s="120">
        <f t="shared" si="901"/>
        <v>0.19850242307624949</v>
      </c>
      <c r="E607" s="120">
        <f t="shared" si="901"/>
        <v>1.3233494871749967</v>
      </c>
      <c r="F607" s="120">
        <f t="shared" si="901"/>
        <v>3.3083737179374917</v>
      </c>
      <c r="G607" s="120">
        <f>$D583*(G590/100*1000)^$E583*(G585-0.3)^$F583</f>
        <v>6.6167474358749834</v>
      </c>
      <c r="H607" s="120">
        <f t="shared" ref="H607:AB607" si="906">$D583*(H590/100*1000)^$E583*(H585-0.3)^$F583</f>
        <v>17.942450026800596</v>
      </c>
      <c r="I607" s="120">
        <f t="shared" si="906"/>
        <v>37.285436742950743</v>
      </c>
      <c r="J607" s="120">
        <f t="shared" si="906"/>
        <v>68.072010057463345</v>
      </c>
      <c r="K607" s="120">
        <f t="shared" si="906"/>
        <v>110.17957073579844</v>
      </c>
      <c r="L607" s="120">
        <f t="shared" si="906"/>
        <v>154.70646817727544</v>
      </c>
      <c r="M607" s="120">
        <f t="shared" si="906"/>
        <v>208.46625934130401</v>
      </c>
      <c r="N607" s="120">
        <f t="shared" si="906"/>
        <v>270.743922952037</v>
      </c>
      <c r="O607" s="120">
        <f t="shared" si="906"/>
        <v>338.9237148963411</v>
      </c>
      <c r="P607" s="120">
        <f t="shared" si="906"/>
        <v>416.5832633381043</v>
      </c>
      <c r="Q607" s="120">
        <f t="shared" si="906"/>
        <v>502.75985800099869</v>
      </c>
      <c r="R607" s="120">
        <f t="shared" si="906"/>
        <v>597.23342657805711</v>
      </c>
      <c r="S607" s="120">
        <f t="shared" si="906"/>
        <v>699.68316118733776</v>
      </c>
      <c r="T607" s="120">
        <f t="shared" si="906"/>
        <v>809.68978375678535</v>
      </c>
      <c r="U607" s="120">
        <f t="shared" si="906"/>
        <v>929.65858040200703</v>
      </c>
      <c r="V607" s="120">
        <f t="shared" si="906"/>
        <v>1056.7042380078997</v>
      </c>
      <c r="W607" s="120">
        <f t="shared" si="906"/>
        <v>1190.1688529726443</v>
      </c>
      <c r="X607" s="120">
        <f t="shared" si="906"/>
        <v>1338.0584147083639</v>
      </c>
      <c r="Y607" s="120">
        <f t="shared" si="906"/>
        <v>1491.2928566887292</v>
      </c>
      <c r="Z607" s="120">
        <f t="shared" si="906"/>
        <v>1649.9627874397145</v>
      </c>
      <c r="AA607" s="120">
        <f t="shared" si="906"/>
        <v>1823.9419213711692</v>
      </c>
      <c r="AB607" s="120">
        <f t="shared" si="906"/>
        <v>2002.3342530931227</v>
      </c>
    </row>
    <row r="608" spans="1:28" x14ac:dyDescent="0.3">
      <c r="A608" s="20" t="s">
        <v>74</v>
      </c>
      <c r="B608" s="21" t="s">
        <v>14</v>
      </c>
      <c r="C608" s="120">
        <f t="shared" si="901"/>
        <v>0</v>
      </c>
      <c r="D608" s="120">
        <f t="shared" si="901"/>
        <v>5.4046351862488469E-2</v>
      </c>
      <c r="E608" s="120">
        <f t="shared" si="901"/>
        <v>0.3603090124165898</v>
      </c>
      <c r="F608" s="120">
        <f t="shared" si="901"/>
        <v>0.90077253104147448</v>
      </c>
      <c r="G608" s="120">
        <f>$G583*(G590/100*1000)^$H583*(G585-0.3)^$I583</f>
        <v>1.801545062082949</v>
      </c>
      <c r="H608" s="120">
        <f t="shared" ref="H608:AB608" si="907">$G583*(H590/100*1000)^$H583*(H585-0.3)^$I583</f>
        <v>3.7397952850727982</v>
      </c>
      <c r="I608" s="120">
        <f t="shared" si="907"/>
        <v>6.2440962354035099</v>
      </c>
      <c r="J608" s="120">
        <f t="shared" si="907"/>
        <v>10.096478293198052</v>
      </c>
      <c r="K608" s="120">
        <f t="shared" si="907"/>
        <v>15.420274627115893</v>
      </c>
      <c r="L608" s="120">
        <f t="shared" si="907"/>
        <v>20.479693751470045</v>
      </c>
      <c r="M608" s="120">
        <f t="shared" si="907"/>
        <v>26.853825416184581</v>
      </c>
      <c r="N608" s="120">
        <f t="shared" si="907"/>
        <v>34.344887528513276</v>
      </c>
      <c r="O608" s="120">
        <f t="shared" si="907"/>
        <v>42.62599034839041</v>
      </c>
      <c r="P608" s="120">
        <f t="shared" si="907"/>
        <v>52.625602232719928</v>
      </c>
      <c r="Q608" s="120">
        <f t="shared" si="907"/>
        <v>63.955551984337838</v>
      </c>
      <c r="R608" s="120">
        <f t="shared" si="907"/>
        <v>76.70167030348054</v>
      </c>
      <c r="S608" s="120">
        <f t="shared" si="907"/>
        <v>90.956909040902659</v>
      </c>
      <c r="T608" s="120">
        <f t="shared" si="907"/>
        <v>106.8223746342458</v>
      </c>
      <c r="U608" s="120">
        <f t="shared" si="907"/>
        <v>124.15876379302047</v>
      </c>
      <c r="V608" s="120">
        <f t="shared" si="907"/>
        <v>143.27188457853694</v>
      </c>
      <c r="W608" s="120">
        <f t="shared" si="907"/>
        <v>164.2852699210718</v>
      </c>
      <c r="X608" s="120">
        <f t="shared" si="907"/>
        <v>188.02409362683198</v>
      </c>
      <c r="Y608" s="120">
        <f t="shared" si="907"/>
        <v>212.51253686611503</v>
      </c>
      <c r="Z608" s="120">
        <f t="shared" si="907"/>
        <v>239.17634724635201</v>
      </c>
      <c r="AA608" s="120">
        <f t="shared" si="907"/>
        <v>268.98833519865201</v>
      </c>
      <c r="AB608" s="120">
        <f t="shared" si="907"/>
        <v>299.47459058411596</v>
      </c>
    </row>
    <row r="609" spans="1:33" x14ac:dyDescent="0.3">
      <c r="A609" s="20" t="s">
        <v>75</v>
      </c>
      <c r="B609" s="21" t="s">
        <v>14</v>
      </c>
      <c r="C609" s="120">
        <f t="shared" si="901"/>
        <v>0</v>
      </c>
      <c r="D609" s="120">
        <f t="shared" si="901"/>
        <v>5.521390316214219E-2</v>
      </c>
      <c r="E609" s="120">
        <f t="shared" si="901"/>
        <v>0.36809268774761467</v>
      </c>
      <c r="F609" s="120">
        <f t="shared" si="901"/>
        <v>0.92023171936903658</v>
      </c>
      <c r="G609" s="120">
        <f>$J583*(G590/100*1000)^$K583*(G585-0.3)^$L583</f>
        <v>1.8404634387380732</v>
      </c>
      <c r="H609" s="120">
        <f t="shared" ref="H609:AB609" si="908">$J583*(H590/100*1000)^$K583*(H585-0.3)^$L583</f>
        <v>4.3776281759304041</v>
      </c>
      <c r="I609" s="120">
        <f t="shared" si="908"/>
        <v>8.1406211652129716</v>
      </c>
      <c r="J609" s="120">
        <f t="shared" si="908"/>
        <v>14.093635657664196</v>
      </c>
      <c r="K609" s="120">
        <f t="shared" si="908"/>
        <v>22.427655102495155</v>
      </c>
      <c r="L609" s="120">
        <f t="shared" si="908"/>
        <v>30.81861839772667</v>
      </c>
      <c r="M609" s="120">
        <f t="shared" si="908"/>
        <v>41.327157059709229</v>
      </c>
      <c r="N609" s="120">
        <f t="shared" si="908"/>
        <v>53.745012254809673</v>
      </c>
      <c r="O609" s="120">
        <f t="shared" si="908"/>
        <v>67.55905842436664</v>
      </c>
      <c r="P609" s="120">
        <f t="shared" si="908"/>
        <v>84.02938638064073</v>
      </c>
      <c r="Q609" s="120">
        <f t="shared" si="908"/>
        <v>102.70949070551087</v>
      </c>
      <c r="R609" s="120">
        <f t="shared" si="908"/>
        <v>123.69369722165324</v>
      </c>
      <c r="S609" s="120">
        <f t="shared" si="908"/>
        <v>147.07354283017352</v>
      </c>
      <c r="T609" s="120">
        <f t="shared" si="908"/>
        <v>172.93817603641645</v>
      </c>
      <c r="U609" s="120">
        <f t="shared" si="908"/>
        <v>201.35810978226445</v>
      </c>
      <c r="V609" s="120">
        <f t="shared" si="908"/>
        <v>232.43101703064676</v>
      </c>
      <c r="W609" s="120">
        <f t="shared" si="908"/>
        <v>266.24026708223107</v>
      </c>
      <c r="X609" s="120">
        <f t="shared" si="908"/>
        <v>304.37446446952595</v>
      </c>
      <c r="Y609" s="120">
        <f t="shared" si="908"/>
        <v>343.96389847859666</v>
      </c>
      <c r="Z609" s="120">
        <f t="shared" si="908"/>
        <v>386.52458912479392</v>
      </c>
      <c r="AA609" s="120">
        <f t="shared" si="908"/>
        <v>433.99753633655502</v>
      </c>
      <c r="AB609" s="120">
        <f t="shared" si="908"/>
        <v>482.787624803668</v>
      </c>
    </row>
    <row r="610" spans="1:33" x14ac:dyDescent="0.3">
      <c r="A610" s="20" t="s">
        <v>15</v>
      </c>
      <c r="B610" s="21" t="s">
        <v>16</v>
      </c>
      <c r="C610" s="120">
        <f>((C607+C608+C609)*0.5*44/12)*C591/1000</f>
        <v>0</v>
      </c>
      <c r="D610" s="120">
        <f t="shared" ref="D610:AB610" si="909">((D607+D608+D609)*0.5*44/12)*D591/1000</f>
        <v>0</v>
      </c>
      <c r="E610" s="120">
        <f t="shared" si="909"/>
        <v>0</v>
      </c>
      <c r="F610" s="120">
        <f t="shared" si="909"/>
        <v>0</v>
      </c>
      <c r="G610" s="120">
        <f t="shared" si="909"/>
        <v>0</v>
      </c>
      <c r="H610" s="120">
        <f t="shared" si="909"/>
        <v>8.5042053815199736</v>
      </c>
      <c r="I610" s="120">
        <f t="shared" si="909"/>
        <v>76.540721671337579</v>
      </c>
      <c r="J610" s="120">
        <f t="shared" si="909"/>
        <v>72.395013305199484</v>
      </c>
      <c r="K610" s="120">
        <f t="shared" si="909"/>
        <v>67.845937713312679</v>
      </c>
      <c r="L610" s="120">
        <f t="shared" si="909"/>
        <v>83.088594731677119</v>
      </c>
      <c r="M610" s="120">
        <f t="shared" si="909"/>
        <v>77.59955132972398</v>
      </c>
      <c r="N610" s="120">
        <f t="shared" si="909"/>
        <v>72.364820918297596</v>
      </c>
      <c r="O610" s="120">
        <f t="shared" si="909"/>
        <v>67.516017471587745</v>
      </c>
      <c r="P610" s="120">
        <f t="shared" si="909"/>
        <v>63.899018100394201</v>
      </c>
      <c r="Q610" s="120">
        <f t="shared" si="909"/>
        <v>60.13667024539447</v>
      </c>
      <c r="R610" s="120">
        <f t="shared" si="909"/>
        <v>57.030458778378154</v>
      </c>
      <c r="S610" s="120">
        <f t="shared" si="909"/>
        <v>55.012531966093611</v>
      </c>
      <c r="T610" s="120">
        <f t="shared" si="909"/>
        <v>51.930465941041675</v>
      </c>
      <c r="U610" s="120">
        <f t="shared" si="909"/>
        <v>50.625409977084111</v>
      </c>
      <c r="V610" s="120">
        <f t="shared" si="909"/>
        <v>47.269435607363746</v>
      </c>
      <c r="W610" s="120">
        <f t="shared" si="909"/>
        <v>44.569095724338553</v>
      </c>
      <c r="X610" s="120">
        <f t="shared" si="909"/>
        <v>43.625891185179199</v>
      </c>
      <c r="Y610" s="120">
        <f t="shared" si="909"/>
        <v>41.296680722674388</v>
      </c>
      <c r="Z610" s="120">
        <f t="shared" si="909"/>
        <v>41.720501603199111</v>
      </c>
      <c r="AA610" s="120">
        <f t="shared" si="909"/>
        <v>41.694308582955216</v>
      </c>
      <c r="AB610" s="120">
        <f t="shared" si="909"/>
        <v>40.840748204386635</v>
      </c>
    </row>
    <row r="611" spans="1:33" x14ac:dyDescent="0.3">
      <c r="A611" s="20" t="s">
        <v>17</v>
      </c>
      <c r="B611" s="21" t="s">
        <v>16</v>
      </c>
      <c r="C611" s="120">
        <f>C610</f>
        <v>0</v>
      </c>
      <c r="D611" s="120">
        <f>C611+D610</f>
        <v>0</v>
      </c>
      <c r="E611" s="120">
        <f t="shared" ref="E611" si="910">D611+E610</f>
        <v>0</v>
      </c>
      <c r="F611" s="120">
        <f t="shared" ref="F611" si="911">E611+F610</f>
        <v>0</v>
      </c>
      <c r="G611" s="120">
        <f t="shared" ref="G611" si="912">F611+G610</f>
        <v>0</v>
      </c>
      <c r="H611" s="120">
        <f t="shared" ref="H611" si="913">G611+H610</f>
        <v>8.5042053815199736</v>
      </c>
      <c r="I611" s="120">
        <f t="shared" ref="I611" si="914">H611+I610</f>
        <v>85.04492705285756</v>
      </c>
      <c r="J611" s="120">
        <f t="shared" ref="J611" si="915">I611+J610</f>
        <v>157.43994035805704</v>
      </c>
      <c r="K611" s="120">
        <f t="shared" ref="K611" si="916">J611+K610</f>
        <v>225.28587807136972</v>
      </c>
      <c r="L611" s="120">
        <f t="shared" ref="L611" si="917">K611+L610</f>
        <v>308.37447280304684</v>
      </c>
      <c r="M611" s="120">
        <f t="shared" ref="M611" si="918">L611+M610</f>
        <v>385.97402413277081</v>
      </c>
      <c r="N611" s="120">
        <f t="shared" ref="N611" si="919">M611+N610</f>
        <v>458.3388450510684</v>
      </c>
      <c r="O611" s="120">
        <f t="shared" ref="O611" si="920">N611+O610</f>
        <v>525.85486252265616</v>
      </c>
      <c r="P611" s="120">
        <f t="shared" ref="P611" si="921">O611+P610</f>
        <v>589.75388062305035</v>
      </c>
      <c r="Q611" s="120">
        <f t="shared" ref="Q611" si="922">P611+Q610</f>
        <v>649.89055086844485</v>
      </c>
      <c r="R611" s="120">
        <f t="shared" ref="R611" si="923">Q611+R610</f>
        <v>706.92100964682299</v>
      </c>
      <c r="S611" s="120">
        <f t="shared" ref="S611" si="924">R611+S610</f>
        <v>761.93354161291666</v>
      </c>
      <c r="T611" s="120">
        <f t="shared" ref="T611" si="925">S611+T610</f>
        <v>813.86400755395834</v>
      </c>
      <c r="U611" s="120">
        <f t="shared" ref="U611" si="926">T611+U610</f>
        <v>864.48941753104248</v>
      </c>
      <c r="V611" s="120">
        <f t="shared" ref="V611" si="927">U611+V610</f>
        <v>911.75885313840627</v>
      </c>
      <c r="W611" s="120">
        <f t="shared" ref="W611" si="928">V611+W610</f>
        <v>956.32794886274485</v>
      </c>
      <c r="X611" s="120">
        <f t="shared" ref="X611" si="929">W611+X610</f>
        <v>999.95384004792402</v>
      </c>
      <c r="Y611" s="120">
        <f t="shared" ref="Y611" si="930">X611+Y610</f>
        <v>1041.2505207705983</v>
      </c>
      <c r="Z611" s="120">
        <f t="shared" ref="Z611" si="931">Y611+Z610</f>
        <v>1082.9710223737975</v>
      </c>
      <c r="AA611" s="120">
        <f t="shared" ref="AA611" si="932">Z611+AA610</f>
        <v>1124.6653309567528</v>
      </c>
      <c r="AB611" s="120">
        <f t="shared" ref="AB611" si="933">AA611+AB610</f>
        <v>1165.5060791611395</v>
      </c>
    </row>
    <row r="612" spans="1:33" x14ac:dyDescent="0.3">
      <c r="A612" s="20" t="s">
        <v>294</v>
      </c>
      <c r="B612" s="21" t="s">
        <v>16</v>
      </c>
      <c r="C612" s="120">
        <f>((C604+C605+C606)*0.5*44/12)*(AVERAGE(C587,C597))/1000</f>
        <v>0</v>
      </c>
      <c r="D612" s="120">
        <f t="shared" ref="D612:AB612" si="934">((D604+D605+D606)*0.5*44/12)*(AVERAGE(D587,D597))/1000</f>
        <v>2.1014607422933413</v>
      </c>
      <c r="E612" s="120">
        <f t="shared" si="934"/>
        <v>14.009738281955611</v>
      </c>
      <c r="F612" s="120">
        <f t="shared" si="934"/>
        <v>35.024345704889036</v>
      </c>
      <c r="G612" s="120">
        <f t="shared" si="934"/>
        <v>70.048691409778073</v>
      </c>
      <c r="H612" s="120">
        <f t="shared" si="934"/>
        <v>162.16989041592777</v>
      </c>
      <c r="I612" s="120">
        <f t="shared" si="934"/>
        <v>248.17078725802901</v>
      </c>
      <c r="J612" s="120">
        <f t="shared" si="934"/>
        <v>290.68503402623406</v>
      </c>
      <c r="K612" s="120">
        <f t="shared" si="934"/>
        <v>332.71647854608534</v>
      </c>
      <c r="L612" s="120">
        <f t="shared" si="934"/>
        <v>362.19073794399247</v>
      </c>
      <c r="M612" s="120">
        <f t="shared" si="934"/>
        <v>380.64355080364612</v>
      </c>
      <c r="N612" s="120">
        <f t="shared" si="934"/>
        <v>396.36186002976638</v>
      </c>
      <c r="O612" s="120">
        <f t="shared" si="934"/>
        <v>407.15451999634325</v>
      </c>
      <c r="P612" s="120">
        <f t="shared" si="934"/>
        <v>418.38642803829538</v>
      </c>
      <c r="Q612" s="120">
        <f t="shared" si="934"/>
        <v>428.93400511766049</v>
      </c>
      <c r="R612" s="120">
        <f t="shared" si="934"/>
        <v>439.42699648468295</v>
      </c>
      <c r="S612" s="120">
        <f t="shared" si="934"/>
        <v>446.97682222451061</v>
      </c>
      <c r="T612" s="120">
        <f t="shared" si="934"/>
        <v>455.39023979067315</v>
      </c>
      <c r="U612" s="120">
        <f t="shared" si="934"/>
        <v>462.53215479063209</v>
      </c>
      <c r="V612" s="120">
        <f t="shared" si="934"/>
        <v>470.06827631767283</v>
      </c>
      <c r="W612" s="120">
        <f t="shared" si="934"/>
        <v>475.40368772627784</v>
      </c>
      <c r="X612" s="120">
        <f t="shared" si="934"/>
        <v>481.56272192870887</v>
      </c>
      <c r="Y612" s="120">
        <f t="shared" si="934"/>
        <v>488.05168126797008</v>
      </c>
      <c r="Z612" s="120">
        <f t="shared" si="934"/>
        <v>492.3019189177495</v>
      </c>
      <c r="AA612" s="120">
        <f t="shared" si="934"/>
        <v>498.01535251863174</v>
      </c>
      <c r="AB612" s="120">
        <f t="shared" si="934"/>
        <v>502.85171226651039</v>
      </c>
      <c r="AC612" s="14"/>
      <c r="AD612" s="14"/>
      <c r="AE612" s="14"/>
      <c r="AF612" s="14"/>
      <c r="AG612" s="14"/>
    </row>
    <row r="613" spans="1:33" x14ac:dyDescent="0.3">
      <c r="A613" s="20" t="s">
        <v>293</v>
      </c>
      <c r="B613" s="21" t="s">
        <v>16</v>
      </c>
      <c r="C613" s="120">
        <f>((C604+C605+C606)*0.5*44/12)*C597/1000</f>
        <v>0</v>
      </c>
      <c r="D613" s="120">
        <f t="shared" ref="D613:AB613" si="935">((D604+D605+D606)*0.5*44/12)*D597/1000</f>
        <v>2.1014607422933413</v>
      </c>
      <c r="E613" s="120">
        <f t="shared" si="935"/>
        <v>14.009738281955611</v>
      </c>
      <c r="F613" s="120">
        <f t="shared" si="935"/>
        <v>35.024345704889036</v>
      </c>
      <c r="G613" s="120">
        <f t="shared" si="935"/>
        <v>70.048691409778073</v>
      </c>
      <c r="H613" s="120">
        <f t="shared" si="935"/>
        <v>157.08699593432192</v>
      </c>
      <c r="I613" s="120">
        <f t="shared" si="935"/>
        <v>204.21594374542764</v>
      </c>
      <c r="J613" s="120">
        <f t="shared" si="935"/>
        <v>251.95116274253911</v>
      </c>
      <c r="K613" s="120">
        <f t="shared" si="935"/>
        <v>298.79350968942902</v>
      </c>
      <c r="L613" s="120">
        <f t="shared" si="935"/>
        <v>320.64644057815394</v>
      </c>
      <c r="M613" s="120">
        <f t="shared" si="935"/>
        <v>341.84377513878411</v>
      </c>
      <c r="N613" s="120">
        <f t="shared" si="935"/>
        <v>359.85051856644355</v>
      </c>
      <c r="O613" s="120">
        <f t="shared" si="935"/>
        <v>372.98482822718597</v>
      </c>
      <c r="P613" s="120">
        <f t="shared" si="935"/>
        <v>386.43691898809828</v>
      </c>
      <c r="Q613" s="120">
        <f t="shared" si="935"/>
        <v>398.8656699949633</v>
      </c>
      <c r="R613" s="120">
        <f t="shared" si="935"/>
        <v>410.91176709549387</v>
      </c>
      <c r="S613" s="120">
        <f t="shared" si="935"/>
        <v>419.47055624146384</v>
      </c>
      <c r="T613" s="120">
        <f t="shared" si="935"/>
        <v>429.4250068201523</v>
      </c>
      <c r="U613" s="120">
        <f t="shared" si="935"/>
        <v>437.21944980209008</v>
      </c>
      <c r="V613" s="120">
        <f t="shared" si="935"/>
        <v>446.43355851399093</v>
      </c>
      <c r="W613" s="120">
        <f t="shared" si="935"/>
        <v>451.63350333996397</v>
      </c>
      <c r="X613" s="120">
        <f t="shared" si="935"/>
        <v>459.74977633611928</v>
      </c>
      <c r="Y613" s="120">
        <f t="shared" si="935"/>
        <v>465.52621905560221</v>
      </c>
      <c r="Z613" s="120">
        <f t="shared" si="935"/>
        <v>471.44166811614997</v>
      </c>
      <c r="AA613" s="120">
        <f t="shared" si="935"/>
        <v>477.16819822715416</v>
      </c>
      <c r="AB613" s="120">
        <f t="shared" si="935"/>
        <v>484.98388492709125</v>
      </c>
      <c r="AC613" s="14"/>
      <c r="AD613" s="14"/>
      <c r="AE613" s="14"/>
      <c r="AF613" s="14"/>
      <c r="AG613" s="14"/>
    </row>
    <row r="614" spans="1:33" x14ac:dyDescent="0.3">
      <c r="A614" s="22" t="s">
        <v>18</v>
      </c>
      <c r="B614" s="23" t="s">
        <v>16</v>
      </c>
      <c r="C614" s="122">
        <f>C611+C613</f>
        <v>0</v>
      </c>
      <c r="D614" s="122">
        <f t="shared" ref="D614:AB614" si="936">D611+D613</f>
        <v>2.1014607422933413</v>
      </c>
      <c r="E614" s="122">
        <f t="shared" si="936"/>
        <v>14.009738281955611</v>
      </c>
      <c r="F614" s="122">
        <f t="shared" si="936"/>
        <v>35.024345704889036</v>
      </c>
      <c r="G614" s="122">
        <f t="shared" si="936"/>
        <v>70.048691409778073</v>
      </c>
      <c r="H614" s="122">
        <f t="shared" si="936"/>
        <v>165.59120131584189</v>
      </c>
      <c r="I614" s="122">
        <f t="shared" si="936"/>
        <v>289.26087079828517</v>
      </c>
      <c r="J614" s="122">
        <f t="shared" si="936"/>
        <v>409.39110310059618</v>
      </c>
      <c r="K614" s="122">
        <f t="shared" si="936"/>
        <v>524.07938776079868</v>
      </c>
      <c r="L614" s="122">
        <f t="shared" si="936"/>
        <v>629.02091338120078</v>
      </c>
      <c r="M614" s="122">
        <f t="shared" si="936"/>
        <v>727.81779927155492</v>
      </c>
      <c r="N614" s="122">
        <f t="shared" si="936"/>
        <v>818.18936361751196</v>
      </c>
      <c r="O614" s="122">
        <f t="shared" si="936"/>
        <v>898.83969074984213</v>
      </c>
      <c r="P614" s="122">
        <f t="shared" si="936"/>
        <v>976.19079961114858</v>
      </c>
      <c r="Q614" s="122">
        <f t="shared" si="936"/>
        <v>1048.7562208634081</v>
      </c>
      <c r="R614" s="122">
        <f t="shared" si="936"/>
        <v>1117.8327767423168</v>
      </c>
      <c r="S614" s="122">
        <f t="shared" si="936"/>
        <v>1181.4040978543806</v>
      </c>
      <c r="T614" s="122">
        <f t="shared" si="936"/>
        <v>1243.2890143741106</v>
      </c>
      <c r="U614" s="122">
        <f t="shared" si="936"/>
        <v>1301.7088673331325</v>
      </c>
      <c r="V614" s="122">
        <f t="shared" si="936"/>
        <v>1358.1924116523971</v>
      </c>
      <c r="W614" s="122">
        <f t="shared" si="936"/>
        <v>1407.9614522027089</v>
      </c>
      <c r="X614" s="122">
        <f t="shared" si="936"/>
        <v>1459.7036163840432</v>
      </c>
      <c r="Y614" s="122">
        <f t="shared" si="936"/>
        <v>1506.7767398262006</v>
      </c>
      <c r="Z614" s="122">
        <f t="shared" si="936"/>
        <v>1554.4126904899474</v>
      </c>
      <c r="AA614" s="122">
        <f t="shared" si="936"/>
        <v>1601.8335291839069</v>
      </c>
      <c r="AB614" s="122">
        <f t="shared" si="936"/>
        <v>1650.4899640882309</v>
      </c>
      <c r="AC614" s="14"/>
      <c r="AD614" s="14"/>
      <c r="AE614" s="14"/>
      <c r="AF614" s="14"/>
      <c r="AG614" s="14"/>
    </row>
    <row r="616" spans="1:33" x14ac:dyDescent="0.3">
      <c r="A616" s="175" t="s">
        <v>275</v>
      </c>
      <c r="B616" s="6" t="s">
        <v>59</v>
      </c>
      <c r="C616" s="6" t="s">
        <v>60</v>
      </c>
      <c r="D616" s="6" t="s">
        <v>61</v>
      </c>
      <c r="E616" s="6" t="s">
        <v>62</v>
      </c>
      <c r="F616" s="6" t="s">
        <v>63</v>
      </c>
      <c r="G616" s="6" t="s">
        <v>64</v>
      </c>
      <c r="H616" s="6" t="s">
        <v>65</v>
      </c>
      <c r="I616" s="6" t="s">
        <v>66</v>
      </c>
      <c r="J616" s="6" t="s">
        <v>67</v>
      </c>
      <c r="K616" s="6" t="s">
        <v>68</v>
      </c>
      <c r="L616" s="6" t="s">
        <v>69</v>
      </c>
    </row>
    <row r="617" spans="1:33" x14ac:dyDescent="0.3">
      <c r="A617" s="15"/>
      <c r="B617" s="16"/>
      <c r="C617" s="17" t="s">
        <v>53</v>
      </c>
      <c r="D617" s="16">
        <f>INDEX(Lister!$A$17:$J$29,MATCH('Data tilvækstoversigt'!$C617,Lister!$A$17:$A$29,0),2)</f>
        <v>3.7871999999999998E-4</v>
      </c>
      <c r="E617" s="16">
        <f>INDEX(Lister!$A$17:$J$29,MATCH('Data tilvækstoversigt'!$C617,Lister!$A$17:$A$29,0),3)</f>
        <v>1.7974000000000001</v>
      </c>
      <c r="F617" s="16">
        <f>INDEX(Lister!$A$17:$J$29,MATCH('Data tilvækstoversigt'!$C617,Lister!$A$17:$A$29,0),4)</f>
        <v>1.0714999999999999</v>
      </c>
      <c r="G617" s="16">
        <f>INDEX(Lister!$A$17:$J$29,MATCH('Data tilvækstoversigt'!$C617,Lister!$A$17:$A$29,0),5)</f>
        <v>6.7440000000000005E-5</v>
      </c>
      <c r="H617" s="16">
        <f>INDEX(Lister!$A$17:$J$29,MATCH('Data tilvækstoversigt'!$C617,Lister!$A$17:$A$29,0),6)</f>
        <v>2.8300999999999998</v>
      </c>
      <c r="I617" s="16">
        <f>INDEX(Lister!$A$17:$J$29,MATCH('Data tilvækstoversigt'!$C617,Lister!$A$17:$A$29,0),7)</f>
        <v>-0.68418999999999996</v>
      </c>
      <c r="J617" s="16">
        <f>INDEX(Lister!$A$17:$J$29,MATCH('Data tilvækstoversigt'!$C617,Lister!$A$17:$A$29,0),8)</f>
        <v>5.223E-5</v>
      </c>
      <c r="K617" s="16">
        <f>INDEX(Lister!$A$17:$J$29,MATCH('Data tilvækstoversigt'!$C617,Lister!$A$17:$A$29,0),9)</f>
        <v>2.5221</v>
      </c>
      <c r="L617" s="16">
        <f>INDEX(Lister!$A$17:$J$29,MATCH('Data tilvækstoversigt'!$C617,Lister!$A$17:$A$29,0),10)</f>
        <v>-2.8060999999999999E-2</v>
      </c>
    </row>
    <row r="618" spans="1:33" x14ac:dyDescent="0.3">
      <c r="A618" s="18" t="s">
        <v>1</v>
      </c>
      <c r="B618" s="19" t="s">
        <v>2</v>
      </c>
      <c r="C618" s="19">
        <v>1</v>
      </c>
      <c r="D618" s="19">
        <v>5</v>
      </c>
      <c r="E618" s="19">
        <v>10</v>
      </c>
      <c r="F618" s="19">
        <v>15</v>
      </c>
      <c r="G618" s="19">
        <v>20</v>
      </c>
      <c r="H618" s="19">
        <v>25</v>
      </c>
      <c r="I618" s="19">
        <v>30</v>
      </c>
      <c r="J618" s="19">
        <v>35</v>
      </c>
      <c r="K618" s="19">
        <v>40</v>
      </c>
      <c r="L618" s="19">
        <v>45</v>
      </c>
      <c r="M618" s="19">
        <v>50</v>
      </c>
      <c r="N618" s="19">
        <v>55</v>
      </c>
      <c r="O618" s="19">
        <v>60</v>
      </c>
      <c r="P618" s="19">
        <v>65</v>
      </c>
      <c r="Q618" s="19">
        <v>70</v>
      </c>
      <c r="R618" s="19">
        <v>75</v>
      </c>
      <c r="S618" s="19">
        <v>80</v>
      </c>
      <c r="T618" s="19">
        <v>85</v>
      </c>
      <c r="U618" s="19">
        <v>90</v>
      </c>
      <c r="V618" s="19">
        <v>95</v>
      </c>
      <c r="W618" s="19">
        <v>100</v>
      </c>
      <c r="X618" s="19">
        <v>105</v>
      </c>
      <c r="Y618" s="19">
        <v>110</v>
      </c>
      <c r="Z618" s="19">
        <v>115</v>
      </c>
      <c r="AA618" s="19">
        <v>120</v>
      </c>
      <c r="AB618" s="19">
        <v>125</v>
      </c>
    </row>
    <row r="619" spans="1:33" x14ac:dyDescent="0.3">
      <c r="A619" s="7" t="s">
        <v>19</v>
      </c>
      <c r="B619" s="8" t="s">
        <v>4</v>
      </c>
      <c r="C619" s="117">
        <f>C$2*$G619</f>
        <v>0</v>
      </c>
      <c r="D619" s="117">
        <f t="shared" ref="D619:F633" si="937">D$2*$G619</f>
        <v>0.28799999999999998</v>
      </c>
      <c r="E619" s="117">
        <f t="shared" si="937"/>
        <v>1.92</v>
      </c>
      <c r="F619" s="117">
        <f t="shared" si="937"/>
        <v>4.8</v>
      </c>
      <c r="G619">
        <v>9.6</v>
      </c>
      <c r="H619">
        <v>13.3</v>
      </c>
      <c r="I619">
        <v>16.7</v>
      </c>
      <c r="J619">
        <v>19.3</v>
      </c>
      <c r="K619">
        <v>21.3</v>
      </c>
      <c r="L619">
        <v>22.9</v>
      </c>
      <c r="M619">
        <v>24.2</v>
      </c>
      <c r="N619">
        <v>25.3</v>
      </c>
      <c r="O619">
        <v>26.2</v>
      </c>
      <c r="P619">
        <v>27.1</v>
      </c>
      <c r="Q619">
        <v>27.8</v>
      </c>
      <c r="R619">
        <v>28.5</v>
      </c>
      <c r="S619">
        <v>29.1</v>
      </c>
      <c r="T619">
        <v>29.6</v>
      </c>
      <c r="U619">
        <v>30.2</v>
      </c>
      <c r="V619">
        <v>30.6</v>
      </c>
      <c r="W619">
        <v>31.1</v>
      </c>
      <c r="X619">
        <v>31.5</v>
      </c>
      <c r="Y619">
        <v>31.9</v>
      </c>
      <c r="Z619">
        <v>32.299999999999997</v>
      </c>
      <c r="AA619">
        <v>32.6</v>
      </c>
      <c r="AB619">
        <v>32.9</v>
      </c>
    </row>
    <row r="620" spans="1:33" x14ac:dyDescent="0.3">
      <c r="A620" s="10" t="s">
        <v>20</v>
      </c>
      <c r="B620" t="s">
        <v>6</v>
      </c>
      <c r="C620" s="118">
        <f t="shared" ref="C620:F643" si="938">C$2*$G620</f>
        <v>0</v>
      </c>
      <c r="D620" s="118">
        <f t="shared" si="937"/>
        <v>0.315</v>
      </c>
      <c r="E620" s="118">
        <f t="shared" si="937"/>
        <v>2.1</v>
      </c>
      <c r="F620" s="118">
        <f t="shared" si="937"/>
        <v>5.25</v>
      </c>
      <c r="G620">
        <v>10.5</v>
      </c>
      <c r="H620">
        <v>12.9</v>
      </c>
      <c r="I620">
        <v>16</v>
      </c>
      <c r="J620">
        <v>18.899999999999999</v>
      </c>
      <c r="K620">
        <v>21.8</v>
      </c>
      <c r="L620">
        <v>24.6</v>
      </c>
      <c r="M620">
        <v>27.5</v>
      </c>
      <c r="N620">
        <v>30.6</v>
      </c>
      <c r="O620">
        <v>33.9</v>
      </c>
      <c r="P620">
        <v>37.299999999999997</v>
      </c>
      <c r="Q620">
        <v>40.9</v>
      </c>
      <c r="R620">
        <v>44.6</v>
      </c>
      <c r="S620">
        <v>48.6</v>
      </c>
      <c r="T620">
        <v>52.8</v>
      </c>
      <c r="U620">
        <v>57.2</v>
      </c>
      <c r="V620">
        <v>61.8</v>
      </c>
      <c r="W620">
        <v>66.7</v>
      </c>
      <c r="X620">
        <v>71.8</v>
      </c>
      <c r="Y620">
        <v>77.2</v>
      </c>
      <c r="Z620">
        <v>82.9</v>
      </c>
      <c r="AA620">
        <v>88.8</v>
      </c>
      <c r="AB620">
        <v>95.1</v>
      </c>
    </row>
    <row r="621" spans="1:33" x14ac:dyDescent="0.3">
      <c r="A621" s="10" t="s">
        <v>21</v>
      </c>
      <c r="B621" t="s">
        <v>8</v>
      </c>
      <c r="C621" s="118">
        <f>G621</f>
        <v>3000</v>
      </c>
      <c r="D621" s="118">
        <f>G621</f>
        <v>3000</v>
      </c>
      <c r="E621" s="118">
        <f>G621</f>
        <v>3000</v>
      </c>
      <c r="F621" s="118">
        <f>G621</f>
        <v>3000</v>
      </c>
      <c r="G621">
        <v>3000</v>
      </c>
      <c r="H621">
        <v>2858</v>
      </c>
      <c r="I621">
        <v>1847</v>
      </c>
      <c r="J621">
        <v>1312</v>
      </c>
      <c r="K621">
        <v>997</v>
      </c>
      <c r="L621">
        <v>794</v>
      </c>
      <c r="M621">
        <v>626</v>
      </c>
      <c r="N621">
        <v>501</v>
      </c>
      <c r="O621">
        <v>406</v>
      </c>
      <c r="P621">
        <v>333</v>
      </c>
      <c r="Q621">
        <v>275</v>
      </c>
      <c r="R621">
        <v>229</v>
      </c>
      <c r="S621">
        <v>192</v>
      </c>
      <c r="T621">
        <v>162</v>
      </c>
      <c r="U621">
        <v>138</v>
      </c>
      <c r="V621">
        <v>118</v>
      </c>
      <c r="W621">
        <v>101</v>
      </c>
      <c r="X621">
        <v>87</v>
      </c>
      <c r="Y621">
        <v>75</v>
      </c>
      <c r="Z621">
        <v>65</v>
      </c>
      <c r="AA621">
        <v>56</v>
      </c>
      <c r="AB621">
        <v>49</v>
      </c>
    </row>
    <row r="622" spans="1:33" x14ac:dyDescent="0.3">
      <c r="A622" s="10" t="s">
        <v>22</v>
      </c>
      <c r="B622" t="s">
        <v>31</v>
      </c>
      <c r="C622" s="118">
        <f t="shared" si="938"/>
        <v>0</v>
      </c>
      <c r="D622" s="118">
        <f t="shared" si="937"/>
        <v>0.78029999999999999</v>
      </c>
      <c r="E622" s="118">
        <f t="shared" si="937"/>
        <v>5.2020000000000008</v>
      </c>
      <c r="F622" s="118">
        <f t="shared" si="937"/>
        <v>13.005000000000001</v>
      </c>
      <c r="G622">
        <v>26.01</v>
      </c>
      <c r="H622">
        <v>37.56</v>
      </c>
      <c r="I622">
        <v>36.97</v>
      </c>
      <c r="J622">
        <v>36.869999999999997</v>
      </c>
      <c r="K622">
        <v>37.17</v>
      </c>
      <c r="L622">
        <v>37.72</v>
      </c>
      <c r="M622">
        <v>37.24</v>
      </c>
      <c r="N622">
        <v>36.86</v>
      </c>
      <c r="O622">
        <v>36.549999999999997</v>
      </c>
      <c r="P622">
        <v>36.29</v>
      </c>
      <c r="Q622">
        <v>36.06</v>
      </c>
      <c r="R622">
        <v>35.869999999999997</v>
      </c>
      <c r="S622">
        <v>35.71</v>
      </c>
      <c r="T622">
        <v>35.56</v>
      </c>
      <c r="U622">
        <v>35.42</v>
      </c>
      <c r="V622">
        <v>35.299999999999997</v>
      </c>
      <c r="W622">
        <v>35.19</v>
      </c>
      <c r="X622">
        <v>35.1</v>
      </c>
      <c r="Y622">
        <v>35</v>
      </c>
      <c r="Z622">
        <v>34.92</v>
      </c>
      <c r="AA622">
        <v>34.840000000000003</v>
      </c>
      <c r="AB622">
        <v>34.770000000000003</v>
      </c>
    </row>
    <row r="623" spans="1:33" x14ac:dyDescent="0.3">
      <c r="A623" s="10" t="s">
        <v>23</v>
      </c>
      <c r="B623" t="s">
        <v>10</v>
      </c>
      <c r="C623" s="118">
        <f t="shared" si="938"/>
        <v>0</v>
      </c>
      <c r="D623" s="118">
        <f t="shared" si="937"/>
        <v>4.3079999999999998</v>
      </c>
      <c r="E623" s="118">
        <f t="shared" si="937"/>
        <v>28.72</v>
      </c>
      <c r="F623" s="118">
        <f t="shared" si="937"/>
        <v>71.8</v>
      </c>
      <c r="G623">
        <v>143.6</v>
      </c>
      <c r="H623">
        <v>283.8</v>
      </c>
      <c r="I623">
        <v>344.8</v>
      </c>
      <c r="J623">
        <v>391.6</v>
      </c>
      <c r="K623">
        <v>429.3</v>
      </c>
      <c r="L623">
        <v>461.3</v>
      </c>
      <c r="M623">
        <v>474.1</v>
      </c>
      <c r="N623">
        <v>482.8</v>
      </c>
      <c r="O623">
        <v>487.9</v>
      </c>
      <c r="P623">
        <v>490</v>
      </c>
      <c r="Q623">
        <v>489.4</v>
      </c>
      <c r="R623">
        <v>486</v>
      </c>
      <c r="S623">
        <v>480.1</v>
      </c>
      <c r="T623">
        <v>471.5</v>
      </c>
      <c r="U623">
        <v>460.3</v>
      </c>
      <c r="V623">
        <v>446.4</v>
      </c>
      <c r="W623">
        <v>429.8</v>
      </c>
      <c r="X623">
        <v>410.5</v>
      </c>
      <c r="Y623">
        <v>388.6</v>
      </c>
      <c r="Z623">
        <v>364.3</v>
      </c>
      <c r="AA623">
        <v>337.8</v>
      </c>
      <c r="AB623">
        <v>309.5</v>
      </c>
    </row>
    <row r="624" spans="1:33" x14ac:dyDescent="0.3">
      <c r="A624" s="10" t="s">
        <v>11</v>
      </c>
      <c r="B624" t="s">
        <v>6</v>
      </c>
      <c r="C624" s="118">
        <f t="shared" si="938"/>
        <v>0</v>
      </c>
      <c r="D624" s="118">
        <f t="shared" si="937"/>
        <v>0.28499999999999998</v>
      </c>
      <c r="E624" s="118">
        <f t="shared" si="937"/>
        <v>1.9000000000000001</v>
      </c>
      <c r="F624" s="118">
        <f t="shared" si="937"/>
        <v>4.75</v>
      </c>
      <c r="G624">
        <v>9.5</v>
      </c>
      <c r="H624">
        <v>12</v>
      </c>
      <c r="I624">
        <v>15.2</v>
      </c>
      <c r="J624">
        <v>18.399999999999999</v>
      </c>
      <c r="K624">
        <v>21.8</v>
      </c>
      <c r="L624">
        <v>24.6</v>
      </c>
      <c r="M624">
        <v>27.5</v>
      </c>
      <c r="N624">
        <v>30.6</v>
      </c>
      <c r="O624">
        <v>33.9</v>
      </c>
      <c r="P624">
        <v>37.299999999999997</v>
      </c>
      <c r="Q624">
        <v>40.9</v>
      </c>
      <c r="R624">
        <v>44.6</v>
      </c>
      <c r="S624">
        <v>48.6</v>
      </c>
      <c r="T624">
        <v>52.8</v>
      </c>
      <c r="U624">
        <v>57.2</v>
      </c>
      <c r="V624">
        <v>61.8</v>
      </c>
      <c r="W624">
        <v>66.7</v>
      </c>
      <c r="X624">
        <v>71.8</v>
      </c>
      <c r="Y624">
        <v>77.2</v>
      </c>
      <c r="Z624">
        <v>82.9</v>
      </c>
      <c r="AA624">
        <v>88.8</v>
      </c>
      <c r="AB624">
        <v>95.1</v>
      </c>
    </row>
    <row r="625" spans="1:28" x14ac:dyDescent="0.3">
      <c r="A625" s="10" t="s">
        <v>12</v>
      </c>
      <c r="B625" t="s">
        <v>8</v>
      </c>
      <c r="C625" s="118">
        <v>0</v>
      </c>
      <c r="D625" s="118">
        <v>0</v>
      </c>
      <c r="E625" s="118">
        <v>0</v>
      </c>
      <c r="F625" s="118">
        <v>0</v>
      </c>
      <c r="G625">
        <v>1</v>
      </c>
      <c r="H625">
        <v>917</v>
      </c>
      <c r="I625">
        <v>469</v>
      </c>
      <c r="J625">
        <v>266</v>
      </c>
      <c r="K625">
        <v>165</v>
      </c>
      <c r="L625">
        <v>141</v>
      </c>
      <c r="M625">
        <v>105</v>
      </c>
      <c r="N625">
        <v>80</v>
      </c>
      <c r="O625">
        <v>62</v>
      </c>
      <c r="P625">
        <v>48</v>
      </c>
      <c r="Q625">
        <v>39</v>
      </c>
      <c r="R625">
        <v>31</v>
      </c>
      <c r="S625">
        <v>25</v>
      </c>
      <c r="T625">
        <v>21</v>
      </c>
      <c r="U625">
        <v>17</v>
      </c>
      <c r="V625">
        <v>14</v>
      </c>
      <c r="W625">
        <v>12</v>
      </c>
      <c r="X625">
        <v>10</v>
      </c>
      <c r="Y625">
        <v>9</v>
      </c>
      <c r="Z625">
        <v>7</v>
      </c>
      <c r="AA625">
        <v>6</v>
      </c>
      <c r="AB625">
        <v>5</v>
      </c>
    </row>
    <row r="626" spans="1:28" x14ac:dyDescent="0.3">
      <c r="A626" s="10" t="s">
        <v>24</v>
      </c>
      <c r="B626" t="s">
        <v>31</v>
      </c>
      <c r="C626" s="118">
        <f t="shared" si="938"/>
        <v>0</v>
      </c>
      <c r="D626" s="118">
        <f t="shared" si="937"/>
        <v>2.9999999999999997E-4</v>
      </c>
      <c r="E626" s="118">
        <f t="shared" si="937"/>
        <v>2E-3</v>
      </c>
      <c r="F626" s="118">
        <f t="shared" si="937"/>
        <v>5.0000000000000001E-3</v>
      </c>
      <c r="G626">
        <v>0.01</v>
      </c>
      <c r="H626">
        <v>10.31</v>
      </c>
      <c r="I626">
        <v>8.4700000000000006</v>
      </c>
      <c r="J626">
        <v>7.12</v>
      </c>
      <c r="K626">
        <v>6.17</v>
      </c>
      <c r="L626">
        <v>6.72</v>
      </c>
      <c r="M626">
        <v>6.24</v>
      </c>
      <c r="N626">
        <v>5.86</v>
      </c>
      <c r="O626">
        <v>5.55</v>
      </c>
      <c r="P626">
        <v>5.29</v>
      </c>
      <c r="Q626">
        <v>5.0599999999999996</v>
      </c>
      <c r="R626">
        <v>4.87</v>
      </c>
      <c r="S626">
        <v>4.71</v>
      </c>
      <c r="T626">
        <v>4.5599999999999996</v>
      </c>
      <c r="U626">
        <v>4.42</v>
      </c>
      <c r="V626">
        <v>4.3</v>
      </c>
      <c r="W626">
        <v>4.1900000000000004</v>
      </c>
      <c r="X626">
        <v>4.0999999999999996</v>
      </c>
      <c r="Y626">
        <v>4</v>
      </c>
      <c r="Z626">
        <v>3.92</v>
      </c>
      <c r="AA626">
        <v>3.84</v>
      </c>
      <c r="AB626">
        <v>3.77</v>
      </c>
    </row>
    <row r="627" spans="1:28" x14ac:dyDescent="0.3">
      <c r="A627" s="10" t="s">
        <v>25</v>
      </c>
      <c r="B627" t="s">
        <v>10</v>
      </c>
      <c r="C627" s="118">
        <f t="shared" si="938"/>
        <v>0</v>
      </c>
      <c r="D627" s="118">
        <f t="shared" si="937"/>
        <v>0</v>
      </c>
      <c r="E627" s="118">
        <f t="shared" si="937"/>
        <v>0</v>
      </c>
      <c r="F627" s="118">
        <f t="shared" si="937"/>
        <v>0</v>
      </c>
      <c r="G627">
        <v>0</v>
      </c>
      <c r="H627">
        <v>75.400000000000006</v>
      </c>
      <c r="I627">
        <v>77.400000000000006</v>
      </c>
      <c r="J627">
        <v>74.900000000000006</v>
      </c>
      <c r="K627">
        <v>71.2</v>
      </c>
      <c r="L627">
        <v>82.1</v>
      </c>
      <c r="M627">
        <v>79.400000000000006</v>
      </c>
      <c r="N627">
        <v>76.7</v>
      </c>
      <c r="O627">
        <v>74.099999999999994</v>
      </c>
      <c r="P627">
        <v>71.400000000000006</v>
      </c>
      <c r="Q627">
        <v>68.7</v>
      </c>
      <c r="R627">
        <v>66</v>
      </c>
      <c r="S627">
        <v>63.3</v>
      </c>
      <c r="T627">
        <v>60.4</v>
      </c>
      <c r="U627">
        <v>57.5</v>
      </c>
      <c r="V627">
        <v>54.4</v>
      </c>
      <c r="W627">
        <v>51.2</v>
      </c>
      <c r="X627">
        <v>47.9</v>
      </c>
      <c r="Y627">
        <v>44.5</v>
      </c>
      <c r="Z627">
        <v>40.9</v>
      </c>
      <c r="AA627">
        <v>37.299999999999997</v>
      </c>
      <c r="AB627">
        <v>33.6</v>
      </c>
    </row>
    <row r="628" spans="1:28" x14ac:dyDescent="0.3">
      <c r="A628" s="10" t="s">
        <v>26</v>
      </c>
      <c r="B628" t="s">
        <v>32</v>
      </c>
      <c r="C628" s="118"/>
      <c r="D628" s="118"/>
      <c r="E628" s="118"/>
      <c r="F628" s="118"/>
      <c r="G628">
        <v>1034.7</v>
      </c>
      <c r="H628">
        <v>25.9</v>
      </c>
      <c r="I628">
        <v>28.4</v>
      </c>
      <c r="J628">
        <v>32.200000000000003</v>
      </c>
      <c r="K628">
        <v>36.5</v>
      </c>
      <c r="L628">
        <v>36.799999999999997</v>
      </c>
      <c r="M628">
        <v>40.4</v>
      </c>
      <c r="N628">
        <v>44.4</v>
      </c>
      <c r="O628">
        <v>48.6</v>
      </c>
      <c r="P628">
        <v>53.1</v>
      </c>
      <c r="Q628">
        <v>57.9</v>
      </c>
      <c r="R628">
        <v>62.9</v>
      </c>
      <c r="S628">
        <v>68.3</v>
      </c>
      <c r="T628">
        <v>73.900000000000006</v>
      </c>
      <c r="U628">
        <v>79.900000000000006</v>
      </c>
      <c r="V628">
        <v>86.2</v>
      </c>
      <c r="W628">
        <v>92.9</v>
      </c>
      <c r="X628">
        <v>99.9</v>
      </c>
      <c r="Y628">
        <v>107.2</v>
      </c>
      <c r="Z628">
        <v>115</v>
      </c>
      <c r="AA628">
        <v>123.2</v>
      </c>
      <c r="AB628">
        <v>131.80000000000001</v>
      </c>
    </row>
    <row r="629" spans="1:28" x14ac:dyDescent="0.3">
      <c r="A629" s="10" t="s">
        <v>3</v>
      </c>
      <c r="B629" t="s">
        <v>4</v>
      </c>
      <c r="C629" s="118">
        <f t="shared" si="938"/>
        <v>0</v>
      </c>
      <c r="D629" s="118">
        <f t="shared" si="937"/>
        <v>0.28799999999999998</v>
      </c>
      <c r="E629" s="118">
        <f t="shared" si="937"/>
        <v>1.92</v>
      </c>
      <c r="F629" s="118">
        <f t="shared" si="937"/>
        <v>4.8</v>
      </c>
      <c r="G629">
        <v>9.6</v>
      </c>
      <c r="H629">
        <v>13.6</v>
      </c>
      <c r="I629">
        <v>16.899999999999999</v>
      </c>
      <c r="J629">
        <v>19.399999999999999</v>
      </c>
      <c r="K629">
        <v>21.3</v>
      </c>
      <c r="L629">
        <v>22.9</v>
      </c>
      <c r="M629">
        <v>24.2</v>
      </c>
      <c r="N629">
        <v>25.3</v>
      </c>
      <c r="O629">
        <v>26.2</v>
      </c>
      <c r="P629">
        <v>27.1</v>
      </c>
      <c r="Q629">
        <v>27.8</v>
      </c>
      <c r="R629">
        <v>28.5</v>
      </c>
      <c r="S629">
        <v>29.1</v>
      </c>
      <c r="T629">
        <v>29.6</v>
      </c>
      <c r="U629">
        <v>30.2</v>
      </c>
      <c r="V629">
        <v>30.6</v>
      </c>
      <c r="W629">
        <v>31.1</v>
      </c>
      <c r="X629">
        <v>31.5</v>
      </c>
      <c r="Y629">
        <v>31.9</v>
      </c>
      <c r="Z629">
        <v>32.299999999999997</v>
      </c>
      <c r="AA629">
        <v>32.6</v>
      </c>
      <c r="AB629">
        <v>32.9</v>
      </c>
    </row>
    <row r="630" spans="1:28" x14ac:dyDescent="0.3">
      <c r="A630" s="10" t="s">
        <v>5</v>
      </c>
      <c r="B630" t="s">
        <v>6</v>
      </c>
      <c r="C630" s="118">
        <f t="shared" si="938"/>
        <v>0</v>
      </c>
      <c r="D630" s="118">
        <f t="shared" si="937"/>
        <v>0.315</v>
      </c>
      <c r="E630" s="118">
        <f t="shared" si="937"/>
        <v>2.1</v>
      </c>
      <c r="F630" s="118">
        <f t="shared" si="937"/>
        <v>5.25</v>
      </c>
      <c r="G630">
        <v>10.5</v>
      </c>
      <c r="H630">
        <v>13.4</v>
      </c>
      <c r="I630">
        <v>16.2</v>
      </c>
      <c r="J630">
        <v>19</v>
      </c>
      <c r="K630">
        <v>21.8</v>
      </c>
      <c r="L630">
        <v>24.6</v>
      </c>
      <c r="M630">
        <v>27.5</v>
      </c>
      <c r="N630">
        <v>30.6</v>
      </c>
      <c r="O630">
        <v>33.9</v>
      </c>
      <c r="P630">
        <v>37.299999999999997</v>
      </c>
      <c r="Q630">
        <v>40.9</v>
      </c>
      <c r="R630">
        <v>44.6</v>
      </c>
      <c r="S630">
        <v>48.6</v>
      </c>
      <c r="T630">
        <v>52.8</v>
      </c>
      <c r="U630">
        <v>57.2</v>
      </c>
      <c r="V630">
        <v>61.8</v>
      </c>
      <c r="W630">
        <v>66.7</v>
      </c>
      <c r="X630">
        <v>71.8</v>
      </c>
      <c r="Y630">
        <v>77.2</v>
      </c>
      <c r="Z630">
        <v>82.9</v>
      </c>
      <c r="AA630">
        <v>88.8</v>
      </c>
      <c r="AB630">
        <v>95.1</v>
      </c>
    </row>
    <row r="631" spans="1:28" x14ac:dyDescent="0.3">
      <c r="A631" s="10" t="s">
        <v>7</v>
      </c>
      <c r="B631" t="s">
        <v>8</v>
      </c>
      <c r="C631" s="118">
        <f>G631</f>
        <v>2999</v>
      </c>
      <c r="D631" s="118">
        <f>G631</f>
        <v>2999</v>
      </c>
      <c r="E631" s="118">
        <f>G631</f>
        <v>2999</v>
      </c>
      <c r="F631" s="118">
        <f>G631</f>
        <v>2999</v>
      </c>
      <c r="G631">
        <v>2999</v>
      </c>
      <c r="H631">
        <v>1941</v>
      </c>
      <c r="I631">
        <v>1378</v>
      </c>
      <c r="J631">
        <v>1045</v>
      </c>
      <c r="K631">
        <v>831</v>
      </c>
      <c r="L631">
        <v>653</v>
      </c>
      <c r="M631">
        <v>521</v>
      </c>
      <c r="N631">
        <v>421</v>
      </c>
      <c r="O631">
        <v>344</v>
      </c>
      <c r="P631">
        <v>284</v>
      </c>
      <c r="Q631">
        <v>236</v>
      </c>
      <c r="R631">
        <v>198</v>
      </c>
      <c r="S631">
        <v>167</v>
      </c>
      <c r="T631">
        <v>142</v>
      </c>
      <c r="U631">
        <v>121</v>
      </c>
      <c r="V631">
        <v>103</v>
      </c>
      <c r="W631">
        <v>89</v>
      </c>
      <c r="X631">
        <v>77</v>
      </c>
      <c r="Y631">
        <v>66</v>
      </c>
      <c r="Z631">
        <v>57</v>
      </c>
      <c r="AA631">
        <v>50</v>
      </c>
      <c r="AB631">
        <v>44</v>
      </c>
    </row>
    <row r="632" spans="1:28" x14ac:dyDescent="0.3">
      <c r="A632" s="10" t="s">
        <v>27</v>
      </c>
      <c r="B632" t="s">
        <v>31</v>
      </c>
      <c r="C632" s="118">
        <f t="shared" si="938"/>
        <v>0</v>
      </c>
      <c r="D632" s="118">
        <f t="shared" si="937"/>
        <v>0.78</v>
      </c>
      <c r="E632" s="118">
        <f t="shared" si="937"/>
        <v>5.2</v>
      </c>
      <c r="F632" s="118">
        <f t="shared" si="937"/>
        <v>13</v>
      </c>
      <c r="G632">
        <v>26</v>
      </c>
      <c r="H632">
        <v>27.25</v>
      </c>
      <c r="I632">
        <v>28.5</v>
      </c>
      <c r="J632">
        <v>29.75</v>
      </c>
      <c r="K632">
        <v>31</v>
      </c>
      <c r="L632">
        <v>31</v>
      </c>
      <c r="M632">
        <v>31</v>
      </c>
      <c r="N632">
        <v>31</v>
      </c>
      <c r="O632">
        <v>31</v>
      </c>
      <c r="P632">
        <v>31</v>
      </c>
      <c r="Q632">
        <v>31</v>
      </c>
      <c r="R632">
        <v>31</v>
      </c>
      <c r="S632">
        <v>31</v>
      </c>
      <c r="T632">
        <v>31</v>
      </c>
      <c r="U632">
        <v>31</v>
      </c>
      <c r="V632">
        <v>31</v>
      </c>
      <c r="W632">
        <v>31</v>
      </c>
      <c r="X632">
        <v>31</v>
      </c>
      <c r="Y632">
        <v>31</v>
      </c>
      <c r="Z632">
        <v>31</v>
      </c>
      <c r="AA632">
        <v>31</v>
      </c>
      <c r="AB632">
        <v>31</v>
      </c>
    </row>
    <row r="633" spans="1:28" x14ac:dyDescent="0.3">
      <c r="A633" s="10" t="s">
        <v>9</v>
      </c>
      <c r="B633" t="s">
        <v>10</v>
      </c>
      <c r="C633" s="118">
        <f t="shared" si="938"/>
        <v>0</v>
      </c>
      <c r="D633" s="118">
        <f t="shared" si="937"/>
        <v>4.3049999999999997</v>
      </c>
      <c r="E633" s="118">
        <f t="shared" si="937"/>
        <v>28.700000000000003</v>
      </c>
      <c r="F633" s="118">
        <f t="shared" si="937"/>
        <v>71.75</v>
      </c>
      <c r="G633">
        <v>143.5</v>
      </c>
      <c r="H633">
        <v>208.4</v>
      </c>
      <c r="I633">
        <v>267.3</v>
      </c>
      <c r="J633">
        <v>316.60000000000002</v>
      </c>
      <c r="K633">
        <v>358.1</v>
      </c>
      <c r="L633">
        <v>379.1</v>
      </c>
      <c r="M633">
        <v>394.7</v>
      </c>
      <c r="N633">
        <v>406</v>
      </c>
      <c r="O633">
        <v>413.9</v>
      </c>
      <c r="P633">
        <v>418.6</v>
      </c>
      <c r="Q633">
        <v>420.6</v>
      </c>
      <c r="R633">
        <v>420</v>
      </c>
      <c r="S633">
        <v>416.8</v>
      </c>
      <c r="T633">
        <v>411.1</v>
      </c>
      <c r="U633">
        <v>402.8</v>
      </c>
      <c r="V633">
        <v>392</v>
      </c>
      <c r="W633">
        <v>378.5</v>
      </c>
      <c r="X633">
        <v>362.6</v>
      </c>
      <c r="Y633">
        <v>344.2</v>
      </c>
      <c r="Z633">
        <v>323.39999999999998</v>
      </c>
      <c r="AA633">
        <v>300.60000000000002</v>
      </c>
      <c r="AB633">
        <v>275.89999999999998</v>
      </c>
    </row>
    <row r="634" spans="1:28" x14ac:dyDescent="0.3">
      <c r="A634" s="10" t="s">
        <v>28</v>
      </c>
      <c r="B634" t="s">
        <v>32</v>
      </c>
      <c r="C634" s="118"/>
      <c r="D634" s="118"/>
      <c r="E634" s="118"/>
      <c r="F634" s="118"/>
      <c r="G634">
        <v>19</v>
      </c>
      <c r="H634">
        <v>16.7</v>
      </c>
      <c r="I634">
        <v>16</v>
      </c>
      <c r="J634">
        <v>16</v>
      </c>
      <c r="K634">
        <v>16.3</v>
      </c>
      <c r="L634">
        <v>17.100000000000001</v>
      </c>
      <c r="M634">
        <v>18.100000000000001</v>
      </c>
      <c r="N634">
        <v>19.3</v>
      </c>
      <c r="O634">
        <v>20.6</v>
      </c>
      <c r="P634">
        <v>21.9</v>
      </c>
      <c r="Q634">
        <v>23.4</v>
      </c>
      <c r="R634">
        <v>24.9</v>
      </c>
      <c r="S634">
        <v>26.6</v>
      </c>
      <c r="T634">
        <v>28.3</v>
      </c>
      <c r="U634">
        <v>30.2</v>
      </c>
      <c r="V634">
        <v>32.1</v>
      </c>
      <c r="W634">
        <v>34.200000000000003</v>
      </c>
      <c r="X634">
        <v>36.299999999999997</v>
      </c>
      <c r="Y634">
        <v>38.5</v>
      </c>
      <c r="Z634">
        <v>40.9</v>
      </c>
      <c r="AA634">
        <v>43.4</v>
      </c>
      <c r="AB634">
        <v>46</v>
      </c>
    </row>
    <row r="635" spans="1:28" x14ac:dyDescent="0.3">
      <c r="A635" s="10" t="s">
        <v>29</v>
      </c>
      <c r="B635" t="s">
        <v>33</v>
      </c>
      <c r="C635" s="118">
        <f t="shared" si="938"/>
        <v>0</v>
      </c>
      <c r="D635" s="118">
        <f t="shared" si="938"/>
        <v>1.44E-2</v>
      </c>
      <c r="E635" s="118">
        <f t="shared" si="938"/>
        <v>9.6000000000000002E-2</v>
      </c>
      <c r="F635" s="118">
        <f t="shared" si="938"/>
        <v>0.24</v>
      </c>
      <c r="G635">
        <v>0.48</v>
      </c>
      <c r="H635">
        <v>0.53</v>
      </c>
      <c r="I635">
        <v>0.55000000000000004</v>
      </c>
      <c r="J635">
        <v>0.54</v>
      </c>
      <c r="K635">
        <v>0.52</v>
      </c>
      <c r="L635">
        <v>0.5</v>
      </c>
      <c r="M635">
        <v>0.47</v>
      </c>
      <c r="N635">
        <v>0.45</v>
      </c>
      <c r="O635">
        <v>0.43</v>
      </c>
      <c r="P635">
        <v>0.41</v>
      </c>
      <c r="Q635">
        <v>0.39</v>
      </c>
      <c r="R635">
        <v>0.37</v>
      </c>
      <c r="S635">
        <v>0.36</v>
      </c>
      <c r="T635">
        <v>0.34</v>
      </c>
      <c r="U635">
        <v>0.33</v>
      </c>
      <c r="V635">
        <v>0.32</v>
      </c>
      <c r="W635">
        <v>0.31</v>
      </c>
      <c r="X635">
        <v>0.3</v>
      </c>
      <c r="Y635">
        <v>0.28999999999999998</v>
      </c>
      <c r="Z635">
        <v>0.28000000000000003</v>
      </c>
      <c r="AA635">
        <v>0.27</v>
      </c>
      <c r="AB635">
        <v>0.26</v>
      </c>
    </row>
    <row r="636" spans="1:28" x14ac:dyDescent="0.3">
      <c r="A636" s="10" t="s">
        <v>30</v>
      </c>
      <c r="B636" t="s">
        <v>34</v>
      </c>
      <c r="C636" s="118">
        <f t="shared" si="938"/>
        <v>0</v>
      </c>
      <c r="D636" s="118">
        <f t="shared" si="938"/>
        <v>0.21539999999999998</v>
      </c>
      <c r="E636" s="118">
        <f t="shared" si="938"/>
        <v>1.4359999999999999</v>
      </c>
      <c r="F636" s="118">
        <f t="shared" si="938"/>
        <v>3.59</v>
      </c>
      <c r="G636">
        <v>7.18</v>
      </c>
      <c r="H636">
        <v>11.35</v>
      </c>
      <c r="I636">
        <v>14.01</v>
      </c>
      <c r="J636">
        <v>15.56</v>
      </c>
      <c r="K636">
        <v>16.43</v>
      </c>
      <c r="L636">
        <v>16.899999999999999</v>
      </c>
      <c r="M636">
        <v>17.11</v>
      </c>
      <c r="N636">
        <v>17.149999999999999</v>
      </c>
      <c r="O636">
        <v>17.09</v>
      </c>
      <c r="P636">
        <v>16.95</v>
      </c>
      <c r="Q636">
        <v>16.75</v>
      </c>
      <c r="R636">
        <v>16.5</v>
      </c>
      <c r="S636">
        <v>16.22</v>
      </c>
      <c r="T636">
        <v>15.91</v>
      </c>
      <c r="U636">
        <v>15.57</v>
      </c>
      <c r="V636">
        <v>15.21</v>
      </c>
      <c r="W636">
        <v>14.83</v>
      </c>
      <c r="X636">
        <v>14.43</v>
      </c>
      <c r="Y636">
        <v>14.01</v>
      </c>
      <c r="Z636">
        <v>13.57</v>
      </c>
      <c r="AA636">
        <v>13.13</v>
      </c>
      <c r="AB636">
        <v>12.68</v>
      </c>
    </row>
    <row r="637" spans="1:28" x14ac:dyDescent="0.3">
      <c r="A637" s="12" t="s">
        <v>13</v>
      </c>
      <c r="B637" s="3" t="s">
        <v>10</v>
      </c>
      <c r="C637" s="119">
        <f t="shared" si="938"/>
        <v>0</v>
      </c>
      <c r="D637" s="119">
        <f t="shared" si="938"/>
        <v>4.3079999999999998</v>
      </c>
      <c r="E637" s="119">
        <f t="shared" si="938"/>
        <v>28.72</v>
      </c>
      <c r="F637" s="119">
        <f t="shared" si="938"/>
        <v>71.8</v>
      </c>
      <c r="G637">
        <v>143.6</v>
      </c>
      <c r="H637">
        <v>283.8</v>
      </c>
      <c r="I637">
        <v>420.2</v>
      </c>
      <c r="J637">
        <v>544.5</v>
      </c>
      <c r="K637">
        <v>657.2</v>
      </c>
      <c r="L637">
        <v>760.3</v>
      </c>
      <c r="M637">
        <v>855.4</v>
      </c>
      <c r="N637">
        <v>943.4</v>
      </c>
      <c r="O637">
        <v>1025.3</v>
      </c>
      <c r="P637">
        <v>1101.5</v>
      </c>
      <c r="Q637">
        <v>1172.2</v>
      </c>
      <c r="R637">
        <v>1237.5999999999999</v>
      </c>
      <c r="S637">
        <v>1297.7</v>
      </c>
      <c r="T637">
        <v>1352.4</v>
      </c>
      <c r="U637">
        <v>1401.6</v>
      </c>
      <c r="V637">
        <v>1445.1</v>
      </c>
      <c r="W637">
        <v>1483</v>
      </c>
      <c r="X637">
        <v>1514.9</v>
      </c>
      <c r="Y637">
        <v>1541</v>
      </c>
      <c r="Z637">
        <v>1561.1</v>
      </c>
      <c r="AA637">
        <v>1575.5</v>
      </c>
      <c r="AB637">
        <v>1584.4</v>
      </c>
    </row>
    <row r="638" spans="1:28" x14ac:dyDescent="0.3">
      <c r="A638" s="20" t="s">
        <v>70</v>
      </c>
      <c r="B638" s="21" t="s">
        <v>14</v>
      </c>
      <c r="C638" s="120">
        <f t="shared" si="938"/>
        <v>0</v>
      </c>
      <c r="D638" s="120">
        <f t="shared" si="938"/>
        <v>0.53217518625518312</v>
      </c>
      <c r="E638" s="120">
        <f t="shared" si="938"/>
        <v>3.5478345750345541</v>
      </c>
      <c r="F638" s="120">
        <f t="shared" si="938"/>
        <v>8.8695864375863849</v>
      </c>
      <c r="G638" s="120">
        <f>$D617*(G630/100*1000)^$E617*(G629-0.3)^$F617</f>
        <v>17.73917287517277</v>
      </c>
      <c r="H638" s="120">
        <f t="shared" ref="H638:I638" si="939">$D617*(H630/100*1000)^$E617*(H629-0.3)^$F617</f>
        <v>40.344416481541579</v>
      </c>
      <c r="I638" s="120">
        <f t="shared" si="939"/>
        <v>71.952575532006151</v>
      </c>
      <c r="J638" s="120">
        <f>$D617*(J630/100*1000)^$E617*(J629-0.3)^$F617</f>
        <v>111.37230702075661</v>
      </c>
      <c r="K638" s="120">
        <f t="shared" ref="K638:AB638" si="940">$D617*(K630/100*1000)^$E617*(K629-0.3)^$F617</f>
        <v>157.84030683570151</v>
      </c>
      <c r="L638" s="120">
        <f t="shared" si="940"/>
        <v>212.18378618054061</v>
      </c>
      <c r="M638" s="120">
        <f t="shared" si="940"/>
        <v>275.25053725989846</v>
      </c>
      <c r="N638" s="120">
        <f t="shared" si="940"/>
        <v>349.98276009430543</v>
      </c>
      <c r="O638" s="120">
        <f t="shared" si="940"/>
        <v>436.96824291284327</v>
      </c>
      <c r="P638" s="120">
        <f t="shared" si="940"/>
        <v>538.21292957644675</v>
      </c>
      <c r="Q638" s="120">
        <f t="shared" si="940"/>
        <v>652.94213631776404</v>
      </c>
      <c r="R638" s="120">
        <f t="shared" si="940"/>
        <v>783.74473289024866</v>
      </c>
      <c r="S638" s="120">
        <f t="shared" si="940"/>
        <v>935.44298302060781</v>
      </c>
      <c r="T638" s="120">
        <f t="shared" si="940"/>
        <v>1105.9337409402196</v>
      </c>
      <c r="U638" s="120">
        <f t="shared" si="940"/>
        <v>1305.099252803014</v>
      </c>
      <c r="V638" s="120">
        <f t="shared" si="940"/>
        <v>1521.2714054985265</v>
      </c>
      <c r="W638" s="120">
        <f t="shared" si="940"/>
        <v>1775.7593382770115</v>
      </c>
      <c r="X638" s="120">
        <f t="shared" si="940"/>
        <v>2055.4312929066323</v>
      </c>
      <c r="Y638" s="120">
        <f t="shared" si="940"/>
        <v>2373.7571464336497</v>
      </c>
      <c r="Z638" s="120">
        <f t="shared" si="940"/>
        <v>2734.6160319580913</v>
      </c>
      <c r="AA638" s="120">
        <f t="shared" si="940"/>
        <v>3125.4043188878659</v>
      </c>
      <c r="AB638" s="120">
        <f t="shared" si="940"/>
        <v>3570.3645371664475</v>
      </c>
    </row>
    <row r="639" spans="1:28" x14ac:dyDescent="0.3">
      <c r="A639" s="20" t="s">
        <v>71</v>
      </c>
      <c r="B639" s="21" t="s">
        <v>14</v>
      </c>
      <c r="C639" s="120">
        <f t="shared" si="938"/>
        <v>0</v>
      </c>
      <c r="D639" s="120">
        <f t="shared" si="938"/>
        <v>0.2309831517991347</v>
      </c>
      <c r="E639" s="120">
        <f t="shared" si="938"/>
        <v>1.5398876786608982</v>
      </c>
      <c r="F639" s="120">
        <f t="shared" si="938"/>
        <v>3.849719196652245</v>
      </c>
      <c r="G639" s="120">
        <f>$G617*(G630/100*1000)^$H617*(G629-0.3)^$I617</f>
        <v>7.6994383933044901</v>
      </c>
      <c r="H639" s="120">
        <f t="shared" ref="H639:AB639" si="941">$G617*(H630/100*1000)^$H617*(H629-0.3)^$I617</f>
        <v>12.020119830392018</v>
      </c>
      <c r="I639" s="120">
        <f t="shared" si="941"/>
        <v>17.671778179136645</v>
      </c>
      <c r="J639" s="120">
        <f t="shared" si="941"/>
        <v>25.208552462971465</v>
      </c>
      <c r="K639" s="120">
        <f t="shared" si="941"/>
        <v>34.860536366042567</v>
      </c>
      <c r="L639" s="120">
        <f t="shared" si="941"/>
        <v>46.66975868094076</v>
      </c>
      <c r="M639" s="120">
        <f t="shared" si="941"/>
        <v>61.572524267323125</v>
      </c>
      <c r="N639" s="120">
        <f t="shared" si="941"/>
        <v>80.779506598310164</v>
      </c>
      <c r="O639" s="120">
        <f t="shared" si="941"/>
        <v>105.35864143719057</v>
      </c>
      <c r="P639" s="120">
        <f t="shared" si="941"/>
        <v>134.89479168296873</v>
      </c>
      <c r="Q639" s="120">
        <f t="shared" si="941"/>
        <v>172.01988770294332</v>
      </c>
      <c r="R639" s="120">
        <f t="shared" si="941"/>
        <v>216.04996875351506</v>
      </c>
      <c r="S639" s="120">
        <f t="shared" si="941"/>
        <v>271.55957546190712</v>
      </c>
      <c r="T639" s="120">
        <f t="shared" si="941"/>
        <v>339.33422822989905</v>
      </c>
      <c r="U639" s="120">
        <f t="shared" si="941"/>
        <v>419.74409230086621</v>
      </c>
      <c r="V639" s="120">
        <f t="shared" si="941"/>
        <v>517.73295878709325</v>
      </c>
      <c r="W639" s="120">
        <f t="shared" si="941"/>
        <v>635.36687562044722</v>
      </c>
      <c r="X639" s="120">
        <f t="shared" si="941"/>
        <v>775.79990053861695</v>
      </c>
      <c r="Y639" s="120">
        <f t="shared" si="941"/>
        <v>944.26170766161863</v>
      </c>
      <c r="Z639" s="120">
        <f t="shared" si="941"/>
        <v>1145.2760394722973</v>
      </c>
      <c r="AA639" s="120">
        <f t="shared" si="941"/>
        <v>1382.4194080252439</v>
      </c>
      <c r="AB639" s="120">
        <f t="shared" si="941"/>
        <v>1667.7766641463161</v>
      </c>
    </row>
    <row r="640" spans="1:28" x14ac:dyDescent="0.3">
      <c r="A640" s="20" t="s">
        <v>72</v>
      </c>
      <c r="B640" s="21" t="s">
        <v>14</v>
      </c>
      <c r="C640" s="120">
        <f t="shared" si="938"/>
        <v>0</v>
      </c>
      <c r="D640" s="120">
        <f t="shared" si="938"/>
        <v>0.18429188480825817</v>
      </c>
      <c r="E640" s="120">
        <f t="shared" si="938"/>
        <v>1.2286125653883879</v>
      </c>
      <c r="F640" s="120">
        <f t="shared" si="938"/>
        <v>3.0715314134709697</v>
      </c>
      <c r="G640" s="120">
        <f>$J617*(G630/100*1000)^$K617*(G629-0.3)^$L617</f>
        <v>6.1430628269419394</v>
      </c>
      <c r="H640" s="120">
        <f t="shared" ref="H640:AB640" si="942">$J617*(H630/100*1000)^$K617*(H629-0.3)^$L617</f>
        <v>11.250054772976531</v>
      </c>
      <c r="I640" s="120">
        <f t="shared" si="942"/>
        <v>18.042652758820157</v>
      </c>
      <c r="J640" s="120">
        <f t="shared" si="942"/>
        <v>26.866890511679252</v>
      </c>
      <c r="K640" s="120">
        <f t="shared" si="942"/>
        <v>37.899925190437074</v>
      </c>
      <c r="L640" s="120">
        <f t="shared" si="942"/>
        <v>51.297927868748566</v>
      </c>
      <c r="M640" s="120">
        <f t="shared" si="942"/>
        <v>67.839367394196572</v>
      </c>
      <c r="N640" s="120">
        <f t="shared" si="942"/>
        <v>88.701393158054017</v>
      </c>
      <c r="O640" s="120">
        <f t="shared" si="942"/>
        <v>114.73028700345083</v>
      </c>
      <c r="P640" s="120">
        <f t="shared" si="942"/>
        <v>145.86529681915081</v>
      </c>
      <c r="Q640" s="120">
        <f t="shared" si="942"/>
        <v>183.89006497011493</v>
      </c>
      <c r="R640" s="120">
        <f t="shared" si="942"/>
        <v>228.61884838749509</v>
      </c>
      <c r="S640" s="120">
        <f t="shared" si="942"/>
        <v>283.74835206683628</v>
      </c>
      <c r="T640" s="120">
        <f t="shared" si="942"/>
        <v>349.55318978916802</v>
      </c>
      <c r="U640" s="120">
        <f t="shared" si="942"/>
        <v>427.50356512875567</v>
      </c>
      <c r="V640" s="120">
        <f t="shared" si="942"/>
        <v>519.3992249770539</v>
      </c>
      <c r="W640" s="120">
        <f t="shared" si="942"/>
        <v>629.32874647599772</v>
      </c>
      <c r="X640" s="120">
        <f t="shared" si="942"/>
        <v>757.57217427967657</v>
      </c>
      <c r="Y640" s="120">
        <f t="shared" si="942"/>
        <v>909.27845294473627</v>
      </c>
      <c r="Z640" s="120">
        <f t="shared" si="942"/>
        <v>1087.8534510115974</v>
      </c>
      <c r="AA640" s="120">
        <f t="shared" si="942"/>
        <v>1293.4886875006896</v>
      </c>
      <c r="AB640" s="120">
        <f t="shared" si="942"/>
        <v>1537.1870196535408</v>
      </c>
    </row>
    <row r="641" spans="1:33" x14ac:dyDescent="0.3">
      <c r="A641" s="20" t="s">
        <v>73</v>
      </c>
      <c r="B641" s="21" t="s">
        <v>14</v>
      </c>
      <c r="C641" s="120">
        <f t="shared" si="938"/>
        <v>0</v>
      </c>
      <c r="D641" s="120">
        <f t="shared" si="938"/>
        <v>0.44455897539053774</v>
      </c>
      <c r="E641" s="120">
        <f t="shared" si="938"/>
        <v>2.9637265026035848</v>
      </c>
      <c r="F641" s="120">
        <f t="shared" si="938"/>
        <v>7.4093162565089621</v>
      </c>
      <c r="G641" s="120">
        <f>$D617*(G624/100*1000)^$E617*(G619-0.3)^$F617</f>
        <v>14.818632513017924</v>
      </c>
      <c r="H641" s="120">
        <f t="shared" ref="H641:AB641" si="943">$D617*(H624/100*1000)^$E617*(H619-0.3)^$F617</f>
        <v>32.287090738381558</v>
      </c>
      <c r="I641" s="120">
        <f t="shared" si="943"/>
        <v>63.338691734077763</v>
      </c>
      <c r="J641" s="120">
        <f t="shared" si="943"/>
        <v>104.54091069579849</v>
      </c>
      <c r="K641" s="120">
        <f t="shared" si="943"/>
        <v>157.84030683570151</v>
      </c>
      <c r="L641" s="120">
        <f t="shared" si="943"/>
        <v>212.18378618054061</v>
      </c>
      <c r="M641" s="120">
        <f t="shared" si="943"/>
        <v>275.25053725989846</v>
      </c>
      <c r="N641" s="120">
        <f t="shared" si="943"/>
        <v>349.98276009430543</v>
      </c>
      <c r="O641" s="120">
        <f t="shared" si="943"/>
        <v>436.96824291284327</v>
      </c>
      <c r="P641" s="120">
        <f t="shared" si="943"/>
        <v>538.21292957644675</v>
      </c>
      <c r="Q641" s="120">
        <f t="shared" si="943"/>
        <v>652.94213631776404</v>
      </c>
      <c r="R641" s="120">
        <f t="shared" si="943"/>
        <v>783.74473289024866</v>
      </c>
      <c r="S641" s="120">
        <f t="shared" si="943"/>
        <v>935.44298302060781</v>
      </c>
      <c r="T641" s="120">
        <f t="shared" si="943"/>
        <v>1105.9337409402196</v>
      </c>
      <c r="U641" s="120">
        <f t="shared" si="943"/>
        <v>1305.099252803014</v>
      </c>
      <c r="V641" s="120">
        <f t="shared" si="943"/>
        <v>1521.2714054985265</v>
      </c>
      <c r="W641" s="120">
        <f t="shared" si="943"/>
        <v>1775.7593382770115</v>
      </c>
      <c r="X641" s="120">
        <f t="shared" si="943"/>
        <v>2055.4312929066323</v>
      </c>
      <c r="Y641" s="120">
        <f t="shared" si="943"/>
        <v>2373.7571464336497</v>
      </c>
      <c r="Z641" s="120">
        <f t="shared" si="943"/>
        <v>2734.6160319580913</v>
      </c>
      <c r="AA641" s="120">
        <f t="shared" si="943"/>
        <v>3125.4043188878659</v>
      </c>
      <c r="AB641" s="120">
        <f t="shared" si="943"/>
        <v>3570.3645371664475</v>
      </c>
    </row>
    <row r="642" spans="1:33" x14ac:dyDescent="0.3">
      <c r="A642" s="20" t="s">
        <v>74</v>
      </c>
      <c r="B642" s="21" t="s">
        <v>14</v>
      </c>
      <c r="C642" s="120">
        <f t="shared" si="938"/>
        <v>0</v>
      </c>
      <c r="D642" s="120">
        <f t="shared" si="938"/>
        <v>0.1740075303001658</v>
      </c>
      <c r="E642" s="120">
        <f t="shared" si="938"/>
        <v>1.1600502020011054</v>
      </c>
      <c r="F642" s="120">
        <f t="shared" si="938"/>
        <v>2.9001255050027637</v>
      </c>
      <c r="G642" s="120">
        <f>$G617*(G624/100*1000)^$H617*(G619-0.3)^$I617</f>
        <v>5.8002510100055273</v>
      </c>
      <c r="H642" s="120">
        <f t="shared" ref="H642:AB642" si="944">$G617*(H624/100*1000)^$H617*(H619-0.3)^$I617</f>
        <v>8.9342788627704834</v>
      </c>
      <c r="I642" s="120">
        <f t="shared" si="944"/>
        <v>14.878840474962869</v>
      </c>
      <c r="J642" s="120">
        <f t="shared" si="944"/>
        <v>23.10298287969929</v>
      </c>
      <c r="K642" s="120">
        <f t="shared" si="944"/>
        <v>34.860536366042567</v>
      </c>
      <c r="L642" s="120">
        <f t="shared" si="944"/>
        <v>46.66975868094076</v>
      </c>
      <c r="M642" s="120">
        <f t="shared" si="944"/>
        <v>61.572524267323125</v>
      </c>
      <c r="N642" s="120">
        <f t="shared" si="944"/>
        <v>80.779506598310164</v>
      </c>
      <c r="O642" s="120">
        <f t="shared" si="944"/>
        <v>105.35864143719057</v>
      </c>
      <c r="P642" s="120">
        <f t="shared" si="944"/>
        <v>134.89479168296873</v>
      </c>
      <c r="Q642" s="120">
        <f t="shared" si="944"/>
        <v>172.01988770294332</v>
      </c>
      <c r="R642" s="120">
        <f t="shared" si="944"/>
        <v>216.04996875351506</v>
      </c>
      <c r="S642" s="120">
        <f t="shared" si="944"/>
        <v>271.55957546190712</v>
      </c>
      <c r="T642" s="120">
        <f t="shared" si="944"/>
        <v>339.33422822989905</v>
      </c>
      <c r="U642" s="120">
        <f t="shared" si="944"/>
        <v>419.74409230086621</v>
      </c>
      <c r="V642" s="120">
        <f t="shared" si="944"/>
        <v>517.73295878709325</v>
      </c>
      <c r="W642" s="120">
        <f t="shared" si="944"/>
        <v>635.36687562044722</v>
      </c>
      <c r="X642" s="120">
        <f t="shared" si="944"/>
        <v>775.79990053861695</v>
      </c>
      <c r="Y642" s="120">
        <f t="shared" si="944"/>
        <v>944.26170766161863</v>
      </c>
      <c r="Z642" s="120">
        <f t="shared" si="944"/>
        <v>1145.2760394722973</v>
      </c>
      <c r="AA642" s="120">
        <f t="shared" si="944"/>
        <v>1382.4194080252439</v>
      </c>
      <c r="AB642" s="120">
        <f t="shared" si="944"/>
        <v>1667.7766641463161</v>
      </c>
    </row>
    <row r="643" spans="1:33" x14ac:dyDescent="0.3">
      <c r="A643" s="20" t="s">
        <v>75</v>
      </c>
      <c r="B643" s="21" t="s">
        <v>14</v>
      </c>
      <c r="C643" s="120">
        <f t="shared" si="938"/>
        <v>0</v>
      </c>
      <c r="D643" s="120">
        <f t="shared" si="938"/>
        <v>0.14317967933456074</v>
      </c>
      <c r="E643" s="120">
        <f t="shared" si="938"/>
        <v>0.95453119556373844</v>
      </c>
      <c r="F643" s="120">
        <f t="shared" si="938"/>
        <v>2.3863279889093461</v>
      </c>
      <c r="G643" s="120">
        <f>$J617*(G624/100*1000)^$K617*(G619-0.3)^$L617</f>
        <v>4.7726559778186921</v>
      </c>
      <c r="H643" s="120">
        <f t="shared" ref="H643:AB643" si="945">$J617*(H624/100*1000)^$K617*(H619-0.3)^$L617</f>
        <v>8.5224543195640265</v>
      </c>
      <c r="I643" s="120">
        <f t="shared" si="945"/>
        <v>15.369438652096989</v>
      </c>
      <c r="J643" s="120">
        <f t="shared" si="945"/>
        <v>24.78186303920744</v>
      </c>
      <c r="K643" s="120">
        <f t="shared" si="945"/>
        <v>37.899925190437074</v>
      </c>
      <c r="L643" s="120">
        <f t="shared" si="945"/>
        <v>51.297927868748566</v>
      </c>
      <c r="M643" s="120">
        <f t="shared" si="945"/>
        <v>67.839367394196572</v>
      </c>
      <c r="N643" s="120">
        <f t="shared" si="945"/>
        <v>88.701393158054017</v>
      </c>
      <c r="O643" s="120">
        <f t="shared" si="945"/>
        <v>114.73028700345083</v>
      </c>
      <c r="P643" s="120">
        <f t="shared" si="945"/>
        <v>145.86529681915081</v>
      </c>
      <c r="Q643" s="120">
        <f t="shared" si="945"/>
        <v>183.89006497011493</v>
      </c>
      <c r="R643" s="120">
        <f t="shared" si="945"/>
        <v>228.61884838749509</v>
      </c>
      <c r="S643" s="120">
        <f t="shared" si="945"/>
        <v>283.74835206683628</v>
      </c>
      <c r="T643" s="120">
        <f t="shared" si="945"/>
        <v>349.55318978916802</v>
      </c>
      <c r="U643" s="120">
        <f t="shared" si="945"/>
        <v>427.50356512875567</v>
      </c>
      <c r="V643" s="120">
        <f t="shared" si="945"/>
        <v>519.3992249770539</v>
      </c>
      <c r="W643" s="120">
        <f t="shared" si="945"/>
        <v>629.32874647599772</v>
      </c>
      <c r="X643" s="120">
        <f t="shared" si="945"/>
        <v>757.57217427967657</v>
      </c>
      <c r="Y643" s="120">
        <f t="shared" si="945"/>
        <v>909.27845294473627</v>
      </c>
      <c r="Z643" s="120">
        <f t="shared" si="945"/>
        <v>1087.8534510115974</v>
      </c>
      <c r="AA643" s="120">
        <f t="shared" si="945"/>
        <v>1293.4886875006896</v>
      </c>
      <c r="AB643" s="120">
        <f t="shared" si="945"/>
        <v>1537.1870196535408</v>
      </c>
    </row>
    <row r="644" spans="1:33" x14ac:dyDescent="0.3">
      <c r="A644" s="20" t="s">
        <v>15</v>
      </c>
      <c r="B644" s="21" t="s">
        <v>16</v>
      </c>
      <c r="C644" s="120">
        <f>((C641+C642+C643)*0.5*44/12)*C625/1000</f>
        <v>0</v>
      </c>
      <c r="D644" s="120">
        <f t="shared" ref="D644:AB644" si="946">((D641+D642+D643)*0.5*44/12)*D625/1000</f>
        <v>0</v>
      </c>
      <c r="E644" s="120">
        <f t="shared" si="946"/>
        <v>0</v>
      </c>
      <c r="F644" s="120">
        <f t="shared" si="946"/>
        <v>0</v>
      </c>
      <c r="G644" s="120">
        <f t="shared" si="946"/>
        <v>4.6551155751543921E-2</v>
      </c>
      <c r="H644" s="120">
        <f t="shared" si="946"/>
        <v>83.627658648043834</v>
      </c>
      <c r="I644" s="120">
        <f t="shared" si="946"/>
        <v>80.469197112101497</v>
      </c>
      <c r="J644" s="120">
        <f t="shared" si="946"/>
        <v>74.332960642437911</v>
      </c>
      <c r="K644" s="120">
        <f t="shared" si="946"/>
        <v>69.756732438634799</v>
      </c>
      <c r="L644" s="120">
        <f t="shared" si="946"/>
        <v>80.174155700764445</v>
      </c>
      <c r="M644" s="120">
        <f t="shared" si="946"/>
        <v>77.897517567373001</v>
      </c>
      <c r="N644" s="120">
        <f t="shared" si="946"/>
        <v>76.188003444764874</v>
      </c>
      <c r="O644" s="120">
        <f t="shared" si="946"/>
        <v>74.685498477179422</v>
      </c>
      <c r="P644" s="120">
        <f t="shared" si="946"/>
        <v>72.06962559091383</v>
      </c>
      <c r="Q644" s="120">
        <f t="shared" si="946"/>
        <v>72.132924362843795</v>
      </c>
      <c r="R644" s="120">
        <f t="shared" si="946"/>
        <v>69.81483676010987</v>
      </c>
      <c r="S644" s="120">
        <f t="shared" si="946"/>
        <v>68.326083400178604</v>
      </c>
      <c r="T644" s="120">
        <f t="shared" si="946"/>
        <v>69.100614619932543</v>
      </c>
      <c r="U644" s="120">
        <f t="shared" si="946"/>
        <v>67.081478702250479</v>
      </c>
      <c r="V644" s="120">
        <f t="shared" si="946"/>
        <v>65.665692124408636</v>
      </c>
      <c r="W644" s="120">
        <f t="shared" si="946"/>
        <v>66.890009128216036</v>
      </c>
      <c r="X644" s="120">
        <f t="shared" si="946"/>
        <v>65.794728408290311</v>
      </c>
      <c r="Y644" s="120">
        <f t="shared" si="946"/>
        <v>69.750405566160069</v>
      </c>
      <c r="Z644" s="120">
        <f t="shared" si="946"/>
        <v>63.752734204672159</v>
      </c>
      <c r="AA644" s="120">
        <f t="shared" si="946"/>
        <v>63.81443655855179</v>
      </c>
      <c r="AB644" s="120">
        <f t="shared" si="946"/>
        <v>62.107175358857795</v>
      </c>
    </row>
    <row r="645" spans="1:33" x14ac:dyDescent="0.3">
      <c r="A645" s="20" t="s">
        <v>17</v>
      </c>
      <c r="B645" s="21" t="s">
        <v>16</v>
      </c>
      <c r="C645" s="120">
        <f>C644</f>
        <v>0</v>
      </c>
      <c r="D645" s="120">
        <f>C645+D644</f>
        <v>0</v>
      </c>
      <c r="E645" s="120">
        <f t="shared" ref="E645" si="947">D645+E644</f>
        <v>0</v>
      </c>
      <c r="F645" s="120">
        <f t="shared" ref="F645" si="948">E645+F644</f>
        <v>0</v>
      </c>
      <c r="G645" s="120">
        <f t="shared" ref="G645" si="949">F645+G644</f>
        <v>4.6551155751543921E-2</v>
      </c>
      <c r="H645" s="120">
        <f t="shared" ref="H645" si="950">G645+H644</f>
        <v>83.674209803795378</v>
      </c>
      <c r="I645" s="120">
        <f t="shared" ref="I645" si="951">H645+I644</f>
        <v>164.14340691589689</v>
      </c>
      <c r="J645" s="120">
        <f t="shared" ref="J645" si="952">I645+J644</f>
        <v>238.4763675583348</v>
      </c>
      <c r="K645" s="120">
        <f t="shared" ref="K645" si="953">J645+K644</f>
        <v>308.2330999969696</v>
      </c>
      <c r="L645" s="120">
        <f t="shared" ref="L645" si="954">K645+L644</f>
        <v>388.40725569773406</v>
      </c>
      <c r="M645" s="120">
        <f t="shared" ref="M645" si="955">L645+M644</f>
        <v>466.30477326510709</v>
      </c>
      <c r="N645" s="120">
        <f t="shared" ref="N645" si="956">M645+N644</f>
        <v>542.49277670987192</v>
      </c>
      <c r="O645" s="120">
        <f t="shared" ref="O645" si="957">N645+O644</f>
        <v>617.17827518705133</v>
      </c>
      <c r="P645" s="120">
        <f t="shared" ref="P645" si="958">O645+P644</f>
        <v>689.24790077796513</v>
      </c>
      <c r="Q645" s="120">
        <f t="shared" ref="Q645" si="959">P645+Q644</f>
        <v>761.38082514080895</v>
      </c>
      <c r="R645" s="120">
        <f t="shared" ref="R645" si="960">Q645+R644</f>
        <v>831.19566190091882</v>
      </c>
      <c r="S645" s="120">
        <f t="shared" ref="S645" si="961">R645+S644</f>
        <v>899.52174530109744</v>
      </c>
      <c r="T645" s="120">
        <f t="shared" ref="T645" si="962">S645+T644</f>
        <v>968.62235992103001</v>
      </c>
      <c r="U645" s="120">
        <f t="shared" ref="U645" si="963">T645+U644</f>
        <v>1035.7038386232805</v>
      </c>
      <c r="V645" s="120">
        <f t="shared" ref="V645" si="964">U645+V644</f>
        <v>1101.3695307476892</v>
      </c>
      <c r="W645" s="120">
        <f t="shared" ref="W645" si="965">V645+W644</f>
        <v>1168.2595398759051</v>
      </c>
      <c r="X645" s="120">
        <f t="shared" ref="X645" si="966">W645+X644</f>
        <v>1234.0542682841954</v>
      </c>
      <c r="Y645" s="120">
        <f t="shared" ref="Y645" si="967">X645+Y644</f>
        <v>1303.8046738503554</v>
      </c>
      <c r="Z645" s="120">
        <f t="shared" ref="Z645" si="968">Y645+Z644</f>
        <v>1367.5574080550275</v>
      </c>
      <c r="AA645" s="120">
        <f t="shared" ref="AA645" si="969">Z645+AA644</f>
        <v>1431.3718446135792</v>
      </c>
      <c r="AB645" s="120">
        <f t="shared" ref="AB645" si="970">AA645+AB644</f>
        <v>1493.4790199724371</v>
      </c>
    </row>
    <row r="646" spans="1:33" x14ac:dyDescent="0.3">
      <c r="A646" s="20" t="s">
        <v>294</v>
      </c>
      <c r="B646" s="21" t="s">
        <v>16</v>
      </c>
      <c r="C646" s="120">
        <f>((C638+C639+C640)*0.5*44/12)*(AVERAGE(C621,C631))/1000</f>
        <v>0</v>
      </c>
      <c r="D646" s="120">
        <f t="shared" ref="D646:AB646" si="971">((D638+D639+D640)*0.5*44/12)*(AVERAGE(D621,D631))/1000</f>
        <v>5.2101077297065448</v>
      </c>
      <c r="E646" s="120">
        <f t="shared" si="971"/>
        <v>34.734051531376956</v>
      </c>
      <c r="F646" s="120">
        <f t="shared" si="971"/>
        <v>86.835128828442393</v>
      </c>
      <c r="G646" s="120">
        <f t="shared" si="971"/>
        <v>173.67025765688479</v>
      </c>
      <c r="H646" s="120">
        <f t="shared" si="971"/>
        <v>279.84588739844344</v>
      </c>
      <c r="I646" s="120">
        <f t="shared" si="971"/>
        <v>318.29058787682794</v>
      </c>
      <c r="J646" s="120">
        <f t="shared" si="971"/>
        <v>353.14248451091049</v>
      </c>
      <c r="K646" s="120">
        <f t="shared" si="971"/>
        <v>386.41002090249822</v>
      </c>
      <c r="L646" s="120">
        <f t="shared" si="971"/>
        <v>411.39008262058923</v>
      </c>
      <c r="M646" s="120">
        <f t="shared" si="971"/>
        <v>425.46882214179436</v>
      </c>
      <c r="N646" s="120">
        <f t="shared" si="971"/>
        <v>439.03336985045758</v>
      </c>
      <c r="O646" s="120">
        <f t="shared" si="971"/>
        <v>451.72680530552071</v>
      </c>
      <c r="P646" s="120">
        <f t="shared" si="971"/>
        <v>463.19748947493576</v>
      </c>
      <c r="Q646" s="120">
        <f t="shared" si="971"/>
        <v>472.56313268478436</v>
      </c>
      <c r="R646" s="120">
        <f t="shared" si="971"/>
        <v>480.82153704140188</v>
      </c>
      <c r="S646" s="120">
        <f t="shared" si="971"/>
        <v>490.58127881328232</v>
      </c>
      <c r="T646" s="120">
        <f t="shared" si="971"/>
        <v>500.15682962998795</v>
      </c>
      <c r="U646" s="120">
        <f t="shared" si="971"/>
        <v>511.00302893773159</v>
      </c>
      <c r="V646" s="120">
        <f t="shared" si="971"/>
        <v>518.28992712479669</v>
      </c>
      <c r="W646" s="120">
        <f t="shared" si="971"/>
        <v>529.54590559837698</v>
      </c>
      <c r="X646" s="120">
        <f t="shared" si="971"/>
        <v>539.5167729479806</v>
      </c>
      <c r="Y646" s="120">
        <f t="shared" si="971"/>
        <v>546.37817693492059</v>
      </c>
      <c r="Z646" s="120">
        <f t="shared" si="971"/>
        <v>555.55954092642889</v>
      </c>
      <c r="AA646" s="120">
        <f t="shared" si="971"/>
        <v>563.69418960054077</v>
      </c>
      <c r="AB646" s="120">
        <f t="shared" si="971"/>
        <v>577.59673083737744</v>
      </c>
      <c r="AC646" s="14"/>
      <c r="AD646" s="14"/>
      <c r="AE646" s="14"/>
      <c r="AF646" s="14"/>
      <c r="AG646" s="14"/>
    </row>
    <row r="647" spans="1:33" x14ac:dyDescent="0.3">
      <c r="A647" s="20" t="s">
        <v>293</v>
      </c>
      <c r="B647" s="21" t="s">
        <v>16</v>
      </c>
      <c r="C647" s="120">
        <f>((C638+C639+C640)*0.5*44/12)*C631/1000</f>
        <v>0</v>
      </c>
      <c r="D647" s="120">
        <f t="shared" ref="D647:AB647" si="972">((D638+D639+D640)*0.5*44/12)*D631/1000</f>
        <v>5.2092392336689208</v>
      </c>
      <c r="E647" s="120">
        <f t="shared" si="972"/>
        <v>34.728261557792798</v>
      </c>
      <c r="F647" s="120">
        <f t="shared" si="972"/>
        <v>86.820653894481993</v>
      </c>
      <c r="G647" s="120">
        <f t="shared" si="972"/>
        <v>173.64130778896399</v>
      </c>
      <c r="H647" s="120">
        <f t="shared" si="972"/>
        <v>226.37252237565272</v>
      </c>
      <c r="I647" s="120">
        <f t="shared" si="972"/>
        <v>272.00274734528307</v>
      </c>
      <c r="J647" s="120">
        <f t="shared" si="972"/>
        <v>313.13864769953454</v>
      </c>
      <c r="K647" s="120">
        <f t="shared" si="972"/>
        <v>351.32027064548799</v>
      </c>
      <c r="L647" s="120">
        <f t="shared" si="972"/>
        <v>371.303004770207</v>
      </c>
      <c r="M647" s="120">
        <f t="shared" si="972"/>
        <v>386.52006335810785</v>
      </c>
      <c r="N647" s="120">
        <f t="shared" si="972"/>
        <v>400.93936812807516</v>
      </c>
      <c r="O647" s="120">
        <f t="shared" si="972"/>
        <v>414.38405606693107</v>
      </c>
      <c r="P647" s="120">
        <f t="shared" si="972"/>
        <v>426.41195141290683</v>
      </c>
      <c r="Q647" s="120">
        <f t="shared" si="972"/>
        <v>436.49667050336245</v>
      </c>
      <c r="R647" s="120">
        <f t="shared" si="972"/>
        <v>445.91411866134695</v>
      </c>
      <c r="S647" s="120">
        <f t="shared" si="972"/>
        <v>456.41823711319302</v>
      </c>
      <c r="T647" s="120">
        <f t="shared" si="972"/>
        <v>467.2517750490677</v>
      </c>
      <c r="U647" s="120">
        <f t="shared" si="972"/>
        <v>477.46228958660635</v>
      </c>
      <c r="V647" s="120">
        <f t="shared" si="972"/>
        <v>483.11187777243498</v>
      </c>
      <c r="W647" s="120">
        <f t="shared" si="972"/>
        <v>496.10090103426904</v>
      </c>
      <c r="X647" s="120">
        <f t="shared" si="972"/>
        <v>506.61940874383538</v>
      </c>
      <c r="Y647" s="120">
        <f t="shared" si="972"/>
        <v>511.50297415184053</v>
      </c>
      <c r="Z647" s="120">
        <f t="shared" si="972"/>
        <v>519.12940709518762</v>
      </c>
      <c r="AA647" s="120">
        <f t="shared" si="972"/>
        <v>531.7869713212649</v>
      </c>
      <c r="AB647" s="120">
        <f t="shared" si="972"/>
        <v>546.54314315794863</v>
      </c>
      <c r="AC647" s="14"/>
      <c r="AD647" s="14"/>
      <c r="AE647" s="14"/>
      <c r="AF647" s="14"/>
      <c r="AG647" s="14"/>
    </row>
    <row r="648" spans="1:33" x14ac:dyDescent="0.3">
      <c r="A648" s="22" t="s">
        <v>18</v>
      </c>
      <c r="B648" s="23" t="s">
        <v>16</v>
      </c>
      <c r="C648" s="122">
        <f>C645+C647</f>
        <v>0</v>
      </c>
      <c r="D648" s="122">
        <f t="shared" ref="D648" si="973">D645+D647</f>
        <v>5.2092392336689208</v>
      </c>
      <c r="E648" s="122">
        <f t="shared" ref="E648" si="974">E645+E647</f>
        <v>34.728261557792798</v>
      </c>
      <c r="F648" s="122">
        <f t="shared" ref="F648" si="975">F645+F647</f>
        <v>86.820653894481993</v>
      </c>
      <c r="G648" s="122">
        <f t="shared" ref="G648" si="976">G645+G647</f>
        <v>173.68785894471552</v>
      </c>
      <c r="H648" s="122">
        <f t="shared" ref="H648" si="977">H645+H647</f>
        <v>310.0467321794481</v>
      </c>
      <c r="I648" s="122">
        <f t="shared" ref="I648" si="978">I645+I647</f>
        <v>436.14615426117996</v>
      </c>
      <c r="J648" s="122">
        <f t="shared" ref="J648" si="979">J645+J647</f>
        <v>551.61501525786935</v>
      </c>
      <c r="K648" s="122">
        <f t="shared" ref="K648" si="980">K645+K647</f>
        <v>659.55337064245759</v>
      </c>
      <c r="L648" s="122">
        <f t="shared" ref="L648" si="981">L645+L647</f>
        <v>759.710260467941</v>
      </c>
      <c r="M648" s="122">
        <f t="shared" ref="M648" si="982">M645+M647</f>
        <v>852.82483662321488</v>
      </c>
      <c r="N648" s="122">
        <f t="shared" ref="N648" si="983">N645+N647</f>
        <v>943.43214483794713</v>
      </c>
      <c r="O648" s="122">
        <f t="shared" ref="O648" si="984">O645+O647</f>
        <v>1031.5623312539824</v>
      </c>
      <c r="P648" s="122">
        <f t="shared" ref="P648" si="985">P645+P647</f>
        <v>1115.659852190872</v>
      </c>
      <c r="Q648" s="122">
        <f t="shared" ref="Q648" si="986">Q645+Q647</f>
        <v>1197.8774956441714</v>
      </c>
      <c r="R648" s="122">
        <f t="shared" ref="R648" si="987">R645+R647</f>
        <v>1277.1097805622658</v>
      </c>
      <c r="S648" s="122">
        <f t="shared" ref="S648" si="988">S645+S647</f>
        <v>1355.9399824142904</v>
      </c>
      <c r="T648" s="122">
        <f t="shared" ref="T648" si="989">T645+T647</f>
        <v>1435.8741349700977</v>
      </c>
      <c r="U648" s="122">
        <f t="shared" ref="U648" si="990">U645+U647</f>
        <v>1513.1661282098869</v>
      </c>
      <c r="V648" s="122">
        <f t="shared" ref="V648" si="991">V645+V647</f>
        <v>1584.4814085201242</v>
      </c>
      <c r="W648" s="122">
        <f t="shared" ref="W648" si="992">W645+W647</f>
        <v>1664.3604409101742</v>
      </c>
      <c r="X648" s="122">
        <f t="shared" ref="X648" si="993">X645+X647</f>
        <v>1740.6736770280309</v>
      </c>
      <c r="Y648" s="122">
        <f t="shared" ref="Y648" si="994">Y645+Y647</f>
        <v>1815.3076480021959</v>
      </c>
      <c r="Z648" s="122">
        <f t="shared" ref="Z648" si="995">Z645+Z647</f>
        <v>1886.6868151502151</v>
      </c>
      <c r="AA648" s="122">
        <f t="shared" ref="AA648" si="996">AA645+AA647</f>
        <v>1963.1588159348441</v>
      </c>
      <c r="AB648" s="122">
        <f t="shared" ref="AB648" si="997">AB645+AB647</f>
        <v>2040.0221631303857</v>
      </c>
      <c r="AC648" s="14"/>
      <c r="AD648" s="14"/>
      <c r="AE648" s="14"/>
      <c r="AF648" s="14"/>
      <c r="AG648" s="14"/>
    </row>
    <row r="650" spans="1:33" x14ac:dyDescent="0.3">
      <c r="A650" s="175" t="s">
        <v>276</v>
      </c>
      <c r="B650" s="6" t="s">
        <v>59</v>
      </c>
      <c r="C650" s="6" t="s">
        <v>60</v>
      </c>
      <c r="D650" s="6" t="s">
        <v>61</v>
      </c>
      <c r="E650" s="6" t="s">
        <v>62</v>
      </c>
      <c r="F650" s="6" t="s">
        <v>63</v>
      </c>
      <c r="G650" s="6" t="s">
        <v>64</v>
      </c>
      <c r="H650" s="6" t="s">
        <v>65</v>
      </c>
      <c r="I650" s="6" t="s">
        <v>66</v>
      </c>
      <c r="J650" s="6" t="s">
        <v>67</v>
      </c>
      <c r="K650" s="6" t="s">
        <v>68</v>
      </c>
      <c r="L650" s="6" t="s">
        <v>69</v>
      </c>
    </row>
    <row r="651" spans="1:33" x14ac:dyDescent="0.3">
      <c r="A651" s="15"/>
      <c r="B651" s="16"/>
      <c r="C651" s="17" t="s">
        <v>53</v>
      </c>
      <c r="D651" s="16">
        <f>INDEX(Lister!$A$17:$J$29,MATCH('Data tilvækstoversigt'!$C651,Lister!$A$17:$A$29,0),2)</f>
        <v>3.7871999999999998E-4</v>
      </c>
      <c r="E651" s="16">
        <f>INDEX(Lister!$A$17:$J$29,MATCH('Data tilvækstoversigt'!$C651,Lister!$A$17:$A$29,0),3)</f>
        <v>1.7974000000000001</v>
      </c>
      <c r="F651" s="16">
        <f>INDEX(Lister!$A$17:$J$29,MATCH('Data tilvækstoversigt'!$C651,Lister!$A$17:$A$29,0),4)</f>
        <v>1.0714999999999999</v>
      </c>
      <c r="G651" s="16">
        <f>INDEX(Lister!$A$17:$J$29,MATCH('Data tilvækstoversigt'!$C651,Lister!$A$17:$A$29,0),5)</f>
        <v>6.7440000000000005E-5</v>
      </c>
      <c r="H651" s="16">
        <f>INDEX(Lister!$A$17:$J$29,MATCH('Data tilvækstoversigt'!$C651,Lister!$A$17:$A$29,0),6)</f>
        <v>2.8300999999999998</v>
      </c>
      <c r="I651" s="16">
        <f>INDEX(Lister!$A$17:$J$29,MATCH('Data tilvækstoversigt'!$C651,Lister!$A$17:$A$29,0),7)</f>
        <v>-0.68418999999999996</v>
      </c>
      <c r="J651" s="16">
        <f>INDEX(Lister!$A$17:$J$29,MATCH('Data tilvækstoversigt'!$C651,Lister!$A$17:$A$29,0),8)</f>
        <v>5.223E-5</v>
      </c>
      <c r="K651" s="16">
        <f>INDEX(Lister!$A$17:$J$29,MATCH('Data tilvækstoversigt'!$C651,Lister!$A$17:$A$29,0),9)</f>
        <v>2.5221</v>
      </c>
      <c r="L651" s="16">
        <f>INDEX(Lister!$A$17:$J$29,MATCH('Data tilvækstoversigt'!$C651,Lister!$A$17:$A$29,0),10)</f>
        <v>-2.8060999999999999E-2</v>
      </c>
    </row>
    <row r="652" spans="1:33" x14ac:dyDescent="0.3">
      <c r="A652" s="18" t="s">
        <v>1</v>
      </c>
      <c r="B652" s="19" t="s">
        <v>2</v>
      </c>
      <c r="C652" s="19">
        <v>1</v>
      </c>
      <c r="D652" s="19">
        <v>5</v>
      </c>
      <c r="E652" s="19">
        <v>10</v>
      </c>
      <c r="F652" s="19">
        <v>15</v>
      </c>
      <c r="G652" s="19">
        <v>20</v>
      </c>
      <c r="H652" s="19">
        <v>25</v>
      </c>
      <c r="I652" s="19">
        <v>30</v>
      </c>
      <c r="J652" s="19">
        <v>35</v>
      </c>
      <c r="K652" s="19">
        <v>40</v>
      </c>
      <c r="L652" s="19">
        <v>45</v>
      </c>
      <c r="M652" s="19">
        <v>50</v>
      </c>
      <c r="N652" s="19">
        <v>55</v>
      </c>
      <c r="O652" s="19">
        <v>60</v>
      </c>
      <c r="P652" s="19">
        <v>65</v>
      </c>
      <c r="Q652" s="19">
        <v>70</v>
      </c>
      <c r="R652" s="19">
        <v>75</v>
      </c>
      <c r="S652" s="19">
        <v>80</v>
      </c>
      <c r="T652" s="19">
        <v>85</v>
      </c>
      <c r="U652" s="19">
        <v>90</v>
      </c>
      <c r="V652" s="19">
        <v>95</v>
      </c>
      <c r="W652" s="19">
        <v>100</v>
      </c>
      <c r="X652" s="19">
        <v>105</v>
      </c>
      <c r="Y652" s="19">
        <v>110</v>
      </c>
      <c r="Z652" s="19">
        <v>115</v>
      </c>
      <c r="AA652" s="19">
        <v>120</v>
      </c>
      <c r="AB652" s="19">
        <v>125</v>
      </c>
    </row>
    <row r="653" spans="1:33" x14ac:dyDescent="0.3">
      <c r="A653" s="7" t="s">
        <v>19</v>
      </c>
      <c r="B653" s="8" t="s">
        <v>4</v>
      </c>
      <c r="C653" s="117">
        <f>C$2*$G653</f>
        <v>0</v>
      </c>
      <c r="D653" s="117">
        <f t="shared" ref="D653:F667" si="998">D$2*$G653</f>
        <v>0.23099999999999998</v>
      </c>
      <c r="E653" s="117">
        <f t="shared" si="998"/>
        <v>1.54</v>
      </c>
      <c r="F653" s="117">
        <f t="shared" si="998"/>
        <v>3.85</v>
      </c>
      <c r="G653">
        <v>7.7</v>
      </c>
      <c r="H653">
        <v>10.9</v>
      </c>
      <c r="I653">
        <v>14.1</v>
      </c>
      <c r="J653">
        <v>16.899999999999999</v>
      </c>
      <c r="K653">
        <v>19.2</v>
      </c>
      <c r="L653">
        <v>21</v>
      </c>
      <c r="M653">
        <v>22.5</v>
      </c>
      <c r="N653">
        <v>23.7</v>
      </c>
      <c r="O653">
        <v>24.7</v>
      </c>
      <c r="P653">
        <v>25.6</v>
      </c>
      <c r="Q653">
        <v>26.4</v>
      </c>
      <c r="R653">
        <v>27.1</v>
      </c>
      <c r="S653">
        <v>27.8</v>
      </c>
      <c r="T653">
        <v>28.3</v>
      </c>
      <c r="U653">
        <v>28.9</v>
      </c>
      <c r="V653">
        <v>29.4</v>
      </c>
      <c r="W653">
        <v>29.8</v>
      </c>
      <c r="X653">
        <v>30.3</v>
      </c>
      <c r="Y653">
        <v>30.7</v>
      </c>
      <c r="Z653">
        <v>31.1</v>
      </c>
      <c r="AA653">
        <v>31.4</v>
      </c>
      <c r="AB653">
        <v>31.8</v>
      </c>
    </row>
    <row r="654" spans="1:33" x14ac:dyDescent="0.3">
      <c r="A654" s="10" t="s">
        <v>20</v>
      </c>
      <c r="B654" t="s">
        <v>6</v>
      </c>
      <c r="C654" s="118">
        <f t="shared" ref="C654:F677" si="999">C$2*$G654</f>
        <v>0</v>
      </c>
      <c r="D654" s="118">
        <f t="shared" si="998"/>
        <v>0.255</v>
      </c>
      <c r="E654" s="118">
        <f t="shared" si="998"/>
        <v>1.7000000000000002</v>
      </c>
      <c r="F654" s="118">
        <f t="shared" si="998"/>
        <v>4.25</v>
      </c>
      <c r="G654">
        <v>8.5</v>
      </c>
      <c r="H654">
        <v>11.1</v>
      </c>
      <c r="I654">
        <v>13.5</v>
      </c>
      <c r="J654">
        <v>16.3</v>
      </c>
      <c r="K654">
        <v>19.2</v>
      </c>
      <c r="L654">
        <v>22.2</v>
      </c>
      <c r="M654">
        <v>25.2</v>
      </c>
      <c r="N654">
        <v>28.2</v>
      </c>
      <c r="O654">
        <v>31.3</v>
      </c>
      <c r="P654">
        <v>34.299999999999997</v>
      </c>
      <c r="Q654">
        <v>37.6</v>
      </c>
      <c r="R654">
        <v>41</v>
      </c>
      <c r="S654">
        <v>44.6</v>
      </c>
      <c r="T654">
        <v>48.3</v>
      </c>
      <c r="U654">
        <v>52.3</v>
      </c>
      <c r="V654">
        <v>56.4</v>
      </c>
      <c r="W654">
        <v>60.7</v>
      </c>
      <c r="X654">
        <v>65.3</v>
      </c>
      <c r="Y654">
        <v>70</v>
      </c>
      <c r="Z654">
        <v>75</v>
      </c>
      <c r="AA654">
        <v>80.3</v>
      </c>
      <c r="AB654">
        <v>85.8</v>
      </c>
    </row>
    <row r="655" spans="1:33" x14ac:dyDescent="0.3">
      <c r="A655" s="10" t="s">
        <v>21</v>
      </c>
      <c r="B655" t="s">
        <v>8</v>
      </c>
      <c r="C655" s="118">
        <f>G655</f>
        <v>3000</v>
      </c>
      <c r="D655" s="118">
        <f>G655</f>
        <v>3000</v>
      </c>
      <c r="E655" s="118">
        <f>G655</f>
        <v>3000</v>
      </c>
      <c r="F655" s="118">
        <f>G655</f>
        <v>3000</v>
      </c>
      <c r="G655">
        <v>3000</v>
      </c>
      <c r="H655">
        <v>2885</v>
      </c>
      <c r="I655">
        <v>2462</v>
      </c>
      <c r="J655">
        <v>1649</v>
      </c>
      <c r="K655">
        <v>1177</v>
      </c>
      <c r="L655">
        <v>882</v>
      </c>
      <c r="M655">
        <v>687</v>
      </c>
      <c r="N655">
        <v>551</v>
      </c>
      <c r="O655">
        <v>452</v>
      </c>
      <c r="P655">
        <v>378</v>
      </c>
      <c r="Q655">
        <v>313</v>
      </c>
      <c r="R655">
        <v>262</v>
      </c>
      <c r="S655">
        <v>221</v>
      </c>
      <c r="T655">
        <v>187</v>
      </c>
      <c r="U655">
        <v>159</v>
      </c>
      <c r="V655">
        <v>136</v>
      </c>
      <c r="W655">
        <v>117</v>
      </c>
      <c r="X655">
        <v>101</v>
      </c>
      <c r="Y655">
        <v>88</v>
      </c>
      <c r="Z655">
        <v>76</v>
      </c>
      <c r="AA655">
        <v>66</v>
      </c>
      <c r="AB655">
        <v>58</v>
      </c>
    </row>
    <row r="656" spans="1:33" x14ac:dyDescent="0.3">
      <c r="A656" s="10" t="s">
        <v>22</v>
      </c>
      <c r="B656" t="s">
        <v>31</v>
      </c>
      <c r="C656" s="118">
        <f t="shared" si="999"/>
        <v>0</v>
      </c>
      <c r="D656" s="118">
        <f t="shared" si="998"/>
        <v>0.51659999999999995</v>
      </c>
      <c r="E656" s="118">
        <f t="shared" si="998"/>
        <v>3.444</v>
      </c>
      <c r="F656" s="118">
        <f t="shared" si="998"/>
        <v>8.61</v>
      </c>
      <c r="G656">
        <v>17.22</v>
      </c>
      <c r="H656">
        <v>28.06</v>
      </c>
      <c r="I656">
        <v>35.21</v>
      </c>
      <c r="J656">
        <v>34.54</v>
      </c>
      <c r="K656">
        <v>34.18</v>
      </c>
      <c r="L656">
        <v>34.090000000000003</v>
      </c>
      <c r="M656">
        <v>34.159999999999997</v>
      </c>
      <c r="N656">
        <v>34.36</v>
      </c>
      <c r="O656">
        <v>34.65</v>
      </c>
      <c r="P656">
        <v>34.99</v>
      </c>
      <c r="Q656">
        <v>34.770000000000003</v>
      </c>
      <c r="R656">
        <v>34.58</v>
      </c>
      <c r="S656">
        <v>34.42</v>
      </c>
      <c r="T656">
        <v>34.270000000000003</v>
      </c>
      <c r="U656">
        <v>34.14</v>
      </c>
      <c r="V656">
        <v>34.03</v>
      </c>
      <c r="W656">
        <v>33.92</v>
      </c>
      <c r="X656">
        <v>33.82</v>
      </c>
      <c r="Y656">
        <v>33.74</v>
      </c>
      <c r="Z656">
        <v>33.659999999999997</v>
      </c>
      <c r="AA656">
        <v>33.58</v>
      </c>
      <c r="AB656">
        <v>33.51</v>
      </c>
    </row>
    <row r="657" spans="1:28" x14ac:dyDescent="0.3">
      <c r="A657" s="10" t="s">
        <v>23</v>
      </c>
      <c r="B657" t="s">
        <v>10</v>
      </c>
      <c r="C657" s="118">
        <f t="shared" si="999"/>
        <v>0</v>
      </c>
      <c r="D657" s="118">
        <f t="shared" si="998"/>
        <v>2.3519999999999999</v>
      </c>
      <c r="E657" s="118">
        <f t="shared" si="998"/>
        <v>15.680000000000001</v>
      </c>
      <c r="F657" s="118">
        <f t="shared" si="998"/>
        <v>39.200000000000003</v>
      </c>
      <c r="G657">
        <v>78.400000000000006</v>
      </c>
      <c r="H657">
        <v>174.9</v>
      </c>
      <c r="I657">
        <v>279.60000000000002</v>
      </c>
      <c r="J657">
        <v>324.60000000000002</v>
      </c>
      <c r="K657">
        <v>359</v>
      </c>
      <c r="L657">
        <v>386.2</v>
      </c>
      <c r="M657">
        <v>408.2</v>
      </c>
      <c r="N657">
        <v>426.3</v>
      </c>
      <c r="O657">
        <v>441.3</v>
      </c>
      <c r="P657">
        <v>453.8</v>
      </c>
      <c r="Q657">
        <v>456.1</v>
      </c>
      <c r="R657">
        <v>455.9</v>
      </c>
      <c r="S657">
        <v>453.5</v>
      </c>
      <c r="T657">
        <v>448.8</v>
      </c>
      <c r="U657">
        <v>441.8</v>
      </c>
      <c r="V657">
        <v>432.6</v>
      </c>
      <c r="W657">
        <v>421.1</v>
      </c>
      <c r="X657">
        <v>407.3</v>
      </c>
      <c r="Y657">
        <v>391.2</v>
      </c>
      <c r="Z657">
        <v>372.9</v>
      </c>
      <c r="AA657">
        <v>352.4</v>
      </c>
      <c r="AB657">
        <v>329.9</v>
      </c>
    </row>
    <row r="658" spans="1:28" x14ac:dyDescent="0.3">
      <c r="A658" s="10" t="s">
        <v>11</v>
      </c>
      <c r="B658" t="s">
        <v>6</v>
      </c>
      <c r="C658" s="118">
        <f t="shared" si="999"/>
        <v>0</v>
      </c>
      <c r="D658" s="118">
        <f t="shared" si="998"/>
        <v>0.23099999999999998</v>
      </c>
      <c r="E658" s="118">
        <f t="shared" si="998"/>
        <v>1.54</v>
      </c>
      <c r="F658" s="118">
        <f t="shared" si="998"/>
        <v>3.85</v>
      </c>
      <c r="G658">
        <v>7.7</v>
      </c>
      <c r="H658">
        <v>10.199999999999999</v>
      </c>
      <c r="I658">
        <v>12.5</v>
      </c>
      <c r="J658">
        <v>15.3</v>
      </c>
      <c r="K658">
        <v>18.3</v>
      </c>
      <c r="L658">
        <v>21.3</v>
      </c>
      <c r="M658">
        <v>24.5</v>
      </c>
      <c r="N658">
        <v>27.8</v>
      </c>
      <c r="O658">
        <v>31.3</v>
      </c>
      <c r="P658">
        <v>34.299999999999997</v>
      </c>
      <c r="Q658">
        <v>37.6</v>
      </c>
      <c r="R658">
        <v>41</v>
      </c>
      <c r="S658">
        <v>44.6</v>
      </c>
      <c r="T658">
        <v>48.3</v>
      </c>
      <c r="U658">
        <v>52.3</v>
      </c>
      <c r="V658">
        <v>56.4</v>
      </c>
      <c r="W658">
        <v>60.7</v>
      </c>
      <c r="X658">
        <v>65.3</v>
      </c>
      <c r="Y658">
        <v>70</v>
      </c>
      <c r="Z658">
        <v>75</v>
      </c>
      <c r="AA658">
        <v>80.3</v>
      </c>
      <c r="AB658">
        <v>85.8</v>
      </c>
    </row>
    <row r="659" spans="1:28" x14ac:dyDescent="0.3">
      <c r="A659" s="10" t="s">
        <v>12</v>
      </c>
      <c r="B659" t="s">
        <v>8</v>
      </c>
      <c r="C659" s="118">
        <v>0</v>
      </c>
      <c r="D659" s="118">
        <v>0</v>
      </c>
      <c r="E659" s="118">
        <v>0</v>
      </c>
      <c r="F659" s="118">
        <v>0</v>
      </c>
      <c r="G659">
        <v>0</v>
      </c>
      <c r="H659">
        <v>301</v>
      </c>
      <c r="I659">
        <v>732</v>
      </c>
      <c r="J659">
        <v>416</v>
      </c>
      <c r="K659">
        <v>255</v>
      </c>
      <c r="L659">
        <v>167</v>
      </c>
      <c r="M659">
        <v>115</v>
      </c>
      <c r="N659">
        <v>82</v>
      </c>
      <c r="O659">
        <v>61</v>
      </c>
      <c r="P659">
        <v>54</v>
      </c>
      <c r="Q659">
        <v>43</v>
      </c>
      <c r="R659">
        <v>35</v>
      </c>
      <c r="S659">
        <v>28</v>
      </c>
      <c r="T659">
        <v>23</v>
      </c>
      <c r="U659">
        <v>19</v>
      </c>
      <c r="V659">
        <v>16</v>
      </c>
      <c r="W659">
        <v>14</v>
      </c>
      <c r="X659">
        <v>11</v>
      </c>
      <c r="Y659">
        <v>10</v>
      </c>
      <c r="Z659">
        <v>8</v>
      </c>
      <c r="AA659">
        <v>7</v>
      </c>
      <c r="AB659">
        <v>6</v>
      </c>
    </row>
    <row r="660" spans="1:28" x14ac:dyDescent="0.3">
      <c r="A660" s="10" t="s">
        <v>24</v>
      </c>
      <c r="B660" t="s">
        <v>31</v>
      </c>
      <c r="C660" s="118">
        <f t="shared" si="999"/>
        <v>0</v>
      </c>
      <c r="D660" s="118">
        <f t="shared" si="998"/>
        <v>0</v>
      </c>
      <c r="E660" s="118">
        <f t="shared" si="998"/>
        <v>0</v>
      </c>
      <c r="F660" s="118">
        <f t="shared" si="998"/>
        <v>0</v>
      </c>
      <c r="G660">
        <v>0</v>
      </c>
      <c r="H660">
        <v>2.44</v>
      </c>
      <c r="I660">
        <v>8.9600000000000009</v>
      </c>
      <c r="J660">
        <v>7.66</v>
      </c>
      <c r="K660">
        <v>6.68</v>
      </c>
      <c r="L660">
        <v>5.96</v>
      </c>
      <c r="M660">
        <v>5.41</v>
      </c>
      <c r="N660">
        <v>4.99</v>
      </c>
      <c r="O660">
        <v>4.6500000000000004</v>
      </c>
      <c r="P660">
        <v>4.99</v>
      </c>
      <c r="Q660">
        <v>4.7699999999999996</v>
      </c>
      <c r="R660">
        <v>4.58</v>
      </c>
      <c r="S660">
        <v>4.42</v>
      </c>
      <c r="T660">
        <v>4.2699999999999996</v>
      </c>
      <c r="U660">
        <v>4.1399999999999997</v>
      </c>
      <c r="V660">
        <v>4.03</v>
      </c>
      <c r="W660">
        <v>3.92</v>
      </c>
      <c r="X660">
        <v>3.82</v>
      </c>
      <c r="Y660">
        <v>3.74</v>
      </c>
      <c r="Z660">
        <v>3.66</v>
      </c>
      <c r="AA660">
        <v>3.58</v>
      </c>
      <c r="AB660">
        <v>3.51</v>
      </c>
    </row>
    <row r="661" spans="1:28" x14ac:dyDescent="0.3">
      <c r="A661" s="10" t="s">
        <v>25</v>
      </c>
      <c r="B661" t="s">
        <v>10</v>
      </c>
      <c r="C661" s="118" t="e">
        <f t="shared" si="999"/>
        <v>#VALUE!</v>
      </c>
      <c r="D661" s="118" t="e">
        <f t="shared" si="998"/>
        <v>#VALUE!</v>
      </c>
      <c r="E661" s="118" t="e">
        <f t="shared" si="998"/>
        <v>#VALUE!</v>
      </c>
      <c r="F661" s="118" t="e">
        <f t="shared" si="998"/>
        <v>#VALUE!</v>
      </c>
      <c r="G661" t="s">
        <v>311</v>
      </c>
      <c r="H661">
        <v>14.6</v>
      </c>
      <c r="I661">
        <v>68.900000000000006</v>
      </c>
      <c r="J661">
        <v>70.2</v>
      </c>
      <c r="K661">
        <v>68.900000000000006</v>
      </c>
      <c r="L661">
        <v>66.599999999999994</v>
      </c>
      <c r="M661">
        <v>64.099999999999994</v>
      </c>
      <c r="N661">
        <v>61.6</v>
      </c>
      <c r="O661">
        <v>59.2</v>
      </c>
      <c r="P661">
        <v>64.7</v>
      </c>
      <c r="Q661">
        <v>62.6</v>
      </c>
      <c r="R661">
        <v>60.4</v>
      </c>
      <c r="S661">
        <v>58.2</v>
      </c>
      <c r="T661">
        <v>55.9</v>
      </c>
      <c r="U661">
        <v>53.6</v>
      </c>
      <c r="V661">
        <v>51.2</v>
      </c>
      <c r="W661">
        <v>48.7</v>
      </c>
      <c r="X661">
        <v>46.1</v>
      </c>
      <c r="Y661">
        <v>43.3</v>
      </c>
      <c r="Z661">
        <v>40.5</v>
      </c>
      <c r="AA661">
        <v>37.6</v>
      </c>
      <c r="AB661">
        <v>34.6</v>
      </c>
    </row>
    <row r="662" spans="1:28" x14ac:dyDescent="0.3">
      <c r="A662" s="10" t="s">
        <v>26</v>
      </c>
      <c r="B662" t="s">
        <v>32</v>
      </c>
      <c r="C662" s="118"/>
      <c r="D662" s="118"/>
      <c r="E662" s="118"/>
      <c r="F662" s="118"/>
      <c r="G662" t="s">
        <v>35</v>
      </c>
      <c r="H662">
        <v>55.9</v>
      </c>
      <c r="I662">
        <v>27.5</v>
      </c>
      <c r="J662">
        <v>30.1</v>
      </c>
      <c r="K662">
        <v>33.6</v>
      </c>
      <c r="L662">
        <v>37.700000000000003</v>
      </c>
      <c r="M662">
        <v>42.2</v>
      </c>
      <c r="N662">
        <v>46.9</v>
      </c>
      <c r="O662">
        <v>52</v>
      </c>
      <c r="P662">
        <v>53.2</v>
      </c>
      <c r="Q662">
        <v>57.8</v>
      </c>
      <c r="R662">
        <v>62.6</v>
      </c>
      <c r="S662">
        <v>67.7</v>
      </c>
      <c r="T662">
        <v>73.099999999999994</v>
      </c>
      <c r="U662">
        <v>78.8</v>
      </c>
      <c r="V662">
        <v>84.8</v>
      </c>
      <c r="W662">
        <v>91.1</v>
      </c>
      <c r="X662">
        <v>97.7</v>
      </c>
      <c r="Y662">
        <v>104.7</v>
      </c>
      <c r="Z662">
        <v>112</v>
      </c>
      <c r="AA662">
        <v>119.7</v>
      </c>
      <c r="AB662">
        <v>127.8</v>
      </c>
    </row>
    <row r="663" spans="1:28" x14ac:dyDescent="0.3">
      <c r="A663" s="10" t="s">
        <v>3</v>
      </c>
      <c r="B663" t="s">
        <v>4</v>
      </c>
      <c r="C663" s="118">
        <f t="shared" si="999"/>
        <v>0</v>
      </c>
      <c r="D663" s="118">
        <f t="shared" si="998"/>
        <v>0.23099999999999998</v>
      </c>
      <c r="E663" s="118">
        <f t="shared" si="998"/>
        <v>1.54</v>
      </c>
      <c r="F663" s="118">
        <f t="shared" si="998"/>
        <v>3.85</v>
      </c>
      <c r="G663">
        <v>7.7</v>
      </c>
      <c r="H663">
        <v>10.9</v>
      </c>
      <c r="I663">
        <v>14.3</v>
      </c>
      <c r="J663">
        <v>17.100000000000001</v>
      </c>
      <c r="K663">
        <v>19.3</v>
      </c>
      <c r="L663">
        <v>21.1</v>
      </c>
      <c r="M663">
        <v>22.5</v>
      </c>
      <c r="N663">
        <v>23.7</v>
      </c>
      <c r="O663">
        <v>24.7</v>
      </c>
      <c r="P663">
        <v>25.6</v>
      </c>
      <c r="Q663">
        <v>26.4</v>
      </c>
      <c r="R663">
        <v>27.1</v>
      </c>
      <c r="S663">
        <v>27.8</v>
      </c>
      <c r="T663">
        <v>28.3</v>
      </c>
      <c r="U663">
        <v>28.9</v>
      </c>
      <c r="V663">
        <v>29.4</v>
      </c>
      <c r="W663">
        <v>29.8</v>
      </c>
      <c r="X663">
        <v>30.3</v>
      </c>
      <c r="Y663">
        <v>30.7</v>
      </c>
      <c r="Z663">
        <v>31.1</v>
      </c>
      <c r="AA663">
        <v>31.4</v>
      </c>
      <c r="AB663">
        <v>31.8</v>
      </c>
    </row>
    <row r="664" spans="1:28" x14ac:dyDescent="0.3">
      <c r="A664" s="10" t="s">
        <v>5</v>
      </c>
      <c r="B664" t="s">
        <v>6</v>
      </c>
      <c r="C664" s="118">
        <f t="shared" si="999"/>
        <v>0</v>
      </c>
      <c r="D664" s="118">
        <f t="shared" si="998"/>
        <v>0.255</v>
      </c>
      <c r="E664" s="118">
        <f t="shared" si="998"/>
        <v>1.7000000000000002</v>
      </c>
      <c r="F664" s="118">
        <f t="shared" si="998"/>
        <v>4.25</v>
      </c>
      <c r="G664">
        <v>8.5</v>
      </c>
      <c r="H664">
        <v>11.2</v>
      </c>
      <c r="I664">
        <v>13.9</v>
      </c>
      <c r="J664">
        <v>16.7</v>
      </c>
      <c r="K664">
        <v>19.5</v>
      </c>
      <c r="L664">
        <v>22.4</v>
      </c>
      <c r="M664">
        <v>25.3</v>
      </c>
      <c r="N664">
        <v>28.3</v>
      </c>
      <c r="O664">
        <v>31.3</v>
      </c>
      <c r="P664">
        <v>34.299999999999997</v>
      </c>
      <c r="Q664">
        <v>37.6</v>
      </c>
      <c r="R664">
        <v>41</v>
      </c>
      <c r="S664">
        <v>44.6</v>
      </c>
      <c r="T664">
        <v>48.3</v>
      </c>
      <c r="U664">
        <v>52.3</v>
      </c>
      <c r="V664">
        <v>56.4</v>
      </c>
      <c r="W664">
        <v>60.7</v>
      </c>
      <c r="X664">
        <v>65.3</v>
      </c>
      <c r="Y664">
        <v>70</v>
      </c>
      <c r="Z664">
        <v>75</v>
      </c>
      <c r="AA664">
        <v>80.3</v>
      </c>
      <c r="AB664">
        <v>85.8</v>
      </c>
    </row>
    <row r="665" spans="1:28" x14ac:dyDescent="0.3">
      <c r="A665" s="10" t="s">
        <v>7</v>
      </c>
      <c r="B665" t="s">
        <v>8</v>
      </c>
      <c r="C665" s="118">
        <f>G665</f>
        <v>3000</v>
      </c>
      <c r="D665" s="118">
        <f>G665</f>
        <v>3000</v>
      </c>
      <c r="E665" s="118">
        <f>G665</f>
        <v>3000</v>
      </c>
      <c r="F665" s="118">
        <f>G665</f>
        <v>3000</v>
      </c>
      <c r="G665">
        <v>3000</v>
      </c>
      <c r="H665">
        <v>2584</v>
      </c>
      <c r="I665">
        <v>1730</v>
      </c>
      <c r="J665">
        <v>1233</v>
      </c>
      <c r="K665">
        <v>922</v>
      </c>
      <c r="L665">
        <v>716</v>
      </c>
      <c r="M665">
        <v>572</v>
      </c>
      <c r="N665">
        <v>469</v>
      </c>
      <c r="O665">
        <v>391</v>
      </c>
      <c r="P665">
        <v>324</v>
      </c>
      <c r="Q665">
        <v>270</v>
      </c>
      <c r="R665">
        <v>227</v>
      </c>
      <c r="S665">
        <v>192</v>
      </c>
      <c r="T665">
        <v>164</v>
      </c>
      <c r="U665">
        <v>140</v>
      </c>
      <c r="V665">
        <v>120</v>
      </c>
      <c r="W665">
        <v>104</v>
      </c>
      <c r="X665">
        <v>90</v>
      </c>
      <c r="Y665">
        <v>78</v>
      </c>
      <c r="Z665">
        <v>68</v>
      </c>
      <c r="AA665">
        <v>59</v>
      </c>
      <c r="AB665">
        <v>52</v>
      </c>
    </row>
    <row r="666" spans="1:28" x14ac:dyDescent="0.3">
      <c r="A666" s="10" t="s">
        <v>27</v>
      </c>
      <c r="B666" t="s">
        <v>31</v>
      </c>
      <c r="C666" s="118">
        <f t="shared" si="999"/>
        <v>0</v>
      </c>
      <c r="D666" s="118">
        <f t="shared" si="998"/>
        <v>0.51659999999999995</v>
      </c>
      <c r="E666" s="118">
        <f t="shared" si="998"/>
        <v>3.444</v>
      </c>
      <c r="F666" s="118">
        <f t="shared" si="998"/>
        <v>8.61</v>
      </c>
      <c r="G666">
        <v>17.22</v>
      </c>
      <c r="H666">
        <v>25.63</v>
      </c>
      <c r="I666">
        <v>26.25</v>
      </c>
      <c r="J666">
        <v>26.88</v>
      </c>
      <c r="K666">
        <v>27.5</v>
      </c>
      <c r="L666">
        <v>28.13</v>
      </c>
      <c r="M666">
        <v>28.75</v>
      </c>
      <c r="N666">
        <v>29.38</v>
      </c>
      <c r="O666">
        <v>30</v>
      </c>
      <c r="P666">
        <v>30</v>
      </c>
      <c r="Q666">
        <v>30</v>
      </c>
      <c r="R666">
        <v>30</v>
      </c>
      <c r="S666">
        <v>30</v>
      </c>
      <c r="T666">
        <v>30</v>
      </c>
      <c r="U666">
        <v>30</v>
      </c>
      <c r="V666">
        <v>30</v>
      </c>
      <c r="W666">
        <v>30</v>
      </c>
      <c r="X666">
        <v>30</v>
      </c>
      <c r="Y666">
        <v>30</v>
      </c>
      <c r="Z666">
        <v>30</v>
      </c>
      <c r="AA666">
        <v>30</v>
      </c>
      <c r="AB666">
        <v>30</v>
      </c>
    </row>
    <row r="667" spans="1:28" x14ac:dyDescent="0.3">
      <c r="A667" s="10" t="s">
        <v>9</v>
      </c>
      <c r="B667" t="s">
        <v>10</v>
      </c>
      <c r="C667" s="118">
        <f t="shared" si="999"/>
        <v>0</v>
      </c>
      <c r="D667" s="118">
        <f t="shared" si="998"/>
        <v>2.3519999999999999</v>
      </c>
      <c r="E667" s="118">
        <f t="shared" si="998"/>
        <v>15.680000000000001</v>
      </c>
      <c r="F667" s="118">
        <f t="shared" si="998"/>
        <v>39.200000000000003</v>
      </c>
      <c r="G667">
        <v>78.400000000000006</v>
      </c>
      <c r="H667">
        <v>160.30000000000001</v>
      </c>
      <c r="I667">
        <v>210.7</v>
      </c>
      <c r="J667">
        <v>254.4</v>
      </c>
      <c r="K667">
        <v>290.2</v>
      </c>
      <c r="L667">
        <v>319.60000000000002</v>
      </c>
      <c r="M667">
        <v>344.1</v>
      </c>
      <c r="N667">
        <v>364.7</v>
      </c>
      <c r="O667">
        <v>382.2</v>
      </c>
      <c r="P667">
        <v>389.1</v>
      </c>
      <c r="Q667">
        <v>393.5</v>
      </c>
      <c r="R667">
        <v>395.5</v>
      </c>
      <c r="S667">
        <v>395.3</v>
      </c>
      <c r="T667">
        <v>392.8</v>
      </c>
      <c r="U667">
        <v>388.2</v>
      </c>
      <c r="V667">
        <v>381.4</v>
      </c>
      <c r="W667">
        <v>372.4</v>
      </c>
      <c r="X667">
        <v>361.2</v>
      </c>
      <c r="Y667">
        <v>347.9</v>
      </c>
      <c r="Z667">
        <v>332.4</v>
      </c>
      <c r="AA667">
        <v>314.8</v>
      </c>
      <c r="AB667">
        <v>295.39999999999998</v>
      </c>
    </row>
    <row r="668" spans="1:28" x14ac:dyDescent="0.3">
      <c r="A668" s="10" t="s">
        <v>28</v>
      </c>
      <c r="B668" t="s">
        <v>32</v>
      </c>
      <c r="C668" s="118"/>
      <c r="D668" s="118"/>
      <c r="E668" s="118"/>
      <c r="F668" s="118"/>
      <c r="G668">
        <v>23.6</v>
      </c>
      <c r="H668">
        <v>18</v>
      </c>
      <c r="I668">
        <v>16.8</v>
      </c>
      <c r="J668">
        <v>16.7</v>
      </c>
      <c r="K668">
        <v>17.100000000000001</v>
      </c>
      <c r="L668">
        <v>17.7</v>
      </c>
      <c r="M668">
        <v>18.600000000000001</v>
      </c>
      <c r="N668">
        <v>19.5</v>
      </c>
      <c r="O668">
        <v>20.399999999999999</v>
      </c>
      <c r="P668">
        <v>21.7</v>
      </c>
      <c r="Q668">
        <v>23</v>
      </c>
      <c r="R668">
        <v>24.5</v>
      </c>
      <c r="S668">
        <v>26</v>
      </c>
      <c r="T668">
        <v>27.6</v>
      </c>
      <c r="U668">
        <v>29.3</v>
      </c>
      <c r="V668">
        <v>31.1</v>
      </c>
      <c r="W668">
        <v>32.9</v>
      </c>
      <c r="X668">
        <v>34.9</v>
      </c>
      <c r="Y668">
        <v>36.9</v>
      </c>
      <c r="Z668">
        <v>39.1</v>
      </c>
      <c r="AA668">
        <v>41.3</v>
      </c>
      <c r="AB668">
        <v>43.7</v>
      </c>
    </row>
    <row r="669" spans="1:28" x14ac:dyDescent="0.3">
      <c r="A669" s="10" t="s">
        <v>29</v>
      </c>
      <c r="B669" t="s">
        <v>33</v>
      </c>
      <c r="C669" s="118">
        <f t="shared" si="999"/>
        <v>0</v>
      </c>
      <c r="D669" s="118">
        <f t="shared" si="999"/>
        <v>1.17E-2</v>
      </c>
      <c r="E669" s="118">
        <f t="shared" si="999"/>
        <v>7.8000000000000014E-2</v>
      </c>
      <c r="F669" s="118">
        <f t="shared" si="999"/>
        <v>0.19500000000000001</v>
      </c>
      <c r="G669">
        <v>0.39</v>
      </c>
      <c r="H669">
        <v>0.44</v>
      </c>
      <c r="I669">
        <v>0.47</v>
      </c>
      <c r="J669">
        <v>0.47</v>
      </c>
      <c r="K669">
        <v>0.47</v>
      </c>
      <c r="L669">
        <v>0.45</v>
      </c>
      <c r="M669">
        <v>0.44</v>
      </c>
      <c r="N669">
        <v>0.42</v>
      </c>
      <c r="O669">
        <v>0.4</v>
      </c>
      <c r="P669">
        <v>0.38</v>
      </c>
      <c r="Q669">
        <v>0.37</v>
      </c>
      <c r="R669">
        <v>0.35</v>
      </c>
      <c r="S669">
        <v>0.34</v>
      </c>
      <c r="T669">
        <v>0.32</v>
      </c>
      <c r="U669">
        <v>0.31</v>
      </c>
      <c r="V669">
        <v>0.3</v>
      </c>
      <c r="W669">
        <v>0.28999999999999998</v>
      </c>
      <c r="X669">
        <v>0.28000000000000003</v>
      </c>
      <c r="Y669">
        <v>0.27</v>
      </c>
      <c r="Z669">
        <v>0.26</v>
      </c>
      <c r="AA669">
        <v>0.26</v>
      </c>
      <c r="AB669">
        <v>0.25</v>
      </c>
    </row>
    <row r="670" spans="1:28" x14ac:dyDescent="0.3">
      <c r="A670" s="10" t="s">
        <v>30</v>
      </c>
      <c r="B670" t="s">
        <v>34</v>
      </c>
      <c r="C670" s="118">
        <f t="shared" si="999"/>
        <v>0</v>
      </c>
      <c r="D670" s="118">
        <f t="shared" si="999"/>
        <v>0.1176</v>
      </c>
      <c r="E670" s="118">
        <f t="shared" si="999"/>
        <v>0.78400000000000003</v>
      </c>
      <c r="F670" s="118">
        <f t="shared" si="999"/>
        <v>1.96</v>
      </c>
      <c r="G670">
        <v>3.92</v>
      </c>
      <c r="H670">
        <v>7</v>
      </c>
      <c r="I670">
        <v>9.81</v>
      </c>
      <c r="J670">
        <v>11.66</v>
      </c>
      <c r="K670">
        <v>12.82</v>
      </c>
      <c r="L670">
        <v>13.53</v>
      </c>
      <c r="M670">
        <v>13.95</v>
      </c>
      <c r="N670">
        <v>14.18</v>
      </c>
      <c r="O670">
        <v>14.27</v>
      </c>
      <c r="P670">
        <v>14.28</v>
      </c>
      <c r="Q670">
        <v>14.21</v>
      </c>
      <c r="R670">
        <v>14.1</v>
      </c>
      <c r="S670">
        <v>13.94</v>
      </c>
      <c r="T670">
        <v>13.75</v>
      </c>
      <c r="U670">
        <v>13.53</v>
      </c>
      <c r="V670">
        <v>13.29</v>
      </c>
      <c r="W670">
        <v>13.02</v>
      </c>
      <c r="X670">
        <v>12.73</v>
      </c>
      <c r="Y670">
        <v>12.42</v>
      </c>
      <c r="Z670">
        <v>12.1</v>
      </c>
      <c r="AA670">
        <v>11.76</v>
      </c>
      <c r="AB670">
        <v>11.42</v>
      </c>
    </row>
    <row r="671" spans="1:28" x14ac:dyDescent="0.3">
      <c r="A671" s="12" t="s">
        <v>13</v>
      </c>
      <c r="B671" s="3" t="s">
        <v>10</v>
      </c>
      <c r="C671" s="119">
        <f t="shared" si="999"/>
        <v>0</v>
      </c>
      <c r="D671" s="119">
        <f t="shared" si="999"/>
        <v>2.3519999999999999</v>
      </c>
      <c r="E671" s="119">
        <f t="shared" si="999"/>
        <v>15.680000000000001</v>
      </c>
      <c r="F671" s="119">
        <f t="shared" si="999"/>
        <v>39.200000000000003</v>
      </c>
      <c r="G671">
        <v>78.400000000000006</v>
      </c>
      <c r="H671">
        <v>174.9</v>
      </c>
      <c r="I671">
        <v>294.3</v>
      </c>
      <c r="J671">
        <v>408.2</v>
      </c>
      <c r="K671">
        <v>512.79999999999995</v>
      </c>
      <c r="L671">
        <v>608.79999999999995</v>
      </c>
      <c r="M671">
        <v>697.4</v>
      </c>
      <c r="N671">
        <v>779.7</v>
      </c>
      <c r="O671">
        <v>856.3</v>
      </c>
      <c r="P671">
        <v>928</v>
      </c>
      <c r="Q671">
        <v>995</v>
      </c>
      <c r="R671">
        <v>1057.4000000000001</v>
      </c>
      <c r="S671">
        <v>1115.3</v>
      </c>
      <c r="T671">
        <v>1168.9000000000001</v>
      </c>
      <c r="U671">
        <v>1217.8</v>
      </c>
      <c r="V671">
        <v>1262.2</v>
      </c>
      <c r="W671">
        <v>1301.9000000000001</v>
      </c>
      <c r="X671">
        <v>1336.8</v>
      </c>
      <c r="Y671">
        <v>1366.7</v>
      </c>
      <c r="Z671">
        <v>1391.7</v>
      </c>
      <c r="AA671">
        <v>1411.8</v>
      </c>
      <c r="AB671">
        <v>1426.9</v>
      </c>
    </row>
    <row r="672" spans="1:28" x14ac:dyDescent="0.3">
      <c r="A672" s="20" t="s">
        <v>70</v>
      </c>
      <c r="B672" s="21" t="s">
        <v>14</v>
      </c>
      <c r="C672" s="120">
        <f t="shared" si="999"/>
        <v>0</v>
      </c>
      <c r="D672" s="120">
        <f t="shared" si="999"/>
        <v>0.28494356927064013</v>
      </c>
      <c r="E672" s="120">
        <f t="shared" si="999"/>
        <v>1.8996237951376012</v>
      </c>
      <c r="F672" s="120">
        <f t="shared" si="999"/>
        <v>4.7490594878440024</v>
      </c>
      <c r="G672" s="120">
        <f>$D651*(G664/100*1000)^$E651*(G663-0.3)^$F651</f>
        <v>9.4981189756880049</v>
      </c>
      <c r="H672" s="120">
        <f t="shared" ref="H672:I672" si="1000">$D651*(H664/100*1000)^$E651*(H663-0.3)^$F651</f>
        <v>22.919120563147189</v>
      </c>
      <c r="I672" s="120">
        <f t="shared" si="1000"/>
        <v>45.524924350240845</v>
      </c>
      <c r="J672" s="120">
        <f>$D651*(J664/100*1000)^$E651*(J663-0.3)^$F651</f>
        <v>76.974649704212737</v>
      </c>
      <c r="K672" s="120">
        <f t="shared" ref="K672:AB672" si="1001">$D651*(K664/100*1000)^$E651*(K663-0.3)^$F651</f>
        <v>116.04085884858165</v>
      </c>
      <c r="L672" s="120">
        <f t="shared" si="1001"/>
        <v>164.04344916404244</v>
      </c>
      <c r="M672" s="120">
        <f t="shared" si="1001"/>
        <v>218.92949610122707</v>
      </c>
      <c r="N672" s="120">
        <f t="shared" si="1001"/>
        <v>283.31787190721036</v>
      </c>
      <c r="O672" s="120">
        <f t="shared" si="1001"/>
        <v>355.13856197219951</v>
      </c>
      <c r="P672" s="120">
        <f t="shared" si="1001"/>
        <v>435.21066602280899</v>
      </c>
      <c r="Q672" s="120">
        <f t="shared" si="1001"/>
        <v>530.75143453967064</v>
      </c>
      <c r="R672" s="120">
        <f t="shared" si="1001"/>
        <v>637.94373456415894</v>
      </c>
      <c r="S672" s="120">
        <f t="shared" si="1001"/>
        <v>762.91771098453569</v>
      </c>
      <c r="T672" s="120">
        <f t="shared" si="1001"/>
        <v>897.5830525392355</v>
      </c>
      <c r="U672" s="120">
        <f t="shared" si="1001"/>
        <v>1059.3741725153386</v>
      </c>
      <c r="V672" s="120">
        <f t="shared" si="1001"/>
        <v>1236.0289413499127</v>
      </c>
      <c r="W672" s="120">
        <f t="shared" si="1001"/>
        <v>1431.3171797630823</v>
      </c>
      <c r="X672" s="120">
        <f t="shared" si="1001"/>
        <v>1661.7994735135508</v>
      </c>
      <c r="Y672" s="120">
        <f t="shared" si="1001"/>
        <v>1909.8378782143275</v>
      </c>
      <c r="Z672" s="120">
        <f t="shared" si="1001"/>
        <v>2192.4790294643794</v>
      </c>
      <c r="AA672" s="120">
        <f t="shared" si="1001"/>
        <v>2504.6481107632108</v>
      </c>
      <c r="AB672" s="120">
        <f t="shared" si="1001"/>
        <v>2860.276711995351</v>
      </c>
    </row>
    <row r="673" spans="1:33" x14ac:dyDescent="0.3">
      <c r="A673" s="20" t="s">
        <v>71</v>
      </c>
      <c r="B673" s="21" t="s">
        <v>14</v>
      </c>
      <c r="C673" s="120">
        <f t="shared" si="999"/>
        <v>0</v>
      </c>
      <c r="D673" s="120">
        <f t="shared" si="999"/>
        <v>0.1485140931402342</v>
      </c>
      <c r="E673" s="120">
        <f t="shared" si="999"/>
        <v>0.9900939542682281</v>
      </c>
      <c r="F673" s="120">
        <f t="shared" si="999"/>
        <v>2.4752348856705702</v>
      </c>
      <c r="G673" s="120">
        <f>$G651*(G664/100*1000)^$H651*(G663-0.3)^$I651</f>
        <v>4.9504697713411403</v>
      </c>
      <c r="H673" s="120">
        <f t="shared" ref="H673:AB673" si="1002">$G651*(H664/100*1000)^$H651*(H663-0.3)^$I651</f>
        <v>8.4509487431019643</v>
      </c>
      <c r="I673" s="120">
        <f t="shared" si="1002"/>
        <v>12.873433889917353</v>
      </c>
      <c r="J673" s="120">
        <f t="shared" si="1002"/>
        <v>19.102186863270404</v>
      </c>
      <c r="K673" s="120">
        <f t="shared" si="1002"/>
        <v>27.229150289644853</v>
      </c>
      <c r="L673" s="120">
        <f t="shared" si="1002"/>
        <v>37.892104396231446</v>
      </c>
      <c r="M673" s="120">
        <f t="shared" si="1002"/>
        <v>51.147888175278503</v>
      </c>
      <c r="N673" s="120">
        <f t="shared" si="1002"/>
        <v>67.750819905207365</v>
      </c>
      <c r="O673" s="120">
        <f t="shared" si="1002"/>
        <v>87.562740612626015</v>
      </c>
      <c r="P673" s="120">
        <f t="shared" si="1002"/>
        <v>110.67573666837329</v>
      </c>
      <c r="Q673" s="120">
        <f t="shared" si="1002"/>
        <v>140.50941085802202</v>
      </c>
      <c r="R673" s="120">
        <f t="shared" si="1002"/>
        <v>176.29565541641594</v>
      </c>
      <c r="S673" s="120">
        <f t="shared" si="1002"/>
        <v>219.79768273442454</v>
      </c>
      <c r="T673" s="120">
        <f t="shared" si="1002"/>
        <v>272.03531254832296</v>
      </c>
      <c r="U673" s="120">
        <f t="shared" si="1002"/>
        <v>335.82893722233234</v>
      </c>
      <c r="V673" s="120">
        <f t="shared" si="1002"/>
        <v>410.89571253322265</v>
      </c>
      <c r="W673" s="120">
        <f t="shared" si="1002"/>
        <v>501.16686676641433</v>
      </c>
      <c r="X673" s="120">
        <f t="shared" si="1002"/>
        <v>609.21665070778397</v>
      </c>
      <c r="Y673" s="120">
        <f t="shared" si="1002"/>
        <v>734.95753621457118</v>
      </c>
      <c r="Z673" s="120">
        <f t="shared" si="1002"/>
        <v>885.47627296542362</v>
      </c>
      <c r="AA673" s="120">
        <f t="shared" si="1002"/>
        <v>1067.1397462020682</v>
      </c>
      <c r="AB673" s="120">
        <f t="shared" si="1002"/>
        <v>1276.0004782486633</v>
      </c>
    </row>
    <row r="674" spans="1:33" x14ac:dyDescent="0.3">
      <c r="A674" s="20" t="s">
        <v>72</v>
      </c>
      <c r="B674" s="21" t="s">
        <v>14</v>
      </c>
      <c r="C674" s="120">
        <f t="shared" si="999"/>
        <v>0</v>
      </c>
      <c r="D674" s="120">
        <f t="shared" si="999"/>
        <v>0.10885220773701379</v>
      </c>
      <c r="E674" s="120">
        <f t="shared" si="999"/>
        <v>0.72568138491342538</v>
      </c>
      <c r="F674" s="120">
        <f t="shared" si="999"/>
        <v>1.8142034622835632</v>
      </c>
      <c r="G674" s="120">
        <f>$J651*(G664/100*1000)^$K651*(G663-0.3)^$L651</f>
        <v>3.6284069245671264</v>
      </c>
      <c r="H674" s="120">
        <f t="shared" ref="H674:AB674" si="1003">$J651*(H664/100*1000)^$K651*(H663-0.3)^$L651</f>
        <v>7.2024738958491694</v>
      </c>
      <c r="I674" s="120">
        <f t="shared" si="1003"/>
        <v>12.321289298800492</v>
      </c>
      <c r="J674" s="120">
        <f t="shared" si="1003"/>
        <v>19.473760924858588</v>
      </c>
      <c r="K674" s="120">
        <f t="shared" si="1003"/>
        <v>28.690176127013157</v>
      </c>
      <c r="L674" s="120">
        <f t="shared" si="1003"/>
        <v>40.59704075354562</v>
      </c>
      <c r="M674" s="120">
        <f t="shared" si="1003"/>
        <v>55.087147117066777</v>
      </c>
      <c r="N674" s="120">
        <f t="shared" si="1003"/>
        <v>72.970786746996708</v>
      </c>
      <c r="O674" s="120">
        <f t="shared" si="1003"/>
        <v>93.972515767959621</v>
      </c>
      <c r="P674" s="120">
        <f t="shared" si="1003"/>
        <v>118.25305275307517</v>
      </c>
      <c r="Q674" s="120">
        <f t="shared" si="1003"/>
        <v>148.95289219215306</v>
      </c>
      <c r="R674" s="120">
        <f t="shared" si="1003"/>
        <v>185.16005470191442</v>
      </c>
      <c r="S674" s="120">
        <f t="shared" si="1003"/>
        <v>228.78015941375227</v>
      </c>
      <c r="T674" s="120">
        <f t="shared" si="1003"/>
        <v>279.57245671410487</v>
      </c>
      <c r="U674" s="120">
        <f t="shared" si="1003"/>
        <v>341.49633575277124</v>
      </c>
      <c r="V674" s="120">
        <f t="shared" si="1003"/>
        <v>412.89797489131195</v>
      </c>
      <c r="W674" s="120">
        <f t="shared" si="1003"/>
        <v>496.77021406462035</v>
      </c>
      <c r="X674" s="120">
        <f t="shared" si="1003"/>
        <v>596.98450752124234</v>
      </c>
      <c r="Y674" s="120">
        <f t="shared" si="1003"/>
        <v>711.10032466897587</v>
      </c>
      <c r="Z674" s="120">
        <f t="shared" si="1003"/>
        <v>845.94439369967461</v>
      </c>
      <c r="AA674" s="120">
        <f t="shared" si="1003"/>
        <v>1004.6499184066953</v>
      </c>
      <c r="AB674" s="120">
        <f t="shared" si="1003"/>
        <v>1186.9275817596169</v>
      </c>
    </row>
    <row r="675" spans="1:33" x14ac:dyDescent="0.3">
      <c r="A675" s="20" t="s">
        <v>73</v>
      </c>
      <c r="B675" s="21" t="s">
        <v>14</v>
      </c>
      <c r="C675" s="120">
        <f t="shared" si="999"/>
        <v>0</v>
      </c>
      <c r="D675" s="120">
        <f t="shared" si="999"/>
        <v>0.23856114602402009</v>
      </c>
      <c r="E675" s="120">
        <f t="shared" si="999"/>
        <v>1.5904076401601341</v>
      </c>
      <c r="F675" s="120">
        <f t="shared" si="999"/>
        <v>3.9760191004003351</v>
      </c>
      <c r="G675" s="120">
        <f>$D651*(G658/100*1000)^$E651*(G653-0.3)^$F651</f>
        <v>7.9520382008006703</v>
      </c>
      <c r="H675" s="120">
        <f t="shared" ref="H675:AB675" si="1004">$D651*(H658/100*1000)^$E651*(H653-0.3)^$F651</f>
        <v>19.372756686173638</v>
      </c>
      <c r="I675" s="120">
        <f t="shared" si="1004"/>
        <v>37.041173666308325</v>
      </c>
      <c r="J675" s="120">
        <f t="shared" si="1004"/>
        <v>64.927463187233187</v>
      </c>
      <c r="K675" s="120">
        <f t="shared" si="1004"/>
        <v>102.93821958443232</v>
      </c>
      <c r="L675" s="120">
        <f t="shared" si="1004"/>
        <v>149.07676673989704</v>
      </c>
      <c r="M675" s="120">
        <f t="shared" si="1004"/>
        <v>206.64389193159244</v>
      </c>
      <c r="N675" s="120">
        <f t="shared" si="1004"/>
        <v>274.38423059181127</v>
      </c>
      <c r="O675" s="120">
        <f t="shared" si="1004"/>
        <v>355.13856197219951</v>
      </c>
      <c r="P675" s="120">
        <f t="shared" si="1004"/>
        <v>435.21066602280899</v>
      </c>
      <c r="Q675" s="120">
        <f t="shared" si="1004"/>
        <v>530.75143453967064</v>
      </c>
      <c r="R675" s="120">
        <f t="shared" si="1004"/>
        <v>637.94373456415894</v>
      </c>
      <c r="S675" s="120">
        <f t="shared" si="1004"/>
        <v>762.91771098453569</v>
      </c>
      <c r="T675" s="120">
        <f t="shared" si="1004"/>
        <v>897.5830525392355</v>
      </c>
      <c r="U675" s="120">
        <f t="shared" si="1004"/>
        <v>1059.3741725153386</v>
      </c>
      <c r="V675" s="120">
        <f t="shared" si="1004"/>
        <v>1236.0289413499127</v>
      </c>
      <c r="W675" s="120">
        <f t="shared" si="1004"/>
        <v>1431.3171797630823</v>
      </c>
      <c r="X675" s="120">
        <f t="shared" si="1004"/>
        <v>1661.7994735135508</v>
      </c>
      <c r="Y675" s="120">
        <f t="shared" si="1004"/>
        <v>1909.8378782143275</v>
      </c>
      <c r="Z675" s="120">
        <f t="shared" si="1004"/>
        <v>2192.4790294643794</v>
      </c>
      <c r="AA675" s="120">
        <f t="shared" si="1004"/>
        <v>2504.6481107632108</v>
      </c>
      <c r="AB675" s="120">
        <f t="shared" si="1004"/>
        <v>2860.276711995351</v>
      </c>
    </row>
    <row r="676" spans="1:33" x14ac:dyDescent="0.3">
      <c r="A676" s="20" t="s">
        <v>74</v>
      </c>
      <c r="B676" s="21" t="s">
        <v>14</v>
      </c>
      <c r="C676" s="120">
        <f t="shared" si="999"/>
        <v>0</v>
      </c>
      <c r="D676" s="120">
        <f t="shared" si="999"/>
        <v>0.11227332054270996</v>
      </c>
      <c r="E676" s="120">
        <f t="shared" si="999"/>
        <v>0.74848880361806647</v>
      </c>
      <c r="F676" s="120">
        <f t="shared" si="999"/>
        <v>1.8712220090451661</v>
      </c>
      <c r="G676" s="120">
        <f>$G651*(G658/100*1000)^$H651*(G653-0.3)^$I651</f>
        <v>3.7424440180903322</v>
      </c>
      <c r="H676" s="120">
        <f t="shared" ref="H676:AB676" si="1005">$G651*(H658/100*1000)^$H651*(H653-0.3)^$I651</f>
        <v>6.4856407354605912</v>
      </c>
      <c r="I676" s="120">
        <f t="shared" si="1005"/>
        <v>9.626950024453361</v>
      </c>
      <c r="J676" s="120">
        <f t="shared" si="1005"/>
        <v>15.032355132351281</v>
      </c>
      <c r="K676" s="120">
        <f t="shared" si="1005"/>
        <v>22.831686306304164</v>
      </c>
      <c r="L676" s="120">
        <f t="shared" si="1005"/>
        <v>32.967872858441645</v>
      </c>
      <c r="M676" s="120">
        <f t="shared" si="1005"/>
        <v>46.70197589962951</v>
      </c>
      <c r="N676" s="120">
        <f t="shared" si="1005"/>
        <v>64.417659441101705</v>
      </c>
      <c r="O676" s="120">
        <f t="shared" si="1005"/>
        <v>87.562740612626015</v>
      </c>
      <c r="P676" s="120">
        <f t="shared" si="1005"/>
        <v>110.67573666837329</v>
      </c>
      <c r="Q676" s="120">
        <f t="shared" si="1005"/>
        <v>140.50941085802202</v>
      </c>
      <c r="R676" s="120">
        <f t="shared" si="1005"/>
        <v>176.29565541641594</v>
      </c>
      <c r="S676" s="120">
        <f t="shared" si="1005"/>
        <v>219.79768273442454</v>
      </c>
      <c r="T676" s="120">
        <f t="shared" si="1005"/>
        <v>272.03531254832296</v>
      </c>
      <c r="U676" s="120">
        <f t="shared" si="1005"/>
        <v>335.82893722233234</v>
      </c>
      <c r="V676" s="120">
        <f t="shared" si="1005"/>
        <v>410.89571253322265</v>
      </c>
      <c r="W676" s="120">
        <f t="shared" si="1005"/>
        <v>501.16686676641433</v>
      </c>
      <c r="X676" s="120">
        <f t="shared" si="1005"/>
        <v>609.21665070778397</v>
      </c>
      <c r="Y676" s="120">
        <f t="shared" si="1005"/>
        <v>734.95753621457118</v>
      </c>
      <c r="Z676" s="120">
        <f t="shared" si="1005"/>
        <v>885.47627296542362</v>
      </c>
      <c r="AA676" s="120">
        <f t="shared" si="1005"/>
        <v>1067.1397462020682</v>
      </c>
      <c r="AB676" s="120">
        <f t="shared" si="1005"/>
        <v>1276.0004782486633</v>
      </c>
    </row>
    <row r="677" spans="1:33" x14ac:dyDescent="0.3">
      <c r="A677" s="20" t="s">
        <v>75</v>
      </c>
      <c r="B677" s="21" t="s">
        <v>14</v>
      </c>
      <c r="C677" s="120">
        <f t="shared" si="999"/>
        <v>0</v>
      </c>
      <c r="D677" s="120">
        <f t="shared" si="999"/>
        <v>8.4833625414570221E-2</v>
      </c>
      <c r="E677" s="120">
        <f t="shared" si="999"/>
        <v>0.56555750276380157</v>
      </c>
      <c r="F677" s="120">
        <f t="shared" si="999"/>
        <v>1.4138937569095038</v>
      </c>
      <c r="G677" s="120">
        <f>$J651*(G658/100*1000)^$K651*(G653-0.3)^$L651</f>
        <v>2.8277875138190076</v>
      </c>
      <c r="H677" s="120">
        <f t="shared" ref="H677:AB677" si="1006">$J651*(H658/100*1000)^$K651*(H653-0.3)^$L651</f>
        <v>5.6890455518592082</v>
      </c>
      <c r="I677" s="120">
        <f t="shared" si="1006"/>
        <v>9.4308453367125615</v>
      </c>
      <c r="J677" s="120">
        <f t="shared" si="1006"/>
        <v>15.620424441492512</v>
      </c>
      <c r="K677" s="120">
        <f t="shared" si="1006"/>
        <v>24.44719994950605</v>
      </c>
      <c r="L677" s="120">
        <f t="shared" si="1006"/>
        <v>35.760104546338297</v>
      </c>
      <c r="M677" s="120">
        <f t="shared" si="1006"/>
        <v>50.799074076642484</v>
      </c>
      <c r="N677" s="120">
        <f t="shared" si="1006"/>
        <v>69.762789772050922</v>
      </c>
      <c r="O677" s="120">
        <f t="shared" si="1006"/>
        <v>93.972515767959621</v>
      </c>
      <c r="P677" s="120">
        <f t="shared" si="1006"/>
        <v>118.25305275307517</v>
      </c>
      <c r="Q677" s="120">
        <f t="shared" si="1006"/>
        <v>148.95289219215306</v>
      </c>
      <c r="R677" s="120">
        <f t="shared" si="1006"/>
        <v>185.16005470191442</v>
      </c>
      <c r="S677" s="120">
        <f t="shared" si="1006"/>
        <v>228.78015941375227</v>
      </c>
      <c r="T677" s="120">
        <f t="shared" si="1006"/>
        <v>279.57245671410487</v>
      </c>
      <c r="U677" s="120">
        <f t="shared" si="1006"/>
        <v>341.49633575277124</v>
      </c>
      <c r="V677" s="120">
        <f t="shared" si="1006"/>
        <v>412.89797489131195</v>
      </c>
      <c r="W677" s="120">
        <f t="shared" si="1006"/>
        <v>496.77021406462035</v>
      </c>
      <c r="X677" s="120">
        <f t="shared" si="1006"/>
        <v>596.98450752124234</v>
      </c>
      <c r="Y677" s="120">
        <f t="shared" si="1006"/>
        <v>711.10032466897587</v>
      </c>
      <c r="Z677" s="120">
        <f t="shared" si="1006"/>
        <v>845.94439369967461</v>
      </c>
      <c r="AA677" s="120">
        <f t="shared" si="1006"/>
        <v>1004.6499184066953</v>
      </c>
      <c r="AB677" s="120">
        <f t="shared" si="1006"/>
        <v>1186.9275817596169</v>
      </c>
    </row>
    <row r="678" spans="1:33" x14ac:dyDescent="0.3">
      <c r="A678" s="20" t="s">
        <v>15</v>
      </c>
      <c r="B678" s="21" t="s">
        <v>16</v>
      </c>
      <c r="C678" s="120">
        <f>((C675+C676+C677)*0.5*44/12)*C659/1000</f>
        <v>0</v>
      </c>
      <c r="D678" s="120">
        <f t="shared" ref="D678:AB678" si="1007">((D675+D676+D677)*0.5*44/12)*D659/1000</f>
        <v>0</v>
      </c>
      <c r="E678" s="120">
        <f t="shared" si="1007"/>
        <v>0</v>
      </c>
      <c r="F678" s="120">
        <f t="shared" si="1007"/>
        <v>0</v>
      </c>
      <c r="G678" s="120">
        <f t="shared" si="1007"/>
        <v>0</v>
      </c>
      <c r="H678" s="120">
        <f t="shared" si="1007"/>
        <v>17.408930614206128</v>
      </c>
      <c r="I678" s="120">
        <f t="shared" si="1007"/>
        <v>75.284816434870464</v>
      </c>
      <c r="J678" s="120">
        <f t="shared" si="1007"/>
        <v>72.895865145781386</v>
      </c>
      <c r="K678" s="120">
        <f t="shared" si="1007"/>
        <v>70.226496980313385</v>
      </c>
      <c r="L678" s="120">
        <f t="shared" si="1007"/>
        <v>66.684552498961949</v>
      </c>
      <c r="M678" s="120">
        <f t="shared" si="1007"/>
        <v>64.123891918908086</v>
      </c>
      <c r="N678" s="120">
        <f t="shared" si="1007"/>
        <v>61.420890197346232</v>
      </c>
      <c r="O678" s="120">
        <f t="shared" si="1007"/>
        <v>60.018022019119798</v>
      </c>
      <c r="P678" s="120">
        <f t="shared" si="1007"/>
        <v>65.749806088981501</v>
      </c>
      <c r="Q678" s="120">
        <f t="shared" si="1007"/>
        <v>64.660182979999504</v>
      </c>
      <c r="R678" s="120">
        <f t="shared" si="1007"/>
        <v>64.128131033793053</v>
      </c>
      <c r="S678" s="120">
        <f t="shared" si="1007"/>
        <v>62.19010506081257</v>
      </c>
      <c r="T678" s="120">
        <f t="shared" si="1007"/>
        <v>61.107546319303466</v>
      </c>
      <c r="U678" s="120">
        <f t="shared" si="1007"/>
        <v>60.495030684583739</v>
      </c>
      <c r="V678" s="120">
        <f t="shared" si="1007"/>
        <v>60.421463777383792</v>
      </c>
      <c r="W678" s="120">
        <f t="shared" si="1007"/>
        <v>62.350859355249007</v>
      </c>
      <c r="X678" s="120">
        <f t="shared" si="1007"/>
        <v>57.838012740141977</v>
      </c>
      <c r="Y678" s="120">
        <f t="shared" si="1007"/>
        <v>61.524755216794375</v>
      </c>
      <c r="Z678" s="120">
        <f t="shared" si="1007"/>
        <v>57.550528876565664</v>
      </c>
      <c r="AA678" s="120">
        <f t="shared" si="1007"/>
        <v>58.730951450607002</v>
      </c>
      <c r="AB678" s="120">
        <f t="shared" si="1007"/>
        <v>58.555252492039948</v>
      </c>
    </row>
    <row r="679" spans="1:33" x14ac:dyDescent="0.3">
      <c r="A679" s="20" t="s">
        <v>17</v>
      </c>
      <c r="B679" s="21" t="s">
        <v>16</v>
      </c>
      <c r="C679" s="120">
        <f>C678</f>
        <v>0</v>
      </c>
      <c r="D679" s="120">
        <f>C679+D678</f>
        <v>0</v>
      </c>
      <c r="E679" s="120">
        <f t="shared" ref="E679" si="1008">D679+E678</f>
        <v>0</v>
      </c>
      <c r="F679" s="120">
        <f t="shared" ref="F679" si="1009">E679+F678</f>
        <v>0</v>
      </c>
      <c r="G679" s="120">
        <f t="shared" ref="G679" si="1010">F679+G678</f>
        <v>0</v>
      </c>
      <c r="H679" s="120">
        <f t="shared" ref="H679" si="1011">G679+H678</f>
        <v>17.408930614206128</v>
      </c>
      <c r="I679" s="120">
        <f t="shared" ref="I679" si="1012">H679+I678</f>
        <v>92.693747049076592</v>
      </c>
      <c r="J679" s="120">
        <f t="shared" ref="J679" si="1013">I679+J678</f>
        <v>165.58961219485798</v>
      </c>
      <c r="K679" s="120">
        <f t="shared" ref="K679" si="1014">J679+K678</f>
        <v>235.81610917517136</v>
      </c>
      <c r="L679" s="120">
        <f t="shared" ref="L679" si="1015">K679+L678</f>
        <v>302.50066167413331</v>
      </c>
      <c r="M679" s="120">
        <f t="shared" ref="M679" si="1016">L679+M678</f>
        <v>366.62455359304141</v>
      </c>
      <c r="N679" s="120">
        <f t="shared" ref="N679" si="1017">M679+N678</f>
        <v>428.04544379038765</v>
      </c>
      <c r="O679" s="120">
        <f t="shared" ref="O679" si="1018">N679+O678</f>
        <v>488.06346580950742</v>
      </c>
      <c r="P679" s="120">
        <f t="shared" ref="P679" si="1019">O679+P678</f>
        <v>553.81327189848889</v>
      </c>
      <c r="Q679" s="120">
        <f t="shared" ref="Q679" si="1020">P679+Q678</f>
        <v>618.47345487848838</v>
      </c>
      <c r="R679" s="120">
        <f t="shared" ref="R679" si="1021">Q679+R678</f>
        <v>682.60158591228139</v>
      </c>
      <c r="S679" s="120">
        <f t="shared" ref="S679" si="1022">R679+S678</f>
        <v>744.79169097309398</v>
      </c>
      <c r="T679" s="120">
        <f t="shared" ref="T679" si="1023">S679+T678</f>
        <v>805.8992372923974</v>
      </c>
      <c r="U679" s="120">
        <f t="shared" ref="U679" si="1024">T679+U678</f>
        <v>866.39426797698115</v>
      </c>
      <c r="V679" s="120">
        <f t="shared" ref="V679" si="1025">U679+V678</f>
        <v>926.81573175436495</v>
      </c>
      <c r="W679" s="120">
        <f t="shared" ref="W679" si="1026">V679+W678</f>
        <v>989.16659110961393</v>
      </c>
      <c r="X679" s="120">
        <f t="shared" ref="X679" si="1027">W679+X678</f>
        <v>1047.004603849756</v>
      </c>
      <c r="Y679" s="120">
        <f t="shared" ref="Y679" si="1028">X679+Y678</f>
        <v>1108.5293590665503</v>
      </c>
      <c r="Z679" s="120">
        <f t="shared" ref="Z679" si="1029">Y679+Z678</f>
        <v>1166.0798879431161</v>
      </c>
      <c r="AA679" s="120">
        <f t="shared" ref="AA679" si="1030">Z679+AA678</f>
        <v>1224.8108393937232</v>
      </c>
      <c r="AB679" s="120">
        <f t="shared" ref="AB679" si="1031">AA679+AB678</f>
        <v>1283.3660918857631</v>
      </c>
    </row>
    <row r="680" spans="1:33" x14ac:dyDescent="0.3">
      <c r="A680" s="20" t="s">
        <v>294</v>
      </c>
      <c r="B680" s="21" t="s">
        <v>16</v>
      </c>
      <c r="C680" s="120">
        <f>((C672+C673+C674)*0.5*44/12)*(AVERAGE(C655,C665))/1000</f>
        <v>0</v>
      </c>
      <c r="D680" s="120">
        <f t="shared" ref="D680:AB680" si="1032">((D672+D673+D674)*0.5*44/12)*(AVERAGE(D655,D665))/1000</f>
        <v>2.9827042858133845</v>
      </c>
      <c r="E680" s="120">
        <f t="shared" si="1032"/>
        <v>19.884695238755899</v>
      </c>
      <c r="F680" s="120">
        <f t="shared" si="1032"/>
        <v>49.711738096889739</v>
      </c>
      <c r="G680" s="120">
        <f t="shared" si="1032"/>
        <v>99.423476193779479</v>
      </c>
      <c r="H680" s="120">
        <f t="shared" si="1032"/>
        <v>193.37380220791943</v>
      </c>
      <c r="I680" s="120">
        <f t="shared" si="1032"/>
        <v>271.75203227637189</v>
      </c>
      <c r="J680" s="120">
        <f t="shared" si="1032"/>
        <v>305.26542014185139</v>
      </c>
      <c r="K680" s="120">
        <f t="shared" si="1032"/>
        <v>330.86572646575985</v>
      </c>
      <c r="L680" s="120">
        <f t="shared" si="1032"/>
        <v>355.26982857069333</v>
      </c>
      <c r="M680" s="120">
        <f t="shared" si="1032"/>
        <v>375.26696627246531</v>
      </c>
      <c r="N680" s="120">
        <f t="shared" si="1032"/>
        <v>396.47691245305248</v>
      </c>
      <c r="O680" s="120">
        <f t="shared" si="1032"/>
        <v>414.71469313211463</v>
      </c>
      <c r="P680" s="120">
        <f t="shared" si="1032"/>
        <v>427.37373957837968</v>
      </c>
      <c r="Q680" s="120">
        <f t="shared" si="1032"/>
        <v>438.3358915969734</v>
      </c>
      <c r="R680" s="120">
        <f t="shared" si="1032"/>
        <v>447.98080107892577</v>
      </c>
      <c r="S680" s="120">
        <f t="shared" si="1032"/>
        <v>458.65202482349275</v>
      </c>
      <c r="T680" s="120">
        <f t="shared" si="1032"/>
        <v>466.27714691468515</v>
      </c>
      <c r="U680" s="120">
        <f t="shared" si="1032"/>
        <v>476.00037301817207</v>
      </c>
      <c r="V680" s="120">
        <f t="shared" si="1032"/>
        <v>483.37171021907034</v>
      </c>
      <c r="W680" s="120">
        <f t="shared" si="1032"/>
        <v>492.12642562535819</v>
      </c>
      <c r="X680" s="120">
        <f t="shared" si="1032"/>
        <v>502.13911060759625</v>
      </c>
      <c r="Y680" s="120">
        <f t="shared" si="1032"/>
        <v>510.65546829939331</v>
      </c>
      <c r="Z680" s="120">
        <f t="shared" si="1032"/>
        <v>517.95475988909106</v>
      </c>
      <c r="AA680" s="120">
        <f t="shared" si="1032"/>
        <v>524.38349509470538</v>
      </c>
      <c r="AB680" s="120">
        <f t="shared" si="1032"/>
        <v>536.75648117703281</v>
      </c>
      <c r="AC680" s="14"/>
      <c r="AD680" s="14"/>
      <c r="AE680" s="14"/>
      <c r="AF680" s="14"/>
      <c r="AG680" s="14"/>
    </row>
    <row r="681" spans="1:33" x14ac:dyDescent="0.3">
      <c r="A681" s="20" t="s">
        <v>293</v>
      </c>
      <c r="B681" s="21" t="s">
        <v>16</v>
      </c>
      <c r="C681" s="120">
        <f>((C672+C673+C674)*0.5*44/12)*C665/1000</f>
        <v>0</v>
      </c>
      <c r="D681" s="120">
        <f t="shared" ref="D681:AB681" si="1033">((D672+D673+D674)*0.5*44/12)*D665/1000</f>
        <v>2.9827042858133845</v>
      </c>
      <c r="E681" s="120">
        <f t="shared" si="1033"/>
        <v>19.884695238755899</v>
      </c>
      <c r="F681" s="120">
        <f t="shared" si="1033"/>
        <v>49.711738096889739</v>
      </c>
      <c r="G681" s="120">
        <f t="shared" si="1033"/>
        <v>99.423476193779479</v>
      </c>
      <c r="H681" s="120">
        <f t="shared" si="1033"/>
        <v>182.73099466274044</v>
      </c>
      <c r="I681" s="120">
        <f t="shared" si="1033"/>
        <v>224.29914877773061</v>
      </c>
      <c r="J681" s="120">
        <f t="shared" si="1033"/>
        <v>261.20212563143843</v>
      </c>
      <c r="K681" s="120">
        <f t="shared" si="1033"/>
        <v>290.67003316001012</v>
      </c>
      <c r="L681" s="120">
        <f t="shared" si="1033"/>
        <v>318.36445213594044</v>
      </c>
      <c r="M681" s="120">
        <f t="shared" si="1033"/>
        <v>340.98920525472624</v>
      </c>
      <c r="N681" s="120">
        <f t="shared" si="1033"/>
        <v>364.60327831466981</v>
      </c>
      <c r="O681" s="120">
        <f t="shared" si="1033"/>
        <v>384.70568212255472</v>
      </c>
      <c r="P681" s="120">
        <f t="shared" si="1033"/>
        <v>394.49883653388895</v>
      </c>
      <c r="Q681" s="120">
        <f t="shared" si="1033"/>
        <v>406.0058001069736</v>
      </c>
      <c r="R681" s="120">
        <f t="shared" si="1033"/>
        <v>415.91673556202926</v>
      </c>
      <c r="S681" s="120">
        <f t="shared" si="1033"/>
        <v>426.44643470271478</v>
      </c>
      <c r="T681" s="120">
        <f t="shared" si="1033"/>
        <v>435.72337375503344</v>
      </c>
      <c r="U681" s="120">
        <f t="shared" si="1033"/>
        <v>445.75285767588019</v>
      </c>
      <c r="V681" s="120">
        <f t="shared" si="1033"/>
        <v>453.16097833037844</v>
      </c>
      <c r="W681" s="120">
        <f t="shared" si="1033"/>
        <v>463.17781235327834</v>
      </c>
      <c r="X681" s="120">
        <f t="shared" si="1033"/>
        <v>473.22010423752522</v>
      </c>
      <c r="Y681" s="120">
        <f t="shared" si="1033"/>
        <v>479.89309069099608</v>
      </c>
      <c r="Z681" s="120">
        <f t="shared" si="1033"/>
        <v>489.17949545080813</v>
      </c>
      <c r="AA681" s="120">
        <f t="shared" si="1033"/>
        <v>495.01801936940183</v>
      </c>
      <c r="AB681" s="120">
        <f t="shared" si="1033"/>
        <v>507.47885493101285</v>
      </c>
      <c r="AC681" s="14"/>
      <c r="AD681" s="14"/>
      <c r="AE681" s="14"/>
      <c r="AF681" s="14"/>
      <c r="AG681" s="14"/>
    </row>
    <row r="682" spans="1:33" x14ac:dyDescent="0.3">
      <c r="A682" s="22" t="s">
        <v>18</v>
      </c>
      <c r="B682" s="23" t="s">
        <v>16</v>
      </c>
      <c r="C682" s="122">
        <f>C679+C681</f>
        <v>0</v>
      </c>
      <c r="D682" s="122">
        <f t="shared" ref="D682" si="1034">D679+D681</f>
        <v>2.9827042858133845</v>
      </c>
      <c r="E682" s="122">
        <f t="shared" ref="E682" si="1035">E679+E681</f>
        <v>19.884695238755899</v>
      </c>
      <c r="F682" s="122">
        <f t="shared" ref="F682" si="1036">F679+F681</f>
        <v>49.711738096889739</v>
      </c>
      <c r="G682" s="122">
        <f t="shared" ref="G682" si="1037">G679+G681</f>
        <v>99.423476193779479</v>
      </c>
      <c r="H682" s="122">
        <f t="shared" ref="H682" si="1038">H679+H681</f>
        <v>200.13992527694657</v>
      </c>
      <c r="I682" s="122">
        <f t="shared" ref="I682" si="1039">I679+I681</f>
        <v>316.99289582680717</v>
      </c>
      <c r="J682" s="122">
        <f t="shared" ref="J682" si="1040">J679+J681</f>
        <v>426.79173782629641</v>
      </c>
      <c r="K682" s="122">
        <f t="shared" ref="K682" si="1041">K679+K681</f>
        <v>526.48614233518151</v>
      </c>
      <c r="L682" s="122">
        <f t="shared" ref="L682" si="1042">L679+L681</f>
        <v>620.86511381007381</v>
      </c>
      <c r="M682" s="122">
        <f t="shared" ref="M682" si="1043">M679+M681</f>
        <v>707.61375884776771</v>
      </c>
      <c r="N682" s="122">
        <f t="shared" ref="N682" si="1044">N679+N681</f>
        <v>792.64872210505746</v>
      </c>
      <c r="O682" s="122">
        <f t="shared" ref="O682" si="1045">O679+O681</f>
        <v>872.7691479320622</v>
      </c>
      <c r="P682" s="122">
        <f t="shared" ref="P682" si="1046">P679+P681</f>
        <v>948.31210843237784</v>
      </c>
      <c r="Q682" s="122">
        <f t="shared" ref="Q682" si="1047">Q679+Q681</f>
        <v>1024.4792549854619</v>
      </c>
      <c r="R682" s="122">
        <f t="shared" ref="R682" si="1048">R679+R681</f>
        <v>1098.5183214743106</v>
      </c>
      <c r="S682" s="122">
        <f t="shared" ref="S682" si="1049">S679+S681</f>
        <v>1171.2381256758088</v>
      </c>
      <c r="T682" s="122">
        <f t="shared" ref="T682" si="1050">T679+T681</f>
        <v>1241.6226110474308</v>
      </c>
      <c r="U682" s="122">
        <f t="shared" ref="U682" si="1051">U679+U681</f>
        <v>1312.1471256528614</v>
      </c>
      <c r="V682" s="122">
        <f t="shared" ref="V682" si="1052">V679+V681</f>
        <v>1379.9767100847434</v>
      </c>
      <c r="W682" s="122">
        <f t="shared" ref="W682" si="1053">W679+W681</f>
        <v>1452.3444034628924</v>
      </c>
      <c r="X682" s="122">
        <f t="shared" ref="X682" si="1054">X679+X681</f>
        <v>1520.2247080872812</v>
      </c>
      <c r="Y682" s="122">
        <f t="shared" ref="Y682" si="1055">Y679+Y681</f>
        <v>1588.4224497575465</v>
      </c>
      <c r="Z682" s="122">
        <f t="shared" ref="Z682" si="1056">Z679+Z681</f>
        <v>1655.2593833939243</v>
      </c>
      <c r="AA682" s="122">
        <f t="shared" ref="AA682" si="1057">AA679+AA681</f>
        <v>1719.828858763125</v>
      </c>
      <c r="AB682" s="122">
        <f t="shared" ref="AB682" si="1058">AB679+AB681</f>
        <v>1790.844946816776</v>
      </c>
      <c r="AC682" s="14"/>
      <c r="AD682" s="14"/>
      <c r="AE682" s="14"/>
      <c r="AF682" s="14"/>
      <c r="AG682" s="14"/>
    </row>
    <row r="684" spans="1:33" x14ac:dyDescent="0.3">
      <c r="A684" s="175" t="s">
        <v>277</v>
      </c>
      <c r="B684" s="6" t="s">
        <v>59</v>
      </c>
      <c r="C684" s="6" t="s">
        <v>60</v>
      </c>
      <c r="D684" s="6" t="s">
        <v>61</v>
      </c>
      <c r="E684" s="6" t="s">
        <v>62</v>
      </c>
      <c r="F684" s="6" t="s">
        <v>63</v>
      </c>
      <c r="G684" s="6" t="s">
        <v>64</v>
      </c>
      <c r="H684" s="6" t="s">
        <v>65</v>
      </c>
      <c r="I684" s="6" t="s">
        <v>66</v>
      </c>
      <c r="J684" s="6" t="s">
        <v>67</v>
      </c>
      <c r="K684" s="6" t="s">
        <v>68</v>
      </c>
      <c r="L684" s="6" t="s">
        <v>69</v>
      </c>
    </row>
    <row r="685" spans="1:33" x14ac:dyDescent="0.3">
      <c r="A685" s="15"/>
      <c r="B685" s="16"/>
      <c r="C685" s="17" t="s">
        <v>53</v>
      </c>
      <c r="D685" s="16">
        <f>INDEX(Lister!$A$17:$J$29,MATCH('Data tilvækstoversigt'!$C685,Lister!$A$17:$A$29,0),2)</f>
        <v>3.7871999999999998E-4</v>
      </c>
      <c r="E685" s="16">
        <f>INDEX(Lister!$A$17:$J$29,MATCH('Data tilvækstoversigt'!$C685,Lister!$A$17:$A$29,0),3)</f>
        <v>1.7974000000000001</v>
      </c>
      <c r="F685" s="16">
        <f>INDEX(Lister!$A$17:$J$29,MATCH('Data tilvækstoversigt'!$C685,Lister!$A$17:$A$29,0),4)</f>
        <v>1.0714999999999999</v>
      </c>
      <c r="G685" s="16">
        <f>INDEX(Lister!$A$17:$J$29,MATCH('Data tilvækstoversigt'!$C685,Lister!$A$17:$A$29,0),5)</f>
        <v>6.7440000000000005E-5</v>
      </c>
      <c r="H685" s="16">
        <f>INDEX(Lister!$A$17:$J$29,MATCH('Data tilvækstoversigt'!$C685,Lister!$A$17:$A$29,0),6)</f>
        <v>2.8300999999999998</v>
      </c>
      <c r="I685" s="16">
        <f>INDEX(Lister!$A$17:$J$29,MATCH('Data tilvækstoversigt'!$C685,Lister!$A$17:$A$29,0),7)</f>
        <v>-0.68418999999999996</v>
      </c>
      <c r="J685" s="16">
        <f>INDEX(Lister!$A$17:$J$29,MATCH('Data tilvækstoversigt'!$C685,Lister!$A$17:$A$29,0),8)</f>
        <v>5.223E-5</v>
      </c>
      <c r="K685" s="16">
        <f>INDEX(Lister!$A$17:$J$29,MATCH('Data tilvækstoversigt'!$C685,Lister!$A$17:$A$29,0),9)</f>
        <v>2.5221</v>
      </c>
      <c r="L685" s="16">
        <f>INDEX(Lister!$A$17:$J$29,MATCH('Data tilvækstoversigt'!$C685,Lister!$A$17:$A$29,0),10)</f>
        <v>-2.8060999999999999E-2</v>
      </c>
    </row>
    <row r="686" spans="1:33" x14ac:dyDescent="0.3">
      <c r="A686" s="18" t="s">
        <v>1</v>
      </c>
      <c r="B686" s="19" t="s">
        <v>2</v>
      </c>
      <c r="C686" s="19">
        <v>1</v>
      </c>
      <c r="D686" s="19">
        <v>5</v>
      </c>
      <c r="E686" s="19">
        <v>10</v>
      </c>
      <c r="F686" s="19">
        <v>15</v>
      </c>
      <c r="G686" s="19">
        <v>20</v>
      </c>
      <c r="H686" s="19">
        <v>25</v>
      </c>
      <c r="I686" s="19">
        <v>30</v>
      </c>
      <c r="J686" s="19">
        <v>35</v>
      </c>
      <c r="K686" s="19">
        <v>40</v>
      </c>
      <c r="L686" s="19">
        <v>45</v>
      </c>
      <c r="M686" s="19">
        <v>50</v>
      </c>
      <c r="N686" s="19">
        <v>55</v>
      </c>
      <c r="O686" s="19">
        <v>60</v>
      </c>
      <c r="P686" s="19">
        <v>65</v>
      </c>
      <c r="Q686" s="19">
        <v>70</v>
      </c>
      <c r="R686" s="19">
        <v>75</v>
      </c>
      <c r="S686" s="19">
        <v>80</v>
      </c>
      <c r="T686" s="19">
        <v>85</v>
      </c>
      <c r="U686" s="19">
        <v>90</v>
      </c>
      <c r="V686" s="19">
        <v>95</v>
      </c>
      <c r="W686" s="19">
        <v>100</v>
      </c>
      <c r="X686" s="19">
        <v>105</v>
      </c>
      <c r="Y686" s="19">
        <v>110</v>
      </c>
      <c r="Z686" s="19">
        <v>115</v>
      </c>
      <c r="AA686" s="19">
        <v>120</v>
      </c>
      <c r="AB686" s="19">
        <v>125</v>
      </c>
    </row>
    <row r="687" spans="1:33" x14ac:dyDescent="0.3">
      <c r="A687" s="7" t="s">
        <v>19</v>
      </c>
      <c r="B687" s="8" t="s">
        <v>4</v>
      </c>
      <c r="C687" s="117">
        <f>C$2*$G687</f>
        <v>0</v>
      </c>
      <c r="D687" s="117">
        <f t="shared" ref="D687:F701" si="1059">D$2*$G687</f>
        <v>0.17699999999999999</v>
      </c>
      <c r="E687" s="117">
        <f t="shared" si="1059"/>
        <v>1.1800000000000002</v>
      </c>
      <c r="F687" s="117">
        <f t="shared" si="1059"/>
        <v>2.95</v>
      </c>
      <c r="G687">
        <v>5.9</v>
      </c>
      <c r="H687">
        <v>8.3000000000000007</v>
      </c>
      <c r="I687">
        <v>10.9</v>
      </c>
      <c r="J687">
        <v>13.7</v>
      </c>
      <c r="K687">
        <v>16.100000000000001</v>
      </c>
      <c r="L687">
        <v>18.100000000000001</v>
      </c>
      <c r="M687">
        <v>19.8</v>
      </c>
      <c r="N687">
        <v>21.2</v>
      </c>
      <c r="O687">
        <v>22.4</v>
      </c>
      <c r="P687">
        <v>23.4</v>
      </c>
      <c r="Q687">
        <v>24.3</v>
      </c>
      <c r="R687">
        <v>25.1</v>
      </c>
      <c r="S687">
        <v>25.8</v>
      </c>
      <c r="T687">
        <v>26.4</v>
      </c>
      <c r="U687">
        <v>27</v>
      </c>
      <c r="V687">
        <v>27.6</v>
      </c>
      <c r="W687">
        <v>28.1</v>
      </c>
      <c r="X687">
        <v>28.5</v>
      </c>
      <c r="Y687">
        <v>29</v>
      </c>
      <c r="Z687">
        <v>29.4</v>
      </c>
      <c r="AA687">
        <v>29.8</v>
      </c>
      <c r="AB687">
        <v>30.1</v>
      </c>
    </row>
    <row r="688" spans="1:33" x14ac:dyDescent="0.3">
      <c r="A688" s="10" t="s">
        <v>20</v>
      </c>
      <c r="B688" t="s">
        <v>6</v>
      </c>
      <c r="C688" s="118">
        <f t="shared" ref="C688:F711" si="1060">C$2*$G688</f>
        <v>0</v>
      </c>
      <c r="D688" s="118">
        <f t="shared" si="1059"/>
        <v>0.21</v>
      </c>
      <c r="E688" s="118">
        <f t="shared" si="1059"/>
        <v>1.4000000000000001</v>
      </c>
      <c r="F688" s="118">
        <f t="shared" si="1059"/>
        <v>3.5</v>
      </c>
      <c r="G688">
        <v>7</v>
      </c>
      <c r="H688">
        <v>9.4</v>
      </c>
      <c r="I688">
        <v>11.5</v>
      </c>
      <c r="J688">
        <v>13.9</v>
      </c>
      <c r="K688">
        <v>16.5</v>
      </c>
      <c r="L688">
        <v>19.100000000000001</v>
      </c>
      <c r="M688">
        <v>21.8</v>
      </c>
      <c r="N688">
        <v>24.5</v>
      </c>
      <c r="O688">
        <v>27.2</v>
      </c>
      <c r="P688">
        <v>30</v>
      </c>
      <c r="Q688">
        <v>32.9</v>
      </c>
      <c r="R688">
        <v>36</v>
      </c>
      <c r="S688">
        <v>39.1</v>
      </c>
      <c r="T688">
        <v>42.5</v>
      </c>
      <c r="U688">
        <v>46</v>
      </c>
      <c r="V688">
        <v>49.7</v>
      </c>
      <c r="W688">
        <v>53.5</v>
      </c>
      <c r="X688">
        <v>57.6</v>
      </c>
      <c r="Y688">
        <v>61.8</v>
      </c>
      <c r="Z688">
        <v>66.2</v>
      </c>
      <c r="AA688">
        <v>70.900000000000006</v>
      </c>
      <c r="AB688">
        <v>75.7</v>
      </c>
    </row>
    <row r="689" spans="1:28" x14ac:dyDescent="0.3">
      <c r="A689" s="10" t="s">
        <v>21</v>
      </c>
      <c r="B689" t="s">
        <v>8</v>
      </c>
      <c r="C689" s="118">
        <f>G689</f>
        <v>3000</v>
      </c>
      <c r="D689" s="118">
        <f>G689</f>
        <v>3000</v>
      </c>
      <c r="E689" s="118">
        <f>G689</f>
        <v>3000</v>
      </c>
      <c r="F689" s="118">
        <f>G689</f>
        <v>3000</v>
      </c>
      <c r="G689">
        <v>3000</v>
      </c>
      <c r="H689">
        <v>2906</v>
      </c>
      <c r="I689">
        <v>2792</v>
      </c>
      <c r="J689">
        <v>2141</v>
      </c>
      <c r="K689">
        <v>1507</v>
      </c>
      <c r="L689">
        <v>1116</v>
      </c>
      <c r="M689">
        <v>860</v>
      </c>
      <c r="N689">
        <v>684</v>
      </c>
      <c r="O689">
        <v>557</v>
      </c>
      <c r="P689">
        <v>464</v>
      </c>
      <c r="Q689">
        <v>383</v>
      </c>
      <c r="R689">
        <v>319</v>
      </c>
      <c r="S689">
        <v>267</v>
      </c>
      <c r="T689">
        <v>226</v>
      </c>
      <c r="U689">
        <v>192</v>
      </c>
      <c r="V689">
        <v>164</v>
      </c>
      <c r="W689">
        <v>141</v>
      </c>
      <c r="X689">
        <v>121</v>
      </c>
      <c r="Y689">
        <v>105</v>
      </c>
      <c r="Z689">
        <v>91</v>
      </c>
      <c r="AA689">
        <v>79</v>
      </c>
      <c r="AB689">
        <v>69</v>
      </c>
    </row>
    <row r="690" spans="1:28" x14ac:dyDescent="0.3">
      <c r="A690" s="10" t="s">
        <v>22</v>
      </c>
      <c r="B690" t="s">
        <v>31</v>
      </c>
      <c r="C690" s="118">
        <f t="shared" si="1060"/>
        <v>0</v>
      </c>
      <c r="D690" s="118">
        <f t="shared" si="1059"/>
        <v>0.34199999999999997</v>
      </c>
      <c r="E690" s="118">
        <f t="shared" si="1059"/>
        <v>2.2800000000000002</v>
      </c>
      <c r="F690" s="118">
        <f t="shared" si="1059"/>
        <v>5.7</v>
      </c>
      <c r="G690">
        <v>11.4</v>
      </c>
      <c r="H690">
        <v>20.07</v>
      </c>
      <c r="I690">
        <v>29.23</v>
      </c>
      <c r="J690">
        <v>32.409999999999997</v>
      </c>
      <c r="K690">
        <v>32.1</v>
      </c>
      <c r="L690">
        <v>31.98</v>
      </c>
      <c r="M690">
        <v>32.03</v>
      </c>
      <c r="N690">
        <v>32.21</v>
      </c>
      <c r="O690">
        <v>32.47</v>
      </c>
      <c r="P690">
        <v>32.799999999999997</v>
      </c>
      <c r="Q690">
        <v>32.57</v>
      </c>
      <c r="R690">
        <v>32.369999999999997</v>
      </c>
      <c r="S690">
        <v>32.200000000000003</v>
      </c>
      <c r="T690">
        <v>32.049999999999997</v>
      </c>
      <c r="U690">
        <v>31.91</v>
      </c>
      <c r="V690">
        <v>31.79</v>
      </c>
      <c r="W690">
        <v>31.69</v>
      </c>
      <c r="X690">
        <v>31.59</v>
      </c>
      <c r="Y690">
        <v>31.5</v>
      </c>
      <c r="Z690">
        <v>31.42</v>
      </c>
      <c r="AA690">
        <v>31.34</v>
      </c>
      <c r="AB690">
        <v>31.27</v>
      </c>
    </row>
    <row r="691" spans="1:28" x14ac:dyDescent="0.3">
      <c r="A691" s="10" t="s">
        <v>23</v>
      </c>
      <c r="B691" t="s">
        <v>10</v>
      </c>
      <c r="C691" s="118">
        <f t="shared" si="1060"/>
        <v>0</v>
      </c>
      <c r="D691" s="118">
        <f t="shared" si="1059"/>
        <v>1.236</v>
      </c>
      <c r="E691" s="118">
        <f t="shared" si="1059"/>
        <v>8.24</v>
      </c>
      <c r="F691" s="118">
        <f t="shared" si="1059"/>
        <v>20.6</v>
      </c>
      <c r="G691">
        <v>41.2</v>
      </c>
      <c r="H691">
        <v>96.3</v>
      </c>
      <c r="I691">
        <v>181.9</v>
      </c>
      <c r="J691">
        <v>248.3</v>
      </c>
      <c r="K691">
        <v>285.7</v>
      </c>
      <c r="L691">
        <v>316.2</v>
      </c>
      <c r="M691">
        <v>341.4</v>
      </c>
      <c r="N691">
        <v>362.6</v>
      </c>
      <c r="O691">
        <v>380.6</v>
      </c>
      <c r="P691">
        <v>396</v>
      </c>
      <c r="Q691">
        <v>401.8</v>
      </c>
      <c r="R691">
        <v>405.2</v>
      </c>
      <c r="S691">
        <v>406.6</v>
      </c>
      <c r="T691">
        <v>406.1</v>
      </c>
      <c r="U691">
        <v>403.6</v>
      </c>
      <c r="V691">
        <v>399.2</v>
      </c>
      <c r="W691">
        <v>392.9</v>
      </c>
      <c r="X691">
        <v>384.7</v>
      </c>
      <c r="Y691">
        <v>374.5</v>
      </c>
      <c r="Z691">
        <v>362.3</v>
      </c>
      <c r="AA691">
        <v>348.2</v>
      </c>
      <c r="AB691">
        <v>332.3</v>
      </c>
    </row>
    <row r="692" spans="1:28" x14ac:dyDescent="0.3">
      <c r="A692" s="10" t="s">
        <v>11</v>
      </c>
      <c r="B692" t="s">
        <v>6</v>
      </c>
      <c r="C692" s="118">
        <f t="shared" si="1060"/>
        <v>0</v>
      </c>
      <c r="D692" s="118">
        <f t="shared" si="1059"/>
        <v>0.189</v>
      </c>
      <c r="E692" s="118">
        <f t="shared" si="1059"/>
        <v>1.26</v>
      </c>
      <c r="F692" s="118">
        <f t="shared" si="1059"/>
        <v>3.15</v>
      </c>
      <c r="G692">
        <v>6.3</v>
      </c>
      <c r="H692">
        <v>8.6</v>
      </c>
      <c r="I692">
        <v>10.7</v>
      </c>
      <c r="J692">
        <v>13</v>
      </c>
      <c r="K692">
        <v>15.6</v>
      </c>
      <c r="L692">
        <v>18.399999999999999</v>
      </c>
      <c r="M692">
        <v>21.2</v>
      </c>
      <c r="N692">
        <v>24.2</v>
      </c>
      <c r="O692">
        <v>27.2</v>
      </c>
      <c r="P692">
        <v>30</v>
      </c>
      <c r="Q692">
        <v>32.9</v>
      </c>
      <c r="R692">
        <v>36</v>
      </c>
      <c r="S692">
        <v>39.1</v>
      </c>
      <c r="T692">
        <v>42.5</v>
      </c>
      <c r="U692">
        <v>46</v>
      </c>
      <c r="V692">
        <v>49.7</v>
      </c>
      <c r="W692">
        <v>53.5</v>
      </c>
      <c r="X692">
        <v>57.6</v>
      </c>
      <c r="Y692">
        <v>61.8</v>
      </c>
      <c r="Z692">
        <v>66.2</v>
      </c>
      <c r="AA692">
        <v>70.900000000000006</v>
      </c>
      <c r="AB692">
        <v>75.7</v>
      </c>
    </row>
    <row r="693" spans="1:28" x14ac:dyDescent="0.3">
      <c r="A693" s="10" t="s">
        <v>12</v>
      </c>
      <c r="B693" t="s">
        <v>8</v>
      </c>
      <c r="C693" s="118">
        <v>0</v>
      </c>
      <c r="D693" s="118">
        <v>0</v>
      </c>
      <c r="E693" s="118">
        <v>0</v>
      </c>
      <c r="F693" s="118">
        <v>0</v>
      </c>
      <c r="G693">
        <v>0</v>
      </c>
      <c r="H693">
        <v>0</v>
      </c>
      <c r="I693">
        <v>556</v>
      </c>
      <c r="J693">
        <v>566</v>
      </c>
      <c r="K693">
        <v>343</v>
      </c>
      <c r="L693">
        <v>221</v>
      </c>
      <c r="M693">
        <v>149</v>
      </c>
      <c r="N693">
        <v>105</v>
      </c>
      <c r="O693">
        <v>77</v>
      </c>
      <c r="P693">
        <v>68</v>
      </c>
      <c r="Q693">
        <v>54</v>
      </c>
      <c r="R693">
        <v>43</v>
      </c>
      <c r="S693">
        <v>35</v>
      </c>
      <c r="T693">
        <v>29</v>
      </c>
      <c r="U693">
        <v>24</v>
      </c>
      <c r="V693">
        <v>20</v>
      </c>
      <c r="W693">
        <v>16</v>
      </c>
      <c r="X693">
        <v>14</v>
      </c>
      <c r="Y693">
        <v>12</v>
      </c>
      <c r="Z693">
        <v>10</v>
      </c>
      <c r="AA693">
        <v>8</v>
      </c>
      <c r="AB693">
        <v>7</v>
      </c>
    </row>
    <row r="694" spans="1:28" x14ac:dyDescent="0.3">
      <c r="A694" s="10" t="s">
        <v>24</v>
      </c>
      <c r="B694" t="s">
        <v>31</v>
      </c>
      <c r="C694" s="118">
        <f t="shared" si="1060"/>
        <v>0</v>
      </c>
      <c r="D694" s="118">
        <f t="shared" si="1059"/>
        <v>0</v>
      </c>
      <c r="E694" s="118">
        <f t="shared" si="1059"/>
        <v>0</v>
      </c>
      <c r="F694" s="118">
        <f t="shared" si="1059"/>
        <v>0</v>
      </c>
      <c r="G694">
        <v>0</v>
      </c>
      <c r="H694">
        <v>0</v>
      </c>
      <c r="I694">
        <v>4.9800000000000004</v>
      </c>
      <c r="J694">
        <v>7.53</v>
      </c>
      <c r="K694">
        <v>6.6</v>
      </c>
      <c r="L694">
        <v>5.85</v>
      </c>
      <c r="M694">
        <v>5.28</v>
      </c>
      <c r="N694">
        <v>4.83</v>
      </c>
      <c r="O694">
        <v>4.47</v>
      </c>
      <c r="P694">
        <v>4.8</v>
      </c>
      <c r="Q694">
        <v>4.57</v>
      </c>
      <c r="R694">
        <v>4.37</v>
      </c>
      <c r="S694">
        <v>4.2</v>
      </c>
      <c r="T694">
        <v>4.05</v>
      </c>
      <c r="U694">
        <v>3.91</v>
      </c>
      <c r="V694">
        <v>3.79</v>
      </c>
      <c r="W694">
        <v>3.69</v>
      </c>
      <c r="X694">
        <v>3.59</v>
      </c>
      <c r="Y694">
        <v>3.5</v>
      </c>
      <c r="Z694">
        <v>3.42</v>
      </c>
      <c r="AA694">
        <v>3.34</v>
      </c>
      <c r="AB694">
        <v>3.27</v>
      </c>
    </row>
    <row r="695" spans="1:28" x14ac:dyDescent="0.3">
      <c r="A695" s="10" t="s">
        <v>25</v>
      </c>
      <c r="B695" t="s">
        <v>10</v>
      </c>
      <c r="C695" s="118">
        <f t="shared" si="1060"/>
        <v>0</v>
      </c>
      <c r="D695" s="118">
        <f t="shared" si="1059"/>
        <v>0</v>
      </c>
      <c r="E695" s="118">
        <f t="shared" si="1059"/>
        <v>0</v>
      </c>
      <c r="F695" s="118">
        <f t="shared" si="1059"/>
        <v>0</v>
      </c>
      <c r="G695">
        <v>0</v>
      </c>
      <c r="H695">
        <v>0</v>
      </c>
      <c r="I695">
        <v>30</v>
      </c>
      <c r="J695">
        <v>56.2</v>
      </c>
      <c r="K695">
        <v>57.6</v>
      </c>
      <c r="L695">
        <v>57.1</v>
      </c>
      <c r="M695">
        <v>55.8</v>
      </c>
      <c r="N695">
        <v>54.2</v>
      </c>
      <c r="O695">
        <v>52.4</v>
      </c>
      <c r="P695">
        <v>58</v>
      </c>
      <c r="Q695">
        <v>56.4</v>
      </c>
      <c r="R695">
        <v>54.7</v>
      </c>
      <c r="S695">
        <v>53</v>
      </c>
      <c r="T695">
        <v>51.3</v>
      </c>
      <c r="U695">
        <v>49.5</v>
      </c>
      <c r="V695">
        <v>47.6</v>
      </c>
      <c r="W695">
        <v>45.7</v>
      </c>
      <c r="X695">
        <v>43.7</v>
      </c>
      <c r="Y695">
        <v>41.6</v>
      </c>
      <c r="Z695">
        <v>39.4</v>
      </c>
      <c r="AA695">
        <v>37.1</v>
      </c>
      <c r="AB695">
        <v>34.799999999999997</v>
      </c>
    </row>
    <row r="696" spans="1:28" x14ac:dyDescent="0.3">
      <c r="A696" s="10" t="s">
        <v>26</v>
      </c>
      <c r="B696" t="s">
        <v>32</v>
      </c>
      <c r="C696" s="118"/>
      <c r="D696" s="118"/>
      <c r="E696" s="118"/>
      <c r="F696" s="118"/>
      <c r="G696" t="s">
        <v>35</v>
      </c>
      <c r="H696" t="s">
        <v>35</v>
      </c>
      <c r="I696">
        <v>40.6</v>
      </c>
      <c r="J696">
        <v>31.9</v>
      </c>
      <c r="K696">
        <v>34.5</v>
      </c>
      <c r="L696">
        <v>37.9</v>
      </c>
      <c r="M696">
        <v>41.9</v>
      </c>
      <c r="N696">
        <v>46.3</v>
      </c>
      <c r="O696">
        <v>51</v>
      </c>
      <c r="P696">
        <v>51.9</v>
      </c>
      <c r="Q696">
        <v>56.2</v>
      </c>
      <c r="R696">
        <v>60.8</v>
      </c>
      <c r="S696">
        <v>65.7</v>
      </c>
      <c r="T696">
        <v>70.8</v>
      </c>
      <c r="U696">
        <v>76.3</v>
      </c>
      <c r="V696">
        <v>82</v>
      </c>
      <c r="W696">
        <v>88</v>
      </c>
      <c r="X696">
        <v>94.4</v>
      </c>
      <c r="Y696">
        <v>101</v>
      </c>
      <c r="Z696">
        <v>108</v>
      </c>
      <c r="AA696">
        <v>115.4</v>
      </c>
      <c r="AB696">
        <v>123.1</v>
      </c>
    </row>
    <row r="697" spans="1:28" x14ac:dyDescent="0.3">
      <c r="A697" s="10" t="s">
        <v>3</v>
      </c>
      <c r="B697" t="s">
        <v>4</v>
      </c>
      <c r="C697" s="118">
        <f t="shared" si="1060"/>
        <v>0</v>
      </c>
      <c r="D697" s="118">
        <f t="shared" si="1059"/>
        <v>0.17699999999999999</v>
      </c>
      <c r="E697" s="118">
        <f t="shared" si="1059"/>
        <v>1.1800000000000002</v>
      </c>
      <c r="F697" s="118">
        <f t="shared" si="1059"/>
        <v>2.95</v>
      </c>
      <c r="G697">
        <v>5.9</v>
      </c>
      <c r="H697">
        <v>8.3000000000000007</v>
      </c>
      <c r="I697">
        <v>11</v>
      </c>
      <c r="J697">
        <v>13.8</v>
      </c>
      <c r="K697">
        <v>16.2</v>
      </c>
      <c r="L697">
        <v>18.2</v>
      </c>
      <c r="M697">
        <v>19.8</v>
      </c>
      <c r="N697">
        <v>21.2</v>
      </c>
      <c r="O697">
        <v>22.4</v>
      </c>
      <c r="P697">
        <v>23.4</v>
      </c>
      <c r="Q697">
        <v>24.3</v>
      </c>
      <c r="R697">
        <v>25.1</v>
      </c>
      <c r="S697">
        <v>25.8</v>
      </c>
      <c r="T697">
        <v>26.4</v>
      </c>
      <c r="U697">
        <v>27</v>
      </c>
      <c r="V697">
        <v>27.6</v>
      </c>
      <c r="W697">
        <v>28.1</v>
      </c>
      <c r="X697">
        <v>28.5</v>
      </c>
      <c r="Y697">
        <v>29</v>
      </c>
      <c r="Z697">
        <v>29.4</v>
      </c>
      <c r="AA697">
        <v>29.8</v>
      </c>
      <c r="AB697">
        <v>30.1</v>
      </c>
    </row>
    <row r="698" spans="1:28" x14ac:dyDescent="0.3">
      <c r="A698" s="10" t="s">
        <v>5</v>
      </c>
      <c r="B698" t="s">
        <v>6</v>
      </c>
      <c r="C698" s="118">
        <f t="shared" si="1060"/>
        <v>0</v>
      </c>
      <c r="D698" s="118">
        <f t="shared" si="1059"/>
        <v>0.21</v>
      </c>
      <c r="E698" s="118">
        <f t="shared" si="1059"/>
        <v>1.4000000000000001</v>
      </c>
      <c r="F698" s="118">
        <f t="shared" si="1059"/>
        <v>3.5</v>
      </c>
      <c r="G698">
        <v>7</v>
      </c>
      <c r="H698">
        <v>9.4</v>
      </c>
      <c r="I698">
        <v>11.7</v>
      </c>
      <c r="J698">
        <v>14.2</v>
      </c>
      <c r="K698">
        <v>16.7</v>
      </c>
      <c r="L698">
        <v>19.3</v>
      </c>
      <c r="M698">
        <v>21.9</v>
      </c>
      <c r="N698">
        <v>24.5</v>
      </c>
      <c r="O698">
        <v>27.2</v>
      </c>
      <c r="P698">
        <v>30</v>
      </c>
      <c r="Q698">
        <v>32.9</v>
      </c>
      <c r="R698">
        <v>36</v>
      </c>
      <c r="S698">
        <v>39.1</v>
      </c>
      <c r="T698">
        <v>42.5</v>
      </c>
      <c r="U698">
        <v>46</v>
      </c>
      <c r="V698">
        <v>49.7</v>
      </c>
      <c r="W698">
        <v>53.5</v>
      </c>
      <c r="X698">
        <v>57.6</v>
      </c>
      <c r="Y698">
        <v>61.8</v>
      </c>
      <c r="Z698">
        <v>66.2</v>
      </c>
      <c r="AA698">
        <v>70.900000000000006</v>
      </c>
      <c r="AB698">
        <v>75.7</v>
      </c>
    </row>
    <row r="699" spans="1:28" x14ac:dyDescent="0.3">
      <c r="A699" s="10" t="s">
        <v>7</v>
      </c>
      <c r="B699" t="s">
        <v>8</v>
      </c>
      <c r="C699" s="118">
        <f>G699</f>
        <v>3000</v>
      </c>
      <c r="D699" s="118">
        <f>G699</f>
        <v>3000</v>
      </c>
      <c r="E699" s="118">
        <f>G699</f>
        <v>3000</v>
      </c>
      <c r="F699" s="118">
        <f>G699</f>
        <v>3000</v>
      </c>
      <c r="G699">
        <v>3000</v>
      </c>
      <c r="H699">
        <v>2906</v>
      </c>
      <c r="I699">
        <v>2237</v>
      </c>
      <c r="J699">
        <v>1575</v>
      </c>
      <c r="K699">
        <v>1164</v>
      </c>
      <c r="L699">
        <v>895</v>
      </c>
      <c r="M699">
        <v>711</v>
      </c>
      <c r="N699">
        <v>578</v>
      </c>
      <c r="O699">
        <v>481</v>
      </c>
      <c r="P699">
        <v>396</v>
      </c>
      <c r="Q699">
        <v>329</v>
      </c>
      <c r="R699">
        <v>276</v>
      </c>
      <c r="S699">
        <v>233</v>
      </c>
      <c r="T699">
        <v>197</v>
      </c>
      <c r="U699">
        <v>168</v>
      </c>
      <c r="V699">
        <v>144</v>
      </c>
      <c r="W699">
        <v>124</v>
      </c>
      <c r="X699">
        <v>108</v>
      </c>
      <c r="Y699">
        <v>93</v>
      </c>
      <c r="Z699">
        <v>81</v>
      </c>
      <c r="AA699">
        <v>71</v>
      </c>
      <c r="AB699">
        <v>62</v>
      </c>
    </row>
    <row r="700" spans="1:28" x14ac:dyDescent="0.3">
      <c r="A700" s="10" t="s">
        <v>27</v>
      </c>
      <c r="B700" t="s">
        <v>31</v>
      </c>
      <c r="C700" s="118">
        <f t="shared" si="1060"/>
        <v>0</v>
      </c>
      <c r="D700" s="118">
        <f t="shared" si="1059"/>
        <v>0.34199999999999997</v>
      </c>
      <c r="E700" s="118">
        <f t="shared" si="1059"/>
        <v>2.2800000000000002</v>
      </c>
      <c r="F700" s="118">
        <f t="shared" si="1059"/>
        <v>5.7</v>
      </c>
      <c r="G700">
        <v>11.4</v>
      </c>
      <c r="H700">
        <v>20.07</v>
      </c>
      <c r="I700">
        <v>24.25</v>
      </c>
      <c r="J700">
        <v>24.88</v>
      </c>
      <c r="K700">
        <v>25.5</v>
      </c>
      <c r="L700">
        <v>26.13</v>
      </c>
      <c r="M700">
        <v>26.75</v>
      </c>
      <c r="N700">
        <v>27.38</v>
      </c>
      <c r="O700">
        <v>28</v>
      </c>
      <c r="P700">
        <v>28</v>
      </c>
      <c r="Q700">
        <v>28</v>
      </c>
      <c r="R700">
        <v>28</v>
      </c>
      <c r="S700">
        <v>28</v>
      </c>
      <c r="T700">
        <v>28</v>
      </c>
      <c r="U700">
        <v>28</v>
      </c>
      <c r="V700">
        <v>28</v>
      </c>
      <c r="W700">
        <v>28</v>
      </c>
      <c r="X700">
        <v>28</v>
      </c>
      <c r="Y700">
        <v>28</v>
      </c>
      <c r="Z700">
        <v>28</v>
      </c>
      <c r="AA700">
        <v>28</v>
      </c>
      <c r="AB700">
        <v>28</v>
      </c>
    </row>
    <row r="701" spans="1:28" x14ac:dyDescent="0.3">
      <c r="A701" s="10" t="s">
        <v>9</v>
      </c>
      <c r="B701" t="s">
        <v>10</v>
      </c>
      <c r="C701" s="118">
        <f t="shared" si="1060"/>
        <v>0</v>
      </c>
      <c r="D701" s="118">
        <f t="shared" si="1059"/>
        <v>1.236</v>
      </c>
      <c r="E701" s="118">
        <f t="shared" si="1059"/>
        <v>8.24</v>
      </c>
      <c r="F701" s="118">
        <f t="shared" si="1059"/>
        <v>20.6</v>
      </c>
      <c r="G701">
        <v>41.2</v>
      </c>
      <c r="H701">
        <v>96.3</v>
      </c>
      <c r="I701">
        <v>151.9</v>
      </c>
      <c r="J701">
        <v>192</v>
      </c>
      <c r="K701">
        <v>228.1</v>
      </c>
      <c r="L701">
        <v>259.10000000000002</v>
      </c>
      <c r="M701">
        <v>285.60000000000002</v>
      </c>
      <c r="N701">
        <v>308.39999999999998</v>
      </c>
      <c r="O701">
        <v>328.2</v>
      </c>
      <c r="P701">
        <v>338</v>
      </c>
      <c r="Q701">
        <v>345.4</v>
      </c>
      <c r="R701">
        <v>350.5</v>
      </c>
      <c r="S701">
        <v>353.6</v>
      </c>
      <c r="T701">
        <v>354.8</v>
      </c>
      <c r="U701">
        <v>354.1</v>
      </c>
      <c r="V701">
        <v>351.6</v>
      </c>
      <c r="W701">
        <v>347.2</v>
      </c>
      <c r="X701">
        <v>341</v>
      </c>
      <c r="Y701">
        <v>332.9</v>
      </c>
      <c r="Z701">
        <v>322.89999999999998</v>
      </c>
      <c r="AA701">
        <v>311.10000000000002</v>
      </c>
      <c r="AB701">
        <v>297.5</v>
      </c>
    </row>
    <row r="702" spans="1:28" x14ac:dyDescent="0.3">
      <c r="A702" s="10" t="s">
        <v>28</v>
      </c>
      <c r="B702" t="s">
        <v>32</v>
      </c>
      <c r="C702" s="118"/>
      <c r="D702" s="118"/>
      <c r="E702" s="118"/>
      <c r="F702" s="118"/>
      <c r="G702">
        <v>30.8</v>
      </c>
      <c r="H702">
        <v>22.5</v>
      </c>
      <c r="I702">
        <v>19.100000000000001</v>
      </c>
      <c r="J702">
        <v>18.2</v>
      </c>
      <c r="K702">
        <v>18.100000000000001</v>
      </c>
      <c r="L702">
        <v>18.399999999999999</v>
      </c>
      <c r="M702">
        <v>18.899999999999999</v>
      </c>
      <c r="N702">
        <v>19.600000000000001</v>
      </c>
      <c r="O702">
        <v>20.399999999999999</v>
      </c>
      <c r="P702">
        <v>21.5</v>
      </c>
      <c r="Q702">
        <v>22.7</v>
      </c>
      <c r="R702">
        <v>24</v>
      </c>
      <c r="S702">
        <v>25.4</v>
      </c>
      <c r="T702">
        <v>26.9</v>
      </c>
      <c r="U702">
        <v>28.5</v>
      </c>
      <c r="V702">
        <v>30.2</v>
      </c>
      <c r="W702">
        <v>31.9</v>
      </c>
      <c r="X702">
        <v>33.799999999999997</v>
      </c>
      <c r="Y702">
        <v>35.700000000000003</v>
      </c>
      <c r="Z702">
        <v>37.700000000000003</v>
      </c>
      <c r="AA702">
        <v>39.9</v>
      </c>
      <c r="AB702">
        <v>42.1</v>
      </c>
    </row>
    <row r="703" spans="1:28" x14ac:dyDescent="0.3">
      <c r="A703" s="10" t="s">
        <v>29</v>
      </c>
      <c r="B703" t="s">
        <v>33</v>
      </c>
      <c r="C703" s="118">
        <f t="shared" si="1060"/>
        <v>0</v>
      </c>
      <c r="D703" s="118">
        <f t="shared" si="1060"/>
        <v>8.9999999999999993E-3</v>
      </c>
      <c r="E703" s="118">
        <f t="shared" si="1060"/>
        <v>0.06</v>
      </c>
      <c r="F703" s="118">
        <f t="shared" si="1060"/>
        <v>0.15</v>
      </c>
      <c r="G703">
        <v>0.3</v>
      </c>
      <c r="H703">
        <v>0.33</v>
      </c>
      <c r="I703">
        <v>0.36</v>
      </c>
      <c r="J703">
        <v>0.39</v>
      </c>
      <c r="K703">
        <v>0.4</v>
      </c>
      <c r="L703">
        <v>0.39</v>
      </c>
      <c r="M703">
        <v>0.39</v>
      </c>
      <c r="N703">
        <v>0.38</v>
      </c>
      <c r="O703">
        <v>0.36</v>
      </c>
      <c r="P703">
        <v>0.35</v>
      </c>
      <c r="Q703">
        <v>0.34</v>
      </c>
      <c r="R703">
        <v>0.33</v>
      </c>
      <c r="S703">
        <v>0.32</v>
      </c>
      <c r="T703">
        <v>0.3</v>
      </c>
      <c r="U703">
        <v>0.28999999999999998</v>
      </c>
      <c r="V703">
        <v>0.28000000000000003</v>
      </c>
      <c r="W703">
        <v>0.28000000000000003</v>
      </c>
      <c r="X703">
        <v>0.27</v>
      </c>
      <c r="Y703">
        <v>0.26</v>
      </c>
      <c r="Z703">
        <v>0.25</v>
      </c>
      <c r="AA703">
        <v>0.24</v>
      </c>
      <c r="AB703">
        <v>0.24</v>
      </c>
    </row>
    <row r="704" spans="1:28" x14ac:dyDescent="0.3">
      <c r="A704" s="10" t="s">
        <v>30</v>
      </c>
      <c r="B704" t="s">
        <v>34</v>
      </c>
      <c r="C704" s="118">
        <f t="shared" si="1060"/>
        <v>0</v>
      </c>
      <c r="D704" s="118">
        <f t="shared" si="1060"/>
        <v>6.1800000000000001E-2</v>
      </c>
      <c r="E704" s="118">
        <f t="shared" si="1060"/>
        <v>0.41200000000000003</v>
      </c>
      <c r="F704" s="118">
        <f t="shared" si="1060"/>
        <v>1.03</v>
      </c>
      <c r="G704">
        <v>2.06</v>
      </c>
      <c r="H704">
        <v>3.85</v>
      </c>
      <c r="I704">
        <v>6.06</v>
      </c>
      <c r="J704">
        <v>7.95</v>
      </c>
      <c r="K704">
        <v>9.3000000000000007</v>
      </c>
      <c r="L704">
        <v>10.220000000000001</v>
      </c>
      <c r="M704">
        <v>10.85</v>
      </c>
      <c r="N704">
        <v>11.26</v>
      </c>
      <c r="O704">
        <v>11.52</v>
      </c>
      <c r="P704">
        <v>11.68</v>
      </c>
      <c r="Q704">
        <v>11.76</v>
      </c>
      <c r="R704">
        <v>11.77</v>
      </c>
      <c r="S704">
        <v>11.74</v>
      </c>
      <c r="T704">
        <v>11.66</v>
      </c>
      <c r="U704">
        <v>11.56</v>
      </c>
      <c r="V704">
        <v>11.42</v>
      </c>
      <c r="W704">
        <v>11.27</v>
      </c>
      <c r="X704">
        <v>11.09</v>
      </c>
      <c r="Y704">
        <v>10.89</v>
      </c>
      <c r="Z704">
        <v>10.67</v>
      </c>
      <c r="AA704">
        <v>10.44</v>
      </c>
      <c r="AB704">
        <v>10.19</v>
      </c>
    </row>
    <row r="705" spans="1:33" x14ac:dyDescent="0.3">
      <c r="A705" s="12" t="s">
        <v>13</v>
      </c>
      <c r="B705" s="3" t="s">
        <v>10</v>
      </c>
      <c r="C705" s="119">
        <f t="shared" si="1060"/>
        <v>0</v>
      </c>
      <c r="D705" s="119">
        <f t="shared" si="1060"/>
        <v>1.236</v>
      </c>
      <c r="E705" s="119">
        <f t="shared" si="1060"/>
        <v>8.24</v>
      </c>
      <c r="F705" s="119">
        <f t="shared" si="1060"/>
        <v>20.6</v>
      </c>
      <c r="G705">
        <v>41.2</v>
      </c>
      <c r="H705">
        <v>96.3</v>
      </c>
      <c r="I705">
        <v>181.9</v>
      </c>
      <c r="J705">
        <v>278.2</v>
      </c>
      <c r="K705">
        <v>371.9</v>
      </c>
      <c r="L705">
        <v>460</v>
      </c>
      <c r="M705">
        <v>542.29999999999995</v>
      </c>
      <c r="N705">
        <v>619.20000000000005</v>
      </c>
      <c r="O705">
        <v>691.4</v>
      </c>
      <c r="P705">
        <v>759.2</v>
      </c>
      <c r="Q705">
        <v>823</v>
      </c>
      <c r="R705">
        <v>882.8</v>
      </c>
      <c r="S705">
        <v>939</v>
      </c>
      <c r="T705">
        <v>991.4</v>
      </c>
      <c r="U705">
        <v>1040.2</v>
      </c>
      <c r="V705">
        <v>1085.3</v>
      </c>
      <c r="W705">
        <v>1126.5999999999999</v>
      </c>
      <c r="X705">
        <v>1164.0999999999999</v>
      </c>
      <c r="Y705">
        <v>1197.5999999999999</v>
      </c>
      <c r="Z705">
        <v>1227.0999999999999</v>
      </c>
      <c r="AA705">
        <v>1252.4000000000001</v>
      </c>
      <c r="AB705">
        <v>1273.5</v>
      </c>
    </row>
    <row r="706" spans="1:33" x14ac:dyDescent="0.3">
      <c r="A706" s="20" t="s">
        <v>70</v>
      </c>
      <c r="B706" s="21" t="s">
        <v>14</v>
      </c>
      <c r="C706" s="120">
        <f t="shared" si="1060"/>
        <v>0</v>
      </c>
      <c r="D706" s="120">
        <f t="shared" si="1060"/>
        <v>0.14910842516811804</v>
      </c>
      <c r="E706" s="120">
        <f t="shared" si="1060"/>
        <v>0.99405616778745365</v>
      </c>
      <c r="F706" s="120">
        <f t="shared" si="1060"/>
        <v>2.485140419468634</v>
      </c>
      <c r="G706" s="120">
        <f>$D685*(G698/100*1000)^$E685*(G697-0.3)^$F685</f>
        <v>4.9702808389372679</v>
      </c>
      <c r="H706" s="120">
        <f t="shared" ref="H706:I706" si="1061">$D685*(H698/100*1000)^$E685*(H697-0.3)^$F685</f>
        <v>12.373118312820068</v>
      </c>
      <c r="I706" s="120">
        <f t="shared" si="1061"/>
        <v>25.041493454118413</v>
      </c>
      <c r="J706" s="120">
        <f>$D685*(J698/100*1000)^$E685*(J697-0.3)^$F685</f>
        <v>45.498171534185367</v>
      </c>
      <c r="K706" s="120">
        <f t="shared" ref="K706:AB706" si="1062">$D685*(K698/100*1000)^$E685*(K697-0.3)^$F685</f>
        <v>72.564773586872121</v>
      </c>
      <c r="L706" s="120">
        <f t="shared" si="1062"/>
        <v>106.85896673554728</v>
      </c>
      <c r="M706" s="120">
        <f t="shared" si="1062"/>
        <v>146.99568238716674</v>
      </c>
      <c r="N706" s="120">
        <f t="shared" si="1062"/>
        <v>193.70556873398056</v>
      </c>
      <c r="O706" s="120">
        <f t="shared" si="1062"/>
        <v>248.15824548193498</v>
      </c>
      <c r="P706" s="120">
        <f t="shared" si="1062"/>
        <v>310.31746602961607</v>
      </c>
      <c r="Q706" s="120">
        <f t="shared" si="1062"/>
        <v>381.6124131426572</v>
      </c>
      <c r="R706" s="120">
        <f t="shared" si="1062"/>
        <v>464.69856510696297</v>
      </c>
      <c r="S706" s="120">
        <f t="shared" si="1062"/>
        <v>555.39830200068684</v>
      </c>
      <c r="T706" s="120">
        <f t="shared" si="1062"/>
        <v>661.47708985642828</v>
      </c>
      <c r="U706" s="120">
        <f t="shared" si="1062"/>
        <v>781.3866441988722</v>
      </c>
      <c r="V706" s="120">
        <f t="shared" si="1062"/>
        <v>919.59688184033701</v>
      </c>
      <c r="W706" s="120">
        <f t="shared" si="1062"/>
        <v>1070.422741397711</v>
      </c>
      <c r="X706" s="120">
        <f t="shared" si="1062"/>
        <v>1241.2050441589724</v>
      </c>
      <c r="Y706" s="120">
        <f t="shared" si="1062"/>
        <v>1435.3617805195295</v>
      </c>
      <c r="Z706" s="120">
        <f t="shared" si="1062"/>
        <v>1648.5029494360747</v>
      </c>
      <c r="AA706" s="120">
        <f t="shared" si="1062"/>
        <v>1892.2742250725396</v>
      </c>
      <c r="AB706" s="120">
        <f t="shared" si="1062"/>
        <v>2151.9288170966684</v>
      </c>
    </row>
    <row r="707" spans="1:33" x14ac:dyDescent="0.3">
      <c r="A707" s="20" t="s">
        <v>71</v>
      </c>
      <c r="B707" s="21" t="s">
        <v>14</v>
      </c>
      <c r="C707" s="120">
        <f t="shared" si="1060"/>
        <v>0</v>
      </c>
      <c r="D707" s="120">
        <f t="shared" si="1060"/>
        <v>0.10374042268779307</v>
      </c>
      <c r="E707" s="120">
        <f t="shared" si="1060"/>
        <v>0.69160281791862055</v>
      </c>
      <c r="F707" s="120">
        <f t="shared" si="1060"/>
        <v>1.7290070447965513</v>
      </c>
      <c r="G707" s="120">
        <f>$G685*(G698/100*1000)^$H685*(G697-0.3)^$I685</f>
        <v>3.4580140895931026</v>
      </c>
      <c r="H707" s="120">
        <f t="shared" ref="H707:AB707" si="1063">$G685*(H698/100*1000)^$H685*(H697-0.3)^$I685</f>
        <v>6.2399564964216667</v>
      </c>
      <c r="I707" s="120">
        <f t="shared" si="1063"/>
        <v>9.5015899059584257</v>
      </c>
      <c r="J707" s="120">
        <f t="shared" si="1063"/>
        <v>14.019926731054809</v>
      </c>
      <c r="K707" s="120">
        <f t="shared" si="1063"/>
        <v>19.835518075984805</v>
      </c>
      <c r="L707" s="120">
        <f t="shared" si="1063"/>
        <v>27.547601161400539</v>
      </c>
      <c r="M707" s="120">
        <f t="shared" si="1063"/>
        <v>37.151783759991289</v>
      </c>
      <c r="N707" s="120">
        <f t="shared" si="1063"/>
        <v>48.670477769958808</v>
      </c>
      <c r="O707" s="120">
        <f t="shared" si="1063"/>
        <v>62.97544821602613</v>
      </c>
      <c r="P707" s="120">
        <f t="shared" si="1063"/>
        <v>80.621104580454343</v>
      </c>
      <c r="Q707" s="120">
        <f t="shared" si="1063"/>
        <v>101.97810628545413</v>
      </c>
      <c r="R707" s="120">
        <f t="shared" si="1063"/>
        <v>128.65876359498881</v>
      </c>
      <c r="S707" s="120">
        <f t="shared" si="1063"/>
        <v>159.47634612292009</v>
      </c>
      <c r="T707" s="120">
        <f t="shared" si="1063"/>
        <v>198.73291548023357</v>
      </c>
      <c r="U707" s="120">
        <f t="shared" si="1063"/>
        <v>244.7844136302989</v>
      </c>
      <c r="V707" s="120">
        <f t="shared" si="1063"/>
        <v>300.10114739465166</v>
      </c>
      <c r="W707" s="120">
        <f t="shared" si="1063"/>
        <v>365.11576990688172</v>
      </c>
      <c r="X707" s="120">
        <f t="shared" si="1063"/>
        <v>445.59806323149888</v>
      </c>
      <c r="Y707" s="120">
        <f t="shared" si="1063"/>
        <v>537.31112169886183</v>
      </c>
      <c r="Z707" s="120">
        <f t="shared" si="1063"/>
        <v>646.61654599757424</v>
      </c>
      <c r="AA707" s="120">
        <f t="shared" si="1063"/>
        <v>777.84658023372629</v>
      </c>
      <c r="AB707" s="120">
        <f t="shared" si="1063"/>
        <v>929.82835214455895</v>
      </c>
    </row>
    <row r="708" spans="1:33" x14ac:dyDescent="0.3">
      <c r="A708" s="20" t="s">
        <v>72</v>
      </c>
      <c r="B708" s="21" t="s">
        <v>14</v>
      </c>
      <c r="C708" s="120">
        <f t="shared" si="1060"/>
        <v>0</v>
      </c>
      <c r="D708" s="120">
        <f t="shared" si="1060"/>
        <v>6.7230778940611816E-2</v>
      </c>
      <c r="E708" s="120">
        <f t="shared" si="1060"/>
        <v>0.44820519293741212</v>
      </c>
      <c r="F708" s="120">
        <f t="shared" si="1060"/>
        <v>1.1205129823435303</v>
      </c>
      <c r="G708" s="120">
        <f>$J685*(G698/100*1000)^$K685*(G697-0.3)^$L685</f>
        <v>2.2410259646870605</v>
      </c>
      <c r="H708" s="120">
        <f t="shared" ref="H708:AB708" si="1064">$J685*(H698/100*1000)^$K685*(H697-0.3)^$L685</f>
        <v>4.6666386891453184</v>
      </c>
      <c r="I708" s="120">
        <f t="shared" si="1064"/>
        <v>8.0390744291221807</v>
      </c>
      <c r="J708" s="120">
        <f t="shared" si="1064"/>
        <v>13.016318391915654</v>
      </c>
      <c r="K708" s="120">
        <f t="shared" si="1064"/>
        <v>19.503871771711285</v>
      </c>
      <c r="L708" s="120">
        <f t="shared" si="1064"/>
        <v>28.000630201483343</v>
      </c>
      <c r="M708" s="120">
        <f t="shared" si="1064"/>
        <v>38.419743992846961</v>
      </c>
      <c r="N708" s="120">
        <f t="shared" si="1064"/>
        <v>50.885164435398508</v>
      </c>
      <c r="O708" s="120">
        <f t="shared" si="1064"/>
        <v>66.133463380271479</v>
      </c>
      <c r="P708" s="120">
        <f t="shared" si="1064"/>
        <v>84.567448302791945</v>
      </c>
      <c r="Q708" s="120">
        <f t="shared" si="1064"/>
        <v>106.61288417997211</v>
      </c>
      <c r="R708" s="120">
        <f t="shared" si="1064"/>
        <v>133.67212569998128</v>
      </c>
      <c r="S708" s="120">
        <f t="shared" si="1064"/>
        <v>164.50537846007194</v>
      </c>
      <c r="T708" s="120">
        <f t="shared" si="1064"/>
        <v>202.87446942943052</v>
      </c>
      <c r="U708" s="120">
        <f t="shared" si="1064"/>
        <v>247.53249573780116</v>
      </c>
      <c r="V708" s="120">
        <f t="shared" si="1064"/>
        <v>300.67707296745033</v>
      </c>
      <c r="W708" s="120">
        <f t="shared" si="1064"/>
        <v>361.89264644182953</v>
      </c>
      <c r="X708" s="120">
        <f t="shared" si="1064"/>
        <v>435.79890134585196</v>
      </c>
      <c r="Y708" s="120">
        <f t="shared" si="1064"/>
        <v>520.19052197029634</v>
      </c>
      <c r="Z708" s="120">
        <f t="shared" si="1064"/>
        <v>618.48284760898559</v>
      </c>
      <c r="AA708" s="120">
        <f t="shared" si="1064"/>
        <v>735.00487568132394</v>
      </c>
      <c r="AB708" s="120">
        <f t="shared" si="1064"/>
        <v>866.80171304639305</v>
      </c>
    </row>
    <row r="709" spans="1:33" x14ac:dyDescent="0.3">
      <c r="A709" s="20" t="s">
        <v>73</v>
      </c>
      <c r="B709" s="21" t="s">
        <v>14</v>
      </c>
      <c r="C709" s="120">
        <f t="shared" si="1060"/>
        <v>0</v>
      </c>
      <c r="D709" s="120">
        <f t="shared" si="1060"/>
        <v>0.12338366596763446</v>
      </c>
      <c r="E709" s="120">
        <f t="shared" si="1060"/>
        <v>0.82255777311756317</v>
      </c>
      <c r="F709" s="120">
        <f t="shared" si="1060"/>
        <v>2.0563944327939079</v>
      </c>
      <c r="G709" s="120">
        <f>$D685*(G692/100*1000)^$E685*(G687-0.3)^$F685</f>
        <v>4.1127888655878158</v>
      </c>
      <c r="H709" s="120">
        <f t="shared" ref="H709:AB709" si="1065">$D685*(H692/100*1000)^$E685*(H687-0.3)^$F685</f>
        <v>10.545002278423176</v>
      </c>
      <c r="I709" s="120">
        <f t="shared" si="1065"/>
        <v>21.112899345178793</v>
      </c>
      <c r="J709" s="120">
        <f t="shared" si="1065"/>
        <v>38.513484531952138</v>
      </c>
      <c r="K709" s="120">
        <f t="shared" si="1065"/>
        <v>63.767804159294897</v>
      </c>
      <c r="L709" s="120">
        <f t="shared" si="1065"/>
        <v>97.482538096955906</v>
      </c>
      <c r="M709" s="120">
        <f t="shared" si="1065"/>
        <v>138.65846979002649</v>
      </c>
      <c r="N709" s="120">
        <f t="shared" si="1065"/>
        <v>189.46313751866961</v>
      </c>
      <c r="O709" s="120">
        <f t="shared" si="1065"/>
        <v>248.15824548193498</v>
      </c>
      <c r="P709" s="120">
        <f t="shared" si="1065"/>
        <v>310.31746602961607</v>
      </c>
      <c r="Q709" s="120">
        <f t="shared" si="1065"/>
        <v>381.6124131426572</v>
      </c>
      <c r="R709" s="120">
        <f t="shared" si="1065"/>
        <v>464.69856510696297</v>
      </c>
      <c r="S709" s="120">
        <f t="shared" si="1065"/>
        <v>555.39830200068684</v>
      </c>
      <c r="T709" s="120">
        <f t="shared" si="1065"/>
        <v>661.47708985642828</v>
      </c>
      <c r="U709" s="120">
        <f t="shared" si="1065"/>
        <v>781.3866441988722</v>
      </c>
      <c r="V709" s="120">
        <f t="shared" si="1065"/>
        <v>919.59688184033701</v>
      </c>
      <c r="W709" s="120">
        <f t="shared" si="1065"/>
        <v>1070.422741397711</v>
      </c>
      <c r="X709" s="120">
        <f t="shared" si="1065"/>
        <v>1241.2050441589724</v>
      </c>
      <c r="Y709" s="120">
        <f t="shared" si="1065"/>
        <v>1435.3617805195295</v>
      </c>
      <c r="Z709" s="120">
        <f t="shared" si="1065"/>
        <v>1648.5029494360747</v>
      </c>
      <c r="AA709" s="120">
        <f t="shared" si="1065"/>
        <v>1892.2742250725396</v>
      </c>
      <c r="AB709" s="120">
        <f t="shared" si="1065"/>
        <v>2151.9288170966684</v>
      </c>
    </row>
    <row r="710" spans="1:33" x14ac:dyDescent="0.3">
      <c r="A710" s="20" t="s">
        <v>74</v>
      </c>
      <c r="B710" s="21" t="s">
        <v>14</v>
      </c>
      <c r="C710" s="120">
        <f t="shared" si="1060"/>
        <v>0</v>
      </c>
      <c r="D710" s="120">
        <f t="shared" si="1060"/>
        <v>7.6992733559515178E-2</v>
      </c>
      <c r="E710" s="120">
        <f t="shared" si="1060"/>
        <v>0.51328489039676783</v>
      </c>
      <c r="F710" s="120">
        <f t="shared" si="1060"/>
        <v>1.2832122259919196</v>
      </c>
      <c r="G710" s="120">
        <f>$G685*(G692/100*1000)^$H685*(G687-0.3)^$I685</f>
        <v>2.5664244519838393</v>
      </c>
      <c r="H710" s="120">
        <f t="shared" ref="H710:AB710" si="1066">$G685*(H692/100*1000)^$H685*(H687-0.3)^$I685</f>
        <v>4.8512816630161</v>
      </c>
      <c r="I710" s="120">
        <f t="shared" si="1066"/>
        <v>7.426301393000414</v>
      </c>
      <c r="J710" s="120">
        <f t="shared" si="1066"/>
        <v>10.975765281049616</v>
      </c>
      <c r="K710" s="120">
        <f t="shared" si="1066"/>
        <v>16.427455336731068</v>
      </c>
      <c r="L710" s="120">
        <f t="shared" si="1066"/>
        <v>24.157590831125276</v>
      </c>
      <c r="M710" s="120">
        <f t="shared" si="1066"/>
        <v>33.888465253628418</v>
      </c>
      <c r="N710" s="120">
        <f t="shared" si="1066"/>
        <v>47.00267135565116</v>
      </c>
      <c r="O710" s="120">
        <f t="shared" si="1066"/>
        <v>62.97544821602613</v>
      </c>
      <c r="P710" s="120">
        <f t="shared" si="1066"/>
        <v>80.621104580454343</v>
      </c>
      <c r="Q710" s="120">
        <f t="shared" si="1066"/>
        <v>101.97810628545413</v>
      </c>
      <c r="R710" s="120">
        <f t="shared" si="1066"/>
        <v>128.65876359498881</v>
      </c>
      <c r="S710" s="120">
        <f t="shared" si="1066"/>
        <v>159.47634612292009</v>
      </c>
      <c r="T710" s="120">
        <f t="shared" si="1066"/>
        <v>198.73291548023357</v>
      </c>
      <c r="U710" s="120">
        <f t="shared" si="1066"/>
        <v>244.7844136302989</v>
      </c>
      <c r="V710" s="120">
        <f t="shared" si="1066"/>
        <v>300.10114739465166</v>
      </c>
      <c r="W710" s="120">
        <f t="shared" si="1066"/>
        <v>365.11576990688172</v>
      </c>
      <c r="X710" s="120">
        <f t="shared" si="1066"/>
        <v>445.59806323149888</v>
      </c>
      <c r="Y710" s="120">
        <f t="shared" si="1066"/>
        <v>537.31112169886183</v>
      </c>
      <c r="Z710" s="120">
        <f t="shared" si="1066"/>
        <v>646.61654599757424</v>
      </c>
      <c r="AA710" s="120">
        <f t="shared" si="1066"/>
        <v>777.84658023372629</v>
      </c>
      <c r="AB710" s="120">
        <f t="shared" si="1066"/>
        <v>929.82835214455895</v>
      </c>
    </row>
    <row r="711" spans="1:33" x14ac:dyDescent="0.3">
      <c r="A711" s="20" t="s">
        <v>75</v>
      </c>
      <c r="B711" s="21" t="s">
        <v>14</v>
      </c>
      <c r="C711" s="120">
        <f t="shared" si="1060"/>
        <v>0</v>
      </c>
      <c r="D711" s="120">
        <f t="shared" si="1060"/>
        <v>5.1542226620148922E-2</v>
      </c>
      <c r="E711" s="120">
        <f t="shared" si="1060"/>
        <v>0.34361484413432619</v>
      </c>
      <c r="F711" s="120">
        <f t="shared" si="1060"/>
        <v>0.85903711033581542</v>
      </c>
      <c r="G711" s="120">
        <f>$J685*(G692/100*1000)^$K685*(G687-0.3)^$L685</f>
        <v>1.7180742206716308</v>
      </c>
      <c r="H711" s="120">
        <f t="shared" ref="H711:AB711" si="1067">$J685*(H692/100*1000)^$K685*(H687-0.3)^$L685</f>
        <v>3.7288675858113973</v>
      </c>
      <c r="I711" s="120">
        <f t="shared" si="1067"/>
        <v>6.4188576373076502</v>
      </c>
      <c r="J711" s="120">
        <f t="shared" si="1067"/>
        <v>10.420027543439343</v>
      </c>
      <c r="K711" s="120">
        <f t="shared" si="1067"/>
        <v>16.427219447814874</v>
      </c>
      <c r="L711" s="120">
        <f t="shared" si="1067"/>
        <v>24.827273103605208</v>
      </c>
      <c r="M711" s="120">
        <f t="shared" si="1067"/>
        <v>35.397455092596296</v>
      </c>
      <c r="N711" s="120">
        <f t="shared" si="1067"/>
        <v>49.32829850091133</v>
      </c>
      <c r="O711" s="120">
        <f t="shared" si="1067"/>
        <v>66.133463380271479</v>
      </c>
      <c r="P711" s="120">
        <f t="shared" si="1067"/>
        <v>84.567448302791945</v>
      </c>
      <c r="Q711" s="120">
        <f t="shared" si="1067"/>
        <v>106.61288417997211</v>
      </c>
      <c r="R711" s="120">
        <f t="shared" si="1067"/>
        <v>133.67212569998128</v>
      </c>
      <c r="S711" s="120">
        <f t="shared" si="1067"/>
        <v>164.50537846007194</v>
      </c>
      <c r="T711" s="120">
        <f t="shared" si="1067"/>
        <v>202.87446942943052</v>
      </c>
      <c r="U711" s="120">
        <f t="shared" si="1067"/>
        <v>247.53249573780116</v>
      </c>
      <c r="V711" s="120">
        <f t="shared" si="1067"/>
        <v>300.67707296745033</v>
      </c>
      <c r="W711" s="120">
        <f t="shared" si="1067"/>
        <v>361.89264644182953</v>
      </c>
      <c r="X711" s="120">
        <f t="shared" si="1067"/>
        <v>435.79890134585196</v>
      </c>
      <c r="Y711" s="120">
        <f t="shared" si="1067"/>
        <v>520.19052197029634</v>
      </c>
      <c r="Z711" s="120">
        <f t="shared" si="1067"/>
        <v>618.48284760898559</v>
      </c>
      <c r="AA711" s="120">
        <f t="shared" si="1067"/>
        <v>735.00487568132394</v>
      </c>
      <c r="AB711" s="120">
        <f t="shared" si="1067"/>
        <v>866.80171304639305</v>
      </c>
    </row>
    <row r="712" spans="1:33" x14ac:dyDescent="0.3">
      <c r="A712" s="20" t="s">
        <v>15</v>
      </c>
      <c r="B712" s="21" t="s">
        <v>16</v>
      </c>
      <c r="C712" s="120">
        <f>((C709+C710+C711)*0.5*44/12)*C693/1000</f>
        <v>0</v>
      </c>
      <c r="D712" s="120">
        <f t="shared" ref="D712:AB712" si="1068">((D709+D710+D711)*0.5*44/12)*D693/1000</f>
        <v>0</v>
      </c>
      <c r="E712" s="120">
        <f t="shared" si="1068"/>
        <v>0</v>
      </c>
      <c r="F712" s="120">
        <f t="shared" si="1068"/>
        <v>0</v>
      </c>
      <c r="G712" s="120">
        <f t="shared" si="1068"/>
        <v>0</v>
      </c>
      <c r="H712" s="120">
        <f t="shared" si="1068"/>
        <v>0</v>
      </c>
      <c r="I712" s="120">
        <f t="shared" si="1068"/>
        <v>35.633914170746273</v>
      </c>
      <c r="J712" s="120">
        <f t="shared" si="1068"/>
        <v>62.165860136867039</v>
      </c>
      <c r="K712" s="120">
        <f t="shared" si="1068"/>
        <v>60.759435509185252</v>
      </c>
      <c r="L712" s="120">
        <f t="shared" si="1068"/>
        <v>59.343709056504935</v>
      </c>
      <c r="M712" s="120">
        <f t="shared" si="1068"/>
        <v>56.803475905552617</v>
      </c>
      <c r="N712" s="120">
        <f t="shared" si="1068"/>
        <v>55.015365669732176</v>
      </c>
      <c r="O712" s="120">
        <f t="shared" si="1068"/>
        <v>53.257547007543835</v>
      </c>
      <c r="P712" s="120">
        <f t="shared" si="1068"/>
        <v>59.279750357803508</v>
      </c>
      <c r="Q712" s="120">
        <f t="shared" si="1068"/>
        <v>58.430136957200268</v>
      </c>
      <c r="R712" s="120">
        <f t="shared" si="1068"/>
        <v>57.314155322019054</v>
      </c>
      <c r="S712" s="120">
        <f t="shared" si="1068"/>
        <v>56.426885039119391</v>
      </c>
      <c r="T712" s="120">
        <f t="shared" si="1068"/>
        <v>56.52065790839724</v>
      </c>
      <c r="U712" s="120">
        <f t="shared" si="1068"/>
        <v>56.042956356946775</v>
      </c>
      <c r="V712" s="120">
        <f t="shared" si="1068"/>
        <v>55.747087080756103</v>
      </c>
      <c r="W712" s="120">
        <f t="shared" si="1068"/>
        <v>52.724647293895053</v>
      </c>
      <c r="X712" s="120">
        <f t="shared" si="1068"/>
        <v>54.480118224232299</v>
      </c>
      <c r="Y712" s="120">
        <f t="shared" si="1068"/>
        <v>54.842995332151126</v>
      </c>
      <c r="Z712" s="120">
        <f t="shared" si="1068"/>
        <v>53.416042955781634</v>
      </c>
      <c r="AA712" s="120">
        <f t="shared" si="1068"/>
        <v>49.941843321151325</v>
      </c>
      <c r="AB712" s="120">
        <f t="shared" si="1068"/>
        <v>50.673172322691137</v>
      </c>
    </row>
    <row r="713" spans="1:33" x14ac:dyDescent="0.3">
      <c r="A713" s="20" t="s">
        <v>17</v>
      </c>
      <c r="B713" s="21" t="s">
        <v>16</v>
      </c>
      <c r="C713" s="120">
        <f>C712</f>
        <v>0</v>
      </c>
      <c r="D713" s="120">
        <f>C713+D712</f>
        <v>0</v>
      </c>
      <c r="E713" s="120">
        <f t="shared" ref="E713" si="1069">D713+E712</f>
        <v>0</v>
      </c>
      <c r="F713" s="120">
        <f t="shared" ref="F713" si="1070">E713+F712</f>
        <v>0</v>
      </c>
      <c r="G713" s="120">
        <f t="shared" ref="G713" si="1071">F713+G712</f>
        <v>0</v>
      </c>
      <c r="H713" s="120">
        <f t="shared" ref="H713" si="1072">G713+H712</f>
        <v>0</v>
      </c>
      <c r="I713" s="120">
        <f t="shared" ref="I713" si="1073">H713+I712</f>
        <v>35.633914170746273</v>
      </c>
      <c r="J713" s="120">
        <f t="shared" ref="J713" si="1074">I713+J712</f>
        <v>97.799774307613319</v>
      </c>
      <c r="K713" s="120">
        <f t="shared" ref="K713" si="1075">J713+K712</f>
        <v>158.55920981679856</v>
      </c>
      <c r="L713" s="120">
        <f t="shared" ref="L713" si="1076">K713+L712</f>
        <v>217.90291887330349</v>
      </c>
      <c r="M713" s="120">
        <f t="shared" ref="M713" si="1077">L713+M712</f>
        <v>274.70639477885612</v>
      </c>
      <c r="N713" s="120">
        <f t="shared" ref="N713" si="1078">M713+N712</f>
        <v>329.72176044858827</v>
      </c>
      <c r="O713" s="120">
        <f t="shared" ref="O713" si="1079">N713+O712</f>
        <v>382.97930745613212</v>
      </c>
      <c r="P713" s="120">
        <f t="shared" ref="P713" si="1080">O713+P712</f>
        <v>442.25905781393561</v>
      </c>
      <c r="Q713" s="120">
        <f t="shared" ref="Q713" si="1081">P713+Q712</f>
        <v>500.68919477113587</v>
      </c>
      <c r="R713" s="120">
        <f t="shared" ref="R713" si="1082">Q713+R712</f>
        <v>558.00335009315495</v>
      </c>
      <c r="S713" s="120">
        <f t="shared" ref="S713" si="1083">R713+S712</f>
        <v>614.43023513227433</v>
      </c>
      <c r="T713" s="120">
        <f t="shared" ref="T713" si="1084">S713+T712</f>
        <v>670.95089304067153</v>
      </c>
      <c r="U713" s="120">
        <f t="shared" ref="U713" si="1085">T713+U712</f>
        <v>726.99384939761831</v>
      </c>
      <c r="V713" s="120">
        <f t="shared" ref="V713" si="1086">U713+V712</f>
        <v>782.74093647837435</v>
      </c>
      <c r="W713" s="120">
        <f t="shared" ref="W713" si="1087">V713+W712</f>
        <v>835.46558377226938</v>
      </c>
      <c r="X713" s="120">
        <f t="shared" ref="X713" si="1088">W713+X712</f>
        <v>889.94570199650173</v>
      </c>
      <c r="Y713" s="120">
        <f t="shared" ref="Y713" si="1089">X713+Y712</f>
        <v>944.7886973286528</v>
      </c>
      <c r="Z713" s="120">
        <f t="shared" ref="Z713" si="1090">Y713+Z712</f>
        <v>998.20474028443448</v>
      </c>
      <c r="AA713" s="120">
        <f t="shared" ref="AA713" si="1091">Z713+AA712</f>
        <v>1048.1465836055859</v>
      </c>
      <c r="AB713" s="120">
        <f t="shared" ref="AB713" si="1092">AA713+AB712</f>
        <v>1098.8197559282771</v>
      </c>
    </row>
    <row r="714" spans="1:33" x14ac:dyDescent="0.3">
      <c r="A714" s="20" t="s">
        <v>294</v>
      </c>
      <c r="B714" s="21" t="s">
        <v>16</v>
      </c>
      <c r="C714" s="120">
        <f>((C706+C707+C708)*0.5*44/12)*(AVERAGE(C689,C699))/1000</f>
        <v>0</v>
      </c>
      <c r="D714" s="120">
        <f t="shared" ref="D714:AB714" si="1093">((D706+D707+D708)*0.5*44/12)*(AVERAGE(D689,D699))/1000</f>
        <v>1.7604379473808758</v>
      </c>
      <c r="E714" s="120">
        <f t="shared" si="1093"/>
        <v>11.736252982539174</v>
      </c>
      <c r="F714" s="120">
        <f t="shared" si="1093"/>
        <v>29.340632456347937</v>
      </c>
      <c r="G714" s="120">
        <f t="shared" si="1093"/>
        <v>58.681264912695873</v>
      </c>
      <c r="H714" s="120">
        <f t="shared" si="1093"/>
        <v>124.02655361490673</v>
      </c>
      <c r="I714" s="120">
        <f t="shared" si="1093"/>
        <v>196.30019889505837</v>
      </c>
      <c r="J714" s="120">
        <f t="shared" si="1093"/>
        <v>247.07640127315847</v>
      </c>
      <c r="K714" s="120">
        <f t="shared" si="1093"/>
        <v>273.98801882258738</v>
      </c>
      <c r="L714" s="120">
        <f t="shared" si="1093"/>
        <v>299.38413576128301</v>
      </c>
      <c r="M714" s="120">
        <f t="shared" si="1093"/>
        <v>320.51532986911889</v>
      </c>
      <c r="N714" s="120">
        <f t="shared" si="1093"/>
        <v>339.25434418832401</v>
      </c>
      <c r="O714" s="120">
        <f t="shared" si="1093"/>
        <v>358.96969995993828</v>
      </c>
      <c r="P714" s="120">
        <f t="shared" si="1093"/>
        <v>374.8572449096398</v>
      </c>
      <c r="Q714" s="120">
        <f t="shared" si="1093"/>
        <v>385.20608808820919</v>
      </c>
      <c r="R714" s="120">
        <f t="shared" si="1093"/>
        <v>396.53398158838769</v>
      </c>
      <c r="S714" s="120">
        <f t="shared" si="1093"/>
        <v>403.04917885085285</v>
      </c>
      <c r="T714" s="120">
        <f t="shared" si="1093"/>
        <v>412.21100509055225</v>
      </c>
      <c r="U714" s="120">
        <f t="shared" si="1093"/>
        <v>420.32217267710081</v>
      </c>
      <c r="V714" s="120">
        <f t="shared" si="1093"/>
        <v>429.25257052182195</v>
      </c>
      <c r="W714" s="120">
        <f t="shared" si="1093"/>
        <v>436.6259854025684</v>
      </c>
      <c r="X714" s="120">
        <f t="shared" si="1093"/>
        <v>445.56953833389986</v>
      </c>
      <c r="Y714" s="120">
        <f t="shared" si="1093"/>
        <v>452.45471149024684</v>
      </c>
      <c r="Z714" s="120">
        <f t="shared" si="1093"/>
        <v>459.37796941972204</v>
      </c>
      <c r="AA714" s="120">
        <f t="shared" si="1093"/>
        <v>468.20478113579367</v>
      </c>
      <c r="AB714" s="120">
        <f t="shared" si="1093"/>
        <v>474.15611244803847</v>
      </c>
      <c r="AC714" s="14"/>
      <c r="AD714" s="14"/>
      <c r="AE714" s="14"/>
      <c r="AF714" s="14"/>
      <c r="AG714" s="14"/>
    </row>
    <row r="715" spans="1:33" x14ac:dyDescent="0.3">
      <c r="A715" s="20" t="s">
        <v>293</v>
      </c>
      <c r="B715" s="21" t="s">
        <v>16</v>
      </c>
      <c r="C715" s="120">
        <f>((C706+C707+C708)*0.5*44/12)*C699/1000</f>
        <v>0</v>
      </c>
      <c r="D715" s="120">
        <f t="shared" ref="D715:AB715" si="1094">((D706+D707+D708)*0.5*44/12)*D699/1000</f>
        <v>1.7604379473808758</v>
      </c>
      <c r="E715" s="120">
        <f t="shared" si="1094"/>
        <v>11.736252982539174</v>
      </c>
      <c r="F715" s="120">
        <f t="shared" si="1094"/>
        <v>29.340632456347937</v>
      </c>
      <c r="G715" s="120">
        <f t="shared" si="1094"/>
        <v>58.681264912695873</v>
      </c>
      <c r="H715" s="120">
        <f t="shared" si="1094"/>
        <v>124.02655361490673</v>
      </c>
      <c r="I715" s="120">
        <f t="shared" si="1094"/>
        <v>174.63652611980336</v>
      </c>
      <c r="J715" s="120">
        <f t="shared" si="1094"/>
        <v>209.44312809753745</v>
      </c>
      <c r="K715" s="120">
        <f t="shared" si="1094"/>
        <v>238.80348476936854</v>
      </c>
      <c r="L715" s="120">
        <f t="shared" si="1094"/>
        <v>266.48314421317582</v>
      </c>
      <c r="M715" s="120">
        <f t="shared" si="1094"/>
        <v>290.11635841749654</v>
      </c>
      <c r="N715" s="120">
        <f t="shared" si="1094"/>
        <v>310.75912985871838</v>
      </c>
      <c r="O715" s="120">
        <f t="shared" si="1094"/>
        <v>332.68675468348812</v>
      </c>
      <c r="P715" s="120">
        <f t="shared" si="1094"/>
        <v>345.21736973073803</v>
      </c>
      <c r="Q715" s="120">
        <f t="shared" si="1094"/>
        <v>355.99101960960905</v>
      </c>
      <c r="R715" s="120">
        <f t="shared" si="1094"/>
        <v>367.87690392737812</v>
      </c>
      <c r="S715" s="120">
        <f t="shared" si="1094"/>
        <v>375.64183468899478</v>
      </c>
      <c r="T715" s="120">
        <f t="shared" si="1094"/>
        <v>383.95067613635371</v>
      </c>
      <c r="U715" s="120">
        <f t="shared" si="1094"/>
        <v>392.30069449862742</v>
      </c>
      <c r="V715" s="120">
        <f t="shared" si="1094"/>
        <v>401.37902698144393</v>
      </c>
      <c r="W715" s="120">
        <f t="shared" si="1094"/>
        <v>408.61601652768667</v>
      </c>
      <c r="X715" s="120">
        <f t="shared" si="1094"/>
        <v>420.27519772979196</v>
      </c>
      <c r="Y715" s="120">
        <f t="shared" si="1094"/>
        <v>425.03321382417124</v>
      </c>
      <c r="Z715" s="120">
        <f t="shared" si="1094"/>
        <v>432.6699479418312</v>
      </c>
      <c r="AA715" s="120">
        <f t="shared" si="1094"/>
        <v>443.23385947521797</v>
      </c>
      <c r="AB715" s="120">
        <f t="shared" si="1094"/>
        <v>448.81952628669296</v>
      </c>
      <c r="AC715" s="14"/>
      <c r="AD715" s="14"/>
      <c r="AE715" s="14"/>
      <c r="AF715" s="14"/>
      <c r="AG715" s="14"/>
    </row>
    <row r="716" spans="1:33" x14ac:dyDescent="0.3">
      <c r="A716" s="22" t="s">
        <v>18</v>
      </c>
      <c r="B716" s="23" t="s">
        <v>16</v>
      </c>
      <c r="C716" s="122">
        <f>C713+C715</f>
        <v>0</v>
      </c>
      <c r="D716" s="122">
        <f t="shared" ref="D716" si="1095">D713+D715</f>
        <v>1.7604379473808758</v>
      </c>
      <c r="E716" s="122">
        <f t="shared" ref="E716" si="1096">E713+E715</f>
        <v>11.736252982539174</v>
      </c>
      <c r="F716" s="122">
        <f t="shared" ref="F716" si="1097">F713+F715</f>
        <v>29.340632456347937</v>
      </c>
      <c r="G716" s="122">
        <f t="shared" ref="G716" si="1098">G713+G715</f>
        <v>58.681264912695873</v>
      </c>
      <c r="H716" s="122">
        <f t="shared" ref="H716" si="1099">H713+H715</f>
        <v>124.02655361490673</v>
      </c>
      <c r="I716" s="122">
        <f t="shared" ref="I716" si="1100">I713+I715</f>
        <v>210.27044029054963</v>
      </c>
      <c r="J716" s="122">
        <f t="shared" ref="J716" si="1101">J713+J715</f>
        <v>307.24290240515074</v>
      </c>
      <c r="K716" s="122">
        <f t="shared" ref="K716" si="1102">K713+K715</f>
        <v>397.36269458616709</v>
      </c>
      <c r="L716" s="122">
        <f t="shared" ref="L716" si="1103">L713+L715</f>
        <v>484.38606308647934</v>
      </c>
      <c r="M716" s="122">
        <f t="shared" ref="M716" si="1104">M713+M715</f>
        <v>564.82275319635266</v>
      </c>
      <c r="N716" s="122">
        <f t="shared" ref="N716" si="1105">N713+N715</f>
        <v>640.48089030730671</v>
      </c>
      <c r="O716" s="122">
        <f t="shared" ref="O716" si="1106">O713+O715</f>
        <v>715.66606213962018</v>
      </c>
      <c r="P716" s="122">
        <f t="shared" ref="P716" si="1107">P713+P715</f>
        <v>787.4764275446737</v>
      </c>
      <c r="Q716" s="122">
        <f t="shared" ref="Q716" si="1108">Q713+Q715</f>
        <v>856.68021438074493</v>
      </c>
      <c r="R716" s="122">
        <f t="shared" ref="R716" si="1109">R713+R715</f>
        <v>925.88025402053313</v>
      </c>
      <c r="S716" s="122">
        <f t="shared" ref="S716" si="1110">S713+S715</f>
        <v>990.07206982126911</v>
      </c>
      <c r="T716" s="122">
        <f t="shared" ref="T716" si="1111">T713+T715</f>
        <v>1054.9015691770253</v>
      </c>
      <c r="U716" s="122">
        <f t="shared" ref="U716" si="1112">U713+U715</f>
        <v>1119.2945438962456</v>
      </c>
      <c r="V716" s="122">
        <f t="shared" ref="V716" si="1113">V713+V715</f>
        <v>1184.1199634598183</v>
      </c>
      <c r="W716" s="122">
        <f t="shared" ref="W716" si="1114">W713+W715</f>
        <v>1244.0816002999561</v>
      </c>
      <c r="X716" s="122">
        <f t="shared" ref="X716" si="1115">X713+X715</f>
        <v>1310.2208997262937</v>
      </c>
      <c r="Y716" s="122">
        <f t="shared" ref="Y716" si="1116">Y713+Y715</f>
        <v>1369.821911152824</v>
      </c>
      <c r="Z716" s="122">
        <f t="shared" ref="Z716" si="1117">Z713+Z715</f>
        <v>1430.8746882262658</v>
      </c>
      <c r="AA716" s="122">
        <f t="shared" ref="AA716" si="1118">AA713+AA715</f>
        <v>1491.3804430808038</v>
      </c>
      <c r="AB716" s="122">
        <f t="shared" ref="AB716" si="1119">AB713+AB715</f>
        <v>1547.6392822149701</v>
      </c>
      <c r="AC716" s="14"/>
      <c r="AD716" s="14"/>
      <c r="AE716" s="14"/>
      <c r="AF716" s="14"/>
      <c r="AG716" s="14"/>
    </row>
    <row r="718" spans="1:33" x14ac:dyDescent="0.3">
      <c r="A718" s="175" t="s">
        <v>310</v>
      </c>
      <c r="B718" s="6" t="s">
        <v>59</v>
      </c>
      <c r="C718" s="6" t="s">
        <v>60</v>
      </c>
      <c r="D718" s="6" t="s">
        <v>61</v>
      </c>
      <c r="E718" s="6" t="s">
        <v>62</v>
      </c>
      <c r="F718" s="6" t="s">
        <v>63</v>
      </c>
      <c r="G718" s="6" t="s">
        <v>64</v>
      </c>
      <c r="H718" s="6" t="s">
        <v>65</v>
      </c>
      <c r="I718" s="6" t="s">
        <v>66</v>
      </c>
      <c r="J718" s="6" t="s">
        <v>67</v>
      </c>
      <c r="K718" s="6" t="s">
        <v>68</v>
      </c>
      <c r="L718" s="6" t="s">
        <v>69</v>
      </c>
    </row>
    <row r="719" spans="1:33" x14ac:dyDescent="0.3">
      <c r="A719" s="15"/>
      <c r="B719" s="16"/>
      <c r="C719" s="17" t="s">
        <v>53</v>
      </c>
      <c r="D719" s="16">
        <f>INDEX(Lister!$A$17:$J$29,MATCH('Data tilvækstoversigt'!$C719,Lister!$A$17:$A$29,0),2)</f>
        <v>3.7871999999999998E-4</v>
      </c>
      <c r="E719" s="16">
        <f>INDEX(Lister!$A$17:$J$29,MATCH('Data tilvækstoversigt'!$C719,Lister!$A$17:$A$29,0),3)</f>
        <v>1.7974000000000001</v>
      </c>
      <c r="F719" s="16">
        <f>INDEX(Lister!$A$17:$J$29,MATCH('Data tilvækstoversigt'!$C719,Lister!$A$17:$A$29,0),4)</f>
        <v>1.0714999999999999</v>
      </c>
      <c r="G719" s="16">
        <f>INDEX(Lister!$A$17:$J$29,MATCH('Data tilvækstoversigt'!$C719,Lister!$A$17:$A$29,0),5)</f>
        <v>6.7440000000000005E-5</v>
      </c>
      <c r="H719" s="16">
        <f>INDEX(Lister!$A$17:$J$29,MATCH('Data tilvækstoversigt'!$C719,Lister!$A$17:$A$29,0),6)</f>
        <v>2.8300999999999998</v>
      </c>
      <c r="I719" s="16">
        <f>INDEX(Lister!$A$17:$J$29,MATCH('Data tilvækstoversigt'!$C719,Lister!$A$17:$A$29,0),7)</f>
        <v>-0.68418999999999996</v>
      </c>
      <c r="J719" s="16">
        <f>INDEX(Lister!$A$17:$J$29,MATCH('Data tilvækstoversigt'!$C719,Lister!$A$17:$A$29,0),8)</f>
        <v>5.223E-5</v>
      </c>
      <c r="K719" s="16">
        <f>INDEX(Lister!$A$17:$J$29,MATCH('Data tilvækstoversigt'!$C719,Lister!$A$17:$A$29,0),9)</f>
        <v>2.5221</v>
      </c>
      <c r="L719" s="16">
        <f>INDEX(Lister!$A$17:$J$29,MATCH('Data tilvækstoversigt'!$C719,Lister!$A$17:$A$29,0),10)</f>
        <v>-2.8060999999999999E-2</v>
      </c>
    </row>
    <row r="720" spans="1:33" x14ac:dyDescent="0.3">
      <c r="A720" s="18" t="s">
        <v>1</v>
      </c>
      <c r="B720" s="19" t="s">
        <v>2</v>
      </c>
      <c r="C720" s="19">
        <v>1</v>
      </c>
      <c r="D720" s="19">
        <v>5</v>
      </c>
      <c r="E720" s="19">
        <v>10</v>
      </c>
      <c r="F720" s="19">
        <v>15</v>
      </c>
      <c r="G720" s="19">
        <v>20</v>
      </c>
      <c r="H720" s="19">
        <v>25</v>
      </c>
      <c r="I720" s="19">
        <v>30</v>
      </c>
      <c r="J720" s="19">
        <v>35</v>
      </c>
      <c r="K720" s="19">
        <v>40</v>
      </c>
      <c r="L720" s="19">
        <v>45</v>
      </c>
      <c r="M720" s="19">
        <v>50</v>
      </c>
      <c r="N720" s="19">
        <v>55</v>
      </c>
      <c r="O720" s="19">
        <v>60</v>
      </c>
      <c r="P720" s="19">
        <v>65</v>
      </c>
      <c r="Q720" s="19">
        <v>70</v>
      </c>
      <c r="R720" s="19">
        <v>75</v>
      </c>
      <c r="S720" s="19">
        <v>80</v>
      </c>
      <c r="T720" s="19">
        <v>85</v>
      </c>
      <c r="U720" s="19">
        <v>90</v>
      </c>
      <c r="V720" s="19">
        <v>95</v>
      </c>
      <c r="W720" s="19">
        <v>100</v>
      </c>
      <c r="X720" s="19">
        <v>105</v>
      </c>
      <c r="Y720" s="19">
        <v>110</v>
      </c>
      <c r="Z720" s="19">
        <v>115</v>
      </c>
      <c r="AA720" s="19">
        <v>120</v>
      </c>
      <c r="AB720" s="19">
        <v>125</v>
      </c>
    </row>
    <row r="721" spans="1:28" x14ac:dyDescent="0.3">
      <c r="A721" s="7" t="s">
        <v>19</v>
      </c>
      <c r="B721" s="8" t="s">
        <v>4</v>
      </c>
      <c r="C721" s="117">
        <f>C$2*$G721</f>
        <v>0</v>
      </c>
      <c r="D721" s="117">
        <f t="shared" ref="D721:F735" si="1120">D$2*$G721</f>
        <v>9.2999999999999999E-2</v>
      </c>
      <c r="E721" s="117">
        <f t="shared" si="1120"/>
        <v>0.62000000000000011</v>
      </c>
      <c r="F721" s="117">
        <f t="shared" si="1120"/>
        <v>1.55</v>
      </c>
      <c r="G721">
        <v>3.1</v>
      </c>
      <c r="H721">
        <v>4.0999999999999996</v>
      </c>
      <c r="I721">
        <v>5.5</v>
      </c>
      <c r="J721">
        <v>7.3</v>
      </c>
      <c r="K721">
        <v>9.5</v>
      </c>
      <c r="L721">
        <v>11.8</v>
      </c>
      <c r="M721">
        <v>13.9</v>
      </c>
      <c r="N721">
        <v>15.7</v>
      </c>
      <c r="O721">
        <v>17.399999999999999</v>
      </c>
      <c r="P721">
        <v>18.7</v>
      </c>
      <c r="Q721">
        <v>20</v>
      </c>
      <c r="R721">
        <v>21</v>
      </c>
      <c r="S721">
        <v>22</v>
      </c>
      <c r="T721">
        <v>22.8</v>
      </c>
      <c r="U721">
        <v>23.6</v>
      </c>
      <c r="V721">
        <v>24.3</v>
      </c>
      <c r="W721">
        <v>24.9</v>
      </c>
      <c r="X721">
        <v>25.5</v>
      </c>
      <c r="Y721">
        <v>26</v>
      </c>
      <c r="Z721">
        <v>26.6</v>
      </c>
      <c r="AA721">
        <v>27</v>
      </c>
      <c r="AB721">
        <v>27.5</v>
      </c>
    </row>
    <row r="722" spans="1:28" x14ac:dyDescent="0.3">
      <c r="A722" s="10" t="s">
        <v>20</v>
      </c>
      <c r="B722" t="s">
        <v>6</v>
      </c>
      <c r="C722" s="118">
        <f t="shared" ref="C722:F745" si="1121">C$2*$G722</f>
        <v>0</v>
      </c>
      <c r="D722" s="118">
        <f t="shared" si="1120"/>
        <v>0.22799999999999998</v>
      </c>
      <c r="E722" s="118">
        <f t="shared" si="1120"/>
        <v>1.52</v>
      </c>
      <c r="F722" s="118">
        <f t="shared" si="1120"/>
        <v>3.8</v>
      </c>
      <c r="G722">
        <v>7.6</v>
      </c>
      <c r="H722">
        <v>9.8000000000000007</v>
      </c>
      <c r="I722">
        <v>11.8</v>
      </c>
      <c r="J722">
        <v>14.4</v>
      </c>
      <c r="K722">
        <v>17.2</v>
      </c>
      <c r="L722">
        <v>20.2</v>
      </c>
      <c r="M722">
        <v>23.2</v>
      </c>
      <c r="N722">
        <v>26.3</v>
      </c>
      <c r="O722">
        <v>29.4</v>
      </c>
      <c r="P722">
        <v>32.6</v>
      </c>
      <c r="Q722">
        <v>35.9</v>
      </c>
      <c r="R722">
        <v>39.299999999999997</v>
      </c>
      <c r="S722">
        <v>42.8</v>
      </c>
      <c r="T722">
        <v>46.6</v>
      </c>
      <c r="U722">
        <v>50.5</v>
      </c>
      <c r="V722">
        <v>54.6</v>
      </c>
      <c r="W722">
        <v>58.8</v>
      </c>
      <c r="X722">
        <v>63.3</v>
      </c>
      <c r="Y722">
        <v>67.900000000000006</v>
      </c>
      <c r="Z722">
        <v>72.8</v>
      </c>
      <c r="AA722">
        <v>77.900000000000006</v>
      </c>
      <c r="AB722">
        <v>83.2</v>
      </c>
    </row>
    <row r="723" spans="1:28" x14ac:dyDescent="0.3">
      <c r="A723" s="10" t="s">
        <v>21</v>
      </c>
      <c r="B723" t="s">
        <v>8</v>
      </c>
      <c r="C723" s="118">
        <f>G723</f>
        <v>3000</v>
      </c>
      <c r="D723" s="118">
        <f>G723</f>
        <v>3000</v>
      </c>
      <c r="E723" s="118">
        <f>G723</f>
        <v>3000</v>
      </c>
      <c r="F723" s="118">
        <f>G723</f>
        <v>3000</v>
      </c>
      <c r="G723">
        <v>3000</v>
      </c>
      <c r="H723">
        <v>2931</v>
      </c>
      <c r="I723">
        <v>2856</v>
      </c>
      <c r="J723">
        <v>1934</v>
      </c>
      <c r="K723">
        <v>1344</v>
      </c>
      <c r="L723">
        <v>971</v>
      </c>
      <c r="M723">
        <v>729</v>
      </c>
      <c r="N723">
        <v>567</v>
      </c>
      <c r="O723">
        <v>453</v>
      </c>
      <c r="P723">
        <v>372</v>
      </c>
      <c r="Q723">
        <v>304</v>
      </c>
      <c r="R723">
        <v>251</v>
      </c>
      <c r="S723">
        <v>209</v>
      </c>
      <c r="T723">
        <v>176</v>
      </c>
      <c r="U723">
        <v>149</v>
      </c>
      <c r="V723">
        <v>127</v>
      </c>
      <c r="W723">
        <v>109</v>
      </c>
      <c r="X723">
        <v>94</v>
      </c>
      <c r="Y723">
        <v>81</v>
      </c>
      <c r="Z723">
        <v>70</v>
      </c>
      <c r="AA723">
        <v>61</v>
      </c>
      <c r="AB723">
        <v>53</v>
      </c>
    </row>
    <row r="724" spans="1:28" x14ac:dyDescent="0.3">
      <c r="A724" s="10" t="s">
        <v>22</v>
      </c>
      <c r="B724" t="s">
        <v>31</v>
      </c>
      <c r="C724" s="118">
        <f t="shared" si="1121"/>
        <v>0</v>
      </c>
      <c r="D724" s="118">
        <f t="shared" si="1120"/>
        <v>0.4113</v>
      </c>
      <c r="E724" s="118">
        <f t="shared" si="1120"/>
        <v>2.7420000000000004</v>
      </c>
      <c r="F724" s="118">
        <f t="shared" si="1120"/>
        <v>6.8550000000000004</v>
      </c>
      <c r="G724">
        <v>13.71</v>
      </c>
      <c r="H724">
        <v>22.18</v>
      </c>
      <c r="I724">
        <v>31.12</v>
      </c>
      <c r="J724">
        <v>31.41</v>
      </c>
      <c r="K724">
        <v>31.26</v>
      </c>
      <c r="L724">
        <v>31.06</v>
      </c>
      <c r="M724">
        <v>30.9</v>
      </c>
      <c r="N724">
        <v>30.84</v>
      </c>
      <c r="O724">
        <v>30.86</v>
      </c>
      <c r="P724">
        <v>30.98</v>
      </c>
      <c r="Q724">
        <v>30.66</v>
      </c>
      <c r="R724">
        <v>30.4</v>
      </c>
      <c r="S724">
        <v>30.18</v>
      </c>
      <c r="T724">
        <v>29.99</v>
      </c>
      <c r="U724">
        <v>29.82</v>
      </c>
      <c r="V724">
        <v>29.68</v>
      </c>
      <c r="W724">
        <v>29.55</v>
      </c>
      <c r="X724">
        <v>29.43</v>
      </c>
      <c r="Y724">
        <v>29.33</v>
      </c>
      <c r="Z724">
        <v>29.24</v>
      </c>
      <c r="AA724">
        <v>29.15</v>
      </c>
      <c r="AB724">
        <v>29.08</v>
      </c>
    </row>
    <row r="725" spans="1:28" x14ac:dyDescent="0.3">
      <c r="A725" s="10" t="s">
        <v>23</v>
      </c>
      <c r="B725" t="s">
        <v>10</v>
      </c>
      <c r="C725" s="118">
        <f t="shared" si="1121"/>
        <v>0</v>
      </c>
      <c r="D725" s="118">
        <f t="shared" si="1120"/>
        <v>0.81300000000000006</v>
      </c>
      <c r="E725" s="118">
        <f t="shared" si="1120"/>
        <v>5.4200000000000008</v>
      </c>
      <c r="F725" s="118">
        <f t="shared" si="1120"/>
        <v>13.55</v>
      </c>
      <c r="G725">
        <v>27.1</v>
      </c>
      <c r="H725">
        <v>53.1</v>
      </c>
      <c r="I725">
        <v>94.5</v>
      </c>
      <c r="J725">
        <v>124</v>
      </c>
      <c r="K725">
        <v>157</v>
      </c>
      <c r="L725">
        <v>190.3</v>
      </c>
      <c r="M725">
        <v>220.8</v>
      </c>
      <c r="N725">
        <v>247.2</v>
      </c>
      <c r="O725">
        <v>269.5</v>
      </c>
      <c r="P725">
        <v>288.10000000000002</v>
      </c>
      <c r="Q725">
        <v>298.8</v>
      </c>
      <c r="R725">
        <v>306.3</v>
      </c>
      <c r="S725">
        <v>311</v>
      </c>
      <c r="T725">
        <v>313.2</v>
      </c>
      <c r="U725">
        <v>313</v>
      </c>
      <c r="V725">
        <v>310.60000000000002</v>
      </c>
      <c r="W725">
        <v>305.89999999999998</v>
      </c>
      <c r="X725">
        <v>299.2</v>
      </c>
      <c r="Y725">
        <v>290.39999999999998</v>
      </c>
      <c r="Z725">
        <v>279.60000000000002</v>
      </c>
      <c r="AA725">
        <v>266.89999999999998</v>
      </c>
      <c r="AB725">
        <v>252.5</v>
      </c>
    </row>
    <row r="726" spans="1:28" x14ac:dyDescent="0.3">
      <c r="A726" s="10" t="s">
        <v>11</v>
      </c>
      <c r="B726" t="s">
        <v>6</v>
      </c>
      <c r="C726" s="118">
        <f t="shared" si="1121"/>
        <v>0</v>
      </c>
      <c r="D726" s="118">
        <f t="shared" si="1120"/>
        <v>0.20699999999999999</v>
      </c>
      <c r="E726" s="118">
        <f t="shared" si="1120"/>
        <v>1.3800000000000001</v>
      </c>
      <c r="F726" s="118">
        <f t="shared" si="1120"/>
        <v>3.45</v>
      </c>
      <c r="G726">
        <v>6.9</v>
      </c>
      <c r="H726">
        <v>9</v>
      </c>
      <c r="I726">
        <v>10.9</v>
      </c>
      <c r="J726">
        <v>13.5</v>
      </c>
      <c r="K726">
        <v>16.3</v>
      </c>
      <c r="L726">
        <v>19.399999999999999</v>
      </c>
      <c r="M726">
        <v>22.7</v>
      </c>
      <c r="N726">
        <v>26</v>
      </c>
      <c r="O726">
        <v>29.4</v>
      </c>
      <c r="P726">
        <v>32.6</v>
      </c>
      <c r="Q726">
        <v>35.9</v>
      </c>
      <c r="R726">
        <v>39.299999999999997</v>
      </c>
      <c r="S726">
        <v>42.8</v>
      </c>
      <c r="T726">
        <v>46.6</v>
      </c>
      <c r="U726">
        <v>50.5</v>
      </c>
      <c r="V726">
        <v>54.6</v>
      </c>
      <c r="W726">
        <v>58.8</v>
      </c>
      <c r="X726">
        <v>63.3</v>
      </c>
      <c r="Y726">
        <v>67.900000000000006</v>
      </c>
      <c r="Z726">
        <v>72.8</v>
      </c>
      <c r="AA726">
        <v>77.900000000000006</v>
      </c>
      <c r="AB726">
        <v>83.2</v>
      </c>
    </row>
    <row r="727" spans="1:28" x14ac:dyDescent="0.3">
      <c r="A727" s="10" t="s">
        <v>12</v>
      </c>
      <c r="B727" t="s">
        <v>8</v>
      </c>
      <c r="C727" s="118">
        <v>0</v>
      </c>
      <c r="D727" s="118">
        <v>0</v>
      </c>
      <c r="E727" s="118">
        <v>0</v>
      </c>
      <c r="F727" s="118">
        <v>0</v>
      </c>
      <c r="G727">
        <v>0</v>
      </c>
      <c r="H727">
        <v>0</v>
      </c>
      <c r="I727">
        <v>871</v>
      </c>
      <c r="J727">
        <v>554</v>
      </c>
      <c r="K727">
        <v>346</v>
      </c>
      <c r="L727">
        <v>221</v>
      </c>
      <c r="M727">
        <v>147</v>
      </c>
      <c r="N727">
        <v>101</v>
      </c>
      <c r="O727">
        <v>71</v>
      </c>
      <c r="P727">
        <v>60</v>
      </c>
      <c r="Q727">
        <v>46</v>
      </c>
      <c r="R727">
        <v>36</v>
      </c>
      <c r="S727">
        <v>29</v>
      </c>
      <c r="T727">
        <v>23</v>
      </c>
      <c r="U727">
        <v>19</v>
      </c>
      <c r="V727">
        <v>16</v>
      </c>
      <c r="W727">
        <v>13</v>
      </c>
      <c r="X727">
        <v>11</v>
      </c>
      <c r="Y727">
        <v>9</v>
      </c>
      <c r="Z727">
        <v>8</v>
      </c>
      <c r="AA727">
        <v>7</v>
      </c>
      <c r="AB727">
        <v>6</v>
      </c>
    </row>
    <row r="728" spans="1:28" x14ac:dyDescent="0.3">
      <c r="A728" s="10" t="s">
        <v>24</v>
      </c>
      <c r="B728" t="s">
        <v>31</v>
      </c>
      <c r="C728" s="118">
        <f t="shared" si="1121"/>
        <v>0</v>
      </c>
      <c r="D728" s="118">
        <f t="shared" si="1120"/>
        <v>0</v>
      </c>
      <c r="E728" s="118">
        <f t="shared" si="1120"/>
        <v>0</v>
      </c>
      <c r="F728" s="118">
        <f t="shared" si="1120"/>
        <v>0</v>
      </c>
      <c r="G728">
        <v>0</v>
      </c>
      <c r="H728">
        <v>0</v>
      </c>
      <c r="I728">
        <v>8.1199999999999992</v>
      </c>
      <c r="J728">
        <v>7.91</v>
      </c>
      <c r="K728">
        <v>7.26</v>
      </c>
      <c r="L728">
        <v>6.56</v>
      </c>
      <c r="M728">
        <v>5.9</v>
      </c>
      <c r="N728">
        <v>5.34</v>
      </c>
      <c r="O728">
        <v>4.8600000000000003</v>
      </c>
      <c r="P728">
        <v>4.9800000000000004</v>
      </c>
      <c r="Q728">
        <v>4.66</v>
      </c>
      <c r="R728">
        <v>4.4000000000000004</v>
      </c>
      <c r="S728">
        <v>4.18</v>
      </c>
      <c r="T728">
        <v>3.99</v>
      </c>
      <c r="U728">
        <v>3.82</v>
      </c>
      <c r="V728">
        <v>3.68</v>
      </c>
      <c r="W728">
        <v>3.55</v>
      </c>
      <c r="X728">
        <v>3.43</v>
      </c>
      <c r="Y728">
        <v>3.33</v>
      </c>
      <c r="Z728">
        <v>3.24</v>
      </c>
      <c r="AA728">
        <v>3.15</v>
      </c>
      <c r="AB728">
        <v>3.08</v>
      </c>
    </row>
    <row r="729" spans="1:28" x14ac:dyDescent="0.3">
      <c r="A729" s="10" t="s">
        <v>25</v>
      </c>
      <c r="B729" t="s">
        <v>10</v>
      </c>
      <c r="C729" s="118" t="e">
        <f t="shared" si="1121"/>
        <v>#VALUE!</v>
      </c>
      <c r="D729" s="118" t="e">
        <f t="shared" si="1120"/>
        <v>#VALUE!</v>
      </c>
      <c r="E729" s="118" t="e">
        <f t="shared" si="1120"/>
        <v>#VALUE!</v>
      </c>
      <c r="F729" s="118" t="e">
        <f t="shared" si="1120"/>
        <v>#VALUE!</v>
      </c>
      <c r="G729" t="s">
        <v>311</v>
      </c>
      <c r="H729">
        <v>0</v>
      </c>
      <c r="I729">
        <v>23.8</v>
      </c>
      <c r="J729">
        <v>30.4</v>
      </c>
      <c r="K729">
        <v>35.700000000000003</v>
      </c>
      <c r="L729">
        <v>39.6</v>
      </c>
      <c r="M729">
        <v>41.8</v>
      </c>
      <c r="N729">
        <v>42.6</v>
      </c>
      <c r="O729">
        <v>42.5</v>
      </c>
      <c r="P729">
        <v>46.3</v>
      </c>
      <c r="Q729">
        <v>45.4</v>
      </c>
      <c r="R729">
        <v>44.3</v>
      </c>
      <c r="S729">
        <v>43.1</v>
      </c>
      <c r="T729">
        <v>41.6</v>
      </c>
      <c r="U729">
        <v>40.1</v>
      </c>
      <c r="V729">
        <v>38.5</v>
      </c>
      <c r="W729">
        <v>36.700000000000003</v>
      </c>
      <c r="X729">
        <v>34.9</v>
      </c>
      <c r="Y729">
        <v>33</v>
      </c>
      <c r="Z729">
        <v>31</v>
      </c>
      <c r="AA729">
        <v>28.9</v>
      </c>
      <c r="AB729">
        <v>26.7</v>
      </c>
    </row>
    <row r="730" spans="1:28" x14ac:dyDescent="0.3">
      <c r="A730" s="10" t="s">
        <v>26</v>
      </c>
      <c r="B730" t="s">
        <v>32</v>
      </c>
      <c r="C730" s="118"/>
      <c r="D730" s="118"/>
      <c r="E730" s="118"/>
      <c r="F730" s="118"/>
      <c r="G730" t="s">
        <v>35</v>
      </c>
      <c r="H730" t="s">
        <v>35</v>
      </c>
      <c r="I730">
        <v>65.599999999999994</v>
      </c>
      <c r="J730">
        <v>60.4</v>
      </c>
      <c r="K730">
        <v>58.3</v>
      </c>
      <c r="L730">
        <v>58.4</v>
      </c>
      <c r="M730">
        <v>60.4</v>
      </c>
      <c r="N730">
        <v>63.8</v>
      </c>
      <c r="O730">
        <v>68.2</v>
      </c>
      <c r="P730">
        <v>69</v>
      </c>
      <c r="Q730">
        <v>73.7</v>
      </c>
      <c r="R730">
        <v>78.900000000000006</v>
      </c>
      <c r="S730">
        <v>84.5</v>
      </c>
      <c r="T730">
        <v>90.6</v>
      </c>
      <c r="U730">
        <v>97</v>
      </c>
      <c r="V730">
        <v>103.8</v>
      </c>
      <c r="W730">
        <v>111</v>
      </c>
      <c r="X730">
        <v>118.6</v>
      </c>
      <c r="Y730">
        <v>126.6</v>
      </c>
      <c r="Z730">
        <v>135</v>
      </c>
      <c r="AA730">
        <v>143.80000000000001</v>
      </c>
      <c r="AB730">
        <v>153.1</v>
      </c>
    </row>
    <row r="731" spans="1:28" x14ac:dyDescent="0.3">
      <c r="A731" s="10" t="s">
        <v>3</v>
      </c>
      <c r="B731" t="s">
        <v>4</v>
      </c>
      <c r="C731" s="118">
        <f t="shared" si="1121"/>
        <v>0</v>
      </c>
      <c r="D731" s="118">
        <f t="shared" si="1120"/>
        <v>9.2999999999999999E-2</v>
      </c>
      <c r="E731" s="118">
        <f t="shared" si="1120"/>
        <v>0.62000000000000011</v>
      </c>
      <c r="F731" s="118">
        <f t="shared" si="1120"/>
        <v>1.55</v>
      </c>
      <c r="G731">
        <v>3.1</v>
      </c>
      <c r="H731">
        <v>4.0999999999999996</v>
      </c>
      <c r="I731">
        <v>5.6</v>
      </c>
      <c r="J731">
        <v>7.4</v>
      </c>
      <c r="K731">
        <v>9.6</v>
      </c>
      <c r="L731">
        <v>11.8</v>
      </c>
      <c r="M731">
        <v>13.9</v>
      </c>
      <c r="N731">
        <v>15.8</v>
      </c>
      <c r="O731">
        <v>17.399999999999999</v>
      </c>
      <c r="P731">
        <v>18.7</v>
      </c>
      <c r="Q731">
        <v>20</v>
      </c>
      <c r="R731">
        <v>21</v>
      </c>
      <c r="S731">
        <v>22</v>
      </c>
      <c r="T731">
        <v>22.8</v>
      </c>
      <c r="U731">
        <v>23.6</v>
      </c>
      <c r="V731">
        <v>24.3</v>
      </c>
      <c r="W731">
        <v>24.9</v>
      </c>
      <c r="X731">
        <v>25.5</v>
      </c>
      <c r="Y731">
        <v>26</v>
      </c>
      <c r="Z731">
        <v>26.6</v>
      </c>
      <c r="AA731">
        <v>27</v>
      </c>
      <c r="AB731">
        <v>27.5</v>
      </c>
    </row>
    <row r="732" spans="1:28" x14ac:dyDescent="0.3">
      <c r="A732" s="10" t="s">
        <v>5</v>
      </c>
      <c r="B732" t="s">
        <v>6</v>
      </c>
      <c r="C732" s="118">
        <f t="shared" si="1121"/>
        <v>0</v>
      </c>
      <c r="D732" s="118">
        <f t="shared" si="1120"/>
        <v>0.22799999999999998</v>
      </c>
      <c r="E732" s="118">
        <f t="shared" si="1120"/>
        <v>1.52</v>
      </c>
      <c r="F732" s="118">
        <f t="shared" si="1120"/>
        <v>3.8</v>
      </c>
      <c r="G732">
        <v>7.6</v>
      </c>
      <c r="H732">
        <v>9.8000000000000007</v>
      </c>
      <c r="I732">
        <v>12.1</v>
      </c>
      <c r="J732">
        <v>14.7</v>
      </c>
      <c r="K732">
        <v>17.5</v>
      </c>
      <c r="L732">
        <v>20.399999999999999</v>
      </c>
      <c r="M732">
        <v>23.4</v>
      </c>
      <c r="N732">
        <v>26.4</v>
      </c>
      <c r="O732">
        <v>29.4</v>
      </c>
      <c r="P732">
        <v>32.6</v>
      </c>
      <c r="Q732">
        <v>35.9</v>
      </c>
      <c r="R732">
        <v>39.299999999999997</v>
      </c>
      <c r="S732">
        <v>42.8</v>
      </c>
      <c r="T732">
        <v>46.6</v>
      </c>
      <c r="U732">
        <v>50.5</v>
      </c>
      <c r="V732">
        <v>54.6</v>
      </c>
      <c r="W732">
        <v>58.8</v>
      </c>
      <c r="X732">
        <v>63.3</v>
      </c>
      <c r="Y732">
        <v>67.900000000000006</v>
      </c>
      <c r="Z732">
        <v>72.8</v>
      </c>
      <c r="AA732">
        <v>77.900000000000006</v>
      </c>
      <c r="AB732">
        <v>83.2</v>
      </c>
    </row>
    <row r="733" spans="1:28" x14ac:dyDescent="0.3">
      <c r="A733" s="10" t="s">
        <v>7</v>
      </c>
      <c r="B733" t="s">
        <v>8</v>
      </c>
      <c r="C733" s="118">
        <f>G733</f>
        <v>3000</v>
      </c>
      <c r="D733" s="118">
        <f>G733</f>
        <v>3000</v>
      </c>
      <c r="E733" s="118">
        <f>G733</f>
        <v>3000</v>
      </c>
      <c r="F733" s="118">
        <f>G733</f>
        <v>3000</v>
      </c>
      <c r="G733">
        <v>3000</v>
      </c>
      <c r="H733">
        <v>2931</v>
      </c>
      <c r="I733">
        <v>1985</v>
      </c>
      <c r="J733">
        <v>1380</v>
      </c>
      <c r="K733">
        <v>998</v>
      </c>
      <c r="L733">
        <v>750</v>
      </c>
      <c r="M733">
        <v>583</v>
      </c>
      <c r="N733">
        <v>466</v>
      </c>
      <c r="O733">
        <v>382</v>
      </c>
      <c r="P733">
        <v>312</v>
      </c>
      <c r="Q733">
        <v>258</v>
      </c>
      <c r="R733">
        <v>215</v>
      </c>
      <c r="S733">
        <v>180</v>
      </c>
      <c r="T733">
        <v>153</v>
      </c>
      <c r="U733">
        <v>130</v>
      </c>
      <c r="V733">
        <v>111</v>
      </c>
      <c r="W733">
        <v>96</v>
      </c>
      <c r="X733">
        <v>83</v>
      </c>
      <c r="Y733">
        <v>72</v>
      </c>
      <c r="Z733">
        <v>62</v>
      </c>
      <c r="AA733">
        <v>55</v>
      </c>
      <c r="AB733">
        <v>48</v>
      </c>
    </row>
    <row r="734" spans="1:28" x14ac:dyDescent="0.3">
      <c r="A734" s="10" t="s">
        <v>27</v>
      </c>
      <c r="B734" t="s">
        <v>31</v>
      </c>
      <c r="C734" s="118">
        <f t="shared" si="1121"/>
        <v>0</v>
      </c>
      <c r="D734" s="118">
        <f t="shared" si="1120"/>
        <v>0.4113</v>
      </c>
      <c r="E734" s="118">
        <f t="shared" si="1120"/>
        <v>2.7420000000000004</v>
      </c>
      <c r="F734" s="118">
        <f t="shared" si="1120"/>
        <v>6.8550000000000004</v>
      </c>
      <c r="G734">
        <v>13.71</v>
      </c>
      <c r="H734">
        <v>22.18</v>
      </c>
      <c r="I734">
        <v>23</v>
      </c>
      <c r="J734">
        <v>23.5</v>
      </c>
      <c r="K734">
        <v>24</v>
      </c>
      <c r="L734">
        <v>24.5</v>
      </c>
      <c r="M734">
        <v>25</v>
      </c>
      <c r="N734">
        <v>25.5</v>
      </c>
      <c r="O734">
        <v>26</v>
      </c>
      <c r="P734">
        <v>26</v>
      </c>
      <c r="Q734">
        <v>26</v>
      </c>
      <c r="R734">
        <v>26</v>
      </c>
      <c r="S734">
        <v>26</v>
      </c>
      <c r="T734">
        <v>26</v>
      </c>
      <c r="U734">
        <v>26</v>
      </c>
      <c r="V734">
        <v>26</v>
      </c>
      <c r="W734">
        <v>26</v>
      </c>
      <c r="X734">
        <v>26</v>
      </c>
      <c r="Y734">
        <v>26</v>
      </c>
      <c r="Z734">
        <v>26</v>
      </c>
      <c r="AA734">
        <v>26</v>
      </c>
      <c r="AB734">
        <v>26</v>
      </c>
    </row>
    <row r="735" spans="1:28" x14ac:dyDescent="0.3">
      <c r="A735" s="10" t="s">
        <v>9</v>
      </c>
      <c r="B735" t="s">
        <v>10</v>
      </c>
      <c r="C735" s="118">
        <f t="shared" si="1121"/>
        <v>0</v>
      </c>
      <c r="D735" s="118">
        <f t="shared" si="1120"/>
        <v>0.81300000000000006</v>
      </c>
      <c r="E735" s="118">
        <f t="shared" si="1120"/>
        <v>5.4200000000000008</v>
      </c>
      <c r="F735" s="118">
        <f t="shared" si="1120"/>
        <v>13.55</v>
      </c>
      <c r="G735">
        <v>27.1</v>
      </c>
      <c r="H735">
        <v>53.1</v>
      </c>
      <c r="I735">
        <v>70.7</v>
      </c>
      <c r="J735">
        <v>93.7</v>
      </c>
      <c r="K735">
        <v>121.3</v>
      </c>
      <c r="L735">
        <v>150.69999999999999</v>
      </c>
      <c r="M735">
        <v>179</v>
      </c>
      <c r="N735">
        <v>204.6</v>
      </c>
      <c r="O735">
        <v>227</v>
      </c>
      <c r="P735">
        <v>241.8</v>
      </c>
      <c r="Q735">
        <v>253.3</v>
      </c>
      <c r="R735">
        <v>262</v>
      </c>
      <c r="S735">
        <v>268</v>
      </c>
      <c r="T735">
        <v>271.60000000000002</v>
      </c>
      <c r="U735">
        <v>272.89999999999998</v>
      </c>
      <c r="V735">
        <v>272.10000000000002</v>
      </c>
      <c r="W735">
        <v>269.2</v>
      </c>
      <c r="X735">
        <v>264.3</v>
      </c>
      <c r="Y735">
        <v>257.39999999999998</v>
      </c>
      <c r="Z735">
        <v>248.6</v>
      </c>
      <c r="AA735">
        <v>238</v>
      </c>
      <c r="AB735">
        <v>225.8</v>
      </c>
    </row>
    <row r="736" spans="1:28" x14ac:dyDescent="0.3">
      <c r="A736" s="10" t="s">
        <v>28</v>
      </c>
      <c r="B736" t="s">
        <v>32</v>
      </c>
      <c r="C736" s="118"/>
      <c r="D736" s="118"/>
      <c r="E736" s="118"/>
      <c r="F736" s="118"/>
      <c r="G736">
        <v>59.4</v>
      </c>
      <c r="H736">
        <v>45.1</v>
      </c>
      <c r="I736">
        <v>40.299999999999997</v>
      </c>
      <c r="J736">
        <v>36.200000000000003</v>
      </c>
      <c r="K736">
        <v>33</v>
      </c>
      <c r="L736">
        <v>30.9</v>
      </c>
      <c r="M736">
        <v>29.8</v>
      </c>
      <c r="N736">
        <v>29.4</v>
      </c>
      <c r="O736">
        <v>29.5</v>
      </c>
      <c r="P736">
        <v>30.2</v>
      </c>
      <c r="Q736">
        <v>31.2</v>
      </c>
      <c r="R736">
        <v>32.5</v>
      </c>
      <c r="S736">
        <v>33.9</v>
      </c>
      <c r="T736">
        <v>35.5</v>
      </c>
      <c r="U736">
        <v>37.200000000000003</v>
      </c>
      <c r="V736">
        <v>39</v>
      </c>
      <c r="W736">
        <v>41</v>
      </c>
      <c r="X736">
        <v>43.1</v>
      </c>
      <c r="Y736">
        <v>45.3</v>
      </c>
      <c r="Z736">
        <v>47.7</v>
      </c>
      <c r="AA736">
        <v>50.1</v>
      </c>
      <c r="AB736">
        <v>52.7</v>
      </c>
    </row>
    <row r="737" spans="1:33" x14ac:dyDescent="0.3">
      <c r="A737" s="10" t="s">
        <v>29</v>
      </c>
      <c r="B737" t="s">
        <v>33</v>
      </c>
      <c r="C737" s="118">
        <f t="shared" si="1121"/>
        <v>0</v>
      </c>
      <c r="D737" s="118">
        <f t="shared" si="1121"/>
        <v>4.4999999999999997E-3</v>
      </c>
      <c r="E737" s="118">
        <f t="shared" si="1121"/>
        <v>0.03</v>
      </c>
      <c r="F737" s="118">
        <f t="shared" si="1121"/>
        <v>7.4999999999999997E-2</v>
      </c>
      <c r="G737">
        <v>0.15</v>
      </c>
      <c r="H737">
        <v>0.16</v>
      </c>
      <c r="I737">
        <v>0.18</v>
      </c>
      <c r="J737">
        <v>0.21</v>
      </c>
      <c r="K737">
        <v>0.23</v>
      </c>
      <c r="L737">
        <v>0.25</v>
      </c>
      <c r="M737">
        <v>0.27</v>
      </c>
      <c r="N737">
        <v>0.28000000000000003</v>
      </c>
      <c r="O737">
        <v>0.28000000000000003</v>
      </c>
      <c r="P737">
        <v>0.28000000000000003</v>
      </c>
      <c r="Q737">
        <v>0.28000000000000003</v>
      </c>
      <c r="R737">
        <v>0.27</v>
      </c>
      <c r="S737">
        <v>0.27</v>
      </c>
      <c r="T737">
        <v>0.26</v>
      </c>
      <c r="U737">
        <v>0.26</v>
      </c>
      <c r="V737">
        <v>0.25</v>
      </c>
      <c r="W737">
        <v>0.24</v>
      </c>
      <c r="X737">
        <v>0.24</v>
      </c>
      <c r="Y737">
        <v>0.23</v>
      </c>
      <c r="Z737">
        <v>0.23</v>
      </c>
      <c r="AA737">
        <v>0.22</v>
      </c>
      <c r="AB737">
        <v>0.22</v>
      </c>
    </row>
    <row r="738" spans="1:33" x14ac:dyDescent="0.3">
      <c r="A738" s="10" t="s">
        <v>30</v>
      </c>
      <c r="B738" t="s">
        <v>34</v>
      </c>
      <c r="C738" s="118">
        <f t="shared" si="1121"/>
        <v>0</v>
      </c>
      <c r="D738" s="118">
        <f t="shared" si="1121"/>
        <v>4.0500000000000001E-2</v>
      </c>
      <c r="E738" s="118">
        <f t="shared" si="1121"/>
        <v>0.27</v>
      </c>
      <c r="F738" s="118">
        <f t="shared" si="1121"/>
        <v>0.67500000000000004</v>
      </c>
      <c r="G738">
        <v>1.35</v>
      </c>
      <c r="H738">
        <v>2.12</v>
      </c>
      <c r="I738">
        <v>3.15</v>
      </c>
      <c r="J738">
        <v>4.22</v>
      </c>
      <c r="K738">
        <v>5.28</v>
      </c>
      <c r="L738">
        <v>6.23</v>
      </c>
      <c r="M738">
        <v>7.01</v>
      </c>
      <c r="N738">
        <v>7.61</v>
      </c>
      <c r="O738">
        <v>8.06</v>
      </c>
      <c r="P738">
        <v>8.3800000000000008</v>
      </c>
      <c r="Q738">
        <v>8.59</v>
      </c>
      <c r="R738">
        <v>8.7200000000000006</v>
      </c>
      <c r="S738">
        <v>8.7899999999999991</v>
      </c>
      <c r="T738">
        <v>8.81</v>
      </c>
      <c r="U738">
        <v>8.7799999999999994</v>
      </c>
      <c r="V738">
        <v>8.7100000000000009</v>
      </c>
      <c r="W738">
        <v>8.6199999999999992</v>
      </c>
      <c r="X738">
        <v>8.49</v>
      </c>
      <c r="Y738">
        <v>8.34</v>
      </c>
      <c r="Z738">
        <v>8.17</v>
      </c>
      <c r="AA738">
        <v>7.98</v>
      </c>
      <c r="AB738">
        <v>7.78</v>
      </c>
    </row>
    <row r="739" spans="1:33" x14ac:dyDescent="0.3">
      <c r="A739" s="12" t="s">
        <v>13</v>
      </c>
      <c r="B739" s="3" t="s">
        <v>10</v>
      </c>
      <c r="C739" s="119">
        <f t="shared" si="1121"/>
        <v>0</v>
      </c>
      <c r="D739" s="119">
        <f t="shared" si="1121"/>
        <v>0.81300000000000006</v>
      </c>
      <c r="E739" s="119">
        <f t="shared" si="1121"/>
        <v>5.4200000000000008</v>
      </c>
      <c r="F739" s="119">
        <f t="shared" si="1121"/>
        <v>13.55</v>
      </c>
      <c r="G739">
        <v>27.1</v>
      </c>
      <c r="H739">
        <v>53.1</v>
      </c>
      <c r="I739">
        <v>94.5</v>
      </c>
      <c r="J739">
        <v>147.80000000000001</v>
      </c>
      <c r="K739">
        <v>211.1</v>
      </c>
      <c r="L739">
        <v>280.2</v>
      </c>
      <c r="M739">
        <v>350.3</v>
      </c>
      <c r="N739">
        <v>418.5</v>
      </c>
      <c r="O739">
        <v>483.3</v>
      </c>
      <c r="P739">
        <v>544.4</v>
      </c>
      <c r="Q739">
        <v>601.4</v>
      </c>
      <c r="R739">
        <v>654.29999999999995</v>
      </c>
      <c r="S739">
        <v>703.4</v>
      </c>
      <c r="T739">
        <v>748.6</v>
      </c>
      <c r="U739">
        <v>790.1</v>
      </c>
      <c r="V739">
        <v>827.7</v>
      </c>
      <c r="W739">
        <v>861.6</v>
      </c>
      <c r="X739">
        <v>891.5</v>
      </c>
      <c r="Y739">
        <v>917.6</v>
      </c>
      <c r="Z739">
        <v>939.8</v>
      </c>
      <c r="AA739">
        <v>958.1</v>
      </c>
      <c r="AB739">
        <v>972.6</v>
      </c>
    </row>
    <row r="740" spans="1:33" x14ac:dyDescent="0.3">
      <c r="A740" s="20" t="s">
        <v>70</v>
      </c>
      <c r="B740" s="21" t="s">
        <v>14</v>
      </c>
      <c r="C740" s="120">
        <f t="shared" si="1121"/>
        <v>0</v>
      </c>
      <c r="D740" s="120">
        <f t="shared" si="1121"/>
        <v>8.2251471560937137E-2</v>
      </c>
      <c r="E740" s="120">
        <f t="shared" si="1121"/>
        <v>0.54834314373958104</v>
      </c>
      <c r="F740" s="120">
        <f t="shared" si="1121"/>
        <v>1.3708578593489524</v>
      </c>
      <c r="G740" s="120">
        <f>$D719*(G732/100*1000)^$E719*(G731-0.3)^$F719</f>
        <v>2.7417157186979049</v>
      </c>
      <c r="H740" s="120">
        <f t="shared" ref="H740:I740" si="1122">$D719*(H732/100*1000)^$E719*(H731-0.3)^$F719</f>
        <v>6.0060108552929483</v>
      </c>
      <c r="I740" s="120">
        <f t="shared" si="1122"/>
        <v>12.53078444988012</v>
      </c>
      <c r="J740" s="120">
        <f>$D719*(J732/100*1000)^$E719*(J731-0.3)^$F719</f>
        <v>24.320793411261757</v>
      </c>
      <c r="K740" s="120">
        <f t="shared" ref="K740:AB740" si="1123">$D719*(K732/100*1000)^$E719*(K731-0.3)^$F719</f>
        <v>44.430817970685027</v>
      </c>
      <c r="L740" s="120">
        <f t="shared" si="1123"/>
        <v>73.48272268931612</v>
      </c>
      <c r="M740" s="120">
        <f t="shared" si="1123"/>
        <v>112.54695850291337</v>
      </c>
      <c r="N740" s="120">
        <f t="shared" si="1123"/>
        <v>160.82351625716635</v>
      </c>
      <c r="O740" s="120">
        <f t="shared" si="1123"/>
        <v>216.81087619654957</v>
      </c>
      <c r="P740" s="120">
        <f t="shared" si="1123"/>
        <v>282.37604575421602</v>
      </c>
      <c r="Q740" s="120">
        <f t="shared" si="1123"/>
        <v>361.29800523795546</v>
      </c>
      <c r="R740" s="120">
        <f t="shared" si="1123"/>
        <v>448.27202374965782</v>
      </c>
      <c r="S740" s="120">
        <f t="shared" si="1123"/>
        <v>549.65714257816774</v>
      </c>
      <c r="T740" s="120">
        <f t="shared" si="1123"/>
        <v>665.79212713254219</v>
      </c>
      <c r="U740" s="120">
        <f t="shared" si="1123"/>
        <v>798.61237025355194</v>
      </c>
      <c r="V740" s="120">
        <f t="shared" si="1123"/>
        <v>948.51595831292002</v>
      </c>
      <c r="W740" s="120">
        <f t="shared" si="1123"/>
        <v>1112.7151822265027</v>
      </c>
      <c r="X740" s="120">
        <f t="shared" si="1123"/>
        <v>1303.6528199767724</v>
      </c>
      <c r="Y740" s="120">
        <f t="shared" si="1123"/>
        <v>1510.3037979942658</v>
      </c>
      <c r="Z740" s="120">
        <f t="shared" si="1123"/>
        <v>1754.6712741263411</v>
      </c>
      <c r="AA740" s="120">
        <f t="shared" si="1123"/>
        <v>2014.0696427133689</v>
      </c>
      <c r="AB740" s="120">
        <f t="shared" si="1123"/>
        <v>2312.5359236712966</v>
      </c>
    </row>
    <row r="741" spans="1:33" x14ac:dyDescent="0.3">
      <c r="A741" s="20" t="s">
        <v>71</v>
      </c>
      <c r="B741" s="21" t="s">
        <v>14</v>
      </c>
      <c r="C741" s="120">
        <f t="shared" si="1121"/>
        <v>0</v>
      </c>
      <c r="D741" s="120">
        <f t="shared" si="1121"/>
        <v>0.21037218145327283</v>
      </c>
      <c r="E741" s="120">
        <f t="shared" si="1121"/>
        <v>1.4024812096884858</v>
      </c>
      <c r="F741" s="120">
        <f t="shared" si="1121"/>
        <v>3.5062030242212141</v>
      </c>
      <c r="G741" s="120">
        <f>$G719*(G732/100*1000)^$H719*(G731-0.3)^$I719</f>
        <v>7.0124060484424282</v>
      </c>
      <c r="H741" s="120">
        <f t="shared" ref="H741:AB741" si="1124">$G719*(H732/100*1000)^$H719*(H731-0.3)^$I719</f>
        <v>11.684344130903167</v>
      </c>
      <c r="I741" s="120">
        <f t="shared" si="1124"/>
        <v>16.899199420941429</v>
      </c>
      <c r="J741" s="120">
        <f t="shared" si="1124"/>
        <v>24.000478539008668</v>
      </c>
      <c r="K741" s="120">
        <f t="shared" si="1124"/>
        <v>32.682343831343182</v>
      </c>
      <c r="L741" s="120">
        <f t="shared" si="1124"/>
        <v>43.619737033483226</v>
      </c>
      <c r="M741" s="120">
        <f t="shared" si="1124"/>
        <v>57.342863192533379</v>
      </c>
      <c r="N741" s="120">
        <f t="shared" si="1124"/>
        <v>73.771020369951628</v>
      </c>
      <c r="O741" s="120">
        <f t="shared" si="1124"/>
        <v>93.537063734642871</v>
      </c>
      <c r="P741" s="120">
        <f t="shared" si="1124"/>
        <v>119.17879368920839</v>
      </c>
      <c r="Q741" s="120">
        <f t="shared" si="1124"/>
        <v>149.42714998570582</v>
      </c>
      <c r="R741" s="120">
        <f t="shared" si="1124"/>
        <v>186.60967984217575</v>
      </c>
      <c r="S741" s="120">
        <f t="shared" si="1124"/>
        <v>230.02454853812517</v>
      </c>
      <c r="T741" s="120">
        <f t="shared" si="1124"/>
        <v>285.47414924921469</v>
      </c>
      <c r="U741" s="120">
        <f t="shared" si="1124"/>
        <v>349.92199620255667</v>
      </c>
      <c r="V741" s="120">
        <f t="shared" si="1124"/>
        <v>427.68077684233992</v>
      </c>
      <c r="W741" s="120">
        <f t="shared" si="1124"/>
        <v>518.64290507493718</v>
      </c>
      <c r="X741" s="120">
        <f t="shared" si="1124"/>
        <v>628.55887862679606</v>
      </c>
      <c r="Y741" s="120">
        <f t="shared" si="1124"/>
        <v>756.36263498985682</v>
      </c>
      <c r="Z741" s="120">
        <f t="shared" si="1124"/>
        <v>906.80948617263482</v>
      </c>
      <c r="AA741" s="120">
        <f t="shared" si="1124"/>
        <v>1087.0586612243667</v>
      </c>
      <c r="AB741" s="120">
        <f t="shared" si="1124"/>
        <v>1293.1261341152936</v>
      </c>
    </row>
    <row r="742" spans="1:33" x14ac:dyDescent="0.3">
      <c r="A742" s="20" t="s">
        <v>72</v>
      </c>
      <c r="B742" s="21" t="s">
        <v>14</v>
      </c>
      <c r="C742" s="120">
        <f t="shared" si="1121"/>
        <v>0</v>
      </c>
      <c r="D742" s="120">
        <f t="shared" si="1121"/>
        <v>8.4351641823335738E-2</v>
      </c>
      <c r="E742" s="120">
        <f t="shared" si="1121"/>
        <v>0.56234427882223836</v>
      </c>
      <c r="F742" s="120">
        <f t="shared" si="1121"/>
        <v>1.4058606970555958</v>
      </c>
      <c r="G742" s="120">
        <f>$J719*(G732/100*1000)^$K719*(G731-0.3)^$L719</f>
        <v>2.8117213941111916</v>
      </c>
      <c r="H742" s="120">
        <f t="shared" ref="H742:AB742" si="1125">$J719*(H732/100*1000)^$K719*(H731-0.3)^$L719</f>
        <v>5.2932450960787403</v>
      </c>
      <c r="I742" s="120">
        <f t="shared" si="1125"/>
        <v>8.9246070478273669</v>
      </c>
      <c r="J742" s="120">
        <f t="shared" si="1125"/>
        <v>14.461852085020984</v>
      </c>
      <c r="K742" s="120">
        <f t="shared" si="1125"/>
        <v>22.279717940872771</v>
      </c>
      <c r="L742" s="120">
        <f t="shared" si="1125"/>
        <v>32.604236072292117</v>
      </c>
      <c r="M742" s="120">
        <f t="shared" si="1125"/>
        <v>45.868137370159701</v>
      </c>
      <c r="N742" s="120">
        <f t="shared" si="1125"/>
        <v>61.950582180508263</v>
      </c>
      <c r="O742" s="120">
        <f t="shared" si="1125"/>
        <v>81.047518833468004</v>
      </c>
      <c r="P742" s="120">
        <f t="shared" si="1125"/>
        <v>104.95764607098634</v>
      </c>
      <c r="Q742" s="120">
        <f t="shared" si="1125"/>
        <v>133.59792652405892</v>
      </c>
      <c r="R742" s="120">
        <f t="shared" si="1125"/>
        <v>167.61390077876848</v>
      </c>
      <c r="S742" s="120">
        <f t="shared" si="1125"/>
        <v>207.57830390820624</v>
      </c>
      <c r="T742" s="120">
        <f t="shared" si="1125"/>
        <v>256.98782730987585</v>
      </c>
      <c r="U742" s="120">
        <f t="shared" si="1125"/>
        <v>314.4284509198103</v>
      </c>
      <c r="V742" s="120">
        <f t="shared" si="1125"/>
        <v>382.52822243052447</v>
      </c>
      <c r="W742" s="120">
        <f t="shared" si="1125"/>
        <v>460.82448869721884</v>
      </c>
      <c r="X742" s="120">
        <f t="shared" si="1125"/>
        <v>554.64566412872671</v>
      </c>
      <c r="Y742" s="120">
        <f t="shared" si="1125"/>
        <v>661.6291790999137</v>
      </c>
      <c r="Z742" s="120">
        <f t="shared" si="1125"/>
        <v>788.23587918990495</v>
      </c>
      <c r="AA742" s="120">
        <f t="shared" si="1125"/>
        <v>934.62483143628663</v>
      </c>
      <c r="AB742" s="120">
        <f t="shared" si="1125"/>
        <v>1102.827606563289</v>
      </c>
    </row>
    <row r="743" spans="1:33" x14ac:dyDescent="0.3">
      <c r="A743" s="20" t="s">
        <v>73</v>
      </c>
      <c r="B743" s="21" t="s">
        <v>14</v>
      </c>
      <c r="C743" s="120">
        <f t="shared" si="1121"/>
        <v>0</v>
      </c>
      <c r="D743" s="120">
        <f t="shared" si="1121"/>
        <v>6.9137979194743751E-2</v>
      </c>
      <c r="E743" s="120">
        <f t="shared" si="1121"/>
        <v>0.46091986129829171</v>
      </c>
      <c r="F743" s="120">
        <f t="shared" si="1121"/>
        <v>1.1522996532457292</v>
      </c>
      <c r="G743" s="120">
        <f>$D719*(G726/100*1000)^$E719*(G721-0.3)^$F719</f>
        <v>2.3045993064914585</v>
      </c>
      <c r="H743" s="120">
        <f t="shared" ref="H743:AB743" si="1126">$D719*(H726/100*1000)^$E719*(H721-0.3)^$F719</f>
        <v>5.1536135677043458</v>
      </c>
      <c r="I743" s="120">
        <f t="shared" si="1126"/>
        <v>10.176213515470632</v>
      </c>
      <c r="J743" s="120">
        <f t="shared" si="1126"/>
        <v>20.55430070879251</v>
      </c>
      <c r="K743" s="120">
        <f t="shared" si="1126"/>
        <v>38.654752574928679</v>
      </c>
      <c r="L743" s="120">
        <f t="shared" si="1126"/>
        <v>67.13528020698665</v>
      </c>
      <c r="M743" s="120">
        <f t="shared" si="1126"/>
        <v>106.56781383613668</v>
      </c>
      <c r="N743" s="120">
        <f t="shared" si="1126"/>
        <v>155.38882711031877</v>
      </c>
      <c r="O743" s="120">
        <f t="shared" si="1126"/>
        <v>216.81087619654957</v>
      </c>
      <c r="P743" s="120">
        <f t="shared" si="1126"/>
        <v>282.37604575421602</v>
      </c>
      <c r="Q743" s="120">
        <f t="shared" si="1126"/>
        <v>361.29800523795546</v>
      </c>
      <c r="R743" s="120">
        <f t="shared" si="1126"/>
        <v>448.27202374965782</v>
      </c>
      <c r="S743" s="120">
        <f t="shared" si="1126"/>
        <v>549.65714257816774</v>
      </c>
      <c r="T743" s="120">
        <f t="shared" si="1126"/>
        <v>665.79212713254219</v>
      </c>
      <c r="U743" s="120">
        <f t="shared" si="1126"/>
        <v>798.61237025355194</v>
      </c>
      <c r="V743" s="120">
        <f t="shared" si="1126"/>
        <v>948.51595831292002</v>
      </c>
      <c r="W743" s="120">
        <f t="shared" si="1126"/>
        <v>1112.7151822265027</v>
      </c>
      <c r="X743" s="120">
        <f t="shared" si="1126"/>
        <v>1303.6528199767724</v>
      </c>
      <c r="Y743" s="120">
        <f t="shared" si="1126"/>
        <v>1510.3037979942658</v>
      </c>
      <c r="Z743" s="120">
        <f t="shared" si="1126"/>
        <v>1754.6712741263411</v>
      </c>
      <c r="AA743" s="120">
        <f t="shared" si="1126"/>
        <v>2014.0696427133689</v>
      </c>
      <c r="AB743" s="120">
        <f t="shared" si="1126"/>
        <v>2312.5359236712966</v>
      </c>
    </row>
    <row r="744" spans="1:33" x14ac:dyDescent="0.3">
      <c r="A744" s="20" t="s">
        <v>74</v>
      </c>
      <c r="B744" s="21" t="s">
        <v>14</v>
      </c>
      <c r="C744" s="120">
        <f t="shared" si="1121"/>
        <v>0</v>
      </c>
      <c r="D744" s="120">
        <f t="shared" si="1121"/>
        <v>0.1600385377247171</v>
      </c>
      <c r="E744" s="120">
        <f t="shared" si="1121"/>
        <v>1.0669235848314473</v>
      </c>
      <c r="F744" s="120">
        <f t="shared" si="1121"/>
        <v>2.6673089620786183</v>
      </c>
      <c r="G744" s="120">
        <f>$G719*(G726/100*1000)^$H719*(G721-0.3)^$I719</f>
        <v>5.3346179241572367</v>
      </c>
      <c r="H744" s="120">
        <f t="shared" ref="H744:AB744" si="1127">$G719*(H726/100*1000)^$H719*(H721-0.3)^$I719</f>
        <v>9.1819970439141461</v>
      </c>
      <c r="I744" s="120">
        <f t="shared" si="1127"/>
        <v>12.739605092127844</v>
      </c>
      <c r="J744" s="120">
        <f t="shared" si="1127"/>
        <v>19.044410402117371</v>
      </c>
      <c r="K744" s="120">
        <f t="shared" si="1127"/>
        <v>26.928719790441896</v>
      </c>
      <c r="L744" s="120">
        <f t="shared" si="1127"/>
        <v>37.836101522231367</v>
      </c>
      <c r="M744" s="120">
        <f t="shared" si="1127"/>
        <v>52.619940702299843</v>
      </c>
      <c r="N744" s="120">
        <f t="shared" si="1127"/>
        <v>70.964938661099794</v>
      </c>
      <c r="O744" s="120">
        <f t="shared" si="1127"/>
        <v>93.537063734642871</v>
      </c>
      <c r="P744" s="120">
        <f t="shared" si="1127"/>
        <v>119.17879368920839</v>
      </c>
      <c r="Q744" s="120">
        <f t="shared" si="1127"/>
        <v>149.42714998570582</v>
      </c>
      <c r="R744" s="120">
        <f t="shared" si="1127"/>
        <v>186.60967984217575</v>
      </c>
      <c r="S744" s="120">
        <f t="shared" si="1127"/>
        <v>230.02454853812517</v>
      </c>
      <c r="T744" s="120">
        <f t="shared" si="1127"/>
        <v>285.47414924921469</v>
      </c>
      <c r="U744" s="120">
        <f t="shared" si="1127"/>
        <v>349.92199620255667</v>
      </c>
      <c r="V744" s="120">
        <f t="shared" si="1127"/>
        <v>427.68077684233992</v>
      </c>
      <c r="W744" s="120">
        <f t="shared" si="1127"/>
        <v>518.64290507493718</v>
      </c>
      <c r="X744" s="120">
        <f t="shared" si="1127"/>
        <v>628.55887862679606</v>
      </c>
      <c r="Y744" s="120">
        <f t="shared" si="1127"/>
        <v>756.36263498985682</v>
      </c>
      <c r="Z744" s="120">
        <f t="shared" si="1127"/>
        <v>906.80948617263482</v>
      </c>
      <c r="AA744" s="120">
        <f t="shared" si="1127"/>
        <v>1087.0586612243667</v>
      </c>
      <c r="AB744" s="120">
        <f t="shared" si="1127"/>
        <v>1293.1261341152936</v>
      </c>
    </row>
    <row r="745" spans="1:33" x14ac:dyDescent="0.3">
      <c r="A745" s="20" t="s">
        <v>75</v>
      </c>
      <c r="B745" s="21" t="s">
        <v>14</v>
      </c>
      <c r="C745" s="120">
        <f t="shared" si="1121"/>
        <v>0</v>
      </c>
      <c r="D745" s="120">
        <f t="shared" si="1121"/>
        <v>6.6108129746777808E-2</v>
      </c>
      <c r="E745" s="120">
        <f t="shared" si="1121"/>
        <v>0.44072086497851876</v>
      </c>
      <c r="F745" s="120">
        <f t="shared" si="1121"/>
        <v>1.1018021624462968</v>
      </c>
      <c r="G745" s="120">
        <f>$J719*(G726/100*1000)^$K719*(G721-0.3)^$L719</f>
        <v>2.2036043248925936</v>
      </c>
      <c r="H745" s="120">
        <f t="shared" ref="H745:AB745" si="1128">$J719*(H726/100*1000)^$K719*(H721-0.3)^$L719</f>
        <v>4.2701757647159591</v>
      </c>
      <c r="I745" s="120">
        <f t="shared" si="1128"/>
        <v>6.8615404269373776</v>
      </c>
      <c r="J745" s="120">
        <f t="shared" si="1128"/>
        <v>11.671334799815742</v>
      </c>
      <c r="K745" s="120">
        <f t="shared" si="1128"/>
        <v>18.63088703936695</v>
      </c>
      <c r="L745" s="120">
        <f t="shared" si="1128"/>
        <v>28.722386820724694</v>
      </c>
      <c r="M745" s="120">
        <f t="shared" si="1128"/>
        <v>42.485878712073045</v>
      </c>
      <c r="N745" s="120">
        <f t="shared" si="1128"/>
        <v>59.621278930472187</v>
      </c>
      <c r="O745" s="120">
        <f t="shared" si="1128"/>
        <v>81.047518833468004</v>
      </c>
      <c r="P745" s="120">
        <f t="shared" si="1128"/>
        <v>104.95764607098634</v>
      </c>
      <c r="Q745" s="120">
        <f t="shared" si="1128"/>
        <v>133.59792652405892</v>
      </c>
      <c r="R745" s="120">
        <f t="shared" si="1128"/>
        <v>167.61390077876848</v>
      </c>
      <c r="S745" s="120">
        <f t="shared" si="1128"/>
        <v>207.57830390820624</v>
      </c>
      <c r="T745" s="120">
        <f t="shared" si="1128"/>
        <v>256.98782730987585</v>
      </c>
      <c r="U745" s="120">
        <f t="shared" si="1128"/>
        <v>314.4284509198103</v>
      </c>
      <c r="V745" s="120">
        <f t="shared" si="1128"/>
        <v>382.52822243052447</v>
      </c>
      <c r="W745" s="120">
        <f t="shared" si="1128"/>
        <v>460.82448869721884</v>
      </c>
      <c r="X745" s="120">
        <f t="shared" si="1128"/>
        <v>554.64566412872671</v>
      </c>
      <c r="Y745" s="120">
        <f t="shared" si="1128"/>
        <v>661.6291790999137</v>
      </c>
      <c r="Z745" s="120">
        <f t="shared" si="1128"/>
        <v>788.23587918990495</v>
      </c>
      <c r="AA745" s="120">
        <f t="shared" si="1128"/>
        <v>934.62483143628663</v>
      </c>
      <c r="AB745" s="120">
        <f t="shared" si="1128"/>
        <v>1102.827606563289</v>
      </c>
    </row>
    <row r="746" spans="1:33" x14ac:dyDescent="0.3">
      <c r="A746" s="20" t="s">
        <v>15</v>
      </c>
      <c r="B746" s="21" t="s">
        <v>16</v>
      </c>
      <c r="C746" s="120">
        <f>((C743+C744+C745)*0.5*44/12)*C727/1000</f>
        <v>0</v>
      </c>
      <c r="D746" s="120">
        <f t="shared" ref="D746:AB746" si="1129">((D743+D744+D745)*0.5*44/12)*D727/1000</f>
        <v>0</v>
      </c>
      <c r="E746" s="120">
        <f t="shared" si="1129"/>
        <v>0</v>
      </c>
      <c r="F746" s="120">
        <f t="shared" si="1129"/>
        <v>0</v>
      </c>
      <c r="G746" s="120">
        <f t="shared" si="1129"/>
        <v>0</v>
      </c>
      <c r="H746" s="120">
        <f t="shared" si="1129"/>
        <v>0</v>
      </c>
      <c r="I746" s="120">
        <f t="shared" si="1129"/>
        <v>47.549479484981326</v>
      </c>
      <c r="J746" s="120">
        <f t="shared" si="1129"/>
        <v>52.073276629993657</v>
      </c>
      <c r="K746" s="120">
        <f t="shared" si="1129"/>
        <v>53.419975315738498</v>
      </c>
      <c r="L746" s="120">
        <f t="shared" si="1129"/>
        <v>54.168258557485125</v>
      </c>
      <c r="M746" s="120">
        <f t="shared" si="1129"/>
        <v>54.351044161012332</v>
      </c>
      <c r="N746" s="120">
        <f t="shared" si="1129"/>
        <v>52.953045777300112</v>
      </c>
      <c r="O746" s="120">
        <f t="shared" si="1129"/>
        <v>50.946642215866632</v>
      </c>
      <c r="P746" s="120">
        <f t="shared" si="1129"/>
        <v>55.716373406585184</v>
      </c>
      <c r="Q746" s="120">
        <f t="shared" si="1129"/>
        <v>54.33791322739107</v>
      </c>
      <c r="R746" s="120">
        <f t="shared" si="1129"/>
        <v>52.96470988845973</v>
      </c>
      <c r="S746" s="120">
        <f t="shared" si="1129"/>
        <v>52.489323068802534</v>
      </c>
      <c r="T746" s="120">
        <f t="shared" si="1129"/>
        <v>50.948048038997179</v>
      </c>
      <c r="U746" s="120">
        <f t="shared" si="1129"/>
        <v>50.959871471927841</v>
      </c>
      <c r="V746" s="120">
        <f t="shared" si="1129"/>
        <v>51.589265422516334</v>
      </c>
      <c r="W746" s="120">
        <f t="shared" si="1129"/>
        <v>49.863684727968028</v>
      </c>
      <c r="X746" s="120">
        <f t="shared" si="1129"/>
        <v>50.151623481767949</v>
      </c>
      <c r="Y746" s="120">
        <f t="shared" si="1129"/>
        <v>48.316877599386601</v>
      </c>
      <c r="Z746" s="120">
        <f t="shared" si="1129"/>
        <v>50.59584404583692</v>
      </c>
      <c r="AA746" s="120">
        <f t="shared" si="1129"/>
        <v>51.792165237299955</v>
      </c>
      <c r="AB746" s="120">
        <f t="shared" si="1129"/>
        <v>51.793386307848678</v>
      </c>
    </row>
    <row r="747" spans="1:33" x14ac:dyDescent="0.3">
      <c r="A747" s="20" t="s">
        <v>17</v>
      </c>
      <c r="B747" s="21" t="s">
        <v>16</v>
      </c>
      <c r="C747" s="120">
        <f>C746</f>
        <v>0</v>
      </c>
      <c r="D747" s="120">
        <f>C747+D746</f>
        <v>0</v>
      </c>
      <c r="E747" s="120">
        <f t="shared" ref="E747" si="1130">D747+E746</f>
        <v>0</v>
      </c>
      <c r="F747" s="120">
        <f t="shared" ref="F747" si="1131">E747+F746</f>
        <v>0</v>
      </c>
      <c r="G747" s="120">
        <f t="shared" ref="G747" si="1132">F747+G746</f>
        <v>0</v>
      </c>
      <c r="H747" s="120">
        <f t="shared" ref="H747" si="1133">G747+H746</f>
        <v>0</v>
      </c>
      <c r="I747" s="120">
        <f t="shared" ref="I747" si="1134">H747+I746</f>
        <v>47.549479484981326</v>
      </c>
      <c r="J747" s="120">
        <f t="shared" ref="J747" si="1135">I747+J746</f>
        <v>99.622756114974976</v>
      </c>
      <c r="K747" s="120">
        <f t="shared" ref="K747" si="1136">J747+K746</f>
        <v>153.04273143071347</v>
      </c>
      <c r="L747" s="120">
        <f t="shared" ref="L747" si="1137">K747+L746</f>
        <v>207.21098998819861</v>
      </c>
      <c r="M747" s="120">
        <f t="shared" ref="M747" si="1138">L747+M746</f>
        <v>261.56203414921094</v>
      </c>
      <c r="N747" s="120">
        <f t="shared" ref="N747" si="1139">M747+N746</f>
        <v>314.51507992651108</v>
      </c>
      <c r="O747" s="120">
        <f t="shared" ref="O747" si="1140">N747+O746</f>
        <v>365.46172214237771</v>
      </c>
      <c r="P747" s="120">
        <f t="shared" ref="P747" si="1141">O747+P746</f>
        <v>421.17809554896292</v>
      </c>
      <c r="Q747" s="120">
        <f t="shared" ref="Q747" si="1142">P747+Q746</f>
        <v>475.516008776354</v>
      </c>
      <c r="R747" s="120">
        <f t="shared" ref="R747" si="1143">Q747+R746</f>
        <v>528.48071866481371</v>
      </c>
      <c r="S747" s="120">
        <f t="shared" ref="S747" si="1144">R747+S746</f>
        <v>580.9700417336162</v>
      </c>
      <c r="T747" s="120">
        <f t="shared" ref="T747" si="1145">S747+T746</f>
        <v>631.91808977261337</v>
      </c>
      <c r="U747" s="120">
        <f t="shared" ref="U747" si="1146">T747+U746</f>
        <v>682.87796124454121</v>
      </c>
      <c r="V747" s="120">
        <f t="shared" ref="V747" si="1147">U747+V746</f>
        <v>734.4672266670575</v>
      </c>
      <c r="W747" s="120">
        <f t="shared" ref="W747" si="1148">V747+W746</f>
        <v>784.33091139502551</v>
      </c>
      <c r="X747" s="120">
        <f t="shared" ref="X747" si="1149">W747+X746</f>
        <v>834.48253487679347</v>
      </c>
      <c r="Y747" s="120">
        <f t="shared" ref="Y747" si="1150">X747+Y746</f>
        <v>882.79941247618012</v>
      </c>
      <c r="Z747" s="120">
        <f t="shared" ref="Z747" si="1151">Y747+Z746</f>
        <v>933.39525652201701</v>
      </c>
      <c r="AA747" s="120">
        <f t="shared" ref="AA747" si="1152">Z747+AA746</f>
        <v>985.18742175931698</v>
      </c>
      <c r="AB747" s="120">
        <f t="shared" ref="AB747" si="1153">AA747+AB746</f>
        <v>1036.9808080671658</v>
      </c>
    </row>
    <row r="748" spans="1:33" x14ac:dyDescent="0.3">
      <c r="A748" s="20" t="s">
        <v>294</v>
      </c>
      <c r="B748" s="21" t="s">
        <v>16</v>
      </c>
      <c r="C748" s="120">
        <f>((C740+C741+C742)*0.5*44/12)*(AVERAGE(C723,C733))/1000</f>
        <v>0</v>
      </c>
      <c r="D748" s="120">
        <f t="shared" ref="D748:AB748" si="1154">((D740+D741+D742)*0.5*44/12)*(AVERAGE(D723,D733))/1000</f>
        <v>2.0733641216065011</v>
      </c>
      <c r="E748" s="120">
        <f t="shared" si="1154"/>
        <v>13.822427477376678</v>
      </c>
      <c r="F748" s="120">
        <f t="shared" si="1154"/>
        <v>34.556068693441695</v>
      </c>
      <c r="G748" s="120">
        <f t="shared" si="1154"/>
        <v>69.11213738688339</v>
      </c>
      <c r="H748" s="120">
        <f t="shared" si="1154"/>
        <v>123.50237504210394</v>
      </c>
      <c r="I748" s="120">
        <f t="shared" si="1154"/>
        <v>170.20169341741445</v>
      </c>
      <c r="J748" s="120">
        <f t="shared" si="1154"/>
        <v>190.72466696520945</v>
      </c>
      <c r="K748" s="120">
        <f t="shared" si="1154"/>
        <v>213.37994732805123</v>
      </c>
      <c r="L748" s="120">
        <f t="shared" si="1154"/>
        <v>236.17478817473975</v>
      </c>
      <c r="M748" s="120">
        <f t="shared" si="1154"/>
        <v>259.48490543623609</v>
      </c>
      <c r="N748" s="120">
        <f t="shared" si="1154"/>
        <v>280.80351541758807</v>
      </c>
      <c r="O748" s="120">
        <f t="shared" si="1154"/>
        <v>299.58060739611716</v>
      </c>
      <c r="P748" s="120">
        <f t="shared" si="1154"/>
        <v>317.58332841753554</v>
      </c>
      <c r="Q748" s="120">
        <f t="shared" si="1154"/>
        <v>331.93377428036717</v>
      </c>
      <c r="R748" s="120">
        <f t="shared" si="1154"/>
        <v>342.79937233364217</v>
      </c>
      <c r="S748" s="120">
        <f t="shared" si="1154"/>
        <v>352.04045989248601</v>
      </c>
      <c r="T748" s="120">
        <f t="shared" si="1154"/>
        <v>364.38930010500155</v>
      </c>
      <c r="U748" s="120">
        <f t="shared" si="1154"/>
        <v>374.15274054389124</v>
      </c>
      <c r="V748" s="120">
        <f t="shared" si="1154"/>
        <v>383.69516157996526</v>
      </c>
      <c r="W748" s="120">
        <f t="shared" si="1154"/>
        <v>393.15597573974793</v>
      </c>
      <c r="X748" s="120">
        <f t="shared" si="1154"/>
        <v>403.49260710331487</v>
      </c>
      <c r="Y748" s="120">
        <f t="shared" si="1154"/>
        <v>410.69345959478608</v>
      </c>
      <c r="Z748" s="120">
        <f t="shared" si="1154"/>
        <v>417.41571337815463</v>
      </c>
      <c r="AA748" s="120">
        <f t="shared" si="1154"/>
        <v>429.13508339477102</v>
      </c>
      <c r="AB748" s="120">
        <f t="shared" si="1154"/>
        <v>435.92766809105967</v>
      </c>
      <c r="AC748" s="14"/>
      <c r="AD748" s="14"/>
      <c r="AE748" s="14"/>
      <c r="AF748" s="14"/>
      <c r="AG748" s="14"/>
    </row>
    <row r="749" spans="1:33" x14ac:dyDescent="0.3">
      <c r="A749" s="20" t="s">
        <v>293</v>
      </c>
      <c r="B749" s="21" t="s">
        <v>16</v>
      </c>
      <c r="C749" s="120">
        <f>((C740+C741+C742)*0.5*44/12)*C733/1000</f>
        <v>0</v>
      </c>
      <c r="D749" s="120">
        <f t="shared" ref="D749:AB749" si="1155">((D740+D741+D742)*0.5*44/12)*D733/1000</f>
        <v>2.0733641216065011</v>
      </c>
      <c r="E749" s="120">
        <f t="shared" si="1155"/>
        <v>13.822427477376678</v>
      </c>
      <c r="F749" s="120">
        <f t="shared" si="1155"/>
        <v>34.556068693441695</v>
      </c>
      <c r="G749" s="120">
        <f t="shared" si="1155"/>
        <v>69.11213738688339</v>
      </c>
      <c r="H749" s="120">
        <f t="shared" si="1155"/>
        <v>123.50237504210394</v>
      </c>
      <c r="I749" s="120">
        <f t="shared" si="1155"/>
        <v>139.57874878478319</v>
      </c>
      <c r="J749" s="120">
        <f t="shared" si="1155"/>
        <v>158.8413038092873</v>
      </c>
      <c r="K749" s="120">
        <f t="shared" si="1155"/>
        <v>181.85583896959449</v>
      </c>
      <c r="L749" s="120">
        <f t="shared" si="1155"/>
        <v>205.8467067182508</v>
      </c>
      <c r="M749" s="120">
        <f t="shared" si="1155"/>
        <v>230.60929858128904</v>
      </c>
      <c r="N749" s="120">
        <f t="shared" si="1155"/>
        <v>253.34837983464868</v>
      </c>
      <c r="O749" s="120">
        <f t="shared" si="1155"/>
        <v>274.10728628818384</v>
      </c>
      <c r="P749" s="120">
        <f t="shared" si="1155"/>
        <v>289.72514171424291</v>
      </c>
      <c r="Q749" s="120">
        <f t="shared" si="1155"/>
        <v>304.76481766667166</v>
      </c>
      <c r="R749" s="120">
        <f t="shared" si="1155"/>
        <v>316.31701738941229</v>
      </c>
      <c r="S749" s="120">
        <f t="shared" si="1155"/>
        <v>325.79579835808471</v>
      </c>
      <c r="T749" s="120">
        <f t="shared" si="1155"/>
        <v>338.91527608550297</v>
      </c>
      <c r="U749" s="120">
        <f t="shared" si="1155"/>
        <v>348.67280480792732</v>
      </c>
      <c r="V749" s="120">
        <f t="shared" si="1155"/>
        <v>357.90052886870706</v>
      </c>
      <c r="W749" s="120">
        <f t="shared" si="1155"/>
        <v>368.22413337576387</v>
      </c>
      <c r="X749" s="120">
        <f t="shared" si="1155"/>
        <v>378.41679536243089</v>
      </c>
      <c r="Y749" s="120">
        <f t="shared" si="1155"/>
        <v>386.53502079509281</v>
      </c>
      <c r="Z749" s="120">
        <f t="shared" si="1155"/>
        <v>392.11779135523614</v>
      </c>
      <c r="AA749" s="120">
        <f t="shared" si="1155"/>
        <v>406.93844115021392</v>
      </c>
      <c r="AB749" s="120">
        <f t="shared" si="1155"/>
        <v>414.34709046278942</v>
      </c>
      <c r="AC749" s="14"/>
      <c r="AD749" s="14"/>
      <c r="AE749" s="14"/>
      <c r="AF749" s="14"/>
      <c r="AG749" s="14"/>
    </row>
    <row r="750" spans="1:33" x14ac:dyDescent="0.3">
      <c r="A750" s="22" t="s">
        <v>18</v>
      </c>
      <c r="B750" s="23" t="s">
        <v>16</v>
      </c>
      <c r="C750" s="122">
        <f>C747+C749</f>
        <v>0</v>
      </c>
      <c r="D750" s="122">
        <f t="shared" ref="D750:AB750" si="1156">D747+D749</f>
        <v>2.0733641216065011</v>
      </c>
      <c r="E750" s="122">
        <f t="shared" si="1156"/>
        <v>13.822427477376678</v>
      </c>
      <c r="F750" s="122">
        <f t="shared" si="1156"/>
        <v>34.556068693441695</v>
      </c>
      <c r="G750" s="122">
        <f t="shared" si="1156"/>
        <v>69.11213738688339</v>
      </c>
      <c r="H750" s="122">
        <f t="shared" si="1156"/>
        <v>123.50237504210394</v>
      </c>
      <c r="I750" s="122">
        <f t="shared" si="1156"/>
        <v>187.12822826976452</v>
      </c>
      <c r="J750" s="122">
        <f t="shared" si="1156"/>
        <v>258.4640599242623</v>
      </c>
      <c r="K750" s="122">
        <f t="shared" si="1156"/>
        <v>334.89857040030796</v>
      </c>
      <c r="L750" s="122">
        <f t="shared" si="1156"/>
        <v>413.05769670644941</v>
      </c>
      <c r="M750" s="122">
        <f t="shared" si="1156"/>
        <v>492.17133273050001</v>
      </c>
      <c r="N750" s="122">
        <f t="shared" si="1156"/>
        <v>567.86345976115979</v>
      </c>
      <c r="O750" s="122">
        <f t="shared" si="1156"/>
        <v>639.56900843056155</v>
      </c>
      <c r="P750" s="122">
        <f t="shared" si="1156"/>
        <v>710.90323726320582</v>
      </c>
      <c r="Q750" s="122">
        <f t="shared" si="1156"/>
        <v>780.28082644302572</v>
      </c>
      <c r="R750" s="122">
        <f t="shared" si="1156"/>
        <v>844.79773605422599</v>
      </c>
      <c r="S750" s="122">
        <f t="shared" si="1156"/>
        <v>906.76584009170097</v>
      </c>
      <c r="T750" s="122">
        <f t="shared" si="1156"/>
        <v>970.83336585811639</v>
      </c>
      <c r="U750" s="122">
        <f t="shared" si="1156"/>
        <v>1031.5507660524686</v>
      </c>
      <c r="V750" s="122">
        <f t="shared" si="1156"/>
        <v>1092.3677555357644</v>
      </c>
      <c r="W750" s="122">
        <f t="shared" si="1156"/>
        <v>1152.5550447707894</v>
      </c>
      <c r="X750" s="122">
        <f t="shared" si="1156"/>
        <v>1212.8993302392244</v>
      </c>
      <c r="Y750" s="122">
        <f t="shared" si="1156"/>
        <v>1269.3344332712729</v>
      </c>
      <c r="Z750" s="122">
        <f t="shared" si="1156"/>
        <v>1325.513047877253</v>
      </c>
      <c r="AA750" s="122">
        <f t="shared" si="1156"/>
        <v>1392.125862909531</v>
      </c>
      <c r="AB750" s="122">
        <f t="shared" si="1156"/>
        <v>1451.3278985299553</v>
      </c>
      <c r="AC750" s="14"/>
      <c r="AD750" s="14"/>
      <c r="AE750" s="14"/>
      <c r="AF750" s="14"/>
      <c r="AG750" s="14"/>
    </row>
    <row r="752" spans="1:33" x14ac:dyDescent="0.3">
      <c r="A752" s="175" t="s">
        <v>278</v>
      </c>
      <c r="B752" s="6" t="s">
        <v>59</v>
      </c>
      <c r="C752" s="6" t="s">
        <v>60</v>
      </c>
      <c r="D752" s="6" t="s">
        <v>61</v>
      </c>
      <c r="E752" s="6" t="s">
        <v>62</v>
      </c>
      <c r="F752" s="6" t="s">
        <v>63</v>
      </c>
      <c r="G752" s="6" t="s">
        <v>64</v>
      </c>
      <c r="H752" s="6" t="s">
        <v>65</v>
      </c>
      <c r="I752" s="6" t="s">
        <v>66</v>
      </c>
      <c r="J752" s="6" t="s">
        <v>67</v>
      </c>
      <c r="K752" s="6" t="s">
        <v>68</v>
      </c>
      <c r="L752" s="6" t="s">
        <v>69</v>
      </c>
    </row>
    <row r="753" spans="1:28" x14ac:dyDescent="0.3">
      <c r="A753" s="15"/>
      <c r="B753" s="16"/>
      <c r="C753" s="17" t="s">
        <v>54</v>
      </c>
      <c r="D753" s="16">
        <f>INDEX(Lister!$A$17:$J$29,MATCH('Data tilvækstoversigt'!$C753,Lister!$A$17:$A$29,0),2)</f>
        <v>3.7871999999999998E-4</v>
      </c>
      <c r="E753" s="16">
        <f>INDEX(Lister!$A$17:$J$29,MATCH('Data tilvækstoversigt'!$C753,Lister!$A$17:$A$29,0),3)</f>
        <v>1.7961</v>
      </c>
      <c r="F753" s="16">
        <f>INDEX(Lister!$A$17:$J$29,MATCH('Data tilvækstoversigt'!$C753,Lister!$A$17:$A$29,0),4)</f>
        <v>1.0714999999999999</v>
      </c>
      <c r="G753" s="16">
        <f>INDEX(Lister!$A$17:$J$29,MATCH('Data tilvækstoversigt'!$C753,Lister!$A$17:$A$29,0),5)</f>
        <v>6.7440000000000005E-5</v>
      </c>
      <c r="H753" s="16">
        <f>INDEX(Lister!$A$17:$J$29,MATCH('Data tilvækstoversigt'!$C753,Lister!$A$17:$A$29,0),6)</f>
        <v>2.7810999999999999</v>
      </c>
      <c r="I753" s="16">
        <f>INDEX(Lister!$A$17:$J$29,MATCH('Data tilvækstoversigt'!$C753,Lister!$A$17:$A$29,0),7)</f>
        <v>-0.68418999999999996</v>
      </c>
      <c r="J753" s="16">
        <f>INDEX(Lister!$A$17:$J$29,MATCH('Data tilvækstoversigt'!$C753,Lister!$A$17:$A$29,0),8)</f>
        <v>5.223E-5</v>
      </c>
      <c r="K753" s="16">
        <f>INDEX(Lister!$A$17:$J$29,MATCH('Data tilvækstoversigt'!$C753,Lister!$A$17:$A$29,0),9)</f>
        <v>2.5764</v>
      </c>
      <c r="L753" s="16">
        <f>INDEX(Lister!$A$17:$J$29,MATCH('Data tilvækstoversigt'!$C753,Lister!$A$17:$A$29,0),10)</f>
        <v>-2.8060999999999999E-2</v>
      </c>
    </row>
    <row r="754" spans="1:28" x14ac:dyDescent="0.3">
      <c r="A754" s="18" t="s">
        <v>1</v>
      </c>
      <c r="B754" s="19" t="s">
        <v>2</v>
      </c>
      <c r="C754" s="19">
        <v>1</v>
      </c>
      <c r="D754" s="19">
        <v>5</v>
      </c>
      <c r="E754" s="19">
        <v>10</v>
      </c>
      <c r="F754" s="19">
        <v>15</v>
      </c>
      <c r="G754" s="19">
        <v>20</v>
      </c>
      <c r="H754" s="19">
        <v>25</v>
      </c>
      <c r="I754" s="19">
        <v>30</v>
      </c>
      <c r="J754" s="19">
        <v>35</v>
      </c>
      <c r="K754" s="19">
        <v>40</v>
      </c>
      <c r="L754" s="19">
        <v>45</v>
      </c>
      <c r="M754" s="19">
        <v>50</v>
      </c>
      <c r="N754" s="19">
        <v>55</v>
      </c>
      <c r="O754" s="19">
        <v>60</v>
      </c>
      <c r="P754" s="19">
        <v>65</v>
      </c>
      <c r="Q754" s="19">
        <v>70</v>
      </c>
      <c r="R754" s="19">
        <v>75</v>
      </c>
      <c r="S754" s="19">
        <v>80</v>
      </c>
      <c r="T754" s="19">
        <v>85</v>
      </c>
      <c r="U754" s="19">
        <v>90</v>
      </c>
      <c r="V754" s="19">
        <v>95</v>
      </c>
      <c r="W754" s="19">
        <v>100</v>
      </c>
      <c r="X754" s="19">
        <v>105</v>
      </c>
      <c r="Y754" s="19">
        <v>110</v>
      </c>
      <c r="Z754" s="19">
        <v>115</v>
      </c>
      <c r="AA754" s="19">
        <v>120</v>
      </c>
      <c r="AB754" s="19">
        <v>125</v>
      </c>
    </row>
    <row r="755" spans="1:28" x14ac:dyDescent="0.3">
      <c r="A755" s="7" t="s">
        <v>19</v>
      </c>
      <c r="B755" s="8" t="s">
        <v>4</v>
      </c>
      <c r="C755" s="117">
        <f>C$2*$G755</f>
        <v>0</v>
      </c>
      <c r="D755" s="117">
        <f t="shared" ref="D755:F769" si="1157">D$2*$G755</f>
        <v>0.29399999999999998</v>
      </c>
      <c r="E755" s="117">
        <f t="shared" si="1157"/>
        <v>1.9600000000000002</v>
      </c>
      <c r="F755" s="117">
        <f t="shared" si="1157"/>
        <v>4.9000000000000004</v>
      </c>
      <c r="G755">
        <v>9.8000000000000007</v>
      </c>
      <c r="H755">
        <v>13.8</v>
      </c>
      <c r="I755">
        <v>17.7</v>
      </c>
      <c r="J755">
        <v>20.9</v>
      </c>
      <c r="K755">
        <v>23.6</v>
      </c>
      <c r="L755">
        <v>25.8</v>
      </c>
      <c r="M755">
        <v>27.6</v>
      </c>
      <c r="N755">
        <v>29.1</v>
      </c>
      <c r="O755">
        <v>30.4</v>
      </c>
      <c r="P755">
        <v>31.6</v>
      </c>
      <c r="Q755">
        <v>32.700000000000003</v>
      </c>
      <c r="R755">
        <v>33.6</v>
      </c>
      <c r="S755">
        <v>34.5</v>
      </c>
      <c r="T755">
        <v>35.299999999999997</v>
      </c>
      <c r="U755">
        <v>36</v>
      </c>
      <c r="V755">
        <v>36.700000000000003</v>
      </c>
      <c r="W755">
        <v>37.4</v>
      </c>
      <c r="X755">
        <v>38</v>
      </c>
      <c r="Y755">
        <v>38.5</v>
      </c>
      <c r="Z755">
        <v>39.1</v>
      </c>
      <c r="AA755">
        <v>39.6</v>
      </c>
      <c r="AB755">
        <v>40</v>
      </c>
    </row>
    <row r="756" spans="1:28" x14ac:dyDescent="0.3">
      <c r="A756" s="10" t="s">
        <v>20</v>
      </c>
      <c r="B756" t="s">
        <v>6</v>
      </c>
      <c r="C756" s="118">
        <f t="shared" ref="C756:F779" si="1158">C$2*$G756</f>
        <v>0</v>
      </c>
      <c r="D756" s="118">
        <f t="shared" si="1157"/>
        <v>0.33900000000000002</v>
      </c>
      <c r="E756" s="118">
        <f t="shared" si="1157"/>
        <v>2.2600000000000002</v>
      </c>
      <c r="F756" s="118">
        <f t="shared" si="1157"/>
        <v>5.65</v>
      </c>
      <c r="G756">
        <v>11.3</v>
      </c>
      <c r="H756">
        <v>14.3</v>
      </c>
      <c r="I756">
        <v>18</v>
      </c>
      <c r="J756">
        <v>21.5</v>
      </c>
      <c r="K756">
        <v>24.7</v>
      </c>
      <c r="L756">
        <v>27.7</v>
      </c>
      <c r="M756">
        <v>30.5</v>
      </c>
      <c r="N756">
        <v>33.1</v>
      </c>
      <c r="O756">
        <v>35.5</v>
      </c>
      <c r="P756">
        <v>37.799999999999997</v>
      </c>
      <c r="Q756">
        <v>40</v>
      </c>
      <c r="R756">
        <v>42.2</v>
      </c>
      <c r="S756">
        <v>44.4</v>
      </c>
      <c r="T756">
        <v>46.6</v>
      </c>
      <c r="U756">
        <v>48.8</v>
      </c>
      <c r="V756">
        <v>50.9</v>
      </c>
      <c r="W756">
        <v>53</v>
      </c>
      <c r="X756">
        <v>55.2</v>
      </c>
      <c r="Y756">
        <v>57.3</v>
      </c>
      <c r="Z756">
        <v>59.4</v>
      </c>
      <c r="AA756">
        <v>61.5</v>
      </c>
      <c r="AB756">
        <v>63.6</v>
      </c>
    </row>
    <row r="757" spans="1:28" x14ac:dyDescent="0.3">
      <c r="A757" s="10" t="s">
        <v>21</v>
      </c>
      <c r="B757" t="s">
        <v>8</v>
      </c>
      <c r="C757" s="118">
        <f>G757</f>
        <v>3000</v>
      </c>
      <c r="D757" s="118">
        <f>G757</f>
        <v>3000</v>
      </c>
      <c r="E757" s="118">
        <f>G757</f>
        <v>3000</v>
      </c>
      <c r="F757" s="118">
        <f>G757</f>
        <v>3000</v>
      </c>
      <c r="G757">
        <v>3000</v>
      </c>
      <c r="H757">
        <v>2954</v>
      </c>
      <c r="I757">
        <v>1789</v>
      </c>
      <c r="J757">
        <v>1210</v>
      </c>
      <c r="K757">
        <v>899</v>
      </c>
      <c r="L757">
        <v>712</v>
      </c>
      <c r="M757">
        <v>591</v>
      </c>
      <c r="N757">
        <v>507</v>
      </c>
      <c r="O757">
        <v>445</v>
      </c>
      <c r="P757">
        <v>399</v>
      </c>
      <c r="Q757">
        <v>353</v>
      </c>
      <c r="R757">
        <v>315</v>
      </c>
      <c r="S757">
        <v>283</v>
      </c>
      <c r="T757">
        <v>256</v>
      </c>
      <c r="U757">
        <v>233</v>
      </c>
      <c r="V757">
        <v>213</v>
      </c>
      <c r="W757">
        <v>195</v>
      </c>
      <c r="X757">
        <v>180</v>
      </c>
      <c r="Y757">
        <v>166</v>
      </c>
      <c r="Z757">
        <v>154</v>
      </c>
      <c r="AA757">
        <v>144</v>
      </c>
      <c r="AB757">
        <v>134</v>
      </c>
    </row>
    <row r="758" spans="1:28" x14ac:dyDescent="0.3">
      <c r="A758" s="10" t="s">
        <v>22</v>
      </c>
      <c r="B758" t="s">
        <v>31</v>
      </c>
      <c r="C758" s="118">
        <f t="shared" si="1158"/>
        <v>0</v>
      </c>
      <c r="D758" s="118">
        <f t="shared" si="1157"/>
        <v>0.90929999999999989</v>
      </c>
      <c r="E758" s="118">
        <f t="shared" si="1157"/>
        <v>6.0620000000000003</v>
      </c>
      <c r="F758" s="118">
        <f t="shared" si="1157"/>
        <v>15.154999999999999</v>
      </c>
      <c r="G758">
        <v>30.31</v>
      </c>
      <c r="H758">
        <v>47.27</v>
      </c>
      <c r="I758">
        <v>45.41</v>
      </c>
      <c r="J758">
        <v>43.88</v>
      </c>
      <c r="K758">
        <v>43.17</v>
      </c>
      <c r="L758">
        <v>42.99</v>
      </c>
      <c r="M758">
        <v>43.17</v>
      </c>
      <c r="N758">
        <v>43.57</v>
      </c>
      <c r="O758">
        <v>44.12</v>
      </c>
      <c r="P758">
        <v>44.78</v>
      </c>
      <c r="Q758">
        <v>44.43</v>
      </c>
      <c r="R758">
        <v>44.13</v>
      </c>
      <c r="S758">
        <v>43.87</v>
      </c>
      <c r="T758">
        <v>43.65</v>
      </c>
      <c r="U758">
        <v>43.45</v>
      </c>
      <c r="V758">
        <v>43.28</v>
      </c>
      <c r="W758">
        <v>43.13</v>
      </c>
      <c r="X758">
        <v>42.99</v>
      </c>
      <c r="Y758">
        <v>42.87</v>
      </c>
      <c r="Z758">
        <v>42.76</v>
      </c>
      <c r="AA758">
        <v>42.65</v>
      </c>
      <c r="AB758">
        <v>42.56</v>
      </c>
    </row>
    <row r="759" spans="1:28" x14ac:dyDescent="0.3">
      <c r="A759" s="10" t="s">
        <v>23</v>
      </c>
      <c r="B759" t="s">
        <v>10</v>
      </c>
      <c r="C759" s="118">
        <f t="shared" si="1158"/>
        <v>0</v>
      </c>
      <c r="D759" s="118">
        <f t="shared" si="1157"/>
        <v>4.6589999999999998</v>
      </c>
      <c r="E759" s="118">
        <f t="shared" si="1157"/>
        <v>31.060000000000002</v>
      </c>
      <c r="F759" s="118">
        <f t="shared" si="1157"/>
        <v>77.650000000000006</v>
      </c>
      <c r="G759">
        <v>155.30000000000001</v>
      </c>
      <c r="H759">
        <v>345.6</v>
      </c>
      <c r="I759">
        <v>431.2</v>
      </c>
      <c r="J759">
        <v>496.1</v>
      </c>
      <c r="K759">
        <v>550</v>
      </c>
      <c r="L759">
        <v>596.29999999999995</v>
      </c>
      <c r="M759">
        <v>637.4</v>
      </c>
      <c r="N759">
        <v>674.4</v>
      </c>
      <c r="O759">
        <v>708.4</v>
      </c>
      <c r="P759">
        <v>739.9</v>
      </c>
      <c r="Q759">
        <v>750.5</v>
      </c>
      <c r="R759">
        <v>758.3</v>
      </c>
      <c r="S759">
        <v>763.7</v>
      </c>
      <c r="T759">
        <v>767</v>
      </c>
      <c r="U759">
        <v>768.4</v>
      </c>
      <c r="V759">
        <v>768.2</v>
      </c>
      <c r="W759">
        <v>766.4</v>
      </c>
      <c r="X759">
        <v>763.4</v>
      </c>
      <c r="Y759">
        <v>759.2</v>
      </c>
      <c r="Z759">
        <v>753.8</v>
      </c>
      <c r="AA759">
        <v>747.5</v>
      </c>
      <c r="AB759">
        <v>740.2</v>
      </c>
    </row>
    <row r="760" spans="1:28" x14ac:dyDescent="0.3">
      <c r="A760" s="10" t="s">
        <v>11</v>
      </c>
      <c r="B760" t="s">
        <v>6</v>
      </c>
      <c r="C760" s="118">
        <f t="shared" si="1158"/>
        <v>0</v>
      </c>
      <c r="D760" s="118">
        <f t="shared" si="1157"/>
        <v>0.30599999999999999</v>
      </c>
      <c r="E760" s="118">
        <f t="shared" si="1157"/>
        <v>2.04</v>
      </c>
      <c r="F760" s="118">
        <f t="shared" si="1157"/>
        <v>5.0999999999999996</v>
      </c>
      <c r="G760">
        <v>10.199999999999999</v>
      </c>
      <c r="H760">
        <v>13</v>
      </c>
      <c r="I760">
        <v>16.600000000000001</v>
      </c>
      <c r="J760">
        <v>20.100000000000001</v>
      </c>
      <c r="K760">
        <v>23.5</v>
      </c>
      <c r="L760">
        <v>26.7</v>
      </c>
      <c r="M760">
        <v>29.7</v>
      </c>
      <c r="N760">
        <v>32.700000000000003</v>
      </c>
      <c r="O760">
        <v>35.5</v>
      </c>
      <c r="P760">
        <v>37.799999999999997</v>
      </c>
      <c r="Q760">
        <v>40</v>
      </c>
      <c r="R760">
        <v>42.2</v>
      </c>
      <c r="S760">
        <v>44.4</v>
      </c>
      <c r="T760">
        <v>46.6</v>
      </c>
      <c r="U760">
        <v>48.8</v>
      </c>
      <c r="V760">
        <v>50.9</v>
      </c>
      <c r="W760">
        <v>53</v>
      </c>
      <c r="X760">
        <v>55.2</v>
      </c>
      <c r="Y760">
        <v>57.3</v>
      </c>
      <c r="Z760">
        <v>59.4</v>
      </c>
      <c r="AA760">
        <v>61.5</v>
      </c>
      <c r="AB760">
        <v>63.6</v>
      </c>
    </row>
    <row r="761" spans="1:28" x14ac:dyDescent="0.3">
      <c r="A761" s="10" t="s">
        <v>12</v>
      </c>
      <c r="B761" t="s">
        <v>8</v>
      </c>
      <c r="C761" s="118">
        <v>0</v>
      </c>
      <c r="D761" s="118">
        <v>0</v>
      </c>
      <c r="E761" s="118">
        <v>0</v>
      </c>
      <c r="F761" s="118">
        <v>0</v>
      </c>
      <c r="G761">
        <v>0</v>
      </c>
      <c r="H761">
        <v>1137</v>
      </c>
      <c r="I761">
        <v>560</v>
      </c>
      <c r="J761">
        <v>298</v>
      </c>
      <c r="K761">
        <v>177</v>
      </c>
      <c r="L761">
        <v>114</v>
      </c>
      <c r="M761">
        <v>78</v>
      </c>
      <c r="N761">
        <v>56</v>
      </c>
      <c r="O761">
        <v>42</v>
      </c>
      <c r="P761">
        <v>43</v>
      </c>
      <c r="Q761">
        <v>35</v>
      </c>
      <c r="R761">
        <v>29</v>
      </c>
      <c r="S761">
        <v>25</v>
      </c>
      <c r="T761">
        <v>21</v>
      </c>
      <c r="U761">
        <v>18</v>
      </c>
      <c r="V761">
        <v>16</v>
      </c>
      <c r="W761">
        <v>14</v>
      </c>
      <c r="X761">
        <v>13</v>
      </c>
      <c r="Y761">
        <v>11</v>
      </c>
      <c r="Z761">
        <v>10</v>
      </c>
      <c r="AA761">
        <v>9</v>
      </c>
      <c r="AB761">
        <v>8</v>
      </c>
    </row>
    <row r="762" spans="1:28" x14ac:dyDescent="0.3">
      <c r="A762" s="10" t="s">
        <v>24</v>
      </c>
      <c r="B762" t="s">
        <v>31</v>
      </c>
      <c r="C762" s="118">
        <f t="shared" si="1158"/>
        <v>0</v>
      </c>
      <c r="D762" s="118">
        <f t="shared" si="1157"/>
        <v>0</v>
      </c>
      <c r="E762" s="118">
        <f t="shared" si="1157"/>
        <v>0</v>
      </c>
      <c r="F762" s="118">
        <f t="shared" si="1157"/>
        <v>0</v>
      </c>
      <c r="G762">
        <v>0</v>
      </c>
      <c r="H762">
        <v>15.14</v>
      </c>
      <c r="I762">
        <v>12.16</v>
      </c>
      <c r="J762">
        <v>9.51</v>
      </c>
      <c r="K762">
        <v>7.67</v>
      </c>
      <c r="L762">
        <v>6.37</v>
      </c>
      <c r="M762">
        <v>5.42</v>
      </c>
      <c r="N762">
        <v>4.6900000000000004</v>
      </c>
      <c r="O762">
        <v>4.12</v>
      </c>
      <c r="P762">
        <v>4.78</v>
      </c>
      <c r="Q762">
        <v>4.43</v>
      </c>
      <c r="R762">
        <v>4.13</v>
      </c>
      <c r="S762">
        <v>3.87</v>
      </c>
      <c r="T762">
        <v>3.65</v>
      </c>
      <c r="U762">
        <v>3.45</v>
      </c>
      <c r="V762">
        <v>3.28</v>
      </c>
      <c r="W762">
        <v>3.13</v>
      </c>
      <c r="X762">
        <v>2.99</v>
      </c>
      <c r="Y762">
        <v>2.87</v>
      </c>
      <c r="Z762">
        <v>2.76</v>
      </c>
      <c r="AA762">
        <v>2.65</v>
      </c>
      <c r="AB762">
        <v>2.56</v>
      </c>
    </row>
    <row r="763" spans="1:28" x14ac:dyDescent="0.3">
      <c r="A763" s="10" t="s">
        <v>25</v>
      </c>
      <c r="B763" t="s">
        <v>10</v>
      </c>
      <c r="C763" s="118">
        <f t="shared" si="1158"/>
        <v>0</v>
      </c>
      <c r="D763" s="118">
        <f t="shared" si="1157"/>
        <v>0</v>
      </c>
      <c r="E763" s="118">
        <f t="shared" si="1157"/>
        <v>0</v>
      </c>
      <c r="F763" s="118">
        <f t="shared" si="1157"/>
        <v>0</v>
      </c>
      <c r="G763">
        <v>0</v>
      </c>
      <c r="H763">
        <v>107.3</v>
      </c>
      <c r="I763">
        <v>112.5</v>
      </c>
      <c r="J763">
        <v>105.3</v>
      </c>
      <c r="K763">
        <v>96.2</v>
      </c>
      <c r="L763">
        <v>87.3</v>
      </c>
      <c r="M763">
        <v>79.400000000000006</v>
      </c>
      <c r="N763">
        <v>72.400000000000006</v>
      </c>
      <c r="O763">
        <v>66.2</v>
      </c>
      <c r="P763">
        <v>79</v>
      </c>
      <c r="Q763">
        <v>74.8</v>
      </c>
      <c r="R763">
        <v>70.900000000000006</v>
      </c>
      <c r="S763">
        <v>67.400000000000006</v>
      </c>
      <c r="T763">
        <v>64.099999999999994</v>
      </c>
      <c r="U763">
        <v>61.1</v>
      </c>
      <c r="V763">
        <v>58.2</v>
      </c>
      <c r="W763">
        <v>55.6</v>
      </c>
      <c r="X763">
        <v>53.1</v>
      </c>
      <c r="Y763">
        <v>50.8</v>
      </c>
      <c r="Z763">
        <v>48.6</v>
      </c>
      <c r="AA763">
        <v>46.5</v>
      </c>
      <c r="AB763">
        <v>44.5</v>
      </c>
    </row>
    <row r="764" spans="1:28" x14ac:dyDescent="0.3">
      <c r="A764" s="10" t="s">
        <v>26</v>
      </c>
      <c r="B764" t="s">
        <v>32</v>
      </c>
      <c r="C764" s="118"/>
      <c r="D764" s="118"/>
      <c r="E764" s="118"/>
      <c r="F764" s="118"/>
      <c r="G764" t="s">
        <v>35</v>
      </c>
      <c r="H764">
        <v>22.5</v>
      </c>
      <c r="I764">
        <v>24.7</v>
      </c>
      <c r="J764">
        <v>28.4</v>
      </c>
      <c r="K764">
        <v>32.6</v>
      </c>
      <c r="L764">
        <v>37</v>
      </c>
      <c r="M764">
        <v>41.5</v>
      </c>
      <c r="N764">
        <v>46.2</v>
      </c>
      <c r="O764">
        <v>50.9</v>
      </c>
      <c r="P764">
        <v>48.4</v>
      </c>
      <c r="Q764">
        <v>51.6</v>
      </c>
      <c r="R764">
        <v>54.8</v>
      </c>
      <c r="S764">
        <v>58</v>
      </c>
      <c r="T764">
        <v>61.3</v>
      </c>
      <c r="U764">
        <v>64.5</v>
      </c>
      <c r="V764">
        <v>67.8</v>
      </c>
      <c r="W764">
        <v>71.099999999999994</v>
      </c>
      <c r="X764">
        <v>74.5</v>
      </c>
      <c r="Y764">
        <v>77.8</v>
      </c>
      <c r="Z764">
        <v>81.2</v>
      </c>
      <c r="AA764">
        <v>84.6</v>
      </c>
      <c r="AB764">
        <v>88</v>
      </c>
    </row>
    <row r="765" spans="1:28" x14ac:dyDescent="0.3">
      <c r="A765" s="10" t="s">
        <v>3</v>
      </c>
      <c r="B765" t="s">
        <v>4</v>
      </c>
      <c r="C765" s="118">
        <f t="shared" si="1158"/>
        <v>0</v>
      </c>
      <c r="D765" s="118">
        <f t="shared" si="1157"/>
        <v>0.29399999999999998</v>
      </c>
      <c r="E765" s="118">
        <f t="shared" si="1157"/>
        <v>1.9600000000000002</v>
      </c>
      <c r="F765" s="118">
        <f t="shared" si="1157"/>
        <v>4.9000000000000004</v>
      </c>
      <c r="G765">
        <v>9.8000000000000007</v>
      </c>
      <c r="H765">
        <v>14.1</v>
      </c>
      <c r="I765">
        <v>17.899999999999999</v>
      </c>
      <c r="J765">
        <v>21.1</v>
      </c>
      <c r="K765">
        <v>23.7</v>
      </c>
      <c r="L765">
        <v>25.8</v>
      </c>
      <c r="M765">
        <v>27.6</v>
      </c>
      <c r="N765">
        <v>29.1</v>
      </c>
      <c r="O765">
        <v>30.4</v>
      </c>
      <c r="P765">
        <v>31.6</v>
      </c>
      <c r="Q765">
        <v>32.700000000000003</v>
      </c>
      <c r="R765">
        <v>33.6</v>
      </c>
      <c r="S765">
        <v>34.5</v>
      </c>
      <c r="T765">
        <v>35.299999999999997</v>
      </c>
      <c r="U765">
        <v>36</v>
      </c>
      <c r="V765">
        <v>36.700000000000003</v>
      </c>
      <c r="W765">
        <v>37.4</v>
      </c>
      <c r="X765">
        <v>38</v>
      </c>
      <c r="Y765">
        <v>38.5</v>
      </c>
      <c r="Z765">
        <v>39.1</v>
      </c>
      <c r="AA765">
        <v>39.6</v>
      </c>
      <c r="AB765">
        <v>40</v>
      </c>
    </row>
    <row r="766" spans="1:28" x14ac:dyDescent="0.3">
      <c r="A766" s="10" t="s">
        <v>5</v>
      </c>
      <c r="B766" t="s">
        <v>6</v>
      </c>
      <c r="C766" s="118">
        <f t="shared" si="1158"/>
        <v>0</v>
      </c>
      <c r="D766" s="118">
        <f t="shared" si="1157"/>
        <v>0.33900000000000002</v>
      </c>
      <c r="E766" s="118">
        <f t="shared" si="1157"/>
        <v>2.2600000000000002</v>
      </c>
      <c r="F766" s="118">
        <f t="shared" si="1157"/>
        <v>5.65</v>
      </c>
      <c r="G766">
        <v>11.3</v>
      </c>
      <c r="H766">
        <v>15</v>
      </c>
      <c r="I766">
        <v>18.600000000000001</v>
      </c>
      <c r="J766">
        <v>21.9</v>
      </c>
      <c r="K766">
        <v>25</v>
      </c>
      <c r="L766">
        <v>27.9</v>
      </c>
      <c r="M766">
        <v>30.6</v>
      </c>
      <c r="N766">
        <v>33.1</v>
      </c>
      <c r="O766">
        <v>35.5</v>
      </c>
      <c r="P766">
        <v>37.799999999999997</v>
      </c>
      <c r="Q766">
        <v>40</v>
      </c>
      <c r="R766">
        <v>42.2</v>
      </c>
      <c r="S766">
        <v>44.4</v>
      </c>
      <c r="T766">
        <v>46.6</v>
      </c>
      <c r="U766">
        <v>48.8</v>
      </c>
      <c r="V766">
        <v>50.9</v>
      </c>
      <c r="W766">
        <v>53</v>
      </c>
      <c r="X766">
        <v>55.2</v>
      </c>
      <c r="Y766">
        <v>57.3</v>
      </c>
      <c r="Z766">
        <v>59.4</v>
      </c>
      <c r="AA766">
        <v>61.5</v>
      </c>
      <c r="AB766">
        <v>63.6</v>
      </c>
    </row>
    <row r="767" spans="1:28" x14ac:dyDescent="0.3">
      <c r="A767" s="10" t="s">
        <v>7</v>
      </c>
      <c r="B767" t="s">
        <v>8</v>
      </c>
      <c r="C767" s="118">
        <f>G767</f>
        <v>3000</v>
      </c>
      <c r="D767" s="118">
        <f>G767</f>
        <v>3000</v>
      </c>
      <c r="E767" s="118">
        <f>G767</f>
        <v>3000</v>
      </c>
      <c r="F767" s="118">
        <f>G767</f>
        <v>3000</v>
      </c>
      <c r="G767">
        <v>3000</v>
      </c>
      <c r="H767">
        <v>1818</v>
      </c>
      <c r="I767">
        <v>1229</v>
      </c>
      <c r="J767">
        <v>912</v>
      </c>
      <c r="K767">
        <v>722</v>
      </c>
      <c r="L767">
        <v>598</v>
      </c>
      <c r="M767">
        <v>513</v>
      </c>
      <c r="N767">
        <v>451</v>
      </c>
      <c r="O767">
        <v>404</v>
      </c>
      <c r="P767">
        <v>357</v>
      </c>
      <c r="Q767">
        <v>318</v>
      </c>
      <c r="R767">
        <v>285</v>
      </c>
      <c r="S767">
        <v>258</v>
      </c>
      <c r="T767">
        <v>235</v>
      </c>
      <c r="U767">
        <v>214</v>
      </c>
      <c r="V767">
        <v>197</v>
      </c>
      <c r="W767">
        <v>181</v>
      </c>
      <c r="X767">
        <v>167</v>
      </c>
      <c r="Y767">
        <v>155</v>
      </c>
      <c r="Z767">
        <v>144</v>
      </c>
      <c r="AA767">
        <v>135</v>
      </c>
      <c r="AB767">
        <v>126</v>
      </c>
    </row>
    <row r="768" spans="1:28" x14ac:dyDescent="0.3">
      <c r="A768" s="10" t="s">
        <v>27</v>
      </c>
      <c r="B768" t="s">
        <v>31</v>
      </c>
      <c r="C768" s="118">
        <f t="shared" si="1158"/>
        <v>0</v>
      </c>
      <c r="D768" s="118">
        <f t="shared" si="1157"/>
        <v>0.90929999999999989</v>
      </c>
      <c r="E768" s="118">
        <f t="shared" si="1157"/>
        <v>6.0620000000000003</v>
      </c>
      <c r="F768" s="118">
        <f t="shared" si="1157"/>
        <v>15.154999999999999</v>
      </c>
      <c r="G768">
        <v>30.31</v>
      </c>
      <c r="H768">
        <v>32.130000000000003</v>
      </c>
      <c r="I768">
        <v>33.25</v>
      </c>
      <c r="J768">
        <v>34.380000000000003</v>
      </c>
      <c r="K768">
        <v>35.5</v>
      </c>
      <c r="L768">
        <v>36.630000000000003</v>
      </c>
      <c r="M768">
        <v>37.75</v>
      </c>
      <c r="N768">
        <v>38.880000000000003</v>
      </c>
      <c r="O768">
        <v>40</v>
      </c>
      <c r="P768">
        <v>40</v>
      </c>
      <c r="Q768">
        <v>40</v>
      </c>
      <c r="R768">
        <v>40</v>
      </c>
      <c r="S768">
        <v>40</v>
      </c>
      <c r="T768">
        <v>40</v>
      </c>
      <c r="U768">
        <v>40</v>
      </c>
      <c r="V768">
        <v>40</v>
      </c>
      <c r="W768">
        <v>40</v>
      </c>
      <c r="X768">
        <v>40</v>
      </c>
      <c r="Y768">
        <v>40</v>
      </c>
      <c r="Z768">
        <v>40</v>
      </c>
      <c r="AA768">
        <v>40</v>
      </c>
      <c r="AB768">
        <v>40</v>
      </c>
    </row>
    <row r="769" spans="1:33" x14ac:dyDescent="0.3">
      <c r="A769" s="10" t="s">
        <v>9</v>
      </c>
      <c r="B769" t="s">
        <v>10</v>
      </c>
      <c r="C769" s="118">
        <f t="shared" si="1158"/>
        <v>0</v>
      </c>
      <c r="D769" s="118">
        <f t="shared" si="1157"/>
        <v>4.6589999999999998</v>
      </c>
      <c r="E769" s="118">
        <f t="shared" si="1157"/>
        <v>31.060000000000002</v>
      </c>
      <c r="F769" s="118">
        <f t="shared" si="1157"/>
        <v>77.650000000000006</v>
      </c>
      <c r="G769">
        <v>155.30000000000001</v>
      </c>
      <c r="H769">
        <v>238.4</v>
      </c>
      <c r="I769">
        <v>318.7</v>
      </c>
      <c r="J769">
        <v>390.8</v>
      </c>
      <c r="K769">
        <v>453.8</v>
      </c>
      <c r="L769">
        <v>509</v>
      </c>
      <c r="M769">
        <v>558</v>
      </c>
      <c r="N769">
        <v>602</v>
      </c>
      <c r="O769">
        <v>642.20000000000005</v>
      </c>
      <c r="P769">
        <v>660.9</v>
      </c>
      <c r="Q769">
        <v>675.7</v>
      </c>
      <c r="R769">
        <v>687.4</v>
      </c>
      <c r="S769">
        <v>696.3</v>
      </c>
      <c r="T769">
        <v>702.9</v>
      </c>
      <c r="U769">
        <v>707.3</v>
      </c>
      <c r="V769">
        <v>709.9</v>
      </c>
      <c r="W769">
        <v>710.9</v>
      </c>
      <c r="X769">
        <v>710.3</v>
      </c>
      <c r="Y769">
        <v>708.4</v>
      </c>
      <c r="Z769">
        <v>705.2</v>
      </c>
      <c r="AA769">
        <v>701</v>
      </c>
      <c r="AB769">
        <v>695.7</v>
      </c>
    </row>
    <row r="770" spans="1:33" x14ac:dyDescent="0.3">
      <c r="A770" s="10" t="s">
        <v>28</v>
      </c>
      <c r="B770" t="s">
        <v>32</v>
      </c>
      <c r="C770" s="118"/>
      <c r="D770" s="118"/>
      <c r="E770" s="118"/>
      <c r="F770" s="118"/>
      <c r="G770">
        <v>18.7</v>
      </c>
      <c r="H770">
        <v>16.7</v>
      </c>
      <c r="I770">
        <v>15.9</v>
      </c>
      <c r="J770">
        <v>15.7</v>
      </c>
      <c r="K770">
        <v>15.7</v>
      </c>
      <c r="L770">
        <v>15.8</v>
      </c>
      <c r="M770">
        <v>16</v>
      </c>
      <c r="N770">
        <v>16.2</v>
      </c>
      <c r="O770">
        <v>16.3</v>
      </c>
      <c r="P770">
        <v>16.7</v>
      </c>
      <c r="Q770">
        <v>17.2</v>
      </c>
      <c r="R770">
        <v>17.600000000000001</v>
      </c>
      <c r="S770">
        <v>18</v>
      </c>
      <c r="T770">
        <v>18.5</v>
      </c>
      <c r="U770">
        <v>19</v>
      </c>
      <c r="V770">
        <v>19.399999999999999</v>
      </c>
      <c r="W770">
        <v>19.899999999999999</v>
      </c>
      <c r="X770">
        <v>20.399999999999999</v>
      </c>
      <c r="Y770">
        <v>20.8</v>
      </c>
      <c r="Z770">
        <v>21.3</v>
      </c>
      <c r="AA770">
        <v>21.8</v>
      </c>
      <c r="AB770">
        <v>22.3</v>
      </c>
    </row>
    <row r="771" spans="1:33" x14ac:dyDescent="0.3">
      <c r="A771" s="10" t="s">
        <v>29</v>
      </c>
      <c r="B771" t="s">
        <v>33</v>
      </c>
      <c r="C771" s="118">
        <f t="shared" si="1158"/>
        <v>0</v>
      </c>
      <c r="D771" s="118">
        <f t="shared" si="1158"/>
        <v>1.47E-2</v>
      </c>
      <c r="E771" s="118">
        <f t="shared" si="1158"/>
        <v>9.8000000000000004E-2</v>
      </c>
      <c r="F771" s="118">
        <f t="shared" si="1158"/>
        <v>0.245</v>
      </c>
      <c r="G771">
        <v>0.49</v>
      </c>
      <c r="H771">
        <v>0.55000000000000004</v>
      </c>
      <c r="I771">
        <v>0.57999999999999996</v>
      </c>
      <c r="J771">
        <v>0.57999999999999996</v>
      </c>
      <c r="K771">
        <v>0.56999999999999995</v>
      </c>
      <c r="L771">
        <v>0.55000000000000004</v>
      </c>
      <c r="M771">
        <v>0.53</v>
      </c>
      <c r="N771">
        <v>0.51</v>
      </c>
      <c r="O771">
        <v>0.49</v>
      </c>
      <c r="P771">
        <v>0.47</v>
      </c>
      <c r="Q771">
        <v>0.45</v>
      </c>
      <c r="R771">
        <v>0.44</v>
      </c>
      <c r="S771">
        <v>0.42</v>
      </c>
      <c r="T771">
        <v>0.4</v>
      </c>
      <c r="U771">
        <v>0.39</v>
      </c>
      <c r="V771">
        <v>0.38</v>
      </c>
      <c r="W771">
        <v>0.36</v>
      </c>
      <c r="X771">
        <v>0.35</v>
      </c>
      <c r="Y771">
        <v>0.34</v>
      </c>
      <c r="Z771">
        <v>0.33</v>
      </c>
      <c r="AA771">
        <v>0.32</v>
      </c>
      <c r="AB771">
        <v>0.31</v>
      </c>
    </row>
    <row r="772" spans="1:33" x14ac:dyDescent="0.3">
      <c r="A772" s="10" t="s">
        <v>30</v>
      </c>
      <c r="B772" t="s">
        <v>34</v>
      </c>
      <c r="C772" s="118">
        <f t="shared" si="1158"/>
        <v>0</v>
      </c>
      <c r="D772" s="118">
        <f t="shared" si="1158"/>
        <v>0.23279999999999998</v>
      </c>
      <c r="E772" s="118">
        <f t="shared" si="1158"/>
        <v>1.552</v>
      </c>
      <c r="F772" s="118">
        <f t="shared" si="1158"/>
        <v>3.88</v>
      </c>
      <c r="G772">
        <v>7.76</v>
      </c>
      <c r="H772">
        <v>13.83</v>
      </c>
      <c r="I772">
        <v>17.95</v>
      </c>
      <c r="J772">
        <v>20.45</v>
      </c>
      <c r="K772">
        <v>21.88</v>
      </c>
      <c r="L772">
        <v>22.61</v>
      </c>
      <c r="M772">
        <v>22.92</v>
      </c>
      <c r="N772">
        <v>22.95</v>
      </c>
      <c r="O772">
        <v>22.81</v>
      </c>
      <c r="P772">
        <v>22.56</v>
      </c>
      <c r="Q772">
        <v>22.23</v>
      </c>
      <c r="R772">
        <v>21.85</v>
      </c>
      <c r="S772">
        <v>21.44</v>
      </c>
      <c r="T772">
        <v>21.01</v>
      </c>
      <c r="U772">
        <v>20.57</v>
      </c>
      <c r="V772">
        <v>20.13</v>
      </c>
      <c r="W772">
        <v>19.68</v>
      </c>
      <c r="X772">
        <v>19.25</v>
      </c>
      <c r="Y772">
        <v>18.82</v>
      </c>
      <c r="Z772">
        <v>18.39</v>
      </c>
      <c r="AA772">
        <v>17.98</v>
      </c>
      <c r="AB772">
        <v>17.57</v>
      </c>
    </row>
    <row r="773" spans="1:33" x14ac:dyDescent="0.3">
      <c r="A773" s="12" t="s">
        <v>13</v>
      </c>
      <c r="B773" s="3" t="s">
        <v>10</v>
      </c>
      <c r="C773" s="119">
        <f t="shared" si="1158"/>
        <v>0</v>
      </c>
      <c r="D773" s="119">
        <f t="shared" si="1158"/>
        <v>4.6589999999999998</v>
      </c>
      <c r="E773" s="119">
        <f t="shared" si="1158"/>
        <v>31.060000000000002</v>
      </c>
      <c r="F773" s="119">
        <f t="shared" si="1158"/>
        <v>77.650000000000006</v>
      </c>
      <c r="G773">
        <v>155.30000000000001</v>
      </c>
      <c r="H773">
        <v>345.6</v>
      </c>
      <c r="I773">
        <v>538.5</v>
      </c>
      <c r="J773">
        <v>715.9</v>
      </c>
      <c r="K773">
        <v>875</v>
      </c>
      <c r="L773">
        <v>1017.6</v>
      </c>
      <c r="M773">
        <v>1145.9000000000001</v>
      </c>
      <c r="N773">
        <v>1262.3</v>
      </c>
      <c r="O773">
        <v>1368.7</v>
      </c>
      <c r="P773">
        <v>1466.4</v>
      </c>
      <c r="Q773">
        <v>1556</v>
      </c>
      <c r="R773">
        <v>1638.6</v>
      </c>
      <c r="S773">
        <v>1714.9</v>
      </c>
      <c r="T773">
        <v>1785.6</v>
      </c>
      <c r="U773">
        <v>1851.1</v>
      </c>
      <c r="V773">
        <v>1911.9</v>
      </c>
      <c r="W773">
        <v>1968.4</v>
      </c>
      <c r="X773">
        <v>2021</v>
      </c>
      <c r="Y773">
        <v>2069.8000000000002</v>
      </c>
      <c r="Z773">
        <v>2115.3000000000002</v>
      </c>
      <c r="AA773">
        <v>2157.5</v>
      </c>
      <c r="AB773">
        <v>2196.6999999999998</v>
      </c>
    </row>
    <row r="774" spans="1:33" x14ac:dyDescent="0.3">
      <c r="A774" s="20" t="s">
        <v>70</v>
      </c>
      <c r="B774" s="21" t="s">
        <v>14</v>
      </c>
      <c r="C774" s="120">
        <f t="shared" si="1158"/>
        <v>0</v>
      </c>
      <c r="D774" s="120">
        <f t="shared" si="1158"/>
        <v>0.61745388951245428</v>
      </c>
      <c r="E774" s="120">
        <f t="shared" si="1158"/>
        <v>4.1163592634163626</v>
      </c>
      <c r="F774" s="120">
        <f t="shared" si="1158"/>
        <v>10.290898158540905</v>
      </c>
      <c r="G774" s="120">
        <f>$D753*(G766/100*1000)^$E753*(G765-0.3)^$F753</f>
        <v>20.58179631708181</v>
      </c>
      <c r="H774" s="120">
        <f t="shared" ref="H774:I774" si="1159">$D753*(H766/100*1000)^$E753*(H765-0.3)^$F753</f>
        <v>51.071215244053285</v>
      </c>
      <c r="I774" s="120">
        <f t="shared" si="1159"/>
        <v>97.534275712757946</v>
      </c>
      <c r="J774" s="120">
        <f>$D753*(J766/100*1000)^$E753*(J765-0.3)^$F753</f>
        <v>156.42089938758343</v>
      </c>
      <c r="K774" s="120">
        <f t="shared" ref="K774:AB774" si="1160">$D753*(K766/100*1000)^$E753*(K765-0.3)^$F753</f>
        <v>225.09874899306243</v>
      </c>
      <c r="L774" s="120">
        <f t="shared" si="1160"/>
        <v>300.59084786311462</v>
      </c>
      <c r="M774" s="120">
        <f t="shared" si="1160"/>
        <v>381.74272647846641</v>
      </c>
      <c r="N774" s="120">
        <f t="shared" si="1160"/>
        <v>465.50071334278556</v>
      </c>
      <c r="O774" s="120">
        <f t="shared" si="1160"/>
        <v>553.43597419502885</v>
      </c>
      <c r="P774" s="120">
        <f t="shared" si="1160"/>
        <v>645.99182188026498</v>
      </c>
      <c r="Q774" s="120">
        <f t="shared" si="1160"/>
        <v>742.03974831508879</v>
      </c>
      <c r="R774" s="120">
        <f t="shared" si="1160"/>
        <v>841.28070808118468</v>
      </c>
      <c r="S774" s="120">
        <f t="shared" si="1160"/>
        <v>948.40048161104346</v>
      </c>
      <c r="T774" s="120">
        <f t="shared" si="1160"/>
        <v>1060.4131264817718</v>
      </c>
      <c r="U774" s="120">
        <f t="shared" si="1160"/>
        <v>1176.7198414686602</v>
      </c>
      <c r="V774" s="120">
        <f t="shared" si="1160"/>
        <v>1295.908033200235</v>
      </c>
      <c r="W774" s="120">
        <f t="shared" si="1160"/>
        <v>1422.2445365351975</v>
      </c>
      <c r="X774" s="120">
        <f t="shared" si="1160"/>
        <v>1556.556089558833</v>
      </c>
      <c r="Y774" s="120">
        <f t="shared" si="1160"/>
        <v>1688.1873841655945</v>
      </c>
      <c r="Z774" s="120">
        <f t="shared" si="1160"/>
        <v>1831.2568760022875</v>
      </c>
      <c r="AA774" s="120">
        <f t="shared" si="1160"/>
        <v>1976.0978868955933</v>
      </c>
      <c r="AB774" s="120">
        <f t="shared" si="1160"/>
        <v>2121.8349272470855</v>
      </c>
    </row>
    <row r="775" spans="1:33" x14ac:dyDescent="0.3">
      <c r="A775" s="20" t="s">
        <v>71</v>
      </c>
      <c r="B775" s="21" t="s">
        <v>14</v>
      </c>
      <c r="C775" s="120">
        <f t="shared" si="1158"/>
        <v>0</v>
      </c>
      <c r="D775" s="120">
        <f t="shared" si="1158"/>
        <v>0.22228315993539616</v>
      </c>
      <c r="E775" s="120">
        <f t="shared" si="1158"/>
        <v>1.4818877329026412</v>
      </c>
      <c r="F775" s="120">
        <f t="shared" si="1158"/>
        <v>3.7047193322566025</v>
      </c>
      <c r="G775" s="120">
        <f>$G753*(G766/100*1000)^$H753*(G765-0.3)^$I753</f>
        <v>7.4094386645132051</v>
      </c>
      <c r="H775" s="120">
        <f t="shared" ref="H775:AB775" si="1161">$G753*(H766/100*1000)^$H753*(H765-0.3)^$I753</f>
        <v>12.616854364357698</v>
      </c>
      <c r="I775" s="120">
        <f t="shared" si="1161"/>
        <v>19.430890241093859</v>
      </c>
      <c r="J775" s="120">
        <f t="shared" si="1161"/>
        <v>27.29737816172041</v>
      </c>
      <c r="K775" s="120">
        <f t="shared" si="1161"/>
        <v>36.393575261351096</v>
      </c>
      <c r="L775" s="120">
        <f t="shared" si="1161"/>
        <v>46.563614525264512</v>
      </c>
      <c r="M775" s="120">
        <f t="shared" si="1161"/>
        <v>57.457840489565406</v>
      </c>
      <c r="N775" s="120">
        <f t="shared" si="1161"/>
        <v>68.914315830124437</v>
      </c>
      <c r="O775" s="120">
        <f t="shared" si="1161"/>
        <v>81.23388497561632</v>
      </c>
      <c r="P775" s="120">
        <f t="shared" si="1161"/>
        <v>94.176712439974708</v>
      </c>
      <c r="Q775" s="120">
        <f t="shared" si="1161"/>
        <v>107.64821007382893</v>
      </c>
      <c r="R775" s="120">
        <f t="shared" si="1161"/>
        <v>122.61197807161697</v>
      </c>
      <c r="S775" s="120">
        <f t="shared" si="1161"/>
        <v>138.67207633928015</v>
      </c>
      <c r="T775" s="120">
        <f t="shared" si="1161"/>
        <v>156.14558864939858</v>
      </c>
      <c r="U775" s="120">
        <f t="shared" si="1161"/>
        <v>175.13052992714609</v>
      </c>
      <c r="V775" s="120">
        <f t="shared" si="1161"/>
        <v>194.30341354131036</v>
      </c>
      <c r="W775" s="120">
        <f t="shared" si="1161"/>
        <v>214.61063884377879</v>
      </c>
      <c r="X775" s="120">
        <f t="shared" si="1161"/>
        <v>237.68804704259796</v>
      </c>
      <c r="Y775" s="120">
        <f t="shared" si="1161"/>
        <v>261.33010833668448</v>
      </c>
      <c r="Z775" s="120">
        <f t="shared" si="1161"/>
        <v>285.78028527336977</v>
      </c>
      <c r="AA775" s="120">
        <f t="shared" si="1161"/>
        <v>312.02594492305099</v>
      </c>
      <c r="AB775" s="120">
        <f t="shared" si="1161"/>
        <v>340.20106522400272</v>
      </c>
    </row>
    <row r="776" spans="1:33" x14ac:dyDescent="0.3">
      <c r="A776" s="20" t="s">
        <v>72</v>
      </c>
      <c r="B776" s="21" t="s">
        <v>14</v>
      </c>
      <c r="C776" s="120">
        <f t="shared" si="1158"/>
        <v>0</v>
      </c>
      <c r="D776" s="120">
        <f t="shared" si="1158"/>
        <v>0.28652114647471599</v>
      </c>
      <c r="E776" s="120">
        <f t="shared" si="1158"/>
        <v>1.9101409764981068</v>
      </c>
      <c r="F776" s="120">
        <f t="shared" si="1158"/>
        <v>4.7753524412452668</v>
      </c>
      <c r="G776" s="120">
        <f>$J753*(G766/100*1000)^$K753*(G765-0.3)^$L753</f>
        <v>9.5507048824905336</v>
      </c>
      <c r="H776" s="120">
        <f t="shared" ref="H776:AB776" si="1162">$J753*(H766/100*1000)^$K753*(H765-0.3)^$L753</f>
        <v>19.607191865149996</v>
      </c>
      <c r="I776" s="120">
        <f t="shared" si="1162"/>
        <v>33.895562413060958</v>
      </c>
      <c r="J776" s="120">
        <f t="shared" si="1162"/>
        <v>51.387095129717615</v>
      </c>
      <c r="K776" s="120">
        <f t="shared" si="1162"/>
        <v>72.036250230661068</v>
      </c>
      <c r="L776" s="120">
        <f t="shared" si="1162"/>
        <v>95.346722979399871</v>
      </c>
      <c r="M776" s="120">
        <f t="shared" si="1162"/>
        <v>120.73482278409696</v>
      </c>
      <c r="N776" s="120">
        <f t="shared" si="1162"/>
        <v>147.58861470803572</v>
      </c>
      <c r="O776" s="120">
        <f t="shared" si="1162"/>
        <v>176.53803986108016</v>
      </c>
      <c r="P776" s="120">
        <f t="shared" si="1162"/>
        <v>207.30197002298289</v>
      </c>
      <c r="Q776" s="120">
        <f t="shared" si="1162"/>
        <v>239.59623205834384</v>
      </c>
      <c r="R776" s="120">
        <f t="shared" si="1162"/>
        <v>274.82340546573005</v>
      </c>
      <c r="S776" s="120">
        <f t="shared" si="1162"/>
        <v>313.03377852766937</v>
      </c>
      <c r="T776" s="120">
        <f t="shared" si="1162"/>
        <v>354.34100140859908</v>
      </c>
      <c r="U776" s="120">
        <f t="shared" si="1162"/>
        <v>398.83699223341762</v>
      </c>
      <c r="V776" s="120">
        <f t="shared" si="1162"/>
        <v>444.32592566030257</v>
      </c>
      <c r="W776" s="120">
        <f t="shared" si="1162"/>
        <v>492.84025657685294</v>
      </c>
      <c r="X776" s="120">
        <f t="shared" si="1162"/>
        <v>547.03882556698022</v>
      </c>
      <c r="Y776" s="120">
        <f t="shared" si="1162"/>
        <v>602.05381657920793</v>
      </c>
      <c r="Z776" s="120">
        <f t="shared" si="1162"/>
        <v>660.26642799815113</v>
      </c>
      <c r="AA776" s="120">
        <f t="shared" si="1162"/>
        <v>721.83448252894686</v>
      </c>
      <c r="AB776" s="120">
        <f t="shared" si="1162"/>
        <v>786.83429018409731</v>
      </c>
    </row>
    <row r="777" spans="1:33" x14ac:dyDescent="0.3">
      <c r="A777" s="20" t="s">
        <v>73</v>
      </c>
      <c r="B777" s="21" t="s">
        <v>14</v>
      </c>
      <c r="C777" s="120">
        <f t="shared" si="1158"/>
        <v>0</v>
      </c>
      <c r="D777" s="120">
        <f t="shared" si="1158"/>
        <v>0.51370892003465785</v>
      </c>
      <c r="E777" s="120">
        <f t="shared" si="1158"/>
        <v>3.4247261335643859</v>
      </c>
      <c r="F777" s="120">
        <f t="shared" si="1158"/>
        <v>8.5618153339109639</v>
      </c>
      <c r="G777" s="120">
        <f>$D753*(G760/100*1000)^$E753*(G755-0.3)^$F753</f>
        <v>17.123630667821928</v>
      </c>
      <c r="H777" s="120">
        <f t="shared" ref="H777:AB777" si="1163">$D753*(H760/100*1000)^$E753*(H755-0.3)^$F753</f>
        <v>38.576651584213316</v>
      </c>
      <c r="I777" s="120">
        <f t="shared" si="1163"/>
        <v>78.542170191025647</v>
      </c>
      <c r="J777" s="120">
        <f t="shared" si="1163"/>
        <v>132.70809223209173</v>
      </c>
      <c r="K777" s="120">
        <f t="shared" si="1163"/>
        <v>200.5003326020323</v>
      </c>
      <c r="L777" s="120">
        <f t="shared" si="1163"/>
        <v>277.76845324766049</v>
      </c>
      <c r="M777" s="120">
        <f t="shared" si="1163"/>
        <v>361.81317364603132</v>
      </c>
      <c r="N777" s="120">
        <f t="shared" si="1163"/>
        <v>455.44559895402648</v>
      </c>
      <c r="O777" s="120">
        <f t="shared" si="1163"/>
        <v>553.43597419502885</v>
      </c>
      <c r="P777" s="120">
        <f t="shared" si="1163"/>
        <v>645.99182188026498</v>
      </c>
      <c r="Q777" s="120">
        <f t="shared" si="1163"/>
        <v>742.03974831508879</v>
      </c>
      <c r="R777" s="120">
        <f t="shared" si="1163"/>
        <v>841.28070808118468</v>
      </c>
      <c r="S777" s="120">
        <f t="shared" si="1163"/>
        <v>948.40048161104346</v>
      </c>
      <c r="T777" s="120">
        <f t="shared" si="1163"/>
        <v>1060.4131264817718</v>
      </c>
      <c r="U777" s="120">
        <f t="shared" si="1163"/>
        <v>1176.7198414686602</v>
      </c>
      <c r="V777" s="120">
        <f t="shared" si="1163"/>
        <v>1295.908033200235</v>
      </c>
      <c r="W777" s="120">
        <f t="shared" si="1163"/>
        <v>1422.2445365351975</v>
      </c>
      <c r="X777" s="120">
        <f t="shared" si="1163"/>
        <v>1556.556089558833</v>
      </c>
      <c r="Y777" s="120">
        <f t="shared" si="1163"/>
        <v>1688.1873841655945</v>
      </c>
      <c r="Z777" s="120">
        <f t="shared" si="1163"/>
        <v>1831.2568760022875</v>
      </c>
      <c r="AA777" s="120">
        <f t="shared" si="1163"/>
        <v>1976.0978868955933</v>
      </c>
      <c r="AB777" s="120">
        <f t="shared" si="1163"/>
        <v>2121.8349272470855</v>
      </c>
    </row>
    <row r="778" spans="1:33" x14ac:dyDescent="0.3">
      <c r="A778" s="20" t="s">
        <v>74</v>
      </c>
      <c r="B778" s="21" t="s">
        <v>14</v>
      </c>
      <c r="C778" s="120">
        <f t="shared" si="1158"/>
        <v>0</v>
      </c>
      <c r="D778" s="120">
        <f t="shared" si="1158"/>
        <v>0.16718913102859417</v>
      </c>
      <c r="E778" s="120">
        <f t="shared" si="1158"/>
        <v>1.1145942068572947</v>
      </c>
      <c r="F778" s="120">
        <f t="shared" si="1158"/>
        <v>2.7864855171432366</v>
      </c>
      <c r="G778" s="120">
        <f>$G753*(G760/100*1000)^$H753*(G755-0.3)^$I753</f>
        <v>5.5729710342864731</v>
      </c>
      <c r="H778" s="120">
        <f t="shared" ref="H778:AB778" si="1164">$G753*(H760/100*1000)^$H753*(H755-0.3)^$I753</f>
        <v>8.6028501402106592</v>
      </c>
      <c r="I778" s="120">
        <f t="shared" si="1164"/>
        <v>14.272129414744963</v>
      </c>
      <c r="J778" s="120">
        <f t="shared" si="1164"/>
        <v>21.64717875443732</v>
      </c>
      <c r="K778" s="120">
        <f t="shared" si="1164"/>
        <v>30.730041430328608</v>
      </c>
      <c r="L778" s="120">
        <f t="shared" si="1164"/>
        <v>41.204751996280457</v>
      </c>
      <c r="M778" s="120">
        <f t="shared" si="1164"/>
        <v>52.880116264109581</v>
      </c>
      <c r="N778" s="120">
        <f t="shared" si="1164"/>
        <v>66.62305913522404</v>
      </c>
      <c r="O778" s="120">
        <f t="shared" si="1164"/>
        <v>81.23388497561632</v>
      </c>
      <c r="P778" s="120">
        <f t="shared" si="1164"/>
        <v>94.176712439974708</v>
      </c>
      <c r="Q778" s="120">
        <f t="shared" si="1164"/>
        <v>107.64821007382893</v>
      </c>
      <c r="R778" s="120">
        <f t="shared" si="1164"/>
        <v>122.61197807161697</v>
      </c>
      <c r="S778" s="120">
        <f t="shared" si="1164"/>
        <v>138.67207633928015</v>
      </c>
      <c r="T778" s="120">
        <f t="shared" si="1164"/>
        <v>156.14558864939858</v>
      </c>
      <c r="U778" s="120">
        <f t="shared" si="1164"/>
        <v>175.13052992714609</v>
      </c>
      <c r="V778" s="120">
        <f t="shared" si="1164"/>
        <v>194.30341354131036</v>
      </c>
      <c r="W778" s="120">
        <f t="shared" si="1164"/>
        <v>214.61063884377879</v>
      </c>
      <c r="X778" s="120">
        <f t="shared" si="1164"/>
        <v>237.68804704259796</v>
      </c>
      <c r="Y778" s="120">
        <f t="shared" si="1164"/>
        <v>261.33010833668448</v>
      </c>
      <c r="Z778" s="120">
        <f t="shared" si="1164"/>
        <v>285.78028527336977</v>
      </c>
      <c r="AA778" s="120">
        <f t="shared" si="1164"/>
        <v>312.02594492305099</v>
      </c>
      <c r="AB778" s="120">
        <f t="shared" si="1164"/>
        <v>340.20106522400272</v>
      </c>
    </row>
    <row r="779" spans="1:33" x14ac:dyDescent="0.3">
      <c r="A779" s="20" t="s">
        <v>75</v>
      </c>
      <c r="B779" s="21" t="s">
        <v>14</v>
      </c>
      <c r="C779" s="120">
        <f t="shared" si="1158"/>
        <v>0</v>
      </c>
      <c r="D779" s="120">
        <f t="shared" si="1158"/>
        <v>0.22007102235286413</v>
      </c>
      <c r="E779" s="120">
        <f t="shared" si="1158"/>
        <v>1.4671401490190945</v>
      </c>
      <c r="F779" s="120">
        <f t="shared" si="1158"/>
        <v>3.6678503725477358</v>
      </c>
      <c r="G779" s="120">
        <f>$J753*(G760/100*1000)^$K753*(G755-0.3)^$L753</f>
        <v>7.3357007450954717</v>
      </c>
      <c r="H779" s="120">
        <f t="shared" ref="H779:AB779" si="1165">$J753*(H760/100*1000)^$K753*(H755-0.3)^$L753</f>
        <v>13.569548038697048</v>
      </c>
      <c r="I779" s="120">
        <f t="shared" si="1165"/>
        <v>25.292715059275011</v>
      </c>
      <c r="J779" s="120">
        <f t="shared" si="1165"/>
        <v>41.210313666110451</v>
      </c>
      <c r="K779" s="120">
        <f t="shared" si="1165"/>
        <v>61.428497329888764</v>
      </c>
      <c r="L779" s="120">
        <f t="shared" si="1165"/>
        <v>85.13628895940785</v>
      </c>
      <c r="M779" s="120">
        <f t="shared" si="1165"/>
        <v>111.79685381607608</v>
      </c>
      <c r="N779" s="120">
        <f t="shared" si="1165"/>
        <v>143.03714832860578</v>
      </c>
      <c r="O779" s="120">
        <f t="shared" si="1165"/>
        <v>176.53803986108016</v>
      </c>
      <c r="P779" s="120">
        <f t="shared" si="1165"/>
        <v>207.30197002298289</v>
      </c>
      <c r="Q779" s="120">
        <f t="shared" si="1165"/>
        <v>239.59623205834384</v>
      </c>
      <c r="R779" s="120">
        <f t="shared" si="1165"/>
        <v>274.82340546573005</v>
      </c>
      <c r="S779" s="120">
        <f t="shared" si="1165"/>
        <v>313.03377852766937</v>
      </c>
      <c r="T779" s="120">
        <f t="shared" si="1165"/>
        <v>354.34100140859908</v>
      </c>
      <c r="U779" s="120">
        <f t="shared" si="1165"/>
        <v>398.83699223341762</v>
      </c>
      <c r="V779" s="120">
        <f t="shared" si="1165"/>
        <v>444.32592566030257</v>
      </c>
      <c r="W779" s="120">
        <f t="shared" si="1165"/>
        <v>492.84025657685294</v>
      </c>
      <c r="X779" s="120">
        <f t="shared" si="1165"/>
        <v>547.03882556698022</v>
      </c>
      <c r="Y779" s="120">
        <f t="shared" si="1165"/>
        <v>602.05381657920793</v>
      </c>
      <c r="Z779" s="120">
        <f t="shared" si="1165"/>
        <v>660.26642799815113</v>
      </c>
      <c r="AA779" s="120">
        <f t="shared" si="1165"/>
        <v>721.83448252894686</v>
      </c>
      <c r="AB779" s="120">
        <f t="shared" si="1165"/>
        <v>786.83429018409731</v>
      </c>
    </row>
    <row r="780" spans="1:33" x14ac:dyDescent="0.3">
      <c r="A780" s="20" t="s">
        <v>15</v>
      </c>
      <c r="B780" s="21" t="s">
        <v>16</v>
      </c>
      <c r="C780" s="120">
        <f>((C777+C778+C779)*0.5*44/12)*C761/1000</f>
        <v>0</v>
      </c>
      <c r="D780" s="120">
        <f t="shared" ref="D780:AB780" si="1166">((D777+D778+D779)*0.5*44/12)*D761/1000</f>
        <v>0</v>
      </c>
      <c r="E780" s="120">
        <f t="shared" si="1166"/>
        <v>0</v>
      </c>
      <c r="F780" s="120">
        <f t="shared" si="1166"/>
        <v>0</v>
      </c>
      <c r="G780" s="120">
        <f t="shared" si="1166"/>
        <v>0</v>
      </c>
      <c r="H780" s="120">
        <f t="shared" si="1166"/>
        <v>126.63139423122577</v>
      </c>
      <c r="I780" s="120">
        <f t="shared" si="1166"/>
        <v>121.25653505611351</v>
      </c>
      <c r="J780" s="120">
        <f t="shared" si="1166"/>
        <v>106.84399774855869</v>
      </c>
      <c r="K780" s="120">
        <f t="shared" si="1166"/>
        <v>94.967803757050021</v>
      </c>
      <c r="L780" s="120">
        <f t="shared" si="1166"/>
        <v>84.458884288499902</v>
      </c>
      <c r="M780" s="120">
        <f t="shared" si="1166"/>
        <v>75.288090552849027</v>
      </c>
      <c r="N780" s="120">
        <f t="shared" si="1166"/>
        <v>68.284196125566581</v>
      </c>
      <c r="O780" s="120">
        <f t="shared" si="1166"/>
        <v>62.463008225442856</v>
      </c>
      <c r="P780" s="120">
        <f t="shared" si="1166"/>
        <v>74.692258092390716</v>
      </c>
      <c r="Q780" s="120">
        <f t="shared" si="1166"/>
        <v>69.895735553699282</v>
      </c>
      <c r="R780" s="120">
        <f t="shared" si="1166"/>
        <v>65.858405537718596</v>
      </c>
      <c r="S780" s="120">
        <f t="shared" si="1166"/>
        <v>64.17154042190802</v>
      </c>
      <c r="T780" s="120">
        <f t="shared" si="1166"/>
        <v>60.479639086781127</v>
      </c>
      <c r="U780" s="120">
        <f t="shared" si="1166"/>
        <v>57.772682999764392</v>
      </c>
      <c r="V780" s="120">
        <f t="shared" si="1166"/>
        <v>56.746429590454206</v>
      </c>
      <c r="W780" s="120">
        <f t="shared" si="1166"/>
        <v>54.662182753532953</v>
      </c>
      <c r="X780" s="120">
        <f t="shared" si="1166"/>
        <v>55.800577265013807</v>
      </c>
      <c r="Y780" s="120">
        <f t="shared" si="1166"/>
        <v>51.456688066476651</v>
      </c>
      <c r="Z780" s="120">
        <f t="shared" si="1166"/>
        <v>50.917232470019812</v>
      </c>
      <c r="AA780" s="120">
        <f t="shared" si="1166"/>
        <v>49.664312186735245</v>
      </c>
      <c r="AB780" s="120">
        <f t="shared" si="1166"/>
        <v>47.650097478942719</v>
      </c>
    </row>
    <row r="781" spans="1:33" x14ac:dyDescent="0.3">
      <c r="A781" s="20" t="s">
        <v>17</v>
      </c>
      <c r="B781" s="21" t="s">
        <v>16</v>
      </c>
      <c r="C781" s="120">
        <f>C780</f>
        <v>0</v>
      </c>
      <c r="D781" s="120">
        <f>C781+D780</f>
        <v>0</v>
      </c>
      <c r="E781" s="120">
        <f t="shared" ref="E781" si="1167">D781+E780</f>
        <v>0</v>
      </c>
      <c r="F781" s="120">
        <f t="shared" ref="F781" si="1168">E781+F780</f>
        <v>0</v>
      </c>
      <c r="G781" s="120">
        <f t="shared" ref="G781" si="1169">F781+G780</f>
        <v>0</v>
      </c>
      <c r="H781" s="120">
        <f t="shared" ref="H781" si="1170">G781+H780</f>
        <v>126.63139423122577</v>
      </c>
      <c r="I781" s="120">
        <f t="shared" ref="I781" si="1171">H781+I780</f>
        <v>247.88792928733926</v>
      </c>
      <c r="J781" s="120">
        <f t="shared" ref="J781" si="1172">I781+J780</f>
        <v>354.73192703589797</v>
      </c>
      <c r="K781" s="120">
        <f t="shared" ref="K781" si="1173">J781+K780</f>
        <v>449.699730792948</v>
      </c>
      <c r="L781" s="120">
        <f t="shared" ref="L781" si="1174">K781+L780</f>
        <v>534.15861508144792</v>
      </c>
      <c r="M781" s="120">
        <f t="shared" ref="M781" si="1175">L781+M780</f>
        <v>609.4467056342969</v>
      </c>
      <c r="N781" s="120">
        <f t="shared" ref="N781" si="1176">M781+N780</f>
        <v>677.73090175986351</v>
      </c>
      <c r="O781" s="120">
        <f t="shared" ref="O781" si="1177">N781+O780</f>
        <v>740.19390998530639</v>
      </c>
      <c r="P781" s="120">
        <f t="shared" ref="P781" si="1178">O781+P780</f>
        <v>814.88616807769711</v>
      </c>
      <c r="Q781" s="120">
        <f t="shared" ref="Q781" si="1179">P781+Q780</f>
        <v>884.7819036313964</v>
      </c>
      <c r="R781" s="120">
        <f t="shared" ref="R781" si="1180">Q781+R780</f>
        <v>950.64030916911497</v>
      </c>
      <c r="S781" s="120">
        <f t="shared" ref="S781" si="1181">R781+S780</f>
        <v>1014.811849591023</v>
      </c>
      <c r="T781" s="120">
        <f t="shared" ref="T781" si="1182">S781+T780</f>
        <v>1075.2914886778042</v>
      </c>
      <c r="U781" s="120">
        <f t="shared" ref="U781" si="1183">T781+U780</f>
        <v>1133.0641716775685</v>
      </c>
      <c r="V781" s="120">
        <f t="shared" ref="V781" si="1184">U781+V780</f>
        <v>1189.8106012680228</v>
      </c>
      <c r="W781" s="120">
        <f t="shared" ref="W781" si="1185">V781+W780</f>
        <v>1244.4727840215558</v>
      </c>
      <c r="X781" s="120">
        <f t="shared" ref="X781" si="1186">W781+X780</f>
        <v>1300.2733612865695</v>
      </c>
      <c r="Y781" s="120">
        <f t="shared" ref="Y781" si="1187">X781+Y780</f>
        <v>1351.7300493530461</v>
      </c>
      <c r="Z781" s="120">
        <f t="shared" ref="Z781" si="1188">Y781+Z780</f>
        <v>1402.6472818230659</v>
      </c>
      <c r="AA781" s="120">
        <f t="shared" ref="AA781" si="1189">Z781+AA780</f>
        <v>1452.3115940098012</v>
      </c>
      <c r="AB781" s="120">
        <f t="shared" ref="AB781" si="1190">AA781+AB780</f>
        <v>1499.961691488744</v>
      </c>
    </row>
    <row r="782" spans="1:33" x14ac:dyDescent="0.3">
      <c r="A782" s="20" t="s">
        <v>294</v>
      </c>
      <c r="B782" s="21" t="s">
        <v>16</v>
      </c>
      <c r="C782" s="120">
        <f>((C774+C775+C776)*0.5*44/12)*(AVERAGE(C757,C767))/1000</f>
        <v>0</v>
      </c>
      <c r="D782" s="120">
        <f t="shared" ref="D782:AB782" si="1191">((D774+D775+D776)*0.5*44/12)*(AVERAGE(D757,D767))/1000</f>
        <v>6.1944200775741152</v>
      </c>
      <c r="E782" s="120">
        <f t="shared" si="1191"/>
        <v>41.296133850494108</v>
      </c>
      <c r="F782" s="120">
        <f t="shared" si="1191"/>
        <v>103.24033462623527</v>
      </c>
      <c r="G782" s="120">
        <f t="shared" si="1191"/>
        <v>206.48066925247053</v>
      </c>
      <c r="H782" s="120">
        <f t="shared" si="1191"/>
        <v>364.36123877251356</v>
      </c>
      <c r="I782" s="120">
        <f t="shared" si="1191"/>
        <v>417.35620502706428</v>
      </c>
      <c r="J782" s="120">
        <f t="shared" si="1191"/>
        <v>457.31913408947656</v>
      </c>
      <c r="K782" s="120">
        <f t="shared" si="1191"/>
        <v>495.5956676369471</v>
      </c>
      <c r="L782" s="120">
        <f t="shared" si="1191"/>
        <v>531.37017342914123</v>
      </c>
      <c r="M782" s="120">
        <f t="shared" si="1191"/>
        <v>566.65461442915432</v>
      </c>
      <c r="N782" s="120">
        <f t="shared" si="1191"/>
        <v>598.91286660145033</v>
      </c>
      <c r="O782" s="120">
        <f t="shared" si="1191"/>
        <v>631.32254742144028</v>
      </c>
      <c r="P782" s="120">
        <f t="shared" si="1191"/>
        <v>656.59705950985324</v>
      </c>
      <c r="Q782" s="120">
        <f t="shared" si="1191"/>
        <v>670.00055080760319</v>
      </c>
      <c r="R782" s="120">
        <f t="shared" si="1191"/>
        <v>681.29385039019246</v>
      </c>
      <c r="S782" s="120">
        <f t="shared" si="1191"/>
        <v>694.33606736504476</v>
      </c>
      <c r="T782" s="120">
        <f t="shared" si="1191"/>
        <v>707.03578075260793</v>
      </c>
      <c r="U782" s="120">
        <f t="shared" si="1191"/>
        <v>717.3441472470746</v>
      </c>
      <c r="V782" s="120">
        <f t="shared" si="1191"/>
        <v>727.06362912769453</v>
      </c>
      <c r="W782" s="120">
        <f t="shared" si="1191"/>
        <v>734.0350255474425</v>
      </c>
      <c r="X782" s="120">
        <f t="shared" si="1191"/>
        <v>744.72308888306884</v>
      </c>
      <c r="Y782" s="120">
        <f t="shared" si="1191"/>
        <v>750.79985769722748</v>
      </c>
      <c r="Z782" s="120">
        <f t="shared" si="1191"/>
        <v>758.66676380329534</v>
      </c>
      <c r="AA782" s="120">
        <f t="shared" si="1191"/>
        <v>769.79683889439627</v>
      </c>
      <c r="AB782" s="120">
        <f t="shared" si="1191"/>
        <v>774.31408403281921</v>
      </c>
      <c r="AC782" s="14"/>
      <c r="AD782" s="14"/>
      <c r="AE782" s="14"/>
      <c r="AF782" s="14"/>
      <c r="AG782" s="14"/>
    </row>
    <row r="783" spans="1:33" x14ac:dyDescent="0.3">
      <c r="A783" s="20" t="s">
        <v>293</v>
      </c>
      <c r="B783" s="21" t="s">
        <v>16</v>
      </c>
      <c r="C783" s="120">
        <f>((C774+C775+C776)*0.5*44/12)*C767/1000</f>
        <v>0</v>
      </c>
      <c r="D783" s="120">
        <f t="shared" ref="D783:AB783" si="1192">((D774+D775+D776)*0.5*44/12)*D767/1000</f>
        <v>6.1944200775741152</v>
      </c>
      <c r="E783" s="120">
        <f t="shared" si="1192"/>
        <v>41.296133850494108</v>
      </c>
      <c r="F783" s="120">
        <f t="shared" si="1192"/>
        <v>103.24033462623527</v>
      </c>
      <c r="G783" s="120">
        <f t="shared" si="1192"/>
        <v>206.48066925247053</v>
      </c>
      <c r="H783" s="120">
        <f t="shared" si="1192"/>
        <v>277.62310649137873</v>
      </c>
      <c r="I783" s="120">
        <f t="shared" si="1192"/>
        <v>339.91436446538233</v>
      </c>
      <c r="J783" s="120">
        <f t="shared" si="1192"/>
        <v>393.09618311932388</v>
      </c>
      <c r="K783" s="120">
        <f t="shared" si="1192"/>
        <v>441.48065642674379</v>
      </c>
      <c r="L783" s="120">
        <f t="shared" si="1192"/>
        <v>485.1287995582083</v>
      </c>
      <c r="M783" s="120">
        <f t="shared" si="1192"/>
        <v>526.61923406187714</v>
      </c>
      <c r="N783" s="120">
        <f t="shared" si="1192"/>
        <v>563.9033462155619</v>
      </c>
      <c r="O783" s="120">
        <f t="shared" si="1192"/>
        <v>600.83465054949795</v>
      </c>
      <c r="P783" s="120">
        <f t="shared" si="1192"/>
        <v>620.11944509263924</v>
      </c>
      <c r="Q783" s="120">
        <f t="shared" si="1192"/>
        <v>635.05268303075354</v>
      </c>
      <c r="R783" s="120">
        <f t="shared" si="1192"/>
        <v>647.2291578706828</v>
      </c>
      <c r="S783" s="120">
        <f t="shared" si="1192"/>
        <v>662.25029715409073</v>
      </c>
      <c r="T783" s="120">
        <f t="shared" si="1192"/>
        <v>676.79596120921747</v>
      </c>
      <c r="U783" s="120">
        <f t="shared" si="1192"/>
        <v>686.85300899719891</v>
      </c>
      <c r="V783" s="120">
        <f t="shared" si="1192"/>
        <v>698.69041433246753</v>
      </c>
      <c r="W783" s="120">
        <f t="shared" si="1192"/>
        <v>706.70393417067601</v>
      </c>
      <c r="X783" s="120">
        <f t="shared" si="1192"/>
        <v>716.82280025056207</v>
      </c>
      <c r="Y783" s="120">
        <f t="shared" si="1192"/>
        <v>725.07151366398921</v>
      </c>
      <c r="Z783" s="120">
        <f t="shared" si="1192"/>
        <v>733.20814756828531</v>
      </c>
      <c r="AA783" s="120">
        <f t="shared" si="1192"/>
        <v>744.96468280102874</v>
      </c>
      <c r="AB783" s="120">
        <f t="shared" si="1192"/>
        <v>750.4890352933478</v>
      </c>
      <c r="AC783" s="14"/>
      <c r="AD783" s="14"/>
      <c r="AE783" s="14"/>
      <c r="AF783" s="14"/>
      <c r="AG783" s="14"/>
    </row>
    <row r="784" spans="1:33" x14ac:dyDescent="0.3">
      <c r="A784" s="22" t="s">
        <v>18</v>
      </c>
      <c r="B784" s="23" t="s">
        <v>16</v>
      </c>
      <c r="C784" s="122">
        <f>C781+C783</f>
        <v>0</v>
      </c>
      <c r="D784" s="122">
        <f t="shared" ref="D784" si="1193">D781+D783</f>
        <v>6.1944200775741152</v>
      </c>
      <c r="E784" s="122">
        <f t="shared" ref="E784" si="1194">E781+E783</f>
        <v>41.296133850494108</v>
      </c>
      <c r="F784" s="122">
        <f t="shared" ref="F784" si="1195">F781+F783</f>
        <v>103.24033462623527</v>
      </c>
      <c r="G784" s="122">
        <f t="shared" ref="G784" si="1196">G781+G783</f>
        <v>206.48066925247053</v>
      </c>
      <c r="H784" s="122">
        <f t="shared" ref="H784" si="1197">H781+H783</f>
        <v>404.25450072260452</v>
      </c>
      <c r="I784" s="122">
        <f t="shared" ref="I784" si="1198">I781+I783</f>
        <v>587.80229375272165</v>
      </c>
      <c r="J784" s="122">
        <f t="shared" ref="J784" si="1199">J781+J783</f>
        <v>747.82811015522179</v>
      </c>
      <c r="K784" s="122">
        <f t="shared" ref="K784" si="1200">K781+K783</f>
        <v>891.18038721969174</v>
      </c>
      <c r="L784" s="122">
        <f t="shared" ref="L784" si="1201">L781+L783</f>
        <v>1019.2874146396562</v>
      </c>
      <c r="M784" s="122">
        <f t="shared" ref="M784" si="1202">M781+M783</f>
        <v>1136.0659396961742</v>
      </c>
      <c r="N784" s="122">
        <f t="shared" ref="N784" si="1203">N781+N783</f>
        <v>1241.6342479754253</v>
      </c>
      <c r="O784" s="122">
        <f t="shared" ref="O784" si="1204">O781+O783</f>
        <v>1341.0285605348045</v>
      </c>
      <c r="P784" s="122">
        <f t="shared" ref="P784" si="1205">P781+P783</f>
        <v>1435.0056131703363</v>
      </c>
      <c r="Q784" s="122">
        <f t="shared" ref="Q784" si="1206">Q781+Q783</f>
        <v>1519.8345866621498</v>
      </c>
      <c r="R784" s="122">
        <f t="shared" ref="R784" si="1207">R781+R783</f>
        <v>1597.8694670397977</v>
      </c>
      <c r="S784" s="122">
        <f t="shared" ref="S784" si="1208">S781+S783</f>
        <v>1677.0621467451138</v>
      </c>
      <c r="T784" s="122">
        <f t="shared" ref="T784" si="1209">T781+T783</f>
        <v>1752.0874498870216</v>
      </c>
      <c r="U784" s="122">
        <f t="shared" ref="U784" si="1210">U781+U783</f>
        <v>1819.9171806747675</v>
      </c>
      <c r="V784" s="122">
        <f t="shared" ref="V784" si="1211">V781+V783</f>
        <v>1888.5010156004903</v>
      </c>
      <c r="W784" s="122">
        <f t="shared" ref="W784" si="1212">W781+W783</f>
        <v>1951.1767181922319</v>
      </c>
      <c r="X784" s="122">
        <f t="shared" ref="X784" si="1213">X781+X783</f>
        <v>2017.0961615371316</v>
      </c>
      <c r="Y784" s="122">
        <f t="shared" ref="Y784" si="1214">Y781+Y783</f>
        <v>2076.8015630170353</v>
      </c>
      <c r="Z784" s="122">
        <f t="shared" ref="Z784" si="1215">Z781+Z783</f>
        <v>2135.8554293913512</v>
      </c>
      <c r="AA784" s="122">
        <f t="shared" ref="AA784" si="1216">AA781+AA783</f>
        <v>2197.27627681083</v>
      </c>
      <c r="AB784" s="122">
        <f t="shared" ref="AB784" si="1217">AB781+AB783</f>
        <v>2250.4507267820918</v>
      </c>
      <c r="AC784" s="14"/>
      <c r="AD784" s="14"/>
      <c r="AE784" s="14"/>
      <c r="AF784" s="14"/>
      <c r="AG784" s="14"/>
    </row>
    <row r="786" spans="1:28" x14ac:dyDescent="0.3">
      <c r="A786" s="175" t="s">
        <v>279</v>
      </c>
      <c r="B786" s="6" t="s">
        <v>59</v>
      </c>
      <c r="C786" s="6" t="s">
        <v>60</v>
      </c>
      <c r="D786" s="6" t="s">
        <v>61</v>
      </c>
      <c r="E786" s="6" t="s">
        <v>62</v>
      </c>
      <c r="F786" s="6" t="s">
        <v>63</v>
      </c>
      <c r="G786" s="6" t="s">
        <v>64</v>
      </c>
      <c r="H786" s="6" t="s">
        <v>65</v>
      </c>
      <c r="I786" s="6" t="s">
        <v>66</v>
      </c>
      <c r="J786" s="6" t="s">
        <v>67</v>
      </c>
      <c r="K786" s="6" t="s">
        <v>68</v>
      </c>
      <c r="L786" s="6" t="s">
        <v>69</v>
      </c>
    </row>
    <row r="787" spans="1:28" x14ac:dyDescent="0.3">
      <c r="A787" s="15"/>
      <c r="B787" s="16"/>
      <c r="C787" s="17" t="s">
        <v>54</v>
      </c>
      <c r="D787" s="16">
        <f>INDEX(Lister!$A$17:$J$29,MATCH('Data tilvækstoversigt'!$C787,Lister!$A$17:$A$29,0),2)</f>
        <v>3.7871999999999998E-4</v>
      </c>
      <c r="E787" s="16">
        <f>INDEX(Lister!$A$17:$J$29,MATCH('Data tilvækstoversigt'!$C787,Lister!$A$17:$A$29,0),3)</f>
        <v>1.7961</v>
      </c>
      <c r="F787" s="16">
        <f>INDEX(Lister!$A$17:$J$29,MATCH('Data tilvækstoversigt'!$C787,Lister!$A$17:$A$29,0),4)</f>
        <v>1.0714999999999999</v>
      </c>
      <c r="G787" s="16">
        <f>INDEX(Lister!$A$17:$J$29,MATCH('Data tilvækstoversigt'!$C787,Lister!$A$17:$A$29,0),5)</f>
        <v>6.7440000000000005E-5</v>
      </c>
      <c r="H787" s="16">
        <f>INDEX(Lister!$A$17:$J$29,MATCH('Data tilvækstoversigt'!$C787,Lister!$A$17:$A$29,0),6)</f>
        <v>2.7810999999999999</v>
      </c>
      <c r="I787" s="16">
        <f>INDEX(Lister!$A$17:$J$29,MATCH('Data tilvækstoversigt'!$C787,Lister!$A$17:$A$29,0),7)</f>
        <v>-0.68418999999999996</v>
      </c>
      <c r="J787" s="16">
        <f>INDEX(Lister!$A$17:$J$29,MATCH('Data tilvækstoversigt'!$C787,Lister!$A$17:$A$29,0),8)</f>
        <v>5.223E-5</v>
      </c>
      <c r="K787" s="16">
        <f>INDEX(Lister!$A$17:$J$29,MATCH('Data tilvækstoversigt'!$C787,Lister!$A$17:$A$29,0),9)</f>
        <v>2.5764</v>
      </c>
      <c r="L787" s="16">
        <f>INDEX(Lister!$A$17:$J$29,MATCH('Data tilvækstoversigt'!$C787,Lister!$A$17:$A$29,0),10)</f>
        <v>-2.8060999999999999E-2</v>
      </c>
    </row>
    <row r="788" spans="1:28" x14ac:dyDescent="0.3">
      <c r="A788" s="18" t="s">
        <v>1</v>
      </c>
      <c r="B788" s="19" t="s">
        <v>2</v>
      </c>
      <c r="C788" s="19">
        <v>1</v>
      </c>
      <c r="D788" s="19">
        <v>5</v>
      </c>
      <c r="E788" s="19">
        <v>10</v>
      </c>
      <c r="F788" s="19">
        <v>15</v>
      </c>
      <c r="G788" s="19">
        <v>20</v>
      </c>
      <c r="H788" s="19">
        <v>25</v>
      </c>
      <c r="I788" s="19">
        <v>30</v>
      </c>
      <c r="J788" s="19">
        <v>35</v>
      </c>
      <c r="K788" s="19">
        <v>40</v>
      </c>
      <c r="L788" s="19">
        <v>45</v>
      </c>
      <c r="M788" s="19">
        <v>50</v>
      </c>
      <c r="N788" s="19">
        <v>55</v>
      </c>
      <c r="O788" s="19">
        <v>60</v>
      </c>
      <c r="P788" s="19">
        <v>65</v>
      </c>
      <c r="Q788" s="19">
        <v>70</v>
      </c>
      <c r="R788" s="19">
        <v>75</v>
      </c>
      <c r="S788" s="19">
        <v>80</v>
      </c>
      <c r="T788" s="19">
        <v>85</v>
      </c>
      <c r="U788" s="19">
        <v>90</v>
      </c>
      <c r="V788" s="19">
        <v>95</v>
      </c>
      <c r="W788" s="19">
        <v>100</v>
      </c>
      <c r="X788" s="19">
        <v>105</v>
      </c>
      <c r="Y788" s="19">
        <v>110</v>
      </c>
      <c r="Z788" s="19">
        <v>115</v>
      </c>
      <c r="AA788" s="19">
        <v>120</v>
      </c>
      <c r="AB788" s="19">
        <v>125</v>
      </c>
    </row>
    <row r="789" spans="1:28" x14ac:dyDescent="0.3">
      <c r="A789" s="7" t="s">
        <v>19</v>
      </c>
      <c r="B789" s="8" t="s">
        <v>4</v>
      </c>
      <c r="C789" s="117">
        <f>C$2*$G789</f>
        <v>0</v>
      </c>
      <c r="D789" s="117">
        <f t="shared" ref="D789:F803" si="1218">D$2*$G789</f>
        <v>0.222</v>
      </c>
      <c r="E789" s="117">
        <f t="shared" si="1218"/>
        <v>1.4800000000000002</v>
      </c>
      <c r="F789" s="117">
        <f t="shared" si="1218"/>
        <v>3.7</v>
      </c>
      <c r="G789">
        <v>7.4</v>
      </c>
      <c r="H789">
        <v>10.9</v>
      </c>
      <c r="I789">
        <v>14.4</v>
      </c>
      <c r="J789">
        <v>17.7</v>
      </c>
      <c r="K789">
        <v>20.6</v>
      </c>
      <c r="L789">
        <v>23</v>
      </c>
      <c r="M789">
        <v>25</v>
      </c>
      <c r="N789">
        <v>26.7</v>
      </c>
      <c r="O789">
        <v>28.1</v>
      </c>
      <c r="P789">
        <v>29.4</v>
      </c>
      <c r="Q789">
        <v>30.6</v>
      </c>
      <c r="R789">
        <v>31.6</v>
      </c>
      <c r="S789">
        <v>32.5</v>
      </c>
      <c r="T789">
        <v>33.4</v>
      </c>
      <c r="U789">
        <v>34.200000000000003</v>
      </c>
      <c r="V789">
        <v>34.9</v>
      </c>
      <c r="W789">
        <v>35.6</v>
      </c>
      <c r="X789">
        <v>36.200000000000003</v>
      </c>
      <c r="Y789">
        <v>36.799999999999997</v>
      </c>
      <c r="Z789">
        <v>37.4</v>
      </c>
      <c r="AA789">
        <v>37.9</v>
      </c>
      <c r="AB789">
        <v>38.4</v>
      </c>
    </row>
    <row r="790" spans="1:28" x14ac:dyDescent="0.3">
      <c r="A790" s="10" t="s">
        <v>20</v>
      </c>
      <c r="B790" t="s">
        <v>6</v>
      </c>
      <c r="C790" s="118">
        <f t="shared" ref="C790:F813" si="1219">C$2*$G790</f>
        <v>0</v>
      </c>
      <c r="D790" s="118">
        <f t="shared" si="1218"/>
        <v>0.23699999999999999</v>
      </c>
      <c r="E790" s="118">
        <f t="shared" si="1218"/>
        <v>1.58</v>
      </c>
      <c r="F790" s="118">
        <f t="shared" si="1218"/>
        <v>3.95</v>
      </c>
      <c r="G790">
        <v>7.9</v>
      </c>
      <c r="H790">
        <v>11</v>
      </c>
      <c r="I790">
        <v>13.5</v>
      </c>
      <c r="J790">
        <v>16.2</v>
      </c>
      <c r="K790">
        <v>18.8</v>
      </c>
      <c r="L790">
        <v>21.3</v>
      </c>
      <c r="M790">
        <v>23.6</v>
      </c>
      <c r="N790">
        <v>25.8</v>
      </c>
      <c r="O790">
        <v>27.8</v>
      </c>
      <c r="P790">
        <v>29.8</v>
      </c>
      <c r="Q790">
        <v>31.7</v>
      </c>
      <c r="R790">
        <v>33.5</v>
      </c>
      <c r="S790">
        <v>35.4</v>
      </c>
      <c r="T790">
        <v>37.200000000000003</v>
      </c>
      <c r="U790">
        <v>39</v>
      </c>
      <c r="V790">
        <v>40.799999999999997</v>
      </c>
      <c r="W790">
        <v>42.6</v>
      </c>
      <c r="X790">
        <v>44.4</v>
      </c>
      <c r="Y790">
        <v>46.1</v>
      </c>
      <c r="Z790">
        <v>47.9</v>
      </c>
      <c r="AA790">
        <v>49.6</v>
      </c>
      <c r="AB790">
        <v>51.4</v>
      </c>
    </row>
    <row r="791" spans="1:28" x14ac:dyDescent="0.3">
      <c r="A791" s="10" t="s">
        <v>21</v>
      </c>
      <c r="B791" t="s">
        <v>8</v>
      </c>
      <c r="C791" s="118">
        <f>G791</f>
        <v>3000</v>
      </c>
      <c r="D791" s="118">
        <f>G791</f>
        <v>3000</v>
      </c>
      <c r="E791" s="118">
        <f>G791</f>
        <v>3000</v>
      </c>
      <c r="F791" s="118">
        <f>G791</f>
        <v>3000</v>
      </c>
      <c r="G791">
        <v>3000</v>
      </c>
      <c r="H791">
        <v>2975</v>
      </c>
      <c r="I791">
        <v>2920</v>
      </c>
      <c r="J791">
        <v>2090</v>
      </c>
      <c r="K791">
        <v>1508</v>
      </c>
      <c r="L791">
        <v>1166</v>
      </c>
      <c r="M791">
        <v>948</v>
      </c>
      <c r="N791">
        <v>799</v>
      </c>
      <c r="O791">
        <v>693</v>
      </c>
      <c r="P791">
        <v>614</v>
      </c>
      <c r="Q791">
        <v>538</v>
      </c>
      <c r="R791">
        <v>476</v>
      </c>
      <c r="S791">
        <v>425</v>
      </c>
      <c r="T791">
        <v>382</v>
      </c>
      <c r="U791">
        <v>346</v>
      </c>
      <c r="V791">
        <v>314</v>
      </c>
      <c r="W791">
        <v>288</v>
      </c>
      <c r="X791">
        <v>264</v>
      </c>
      <c r="Y791">
        <v>244</v>
      </c>
      <c r="Z791">
        <v>225</v>
      </c>
      <c r="AA791">
        <v>209</v>
      </c>
      <c r="AB791">
        <v>195</v>
      </c>
    </row>
    <row r="792" spans="1:28" x14ac:dyDescent="0.3">
      <c r="A792" s="10" t="s">
        <v>22</v>
      </c>
      <c r="B792" t="s">
        <v>31</v>
      </c>
      <c r="C792" s="118">
        <f t="shared" si="1219"/>
        <v>0</v>
      </c>
      <c r="D792" s="118">
        <f t="shared" si="1218"/>
        <v>0.44549999999999995</v>
      </c>
      <c r="E792" s="118">
        <f t="shared" si="1218"/>
        <v>2.97</v>
      </c>
      <c r="F792" s="118">
        <f t="shared" si="1218"/>
        <v>7.4249999999999998</v>
      </c>
      <c r="G792">
        <v>14.85</v>
      </c>
      <c r="H792">
        <v>28.13</v>
      </c>
      <c r="I792">
        <v>41.54</v>
      </c>
      <c r="J792">
        <v>42.91</v>
      </c>
      <c r="K792">
        <v>41.98</v>
      </c>
      <c r="L792">
        <v>41.59</v>
      </c>
      <c r="M792">
        <v>41.57</v>
      </c>
      <c r="N792">
        <v>41.8</v>
      </c>
      <c r="O792">
        <v>42.2</v>
      </c>
      <c r="P792">
        <v>42.72</v>
      </c>
      <c r="Q792">
        <v>42.34</v>
      </c>
      <c r="R792">
        <v>42.02</v>
      </c>
      <c r="S792">
        <v>41.75</v>
      </c>
      <c r="T792">
        <v>41.52</v>
      </c>
      <c r="U792">
        <v>41.32</v>
      </c>
      <c r="V792">
        <v>41.15</v>
      </c>
      <c r="W792">
        <v>40.99</v>
      </c>
      <c r="X792">
        <v>40.85</v>
      </c>
      <c r="Y792">
        <v>40.729999999999997</v>
      </c>
      <c r="Z792">
        <v>40.619999999999997</v>
      </c>
      <c r="AA792">
        <v>40.520000000000003</v>
      </c>
      <c r="AB792">
        <v>40.42</v>
      </c>
    </row>
    <row r="793" spans="1:28" x14ac:dyDescent="0.3">
      <c r="A793" s="10" t="s">
        <v>23</v>
      </c>
      <c r="B793" t="s">
        <v>10</v>
      </c>
      <c r="C793" s="118">
        <f t="shared" si="1219"/>
        <v>0</v>
      </c>
      <c r="D793" s="118">
        <f t="shared" si="1218"/>
        <v>1.8239999999999998</v>
      </c>
      <c r="E793" s="118">
        <f t="shared" si="1218"/>
        <v>12.16</v>
      </c>
      <c r="F793" s="118">
        <f t="shared" si="1218"/>
        <v>30.4</v>
      </c>
      <c r="G793">
        <v>60.8</v>
      </c>
      <c r="H793">
        <v>164.6</v>
      </c>
      <c r="I793">
        <v>326</v>
      </c>
      <c r="J793">
        <v>419.5</v>
      </c>
      <c r="K793">
        <v>480.1</v>
      </c>
      <c r="L793">
        <v>532.4</v>
      </c>
      <c r="M793">
        <v>578.5</v>
      </c>
      <c r="N793">
        <v>620.1</v>
      </c>
      <c r="O793">
        <v>658.2</v>
      </c>
      <c r="P793">
        <v>693.5</v>
      </c>
      <c r="Q793">
        <v>709.9</v>
      </c>
      <c r="R793">
        <v>723.4</v>
      </c>
      <c r="S793">
        <v>734.3</v>
      </c>
      <c r="T793">
        <v>743</v>
      </c>
      <c r="U793">
        <v>749.9</v>
      </c>
      <c r="V793">
        <v>755.1</v>
      </c>
      <c r="W793">
        <v>758.8</v>
      </c>
      <c r="X793">
        <v>761.2</v>
      </c>
      <c r="Y793">
        <v>762.4</v>
      </c>
      <c r="Z793">
        <v>762.5</v>
      </c>
      <c r="AA793">
        <v>761.6</v>
      </c>
      <c r="AB793">
        <v>759.9</v>
      </c>
    </row>
    <row r="794" spans="1:28" x14ac:dyDescent="0.3">
      <c r="A794" s="10" t="s">
        <v>11</v>
      </c>
      <c r="B794" t="s">
        <v>6</v>
      </c>
      <c r="C794" s="118">
        <f t="shared" si="1219"/>
        <v>0</v>
      </c>
      <c r="D794" s="118">
        <f t="shared" si="1218"/>
        <v>0.21299999999999999</v>
      </c>
      <c r="E794" s="118">
        <f t="shared" si="1218"/>
        <v>1.42</v>
      </c>
      <c r="F794" s="118">
        <f t="shared" si="1218"/>
        <v>3.55</v>
      </c>
      <c r="G794">
        <v>7.1</v>
      </c>
      <c r="H794">
        <v>10</v>
      </c>
      <c r="I794">
        <v>12.4</v>
      </c>
      <c r="J794">
        <v>15.2</v>
      </c>
      <c r="K794">
        <v>17.899999999999999</v>
      </c>
      <c r="L794">
        <v>20.5</v>
      </c>
      <c r="M794">
        <v>23</v>
      </c>
      <c r="N794">
        <v>25.5</v>
      </c>
      <c r="O794">
        <v>27.8</v>
      </c>
      <c r="P794">
        <v>29.8</v>
      </c>
      <c r="Q794">
        <v>31.7</v>
      </c>
      <c r="R794">
        <v>33.5</v>
      </c>
      <c r="S794">
        <v>35.4</v>
      </c>
      <c r="T794">
        <v>37.200000000000003</v>
      </c>
      <c r="U794">
        <v>39</v>
      </c>
      <c r="V794">
        <v>40.799999999999997</v>
      </c>
      <c r="W794">
        <v>42.6</v>
      </c>
      <c r="X794">
        <v>44.4</v>
      </c>
      <c r="Y794">
        <v>46.1</v>
      </c>
      <c r="Z794">
        <v>47.9</v>
      </c>
      <c r="AA794">
        <v>49.6</v>
      </c>
      <c r="AB794">
        <v>51.4</v>
      </c>
    </row>
    <row r="795" spans="1:28" x14ac:dyDescent="0.3">
      <c r="A795" s="10" t="s">
        <v>12</v>
      </c>
      <c r="B795" t="s">
        <v>8</v>
      </c>
      <c r="C795" s="118">
        <v>0</v>
      </c>
      <c r="D795" s="118">
        <v>0</v>
      </c>
      <c r="E795" s="118">
        <v>0</v>
      </c>
      <c r="F795" s="118">
        <v>0</v>
      </c>
      <c r="G795">
        <v>0</v>
      </c>
      <c r="H795">
        <v>0</v>
      </c>
      <c r="I795">
        <v>784</v>
      </c>
      <c r="J795">
        <v>549</v>
      </c>
      <c r="K795">
        <v>318</v>
      </c>
      <c r="L795">
        <v>200</v>
      </c>
      <c r="M795">
        <v>134</v>
      </c>
      <c r="N795">
        <v>94</v>
      </c>
      <c r="O795">
        <v>69</v>
      </c>
      <c r="P795">
        <v>68</v>
      </c>
      <c r="Q795">
        <v>55</v>
      </c>
      <c r="R795">
        <v>46</v>
      </c>
      <c r="S795">
        <v>38</v>
      </c>
      <c r="T795">
        <v>32</v>
      </c>
      <c r="U795">
        <v>28</v>
      </c>
      <c r="V795">
        <v>24</v>
      </c>
      <c r="W795">
        <v>21</v>
      </c>
      <c r="X795">
        <v>18</v>
      </c>
      <c r="Y795">
        <v>16</v>
      </c>
      <c r="Z795">
        <v>15</v>
      </c>
      <c r="AA795">
        <v>13</v>
      </c>
      <c r="AB795">
        <v>12</v>
      </c>
    </row>
    <row r="796" spans="1:28" x14ac:dyDescent="0.3">
      <c r="A796" s="10" t="s">
        <v>24</v>
      </c>
      <c r="B796" t="s">
        <v>31</v>
      </c>
      <c r="C796" s="118">
        <f t="shared" si="1219"/>
        <v>0</v>
      </c>
      <c r="D796" s="118">
        <f t="shared" si="1218"/>
        <v>0</v>
      </c>
      <c r="E796" s="118">
        <f t="shared" si="1218"/>
        <v>0</v>
      </c>
      <c r="F796" s="118">
        <f t="shared" si="1218"/>
        <v>0</v>
      </c>
      <c r="G796">
        <v>0</v>
      </c>
      <c r="H796">
        <v>0</v>
      </c>
      <c r="I796">
        <v>9.5399999999999991</v>
      </c>
      <c r="J796">
        <v>9.91</v>
      </c>
      <c r="K796">
        <v>7.98</v>
      </c>
      <c r="L796">
        <v>6.59</v>
      </c>
      <c r="M796">
        <v>5.57</v>
      </c>
      <c r="N796">
        <v>4.8</v>
      </c>
      <c r="O796">
        <v>4.2</v>
      </c>
      <c r="P796">
        <v>4.72</v>
      </c>
      <c r="Q796">
        <v>4.34</v>
      </c>
      <c r="R796">
        <v>4.0199999999999996</v>
      </c>
      <c r="S796">
        <v>3.75</v>
      </c>
      <c r="T796">
        <v>3.52</v>
      </c>
      <c r="U796">
        <v>3.32</v>
      </c>
      <c r="V796">
        <v>3.15</v>
      </c>
      <c r="W796">
        <v>2.99</v>
      </c>
      <c r="X796">
        <v>2.85</v>
      </c>
      <c r="Y796">
        <v>2.73</v>
      </c>
      <c r="Z796">
        <v>2.62</v>
      </c>
      <c r="AA796">
        <v>2.52</v>
      </c>
      <c r="AB796">
        <v>2.42</v>
      </c>
    </row>
    <row r="797" spans="1:28" x14ac:dyDescent="0.3">
      <c r="A797" s="10" t="s">
        <v>25</v>
      </c>
      <c r="B797" t="s">
        <v>10</v>
      </c>
      <c r="C797" s="118">
        <f t="shared" si="1219"/>
        <v>0</v>
      </c>
      <c r="D797" s="118">
        <f t="shared" si="1218"/>
        <v>0</v>
      </c>
      <c r="E797" s="118">
        <f t="shared" si="1218"/>
        <v>0</v>
      </c>
      <c r="F797" s="118">
        <f t="shared" si="1218"/>
        <v>0</v>
      </c>
      <c r="G797">
        <v>0</v>
      </c>
      <c r="H797">
        <v>0</v>
      </c>
      <c r="I797">
        <v>73</v>
      </c>
      <c r="J797">
        <v>94.9</v>
      </c>
      <c r="K797">
        <v>89.8</v>
      </c>
      <c r="L797">
        <v>83.4</v>
      </c>
      <c r="M797">
        <v>76.900000000000006</v>
      </c>
      <c r="N797">
        <v>70.900000000000006</v>
      </c>
      <c r="O797">
        <v>65.5</v>
      </c>
      <c r="P797">
        <v>76.599999999999994</v>
      </c>
      <c r="Q797">
        <v>72.7</v>
      </c>
      <c r="R797">
        <v>69.2</v>
      </c>
      <c r="S797">
        <v>66</v>
      </c>
      <c r="T797">
        <v>63</v>
      </c>
      <c r="U797">
        <v>60.3</v>
      </c>
      <c r="V797">
        <v>57.8</v>
      </c>
      <c r="W797">
        <v>55.4</v>
      </c>
      <c r="X797">
        <v>53.2</v>
      </c>
      <c r="Y797">
        <v>51.1</v>
      </c>
      <c r="Z797">
        <v>49.1</v>
      </c>
      <c r="AA797">
        <v>47.3</v>
      </c>
      <c r="AB797">
        <v>45.6</v>
      </c>
    </row>
    <row r="798" spans="1:28" x14ac:dyDescent="0.3">
      <c r="A798" s="10" t="s">
        <v>26</v>
      </c>
      <c r="B798" t="s">
        <v>32</v>
      </c>
      <c r="C798" s="118"/>
      <c r="D798" s="118"/>
      <c r="E798" s="118"/>
      <c r="F798" s="118"/>
      <c r="G798" t="s">
        <v>35</v>
      </c>
      <c r="H798" t="s">
        <v>35</v>
      </c>
      <c r="I798">
        <v>25.7</v>
      </c>
      <c r="J798">
        <v>24.7</v>
      </c>
      <c r="K798">
        <v>27.8</v>
      </c>
      <c r="L798">
        <v>31.3</v>
      </c>
      <c r="M798">
        <v>35</v>
      </c>
      <c r="N798">
        <v>38.9</v>
      </c>
      <c r="O798">
        <v>42.8</v>
      </c>
      <c r="P798">
        <v>41.3</v>
      </c>
      <c r="Q798">
        <v>44.1</v>
      </c>
      <c r="R798">
        <v>46.9</v>
      </c>
      <c r="S798">
        <v>49.8</v>
      </c>
      <c r="T798">
        <v>52.6</v>
      </c>
      <c r="U798">
        <v>55.5</v>
      </c>
      <c r="V798">
        <v>58.4</v>
      </c>
      <c r="W798">
        <v>61.3</v>
      </c>
      <c r="X798">
        <v>64.2</v>
      </c>
      <c r="Y798">
        <v>67.2</v>
      </c>
      <c r="Z798">
        <v>70.2</v>
      </c>
      <c r="AA798">
        <v>73.099999999999994</v>
      </c>
      <c r="AB798">
        <v>76.099999999999994</v>
      </c>
    </row>
    <row r="799" spans="1:28" x14ac:dyDescent="0.3">
      <c r="A799" s="10" t="s">
        <v>3</v>
      </c>
      <c r="B799" t="s">
        <v>4</v>
      </c>
      <c r="C799" s="118">
        <f t="shared" si="1219"/>
        <v>0</v>
      </c>
      <c r="D799" s="118">
        <f t="shared" si="1218"/>
        <v>0.222</v>
      </c>
      <c r="E799" s="118">
        <f t="shared" si="1218"/>
        <v>1.4800000000000002</v>
      </c>
      <c r="F799" s="118">
        <f t="shared" si="1218"/>
        <v>3.7</v>
      </c>
      <c r="G799">
        <v>7.4</v>
      </c>
      <c r="H799">
        <v>10.9</v>
      </c>
      <c r="I799">
        <v>14.6</v>
      </c>
      <c r="J799">
        <v>17.899999999999999</v>
      </c>
      <c r="K799">
        <v>20.7</v>
      </c>
      <c r="L799">
        <v>23</v>
      </c>
      <c r="M799">
        <v>25</v>
      </c>
      <c r="N799">
        <v>26.7</v>
      </c>
      <c r="O799">
        <v>28.1</v>
      </c>
      <c r="P799">
        <v>29.4</v>
      </c>
      <c r="Q799">
        <v>30.6</v>
      </c>
      <c r="R799">
        <v>31.6</v>
      </c>
      <c r="S799">
        <v>32.5</v>
      </c>
      <c r="T799">
        <v>33.4</v>
      </c>
      <c r="U799">
        <v>34.200000000000003</v>
      </c>
      <c r="V799">
        <v>34.9</v>
      </c>
      <c r="W799">
        <v>35.6</v>
      </c>
      <c r="X799">
        <v>36.200000000000003</v>
      </c>
      <c r="Y799">
        <v>36.799999999999997</v>
      </c>
      <c r="Z799">
        <v>37.4</v>
      </c>
      <c r="AA799">
        <v>37.9</v>
      </c>
      <c r="AB799">
        <v>38.4</v>
      </c>
    </row>
    <row r="800" spans="1:28" x14ac:dyDescent="0.3">
      <c r="A800" s="10" t="s">
        <v>5</v>
      </c>
      <c r="B800" t="s">
        <v>6</v>
      </c>
      <c r="C800" s="118">
        <f t="shared" si="1219"/>
        <v>0</v>
      </c>
      <c r="D800" s="118">
        <f t="shared" si="1218"/>
        <v>0.23699999999999999</v>
      </c>
      <c r="E800" s="118">
        <f t="shared" si="1218"/>
        <v>1.58</v>
      </c>
      <c r="F800" s="118">
        <f t="shared" si="1218"/>
        <v>3.95</v>
      </c>
      <c r="G800">
        <v>7.9</v>
      </c>
      <c r="H800">
        <v>11</v>
      </c>
      <c r="I800">
        <v>13.8</v>
      </c>
      <c r="J800">
        <v>16.5</v>
      </c>
      <c r="K800">
        <v>19.100000000000001</v>
      </c>
      <c r="L800">
        <v>21.5</v>
      </c>
      <c r="M800">
        <v>23.7</v>
      </c>
      <c r="N800">
        <v>25.8</v>
      </c>
      <c r="O800">
        <v>27.8</v>
      </c>
      <c r="P800">
        <v>29.8</v>
      </c>
      <c r="Q800">
        <v>31.7</v>
      </c>
      <c r="R800">
        <v>33.5</v>
      </c>
      <c r="S800">
        <v>35.4</v>
      </c>
      <c r="T800">
        <v>37.200000000000003</v>
      </c>
      <c r="U800">
        <v>39</v>
      </c>
      <c r="V800">
        <v>40.799999999999997</v>
      </c>
      <c r="W800">
        <v>42.6</v>
      </c>
      <c r="X800">
        <v>44.4</v>
      </c>
      <c r="Y800">
        <v>46.1</v>
      </c>
      <c r="Z800">
        <v>47.9</v>
      </c>
      <c r="AA800">
        <v>49.6</v>
      </c>
      <c r="AB800">
        <v>51.4</v>
      </c>
    </row>
    <row r="801" spans="1:33" x14ac:dyDescent="0.3">
      <c r="A801" s="10" t="s">
        <v>7</v>
      </c>
      <c r="B801" t="s">
        <v>8</v>
      </c>
      <c r="C801" s="118">
        <f>G801</f>
        <v>3000</v>
      </c>
      <c r="D801" s="118">
        <f>G801</f>
        <v>3000</v>
      </c>
      <c r="E801" s="118">
        <f>G801</f>
        <v>3000</v>
      </c>
      <c r="F801" s="118">
        <f>G801</f>
        <v>3000</v>
      </c>
      <c r="G801">
        <v>3000</v>
      </c>
      <c r="H801">
        <v>2975</v>
      </c>
      <c r="I801">
        <v>2136</v>
      </c>
      <c r="J801">
        <v>1541</v>
      </c>
      <c r="K801">
        <v>1191</v>
      </c>
      <c r="L801">
        <v>967</v>
      </c>
      <c r="M801">
        <v>814</v>
      </c>
      <c r="N801">
        <v>705</v>
      </c>
      <c r="O801">
        <v>624</v>
      </c>
      <c r="P801">
        <v>546</v>
      </c>
      <c r="Q801">
        <v>483</v>
      </c>
      <c r="R801">
        <v>430</v>
      </c>
      <c r="S801">
        <v>386</v>
      </c>
      <c r="T801">
        <v>349</v>
      </c>
      <c r="U801">
        <v>318</v>
      </c>
      <c r="V801">
        <v>290</v>
      </c>
      <c r="W801">
        <v>267</v>
      </c>
      <c r="X801">
        <v>246</v>
      </c>
      <c r="Y801">
        <v>227</v>
      </c>
      <c r="Z801">
        <v>211</v>
      </c>
      <c r="AA801">
        <v>196</v>
      </c>
      <c r="AB801">
        <v>183</v>
      </c>
    </row>
    <row r="802" spans="1:33" x14ac:dyDescent="0.3">
      <c r="A802" s="10" t="s">
        <v>27</v>
      </c>
      <c r="B802" t="s">
        <v>31</v>
      </c>
      <c r="C802" s="118">
        <f t="shared" si="1219"/>
        <v>0</v>
      </c>
      <c r="D802" s="118">
        <f t="shared" si="1218"/>
        <v>0.44549999999999995</v>
      </c>
      <c r="E802" s="118">
        <f t="shared" si="1218"/>
        <v>2.97</v>
      </c>
      <c r="F802" s="118">
        <f t="shared" si="1218"/>
        <v>7.4249999999999998</v>
      </c>
      <c r="G802">
        <v>14.85</v>
      </c>
      <c r="H802">
        <v>28.13</v>
      </c>
      <c r="I802">
        <v>32</v>
      </c>
      <c r="J802">
        <v>33</v>
      </c>
      <c r="K802">
        <v>34</v>
      </c>
      <c r="L802">
        <v>35</v>
      </c>
      <c r="M802">
        <v>36</v>
      </c>
      <c r="N802">
        <v>37</v>
      </c>
      <c r="O802">
        <v>38</v>
      </c>
      <c r="P802">
        <v>38</v>
      </c>
      <c r="Q802">
        <v>38</v>
      </c>
      <c r="R802">
        <v>38</v>
      </c>
      <c r="S802">
        <v>38</v>
      </c>
      <c r="T802">
        <v>38</v>
      </c>
      <c r="U802">
        <v>38</v>
      </c>
      <c r="V802">
        <v>38</v>
      </c>
      <c r="W802">
        <v>38</v>
      </c>
      <c r="X802">
        <v>38</v>
      </c>
      <c r="Y802">
        <v>38</v>
      </c>
      <c r="Z802">
        <v>38</v>
      </c>
      <c r="AA802">
        <v>38</v>
      </c>
      <c r="AB802">
        <v>38</v>
      </c>
    </row>
    <row r="803" spans="1:33" x14ac:dyDescent="0.3">
      <c r="A803" s="10" t="s">
        <v>9</v>
      </c>
      <c r="B803" t="s">
        <v>10</v>
      </c>
      <c r="C803" s="118">
        <f t="shared" si="1219"/>
        <v>0</v>
      </c>
      <c r="D803" s="118">
        <f t="shared" si="1218"/>
        <v>1.8239999999999998</v>
      </c>
      <c r="E803" s="118">
        <f t="shared" si="1218"/>
        <v>12.16</v>
      </c>
      <c r="F803" s="118">
        <f t="shared" si="1218"/>
        <v>30.4</v>
      </c>
      <c r="G803">
        <v>60.8</v>
      </c>
      <c r="H803">
        <v>164.6</v>
      </c>
      <c r="I803">
        <v>253</v>
      </c>
      <c r="J803">
        <v>324.7</v>
      </c>
      <c r="K803">
        <v>390.3</v>
      </c>
      <c r="L803">
        <v>449</v>
      </c>
      <c r="M803">
        <v>501.6</v>
      </c>
      <c r="N803">
        <v>549.20000000000005</v>
      </c>
      <c r="O803">
        <v>592.70000000000005</v>
      </c>
      <c r="P803">
        <v>616.9</v>
      </c>
      <c r="Q803">
        <v>637.20000000000005</v>
      </c>
      <c r="R803">
        <v>654.1</v>
      </c>
      <c r="S803">
        <v>668.3</v>
      </c>
      <c r="T803">
        <v>680</v>
      </c>
      <c r="U803">
        <v>689.6</v>
      </c>
      <c r="V803">
        <v>697.3</v>
      </c>
      <c r="W803">
        <v>703.4</v>
      </c>
      <c r="X803">
        <v>708</v>
      </c>
      <c r="Y803">
        <v>711.3</v>
      </c>
      <c r="Z803">
        <v>713.4</v>
      </c>
      <c r="AA803">
        <v>714.3</v>
      </c>
      <c r="AB803">
        <v>714.3</v>
      </c>
    </row>
    <row r="804" spans="1:33" x14ac:dyDescent="0.3">
      <c r="A804" s="10" t="s">
        <v>28</v>
      </c>
      <c r="B804" t="s">
        <v>32</v>
      </c>
      <c r="C804" s="118"/>
      <c r="D804" s="118"/>
      <c r="E804" s="118"/>
      <c r="F804" s="118"/>
      <c r="G804">
        <v>24.7</v>
      </c>
      <c r="H804">
        <v>16.8</v>
      </c>
      <c r="I804">
        <v>14.8</v>
      </c>
      <c r="J804">
        <v>14.2</v>
      </c>
      <c r="K804">
        <v>14</v>
      </c>
      <c r="L804">
        <v>14</v>
      </c>
      <c r="M804">
        <v>14</v>
      </c>
      <c r="N804">
        <v>14.1</v>
      </c>
      <c r="O804">
        <v>14.2</v>
      </c>
      <c r="P804">
        <v>14.6</v>
      </c>
      <c r="Q804">
        <v>14.9</v>
      </c>
      <c r="R804">
        <v>15.3</v>
      </c>
      <c r="S804">
        <v>15.6</v>
      </c>
      <c r="T804">
        <v>16</v>
      </c>
      <c r="U804">
        <v>16.399999999999999</v>
      </c>
      <c r="V804">
        <v>16.8</v>
      </c>
      <c r="W804">
        <v>17.2</v>
      </c>
      <c r="X804">
        <v>17.600000000000001</v>
      </c>
      <c r="Y804">
        <v>18</v>
      </c>
      <c r="Z804">
        <v>18.399999999999999</v>
      </c>
      <c r="AA804">
        <v>18.8</v>
      </c>
      <c r="AB804">
        <v>19.2</v>
      </c>
    </row>
    <row r="805" spans="1:33" x14ac:dyDescent="0.3">
      <c r="A805" s="10" t="s">
        <v>29</v>
      </c>
      <c r="B805" t="s">
        <v>33</v>
      </c>
      <c r="C805" s="118">
        <f t="shared" si="1219"/>
        <v>0</v>
      </c>
      <c r="D805" s="118">
        <f t="shared" si="1219"/>
        <v>1.1099999999999999E-2</v>
      </c>
      <c r="E805" s="118">
        <f t="shared" si="1219"/>
        <v>7.3999999999999996E-2</v>
      </c>
      <c r="F805" s="118">
        <f t="shared" si="1219"/>
        <v>0.185</v>
      </c>
      <c r="G805">
        <v>0.37</v>
      </c>
      <c r="H805">
        <v>0.44</v>
      </c>
      <c r="I805">
        <v>0.48</v>
      </c>
      <c r="J805">
        <v>0.5</v>
      </c>
      <c r="K805">
        <v>0.51</v>
      </c>
      <c r="L805">
        <v>0.5</v>
      </c>
      <c r="M805">
        <v>0.49</v>
      </c>
      <c r="N805">
        <v>0.48</v>
      </c>
      <c r="O805">
        <v>0.46</v>
      </c>
      <c r="P805">
        <v>0.44</v>
      </c>
      <c r="Q805">
        <v>0.43</v>
      </c>
      <c r="R805">
        <v>0.41</v>
      </c>
      <c r="S805">
        <v>0.4</v>
      </c>
      <c r="T805">
        <v>0.39</v>
      </c>
      <c r="U805">
        <v>0.37</v>
      </c>
      <c r="V805">
        <v>0.36</v>
      </c>
      <c r="W805">
        <v>0.35</v>
      </c>
      <c r="X805">
        <v>0.34</v>
      </c>
      <c r="Y805">
        <v>0.33</v>
      </c>
      <c r="Z805">
        <v>0.32</v>
      </c>
      <c r="AA805">
        <v>0.31</v>
      </c>
      <c r="AB805">
        <v>0.3</v>
      </c>
    </row>
    <row r="806" spans="1:33" x14ac:dyDescent="0.3">
      <c r="A806" s="10" t="s">
        <v>30</v>
      </c>
      <c r="B806" t="s">
        <v>34</v>
      </c>
      <c r="C806" s="118">
        <f t="shared" si="1219"/>
        <v>0</v>
      </c>
      <c r="D806" s="118">
        <f t="shared" si="1219"/>
        <v>9.1200000000000003E-2</v>
      </c>
      <c r="E806" s="118">
        <f t="shared" si="1219"/>
        <v>0.6080000000000001</v>
      </c>
      <c r="F806" s="118">
        <f t="shared" si="1219"/>
        <v>1.52</v>
      </c>
      <c r="G806">
        <v>3.04</v>
      </c>
      <c r="H806">
        <v>6.58</v>
      </c>
      <c r="I806">
        <v>10.87</v>
      </c>
      <c r="J806">
        <v>14.07</v>
      </c>
      <c r="K806">
        <v>16.2</v>
      </c>
      <c r="L806">
        <v>17.559999999999999</v>
      </c>
      <c r="M806">
        <v>18.39</v>
      </c>
      <c r="N806">
        <v>18.88</v>
      </c>
      <c r="O806">
        <v>19.12</v>
      </c>
      <c r="P806">
        <v>19.2</v>
      </c>
      <c r="Q806">
        <v>19.16</v>
      </c>
      <c r="R806">
        <v>19.03</v>
      </c>
      <c r="S806">
        <v>18.84</v>
      </c>
      <c r="T806">
        <v>18.61</v>
      </c>
      <c r="U806">
        <v>18.350000000000001</v>
      </c>
      <c r="V806">
        <v>18.079999999999998</v>
      </c>
      <c r="W806">
        <v>17.79</v>
      </c>
      <c r="X806">
        <v>17.489999999999998</v>
      </c>
      <c r="Y806">
        <v>17.190000000000001</v>
      </c>
      <c r="Z806">
        <v>16.89</v>
      </c>
      <c r="AA806">
        <v>16.59</v>
      </c>
      <c r="AB806">
        <v>16.29</v>
      </c>
    </row>
    <row r="807" spans="1:33" x14ac:dyDescent="0.3">
      <c r="A807" s="12" t="s">
        <v>13</v>
      </c>
      <c r="B807" s="3" t="s">
        <v>10</v>
      </c>
      <c r="C807" s="119">
        <f t="shared" si="1219"/>
        <v>0</v>
      </c>
      <c r="D807" s="119">
        <f t="shared" si="1219"/>
        <v>1.8239999999999998</v>
      </c>
      <c r="E807" s="119">
        <f t="shared" si="1219"/>
        <v>12.16</v>
      </c>
      <c r="F807" s="119">
        <f t="shared" si="1219"/>
        <v>30.4</v>
      </c>
      <c r="G807">
        <v>60.8</v>
      </c>
      <c r="H807">
        <v>164.6</v>
      </c>
      <c r="I807">
        <v>326</v>
      </c>
      <c r="J807">
        <v>492.6</v>
      </c>
      <c r="K807">
        <v>648</v>
      </c>
      <c r="L807">
        <v>790.1</v>
      </c>
      <c r="M807">
        <v>919.7</v>
      </c>
      <c r="N807">
        <v>1038.2</v>
      </c>
      <c r="O807">
        <v>1147.2</v>
      </c>
      <c r="P807">
        <v>1247.9000000000001</v>
      </c>
      <c r="Q807">
        <v>1340.9</v>
      </c>
      <c r="R807">
        <v>1427.1</v>
      </c>
      <c r="S807">
        <v>1507.2</v>
      </c>
      <c r="T807">
        <v>1582</v>
      </c>
      <c r="U807">
        <v>1651.9</v>
      </c>
      <c r="V807">
        <v>1717.4</v>
      </c>
      <c r="W807">
        <v>1778.8</v>
      </c>
      <c r="X807">
        <v>1836.6</v>
      </c>
      <c r="Y807">
        <v>1891</v>
      </c>
      <c r="Z807">
        <v>1942.2</v>
      </c>
      <c r="AA807">
        <v>1990.5</v>
      </c>
      <c r="AB807">
        <v>2036</v>
      </c>
    </row>
    <row r="808" spans="1:33" x14ac:dyDescent="0.3">
      <c r="A808" s="20" t="s">
        <v>70</v>
      </c>
      <c r="B808" s="21" t="s">
        <v>14</v>
      </c>
      <c r="C808" s="120">
        <f t="shared" si="1219"/>
        <v>0</v>
      </c>
      <c r="D808" s="120">
        <f t="shared" si="1219"/>
        <v>0.23762429130294077</v>
      </c>
      <c r="E808" s="120">
        <f t="shared" si="1219"/>
        <v>1.5841619420196054</v>
      </c>
      <c r="F808" s="120">
        <f t="shared" si="1219"/>
        <v>3.960404855049013</v>
      </c>
      <c r="G808" s="120">
        <f>$D787*(G800/100*1000)^$E787*(G799-0.3)^$F787</f>
        <v>7.9208097100980259</v>
      </c>
      <c r="H808" s="120">
        <f t="shared" ref="H808:I808" si="1220">$D787*(H800/100*1000)^$E787*(H799-0.3)^$F787</f>
        <v>22.053568708752938</v>
      </c>
      <c r="I808" s="120">
        <f t="shared" si="1220"/>
        <v>45.677006255794964</v>
      </c>
      <c r="J808" s="120">
        <f>$D787*(J800/100*1000)^$E787*(J799-0.3)^$F787</f>
        <v>78.651675067014878</v>
      </c>
      <c r="K808" s="120">
        <f t="shared" ref="K808:AB808" si="1221">$D787*(K800/100*1000)^$E787*(K799-0.3)^$F787</f>
        <v>119.82598174596946</v>
      </c>
      <c r="L808" s="120">
        <f t="shared" si="1221"/>
        <v>166.18532257685666</v>
      </c>
      <c r="M808" s="120">
        <f t="shared" si="1221"/>
        <v>216.7097894931502</v>
      </c>
      <c r="N808" s="120">
        <f t="shared" si="1221"/>
        <v>271.06722020466327</v>
      </c>
      <c r="O808" s="120">
        <f t="shared" si="1221"/>
        <v>327.61297790128685</v>
      </c>
      <c r="P808" s="120">
        <f t="shared" si="1221"/>
        <v>389.77987338038253</v>
      </c>
      <c r="Q808" s="120">
        <f t="shared" si="1221"/>
        <v>454.8168624529124</v>
      </c>
      <c r="R808" s="120">
        <f t="shared" si="1221"/>
        <v>520.02829706784223</v>
      </c>
      <c r="S808" s="120">
        <f t="shared" si="1221"/>
        <v>591.90303390487361</v>
      </c>
      <c r="T808" s="120">
        <f t="shared" si="1221"/>
        <v>666.44775638970441</v>
      </c>
      <c r="U808" s="120">
        <f t="shared" si="1221"/>
        <v>744.28344285153844</v>
      </c>
      <c r="V808" s="120">
        <f t="shared" si="1221"/>
        <v>824.98300001499672</v>
      </c>
      <c r="W808" s="120">
        <f t="shared" si="1221"/>
        <v>910.83858167408266</v>
      </c>
      <c r="X808" s="120">
        <f t="shared" si="1221"/>
        <v>999.00231554426011</v>
      </c>
      <c r="Y808" s="120">
        <f t="shared" si="1221"/>
        <v>1087.8982469823761</v>
      </c>
      <c r="Z808" s="120">
        <f t="shared" si="1221"/>
        <v>1185.9134657114059</v>
      </c>
      <c r="AA808" s="120">
        <f t="shared" si="1221"/>
        <v>1280.8157387063086</v>
      </c>
      <c r="AB808" s="120">
        <f t="shared" si="1221"/>
        <v>1384.9695020390275</v>
      </c>
    </row>
    <row r="809" spans="1:33" x14ac:dyDescent="0.3">
      <c r="A809" s="20" t="s">
        <v>71</v>
      </c>
      <c r="B809" s="21" t="s">
        <v>14</v>
      </c>
      <c r="C809" s="120">
        <f t="shared" si="1219"/>
        <v>0</v>
      </c>
      <c r="D809" s="120">
        <f t="shared" si="1219"/>
        <v>0.10025523753801649</v>
      </c>
      <c r="E809" s="120">
        <f t="shared" si="1219"/>
        <v>0.66836825025344337</v>
      </c>
      <c r="F809" s="120">
        <f t="shared" si="1219"/>
        <v>1.6709206256336082</v>
      </c>
      <c r="G809" s="120">
        <f>$G787*(G800/100*1000)^$H787*(G799-0.3)^$I787</f>
        <v>3.3418412512672164</v>
      </c>
      <c r="H809" s="120">
        <f t="shared" ref="H809:AB809" si="1222">$G787*(H800/100*1000)^$H787*(H799-0.3)^$I787</f>
        <v>6.378678868490816</v>
      </c>
      <c r="I809" s="120">
        <f t="shared" si="1222"/>
        <v>9.7648578459677591</v>
      </c>
      <c r="J809" s="120">
        <f t="shared" si="1222"/>
        <v>13.924988547963912</v>
      </c>
      <c r="K809" s="120">
        <f t="shared" si="1222"/>
        <v>18.908783747664803</v>
      </c>
      <c r="L809" s="120">
        <f t="shared" si="1222"/>
        <v>24.427714260253342</v>
      </c>
      <c r="M809" s="120">
        <f t="shared" si="1222"/>
        <v>30.231580894607646</v>
      </c>
      <c r="N809" s="120">
        <f t="shared" si="1222"/>
        <v>36.578503626429949</v>
      </c>
      <c r="O809" s="120">
        <f t="shared" si="1222"/>
        <v>43.455978623030816</v>
      </c>
      <c r="P809" s="120">
        <f t="shared" si="1222"/>
        <v>51.095125417678645</v>
      </c>
      <c r="Q809" s="120">
        <f t="shared" si="1222"/>
        <v>59.023538716213011</v>
      </c>
      <c r="R809" s="120">
        <f t="shared" si="1222"/>
        <v>67.310558514131557</v>
      </c>
      <c r="S809" s="120">
        <f t="shared" si="1222"/>
        <v>76.964530562126129</v>
      </c>
      <c r="T809" s="120">
        <f t="shared" si="1222"/>
        <v>86.696869630614046</v>
      </c>
      <c r="U809" s="120">
        <f t="shared" si="1222"/>
        <v>97.270244763906362</v>
      </c>
      <c r="V809" s="120">
        <f t="shared" si="1222"/>
        <v>108.74368983000116</v>
      </c>
      <c r="W809" s="120">
        <f t="shared" si="1222"/>
        <v>120.94742373020198</v>
      </c>
      <c r="X809" s="120">
        <f t="shared" si="1222"/>
        <v>134.14493180594889</v>
      </c>
      <c r="Y809" s="120">
        <f t="shared" si="1222"/>
        <v>147.2417770538872</v>
      </c>
      <c r="Z809" s="120">
        <f t="shared" si="1222"/>
        <v>161.97527380487955</v>
      </c>
      <c r="AA809" s="120">
        <f t="shared" si="1222"/>
        <v>176.84544593277778</v>
      </c>
      <c r="AB809" s="120">
        <f t="shared" si="1222"/>
        <v>193.51918785488311</v>
      </c>
    </row>
    <row r="810" spans="1:33" x14ac:dyDescent="0.3">
      <c r="A810" s="20" t="s">
        <v>72</v>
      </c>
      <c r="B810" s="21" t="s">
        <v>14</v>
      </c>
      <c r="C810" s="120">
        <f t="shared" si="1219"/>
        <v>0</v>
      </c>
      <c r="D810" s="120">
        <f t="shared" si="1219"/>
        <v>0.11486839635128934</v>
      </c>
      <c r="E810" s="120">
        <f t="shared" si="1219"/>
        <v>0.76578930900859565</v>
      </c>
      <c r="F810" s="120">
        <f t="shared" si="1219"/>
        <v>1.914473272521489</v>
      </c>
      <c r="G810" s="120">
        <f>$J787*(G800/100*1000)^$K787*(G799-0.3)^$L787</f>
        <v>3.828946545042978</v>
      </c>
      <c r="H810" s="120">
        <f t="shared" ref="H810:AB810" si="1223">$J787*(H800/100*1000)^$K787*(H799-0.3)^$L787</f>
        <v>8.8836825692813317</v>
      </c>
      <c r="I810" s="120">
        <f t="shared" si="1223"/>
        <v>15.80100168878533</v>
      </c>
      <c r="J810" s="120">
        <f t="shared" si="1223"/>
        <v>24.894036887268044</v>
      </c>
      <c r="K810" s="120">
        <f t="shared" si="1223"/>
        <v>36.143055205472947</v>
      </c>
      <c r="L810" s="120">
        <f t="shared" si="1223"/>
        <v>48.883583188941294</v>
      </c>
      <c r="M810" s="120">
        <f t="shared" si="1223"/>
        <v>62.681761884161475</v>
      </c>
      <c r="N810" s="120">
        <f t="shared" si="1223"/>
        <v>77.861973729673707</v>
      </c>
      <c r="O810" s="120">
        <f t="shared" si="1223"/>
        <v>94.24009104685787</v>
      </c>
      <c r="P810" s="120">
        <f t="shared" si="1223"/>
        <v>112.56736688838213</v>
      </c>
      <c r="Q810" s="120">
        <f t="shared" si="1223"/>
        <v>131.84945756245921</v>
      </c>
      <c r="R810" s="120">
        <f t="shared" si="1223"/>
        <v>151.87244930326887</v>
      </c>
      <c r="S810" s="120">
        <f t="shared" si="1223"/>
        <v>174.92830440378589</v>
      </c>
      <c r="T810" s="120">
        <f t="shared" si="1223"/>
        <v>198.61816390981289</v>
      </c>
      <c r="U810" s="120">
        <f t="shared" si="1223"/>
        <v>224.18159030506084</v>
      </c>
      <c r="V810" s="120">
        <f t="shared" si="1223"/>
        <v>251.67313303922629</v>
      </c>
      <c r="W810" s="120">
        <f t="shared" si="1223"/>
        <v>281.1245744000571</v>
      </c>
      <c r="X810" s="120">
        <f t="shared" si="1223"/>
        <v>312.60794010897769</v>
      </c>
      <c r="Y810" s="120">
        <f t="shared" si="1223"/>
        <v>344.2227659132293</v>
      </c>
      <c r="Z810" s="120">
        <f t="shared" si="1223"/>
        <v>379.7504011655339</v>
      </c>
      <c r="AA810" s="120">
        <f t="shared" si="1223"/>
        <v>415.2959262605375</v>
      </c>
      <c r="AB810" s="120">
        <f t="shared" si="1223"/>
        <v>455.07509652129733</v>
      </c>
    </row>
    <row r="811" spans="1:33" x14ac:dyDescent="0.3">
      <c r="A811" s="20" t="s">
        <v>73</v>
      </c>
      <c r="B811" s="21" t="s">
        <v>14</v>
      </c>
      <c r="C811" s="120">
        <f t="shared" si="1219"/>
        <v>0</v>
      </c>
      <c r="D811" s="120">
        <f t="shared" si="1219"/>
        <v>0.19615886325143772</v>
      </c>
      <c r="E811" s="120">
        <f t="shared" si="1219"/>
        <v>1.3077257550095851</v>
      </c>
      <c r="F811" s="120">
        <f t="shared" si="1219"/>
        <v>3.2693143875239623</v>
      </c>
      <c r="G811" s="120">
        <f>$D787*(G794/100*1000)^$E787*(G789-0.3)^$F787</f>
        <v>6.5386287750479246</v>
      </c>
      <c r="H811" s="120">
        <f t="shared" ref="H811:AB811" si="1224">$D787*(H794/100*1000)^$E787*(H789-0.3)^$F787</f>
        <v>18.583755168274426</v>
      </c>
      <c r="I811" s="120">
        <f t="shared" si="1224"/>
        <v>37.127970343755244</v>
      </c>
      <c r="J811" s="120">
        <f t="shared" si="1224"/>
        <v>67.046487176974168</v>
      </c>
      <c r="K811" s="120">
        <f t="shared" si="1224"/>
        <v>106.08392361475664</v>
      </c>
      <c r="L811" s="120">
        <f t="shared" si="1224"/>
        <v>152.56013221281495</v>
      </c>
      <c r="M811" s="120">
        <f t="shared" si="1224"/>
        <v>205.34890542777165</v>
      </c>
      <c r="N811" s="120">
        <f t="shared" si="1224"/>
        <v>265.43223644384756</v>
      </c>
      <c r="O811" s="120">
        <f t="shared" si="1224"/>
        <v>327.61297790128685</v>
      </c>
      <c r="P811" s="120">
        <f t="shared" si="1224"/>
        <v>389.77987338038253</v>
      </c>
      <c r="Q811" s="120">
        <f t="shared" si="1224"/>
        <v>454.8168624529124</v>
      </c>
      <c r="R811" s="120">
        <f t="shared" si="1224"/>
        <v>520.02829706784223</v>
      </c>
      <c r="S811" s="120">
        <f t="shared" si="1224"/>
        <v>591.90303390487361</v>
      </c>
      <c r="T811" s="120">
        <f t="shared" si="1224"/>
        <v>666.44775638970441</v>
      </c>
      <c r="U811" s="120">
        <f t="shared" si="1224"/>
        <v>744.28344285153844</v>
      </c>
      <c r="V811" s="120">
        <f t="shared" si="1224"/>
        <v>824.98300001499672</v>
      </c>
      <c r="W811" s="120">
        <f t="shared" si="1224"/>
        <v>910.83858167408266</v>
      </c>
      <c r="X811" s="120">
        <f t="shared" si="1224"/>
        <v>999.00231554426011</v>
      </c>
      <c r="Y811" s="120">
        <f t="shared" si="1224"/>
        <v>1087.8982469823761</v>
      </c>
      <c r="Z811" s="120">
        <f t="shared" si="1224"/>
        <v>1185.9134657114059</v>
      </c>
      <c r="AA811" s="120">
        <f t="shared" si="1224"/>
        <v>1280.8157387063086</v>
      </c>
      <c r="AB811" s="120">
        <f t="shared" si="1224"/>
        <v>1384.9695020390275</v>
      </c>
    </row>
    <row r="812" spans="1:33" x14ac:dyDescent="0.3">
      <c r="A812" s="20" t="s">
        <v>74</v>
      </c>
      <c r="B812" s="21" t="s">
        <v>14</v>
      </c>
      <c r="C812" s="120">
        <f t="shared" si="1219"/>
        <v>0</v>
      </c>
      <c r="D812" s="120">
        <f t="shared" si="1219"/>
        <v>7.4499088702819613E-2</v>
      </c>
      <c r="E812" s="120">
        <f t="shared" si="1219"/>
        <v>0.49666059135213081</v>
      </c>
      <c r="F812" s="120">
        <f t="shared" si="1219"/>
        <v>1.241651478380327</v>
      </c>
      <c r="G812" s="120">
        <f>$G787*(G794/100*1000)^$H787*(G789-0.3)^$I787</f>
        <v>2.4833029567606539</v>
      </c>
      <c r="H812" s="120">
        <f t="shared" ref="H812:AB812" si="1225">$G787*(H794/100*1000)^$H787*(H789-0.3)^$I787</f>
        <v>4.8934318196924478</v>
      </c>
      <c r="I812" s="120">
        <f t="shared" si="1225"/>
        <v>7.322314622213085</v>
      </c>
      <c r="J812" s="120">
        <f t="shared" si="1225"/>
        <v>11.170468130879726</v>
      </c>
      <c r="K812" s="120">
        <f t="shared" si="1225"/>
        <v>15.839862666872909</v>
      </c>
      <c r="L812" s="120">
        <f t="shared" si="1225"/>
        <v>21.397197404097923</v>
      </c>
      <c r="M812" s="120">
        <f t="shared" si="1225"/>
        <v>27.813107726097915</v>
      </c>
      <c r="N812" s="120">
        <f t="shared" si="1225"/>
        <v>35.407826350906369</v>
      </c>
      <c r="O812" s="120">
        <f t="shared" si="1225"/>
        <v>43.455978623030816</v>
      </c>
      <c r="P812" s="120">
        <f t="shared" si="1225"/>
        <v>51.095125417678645</v>
      </c>
      <c r="Q812" s="120">
        <f t="shared" si="1225"/>
        <v>59.023538716213011</v>
      </c>
      <c r="R812" s="120">
        <f t="shared" si="1225"/>
        <v>67.310558514131557</v>
      </c>
      <c r="S812" s="120">
        <f t="shared" si="1225"/>
        <v>76.964530562126129</v>
      </c>
      <c r="T812" s="120">
        <f t="shared" si="1225"/>
        <v>86.696869630614046</v>
      </c>
      <c r="U812" s="120">
        <f t="shared" si="1225"/>
        <v>97.270244763906362</v>
      </c>
      <c r="V812" s="120">
        <f t="shared" si="1225"/>
        <v>108.74368983000116</v>
      </c>
      <c r="W812" s="120">
        <f t="shared" si="1225"/>
        <v>120.94742373020198</v>
      </c>
      <c r="X812" s="120">
        <f t="shared" si="1225"/>
        <v>134.14493180594889</v>
      </c>
      <c r="Y812" s="120">
        <f t="shared" si="1225"/>
        <v>147.2417770538872</v>
      </c>
      <c r="Z812" s="120">
        <f t="shared" si="1225"/>
        <v>161.97527380487955</v>
      </c>
      <c r="AA812" s="120">
        <f t="shared" si="1225"/>
        <v>176.84544593277778</v>
      </c>
      <c r="AB812" s="120">
        <f t="shared" si="1225"/>
        <v>193.51918785488311</v>
      </c>
    </row>
    <row r="813" spans="1:33" x14ac:dyDescent="0.3">
      <c r="A813" s="20" t="s">
        <v>75</v>
      </c>
      <c r="B813" s="21" t="s">
        <v>14</v>
      </c>
      <c r="C813" s="120">
        <f t="shared" si="1219"/>
        <v>0</v>
      </c>
      <c r="D813" s="120">
        <f t="shared" si="1219"/>
        <v>8.724411261555072E-2</v>
      </c>
      <c r="E813" s="120">
        <f t="shared" si="1219"/>
        <v>0.58162741743700486</v>
      </c>
      <c r="F813" s="120">
        <f t="shared" si="1219"/>
        <v>1.454068543592512</v>
      </c>
      <c r="G813" s="120">
        <f>$J787*(G794/100*1000)^$K787*(G789-0.3)^$L787</f>
        <v>2.9081370871850241</v>
      </c>
      <c r="H813" s="120">
        <f t="shared" ref="H813:AB813" si="1226">$J787*(H794/100*1000)^$K787*(H789-0.3)^$L787</f>
        <v>6.9494257310598071</v>
      </c>
      <c r="I813" s="120">
        <f t="shared" si="1226"/>
        <v>11.999507402087071</v>
      </c>
      <c r="J813" s="120">
        <f t="shared" si="1226"/>
        <v>20.156299059152367</v>
      </c>
      <c r="K813" s="120">
        <f t="shared" si="1226"/>
        <v>30.583059421115799</v>
      </c>
      <c r="L813" s="120">
        <f t="shared" si="1226"/>
        <v>43.238560988922501</v>
      </c>
      <c r="M813" s="120">
        <f t="shared" si="1226"/>
        <v>58.022328475237408</v>
      </c>
      <c r="N813" s="120">
        <f t="shared" si="1226"/>
        <v>75.550704584283054</v>
      </c>
      <c r="O813" s="120">
        <f t="shared" si="1226"/>
        <v>94.24009104685787</v>
      </c>
      <c r="P813" s="120">
        <f t="shared" si="1226"/>
        <v>112.56736688838213</v>
      </c>
      <c r="Q813" s="120">
        <f t="shared" si="1226"/>
        <v>131.84945756245921</v>
      </c>
      <c r="R813" s="120">
        <f t="shared" si="1226"/>
        <v>151.87244930326887</v>
      </c>
      <c r="S813" s="120">
        <f t="shared" si="1226"/>
        <v>174.92830440378589</v>
      </c>
      <c r="T813" s="120">
        <f t="shared" si="1226"/>
        <v>198.61816390981289</v>
      </c>
      <c r="U813" s="120">
        <f t="shared" si="1226"/>
        <v>224.18159030506084</v>
      </c>
      <c r="V813" s="120">
        <f t="shared" si="1226"/>
        <v>251.67313303922629</v>
      </c>
      <c r="W813" s="120">
        <f t="shared" si="1226"/>
        <v>281.1245744000571</v>
      </c>
      <c r="X813" s="120">
        <f t="shared" si="1226"/>
        <v>312.60794010897769</v>
      </c>
      <c r="Y813" s="120">
        <f t="shared" si="1226"/>
        <v>344.2227659132293</v>
      </c>
      <c r="Z813" s="120">
        <f t="shared" si="1226"/>
        <v>379.7504011655339</v>
      </c>
      <c r="AA813" s="120">
        <f t="shared" si="1226"/>
        <v>415.2959262605375</v>
      </c>
      <c r="AB813" s="120">
        <f t="shared" si="1226"/>
        <v>455.07509652129733</v>
      </c>
    </row>
    <row r="814" spans="1:33" x14ac:dyDescent="0.3">
      <c r="A814" s="20" t="s">
        <v>15</v>
      </c>
      <c r="B814" s="21" t="s">
        <v>16</v>
      </c>
      <c r="C814" s="120">
        <f>((C811+C812+C813)*0.5*44/12)*C795/1000</f>
        <v>0</v>
      </c>
      <c r="D814" s="120">
        <f t="shared" ref="D814:AB814" si="1227">((D811+D812+D813)*0.5*44/12)*D795/1000</f>
        <v>0</v>
      </c>
      <c r="E814" s="120">
        <f t="shared" si="1227"/>
        <v>0</v>
      </c>
      <c r="F814" s="120">
        <f t="shared" si="1227"/>
        <v>0</v>
      </c>
      <c r="G814" s="120">
        <f t="shared" si="1227"/>
        <v>0</v>
      </c>
      <c r="H814" s="120">
        <f t="shared" si="1227"/>
        <v>0</v>
      </c>
      <c r="I814" s="120">
        <f t="shared" si="1227"/>
        <v>81.137168230351634</v>
      </c>
      <c r="J814" s="120">
        <f t="shared" si="1227"/>
        <v>99.012680520391825</v>
      </c>
      <c r="K814" s="120">
        <f t="shared" si="1227"/>
        <v>88.911491044700554</v>
      </c>
      <c r="L814" s="120">
        <f t="shared" si="1227"/>
        <v>79.638493222139644</v>
      </c>
      <c r="M814" s="120">
        <f t="shared" si="1227"/>
        <v>71.534286593550632</v>
      </c>
      <c r="N814" s="120">
        <f t="shared" si="1227"/>
        <v>64.8646755783207</v>
      </c>
      <c r="O814" s="120">
        <f t="shared" si="1227"/>
        <v>58.861594517753709</v>
      </c>
      <c r="P814" s="120">
        <f t="shared" si="1227"/>
        <v>68.995814922243255</v>
      </c>
      <c r="Q814" s="120">
        <f t="shared" si="1227"/>
        <v>65.107060755434787</v>
      </c>
      <c r="R814" s="120">
        <f t="shared" si="1227"/>
        <v>62.340153378655472</v>
      </c>
      <c r="S814" s="120">
        <f t="shared" si="1227"/>
        <v>58.7844455313314</v>
      </c>
      <c r="T814" s="120">
        <f t="shared" si="1227"/>
        <v>55.836750342567704</v>
      </c>
      <c r="U814" s="120">
        <f t="shared" si="1227"/>
        <v>54.707744266585955</v>
      </c>
      <c r="V814" s="120">
        <f t="shared" si="1227"/>
        <v>52.157592206905868</v>
      </c>
      <c r="W814" s="120">
        <f t="shared" si="1227"/>
        <v>50.547057322467154</v>
      </c>
      <c r="X814" s="120">
        <f t="shared" si="1227"/>
        <v>47.709921186153167</v>
      </c>
      <c r="Y814" s="120">
        <f t="shared" si="1227"/>
        <v>46.32797517185179</v>
      </c>
      <c r="Z814" s="120">
        <f t="shared" si="1227"/>
        <v>47.510076368750028</v>
      </c>
      <c r="AA814" s="120">
        <f t="shared" si="1227"/>
        <v>44.638811143107702</v>
      </c>
      <c r="AB814" s="120">
        <f t="shared" si="1227"/>
        <v>44.738403301134575</v>
      </c>
    </row>
    <row r="815" spans="1:33" x14ac:dyDescent="0.3">
      <c r="A815" s="20" t="s">
        <v>17</v>
      </c>
      <c r="B815" s="21" t="s">
        <v>16</v>
      </c>
      <c r="C815" s="120">
        <f>C814</f>
        <v>0</v>
      </c>
      <c r="D815" s="120">
        <f>C815+D814</f>
        <v>0</v>
      </c>
      <c r="E815" s="120">
        <f t="shared" ref="E815" si="1228">D815+E814</f>
        <v>0</v>
      </c>
      <c r="F815" s="120">
        <f t="shared" ref="F815" si="1229">E815+F814</f>
        <v>0</v>
      </c>
      <c r="G815" s="120">
        <f t="shared" ref="G815" si="1230">F815+G814</f>
        <v>0</v>
      </c>
      <c r="H815" s="120">
        <f t="shared" ref="H815" si="1231">G815+H814</f>
        <v>0</v>
      </c>
      <c r="I815" s="120">
        <f t="shared" ref="I815" si="1232">H815+I814</f>
        <v>81.137168230351634</v>
      </c>
      <c r="J815" s="120">
        <f t="shared" ref="J815" si="1233">I815+J814</f>
        <v>180.14984875074344</v>
      </c>
      <c r="K815" s="120">
        <f t="shared" ref="K815" si="1234">J815+K814</f>
        <v>269.06133979544398</v>
      </c>
      <c r="L815" s="120">
        <f t="shared" ref="L815" si="1235">K815+L814</f>
        <v>348.69983301758361</v>
      </c>
      <c r="M815" s="120">
        <f t="shared" ref="M815" si="1236">L815+M814</f>
        <v>420.23411961113425</v>
      </c>
      <c r="N815" s="120">
        <f t="shared" ref="N815" si="1237">M815+N814</f>
        <v>485.09879518945496</v>
      </c>
      <c r="O815" s="120">
        <f t="shared" ref="O815" si="1238">N815+O814</f>
        <v>543.96038970720872</v>
      </c>
      <c r="P815" s="120">
        <f t="shared" ref="P815" si="1239">O815+P814</f>
        <v>612.95620462945203</v>
      </c>
      <c r="Q815" s="120">
        <f t="shared" ref="Q815" si="1240">P815+Q814</f>
        <v>678.06326538488679</v>
      </c>
      <c r="R815" s="120">
        <f t="shared" ref="R815" si="1241">Q815+R814</f>
        <v>740.40341876354228</v>
      </c>
      <c r="S815" s="120">
        <f t="shared" ref="S815" si="1242">R815+S814</f>
        <v>799.18786429487363</v>
      </c>
      <c r="T815" s="120">
        <f t="shared" ref="T815" si="1243">S815+T814</f>
        <v>855.02461463744135</v>
      </c>
      <c r="U815" s="120">
        <f t="shared" ref="U815" si="1244">T815+U814</f>
        <v>909.73235890402725</v>
      </c>
      <c r="V815" s="120">
        <f t="shared" ref="V815" si="1245">U815+V814</f>
        <v>961.88995111093311</v>
      </c>
      <c r="W815" s="120">
        <f t="shared" ref="W815" si="1246">V815+W814</f>
        <v>1012.4370084334003</v>
      </c>
      <c r="X815" s="120">
        <f t="shared" ref="X815" si="1247">W815+X814</f>
        <v>1060.1469296195535</v>
      </c>
      <c r="Y815" s="120">
        <f t="shared" ref="Y815" si="1248">X815+Y814</f>
        <v>1106.4749047914052</v>
      </c>
      <c r="Z815" s="120">
        <f t="shared" ref="Z815" si="1249">Y815+Z814</f>
        <v>1153.9849811601553</v>
      </c>
      <c r="AA815" s="120">
        <f t="shared" ref="AA815" si="1250">Z815+AA814</f>
        <v>1198.6237923032629</v>
      </c>
      <c r="AB815" s="120">
        <f t="shared" ref="AB815" si="1251">AA815+AB814</f>
        <v>1243.3621956043976</v>
      </c>
    </row>
    <row r="816" spans="1:33" x14ac:dyDescent="0.3">
      <c r="A816" s="20" t="s">
        <v>294</v>
      </c>
      <c r="B816" s="21" t="s">
        <v>16</v>
      </c>
      <c r="C816" s="120">
        <f>((C808+C809+C810)*0.5*44/12)*(AVERAGE(C791,C801))/1000</f>
        <v>0</v>
      </c>
      <c r="D816" s="120">
        <f t="shared" ref="D816:AB816" si="1252">((D808+D809+D810)*0.5*44/12)*(AVERAGE(D791,D801))/1000</f>
        <v>2.4901135885573562</v>
      </c>
      <c r="E816" s="120">
        <f t="shared" si="1252"/>
        <v>16.600757257049047</v>
      </c>
      <c r="F816" s="120">
        <f t="shared" si="1252"/>
        <v>41.501893142622606</v>
      </c>
      <c r="G816" s="120">
        <f t="shared" si="1252"/>
        <v>83.003786285245212</v>
      </c>
      <c r="H816" s="120">
        <f t="shared" si="1252"/>
        <v>203.52730234083887</v>
      </c>
      <c r="I816" s="120">
        <f t="shared" si="1252"/>
        <v>330.18693531726007</v>
      </c>
      <c r="J816" s="120">
        <f t="shared" si="1252"/>
        <v>390.99143739668671</v>
      </c>
      <c r="K816" s="120">
        <f t="shared" si="1252"/>
        <v>432.6623015613161</v>
      </c>
      <c r="L816" s="120">
        <f t="shared" si="1252"/>
        <v>468.27576630593677</v>
      </c>
      <c r="M816" s="120">
        <f t="shared" si="1252"/>
        <v>500.09296247452824</v>
      </c>
      <c r="N816" s="120">
        <f t="shared" si="1252"/>
        <v>531.48661237044405</v>
      </c>
      <c r="O816" s="120">
        <f t="shared" si="1252"/>
        <v>561.74434768030176</v>
      </c>
      <c r="P816" s="120">
        <f t="shared" si="1252"/>
        <v>588.49371551325135</v>
      </c>
      <c r="Q816" s="120">
        <f t="shared" si="1252"/>
        <v>604.31190028453545</v>
      </c>
      <c r="R816" s="120">
        <f t="shared" si="1252"/>
        <v>613.91498870719408</v>
      </c>
      <c r="S816" s="120">
        <f t="shared" si="1252"/>
        <v>627.29191218302333</v>
      </c>
      <c r="T816" s="120">
        <f t="shared" si="1252"/>
        <v>637.76038281901549</v>
      </c>
      <c r="U816" s="120">
        <f t="shared" si="1252"/>
        <v>648.67753916094773</v>
      </c>
      <c r="V816" s="120">
        <f t="shared" si="1252"/>
        <v>656.31636860356548</v>
      </c>
      <c r="W816" s="120">
        <f t="shared" si="1252"/>
        <v>667.94325747545895</v>
      </c>
      <c r="X816" s="120">
        <f t="shared" si="1252"/>
        <v>675.89055013716973</v>
      </c>
      <c r="Y816" s="120">
        <f t="shared" si="1252"/>
        <v>681.88988456069353</v>
      </c>
      <c r="Z816" s="120">
        <f t="shared" si="1252"/>
        <v>690.47977655916702</v>
      </c>
      <c r="AA816" s="120">
        <f t="shared" si="1252"/>
        <v>695.33532742148532</v>
      </c>
      <c r="AB816" s="120">
        <f t="shared" si="1252"/>
        <v>704.62985199286959</v>
      </c>
      <c r="AC816" s="14"/>
      <c r="AD816" s="14"/>
      <c r="AE816" s="14"/>
      <c r="AF816" s="14"/>
      <c r="AG816" s="14"/>
    </row>
    <row r="817" spans="1:33" x14ac:dyDescent="0.3">
      <c r="A817" s="20" t="s">
        <v>293</v>
      </c>
      <c r="B817" s="21" t="s">
        <v>16</v>
      </c>
      <c r="C817" s="120">
        <f>((C808+C809+C810)*0.5*44/12)*C801/1000</f>
        <v>0</v>
      </c>
      <c r="D817" s="120">
        <f t="shared" ref="D817:AB817" si="1253">((D808+D809+D810)*0.5*44/12)*D801/1000</f>
        <v>2.4901135885573562</v>
      </c>
      <c r="E817" s="120">
        <f t="shared" si="1253"/>
        <v>16.600757257049047</v>
      </c>
      <c r="F817" s="120">
        <f t="shared" si="1253"/>
        <v>41.501893142622606</v>
      </c>
      <c r="G817" s="120">
        <f t="shared" si="1253"/>
        <v>83.003786285245212</v>
      </c>
      <c r="H817" s="120">
        <f t="shared" si="1253"/>
        <v>203.52730234083887</v>
      </c>
      <c r="I817" s="120">
        <f t="shared" si="1253"/>
        <v>278.98706243578619</v>
      </c>
      <c r="J817" s="120">
        <f t="shared" si="1253"/>
        <v>331.87430736893094</v>
      </c>
      <c r="K817" s="120">
        <f t="shared" si="1253"/>
        <v>381.84572149650052</v>
      </c>
      <c r="L817" s="120">
        <f t="shared" si="1253"/>
        <v>424.58759120285129</v>
      </c>
      <c r="M817" s="120">
        <f t="shared" si="1253"/>
        <v>462.06092106046083</v>
      </c>
      <c r="N817" s="120">
        <f t="shared" si="1253"/>
        <v>498.26869909729129</v>
      </c>
      <c r="O817" s="120">
        <f t="shared" si="1253"/>
        <v>532.31355042142491</v>
      </c>
      <c r="P817" s="120">
        <f t="shared" si="1253"/>
        <v>553.99580805212975</v>
      </c>
      <c r="Q817" s="120">
        <f t="shared" si="1253"/>
        <v>571.75836990681819</v>
      </c>
      <c r="R817" s="120">
        <f t="shared" si="1253"/>
        <v>582.74491201786634</v>
      </c>
      <c r="S817" s="120">
        <f t="shared" si="1253"/>
        <v>597.12620987089269</v>
      </c>
      <c r="T817" s="120">
        <f t="shared" si="1253"/>
        <v>608.969558423629</v>
      </c>
      <c r="U817" s="120">
        <f t="shared" si="1253"/>
        <v>621.32366702765478</v>
      </c>
      <c r="V817" s="120">
        <f t="shared" si="1253"/>
        <v>630.23757250011261</v>
      </c>
      <c r="W817" s="120">
        <f t="shared" si="1253"/>
        <v>642.66972881422532</v>
      </c>
      <c r="X817" s="120">
        <f t="shared" si="1253"/>
        <v>652.03558954409323</v>
      </c>
      <c r="Y817" s="120">
        <f t="shared" si="1253"/>
        <v>657.27814775064724</v>
      </c>
      <c r="Z817" s="120">
        <f t="shared" si="1253"/>
        <v>668.30840758708371</v>
      </c>
      <c r="AA817" s="120">
        <f t="shared" si="1253"/>
        <v>673.01592184993149</v>
      </c>
      <c r="AB817" s="120">
        <f t="shared" si="1253"/>
        <v>682.26065034230226</v>
      </c>
      <c r="AC817" s="14"/>
      <c r="AD817" s="14"/>
      <c r="AE817" s="14"/>
      <c r="AF817" s="14"/>
      <c r="AG817" s="14"/>
    </row>
    <row r="818" spans="1:33" x14ac:dyDescent="0.3">
      <c r="A818" s="22" t="s">
        <v>18</v>
      </c>
      <c r="B818" s="23" t="s">
        <v>16</v>
      </c>
      <c r="C818" s="122">
        <f>C815+C817</f>
        <v>0</v>
      </c>
      <c r="D818" s="122">
        <f t="shared" ref="D818" si="1254">D815+D817</f>
        <v>2.4901135885573562</v>
      </c>
      <c r="E818" s="122">
        <f t="shared" ref="E818" si="1255">E815+E817</f>
        <v>16.600757257049047</v>
      </c>
      <c r="F818" s="122">
        <f t="shared" ref="F818" si="1256">F815+F817</f>
        <v>41.501893142622606</v>
      </c>
      <c r="G818" s="122">
        <f t="shared" ref="G818" si="1257">G815+G817</f>
        <v>83.003786285245212</v>
      </c>
      <c r="H818" s="122">
        <f t="shared" ref="H818" si="1258">H815+H817</f>
        <v>203.52730234083887</v>
      </c>
      <c r="I818" s="122">
        <f t="shared" ref="I818" si="1259">I815+I817</f>
        <v>360.12423066613781</v>
      </c>
      <c r="J818" s="122">
        <f t="shared" ref="J818" si="1260">J815+J817</f>
        <v>512.02415611967444</v>
      </c>
      <c r="K818" s="122">
        <f t="shared" ref="K818" si="1261">K815+K817</f>
        <v>650.9070612919445</v>
      </c>
      <c r="L818" s="122">
        <f t="shared" ref="L818" si="1262">L815+L817</f>
        <v>773.2874242204349</v>
      </c>
      <c r="M818" s="122">
        <f t="shared" ref="M818" si="1263">M815+M817</f>
        <v>882.29504067159507</v>
      </c>
      <c r="N818" s="122">
        <f t="shared" ref="N818" si="1264">N815+N817</f>
        <v>983.36749428674625</v>
      </c>
      <c r="O818" s="122">
        <f t="shared" ref="O818" si="1265">O815+O817</f>
        <v>1076.2739401286335</v>
      </c>
      <c r="P818" s="122">
        <f t="shared" ref="P818" si="1266">P815+P817</f>
        <v>1166.9520126815819</v>
      </c>
      <c r="Q818" s="122">
        <f t="shared" ref="Q818" si="1267">Q815+Q817</f>
        <v>1249.821635291705</v>
      </c>
      <c r="R818" s="122">
        <f t="shared" ref="R818" si="1268">R815+R817</f>
        <v>1323.1483307814087</v>
      </c>
      <c r="S818" s="122">
        <f t="shared" ref="S818" si="1269">S815+S817</f>
        <v>1396.3140741657662</v>
      </c>
      <c r="T818" s="122">
        <f t="shared" ref="T818" si="1270">T815+T817</f>
        <v>1463.9941730610703</v>
      </c>
      <c r="U818" s="122">
        <f t="shared" ref="U818" si="1271">U815+U817</f>
        <v>1531.0560259316821</v>
      </c>
      <c r="V818" s="122">
        <f t="shared" ref="V818" si="1272">V815+V817</f>
        <v>1592.1275236110457</v>
      </c>
      <c r="W818" s="122">
        <f t="shared" ref="W818" si="1273">W815+W817</f>
        <v>1655.1067372476255</v>
      </c>
      <c r="X818" s="122">
        <f t="shared" ref="X818" si="1274">X815+X817</f>
        <v>1712.1825191636467</v>
      </c>
      <c r="Y818" s="122">
        <f t="shared" ref="Y818" si="1275">Y815+Y817</f>
        <v>1763.7530525420525</v>
      </c>
      <c r="Z818" s="122">
        <f t="shared" ref="Z818" si="1276">Z815+Z817</f>
        <v>1822.2933887472391</v>
      </c>
      <c r="AA818" s="122">
        <f t="shared" ref="AA818" si="1277">AA815+AA817</f>
        <v>1871.6397141531943</v>
      </c>
      <c r="AB818" s="122">
        <f t="shared" ref="AB818" si="1278">AB815+AB817</f>
        <v>1925.6228459466997</v>
      </c>
      <c r="AC818" s="14"/>
      <c r="AD818" s="14"/>
      <c r="AE818" s="14"/>
      <c r="AF818" s="14"/>
      <c r="AG818" s="14"/>
    </row>
    <row r="820" spans="1:33" x14ac:dyDescent="0.3">
      <c r="A820" s="175" t="s">
        <v>280</v>
      </c>
      <c r="B820" s="6" t="s">
        <v>59</v>
      </c>
      <c r="C820" s="6" t="s">
        <v>60</v>
      </c>
      <c r="D820" s="6" t="s">
        <v>61</v>
      </c>
      <c r="E820" s="6" t="s">
        <v>62</v>
      </c>
      <c r="F820" s="6" t="s">
        <v>63</v>
      </c>
      <c r="G820" s="6" t="s">
        <v>64</v>
      </c>
      <c r="H820" s="6" t="s">
        <v>65</v>
      </c>
      <c r="I820" s="6" t="s">
        <v>66</v>
      </c>
      <c r="J820" s="6" t="s">
        <v>67</v>
      </c>
      <c r="K820" s="6" t="s">
        <v>68</v>
      </c>
      <c r="L820" s="6" t="s">
        <v>69</v>
      </c>
    </row>
    <row r="821" spans="1:33" x14ac:dyDescent="0.3">
      <c r="A821" s="15"/>
      <c r="B821" s="16"/>
      <c r="C821" s="17" t="s">
        <v>54</v>
      </c>
      <c r="D821" s="16">
        <f>INDEX(Lister!$A$17:$J$29,MATCH('Data tilvækstoversigt'!$C821,Lister!$A$17:$A$29,0),2)</f>
        <v>3.7871999999999998E-4</v>
      </c>
      <c r="E821" s="16">
        <f>INDEX(Lister!$A$17:$J$29,MATCH('Data tilvækstoversigt'!$C821,Lister!$A$17:$A$29,0),3)</f>
        <v>1.7961</v>
      </c>
      <c r="F821" s="16">
        <f>INDEX(Lister!$A$17:$J$29,MATCH('Data tilvækstoversigt'!$C821,Lister!$A$17:$A$29,0),4)</f>
        <v>1.0714999999999999</v>
      </c>
      <c r="G821" s="16">
        <f>INDEX(Lister!$A$17:$J$29,MATCH('Data tilvækstoversigt'!$C821,Lister!$A$17:$A$29,0),5)</f>
        <v>6.7440000000000005E-5</v>
      </c>
      <c r="H821" s="16">
        <f>INDEX(Lister!$A$17:$J$29,MATCH('Data tilvækstoversigt'!$C821,Lister!$A$17:$A$29,0),6)</f>
        <v>2.7810999999999999</v>
      </c>
      <c r="I821" s="16">
        <f>INDEX(Lister!$A$17:$J$29,MATCH('Data tilvækstoversigt'!$C821,Lister!$A$17:$A$29,0),7)</f>
        <v>-0.68418999999999996</v>
      </c>
      <c r="J821" s="16">
        <f>INDEX(Lister!$A$17:$J$29,MATCH('Data tilvækstoversigt'!$C821,Lister!$A$17:$A$29,0),8)</f>
        <v>5.223E-5</v>
      </c>
      <c r="K821" s="16">
        <f>INDEX(Lister!$A$17:$J$29,MATCH('Data tilvækstoversigt'!$C821,Lister!$A$17:$A$29,0),9)</f>
        <v>2.5764</v>
      </c>
      <c r="L821" s="16">
        <f>INDEX(Lister!$A$17:$J$29,MATCH('Data tilvækstoversigt'!$C821,Lister!$A$17:$A$29,0),10)</f>
        <v>-2.8060999999999999E-2</v>
      </c>
    </row>
    <row r="822" spans="1:33" x14ac:dyDescent="0.3">
      <c r="A822" s="18" t="s">
        <v>1</v>
      </c>
      <c r="B822" s="19" t="s">
        <v>2</v>
      </c>
      <c r="C822" s="19">
        <v>1</v>
      </c>
      <c r="D822" s="19">
        <v>5</v>
      </c>
      <c r="E822" s="19">
        <v>10</v>
      </c>
      <c r="F822" s="19">
        <v>15</v>
      </c>
      <c r="G822" s="19">
        <v>20</v>
      </c>
      <c r="H822" s="19">
        <v>25</v>
      </c>
      <c r="I822" s="19">
        <v>30</v>
      </c>
      <c r="J822" s="19">
        <v>35</v>
      </c>
      <c r="K822" s="19">
        <v>40</v>
      </c>
      <c r="L822" s="19">
        <v>45</v>
      </c>
      <c r="M822" s="19">
        <v>50</v>
      </c>
      <c r="N822" s="19">
        <v>55</v>
      </c>
      <c r="O822" s="19">
        <v>60</v>
      </c>
      <c r="P822" s="19">
        <v>65</v>
      </c>
      <c r="Q822" s="19">
        <v>70</v>
      </c>
      <c r="R822" s="19">
        <v>75</v>
      </c>
      <c r="S822" s="19">
        <v>80</v>
      </c>
      <c r="T822" s="19">
        <v>85</v>
      </c>
      <c r="U822" s="19">
        <v>90</v>
      </c>
      <c r="V822" s="19">
        <v>95</v>
      </c>
      <c r="W822" s="19">
        <v>100</v>
      </c>
      <c r="X822" s="19">
        <v>105</v>
      </c>
      <c r="Y822" s="19">
        <v>110</v>
      </c>
      <c r="Z822" s="19">
        <v>115</v>
      </c>
      <c r="AA822" s="19">
        <v>120</v>
      </c>
      <c r="AB822" s="19">
        <v>125</v>
      </c>
    </row>
    <row r="823" spans="1:33" x14ac:dyDescent="0.3">
      <c r="A823" s="7" t="s">
        <v>19</v>
      </c>
      <c r="B823" s="8" t="s">
        <v>4</v>
      </c>
      <c r="C823" s="117">
        <f>C$2*$G823</f>
        <v>0</v>
      </c>
      <c r="D823" s="117">
        <f t="shared" ref="D823:F837" si="1279">D$2*$G823</f>
        <v>0.153</v>
      </c>
      <c r="E823" s="117">
        <f t="shared" si="1279"/>
        <v>1.02</v>
      </c>
      <c r="F823" s="117">
        <f t="shared" si="1279"/>
        <v>2.5499999999999998</v>
      </c>
      <c r="G823">
        <v>5.0999999999999996</v>
      </c>
      <c r="H823">
        <v>7.8</v>
      </c>
      <c r="I823">
        <v>10.9</v>
      </c>
      <c r="J823">
        <v>14</v>
      </c>
      <c r="K823">
        <v>16.8</v>
      </c>
      <c r="L823">
        <v>19.399999999999999</v>
      </c>
      <c r="M823">
        <v>21.6</v>
      </c>
      <c r="N823">
        <v>23.6</v>
      </c>
      <c r="O823">
        <v>25.2</v>
      </c>
      <c r="P823">
        <v>26.6</v>
      </c>
      <c r="Q823">
        <v>27.9</v>
      </c>
      <c r="R823">
        <v>29</v>
      </c>
      <c r="S823">
        <v>30.1</v>
      </c>
      <c r="T823">
        <v>31</v>
      </c>
      <c r="U823">
        <v>31.9</v>
      </c>
      <c r="V823">
        <v>32.700000000000003</v>
      </c>
      <c r="W823">
        <v>33.4</v>
      </c>
      <c r="X823">
        <v>34.1</v>
      </c>
      <c r="Y823">
        <v>34.799999999999997</v>
      </c>
      <c r="Z823">
        <v>35.4</v>
      </c>
      <c r="AA823">
        <v>35.9</v>
      </c>
      <c r="AB823">
        <v>36.5</v>
      </c>
    </row>
    <row r="824" spans="1:33" x14ac:dyDescent="0.3">
      <c r="A824" s="10" t="s">
        <v>20</v>
      </c>
      <c r="B824" t="s">
        <v>6</v>
      </c>
      <c r="C824" s="118">
        <f t="shared" ref="C824:F847" si="1280">C$2*$G824</f>
        <v>0</v>
      </c>
      <c r="D824" s="118">
        <f t="shared" si="1279"/>
        <v>0.14699999999999999</v>
      </c>
      <c r="E824" s="118">
        <f t="shared" si="1279"/>
        <v>0.98000000000000009</v>
      </c>
      <c r="F824" s="118">
        <f t="shared" si="1279"/>
        <v>2.4500000000000002</v>
      </c>
      <c r="G824">
        <v>4.9000000000000004</v>
      </c>
      <c r="H824">
        <v>6.7</v>
      </c>
      <c r="I824">
        <v>8.9</v>
      </c>
      <c r="J824">
        <v>11</v>
      </c>
      <c r="K824">
        <v>12.9</v>
      </c>
      <c r="L824">
        <v>14.8</v>
      </c>
      <c r="M824">
        <v>16.7</v>
      </c>
      <c r="N824">
        <v>18.600000000000001</v>
      </c>
      <c r="O824">
        <v>20.3</v>
      </c>
      <c r="P824">
        <v>21.9</v>
      </c>
      <c r="Q824">
        <v>23.5</v>
      </c>
      <c r="R824">
        <v>25.1</v>
      </c>
      <c r="S824">
        <v>26.6</v>
      </c>
      <c r="T824">
        <v>28.1</v>
      </c>
      <c r="U824">
        <v>29.7</v>
      </c>
      <c r="V824">
        <v>31.2</v>
      </c>
      <c r="W824">
        <v>32.6</v>
      </c>
      <c r="X824">
        <v>34.1</v>
      </c>
      <c r="Y824">
        <v>35.6</v>
      </c>
      <c r="Z824">
        <v>37</v>
      </c>
      <c r="AA824">
        <v>38.4</v>
      </c>
      <c r="AB824">
        <v>39.9</v>
      </c>
    </row>
    <row r="825" spans="1:33" x14ac:dyDescent="0.3">
      <c r="A825" s="10" t="s">
        <v>21</v>
      </c>
      <c r="B825" t="s">
        <v>8</v>
      </c>
      <c r="C825" s="118">
        <f>G825</f>
        <v>3000</v>
      </c>
      <c r="D825" s="118">
        <f>G825</f>
        <v>3000</v>
      </c>
      <c r="E825" s="118">
        <f>G825</f>
        <v>3000</v>
      </c>
      <c r="F825" s="118">
        <f>G825</f>
        <v>3000</v>
      </c>
      <c r="G825">
        <v>3000</v>
      </c>
      <c r="H825">
        <v>2986</v>
      </c>
      <c r="I825">
        <v>2960</v>
      </c>
      <c r="J825">
        <v>2908</v>
      </c>
      <c r="K825">
        <v>2815</v>
      </c>
      <c r="L825">
        <v>2281</v>
      </c>
      <c r="M825">
        <v>1775</v>
      </c>
      <c r="N825">
        <v>1445</v>
      </c>
      <c r="O825">
        <v>1217</v>
      </c>
      <c r="P825">
        <v>1052</v>
      </c>
      <c r="Q825">
        <v>904</v>
      </c>
      <c r="R825">
        <v>788</v>
      </c>
      <c r="S825">
        <v>693</v>
      </c>
      <c r="T825">
        <v>616</v>
      </c>
      <c r="U825">
        <v>552</v>
      </c>
      <c r="V825">
        <v>498</v>
      </c>
      <c r="W825">
        <v>452</v>
      </c>
      <c r="X825">
        <v>412</v>
      </c>
      <c r="Y825">
        <v>378</v>
      </c>
      <c r="Z825">
        <v>348</v>
      </c>
      <c r="AA825">
        <v>322</v>
      </c>
      <c r="AB825">
        <v>298</v>
      </c>
    </row>
    <row r="826" spans="1:33" x14ac:dyDescent="0.3">
      <c r="A826" s="10" t="s">
        <v>22</v>
      </c>
      <c r="B826" t="s">
        <v>31</v>
      </c>
      <c r="C826" s="118">
        <f t="shared" si="1280"/>
        <v>0</v>
      </c>
      <c r="D826" s="118">
        <f t="shared" si="1279"/>
        <v>0.1671</v>
      </c>
      <c r="E826" s="118">
        <f t="shared" si="1279"/>
        <v>1.1140000000000001</v>
      </c>
      <c r="F826" s="118">
        <f t="shared" si="1279"/>
        <v>2.7850000000000001</v>
      </c>
      <c r="G826">
        <v>5.57</v>
      </c>
      <c r="H826">
        <v>10.52</v>
      </c>
      <c r="I826">
        <v>18.329999999999998</v>
      </c>
      <c r="J826">
        <v>27.73</v>
      </c>
      <c r="K826">
        <v>36.71</v>
      </c>
      <c r="L826">
        <v>39.33</v>
      </c>
      <c r="M826">
        <v>39.07</v>
      </c>
      <c r="N826">
        <v>39.08</v>
      </c>
      <c r="O826">
        <v>39.270000000000003</v>
      </c>
      <c r="P826">
        <v>39.61</v>
      </c>
      <c r="Q826">
        <v>39.200000000000003</v>
      </c>
      <c r="R826">
        <v>38.869999999999997</v>
      </c>
      <c r="S826">
        <v>38.590000000000003</v>
      </c>
      <c r="T826">
        <v>38.35</v>
      </c>
      <c r="U826">
        <v>38.14</v>
      </c>
      <c r="V826">
        <v>37.96</v>
      </c>
      <c r="W826">
        <v>37.81</v>
      </c>
      <c r="X826">
        <v>37.67</v>
      </c>
      <c r="Y826">
        <v>37.54</v>
      </c>
      <c r="Z826">
        <v>37.43</v>
      </c>
      <c r="AA826">
        <v>37.33</v>
      </c>
      <c r="AB826">
        <v>37.24</v>
      </c>
    </row>
    <row r="827" spans="1:33" x14ac:dyDescent="0.3">
      <c r="A827" s="10" t="s">
        <v>23</v>
      </c>
      <c r="B827" t="s">
        <v>10</v>
      </c>
      <c r="C827" s="118">
        <f t="shared" si="1280"/>
        <v>0</v>
      </c>
      <c r="D827" s="118">
        <f t="shared" si="1279"/>
        <v>0.54599999999999993</v>
      </c>
      <c r="E827" s="118">
        <f t="shared" si="1279"/>
        <v>3.64</v>
      </c>
      <c r="F827" s="118">
        <f t="shared" si="1279"/>
        <v>9.1</v>
      </c>
      <c r="G827">
        <v>18.2</v>
      </c>
      <c r="H827">
        <v>47.3</v>
      </c>
      <c r="I827">
        <v>112.4</v>
      </c>
      <c r="J827">
        <v>219.6</v>
      </c>
      <c r="K827">
        <v>354.2</v>
      </c>
      <c r="L827">
        <v>441.2</v>
      </c>
      <c r="M827">
        <v>491.2</v>
      </c>
      <c r="N827">
        <v>535.79999999999995</v>
      </c>
      <c r="O827">
        <v>576.20000000000005</v>
      </c>
      <c r="P827">
        <v>613.29999999999995</v>
      </c>
      <c r="Q827">
        <v>634.4</v>
      </c>
      <c r="R827">
        <v>652.4</v>
      </c>
      <c r="S827">
        <v>667.7</v>
      </c>
      <c r="T827">
        <v>680.8</v>
      </c>
      <c r="U827">
        <v>691.9</v>
      </c>
      <c r="V827">
        <v>701.4</v>
      </c>
      <c r="W827">
        <v>709.4</v>
      </c>
      <c r="X827">
        <v>716.1</v>
      </c>
      <c r="Y827">
        <v>721.7</v>
      </c>
      <c r="Z827">
        <v>726.2</v>
      </c>
      <c r="AA827">
        <v>729.8</v>
      </c>
      <c r="AB827">
        <v>732.5</v>
      </c>
    </row>
    <row r="828" spans="1:33" x14ac:dyDescent="0.3">
      <c r="A828" s="10" t="s">
        <v>11</v>
      </c>
      <c r="B828" t="s">
        <v>6</v>
      </c>
      <c r="C828" s="118">
        <f t="shared" si="1280"/>
        <v>0</v>
      </c>
      <c r="D828" s="118">
        <f t="shared" si="1279"/>
        <v>0.13200000000000001</v>
      </c>
      <c r="E828" s="118">
        <f t="shared" si="1279"/>
        <v>0.88000000000000012</v>
      </c>
      <c r="F828" s="118">
        <f t="shared" si="1279"/>
        <v>2.2000000000000002</v>
      </c>
      <c r="G828">
        <v>4.4000000000000004</v>
      </c>
      <c r="H828">
        <v>6</v>
      </c>
      <c r="I828">
        <v>8</v>
      </c>
      <c r="J828">
        <v>10.1</v>
      </c>
      <c r="K828">
        <v>12</v>
      </c>
      <c r="L828">
        <v>14.1</v>
      </c>
      <c r="M828">
        <v>16.2</v>
      </c>
      <c r="N828">
        <v>18.2</v>
      </c>
      <c r="O828">
        <v>20.3</v>
      </c>
      <c r="P828">
        <v>21.9</v>
      </c>
      <c r="Q828">
        <v>23.5</v>
      </c>
      <c r="R828">
        <v>25.1</v>
      </c>
      <c r="S828">
        <v>26.6</v>
      </c>
      <c r="T828">
        <v>28.1</v>
      </c>
      <c r="U828">
        <v>29.7</v>
      </c>
      <c r="V828">
        <v>31.2</v>
      </c>
      <c r="W828">
        <v>32.6</v>
      </c>
      <c r="X828">
        <v>34.1</v>
      </c>
      <c r="Y828">
        <v>35.6</v>
      </c>
      <c r="Z828">
        <v>37</v>
      </c>
      <c r="AA828">
        <v>38.4</v>
      </c>
      <c r="AB828">
        <v>39.9</v>
      </c>
    </row>
    <row r="829" spans="1:33" x14ac:dyDescent="0.3">
      <c r="A829" s="10" t="s">
        <v>12</v>
      </c>
      <c r="B829" t="s">
        <v>8</v>
      </c>
      <c r="C829" s="118">
        <v>0</v>
      </c>
      <c r="D829" s="118">
        <v>0</v>
      </c>
      <c r="E829" s="118">
        <v>0</v>
      </c>
      <c r="F829" s="118">
        <v>0</v>
      </c>
      <c r="G829">
        <v>0</v>
      </c>
      <c r="H829">
        <v>0</v>
      </c>
      <c r="I829">
        <v>0</v>
      </c>
      <c r="J829">
        <v>0</v>
      </c>
      <c r="K829">
        <v>444</v>
      </c>
      <c r="L829">
        <v>439</v>
      </c>
      <c r="M829">
        <v>279</v>
      </c>
      <c r="N829">
        <v>188</v>
      </c>
      <c r="O829">
        <v>132</v>
      </c>
      <c r="P829">
        <v>122</v>
      </c>
      <c r="Q829">
        <v>97</v>
      </c>
      <c r="R829">
        <v>78</v>
      </c>
      <c r="S829">
        <v>64</v>
      </c>
      <c r="T829">
        <v>54</v>
      </c>
      <c r="U829">
        <v>45</v>
      </c>
      <c r="V829">
        <v>39</v>
      </c>
      <c r="W829">
        <v>34</v>
      </c>
      <c r="X829">
        <v>29</v>
      </c>
      <c r="Y829">
        <v>26</v>
      </c>
      <c r="Z829">
        <v>23</v>
      </c>
      <c r="AA829">
        <v>20</v>
      </c>
      <c r="AB829">
        <v>18</v>
      </c>
    </row>
    <row r="830" spans="1:33" x14ac:dyDescent="0.3">
      <c r="A830" s="10" t="s">
        <v>24</v>
      </c>
      <c r="B830" t="s">
        <v>31</v>
      </c>
      <c r="C830" s="118">
        <f t="shared" si="1280"/>
        <v>0</v>
      </c>
      <c r="D830" s="118">
        <f t="shared" si="1279"/>
        <v>0</v>
      </c>
      <c r="E830" s="118">
        <f t="shared" si="1279"/>
        <v>0</v>
      </c>
      <c r="F830" s="118">
        <f t="shared" si="1279"/>
        <v>0</v>
      </c>
      <c r="G830">
        <v>0</v>
      </c>
      <c r="H830">
        <v>0</v>
      </c>
      <c r="I830">
        <v>0</v>
      </c>
      <c r="J830">
        <v>0</v>
      </c>
      <c r="K830">
        <v>5.05</v>
      </c>
      <c r="L830">
        <v>6.83</v>
      </c>
      <c r="M830">
        <v>5.74</v>
      </c>
      <c r="N830">
        <v>4.91</v>
      </c>
      <c r="O830">
        <v>4.2699999999999996</v>
      </c>
      <c r="P830">
        <v>4.6100000000000003</v>
      </c>
      <c r="Q830">
        <v>4.2</v>
      </c>
      <c r="R830">
        <v>3.87</v>
      </c>
      <c r="S830">
        <v>3.59</v>
      </c>
      <c r="T830">
        <v>3.35</v>
      </c>
      <c r="U830">
        <v>3.14</v>
      </c>
      <c r="V830">
        <v>2.96</v>
      </c>
      <c r="W830">
        <v>2.81</v>
      </c>
      <c r="X830">
        <v>2.67</v>
      </c>
      <c r="Y830">
        <v>2.54</v>
      </c>
      <c r="Z830">
        <v>2.4300000000000002</v>
      </c>
      <c r="AA830">
        <v>2.33</v>
      </c>
      <c r="AB830">
        <v>2.2400000000000002</v>
      </c>
    </row>
    <row r="831" spans="1:33" x14ac:dyDescent="0.3">
      <c r="A831" s="10" t="s">
        <v>25</v>
      </c>
      <c r="B831" t="s">
        <v>10</v>
      </c>
      <c r="C831" s="118">
        <f t="shared" si="1280"/>
        <v>0</v>
      </c>
      <c r="D831" s="118">
        <f t="shared" si="1279"/>
        <v>0</v>
      </c>
      <c r="E831" s="118">
        <f t="shared" si="1279"/>
        <v>0</v>
      </c>
      <c r="F831" s="118">
        <f t="shared" si="1279"/>
        <v>0</v>
      </c>
      <c r="G831">
        <v>0</v>
      </c>
      <c r="H831">
        <v>0</v>
      </c>
      <c r="I831">
        <v>0</v>
      </c>
      <c r="J831">
        <v>0</v>
      </c>
      <c r="K831">
        <v>47.6</v>
      </c>
      <c r="L831">
        <v>75.400000000000006</v>
      </c>
      <c r="M831">
        <v>71.400000000000006</v>
      </c>
      <c r="N831">
        <v>67</v>
      </c>
      <c r="O831">
        <v>62.7</v>
      </c>
      <c r="P831">
        <v>71.3</v>
      </c>
      <c r="Q831">
        <v>68</v>
      </c>
      <c r="R831">
        <v>64.900000000000006</v>
      </c>
      <c r="S831">
        <v>62.1</v>
      </c>
      <c r="T831">
        <v>59.4</v>
      </c>
      <c r="U831">
        <v>57</v>
      </c>
      <c r="V831">
        <v>54.7</v>
      </c>
      <c r="W831">
        <v>52.7</v>
      </c>
      <c r="X831">
        <v>50.7</v>
      </c>
      <c r="Y831">
        <v>48.9</v>
      </c>
      <c r="Z831">
        <v>47.2</v>
      </c>
      <c r="AA831">
        <v>45.6</v>
      </c>
      <c r="AB831">
        <v>44.1</v>
      </c>
    </row>
    <row r="832" spans="1:33" x14ac:dyDescent="0.3">
      <c r="A832" s="10" t="s">
        <v>26</v>
      </c>
      <c r="B832" t="s">
        <v>32</v>
      </c>
      <c r="C832" s="118"/>
      <c r="D832" s="118"/>
      <c r="E832" s="118"/>
      <c r="F832" s="118"/>
      <c r="G832" t="s">
        <v>35</v>
      </c>
      <c r="H832" t="s">
        <v>35</v>
      </c>
      <c r="I832" t="s">
        <v>35</v>
      </c>
      <c r="J832" t="s">
        <v>35</v>
      </c>
      <c r="K832">
        <v>29</v>
      </c>
      <c r="L832">
        <v>25.1</v>
      </c>
      <c r="M832">
        <v>28.1</v>
      </c>
      <c r="N832">
        <v>31.2</v>
      </c>
      <c r="O832">
        <v>34.5</v>
      </c>
      <c r="P832">
        <v>34</v>
      </c>
      <c r="Q832">
        <v>36.4</v>
      </c>
      <c r="R832">
        <v>38.9</v>
      </c>
      <c r="S832">
        <v>41.4</v>
      </c>
      <c r="T832">
        <v>43.9</v>
      </c>
      <c r="U832">
        <v>46.5</v>
      </c>
      <c r="V832">
        <v>49.1</v>
      </c>
      <c r="W832">
        <v>51.6</v>
      </c>
      <c r="X832">
        <v>54.2</v>
      </c>
      <c r="Y832">
        <v>56.8</v>
      </c>
      <c r="Z832">
        <v>59.5</v>
      </c>
      <c r="AA832">
        <v>62.1</v>
      </c>
      <c r="AB832">
        <v>64.7</v>
      </c>
    </row>
    <row r="833" spans="1:28" x14ac:dyDescent="0.3">
      <c r="A833" s="10" t="s">
        <v>3</v>
      </c>
      <c r="B833" t="s">
        <v>4</v>
      </c>
      <c r="C833" s="118">
        <f t="shared" si="1280"/>
        <v>0</v>
      </c>
      <c r="D833" s="118">
        <f t="shared" si="1279"/>
        <v>0.153</v>
      </c>
      <c r="E833" s="118">
        <f t="shared" si="1279"/>
        <v>1.02</v>
      </c>
      <c r="F833" s="118">
        <f t="shared" si="1279"/>
        <v>2.5499999999999998</v>
      </c>
      <c r="G833">
        <v>5.0999999999999996</v>
      </c>
      <c r="H833">
        <v>7.8</v>
      </c>
      <c r="I833">
        <v>10.9</v>
      </c>
      <c r="J833">
        <v>14</v>
      </c>
      <c r="K833">
        <v>16.899999999999999</v>
      </c>
      <c r="L833">
        <v>19.5</v>
      </c>
      <c r="M833">
        <v>21.7</v>
      </c>
      <c r="N833">
        <v>23.6</v>
      </c>
      <c r="O833">
        <v>25.2</v>
      </c>
      <c r="P833">
        <v>26.6</v>
      </c>
      <c r="Q833">
        <v>27.9</v>
      </c>
      <c r="R833">
        <v>29</v>
      </c>
      <c r="S833">
        <v>30.1</v>
      </c>
      <c r="T833">
        <v>31</v>
      </c>
      <c r="U833">
        <v>31.9</v>
      </c>
      <c r="V833">
        <v>32.700000000000003</v>
      </c>
      <c r="W833">
        <v>33.4</v>
      </c>
      <c r="X833">
        <v>34.1</v>
      </c>
      <c r="Y833">
        <v>34.799999999999997</v>
      </c>
      <c r="Z833">
        <v>35.4</v>
      </c>
      <c r="AA833">
        <v>35.9</v>
      </c>
      <c r="AB833">
        <v>36.5</v>
      </c>
    </row>
    <row r="834" spans="1:28" x14ac:dyDescent="0.3">
      <c r="A834" s="10" t="s">
        <v>5</v>
      </c>
      <c r="B834" t="s">
        <v>6</v>
      </c>
      <c r="C834" s="118">
        <f t="shared" si="1280"/>
        <v>0</v>
      </c>
      <c r="D834" s="118">
        <f t="shared" si="1279"/>
        <v>0.14699999999999999</v>
      </c>
      <c r="E834" s="118">
        <f t="shared" si="1279"/>
        <v>0.98000000000000009</v>
      </c>
      <c r="F834" s="118">
        <f t="shared" si="1279"/>
        <v>2.4500000000000002</v>
      </c>
      <c r="G834">
        <v>4.9000000000000004</v>
      </c>
      <c r="H834">
        <v>6.7</v>
      </c>
      <c r="I834">
        <v>8.9</v>
      </c>
      <c r="J834">
        <v>11</v>
      </c>
      <c r="K834">
        <v>13</v>
      </c>
      <c r="L834">
        <v>15</v>
      </c>
      <c r="M834">
        <v>16.8</v>
      </c>
      <c r="N834">
        <v>18.600000000000001</v>
      </c>
      <c r="O834">
        <v>20.3</v>
      </c>
      <c r="P834">
        <v>21.9</v>
      </c>
      <c r="Q834">
        <v>23.5</v>
      </c>
      <c r="R834">
        <v>25.1</v>
      </c>
      <c r="S834">
        <v>26.6</v>
      </c>
      <c r="T834">
        <v>28.1</v>
      </c>
      <c r="U834">
        <v>29.7</v>
      </c>
      <c r="V834">
        <v>31.2</v>
      </c>
      <c r="W834">
        <v>32.6</v>
      </c>
      <c r="X834">
        <v>34.1</v>
      </c>
      <c r="Y834">
        <v>35.6</v>
      </c>
      <c r="Z834">
        <v>37</v>
      </c>
      <c r="AA834">
        <v>38.4</v>
      </c>
      <c r="AB834">
        <v>39.9</v>
      </c>
    </row>
    <row r="835" spans="1:28" x14ac:dyDescent="0.3">
      <c r="A835" s="10" t="s">
        <v>7</v>
      </c>
      <c r="B835" t="s">
        <v>8</v>
      </c>
      <c r="C835" s="118">
        <f>G835</f>
        <v>3000</v>
      </c>
      <c r="D835" s="118">
        <f>G835</f>
        <v>3000</v>
      </c>
      <c r="E835" s="118">
        <f>G835</f>
        <v>3000</v>
      </c>
      <c r="F835" s="118">
        <f>G835</f>
        <v>3000</v>
      </c>
      <c r="G835">
        <v>3000</v>
      </c>
      <c r="H835">
        <v>2986</v>
      </c>
      <c r="I835">
        <v>2960</v>
      </c>
      <c r="J835">
        <v>2908</v>
      </c>
      <c r="K835">
        <v>2371</v>
      </c>
      <c r="L835">
        <v>1842</v>
      </c>
      <c r="M835">
        <v>1496</v>
      </c>
      <c r="N835">
        <v>1257</v>
      </c>
      <c r="O835">
        <v>1084</v>
      </c>
      <c r="P835">
        <v>929</v>
      </c>
      <c r="Q835">
        <v>807</v>
      </c>
      <c r="R835">
        <v>709</v>
      </c>
      <c r="S835">
        <v>629</v>
      </c>
      <c r="T835">
        <v>562</v>
      </c>
      <c r="U835">
        <v>507</v>
      </c>
      <c r="V835">
        <v>459</v>
      </c>
      <c r="W835">
        <v>418</v>
      </c>
      <c r="X835">
        <v>383</v>
      </c>
      <c r="Y835">
        <v>353</v>
      </c>
      <c r="Z835">
        <v>326</v>
      </c>
      <c r="AA835">
        <v>302</v>
      </c>
      <c r="AB835">
        <v>280</v>
      </c>
    </row>
    <row r="836" spans="1:28" x14ac:dyDescent="0.3">
      <c r="A836" s="10" t="s">
        <v>27</v>
      </c>
      <c r="B836" t="s">
        <v>31</v>
      </c>
      <c r="C836" s="118">
        <f t="shared" si="1280"/>
        <v>0</v>
      </c>
      <c r="D836" s="118">
        <f t="shared" si="1279"/>
        <v>0.1671</v>
      </c>
      <c r="E836" s="118">
        <f t="shared" si="1279"/>
        <v>1.1140000000000001</v>
      </c>
      <c r="F836" s="118">
        <f t="shared" si="1279"/>
        <v>2.7850000000000001</v>
      </c>
      <c r="G836">
        <v>5.57</v>
      </c>
      <c r="H836">
        <v>10.52</v>
      </c>
      <c r="I836">
        <v>18.329999999999998</v>
      </c>
      <c r="J836">
        <v>27.73</v>
      </c>
      <c r="K836">
        <v>31.67</v>
      </c>
      <c r="L836">
        <v>32.5</v>
      </c>
      <c r="M836">
        <v>33.33</v>
      </c>
      <c r="N836">
        <v>34.17</v>
      </c>
      <c r="O836">
        <v>35</v>
      </c>
      <c r="P836">
        <v>35</v>
      </c>
      <c r="Q836">
        <v>35</v>
      </c>
      <c r="R836">
        <v>35</v>
      </c>
      <c r="S836">
        <v>35</v>
      </c>
      <c r="T836">
        <v>35</v>
      </c>
      <c r="U836">
        <v>35</v>
      </c>
      <c r="V836">
        <v>35</v>
      </c>
      <c r="W836">
        <v>35</v>
      </c>
      <c r="X836">
        <v>35</v>
      </c>
      <c r="Y836">
        <v>35</v>
      </c>
      <c r="Z836">
        <v>35</v>
      </c>
      <c r="AA836">
        <v>35</v>
      </c>
      <c r="AB836">
        <v>35</v>
      </c>
    </row>
    <row r="837" spans="1:28" x14ac:dyDescent="0.3">
      <c r="A837" s="10" t="s">
        <v>9</v>
      </c>
      <c r="B837" t="s">
        <v>10</v>
      </c>
      <c r="C837" s="118">
        <f t="shared" si="1280"/>
        <v>0</v>
      </c>
      <c r="D837" s="118">
        <f t="shared" si="1279"/>
        <v>0.54599999999999993</v>
      </c>
      <c r="E837" s="118">
        <f t="shared" si="1279"/>
        <v>3.64</v>
      </c>
      <c r="F837" s="118">
        <f t="shared" si="1279"/>
        <v>9.1</v>
      </c>
      <c r="G837">
        <v>18.2</v>
      </c>
      <c r="H837">
        <v>47.3</v>
      </c>
      <c r="I837">
        <v>112.4</v>
      </c>
      <c r="J837">
        <v>219.6</v>
      </c>
      <c r="K837">
        <v>306.5</v>
      </c>
      <c r="L837">
        <v>365.8</v>
      </c>
      <c r="M837">
        <v>419.8</v>
      </c>
      <c r="N837">
        <v>468.8</v>
      </c>
      <c r="O837">
        <v>513.5</v>
      </c>
      <c r="P837">
        <v>542</v>
      </c>
      <c r="Q837">
        <v>566.4</v>
      </c>
      <c r="R837">
        <v>587.5</v>
      </c>
      <c r="S837">
        <v>605.6</v>
      </c>
      <c r="T837">
        <v>621.29999999999995</v>
      </c>
      <c r="U837">
        <v>634.9</v>
      </c>
      <c r="V837">
        <v>646.70000000000005</v>
      </c>
      <c r="W837">
        <v>656.8</v>
      </c>
      <c r="X837">
        <v>665.4</v>
      </c>
      <c r="Y837">
        <v>672.8</v>
      </c>
      <c r="Z837">
        <v>679</v>
      </c>
      <c r="AA837">
        <v>684.2</v>
      </c>
      <c r="AB837">
        <v>688.5</v>
      </c>
    </row>
    <row r="838" spans="1:28" x14ac:dyDescent="0.3">
      <c r="A838" s="10" t="s">
        <v>28</v>
      </c>
      <c r="B838" t="s">
        <v>32</v>
      </c>
      <c r="C838" s="118"/>
      <c r="D838" s="118"/>
      <c r="E838" s="118"/>
      <c r="F838" s="118"/>
      <c r="G838">
        <v>35.5</v>
      </c>
      <c r="H838">
        <v>23.5</v>
      </c>
      <c r="I838">
        <v>16.899999999999999</v>
      </c>
      <c r="J838">
        <v>13.3</v>
      </c>
      <c r="K838">
        <v>12.1</v>
      </c>
      <c r="L838">
        <v>12</v>
      </c>
      <c r="M838">
        <v>11.9</v>
      </c>
      <c r="N838">
        <v>12</v>
      </c>
      <c r="O838">
        <v>12.1</v>
      </c>
      <c r="P838">
        <v>12.3</v>
      </c>
      <c r="Q838">
        <v>12.6</v>
      </c>
      <c r="R838">
        <v>12.9</v>
      </c>
      <c r="S838">
        <v>13.3</v>
      </c>
      <c r="T838">
        <v>13.6</v>
      </c>
      <c r="U838">
        <v>13.9</v>
      </c>
      <c r="V838">
        <v>14.3</v>
      </c>
      <c r="W838">
        <v>14.6</v>
      </c>
      <c r="X838">
        <v>15</v>
      </c>
      <c r="Y838">
        <v>15.3</v>
      </c>
      <c r="Z838">
        <v>15.7</v>
      </c>
      <c r="AA838">
        <v>16</v>
      </c>
      <c r="AB838">
        <v>16.399999999999999</v>
      </c>
    </row>
    <row r="839" spans="1:28" x14ac:dyDescent="0.3">
      <c r="A839" s="10" t="s">
        <v>29</v>
      </c>
      <c r="B839" t="s">
        <v>33</v>
      </c>
      <c r="C839" s="118">
        <f t="shared" si="1280"/>
        <v>0</v>
      </c>
      <c r="D839" s="118">
        <f t="shared" si="1280"/>
        <v>7.7999999999999996E-3</v>
      </c>
      <c r="E839" s="118">
        <f t="shared" si="1280"/>
        <v>5.2000000000000005E-2</v>
      </c>
      <c r="F839" s="118">
        <f t="shared" si="1280"/>
        <v>0.13</v>
      </c>
      <c r="G839">
        <v>0.26</v>
      </c>
      <c r="H839">
        <v>0.31</v>
      </c>
      <c r="I839">
        <v>0.36</v>
      </c>
      <c r="J839">
        <v>0.4</v>
      </c>
      <c r="K839">
        <v>0.42</v>
      </c>
      <c r="L839">
        <v>0.43</v>
      </c>
      <c r="M839">
        <v>0.43</v>
      </c>
      <c r="N839">
        <v>0.42</v>
      </c>
      <c r="O839">
        <v>0.42</v>
      </c>
      <c r="P839">
        <v>0.41</v>
      </c>
      <c r="Q839">
        <v>0.39</v>
      </c>
      <c r="R839">
        <v>0.38</v>
      </c>
      <c r="S839">
        <v>0.37</v>
      </c>
      <c r="T839">
        <v>0.36</v>
      </c>
      <c r="U839">
        <v>0.35</v>
      </c>
      <c r="V839">
        <v>0.34</v>
      </c>
      <c r="W839">
        <v>0.33</v>
      </c>
      <c r="X839">
        <v>0.32</v>
      </c>
      <c r="Y839">
        <v>0.31</v>
      </c>
      <c r="Z839">
        <v>0.31</v>
      </c>
      <c r="AA839">
        <v>0.3</v>
      </c>
      <c r="AB839">
        <v>0.28999999999999998</v>
      </c>
    </row>
    <row r="840" spans="1:28" x14ac:dyDescent="0.3">
      <c r="A840" s="10" t="s">
        <v>30</v>
      </c>
      <c r="B840" t="s">
        <v>34</v>
      </c>
      <c r="C840" s="118">
        <f t="shared" si="1280"/>
        <v>0</v>
      </c>
      <c r="D840" s="118">
        <f t="shared" si="1280"/>
        <v>2.7300000000000001E-2</v>
      </c>
      <c r="E840" s="118">
        <f t="shared" si="1280"/>
        <v>0.18200000000000002</v>
      </c>
      <c r="F840" s="118">
        <f t="shared" si="1280"/>
        <v>0.45500000000000002</v>
      </c>
      <c r="G840">
        <v>0.91</v>
      </c>
      <c r="H840">
        <v>1.89</v>
      </c>
      <c r="I840">
        <v>3.75</v>
      </c>
      <c r="J840">
        <v>6.27</v>
      </c>
      <c r="K840">
        <v>8.85</v>
      </c>
      <c r="L840">
        <v>10.86</v>
      </c>
      <c r="M840">
        <v>12.28</v>
      </c>
      <c r="N840">
        <v>13.28</v>
      </c>
      <c r="O840">
        <v>13.96</v>
      </c>
      <c r="P840">
        <v>14.42</v>
      </c>
      <c r="Q840">
        <v>14.71</v>
      </c>
      <c r="R840">
        <v>14.88</v>
      </c>
      <c r="S840">
        <v>14.95</v>
      </c>
      <c r="T840">
        <v>14.96</v>
      </c>
      <c r="U840">
        <v>14.91</v>
      </c>
      <c r="V840">
        <v>14.82</v>
      </c>
      <c r="W840">
        <v>14.71</v>
      </c>
      <c r="X840">
        <v>14.58</v>
      </c>
      <c r="Y840">
        <v>14.42</v>
      </c>
      <c r="Z840">
        <v>14.26</v>
      </c>
      <c r="AA840">
        <v>14.09</v>
      </c>
      <c r="AB840">
        <v>13.91</v>
      </c>
    </row>
    <row r="841" spans="1:28" x14ac:dyDescent="0.3">
      <c r="A841" s="12" t="s">
        <v>13</v>
      </c>
      <c r="B841" s="3" t="s">
        <v>10</v>
      </c>
      <c r="C841" s="119">
        <f t="shared" si="1280"/>
        <v>0</v>
      </c>
      <c r="D841" s="119">
        <f t="shared" si="1280"/>
        <v>0.54599999999999993</v>
      </c>
      <c r="E841" s="119">
        <f t="shared" si="1280"/>
        <v>3.64</v>
      </c>
      <c r="F841" s="119">
        <f t="shared" si="1280"/>
        <v>9.1</v>
      </c>
      <c r="G841">
        <v>18.2</v>
      </c>
      <c r="H841">
        <v>47.3</v>
      </c>
      <c r="I841">
        <v>112.4</v>
      </c>
      <c r="J841">
        <v>219.6</v>
      </c>
      <c r="K841">
        <v>354.2</v>
      </c>
      <c r="L841">
        <v>488.8</v>
      </c>
      <c r="M841">
        <v>614.20000000000005</v>
      </c>
      <c r="N841">
        <v>730.2</v>
      </c>
      <c r="O841">
        <v>837.6</v>
      </c>
      <c r="P841">
        <v>937.5</v>
      </c>
      <c r="Q841">
        <v>1029.9000000000001</v>
      </c>
      <c r="R841">
        <v>1115.9000000000001</v>
      </c>
      <c r="S841">
        <v>1196.0999999999999</v>
      </c>
      <c r="T841">
        <v>1271.2</v>
      </c>
      <c r="U841">
        <v>1341.8</v>
      </c>
      <c r="V841">
        <v>1408.3</v>
      </c>
      <c r="W841">
        <v>1471.1</v>
      </c>
      <c r="X841">
        <v>1530.4</v>
      </c>
      <c r="Y841">
        <v>1586.7</v>
      </c>
      <c r="Z841">
        <v>1640.1</v>
      </c>
      <c r="AA841">
        <v>1690.9</v>
      </c>
      <c r="AB841">
        <v>1739.2</v>
      </c>
    </row>
    <row r="842" spans="1:28" x14ac:dyDescent="0.3">
      <c r="A842" s="20" t="s">
        <v>70</v>
      </c>
      <c r="B842" s="21" t="s">
        <v>14</v>
      </c>
      <c r="C842" s="120">
        <f t="shared" si="1280"/>
        <v>0</v>
      </c>
      <c r="D842" s="120">
        <f t="shared" si="1280"/>
        <v>6.6244627215568841E-2</v>
      </c>
      <c r="E842" s="120">
        <f t="shared" si="1280"/>
        <v>0.44163084810379233</v>
      </c>
      <c r="F842" s="120">
        <f t="shared" si="1280"/>
        <v>1.1040771202594808</v>
      </c>
      <c r="G842" s="120">
        <f>$D821*(G834/100*1000)^$E821*(G833-0.3)^$F821</f>
        <v>2.2081542405189616</v>
      </c>
      <c r="H842" s="120">
        <f t="shared" ref="H842:I842" si="1281">$D821*(H834/100*1000)^$E821*(H833-0.3)^$F821</f>
        <v>6.2482635178508117</v>
      </c>
      <c r="I842" s="120">
        <f t="shared" si="1281"/>
        <v>15.074151166658423</v>
      </c>
      <c r="J842" s="120">
        <f>$D821*(J834/100*1000)^$E821*(J833-0.3)^$F821</f>
        <v>29.030848549034477</v>
      </c>
      <c r="K842" s="120">
        <f t="shared" ref="K842:AB842" si="1282">$D821*(K834/100*1000)^$E821*(K833-0.3)^$F821</f>
        <v>48.141288724599875</v>
      </c>
      <c r="L842" s="120">
        <f t="shared" si="1282"/>
        <v>72.753353667565335</v>
      </c>
      <c r="M842" s="120">
        <f t="shared" si="1282"/>
        <v>100.16929095284215</v>
      </c>
      <c r="N842" s="120">
        <f t="shared" si="1282"/>
        <v>131.73837711780214</v>
      </c>
      <c r="O842" s="120">
        <f t="shared" si="1282"/>
        <v>165.51580656086603</v>
      </c>
      <c r="P842" s="120">
        <f t="shared" si="1282"/>
        <v>201.12798366074696</v>
      </c>
      <c r="Q842" s="120">
        <f t="shared" si="1282"/>
        <v>240.39604005983659</v>
      </c>
      <c r="R842" s="120">
        <f t="shared" si="1282"/>
        <v>282.15819217606077</v>
      </c>
      <c r="S842" s="120">
        <f t="shared" si="1282"/>
        <v>326.03999296580884</v>
      </c>
      <c r="T842" s="120">
        <f t="shared" si="1282"/>
        <v>371.45690093295946</v>
      </c>
      <c r="U842" s="120">
        <f t="shared" si="1282"/>
        <v>423.20501769042932</v>
      </c>
      <c r="V842" s="120">
        <f t="shared" si="1282"/>
        <v>474.91762286834785</v>
      </c>
      <c r="W842" s="120">
        <f t="shared" si="1282"/>
        <v>525.78000644171561</v>
      </c>
      <c r="X842" s="120">
        <f t="shared" si="1282"/>
        <v>582.9517696861293</v>
      </c>
      <c r="Y842" s="120">
        <f t="shared" si="1282"/>
        <v>643.79965899597232</v>
      </c>
      <c r="Z842" s="120">
        <f t="shared" si="1282"/>
        <v>702.84884012350074</v>
      </c>
      <c r="AA842" s="120">
        <f t="shared" si="1282"/>
        <v>762.8062197003519</v>
      </c>
      <c r="AB842" s="120">
        <f t="shared" si="1282"/>
        <v>831.92062573177554</v>
      </c>
    </row>
    <row r="843" spans="1:28" x14ac:dyDescent="0.3">
      <c r="A843" s="20" t="s">
        <v>71</v>
      </c>
      <c r="B843" s="21" t="s">
        <v>14</v>
      </c>
      <c r="C843" s="120">
        <f t="shared" si="1280"/>
        <v>0</v>
      </c>
      <c r="D843" s="120">
        <f t="shared" si="1280"/>
        <v>3.4717200076746065E-2</v>
      </c>
      <c r="E843" s="120">
        <f t="shared" si="1280"/>
        <v>0.23144800051164044</v>
      </c>
      <c r="F843" s="120">
        <f t="shared" si="1280"/>
        <v>0.57862000127910107</v>
      </c>
      <c r="G843" s="120">
        <f>$G821*(G834/100*1000)^$H821*(G833-0.3)^$I821</f>
        <v>1.1572400025582021</v>
      </c>
      <c r="H843" s="120">
        <f t="shared" ref="H843:AB843" si="1283">$G821*(H834/100*1000)^$H821*(H833-0.3)^$I821</f>
        <v>2.0356636871039364</v>
      </c>
      <c r="I843" s="120">
        <f t="shared" si="1283"/>
        <v>3.5388494654774703</v>
      </c>
      <c r="J843" s="120">
        <f t="shared" si="1283"/>
        <v>5.3518251173833669</v>
      </c>
      <c r="K843" s="120">
        <f t="shared" si="1283"/>
        <v>7.4682640736850274</v>
      </c>
      <c r="L843" s="120">
        <f t="shared" si="1283"/>
        <v>10.065215888881434</v>
      </c>
      <c r="M843" s="120">
        <f t="shared" si="1283"/>
        <v>12.807648658466887</v>
      </c>
      <c r="N843" s="120">
        <f t="shared" si="1283"/>
        <v>16.037208044489937</v>
      </c>
      <c r="O843" s="120">
        <f t="shared" si="1283"/>
        <v>19.544706872951572</v>
      </c>
      <c r="P843" s="120">
        <f t="shared" si="1283"/>
        <v>23.249154621852639</v>
      </c>
      <c r="Q843" s="120">
        <f t="shared" si="1283"/>
        <v>27.367732011144504</v>
      </c>
      <c r="R843" s="120">
        <f t="shared" si="1283"/>
        <v>32.002354631394027</v>
      </c>
      <c r="S843" s="120">
        <f t="shared" si="1283"/>
        <v>36.653196532229394</v>
      </c>
      <c r="T843" s="120">
        <f t="shared" si="1283"/>
        <v>41.834010664976759</v>
      </c>
      <c r="U843" s="120">
        <f t="shared" si="1283"/>
        <v>47.844235317841353</v>
      </c>
      <c r="V843" s="120">
        <f t="shared" si="1283"/>
        <v>53.940021162841852</v>
      </c>
      <c r="W843" s="120">
        <f t="shared" si="1283"/>
        <v>60.058698154717845</v>
      </c>
      <c r="X843" s="120">
        <f t="shared" si="1283"/>
        <v>67.095168495527034</v>
      </c>
      <c r="Y843" s="120">
        <f t="shared" si="1283"/>
        <v>74.57524766309183</v>
      </c>
      <c r="Z843" s="120">
        <f t="shared" si="1283"/>
        <v>82.046432192094954</v>
      </c>
      <c r="AA843" s="120">
        <f t="shared" si="1283"/>
        <v>90.097876561801129</v>
      </c>
      <c r="AB843" s="120">
        <f t="shared" si="1283"/>
        <v>99.090145232102074</v>
      </c>
    </row>
    <row r="844" spans="1:28" x14ac:dyDescent="0.3">
      <c r="A844" s="20" t="s">
        <v>72</v>
      </c>
      <c r="B844" s="21" t="s">
        <v>14</v>
      </c>
      <c r="C844" s="120">
        <f t="shared" si="1280"/>
        <v>0</v>
      </c>
      <c r="D844" s="120">
        <f t="shared" si="1280"/>
        <v>3.3927054058253671E-2</v>
      </c>
      <c r="E844" s="120">
        <f t="shared" si="1280"/>
        <v>0.22618036038835784</v>
      </c>
      <c r="F844" s="120">
        <f t="shared" si="1280"/>
        <v>0.56545090097089457</v>
      </c>
      <c r="G844" s="120">
        <f>$J821*(G834/100*1000)^$K821*(G833-0.3)^$L821</f>
        <v>1.1309018019417891</v>
      </c>
      <c r="H844" s="120">
        <f t="shared" ref="H844:AB844" si="1284">$J821*(H834/100*1000)^$K821*(H833-0.3)^$L821</f>
        <v>2.5007141608587893</v>
      </c>
      <c r="I844" s="120">
        <f t="shared" si="1284"/>
        <v>5.1470374840175026</v>
      </c>
      <c r="J844" s="120">
        <f t="shared" si="1284"/>
        <v>8.8199601727418742</v>
      </c>
      <c r="K844" s="120">
        <f t="shared" si="1284"/>
        <v>13.49106471845797</v>
      </c>
      <c r="L844" s="120">
        <f t="shared" si="1284"/>
        <v>19.426333039739859</v>
      </c>
      <c r="M844" s="120">
        <f t="shared" si="1284"/>
        <v>25.934275400541306</v>
      </c>
      <c r="N844" s="120">
        <f t="shared" si="1284"/>
        <v>33.629762543963388</v>
      </c>
      <c r="O844" s="120">
        <f t="shared" si="1284"/>
        <v>42.05078117157958</v>
      </c>
      <c r="P844" s="120">
        <f t="shared" si="1284"/>
        <v>51.049896397706526</v>
      </c>
      <c r="Q844" s="120">
        <f t="shared" si="1284"/>
        <v>61.137252323996279</v>
      </c>
      <c r="R844" s="120">
        <f t="shared" si="1284"/>
        <v>72.365201870522597</v>
      </c>
      <c r="S844" s="120">
        <f t="shared" si="1284"/>
        <v>83.949302451873592</v>
      </c>
      <c r="T844" s="120">
        <f t="shared" si="1284"/>
        <v>96.613184769786329</v>
      </c>
      <c r="U844" s="120">
        <f t="shared" si="1284"/>
        <v>111.33892470339015</v>
      </c>
      <c r="V844" s="120">
        <f t="shared" si="1284"/>
        <v>126.32011673321919</v>
      </c>
      <c r="W844" s="120">
        <f t="shared" si="1284"/>
        <v>141.35981148083636</v>
      </c>
      <c r="X844" s="120">
        <f t="shared" si="1284"/>
        <v>158.63736091340496</v>
      </c>
      <c r="Y844" s="120">
        <f t="shared" si="1284"/>
        <v>177.14261805605435</v>
      </c>
      <c r="Z844" s="120">
        <f t="shared" si="1284"/>
        <v>195.55642296218068</v>
      </c>
      <c r="AA844" s="120">
        <f t="shared" si="1284"/>
        <v>215.10759956418707</v>
      </c>
      <c r="AB844" s="120">
        <f t="shared" si="1284"/>
        <v>237.3163570793381</v>
      </c>
    </row>
    <row r="845" spans="1:28" x14ac:dyDescent="0.3">
      <c r="A845" s="20" t="s">
        <v>73</v>
      </c>
      <c r="B845" s="21" t="s">
        <v>14</v>
      </c>
      <c r="C845" s="120">
        <f t="shared" si="1280"/>
        <v>0</v>
      </c>
      <c r="D845" s="120">
        <f t="shared" si="1280"/>
        <v>5.4600275416087793E-2</v>
      </c>
      <c r="E845" s="120">
        <f t="shared" si="1280"/>
        <v>0.36400183610725201</v>
      </c>
      <c r="F845" s="120">
        <f t="shared" si="1280"/>
        <v>0.91000459026812996</v>
      </c>
      <c r="G845" s="120">
        <f>$D821*(G828/100*1000)^$E821*(G823-0.3)^$F821</f>
        <v>1.8200091805362599</v>
      </c>
      <c r="H845" s="120">
        <f t="shared" ref="H845:AB845" si="1285">$D821*(H828/100*1000)^$E821*(H823-0.3)^$F821</f>
        <v>5.124881703527576</v>
      </c>
      <c r="I845" s="120">
        <f t="shared" si="1285"/>
        <v>12.447249670880995</v>
      </c>
      <c r="J845" s="120">
        <f t="shared" si="1285"/>
        <v>24.904392237163826</v>
      </c>
      <c r="K845" s="120">
        <f t="shared" si="1285"/>
        <v>41.425687322713657</v>
      </c>
      <c r="L845" s="120">
        <f t="shared" si="1285"/>
        <v>64.737800782029495</v>
      </c>
      <c r="M845" s="120">
        <f t="shared" si="1285"/>
        <v>93.365602323437813</v>
      </c>
      <c r="N845" s="120">
        <f t="shared" si="1285"/>
        <v>126.69349880785791</v>
      </c>
      <c r="O845" s="120">
        <f t="shared" si="1285"/>
        <v>165.51580656086603</v>
      </c>
      <c r="P845" s="120">
        <f t="shared" si="1285"/>
        <v>201.12798366074696</v>
      </c>
      <c r="Q845" s="120">
        <f t="shared" si="1285"/>
        <v>240.39604005983659</v>
      </c>
      <c r="R845" s="120">
        <f t="shared" si="1285"/>
        <v>282.15819217606077</v>
      </c>
      <c r="S845" s="120">
        <f t="shared" si="1285"/>
        <v>326.03999296580884</v>
      </c>
      <c r="T845" s="120">
        <f t="shared" si="1285"/>
        <v>371.45690093295946</v>
      </c>
      <c r="U845" s="120">
        <f t="shared" si="1285"/>
        <v>423.20501769042932</v>
      </c>
      <c r="V845" s="120">
        <f t="shared" si="1285"/>
        <v>474.91762286834785</v>
      </c>
      <c r="W845" s="120">
        <f t="shared" si="1285"/>
        <v>525.78000644171561</v>
      </c>
      <c r="X845" s="120">
        <f t="shared" si="1285"/>
        <v>582.9517696861293</v>
      </c>
      <c r="Y845" s="120">
        <f t="shared" si="1285"/>
        <v>643.79965899597232</v>
      </c>
      <c r="Z845" s="120">
        <f t="shared" si="1285"/>
        <v>702.84884012350074</v>
      </c>
      <c r="AA845" s="120">
        <f t="shared" si="1285"/>
        <v>762.8062197003519</v>
      </c>
      <c r="AB845" s="120">
        <f t="shared" si="1285"/>
        <v>831.92062573177554</v>
      </c>
    </row>
    <row r="846" spans="1:28" x14ac:dyDescent="0.3">
      <c r="A846" s="20" t="s">
        <v>74</v>
      </c>
      <c r="B846" s="21" t="s">
        <v>14</v>
      </c>
      <c r="C846" s="120">
        <f t="shared" si="1280"/>
        <v>0</v>
      </c>
      <c r="D846" s="120">
        <f t="shared" si="1280"/>
        <v>2.5736329769508678E-2</v>
      </c>
      <c r="E846" s="120">
        <f t="shared" si="1280"/>
        <v>0.17157553179672455</v>
      </c>
      <c r="F846" s="120">
        <f t="shared" si="1280"/>
        <v>0.42893882949181134</v>
      </c>
      <c r="G846" s="120">
        <f>$G821*(G828/100*1000)^$H821*(G823-0.3)^$I821</f>
        <v>0.85787765898362267</v>
      </c>
      <c r="H846" s="120">
        <f t="shared" ref="H846:AB846" si="1286">$G821*(H828/100*1000)^$H821*(H823-0.3)^$I821</f>
        <v>1.4977034777895208</v>
      </c>
      <c r="I846" s="120">
        <f t="shared" si="1286"/>
        <v>2.630856162788596</v>
      </c>
      <c r="J846" s="120">
        <f t="shared" si="1286"/>
        <v>4.2208788735980569</v>
      </c>
      <c r="K846" s="120">
        <f t="shared" si="1286"/>
        <v>6.0025831559381961</v>
      </c>
      <c r="L846" s="120">
        <f t="shared" si="1286"/>
        <v>8.5043400295498355</v>
      </c>
      <c r="M846" s="120">
        <f t="shared" si="1286"/>
        <v>11.612767409028626</v>
      </c>
      <c r="N846" s="120">
        <f t="shared" si="1286"/>
        <v>15.096311589529101</v>
      </c>
      <c r="O846" s="120">
        <f t="shared" si="1286"/>
        <v>19.544706872951572</v>
      </c>
      <c r="P846" s="120">
        <f t="shared" si="1286"/>
        <v>23.249154621852639</v>
      </c>
      <c r="Q846" s="120">
        <f t="shared" si="1286"/>
        <v>27.367732011144504</v>
      </c>
      <c r="R846" s="120">
        <f t="shared" si="1286"/>
        <v>32.002354631394027</v>
      </c>
      <c r="S846" s="120">
        <f t="shared" si="1286"/>
        <v>36.653196532229394</v>
      </c>
      <c r="T846" s="120">
        <f t="shared" si="1286"/>
        <v>41.834010664976759</v>
      </c>
      <c r="U846" s="120">
        <f t="shared" si="1286"/>
        <v>47.844235317841353</v>
      </c>
      <c r="V846" s="120">
        <f t="shared" si="1286"/>
        <v>53.940021162841852</v>
      </c>
      <c r="W846" s="120">
        <f t="shared" si="1286"/>
        <v>60.058698154717845</v>
      </c>
      <c r="X846" s="120">
        <f t="shared" si="1286"/>
        <v>67.095168495527034</v>
      </c>
      <c r="Y846" s="120">
        <f t="shared" si="1286"/>
        <v>74.57524766309183</v>
      </c>
      <c r="Z846" s="120">
        <f t="shared" si="1286"/>
        <v>82.046432192094954</v>
      </c>
      <c r="AA846" s="120">
        <f t="shared" si="1286"/>
        <v>90.097876561801129</v>
      </c>
      <c r="AB846" s="120">
        <f t="shared" si="1286"/>
        <v>99.090145232102074</v>
      </c>
    </row>
    <row r="847" spans="1:28" x14ac:dyDescent="0.3">
      <c r="A847" s="20" t="s">
        <v>75</v>
      </c>
      <c r="B847" s="21" t="s">
        <v>14</v>
      </c>
      <c r="C847" s="120">
        <f t="shared" si="1280"/>
        <v>0</v>
      </c>
      <c r="D847" s="120">
        <f t="shared" si="1280"/>
        <v>2.5710850666000765E-2</v>
      </c>
      <c r="E847" s="120">
        <f t="shared" si="1280"/>
        <v>0.17140567110667179</v>
      </c>
      <c r="F847" s="120">
        <f t="shared" si="1280"/>
        <v>0.42851417776667944</v>
      </c>
      <c r="G847" s="120">
        <f>$J821*(G828/100*1000)^$K821*(G823-0.3)^$L821</f>
        <v>0.85702835553335888</v>
      </c>
      <c r="H847" s="120">
        <f t="shared" ref="H847:AB847" si="1287">$J821*(H828/100*1000)^$K821*(H823-0.3)^$L821</f>
        <v>1.881888174450141</v>
      </c>
      <c r="I847" s="120">
        <f t="shared" si="1287"/>
        <v>3.9108392070731681</v>
      </c>
      <c r="J847" s="120">
        <f t="shared" si="1287"/>
        <v>7.0787422216098745</v>
      </c>
      <c r="K847" s="120">
        <f t="shared" si="1287"/>
        <v>10.978898529107704</v>
      </c>
      <c r="L847" s="120">
        <f t="shared" si="1287"/>
        <v>16.566130201125539</v>
      </c>
      <c r="M847" s="120">
        <f t="shared" si="1287"/>
        <v>23.617767841635317</v>
      </c>
      <c r="N847" s="120">
        <f t="shared" si="1287"/>
        <v>31.797909966986321</v>
      </c>
      <c r="O847" s="120">
        <f t="shared" si="1287"/>
        <v>42.05078117157958</v>
      </c>
      <c r="P847" s="120">
        <f t="shared" si="1287"/>
        <v>51.049896397706526</v>
      </c>
      <c r="Q847" s="120">
        <f t="shared" si="1287"/>
        <v>61.137252323996279</v>
      </c>
      <c r="R847" s="120">
        <f t="shared" si="1287"/>
        <v>72.365201870522597</v>
      </c>
      <c r="S847" s="120">
        <f t="shared" si="1287"/>
        <v>83.949302451873592</v>
      </c>
      <c r="T847" s="120">
        <f t="shared" si="1287"/>
        <v>96.613184769786329</v>
      </c>
      <c r="U847" s="120">
        <f t="shared" si="1287"/>
        <v>111.33892470339015</v>
      </c>
      <c r="V847" s="120">
        <f t="shared" si="1287"/>
        <v>126.32011673321919</v>
      </c>
      <c r="W847" s="120">
        <f t="shared" si="1287"/>
        <v>141.35981148083636</v>
      </c>
      <c r="X847" s="120">
        <f t="shared" si="1287"/>
        <v>158.63736091340496</v>
      </c>
      <c r="Y847" s="120">
        <f t="shared" si="1287"/>
        <v>177.14261805605435</v>
      </c>
      <c r="Z847" s="120">
        <f t="shared" si="1287"/>
        <v>195.55642296218068</v>
      </c>
      <c r="AA847" s="120">
        <f t="shared" si="1287"/>
        <v>215.10759956418707</v>
      </c>
      <c r="AB847" s="120">
        <f t="shared" si="1287"/>
        <v>237.3163570793381</v>
      </c>
    </row>
    <row r="848" spans="1:28" x14ac:dyDescent="0.3">
      <c r="A848" s="20" t="s">
        <v>15</v>
      </c>
      <c r="B848" s="21" t="s">
        <v>16</v>
      </c>
      <c r="C848" s="120">
        <f>((C845+C846+C847)*0.5*44/12)*C829/1000</f>
        <v>0</v>
      </c>
      <c r="D848" s="120">
        <f t="shared" ref="D848:AB848" si="1288">((D845+D846+D847)*0.5*44/12)*D829/1000</f>
        <v>0</v>
      </c>
      <c r="E848" s="120">
        <f t="shared" si="1288"/>
        <v>0</v>
      </c>
      <c r="F848" s="120">
        <f t="shared" si="1288"/>
        <v>0</v>
      </c>
      <c r="G848" s="120">
        <f t="shared" si="1288"/>
        <v>0</v>
      </c>
      <c r="H848" s="120">
        <f t="shared" si="1288"/>
        <v>0</v>
      </c>
      <c r="I848" s="120">
        <f t="shared" si="1288"/>
        <v>0</v>
      </c>
      <c r="J848" s="120">
        <f t="shared" si="1288"/>
        <v>0</v>
      </c>
      <c r="K848" s="120">
        <f t="shared" si="1288"/>
        <v>47.543435572316284</v>
      </c>
      <c r="L848" s="120">
        <f t="shared" si="1288"/>
        <v>72.280690120058637</v>
      </c>
      <c r="M848" s="120">
        <f t="shared" si="1288"/>
        <v>65.776924369153051</v>
      </c>
      <c r="N848" s="120">
        <f t="shared" si="1288"/>
        <v>59.829900952254008</v>
      </c>
      <c r="O848" s="120">
        <f t="shared" si="1288"/>
        <v>54.96093329450612</v>
      </c>
      <c r="P848" s="120">
        <f t="shared" si="1288"/>
        <v>61.603846756828467</v>
      </c>
      <c r="Q848" s="120">
        <f t="shared" si="1288"/>
        <v>58.489565504906807</v>
      </c>
      <c r="R848" s="120">
        <f t="shared" si="1288"/>
        <v>55.273182060950774</v>
      </c>
      <c r="S848" s="120">
        <f t="shared" si="1288"/>
        <v>52.406052388789654</v>
      </c>
      <c r="T848" s="120">
        <f t="shared" si="1288"/>
        <v>50.480505540404536</v>
      </c>
      <c r="U848" s="120">
        <f t="shared" si="1288"/>
        <v>48.047024661212021</v>
      </c>
      <c r="V848" s="120">
        <f t="shared" si="1288"/>
        <v>46.845209894655234</v>
      </c>
      <c r="W848" s="120">
        <f t="shared" si="1288"/>
        <v>45.328707502149825</v>
      </c>
      <c r="X848" s="120">
        <f t="shared" si="1288"/>
        <v>42.99504856855409</v>
      </c>
      <c r="Y848" s="120">
        <f t="shared" si="1288"/>
        <v>42.686335344753978</v>
      </c>
      <c r="Z848" s="120">
        <f t="shared" si="1288"/>
        <v>41.342379817546238</v>
      </c>
      <c r="AA848" s="120">
        <f t="shared" si="1288"/>
        <v>39.160428846965807</v>
      </c>
      <c r="AB848" s="120">
        <f t="shared" si="1288"/>
        <v>38.554795225426119</v>
      </c>
    </row>
    <row r="849" spans="1:33" x14ac:dyDescent="0.3">
      <c r="A849" s="20" t="s">
        <v>17</v>
      </c>
      <c r="B849" s="21" t="s">
        <v>16</v>
      </c>
      <c r="C849" s="120">
        <f>C848</f>
        <v>0</v>
      </c>
      <c r="D849" s="120">
        <f>C849+D848</f>
        <v>0</v>
      </c>
      <c r="E849" s="120">
        <f t="shared" ref="E849" si="1289">D849+E848</f>
        <v>0</v>
      </c>
      <c r="F849" s="120">
        <f t="shared" ref="F849" si="1290">E849+F848</f>
        <v>0</v>
      </c>
      <c r="G849" s="120">
        <f t="shared" ref="G849" si="1291">F849+G848</f>
        <v>0</v>
      </c>
      <c r="H849" s="120">
        <f t="shared" ref="H849" si="1292">G849+H848</f>
        <v>0</v>
      </c>
      <c r="I849" s="120">
        <f t="shared" ref="I849" si="1293">H849+I848</f>
        <v>0</v>
      </c>
      <c r="J849" s="120">
        <f t="shared" ref="J849" si="1294">I849+J848</f>
        <v>0</v>
      </c>
      <c r="K849" s="120">
        <f t="shared" ref="K849" si="1295">J849+K848</f>
        <v>47.543435572316284</v>
      </c>
      <c r="L849" s="120">
        <f t="shared" ref="L849" si="1296">K849+L848</f>
        <v>119.82412569237492</v>
      </c>
      <c r="M849" s="120">
        <f t="shared" ref="M849" si="1297">L849+M848</f>
        <v>185.60105006152799</v>
      </c>
      <c r="N849" s="120">
        <f t="shared" ref="N849" si="1298">M849+N848</f>
        <v>245.43095101378199</v>
      </c>
      <c r="O849" s="120">
        <f t="shared" ref="O849" si="1299">N849+O848</f>
        <v>300.39188430828813</v>
      </c>
      <c r="P849" s="120">
        <f t="shared" ref="P849" si="1300">O849+P848</f>
        <v>361.99573106511662</v>
      </c>
      <c r="Q849" s="120">
        <f t="shared" ref="Q849" si="1301">P849+Q848</f>
        <v>420.48529657002342</v>
      </c>
      <c r="R849" s="120">
        <f t="shared" ref="R849" si="1302">Q849+R848</f>
        <v>475.7584786309742</v>
      </c>
      <c r="S849" s="120">
        <f t="shared" ref="S849" si="1303">R849+S848</f>
        <v>528.1645310197639</v>
      </c>
      <c r="T849" s="120">
        <f t="shared" ref="T849" si="1304">S849+T848</f>
        <v>578.64503656016848</v>
      </c>
      <c r="U849" s="120">
        <f t="shared" ref="U849" si="1305">T849+U848</f>
        <v>626.69206122138053</v>
      </c>
      <c r="V849" s="120">
        <f t="shared" ref="V849" si="1306">U849+V848</f>
        <v>673.53727111603575</v>
      </c>
      <c r="W849" s="120">
        <f t="shared" ref="W849" si="1307">V849+W848</f>
        <v>718.86597861818564</v>
      </c>
      <c r="X849" s="120">
        <f t="shared" ref="X849" si="1308">W849+X848</f>
        <v>761.86102718673976</v>
      </c>
      <c r="Y849" s="120">
        <f t="shared" ref="Y849" si="1309">X849+Y848</f>
        <v>804.54736253149372</v>
      </c>
      <c r="Z849" s="120">
        <f t="shared" ref="Z849" si="1310">Y849+Z848</f>
        <v>845.88974234903992</v>
      </c>
      <c r="AA849" s="120">
        <f t="shared" ref="AA849" si="1311">Z849+AA848</f>
        <v>885.05017119600575</v>
      </c>
      <c r="AB849" s="120">
        <f t="shared" ref="AB849" si="1312">AA849+AB848</f>
        <v>923.60496642143187</v>
      </c>
    </row>
    <row r="850" spans="1:33" x14ac:dyDescent="0.3">
      <c r="A850" s="20" t="s">
        <v>294</v>
      </c>
      <c r="B850" s="21" t="s">
        <v>16</v>
      </c>
      <c r="C850" s="120">
        <f>((C842+C843+C844)*0.5*44/12)*(AVERAGE(C825,C835))/1000</f>
        <v>0</v>
      </c>
      <c r="D850" s="120">
        <f t="shared" ref="D850:AB850" si="1313">((D842+D843+D844)*0.5*44/12)*(AVERAGE(D825,D835))/1000</f>
        <v>0.74188884742812722</v>
      </c>
      <c r="E850" s="120">
        <f t="shared" si="1313"/>
        <v>4.9459256495208495</v>
      </c>
      <c r="F850" s="120">
        <f t="shared" si="1313"/>
        <v>12.364814123802121</v>
      </c>
      <c r="G850" s="120">
        <f t="shared" si="1313"/>
        <v>24.729628247604243</v>
      </c>
      <c r="H850" s="120">
        <f t="shared" si="1313"/>
        <v>59.038721716918573</v>
      </c>
      <c r="I850" s="120">
        <f t="shared" si="1313"/>
        <v>128.9378068436591</v>
      </c>
      <c r="J850" s="120">
        <f t="shared" si="1313"/>
        <v>230.32764187450684</v>
      </c>
      <c r="K850" s="120">
        <f t="shared" si="1313"/>
        <v>328.49281890500953</v>
      </c>
      <c r="L850" s="120">
        <f t="shared" si="1313"/>
        <v>386.42608895373763</v>
      </c>
      <c r="M850" s="120">
        <f t="shared" si="1313"/>
        <v>416.51370227844899</v>
      </c>
      <c r="N850" s="120">
        <f t="shared" si="1313"/>
        <v>449.3108120437771</v>
      </c>
      <c r="O850" s="120">
        <f t="shared" si="1313"/>
        <v>479.03449814643403</v>
      </c>
      <c r="P850" s="120">
        <f t="shared" si="1313"/>
        <v>500.1525427265459</v>
      </c>
      <c r="Q850" s="120">
        <f t="shared" si="1313"/>
        <v>515.85384834482238</v>
      </c>
      <c r="R850" s="120">
        <f t="shared" si="1313"/>
        <v>530.40995862335444</v>
      </c>
      <c r="S850" s="120">
        <f t="shared" si="1313"/>
        <v>541.25625982796817</v>
      </c>
      <c r="T850" s="120">
        <f t="shared" si="1313"/>
        <v>550.61144006107907</v>
      </c>
      <c r="U850" s="120">
        <f t="shared" si="1313"/>
        <v>565.35332351359466</v>
      </c>
      <c r="V850" s="120">
        <f t="shared" si="1313"/>
        <v>574.75469063057778</v>
      </c>
      <c r="W850" s="120">
        <f t="shared" si="1313"/>
        <v>579.94081657162269</v>
      </c>
      <c r="X850" s="120">
        <f t="shared" si="1313"/>
        <v>589.3286829655259</v>
      </c>
      <c r="Y850" s="120">
        <f t="shared" si="1313"/>
        <v>600.07136801952231</v>
      </c>
      <c r="Z850" s="120">
        <f t="shared" si="1313"/>
        <v>605.75573906578609</v>
      </c>
      <c r="AA850" s="120">
        <f t="shared" si="1313"/>
        <v>610.90269001266665</v>
      </c>
      <c r="AB850" s="120">
        <f t="shared" si="1313"/>
        <v>619.0186566748971</v>
      </c>
      <c r="AC850" s="14"/>
      <c r="AD850" s="14"/>
      <c r="AE850" s="14"/>
      <c r="AF850" s="14"/>
      <c r="AG850" s="14"/>
    </row>
    <row r="851" spans="1:33" x14ac:dyDescent="0.3">
      <c r="A851" s="20" t="s">
        <v>293</v>
      </c>
      <c r="B851" s="21" t="s">
        <v>16</v>
      </c>
      <c r="C851" s="120">
        <f>((C842+C843+C844)*0.5*44/12)*C835/1000</f>
        <v>0</v>
      </c>
      <c r="D851" s="120">
        <f t="shared" ref="D851:AB851" si="1314">((D842+D843+D844)*0.5*44/12)*D835/1000</f>
        <v>0.74188884742812722</v>
      </c>
      <c r="E851" s="120">
        <f t="shared" si="1314"/>
        <v>4.9459256495208495</v>
      </c>
      <c r="F851" s="120">
        <f t="shared" si="1314"/>
        <v>12.364814123802121</v>
      </c>
      <c r="G851" s="120">
        <f t="shared" si="1314"/>
        <v>24.729628247604243</v>
      </c>
      <c r="H851" s="120">
        <f t="shared" si="1314"/>
        <v>59.038721716918573</v>
      </c>
      <c r="I851" s="120">
        <f t="shared" si="1314"/>
        <v>128.9378068436591</v>
      </c>
      <c r="J851" s="120">
        <f t="shared" si="1314"/>
        <v>230.32764187450684</v>
      </c>
      <c r="K851" s="120">
        <f t="shared" si="1314"/>
        <v>300.36886757569516</v>
      </c>
      <c r="L851" s="120">
        <f t="shared" si="1314"/>
        <v>345.28103606732225</v>
      </c>
      <c r="M851" s="120">
        <f t="shared" si="1314"/>
        <v>380.9871590391682</v>
      </c>
      <c r="N851" s="120">
        <f t="shared" si="1314"/>
        <v>418.04862378906574</v>
      </c>
      <c r="O851" s="120">
        <f t="shared" si="1314"/>
        <v>451.34584614579268</v>
      </c>
      <c r="P851" s="120">
        <f t="shared" si="1314"/>
        <v>469.09814456634138</v>
      </c>
      <c r="Q851" s="120">
        <f t="shared" si="1314"/>
        <v>486.60906559236901</v>
      </c>
      <c r="R851" s="120">
        <f t="shared" si="1314"/>
        <v>502.41905232325763</v>
      </c>
      <c r="S851" s="120">
        <f t="shared" si="1314"/>
        <v>515.05323363357331</v>
      </c>
      <c r="T851" s="120">
        <f t="shared" si="1314"/>
        <v>525.37118729087672</v>
      </c>
      <c r="U851" s="120">
        <f t="shared" si="1314"/>
        <v>541.32981118298869</v>
      </c>
      <c r="V851" s="120">
        <f t="shared" si="1314"/>
        <v>551.33208568325006</v>
      </c>
      <c r="W851" s="120">
        <f t="shared" si="1314"/>
        <v>557.27646282054775</v>
      </c>
      <c r="X851" s="120">
        <f t="shared" si="1314"/>
        <v>567.83115868124889</v>
      </c>
      <c r="Y851" s="120">
        <f t="shared" si="1314"/>
        <v>579.54909141146754</v>
      </c>
      <c r="Z851" s="120">
        <f t="shared" si="1314"/>
        <v>585.98329654435099</v>
      </c>
      <c r="AA851" s="120">
        <f t="shared" si="1314"/>
        <v>591.32247558918357</v>
      </c>
      <c r="AB851" s="120">
        <f t="shared" si="1314"/>
        <v>599.74125906218399</v>
      </c>
      <c r="AC851" s="14"/>
      <c r="AD851" s="14"/>
      <c r="AE851" s="14"/>
      <c r="AF851" s="14"/>
      <c r="AG851" s="14"/>
    </row>
    <row r="852" spans="1:33" x14ac:dyDescent="0.3">
      <c r="A852" s="22" t="s">
        <v>18</v>
      </c>
      <c r="B852" s="23" t="s">
        <v>16</v>
      </c>
      <c r="C852" s="122">
        <f>C849+C851</f>
        <v>0</v>
      </c>
      <c r="D852" s="122">
        <f t="shared" ref="D852" si="1315">D849+D851</f>
        <v>0.74188884742812722</v>
      </c>
      <c r="E852" s="122">
        <f t="shared" ref="E852" si="1316">E849+E851</f>
        <v>4.9459256495208495</v>
      </c>
      <c r="F852" s="122">
        <f t="shared" ref="F852" si="1317">F849+F851</f>
        <v>12.364814123802121</v>
      </c>
      <c r="G852" s="122">
        <f t="shared" ref="G852" si="1318">G849+G851</f>
        <v>24.729628247604243</v>
      </c>
      <c r="H852" s="122">
        <f t="shared" ref="H852" si="1319">H849+H851</f>
        <v>59.038721716918573</v>
      </c>
      <c r="I852" s="122">
        <f t="shared" ref="I852" si="1320">I849+I851</f>
        <v>128.9378068436591</v>
      </c>
      <c r="J852" s="122">
        <f t="shared" ref="J852" si="1321">J849+J851</f>
        <v>230.32764187450684</v>
      </c>
      <c r="K852" s="122">
        <f t="shared" ref="K852" si="1322">K849+K851</f>
        <v>347.91230314801146</v>
      </c>
      <c r="L852" s="122">
        <f t="shared" ref="L852" si="1323">L849+L851</f>
        <v>465.10516175969718</v>
      </c>
      <c r="M852" s="122">
        <f t="shared" ref="M852" si="1324">M849+M851</f>
        <v>566.58820910069619</v>
      </c>
      <c r="N852" s="122">
        <f t="shared" ref="N852" si="1325">N849+N851</f>
        <v>663.47957480284776</v>
      </c>
      <c r="O852" s="122">
        <f t="shared" ref="O852" si="1326">O849+O851</f>
        <v>751.73773045408075</v>
      </c>
      <c r="P852" s="122">
        <f t="shared" ref="P852" si="1327">P849+P851</f>
        <v>831.09387563145799</v>
      </c>
      <c r="Q852" s="122">
        <f t="shared" ref="Q852" si="1328">Q849+Q851</f>
        <v>907.09436216239237</v>
      </c>
      <c r="R852" s="122">
        <f t="shared" ref="R852" si="1329">R849+R851</f>
        <v>978.17753095423177</v>
      </c>
      <c r="S852" s="122">
        <f t="shared" ref="S852" si="1330">S849+S851</f>
        <v>1043.2177646533373</v>
      </c>
      <c r="T852" s="122">
        <f t="shared" ref="T852" si="1331">T849+T851</f>
        <v>1104.0162238510452</v>
      </c>
      <c r="U852" s="122">
        <f t="shared" ref="U852" si="1332">U849+U851</f>
        <v>1168.0218724043693</v>
      </c>
      <c r="V852" s="122">
        <f t="shared" ref="V852" si="1333">V849+V851</f>
        <v>1224.8693567992859</v>
      </c>
      <c r="W852" s="122">
        <f t="shared" ref="W852" si="1334">W849+W851</f>
        <v>1276.1424414387334</v>
      </c>
      <c r="X852" s="122">
        <f t="shared" ref="X852" si="1335">X849+X851</f>
        <v>1329.6921858679887</v>
      </c>
      <c r="Y852" s="122">
        <f t="shared" ref="Y852" si="1336">Y849+Y851</f>
        <v>1384.0964539429613</v>
      </c>
      <c r="Z852" s="122">
        <f t="shared" ref="Z852" si="1337">Z849+Z851</f>
        <v>1431.8730388933909</v>
      </c>
      <c r="AA852" s="122">
        <f t="shared" ref="AA852" si="1338">AA849+AA851</f>
        <v>1476.3726467851893</v>
      </c>
      <c r="AB852" s="122">
        <f t="shared" ref="AB852" si="1339">AB849+AB851</f>
        <v>1523.3462254836159</v>
      </c>
      <c r="AC852" s="14"/>
      <c r="AD852" s="14"/>
      <c r="AE852" s="14"/>
      <c r="AF852" s="14"/>
      <c r="AG852" s="14"/>
    </row>
    <row r="854" spans="1:33" x14ac:dyDescent="0.3">
      <c r="A854" s="175" t="s">
        <v>312</v>
      </c>
      <c r="B854" s="6" t="s">
        <v>59</v>
      </c>
      <c r="C854" s="6" t="s">
        <v>60</v>
      </c>
      <c r="D854" s="6" t="s">
        <v>61</v>
      </c>
      <c r="E854" s="6" t="s">
        <v>62</v>
      </c>
      <c r="F854" s="6" t="s">
        <v>63</v>
      </c>
      <c r="G854" s="6" t="s">
        <v>64</v>
      </c>
      <c r="H854" s="6" t="s">
        <v>65</v>
      </c>
      <c r="I854" s="6" t="s">
        <v>66</v>
      </c>
      <c r="J854" s="6" t="s">
        <v>67</v>
      </c>
      <c r="K854" s="6" t="s">
        <v>68</v>
      </c>
      <c r="L854" s="6" t="s">
        <v>69</v>
      </c>
    </row>
    <row r="855" spans="1:33" x14ac:dyDescent="0.3">
      <c r="A855" s="15"/>
      <c r="B855" s="16"/>
      <c r="C855" s="17" t="s">
        <v>54</v>
      </c>
      <c r="D855" s="16">
        <f>INDEX(Lister!$A$17:$J$29,MATCH('Data tilvækstoversigt'!$C855,Lister!$A$17:$A$29,0),2)</f>
        <v>3.7871999999999998E-4</v>
      </c>
      <c r="E855" s="16">
        <f>INDEX(Lister!$A$17:$J$29,MATCH('Data tilvækstoversigt'!$C855,Lister!$A$17:$A$29,0),3)</f>
        <v>1.7961</v>
      </c>
      <c r="F855" s="16">
        <f>INDEX(Lister!$A$17:$J$29,MATCH('Data tilvækstoversigt'!$C855,Lister!$A$17:$A$29,0),4)</f>
        <v>1.0714999999999999</v>
      </c>
      <c r="G855" s="16">
        <f>INDEX(Lister!$A$17:$J$29,MATCH('Data tilvækstoversigt'!$C855,Lister!$A$17:$A$29,0),5)</f>
        <v>6.7440000000000005E-5</v>
      </c>
      <c r="H855" s="16">
        <f>INDEX(Lister!$A$17:$J$29,MATCH('Data tilvækstoversigt'!$C855,Lister!$A$17:$A$29,0),6)</f>
        <v>2.7810999999999999</v>
      </c>
      <c r="I855" s="16">
        <f>INDEX(Lister!$A$17:$J$29,MATCH('Data tilvækstoversigt'!$C855,Lister!$A$17:$A$29,0),7)</f>
        <v>-0.68418999999999996</v>
      </c>
      <c r="J855" s="16">
        <f>INDEX(Lister!$A$17:$J$29,MATCH('Data tilvækstoversigt'!$C855,Lister!$A$17:$A$29,0),8)</f>
        <v>5.223E-5</v>
      </c>
      <c r="K855" s="16">
        <f>INDEX(Lister!$A$17:$J$29,MATCH('Data tilvækstoversigt'!$C855,Lister!$A$17:$A$29,0),9)</f>
        <v>2.5764</v>
      </c>
      <c r="L855" s="16">
        <f>INDEX(Lister!$A$17:$J$29,MATCH('Data tilvækstoversigt'!$C855,Lister!$A$17:$A$29,0),10)</f>
        <v>-2.8060999999999999E-2</v>
      </c>
    </row>
    <row r="856" spans="1:33" x14ac:dyDescent="0.3">
      <c r="A856" s="18" t="s">
        <v>1</v>
      </c>
      <c r="B856" s="19" t="s">
        <v>2</v>
      </c>
      <c r="C856" s="19">
        <v>1</v>
      </c>
      <c r="D856" s="19">
        <v>5</v>
      </c>
      <c r="E856" s="19">
        <v>10</v>
      </c>
      <c r="F856" s="19">
        <v>15</v>
      </c>
      <c r="G856" s="19">
        <v>20</v>
      </c>
      <c r="H856" s="19">
        <v>25</v>
      </c>
      <c r="I856" s="19">
        <v>30</v>
      </c>
      <c r="J856" s="19">
        <v>35</v>
      </c>
      <c r="K856" s="19">
        <v>40</v>
      </c>
      <c r="L856" s="19">
        <v>45</v>
      </c>
      <c r="M856" s="19">
        <v>50</v>
      </c>
      <c r="N856" s="19">
        <v>55</v>
      </c>
      <c r="O856" s="19">
        <v>60</v>
      </c>
      <c r="P856" s="19">
        <v>65</v>
      </c>
      <c r="Q856" s="19">
        <v>70</v>
      </c>
      <c r="R856" s="19">
        <v>75</v>
      </c>
      <c r="S856" s="19">
        <v>80</v>
      </c>
      <c r="T856" s="19">
        <v>85</v>
      </c>
      <c r="U856" s="19">
        <v>90</v>
      </c>
      <c r="V856" s="19">
        <v>95</v>
      </c>
      <c r="W856" s="19">
        <v>100</v>
      </c>
      <c r="X856" s="19">
        <v>105</v>
      </c>
      <c r="Y856" s="19">
        <v>110</v>
      </c>
      <c r="Z856" s="19">
        <v>115</v>
      </c>
      <c r="AA856" s="19">
        <v>120</v>
      </c>
      <c r="AB856" s="19">
        <v>125</v>
      </c>
    </row>
    <row r="857" spans="1:33" x14ac:dyDescent="0.3">
      <c r="A857" s="7" t="s">
        <v>19</v>
      </c>
      <c r="B857" s="8" t="s">
        <v>4</v>
      </c>
      <c r="C857" s="117">
        <f>C$2*$G857</f>
        <v>0</v>
      </c>
      <c r="D857" s="117">
        <f t="shared" ref="D857:F871" si="1340">D$2*$G857</f>
        <v>9.2999999999999999E-2</v>
      </c>
      <c r="E857" s="117">
        <f t="shared" si="1340"/>
        <v>0.62000000000000011</v>
      </c>
      <c r="F857" s="117">
        <f t="shared" si="1340"/>
        <v>1.55</v>
      </c>
      <c r="G857">
        <v>3.1</v>
      </c>
      <c r="H857">
        <v>4.7</v>
      </c>
      <c r="I857">
        <v>6.8</v>
      </c>
      <c r="J857">
        <v>9.4</v>
      </c>
      <c r="K857">
        <v>12.1</v>
      </c>
      <c r="L857">
        <v>14.7</v>
      </c>
      <c r="M857">
        <v>17.100000000000001</v>
      </c>
      <c r="N857">
        <v>19.3</v>
      </c>
      <c r="O857">
        <v>21.2</v>
      </c>
      <c r="P857">
        <v>22.8</v>
      </c>
      <c r="Q857">
        <v>24.3</v>
      </c>
      <c r="R857">
        <v>25.6</v>
      </c>
      <c r="S857">
        <v>26.8</v>
      </c>
      <c r="T857">
        <v>27.9</v>
      </c>
      <c r="U857">
        <v>28.8</v>
      </c>
      <c r="V857">
        <v>29.7</v>
      </c>
      <c r="W857">
        <v>30.6</v>
      </c>
      <c r="X857">
        <v>31.3</v>
      </c>
      <c r="Y857">
        <v>32</v>
      </c>
      <c r="Z857">
        <v>32.700000000000003</v>
      </c>
      <c r="AA857">
        <v>33.299999999999997</v>
      </c>
      <c r="AB857">
        <v>33.9</v>
      </c>
    </row>
    <row r="858" spans="1:33" x14ac:dyDescent="0.3">
      <c r="A858" s="10" t="s">
        <v>20</v>
      </c>
      <c r="B858" t="s">
        <v>6</v>
      </c>
      <c r="C858" s="118">
        <f t="shared" ref="C858:F881" si="1341">C$2*$G858</f>
        <v>0</v>
      </c>
      <c r="D858" s="118">
        <f t="shared" si="1340"/>
        <v>5.3999999999999999E-2</v>
      </c>
      <c r="E858" s="118">
        <f t="shared" si="1340"/>
        <v>0.36000000000000004</v>
      </c>
      <c r="F858" s="118">
        <f t="shared" si="1340"/>
        <v>0.9</v>
      </c>
      <c r="G858">
        <v>1.8</v>
      </c>
      <c r="H858">
        <v>2.2000000000000002</v>
      </c>
      <c r="I858">
        <v>2.8</v>
      </c>
      <c r="J858">
        <v>3.4</v>
      </c>
      <c r="K858">
        <v>4.2</v>
      </c>
      <c r="L858">
        <v>5.0999999999999996</v>
      </c>
      <c r="M858">
        <v>6.3</v>
      </c>
      <c r="N858">
        <v>7.7</v>
      </c>
      <c r="O858">
        <v>9.3000000000000007</v>
      </c>
      <c r="P858">
        <v>11</v>
      </c>
      <c r="Q858">
        <v>12.7</v>
      </c>
      <c r="R858">
        <v>14.4</v>
      </c>
      <c r="S858">
        <v>16</v>
      </c>
      <c r="T858">
        <v>17.5</v>
      </c>
      <c r="U858">
        <v>18.899999999999999</v>
      </c>
      <c r="V858">
        <v>20.2</v>
      </c>
      <c r="W858">
        <v>21.5</v>
      </c>
      <c r="X858">
        <v>22.7</v>
      </c>
      <c r="Y858">
        <v>23.9</v>
      </c>
      <c r="Z858">
        <v>25.1</v>
      </c>
      <c r="AA858">
        <v>26.3</v>
      </c>
      <c r="AB858">
        <v>27.4</v>
      </c>
    </row>
    <row r="859" spans="1:33" x14ac:dyDescent="0.3">
      <c r="A859" s="10" t="s">
        <v>21</v>
      </c>
      <c r="B859" t="s">
        <v>8</v>
      </c>
      <c r="C859" s="118">
        <f>G859</f>
        <v>6000</v>
      </c>
      <c r="D859" s="118">
        <f>G859</f>
        <v>6000</v>
      </c>
      <c r="E859" s="118">
        <f>G859</f>
        <v>6000</v>
      </c>
      <c r="F859" s="118">
        <f>G859</f>
        <v>6000</v>
      </c>
      <c r="G859">
        <v>6000</v>
      </c>
      <c r="H859">
        <v>5972</v>
      </c>
      <c r="I859">
        <v>5923</v>
      </c>
      <c r="J859">
        <v>5824</v>
      </c>
      <c r="K859">
        <v>5615</v>
      </c>
      <c r="L859">
        <v>5211</v>
      </c>
      <c r="M859">
        <v>4597</v>
      </c>
      <c r="N859">
        <v>3903</v>
      </c>
      <c r="O859">
        <v>3278</v>
      </c>
      <c r="P859">
        <v>2773</v>
      </c>
      <c r="Q859">
        <v>2380</v>
      </c>
      <c r="R859">
        <v>2074</v>
      </c>
      <c r="S859">
        <v>1800</v>
      </c>
      <c r="T859">
        <v>1499</v>
      </c>
      <c r="U859">
        <v>1280</v>
      </c>
      <c r="V859">
        <v>1112</v>
      </c>
      <c r="W859">
        <v>980</v>
      </c>
      <c r="X859">
        <v>873</v>
      </c>
      <c r="Y859">
        <v>784</v>
      </c>
      <c r="Z859">
        <v>710</v>
      </c>
      <c r="AA859">
        <v>647</v>
      </c>
      <c r="AB859">
        <v>593</v>
      </c>
    </row>
    <row r="860" spans="1:33" x14ac:dyDescent="0.3">
      <c r="A860" s="10" t="s">
        <v>22</v>
      </c>
      <c r="B860" t="s">
        <v>31</v>
      </c>
      <c r="C860" s="118">
        <f t="shared" si="1341"/>
        <v>0</v>
      </c>
      <c r="D860" s="118">
        <f t="shared" si="1340"/>
        <v>4.8000000000000001E-2</v>
      </c>
      <c r="E860" s="118">
        <f t="shared" si="1340"/>
        <v>0.32000000000000006</v>
      </c>
      <c r="F860" s="118">
        <f t="shared" si="1340"/>
        <v>0.8</v>
      </c>
      <c r="G860">
        <v>1.6</v>
      </c>
      <c r="H860">
        <v>2.36</v>
      </c>
      <c r="I860">
        <v>3.53</v>
      </c>
      <c r="J860">
        <v>5.26</v>
      </c>
      <c r="K860">
        <v>7.66</v>
      </c>
      <c r="L860">
        <v>10.72</v>
      </c>
      <c r="M860">
        <v>14.33</v>
      </c>
      <c r="N860">
        <v>18.28</v>
      </c>
      <c r="O860">
        <v>22.36</v>
      </c>
      <c r="P860">
        <v>26.38</v>
      </c>
      <c r="Q860">
        <v>30.22</v>
      </c>
      <c r="R860">
        <v>33.83</v>
      </c>
      <c r="S860">
        <v>36.35</v>
      </c>
      <c r="T860">
        <v>36.1</v>
      </c>
      <c r="U860">
        <v>35.89</v>
      </c>
      <c r="V860">
        <v>35.71</v>
      </c>
      <c r="W860">
        <v>35.549999999999997</v>
      </c>
      <c r="X860">
        <v>35.409999999999997</v>
      </c>
      <c r="Y860">
        <v>35.29</v>
      </c>
      <c r="Z860">
        <v>35.18</v>
      </c>
      <c r="AA860">
        <v>35.08</v>
      </c>
      <c r="AB860">
        <v>34.99</v>
      </c>
    </row>
    <row r="861" spans="1:33" x14ac:dyDescent="0.3">
      <c r="A861" s="10" t="s">
        <v>23</v>
      </c>
      <c r="B861" t="s">
        <v>10</v>
      </c>
      <c r="C861" s="118">
        <f t="shared" si="1341"/>
        <v>0</v>
      </c>
      <c r="D861" s="118">
        <f t="shared" si="1340"/>
        <v>0.153</v>
      </c>
      <c r="E861" s="118">
        <f t="shared" si="1340"/>
        <v>1.02</v>
      </c>
      <c r="F861" s="118">
        <f t="shared" si="1340"/>
        <v>2.5499999999999998</v>
      </c>
      <c r="G861">
        <v>5.0999999999999996</v>
      </c>
      <c r="H861">
        <v>8.6999999999999993</v>
      </c>
      <c r="I861">
        <v>17.100000000000001</v>
      </c>
      <c r="J861">
        <v>33.9</v>
      </c>
      <c r="K861">
        <v>63.3</v>
      </c>
      <c r="L861">
        <v>107.8</v>
      </c>
      <c r="M861">
        <v>166.7</v>
      </c>
      <c r="N861">
        <v>236.4</v>
      </c>
      <c r="O861">
        <v>313</v>
      </c>
      <c r="P861">
        <v>392.8</v>
      </c>
      <c r="Q861">
        <v>472.9</v>
      </c>
      <c r="R861">
        <v>551.5</v>
      </c>
      <c r="S861">
        <v>613.6</v>
      </c>
      <c r="T861">
        <v>628.79999999999995</v>
      </c>
      <c r="U861">
        <v>642.6</v>
      </c>
      <c r="V861">
        <v>655.20000000000005</v>
      </c>
      <c r="W861">
        <v>666.4</v>
      </c>
      <c r="X861">
        <v>676.6</v>
      </c>
      <c r="Y861">
        <v>685.6</v>
      </c>
      <c r="Z861">
        <v>693.8</v>
      </c>
      <c r="AA861">
        <v>701</v>
      </c>
      <c r="AB861">
        <v>707.5</v>
      </c>
    </row>
    <row r="862" spans="1:33" x14ac:dyDescent="0.3">
      <c r="A862" s="10" t="s">
        <v>11</v>
      </c>
      <c r="B862" t="s">
        <v>6</v>
      </c>
      <c r="C862" s="118">
        <f t="shared" si="1341"/>
        <v>0</v>
      </c>
      <c r="D862" s="118">
        <f t="shared" si="1340"/>
        <v>5.0999999999999997E-2</v>
      </c>
      <c r="E862" s="118">
        <f t="shared" si="1340"/>
        <v>0.34</v>
      </c>
      <c r="F862" s="118">
        <f t="shared" si="1340"/>
        <v>0.85</v>
      </c>
      <c r="G862">
        <v>1.7</v>
      </c>
      <c r="H862">
        <v>2</v>
      </c>
      <c r="I862">
        <v>2.5</v>
      </c>
      <c r="J862">
        <v>3.1</v>
      </c>
      <c r="K862">
        <v>3.8</v>
      </c>
      <c r="L862">
        <v>4.7</v>
      </c>
      <c r="M862">
        <v>6</v>
      </c>
      <c r="N862">
        <v>7.5</v>
      </c>
      <c r="O862">
        <v>9.3000000000000007</v>
      </c>
      <c r="P862">
        <v>11</v>
      </c>
      <c r="Q862">
        <v>12.7</v>
      </c>
      <c r="R862">
        <v>14.4</v>
      </c>
      <c r="S862">
        <v>16</v>
      </c>
      <c r="T862">
        <v>17.5</v>
      </c>
      <c r="U862">
        <v>18.899999999999999</v>
      </c>
      <c r="V862">
        <v>20.2</v>
      </c>
      <c r="W862">
        <v>21.5</v>
      </c>
      <c r="X862">
        <v>22.7</v>
      </c>
      <c r="Y862">
        <v>23.9</v>
      </c>
      <c r="Z862">
        <v>25.1</v>
      </c>
      <c r="AA862">
        <v>26.3</v>
      </c>
      <c r="AB862">
        <v>27.4</v>
      </c>
    </row>
    <row r="863" spans="1:33" x14ac:dyDescent="0.3">
      <c r="A863" s="10" t="s">
        <v>12</v>
      </c>
      <c r="B863" t="s">
        <v>8</v>
      </c>
      <c r="C863" s="118">
        <v>0</v>
      </c>
      <c r="D863" s="118">
        <v>0</v>
      </c>
      <c r="E863" s="118">
        <v>0</v>
      </c>
      <c r="F863" s="118">
        <v>0</v>
      </c>
      <c r="G863">
        <v>0</v>
      </c>
      <c r="H863">
        <v>0</v>
      </c>
      <c r="I863">
        <v>0</v>
      </c>
      <c r="J863">
        <v>0</v>
      </c>
      <c r="K863">
        <v>0</v>
      </c>
      <c r="L863">
        <v>0</v>
      </c>
      <c r="M863">
        <v>0</v>
      </c>
      <c r="N863">
        <v>0</v>
      </c>
      <c r="O863">
        <v>0</v>
      </c>
      <c r="P863">
        <v>0</v>
      </c>
      <c r="Q863">
        <v>0</v>
      </c>
      <c r="R863">
        <v>51</v>
      </c>
      <c r="S863">
        <v>166</v>
      </c>
      <c r="T863">
        <v>129</v>
      </c>
      <c r="U863">
        <v>103</v>
      </c>
      <c r="V863">
        <v>84</v>
      </c>
      <c r="W863">
        <v>70</v>
      </c>
      <c r="X863">
        <v>59</v>
      </c>
      <c r="Y863">
        <v>51</v>
      </c>
      <c r="Z863">
        <v>44</v>
      </c>
      <c r="AA863">
        <v>38</v>
      </c>
      <c r="AB863">
        <v>34</v>
      </c>
    </row>
    <row r="864" spans="1:33" x14ac:dyDescent="0.3">
      <c r="A864" s="10" t="s">
        <v>24</v>
      </c>
      <c r="B864" t="s">
        <v>31</v>
      </c>
      <c r="C864" s="118">
        <f t="shared" si="1341"/>
        <v>0</v>
      </c>
      <c r="D864" s="118">
        <f t="shared" si="1340"/>
        <v>0</v>
      </c>
      <c r="E864" s="118">
        <f t="shared" si="1340"/>
        <v>0</v>
      </c>
      <c r="F864" s="118">
        <f t="shared" si="1340"/>
        <v>0</v>
      </c>
      <c r="G864">
        <v>0</v>
      </c>
      <c r="H864">
        <v>0</v>
      </c>
      <c r="I864">
        <v>0</v>
      </c>
      <c r="J864">
        <v>0</v>
      </c>
      <c r="K864">
        <v>0</v>
      </c>
      <c r="L864">
        <v>0</v>
      </c>
      <c r="M864">
        <v>0</v>
      </c>
      <c r="N864">
        <v>0</v>
      </c>
      <c r="O864">
        <v>0</v>
      </c>
      <c r="P864">
        <v>0</v>
      </c>
      <c r="Q864">
        <v>0</v>
      </c>
      <c r="R864">
        <v>0.83</v>
      </c>
      <c r="S864">
        <v>3.35</v>
      </c>
      <c r="T864">
        <v>3.1</v>
      </c>
      <c r="U864">
        <v>2.89</v>
      </c>
      <c r="V864">
        <v>2.71</v>
      </c>
      <c r="W864">
        <v>2.5499999999999998</v>
      </c>
      <c r="X864">
        <v>2.41</v>
      </c>
      <c r="Y864">
        <v>2.29</v>
      </c>
      <c r="Z864">
        <v>2.1800000000000002</v>
      </c>
      <c r="AA864">
        <v>2.08</v>
      </c>
      <c r="AB864">
        <v>1.99</v>
      </c>
    </row>
    <row r="865" spans="1:28" x14ac:dyDescent="0.3">
      <c r="A865" s="10" t="s">
        <v>25</v>
      </c>
      <c r="B865" t="s">
        <v>10</v>
      </c>
      <c r="C865" s="118" t="e">
        <f t="shared" si="1341"/>
        <v>#VALUE!</v>
      </c>
      <c r="D865" s="118" t="e">
        <f t="shared" si="1340"/>
        <v>#VALUE!</v>
      </c>
      <c r="E865" s="118" t="e">
        <f t="shared" si="1340"/>
        <v>#VALUE!</v>
      </c>
      <c r="F865" s="118" t="e">
        <f t="shared" si="1340"/>
        <v>#VALUE!</v>
      </c>
      <c r="G865" t="s">
        <v>311</v>
      </c>
      <c r="H865">
        <v>0</v>
      </c>
      <c r="I865">
        <v>0</v>
      </c>
      <c r="J865">
        <v>0</v>
      </c>
      <c r="K865">
        <v>0</v>
      </c>
      <c r="L865">
        <v>0</v>
      </c>
      <c r="M865">
        <v>0</v>
      </c>
      <c r="N865">
        <v>0</v>
      </c>
      <c r="O865">
        <v>0</v>
      </c>
      <c r="P865">
        <v>0</v>
      </c>
      <c r="Q865">
        <v>0</v>
      </c>
      <c r="R865">
        <v>13.5</v>
      </c>
      <c r="S865">
        <v>56.5</v>
      </c>
      <c r="T865">
        <v>54</v>
      </c>
      <c r="U865">
        <v>51.7</v>
      </c>
      <c r="V865">
        <v>49.7</v>
      </c>
      <c r="W865">
        <v>47.8</v>
      </c>
      <c r="X865">
        <v>46.1</v>
      </c>
      <c r="Y865">
        <v>44.5</v>
      </c>
      <c r="Z865">
        <v>43</v>
      </c>
      <c r="AA865">
        <v>41.6</v>
      </c>
      <c r="AB865">
        <v>40.299999999999997</v>
      </c>
    </row>
    <row r="866" spans="1:28" x14ac:dyDescent="0.3">
      <c r="A866" s="10" t="s">
        <v>26</v>
      </c>
      <c r="B866" t="s">
        <v>32</v>
      </c>
      <c r="C866" s="118"/>
      <c r="D866" s="118"/>
      <c r="E866" s="118"/>
      <c r="F866" s="118"/>
      <c r="G866" t="s">
        <v>35</v>
      </c>
      <c r="H866" t="s">
        <v>35</v>
      </c>
      <c r="I866" t="s">
        <v>35</v>
      </c>
      <c r="J866" t="s">
        <v>35</v>
      </c>
      <c r="K866" t="s">
        <v>35</v>
      </c>
      <c r="L866" t="s">
        <v>35</v>
      </c>
      <c r="M866" t="s">
        <v>35</v>
      </c>
      <c r="N866" t="s">
        <v>35</v>
      </c>
      <c r="O866" t="s">
        <v>35</v>
      </c>
      <c r="P866" t="s">
        <v>35</v>
      </c>
      <c r="Q866" t="s">
        <v>35</v>
      </c>
      <c r="R866">
        <v>54.7</v>
      </c>
      <c r="S866">
        <v>29</v>
      </c>
      <c r="T866">
        <v>31.6</v>
      </c>
      <c r="U866">
        <v>34.200000000000003</v>
      </c>
      <c r="V866">
        <v>36.6</v>
      </c>
      <c r="W866">
        <v>39</v>
      </c>
      <c r="X866">
        <v>41.4</v>
      </c>
      <c r="Y866">
        <v>43.8</v>
      </c>
      <c r="Z866">
        <v>46.1</v>
      </c>
      <c r="AA866">
        <v>48.4</v>
      </c>
      <c r="AB866">
        <v>50.7</v>
      </c>
    </row>
    <row r="867" spans="1:28" x14ac:dyDescent="0.3">
      <c r="A867" s="10" t="s">
        <v>3</v>
      </c>
      <c r="B867" t="s">
        <v>4</v>
      </c>
      <c r="C867" s="118">
        <f t="shared" si="1341"/>
        <v>0</v>
      </c>
      <c r="D867" s="118">
        <f t="shared" si="1340"/>
        <v>9.2999999999999999E-2</v>
      </c>
      <c r="E867" s="118">
        <f t="shared" si="1340"/>
        <v>0.62000000000000011</v>
      </c>
      <c r="F867" s="118">
        <f t="shared" si="1340"/>
        <v>1.55</v>
      </c>
      <c r="G867">
        <v>3.1</v>
      </c>
      <c r="H867">
        <v>4.7</v>
      </c>
      <c r="I867">
        <v>6.8</v>
      </c>
      <c r="J867">
        <v>9.4</v>
      </c>
      <c r="K867">
        <v>12.1</v>
      </c>
      <c r="L867">
        <v>14.7</v>
      </c>
      <c r="M867">
        <v>17.100000000000001</v>
      </c>
      <c r="N867">
        <v>19.3</v>
      </c>
      <c r="O867">
        <v>21.2</v>
      </c>
      <c r="P867">
        <v>22.8</v>
      </c>
      <c r="Q867">
        <v>24.3</v>
      </c>
      <c r="R867">
        <v>25.6</v>
      </c>
      <c r="S867">
        <v>26.8</v>
      </c>
      <c r="T867">
        <v>27.9</v>
      </c>
      <c r="U867">
        <v>28.8</v>
      </c>
      <c r="V867">
        <v>29.7</v>
      </c>
      <c r="W867">
        <v>30.6</v>
      </c>
      <c r="X867">
        <v>31.3</v>
      </c>
      <c r="Y867">
        <v>32</v>
      </c>
      <c r="Z867">
        <v>32.700000000000003</v>
      </c>
      <c r="AA867">
        <v>33.299999999999997</v>
      </c>
      <c r="AB867">
        <v>33.9</v>
      </c>
    </row>
    <row r="868" spans="1:28" x14ac:dyDescent="0.3">
      <c r="A868" s="10" t="s">
        <v>5</v>
      </c>
      <c r="B868" t="s">
        <v>6</v>
      </c>
      <c r="C868" s="118">
        <f t="shared" si="1341"/>
        <v>0</v>
      </c>
      <c r="D868" s="118">
        <f t="shared" si="1340"/>
        <v>5.3999999999999999E-2</v>
      </c>
      <c r="E868" s="118">
        <f t="shared" si="1340"/>
        <v>0.36000000000000004</v>
      </c>
      <c r="F868" s="118">
        <f t="shared" si="1340"/>
        <v>0.9</v>
      </c>
      <c r="G868">
        <v>1.8</v>
      </c>
      <c r="H868">
        <v>2.2000000000000002</v>
      </c>
      <c r="I868">
        <v>2.8</v>
      </c>
      <c r="J868">
        <v>3.4</v>
      </c>
      <c r="K868">
        <v>4.2</v>
      </c>
      <c r="L868">
        <v>5.0999999999999996</v>
      </c>
      <c r="M868">
        <v>6.3</v>
      </c>
      <c r="N868">
        <v>7.7</v>
      </c>
      <c r="O868">
        <v>9.3000000000000007</v>
      </c>
      <c r="P868">
        <v>11</v>
      </c>
      <c r="Q868">
        <v>12.7</v>
      </c>
      <c r="R868">
        <v>14.4</v>
      </c>
      <c r="S868">
        <v>16</v>
      </c>
      <c r="T868">
        <v>17.5</v>
      </c>
      <c r="U868">
        <v>18.899999999999999</v>
      </c>
      <c r="V868">
        <v>20.2</v>
      </c>
      <c r="W868">
        <v>21.5</v>
      </c>
      <c r="X868">
        <v>22.7</v>
      </c>
      <c r="Y868">
        <v>23.9</v>
      </c>
      <c r="Z868">
        <v>25.1</v>
      </c>
      <c r="AA868">
        <v>26.3</v>
      </c>
      <c r="AB868">
        <v>27.4</v>
      </c>
    </row>
    <row r="869" spans="1:28" x14ac:dyDescent="0.3">
      <c r="A869" s="10" t="s">
        <v>7</v>
      </c>
      <c r="B869" t="s">
        <v>8</v>
      </c>
      <c r="C869" s="118">
        <f>G869</f>
        <v>6000</v>
      </c>
      <c r="D869" s="118">
        <f>G869</f>
        <v>6000</v>
      </c>
      <c r="E869" s="118">
        <f>G869</f>
        <v>6000</v>
      </c>
      <c r="F869" s="118">
        <f>G869</f>
        <v>6000</v>
      </c>
      <c r="G869">
        <v>6000</v>
      </c>
      <c r="H869">
        <v>5972</v>
      </c>
      <c r="I869">
        <v>5923</v>
      </c>
      <c r="J869">
        <v>5824</v>
      </c>
      <c r="K869">
        <v>5615</v>
      </c>
      <c r="L869">
        <v>5211</v>
      </c>
      <c r="M869">
        <v>4597</v>
      </c>
      <c r="N869">
        <v>3903</v>
      </c>
      <c r="O869">
        <v>3278</v>
      </c>
      <c r="P869">
        <v>2773</v>
      </c>
      <c r="Q869">
        <v>2380</v>
      </c>
      <c r="R869">
        <v>2024</v>
      </c>
      <c r="S869">
        <v>1634</v>
      </c>
      <c r="T869">
        <v>1370</v>
      </c>
      <c r="U869">
        <v>1177</v>
      </c>
      <c r="V869">
        <v>1028</v>
      </c>
      <c r="W869">
        <v>910</v>
      </c>
      <c r="X869">
        <v>813</v>
      </c>
      <c r="Y869">
        <v>733</v>
      </c>
      <c r="Z869">
        <v>666</v>
      </c>
      <c r="AA869">
        <v>609</v>
      </c>
      <c r="AB869">
        <v>559</v>
      </c>
    </row>
    <row r="870" spans="1:28" x14ac:dyDescent="0.3">
      <c r="A870" s="10" t="s">
        <v>27</v>
      </c>
      <c r="B870" t="s">
        <v>31</v>
      </c>
      <c r="C870" s="118">
        <f t="shared" si="1341"/>
        <v>0</v>
      </c>
      <c r="D870" s="118">
        <f t="shared" si="1340"/>
        <v>4.8000000000000001E-2</v>
      </c>
      <c r="E870" s="118">
        <f t="shared" si="1340"/>
        <v>0.32000000000000006</v>
      </c>
      <c r="F870" s="118">
        <f t="shared" si="1340"/>
        <v>0.8</v>
      </c>
      <c r="G870">
        <v>1.6</v>
      </c>
      <c r="H870">
        <v>2.36</v>
      </c>
      <c r="I870">
        <v>3.53</v>
      </c>
      <c r="J870">
        <v>5.26</v>
      </c>
      <c r="K870">
        <v>7.66</v>
      </c>
      <c r="L870">
        <v>10.72</v>
      </c>
      <c r="M870">
        <v>14.33</v>
      </c>
      <c r="N870">
        <v>18.28</v>
      </c>
      <c r="O870">
        <v>22.36</v>
      </c>
      <c r="P870">
        <v>26.38</v>
      </c>
      <c r="Q870">
        <v>30.22</v>
      </c>
      <c r="R870">
        <v>33</v>
      </c>
      <c r="S870">
        <v>33</v>
      </c>
      <c r="T870">
        <v>33</v>
      </c>
      <c r="U870">
        <v>33</v>
      </c>
      <c r="V870">
        <v>33</v>
      </c>
      <c r="W870">
        <v>33</v>
      </c>
      <c r="X870">
        <v>33</v>
      </c>
      <c r="Y870">
        <v>33</v>
      </c>
      <c r="Z870">
        <v>33</v>
      </c>
      <c r="AA870">
        <v>33</v>
      </c>
      <c r="AB870">
        <v>33</v>
      </c>
    </row>
    <row r="871" spans="1:28" x14ac:dyDescent="0.3">
      <c r="A871" s="10" t="s">
        <v>9</v>
      </c>
      <c r="B871" t="s">
        <v>10</v>
      </c>
      <c r="C871" s="118">
        <f t="shared" si="1341"/>
        <v>0</v>
      </c>
      <c r="D871" s="118">
        <f t="shared" si="1340"/>
        <v>0.153</v>
      </c>
      <c r="E871" s="118">
        <f t="shared" si="1340"/>
        <v>1.02</v>
      </c>
      <c r="F871" s="118">
        <f t="shared" si="1340"/>
        <v>2.5499999999999998</v>
      </c>
      <c r="G871">
        <v>5.0999999999999996</v>
      </c>
      <c r="H871">
        <v>8.6999999999999993</v>
      </c>
      <c r="I871">
        <v>17.100000000000001</v>
      </c>
      <c r="J871">
        <v>33.9</v>
      </c>
      <c r="K871">
        <v>63.3</v>
      </c>
      <c r="L871">
        <v>107.8</v>
      </c>
      <c r="M871">
        <v>166.7</v>
      </c>
      <c r="N871">
        <v>236.4</v>
      </c>
      <c r="O871">
        <v>313</v>
      </c>
      <c r="P871">
        <v>392.8</v>
      </c>
      <c r="Q871">
        <v>472.9</v>
      </c>
      <c r="R871">
        <v>538</v>
      </c>
      <c r="S871">
        <v>557</v>
      </c>
      <c r="T871">
        <v>574.79999999999995</v>
      </c>
      <c r="U871">
        <v>590.9</v>
      </c>
      <c r="V871">
        <v>605.5</v>
      </c>
      <c r="W871">
        <v>618.6</v>
      </c>
      <c r="X871">
        <v>630.5</v>
      </c>
      <c r="Y871">
        <v>641.20000000000005</v>
      </c>
      <c r="Z871">
        <v>650.79999999999995</v>
      </c>
      <c r="AA871">
        <v>659.4</v>
      </c>
      <c r="AB871">
        <v>667.2</v>
      </c>
    </row>
    <row r="872" spans="1:28" x14ac:dyDescent="0.3">
      <c r="A872" s="10" t="s">
        <v>28</v>
      </c>
      <c r="B872" t="s">
        <v>32</v>
      </c>
      <c r="C872" s="118"/>
      <c r="D872" s="118"/>
      <c r="E872" s="118"/>
      <c r="F872" s="118"/>
      <c r="G872">
        <v>41.5</v>
      </c>
      <c r="H872">
        <v>27.4</v>
      </c>
      <c r="I872">
        <v>19</v>
      </c>
      <c r="J872">
        <v>14</v>
      </c>
      <c r="K872">
        <v>11.1</v>
      </c>
      <c r="L872">
        <v>9.4</v>
      </c>
      <c r="M872">
        <v>8.6</v>
      </c>
      <c r="N872">
        <v>8.3000000000000007</v>
      </c>
      <c r="O872">
        <v>8.3000000000000007</v>
      </c>
      <c r="P872">
        <v>8.3000000000000007</v>
      </c>
      <c r="Q872">
        <v>8.4</v>
      </c>
      <c r="R872">
        <v>8.6999999999999993</v>
      </c>
      <c r="S872">
        <v>9.1999999999999993</v>
      </c>
      <c r="T872">
        <v>9.6999999999999993</v>
      </c>
      <c r="U872">
        <v>10.1</v>
      </c>
      <c r="V872">
        <v>10.5</v>
      </c>
      <c r="W872">
        <v>10.8</v>
      </c>
      <c r="X872">
        <v>11.2</v>
      </c>
      <c r="Y872">
        <v>11.5</v>
      </c>
      <c r="Z872">
        <v>11.8</v>
      </c>
      <c r="AA872">
        <v>12.2</v>
      </c>
      <c r="AB872">
        <v>12.5</v>
      </c>
    </row>
    <row r="873" spans="1:28" x14ac:dyDescent="0.3">
      <c r="A873" s="10" t="s">
        <v>29</v>
      </c>
      <c r="B873" t="s">
        <v>33</v>
      </c>
      <c r="C873" s="118">
        <f t="shared" si="1341"/>
        <v>0</v>
      </c>
      <c r="D873" s="118">
        <f t="shared" si="1341"/>
        <v>4.7999999999999996E-3</v>
      </c>
      <c r="E873" s="118">
        <f t="shared" si="1341"/>
        <v>3.2000000000000001E-2</v>
      </c>
      <c r="F873" s="118">
        <f t="shared" si="1341"/>
        <v>0.08</v>
      </c>
      <c r="G873">
        <v>0.16</v>
      </c>
      <c r="H873">
        <v>0.19</v>
      </c>
      <c r="I873">
        <v>0.23</v>
      </c>
      <c r="J873">
        <v>0.27</v>
      </c>
      <c r="K873">
        <v>0.3</v>
      </c>
      <c r="L873">
        <v>0.33</v>
      </c>
      <c r="M873">
        <v>0.34</v>
      </c>
      <c r="N873">
        <v>0.35</v>
      </c>
      <c r="O873">
        <v>0.35</v>
      </c>
      <c r="P873">
        <v>0.35</v>
      </c>
      <c r="Q873">
        <v>0.35</v>
      </c>
      <c r="R873">
        <v>0.34</v>
      </c>
      <c r="S873">
        <v>0.33</v>
      </c>
      <c r="T873">
        <v>0.33</v>
      </c>
      <c r="U873">
        <v>0.32</v>
      </c>
      <c r="V873">
        <v>0.31</v>
      </c>
      <c r="W873">
        <v>0.31</v>
      </c>
      <c r="X873">
        <v>0.3</v>
      </c>
      <c r="Y873">
        <v>0.28999999999999998</v>
      </c>
      <c r="Z873">
        <v>0.28000000000000003</v>
      </c>
      <c r="AA873">
        <v>0.28000000000000003</v>
      </c>
      <c r="AB873">
        <v>0.27</v>
      </c>
    </row>
    <row r="874" spans="1:28" x14ac:dyDescent="0.3">
      <c r="A874" s="10" t="s">
        <v>30</v>
      </c>
      <c r="B874" t="s">
        <v>34</v>
      </c>
      <c r="C874" s="118">
        <f t="shared" si="1341"/>
        <v>0</v>
      </c>
      <c r="D874" s="118">
        <f t="shared" si="1341"/>
        <v>7.7999999999999996E-3</v>
      </c>
      <c r="E874" s="118">
        <f t="shared" si="1341"/>
        <v>5.2000000000000005E-2</v>
      </c>
      <c r="F874" s="118">
        <f t="shared" si="1341"/>
        <v>0.13</v>
      </c>
      <c r="G874">
        <v>0.26</v>
      </c>
      <c r="H874">
        <v>0.35</v>
      </c>
      <c r="I874">
        <v>0.56999999999999995</v>
      </c>
      <c r="J874">
        <v>0.97</v>
      </c>
      <c r="K874">
        <v>1.58</v>
      </c>
      <c r="L874">
        <v>2.4</v>
      </c>
      <c r="M874">
        <v>3.33</v>
      </c>
      <c r="N874">
        <v>4.3</v>
      </c>
      <c r="O874">
        <v>5.22</v>
      </c>
      <c r="P874">
        <v>6.04</v>
      </c>
      <c r="Q874">
        <v>6.76</v>
      </c>
      <c r="R874">
        <v>7.35</v>
      </c>
      <c r="S874">
        <v>7.84</v>
      </c>
      <c r="T874">
        <v>8.2200000000000006</v>
      </c>
      <c r="U874">
        <v>8.52</v>
      </c>
      <c r="V874">
        <v>8.75</v>
      </c>
      <c r="W874">
        <v>8.92</v>
      </c>
      <c r="X874">
        <v>9.0500000000000007</v>
      </c>
      <c r="Y874">
        <v>9.14</v>
      </c>
      <c r="Z874">
        <v>9.1999999999999993</v>
      </c>
      <c r="AA874">
        <v>9.23</v>
      </c>
      <c r="AB874">
        <v>9.25</v>
      </c>
    </row>
    <row r="875" spans="1:28" x14ac:dyDescent="0.3">
      <c r="A875" s="12" t="s">
        <v>13</v>
      </c>
      <c r="B875" s="3" t="s">
        <v>10</v>
      </c>
      <c r="C875" s="119">
        <f t="shared" si="1341"/>
        <v>0</v>
      </c>
      <c r="D875" s="119">
        <f t="shared" si="1341"/>
        <v>0.153</v>
      </c>
      <c r="E875" s="119">
        <f t="shared" si="1341"/>
        <v>1.02</v>
      </c>
      <c r="F875" s="119">
        <f t="shared" si="1341"/>
        <v>2.5499999999999998</v>
      </c>
      <c r="G875">
        <v>5.0999999999999996</v>
      </c>
      <c r="H875">
        <v>8.6999999999999993</v>
      </c>
      <c r="I875">
        <v>17.100000000000001</v>
      </c>
      <c r="J875">
        <v>33.9</v>
      </c>
      <c r="K875">
        <v>63.3</v>
      </c>
      <c r="L875">
        <v>107.8</v>
      </c>
      <c r="M875">
        <v>166.7</v>
      </c>
      <c r="N875">
        <v>236.4</v>
      </c>
      <c r="O875">
        <v>313</v>
      </c>
      <c r="P875">
        <v>392.8</v>
      </c>
      <c r="Q875">
        <v>472.9</v>
      </c>
      <c r="R875">
        <v>551.5</v>
      </c>
      <c r="S875">
        <v>627.1</v>
      </c>
      <c r="T875">
        <v>698.8</v>
      </c>
      <c r="U875">
        <v>766.7</v>
      </c>
      <c r="V875">
        <v>830.9</v>
      </c>
      <c r="W875">
        <v>891.9</v>
      </c>
      <c r="X875">
        <v>949.8</v>
      </c>
      <c r="Y875">
        <v>1004.9</v>
      </c>
      <c r="Z875">
        <v>1057.5</v>
      </c>
      <c r="AA875">
        <v>1107.8</v>
      </c>
      <c r="AB875">
        <v>1155.8</v>
      </c>
    </row>
    <row r="876" spans="1:28" x14ac:dyDescent="0.3">
      <c r="A876" s="20" t="s">
        <v>70</v>
      </c>
      <c r="B876" s="21" t="s">
        <v>14</v>
      </c>
      <c r="C876" s="120">
        <f t="shared" si="1341"/>
        <v>0</v>
      </c>
      <c r="D876" s="120">
        <f t="shared" si="1341"/>
        <v>6.154096079648042E-3</v>
      </c>
      <c r="E876" s="120">
        <f t="shared" si="1341"/>
        <v>4.1027307197653622E-2</v>
      </c>
      <c r="F876" s="120">
        <f t="shared" si="1341"/>
        <v>0.10256826799413404</v>
      </c>
      <c r="G876" s="120">
        <f>$D855*(G868/100*1000)^$E855*(G867-0.3)^$F855</f>
        <v>0.20513653598826809</v>
      </c>
      <c r="H876" s="120">
        <f t="shared" ref="H876" si="1342">$D855*(H868/100*1000)^$E855*(H867-0.3)^$F855</f>
        <v>0.47742280544427468</v>
      </c>
      <c r="I876" s="120">
        <f>$D855*(I868/100*1000)^$E855*(I867-0.3)^$F855</f>
        <v>1.118395580740301</v>
      </c>
      <c r="J876" s="120">
        <f>$D855*(J868/100*1000)^$E855*(J867-0.3)^$F855</f>
        <v>2.2731095959820795</v>
      </c>
      <c r="K876" s="120">
        <f t="shared" ref="K876:AB876" si="1343">$D855*(K868/100*1000)^$E855*(K867-0.3)^$F855</f>
        <v>4.3889219926520715</v>
      </c>
      <c r="L876" s="120">
        <f t="shared" si="1343"/>
        <v>7.6996404278706079</v>
      </c>
      <c r="M876" s="120">
        <f t="shared" si="1343"/>
        <v>13.274943973414828</v>
      </c>
      <c r="N876" s="120">
        <f t="shared" si="1343"/>
        <v>21.718444406405588</v>
      </c>
      <c r="O876" s="120">
        <f t="shared" si="1343"/>
        <v>33.763480550584383</v>
      </c>
      <c r="P876" s="120">
        <f t="shared" si="1343"/>
        <v>49.400029759863152</v>
      </c>
      <c r="Q876" s="120">
        <f t="shared" si="1343"/>
        <v>68.526168417309208</v>
      </c>
      <c r="R876" s="120">
        <f t="shared" si="1343"/>
        <v>90.865025139173042</v>
      </c>
      <c r="S876" s="120">
        <f t="shared" si="1343"/>
        <v>115.38413412968372</v>
      </c>
      <c r="T876" s="120">
        <f t="shared" si="1343"/>
        <v>141.57056368073938</v>
      </c>
      <c r="U876" s="120">
        <f t="shared" si="1343"/>
        <v>168.24321335922139</v>
      </c>
      <c r="V876" s="120">
        <f t="shared" si="1343"/>
        <v>196.01711810043901</v>
      </c>
      <c r="W876" s="120">
        <f t="shared" si="1343"/>
        <v>226.45229940296326</v>
      </c>
      <c r="X876" s="120">
        <f t="shared" si="1343"/>
        <v>255.84111411397464</v>
      </c>
      <c r="Y876" s="120">
        <f t="shared" si="1343"/>
        <v>287.43768732073164</v>
      </c>
      <c r="Z876" s="120">
        <f t="shared" si="1343"/>
        <v>321.30774203607575</v>
      </c>
      <c r="AA876" s="120">
        <f t="shared" si="1343"/>
        <v>356.35958706979022</v>
      </c>
      <c r="AB876" s="120">
        <f t="shared" si="1343"/>
        <v>391.05204574230521</v>
      </c>
    </row>
    <row r="877" spans="1:28" x14ac:dyDescent="0.3">
      <c r="A877" s="20" t="s">
        <v>71</v>
      </c>
      <c r="B877" s="21" t="s">
        <v>14</v>
      </c>
      <c r="C877" s="120">
        <f t="shared" si="1341"/>
        <v>0</v>
      </c>
      <c r="D877" s="120">
        <f t="shared" si="1341"/>
        <v>3.0983903175675642E-3</v>
      </c>
      <c r="E877" s="120">
        <f t="shared" si="1341"/>
        <v>2.0655935450450427E-2</v>
      </c>
      <c r="F877" s="120">
        <f t="shared" si="1341"/>
        <v>5.1639838626126068E-2</v>
      </c>
      <c r="G877" s="120">
        <f>$G855*(G868/100*1000)^$H855*(G867-0.3)^$I855</f>
        <v>0.10327967725225214</v>
      </c>
      <c r="H877" s="120">
        <f t="shared" ref="H877:AB877" si="1344">$G855*(H868/100*1000)^$H855*(H867-0.3)^$I855</f>
        <v>0.13246019575410298</v>
      </c>
      <c r="I877" s="120">
        <f t="shared" si="1344"/>
        <v>0.19834514436913536</v>
      </c>
      <c r="J877" s="120">
        <f t="shared" si="1344"/>
        <v>0.27036286975176105</v>
      </c>
      <c r="K877" s="120">
        <f t="shared" si="1344"/>
        <v>0.4073476475300411</v>
      </c>
      <c r="L877" s="120">
        <f t="shared" si="1344"/>
        <v>0.60995942296162364</v>
      </c>
      <c r="M877" s="120">
        <f t="shared" si="1344"/>
        <v>0.9879141507179241</v>
      </c>
      <c r="N877" s="120">
        <f t="shared" si="1344"/>
        <v>1.5868157088148962</v>
      </c>
      <c r="O877" s="120">
        <f t="shared" si="1344"/>
        <v>2.5132436986825617</v>
      </c>
      <c r="P877" s="120">
        <f t="shared" si="1344"/>
        <v>3.8114041388542237</v>
      </c>
      <c r="Q877" s="120">
        <f t="shared" si="1344"/>
        <v>5.4385028505458459</v>
      </c>
      <c r="R877" s="120">
        <f t="shared" si="1344"/>
        <v>7.4394093976906586</v>
      </c>
      <c r="S877" s="120">
        <f t="shared" si="1344"/>
        <v>9.6610660416124681</v>
      </c>
      <c r="T877" s="120">
        <f t="shared" si="1344"/>
        <v>12.055218711454431</v>
      </c>
      <c r="U877" s="120">
        <f t="shared" si="1344"/>
        <v>14.608148680785948</v>
      </c>
      <c r="V877" s="120">
        <f t="shared" si="1344"/>
        <v>17.206862774050048</v>
      </c>
      <c r="W877" s="120">
        <f t="shared" si="1344"/>
        <v>20.048132801912192</v>
      </c>
      <c r="X877" s="120">
        <f t="shared" si="1344"/>
        <v>22.955476693276609</v>
      </c>
      <c r="Y877" s="120">
        <f t="shared" si="1344"/>
        <v>26.089768607874618</v>
      </c>
      <c r="Z877" s="120">
        <f t="shared" si="1344"/>
        <v>29.45441203931794</v>
      </c>
      <c r="AA877" s="120">
        <f t="shared" si="1344"/>
        <v>33.121076305611886</v>
      </c>
      <c r="AB877" s="120">
        <f t="shared" si="1344"/>
        <v>36.66397783437246</v>
      </c>
    </row>
    <row r="878" spans="1:28" x14ac:dyDescent="0.3">
      <c r="A878" s="20" t="s">
        <v>72</v>
      </c>
      <c r="B878" s="21" t="s">
        <v>14</v>
      </c>
      <c r="C878" s="120">
        <f t="shared" si="1341"/>
        <v>0</v>
      </c>
      <c r="D878" s="120">
        <f t="shared" si="1341"/>
        <v>2.6096223378531155E-3</v>
      </c>
      <c r="E878" s="120">
        <f t="shared" si="1341"/>
        <v>1.7397482252354105E-2</v>
      </c>
      <c r="F878" s="120">
        <f t="shared" si="1341"/>
        <v>4.3493705630885261E-2</v>
      </c>
      <c r="G878" s="120">
        <f>$J855*(G868/100*1000)^$K855*(G867-0.3)^$L855</f>
        <v>8.6987411261770523E-2</v>
      </c>
      <c r="H878" s="120">
        <f t="shared" ref="H878:AB878" si="1345">$J855*(H868/100*1000)^$K855*(H867-0.3)^$L855</f>
        <v>0.14403959618368956</v>
      </c>
      <c r="I878" s="120">
        <f t="shared" si="1345"/>
        <v>0.26519590647963648</v>
      </c>
      <c r="J878" s="120">
        <f t="shared" si="1345"/>
        <v>0.43322214386225383</v>
      </c>
      <c r="K878" s="120">
        <f t="shared" si="1345"/>
        <v>0.74127852143725304</v>
      </c>
      <c r="L878" s="120">
        <f t="shared" si="1345"/>
        <v>1.2156233055479544</v>
      </c>
      <c r="M878" s="120">
        <f t="shared" si="1345"/>
        <v>2.0862080347390068</v>
      </c>
      <c r="N878" s="120">
        <f t="shared" si="1345"/>
        <v>3.4865157013990138</v>
      </c>
      <c r="O878" s="120">
        <f t="shared" si="1345"/>
        <v>5.6555503030956373</v>
      </c>
      <c r="P878" s="120">
        <f t="shared" si="1345"/>
        <v>8.698022890072389</v>
      </c>
      <c r="Q878" s="120">
        <f t="shared" si="1345"/>
        <v>12.57273682335313</v>
      </c>
      <c r="R878" s="120">
        <f t="shared" si="1345"/>
        <v>17.352105740604205</v>
      </c>
      <c r="S878" s="120">
        <f t="shared" si="1345"/>
        <v>22.734062346610788</v>
      </c>
      <c r="T878" s="120">
        <f t="shared" si="1345"/>
        <v>28.605523807587534</v>
      </c>
      <c r="U878" s="120">
        <f t="shared" si="1345"/>
        <v>34.847515223784633</v>
      </c>
      <c r="V878" s="120">
        <f t="shared" si="1345"/>
        <v>41.32605978513584</v>
      </c>
      <c r="W878" s="120">
        <f t="shared" si="1345"/>
        <v>48.489054118378561</v>
      </c>
      <c r="X878" s="120">
        <f t="shared" si="1345"/>
        <v>55.736018774682805</v>
      </c>
      <c r="Y878" s="120">
        <f t="shared" si="1345"/>
        <v>63.606742399507517</v>
      </c>
      <c r="Z878" s="120">
        <f t="shared" si="1345"/>
        <v>72.119382296706036</v>
      </c>
      <c r="AA878" s="120">
        <f t="shared" si="1345"/>
        <v>81.298586835409907</v>
      </c>
      <c r="AB878" s="120">
        <f t="shared" si="1345"/>
        <v>90.304619992059344</v>
      </c>
    </row>
    <row r="879" spans="1:28" x14ac:dyDescent="0.3">
      <c r="A879" s="20" t="s">
        <v>73</v>
      </c>
      <c r="B879" s="21" t="s">
        <v>14</v>
      </c>
      <c r="C879" s="120">
        <f t="shared" si="1341"/>
        <v>0</v>
      </c>
      <c r="D879" s="120">
        <f t="shared" si="1341"/>
        <v>5.553651627100642E-3</v>
      </c>
      <c r="E879" s="120">
        <f t="shared" si="1341"/>
        <v>3.7024344180670951E-2</v>
      </c>
      <c r="F879" s="120">
        <f t="shared" si="1341"/>
        <v>9.2560860451677371E-2</v>
      </c>
      <c r="G879" s="120">
        <f>$D855*(G862/100*1000)^$E855*(G857-0.3)^$F855</f>
        <v>0.18512172090335474</v>
      </c>
      <c r="H879" s="120">
        <f t="shared" ref="H879:AB879" si="1346">$D855*(H862/100*1000)^$E855*(H857-0.3)^$F855</f>
        <v>0.40230715696393066</v>
      </c>
      <c r="I879" s="120">
        <f t="shared" si="1346"/>
        <v>0.91242032664545503</v>
      </c>
      <c r="J879" s="120">
        <f t="shared" si="1346"/>
        <v>1.9255989069914896</v>
      </c>
      <c r="K879" s="120">
        <f t="shared" si="1346"/>
        <v>3.6668160978458535</v>
      </c>
      <c r="L879" s="120">
        <f t="shared" si="1346"/>
        <v>6.6490349150882997</v>
      </c>
      <c r="M879" s="120">
        <f t="shared" si="1346"/>
        <v>12.161148642344234</v>
      </c>
      <c r="N879" s="120">
        <f t="shared" si="1346"/>
        <v>20.715730820927707</v>
      </c>
      <c r="O879" s="120">
        <f t="shared" si="1346"/>
        <v>33.763480550584383</v>
      </c>
      <c r="P879" s="120">
        <f t="shared" si="1346"/>
        <v>49.400029759863152</v>
      </c>
      <c r="Q879" s="120">
        <f t="shared" si="1346"/>
        <v>68.526168417309208</v>
      </c>
      <c r="R879" s="120">
        <f t="shared" si="1346"/>
        <v>90.865025139173042</v>
      </c>
      <c r="S879" s="120">
        <f t="shared" si="1346"/>
        <v>115.38413412968372</v>
      </c>
      <c r="T879" s="120">
        <f t="shared" si="1346"/>
        <v>141.57056368073938</v>
      </c>
      <c r="U879" s="120">
        <f t="shared" si="1346"/>
        <v>168.24321335922139</v>
      </c>
      <c r="V879" s="120">
        <f t="shared" si="1346"/>
        <v>196.01711810043901</v>
      </c>
      <c r="W879" s="120">
        <f t="shared" si="1346"/>
        <v>226.45229940296326</v>
      </c>
      <c r="X879" s="120">
        <f t="shared" si="1346"/>
        <v>255.84111411397464</v>
      </c>
      <c r="Y879" s="120">
        <f t="shared" si="1346"/>
        <v>287.43768732073164</v>
      </c>
      <c r="Z879" s="120">
        <f t="shared" si="1346"/>
        <v>321.30774203607575</v>
      </c>
      <c r="AA879" s="120">
        <f t="shared" si="1346"/>
        <v>356.35958706979022</v>
      </c>
      <c r="AB879" s="120">
        <f t="shared" si="1346"/>
        <v>391.05204574230521</v>
      </c>
    </row>
    <row r="880" spans="1:28" x14ac:dyDescent="0.3">
      <c r="A880" s="20" t="s">
        <v>74</v>
      </c>
      <c r="B880" s="21" t="s">
        <v>14</v>
      </c>
      <c r="C880" s="120">
        <f t="shared" si="1341"/>
        <v>0</v>
      </c>
      <c r="D880" s="120">
        <f t="shared" si="1341"/>
        <v>2.6430127495532434E-3</v>
      </c>
      <c r="E880" s="120">
        <f t="shared" si="1341"/>
        <v>1.7620084997021623E-2</v>
      </c>
      <c r="F880" s="120">
        <f t="shared" si="1341"/>
        <v>4.4050212492554058E-2</v>
      </c>
      <c r="G880" s="120">
        <f>$G855*(G862/100*1000)^$H855*(G857-0.3)^$I855</f>
        <v>8.8100424985108117E-2</v>
      </c>
      <c r="H880" s="120">
        <f t="shared" ref="H880:AB880" si="1347">$G855*(H862/100*1000)^$H855*(H857-0.3)^$I855</f>
        <v>0.10161742738730749</v>
      </c>
      <c r="I880" s="120">
        <f t="shared" si="1347"/>
        <v>0.14472425754428137</v>
      </c>
      <c r="J880" s="120">
        <f t="shared" si="1347"/>
        <v>0.20911107667215123</v>
      </c>
      <c r="K880" s="120">
        <f t="shared" si="1347"/>
        <v>0.30837756268073124</v>
      </c>
      <c r="L880" s="120">
        <f t="shared" si="1347"/>
        <v>0.48601411328795402</v>
      </c>
      <c r="M880" s="120">
        <f t="shared" si="1347"/>
        <v>0.86256065960994854</v>
      </c>
      <c r="N880" s="120">
        <f t="shared" si="1347"/>
        <v>1.4748233842475793</v>
      </c>
      <c r="O880" s="120">
        <f t="shared" si="1347"/>
        <v>2.5132436986825617</v>
      </c>
      <c r="P880" s="120">
        <f t="shared" si="1347"/>
        <v>3.8114041388542237</v>
      </c>
      <c r="Q880" s="120">
        <f t="shared" si="1347"/>
        <v>5.4385028505458459</v>
      </c>
      <c r="R880" s="120">
        <f t="shared" si="1347"/>
        <v>7.4394093976906586</v>
      </c>
      <c r="S880" s="120">
        <f t="shared" si="1347"/>
        <v>9.6610660416124681</v>
      </c>
      <c r="T880" s="120">
        <f t="shared" si="1347"/>
        <v>12.055218711454431</v>
      </c>
      <c r="U880" s="120">
        <f t="shared" si="1347"/>
        <v>14.608148680785948</v>
      </c>
      <c r="V880" s="120">
        <f t="shared" si="1347"/>
        <v>17.206862774050048</v>
      </c>
      <c r="W880" s="120">
        <f t="shared" si="1347"/>
        <v>20.048132801912192</v>
      </c>
      <c r="X880" s="120">
        <f t="shared" si="1347"/>
        <v>22.955476693276609</v>
      </c>
      <c r="Y880" s="120">
        <f t="shared" si="1347"/>
        <v>26.089768607874618</v>
      </c>
      <c r="Z880" s="120">
        <f t="shared" si="1347"/>
        <v>29.45441203931794</v>
      </c>
      <c r="AA880" s="120">
        <f t="shared" si="1347"/>
        <v>33.121076305611886</v>
      </c>
      <c r="AB880" s="120">
        <f t="shared" si="1347"/>
        <v>36.66397783437246</v>
      </c>
    </row>
    <row r="881" spans="1:33" x14ac:dyDescent="0.3">
      <c r="A881" s="20" t="s">
        <v>75</v>
      </c>
      <c r="B881" s="21" t="s">
        <v>14</v>
      </c>
      <c r="C881" s="120">
        <f t="shared" si="1341"/>
        <v>0</v>
      </c>
      <c r="D881" s="120">
        <f t="shared" si="1341"/>
        <v>2.2522789613229877E-3</v>
      </c>
      <c r="E881" s="120">
        <f t="shared" si="1341"/>
        <v>1.5015193075486585E-2</v>
      </c>
      <c r="F881" s="120">
        <f t="shared" si="1341"/>
        <v>3.7537982688716463E-2</v>
      </c>
      <c r="G881" s="120">
        <f>$J855*(G862/100*1000)^$K855*(G857-0.3)^$L855</f>
        <v>7.5075965377432927E-2</v>
      </c>
      <c r="H881" s="120">
        <f t="shared" ref="H881:AB881" si="1348">$J855*(H862/100*1000)^$K855*(H857-0.3)^$L855</f>
        <v>0.11267765008530399</v>
      </c>
      <c r="I881" s="120">
        <f t="shared" si="1348"/>
        <v>0.19804391475027719</v>
      </c>
      <c r="J881" s="120">
        <f t="shared" si="1348"/>
        <v>0.34147006192980067</v>
      </c>
      <c r="K881" s="120">
        <f t="shared" si="1348"/>
        <v>0.57279128708292792</v>
      </c>
      <c r="L881" s="120">
        <f t="shared" si="1348"/>
        <v>0.98493628500615671</v>
      </c>
      <c r="M881" s="120">
        <f t="shared" si="1348"/>
        <v>1.8397783486260082</v>
      </c>
      <c r="N881" s="120">
        <f t="shared" si="1348"/>
        <v>3.2579525893576395</v>
      </c>
      <c r="O881" s="120">
        <f t="shared" si="1348"/>
        <v>5.6555503030956373</v>
      </c>
      <c r="P881" s="120">
        <f t="shared" si="1348"/>
        <v>8.698022890072389</v>
      </c>
      <c r="Q881" s="120">
        <f t="shared" si="1348"/>
        <v>12.57273682335313</v>
      </c>
      <c r="R881" s="120">
        <f t="shared" si="1348"/>
        <v>17.352105740604205</v>
      </c>
      <c r="S881" s="120">
        <f t="shared" si="1348"/>
        <v>22.734062346610788</v>
      </c>
      <c r="T881" s="120">
        <f t="shared" si="1348"/>
        <v>28.605523807587534</v>
      </c>
      <c r="U881" s="120">
        <f t="shared" si="1348"/>
        <v>34.847515223784633</v>
      </c>
      <c r="V881" s="120">
        <f t="shared" si="1348"/>
        <v>41.32605978513584</v>
      </c>
      <c r="W881" s="120">
        <f t="shared" si="1348"/>
        <v>48.489054118378561</v>
      </c>
      <c r="X881" s="120">
        <f t="shared" si="1348"/>
        <v>55.736018774682805</v>
      </c>
      <c r="Y881" s="120">
        <f t="shared" si="1348"/>
        <v>63.606742399507517</v>
      </c>
      <c r="Z881" s="120">
        <f t="shared" si="1348"/>
        <v>72.119382296706036</v>
      </c>
      <c r="AA881" s="120">
        <f t="shared" si="1348"/>
        <v>81.298586835409907</v>
      </c>
      <c r="AB881" s="120">
        <f t="shared" si="1348"/>
        <v>90.304619992059344</v>
      </c>
    </row>
    <row r="882" spans="1:33" x14ac:dyDescent="0.3">
      <c r="A882" s="20" t="s">
        <v>15</v>
      </c>
      <c r="B882" s="21" t="s">
        <v>16</v>
      </c>
      <c r="C882" s="120">
        <f>((C879+C880+C881)*0.5*44/12)*C863/1000</f>
        <v>0</v>
      </c>
      <c r="D882" s="120">
        <f t="shared" ref="D882:AB882" si="1349">((D879+D880+D881)*0.5*44/12)*D863/1000</f>
        <v>0</v>
      </c>
      <c r="E882" s="120">
        <f t="shared" si="1349"/>
        <v>0</v>
      </c>
      <c r="F882" s="120">
        <f t="shared" si="1349"/>
        <v>0</v>
      </c>
      <c r="G882" s="120">
        <f t="shared" si="1349"/>
        <v>0</v>
      </c>
      <c r="H882" s="120">
        <f t="shared" si="1349"/>
        <v>0</v>
      </c>
      <c r="I882" s="120">
        <f t="shared" si="1349"/>
        <v>0</v>
      </c>
      <c r="J882" s="120">
        <f t="shared" si="1349"/>
        <v>0</v>
      </c>
      <c r="K882" s="120">
        <f t="shared" si="1349"/>
        <v>0</v>
      </c>
      <c r="L882" s="120">
        <f t="shared" si="1349"/>
        <v>0</v>
      </c>
      <c r="M882" s="120">
        <f t="shared" si="1349"/>
        <v>0</v>
      </c>
      <c r="N882" s="120">
        <f t="shared" si="1349"/>
        <v>0</v>
      </c>
      <c r="O882" s="120">
        <f t="shared" si="1349"/>
        <v>0</v>
      </c>
      <c r="P882" s="120">
        <f t="shared" si="1349"/>
        <v>0</v>
      </c>
      <c r="Q882" s="120">
        <f t="shared" si="1349"/>
        <v>0</v>
      </c>
      <c r="R882" s="120">
        <f t="shared" si="1349"/>
        <v>10.813886515943247</v>
      </c>
      <c r="S882" s="120">
        <f t="shared" si="1349"/>
        <v>44.974155559616349</v>
      </c>
      <c r="T882" s="120">
        <f t="shared" si="1349"/>
        <v>43.097703916248292</v>
      </c>
      <c r="U882" s="120">
        <f t="shared" si="1349"/>
        <v>41.108804656646051</v>
      </c>
      <c r="V882" s="120">
        <f t="shared" si="1349"/>
        <v>39.200706261582233</v>
      </c>
      <c r="W882" s="120">
        <f t="shared" si="1349"/>
        <v>37.856984078150937</v>
      </c>
      <c r="X882" s="120">
        <f t="shared" si="1349"/>
        <v>36.185277269779206</v>
      </c>
      <c r="Y882" s="120">
        <f t="shared" si="1349"/>
        <v>35.262047543678641</v>
      </c>
      <c r="Z882" s="120">
        <f t="shared" si="1349"/>
        <v>34.112443934016049</v>
      </c>
      <c r="AA882" s="120">
        <f t="shared" si="1349"/>
        <v>32.797621098019903</v>
      </c>
      <c r="AB882" s="120">
        <f t="shared" si="1349"/>
        <v>32.289953449117938</v>
      </c>
    </row>
    <row r="883" spans="1:33" x14ac:dyDescent="0.3">
      <c r="A883" s="20" t="s">
        <v>17</v>
      </c>
      <c r="B883" s="21" t="s">
        <v>16</v>
      </c>
      <c r="C883" s="120">
        <f>C882</f>
        <v>0</v>
      </c>
      <c r="D883" s="120">
        <f>C883+D882</f>
        <v>0</v>
      </c>
      <c r="E883" s="120">
        <f t="shared" ref="E883" si="1350">D883+E882</f>
        <v>0</v>
      </c>
      <c r="F883" s="120">
        <f t="shared" ref="F883" si="1351">E883+F882</f>
        <v>0</v>
      </c>
      <c r="G883" s="120">
        <f t="shared" ref="G883" si="1352">F883+G882</f>
        <v>0</v>
      </c>
      <c r="H883" s="120">
        <f t="shared" ref="H883" si="1353">G883+H882</f>
        <v>0</v>
      </c>
      <c r="I883" s="120">
        <f t="shared" ref="I883" si="1354">H883+I882</f>
        <v>0</v>
      </c>
      <c r="J883" s="120">
        <f t="shared" ref="J883" si="1355">I883+J882</f>
        <v>0</v>
      </c>
      <c r="K883" s="120">
        <f t="shared" ref="K883" si="1356">J883+K882</f>
        <v>0</v>
      </c>
      <c r="L883" s="120">
        <f t="shared" ref="L883" si="1357">K883+L882</f>
        <v>0</v>
      </c>
      <c r="M883" s="120">
        <f t="shared" ref="M883" si="1358">L883+M882</f>
        <v>0</v>
      </c>
      <c r="N883" s="120">
        <f t="shared" ref="N883" si="1359">M883+N882</f>
        <v>0</v>
      </c>
      <c r="O883" s="120">
        <f t="shared" ref="O883" si="1360">N883+O882</f>
        <v>0</v>
      </c>
      <c r="P883" s="120">
        <f t="shared" ref="P883" si="1361">O883+P882</f>
        <v>0</v>
      </c>
      <c r="Q883" s="120">
        <f t="shared" ref="Q883" si="1362">P883+Q882</f>
        <v>0</v>
      </c>
      <c r="R883" s="120">
        <f t="shared" ref="R883" si="1363">Q883+R882</f>
        <v>10.813886515943247</v>
      </c>
      <c r="S883" s="120">
        <f t="shared" ref="S883" si="1364">R883+S882</f>
        <v>55.788042075559595</v>
      </c>
      <c r="T883" s="120">
        <f t="shared" ref="T883" si="1365">S883+T882</f>
        <v>98.88574599180788</v>
      </c>
      <c r="U883" s="120">
        <f t="shared" ref="U883" si="1366">T883+U882</f>
        <v>139.99455064845392</v>
      </c>
      <c r="V883" s="120">
        <f t="shared" ref="V883" si="1367">U883+V882</f>
        <v>179.19525691003616</v>
      </c>
      <c r="W883" s="120">
        <f t="shared" ref="W883" si="1368">V883+W882</f>
        <v>217.05224098818709</v>
      </c>
      <c r="X883" s="120">
        <f t="shared" ref="X883" si="1369">W883+X882</f>
        <v>253.23751825796631</v>
      </c>
      <c r="Y883" s="120">
        <f t="shared" ref="Y883" si="1370">X883+Y882</f>
        <v>288.49956580164496</v>
      </c>
      <c r="Z883" s="120">
        <f t="shared" ref="Z883" si="1371">Y883+Z882</f>
        <v>322.61200973566099</v>
      </c>
      <c r="AA883" s="120">
        <f t="shared" ref="AA883" si="1372">Z883+AA882</f>
        <v>355.40963083368092</v>
      </c>
      <c r="AB883" s="120">
        <f t="shared" ref="AB883" si="1373">AA883+AB882</f>
        <v>387.69958428279887</v>
      </c>
    </row>
    <row r="884" spans="1:33" x14ac:dyDescent="0.3">
      <c r="A884" s="20" t="s">
        <v>294</v>
      </c>
      <c r="B884" s="21" t="s">
        <v>16</v>
      </c>
      <c r="C884" s="120">
        <f>((C876+C877+C878)*0.5*44/12)*(AVERAGE(C859,C869))/1000</f>
        <v>0</v>
      </c>
      <c r="D884" s="120">
        <f t="shared" ref="D884:AB884" si="1374">((D876+D877+D878)*0.5*44/12)*(AVERAGE(D859,D869))/1000</f>
        <v>0.13048319608575595</v>
      </c>
      <c r="E884" s="120">
        <f t="shared" si="1374"/>
        <v>0.8698879739050398</v>
      </c>
      <c r="F884" s="120">
        <f t="shared" si="1374"/>
        <v>2.1747199347625989</v>
      </c>
      <c r="G884" s="120">
        <f t="shared" si="1374"/>
        <v>4.3494398695251979</v>
      </c>
      <c r="H884" s="120">
        <f t="shared" si="1374"/>
        <v>8.254447211203793</v>
      </c>
      <c r="I884" s="120">
        <f>((I876+I877+I878)*0.5*44/12)*(AVERAGE(I859,I869))/1000</f>
        <v>17.177986226320478</v>
      </c>
      <c r="J884" s="120">
        <f t="shared" si="1374"/>
        <v>31.783160578194032</v>
      </c>
      <c r="K884" s="120">
        <f t="shared" si="1374"/>
        <v>57.004443700403343</v>
      </c>
      <c r="L884" s="120">
        <f t="shared" si="1374"/>
        <v>90.999219424478113</v>
      </c>
      <c r="M884" s="120">
        <f t="shared" si="1374"/>
        <v>137.78720474261135</v>
      </c>
      <c r="N884" s="120">
        <f t="shared" si="1374"/>
        <v>191.70855185582082</v>
      </c>
      <c r="O884" s="120">
        <f t="shared" si="1374"/>
        <v>251.99899263484838</v>
      </c>
      <c r="P884" s="120">
        <f t="shared" si="1374"/>
        <v>314.73736007140894</v>
      </c>
      <c r="Q884" s="120">
        <f t="shared" si="1374"/>
        <v>377.59155730463834</v>
      </c>
      <c r="R884" s="120">
        <f t="shared" si="1374"/>
        <v>434.46379355230812</v>
      </c>
      <c r="S884" s="120">
        <f t="shared" si="1374"/>
        <v>465.18448852928481</v>
      </c>
      <c r="T884" s="120">
        <f t="shared" si="1374"/>
        <v>479.25314936324162</v>
      </c>
      <c r="U884" s="120">
        <f t="shared" si="1374"/>
        <v>490.31229631737546</v>
      </c>
      <c r="V884" s="120">
        <f t="shared" si="1374"/>
        <v>499.34232976063083</v>
      </c>
      <c r="W884" s="120">
        <f t="shared" si="1374"/>
        <v>511.0692850550376</v>
      </c>
      <c r="X884" s="120">
        <f t="shared" si="1374"/>
        <v>517.0201481088792</v>
      </c>
      <c r="Y884" s="120">
        <f t="shared" si="1374"/>
        <v>524.43653062510293</v>
      </c>
      <c r="Z884" s="120">
        <f t="shared" si="1374"/>
        <v>533.39457787734182</v>
      </c>
      <c r="AA884" s="120">
        <f t="shared" si="1374"/>
        <v>542.02384340938158</v>
      </c>
      <c r="AB884" s="120">
        <f t="shared" si="1374"/>
        <v>547.02979960858625</v>
      </c>
      <c r="AC884" s="14"/>
      <c r="AD884" s="14"/>
      <c r="AE884" s="14"/>
      <c r="AF884" s="14"/>
      <c r="AG884" s="14"/>
    </row>
    <row r="885" spans="1:33" x14ac:dyDescent="0.3">
      <c r="A885" s="20" t="s">
        <v>293</v>
      </c>
      <c r="B885" s="21" t="s">
        <v>16</v>
      </c>
      <c r="C885" s="120">
        <f>((C876+C877+C878)*0.5*44/12)*C869/1000</f>
        <v>0</v>
      </c>
      <c r="D885" s="120">
        <f t="shared" ref="D885:AB885" si="1375">((D876+D877+D878)*0.5*44/12)*D869/1000</f>
        <v>0.13048319608575595</v>
      </c>
      <c r="E885" s="120">
        <f t="shared" si="1375"/>
        <v>0.8698879739050398</v>
      </c>
      <c r="F885" s="120">
        <f t="shared" si="1375"/>
        <v>2.1747199347625989</v>
      </c>
      <c r="G885" s="120">
        <f t="shared" si="1375"/>
        <v>4.3494398695251979</v>
      </c>
      <c r="H885" s="120">
        <f t="shared" si="1375"/>
        <v>8.254447211203793</v>
      </c>
      <c r="I885" s="120">
        <f t="shared" si="1375"/>
        <v>17.177986226320478</v>
      </c>
      <c r="J885" s="120">
        <f t="shared" si="1375"/>
        <v>31.783160578194032</v>
      </c>
      <c r="K885" s="120">
        <f t="shared" si="1375"/>
        <v>57.004443700403343</v>
      </c>
      <c r="L885" s="120">
        <f t="shared" si="1375"/>
        <v>90.999219424478113</v>
      </c>
      <c r="M885" s="120">
        <f t="shared" si="1375"/>
        <v>137.78720474261135</v>
      </c>
      <c r="N885" s="120">
        <f t="shared" si="1375"/>
        <v>191.70855185582082</v>
      </c>
      <c r="O885" s="120">
        <f t="shared" si="1375"/>
        <v>251.99899263484838</v>
      </c>
      <c r="P885" s="120">
        <f t="shared" si="1375"/>
        <v>314.73736007140894</v>
      </c>
      <c r="Q885" s="120">
        <f t="shared" si="1375"/>
        <v>377.59155730463834</v>
      </c>
      <c r="R885" s="120">
        <f t="shared" si="1375"/>
        <v>429.16286878959085</v>
      </c>
      <c r="S885" s="120">
        <f t="shared" si="1375"/>
        <v>442.69741074947666</v>
      </c>
      <c r="T885" s="120">
        <f t="shared" si="1375"/>
        <v>457.70429740511747</v>
      </c>
      <c r="U885" s="120">
        <f t="shared" si="1375"/>
        <v>469.75789398905243</v>
      </c>
      <c r="V885" s="120">
        <f t="shared" si="1375"/>
        <v>479.74197662983971</v>
      </c>
      <c r="W885" s="120">
        <f t="shared" si="1375"/>
        <v>492.14079301596212</v>
      </c>
      <c r="X885" s="120">
        <f t="shared" si="1375"/>
        <v>498.62085458187283</v>
      </c>
      <c r="Y885" s="120">
        <f t="shared" si="1375"/>
        <v>506.80550685326364</v>
      </c>
      <c r="Z885" s="120">
        <f t="shared" si="1375"/>
        <v>516.3383559103338</v>
      </c>
      <c r="AA885" s="120">
        <f t="shared" si="1375"/>
        <v>525.62503286037168</v>
      </c>
      <c r="AB885" s="120">
        <f t="shared" si="1375"/>
        <v>530.88482288402724</v>
      </c>
      <c r="AC885" s="14"/>
      <c r="AD885" s="14"/>
      <c r="AE885" s="14"/>
      <c r="AF885" s="14"/>
      <c r="AG885" s="14"/>
    </row>
    <row r="886" spans="1:33" x14ac:dyDescent="0.3">
      <c r="A886" s="22" t="s">
        <v>18</v>
      </c>
      <c r="B886" s="23" t="s">
        <v>16</v>
      </c>
      <c r="C886" s="122">
        <f>C883+C885</f>
        <v>0</v>
      </c>
      <c r="D886" s="122">
        <f t="shared" ref="D886:AB886" si="1376">D883+D885</f>
        <v>0.13048319608575595</v>
      </c>
      <c r="E886" s="122">
        <f t="shared" si="1376"/>
        <v>0.8698879739050398</v>
      </c>
      <c r="F886" s="122">
        <f t="shared" si="1376"/>
        <v>2.1747199347625989</v>
      </c>
      <c r="G886" s="122">
        <f t="shared" si="1376"/>
        <v>4.3494398695251979</v>
      </c>
      <c r="H886" s="122">
        <f t="shared" si="1376"/>
        <v>8.254447211203793</v>
      </c>
      <c r="I886" s="122">
        <f t="shared" si="1376"/>
        <v>17.177986226320478</v>
      </c>
      <c r="J886" s="122">
        <f t="shared" si="1376"/>
        <v>31.783160578194032</v>
      </c>
      <c r="K886" s="122">
        <f t="shared" si="1376"/>
        <v>57.004443700403343</v>
      </c>
      <c r="L886" s="122">
        <f t="shared" si="1376"/>
        <v>90.999219424478113</v>
      </c>
      <c r="M886" s="122">
        <f t="shared" si="1376"/>
        <v>137.78720474261135</v>
      </c>
      <c r="N886" s="122">
        <f t="shared" si="1376"/>
        <v>191.70855185582082</v>
      </c>
      <c r="O886" s="122">
        <f t="shared" si="1376"/>
        <v>251.99899263484838</v>
      </c>
      <c r="P886" s="122">
        <f t="shared" si="1376"/>
        <v>314.73736007140894</v>
      </c>
      <c r="Q886" s="122">
        <f t="shared" si="1376"/>
        <v>377.59155730463834</v>
      </c>
      <c r="R886" s="122">
        <f t="shared" si="1376"/>
        <v>439.97675530553408</v>
      </c>
      <c r="S886" s="122">
        <f t="shared" si="1376"/>
        <v>498.48545282503625</v>
      </c>
      <c r="T886" s="122">
        <f t="shared" si="1376"/>
        <v>556.59004339692535</v>
      </c>
      <c r="U886" s="122">
        <f t="shared" si="1376"/>
        <v>609.75244463750641</v>
      </c>
      <c r="V886" s="122">
        <f t="shared" si="1376"/>
        <v>658.93723353987593</v>
      </c>
      <c r="W886" s="122">
        <f t="shared" si="1376"/>
        <v>709.19303400414924</v>
      </c>
      <c r="X886" s="122">
        <f t="shared" si="1376"/>
        <v>751.85837283983915</v>
      </c>
      <c r="Y886" s="122">
        <f t="shared" si="1376"/>
        <v>795.3050726549086</v>
      </c>
      <c r="Z886" s="122">
        <f t="shared" si="1376"/>
        <v>838.95036564599479</v>
      </c>
      <c r="AA886" s="122">
        <f t="shared" si="1376"/>
        <v>881.0346636940526</v>
      </c>
      <c r="AB886" s="122">
        <f t="shared" si="1376"/>
        <v>918.58440716682617</v>
      </c>
      <c r="AC886" s="14"/>
      <c r="AD886" s="14"/>
      <c r="AE886" s="14"/>
      <c r="AF886" s="14"/>
      <c r="AG886" s="14"/>
    </row>
    <row r="888" spans="1:33" x14ac:dyDescent="0.3">
      <c r="A888" s="175" t="s">
        <v>281</v>
      </c>
      <c r="B888" s="6" t="s">
        <v>59</v>
      </c>
      <c r="C888" s="6" t="s">
        <v>60</v>
      </c>
      <c r="D888" s="6" t="s">
        <v>61</v>
      </c>
      <c r="E888" s="6" t="s">
        <v>62</v>
      </c>
      <c r="F888" s="6" t="s">
        <v>63</v>
      </c>
      <c r="G888" s="6" t="s">
        <v>64</v>
      </c>
      <c r="H888" s="6" t="s">
        <v>65</v>
      </c>
      <c r="I888" s="6" t="s">
        <v>66</v>
      </c>
      <c r="J888" s="6" t="s">
        <v>67</v>
      </c>
      <c r="K888" s="6" t="s">
        <v>68</v>
      </c>
      <c r="L888" s="6" t="s">
        <v>69</v>
      </c>
    </row>
    <row r="889" spans="1:33" x14ac:dyDescent="0.3">
      <c r="A889" s="15"/>
      <c r="B889" s="16"/>
      <c r="C889" s="17" t="s">
        <v>55</v>
      </c>
      <c r="D889" s="16">
        <f>INDEX(Lister!$A$17:$J$29,MATCH('Data tilvækstoversigt'!$C889,Lister!$A$17:$A$29,0),2)</f>
        <v>3.7871999999999998E-4</v>
      </c>
      <c r="E889" s="16">
        <f>INDEX(Lister!$A$17:$J$29,MATCH('Data tilvækstoversigt'!$C889,Lister!$A$17:$A$29,0),3)</f>
        <v>1.8026</v>
      </c>
      <c r="F889" s="16">
        <f>INDEX(Lister!$A$17:$J$29,MATCH('Data tilvækstoversigt'!$C889,Lister!$A$17:$A$29,0),4)</f>
        <v>1.0714999999999999</v>
      </c>
      <c r="G889" s="16">
        <f>INDEX(Lister!$A$17:$J$29,MATCH('Data tilvækstoversigt'!$C889,Lister!$A$17:$A$29,0),5)</f>
        <v>6.7440000000000005E-5</v>
      </c>
      <c r="H889" s="16">
        <f>INDEX(Lister!$A$17:$J$29,MATCH('Data tilvækstoversigt'!$C889,Lister!$A$17:$A$29,0),6)</f>
        <v>2.8372000000000002</v>
      </c>
      <c r="I889" s="16">
        <f>INDEX(Lister!$A$17:$J$29,MATCH('Data tilvækstoversigt'!$C889,Lister!$A$17:$A$29,0),7)</f>
        <v>-0.68418999999999996</v>
      </c>
      <c r="J889" s="16">
        <f>INDEX(Lister!$A$17:$J$29,MATCH('Data tilvækstoversigt'!$C889,Lister!$A$17:$A$29,0),8)</f>
        <v>5.223E-5</v>
      </c>
      <c r="K889" s="16">
        <f>INDEX(Lister!$A$17:$J$29,MATCH('Data tilvækstoversigt'!$C889,Lister!$A$17:$A$29,0),9)</f>
        <v>2.5221</v>
      </c>
      <c r="L889" s="16">
        <f>INDEX(Lister!$A$17:$J$29,MATCH('Data tilvækstoversigt'!$C889,Lister!$A$17:$A$29,0),10)</f>
        <v>-2.8060999999999999E-2</v>
      </c>
    </row>
    <row r="890" spans="1:33" x14ac:dyDescent="0.3">
      <c r="A890" s="18" t="s">
        <v>1</v>
      </c>
      <c r="B890" s="19" t="s">
        <v>2</v>
      </c>
      <c r="C890" s="19">
        <v>1</v>
      </c>
      <c r="D890" s="19">
        <v>5</v>
      </c>
      <c r="E890" s="19">
        <v>10</v>
      </c>
      <c r="F890" s="19">
        <v>15</v>
      </c>
      <c r="G890" s="19">
        <v>20</v>
      </c>
      <c r="H890" s="19">
        <v>25</v>
      </c>
      <c r="I890" s="19">
        <v>30</v>
      </c>
      <c r="J890" s="19">
        <v>35</v>
      </c>
      <c r="K890" s="19">
        <v>40</v>
      </c>
      <c r="L890" s="19">
        <v>45</v>
      </c>
      <c r="M890" s="19">
        <v>50</v>
      </c>
      <c r="N890" s="19">
        <v>55</v>
      </c>
      <c r="O890" s="19">
        <v>60</v>
      </c>
      <c r="P890" s="19">
        <v>65</v>
      </c>
      <c r="Q890" s="19">
        <v>70</v>
      </c>
      <c r="R890" s="19">
        <v>75</v>
      </c>
      <c r="S890" s="19">
        <v>80</v>
      </c>
      <c r="T890" s="19">
        <v>85</v>
      </c>
      <c r="U890" s="19">
        <v>90</v>
      </c>
      <c r="V890" s="19">
        <v>95</v>
      </c>
      <c r="W890" s="19">
        <v>100</v>
      </c>
      <c r="X890" s="19">
        <v>105</v>
      </c>
      <c r="Y890" s="19">
        <v>110</v>
      </c>
      <c r="Z890" s="19">
        <v>115</v>
      </c>
      <c r="AA890" s="19">
        <v>120</v>
      </c>
      <c r="AB890" s="19">
        <v>125</v>
      </c>
    </row>
    <row r="891" spans="1:33" x14ac:dyDescent="0.3">
      <c r="A891" s="7" t="s">
        <v>19</v>
      </c>
      <c r="B891" s="8" t="s">
        <v>4</v>
      </c>
      <c r="C891" s="117">
        <f>C$2*$G891</f>
        <v>0</v>
      </c>
      <c r="D891" s="117">
        <f t="shared" ref="D891:F905" si="1377">D$2*$G891</f>
        <v>0.26400000000000001</v>
      </c>
      <c r="E891" s="117">
        <f t="shared" si="1377"/>
        <v>1.7600000000000002</v>
      </c>
      <c r="F891" s="117">
        <f t="shared" si="1377"/>
        <v>4.4000000000000004</v>
      </c>
      <c r="G891">
        <v>8.8000000000000007</v>
      </c>
      <c r="H891">
        <v>12.7</v>
      </c>
      <c r="I891">
        <v>16.2</v>
      </c>
      <c r="J891">
        <v>19.399999999999999</v>
      </c>
      <c r="K891">
        <v>22.1</v>
      </c>
      <c r="L891">
        <v>24.3</v>
      </c>
      <c r="M891">
        <v>26.2</v>
      </c>
      <c r="N891">
        <v>27.8</v>
      </c>
      <c r="O891">
        <v>29.2</v>
      </c>
      <c r="P891">
        <v>30.5</v>
      </c>
      <c r="Q891">
        <v>31.6</v>
      </c>
      <c r="R891">
        <v>32.6</v>
      </c>
      <c r="S891">
        <v>33.5</v>
      </c>
      <c r="T891">
        <v>34.4</v>
      </c>
      <c r="U891">
        <v>35.200000000000003</v>
      </c>
      <c r="V891">
        <v>35.9</v>
      </c>
      <c r="W891">
        <v>36.6</v>
      </c>
      <c r="X891">
        <v>37.200000000000003</v>
      </c>
      <c r="Y891">
        <v>37.799999999999997</v>
      </c>
      <c r="Z891">
        <v>38.4</v>
      </c>
      <c r="AA891">
        <v>39</v>
      </c>
      <c r="AB891">
        <v>39.5</v>
      </c>
    </row>
    <row r="892" spans="1:33" x14ac:dyDescent="0.3">
      <c r="A892" s="10" t="s">
        <v>20</v>
      </c>
      <c r="B892" t="s">
        <v>6</v>
      </c>
      <c r="C892" s="118">
        <f t="shared" ref="C892:F915" si="1378">C$2*$G892</f>
        <v>0</v>
      </c>
      <c r="D892" s="118">
        <f t="shared" si="1377"/>
        <v>0.20699999999999999</v>
      </c>
      <c r="E892" s="118">
        <f t="shared" si="1377"/>
        <v>1.3800000000000001</v>
      </c>
      <c r="F892" s="118">
        <f t="shared" si="1377"/>
        <v>3.45</v>
      </c>
      <c r="G892">
        <v>6.9</v>
      </c>
      <c r="H892">
        <v>10.199999999999999</v>
      </c>
      <c r="I892">
        <v>12.7</v>
      </c>
      <c r="J892">
        <v>15.2</v>
      </c>
      <c r="K892">
        <v>17.600000000000001</v>
      </c>
      <c r="L892">
        <v>19.8</v>
      </c>
      <c r="M892">
        <v>21.7</v>
      </c>
      <c r="N892">
        <v>23.5</v>
      </c>
      <c r="O892">
        <v>25.1</v>
      </c>
      <c r="P892">
        <v>26.7</v>
      </c>
      <c r="Q892">
        <v>28.1</v>
      </c>
      <c r="R892">
        <v>29.6</v>
      </c>
      <c r="S892">
        <v>31</v>
      </c>
      <c r="T892">
        <v>32.4</v>
      </c>
      <c r="U892">
        <v>33.700000000000003</v>
      </c>
      <c r="V892">
        <v>35</v>
      </c>
      <c r="W892">
        <v>36.299999999999997</v>
      </c>
      <c r="X892">
        <v>37.5</v>
      </c>
      <c r="Y892">
        <v>38.700000000000003</v>
      </c>
      <c r="Z892">
        <v>39.9</v>
      </c>
      <c r="AA892">
        <v>41.1</v>
      </c>
      <c r="AB892">
        <v>42.2</v>
      </c>
    </row>
    <row r="893" spans="1:33" x14ac:dyDescent="0.3">
      <c r="A893" s="10" t="s">
        <v>21</v>
      </c>
      <c r="B893" t="s">
        <v>8</v>
      </c>
      <c r="C893" s="118">
        <f>G893</f>
        <v>3000</v>
      </c>
      <c r="D893" s="118">
        <f>G893</f>
        <v>3000</v>
      </c>
      <c r="E893" s="118">
        <f>G893</f>
        <v>3000</v>
      </c>
      <c r="F893" s="118">
        <f>G893</f>
        <v>3000</v>
      </c>
      <c r="G893">
        <v>3000</v>
      </c>
      <c r="H893">
        <v>2919</v>
      </c>
      <c r="I893">
        <v>2789</v>
      </c>
      <c r="J893">
        <v>2048</v>
      </c>
      <c r="K893">
        <v>1536</v>
      </c>
      <c r="L893">
        <v>1247</v>
      </c>
      <c r="M893">
        <v>1067</v>
      </c>
      <c r="N893">
        <v>946</v>
      </c>
      <c r="O893">
        <v>859</v>
      </c>
      <c r="P893">
        <v>793</v>
      </c>
      <c r="Q893">
        <v>741</v>
      </c>
      <c r="R893">
        <v>698</v>
      </c>
      <c r="S893">
        <v>662</v>
      </c>
      <c r="T893">
        <v>630</v>
      </c>
      <c r="U893">
        <v>580</v>
      </c>
      <c r="V893">
        <v>536</v>
      </c>
      <c r="W893">
        <v>498</v>
      </c>
      <c r="X893">
        <v>464</v>
      </c>
      <c r="Y893">
        <v>435</v>
      </c>
      <c r="Z893">
        <v>408</v>
      </c>
      <c r="AA893">
        <v>385</v>
      </c>
      <c r="AB893">
        <v>364</v>
      </c>
    </row>
    <row r="894" spans="1:33" x14ac:dyDescent="0.3">
      <c r="A894" s="10" t="s">
        <v>22</v>
      </c>
      <c r="B894" t="s">
        <v>31</v>
      </c>
      <c r="C894" s="118">
        <f t="shared" si="1378"/>
        <v>0</v>
      </c>
      <c r="D894" s="118">
        <f t="shared" si="1377"/>
        <v>0.33359999999999995</v>
      </c>
      <c r="E894" s="118">
        <f t="shared" si="1377"/>
        <v>2.2239999999999998</v>
      </c>
      <c r="F894" s="118">
        <f t="shared" si="1377"/>
        <v>5.56</v>
      </c>
      <c r="G894">
        <v>11.12</v>
      </c>
      <c r="H894">
        <v>23.67</v>
      </c>
      <c r="I894">
        <v>35.06</v>
      </c>
      <c r="J894">
        <v>37.28</v>
      </c>
      <c r="K894">
        <v>37.49</v>
      </c>
      <c r="L894">
        <v>38.29</v>
      </c>
      <c r="M894">
        <v>39.479999999999997</v>
      </c>
      <c r="N894">
        <v>40.92</v>
      </c>
      <c r="O894">
        <v>42.54</v>
      </c>
      <c r="P894">
        <v>44.27</v>
      </c>
      <c r="Q894">
        <v>46.1</v>
      </c>
      <c r="R894">
        <v>47.98</v>
      </c>
      <c r="S894">
        <v>49.92</v>
      </c>
      <c r="T894">
        <v>51.8</v>
      </c>
      <c r="U894">
        <v>51.71</v>
      </c>
      <c r="V894">
        <v>51.55</v>
      </c>
      <c r="W894">
        <v>51.42</v>
      </c>
      <c r="X894">
        <v>51.31</v>
      </c>
      <c r="Y894">
        <v>51.21</v>
      </c>
      <c r="Z894">
        <v>51.12</v>
      </c>
      <c r="AA894">
        <v>51.04</v>
      </c>
      <c r="AB894">
        <v>50.97</v>
      </c>
    </row>
    <row r="895" spans="1:33" x14ac:dyDescent="0.3">
      <c r="A895" s="10" t="s">
        <v>23</v>
      </c>
      <c r="B895" t="s">
        <v>10</v>
      </c>
      <c r="C895" s="118">
        <f t="shared" si="1378"/>
        <v>0</v>
      </c>
      <c r="D895" s="118">
        <f t="shared" si="1377"/>
        <v>1.8119999999999998</v>
      </c>
      <c r="E895" s="118">
        <f t="shared" si="1377"/>
        <v>12.08</v>
      </c>
      <c r="F895" s="118">
        <f t="shared" si="1377"/>
        <v>30.2</v>
      </c>
      <c r="G895">
        <v>60.4</v>
      </c>
      <c r="H895">
        <v>168.4</v>
      </c>
      <c r="I895">
        <v>315.60000000000002</v>
      </c>
      <c r="J895">
        <v>403.6</v>
      </c>
      <c r="K895">
        <v>466.1</v>
      </c>
      <c r="L895">
        <v>528.6</v>
      </c>
      <c r="M895">
        <v>591.29999999999995</v>
      </c>
      <c r="N895">
        <v>654.20000000000005</v>
      </c>
      <c r="O895">
        <v>717.2</v>
      </c>
      <c r="P895">
        <v>780.1</v>
      </c>
      <c r="Q895">
        <v>842.8</v>
      </c>
      <c r="R895">
        <v>905</v>
      </c>
      <c r="S895">
        <v>966.7</v>
      </c>
      <c r="T895">
        <v>1025.9000000000001</v>
      </c>
      <c r="U895">
        <v>1043.7</v>
      </c>
      <c r="V895">
        <v>1057.5</v>
      </c>
      <c r="W895">
        <v>1069.3</v>
      </c>
      <c r="X895">
        <v>1079.2</v>
      </c>
      <c r="Y895">
        <v>1087.3</v>
      </c>
      <c r="Z895">
        <v>1093.9000000000001</v>
      </c>
      <c r="AA895">
        <v>1099</v>
      </c>
      <c r="AB895">
        <v>1102.5999999999999</v>
      </c>
    </row>
    <row r="896" spans="1:33" x14ac:dyDescent="0.3">
      <c r="A896" s="10" t="s">
        <v>11</v>
      </c>
      <c r="B896" t="s">
        <v>6</v>
      </c>
      <c r="C896" s="118">
        <f t="shared" si="1378"/>
        <v>0</v>
      </c>
      <c r="D896" s="118">
        <f t="shared" si="1377"/>
        <v>0.186</v>
      </c>
      <c r="E896" s="118">
        <f t="shared" si="1377"/>
        <v>1.2400000000000002</v>
      </c>
      <c r="F896" s="118">
        <f t="shared" si="1377"/>
        <v>3.1</v>
      </c>
      <c r="G896">
        <v>6.2</v>
      </c>
      <c r="H896">
        <v>9.1999999999999993</v>
      </c>
      <c r="I896">
        <v>11.6</v>
      </c>
      <c r="J896">
        <v>14.1</v>
      </c>
      <c r="K896">
        <v>16.5</v>
      </c>
      <c r="L896">
        <v>18.600000000000001</v>
      </c>
      <c r="M896">
        <v>20.6</v>
      </c>
      <c r="N896">
        <v>22.5</v>
      </c>
      <c r="O896">
        <v>24.3</v>
      </c>
      <c r="P896">
        <v>26</v>
      </c>
      <c r="Q896">
        <v>27.7</v>
      </c>
      <c r="R896">
        <v>29.3</v>
      </c>
      <c r="S896">
        <v>31</v>
      </c>
      <c r="T896">
        <v>32.4</v>
      </c>
      <c r="U896">
        <v>33.700000000000003</v>
      </c>
      <c r="V896">
        <v>35</v>
      </c>
      <c r="W896">
        <v>36.299999999999997</v>
      </c>
      <c r="X896">
        <v>37.5</v>
      </c>
      <c r="Y896">
        <v>38.700000000000003</v>
      </c>
      <c r="Z896">
        <v>39.9</v>
      </c>
      <c r="AA896">
        <v>41.1</v>
      </c>
      <c r="AB896">
        <v>42.2</v>
      </c>
    </row>
    <row r="897" spans="1:28" x14ac:dyDescent="0.3">
      <c r="A897" s="10" t="s">
        <v>12</v>
      </c>
      <c r="B897" t="s">
        <v>8</v>
      </c>
      <c r="C897" s="118">
        <v>0</v>
      </c>
      <c r="D897" s="118">
        <v>0</v>
      </c>
      <c r="E897" s="118">
        <v>0</v>
      </c>
      <c r="F897" s="118">
        <v>0</v>
      </c>
      <c r="G897">
        <v>0</v>
      </c>
      <c r="H897">
        <v>0</v>
      </c>
      <c r="I897">
        <v>637</v>
      </c>
      <c r="J897">
        <v>435</v>
      </c>
      <c r="K897">
        <v>227</v>
      </c>
      <c r="L897">
        <v>127</v>
      </c>
      <c r="M897">
        <v>74</v>
      </c>
      <c r="N897">
        <v>44</v>
      </c>
      <c r="O897">
        <v>26</v>
      </c>
      <c r="P897">
        <v>15</v>
      </c>
      <c r="Q897">
        <v>7</v>
      </c>
      <c r="R897">
        <v>2</v>
      </c>
      <c r="S897">
        <v>0</v>
      </c>
      <c r="T897">
        <v>22</v>
      </c>
      <c r="U897">
        <v>19</v>
      </c>
      <c r="V897">
        <v>16</v>
      </c>
      <c r="W897">
        <v>14</v>
      </c>
      <c r="X897">
        <v>12</v>
      </c>
      <c r="Y897">
        <v>10</v>
      </c>
      <c r="Z897">
        <v>9</v>
      </c>
      <c r="AA897">
        <v>8</v>
      </c>
      <c r="AB897">
        <v>7</v>
      </c>
    </row>
    <row r="898" spans="1:28" x14ac:dyDescent="0.3">
      <c r="A898" s="10" t="s">
        <v>24</v>
      </c>
      <c r="B898" t="s">
        <v>31</v>
      </c>
      <c r="C898" s="118">
        <f t="shared" si="1378"/>
        <v>0</v>
      </c>
      <c r="D898" s="118">
        <f t="shared" si="1377"/>
        <v>0</v>
      </c>
      <c r="E898" s="118">
        <f t="shared" si="1377"/>
        <v>0</v>
      </c>
      <c r="F898" s="118">
        <f t="shared" si="1377"/>
        <v>0</v>
      </c>
      <c r="G898">
        <v>0</v>
      </c>
      <c r="H898">
        <v>0</v>
      </c>
      <c r="I898">
        <v>6.72</v>
      </c>
      <c r="J898">
        <v>6.78</v>
      </c>
      <c r="K898">
        <v>4.83</v>
      </c>
      <c r="L898">
        <v>3.46</v>
      </c>
      <c r="M898">
        <v>2.48</v>
      </c>
      <c r="N898">
        <v>1.75</v>
      </c>
      <c r="O898">
        <v>1.2</v>
      </c>
      <c r="P898">
        <v>0.77</v>
      </c>
      <c r="Q898">
        <v>0.43</v>
      </c>
      <c r="R898">
        <v>0.15</v>
      </c>
      <c r="S898">
        <v>0</v>
      </c>
      <c r="T898">
        <v>1.8</v>
      </c>
      <c r="U898">
        <v>1.71</v>
      </c>
      <c r="V898">
        <v>1.55</v>
      </c>
      <c r="W898">
        <v>1.42</v>
      </c>
      <c r="X898">
        <v>1.31</v>
      </c>
      <c r="Y898">
        <v>1.21</v>
      </c>
      <c r="Z898">
        <v>1.1200000000000001</v>
      </c>
      <c r="AA898">
        <v>1.04</v>
      </c>
      <c r="AB898">
        <v>0.97</v>
      </c>
    </row>
    <row r="899" spans="1:28" x14ac:dyDescent="0.3">
      <c r="A899" s="10" t="s">
        <v>25</v>
      </c>
      <c r="B899" t="s">
        <v>10</v>
      </c>
      <c r="C899" s="118">
        <f t="shared" si="1378"/>
        <v>0</v>
      </c>
      <c r="D899" s="118">
        <f t="shared" si="1377"/>
        <v>0</v>
      </c>
      <c r="E899" s="118">
        <f t="shared" si="1377"/>
        <v>0</v>
      </c>
      <c r="F899" s="118">
        <f t="shared" si="1377"/>
        <v>0</v>
      </c>
      <c r="G899">
        <v>0</v>
      </c>
      <c r="H899">
        <v>0</v>
      </c>
      <c r="I899">
        <v>59.1</v>
      </c>
      <c r="J899">
        <v>71.8</v>
      </c>
      <c r="K899">
        <v>58.8</v>
      </c>
      <c r="L899">
        <v>46.9</v>
      </c>
      <c r="M899">
        <v>36.6</v>
      </c>
      <c r="N899">
        <v>27.7</v>
      </c>
      <c r="O899">
        <v>20.100000000000001</v>
      </c>
      <c r="P899">
        <v>13.5</v>
      </c>
      <c r="Q899">
        <v>7.8</v>
      </c>
      <c r="R899">
        <v>2.8</v>
      </c>
      <c r="S899">
        <v>0</v>
      </c>
      <c r="T899">
        <v>35.700000000000003</v>
      </c>
      <c r="U899">
        <v>34.5</v>
      </c>
      <c r="V899">
        <v>31.9</v>
      </c>
      <c r="W899">
        <v>29.6</v>
      </c>
      <c r="X899">
        <v>27.5</v>
      </c>
      <c r="Y899">
        <v>25.6</v>
      </c>
      <c r="Z899">
        <v>23.9</v>
      </c>
      <c r="AA899">
        <v>22.4</v>
      </c>
      <c r="AB899">
        <v>21</v>
      </c>
    </row>
    <row r="900" spans="1:28" x14ac:dyDescent="0.3">
      <c r="A900" s="10" t="s">
        <v>26</v>
      </c>
      <c r="B900" t="s">
        <v>32</v>
      </c>
      <c r="C900" s="118"/>
      <c r="D900" s="118"/>
      <c r="E900" s="118"/>
      <c r="F900" s="118"/>
      <c r="G900" t="s">
        <v>35</v>
      </c>
      <c r="H900" t="s">
        <v>35</v>
      </c>
      <c r="I900">
        <v>25.4</v>
      </c>
      <c r="J900">
        <v>25.5</v>
      </c>
      <c r="K900">
        <v>30.9</v>
      </c>
      <c r="L900">
        <v>37.4</v>
      </c>
      <c r="M900">
        <v>45.2</v>
      </c>
      <c r="N900">
        <v>55</v>
      </c>
      <c r="O900">
        <v>68</v>
      </c>
      <c r="P900">
        <v>86.8</v>
      </c>
      <c r="Q900">
        <v>119.3</v>
      </c>
      <c r="R900">
        <v>207.4</v>
      </c>
      <c r="S900" t="s">
        <v>35</v>
      </c>
      <c r="T900">
        <v>62.1</v>
      </c>
      <c r="U900">
        <v>64.900000000000006</v>
      </c>
      <c r="V900">
        <v>69.3</v>
      </c>
      <c r="W900">
        <v>73.599999999999994</v>
      </c>
      <c r="X900">
        <v>78.099999999999994</v>
      </c>
      <c r="Y900">
        <v>82.5</v>
      </c>
      <c r="Z900">
        <v>87.1</v>
      </c>
      <c r="AA900">
        <v>91.6</v>
      </c>
      <c r="AB900">
        <v>96.2</v>
      </c>
    </row>
    <row r="901" spans="1:28" x14ac:dyDescent="0.3">
      <c r="A901" s="10" t="s">
        <v>3</v>
      </c>
      <c r="B901" t="s">
        <v>4</v>
      </c>
      <c r="C901" s="118">
        <f t="shared" si="1378"/>
        <v>0</v>
      </c>
      <c r="D901" s="118">
        <f t="shared" si="1377"/>
        <v>0.26400000000000001</v>
      </c>
      <c r="E901" s="118">
        <f t="shared" si="1377"/>
        <v>1.7600000000000002</v>
      </c>
      <c r="F901" s="118">
        <f t="shared" si="1377"/>
        <v>4.4000000000000004</v>
      </c>
      <c r="G901">
        <v>8.8000000000000007</v>
      </c>
      <c r="H901">
        <v>12.7</v>
      </c>
      <c r="I901">
        <v>16.399999999999999</v>
      </c>
      <c r="J901">
        <v>19.600000000000001</v>
      </c>
      <c r="K901">
        <v>22.2</v>
      </c>
      <c r="L901">
        <v>24.4</v>
      </c>
      <c r="M901">
        <v>26.2</v>
      </c>
      <c r="N901">
        <v>27.8</v>
      </c>
      <c r="O901">
        <v>29.2</v>
      </c>
      <c r="P901">
        <v>30.5</v>
      </c>
      <c r="Q901">
        <v>31.6</v>
      </c>
      <c r="R901">
        <v>32.6</v>
      </c>
      <c r="S901">
        <v>33.5</v>
      </c>
      <c r="T901">
        <v>34.4</v>
      </c>
      <c r="U901">
        <v>35.200000000000003</v>
      </c>
      <c r="V901">
        <v>35.9</v>
      </c>
      <c r="W901">
        <v>36.6</v>
      </c>
      <c r="X901">
        <v>37.200000000000003</v>
      </c>
      <c r="Y901">
        <v>37.799999999999997</v>
      </c>
      <c r="Z901">
        <v>38.4</v>
      </c>
      <c r="AA901">
        <v>39</v>
      </c>
      <c r="AB901">
        <v>39.5</v>
      </c>
    </row>
    <row r="902" spans="1:28" x14ac:dyDescent="0.3">
      <c r="A902" s="10" t="s">
        <v>5</v>
      </c>
      <c r="B902" t="s">
        <v>6</v>
      </c>
      <c r="C902" s="118">
        <f t="shared" si="1378"/>
        <v>0</v>
      </c>
      <c r="D902" s="118">
        <f t="shared" si="1377"/>
        <v>0.20699999999999999</v>
      </c>
      <c r="E902" s="118">
        <f t="shared" si="1377"/>
        <v>1.3800000000000001</v>
      </c>
      <c r="F902" s="118">
        <f t="shared" si="1377"/>
        <v>3.45</v>
      </c>
      <c r="G902">
        <v>6.9</v>
      </c>
      <c r="H902">
        <v>10.199999999999999</v>
      </c>
      <c r="I902">
        <v>12.9</v>
      </c>
      <c r="J902">
        <v>15.5</v>
      </c>
      <c r="K902">
        <v>17.8</v>
      </c>
      <c r="L902">
        <v>19.899999999999999</v>
      </c>
      <c r="M902">
        <v>21.8</v>
      </c>
      <c r="N902">
        <v>23.5</v>
      </c>
      <c r="O902">
        <v>25.1</v>
      </c>
      <c r="P902">
        <v>26.7</v>
      </c>
      <c r="Q902">
        <v>28.1</v>
      </c>
      <c r="R902">
        <v>29.6</v>
      </c>
      <c r="S902">
        <v>31</v>
      </c>
      <c r="T902">
        <v>32.4</v>
      </c>
      <c r="U902">
        <v>33.700000000000003</v>
      </c>
      <c r="V902">
        <v>35</v>
      </c>
      <c r="W902">
        <v>36.299999999999997</v>
      </c>
      <c r="X902">
        <v>37.5</v>
      </c>
      <c r="Y902">
        <v>38.700000000000003</v>
      </c>
      <c r="Z902">
        <v>39.9</v>
      </c>
      <c r="AA902">
        <v>41.1</v>
      </c>
      <c r="AB902">
        <v>42.2</v>
      </c>
    </row>
    <row r="903" spans="1:28" x14ac:dyDescent="0.3">
      <c r="A903" s="10" t="s">
        <v>7</v>
      </c>
      <c r="B903" t="s">
        <v>8</v>
      </c>
      <c r="C903" s="118">
        <f>G903</f>
        <v>3000</v>
      </c>
      <c r="D903" s="118">
        <f>G903</f>
        <v>3000</v>
      </c>
      <c r="E903" s="118">
        <f>G903</f>
        <v>3000</v>
      </c>
      <c r="F903" s="118">
        <f>G903</f>
        <v>3000</v>
      </c>
      <c r="G903">
        <v>3000</v>
      </c>
      <c r="H903">
        <v>2919</v>
      </c>
      <c r="I903">
        <v>2152</v>
      </c>
      <c r="J903">
        <v>1613</v>
      </c>
      <c r="K903">
        <v>1309</v>
      </c>
      <c r="L903">
        <v>1120</v>
      </c>
      <c r="M903">
        <v>993</v>
      </c>
      <c r="N903">
        <v>902</v>
      </c>
      <c r="O903">
        <v>833</v>
      </c>
      <c r="P903">
        <v>778</v>
      </c>
      <c r="Q903">
        <v>734</v>
      </c>
      <c r="R903">
        <v>696</v>
      </c>
      <c r="S903">
        <v>662</v>
      </c>
      <c r="T903">
        <v>608</v>
      </c>
      <c r="U903">
        <v>561</v>
      </c>
      <c r="V903">
        <v>520</v>
      </c>
      <c r="W903">
        <v>484</v>
      </c>
      <c r="X903">
        <v>452</v>
      </c>
      <c r="Y903">
        <v>424</v>
      </c>
      <c r="Z903">
        <v>400</v>
      </c>
      <c r="AA903">
        <v>377</v>
      </c>
      <c r="AB903">
        <v>357</v>
      </c>
    </row>
    <row r="904" spans="1:28" x14ac:dyDescent="0.3">
      <c r="A904" s="10" t="s">
        <v>27</v>
      </c>
      <c r="B904" t="s">
        <v>31</v>
      </c>
      <c r="C904" s="118">
        <f t="shared" si="1378"/>
        <v>0</v>
      </c>
      <c r="D904" s="118">
        <f t="shared" si="1377"/>
        <v>0.33359999999999995</v>
      </c>
      <c r="E904" s="118">
        <f t="shared" si="1377"/>
        <v>2.2239999999999998</v>
      </c>
      <c r="F904" s="118">
        <f t="shared" si="1377"/>
        <v>5.56</v>
      </c>
      <c r="G904">
        <v>11.12</v>
      </c>
      <c r="H904">
        <v>23.67</v>
      </c>
      <c r="I904">
        <v>28.33</v>
      </c>
      <c r="J904">
        <v>30.5</v>
      </c>
      <c r="K904">
        <v>32.67</v>
      </c>
      <c r="L904">
        <v>34.83</v>
      </c>
      <c r="M904">
        <v>37</v>
      </c>
      <c r="N904">
        <v>39.17</v>
      </c>
      <c r="O904">
        <v>41.33</v>
      </c>
      <c r="P904">
        <v>43.5</v>
      </c>
      <c r="Q904">
        <v>45.67</v>
      </c>
      <c r="R904">
        <v>47.83</v>
      </c>
      <c r="S904">
        <v>49.92</v>
      </c>
      <c r="T904">
        <v>50</v>
      </c>
      <c r="U904">
        <v>50</v>
      </c>
      <c r="V904">
        <v>50</v>
      </c>
      <c r="W904">
        <v>50</v>
      </c>
      <c r="X904">
        <v>50</v>
      </c>
      <c r="Y904">
        <v>50</v>
      </c>
      <c r="Z904">
        <v>50</v>
      </c>
      <c r="AA904">
        <v>50</v>
      </c>
      <c r="AB904">
        <v>50</v>
      </c>
    </row>
    <row r="905" spans="1:28" x14ac:dyDescent="0.3">
      <c r="A905" s="10" t="s">
        <v>9</v>
      </c>
      <c r="B905" t="s">
        <v>10</v>
      </c>
      <c r="C905" s="118">
        <f t="shared" si="1378"/>
        <v>0</v>
      </c>
      <c r="D905" s="118">
        <f t="shared" si="1377"/>
        <v>1.8119999999999998</v>
      </c>
      <c r="E905" s="118">
        <f t="shared" si="1377"/>
        <v>12.08</v>
      </c>
      <c r="F905" s="118">
        <f t="shared" si="1377"/>
        <v>30.2</v>
      </c>
      <c r="G905">
        <v>60.4</v>
      </c>
      <c r="H905">
        <v>168.4</v>
      </c>
      <c r="I905">
        <v>256.5</v>
      </c>
      <c r="J905">
        <v>331.8</v>
      </c>
      <c r="K905">
        <v>407.3</v>
      </c>
      <c r="L905">
        <v>481.7</v>
      </c>
      <c r="M905">
        <v>554.79999999999995</v>
      </c>
      <c r="N905">
        <v>626.5</v>
      </c>
      <c r="O905">
        <v>697.1</v>
      </c>
      <c r="P905">
        <v>766.6</v>
      </c>
      <c r="Q905">
        <v>835</v>
      </c>
      <c r="R905">
        <v>902.2</v>
      </c>
      <c r="S905">
        <v>966.7</v>
      </c>
      <c r="T905">
        <v>990.2</v>
      </c>
      <c r="U905">
        <v>1009.2</v>
      </c>
      <c r="V905">
        <v>1025.5999999999999</v>
      </c>
      <c r="W905">
        <v>1039.7</v>
      </c>
      <c r="X905">
        <v>1051.7</v>
      </c>
      <c r="Y905">
        <v>1061.7</v>
      </c>
      <c r="Z905">
        <v>1070</v>
      </c>
      <c r="AA905">
        <v>1076.5</v>
      </c>
      <c r="AB905">
        <v>1081.5999999999999</v>
      </c>
    </row>
    <row r="906" spans="1:28" x14ac:dyDescent="0.3">
      <c r="A906" s="10" t="s">
        <v>28</v>
      </c>
      <c r="B906" t="s">
        <v>32</v>
      </c>
      <c r="C906" s="118"/>
      <c r="D906" s="118"/>
      <c r="E906" s="118"/>
      <c r="F906" s="118"/>
      <c r="G906">
        <v>20.8</v>
      </c>
      <c r="H906">
        <v>14.6</v>
      </c>
      <c r="I906">
        <v>13.2</v>
      </c>
      <c r="J906">
        <v>12.7</v>
      </c>
      <c r="K906">
        <v>12.5</v>
      </c>
      <c r="L906">
        <v>12.3</v>
      </c>
      <c r="M906">
        <v>12.1</v>
      </c>
      <c r="N906">
        <v>12</v>
      </c>
      <c r="O906">
        <v>11.8</v>
      </c>
      <c r="P906">
        <v>11.8</v>
      </c>
      <c r="Q906">
        <v>11.7</v>
      </c>
      <c r="R906">
        <v>11.6</v>
      </c>
      <c r="S906">
        <v>11.6</v>
      </c>
      <c r="T906">
        <v>11.8</v>
      </c>
      <c r="U906">
        <v>12</v>
      </c>
      <c r="V906">
        <v>12.2</v>
      </c>
      <c r="W906">
        <v>12.4</v>
      </c>
      <c r="X906">
        <v>12.6</v>
      </c>
      <c r="Y906">
        <v>12.8</v>
      </c>
      <c r="Z906">
        <v>13</v>
      </c>
      <c r="AA906">
        <v>13.2</v>
      </c>
      <c r="AB906">
        <v>13.4</v>
      </c>
    </row>
    <row r="907" spans="1:28" x14ac:dyDescent="0.3">
      <c r="A907" s="10" t="s">
        <v>29</v>
      </c>
      <c r="B907" t="s">
        <v>33</v>
      </c>
      <c r="C907" s="118">
        <f t="shared" si="1378"/>
        <v>0</v>
      </c>
      <c r="D907" s="118">
        <f t="shared" si="1378"/>
        <v>1.32E-2</v>
      </c>
      <c r="E907" s="118">
        <f t="shared" si="1378"/>
        <v>8.8000000000000009E-2</v>
      </c>
      <c r="F907" s="118">
        <f t="shared" si="1378"/>
        <v>0.22</v>
      </c>
      <c r="G907">
        <v>0.44</v>
      </c>
      <c r="H907">
        <v>0.51</v>
      </c>
      <c r="I907">
        <v>0.54</v>
      </c>
      <c r="J907">
        <v>0.55000000000000004</v>
      </c>
      <c r="K907">
        <v>0.54</v>
      </c>
      <c r="L907">
        <v>0.53</v>
      </c>
      <c r="M907">
        <v>0.51</v>
      </c>
      <c r="N907">
        <v>0.5</v>
      </c>
      <c r="O907">
        <v>0.48</v>
      </c>
      <c r="P907">
        <v>0.46</v>
      </c>
      <c r="Q907">
        <v>0.44</v>
      </c>
      <c r="R907">
        <v>0.43</v>
      </c>
      <c r="S907">
        <v>0.41</v>
      </c>
      <c r="T907">
        <v>0.4</v>
      </c>
      <c r="U907">
        <v>0.38</v>
      </c>
      <c r="V907">
        <v>0.37</v>
      </c>
      <c r="W907">
        <v>0.36</v>
      </c>
      <c r="X907">
        <v>0.35</v>
      </c>
      <c r="Y907">
        <v>0.34</v>
      </c>
      <c r="Z907">
        <v>0.33</v>
      </c>
      <c r="AA907">
        <v>0.32</v>
      </c>
      <c r="AB907">
        <v>0.31</v>
      </c>
    </row>
    <row r="908" spans="1:28" x14ac:dyDescent="0.3">
      <c r="A908" s="10" t="s">
        <v>30</v>
      </c>
      <c r="B908" t="s">
        <v>34</v>
      </c>
      <c r="C908" s="118">
        <f t="shared" si="1378"/>
        <v>0</v>
      </c>
      <c r="D908" s="118">
        <f t="shared" si="1378"/>
        <v>9.06E-2</v>
      </c>
      <c r="E908" s="118">
        <f t="shared" si="1378"/>
        <v>0.60400000000000009</v>
      </c>
      <c r="F908" s="118">
        <f t="shared" si="1378"/>
        <v>1.51</v>
      </c>
      <c r="G908">
        <v>3.02</v>
      </c>
      <c r="H908">
        <v>6.73</v>
      </c>
      <c r="I908">
        <v>10.52</v>
      </c>
      <c r="J908">
        <v>13.22</v>
      </c>
      <c r="K908">
        <v>14.93</v>
      </c>
      <c r="L908">
        <v>15.96</v>
      </c>
      <c r="M908">
        <v>16.559999999999999</v>
      </c>
      <c r="N908">
        <v>16.86</v>
      </c>
      <c r="O908">
        <v>16.97</v>
      </c>
      <c r="P908">
        <v>16.940000000000001</v>
      </c>
      <c r="Q908">
        <v>16.82</v>
      </c>
      <c r="R908">
        <v>16.63</v>
      </c>
      <c r="S908">
        <v>16.399999999999999</v>
      </c>
      <c r="T908">
        <v>16.13</v>
      </c>
      <c r="U908">
        <v>15.83</v>
      </c>
      <c r="V908">
        <v>15.5</v>
      </c>
      <c r="W908">
        <v>15.16</v>
      </c>
      <c r="X908">
        <v>14.82</v>
      </c>
      <c r="Y908">
        <v>14.47</v>
      </c>
      <c r="Z908">
        <v>14.12</v>
      </c>
      <c r="AA908">
        <v>13.77</v>
      </c>
      <c r="AB908">
        <v>13.43</v>
      </c>
    </row>
    <row r="909" spans="1:28" x14ac:dyDescent="0.3">
      <c r="A909" s="12" t="s">
        <v>13</v>
      </c>
      <c r="B909" s="3" t="s">
        <v>10</v>
      </c>
      <c r="C909" s="119">
        <f t="shared" si="1378"/>
        <v>0</v>
      </c>
      <c r="D909" s="119">
        <f t="shared" si="1378"/>
        <v>1.8119999999999998</v>
      </c>
      <c r="E909" s="119">
        <f t="shared" si="1378"/>
        <v>12.08</v>
      </c>
      <c r="F909" s="119">
        <f t="shared" si="1378"/>
        <v>30.2</v>
      </c>
      <c r="G909">
        <v>60.4</v>
      </c>
      <c r="H909">
        <v>168.4</v>
      </c>
      <c r="I909">
        <v>315.60000000000002</v>
      </c>
      <c r="J909">
        <v>462.7</v>
      </c>
      <c r="K909">
        <v>597</v>
      </c>
      <c r="L909">
        <v>718.3</v>
      </c>
      <c r="M909">
        <v>828</v>
      </c>
      <c r="N909">
        <v>927.5</v>
      </c>
      <c r="O909">
        <v>1018.1</v>
      </c>
      <c r="P909">
        <v>1101.0999999999999</v>
      </c>
      <c r="Q909">
        <v>1177.3</v>
      </c>
      <c r="R909">
        <v>1247.4000000000001</v>
      </c>
      <c r="S909">
        <v>1311.8</v>
      </c>
      <c r="T909">
        <v>1371</v>
      </c>
      <c r="U909">
        <v>1424.5</v>
      </c>
      <c r="V909">
        <v>1472.8</v>
      </c>
      <c r="W909">
        <v>1516.5</v>
      </c>
      <c r="X909">
        <v>1555.9</v>
      </c>
      <c r="Y909">
        <v>1591.6</v>
      </c>
      <c r="Z909">
        <v>1623.8</v>
      </c>
      <c r="AA909">
        <v>1652.8</v>
      </c>
      <c r="AB909">
        <v>1678.9</v>
      </c>
    </row>
    <row r="910" spans="1:28" x14ac:dyDescent="0.3">
      <c r="A910" s="20" t="s">
        <v>70</v>
      </c>
      <c r="B910" s="21" t="s">
        <v>14</v>
      </c>
      <c r="C910" s="120">
        <f t="shared" si="1378"/>
        <v>0</v>
      </c>
      <c r="D910" s="120">
        <f t="shared" si="1378"/>
        <v>0.23228504246631621</v>
      </c>
      <c r="E910" s="120">
        <f t="shared" si="1378"/>
        <v>1.5485669497754415</v>
      </c>
      <c r="F910" s="120">
        <f t="shared" si="1378"/>
        <v>3.8714173744386033</v>
      </c>
      <c r="G910" s="120">
        <f>$D889*(G902/100*1000)^$E889*(G901-0.3)^$F889</f>
        <v>7.7428347488772067</v>
      </c>
      <c r="H910" s="120">
        <f t="shared" ref="H910:I910" si="1379">$D889*(H902/100*1000)^$E889*(H901-0.3)^$F889</f>
        <v>23.475899727978547</v>
      </c>
      <c r="I910" s="120">
        <f t="shared" si="1379"/>
        <v>47.422143299859428</v>
      </c>
      <c r="J910" s="120">
        <f>$D889*(J902/100*1000)^$E889*(J901-0.3)^$F889</f>
        <v>80.183464381163034</v>
      </c>
      <c r="K910" s="120">
        <f t="shared" ref="K910:AB910" si="1380">$D889*(K902/100*1000)^$E889*(K901-0.3)^$F889</f>
        <v>117.81788053383265</v>
      </c>
      <c r="L910" s="120">
        <f t="shared" si="1380"/>
        <v>159.61072020143533</v>
      </c>
      <c r="M910" s="120">
        <f t="shared" si="1380"/>
        <v>203.2219494775151</v>
      </c>
      <c r="N910" s="120">
        <f t="shared" si="1380"/>
        <v>248.11336027342168</v>
      </c>
      <c r="O910" s="120">
        <f t="shared" si="1380"/>
        <v>294.66064111323135</v>
      </c>
      <c r="P910" s="120">
        <f t="shared" si="1380"/>
        <v>345.28274821115173</v>
      </c>
      <c r="Q910" s="120">
        <f t="shared" si="1380"/>
        <v>393.39787576694317</v>
      </c>
      <c r="R910" s="120">
        <f t="shared" si="1380"/>
        <v>446.86792330225848</v>
      </c>
      <c r="S910" s="120">
        <f t="shared" si="1380"/>
        <v>500.20299362831224</v>
      </c>
      <c r="T910" s="120">
        <f t="shared" si="1380"/>
        <v>557.40773765028393</v>
      </c>
      <c r="U910" s="120">
        <f t="shared" si="1380"/>
        <v>613.42482104076566</v>
      </c>
      <c r="V910" s="120">
        <f t="shared" si="1380"/>
        <v>670.86320111728082</v>
      </c>
      <c r="W910" s="120">
        <f t="shared" si="1380"/>
        <v>731.5531279643111</v>
      </c>
      <c r="X910" s="120">
        <f t="shared" si="1380"/>
        <v>789.47022493709949</v>
      </c>
      <c r="Y910" s="120">
        <f t="shared" si="1380"/>
        <v>850.15972971430199</v>
      </c>
      <c r="Z910" s="120">
        <f t="shared" si="1380"/>
        <v>913.67784412876847</v>
      </c>
      <c r="AA910" s="120">
        <f t="shared" si="1380"/>
        <v>980.08063382253545</v>
      </c>
      <c r="AB910" s="120">
        <f t="shared" si="1380"/>
        <v>1042.107413605693</v>
      </c>
    </row>
    <row r="911" spans="1:28" x14ac:dyDescent="0.3">
      <c r="A911" s="20" t="s">
        <v>71</v>
      </c>
      <c r="B911" s="21" t="s">
        <v>14</v>
      </c>
      <c r="C911" s="120">
        <f t="shared" si="1378"/>
        <v>0</v>
      </c>
      <c r="D911" s="120">
        <f t="shared" si="1378"/>
        <v>7.7147582544411231E-2</v>
      </c>
      <c r="E911" s="120">
        <f t="shared" si="1378"/>
        <v>0.51431721696274157</v>
      </c>
      <c r="F911" s="120">
        <f t="shared" si="1378"/>
        <v>1.285793042406854</v>
      </c>
      <c r="G911" s="120">
        <f>$G889*(G902/100*1000)^$H889*(G901-0.3)^$I889</f>
        <v>2.571586084813708</v>
      </c>
      <c r="H911" s="120">
        <f t="shared" ref="H911:AB911" si="1381">$G889*(H902/100*1000)^$H889*(H901-0.3)^$I889</f>
        <v>6.0201842910521659</v>
      </c>
      <c r="I911" s="120">
        <f t="shared" si="1381"/>
        <v>9.8035753588902459</v>
      </c>
      <c r="J911" s="120">
        <f t="shared" si="1381"/>
        <v>14.580123424609015</v>
      </c>
      <c r="K911" s="120">
        <f t="shared" si="1381"/>
        <v>19.801164568672355</v>
      </c>
      <c r="L911" s="120">
        <f t="shared" si="1381"/>
        <v>25.448446128763404</v>
      </c>
      <c r="M911" s="120">
        <f t="shared" si="1381"/>
        <v>31.377674947730032</v>
      </c>
      <c r="N911" s="120">
        <f t="shared" si="1381"/>
        <v>37.267843636249822</v>
      </c>
      <c r="O911" s="120">
        <f t="shared" si="1381"/>
        <v>43.425032201508287</v>
      </c>
      <c r="P911" s="120">
        <f t="shared" si="1381"/>
        <v>50.212212956796037</v>
      </c>
      <c r="Q911" s="120">
        <f t="shared" si="1381"/>
        <v>56.643574550901135</v>
      </c>
      <c r="R911" s="120">
        <f t="shared" si="1381"/>
        <v>64.251775092173744</v>
      </c>
      <c r="S911" s="120">
        <f t="shared" si="1381"/>
        <v>71.888842978159815</v>
      </c>
      <c r="T911" s="120">
        <f t="shared" si="1381"/>
        <v>80.009332280633529</v>
      </c>
      <c r="U911" s="120">
        <f t="shared" si="1381"/>
        <v>88.048789066076253</v>
      </c>
      <c r="V911" s="120">
        <f t="shared" si="1381"/>
        <v>96.707652870483955</v>
      </c>
      <c r="W911" s="120">
        <f t="shared" si="1381"/>
        <v>105.83081104188055</v>
      </c>
      <c r="X911" s="120">
        <f t="shared" si="1381"/>
        <v>114.76654430546299</v>
      </c>
      <c r="Y911" s="120">
        <f t="shared" si="1381"/>
        <v>124.11796845523754</v>
      </c>
      <c r="Z911" s="120">
        <f t="shared" si="1381"/>
        <v>133.88897048727924</v>
      </c>
      <c r="AA911" s="120">
        <f t="shared" si="1381"/>
        <v>144.08328896349769</v>
      </c>
      <c r="AB911" s="120">
        <f t="shared" si="1381"/>
        <v>153.93722498180469</v>
      </c>
    </row>
    <row r="912" spans="1:28" x14ac:dyDescent="0.3">
      <c r="A912" s="20" t="s">
        <v>72</v>
      </c>
      <c r="B912" s="21" t="s">
        <v>14</v>
      </c>
      <c r="C912" s="120">
        <f t="shared" si="1378"/>
        <v>0</v>
      </c>
      <c r="D912" s="120">
        <f t="shared" si="1378"/>
        <v>6.4079947583662117E-2</v>
      </c>
      <c r="E912" s="120">
        <f t="shared" si="1378"/>
        <v>0.4271996505577475</v>
      </c>
      <c r="F912" s="120">
        <f t="shared" si="1378"/>
        <v>1.0679991263943687</v>
      </c>
      <c r="G912" s="120">
        <f>$J889*(G902/100*1000)^$K889*(G901-0.3)^$L889</f>
        <v>2.1359982527887373</v>
      </c>
      <c r="H912" s="120">
        <f t="shared" ref="H912:AB912" si="1382">$J889*(H902/100*1000)^$K889*(H901-0.3)^$L889</f>
        <v>5.6640621896954606</v>
      </c>
      <c r="I912" s="120">
        <f t="shared" si="1382"/>
        <v>10.166549821715378</v>
      </c>
      <c r="J912" s="120">
        <f t="shared" si="1382"/>
        <v>16.072431302037174</v>
      </c>
      <c r="K912" s="120">
        <f t="shared" si="1382"/>
        <v>22.703358728719728</v>
      </c>
      <c r="L912" s="120">
        <f t="shared" si="1382"/>
        <v>29.996914802748915</v>
      </c>
      <c r="M912" s="120">
        <f t="shared" si="1382"/>
        <v>37.677540355930489</v>
      </c>
      <c r="N912" s="120">
        <f t="shared" si="1382"/>
        <v>45.457041459708798</v>
      </c>
      <c r="O912" s="120">
        <f t="shared" si="1382"/>
        <v>53.597294082533018</v>
      </c>
      <c r="P912" s="120">
        <f t="shared" si="1382"/>
        <v>62.559548153154324</v>
      </c>
      <c r="Q912" s="120">
        <f t="shared" si="1382"/>
        <v>71.094460940344277</v>
      </c>
      <c r="R912" s="120">
        <f t="shared" si="1382"/>
        <v>80.986963938314005</v>
      </c>
      <c r="S912" s="120">
        <f t="shared" si="1382"/>
        <v>90.928221803957754</v>
      </c>
      <c r="T912" s="120">
        <f t="shared" si="1382"/>
        <v>101.56754973576102</v>
      </c>
      <c r="U912" s="120">
        <f t="shared" si="1382"/>
        <v>112.0887883336238</v>
      </c>
      <c r="V912" s="120">
        <f t="shared" si="1382"/>
        <v>123.2476939573703</v>
      </c>
      <c r="W912" s="120">
        <f t="shared" si="1382"/>
        <v>135.04794656778662</v>
      </c>
      <c r="X912" s="120">
        <f t="shared" si="1382"/>
        <v>146.52507734873609</v>
      </c>
      <c r="Y912" s="120">
        <f t="shared" si="1382"/>
        <v>158.56851510238852</v>
      </c>
      <c r="Z912" s="120">
        <f t="shared" si="1382"/>
        <v>171.18725589153027</v>
      </c>
      <c r="AA912" s="120">
        <f t="shared" si="1382"/>
        <v>184.39015415585962</v>
      </c>
      <c r="AB912" s="120">
        <f t="shared" si="1382"/>
        <v>197.02047332038669</v>
      </c>
    </row>
    <row r="913" spans="1:33" x14ac:dyDescent="0.3">
      <c r="A913" s="20" t="s">
        <v>73</v>
      </c>
      <c r="B913" s="21" t="s">
        <v>14</v>
      </c>
      <c r="C913" s="120">
        <f t="shared" si="1378"/>
        <v>0</v>
      </c>
      <c r="D913" s="120">
        <f t="shared" si="1378"/>
        <v>0.19154778473426942</v>
      </c>
      <c r="E913" s="120">
        <f t="shared" si="1378"/>
        <v>1.2769852315617962</v>
      </c>
      <c r="F913" s="120">
        <f t="shared" si="1378"/>
        <v>3.1924630789044905</v>
      </c>
      <c r="G913" s="120">
        <f>$D889*(G896/100*1000)^$E889*(G891-0.3)^$F889</f>
        <v>6.3849261578089811</v>
      </c>
      <c r="H913" s="120">
        <f t="shared" ref="H913:AB913" si="1383">$D889*(H896/100*1000)^$E889*(H891-0.3)^$F889</f>
        <v>19.491421529128832</v>
      </c>
      <c r="I913" s="120">
        <f t="shared" si="1383"/>
        <v>38.63734098257089</v>
      </c>
      <c r="J913" s="120">
        <f t="shared" si="1383"/>
        <v>66.854072202060919</v>
      </c>
      <c r="K913" s="120">
        <f t="shared" si="1383"/>
        <v>102.26121097398836</v>
      </c>
      <c r="L913" s="120">
        <f t="shared" si="1383"/>
        <v>140.68202769859846</v>
      </c>
      <c r="M913" s="120">
        <f t="shared" si="1383"/>
        <v>183.50419176311343</v>
      </c>
      <c r="N913" s="120">
        <f t="shared" si="1383"/>
        <v>229.40740334526265</v>
      </c>
      <c r="O913" s="120">
        <f t="shared" si="1383"/>
        <v>277.94838048372191</v>
      </c>
      <c r="P913" s="120">
        <f t="shared" si="1383"/>
        <v>329.13694746341878</v>
      </c>
      <c r="Q913" s="120">
        <f t="shared" si="1383"/>
        <v>383.3610889311492</v>
      </c>
      <c r="R913" s="120">
        <f t="shared" si="1383"/>
        <v>438.73705497113571</v>
      </c>
      <c r="S913" s="120">
        <f t="shared" si="1383"/>
        <v>500.20299362831224</v>
      </c>
      <c r="T913" s="120">
        <f t="shared" si="1383"/>
        <v>557.40773765028393</v>
      </c>
      <c r="U913" s="120">
        <f t="shared" si="1383"/>
        <v>613.42482104076566</v>
      </c>
      <c r="V913" s="120">
        <f t="shared" si="1383"/>
        <v>670.86320111728082</v>
      </c>
      <c r="W913" s="120">
        <f t="shared" si="1383"/>
        <v>731.5531279643111</v>
      </c>
      <c r="X913" s="120">
        <f t="shared" si="1383"/>
        <v>789.47022493709949</v>
      </c>
      <c r="Y913" s="120">
        <f t="shared" si="1383"/>
        <v>850.15972971430199</v>
      </c>
      <c r="Z913" s="120">
        <f t="shared" si="1383"/>
        <v>913.67784412876847</v>
      </c>
      <c r="AA913" s="120">
        <f t="shared" si="1383"/>
        <v>980.08063382253545</v>
      </c>
      <c r="AB913" s="120">
        <f t="shared" si="1383"/>
        <v>1042.107413605693</v>
      </c>
    </row>
    <row r="914" spans="1:33" x14ac:dyDescent="0.3">
      <c r="A914" s="20" t="s">
        <v>74</v>
      </c>
      <c r="B914" s="21" t="s">
        <v>14</v>
      </c>
      <c r="C914" s="120">
        <f t="shared" si="1378"/>
        <v>0</v>
      </c>
      <c r="D914" s="120">
        <f t="shared" si="1378"/>
        <v>5.6952577407209826E-2</v>
      </c>
      <c r="E914" s="120">
        <f t="shared" si="1378"/>
        <v>0.37968384938139887</v>
      </c>
      <c r="F914" s="120">
        <f t="shared" si="1378"/>
        <v>0.94920962345349713</v>
      </c>
      <c r="G914" s="120">
        <f>$G889*(G896/100*1000)^$H889*(G891-0.3)^$I889</f>
        <v>1.8984192469069943</v>
      </c>
      <c r="H914" s="120">
        <f t="shared" ref="H914:AB914" si="1384">$G889*(H896/100*1000)^$H889*(H891-0.3)^$I889</f>
        <v>4.4922943257558217</v>
      </c>
      <c r="I914" s="120">
        <f t="shared" si="1384"/>
        <v>7.3149922470020439</v>
      </c>
      <c r="J914" s="120">
        <f t="shared" si="1384"/>
        <v>11.225658041385421</v>
      </c>
      <c r="K914" s="120">
        <f t="shared" si="1384"/>
        <v>16.017858756213204</v>
      </c>
      <c r="L914" s="120">
        <f t="shared" si="1384"/>
        <v>21.069438289432419</v>
      </c>
      <c r="M914" s="120">
        <f t="shared" si="1384"/>
        <v>26.72120714046309</v>
      </c>
      <c r="N914" s="120">
        <f t="shared" si="1384"/>
        <v>32.942212640187051</v>
      </c>
      <c r="O914" s="120">
        <f t="shared" si="1384"/>
        <v>39.61211088016519</v>
      </c>
      <c r="P914" s="120">
        <f t="shared" si="1384"/>
        <v>46.566542585741828</v>
      </c>
      <c r="Q914" s="120">
        <f t="shared" si="1384"/>
        <v>54.385694913027777</v>
      </c>
      <c r="R914" s="120">
        <f t="shared" si="1384"/>
        <v>62.421341853405501</v>
      </c>
      <c r="S914" s="120">
        <f t="shared" si="1384"/>
        <v>71.888842978159815</v>
      </c>
      <c r="T914" s="120">
        <f t="shared" si="1384"/>
        <v>80.009332280633529</v>
      </c>
      <c r="U914" s="120">
        <f t="shared" si="1384"/>
        <v>88.048789066076253</v>
      </c>
      <c r="V914" s="120">
        <f t="shared" si="1384"/>
        <v>96.707652870483955</v>
      </c>
      <c r="W914" s="120">
        <f t="shared" si="1384"/>
        <v>105.83081104188055</v>
      </c>
      <c r="X914" s="120">
        <f t="shared" si="1384"/>
        <v>114.76654430546299</v>
      </c>
      <c r="Y914" s="120">
        <f t="shared" si="1384"/>
        <v>124.11796845523754</v>
      </c>
      <c r="Z914" s="120">
        <f t="shared" si="1384"/>
        <v>133.88897048727924</v>
      </c>
      <c r="AA914" s="120">
        <f t="shared" si="1384"/>
        <v>144.08328896349769</v>
      </c>
      <c r="AB914" s="120">
        <f t="shared" si="1384"/>
        <v>153.93722498180469</v>
      </c>
    </row>
    <row r="915" spans="1:33" x14ac:dyDescent="0.3">
      <c r="A915" s="20" t="s">
        <v>75</v>
      </c>
      <c r="B915" s="21" t="s">
        <v>14</v>
      </c>
      <c r="C915" s="120">
        <f t="shared" si="1378"/>
        <v>0</v>
      </c>
      <c r="D915" s="120">
        <f t="shared" si="1378"/>
        <v>4.8927377263438737E-2</v>
      </c>
      <c r="E915" s="120">
        <f t="shared" si="1378"/>
        <v>0.32618251508959162</v>
      </c>
      <c r="F915" s="120">
        <f t="shared" si="1378"/>
        <v>0.81545628772397893</v>
      </c>
      <c r="G915" s="120">
        <f>$J889*(G896/100*1000)^$K889*(G891-0.3)^$L889</f>
        <v>1.6309125754479579</v>
      </c>
      <c r="H915" s="120">
        <f t="shared" ref="H915:AB915" si="1385">$J889*(H896/100*1000)^$K889*(H891-0.3)^$L889</f>
        <v>4.3662319098012867</v>
      </c>
      <c r="I915" s="120">
        <f t="shared" si="1385"/>
        <v>7.7799555511119873</v>
      </c>
      <c r="J915" s="120">
        <f t="shared" si="1385"/>
        <v>12.662471256942695</v>
      </c>
      <c r="K915" s="120">
        <f t="shared" si="1385"/>
        <v>18.753306593960218</v>
      </c>
      <c r="L915" s="120">
        <f t="shared" si="1385"/>
        <v>25.300465675810631</v>
      </c>
      <c r="M915" s="120">
        <f t="shared" si="1385"/>
        <v>32.663742080391273</v>
      </c>
      <c r="N915" s="120">
        <f t="shared" si="1385"/>
        <v>40.735255068866103</v>
      </c>
      <c r="O915" s="120">
        <f t="shared" si="1385"/>
        <v>49.39276676601164</v>
      </c>
      <c r="P915" s="120">
        <f t="shared" si="1385"/>
        <v>58.505114269574982</v>
      </c>
      <c r="Q915" s="120">
        <f t="shared" si="1385"/>
        <v>68.569626164750659</v>
      </c>
      <c r="R915" s="120">
        <f t="shared" si="1385"/>
        <v>78.932729163864551</v>
      </c>
      <c r="S915" s="120">
        <f t="shared" si="1385"/>
        <v>90.928221803957754</v>
      </c>
      <c r="T915" s="120">
        <f t="shared" si="1385"/>
        <v>101.56754973576102</v>
      </c>
      <c r="U915" s="120">
        <f t="shared" si="1385"/>
        <v>112.0887883336238</v>
      </c>
      <c r="V915" s="120">
        <f t="shared" si="1385"/>
        <v>123.2476939573703</v>
      </c>
      <c r="W915" s="120">
        <f t="shared" si="1385"/>
        <v>135.04794656778662</v>
      </c>
      <c r="X915" s="120">
        <f t="shared" si="1385"/>
        <v>146.52507734873609</v>
      </c>
      <c r="Y915" s="120">
        <f t="shared" si="1385"/>
        <v>158.56851510238852</v>
      </c>
      <c r="Z915" s="120">
        <f t="shared" si="1385"/>
        <v>171.18725589153027</v>
      </c>
      <c r="AA915" s="120">
        <f t="shared" si="1385"/>
        <v>184.39015415585962</v>
      </c>
      <c r="AB915" s="120">
        <f t="shared" si="1385"/>
        <v>197.02047332038669</v>
      </c>
    </row>
    <row r="916" spans="1:33" x14ac:dyDescent="0.3">
      <c r="A916" s="20" t="s">
        <v>15</v>
      </c>
      <c r="B916" s="21" t="s">
        <v>16</v>
      </c>
      <c r="C916" s="120">
        <f>((C913+C914+C915)*0.5*44/12)*C897/1000</f>
        <v>0</v>
      </c>
      <c r="D916" s="120">
        <f t="shared" ref="D916:AB916" si="1386">((D913+D914+D915)*0.5*44/12)*D897/1000</f>
        <v>0</v>
      </c>
      <c r="E916" s="120">
        <f t="shared" si="1386"/>
        <v>0</v>
      </c>
      <c r="F916" s="120">
        <f t="shared" si="1386"/>
        <v>0</v>
      </c>
      <c r="G916" s="120">
        <f t="shared" si="1386"/>
        <v>0</v>
      </c>
      <c r="H916" s="120">
        <f t="shared" si="1386"/>
        <v>0</v>
      </c>
      <c r="I916" s="120">
        <f t="shared" si="1386"/>
        <v>62.750357914376551</v>
      </c>
      <c r="J916" s="120">
        <f t="shared" si="1386"/>
        <v>72.366905696560252</v>
      </c>
      <c r="K916" s="120">
        <f t="shared" si="1386"/>
        <v>57.02830728023865</v>
      </c>
      <c r="L916" s="120">
        <f t="shared" si="1386"/>
        <v>43.5519247557311</v>
      </c>
      <c r="M916" s="120">
        <f t="shared" si="1386"/>
        <v>32.951960126824957</v>
      </c>
      <c r="N916" s="120">
        <f t="shared" si="1386"/>
        <v>24.448846265048143</v>
      </c>
      <c r="O916" s="120">
        <f t="shared" si="1386"/>
        <v>17.491438637525171</v>
      </c>
      <c r="P916" s="120">
        <f t="shared" si="1386"/>
        <v>11.940736618765229</v>
      </c>
      <c r="Q916" s="120">
        <f t="shared" si="1386"/>
        <v>6.4977272617812396</v>
      </c>
      <c r="R916" s="120">
        <f t="shared" si="1386"/>
        <v>2.1270007952908214</v>
      </c>
      <c r="S916" s="120">
        <f t="shared" si="1386"/>
        <v>0</v>
      </c>
      <c r="T916" s="120">
        <f t="shared" si="1386"/>
        <v>29.805712993222702</v>
      </c>
      <c r="U916" s="120">
        <f t="shared" si="1386"/>
        <v>28.339090212342889</v>
      </c>
      <c r="V916" s="120">
        <f t="shared" si="1386"/>
        <v>26.130677406390632</v>
      </c>
      <c r="W916" s="120">
        <f t="shared" si="1386"/>
        <v>24.959085063065441</v>
      </c>
      <c r="X916" s="120">
        <f t="shared" si="1386"/>
        <v>23.116760625008567</v>
      </c>
      <c r="Y916" s="120">
        <f t="shared" si="1386"/>
        <v>20.768847243318682</v>
      </c>
      <c r="Z916" s="120">
        <f t="shared" si="1386"/>
        <v>20.109442163375036</v>
      </c>
      <c r="AA916" s="120">
        <f t="shared" si="1386"/>
        <v>19.192126461814432</v>
      </c>
      <c r="AB916" s="120">
        <f t="shared" si="1386"/>
        <v>17.877668936151181</v>
      </c>
    </row>
    <row r="917" spans="1:33" x14ac:dyDescent="0.3">
      <c r="A917" s="20" t="s">
        <v>17</v>
      </c>
      <c r="B917" s="21" t="s">
        <v>16</v>
      </c>
      <c r="C917" s="120">
        <f>C916</f>
        <v>0</v>
      </c>
      <c r="D917" s="120">
        <f>C917+D916</f>
        <v>0</v>
      </c>
      <c r="E917" s="120">
        <f t="shared" ref="E917" si="1387">D917+E916</f>
        <v>0</v>
      </c>
      <c r="F917" s="120">
        <f t="shared" ref="F917" si="1388">E917+F916</f>
        <v>0</v>
      </c>
      <c r="G917" s="120">
        <f t="shared" ref="G917" si="1389">F917+G916</f>
        <v>0</v>
      </c>
      <c r="H917" s="120">
        <f t="shared" ref="H917" si="1390">G917+H916</f>
        <v>0</v>
      </c>
      <c r="I917" s="120">
        <f t="shared" ref="I917" si="1391">H917+I916</f>
        <v>62.750357914376551</v>
      </c>
      <c r="J917" s="120">
        <f t="shared" ref="J917" si="1392">I917+J916</f>
        <v>135.11726361093679</v>
      </c>
      <c r="K917" s="120">
        <f t="shared" ref="K917" si="1393">J917+K916</f>
        <v>192.14557089117545</v>
      </c>
      <c r="L917" s="120">
        <f t="shared" ref="L917" si="1394">K917+L916</f>
        <v>235.69749564690656</v>
      </c>
      <c r="M917" s="120">
        <f t="shared" ref="M917" si="1395">L917+M916</f>
        <v>268.64945577373152</v>
      </c>
      <c r="N917" s="120">
        <f t="shared" ref="N917" si="1396">M917+N916</f>
        <v>293.09830203877965</v>
      </c>
      <c r="O917" s="120">
        <f t="shared" ref="O917" si="1397">N917+O916</f>
        <v>310.58974067630481</v>
      </c>
      <c r="P917" s="120">
        <f t="shared" ref="P917" si="1398">O917+P916</f>
        <v>322.53047729507006</v>
      </c>
      <c r="Q917" s="120">
        <f t="shared" ref="Q917" si="1399">P917+Q916</f>
        <v>329.02820455685128</v>
      </c>
      <c r="R917" s="120">
        <f t="shared" ref="R917" si="1400">Q917+R916</f>
        <v>331.1552053521421</v>
      </c>
      <c r="S917" s="120">
        <f t="shared" ref="S917" si="1401">R917+S916</f>
        <v>331.1552053521421</v>
      </c>
      <c r="T917" s="120">
        <f t="shared" ref="T917" si="1402">S917+T916</f>
        <v>360.9609183453648</v>
      </c>
      <c r="U917" s="120">
        <f t="shared" ref="U917" si="1403">T917+U916</f>
        <v>389.30000855770771</v>
      </c>
      <c r="V917" s="120">
        <f t="shared" ref="V917" si="1404">U917+V916</f>
        <v>415.43068596409836</v>
      </c>
      <c r="W917" s="120">
        <f t="shared" ref="W917" si="1405">V917+W916</f>
        <v>440.38977102716382</v>
      </c>
      <c r="X917" s="120">
        <f t="shared" ref="X917" si="1406">W917+X916</f>
        <v>463.50653165217238</v>
      </c>
      <c r="Y917" s="120">
        <f t="shared" ref="Y917" si="1407">X917+Y916</f>
        <v>484.27537889549109</v>
      </c>
      <c r="Z917" s="120">
        <f t="shared" ref="Z917" si="1408">Y917+Z916</f>
        <v>504.38482105886612</v>
      </c>
      <c r="AA917" s="120">
        <f t="shared" ref="AA917" si="1409">Z917+AA916</f>
        <v>523.57694752068051</v>
      </c>
      <c r="AB917" s="120">
        <f t="shared" ref="AB917" si="1410">AA917+AB916</f>
        <v>541.45461645683167</v>
      </c>
    </row>
    <row r="918" spans="1:33" x14ac:dyDescent="0.3">
      <c r="A918" s="20" t="s">
        <v>294</v>
      </c>
      <c r="B918" s="21" t="s">
        <v>16</v>
      </c>
      <c r="C918" s="120">
        <f>((C910+C911+C912)*0.5*44/12)*(AVERAGE(C893,C903))/1000</f>
        <v>0</v>
      </c>
      <c r="D918" s="120">
        <f t="shared" ref="D918:AB918" si="1411">((D910+D911+D912)*0.5*44/12)*(AVERAGE(D893,D903))/1000</f>
        <v>2.0543191492691419</v>
      </c>
      <c r="E918" s="120">
        <f t="shared" si="1411"/>
        <v>13.69546099512762</v>
      </c>
      <c r="F918" s="120">
        <f t="shared" si="1411"/>
        <v>34.238652487819046</v>
      </c>
      <c r="G918" s="120">
        <f t="shared" si="1411"/>
        <v>68.477304975638091</v>
      </c>
      <c r="H918" s="120">
        <f t="shared" si="1411"/>
        <v>188.1595224359981</v>
      </c>
      <c r="I918" s="120">
        <f t="shared" si="1411"/>
        <v>305.23643201514631</v>
      </c>
      <c r="J918" s="120">
        <f t="shared" si="1411"/>
        <v>371.95644379088213</v>
      </c>
      <c r="K918" s="120">
        <f t="shared" si="1411"/>
        <v>418.10746899151479</v>
      </c>
      <c r="L918" s="120">
        <f t="shared" si="1411"/>
        <v>466.6179320382131</v>
      </c>
      <c r="M918" s="120">
        <f t="shared" si="1411"/>
        <v>514.15004616178669</v>
      </c>
      <c r="N918" s="120">
        <f t="shared" si="1411"/>
        <v>560.43998765573019</v>
      </c>
      <c r="O918" s="120">
        <f t="shared" si="1411"/>
        <v>607.50028243317001</v>
      </c>
      <c r="P918" s="120">
        <f t="shared" si="1411"/>
        <v>659.63666463149707</v>
      </c>
      <c r="Q918" s="120">
        <f t="shared" si="1411"/>
        <v>704.61918001367587</v>
      </c>
      <c r="R918" s="120">
        <f t="shared" si="1411"/>
        <v>756.61363001752761</v>
      </c>
      <c r="S918" s="120">
        <f t="shared" si="1411"/>
        <v>804.68534422412495</v>
      </c>
      <c r="T918" s="120">
        <f t="shared" si="1411"/>
        <v>838.6243792184024</v>
      </c>
      <c r="U918" s="120">
        <f t="shared" si="1411"/>
        <v>850.9184719021905</v>
      </c>
      <c r="V918" s="120">
        <f t="shared" si="1411"/>
        <v>862.31235441089086</v>
      </c>
      <c r="W918" s="120">
        <f t="shared" si="1411"/>
        <v>875.35076899750936</v>
      </c>
      <c r="X918" s="120">
        <f t="shared" si="1411"/>
        <v>882.28969718782696</v>
      </c>
      <c r="Y918" s="120">
        <f t="shared" si="1411"/>
        <v>892.02198910053733</v>
      </c>
      <c r="Z918" s="120">
        <f t="shared" si="1411"/>
        <v>902.69051488927937</v>
      </c>
      <c r="AA918" s="120">
        <f t="shared" si="1411"/>
        <v>914.02502274391225</v>
      </c>
      <c r="AB918" s="120">
        <f t="shared" si="1411"/>
        <v>920.6999502117859</v>
      </c>
      <c r="AC918" s="14"/>
      <c r="AD918" s="14"/>
      <c r="AE918" s="14"/>
      <c r="AF918" s="14"/>
      <c r="AG918" s="14"/>
    </row>
    <row r="919" spans="1:33" x14ac:dyDescent="0.3">
      <c r="A919" s="20" t="s">
        <v>293</v>
      </c>
      <c r="B919" s="21" t="s">
        <v>16</v>
      </c>
      <c r="C919" s="120">
        <f>((C910+C911+C912)*0.5*44/12)*C903/1000</f>
        <v>0</v>
      </c>
      <c r="D919" s="120">
        <f t="shared" ref="D919:AB919" si="1412">((D910+D911+D912)*0.5*44/12)*D903/1000</f>
        <v>2.0543191492691419</v>
      </c>
      <c r="E919" s="120">
        <f t="shared" si="1412"/>
        <v>13.69546099512762</v>
      </c>
      <c r="F919" s="120">
        <f t="shared" si="1412"/>
        <v>34.238652487819046</v>
      </c>
      <c r="G919" s="120">
        <f t="shared" si="1412"/>
        <v>68.477304975638091</v>
      </c>
      <c r="H919" s="120">
        <f t="shared" si="1412"/>
        <v>188.1595224359981</v>
      </c>
      <c r="I919" s="120">
        <f t="shared" si="1412"/>
        <v>265.88496324492809</v>
      </c>
      <c r="J919" s="120">
        <f t="shared" si="1412"/>
        <v>327.76058117164314</v>
      </c>
      <c r="K919" s="120">
        <f t="shared" si="1412"/>
        <v>384.74704879430084</v>
      </c>
      <c r="L919" s="120">
        <f t="shared" si="1412"/>
        <v>441.58181992631916</v>
      </c>
      <c r="M919" s="120">
        <f t="shared" si="1412"/>
        <v>495.68057848413031</v>
      </c>
      <c r="N919" s="120">
        <f t="shared" si="1412"/>
        <v>547.09617842583179</v>
      </c>
      <c r="O919" s="120">
        <f t="shared" si="1412"/>
        <v>598.16517171020166</v>
      </c>
      <c r="P919" s="120">
        <f t="shared" si="1412"/>
        <v>653.33841512833203</v>
      </c>
      <c r="Q919" s="120">
        <f t="shared" si="1412"/>
        <v>701.27522458310239</v>
      </c>
      <c r="R919" s="120">
        <f t="shared" si="1412"/>
        <v>755.52810113658427</v>
      </c>
      <c r="S919" s="120">
        <f t="shared" si="1412"/>
        <v>804.68534422412495</v>
      </c>
      <c r="T919" s="120">
        <f t="shared" si="1412"/>
        <v>823.72152272179108</v>
      </c>
      <c r="U919" s="120">
        <f t="shared" si="1412"/>
        <v>836.74892679601896</v>
      </c>
      <c r="V919" s="120">
        <f t="shared" si="1412"/>
        <v>849.24701570769548</v>
      </c>
      <c r="W919" s="120">
        <f t="shared" si="1412"/>
        <v>862.87122646597663</v>
      </c>
      <c r="X919" s="120">
        <f t="shared" si="1412"/>
        <v>870.7313168753227</v>
      </c>
      <c r="Y919" s="120">
        <f t="shared" si="1412"/>
        <v>880.59912311671212</v>
      </c>
      <c r="Z919" s="120">
        <f t="shared" si="1412"/>
        <v>893.75298503889042</v>
      </c>
      <c r="AA919" s="120">
        <f t="shared" si="1412"/>
        <v>904.428959513005</v>
      </c>
      <c r="AB919" s="120">
        <f t="shared" si="1412"/>
        <v>911.76111574371032</v>
      </c>
      <c r="AC919" s="14"/>
      <c r="AD919" s="14"/>
      <c r="AE919" s="14"/>
      <c r="AF919" s="14"/>
      <c r="AG919" s="14"/>
    </row>
    <row r="920" spans="1:33" x14ac:dyDescent="0.3">
      <c r="A920" s="22" t="s">
        <v>18</v>
      </c>
      <c r="B920" s="23" t="s">
        <v>16</v>
      </c>
      <c r="C920" s="122">
        <f>C917+C919</f>
        <v>0</v>
      </c>
      <c r="D920" s="122">
        <f t="shared" ref="D920" si="1413">D917+D919</f>
        <v>2.0543191492691419</v>
      </c>
      <c r="E920" s="122">
        <f t="shared" ref="E920" si="1414">E917+E919</f>
        <v>13.69546099512762</v>
      </c>
      <c r="F920" s="122">
        <f t="shared" ref="F920" si="1415">F917+F919</f>
        <v>34.238652487819046</v>
      </c>
      <c r="G920" s="122">
        <f t="shared" ref="G920" si="1416">G917+G919</f>
        <v>68.477304975638091</v>
      </c>
      <c r="H920" s="122">
        <f t="shared" ref="H920" si="1417">H917+H919</f>
        <v>188.1595224359981</v>
      </c>
      <c r="I920" s="122">
        <f t="shared" ref="I920" si="1418">I917+I919</f>
        <v>328.63532115930462</v>
      </c>
      <c r="J920" s="122">
        <f t="shared" ref="J920" si="1419">J917+J919</f>
        <v>462.87784478257993</v>
      </c>
      <c r="K920" s="122">
        <f t="shared" ref="K920" si="1420">K917+K919</f>
        <v>576.89261968547635</v>
      </c>
      <c r="L920" s="122">
        <f t="shared" ref="L920" si="1421">L917+L919</f>
        <v>677.27931557322574</v>
      </c>
      <c r="M920" s="122">
        <f t="shared" ref="M920" si="1422">M917+M919</f>
        <v>764.33003425786183</v>
      </c>
      <c r="N920" s="122">
        <f t="shared" ref="N920" si="1423">N917+N919</f>
        <v>840.19448046461139</v>
      </c>
      <c r="O920" s="122">
        <f t="shared" ref="O920" si="1424">O917+O919</f>
        <v>908.75491238650648</v>
      </c>
      <c r="P920" s="122">
        <f t="shared" ref="P920" si="1425">P917+P919</f>
        <v>975.86889242340203</v>
      </c>
      <c r="Q920" s="122">
        <f t="shared" ref="Q920" si="1426">Q917+Q919</f>
        <v>1030.3034291399536</v>
      </c>
      <c r="R920" s="122">
        <f t="shared" ref="R920" si="1427">R917+R919</f>
        <v>1086.6833064887264</v>
      </c>
      <c r="S920" s="122">
        <f t="shared" ref="S920" si="1428">S917+S919</f>
        <v>1135.840549576267</v>
      </c>
      <c r="T920" s="122">
        <f t="shared" ref="T920" si="1429">T917+T919</f>
        <v>1184.6824410671559</v>
      </c>
      <c r="U920" s="122">
        <f t="shared" ref="U920" si="1430">U917+U919</f>
        <v>1226.0489353537266</v>
      </c>
      <c r="V920" s="122">
        <f t="shared" ref="V920" si="1431">V917+V919</f>
        <v>1264.6777016717938</v>
      </c>
      <c r="W920" s="122">
        <f t="shared" ref="W920" si="1432">W917+W919</f>
        <v>1303.2609974931404</v>
      </c>
      <c r="X920" s="122">
        <f t="shared" ref="X920" si="1433">X917+X919</f>
        <v>1334.2378485274951</v>
      </c>
      <c r="Y920" s="122">
        <f t="shared" ref="Y920" si="1434">Y917+Y919</f>
        <v>1364.8745020122033</v>
      </c>
      <c r="Z920" s="122">
        <f t="shared" ref="Z920" si="1435">Z917+Z919</f>
        <v>1398.1378060977565</v>
      </c>
      <c r="AA920" s="122">
        <f t="shared" ref="AA920" si="1436">AA917+AA919</f>
        <v>1428.0059070336856</v>
      </c>
      <c r="AB920" s="122">
        <f t="shared" ref="AB920" si="1437">AB917+AB919</f>
        <v>1453.2157322005419</v>
      </c>
      <c r="AC920" s="14"/>
      <c r="AD920" s="14"/>
      <c r="AE920" s="14"/>
      <c r="AF920" s="14"/>
      <c r="AG920" s="14"/>
    </row>
    <row r="922" spans="1:33" x14ac:dyDescent="0.3">
      <c r="A922" s="175" t="s">
        <v>282</v>
      </c>
      <c r="B922" s="6" t="s">
        <v>59</v>
      </c>
      <c r="C922" s="6" t="s">
        <v>60</v>
      </c>
      <c r="D922" s="6" t="s">
        <v>61</v>
      </c>
      <c r="E922" s="6" t="s">
        <v>62</v>
      </c>
      <c r="F922" s="6" t="s">
        <v>63</v>
      </c>
      <c r="G922" s="6" t="s">
        <v>64</v>
      </c>
      <c r="H922" s="6" t="s">
        <v>65</v>
      </c>
      <c r="I922" s="6" t="s">
        <v>66</v>
      </c>
      <c r="J922" s="6" t="s">
        <v>67</v>
      </c>
      <c r="K922" s="6" t="s">
        <v>68</v>
      </c>
      <c r="L922" s="6" t="s">
        <v>69</v>
      </c>
    </row>
    <row r="923" spans="1:33" x14ac:dyDescent="0.3">
      <c r="A923" s="15"/>
      <c r="B923" s="16"/>
      <c r="C923" s="17" t="s">
        <v>55</v>
      </c>
      <c r="D923" s="16">
        <f>INDEX(Lister!$A$17:$J$29,MATCH('Data tilvækstoversigt'!$C923,Lister!$A$17:$A$29,0),2)</f>
        <v>3.7871999999999998E-4</v>
      </c>
      <c r="E923" s="16">
        <f>INDEX(Lister!$A$17:$J$29,MATCH('Data tilvækstoversigt'!$C923,Lister!$A$17:$A$29,0),3)</f>
        <v>1.8026</v>
      </c>
      <c r="F923" s="16">
        <f>INDEX(Lister!$A$17:$J$29,MATCH('Data tilvækstoversigt'!$C923,Lister!$A$17:$A$29,0),4)</f>
        <v>1.0714999999999999</v>
      </c>
      <c r="G923" s="16">
        <f>INDEX(Lister!$A$17:$J$29,MATCH('Data tilvækstoversigt'!$C923,Lister!$A$17:$A$29,0),5)</f>
        <v>6.7440000000000005E-5</v>
      </c>
      <c r="H923" s="16">
        <f>INDEX(Lister!$A$17:$J$29,MATCH('Data tilvækstoversigt'!$C923,Lister!$A$17:$A$29,0),6)</f>
        <v>2.8372000000000002</v>
      </c>
      <c r="I923" s="16">
        <f>INDEX(Lister!$A$17:$J$29,MATCH('Data tilvækstoversigt'!$C923,Lister!$A$17:$A$29,0),7)</f>
        <v>-0.68418999999999996</v>
      </c>
      <c r="J923" s="16">
        <f>INDEX(Lister!$A$17:$J$29,MATCH('Data tilvækstoversigt'!$C923,Lister!$A$17:$A$29,0),8)</f>
        <v>5.223E-5</v>
      </c>
      <c r="K923" s="16">
        <f>INDEX(Lister!$A$17:$J$29,MATCH('Data tilvækstoversigt'!$C923,Lister!$A$17:$A$29,0),9)</f>
        <v>2.5221</v>
      </c>
      <c r="L923" s="16">
        <f>INDEX(Lister!$A$17:$J$29,MATCH('Data tilvækstoversigt'!$C923,Lister!$A$17:$A$29,0),10)</f>
        <v>-2.8060999999999999E-2</v>
      </c>
    </row>
    <row r="924" spans="1:33" x14ac:dyDescent="0.3">
      <c r="A924" s="18" t="s">
        <v>1</v>
      </c>
      <c r="B924" s="19" t="s">
        <v>2</v>
      </c>
      <c r="C924" s="19">
        <v>1</v>
      </c>
      <c r="D924" s="19">
        <v>5</v>
      </c>
      <c r="E924" s="19">
        <v>10</v>
      </c>
      <c r="F924" s="19">
        <v>15</v>
      </c>
      <c r="G924" s="19">
        <v>20</v>
      </c>
      <c r="H924" s="19">
        <v>25</v>
      </c>
      <c r="I924" s="19">
        <v>30</v>
      </c>
      <c r="J924" s="19">
        <v>35</v>
      </c>
      <c r="K924" s="19">
        <v>40</v>
      </c>
      <c r="L924" s="19">
        <v>45</v>
      </c>
      <c r="M924" s="19">
        <v>50</v>
      </c>
      <c r="N924" s="19">
        <v>55</v>
      </c>
      <c r="O924" s="19">
        <v>60</v>
      </c>
      <c r="P924" s="19">
        <v>65</v>
      </c>
      <c r="Q924" s="19">
        <v>70</v>
      </c>
      <c r="R924" s="19">
        <v>75</v>
      </c>
      <c r="S924" s="19">
        <v>80</v>
      </c>
      <c r="T924" s="19">
        <v>85</v>
      </c>
      <c r="U924" s="19">
        <v>90</v>
      </c>
      <c r="V924" s="19">
        <v>95</v>
      </c>
      <c r="W924" s="19">
        <v>100</v>
      </c>
      <c r="X924" s="19">
        <v>105</v>
      </c>
      <c r="Y924" s="19">
        <v>110</v>
      </c>
      <c r="Z924" s="19">
        <v>115</v>
      </c>
      <c r="AA924" s="19">
        <v>120</v>
      </c>
      <c r="AB924" s="19">
        <v>125</v>
      </c>
    </row>
    <row r="925" spans="1:33" x14ac:dyDescent="0.3">
      <c r="A925" s="7" t="s">
        <v>19</v>
      </c>
      <c r="B925" s="8" t="s">
        <v>4</v>
      </c>
      <c r="C925" s="117">
        <f>C$2*$G925</f>
        <v>0</v>
      </c>
      <c r="D925" s="117">
        <f t="shared" ref="D925:F939" si="1438">D$2*$G925</f>
        <v>0.20699999999999999</v>
      </c>
      <c r="E925" s="117">
        <f t="shared" si="1438"/>
        <v>1.3800000000000001</v>
      </c>
      <c r="F925" s="117">
        <f t="shared" si="1438"/>
        <v>3.45</v>
      </c>
      <c r="G925">
        <v>6.9</v>
      </c>
      <c r="H925">
        <v>10.199999999999999</v>
      </c>
      <c r="I925">
        <v>13.5</v>
      </c>
      <c r="J925">
        <v>16.600000000000001</v>
      </c>
      <c r="K925">
        <v>19.3</v>
      </c>
      <c r="L925">
        <v>21.6</v>
      </c>
      <c r="M925">
        <v>23.6</v>
      </c>
      <c r="N925">
        <v>25.3</v>
      </c>
      <c r="O925">
        <v>26.8</v>
      </c>
      <c r="P925">
        <v>28.1</v>
      </c>
      <c r="Q925">
        <v>29.3</v>
      </c>
      <c r="R925">
        <v>30.4</v>
      </c>
      <c r="S925">
        <v>31.4</v>
      </c>
      <c r="T925">
        <v>32.299999999999997</v>
      </c>
      <c r="U925">
        <v>33.1</v>
      </c>
      <c r="V925">
        <v>33.9</v>
      </c>
      <c r="W925">
        <v>34.6</v>
      </c>
      <c r="X925">
        <v>35.299999999999997</v>
      </c>
      <c r="Y925">
        <v>35.9</v>
      </c>
      <c r="Z925">
        <v>36.5</v>
      </c>
      <c r="AA925">
        <v>37</v>
      </c>
      <c r="AB925">
        <v>37.6</v>
      </c>
    </row>
    <row r="926" spans="1:33" x14ac:dyDescent="0.3">
      <c r="A926" s="10" t="s">
        <v>20</v>
      </c>
      <c r="B926" t="s">
        <v>6</v>
      </c>
      <c r="C926" s="118">
        <f t="shared" ref="C926:F949" si="1439">C$2*$G926</f>
        <v>0</v>
      </c>
      <c r="D926" s="118">
        <f t="shared" si="1438"/>
        <v>0.19500000000000001</v>
      </c>
      <c r="E926" s="118">
        <f t="shared" si="1438"/>
        <v>1.3</v>
      </c>
      <c r="F926" s="118">
        <f t="shared" si="1438"/>
        <v>3.25</v>
      </c>
      <c r="G926">
        <v>6.5</v>
      </c>
      <c r="H926">
        <v>9.8000000000000007</v>
      </c>
      <c r="I926">
        <v>12.3</v>
      </c>
      <c r="J926">
        <v>14.9</v>
      </c>
      <c r="K926">
        <v>17.399999999999999</v>
      </c>
      <c r="L926">
        <v>19.600000000000001</v>
      </c>
      <c r="M926">
        <v>21.7</v>
      </c>
      <c r="N926">
        <v>23.5</v>
      </c>
      <c r="O926">
        <v>25.2</v>
      </c>
      <c r="P926">
        <v>26.7</v>
      </c>
      <c r="Q926">
        <v>28.2</v>
      </c>
      <c r="R926">
        <v>29.6</v>
      </c>
      <c r="S926">
        <v>31</v>
      </c>
      <c r="T926">
        <v>32.299999999999997</v>
      </c>
      <c r="U926">
        <v>33.6</v>
      </c>
      <c r="V926">
        <v>34.9</v>
      </c>
      <c r="W926">
        <v>36.1</v>
      </c>
      <c r="X926">
        <v>37.4</v>
      </c>
      <c r="Y926">
        <v>38.6</v>
      </c>
      <c r="Z926">
        <v>39.700000000000003</v>
      </c>
      <c r="AA926">
        <v>40.9</v>
      </c>
      <c r="AB926">
        <v>42</v>
      </c>
    </row>
    <row r="927" spans="1:33" x14ac:dyDescent="0.3">
      <c r="A927" s="10" t="s">
        <v>21</v>
      </c>
      <c r="B927" t="s">
        <v>8</v>
      </c>
      <c r="C927" s="118">
        <f>G927</f>
        <v>3000</v>
      </c>
      <c r="D927" s="118">
        <f>G927</f>
        <v>3000</v>
      </c>
      <c r="E927" s="118">
        <f>G927</f>
        <v>3000</v>
      </c>
      <c r="F927" s="118">
        <f>G927</f>
        <v>3000</v>
      </c>
      <c r="G927">
        <v>3000</v>
      </c>
      <c r="H927">
        <v>2941</v>
      </c>
      <c r="I927">
        <v>2849</v>
      </c>
      <c r="J927">
        <v>2133</v>
      </c>
      <c r="K927">
        <v>1576</v>
      </c>
      <c r="L927">
        <v>1264</v>
      </c>
      <c r="M927">
        <v>1072</v>
      </c>
      <c r="N927">
        <v>945</v>
      </c>
      <c r="O927">
        <v>856</v>
      </c>
      <c r="P927">
        <v>790</v>
      </c>
      <c r="Q927">
        <v>739</v>
      </c>
      <c r="R927">
        <v>698</v>
      </c>
      <c r="S927">
        <v>664</v>
      </c>
      <c r="T927">
        <v>635</v>
      </c>
      <c r="U927">
        <v>584</v>
      </c>
      <c r="V927">
        <v>541</v>
      </c>
      <c r="W927">
        <v>503</v>
      </c>
      <c r="X927">
        <v>469</v>
      </c>
      <c r="Y927">
        <v>440</v>
      </c>
      <c r="Z927">
        <v>414</v>
      </c>
      <c r="AA927">
        <v>390</v>
      </c>
      <c r="AB927">
        <v>369</v>
      </c>
    </row>
    <row r="928" spans="1:33" x14ac:dyDescent="0.3">
      <c r="A928" s="10" t="s">
        <v>22</v>
      </c>
      <c r="B928" t="s">
        <v>31</v>
      </c>
      <c r="C928" s="118">
        <f t="shared" si="1439"/>
        <v>0</v>
      </c>
      <c r="D928" s="118">
        <f t="shared" si="1438"/>
        <v>0.30119999999999997</v>
      </c>
      <c r="E928" s="118">
        <f t="shared" si="1438"/>
        <v>2.008</v>
      </c>
      <c r="F928" s="118">
        <f t="shared" si="1438"/>
        <v>5.0199999999999996</v>
      </c>
      <c r="G928">
        <v>10.039999999999999</v>
      </c>
      <c r="H928">
        <v>22.14</v>
      </c>
      <c r="I928">
        <v>33.86</v>
      </c>
      <c r="J928">
        <v>37.159999999999997</v>
      </c>
      <c r="K928">
        <v>37.47</v>
      </c>
      <c r="L928">
        <v>38.28</v>
      </c>
      <c r="M928">
        <v>39.46</v>
      </c>
      <c r="N928">
        <v>40.909999999999997</v>
      </c>
      <c r="O928">
        <v>42.54</v>
      </c>
      <c r="P928">
        <v>44.3</v>
      </c>
      <c r="Q928">
        <v>46.17</v>
      </c>
      <c r="R928">
        <v>48.1</v>
      </c>
      <c r="S928">
        <v>50.09</v>
      </c>
      <c r="T928">
        <v>52.12</v>
      </c>
      <c r="U928">
        <v>51.91</v>
      </c>
      <c r="V928">
        <v>51.74</v>
      </c>
      <c r="W928">
        <v>51.59</v>
      </c>
      <c r="X928">
        <v>51.46</v>
      </c>
      <c r="Y928">
        <v>51.35</v>
      </c>
      <c r="Z928">
        <v>51.25</v>
      </c>
      <c r="AA928">
        <v>51.16</v>
      </c>
      <c r="AB928">
        <v>51.08</v>
      </c>
    </row>
    <row r="929" spans="1:28" x14ac:dyDescent="0.3">
      <c r="A929" s="10" t="s">
        <v>23</v>
      </c>
      <c r="B929" t="s">
        <v>10</v>
      </c>
      <c r="C929" s="118">
        <f t="shared" si="1439"/>
        <v>0</v>
      </c>
      <c r="D929" s="118">
        <f t="shared" si="1438"/>
        <v>1.4159999999999999</v>
      </c>
      <c r="E929" s="118">
        <f t="shared" si="1438"/>
        <v>9.4400000000000013</v>
      </c>
      <c r="F929" s="118">
        <f t="shared" si="1438"/>
        <v>23.6</v>
      </c>
      <c r="G929">
        <v>47.2</v>
      </c>
      <c r="H929">
        <v>129.30000000000001</v>
      </c>
      <c r="I929">
        <v>251</v>
      </c>
      <c r="J929">
        <v>337.4</v>
      </c>
      <c r="K929">
        <v>398.5</v>
      </c>
      <c r="L929">
        <v>459.5</v>
      </c>
      <c r="M929">
        <v>520.70000000000005</v>
      </c>
      <c r="N929">
        <v>582.20000000000005</v>
      </c>
      <c r="O929">
        <v>643.9</v>
      </c>
      <c r="P929">
        <v>705.7</v>
      </c>
      <c r="Q929">
        <v>767.5</v>
      </c>
      <c r="R929">
        <v>829</v>
      </c>
      <c r="S929">
        <v>890.2</v>
      </c>
      <c r="T929">
        <v>950.9</v>
      </c>
      <c r="U929">
        <v>968.7</v>
      </c>
      <c r="V929">
        <v>984.2</v>
      </c>
      <c r="W929">
        <v>997.6</v>
      </c>
      <c r="X929">
        <v>1009.1</v>
      </c>
      <c r="Y929">
        <v>1018.8</v>
      </c>
      <c r="Z929">
        <v>1026.9000000000001</v>
      </c>
      <c r="AA929">
        <v>1033.5</v>
      </c>
      <c r="AB929">
        <v>1038.8</v>
      </c>
    </row>
    <row r="930" spans="1:28" x14ac:dyDescent="0.3">
      <c r="A930" s="10" t="s">
        <v>11</v>
      </c>
      <c r="B930" t="s">
        <v>6</v>
      </c>
      <c r="C930" s="118">
        <f t="shared" si="1439"/>
        <v>0</v>
      </c>
      <c r="D930" s="118">
        <f t="shared" si="1438"/>
        <v>0.17699999999999999</v>
      </c>
      <c r="E930" s="118">
        <f t="shared" si="1438"/>
        <v>1.1800000000000002</v>
      </c>
      <c r="F930" s="118">
        <f t="shared" si="1438"/>
        <v>2.95</v>
      </c>
      <c r="G930">
        <v>5.9</v>
      </c>
      <c r="H930">
        <v>8.9</v>
      </c>
      <c r="I930">
        <v>11.3</v>
      </c>
      <c r="J930">
        <v>13.8</v>
      </c>
      <c r="K930">
        <v>16.2</v>
      </c>
      <c r="L930">
        <v>18.5</v>
      </c>
      <c r="M930">
        <v>20.6</v>
      </c>
      <c r="N930">
        <v>22.5</v>
      </c>
      <c r="O930">
        <v>24.3</v>
      </c>
      <c r="P930">
        <v>26.1</v>
      </c>
      <c r="Q930">
        <v>27.7</v>
      </c>
      <c r="R930">
        <v>29.4</v>
      </c>
      <c r="S930">
        <v>31</v>
      </c>
      <c r="T930">
        <v>32.299999999999997</v>
      </c>
      <c r="U930">
        <v>33.6</v>
      </c>
      <c r="V930">
        <v>34.9</v>
      </c>
      <c r="W930">
        <v>36.1</v>
      </c>
      <c r="X930">
        <v>37.4</v>
      </c>
      <c r="Y930">
        <v>38.6</v>
      </c>
      <c r="Z930">
        <v>39.700000000000003</v>
      </c>
      <c r="AA930">
        <v>40.9</v>
      </c>
      <c r="AB930">
        <v>42</v>
      </c>
    </row>
    <row r="931" spans="1:28" x14ac:dyDescent="0.3">
      <c r="A931" s="10" t="s">
        <v>12</v>
      </c>
      <c r="B931" t="s">
        <v>8</v>
      </c>
      <c r="C931" s="118">
        <v>0</v>
      </c>
      <c r="D931" s="118">
        <v>0</v>
      </c>
      <c r="E931" s="118">
        <v>0</v>
      </c>
      <c r="F931" s="118">
        <v>0</v>
      </c>
      <c r="G931">
        <v>0</v>
      </c>
      <c r="H931">
        <v>0</v>
      </c>
      <c r="I931">
        <v>637</v>
      </c>
      <c r="J931">
        <v>497</v>
      </c>
      <c r="K931">
        <v>264</v>
      </c>
      <c r="L931">
        <v>150</v>
      </c>
      <c r="M931">
        <v>89</v>
      </c>
      <c r="N931">
        <v>54</v>
      </c>
      <c r="O931">
        <v>33</v>
      </c>
      <c r="P931">
        <v>20</v>
      </c>
      <c r="Q931">
        <v>11</v>
      </c>
      <c r="R931">
        <v>5</v>
      </c>
      <c r="S931">
        <v>1</v>
      </c>
      <c r="T931">
        <v>26</v>
      </c>
      <c r="U931">
        <v>22</v>
      </c>
      <c r="V931">
        <v>18</v>
      </c>
      <c r="W931">
        <v>15</v>
      </c>
      <c r="X931">
        <v>13</v>
      </c>
      <c r="Y931">
        <v>12</v>
      </c>
      <c r="Z931">
        <v>10</v>
      </c>
      <c r="AA931">
        <v>9</v>
      </c>
      <c r="AB931">
        <v>8</v>
      </c>
    </row>
    <row r="932" spans="1:28" x14ac:dyDescent="0.3">
      <c r="A932" s="10" t="s">
        <v>24</v>
      </c>
      <c r="B932" t="s">
        <v>31</v>
      </c>
      <c r="C932" s="118">
        <f t="shared" si="1439"/>
        <v>0</v>
      </c>
      <c r="D932" s="118">
        <f t="shared" si="1438"/>
        <v>0</v>
      </c>
      <c r="E932" s="118">
        <f t="shared" si="1438"/>
        <v>0</v>
      </c>
      <c r="F932" s="118">
        <f t="shared" si="1438"/>
        <v>0</v>
      </c>
      <c r="G932">
        <v>0</v>
      </c>
      <c r="H932">
        <v>0</v>
      </c>
      <c r="I932">
        <v>6.36</v>
      </c>
      <c r="J932">
        <v>7.41</v>
      </c>
      <c r="K932">
        <v>5.47</v>
      </c>
      <c r="L932">
        <v>4.03</v>
      </c>
      <c r="M932">
        <v>2.96</v>
      </c>
      <c r="N932">
        <v>2.16</v>
      </c>
      <c r="O932">
        <v>1.54</v>
      </c>
      <c r="P932">
        <v>1.05</v>
      </c>
      <c r="Q932">
        <v>0.67</v>
      </c>
      <c r="R932">
        <v>0.35</v>
      </c>
      <c r="S932">
        <v>0.09</v>
      </c>
      <c r="T932">
        <v>2.12</v>
      </c>
      <c r="U932">
        <v>1.91</v>
      </c>
      <c r="V932">
        <v>1.74</v>
      </c>
      <c r="W932">
        <v>1.59</v>
      </c>
      <c r="X932">
        <v>1.46</v>
      </c>
      <c r="Y932">
        <v>1.35</v>
      </c>
      <c r="Z932">
        <v>1.25</v>
      </c>
      <c r="AA932">
        <v>1.1599999999999999</v>
      </c>
      <c r="AB932">
        <v>1.08</v>
      </c>
    </row>
    <row r="933" spans="1:28" x14ac:dyDescent="0.3">
      <c r="A933" s="10" t="s">
        <v>25</v>
      </c>
      <c r="B933" t="s">
        <v>10</v>
      </c>
      <c r="C933" s="118">
        <f t="shared" si="1439"/>
        <v>0</v>
      </c>
      <c r="D933" s="118">
        <f t="shared" si="1438"/>
        <v>0</v>
      </c>
      <c r="E933" s="118">
        <f t="shared" si="1438"/>
        <v>0</v>
      </c>
      <c r="F933" s="118">
        <f t="shared" si="1438"/>
        <v>0</v>
      </c>
      <c r="G933">
        <v>0</v>
      </c>
      <c r="H933">
        <v>0</v>
      </c>
      <c r="I933">
        <v>46.1</v>
      </c>
      <c r="J933">
        <v>65.900000000000006</v>
      </c>
      <c r="K933">
        <v>57.1</v>
      </c>
      <c r="L933">
        <v>47.6</v>
      </c>
      <c r="M933">
        <v>38.5</v>
      </c>
      <c r="N933">
        <v>30.3</v>
      </c>
      <c r="O933">
        <v>23.1</v>
      </c>
      <c r="P933">
        <v>16.7</v>
      </c>
      <c r="Q933">
        <v>11</v>
      </c>
      <c r="R933">
        <v>6</v>
      </c>
      <c r="S933">
        <v>1.5</v>
      </c>
      <c r="T933">
        <v>38.6</v>
      </c>
      <c r="U933">
        <v>35.700000000000003</v>
      </c>
      <c r="V933">
        <v>33</v>
      </c>
      <c r="W933">
        <v>30.7</v>
      </c>
      <c r="X933">
        <v>28.6</v>
      </c>
      <c r="Y933">
        <v>26.7</v>
      </c>
      <c r="Z933">
        <v>25</v>
      </c>
      <c r="AA933">
        <v>23.4</v>
      </c>
      <c r="AB933">
        <v>22</v>
      </c>
    </row>
    <row r="934" spans="1:28" x14ac:dyDescent="0.3">
      <c r="A934" s="10" t="s">
        <v>26</v>
      </c>
      <c r="B934" t="s">
        <v>32</v>
      </c>
      <c r="C934" s="118"/>
      <c r="D934" s="118"/>
      <c r="E934" s="118"/>
      <c r="F934" s="118"/>
      <c r="G934" t="s">
        <v>35</v>
      </c>
      <c r="H934" t="s">
        <v>35</v>
      </c>
      <c r="I934">
        <v>30.6</v>
      </c>
      <c r="J934">
        <v>28</v>
      </c>
      <c r="K934">
        <v>32.799999999999997</v>
      </c>
      <c r="L934">
        <v>38.700000000000003</v>
      </c>
      <c r="M934">
        <v>45.8</v>
      </c>
      <c r="N934">
        <v>54.5</v>
      </c>
      <c r="O934">
        <v>65.599999999999994</v>
      </c>
      <c r="P934">
        <v>80.7</v>
      </c>
      <c r="Q934">
        <v>103.3</v>
      </c>
      <c r="R934">
        <v>145.4</v>
      </c>
      <c r="S934">
        <v>298.39999999999998</v>
      </c>
      <c r="T934">
        <v>61</v>
      </c>
      <c r="U934">
        <v>65.099999999999994</v>
      </c>
      <c r="V934">
        <v>69.3</v>
      </c>
      <c r="W934">
        <v>73.5</v>
      </c>
      <c r="X934">
        <v>77.8</v>
      </c>
      <c r="Y934">
        <v>82.1</v>
      </c>
      <c r="Z934">
        <v>86.4</v>
      </c>
      <c r="AA934">
        <v>90.8</v>
      </c>
      <c r="AB934">
        <v>95.3</v>
      </c>
    </row>
    <row r="935" spans="1:28" x14ac:dyDescent="0.3">
      <c r="A935" s="10" t="s">
        <v>3</v>
      </c>
      <c r="B935" t="s">
        <v>4</v>
      </c>
      <c r="C935" s="118">
        <f t="shared" si="1439"/>
        <v>0</v>
      </c>
      <c r="D935" s="118">
        <f t="shared" si="1438"/>
        <v>0.20699999999999999</v>
      </c>
      <c r="E935" s="118">
        <f t="shared" si="1438"/>
        <v>1.3800000000000001</v>
      </c>
      <c r="F935" s="118">
        <f t="shared" si="1438"/>
        <v>3.45</v>
      </c>
      <c r="G935">
        <v>6.9</v>
      </c>
      <c r="H935">
        <v>10.199999999999999</v>
      </c>
      <c r="I935">
        <v>13.6</v>
      </c>
      <c r="J935">
        <v>16.7</v>
      </c>
      <c r="K935">
        <v>19.399999999999999</v>
      </c>
      <c r="L935">
        <v>21.7</v>
      </c>
      <c r="M935">
        <v>23.7</v>
      </c>
      <c r="N935">
        <v>25.4</v>
      </c>
      <c r="O935">
        <v>26.8</v>
      </c>
      <c r="P935">
        <v>28.2</v>
      </c>
      <c r="Q935">
        <v>29.3</v>
      </c>
      <c r="R935">
        <v>30.4</v>
      </c>
      <c r="S935">
        <v>31.4</v>
      </c>
      <c r="T935">
        <v>32.299999999999997</v>
      </c>
      <c r="U935">
        <v>33.1</v>
      </c>
      <c r="V935">
        <v>33.9</v>
      </c>
      <c r="W935">
        <v>34.6</v>
      </c>
      <c r="X935">
        <v>35.299999999999997</v>
      </c>
      <c r="Y935">
        <v>35.9</v>
      </c>
      <c r="Z935">
        <v>36.5</v>
      </c>
      <c r="AA935">
        <v>37</v>
      </c>
      <c r="AB935">
        <v>37.6</v>
      </c>
    </row>
    <row r="936" spans="1:28" x14ac:dyDescent="0.3">
      <c r="A936" s="10" t="s">
        <v>5</v>
      </c>
      <c r="B936" t="s">
        <v>6</v>
      </c>
      <c r="C936" s="118">
        <f t="shared" si="1439"/>
        <v>0</v>
      </c>
      <c r="D936" s="118">
        <f t="shared" si="1438"/>
        <v>0.19500000000000001</v>
      </c>
      <c r="E936" s="118">
        <f t="shared" si="1438"/>
        <v>1.3</v>
      </c>
      <c r="F936" s="118">
        <f t="shared" si="1438"/>
        <v>3.25</v>
      </c>
      <c r="G936">
        <v>6.5</v>
      </c>
      <c r="H936">
        <v>9.8000000000000007</v>
      </c>
      <c r="I936">
        <v>12.6</v>
      </c>
      <c r="J936">
        <v>15.2</v>
      </c>
      <c r="K936">
        <v>17.600000000000001</v>
      </c>
      <c r="L936">
        <v>19.8</v>
      </c>
      <c r="M936">
        <v>21.7</v>
      </c>
      <c r="N936">
        <v>23.5</v>
      </c>
      <c r="O936">
        <v>25.2</v>
      </c>
      <c r="P936">
        <v>26.7</v>
      </c>
      <c r="Q936">
        <v>28.2</v>
      </c>
      <c r="R936">
        <v>29.6</v>
      </c>
      <c r="S936">
        <v>31</v>
      </c>
      <c r="T936">
        <v>32.299999999999997</v>
      </c>
      <c r="U936">
        <v>33.6</v>
      </c>
      <c r="V936">
        <v>34.9</v>
      </c>
      <c r="W936">
        <v>36.1</v>
      </c>
      <c r="X936">
        <v>37.4</v>
      </c>
      <c r="Y936">
        <v>38.6</v>
      </c>
      <c r="Z936">
        <v>39.700000000000003</v>
      </c>
      <c r="AA936">
        <v>40.9</v>
      </c>
      <c r="AB936">
        <v>42</v>
      </c>
    </row>
    <row r="937" spans="1:28" x14ac:dyDescent="0.3">
      <c r="A937" s="10" t="s">
        <v>7</v>
      </c>
      <c r="B937" t="s">
        <v>8</v>
      </c>
      <c r="C937" s="118">
        <f>G937</f>
        <v>3000</v>
      </c>
      <c r="D937" s="118">
        <f>G937</f>
        <v>3000</v>
      </c>
      <c r="E937" s="118">
        <f>G937</f>
        <v>3000</v>
      </c>
      <c r="F937" s="118">
        <f>G937</f>
        <v>3000</v>
      </c>
      <c r="G937">
        <v>3000</v>
      </c>
      <c r="H937">
        <v>2941</v>
      </c>
      <c r="I937">
        <v>2212</v>
      </c>
      <c r="J937">
        <v>1636</v>
      </c>
      <c r="K937">
        <v>1312</v>
      </c>
      <c r="L937">
        <v>1114</v>
      </c>
      <c r="M937">
        <v>983</v>
      </c>
      <c r="N937">
        <v>891</v>
      </c>
      <c r="O937">
        <v>823</v>
      </c>
      <c r="P937">
        <v>770</v>
      </c>
      <c r="Q937">
        <v>728</v>
      </c>
      <c r="R937">
        <v>693</v>
      </c>
      <c r="S937">
        <v>663</v>
      </c>
      <c r="T937">
        <v>609</v>
      </c>
      <c r="U937">
        <v>563</v>
      </c>
      <c r="V937">
        <v>523</v>
      </c>
      <c r="W937">
        <v>487</v>
      </c>
      <c r="X937">
        <v>456</v>
      </c>
      <c r="Y937">
        <v>428</v>
      </c>
      <c r="Z937">
        <v>404</v>
      </c>
      <c r="AA937">
        <v>381</v>
      </c>
      <c r="AB937">
        <v>361</v>
      </c>
    </row>
    <row r="938" spans="1:28" x14ac:dyDescent="0.3">
      <c r="A938" s="10" t="s">
        <v>27</v>
      </c>
      <c r="B938" t="s">
        <v>31</v>
      </c>
      <c r="C938" s="118">
        <f t="shared" si="1439"/>
        <v>0</v>
      </c>
      <c r="D938" s="118">
        <f t="shared" si="1438"/>
        <v>0.30119999999999997</v>
      </c>
      <c r="E938" s="118">
        <f t="shared" si="1438"/>
        <v>2.008</v>
      </c>
      <c r="F938" s="118">
        <f t="shared" si="1438"/>
        <v>5.0199999999999996</v>
      </c>
      <c r="G938">
        <v>10.039999999999999</v>
      </c>
      <c r="H938">
        <v>22.14</v>
      </c>
      <c r="I938">
        <v>27.5</v>
      </c>
      <c r="J938">
        <v>29.75</v>
      </c>
      <c r="K938">
        <v>32</v>
      </c>
      <c r="L938">
        <v>34.25</v>
      </c>
      <c r="M938">
        <v>36.5</v>
      </c>
      <c r="N938">
        <v>38.75</v>
      </c>
      <c r="O938">
        <v>41</v>
      </c>
      <c r="P938">
        <v>43.25</v>
      </c>
      <c r="Q938">
        <v>45.5</v>
      </c>
      <c r="R938">
        <v>47.75</v>
      </c>
      <c r="S938">
        <v>50</v>
      </c>
      <c r="T938">
        <v>50</v>
      </c>
      <c r="U938">
        <v>50</v>
      </c>
      <c r="V938">
        <v>50</v>
      </c>
      <c r="W938">
        <v>50</v>
      </c>
      <c r="X938">
        <v>50</v>
      </c>
      <c r="Y938">
        <v>50</v>
      </c>
      <c r="Z938">
        <v>50</v>
      </c>
      <c r="AA938">
        <v>50</v>
      </c>
      <c r="AB938">
        <v>50</v>
      </c>
    </row>
    <row r="939" spans="1:28" x14ac:dyDescent="0.3">
      <c r="A939" s="10" t="s">
        <v>9</v>
      </c>
      <c r="B939" t="s">
        <v>10</v>
      </c>
      <c r="C939" s="118">
        <f t="shared" si="1439"/>
        <v>0</v>
      </c>
      <c r="D939" s="118">
        <f t="shared" si="1438"/>
        <v>1.4159999999999999</v>
      </c>
      <c r="E939" s="118">
        <f t="shared" si="1438"/>
        <v>9.4400000000000013</v>
      </c>
      <c r="F939" s="118">
        <f t="shared" si="1438"/>
        <v>23.6</v>
      </c>
      <c r="G939">
        <v>47.2</v>
      </c>
      <c r="H939">
        <v>129.30000000000001</v>
      </c>
      <c r="I939">
        <v>204.9</v>
      </c>
      <c r="J939">
        <v>271.5</v>
      </c>
      <c r="K939">
        <v>341.4</v>
      </c>
      <c r="L939">
        <v>411.9</v>
      </c>
      <c r="M939">
        <v>482.1</v>
      </c>
      <c r="N939">
        <v>551.79999999999995</v>
      </c>
      <c r="O939">
        <v>620.79999999999995</v>
      </c>
      <c r="P939">
        <v>689</v>
      </c>
      <c r="Q939">
        <v>756.4</v>
      </c>
      <c r="R939">
        <v>823</v>
      </c>
      <c r="S939">
        <v>888.7</v>
      </c>
      <c r="T939">
        <v>912.3</v>
      </c>
      <c r="U939">
        <v>933.1</v>
      </c>
      <c r="V939">
        <v>951.2</v>
      </c>
      <c r="W939">
        <v>966.9</v>
      </c>
      <c r="X939">
        <v>980.5</v>
      </c>
      <c r="Y939">
        <v>992.1</v>
      </c>
      <c r="Z939">
        <v>1002</v>
      </c>
      <c r="AA939">
        <v>1010.1</v>
      </c>
      <c r="AB939">
        <v>1016.8</v>
      </c>
    </row>
    <row r="940" spans="1:28" x14ac:dyDescent="0.3">
      <c r="A940" s="10" t="s">
        <v>28</v>
      </c>
      <c r="B940" t="s">
        <v>32</v>
      </c>
      <c r="C940" s="118"/>
      <c r="D940" s="118"/>
      <c r="E940" s="118"/>
      <c r="F940" s="118"/>
      <c r="G940">
        <v>26.6</v>
      </c>
      <c r="H940">
        <v>18.2</v>
      </c>
      <c r="I940">
        <v>15.6</v>
      </c>
      <c r="J940">
        <v>14.8</v>
      </c>
      <c r="K940">
        <v>14.2</v>
      </c>
      <c r="L940">
        <v>13.8</v>
      </c>
      <c r="M940">
        <v>13.5</v>
      </c>
      <c r="N940">
        <v>13.2</v>
      </c>
      <c r="O940">
        <v>13</v>
      </c>
      <c r="P940">
        <v>12.8</v>
      </c>
      <c r="Q940">
        <v>12.6</v>
      </c>
      <c r="R940">
        <v>12.5</v>
      </c>
      <c r="S940">
        <v>12.4</v>
      </c>
      <c r="T940">
        <v>12.6</v>
      </c>
      <c r="U940">
        <v>12.7</v>
      </c>
      <c r="V940">
        <v>12.9</v>
      </c>
      <c r="W940">
        <v>13.1</v>
      </c>
      <c r="X940">
        <v>13.3</v>
      </c>
      <c r="Y940">
        <v>13.5</v>
      </c>
      <c r="Z940">
        <v>13.6</v>
      </c>
      <c r="AA940">
        <v>13.8</v>
      </c>
      <c r="AB940">
        <v>14</v>
      </c>
    </row>
    <row r="941" spans="1:28" x14ac:dyDescent="0.3">
      <c r="A941" s="10" t="s">
        <v>29</v>
      </c>
      <c r="B941" t="s">
        <v>33</v>
      </c>
      <c r="C941" s="118">
        <f t="shared" si="1439"/>
        <v>0</v>
      </c>
      <c r="D941" s="118">
        <f t="shared" si="1439"/>
        <v>1.0200000000000001E-2</v>
      </c>
      <c r="E941" s="118">
        <f t="shared" si="1439"/>
        <v>6.8000000000000005E-2</v>
      </c>
      <c r="F941" s="118">
        <f t="shared" si="1439"/>
        <v>0.17</v>
      </c>
      <c r="G941">
        <v>0.34</v>
      </c>
      <c r="H941">
        <v>0.41</v>
      </c>
      <c r="I941">
        <v>0.45</v>
      </c>
      <c r="J941">
        <v>0.47</v>
      </c>
      <c r="K941">
        <v>0.48</v>
      </c>
      <c r="L941">
        <v>0.47</v>
      </c>
      <c r="M941">
        <v>0.46</v>
      </c>
      <c r="N941">
        <v>0.45</v>
      </c>
      <c r="O941">
        <v>0.44</v>
      </c>
      <c r="P941">
        <v>0.43</v>
      </c>
      <c r="Q941">
        <v>0.41</v>
      </c>
      <c r="R941">
        <v>0.4</v>
      </c>
      <c r="S941">
        <v>0.39</v>
      </c>
      <c r="T941">
        <v>0.37</v>
      </c>
      <c r="U941">
        <v>0.36</v>
      </c>
      <c r="V941">
        <v>0.35</v>
      </c>
      <c r="W941">
        <v>0.34</v>
      </c>
      <c r="X941">
        <v>0.33</v>
      </c>
      <c r="Y941">
        <v>0.32</v>
      </c>
      <c r="Z941">
        <v>0.31</v>
      </c>
      <c r="AA941">
        <v>0.3</v>
      </c>
      <c r="AB941">
        <v>0.3</v>
      </c>
    </row>
    <row r="942" spans="1:28" x14ac:dyDescent="0.3">
      <c r="A942" s="10" t="s">
        <v>30</v>
      </c>
      <c r="B942" t="s">
        <v>34</v>
      </c>
      <c r="C942" s="118">
        <f t="shared" si="1439"/>
        <v>0</v>
      </c>
      <c r="D942" s="118">
        <f t="shared" si="1439"/>
        <v>7.0799999999999988E-2</v>
      </c>
      <c r="E942" s="118">
        <f t="shared" si="1439"/>
        <v>0.47199999999999998</v>
      </c>
      <c r="F942" s="118">
        <f t="shared" si="1439"/>
        <v>1.18</v>
      </c>
      <c r="G942">
        <v>2.36</v>
      </c>
      <c r="H942">
        <v>5.17</v>
      </c>
      <c r="I942">
        <v>8.3699999999999992</v>
      </c>
      <c r="J942">
        <v>10.96</v>
      </c>
      <c r="K942">
        <v>12.76</v>
      </c>
      <c r="L942">
        <v>13.97</v>
      </c>
      <c r="M942">
        <v>14.75</v>
      </c>
      <c r="N942">
        <v>15.23</v>
      </c>
      <c r="O942">
        <v>15.49</v>
      </c>
      <c r="P942">
        <v>15.61</v>
      </c>
      <c r="Q942">
        <v>15.61</v>
      </c>
      <c r="R942">
        <v>15.54</v>
      </c>
      <c r="S942">
        <v>15.41</v>
      </c>
      <c r="T942">
        <v>15.23</v>
      </c>
      <c r="U942">
        <v>15.01</v>
      </c>
      <c r="V942">
        <v>14.76</v>
      </c>
      <c r="W942">
        <v>14.49</v>
      </c>
      <c r="X942">
        <v>14.2</v>
      </c>
      <c r="Y942">
        <v>13.9</v>
      </c>
      <c r="Z942">
        <v>13.6</v>
      </c>
      <c r="AA942">
        <v>13.3</v>
      </c>
      <c r="AB942">
        <v>12.99</v>
      </c>
    </row>
    <row r="943" spans="1:28" x14ac:dyDescent="0.3">
      <c r="A943" s="12" t="s">
        <v>13</v>
      </c>
      <c r="B943" s="3" t="s">
        <v>10</v>
      </c>
      <c r="C943" s="119">
        <f t="shared" si="1439"/>
        <v>0</v>
      </c>
      <c r="D943" s="119">
        <f t="shared" si="1439"/>
        <v>1.4159999999999999</v>
      </c>
      <c r="E943" s="119">
        <f t="shared" si="1439"/>
        <v>9.4400000000000013</v>
      </c>
      <c r="F943" s="119">
        <f t="shared" si="1439"/>
        <v>23.6</v>
      </c>
      <c r="G943">
        <v>47.2</v>
      </c>
      <c r="H943">
        <v>129.30000000000001</v>
      </c>
      <c r="I943">
        <v>251</v>
      </c>
      <c r="J943">
        <v>383.6</v>
      </c>
      <c r="K943">
        <v>510.5</v>
      </c>
      <c r="L943">
        <v>628.6</v>
      </c>
      <c r="M943">
        <v>737.4</v>
      </c>
      <c r="N943">
        <v>837.4</v>
      </c>
      <c r="O943">
        <v>929.4</v>
      </c>
      <c r="P943">
        <v>1014.3</v>
      </c>
      <c r="Q943">
        <v>1092.8</v>
      </c>
      <c r="R943">
        <v>1165.4000000000001</v>
      </c>
      <c r="S943">
        <v>1232.5999999999999</v>
      </c>
      <c r="T943">
        <v>1294.8</v>
      </c>
      <c r="U943">
        <v>1351.2</v>
      </c>
      <c r="V943">
        <v>1402.3</v>
      </c>
      <c r="W943">
        <v>1448.8</v>
      </c>
      <c r="X943">
        <v>1491</v>
      </c>
      <c r="Y943">
        <v>1529.3</v>
      </c>
      <c r="Z943">
        <v>1564.1</v>
      </c>
      <c r="AA943">
        <v>1595.7</v>
      </c>
      <c r="AB943">
        <v>1624.3</v>
      </c>
    </row>
    <row r="944" spans="1:28" x14ac:dyDescent="0.3">
      <c r="A944" s="20" t="s">
        <v>70</v>
      </c>
      <c r="B944" s="21" t="s">
        <v>14</v>
      </c>
      <c r="C944" s="120">
        <f t="shared" si="1439"/>
        <v>0</v>
      </c>
      <c r="D944" s="120">
        <f t="shared" si="1439"/>
        <v>0.15905174525257626</v>
      </c>
      <c r="E944" s="120">
        <f t="shared" si="1439"/>
        <v>1.0603449683505086</v>
      </c>
      <c r="F944" s="120">
        <f t="shared" si="1439"/>
        <v>2.6508624208762712</v>
      </c>
      <c r="G944" s="120">
        <f>$D923*(G936/100*1000)^$E923*(G935-0.3)^$F923</f>
        <v>5.3017248417525424</v>
      </c>
      <c r="H944" s="120">
        <f t="shared" ref="H944:I944" si="1440">$D923*(H936/100*1000)^$E923*(H935-0.3)^$F923</f>
        <v>17.160323693321228</v>
      </c>
      <c r="I944" s="120">
        <f t="shared" si="1440"/>
        <v>37.038485363162501</v>
      </c>
      <c r="J944" s="120">
        <f>$D923*(J936/100*1000)^$E923*(J935-0.3)^$F923</f>
        <v>65.015165947496413</v>
      </c>
      <c r="K944" s="120">
        <f t="shared" ref="K944:AB944" si="1441">$D923*(K936/100*1000)^$E923*(K935-0.3)^$F923</f>
        <v>99.70263324120647</v>
      </c>
      <c r="L944" s="120">
        <f t="shared" si="1441"/>
        <v>139.25964081686033</v>
      </c>
      <c r="M944" s="120">
        <f t="shared" si="1441"/>
        <v>180.77374202641647</v>
      </c>
      <c r="N944" s="120">
        <f t="shared" si="1441"/>
        <v>224.9860348026217</v>
      </c>
      <c r="O944" s="120">
        <f t="shared" si="1441"/>
        <v>270.45238106125299</v>
      </c>
      <c r="P944" s="120">
        <f t="shared" si="1441"/>
        <v>317.18478325056725</v>
      </c>
      <c r="Q944" s="120">
        <f t="shared" si="1441"/>
        <v>364.83520398826283</v>
      </c>
      <c r="R944" s="120">
        <f t="shared" si="1441"/>
        <v>414.33600946240966</v>
      </c>
      <c r="S944" s="120">
        <f t="shared" si="1441"/>
        <v>466.37964416345272</v>
      </c>
      <c r="T944" s="120">
        <f t="shared" si="1441"/>
        <v>517.8153365181488</v>
      </c>
      <c r="U944" s="120">
        <f t="shared" si="1441"/>
        <v>570.89500808441176</v>
      </c>
      <c r="V944" s="120">
        <f t="shared" si="1441"/>
        <v>627.31820477252177</v>
      </c>
      <c r="W944" s="120">
        <f t="shared" si="1441"/>
        <v>681.6294914063368</v>
      </c>
      <c r="X944" s="120">
        <f t="shared" si="1441"/>
        <v>742.41288419263833</v>
      </c>
      <c r="Y944" s="120">
        <f t="shared" si="1441"/>
        <v>800.34859856502862</v>
      </c>
      <c r="Z944" s="120">
        <f t="shared" si="1441"/>
        <v>857.1448920379396</v>
      </c>
      <c r="AA944" s="120">
        <f t="shared" si="1441"/>
        <v>917.80488194792031</v>
      </c>
      <c r="AB944" s="120">
        <f t="shared" si="1441"/>
        <v>979.65559855755237</v>
      </c>
    </row>
    <row r="945" spans="1:33" x14ac:dyDescent="0.3">
      <c r="A945" s="20" t="s">
        <v>71</v>
      </c>
      <c r="B945" s="21" t="s">
        <v>14</v>
      </c>
      <c r="C945" s="120">
        <f t="shared" si="1439"/>
        <v>0</v>
      </c>
      <c r="D945" s="120">
        <f t="shared" si="1439"/>
        <v>7.7430636010254017E-2</v>
      </c>
      <c r="E945" s="120">
        <f t="shared" si="1439"/>
        <v>0.51620424006836019</v>
      </c>
      <c r="F945" s="120">
        <f t="shared" si="1439"/>
        <v>1.2905106001709004</v>
      </c>
      <c r="G945" s="120">
        <f>$G923*(G936/100*1000)^$H923*(G935-0.3)^$I923</f>
        <v>2.5810212003418007</v>
      </c>
      <c r="H945" s="120">
        <f t="shared" ref="H945:AB945" si="1442">$G923*(H936/100*1000)^$H923*(H935-0.3)^$I923</f>
        <v>6.2693214727428126</v>
      </c>
      <c r="I945" s="120">
        <f t="shared" si="1442"/>
        <v>10.451071477321927</v>
      </c>
      <c r="J945" s="120">
        <f t="shared" si="1442"/>
        <v>15.419140896501052</v>
      </c>
      <c r="K945" s="120">
        <f t="shared" si="1442"/>
        <v>21.057939964935834</v>
      </c>
      <c r="L945" s="120">
        <f t="shared" si="1442"/>
        <v>27.211986061767991</v>
      </c>
      <c r="M945" s="120">
        <f t="shared" si="1442"/>
        <v>33.198412816685682</v>
      </c>
      <c r="N945" s="120">
        <f t="shared" si="1442"/>
        <v>39.670578800785435</v>
      </c>
      <c r="O945" s="120">
        <f t="shared" si="1442"/>
        <v>46.60157356034258</v>
      </c>
      <c r="P945" s="120">
        <f t="shared" si="1442"/>
        <v>53.008726721137087</v>
      </c>
      <c r="Q945" s="120">
        <f t="shared" si="1442"/>
        <v>60.284580834259266</v>
      </c>
      <c r="R945" s="120">
        <f t="shared" si="1442"/>
        <v>67.428887382360941</v>
      </c>
      <c r="S945" s="120">
        <f t="shared" si="1442"/>
        <v>75.175656389948998</v>
      </c>
      <c r="T945" s="120">
        <f t="shared" si="1442"/>
        <v>82.835861691394541</v>
      </c>
      <c r="U945" s="120">
        <f t="shared" si="1442"/>
        <v>91.09648803208303</v>
      </c>
      <c r="V945" s="120">
        <f t="shared" si="1442"/>
        <v>99.796610881982588</v>
      </c>
      <c r="W945" s="120">
        <f t="shared" si="1442"/>
        <v>108.30390376915044</v>
      </c>
      <c r="X945" s="120">
        <f t="shared" si="1442"/>
        <v>118.09539309862204</v>
      </c>
      <c r="Y945" s="120">
        <f t="shared" si="1442"/>
        <v>127.67224299988155</v>
      </c>
      <c r="Z945" s="120">
        <f t="shared" si="1442"/>
        <v>136.69517034467816</v>
      </c>
      <c r="AA945" s="120">
        <f t="shared" si="1442"/>
        <v>147.35675751180869</v>
      </c>
      <c r="AB945" s="120">
        <f t="shared" si="1442"/>
        <v>157.12778294324812</v>
      </c>
    </row>
    <row r="946" spans="1:33" x14ac:dyDescent="0.3">
      <c r="A946" s="20" t="s">
        <v>72</v>
      </c>
      <c r="B946" s="21" t="s">
        <v>14</v>
      </c>
      <c r="C946" s="120">
        <f t="shared" si="1439"/>
        <v>0</v>
      </c>
      <c r="D946" s="120">
        <f t="shared" si="1439"/>
        <v>5.5512761881400224E-2</v>
      </c>
      <c r="E946" s="120">
        <f t="shared" si="1439"/>
        <v>0.37008507920933487</v>
      </c>
      <c r="F946" s="120">
        <f t="shared" si="1439"/>
        <v>0.92521269802333705</v>
      </c>
      <c r="G946" s="120">
        <f>$J923*(G936/100*1000)^$K923*(G935-0.3)^$L923</f>
        <v>1.8504253960466741</v>
      </c>
      <c r="H946" s="120">
        <f t="shared" ref="H946:AB946" si="1443">$J923*(H936/100*1000)^$K923*(H935-0.3)^$L923</f>
        <v>5.1529127876186349</v>
      </c>
      <c r="I946" s="120">
        <f t="shared" si="1443"/>
        <v>9.6322595555299504</v>
      </c>
      <c r="J946" s="120">
        <f t="shared" si="1443"/>
        <v>15.369438652096989</v>
      </c>
      <c r="K946" s="120">
        <f t="shared" si="1443"/>
        <v>22.150342607965179</v>
      </c>
      <c r="L946" s="120">
        <f t="shared" si="1443"/>
        <v>29.717109278749483</v>
      </c>
      <c r="M946" s="120">
        <f t="shared" si="1443"/>
        <v>37.349393543484965</v>
      </c>
      <c r="N946" s="120">
        <f t="shared" si="1443"/>
        <v>45.573673536675315</v>
      </c>
      <c r="O946" s="120">
        <f t="shared" si="1443"/>
        <v>54.269350916701285</v>
      </c>
      <c r="P946" s="120">
        <f t="shared" si="1443"/>
        <v>62.698763861693237</v>
      </c>
      <c r="Q946" s="120">
        <f t="shared" si="1443"/>
        <v>71.888091116940046</v>
      </c>
      <c r="R946" s="120">
        <f t="shared" si="1443"/>
        <v>81.147434842741902</v>
      </c>
      <c r="S946" s="120">
        <f t="shared" si="1443"/>
        <v>91.095097410158246</v>
      </c>
      <c r="T946" s="120">
        <f t="shared" si="1443"/>
        <v>100.95868701590615</v>
      </c>
      <c r="U946" s="120">
        <f t="shared" si="1443"/>
        <v>111.44571668265577</v>
      </c>
      <c r="V946" s="120">
        <f t="shared" si="1443"/>
        <v>122.56019088896305</v>
      </c>
      <c r="W946" s="120">
        <f t="shared" si="1443"/>
        <v>133.39116066597708</v>
      </c>
      <c r="X946" s="120">
        <f t="shared" si="1443"/>
        <v>145.75766431354245</v>
      </c>
      <c r="Y946" s="120">
        <f t="shared" si="1443"/>
        <v>157.76716754872879</v>
      </c>
      <c r="Z946" s="120">
        <f t="shared" si="1443"/>
        <v>169.27415002155115</v>
      </c>
      <c r="AA946" s="120">
        <f t="shared" si="1443"/>
        <v>182.40691005857843</v>
      </c>
      <c r="AB946" s="120">
        <f t="shared" si="1443"/>
        <v>194.9455560930686</v>
      </c>
    </row>
    <row r="947" spans="1:33" x14ac:dyDescent="0.3">
      <c r="A947" s="20" t="s">
        <v>73</v>
      </c>
      <c r="B947" s="21" t="s">
        <v>14</v>
      </c>
      <c r="C947" s="120">
        <f t="shared" si="1439"/>
        <v>0</v>
      </c>
      <c r="D947" s="120">
        <f t="shared" si="1439"/>
        <v>0.13357299331014977</v>
      </c>
      <c r="E947" s="120">
        <f t="shared" si="1439"/>
        <v>0.89048662206766527</v>
      </c>
      <c r="F947" s="120">
        <f t="shared" si="1439"/>
        <v>2.2262165551691631</v>
      </c>
      <c r="G947" s="120">
        <f>$D923*(G930/100*1000)^$E923*(G925-0.3)^$F923</f>
        <v>4.4524331103383261</v>
      </c>
      <c r="H947" s="120">
        <f t="shared" ref="H947:AB947" si="1444">$D923*(H930/100*1000)^$E923*(H925-0.3)^$F923</f>
        <v>14.424865671599271</v>
      </c>
      <c r="I947" s="120">
        <f t="shared" si="1444"/>
        <v>30.192036655955729</v>
      </c>
      <c r="J947" s="120">
        <f t="shared" si="1444"/>
        <v>54.265436389441561</v>
      </c>
      <c r="K947" s="120">
        <f t="shared" si="1444"/>
        <v>85.383605377962468</v>
      </c>
      <c r="L947" s="120">
        <f t="shared" si="1444"/>
        <v>122.5972541585501</v>
      </c>
      <c r="M947" s="120">
        <f t="shared" si="1444"/>
        <v>163.83895202747829</v>
      </c>
      <c r="N947" s="120">
        <f t="shared" si="1444"/>
        <v>207.1358004863412</v>
      </c>
      <c r="O947" s="120">
        <f t="shared" si="1444"/>
        <v>253.29117770465103</v>
      </c>
      <c r="P947" s="120">
        <f t="shared" si="1444"/>
        <v>303.28324481299126</v>
      </c>
      <c r="Q947" s="120">
        <f t="shared" si="1444"/>
        <v>353.25777325306387</v>
      </c>
      <c r="R947" s="120">
        <f t="shared" si="1444"/>
        <v>409.30319846403751</v>
      </c>
      <c r="S947" s="120">
        <f t="shared" si="1444"/>
        <v>466.37964416345272</v>
      </c>
      <c r="T947" s="120">
        <f t="shared" si="1444"/>
        <v>517.8153365181488</v>
      </c>
      <c r="U947" s="120">
        <f t="shared" si="1444"/>
        <v>570.89500808441176</v>
      </c>
      <c r="V947" s="120">
        <f t="shared" si="1444"/>
        <v>627.31820477252177</v>
      </c>
      <c r="W947" s="120">
        <f t="shared" si="1444"/>
        <v>681.6294914063368</v>
      </c>
      <c r="X947" s="120">
        <f t="shared" si="1444"/>
        <v>742.41288419263833</v>
      </c>
      <c r="Y947" s="120">
        <f t="shared" si="1444"/>
        <v>800.34859856502862</v>
      </c>
      <c r="Z947" s="120">
        <f t="shared" si="1444"/>
        <v>857.1448920379396</v>
      </c>
      <c r="AA947" s="120">
        <f t="shared" si="1444"/>
        <v>917.80488194792031</v>
      </c>
      <c r="AB947" s="120">
        <f t="shared" si="1444"/>
        <v>979.65559855755237</v>
      </c>
    </row>
    <row r="948" spans="1:33" x14ac:dyDescent="0.3">
      <c r="A948" s="20" t="s">
        <v>74</v>
      </c>
      <c r="B948" s="21" t="s">
        <v>14</v>
      </c>
      <c r="C948" s="120">
        <f t="shared" si="1439"/>
        <v>0</v>
      </c>
      <c r="D948" s="120">
        <f t="shared" si="1439"/>
        <v>5.8826956284721711E-2</v>
      </c>
      <c r="E948" s="120">
        <f t="shared" si="1439"/>
        <v>0.39217970856481144</v>
      </c>
      <c r="F948" s="120">
        <f t="shared" si="1439"/>
        <v>0.98044927141202853</v>
      </c>
      <c r="G948" s="120">
        <f>$G923*(G930/100*1000)^$H923*(G925-0.3)^$I923</f>
        <v>1.9608985428240571</v>
      </c>
      <c r="H948" s="120">
        <f t="shared" ref="H948:AB948" si="1445">$G923*(H930/100*1000)^$H923*(H925-0.3)^$I923</f>
        <v>4.7700534412095585</v>
      </c>
      <c r="I948" s="120">
        <f t="shared" si="1445"/>
        <v>7.7130517188414176</v>
      </c>
      <c r="J948" s="120">
        <f t="shared" si="1445"/>
        <v>11.771067997880682</v>
      </c>
      <c r="K948" s="120">
        <f t="shared" si="1445"/>
        <v>16.704871323317885</v>
      </c>
      <c r="L948" s="120">
        <f t="shared" si="1445"/>
        <v>22.515062069592442</v>
      </c>
      <c r="M948" s="120">
        <f t="shared" si="1445"/>
        <v>28.727007755630822</v>
      </c>
      <c r="N948" s="120">
        <f t="shared" si="1445"/>
        <v>35.161972300320343</v>
      </c>
      <c r="O948" s="120">
        <f t="shared" si="1445"/>
        <v>42.032874063100131</v>
      </c>
      <c r="P948" s="120">
        <f t="shared" si="1445"/>
        <v>49.820605344120388</v>
      </c>
      <c r="Q948" s="120">
        <f t="shared" si="1445"/>
        <v>57.301115449609966</v>
      </c>
      <c r="R948" s="120">
        <f t="shared" si="1445"/>
        <v>66.144265294878295</v>
      </c>
      <c r="S948" s="120">
        <f t="shared" si="1445"/>
        <v>75.175656389948998</v>
      </c>
      <c r="T948" s="120">
        <f t="shared" si="1445"/>
        <v>82.835861691394541</v>
      </c>
      <c r="U948" s="120">
        <f t="shared" si="1445"/>
        <v>91.09648803208303</v>
      </c>
      <c r="V948" s="120">
        <f t="shared" si="1445"/>
        <v>99.796610881982588</v>
      </c>
      <c r="W948" s="120">
        <f t="shared" si="1445"/>
        <v>108.30390376915044</v>
      </c>
      <c r="X948" s="120">
        <f t="shared" si="1445"/>
        <v>118.09539309862204</v>
      </c>
      <c r="Y948" s="120">
        <f t="shared" si="1445"/>
        <v>127.67224299988155</v>
      </c>
      <c r="Z948" s="120">
        <f t="shared" si="1445"/>
        <v>136.69517034467816</v>
      </c>
      <c r="AA948" s="120">
        <f t="shared" si="1445"/>
        <v>147.35675751180869</v>
      </c>
      <c r="AB948" s="120">
        <f t="shared" si="1445"/>
        <v>157.12778294324812</v>
      </c>
    </row>
    <row r="949" spans="1:33" x14ac:dyDescent="0.3">
      <c r="A949" s="20" t="s">
        <v>75</v>
      </c>
      <c r="B949" s="21" t="s">
        <v>14</v>
      </c>
      <c r="C949" s="120">
        <f t="shared" si="1439"/>
        <v>0</v>
      </c>
      <c r="D949" s="120">
        <f t="shared" si="1439"/>
        <v>4.3482040553245657E-2</v>
      </c>
      <c r="E949" s="120">
        <f t="shared" si="1439"/>
        <v>0.2898802703549711</v>
      </c>
      <c r="F949" s="120">
        <f t="shared" si="1439"/>
        <v>0.7247006758874277</v>
      </c>
      <c r="G949" s="120">
        <f>$J923*(G930/100*1000)^$K923*(G925-0.3)^$L923</f>
        <v>1.4494013517748554</v>
      </c>
      <c r="H949" s="120">
        <f t="shared" ref="H949:AB949" si="1446">$J923*(H930/100*1000)^$K923*(H925-0.3)^$L923</f>
        <v>4.0414577446146174</v>
      </c>
      <c r="I949" s="120">
        <f t="shared" si="1446"/>
        <v>7.3205673924799051</v>
      </c>
      <c r="J949" s="120">
        <f t="shared" si="1446"/>
        <v>12.047415067788542</v>
      </c>
      <c r="K949" s="120">
        <f t="shared" si="1446"/>
        <v>17.974413948556144</v>
      </c>
      <c r="L949" s="120">
        <f t="shared" si="1446"/>
        <v>25.042528804970043</v>
      </c>
      <c r="M949" s="120">
        <f t="shared" si="1446"/>
        <v>32.760850495112045</v>
      </c>
      <c r="N949" s="120">
        <f t="shared" si="1446"/>
        <v>40.844347284480179</v>
      </c>
      <c r="O949" s="120">
        <f t="shared" si="1446"/>
        <v>49.513075805629782</v>
      </c>
      <c r="P949" s="120">
        <f t="shared" si="1446"/>
        <v>59.211724307466959</v>
      </c>
      <c r="Q949" s="120">
        <f t="shared" si="1446"/>
        <v>68.716637672978791</v>
      </c>
      <c r="R949" s="120">
        <f t="shared" si="1446"/>
        <v>79.771686429108158</v>
      </c>
      <c r="S949" s="120">
        <f t="shared" si="1446"/>
        <v>91.095097410158246</v>
      </c>
      <c r="T949" s="120">
        <f t="shared" si="1446"/>
        <v>100.95868701590615</v>
      </c>
      <c r="U949" s="120">
        <f t="shared" si="1446"/>
        <v>111.44571668265577</v>
      </c>
      <c r="V949" s="120">
        <f t="shared" si="1446"/>
        <v>122.56019088896305</v>
      </c>
      <c r="W949" s="120">
        <f t="shared" si="1446"/>
        <v>133.39116066597708</v>
      </c>
      <c r="X949" s="120">
        <f t="shared" si="1446"/>
        <v>145.75766431354245</v>
      </c>
      <c r="Y949" s="120">
        <f t="shared" si="1446"/>
        <v>157.76716754872879</v>
      </c>
      <c r="Z949" s="120">
        <f t="shared" si="1446"/>
        <v>169.27415002155115</v>
      </c>
      <c r="AA949" s="120">
        <f t="shared" si="1446"/>
        <v>182.40691005857843</v>
      </c>
      <c r="AB949" s="120">
        <f t="shared" si="1446"/>
        <v>194.9455560930686</v>
      </c>
    </row>
    <row r="950" spans="1:33" x14ac:dyDescent="0.3">
      <c r="A950" s="20" t="s">
        <v>15</v>
      </c>
      <c r="B950" s="21" t="s">
        <v>16</v>
      </c>
      <c r="C950" s="120">
        <f>((C947+C948+C949)*0.5*44/12)*C931/1000</f>
        <v>0</v>
      </c>
      <c r="D950" s="120">
        <f t="shared" ref="D950:AB950" si="1447">((D947+D948+D949)*0.5*44/12)*D931/1000</f>
        <v>0</v>
      </c>
      <c r="E950" s="120">
        <f t="shared" si="1447"/>
        <v>0</v>
      </c>
      <c r="F950" s="120">
        <f t="shared" si="1447"/>
        <v>0</v>
      </c>
      <c r="G950" s="120">
        <f t="shared" si="1447"/>
        <v>0</v>
      </c>
      <c r="H950" s="120">
        <f t="shared" si="1447"/>
        <v>0</v>
      </c>
      <c r="I950" s="120">
        <f t="shared" si="1447"/>
        <v>52.816028326885046</v>
      </c>
      <c r="J950" s="120">
        <f t="shared" si="1447"/>
        <v>71.147464610181757</v>
      </c>
      <c r="K950" s="120">
        <f t="shared" si="1447"/>
        <v>58.110439074520876</v>
      </c>
      <c r="L950" s="120">
        <f t="shared" si="1447"/>
        <v>46.792582384105962</v>
      </c>
      <c r="M950" s="120">
        <f t="shared" si="1447"/>
        <v>36.76582454372975</v>
      </c>
      <c r="N950" s="120">
        <f t="shared" si="1447"/>
        <v>28.031069887043031</v>
      </c>
      <c r="O950" s="120">
        <f t="shared" si="1447"/>
        <v>20.862646218189546</v>
      </c>
      <c r="P950" s="120">
        <f t="shared" si="1447"/>
        <v>15.118237730367882</v>
      </c>
      <c r="Q950" s="120">
        <f t="shared" si="1447"/>
        <v>9.6653897819089938</v>
      </c>
      <c r="R950" s="120">
        <f t="shared" si="1447"/>
        <v>5.0895088767235528</v>
      </c>
      <c r="S950" s="120">
        <f t="shared" si="1447"/>
        <v>1.1598590629331931</v>
      </c>
      <c r="T950" s="120">
        <f t="shared" si="1447"/>
        <v>33.443404529079757</v>
      </c>
      <c r="U950" s="120">
        <f t="shared" si="1447"/>
        <v>31.195300916232405</v>
      </c>
      <c r="V950" s="120">
        <f t="shared" si="1447"/>
        <v>28.039275215934424</v>
      </c>
      <c r="W950" s="120">
        <f t="shared" si="1447"/>
        <v>25.391425285640263</v>
      </c>
      <c r="X950" s="120">
        <f t="shared" si="1447"/>
        <v>23.982671608247802</v>
      </c>
      <c r="Y950" s="120">
        <f t="shared" si="1447"/>
        <v>23.887336200500055</v>
      </c>
      <c r="Z950" s="120">
        <f t="shared" si="1447"/>
        <v>21.3237605607431</v>
      </c>
      <c r="AA950" s="120">
        <f t="shared" si="1447"/>
        <v>20.584881067052073</v>
      </c>
      <c r="AB950" s="120">
        <f t="shared" si="1447"/>
        <v>19.532024418043413</v>
      </c>
    </row>
    <row r="951" spans="1:33" x14ac:dyDescent="0.3">
      <c r="A951" s="20" t="s">
        <v>17</v>
      </c>
      <c r="B951" s="21" t="s">
        <v>16</v>
      </c>
      <c r="C951" s="120">
        <f>C950</f>
        <v>0</v>
      </c>
      <c r="D951" s="120">
        <f>C951+D950</f>
        <v>0</v>
      </c>
      <c r="E951" s="120">
        <f t="shared" ref="E951" si="1448">D951+E950</f>
        <v>0</v>
      </c>
      <c r="F951" s="120">
        <f t="shared" ref="F951" si="1449">E951+F950</f>
        <v>0</v>
      </c>
      <c r="G951" s="120">
        <f t="shared" ref="G951" si="1450">F951+G950</f>
        <v>0</v>
      </c>
      <c r="H951" s="120">
        <f t="shared" ref="H951" si="1451">G951+H950</f>
        <v>0</v>
      </c>
      <c r="I951" s="120">
        <f t="shared" ref="I951" si="1452">H951+I950</f>
        <v>52.816028326885046</v>
      </c>
      <c r="J951" s="120">
        <f t="shared" ref="J951" si="1453">I951+J950</f>
        <v>123.9634929370668</v>
      </c>
      <c r="K951" s="120">
        <f t="shared" ref="K951" si="1454">J951+K950</f>
        <v>182.07393201158769</v>
      </c>
      <c r="L951" s="120">
        <f t="shared" ref="L951" si="1455">K951+L950</f>
        <v>228.86651439569366</v>
      </c>
      <c r="M951" s="120">
        <f t="shared" ref="M951" si="1456">L951+M950</f>
        <v>265.63233893942339</v>
      </c>
      <c r="N951" s="120">
        <f t="shared" ref="N951" si="1457">M951+N950</f>
        <v>293.66340882646642</v>
      </c>
      <c r="O951" s="120">
        <f t="shared" ref="O951" si="1458">N951+O950</f>
        <v>314.52605504465595</v>
      </c>
      <c r="P951" s="120">
        <f t="shared" ref="P951" si="1459">O951+P950</f>
        <v>329.64429277502381</v>
      </c>
      <c r="Q951" s="120">
        <f t="shared" ref="Q951" si="1460">P951+Q950</f>
        <v>339.30968255693278</v>
      </c>
      <c r="R951" s="120">
        <f t="shared" ref="R951" si="1461">Q951+R950</f>
        <v>344.39919143365631</v>
      </c>
      <c r="S951" s="120">
        <f t="shared" ref="S951" si="1462">R951+S950</f>
        <v>345.55905049658952</v>
      </c>
      <c r="T951" s="120">
        <f t="shared" ref="T951" si="1463">S951+T950</f>
        <v>379.00245502566929</v>
      </c>
      <c r="U951" s="120">
        <f t="shared" ref="U951" si="1464">T951+U950</f>
        <v>410.19775594190168</v>
      </c>
      <c r="V951" s="120">
        <f t="shared" ref="V951" si="1465">U951+V950</f>
        <v>438.2370311578361</v>
      </c>
      <c r="W951" s="120">
        <f t="shared" ref="W951" si="1466">V951+W950</f>
        <v>463.62845644347635</v>
      </c>
      <c r="X951" s="120">
        <f t="shared" ref="X951" si="1467">W951+X950</f>
        <v>487.61112805172417</v>
      </c>
      <c r="Y951" s="120">
        <f t="shared" ref="Y951" si="1468">X951+Y950</f>
        <v>511.49846425222421</v>
      </c>
      <c r="Z951" s="120">
        <f t="shared" ref="Z951" si="1469">Y951+Z950</f>
        <v>532.82222481296731</v>
      </c>
      <c r="AA951" s="120">
        <f t="shared" ref="AA951" si="1470">Z951+AA950</f>
        <v>553.40710588001934</v>
      </c>
      <c r="AB951" s="120">
        <f t="shared" ref="AB951" si="1471">AA951+AB950</f>
        <v>572.93913029806276</v>
      </c>
    </row>
    <row r="952" spans="1:33" x14ac:dyDescent="0.3">
      <c r="A952" s="20" t="s">
        <v>294</v>
      </c>
      <c r="B952" s="21" t="s">
        <v>16</v>
      </c>
      <c r="C952" s="120">
        <f>((C944+C945+C946)*0.5*44/12)*(AVERAGE(C927,C937))/1000</f>
        <v>0</v>
      </c>
      <c r="D952" s="120">
        <f t="shared" ref="D952:AB952" si="1472">((D944+D945+D946)*0.5*44/12)*(AVERAGE(D927,D937))/1000</f>
        <v>1.6059732872932673</v>
      </c>
      <c r="E952" s="120">
        <f t="shared" si="1472"/>
        <v>10.706488581955121</v>
      </c>
      <c r="F952" s="120">
        <f t="shared" si="1472"/>
        <v>26.766221454887798</v>
      </c>
      <c r="G952" s="120">
        <f t="shared" si="1472"/>
        <v>53.532442909775597</v>
      </c>
      <c r="H952" s="120">
        <f t="shared" si="1472"/>
        <v>154.11238872659803</v>
      </c>
      <c r="I952" s="120">
        <f t="shared" si="1472"/>
        <v>265.0023867152097</v>
      </c>
      <c r="J952" s="120">
        <f t="shared" si="1472"/>
        <v>330.99395704354828</v>
      </c>
      <c r="K952" s="120">
        <f t="shared" si="1472"/>
        <v>378.3328311318806</v>
      </c>
      <c r="L952" s="120">
        <f t="shared" si="1472"/>
        <v>427.65874670039062</v>
      </c>
      <c r="M952" s="120">
        <f t="shared" si="1472"/>
        <v>473.42696677323346</v>
      </c>
      <c r="N952" s="120">
        <f t="shared" si="1472"/>
        <v>522.11757325675876</v>
      </c>
      <c r="O952" s="120">
        <f t="shared" si="1472"/>
        <v>571.49751083223362</v>
      </c>
      <c r="P952" s="120">
        <f t="shared" si="1472"/>
        <v>619.03595158175858</v>
      </c>
      <c r="Q952" s="120">
        <f t="shared" si="1472"/>
        <v>668.35134116959159</v>
      </c>
      <c r="R952" s="120">
        <f t="shared" si="1472"/>
        <v>717.76013226255247</v>
      </c>
      <c r="S952" s="120">
        <f t="shared" si="1472"/>
        <v>769.56648825617367</v>
      </c>
      <c r="T952" s="120">
        <f t="shared" si="1472"/>
        <v>800.06913911875415</v>
      </c>
      <c r="U952" s="120">
        <f t="shared" si="1472"/>
        <v>813.20477615724019</v>
      </c>
      <c r="V952" s="120">
        <f t="shared" si="1472"/>
        <v>828.7163563820618</v>
      </c>
      <c r="W952" s="120">
        <f t="shared" si="1472"/>
        <v>837.91703442612868</v>
      </c>
      <c r="X952" s="120">
        <f t="shared" si="1472"/>
        <v>853.2296629857392</v>
      </c>
      <c r="Y952" s="120">
        <f t="shared" si="1472"/>
        <v>863.92532591808538</v>
      </c>
      <c r="Z952" s="120">
        <f t="shared" si="1472"/>
        <v>872.14180693439278</v>
      </c>
      <c r="AA952" s="120">
        <f t="shared" si="1472"/>
        <v>881.71907237206381</v>
      </c>
      <c r="AB952" s="120">
        <f t="shared" si="1472"/>
        <v>891.14861407323076</v>
      </c>
      <c r="AC952" s="14"/>
      <c r="AD952" s="14"/>
      <c r="AE952" s="14"/>
      <c r="AF952" s="14"/>
      <c r="AG952" s="14"/>
    </row>
    <row r="953" spans="1:33" x14ac:dyDescent="0.3">
      <c r="A953" s="20" t="s">
        <v>293</v>
      </c>
      <c r="B953" s="21" t="s">
        <v>16</v>
      </c>
      <c r="C953" s="120">
        <f>((C944+C945+C946)*0.5*44/12)*C937/1000</f>
        <v>0</v>
      </c>
      <c r="D953" s="120">
        <f t="shared" ref="D953:AB953" si="1473">((D944+D945+D946)*0.5*44/12)*D937/1000</f>
        <v>1.6059732872932673</v>
      </c>
      <c r="E953" s="120">
        <f t="shared" si="1473"/>
        <v>10.706488581955121</v>
      </c>
      <c r="F953" s="120">
        <f t="shared" si="1473"/>
        <v>26.766221454887798</v>
      </c>
      <c r="G953" s="120">
        <f t="shared" si="1473"/>
        <v>53.532442909775597</v>
      </c>
      <c r="H953" s="120">
        <f t="shared" si="1473"/>
        <v>154.11238872659803</v>
      </c>
      <c r="I953" s="120">
        <f t="shared" si="1473"/>
        <v>231.64800609130364</v>
      </c>
      <c r="J953" s="120">
        <f t="shared" si="1473"/>
        <v>287.34736732461926</v>
      </c>
      <c r="K953" s="120">
        <f t="shared" si="1473"/>
        <v>343.74838950486657</v>
      </c>
      <c r="L953" s="120">
        <f t="shared" si="1473"/>
        <v>400.68279547875125</v>
      </c>
      <c r="M953" s="120">
        <f t="shared" si="1473"/>
        <v>452.92331711736108</v>
      </c>
      <c r="N953" s="120">
        <f t="shared" si="1473"/>
        <v>506.76117404332473</v>
      </c>
      <c r="O953" s="120">
        <f t="shared" si="1473"/>
        <v>560.26498083970012</v>
      </c>
      <c r="P953" s="120">
        <f t="shared" si="1473"/>
        <v>611.09959322814632</v>
      </c>
      <c r="Q953" s="120">
        <f t="shared" si="1473"/>
        <v>663.33984508720209</v>
      </c>
      <c r="R953" s="120">
        <f t="shared" si="1473"/>
        <v>715.18011740898464</v>
      </c>
      <c r="S953" s="120">
        <f t="shared" si="1473"/>
        <v>768.98655872470715</v>
      </c>
      <c r="T953" s="120">
        <f t="shared" si="1473"/>
        <v>783.34743685421438</v>
      </c>
      <c r="U953" s="120">
        <f t="shared" si="1473"/>
        <v>798.31610981085657</v>
      </c>
      <c r="V953" s="120">
        <f t="shared" si="1473"/>
        <v>814.69671877409473</v>
      </c>
      <c r="W953" s="120">
        <f t="shared" si="1473"/>
        <v>824.37494094045394</v>
      </c>
      <c r="X953" s="120">
        <f t="shared" si="1473"/>
        <v>841.23832718161532</v>
      </c>
      <c r="Y953" s="120">
        <f t="shared" si="1473"/>
        <v>851.9816578178353</v>
      </c>
      <c r="Z953" s="120">
        <f t="shared" si="1473"/>
        <v>861.47992665402114</v>
      </c>
      <c r="AA953" s="120">
        <f t="shared" si="1473"/>
        <v>871.42663183853779</v>
      </c>
      <c r="AB953" s="120">
        <f t="shared" si="1473"/>
        <v>881.38260186420905</v>
      </c>
      <c r="AC953" s="14"/>
      <c r="AD953" s="14"/>
      <c r="AE953" s="14"/>
      <c r="AF953" s="14"/>
      <c r="AG953" s="14"/>
    </row>
    <row r="954" spans="1:33" x14ac:dyDescent="0.3">
      <c r="A954" s="22" t="s">
        <v>18</v>
      </c>
      <c r="B954" s="23" t="s">
        <v>16</v>
      </c>
      <c r="C954" s="122">
        <f>C951+C953</f>
        <v>0</v>
      </c>
      <c r="D954" s="122">
        <f t="shared" ref="D954" si="1474">D951+D953</f>
        <v>1.6059732872932673</v>
      </c>
      <c r="E954" s="122">
        <f t="shared" ref="E954" si="1475">E951+E953</f>
        <v>10.706488581955121</v>
      </c>
      <c r="F954" s="122">
        <f t="shared" ref="F954" si="1476">F951+F953</f>
        <v>26.766221454887798</v>
      </c>
      <c r="G954" s="122">
        <f t="shared" ref="G954" si="1477">G951+G953</f>
        <v>53.532442909775597</v>
      </c>
      <c r="H954" s="122">
        <f t="shared" ref="H954" si="1478">H951+H953</f>
        <v>154.11238872659803</v>
      </c>
      <c r="I954" s="122">
        <f t="shared" ref="I954" si="1479">I951+I953</f>
        <v>284.4640344181887</v>
      </c>
      <c r="J954" s="122">
        <f t="shared" ref="J954" si="1480">J951+J953</f>
        <v>411.31086026168606</v>
      </c>
      <c r="K954" s="122">
        <f t="shared" ref="K954" si="1481">K951+K953</f>
        <v>525.82232151645428</v>
      </c>
      <c r="L954" s="122">
        <f t="shared" ref="L954" si="1482">L951+L953</f>
        <v>629.54930987444493</v>
      </c>
      <c r="M954" s="122">
        <f t="shared" ref="M954" si="1483">M951+M953</f>
        <v>718.55565605678453</v>
      </c>
      <c r="N954" s="122">
        <f t="shared" ref="N954" si="1484">N951+N953</f>
        <v>800.42458286979115</v>
      </c>
      <c r="O954" s="122">
        <f t="shared" ref="O954" si="1485">O951+O953</f>
        <v>874.79103588435601</v>
      </c>
      <c r="P954" s="122">
        <f t="shared" ref="P954" si="1486">P951+P953</f>
        <v>940.74388600317013</v>
      </c>
      <c r="Q954" s="122">
        <f t="shared" ref="Q954" si="1487">Q951+Q953</f>
        <v>1002.6495276441349</v>
      </c>
      <c r="R954" s="122">
        <f t="shared" ref="R954" si="1488">R951+R953</f>
        <v>1059.579308842641</v>
      </c>
      <c r="S954" s="122">
        <f t="shared" ref="S954" si="1489">S951+S953</f>
        <v>1114.5456092212967</v>
      </c>
      <c r="T954" s="122">
        <f t="shared" ref="T954" si="1490">T951+T953</f>
        <v>1162.3498918798837</v>
      </c>
      <c r="U954" s="122">
        <f t="shared" ref="U954" si="1491">U951+U953</f>
        <v>1208.5138657527582</v>
      </c>
      <c r="V954" s="122">
        <f t="shared" ref="V954" si="1492">V951+V953</f>
        <v>1252.9337499319308</v>
      </c>
      <c r="W954" s="122">
        <f t="shared" ref="W954" si="1493">W951+W953</f>
        <v>1288.0033973839304</v>
      </c>
      <c r="X954" s="122">
        <f t="shared" ref="X954" si="1494">X951+X953</f>
        <v>1328.8494552333395</v>
      </c>
      <c r="Y954" s="122">
        <f t="shared" ref="Y954" si="1495">Y951+Y953</f>
        <v>1363.4801220700595</v>
      </c>
      <c r="Z954" s="122">
        <f t="shared" ref="Z954" si="1496">Z951+Z953</f>
        <v>1394.3021514669886</v>
      </c>
      <c r="AA954" s="122">
        <f t="shared" ref="AA954" si="1497">AA951+AA953</f>
        <v>1424.8337377185571</v>
      </c>
      <c r="AB954" s="122">
        <f t="shared" ref="AB954" si="1498">AB951+AB953</f>
        <v>1454.3217321622719</v>
      </c>
      <c r="AC954" s="14"/>
      <c r="AD954" s="14"/>
      <c r="AE954" s="14"/>
      <c r="AF954" s="14"/>
      <c r="AG954" s="14"/>
    </row>
    <row r="956" spans="1:33" x14ac:dyDescent="0.3">
      <c r="A956" s="175" t="s">
        <v>283</v>
      </c>
      <c r="B956" s="6" t="s">
        <v>59</v>
      </c>
      <c r="C956" s="6" t="s">
        <v>60</v>
      </c>
      <c r="D956" s="6" t="s">
        <v>61</v>
      </c>
      <c r="E956" s="6" t="s">
        <v>62</v>
      </c>
      <c r="F956" s="6" t="s">
        <v>63</v>
      </c>
      <c r="G956" s="6" t="s">
        <v>64</v>
      </c>
      <c r="H956" s="6" t="s">
        <v>65</v>
      </c>
      <c r="I956" s="6" t="s">
        <v>66</v>
      </c>
      <c r="J956" s="6" t="s">
        <v>67</v>
      </c>
      <c r="K956" s="6" t="s">
        <v>68</v>
      </c>
      <c r="L956" s="6" t="s">
        <v>69</v>
      </c>
    </row>
    <row r="957" spans="1:33" x14ac:dyDescent="0.3">
      <c r="A957" s="15"/>
      <c r="B957" s="16"/>
      <c r="C957" s="17" t="s">
        <v>55</v>
      </c>
      <c r="D957" s="16">
        <f>INDEX(Lister!$A$17:$J$29,MATCH('Data tilvækstoversigt'!$C957,Lister!$A$17:$A$29,0),2)</f>
        <v>3.7871999999999998E-4</v>
      </c>
      <c r="E957" s="16">
        <f>INDEX(Lister!$A$17:$J$29,MATCH('Data tilvækstoversigt'!$C957,Lister!$A$17:$A$29,0),3)</f>
        <v>1.8026</v>
      </c>
      <c r="F957" s="16">
        <f>INDEX(Lister!$A$17:$J$29,MATCH('Data tilvækstoversigt'!$C957,Lister!$A$17:$A$29,0),4)</f>
        <v>1.0714999999999999</v>
      </c>
      <c r="G957" s="16">
        <f>INDEX(Lister!$A$17:$J$29,MATCH('Data tilvækstoversigt'!$C957,Lister!$A$17:$A$29,0),5)</f>
        <v>6.7440000000000005E-5</v>
      </c>
      <c r="H957" s="16">
        <f>INDEX(Lister!$A$17:$J$29,MATCH('Data tilvækstoversigt'!$C957,Lister!$A$17:$A$29,0),6)</f>
        <v>2.8372000000000002</v>
      </c>
      <c r="I957" s="16">
        <f>INDEX(Lister!$A$17:$J$29,MATCH('Data tilvækstoversigt'!$C957,Lister!$A$17:$A$29,0),7)</f>
        <v>-0.68418999999999996</v>
      </c>
      <c r="J957" s="16">
        <f>INDEX(Lister!$A$17:$J$29,MATCH('Data tilvækstoversigt'!$C957,Lister!$A$17:$A$29,0),8)</f>
        <v>5.223E-5</v>
      </c>
      <c r="K957" s="16">
        <f>INDEX(Lister!$A$17:$J$29,MATCH('Data tilvækstoversigt'!$C957,Lister!$A$17:$A$29,0),9)</f>
        <v>2.5221</v>
      </c>
      <c r="L957" s="16">
        <f>INDEX(Lister!$A$17:$J$29,MATCH('Data tilvækstoversigt'!$C957,Lister!$A$17:$A$29,0),10)</f>
        <v>-2.8060999999999999E-2</v>
      </c>
    </row>
    <row r="958" spans="1:33" x14ac:dyDescent="0.3">
      <c r="A958" s="18" t="s">
        <v>1</v>
      </c>
      <c r="B958" s="19" t="s">
        <v>2</v>
      </c>
      <c r="C958" s="19">
        <v>1</v>
      </c>
      <c r="D958" s="19">
        <v>5</v>
      </c>
      <c r="E958" s="19">
        <v>10</v>
      </c>
      <c r="F958" s="19">
        <v>15</v>
      </c>
      <c r="G958" s="19">
        <v>20</v>
      </c>
      <c r="H958" s="19">
        <v>25</v>
      </c>
      <c r="I958" s="19">
        <v>30</v>
      </c>
      <c r="J958" s="19">
        <v>35</v>
      </c>
      <c r="K958" s="19">
        <v>40</v>
      </c>
      <c r="L958" s="19">
        <v>45</v>
      </c>
      <c r="M958" s="19">
        <v>50</v>
      </c>
      <c r="N958" s="19">
        <v>55</v>
      </c>
      <c r="O958" s="19">
        <v>60</v>
      </c>
      <c r="P958" s="19">
        <v>65</v>
      </c>
      <c r="Q958" s="19">
        <v>70</v>
      </c>
      <c r="R958" s="19">
        <v>75</v>
      </c>
      <c r="S958" s="19">
        <v>80</v>
      </c>
      <c r="T958" s="19">
        <v>85</v>
      </c>
      <c r="U958" s="19">
        <v>90</v>
      </c>
      <c r="V958" s="19">
        <v>95</v>
      </c>
      <c r="W958" s="19">
        <v>100</v>
      </c>
      <c r="X958" s="19">
        <v>105</v>
      </c>
      <c r="Y958" s="19">
        <v>110</v>
      </c>
      <c r="Z958" s="19">
        <v>115</v>
      </c>
      <c r="AA958" s="19">
        <v>120</v>
      </c>
      <c r="AB958" s="19">
        <v>125</v>
      </c>
    </row>
    <row r="959" spans="1:33" x14ac:dyDescent="0.3">
      <c r="A959" s="7" t="s">
        <v>19</v>
      </c>
      <c r="B959" s="8" t="s">
        <v>4</v>
      </c>
      <c r="C959" s="117">
        <f>C$2*$G959</f>
        <v>0</v>
      </c>
      <c r="D959" s="117">
        <f t="shared" ref="D959:F973" si="1499">D$2*$G959</f>
        <v>0.153</v>
      </c>
      <c r="E959" s="117">
        <f t="shared" si="1499"/>
        <v>1.02</v>
      </c>
      <c r="F959" s="117">
        <f t="shared" si="1499"/>
        <v>2.5499999999999998</v>
      </c>
      <c r="G959">
        <v>5.0999999999999996</v>
      </c>
      <c r="H959">
        <v>7.7</v>
      </c>
      <c r="I959">
        <v>10.6</v>
      </c>
      <c r="J959">
        <v>13.4</v>
      </c>
      <c r="K959">
        <v>16.100000000000001</v>
      </c>
      <c r="L959">
        <v>18.5</v>
      </c>
      <c r="M959">
        <v>20.6</v>
      </c>
      <c r="N959">
        <v>22.4</v>
      </c>
      <c r="O959">
        <v>24</v>
      </c>
      <c r="P959">
        <v>25.4</v>
      </c>
      <c r="Q959">
        <v>26.6</v>
      </c>
      <c r="R959">
        <v>27.8</v>
      </c>
      <c r="S959">
        <v>28.8</v>
      </c>
      <c r="T959">
        <v>29.8</v>
      </c>
      <c r="U959">
        <v>30.6</v>
      </c>
      <c r="V959">
        <v>31.4</v>
      </c>
      <c r="W959">
        <v>32.200000000000003</v>
      </c>
      <c r="X959">
        <v>32.9</v>
      </c>
      <c r="Y959">
        <v>33.6</v>
      </c>
      <c r="Z959">
        <v>34.200000000000003</v>
      </c>
      <c r="AA959">
        <v>34.799999999999997</v>
      </c>
      <c r="AB959">
        <v>35.299999999999997</v>
      </c>
    </row>
    <row r="960" spans="1:33" x14ac:dyDescent="0.3">
      <c r="A960" s="10" t="s">
        <v>20</v>
      </c>
      <c r="B960" t="s">
        <v>6</v>
      </c>
      <c r="C960" s="118">
        <f t="shared" ref="C960:F983" si="1500">C$2*$G960</f>
        <v>0</v>
      </c>
      <c r="D960" s="118">
        <f t="shared" si="1499"/>
        <v>0.18</v>
      </c>
      <c r="E960" s="118">
        <f t="shared" si="1499"/>
        <v>1.2000000000000002</v>
      </c>
      <c r="F960" s="118">
        <f t="shared" si="1499"/>
        <v>3</v>
      </c>
      <c r="G960">
        <v>6</v>
      </c>
      <c r="H960">
        <v>9.1999999999999993</v>
      </c>
      <c r="I960">
        <v>11.7</v>
      </c>
      <c r="J960">
        <v>14.2</v>
      </c>
      <c r="K960">
        <v>16.899999999999999</v>
      </c>
      <c r="L960">
        <v>19.3</v>
      </c>
      <c r="M960">
        <v>21.5</v>
      </c>
      <c r="N960">
        <v>23.4</v>
      </c>
      <c r="O960">
        <v>25.2</v>
      </c>
      <c r="P960">
        <v>26.9</v>
      </c>
      <c r="Q960">
        <v>28.4</v>
      </c>
      <c r="R960">
        <v>29.8</v>
      </c>
      <c r="S960">
        <v>31.2</v>
      </c>
      <c r="T960">
        <v>32.5</v>
      </c>
      <c r="U960">
        <v>33.799999999999997</v>
      </c>
      <c r="V960">
        <v>35.1</v>
      </c>
      <c r="W960">
        <v>36.299999999999997</v>
      </c>
      <c r="X960">
        <v>37.5</v>
      </c>
      <c r="Y960">
        <v>38.6</v>
      </c>
      <c r="Z960">
        <v>39.799999999999997</v>
      </c>
      <c r="AA960">
        <v>40.9</v>
      </c>
      <c r="AB960">
        <v>42</v>
      </c>
    </row>
    <row r="961" spans="1:28" x14ac:dyDescent="0.3">
      <c r="A961" s="10" t="s">
        <v>21</v>
      </c>
      <c r="B961" t="s">
        <v>8</v>
      </c>
      <c r="C961" s="118">
        <f>G961</f>
        <v>3000</v>
      </c>
      <c r="D961" s="118">
        <f>G961</f>
        <v>3000</v>
      </c>
      <c r="E961" s="118">
        <f>G961</f>
        <v>3000</v>
      </c>
      <c r="F961" s="118">
        <f>G961</f>
        <v>3000</v>
      </c>
      <c r="G961">
        <v>3000</v>
      </c>
      <c r="H961">
        <v>2956</v>
      </c>
      <c r="I961">
        <v>2892</v>
      </c>
      <c r="J961">
        <v>2233</v>
      </c>
      <c r="K961">
        <v>1615</v>
      </c>
      <c r="L961">
        <v>1266</v>
      </c>
      <c r="M961">
        <v>1053</v>
      </c>
      <c r="N961">
        <v>916</v>
      </c>
      <c r="O961">
        <v>822</v>
      </c>
      <c r="P961">
        <v>755</v>
      </c>
      <c r="Q961">
        <v>704</v>
      </c>
      <c r="R961">
        <v>665</v>
      </c>
      <c r="S961">
        <v>633</v>
      </c>
      <c r="T961">
        <v>606</v>
      </c>
      <c r="U961">
        <v>559</v>
      </c>
      <c r="V961">
        <v>517</v>
      </c>
      <c r="W961">
        <v>481</v>
      </c>
      <c r="X961">
        <v>450</v>
      </c>
      <c r="Y961">
        <v>422</v>
      </c>
      <c r="Z961">
        <v>397</v>
      </c>
      <c r="AA961">
        <v>375</v>
      </c>
      <c r="AB961">
        <v>355</v>
      </c>
    </row>
    <row r="962" spans="1:28" x14ac:dyDescent="0.3">
      <c r="A962" s="10" t="s">
        <v>22</v>
      </c>
      <c r="B962" t="s">
        <v>31</v>
      </c>
      <c r="C962" s="118">
        <f t="shared" si="1500"/>
        <v>0</v>
      </c>
      <c r="D962" s="118">
        <f t="shared" si="1499"/>
        <v>0.25349999999999995</v>
      </c>
      <c r="E962" s="118">
        <f t="shared" si="1499"/>
        <v>1.69</v>
      </c>
      <c r="F962" s="118">
        <f t="shared" si="1499"/>
        <v>4.2249999999999996</v>
      </c>
      <c r="G962">
        <v>8.4499999999999993</v>
      </c>
      <c r="H962">
        <v>19.440000000000001</v>
      </c>
      <c r="I962">
        <v>30.88</v>
      </c>
      <c r="J962">
        <v>35.58</v>
      </c>
      <c r="K962">
        <v>36.11</v>
      </c>
      <c r="L962">
        <v>36.950000000000003</v>
      </c>
      <c r="M962">
        <v>38.090000000000003</v>
      </c>
      <c r="N962">
        <v>39.47</v>
      </c>
      <c r="O962">
        <v>41.04</v>
      </c>
      <c r="P962">
        <v>42.74</v>
      </c>
      <c r="Q962">
        <v>44.55</v>
      </c>
      <c r="R962">
        <v>46.44</v>
      </c>
      <c r="S962">
        <v>48.4</v>
      </c>
      <c r="T962">
        <v>50.39</v>
      </c>
      <c r="U962">
        <v>50.16</v>
      </c>
      <c r="V962">
        <v>49.96</v>
      </c>
      <c r="W962">
        <v>49.79</v>
      </c>
      <c r="X962">
        <v>49.64</v>
      </c>
      <c r="Y962">
        <v>49.51</v>
      </c>
      <c r="Z962">
        <v>49.4</v>
      </c>
      <c r="AA962">
        <v>49.3</v>
      </c>
      <c r="AB962">
        <v>49.21</v>
      </c>
    </row>
    <row r="963" spans="1:28" x14ac:dyDescent="0.3">
      <c r="A963" s="10" t="s">
        <v>23</v>
      </c>
      <c r="B963" t="s">
        <v>10</v>
      </c>
      <c r="C963" s="118">
        <f t="shared" si="1500"/>
        <v>0</v>
      </c>
      <c r="D963" s="118">
        <f t="shared" si="1499"/>
        <v>1.1160000000000001</v>
      </c>
      <c r="E963" s="118">
        <f t="shared" si="1499"/>
        <v>7.4400000000000013</v>
      </c>
      <c r="F963" s="118">
        <f t="shared" si="1499"/>
        <v>18.600000000000001</v>
      </c>
      <c r="G963">
        <v>37.200000000000003</v>
      </c>
      <c r="H963">
        <v>93.7</v>
      </c>
      <c r="I963">
        <v>183.2</v>
      </c>
      <c r="J963">
        <v>259.89999999999998</v>
      </c>
      <c r="K963">
        <v>314.7</v>
      </c>
      <c r="L963">
        <v>370.3</v>
      </c>
      <c r="M963">
        <v>426.6</v>
      </c>
      <c r="N963">
        <v>483.3</v>
      </c>
      <c r="O963">
        <v>540.5</v>
      </c>
      <c r="P963">
        <v>597.9</v>
      </c>
      <c r="Q963">
        <v>655.5</v>
      </c>
      <c r="R963">
        <v>713.1</v>
      </c>
      <c r="S963">
        <v>770.7</v>
      </c>
      <c r="T963">
        <v>828</v>
      </c>
      <c r="U963">
        <v>846.5</v>
      </c>
      <c r="V963">
        <v>862.9</v>
      </c>
      <c r="W963">
        <v>877.2</v>
      </c>
      <c r="X963">
        <v>889.7</v>
      </c>
      <c r="Y963">
        <v>900.5</v>
      </c>
      <c r="Z963">
        <v>909.7</v>
      </c>
      <c r="AA963">
        <v>917.5</v>
      </c>
      <c r="AB963">
        <v>923.9</v>
      </c>
    </row>
    <row r="964" spans="1:28" x14ac:dyDescent="0.3">
      <c r="A964" s="10" t="s">
        <v>11</v>
      </c>
      <c r="B964" t="s">
        <v>6</v>
      </c>
      <c r="C964" s="118">
        <f t="shared" si="1500"/>
        <v>0</v>
      </c>
      <c r="D964" s="118">
        <f t="shared" si="1499"/>
        <v>0.16200000000000001</v>
      </c>
      <c r="E964" s="118">
        <f t="shared" si="1499"/>
        <v>1.08</v>
      </c>
      <c r="F964" s="118">
        <f t="shared" si="1499"/>
        <v>2.7</v>
      </c>
      <c r="G964">
        <v>5.4</v>
      </c>
      <c r="H964">
        <v>8.3000000000000007</v>
      </c>
      <c r="I964">
        <v>10.7</v>
      </c>
      <c r="J964">
        <v>13.2</v>
      </c>
      <c r="K964">
        <v>15.7</v>
      </c>
      <c r="L964">
        <v>18.2</v>
      </c>
      <c r="M964">
        <v>20.399999999999999</v>
      </c>
      <c r="N964">
        <v>22.4</v>
      </c>
      <c r="O964">
        <v>24.4</v>
      </c>
      <c r="P964">
        <v>26.2</v>
      </c>
      <c r="Q964">
        <v>27.9</v>
      </c>
      <c r="R964">
        <v>29.6</v>
      </c>
      <c r="S964">
        <v>31.2</v>
      </c>
      <c r="T964">
        <v>32.5</v>
      </c>
      <c r="U964">
        <v>33.799999999999997</v>
      </c>
      <c r="V964">
        <v>35.1</v>
      </c>
      <c r="W964">
        <v>36.299999999999997</v>
      </c>
      <c r="X964">
        <v>37.5</v>
      </c>
      <c r="Y964">
        <v>38.6</v>
      </c>
      <c r="Z964">
        <v>39.799999999999997</v>
      </c>
      <c r="AA964">
        <v>40.9</v>
      </c>
      <c r="AB964">
        <v>42</v>
      </c>
    </row>
    <row r="965" spans="1:28" x14ac:dyDescent="0.3">
      <c r="A965" s="10" t="s">
        <v>12</v>
      </c>
      <c r="B965" t="s">
        <v>8</v>
      </c>
      <c r="C965" s="118">
        <v>0</v>
      </c>
      <c r="D965" s="118">
        <v>0</v>
      </c>
      <c r="E965" s="118">
        <v>0</v>
      </c>
      <c r="F965" s="118">
        <v>0</v>
      </c>
      <c r="G965">
        <v>0</v>
      </c>
      <c r="H965">
        <v>0</v>
      </c>
      <c r="I965">
        <v>600</v>
      </c>
      <c r="J965">
        <v>575</v>
      </c>
      <c r="K965">
        <v>314</v>
      </c>
      <c r="L965">
        <v>182</v>
      </c>
      <c r="M965">
        <v>110</v>
      </c>
      <c r="N965">
        <v>69</v>
      </c>
      <c r="O965">
        <v>44</v>
      </c>
      <c r="P965">
        <v>28</v>
      </c>
      <c r="Q965">
        <v>17</v>
      </c>
      <c r="R965">
        <v>10</v>
      </c>
      <c r="S965">
        <v>5</v>
      </c>
      <c r="T965">
        <v>29</v>
      </c>
      <c r="U965">
        <v>24</v>
      </c>
      <c r="V965">
        <v>20</v>
      </c>
      <c r="W965">
        <v>17</v>
      </c>
      <c r="X965">
        <v>15</v>
      </c>
      <c r="Y965">
        <v>13</v>
      </c>
      <c r="Z965">
        <v>11</v>
      </c>
      <c r="AA965">
        <v>10</v>
      </c>
      <c r="AB965">
        <v>9</v>
      </c>
    </row>
    <row r="966" spans="1:28" x14ac:dyDescent="0.3">
      <c r="A966" s="10" t="s">
        <v>24</v>
      </c>
      <c r="B966" t="s">
        <v>31</v>
      </c>
      <c r="C966" s="118">
        <f t="shared" si="1500"/>
        <v>0</v>
      </c>
      <c r="D966" s="118">
        <f t="shared" si="1499"/>
        <v>0</v>
      </c>
      <c r="E966" s="118">
        <f t="shared" si="1499"/>
        <v>0</v>
      </c>
      <c r="F966" s="118">
        <f t="shared" si="1499"/>
        <v>0</v>
      </c>
      <c r="G966">
        <v>0</v>
      </c>
      <c r="H966">
        <v>0</v>
      </c>
      <c r="I966">
        <v>5.38</v>
      </c>
      <c r="J966">
        <v>7.83</v>
      </c>
      <c r="K966">
        <v>6.11</v>
      </c>
      <c r="L966">
        <v>4.7</v>
      </c>
      <c r="M966">
        <v>3.59</v>
      </c>
      <c r="N966">
        <v>2.72</v>
      </c>
      <c r="O966">
        <v>2.04</v>
      </c>
      <c r="P966">
        <v>1.49</v>
      </c>
      <c r="Q966">
        <v>1.05</v>
      </c>
      <c r="R966">
        <v>0.69</v>
      </c>
      <c r="S966">
        <v>0.4</v>
      </c>
      <c r="T966">
        <v>2.39</v>
      </c>
      <c r="U966">
        <v>2.16</v>
      </c>
      <c r="V966">
        <v>1.96</v>
      </c>
      <c r="W966">
        <v>1.79</v>
      </c>
      <c r="X966">
        <v>1.64</v>
      </c>
      <c r="Y966">
        <v>1.51</v>
      </c>
      <c r="Z966">
        <v>1.4</v>
      </c>
      <c r="AA966">
        <v>1.3</v>
      </c>
      <c r="AB966">
        <v>1.21</v>
      </c>
    </row>
    <row r="967" spans="1:28" x14ac:dyDescent="0.3">
      <c r="A967" s="10" t="s">
        <v>25</v>
      </c>
      <c r="B967" t="s">
        <v>10</v>
      </c>
      <c r="C967" s="118">
        <f t="shared" si="1500"/>
        <v>0</v>
      </c>
      <c r="D967" s="118">
        <f t="shared" si="1499"/>
        <v>0</v>
      </c>
      <c r="E967" s="118">
        <f t="shared" si="1499"/>
        <v>0</v>
      </c>
      <c r="F967" s="118">
        <f t="shared" si="1499"/>
        <v>0</v>
      </c>
      <c r="G967">
        <v>0</v>
      </c>
      <c r="H967">
        <v>0</v>
      </c>
      <c r="I967">
        <v>31.4</v>
      </c>
      <c r="J967">
        <v>56.1</v>
      </c>
      <c r="K967">
        <v>52.3</v>
      </c>
      <c r="L967">
        <v>46.4</v>
      </c>
      <c r="M967">
        <v>39.6</v>
      </c>
      <c r="N967">
        <v>32.9</v>
      </c>
      <c r="O967">
        <v>26.6</v>
      </c>
      <c r="P967">
        <v>20.7</v>
      </c>
      <c r="Q967">
        <v>15.4</v>
      </c>
      <c r="R967">
        <v>10.6</v>
      </c>
      <c r="S967">
        <v>6.3</v>
      </c>
      <c r="T967">
        <v>39.299999999999997</v>
      </c>
      <c r="U967">
        <v>36.5</v>
      </c>
      <c r="V967">
        <v>33.9</v>
      </c>
      <c r="W967">
        <v>31.6</v>
      </c>
      <c r="X967">
        <v>29.4</v>
      </c>
      <c r="Y967">
        <v>27.5</v>
      </c>
      <c r="Z967">
        <v>25.8</v>
      </c>
      <c r="AA967">
        <v>24.2</v>
      </c>
      <c r="AB967">
        <v>22.8</v>
      </c>
    </row>
    <row r="968" spans="1:28" x14ac:dyDescent="0.3">
      <c r="A968" s="10" t="s">
        <v>26</v>
      </c>
      <c r="B968" t="s">
        <v>32</v>
      </c>
      <c r="C968" s="118"/>
      <c r="D968" s="118"/>
      <c r="E968" s="118"/>
      <c r="F968" s="118"/>
      <c r="G968" t="s">
        <v>35</v>
      </c>
      <c r="H968" t="s">
        <v>35</v>
      </c>
      <c r="I968">
        <v>40.299999999999997</v>
      </c>
      <c r="J968">
        <v>32.1</v>
      </c>
      <c r="K968">
        <v>36</v>
      </c>
      <c r="L968">
        <v>41.1</v>
      </c>
      <c r="M968">
        <v>47.3</v>
      </c>
      <c r="N968">
        <v>54.8</v>
      </c>
      <c r="O968">
        <v>64</v>
      </c>
      <c r="P968">
        <v>75.599999999999994</v>
      </c>
      <c r="Q968">
        <v>91.1</v>
      </c>
      <c r="R968">
        <v>113.7</v>
      </c>
      <c r="S968">
        <v>152.6</v>
      </c>
      <c r="T968">
        <v>62.6</v>
      </c>
      <c r="U968">
        <v>66.5</v>
      </c>
      <c r="V968">
        <v>70.599999999999994</v>
      </c>
      <c r="W968">
        <v>74.599999999999994</v>
      </c>
      <c r="X968">
        <v>78.7</v>
      </c>
      <c r="Y968">
        <v>82.9</v>
      </c>
      <c r="Z968">
        <v>87.1</v>
      </c>
      <c r="AA968">
        <v>91.4</v>
      </c>
      <c r="AB968">
        <v>95.7</v>
      </c>
    </row>
    <row r="969" spans="1:28" x14ac:dyDescent="0.3">
      <c r="A969" s="10" t="s">
        <v>3</v>
      </c>
      <c r="B969" t="s">
        <v>4</v>
      </c>
      <c r="C969" s="118">
        <f t="shared" si="1500"/>
        <v>0</v>
      </c>
      <c r="D969" s="118">
        <f t="shared" si="1499"/>
        <v>0.153</v>
      </c>
      <c r="E969" s="118">
        <f t="shared" si="1499"/>
        <v>1.02</v>
      </c>
      <c r="F969" s="118">
        <f t="shared" si="1499"/>
        <v>2.5499999999999998</v>
      </c>
      <c r="G969">
        <v>5.0999999999999996</v>
      </c>
      <c r="H969">
        <v>7.7</v>
      </c>
      <c r="I969">
        <v>10.7</v>
      </c>
      <c r="J969">
        <v>13.6</v>
      </c>
      <c r="K969">
        <v>16.2</v>
      </c>
      <c r="L969">
        <v>18.600000000000001</v>
      </c>
      <c r="M969">
        <v>20.6</v>
      </c>
      <c r="N969">
        <v>22.4</v>
      </c>
      <c r="O969">
        <v>24</v>
      </c>
      <c r="P969">
        <v>25.4</v>
      </c>
      <c r="Q969">
        <v>26.6</v>
      </c>
      <c r="R969">
        <v>27.8</v>
      </c>
      <c r="S969">
        <v>28.8</v>
      </c>
      <c r="T969">
        <v>29.8</v>
      </c>
      <c r="U969">
        <v>30.6</v>
      </c>
      <c r="V969">
        <v>31.4</v>
      </c>
      <c r="W969">
        <v>32.200000000000003</v>
      </c>
      <c r="X969">
        <v>32.9</v>
      </c>
      <c r="Y969">
        <v>33.6</v>
      </c>
      <c r="Z969">
        <v>34.200000000000003</v>
      </c>
      <c r="AA969">
        <v>34.799999999999997</v>
      </c>
      <c r="AB969">
        <v>35.299999999999997</v>
      </c>
    </row>
    <row r="970" spans="1:28" x14ac:dyDescent="0.3">
      <c r="A970" s="10" t="s">
        <v>5</v>
      </c>
      <c r="B970" t="s">
        <v>6</v>
      </c>
      <c r="C970" s="118">
        <f t="shared" si="1500"/>
        <v>0</v>
      </c>
      <c r="D970" s="118">
        <f t="shared" si="1499"/>
        <v>0.18</v>
      </c>
      <c r="E970" s="118">
        <f t="shared" si="1499"/>
        <v>1.2000000000000002</v>
      </c>
      <c r="F970" s="118">
        <f t="shared" si="1499"/>
        <v>3</v>
      </c>
      <c r="G970">
        <v>6</v>
      </c>
      <c r="H970">
        <v>9.1999999999999993</v>
      </c>
      <c r="I970">
        <v>11.9</v>
      </c>
      <c r="J970">
        <v>14.6</v>
      </c>
      <c r="K970">
        <v>17.100000000000001</v>
      </c>
      <c r="L970">
        <v>19.5</v>
      </c>
      <c r="M970">
        <v>21.6</v>
      </c>
      <c r="N970">
        <v>23.5</v>
      </c>
      <c r="O970">
        <v>25.3</v>
      </c>
      <c r="P970">
        <v>26.9</v>
      </c>
      <c r="Q970">
        <v>28.4</v>
      </c>
      <c r="R970">
        <v>29.8</v>
      </c>
      <c r="S970">
        <v>31.2</v>
      </c>
      <c r="T970">
        <v>32.5</v>
      </c>
      <c r="U970">
        <v>33.799999999999997</v>
      </c>
      <c r="V970">
        <v>35.1</v>
      </c>
      <c r="W970">
        <v>36.299999999999997</v>
      </c>
      <c r="X970">
        <v>37.5</v>
      </c>
      <c r="Y970">
        <v>38.6</v>
      </c>
      <c r="Z970">
        <v>39.799999999999997</v>
      </c>
      <c r="AA970">
        <v>40.9</v>
      </c>
      <c r="AB970">
        <v>42</v>
      </c>
    </row>
    <row r="971" spans="1:28" x14ac:dyDescent="0.3">
      <c r="A971" s="10" t="s">
        <v>7</v>
      </c>
      <c r="B971" t="s">
        <v>8</v>
      </c>
      <c r="C971" s="118">
        <f>G971</f>
        <v>3000</v>
      </c>
      <c r="D971" s="118">
        <f>G971</f>
        <v>3000</v>
      </c>
      <c r="E971" s="118">
        <f>G971</f>
        <v>3000</v>
      </c>
      <c r="F971" s="118">
        <f>G971</f>
        <v>3000</v>
      </c>
      <c r="G971">
        <v>3000</v>
      </c>
      <c r="H971">
        <v>2956</v>
      </c>
      <c r="I971">
        <v>2292</v>
      </c>
      <c r="J971">
        <v>1659</v>
      </c>
      <c r="K971">
        <v>1301</v>
      </c>
      <c r="L971">
        <v>1084</v>
      </c>
      <c r="M971">
        <v>944</v>
      </c>
      <c r="N971">
        <v>848</v>
      </c>
      <c r="O971">
        <v>779</v>
      </c>
      <c r="P971">
        <v>727</v>
      </c>
      <c r="Q971">
        <v>687</v>
      </c>
      <c r="R971">
        <v>655</v>
      </c>
      <c r="S971">
        <v>628</v>
      </c>
      <c r="T971">
        <v>578</v>
      </c>
      <c r="U971">
        <v>535</v>
      </c>
      <c r="V971">
        <v>497</v>
      </c>
      <c r="W971">
        <v>464</v>
      </c>
      <c r="X971">
        <v>435</v>
      </c>
      <c r="Y971">
        <v>409</v>
      </c>
      <c r="Z971">
        <v>386</v>
      </c>
      <c r="AA971">
        <v>365</v>
      </c>
      <c r="AB971">
        <v>346</v>
      </c>
    </row>
    <row r="972" spans="1:28" x14ac:dyDescent="0.3">
      <c r="A972" s="10" t="s">
        <v>27</v>
      </c>
      <c r="B972" t="s">
        <v>31</v>
      </c>
      <c r="C972" s="118">
        <f t="shared" si="1500"/>
        <v>0</v>
      </c>
      <c r="D972" s="118">
        <f t="shared" si="1499"/>
        <v>0.25349999999999995</v>
      </c>
      <c r="E972" s="118">
        <f t="shared" si="1499"/>
        <v>1.69</v>
      </c>
      <c r="F972" s="118">
        <f t="shared" si="1499"/>
        <v>4.2249999999999996</v>
      </c>
      <c r="G972">
        <v>8.4499999999999993</v>
      </c>
      <c r="H972">
        <v>19.440000000000001</v>
      </c>
      <c r="I972">
        <v>25.5</v>
      </c>
      <c r="J972">
        <v>27.75</v>
      </c>
      <c r="K972">
        <v>30</v>
      </c>
      <c r="L972">
        <v>32.25</v>
      </c>
      <c r="M972">
        <v>34.5</v>
      </c>
      <c r="N972">
        <v>36.75</v>
      </c>
      <c r="O972">
        <v>39</v>
      </c>
      <c r="P972">
        <v>41.25</v>
      </c>
      <c r="Q972">
        <v>43.5</v>
      </c>
      <c r="R972">
        <v>45.75</v>
      </c>
      <c r="S972">
        <v>48</v>
      </c>
      <c r="T972">
        <v>48</v>
      </c>
      <c r="U972">
        <v>48</v>
      </c>
      <c r="V972">
        <v>48</v>
      </c>
      <c r="W972">
        <v>48</v>
      </c>
      <c r="X972">
        <v>48</v>
      </c>
      <c r="Y972">
        <v>48</v>
      </c>
      <c r="Z972">
        <v>48</v>
      </c>
      <c r="AA972">
        <v>48</v>
      </c>
      <c r="AB972">
        <v>48</v>
      </c>
    </row>
    <row r="973" spans="1:28" x14ac:dyDescent="0.3">
      <c r="A973" s="10" t="s">
        <v>9</v>
      </c>
      <c r="B973" t="s">
        <v>10</v>
      </c>
      <c r="C973" s="118">
        <f t="shared" si="1500"/>
        <v>0</v>
      </c>
      <c r="D973" s="118">
        <f t="shared" si="1499"/>
        <v>1.1160000000000001</v>
      </c>
      <c r="E973" s="118">
        <f t="shared" si="1499"/>
        <v>7.4400000000000013</v>
      </c>
      <c r="F973" s="118">
        <f t="shared" si="1499"/>
        <v>18.600000000000001</v>
      </c>
      <c r="G973">
        <v>37.200000000000003</v>
      </c>
      <c r="H973">
        <v>93.7</v>
      </c>
      <c r="I973">
        <v>151.80000000000001</v>
      </c>
      <c r="J973">
        <v>203.8</v>
      </c>
      <c r="K973">
        <v>262.3</v>
      </c>
      <c r="L973">
        <v>324</v>
      </c>
      <c r="M973">
        <v>387</v>
      </c>
      <c r="N973">
        <v>450.4</v>
      </c>
      <c r="O973">
        <v>513.9</v>
      </c>
      <c r="P973">
        <v>577.20000000000005</v>
      </c>
      <c r="Q973">
        <v>640.1</v>
      </c>
      <c r="R973">
        <v>702.5</v>
      </c>
      <c r="S973">
        <v>764.4</v>
      </c>
      <c r="T973">
        <v>788.6</v>
      </c>
      <c r="U973">
        <v>810.1</v>
      </c>
      <c r="V973">
        <v>829</v>
      </c>
      <c r="W973">
        <v>845.7</v>
      </c>
      <c r="X973">
        <v>860.3</v>
      </c>
      <c r="Y973">
        <v>873</v>
      </c>
      <c r="Z973">
        <v>883.9</v>
      </c>
      <c r="AA973">
        <v>893.3</v>
      </c>
      <c r="AB973">
        <v>901.2</v>
      </c>
    </row>
    <row r="974" spans="1:28" x14ac:dyDescent="0.3">
      <c r="A974" s="10" t="s">
        <v>28</v>
      </c>
      <c r="B974" t="s">
        <v>32</v>
      </c>
      <c r="C974" s="118"/>
      <c r="D974" s="118"/>
      <c r="E974" s="118"/>
      <c r="F974" s="118"/>
      <c r="G974">
        <v>35.5</v>
      </c>
      <c r="H974">
        <v>23.8</v>
      </c>
      <c r="I974">
        <v>19.600000000000001</v>
      </c>
      <c r="J974">
        <v>18.100000000000001</v>
      </c>
      <c r="K974">
        <v>17.100000000000001</v>
      </c>
      <c r="L974">
        <v>16.3</v>
      </c>
      <c r="M974">
        <v>15.8</v>
      </c>
      <c r="N974">
        <v>15.3</v>
      </c>
      <c r="O974">
        <v>14.9</v>
      </c>
      <c r="P974">
        <v>14.6</v>
      </c>
      <c r="Q974">
        <v>14.3</v>
      </c>
      <c r="R974">
        <v>14.1</v>
      </c>
      <c r="S974">
        <v>13.9</v>
      </c>
      <c r="T974">
        <v>14</v>
      </c>
      <c r="U974">
        <v>14.1</v>
      </c>
      <c r="V974">
        <v>14.3</v>
      </c>
      <c r="W974">
        <v>14.4</v>
      </c>
      <c r="X974">
        <v>14.6</v>
      </c>
      <c r="Y974">
        <v>14.7</v>
      </c>
      <c r="Z974">
        <v>14.9</v>
      </c>
      <c r="AA974">
        <v>15</v>
      </c>
      <c r="AB974">
        <v>15.2</v>
      </c>
    </row>
    <row r="975" spans="1:28" x14ac:dyDescent="0.3">
      <c r="A975" s="10" t="s">
        <v>29</v>
      </c>
      <c r="B975" t="s">
        <v>33</v>
      </c>
      <c r="C975" s="118">
        <f t="shared" si="1500"/>
        <v>0</v>
      </c>
      <c r="D975" s="118">
        <f t="shared" si="1500"/>
        <v>7.7999999999999996E-3</v>
      </c>
      <c r="E975" s="118">
        <f t="shared" si="1500"/>
        <v>5.2000000000000005E-2</v>
      </c>
      <c r="F975" s="118">
        <f t="shared" si="1500"/>
        <v>0.13</v>
      </c>
      <c r="G975">
        <v>0.26</v>
      </c>
      <c r="H975">
        <v>0.31</v>
      </c>
      <c r="I975">
        <v>0.35</v>
      </c>
      <c r="J975">
        <v>0.38</v>
      </c>
      <c r="K975">
        <v>0.4</v>
      </c>
      <c r="L975">
        <v>0.4</v>
      </c>
      <c r="M975">
        <v>0.4</v>
      </c>
      <c r="N975">
        <v>0.4</v>
      </c>
      <c r="O975">
        <v>0.39</v>
      </c>
      <c r="P975">
        <v>0.38</v>
      </c>
      <c r="Q975">
        <v>0.37</v>
      </c>
      <c r="R975">
        <v>0.36</v>
      </c>
      <c r="S975">
        <v>0.35</v>
      </c>
      <c r="T975">
        <v>0.34</v>
      </c>
      <c r="U975">
        <v>0.33</v>
      </c>
      <c r="V975">
        <v>0.33</v>
      </c>
      <c r="W975">
        <v>0.32</v>
      </c>
      <c r="X975">
        <v>0.31</v>
      </c>
      <c r="Y975">
        <v>0.3</v>
      </c>
      <c r="Z975">
        <v>0.28999999999999998</v>
      </c>
      <c r="AA975">
        <v>0.28999999999999998</v>
      </c>
      <c r="AB975">
        <v>0.28000000000000003</v>
      </c>
    </row>
    <row r="976" spans="1:28" x14ac:dyDescent="0.3">
      <c r="A976" s="10" t="s">
        <v>30</v>
      </c>
      <c r="B976" t="s">
        <v>34</v>
      </c>
      <c r="C976" s="118">
        <f t="shared" si="1500"/>
        <v>0</v>
      </c>
      <c r="D976" s="118">
        <f t="shared" si="1500"/>
        <v>5.5800000000000002E-2</v>
      </c>
      <c r="E976" s="118">
        <f t="shared" si="1500"/>
        <v>0.37200000000000005</v>
      </c>
      <c r="F976" s="118">
        <f t="shared" si="1500"/>
        <v>0.93</v>
      </c>
      <c r="G976">
        <v>1.86</v>
      </c>
      <c r="H976">
        <v>3.75</v>
      </c>
      <c r="I976">
        <v>6.11</v>
      </c>
      <c r="J976">
        <v>8.32</v>
      </c>
      <c r="K976">
        <v>10.050000000000001</v>
      </c>
      <c r="L976">
        <v>11.34</v>
      </c>
      <c r="M976">
        <v>12.26</v>
      </c>
      <c r="N976">
        <v>12.89</v>
      </c>
      <c r="O976">
        <v>13.32</v>
      </c>
      <c r="P976">
        <v>13.59</v>
      </c>
      <c r="Q976">
        <v>13.74</v>
      </c>
      <c r="R976">
        <v>13.79</v>
      </c>
      <c r="S976">
        <v>13.78</v>
      </c>
      <c r="T976">
        <v>13.72</v>
      </c>
      <c r="U976">
        <v>13.6</v>
      </c>
      <c r="V976">
        <v>13.44</v>
      </c>
      <c r="W976">
        <v>13.25</v>
      </c>
      <c r="X976">
        <v>13.04</v>
      </c>
      <c r="Y976">
        <v>12.81</v>
      </c>
      <c r="Z976">
        <v>12.58</v>
      </c>
      <c r="AA976">
        <v>12.33</v>
      </c>
      <c r="AB976">
        <v>12.08</v>
      </c>
    </row>
    <row r="977" spans="1:33" x14ac:dyDescent="0.3">
      <c r="A977" s="12" t="s">
        <v>13</v>
      </c>
      <c r="B977" s="3" t="s">
        <v>10</v>
      </c>
      <c r="C977" s="119">
        <f t="shared" si="1500"/>
        <v>0</v>
      </c>
      <c r="D977" s="119">
        <f t="shared" si="1500"/>
        <v>1.1160000000000001</v>
      </c>
      <c r="E977" s="119">
        <f t="shared" si="1500"/>
        <v>7.4400000000000013</v>
      </c>
      <c r="F977" s="119">
        <f t="shared" si="1500"/>
        <v>18.600000000000001</v>
      </c>
      <c r="G977">
        <v>37.200000000000003</v>
      </c>
      <c r="H977">
        <v>93.7</v>
      </c>
      <c r="I977">
        <v>183.2</v>
      </c>
      <c r="J977">
        <v>291.3</v>
      </c>
      <c r="K977">
        <v>402.2</v>
      </c>
      <c r="L977">
        <v>510.2</v>
      </c>
      <c r="M977">
        <v>612.79999999999995</v>
      </c>
      <c r="N977">
        <v>709.2</v>
      </c>
      <c r="O977">
        <v>799.2</v>
      </c>
      <c r="P977">
        <v>883.2</v>
      </c>
      <c r="Q977">
        <v>961.5</v>
      </c>
      <c r="R977">
        <v>1034.5999999999999</v>
      </c>
      <c r="S977">
        <v>1102.7</v>
      </c>
      <c r="T977">
        <v>1166.3</v>
      </c>
      <c r="U977">
        <v>1224.3</v>
      </c>
      <c r="V977">
        <v>1277.0999999999999</v>
      </c>
      <c r="W977">
        <v>1325.3</v>
      </c>
      <c r="X977">
        <v>1369.3</v>
      </c>
      <c r="Y977">
        <v>1409.6</v>
      </c>
      <c r="Z977">
        <v>1446.3</v>
      </c>
      <c r="AA977">
        <v>1479.9</v>
      </c>
      <c r="AB977">
        <v>1510.6</v>
      </c>
    </row>
    <row r="978" spans="1:33" x14ac:dyDescent="0.3">
      <c r="A978" s="20" t="s">
        <v>70</v>
      </c>
      <c r="B978" s="21" t="s">
        <v>14</v>
      </c>
      <c r="C978" s="120">
        <f t="shared" si="1500"/>
        <v>0</v>
      </c>
      <c r="D978" s="120">
        <f>D$2*$G978</f>
        <v>9.7877963607750473E-2</v>
      </c>
      <c r="E978" s="120">
        <f t="shared" si="1500"/>
        <v>0.65251975738500323</v>
      </c>
      <c r="F978" s="120">
        <f t="shared" si="1500"/>
        <v>1.631299393462508</v>
      </c>
      <c r="G978" s="120">
        <f>$D957*(G970/100*1000)^$E957*(G969-0.3)^$F957</f>
        <v>3.2625987869250159</v>
      </c>
      <c r="H978" s="120">
        <f t="shared" ref="H978:I978" si="1501">$D957*(H970/100*1000)^$E957*(H969-0.3)^$F957</f>
        <v>11.210473743837513</v>
      </c>
      <c r="I978" s="120">
        <f t="shared" si="1501"/>
        <v>25.671450983542865</v>
      </c>
      <c r="J978" s="120">
        <f>$D957*(J970/100*1000)^$E957*(J969-0.3)^$F957</f>
        <v>48.304515641907059</v>
      </c>
      <c r="K978" s="120">
        <f t="shared" ref="K978:AB978" si="1502">$D957*(K970/100*1000)^$E957*(K969-0.3)^$F957</f>
        <v>77.770349000043012</v>
      </c>
      <c r="L978" s="120">
        <f t="shared" si="1502"/>
        <v>114.56473995877528</v>
      </c>
      <c r="M978" s="120">
        <f t="shared" si="1502"/>
        <v>153.9524402072814</v>
      </c>
      <c r="N978" s="120">
        <f t="shared" si="1502"/>
        <v>196.30053822557829</v>
      </c>
      <c r="O978" s="120">
        <f t="shared" si="1502"/>
        <v>241.67189350876333</v>
      </c>
      <c r="P978" s="120">
        <f t="shared" si="1502"/>
        <v>287.03846116483959</v>
      </c>
      <c r="Q978" s="120">
        <f t="shared" si="1502"/>
        <v>332.77635836139132</v>
      </c>
      <c r="R978" s="120">
        <f t="shared" si="1502"/>
        <v>380.7022641035652</v>
      </c>
      <c r="S978" s="120">
        <f t="shared" si="1502"/>
        <v>429.68241397665241</v>
      </c>
      <c r="T978" s="120">
        <f t="shared" si="1502"/>
        <v>479.90301367577916</v>
      </c>
      <c r="U978" s="120">
        <f t="shared" si="1502"/>
        <v>530.04075136553058</v>
      </c>
      <c r="V978" s="120">
        <f t="shared" si="1502"/>
        <v>583.42039312925135</v>
      </c>
      <c r="W978" s="120">
        <f t="shared" si="1502"/>
        <v>636.96803662983177</v>
      </c>
      <c r="X978" s="120">
        <f t="shared" si="1502"/>
        <v>691.3208611603535</v>
      </c>
      <c r="Y978" s="120">
        <f t="shared" si="1502"/>
        <v>745.07417774770136</v>
      </c>
      <c r="Z978" s="120">
        <f t="shared" si="1502"/>
        <v>802.55802721180191</v>
      </c>
      <c r="AA978" s="120">
        <f t="shared" si="1502"/>
        <v>858.98155042938447</v>
      </c>
      <c r="AB978" s="120">
        <f t="shared" si="1502"/>
        <v>915.07422136892967</v>
      </c>
    </row>
    <row r="979" spans="1:33" x14ac:dyDescent="0.3">
      <c r="A979" s="20" t="s">
        <v>71</v>
      </c>
      <c r="B979" s="21" t="s">
        <v>14</v>
      </c>
      <c r="C979" s="120">
        <f t="shared" si="1500"/>
        <v>0</v>
      </c>
      <c r="D979" s="120">
        <f t="shared" si="1500"/>
        <v>7.6720442972997127E-2</v>
      </c>
      <c r="E979" s="120">
        <f t="shared" si="1500"/>
        <v>0.51146961981998096</v>
      </c>
      <c r="F979" s="120">
        <f t="shared" si="1500"/>
        <v>1.2786740495499522</v>
      </c>
      <c r="G979" s="120">
        <f>$G957*(G970/100*1000)^$H957*(G969-0.3)^$I957</f>
        <v>2.5573480990999045</v>
      </c>
      <c r="H979" s="120">
        <f t="shared" ref="H979:AB979" si="1503">$G957*(H970/100*1000)^$H957*(H969-0.3)^$I957</f>
        <v>6.3952383471038781</v>
      </c>
      <c r="I979" s="120">
        <f t="shared" si="1503"/>
        <v>10.515147281721235</v>
      </c>
      <c r="J979" s="120">
        <f t="shared" si="1503"/>
        <v>15.874184725369703</v>
      </c>
      <c r="K979" s="120">
        <f t="shared" si="1503"/>
        <v>21.998356079278633</v>
      </c>
      <c r="L979" s="120">
        <f t="shared" si="1503"/>
        <v>29.003295664976729</v>
      </c>
      <c r="M979" s="120">
        <f t="shared" si="1503"/>
        <v>36.112206919126422</v>
      </c>
      <c r="N979" s="120">
        <f t="shared" si="1503"/>
        <v>43.280428385182859</v>
      </c>
      <c r="O979" s="120">
        <f t="shared" si="1503"/>
        <v>50.870034648826554</v>
      </c>
      <c r="P979" s="120">
        <f t="shared" si="1503"/>
        <v>58.206028409161455</v>
      </c>
      <c r="Q979" s="120">
        <f t="shared" si="1503"/>
        <v>65.758641477684449</v>
      </c>
      <c r="R979" s="120">
        <f t="shared" si="1503"/>
        <v>73.111704711146999</v>
      </c>
      <c r="S979" s="120">
        <f t="shared" si="1503"/>
        <v>81.272322562766007</v>
      </c>
      <c r="T979" s="120">
        <f t="shared" si="1503"/>
        <v>89.12417203457899</v>
      </c>
      <c r="U979" s="120">
        <f t="shared" si="1503"/>
        <v>97.807417426137064</v>
      </c>
      <c r="V979" s="120">
        <f t="shared" si="1503"/>
        <v>106.93778439915781</v>
      </c>
      <c r="W979" s="120">
        <f t="shared" si="1503"/>
        <v>115.61284561095366</v>
      </c>
      <c r="X979" s="120">
        <f t="shared" si="1503"/>
        <v>124.91964018294959</v>
      </c>
      <c r="Y979" s="120">
        <f t="shared" si="1503"/>
        <v>133.64168486920522</v>
      </c>
      <c r="Z979" s="120">
        <f t="shared" si="1503"/>
        <v>143.99867043301285</v>
      </c>
      <c r="AA979" s="120">
        <f t="shared" si="1503"/>
        <v>153.72287010896886</v>
      </c>
      <c r="AB979" s="120">
        <f t="shared" si="1503"/>
        <v>164.12114306715034</v>
      </c>
    </row>
    <row r="980" spans="1:33" x14ac:dyDescent="0.3">
      <c r="A980" s="20" t="s">
        <v>72</v>
      </c>
      <c r="B980" s="21" t="s">
        <v>14</v>
      </c>
      <c r="C980" s="120">
        <f t="shared" si="1500"/>
        <v>0</v>
      </c>
      <c r="D980" s="120">
        <f t="shared" si="1500"/>
        <v>4.5772036837247142E-2</v>
      </c>
      <c r="E980" s="120">
        <f t="shared" si="1500"/>
        <v>0.30514691224831431</v>
      </c>
      <c r="F980" s="120">
        <f t="shared" si="1500"/>
        <v>0.76286728062078568</v>
      </c>
      <c r="G980" s="120">
        <f>$J957*(G970/100*1000)^$K957*(G969-0.3)^$L957</f>
        <v>1.5257345612415714</v>
      </c>
      <c r="H980" s="120">
        <f t="shared" ref="H980:AB980" si="1504">$J957*(H970/100*1000)^$K957*(H969-0.3)^$L957</f>
        <v>4.4299394880148393</v>
      </c>
      <c r="I980" s="120">
        <f t="shared" si="1504"/>
        <v>8.3968818931024973</v>
      </c>
      <c r="J980" s="120">
        <f t="shared" si="1504"/>
        <v>13.966833712379188</v>
      </c>
      <c r="K980" s="120">
        <f t="shared" si="1504"/>
        <v>20.703659245954036</v>
      </c>
      <c r="L980" s="120">
        <f t="shared" si="1504"/>
        <v>28.720412890796727</v>
      </c>
      <c r="M980" s="120">
        <f t="shared" si="1504"/>
        <v>37.064332677076244</v>
      </c>
      <c r="N980" s="120">
        <f t="shared" si="1504"/>
        <v>45.736748817530497</v>
      </c>
      <c r="O980" s="120">
        <f t="shared" si="1504"/>
        <v>54.986171078317547</v>
      </c>
      <c r="P980" s="120">
        <f t="shared" si="1504"/>
        <v>64.079926794226836</v>
      </c>
      <c r="Q980" s="120">
        <f t="shared" si="1504"/>
        <v>73.381879845088434</v>
      </c>
      <c r="R980" s="120">
        <f t="shared" si="1504"/>
        <v>82.74690347556043</v>
      </c>
      <c r="S980" s="120">
        <f t="shared" si="1504"/>
        <v>92.811742362421882</v>
      </c>
      <c r="T980" s="120">
        <f t="shared" si="1504"/>
        <v>102.77710371006332</v>
      </c>
      <c r="U980" s="120">
        <f t="shared" si="1504"/>
        <v>113.37833475760672</v>
      </c>
      <c r="V980" s="120">
        <f t="shared" si="1504"/>
        <v>124.60938568895102</v>
      </c>
      <c r="W980" s="120">
        <f t="shared" si="1504"/>
        <v>135.53849359439383</v>
      </c>
      <c r="X980" s="120">
        <f t="shared" si="1504"/>
        <v>147.03539314024172</v>
      </c>
      <c r="Y980" s="120">
        <f t="shared" si="1504"/>
        <v>158.06312331503361</v>
      </c>
      <c r="Z980" s="120">
        <f t="shared" si="1504"/>
        <v>170.66567713084203</v>
      </c>
      <c r="AA980" s="120">
        <f t="shared" si="1504"/>
        <v>182.72359842810326</v>
      </c>
      <c r="AB980" s="120">
        <f t="shared" si="1504"/>
        <v>195.29403015315091</v>
      </c>
    </row>
    <row r="981" spans="1:33" x14ac:dyDescent="0.3">
      <c r="A981" s="20" t="s">
        <v>73</v>
      </c>
      <c r="B981" s="21" t="s">
        <v>14</v>
      </c>
      <c r="C981" s="120">
        <f t="shared" si="1500"/>
        <v>0</v>
      </c>
      <c r="D981" s="120">
        <f t="shared" si="1500"/>
        <v>8.0947319605421078E-2</v>
      </c>
      <c r="E981" s="120">
        <f t="shared" si="1500"/>
        <v>0.53964879736947391</v>
      </c>
      <c r="F981" s="120">
        <f t="shared" si="1500"/>
        <v>1.3491219934236847</v>
      </c>
      <c r="G981" s="120">
        <f>$D957*(G964/100*1000)^$E957*(G959-0.3)^$F957</f>
        <v>2.6982439868473693</v>
      </c>
      <c r="H981" s="120">
        <f t="shared" ref="H981:AB981" si="1505">$D957*(H964/100*1000)^$E957*(H959-0.3)^$F957</f>
        <v>9.3117262000451664</v>
      </c>
      <c r="I981" s="120">
        <f t="shared" si="1505"/>
        <v>20.976862163327812</v>
      </c>
      <c r="J981" s="120">
        <f t="shared" si="1505"/>
        <v>39.629719853356157</v>
      </c>
      <c r="K981" s="120">
        <f t="shared" si="1505"/>
        <v>66.222873689080913</v>
      </c>
      <c r="L981" s="120">
        <f t="shared" si="1505"/>
        <v>100.57485538832461</v>
      </c>
      <c r="M981" s="120">
        <f t="shared" si="1505"/>
        <v>138.879960723783</v>
      </c>
      <c r="N981" s="120">
        <f t="shared" si="1505"/>
        <v>180.04938392641071</v>
      </c>
      <c r="O981" s="120">
        <f t="shared" si="1505"/>
        <v>226.39664895819809</v>
      </c>
      <c r="P981" s="120">
        <f t="shared" si="1505"/>
        <v>273.71496396331764</v>
      </c>
      <c r="Q981" s="120">
        <f t="shared" si="1505"/>
        <v>322.2900975576448</v>
      </c>
      <c r="R981" s="120">
        <f t="shared" si="1505"/>
        <v>376.10894327399711</v>
      </c>
      <c r="S981" s="120">
        <f t="shared" si="1505"/>
        <v>429.68241397665241</v>
      </c>
      <c r="T981" s="120">
        <f t="shared" si="1505"/>
        <v>479.90301367577916</v>
      </c>
      <c r="U981" s="120">
        <f t="shared" si="1505"/>
        <v>530.04075136553058</v>
      </c>
      <c r="V981" s="120">
        <f t="shared" si="1505"/>
        <v>583.42039312925135</v>
      </c>
      <c r="W981" s="120">
        <f t="shared" si="1505"/>
        <v>636.96803662983177</v>
      </c>
      <c r="X981" s="120">
        <f t="shared" si="1505"/>
        <v>691.3208611603535</v>
      </c>
      <c r="Y981" s="120">
        <f t="shared" si="1505"/>
        <v>745.07417774770136</v>
      </c>
      <c r="Z981" s="120">
        <f t="shared" si="1505"/>
        <v>802.55802721180191</v>
      </c>
      <c r="AA981" s="120">
        <f t="shared" si="1505"/>
        <v>858.98155042938447</v>
      </c>
      <c r="AB981" s="120">
        <f t="shared" si="1505"/>
        <v>915.07422136892967</v>
      </c>
    </row>
    <row r="982" spans="1:33" x14ac:dyDescent="0.3">
      <c r="A982" s="20" t="s">
        <v>74</v>
      </c>
      <c r="B982" s="21" t="s">
        <v>14</v>
      </c>
      <c r="C982" s="120">
        <f t="shared" si="1500"/>
        <v>0</v>
      </c>
      <c r="D982" s="120">
        <f t="shared" si="1500"/>
        <v>5.6896814161113016E-2</v>
      </c>
      <c r="E982" s="120">
        <f t="shared" si="1500"/>
        <v>0.37931209440742014</v>
      </c>
      <c r="F982" s="120">
        <f t="shared" si="1500"/>
        <v>0.94828023601855027</v>
      </c>
      <c r="G982" s="120">
        <f>$G957*(G964/100*1000)^$H957*(G959-0.3)^$I957</f>
        <v>1.8965604720371005</v>
      </c>
      <c r="H982" s="120">
        <f t="shared" ref="H982:AB982" si="1506">$G957*(H964/100*1000)^$H957*(H959-0.3)^$I957</f>
        <v>4.775361733766891</v>
      </c>
      <c r="I982" s="120">
        <f t="shared" si="1506"/>
        <v>7.8291049504654353</v>
      </c>
      <c r="J982" s="120">
        <f t="shared" si="1506"/>
        <v>12.049917442953046</v>
      </c>
      <c r="K982" s="120">
        <f t="shared" si="1506"/>
        <v>17.338633357368469</v>
      </c>
      <c r="L982" s="120">
        <f t="shared" si="1506"/>
        <v>23.936677064613733</v>
      </c>
      <c r="M982" s="120">
        <f t="shared" si="1506"/>
        <v>30.70609282445276</v>
      </c>
      <c r="N982" s="120">
        <f t="shared" si="1506"/>
        <v>37.776480125942037</v>
      </c>
      <c r="O982" s="120">
        <f t="shared" si="1506"/>
        <v>45.901925741712915</v>
      </c>
      <c r="P982" s="120">
        <f t="shared" si="1506"/>
        <v>54.010627359311741</v>
      </c>
      <c r="Q982" s="120">
        <f t="shared" si="1506"/>
        <v>62.526811616160415</v>
      </c>
      <c r="R982" s="120">
        <f t="shared" si="1506"/>
        <v>71.728106845217141</v>
      </c>
      <c r="S982" s="120">
        <f t="shared" si="1506"/>
        <v>81.272322562766007</v>
      </c>
      <c r="T982" s="120">
        <f t="shared" si="1506"/>
        <v>89.12417203457899</v>
      </c>
      <c r="U982" s="120">
        <f t="shared" si="1506"/>
        <v>97.807417426137064</v>
      </c>
      <c r="V982" s="120">
        <f t="shared" si="1506"/>
        <v>106.93778439915781</v>
      </c>
      <c r="W982" s="120">
        <f t="shared" si="1506"/>
        <v>115.61284561095366</v>
      </c>
      <c r="X982" s="120">
        <f t="shared" si="1506"/>
        <v>124.91964018294959</v>
      </c>
      <c r="Y982" s="120">
        <f t="shared" si="1506"/>
        <v>133.64168486920522</v>
      </c>
      <c r="Z982" s="120">
        <f t="shared" si="1506"/>
        <v>143.99867043301285</v>
      </c>
      <c r="AA982" s="120">
        <f t="shared" si="1506"/>
        <v>153.72287010896886</v>
      </c>
      <c r="AB982" s="120">
        <f t="shared" si="1506"/>
        <v>164.12114306715034</v>
      </c>
    </row>
    <row r="983" spans="1:33" x14ac:dyDescent="0.3">
      <c r="A983" s="20" t="s">
        <v>75</v>
      </c>
      <c r="B983" s="21" t="s">
        <v>14</v>
      </c>
      <c r="C983" s="120">
        <f t="shared" si="1500"/>
        <v>0</v>
      </c>
      <c r="D983" s="120">
        <f t="shared" si="1500"/>
        <v>3.5090961799136518E-2</v>
      </c>
      <c r="E983" s="120">
        <f t="shared" si="1500"/>
        <v>0.2339397453275768</v>
      </c>
      <c r="F983" s="120">
        <f t="shared" si="1500"/>
        <v>0.58484936331894199</v>
      </c>
      <c r="G983" s="120">
        <f>$J957*(G964/100*1000)^$K957*(G959-0.3)^$L957</f>
        <v>1.169698726637884</v>
      </c>
      <c r="H983" s="120">
        <f t="shared" ref="H983:AB983" si="1507">$J957*(H964/100*1000)^$K957*(H959-0.3)^$L957</f>
        <v>3.4169244099234368</v>
      </c>
      <c r="I983" s="120">
        <f t="shared" si="1507"/>
        <v>6.4240309726945517</v>
      </c>
      <c r="J983" s="120">
        <f t="shared" si="1507"/>
        <v>10.835969848051963</v>
      </c>
      <c r="K983" s="120">
        <f t="shared" si="1507"/>
        <v>16.69410046140694</v>
      </c>
      <c r="L983" s="120">
        <f t="shared" si="1507"/>
        <v>24.137217854890565</v>
      </c>
      <c r="M983" s="120">
        <f t="shared" si="1507"/>
        <v>32.088441527734076</v>
      </c>
      <c r="N983" s="120">
        <f t="shared" si="1507"/>
        <v>40.528036286170334</v>
      </c>
      <c r="O983" s="120">
        <f t="shared" si="1507"/>
        <v>50.185596848949771</v>
      </c>
      <c r="P983" s="120">
        <f t="shared" si="1507"/>
        <v>59.957217294287176</v>
      </c>
      <c r="Q983" s="120">
        <f t="shared" si="1507"/>
        <v>70.167016164815564</v>
      </c>
      <c r="R983" s="120">
        <f t="shared" si="1507"/>
        <v>81.353405145737895</v>
      </c>
      <c r="S983" s="120">
        <f t="shared" si="1507"/>
        <v>92.811742362421882</v>
      </c>
      <c r="T983" s="120">
        <f t="shared" si="1507"/>
        <v>102.77710371006332</v>
      </c>
      <c r="U983" s="120">
        <f t="shared" si="1507"/>
        <v>113.37833475760672</v>
      </c>
      <c r="V983" s="120">
        <f t="shared" si="1507"/>
        <v>124.60938568895102</v>
      </c>
      <c r="W983" s="120">
        <f t="shared" si="1507"/>
        <v>135.53849359439383</v>
      </c>
      <c r="X983" s="120">
        <f t="shared" si="1507"/>
        <v>147.03539314024172</v>
      </c>
      <c r="Y983" s="120">
        <f t="shared" si="1507"/>
        <v>158.06312331503361</v>
      </c>
      <c r="Z983" s="120">
        <f t="shared" si="1507"/>
        <v>170.66567713084203</v>
      </c>
      <c r="AA983" s="120">
        <f t="shared" si="1507"/>
        <v>182.72359842810326</v>
      </c>
      <c r="AB983" s="120">
        <f t="shared" si="1507"/>
        <v>195.29403015315091</v>
      </c>
    </row>
    <row r="984" spans="1:33" x14ac:dyDescent="0.3">
      <c r="A984" s="20" t="s">
        <v>15</v>
      </c>
      <c r="B984" s="21" t="s">
        <v>16</v>
      </c>
      <c r="C984" s="120">
        <f>((C981+C982+C983)*0.5*44/12)*C965/1000</f>
        <v>0</v>
      </c>
      <c r="D984" s="120">
        <f t="shared" ref="D984:AB984" si="1508">((D981+D982+D983)*0.5*44/12)*D965/1000</f>
        <v>0</v>
      </c>
      <c r="E984" s="120">
        <f t="shared" si="1508"/>
        <v>0</v>
      </c>
      <c r="F984" s="120">
        <f t="shared" si="1508"/>
        <v>0</v>
      </c>
      <c r="G984" s="120">
        <f t="shared" si="1508"/>
        <v>0</v>
      </c>
      <c r="H984" s="120">
        <f t="shared" si="1508"/>
        <v>0</v>
      </c>
      <c r="I984" s="120">
        <f t="shared" si="1508"/>
        <v>38.752997895136581</v>
      </c>
      <c r="J984" s="120">
        <f t="shared" si="1508"/>
        <v>65.901869198014069</v>
      </c>
      <c r="K984" s="120">
        <f t="shared" si="1508"/>
        <v>57.713811388689287</v>
      </c>
      <c r="L984" s="120">
        <f t="shared" si="1508"/>
        <v>49.599133019378904</v>
      </c>
      <c r="M984" s="120">
        <f t="shared" si="1508"/>
        <v>40.671023173653921</v>
      </c>
      <c r="N984" s="120">
        <f t="shared" si="1508"/>
        <v>32.681768392823173</v>
      </c>
      <c r="O984" s="120">
        <f t="shared" si="1508"/>
        <v>26.013723171608099</v>
      </c>
      <c r="P984" s="120">
        <f t="shared" si="1508"/>
        <v>19.901050842335046</v>
      </c>
      <c r="Q984" s="120">
        <f t="shared" si="1508"/>
        <v>14.180332339720348</v>
      </c>
      <c r="R984" s="120">
        <f t="shared" si="1508"/>
        <v>9.7018250131907884</v>
      </c>
      <c r="S984" s="120">
        <f t="shared" si="1508"/>
        <v>5.5345260566002024</v>
      </c>
      <c r="T984" s="120">
        <f t="shared" si="1508"/>
        <v>35.717594720852411</v>
      </c>
      <c r="U984" s="120">
        <f t="shared" si="1508"/>
        <v>32.613966156168068</v>
      </c>
      <c r="V984" s="120">
        <f t="shared" si="1508"/>
        <v>29.882143984636546</v>
      </c>
      <c r="W984" s="120">
        <f t="shared" si="1508"/>
        <v>27.679720546863081</v>
      </c>
      <c r="X984" s="120">
        <f t="shared" si="1508"/>
        <v>26.490087098297479</v>
      </c>
      <c r="Y984" s="120">
        <f t="shared" si="1508"/>
        <v>24.709899164711242</v>
      </c>
      <c r="Z984" s="120">
        <f t="shared" si="1508"/>
        <v>22.530651224642408</v>
      </c>
      <c r="AA984" s="120">
        <f t="shared" si="1508"/>
        <v>21.91618034771837</v>
      </c>
      <c r="AB984" s="120">
        <f t="shared" si="1508"/>
        <v>21.029075010722313</v>
      </c>
    </row>
    <row r="985" spans="1:33" x14ac:dyDescent="0.3">
      <c r="A985" s="20" t="s">
        <v>17</v>
      </c>
      <c r="B985" s="21" t="s">
        <v>16</v>
      </c>
      <c r="C985" s="120">
        <f>C984</f>
        <v>0</v>
      </c>
      <c r="D985" s="120">
        <f>C985+D984</f>
        <v>0</v>
      </c>
      <c r="E985" s="120">
        <f t="shared" ref="E985" si="1509">D985+E984</f>
        <v>0</v>
      </c>
      <c r="F985" s="120">
        <f t="shared" ref="F985" si="1510">E985+F984</f>
        <v>0</v>
      </c>
      <c r="G985" s="120">
        <f t="shared" ref="G985" si="1511">F985+G984</f>
        <v>0</v>
      </c>
      <c r="H985" s="120">
        <f t="shared" ref="H985" si="1512">G985+H984</f>
        <v>0</v>
      </c>
      <c r="I985" s="120">
        <f t="shared" ref="I985" si="1513">H985+I984</f>
        <v>38.752997895136581</v>
      </c>
      <c r="J985" s="120">
        <f t="shared" ref="J985" si="1514">I985+J984</f>
        <v>104.65486709315064</v>
      </c>
      <c r="K985" s="120">
        <f t="shared" ref="K985" si="1515">J985+K984</f>
        <v>162.36867848183994</v>
      </c>
      <c r="L985" s="120">
        <f t="shared" ref="L985" si="1516">K985+L984</f>
        <v>211.96781150121885</v>
      </c>
      <c r="M985" s="120">
        <f t="shared" ref="M985" si="1517">L985+M984</f>
        <v>252.63883467487278</v>
      </c>
      <c r="N985" s="120">
        <f t="shared" ref="N985" si="1518">M985+N984</f>
        <v>285.32060306769597</v>
      </c>
      <c r="O985" s="120">
        <f t="shared" ref="O985" si="1519">N985+O984</f>
        <v>311.33432623930406</v>
      </c>
      <c r="P985" s="120">
        <f t="shared" ref="P985" si="1520">O985+P984</f>
        <v>331.23537708163911</v>
      </c>
      <c r="Q985" s="120">
        <f t="shared" ref="Q985" si="1521">P985+Q984</f>
        <v>345.41570942135945</v>
      </c>
      <c r="R985" s="120">
        <f t="shared" ref="R985" si="1522">Q985+R984</f>
        <v>355.11753443455024</v>
      </c>
      <c r="S985" s="120">
        <f t="shared" ref="S985" si="1523">R985+S984</f>
        <v>360.65206049115045</v>
      </c>
      <c r="T985" s="120">
        <f t="shared" ref="T985" si="1524">S985+T984</f>
        <v>396.36965521200284</v>
      </c>
      <c r="U985" s="120">
        <f t="shared" ref="U985" si="1525">T985+U984</f>
        <v>428.98362136817093</v>
      </c>
      <c r="V985" s="120">
        <f t="shared" ref="V985" si="1526">U985+V984</f>
        <v>458.8657653528075</v>
      </c>
      <c r="W985" s="120">
        <f t="shared" ref="W985" si="1527">V985+W984</f>
        <v>486.54548589967055</v>
      </c>
      <c r="X985" s="120">
        <f t="shared" ref="X985" si="1528">W985+X984</f>
        <v>513.03557299796807</v>
      </c>
      <c r="Y985" s="120">
        <f t="shared" ref="Y985" si="1529">X985+Y984</f>
        <v>537.74547216267933</v>
      </c>
      <c r="Z985" s="120">
        <f t="shared" ref="Z985" si="1530">Y985+Z984</f>
        <v>560.27612338732172</v>
      </c>
      <c r="AA985" s="120">
        <f t="shared" ref="AA985" si="1531">Z985+AA984</f>
        <v>582.19230373504013</v>
      </c>
      <c r="AB985" s="120">
        <f t="shared" ref="AB985" si="1532">AA985+AB984</f>
        <v>603.22137874576242</v>
      </c>
    </row>
    <row r="986" spans="1:33" x14ac:dyDescent="0.3">
      <c r="A986" s="20" t="s">
        <v>294</v>
      </c>
      <c r="B986" s="21" t="s">
        <v>16</v>
      </c>
      <c r="C986" s="120">
        <f>((C978+C979+C980)*0.5*44/12)*(AVERAGE(C961,C971))/1000</f>
        <v>0</v>
      </c>
      <c r="D986" s="120">
        <f t="shared" ref="D986:AB986" si="1533">((D978+D979+D980)*0.5*44/12)*(AVERAGE(D961,D971))/1000</f>
        <v>1.2120374387989712</v>
      </c>
      <c r="E986" s="120">
        <f t="shared" si="1533"/>
        <v>8.080249591993141</v>
      </c>
      <c r="F986" s="120">
        <f t="shared" si="1533"/>
        <v>20.200623979982854</v>
      </c>
      <c r="G986" s="120">
        <f t="shared" si="1533"/>
        <v>40.401247959965708</v>
      </c>
      <c r="H986" s="120">
        <f t="shared" si="1533"/>
        <v>119.41854112355679</v>
      </c>
      <c r="I986" s="120">
        <f t="shared" si="1533"/>
        <v>211.86069771255808</v>
      </c>
      <c r="J986" s="120">
        <f t="shared" si="1533"/>
        <v>278.79721708485249</v>
      </c>
      <c r="K986" s="120">
        <f t="shared" si="1533"/>
        <v>322.02262984146188</v>
      </c>
      <c r="L986" s="120">
        <f t="shared" si="1533"/>
        <v>371.13803284175702</v>
      </c>
      <c r="M986" s="120">
        <f t="shared" si="1533"/>
        <v>415.77852494526115</v>
      </c>
      <c r="N986" s="120">
        <f t="shared" si="1533"/>
        <v>461.35874584754754</v>
      </c>
      <c r="O986" s="120">
        <f t="shared" si="1533"/>
        <v>510.02644630363056</v>
      </c>
      <c r="P986" s="120">
        <f t="shared" si="1533"/>
        <v>556.0672196362375</v>
      </c>
      <c r="Q986" s="120">
        <f t="shared" si="1533"/>
        <v>601.73334800394957</v>
      </c>
      <c r="R986" s="120">
        <f t="shared" si="1533"/>
        <v>649.23865547122989</v>
      </c>
      <c r="S986" s="120">
        <f t="shared" si="1533"/>
        <v>697.90373573728561</v>
      </c>
      <c r="T986" s="120">
        <f t="shared" si="1533"/>
        <v>729.13158878429738</v>
      </c>
      <c r="U986" s="120">
        <f t="shared" si="1533"/>
        <v>743.3266453093305</v>
      </c>
      <c r="V986" s="120">
        <f t="shared" si="1533"/>
        <v>757.51235001053635</v>
      </c>
      <c r="W986" s="120">
        <f t="shared" si="1533"/>
        <v>769.33340931722387</v>
      </c>
      <c r="X986" s="120">
        <f t="shared" si="1533"/>
        <v>781.45756939977571</v>
      </c>
      <c r="Y986" s="120">
        <f t="shared" si="1533"/>
        <v>789.76639253365556</v>
      </c>
      <c r="Z986" s="120">
        <f t="shared" si="1533"/>
        <v>801.88635949522757</v>
      </c>
      <c r="AA986" s="120">
        <f t="shared" si="1533"/>
        <v>810.89867286557978</v>
      </c>
      <c r="AB986" s="120">
        <f t="shared" si="1533"/>
        <v>818.96564347313006</v>
      </c>
      <c r="AC986" s="14"/>
      <c r="AD986" s="14"/>
      <c r="AE986" s="14"/>
      <c r="AF986" s="14"/>
      <c r="AG986" s="14"/>
    </row>
    <row r="987" spans="1:33" x14ac:dyDescent="0.3">
      <c r="A987" s="20" t="s">
        <v>293</v>
      </c>
      <c r="B987" s="21" t="s">
        <v>16</v>
      </c>
      <c r="C987" s="120">
        <f>((C978+C979+C980)*0.5*44/12)*C971/1000</f>
        <v>0</v>
      </c>
      <c r="D987" s="120">
        <f t="shared" ref="D987:AB987" si="1534">((D978+D979+D980)*0.5*44/12)*D971/1000</f>
        <v>1.2120374387989712</v>
      </c>
      <c r="E987" s="120">
        <f t="shared" si="1534"/>
        <v>8.080249591993141</v>
      </c>
      <c r="F987" s="120">
        <f t="shared" si="1534"/>
        <v>20.200623979982854</v>
      </c>
      <c r="G987" s="120">
        <f t="shared" si="1534"/>
        <v>40.401247959965708</v>
      </c>
      <c r="H987" s="120">
        <f t="shared" si="1534"/>
        <v>119.41854112355679</v>
      </c>
      <c r="I987" s="120">
        <f t="shared" si="1534"/>
        <v>187.33978362545648</v>
      </c>
      <c r="J987" s="120">
        <f t="shared" si="1534"/>
        <v>237.67964190327356</v>
      </c>
      <c r="K987" s="120">
        <f t="shared" si="1534"/>
        <v>287.34666764317006</v>
      </c>
      <c r="L987" s="120">
        <f t="shared" si="1534"/>
        <v>342.39457668124646</v>
      </c>
      <c r="M987" s="120">
        <f t="shared" si="1534"/>
        <v>393.0845543798963</v>
      </c>
      <c r="N987" s="120">
        <f t="shared" si="1534"/>
        <v>443.57394158585072</v>
      </c>
      <c r="O987" s="120">
        <f t="shared" si="1534"/>
        <v>496.3280470587485</v>
      </c>
      <c r="P987" s="120">
        <f t="shared" si="1534"/>
        <v>545.56122628278638</v>
      </c>
      <c r="Q987" s="120">
        <f t="shared" si="1534"/>
        <v>594.37930996220473</v>
      </c>
      <c r="R987" s="120">
        <f t="shared" si="1534"/>
        <v>644.32018080856903</v>
      </c>
      <c r="S987" s="120">
        <f t="shared" si="1534"/>
        <v>695.13647270898548</v>
      </c>
      <c r="T987" s="120">
        <f t="shared" si="1534"/>
        <v>711.88861202250655</v>
      </c>
      <c r="U987" s="120">
        <f t="shared" si="1534"/>
        <v>727.01966223124646</v>
      </c>
      <c r="V987" s="120">
        <f t="shared" si="1534"/>
        <v>742.57127801821809</v>
      </c>
      <c r="W987" s="120">
        <f t="shared" si="1534"/>
        <v>755.49354904379231</v>
      </c>
      <c r="X987" s="120">
        <f t="shared" si="1534"/>
        <v>768.212525850627</v>
      </c>
      <c r="Y987" s="120">
        <f t="shared" si="1534"/>
        <v>777.41144295129982</v>
      </c>
      <c r="Z987" s="120">
        <f t="shared" si="1534"/>
        <v>790.62103388290643</v>
      </c>
      <c r="AA987" s="120">
        <f t="shared" si="1534"/>
        <v>799.94058269172058</v>
      </c>
      <c r="AB987" s="120">
        <f t="shared" si="1534"/>
        <v>808.45110596776897</v>
      </c>
      <c r="AC987" s="14"/>
      <c r="AD987" s="14"/>
      <c r="AE987" s="14"/>
      <c r="AF987" s="14"/>
      <c r="AG987" s="14"/>
    </row>
    <row r="988" spans="1:33" x14ac:dyDescent="0.3">
      <c r="A988" s="22" t="s">
        <v>18</v>
      </c>
      <c r="B988" s="23" t="s">
        <v>16</v>
      </c>
      <c r="C988" s="122">
        <f>C985+C987</f>
        <v>0</v>
      </c>
      <c r="D988" s="122">
        <f t="shared" ref="D988" si="1535">D985+D987</f>
        <v>1.2120374387989712</v>
      </c>
      <c r="E988" s="122">
        <f t="shared" ref="E988" si="1536">E985+E987</f>
        <v>8.080249591993141</v>
      </c>
      <c r="F988" s="122">
        <f t="shared" ref="F988" si="1537">F985+F987</f>
        <v>20.200623979982854</v>
      </c>
      <c r="G988" s="122">
        <f t="shared" ref="G988" si="1538">G985+G987</f>
        <v>40.401247959965708</v>
      </c>
      <c r="H988" s="122">
        <f t="shared" ref="H988" si="1539">H985+H987</f>
        <v>119.41854112355679</v>
      </c>
      <c r="I988" s="122">
        <f t="shared" ref="I988" si="1540">I985+I987</f>
        <v>226.09278152059306</v>
      </c>
      <c r="J988" s="122">
        <f t="shared" ref="J988" si="1541">J985+J987</f>
        <v>342.33450899642423</v>
      </c>
      <c r="K988" s="122">
        <f t="shared" ref="K988" si="1542">K985+K987</f>
        <v>449.71534612501</v>
      </c>
      <c r="L988" s="122">
        <f t="shared" ref="L988" si="1543">L985+L987</f>
        <v>554.36238818246534</v>
      </c>
      <c r="M988" s="122">
        <f t="shared" ref="M988" si="1544">M985+M987</f>
        <v>645.72338905476909</v>
      </c>
      <c r="N988" s="122">
        <f t="shared" ref="N988" si="1545">N985+N987</f>
        <v>728.89454465354675</v>
      </c>
      <c r="O988" s="122">
        <f t="shared" ref="O988" si="1546">O985+O987</f>
        <v>807.66237329805256</v>
      </c>
      <c r="P988" s="122">
        <f t="shared" ref="P988" si="1547">P985+P987</f>
        <v>876.79660336442544</v>
      </c>
      <c r="Q988" s="122">
        <f t="shared" ref="Q988" si="1548">Q985+Q987</f>
        <v>939.79501938356418</v>
      </c>
      <c r="R988" s="122">
        <f t="shared" ref="R988" si="1549">R985+R987</f>
        <v>999.43771524311933</v>
      </c>
      <c r="S988" s="122">
        <f t="shared" ref="S988" si="1550">S985+S987</f>
        <v>1055.788533200136</v>
      </c>
      <c r="T988" s="122">
        <f t="shared" ref="T988" si="1551">T985+T987</f>
        <v>1108.2582672345093</v>
      </c>
      <c r="U988" s="122">
        <f t="shared" ref="U988" si="1552">U985+U987</f>
        <v>1156.0032835994175</v>
      </c>
      <c r="V988" s="122">
        <f t="shared" ref="V988" si="1553">V985+V987</f>
        <v>1201.4370433710255</v>
      </c>
      <c r="W988" s="122">
        <f t="shared" ref="W988" si="1554">W985+W987</f>
        <v>1242.0390349434629</v>
      </c>
      <c r="X988" s="122">
        <f t="shared" ref="X988" si="1555">X985+X987</f>
        <v>1281.248098848595</v>
      </c>
      <c r="Y988" s="122">
        <f t="shared" ref="Y988" si="1556">Y985+Y987</f>
        <v>1315.1569151139793</v>
      </c>
      <c r="Z988" s="122">
        <f t="shared" ref="Z988" si="1557">Z985+Z987</f>
        <v>1350.897157270228</v>
      </c>
      <c r="AA988" s="122">
        <f t="shared" ref="AA988" si="1558">AA985+AA987</f>
        <v>1382.1328864267607</v>
      </c>
      <c r="AB988" s="122">
        <f t="shared" ref="AB988" si="1559">AB985+AB987</f>
        <v>1411.6724847135315</v>
      </c>
      <c r="AC988" s="14"/>
      <c r="AD988" s="14"/>
      <c r="AE988" s="14"/>
      <c r="AF988" s="14"/>
      <c r="AG988" s="14"/>
    </row>
    <row r="990" spans="1:33" x14ac:dyDescent="0.3">
      <c r="A990" s="175" t="s">
        <v>313</v>
      </c>
      <c r="B990" s="6" t="s">
        <v>59</v>
      </c>
      <c r="C990" s="6" t="s">
        <v>60</v>
      </c>
      <c r="D990" s="6" t="s">
        <v>61</v>
      </c>
      <c r="E990" s="6" t="s">
        <v>62</v>
      </c>
      <c r="F990" s="6" t="s">
        <v>63</v>
      </c>
      <c r="G990" s="6" t="s">
        <v>64</v>
      </c>
      <c r="H990" s="6" t="s">
        <v>65</v>
      </c>
      <c r="I990" s="6" t="s">
        <v>66</v>
      </c>
      <c r="J990" s="6" t="s">
        <v>67</v>
      </c>
      <c r="K990" s="6" t="s">
        <v>68</v>
      </c>
      <c r="L990" s="6" t="s">
        <v>69</v>
      </c>
    </row>
    <row r="991" spans="1:33" x14ac:dyDescent="0.3">
      <c r="A991" s="15"/>
      <c r="B991" s="16"/>
      <c r="C991" s="17" t="s">
        <v>55</v>
      </c>
      <c r="D991" s="16">
        <f>INDEX(Lister!$A$17:$J$29,MATCH('Data tilvækstoversigt'!$C991,Lister!$A$17:$A$29,0),2)</f>
        <v>3.7871999999999998E-4</v>
      </c>
      <c r="E991" s="16">
        <f>INDEX(Lister!$A$17:$J$29,MATCH('Data tilvækstoversigt'!$C991,Lister!$A$17:$A$29,0),3)</f>
        <v>1.8026</v>
      </c>
      <c r="F991" s="16">
        <f>INDEX(Lister!$A$17:$J$29,MATCH('Data tilvækstoversigt'!$C991,Lister!$A$17:$A$29,0),4)</f>
        <v>1.0714999999999999</v>
      </c>
      <c r="G991" s="16">
        <f>INDEX(Lister!$A$17:$J$29,MATCH('Data tilvækstoversigt'!$C991,Lister!$A$17:$A$29,0),5)</f>
        <v>6.7440000000000005E-5</v>
      </c>
      <c r="H991" s="16">
        <f>INDEX(Lister!$A$17:$J$29,MATCH('Data tilvækstoversigt'!$C991,Lister!$A$17:$A$29,0),6)</f>
        <v>2.8372000000000002</v>
      </c>
      <c r="I991" s="16">
        <f>INDEX(Lister!$A$17:$J$29,MATCH('Data tilvækstoversigt'!$C991,Lister!$A$17:$A$29,0),7)</f>
        <v>-0.68418999999999996</v>
      </c>
      <c r="J991" s="16">
        <f>INDEX(Lister!$A$17:$J$29,MATCH('Data tilvækstoversigt'!$C991,Lister!$A$17:$A$29,0),8)</f>
        <v>5.223E-5</v>
      </c>
      <c r="K991" s="16">
        <f>INDEX(Lister!$A$17:$J$29,MATCH('Data tilvækstoversigt'!$C991,Lister!$A$17:$A$29,0),9)</f>
        <v>2.5221</v>
      </c>
      <c r="L991" s="16">
        <f>INDEX(Lister!$A$17:$J$29,MATCH('Data tilvækstoversigt'!$C991,Lister!$A$17:$A$29,0),10)</f>
        <v>-2.8060999999999999E-2</v>
      </c>
    </row>
    <row r="992" spans="1:33" x14ac:dyDescent="0.3">
      <c r="A992" s="18" t="s">
        <v>1</v>
      </c>
      <c r="B992" s="19" t="s">
        <v>2</v>
      </c>
      <c r="C992" s="19">
        <v>1</v>
      </c>
      <c r="D992" s="19">
        <v>5</v>
      </c>
      <c r="E992" s="19">
        <v>10</v>
      </c>
      <c r="F992" s="19">
        <v>15</v>
      </c>
      <c r="G992" s="19">
        <v>20</v>
      </c>
      <c r="H992" s="19">
        <v>25</v>
      </c>
      <c r="I992" s="19">
        <v>30</v>
      </c>
      <c r="J992" s="19">
        <v>35</v>
      </c>
      <c r="K992" s="19">
        <v>40</v>
      </c>
      <c r="L992" s="19">
        <v>45</v>
      </c>
      <c r="M992" s="19">
        <v>50</v>
      </c>
      <c r="N992" s="19">
        <v>55</v>
      </c>
      <c r="O992" s="19">
        <v>60</v>
      </c>
      <c r="P992" s="19">
        <v>65</v>
      </c>
      <c r="Q992" s="19">
        <v>70</v>
      </c>
      <c r="R992" s="19">
        <v>75</v>
      </c>
      <c r="S992" s="19">
        <v>80</v>
      </c>
      <c r="T992" s="19">
        <v>85</v>
      </c>
      <c r="U992" s="19">
        <v>90</v>
      </c>
      <c r="V992" s="19">
        <v>95</v>
      </c>
      <c r="W992" s="19">
        <v>100</v>
      </c>
      <c r="X992" s="19">
        <v>105</v>
      </c>
      <c r="Y992" s="19">
        <v>110</v>
      </c>
      <c r="Z992" s="19">
        <v>115</v>
      </c>
      <c r="AA992" s="19">
        <v>120</v>
      </c>
      <c r="AB992" s="19">
        <v>125</v>
      </c>
    </row>
    <row r="993" spans="1:28" x14ac:dyDescent="0.3">
      <c r="A993" s="7" t="s">
        <v>19</v>
      </c>
      <c r="B993" s="8" t="s">
        <v>4</v>
      </c>
      <c r="C993" s="117">
        <f>C$2*$G993</f>
        <v>0</v>
      </c>
      <c r="D993" s="117">
        <f t="shared" ref="D993:F1007" si="1560">D$2*$G993</f>
        <v>0.111</v>
      </c>
      <c r="E993" s="117">
        <f t="shared" si="1560"/>
        <v>0.7400000000000001</v>
      </c>
      <c r="F993" s="117">
        <f t="shared" si="1560"/>
        <v>1.85</v>
      </c>
      <c r="G993">
        <v>3.7</v>
      </c>
      <c r="H993">
        <v>5.5</v>
      </c>
      <c r="I993">
        <v>7.7</v>
      </c>
      <c r="J993">
        <v>10</v>
      </c>
      <c r="K993">
        <v>12.5</v>
      </c>
      <c r="L993">
        <v>14.8</v>
      </c>
      <c r="M993">
        <v>16.899999999999999</v>
      </c>
      <c r="N993">
        <v>18.8</v>
      </c>
      <c r="O993">
        <v>20.399999999999999</v>
      </c>
      <c r="P993">
        <v>21.9</v>
      </c>
      <c r="Q993">
        <v>23.3</v>
      </c>
      <c r="R993">
        <v>24.5</v>
      </c>
      <c r="S993">
        <v>25.6</v>
      </c>
      <c r="T993">
        <v>26.7</v>
      </c>
      <c r="U993">
        <v>27.6</v>
      </c>
      <c r="V993">
        <v>28.5</v>
      </c>
      <c r="W993">
        <v>29.3</v>
      </c>
      <c r="X993">
        <v>30.1</v>
      </c>
      <c r="Y993">
        <v>30.8</v>
      </c>
      <c r="Z993">
        <v>31.4</v>
      </c>
      <c r="AA993">
        <v>32.1</v>
      </c>
      <c r="AB993">
        <v>32.700000000000003</v>
      </c>
    </row>
    <row r="994" spans="1:28" x14ac:dyDescent="0.3">
      <c r="A994" s="10" t="s">
        <v>20</v>
      </c>
      <c r="B994" t="s">
        <v>6</v>
      </c>
      <c r="C994" s="118">
        <f t="shared" ref="C994:F1017" si="1561">C$2*$G994</f>
        <v>0</v>
      </c>
      <c r="D994" s="118">
        <f t="shared" si="1560"/>
        <v>0.18</v>
      </c>
      <c r="E994" s="118">
        <f t="shared" si="1560"/>
        <v>1.2000000000000002</v>
      </c>
      <c r="F994" s="118">
        <f t="shared" si="1560"/>
        <v>3</v>
      </c>
      <c r="G994">
        <v>6</v>
      </c>
      <c r="H994">
        <v>8.9</v>
      </c>
      <c r="I994">
        <v>11.3</v>
      </c>
      <c r="J994">
        <v>13.3</v>
      </c>
      <c r="K994">
        <v>15.7</v>
      </c>
      <c r="L994">
        <v>18</v>
      </c>
      <c r="M994">
        <v>20.2</v>
      </c>
      <c r="N994">
        <v>22.2</v>
      </c>
      <c r="O994">
        <v>24</v>
      </c>
      <c r="P994">
        <v>25.7</v>
      </c>
      <c r="Q994">
        <v>27.3</v>
      </c>
      <c r="R994">
        <v>28.8</v>
      </c>
      <c r="S994">
        <v>30.2</v>
      </c>
      <c r="T994">
        <v>31.5</v>
      </c>
      <c r="U994">
        <v>32.799999999999997</v>
      </c>
      <c r="V994">
        <v>34.1</v>
      </c>
      <c r="W994">
        <v>35.299999999999997</v>
      </c>
      <c r="X994">
        <v>36.5</v>
      </c>
      <c r="Y994">
        <v>37.700000000000003</v>
      </c>
      <c r="Z994">
        <v>38.9</v>
      </c>
      <c r="AA994">
        <v>40</v>
      </c>
      <c r="AB994">
        <v>41.1</v>
      </c>
    </row>
    <row r="995" spans="1:28" x14ac:dyDescent="0.3">
      <c r="A995" s="10" t="s">
        <v>21</v>
      </c>
      <c r="B995" t="s">
        <v>8</v>
      </c>
      <c r="C995" s="118">
        <f>G995</f>
        <v>3000</v>
      </c>
      <c r="D995" s="118">
        <f>G995</f>
        <v>3000</v>
      </c>
      <c r="E995" s="118">
        <f>G995</f>
        <v>3000</v>
      </c>
      <c r="F995" s="118">
        <f>G995</f>
        <v>3000</v>
      </c>
      <c r="G995">
        <v>3000</v>
      </c>
      <c r="H995">
        <v>2966</v>
      </c>
      <c r="I995">
        <v>2921</v>
      </c>
      <c r="J995">
        <v>2823</v>
      </c>
      <c r="K995">
        <v>2053</v>
      </c>
      <c r="L995">
        <v>1586</v>
      </c>
      <c r="M995">
        <v>1290</v>
      </c>
      <c r="N995">
        <v>1094</v>
      </c>
      <c r="O995">
        <v>959</v>
      </c>
      <c r="P995">
        <v>861</v>
      </c>
      <c r="Q995">
        <v>788</v>
      </c>
      <c r="R995">
        <v>732</v>
      </c>
      <c r="S995">
        <v>687</v>
      </c>
      <c r="T995">
        <v>651</v>
      </c>
      <c r="U995">
        <v>597</v>
      </c>
      <c r="V995">
        <v>551</v>
      </c>
      <c r="W995">
        <v>511</v>
      </c>
      <c r="X995">
        <v>476</v>
      </c>
      <c r="Y995">
        <v>446</v>
      </c>
      <c r="Z995">
        <v>419</v>
      </c>
      <c r="AA995">
        <v>394</v>
      </c>
      <c r="AB995">
        <v>373</v>
      </c>
    </row>
    <row r="996" spans="1:28" x14ac:dyDescent="0.3">
      <c r="A996" s="10" t="s">
        <v>22</v>
      </c>
      <c r="B996" t="s">
        <v>31</v>
      </c>
      <c r="C996" s="118">
        <f t="shared" si="1561"/>
        <v>0</v>
      </c>
      <c r="D996" s="118">
        <f t="shared" si="1560"/>
        <v>0.25349999999999995</v>
      </c>
      <c r="E996" s="118">
        <f t="shared" si="1560"/>
        <v>1.69</v>
      </c>
      <c r="F996" s="118">
        <f t="shared" si="1560"/>
        <v>4.2249999999999996</v>
      </c>
      <c r="G996">
        <v>8.4499999999999993</v>
      </c>
      <c r="H996">
        <v>18.36</v>
      </c>
      <c r="I996">
        <v>29.16</v>
      </c>
      <c r="J996">
        <v>39.4</v>
      </c>
      <c r="K996">
        <v>39.950000000000003</v>
      </c>
      <c r="L996">
        <v>40.57</v>
      </c>
      <c r="M996">
        <v>41.36</v>
      </c>
      <c r="N996">
        <v>42.33</v>
      </c>
      <c r="O996">
        <v>43.47</v>
      </c>
      <c r="P996">
        <v>44.75</v>
      </c>
      <c r="Q996">
        <v>46.15</v>
      </c>
      <c r="R996">
        <v>47.64</v>
      </c>
      <c r="S996">
        <v>49.19</v>
      </c>
      <c r="T996">
        <v>50.81</v>
      </c>
      <c r="U996">
        <v>50.53</v>
      </c>
      <c r="V996">
        <v>50.3</v>
      </c>
      <c r="W996">
        <v>50.09</v>
      </c>
      <c r="X996">
        <v>49.92</v>
      </c>
      <c r="Y996">
        <v>49.77</v>
      </c>
      <c r="Z996">
        <v>49.63</v>
      </c>
      <c r="AA996">
        <v>49.51</v>
      </c>
      <c r="AB996">
        <v>49.41</v>
      </c>
    </row>
    <row r="997" spans="1:28" x14ac:dyDescent="0.3">
      <c r="A997" s="10" t="s">
        <v>23</v>
      </c>
      <c r="B997" t="s">
        <v>10</v>
      </c>
      <c r="C997" s="118">
        <f t="shared" si="1561"/>
        <v>0</v>
      </c>
      <c r="D997" s="118">
        <f t="shared" si="1560"/>
        <v>1.266</v>
      </c>
      <c r="E997" s="118">
        <f t="shared" si="1560"/>
        <v>8.4400000000000013</v>
      </c>
      <c r="F997" s="118">
        <f t="shared" si="1560"/>
        <v>21.1</v>
      </c>
      <c r="G997">
        <v>42.2</v>
      </c>
      <c r="H997">
        <v>77.599999999999994</v>
      </c>
      <c r="I997">
        <v>137.1</v>
      </c>
      <c r="J997">
        <v>221.1</v>
      </c>
      <c r="K997">
        <v>268.8</v>
      </c>
      <c r="L997">
        <v>319.8</v>
      </c>
      <c r="M997">
        <v>371.9</v>
      </c>
      <c r="N997">
        <v>424.3</v>
      </c>
      <c r="O997">
        <v>476.5</v>
      </c>
      <c r="P997">
        <v>528.5</v>
      </c>
      <c r="Q997">
        <v>580.20000000000005</v>
      </c>
      <c r="R997">
        <v>631.5</v>
      </c>
      <c r="S997">
        <v>682.4</v>
      </c>
      <c r="T997">
        <v>732.8</v>
      </c>
      <c r="U997">
        <v>753.8</v>
      </c>
      <c r="V997">
        <v>772.4</v>
      </c>
      <c r="W997">
        <v>789</v>
      </c>
      <c r="X997">
        <v>803.6</v>
      </c>
      <c r="Y997">
        <v>816.5</v>
      </c>
      <c r="Z997">
        <v>827.8</v>
      </c>
      <c r="AA997">
        <v>837.5</v>
      </c>
      <c r="AB997">
        <v>845.9</v>
      </c>
    </row>
    <row r="998" spans="1:28" x14ac:dyDescent="0.3">
      <c r="A998" s="10" t="s">
        <v>11</v>
      </c>
      <c r="B998" t="s">
        <v>6</v>
      </c>
      <c r="C998" s="118">
        <f t="shared" si="1561"/>
        <v>0</v>
      </c>
      <c r="D998" s="118">
        <f t="shared" si="1560"/>
        <v>0.16200000000000001</v>
      </c>
      <c r="E998" s="118">
        <f t="shared" si="1560"/>
        <v>1.08</v>
      </c>
      <c r="F998" s="118">
        <f t="shared" si="1560"/>
        <v>2.7</v>
      </c>
      <c r="G998">
        <v>5.4</v>
      </c>
      <c r="H998">
        <v>8.1</v>
      </c>
      <c r="I998">
        <v>10.3</v>
      </c>
      <c r="J998">
        <v>12.3</v>
      </c>
      <c r="K998">
        <v>14.7</v>
      </c>
      <c r="L998">
        <v>17</v>
      </c>
      <c r="M998">
        <v>19.2</v>
      </c>
      <c r="N998">
        <v>21.3</v>
      </c>
      <c r="O998">
        <v>23.2</v>
      </c>
      <c r="P998">
        <v>25.1</v>
      </c>
      <c r="Q998">
        <v>26.9</v>
      </c>
      <c r="R998">
        <v>28.5</v>
      </c>
      <c r="S998">
        <v>30.2</v>
      </c>
      <c r="T998">
        <v>31.5</v>
      </c>
      <c r="U998">
        <v>32.799999999999997</v>
      </c>
      <c r="V998">
        <v>34.1</v>
      </c>
      <c r="W998">
        <v>35.299999999999997</v>
      </c>
      <c r="X998">
        <v>36.5</v>
      </c>
      <c r="Y998">
        <v>37.700000000000003</v>
      </c>
      <c r="Z998">
        <v>38.9</v>
      </c>
      <c r="AA998">
        <v>40</v>
      </c>
      <c r="AB998">
        <v>41.1</v>
      </c>
    </row>
    <row r="999" spans="1:28" x14ac:dyDescent="0.3">
      <c r="A999" s="10" t="s">
        <v>12</v>
      </c>
      <c r="B999" t="s">
        <v>8</v>
      </c>
      <c r="C999" s="118">
        <v>0</v>
      </c>
      <c r="D999" s="118">
        <v>0</v>
      </c>
      <c r="E999" s="118">
        <v>0</v>
      </c>
      <c r="F999" s="118">
        <v>0</v>
      </c>
      <c r="G999">
        <v>0</v>
      </c>
      <c r="H999">
        <v>0</v>
      </c>
      <c r="I999">
        <v>39</v>
      </c>
      <c r="J999">
        <v>725</v>
      </c>
      <c r="K999">
        <v>430</v>
      </c>
      <c r="L999">
        <v>264</v>
      </c>
      <c r="M999">
        <v>168</v>
      </c>
      <c r="N999">
        <v>110</v>
      </c>
      <c r="O999">
        <v>74</v>
      </c>
      <c r="P999">
        <v>51</v>
      </c>
      <c r="Q999">
        <v>35</v>
      </c>
      <c r="R999">
        <v>24</v>
      </c>
      <c r="S999">
        <v>17</v>
      </c>
      <c r="T999">
        <v>36</v>
      </c>
      <c r="U999">
        <v>30</v>
      </c>
      <c r="V999">
        <v>25</v>
      </c>
      <c r="W999">
        <v>21</v>
      </c>
      <c r="X999">
        <v>18</v>
      </c>
      <c r="Y999">
        <v>16</v>
      </c>
      <c r="Z999">
        <v>14</v>
      </c>
      <c r="AA999">
        <v>12</v>
      </c>
      <c r="AB999">
        <v>11</v>
      </c>
    </row>
    <row r="1000" spans="1:28" x14ac:dyDescent="0.3">
      <c r="A1000" s="10" t="s">
        <v>24</v>
      </c>
      <c r="B1000" t="s">
        <v>31</v>
      </c>
      <c r="C1000" s="118">
        <f t="shared" si="1561"/>
        <v>0</v>
      </c>
      <c r="D1000" s="118">
        <f t="shared" si="1560"/>
        <v>0</v>
      </c>
      <c r="E1000" s="118">
        <f t="shared" si="1560"/>
        <v>0</v>
      </c>
      <c r="F1000" s="118">
        <f t="shared" si="1560"/>
        <v>0</v>
      </c>
      <c r="G1000">
        <v>0</v>
      </c>
      <c r="H1000">
        <v>0</v>
      </c>
      <c r="I1000">
        <v>0.32</v>
      </c>
      <c r="J1000">
        <v>8.65</v>
      </c>
      <c r="K1000">
        <v>7.28</v>
      </c>
      <c r="L1000">
        <v>5.99</v>
      </c>
      <c r="M1000">
        <v>4.8600000000000003</v>
      </c>
      <c r="N1000">
        <v>3.91</v>
      </c>
      <c r="O1000">
        <v>3.13</v>
      </c>
      <c r="P1000">
        <v>2.5</v>
      </c>
      <c r="Q1000">
        <v>1.98</v>
      </c>
      <c r="R1000">
        <v>1.55</v>
      </c>
      <c r="S1000">
        <v>1.19</v>
      </c>
      <c r="T1000">
        <v>2.81</v>
      </c>
      <c r="U1000">
        <v>2.5299999999999998</v>
      </c>
      <c r="V1000">
        <v>2.2999999999999998</v>
      </c>
      <c r="W1000">
        <v>2.09</v>
      </c>
      <c r="X1000">
        <v>1.92</v>
      </c>
      <c r="Y1000">
        <v>1.77</v>
      </c>
      <c r="Z1000">
        <v>1.63</v>
      </c>
      <c r="AA1000">
        <v>1.51</v>
      </c>
      <c r="AB1000">
        <v>1.41</v>
      </c>
    </row>
    <row r="1001" spans="1:28" x14ac:dyDescent="0.3">
      <c r="A1001" s="10" t="s">
        <v>25</v>
      </c>
      <c r="B1001" t="s">
        <v>10</v>
      </c>
      <c r="C1001" s="118" t="e">
        <f t="shared" si="1561"/>
        <v>#VALUE!</v>
      </c>
      <c r="D1001" s="118" t="e">
        <f t="shared" si="1560"/>
        <v>#VALUE!</v>
      </c>
      <c r="E1001" s="118" t="e">
        <f t="shared" si="1560"/>
        <v>#VALUE!</v>
      </c>
      <c r="F1001" s="118" t="e">
        <f t="shared" si="1560"/>
        <v>#VALUE!</v>
      </c>
      <c r="G1001" t="s">
        <v>311</v>
      </c>
      <c r="H1001">
        <v>0</v>
      </c>
      <c r="I1001">
        <v>1.5</v>
      </c>
      <c r="J1001">
        <v>47.9</v>
      </c>
      <c r="K1001">
        <v>48.3</v>
      </c>
      <c r="L1001">
        <v>46.5</v>
      </c>
      <c r="M1001">
        <v>43.1</v>
      </c>
      <c r="N1001">
        <v>38.799999999999997</v>
      </c>
      <c r="O1001">
        <v>34.1</v>
      </c>
      <c r="P1001">
        <v>29.3</v>
      </c>
      <c r="Q1001">
        <v>24.8</v>
      </c>
      <c r="R1001">
        <v>20.5</v>
      </c>
      <c r="S1001">
        <v>16.600000000000001</v>
      </c>
      <c r="T1001">
        <v>40.5</v>
      </c>
      <c r="U1001">
        <v>37.799999999999997</v>
      </c>
      <c r="V1001">
        <v>35.299999999999997</v>
      </c>
      <c r="W1001">
        <v>33</v>
      </c>
      <c r="X1001">
        <v>30.9</v>
      </c>
      <c r="Y1001">
        <v>29</v>
      </c>
      <c r="Z1001">
        <v>27.2</v>
      </c>
      <c r="AA1001">
        <v>25.6</v>
      </c>
      <c r="AB1001">
        <v>24.1</v>
      </c>
    </row>
    <row r="1002" spans="1:28" x14ac:dyDescent="0.3">
      <c r="A1002" s="10" t="s">
        <v>26</v>
      </c>
      <c r="B1002" t="s">
        <v>32</v>
      </c>
      <c r="C1002" s="118"/>
      <c r="D1002" s="118"/>
      <c r="E1002" s="118"/>
      <c r="F1002" s="118"/>
      <c r="G1002" t="s">
        <v>35</v>
      </c>
      <c r="H1002" t="s">
        <v>35</v>
      </c>
      <c r="I1002">
        <v>218.7</v>
      </c>
      <c r="J1002">
        <v>38.4</v>
      </c>
      <c r="K1002">
        <v>39.799999999999997</v>
      </c>
      <c r="L1002">
        <v>42.7</v>
      </c>
      <c r="M1002">
        <v>46.7</v>
      </c>
      <c r="N1002">
        <v>51.7</v>
      </c>
      <c r="O1002">
        <v>57.7</v>
      </c>
      <c r="P1002">
        <v>64.7</v>
      </c>
      <c r="Q1002">
        <v>73</v>
      </c>
      <c r="R1002">
        <v>83</v>
      </c>
      <c r="S1002">
        <v>95.4</v>
      </c>
      <c r="T1002">
        <v>62.5</v>
      </c>
      <c r="U1002">
        <v>66.2</v>
      </c>
      <c r="V1002">
        <v>70</v>
      </c>
      <c r="W1002">
        <v>73.8</v>
      </c>
      <c r="X1002">
        <v>77.8</v>
      </c>
      <c r="Y1002">
        <v>81.7</v>
      </c>
      <c r="Z1002">
        <v>85.7</v>
      </c>
      <c r="AA1002">
        <v>89.8</v>
      </c>
      <c r="AB1002">
        <v>93.9</v>
      </c>
    </row>
    <row r="1003" spans="1:28" x14ac:dyDescent="0.3">
      <c r="A1003" s="10" t="s">
        <v>3</v>
      </c>
      <c r="B1003" t="s">
        <v>4</v>
      </c>
      <c r="C1003" s="118">
        <f t="shared" si="1561"/>
        <v>0</v>
      </c>
      <c r="D1003" s="118">
        <f t="shared" si="1560"/>
        <v>0.111</v>
      </c>
      <c r="E1003" s="118">
        <f t="shared" si="1560"/>
        <v>0.7400000000000001</v>
      </c>
      <c r="F1003" s="118">
        <f t="shared" si="1560"/>
        <v>1.85</v>
      </c>
      <c r="G1003">
        <v>3.7</v>
      </c>
      <c r="H1003">
        <v>5.5</v>
      </c>
      <c r="I1003">
        <v>7.7</v>
      </c>
      <c r="J1003">
        <v>10.199999999999999</v>
      </c>
      <c r="K1003">
        <v>12.6</v>
      </c>
      <c r="L1003">
        <v>14.9</v>
      </c>
      <c r="M1003">
        <v>16.899999999999999</v>
      </c>
      <c r="N1003">
        <v>18.8</v>
      </c>
      <c r="O1003">
        <v>20.5</v>
      </c>
      <c r="P1003">
        <v>22</v>
      </c>
      <c r="Q1003">
        <v>23.3</v>
      </c>
      <c r="R1003">
        <v>24.5</v>
      </c>
      <c r="S1003">
        <v>25.6</v>
      </c>
      <c r="T1003">
        <v>26.7</v>
      </c>
      <c r="U1003">
        <v>27.6</v>
      </c>
      <c r="V1003">
        <v>28.5</v>
      </c>
      <c r="W1003">
        <v>29.3</v>
      </c>
      <c r="X1003">
        <v>30.1</v>
      </c>
      <c r="Y1003">
        <v>30.8</v>
      </c>
      <c r="Z1003">
        <v>31.4</v>
      </c>
      <c r="AA1003">
        <v>32.1</v>
      </c>
      <c r="AB1003">
        <v>32.700000000000003</v>
      </c>
    </row>
    <row r="1004" spans="1:28" x14ac:dyDescent="0.3">
      <c r="A1004" s="10" t="s">
        <v>5</v>
      </c>
      <c r="B1004" t="s">
        <v>6</v>
      </c>
      <c r="C1004" s="118">
        <f t="shared" si="1561"/>
        <v>0</v>
      </c>
      <c r="D1004" s="118">
        <f t="shared" si="1560"/>
        <v>0.18</v>
      </c>
      <c r="E1004" s="118">
        <f t="shared" si="1560"/>
        <v>1.2000000000000002</v>
      </c>
      <c r="F1004" s="118">
        <f t="shared" si="1560"/>
        <v>3</v>
      </c>
      <c r="G1004">
        <v>6</v>
      </c>
      <c r="H1004">
        <v>8.9</v>
      </c>
      <c r="I1004">
        <v>11.3</v>
      </c>
      <c r="J1004">
        <v>13.7</v>
      </c>
      <c r="K1004">
        <v>16</v>
      </c>
      <c r="L1004">
        <v>18.3</v>
      </c>
      <c r="M1004">
        <v>20.399999999999999</v>
      </c>
      <c r="N1004">
        <v>22.3</v>
      </c>
      <c r="O1004">
        <v>24.1</v>
      </c>
      <c r="P1004">
        <v>25.8</v>
      </c>
      <c r="Q1004">
        <v>27.3</v>
      </c>
      <c r="R1004">
        <v>28.8</v>
      </c>
      <c r="S1004">
        <v>30.2</v>
      </c>
      <c r="T1004">
        <v>31.5</v>
      </c>
      <c r="U1004">
        <v>32.799999999999997</v>
      </c>
      <c r="V1004">
        <v>34.1</v>
      </c>
      <c r="W1004">
        <v>35.299999999999997</v>
      </c>
      <c r="X1004">
        <v>36.5</v>
      </c>
      <c r="Y1004">
        <v>37.700000000000003</v>
      </c>
      <c r="Z1004">
        <v>38.9</v>
      </c>
      <c r="AA1004">
        <v>40</v>
      </c>
      <c r="AB1004">
        <v>41.1</v>
      </c>
    </row>
    <row r="1005" spans="1:28" x14ac:dyDescent="0.3">
      <c r="A1005" s="10" t="s">
        <v>7</v>
      </c>
      <c r="B1005" t="s">
        <v>8</v>
      </c>
      <c r="C1005" s="118">
        <f>G1005</f>
        <v>3000</v>
      </c>
      <c r="D1005" s="118">
        <f>G1005</f>
        <v>3000</v>
      </c>
      <c r="E1005" s="118">
        <f>G1005</f>
        <v>3000</v>
      </c>
      <c r="F1005" s="118">
        <f>G1005</f>
        <v>3000</v>
      </c>
      <c r="G1005">
        <v>3000</v>
      </c>
      <c r="H1005">
        <v>2966</v>
      </c>
      <c r="I1005">
        <v>2882</v>
      </c>
      <c r="J1005">
        <v>2099</v>
      </c>
      <c r="K1005">
        <v>1623</v>
      </c>
      <c r="L1005">
        <v>1322</v>
      </c>
      <c r="M1005">
        <v>1122</v>
      </c>
      <c r="N1005">
        <v>984</v>
      </c>
      <c r="O1005">
        <v>885</v>
      </c>
      <c r="P1005">
        <v>810</v>
      </c>
      <c r="Q1005">
        <v>753</v>
      </c>
      <c r="R1005">
        <v>708</v>
      </c>
      <c r="S1005">
        <v>671</v>
      </c>
      <c r="T1005">
        <v>615</v>
      </c>
      <c r="U1005">
        <v>567</v>
      </c>
      <c r="V1005">
        <v>526</v>
      </c>
      <c r="W1005">
        <v>490</v>
      </c>
      <c r="X1005">
        <v>458</v>
      </c>
      <c r="Y1005">
        <v>430</v>
      </c>
      <c r="Z1005">
        <v>405</v>
      </c>
      <c r="AA1005">
        <v>382</v>
      </c>
      <c r="AB1005">
        <v>362</v>
      </c>
    </row>
    <row r="1006" spans="1:28" x14ac:dyDescent="0.3">
      <c r="A1006" s="10" t="s">
        <v>27</v>
      </c>
      <c r="B1006" t="s">
        <v>31</v>
      </c>
      <c r="C1006" s="118">
        <f t="shared" si="1561"/>
        <v>0</v>
      </c>
      <c r="D1006" s="118">
        <f t="shared" si="1560"/>
        <v>0.25349999999999995</v>
      </c>
      <c r="E1006" s="118">
        <f t="shared" si="1560"/>
        <v>1.69</v>
      </c>
      <c r="F1006" s="118">
        <f t="shared" si="1560"/>
        <v>4.2249999999999996</v>
      </c>
      <c r="G1006">
        <v>8.4499999999999993</v>
      </c>
      <c r="H1006">
        <v>18.36</v>
      </c>
      <c r="I1006">
        <v>28.83</v>
      </c>
      <c r="J1006">
        <v>30.75</v>
      </c>
      <c r="K1006">
        <v>32.67</v>
      </c>
      <c r="L1006">
        <v>34.58</v>
      </c>
      <c r="M1006">
        <v>36.5</v>
      </c>
      <c r="N1006">
        <v>38.42</v>
      </c>
      <c r="O1006">
        <v>40.33</v>
      </c>
      <c r="P1006">
        <v>42.25</v>
      </c>
      <c r="Q1006">
        <v>44.17</v>
      </c>
      <c r="R1006">
        <v>46.08</v>
      </c>
      <c r="S1006">
        <v>48</v>
      </c>
      <c r="T1006">
        <v>48</v>
      </c>
      <c r="U1006">
        <v>48</v>
      </c>
      <c r="V1006">
        <v>48</v>
      </c>
      <c r="W1006">
        <v>48</v>
      </c>
      <c r="X1006">
        <v>48</v>
      </c>
      <c r="Y1006">
        <v>48</v>
      </c>
      <c r="Z1006">
        <v>48</v>
      </c>
      <c r="AA1006">
        <v>48</v>
      </c>
      <c r="AB1006">
        <v>48</v>
      </c>
    </row>
    <row r="1007" spans="1:28" x14ac:dyDescent="0.3">
      <c r="A1007" s="10" t="s">
        <v>9</v>
      </c>
      <c r="B1007" t="s">
        <v>10</v>
      </c>
      <c r="C1007" s="118">
        <f t="shared" si="1561"/>
        <v>0</v>
      </c>
      <c r="D1007" s="118">
        <f t="shared" si="1560"/>
        <v>1.266</v>
      </c>
      <c r="E1007" s="118">
        <f t="shared" si="1560"/>
        <v>8.4400000000000013</v>
      </c>
      <c r="F1007" s="118">
        <f t="shared" si="1560"/>
        <v>21.1</v>
      </c>
      <c r="G1007">
        <v>42.2</v>
      </c>
      <c r="H1007">
        <v>77.599999999999994</v>
      </c>
      <c r="I1007">
        <v>135.6</v>
      </c>
      <c r="J1007">
        <v>173.2</v>
      </c>
      <c r="K1007">
        <v>220.6</v>
      </c>
      <c r="L1007">
        <v>273.3</v>
      </c>
      <c r="M1007">
        <v>328.8</v>
      </c>
      <c r="N1007">
        <v>385.5</v>
      </c>
      <c r="O1007">
        <v>442.4</v>
      </c>
      <c r="P1007">
        <v>499.2</v>
      </c>
      <c r="Q1007">
        <v>555.4</v>
      </c>
      <c r="R1007">
        <v>611</v>
      </c>
      <c r="S1007">
        <v>665.8</v>
      </c>
      <c r="T1007">
        <v>692.3</v>
      </c>
      <c r="U1007">
        <v>716</v>
      </c>
      <c r="V1007">
        <v>737.1</v>
      </c>
      <c r="W1007">
        <v>756</v>
      </c>
      <c r="X1007">
        <v>772.7</v>
      </c>
      <c r="Y1007">
        <v>787.5</v>
      </c>
      <c r="Z1007">
        <v>800.5</v>
      </c>
      <c r="AA1007">
        <v>811.9</v>
      </c>
      <c r="AB1007">
        <v>821.8</v>
      </c>
    </row>
    <row r="1008" spans="1:28" x14ac:dyDescent="0.3">
      <c r="A1008" s="10" t="s">
        <v>28</v>
      </c>
      <c r="B1008" t="s">
        <v>32</v>
      </c>
      <c r="C1008" s="118"/>
      <c r="D1008" s="118"/>
      <c r="E1008" s="118"/>
      <c r="F1008" s="118"/>
      <c r="G1008">
        <v>49.8</v>
      </c>
      <c r="H1008">
        <v>33.299999999999997</v>
      </c>
      <c r="I1008">
        <v>24.2</v>
      </c>
      <c r="J1008">
        <v>21.5</v>
      </c>
      <c r="K1008">
        <v>19.7</v>
      </c>
      <c r="L1008">
        <v>18.5</v>
      </c>
      <c r="M1008">
        <v>17.600000000000001</v>
      </c>
      <c r="N1008">
        <v>17</v>
      </c>
      <c r="O1008">
        <v>16.399999999999999</v>
      </c>
      <c r="P1008">
        <v>16</v>
      </c>
      <c r="Q1008">
        <v>15.6</v>
      </c>
      <c r="R1008">
        <v>15.3</v>
      </c>
      <c r="S1008">
        <v>15.1</v>
      </c>
      <c r="T1008">
        <v>15.1</v>
      </c>
      <c r="U1008">
        <v>15.2</v>
      </c>
      <c r="V1008">
        <v>15.3</v>
      </c>
      <c r="W1008">
        <v>15.4</v>
      </c>
      <c r="X1008">
        <v>15.5</v>
      </c>
      <c r="Y1008">
        <v>15.7</v>
      </c>
      <c r="Z1008">
        <v>15.8</v>
      </c>
      <c r="AA1008">
        <v>16</v>
      </c>
      <c r="AB1008">
        <v>16.100000000000001</v>
      </c>
    </row>
    <row r="1009" spans="1:33" x14ac:dyDescent="0.3">
      <c r="A1009" s="10" t="s">
        <v>29</v>
      </c>
      <c r="B1009" t="s">
        <v>33</v>
      </c>
      <c r="C1009" s="118">
        <f t="shared" si="1561"/>
        <v>0</v>
      </c>
      <c r="D1009" s="118">
        <f t="shared" si="1561"/>
        <v>5.3999999999999994E-3</v>
      </c>
      <c r="E1009" s="118">
        <f t="shared" si="1561"/>
        <v>3.5999999999999997E-2</v>
      </c>
      <c r="F1009" s="118">
        <f t="shared" si="1561"/>
        <v>0.09</v>
      </c>
      <c r="G1009">
        <v>0.18</v>
      </c>
      <c r="H1009">
        <v>0.22</v>
      </c>
      <c r="I1009">
        <v>0.26</v>
      </c>
      <c r="J1009">
        <v>0.28999999999999998</v>
      </c>
      <c r="K1009">
        <v>0.31</v>
      </c>
      <c r="L1009">
        <v>0.32</v>
      </c>
      <c r="M1009">
        <v>0.33</v>
      </c>
      <c r="N1009">
        <v>0.34</v>
      </c>
      <c r="O1009">
        <v>0.33</v>
      </c>
      <c r="P1009">
        <v>0.33</v>
      </c>
      <c r="Q1009">
        <v>0.33</v>
      </c>
      <c r="R1009">
        <v>0.32</v>
      </c>
      <c r="S1009">
        <v>0.32</v>
      </c>
      <c r="T1009">
        <v>0.31</v>
      </c>
      <c r="U1009">
        <v>0.3</v>
      </c>
      <c r="V1009">
        <v>0.3</v>
      </c>
      <c r="W1009">
        <v>0.28999999999999998</v>
      </c>
      <c r="X1009">
        <v>0.28000000000000003</v>
      </c>
      <c r="Y1009">
        <v>0.28000000000000003</v>
      </c>
      <c r="Z1009">
        <v>0.27</v>
      </c>
      <c r="AA1009">
        <v>0.26</v>
      </c>
      <c r="AB1009">
        <v>0.26</v>
      </c>
    </row>
    <row r="1010" spans="1:33" x14ac:dyDescent="0.3">
      <c r="A1010" s="10" t="s">
        <v>30</v>
      </c>
      <c r="B1010" t="s">
        <v>34</v>
      </c>
      <c r="C1010" s="118">
        <f t="shared" si="1561"/>
        <v>0</v>
      </c>
      <c r="D1010" s="118">
        <f t="shared" si="1561"/>
        <v>6.3299999999999995E-2</v>
      </c>
      <c r="E1010" s="118">
        <f t="shared" si="1561"/>
        <v>0.42199999999999999</v>
      </c>
      <c r="F1010" s="118">
        <f t="shared" si="1561"/>
        <v>1.0549999999999999</v>
      </c>
      <c r="G1010">
        <v>2.11</v>
      </c>
      <c r="H1010">
        <v>3.1</v>
      </c>
      <c r="I1010">
        <v>4.57</v>
      </c>
      <c r="J1010">
        <v>6.36</v>
      </c>
      <c r="K1010">
        <v>7.95</v>
      </c>
      <c r="L1010">
        <v>9.2799999999999994</v>
      </c>
      <c r="M1010">
        <v>10.32</v>
      </c>
      <c r="N1010">
        <v>11.12</v>
      </c>
      <c r="O1010">
        <v>11.71</v>
      </c>
      <c r="P1010">
        <v>12.13</v>
      </c>
      <c r="Q1010">
        <v>12.42</v>
      </c>
      <c r="R1010">
        <v>12.61</v>
      </c>
      <c r="S1010">
        <v>12.71</v>
      </c>
      <c r="T1010">
        <v>12.75</v>
      </c>
      <c r="U1010">
        <v>12.73</v>
      </c>
      <c r="V1010">
        <v>12.65</v>
      </c>
      <c r="W1010">
        <v>12.54</v>
      </c>
      <c r="X1010">
        <v>12.4</v>
      </c>
      <c r="Y1010">
        <v>12.23</v>
      </c>
      <c r="Z1010">
        <v>12.05</v>
      </c>
      <c r="AA1010">
        <v>11.85</v>
      </c>
      <c r="AB1010">
        <v>11.65</v>
      </c>
    </row>
    <row r="1011" spans="1:33" x14ac:dyDescent="0.3">
      <c r="A1011" s="12" t="s">
        <v>13</v>
      </c>
      <c r="B1011" s="3" t="s">
        <v>10</v>
      </c>
      <c r="C1011" s="119">
        <f t="shared" si="1561"/>
        <v>0</v>
      </c>
      <c r="D1011" s="119">
        <f t="shared" si="1561"/>
        <v>1.266</v>
      </c>
      <c r="E1011" s="119">
        <f t="shared" si="1561"/>
        <v>8.4400000000000013</v>
      </c>
      <c r="F1011" s="119">
        <f t="shared" si="1561"/>
        <v>21.1</v>
      </c>
      <c r="G1011">
        <v>42.2</v>
      </c>
      <c r="H1011">
        <v>77.599999999999994</v>
      </c>
      <c r="I1011">
        <v>137.1</v>
      </c>
      <c r="J1011">
        <v>222.6</v>
      </c>
      <c r="K1011">
        <v>318.2</v>
      </c>
      <c r="L1011">
        <v>417.4</v>
      </c>
      <c r="M1011">
        <v>516.1</v>
      </c>
      <c r="N1011">
        <v>611.5</v>
      </c>
      <c r="O1011">
        <v>702.5</v>
      </c>
      <c r="P1011">
        <v>788.6</v>
      </c>
      <c r="Q1011">
        <v>869.6</v>
      </c>
      <c r="R1011">
        <v>945.8</v>
      </c>
      <c r="S1011">
        <v>1017.2</v>
      </c>
      <c r="T1011">
        <v>1084.2</v>
      </c>
      <c r="U1011">
        <v>1145.5999999999999</v>
      </c>
      <c r="V1011">
        <v>1202.0999999999999</v>
      </c>
      <c r="W1011">
        <v>1253.9000000000001</v>
      </c>
      <c r="X1011">
        <v>1301.5</v>
      </c>
      <c r="Y1011">
        <v>1345.3</v>
      </c>
      <c r="Z1011">
        <v>1385.6</v>
      </c>
      <c r="AA1011">
        <v>1422.6</v>
      </c>
      <c r="AB1011">
        <v>1456.6</v>
      </c>
    </row>
    <row r="1012" spans="1:33" x14ac:dyDescent="0.3">
      <c r="A1012" s="20" t="s">
        <v>70</v>
      </c>
      <c r="B1012" s="21" t="s">
        <v>14</v>
      </c>
      <c r="C1012" s="120">
        <f>C$2*$G1012</f>
        <v>0</v>
      </c>
      <c r="D1012" s="120">
        <f t="shared" si="1561"/>
        <v>6.7641713226408912E-2</v>
      </c>
      <c r="E1012" s="120">
        <f t="shared" si="1561"/>
        <v>0.45094475484272611</v>
      </c>
      <c r="F1012" s="120">
        <f t="shared" si="1561"/>
        <v>1.1273618871068152</v>
      </c>
      <c r="G1012" s="120">
        <f>$D991*(G1004/100*1000)^$E991*(G1003-0.3)^$F991</f>
        <v>2.2547237742136303</v>
      </c>
      <c r="H1012" s="120">
        <f t="shared" ref="H1012:I1012" si="1562">$D991*(H1004/100*1000)^$E991*(H1003-0.3)^$F991</f>
        <v>7.2357949177657535</v>
      </c>
      <c r="I1012" s="120">
        <f t="shared" si="1562"/>
        <v>16.239745932122435</v>
      </c>
      <c r="J1012" s="120">
        <f>$D991*(J1004/100*1000)^$E991*(J1003-0.3)^$F991</f>
        <v>31.390182882483746</v>
      </c>
      <c r="K1012" s="120">
        <f t="shared" ref="K1012:AB1012" si="1563">$D991*(K1004/100*1000)^$E991*(K1003-0.3)^$F991</f>
        <v>52.396013845378519</v>
      </c>
      <c r="L1012" s="120">
        <f t="shared" si="1563"/>
        <v>80.207810260946431</v>
      </c>
      <c r="M1012" s="120">
        <f t="shared" si="1563"/>
        <v>111.94466388949726</v>
      </c>
      <c r="N1012" s="120">
        <f t="shared" si="1563"/>
        <v>147.62064334734313</v>
      </c>
      <c r="O1012" s="120">
        <f t="shared" si="1563"/>
        <v>186.56327370371704</v>
      </c>
      <c r="P1012" s="120">
        <f t="shared" si="1563"/>
        <v>227.7825903084757</v>
      </c>
      <c r="Q1012" s="120">
        <f t="shared" si="1563"/>
        <v>268.43330864726602</v>
      </c>
      <c r="R1012" s="120">
        <f t="shared" si="1563"/>
        <v>312.16003710128723</v>
      </c>
      <c r="S1012" s="120">
        <f t="shared" si="1563"/>
        <v>356.63371238958473</v>
      </c>
      <c r="T1012" s="120">
        <f t="shared" si="1563"/>
        <v>402.73692749874891</v>
      </c>
      <c r="U1012" s="120">
        <f t="shared" si="1563"/>
        <v>449.03553164238008</v>
      </c>
      <c r="V1012" s="120">
        <f t="shared" si="1563"/>
        <v>498.65847406620537</v>
      </c>
      <c r="W1012" s="120">
        <f t="shared" si="1563"/>
        <v>546.88546288414261</v>
      </c>
      <c r="X1012" s="120">
        <f t="shared" si="1563"/>
        <v>598.03979646961454</v>
      </c>
      <c r="Y1012" s="120">
        <f t="shared" si="1563"/>
        <v>649.9178070403118</v>
      </c>
      <c r="Z1012" s="120">
        <f t="shared" si="1563"/>
        <v>702.18920525408623</v>
      </c>
      <c r="AA1012" s="120">
        <f t="shared" si="1563"/>
        <v>756.20969338706516</v>
      </c>
      <c r="AB1012" s="120">
        <f t="shared" si="1563"/>
        <v>810.17434583805482</v>
      </c>
    </row>
    <row r="1013" spans="1:33" x14ac:dyDescent="0.3">
      <c r="A1013" s="20" t="s">
        <v>71</v>
      </c>
      <c r="B1013" s="21" t="s">
        <v>14</v>
      </c>
      <c r="C1013" s="120">
        <f t="shared" si="1561"/>
        <v>0</v>
      </c>
      <c r="D1013" s="120">
        <f t="shared" si="1561"/>
        <v>9.7135277153334948E-2</v>
      </c>
      <c r="E1013" s="120">
        <f t="shared" si="1561"/>
        <v>0.64756851435556639</v>
      </c>
      <c r="F1013" s="120">
        <f t="shared" si="1561"/>
        <v>1.6189212858889159</v>
      </c>
      <c r="G1013" s="120">
        <f>$G991*(G1004/100*1000)^$H991*(G1003-0.3)^$I991</f>
        <v>3.2378425717778319</v>
      </c>
      <c r="H1013" s="120">
        <f t="shared" ref="H1013:AB1013" si="1564">$G991*(H1004/100*1000)^$H991*(H1003-0.3)^$I991</f>
        <v>7.4104496493649528</v>
      </c>
      <c r="I1013" s="120">
        <f t="shared" si="1564"/>
        <v>11.460196682214425</v>
      </c>
      <c r="J1013" s="120">
        <f t="shared" si="1564"/>
        <v>16.218754908357816</v>
      </c>
      <c r="K1013" s="120">
        <f t="shared" si="1564"/>
        <v>21.714238229388226</v>
      </c>
      <c r="L1013" s="120">
        <f t="shared" si="1564"/>
        <v>28.268659387379799</v>
      </c>
      <c r="M1013" s="120">
        <f t="shared" si="1564"/>
        <v>35.238265214717813</v>
      </c>
      <c r="N1013" s="120">
        <f t="shared" si="1564"/>
        <v>42.125192084486017</v>
      </c>
      <c r="O1013" s="120">
        <f t="shared" si="1564"/>
        <v>49.438804613108445</v>
      </c>
      <c r="P1013" s="120">
        <f t="shared" si="1564"/>
        <v>57.117949228573018</v>
      </c>
      <c r="Q1013" s="120">
        <f t="shared" si="1564"/>
        <v>64.434380247251354</v>
      </c>
      <c r="R1013" s="120">
        <f t="shared" si="1564"/>
        <v>72.429134008937737</v>
      </c>
      <c r="S1013" s="120">
        <f t="shared" si="1564"/>
        <v>80.388186387373764</v>
      </c>
      <c r="T1013" s="120">
        <f t="shared" si="1564"/>
        <v>87.998865689169762</v>
      </c>
      <c r="U1013" s="120">
        <f t="shared" si="1564"/>
        <v>96.459878269870813</v>
      </c>
      <c r="V1013" s="120">
        <f t="shared" si="1564"/>
        <v>105.34219131951644</v>
      </c>
      <c r="W1013" s="120">
        <f t="shared" si="1564"/>
        <v>114.00026727873244</v>
      </c>
      <c r="X1013" s="120">
        <f t="shared" si="1564"/>
        <v>123.02995097070412</v>
      </c>
      <c r="Y1013" s="120">
        <f t="shared" si="1564"/>
        <v>132.73031752468921</v>
      </c>
      <c r="Z1013" s="120">
        <f t="shared" si="1564"/>
        <v>143.14983109614693</v>
      </c>
      <c r="AA1013" s="120">
        <f t="shared" si="1564"/>
        <v>152.59368388318521</v>
      </c>
      <c r="AB1013" s="120">
        <f t="shared" si="1564"/>
        <v>162.70833018945771</v>
      </c>
    </row>
    <row r="1014" spans="1:33" x14ac:dyDescent="0.3">
      <c r="A1014" s="20" t="s">
        <v>72</v>
      </c>
      <c r="B1014" s="21" t="s">
        <v>14</v>
      </c>
      <c r="C1014" s="120">
        <f t="shared" si="1561"/>
        <v>0</v>
      </c>
      <c r="D1014" s="120">
        <f t="shared" si="1561"/>
        <v>4.6217102988538247E-2</v>
      </c>
      <c r="E1014" s="120">
        <f t="shared" si="1561"/>
        <v>0.30811401992358833</v>
      </c>
      <c r="F1014" s="120">
        <f t="shared" si="1561"/>
        <v>0.77028504980897083</v>
      </c>
      <c r="G1014" s="120">
        <f>$J991*(G1004/100*1000)^$K991*(G1003-0.3)^$L991</f>
        <v>1.5405700996179417</v>
      </c>
      <c r="H1014" s="120">
        <f t="shared" ref="H1014:AB1014" si="1565">$J991*(H1004/100*1000)^$K991*(H1003-0.3)^$L991</f>
        <v>4.1151416768015796</v>
      </c>
      <c r="I1014" s="120">
        <f t="shared" si="1565"/>
        <v>7.4404235186339367</v>
      </c>
      <c r="J1014" s="120">
        <f t="shared" si="1565"/>
        <v>11.995115913082261</v>
      </c>
      <c r="K1014" s="120">
        <f t="shared" si="1565"/>
        <v>17.633852621264392</v>
      </c>
      <c r="L1014" s="120">
        <f t="shared" si="1565"/>
        <v>24.624930517948762</v>
      </c>
      <c r="M1014" s="120">
        <f t="shared" si="1565"/>
        <v>32.270137659595584</v>
      </c>
      <c r="N1014" s="120">
        <f t="shared" si="1565"/>
        <v>40.27370782584665</v>
      </c>
      <c r="O1014" s="120">
        <f t="shared" si="1565"/>
        <v>48.862506828992743</v>
      </c>
      <c r="P1014" s="120">
        <f t="shared" si="1565"/>
        <v>57.911350073527558</v>
      </c>
      <c r="Q1014" s="120">
        <f t="shared" si="1565"/>
        <v>66.673674904793415</v>
      </c>
      <c r="R1014" s="120">
        <f t="shared" si="1565"/>
        <v>76.194316263715152</v>
      </c>
      <c r="S1014" s="120">
        <f t="shared" si="1565"/>
        <v>85.77733946885175</v>
      </c>
      <c r="T1014" s="120">
        <f t="shared" si="1565"/>
        <v>95.283443894013445</v>
      </c>
      <c r="U1014" s="120">
        <f t="shared" si="1565"/>
        <v>105.41569758263878</v>
      </c>
      <c r="V1014" s="120">
        <f t="shared" si="1565"/>
        <v>116.16743626003888</v>
      </c>
      <c r="W1014" s="120">
        <f t="shared" si="1565"/>
        <v>126.65614345193977</v>
      </c>
      <c r="X1014" s="120">
        <f t="shared" si="1565"/>
        <v>137.69268752405006</v>
      </c>
      <c r="Y1014" s="120">
        <f t="shared" si="1565"/>
        <v>149.29993113278434</v>
      </c>
      <c r="Z1014" s="120">
        <f t="shared" si="1565"/>
        <v>161.48923085223473</v>
      </c>
      <c r="AA1014" s="120">
        <f t="shared" si="1565"/>
        <v>173.14737928010598</v>
      </c>
      <c r="AB1014" s="120">
        <f t="shared" si="1565"/>
        <v>185.31180286878805</v>
      </c>
    </row>
    <row r="1015" spans="1:33" x14ac:dyDescent="0.3">
      <c r="A1015" s="20" t="s">
        <v>73</v>
      </c>
      <c r="B1015" s="21" t="s">
        <v>14</v>
      </c>
      <c r="C1015" s="120">
        <f t="shared" si="1561"/>
        <v>0</v>
      </c>
      <c r="D1015" s="120">
        <f t="shared" si="1561"/>
        <v>5.5941247420505061E-2</v>
      </c>
      <c r="E1015" s="120">
        <f t="shared" si="1561"/>
        <v>0.37294164947003378</v>
      </c>
      <c r="F1015" s="120">
        <f t="shared" si="1561"/>
        <v>0.93235412367508441</v>
      </c>
      <c r="G1015" s="120">
        <f>$D991*(G998/100*1000)^$E991*(G993-0.3)^$F991</f>
        <v>1.8647082473501688</v>
      </c>
      <c r="H1015" s="120">
        <f t="shared" ref="H1015:AB1015" si="1566">$D991*(H998/100*1000)^$E991*(H993-0.3)^$F991</f>
        <v>6.105917307112664</v>
      </c>
      <c r="I1015" s="120">
        <f t="shared" si="1566"/>
        <v>13.741698305952522</v>
      </c>
      <c r="J1015" s="120">
        <f t="shared" si="1566"/>
        <v>25.287570568030922</v>
      </c>
      <c r="K1015" s="120">
        <f t="shared" si="1566"/>
        <v>44.58194654169224</v>
      </c>
      <c r="L1015" s="120">
        <f t="shared" si="1566"/>
        <v>69.715810486325282</v>
      </c>
      <c r="M1015" s="120">
        <f t="shared" si="1566"/>
        <v>100.35588652875974</v>
      </c>
      <c r="N1015" s="120">
        <f t="shared" si="1566"/>
        <v>135.9032431536358</v>
      </c>
      <c r="O1015" s="120">
        <f t="shared" si="1566"/>
        <v>173.26923489101341</v>
      </c>
      <c r="P1015" s="120">
        <f t="shared" si="1566"/>
        <v>215.69361303976132</v>
      </c>
      <c r="Q1015" s="120">
        <f t="shared" si="1566"/>
        <v>261.38525009765397</v>
      </c>
      <c r="R1015" s="120">
        <f t="shared" si="1566"/>
        <v>306.32310102122057</v>
      </c>
      <c r="S1015" s="120">
        <f t="shared" si="1566"/>
        <v>356.63371238958473</v>
      </c>
      <c r="T1015" s="120">
        <f t="shared" si="1566"/>
        <v>402.73692749874891</v>
      </c>
      <c r="U1015" s="120">
        <f t="shared" si="1566"/>
        <v>449.03553164238008</v>
      </c>
      <c r="V1015" s="120">
        <f t="shared" si="1566"/>
        <v>498.65847406620537</v>
      </c>
      <c r="W1015" s="120">
        <f t="shared" si="1566"/>
        <v>546.88546288414261</v>
      </c>
      <c r="X1015" s="120">
        <f t="shared" si="1566"/>
        <v>598.03979646961454</v>
      </c>
      <c r="Y1015" s="120">
        <f t="shared" si="1566"/>
        <v>649.9178070403118</v>
      </c>
      <c r="Z1015" s="120">
        <f t="shared" si="1566"/>
        <v>702.18920525408623</v>
      </c>
      <c r="AA1015" s="120">
        <f t="shared" si="1566"/>
        <v>756.20969338706516</v>
      </c>
      <c r="AB1015" s="120">
        <f t="shared" si="1566"/>
        <v>810.17434583805482</v>
      </c>
    </row>
    <row r="1016" spans="1:33" x14ac:dyDescent="0.3">
      <c r="A1016" s="20" t="s">
        <v>74</v>
      </c>
      <c r="B1016" s="21" t="s">
        <v>14</v>
      </c>
      <c r="C1016" s="120">
        <f t="shared" si="1561"/>
        <v>0</v>
      </c>
      <c r="D1016" s="120">
        <f t="shared" si="1561"/>
        <v>7.2036703628349782E-2</v>
      </c>
      <c r="E1016" s="120">
        <f t="shared" si="1561"/>
        <v>0.48024469085566529</v>
      </c>
      <c r="F1016" s="120">
        <f t="shared" si="1561"/>
        <v>1.2006117271391632</v>
      </c>
      <c r="G1016" s="120">
        <f>$G991*(G998/100*1000)^$H991*(G993-0.3)^$I991</f>
        <v>2.4012234542783264</v>
      </c>
      <c r="H1016" s="120">
        <f t="shared" ref="H1016:AB1016" si="1567">$G991*(H998/100*1000)^$H991*(H993-0.3)^$I991</f>
        <v>5.6726884132508957</v>
      </c>
      <c r="I1016" s="120">
        <f t="shared" si="1567"/>
        <v>8.8108880913722594</v>
      </c>
      <c r="J1016" s="120">
        <f t="shared" si="1567"/>
        <v>12.113147090876934</v>
      </c>
      <c r="K1016" s="120">
        <f t="shared" si="1567"/>
        <v>17.169346731841252</v>
      </c>
      <c r="L1016" s="120">
        <f t="shared" si="1567"/>
        <v>23.043628649094771</v>
      </c>
      <c r="M1016" s="120">
        <f t="shared" si="1567"/>
        <v>29.66976147800607</v>
      </c>
      <c r="N1016" s="120">
        <f t="shared" si="1567"/>
        <v>36.983665089555181</v>
      </c>
      <c r="O1016" s="120">
        <f t="shared" si="1567"/>
        <v>44.529350624547732</v>
      </c>
      <c r="P1016" s="120">
        <f t="shared" si="1567"/>
        <v>52.997078832020719</v>
      </c>
      <c r="Q1016" s="120">
        <f t="shared" si="1567"/>
        <v>61.791702663357832</v>
      </c>
      <c r="R1016" s="120">
        <f t="shared" si="1567"/>
        <v>70.308974444229193</v>
      </c>
      <c r="S1016" s="120">
        <f t="shared" si="1567"/>
        <v>80.388186387373764</v>
      </c>
      <c r="T1016" s="120">
        <f t="shared" si="1567"/>
        <v>87.998865689169762</v>
      </c>
      <c r="U1016" s="120">
        <f t="shared" si="1567"/>
        <v>96.459878269870813</v>
      </c>
      <c r="V1016" s="120">
        <f t="shared" si="1567"/>
        <v>105.34219131951644</v>
      </c>
      <c r="W1016" s="120">
        <f t="shared" si="1567"/>
        <v>114.00026727873244</v>
      </c>
      <c r="X1016" s="120">
        <f t="shared" si="1567"/>
        <v>123.02995097070412</v>
      </c>
      <c r="Y1016" s="120">
        <f t="shared" si="1567"/>
        <v>132.73031752468921</v>
      </c>
      <c r="Z1016" s="120">
        <f t="shared" si="1567"/>
        <v>143.14983109614693</v>
      </c>
      <c r="AA1016" s="120">
        <f t="shared" si="1567"/>
        <v>152.59368388318521</v>
      </c>
      <c r="AB1016" s="120">
        <f t="shared" si="1567"/>
        <v>162.70833018945771</v>
      </c>
    </row>
    <row r="1017" spans="1:33" x14ac:dyDescent="0.3">
      <c r="A1017" s="20" t="s">
        <v>75</v>
      </c>
      <c r="B1017" s="21" t="s">
        <v>14</v>
      </c>
      <c r="C1017" s="120">
        <f t="shared" si="1561"/>
        <v>0</v>
      </c>
      <c r="D1017" s="120">
        <f t="shared" si="1561"/>
        <v>3.54321701086679E-2</v>
      </c>
      <c r="E1017" s="120">
        <f t="shared" si="1561"/>
        <v>0.23621446739111934</v>
      </c>
      <c r="F1017" s="120">
        <f t="shared" si="1561"/>
        <v>0.59053616847779833</v>
      </c>
      <c r="G1017" s="120">
        <f>$J991*(G998/100*1000)^$K991*(G993-0.3)^$L991</f>
        <v>1.1810723369555967</v>
      </c>
      <c r="H1017" s="120">
        <f t="shared" ref="H1017:AB1017" si="1568">$J991*(H998/100*1000)^$K991*(H993-0.3)^$L991</f>
        <v>3.2450270557371677</v>
      </c>
      <c r="I1017" s="120">
        <f t="shared" si="1568"/>
        <v>5.8898641649050436</v>
      </c>
      <c r="J1017" s="120">
        <f t="shared" si="1568"/>
        <v>9.1449198979478545</v>
      </c>
      <c r="K1017" s="120">
        <f t="shared" si="1568"/>
        <v>14.24382838848565</v>
      </c>
      <c r="L1017" s="120">
        <f t="shared" si="1568"/>
        <v>20.452485947319612</v>
      </c>
      <c r="M1017" s="120">
        <f t="shared" si="1568"/>
        <v>27.69469595918935</v>
      </c>
      <c r="N1017" s="120">
        <f t="shared" si="1568"/>
        <v>35.87303471467164</v>
      </c>
      <c r="O1017" s="120">
        <f t="shared" si="1568"/>
        <v>44.396454419504224</v>
      </c>
      <c r="P1017" s="120">
        <f t="shared" si="1568"/>
        <v>54.036972875995438</v>
      </c>
      <c r="Q1017" s="120">
        <f t="shared" si="1568"/>
        <v>64.237230168776492</v>
      </c>
      <c r="R1017" s="120">
        <f t="shared" si="1568"/>
        <v>74.208389127528278</v>
      </c>
      <c r="S1017" s="120">
        <f t="shared" si="1568"/>
        <v>85.77733946885175</v>
      </c>
      <c r="T1017" s="120">
        <f t="shared" si="1568"/>
        <v>95.283443894013445</v>
      </c>
      <c r="U1017" s="120">
        <f t="shared" si="1568"/>
        <v>105.41569758263878</v>
      </c>
      <c r="V1017" s="120">
        <f t="shared" si="1568"/>
        <v>116.16743626003888</v>
      </c>
      <c r="W1017" s="120">
        <f t="shared" si="1568"/>
        <v>126.65614345193977</v>
      </c>
      <c r="X1017" s="120">
        <f t="shared" si="1568"/>
        <v>137.69268752405006</v>
      </c>
      <c r="Y1017" s="120">
        <f t="shared" si="1568"/>
        <v>149.29993113278434</v>
      </c>
      <c r="Z1017" s="120">
        <f t="shared" si="1568"/>
        <v>161.48923085223473</v>
      </c>
      <c r="AA1017" s="120">
        <f t="shared" si="1568"/>
        <v>173.14737928010598</v>
      </c>
      <c r="AB1017" s="120">
        <f t="shared" si="1568"/>
        <v>185.31180286878805</v>
      </c>
    </row>
    <row r="1018" spans="1:33" x14ac:dyDescent="0.3">
      <c r="A1018" s="20" t="s">
        <v>15</v>
      </c>
      <c r="B1018" s="21" t="s">
        <v>16</v>
      </c>
      <c r="C1018" s="120">
        <f>((C1015+C1016+C1017)*0.5*44/12)*C999/1000</f>
        <v>0</v>
      </c>
      <c r="D1018" s="120">
        <f t="shared" ref="D1018:AB1018" si="1569">((D1015+D1016+D1017)*0.5*44/12)*D999/1000</f>
        <v>0</v>
      </c>
      <c r="E1018" s="120">
        <f t="shared" si="1569"/>
        <v>0</v>
      </c>
      <c r="F1018" s="120">
        <f t="shared" si="1569"/>
        <v>0</v>
      </c>
      <c r="G1018" s="120">
        <f t="shared" si="1569"/>
        <v>0</v>
      </c>
      <c r="H1018" s="120">
        <f t="shared" si="1569"/>
        <v>0</v>
      </c>
      <c r="I1018" s="120">
        <f t="shared" si="1569"/>
        <v>2.0336352151994319</v>
      </c>
      <c r="J1018" s="120">
        <f t="shared" si="1569"/>
        <v>61.866909919320705</v>
      </c>
      <c r="K1018" s="120">
        <f t="shared" si="1569"/>
        <v>59.909487576891763</v>
      </c>
      <c r="L1018" s="120">
        <f t="shared" si="1569"/>
        <v>54.794571740045996</v>
      </c>
      <c r="M1018" s="120">
        <f t="shared" si="1569"/>
        <v>48.577865941514197</v>
      </c>
      <c r="N1018" s="120">
        <f t="shared" si="1569"/>
        <v>42.09992182983563</v>
      </c>
      <c r="O1018" s="120">
        <f t="shared" si="1569"/>
        <v>35.571127084523866</v>
      </c>
      <c r="P1018" s="120">
        <f t="shared" si="1569"/>
        <v>30.1750366539172</v>
      </c>
      <c r="Q1018" s="120">
        <f t="shared" si="1569"/>
        <v>24.859076737994751</v>
      </c>
      <c r="R1018" s="120">
        <f t="shared" si="1569"/>
        <v>19.836980442091033</v>
      </c>
      <c r="S1018" s="120">
        <f t="shared" si="1569"/>
        <v>16.293909591994417</v>
      </c>
      <c r="T1018" s="120">
        <f t="shared" si="1569"/>
        <v>38.67726964740752</v>
      </c>
      <c r="U1018" s="120">
        <f t="shared" si="1569"/>
        <v>35.80011091221894</v>
      </c>
      <c r="V1018" s="120">
        <f t="shared" si="1569"/>
        <v>33.007704658764034</v>
      </c>
      <c r="W1018" s="120">
        <f t="shared" si="1569"/>
        <v>30.320362134170367</v>
      </c>
      <c r="X1018" s="120">
        <f t="shared" si="1569"/>
        <v>28.33916035382417</v>
      </c>
      <c r="Y1018" s="120">
        <f t="shared" si="1569"/>
        <v>27.337142967135033</v>
      </c>
      <c r="Z1018" s="120">
        <f t="shared" si="1569"/>
        <v>25.841925524863342</v>
      </c>
      <c r="AA1018" s="120">
        <f t="shared" si="1569"/>
        <v>23.802916644107842</v>
      </c>
      <c r="AB1018" s="120">
        <f t="shared" si="1569"/>
        <v>23.356921991075392</v>
      </c>
    </row>
    <row r="1019" spans="1:33" x14ac:dyDescent="0.3">
      <c r="A1019" s="20" t="s">
        <v>17</v>
      </c>
      <c r="B1019" s="21" t="s">
        <v>16</v>
      </c>
      <c r="C1019" s="120">
        <f>C1018</f>
        <v>0</v>
      </c>
      <c r="D1019" s="120">
        <f>C1019+D1018</f>
        <v>0</v>
      </c>
      <c r="E1019" s="120">
        <f t="shared" ref="E1019" si="1570">D1019+E1018</f>
        <v>0</v>
      </c>
      <c r="F1019" s="120">
        <f t="shared" ref="F1019" si="1571">E1019+F1018</f>
        <v>0</v>
      </c>
      <c r="G1019" s="120">
        <f t="shared" ref="G1019" si="1572">F1019+G1018</f>
        <v>0</v>
      </c>
      <c r="H1019" s="120">
        <f t="shared" ref="H1019" si="1573">G1019+H1018</f>
        <v>0</v>
      </c>
      <c r="I1019" s="120">
        <f t="shared" ref="I1019" si="1574">H1019+I1018</f>
        <v>2.0336352151994319</v>
      </c>
      <c r="J1019" s="120">
        <f t="shared" ref="J1019" si="1575">I1019+J1018</f>
        <v>63.900545134520137</v>
      </c>
      <c r="K1019" s="120">
        <f t="shared" ref="K1019" si="1576">J1019+K1018</f>
        <v>123.81003271141191</v>
      </c>
      <c r="L1019" s="120">
        <f t="shared" ref="L1019" si="1577">K1019+L1018</f>
        <v>178.6046044514579</v>
      </c>
      <c r="M1019" s="120">
        <f t="shared" ref="M1019" si="1578">L1019+M1018</f>
        <v>227.18247039297211</v>
      </c>
      <c r="N1019" s="120">
        <f t="shared" ref="N1019" si="1579">M1019+N1018</f>
        <v>269.28239222280774</v>
      </c>
      <c r="O1019" s="120">
        <f t="shared" ref="O1019" si="1580">N1019+O1018</f>
        <v>304.85351930733162</v>
      </c>
      <c r="P1019" s="120">
        <f t="shared" ref="P1019" si="1581">O1019+P1018</f>
        <v>335.0285559612488</v>
      </c>
      <c r="Q1019" s="120">
        <f t="shared" ref="Q1019" si="1582">P1019+Q1018</f>
        <v>359.88763269924357</v>
      </c>
      <c r="R1019" s="120">
        <f t="shared" ref="R1019" si="1583">Q1019+R1018</f>
        <v>379.7246131413346</v>
      </c>
      <c r="S1019" s="120">
        <f t="shared" ref="S1019" si="1584">R1019+S1018</f>
        <v>396.01852273332901</v>
      </c>
      <c r="T1019" s="120">
        <f t="shared" ref="T1019" si="1585">S1019+T1018</f>
        <v>434.69579238073652</v>
      </c>
      <c r="U1019" s="120">
        <f t="shared" ref="U1019" si="1586">T1019+U1018</f>
        <v>470.49590329295546</v>
      </c>
      <c r="V1019" s="120">
        <f t="shared" ref="V1019" si="1587">U1019+V1018</f>
        <v>503.50360795171952</v>
      </c>
      <c r="W1019" s="120">
        <f t="shared" ref="W1019" si="1588">V1019+W1018</f>
        <v>533.82397008588987</v>
      </c>
      <c r="X1019" s="120">
        <f t="shared" ref="X1019" si="1589">W1019+X1018</f>
        <v>562.163130439714</v>
      </c>
      <c r="Y1019" s="120">
        <f t="shared" ref="Y1019" si="1590">X1019+Y1018</f>
        <v>589.50027340684903</v>
      </c>
      <c r="Z1019" s="120">
        <f t="shared" ref="Z1019" si="1591">Y1019+Z1018</f>
        <v>615.34219893171235</v>
      </c>
      <c r="AA1019" s="120">
        <f t="shared" ref="AA1019" si="1592">Z1019+AA1018</f>
        <v>639.14511557582023</v>
      </c>
      <c r="AB1019" s="120">
        <f t="shared" ref="AB1019" si="1593">AA1019+AB1018</f>
        <v>662.50203756689564</v>
      </c>
    </row>
    <row r="1020" spans="1:33" x14ac:dyDescent="0.3">
      <c r="A1020" s="20" t="s">
        <v>294</v>
      </c>
      <c r="B1020" s="21" t="s">
        <v>16</v>
      </c>
      <c r="C1020" s="120">
        <f>((C1012+C1013+C1014)*0.5*44/12)*(AVERAGE(C995,C1005))/1000</f>
        <v>0</v>
      </c>
      <c r="D1020" s="120">
        <f t="shared" ref="D1020:AB1020" si="1594">((D1012+D1013+D1014)*0.5*44/12)*(AVERAGE(D995,D1005))/1000</f>
        <v>1.1604675135255516</v>
      </c>
      <c r="E1020" s="120">
        <f t="shared" si="1594"/>
        <v>7.7364500901703455</v>
      </c>
      <c r="F1020" s="120">
        <f t="shared" si="1594"/>
        <v>19.341125225425866</v>
      </c>
      <c r="G1020" s="120">
        <f t="shared" si="1594"/>
        <v>38.682250450851733</v>
      </c>
      <c r="H1020" s="120">
        <f t="shared" si="1594"/>
        <v>102.01816459908912</v>
      </c>
      <c r="I1020" s="120">
        <f t="shared" si="1594"/>
        <v>186.92624928049375</v>
      </c>
      <c r="J1020" s="120">
        <f t="shared" si="1594"/>
        <v>268.9235563031537</v>
      </c>
      <c r="K1020" s="120">
        <f t="shared" si="1594"/>
        <v>309.14705145739293</v>
      </c>
      <c r="L1020" s="120">
        <f t="shared" si="1594"/>
        <v>354.80396570990035</v>
      </c>
      <c r="M1020" s="120">
        <f t="shared" si="1594"/>
        <v>396.77073061478535</v>
      </c>
      <c r="N1020" s="120">
        <f t="shared" si="1594"/>
        <v>438.14889331532947</v>
      </c>
      <c r="O1020" s="120">
        <f t="shared" si="1594"/>
        <v>481.51610375814812</v>
      </c>
      <c r="P1020" s="120">
        <f t="shared" si="1594"/>
        <v>525.10211191100018</v>
      </c>
      <c r="Q1020" s="120">
        <f t="shared" si="1594"/>
        <v>564.38547148017642</v>
      </c>
      <c r="R1020" s="120">
        <f t="shared" si="1594"/>
        <v>608.23420333360104</v>
      </c>
      <c r="S1020" s="120">
        <f t="shared" si="1594"/>
        <v>650.79791840965936</v>
      </c>
      <c r="T1020" s="120">
        <f t="shared" si="1594"/>
        <v>680.07532463358223</v>
      </c>
      <c r="U1020" s="120">
        <f t="shared" si="1594"/>
        <v>694.52215169704732</v>
      </c>
      <c r="V1020" s="120">
        <f t="shared" si="1594"/>
        <v>710.98595834977743</v>
      </c>
      <c r="W1020" s="120">
        <f t="shared" si="1594"/>
        <v>722.63529753106036</v>
      </c>
      <c r="X1020" s="120">
        <f t="shared" si="1594"/>
        <v>735.24377140199374</v>
      </c>
      <c r="Y1020" s="120">
        <f t="shared" si="1594"/>
        <v>748.35428872532157</v>
      </c>
      <c r="Z1020" s="120">
        <f t="shared" si="1594"/>
        <v>760.4909511602641</v>
      </c>
      <c r="AA1020" s="120">
        <f t="shared" si="1594"/>
        <v>769.62763815948688</v>
      </c>
      <c r="AB1020" s="120">
        <f t="shared" si="1594"/>
        <v>780.33353015638249</v>
      </c>
      <c r="AC1020" s="14"/>
      <c r="AD1020" s="14"/>
      <c r="AE1020" s="14"/>
      <c r="AF1020" s="14"/>
      <c r="AG1020" s="14"/>
    </row>
    <row r="1021" spans="1:33" x14ac:dyDescent="0.3">
      <c r="A1021" s="20" t="s">
        <v>293</v>
      </c>
      <c r="B1021" s="21" t="s">
        <v>16</v>
      </c>
      <c r="C1021" s="120">
        <f>((C1012+C1013+C1014)*0.5*44/12)*C1005/1000</f>
        <v>0</v>
      </c>
      <c r="D1021" s="120">
        <f t="shared" ref="D1021:AB1021" si="1595">((D1012+D1013+D1014)*0.5*44/12)*D1005/1000</f>
        <v>1.1604675135255516</v>
      </c>
      <c r="E1021" s="120">
        <f t="shared" si="1595"/>
        <v>7.7364500901703455</v>
      </c>
      <c r="F1021" s="120">
        <f t="shared" si="1595"/>
        <v>19.341125225425866</v>
      </c>
      <c r="G1021" s="120">
        <f t="shared" si="1595"/>
        <v>38.682250450851733</v>
      </c>
      <c r="H1021" s="120">
        <f t="shared" si="1595"/>
        <v>102.01816459908912</v>
      </c>
      <c r="I1021" s="120">
        <f t="shared" si="1595"/>
        <v>185.66998119124003</v>
      </c>
      <c r="J1021" s="120">
        <f t="shared" si="1595"/>
        <v>229.36633266164955</v>
      </c>
      <c r="K1021" s="120">
        <f t="shared" si="1595"/>
        <v>272.98458352304061</v>
      </c>
      <c r="L1021" s="120">
        <f t="shared" si="1595"/>
        <v>322.59342686966181</v>
      </c>
      <c r="M1021" s="120">
        <f t="shared" si="1595"/>
        <v>369.13495833315852</v>
      </c>
      <c r="N1021" s="120">
        <f t="shared" si="1595"/>
        <v>414.95525603684712</v>
      </c>
      <c r="O1021" s="120">
        <f t="shared" si="1595"/>
        <v>462.19278939909009</v>
      </c>
      <c r="P1021" s="120">
        <f t="shared" si="1595"/>
        <v>509.07565607170574</v>
      </c>
      <c r="Q1021" s="120">
        <f t="shared" si="1595"/>
        <v>551.5668527249486</v>
      </c>
      <c r="R1021" s="120">
        <f t="shared" si="1595"/>
        <v>598.09696661137446</v>
      </c>
      <c r="S1021" s="120">
        <f t="shared" si="1595"/>
        <v>643.13019624872084</v>
      </c>
      <c r="T1021" s="120">
        <f t="shared" si="1595"/>
        <v>660.7366898098785</v>
      </c>
      <c r="U1021" s="120">
        <f t="shared" si="1595"/>
        <v>676.62209624093782</v>
      </c>
      <c r="V1021" s="120">
        <f t="shared" si="1595"/>
        <v>694.48210602039546</v>
      </c>
      <c r="W1021" s="120">
        <f t="shared" si="1595"/>
        <v>707.47511646397516</v>
      </c>
      <c r="X1021" s="120">
        <f t="shared" si="1595"/>
        <v>721.07419122508156</v>
      </c>
      <c r="Y1021" s="120">
        <f t="shared" si="1595"/>
        <v>734.68571724175411</v>
      </c>
      <c r="Z1021" s="120">
        <f t="shared" si="1595"/>
        <v>747.56998839783239</v>
      </c>
      <c r="AA1021" s="120">
        <f t="shared" si="1595"/>
        <v>757.72617983743294</v>
      </c>
      <c r="AB1021" s="120">
        <f t="shared" si="1595"/>
        <v>768.65506916084473</v>
      </c>
      <c r="AC1021" s="14"/>
      <c r="AD1021" s="14"/>
      <c r="AE1021" s="14"/>
      <c r="AF1021" s="14"/>
      <c r="AG1021" s="14"/>
    </row>
    <row r="1022" spans="1:33" x14ac:dyDescent="0.3">
      <c r="A1022" s="22" t="s">
        <v>18</v>
      </c>
      <c r="B1022" s="23" t="s">
        <v>16</v>
      </c>
      <c r="C1022" s="122">
        <f>C1019+C1021</f>
        <v>0</v>
      </c>
      <c r="D1022" s="122">
        <f t="shared" ref="D1022" si="1596">D1019+D1021</f>
        <v>1.1604675135255516</v>
      </c>
      <c r="E1022" s="122">
        <f t="shared" ref="E1022" si="1597">E1019+E1021</f>
        <v>7.7364500901703455</v>
      </c>
      <c r="F1022" s="122">
        <f t="shared" ref="F1022" si="1598">F1019+F1021</f>
        <v>19.341125225425866</v>
      </c>
      <c r="G1022" s="122">
        <f t="shared" ref="G1022" si="1599">G1019+G1021</f>
        <v>38.682250450851733</v>
      </c>
      <c r="H1022" s="122">
        <f t="shared" ref="H1022" si="1600">H1019+H1021</f>
        <v>102.01816459908912</v>
      </c>
      <c r="I1022" s="122">
        <f t="shared" ref="I1022" si="1601">I1019+I1021</f>
        <v>187.70361640643947</v>
      </c>
      <c r="J1022" s="122">
        <f t="shared" ref="J1022" si="1602">J1019+J1021</f>
        <v>293.26687779616969</v>
      </c>
      <c r="K1022" s="122">
        <f t="shared" ref="K1022" si="1603">K1019+K1021</f>
        <v>396.79461623445252</v>
      </c>
      <c r="L1022" s="122">
        <f t="shared" ref="L1022" si="1604">L1019+L1021</f>
        <v>501.19803132111974</v>
      </c>
      <c r="M1022" s="122">
        <f t="shared" ref="M1022" si="1605">M1019+M1021</f>
        <v>596.31742872613063</v>
      </c>
      <c r="N1022" s="122">
        <f t="shared" ref="N1022" si="1606">N1019+N1021</f>
        <v>684.23764825965486</v>
      </c>
      <c r="O1022" s="122">
        <f t="shared" ref="O1022" si="1607">O1019+O1021</f>
        <v>767.04630870642177</v>
      </c>
      <c r="P1022" s="122">
        <f t="shared" ref="P1022" si="1608">P1019+P1021</f>
        <v>844.10421203295459</v>
      </c>
      <c r="Q1022" s="122">
        <f t="shared" ref="Q1022" si="1609">Q1019+Q1021</f>
        <v>911.45448542419217</v>
      </c>
      <c r="R1022" s="122">
        <f t="shared" ref="R1022" si="1610">R1019+R1021</f>
        <v>977.82157975270911</v>
      </c>
      <c r="S1022" s="122">
        <f t="shared" ref="S1022" si="1611">S1019+S1021</f>
        <v>1039.1487189820498</v>
      </c>
      <c r="T1022" s="122">
        <f t="shared" ref="T1022" si="1612">T1019+T1021</f>
        <v>1095.432482190615</v>
      </c>
      <c r="U1022" s="122">
        <f t="shared" ref="U1022" si="1613">U1019+U1021</f>
        <v>1147.1179995338932</v>
      </c>
      <c r="V1022" s="122">
        <f t="shared" ref="V1022" si="1614">V1019+V1021</f>
        <v>1197.985713972115</v>
      </c>
      <c r="W1022" s="122">
        <f t="shared" ref="W1022" si="1615">W1019+W1021</f>
        <v>1241.299086549865</v>
      </c>
      <c r="X1022" s="122">
        <f t="shared" ref="X1022" si="1616">X1019+X1021</f>
        <v>1283.2373216647957</v>
      </c>
      <c r="Y1022" s="122">
        <f t="shared" ref="Y1022" si="1617">Y1019+Y1021</f>
        <v>1324.1859906486031</v>
      </c>
      <c r="Z1022" s="122">
        <f t="shared" ref="Z1022" si="1618">Z1019+Z1021</f>
        <v>1362.9121873295448</v>
      </c>
      <c r="AA1022" s="122">
        <f t="shared" ref="AA1022" si="1619">AA1019+AA1021</f>
        <v>1396.8712954132532</v>
      </c>
      <c r="AB1022" s="122">
        <f t="shared" ref="AB1022" si="1620">AB1019+AB1021</f>
        <v>1431.1571067277405</v>
      </c>
      <c r="AC1022" s="14"/>
      <c r="AD1022" s="14"/>
      <c r="AE1022" s="14"/>
      <c r="AF1022" s="14"/>
      <c r="AG1022" s="14"/>
    </row>
    <row r="1024" spans="1:33" x14ac:dyDescent="0.3">
      <c r="A1024" s="175" t="s">
        <v>332</v>
      </c>
      <c r="B1024" s="6" t="s">
        <v>59</v>
      </c>
      <c r="C1024" s="6" t="s">
        <v>60</v>
      </c>
      <c r="D1024" s="6" t="s">
        <v>61</v>
      </c>
      <c r="E1024" s="6" t="s">
        <v>62</v>
      </c>
      <c r="F1024" s="6" t="s">
        <v>63</v>
      </c>
      <c r="G1024" s="6" t="s">
        <v>64</v>
      </c>
      <c r="H1024" s="6" t="s">
        <v>65</v>
      </c>
      <c r="I1024" s="6" t="s">
        <v>66</v>
      </c>
      <c r="J1024" s="6" t="s">
        <v>67</v>
      </c>
      <c r="K1024" s="6" t="s">
        <v>68</v>
      </c>
      <c r="L1024" s="6" t="s">
        <v>69</v>
      </c>
    </row>
    <row r="1025" spans="1:28" x14ac:dyDescent="0.3">
      <c r="A1025" s="15"/>
      <c r="B1025" s="16"/>
      <c r="C1025" s="17" t="s">
        <v>56</v>
      </c>
      <c r="D1025" s="16">
        <f>INDEX(Lister!$A$17:$J$29,MATCH('Data tilvækstoversigt'!$C1025,Lister!$A$17:$A$29,0),2)</f>
        <v>3.7871999999999998E-4</v>
      </c>
      <c r="E1025" s="16">
        <f>INDEX(Lister!$A$17:$J$29,MATCH('Data tilvækstoversigt'!$C1025,Lister!$A$17:$A$29,0),3)</f>
        <v>1.7867</v>
      </c>
      <c r="F1025" s="16">
        <f>INDEX(Lister!$A$17:$J$29,MATCH('Data tilvækstoversigt'!$C1025,Lister!$A$17:$A$29,0),4)</f>
        <v>1.0714999999999999</v>
      </c>
      <c r="G1025" s="16">
        <f>INDEX(Lister!$A$17:$J$29,MATCH('Data tilvækstoversigt'!$C1025,Lister!$A$17:$A$29,0),5)</f>
        <v>6.7440000000000005E-5</v>
      </c>
      <c r="H1025" s="16">
        <f>INDEX(Lister!$A$17:$J$29,MATCH('Data tilvækstoversigt'!$C1025,Lister!$A$17:$A$29,0),6)</f>
        <v>2.7473000000000001</v>
      </c>
      <c r="I1025" s="16">
        <f>INDEX(Lister!$A$17:$J$29,MATCH('Data tilvækstoversigt'!$C1025,Lister!$A$17:$A$29,0),7)</f>
        <v>-0.68418999999999996</v>
      </c>
      <c r="J1025" s="16">
        <f>INDEX(Lister!$A$17:$J$29,MATCH('Data tilvækstoversigt'!$C1025,Lister!$A$17:$A$29,0),8)</f>
        <v>5.223E-5</v>
      </c>
      <c r="K1025" s="16">
        <f>INDEX(Lister!$A$17:$J$29,MATCH('Data tilvækstoversigt'!$C1025,Lister!$A$17:$A$29,0),9)</f>
        <v>2.5221</v>
      </c>
      <c r="L1025" s="16">
        <f>INDEX(Lister!$A$17:$J$29,MATCH('Data tilvækstoversigt'!$C1025,Lister!$A$17:$A$29,0),10)</f>
        <v>-2.8060999999999999E-2</v>
      </c>
    </row>
    <row r="1026" spans="1:28" x14ac:dyDescent="0.3">
      <c r="A1026" s="18" t="s">
        <v>1</v>
      </c>
      <c r="B1026" s="19" t="s">
        <v>2</v>
      </c>
      <c r="C1026" s="19">
        <v>1</v>
      </c>
      <c r="D1026" s="19">
        <v>5</v>
      </c>
      <c r="E1026" s="19">
        <v>10</v>
      </c>
      <c r="F1026" s="19">
        <v>15</v>
      </c>
      <c r="G1026" s="19">
        <v>20</v>
      </c>
      <c r="H1026" s="19">
        <v>25</v>
      </c>
      <c r="I1026" s="19">
        <v>30</v>
      </c>
      <c r="J1026" s="19">
        <v>35</v>
      </c>
      <c r="K1026" s="19">
        <v>40</v>
      </c>
      <c r="L1026" s="19">
        <v>45</v>
      </c>
      <c r="M1026" s="19">
        <v>50</v>
      </c>
      <c r="N1026" s="19">
        <v>55</v>
      </c>
      <c r="O1026" s="19">
        <v>60</v>
      </c>
      <c r="P1026" s="19"/>
      <c r="Q1026" s="19"/>
      <c r="R1026" s="19"/>
      <c r="S1026" s="19"/>
      <c r="T1026" s="19"/>
      <c r="U1026" s="19"/>
      <c r="V1026" s="19"/>
      <c r="W1026" s="19"/>
      <c r="X1026" s="19"/>
      <c r="Y1026" s="19"/>
      <c r="Z1026" s="19"/>
      <c r="AA1026" s="19"/>
      <c r="AB1026" s="19"/>
    </row>
    <row r="1027" spans="1:28" x14ac:dyDescent="0.3">
      <c r="A1027" s="7" t="s">
        <v>19</v>
      </c>
      <c r="B1027" s="8" t="s">
        <v>4</v>
      </c>
      <c r="C1027" s="117">
        <f>C$2*$G1027</f>
        <v>0</v>
      </c>
      <c r="D1027" s="117">
        <f t="shared" ref="D1027:F1041" si="1621">D$2*$G1027</f>
        <v>0</v>
      </c>
      <c r="E1027" s="117">
        <f t="shared" si="1621"/>
        <v>0</v>
      </c>
      <c r="F1027" s="117">
        <f t="shared" si="1621"/>
        <v>0</v>
      </c>
      <c r="G1027" s="7"/>
      <c r="H1027" s="8"/>
      <c r="I1027" s="8"/>
      <c r="J1027" s="8"/>
      <c r="K1027" s="8"/>
      <c r="L1027" s="8"/>
      <c r="M1027" s="8"/>
      <c r="N1027" s="8"/>
      <c r="O1027" s="8"/>
      <c r="P1027" s="8"/>
      <c r="Q1027" s="8"/>
      <c r="R1027" s="8"/>
      <c r="S1027" s="8"/>
      <c r="T1027" s="8"/>
      <c r="U1027" s="8"/>
      <c r="V1027" s="8"/>
      <c r="W1027" s="8"/>
      <c r="X1027" s="8"/>
      <c r="Y1027" s="8"/>
      <c r="Z1027" s="8"/>
      <c r="AA1027" s="8"/>
      <c r="AB1027" s="9"/>
    </row>
    <row r="1028" spans="1:28" x14ac:dyDescent="0.3">
      <c r="A1028" s="10" t="s">
        <v>20</v>
      </c>
      <c r="B1028" t="s">
        <v>6</v>
      </c>
      <c r="C1028" s="118">
        <f t="shared" ref="C1028:F1051" si="1622">C$2*$G1028</f>
        <v>0</v>
      </c>
      <c r="D1028" s="118">
        <f t="shared" si="1621"/>
        <v>0</v>
      </c>
      <c r="E1028" s="118">
        <f t="shared" si="1621"/>
        <v>0</v>
      </c>
      <c r="F1028" s="118">
        <f t="shared" si="1621"/>
        <v>0</v>
      </c>
      <c r="G1028" s="10"/>
      <c r="AB1028" s="11"/>
    </row>
    <row r="1029" spans="1:28" x14ac:dyDescent="0.3">
      <c r="A1029" s="10" t="s">
        <v>21</v>
      </c>
      <c r="B1029" t="s">
        <v>8</v>
      </c>
      <c r="C1029" s="118">
        <f>G1029</f>
        <v>2315.0976575520353</v>
      </c>
      <c r="D1029" s="118">
        <f>G1029</f>
        <v>2315.0976575520353</v>
      </c>
      <c r="E1029" s="118">
        <f>G1029</f>
        <v>2315.0976575520353</v>
      </c>
      <c r="F1029" s="118">
        <f>G1029</f>
        <v>2315.0976575520353</v>
      </c>
      <c r="G1029" s="176">
        <f>G1039+(F1039-G1039)</f>
        <v>2315.0976575520353</v>
      </c>
      <c r="H1029" s="176">
        <f t="shared" ref="H1029:O1029" si="1623">H1039+(G1039-H1039)</f>
        <v>2315.0976575520353</v>
      </c>
      <c r="I1029" s="176">
        <f t="shared" si="1623"/>
        <v>1636.3426320444173</v>
      </c>
      <c r="J1029" s="176">
        <f t="shared" si="1623"/>
        <v>1232.3878491967953</v>
      </c>
      <c r="K1029" s="176">
        <f t="shared" si="1623"/>
        <v>969.71731392329843</v>
      </c>
      <c r="L1029" s="176">
        <f t="shared" si="1623"/>
        <v>787.89378057511226</v>
      </c>
      <c r="M1029" s="176">
        <f t="shared" si="1623"/>
        <v>656.03271891944701</v>
      </c>
      <c r="N1029" s="176">
        <f t="shared" si="1623"/>
        <v>556.89408110799252</v>
      </c>
      <c r="O1029" s="176">
        <f t="shared" si="1623"/>
        <v>480.18321676120053</v>
      </c>
      <c r="AB1029" s="11"/>
    </row>
    <row r="1030" spans="1:28" x14ac:dyDescent="0.3">
      <c r="A1030" s="10" t="s">
        <v>22</v>
      </c>
      <c r="B1030" t="s">
        <v>31</v>
      </c>
      <c r="C1030" s="118">
        <f t="shared" si="1622"/>
        <v>0</v>
      </c>
      <c r="D1030" s="118">
        <f t="shared" si="1621"/>
        <v>0</v>
      </c>
      <c r="E1030" s="118">
        <f t="shared" si="1621"/>
        <v>0</v>
      </c>
      <c r="F1030" s="118">
        <f t="shared" si="1621"/>
        <v>0</v>
      </c>
      <c r="G1030" s="10"/>
      <c r="AB1030" s="11"/>
    </row>
    <row r="1031" spans="1:28" x14ac:dyDescent="0.3">
      <c r="A1031" s="10" t="s">
        <v>23</v>
      </c>
      <c r="B1031" t="s">
        <v>10</v>
      </c>
      <c r="C1031" s="118">
        <f t="shared" si="1622"/>
        <v>0</v>
      </c>
      <c r="D1031" s="118">
        <f t="shared" si="1621"/>
        <v>0</v>
      </c>
      <c r="E1031" s="118">
        <f t="shared" si="1621"/>
        <v>0</v>
      </c>
      <c r="F1031" s="118">
        <f t="shared" si="1621"/>
        <v>0</v>
      </c>
      <c r="G1031" s="10"/>
      <c r="AB1031" s="11"/>
    </row>
    <row r="1032" spans="1:28" x14ac:dyDescent="0.3">
      <c r="A1032" s="10" t="s">
        <v>11</v>
      </c>
      <c r="B1032" t="s">
        <v>6</v>
      </c>
      <c r="C1032" s="118">
        <f t="shared" si="1622"/>
        <v>0</v>
      </c>
      <c r="D1032" s="118">
        <f t="shared" si="1621"/>
        <v>0</v>
      </c>
      <c r="E1032" s="118">
        <f t="shared" si="1621"/>
        <v>0</v>
      </c>
      <c r="F1032" s="118">
        <f t="shared" si="1621"/>
        <v>0</v>
      </c>
      <c r="G1032" s="10"/>
      <c r="AB1032" s="11"/>
    </row>
    <row r="1033" spans="1:28" x14ac:dyDescent="0.3">
      <c r="A1033" s="10" t="s">
        <v>12</v>
      </c>
      <c r="B1033" t="s">
        <v>8</v>
      </c>
      <c r="C1033" s="118">
        <v>0</v>
      </c>
      <c r="D1033" s="118">
        <v>0</v>
      </c>
      <c r="E1033" s="118">
        <v>0</v>
      </c>
      <c r="F1033" s="118">
        <v>0</v>
      </c>
      <c r="G1033" s="10"/>
      <c r="AB1033" s="11"/>
    </row>
    <row r="1034" spans="1:28" x14ac:dyDescent="0.3">
      <c r="A1034" s="10" t="s">
        <v>24</v>
      </c>
      <c r="B1034" t="s">
        <v>31</v>
      </c>
      <c r="C1034" s="118">
        <f t="shared" si="1622"/>
        <v>0</v>
      </c>
      <c r="D1034" s="118">
        <f t="shared" si="1621"/>
        <v>0</v>
      </c>
      <c r="E1034" s="118">
        <f t="shared" si="1621"/>
        <v>0</v>
      </c>
      <c r="F1034" s="118">
        <f t="shared" si="1621"/>
        <v>0</v>
      </c>
      <c r="G1034" s="10"/>
      <c r="AB1034" s="11"/>
    </row>
    <row r="1035" spans="1:28" x14ac:dyDescent="0.3">
      <c r="A1035" s="10" t="s">
        <v>25</v>
      </c>
      <c r="B1035" t="s">
        <v>10</v>
      </c>
      <c r="C1035" s="118">
        <f t="shared" si="1622"/>
        <v>0</v>
      </c>
      <c r="D1035" s="118">
        <f t="shared" si="1621"/>
        <v>0</v>
      </c>
      <c r="E1035" s="118">
        <f t="shared" si="1621"/>
        <v>0</v>
      </c>
      <c r="F1035" s="118">
        <f t="shared" si="1621"/>
        <v>0</v>
      </c>
      <c r="G1035" s="10"/>
      <c r="AB1035" s="11"/>
    </row>
    <row r="1036" spans="1:28" x14ac:dyDescent="0.3">
      <c r="A1036" s="10" t="s">
        <v>26</v>
      </c>
      <c r="B1036" t="s">
        <v>32</v>
      </c>
      <c r="C1036" s="118"/>
      <c r="D1036" s="118"/>
      <c r="E1036" s="118"/>
      <c r="F1036" s="118"/>
      <c r="G1036" s="10"/>
      <c r="AB1036" s="11"/>
    </row>
    <row r="1037" spans="1:28" x14ac:dyDescent="0.3">
      <c r="A1037" s="10" t="s">
        <v>3</v>
      </c>
      <c r="B1037" t="s">
        <v>4</v>
      </c>
      <c r="C1037" s="120">
        <f t="shared" si="1622"/>
        <v>0</v>
      </c>
      <c r="D1037" s="120">
        <f t="shared" si="1621"/>
        <v>0.31352088391754707</v>
      </c>
      <c r="E1037" s="120">
        <f t="shared" si="1621"/>
        <v>2.0901392261169804</v>
      </c>
      <c r="F1037" s="120">
        <f t="shared" si="1621"/>
        <v>5.2253480652924509</v>
      </c>
      <c r="G1037" s="176">
        <v>10.450696130584902</v>
      </c>
      <c r="H1037" s="14">
        <v>16.374934274425854</v>
      </c>
      <c r="I1037" s="14">
        <v>21.215389285748572</v>
      </c>
      <c r="J1037" s="14">
        <v>25.307935684482445</v>
      </c>
      <c r="K1037" s="14">
        <v>28.853060627270892</v>
      </c>
      <c r="L1037" s="14">
        <v>31.980082440912213</v>
      </c>
      <c r="M1037" s="14">
        <v>34.777298771111845</v>
      </c>
      <c r="N1037" s="14">
        <v>37.307688734736871</v>
      </c>
      <c r="O1037" s="14">
        <v>39.617753782434548</v>
      </c>
      <c r="AB1037" s="11"/>
    </row>
    <row r="1038" spans="1:28" x14ac:dyDescent="0.3">
      <c r="A1038" s="10" t="s">
        <v>5</v>
      </c>
      <c r="B1038" t="s">
        <v>6</v>
      </c>
      <c r="C1038" s="120">
        <f t="shared" si="1622"/>
        <v>0</v>
      </c>
      <c r="D1038" s="120">
        <f t="shared" si="1621"/>
        <v>0.38180613711595118</v>
      </c>
      <c r="E1038" s="120">
        <f t="shared" si="1621"/>
        <v>2.5453742474396748</v>
      </c>
      <c r="F1038" s="120">
        <f t="shared" si="1621"/>
        <v>6.3634356185991869</v>
      </c>
      <c r="G1038" s="176">
        <v>12.726871237198374</v>
      </c>
      <c r="H1038" s="14">
        <v>17.491655488410686</v>
      </c>
      <c r="I1038" s="14">
        <v>21.384767690632017</v>
      </c>
      <c r="J1038" s="14">
        <v>24.676347156983454</v>
      </c>
      <c r="K1038" s="14">
        <v>27.527642983694889</v>
      </c>
      <c r="L1038" s="14">
        <v>30.04266414406564</v>
      </c>
      <c r="M1038" s="14">
        <v>32.292427234907208</v>
      </c>
      <c r="N1038" s="14">
        <v>34.327585504268967</v>
      </c>
      <c r="O1038" s="14">
        <v>36.185539437128512</v>
      </c>
      <c r="AB1038" s="11"/>
    </row>
    <row r="1039" spans="1:28" x14ac:dyDescent="0.3">
      <c r="A1039" s="10" t="s">
        <v>7</v>
      </c>
      <c r="B1039" t="s">
        <v>8</v>
      </c>
      <c r="C1039" s="120">
        <f>G1039</f>
        <v>2315.0976575520353</v>
      </c>
      <c r="D1039" s="120">
        <f>G1039</f>
        <v>2315.0976575520353</v>
      </c>
      <c r="E1039" s="120">
        <f>G1039</f>
        <v>2315.0976575520353</v>
      </c>
      <c r="F1039" s="120">
        <f>G1039</f>
        <v>2315.0976575520353</v>
      </c>
      <c r="G1039" s="176">
        <v>2315.0976575520353</v>
      </c>
      <c r="H1039" s="14">
        <v>1636.3426320444173</v>
      </c>
      <c r="I1039" s="14">
        <v>1232.3878491967953</v>
      </c>
      <c r="J1039" s="14">
        <v>969.71731392329843</v>
      </c>
      <c r="K1039" s="14">
        <v>787.89378057511226</v>
      </c>
      <c r="L1039" s="14">
        <v>656.03271891944701</v>
      </c>
      <c r="M1039" s="14">
        <v>556.89408110799252</v>
      </c>
      <c r="N1039" s="14">
        <v>480.18321676120053</v>
      </c>
      <c r="O1039" s="14">
        <v>419.41674402850572</v>
      </c>
      <c r="AB1039" s="11"/>
    </row>
    <row r="1040" spans="1:28" x14ac:dyDescent="0.3">
      <c r="A1040" s="10" t="s">
        <v>27</v>
      </c>
      <c r="B1040" t="s">
        <v>31</v>
      </c>
      <c r="C1040" s="118">
        <f t="shared" si="1622"/>
        <v>0</v>
      </c>
      <c r="D1040" s="118">
        <f t="shared" si="1621"/>
        <v>0</v>
      </c>
      <c r="E1040" s="118">
        <f t="shared" si="1621"/>
        <v>0</v>
      </c>
      <c r="F1040" s="118">
        <f t="shared" si="1621"/>
        <v>0</v>
      </c>
      <c r="G1040" s="10"/>
      <c r="AB1040" s="11"/>
    </row>
    <row r="1041" spans="1:33" x14ac:dyDescent="0.3">
      <c r="A1041" s="10" t="s">
        <v>9</v>
      </c>
      <c r="B1041" t="s">
        <v>10</v>
      </c>
      <c r="C1041" s="118">
        <f t="shared" si="1622"/>
        <v>0</v>
      </c>
      <c r="D1041" s="118">
        <f t="shared" si="1621"/>
        <v>0</v>
      </c>
      <c r="E1041" s="118">
        <f t="shared" si="1621"/>
        <v>0</v>
      </c>
      <c r="F1041" s="118">
        <f t="shared" si="1621"/>
        <v>0</v>
      </c>
      <c r="G1041" s="10"/>
      <c r="AB1041" s="11"/>
    </row>
    <row r="1042" spans="1:33" x14ac:dyDescent="0.3">
      <c r="A1042" s="10" t="s">
        <v>28</v>
      </c>
      <c r="B1042" t="s">
        <v>32</v>
      </c>
      <c r="C1042" s="118"/>
      <c r="D1042" s="118"/>
      <c r="E1042" s="118"/>
      <c r="F1042" s="118"/>
      <c r="G1042" s="10"/>
      <c r="AB1042" s="11"/>
    </row>
    <row r="1043" spans="1:33" x14ac:dyDescent="0.3">
      <c r="A1043" s="10" t="s">
        <v>29</v>
      </c>
      <c r="B1043" t="s">
        <v>33</v>
      </c>
      <c r="C1043" s="118">
        <f t="shared" si="1622"/>
        <v>0</v>
      </c>
      <c r="D1043" s="118">
        <f t="shared" si="1622"/>
        <v>0</v>
      </c>
      <c r="E1043" s="118">
        <f t="shared" si="1622"/>
        <v>0</v>
      </c>
      <c r="F1043" s="118">
        <f t="shared" si="1622"/>
        <v>0</v>
      </c>
      <c r="G1043" s="10"/>
      <c r="AB1043" s="11"/>
    </row>
    <row r="1044" spans="1:33" x14ac:dyDescent="0.3">
      <c r="A1044" s="10" t="s">
        <v>30</v>
      </c>
      <c r="B1044" t="s">
        <v>34</v>
      </c>
      <c r="C1044" s="118">
        <f t="shared" si="1622"/>
        <v>0</v>
      </c>
      <c r="D1044" s="118">
        <f t="shared" si="1622"/>
        <v>0</v>
      </c>
      <c r="E1044" s="118">
        <f t="shared" si="1622"/>
        <v>0</v>
      </c>
      <c r="F1044" s="118">
        <f t="shared" si="1622"/>
        <v>0</v>
      </c>
      <c r="G1044" s="10"/>
      <c r="AB1044" s="11"/>
    </row>
    <row r="1045" spans="1:33" x14ac:dyDescent="0.3">
      <c r="A1045" s="12" t="s">
        <v>13</v>
      </c>
      <c r="B1045" s="3" t="s">
        <v>10</v>
      </c>
      <c r="C1045" s="119">
        <f t="shared" si="1622"/>
        <v>0</v>
      </c>
      <c r="D1045" s="119">
        <f t="shared" si="1622"/>
        <v>0</v>
      </c>
      <c r="E1045" s="119">
        <f t="shared" si="1622"/>
        <v>0</v>
      </c>
      <c r="F1045" s="119">
        <f t="shared" si="1622"/>
        <v>0</v>
      </c>
      <c r="G1045" s="12"/>
      <c r="H1045" s="3"/>
      <c r="I1045" s="3"/>
      <c r="J1045" s="3"/>
      <c r="K1045" s="3"/>
      <c r="L1045" s="3"/>
      <c r="M1045" s="3"/>
      <c r="N1045" s="3"/>
      <c r="O1045" s="3"/>
      <c r="P1045" s="3"/>
      <c r="Q1045" s="3"/>
      <c r="R1045" s="3"/>
      <c r="S1045" s="3"/>
      <c r="T1045" s="3"/>
      <c r="U1045" s="3"/>
      <c r="V1045" s="3"/>
      <c r="W1045" s="3"/>
      <c r="X1045" s="3"/>
      <c r="Y1045" s="3"/>
      <c r="Z1045" s="3"/>
      <c r="AA1045" s="3"/>
      <c r="AB1045" s="13"/>
    </row>
    <row r="1046" spans="1:33" x14ac:dyDescent="0.3">
      <c r="A1046" s="20" t="s">
        <v>70</v>
      </c>
      <c r="B1046" s="21" t="s">
        <v>14</v>
      </c>
      <c r="C1046" s="120">
        <f t="shared" si="1622"/>
        <v>0</v>
      </c>
      <c r="D1046" s="120">
        <f t="shared" si="1622"/>
        <v>0.78416227720689369</v>
      </c>
      <c r="E1046" s="120">
        <f t="shared" si="1622"/>
        <v>5.2277485147126255</v>
      </c>
      <c r="F1046" s="120">
        <f t="shared" si="1622"/>
        <v>13.069371286781562</v>
      </c>
      <c r="G1046" s="120">
        <f>$D1025*(G1038/100*1000)^$E1025*(G1037-0.3)^$F1025</f>
        <v>26.138742573563125</v>
      </c>
      <c r="H1046" s="120">
        <f t="shared" ref="H1046:I1046" si="1624">$D1025*(H1038/100*1000)^$E1025*(H1037-0.3)^$F1025</f>
        <v>75.504547735007861</v>
      </c>
      <c r="I1046" s="120">
        <f t="shared" si="1624"/>
        <v>143.34920351166787</v>
      </c>
      <c r="J1046" s="120">
        <f>$D1025*(J1038/100*1000)^$E1025*(J1037-0.3)^$F1025</f>
        <v>224.20582063904831</v>
      </c>
      <c r="K1046" s="120">
        <f t="shared" ref="K1046:O1046" si="1625">$D1025*(K1038/100*1000)^$E1025*(K1037-0.3)^$F1025</f>
        <v>314.1849621519458</v>
      </c>
      <c r="L1046" s="120">
        <f t="shared" si="1625"/>
        <v>410.56889131743003</v>
      </c>
      <c r="M1046" s="120">
        <f t="shared" si="1625"/>
        <v>511.44071815576382</v>
      </c>
      <c r="N1046" s="120">
        <f t="shared" si="1625"/>
        <v>615.42748351111209</v>
      </c>
      <c r="O1046" s="120">
        <f t="shared" si="1625"/>
        <v>721.53035602839941</v>
      </c>
      <c r="P1046" s="120"/>
      <c r="Q1046" s="120"/>
      <c r="R1046" s="120"/>
      <c r="S1046" s="120"/>
      <c r="T1046" s="120"/>
      <c r="U1046" s="120"/>
      <c r="V1046" s="120"/>
      <c r="W1046" s="120"/>
      <c r="X1046" s="120"/>
      <c r="Y1046" s="120"/>
      <c r="Z1046" s="120"/>
      <c r="AA1046" s="120"/>
      <c r="AB1046" s="120"/>
    </row>
    <row r="1047" spans="1:33" x14ac:dyDescent="0.3">
      <c r="A1047" s="20" t="s">
        <v>71</v>
      </c>
      <c r="B1047" s="21" t="s">
        <v>14</v>
      </c>
      <c r="C1047" s="120">
        <f t="shared" si="1622"/>
        <v>0</v>
      </c>
      <c r="D1047" s="120">
        <f t="shared" si="1622"/>
        <v>0.25101878668592892</v>
      </c>
      <c r="E1047" s="120">
        <f t="shared" si="1622"/>
        <v>1.6734585779061928</v>
      </c>
      <c r="F1047" s="120">
        <f t="shared" si="1622"/>
        <v>4.1836464447654818</v>
      </c>
      <c r="G1047" s="120">
        <f>$G1025*(G1038/100*1000)^$H1025*(G1037-0.3)^$I1025</f>
        <v>8.3672928895309635</v>
      </c>
      <c r="H1047" s="120">
        <f t="shared" ref="H1047:O1047" si="1626">$G1025*(H1038/100*1000)^$H1025*(H1037-0.3)^$I1025</f>
        <v>14.635639690024183</v>
      </c>
      <c r="I1047" s="120">
        <f t="shared" si="1626"/>
        <v>21.230692273957963</v>
      </c>
      <c r="J1047" s="120">
        <f t="shared" si="1626"/>
        <v>27.840685208562238</v>
      </c>
      <c r="K1047" s="120">
        <f t="shared" si="1626"/>
        <v>34.336182710201243</v>
      </c>
      <c r="L1047" s="120">
        <f t="shared" si="1626"/>
        <v>40.661688083421076</v>
      </c>
      <c r="M1047" s="120">
        <f t="shared" si="1626"/>
        <v>46.795600429399002</v>
      </c>
      <c r="N1047" s="120">
        <f t="shared" si="1626"/>
        <v>52.73277245615057</v>
      </c>
      <c r="O1047" s="120">
        <f t="shared" si="1626"/>
        <v>58.476216616897773</v>
      </c>
      <c r="P1047" s="120"/>
      <c r="Q1047" s="120"/>
      <c r="R1047" s="120"/>
      <c r="S1047" s="120"/>
      <c r="T1047" s="120"/>
      <c r="U1047" s="120"/>
      <c r="V1047" s="120"/>
      <c r="W1047" s="120"/>
      <c r="X1047" s="120"/>
      <c r="Y1047" s="120"/>
      <c r="Z1047" s="120"/>
      <c r="AA1047" s="120"/>
      <c r="AB1047" s="120"/>
    </row>
    <row r="1048" spans="1:33" x14ac:dyDescent="0.3">
      <c r="A1048" s="20" t="s">
        <v>72</v>
      </c>
      <c r="B1048" s="21" t="s">
        <v>14</v>
      </c>
      <c r="C1048" s="120">
        <f t="shared" si="1622"/>
        <v>0</v>
      </c>
      <c r="D1048" s="120">
        <f t="shared" si="1622"/>
        <v>0.29861833877048705</v>
      </c>
      <c r="E1048" s="120">
        <f t="shared" si="1622"/>
        <v>1.9907889251365807</v>
      </c>
      <c r="F1048" s="120">
        <f t="shared" si="1622"/>
        <v>4.9769723128414514</v>
      </c>
      <c r="G1048" s="120">
        <f>$J1025*(G1038/100*1000)^$K1025*(G1037-0.3)^$L1025</f>
        <v>9.9539446256829027</v>
      </c>
      <c r="H1048" s="120">
        <f t="shared" ref="H1048:O1048" si="1627">$J1025*(H1038/100*1000)^$K1025*(H1037-0.3)^$L1025</f>
        <v>21.913821697455045</v>
      </c>
      <c r="I1048" s="120">
        <f t="shared" si="1627"/>
        <v>36.109633695856751</v>
      </c>
      <c r="J1048" s="120">
        <f t="shared" si="1627"/>
        <v>51.553736723799993</v>
      </c>
      <c r="K1048" s="120">
        <f t="shared" si="1627"/>
        <v>67.672842633939013</v>
      </c>
      <c r="L1048" s="120">
        <f t="shared" si="1627"/>
        <v>84.122193358777551</v>
      </c>
      <c r="M1048" s="120">
        <f t="shared" si="1627"/>
        <v>100.68810218699805</v>
      </c>
      <c r="N1048" s="120">
        <f t="shared" si="1627"/>
        <v>117.23520441003093</v>
      </c>
      <c r="O1048" s="120">
        <f t="shared" si="1627"/>
        <v>133.67664131187112</v>
      </c>
      <c r="P1048" s="120"/>
      <c r="Q1048" s="120"/>
      <c r="R1048" s="120"/>
      <c r="S1048" s="120"/>
      <c r="T1048" s="120"/>
      <c r="U1048" s="120"/>
      <c r="V1048" s="120"/>
      <c r="W1048" s="120"/>
      <c r="X1048" s="120"/>
      <c r="Y1048" s="120"/>
      <c r="Z1048" s="120"/>
      <c r="AA1048" s="120"/>
      <c r="AB1048" s="120"/>
    </row>
    <row r="1049" spans="1:33" x14ac:dyDescent="0.3">
      <c r="A1049" s="20" t="s">
        <v>73</v>
      </c>
      <c r="B1049" s="21" t="s">
        <v>14</v>
      </c>
      <c r="C1049" s="120" t="e">
        <f t="shared" si="1622"/>
        <v>#NUM!</v>
      </c>
      <c r="D1049" s="120" t="e">
        <f t="shared" si="1622"/>
        <v>#NUM!</v>
      </c>
      <c r="E1049" s="120" t="e">
        <f t="shared" si="1622"/>
        <v>#NUM!</v>
      </c>
      <c r="F1049" s="120" t="e">
        <f t="shared" si="1622"/>
        <v>#NUM!</v>
      </c>
      <c r="G1049" s="120" t="e">
        <f>$D1025*(G1032/100*1000)^$E1025*(G1027-0.3)^$F1025</f>
        <v>#NUM!</v>
      </c>
      <c r="H1049" s="120" t="e">
        <f t="shared" ref="H1049:O1049" si="1628">$D1025*(H1032/100*1000)^$E1025*(H1027-0.3)^$F1025</f>
        <v>#NUM!</v>
      </c>
      <c r="I1049" s="120" t="e">
        <f t="shared" si="1628"/>
        <v>#NUM!</v>
      </c>
      <c r="J1049" s="120" t="e">
        <f t="shared" si="1628"/>
        <v>#NUM!</v>
      </c>
      <c r="K1049" s="120" t="e">
        <f t="shared" si="1628"/>
        <v>#NUM!</v>
      </c>
      <c r="L1049" s="120" t="e">
        <f t="shared" si="1628"/>
        <v>#NUM!</v>
      </c>
      <c r="M1049" s="120" t="e">
        <f t="shared" si="1628"/>
        <v>#NUM!</v>
      </c>
      <c r="N1049" s="120" t="e">
        <f t="shared" si="1628"/>
        <v>#NUM!</v>
      </c>
      <c r="O1049" s="120" t="e">
        <f t="shared" si="1628"/>
        <v>#NUM!</v>
      </c>
      <c r="P1049" s="120"/>
      <c r="Q1049" s="120"/>
      <c r="R1049" s="120"/>
      <c r="S1049" s="120"/>
      <c r="T1049" s="120"/>
      <c r="U1049" s="120"/>
      <c r="V1049" s="120"/>
      <c r="W1049" s="120"/>
      <c r="X1049" s="120"/>
      <c r="Y1049" s="120"/>
      <c r="Z1049" s="120"/>
      <c r="AA1049" s="120"/>
      <c r="AB1049" s="120"/>
    </row>
    <row r="1050" spans="1:33" x14ac:dyDescent="0.3">
      <c r="A1050" s="20" t="s">
        <v>74</v>
      </c>
      <c r="B1050" s="21" t="s">
        <v>14</v>
      </c>
      <c r="C1050" s="120" t="e">
        <f t="shared" si="1622"/>
        <v>#NUM!</v>
      </c>
      <c r="D1050" s="120" t="e">
        <f t="shared" si="1622"/>
        <v>#NUM!</v>
      </c>
      <c r="E1050" s="120" t="e">
        <f t="shared" si="1622"/>
        <v>#NUM!</v>
      </c>
      <c r="F1050" s="120" t="e">
        <f t="shared" si="1622"/>
        <v>#NUM!</v>
      </c>
      <c r="G1050" s="120" t="e">
        <f>$G1025*(G1032/100*1000)^$H1025*(G1027-0.3)^$I1025</f>
        <v>#NUM!</v>
      </c>
      <c r="H1050" s="120" t="e">
        <f t="shared" ref="H1050:O1050" si="1629">$G1025*(H1032/100*1000)^$H1025*(H1027-0.3)^$I1025</f>
        <v>#NUM!</v>
      </c>
      <c r="I1050" s="120" t="e">
        <f t="shared" si="1629"/>
        <v>#NUM!</v>
      </c>
      <c r="J1050" s="120" t="e">
        <f t="shared" si="1629"/>
        <v>#NUM!</v>
      </c>
      <c r="K1050" s="120" t="e">
        <f t="shared" si="1629"/>
        <v>#NUM!</v>
      </c>
      <c r="L1050" s="120" t="e">
        <f t="shared" si="1629"/>
        <v>#NUM!</v>
      </c>
      <c r="M1050" s="120" t="e">
        <f t="shared" si="1629"/>
        <v>#NUM!</v>
      </c>
      <c r="N1050" s="120" t="e">
        <f t="shared" si="1629"/>
        <v>#NUM!</v>
      </c>
      <c r="O1050" s="120" t="e">
        <f t="shared" si="1629"/>
        <v>#NUM!</v>
      </c>
      <c r="P1050" s="120"/>
      <c r="Q1050" s="120"/>
      <c r="R1050" s="120"/>
      <c r="S1050" s="120"/>
      <c r="T1050" s="120"/>
      <c r="U1050" s="120"/>
      <c r="V1050" s="120"/>
      <c r="W1050" s="120"/>
      <c r="X1050" s="120"/>
      <c r="Y1050" s="120"/>
      <c r="Z1050" s="120"/>
      <c r="AA1050" s="120"/>
      <c r="AB1050" s="120"/>
    </row>
    <row r="1051" spans="1:33" x14ac:dyDescent="0.3">
      <c r="A1051" s="20" t="s">
        <v>75</v>
      </c>
      <c r="B1051" s="21" t="s">
        <v>14</v>
      </c>
      <c r="C1051" s="120" t="e">
        <f t="shared" si="1622"/>
        <v>#NUM!</v>
      </c>
      <c r="D1051" s="120" t="e">
        <f t="shared" si="1622"/>
        <v>#NUM!</v>
      </c>
      <c r="E1051" s="120" t="e">
        <f t="shared" si="1622"/>
        <v>#NUM!</v>
      </c>
      <c r="F1051" s="120" t="e">
        <f t="shared" si="1622"/>
        <v>#NUM!</v>
      </c>
      <c r="G1051" s="120" t="e">
        <f>$J1025*(G1032/100*1000)^$K1025*(G1027-0.3)^$L1025</f>
        <v>#NUM!</v>
      </c>
      <c r="H1051" s="120" t="e">
        <f t="shared" ref="H1051:O1051" si="1630">$J1025*(H1032/100*1000)^$K1025*(H1027-0.3)^$L1025</f>
        <v>#NUM!</v>
      </c>
      <c r="I1051" s="120" t="e">
        <f t="shared" si="1630"/>
        <v>#NUM!</v>
      </c>
      <c r="J1051" s="120" t="e">
        <f t="shared" si="1630"/>
        <v>#NUM!</v>
      </c>
      <c r="K1051" s="120" t="e">
        <f t="shared" si="1630"/>
        <v>#NUM!</v>
      </c>
      <c r="L1051" s="120" t="e">
        <f t="shared" si="1630"/>
        <v>#NUM!</v>
      </c>
      <c r="M1051" s="120" t="e">
        <f t="shared" si="1630"/>
        <v>#NUM!</v>
      </c>
      <c r="N1051" s="120" t="e">
        <f t="shared" si="1630"/>
        <v>#NUM!</v>
      </c>
      <c r="O1051" s="120" t="e">
        <f t="shared" si="1630"/>
        <v>#NUM!</v>
      </c>
      <c r="P1051" s="120"/>
      <c r="Q1051" s="120"/>
      <c r="R1051" s="120"/>
      <c r="S1051" s="120"/>
      <c r="T1051" s="120"/>
      <c r="U1051" s="120"/>
      <c r="V1051" s="120"/>
      <c r="W1051" s="120"/>
      <c r="X1051" s="120"/>
      <c r="Y1051" s="120"/>
      <c r="Z1051" s="120"/>
      <c r="AA1051" s="120"/>
      <c r="AB1051" s="120"/>
    </row>
    <row r="1052" spans="1:33" x14ac:dyDescent="0.3">
      <c r="A1052" s="20" t="s">
        <v>15</v>
      </c>
      <c r="B1052" s="21" t="s">
        <v>16</v>
      </c>
      <c r="C1052" s="120" t="e">
        <f>((C1049+C1050+C1051)*0.5*44/12)*C1033/1000</f>
        <v>#NUM!</v>
      </c>
      <c r="D1052" s="120" t="e">
        <f t="shared" ref="D1052:O1052" si="1631">((D1049+D1050+D1051)*0.5*44/12)*D1033/1000</f>
        <v>#NUM!</v>
      </c>
      <c r="E1052" s="120" t="e">
        <f t="shared" si="1631"/>
        <v>#NUM!</v>
      </c>
      <c r="F1052" s="120" t="e">
        <f t="shared" si="1631"/>
        <v>#NUM!</v>
      </c>
      <c r="G1052" s="120" t="e">
        <f t="shared" si="1631"/>
        <v>#NUM!</v>
      </c>
      <c r="H1052" s="120" t="e">
        <f t="shared" si="1631"/>
        <v>#NUM!</v>
      </c>
      <c r="I1052" s="120" t="e">
        <f t="shared" si="1631"/>
        <v>#NUM!</v>
      </c>
      <c r="J1052" s="120" t="e">
        <f t="shared" si="1631"/>
        <v>#NUM!</v>
      </c>
      <c r="K1052" s="120" t="e">
        <f t="shared" si="1631"/>
        <v>#NUM!</v>
      </c>
      <c r="L1052" s="120" t="e">
        <f t="shared" si="1631"/>
        <v>#NUM!</v>
      </c>
      <c r="M1052" s="120" t="e">
        <f t="shared" si="1631"/>
        <v>#NUM!</v>
      </c>
      <c r="N1052" s="120" t="e">
        <f t="shared" si="1631"/>
        <v>#NUM!</v>
      </c>
      <c r="O1052" s="120" t="e">
        <f t="shared" si="1631"/>
        <v>#NUM!</v>
      </c>
      <c r="P1052" s="120"/>
      <c r="Q1052" s="120"/>
      <c r="R1052" s="120"/>
      <c r="S1052" s="120"/>
      <c r="T1052" s="120"/>
      <c r="U1052" s="120"/>
      <c r="V1052" s="120"/>
      <c r="W1052" s="120"/>
      <c r="X1052" s="120"/>
      <c r="Y1052" s="120"/>
      <c r="Z1052" s="120"/>
      <c r="AA1052" s="120"/>
      <c r="AB1052" s="120"/>
    </row>
    <row r="1053" spans="1:33" x14ac:dyDescent="0.3">
      <c r="A1053" s="20" t="s">
        <v>17</v>
      </c>
      <c r="B1053" s="21" t="s">
        <v>16</v>
      </c>
      <c r="C1053" s="120" t="e">
        <f>C1052</f>
        <v>#NUM!</v>
      </c>
      <c r="D1053" s="120" t="e">
        <f>C1053+D1052</f>
        <v>#NUM!</v>
      </c>
      <c r="E1053" s="120" t="e">
        <f t="shared" ref="E1053" si="1632">D1053+E1052</f>
        <v>#NUM!</v>
      </c>
      <c r="F1053" s="120" t="e">
        <f t="shared" ref="F1053" si="1633">E1053+F1052</f>
        <v>#NUM!</v>
      </c>
      <c r="G1053" s="120" t="e">
        <f t="shared" ref="G1053" si="1634">F1053+G1052</f>
        <v>#NUM!</v>
      </c>
      <c r="H1053" s="120" t="e">
        <f t="shared" ref="H1053" si="1635">G1053+H1052</f>
        <v>#NUM!</v>
      </c>
      <c r="I1053" s="120" t="e">
        <f t="shared" ref="I1053" si="1636">H1053+I1052</f>
        <v>#NUM!</v>
      </c>
      <c r="J1053" s="120" t="e">
        <f t="shared" ref="J1053" si="1637">I1053+J1052</f>
        <v>#NUM!</v>
      </c>
      <c r="K1053" s="120" t="e">
        <f t="shared" ref="K1053" si="1638">J1053+K1052</f>
        <v>#NUM!</v>
      </c>
      <c r="L1053" s="120" t="e">
        <f t="shared" ref="L1053" si="1639">K1053+L1052</f>
        <v>#NUM!</v>
      </c>
      <c r="M1053" s="120" t="e">
        <f t="shared" ref="M1053" si="1640">L1053+M1052</f>
        <v>#NUM!</v>
      </c>
      <c r="N1053" s="120" t="e">
        <f t="shared" ref="N1053" si="1641">M1053+N1052</f>
        <v>#NUM!</v>
      </c>
      <c r="O1053" s="120" t="e">
        <f t="shared" ref="O1053" si="1642">N1053+O1052</f>
        <v>#NUM!</v>
      </c>
      <c r="P1053" s="120"/>
      <c r="Q1053" s="120"/>
      <c r="R1053" s="120"/>
      <c r="S1053" s="120"/>
      <c r="T1053" s="120"/>
      <c r="U1053" s="120"/>
      <c r="V1053" s="120"/>
      <c r="W1053" s="120"/>
      <c r="X1053" s="120"/>
      <c r="Y1053" s="120"/>
      <c r="Z1053" s="120"/>
      <c r="AA1053" s="120"/>
      <c r="AB1053" s="120"/>
    </row>
    <row r="1054" spans="1:33" x14ac:dyDescent="0.3">
      <c r="A1054" s="178" t="s">
        <v>294</v>
      </c>
      <c r="B1054" s="21" t="s">
        <v>16</v>
      </c>
      <c r="C1054" s="120">
        <f>((C1046+C1047+C1048)*0.5*44/12)*(AVERAGE(C1029,C1039))/1000</f>
        <v>0</v>
      </c>
      <c r="D1054" s="120">
        <f t="shared" ref="D1054:O1054" si="1643">((D1046+D1047+D1048)*0.5*44/12)*(AVERAGE(D1029,D1039))/1000</f>
        <v>5.6611057667085758</v>
      </c>
      <c r="E1054" s="120">
        <f t="shared" si="1643"/>
        <v>37.740705111390511</v>
      </c>
      <c r="F1054" s="120">
        <f t="shared" si="1643"/>
        <v>94.351762778476257</v>
      </c>
      <c r="G1054" s="120">
        <f>((G1046+G1047+G1048)*0.5*44/12)*(AVERAGE(G1029,G1039))/1000</f>
        <v>188.70352555695251</v>
      </c>
      <c r="H1054" s="120">
        <f t="shared" si="1643"/>
        <v>405.87683240262021</v>
      </c>
      <c r="I1054" s="120">
        <f t="shared" si="1643"/>
        <v>527.74715628202887</v>
      </c>
      <c r="J1054" s="120">
        <f t="shared" si="1643"/>
        <v>612.84635655009788</v>
      </c>
      <c r="K1054" s="120">
        <f t="shared" si="1643"/>
        <v>670.5482390627659</v>
      </c>
      <c r="L1054" s="120">
        <f t="shared" si="1643"/>
        <v>708.59255056839038</v>
      </c>
      <c r="M1054" s="120">
        <f t="shared" si="1643"/>
        <v>732.62483171818542</v>
      </c>
      <c r="N1054" s="120">
        <f t="shared" si="1643"/>
        <v>746.63948498957984</v>
      </c>
      <c r="O1054" s="120">
        <f t="shared" si="1643"/>
        <v>753.45360149590795</v>
      </c>
      <c r="P1054" s="120"/>
      <c r="Q1054" s="120"/>
      <c r="R1054" s="120"/>
      <c r="S1054" s="120"/>
      <c r="T1054" s="120"/>
      <c r="U1054" s="120"/>
      <c r="V1054" s="120"/>
      <c r="W1054" s="120"/>
      <c r="X1054" s="120"/>
      <c r="Y1054" s="120"/>
      <c r="Z1054" s="120"/>
      <c r="AA1054" s="120"/>
      <c r="AB1054" s="120"/>
      <c r="AC1054" s="14"/>
      <c r="AD1054" s="14"/>
      <c r="AE1054" s="14"/>
      <c r="AF1054" s="14"/>
      <c r="AG1054" s="14"/>
    </row>
    <row r="1055" spans="1:33" x14ac:dyDescent="0.3">
      <c r="A1055" s="20" t="s">
        <v>293</v>
      </c>
      <c r="B1055" s="21" t="s">
        <v>16</v>
      </c>
      <c r="C1055" s="120">
        <f>((C1046+C1047+C1048)*0.5*44/12)*C1039/1000</f>
        <v>0</v>
      </c>
      <c r="D1055" s="120">
        <f t="shared" ref="D1055:O1055" si="1644">((D1046+D1047+D1048)*0.5*44/12)*D1039/1000</f>
        <v>5.6611057667085758</v>
      </c>
      <c r="E1055" s="120">
        <f t="shared" si="1644"/>
        <v>37.740705111390511</v>
      </c>
      <c r="F1055" s="120">
        <f t="shared" si="1644"/>
        <v>94.351762778476257</v>
      </c>
      <c r="G1055" s="120">
        <f t="shared" si="1644"/>
        <v>188.70352555695251</v>
      </c>
      <c r="H1055" s="120">
        <f t="shared" si="1644"/>
        <v>336.15771240080272</v>
      </c>
      <c r="I1055" s="120">
        <f t="shared" si="1644"/>
        <v>453.43345225566884</v>
      </c>
      <c r="J1055" s="120">
        <f t="shared" si="1644"/>
        <v>539.7450881768184</v>
      </c>
      <c r="K1055" s="120">
        <f t="shared" si="1644"/>
        <v>601.18053281169068</v>
      </c>
      <c r="L1055" s="120">
        <f t="shared" si="1644"/>
        <v>643.8830476733674</v>
      </c>
      <c r="M1055" s="120">
        <f t="shared" si="1644"/>
        <v>672.74370134680282</v>
      </c>
      <c r="N1055" s="120">
        <f t="shared" si="1644"/>
        <v>691.41181742162348</v>
      </c>
      <c r="O1055" s="120">
        <f t="shared" si="1644"/>
        <v>702.55907089759614</v>
      </c>
      <c r="P1055" s="120"/>
      <c r="Q1055" s="120"/>
      <c r="R1055" s="120"/>
      <c r="S1055" s="120"/>
      <c r="T1055" s="120"/>
      <c r="U1055" s="120"/>
      <c r="V1055" s="120"/>
      <c r="W1055" s="120"/>
      <c r="X1055" s="120"/>
      <c r="Y1055" s="120"/>
      <c r="Z1055" s="120"/>
      <c r="AA1055" s="120"/>
      <c r="AB1055" s="120"/>
      <c r="AC1055" s="14"/>
      <c r="AD1055" s="14"/>
      <c r="AE1055" s="14"/>
      <c r="AF1055" s="14"/>
      <c r="AG1055" s="14"/>
    </row>
    <row r="1056" spans="1:33" x14ac:dyDescent="0.3">
      <c r="A1056" s="22" t="s">
        <v>18</v>
      </c>
      <c r="B1056" s="23" t="s">
        <v>16</v>
      </c>
      <c r="C1056" s="122" t="e">
        <f>C1053+C1055</f>
        <v>#NUM!</v>
      </c>
      <c r="D1056" s="122" t="e">
        <f t="shared" ref="D1056" si="1645">D1053+D1055</f>
        <v>#NUM!</v>
      </c>
      <c r="E1056" s="122" t="e">
        <f t="shared" ref="E1056" si="1646">E1053+E1055</f>
        <v>#NUM!</v>
      </c>
      <c r="F1056" s="122" t="e">
        <f t="shared" ref="F1056" si="1647">F1053+F1055</f>
        <v>#NUM!</v>
      </c>
      <c r="G1056" s="122" t="e">
        <f t="shared" ref="G1056" si="1648">G1053+G1055</f>
        <v>#NUM!</v>
      </c>
      <c r="H1056" s="122" t="e">
        <f t="shared" ref="H1056" si="1649">H1053+H1055</f>
        <v>#NUM!</v>
      </c>
      <c r="I1056" s="122" t="e">
        <f t="shared" ref="I1056" si="1650">I1053+I1055</f>
        <v>#NUM!</v>
      </c>
      <c r="J1056" s="122" t="e">
        <f t="shared" ref="J1056" si="1651">J1053+J1055</f>
        <v>#NUM!</v>
      </c>
      <c r="K1056" s="122" t="e">
        <f t="shared" ref="K1056" si="1652">K1053+K1055</f>
        <v>#NUM!</v>
      </c>
      <c r="L1056" s="122" t="e">
        <f t="shared" ref="L1056" si="1653">L1053+L1055</f>
        <v>#NUM!</v>
      </c>
      <c r="M1056" s="122" t="e">
        <f t="shared" ref="M1056" si="1654">M1053+M1055</f>
        <v>#NUM!</v>
      </c>
      <c r="N1056" s="122" t="e">
        <f t="shared" ref="N1056" si="1655">N1053+N1055</f>
        <v>#NUM!</v>
      </c>
      <c r="O1056" s="122" t="e">
        <f t="shared" ref="O1056" si="1656">O1053+O1055</f>
        <v>#NUM!</v>
      </c>
      <c r="P1056" s="122"/>
      <c r="Q1056" s="122"/>
      <c r="R1056" s="122"/>
      <c r="S1056" s="122"/>
      <c r="T1056" s="122"/>
      <c r="U1056" s="122"/>
      <c r="V1056" s="122"/>
      <c r="W1056" s="122"/>
      <c r="X1056" s="122"/>
      <c r="Y1056" s="122"/>
      <c r="Z1056" s="122"/>
      <c r="AA1056" s="122"/>
      <c r="AB1056" s="122"/>
      <c r="AC1056" s="14"/>
      <c r="AD1056" s="14"/>
      <c r="AE1056" s="14"/>
      <c r="AF1056" s="14"/>
      <c r="AG1056" s="14"/>
    </row>
    <row r="1058" spans="1:28" x14ac:dyDescent="0.3">
      <c r="A1058" s="175" t="s">
        <v>333</v>
      </c>
      <c r="B1058" s="6" t="s">
        <v>59</v>
      </c>
      <c r="C1058" s="6" t="s">
        <v>60</v>
      </c>
      <c r="D1058" s="6" t="s">
        <v>61</v>
      </c>
      <c r="E1058" s="6" t="s">
        <v>62</v>
      </c>
      <c r="F1058" s="6" t="s">
        <v>63</v>
      </c>
      <c r="G1058" s="6" t="s">
        <v>64</v>
      </c>
      <c r="H1058" s="6" t="s">
        <v>65</v>
      </c>
      <c r="I1058" s="6" t="s">
        <v>66</v>
      </c>
      <c r="J1058" s="6" t="s">
        <v>67</v>
      </c>
      <c r="K1058" s="6" t="s">
        <v>68</v>
      </c>
      <c r="L1058" s="6" t="s">
        <v>69</v>
      </c>
    </row>
    <row r="1059" spans="1:28" x14ac:dyDescent="0.3">
      <c r="A1059" s="15"/>
      <c r="B1059" s="16"/>
      <c r="C1059" s="17" t="s">
        <v>56</v>
      </c>
      <c r="D1059" s="16">
        <f>INDEX(Lister!$A$17:$J$29,MATCH('Data tilvækstoversigt'!$C1059,Lister!$A$17:$A$29,0),2)</f>
        <v>3.7871999999999998E-4</v>
      </c>
      <c r="E1059" s="16">
        <f>INDEX(Lister!$A$17:$J$29,MATCH('Data tilvækstoversigt'!$C1059,Lister!$A$17:$A$29,0),3)</f>
        <v>1.7867</v>
      </c>
      <c r="F1059" s="16">
        <f>INDEX(Lister!$A$17:$J$29,MATCH('Data tilvækstoversigt'!$C1059,Lister!$A$17:$A$29,0),4)</f>
        <v>1.0714999999999999</v>
      </c>
      <c r="G1059" s="16">
        <f>INDEX(Lister!$A$17:$J$29,MATCH('Data tilvækstoversigt'!$C1059,Lister!$A$17:$A$29,0),5)</f>
        <v>6.7440000000000005E-5</v>
      </c>
      <c r="H1059" s="16">
        <f>INDEX(Lister!$A$17:$J$29,MATCH('Data tilvækstoversigt'!$C1059,Lister!$A$17:$A$29,0),6)</f>
        <v>2.7473000000000001</v>
      </c>
      <c r="I1059" s="16">
        <f>INDEX(Lister!$A$17:$J$29,MATCH('Data tilvækstoversigt'!$C1059,Lister!$A$17:$A$29,0),7)</f>
        <v>-0.68418999999999996</v>
      </c>
      <c r="J1059" s="16">
        <f>INDEX(Lister!$A$17:$J$29,MATCH('Data tilvækstoversigt'!$C1059,Lister!$A$17:$A$29,0),8)</f>
        <v>5.223E-5</v>
      </c>
      <c r="K1059" s="16">
        <f>INDEX(Lister!$A$17:$J$29,MATCH('Data tilvækstoversigt'!$C1059,Lister!$A$17:$A$29,0),9)</f>
        <v>2.5221</v>
      </c>
      <c r="L1059" s="16">
        <f>INDEX(Lister!$A$17:$J$29,MATCH('Data tilvækstoversigt'!$C1059,Lister!$A$17:$A$29,0),10)</f>
        <v>-2.8060999999999999E-2</v>
      </c>
    </row>
    <row r="1060" spans="1:28" x14ac:dyDescent="0.3">
      <c r="A1060" s="18" t="s">
        <v>1</v>
      </c>
      <c r="B1060" s="19" t="s">
        <v>2</v>
      </c>
      <c r="C1060" s="19">
        <v>1</v>
      </c>
      <c r="D1060" s="19">
        <v>5</v>
      </c>
      <c r="E1060" s="19">
        <v>10</v>
      </c>
      <c r="F1060" s="19">
        <v>15</v>
      </c>
      <c r="G1060" s="19">
        <v>20</v>
      </c>
      <c r="H1060" s="19">
        <v>25</v>
      </c>
      <c r="I1060" s="19">
        <v>30</v>
      </c>
      <c r="J1060" s="19">
        <v>35</v>
      </c>
      <c r="K1060" s="19">
        <v>40</v>
      </c>
      <c r="L1060" s="19">
        <v>45</v>
      </c>
      <c r="M1060" s="19">
        <v>50</v>
      </c>
      <c r="N1060" s="19">
        <v>55</v>
      </c>
      <c r="O1060" s="19">
        <v>60</v>
      </c>
      <c r="P1060" s="19">
        <v>65</v>
      </c>
      <c r="Q1060" s="19">
        <v>70</v>
      </c>
      <c r="R1060" s="19">
        <v>75</v>
      </c>
      <c r="S1060" s="19">
        <v>80</v>
      </c>
      <c r="T1060" s="19">
        <v>85</v>
      </c>
      <c r="U1060" s="19">
        <v>90</v>
      </c>
      <c r="V1060" s="19">
        <v>95</v>
      </c>
      <c r="W1060" s="19">
        <v>100</v>
      </c>
      <c r="X1060" s="19">
        <v>105</v>
      </c>
      <c r="Y1060" s="19">
        <v>110</v>
      </c>
      <c r="Z1060" s="19">
        <v>115</v>
      </c>
      <c r="AA1060" s="19">
        <v>120</v>
      </c>
      <c r="AB1060" s="19">
        <v>125</v>
      </c>
    </row>
    <row r="1061" spans="1:28" x14ac:dyDescent="0.3">
      <c r="A1061" s="7" t="s">
        <v>19</v>
      </c>
      <c r="B1061" s="8" t="s">
        <v>4</v>
      </c>
      <c r="C1061" s="117">
        <f>C$2*$G1061</f>
        <v>0</v>
      </c>
      <c r="D1061" s="117">
        <f t="shared" ref="D1061:F1075" si="1657">D$2*$G1061</f>
        <v>0</v>
      </c>
      <c r="E1061" s="117">
        <f t="shared" si="1657"/>
        <v>0</v>
      </c>
      <c r="F1061" s="117">
        <f t="shared" si="1657"/>
        <v>0</v>
      </c>
      <c r="G1061" s="7"/>
      <c r="H1061" s="8"/>
      <c r="I1061" s="8"/>
      <c r="J1061" s="8"/>
      <c r="K1061" s="8"/>
      <c r="L1061" s="8"/>
      <c r="M1061" s="8"/>
      <c r="N1061" s="8"/>
      <c r="O1061" s="8"/>
      <c r="P1061" s="8"/>
      <c r="Q1061" s="8"/>
      <c r="R1061" s="8"/>
      <c r="S1061" s="8"/>
      <c r="T1061" s="8"/>
      <c r="U1061" s="8"/>
      <c r="V1061" s="8"/>
      <c r="W1061" s="8"/>
      <c r="X1061" s="8"/>
      <c r="Y1061" s="8"/>
      <c r="Z1061" s="8"/>
      <c r="AA1061" s="8"/>
      <c r="AB1061" s="9"/>
    </row>
    <row r="1062" spans="1:28" x14ac:dyDescent="0.3">
      <c r="A1062" s="10" t="s">
        <v>20</v>
      </c>
      <c r="B1062" t="s">
        <v>6</v>
      </c>
      <c r="C1062" s="118">
        <f t="shared" ref="C1062:F1085" si="1658">C$2*$G1062</f>
        <v>0</v>
      </c>
      <c r="D1062" s="118">
        <f t="shared" si="1657"/>
        <v>0</v>
      </c>
      <c r="E1062" s="118">
        <f t="shared" si="1657"/>
        <v>0</v>
      </c>
      <c r="F1062" s="118">
        <f t="shared" si="1657"/>
        <v>0</v>
      </c>
      <c r="G1062" s="10"/>
      <c r="AB1062" s="11"/>
    </row>
    <row r="1063" spans="1:28" x14ac:dyDescent="0.3">
      <c r="A1063" s="10" t="s">
        <v>21</v>
      </c>
      <c r="B1063" t="s">
        <v>8</v>
      </c>
      <c r="C1063" s="118">
        <f>G1063</f>
        <v>2444.8371837478576</v>
      </c>
      <c r="D1063" s="118">
        <f>G1063</f>
        <v>2444.8371837478576</v>
      </c>
      <c r="E1063" s="118">
        <f>G1063</f>
        <v>2444.8371837478576</v>
      </c>
      <c r="F1063" s="118">
        <f>G1063</f>
        <v>2444.8371837478576</v>
      </c>
      <c r="G1063" s="176">
        <f>G1073+(F1073-G1073)</f>
        <v>2444.8371837478576</v>
      </c>
      <c r="H1063" s="176">
        <f t="shared" ref="H1063:O1063" si="1659">H1073+(G1073-H1073)</f>
        <v>2444.8371837478576</v>
      </c>
      <c r="I1063" s="176">
        <f t="shared" si="1659"/>
        <v>1704.3015977329533</v>
      </c>
      <c r="J1063" s="176">
        <f t="shared" si="1659"/>
        <v>1269.1424667641988</v>
      </c>
      <c r="K1063" s="176">
        <f t="shared" si="1659"/>
        <v>989.13920903753433</v>
      </c>
      <c r="L1063" s="176">
        <f t="shared" si="1659"/>
        <v>797.0479317634655</v>
      </c>
      <c r="M1063" s="176">
        <f t="shared" si="1659"/>
        <v>658.8261221040209</v>
      </c>
      <c r="N1063" s="176">
        <f t="shared" si="1659"/>
        <v>555.62393790649935</v>
      </c>
      <c r="O1063" s="176">
        <f t="shared" si="1659"/>
        <v>476.26533909388337</v>
      </c>
      <c r="AB1063" s="11"/>
    </row>
    <row r="1064" spans="1:28" x14ac:dyDescent="0.3">
      <c r="A1064" s="10" t="s">
        <v>22</v>
      </c>
      <c r="B1064" t="s">
        <v>31</v>
      </c>
      <c r="C1064" s="118">
        <f t="shared" si="1658"/>
        <v>0</v>
      </c>
      <c r="D1064" s="118">
        <f t="shared" si="1657"/>
        <v>0</v>
      </c>
      <c r="E1064" s="118">
        <f t="shared" si="1657"/>
        <v>0</v>
      </c>
      <c r="F1064" s="118">
        <f t="shared" si="1657"/>
        <v>0</v>
      </c>
      <c r="G1064" s="10"/>
      <c r="AB1064" s="11"/>
    </row>
    <row r="1065" spans="1:28" x14ac:dyDescent="0.3">
      <c r="A1065" s="10" t="s">
        <v>23</v>
      </c>
      <c r="B1065" t="s">
        <v>10</v>
      </c>
      <c r="C1065" s="118">
        <f t="shared" si="1658"/>
        <v>0</v>
      </c>
      <c r="D1065" s="118">
        <f t="shared" si="1657"/>
        <v>0</v>
      </c>
      <c r="E1065" s="118">
        <f t="shared" si="1657"/>
        <v>0</v>
      </c>
      <c r="F1065" s="118">
        <f t="shared" si="1657"/>
        <v>0</v>
      </c>
      <c r="G1065" s="10"/>
      <c r="AB1065" s="11"/>
    </row>
    <row r="1066" spans="1:28" x14ac:dyDescent="0.3">
      <c r="A1066" s="10" t="s">
        <v>11</v>
      </c>
      <c r="B1066" t="s">
        <v>6</v>
      </c>
      <c r="C1066" s="118">
        <f t="shared" si="1658"/>
        <v>0</v>
      </c>
      <c r="D1066" s="118">
        <f t="shared" si="1657"/>
        <v>0</v>
      </c>
      <c r="E1066" s="118">
        <f t="shared" si="1657"/>
        <v>0</v>
      </c>
      <c r="F1066" s="118">
        <f t="shared" si="1657"/>
        <v>0</v>
      </c>
      <c r="G1066" s="10"/>
      <c r="AB1066" s="11"/>
    </row>
    <row r="1067" spans="1:28" x14ac:dyDescent="0.3">
      <c r="A1067" s="10" t="s">
        <v>12</v>
      </c>
      <c r="B1067" t="s">
        <v>8</v>
      </c>
      <c r="C1067" s="118">
        <v>0</v>
      </c>
      <c r="D1067" s="118">
        <v>0</v>
      </c>
      <c r="E1067" s="118">
        <v>0</v>
      </c>
      <c r="F1067" s="118">
        <v>0</v>
      </c>
      <c r="G1067" s="10"/>
      <c r="AB1067" s="11"/>
    </row>
    <row r="1068" spans="1:28" x14ac:dyDescent="0.3">
      <c r="A1068" s="10" t="s">
        <v>24</v>
      </c>
      <c r="B1068" t="s">
        <v>31</v>
      </c>
      <c r="C1068" s="118">
        <f t="shared" si="1658"/>
        <v>0</v>
      </c>
      <c r="D1068" s="118">
        <f t="shared" si="1657"/>
        <v>0</v>
      </c>
      <c r="E1068" s="118">
        <f t="shared" si="1657"/>
        <v>0</v>
      </c>
      <c r="F1068" s="118">
        <f t="shared" si="1657"/>
        <v>0</v>
      </c>
      <c r="G1068" s="10"/>
      <c r="AB1068" s="11"/>
    </row>
    <row r="1069" spans="1:28" x14ac:dyDescent="0.3">
      <c r="A1069" s="10" t="s">
        <v>25</v>
      </c>
      <c r="B1069" t="s">
        <v>10</v>
      </c>
      <c r="C1069" s="118">
        <f t="shared" si="1658"/>
        <v>0</v>
      </c>
      <c r="D1069" s="118">
        <f t="shared" si="1657"/>
        <v>0</v>
      </c>
      <c r="E1069" s="118">
        <f t="shared" si="1657"/>
        <v>0</v>
      </c>
      <c r="F1069" s="118">
        <f t="shared" si="1657"/>
        <v>0</v>
      </c>
      <c r="G1069" s="10"/>
      <c r="AB1069" s="11"/>
    </row>
    <row r="1070" spans="1:28" x14ac:dyDescent="0.3">
      <c r="A1070" s="10" t="s">
        <v>26</v>
      </c>
      <c r="B1070" t="s">
        <v>32</v>
      </c>
      <c r="C1070" s="118"/>
      <c r="D1070" s="118"/>
      <c r="E1070" s="118"/>
      <c r="F1070" s="118"/>
      <c r="G1070" s="10"/>
      <c r="AB1070" s="11"/>
    </row>
    <row r="1071" spans="1:28" x14ac:dyDescent="0.3">
      <c r="A1071" s="10" t="s">
        <v>3</v>
      </c>
      <c r="B1071" t="s">
        <v>4</v>
      </c>
      <c r="C1071" s="177">
        <f t="shared" si="1658"/>
        <v>0</v>
      </c>
      <c r="D1071" s="177">
        <f t="shared" si="1657"/>
        <v>0.20990739203089959</v>
      </c>
      <c r="E1071" s="177">
        <f t="shared" si="1657"/>
        <v>1.3993826135393306</v>
      </c>
      <c r="F1071" s="177">
        <f t="shared" si="1657"/>
        <v>3.4984565338483264</v>
      </c>
      <c r="G1071" s="91">
        <v>6.9969130676966529</v>
      </c>
      <c r="H1071" s="91">
        <v>12.38694554969139</v>
      </c>
      <c r="I1071" s="91">
        <v>16.790922754049376</v>
      </c>
      <c r="J1071" s="91">
        <v>20.514432425276794</v>
      </c>
      <c r="K1071" s="91">
        <v>23.739883214122145</v>
      </c>
      <c r="L1071" s="91">
        <v>26.584932440402085</v>
      </c>
      <c r="M1071" s="91">
        <v>29.129915696116882</v>
      </c>
      <c r="N1071" s="91">
        <v>31.432133089290346</v>
      </c>
      <c r="O1071" s="91">
        <v>33.533892900474839</v>
      </c>
      <c r="AB1071" s="11"/>
    </row>
    <row r="1072" spans="1:28" x14ac:dyDescent="0.3">
      <c r="A1072" s="10" t="s">
        <v>5</v>
      </c>
      <c r="B1072" t="s">
        <v>6</v>
      </c>
      <c r="C1072" s="177">
        <f t="shared" si="1658"/>
        <v>0</v>
      </c>
      <c r="D1072" s="177">
        <f t="shared" si="1657"/>
        <v>0.29977258725396266</v>
      </c>
      <c r="E1072" s="177">
        <f t="shared" si="1657"/>
        <v>1.998483915026418</v>
      </c>
      <c r="F1072" s="177">
        <f t="shared" si="1657"/>
        <v>4.9962097875660447</v>
      </c>
      <c r="G1072" s="91">
        <v>9.9924195751320894</v>
      </c>
      <c r="H1072" s="91">
        <v>15.303682383512907</v>
      </c>
      <c r="I1072" s="91">
        <v>19.643300078322625</v>
      </c>
      <c r="J1072" s="91">
        <v>23.312394559571018</v>
      </c>
      <c r="K1072" s="91">
        <v>26.490708766819907</v>
      </c>
      <c r="L1072" s="91">
        <v>29.294180581513146</v>
      </c>
      <c r="M1072" s="91">
        <v>31.801971575200724</v>
      </c>
      <c r="N1072" s="91">
        <v>34.070544474903286</v>
      </c>
      <c r="O1072" s="91">
        <v>36.141589270010428</v>
      </c>
      <c r="AB1072" s="11"/>
    </row>
    <row r="1073" spans="1:33" x14ac:dyDescent="0.3">
      <c r="A1073" s="10" t="s">
        <v>7</v>
      </c>
      <c r="B1073" t="s">
        <v>8</v>
      </c>
      <c r="C1073" s="177">
        <f>G1073</f>
        <v>2444.8371837478576</v>
      </c>
      <c r="D1073" s="177">
        <f>G1073</f>
        <v>2444.8371837478576</v>
      </c>
      <c r="E1073" s="177">
        <f>G1073</f>
        <v>2444.8371837478576</v>
      </c>
      <c r="F1073" s="177">
        <f>G1073</f>
        <v>2444.8371837478576</v>
      </c>
      <c r="G1073" s="91">
        <v>2444.8371837478576</v>
      </c>
      <c r="H1073" s="91">
        <v>1704.3015977329533</v>
      </c>
      <c r="I1073" s="91">
        <v>1269.1424667641988</v>
      </c>
      <c r="J1073" s="91">
        <v>989.13920903753433</v>
      </c>
      <c r="K1073" s="91">
        <v>797.0479317634655</v>
      </c>
      <c r="L1073" s="91">
        <v>658.8261221040209</v>
      </c>
      <c r="M1073" s="91">
        <v>555.62393790649935</v>
      </c>
      <c r="N1073" s="91">
        <v>476.26533909388337</v>
      </c>
      <c r="O1073" s="91">
        <v>413.75654173292952</v>
      </c>
      <c r="AB1073" s="11"/>
    </row>
    <row r="1074" spans="1:33" x14ac:dyDescent="0.3">
      <c r="A1074" s="10" t="s">
        <v>27</v>
      </c>
      <c r="B1074" t="s">
        <v>31</v>
      </c>
      <c r="C1074" s="118">
        <f t="shared" si="1658"/>
        <v>0</v>
      </c>
      <c r="D1074" s="118">
        <f t="shared" si="1657"/>
        <v>0</v>
      </c>
      <c r="E1074" s="118">
        <f t="shared" si="1657"/>
        <v>0</v>
      </c>
      <c r="F1074" s="118">
        <f t="shared" si="1657"/>
        <v>0</v>
      </c>
      <c r="G1074" s="10"/>
      <c r="AB1074" s="11"/>
    </row>
    <row r="1075" spans="1:33" x14ac:dyDescent="0.3">
      <c r="A1075" s="10" t="s">
        <v>9</v>
      </c>
      <c r="B1075" t="s">
        <v>10</v>
      </c>
      <c r="C1075" s="118">
        <f t="shared" si="1658"/>
        <v>0</v>
      </c>
      <c r="D1075" s="118">
        <f t="shared" si="1657"/>
        <v>0</v>
      </c>
      <c r="E1075" s="118">
        <f t="shared" si="1657"/>
        <v>0</v>
      </c>
      <c r="F1075" s="118">
        <f t="shared" si="1657"/>
        <v>0</v>
      </c>
      <c r="G1075" s="10"/>
      <c r="AB1075" s="11"/>
    </row>
    <row r="1076" spans="1:33" x14ac:dyDescent="0.3">
      <c r="A1076" s="10" t="s">
        <v>28</v>
      </c>
      <c r="B1076" t="s">
        <v>32</v>
      </c>
      <c r="C1076" s="118"/>
      <c r="D1076" s="118"/>
      <c r="E1076" s="118"/>
      <c r="F1076" s="118"/>
      <c r="G1076" s="10"/>
      <c r="AB1076" s="11"/>
    </row>
    <row r="1077" spans="1:33" x14ac:dyDescent="0.3">
      <c r="A1077" s="10" t="s">
        <v>29</v>
      </c>
      <c r="B1077" t="s">
        <v>33</v>
      </c>
      <c r="C1077" s="118">
        <f t="shared" si="1658"/>
        <v>0</v>
      </c>
      <c r="D1077" s="118">
        <f t="shared" si="1658"/>
        <v>0</v>
      </c>
      <c r="E1077" s="118">
        <f t="shared" si="1658"/>
        <v>0</v>
      </c>
      <c r="F1077" s="118">
        <f t="shared" si="1658"/>
        <v>0</v>
      </c>
      <c r="G1077" s="10"/>
      <c r="AB1077" s="11"/>
    </row>
    <row r="1078" spans="1:33" x14ac:dyDescent="0.3">
      <c r="A1078" s="10" t="s">
        <v>30</v>
      </c>
      <c r="B1078" t="s">
        <v>34</v>
      </c>
      <c r="C1078" s="118">
        <f t="shared" si="1658"/>
        <v>0</v>
      </c>
      <c r="D1078" s="118">
        <f t="shared" si="1658"/>
        <v>0</v>
      </c>
      <c r="E1078" s="118">
        <f t="shared" si="1658"/>
        <v>0</v>
      </c>
      <c r="F1078" s="118">
        <f t="shared" si="1658"/>
        <v>0</v>
      </c>
      <c r="G1078" s="10"/>
      <c r="AB1078" s="11"/>
    </row>
    <row r="1079" spans="1:33" x14ac:dyDescent="0.3">
      <c r="A1079" s="12" t="s">
        <v>13</v>
      </c>
      <c r="B1079" s="3" t="s">
        <v>10</v>
      </c>
      <c r="C1079" s="119">
        <f t="shared" si="1658"/>
        <v>0</v>
      </c>
      <c r="D1079" s="119">
        <f t="shared" si="1658"/>
        <v>0</v>
      </c>
      <c r="E1079" s="119">
        <f t="shared" si="1658"/>
        <v>0</v>
      </c>
      <c r="F1079" s="119">
        <f t="shared" si="1658"/>
        <v>0</v>
      </c>
      <c r="G1079" s="12"/>
      <c r="H1079" s="3"/>
      <c r="I1079" s="3"/>
      <c r="J1079" s="3"/>
      <c r="K1079" s="3"/>
      <c r="L1079" s="3"/>
      <c r="M1079" s="3"/>
      <c r="N1079" s="3"/>
      <c r="O1079" s="3"/>
      <c r="P1079" s="3"/>
      <c r="Q1079" s="3"/>
      <c r="R1079" s="3"/>
      <c r="S1079" s="3"/>
      <c r="T1079" s="3"/>
      <c r="U1079" s="3"/>
      <c r="V1079" s="3"/>
      <c r="W1079" s="3"/>
      <c r="X1079" s="3"/>
      <c r="Y1079" s="3"/>
      <c r="Z1079" s="3"/>
      <c r="AA1079" s="3"/>
      <c r="AB1079" s="13"/>
    </row>
    <row r="1080" spans="1:33" x14ac:dyDescent="0.3">
      <c r="A1080" s="20" t="s">
        <v>70</v>
      </c>
      <c r="B1080" s="21" t="s">
        <v>14</v>
      </c>
      <c r="C1080" s="120">
        <f t="shared" si="1658"/>
        <v>0</v>
      </c>
      <c r="D1080" s="120">
        <f t="shared" si="1658"/>
        <v>0.32596859899445219</v>
      </c>
      <c r="E1080" s="120">
        <f t="shared" si="1658"/>
        <v>2.1731239932963482</v>
      </c>
      <c r="F1080" s="120">
        <f t="shared" si="1658"/>
        <v>5.4328099832408698</v>
      </c>
      <c r="G1080" s="120">
        <f>$D1059*(G1072/100*1000)^$E1059*(G1071-0.3)^$F1059</f>
        <v>10.86561996648174</v>
      </c>
      <c r="H1080" s="120">
        <f t="shared" ref="H1080:I1080" si="1660">$D1059*(H1072/100*1000)^$E1059*(H1071-0.3)^$F1059</f>
        <v>43.812229426611687</v>
      </c>
      <c r="I1080" s="120">
        <f t="shared" si="1660"/>
        <v>95.473418320757887</v>
      </c>
      <c r="J1080" s="120">
        <f>$D1059*(J1072/100*1000)^$E1059*(J1071-0.3)^$F1059</f>
        <v>161.25087524390381</v>
      </c>
      <c r="K1080" s="120">
        <f t="shared" ref="K1080:O1080" si="1661">$D1059*(K1072/100*1000)^$E1059*(K1071-0.3)^$F1059</f>
        <v>237.44705876549165</v>
      </c>
      <c r="L1080" s="120">
        <f t="shared" si="1661"/>
        <v>321.31603001769923</v>
      </c>
      <c r="M1080" s="120">
        <f t="shared" si="1661"/>
        <v>410.84220977800084</v>
      </c>
      <c r="N1080" s="120">
        <f t="shared" si="1661"/>
        <v>504.53726110324118</v>
      </c>
      <c r="O1080" s="120">
        <f t="shared" si="1661"/>
        <v>601.2901091804647</v>
      </c>
      <c r="P1080" s="120"/>
      <c r="Q1080" s="120"/>
      <c r="R1080" s="120"/>
      <c r="S1080" s="120"/>
      <c r="T1080" s="120"/>
      <c r="U1080" s="120"/>
      <c r="V1080" s="120"/>
      <c r="W1080" s="120"/>
      <c r="X1080" s="120"/>
      <c r="Y1080" s="120"/>
      <c r="Z1080" s="120"/>
      <c r="AA1080" s="120"/>
      <c r="AB1080" s="120"/>
    </row>
    <row r="1081" spans="1:33" x14ac:dyDescent="0.3">
      <c r="A1081" s="20" t="s">
        <v>71</v>
      </c>
      <c r="B1081" s="21" t="s">
        <v>14</v>
      </c>
      <c r="C1081" s="120">
        <f t="shared" si="1658"/>
        <v>0</v>
      </c>
      <c r="D1081" s="120">
        <f t="shared" si="1658"/>
        <v>0.17166384667549353</v>
      </c>
      <c r="E1081" s="120">
        <f t="shared" si="1658"/>
        <v>1.1444256445032903</v>
      </c>
      <c r="F1081" s="120">
        <f t="shared" si="1658"/>
        <v>2.8610641112582256</v>
      </c>
      <c r="G1081" s="120">
        <f>$G1059*(G1072/100*1000)^$H1059*(G1071-0.3)^$I1059</f>
        <v>5.7221282225164511</v>
      </c>
      <c r="H1081" s="120">
        <f t="shared" ref="H1081:O1081" si="1662">$G1059*(H1072/100*1000)^$H1059*(H1071-0.3)^$I1059</f>
        <v>12.322456297121123</v>
      </c>
      <c r="I1081" s="120">
        <f t="shared" si="1662"/>
        <v>19.780569712933929</v>
      </c>
      <c r="J1081" s="120">
        <f t="shared" si="1662"/>
        <v>27.546627307485529</v>
      </c>
      <c r="K1081" s="120">
        <f t="shared" si="1662"/>
        <v>35.364924389972323</v>
      </c>
      <c r="L1081" s="120">
        <f t="shared" si="1662"/>
        <v>43.107887077470117</v>
      </c>
      <c r="M1081" s="120">
        <f t="shared" si="1662"/>
        <v>50.710666972639771</v>
      </c>
      <c r="N1081" s="120">
        <f t="shared" si="1662"/>
        <v>58.141202411287345</v>
      </c>
      <c r="O1081" s="120">
        <f t="shared" si="1662"/>
        <v>65.385314434712811</v>
      </c>
      <c r="P1081" s="120"/>
      <c r="Q1081" s="120"/>
      <c r="R1081" s="120"/>
      <c r="S1081" s="120"/>
      <c r="T1081" s="120"/>
      <c r="U1081" s="120"/>
      <c r="V1081" s="120"/>
      <c r="W1081" s="120"/>
      <c r="X1081" s="120"/>
      <c r="Y1081" s="120"/>
      <c r="Z1081" s="120"/>
      <c r="AA1081" s="120"/>
      <c r="AB1081" s="120"/>
    </row>
    <row r="1082" spans="1:33" x14ac:dyDescent="0.3">
      <c r="A1082" s="20" t="s">
        <v>72</v>
      </c>
      <c r="B1082" s="21" t="s">
        <v>14</v>
      </c>
      <c r="C1082" s="120">
        <f t="shared" si="1658"/>
        <v>0</v>
      </c>
      <c r="D1082" s="120">
        <f t="shared" si="1658"/>
        <v>0.16414807235192588</v>
      </c>
      <c r="E1082" s="120">
        <f t="shared" si="1658"/>
        <v>1.0943204823461725</v>
      </c>
      <c r="F1082" s="120">
        <f t="shared" si="1658"/>
        <v>2.7358012058654313</v>
      </c>
      <c r="G1082" s="120">
        <f>$J1059*(G1072/100*1000)^$K1059*(G1071-0.3)^$L1059</f>
        <v>5.4716024117308626</v>
      </c>
      <c r="H1082" s="120">
        <f t="shared" ref="H1082:O1082" si="1663">$J1059*(H1072/100*1000)^$K1059*(H1071-0.3)^$L1059</f>
        <v>15.769683976500071</v>
      </c>
      <c r="I1082" s="120">
        <f t="shared" si="1663"/>
        <v>29.341281789516113</v>
      </c>
      <c r="J1082" s="120">
        <f t="shared" si="1663"/>
        <v>44.933757728044995</v>
      </c>
      <c r="K1082" s="120">
        <f t="shared" si="1663"/>
        <v>61.767783830114091</v>
      </c>
      <c r="L1082" s="120">
        <f t="shared" si="1663"/>
        <v>79.350722502274593</v>
      </c>
      <c r="M1082" s="120">
        <f t="shared" si="1663"/>
        <v>97.363170582207999</v>
      </c>
      <c r="N1082" s="120">
        <f t="shared" si="1663"/>
        <v>115.59321794998816</v>
      </c>
      <c r="O1082" s="120">
        <f t="shared" si="1663"/>
        <v>133.8976671861673</v>
      </c>
      <c r="P1082" s="120"/>
      <c r="Q1082" s="120"/>
      <c r="R1082" s="120"/>
      <c r="S1082" s="120"/>
      <c r="T1082" s="120"/>
      <c r="U1082" s="120"/>
      <c r="V1082" s="120"/>
      <c r="W1082" s="120"/>
      <c r="X1082" s="120"/>
      <c r="Y1082" s="120"/>
      <c r="Z1082" s="120"/>
      <c r="AA1082" s="120"/>
      <c r="AB1082" s="120"/>
    </row>
    <row r="1083" spans="1:33" x14ac:dyDescent="0.3">
      <c r="A1083" s="20" t="s">
        <v>73</v>
      </c>
      <c r="B1083" s="21" t="s">
        <v>14</v>
      </c>
      <c r="C1083" s="120" t="e">
        <f t="shared" si="1658"/>
        <v>#NUM!</v>
      </c>
      <c r="D1083" s="120" t="e">
        <f t="shared" si="1658"/>
        <v>#NUM!</v>
      </c>
      <c r="E1083" s="120" t="e">
        <f t="shared" si="1658"/>
        <v>#NUM!</v>
      </c>
      <c r="F1083" s="120" t="e">
        <f t="shared" si="1658"/>
        <v>#NUM!</v>
      </c>
      <c r="G1083" s="120" t="e">
        <f>$D1059*(G1066/100*1000)^$E1059*(G1061-0.3)^$F1059</f>
        <v>#NUM!</v>
      </c>
      <c r="H1083" s="120" t="e">
        <f t="shared" ref="H1083:O1083" si="1664">$D1059*(H1066/100*1000)^$E1059*(H1061-0.3)^$F1059</f>
        <v>#NUM!</v>
      </c>
      <c r="I1083" s="120" t="e">
        <f t="shared" si="1664"/>
        <v>#NUM!</v>
      </c>
      <c r="J1083" s="120" t="e">
        <f t="shared" si="1664"/>
        <v>#NUM!</v>
      </c>
      <c r="K1083" s="120" t="e">
        <f t="shared" si="1664"/>
        <v>#NUM!</v>
      </c>
      <c r="L1083" s="120" t="e">
        <f t="shared" si="1664"/>
        <v>#NUM!</v>
      </c>
      <c r="M1083" s="120" t="e">
        <f t="shared" si="1664"/>
        <v>#NUM!</v>
      </c>
      <c r="N1083" s="120" t="e">
        <f t="shared" si="1664"/>
        <v>#NUM!</v>
      </c>
      <c r="O1083" s="120" t="e">
        <f t="shared" si="1664"/>
        <v>#NUM!</v>
      </c>
      <c r="P1083" s="120"/>
      <c r="Q1083" s="120"/>
      <c r="R1083" s="120"/>
      <c r="S1083" s="120"/>
      <c r="T1083" s="120"/>
      <c r="U1083" s="120"/>
      <c r="V1083" s="120"/>
      <c r="W1083" s="120"/>
      <c r="X1083" s="120"/>
      <c r="Y1083" s="120"/>
      <c r="Z1083" s="120"/>
      <c r="AA1083" s="120"/>
      <c r="AB1083" s="120"/>
    </row>
    <row r="1084" spans="1:33" x14ac:dyDescent="0.3">
      <c r="A1084" s="20" t="s">
        <v>74</v>
      </c>
      <c r="B1084" s="21" t="s">
        <v>14</v>
      </c>
      <c r="C1084" s="120" t="e">
        <f t="shared" si="1658"/>
        <v>#NUM!</v>
      </c>
      <c r="D1084" s="120" t="e">
        <f t="shared" si="1658"/>
        <v>#NUM!</v>
      </c>
      <c r="E1084" s="120" t="e">
        <f t="shared" si="1658"/>
        <v>#NUM!</v>
      </c>
      <c r="F1084" s="120" t="e">
        <f t="shared" si="1658"/>
        <v>#NUM!</v>
      </c>
      <c r="G1084" s="120" t="e">
        <f>$G1059*(G1066/100*1000)^$H1059*(G1061-0.3)^$I1059</f>
        <v>#NUM!</v>
      </c>
      <c r="H1084" s="120" t="e">
        <f t="shared" ref="H1084:O1084" si="1665">$G1059*(H1066/100*1000)^$H1059*(H1061-0.3)^$I1059</f>
        <v>#NUM!</v>
      </c>
      <c r="I1084" s="120" t="e">
        <f t="shared" si="1665"/>
        <v>#NUM!</v>
      </c>
      <c r="J1084" s="120" t="e">
        <f t="shared" si="1665"/>
        <v>#NUM!</v>
      </c>
      <c r="K1084" s="120" t="e">
        <f t="shared" si="1665"/>
        <v>#NUM!</v>
      </c>
      <c r="L1084" s="120" t="e">
        <f t="shared" si="1665"/>
        <v>#NUM!</v>
      </c>
      <c r="M1084" s="120" t="e">
        <f t="shared" si="1665"/>
        <v>#NUM!</v>
      </c>
      <c r="N1084" s="120" t="e">
        <f t="shared" si="1665"/>
        <v>#NUM!</v>
      </c>
      <c r="O1084" s="120" t="e">
        <f t="shared" si="1665"/>
        <v>#NUM!</v>
      </c>
      <c r="P1084" s="120"/>
      <c r="Q1084" s="120"/>
      <c r="R1084" s="120"/>
      <c r="S1084" s="120"/>
      <c r="T1084" s="120"/>
      <c r="U1084" s="120"/>
      <c r="V1084" s="120"/>
      <c r="W1084" s="120"/>
      <c r="X1084" s="120"/>
      <c r="Y1084" s="120"/>
      <c r="Z1084" s="120"/>
      <c r="AA1084" s="120"/>
      <c r="AB1084" s="120"/>
    </row>
    <row r="1085" spans="1:33" x14ac:dyDescent="0.3">
      <c r="A1085" s="20" t="s">
        <v>75</v>
      </c>
      <c r="B1085" s="21" t="s">
        <v>14</v>
      </c>
      <c r="C1085" s="120" t="e">
        <f t="shared" si="1658"/>
        <v>#NUM!</v>
      </c>
      <c r="D1085" s="120" t="e">
        <f t="shared" si="1658"/>
        <v>#NUM!</v>
      </c>
      <c r="E1085" s="120" t="e">
        <f t="shared" si="1658"/>
        <v>#NUM!</v>
      </c>
      <c r="F1085" s="120" t="e">
        <f t="shared" si="1658"/>
        <v>#NUM!</v>
      </c>
      <c r="G1085" s="120" t="e">
        <f>$J1059*(G1066/100*1000)^$K1059*(G1061-0.3)^$L1059</f>
        <v>#NUM!</v>
      </c>
      <c r="H1085" s="120" t="e">
        <f t="shared" ref="H1085:O1085" si="1666">$J1059*(H1066/100*1000)^$K1059*(H1061-0.3)^$L1059</f>
        <v>#NUM!</v>
      </c>
      <c r="I1085" s="120" t="e">
        <f t="shared" si="1666"/>
        <v>#NUM!</v>
      </c>
      <c r="J1085" s="120" t="e">
        <f t="shared" si="1666"/>
        <v>#NUM!</v>
      </c>
      <c r="K1085" s="120" t="e">
        <f t="shared" si="1666"/>
        <v>#NUM!</v>
      </c>
      <c r="L1085" s="120" t="e">
        <f t="shared" si="1666"/>
        <v>#NUM!</v>
      </c>
      <c r="M1085" s="120" t="e">
        <f t="shared" si="1666"/>
        <v>#NUM!</v>
      </c>
      <c r="N1085" s="120" t="e">
        <f t="shared" si="1666"/>
        <v>#NUM!</v>
      </c>
      <c r="O1085" s="120" t="e">
        <f t="shared" si="1666"/>
        <v>#NUM!</v>
      </c>
      <c r="P1085" s="120"/>
      <c r="Q1085" s="120"/>
      <c r="R1085" s="120"/>
      <c r="S1085" s="120"/>
      <c r="T1085" s="120"/>
      <c r="U1085" s="120"/>
      <c r="V1085" s="120"/>
      <c r="W1085" s="120"/>
      <c r="X1085" s="120"/>
      <c r="Y1085" s="120"/>
      <c r="Z1085" s="120"/>
      <c r="AA1085" s="120"/>
      <c r="AB1085" s="120"/>
    </row>
    <row r="1086" spans="1:33" x14ac:dyDescent="0.3">
      <c r="A1086" s="20" t="s">
        <v>15</v>
      </c>
      <c r="B1086" s="21" t="s">
        <v>16</v>
      </c>
      <c r="C1086" s="120" t="e">
        <f>((C1083+C1084+C1085)*0.5*44/12)*C1067/1000</f>
        <v>#NUM!</v>
      </c>
      <c r="D1086" s="120" t="e">
        <f t="shared" ref="D1086:O1086" si="1667">((D1083+D1084+D1085)*0.5*44/12)*D1067/1000</f>
        <v>#NUM!</v>
      </c>
      <c r="E1086" s="120" t="e">
        <f t="shared" si="1667"/>
        <v>#NUM!</v>
      </c>
      <c r="F1086" s="120" t="e">
        <f t="shared" si="1667"/>
        <v>#NUM!</v>
      </c>
      <c r="G1086" s="120" t="e">
        <f t="shared" si="1667"/>
        <v>#NUM!</v>
      </c>
      <c r="H1086" s="120" t="e">
        <f t="shared" si="1667"/>
        <v>#NUM!</v>
      </c>
      <c r="I1086" s="120" t="e">
        <f t="shared" si="1667"/>
        <v>#NUM!</v>
      </c>
      <c r="J1086" s="120" t="e">
        <f t="shared" si="1667"/>
        <v>#NUM!</v>
      </c>
      <c r="K1086" s="120" t="e">
        <f t="shared" si="1667"/>
        <v>#NUM!</v>
      </c>
      <c r="L1086" s="120" t="e">
        <f t="shared" si="1667"/>
        <v>#NUM!</v>
      </c>
      <c r="M1086" s="120" t="e">
        <f t="shared" si="1667"/>
        <v>#NUM!</v>
      </c>
      <c r="N1086" s="120" t="e">
        <f t="shared" si="1667"/>
        <v>#NUM!</v>
      </c>
      <c r="O1086" s="120" t="e">
        <f t="shared" si="1667"/>
        <v>#NUM!</v>
      </c>
      <c r="P1086" s="120"/>
      <c r="Q1086" s="120"/>
      <c r="R1086" s="120"/>
      <c r="S1086" s="120"/>
      <c r="T1086" s="120"/>
      <c r="U1086" s="120"/>
      <c r="V1086" s="120"/>
      <c r="W1086" s="120"/>
      <c r="X1086" s="120"/>
      <c r="Y1086" s="120"/>
      <c r="Z1086" s="120"/>
      <c r="AA1086" s="120"/>
      <c r="AB1086" s="120"/>
    </row>
    <row r="1087" spans="1:33" x14ac:dyDescent="0.3">
      <c r="A1087" s="20" t="s">
        <v>17</v>
      </c>
      <c r="B1087" s="21" t="s">
        <v>16</v>
      </c>
      <c r="C1087" s="120" t="e">
        <f>C1086</f>
        <v>#NUM!</v>
      </c>
      <c r="D1087" s="120" t="e">
        <f>C1087+D1086</f>
        <v>#NUM!</v>
      </c>
      <c r="E1087" s="120" t="e">
        <f t="shared" ref="E1087" si="1668">D1087+E1086</f>
        <v>#NUM!</v>
      </c>
      <c r="F1087" s="120" t="e">
        <f t="shared" ref="F1087" si="1669">E1087+F1086</f>
        <v>#NUM!</v>
      </c>
      <c r="G1087" s="120" t="e">
        <f t="shared" ref="G1087" si="1670">F1087+G1086</f>
        <v>#NUM!</v>
      </c>
      <c r="H1087" s="120" t="e">
        <f t="shared" ref="H1087" si="1671">G1087+H1086</f>
        <v>#NUM!</v>
      </c>
      <c r="I1087" s="120" t="e">
        <f t="shared" ref="I1087" si="1672">H1087+I1086</f>
        <v>#NUM!</v>
      </c>
      <c r="J1087" s="120" t="e">
        <f t="shared" ref="J1087" si="1673">I1087+J1086</f>
        <v>#NUM!</v>
      </c>
      <c r="K1087" s="120" t="e">
        <f t="shared" ref="K1087" si="1674">J1087+K1086</f>
        <v>#NUM!</v>
      </c>
      <c r="L1087" s="120" t="e">
        <f t="shared" ref="L1087" si="1675">K1087+L1086</f>
        <v>#NUM!</v>
      </c>
      <c r="M1087" s="120" t="e">
        <f t="shared" ref="M1087" si="1676">L1087+M1086</f>
        <v>#NUM!</v>
      </c>
      <c r="N1087" s="120" t="e">
        <f t="shared" ref="N1087" si="1677">M1087+N1086</f>
        <v>#NUM!</v>
      </c>
      <c r="O1087" s="120" t="e">
        <f t="shared" ref="O1087" si="1678">N1087+O1086</f>
        <v>#NUM!</v>
      </c>
      <c r="P1087" s="120"/>
      <c r="Q1087" s="120"/>
      <c r="R1087" s="120"/>
      <c r="S1087" s="120"/>
      <c r="T1087" s="120"/>
      <c r="U1087" s="120"/>
      <c r="V1087" s="120"/>
      <c r="W1087" s="120"/>
      <c r="X1087" s="120"/>
      <c r="Y1087" s="120"/>
      <c r="Z1087" s="120"/>
      <c r="AA1087" s="120"/>
      <c r="AB1087" s="120"/>
    </row>
    <row r="1088" spans="1:33" x14ac:dyDescent="0.3">
      <c r="A1088" s="178" t="s">
        <v>294</v>
      </c>
      <c r="B1088" s="21" t="s">
        <v>16</v>
      </c>
      <c r="C1088" s="120">
        <f>((C1080+C1081+C1082)*0.5*44/12)*(AVERAGE(C1063,C1073))/1000</f>
        <v>0</v>
      </c>
      <c r="D1088" s="120">
        <f t="shared" ref="D1088:O1088" si="1679">((D1080+D1081+D1082)*0.5*44/12)*(AVERAGE(D1063,D1073))/1000</f>
        <v>2.9662336328896166</v>
      </c>
      <c r="E1088" s="120">
        <f t="shared" si="1679"/>
        <v>19.774890885930777</v>
      </c>
      <c r="F1088" s="120">
        <f t="shared" si="1679"/>
        <v>49.437227214826947</v>
      </c>
      <c r="G1088" s="120">
        <f>((G1080+G1081+G1082)*0.5*44/12)*(AVERAGE(G1063,G1073))/1000</f>
        <v>98.874454429653895</v>
      </c>
      <c r="H1088" s="120">
        <f t="shared" si="1679"/>
        <v>273.47944147440586</v>
      </c>
      <c r="I1088" s="120">
        <f t="shared" si="1679"/>
        <v>394.11711790933327</v>
      </c>
      <c r="J1088" s="120">
        <f t="shared" si="1679"/>
        <v>483.84510363850103</v>
      </c>
      <c r="K1088" s="120">
        <f t="shared" si="1679"/>
        <v>547.82023758168145</v>
      </c>
      <c r="L1088" s="120">
        <f t="shared" si="1679"/>
        <v>592.23998492478745</v>
      </c>
      <c r="M1088" s="120">
        <f t="shared" si="1679"/>
        <v>622.21099162220241</v>
      </c>
      <c r="N1088" s="120">
        <f t="shared" si="1679"/>
        <v>641.57616874656605</v>
      </c>
      <c r="O1088" s="120">
        <f t="shared" si="1679"/>
        <v>653.15027067981873</v>
      </c>
      <c r="P1088" s="120"/>
      <c r="Q1088" s="120"/>
      <c r="R1088" s="120"/>
      <c r="S1088" s="120"/>
      <c r="T1088" s="120"/>
      <c r="U1088" s="120"/>
      <c r="V1088" s="120"/>
      <c r="W1088" s="120"/>
      <c r="X1088" s="120"/>
      <c r="Y1088" s="120"/>
      <c r="Z1088" s="120"/>
      <c r="AA1088" s="120"/>
      <c r="AB1088" s="120"/>
      <c r="AC1088" s="14"/>
      <c r="AD1088" s="14"/>
      <c r="AE1088" s="14"/>
      <c r="AF1088" s="14"/>
      <c r="AG1088" s="14"/>
    </row>
    <row r="1089" spans="1:33" x14ac:dyDescent="0.3">
      <c r="A1089" s="20" t="s">
        <v>293</v>
      </c>
      <c r="B1089" s="21" t="s">
        <v>16</v>
      </c>
      <c r="C1089" s="120">
        <f>((C1080+C1081+C1082)*0.5*44/12)*C1073/1000</f>
        <v>0</v>
      </c>
      <c r="D1089" s="120">
        <f t="shared" ref="D1089:O1089" si="1680">((D1080+D1081+D1082)*0.5*44/12)*D1073/1000</f>
        <v>2.9662336328896166</v>
      </c>
      <c r="E1089" s="120">
        <f t="shared" si="1680"/>
        <v>19.774890885930777</v>
      </c>
      <c r="F1089" s="120">
        <f t="shared" si="1680"/>
        <v>49.437227214826947</v>
      </c>
      <c r="G1089" s="120">
        <f t="shared" si="1680"/>
        <v>98.874454429653895</v>
      </c>
      <c r="H1089" s="120">
        <f t="shared" si="1680"/>
        <v>224.66900896749439</v>
      </c>
      <c r="I1089" s="120">
        <f t="shared" si="1680"/>
        <v>336.4386619474119</v>
      </c>
      <c r="J1089" s="120">
        <f t="shared" si="1680"/>
        <v>423.85338218693374</v>
      </c>
      <c r="K1089" s="120">
        <f t="shared" si="1680"/>
        <v>488.90620402388817</v>
      </c>
      <c r="L1089" s="120">
        <f t="shared" si="1680"/>
        <v>536.01226230583802</v>
      </c>
      <c r="M1089" s="120">
        <f t="shared" si="1680"/>
        <v>569.33641449339007</v>
      </c>
      <c r="N1089" s="120">
        <f t="shared" si="1680"/>
        <v>592.23503601254015</v>
      </c>
      <c r="O1089" s="120">
        <f t="shared" si="1680"/>
        <v>607.27764799974614</v>
      </c>
      <c r="P1089" s="120"/>
      <c r="Q1089" s="120"/>
      <c r="R1089" s="120"/>
      <c r="S1089" s="120"/>
      <c r="T1089" s="120"/>
      <c r="U1089" s="120"/>
      <c r="V1089" s="120"/>
      <c r="W1089" s="120"/>
      <c r="X1089" s="120"/>
      <c r="Y1089" s="120"/>
      <c r="Z1089" s="120"/>
      <c r="AA1089" s="120"/>
      <c r="AB1089" s="120"/>
      <c r="AC1089" s="14"/>
      <c r="AD1089" s="14"/>
      <c r="AE1089" s="14"/>
      <c r="AF1089" s="14"/>
      <c r="AG1089" s="14"/>
    </row>
    <row r="1090" spans="1:33" x14ac:dyDescent="0.3">
      <c r="A1090" s="22" t="s">
        <v>18</v>
      </c>
      <c r="B1090" s="23" t="s">
        <v>16</v>
      </c>
      <c r="C1090" s="122" t="e">
        <f>C1087+C1089</f>
        <v>#NUM!</v>
      </c>
      <c r="D1090" s="122" t="e">
        <f t="shared" ref="D1090" si="1681">D1087+D1089</f>
        <v>#NUM!</v>
      </c>
      <c r="E1090" s="122" t="e">
        <f t="shared" ref="E1090" si="1682">E1087+E1089</f>
        <v>#NUM!</v>
      </c>
      <c r="F1090" s="122" t="e">
        <f t="shared" ref="F1090" si="1683">F1087+F1089</f>
        <v>#NUM!</v>
      </c>
      <c r="G1090" s="122" t="e">
        <f t="shared" ref="G1090" si="1684">G1087+G1089</f>
        <v>#NUM!</v>
      </c>
      <c r="H1090" s="122" t="e">
        <f t="shared" ref="H1090" si="1685">H1087+H1089</f>
        <v>#NUM!</v>
      </c>
      <c r="I1090" s="122" t="e">
        <f t="shared" ref="I1090" si="1686">I1087+I1089</f>
        <v>#NUM!</v>
      </c>
      <c r="J1090" s="122" t="e">
        <f t="shared" ref="J1090" si="1687">J1087+J1089</f>
        <v>#NUM!</v>
      </c>
      <c r="K1090" s="122" t="e">
        <f t="shared" ref="K1090" si="1688">K1087+K1089</f>
        <v>#NUM!</v>
      </c>
      <c r="L1090" s="122" t="e">
        <f t="shared" ref="L1090" si="1689">L1087+L1089</f>
        <v>#NUM!</v>
      </c>
      <c r="M1090" s="122" t="e">
        <f t="shared" ref="M1090" si="1690">M1087+M1089</f>
        <v>#NUM!</v>
      </c>
      <c r="N1090" s="122" t="e">
        <f t="shared" ref="N1090" si="1691">N1087+N1089</f>
        <v>#NUM!</v>
      </c>
      <c r="O1090" s="122" t="e">
        <f t="shared" ref="O1090" si="1692">O1087+O1089</f>
        <v>#NUM!</v>
      </c>
      <c r="P1090" s="122"/>
      <c r="Q1090" s="122"/>
      <c r="R1090" s="122"/>
      <c r="S1090" s="122"/>
      <c r="T1090" s="122"/>
      <c r="U1090" s="122"/>
      <c r="V1090" s="122"/>
      <c r="W1090" s="122"/>
      <c r="X1090" s="122"/>
      <c r="Y1090" s="122"/>
      <c r="Z1090" s="122"/>
      <c r="AA1090" s="122"/>
      <c r="AB1090" s="122"/>
      <c r="AC1090" s="14"/>
      <c r="AD1090" s="14"/>
      <c r="AE1090" s="14"/>
      <c r="AF1090" s="14"/>
      <c r="AG1090" s="14"/>
    </row>
    <row r="1092" spans="1:33" x14ac:dyDescent="0.3">
      <c r="A1092" s="1" t="s">
        <v>334</v>
      </c>
      <c r="B1092" s="6" t="s">
        <v>59</v>
      </c>
      <c r="C1092" s="6" t="s">
        <v>60</v>
      </c>
      <c r="D1092" s="6" t="s">
        <v>61</v>
      </c>
      <c r="E1092" s="6" t="s">
        <v>62</v>
      </c>
      <c r="F1092" s="6" t="s">
        <v>63</v>
      </c>
      <c r="G1092" s="6" t="s">
        <v>64</v>
      </c>
      <c r="H1092" s="6" t="s">
        <v>65</v>
      </c>
      <c r="I1092" s="6" t="s">
        <v>66</v>
      </c>
      <c r="J1092" s="6" t="s">
        <v>67</v>
      </c>
      <c r="K1092" s="6" t="s">
        <v>68</v>
      </c>
      <c r="L1092" s="6" t="s">
        <v>69</v>
      </c>
    </row>
    <row r="1093" spans="1:33" x14ac:dyDescent="0.3">
      <c r="A1093" s="15"/>
      <c r="B1093" s="16"/>
      <c r="C1093" s="17" t="s">
        <v>56</v>
      </c>
      <c r="D1093" s="16">
        <f>INDEX(Lister!$A$17:$J$29,MATCH('Data tilvækstoversigt'!$C1093,Lister!$A$17:$A$29,0),2)</f>
        <v>3.7871999999999998E-4</v>
      </c>
      <c r="E1093" s="16">
        <f>INDEX(Lister!$A$17:$J$29,MATCH('Data tilvækstoversigt'!$C1093,Lister!$A$17:$A$29,0),3)</f>
        <v>1.7867</v>
      </c>
      <c r="F1093" s="16">
        <f>INDEX(Lister!$A$17:$J$29,MATCH('Data tilvækstoversigt'!$C1093,Lister!$A$17:$A$29,0),4)</f>
        <v>1.0714999999999999</v>
      </c>
      <c r="G1093" s="16">
        <f>INDEX(Lister!$A$17:$J$29,MATCH('Data tilvækstoversigt'!$C1093,Lister!$A$17:$A$29,0),5)</f>
        <v>6.7440000000000005E-5</v>
      </c>
      <c r="H1093" s="16">
        <f>INDEX(Lister!$A$17:$J$29,MATCH('Data tilvækstoversigt'!$C1093,Lister!$A$17:$A$29,0),6)</f>
        <v>2.7473000000000001</v>
      </c>
      <c r="I1093" s="16">
        <f>INDEX(Lister!$A$17:$J$29,MATCH('Data tilvækstoversigt'!$C1093,Lister!$A$17:$A$29,0),7)</f>
        <v>-0.68418999999999996</v>
      </c>
      <c r="J1093" s="16">
        <f>INDEX(Lister!$A$17:$J$29,MATCH('Data tilvækstoversigt'!$C1093,Lister!$A$17:$A$29,0),8)</f>
        <v>5.223E-5</v>
      </c>
      <c r="K1093" s="16">
        <f>INDEX(Lister!$A$17:$J$29,MATCH('Data tilvækstoversigt'!$C1093,Lister!$A$17:$A$29,0),9)</f>
        <v>2.5221</v>
      </c>
      <c r="L1093" s="16">
        <f>INDEX(Lister!$A$17:$J$29,MATCH('Data tilvækstoversigt'!$C1093,Lister!$A$17:$A$29,0),10)</f>
        <v>-2.8060999999999999E-2</v>
      </c>
    </row>
    <row r="1094" spans="1:33" x14ac:dyDescent="0.3">
      <c r="A1094" s="18" t="s">
        <v>1</v>
      </c>
      <c r="B1094" s="19" t="s">
        <v>2</v>
      </c>
      <c r="C1094" s="19">
        <v>1</v>
      </c>
      <c r="D1094" s="19">
        <v>5</v>
      </c>
      <c r="E1094" s="19">
        <v>10</v>
      </c>
      <c r="F1094" s="19">
        <v>15</v>
      </c>
      <c r="G1094" s="19">
        <v>20</v>
      </c>
      <c r="H1094" s="19">
        <v>25</v>
      </c>
      <c r="I1094" s="19">
        <v>30</v>
      </c>
      <c r="J1094" s="19">
        <v>35</v>
      </c>
      <c r="K1094" s="19">
        <v>40</v>
      </c>
      <c r="L1094" s="19">
        <v>45</v>
      </c>
      <c r="M1094" s="19">
        <v>50</v>
      </c>
      <c r="N1094" s="19">
        <v>55</v>
      </c>
      <c r="O1094" s="19">
        <v>60</v>
      </c>
      <c r="P1094" s="19">
        <v>65</v>
      </c>
      <c r="Q1094" s="19">
        <v>70</v>
      </c>
      <c r="R1094" s="19">
        <v>75</v>
      </c>
      <c r="S1094" s="19">
        <v>80</v>
      </c>
      <c r="T1094" s="19">
        <v>85</v>
      </c>
      <c r="U1094" s="19">
        <v>90</v>
      </c>
      <c r="V1094" s="19">
        <v>95</v>
      </c>
      <c r="W1094" s="19">
        <v>100</v>
      </c>
      <c r="X1094" s="19">
        <v>105</v>
      </c>
      <c r="Y1094" s="19">
        <v>110</v>
      </c>
      <c r="Z1094" s="19">
        <v>115</v>
      </c>
      <c r="AA1094" s="19">
        <v>120</v>
      </c>
      <c r="AB1094" s="19">
        <v>125</v>
      </c>
    </row>
    <row r="1095" spans="1:33" x14ac:dyDescent="0.3">
      <c r="A1095" s="7" t="s">
        <v>19</v>
      </c>
      <c r="B1095" s="8" t="s">
        <v>4</v>
      </c>
      <c r="C1095" s="117">
        <f>C$2*$G1095</f>
        <v>0</v>
      </c>
      <c r="D1095" s="117">
        <f t="shared" ref="D1095:F1109" si="1693">D$2*$G1095</f>
        <v>0</v>
      </c>
      <c r="E1095" s="117">
        <f t="shared" si="1693"/>
        <v>0</v>
      </c>
      <c r="F1095" s="117">
        <f t="shared" si="1693"/>
        <v>0</v>
      </c>
      <c r="G1095" s="7"/>
      <c r="H1095" s="8"/>
      <c r="I1095" s="8"/>
      <c r="J1095" s="8"/>
      <c r="K1095" s="8"/>
      <c r="L1095" s="8"/>
      <c r="M1095" s="8"/>
      <c r="N1095" s="8"/>
      <c r="O1095" s="8"/>
      <c r="P1095" s="8"/>
      <c r="Q1095" s="8"/>
      <c r="R1095" s="8"/>
      <c r="S1095" s="8"/>
      <c r="T1095" s="8"/>
      <c r="U1095" s="8"/>
      <c r="V1095" s="8"/>
      <c r="W1095" s="8"/>
      <c r="X1095" s="8"/>
      <c r="Y1095" s="8"/>
      <c r="Z1095" s="8"/>
      <c r="AA1095" s="8"/>
      <c r="AB1095" s="9"/>
    </row>
    <row r="1096" spans="1:33" x14ac:dyDescent="0.3">
      <c r="A1096" s="10" t="s">
        <v>20</v>
      </c>
      <c r="B1096" t="s">
        <v>6</v>
      </c>
      <c r="C1096" s="118">
        <f t="shared" ref="C1096:F1119" si="1694">C$2*$G1096</f>
        <v>0</v>
      </c>
      <c r="D1096" s="118">
        <f t="shared" si="1693"/>
        <v>0</v>
      </c>
      <c r="E1096" s="118">
        <f t="shared" si="1693"/>
        <v>0</v>
      </c>
      <c r="F1096" s="118">
        <f t="shared" si="1693"/>
        <v>0</v>
      </c>
      <c r="G1096" s="10"/>
      <c r="AB1096" s="11"/>
    </row>
    <row r="1097" spans="1:33" x14ac:dyDescent="0.3">
      <c r="A1097" s="10" t="s">
        <v>21</v>
      </c>
      <c r="B1097" t="s">
        <v>8</v>
      </c>
      <c r="C1097" s="118">
        <f>G1097</f>
        <v>2765.9077388332471</v>
      </c>
      <c r="D1097" s="118">
        <f>G1097</f>
        <v>2765.9077388332471</v>
      </c>
      <c r="E1097" s="118">
        <f>G1097</f>
        <v>2765.9077388332471</v>
      </c>
      <c r="F1097" s="118">
        <f>G1097</f>
        <v>2765.9077388332471</v>
      </c>
      <c r="G1097" s="176">
        <f>G1107+(F1107-G1107)</f>
        <v>2765.9077388332471</v>
      </c>
      <c r="H1097" s="176">
        <f t="shared" ref="H1097:O1097" si="1695">H1107+(G1107-H1107)</f>
        <v>2765.9077388332471</v>
      </c>
      <c r="I1097" s="176">
        <f t="shared" si="1695"/>
        <v>1880.1104656978073</v>
      </c>
      <c r="J1097" s="176">
        <f t="shared" si="1695"/>
        <v>1371.5126299499668</v>
      </c>
      <c r="K1097" s="176">
        <f t="shared" si="1695"/>
        <v>1050.4656731705904</v>
      </c>
      <c r="L1097" s="176">
        <f t="shared" si="1695"/>
        <v>833.78830053889521</v>
      </c>
      <c r="M1097" s="176">
        <f t="shared" si="1695"/>
        <v>680.08302218560868</v>
      </c>
      <c r="N1097" s="176">
        <f t="shared" si="1695"/>
        <v>566.76297911543429</v>
      </c>
      <c r="O1097" s="176">
        <f t="shared" si="1695"/>
        <v>480.60925438579198</v>
      </c>
      <c r="AB1097" s="11"/>
    </row>
    <row r="1098" spans="1:33" x14ac:dyDescent="0.3">
      <c r="A1098" s="10" t="s">
        <v>22</v>
      </c>
      <c r="B1098" t="s">
        <v>31</v>
      </c>
      <c r="C1098" s="118">
        <f t="shared" si="1694"/>
        <v>0</v>
      </c>
      <c r="D1098" s="118">
        <f t="shared" si="1693"/>
        <v>0</v>
      </c>
      <c r="E1098" s="118">
        <f t="shared" si="1693"/>
        <v>0</v>
      </c>
      <c r="F1098" s="118">
        <f t="shared" si="1693"/>
        <v>0</v>
      </c>
      <c r="G1098" s="10"/>
      <c r="AB1098" s="11"/>
    </row>
    <row r="1099" spans="1:33" x14ac:dyDescent="0.3">
      <c r="A1099" s="10" t="s">
        <v>23</v>
      </c>
      <c r="B1099" t="s">
        <v>10</v>
      </c>
      <c r="C1099" s="118">
        <f t="shared" si="1694"/>
        <v>0</v>
      </c>
      <c r="D1099" s="118">
        <f t="shared" si="1693"/>
        <v>0</v>
      </c>
      <c r="E1099" s="118">
        <f t="shared" si="1693"/>
        <v>0</v>
      </c>
      <c r="F1099" s="118">
        <f t="shared" si="1693"/>
        <v>0</v>
      </c>
      <c r="G1099" s="10"/>
      <c r="AB1099" s="11"/>
    </row>
    <row r="1100" spans="1:33" x14ac:dyDescent="0.3">
      <c r="A1100" s="10" t="s">
        <v>11</v>
      </c>
      <c r="B1100" t="s">
        <v>6</v>
      </c>
      <c r="C1100" s="118">
        <f t="shared" si="1694"/>
        <v>0</v>
      </c>
      <c r="D1100" s="118">
        <f t="shared" si="1693"/>
        <v>0</v>
      </c>
      <c r="E1100" s="118">
        <f t="shared" si="1693"/>
        <v>0</v>
      </c>
      <c r="F1100" s="118">
        <f t="shared" si="1693"/>
        <v>0</v>
      </c>
      <c r="G1100" s="10"/>
      <c r="AB1100" s="11"/>
    </row>
    <row r="1101" spans="1:33" x14ac:dyDescent="0.3">
      <c r="A1101" s="10" t="s">
        <v>12</v>
      </c>
      <c r="B1101" t="s">
        <v>8</v>
      </c>
      <c r="C1101" s="118">
        <v>0</v>
      </c>
      <c r="D1101" s="118">
        <v>0</v>
      </c>
      <c r="E1101" s="118">
        <v>0</v>
      </c>
      <c r="F1101" s="118">
        <v>0</v>
      </c>
      <c r="G1101" s="10"/>
      <c r="AB1101" s="11"/>
    </row>
    <row r="1102" spans="1:33" x14ac:dyDescent="0.3">
      <c r="A1102" s="10" t="s">
        <v>24</v>
      </c>
      <c r="B1102" t="s">
        <v>31</v>
      </c>
      <c r="C1102" s="118">
        <f t="shared" si="1694"/>
        <v>0</v>
      </c>
      <c r="D1102" s="118">
        <f t="shared" si="1693"/>
        <v>0</v>
      </c>
      <c r="E1102" s="118">
        <f t="shared" si="1693"/>
        <v>0</v>
      </c>
      <c r="F1102" s="118">
        <f t="shared" si="1693"/>
        <v>0</v>
      </c>
      <c r="G1102" s="10"/>
      <c r="AB1102" s="11"/>
    </row>
    <row r="1103" spans="1:33" x14ac:dyDescent="0.3">
      <c r="A1103" s="10" t="s">
        <v>25</v>
      </c>
      <c r="B1103" t="s">
        <v>10</v>
      </c>
      <c r="C1103" s="118">
        <f t="shared" si="1694"/>
        <v>0</v>
      </c>
      <c r="D1103" s="118">
        <f t="shared" si="1693"/>
        <v>0</v>
      </c>
      <c r="E1103" s="118">
        <f t="shared" si="1693"/>
        <v>0</v>
      </c>
      <c r="F1103" s="118">
        <f t="shared" si="1693"/>
        <v>0</v>
      </c>
      <c r="G1103" s="10"/>
      <c r="AB1103" s="11"/>
    </row>
    <row r="1104" spans="1:33" x14ac:dyDescent="0.3">
      <c r="A1104" s="10" t="s">
        <v>26</v>
      </c>
      <c r="B1104" t="s">
        <v>32</v>
      </c>
      <c r="C1104" s="118"/>
      <c r="D1104" s="118"/>
      <c r="E1104" s="118"/>
      <c r="F1104" s="118"/>
      <c r="G1104" s="10"/>
      <c r="AB1104" s="11"/>
    </row>
    <row r="1105" spans="1:28" x14ac:dyDescent="0.3">
      <c r="A1105" s="10" t="s">
        <v>3</v>
      </c>
      <c r="B1105" t="s">
        <v>4</v>
      </c>
      <c r="C1105" s="120">
        <f t="shared" si="1694"/>
        <v>0</v>
      </c>
      <c r="D1105" s="120">
        <f t="shared" si="1693"/>
        <v>0.1235119923688439</v>
      </c>
      <c r="E1105" s="120">
        <f t="shared" si="1693"/>
        <v>0.82341328245895939</v>
      </c>
      <c r="F1105" s="120">
        <f t="shared" si="1693"/>
        <v>2.0585332061473984</v>
      </c>
      <c r="G1105" s="176">
        <v>4.1170664122947969</v>
      </c>
      <c r="H1105" s="14">
        <v>8.6625005525652554</v>
      </c>
      <c r="I1105" s="14">
        <v>12.376390664458107</v>
      </c>
      <c r="J1105" s="14">
        <v>15.516440012539356</v>
      </c>
      <c r="K1105" s="14">
        <v>18.236474480300892</v>
      </c>
      <c r="L1105" s="14">
        <v>20.635714916621417</v>
      </c>
      <c r="M1105" s="14">
        <v>22.781908620571336</v>
      </c>
      <c r="N1105" s="14">
        <v>24.723376983185439</v>
      </c>
      <c r="O1105" s="14">
        <v>26.495798732464188</v>
      </c>
      <c r="AB1105" s="11"/>
    </row>
    <row r="1106" spans="1:28" x14ac:dyDescent="0.3">
      <c r="A1106" s="10" t="s">
        <v>5</v>
      </c>
      <c r="B1106" t="s">
        <v>6</v>
      </c>
      <c r="C1106" s="120">
        <f t="shared" si="1694"/>
        <v>0</v>
      </c>
      <c r="D1106" s="120">
        <f t="shared" si="1693"/>
        <v>0.17164443541678268</v>
      </c>
      <c r="E1106" s="120">
        <f t="shared" si="1693"/>
        <v>1.1442962361118845</v>
      </c>
      <c r="F1106" s="120">
        <f t="shared" si="1693"/>
        <v>2.8607405902797112</v>
      </c>
      <c r="G1106" s="176">
        <v>5.7214811805594223</v>
      </c>
      <c r="H1106" s="14">
        <v>11.761530827532454</v>
      </c>
      <c r="I1106" s="14">
        <v>16.696610726831224</v>
      </c>
      <c r="J1106" s="14">
        <v>20.86916132839545</v>
      </c>
      <c r="K1106" s="14">
        <v>24.483589063956032</v>
      </c>
      <c r="L1106" s="14">
        <v>27.671740273103012</v>
      </c>
      <c r="M1106" s="14">
        <v>30.523638710929049</v>
      </c>
      <c r="N1106" s="14">
        <v>33.103494657872531</v>
      </c>
      <c r="O1106" s="14">
        <v>35.45871861022782</v>
      </c>
      <c r="AB1106" s="11"/>
    </row>
    <row r="1107" spans="1:28" x14ac:dyDescent="0.3">
      <c r="A1107" s="10" t="s">
        <v>7</v>
      </c>
      <c r="B1107" t="s">
        <v>8</v>
      </c>
      <c r="C1107" s="120">
        <f>G1107</f>
        <v>2765.9077388332471</v>
      </c>
      <c r="D1107" s="120">
        <f>G1107</f>
        <v>2765.9077388332471</v>
      </c>
      <c r="E1107" s="120">
        <f>G1107</f>
        <v>2765.9077388332471</v>
      </c>
      <c r="F1107" s="120">
        <f>G1107</f>
        <v>2765.9077388332471</v>
      </c>
      <c r="G1107" s="176">
        <v>2765.9077388332471</v>
      </c>
      <c r="H1107" s="14">
        <v>1880.1104656978073</v>
      </c>
      <c r="I1107" s="14">
        <v>1371.5126299499668</v>
      </c>
      <c r="J1107" s="14">
        <v>1050.4656731705904</v>
      </c>
      <c r="K1107" s="14">
        <v>833.78830053889521</v>
      </c>
      <c r="L1107" s="14">
        <v>680.08302218560868</v>
      </c>
      <c r="M1107" s="14">
        <v>566.76297911543429</v>
      </c>
      <c r="N1107" s="14">
        <v>480.60925438579198</v>
      </c>
      <c r="O1107" s="14">
        <v>413.44516624260308</v>
      </c>
      <c r="AB1107" s="11"/>
    </row>
    <row r="1108" spans="1:28" x14ac:dyDescent="0.3">
      <c r="A1108" s="10" t="s">
        <v>27</v>
      </c>
      <c r="B1108" t="s">
        <v>31</v>
      </c>
      <c r="C1108" s="118">
        <f t="shared" si="1694"/>
        <v>0</v>
      </c>
      <c r="D1108" s="118">
        <f t="shared" si="1693"/>
        <v>0</v>
      </c>
      <c r="E1108" s="118">
        <f t="shared" si="1693"/>
        <v>0</v>
      </c>
      <c r="F1108" s="118">
        <f t="shared" si="1693"/>
        <v>0</v>
      </c>
      <c r="G1108" s="10"/>
      <c r="AB1108" s="11"/>
    </row>
    <row r="1109" spans="1:28" x14ac:dyDescent="0.3">
      <c r="A1109" s="10" t="s">
        <v>9</v>
      </c>
      <c r="B1109" t="s">
        <v>10</v>
      </c>
      <c r="C1109" s="118">
        <f t="shared" si="1694"/>
        <v>0</v>
      </c>
      <c r="D1109" s="118">
        <f t="shared" si="1693"/>
        <v>0</v>
      </c>
      <c r="E1109" s="118">
        <f t="shared" si="1693"/>
        <v>0</v>
      </c>
      <c r="F1109" s="118">
        <f t="shared" si="1693"/>
        <v>0</v>
      </c>
      <c r="G1109" s="10"/>
      <c r="AB1109" s="11"/>
    </row>
    <row r="1110" spans="1:28" x14ac:dyDescent="0.3">
      <c r="A1110" s="10" t="s">
        <v>28</v>
      </c>
      <c r="B1110" t="s">
        <v>32</v>
      </c>
      <c r="C1110" s="118"/>
      <c r="D1110" s="118"/>
      <c r="E1110" s="118"/>
      <c r="F1110" s="118"/>
      <c r="G1110" s="10"/>
      <c r="AB1110" s="11"/>
    </row>
    <row r="1111" spans="1:28" x14ac:dyDescent="0.3">
      <c r="A1111" s="10" t="s">
        <v>29</v>
      </c>
      <c r="B1111" t="s">
        <v>33</v>
      </c>
      <c r="C1111" s="118">
        <f t="shared" si="1694"/>
        <v>0</v>
      </c>
      <c r="D1111" s="118">
        <f t="shared" si="1694"/>
        <v>0</v>
      </c>
      <c r="E1111" s="118">
        <f t="shared" si="1694"/>
        <v>0</v>
      </c>
      <c r="F1111" s="118">
        <f t="shared" si="1694"/>
        <v>0</v>
      </c>
      <c r="G1111" s="10"/>
      <c r="AB1111" s="11"/>
    </row>
    <row r="1112" spans="1:28" x14ac:dyDescent="0.3">
      <c r="A1112" s="10" t="s">
        <v>30</v>
      </c>
      <c r="B1112" t="s">
        <v>34</v>
      </c>
      <c r="C1112" s="118">
        <f t="shared" si="1694"/>
        <v>0</v>
      </c>
      <c r="D1112" s="118">
        <f t="shared" si="1694"/>
        <v>0</v>
      </c>
      <c r="E1112" s="118">
        <f t="shared" si="1694"/>
        <v>0</v>
      </c>
      <c r="F1112" s="118">
        <f t="shared" si="1694"/>
        <v>0</v>
      </c>
      <c r="G1112" s="10"/>
      <c r="AB1112" s="11"/>
    </row>
    <row r="1113" spans="1:28" x14ac:dyDescent="0.3">
      <c r="A1113" s="12" t="s">
        <v>13</v>
      </c>
      <c r="B1113" s="3" t="s">
        <v>10</v>
      </c>
      <c r="C1113" s="119">
        <f t="shared" si="1694"/>
        <v>0</v>
      </c>
      <c r="D1113" s="119">
        <f t="shared" si="1694"/>
        <v>0</v>
      </c>
      <c r="E1113" s="119">
        <f t="shared" si="1694"/>
        <v>0</v>
      </c>
      <c r="F1113" s="119">
        <f t="shared" si="1694"/>
        <v>0</v>
      </c>
      <c r="G1113" s="12"/>
      <c r="H1113" s="3"/>
      <c r="I1113" s="3"/>
      <c r="J1113" s="3"/>
      <c r="K1113" s="3"/>
      <c r="L1113" s="3"/>
      <c r="M1113" s="3"/>
      <c r="N1113" s="3"/>
      <c r="O1113" s="3"/>
      <c r="P1113" s="3"/>
      <c r="Q1113" s="3"/>
      <c r="R1113" s="3"/>
      <c r="S1113" s="3"/>
      <c r="T1113" s="3"/>
      <c r="U1113" s="3"/>
      <c r="V1113" s="3"/>
      <c r="W1113" s="3"/>
      <c r="X1113" s="3"/>
      <c r="Y1113" s="3"/>
      <c r="Z1113" s="3"/>
      <c r="AA1113" s="3"/>
      <c r="AB1113" s="13"/>
    </row>
    <row r="1114" spans="1:28" x14ac:dyDescent="0.3">
      <c r="A1114" s="20" t="s">
        <v>70</v>
      </c>
      <c r="B1114" s="21" t="s">
        <v>14</v>
      </c>
      <c r="C1114" s="120">
        <f t="shared" si="1694"/>
        <v>0</v>
      </c>
      <c r="D1114" s="120">
        <f t="shared" si="1694"/>
        <v>6.5902710398604736E-2</v>
      </c>
      <c r="E1114" s="120">
        <f t="shared" si="1694"/>
        <v>0.43935140265736489</v>
      </c>
      <c r="F1114" s="120">
        <f t="shared" si="1694"/>
        <v>1.0983785066434122</v>
      </c>
      <c r="G1114" s="120">
        <f>$D1093*(G1106/100*1000)^$E1093*(G1105-0.3)^$F1093</f>
        <v>2.1967570132868244</v>
      </c>
      <c r="H1114" s="120">
        <f t="shared" ref="H1114:I1114" si="1696">$D1093*(H1106/100*1000)^$E1093*(H1105-0.3)^$F1093</f>
        <v>18.44587233078564</v>
      </c>
      <c r="I1114" s="120">
        <f t="shared" si="1696"/>
        <v>51.142731962509366</v>
      </c>
      <c r="J1114" s="120">
        <f>$D1093*(J1106/100*1000)^$E1093*(J1105-0.3)^$F1093</f>
        <v>97.594705861198719</v>
      </c>
      <c r="K1114" s="120">
        <f t="shared" ref="K1114:O1114" si="1697">$D1093*(K1106/100*1000)^$E1093*(K1105-0.3)^$F1093</f>
        <v>154.84622936584853</v>
      </c>
      <c r="L1114" s="120">
        <f t="shared" si="1697"/>
        <v>220.44730895936021</v>
      </c>
      <c r="M1114" s="120">
        <f t="shared" si="1697"/>
        <v>292.48740962481293</v>
      </c>
      <c r="N1114" s="120">
        <f t="shared" si="1697"/>
        <v>369.49678036615722</v>
      </c>
      <c r="O1114" s="120">
        <f t="shared" si="1697"/>
        <v>450.34318896388828</v>
      </c>
      <c r="P1114" s="120"/>
      <c r="Q1114" s="120"/>
      <c r="R1114" s="120"/>
      <c r="S1114" s="120"/>
      <c r="T1114" s="120"/>
      <c r="U1114" s="120"/>
      <c r="V1114" s="120"/>
      <c r="W1114" s="120"/>
      <c r="X1114" s="120"/>
      <c r="Y1114" s="120"/>
      <c r="Z1114" s="120"/>
      <c r="AA1114" s="120"/>
      <c r="AB1114" s="120"/>
    </row>
    <row r="1115" spans="1:28" x14ac:dyDescent="0.3">
      <c r="A1115" s="20" t="s">
        <v>71</v>
      </c>
      <c r="B1115" s="21" t="s">
        <v>14</v>
      </c>
      <c r="C1115" s="120">
        <f t="shared" si="1694"/>
        <v>0</v>
      </c>
      <c r="D1115" s="120">
        <f t="shared" si="1694"/>
        <v>5.4503976890692599E-2</v>
      </c>
      <c r="E1115" s="120">
        <f t="shared" si="1694"/>
        <v>0.36335984593795068</v>
      </c>
      <c r="F1115" s="120">
        <f t="shared" si="1694"/>
        <v>0.90839961484487664</v>
      </c>
      <c r="G1115" s="120">
        <f>$G1093*(G1106/100*1000)^$H1093*(G1105-0.3)^$I1093</f>
        <v>1.8167992296897533</v>
      </c>
      <c r="H1115" s="120">
        <f t="shared" ref="H1115:O1115" si="1698">$G1093*(H1106/100*1000)^$H1093*(H1105-0.3)^$I1093</f>
        <v>7.6921850439739972</v>
      </c>
      <c r="I1115" s="120">
        <f t="shared" si="1698"/>
        <v>15.663678811465415</v>
      </c>
      <c r="J1115" s="120">
        <f t="shared" si="1698"/>
        <v>24.681233845845753</v>
      </c>
      <c r="K1115" s="120">
        <f t="shared" si="1698"/>
        <v>34.204220532890538</v>
      </c>
      <c r="L1115" s="120">
        <f t="shared" si="1698"/>
        <v>43.93658858778894</v>
      </c>
      <c r="M1115" s="120">
        <f t="shared" si="1698"/>
        <v>53.709132597976762</v>
      </c>
      <c r="N1115" s="120">
        <f t="shared" si="1698"/>
        <v>63.422620383712598</v>
      </c>
      <c r="O1115" s="120">
        <f t="shared" si="1698"/>
        <v>73.018305891550682</v>
      </c>
      <c r="P1115" s="120"/>
      <c r="Q1115" s="120"/>
      <c r="R1115" s="120"/>
      <c r="S1115" s="120"/>
      <c r="T1115" s="120"/>
      <c r="U1115" s="120"/>
      <c r="V1115" s="120"/>
      <c r="W1115" s="120"/>
      <c r="X1115" s="120"/>
      <c r="Y1115" s="120"/>
      <c r="Z1115" s="120"/>
      <c r="AA1115" s="120"/>
      <c r="AB1115" s="120"/>
    </row>
    <row r="1116" spans="1:28" x14ac:dyDescent="0.3">
      <c r="A1116" s="20" t="s">
        <v>72</v>
      </c>
      <c r="B1116" s="21" t="s">
        <v>14</v>
      </c>
      <c r="C1116" s="120">
        <f t="shared" si="1694"/>
        <v>0</v>
      </c>
      <c r="D1116" s="120">
        <f t="shared" si="1694"/>
        <v>4.0862928212292579E-2</v>
      </c>
      <c r="E1116" s="120">
        <f t="shared" si="1694"/>
        <v>0.27241952141528386</v>
      </c>
      <c r="F1116" s="120">
        <f t="shared" si="1694"/>
        <v>0.68104880353820962</v>
      </c>
      <c r="G1116" s="120">
        <f>$J1093*(G1106/100*1000)^$K1093*(G1105-0.3)^$L1093</f>
        <v>1.3620976070764192</v>
      </c>
      <c r="H1116" s="120">
        <f t="shared" ref="H1116:O1116" si="1699">$J1093*(H1106/100*1000)^$K1093*(H1105-0.3)^$L1093</f>
        <v>8.20266981379166</v>
      </c>
      <c r="I1116" s="120">
        <f t="shared" si="1699"/>
        <v>19.644938705106107</v>
      </c>
      <c r="J1116" s="120">
        <f t="shared" si="1699"/>
        <v>34.258369597338579</v>
      </c>
      <c r="K1116" s="120">
        <f t="shared" si="1699"/>
        <v>51.01768557639069</v>
      </c>
      <c r="L1116" s="120">
        <f t="shared" si="1699"/>
        <v>69.225985240979369</v>
      </c>
      <c r="M1116" s="120">
        <f t="shared" si="1699"/>
        <v>88.407163863785627</v>
      </c>
      <c r="N1116" s="120">
        <f t="shared" si="1699"/>
        <v>108.23074073149745</v>
      </c>
      <c r="O1116" s="120">
        <f t="shared" si="1699"/>
        <v>128.46342593383201</v>
      </c>
      <c r="P1116" s="120"/>
      <c r="Q1116" s="120"/>
      <c r="R1116" s="120"/>
      <c r="S1116" s="120"/>
      <c r="T1116" s="120"/>
      <c r="U1116" s="120"/>
      <c r="V1116" s="120"/>
      <c r="W1116" s="120"/>
      <c r="X1116" s="120"/>
      <c r="Y1116" s="120"/>
      <c r="Z1116" s="120"/>
      <c r="AA1116" s="120"/>
      <c r="AB1116" s="120"/>
    </row>
    <row r="1117" spans="1:28" x14ac:dyDescent="0.3">
      <c r="A1117" s="20" t="s">
        <v>73</v>
      </c>
      <c r="B1117" s="21" t="s">
        <v>14</v>
      </c>
      <c r="C1117" s="120" t="e">
        <f t="shared" si="1694"/>
        <v>#NUM!</v>
      </c>
      <c r="D1117" s="120" t="e">
        <f t="shared" si="1694"/>
        <v>#NUM!</v>
      </c>
      <c r="E1117" s="120" t="e">
        <f t="shared" si="1694"/>
        <v>#NUM!</v>
      </c>
      <c r="F1117" s="120" t="e">
        <f t="shared" si="1694"/>
        <v>#NUM!</v>
      </c>
      <c r="G1117" s="120" t="e">
        <f>$D1093*(G1100/100*1000)^$E1093*(G1095-0.3)^$F1093</f>
        <v>#NUM!</v>
      </c>
      <c r="H1117" s="120" t="e">
        <f t="shared" ref="H1117:O1117" si="1700">$D1093*(H1100/100*1000)^$E1093*(H1095-0.3)^$F1093</f>
        <v>#NUM!</v>
      </c>
      <c r="I1117" s="120" t="e">
        <f t="shared" si="1700"/>
        <v>#NUM!</v>
      </c>
      <c r="J1117" s="120" t="e">
        <f t="shared" si="1700"/>
        <v>#NUM!</v>
      </c>
      <c r="K1117" s="120" t="e">
        <f t="shared" si="1700"/>
        <v>#NUM!</v>
      </c>
      <c r="L1117" s="120" t="e">
        <f t="shared" si="1700"/>
        <v>#NUM!</v>
      </c>
      <c r="M1117" s="120" t="e">
        <f t="shared" si="1700"/>
        <v>#NUM!</v>
      </c>
      <c r="N1117" s="120" t="e">
        <f t="shared" si="1700"/>
        <v>#NUM!</v>
      </c>
      <c r="O1117" s="120" t="e">
        <f t="shared" si="1700"/>
        <v>#NUM!</v>
      </c>
      <c r="P1117" s="120"/>
      <c r="Q1117" s="120"/>
      <c r="R1117" s="120"/>
      <c r="S1117" s="120"/>
      <c r="T1117" s="120"/>
      <c r="U1117" s="120"/>
      <c r="V1117" s="120"/>
      <c r="W1117" s="120"/>
      <c r="X1117" s="120"/>
      <c r="Y1117" s="120"/>
      <c r="Z1117" s="120"/>
      <c r="AA1117" s="120"/>
      <c r="AB1117" s="120"/>
    </row>
    <row r="1118" spans="1:28" x14ac:dyDescent="0.3">
      <c r="A1118" s="20" t="s">
        <v>74</v>
      </c>
      <c r="B1118" s="21" t="s">
        <v>14</v>
      </c>
      <c r="C1118" s="120" t="e">
        <f t="shared" si="1694"/>
        <v>#NUM!</v>
      </c>
      <c r="D1118" s="120" t="e">
        <f t="shared" si="1694"/>
        <v>#NUM!</v>
      </c>
      <c r="E1118" s="120" t="e">
        <f t="shared" si="1694"/>
        <v>#NUM!</v>
      </c>
      <c r="F1118" s="120" t="e">
        <f t="shared" si="1694"/>
        <v>#NUM!</v>
      </c>
      <c r="G1118" s="120" t="e">
        <f>$G1093*(G1100/100*1000)^$H1093*(G1095-0.3)^$I1093</f>
        <v>#NUM!</v>
      </c>
      <c r="H1118" s="120" t="e">
        <f t="shared" ref="H1118:O1118" si="1701">$G1093*(H1100/100*1000)^$H1093*(H1095-0.3)^$I1093</f>
        <v>#NUM!</v>
      </c>
      <c r="I1118" s="120" t="e">
        <f t="shared" si="1701"/>
        <v>#NUM!</v>
      </c>
      <c r="J1118" s="120" t="e">
        <f t="shared" si="1701"/>
        <v>#NUM!</v>
      </c>
      <c r="K1118" s="120" t="e">
        <f t="shared" si="1701"/>
        <v>#NUM!</v>
      </c>
      <c r="L1118" s="120" t="e">
        <f t="shared" si="1701"/>
        <v>#NUM!</v>
      </c>
      <c r="M1118" s="120" t="e">
        <f t="shared" si="1701"/>
        <v>#NUM!</v>
      </c>
      <c r="N1118" s="120" t="e">
        <f t="shared" si="1701"/>
        <v>#NUM!</v>
      </c>
      <c r="O1118" s="120" t="e">
        <f t="shared" si="1701"/>
        <v>#NUM!</v>
      </c>
      <c r="P1118" s="120"/>
      <c r="Q1118" s="120"/>
      <c r="R1118" s="120"/>
      <c r="S1118" s="120"/>
      <c r="T1118" s="120"/>
      <c r="U1118" s="120"/>
      <c r="V1118" s="120"/>
      <c r="W1118" s="120"/>
      <c r="X1118" s="120"/>
      <c r="Y1118" s="120"/>
      <c r="Z1118" s="120"/>
      <c r="AA1118" s="120"/>
      <c r="AB1118" s="120"/>
    </row>
    <row r="1119" spans="1:28" x14ac:dyDescent="0.3">
      <c r="A1119" s="20" t="s">
        <v>75</v>
      </c>
      <c r="B1119" s="21" t="s">
        <v>14</v>
      </c>
      <c r="C1119" s="120" t="e">
        <f t="shared" si="1694"/>
        <v>#NUM!</v>
      </c>
      <c r="D1119" s="120" t="e">
        <f t="shared" si="1694"/>
        <v>#NUM!</v>
      </c>
      <c r="E1119" s="120" t="e">
        <f t="shared" si="1694"/>
        <v>#NUM!</v>
      </c>
      <c r="F1119" s="120" t="e">
        <f t="shared" si="1694"/>
        <v>#NUM!</v>
      </c>
      <c r="G1119" s="120" t="e">
        <f>$J1093*(G1100/100*1000)^$K1093*(G1095-0.3)^$L1093</f>
        <v>#NUM!</v>
      </c>
      <c r="H1119" s="120" t="e">
        <f t="shared" ref="H1119:O1119" si="1702">$J1093*(H1100/100*1000)^$K1093*(H1095-0.3)^$L1093</f>
        <v>#NUM!</v>
      </c>
      <c r="I1119" s="120" t="e">
        <f t="shared" si="1702"/>
        <v>#NUM!</v>
      </c>
      <c r="J1119" s="120" t="e">
        <f t="shared" si="1702"/>
        <v>#NUM!</v>
      </c>
      <c r="K1119" s="120" t="e">
        <f t="shared" si="1702"/>
        <v>#NUM!</v>
      </c>
      <c r="L1119" s="120" t="e">
        <f t="shared" si="1702"/>
        <v>#NUM!</v>
      </c>
      <c r="M1119" s="120" t="e">
        <f t="shared" si="1702"/>
        <v>#NUM!</v>
      </c>
      <c r="N1119" s="120" t="e">
        <f t="shared" si="1702"/>
        <v>#NUM!</v>
      </c>
      <c r="O1119" s="120" t="e">
        <f t="shared" si="1702"/>
        <v>#NUM!</v>
      </c>
      <c r="P1119" s="120"/>
      <c r="Q1119" s="120"/>
      <c r="R1119" s="120"/>
      <c r="S1119" s="120"/>
      <c r="T1119" s="120"/>
      <c r="U1119" s="120"/>
      <c r="V1119" s="120"/>
      <c r="W1119" s="120"/>
      <c r="X1119" s="120"/>
      <c r="Y1119" s="120"/>
      <c r="Z1119" s="120"/>
      <c r="AA1119" s="120"/>
      <c r="AB1119" s="120"/>
    </row>
    <row r="1120" spans="1:28" x14ac:dyDescent="0.3">
      <c r="A1120" s="20" t="s">
        <v>15</v>
      </c>
      <c r="B1120" s="21" t="s">
        <v>16</v>
      </c>
      <c r="C1120" s="120" t="e">
        <f>((C1117+C1118+C1119)*0.5*44/12)*C1101/1000</f>
        <v>#NUM!</v>
      </c>
      <c r="D1120" s="120" t="e">
        <f t="shared" ref="D1120:O1120" si="1703">((D1117+D1118+D1119)*0.5*44/12)*D1101/1000</f>
        <v>#NUM!</v>
      </c>
      <c r="E1120" s="120" t="e">
        <f t="shared" si="1703"/>
        <v>#NUM!</v>
      </c>
      <c r="F1120" s="120" t="e">
        <f t="shared" si="1703"/>
        <v>#NUM!</v>
      </c>
      <c r="G1120" s="120" t="e">
        <f t="shared" si="1703"/>
        <v>#NUM!</v>
      </c>
      <c r="H1120" s="120" t="e">
        <f t="shared" si="1703"/>
        <v>#NUM!</v>
      </c>
      <c r="I1120" s="120" t="e">
        <f t="shared" si="1703"/>
        <v>#NUM!</v>
      </c>
      <c r="J1120" s="120" t="e">
        <f t="shared" si="1703"/>
        <v>#NUM!</v>
      </c>
      <c r="K1120" s="120" t="e">
        <f t="shared" si="1703"/>
        <v>#NUM!</v>
      </c>
      <c r="L1120" s="120" t="e">
        <f t="shared" si="1703"/>
        <v>#NUM!</v>
      </c>
      <c r="M1120" s="120" t="e">
        <f t="shared" si="1703"/>
        <v>#NUM!</v>
      </c>
      <c r="N1120" s="120" t="e">
        <f t="shared" si="1703"/>
        <v>#NUM!</v>
      </c>
      <c r="O1120" s="120" t="e">
        <f t="shared" si="1703"/>
        <v>#NUM!</v>
      </c>
      <c r="P1120" s="120"/>
      <c r="Q1120" s="120"/>
      <c r="R1120" s="120"/>
      <c r="S1120" s="120"/>
      <c r="T1120" s="120"/>
      <c r="U1120" s="120"/>
      <c r="V1120" s="120"/>
      <c r="W1120" s="120"/>
      <c r="X1120" s="120"/>
      <c r="Y1120" s="120"/>
      <c r="Z1120" s="120"/>
      <c r="AA1120" s="120"/>
      <c r="AB1120" s="120"/>
    </row>
    <row r="1121" spans="1:33" x14ac:dyDescent="0.3">
      <c r="A1121" s="20" t="s">
        <v>17</v>
      </c>
      <c r="B1121" s="21" t="s">
        <v>16</v>
      </c>
      <c r="C1121" s="120" t="e">
        <f>C1120</f>
        <v>#NUM!</v>
      </c>
      <c r="D1121" s="120" t="e">
        <f>C1121+D1120</f>
        <v>#NUM!</v>
      </c>
      <c r="E1121" s="120" t="e">
        <f t="shared" ref="E1121" si="1704">D1121+E1120</f>
        <v>#NUM!</v>
      </c>
      <c r="F1121" s="120" t="e">
        <f t="shared" ref="F1121" si="1705">E1121+F1120</f>
        <v>#NUM!</v>
      </c>
      <c r="G1121" s="120" t="e">
        <f t="shared" ref="G1121" si="1706">F1121+G1120</f>
        <v>#NUM!</v>
      </c>
      <c r="H1121" s="120" t="e">
        <f t="shared" ref="H1121" si="1707">G1121+H1120</f>
        <v>#NUM!</v>
      </c>
      <c r="I1121" s="120" t="e">
        <f t="shared" ref="I1121" si="1708">H1121+I1120</f>
        <v>#NUM!</v>
      </c>
      <c r="J1121" s="120" t="e">
        <f t="shared" ref="J1121" si="1709">I1121+J1120</f>
        <v>#NUM!</v>
      </c>
      <c r="K1121" s="120" t="e">
        <f t="shared" ref="K1121" si="1710">J1121+K1120</f>
        <v>#NUM!</v>
      </c>
      <c r="L1121" s="120" t="e">
        <f t="shared" ref="L1121" si="1711">K1121+L1120</f>
        <v>#NUM!</v>
      </c>
      <c r="M1121" s="120" t="e">
        <f t="shared" ref="M1121" si="1712">L1121+M1120</f>
        <v>#NUM!</v>
      </c>
      <c r="N1121" s="120" t="e">
        <f t="shared" ref="N1121" si="1713">M1121+N1120</f>
        <v>#NUM!</v>
      </c>
      <c r="O1121" s="120" t="e">
        <f t="shared" ref="O1121" si="1714">N1121+O1120</f>
        <v>#NUM!</v>
      </c>
      <c r="P1121" s="120"/>
      <c r="Q1121" s="120"/>
      <c r="R1121" s="120"/>
      <c r="S1121" s="120"/>
      <c r="T1121" s="120"/>
      <c r="U1121" s="120"/>
      <c r="V1121" s="120"/>
      <c r="W1121" s="120"/>
      <c r="X1121" s="120"/>
      <c r="Y1121" s="120"/>
      <c r="Z1121" s="120"/>
      <c r="AA1121" s="120"/>
      <c r="AB1121" s="120"/>
    </row>
    <row r="1122" spans="1:33" x14ac:dyDescent="0.3">
      <c r="A1122" s="178" t="s">
        <v>294</v>
      </c>
      <c r="B1122" s="21" t="s">
        <v>16</v>
      </c>
      <c r="C1122" s="120">
        <f>((C1114+C1115+C1116)*0.5*44/12)*(AVERAGE(C1097,C1107))/1000</f>
        <v>0</v>
      </c>
      <c r="D1122" s="120">
        <f t="shared" ref="D1122:O1122" si="1715">((D1114+D1115+D1116)*0.5*44/12)*(AVERAGE(D1097,D1107))/1000</f>
        <v>0.81777094218326785</v>
      </c>
      <c r="E1122" s="120">
        <f t="shared" si="1715"/>
        <v>5.4518062812217858</v>
      </c>
      <c r="F1122" s="120">
        <f t="shared" si="1715"/>
        <v>13.629515703054464</v>
      </c>
      <c r="G1122" s="120">
        <f>((G1114+G1115+G1116)*0.5*44/12)*(AVERAGE(G1097,G1107))/1000</f>
        <v>27.259031406108928</v>
      </c>
      <c r="H1122" s="120">
        <f t="shared" si="1715"/>
        <v>146.25200670194022</v>
      </c>
      <c r="I1122" s="120">
        <f t="shared" si="1715"/>
        <v>257.68160423142183</v>
      </c>
      <c r="J1122" s="120">
        <f t="shared" si="1715"/>
        <v>347.52914242674655</v>
      </c>
      <c r="K1122" s="120">
        <f t="shared" si="1715"/>
        <v>414.65356004420363</v>
      </c>
      <c r="L1122" s="120">
        <f t="shared" si="1715"/>
        <v>462.95556498622824</v>
      </c>
      <c r="M1122" s="120">
        <f t="shared" si="1715"/>
        <v>496.72690199427188</v>
      </c>
      <c r="N1122" s="120">
        <f t="shared" si="1715"/>
        <v>519.55349631427396</v>
      </c>
      <c r="O1122" s="120">
        <f t="shared" si="1715"/>
        <v>534.20303924845109</v>
      </c>
      <c r="P1122" s="120"/>
      <c r="Q1122" s="120"/>
      <c r="R1122" s="120"/>
      <c r="S1122" s="120"/>
      <c r="T1122" s="120"/>
      <c r="U1122" s="120"/>
      <c r="V1122" s="120"/>
      <c r="W1122" s="120"/>
      <c r="X1122" s="120"/>
      <c r="Y1122" s="120"/>
      <c r="Z1122" s="120"/>
      <c r="AA1122" s="120"/>
      <c r="AB1122" s="120"/>
      <c r="AC1122" s="14"/>
      <c r="AD1122" s="14"/>
      <c r="AE1122" s="14"/>
      <c r="AF1122" s="14"/>
      <c r="AG1122" s="14"/>
    </row>
    <row r="1123" spans="1:33" x14ac:dyDescent="0.3">
      <c r="A1123" s="20" t="s">
        <v>293</v>
      </c>
      <c r="B1123" s="21" t="s">
        <v>16</v>
      </c>
      <c r="C1123" s="120">
        <f>((C1114+C1115+C1116)*0.5*44/12)*C1107/1000</f>
        <v>0</v>
      </c>
      <c r="D1123" s="120">
        <f t="shared" ref="D1123:O1123" si="1716">((D1114+D1115+D1116)*0.5*44/12)*D1107/1000</f>
        <v>0.81777094218326785</v>
      </c>
      <c r="E1123" s="120">
        <f t="shared" si="1716"/>
        <v>5.4518062812217858</v>
      </c>
      <c r="F1123" s="120">
        <f t="shared" si="1716"/>
        <v>13.629515703054464</v>
      </c>
      <c r="G1123" s="120">
        <f t="shared" si="1716"/>
        <v>27.259031406108928</v>
      </c>
      <c r="H1123" s="120">
        <f t="shared" si="1716"/>
        <v>118.36799440925898</v>
      </c>
      <c r="I1123" s="120">
        <f t="shared" si="1716"/>
        <v>217.37671575909283</v>
      </c>
      <c r="J1123" s="120">
        <f t="shared" si="1716"/>
        <v>301.46218409582394</v>
      </c>
      <c r="K1123" s="120">
        <f t="shared" si="1716"/>
        <v>366.97100493414104</v>
      </c>
      <c r="L1123" s="120">
        <f t="shared" si="1716"/>
        <v>415.95109841548469</v>
      </c>
      <c r="M1123" s="120">
        <f t="shared" si="1716"/>
        <v>451.58170052643277</v>
      </c>
      <c r="N1123" s="120">
        <f t="shared" si="1716"/>
        <v>476.81657101489731</v>
      </c>
      <c r="O1123" s="120">
        <f t="shared" si="1716"/>
        <v>494.07208168411819</v>
      </c>
      <c r="P1123" s="120"/>
      <c r="Q1123" s="120"/>
      <c r="R1123" s="120"/>
      <c r="S1123" s="120"/>
      <c r="T1123" s="120"/>
      <c r="U1123" s="120"/>
      <c r="V1123" s="120"/>
      <c r="W1123" s="120"/>
      <c r="X1123" s="120"/>
      <c r="Y1123" s="120"/>
      <c r="Z1123" s="120"/>
      <c r="AA1123" s="120"/>
      <c r="AB1123" s="120"/>
      <c r="AC1123" s="14"/>
      <c r="AD1123" s="14"/>
      <c r="AE1123" s="14"/>
      <c r="AF1123" s="14"/>
      <c r="AG1123" s="14"/>
    </row>
    <row r="1124" spans="1:33" x14ac:dyDescent="0.3">
      <c r="A1124" s="22" t="s">
        <v>18</v>
      </c>
      <c r="B1124" s="23" t="s">
        <v>16</v>
      </c>
      <c r="C1124" s="122" t="e">
        <f>C1121+C1123</f>
        <v>#NUM!</v>
      </c>
      <c r="D1124" s="122" t="e">
        <f t="shared" ref="D1124" si="1717">D1121+D1123</f>
        <v>#NUM!</v>
      </c>
      <c r="E1124" s="122" t="e">
        <f t="shared" ref="E1124" si="1718">E1121+E1123</f>
        <v>#NUM!</v>
      </c>
      <c r="F1124" s="122" t="e">
        <f t="shared" ref="F1124" si="1719">F1121+F1123</f>
        <v>#NUM!</v>
      </c>
      <c r="G1124" s="122" t="e">
        <f t="shared" ref="G1124" si="1720">G1121+G1123</f>
        <v>#NUM!</v>
      </c>
      <c r="H1124" s="122" t="e">
        <f t="shared" ref="H1124" si="1721">H1121+H1123</f>
        <v>#NUM!</v>
      </c>
      <c r="I1124" s="122" t="e">
        <f t="shared" ref="I1124" si="1722">I1121+I1123</f>
        <v>#NUM!</v>
      </c>
      <c r="J1124" s="122" t="e">
        <f t="shared" ref="J1124" si="1723">J1121+J1123</f>
        <v>#NUM!</v>
      </c>
      <c r="K1124" s="122" t="e">
        <f t="shared" ref="K1124" si="1724">K1121+K1123</f>
        <v>#NUM!</v>
      </c>
      <c r="L1124" s="122" t="e">
        <f t="shared" ref="L1124" si="1725">L1121+L1123</f>
        <v>#NUM!</v>
      </c>
      <c r="M1124" s="122" t="e">
        <f t="shared" ref="M1124" si="1726">M1121+M1123</f>
        <v>#NUM!</v>
      </c>
      <c r="N1124" s="122" t="e">
        <f t="shared" ref="N1124" si="1727">N1121+N1123</f>
        <v>#NUM!</v>
      </c>
      <c r="O1124" s="122" t="e">
        <f t="shared" ref="O1124" si="1728">O1121+O1123</f>
        <v>#NUM!</v>
      </c>
      <c r="P1124" s="122"/>
      <c r="Q1124" s="122"/>
      <c r="R1124" s="122"/>
      <c r="S1124" s="122"/>
      <c r="T1124" s="122"/>
      <c r="U1124" s="122"/>
      <c r="V1124" s="122"/>
      <c r="W1124" s="122"/>
      <c r="X1124" s="122"/>
      <c r="Y1124" s="122"/>
      <c r="Z1124" s="122"/>
      <c r="AA1124" s="122"/>
      <c r="AB1124" s="122"/>
      <c r="AC1124" s="14"/>
      <c r="AD1124" s="14"/>
      <c r="AE1124" s="14"/>
      <c r="AF1124" s="14"/>
      <c r="AG1124" s="14"/>
    </row>
    <row r="1126" spans="1:33" x14ac:dyDescent="0.3">
      <c r="A1126" s="175" t="s">
        <v>335</v>
      </c>
      <c r="B1126" s="6" t="s">
        <v>59</v>
      </c>
      <c r="C1126" s="6" t="s">
        <v>60</v>
      </c>
      <c r="D1126" s="6" t="s">
        <v>61</v>
      </c>
      <c r="E1126" s="6" t="s">
        <v>62</v>
      </c>
      <c r="F1126" s="6" t="s">
        <v>63</v>
      </c>
      <c r="G1126" s="6" t="s">
        <v>64</v>
      </c>
      <c r="H1126" s="6" t="s">
        <v>65</v>
      </c>
      <c r="I1126" s="6" t="s">
        <v>66</v>
      </c>
      <c r="J1126" s="6" t="s">
        <v>67</v>
      </c>
      <c r="K1126" s="6" t="s">
        <v>68</v>
      </c>
      <c r="L1126" s="6" t="s">
        <v>69</v>
      </c>
    </row>
    <row r="1127" spans="1:33" x14ac:dyDescent="0.3">
      <c r="A1127" s="15"/>
      <c r="B1127" s="16"/>
      <c r="C1127" s="17" t="s">
        <v>58</v>
      </c>
      <c r="D1127" s="16">
        <f>INDEX(Lister!$A$17:$J$29,MATCH('Data tilvækstoversigt'!$C1127,Lister!$A$17:$A$29,0),2)</f>
        <v>3.7871999999999998E-4</v>
      </c>
      <c r="E1127" s="16">
        <f>INDEX(Lister!$A$17:$J$29,MATCH('Data tilvækstoversigt'!$C1127,Lister!$A$17:$A$29,0),3)</f>
        <v>1.8179000000000001</v>
      </c>
      <c r="F1127" s="16">
        <f>INDEX(Lister!$A$17:$J$29,MATCH('Data tilvækstoversigt'!$C1127,Lister!$A$17:$A$29,0),4)</f>
        <v>1.0714999999999999</v>
      </c>
      <c r="G1127" s="16">
        <f>INDEX(Lister!$A$17:$J$29,MATCH('Data tilvækstoversigt'!$C1127,Lister!$A$17:$A$29,0),5)</f>
        <v>6.7440000000000005E-5</v>
      </c>
      <c r="H1127" s="16">
        <f>INDEX(Lister!$A$17:$J$29,MATCH('Data tilvækstoversigt'!$C1127,Lister!$A$17:$A$29,0),6)</f>
        <v>2.8014000000000001</v>
      </c>
      <c r="I1127" s="16">
        <f>INDEX(Lister!$A$17:$J$29,MATCH('Data tilvækstoversigt'!$C1127,Lister!$A$17:$A$29,0),7)</f>
        <v>-0.68418999999999996</v>
      </c>
      <c r="J1127" s="16">
        <f>INDEX(Lister!$A$17:$J$29,MATCH('Data tilvækstoversigt'!$C1127,Lister!$A$17:$A$29,0),8)</f>
        <v>5.223E-5</v>
      </c>
      <c r="K1127" s="16">
        <f>INDEX(Lister!$A$17:$J$29,MATCH('Data tilvækstoversigt'!$C1127,Lister!$A$17:$A$29,0),9)</f>
        <v>2.5221</v>
      </c>
      <c r="L1127" s="16">
        <f>INDEX(Lister!$A$17:$J$29,MATCH('Data tilvækstoversigt'!$C1127,Lister!$A$17:$A$29,0),10)</f>
        <v>-2.8060999999999999E-2</v>
      </c>
    </row>
    <row r="1128" spans="1:33" x14ac:dyDescent="0.3">
      <c r="A1128" s="18" t="s">
        <v>1</v>
      </c>
      <c r="B1128" s="19" t="s">
        <v>2</v>
      </c>
      <c r="C1128" s="19">
        <v>1</v>
      </c>
      <c r="D1128" s="19">
        <v>5</v>
      </c>
      <c r="E1128" s="19">
        <v>10</v>
      </c>
      <c r="F1128" s="19">
        <v>15</v>
      </c>
      <c r="G1128" s="19">
        <v>20</v>
      </c>
      <c r="H1128" s="19">
        <v>25</v>
      </c>
      <c r="I1128" s="19">
        <v>30</v>
      </c>
      <c r="J1128" s="19">
        <v>35</v>
      </c>
      <c r="K1128" s="19">
        <v>40</v>
      </c>
      <c r="L1128" s="19">
        <v>45</v>
      </c>
      <c r="M1128" s="19">
        <v>50</v>
      </c>
      <c r="N1128" s="19">
        <v>55</v>
      </c>
      <c r="O1128" s="19">
        <v>60</v>
      </c>
      <c r="P1128" s="19">
        <v>65</v>
      </c>
      <c r="Q1128" s="19">
        <v>70</v>
      </c>
      <c r="R1128" s="19">
        <v>75</v>
      </c>
      <c r="S1128" s="19">
        <v>80</v>
      </c>
      <c r="T1128" s="19">
        <v>85</v>
      </c>
      <c r="U1128" s="19">
        <v>90</v>
      </c>
      <c r="V1128" s="19">
        <v>95</v>
      </c>
      <c r="W1128" s="19">
        <v>100</v>
      </c>
      <c r="X1128" s="19">
        <v>105</v>
      </c>
      <c r="Y1128" s="19">
        <v>110</v>
      </c>
      <c r="Z1128" s="19">
        <v>115</v>
      </c>
      <c r="AA1128" s="19">
        <v>120</v>
      </c>
      <c r="AB1128" s="19">
        <v>125</v>
      </c>
    </row>
    <row r="1129" spans="1:33" x14ac:dyDescent="0.3">
      <c r="A1129" s="7" t="s">
        <v>19</v>
      </c>
      <c r="B1129" s="8" t="s">
        <v>4</v>
      </c>
      <c r="C1129" s="117">
        <f>C$2*$G1129</f>
        <v>0</v>
      </c>
      <c r="D1129" s="117">
        <f t="shared" ref="D1129:F1143" si="1729">D$2*$G1129</f>
        <v>0</v>
      </c>
      <c r="E1129" s="117">
        <f t="shared" si="1729"/>
        <v>0</v>
      </c>
      <c r="F1129" s="117">
        <f t="shared" si="1729"/>
        <v>0</v>
      </c>
      <c r="G1129" s="7"/>
      <c r="H1129" s="8"/>
      <c r="I1129" s="8"/>
      <c r="J1129" s="8"/>
      <c r="K1129" s="8"/>
      <c r="L1129" s="8"/>
      <c r="M1129" s="8"/>
      <c r="N1129" s="8"/>
      <c r="O1129" s="8"/>
      <c r="P1129" s="8"/>
      <c r="Q1129" s="8"/>
      <c r="R1129" s="8"/>
      <c r="S1129" s="8"/>
      <c r="T1129" s="8"/>
      <c r="U1129" s="8"/>
      <c r="V1129" s="8"/>
      <c r="W1129" s="8"/>
      <c r="X1129" s="8"/>
      <c r="Y1129" s="8"/>
      <c r="Z1129" s="8"/>
      <c r="AA1129" s="8"/>
      <c r="AB1129" s="9"/>
    </row>
    <row r="1130" spans="1:33" x14ac:dyDescent="0.3">
      <c r="A1130" s="10" t="s">
        <v>20</v>
      </c>
      <c r="B1130" t="s">
        <v>6</v>
      </c>
      <c r="C1130" s="118">
        <f t="shared" ref="C1130:F1153" si="1730">C$2*$G1130</f>
        <v>0</v>
      </c>
      <c r="D1130" s="118">
        <f t="shared" si="1729"/>
        <v>0</v>
      </c>
      <c r="E1130" s="118">
        <f t="shared" si="1729"/>
        <v>0</v>
      </c>
      <c r="F1130" s="118">
        <f t="shared" si="1729"/>
        <v>0</v>
      </c>
      <c r="G1130" s="10"/>
      <c r="AB1130" s="11"/>
    </row>
    <row r="1131" spans="1:33" x14ac:dyDescent="0.3">
      <c r="A1131" s="10" t="s">
        <v>21</v>
      </c>
      <c r="B1131" t="s">
        <v>8</v>
      </c>
      <c r="C1131" s="118">
        <f>G1131</f>
        <v>3000</v>
      </c>
      <c r="D1131" s="118">
        <f>G1131</f>
        <v>3000</v>
      </c>
      <c r="E1131" s="118">
        <f>G1131</f>
        <v>3000</v>
      </c>
      <c r="F1131" s="118">
        <f>G1131</f>
        <v>3000</v>
      </c>
      <c r="G1131" s="10">
        <v>3000</v>
      </c>
      <c r="H1131">
        <v>3000</v>
      </c>
      <c r="I1131">
        <v>2125</v>
      </c>
      <c r="J1131">
        <v>1250</v>
      </c>
      <c r="K1131">
        <v>1025</v>
      </c>
      <c r="L1131">
        <v>800</v>
      </c>
      <c r="M1131">
        <v>725</v>
      </c>
      <c r="N1131">
        <v>650</v>
      </c>
      <c r="O1131">
        <v>575</v>
      </c>
      <c r="P1131">
        <v>500</v>
      </c>
      <c r="Q1131">
        <v>450</v>
      </c>
      <c r="R1131">
        <v>400</v>
      </c>
      <c r="S1131">
        <v>375</v>
      </c>
      <c r="AB1131" s="11"/>
    </row>
    <row r="1132" spans="1:33" x14ac:dyDescent="0.3">
      <c r="A1132" s="10" t="s">
        <v>22</v>
      </c>
      <c r="B1132" t="s">
        <v>31</v>
      </c>
      <c r="C1132" s="118">
        <f t="shared" si="1730"/>
        <v>0</v>
      </c>
      <c r="D1132" s="118">
        <f t="shared" si="1729"/>
        <v>0</v>
      </c>
      <c r="E1132" s="118">
        <f t="shared" si="1729"/>
        <v>0</v>
      </c>
      <c r="F1132" s="118">
        <f t="shared" si="1729"/>
        <v>0</v>
      </c>
      <c r="G1132" s="10"/>
      <c r="AB1132" s="11"/>
    </row>
    <row r="1133" spans="1:33" x14ac:dyDescent="0.3">
      <c r="A1133" s="10" t="s">
        <v>23</v>
      </c>
      <c r="B1133" t="s">
        <v>10</v>
      </c>
      <c r="C1133" s="118">
        <f t="shared" si="1730"/>
        <v>0</v>
      </c>
      <c r="D1133" s="118">
        <f t="shared" si="1729"/>
        <v>0</v>
      </c>
      <c r="E1133" s="118">
        <f t="shared" si="1729"/>
        <v>0</v>
      </c>
      <c r="F1133" s="118">
        <f t="shared" si="1729"/>
        <v>0</v>
      </c>
      <c r="G1133" s="10"/>
      <c r="AB1133" s="11"/>
    </row>
    <row r="1134" spans="1:33" x14ac:dyDescent="0.3">
      <c r="A1134" s="10" t="s">
        <v>11</v>
      </c>
      <c r="B1134" t="s">
        <v>6</v>
      </c>
      <c r="C1134" s="118">
        <f t="shared" si="1730"/>
        <v>0</v>
      </c>
      <c r="D1134" s="118">
        <f t="shared" si="1729"/>
        <v>0</v>
      </c>
      <c r="E1134" s="118">
        <f t="shared" si="1729"/>
        <v>0</v>
      </c>
      <c r="F1134" s="118">
        <f t="shared" si="1729"/>
        <v>0</v>
      </c>
      <c r="G1134" s="10"/>
      <c r="AB1134" s="11"/>
    </row>
    <row r="1135" spans="1:33" x14ac:dyDescent="0.3">
      <c r="A1135" s="10" t="s">
        <v>12</v>
      </c>
      <c r="B1135" t="s">
        <v>8</v>
      </c>
      <c r="C1135" s="118">
        <v>0</v>
      </c>
      <c r="D1135" s="118">
        <v>0</v>
      </c>
      <c r="E1135" s="118">
        <v>0</v>
      </c>
      <c r="F1135" s="118">
        <v>0</v>
      </c>
      <c r="G1135" s="10"/>
      <c r="AB1135" s="11"/>
    </row>
    <row r="1136" spans="1:33" x14ac:dyDescent="0.3">
      <c r="A1136" s="10" t="s">
        <v>24</v>
      </c>
      <c r="B1136" t="s">
        <v>31</v>
      </c>
      <c r="C1136" s="118">
        <f t="shared" si="1730"/>
        <v>0</v>
      </c>
      <c r="D1136" s="118">
        <f t="shared" si="1729"/>
        <v>0</v>
      </c>
      <c r="E1136" s="118">
        <f t="shared" si="1729"/>
        <v>0</v>
      </c>
      <c r="F1136" s="118">
        <f t="shared" si="1729"/>
        <v>0</v>
      </c>
      <c r="G1136" s="10"/>
      <c r="AB1136" s="11"/>
    </row>
    <row r="1137" spans="1:28" x14ac:dyDescent="0.3">
      <c r="A1137" s="10" t="s">
        <v>25</v>
      </c>
      <c r="B1137" t="s">
        <v>10</v>
      </c>
      <c r="C1137" s="118">
        <f t="shared" si="1730"/>
        <v>0</v>
      </c>
      <c r="D1137" s="118">
        <f t="shared" si="1729"/>
        <v>0</v>
      </c>
      <c r="E1137" s="118">
        <f t="shared" si="1729"/>
        <v>0</v>
      </c>
      <c r="F1137" s="118">
        <f t="shared" si="1729"/>
        <v>0</v>
      </c>
      <c r="G1137" s="10"/>
      <c r="AB1137" s="11"/>
    </row>
    <row r="1138" spans="1:28" x14ac:dyDescent="0.3">
      <c r="A1138" s="10" t="s">
        <v>26</v>
      </c>
      <c r="B1138" t="s">
        <v>32</v>
      </c>
      <c r="C1138" s="118"/>
      <c r="D1138" s="118"/>
      <c r="E1138" s="118"/>
      <c r="F1138" s="118"/>
      <c r="G1138" s="10"/>
      <c r="AB1138" s="11"/>
    </row>
    <row r="1139" spans="1:28" x14ac:dyDescent="0.3">
      <c r="A1139" s="10" t="s">
        <v>3</v>
      </c>
      <c r="B1139" t="s">
        <v>4</v>
      </c>
      <c r="C1139" s="118">
        <f t="shared" si="1730"/>
        <v>0</v>
      </c>
      <c r="D1139" s="118">
        <f t="shared" si="1729"/>
        <v>0.216</v>
      </c>
      <c r="E1139" s="118">
        <f t="shared" si="1729"/>
        <v>1.4400000000000002</v>
      </c>
      <c r="F1139" s="118">
        <f t="shared" si="1729"/>
        <v>3.6</v>
      </c>
      <c r="G1139" s="10">
        <v>7.2</v>
      </c>
      <c r="H1139">
        <v>9.8000000000000007</v>
      </c>
      <c r="I1139">
        <v>12.2</v>
      </c>
      <c r="J1139">
        <v>14.6</v>
      </c>
      <c r="K1139">
        <v>16.600000000000001</v>
      </c>
      <c r="L1139">
        <v>18.399999999999999</v>
      </c>
      <c r="M1139">
        <v>19.8</v>
      </c>
      <c r="N1139">
        <v>21.5</v>
      </c>
      <c r="O1139">
        <v>22</v>
      </c>
      <c r="P1139">
        <v>23</v>
      </c>
      <c r="Q1139">
        <v>24</v>
      </c>
      <c r="R1139">
        <v>25</v>
      </c>
      <c r="S1139">
        <v>26</v>
      </c>
      <c r="AB1139" s="11"/>
    </row>
    <row r="1140" spans="1:28" x14ac:dyDescent="0.3">
      <c r="A1140" s="10" t="s">
        <v>5</v>
      </c>
      <c r="B1140" t="s">
        <v>6</v>
      </c>
      <c r="C1140" s="118">
        <f t="shared" si="1730"/>
        <v>0</v>
      </c>
      <c r="D1140" s="118">
        <f t="shared" si="1729"/>
        <v>0.3</v>
      </c>
      <c r="E1140" s="118">
        <f t="shared" si="1729"/>
        <v>2</v>
      </c>
      <c r="F1140" s="118">
        <f t="shared" si="1729"/>
        <v>5</v>
      </c>
      <c r="G1140" s="10">
        <v>10</v>
      </c>
      <c r="H1140">
        <v>11.5</v>
      </c>
      <c r="I1140">
        <v>13</v>
      </c>
      <c r="J1140">
        <v>16.5</v>
      </c>
      <c r="K1140">
        <v>20</v>
      </c>
      <c r="L1140">
        <v>22.5</v>
      </c>
      <c r="M1140">
        <v>25</v>
      </c>
      <c r="N1140">
        <v>27.5</v>
      </c>
      <c r="O1140">
        <v>30</v>
      </c>
      <c r="P1140">
        <v>33</v>
      </c>
      <c r="Q1140">
        <v>36</v>
      </c>
      <c r="R1140">
        <v>39</v>
      </c>
      <c r="S1140">
        <v>42</v>
      </c>
      <c r="AB1140" s="11"/>
    </row>
    <row r="1141" spans="1:28" x14ac:dyDescent="0.3">
      <c r="A1141" s="10" t="s">
        <v>7</v>
      </c>
      <c r="B1141" t="s">
        <v>8</v>
      </c>
      <c r="C1141" s="118">
        <f>G1141</f>
        <v>3000</v>
      </c>
      <c r="D1141" s="118">
        <f>G1141</f>
        <v>3000</v>
      </c>
      <c r="E1141" s="118">
        <f>G1141</f>
        <v>3000</v>
      </c>
      <c r="F1141" s="118">
        <f>G1141</f>
        <v>3000</v>
      </c>
      <c r="G1141" s="10">
        <v>3000</v>
      </c>
      <c r="H1141">
        <v>2125</v>
      </c>
      <c r="I1141">
        <v>1250</v>
      </c>
      <c r="J1141">
        <v>1025</v>
      </c>
      <c r="K1141">
        <v>800</v>
      </c>
      <c r="L1141">
        <v>725</v>
      </c>
      <c r="M1141">
        <v>650</v>
      </c>
      <c r="N1141">
        <v>575</v>
      </c>
      <c r="O1141">
        <v>500</v>
      </c>
      <c r="P1141">
        <v>450</v>
      </c>
      <c r="Q1141">
        <v>400</v>
      </c>
      <c r="R1141">
        <v>375</v>
      </c>
      <c r="S1141">
        <v>350</v>
      </c>
      <c r="AB1141" s="11"/>
    </row>
    <row r="1142" spans="1:28" x14ac:dyDescent="0.3">
      <c r="A1142" s="10" t="s">
        <v>27</v>
      </c>
      <c r="B1142" t="s">
        <v>31</v>
      </c>
      <c r="C1142" s="118">
        <f t="shared" si="1730"/>
        <v>0</v>
      </c>
      <c r="D1142" s="118">
        <f t="shared" si="1729"/>
        <v>0</v>
      </c>
      <c r="E1142" s="118">
        <f t="shared" si="1729"/>
        <v>0</v>
      </c>
      <c r="F1142" s="118">
        <f t="shared" si="1729"/>
        <v>0</v>
      </c>
      <c r="G1142" s="10"/>
      <c r="AB1142" s="11"/>
    </row>
    <row r="1143" spans="1:28" x14ac:dyDescent="0.3">
      <c r="A1143" s="10" t="s">
        <v>9</v>
      </c>
      <c r="B1143" t="s">
        <v>10</v>
      </c>
      <c r="C1143" s="118">
        <f t="shared" si="1730"/>
        <v>0</v>
      </c>
      <c r="D1143" s="118">
        <f t="shared" si="1729"/>
        <v>0</v>
      </c>
      <c r="E1143" s="118">
        <f t="shared" si="1729"/>
        <v>0</v>
      </c>
      <c r="F1143" s="118">
        <f t="shared" si="1729"/>
        <v>0</v>
      </c>
      <c r="G1143" s="10"/>
      <c r="AB1143" s="11"/>
    </row>
    <row r="1144" spans="1:28" x14ac:dyDescent="0.3">
      <c r="A1144" s="10" t="s">
        <v>28</v>
      </c>
      <c r="B1144" t="s">
        <v>32</v>
      </c>
      <c r="C1144" s="118"/>
      <c r="D1144" s="118"/>
      <c r="E1144" s="118"/>
      <c r="F1144" s="118"/>
      <c r="G1144" s="10"/>
      <c r="AB1144" s="11"/>
    </row>
    <row r="1145" spans="1:28" x14ac:dyDescent="0.3">
      <c r="A1145" s="10" t="s">
        <v>29</v>
      </c>
      <c r="B1145" t="s">
        <v>33</v>
      </c>
      <c r="C1145" s="118">
        <f t="shared" si="1730"/>
        <v>0</v>
      </c>
      <c r="D1145" s="118">
        <f t="shared" si="1730"/>
        <v>0</v>
      </c>
      <c r="E1145" s="118">
        <f t="shared" si="1730"/>
        <v>0</v>
      </c>
      <c r="F1145" s="118">
        <f t="shared" si="1730"/>
        <v>0</v>
      </c>
      <c r="G1145" s="10"/>
      <c r="AB1145" s="11"/>
    </row>
    <row r="1146" spans="1:28" x14ac:dyDescent="0.3">
      <c r="A1146" s="10" t="s">
        <v>30</v>
      </c>
      <c r="B1146" t="s">
        <v>34</v>
      </c>
      <c r="C1146" s="118">
        <f t="shared" si="1730"/>
        <v>0</v>
      </c>
      <c r="D1146" s="118">
        <f t="shared" si="1730"/>
        <v>0</v>
      </c>
      <c r="E1146" s="118">
        <f t="shared" si="1730"/>
        <v>0</v>
      </c>
      <c r="F1146" s="118">
        <f t="shared" si="1730"/>
        <v>0</v>
      </c>
      <c r="G1146" s="10"/>
      <c r="AB1146" s="11"/>
    </row>
    <row r="1147" spans="1:28" x14ac:dyDescent="0.3">
      <c r="A1147" s="12" t="s">
        <v>13</v>
      </c>
      <c r="B1147" s="3" t="s">
        <v>10</v>
      </c>
      <c r="C1147" s="119">
        <f t="shared" si="1730"/>
        <v>0</v>
      </c>
      <c r="D1147" s="119">
        <f t="shared" si="1730"/>
        <v>0</v>
      </c>
      <c r="E1147" s="119">
        <f t="shared" si="1730"/>
        <v>0</v>
      </c>
      <c r="F1147" s="119">
        <f t="shared" si="1730"/>
        <v>0</v>
      </c>
      <c r="G1147" s="12"/>
      <c r="H1147" s="3"/>
      <c r="I1147" s="3"/>
      <c r="J1147" s="3"/>
      <c r="K1147" s="3"/>
      <c r="L1147" s="3"/>
      <c r="M1147" s="3"/>
      <c r="N1147" s="3"/>
      <c r="O1147" s="3"/>
      <c r="P1147" s="3"/>
      <c r="Q1147" s="3"/>
      <c r="R1147" s="3"/>
      <c r="S1147" s="3"/>
      <c r="T1147" s="3"/>
      <c r="U1147" s="3"/>
      <c r="V1147" s="3"/>
      <c r="W1147" s="3"/>
      <c r="X1147" s="3"/>
      <c r="Y1147" s="3"/>
      <c r="Z1147" s="3"/>
      <c r="AA1147" s="3"/>
      <c r="AB1147" s="13"/>
    </row>
    <row r="1148" spans="1:28" x14ac:dyDescent="0.3">
      <c r="A1148" s="20" t="s">
        <v>70</v>
      </c>
      <c r="B1148" s="21" t="s">
        <v>14</v>
      </c>
      <c r="C1148" s="120">
        <f t="shared" si="1730"/>
        <v>0</v>
      </c>
      <c r="D1148" s="120">
        <f t="shared" si="1730"/>
        <v>0.38910453814398283</v>
      </c>
      <c r="E1148" s="120">
        <f t="shared" si="1730"/>
        <v>2.5940302542932194</v>
      </c>
      <c r="F1148" s="120">
        <f t="shared" si="1730"/>
        <v>6.4850756357330477</v>
      </c>
      <c r="G1148" s="120">
        <f>$D1127*(G1140/100*1000)^$E1127*(G1139-0.3)^$F1127</f>
        <v>12.970151271466095</v>
      </c>
      <c r="H1148" s="120">
        <f t="shared" ref="H1148:I1148" si="1731">$D1127*(H1140/100*1000)^$E1127*(H1139-0.3)^$F1127</f>
        <v>23.555465310249751</v>
      </c>
      <c r="I1148" s="120">
        <f t="shared" si="1731"/>
        <v>37.471789167951705</v>
      </c>
      <c r="J1148" s="120">
        <f>$D1127*(J1140/100*1000)^$E1127*(J1139-0.3)^$F1127</f>
        <v>70.376046661785026</v>
      </c>
      <c r="K1148" s="120">
        <f t="shared" ref="K1148:S1148" si="1732">$D1127*(K1140/100*1000)^$E1127*(K1139-0.3)^$F1127</f>
        <v>114.87345618164777</v>
      </c>
      <c r="L1148" s="120">
        <f t="shared" si="1732"/>
        <v>159.20380133012841</v>
      </c>
      <c r="M1148" s="120">
        <f t="shared" si="1732"/>
        <v>208.83604913934093</v>
      </c>
      <c r="N1148" s="120">
        <f t="shared" si="1732"/>
        <v>271.61266683201262</v>
      </c>
      <c r="O1148" s="120">
        <f t="shared" si="1732"/>
        <v>326.20722393147901</v>
      </c>
      <c r="P1148" s="120">
        <f t="shared" si="1732"/>
        <v>407.10500142701932</v>
      </c>
      <c r="Q1148" s="120">
        <f t="shared" si="1732"/>
        <v>499.41710115317636</v>
      </c>
      <c r="R1148" s="120">
        <f t="shared" si="1732"/>
        <v>603.79480923545407</v>
      </c>
      <c r="S1148" s="120">
        <f t="shared" si="1732"/>
        <v>720.8857939722468</v>
      </c>
      <c r="T1148" s="120"/>
      <c r="U1148" s="120"/>
      <c r="V1148" s="120"/>
      <c r="W1148" s="120"/>
      <c r="X1148" s="120"/>
      <c r="Y1148" s="120"/>
      <c r="Z1148" s="120"/>
      <c r="AA1148" s="120"/>
      <c r="AB1148" s="120"/>
    </row>
    <row r="1149" spans="1:28" x14ac:dyDescent="0.3">
      <c r="A1149" s="20" t="s">
        <v>71</v>
      </c>
      <c r="B1149" s="21" t="s">
        <v>14</v>
      </c>
      <c r="C1149" s="120">
        <f t="shared" si="1730"/>
        <v>0</v>
      </c>
      <c r="D1149" s="120">
        <f t="shared" si="1730"/>
        <v>0.21622537398765526</v>
      </c>
      <c r="E1149" s="120">
        <f t="shared" si="1730"/>
        <v>1.4415024932510352</v>
      </c>
      <c r="F1149" s="120">
        <f t="shared" si="1730"/>
        <v>3.6037562331275876</v>
      </c>
      <c r="G1149" s="120">
        <f>$G1127*(G1140/100*1000)^$H1127*(G1139-0.3)^$I1127</f>
        <v>7.2075124662551753</v>
      </c>
      <c r="H1149" s="120">
        <f t="shared" ref="H1149:S1149" si="1733">$G1127*(H1140/100*1000)^$H1127*(H1139-0.3)^$I1127</f>
        <v>8.5665859793651435</v>
      </c>
      <c r="I1149" s="120">
        <f t="shared" si="1733"/>
        <v>10.352374951061146</v>
      </c>
      <c r="J1149" s="120">
        <f t="shared" si="1733"/>
        <v>17.803595539711598</v>
      </c>
      <c r="K1149" s="120">
        <f t="shared" si="1733"/>
        <v>27.903350501108811</v>
      </c>
      <c r="L1149" s="120">
        <f t="shared" si="1733"/>
        <v>36.126888916752577</v>
      </c>
      <c r="M1149" s="120">
        <f t="shared" si="1733"/>
        <v>46.118791783880845</v>
      </c>
      <c r="N1149" s="120">
        <f t="shared" si="1733"/>
        <v>56.885088413496469</v>
      </c>
      <c r="O1149" s="120">
        <f t="shared" si="1733"/>
        <v>71.438554649093504</v>
      </c>
      <c r="P1149" s="120">
        <f t="shared" si="1733"/>
        <v>90.469706535010758</v>
      </c>
      <c r="Q1149" s="120">
        <f t="shared" si="1733"/>
        <v>112.08676022135177</v>
      </c>
      <c r="R1149" s="120">
        <f t="shared" si="1733"/>
        <v>136.35046497569161</v>
      </c>
      <c r="S1149" s="120">
        <f t="shared" si="1733"/>
        <v>163.31496422002849</v>
      </c>
      <c r="T1149" s="120"/>
      <c r="U1149" s="120"/>
      <c r="V1149" s="120"/>
      <c r="W1149" s="120"/>
      <c r="X1149" s="120"/>
      <c r="Y1149" s="120"/>
      <c r="Z1149" s="120"/>
      <c r="AA1149" s="120"/>
      <c r="AB1149" s="120"/>
    </row>
    <row r="1150" spans="1:28" x14ac:dyDescent="0.3">
      <c r="A1150" s="20" t="s">
        <v>72</v>
      </c>
      <c r="B1150" s="21" t="s">
        <v>14</v>
      </c>
      <c r="C1150" s="120">
        <f t="shared" si="1730"/>
        <v>0</v>
      </c>
      <c r="D1150" s="120">
        <f t="shared" si="1730"/>
        <v>0.16432450632670584</v>
      </c>
      <c r="E1150" s="120">
        <f t="shared" si="1730"/>
        <v>1.0954967088447056</v>
      </c>
      <c r="F1150" s="120">
        <f t="shared" si="1730"/>
        <v>2.738741772111764</v>
      </c>
      <c r="G1150" s="120">
        <f>$J1127*(G1140/100*1000)^$K1127*(G1139-0.3)^$L1127</f>
        <v>5.4774835442235279</v>
      </c>
      <c r="H1150" s="120">
        <f t="shared" ref="H1150:S1150" si="1734">$J1127*(H1140/100*1000)^$K1127*(H1139-0.3)^$L1127</f>
        <v>7.7227174721957894</v>
      </c>
      <c r="I1150" s="120">
        <f t="shared" si="1734"/>
        <v>10.454797645973423</v>
      </c>
      <c r="J1150" s="120">
        <f t="shared" si="1734"/>
        <v>18.976512330794673</v>
      </c>
      <c r="K1150" s="120">
        <f t="shared" si="1734"/>
        <v>30.713731372258476</v>
      </c>
      <c r="L1150" s="120">
        <f t="shared" si="1734"/>
        <v>41.216189326211953</v>
      </c>
      <c r="M1150" s="120">
        <f t="shared" si="1734"/>
        <v>53.649398910336295</v>
      </c>
      <c r="N1150" s="120">
        <f t="shared" si="1734"/>
        <v>68.067954887303827</v>
      </c>
      <c r="O1150" s="120">
        <f t="shared" si="1734"/>
        <v>84.715942278416321</v>
      </c>
      <c r="P1150" s="120">
        <f t="shared" si="1734"/>
        <v>107.60007945457035</v>
      </c>
      <c r="Q1150" s="120">
        <f t="shared" si="1734"/>
        <v>133.84241050686356</v>
      </c>
      <c r="R1150" s="120">
        <f t="shared" si="1734"/>
        <v>163.59258012945318</v>
      </c>
      <c r="S1150" s="120">
        <f t="shared" si="1734"/>
        <v>196.99396782134434</v>
      </c>
      <c r="T1150" s="120"/>
      <c r="U1150" s="120"/>
      <c r="V1150" s="120"/>
      <c r="W1150" s="120"/>
      <c r="X1150" s="120"/>
      <c r="Y1150" s="120"/>
      <c r="Z1150" s="120"/>
      <c r="AA1150" s="120"/>
      <c r="AB1150" s="120"/>
    </row>
    <row r="1151" spans="1:28" x14ac:dyDescent="0.3">
      <c r="A1151" s="20" t="s">
        <v>73</v>
      </c>
      <c r="B1151" s="21" t="s">
        <v>14</v>
      </c>
      <c r="C1151" s="120" t="e">
        <f t="shared" si="1730"/>
        <v>#NUM!</v>
      </c>
      <c r="D1151" s="120" t="e">
        <f t="shared" si="1730"/>
        <v>#NUM!</v>
      </c>
      <c r="E1151" s="120" t="e">
        <f t="shared" si="1730"/>
        <v>#NUM!</v>
      </c>
      <c r="F1151" s="120" t="e">
        <f t="shared" si="1730"/>
        <v>#NUM!</v>
      </c>
      <c r="G1151" s="120" t="e">
        <f>$D1127*(G1134/100*1000)^$E1127*(G1129-0.3)^$F1127</f>
        <v>#NUM!</v>
      </c>
      <c r="H1151" s="120" t="e">
        <f t="shared" ref="H1151:S1151" si="1735">$D1127*(H1134/100*1000)^$E1127*(H1129-0.3)^$F1127</f>
        <v>#NUM!</v>
      </c>
      <c r="I1151" s="120" t="e">
        <f t="shared" si="1735"/>
        <v>#NUM!</v>
      </c>
      <c r="J1151" s="120" t="e">
        <f t="shared" si="1735"/>
        <v>#NUM!</v>
      </c>
      <c r="K1151" s="120" t="e">
        <f t="shared" si="1735"/>
        <v>#NUM!</v>
      </c>
      <c r="L1151" s="120" t="e">
        <f t="shared" si="1735"/>
        <v>#NUM!</v>
      </c>
      <c r="M1151" s="120" t="e">
        <f t="shared" si="1735"/>
        <v>#NUM!</v>
      </c>
      <c r="N1151" s="120" t="e">
        <f t="shared" si="1735"/>
        <v>#NUM!</v>
      </c>
      <c r="O1151" s="120" t="e">
        <f t="shared" si="1735"/>
        <v>#NUM!</v>
      </c>
      <c r="P1151" s="120" t="e">
        <f t="shared" si="1735"/>
        <v>#NUM!</v>
      </c>
      <c r="Q1151" s="120" t="e">
        <f t="shared" si="1735"/>
        <v>#NUM!</v>
      </c>
      <c r="R1151" s="120" t="e">
        <f t="shared" si="1735"/>
        <v>#NUM!</v>
      </c>
      <c r="S1151" s="120" t="e">
        <f t="shared" si="1735"/>
        <v>#NUM!</v>
      </c>
      <c r="T1151" s="120"/>
      <c r="U1151" s="120"/>
      <c r="V1151" s="120"/>
      <c r="W1151" s="120"/>
      <c r="X1151" s="120"/>
      <c r="Y1151" s="120"/>
      <c r="Z1151" s="120"/>
      <c r="AA1151" s="120"/>
      <c r="AB1151" s="120"/>
    </row>
    <row r="1152" spans="1:28" x14ac:dyDescent="0.3">
      <c r="A1152" s="20" t="s">
        <v>74</v>
      </c>
      <c r="B1152" s="21" t="s">
        <v>14</v>
      </c>
      <c r="C1152" s="120" t="e">
        <f t="shared" si="1730"/>
        <v>#NUM!</v>
      </c>
      <c r="D1152" s="120" t="e">
        <f t="shared" si="1730"/>
        <v>#NUM!</v>
      </c>
      <c r="E1152" s="120" t="e">
        <f t="shared" si="1730"/>
        <v>#NUM!</v>
      </c>
      <c r="F1152" s="120" t="e">
        <f t="shared" si="1730"/>
        <v>#NUM!</v>
      </c>
      <c r="G1152" s="120" t="e">
        <f>$G1127*(G1134/100*1000)^$H1127*(G1129-0.3)^$I1127</f>
        <v>#NUM!</v>
      </c>
      <c r="H1152" s="120" t="e">
        <f t="shared" ref="H1152:S1152" si="1736">$G1127*(H1134/100*1000)^$H1127*(H1129-0.3)^$I1127</f>
        <v>#NUM!</v>
      </c>
      <c r="I1152" s="120" t="e">
        <f t="shared" si="1736"/>
        <v>#NUM!</v>
      </c>
      <c r="J1152" s="120" t="e">
        <f t="shared" si="1736"/>
        <v>#NUM!</v>
      </c>
      <c r="K1152" s="120" t="e">
        <f t="shared" si="1736"/>
        <v>#NUM!</v>
      </c>
      <c r="L1152" s="120" t="e">
        <f t="shared" si="1736"/>
        <v>#NUM!</v>
      </c>
      <c r="M1152" s="120" t="e">
        <f t="shared" si="1736"/>
        <v>#NUM!</v>
      </c>
      <c r="N1152" s="120" t="e">
        <f t="shared" si="1736"/>
        <v>#NUM!</v>
      </c>
      <c r="O1152" s="120" t="e">
        <f t="shared" si="1736"/>
        <v>#NUM!</v>
      </c>
      <c r="P1152" s="120" t="e">
        <f t="shared" si="1736"/>
        <v>#NUM!</v>
      </c>
      <c r="Q1152" s="120" t="e">
        <f t="shared" si="1736"/>
        <v>#NUM!</v>
      </c>
      <c r="R1152" s="120" t="e">
        <f t="shared" si="1736"/>
        <v>#NUM!</v>
      </c>
      <c r="S1152" s="120" t="e">
        <f t="shared" si="1736"/>
        <v>#NUM!</v>
      </c>
      <c r="T1152" s="120"/>
      <c r="U1152" s="120"/>
      <c r="V1152" s="120"/>
      <c r="W1152" s="120"/>
      <c r="X1152" s="120"/>
      <c r="Y1152" s="120"/>
      <c r="Z1152" s="120"/>
      <c r="AA1152" s="120"/>
      <c r="AB1152" s="120"/>
    </row>
    <row r="1153" spans="1:33" x14ac:dyDescent="0.3">
      <c r="A1153" s="20" t="s">
        <v>75</v>
      </c>
      <c r="B1153" s="21" t="s">
        <v>14</v>
      </c>
      <c r="C1153" s="120" t="e">
        <f t="shared" si="1730"/>
        <v>#NUM!</v>
      </c>
      <c r="D1153" s="120" t="e">
        <f t="shared" si="1730"/>
        <v>#NUM!</v>
      </c>
      <c r="E1153" s="120" t="e">
        <f t="shared" si="1730"/>
        <v>#NUM!</v>
      </c>
      <c r="F1153" s="120" t="e">
        <f t="shared" si="1730"/>
        <v>#NUM!</v>
      </c>
      <c r="G1153" s="120" t="e">
        <f>$J1127*(G1134/100*1000)^$K1127*(G1129-0.3)^$L1127</f>
        <v>#NUM!</v>
      </c>
      <c r="H1153" s="120" t="e">
        <f t="shared" ref="H1153:S1153" si="1737">$J1127*(H1134/100*1000)^$K1127*(H1129-0.3)^$L1127</f>
        <v>#NUM!</v>
      </c>
      <c r="I1153" s="120" t="e">
        <f t="shared" si="1737"/>
        <v>#NUM!</v>
      </c>
      <c r="J1153" s="120" t="e">
        <f t="shared" si="1737"/>
        <v>#NUM!</v>
      </c>
      <c r="K1153" s="120" t="e">
        <f t="shared" si="1737"/>
        <v>#NUM!</v>
      </c>
      <c r="L1153" s="120" t="e">
        <f t="shared" si="1737"/>
        <v>#NUM!</v>
      </c>
      <c r="M1153" s="120" t="e">
        <f t="shared" si="1737"/>
        <v>#NUM!</v>
      </c>
      <c r="N1153" s="120" t="e">
        <f t="shared" si="1737"/>
        <v>#NUM!</v>
      </c>
      <c r="O1153" s="120" t="e">
        <f t="shared" si="1737"/>
        <v>#NUM!</v>
      </c>
      <c r="P1153" s="120" t="e">
        <f t="shared" si="1737"/>
        <v>#NUM!</v>
      </c>
      <c r="Q1153" s="120" t="e">
        <f t="shared" si="1737"/>
        <v>#NUM!</v>
      </c>
      <c r="R1153" s="120" t="e">
        <f t="shared" si="1737"/>
        <v>#NUM!</v>
      </c>
      <c r="S1153" s="120" t="e">
        <f t="shared" si="1737"/>
        <v>#NUM!</v>
      </c>
      <c r="T1153" s="120"/>
      <c r="U1153" s="120"/>
      <c r="V1153" s="120"/>
      <c r="W1153" s="120"/>
      <c r="X1153" s="120"/>
      <c r="Y1153" s="120"/>
      <c r="Z1153" s="120"/>
      <c r="AA1153" s="120"/>
      <c r="AB1153" s="120"/>
    </row>
    <row r="1154" spans="1:33" x14ac:dyDescent="0.3">
      <c r="A1154" s="20" t="s">
        <v>15</v>
      </c>
      <c r="B1154" s="21" t="s">
        <v>16</v>
      </c>
      <c r="C1154" s="120" t="e">
        <f>((C1151+C1152+C1153)*0.5*44/12)*C1135/1000</f>
        <v>#NUM!</v>
      </c>
      <c r="D1154" s="120" t="e">
        <f t="shared" ref="D1154:S1154" si="1738">((D1151+D1152+D1153)*0.5*44/12)*D1135/1000</f>
        <v>#NUM!</v>
      </c>
      <c r="E1154" s="120" t="e">
        <f t="shared" si="1738"/>
        <v>#NUM!</v>
      </c>
      <c r="F1154" s="120" t="e">
        <f t="shared" si="1738"/>
        <v>#NUM!</v>
      </c>
      <c r="G1154" s="120" t="e">
        <f t="shared" si="1738"/>
        <v>#NUM!</v>
      </c>
      <c r="H1154" s="120" t="e">
        <f t="shared" si="1738"/>
        <v>#NUM!</v>
      </c>
      <c r="I1154" s="120" t="e">
        <f t="shared" si="1738"/>
        <v>#NUM!</v>
      </c>
      <c r="J1154" s="120" t="e">
        <f t="shared" si="1738"/>
        <v>#NUM!</v>
      </c>
      <c r="K1154" s="120" t="e">
        <f t="shared" si="1738"/>
        <v>#NUM!</v>
      </c>
      <c r="L1154" s="120" t="e">
        <f t="shared" si="1738"/>
        <v>#NUM!</v>
      </c>
      <c r="M1154" s="120" t="e">
        <f t="shared" si="1738"/>
        <v>#NUM!</v>
      </c>
      <c r="N1154" s="120" t="e">
        <f t="shared" si="1738"/>
        <v>#NUM!</v>
      </c>
      <c r="O1154" s="120" t="e">
        <f t="shared" si="1738"/>
        <v>#NUM!</v>
      </c>
      <c r="P1154" s="120" t="e">
        <f t="shared" si="1738"/>
        <v>#NUM!</v>
      </c>
      <c r="Q1154" s="120" t="e">
        <f t="shared" si="1738"/>
        <v>#NUM!</v>
      </c>
      <c r="R1154" s="120" t="e">
        <f t="shared" si="1738"/>
        <v>#NUM!</v>
      </c>
      <c r="S1154" s="120" t="e">
        <f t="shared" si="1738"/>
        <v>#NUM!</v>
      </c>
      <c r="T1154" s="120"/>
      <c r="U1154" s="120"/>
      <c r="V1154" s="120"/>
      <c r="W1154" s="120"/>
      <c r="X1154" s="120"/>
      <c r="Y1154" s="120"/>
      <c r="Z1154" s="120"/>
      <c r="AA1154" s="120"/>
      <c r="AB1154" s="120"/>
    </row>
    <row r="1155" spans="1:33" x14ac:dyDescent="0.3">
      <c r="A1155" s="20" t="s">
        <v>17</v>
      </c>
      <c r="B1155" s="21" t="s">
        <v>16</v>
      </c>
      <c r="C1155" s="120" t="e">
        <f>C1154</f>
        <v>#NUM!</v>
      </c>
      <c r="D1155" s="120" t="e">
        <f>C1155+D1154</f>
        <v>#NUM!</v>
      </c>
      <c r="E1155" s="120" t="e">
        <f t="shared" ref="E1155" si="1739">D1155+E1154</f>
        <v>#NUM!</v>
      </c>
      <c r="F1155" s="120" t="e">
        <f t="shared" ref="F1155" si="1740">E1155+F1154</f>
        <v>#NUM!</v>
      </c>
      <c r="G1155" s="120" t="e">
        <f t="shared" ref="G1155" si="1741">F1155+G1154</f>
        <v>#NUM!</v>
      </c>
      <c r="H1155" s="120" t="e">
        <f t="shared" ref="H1155" si="1742">G1155+H1154</f>
        <v>#NUM!</v>
      </c>
      <c r="I1155" s="120" t="e">
        <f t="shared" ref="I1155" si="1743">H1155+I1154</f>
        <v>#NUM!</v>
      </c>
      <c r="J1155" s="120" t="e">
        <f t="shared" ref="J1155" si="1744">I1155+J1154</f>
        <v>#NUM!</v>
      </c>
      <c r="K1155" s="120" t="e">
        <f t="shared" ref="K1155" si="1745">J1155+K1154</f>
        <v>#NUM!</v>
      </c>
      <c r="L1155" s="120" t="e">
        <f t="shared" ref="L1155" si="1746">K1155+L1154</f>
        <v>#NUM!</v>
      </c>
      <c r="M1155" s="120" t="e">
        <f t="shared" ref="M1155" si="1747">L1155+M1154</f>
        <v>#NUM!</v>
      </c>
      <c r="N1155" s="120" t="e">
        <f t="shared" ref="N1155" si="1748">M1155+N1154</f>
        <v>#NUM!</v>
      </c>
      <c r="O1155" s="120" t="e">
        <f t="shared" ref="O1155" si="1749">N1155+O1154</f>
        <v>#NUM!</v>
      </c>
      <c r="P1155" s="120" t="e">
        <f t="shared" ref="P1155" si="1750">O1155+P1154</f>
        <v>#NUM!</v>
      </c>
      <c r="Q1155" s="120" t="e">
        <f t="shared" ref="Q1155" si="1751">P1155+Q1154</f>
        <v>#NUM!</v>
      </c>
      <c r="R1155" s="120" t="e">
        <f t="shared" ref="R1155" si="1752">Q1155+R1154</f>
        <v>#NUM!</v>
      </c>
      <c r="S1155" s="120" t="e">
        <f t="shared" ref="S1155" si="1753">R1155+S1154</f>
        <v>#NUM!</v>
      </c>
      <c r="T1155" s="120"/>
      <c r="U1155" s="120"/>
      <c r="V1155" s="120"/>
      <c r="W1155" s="120"/>
      <c r="X1155" s="120"/>
      <c r="Y1155" s="120"/>
      <c r="Z1155" s="120"/>
      <c r="AA1155" s="120"/>
      <c r="AB1155" s="120"/>
    </row>
    <row r="1156" spans="1:33" x14ac:dyDescent="0.3">
      <c r="A1156" s="178" t="s">
        <v>294</v>
      </c>
      <c r="B1156" s="21" t="s">
        <v>16</v>
      </c>
      <c r="C1156" s="120">
        <f>((C1148+C1149+C1150)*0.5*44/12)*(AVERAGE(C1131,C1141))/1000</f>
        <v>0</v>
      </c>
      <c r="D1156" s="120">
        <f t="shared" ref="D1156:S1156" si="1754">((D1148+D1149+D1150)*0.5*44/12)*(AVERAGE(D1131,D1141))/1000</f>
        <v>4.233099301520892</v>
      </c>
      <c r="E1156" s="120">
        <f t="shared" si="1754"/>
        <v>28.220662010139282</v>
      </c>
      <c r="F1156" s="120">
        <f t="shared" si="1754"/>
        <v>70.551655025348197</v>
      </c>
      <c r="G1156" s="120">
        <f>((G1148+G1149+G1150)*0.5*44/12)*(AVERAGE(G1131,G1141))/1000</f>
        <v>141.10331005069639</v>
      </c>
      <c r="H1156" s="120">
        <f t="shared" si="1754"/>
        <v>187.18740324558979</v>
      </c>
      <c r="I1156" s="120">
        <f t="shared" si="1754"/>
        <v>180.30053796042628</v>
      </c>
      <c r="J1156" s="120">
        <f t="shared" si="1754"/>
        <v>223.46523059754915</v>
      </c>
      <c r="K1156" s="120">
        <f t="shared" si="1754"/>
        <v>290.23521262120227</v>
      </c>
      <c r="L1156" s="120">
        <f t="shared" si="1754"/>
        <v>330.67282540321952</v>
      </c>
      <c r="M1156" s="120">
        <f t="shared" si="1754"/>
        <v>388.96992729021383</v>
      </c>
      <c r="N1156" s="120">
        <f t="shared" si="1754"/>
        <v>445.31024533663788</v>
      </c>
      <c r="O1156" s="120">
        <f t="shared" si="1754"/>
        <v>475.32727909646184</v>
      </c>
      <c r="P1156" s="120">
        <f t="shared" si="1754"/>
        <v>527.0063773752895</v>
      </c>
      <c r="Q1156" s="120">
        <f t="shared" si="1754"/>
        <v>580.74897017425099</v>
      </c>
      <c r="R1156" s="120">
        <f t="shared" si="1754"/>
        <v>642.03043402113383</v>
      </c>
      <c r="S1156" s="120">
        <f t="shared" si="1754"/>
        <v>718.54399499655131</v>
      </c>
      <c r="T1156" s="120"/>
      <c r="U1156" s="120"/>
      <c r="V1156" s="120"/>
      <c r="W1156" s="120"/>
      <c r="X1156" s="120"/>
      <c r="Y1156" s="120"/>
      <c r="Z1156" s="120"/>
      <c r="AA1156" s="120"/>
      <c r="AB1156" s="120"/>
      <c r="AC1156" s="14"/>
      <c r="AD1156" s="14"/>
      <c r="AE1156" s="14"/>
      <c r="AF1156" s="14"/>
      <c r="AG1156" s="14"/>
    </row>
    <row r="1157" spans="1:33" x14ac:dyDescent="0.3">
      <c r="A1157" s="20" t="s">
        <v>293</v>
      </c>
      <c r="B1157" s="21" t="s">
        <v>16</v>
      </c>
      <c r="C1157" s="120">
        <f>((C1148+C1149+C1150)*0.5*44/12)*C1141/1000</f>
        <v>0</v>
      </c>
      <c r="D1157" s="120">
        <f t="shared" ref="D1157:S1157" si="1755">((D1148+D1149+D1150)*0.5*44/12)*D1141/1000</f>
        <v>4.233099301520892</v>
      </c>
      <c r="E1157" s="120">
        <f t="shared" si="1755"/>
        <v>28.220662010139282</v>
      </c>
      <c r="F1157" s="120">
        <f t="shared" si="1755"/>
        <v>70.551655025348197</v>
      </c>
      <c r="G1157" s="120">
        <f t="shared" si="1755"/>
        <v>141.10331005069639</v>
      </c>
      <c r="H1157" s="120">
        <f t="shared" si="1755"/>
        <v>155.22857830122081</v>
      </c>
      <c r="I1157" s="120">
        <f t="shared" si="1755"/>
        <v>133.5559540447602</v>
      </c>
      <c r="J1157" s="120">
        <f t="shared" si="1755"/>
        <v>201.36427372526407</v>
      </c>
      <c r="K1157" s="120">
        <f t="shared" si="1755"/>
        <v>254.45278914735542</v>
      </c>
      <c r="L1157" s="120">
        <f t="shared" si="1755"/>
        <v>314.4102274325694</v>
      </c>
      <c r="M1157" s="120">
        <f t="shared" si="1755"/>
        <v>367.75338580165669</v>
      </c>
      <c r="N1157" s="120">
        <f t="shared" si="1755"/>
        <v>418.04635276500699</v>
      </c>
      <c r="O1157" s="120">
        <f t="shared" si="1755"/>
        <v>442.16491078740637</v>
      </c>
      <c r="P1157" s="120">
        <f t="shared" si="1755"/>
        <v>499.26919961869532</v>
      </c>
      <c r="Q1157" s="120">
        <f t="shared" si="1755"/>
        <v>546.58726604635388</v>
      </c>
      <c r="R1157" s="120">
        <f t="shared" si="1755"/>
        <v>621.31977485916173</v>
      </c>
      <c r="S1157" s="120">
        <f t="shared" si="1755"/>
        <v>693.76661585873921</v>
      </c>
      <c r="T1157" s="120"/>
      <c r="U1157" s="120"/>
      <c r="V1157" s="120"/>
      <c r="W1157" s="120"/>
      <c r="X1157" s="120"/>
      <c r="Y1157" s="120"/>
      <c r="Z1157" s="120"/>
      <c r="AA1157" s="120"/>
      <c r="AB1157" s="120"/>
      <c r="AC1157" s="14"/>
      <c r="AD1157" s="14"/>
      <c r="AE1157" s="14"/>
      <c r="AF1157" s="14"/>
      <c r="AG1157" s="14"/>
    </row>
    <row r="1158" spans="1:33" x14ac:dyDescent="0.3">
      <c r="A1158" s="22" t="s">
        <v>18</v>
      </c>
      <c r="B1158" s="23" t="s">
        <v>16</v>
      </c>
      <c r="C1158" s="122" t="e">
        <f>C1155+C1157</f>
        <v>#NUM!</v>
      </c>
      <c r="D1158" s="122" t="e">
        <f t="shared" ref="D1158:S1158" si="1756">D1155+D1157</f>
        <v>#NUM!</v>
      </c>
      <c r="E1158" s="122" t="e">
        <f t="shared" si="1756"/>
        <v>#NUM!</v>
      </c>
      <c r="F1158" s="122" t="e">
        <f t="shared" si="1756"/>
        <v>#NUM!</v>
      </c>
      <c r="G1158" s="122" t="e">
        <f t="shared" si="1756"/>
        <v>#NUM!</v>
      </c>
      <c r="H1158" s="122" t="e">
        <f t="shared" si="1756"/>
        <v>#NUM!</v>
      </c>
      <c r="I1158" s="122" t="e">
        <f t="shared" si="1756"/>
        <v>#NUM!</v>
      </c>
      <c r="J1158" s="122" t="e">
        <f t="shared" si="1756"/>
        <v>#NUM!</v>
      </c>
      <c r="K1158" s="122" t="e">
        <f t="shared" si="1756"/>
        <v>#NUM!</v>
      </c>
      <c r="L1158" s="122" t="e">
        <f t="shared" si="1756"/>
        <v>#NUM!</v>
      </c>
      <c r="M1158" s="122" t="e">
        <f t="shared" si="1756"/>
        <v>#NUM!</v>
      </c>
      <c r="N1158" s="122" t="e">
        <f t="shared" si="1756"/>
        <v>#NUM!</v>
      </c>
      <c r="O1158" s="122" t="e">
        <f t="shared" si="1756"/>
        <v>#NUM!</v>
      </c>
      <c r="P1158" s="122" t="e">
        <f t="shared" si="1756"/>
        <v>#NUM!</v>
      </c>
      <c r="Q1158" s="122" t="e">
        <f t="shared" si="1756"/>
        <v>#NUM!</v>
      </c>
      <c r="R1158" s="122" t="e">
        <f t="shared" si="1756"/>
        <v>#NUM!</v>
      </c>
      <c r="S1158" s="122" t="e">
        <f t="shared" si="1756"/>
        <v>#NUM!</v>
      </c>
      <c r="T1158" s="122"/>
      <c r="U1158" s="122"/>
      <c r="V1158" s="122"/>
      <c r="W1158" s="122"/>
      <c r="X1158" s="122"/>
      <c r="Y1158" s="122"/>
      <c r="Z1158" s="122"/>
      <c r="AA1158" s="122"/>
      <c r="AB1158" s="122"/>
      <c r="AC1158" s="14"/>
      <c r="AD1158" s="14"/>
      <c r="AE1158" s="14"/>
      <c r="AF1158" s="14"/>
      <c r="AG1158" s="14"/>
    </row>
    <row r="1160" spans="1:33" x14ac:dyDescent="0.3">
      <c r="A1160" s="175" t="s">
        <v>292</v>
      </c>
      <c r="B1160" s="6" t="s">
        <v>59</v>
      </c>
      <c r="C1160" s="6" t="s">
        <v>60</v>
      </c>
      <c r="D1160" s="6" t="s">
        <v>61</v>
      </c>
      <c r="E1160" s="6" t="s">
        <v>62</v>
      </c>
      <c r="F1160" s="6" t="s">
        <v>63</v>
      </c>
      <c r="G1160" s="6" t="s">
        <v>64</v>
      </c>
      <c r="H1160" s="6" t="s">
        <v>65</v>
      </c>
      <c r="I1160" s="6" t="s">
        <v>66</v>
      </c>
      <c r="J1160" s="6" t="s">
        <v>67</v>
      </c>
      <c r="K1160" s="6" t="s">
        <v>68</v>
      </c>
      <c r="L1160" s="6" t="s">
        <v>69</v>
      </c>
    </row>
    <row r="1161" spans="1:33" x14ac:dyDescent="0.3">
      <c r="A1161" s="15"/>
      <c r="B1161" s="16"/>
      <c r="C1161" s="17" t="s">
        <v>58</v>
      </c>
      <c r="D1161" s="16">
        <f>INDEX(Lister!$A$17:$J$29,MATCH('Data tilvækstoversigt'!$C1161,Lister!$A$17:$A$29,0),2)</f>
        <v>3.7871999999999998E-4</v>
      </c>
      <c r="E1161" s="16">
        <f>INDEX(Lister!$A$17:$J$29,MATCH('Data tilvækstoversigt'!$C1161,Lister!$A$17:$A$29,0),3)</f>
        <v>1.8179000000000001</v>
      </c>
      <c r="F1161" s="16">
        <f>INDEX(Lister!$A$17:$J$29,MATCH('Data tilvækstoversigt'!$C1161,Lister!$A$17:$A$29,0),4)</f>
        <v>1.0714999999999999</v>
      </c>
      <c r="G1161" s="16">
        <f>INDEX(Lister!$A$17:$J$29,MATCH('Data tilvækstoversigt'!$C1161,Lister!$A$17:$A$29,0),5)</f>
        <v>6.7440000000000005E-5</v>
      </c>
      <c r="H1161" s="16">
        <f>INDEX(Lister!$A$17:$J$29,MATCH('Data tilvækstoversigt'!$C1161,Lister!$A$17:$A$29,0),6)</f>
        <v>2.8014000000000001</v>
      </c>
      <c r="I1161" s="16">
        <f>INDEX(Lister!$A$17:$J$29,MATCH('Data tilvækstoversigt'!$C1161,Lister!$A$17:$A$29,0),7)</f>
        <v>-0.68418999999999996</v>
      </c>
      <c r="J1161" s="16">
        <f>INDEX(Lister!$A$17:$J$29,MATCH('Data tilvækstoversigt'!$C1161,Lister!$A$17:$A$29,0),8)</f>
        <v>5.223E-5</v>
      </c>
      <c r="K1161" s="16">
        <f>INDEX(Lister!$A$17:$J$29,MATCH('Data tilvækstoversigt'!$C1161,Lister!$A$17:$A$29,0),9)</f>
        <v>2.5221</v>
      </c>
      <c r="L1161" s="16">
        <f>INDEX(Lister!$A$17:$J$29,MATCH('Data tilvækstoversigt'!$C1161,Lister!$A$17:$A$29,0),10)</f>
        <v>-2.8060999999999999E-2</v>
      </c>
    </row>
    <row r="1162" spans="1:33" x14ac:dyDescent="0.3">
      <c r="A1162" s="18" t="s">
        <v>1</v>
      </c>
      <c r="B1162" s="19" t="s">
        <v>2</v>
      </c>
      <c r="C1162" s="19">
        <v>1</v>
      </c>
      <c r="D1162" s="19">
        <v>5</v>
      </c>
      <c r="E1162" s="19">
        <v>10</v>
      </c>
      <c r="F1162" s="19">
        <v>15</v>
      </c>
      <c r="G1162" s="19">
        <v>20</v>
      </c>
      <c r="H1162" s="19">
        <v>25</v>
      </c>
      <c r="I1162" s="19">
        <v>30</v>
      </c>
      <c r="J1162" s="19">
        <v>35</v>
      </c>
      <c r="K1162" s="19">
        <v>40</v>
      </c>
      <c r="L1162" s="19">
        <v>45</v>
      </c>
      <c r="M1162" s="19">
        <v>50</v>
      </c>
      <c r="N1162" s="19">
        <v>55</v>
      </c>
      <c r="O1162" s="19">
        <v>60</v>
      </c>
      <c r="P1162" s="19">
        <v>65</v>
      </c>
      <c r="Q1162" s="19">
        <v>70</v>
      </c>
      <c r="R1162" s="19">
        <v>75</v>
      </c>
      <c r="S1162" s="19">
        <v>80</v>
      </c>
      <c r="T1162" s="19">
        <v>85</v>
      </c>
      <c r="U1162" s="19">
        <v>90</v>
      </c>
      <c r="V1162" s="19">
        <v>95</v>
      </c>
      <c r="W1162" s="19">
        <v>100</v>
      </c>
      <c r="X1162" s="19">
        <v>105</v>
      </c>
      <c r="Y1162" s="19">
        <v>110</v>
      </c>
      <c r="Z1162" s="19">
        <v>115</v>
      </c>
      <c r="AA1162" s="19">
        <v>120</v>
      </c>
      <c r="AB1162" s="19">
        <v>125</v>
      </c>
    </row>
    <row r="1163" spans="1:33" x14ac:dyDescent="0.3">
      <c r="A1163" s="7" t="s">
        <v>19</v>
      </c>
      <c r="B1163" s="8" t="s">
        <v>4</v>
      </c>
      <c r="C1163" s="117">
        <f>C$2*$G1163</f>
        <v>0</v>
      </c>
      <c r="D1163" s="117">
        <f t="shared" ref="D1163:F1177" si="1757">D$2*$G1163</f>
        <v>0</v>
      </c>
      <c r="E1163" s="117">
        <f t="shared" si="1757"/>
        <v>0</v>
      </c>
      <c r="F1163" s="117">
        <f t="shared" si="1757"/>
        <v>0</v>
      </c>
      <c r="G1163" s="7"/>
      <c r="H1163" s="8"/>
      <c r="I1163" s="8"/>
      <c r="J1163" s="8"/>
      <c r="K1163" s="8"/>
      <c r="L1163" s="8"/>
      <c r="M1163" s="8"/>
      <c r="N1163" s="8"/>
      <c r="O1163" s="8"/>
      <c r="P1163" s="8"/>
      <c r="Q1163" s="8"/>
      <c r="R1163" s="8"/>
      <c r="S1163" s="8"/>
      <c r="T1163" s="8"/>
      <c r="U1163" s="8"/>
      <c r="V1163" s="8"/>
      <c r="W1163" s="8"/>
      <c r="X1163" s="8"/>
      <c r="Y1163" s="8"/>
      <c r="Z1163" s="8"/>
      <c r="AA1163" s="8"/>
      <c r="AB1163" s="9"/>
    </row>
    <row r="1164" spans="1:33" x14ac:dyDescent="0.3">
      <c r="A1164" s="10" t="s">
        <v>20</v>
      </c>
      <c r="B1164" t="s">
        <v>6</v>
      </c>
      <c r="C1164" s="118">
        <f t="shared" ref="C1164:F1187" si="1758">C$2*$G1164</f>
        <v>0</v>
      </c>
      <c r="D1164" s="118">
        <f t="shared" si="1757"/>
        <v>0</v>
      </c>
      <c r="E1164" s="118">
        <f t="shared" si="1757"/>
        <v>0</v>
      </c>
      <c r="F1164" s="118">
        <f t="shared" si="1757"/>
        <v>0</v>
      </c>
      <c r="G1164" s="10"/>
      <c r="AB1164" s="11"/>
    </row>
    <row r="1165" spans="1:33" x14ac:dyDescent="0.3">
      <c r="A1165" s="10" t="s">
        <v>21</v>
      </c>
      <c r="B1165" t="s">
        <v>8</v>
      </c>
      <c r="C1165" s="118">
        <f>G1165</f>
        <v>3000</v>
      </c>
      <c r="D1165" s="118">
        <f>G1165</f>
        <v>3000</v>
      </c>
      <c r="E1165" s="118">
        <f>G1165</f>
        <v>3000</v>
      </c>
      <c r="F1165" s="118">
        <f>G1165</f>
        <v>3000</v>
      </c>
      <c r="G1165" s="10">
        <v>3000</v>
      </c>
      <c r="H1165">
        <v>3000</v>
      </c>
      <c r="I1165">
        <v>2200</v>
      </c>
      <c r="J1165">
        <v>1400</v>
      </c>
      <c r="K1165">
        <v>1200</v>
      </c>
      <c r="L1165">
        <v>1000</v>
      </c>
      <c r="M1165">
        <v>875</v>
      </c>
      <c r="N1165">
        <v>750</v>
      </c>
      <c r="O1165">
        <v>675</v>
      </c>
      <c r="P1165">
        <v>600</v>
      </c>
      <c r="Q1165">
        <v>550</v>
      </c>
      <c r="R1165">
        <v>500</v>
      </c>
      <c r="S1165">
        <v>475</v>
      </c>
      <c r="AB1165" s="11"/>
    </row>
    <row r="1166" spans="1:33" x14ac:dyDescent="0.3">
      <c r="A1166" s="10" t="s">
        <v>22</v>
      </c>
      <c r="B1166" t="s">
        <v>31</v>
      </c>
      <c r="C1166" s="118">
        <f t="shared" si="1758"/>
        <v>0</v>
      </c>
      <c r="D1166" s="118">
        <f t="shared" si="1757"/>
        <v>0</v>
      </c>
      <c r="E1166" s="118">
        <f t="shared" si="1757"/>
        <v>0</v>
      </c>
      <c r="F1166" s="118">
        <f t="shared" si="1757"/>
        <v>0</v>
      </c>
      <c r="G1166" s="10"/>
      <c r="AB1166" s="11"/>
    </row>
    <row r="1167" spans="1:33" x14ac:dyDescent="0.3">
      <c r="A1167" s="10" t="s">
        <v>23</v>
      </c>
      <c r="B1167" t="s">
        <v>10</v>
      </c>
      <c r="C1167" s="118">
        <f t="shared" si="1758"/>
        <v>0</v>
      </c>
      <c r="D1167" s="118">
        <f t="shared" si="1757"/>
        <v>0</v>
      </c>
      <c r="E1167" s="118">
        <f t="shared" si="1757"/>
        <v>0</v>
      </c>
      <c r="F1167" s="118">
        <f t="shared" si="1757"/>
        <v>0</v>
      </c>
      <c r="G1167" s="10"/>
      <c r="AB1167" s="11"/>
    </row>
    <row r="1168" spans="1:33" x14ac:dyDescent="0.3">
      <c r="A1168" s="10" t="s">
        <v>11</v>
      </c>
      <c r="B1168" t="s">
        <v>6</v>
      </c>
      <c r="C1168" s="118">
        <f t="shared" si="1758"/>
        <v>0</v>
      </c>
      <c r="D1168" s="118">
        <f t="shared" si="1757"/>
        <v>0</v>
      </c>
      <c r="E1168" s="118">
        <f t="shared" si="1757"/>
        <v>0</v>
      </c>
      <c r="F1168" s="118">
        <f t="shared" si="1757"/>
        <v>0</v>
      </c>
      <c r="G1168" s="10"/>
      <c r="AB1168" s="11"/>
    </row>
    <row r="1169" spans="1:28" x14ac:dyDescent="0.3">
      <c r="A1169" s="10" t="s">
        <v>12</v>
      </c>
      <c r="B1169" t="s">
        <v>8</v>
      </c>
      <c r="C1169" s="118">
        <v>0</v>
      </c>
      <c r="D1169" s="118">
        <v>0</v>
      </c>
      <c r="E1169" s="118">
        <v>0</v>
      </c>
      <c r="F1169" s="118">
        <v>0</v>
      </c>
      <c r="G1169" s="10"/>
      <c r="AB1169" s="11"/>
    </row>
    <row r="1170" spans="1:28" x14ac:dyDescent="0.3">
      <c r="A1170" s="10" t="s">
        <v>24</v>
      </c>
      <c r="B1170" t="s">
        <v>31</v>
      </c>
      <c r="C1170" s="118">
        <f t="shared" si="1758"/>
        <v>0</v>
      </c>
      <c r="D1170" s="118">
        <f t="shared" si="1757"/>
        <v>0</v>
      </c>
      <c r="E1170" s="118">
        <f t="shared" si="1757"/>
        <v>0</v>
      </c>
      <c r="F1170" s="118">
        <f t="shared" si="1757"/>
        <v>0</v>
      </c>
      <c r="G1170" s="10"/>
      <c r="AB1170" s="11"/>
    </row>
    <row r="1171" spans="1:28" x14ac:dyDescent="0.3">
      <c r="A1171" s="10" t="s">
        <v>25</v>
      </c>
      <c r="B1171" t="s">
        <v>10</v>
      </c>
      <c r="C1171" s="118">
        <f t="shared" si="1758"/>
        <v>0</v>
      </c>
      <c r="D1171" s="118">
        <f t="shared" si="1757"/>
        <v>0</v>
      </c>
      <c r="E1171" s="118">
        <f t="shared" si="1757"/>
        <v>0</v>
      </c>
      <c r="F1171" s="118">
        <f t="shared" si="1757"/>
        <v>0</v>
      </c>
      <c r="G1171" s="10"/>
      <c r="AB1171" s="11"/>
    </row>
    <row r="1172" spans="1:28" x14ac:dyDescent="0.3">
      <c r="A1172" s="10" t="s">
        <v>26</v>
      </c>
      <c r="B1172" t="s">
        <v>32</v>
      </c>
      <c r="C1172" s="118"/>
      <c r="D1172" s="118"/>
      <c r="E1172" s="118"/>
      <c r="F1172" s="118"/>
      <c r="G1172" s="10"/>
      <c r="AB1172" s="11"/>
    </row>
    <row r="1173" spans="1:28" x14ac:dyDescent="0.3">
      <c r="A1173" s="10" t="s">
        <v>3</v>
      </c>
      <c r="B1173" t="s">
        <v>4</v>
      </c>
      <c r="C1173" s="118">
        <f t="shared" si="1758"/>
        <v>0</v>
      </c>
      <c r="D1173" s="118">
        <f t="shared" si="1757"/>
        <v>0.16200000000000001</v>
      </c>
      <c r="E1173" s="118">
        <f t="shared" si="1757"/>
        <v>1.08</v>
      </c>
      <c r="F1173" s="118">
        <f t="shared" si="1757"/>
        <v>2.7</v>
      </c>
      <c r="G1173" s="10">
        <v>5.4</v>
      </c>
      <c r="H1173">
        <v>7.6</v>
      </c>
      <c r="I1173">
        <v>10</v>
      </c>
      <c r="J1173">
        <v>12</v>
      </c>
      <c r="K1173">
        <v>13.9</v>
      </c>
      <c r="L1173">
        <v>15.6</v>
      </c>
      <c r="M1173">
        <v>16.8</v>
      </c>
      <c r="N1173">
        <v>17.5</v>
      </c>
      <c r="O1173">
        <v>18</v>
      </c>
      <c r="P1173">
        <v>19.5</v>
      </c>
      <c r="Q1173">
        <v>21</v>
      </c>
      <c r="R1173">
        <v>22</v>
      </c>
      <c r="S1173">
        <v>22.5</v>
      </c>
      <c r="AB1173" s="11"/>
    </row>
    <row r="1174" spans="1:28" x14ac:dyDescent="0.3">
      <c r="A1174" s="10" t="s">
        <v>5</v>
      </c>
      <c r="B1174" t="s">
        <v>6</v>
      </c>
      <c r="C1174" s="118">
        <f t="shared" si="1758"/>
        <v>0</v>
      </c>
      <c r="D1174" s="118">
        <f t="shared" si="1757"/>
        <v>0.24</v>
      </c>
      <c r="E1174" s="118">
        <f t="shared" si="1757"/>
        <v>1.6</v>
      </c>
      <c r="F1174" s="118">
        <f t="shared" si="1757"/>
        <v>4</v>
      </c>
      <c r="G1174" s="10">
        <v>8</v>
      </c>
      <c r="H1174">
        <v>9.75</v>
      </c>
      <c r="I1174">
        <v>11.5</v>
      </c>
      <c r="J1174">
        <v>14.25</v>
      </c>
      <c r="K1174">
        <v>17</v>
      </c>
      <c r="L1174">
        <v>18.5</v>
      </c>
      <c r="M1174">
        <v>20</v>
      </c>
      <c r="N1174">
        <v>23</v>
      </c>
      <c r="O1174">
        <v>26</v>
      </c>
      <c r="P1174">
        <v>28</v>
      </c>
      <c r="Q1174">
        <v>30</v>
      </c>
      <c r="R1174">
        <v>33.5</v>
      </c>
      <c r="S1174">
        <v>37</v>
      </c>
      <c r="AB1174" s="11"/>
    </row>
    <row r="1175" spans="1:28" x14ac:dyDescent="0.3">
      <c r="A1175" s="10" t="s">
        <v>7</v>
      </c>
      <c r="B1175" t="s">
        <v>8</v>
      </c>
      <c r="C1175" s="118">
        <f>G1175</f>
        <v>3000</v>
      </c>
      <c r="D1175" s="118">
        <f>G1175</f>
        <v>3000</v>
      </c>
      <c r="E1175" s="118">
        <f>G1175</f>
        <v>3000</v>
      </c>
      <c r="F1175" s="118">
        <f>G1175</f>
        <v>3000</v>
      </c>
      <c r="G1175" s="10">
        <v>3000</v>
      </c>
      <c r="H1175">
        <v>2200</v>
      </c>
      <c r="I1175">
        <v>1400</v>
      </c>
      <c r="J1175">
        <v>1200</v>
      </c>
      <c r="K1175">
        <v>1000</v>
      </c>
      <c r="L1175">
        <v>875</v>
      </c>
      <c r="M1175">
        <v>750</v>
      </c>
      <c r="N1175">
        <v>675</v>
      </c>
      <c r="O1175">
        <v>600</v>
      </c>
      <c r="P1175">
        <v>550</v>
      </c>
      <c r="Q1175">
        <v>500</v>
      </c>
      <c r="R1175">
        <v>475</v>
      </c>
      <c r="S1175">
        <v>450</v>
      </c>
      <c r="AB1175" s="11"/>
    </row>
    <row r="1176" spans="1:28" x14ac:dyDescent="0.3">
      <c r="A1176" s="10" t="s">
        <v>27</v>
      </c>
      <c r="B1176" t="s">
        <v>31</v>
      </c>
      <c r="C1176" s="118">
        <f t="shared" si="1758"/>
        <v>0</v>
      </c>
      <c r="D1176" s="118">
        <f t="shared" si="1757"/>
        <v>0</v>
      </c>
      <c r="E1176" s="118">
        <f t="shared" si="1757"/>
        <v>0</v>
      </c>
      <c r="F1176" s="118">
        <f t="shared" si="1757"/>
        <v>0</v>
      </c>
      <c r="G1176" s="10"/>
      <c r="AB1176" s="11"/>
    </row>
    <row r="1177" spans="1:28" x14ac:dyDescent="0.3">
      <c r="A1177" s="10" t="s">
        <v>9</v>
      </c>
      <c r="B1177" t="s">
        <v>10</v>
      </c>
      <c r="C1177" s="118">
        <f t="shared" si="1758"/>
        <v>0</v>
      </c>
      <c r="D1177" s="118">
        <f t="shared" si="1757"/>
        <v>0</v>
      </c>
      <c r="E1177" s="118">
        <f t="shared" si="1757"/>
        <v>0</v>
      </c>
      <c r="F1177" s="118">
        <f t="shared" si="1757"/>
        <v>0</v>
      </c>
      <c r="G1177" s="10"/>
      <c r="AB1177" s="11"/>
    </row>
    <row r="1178" spans="1:28" x14ac:dyDescent="0.3">
      <c r="A1178" s="10" t="s">
        <v>28</v>
      </c>
      <c r="B1178" t="s">
        <v>32</v>
      </c>
      <c r="C1178" s="118"/>
      <c r="D1178" s="118"/>
      <c r="E1178" s="118"/>
      <c r="F1178" s="118"/>
      <c r="G1178" s="10"/>
      <c r="AB1178" s="11"/>
    </row>
    <row r="1179" spans="1:28" x14ac:dyDescent="0.3">
      <c r="A1179" s="10" t="s">
        <v>29</v>
      </c>
      <c r="B1179" t="s">
        <v>33</v>
      </c>
      <c r="C1179" s="118">
        <f t="shared" si="1758"/>
        <v>0</v>
      </c>
      <c r="D1179" s="118">
        <f t="shared" si="1758"/>
        <v>0</v>
      </c>
      <c r="E1179" s="118">
        <f t="shared" si="1758"/>
        <v>0</v>
      </c>
      <c r="F1179" s="118">
        <f t="shared" si="1758"/>
        <v>0</v>
      </c>
      <c r="G1179" s="10"/>
      <c r="AB1179" s="11"/>
    </row>
    <row r="1180" spans="1:28" x14ac:dyDescent="0.3">
      <c r="A1180" s="10" t="s">
        <v>30</v>
      </c>
      <c r="B1180" t="s">
        <v>34</v>
      </c>
      <c r="C1180" s="118">
        <f t="shared" si="1758"/>
        <v>0</v>
      </c>
      <c r="D1180" s="118">
        <f t="shared" si="1758"/>
        <v>0</v>
      </c>
      <c r="E1180" s="118">
        <f t="shared" si="1758"/>
        <v>0</v>
      </c>
      <c r="F1180" s="118">
        <f t="shared" si="1758"/>
        <v>0</v>
      </c>
      <c r="G1180" s="10"/>
      <c r="AB1180" s="11"/>
    </row>
    <row r="1181" spans="1:28" x14ac:dyDescent="0.3">
      <c r="A1181" s="12" t="s">
        <v>13</v>
      </c>
      <c r="B1181" s="3" t="s">
        <v>10</v>
      </c>
      <c r="C1181" s="119">
        <f t="shared" si="1758"/>
        <v>0</v>
      </c>
      <c r="D1181" s="119">
        <f t="shared" si="1758"/>
        <v>0</v>
      </c>
      <c r="E1181" s="119">
        <f t="shared" si="1758"/>
        <v>0</v>
      </c>
      <c r="F1181" s="119">
        <f t="shared" si="1758"/>
        <v>0</v>
      </c>
      <c r="G1181" s="12"/>
      <c r="H1181" s="3"/>
      <c r="I1181" s="3"/>
      <c r="J1181" s="3"/>
      <c r="K1181" s="3"/>
      <c r="L1181" s="3"/>
      <c r="M1181" s="3"/>
      <c r="N1181" s="3"/>
      <c r="O1181" s="3"/>
      <c r="P1181" s="3"/>
      <c r="Q1181" s="3"/>
      <c r="R1181" s="3"/>
      <c r="S1181" s="3"/>
      <c r="T1181" s="3"/>
      <c r="U1181" s="3"/>
      <c r="V1181" s="3"/>
      <c r="W1181" s="3"/>
      <c r="X1181" s="3"/>
      <c r="Y1181" s="3"/>
      <c r="Z1181" s="3"/>
      <c r="AA1181" s="3"/>
      <c r="AB1181" s="13"/>
    </row>
    <row r="1182" spans="1:28" x14ac:dyDescent="0.3">
      <c r="A1182" s="20" t="s">
        <v>70</v>
      </c>
      <c r="B1182" s="21" t="s">
        <v>14</v>
      </c>
      <c r="C1182" s="120">
        <f t="shared" si="1758"/>
        <v>0</v>
      </c>
      <c r="D1182" s="120">
        <f t="shared" si="1758"/>
        <v>0.18759800964698606</v>
      </c>
      <c r="E1182" s="120">
        <f t="shared" si="1758"/>
        <v>1.2506533976465739</v>
      </c>
      <c r="F1182" s="120">
        <f t="shared" si="1758"/>
        <v>3.1266334941164344</v>
      </c>
      <c r="G1182" s="120">
        <f>$D1161*(G1174/100*1000)^$E1161*(G1173-0.3)^$F1161</f>
        <v>6.2532669882328689</v>
      </c>
      <c r="H1182" s="120">
        <f t="shared" ref="H1182:I1182" si="1759">$D1161*(H1174/100*1000)^$E1161*(H1173-0.3)^$F1161</f>
        <v>13.157705937224087</v>
      </c>
      <c r="I1182" s="120">
        <f t="shared" si="1759"/>
        <v>24.087224357131344</v>
      </c>
      <c r="J1182" s="120">
        <f>$D1161*(J1174/100*1000)^$E1161*(J1173-0.3)^$F1161</f>
        <v>43.480990955777294</v>
      </c>
      <c r="K1182" s="120">
        <f t="shared" ref="K1182:S1182" si="1760">$D1161*(K1174/100*1000)^$E1161*(K1173-0.3)^$F1161</f>
        <v>70.41063727725205</v>
      </c>
      <c r="L1182" s="120">
        <f t="shared" si="1760"/>
        <v>93.155090860435749</v>
      </c>
      <c r="M1182" s="120">
        <f t="shared" si="1760"/>
        <v>116.38438497398489</v>
      </c>
      <c r="N1182" s="120">
        <f t="shared" si="1760"/>
        <v>156.88159804543807</v>
      </c>
      <c r="O1182" s="120">
        <f t="shared" si="1760"/>
        <v>202.1629865427229</v>
      </c>
      <c r="P1182" s="120">
        <f t="shared" si="1760"/>
        <v>252.38532102468443</v>
      </c>
      <c r="Q1182" s="120">
        <f t="shared" si="1760"/>
        <v>310.126726255969</v>
      </c>
      <c r="R1182" s="120">
        <f t="shared" si="1760"/>
        <v>398.67022396096615</v>
      </c>
      <c r="S1182" s="120">
        <f t="shared" si="1760"/>
        <v>489.40608732996918</v>
      </c>
      <c r="T1182" s="120"/>
      <c r="U1182" s="120"/>
      <c r="V1182" s="120"/>
      <c r="W1182" s="120"/>
      <c r="X1182" s="120"/>
      <c r="Y1182" s="120"/>
      <c r="Z1182" s="120"/>
      <c r="AA1182" s="120"/>
      <c r="AB1182" s="120"/>
    </row>
    <row r="1183" spans="1:28" x14ac:dyDescent="0.3">
      <c r="A1183" s="20" t="s">
        <v>71</v>
      </c>
      <c r="B1183" s="21" t="s">
        <v>14</v>
      </c>
      <c r="C1183" s="120">
        <f t="shared" si="1758"/>
        <v>0</v>
      </c>
      <c r="D1183" s="120">
        <f t="shared" si="1758"/>
        <v>0.14231237520122453</v>
      </c>
      <c r="E1183" s="120">
        <f t="shared" si="1758"/>
        <v>0.94874916800816367</v>
      </c>
      <c r="F1183" s="120">
        <f t="shared" si="1758"/>
        <v>2.3718729200204089</v>
      </c>
      <c r="G1183" s="120">
        <f>$G1161*(G1174/100*1000)^$H1161*(G1173-0.3)^$I1161</f>
        <v>4.7437458400408179</v>
      </c>
      <c r="H1183" s="120">
        <f t="shared" ref="H1183:S1183" si="1761">$G1161*(H1174/100*1000)^$H1161*(H1173-0.3)^$I1161</f>
        <v>6.460084881152345</v>
      </c>
      <c r="I1183" s="120">
        <f t="shared" si="1761"/>
        <v>8.4453400047377869</v>
      </c>
      <c r="J1183" s="120">
        <f t="shared" si="1761"/>
        <v>13.544795045417747</v>
      </c>
      <c r="K1183" s="120">
        <f t="shared" si="1761"/>
        <v>20.032778275707805</v>
      </c>
      <c r="L1183" s="120">
        <f t="shared" si="1761"/>
        <v>23.421699868243625</v>
      </c>
      <c r="M1183" s="120">
        <f t="shared" si="1761"/>
        <v>27.671496809446953</v>
      </c>
      <c r="N1183" s="120">
        <f t="shared" si="1761"/>
        <v>39.78558180425437</v>
      </c>
      <c r="O1183" s="120">
        <f t="shared" si="1761"/>
        <v>55.001314563541015</v>
      </c>
      <c r="P1183" s="120">
        <f t="shared" si="1761"/>
        <v>64.027154743210318</v>
      </c>
      <c r="Q1183" s="120">
        <f t="shared" si="1761"/>
        <v>73.782147890575033</v>
      </c>
      <c r="R1183" s="120">
        <f t="shared" si="1761"/>
        <v>97.316324694494057</v>
      </c>
      <c r="S1183" s="120">
        <f t="shared" si="1761"/>
        <v>126.5658761371691</v>
      </c>
      <c r="T1183" s="120"/>
      <c r="U1183" s="120"/>
      <c r="V1183" s="120"/>
      <c r="W1183" s="120"/>
      <c r="X1183" s="120"/>
      <c r="Y1183" s="120"/>
      <c r="Z1183" s="120"/>
      <c r="AA1183" s="120"/>
      <c r="AB1183" s="120"/>
    </row>
    <row r="1184" spans="1:28" x14ac:dyDescent="0.3">
      <c r="A1184" s="20" t="s">
        <v>72</v>
      </c>
      <c r="B1184" s="21" t="s">
        <v>14</v>
      </c>
      <c r="C1184" s="120">
        <f t="shared" si="1758"/>
        <v>0</v>
      </c>
      <c r="D1184" s="120">
        <f t="shared" si="1758"/>
        <v>9.439943827638371E-2</v>
      </c>
      <c r="E1184" s="120">
        <f t="shared" si="1758"/>
        <v>0.62932958850922471</v>
      </c>
      <c r="F1184" s="120">
        <f t="shared" si="1758"/>
        <v>1.5733239712730618</v>
      </c>
      <c r="G1184" s="120">
        <f>$J1161*(G1174/100*1000)^$K1161*(G1173-0.3)^$L1161</f>
        <v>3.1466479425461236</v>
      </c>
      <c r="H1184" s="120">
        <f t="shared" ref="H1184:S1184" si="1762">$J1161*(H1174/100*1000)^$K1161*(H1173-0.3)^$L1161</f>
        <v>5.1305374766110479</v>
      </c>
      <c r="I1184" s="120">
        <f t="shared" si="1762"/>
        <v>7.7182038955837609</v>
      </c>
      <c r="J1184" s="120">
        <f t="shared" si="1762"/>
        <v>13.185060646579515</v>
      </c>
      <c r="K1184" s="120">
        <f t="shared" si="1762"/>
        <v>20.489294989411359</v>
      </c>
      <c r="L1184" s="120">
        <f t="shared" si="1762"/>
        <v>25.276108782705741</v>
      </c>
      <c r="M1184" s="120">
        <f t="shared" si="1762"/>
        <v>30.703222576603036</v>
      </c>
      <c r="N1184" s="120">
        <f t="shared" si="1762"/>
        <v>43.62783252260661</v>
      </c>
      <c r="O1184" s="120">
        <f t="shared" si="1762"/>
        <v>59.388851805769534</v>
      </c>
      <c r="P1184" s="120">
        <f t="shared" si="1762"/>
        <v>71.430975464044309</v>
      </c>
      <c r="Q1184" s="120">
        <f t="shared" si="1762"/>
        <v>84.828170086605255</v>
      </c>
      <c r="R1184" s="120">
        <f t="shared" si="1762"/>
        <v>111.900786003899</v>
      </c>
      <c r="S1184" s="120">
        <f t="shared" si="1762"/>
        <v>143.68174151734399</v>
      </c>
      <c r="T1184" s="120"/>
      <c r="U1184" s="120"/>
      <c r="V1184" s="120"/>
      <c r="W1184" s="120"/>
      <c r="X1184" s="120"/>
      <c r="Y1184" s="120"/>
      <c r="Z1184" s="120"/>
      <c r="AA1184" s="120"/>
      <c r="AB1184" s="120"/>
    </row>
    <row r="1185" spans="1:33" x14ac:dyDescent="0.3">
      <c r="A1185" s="20" t="s">
        <v>73</v>
      </c>
      <c r="B1185" s="21" t="s">
        <v>14</v>
      </c>
      <c r="C1185" s="120" t="e">
        <f t="shared" si="1758"/>
        <v>#NUM!</v>
      </c>
      <c r="D1185" s="120" t="e">
        <f t="shared" si="1758"/>
        <v>#NUM!</v>
      </c>
      <c r="E1185" s="120" t="e">
        <f t="shared" si="1758"/>
        <v>#NUM!</v>
      </c>
      <c r="F1185" s="120" t="e">
        <f t="shared" si="1758"/>
        <v>#NUM!</v>
      </c>
      <c r="G1185" s="120" t="e">
        <f>$D1161*(G1168/100*1000)^$E1161*(G1163-0.3)^$F1161</f>
        <v>#NUM!</v>
      </c>
      <c r="H1185" s="120" t="e">
        <f t="shared" ref="H1185:S1185" si="1763">$D1161*(H1168/100*1000)^$E1161*(H1163-0.3)^$F1161</f>
        <v>#NUM!</v>
      </c>
      <c r="I1185" s="120" t="e">
        <f t="shared" si="1763"/>
        <v>#NUM!</v>
      </c>
      <c r="J1185" s="120" t="e">
        <f t="shared" si="1763"/>
        <v>#NUM!</v>
      </c>
      <c r="K1185" s="120" t="e">
        <f t="shared" si="1763"/>
        <v>#NUM!</v>
      </c>
      <c r="L1185" s="120" t="e">
        <f t="shared" si="1763"/>
        <v>#NUM!</v>
      </c>
      <c r="M1185" s="120" t="e">
        <f t="shared" si="1763"/>
        <v>#NUM!</v>
      </c>
      <c r="N1185" s="120" t="e">
        <f t="shared" si="1763"/>
        <v>#NUM!</v>
      </c>
      <c r="O1185" s="120" t="e">
        <f t="shared" si="1763"/>
        <v>#NUM!</v>
      </c>
      <c r="P1185" s="120" t="e">
        <f t="shared" si="1763"/>
        <v>#NUM!</v>
      </c>
      <c r="Q1185" s="120" t="e">
        <f t="shared" si="1763"/>
        <v>#NUM!</v>
      </c>
      <c r="R1185" s="120" t="e">
        <f t="shared" si="1763"/>
        <v>#NUM!</v>
      </c>
      <c r="S1185" s="120" t="e">
        <f t="shared" si="1763"/>
        <v>#NUM!</v>
      </c>
      <c r="T1185" s="120"/>
      <c r="U1185" s="120"/>
      <c r="V1185" s="120"/>
      <c r="W1185" s="120"/>
      <c r="X1185" s="120"/>
      <c r="Y1185" s="120"/>
      <c r="Z1185" s="120"/>
      <c r="AA1185" s="120"/>
      <c r="AB1185" s="120"/>
    </row>
    <row r="1186" spans="1:33" x14ac:dyDescent="0.3">
      <c r="A1186" s="20" t="s">
        <v>74</v>
      </c>
      <c r="B1186" s="21" t="s">
        <v>14</v>
      </c>
      <c r="C1186" s="120" t="e">
        <f t="shared" si="1758"/>
        <v>#NUM!</v>
      </c>
      <c r="D1186" s="120" t="e">
        <f t="shared" si="1758"/>
        <v>#NUM!</v>
      </c>
      <c r="E1186" s="120" t="e">
        <f t="shared" si="1758"/>
        <v>#NUM!</v>
      </c>
      <c r="F1186" s="120" t="e">
        <f t="shared" si="1758"/>
        <v>#NUM!</v>
      </c>
      <c r="G1186" s="120" t="e">
        <f>$G1161*(G1168/100*1000)^$H1161*(G1163-0.3)^$I1161</f>
        <v>#NUM!</v>
      </c>
      <c r="H1186" s="120" t="e">
        <f t="shared" ref="H1186:S1186" si="1764">$G1161*(H1168/100*1000)^$H1161*(H1163-0.3)^$I1161</f>
        <v>#NUM!</v>
      </c>
      <c r="I1186" s="120" t="e">
        <f t="shared" si="1764"/>
        <v>#NUM!</v>
      </c>
      <c r="J1186" s="120" t="e">
        <f t="shared" si="1764"/>
        <v>#NUM!</v>
      </c>
      <c r="K1186" s="120" t="e">
        <f t="shared" si="1764"/>
        <v>#NUM!</v>
      </c>
      <c r="L1186" s="120" t="e">
        <f t="shared" si="1764"/>
        <v>#NUM!</v>
      </c>
      <c r="M1186" s="120" t="e">
        <f t="shared" si="1764"/>
        <v>#NUM!</v>
      </c>
      <c r="N1186" s="120" t="e">
        <f t="shared" si="1764"/>
        <v>#NUM!</v>
      </c>
      <c r="O1186" s="120" t="e">
        <f t="shared" si="1764"/>
        <v>#NUM!</v>
      </c>
      <c r="P1186" s="120" t="e">
        <f t="shared" si="1764"/>
        <v>#NUM!</v>
      </c>
      <c r="Q1186" s="120" t="e">
        <f t="shared" si="1764"/>
        <v>#NUM!</v>
      </c>
      <c r="R1186" s="120" t="e">
        <f t="shared" si="1764"/>
        <v>#NUM!</v>
      </c>
      <c r="S1186" s="120" t="e">
        <f t="shared" si="1764"/>
        <v>#NUM!</v>
      </c>
      <c r="T1186" s="120"/>
      <c r="U1186" s="120"/>
      <c r="V1186" s="120"/>
      <c r="W1186" s="120"/>
      <c r="X1186" s="120"/>
      <c r="Y1186" s="120"/>
      <c r="Z1186" s="120"/>
      <c r="AA1186" s="120"/>
      <c r="AB1186" s="120"/>
    </row>
    <row r="1187" spans="1:33" x14ac:dyDescent="0.3">
      <c r="A1187" s="20" t="s">
        <v>75</v>
      </c>
      <c r="B1187" s="21" t="s">
        <v>14</v>
      </c>
      <c r="C1187" s="120" t="e">
        <f t="shared" si="1758"/>
        <v>#NUM!</v>
      </c>
      <c r="D1187" s="120" t="e">
        <f t="shared" si="1758"/>
        <v>#NUM!</v>
      </c>
      <c r="E1187" s="120" t="e">
        <f t="shared" si="1758"/>
        <v>#NUM!</v>
      </c>
      <c r="F1187" s="120" t="e">
        <f t="shared" si="1758"/>
        <v>#NUM!</v>
      </c>
      <c r="G1187" s="120" t="e">
        <f>$J1161*(G1168/100*1000)^$K1161*(G1163-0.3)^$L1161</f>
        <v>#NUM!</v>
      </c>
      <c r="H1187" s="120" t="e">
        <f t="shared" ref="H1187:S1187" si="1765">$J1161*(H1168/100*1000)^$K1161*(H1163-0.3)^$L1161</f>
        <v>#NUM!</v>
      </c>
      <c r="I1187" s="120" t="e">
        <f t="shared" si="1765"/>
        <v>#NUM!</v>
      </c>
      <c r="J1187" s="120" t="e">
        <f t="shared" si="1765"/>
        <v>#NUM!</v>
      </c>
      <c r="K1187" s="120" t="e">
        <f t="shared" si="1765"/>
        <v>#NUM!</v>
      </c>
      <c r="L1187" s="120" t="e">
        <f t="shared" si="1765"/>
        <v>#NUM!</v>
      </c>
      <c r="M1187" s="120" t="e">
        <f t="shared" si="1765"/>
        <v>#NUM!</v>
      </c>
      <c r="N1187" s="120" t="e">
        <f t="shared" si="1765"/>
        <v>#NUM!</v>
      </c>
      <c r="O1187" s="120" t="e">
        <f t="shared" si="1765"/>
        <v>#NUM!</v>
      </c>
      <c r="P1187" s="120" t="e">
        <f t="shared" si="1765"/>
        <v>#NUM!</v>
      </c>
      <c r="Q1187" s="120" t="e">
        <f t="shared" si="1765"/>
        <v>#NUM!</v>
      </c>
      <c r="R1187" s="120" t="e">
        <f t="shared" si="1765"/>
        <v>#NUM!</v>
      </c>
      <c r="S1187" s="120" t="e">
        <f t="shared" si="1765"/>
        <v>#NUM!</v>
      </c>
      <c r="T1187" s="120"/>
      <c r="U1187" s="120"/>
      <c r="V1187" s="120"/>
      <c r="W1187" s="120"/>
      <c r="X1187" s="120"/>
      <c r="Y1187" s="120"/>
      <c r="Z1187" s="120"/>
      <c r="AA1187" s="120"/>
      <c r="AB1187" s="120"/>
    </row>
    <row r="1188" spans="1:33" x14ac:dyDescent="0.3">
      <c r="A1188" s="20" t="s">
        <v>15</v>
      </c>
      <c r="B1188" s="21" t="s">
        <v>16</v>
      </c>
      <c r="C1188" s="120" t="e">
        <f>((C1185+C1186+C1187)*0.5*44/12)*C1169/1000</f>
        <v>#NUM!</v>
      </c>
      <c r="D1188" s="120" t="e">
        <f t="shared" ref="D1188:S1188" si="1766">((D1185+D1186+D1187)*0.5*44/12)*D1169/1000</f>
        <v>#NUM!</v>
      </c>
      <c r="E1188" s="120" t="e">
        <f t="shared" si="1766"/>
        <v>#NUM!</v>
      </c>
      <c r="F1188" s="120" t="e">
        <f t="shared" si="1766"/>
        <v>#NUM!</v>
      </c>
      <c r="G1188" s="120" t="e">
        <f t="shared" si="1766"/>
        <v>#NUM!</v>
      </c>
      <c r="H1188" s="120" t="e">
        <f t="shared" si="1766"/>
        <v>#NUM!</v>
      </c>
      <c r="I1188" s="120" t="e">
        <f t="shared" si="1766"/>
        <v>#NUM!</v>
      </c>
      <c r="J1188" s="120" t="e">
        <f t="shared" si="1766"/>
        <v>#NUM!</v>
      </c>
      <c r="K1188" s="120" t="e">
        <f t="shared" si="1766"/>
        <v>#NUM!</v>
      </c>
      <c r="L1188" s="120" t="e">
        <f t="shared" si="1766"/>
        <v>#NUM!</v>
      </c>
      <c r="M1188" s="120" t="e">
        <f t="shared" si="1766"/>
        <v>#NUM!</v>
      </c>
      <c r="N1188" s="120" t="e">
        <f t="shared" si="1766"/>
        <v>#NUM!</v>
      </c>
      <c r="O1188" s="120" t="e">
        <f t="shared" si="1766"/>
        <v>#NUM!</v>
      </c>
      <c r="P1188" s="120" t="e">
        <f t="shared" si="1766"/>
        <v>#NUM!</v>
      </c>
      <c r="Q1188" s="120" t="e">
        <f t="shared" si="1766"/>
        <v>#NUM!</v>
      </c>
      <c r="R1188" s="120" t="e">
        <f t="shared" si="1766"/>
        <v>#NUM!</v>
      </c>
      <c r="S1188" s="120" t="e">
        <f t="shared" si="1766"/>
        <v>#NUM!</v>
      </c>
      <c r="T1188" s="120"/>
      <c r="U1188" s="120"/>
      <c r="V1188" s="120"/>
      <c r="W1188" s="120"/>
      <c r="X1188" s="120"/>
      <c r="Y1188" s="120"/>
      <c r="Z1188" s="120"/>
      <c r="AA1188" s="120"/>
      <c r="AB1188" s="120"/>
    </row>
    <row r="1189" spans="1:33" x14ac:dyDescent="0.3">
      <c r="A1189" s="20" t="s">
        <v>17</v>
      </c>
      <c r="B1189" s="21" t="s">
        <v>16</v>
      </c>
      <c r="C1189" s="120" t="e">
        <f>C1188</f>
        <v>#NUM!</v>
      </c>
      <c r="D1189" s="120" t="e">
        <f>C1189+D1188</f>
        <v>#NUM!</v>
      </c>
      <c r="E1189" s="120" t="e">
        <f t="shared" ref="E1189" si="1767">D1189+E1188</f>
        <v>#NUM!</v>
      </c>
      <c r="F1189" s="120" t="e">
        <f t="shared" ref="F1189" si="1768">E1189+F1188</f>
        <v>#NUM!</v>
      </c>
      <c r="G1189" s="120" t="e">
        <f t="shared" ref="G1189" si="1769">F1189+G1188</f>
        <v>#NUM!</v>
      </c>
      <c r="H1189" s="120" t="e">
        <f t="shared" ref="H1189" si="1770">G1189+H1188</f>
        <v>#NUM!</v>
      </c>
      <c r="I1189" s="120" t="e">
        <f t="shared" ref="I1189" si="1771">H1189+I1188</f>
        <v>#NUM!</v>
      </c>
      <c r="J1189" s="120" t="e">
        <f t="shared" ref="J1189" si="1772">I1189+J1188</f>
        <v>#NUM!</v>
      </c>
      <c r="K1189" s="120" t="e">
        <f t="shared" ref="K1189" si="1773">J1189+K1188</f>
        <v>#NUM!</v>
      </c>
      <c r="L1189" s="120" t="e">
        <f t="shared" ref="L1189" si="1774">K1189+L1188</f>
        <v>#NUM!</v>
      </c>
      <c r="M1189" s="120" t="e">
        <f t="shared" ref="M1189" si="1775">L1189+M1188</f>
        <v>#NUM!</v>
      </c>
      <c r="N1189" s="120" t="e">
        <f t="shared" ref="N1189" si="1776">M1189+N1188</f>
        <v>#NUM!</v>
      </c>
      <c r="O1189" s="120" t="e">
        <f t="shared" ref="O1189" si="1777">N1189+O1188</f>
        <v>#NUM!</v>
      </c>
      <c r="P1189" s="120" t="e">
        <f t="shared" ref="P1189" si="1778">O1189+P1188</f>
        <v>#NUM!</v>
      </c>
      <c r="Q1189" s="120" t="e">
        <f t="shared" ref="Q1189" si="1779">P1189+Q1188</f>
        <v>#NUM!</v>
      </c>
      <c r="R1189" s="120" t="e">
        <f t="shared" ref="R1189" si="1780">Q1189+R1188</f>
        <v>#NUM!</v>
      </c>
      <c r="S1189" s="120" t="e">
        <f t="shared" ref="S1189" si="1781">R1189+S1188</f>
        <v>#NUM!</v>
      </c>
      <c r="T1189" s="120"/>
      <c r="U1189" s="120"/>
      <c r="V1189" s="120"/>
      <c r="W1189" s="120"/>
      <c r="X1189" s="120"/>
      <c r="Y1189" s="120"/>
      <c r="Z1189" s="120"/>
      <c r="AA1189" s="120"/>
      <c r="AB1189" s="120"/>
    </row>
    <row r="1190" spans="1:33" x14ac:dyDescent="0.3">
      <c r="A1190" s="178" t="s">
        <v>294</v>
      </c>
      <c r="B1190" s="21" t="s">
        <v>16</v>
      </c>
      <c r="C1190" s="120">
        <f>((C1182+C1183+C1184)*0.5*44/12)*(AVERAGE(C1165,C1175))/1000</f>
        <v>0</v>
      </c>
      <c r="D1190" s="120">
        <f t="shared" ref="D1190:S1190" si="1782">((D1182+D1183+D1184)*0.5*44/12)*(AVERAGE(D1165,D1175))/1000</f>
        <v>2.3337040271852683</v>
      </c>
      <c r="E1190" s="120">
        <f t="shared" si="1782"/>
        <v>15.558026847901793</v>
      </c>
      <c r="F1190" s="120">
        <f t="shared" si="1782"/>
        <v>38.895067119754479</v>
      </c>
      <c r="G1190" s="120">
        <f>((G1182+G1183+G1184)*0.5*44/12)*(AVERAGE(G1165,G1175))/1000</f>
        <v>77.790134239508959</v>
      </c>
      <c r="H1190" s="120">
        <f t="shared" si="1782"/>
        <v>117.96703153944031</v>
      </c>
      <c r="I1190" s="120">
        <f t="shared" si="1782"/>
        <v>132.82753524959455</v>
      </c>
      <c r="J1190" s="120">
        <f t="shared" si="1782"/>
        <v>167.33585117719605</v>
      </c>
      <c r="K1190" s="120">
        <f t="shared" si="1782"/>
        <v>223.71429959378196</v>
      </c>
      <c r="L1190" s="120">
        <f t="shared" si="1782"/>
        <v>243.80967103519316</v>
      </c>
      <c r="M1190" s="120">
        <f t="shared" si="1782"/>
        <v>260.31824920296862</v>
      </c>
      <c r="N1190" s="120">
        <f t="shared" si="1782"/>
        <v>313.88535991131567</v>
      </c>
      <c r="O1190" s="120">
        <f t="shared" si="1782"/>
        <v>369.97149746593908</v>
      </c>
      <c r="P1190" s="120">
        <f t="shared" si="1782"/>
        <v>408.85163817366907</v>
      </c>
      <c r="Q1190" s="120">
        <f t="shared" si="1782"/>
        <v>451.15940507440621</v>
      </c>
      <c r="R1190" s="120">
        <f t="shared" si="1782"/>
        <v>543.29930535180222</v>
      </c>
      <c r="S1190" s="120">
        <f t="shared" si="1782"/>
        <v>644.12303735142575</v>
      </c>
      <c r="T1190" s="120"/>
      <c r="U1190" s="120"/>
      <c r="V1190" s="120"/>
      <c r="W1190" s="120"/>
      <c r="X1190" s="120"/>
      <c r="Y1190" s="120"/>
      <c r="Z1190" s="120"/>
      <c r="AA1190" s="120"/>
      <c r="AB1190" s="120"/>
      <c r="AC1190" s="14"/>
      <c r="AD1190" s="14"/>
      <c r="AE1190" s="14"/>
      <c r="AF1190" s="14"/>
      <c r="AG1190" s="14"/>
    </row>
    <row r="1191" spans="1:33" x14ac:dyDescent="0.3">
      <c r="A1191" s="20" t="s">
        <v>293</v>
      </c>
      <c r="B1191" s="21" t="s">
        <v>16</v>
      </c>
      <c r="C1191" s="120">
        <f>((C1182+C1183+C1184)*0.5*44/12)*C1175/1000</f>
        <v>0</v>
      </c>
      <c r="D1191" s="120">
        <f t="shared" ref="D1191:S1191" si="1783">((D1182+D1183+D1184)*0.5*44/12)*D1175/1000</f>
        <v>2.3337040271852683</v>
      </c>
      <c r="E1191" s="120">
        <f t="shared" si="1783"/>
        <v>15.558026847901793</v>
      </c>
      <c r="F1191" s="120">
        <f t="shared" si="1783"/>
        <v>38.895067119754479</v>
      </c>
      <c r="G1191" s="120">
        <f t="shared" si="1783"/>
        <v>77.790134239508959</v>
      </c>
      <c r="H1191" s="120">
        <f t="shared" si="1783"/>
        <v>99.818257456449501</v>
      </c>
      <c r="I1191" s="120">
        <f t="shared" si="1783"/>
        <v>103.31030519412909</v>
      </c>
      <c r="J1191" s="120">
        <f t="shared" si="1783"/>
        <v>154.46386262510401</v>
      </c>
      <c r="K1191" s="120">
        <f t="shared" si="1783"/>
        <v>203.37663599434725</v>
      </c>
      <c r="L1191" s="120">
        <f t="shared" si="1783"/>
        <v>227.55569296618026</v>
      </c>
      <c r="M1191" s="120">
        <f t="shared" si="1783"/>
        <v>240.29376849504797</v>
      </c>
      <c r="N1191" s="120">
        <f t="shared" si="1783"/>
        <v>297.36507781072009</v>
      </c>
      <c r="O1191" s="120">
        <f t="shared" si="1783"/>
        <v>348.20846820323681</v>
      </c>
      <c r="P1191" s="120">
        <f t="shared" si="1783"/>
        <v>391.0754799922052</v>
      </c>
      <c r="Q1191" s="120">
        <f t="shared" si="1783"/>
        <v>429.67562388038687</v>
      </c>
      <c r="R1191" s="120">
        <f t="shared" si="1783"/>
        <v>529.36855393252529</v>
      </c>
      <c r="S1191" s="120">
        <f t="shared" si="1783"/>
        <v>626.71430661219802</v>
      </c>
      <c r="T1191" s="120"/>
      <c r="U1191" s="120"/>
      <c r="V1191" s="120"/>
      <c r="W1191" s="120"/>
      <c r="X1191" s="120"/>
      <c r="Y1191" s="120"/>
      <c r="Z1191" s="120"/>
      <c r="AA1191" s="120"/>
      <c r="AB1191" s="120"/>
      <c r="AC1191" s="14"/>
      <c r="AD1191" s="14"/>
      <c r="AE1191" s="14"/>
      <c r="AF1191" s="14"/>
      <c r="AG1191" s="14"/>
    </row>
    <row r="1192" spans="1:33" x14ac:dyDescent="0.3">
      <c r="A1192" s="22" t="s">
        <v>18</v>
      </c>
      <c r="B1192" s="23" t="s">
        <v>16</v>
      </c>
      <c r="C1192" s="122" t="e">
        <f>C1189+C1191</f>
        <v>#NUM!</v>
      </c>
      <c r="D1192" s="122" t="e">
        <f t="shared" ref="D1192:S1192" si="1784">D1189+D1191</f>
        <v>#NUM!</v>
      </c>
      <c r="E1192" s="122" t="e">
        <f t="shared" si="1784"/>
        <v>#NUM!</v>
      </c>
      <c r="F1192" s="122" t="e">
        <f t="shared" si="1784"/>
        <v>#NUM!</v>
      </c>
      <c r="G1192" s="122" t="e">
        <f t="shared" si="1784"/>
        <v>#NUM!</v>
      </c>
      <c r="H1192" s="122" t="e">
        <f t="shared" si="1784"/>
        <v>#NUM!</v>
      </c>
      <c r="I1192" s="122" t="e">
        <f t="shared" si="1784"/>
        <v>#NUM!</v>
      </c>
      <c r="J1192" s="122" t="e">
        <f t="shared" si="1784"/>
        <v>#NUM!</v>
      </c>
      <c r="K1192" s="122" t="e">
        <f t="shared" si="1784"/>
        <v>#NUM!</v>
      </c>
      <c r="L1192" s="122" t="e">
        <f t="shared" si="1784"/>
        <v>#NUM!</v>
      </c>
      <c r="M1192" s="122" t="e">
        <f t="shared" si="1784"/>
        <v>#NUM!</v>
      </c>
      <c r="N1192" s="122" t="e">
        <f t="shared" si="1784"/>
        <v>#NUM!</v>
      </c>
      <c r="O1192" s="122" t="e">
        <f t="shared" si="1784"/>
        <v>#NUM!</v>
      </c>
      <c r="P1192" s="122" t="e">
        <f t="shared" si="1784"/>
        <v>#NUM!</v>
      </c>
      <c r="Q1192" s="122" t="e">
        <f t="shared" si="1784"/>
        <v>#NUM!</v>
      </c>
      <c r="R1192" s="122" t="e">
        <f t="shared" si="1784"/>
        <v>#NUM!</v>
      </c>
      <c r="S1192" s="122" t="e">
        <f t="shared" si="1784"/>
        <v>#NUM!</v>
      </c>
      <c r="T1192" s="122"/>
      <c r="U1192" s="122"/>
      <c r="V1192" s="122"/>
      <c r="W1192" s="122"/>
      <c r="X1192" s="122"/>
      <c r="Y1192" s="122"/>
      <c r="Z1192" s="122"/>
      <c r="AA1192" s="122"/>
      <c r="AB1192" s="122"/>
      <c r="AC1192" s="14"/>
      <c r="AD1192" s="14"/>
      <c r="AE1192" s="14"/>
      <c r="AF1192" s="14"/>
      <c r="AG1192" s="14"/>
    </row>
    <row r="1194" spans="1:33" x14ac:dyDescent="0.3">
      <c r="A1194" s="175" t="s">
        <v>336</v>
      </c>
      <c r="B1194" s="6" t="s">
        <v>59</v>
      </c>
      <c r="C1194" s="6" t="s">
        <v>60</v>
      </c>
      <c r="D1194" s="6" t="s">
        <v>61</v>
      </c>
      <c r="E1194" s="6" t="s">
        <v>62</v>
      </c>
      <c r="F1194" s="6" t="s">
        <v>63</v>
      </c>
      <c r="G1194" s="6" t="s">
        <v>64</v>
      </c>
      <c r="H1194" s="6" t="s">
        <v>65</v>
      </c>
      <c r="I1194" s="6" t="s">
        <v>66</v>
      </c>
      <c r="J1194" s="6" t="s">
        <v>67</v>
      </c>
      <c r="K1194" s="6" t="s">
        <v>68</v>
      </c>
      <c r="L1194" s="6" t="s">
        <v>69</v>
      </c>
    </row>
    <row r="1195" spans="1:33" x14ac:dyDescent="0.3">
      <c r="A1195" s="15"/>
      <c r="B1195" s="16"/>
      <c r="C1195" s="17" t="s">
        <v>58</v>
      </c>
      <c r="D1195" s="16">
        <f>INDEX(Lister!$A$17:$J$29,MATCH('Data tilvækstoversigt'!$C1195,Lister!$A$17:$A$29,0),2)</f>
        <v>3.7871999999999998E-4</v>
      </c>
      <c r="E1195" s="16">
        <f>INDEX(Lister!$A$17:$J$29,MATCH('Data tilvækstoversigt'!$C1195,Lister!$A$17:$A$29,0),3)</f>
        <v>1.8179000000000001</v>
      </c>
      <c r="F1195" s="16">
        <f>INDEX(Lister!$A$17:$J$29,MATCH('Data tilvækstoversigt'!$C1195,Lister!$A$17:$A$29,0),4)</f>
        <v>1.0714999999999999</v>
      </c>
      <c r="G1195" s="16">
        <f>INDEX(Lister!$A$17:$J$29,MATCH('Data tilvækstoversigt'!$C1195,Lister!$A$17:$A$29,0),5)</f>
        <v>6.7440000000000005E-5</v>
      </c>
      <c r="H1195" s="16">
        <f>INDEX(Lister!$A$17:$J$29,MATCH('Data tilvækstoversigt'!$C1195,Lister!$A$17:$A$29,0),6)</f>
        <v>2.8014000000000001</v>
      </c>
      <c r="I1195" s="16">
        <f>INDEX(Lister!$A$17:$J$29,MATCH('Data tilvækstoversigt'!$C1195,Lister!$A$17:$A$29,0),7)</f>
        <v>-0.68418999999999996</v>
      </c>
      <c r="J1195" s="16">
        <f>INDEX(Lister!$A$17:$J$29,MATCH('Data tilvækstoversigt'!$C1195,Lister!$A$17:$A$29,0),8)</f>
        <v>5.223E-5</v>
      </c>
      <c r="K1195" s="16">
        <f>INDEX(Lister!$A$17:$J$29,MATCH('Data tilvækstoversigt'!$C1195,Lister!$A$17:$A$29,0),9)</f>
        <v>2.5221</v>
      </c>
      <c r="L1195" s="16">
        <f>INDEX(Lister!$A$17:$J$29,MATCH('Data tilvækstoversigt'!$C1195,Lister!$A$17:$A$29,0),10)</f>
        <v>-2.8060999999999999E-2</v>
      </c>
    </row>
    <row r="1196" spans="1:33" x14ac:dyDescent="0.3">
      <c r="A1196" s="18" t="s">
        <v>1</v>
      </c>
      <c r="B1196" s="19" t="s">
        <v>2</v>
      </c>
      <c r="C1196" s="19">
        <v>1</v>
      </c>
      <c r="D1196" s="19">
        <v>5</v>
      </c>
      <c r="E1196" s="19">
        <v>10</v>
      </c>
      <c r="F1196" s="19">
        <v>15</v>
      </c>
      <c r="G1196" s="19">
        <v>20</v>
      </c>
      <c r="H1196" s="19">
        <v>25</v>
      </c>
      <c r="I1196" s="19">
        <v>30</v>
      </c>
      <c r="J1196" s="19">
        <v>35</v>
      </c>
      <c r="K1196" s="19">
        <v>40</v>
      </c>
      <c r="L1196" s="19">
        <v>45</v>
      </c>
      <c r="M1196" s="19">
        <v>50</v>
      </c>
      <c r="N1196" s="19">
        <v>55</v>
      </c>
      <c r="O1196" s="19">
        <v>60</v>
      </c>
      <c r="P1196" s="19">
        <v>65</v>
      </c>
      <c r="Q1196" s="19">
        <v>70</v>
      </c>
      <c r="R1196" s="19">
        <v>75</v>
      </c>
      <c r="S1196" s="19">
        <v>80</v>
      </c>
      <c r="T1196" s="19">
        <v>85</v>
      </c>
      <c r="U1196" s="19">
        <v>90</v>
      </c>
      <c r="V1196" s="19">
        <v>95</v>
      </c>
      <c r="W1196" s="19">
        <v>100</v>
      </c>
      <c r="X1196" s="19">
        <v>105</v>
      </c>
      <c r="Y1196" s="19">
        <v>110</v>
      </c>
      <c r="Z1196" s="19">
        <v>115</v>
      </c>
      <c r="AA1196" s="19">
        <v>120</v>
      </c>
      <c r="AB1196" s="19">
        <v>125</v>
      </c>
    </row>
    <row r="1197" spans="1:33" x14ac:dyDescent="0.3">
      <c r="A1197" s="7" t="s">
        <v>19</v>
      </c>
      <c r="B1197" s="8" t="s">
        <v>4</v>
      </c>
      <c r="C1197" s="117">
        <f>C$2*$G1197</f>
        <v>0</v>
      </c>
      <c r="D1197" s="117">
        <f t="shared" ref="D1197:F1211" si="1785">D$2*$G1197</f>
        <v>0</v>
      </c>
      <c r="E1197" s="117">
        <f t="shared" si="1785"/>
        <v>0</v>
      </c>
      <c r="F1197" s="117">
        <f t="shared" si="1785"/>
        <v>0</v>
      </c>
      <c r="G1197" s="7"/>
      <c r="H1197" s="8"/>
      <c r="I1197" s="8"/>
      <c r="J1197" s="8"/>
      <c r="K1197" s="8"/>
      <c r="L1197" s="8"/>
      <c r="M1197" s="8"/>
      <c r="N1197" s="8"/>
      <c r="O1197" s="8"/>
      <c r="P1197" s="8"/>
      <c r="Q1197" s="8"/>
      <c r="R1197" s="8"/>
      <c r="S1197" s="8"/>
      <c r="T1197" s="8"/>
      <c r="U1197" s="8"/>
      <c r="V1197" s="8"/>
      <c r="W1197" s="8"/>
      <c r="X1197" s="8"/>
      <c r="Y1197" s="8"/>
      <c r="Z1197" s="8"/>
      <c r="AA1197" s="8"/>
      <c r="AB1197" s="9"/>
    </row>
    <row r="1198" spans="1:33" x14ac:dyDescent="0.3">
      <c r="A1198" s="10" t="s">
        <v>20</v>
      </c>
      <c r="B1198" t="s">
        <v>6</v>
      </c>
      <c r="C1198" s="118">
        <f t="shared" ref="C1198:F1221" si="1786">C$2*$G1198</f>
        <v>0</v>
      </c>
      <c r="D1198" s="118">
        <f t="shared" si="1785"/>
        <v>0</v>
      </c>
      <c r="E1198" s="118">
        <f t="shared" si="1785"/>
        <v>0</v>
      </c>
      <c r="F1198" s="118">
        <f t="shared" si="1785"/>
        <v>0</v>
      </c>
      <c r="G1198" s="10"/>
      <c r="AB1198" s="11"/>
    </row>
    <row r="1199" spans="1:33" x14ac:dyDescent="0.3">
      <c r="A1199" s="10" t="s">
        <v>21</v>
      </c>
      <c r="B1199" t="s">
        <v>8</v>
      </c>
      <c r="C1199" s="118">
        <f>G1199</f>
        <v>3000</v>
      </c>
      <c r="D1199" s="118">
        <f>G1199</f>
        <v>3000</v>
      </c>
      <c r="E1199" s="118">
        <f>G1199</f>
        <v>3000</v>
      </c>
      <c r="F1199" s="118">
        <f>G1199</f>
        <v>3000</v>
      </c>
      <c r="G1199" s="10">
        <v>3000</v>
      </c>
      <c r="H1199">
        <v>3000</v>
      </c>
      <c r="I1199">
        <v>2350</v>
      </c>
      <c r="J1199">
        <v>1700</v>
      </c>
      <c r="K1199">
        <v>1425</v>
      </c>
      <c r="L1199">
        <v>1150</v>
      </c>
      <c r="M1199">
        <v>1000</v>
      </c>
      <c r="N1199">
        <v>850</v>
      </c>
      <c r="O1199">
        <v>775</v>
      </c>
      <c r="P1199">
        <v>700</v>
      </c>
      <c r="Q1199">
        <v>650</v>
      </c>
      <c r="R1199">
        <v>600</v>
      </c>
      <c r="S1199">
        <v>550</v>
      </c>
      <c r="AB1199" s="11"/>
    </row>
    <row r="1200" spans="1:33" x14ac:dyDescent="0.3">
      <c r="A1200" s="10" t="s">
        <v>22</v>
      </c>
      <c r="B1200" t="s">
        <v>31</v>
      </c>
      <c r="C1200" s="118">
        <f t="shared" si="1786"/>
        <v>0</v>
      </c>
      <c r="D1200" s="118">
        <f t="shared" si="1785"/>
        <v>0</v>
      </c>
      <c r="E1200" s="118">
        <f t="shared" si="1785"/>
        <v>0</v>
      </c>
      <c r="F1200" s="118">
        <f t="shared" si="1785"/>
        <v>0</v>
      </c>
      <c r="G1200" s="10"/>
      <c r="AB1200" s="11"/>
    </row>
    <row r="1201" spans="1:28" x14ac:dyDescent="0.3">
      <c r="A1201" s="10" t="s">
        <v>23</v>
      </c>
      <c r="B1201" t="s">
        <v>10</v>
      </c>
      <c r="C1201" s="118">
        <f t="shared" si="1786"/>
        <v>0</v>
      </c>
      <c r="D1201" s="118">
        <f t="shared" si="1785"/>
        <v>0</v>
      </c>
      <c r="E1201" s="118">
        <f t="shared" si="1785"/>
        <v>0</v>
      </c>
      <c r="F1201" s="118">
        <f t="shared" si="1785"/>
        <v>0</v>
      </c>
      <c r="G1201" s="10"/>
      <c r="AB1201" s="11"/>
    </row>
    <row r="1202" spans="1:28" x14ac:dyDescent="0.3">
      <c r="A1202" s="10" t="s">
        <v>11</v>
      </c>
      <c r="B1202" t="s">
        <v>6</v>
      </c>
      <c r="C1202" s="118">
        <f t="shared" si="1786"/>
        <v>0</v>
      </c>
      <c r="D1202" s="118">
        <f t="shared" si="1785"/>
        <v>0</v>
      </c>
      <c r="E1202" s="118">
        <f t="shared" si="1785"/>
        <v>0</v>
      </c>
      <c r="F1202" s="118">
        <f t="shared" si="1785"/>
        <v>0</v>
      </c>
      <c r="G1202" s="10"/>
      <c r="AB1202" s="11"/>
    </row>
    <row r="1203" spans="1:28" x14ac:dyDescent="0.3">
      <c r="A1203" s="10" t="s">
        <v>12</v>
      </c>
      <c r="B1203" t="s">
        <v>8</v>
      </c>
      <c r="C1203" s="118">
        <v>0</v>
      </c>
      <c r="D1203" s="118">
        <v>0</v>
      </c>
      <c r="E1203" s="118">
        <v>0</v>
      </c>
      <c r="F1203" s="118">
        <v>0</v>
      </c>
      <c r="G1203" s="10"/>
      <c r="AB1203" s="11"/>
    </row>
    <row r="1204" spans="1:28" x14ac:dyDescent="0.3">
      <c r="A1204" s="10" t="s">
        <v>24</v>
      </c>
      <c r="B1204" t="s">
        <v>31</v>
      </c>
      <c r="C1204" s="118">
        <f t="shared" si="1786"/>
        <v>0</v>
      </c>
      <c r="D1204" s="118">
        <f t="shared" si="1785"/>
        <v>0</v>
      </c>
      <c r="E1204" s="118">
        <f t="shared" si="1785"/>
        <v>0</v>
      </c>
      <c r="F1204" s="118">
        <f t="shared" si="1785"/>
        <v>0</v>
      </c>
      <c r="G1204" s="10"/>
      <c r="AB1204" s="11"/>
    </row>
    <row r="1205" spans="1:28" x14ac:dyDescent="0.3">
      <c r="A1205" s="10" t="s">
        <v>25</v>
      </c>
      <c r="B1205" t="s">
        <v>10</v>
      </c>
      <c r="C1205" s="118">
        <f t="shared" si="1786"/>
        <v>0</v>
      </c>
      <c r="D1205" s="118">
        <f t="shared" si="1785"/>
        <v>0</v>
      </c>
      <c r="E1205" s="118">
        <f t="shared" si="1785"/>
        <v>0</v>
      </c>
      <c r="F1205" s="118">
        <f t="shared" si="1785"/>
        <v>0</v>
      </c>
      <c r="G1205" s="10"/>
      <c r="AB1205" s="11"/>
    </row>
    <row r="1206" spans="1:28" x14ac:dyDescent="0.3">
      <c r="A1206" s="10" t="s">
        <v>26</v>
      </c>
      <c r="B1206" t="s">
        <v>32</v>
      </c>
      <c r="C1206" s="118"/>
      <c r="D1206" s="118"/>
      <c r="E1206" s="118"/>
      <c r="F1206" s="118"/>
      <c r="G1206" s="10"/>
      <c r="AB1206" s="11"/>
    </row>
    <row r="1207" spans="1:28" x14ac:dyDescent="0.3">
      <c r="A1207" s="10" t="s">
        <v>3</v>
      </c>
      <c r="B1207" t="s">
        <v>4</v>
      </c>
      <c r="C1207" s="118">
        <f t="shared" si="1786"/>
        <v>0</v>
      </c>
      <c r="D1207" s="118">
        <f t="shared" si="1785"/>
        <v>0.108</v>
      </c>
      <c r="E1207" s="118">
        <f t="shared" si="1785"/>
        <v>0.72000000000000008</v>
      </c>
      <c r="F1207" s="118">
        <f t="shared" si="1785"/>
        <v>1.8</v>
      </c>
      <c r="G1207" s="10">
        <v>3.6</v>
      </c>
      <c r="H1207">
        <v>5.6</v>
      </c>
      <c r="I1207">
        <v>7.6</v>
      </c>
      <c r="J1207">
        <v>9.6</v>
      </c>
      <c r="K1207">
        <v>11.2</v>
      </c>
      <c r="L1207">
        <v>12.6</v>
      </c>
      <c r="M1207">
        <v>13.8</v>
      </c>
      <c r="N1207">
        <v>15</v>
      </c>
      <c r="O1207">
        <v>16</v>
      </c>
      <c r="P1207">
        <v>17</v>
      </c>
      <c r="Q1207">
        <v>17.5</v>
      </c>
      <c r="R1207">
        <v>18.5</v>
      </c>
      <c r="S1207">
        <v>19</v>
      </c>
      <c r="AB1207" s="11"/>
    </row>
    <row r="1208" spans="1:28" x14ac:dyDescent="0.3">
      <c r="A1208" s="10" t="s">
        <v>5</v>
      </c>
      <c r="B1208" t="s">
        <v>6</v>
      </c>
      <c r="C1208" s="118">
        <f t="shared" si="1786"/>
        <v>0</v>
      </c>
      <c r="D1208" s="118">
        <f t="shared" si="1785"/>
        <v>0.15</v>
      </c>
      <c r="E1208" s="118">
        <f t="shared" si="1785"/>
        <v>1</v>
      </c>
      <c r="F1208" s="118">
        <f t="shared" si="1785"/>
        <v>2.5</v>
      </c>
      <c r="G1208" s="10">
        <v>5</v>
      </c>
      <c r="H1208">
        <v>7.5</v>
      </c>
      <c r="I1208">
        <v>10</v>
      </c>
      <c r="J1208">
        <v>12</v>
      </c>
      <c r="K1208">
        <v>14</v>
      </c>
      <c r="L1208">
        <v>15.75</v>
      </c>
      <c r="M1208">
        <v>17.5</v>
      </c>
      <c r="N1208">
        <v>19.75</v>
      </c>
      <c r="O1208">
        <v>22</v>
      </c>
      <c r="P1208">
        <v>24.75</v>
      </c>
      <c r="Q1208">
        <v>27.5</v>
      </c>
      <c r="R1208">
        <v>29.25</v>
      </c>
      <c r="S1208">
        <v>31</v>
      </c>
      <c r="AB1208" s="11"/>
    </row>
    <row r="1209" spans="1:28" x14ac:dyDescent="0.3">
      <c r="A1209" s="10" t="s">
        <v>7</v>
      </c>
      <c r="B1209" t="s">
        <v>8</v>
      </c>
      <c r="C1209" s="118">
        <f>G1209</f>
        <v>3000</v>
      </c>
      <c r="D1209" s="118">
        <f>G1209</f>
        <v>3000</v>
      </c>
      <c r="E1209" s="118">
        <f>G1209</f>
        <v>3000</v>
      </c>
      <c r="F1209" s="118">
        <f>G1209</f>
        <v>3000</v>
      </c>
      <c r="G1209" s="10">
        <v>3000</v>
      </c>
      <c r="H1209">
        <v>2350</v>
      </c>
      <c r="I1209">
        <v>1700</v>
      </c>
      <c r="J1209">
        <v>1425</v>
      </c>
      <c r="K1209">
        <v>1150</v>
      </c>
      <c r="L1209">
        <v>1000</v>
      </c>
      <c r="M1209">
        <v>850</v>
      </c>
      <c r="N1209">
        <v>775</v>
      </c>
      <c r="O1209">
        <v>700</v>
      </c>
      <c r="P1209">
        <v>650</v>
      </c>
      <c r="Q1209">
        <v>600</v>
      </c>
      <c r="R1209">
        <v>550</v>
      </c>
      <c r="S1209">
        <v>500</v>
      </c>
      <c r="AB1209" s="11"/>
    </row>
    <row r="1210" spans="1:28" x14ac:dyDescent="0.3">
      <c r="A1210" s="10" t="s">
        <v>27</v>
      </c>
      <c r="B1210" t="s">
        <v>31</v>
      </c>
      <c r="C1210" s="118">
        <f t="shared" si="1786"/>
        <v>0</v>
      </c>
      <c r="D1210" s="118">
        <f t="shared" si="1785"/>
        <v>0</v>
      </c>
      <c r="E1210" s="118">
        <f t="shared" si="1785"/>
        <v>0</v>
      </c>
      <c r="F1210" s="118">
        <f t="shared" si="1785"/>
        <v>0</v>
      </c>
      <c r="G1210" s="10"/>
      <c r="AB1210" s="11"/>
    </row>
    <row r="1211" spans="1:28" x14ac:dyDescent="0.3">
      <c r="A1211" s="10" t="s">
        <v>9</v>
      </c>
      <c r="B1211" t="s">
        <v>10</v>
      </c>
      <c r="C1211" s="118">
        <f t="shared" si="1786"/>
        <v>0</v>
      </c>
      <c r="D1211" s="118">
        <f t="shared" si="1785"/>
        <v>0</v>
      </c>
      <c r="E1211" s="118">
        <f t="shared" si="1785"/>
        <v>0</v>
      </c>
      <c r="F1211" s="118">
        <f t="shared" si="1785"/>
        <v>0</v>
      </c>
      <c r="G1211" s="10"/>
      <c r="AB1211" s="11"/>
    </row>
    <row r="1212" spans="1:28" x14ac:dyDescent="0.3">
      <c r="A1212" s="10" t="s">
        <v>28</v>
      </c>
      <c r="B1212" t="s">
        <v>32</v>
      </c>
      <c r="C1212" s="118"/>
      <c r="D1212" s="118"/>
      <c r="E1212" s="118"/>
      <c r="F1212" s="118"/>
      <c r="G1212" s="10"/>
      <c r="AB1212" s="11"/>
    </row>
    <row r="1213" spans="1:28" x14ac:dyDescent="0.3">
      <c r="A1213" s="10" t="s">
        <v>29</v>
      </c>
      <c r="B1213" t="s">
        <v>33</v>
      </c>
      <c r="C1213" s="118">
        <f t="shared" si="1786"/>
        <v>0</v>
      </c>
      <c r="D1213" s="118">
        <f t="shared" si="1786"/>
        <v>0</v>
      </c>
      <c r="E1213" s="118">
        <f t="shared" si="1786"/>
        <v>0</v>
      </c>
      <c r="F1213" s="118">
        <f t="shared" si="1786"/>
        <v>0</v>
      </c>
      <c r="G1213" s="10"/>
      <c r="AB1213" s="11"/>
    </row>
    <row r="1214" spans="1:28" x14ac:dyDescent="0.3">
      <c r="A1214" s="10" t="s">
        <v>30</v>
      </c>
      <c r="B1214" t="s">
        <v>34</v>
      </c>
      <c r="C1214" s="118">
        <f t="shared" si="1786"/>
        <v>0</v>
      </c>
      <c r="D1214" s="118">
        <f t="shared" si="1786"/>
        <v>0</v>
      </c>
      <c r="E1214" s="118">
        <f t="shared" si="1786"/>
        <v>0</v>
      </c>
      <c r="F1214" s="118">
        <f t="shared" si="1786"/>
        <v>0</v>
      </c>
      <c r="G1214" s="10"/>
      <c r="AB1214" s="11"/>
    </row>
    <row r="1215" spans="1:28" x14ac:dyDescent="0.3">
      <c r="A1215" s="12" t="s">
        <v>13</v>
      </c>
      <c r="B1215" s="3" t="s">
        <v>10</v>
      </c>
      <c r="C1215" s="119">
        <f t="shared" si="1786"/>
        <v>0</v>
      </c>
      <c r="D1215" s="119">
        <f t="shared" si="1786"/>
        <v>0</v>
      </c>
      <c r="E1215" s="119">
        <f t="shared" si="1786"/>
        <v>0</v>
      </c>
      <c r="F1215" s="119">
        <f t="shared" si="1786"/>
        <v>0</v>
      </c>
      <c r="G1215" s="12"/>
      <c r="H1215" s="3"/>
      <c r="I1215" s="3"/>
      <c r="J1215" s="3"/>
      <c r="K1215" s="3"/>
      <c r="L1215" s="3"/>
      <c r="M1215" s="3"/>
      <c r="N1215" s="3"/>
      <c r="O1215" s="3"/>
      <c r="P1215" s="3"/>
      <c r="Q1215" s="3"/>
      <c r="R1215" s="3"/>
      <c r="S1215" s="3"/>
      <c r="T1215" s="3"/>
      <c r="U1215" s="3"/>
      <c r="V1215" s="3"/>
      <c r="W1215" s="3"/>
      <c r="X1215" s="3"/>
      <c r="Y1215" s="3"/>
      <c r="Z1215" s="3"/>
      <c r="AA1215" s="3"/>
      <c r="AB1215" s="13"/>
    </row>
    <row r="1216" spans="1:28" x14ac:dyDescent="0.3">
      <c r="A1216" s="20" t="s">
        <v>70</v>
      </c>
      <c r="B1216" s="21" t="s">
        <v>14</v>
      </c>
      <c r="C1216" s="120">
        <f t="shared" si="1786"/>
        <v>0</v>
      </c>
      <c r="D1216" s="120">
        <f t="shared" si="1786"/>
        <v>5.0070825643970418E-2</v>
      </c>
      <c r="E1216" s="120">
        <f t="shared" si="1786"/>
        <v>0.33380550429313616</v>
      </c>
      <c r="F1216" s="120">
        <f t="shared" si="1786"/>
        <v>0.83451376073284034</v>
      </c>
      <c r="G1216" s="120">
        <f>$D1195*(G1208/100*1000)^$E1195*(G1207-0.3)^$F1195</f>
        <v>1.6690275214656807</v>
      </c>
      <c r="H1216" s="120">
        <f t="shared" ref="H1216:I1216" si="1787">$D1195*(H1208/100*1000)^$E1195*(H1207-0.3)^$F1195</f>
        <v>5.7950035397917663</v>
      </c>
      <c r="I1216" s="120">
        <f t="shared" si="1787"/>
        <v>13.777444975272466</v>
      </c>
      <c r="J1216" s="120">
        <f>$D1195*(J1208/100*1000)^$E1195*(J1207-0.3)^$F1195</f>
        <v>24.876616274061181</v>
      </c>
      <c r="K1216" s="120">
        <f t="shared" ref="K1216:S1216" si="1788">$D1195*(K1208/100*1000)^$E1195*(K1207-0.3)^$F1195</f>
        <v>39.027154634675298</v>
      </c>
      <c r="L1216" s="120">
        <f t="shared" si="1788"/>
        <v>55.028527799315796</v>
      </c>
      <c r="M1216" s="120">
        <f t="shared" si="1788"/>
        <v>73.635924240840538</v>
      </c>
      <c r="N1216" s="120">
        <f t="shared" si="1788"/>
        <v>100.51021356677677</v>
      </c>
      <c r="O1216" s="120">
        <f t="shared" si="1788"/>
        <v>131.22449484568776</v>
      </c>
      <c r="P1216" s="120">
        <f t="shared" si="1788"/>
        <v>173.67579736417727</v>
      </c>
      <c r="Q1216" s="120">
        <f t="shared" si="1788"/>
        <v>217.09502719207913</v>
      </c>
      <c r="R1216" s="120">
        <f t="shared" si="1788"/>
        <v>258.02093973814482</v>
      </c>
      <c r="S1216" s="120">
        <f t="shared" si="1788"/>
        <v>295.21807579081212</v>
      </c>
      <c r="T1216" s="120"/>
      <c r="U1216" s="120"/>
      <c r="V1216" s="120"/>
      <c r="W1216" s="120"/>
      <c r="X1216" s="120"/>
      <c r="Y1216" s="120"/>
      <c r="Z1216" s="120"/>
      <c r="AA1216" s="120"/>
      <c r="AB1216" s="120"/>
    </row>
    <row r="1217" spans="1:33" x14ac:dyDescent="0.3">
      <c r="A1217" s="20" t="s">
        <v>71</v>
      </c>
      <c r="B1217" s="21" t="s">
        <v>14</v>
      </c>
      <c r="C1217" s="120">
        <f t="shared" si="1786"/>
        <v>0</v>
      </c>
      <c r="D1217" s="120">
        <f t="shared" si="1786"/>
        <v>5.1377306700781229E-2</v>
      </c>
      <c r="E1217" s="120">
        <f t="shared" si="1786"/>
        <v>0.3425153780052082</v>
      </c>
      <c r="F1217" s="120">
        <f t="shared" si="1786"/>
        <v>0.85628844501302048</v>
      </c>
      <c r="G1217" s="120">
        <f>$G1195*(G1208/100*1000)^$H1195*(G1207-0.3)^$I1195</f>
        <v>1.712576890026041</v>
      </c>
      <c r="H1217" s="120">
        <f t="shared" ref="H1217:S1217" si="1789">$G1195*(H1208/100*1000)^$H1195*(H1207-0.3)^$I1195</f>
        <v>3.8563094590545535</v>
      </c>
      <c r="I1217" s="120">
        <f t="shared" si="1789"/>
        <v>6.9349078394961481</v>
      </c>
      <c r="J1217" s="120">
        <f t="shared" si="1789"/>
        <v>9.7928602233086632</v>
      </c>
      <c r="K1217" s="120">
        <f t="shared" si="1789"/>
        <v>13.529564117472903</v>
      </c>
      <c r="L1217" s="120">
        <f t="shared" si="1789"/>
        <v>17.325155407890847</v>
      </c>
      <c r="M1217" s="120">
        <f t="shared" si="1789"/>
        <v>21.837418147401024</v>
      </c>
      <c r="N1217" s="120">
        <f t="shared" si="1789"/>
        <v>28.910286010990607</v>
      </c>
      <c r="O1217" s="120">
        <f t="shared" si="1789"/>
        <v>37.390207601303239</v>
      </c>
      <c r="P1217" s="120">
        <f t="shared" si="1789"/>
        <v>49.855003796261201</v>
      </c>
      <c r="Q1217" s="120">
        <f t="shared" si="1789"/>
        <v>65.633862369016683</v>
      </c>
      <c r="R1217" s="120">
        <f t="shared" si="1789"/>
        <v>75.057540983232442</v>
      </c>
      <c r="S1217" s="120">
        <f t="shared" si="1789"/>
        <v>86.70355445301395</v>
      </c>
      <c r="T1217" s="120"/>
      <c r="U1217" s="120"/>
      <c r="V1217" s="120"/>
      <c r="W1217" s="120"/>
      <c r="X1217" s="120"/>
      <c r="Y1217" s="120"/>
      <c r="Z1217" s="120"/>
      <c r="AA1217" s="120"/>
      <c r="AB1217" s="120"/>
    </row>
    <row r="1218" spans="1:33" x14ac:dyDescent="0.3">
      <c r="A1218" s="20" t="s">
        <v>72</v>
      </c>
      <c r="B1218" s="21" t="s">
        <v>14</v>
      </c>
      <c r="C1218" s="120">
        <f t="shared" si="1786"/>
        <v>0</v>
      </c>
      <c r="D1218" s="120">
        <f t="shared" si="1786"/>
        <v>2.9205423541467511E-2</v>
      </c>
      <c r="E1218" s="120">
        <f t="shared" si="1786"/>
        <v>0.19470282360978342</v>
      </c>
      <c r="F1218" s="120">
        <f t="shared" si="1786"/>
        <v>0.48675705902445854</v>
      </c>
      <c r="G1218" s="120">
        <f>$J1195*(G1208/100*1000)^$K1195*(G1207-0.3)^$L1195</f>
        <v>0.97351411804891708</v>
      </c>
      <c r="H1218" s="120">
        <f t="shared" ref="H1218:S1218" si="1790">$J1195*(H1208/100*1000)^$K1195*(H1207-0.3)^$L1195</f>
        <v>2.671087611343586</v>
      </c>
      <c r="I1218" s="120">
        <f t="shared" si="1790"/>
        <v>5.4688287361137249</v>
      </c>
      <c r="J1218" s="120">
        <f t="shared" si="1790"/>
        <v>8.602931135260409</v>
      </c>
      <c r="K1218" s="120">
        <f t="shared" si="1790"/>
        <v>12.634507561456655</v>
      </c>
      <c r="L1218" s="120">
        <f t="shared" si="1790"/>
        <v>16.947182026382634</v>
      </c>
      <c r="M1218" s="120">
        <f t="shared" si="1790"/>
        <v>22.047938689490255</v>
      </c>
      <c r="N1218" s="120">
        <f t="shared" si="1790"/>
        <v>29.841023654651863</v>
      </c>
      <c r="O1218" s="120">
        <f t="shared" si="1790"/>
        <v>39.100843744036105</v>
      </c>
      <c r="P1218" s="120">
        <f t="shared" si="1790"/>
        <v>52.534596278047346</v>
      </c>
      <c r="Q1218" s="120">
        <f t="shared" si="1790"/>
        <v>68.468505628188865</v>
      </c>
      <c r="R1218" s="120">
        <f t="shared" si="1790"/>
        <v>79.868811225069294</v>
      </c>
      <c r="S1218" s="120">
        <f t="shared" si="1790"/>
        <v>92.404730881495993</v>
      </c>
      <c r="T1218" s="120"/>
      <c r="U1218" s="120"/>
      <c r="V1218" s="120"/>
      <c r="W1218" s="120"/>
      <c r="X1218" s="120"/>
      <c r="Y1218" s="120"/>
      <c r="Z1218" s="120"/>
      <c r="AA1218" s="120"/>
      <c r="AB1218" s="120"/>
    </row>
    <row r="1219" spans="1:33" x14ac:dyDescent="0.3">
      <c r="A1219" s="20" t="s">
        <v>73</v>
      </c>
      <c r="B1219" s="21" t="s">
        <v>14</v>
      </c>
      <c r="C1219" s="120" t="e">
        <f t="shared" si="1786"/>
        <v>#NUM!</v>
      </c>
      <c r="D1219" s="120" t="e">
        <f t="shared" si="1786"/>
        <v>#NUM!</v>
      </c>
      <c r="E1219" s="120" t="e">
        <f t="shared" si="1786"/>
        <v>#NUM!</v>
      </c>
      <c r="F1219" s="120" t="e">
        <f t="shared" si="1786"/>
        <v>#NUM!</v>
      </c>
      <c r="G1219" s="120" t="e">
        <f>$D1195*(G1202/100*1000)^$E1195*(G1197-0.3)^$F1195</f>
        <v>#NUM!</v>
      </c>
      <c r="H1219" s="120" t="e">
        <f t="shared" ref="H1219:S1219" si="1791">$D1195*(H1202/100*1000)^$E1195*(H1197-0.3)^$F1195</f>
        <v>#NUM!</v>
      </c>
      <c r="I1219" s="120" t="e">
        <f t="shared" si="1791"/>
        <v>#NUM!</v>
      </c>
      <c r="J1219" s="120" t="e">
        <f t="shared" si="1791"/>
        <v>#NUM!</v>
      </c>
      <c r="K1219" s="120" t="e">
        <f t="shared" si="1791"/>
        <v>#NUM!</v>
      </c>
      <c r="L1219" s="120" t="e">
        <f t="shared" si="1791"/>
        <v>#NUM!</v>
      </c>
      <c r="M1219" s="120" t="e">
        <f t="shared" si="1791"/>
        <v>#NUM!</v>
      </c>
      <c r="N1219" s="120" t="e">
        <f t="shared" si="1791"/>
        <v>#NUM!</v>
      </c>
      <c r="O1219" s="120" t="e">
        <f t="shared" si="1791"/>
        <v>#NUM!</v>
      </c>
      <c r="P1219" s="120" t="e">
        <f t="shared" si="1791"/>
        <v>#NUM!</v>
      </c>
      <c r="Q1219" s="120" t="e">
        <f t="shared" si="1791"/>
        <v>#NUM!</v>
      </c>
      <c r="R1219" s="120" t="e">
        <f t="shared" si="1791"/>
        <v>#NUM!</v>
      </c>
      <c r="S1219" s="120" t="e">
        <f t="shared" si="1791"/>
        <v>#NUM!</v>
      </c>
      <c r="T1219" s="120"/>
      <c r="U1219" s="120"/>
      <c r="V1219" s="120"/>
      <c r="W1219" s="120"/>
      <c r="X1219" s="120"/>
      <c r="Y1219" s="120"/>
      <c r="Z1219" s="120"/>
      <c r="AA1219" s="120"/>
      <c r="AB1219" s="120"/>
    </row>
    <row r="1220" spans="1:33" x14ac:dyDescent="0.3">
      <c r="A1220" s="20" t="s">
        <v>74</v>
      </c>
      <c r="B1220" s="21" t="s">
        <v>14</v>
      </c>
      <c r="C1220" s="120" t="e">
        <f t="shared" si="1786"/>
        <v>#NUM!</v>
      </c>
      <c r="D1220" s="120" t="e">
        <f t="shared" si="1786"/>
        <v>#NUM!</v>
      </c>
      <c r="E1220" s="120" t="e">
        <f t="shared" si="1786"/>
        <v>#NUM!</v>
      </c>
      <c r="F1220" s="120" t="e">
        <f t="shared" si="1786"/>
        <v>#NUM!</v>
      </c>
      <c r="G1220" s="120" t="e">
        <f>$G1195*(G1202/100*1000)^$H1195*(G1197-0.3)^$I1195</f>
        <v>#NUM!</v>
      </c>
      <c r="H1220" s="120" t="e">
        <f t="shared" ref="H1220:S1220" si="1792">$G1195*(H1202/100*1000)^$H1195*(H1197-0.3)^$I1195</f>
        <v>#NUM!</v>
      </c>
      <c r="I1220" s="120" t="e">
        <f t="shared" si="1792"/>
        <v>#NUM!</v>
      </c>
      <c r="J1220" s="120" t="e">
        <f t="shared" si="1792"/>
        <v>#NUM!</v>
      </c>
      <c r="K1220" s="120" t="e">
        <f t="shared" si="1792"/>
        <v>#NUM!</v>
      </c>
      <c r="L1220" s="120" t="e">
        <f t="shared" si="1792"/>
        <v>#NUM!</v>
      </c>
      <c r="M1220" s="120" t="e">
        <f t="shared" si="1792"/>
        <v>#NUM!</v>
      </c>
      <c r="N1220" s="120" t="e">
        <f t="shared" si="1792"/>
        <v>#NUM!</v>
      </c>
      <c r="O1220" s="120" t="e">
        <f t="shared" si="1792"/>
        <v>#NUM!</v>
      </c>
      <c r="P1220" s="120" t="e">
        <f t="shared" si="1792"/>
        <v>#NUM!</v>
      </c>
      <c r="Q1220" s="120" t="e">
        <f t="shared" si="1792"/>
        <v>#NUM!</v>
      </c>
      <c r="R1220" s="120" t="e">
        <f t="shared" si="1792"/>
        <v>#NUM!</v>
      </c>
      <c r="S1220" s="120" t="e">
        <f t="shared" si="1792"/>
        <v>#NUM!</v>
      </c>
      <c r="T1220" s="120"/>
      <c r="U1220" s="120"/>
      <c r="V1220" s="120"/>
      <c r="W1220" s="120"/>
      <c r="X1220" s="120"/>
      <c r="Y1220" s="120"/>
      <c r="Z1220" s="120"/>
      <c r="AA1220" s="120"/>
      <c r="AB1220" s="120"/>
    </row>
    <row r="1221" spans="1:33" x14ac:dyDescent="0.3">
      <c r="A1221" s="20" t="s">
        <v>75</v>
      </c>
      <c r="B1221" s="21" t="s">
        <v>14</v>
      </c>
      <c r="C1221" s="120" t="e">
        <f t="shared" si="1786"/>
        <v>#NUM!</v>
      </c>
      <c r="D1221" s="120" t="e">
        <f t="shared" si="1786"/>
        <v>#NUM!</v>
      </c>
      <c r="E1221" s="120" t="e">
        <f t="shared" si="1786"/>
        <v>#NUM!</v>
      </c>
      <c r="F1221" s="120" t="e">
        <f t="shared" si="1786"/>
        <v>#NUM!</v>
      </c>
      <c r="G1221" s="120" t="e">
        <f>$J1195*(G1202/100*1000)^$K1195*(G1197-0.3)^$L1195</f>
        <v>#NUM!</v>
      </c>
      <c r="H1221" s="120" t="e">
        <f t="shared" ref="H1221:S1221" si="1793">$J1195*(H1202/100*1000)^$K1195*(H1197-0.3)^$L1195</f>
        <v>#NUM!</v>
      </c>
      <c r="I1221" s="120" t="e">
        <f t="shared" si="1793"/>
        <v>#NUM!</v>
      </c>
      <c r="J1221" s="120" t="e">
        <f t="shared" si="1793"/>
        <v>#NUM!</v>
      </c>
      <c r="K1221" s="120" t="e">
        <f t="shared" si="1793"/>
        <v>#NUM!</v>
      </c>
      <c r="L1221" s="120" t="e">
        <f t="shared" si="1793"/>
        <v>#NUM!</v>
      </c>
      <c r="M1221" s="120" t="e">
        <f t="shared" si="1793"/>
        <v>#NUM!</v>
      </c>
      <c r="N1221" s="120" t="e">
        <f t="shared" si="1793"/>
        <v>#NUM!</v>
      </c>
      <c r="O1221" s="120" t="e">
        <f t="shared" si="1793"/>
        <v>#NUM!</v>
      </c>
      <c r="P1221" s="120" t="e">
        <f t="shared" si="1793"/>
        <v>#NUM!</v>
      </c>
      <c r="Q1221" s="120" t="e">
        <f t="shared" si="1793"/>
        <v>#NUM!</v>
      </c>
      <c r="R1221" s="120" t="e">
        <f t="shared" si="1793"/>
        <v>#NUM!</v>
      </c>
      <c r="S1221" s="120" t="e">
        <f t="shared" si="1793"/>
        <v>#NUM!</v>
      </c>
      <c r="T1221" s="120"/>
      <c r="U1221" s="120"/>
      <c r="V1221" s="120"/>
      <c r="W1221" s="120"/>
      <c r="X1221" s="120"/>
      <c r="Y1221" s="120"/>
      <c r="Z1221" s="120"/>
      <c r="AA1221" s="120"/>
      <c r="AB1221" s="120"/>
    </row>
    <row r="1222" spans="1:33" x14ac:dyDescent="0.3">
      <c r="A1222" s="20" t="s">
        <v>15</v>
      </c>
      <c r="B1222" s="21" t="s">
        <v>16</v>
      </c>
      <c r="C1222" s="120" t="e">
        <f>((C1219+C1220+C1221)*0.5*44/12)*C1203/1000</f>
        <v>#NUM!</v>
      </c>
      <c r="D1222" s="120" t="e">
        <f t="shared" ref="D1222:S1222" si="1794">((D1219+D1220+D1221)*0.5*44/12)*D1203/1000</f>
        <v>#NUM!</v>
      </c>
      <c r="E1222" s="120" t="e">
        <f t="shared" si="1794"/>
        <v>#NUM!</v>
      </c>
      <c r="F1222" s="120" t="e">
        <f t="shared" si="1794"/>
        <v>#NUM!</v>
      </c>
      <c r="G1222" s="120" t="e">
        <f t="shared" si="1794"/>
        <v>#NUM!</v>
      </c>
      <c r="H1222" s="120" t="e">
        <f t="shared" si="1794"/>
        <v>#NUM!</v>
      </c>
      <c r="I1222" s="120" t="e">
        <f t="shared" si="1794"/>
        <v>#NUM!</v>
      </c>
      <c r="J1222" s="120" t="e">
        <f t="shared" si="1794"/>
        <v>#NUM!</v>
      </c>
      <c r="K1222" s="120" t="e">
        <f t="shared" si="1794"/>
        <v>#NUM!</v>
      </c>
      <c r="L1222" s="120" t="e">
        <f t="shared" si="1794"/>
        <v>#NUM!</v>
      </c>
      <c r="M1222" s="120" t="e">
        <f t="shared" si="1794"/>
        <v>#NUM!</v>
      </c>
      <c r="N1222" s="120" t="e">
        <f t="shared" si="1794"/>
        <v>#NUM!</v>
      </c>
      <c r="O1222" s="120" t="e">
        <f t="shared" si="1794"/>
        <v>#NUM!</v>
      </c>
      <c r="P1222" s="120" t="e">
        <f t="shared" si="1794"/>
        <v>#NUM!</v>
      </c>
      <c r="Q1222" s="120" t="e">
        <f t="shared" si="1794"/>
        <v>#NUM!</v>
      </c>
      <c r="R1222" s="120" t="e">
        <f t="shared" si="1794"/>
        <v>#NUM!</v>
      </c>
      <c r="S1222" s="120" t="e">
        <f t="shared" si="1794"/>
        <v>#NUM!</v>
      </c>
      <c r="T1222" s="120"/>
      <c r="U1222" s="120"/>
      <c r="V1222" s="120"/>
      <c r="W1222" s="120"/>
      <c r="X1222" s="120"/>
      <c r="Y1222" s="120"/>
      <c r="Z1222" s="120"/>
      <c r="AA1222" s="120"/>
      <c r="AB1222" s="120"/>
    </row>
    <row r="1223" spans="1:33" x14ac:dyDescent="0.3">
      <c r="A1223" s="20" t="s">
        <v>17</v>
      </c>
      <c r="B1223" s="21" t="s">
        <v>16</v>
      </c>
      <c r="C1223" s="120" t="e">
        <f>C1222</f>
        <v>#NUM!</v>
      </c>
      <c r="D1223" s="120" t="e">
        <f>C1223+D1222</f>
        <v>#NUM!</v>
      </c>
      <c r="E1223" s="120" t="e">
        <f t="shared" ref="E1223" si="1795">D1223+E1222</f>
        <v>#NUM!</v>
      </c>
      <c r="F1223" s="120" t="e">
        <f t="shared" ref="F1223" si="1796">E1223+F1222</f>
        <v>#NUM!</v>
      </c>
      <c r="G1223" s="120" t="e">
        <f t="shared" ref="G1223" si="1797">F1223+G1222</f>
        <v>#NUM!</v>
      </c>
      <c r="H1223" s="120" t="e">
        <f t="shared" ref="H1223" si="1798">G1223+H1222</f>
        <v>#NUM!</v>
      </c>
      <c r="I1223" s="120" t="e">
        <f t="shared" ref="I1223" si="1799">H1223+I1222</f>
        <v>#NUM!</v>
      </c>
      <c r="J1223" s="120" t="e">
        <f t="shared" ref="J1223" si="1800">I1223+J1222</f>
        <v>#NUM!</v>
      </c>
      <c r="K1223" s="120" t="e">
        <f t="shared" ref="K1223" si="1801">J1223+K1222</f>
        <v>#NUM!</v>
      </c>
      <c r="L1223" s="120" t="e">
        <f t="shared" ref="L1223" si="1802">K1223+L1222</f>
        <v>#NUM!</v>
      </c>
      <c r="M1223" s="120" t="e">
        <f t="shared" ref="M1223" si="1803">L1223+M1222</f>
        <v>#NUM!</v>
      </c>
      <c r="N1223" s="120" t="e">
        <f t="shared" ref="N1223" si="1804">M1223+N1222</f>
        <v>#NUM!</v>
      </c>
      <c r="O1223" s="120" t="e">
        <f t="shared" ref="O1223" si="1805">N1223+O1222</f>
        <v>#NUM!</v>
      </c>
      <c r="P1223" s="120" t="e">
        <f t="shared" ref="P1223" si="1806">O1223+P1222</f>
        <v>#NUM!</v>
      </c>
      <c r="Q1223" s="120" t="e">
        <f t="shared" ref="Q1223" si="1807">P1223+Q1222</f>
        <v>#NUM!</v>
      </c>
      <c r="R1223" s="120" t="e">
        <f t="shared" ref="R1223" si="1808">Q1223+R1222</f>
        <v>#NUM!</v>
      </c>
      <c r="S1223" s="120" t="e">
        <f t="shared" ref="S1223" si="1809">R1223+S1222</f>
        <v>#NUM!</v>
      </c>
      <c r="T1223" s="120"/>
      <c r="U1223" s="120"/>
      <c r="V1223" s="120"/>
      <c r="W1223" s="120"/>
      <c r="X1223" s="120"/>
      <c r="Y1223" s="120"/>
      <c r="Z1223" s="120"/>
      <c r="AA1223" s="120"/>
      <c r="AB1223" s="120"/>
    </row>
    <row r="1224" spans="1:33" x14ac:dyDescent="0.3">
      <c r="A1224" s="178" t="s">
        <v>294</v>
      </c>
      <c r="B1224" s="21" t="s">
        <v>16</v>
      </c>
      <c r="C1224" s="120">
        <f>((C1216+C1217+C1218)*0.5*44/12)*(AVERAGE(C1199,C1209))/1000</f>
        <v>0</v>
      </c>
      <c r="D1224" s="120">
        <f t="shared" ref="D1224:S1224" si="1810">((D1216+D1217+D1218)*0.5*44/12)*(AVERAGE(D1199,D1209))/1000</f>
        <v>0.71859455737420541</v>
      </c>
      <c r="E1224" s="120">
        <f t="shared" si="1810"/>
        <v>4.7906303824947027</v>
      </c>
      <c r="F1224" s="120">
        <f t="shared" si="1810"/>
        <v>11.976575956236758</v>
      </c>
      <c r="G1224" s="120">
        <f>((G1216+G1217+G1218)*0.5*44/12)*(AVERAGE(G1199,G1209))/1000</f>
        <v>23.953151912473515</v>
      </c>
      <c r="H1224" s="120">
        <f t="shared" si="1810"/>
        <v>60.431106325806326</v>
      </c>
      <c r="I1224" s="120">
        <f t="shared" si="1810"/>
        <v>97.197636507650671</v>
      </c>
      <c r="J1224" s="120">
        <f t="shared" si="1810"/>
        <v>123.95741769763872</v>
      </c>
      <c r="K1224" s="120">
        <f t="shared" si="1810"/>
        <v>153.87845711107147</v>
      </c>
      <c r="L1224" s="120">
        <f t="shared" si="1810"/>
        <v>175.99712189786553</v>
      </c>
      <c r="M1224" s="120">
        <f t="shared" si="1810"/>
        <v>199.29650582765353</v>
      </c>
      <c r="N1224" s="120">
        <f t="shared" si="1810"/>
        <v>237.23331064829114</v>
      </c>
      <c r="O1224" s="120">
        <f t="shared" si="1810"/>
        <v>280.8487280791179</v>
      </c>
      <c r="P1224" s="120">
        <f t="shared" si="1810"/>
        <v>341.63092933012621</v>
      </c>
      <c r="Q1224" s="120">
        <f t="shared" si="1810"/>
        <v>402.41368198772199</v>
      </c>
      <c r="R1224" s="120">
        <f t="shared" si="1810"/>
        <v>435.31527026021234</v>
      </c>
      <c r="S1224" s="120">
        <f t="shared" si="1810"/>
        <v>456.53912258312249</v>
      </c>
      <c r="T1224" s="120"/>
      <c r="U1224" s="120"/>
      <c r="V1224" s="120"/>
      <c r="W1224" s="120"/>
      <c r="X1224" s="120"/>
      <c r="Y1224" s="120"/>
      <c r="Z1224" s="120"/>
      <c r="AA1224" s="120"/>
      <c r="AB1224" s="120"/>
      <c r="AC1224" s="14"/>
      <c r="AD1224" s="14"/>
      <c r="AE1224" s="14"/>
      <c r="AF1224" s="14"/>
      <c r="AG1224" s="14"/>
    </row>
    <row r="1225" spans="1:33" x14ac:dyDescent="0.3">
      <c r="A1225" s="20" t="s">
        <v>293</v>
      </c>
      <c r="B1225" s="21" t="s">
        <v>16</v>
      </c>
      <c r="C1225" s="120">
        <f>((C1216+C1217+C1218)*0.5*44/12)*C1209/1000</f>
        <v>0</v>
      </c>
      <c r="D1225" s="120">
        <f t="shared" ref="D1225:S1225" si="1811">((D1216+D1217+D1218)*0.5*44/12)*D1209/1000</f>
        <v>0.71859455737420541</v>
      </c>
      <c r="E1225" s="120">
        <f t="shared" si="1811"/>
        <v>4.7906303824947027</v>
      </c>
      <c r="F1225" s="120">
        <f t="shared" si="1811"/>
        <v>11.976575956236758</v>
      </c>
      <c r="G1225" s="120">
        <f t="shared" si="1811"/>
        <v>23.953151912473515</v>
      </c>
      <c r="H1225" s="120">
        <f t="shared" si="1811"/>
        <v>53.089009295568175</v>
      </c>
      <c r="I1225" s="120">
        <f t="shared" si="1811"/>
        <v>81.598015833583275</v>
      </c>
      <c r="J1225" s="120">
        <f t="shared" si="1811"/>
        <v>113.04916494024653</v>
      </c>
      <c r="K1225" s="120">
        <f t="shared" si="1811"/>
        <v>137.44483547785026</v>
      </c>
      <c r="L1225" s="120">
        <f t="shared" si="1811"/>
        <v>163.71825292824701</v>
      </c>
      <c r="M1225" s="120">
        <f t="shared" si="1811"/>
        <v>183.13732967946541</v>
      </c>
      <c r="N1225" s="120">
        <f t="shared" si="1811"/>
        <v>226.28408092606233</v>
      </c>
      <c r="O1225" s="120">
        <f t="shared" si="1811"/>
        <v>266.56828427848484</v>
      </c>
      <c r="P1225" s="120">
        <f t="shared" si="1811"/>
        <v>328.97793194752899</v>
      </c>
      <c r="Q1225" s="120">
        <f t="shared" si="1811"/>
        <v>386.31713470821308</v>
      </c>
      <c r="R1225" s="120">
        <f t="shared" si="1811"/>
        <v>416.38851937933362</v>
      </c>
      <c r="S1225" s="120">
        <f t="shared" si="1811"/>
        <v>434.79916436487861</v>
      </c>
      <c r="T1225" s="120"/>
      <c r="U1225" s="120"/>
      <c r="V1225" s="120"/>
      <c r="W1225" s="120"/>
      <c r="X1225" s="120"/>
      <c r="Y1225" s="120"/>
      <c r="Z1225" s="120"/>
      <c r="AA1225" s="120"/>
      <c r="AB1225" s="120"/>
      <c r="AC1225" s="14"/>
      <c r="AD1225" s="14"/>
      <c r="AE1225" s="14"/>
      <c r="AF1225" s="14"/>
      <c r="AG1225" s="14"/>
    </row>
    <row r="1226" spans="1:33" x14ac:dyDescent="0.3">
      <c r="A1226" s="22" t="s">
        <v>18</v>
      </c>
      <c r="B1226" s="23" t="s">
        <v>16</v>
      </c>
      <c r="C1226" s="122" t="e">
        <f>C1223+C1225</f>
        <v>#NUM!</v>
      </c>
      <c r="D1226" s="122" t="e">
        <f t="shared" ref="D1226:S1226" si="1812">D1223+D1225</f>
        <v>#NUM!</v>
      </c>
      <c r="E1226" s="122" t="e">
        <f t="shared" si="1812"/>
        <v>#NUM!</v>
      </c>
      <c r="F1226" s="122" t="e">
        <f t="shared" si="1812"/>
        <v>#NUM!</v>
      </c>
      <c r="G1226" s="122" t="e">
        <f t="shared" si="1812"/>
        <v>#NUM!</v>
      </c>
      <c r="H1226" s="122" t="e">
        <f t="shared" si="1812"/>
        <v>#NUM!</v>
      </c>
      <c r="I1226" s="122" t="e">
        <f t="shared" si="1812"/>
        <v>#NUM!</v>
      </c>
      <c r="J1226" s="122" t="e">
        <f t="shared" si="1812"/>
        <v>#NUM!</v>
      </c>
      <c r="K1226" s="122" t="e">
        <f t="shared" si="1812"/>
        <v>#NUM!</v>
      </c>
      <c r="L1226" s="122" t="e">
        <f t="shared" si="1812"/>
        <v>#NUM!</v>
      </c>
      <c r="M1226" s="122" t="e">
        <f t="shared" si="1812"/>
        <v>#NUM!</v>
      </c>
      <c r="N1226" s="122" t="e">
        <f t="shared" si="1812"/>
        <v>#NUM!</v>
      </c>
      <c r="O1226" s="122" t="e">
        <f t="shared" si="1812"/>
        <v>#NUM!</v>
      </c>
      <c r="P1226" s="122" t="e">
        <f t="shared" si="1812"/>
        <v>#NUM!</v>
      </c>
      <c r="Q1226" s="122" t="e">
        <f t="shared" si="1812"/>
        <v>#NUM!</v>
      </c>
      <c r="R1226" s="122" t="e">
        <f t="shared" si="1812"/>
        <v>#NUM!</v>
      </c>
      <c r="S1226" s="122" t="e">
        <f t="shared" si="1812"/>
        <v>#NUM!</v>
      </c>
      <c r="T1226" s="122"/>
      <c r="U1226" s="122"/>
      <c r="V1226" s="122"/>
      <c r="W1226" s="122"/>
      <c r="X1226" s="122"/>
      <c r="Y1226" s="122"/>
      <c r="Z1226" s="122"/>
      <c r="AA1226" s="122"/>
      <c r="AB1226" s="122"/>
      <c r="AC1226" s="14"/>
      <c r="AD1226" s="14"/>
      <c r="AE1226" s="14"/>
      <c r="AF1226" s="14"/>
      <c r="AG1226" s="14"/>
    </row>
    <row r="1228" spans="1:33" x14ac:dyDescent="0.3">
      <c r="A1228" s="175" t="s">
        <v>58</v>
      </c>
      <c r="B1228" s="6" t="s">
        <v>59</v>
      </c>
      <c r="C1228" s="6" t="s">
        <v>60</v>
      </c>
      <c r="D1228" s="6" t="s">
        <v>61</v>
      </c>
      <c r="E1228" s="6" t="s">
        <v>62</v>
      </c>
      <c r="F1228" s="6" t="s">
        <v>63</v>
      </c>
      <c r="G1228" s="6" t="s">
        <v>64</v>
      </c>
      <c r="H1228" s="6" t="s">
        <v>65</v>
      </c>
      <c r="I1228" s="6" t="s">
        <v>66</v>
      </c>
      <c r="J1228" s="6" t="s">
        <v>67</v>
      </c>
      <c r="K1228" s="6" t="s">
        <v>68</v>
      </c>
      <c r="L1228" s="6" t="s">
        <v>69</v>
      </c>
    </row>
    <row r="1229" spans="1:33" x14ac:dyDescent="0.3">
      <c r="A1229" s="15"/>
      <c r="B1229" s="16"/>
      <c r="C1229" s="17" t="s">
        <v>58</v>
      </c>
      <c r="D1229" s="16">
        <f>INDEX(Lister!$A$17:$J$29,MATCH('Data tilvækstoversigt'!$C1229,Lister!$A$17:$A$29,0),2)</f>
        <v>3.7871999999999998E-4</v>
      </c>
      <c r="E1229" s="16">
        <f>INDEX(Lister!$A$17:$J$29,MATCH('Data tilvækstoversigt'!$C1229,Lister!$A$17:$A$29,0),3)</f>
        <v>1.8179000000000001</v>
      </c>
      <c r="F1229" s="16">
        <f>INDEX(Lister!$A$17:$J$29,MATCH('Data tilvækstoversigt'!$C1229,Lister!$A$17:$A$29,0),4)</f>
        <v>1.0714999999999999</v>
      </c>
      <c r="G1229" s="16">
        <f>INDEX(Lister!$A$17:$J$29,MATCH('Data tilvækstoversigt'!$C1229,Lister!$A$17:$A$29,0),5)</f>
        <v>6.7440000000000005E-5</v>
      </c>
      <c r="H1229" s="16">
        <f>INDEX(Lister!$A$17:$J$29,MATCH('Data tilvækstoversigt'!$C1229,Lister!$A$17:$A$29,0),6)</f>
        <v>2.8014000000000001</v>
      </c>
      <c r="I1229" s="16">
        <f>INDEX(Lister!$A$17:$J$29,MATCH('Data tilvækstoversigt'!$C1229,Lister!$A$17:$A$29,0),7)</f>
        <v>-0.68418999999999996</v>
      </c>
      <c r="J1229" s="16">
        <f>INDEX(Lister!$A$17:$J$29,MATCH('Data tilvækstoversigt'!$C1229,Lister!$A$17:$A$29,0),8)</f>
        <v>5.223E-5</v>
      </c>
      <c r="K1229" s="16">
        <f>INDEX(Lister!$A$17:$J$29,MATCH('Data tilvækstoversigt'!$C1229,Lister!$A$17:$A$29,0),9)</f>
        <v>2.5221</v>
      </c>
      <c r="L1229" s="16">
        <f>INDEX(Lister!$A$17:$J$29,MATCH('Data tilvækstoversigt'!$C1229,Lister!$A$17:$A$29,0),10)</f>
        <v>-2.8060999999999999E-2</v>
      </c>
    </row>
    <row r="1230" spans="1:33" x14ac:dyDescent="0.3">
      <c r="A1230" s="18" t="s">
        <v>1</v>
      </c>
      <c r="B1230" s="19" t="s">
        <v>2</v>
      </c>
      <c r="C1230" s="19">
        <v>1</v>
      </c>
      <c r="D1230" s="19">
        <v>5</v>
      </c>
      <c r="E1230" s="19">
        <v>10</v>
      </c>
      <c r="F1230" s="19">
        <v>15</v>
      </c>
      <c r="G1230" s="19">
        <v>20</v>
      </c>
      <c r="H1230" s="19">
        <v>25</v>
      </c>
      <c r="I1230" s="19">
        <v>30</v>
      </c>
      <c r="J1230" s="19">
        <v>35</v>
      </c>
      <c r="K1230" s="19">
        <v>40</v>
      </c>
      <c r="L1230" s="19">
        <v>45</v>
      </c>
      <c r="M1230" s="19">
        <v>50</v>
      </c>
      <c r="N1230" s="19">
        <v>55</v>
      </c>
      <c r="O1230" s="19">
        <v>60</v>
      </c>
      <c r="P1230" s="19">
        <v>65</v>
      </c>
      <c r="Q1230" s="19">
        <v>70</v>
      </c>
      <c r="R1230" s="19">
        <v>75</v>
      </c>
      <c r="S1230" s="19">
        <v>80</v>
      </c>
      <c r="T1230" s="19">
        <v>85</v>
      </c>
      <c r="U1230" s="19">
        <v>90</v>
      </c>
      <c r="V1230" s="19">
        <v>95</v>
      </c>
      <c r="W1230" s="19">
        <v>100</v>
      </c>
      <c r="X1230" s="19">
        <v>105</v>
      </c>
      <c r="Y1230" s="19">
        <v>110</v>
      </c>
      <c r="Z1230" s="19">
        <v>115</v>
      </c>
      <c r="AA1230" s="19">
        <v>120</v>
      </c>
      <c r="AB1230" s="19">
        <v>125</v>
      </c>
    </row>
    <row r="1231" spans="1:33" x14ac:dyDescent="0.3">
      <c r="A1231" s="7" t="s">
        <v>19</v>
      </c>
      <c r="B1231" s="8" t="s">
        <v>4</v>
      </c>
      <c r="C1231" s="117">
        <f>C$2*$G1231</f>
        <v>0</v>
      </c>
      <c r="D1231" s="117">
        <f t="shared" ref="D1231:F1245" si="1813">D$2*$G1231</f>
        <v>0</v>
      </c>
      <c r="E1231" s="117">
        <f t="shared" si="1813"/>
        <v>0</v>
      </c>
      <c r="F1231" s="117">
        <f t="shared" si="1813"/>
        <v>0</v>
      </c>
      <c r="G1231" s="7"/>
      <c r="H1231" s="8"/>
      <c r="I1231" s="8"/>
      <c r="J1231" s="8"/>
      <c r="K1231" s="8"/>
      <c r="L1231" s="8"/>
      <c r="M1231" s="8"/>
      <c r="N1231" s="8"/>
      <c r="O1231" s="8"/>
      <c r="P1231" s="8"/>
      <c r="Q1231" s="8"/>
      <c r="R1231" s="8"/>
      <c r="S1231" s="8"/>
      <c r="T1231" s="8"/>
      <c r="U1231" s="8"/>
      <c r="V1231" s="8"/>
      <c r="W1231" s="8"/>
      <c r="X1231" s="8"/>
      <c r="Y1231" s="8"/>
      <c r="Z1231" s="8"/>
      <c r="AA1231" s="8"/>
      <c r="AB1231" s="9"/>
    </row>
    <row r="1232" spans="1:33" x14ac:dyDescent="0.3">
      <c r="A1232" s="10" t="s">
        <v>20</v>
      </c>
      <c r="B1232" t="s">
        <v>6</v>
      </c>
      <c r="C1232" s="118">
        <f t="shared" ref="C1232:F1255" si="1814">C$2*$G1232</f>
        <v>0</v>
      </c>
      <c r="D1232" s="118">
        <f t="shared" si="1813"/>
        <v>0</v>
      </c>
      <c r="E1232" s="118">
        <f t="shared" si="1813"/>
        <v>0</v>
      </c>
      <c r="F1232" s="118">
        <f t="shared" si="1813"/>
        <v>0</v>
      </c>
      <c r="G1232" s="10"/>
      <c r="AB1232" s="11"/>
    </row>
    <row r="1233" spans="1:28" x14ac:dyDescent="0.3">
      <c r="A1233" s="10" t="s">
        <v>21</v>
      </c>
      <c r="B1233" t="s">
        <v>8</v>
      </c>
      <c r="C1233" s="118">
        <v>2500</v>
      </c>
      <c r="D1233" s="118">
        <v>2500</v>
      </c>
      <c r="E1233" s="179">
        <v>2500</v>
      </c>
      <c r="F1233" s="179">
        <v>1797</v>
      </c>
      <c r="G1233" s="179">
        <v>1476.25</v>
      </c>
      <c r="H1233" s="179">
        <v>795</v>
      </c>
      <c r="I1233" s="179">
        <v>617.4</v>
      </c>
      <c r="J1233" s="179">
        <v>419.75</v>
      </c>
      <c r="K1233" s="179">
        <v>255</v>
      </c>
      <c r="L1233" s="179">
        <v>205.57894736842104</v>
      </c>
      <c r="M1233" s="179">
        <v>193.4736842105263</v>
      </c>
      <c r="N1233" s="179">
        <v>181.36842105263159</v>
      </c>
      <c r="O1233" s="179">
        <v>169.26315789473685</v>
      </c>
      <c r="P1233" s="179">
        <v>159.1764705882353</v>
      </c>
      <c r="Q1233" s="179">
        <v>152.11764705882354</v>
      </c>
      <c r="R1233" s="179">
        <v>145.05882352941177</v>
      </c>
      <c r="S1233" s="63">
        <v>138</v>
      </c>
      <c r="AB1233" s="11"/>
    </row>
    <row r="1234" spans="1:28" x14ac:dyDescent="0.3">
      <c r="A1234" s="10" t="s">
        <v>22</v>
      </c>
      <c r="B1234" t="s">
        <v>31</v>
      </c>
      <c r="C1234" s="118">
        <f t="shared" si="1814"/>
        <v>0</v>
      </c>
      <c r="D1234" s="118">
        <f t="shared" si="1813"/>
        <v>0</v>
      </c>
      <c r="E1234" s="118">
        <f t="shared" si="1813"/>
        <v>0</v>
      </c>
      <c r="F1234" s="118">
        <f t="shared" si="1813"/>
        <v>0</v>
      </c>
      <c r="G1234" s="10"/>
      <c r="AB1234" s="11"/>
    </row>
    <row r="1235" spans="1:28" x14ac:dyDescent="0.3">
      <c r="A1235" s="10" t="s">
        <v>23</v>
      </c>
      <c r="B1235" t="s">
        <v>10</v>
      </c>
      <c r="C1235" s="118">
        <f t="shared" si="1814"/>
        <v>0</v>
      </c>
      <c r="D1235" s="118">
        <f t="shared" si="1813"/>
        <v>0</v>
      </c>
      <c r="E1235" s="118">
        <f t="shared" si="1813"/>
        <v>0</v>
      </c>
      <c r="F1235" s="118">
        <f t="shared" si="1813"/>
        <v>0</v>
      </c>
      <c r="G1235" s="10"/>
      <c r="AB1235" s="11"/>
    </row>
    <row r="1236" spans="1:28" x14ac:dyDescent="0.3">
      <c r="A1236" s="10" t="s">
        <v>11</v>
      </c>
      <c r="B1236" t="s">
        <v>6</v>
      </c>
      <c r="C1236" s="118">
        <f t="shared" si="1814"/>
        <v>0</v>
      </c>
      <c r="D1236" s="118">
        <f t="shared" si="1813"/>
        <v>0</v>
      </c>
      <c r="E1236" s="118">
        <f t="shared" si="1813"/>
        <v>0</v>
      </c>
      <c r="F1236" s="118">
        <f t="shared" si="1813"/>
        <v>0</v>
      </c>
      <c r="G1236" s="10"/>
      <c r="AB1236" s="11"/>
    </row>
    <row r="1237" spans="1:28" x14ac:dyDescent="0.3">
      <c r="A1237" s="10" t="s">
        <v>12</v>
      </c>
      <c r="B1237" t="s">
        <v>8</v>
      </c>
      <c r="C1237" s="118">
        <v>0</v>
      </c>
      <c r="D1237" s="118">
        <v>0</v>
      </c>
      <c r="E1237" s="118">
        <v>0</v>
      </c>
      <c r="F1237" s="118">
        <v>0</v>
      </c>
      <c r="G1237" s="10"/>
      <c r="AB1237" s="11"/>
    </row>
    <row r="1238" spans="1:28" x14ac:dyDescent="0.3">
      <c r="A1238" s="10" t="s">
        <v>24</v>
      </c>
      <c r="B1238" t="s">
        <v>31</v>
      </c>
      <c r="C1238" s="118">
        <f t="shared" si="1814"/>
        <v>0</v>
      </c>
      <c r="D1238" s="118">
        <f t="shared" si="1813"/>
        <v>0</v>
      </c>
      <c r="E1238" s="118">
        <f t="shared" si="1813"/>
        <v>0</v>
      </c>
      <c r="F1238" s="118">
        <f t="shared" si="1813"/>
        <v>0</v>
      </c>
      <c r="G1238" s="10"/>
      <c r="AB1238" s="11"/>
    </row>
    <row r="1239" spans="1:28" x14ac:dyDescent="0.3">
      <c r="A1239" s="10" t="s">
        <v>25</v>
      </c>
      <c r="B1239" t="s">
        <v>10</v>
      </c>
      <c r="C1239" s="118">
        <f t="shared" si="1814"/>
        <v>0</v>
      </c>
      <c r="D1239" s="118">
        <f t="shared" si="1813"/>
        <v>0</v>
      </c>
      <c r="E1239" s="118">
        <f t="shared" si="1813"/>
        <v>0</v>
      </c>
      <c r="F1239" s="118">
        <f t="shared" si="1813"/>
        <v>0</v>
      </c>
      <c r="G1239" s="10"/>
      <c r="AB1239" s="11"/>
    </row>
    <row r="1240" spans="1:28" x14ac:dyDescent="0.3">
      <c r="A1240" s="10" t="s">
        <v>26</v>
      </c>
      <c r="B1240" t="s">
        <v>32</v>
      </c>
      <c r="C1240" s="118"/>
      <c r="D1240" s="118"/>
      <c r="E1240" s="118"/>
      <c r="F1240" s="118"/>
      <c r="G1240" s="10"/>
      <c r="AB1240" s="11"/>
    </row>
    <row r="1241" spans="1:28" x14ac:dyDescent="0.3">
      <c r="A1241" s="10" t="s">
        <v>3</v>
      </c>
      <c r="B1241" t="s">
        <v>4</v>
      </c>
      <c r="C1241" s="177">
        <f t="shared" si="1814"/>
        <v>0</v>
      </c>
      <c r="D1241" s="177">
        <f t="shared" si="1813"/>
        <v>0.40650000000000003</v>
      </c>
      <c r="E1241" s="179">
        <v>8.1</v>
      </c>
      <c r="F1241" s="179">
        <v>11.566666666666666</v>
      </c>
      <c r="G1241" s="179">
        <v>13.55</v>
      </c>
      <c r="H1241" s="179">
        <v>17.833333333333332</v>
      </c>
      <c r="I1241" s="179">
        <v>19.439999999999998</v>
      </c>
      <c r="J1241" s="179">
        <v>22.075000000000003</v>
      </c>
      <c r="K1241" s="179">
        <v>25.1</v>
      </c>
      <c r="L1241" s="179">
        <v>27.121052631578948</v>
      </c>
      <c r="M1241" s="179">
        <v>28.726315789473684</v>
      </c>
      <c r="N1241" s="179">
        <v>30.331578947368421</v>
      </c>
      <c r="O1241" s="179">
        <v>31.936842105263157</v>
      </c>
      <c r="P1241" s="179">
        <v>33.029411764705884</v>
      </c>
      <c r="Q1241" s="179">
        <v>33.352941176470587</v>
      </c>
      <c r="R1241" s="179">
        <v>33.676470588235297</v>
      </c>
      <c r="S1241" s="63">
        <v>34</v>
      </c>
      <c r="AB1241" s="11"/>
    </row>
    <row r="1242" spans="1:28" x14ac:dyDescent="0.3">
      <c r="A1242" s="10" t="s">
        <v>5</v>
      </c>
      <c r="B1242" t="s">
        <v>6</v>
      </c>
      <c r="C1242" s="177">
        <f t="shared" si="1814"/>
        <v>0</v>
      </c>
      <c r="D1242" s="177">
        <f t="shared" si="1813"/>
        <v>0.39599999999999996</v>
      </c>
      <c r="E1242" s="179">
        <v>10.5</v>
      </c>
      <c r="F1242" s="179">
        <v>11.700000000000001</v>
      </c>
      <c r="G1242" s="179">
        <v>13.2</v>
      </c>
      <c r="H1242" s="179">
        <v>18.533333333333331</v>
      </c>
      <c r="I1242" s="179">
        <v>21.34</v>
      </c>
      <c r="J1242" s="179">
        <v>27.074999999999999</v>
      </c>
      <c r="K1242" s="179">
        <v>35</v>
      </c>
      <c r="L1242" s="179">
        <v>41.326315789473682</v>
      </c>
      <c r="M1242" s="179">
        <v>44.957894736842107</v>
      </c>
      <c r="N1242" s="179">
        <v>48.589473684210525</v>
      </c>
      <c r="O1242" s="179">
        <v>52.221052631578942</v>
      </c>
      <c r="P1242" s="179">
        <v>55.152941176470584</v>
      </c>
      <c r="Q1242" s="179">
        <v>57.035294117647055</v>
      </c>
      <c r="R1242" s="179">
        <v>58.917647058823526</v>
      </c>
      <c r="S1242" s="63">
        <v>60.8</v>
      </c>
      <c r="AB1242" s="11"/>
    </row>
    <row r="1243" spans="1:28" x14ac:dyDescent="0.3">
      <c r="A1243" s="10" t="s">
        <v>7</v>
      </c>
      <c r="B1243" t="s">
        <v>8</v>
      </c>
      <c r="C1243" s="177">
        <v>2500</v>
      </c>
      <c r="D1243" s="177">
        <v>2500</v>
      </c>
      <c r="E1243" s="179">
        <v>1903</v>
      </c>
      <c r="F1243" s="179">
        <v>1440</v>
      </c>
      <c r="G1243" s="179">
        <v>1078.25</v>
      </c>
      <c r="H1243" s="179">
        <v>589.66666666666663</v>
      </c>
      <c r="I1243" s="179">
        <v>426</v>
      </c>
      <c r="J1243" s="179">
        <v>308.25</v>
      </c>
      <c r="K1243" s="179">
        <v>208</v>
      </c>
      <c r="L1243" s="179">
        <v>160.73684210526315</v>
      </c>
      <c r="M1243" s="179">
        <v>154.42105263157896</v>
      </c>
      <c r="N1243" s="179">
        <v>148.10526315789474</v>
      </c>
      <c r="O1243" s="179">
        <v>141.78947368421052</v>
      </c>
      <c r="P1243" s="179">
        <v>138</v>
      </c>
      <c r="Q1243" s="179">
        <v>138</v>
      </c>
      <c r="R1243" s="179">
        <v>138</v>
      </c>
      <c r="S1243" s="63">
        <v>138</v>
      </c>
      <c r="AB1243" s="11"/>
    </row>
    <row r="1244" spans="1:28" x14ac:dyDescent="0.3">
      <c r="A1244" s="10" t="s">
        <v>27</v>
      </c>
      <c r="B1244" t="s">
        <v>31</v>
      </c>
      <c r="C1244" s="118">
        <f t="shared" si="1814"/>
        <v>0</v>
      </c>
      <c r="D1244" s="118">
        <f t="shared" si="1813"/>
        <v>0</v>
      </c>
      <c r="E1244" s="118">
        <f t="shared" si="1813"/>
        <v>0</v>
      </c>
      <c r="F1244" s="118">
        <f t="shared" si="1813"/>
        <v>0</v>
      </c>
      <c r="G1244" s="10"/>
      <c r="AB1244" s="11"/>
    </row>
    <row r="1245" spans="1:28" x14ac:dyDescent="0.3">
      <c r="A1245" s="10" t="s">
        <v>9</v>
      </c>
      <c r="B1245" t="s">
        <v>10</v>
      </c>
      <c r="C1245" s="118">
        <f t="shared" si="1814"/>
        <v>0</v>
      </c>
      <c r="D1245" s="118">
        <f t="shared" si="1813"/>
        <v>0</v>
      </c>
      <c r="E1245" s="118">
        <f t="shared" si="1813"/>
        <v>0</v>
      </c>
      <c r="F1245" s="118">
        <f t="shared" si="1813"/>
        <v>0</v>
      </c>
      <c r="G1245" s="10"/>
      <c r="AB1245" s="11"/>
    </row>
    <row r="1246" spans="1:28" x14ac:dyDescent="0.3">
      <c r="A1246" s="10" t="s">
        <v>28</v>
      </c>
      <c r="B1246" t="s">
        <v>32</v>
      </c>
      <c r="C1246" s="118"/>
      <c r="D1246" s="118"/>
      <c r="E1246" s="118"/>
      <c r="F1246" s="118"/>
      <c r="G1246" s="10"/>
      <c r="AB1246" s="11"/>
    </row>
    <row r="1247" spans="1:28" x14ac:dyDescent="0.3">
      <c r="A1247" s="10" t="s">
        <v>29</v>
      </c>
      <c r="B1247" t="s">
        <v>33</v>
      </c>
      <c r="C1247" s="118">
        <f t="shared" si="1814"/>
        <v>0</v>
      </c>
      <c r="D1247" s="118">
        <f t="shared" si="1814"/>
        <v>0</v>
      </c>
      <c r="E1247" s="118">
        <f t="shared" si="1814"/>
        <v>0</v>
      </c>
      <c r="F1247" s="118">
        <f t="shared" si="1814"/>
        <v>0</v>
      </c>
      <c r="G1247" s="10"/>
      <c r="AB1247" s="11"/>
    </row>
    <row r="1248" spans="1:28" x14ac:dyDescent="0.3">
      <c r="A1248" s="10" t="s">
        <v>30</v>
      </c>
      <c r="B1248" t="s">
        <v>34</v>
      </c>
      <c r="C1248" s="118">
        <f t="shared" si="1814"/>
        <v>0</v>
      </c>
      <c r="D1248" s="118">
        <f t="shared" si="1814"/>
        <v>0</v>
      </c>
      <c r="E1248" s="118">
        <f t="shared" si="1814"/>
        <v>0</v>
      </c>
      <c r="F1248" s="118">
        <f t="shared" si="1814"/>
        <v>0</v>
      </c>
      <c r="G1248" s="10"/>
      <c r="AB1248" s="11"/>
    </row>
    <row r="1249" spans="1:33" x14ac:dyDescent="0.3">
      <c r="A1249" s="12" t="s">
        <v>13</v>
      </c>
      <c r="B1249" s="3" t="s">
        <v>10</v>
      </c>
      <c r="C1249" s="119">
        <f t="shared" si="1814"/>
        <v>0</v>
      </c>
      <c r="D1249" s="119">
        <f t="shared" si="1814"/>
        <v>0</v>
      </c>
      <c r="E1249" s="119">
        <f t="shared" si="1814"/>
        <v>0</v>
      </c>
      <c r="F1249" s="119">
        <f t="shared" si="1814"/>
        <v>0</v>
      </c>
      <c r="G1249" s="12"/>
      <c r="H1249" s="3"/>
      <c r="I1249" s="3"/>
      <c r="J1249" s="3"/>
      <c r="K1249" s="3"/>
      <c r="L1249" s="3"/>
      <c r="M1249" s="3"/>
      <c r="N1249" s="3"/>
      <c r="O1249" s="3"/>
      <c r="P1249" s="3"/>
      <c r="Q1249" s="3"/>
      <c r="R1249" s="3"/>
      <c r="S1249" s="3"/>
      <c r="T1249" s="3"/>
      <c r="U1249" s="3"/>
      <c r="V1249" s="3"/>
      <c r="W1249" s="3"/>
      <c r="X1249" s="3"/>
      <c r="Y1249" s="3"/>
      <c r="Z1249" s="3"/>
      <c r="AA1249" s="3"/>
      <c r="AB1249" s="13"/>
    </row>
    <row r="1250" spans="1:33" x14ac:dyDescent="0.3">
      <c r="A1250" s="20" t="s">
        <v>70</v>
      </c>
      <c r="B1250" s="21" t="s">
        <v>14</v>
      </c>
      <c r="C1250" s="120">
        <f t="shared" si="1814"/>
        <v>0</v>
      </c>
      <c r="D1250" s="120">
        <f t="shared" si="1814"/>
        <v>1.2968362999409884</v>
      </c>
      <c r="E1250" s="120">
        <f t="shared" si="1814"/>
        <v>8.6455753329399236</v>
      </c>
      <c r="F1250" s="120">
        <f t="shared" si="1814"/>
        <v>21.613938332349807</v>
      </c>
      <c r="G1250" s="120">
        <f>$D1229*(G1242/100*1000)^$E1229*(G1241-0.3)^$F1229</f>
        <v>43.227876664699615</v>
      </c>
      <c r="H1250" s="120">
        <f t="shared" ref="H1250:I1250" si="1815">$D1229*(H1242/100*1000)^$E1229*(H1241-0.3)^$F1229</f>
        <v>108.15130786025192</v>
      </c>
      <c r="I1250" s="120">
        <f t="shared" si="1815"/>
        <v>153.51879379119683</v>
      </c>
      <c r="J1250" s="120">
        <f>$D1229*(J1242/100*1000)^$E1229*(J1241-0.3)^$F1229</f>
        <v>271.71062786929627</v>
      </c>
      <c r="K1250" s="120">
        <f t="shared" ref="K1250:S1250" si="1816">$D1229*(K1242/100*1000)^$E1229*(K1241-0.3)^$F1229</f>
        <v>498.12061361278313</v>
      </c>
      <c r="L1250" s="120">
        <f t="shared" si="1816"/>
        <v>732.77151669480531</v>
      </c>
      <c r="M1250" s="120">
        <f t="shared" si="1816"/>
        <v>908.89937328453766</v>
      </c>
      <c r="N1250" s="120">
        <f t="shared" si="1816"/>
        <v>1110.2180961174129</v>
      </c>
      <c r="O1250" s="120">
        <f t="shared" si="1816"/>
        <v>1338.2792120141848</v>
      </c>
      <c r="P1250" s="120">
        <f t="shared" si="1816"/>
        <v>1532.7531604067442</v>
      </c>
      <c r="Q1250" s="120">
        <f t="shared" si="1816"/>
        <v>1646.4383748607304</v>
      </c>
      <c r="R1250" s="120">
        <f t="shared" si="1816"/>
        <v>1764.8741522650751</v>
      </c>
      <c r="S1250" s="120">
        <f t="shared" si="1816"/>
        <v>1888.1304497336296</v>
      </c>
      <c r="T1250" s="120"/>
      <c r="U1250" s="120"/>
      <c r="V1250" s="120"/>
      <c r="W1250" s="120"/>
      <c r="X1250" s="120"/>
      <c r="Y1250" s="120"/>
      <c r="Z1250" s="120"/>
      <c r="AA1250" s="120"/>
      <c r="AB1250" s="120"/>
    </row>
    <row r="1251" spans="1:33" x14ac:dyDescent="0.3">
      <c r="A1251" s="20" t="s">
        <v>71</v>
      </c>
      <c r="B1251" s="21" t="s">
        <v>14</v>
      </c>
      <c r="C1251" s="120">
        <f t="shared" si="1814"/>
        <v>0</v>
      </c>
      <c r="D1251" s="120">
        <f t="shared" si="1814"/>
        <v>0.30116586452903837</v>
      </c>
      <c r="E1251" s="120">
        <f t="shared" si="1814"/>
        <v>2.0077724301935893</v>
      </c>
      <c r="F1251" s="120">
        <f t="shared" si="1814"/>
        <v>5.0194310754839728</v>
      </c>
      <c r="G1251" s="120">
        <f>$G1229*(G1242/100*1000)^$H1229*(G1241-0.3)^$I1229</f>
        <v>10.038862150967946</v>
      </c>
      <c r="H1251" s="120">
        <f t="shared" ref="H1251:S1251" si="1817">$G1229*(H1242/100*1000)^$H1229*(H1241-0.3)^$I1229</f>
        <v>21.444847132342176</v>
      </c>
      <c r="I1251" s="120">
        <f t="shared" si="1817"/>
        <v>29.979952788864413</v>
      </c>
      <c r="J1251" s="120">
        <f t="shared" si="1817"/>
        <v>53.468409346956214</v>
      </c>
      <c r="K1251" s="120">
        <f t="shared" si="1817"/>
        <v>100.41529895072378</v>
      </c>
      <c r="L1251" s="120">
        <f t="shared" si="1817"/>
        <v>151.58845992793127</v>
      </c>
      <c r="M1251" s="120">
        <f t="shared" si="1817"/>
        <v>184.44509654410555</v>
      </c>
      <c r="N1251" s="120">
        <f t="shared" si="1817"/>
        <v>220.82724822347942</v>
      </c>
      <c r="O1251" s="120">
        <f t="shared" si="1817"/>
        <v>260.77932136110371</v>
      </c>
      <c r="P1251" s="120">
        <f t="shared" si="1817"/>
        <v>296.92207518800967</v>
      </c>
      <c r="Q1251" s="120">
        <f t="shared" si="1817"/>
        <v>324.00380941072041</v>
      </c>
      <c r="R1251" s="120">
        <f t="shared" si="1817"/>
        <v>352.50096931517464</v>
      </c>
      <c r="S1251" s="120">
        <f t="shared" si="1817"/>
        <v>382.4335163622124</v>
      </c>
      <c r="T1251" s="120"/>
      <c r="U1251" s="120"/>
      <c r="V1251" s="120"/>
      <c r="W1251" s="120"/>
      <c r="X1251" s="120"/>
      <c r="Y1251" s="120"/>
      <c r="Z1251" s="120"/>
      <c r="AA1251" s="120"/>
      <c r="AB1251" s="120"/>
    </row>
    <row r="1252" spans="1:33" x14ac:dyDescent="0.3">
      <c r="A1252" s="20" t="s">
        <v>72</v>
      </c>
      <c r="B1252" s="21" t="s">
        <v>14</v>
      </c>
      <c r="C1252" s="120">
        <f t="shared" si="1814"/>
        <v>0</v>
      </c>
      <c r="D1252" s="120">
        <f t="shared" si="1814"/>
        <v>0.32497525461420668</v>
      </c>
      <c r="E1252" s="120">
        <f t="shared" si="1814"/>
        <v>2.1665016974280444</v>
      </c>
      <c r="F1252" s="120">
        <f t="shared" si="1814"/>
        <v>5.4162542435701111</v>
      </c>
      <c r="G1252" s="120">
        <f>$J1229*(G1242/100*1000)^$K1229*(G1241-0.3)^$L1229</f>
        <v>10.832508487140222</v>
      </c>
      <c r="H1252" s="120">
        <f t="shared" ref="H1252:S1252" si="1818">$J1229*(H1242/100*1000)^$K1229*(H1241-0.3)^$L1229</f>
        <v>25.29423561728461</v>
      </c>
      <c r="I1252" s="120">
        <f t="shared" si="1818"/>
        <v>36.008803222820838</v>
      </c>
      <c r="J1252" s="120">
        <f t="shared" si="1818"/>
        <v>65.396801537585958</v>
      </c>
      <c r="K1252" s="120">
        <f t="shared" si="1818"/>
        <v>124.50429454597605</v>
      </c>
      <c r="L1252" s="120">
        <f t="shared" si="1818"/>
        <v>188.89519062353844</v>
      </c>
      <c r="M1252" s="120">
        <f t="shared" si="1818"/>
        <v>233.22177692963916</v>
      </c>
      <c r="N1252" s="120">
        <f t="shared" si="1818"/>
        <v>283.26034160520379</v>
      </c>
      <c r="O1252" s="120">
        <f t="shared" si="1818"/>
        <v>339.2356995776745</v>
      </c>
      <c r="P1252" s="120">
        <f t="shared" si="1818"/>
        <v>388.97322352527181</v>
      </c>
      <c r="Q1252" s="120">
        <f t="shared" si="1818"/>
        <v>423.21344860593928</v>
      </c>
      <c r="R1252" s="120">
        <f t="shared" si="1818"/>
        <v>459.20506951888746</v>
      </c>
      <c r="S1252" s="120">
        <f t="shared" si="1818"/>
        <v>496.97714915122026</v>
      </c>
      <c r="T1252" s="120"/>
      <c r="U1252" s="120"/>
      <c r="V1252" s="120"/>
      <c r="W1252" s="120"/>
      <c r="X1252" s="120"/>
      <c r="Y1252" s="120"/>
      <c r="Z1252" s="120"/>
      <c r="AA1252" s="120"/>
      <c r="AB1252" s="120"/>
    </row>
    <row r="1253" spans="1:33" x14ac:dyDescent="0.3">
      <c r="A1253" s="20" t="s">
        <v>73</v>
      </c>
      <c r="B1253" s="21" t="s">
        <v>14</v>
      </c>
      <c r="C1253" s="120" t="e">
        <f t="shared" si="1814"/>
        <v>#NUM!</v>
      </c>
      <c r="D1253" s="120" t="e">
        <f t="shared" si="1814"/>
        <v>#NUM!</v>
      </c>
      <c r="E1253" s="120" t="e">
        <f t="shared" si="1814"/>
        <v>#NUM!</v>
      </c>
      <c r="F1253" s="120" t="e">
        <f t="shared" si="1814"/>
        <v>#NUM!</v>
      </c>
      <c r="G1253" s="120" t="e">
        <f>$D1229*(G1236/100*1000)^$E1229*(G1231-0.3)^$F1229</f>
        <v>#NUM!</v>
      </c>
      <c r="H1253" s="120" t="e">
        <f t="shared" ref="H1253:S1253" si="1819">$D1229*(H1236/100*1000)^$E1229*(H1231-0.3)^$F1229</f>
        <v>#NUM!</v>
      </c>
      <c r="I1253" s="120" t="e">
        <f t="shared" si="1819"/>
        <v>#NUM!</v>
      </c>
      <c r="J1253" s="120" t="e">
        <f t="shared" si="1819"/>
        <v>#NUM!</v>
      </c>
      <c r="K1253" s="120" t="e">
        <f t="shared" si="1819"/>
        <v>#NUM!</v>
      </c>
      <c r="L1253" s="120" t="e">
        <f t="shared" si="1819"/>
        <v>#NUM!</v>
      </c>
      <c r="M1253" s="120" t="e">
        <f t="shared" si="1819"/>
        <v>#NUM!</v>
      </c>
      <c r="N1253" s="120" t="e">
        <f t="shared" si="1819"/>
        <v>#NUM!</v>
      </c>
      <c r="O1253" s="120" t="e">
        <f t="shared" si="1819"/>
        <v>#NUM!</v>
      </c>
      <c r="P1253" s="120" t="e">
        <f t="shared" si="1819"/>
        <v>#NUM!</v>
      </c>
      <c r="Q1253" s="120" t="e">
        <f t="shared" si="1819"/>
        <v>#NUM!</v>
      </c>
      <c r="R1253" s="120" t="e">
        <f t="shared" si="1819"/>
        <v>#NUM!</v>
      </c>
      <c r="S1253" s="120" t="e">
        <f t="shared" si="1819"/>
        <v>#NUM!</v>
      </c>
      <c r="T1253" s="120"/>
      <c r="U1253" s="120"/>
      <c r="V1253" s="120"/>
      <c r="W1253" s="120"/>
      <c r="X1253" s="120"/>
      <c r="Y1253" s="120"/>
      <c r="Z1253" s="120"/>
      <c r="AA1253" s="120"/>
      <c r="AB1253" s="120"/>
    </row>
    <row r="1254" spans="1:33" x14ac:dyDescent="0.3">
      <c r="A1254" s="20" t="s">
        <v>74</v>
      </c>
      <c r="B1254" s="21" t="s">
        <v>14</v>
      </c>
      <c r="C1254" s="120" t="e">
        <f t="shared" si="1814"/>
        <v>#NUM!</v>
      </c>
      <c r="D1254" s="120" t="e">
        <f t="shared" si="1814"/>
        <v>#NUM!</v>
      </c>
      <c r="E1254" s="120" t="e">
        <f t="shared" si="1814"/>
        <v>#NUM!</v>
      </c>
      <c r="F1254" s="120" t="e">
        <f t="shared" si="1814"/>
        <v>#NUM!</v>
      </c>
      <c r="G1254" s="120" t="e">
        <f>$G1229*(G1236/100*1000)^$H1229*(G1231-0.3)^$I1229</f>
        <v>#NUM!</v>
      </c>
      <c r="H1254" s="120" t="e">
        <f t="shared" ref="H1254:S1254" si="1820">$G1229*(H1236/100*1000)^$H1229*(H1231-0.3)^$I1229</f>
        <v>#NUM!</v>
      </c>
      <c r="I1254" s="120" t="e">
        <f t="shared" si="1820"/>
        <v>#NUM!</v>
      </c>
      <c r="J1254" s="120" t="e">
        <f t="shared" si="1820"/>
        <v>#NUM!</v>
      </c>
      <c r="K1254" s="120" t="e">
        <f t="shared" si="1820"/>
        <v>#NUM!</v>
      </c>
      <c r="L1254" s="120" t="e">
        <f t="shared" si="1820"/>
        <v>#NUM!</v>
      </c>
      <c r="M1254" s="120" t="e">
        <f t="shared" si="1820"/>
        <v>#NUM!</v>
      </c>
      <c r="N1254" s="120" t="e">
        <f t="shared" si="1820"/>
        <v>#NUM!</v>
      </c>
      <c r="O1254" s="120" t="e">
        <f t="shared" si="1820"/>
        <v>#NUM!</v>
      </c>
      <c r="P1254" s="120" t="e">
        <f t="shared" si="1820"/>
        <v>#NUM!</v>
      </c>
      <c r="Q1254" s="120" t="e">
        <f t="shared" si="1820"/>
        <v>#NUM!</v>
      </c>
      <c r="R1254" s="120" t="e">
        <f t="shared" si="1820"/>
        <v>#NUM!</v>
      </c>
      <c r="S1254" s="120" t="e">
        <f t="shared" si="1820"/>
        <v>#NUM!</v>
      </c>
      <c r="T1254" s="120"/>
      <c r="U1254" s="120"/>
      <c r="V1254" s="120"/>
      <c r="W1254" s="120"/>
      <c r="X1254" s="120"/>
      <c r="Y1254" s="120"/>
      <c r="Z1254" s="120"/>
      <c r="AA1254" s="120"/>
      <c r="AB1254" s="120"/>
    </row>
    <row r="1255" spans="1:33" x14ac:dyDescent="0.3">
      <c r="A1255" s="20" t="s">
        <v>75</v>
      </c>
      <c r="B1255" s="21" t="s">
        <v>14</v>
      </c>
      <c r="C1255" s="120" t="e">
        <f t="shared" si="1814"/>
        <v>#NUM!</v>
      </c>
      <c r="D1255" s="120" t="e">
        <f t="shared" si="1814"/>
        <v>#NUM!</v>
      </c>
      <c r="E1255" s="120" t="e">
        <f t="shared" si="1814"/>
        <v>#NUM!</v>
      </c>
      <c r="F1255" s="120" t="e">
        <f t="shared" si="1814"/>
        <v>#NUM!</v>
      </c>
      <c r="G1255" s="120" t="e">
        <f>$J1229*(G1236/100*1000)^$K1229*(G1231-0.3)^$L1229</f>
        <v>#NUM!</v>
      </c>
      <c r="H1255" s="120" t="e">
        <f t="shared" ref="H1255:S1255" si="1821">$J1229*(H1236/100*1000)^$K1229*(H1231-0.3)^$L1229</f>
        <v>#NUM!</v>
      </c>
      <c r="I1255" s="120" t="e">
        <f t="shared" si="1821"/>
        <v>#NUM!</v>
      </c>
      <c r="J1255" s="120" t="e">
        <f t="shared" si="1821"/>
        <v>#NUM!</v>
      </c>
      <c r="K1255" s="120" t="e">
        <f t="shared" si="1821"/>
        <v>#NUM!</v>
      </c>
      <c r="L1255" s="120" t="e">
        <f t="shared" si="1821"/>
        <v>#NUM!</v>
      </c>
      <c r="M1255" s="120" t="e">
        <f t="shared" si="1821"/>
        <v>#NUM!</v>
      </c>
      <c r="N1255" s="120" t="e">
        <f t="shared" si="1821"/>
        <v>#NUM!</v>
      </c>
      <c r="O1255" s="120" t="e">
        <f t="shared" si="1821"/>
        <v>#NUM!</v>
      </c>
      <c r="P1255" s="120" t="e">
        <f t="shared" si="1821"/>
        <v>#NUM!</v>
      </c>
      <c r="Q1255" s="120" t="e">
        <f t="shared" si="1821"/>
        <v>#NUM!</v>
      </c>
      <c r="R1255" s="120" t="e">
        <f t="shared" si="1821"/>
        <v>#NUM!</v>
      </c>
      <c r="S1255" s="120" t="e">
        <f t="shared" si="1821"/>
        <v>#NUM!</v>
      </c>
      <c r="T1255" s="120"/>
      <c r="U1255" s="120"/>
      <c r="V1255" s="120"/>
      <c r="W1255" s="120"/>
      <c r="X1255" s="120"/>
      <c r="Y1255" s="120"/>
      <c r="Z1255" s="120"/>
      <c r="AA1255" s="120"/>
      <c r="AB1255" s="120"/>
    </row>
    <row r="1256" spans="1:33" x14ac:dyDescent="0.3">
      <c r="A1256" s="20" t="s">
        <v>15</v>
      </c>
      <c r="B1256" s="21" t="s">
        <v>16</v>
      </c>
      <c r="C1256" s="120" t="e">
        <f>((C1253+C1254+C1255)*0.5*44/12)*C1237/1000</f>
        <v>#NUM!</v>
      </c>
      <c r="D1256" s="120" t="e">
        <f t="shared" ref="D1256:S1256" si="1822">((D1253+D1254+D1255)*0.5*44/12)*D1237/1000</f>
        <v>#NUM!</v>
      </c>
      <c r="E1256" s="120" t="e">
        <f t="shared" si="1822"/>
        <v>#NUM!</v>
      </c>
      <c r="F1256" s="120" t="e">
        <f t="shared" si="1822"/>
        <v>#NUM!</v>
      </c>
      <c r="G1256" s="120" t="e">
        <f t="shared" si="1822"/>
        <v>#NUM!</v>
      </c>
      <c r="H1256" s="120" t="e">
        <f t="shared" si="1822"/>
        <v>#NUM!</v>
      </c>
      <c r="I1256" s="120" t="e">
        <f t="shared" si="1822"/>
        <v>#NUM!</v>
      </c>
      <c r="J1256" s="120" t="e">
        <f t="shared" si="1822"/>
        <v>#NUM!</v>
      </c>
      <c r="K1256" s="120" t="e">
        <f t="shared" si="1822"/>
        <v>#NUM!</v>
      </c>
      <c r="L1256" s="120" t="e">
        <f t="shared" si="1822"/>
        <v>#NUM!</v>
      </c>
      <c r="M1256" s="120" t="e">
        <f t="shared" si="1822"/>
        <v>#NUM!</v>
      </c>
      <c r="N1256" s="120" t="e">
        <f t="shared" si="1822"/>
        <v>#NUM!</v>
      </c>
      <c r="O1256" s="120" t="e">
        <f t="shared" si="1822"/>
        <v>#NUM!</v>
      </c>
      <c r="P1256" s="120" t="e">
        <f t="shared" si="1822"/>
        <v>#NUM!</v>
      </c>
      <c r="Q1256" s="120" t="e">
        <f t="shared" si="1822"/>
        <v>#NUM!</v>
      </c>
      <c r="R1256" s="120" t="e">
        <f t="shared" si="1822"/>
        <v>#NUM!</v>
      </c>
      <c r="S1256" s="120" t="e">
        <f t="shared" si="1822"/>
        <v>#NUM!</v>
      </c>
      <c r="T1256" s="120"/>
      <c r="U1256" s="120"/>
      <c r="V1256" s="120"/>
      <c r="W1256" s="120"/>
      <c r="X1256" s="120"/>
      <c r="Y1256" s="120"/>
      <c r="Z1256" s="120"/>
      <c r="AA1256" s="120"/>
      <c r="AB1256" s="120"/>
    </row>
    <row r="1257" spans="1:33" x14ac:dyDescent="0.3">
      <c r="A1257" s="20" t="s">
        <v>17</v>
      </c>
      <c r="B1257" s="21" t="s">
        <v>16</v>
      </c>
      <c r="C1257" s="120" t="e">
        <f>C1256</f>
        <v>#NUM!</v>
      </c>
      <c r="D1257" s="120" t="e">
        <f>C1257+D1256</f>
        <v>#NUM!</v>
      </c>
      <c r="E1257" s="120" t="e">
        <f t="shared" ref="E1257" si="1823">D1257+E1256</f>
        <v>#NUM!</v>
      </c>
      <c r="F1257" s="120" t="e">
        <f t="shared" ref="F1257" si="1824">E1257+F1256</f>
        <v>#NUM!</v>
      </c>
      <c r="G1257" s="120" t="e">
        <f t="shared" ref="G1257" si="1825">F1257+G1256</f>
        <v>#NUM!</v>
      </c>
      <c r="H1257" s="120" t="e">
        <f t="shared" ref="H1257" si="1826">G1257+H1256</f>
        <v>#NUM!</v>
      </c>
      <c r="I1257" s="120" t="e">
        <f t="shared" ref="I1257" si="1827">H1257+I1256</f>
        <v>#NUM!</v>
      </c>
      <c r="J1257" s="120" t="e">
        <f t="shared" ref="J1257" si="1828">I1257+J1256</f>
        <v>#NUM!</v>
      </c>
      <c r="K1257" s="120" t="e">
        <f t="shared" ref="K1257" si="1829">J1257+K1256</f>
        <v>#NUM!</v>
      </c>
      <c r="L1257" s="120" t="e">
        <f t="shared" ref="L1257" si="1830">K1257+L1256</f>
        <v>#NUM!</v>
      </c>
      <c r="M1257" s="120" t="e">
        <f t="shared" ref="M1257" si="1831">L1257+M1256</f>
        <v>#NUM!</v>
      </c>
      <c r="N1257" s="120" t="e">
        <f t="shared" ref="N1257" si="1832">M1257+N1256</f>
        <v>#NUM!</v>
      </c>
      <c r="O1257" s="120" t="e">
        <f t="shared" ref="O1257" si="1833">N1257+O1256</f>
        <v>#NUM!</v>
      </c>
      <c r="P1257" s="120" t="e">
        <f t="shared" ref="P1257" si="1834">O1257+P1256</f>
        <v>#NUM!</v>
      </c>
      <c r="Q1257" s="120" t="e">
        <f t="shared" ref="Q1257" si="1835">P1257+Q1256</f>
        <v>#NUM!</v>
      </c>
      <c r="R1257" s="120" t="e">
        <f t="shared" ref="R1257" si="1836">Q1257+R1256</f>
        <v>#NUM!</v>
      </c>
      <c r="S1257" s="120" t="e">
        <f t="shared" ref="S1257" si="1837">R1257+S1256</f>
        <v>#NUM!</v>
      </c>
      <c r="T1257" s="120"/>
      <c r="U1257" s="120"/>
      <c r="V1257" s="120"/>
      <c r="W1257" s="120"/>
      <c r="X1257" s="120"/>
      <c r="Y1257" s="120"/>
      <c r="Z1257" s="120"/>
      <c r="AA1257" s="120"/>
      <c r="AB1257" s="120"/>
    </row>
    <row r="1258" spans="1:33" x14ac:dyDescent="0.3">
      <c r="A1258" s="178" t="s">
        <v>294</v>
      </c>
      <c r="B1258" s="21" t="s">
        <v>16</v>
      </c>
      <c r="C1258" s="120">
        <f>((C1250+C1251+C1252)*0.5*44/12)*(AVERAGE(C1233,C1243))/1000</f>
        <v>0</v>
      </c>
      <c r="D1258" s="120">
        <f t="shared" ref="D1258:S1258" si="1838">((D1250+D1251+D1252)*0.5*44/12)*(AVERAGE(D1233,D1243))/1000</f>
        <v>8.8136465041360701</v>
      </c>
      <c r="E1258" s="120">
        <f t="shared" si="1838"/>
        <v>51.741980743614832</v>
      </c>
      <c r="F1258" s="120">
        <f t="shared" si="1838"/>
        <v>95.099245779628205</v>
      </c>
      <c r="G1258" s="120">
        <f>((G1250+G1251+G1252)*0.5*44/12)*(AVERAGE(G1233,G1243))/1000</f>
        <v>150.09639996543729</v>
      </c>
      <c r="H1258" s="120">
        <f t="shared" si="1838"/>
        <v>196.59893079243884</v>
      </c>
      <c r="I1258" s="120">
        <f t="shared" si="1838"/>
        <v>209.94799600896658</v>
      </c>
      <c r="J1258" s="120">
        <f t="shared" si="1838"/>
        <v>260.64427639506152</v>
      </c>
      <c r="K1258" s="120">
        <f t="shared" si="1838"/>
        <v>306.87031456738305</v>
      </c>
      <c r="L1258" s="120">
        <f t="shared" si="1838"/>
        <v>360.38778773848594</v>
      </c>
      <c r="M1258" s="120">
        <f t="shared" si="1838"/>
        <v>423.0466307096259</v>
      </c>
      <c r="N1258" s="120">
        <f t="shared" si="1838"/>
        <v>487.54863830810604</v>
      </c>
      <c r="O1258" s="120">
        <f t="shared" si="1838"/>
        <v>552.66889510645672</v>
      </c>
      <c r="P1258" s="120">
        <f t="shared" si="1838"/>
        <v>604.3859420108729</v>
      </c>
      <c r="Q1258" s="120">
        <f t="shared" si="1838"/>
        <v>636.57159507286349</v>
      </c>
      <c r="R1258" s="120">
        <f t="shared" si="1838"/>
        <v>668.54677781989949</v>
      </c>
      <c r="S1258" s="120">
        <f t="shared" si="1838"/>
        <v>700.18790215750664</v>
      </c>
      <c r="T1258" s="120"/>
      <c r="U1258" s="120"/>
      <c r="V1258" s="120"/>
      <c r="W1258" s="120"/>
      <c r="X1258" s="120"/>
      <c r="Y1258" s="120"/>
      <c r="Z1258" s="120"/>
      <c r="AA1258" s="120"/>
      <c r="AB1258" s="120"/>
      <c r="AC1258" s="14"/>
      <c r="AD1258" s="14"/>
      <c r="AE1258" s="14"/>
      <c r="AF1258" s="14"/>
      <c r="AG1258" s="14"/>
    </row>
    <row r="1259" spans="1:33" x14ac:dyDescent="0.3">
      <c r="A1259" s="20" t="s">
        <v>293</v>
      </c>
      <c r="B1259" s="21" t="s">
        <v>16</v>
      </c>
      <c r="C1259" s="120">
        <f>((C1250+C1251+C1252)*0.5*44/12)*C1243/1000</f>
        <v>0</v>
      </c>
      <c r="D1259" s="120">
        <f t="shared" ref="D1259:S1259" si="1839">((D1250+D1251+D1252)*0.5*44/12)*D1243/1000</f>
        <v>8.8136465041360701</v>
      </c>
      <c r="E1259" s="120">
        <f t="shared" si="1839"/>
        <v>44.726318126322518</v>
      </c>
      <c r="F1259" s="120">
        <f t="shared" si="1839"/>
        <v>84.611006439706287</v>
      </c>
      <c r="G1259" s="120">
        <f t="shared" si="1839"/>
        <v>126.71085790779625</v>
      </c>
      <c r="H1259" s="120">
        <f t="shared" si="1839"/>
        <v>167.44511727097944</v>
      </c>
      <c r="I1259" s="120">
        <f t="shared" si="1839"/>
        <v>171.43539639605089</v>
      </c>
      <c r="J1259" s="120">
        <f t="shared" si="1839"/>
        <v>220.72417087576295</v>
      </c>
      <c r="K1259" s="120">
        <f t="shared" si="1839"/>
        <v>275.71933231108278</v>
      </c>
      <c r="L1259" s="120">
        <f t="shared" si="1839"/>
        <v>316.27135165325757</v>
      </c>
      <c r="M1259" s="120">
        <f t="shared" si="1839"/>
        <v>375.55788638488428</v>
      </c>
      <c r="N1259" s="120">
        <f t="shared" si="1839"/>
        <v>438.3264754629426</v>
      </c>
      <c r="O1259" s="120">
        <f t="shared" si="1839"/>
        <v>503.85448508182549</v>
      </c>
      <c r="P1259" s="120">
        <f t="shared" si="1839"/>
        <v>561.3180601573664</v>
      </c>
      <c r="Q1259" s="120">
        <f t="shared" si="1839"/>
        <v>605.59487511797965</v>
      </c>
      <c r="R1259" s="120">
        <f t="shared" si="1839"/>
        <v>651.87478834808155</v>
      </c>
      <c r="S1259" s="120">
        <f t="shared" si="1839"/>
        <v>700.18790215750664</v>
      </c>
      <c r="T1259" s="120"/>
      <c r="U1259" s="120"/>
      <c r="V1259" s="120"/>
      <c r="W1259" s="120"/>
      <c r="X1259" s="120"/>
      <c r="Y1259" s="120"/>
      <c r="Z1259" s="120"/>
      <c r="AA1259" s="120"/>
      <c r="AB1259" s="120"/>
      <c r="AC1259" s="14"/>
      <c r="AD1259" s="14"/>
      <c r="AE1259" s="14"/>
      <c r="AF1259" s="14"/>
      <c r="AG1259" s="14"/>
    </row>
    <row r="1260" spans="1:33" x14ac:dyDescent="0.3">
      <c r="A1260" s="22" t="s">
        <v>18</v>
      </c>
      <c r="B1260" s="23" t="s">
        <v>16</v>
      </c>
      <c r="C1260" s="122" t="e">
        <f>C1257+C1259</f>
        <v>#NUM!</v>
      </c>
      <c r="D1260" s="122" t="e">
        <f t="shared" ref="D1260:S1260" si="1840">D1257+D1259</f>
        <v>#NUM!</v>
      </c>
      <c r="E1260" s="122" t="e">
        <f t="shared" si="1840"/>
        <v>#NUM!</v>
      </c>
      <c r="F1260" s="122" t="e">
        <f t="shared" si="1840"/>
        <v>#NUM!</v>
      </c>
      <c r="G1260" s="122" t="e">
        <f t="shared" si="1840"/>
        <v>#NUM!</v>
      </c>
      <c r="H1260" s="122" t="e">
        <f t="shared" si="1840"/>
        <v>#NUM!</v>
      </c>
      <c r="I1260" s="122" t="e">
        <f t="shared" si="1840"/>
        <v>#NUM!</v>
      </c>
      <c r="J1260" s="122" t="e">
        <f t="shared" si="1840"/>
        <v>#NUM!</v>
      </c>
      <c r="K1260" s="122" t="e">
        <f t="shared" si="1840"/>
        <v>#NUM!</v>
      </c>
      <c r="L1260" s="122" t="e">
        <f t="shared" si="1840"/>
        <v>#NUM!</v>
      </c>
      <c r="M1260" s="122" t="e">
        <f t="shared" si="1840"/>
        <v>#NUM!</v>
      </c>
      <c r="N1260" s="122" t="e">
        <f t="shared" si="1840"/>
        <v>#NUM!</v>
      </c>
      <c r="O1260" s="122" t="e">
        <f t="shared" si="1840"/>
        <v>#NUM!</v>
      </c>
      <c r="P1260" s="122" t="e">
        <f t="shared" si="1840"/>
        <v>#NUM!</v>
      </c>
      <c r="Q1260" s="122" t="e">
        <f t="shared" si="1840"/>
        <v>#NUM!</v>
      </c>
      <c r="R1260" s="122" t="e">
        <f t="shared" si="1840"/>
        <v>#NUM!</v>
      </c>
      <c r="S1260" s="122" t="e">
        <f t="shared" si="1840"/>
        <v>#NUM!</v>
      </c>
      <c r="T1260" s="122"/>
      <c r="U1260" s="122"/>
      <c r="V1260" s="122"/>
      <c r="W1260" s="122"/>
      <c r="X1260" s="122"/>
      <c r="Y1260" s="122"/>
      <c r="Z1260" s="122"/>
      <c r="AA1260" s="122"/>
      <c r="AB1260" s="122"/>
      <c r="AC1260" s="14"/>
      <c r="AD1260" s="14"/>
      <c r="AE1260" s="14"/>
      <c r="AF1260" s="14"/>
      <c r="AG1260" s="14"/>
    </row>
    <row r="1262" spans="1:33" x14ac:dyDescent="0.3">
      <c r="A1262" s="1" t="s">
        <v>116</v>
      </c>
      <c r="B1262" s="6" t="s">
        <v>59</v>
      </c>
      <c r="C1262" s="6" t="s">
        <v>60</v>
      </c>
      <c r="D1262" s="6" t="s">
        <v>61</v>
      </c>
      <c r="E1262" s="6" t="s">
        <v>62</v>
      </c>
      <c r="F1262" s="6" t="s">
        <v>63</v>
      </c>
      <c r="G1262" s="6" t="s">
        <v>64</v>
      </c>
      <c r="H1262" s="6" t="s">
        <v>65</v>
      </c>
      <c r="I1262" s="6" t="s">
        <v>66</v>
      </c>
      <c r="J1262" s="6" t="s">
        <v>67</v>
      </c>
      <c r="K1262" s="6" t="s">
        <v>68</v>
      </c>
      <c r="L1262" s="6" t="s">
        <v>69</v>
      </c>
    </row>
    <row r="1263" spans="1:33" x14ac:dyDescent="0.3">
      <c r="A1263" s="15"/>
      <c r="B1263" s="16"/>
      <c r="C1263" s="17"/>
      <c r="D1263" s="16" t="e">
        <f>INDEX(Lister!$A$17:$J$29,MATCH('Data tilvækstoversigt'!$C1263,Lister!$A$17:$A$29,0),2)</f>
        <v>#N/A</v>
      </c>
      <c r="E1263" s="16" t="e">
        <f>INDEX(Lister!$A$17:$J$29,MATCH('Data tilvækstoversigt'!$C1263,Lister!$A$17:$A$29,0),3)</f>
        <v>#N/A</v>
      </c>
      <c r="F1263" s="16" t="e">
        <f>INDEX(Lister!$A$17:$J$29,MATCH('Data tilvækstoversigt'!$C1263,Lister!$A$17:$A$29,0),4)</f>
        <v>#N/A</v>
      </c>
      <c r="G1263" s="16" t="e">
        <f>INDEX(Lister!$A$17:$J$29,MATCH('Data tilvækstoversigt'!$C1263,Lister!$A$17:$A$29,0),5)</f>
        <v>#N/A</v>
      </c>
      <c r="H1263" s="16" t="e">
        <f>INDEX(Lister!$A$17:$J$29,MATCH('Data tilvækstoversigt'!$C1263,Lister!$A$17:$A$29,0),6)</f>
        <v>#N/A</v>
      </c>
      <c r="I1263" s="16" t="e">
        <f>INDEX(Lister!$A$17:$J$29,MATCH('Data tilvækstoversigt'!$C1263,Lister!$A$17:$A$29,0),7)</f>
        <v>#N/A</v>
      </c>
      <c r="J1263" s="16" t="e">
        <f>INDEX(Lister!$A$17:$J$29,MATCH('Data tilvækstoversigt'!$C1263,Lister!$A$17:$A$29,0),8)</f>
        <v>#N/A</v>
      </c>
      <c r="K1263" s="16" t="e">
        <f>INDEX(Lister!$A$17:$J$29,MATCH('Data tilvækstoversigt'!$C1263,Lister!$A$17:$A$29,0),9)</f>
        <v>#N/A</v>
      </c>
      <c r="L1263" s="16" t="e">
        <f>INDEX(Lister!$A$17:$J$29,MATCH('Data tilvækstoversigt'!$C1263,Lister!$A$17:$A$29,0),10)</f>
        <v>#N/A</v>
      </c>
    </row>
    <row r="1264" spans="1:33" x14ac:dyDescent="0.3">
      <c r="A1264" s="18" t="s">
        <v>1</v>
      </c>
      <c r="B1264" s="19" t="s">
        <v>2</v>
      </c>
      <c r="C1264" s="19">
        <v>1</v>
      </c>
      <c r="D1264" s="19">
        <v>5</v>
      </c>
      <c r="E1264" s="19">
        <v>10</v>
      </c>
      <c r="F1264" s="19">
        <v>15</v>
      </c>
      <c r="G1264" s="19">
        <v>20</v>
      </c>
      <c r="H1264" s="19">
        <v>25</v>
      </c>
      <c r="I1264" s="19">
        <v>30</v>
      </c>
      <c r="J1264" s="19">
        <v>35</v>
      </c>
      <c r="K1264" s="19">
        <v>40</v>
      </c>
      <c r="L1264" s="19">
        <v>45</v>
      </c>
      <c r="M1264" s="19">
        <v>50</v>
      </c>
      <c r="N1264" s="19">
        <v>55</v>
      </c>
      <c r="O1264" s="19">
        <v>60</v>
      </c>
      <c r="P1264" s="19">
        <v>65</v>
      </c>
      <c r="Q1264" s="19">
        <v>70</v>
      </c>
      <c r="R1264" s="19">
        <v>75</v>
      </c>
      <c r="S1264" s="19">
        <v>80</v>
      </c>
      <c r="T1264" s="19">
        <v>85</v>
      </c>
      <c r="U1264" s="19">
        <v>90</v>
      </c>
      <c r="V1264" s="19">
        <v>95</v>
      </c>
      <c r="W1264" s="19">
        <v>100</v>
      </c>
      <c r="X1264" s="19">
        <v>105</v>
      </c>
      <c r="Y1264" s="19">
        <v>110</v>
      </c>
      <c r="Z1264" s="19">
        <v>115</v>
      </c>
      <c r="AA1264" s="19">
        <v>120</v>
      </c>
      <c r="AB1264" s="19">
        <v>125</v>
      </c>
    </row>
    <row r="1265" spans="1:28" x14ac:dyDescent="0.3">
      <c r="A1265" s="7" t="s">
        <v>19</v>
      </c>
      <c r="B1265" s="8" t="s">
        <v>4</v>
      </c>
      <c r="C1265" s="117">
        <f>C$2*$G1265</f>
        <v>0</v>
      </c>
      <c r="D1265" s="117">
        <f t="shared" ref="D1265:F1279" si="1841">D$2*$G1265</f>
        <v>0</v>
      </c>
      <c r="E1265" s="117">
        <f t="shared" si="1841"/>
        <v>0</v>
      </c>
      <c r="F1265" s="117">
        <f t="shared" si="1841"/>
        <v>0</v>
      </c>
      <c r="G1265" s="7"/>
      <c r="H1265" s="8"/>
      <c r="I1265" s="8"/>
      <c r="J1265" s="8"/>
      <c r="K1265" s="8"/>
      <c r="L1265" s="8"/>
      <c r="M1265" s="8"/>
      <c r="N1265" s="8"/>
      <c r="O1265" s="8"/>
      <c r="P1265" s="8"/>
      <c r="Q1265" s="8"/>
      <c r="R1265" s="8"/>
      <c r="S1265" s="8"/>
      <c r="T1265" s="8"/>
      <c r="U1265" s="8"/>
      <c r="V1265" s="8"/>
      <c r="W1265" s="8"/>
      <c r="X1265" s="8"/>
      <c r="Y1265" s="8"/>
      <c r="Z1265" s="8"/>
      <c r="AA1265" s="8"/>
      <c r="AB1265" s="9"/>
    </row>
    <row r="1266" spans="1:28" x14ac:dyDescent="0.3">
      <c r="A1266" s="10" t="s">
        <v>20</v>
      </c>
      <c r="B1266" t="s">
        <v>6</v>
      </c>
      <c r="C1266" s="118">
        <f t="shared" ref="C1266:F1289" si="1842">C$2*$G1266</f>
        <v>0</v>
      </c>
      <c r="D1266" s="118">
        <f t="shared" si="1841"/>
        <v>0</v>
      </c>
      <c r="E1266" s="118">
        <f t="shared" si="1841"/>
        <v>0</v>
      </c>
      <c r="F1266" s="118">
        <f t="shared" si="1841"/>
        <v>0</v>
      </c>
      <c r="G1266" s="10"/>
      <c r="AB1266" s="11"/>
    </row>
    <row r="1267" spans="1:28" x14ac:dyDescent="0.3">
      <c r="A1267" s="10" t="s">
        <v>21</v>
      </c>
      <c r="B1267" t="s">
        <v>8</v>
      </c>
      <c r="C1267" s="118">
        <f>G1267</f>
        <v>0</v>
      </c>
      <c r="D1267" s="118">
        <f>G1267</f>
        <v>0</v>
      </c>
      <c r="E1267" s="118">
        <f>G1267</f>
        <v>0</v>
      </c>
      <c r="F1267" s="118">
        <f>G1267</f>
        <v>0</v>
      </c>
      <c r="G1267" s="10"/>
      <c r="AB1267" s="11"/>
    </row>
    <row r="1268" spans="1:28" x14ac:dyDescent="0.3">
      <c r="A1268" s="10" t="s">
        <v>22</v>
      </c>
      <c r="B1268" t="s">
        <v>31</v>
      </c>
      <c r="C1268" s="118">
        <f t="shared" si="1842"/>
        <v>0</v>
      </c>
      <c r="D1268" s="118">
        <f t="shared" si="1841"/>
        <v>0</v>
      </c>
      <c r="E1268" s="118">
        <f t="shared" si="1841"/>
        <v>0</v>
      </c>
      <c r="F1268" s="118">
        <f t="shared" si="1841"/>
        <v>0</v>
      </c>
      <c r="G1268" s="10"/>
      <c r="AB1268" s="11"/>
    </row>
    <row r="1269" spans="1:28" x14ac:dyDescent="0.3">
      <c r="A1269" s="10" t="s">
        <v>23</v>
      </c>
      <c r="B1269" t="s">
        <v>10</v>
      </c>
      <c r="C1269" s="118">
        <f t="shared" si="1842"/>
        <v>0</v>
      </c>
      <c r="D1269" s="118">
        <f t="shared" si="1841"/>
        <v>0</v>
      </c>
      <c r="E1269" s="118">
        <f t="shared" si="1841"/>
        <v>0</v>
      </c>
      <c r="F1269" s="118">
        <f t="shared" si="1841"/>
        <v>0</v>
      </c>
      <c r="G1269" s="10"/>
      <c r="AB1269" s="11"/>
    </row>
    <row r="1270" spans="1:28" x14ac:dyDescent="0.3">
      <c r="A1270" s="10" t="s">
        <v>11</v>
      </c>
      <c r="B1270" t="s">
        <v>6</v>
      </c>
      <c r="C1270" s="118">
        <f t="shared" si="1842"/>
        <v>0</v>
      </c>
      <c r="D1270" s="118">
        <f t="shared" si="1841"/>
        <v>0</v>
      </c>
      <c r="E1270" s="118">
        <f t="shared" si="1841"/>
        <v>0</v>
      </c>
      <c r="F1270" s="118">
        <f t="shared" si="1841"/>
        <v>0</v>
      </c>
      <c r="G1270" s="10"/>
      <c r="AB1270" s="11"/>
    </row>
    <row r="1271" spans="1:28" x14ac:dyDescent="0.3">
      <c r="A1271" s="10" t="s">
        <v>12</v>
      </c>
      <c r="B1271" t="s">
        <v>8</v>
      </c>
      <c r="C1271" s="118">
        <v>0</v>
      </c>
      <c r="D1271" s="118">
        <v>0</v>
      </c>
      <c r="E1271" s="118">
        <v>0</v>
      </c>
      <c r="F1271" s="118">
        <v>0</v>
      </c>
      <c r="G1271" s="10"/>
      <c r="AB1271" s="11"/>
    </row>
    <row r="1272" spans="1:28" x14ac:dyDescent="0.3">
      <c r="A1272" s="10" t="s">
        <v>24</v>
      </c>
      <c r="B1272" t="s">
        <v>31</v>
      </c>
      <c r="C1272" s="118">
        <f t="shared" si="1842"/>
        <v>0</v>
      </c>
      <c r="D1272" s="118">
        <f t="shared" si="1841"/>
        <v>0</v>
      </c>
      <c r="E1272" s="118">
        <f t="shared" si="1841"/>
        <v>0</v>
      </c>
      <c r="F1272" s="118">
        <f t="shared" si="1841"/>
        <v>0</v>
      </c>
      <c r="G1272" s="10"/>
      <c r="AB1272" s="11"/>
    </row>
    <row r="1273" spans="1:28" x14ac:dyDescent="0.3">
      <c r="A1273" s="10" t="s">
        <v>25</v>
      </c>
      <c r="B1273" t="s">
        <v>10</v>
      </c>
      <c r="C1273" s="118">
        <f t="shared" si="1842"/>
        <v>0</v>
      </c>
      <c r="D1273" s="118">
        <f t="shared" si="1841"/>
        <v>0</v>
      </c>
      <c r="E1273" s="118">
        <f t="shared" si="1841"/>
        <v>0</v>
      </c>
      <c r="F1273" s="118">
        <f t="shared" si="1841"/>
        <v>0</v>
      </c>
      <c r="G1273" s="10"/>
      <c r="AB1273" s="11"/>
    </row>
    <row r="1274" spans="1:28" x14ac:dyDescent="0.3">
      <c r="A1274" s="10" t="s">
        <v>26</v>
      </c>
      <c r="B1274" t="s">
        <v>32</v>
      </c>
      <c r="C1274" s="118"/>
      <c r="D1274" s="118"/>
      <c r="E1274" s="118"/>
      <c r="F1274" s="118"/>
      <c r="G1274" s="10"/>
      <c r="AB1274" s="11"/>
    </row>
    <row r="1275" spans="1:28" x14ac:dyDescent="0.3">
      <c r="A1275" s="10" t="s">
        <v>3</v>
      </c>
      <c r="B1275" t="s">
        <v>4</v>
      </c>
      <c r="C1275" s="118">
        <f t="shared" si="1842"/>
        <v>0</v>
      </c>
      <c r="D1275" s="118">
        <f t="shared" si="1841"/>
        <v>0</v>
      </c>
      <c r="E1275" s="118">
        <f t="shared" si="1841"/>
        <v>0</v>
      </c>
      <c r="F1275" s="118">
        <f t="shared" si="1841"/>
        <v>0</v>
      </c>
      <c r="G1275" s="10"/>
      <c r="AB1275" s="11"/>
    </row>
    <row r="1276" spans="1:28" x14ac:dyDescent="0.3">
      <c r="A1276" s="10" t="s">
        <v>5</v>
      </c>
      <c r="B1276" t="s">
        <v>6</v>
      </c>
      <c r="C1276" s="118">
        <f t="shared" si="1842"/>
        <v>0</v>
      </c>
      <c r="D1276" s="118">
        <f t="shared" si="1841"/>
        <v>0</v>
      </c>
      <c r="E1276" s="118">
        <f t="shared" si="1841"/>
        <v>0</v>
      </c>
      <c r="F1276" s="118">
        <f t="shared" si="1841"/>
        <v>0</v>
      </c>
      <c r="G1276" s="10"/>
      <c r="AB1276" s="11"/>
    </row>
    <row r="1277" spans="1:28" x14ac:dyDescent="0.3">
      <c r="A1277" s="10" t="s">
        <v>7</v>
      </c>
      <c r="B1277" t="s">
        <v>8</v>
      </c>
      <c r="C1277" s="118">
        <f>G1277</f>
        <v>0</v>
      </c>
      <c r="D1277" s="118">
        <f>G1277</f>
        <v>0</v>
      </c>
      <c r="E1277" s="118">
        <f>G1277</f>
        <v>0</v>
      </c>
      <c r="F1277" s="118">
        <f>G1277</f>
        <v>0</v>
      </c>
      <c r="G1277" s="10"/>
      <c r="AB1277" s="11"/>
    </row>
    <row r="1278" spans="1:28" x14ac:dyDescent="0.3">
      <c r="A1278" s="10" t="s">
        <v>27</v>
      </c>
      <c r="B1278" t="s">
        <v>31</v>
      </c>
      <c r="C1278" s="118">
        <f t="shared" si="1842"/>
        <v>0</v>
      </c>
      <c r="D1278" s="118">
        <f t="shared" si="1841"/>
        <v>0</v>
      </c>
      <c r="E1278" s="118">
        <f t="shared" si="1841"/>
        <v>0</v>
      </c>
      <c r="F1278" s="118">
        <f t="shared" si="1841"/>
        <v>0</v>
      </c>
      <c r="G1278" s="10"/>
      <c r="AB1278" s="11"/>
    </row>
    <row r="1279" spans="1:28" x14ac:dyDescent="0.3">
      <c r="A1279" s="10" t="s">
        <v>9</v>
      </c>
      <c r="B1279" t="s">
        <v>10</v>
      </c>
      <c r="C1279" s="118">
        <f t="shared" si="1842"/>
        <v>0</v>
      </c>
      <c r="D1279" s="118">
        <f t="shared" si="1841"/>
        <v>0</v>
      </c>
      <c r="E1279" s="118">
        <f t="shared" si="1841"/>
        <v>0</v>
      </c>
      <c r="F1279" s="118">
        <f t="shared" si="1841"/>
        <v>0</v>
      </c>
      <c r="G1279" s="10"/>
      <c r="AB1279" s="11"/>
    </row>
    <row r="1280" spans="1:28" x14ac:dyDescent="0.3">
      <c r="A1280" s="10" t="s">
        <v>28</v>
      </c>
      <c r="B1280" t="s">
        <v>32</v>
      </c>
      <c r="C1280" s="118"/>
      <c r="D1280" s="118"/>
      <c r="E1280" s="118"/>
      <c r="F1280" s="118"/>
      <c r="G1280" s="10"/>
      <c r="AB1280" s="11"/>
    </row>
    <row r="1281" spans="1:33" x14ac:dyDescent="0.3">
      <c r="A1281" s="10" t="s">
        <v>29</v>
      </c>
      <c r="B1281" t="s">
        <v>33</v>
      </c>
      <c r="C1281" s="118">
        <f t="shared" si="1842"/>
        <v>0</v>
      </c>
      <c r="D1281" s="118">
        <f t="shared" si="1842"/>
        <v>0</v>
      </c>
      <c r="E1281" s="118">
        <f t="shared" si="1842"/>
        <v>0</v>
      </c>
      <c r="F1281" s="118">
        <f t="shared" si="1842"/>
        <v>0</v>
      </c>
      <c r="G1281" s="10"/>
      <c r="AB1281" s="11"/>
    </row>
    <row r="1282" spans="1:33" x14ac:dyDescent="0.3">
      <c r="A1282" s="10" t="s">
        <v>30</v>
      </c>
      <c r="B1282" t="s">
        <v>34</v>
      </c>
      <c r="C1282" s="118">
        <f t="shared" si="1842"/>
        <v>0</v>
      </c>
      <c r="D1282" s="118">
        <f t="shared" si="1842"/>
        <v>0</v>
      </c>
      <c r="E1282" s="118">
        <f t="shared" si="1842"/>
        <v>0</v>
      </c>
      <c r="F1282" s="118">
        <f t="shared" si="1842"/>
        <v>0</v>
      </c>
      <c r="G1282" s="10"/>
      <c r="AB1282" s="11"/>
    </row>
    <row r="1283" spans="1:33" x14ac:dyDescent="0.3">
      <c r="A1283" s="12" t="s">
        <v>13</v>
      </c>
      <c r="B1283" s="3" t="s">
        <v>10</v>
      </c>
      <c r="C1283" s="119">
        <f t="shared" si="1842"/>
        <v>0</v>
      </c>
      <c r="D1283" s="119">
        <f t="shared" si="1842"/>
        <v>0</v>
      </c>
      <c r="E1283" s="119">
        <f t="shared" si="1842"/>
        <v>0</v>
      </c>
      <c r="F1283" s="119">
        <f t="shared" si="1842"/>
        <v>0</v>
      </c>
      <c r="G1283" s="12"/>
      <c r="H1283" s="3"/>
      <c r="I1283" s="3"/>
      <c r="J1283" s="3"/>
      <c r="K1283" s="3"/>
      <c r="L1283" s="3"/>
      <c r="M1283" s="3"/>
      <c r="N1283" s="3"/>
      <c r="O1283" s="3"/>
      <c r="P1283" s="3"/>
      <c r="Q1283" s="3"/>
      <c r="R1283" s="3"/>
      <c r="S1283" s="3"/>
      <c r="T1283" s="3"/>
      <c r="U1283" s="3"/>
      <c r="V1283" s="3"/>
      <c r="W1283" s="3"/>
      <c r="X1283" s="3"/>
      <c r="Y1283" s="3"/>
      <c r="Z1283" s="3"/>
      <c r="AA1283" s="3"/>
      <c r="AB1283" s="13"/>
    </row>
    <row r="1284" spans="1:33" x14ac:dyDescent="0.3">
      <c r="A1284" s="20" t="s">
        <v>70</v>
      </c>
      <c r="B1284" s="21" t="s">
        <v>14</v>
      </c>
      <c r="C1284" s="120" t="e">
        <f t="shared" si="1842"/>
        <v>#N/A</v>
      </c>
      <c r="D1284" s="120" t="e">
        <f t="shared" si="1842"/>
        <v>#N/A</v>
      </c>
      <c r="E1284" s="120" t="e">
        <f t="shared" si="1842"/>
        <v>#N/A</v>
      </c>
      <c r="F1284" s="120" t="e">
        <f t="shared" si="1842"/>
        <v>#N/A</v>
      </c>
      <c r="G1284" s="120" t="e">
        <f>$D1263*(G1276/100*1000)^$E1263*(G1275-0.3)^$F1263</f>
        <v>#N/A</v>
      </c>
      <c r="H1284" s="120" t="e">
        <f t="shared" ref="H1284:I1284" si="1843">$D1263*(H1276/100*1000)^$E1263*(H1275-0.3)^$F1263</f>
        <v>#N/A</v>
      </c>
      <c r="I1284" s="120" t="e">
        <f t="shared" si="1843"/>
        <v>#N/A</v>
      </c>
      <c r="J1284" s="120" t="e">
        <f>$D1263*(J1276/100*1000)^$E1263*(J1275-0.3)^$F1263</f>
        <v>#N/A</v>
      </c>
      <c r="K1284" s="120" t="e">
        <f t="shared" ref="K1284:AB1284" si="1844">$D1263*(K1276/100*1000)^$E1263*(K1275-0.3)^$F1263</f>
        <v>#N/A</v>
      </c>
      <c r="L1284" s="120" t="e">
        <f t="shared" si="1844"/>
        <v>#N/A</v>
      </c>
      <c r="M1284" s="120" t="e">
        <f t="shared" si="1844"/>
        <v>#N/A</v>
      </c>
      <c r="N1284" s="120" t="e">
        <f t="shared" si="1844"/>
        <v>#N/A</v>
      </c>
      <c r="O1284" s="120" t="e">
        <f t="shared" si="1844"/>
        <v>#N/A</v>
      </c>
      <c r="P1284" s="120" t="e">
        <f t="shared" si="1844"/>
        <v>#N/A</v>
      </c>
      <c r="Q1284" s="120" t="e">
        <f t="shared" si="1844"/>
        <v>#N/A</v>
      </c>
      <c r="R1284" s="120" t="e">
        <f t="shared" si="1844"/>
        <v>#N/A</v>
      </c>
      <c r="S1284" s="120" t="e">
        <f t="shared" si="1844"/>
        <v>#N/A</v>
      </c>
      <c r="T1284" s="120" t="e">
        <f t="shared" si="1844"/>
        <v>#N/A</v>
      </c>
      <c r="U1284" s="120" t="e">
        <f t="shared" si="1844"/>
        <v>#N/A</v>
      </c>
      <c r="V1284" s="120" t="e">
        <f t="shared" si="1844"/>
        <v>#N/A</v>
      </c>
      <c r="W1284" s="120" t="e">
        <f t="shared" si="1844"/>
        <v>#N/A</v>
      </c>
      <c r="X1284" s="120" t="e">
        <f t="shared" si="1844"/>
        <v>#N/A</v>
      </c>
      <c r="Y1284" s="120" t="e">
        <f t="shared" si="1844"/>
        <v>#N/A</v>
      </c>
      <c r="Z1284" s="120" t="e">
        <f t="shared" si="1844"/>
        <v>#N/A</v>
      </c>
      <c r="AA1284" s="120" t="e">
        <f t="shared" si="1844"/>
        <v>#N/A</v>
      </c>
      <c r="AB1284" s="120" t="e">
        <f t="shared" si="1844"/>
        <v>#N/A</v>
      </c>
    </row>
    <row r="1285" spans="1:33" x14ac:dyDescent="0.3">
      <c r="A1285" s="20" t="s">
        <v>71</v>
      </c>
      <c r="B1285" s="21" t="s">
        <v>14</v>
      </c>
      <c r="C1285" s="120" t="e">
        <f t="shared" si="1842"/>
        <v>#N/A</v>
      </c>
      <c r="D1285" s="120" t="e">
        <f t="shared" si="1842"/>
        <v>#N/A</v>
      </c>
      <c r="E1285" s="120" t="e">
        <f t="shared" si="1842"/>
        <v>#N/A</v>
      </c>
      <c r="F1285" s="120" t="e">
        <f t="shared" si="1842"/>
        <v>#N/A</v>
      </c>
      <c r="G1285" s="120" t="e">
        <f>$G1263*(G1276/100*1000)^$H1263*(G1275-0.3)^$I1263</f>
        <v>#N/A</v>
      </c>
      <c r="H1285" s="120" t="e">
        <f t="shared" ref="H1285:AB1285" si="1845">$G1263*(H1276/100*1000)^$H1263*(H1275-0.3)^$I1263</f>
        <v>#N/A</v>
      </c>
      <c r="I1285" s="120" t="e">
        <f t="shared" si="1845"/>
        <v>#N/A</v>
      </c>
      <c r="J1285" s="120" t="e">
        <f t="shared" si="1845"/>
        <v>#N/A</v>
      </c>
      <c r="K1285" s="120" t="e">
        <f t="shared" si="1845"/>
        <v>#N/A</v>
      </c>
      <c r="L1285" s="120" t="e">
        <f t="shared" si="1845"/>
        <v>#N/A</v>
      </c>
      <c r="M1285" s="120" t="e">
        <f t="shared" si="1845"/>
        <v>#N/A</v>
      </c>
      <c r="N1285" s="120" t="e">
        <f t="shared" si="1845"/>
        <v>#N/A</v>
      </c>
      <c r="O1285" s="120" t="e">
        <f t="shared" si="1845"/>
        <v>#N/A</v>
      </c>
      <c r="P1285" s="120" t="e">
        <f t="shared" si="1845"/>
        <v>#N/A</v>
      </c>
      <c r="Q1285" s="120" t="e">
        <f t="shared" si="1845"/>
        <v>#N/A</v>
      </c>
      <c r="R1285" s="120" t="e">
        <f t="shared" si="1845"/>
        <v>#N/A</v>
      </c>
      <c r="S1285" s="120" t="e">
        <f t="shared" si="1845"/>
        <v>#N/A</v>
      </c>
      <c r="T1285" s="120" t="e">
        <f t="shared" si="1845"/>
        <v>#N/A</v>
      </c>
      <c r="U1285" s="120" t="e">
        <f t="shared" si="1845"/>
        <v>#N/A</v>
      </c>
      <c r="V1285" s="120" t="e">
        <f t="shared" si="1845"/>
        <v>#N/A</v>
      </c>
      <c r="W1285" s="120" t="e">
        <f t="shared" si="1845"/>
        <v>#N/A</v>
      </c>
      <c r="X1285" s="120" t="e">
        <f t="shared" si="1845"/>
        <v>#N/A</v>
      </c>
      <c r="Y1285" s="120" t="e">
        <f t="shared" si="1845"/>
        <v>#N/A</v>
      </c>
      <c r="Z1285" s="120" t="e">
        <f t="shared" si="1845"/>
        <v>#N/A</v>
      </c>
      <c r="AA1285" s="120" t="e">
        <f t="shared" si="1845"/>
        <v>#N/A</v>
      </c>
      <c r="AB1285" s="120" t="e">
        <f t="shared" si="1845"/>
        <v>#N/A</v>
      </c>
    </row>
    <row r="1286" spans="1:33" x14ac:dyDescent="0.3">
      <c r="A1286" s="20" t="s">
        <v>72</v>
      </c>
      <c r="B1286" s="21" t="s">
        <v>14</v>
      </c>
      <c r="C1286" s="120" t="e">
        <f t="shared" si="1842"/>
        <v>#N/A</v>
      </c>
      <c r="D1286" s="120" t="e">
        <f t="shared" si="1842"/>
        <v>#N/A</v>
      </c>
      <c r="E1286" s="120" t="e">
        <f t="shared" si="1842"/>
        <v>#N/A</v>
      </c>
      <c r="F1286" s="120" t="e">
        <f t="shared" si="1842"/>
        <v>#N/A</v>
      </c>
      <c r="G1286" s="120" t="e">
        <f>$J1263*(G1276/100*1000)^$K1263*(G1275-0.3)^$L1263</f>
        <v>#N/A</v>
      </c>
      <c r="H1286" s="120" t="e">
        <f t="shared" ref="H1286:AB1286" si="1846">$J1263*(H1276/100*1000)^$K1263*(H1275-0.3)^$L1263</f>
        <v>#N/A</v>
      </c>
      <c r="I1286" s="120" t="e">
        <f t="shared" si="1846"/>
        <v>#N/A</v>
      </c>
      <c r="J1286" s="120" t="e">
        <f t="shared" si="1846"/>
        <v>#N/A</v>
      </c>
      <c r="K1286" s="120" t="e">
        <f t="shared" si="1846"/>
        <v>#N/A</v>
      </c>
      <c r="L1286" s="120" t="e">
        <f t="shared" si="1846"/>
        <v>#N/A</v>
      </c>
      <c r="M1286" s="120" t="e">
        <f t="shared" si="1846"/>
        <v>#N/A</v>
      </c>
      <c r="N1286" s="120" t="e">
        <f t="shared" si="1846"/>
        <v>#N/A</v>
      </c>
      <c r="O1286" s="120" t="e">
        <f t="shared" si="1846"/>
        <v>#N/A</v>
      </c>
      <c r="P1286" s="120" t="e">
        <f t="shared" si="1846"/>
        <v>#N/A</v>
      </c>
      <c r="Q1286" s="120" t="e">
        <f t="shared" si="1846"/>
        <v>#N/A</v>
      </c>
      <c r="R1286" s="120" t="e">
        <f t="shared" si="1846"/>
        <v>#N/A</v>
      </c>
      <c r="S1286" s="120" t="e">
        <f t="shared" si="1846"/>
        <v>#N/A</v>
      </c>
      <c r="T1286" s="120" t="e">
        <f t="shared" si="1846"/>
        <v>#N/A</v>
      </c>
      <c r="U1286" s="120" t="e">
        <f t="shared" si="1846"/>
        <v>#N/A</v>
      </c>
      <c r="V1286" s="120" t="e">
        <f t="shared" si="1846"/>
        <v>#N/A</v>
      </c>
      <c r="W1286" s="120" t="e">
        <f t="shared" si="1846"/>
        <v>#N/A</v>
      </c>
      <c r="X1286" s="120" t="e">
        <f t="shared" si="1846"/>
        <v>#N/A</v>
      </c>
      <c r="Y1286" s="120" t="e">
        <f t="shared" si="1846"/>
        <v>#N/A</v>
      </c>
      <c r="Z1286" s="120" t="e">
        <f t="shared" si="1846"/>
        <v>#N/A</v>
      </c>
      <c r="AA1286" s="120" t="e">
        <f t="shared" si="1846"/>
        <v>#N/A</v>
      </c>
      <c r="AB1286" s="120" t="e">
        <f t="shared" si="1846"/>
        <v>#N/A</v>
      </c>
    </row>
    <row r="1287" spans="1:33" x14ac:dyDescent="0.3">
      <c r="A1287" s="20" t="s">
        <v>73</v>
      </c>
      <c r="B1287" s="21" t="s">
        <v>14</v>
      </c>
      <c r="C1287" s="120" t="e">
        <f t="shared" si="1842"/>
        <v>#N/A</v>
      </c>
      <c r="D1287" s="120" t="e">
        <f t="shared" si="1842"/>
        <v>#N/A</v>
      </c>
      <c r="E1287" s="120" t="e">
        <f t="shared" si="1842"/>
        <v>#N/A</v>
      </c>
      <c r="F1287" s="120" t="e">
        <f t="shared" si="1842"/>
        <v>#N/A</v>
      </c>
      <c r="G1287" s="120" t="e">
        <f>$D1263*(G1270/100*1000)^$E1263*(G1265-0.3)^$F1263</f>
        <v>#N/A</v>
      </c>
      <c r="H1287" s="120" t="e">
        <f t="shared" ref="H1287:AB1287" si="1847">$D1263*(H1270/100*1000)^$E1263*(H1265-0.3)^$F1263</f>
        <v>#N/A</v>
      </c>
      <c r="I1287" s="120" t="e">
        <f t="shared" si="1847"/>
        <v>#N/A</v>
      </c>
      <c r="J1287" s="120" t="e">
        <f t="shared" si="1847"/>
        <v>#N/A</v>
      </c>
      <c r="K1287" s="120" t="e">
        <f t="shared" si="1847"/>
        <v>#N/A</v>
      </c>
      <c r="L1287" s="120" t="e">
        <f t="shared" si="1847"/>
        <v>#N/A</v>
      </c>
      <c r="M1287" s="120" t="e">
        <f t="shared" si="1847"/>
        <v>#N/A</v>
      </c>
      <c r="N1287" s="120" t="e">
        <f t="shared" si="1847"/>
        <v>#N/A</v>
      </c>
      <c r="O1287" s="120" t="e">
        <f t="shared" si="1847"/>
        <v>#N/A</v>
      </c>
      <c r="P1287" s="120" t="e">
        <f t="shared" si="1847"/>
        <v>#N/A</v>
      </c>
      <c r="Q1287" s="120" t="e">
        <f t="shared" si="1847"/>
        <v>#N/A</v>
      </c>
      <c r="R1287" s="120" t="e">
        <f t="shared" si="1847"/>
        <v>#N/A</v>
      </c>
      <c r="S1287" s="120" t="e">
        <f t="shared" si="1847"/>
        <v>#N/A</v>
      </c>
      <c r="T1287" s="120" t="e">
        <f t="shared" si="1847"/>
        <v>#N/A</v>
      </c>
      <c r="U1287" s="120" t="e">
        <f t="shared" si="1847"/>
        <v>#N/A</v>
      </c>
      <c r="V1287" s="120" t="e">
        <f t="shared" si="1847"/>
        <v>#N/A</v>
      </c>
      <c r="W1287" s="120" t="e">
        <f t="shared" si="1847"/>
        <v>#N/A</v>
      </c>
      <c r="X1287" s="120" t="e">
        <f t="shared" si="1847"/>
        <v>#N/A</v>
      </c>
      <c r="Y1287" s="120" t="e">
        <f t="shared" si="1847"/>
        <v>#N/A</v>
      </c>
      <c r="Z1287" s="120" t="e">
        <f t="shared" si="1847"/>
        <v>#N/A</v>
      </c>
      <c r="AA1287" s="120" t="e">
        <f t="shared" si="1847"/>
        <v>#N/A</v>
      </c>
      <c r="AB1287" s="120" t="e">
        <f t="shared" si="1847"/>
        <v>#N/A</v>
      </c>
    </row>
    <row r="1288" spans="1:33" x14ac:dyDescent="0.3">
      <c r="A1288" s="20" t="s">
        <v>74</v>
      </c>
      <c r="B1288" s="21" t="s">
        <v>14</v>
      </c>
      <c r="C1288" s="120" t="e">
        <f t="shared" si="1842"/>
        <v>#N/A</v>
      </c>
      <c r="D1288" s="120" t="e">
        <f t="shared" si="1842"/>
        <v>#N/A</v>
      </c>
      <c r="E1288" s="120" t="e">
        <f t="shared" si="1842"/>
        <v>#N/A</v>
      </c>
      <c r="F1288" s="120" t="e">
        <f t="shared" si="1842"/>
        <v>#N/A</v>
      </c>
      <c r="G1288" s="120" t="e">
        <f>$G1263*(G1270/100*1000)^$H1263*(G1265-0.3)^$I1263</f>
        <v>#N/A</v>
      </c>
      <c r="H1288" s="120" t="e">
        <f t="shared" ref="H1288:AB1288" si="1848">$G1263*(H1270/100*1000)^$H1263*(H1265-0.3)^$I1263</f>
        <v>#N/A</v>
      </c>
      <c r="I1288" s="120" t="e">
        <f t="shared" si="1848"/>
        <v>#N/A</v>
      </c>
      <c r="J1288" s="120" t="e">
        <f t="shared" si="1848"/>
        <v>#N/A</v>
      </c>
      <c r="K1288" s="120" t="e">
        <f t="shared" si="1848"/>
        <v>#N/A</v>
      </c>
      <c r="L1288" s="120" t="e">
        <f t="shared" si="1848"/>
        <v>#N/A</v>
      </c>
      <c r="M1288" s="120" t="e">
        <f t="shared" si="1848"/>
        <v>#N/A</v>
      </c>
      <c r="N1288" s="120" t="e">
        <f t="shared" si="1848"/>
        <v>#N/A</v>
      </c>
      <c r="O1288" s="120" t="e">
        <f t="shared" si="1848"/>
        <v>#N/A</v>
      </c>
      <c r="P1288" s="120" t="e">
        <f t="shared" si="1848"/>
        <v>#N/A</v>
      </c>
      <c r="Q1288" s="120" t="e">
        <f t="shared" si="1848"/>
        <v>#N/A</v>
      </c>
      <c r="R1288" s="120" t="e">
        <f t="shared" si="1848"/>
        <v>#N/A</v>
      </c>
      <c r="S1288" s="120" t="e">
        <f t="shared" si="1848"/>
        <v>#N/A</v>
      </c>
      <c r="T1288" s="120" t="e">
        <f t="shared" si="1848"/>
        <v>#N/A</v>
      </c>
      <c r="U1288" s="120" t="e">
        <f t="shared" si="1848"/>
        <v>#N/A</v>
      </c>
      <c r="V1288" s="120" t="e">
        <f t="shared" si="1848"/>
        <v>#N/A</v>
      </c>
      <c r="W1288" s="120" t="e">
        <f t="shared" si="1848"/>
        <v>#N/A</v>
      </c>
      <c r="X1288" s="120" t="e">
        <f t="shared" si="1848"/>
        <v>#N/A</v>
      </c>
      <c r="Y1288" s="120" t="e">
        <f t="shared" si="1848"/>
        <v>#N/A</v>
      </c>
      <c r="Z1288" s="120" t="e">
        <f t="shared" si="1848"/>
        <v>#N/A</v>
      </c>
      <c r="AA1288" s="120" t="e">
        <f t="shared" si="1848"/>
        <v>#N/A</v>
      </c>
      <c r="AB1288" s="120" t="e">
        <f t="shared" si="1848"/>
        <v>#N/A</v>
      </c>
    </row>
    <row r="1289" spans="1:33" x14ac:dyDescent="0.3">
      <c r="A1289" s="20" t="s">
        <v>75</v>
      </c>
      <c r="B1289" s="21" t="s">
        <v>14</v>
      </c>
      <c r="C1289" s="120" t="e">
        <f t="shared" si="1842"/>
        <v>#N/A</v>
      </c>
      <c r="D1289" s="120" t="e">
        <f t="shared" si="1842"/>
        <v>#N/A</v>
      </c>
      <c r="E1289" s="120" t="e">
        <f t="shared" si="1842"/>
        <v>#N/A</v>
      </c>
      <c r="F1289" s="120" t="e">
        <f t="shared" si="1842"/>
        <v>#N/A</v>
      </c>
      <c r="G1289" s="120" t="e">
        <f>$J1263*(G1270/100*1000)^$K1263*(G1265-0.3)^$L1263</f>
        <v>#N/A</v>
      </c>
      <c r="H1289" s="120" t="e">
        <f t="shared" ref="H1289:AB1289" si="1849">$J1263*(H1270/100*1000)^$K1263*(H1265-0.3)^$L1263</f>
        <v>#N/A</v>
      </c>
      <c r="I1289" s="120" t="e">
        <f t="shared" si="1849"/>
        <v>#N/A</v>
      </c>
      <c r="J1289" s="120" t="e">
        <f t="shared" si="1849"/>
        <v>#N/A</v>
      </c>
      <c r="K1289" s="120" t="e">
        <f t="shared" si="1849"/>
        <v>#N/A</v>
      </c>
      <c r="L1289" s="120" t="e">
        <f t="shared" si="1849"/>
        <v>#N/A</v>
      </c>
      <c r="M1289" s="120" t="e">
        <f t="shared" si="1849"/>
        <v>#N/A</v>
      </c>
      <c r="N1289" s="120" t="e">
        <f t="shared" si="1849"/>
        <v>#N/A</v>
      </c>
      <c r="O1289" s="120" t="e">
        <f t="shared" si="1849"/>
        <v>#N/A</v>
      </c>
      <c r="P1289" s="120" t="e">
        <f t="shared" si="1849"/>
        <v>#N/A</v>
      </c>
      <c r="Q1289" s="120" t="e">
        <f t="shared" si="1849"/>
        <v>#N/A</v>
      </c>
      <c r="R1289" s="120" t="e">
        <f t="shared" si="1849"/>
        <v>#N/A</v>
      </c>
      <c r="S1289" s="120" t="e">
        <f t="shared" si="1849"/>
        <v>#N/A</v>
      </c>
      <c r="T1289" s="120" t="e">
        <f t="shared" si="1849"/>
        <v>#N/A</v>
      </c>
      <c r="U1289" s="120" t="e">
        <f t="shared" si="1849"/>
        <v>#N/A</v>
      </c>
      <c r="V1289" s="120" t="e">
        <f t="shared" si="1849"/>
        <v>#N/A</v>
      </c>
      <c r="W1289" s="120" t="e">
        <f t="shared" si="1849"/>
        <v>#N/A</v>
      </c>
      <c r="X1289" s="120" t="e">
        <f t="shared" si="1849"/>
        <v>#N/A</v>
      </c>
      <c r="Y1289" s="120" t="e">
        <f t="shared" si="1849"/>
        <v>#N/A</v>
      </c>
      <c r="Z1289" s="120" t="e">
        <f t="shared" si="1849"/>
        <v>#N/A</v>
      </c>
      <c r="AA1289" s="120" t="e">
        <f t="shared" si="1849"/>
        <v>#N/A</v>
      </c>
      <c r="AB1289" s="120" t="e">
        <f t="shared" si="1849"/>
        <v>#N/A</v>
      </c>
    </row>
    <row r="1290" spans="1:33" x14ac:dyDescent="0.3">
      <c r="A1290" s="20" t="s">
        <v>15</v>
      </c>
      <c r="B1290" s="21" t="s">
        <v>16</v>
      </c>
      <c r="C1290" s="120" t="e">
        <f>((C1287+C1288+C1289)*0.5*44/12)*C1271/1000</f>
        <v>#N/A</v>
      </c>
      <c r="D1290" s="120" t="e">
        <f t="shared" ref="D1290:AB1290" si="1850">((D1287+D1288+D1289)*0.5*44/12)*D1271/1000</f>
        <v>#N/A</v>
      </c>
      <c r="E1290" s="120" t="e">
        <f t="shared" si="1850"/>
        <v>#N/A</v>
      </c>
      <c r="F1290" s="120" t="e">
        <f t="shared" si="1850"/>
        <v>#N/A</v>
      </c>
      <c r="G1290" s="120" t="e">
        <f t="shared" si="1850"/>
        <v>#N/A</v>
      </c>
      <c r="H1290" s="120" t="e">
        <f t="shared" si="1850"/>
        <v>#N/A</v>
      </c>
      <c r="I1290" s="120" t="e">
        <f t="shared" si="1850"/>
        <v>#N/A</v>
      </c>
      <c r="J1290" s="120" t="e">
        <f t="shared" si="1850"/>
        <v>#N/A</v>
      </c>
      <c r="K1290" s="120" t="e">
        <f t="shared" si="1850"/>
        <v>#N/A</v>
      </c>
      <c r="L1290" s="120" t="e">
        <f t="shared" si="1850"/>
        <v>#N/A</v>
      </c>
      <c r="M1290" s="120" t="e">
        <f t="shared" si="1850"/>
        <v>#N/A</v>
      </c>
      <c r="N1290" s="120" t="e">
        <f t="shared" si="1850"/>
        <v>#N/A</v>
      </c>
      <c r="O1290" s="120" t="e">
        <f t="shared" si="1850"/>
        <v>#N/A</v>
      </c>
      <c r="P1290" s="120" t="e">
        <f t="shared" si="1850"/>
        <v>#N/A</v>
      </c>
      <c r="Q1290" s="120" t="e">
        <f t="shared" si="1850"/>
        <v>#N/A</v>
      </c>
      <c r="R1290" s="120" t="e">
        <f t="shared" si="1850"/>
        <v>#N/A</v>
      </c>
      <c r="S1290" s="120" t="e">
        <f t="shared" si="1850"/>
        <v>#N/A</v>
      </c>
      <c r="T1290" s="120" t="e">
        <f t="shared" si="1850"/>
        <v>#N/A</v>
      </c>
      <c r="U1290" s="120" t="e">
        <f t="shared" si="1850"/>
        <v>#N/A</v>
      </c>
      <c r="V1290" s="120" t="e">
        <f t="shared" si="1850"/>
        <v>#N/A</v>
      </c>
      <c r="W1290" s="120" t="e">
        <f t="shared" si="1850"/>
        <v>#N/A</v>
      </c>
      <c r="X1290" s="120" t="e">
        <f t="shared" si="1850"/>
        <v>#N/A</v>
      </c>
      <c r="Y1290" s="120" t="e">
        <f t="shared" si="1850"/>
        <v>#N/A</v>
      </c>
      <c r="Z1290" s="120" t="e">
        <f t="shared" si="1850"/>
        <v>#N/A</v>
      </c>
      <c r="AA1290" s="120" t="e">
        <f t="shared" si="1850"/>
        <v>#N/A</v>
      </c>
      <c r="AB1290" s="120" t="e">
        <f t="shared" si="1850"/>
        <v>#N/A</v>
      </c>
    </row>
    <row r="1291" spans="1:33" x14ac:dyDescent="0.3">
      <c r="A1291" s="20" t="s">
        <v>17</v>
      </c>
      <c r="B1291" s="21" t="s">
        <v>16</v>
      </c>
      <c r="C1291" s="120" t="e">
        <f>C1290</f>
        <v>#N/A</v>
      </c>
      <c r="D1291" s="120" t="e">
        <f>C1291+D1290</f>
        <v>#N/A</v>
      </c>
      <c r="E1291" s="120" t="e">
        <f t="shared" ref="E1291" si="1851">D1291+E1290</f>
        <v>#N/A</v>
      </c>
      <c r="F1291" s="120" t="e">
        <f t="shared" ref="F1291" si="1852">E1291+F1290</f>
        <v>#N/A</v>
      </c>
      <c r="G1291" s="120" t="e">
        <f t="shared" ref="G1291" si="1853">F1291+G1290</f>
        <v>#N/A</v>
      </c>
      <c r="H1291" s="120" t="e">
        <f t="shared" ref="H1291" si="1854">G1291+H1290</f>
        <v>#N/A</v>
      </c>
      <c r="I1291" s="120" t="e">
        <f t="shared" ref="I1291" si="1855">H1291+I1290</f>
        <v>#N/A</v>
      </c>
      <c r="J1291" s="120" t="e">
        <f t="shared" ref="J1291" si="1856">I1291+J1290</f>
        <v>#N/A</v>
      </c>
      <c r="K1291" s="120" t="e">
        <f t="shared" ref="K1291" si="1857">J1291+K1290</f>
        <v>#N/A</v>
      </c>
      <c r="L1291" s="120" t="e">
        <f t="shared" ref="L1291" si="1858">K1291+L1290</f>
        <v>#N/A</v>
      </c>
      <c r="M1291" s="120" t="e">
        <f t="shared" ref="M1291" si="1859">L1291+M1290</f>
        <v>#N/A</v>
      </c>
      <c r="N1291" s="120" t="e">
        <f t="shared" ref="N1291" si="1860">M1291+N1290</f>
        <v>#N/A</v>
      </c>
      <c r="O1291" s="120" t="e">
        <f t="shared" ref="O1291" si="1861">N1291+O1290</f>
        <v>#N/A</v>
      </c>
      <c r="P1291" s="120" t="e">
        <f t="shared" ref="P1291" si="1862">O1291+P1290</f>
        <v>#N/A</v>
      </c>
      <c r="Q1291" s="120" t="e">
        <f t="shared" ref="Q1291" si="1863">P1291+Q1290</f>
        <v>#N/A</v>
      </c>
      <c r="R1291" s="120" t="e">
        <f t="shared" ref="R1291" si="1864">Q1291+R1290</f>
        <v>#N/A</v>
      </c>
      <c r="S1291" s="120" t="e">
        <f t="shared" ref="S1291" si="1865">R1291+S1290</f>
        <v>#N/A</v>
      </c>
      <c r="T1291" s="120" t="e">
        <f t="shared" ref="T1291" si="1866">S1291+T1290</f>
        <v>#N/A</v>
      </c>
      <c r="U1291" s="120" t="e">
        <f t="shared" ref="U1291" si="1867">T1291+U1290</f>
        <v>#N/A</v>
      </c>
      <c r="V1291" s="120" t="e">
        <f t="shared" ref="V1291" si="1868">U1291+V1290</f>
        <v>#N/A</v>
      </c>
      <c r="W1291" s="120" t="e">
        <f t="shared" ref="W1291" si="1869">V1291+W1290</f>
        <v>#N/A</v>
      </c>
      <c r="X1291" s="120" t="e">
        <f t="shared" ref="X1291" si="1870">W1291+X1290</f>
        <v>#N/A</v>
      </c>
      <c r="Y1291" s="120" t="e">
        <f t="shared" ref="Y1291" si="1871">X1291+Y1290</f>
        <v>#N/A</v>
      </c>
      <c r="Z1291" s="120" t="e">
        <f t="shared" ref="Z1291" si="1872">Y1291+Z1290</f>
        <v>#N/A</v>
      </c>
      <c r="AA1291" s="120" t="e">
        <f t="shared" ref="AA1291" si="1873">Z1291+AA1290</f>
        <v>#N/A</v>
      </c>
      <c r="AB1291" s="120" t="e">
        <f t="shared" ref="AB1291" si="1874">AA1291+AB1290</f>
        <v>#N/A</v>
      </c>
    </row>
    <row r="1292" spans="1:33" x14ac:dyDescent="0.3">
      <c r="A1292" s="20" t="s">
        <v>294</v>
      </c>
      <c r="B1292" s="21" t="s">
        <v>16</v>
      </c>
      <c r="C1292" s="120" t="e">
        <f>((C1284+C1285+C1286)*0.5*44/12)*(AVERAGE(C1267,C1277))/1000</f>
        <v>#N/A</v>
      </c>
      <c r="D1292" s="120" t="e">
        <f t="shared" ref="D1292:AB1292" si="1875">((D1284+D1285+D1286)*0.5*44/12)*(AVERAGE(D1267,D1277))/1000</f>
        <v>#N/A</v>
      </c>
      <c r="E1292" s="120" t="e">
        <f t="shared" si="1875"/>
        <v>#N/A</v>
      </c>
      <c r="F1292" s="120" t="e">
        <f t="shared" si="1875"/>
        <v>#N/A</v>
      </c>
      <c r="G1292" s="120" t="e">
        <f t="shared" si="1875"/>
        <v>#N/A</v>
      </c>
      <c r="H1292" s="120" t="e">
        <f t="shared" si="1875"/>
        <v>#N/A</v>
      </c>
      <c r="I1292" s="120" t="e">
        <f t="shared" si="1875"/>
        <v>#N/A</v>
      </c>
      <c r="J1292" s="120" t="e">
        <f t="shared" si="1875"/>
        <v>#N/A</v>
      </c>
      <c r="K1292" s="120" t="e">
        <f t="shared" si="1875"/>
        <v>#N/A</v>
      </c>
      <c r="L1292" s="120" t="e">
        <f t="shared" si="1875"/>
        <v>#N/A</v>
      </c>
      <c r="M1292" s="120" t="e">
        <f t="shared" si="1875"/>
        <v>#N/A</v>
      </c>
      <c r="N1292" s="120" t="e">
        <f t="shared" si="1875"/>
        <v>#N/A</v>
      </c>
      <c r="O1292" s="120" t="e">
        <f t="shared" si="1875"/>
        <v>#N/A</v>
      </c>
      <c r="P1292" s="120" t="e">
        <f t="shared" si="1875"/>
        <v>#N/A</v>
      </c>
      <c r="Q1292" s="120" t="e">
        <f t="shared" si="1875"/>
        <v>#N/A</v>
      </c>
      <c r="R1292" s="120" t="e">
        <f t="shared" si="1875"/>
        <v>#N/A</v>
      </c>
      <c r="S1292" s="120" t="e">
        <f t="shared" si="1875"/>
        <v>#N/A</v>
      </c>
      <c r="T1292" s="120" t="e">
        <f t="shared" si="1875"/>
        <v>#N/A</v>
      </c>
      <c r="U1292" s="120" t="e">
        <f t="shared" si="1875"/>
        <v>#N/A</v>
      </c>
      <c r="V1292" s="120" t="e">
        <f t="shared" si="1875"/>
        <v>#N/A</v>
      </c>
      <c r="W1292" s="120" t="e">
        <f t="shared" si="1875"/>
        <v>#N/A</v>
      </c>
      <c r="X1292" s="120" t="e">
        <f t="shared" si="1875"/>
        <v>#N/A</v>
      </c>
      <c r="Y1292" s="120" t="e">
        <f t="shared" si="1875"/>
        <v>#N/A</v>
      </c>
      <c r="Z1292" s="120" t="e">
        <f t="shared" si="1875"/>
        <v>#N/A</v>
      </c>
      <c r="AA1292" s="120" t="e">
        <f t="shared" si="1875"/>
        <v>#N/A</v>
      </c>
      <c r="AB1292" s="120" t="e">
        <f t="shared" si="1875"/>
        <v>#N/A</v>
      </c>
      <c r="AC1292" s="14"/>
      <c r="AD1292" s="14"/>
      <c r="AE1292" s="14"/>
      <c r="AF1292" s="14"/>
      <c r="AG1292" s="14"/>
    </row>
    <row r="1293" spans="1:33" x14ac:dyDescent="0.3">
      <c r="A1293" s="20" t="s">
        <v>293</v>
      </c>
      <c r="B1293" s="21" t="s">
        <v>16</v>
      </c>
      <c r="C1293" s="120" t="e">
        <f>((C1284+C1285+C1286)*0.5*44/12)*C1277/1000</f>
        <v>#N/A</v>
      </c>
      <c r="D1293" s="120" t="e">
        <f t="shared" ref="D1293:AB1293" si="1876">((D1284+D1285+D1286)*0.5*44/12)*D1277/1000</f>
        <v>#N/A</v>
      </c>
      <c r="E1293" s="120" t="e">
        <f t="shared" si="1876"/>
        <v>#N/A</v>
      </c>
      <c r="F1293" s="120" t="e">
        <f t="shared" si="1876"/>
        <v>#N/A</v>
      </c>
      <c r="G1293" s="120" t="e">
        <f t="shared" si="1876"/>
        <v>#N/A</v>
      </c>
      <c r="H1293" s="120" t="e">
        <f t="shared" si="1876"/>
        <v>#N/A</v>
      </c>
      <c r="I1293" s="120" t="e">
        <f t="shared" si="1876"/>
        <v>#N/A</v>
      </c>
      <c r="J1293" s="120" t="e">
        <f t="shared" si="1876"/>
        <v>#N/A</v>
      </c>
      <c r="K1293" s="120" t="e">
        <f t="shared" si="1876"/>
        <v>#N/A</v>
      </c>
      <c r="L1293" s="120" t="e">
        <f t="shared" si="1876"/>
        <v>#N/A</v>
      </c>
      <c r="M1293" s="120" t="e">
        <f t="shared" si="1876"/>
        <v>#N/A</v>
      </c>
      <c r="N1293" s="120" t="e">
        <f t="shared" si="1876"/>
        <v>#N/A</v>
      </c>
      <c r="O1293" s="120" t="e">
        <f t="shared" si="1876"/>
        <v>#N/A</v>
      </c>
      <c r="P1293" s="120" t="e">
        <f t="shared" si="1876"/>
        <v>#N/A</v>
      </c>
      <c r="Q1293" s="120" t="e">
        <f t="shared" si="1876"/>
        <v>#N/A</v>
      </c>
      <c r="R1293" s="120" t="e">
        <f t="shared" si="1876"/>
        <v>#N/A</v>
      </c>
      <c r="S1293" s="120" t="e">
        <f t="shared" si="1876"/>
        <v>#N/A</v>
      </c>
      <c r="T1293" s="120" t="e">
        <f t="shared" si="1876"/>
        <v>#N/A</v>
      </c>
      <c r="U1293" s="120" t="e">
        <f t="shared" si="1876"/>
        <v>#N/A</v>
      </c>
      <c r="V1293" s="120" t="e">
        <f t="shared" si="1876"/>
        <v>#N/A</v>
      </c>
      <c r="W1293" s="120" t="e">
        <f t="shared" si="1876"/>
        <v>#N/A</v>
      </c>
      <c r="X1293" s="120" t="e">
        <f t="shared" si="1876"/>
        <v>#N/A</v>
      </c>
      <c r="Y1293" s="120" t="e">
        <f t="shared" si="1876"/>
        <v>#N/A</v>
      </c>
      <c r="Z1293" s="120" t="e">
        <f t="shared" si="1876"/>
        <v>#N/A</v>
      </c>
      <c r="AA1293" s="120" t="e">
        <f t="shared" si="1876"/>
        <v>#N/A</v>
      </c>
      <c r="AB1293" s="120" t="e">
        <f t="shared" si="1876"/>
        <v>#N/A</v>
      </c>
      <c r="AC1293" s="14"/>
      <c r="AD1293" s="14"/>
      <c r="AE1293" s="14"/>
      <c r="AF1293" s="14"/>
      <c r="AG1293" s="14"/>
    </row>
    <row r="1294" spans="1:33" x14ac:dyDescent="0.3">
      <c r="A1294" s="22" t="s">
        <v>18</v>
      </c>
      <c r="B1294" s="23" t="s">
        <v>16</v>
      </c>
      <c r="C1294" s="122" t="e">
        <f>C1291+C1293</f>
        <v>#N/A</v>
      </c>
      <c r="D1294" s="122" t="e">
        <f t="shared" ref="D1294:AB1294" si="1877">D1291+D1293</f>
        <v>#N/A</v>
      </c>
      <c r="E1294" s="122" t="e">
        <f t="shared" si="1877"/>
        <v>#N/A</v>
      </c>
      <c r="F1294" s="122" t="e">
        <f t="shared" si="1877"/>
        <v>#N/A</v>
      </c>
      <c r="G1294" s="122" t="e">
        <f t="shared" si="1877"/>
        <v>#N/A</v>
      </c>
      <c r="H1294" s="122" t="e">
        <f t="shared" si="1877"/>
        <v>#N/A</v>
      </c>
      <c r="I1294" s="122" t="e">
        <f t="shared" si="1877"/>
        <v>#N/A</v>
      </c>
      <c r="J1294" s="122" t="e">
        <f t="shared" si="1877"/>
        <v>#N/A</v>
      </c>
      <c r="K1294" s="122" t="e">
        <f t="shared" si="1877"/>
        <v>#N/A</v>
      </c>
      <c r="L1294" s="122" t="e">
        <f t="shared" si="1877"/>
        <v>#N/A</v>
      </c>
      <c r="M1294" s="122" t="e">
        <f t="shared" si="1877"/>
        <v>#N/A</v>
      </c>
      <c r="N1294" s="122" t="e">
        <f t="shared" si="1877"/>
        <v>#N/A</v>
      </c>
      <c r="O1294" s="122" t="e">
        <f t="shared" si="1877"/>
        <v>#N/A</v>
      </c>
      <c r="P1294" s="122" t="e">
        <f t="shared" si="1877"/>
        <v>#N/A</v>
      </c>
      <c r="Q1294" s="122" t="e">
        <f t="shared" si="1877"/>
        <v>#N/A</v>
      </c>
      <c r="R1294" s="122" t="e">
        <f t="shared" si="1877"/>
        <v>#N/A</v>
      </c>
      <c r="S1294" s="122" t="e">
        <f t="shared" si="1877"/>
        <v>#N/A</v>
      </c>
      <c r="T1294" s="122" t="e">
        <f t="shared" si="1877"/>
        <v>#N/A</v>
      </c>
      <c r="U1294" s="122" t="e">
        <f t="shared" si="1877"/>
        <v>#N/A</v>
      </c>
      <c r="V1294" s="122" t="e">
        <f t="shared" si="1877"/>
        <v>#N/A</v>
      </c>
      <c r="W1294" s="122" t="e">
        <f t="shared" si="1877"/>
        <v>#N/A</v>
      </c>
      <c r="X1294" s="122" t="e">
        <f t="shared" si="1877"/>
        <v>#N/A</v>
      </c>
      <c r="Y1294" s="122" t="e">
        <f t="shared" si="1877"/>
        <v>#N/A</v>
      </c>
      <c r="Z1294" s="122" t="e">
        <f t="shared" si="1877"/>
        <v>#N/A</v>
      </c>
      <c r="AA1294" s="122" t="e">
        <f t="shared" si="1877"/>
        <v>#N/A</v>
      </c>
      <c r="AB1294" s="122" t="e">
        <f t="shared" si="1877"/>
        <v>#N/A</v>
      </c>
      <c r="AC1294" s="14"/>
      <c r="AD1294" s="14"/>
      <c r="AE1294" s="14"/>
      <c r="AF1294" s="14"/>
      <c r="AG1294" s="1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20DF838-3D05-4E52-B057-5C71A3671BA3}">
          <x14:formula1>
            <xm:f>Lister!$A$17:$A$29</xm:f>
          </x14:formula1>
          <xm:sqref>C5 C1263 C1229 C1195 C1161 C1127 C447 C413 C379 C345 C311 C277 C855 C719 C583 C243 C107 C1093 C1059 C1025 C991 C957 C923 C889 C821 C787 C753 C685 C651 C617 C515 C209 C39 C481 C175 C73 C141 C549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E447-77BB-4CF9-8059-C22942C9BCBE}">
  <sheetPr>
    <tabColor rgb="FFFF9999"/>
  </sheetPr>
  <dimension ref="A2:CT1739"/>
  <sheetViews>
    <sheetView topLeftCell="A370" workbookViewId="0">
      <selection activeCell="BF381" sqref="BF381"/>
    </sheetView>
  </sheetViews>
  <sheetFormatPr defaultRowHeight="14.4" x14ac:dyDescent="0.3"/>
  <cols>
    <col min="1" max="1" width="11.6640625" customWidth="1"/>
    <col min="2" max="2" width="13" customWidth="1"/>
    <col min="3" max="3" width="13.5546875" customWidth="1"/>
    <col min="4" max="4" width="15.33203125" hidden="1" customWidth="1"/>
    <col min="5" max="5" width="16.33203125" hidden="1" customWidth="1"/>
    <col min="6" max="8" width="16.33203125" style="91" hidden="1" customWidth="1"/>
    <col min="9" max="9" width="14" hidden="1" customWidth="1"/>
    <col min="10" max="10" width="13.33203125" hidden="1" customWidth="1"/>
    <col min="11" max="12" width="18.44140625" hidden="1" customWidth="1"/>
    <col min="13" max="13" width="19.33203125" hidden="1" customWidth="1"/>
    <col min="14" max="54" width="6.33203125" hidden="1" customWidth="1"/>
    <col min="55" max="55" width="13.33203125" hidden="1" customWidth="1"/>
    <col min="56" max="56" width="13.33203125" customWidth="1"/>
    <col min="57" max="57" width="18.6640625" customWidth="1"/>
    <col min="58" max="98" width="5.6640625" customWidth="1"/>
  </cols>
  <sheetData>
    <row r="2" spans="1:98" x14ac:dyDescent="0.3">
      <c r="A2" s="60" t="s">
        <v>225</v>
      </c>
    </row>
    <row r="3" spans="1:98" x14ac:dyDescent="0.3">
      <c r="A3" s="100"/>
      <c r="B3" s="100" t="s">
        <v>163</v>
      </c>
      <c r="C3" s="100" t="s">
        <v>164</v>
      </c>
      <c r="D3" t="s">
        <v>167</v>
      </c>
      <c r="E3" t="s">
        <v>166</v>
      </c>
    </row>
    <row r="4" spans="1:98" x14ac:dyDescent="0.3">
      <c r="A4" s="100" t="s">
        <v>165</v>
      </c>
      <c r="B4" s="93">
        <v>120</v>
      </c>
      <c r="C4" s="93">
        <v>120</v>
      </c>
      <c r="D4">
        <f>C4-B4+5</f>
        <v>5</v>
      </c>
      <c r="E4" s="4">
        <f>100/(D4/5)/100</f>
        <v>1</v>
      </c>
      <c r="N4" s="19">
        <v>0</v>
      </c>
      <c r="O4" s="19">
        <v>5</v>
      </c>
      <c r="P4" s="19">
        <v>10</v>
      </c>
      <c r="Q4" s="19">
        <v>15</v>
      </c>
      <c r="R4" s="19">
        <v>20</v>
      </c>
      <c r="S4" s="19">
        <v>25</v>
      </c>
      <c r="T4" s="19">
        <v>30</v>
      </c>
      <c r="U4" s="19">
        <v>35</v>
      </c>
      <c r="V4" s="19">
        <v>40</v>
      </c>
      <c r="W4" s="19">
        <v>45</v>
      </c>
      <c r="X4" s="19">
        <v>50</v>
      </c>
      <c r="Y4" s="19">
        <v>55</v>
      </c>
      <c r="Z4" s="19">
        <v>60</v>
      </c>
      <c r="AA4" s="19">
        <v>65</v>
      </c>
      <c r="AB4" s="19">
        <v>70</v>
      </c>
      <c r="AC4" s="19">
        <v>75</v>
      </c>
      <c r="AD4" s="19">
        <v>80</v>
      </c>
      <c r="AE4" s="19">
        <v>85</v>
      </c>
      <c r="AF4" s="19">
        <v>90</v>
      </c>
      <c r="AG4" s="19">
        <v>95</v>
      </c>
      <c r="AH4" s="19">
        <v>100</v>
      </c>
      <c r="AI4" s="19">
        <v>105</v>
      </c>
      <c r="AJ4" s="19">
        <v>110</v>
      </c>
      <c r="AK4" s="19">
        <v>115</v>
      </c>
      <c r="AL4" s="19">
        <v>120</v>
      </c>
      <c r="AM4" s="19">
        <v>125</v>
      </c>
      <c r="AN4" s="19">
        <v>130</v>
      </c>
      <c r="AO4" s="19">
        <v>135</v>
      </c>
      <c r="AP4" s="19">
        <v>140</v>
      </c>
      <c r="AQ4" s="19">
        <v>145</v>
      </c>
      <c r="AR4" s="2">
        <v>150</v>
      </c>
      <c r="AS4" s="19">
        <v>155</v>
      </c>
      <c r="AT4" s="2">
        <v>160</v>
      </c>
      <c r="AU4" s="19">
        <v>165</v>
      </c>
      <c r="AV4" s="2">
        <v>170</v>
      </c>
      <c r="AW4" s="19">
        <v>175</v>
      </c>
      <c r="AX4" s="2">
        <v>180</v>
      </c>
      <c r="AY4" s="19">
        <v>185</v>
      </c>
      <c r="AZ4" s="2">
        <v>190</v>
      </c>
      <c r="BA4" s="19">
        <v>195</v>
      </c>
      <c r="BB4" s="2">
        <v>200</v>
      </c>
      <c r="BF4" s="19">
        <v>0</v>
      </c>
      <c r="BG4" s="19">
        <v>5</v>
      </c>
      <c r="BH4" s="19">
        <v>10</v>
      </c>
      <c r="BI4" s="19">
        <v>15</v>
      </c>
      <c r="BJ4" s="19">
        <v>20</v>
      </c>
      <c r="BK4" s="19">
        <v>25</v>
      </c>
      <c r="BL4" s="19">
        <v>30</v>
      </c>
      <c r="BM4" s="19">
        <v>35</v>
      </c>
      <c r="BN4" s="19">
        <v>40</v>
      </c>
      <c r="BO4" s="19">
        <v>45</v>
      </c>
      <c r="BP4" s="19">
        <v>50</v>
      </c>
      <c r="BQ4" s="19">
        <v>55</v>
      </c>
      <c r="BR4" s="19">
        <v>60</v>
      </c>
      <c r="BS4" s="19">
        <v>65</v>
      </c>
      <c r="BT4" s="19">
        <v>70</v>
      </c>
      <c r="BU4" s="19">
        <v>75</v>
      </c>
      <c r="BV4" s="19">
        <v>80</v>
      </c>
      <c r="BW4" s="19">
        <v>85</v>
      </c>
      <c r="BX4" s="19">
        <v>90</v>
      </c>
      <c r="BY4" s="19">
        <v>95</v>
      </c>
      <c r="BZ4" s="19">
        <v>100</v>
      </c>
      <c r="CA4" s="19">
        <v>105</v>
      </c>
      <c r="CB4" s="19">
        <v>110</v>
      </c>
      <c r="CC4" s="19">
        <v>115</v>
      </c>
      <c r="CD4" s="19">
        <v>120</v>
      </c>
      <c r="CE4" s="19">
        <v>125</v>
      </c>
      <c r="CF4" s="19">
        <v>130</v>
      </c>
      <c r="CG4" s="19">
        <v>135</v>
      </c>
      <c r="CH4" s="19">
        <v>140</v>
      </c>
      <c r="CI4" s="19">
        <v>145</v>
      </c>
      <c r="CJ4" s="2">
        <v>150</v>
      </c>
      <c r="CK4" s="19">
        <v>155</v>
      </c>
      <c r="CL4" s="2">
        <v>160</v>
      </c>
      <c r="CM4" s="19">
        <v>165</v>
      </c>
      <c r="CN4" s="2">
        <v>170</v>
      </c>
      <c r="CO4" s="19">
        <v>175</v>
      </c>
      <c r="CP4" s="2">
        <v>180</v>
      </c>
      <c r="CQ4" s="19">
        <v>185</v>
      </c>
      <c r="CR4" s="2">
        <v>190</v>
      </c>
      <c r="CS4" s="19">
        <v>195</v>
      </c>
      <c r="CT4" s="2">
        <v>200</v>
      </c>
    </row>
    <row r="5" spans="1:98" x14ac:dyDescent="0.3">
      <c r="A5" s="100" t="s">
        <v>92</v>
      </c>
      <c r="B5" s="93">
        <v>120</v>
      </c>
      <c r="C5" s="93">
        <v>120</v>
      </c>
      <c r="D5">
        <f>C5-B5+5</f>
        <v>5</v>
      </c>
      <c r="E5" s="4">
        <f>IF(D5&gt;0,100/(D5/5)/100,1)</f>
        <v>1</v>
      </c>
      <c r="F5" s="94" t="s">
        <v>163</v>
      </c>
      <c r="G5" s="94" t="s">
        <v>164</v>
      </c>
      <c r="H5" s="94" t="s">
        <v>173</v>
      </c>
      <c r="I5" s="95" t="s">
        <v>169</v>
      </c>
      <c r="J5" s="3" t="s">
        <v>172</v>
      </c>
      <c r="K5" s="97" t="s">
        <v>174</v>
      </c>
      <c r="L5" s="97" t="s">
        <v>175</v>
      </c>
      <c r="M5" t="s">
        <v>168</v>
      </c>
      <c r="N5" s="4">
        <f t="shared" ref="N5:BB5" si="0">IF(IF(BF4&lt;=$B4,1,M5-$E4)&gt;0,IF(BF4&lt;=$B4,1,M5-$E4),0)</f>
        <v>1</v>
      </c>
      <c r="O5" s="4">
        <f t="shared" si="0"/>
        <v>1</v>
      </c>
      <c r="P5" s="4">
        <f t="shared" si="0"/>
        <v>1</v>
      </c>
      <c r="Q5" s="4">
        <f t="shared" si="0"/>
        <v>1</v>
      </c>
      <c r="R5" s="4">
        <f t="shared" si="0"/>
        <v>1</v>
      </c>
      <c r="S5" s="4">
        <f t="shared" si="0"/>
        <v>1</v>
      </c>
      <c r="T5" s="4">
        <f t="shared" si="0"/>
        <v>1</v>
      </c>
      <c r="U5" s="4">
        <f t="shared" si="0"/>
        <v>1</v>
      </c>
      <c r="V5" s="4">
        <f t="shared" si="0"/>
        <v>1</v>
      </c>
      <c r="W5" s="4">
        <f t="shared" si="0"/>
        <v>1</v>
      </c>
      <c r="X5" s="4">
        <f t="shared" si="0"/>
        <v>1</v>
      </c>
      <c r="Y5" s="4">
        <f t="shared" si="0"/>
        <v>1</v>
      </c>
      <c r="Z5" s="4">
        <f t="shared" si="0"/>
        <v>1</v>
      </c>
      <c r="AA5" s="4">
        <f t="shared" si="0"/>
        <v>1</v>
      </c>
      <c r="AB5" s="4">
        <f t="shared" si="0"/>
        <v>1</v>
      </c>
      <c r="AC5" s="4">
        <f t="shared" si="0"/>
        <v>1</v>
      </c>
      <c r="AD5" s="4">
        <f t="shared" si="0"/>
        <v>1</v>
      </c>
      <c r="AE5" s="4">
        <f t="shared" si="0"/>
        <v>1</v>
      </c>
      <c r="AF5" s="4">
        <f t="shared" si="0"/>
        <v>1</v>
      </c>
      <c r="AG5" s="4">
        <f t="shared" si="0"/>
        <v>1</v>
      </c>
      <c r="AH5" s="4">
        <f t="shared" si="0"/>
        <v>1</v>
      </c>
      <c r="AI5" s="4">
        <f t="shared" si="0"/>
        <v>1</v>
      </c>
      <c r="AJ5" s="4">
        <f t="shared" si="0"/>
        <v>1</v>
      </c>
      <c r="AK5" s="4">
        <f t="shared" si="0"/>
        <v>1</v>
      </c>
      <c r="AL5" s="4">
        <f t="shared" si="0"/>
        <v>1</v>
      </c>
      <c r="AM5" s="4">
        <f t="shared" si="0"/>
        <v>0</v>
      </c>
      <c r="AN5" s="4">
        <f t="shared" si="0"/>
        <v>0</v>
      </c>
      <c r="AO5" s="4">
        <f t="shared" si="0"/>
        <v>0</v>
      </c>
      <c r="AP5" s="4">
        <f t="shared" si="0"/>
        <v>0</v>
      </c>
      <c r="AQ5" s="4">
        <f t="shared" si="0"/>
        <v>0</v>
      </c>
      <c r="AR5" s="4">
        <f t="shared" si="0"/>
        <v>0</v>
      </c>
      <c r="AS5" s="4">
        <f t="shared" si="0"/>
        <v>0</v>
      </c>
      <c r="AT5" s="4">
        <f t="shared" si="0"/>
        <v>0</v>
      </c>
      <c r="AU5" s="4">
        <f t="shared" si="0"/>
        <v>0</v>
      </c>
      <c r="AV5" s="4">
        <f t="shared" si="0"/>
        <v>0</v>
      </c>
      <c r="AW5" s="4">
        <f t="shared" si="0"/>
        <v>0</v>
      </c>
      <c r="AX5" s="4">
        <f t="shared" si="0"/>
        <v>0</v>
      </c>
      <c r="AY5" s="4">
        <f t="shared" si="0"/>
        <v>0</v>
      </c>
      <c r="AZ5" s="4">
        <f t="shared" si="0"/>
        <v>0</v>
      </c>
      <c r="BA5" s="4">
        <f t="shared" si="0"/>
        <v>0</v>
      </c>
      <c r="BB5" s="4">
        <f t="shared" si="0"/>
        <v>0</v>
      </c>
      <c r="BE5" t="s">
        <v>171</v>
      </c>
      <c r="BF5" s="91">
        <f>'Data tilvækstoversigt'!C34*N5</f>
        <v>0</v>
      </c>
      <c r="BG5" s="91">
        <f>'Data tilvækstoversigt'!D34*O5</f>
        <v>3.0599739333524663</v>
      </c>
      <c r="BH5" s="91">
        <f>'Data tilvækstoversigt'!E34*P5</f>
        <v>20.399826222349773</v>
      </c>
      <c r="BI5" s="91">
        <f>'Data tilvækstoversigt'!F34*Q5</f>
        <v>50.999565555874426</v>
      </c>
      <c r="BJ5" s="91">
        <f>'Data tilvækstoversigt'!G34*R5</f>
        <v>101.99913111174885</v>
      </c>
      <c r="BK5" s="91">
        <f>'Data tilvækstoversigt'!H34*S5</f>
        <v>211.1162161809585</v>
      </c>
      <c r="BL5" s="91">
        <f>'Data tilvækstoversigt'!I34*T5</f>
        <v>318.39167446305555</v>
      </c>
      <c r="BM5" s="91">
        <f>'Data tilvækstoversigt'!J34*U5</f>
        <v>347.29061587725801</v>
      </c>
      <c r="BN5" s="91">
        <f>'Data tilvækstoversigt'!K34*V5</f>
        <v>377.31001320323458</v>
      </c>
      <c r="BO5" s="91">
        <f>'Data tilvækstoversigt'!L34*W5</f>
        <v>402.02869751382747</v>
      </c>
      <c r="BP5" s="91">
        <f>'Data tilvækstoversigt'!M34*X5</f>
        <v>432.59252732540062</v>
      </c>
      <c r="BQ5" s="91">
        <f>'Data tilvækstoversigt'!N34*Y5</f>
        <v>463.27285240069813</v>
      </c>
      <c r="BR5" s="91">
        <f>'Data tilvækstoversigt'!O34*Z5</f>
        <v>494.24036990289244</v>
      </c>
      <c r="BS5" s="91">
        <f>'Data tilvækstoversigt'!P34*AA5</f>
        <v>519.32599993028316</v>
      </c>
      <c r="BT5" s="91">
        <f>'Data tilvækstoversigt'!Q34*AB5</f>
        <v>546.15462820417065</v>
      </c>
      <c r="BU5" s="91">
        <f>'Data tilvækstoversigt'!R34*AC5</f>
        <v>577.07956690185586</v>
      </c>
      <c r="BV5" s="91">
        <f>'Data tilvækstoversigt'!S34*AD5</f>
        <v>599.41175232081775</v>
      </c>
      <c r="BW5" s="91">
        <f>'Data tilvækstoversigt'!T34*AE5</f>
        <v>623.27662322785932</v>
      </c>
      <c r="BX5" s="91">
        <f>'Data tilvækstoversigt'!U34*AF5</f>
        <v>633.94423424335332</v>
      </c>
      <c r="BY5" s="91">
        <f>'Data tilvækstoversigt'!V34*AG5</f>
        <v>644.25776200485802</v>
      </c>
      <c r="BZ5" s="91">
        <f>'Data tilvækstoversigt'!W34*AH5</f>
        <v>658.13083980554632</v>
      </c>
      <c r="CA5" s="91">
        <f>'Data tilvækstoversigt'!X34*AI5</f>
        <v>670.61074524750109</v>
      </c>
      <c r="CB5" s="91">
        <f>'Data tilvækstoversigt'!Y34*AJ5</f>
        <v>679.99485044579308</v>
      </c>
      <c r="CC5" s="91">
        <f>'Data tilvækstoversigt'!Z34*AK5</f>
        <v>688.75624705621613</v>
      </c>
      <c r="CD5" s="91">
        <f>'Data tilvækstoversigt'!AA34*AL5</f>
        <v>699.39260954394115</v>
      </c>
      <c r="CE5" s="91">
        <f>'Data tilvækstoversigt'!AB34*AM5</f>
        <v>0</v>
      </c>
      <c r="CF5" s="91">
        <f>'Data tilvækstoversigt'!AC34*AN5</f>
        <v>0</v>
      </c>
      <c r="CG5" s="91">
        <f>'Data tilvækstoversigt'!AD34*AO5</f>
        <v>0</v>
      </c>
      <c r="CH5" s="91">
        <f>'Data tilvækstoversigt'!AE34*AP5</f>
        <v>0</v>
      </c>
      <c r="CI5" s="91">
        <f>'Data tilvækstoversigt'!AF34*AQ5</f>
        <v>0</v>
      </c>
      <c r="CJ5" s="91">
        <f>'Data tilvækstoversigt'!AG34*AR5</f>
        <v>0</v>
      </c>
      <c r="CK5" s="91">
        <f>'Data tilvækstoversigt'!AH34*AS5</f>
        <v>0</v>
      </c>
      <c r="CL5" s="91">
        <f>'Data tilvækstoversigt'!AI34*AT5</f>
        <v>0</v>
      </c>
      <c r="CM5" s="91">
        <f>'Data tilvækstoversigt'!AJ34*AU5</f>
        <v>0</v>
      </c>
      <c r="CN5" s="91">
        <f>'Data tilvækstoversigt'!AK34*AV5</f>
        <v>0</v>
      </c>
      <c r="CO5" s="91">
        <f>'Data tilvækstoversigt'!AL34*AW5</f>
        <v>0</v>
      </c>
      <c r="CP5" s="91">
        <f>'Data tilvækstoversigt'!AM34*AX5</f>
        <v>0</v>
      </c>
      <c r="CQ5" s="91">
        <f>'Data tilvækstoversigt'!AN34*AY5</f>
        <v>0</v>
      </c>
      <c r="CR5" s="91">
        <f>'Data tilvækstoversigt'!AO34*AZ5</f>
        <v>0</v>
      </c>
      <c r="CS5" s="91">
        <f>'Data tilvækstoversigt'!AP34*BA5</f>
        <v>0</v>
      </c>
      <c r="CT5" s="91">
        <f>'Data tilvækstoversigt'!AQ34*BB5</f>
        <v>0</v>
      </c>
    </row>
    <row r="6" spans="1:98" x14ac:dyDescent="0.3">
      <c r="F6" s="92">
        <f>B5</f>
        <v>120</v>
      </c>
      <c r="G6" s="92">
        <f>C5</f>
        <v>120</v>
      </c>
      <c r="H6" s="4">
        <f>E5</f>
        <v>1</v>
      </c>
      <c r="I6">
        <v>0</v>
      </c>
      <c r="J6" s="48">
        <f>IF(AND(I6&gt;=F6,I6&lt;=G6+1),H6,0)</f>
        <v>0</v>
      </c>
      <c r="K6" s="48">
        <f>IF(IF(AND(I6&gt;=(F6*2),I6&lt;=G6+F6+(G6-F6+5)+1),((H6)^2)*(I7-F6*2)/5,0)&lt;=H6,IF(AND(I6&gt;=(F6*2),I6&lt;=G6+F6+(G6-F6+5)+1),((H6)^2)*(I7-F6*2)/5,0),(K5-H6^2))</f>
        <v>0</v>
      </c>
      <c r="L6" s="98">
        <f>IF(IF(AND(I6&gt;=(F6*3),I6&lt;=G6+F6+F6+(G6-F6+5)+1),((H6)^3)*(I7-F6*3)/5,0)&lt;=H6,IF(AND(I6&gt;=(F6*3),I6&lt;=G6+F6+F6+(G6-F6+5)+1),((H6)^3)*(I7-F6*3)/5,0),(L5-H6^3))</f>
        <v>0</v>
      </c>
      <c r="M6" s="96"/>
      <c r="N6" s="48">
        <f>$J6+$K6+$L6</f>
        <v>0</v>
      </c>
      <c r="O6" s="48">
        <f t="shared" ref="O6:BB12" si="1">$J6+$K6+$L6</f>
        <v>0</v>
      </c>
      <c r="P6" s="48">
        <f t="shared" si="1"/>
        <v>0</v>
      </c>
      <c r="Q6" s="48">
        <f t="shared" si="1"/>
        <v>0</v>
      </c>
      <c r="R6" s="48">
        <f t="shared" si="1"/>
        <v>0</v>
      </c>
      <c r="S6" s="48">
        <f t="shared" si="1"/>
        <v>0</v>
      </c>
      <c r="T6" s="48">
        <f t="shared" si="1"/>
        <v>0</v>
      </c>
      <c r="U6" s="48">
        <f t="shared" si="1"/>
        <v>0</v>
      </c>
      <c r="V6" s="48">
        <f t="shared" si="1"/>
        <v>0</v>
      </c>
      <c r="W6" s="48">
        <f t="shared" si="1"/>
        <v>0</v>
      </c>
      <c r="X6" s="48">
        <f t="shared" si="1"/>
        <v>0</v>
      </c>
      <c r="Y6" s="48">
        <f t="shared" si="1"/>
        <v>0</v>
      </c>
      <c r="Z6" s="48">
        <f t="shared" si="1"/>
        <v>0</v>
      </c>
      <c r="AA6" s="48">
        <f t="shared" si="1"/>
        <v>0</v>
      </c>
      <c r="AB6" s="48">
        <f t="shared" si="1"/>
        <v>0</v>
      </c>
      <c r="AC6" s="48">
        <f t="shared" si="1"/>
        <v>0</v>
      </c>
      <c r="AD6" s="48">
        <f t="shared" si="1"/>
        <v>0</v>
      </c>
      <c r="AE6" s="48">
        <f t="shared" si="1"/>
        <v>0</v>
      </c>
      <c r="AF6" s="48">
        <f t="shared" si="1"/>
        <v>0</v>
      </c>
      <c r="AG6" s="48">
        <f t="shared" si="1"/>
        <v>0</v>
      </c>
      <c r="AH6" s="48">
        <f t="shared" si="1"/>
        <v>0</v>
      </c>
      <c r="AI6" s="48">
        <f t="shared" si="1"/>
        <v>0</v>
      </c>
      <c r="AJ6" s="48">
        <f t="shared" si="1"/>
        <v>0</v>
      </c>
      <c r="AK6" s="48">
        <f t="shared" si="1"/>
        <v>0</v>
      </c>
      <c r="AL6" s="48">
        <f t="shared" si="1"/>
        <v>0</v>
      </c>
      <c r="AM6" s="48">
        <f t="shared" si="1"/>
        <v>0</v>
      </c>
      <c r="AN6" s="48">
        <f t="shared" si="1"/>
        <v>0</v>
      </c>
      <c r="AO6" s="48">
        <f t="shared" si="1"/>
        <v>0</v>
      </c>
      <c r="AP6" s="48">
        <f t="shared" si="1"/>
        <v>0</v>
      </c>
      <c r="AQ6" s="48">
        <f t="shared" si="1"/>
        <v>0</v>
      </c>
      <c r="AR6" s="48">
        <f t="shared" si="1"/>
        <v>0</v>
      </c>
      <c r="AS6" s="48">
        <f t="shared" si="1"/>
        <v>0</v>
      </c>
      <c r="AT6" s="48">
        <f t="shared" si="1"/>
        <v>0</v>
      </c>
      <c r="AU6" s="48">
        <f t="shared" si="1"/>
        <v>0</v>
      </c>
      <c r="AV6" s="48">
        <f t="shared" si="1"/>
        <v>0</v>
      </c>
      <c r="AW6" s="48">
        <f t="shared" si="1"/>
        <v>0</v>
      </c>
      <c r="AX6" s="48">
        <f t="shared" si="1"/>
        <v>0</v>
      </c>
      <c r="AY6" s="48">
        <f t="shared" si="1"/>
        <v>0</v>
      </c>
      <c r="AZ6" s="48">
        <f t="shared" si="1"/>
        <v>0</v>
      </c>
      <c r="BA6" s="48">
        <f t="shared" si="1"/>
        <v>0</v>
      </c>
      <c r="BB6" s="48">
        <f t="shared" si="1"/>
        <v>0</v>
      </c>
      <c r="BC6" s="48"/>
      <c r="BE6" t="s">
        <v>177</v>
      </c>
      <c r="BF6">
        <f>BF5*N6</f>
        <v>0</v>
      </c>
      <c r="BG6">
        <f t="shared" ref="BG6:CT6" si="2">BG5*O6</f>
        <v>0</v>
      </c>
      <c r="BH6">
        <f t="shared" si="2"/>
        <v>0</v>
      </c>
      <c r="BI6">
        <f t="shared" si="2"/>
        <v>0</v>
      </c>
      <c r="BJ6">
        <f t="shared" si="2"/>
        <v>0</v>
      </c>
      <c r="BK6">
        <f t="shared" si="2"/>
        <v>0</v>
      </c>
      <c r="BL6">
        <f t="shared" si="2"/>
        <v>0</v>
      </c>
      <c r="BM6">
        <f t="shared" si="2"/>
        <v>0</v>
      </c>
      <c r="BN6">
        <f t="shared" si="2"/>
        <v>0</v>
      </c>
      <c r="BO6">
        <f t="shared" si="2"/>
        <v>0</v>
      </c>
      <c r="BP6">
        <f t="shared" si="2"/>
        <v>0</v>
      </c>
      <c r="BQ6">
        <f t="shared" si="2"/>
        <v>0</v>
      </c>
      <c r="BR6">
        <f t="shared" si="2"/>
        <v>0</v>
      </c>
      <c r="BS6">
        <f t="shared" si="2"/>
        <v>0</v>
      </c>
      <c r="BT6">
        <f t="shared" si="2"/>
        <v>0</v>
      </c>
      <c r="BU6">
        <f t="shared" si="2"/>
        <v>0</v>
      </c>
      <c r="BV6">
        <f t="shared" si="2"/>
        <v>0</v>
      </c>
      <c r="BW6">
        <f t="shared" si="2"/>
        <v>0</v>
      </c>
      <c r="BX6">
        <f t="shared" si="2"/>
        <v>0</v>
      </c>
      <c r="BY6">
        <f t="shared" si="2"/>
        <v>0</v>
      </c>
      <c r="BZ6">
        <f t="shared" si="2"/>
        <v>0</v>
      </c>
      <c r="CA6">
        <f t="shared" si="2"/>
        <v>0</v>
      </c>
      <c r="CB6">
        <f t="shared" si="2"/>
        <v>0</v>
      </c>
      <c r="CC6">
        <f t="shared" si="2"/>
        <v>0</v>
      </c>
      <c r="CD6">
        <f t="shared" si="2"/>
        <v>0</v>
      </c>
      <c r="CE6">
        <f t="shared" si="2"/>
        <v>0</v>
      </c>
      <c r="CF6">
        <f t="shared" si="2"/>
        <v>0</v>
      </c>
      <c r="CG6">
        <f t="shared" si="2"/>
        <v>0</v>
      </c>
      <c r="CH6">
        <f t="shared" si="2"/>
        <v>0</v>
      </c>
      <c r="CI6">
        <f t="shared" si="2"/>
        <v>0</v>
      </c>
      <c r="CJ6">
        <f t="shared" si="2"/>
        <v>0</v>
      </c>
      <c r="CK6">
        <f t="shared" si="2"/>
        <v>0</v>
      </c>
      <c r="CL6">
        <f t="shared" si="2"/>
        <v>0</v>
      </c>
      <c r="CM6">
        <f t="shared" si="2"/>
        <v>0</v>
      </c>
      <c r="CN6">
        <f t="shared" si="2"/>
        <v>0</v>
      </c>
      <c r="CO6">
        <f t="shared" si="2"/>
        <v>0</v>
      </c>
      <c r="CP6">
        <f t="shared" si="2"/>
        <v>0</v>
      </c>
      <c r="CQ6">
        <f t="shared" si="2"/>
        <v>0</v>
      </c>
      <c r="CR6">
        <f t="shared" si="2"/>
        <v>0</v>
      </c>
      <c r="CS6">
        <f t="shared" si="2"/>
        <v>0</v>
      </c>
      <c r="CT6">
        <f t="shared" si="2"/>
        <v>0</v>
      </c>
    </row>
    <row r="7" spans="1:98" x14ac:dyDescent="0.3">
      <c r="F7" s="91">
        <f>F6</f>
        <v>120</v>
      </c>
      <c r="G7" s="91">
        <f>G6</f>
        <v>120</v>
      </c>
      <c r="H7" s="4">
        <f>H6</f>
        <v>1</v>
      </c>
      <c r="I7">
        <v>5</v>
      </c>
      <c r="J7" s="48">
        <f t="shared" ref="J7:J46" si="3">IF(AND(I7&gt;=F7,I7&lt;=G7+1),H7,0)</f>
        <v>0</v>
      </c>
      <c r="K7" s="48">
        <f t="shared" ref="K7:K36" si="4">IF(IF(AND(I7&gt;=(F7*2),I7&lt;=G7+F7+(G7-F7+5)+1),((H7)^2)*(I8-F7*2)/5,0)&lt;=H7,IF(AND(I7&gt;=(F7*2),I7&lt;=G7+F7+(G7-F7+5)+1),((H7)^2)*(I8-F7*2)/5,0),(K6-H7^2))</f>
        <v>0</v>
      </c>
      <c r="L7" s="98">
        <f t="shared" ref="L7:L46" si="5">IF(IF(AND(I7&gt;=(F7*3),I7&lt;=G7+F7+F7+(G7-F7+5)+1),((H7)^3)*(I8-F7*3)/5,0)&lt;=H7,IF(AND(I7&gt;=(F7*3),I7&lt;=G7+F7+F7+(G7-F7+5)+1),((H7)^3)*(I8-F7*3)/5,0),(L6-H7^3))</f>
        <v>0</v>
      </c>
      <c r="M7" s="48"/>
      <c r="N7" s="48"/>
      <c r="O7" s="48">
        <f>$J7+$K7+$L7</f>
        <v>0</v>
      </c>
      <c r="P7" s="48">
        <f t="shared" si="1"/>
        <v>0</v>
      </c>
      <c r="Q7" s="48">
        <f t="shared" si="1"/>
        <v>0</v>
      </c>
      <c r="R7" s="48">
        <f t="shared" si="1"/>
        <v>0</v>
      </c>
      <c r="S7" s="48">
        <f t="shared" si="1"/>
        <v>0</v>
      </c>
      <c r="T7" s="48">
        <f t="shared" si="1"/>
        <v>0</v>
      </c>
      <c r="U7" s="48">
        <f t="shared" si="1"/>
        <v>0</v>
      </c>
      <c r="V7" s="48">
        <f t="shared" si="1"/>
        <v>0</v>
      </c>
      <c r="W7" s="48">
        <f t="shared" si="1"/>
        <v>0</v>
      </c>
      <c r="X7" s="48">
        <f t="shared" si="1"/>
        <v>0</v>
      </c>
      <c r="Y7" s="48">
        <f t="shared" si="1"/>
        <v>0</v>
      </c>
      <c r="Z7" s="48">
        <f t="shared" si="1"/>
        <v>0</v>
      </c>
      <c r="AA7" s="48">
        <f t="shared" si="1"/>
        <v>0</v>
      </c>
      <c r="AB7" s="48">
        <f t="shared" si="1"/>
        <v>0</v>
      </c>
      <c r="AC7" s="48">
        <f t="shared" si="1"/>
        <v>0</v>
      </c>
      <c r="AD7" s="48">
        <f t="shared" si="1"/>
        <v>0</v>
      </c>
      <c r="AE7" s="48">
        <f t="shared" si="1"/>
        <v>0</v>
      </c>
      <c r="AF7" s="48">
        <f t="shared" si="1"/>
        <v>0</v>
      </c>
      <c r="AG7" s="48">
        <f t="shared" si="1"/>
        <v>0</v>
      </c>
      <c r="AH7" s="48">
        <f t="shared" si="1"/>
        <v>0</v>
      </c>
      <c r="AI7" s="48">
        <f t="shared" si="1"/>
        <v>0</v>
      </c>
      <c r="AJ7" s="48">
        <f t="shared" si="1"/>
        <v>0</v>
      </c>
      <c r="AK7" s="48">
        <f t="shared" si="1"/>
        <v>0</v>
      </c>
      <c r="AL7" s="48">
        <f t="shared" si="1"/>
        <v>0</v>
      </c>
      <c r="AM7" s="48">
        <f t="shared" si="1"/>
        <v>0</v>
      </c>
      <c r="AN7" s="48">
        <f t="shared" si="1"/>
        <v>0</v>
      </c>
      <c r="AO7" s="48">
        <f t="shared" si="1"/>
        <v>0</v>
      </c>
      <c r="AP7" s="48">
        <f t="shared" si="1"/>
        <v>0</v>
      </c>
      <c r="AQ7" s="48">
        <f t="shared" si="1"/>
        <v>0</v>
      </c>
      <c r="AR7" s="48">
        <f t="shared" si="1"/>
        <v>0</v>
      </c>
      <c r="AS7" s="48">
        <f t="shared" si="1"/>
        <v>0</v>
      </c>
      <c r="AT7" s="48">
        <f t="shared" si="1"/>
        <v>0</v>
      </c>
      <c r="AU7" s="48">
        <f t="shared" si="1"/>
        <v>0</v>
      </c>
      <c r="AV7" s="48">
        <f t="shared" si="1"/>
        <v>0</v>
      </c>
      <c r="AW7" s="48">
        <f t="shared" si="1"/>
        <v>0</v>
      </c>
      <c r="AX7" s="48">
        <f t="shared" si="1"/>
        <v>0</v>
      </c>
      <c r="AY7" s="48">
        <f t="shared" si="1"/>
        <v>0</v>
      </c>
      <c r="AZ7" s="48">
        <f t="shared" si="1"/>
        <v>0</v>
      </c>
      <c r="BA7" s="48">
        <f t="shared" si="1"/>
        <v>0</v>
      </c>
      <c r="BB7" s="48">
        <f t="shared" si="1"/>
        <v>0</v>
      </c>
      <c r="BC7" s="48"/>
      <c r="BE7" t="s">
        <v>178</v>
      </c>
      <c r="BG7">
        <f>BF5*O7</f>
        <v>0</v>
      </c>
      <c r="BH7">
        <f t="shared" ref="BH7:CT7" si="6">BG5*P7</f>
        <v>0</v>
      </c>
      <c r="BI7">
        <f t="shared" si="6"/>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 t="shared" si="6"/>
        <v>0</v>
      </c>
      <c r="BW7">
        <f t="shared" si="6"/>
        <v>0</v>
      </c>
      <c r="BX7">
        <f t="shared" si="6"/>
        <v>0</v>
      </c>
      <c r="BY7">
        <f t="shared" si="6"/>
        <v>0</v>
      </c>
      <c r="BZ7">
        <f t="shared" si="6"/>
        <v>0</v>
      </c>
      <c r="CA7">
        <f t="shared" si="6"/>
        <v>0</v>
      </c>
      <c r="CB7">
        <f t="shared" si="6"/>
        <v>0</v>
      </c>
      <c r="CC7">
        <f t="shared" si="6"/>
        <v>0</v>
      </c>
      <c r="CD7">
        <f t="shared" si="6"/>
        <v>0</v>
      </c>
      <c r="CE7">
        <f t="shared" si="6"/>
        <v>0</v>
      </c>
      <c r="CF7">
        <f t="shared" si="6"/>
        <v>0</v>
      </c>
      <c r="CG7">
        <f t="shared" si="6"/>
        <v>0</v>
      </c>
      <c r="CH7">
        <f t="shared" si="6"/>
        <v>0</v>
      </c>
      <c r="CI7">
        <f t="shared" si="6"/>
        <v>0</v>
      </c>
      <c r="CJ7">
        <f t="shared" si="6"/>
        <v>0</v>
      </c>
      <c r="CK7">
        <f t="shared" si="6"/>
        <v>0</v>
      </c>
      <c r="CL7">
        <f t="shared" si="6"/>
        <v>0</v>
      </c>
      <c r="CM7">
        <f t="shared" si="6"/>
        <v>0</v>
      </c>
      <c r="CN7">
        <f t="shared" si="6"/>
        <v>0</v>
      </c>
      <c r="CO7">
        <f t="shared" si="6"/>
        <v>0</v>
      </c>
      <c r="CP7">
        <f t="shared" si="6"/>
        <v>0</v>
      </c>
      <c r="CQ7">
        <f t="shared" si="6"/>
        <v>0</v>
      </c>
      <c r="CR7">
        <f t="shared" si="6"/>
        <v>0</v>
      </c>
      <c r="CS7">
        <f t="shared" si="6"/>
        <v>0</v>
      </c>
      <c r="CT7">
        <f t="shared" si="6"/>
        <v>0</v>
      </c>
    </row>
    <row r="8" spans="1:98" x14ac:dyDescent="0.3">
      <c r="E8" s="4"/>
      <c r="F8" s="91">
        <f t="shared" ref="F8:F46" si="7">F7</f>
        <v>120</v>
      </c>
      <c r="G8" s="91">
        <f t="shared" ref="G8:G46" si="8">G7</f>
        <v>120</v>
      </c>
      <c r="H8" s="4">
        <f t="shared" ref="H8:H46" si="9">H7</f>
        <v>1</v>
      </c>
      <c r="I8">
        <v>10</v>
      </c>
      <c r="J8" s="48">
        <f t="shared" si="3"/>
        <v>0</v>
      </c>
      <c r="K8" s="48">
        <f t="shared" si="4"/>
        <v>0</v>
      </c>
      <c r="L8" s="98">
        <f t="shared" si="5"/>
        <v>0</v>
      </c>
      <c r="M8" s="48"/>
      <c r="N8" s="48"/>
      <c r="O8" s="48"/>
      <c r="P8" s="48">
        <f>$J8+$K8+$L8</f>
        <v>0</v>
      </c>
      <c r="Q8" s="48">
        <f t="shared" si="1"/>
        <v>0</v>
      </c>
      <c r="R8" s="48">
        <f t="shared" si="1"/>
        <v>0</v>
      </c>
      <c r="S8" s="48">
        <f t="shared" si="1"/>
        <v>0</v>
      </c>
      <c r="T8" s="48">
        <f t="shared" si="1"/>
        <v>0</v>
      </c>
      <c r="U8" s="48">
        <f t="shared" si="1"/>
        <v>0</v>
      </c>
      <c r="V8" s="48">
        <f t="shared" si="1"/>
        <v>0</v>
      </c>
      <c r="W8" s="48">
        <f t="shared" si="1"/>
        <v>0</v>
      </c>
      <c r="X8" s="48">
        <f t="shared" si="1"/>
        <v>0</v>
      </c>
      <c r="Y8" s="48">
        <f t="shared" si="1"/>
        <v>0</v>
      </c>
      <c r="Z8" s="48">
        <f t="shared" si="1"/>
        <v>0</v>
      </c>
      <c r="AA8" s="48">
        <f t="shared" si="1"/>
        <v>0</v>
      </c>
      <c r="AB8" s="48">
        <f t="shared" si="1"/>
        <v>0</v>
      </c>
      <c r="AC8" s="48">
        <f t="shared" si="1"/>
        <v>0</v>
      </c>
      <c r="AD8" s="48">
        <f t="shared" si="1"/>
        <v>0</v>
      </c>
      <c r="AE8" s="48">
        <f t="shared" si="1"/>
        <v>0</v>
      </c>
      <c r="AF8" s="48">
        <f t="shared" si="1"/>
        <v>0</v>
      </c>
      <c r="AG8" s="48">
        <f t="shared" si="1"/>
        <v>0</v>
      </c>
      <c r="AH8" s="48">
        <f t="shared" si="1"/>
        <v>0</v>
      </c>
      <c r="AI8" s="48">
        <f t="shared" si="1"/>
        <v>0</v>
      </c>
      <c r="AJ8" s="48">
        <f t="shared" si="1"/>
        <v>0</v>
      </c>
      <c r="AK8" s="48">
        <f t="shared" si="1"/>
        <v>0</v>
      </c>
      <c r="AL8" s="48">
        <f t="shared" si="1"/>
        <v>0</v>
      </c>
      <c r="AM8" s="48">
        <f t="shared" si="1"/>
        <v>0</v>
      </c>
      <c r="AN8" s="48">
        <f t="shared" si="1"/>
        <v>0</v>
      </c>
      <c r="AO8" s="48">
        <f t="shared" si="1"/>
        <v>0</v>
      </c>
      <c r="AP8" s="48">
        <f t="shared" si="1"/>
        <v>0</v>
      </c>
      <c r="AQ8" s="48">
        <f t="shared" si="1"/>
        <v>0</v>
      </c>
      <c r="AR8" s="48">
        <f t="shared" si="1"/>
        <v>0</v>
      </c>
      <c r="AS8" s="48">
        <f t="shared" si="1"/>
        <v>0</v>
      </c>
      <c r="AT8" s="48">
        <f t="shared" si="1"/>
        <v>0</v>
      </c>
      <c r="AU8" s="48">
        <f t="shared" si="1"/>
        <v>0</v>
      </c>
      <c r="AV8" s="48">
        <f t="shared" si="1"/>
        <v>0</v>
      </c>
      <c r="AW8" s="48">
        <f t="shared" si="1"/>
        <v>0</v>
      </c>
      <c r="AX8" s="48">
        <f t="shared" si="1"/>
        <v>0</v>
      </c>
      <c r="AY8" s="48">
        <f t="shared" si="1"/>
        <v>0</v>
      </c>
      <c r="AZ8" s="48">
        <f t="shared" si="1"/>
        <v>0</v>
      </c>
      <c r="BA8" s="48">
        <f t="shared" si="1"/>
        <v>0</v>
      </c>
      <c r="BB8" s="48">
        <f t="shared" si="1"/>
        <v>0</v>
      </c>
      <c r="BC8" s="48"/>
      <c r="BE8" t="s">
        <v>179</v>
      </c>
      <c r="BH8">
        <f>BF5*P8</f>
        <v>0</v>
      </c>
      <c r="BI8">
        <f t="shared" ref="BI8:CT8" si="10">BG5*Q8</f>
        <v>0</v>
      </c>
      <c r="BJ8">
        <f t="shared" si="10"/>
        <v>0</v>
      </c>
      <c r="BK8">
        <f t="shared" si="10"/>
        <v>0</v>
      </c>
      <c r="BL8">
        <f t="shared" si="10"/>
        <v>0</v>
      </c>
      <c r="BM8">
        <f t="shared" si="10"/>
        <v>0</v>
      </c>
      <c r="BN8">
        <f t="shared" si="10"/>
        <v>0</v>
      </c>
      <c r="BO8">
        <f t="shared" si="10"/>
        <v>0</v>
      </c>
      <c r="BP8">
        <f t="shared" si="10"/>
        <v>0</v>
      </c>
      <c r="BQ8">
        <f t="shared" si="10"/>
        <v>0</v>
      </c>
      <c r="BR8">
        <f t="shared" si="10"/>
        <v>0</v>
      </c>
      <c r="BS8">
        <f t="shared" si="10"/>
        <v>0</v>
      </c>
      <c r="BT8">
        <f t="shared" si="10"/>
        <v>0</v>
      </c>
      <c r="BU8">
        <f t="shared" si="10"/>
        <v>0</v>
      </c>
      <c r="BV8">
        <f t="shared" si="10"/>
        <v>0</v>
      </c>
      <c r="BW8">
        <f t="shared" si="10"/>
        <v>0</v>
      </c>
      <c r="BX8">
        <f t="shared" si="10"/>
        <v>0</v>
      </c>
      <c r="BY8">
        <f t="shared" si="10"/>
        <v>0</v>
      </c>
      <c r="BZ8">
        <f t="shared" si="10"/>
        <v>0</v>
      </c>
      <c r="CA8">
        <f t="shared" si="10"/>
        <v>0</v>
      </c>
      <c r="CB8">
        <f t="shared" si="10"/>
        <v>0</v>
      </c>
      <c r="CC8">
        <f t="shared" si="10"/>
        <v>0</v>
      </c>
      <c r="CD8">
        <f t="shared" si="10"/>
        <v>0</v>
      </c>
      <c r="CE8">
        <f t="shared" si="10"/>
        <v>0</v>
      </c>
      <c r="CF8">
        <f t="shared" si="10"/>
        <v>0</v>
      </c>
      <c r="CG8">
        <f t="shared" si="10"/>
        <v>0</v>
      </c>
      <c r="CH8">
        <f t="shared" si="10"/>
        <v>0</v>
      </c>
      <c r="CI8">
        <f t="shared" si="10"/>
        <v>0</v>
      </c>
      <c r="CJ8">
        <f t="shared" si="10"/>
        <v>0</v>
      </c>
      <c r="CK8">
        <f t="shared" si="10"/>
        <v>0</v>
      </c>
      <c r="CL8">
        <f t="shared" si="10"/>
        <v>0</v>
      </c>
      <c r="CM8">
        <f t="shared" si="10"/>
        <v>0</v>
      </c>
      <c r="CN8">
        <f t="shared" si="10"/>
        <v>0</v>
      </c>
      <c r="CO8">
        <f t="shared" si="10"/>
        <v>0</v>
      </c>
      <c r="CP8">
        <f t="shared" si="10"/>
        <v>0</v>
      </c>
      <c r="CQ8">
        <f t="shared" si="10"/>
        <v>0</v>
      </c>
      <c r="CR8">
        <f t="shared" si="10"/>
        <v>0</v>
      </c>
      <c r="CS8">
        <f t="shared" si="10"/>
        <v>0</v>
      </c>
      <c r="CT8">
        <f t="shared" si="10"/>
        <v>0</v>
      </c>
    </row>
    <row r="9" spans="1:98" x14ac:dyDescent="0.3">
      <c r="F9" s="91">
        <f t="shared" si="7"/>
        <v>120</v>
      </c>
      <c r="G9" s="91">
        <f t="shared" si="8"/>
        <v>120</v>
      </c>
      <c r="H9" s="4">
        <f t="shared" si="9"/>
        <v>1</v>
      </c>
      <c r="I9">
        <v>15</v>
      </c>
      <c r="J9" s="48">
        <f t="shared" si="3"/>
        <v>0</v>
      </c>
      <c r="K9" s="48">
        <f t="shared" si="4"/>
        <v>0</v>
      </c>
      <c r="L9" s="98">
        <f t="shared" si="5"/>
        <v>0</v>
      </c>
      <c r="M9" s="48"/>
      <c r="N9" s="48"/>
      <c r="O9" s="48"/>
      <c r="P9" s="48"/>
      <c r="Q9" s="48">
        <f>$J9+$K9+$L9</f>
        <v>0</v>
      </c>
      <c r="R9" s="48">
        <f t="shared" si="1"/>
        <v>0</v>
      </c>
      <c r="S9" s="48">
        <f t="shared" si="1"/>
        <v>0</v>
      </c>
      <c r="T9" s="48">
        <f t="shared" si="1"/>
        <v>0</v>
      </c>
      <c r="U9" s="48">
        <f t="shared" si="1"/>
        <v>0</v>
      </c>
      <c r="V9" s="48">
        <f t="shared" si="1"/>
        <v>0</v>
      </c>
      <c r="W9" s="48">
        <f t="shared" si="1"/>
        <v>0</v>
      </c>
      <c r="X9" s="48">
        <f t="shared" si="1"/>
        <v>0</v>
      </c>
      <c r="Y9" s="48">
        <f t="shared" si="1"/>
        <v>0</v>
      </c>
      <c r="Z9" s="48">
        <f t="shared" si="1"/>
        <v>0</v>
      </c>
      <c r="AA9" s="48">
        <f t="shared" si="1"/>
        <v>0</v>
      </c>
      <c r="AB9" s="48">
        <f t="shared" si="1"/>
        <v>0</v>
      </c>
      <c r="AC9" s="48">
        <f t="shared" si="1"/>
        <v>0</v>
      </c>
      <c r="AD9" s="48">
        <f t="shared" si="1"/>
        <v>0</v>
      </c>
      <c r="AE9" s="48">
        <f t="shared" si="1"/>
        <v>0</v>
      </c>
      <c r="AF9" s="48">
        <f t="shared" si="1"/>
        <v>0</v>
      </c>
      <c r="AG9" s="48">
        <f t="shared" si="1"/>
        <v>0</v>
      </c>
      <c r="AH9" s="48">
        <f t="shared" si="1"/>
        <v>0</v>
      </c>
      <c r="AI9" s="48">
        <f t="shared" si="1"/>
        <v>0</v>
      </c>
      <c r="AJ9" s="48">
        <f t="shared" si="1"/>
        <v>0</v>
      </c>
      <c r="AK9" s="48">
        <f t="shared" si="1"/>
        <v>0</v>
      </c>
      <c r="AL9" s="48">
        <f t="shared" si="1"/>
        <v>0</v>
      </c>
      <c r="AM9" s="48">
        <f t="shared" si="1"/>
        <v>0</v>
      </c>
      <c r="AN9" s="48">
        <f t="shared" si="1"/>
        <v>0</v>
      </c>
      <c r="AO9" s="48">
        <f t="shared" si="1"/>
        <v>0</v>
      </c>
      <c r="AP9" s="48">
        <f t="shared" si="1"/>
        <v>0</v>
      </c>
      <c r="AQ9" s="48">
        <f t="shared" si="1"/>
        <v>0</v>
      </c>
      <c r="AR9" s="48">
        <f t="shared" si="1"/>
        <v>0</v>
      </c>
      <c r="AS9" s="48">
        <f t="shared" si="1"/>
        <v>0</v>
      </c>
      <c r="AT9" s="48">
        <f t="shared" si="1"/>
        <v>0</v>
      </c>
      <c r="AU9" s="48">
        <f t="shared" si="1"/>
        <v>0</v>
      </c>
      <c r="AV9" s="48">
        <f t="shared" si="1"/>
        <v>0</v>
      </c>
      <c r="AW9" s="48">
        <f t="shared" si="1"/>
        <v>0</v>
      </c>
      <c r="AX9" s="48">
        <f t="shared" si="1"/>
        <v>0</v>
      </c>
      <c r="AY9" s="48">
        <f t="shared" si="1"/>
        <v>0</v>
      </c>
      <c r="AZ9" s="48">
        <f t="shared" si="1"/>
        <v>0</v>
      </c>
      <c r="BA9" s="48">
        <f t="shared" si="1"/>
        <v>0</v>
      </c>
      <c r="BB9" s="48">
        <f t="shared" si="1"/>
        <v>0</v>
      </c>
      <c r="BC9" s="48"/>
      <c r="BE9" t="s">
        <v>180</v>
      </c>
      <c r="BI9">
        <f>BF5*Q9</f>
        <v>0</v>
      </c>
      <c r="BJ9">
        <f t="shared" ref="BJ9:CT9" si="11">BG5*R9</f>
        <v>0</v>
      </c>
      <c r="BK9">
        <f t="shared" si="11"/>
        <v>0</v>
      </c>
      <c r="BL9">
        <f t="shared" si="11"/>
        <v>0</v>
      </c>
      <c r="BM9">
        <f t="shared" si="11"/>
        <v>0</v>
      </c>
      <c r="BN9">
        <f t="shared" si="11"/>
        <v>0</v>
      </c>
      <c r="BO9">
        <f t="shared" si="11"/>
        <v>0</v>
      </c>
      <c r="BP9">
        <f t="shared" si="11"/>
        <v>0</v>
      </c>
      <c r="BQ9">
        <f t="shared" si="11"/>
        <v>0</v>
      </c>
      <c r="BR9">
        <f t="shared" si="11"/>
        <v>0</v>
      </c>
      <c r="BS9">
        <f t="shared" si="11"/>
        <v>0</v>
      </c>
      <c r="BT9">
        <f t="shared" si="11"/>
        <v>0</v>
      </c>
      <c r="BU9">
        <f t="shared" si="11"/>
        <v>0</v>
      </c>
      <c r="BV9">
        <f t="shared" si="11"/>
        <v>0</v>
      </c>
      <c r="BW9">
        <f t="shared" si="11"/>
        <v>0</v>
      </c>
      <c r="BX9">
        <f t="shared" si="11"/>
        <v>0</v>
      </c>
      <c r="BY9">
        <f t="shared" si="11"/>
        <v>0</v>
      </c>
      <c r="BZ9">
        <f t="shared" si="11"/>
        <v>0</v>
      </c>
      <c r="CA9">
        <f t="shared" si="11"/>
        <v>0</v>
      </c>
      <c r="CB9">
        <f t="shared" si="11"/>
        <v>0</v>
      </c>
      <c r="CC9">
        <f t="shared" si="11"/>
        <v>0</v>
      </c>
      <c r="CD9">
        <f t="shared" si="11"/>
        <v>0</v>
      </c>
      <c r="CE9">
        <f t="shared" si="11"/>
        <v>0</v>
      </c>
      <c r="CF9">
        <f t="shared" si="11"/>
        <v>0</v>
      </c>
      <c r="CG9">
        <f t="shared" si="11"/>
        <v>0</v>
      </c>
      <c r="CH9">
        <f t="shared" si="11"/>
        <v>0</v>
      </c>
      <c r="CI9">
        <f t="shared" si="11"/>
        <v>0</v>
      </c>
      <c r="CJ9">
        <f t="shared" si="11"/>
        <v>0</v>
      </c>
      <c r="CK9">
        <f t="shared" si="11"/>
        <v>0</v>
      </c>
      <c r="CL9">
        <f t="shared" si="11"/>
        <v>0</v>
      </c>
      <c r="CM9">
        <f t="shared" si="11"/>
        <v>0</v>
      </c>
      <c r="CN9">
        <f t="shared" si="11"/>
        <v>0</v>
      </c>
      <c r="CO9">
        <f t="shared" si="11"/>
        <v>0</v>
      </c>
      <c r="CP9">
        <f t="shared" si="11"/>
        <v>0</v>
      </c>
      <c r="CQ9">
        <f t="shared" si="11"/>
        <v>0</v>
      </c>
      <c r="CR9">
        <f t="shared" si="11"/>
        <v>0</v>
      </c>
      <c r="CS9">
        <f t="shared" si="11"/>
        <v>0</v>
      </c>
      <c r="CT9">
        <f t="shared" si="11"/>
        <v>0</v>
      </c>
    </row>
    <row r="10" spans="1:98" x14ac:dyDescent="0.3">
      <c r="F10" s="91">
        <f t="shared" si="7"/>
        <v>120</v>
      </c>
      <c r="G10" s="91">
        <f t="shared" si="8"/>
        <v>120</v>
      </c>
      <c r="H10" s="4">
        <f t="shared" si="9"/>
        <v>1</v>
      </c>
      <c r="I10">
        <v>20</v>
      </c>
      <c r="J10" s="48">
        <f t="shared" si="3"/>
        <v>0</v>
      </c>
      <c r="K10" s="48">
        <f t="shared" si="4"/>
        <v>0</v>
      </c>
      <c r="L10" s="98">
        <f t="shared" si="5"/>
        <v>0</v>
      </c>
      <c r="M10" s="48"/>
      <c r="N10" s="48"/>
      <c r="O10" s="48"/>
      <c r="P10" s="48"/>
      <c r="Q10" s="48"/>
      <c r="R10" s="48">
        <f>$J10+$K10+$L10</f>
        <v>0</v>
      </c>
      <c r="S10" s="48">
        <f t="shared" si="1"/>
        <v>0</v>
      </c>
      <c r="T10" s="48">
        <f t="shared" si="1"/>
        <v>0</v>
      </c>
      <c r="U10" s="48">
        <f t="shared" si="1"/>
        <v>0</v>
      </c>
      <c r="V10" s="48">
        <f t="shared" si="1"/>
        <v>0</v>
      </c>
      <c r="W10" s="48">
        <f t="shared" si="1"/>
        <v>0</v>
      </c>
      <c r="X10" s="48">
        <f t="shared" si="1"/>
        <v>0</v>
      </c>
      <c r="Y10" s="48">
        <f t="shared" si="1"/>
        <v>0</v>
      </c>
      <c r="Z10" s="48">
        <f t="shared" si="1"/>
        <v>0</v>
      </c>
      <c r="AA10" s="48">
        <f t="shared" si="1"/>
        <v>0</v>
      </c>
      <c r="AB10" s="48">
        <f t="shared" si="1"/>
        <v>0</v>
      </c>
      <c r="AC10" s="48">
        <f t="shared" si="1"/>
        <v>0</v>
      </c>
      <c r="AD10" s="48">
        <f t="shared" si="1"/>
        <v>0</v>
      </c>
      <c r="AE10" s="48">
        <f t="shared" si="1"/>
        <v>0</v>
      </c>
      <c r="AF10" s="48">
        <f t="shared" si="1"/>
        <v>0</v>
      </c>
      <c r="AG10" s="48">
        <f t="shared" si="1"/>
        <v>0</v>
      </c>
      <c r="AH10" s="48">
        <f t="shared" si="1"/>
        <v>0</v>
      </c>
      <c r="AI10" s="48">
        <f t="shared" si="1"/>
        <v>0</v>
      </c>
      <c r="AJ10" s="48">
        <f t="shared" si="1"/>
        <v>0</v>
      </c>
      <c r="AK10" s="48">
        <f t="shared" si="1"/>
        <v>0</v>
      </c>
      <c r="AL10" s="48">
        <f t="shared" si="1"/>
        <v>0</v>
      </c>
      <c r="AM10" s="48">
        <f t="shared" si="1"/>
        <v>0</v>
      </c>
      <c r="AN10" s="48">
        <f t="shared" si="1"/>
        <v>0</v>
      </c>
      <c r="AO10" s="48">
        <f t="shared" si="1"/>
        <v>0</v>
      </c>
      <c r="AP10" s="48">
        <f t="shared" si="1"/>
        <v>0</v>
      </c>
      <c r="AQ10" s="48">
        <f t="shared" si="1"/>
        <v>0</v>
      </c>
      <c r="AR10" s="48">
        <f t="shared" si="1"/>
        <v>0</v>
      </c>
      <c r="AS10" s="48">
        <f t="shared" si="1"/>
        <v>0</v>
      </c>
      <c r="AT10" s="48">
        <f t="shared" si="1"/>
        <v>0</v>
      </c>
      <c r="AU10" s="48">
        <f t="shared" si="1"/>
        <v>0</v>
      </c>
      <c r="AV10" s="48">
        <f t="shared" si="1"/>
        <v>0</v>
      </c>
      <c r="AW10" s="48">
        <f t="shared" si="1"/>
        <v>0</v>
      </c>
      <c r="AX10" s="48">
        <f t="shared" si="1"/>
        <v>0</v>
      </c>
      <c r="AY10" s="48">
        <f t="shared" si="1"/>
        <v>0</v>
      </c>
      <c r="AZ10" s="48">
        <f t="shared" si="1"/>
        <v>0</v>
      </c>
      <c r="BA10" s="48">
        <f t="shared" si="1"/>
        <v>0</v>
      </c>
      <c r="BB10" s="48">
        <f t="shared" si="1"/>
        <v>0</v>
      </c>
      <c r="BC10" s="48"/>
      <c r="BE10" t="s">
        <v>181</v>
      </c>
      <c r="BJ10">
        <f>BF5*R10</f>
        <v>0</v>
      </c>
      <c r="BK10">
        <f t="shared" ref="BK10:CT10" si="12">BG5*S10</f>
        <v>0</v>
      </c>
      <c r="BL10">
        <f t="shared" si="12"/>
        <v>0</v>
      </c>
      <c r="BM10">
        <f t="shared" si="12"/>
        <v>0</v>
      </c>
      <c r="BN10">
        <f t="shared" si="12"/>
        <v>0</v>
      </c>
      <c r="BO10">
        <f t="shared" si="12"/>
        <v>0</v>
      </c>
      <c r="BP10">
        <f t="shared" si="12"/>
        <v>0</v>
      </c>
      <c r="BQ10">
        <f t="shared" si="12"/>
        <v>0</v>
      </c>
      <c r="BR10">
        <f t="shared" si="12"/>
        <v>0</v>
      </c>
      <c r="BS10">
        <f t="shared" si="12"/>
        <v>0</v>
      </c>
      <c r="BT10">
        <f t="shared" si="12"/>
        <v>0</v>
      </c>
      <c r="BU10">
        <f t="shared" si="12"/>
        <v>0</v>
      </c>
      <c r="BV10">
        <f t="shared" si="12"/>
        <v>0</v>
      </c>
      <c r="BW10">
        <f t="shared" si="12"/>
        <v>0</v>
      </c>
      <c r="BX10">
        <f t="shared" si="12"/>
        <v>0</v>
      </c>
      <c r="BY10">
        <f t="shared" si="12"/>
        <v>0</v>
      </c>
      <c r="BZ10">
        <f t="shared" si="12"/>
        <v>0</v>
      </c>
      <c r="CA10">
        <f t="shared" si="12"/>
        <v>0</v>
      </c>
      <c r="CB10">
        <f t="shared" si="12"/>
        <v>0</v>
      </c>
      <c r="CC10">
        <f t="shared" si="12"/>
        <v>0</v>
      </c>
      <c r="CD10">
        <f t="shared" si="12"/>
        <v>0</v>
      </c>
      <c r="CE10">
        <f t="shared" si="12"/>
        <v>0</v>
      </c>
      <c r="CF10">
        <f t="shared" si="12"/>
        <v>0</v>
      </c>
      <c r="CG10">
        <f t="shared" si="12"/>
        <v>0</v>
      </c>
      <c r="CH10">
        <f t="shared" si="12"/>
        <v>0</v>
      </c>
      <c r="CI10">
        <f t="shared" si="12"/>
        <v>0</v>
      </c>
      <c r="CJ10">
        <f t="shared" si="12"/>
        <v>0</v>
      </c>
      <c r="CK10">
        <f t="shared" si="12"/>
        <v>0</v>
      </c>
      <c r="CL10">
        <f t="shared" si="12"/>
        <v>0</v>
      </c>
      <c r="CM10">
        <f t="shared" si="12"/>
        <v>0</v>
      </c>
      <c r="CN10">
        <f t="shared" si="12"/>
        <v>0</v>
      </c>
      <c r="CO10">
        <f t="shared" si="12"/>
        <v>0</v>
      </c>
      <c r="CP10">
        <f t="shared" si="12"/>
        <v>0</v>
      </c>
      <c r="CQ10">
        <f t="shared" si="12"/>
        <v>0</v>
      </c>
      <c r="CR10">
        <f t="shared" si="12"/>
        <v>0</v>
      </c>
      <c r="CS10">
        <f t="shared" si="12"/>
        <v>0</v>
      </c>
      <c r="CT10">
        <f t="shared" si="12"/>
        <v>0</v>
      </c>
    </row>
    <row r="11" spans="1:98" x14ac:dyDescent="0.3">
      <c r="F11" s="91">
        <f t="shared" si="7"/>
        <v>120</v>
      </c>
      <c r="G11" s="91">
        <f t="shared" si="8"/>
        <v>120</v>
      </c>
      <c r="H11" s="4">
        <f t="shared" si="9"/>
        <v>1</v>
      </c>
      <c r="I11">
        <v>25</v>
      </c>
      <c r="J11" s="48">
        <f t="shared" si="3"/>
        <v>0</v>
      </c>
      <c r="K11" s="48">
        <f t="shared" si="4"/>
        <v>0</v>
      </c>
      <c r="L11" s="98">
        <f t="shared" si="5"/>
        <v>0</v>
      </c>
      <c r="M11" s="48"/>
      <c r="N11" s="48"/>
      <c r="O11" s="48"/>
      <c r="P11" s="48"/>
      <c r="Q11" s="48"/>
      <c r="R11" s="48"/>
      <c r="S11" s="48">
        <f>$J11+$K11+$L11</f>
        <v>0</v>
      </c>
      <c r="T11" s="48">
        <f t="shared" si="1"/>
        <v>0</v>
      </c>
      <c r="U11" s="48">
        <f t="shared" si="1"/>
        <v>0</v>
      </c>
      <c r="V11" s="48">
        <f t="shared" si="1"/>
        <v>0</v>
      </c>
      <c r="W11" s="48">
        <f t="shared" si="1"/>
        <v>0</v>
      </c>
      <c r="X11" s="48">
        <f t="shared" si="1"/>
        <v>0</v>
      </c>
      <c r="Y11" s="48">
        <f t="shared" si="1"/>
        <v>0</v>
      </c>
      <c r="Z11" s="48">
        <f t="shared" si="1"/>
        <v>0</v>
      </c>
      <c r="AA11" s="48">
        <f t="shared" si="1"/>
        <v>0</v>
      </c>
      <c r="AB11" s="48">
        <f t="shared" si="1"/>
        <v>0</v>
      </c>
      <c r="AC11" s="48">
        <f t="shared" si="1"/>
        <v>0</v>
      </c>
      <c r="AD11" s="48">
        <f t="shared" si="1"/>
        <v>0</v>
      </c>
      <c r="AE11" s="48">
        <f t="shared" si="1"/>
        <v>0</v>
      </c>
      <c r="AF11" s="48">
        <f t="shared" si="1"/>
        <v>0</v>
      </c>
      <c r="AG11" s="48">
        <f t="shared" si="1"/>
        <v>0</v>
      </c>
      <c r="AH11" s="48">
        <f t="shared" si="1"/>
        <v>0</v>
      </c>
      <c r="AI11" s="48">
        <f t="shared" si="1"/>
        <v>0</v>
      </c>
      <c r="AJ11" s="48">
        <f t="shared" si="1"/>
        <v>0</v>
      </c>
      <c r="AK11" s="48">
        <f t="shared" si="1"/>
        <v>0</v>
      </c>
      <c r="AL11" s="48">
        <f t="shared" si="1"/>
        <v>0</v>
      </c>
      <c r="AM11" s="48">
        <f t="shared" si="1"/>
        <v>0</v>
      </c>
      <c r="AN11" s="48">
        <f t="shared" si="1"/>
        <v>0</v>
      </c>
      <c r="AO11" s="48">
        <f t="shared" si="1"/>
        <v>0</v>
      </c>
      <c r="AP11" s="48">
        <f t="shared" si="1"/>
        <v>0</v>
      </c>
      <c r="AQ11" s="48">
        <f t="shared" si="1"/>
        <v>0</v>
      </c>
      <c r="AR11" s="48">
        <f t="shared" si="1"/>
        <v>0</v>
      </c>
      <c r="AS11" s="48">
        <f t="shared" si="1"/>
        <v>0</v>
      </c>
      <c r="AT11" s="48">
        <f t="shared" si="1"/>
        <v>0</v>
      </c>
      <c r="AU11" s="48">
        <f t="shared" si="1"/>
        <v>0</v>
      </c>
      <c r="AV11" s="48">
        <f t="shared" si="1"/>
        <v>0</v>
      </c>
      <c r="AW11" s="48">
        <f t="shared" si="1"/>
        <v>0</v>
      </c>
      <c r="AX11" s="48">
        <f t="shared" si="1"/>
        <v>0</v>
      </c>
      <c r="AY11" s="48">
        <f t="shared" si="1"/>
        <v>0</v>
      </c>
      <c r="AZ11" s="48">
        <f t="shared" si="1"/>
        <v>0</v>
      </c>
      <c r="BA11" s="48">
        <f t="shared" si="1"/>
        <v>0</v>
      </c>
      <c r="BB11" s="48">
        <f t="shared" si="1"/>
        <v>0</v>
      </c>
      <c r="BC11" s="48"/>
      <c r="BE11" t="s">
        <v>182</v>
      </c>
      <c r="BK11">
        <f>BF5*S11</f>
        <v>0</v>
      </c>
      <c r="BL11">
        <f t="shared" ref="BL11:CT11" si="13">BG5*T11</f>
        <v>0</v>
      </c>
      <c r="BM11">
        <f t="shared" si="13"/>
        <v>0</v>
      </c>
      <c r="BN11">
        <f t="shared" si="13"/>
        <v>0</v>
      </c>
      <c r="BO11">
        <f t="shared" si="13"/>
        <v>0</v>
      </c>
      <c r="BP11">
        <f t="shared" si="13"/>
        <v>0</v>
      </c>
      <c r="BQ11">
        <f t="shared" si="13"/>
        <v>0</v>
      </c>
      <c r="BR11">
        <f t="shared" si="13"/>
        <v>0</v>
      </c>
      <c r="BS11">
        <f t="shared" si="13"/>
        <v>0</v>
      </c>
      <c r="BT11">
        <f t="shared" si="13"/>
        <v>0</v>
      </c>
      <c r="BU11">
        <f t="shared" si="13"/>
        <v>0</v>
      </c>
      <c r="BV11">
        <f t="shared" si="13"/>
        <v>0</v>
      </c>
      <c r="BW11">
        <f t="shared" si="13"/>
        <v>0</v>
      </c>
      <c r="BX11">
        <f t="shared" si="13"/>
        <v>0</v>
      </c>
      <c r="BY11">
        <f t="shared" si="13"/>
        <v>0</v>
      </c>
      <c r="BZ11">
        <f t="shared" si="13"/>
        <v>0</v>
      </c>
      <c r="CA11">
        <f t="shared" si="13"/>
        <v>0</v>
      </c>
      <c r="CB11">
        <f t="shared" si="13"/>
        <v>0</v>
      </c>
      <c r="CC11">
        <f t="shared" si="13"/>
        <v>0</v>
      </c>
      <c r="CD11">
        <f t="shared" si="13"/>
        <v>0</v>
      </c>
      <c r="CE11">
        <f t="shared" si="13"/>
        <v>0</v>
      </c>
      <c r="CF11">
        <f t="shared" si="13"/>
        <v>0</v>
      </c>
      <c r="CG11">
        <f t="shared" si="13"/>
        <v>0</v>
      </c>
      <c r="CH11">
        <f t="shared" si="13"/>
        <v>0</v>
      </c>
      <c r="CI11">
        <f t="shared" si="13"/>
        <v>0</v>
      </c>
      <c r="CJ11">
        <f t="shared" si="13"/>
        <v>0</v>
      </c>
      <c r="CK11">
        <f t="shared" si="13"/>
        <v>0</v>
      </c>
      <c r="CL11">
        <f t="shared" si="13"/>
        <v>0</v>
      </c>
      <c r="CM11">
        <f t="shared" si="13"/>
        <v>0</v>
      </c>
      <c r="CN11">
        <f t="shared" si="13"/>
        <v>0</v>
      </c>
      <c r="CO11">
        <f t="shared" si="13"/>
        <v>0</v>
      </c>
      <c r="CP11">
        <f t="shared" si="13"/>
        <v>0</v>
      </c>
      <c r="CQ11">
        <f t="shared" si="13"/>
        <v>0</v>
      </c>
      <c r="CR11">
        <f t="shared" si="13"/>
        <v>0</v>
      </c>
      <c r="CS11">
        <f t="shared" si="13"/>
        <v>0</v>
      </c>
      <c r="CT11">
        <f t="shared" si="13"/>
        <v>0</v>
      </c>
    </row>
    <row r="12" spans="1:98" x14ac:dyDescent="0.3">
      <c r="F12" s="91">
        <f t="shared" si="7"/>
        <v>120</v>
      </c>
      <c r="G12" s="91">
        <f t="shared" si="8"/>
        <v>120</v>
      </c>
      <c r="H12" s="4">
        <f t="shared" si="9"/>
        <v>1</v>
      </c>
      <c r="I12">
        <v>30</v>
      </c>
      <c r="J12" s="48">
        <f t="shared" si="3"/>
        <v>0</v>
      </c>
      <c r="K12" s="48">
        <f t="shared" si="4"/>
        <v>0</v>
      </c>
      <c r="L12" s="98">
        <f t="shared" si="5"/>
        <v>0</v>
      </c>
      <c r="M12" s="48"/>
      <c r="N12" s="48"/>
      <c r="O12" s="48"/>
      <c r="P12" s="48"/>
      <c r="Q12" s="48"/>
      <c r="R12" s="48"/>
      <c r="S12" s="48"/>
      <c r="T12" s="48">
        <f>$J12+$K12+$L12</f>
        <v>0</v>
      </c>
      <c r="U12" s="48">
        <f t="shared" si="1"/>
        <v>0</v>
      </c>
      <c r="V12" s="48">
        <f t="shared" si="1"/>
        <v>0</v>
      </c>
      <c r="W12" s="48">
        <f t="shared" si="1"/>
        <v>0</v>
      </c>
      <c r="X12" s="48">
        <f t="shared" si="1"/>
        <v>0</v>
      </c>
      <c r="Y12" s="48">
        <f t="shared" si="1"/>
        <v>0</v>
      </c>
      <c r="Z12" s="48">
        <f t="shared" si="1"/>
        <v>0</v>
      </c>
      <c r="AA12" s="48">
        <f t="shared" si="1"/>
        <v>0</v>
      </c>
      <c r="AB12" s="48">
        <f t="shared" si="1"/>
        <v>0</v>
      </c>
      <c r="AC12" s="48">
        <f t="shared" si="1"/>
        <v>0</v>
      </c>
      <c r="AD12" s="48">
        <f t="shared" si="1"/>
        <v>0</v>
      </c>
      <c r="AE12" s="48">
        <f t="shared" si="1"/>
        <v>0</v>
      </c>
      <c r="AF12" s="48">
        <f t="shared" si="1"/>
        <v>0</v>
      </c>
      <c r="AG12" s="48">
        <f t="shared" si="1"/>
        <v>0</v>
      </c>
      <c r="AH12" s="48">
        <f t="shared" si="1"/>
        <v>0</v>
      </c>
      <c r="AI12" s="48">
        <f t="shared" si="1"/>
        <v>0</v>
      </c>
      <c r="AJ12" s="48">
        <f t="shared" si="1"/>
        <v>0</v>
      </c>
      <c r="AK12" s="48">
        <f t="shared" si="1"/>
        <v>0</v>
      </c>
      <c r="AL12" s="48">
        <f t="shared" si="1"/>
        <v>0</v>
      </c>
      <c r="AM12" s="48">
        <f t="shared" si="1"/>
        <v>0</v>
      </c>
      <c r="AN12" s="48">
        <f t="shared" si="1"/>
        <v>0</v>
      </c>
      <c r="AO12" s="48">
        <f t="shared" si="1"/>
        <v>0</v>
      </c>
      <c r="AP12" s="48">
        <f t="shared" si="1"/>
        <v>0</v>
      </c>
      <c r="AQ12" s="48">
        <f t="shared" si="1"/>
        <v>0</v>
      </c>
      <c r="AR12" s="48">
        <f t="shared" si="1"/>
        <v>0</v>
      </c>
      <c r="AS12" s="48">
        <f t="shared" si="1"/>
        <v>0</v>
      </c>
      <c r="AT12" s="48">
        <f t="shared" si="1"/>
        <v>0</v>
      </c>
      <c r="AU12" s="48">
        <f t="shared" si="1"/>
        <v>0</v>
      </c>
      <c r="AV12" s="48">
        <f t="shared" si="1"/>
        <v>0</v>
      </c>
      <c r="AW12" s="48">
        <f t="shared" si="1"/>
        <v>0</v>
      </c>
      <c r="AX12" s="48">
        <f t="shared" si="1"/>
        <v>0</v>
      </c>
      <c r="AY12" s="48">
        <f t="shared" ref="AY12:BB27" si="14">$J12+$K12+$L12</f>
        <v>0</v>
      </c>
      <c r="AZ12" s="48">
        <f t="shared" si="14"/>
        <v>0</v>
      </c>
      <c r="BA12" s="48">
        <f t="shared" si="14"/>
        <v>0</v>
      </c>
      <c r="BB12" s="48">
        <f t="shared" si="14"/>
        <v>0</v>
      </c>
      <c r="BC12" s="48"/>
      <c r="BE12" t="s">
        <v>183</v>
      </c>
      <c r="BL12">
        <f>BF5*T12</f>
        <v>0</v>
      </c>
      <c r="BM12">
        <f t="shared" ref="BM12:CT12" si="15">BG5*U12</f>
        <v>0</v>
      </c>
      <c r="BN12">
        <f t="shared" si="15"/>
        <v>0</v>
      </c>
      <c r="BO12">
        <f t="shared" si="15"/>
        <v>0</v>
      </c>
      <c r="BP12">
        <f t="shared" si="15"/>
        <v>0</v>
      </c>
      <c r="BQ12">
        <f t="shared" si="15"/>
        <v>0</v>
      </c>
      <c r="BR12">
        <f t="shared" si="15"/>
        <v>0</v>
      </c>
      <c r="BS12">
        <f t="shared" si="15"/>
        <v>0</v>
      </c>
      <c r="BT12">
        <f t="shared" si="15"/>
        <v>0</v>
      </c>
      <c r="BU12">
        <f t="shared" si="15"/>
        <v>0</v>
      </c>
      <c r="BV12">
        <f t="shared" si="15"/>
        <v>0</v>
      </c>
      <c r="BW12">
        <f t="shared" si="15"/>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I12">
        <f t="shared" si="15"/>
        <v>0</v>
      </c>
      <c r="CJ12">
        <f t="shared" si="15"/>
        <v>0</v>
      </c>
      <c r="CK12">
        <f t="shared" si="15"/>
        <v>0</v>
      </c>
      <c r="CL12">
        <f t="shared" si="15"/>
        <v>0</v>
      </c>
      <c r="CM12">
        <f t="shared" si="15"/>
        <v>0</v>
      </c>
      <c r="CN12">
        <f t="shared" si="15"/>
        <v>0</v>
      </c>
      <c r="CO12">
        <f t="shared" si="15"/>
        <v>0</v>
      </c>
      <c r="CP12">
        <f t="shared" si="15"/>
        <v>0</v>
      </c>
      <c r="CQ12">
        <f t="shared" si="15"/>
        <v>0</v>
      </c>
      <c r="CR12">
        <f t="shared" si="15"/>
        <v>0</v>
      </c>
      <c r="CS12">
        <f t="shared" si="15"/>
        <v>0</v>
      </c>
      <c r="CT12">
        <f t="shared" si="15"/>
        <v>0</v>
      </c>
    </row>
    <row r="13" spans="1:98" x14ac:dyDescent="0.3">
      <c r="F13" s="91">
        <f t="shared" si="7"/>
        <v>120</v>
      </c>
      <c r="G13" s="91">
        <f t="shared" si="8"/>
        <v>120</v>
      </c>
      <c r="H13" s="4">
        <f t="shared" si="9"/>
        <v>1</v>
      </c>
      <c r="I13">
        <v>35</v>
      </c>
      <c r="J13" s="48">
        <f t="shared" si="3"/>
        <v>0</v>
      </c>
      <c r="K13" s="48">
        <f>IF(IF(AND(I13&gt;=(F13*2),I13&lt;=G13+F13+(G13-F13+5)+1),((H13)^2)*(I14-F13*2)/5,0)&lt;=H13,IF(AND(I13&gt;=(F13*2),I13&lt;=G13+F13+(G13-F13+5)+1),((H13)^2)*(I14-F13*2)/5,0),(K12-H13^2))</f>
        <v>0</v>
      </c>
      <c r="L13" s="98">
        <f t="shared" si="5"/>
        <v>0</v>
      </c>
      <c r="M13" s="48"/>
      <c r="N13" s="48"/>
      <c r="O13" s="48"/>
      <c r="P13" s="48"/>
      <c r="Q13" s="48"/>
      <c r="R13" s="48"/>
      <c r="S13" s="48"/>
      <c r="T13" s="48"/>
      <c r="U13" s="48">
        <f>$J13+$K13+$L13</f>
        <v>0</v>
      </c>
      <c r="V13" s="48">
        <f t="shared" ref="V13:AX23" si="16">$J13+$K13+$L13</f>
        <v>0</v>
      </c>
      <c r="W13" s="48">
        <f t="shared" si="16"/>
        <v>0</v>
      </c>
      <c r="X13" s="48">
        <f t="shared" si="16"/>
        <v>0</v>
      </c>
      <c r="Y13" s="48">
        <f t="shared" si="16"/>
        <v>0</v>
      </c>
      <c r="Z13" s="48">
        <f t="shared" si="16"/>
        <v>0</v>
      </c>
      <c r="AA13" s="48">
        <f t="shared" si="16"/>
        <v>0</v>
      </c>
      <c r="AB13" s="48">
        <f t="shared" si="16"/>
        <v>0</v>
      </c>
      <c r="AC13" s="48">
        <f t="shared" si="16"/>
        <v>0</v>
      </c>
      <c r="AD13" s="48">
        <f t="shared" si="16"/>
        <v>0</v>
      </c>
      <c r="AE13" s="48">
        <f t="shared" si="16"/>
        <v>0</v>
      </c>
      <c r="AF13" s="48">
        <f t="shared" si="16"/>
        <v>0</v>
      </c>
      <c r="AG13" s="48">
        <f t="shared" si="16"/>
        <v>0</v>
      </c>
      <c r="AH13" s="48">
        <f t="shared" si="16"/>
        <v>0</v>
      </c>
      <c r="AI13" s="48">
        <f t="shared" si="16"/>
        <v>0</v>
      </c>
      <c r="AJ13" s="48">
        <f t="shared" si="16"/>
        <v>0</v>
      </c>
      <c r="AK13" s="48">
        <f t="shared" si="16"/>
        <v>0</v>
      </c>
      <c r="AL13" s="48">
        <f t="shared" si="16"/>
        <v>0</v>
      </c>
      <c r="AM13" s="48">
        <f t="shared" si="16"/>
        <v>0</v>
      </c>
      <c r="AN13" s="48">
        <f t="shared" si="16"/>
        <v>0</v>
      </c>
      <c r="AO13" s="48">
        <f t="shared" si="16"/>
        <v>0</v>
      </c>
      <c r="AP13" s="48">
        <f t="shared" si="16"/>
        <v>0</v>
      </c>
      <c r="AQ13" s="48">
        <f t="shared" si="16"/>
        <v>0</v>
      </c>
      <c r="AR13" s="48">
        <f t="shared" si="16"/>
        <v>0</v>
      </c>
      <c r="AS13" s="48">
        <f t="shared" si="16"/>
        <v>0</v>
      </c>
      <c r="AT13" s="48">
        <f t="shared" si="16"/>
        <v>0</v>
      </c>
      <c r="AU13" s="48">
        <f t="shared" si="16"/>
        <v>0</v>
      </c>
      <c r="AV13" s="48">
        <f t="shared" si="16"/>
        <v>0</v>
      </c>
      <c r="AW13" s="48">
        <f t="shared" si="16"/>
        <v>0</v>
      </c>
      <c r="AX13" s="48">
        <f t="shared" si="16"/>
        <v>0</v>
      </c>
      <c r="AY13" s="48">
        <f t="shared" si="14"/>
        <v>0</v>
      </c>
      <c r="AZ13" s="48">
        <f t="shared" si="14"/>
        <v>0</v>
      </c>
      <c r="BA13" s="48">
        <f t="shared" si="14"/>
        <v>0</v>
      </c>
      <c r="BB13" s="48">
        <f t="shared" si="14"/>
        <v>0</v>
      </c>
      <c r="BC13" s="48"/>
      <c r="BE13" t="s">
        <v>184</v>
      </c>
      <c r="BM13">
        <f>BF5*U13</f>
        <v>0</v>
      </c>
      <c r="BN13">
        <f t="shared" ref="BN13:CT13" si="17">BG5*V13</f>
        <v>0</v>
      </c>
      <c r="BO13">
        <f t="shared" si="17"/>
        <v>0</v>
      </c>
      <c r="BP13">
        <f t="shared" si="17"/>
        <v>0</v>
      </c>
      <c r="BQ13">
        <f t="shared" si="17"/>
        <v>0</v>
      </c>
      <c r="BR13">
        <f t="shared" si="17"/>
        <v>0</v>
      </c>
      <c r="BS13">
        <f t="shared" si="17"/>
        <v>0</v>
      </c>
      <c r="BT13">
        <f t="shared" si="17"/>
        <v>0</v>
      </c>
      <c r="BU13">
        <f t="shared" si="17"/>
        <v>0</v>
      </c>
      <c r="BV13">
        <f t="shared" si="17"/>
        <v>0</v>
      </c>
      <c r="BW13">
        <f t="shared" si="17"/>
        <v>0</v>
      </c>
      <c r="BX13">
        <f t="shared" si="17"/>
        <v>0</v>
      </c>
      <c r="BY13">
        <f t="shared" si="17"/>
        <v>0</v>
      </c>
      <c r="BZ13">
        <f t="shared" si="17"/>
        <v>0</v>
      </c>
      <c r="CA13">
        <f t="shared" si="17"/>
        <v>0</v>
      </c>
      <c r="CB13">
        <f t="shared" si="17"/>
        <v>0</v>
      </c>
      <c r="CC13">
        <f t="shared" si="17"/>
        <v>0</v>
      </c>
      <c r="CD13">
        <f t="shared" si="17"/>
        <v>0</v>
      </c>
      <c r="CE13">
        <f t="shared" si="17"/>
        <v>0</v>
      </c>
      <c r="CF13">
        <f t="shared" si="17"/>
        <v>0</v>
      </c>
      <c r="CG13">
        <f t="shared" si="17"/>
        <v>0</v>
      </c>
      <c r="CH13">
        <f t="shared" si="17"/>
        <v>0</v>
      </c>
      <c r="CI13">
        <f t="shared" si="17"/>
        <v>0</v>
      </c>
      <c r="CJ13">
        <f t="shared" si="17"/>
        <v>0</v>
      </c>
      <c r="CK13">
        <f t="shared" si="17"/>
        <v>0</v>
      </c>
      <c r="CL13">
        <f t="shared" si="17"/>
        <v>0</v>
      </c>
      <c r="CM13">
        <f t="shared" si="17"/>
        <v>0</v>
      </c>
      <c r="CN13">
        <f t="shared" si="17"/>
        <v>0</v>
      </c>
      <c r="CO13">
        <f t="shared" si="17"/>
        <v>0</v>
      </c>
      <c r="CP13">
        <f t="shared" si="17"/>
        <v>0</v>
      </c>
      <c r="CQ13">
        <f t="shared" si="17"/>
        <v>0</v>
      </c>
      <c r="CR13">
        <f t="shared" si="17"/>
        <v>0</v>
      </c>
      <c r="CS13">
        <f t="shared" si="17"/>
        <v>0</v>
      </c>
      <c r="CT13">
        <f t="shared" si="17"/>
        <v>0</v>
      </c>
    </row>
    <row r="14" spans="1:98" x14ac:dyDescent="0.3">
      <c r="F14" s="91">
        <f t="shared" si="7"/>
        <v>120</v>
      </c>
      <c r="G14" s="91">
        <f t="shared" si="8"/>
        <v>120</v>
      </c>
      <c r="H14" s="4">
        <f t="shared" si="9"/>
        <v>1</v>
      </c>
      <c r="I14">
        <v>40</v>
      </c>
      <c r="J14" s="48">
        <f t="shared" si="3"/>
        <v>0</v>
      </c>
      <c r="K14" s="48">
        <f t="shared" si="4"/>
        <v>0</v>
      </c>
      <c r="L14" s="98">
        <f t="shared" si="5"/>
        <v>0</v>
      </c>
      <c r="M14" s="48"/>
      <c r="N14" s="48"/>
      <c r="O14" s="48"/>
      <c r="P14" s="48"/>
      <c r="Q14" s="48"/>
      <c r="R14" s="48"/>
      <c r="S14" s="48"/>
      <c r="T14" s="48"/>
      <c r="U14" s="48"/>
      <c r="V14" s="48">
        <f>$J14+$K14+$L14</f>
        <v>0</v>
      </c>
      <c r="W14" s="48">
        <f t="shared" si="16"/>
        <v>0</v>
      </c>
      <c r="X14" s="48">
        <f t="shared" si="16"/>
        <v>0</v>
      </c>
      <c r="Y14" s="48">
        <f t="shared" si="16"/>
        <v>0</v>
      </c>
      <c r="Z14" s="48">
        <f t="shared" si="16"/>
        <v>0</v>
      </c>
      <c r="AA14" s="48">
        <f t="shared" si="16"/>
        <v>0</v>
      </c>
      <c r="AB14" s="48">
        <f t="shared" si="16"/>
        <v>0</v>
      </c>
      <c r="AC14" s="48">
        <f t="shared" si="16"/>
        <v>0</v>
      </c>
      <c r="AD14" s="48">
        <f t="shared" si="16"/>
        <v>0</v>
      </c>
      <c r="AE14" s="48">
        <f t="shared" si="16"/>
        <v>0</v>
      </c>
      <c r="AF14" s="48">
        <f t="shared" si="16"/>
        <v>0</v>
      </c>
      <c r="AG14" s="48">
        <f t="shared" si="16"/>
        <v>0</v>
      </c>
      <c r="AH14" s="48">
        <f t="shared" si="16"/>
        <v>0</v>
      </c>
      <c r="AI14" s="48">
        <f t="shared" si="16"/>
        <v>0</v>
      </c>
      <c r="AJ14" s="48">
        <f t="shared" si="16"/>
        <v>0</v>
      </c>
      <c r="AK14" s="48">
        <f t="shared" si="16"/>
        <v>0</v>
      </c>
      <c r="AL14" s="48">
        <f t="shared" si="16"/>
        <v>0</v>
      </c>
      <c r="AM14" s="48">
        <f t="shared" si="16"/>
        <v>0</v>
      </c>
      <c r="AN14" s="48">
        <f t="shared" si="16"/>
        <v>0</v>
      </c>
      <c r="AO14" s="48">
        <f t="shared" si="16"/>
        <v>0</v>
      </c>
      <c r="AP14" s="48">
        <f t="shared" si="16"/>
        <v>0</v>
      </c>
      <c r="AQ14" s="48">
        <f t="shared" si="16"/>
        <v>0</v>
      </c>
      <c r="AR14" s="48">
        <f t="shared" si="16"/>
        <v>0</v>
      </c>
      <c r="AS14" s="48">
        <f t="shared" si="16"/>
        <v>0</v>
      </c>
      <c r="AT14" s="48">
        <f t="shared" si="16"/>
        <v>0</v>
      </c>
      <c r="AU14" s="48">
        <f t="shared" si="16"/>
        <v>0</v>
      </c>
      <c r="AV14" s="48">
        <f t="shared" si="16"/>
        <v>0</v>
      </c>
      <c r="AW14" s="48">
        <f t="shared" si="16"/>
        <v>0</v>
      </c>
      <c r="AX14" s="48">
        <f t="shared" si="16"/>
        <v>0</v>
      </c>
      <c r="AY14" s="48">
        <f t="shared" si="14"/>
        <v>0</v>
      </c>
      <c r="AZ14" s="48">
        <f t="shared" si="14"/>
        <v>0</v>
      </c>
      <c r="BA14" s="48">
        <f t="shared" si="14"/>
        <v>0</v>
      </c>
      <c r="BB14" s="48">
        <f t="shared" si="14"/>
        <v>0</v>
      </c>
      <c r="BC14" s="48"/>
      <c r="BE14" t="s">
        <v>185</v>
      </c>
      <c r="BN14">
        <f>BF5*V14</f>
        <v>0</v>
      </c>
      <c r="BO14">
        <f t="shared" ref="BO14:CT14" si="18">BG5*W14</f>
        <v>0</v>
      </c>
      <c r="BP14">
        <f t="shared" si="18"/>
        <v>0</v>
      </c>
      <c r="BQ14">
        <f t="shared" si="18"/>
        <v>0</v>
      </c>
      <c r="BR14">
        <f t="shared" si="18"/>
        <v>0</v>
      </c>
      <c r="BS14">
        <f t="shared" si="18"/>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8"/>
        <v>0</v>
      </c>
      <c r="CE14">
        <f t="shared" si="18"/>
        <v>0</v>
      </c>
      <c r="CF14">
        <f t="shared" si="18"/>
        <v>0</v>
      </c>
      <c r="CG14">
        <f t="shared" si="18"/>
        <v>0</v>
      </c>
      <c r="CH14">
        <f t="shared" si="18"/>
        <v>0</v>
      </c>
      <c r="CI14">
        <f t="shared" si="18"/>
        <v>0</v>
      </c>
      <c r="CJ14">
        <f t="shared" si="18"/>
        <v>0</v>
      </c>
      <c r="CK14">
        <f t="shared" si="18"/>
        <v>0</v>
      </c>
      <c r="CL14">
        <f t="shared" si="18"/>
        <v>0</v>
      </c>
      <c r="CM14">
        <f t="shared" si="18"/>
        <v>0</v>
      </c>
      <c r="CN14">
        <f t="shared" si="18"/>
        <v>0</v>
      </c>
      <c r="CO14">
        <f t="shared" si="18"/>
        <v>0</v>
      </c>
      <c r="CP14">
        <f t="shared" si="18"/>
        <v>0</v>
      </c>
      <c r="CQ14">
        <f t="shared" si="18"/>
        <v>0</v>
      </c>
      <c r="CR14">
        <f t="shared" si="18"/>
        <v>0</v>
      </c>
      <c r="CS14">
        <f t="shared" si="18"/>
        <v>0</v>
      </c>
      <c r="CT14">
        <f t="shared" si="18"/>
        <v>0</v>
      </c>
    </row>
    <row r="15" spans="1:98" x14ac:dyDescent="0.3">
      <c r="F15" s="91">
        <f t="shared" si="7"/>
        <v>120</v>
      </c>
      <c r="G15" s="91">
        <f t="shared" si="8"/>
        <v>120</v>
      </c>
      <c r="H15" s="4">
        <f t="shared" si="9"/>
        <v>1</v>
      </c>
      <c r="I15">
        <v>45</v>
      </c>
      <c r="J15" s="48">
        <f t="shared" si="3"/>
        <v>0</v>
      </c>
      <c r="K15" s="48">
        <f t="shared" si="4"/>
        <v>0</v>
      </c>
      <c r="L15" s="98">
        <f t="shared" si="5"/>
        <v>0</v>
      </c>
      <c r="M15" s="48"/>
      <c r="N15" s="48"/>
      <c r="O15" s="48"/>
      <c r="P15" s="48"/>
      <c r="Q15" s="48"/>
      <c r="R15" s="48"/>
      <c r="S15" s="48"/>
      <c r="T15" s="48"/>
      <c r="U15" s="48"/>
      <c r="V15" s="48"/>
      <c r="W15" s="48">
        <f>$J15+$K15+$L15</f>
        <v>0</v>
      </c>
      <c r="X15" s="48">
        <f t="shared" si="16"/>
        <v>0</v>
      </c>
      <c r="Y15" s="48">
        <f t="shared" si="16"/>
        <v>0</v>
      </c>
      <c r="Z15" s="48">
        <f t="shared" si="16"/>
        <v>0</v>
      </c>
      <c r="AA15" s="48">
        <f t="shared" si="16"/>
        <v>0</v>
      </c>
      <c r="AB15" s="48">
        <f t="shared" si="16"/>
        <v>0</v>
      </c>
      <c r="AC15" s="48">
        <f t="shared" si="16"/>
        <v>0</v>
      </c>
      <c r="AD15" s="48">
        <f t="shared" si="16"/>
        <v>0</v>
      </c>
      <c r="AE15" s="48">
        <f t="shared" si="16"/>
        <v>0</v>
      </c>
      <c r="AF15" s="48">
        <f t="shared" si="16"/>
        <v>0</v>
      </c>
      <c r="AG15" s="48">
        <f t="shared" si="16"/>
        <v>0</v>
      </c>
      <c r="AH15" s="48">
        <f t="shared" si="16"/>
        <v>0</v>
      </c>
      <c r="AI15" s="48">
        <f t="shared" si="16"/>
        <v>0</v>
      </c>
      <c r="AJ15" s="48">
        <f t="shared" si="16"/>
        <v>0</v>
      </c>
      <c r="AK15" s="48">
        <f t="shared" si="16"/>
        <v>0</v>
      </c>
      <c r="AL15" s="48">
        <f t="shared" si="16"/>
        <v>0</v>
      </c>
      <c r="AM15" s="48">
        <f t="shared" si="16"/>
        <v>0</v>
      </c>
      <c r="AN15" s="48">
        <f t="shared" si="16"/>
        <v>0</v>
      </c>
      <c r="AO15" s="48">
        <f t="shared" si="16"/>
        <v>0</v>
      </c>
      <c r="AP15" s="48">
        <f t="shared" si="16"/>
        <v>0</v>
      </c>
      <c r="AQ15" s="48">
        <f t="shared" si="16"/>
        <v>0</v>
      </c>
      <c r="AR15" s="48">
        <f t="shared" si="16"/>
        <v>0</v>
      </c>
      <c r="AS15" s="48">
        <f t="shared" si="16"/>
        <v>0</v>
      </c>
      <c r="AT15" s="48">
        <f t="shared" si="16"/>
        <v>0</v>
      </c>
      <c r="AU15" s="48">
        <f t="shared" si="16"/>
        <v>0</v>
      </c>
      <c r="AV15" s="48">
        <f t="shared" si="16"/>
        <v>0</v>
      </c>
      <c r="AW15" s="48">
        <f t="shared" si="16"/>
        <v>0</v>
      </c>
      <c r="AX15" s="48">
        <f t="shared" si="16"/>
        <v>0</v>
      </c>
      <c r="AY15" s="48">
        <f t="shared" si="14"/>
        <v>0</v>
      </c>
      <c r="AZ15" s="48">
        <f t="shared" si="14"/>
        <v>0</v>
      </c>
      <c r="BA15" s="48">
        <f t="shared" si="14"/>
        <v>0</v>
      </c>
      <c r="BB15" s="48">
        <f t="shared" si="14"/>
        <v>0</v>
      </c>
      <c r="BC15" s="48"/>
      <c r="BE15" t="s">
        <v>186</v>
      </c>
      <c r="BO15">
        <f>BF5*W15</f>
        <v>0</v>
      </c>
      <c r="BP15">
        <f t="shared" ref="BP15:CT15" si="19">BG5*X15</f>
        <v>0</v>
      </c>
      <c r="BQ15">
        <f t="shared" si="19"/>
        <v>0</v>
      </c>
      <c r="BR15">
        <f t="shared" si="19"/>
        <v>0</v>
      </c>
      <c r="BS15">
        <f t="shared" si="19"/>
        <v>0</v>
      </c>
      <c r="BT15">
        <f t="shared" si="19"/>
        <v>0</v>
      </c>
      <c r="BU15">
        <f t="shared" si="19"/>
        <v>0</v>
      </c>
      <c r="BV15">
        <f t="shared" si="19"/>
        <v>0</v>
      </c>
      <c r="BW15">
        <f t="shared" si="19"/>
        <v>0</v>
      </c>
      <c r="BX15">
        <f t="shared" si="19"/>
        <v>0</v>
      </c>
      <c r="BY15">
        <f t="shared" si="19"/>
        <v>0</v>
      </c>
      <c r="BZ15">
        <f t="shared" si="19"/>
        <v>0</v>
      </c>
      <c r="CA15">
        <f t="shared" si="19"/>
        <v>0</v>
      </c>
      <c r="CB15">
        <f t="shared" si="19"/>
        <v>0</v>
      </c>
      <c r="CC15">
        <f t="shared" si="19"/>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19"/>
        <v>0</v>
      </c>
      <c r="CO15">
        <f t="shared" si="19"/>
        <v>0</v>
      </c>
      <c r="CP15">
        <f t="shared" si="19"/>
        <v>0</v>
      </c>
      <c r="CQ15">
        <f t="shared" si="19"/>
        <v>0</v>
      </c>
      <c r="CR15">
        <f t="shared" si="19"/>
        <v>0</v>
      </c>
      <c r="CS15">
        <f t="shared" si="19"/>
        <v>0</v>
      </c>
      <c r="CT15">
        <f t="shared" si="19"/>
        <v>0</v>
      </c>
    </row>
    <row r="16" spans="1:98" x14ac:dyDescent="0.3">
      <c r="F16" s="91">
        <f t="shared" si="7"/>
        <v>120</v>
      </c>
      <c r="G16" s="91">
        <f t="shared" si="8"/>
        <v>120</v>
      </c>
      <c r="H16" s="4">
        <f t="shared" si="9"/>
        <v>1</v>
      </c>
      <c r="I16">
        <v>50</v>
      </c>
      <c r="J16" s="48">
        <f t="shared" si="3"/>
        <v>0</v>
      </c>
      <c r="K16" s="48">
        <f t="shared" si="4"/>
        <v>0</v>
      </c>
      <c r="L16" s="98">
        <f t="shared" si="5"/>
        <v>0</v>
      </c>
      <c r="M16" s="48"/>
      <c r="N16" s="48"/>
      <c r="O16" s="48"/>
      <c r="P16" s="48"/>
      <c r="Q16" s="48"/>
      <c r="R16" s="48"/>
      <c r="S16" s="48"/>
      <c r="T16" s="48"/>
      <c r="U16" s="48"/>
      <c r="V16" s="48"/>
      <c r="W16" s="48"/>
      <c r="X16" s="48">
        <f>$J16+$K16+$L16</f>
        <v>0</v>
      </c>
      <c r="Y16" s="48">
        <f t="shared" si="16"/>
        <v>0</v>
      </c>
      <c r="Z16" s="48">
        <f t="shared" si="16"/>
        <v>0</v>
      </c>
      <c r="AA16" s="48">
        <f t="shared" si="16"/>
        <v>0</v>
      </c>
      <c r="AB16" s="48">
        <f t="shared" si="16"/>
        <v>0</v>
      </c>
      <c r="AC16" s="48">
        <f t="shared" si="16"/>
        <v>0</v>
      </c>
      <c r="AD16" s="48">
        <f t="shared" si="16"/>
        <v>0</v>
      </c>
      <c r="AE16" s="48">
        <f t="shared" si="16"/>
        <v>0</v>
      </c>
      <c r="AF16" s="48">
        <f t="shared" si="16"/>
        <v>0</v>
      </c>
      <c r="AG16" s="48">
        <f t="shared" si="16"/>
        <v>0</v>
      </c>
      <c r="AH16" s="48">
        <f t="shared" si="16"/>
        <v>0</v>
      </c>
      <c r="AI16" s="48">
        <f t="shared" si="16"/>
        <v>0</v>
      </c>
      <c r="AJ16" s="48">
        <f t="shared" si="16"/>
        <v>0</v>
      </c>
      <c r="AK16" s="48">
        <f t="shared" si="16"/>
        <v>0</v>
      </c>
      <c r="AL16" s="48">
        <f t="shared" si="16"/>
        <v>0</v>
      </c>
      <c r="AM16" s="48">
        <f t="shared" si="16"/>
        <v>0</v>
      </c>
      <c r="AN16" s="48">
        <f t="shared" si="16"/>
        <v>0</v>
      </c>
      <c r="AO16" s="48">
        <f t="shared" si="16"/>
        <v>0</v>
      </c>
      <c r="AP16" s="48">
        <f t="shared" si="16"/>
        <v>0</v>
      </c>
      <c r="AQ16" s="48">
        <f t="shared" si="16"/>
        <v>0</v>
      </c>
      <c r="AR16" s="48">
        <f t="shared" si="16"/>
        <v>0</v>
      </c>
      <c r="AS16" s="48">
        <f t="shared" si="16"/>
        <v>0</v>
      </c>
      <c r="AT16" s="48">
        <f t="shared" si="16"/>
        <v>0</v>
      </c>
      <c r="AU16" s="48">
        <f t="shared" si="16"/>
        <v>0</v>
      </c>
      <c r="AV16" s="48">
        <f t="shared" si="16"/>
        <v>0</v>
      </c>
      <c r="AW16" s="48">
        <f t="shared" si="16"/>
        <v>0</v>
      </c>
      <c r="AX16" s="48">
        <f t="shared" si="16"/>
        <v>0</v>
      </c>
      <c r="AY16" s="48">
        <f t="shared" si="14"/>
        <v>0</v>
      </c>
      <c r="AZ16" s="48">
        <f t="shared" si="14"/>
        <v>0</v>
      </c>
      <c r="BA16" s="48">
        <f t="shared" si="14"/>
        <v>0</v>
      </c>
      <c r="BB16" s="48">
        <f t="shared" si="14"/>
        <v>0</v>
      </c>
      <c r="BC16" s="48"/>
      <c r="BE16" t="s">
        <v>187</v>
      </c>
      <c r="BP16">
        <f>BF5*X16</f>
        <v>0</v>
      </c>
      <c r="BQ16">
        <f t="shared" ref="BQ16:CT16" si="20">BG5*Y16</f>
        <v>0</v>
      </c>
      <c r="BR16">
        <f t="shared" si="20"/>
        <v>0</v>
      </c>
      <c r="BS16">
        <f t="shared" si="20"/>
        <v>0</v>
      </c>
      <c r="BT16">
        <f t="shared" si="20"/>
        <v>0</v>
      </c>
      <c r="BU16">
        <f t="shared" si="20"/>
        <v>0</v>
      </c>
      <c r="BV16">
        <f t="shared" si="20"/>
        <v>0</v>
      </c>
      <c r="BW16">
        <f t="shared" si="20"/>
        <v>0</v>
      </c>
      <c r="BX16">
        <f t="shared" si="20"/>
        <v>0</v>
      </c>
      <c r="BY16">
        <f t="shared" si="20"/>
        <v>0</v>
      </c>
      <c r="BZ16">
        <f t="shared" si="20"/>
        <v>0</v>
      </c>
      <c r="CA16">
        <f t="shared" si="20"/>
        <v>0</v>
      </c>
      <c r="CB16">
        <f t="shared" si="20"/>
        <v>0</v>
      </c>
      <c r="CC16">
        <f t="shared" si="20"/>
        <v>0</v>
      </c>
      <c r="CD16">
        <f t="shared" si="20"/>
        <v>0</v>
      </c>
      <c r="CE16">
        <f t="shared" si="20"/>
        <v>0</v>
      </c>
      <c r="CF16">
        <f t="shared" si="20"/>
        <v>0</v>
      </c>
      <c r="CG16">
        <f t="shared" si="20"/>
        <v>0</v>
      </c>
      <c r="CH16">
        <f t="shared" si="20"/>
        <v>0</v>
      </c>
      <c r="CI16">
        <f t="shared" si="20"/>
        <v>0</v>
      </c>
      <c r="CJ16">
        <f t="shared" si="20"/>
        <v>0</v>
      </c>
      <c r="CK16">
        <f t="shared" si="20"/>
        <v>0</v>
      </c>
      <c r="CL16">
        <f t="shared" si="20"/>
        <v>0</v>
      </c>
      <c r="CM16">
        <f t="shared" si="20"/>
        <v>0</v>
      </c>
      <c r="CN16">
        <f t="shared" si="20"/>
        <v>0</v>
      </c>
      <c r="CO16">
        <f t="shared" si="20"/>
        <v>0</v>
      </c>
      <c r="CP16">
        <f t="shared" si="20"/>
        <v>0</v>
      </c>
      <c r="CQ16">
        <f t="shared" si="20"/>
        <v>0</v>
      </c>
      <c r="CR16">
        <f t="shared" si="20"/>
        <v>0</v>
      </c>
      <c r="CS16">
        <f t="shared" si="20"/>
        <v>0</v>
      </c>
      <c r="CT16">
        <f t="shared" si="20"/>
        <v>0</v>
      </c>
    </row>
    <row r="17" spans="6:98" x14ac:dyDescent="0.3">
      <c r="F17" s="91">
        <f t="shared" si="7"/>
        <v>120</v>
      </c>
      <c r="G17" s="91">
        <f t="shared" si="8"/>
        <v>120</v>
      </c>
      <c r="H17" s="4">
        <f t="shared" si="9"/>
        <v>1</v>
      </c>
      <c r="I17">
        <v>55</v>
      </c>
      <c r="J17" s="48">
        <f t="shared" si="3"/>
        <v>0</v>
      </c>
      <c r="K17" s="48">
        <f t="shared" si="4"/>
        <v>0</v>
      </c>
      <c r="L17" s="98">
        <f t="shared" si="5"/>
        <v>0</v>
      </c>
      <c r="M17" s="48"/>
      <c r="N17" s="48"/>
      <c r="O17" s="48"/>
      <c r="P17" s="48"/>
      <c r="Q17" s="48"/>
      <c r="R17" s="48"/>
      <c r="S17" s="48"/>
      <c r="T17" s="48"/>
      <c r="U17" s="48"/>
      <c r="V17" s="48"/>
      <c r="W17" s="48"/>
      <c r="X17" s="48"/>
      <c r="Y17" s="48">
        <f>$J17+$K17+$L17</f>
        <v>0</v>
      </c>
      <c r="Z17" s="48">
        <f t="shared" si="16"/>
        <v>0</v>
      </c>
      <c r="AA17" s="48">
        <f t="shared" si="16"/>
        <v>0</v>
      </c>
      <c r="AB17" s="48">
        <f t="shared" si="16"/>
        <v>0</v>
      </c>
      <c r="AC17" s="48">
        <f t="shared" si="16"/>
        <v>0</v>
      </c>
      <c r="AD17" s="48">
        <f t="shared" si="16"/>
        <v>0</v>
      </c>
      <c r="AE17" s="48">
        <f t="shared" si="16"/>
        <v>0</v>
      </c>
      <c r="AF17" s="48">
        <f t="shared" si="16"/>
        <v>0</v>
      </c>
      <c r="AG17" s="48">
        <f t="shared" si="16"/>
        <v>0</v>
      </c>
      <c r="AH17" s="48">
        <f t="shared" si="16"/>
        <v>0</v>
      </c>
      <c r="AI17" s="48">
        <f t="shared" si="16"/>
        <v>0</v>
      </c>
      <c r="AJ17" s="48">
        <f t="shared" si="16"/>
        <v>0</v>
      </c>
      <c r="AK17" s="48">
        <f t="shared" si="16"/>
        <v>0</v>
      </c>
      <c r="AL17" s="48">
        <f t="shared" si="16"/>
        <v>0</v>
      </c>
      <c r="AM17" s="48">
        <f t="shared" si="16"/>
        <v>0</v>
      </c>
      <c r="AN17" s="48">
        <f t="shared" si="16"/>
        <v>0</v>
      </c>
      <c r="AO17" s="48">
        <f t="shared" si="16"/>
        <v>0</v>
      </c>
      <c r="AP17" s="48">
        <f t="shared" si="16"/>
        <v>0</v>
      </c>
      <c r="AQ17" s="48">
        <f t="shared" si="16"/>
        <v>0</v>
      </c>
      <c r="AR17" s="48">
        <f t="shared" si="16"/>
        <v>0</v>
      </c>
      <c r="AS17" s="48">
        <f t="shared" si="16"/>
        <v>0</v>
      </c>
      <c r="AT17" s="48">
        <f t="shared" si="16"/>
        <v>0</v>
      </c>
      <c r="AU17" s="48">
        <f t="shared" si="16"/>
        <v>0</v>
      </c>
      <c r="AV17" s="48">
        <f t="shared" si="16"/>
        <v>0</v>
      </c>
      <c r="AW17" s="48">
        <f t="shared" si="16"/>
        <v>0</v>
      </c>
      <c r="AX17" s="48">
        <f t="shared" si="16"/>
        <v>0</v>
      </c>
      <c r="AY17" s="48">
        <f t="shared" si="14"/>
        <v>0</v>
      </c>
      <c r="AZ17" s="48">
        <f t="shared" si="14"/>
        <v>0</v>
      </c>
      <c r="BA17" s="48">
        <f t="shared" si="14"/>
        <v>0</v>
      </c>
      <c r="BB17" s="48">
        <f t="shared" si="14"/>
        <v>0</v>
      </c>
      <c r="BC17" s="48"/>
      <c r="BE17" t="s">
        <v>188</v>
      </c>
      <c r="BQ17">
        <f>BF5*Y17</f>
        <v>0</v>
      </c>
      <c r="BR17">
        <f t="shared" ref="BR17:CT17" si="21">BG5*Z17</f>
        <v>0</v>
      </c>
      <c r="BS17">
        <f t="shared" si="21"/>
        <v>0</v>
      </c>
      <c r="BT17">
        <f t="shared" si="21"/>
        <v>0</v>
      </c>
      <c r="BU17">
        <f t="shared" si="21"/>
        <v>0</v>
      </c>
      <c r="BV17">
        <f t="shared" si="21"/>
        <v>0</v>
      </c>
      <c r="BW17">
        <f t="shared" si="21"/>
        <v>0</v>
      </c>
      <c r="BX17">
        <f t="shared" si="21"/>
        <v>0</v>
      </c>
      <c r="BY17">
        <f t="shared" si="21"/>
        <v>0</v>
      </c>
      <c r="BZ17">
        <f t="shared" si="21"/>
        <v>0</v>
      </c>
      <c r="CA17">
        <f t="shared" si="21"/>
        <v>0</v>
      </c>
      <c r="CB17">
        <f t="shared" si="21"/>
        <v>0</v>
      </c>
      <c r="CC17">
        <f t="shared" si="21"/>
        <v>0</v>
      </c>
      <c r="CD17">
        <f t="shared" si="21"/>
        <v>0</v>
      </c>
      <c r="CE17">
        <f t="shared" si="21"/>
        <v>0</v>
      </c>
      <c r="CF17">
        <f t="shared" si="21"/>
        <v>0</v>
      </c>
      <c r="CG17">
        <f t="shared" si="21"/>
        <v>0</v>
      </c>
      <c r="CH17">
        <f t="shared" si="21"/>
        <v>0</v>
      </c>
      <c r="CI17">
        <f t="shared" si="21"/>
        <v>0</v>
      </c>
      <c r="CJ17">
        <f t="shared" si="21"/>
        <v>0</v>
      </c>
      <c r="CK17">
        <f t="shared" si="21"/>
        <v>0</v>
      </c>
      <c r="CL17">
        <f t="shared" si="21"/>
        <v>0</v>
      </c>
      <c r="CM17">
        <f t="shared" si="21"/>
        <v>0</v>
      </c>
      <c r="CN17">
        <f t="shared" si="21"/>
        <v>0</v>
      </c>
      <c r="CO17">
        <f t="shared" si="21"/>
        <v>0</v>
      </c>
      <c r="CP17">
        <f t="shared" si="21"/>
        <v>0</v>
      </c>
      <c r="CQ17">
        <f t="shared" si="21"/>
        <v>0</v>
      </c>
      <c r="CR17">
        <f t="shared" si="21"/>
        <v>0</v>
      </c>
      <c r="CS17">
        <f t="shared" si="21"/>
        <v>0</v>
      </c>
      <c r="CT17">
        <f t="shared" si="21"/>
        <v>0</v>
      </c>
    </row>
    <row r="18" spans="6:98" x14ac:dyDescent="0.3">
      <c r="F18" s="91">
        <f t="shared" si="7"/>
        <v>120</v>
      </c>
      <c r="G18" s="91">
        <f t="shared" si="8"/>
        <v>120</v>
      </c>
      <c r="H18" s="4">
        <f t="shared" si="9"/>
        <v>1</v>
      </c>
      <c r="I18">
        <v>60</v>
      </c>
      <c r="J18" s="48">
        <f t="shared" si="3"/>
        <v>0</v>
      </c>
      <c r="K18" s="48">
        <f t="shared" si="4"/>
        <v>0</v>
      </c>
      <c r="L18" s="98">
        <f t="shared" si="5"/>
        <v>0</v>
      </c>
      <c r="M18" s="48"/>
      <c r="N18" s="48"/>
      <c r="O18" s="48"/>
      <c r="P18" s="48"/>
      <c r="Q18" s="48"/>
      <c r="R18" s="48"/>
      <c r="S18" s="48"/>
      <c r="T18" s="48"/>
      <c r="U18" s="48"/>
      <c r="V18" s="48"/>
      <c r="W18" s="48"/>
      <c r="X18" s="48"/>
      <c r="Y18" s="48"/>
      <c r="Z18" s="48">
        <f>$J18+$K18+$L18</f>
        <v>0</v>
      </c>
      <c r="AA18" s="48">
        <f t="shared" si="16"/>
        <v>0</v>
      </c>
      <c r="AB18" s="48">
        <f t="shared" si="16"/>
        <v>0</v>
      </c>
      <c r="AC18" s="48">
        <f t="shared" si="16"/>
        <v>0</v>
      </c>
      <c r="AD18" s="48">
        <f t="shared" si="16"/>
        <v>0</v>
      </c>
      <c r="AE18" s="48">
        <f t="shared" si="16"/>
        <v>0</v>
      </c>
      <c r="AF18" s="48">
        <f t="shared" si="16"/>
        <v>0</v>
      </c>
      <c r="AG18" s="48">
        <f t="shared" si="16"/>
        <v>0</v>
      </c>
      <c r="AH18" s="48">
        <f t="shared" si="16"/>
        <v>0</v>
      </c>
      <c r="AI18" s="48">
        <f t="shared" si="16"/>
        <v>0</v>
      </c>
      <c r="AJ18" s="48">
        <f t="shared" si="16"/>
        <v>0</v>
      </c>
      <c r="AK18" s="48">
        <f t="shared" si="16"/>
        <v>0</v>
      </c>
      <c r="AL18" s="48">
        <f t="shared" si="16"/>
        <v>0</v>
      </c>
      <c r="AM18" s="48">
        <f t="shared" si="16"/>
        <v>0</v>
      </c>
      <c r="AN18" s="48">
        <f t="shared" si="16"/>
        <v>0</v>
      </c>
      <c r="AO18" s="48">
        <f t="shared" si="16"/>
        <v>0</v>
      </c>
      <c r="AP18" s="48">
        <f t="shared" si="16"/>
        <v>0</v>
      </c>
      <c r="AQ18" s="48">
        <f t="shared" si="16"/>
        <v>0</v>
      </c>
      <c r="AR18" s="48">
        <f t="shared" si="16"/>
        <v>0</v>
      </c>
      <c r="AS18" s="48">
        <f t="shared" si="16"/>
        <v>0</v>
      </c>
      <c r="AT18" s="48">
        <f t="shared" si="16"/>
        <v>0</v>
      </c>
      <c r="AU18" s="48">
        <f t="shared" si="16"/>
        <v>0</v>
      </c>
      <c r="AV18" s="48">
        <f t="shared" si="16"/>
        <v>0</v>
      </c>
      <c r="AW18" s="48">
        <f t="shared" si="16"/>
        <v>0</v>
      </c>
      <c r="AX18" s="48">
        <f t="shared" si="16"/>
        <v>0</v>
      </c>
      <c r="AY18" s="48">
        <f t="shared" si="14"/>
        <v>0</v>
      </c>
      <c r="AZ18" s="48">
        <f t="shared" si="14"/>
        <v>0</v>
      </c>
      <c r="BA18" s="48">
        <f t="shared" si="14"/>
        <v>0</v>
      </c>
      <c r="BB18" s="48">
        <f t="shared" si="14"/>
        <v>0</v>
      </c>
      <c r="BC18" s="48"/>
      <c r="BE18" t="s">
        <v>189</v>
      </c>
      <c r="BR18">
        <f>BF5*Z18</f>
        <v>0</v>
      </c>
      <c r="BS18">
        <f t="shared" ref="BS18:CT18" si="22">BG5*AA18</f>
        <v>0</v>
      </c>
      <c r="BT18">
        <f t="shared" si="22"/>
        <v>0</v>
      </c>
      <c r="BU18">
        <f t="shared" si="22"/>
        <v>0</v>
      </c>
      <c r="BV18">
        <f t="shared" si="22"/>
        <v>0</v>
      </c>
      <c r="BW18">
        <f t="shared" si="22"/>
        <v>0</v>
      </c>
      <c r="BX18">
        <f t="shared" si="22"/>
        <v>0</v>
      </c>
      <c r="BY18">
        <f t="shared" si="22"/>
        <v>0</v>
      </c>
      <c r="BZ18">
        <f t="shared" si="22"/>
        <v>0</v>
      </c>
      <c r="CA18">
        <f t="shared" si="22"/>
        <v>0</v>
      </c>
      <c r="CB18">
        <f t="shared" si="22"/>
        <v>0</v>
      </c>
      <c r="CC18">
        <f t="shared" si="22"/>
        <v>0</v>
      </c>
      <c r="CD18">
        <f t="shared" si="22"/>
        <v>0</v>
      </c>
      <c r="CE18">
        <f t="shared" si="22"/>
        <v>0</v>
      </c>
      <c r="CF18">
        <f t="shared" si="22"/>
        <v>0</v>
      </c>
      <c r="CG18">
        <f t="shared" si="22"/>
        <v>0</v>
      </c>
      <c r="CH18">
        <f t="shared" si="22"/>
        <v>0</v>
      </c>
      <c r="CI18">
        <f t="shared" si="22"/>
        <v>0</v>
      </c>
      <c r="CJ18">
        <f t="shared" si="22"/>
        <v>0</v>
      </c>
      <c r="CK18">
        <f t="shared" si="22"/>
        <v>0</v>
      </c>
      <c r="CL18">
        <f t="shared" si="22"/>
        <v>0</v>
      </c>
      <c r="CM18">
        <f t="shared" si="22"/>
        <v>0</v>
      </c>
      <c r="CN18">
        <f t="shared" si="22"/>
        <v>0</v>
      </c>
      <c r="CO18">
        <f t="shared" si="22"/>
        <v>0</v>
      </c>
      <c r="CP18">
        <f t="shared" si="22"/>
        <v>0</v>
      </c>
      <c r="CQ18">
        <f t="shared" si="22"/>
        <v>0</v>
      </c>
      <c r="CR18">
        <f t="shared" si="22"/>
        <v>0</v>
      </c>
      <c r="CS18">
        <f t="shared" si="22"/>
        <v>0</v>
      </c>
      <c r="CT18">
        <f t="shared" si="22"/>
        <v>0</v>
      </c>
    </row>
    <row r="19" spans="6:98" x14ac:dyDescent="0.3">
      <c r="F19" s="91">
        <f t="shared" si="7"/>
        <v>120</v>
      </c>
      <c r="G19" s="91">
        <f t="shared" si="8"/>
        <v>120</v>
      </c>
      <c r="H19" s="4">
        <f t="shared" si="9"/>
        <v>1</v>
      </c>
      <c r="I19">
        <v>65</v>
      </c>
      <c r="J19" s="48">
        <f t="shared" si="3"/>
        <v>0</v>
      </c>
      <c r="K19" s="48">
        <f t="shared" si="4"/>
        <v>0</v>
      </c>
      <c r="L19" s="98">
        <f t="shared" si="5"/>
        <v>0</v>
      </c>
      <c r="M19" s="48"/>
      <c r="N19" s="48"/>
      <c r="O19" s="48"/>
      <c r="P19" s="48"/>
      <c r="Q19" s="48"/>
      <c r="R19" s="48"/>
      <c r="S19" s="48"/>
      <c r="T19" s="48"/>
      <c r="U19" s="48"/>
      <c r="V19" s="48"/>
      <c r="W19" s="48"/>
      <c r="X19" s="48"/>
      <c r="Y19" s="48"/>
      <c r="Z19" s="48"/>
      <c r="AA19" s="48">
        <f>$J19+$K19+$L19</f>
        <v>0</v>
      </c>
      <c r="AB19" s="48">
        <f t="shared" si="16"/>
        <v>0</v>
      </c>
      <c r="AC19" s="48">
        <f t="shared" si="16"/>
        <v>0</v>
      </c>
      <c r="AD19" s="48">
        <f t="shared" si="16"/>
        <v>0</v>
      </c>
      <c r="AE19" s="48">
        <f t="shared" si="16"/>
        <v>0</v>
      </c>
      <c r="AF19" s="48">
        <f t="shared" si="16"/>
        <v>0</v>
      </c>
      <c r="AG19" s="48">
        <f t="shared" si="16"/>
        <v>0</v>
      </c>
      <c r="AH19" s="48">
        <f t="shared" si="16"/>
        <v>0</v>
      </c>
      <c r="AI19" s="48">
        <f t="shared" si="16"/>
        <v>0</v>
      </c>
      <c r="AJ19" s="48">
        <f t="shared" si="16"/>
        <v>0</v>
      </c>
      <c r="AK19" s="48">
        <f t="shared" si="16"/>
        <v>0</v>
      </c>
      <c r="AL19" s="48">
        <f t="shared" si="16"/>
        <v>0</v>
      </c>
      <c r="AM19" s="48">
        <f t="shared" si="16"/>
        <v>0</v>
      </c>
      <c r="AN19" s="48">
        <f t="shared" si="16"/>
        <v>0</v>
      </c>
      <c r="AO19" s="48">
        <f t="shared" si="16"/>
        <v>0</v>
      </c>
      <c r="AP19" s="48">
        <f t="shared" si="16"/>
        <v>0</v>
      </c>
      <c r="AQ19" s="48">
        <f t="shared" si="16"/>
        <v>0</v>
      </c>
      <c r="AR19" s="48">
        <f t="shared" si="16"/>
        <v>0</v>
      </c>
      <c r="AS19" s="48">
        <f t="shared" si="16"/>
        <v>0</v>
      </c>
      <c r="AT19" s="48">
        <f t="shared" si="16"/>
        <v>0</v>
      </c>
      <c r="AU19" s="48">
        <f t="shared" si="16"/>
        <v>0</v>
      </c>
      <c r="AV19" s="48">
        <f t="shared" si="16"/>
        <v>0</v>
      </c>
      <c r="AW19" s="48">
        <f t="shared" si="16"/>
        <v>0</v>
      </c>
      <c r="AX19" s="48">
        <f t="shared" si="16"/>
        <v>0</v>
      </c>
      <c r="AY19" s="48">
        <f t="shared" si="14"/>
        <v>0</v>
      </c>
      <c r="AZ19" s="48">
        <f t="shared" si="14"/>
        <v>0</v>
      </c>
      <c r="BA19" s="48">
        <f t="shared" si="14"/>
        <v>0</v>
      </c>
      <c r="BB19" s="48">
        <f t="shared" si="14"/>
        <v>0</v>
      </c>
      <c r="BC19" s="48"/>
      <c r="BE19" t="s">
        <v>190</v>
      </c>
      <c r="BS19">
        <f>BF5*AA19</f>
        <v>0</v>
      </c>
      <c r="BT19">
        <f t="shared" ref="BT19:CT19" si="23">BG5*AB19</f>
        <v>0</v>
      </c>
      <c r="BU19">
        <f t="shared" si="23"/>
        <v>0</v>
      </c>
      <c r="BV19">
        <f t="shared" si="23"/>
        <v>0</v>
      </c>
      <c r="BW19">
        <f t="shared" si="23"/>
        <v>0</v>
      </c>
      <c r="BX19">
        <f t="shared" si="23"/>
        <v>0</v>
      </c>
      <c r="BY19">
        <f t="shared" si="23"/>
        <v>0</v>
      </c>
      <c r="BZ19">
        <f t="shared" si="23"/>
        <v>0</v>
      </c>
      <c r="CA19">
        <f t="shared" si="23"/>
        <v>0</v>
      </c>
      <c r="CB19">
        <f t="shared" si="23"/>
        <v>0</v>
      </c>
      <c r="CC19">
        <f t="shared" si="23"/>
        <v>0</v>
      </c>
      <c r="CD19">
        <f t="shared" si="23"/>
        <v>0</v>
      </c>
      <c r="CE19">
        <f t="shared" si="23"/>
        <v>0</v>
      </c>
      <c r="CF19">
        <f t="shared" si="23"/>
        <v>0</v>
      </c>
      <c r="CG19">
        <f t="shared" si="23"/>
        <v>0</v>
      </c>
      <c r="CH19">
        <f t="shared" si="23"/>
        <v>0</v>
      </c>
      <c r="CI19">
        <f t="shared" si="23"/>
        <v>0</v>
      </c>
      <c r="CJ19">
        <f t="shared" si="23"/>
        <v>0</v>
      </c>
      <c r="CK19">
        <f t="shared" si="23"/>
        <v>0</v>
      </c>
      <c r="CL19">
        <f t="shared" si="23"/>
        <v>0</v>
      </c>
      <c r="CM19">
        <f t="shared" si="23"/>
        <v>0</v>
      </c>
      <c r="CN19">
        <f t="shared" si="23"/>
        <v>0</v>
      </c>
      <c r="CO19">
        <f t="shared" si="23"/>
        <v>0</v>
      </c>
      <c r="CP19">
        <f t="shared" si="23"/>
        <v>0</v>
      </c>
      <c r="CQ19">
        <f t="shared" si="23"/>
        <v>0</v>
      </c>
      <c r="CR19">
        <f t="shared" si="23"/>
        <v>0</v>
      </c>
      <c r="CS19">
        <f t="shared" si="23"/>
        <v>0</v>
      </c>
      <c r="CT19">
        <f t="shared" si="23"/>
        <v>0</v>
      </c>
    </row>
    <row r="20" spans="6:98" x14ac:dyDescent="0.3">
      <c r="F20" s="91">
        <f t="shared" si="7"/>
        <v>120</v>
      </c>
      <c r="G20" s="91">
        <f t="shared" si="8"/>
        <v>120</v>
      </c>
      <c r="H20" s="4">
        <f t="shared" si="9"/>
        <v>1</v>
      </c>
      <c r="I20">
        <v>70</v>
      </c>
      <c r="J20" s="48">
        <f t="shared" si="3"/>
        <v>0</v>
      </c>
      <c r="K20" s="48">
        <f t="shared" si="4"/>
        <v>0</v>
      </c>
      <c r="L20" s="98">
        <f t="shared" si="5"/>
        <v>0</v>
      </c>
      <c r="M20" s="48"/>
      <c r="N20" s="48"/>
      <c r="O20" s="48"/>
      <c r="P20" s="48"/>
      <c r="Q20" s="48"/>
      <c r="R20" s="48"/>
      <c r="S20" s="48"/>
      <c r="T20" s="48"/>
      <c r="U20" s="48"/>
      <c r="V20" s="48"/>
      <c r="W20" s="48"/>
      <c r="X20" s="48"/>
      <c r="Y20" s="48"/>
      <c r="Z20" s="48"/>
      <c r="AA20" s="48"/>
      <c r="AB20" s="48">
        <f>$J20+$K20+$L20</f>
        <v>0</v>
      </c>
      <c r="AC20" s="48">
        <f t="shared" si="16"/>
        <v>0</v>
      </c>
      <c r="AD20" s="48">
        <f t="shared" si="16"/>
        <v>0</v>
      </c>
      <c r="AE20" s="48">
        <f t="shared" si="16"/>
        <v>0</v>
      </c>
      <c r="AF20" s="48">
        <f t="shared" si="16"/>
        <v>0</v>
      </c>
      <c r="AG20" s="48">
        <f t="shared" si="16"/>
        <v>0</v>
      </c>
      <c r="AH20" s="48">
        <f t="shared" si="16"/>
        <v>0</v>
      </c>
      <c r="AI20" s="48">
        <f t="shared" si="16"/>
        <v>0</v>
      </c>
      <c r="AJ20" s="48">
        <f t="shared" si="16"/>
        <v>0</v>
      </c>
      <c r="AK20" s="48">
        <f t="shared" si="16"/>
        <v>0</v>
      </c>
      <c r="AL20" s="48">
        <f t="shared" si="16"/>
        <v>0</v>
      </c>
      <c r="AM20" s="48">
        <f t="shared" si="16"/>
        <v>0</v>
      </c>
      <c r="AN20" s="48">
        <f t="shared" si="16"/>
        <v>0</v>
      </c>
      <c r="AO20" s="48">
        <f t="shared" si="16"/>
        <v>0</v>
      </c>
      <c r="AP20" s="48">
        <f t="shared" si="16"/>
        <v>0</v>
      </c>
      <c r="AQ20" s="48">
        <f t="shared" si="16"/>
        <v>0</v>
      </c>
      <c r="AR20" s="48">
        <f t="shared" si="16"/>
        <v>0</v>
      </c>
      <c r="AS20" s="48">
        <f t="shared" si="16"/>
        <v>0</v>
      </c>
      <c r="AT20" s="48">
        <f t="shared" si="16"/>
        <v>0</v>
      </c>
      <c r="AU20" s="48">
        <f t="shared" si="16"/>
        <v>0</v>
      </c>
      <c r="AV20" s="48">
        <f t="shared" si="16"/>
        <v>0</v>
      </c>
      <c r="AW20" s="48">
        <f t="shared" si="16"/>
        <v>0</v>
      </c>
      <c r="AX20" s="48">
        <f t="shared" si="16"/>
        <v>0</v>
      </c>
      <c r="AY20" s="48">
        <f t="shared" si="14"/>
        <v>0</v>
      </c>
      <c r="AZ20" s="48">
        <f t="shared" si="14"/>
        <v>0</v>
      </c>
      <c r="BA20" s="48">
        <f t="shared" si="14"/>
        <v>0</v>
      </c>
      <c r="BB20" s="48">
        <f t="shared" si="14"/>
        <v>0</v>
      </c>
      <c r="BC20" s="48"/>
      <c r="BE20" t="s">
        <v>191</v>
      </c>
      <c r="BT20">
        <f>BF5*AB20</f>
        <v>0</v>
      </c>
      <c r="BU20">
        <f t="shared" ref="BU20:CT20" si="24">BG5*AC20</f>
        <v>0</v>
      </c>
      <c r="BV20">
        <f t="shared" si="24"/>
        <v>0</v>
      </c>
      <c r="BW20">
        <f t="shared" si="24"/>
        <v>0</v>
      </c>
      <c r="BX20">
        <f t="shared" si="24"/>
        <v>0</v>
      </c>
      <c r="BY20">
        <f t="shared" si="24"/>
        <v>0</v>
      </c>
      <c r="BZ20">
        <f t="shared" si="24"/>
        <v>0</v>
      </c>
      <c r="CA20">
        <f t="shared" si="24"/>
        <v>0</v>
      </c>
      <c r="CB20">
        <f t="shared" si="24"/>
        <v>0</v>
      </c>
      <c r="CC20">
        <f t="shared" si="24"/>
        <v>0</v>
      </c>
      <c r="CD20">
        <f t="shared" si="24"/>
        <v>0</v>
      </c>
      <c r="CE20">
        <f t="shared" si="24"/>
        <v>0</v>
      </c>
      <c r="CF20">
        <f t="shared" si="24"/>
        <v>0</v>
      </c>
      <c r="CG20">
        <f t="shared" si="24"/>
        <v>0</v>
      </c>
      <c r="CH20">
        <f t="shared" si="24"/>
        <v>0</v>
      </c>
      <c r="CI20">
        <f t="shared" si="24"/>
        <v>0</v>
      </c>
      <c r="CJ20">
        <f t="shared" si="24"/>
        <v>0</v>
      </c>
      <c r="CK20">
        <f t="shared" si="24"/>
        <v>0</v>
      </c>
      <c r="CL20">
        <f t="shared" si="24"/>
        <v>0</v>
      </c>
      <c r="CM20">
        <f t="shared" si="24"/>
        <v>0</v>
      </c>
      <c r="CN20">
        <f t="shared" si="24"/>
        <v>0</v>
      </c>
      <c r="CO20">
        <f t="shared" si="24"/>
        <v>0</v>
      </c>
      <c r="CP20">
        <f t="shared" si="24"/>
        <v>0</v>
      </c>
      <c r="CQ20">
        <f t="shared" si="24"/>
        <v>0</v>
      </c>
      <c r="CR20">
        <f t="shared" si="24"/>
        <v>0</v>
      </c>
      <c r="CS20">
        <f t="shared" si="24"/>
        <v>0</v>
      </c>
      <c r="CT20">
        <f t="shared" si="24"/>
        <v>0</v>
      </c>
    </row>
    <row r="21" spans="6:98" x14ac:dyDescent="0.3">
      <c r="F21" s="91">
        <f t="shared" si="7"/>
        <v>120</v>
      </c>
      <c r="G21" s="91">
        <f t="shared" si="8"/>
        <v>120</v>
      </c>
      <c r="H21" s="4">
        <f t="shared" si="9"/>
        <v>1</v>
      </c>
      <c r="I21">
        <v>75</v>
      </c>
      <c r="J21" s="48">
        <f t="shared" si="3"/>
        <v>0</v>
      </c>
      <c r="K21" s="48">
        <f t="shared" si="4"/>
        <v>0</v>
      </c>
      <c r="L21" s="98">
        <f t="shared" si="5"/>
        <v>0</v>
      </c>
      <c r="M21" s="48"/>
      <c r="N21" s="48"/>
      <c r="O21" s="48"/>
      <c r="P21" s="48"/>
      <c r="Q21" s="48"/>
      <c r="R21" s="48"/>
      <c r="S21" s="48"/>
      <c r="T21" s="48"/>
      <c r="U21" s="48"/>
      <c r="V21" s="48"/>
      <c r="W21" s="48"/>
      <c r="X21" s="48"/>
      <c r="Y21" s="48"/>
      <c r="Z21" s="48"/>
      <c r="AA21" s="48"/>
      <c r="AB21" s="48"/>
      <c r="AC21" s="48">
        <f>$J21+$K21+$L21</f>
        <v>0</v>
      </c>
      <c r="AD21" s="48">
        <f t="shared" si="16"/>
        <v>0</v>
      </c>
      <c r="AE21" s="48">
        <f t="shared" si="16"/>
        <v>0</v>
      </c>
      <c r="AF21" s="48">
        <f t="shared" si="16"/>
        <v>0</v>
      </c>
      <c r="AG21" s="48">
        <f t="shared" si="16"/>
        <v>0</v>
      </c>
      <c r="AH21" s="48">
        <f t="shared" si="16"/>
        <v>0</v>
      </c>
      <c r="AI21" s="48">
        <f t="shared" si="16"/>
        <v>0</v>
      </c>
      <c r="AJ21" s="48">
        <f t="shared" si="16"/>
        <v>0</v>
      </c>
      <c r="AK21" s="48">
        <f t="shared" si="16"/>
        <v>0</v>
      </c>
      <c r="AL21" s="48">
        <f t="shared" si="16"/>
        <v>0</v>
      </c>
      <c r="AM21" s="48">
        <f t="shared" si="16"/>
        <v>0</v>
      </c>
      <c r="AN21" s="48">
        <f t="shared" si="16"/>
        <v>0</v>
      </c>
      <c r="AO21" s="48">
        <f t="shared" si="16"/>
        <v>0</v>
      </c>
      <c r="AP21" s="48">
        <f t="shared" si="16"/>
        <v>0</v>
      </c>
      <c r="AQ21" s="48">
        <f t="shared" si="16"/>
        <v>0</v>
      </c>
      <c r="AR21" s="48">
        <f t="shared" si="16"/>
        <v>0</v>
      </c>
      <c r="AS21" s="48">
        <f t="shared" si="16"/>
        <v>0</v>
      </c>
      <c r="AT21" s="48">
        <f t="shared" si="16"/>
        <v>0</v>
      </c>
      <c r="AU21" s="48">
        <f t="shared" si="16"/>
        <v>0</v>
      </c>
      <c r="AV21" s="48">
        <f t="shared" si="16"/>
        <v>0</v>
      </c>
      <c r="AW21" s="48">
        <f t="shared" si="16"/>
        <v>0</v>
      </c>
      <c r="AX21" s="48">
        <f t="shared" si="16"/>
        <v>0</v>
      </c>
      <c r="AY21" s="48">
        <f t="shared" si="14"/>
        <v>0</v>
      </c>
      <c r="AZ21" s="48">
        <f t="shared" si="14"/>
        <v>0</v>
      </c>
      <c r="BA21" s="48">
        <f t="shared" si="14"/>
        <v>0</v>
      </c>
      <c r="BB21" s="48">
        <f t="shared" si="14"/>
        <v>0</v>
      </c>
      <c r="BC21" s="48"/>
      <c r="BE21" t="s">
        <v>192</v>
      </c>
      <c r="BU21">
        <f>BF5*AC21</f>
        <v>0</v>
      </c>
      <c r="BV21">
        <f t="shared" ref="BV21:CT21" si="25">BG5*AD21</f>
        <v>0</v>
      </c>
      <c r="BW21">
        <f t="shared" si="25"/>
        <v>0</v>
      </c>
      <c r="BX21">
        <f t="shared" si="25"/>
        <v>0</v>
      </c>
      <c r="BY21">
        <f t="shared" si="25"/>
        <v>0</v>
      </c>
      <c r="BZ21">
        <f t="shared" si="25"/>
        <v>0</v>
      </c>
      <c r="CA21">
        <f t="shared" si="25"/>
        <v>0</v>
      </c>
      <c r="CB21">
        <f t="shared" si="25"/>
        <v>0</v>
      </c>
      <c r="CC21">
        <f t="shared" si="25"/>
        <v>0</v>
      </c>
      <c r="CD21">
        <f t="shared" si="25"/>
        <v>0</v>
      </c>
      <c r="CE21">
        <f t="shared" si="25"/>
        <v>0</v>
      </c>
      <c r="CF21">
        <f t="shared" si="25"/>
        <v>0</v>
      </c>
      <c r="CG21">
        <f t="shared" si="25"/>
        <v>0</v>
      </c>
      <c r="CH21">
        <f t="shared" si="25"/>
        <v>0</v>
      </c>
      <c r="CI21">
        <f t="shared" si="25"/>
        <v>0</v>
      </c>
      <c r="CJ21">
        <f t="shared" si="25"/>
        <v>0</v>
      </c>
      <c r="CK21">
        <f t="shared" si="25"/>
        <v>0</v>
      </c>
      <c r="CL21">
        <f t="shared" si="25"/>
        <v>0</v>
      </c>
      <c r="CM21">
        <f t="shared" si="25"/>
        <v>0</v>
      </c>
      <c r="CN21">
        <f t="shared" si="25"/>
        <v>0</v>
      </c>
      <c r="CO21">
        <f t="shared" si="25"/>
        <v>0</v>
      </c>
      <c r="CP21">
        <f t="shared" si="25"/>
        <v>0</v>
      </c>
      <c r="CQ21">
        <f t="shared" si="25"/>
        <v>0</v>
      </c>
      <c r="CR21">
        <f t="shared" si="25"/>
        <v>0</v>
      </c>
      <c r="CS21">
        <f t="shared" si="25"/>
        <v>0</v>
      </c>
      <c r="CT21">
        <f t="shared" si="25"/>
        <v>0</v>
      </c>
    </row>
    <row r="22" spans="6:98" x14ac:dyDescent="0.3">
      <c r="F22" s="91">
        <f t="shared" si="7"/>
        <v>120</v>
      </c>
      <c r="G22" s="91">
        <f t="shared" si="8"/>
        <v>120</v>
      </c>
      <c r="H22" s="4">
        <f t="shared" si="9"/>
        <v>1</v>
      </c>
      <c r="I22">
        <v>80</v>
      </c>
      <c r="J22" s="48">
        <f t="shared" si="3"/>
        <v>0</v>
      </c>
      <c r="K22" s="48">
        <f t="shared" si="4"/>
        <v>0</v>
      </c>
      <c r="L22" s="98">
        <f t="shared" si="5"/>
        <v>0</v>
      </c>
      <c r="M22" s="48"/>
      <c r="N22" s="48"/>
      <c r="O22" s="48"/>
      <c r="P22" s="48"/>
      <c r="Q22" s="48"/>
      <c r="R22" s="48"/>
      <c r="S22" s="48"/>
      <c r="T22" s="48"/>
      <c r="U22" s="48"/>
      <c r="V22" s="48"/>
      <c r="W22" s="48"/>
      <c r="X22" s="48"/>
      <c r="Y22" s="48"/>
      <c r="Z22" s="48"/>
      <c r="AA22" s="48"/>
      <c r="AB22" s="48"/>
      <c r="AC22" s="48"/>
      <c r="AD22" s="48">
        <f>$J22+$K22+$L22</f>
        <v>0</v>
      </c>
      <c r="AE22" s="48">
        <f t="shared" si="16"/>
        <v>0</v>
      </c>
      <c r="AF22" s="48">
        <f t="shared" si="16"/>
        <v>0</v>
      </c>
      <c r="AG22" s="48">
        <f t="shared" si="16"/>
        <v>0</v>
      </c>
      <c r="AH22" s="48">
        <f t="shared" si="16"/>
        <v>0</v>
      </c>
      <c r="AI22" s="48">
        <f t="shared" si="16"/>
        <v>0</v>
      </c>
      <c r="AJ22" s="48">
        <f t="shared" si="16"/>
        <v>0</v>
      </c>
      <c r="AK22" s="48">
        <f t="shared" si="16"/>
        <v>0</v>
      </c>
      <c r="AL22" s="48">
        <f t="shared" si="16"/>
        <v>0</v>
      </c>
      <c r="AM22" s="48">
        <f t="shared" si="16"/>
        <v>0</v>
      </c>
      <c r="AN22" s="48">
        <f t="shared" si="16"/>
        <v>0</v>
      </c>
      <c r="AO22" s="48">
        <f t="shared" si="16"/>
        <v>0</v>
      </c>
      <c r="AP22" s="48">
        <f t="shared" si="16"/>
        <v>0</v>
      </c>
      <c r="AQ22" s="48">
        <f t="shared" si="16"/>
        <v>0</v>
      </c>
      <c r="AR22" s="48">
        <f t="shared" si="16"/>
        <v>0</v>
      </c>
      <c r="AS22" s="48">
        <f t="shared" si="16"/>
        <v>0</v>
      </c>
      <c r="AT22" s="48">
        <f t="shared" si="16"/>
        <v>0</v>
      </c>
      <c r="AU22" s="48">
        <f t="shared" si="16"/>
        <v>0</v>
      </c>
      <c r="AV22" s="48">
        <f t="shared" si="16"/>
        <v>0</v>
      </c>
      <c r="AW22" s="48">
        <f t="shared" si="16"/>
        <v>0</v>
      </c>
      <c r="AX22" s="48">
        <f t="shared" si="16"/>
        <v>0</v>
      </c>
      <c r="AY22" s="48">
        <f t="shared" si="14"/>
        <v>0</v>
      </c>
      <c r="AZ22" s="48">
        <f t="shared" si="14"/>
        <v>0</v>
      </c>
      <c r="BA22" s="48">
        <f t="shared" si="14"/>
        <v>0</v>
      </c>
      <c r="BB22" s="48">
        <f t="shared" si="14"/>
        <v>0</v>
      </c>
      <c r="BC22" s="48"/>
      <c r="BE22" t="s">
        <v>193</v>
      </c>
      <c r="BV22">
        <f>BF5*AD22</f>
        <v>0</v>
      </c>
      <c r="BW22">
        <f t="shared" ref="BW22:CT22" si="26">BG5*AE22</f>
        <v>0</v>
      </c>
      <c r="BX22">
        <f t="shared" si="26"/>
        <v>0</v>
      </c>
      <c r="BY22">
        <f t="shared" si="26"/>
        <v>0</v>
      </c>
      <c r="BZ22">
        <f t="shared" si="26"/>
        <v>0</v>
      </c>
      <c r="CA22">
        <f t="shared" si="26"/>
        <v>0</v>
      </c>
      <c r="CB22">
        <f t="shared" si="26"/>
        <v>0</v>
      </c>
      <c r="CC22">
        <f t="shared" si="26"/>
        <v>0</v>
      </c>
      <c r="CD22">
        <f t="shared" si="26"/>
        <v>0</v>
      </c>
      <c r="CE22">
        <f t="shared" si="26"/>
        <v>0</v>
      </c>
      <c r="CF22">
        <f t="shared" si="26"/>
        <v>0</v>
      </c>
      <c r="CG22">
        <f t="shared" si="26"/>
        <v>0</v>
      </c>
      <c r="CH22">
        <f t="shared" si="26"/>
        <v>0</v>
      </c>
      <c r="CI22">
        <f t="shared" si="26"/>
        <v>0</v>
      </c>
      <c r="CJ22">
        <f t="shared" si="26"/>
        <v>0</v>
      </c>
      <c r="CK22">
        <f t="shared" si="26"/>
        <v>0</v>
      </c>
      <c r="CL22">
        <f t="shared" si="26"/>
        <v>0</v>
      </c>
      <c r="CM22">
        <f t="shared" si="26"/>
        <v>0</v>
      </c>
      <c r="CN22">
        <f t="shared" si="26"/>
        <v>0</v>
      </c>
      <c r="CO22">
        <f t="shared" si="26"/>
        <v>0</v>
      </c>
      <c r="CP22">
        <f t="shared" si="26"/>
        <v>0</v>
      </c>
      <c r="CQ22">
        <f t="shared" si="26"/>
        <v>0</v>
      </c>
      <c r="CR22">
        <f t="shared" si="26"/>
        <v>0</v>
      </c>
      <c r="CS22">
        <f t="shared" si="26"/>
        <v>0</v>
      </c>
      <c r="CT22">
        <f t="shared" si="26"/>
        <v>0</v>
      </c>
    </row>
    <row r="23" spans="6:98" x14ac:dyDescent="0.3">
      <c r="F23" s="91">
        <f t="shared" si="7"/>
        <v>120</v>
      </c>
      <c r="G23" s="91">
        <f t="shared" si="8"/>
        <v>120</v>
      </c>
      <c r="H23" s="4">
        <f t="shared" si="9"/>
        <v>1</v>
      </c>
      <c r="I23">
        <v>85</v>
      </c>
      <c r="J23" s="48">
        <f t="shared" si="3"/>
        <v>0</v>
      </c>
      <c r="K23" s="48">
        <f t="shared" si="4"/>
        <v>0</v>
      </c>
      <c r="L23" s="98">
        <f t="shared" si="5"/>
        <v>0</v>
      </c>
      <c r="M23" s="48"/>
      <c r="N23" s="48"/>
      <c r="O23" s="48"/>
      <c r="P23" s="48"/>
      <c r="Q23" s="48"/>
      <c r="R23" s="48"/>
      <c r="S23" s="48"/>
      <c r="T23" s="48"/>
      <c r="U23" s="48"/>
      <c r="V23" s="48"/>
      <c r="W23" s="48"/>
      <c r="X23" s="48"/>
      <c r="Y23" s="48"/>
      <c r="Z23" s="48"/>
      <c r="AA23" s="48"/>
      <c r="AB23" s="48"/>
      <c r="AC23" s="48"/>
      <c r="AD23" s="48"/>
      <c r="AE23" s="48">
        <f>$J23+$K23+$L23</f>
        <v>0</v>
      </c>
      <c r="AF23" s="48">
        <f t="shared" si="16"/>
        <v>0</v>
      </c>
      <c r="AG23" s="48">
        <f t="shared" si="16"/>
        <v>0</v>
      </c>
      <c r="AH23" s="48">
        <f t="shared" si="16"/>
        <v>0</v>
      </c>
      <c r="AI23" s="48">
        <f t="shared" si="16"/>
        <v>0</v>
      </c>
      <c r="AJ23" s="48">
        <f t="shared" si="16"/>
        <v>0</v>
      </c>
      <c r="AK23" s="48">
        <f t="shared" si="16"/>
        <v>0</v>
      </c>
      <c r="AL23" s="48">
        <f t="shared" si="16"/>
        <v>0</v>
      </c>
      <c r="AM23" s="48">
        <f t="shared" si="16"/>
        <v>0</v>
      </c>
      <c r="AN23" s="48">
        <f t="shared" si="16"/>
        <v>0</v>
      </c>
      <c r="AO23" s="48">
        <f t="shared" si="16"/>
        <v>0</v>
      </c>
      <c r="AP23" s="48">
        <f t="shared" ref="AP23:BB38" si="27">$J23+$K23+$L23</f>
        <v>0</v>
      </c>
      <c r="AQ23" s="48">
        <f t="shared" si="27"/>
        <v>0</v>
      </c>
      <c r="AR23" s="48">
        <f t="shared" si="27"/>
        <v>0</v>
      </c>
      <c r="AS23" s="48">
        <f t="shared" si="27"/>
        <v>0</v>
      </c>
      <c r="AT23" s="48">
        <f t="shared" si="27"/>
        <v>0</v>
      </c>
      <c r="AU23" s="48">
        <f t="shared" si="27"/>
        <v>0</v>
      </c>
      <c r="AV23" s="48">
        <f t="shared" si="27"/>
        <v>0</v>
      </c>
      <c r="AW23" s="48">
        <f t="shared" si="27"/>
        <v>0</v>
      </c>
      <c r="AX23" s="48">
        <f t="shared" si="27"/>
        <v>0</v>
      </c>
      <c r="AY23" s="48">
        <f t="shared" si="14"/>
        <v>0</v>
      </c>
      <c r="AZ23" s="48">
        <f t="shared" si="14"/>
        <v>0</v>
      </c>
      <c r="BA23" s="48">
        <f t="shared" si="14"/>
        <v>0</v>
      </c>
      <c r="BB23" s="48">
        <f t="shared" si="14"/>
        <v>0</v>
      </c>
      <c r="BC23" s="48"/>
      <c r="BE23" t="s">
        <v>194</v>
      </c>
      <c r="BW23">
        <f>BF5*AE23</f>
        <v>0</v>
      </c>
      <c r="BX23">
        <f t="shared" ref="BX23:CT23" si="28">BG5*AF23</f>
        <v>0</v>
      </c>
      <c r="BY23">
        <f t="shared" si="28"/>
        <v>0</v>
      </c>
      <c r="BZ23">
        <f t="shared" si="28"/>
        <v>0</v>
      </c>
      <c r="CA23">
        <f t="shared" si="28"/>
        <v>0</v>
      </c>
      <c r="CB23">
        <f t="shared" si="28"/>
        <v>0</v>
      </c>
      <c r="CC23">
        <f t="shared" si="28"/>
        <v>0</v>
      </c>
      <c r="CD23">
        <f t="shared" si="28"/>
        <v>0</v>
      </c>
      <c r="CE23">
        <f t="shared" si="28"/>
        <v>0</v>
      </c>
      <c r="CF23">
        <f t="shared" si="28"/>
        <v>0</v>
      </c>
      <c r="CG23">
        <f t="shared" si="28"/>
        <v>0</v>
      </c>
      <c r="CH23">
        <f t="shared" si="28"/>
        <v>0</v>
      </c>
      <c r="CI23">
        <f t="shared" si="28"/>
        <v>0</v>
      </c>
      <c r="CJ23">
        <f t="shared" si="28"/>
        <v>0</v>
      </c>
      <c r="CK23">
        <f t="shared" si="28"/>
        <v>0</v>
      </c>
      <c r="CL23">
        <f t="shared" si="28"/>
        <v>0</v>
      </c>
      <c r="CM23">
        <f t="shared" si="28"/>
        <v>0</v>
      </c>
      <c r="CN23">
        <f t="shared" si="28"/>
        <v>0</v>
      </c>
      <c r="CO23">
        <f t="shared" si="28"/>
        <v>0</v>
      </c>
      <c r="CP23">
        <f t="shared" si="28"/>
        <v>0</v>
      </c>
      <c r="CQ23">
        <f t="shared" si="28"/>
        <v>0</v>
      </c>
      <c r="CR23">
        <f t="shared" si="28"/>
        <v>0</v>
      </c>
      <c r="CS23">
        <f t="shared" si="28"/>
        <v>0</v>
      </c>
      <c r="CT23">
        <f t="shared" si="28"/>
        <v>0</v>
      </c>
    </row>
    <row r="24" spans="6:98" x14ac:dyDescent="0.3">
      <c r="F24" s="91">
        <f t="shared" si="7"/>
        <v>120</v>
      </c>
      <c r="G24" s="91">
        <f t="shared" si="8"/>
        <v>120</v>
      </c>
      <c r="H24" s="4">
        <f t="shared" si="9"/>
        <v>1</v>
      </c>
      <c r="I24">
        <v>90</v>
      </c>
      <c r="J24" s="48">
        <f t="shared" si="3"/>
        <v>0</v>
      </c>
      <c r="K24" s="48">
        <f t="shared" si="4"/>
        <v>0</v>
      </c>
      <c r="L24" s="98">
        <f t="shared" si="5"/>
        <v>0</v>
      </c>
      <c r="M24" s="48"/>
      <c r="N24" s="48"/>
      <c r="O24" s="48"/>
      <c r="P24" s="48"/>
      <c r="Q24" s="48"/>
      <c r="R24" s="48"/>
      <c r="S24" s="48"/>
      <c r="T24" s="48"/>
      <c r="U24" s="48"/>
      <c r="V24" s="48"/>
      <c r="W24" s="48"/>
      <c r="X24" s="48"/>
      <c r="Y24" s="48"/>
      <c r="Z24" s="48"/>
      <c r="AA24" s="48"/>
      <c r="AB24" s="48"/>
      <c r="AC24" s="48"/>
      <c r="AD24" s="48"/>
      <c r="AE24" s="48"/>
      <c r="AF24" s="48">
        <f>$J24+$K24+$L24</f>
        <v>0</v>
      </c>
      <c r="AG24" s="48">
        <f t="shared" ref="AG24:AO32" si="29">$J24+$K24+$L24</f>
        <v>0</v>
      </c>
      <c r="AH24" s="48">
        <f t="shared" si="29"/>
        <v>0</v>
      </c>
      <c r="AI24" s="48">
        <f t="shared" si="29"/>
        <v>0</v>
      </c>
      <c r="AJ24" s="48">
        <f t="shared" si="29"/>
        <v>0</v>
      </c>
      <c r="AK24" s="48">
        <f t="shared" si="29"/>
        <v>0</v>
      </c>
      <c r="AL24" s="48">
        <f t="shared" si="29"/>
        <v>0</v>
      </c>
      <c r="AM24" s="48">
        <f t="shared" si="29"/>
        <v>0</v>
      </c>
      <c r="AN24" s="48">
        <f t="shared" si="29"/>
        <v>0</v>
      </c>
      <c r="AO24" s="48">
        <f t="shared" si="29"/>
        <v>0</v>
      </c>
      <c r="AP24" s="48">
        <f t="shared" si="27"/>
        <v>0</v>
      </c>
      <c r="AQ24" s="48">
        <f t="shared" si="27"/>
        <v>0</v>
      </c>
      <c r="AR24" s="48">
        <f t="shared" si="27"/>
        <v>0</v>
      </c>
      <c r="AS24" s="48">
        <f t="shared" si="27"/>
        <v>0</v>
      </c>
      <c r="AT24" s="48">
        <f t="shared" si="27"/>
        <v>0</v>
      </c>
      <c r="AU24" s="48">
        <f t="shared" si="27"/>
        <v>0</v>
      </c>
      <c r="AV24" s="48">
        <f t="shared" si="27"/>
        <v>0</v>
      </c>
      <c r="AW24" s="48">
        <f t="shared" si="27"/>
        <v>0</v>
      </c>
      <c r="AX24" s="48">
        <f t="shared" si="27"/>
        <v>0</v>
      </c>
      <c r="AY24" s="48">
        <f t="shared" si="14"/>
        <v>0</v>
      </c>
      <c r="AZ24" s="48">
        <f t="shared" si="14"/>
        <v>0</v>
      </c>
      <c r="BA24" s="48">
        <f t="shared" si="14"/>
        <v>0</v>
      </c>
      <c r="BB24" s="48">
        <f t="shared" si="14"/>
        <v>0</v>
      </c>
      <c r="BC24" s="48"/>
      <c r="BE24" t="s">
        <v>195</v>
      </c>
      <c r="BX24">
        <f>BF5*AF24</f>
        <v>0</v>
      </c>
      <c r="BY24">
        <f t="shared" ref="BY24:CT24" si="30">BG5*AG24</f>
        <v>0</v>
      </c>
      <c r="BZ24">
        <f t="shared" si="30"/>
        <v>0</v>
      </c>
      <c r="CA24">
        <f t="shared" si="30"/>
        <v>0</v>
      </c>
      <c r="CB24">
        <f t="shared" si="30"/>
        <v>0</v>
      </c>
      <c r="CC24">
        <f t="shared" si="30"/>
        <v>0</v>
      </c>
      <c r="CD24">
        <f t="shared" si="30"/>
        <v>0</v>
      </c>
      <c r="CE24">
        <f t="shared" si="30"/>
        <v>0</v>
      </c>
      <c r="CF24">
        <f t="shared" si="30"/>
        <v>0</v>
      </c>
      <c r="CG24">
        <f t="shared" si="30"/>
        <v>0</v>
      </c>
      <c r="CH24">
        <f t="shared" si="30"/>
        <v>0</v>
      </c>
      <c r="CI24">
        <f t="shared" si="30"/>
        <v>0</v>
      </c>
      <c r="CJ24">
        <f t="shared" si="30"/>
        <v>0</v>
      </c>
      <c r="CK24">
        <f t="shared" si="30"/>
        <v>0</v>
      </c>
      <c r="CL24">
        <f t="shared" si="30"/>
        <v>0</v>
      </c>
      <c r="CM24">
        <f t="shared" si="30"/>
        <v>0</v>
      </c>
      <c r="CN24">
        <f t="shared" si="30"/>
        <v>0</v>
      </c>
      <c r="CO24">
        <f t="shared" si="30"/>
        <v>0</v>
      </c>
      <c r="CP24">
        <f t="shared" si="30"/>
        <v>0</v>
      </c>
      <c r="CQ24">
        <f t="shared" si="30"/>
        <v>0</v>
      </c>
      <c r="CR24">
        <f t="shared" si="30"/>
        <v>0</v>
      </c>
      <c r="CS24">
        <f t="shared" si="30"/>
        <v>0</v>
      </c>
      <c r="CT24">
        <f t="shared" si="30"/>
        <v>0</v>
      </c>
    </row>
    <row r="25" spans="6:98" x14ac:dyDescent="0.3">
      <c r="F25" s="91">
        <f t="shared" si="7"/>
        <v>120</v>
      </c>
      <c r="G25" s="91">
        <f t="shared" si="8"/>
        <v>120</v>
      </c>
      <c r="H25" s="4">
        <f t="shared" si="9"/>
        <v>1</v>
      </c>
      <c r="I25">
        <v>95</v>
      </c>
      <c r="J25" s="48">
        <f t="shared" si="3"/>
        <v>0</v>
      </c>
      <c r="K25" s="48">
        <f t="shared" si="4"/>
        <v>0</v>
      </c>
      <c r="L25" s="98">
        <f t="shared" si="5"/>
        <v>0</v>
      </c>
      <c r="M25" s="48"/>
      <c r="N25" s="48"/>
      <c r="O25" s="48"/>
      <c r="P25" s="48"/>
      <c r="Q25" s="48"/>
      <c r="R25" s="48"/>
      <c r="S25" s="48"/>
      <c r="T25" s="48"/>
      <c r="U25" s="48"/>
      <c r="V25" s="48"/>
      <c r="W25" s="48"/>
      <c r="X25" s="48"/>
      <c r="Y25" s="48"/>
      <c r="Z25" s="48"/>
      <c r="AA25" s="48"/>
      <c r="AB25" s="48"/>
      <c r="AC25" s="48"/>
      <c r="AD25" s="48"/>
      <c r="AE25" s="48"/>
      <c r="AF25" s="48"/>
      <c r="AG25" s="48">
        <f>$J25+$K25+$L25</f>
        <v>0</v>
      </c>
      <c r="AH25" s="48">
        <f t="shared" si="29"/>
        <v>0</v>
      </c>
      <c r="AI25" s="48">
        <f t="shared" si="29"/>
        <v>0</v>
      </c>
      <c r="AJ25" s="48">
        <f t="shared" si="29"/>
        <v>0</v>
      </c>
      <c r="AK25" s="48">
        <f t="shared" si="29"/>
        <v>0</v>
      </c>
      <c r="AL25" s="48">
        <f t="shared" si="29"/>
        <v>0</v>
      </c>
      <c r="AM25" s="48">
        <f t="shared" si="29"/>
        <v>0</v>
      </c>
      <c r="AN25" s="48">
        <f t="shared" si="29"/>
        <v>0</v>
      </c>
      <c r="AO25" s="48">
        <f t="shared" si="29"/>
        <v>0</v>
      </c>
      <c r="AP25" s="48">
        <f t="shared" si="27"/>
        <v>0</v>
      </c>
      <c r="AQ25" s="48">
        <f t="shared" si="27"/>
        <v>0</v>
      </c>
      <c r="AR25" s="48">
        <f t="shared" si="27"/>
        <v>0</v>
      </c>
      <c r="AS25" s="48">
        <f t="shared" si="27"/>
        <v>0</v>
      </c>
      <c r="AT25" s="48">
        <f t="shared" si="27"/>
        <v>0</v>
      </c>
      <c r="AU25" s="48">
        <f t="shared" si="27"/>
        <v>0</v>
      </c>
      <c r="AV25" s="48">
        <f t="shared" si="27"/>
        <v>0</v>
      </c>
      <c r="AW25" s="48">
        <f t="shared" si="27"/>
        <v>0</v>
      </c>
      <c r="AX25" s="48">
        <f t="shared" si="27"/>
        <v>0</v>
      </c>
      <c r="AY25" s="48">
        <f t="shared" si="14"/>
        <v>0</v>
      </c>
      <c r="AZ25" s="48">
        <f t="shared" si="14"/>
        <v>0</v>
      </c>
      <c r="BA25" s="48">
        <f t="shared" si="14"/>
        <v>0</v>
      </c>
      <c r="BB25" s="48">
        <f t="shared" si="14"/>
        <v>0</v>
      </c>
      <c r="BC25" s="48"/>
      <c r="BE25" t="s">
        <v>196</v>
      </c>
      <c r="BY25">
        <f>BF5*AG25</f>
        <v>0</v>
      </c>
      <c r="BZ25">
        <f t="shared" ref="BZ25:CT25" si="31">BG5*AH25</f>
        <v>0</v>
      </c>
      <c r="CA25">
        <f t="shared" si="31"/>
        <v>0</v>
      </c>
      <c r="CB25">
        <f t="shared" si="31"/>
        <v>0</v>
      </c>
      <c r="CC25">
        <f t="shared" si="31"/>
        <v>0</v>
      </c>
      <c r="CD25">
        <f t="shared" si="31"/>
        <v>0</v>
      </c>
      <c r="CE25">
        <f t="shared" si="31"/>
        <v>0</v>
      </c>
      <c r="CF25">
        <f t="shared" si="31"/>
        <v>0</v>
      </c>
      <c r="CG25">
        <f t="shared" si="31"/>
        <v>0</v>
      </c>
      <c r="CH25">
        <f t="shared" si="31"/>
        <v>0</v>
      </c>
      <c r="CI25">
        <f t="shared" si="31"/>
        <v>0</v>
      </c>
      <c r="CJ25">
        <f t="shared" si="31"/>
        <v>0</v>
      </c>
      <c r="CK25">
        <f t="shared" si="31"/>
        <v>0</v>
      </c>
      <c r="CL25">
        <f t="shared" si="31"/>
        <v>0</v>
      </c>
      <c r="CM25">
        <f t="shared" si="31"/>
        <v>0</v>
      </c>
      <c r="CN25">
        <f t="shared" si="31"/>
        <v>0</v>
      </c>
      <c r="CO25">
        <f t="shared" si="31"/>
        <v>0</v>
      </c>
      <c r="CP25">
        <f t="shared" si="31"/>
        <v>0</v>
      </c>
      <c r="CQ25">
        <f t="shared" si="31"/>
        <v>0</v>
      </c>
      <c r="CR25">
        <f t="shared" si="31"/>
        <v>0</v>
      </c>
      <c r="CS25">
        <f t="shared" si="31"/>
        <v>0</v>
      </c>
      <c r="CT25">
        <f t="shared" si="31"/>
        <v>0</v>
      </c>
    </row>
    <row r="26" spans="6:98" x14ac:dyDescent="0.3">
      <c r="F26" s="91">
        <f t="shared" si="7"/>
        <v>120</v>
      </c>
      <c r="G26" s="91">
        <f t="shared" si="8"/>
        <v>120</v>
      </c>
      <c r="H26" s="4">
        <f t="shared" si="9"/>
        <v>1</v>
      </c>
      <c r="I26">
        <v>100</v>
      </c>
      <c r="J26" s="48">
        <f t="shared" si="3"/>
        <v>0</v>
      </c>
      <c r="K26" s="48">
        <f t="shared" si="4"/>
        <v>0</v>
      </c>
      <c r="L26" s="98">
        <f t="shared" si="5"/>
        <v>0</v>
      </c>
      <c r="M26" s="48"/>
      <c r="N26" s="48"/>
      <c r="O26" s="48"/>
      <c r="P26" s="48"/>
      <c r="Q26" s="48"/>
      <c r="R26" s="48"/>
      <c r="S26" s="48"/>
      <c r="T26" s="48"/>
      <c r="U26" s="48"/>
      <c r="V26" s="48"/>
      <c r="W26" s="48"/>
      <c r="X26" s="48"/>
      <c r="Y26" s="48"/>
      <c r="Z26" s="48"/>
      <c r="AA26" s="48"/>
      <c r="AB26" s="48"/>
      <c r="AC26" s="48"/>
      <c r="AD26" s="48"/>
      <c r="AE26" s="48"/>
      <c r="AF26" s="48"/>
      <c r="AG26" s="48"/>
      <c r="AH26" s="48">
        <f>$J26+$K26+$L26</f>
        <v>0</v>
      </c>
      <c r="AI26" s="48">
        <f t="shared" si="29"/>
        <v>0</v>
      </c>
      <c r="AJ26" s="48">
        <f t="shared" si="29"/>
        <v>0</v>
      </c>
      <c r="AK26" s="48">
        <f t="shared" si="29"/>
        <v>0</v>
      </c>
      <c r="AL26" s="48">
        <f t="shared" si="29"/>
        <v>0</v>
      </c>
      <c r="AM26" s="48">
        <f t="shared" si="29"/>
        <v>0</v>
      </c>
      <c r="AN26" s="48">
        <f t="shared" si="29"/>
        <v>0</v>
      </c>
      <c r="AO26" s="48">
        <f t="shared" si="29"/>
        <v>0</v>
      </c>
      <c r="AP26" s="48">
        <f t="shared" si="27"/>
        <v>0</v>
      </c>
      <c r="AQ26" s="48">
        <f t="shared" si="27"/>
        <v>0</v>
      </c>
      <c r="AR26" s="48">
        <f t="shared" si="27"/>
        <v>0</v>
      </c>
      <c r="AS26" s="48">
        <f t="shared" si="27"/>
        <v>0</v>
      </c>
      <c r="AT26" s="48">
        <f t="shared" si="27"/>
        <v>0</v>
      </c>
      <c r="AU26" s="48">
        <f t="shared" si="27"/>
        <v>0</v>
      </c>
      <c r="AV26" s="48">
        <f t="shared" si="27"/>
        <v>0</v>
      </c>
      <c r="AW26" s="48">
        <f t="shared" si="27"/>
        <v>0</v>
      </c>
      <c r="AX26" s="48">
        <f t="shared" si="27"/>
        <v>0</v>
      </c>
      <c r="AY26" s="48">
        <f t="shared" si="14"/>
        <v>0</v>
      </c>
      <c r="AZ26" s="48">
        <f t="shared" si="14"/>
        <v>0</v>
      </c>
      <c r="BA26" s="48">
        <f t="shared" si="14"/>
        <v>0</v>
      </c>
      <c r="BB26" s="48">
        <f t="shared" si="14"/>
        <v>0</v>
      </c>
      <c r="BC26" s="48"/>
      <c r="BE26" t="s">
        <v>197</v>
      </c>
      <c r="BZ26">
        <f>BF5*AH26</f>
        <v>0</v>
      </c>
      <c r="CA26">
        <f t="shared" ref="CA26:CT26" si="32">BG5*AI26</f>
        <v>0</v>
      </c>
      <c r="CB26">
        <f t="shared" si="32"/>
        <v>0</v>
      </c>
      <c r="CC26">
        <f t="shared" si="32"/>
        <v>0</v>
      </c>
      <c r="CD26">
        <f t="shared" si="32"/>
        <v>0</v>
      </c>
      <c r="CE26">
        <f t="shared" si="32"/>
        <v>0</v>
      </c>
      <c r="CF26">
        <f t="shared" si="32"/>
        <v>0</v>
      </c>
      <c r="CG26">
        <f t="shared" si="32"/>
        <v>0</v>
      </c>
      <c r="CH26">
        <f t="shared" si="32"/>
        <v>0</v>
      </c>
      <c r="CI26">
        <f t="shared" si="32"/>
        <v>0</v>
      </c>
      <c r="CJ26">
        <f t="shared" si="32"/>
        <v>0</v>
      </c>
      <c r="CK26">
        <f t="shared" si="32"/>
        <v>0</v>
      </c>
      <c r="CL26">
        <f t="shared" si="32"/>
        <v>0</v>
      </c>
      <c r="CM26">
        <f t="shared" si="32"/>
        <v>0</v>
      </c>
      <c r="CN26">
        <f t="shared" si="32"/>
        <v>0</v>
      </c>
      <c r="CO26">
        <f t="shared" si="32"/>
        <v>0</v>
      </c>
      <c r="CP26">
        <f t="shared" si="32"/>
        <v>0</v>
      </c>
      <c r="CQ26">
        <f t="shared" si="32"/>
        <v>0</v>
      </c>
      <c r="CR26">
        <f t="shared" si="32"/>
        <v>0</v>
      </c>
      <c r="CS26">
        <f t="shared" si="32"/>
        <v>0</v>
      </c>
      <c r="CT26">
        <f t="shared" si="32"/>
        <v>0</v>
      </c>
    </row>
    <row r="27" spans="6:98" x14ac:dyDescent="0.3">
      <c r="F27" s="91">
        <f t="shared" si="7"/>
        <v>120</v>
      </c>
      <c r="G27" s="91">
        <f t="shared" si="8"/>
        <v>120</v>
      </c>
      <c r="H27" s="4">
        <f t="shared" si="9"/>
        <v>1</v>
      </c>
      <c r="I27">
        <v>105</v>
      </c>
      <c r="J27" s="48">
        <f t="shared" si="3"/>
        <v>0</v>
      </c>
      <c r="K27" s="48">
        <f t="shared" si="4"/>
        <v>0</v>
      </c>
      <c r="L27" s="98">
        <f t="shared" si="5"/>
        <v>0</v>
      </c>
      <c r="M27" s="48"/>
      <c r="N27" s="48"/>
      <c r="O27" s="48"/>
      <c r="P27" s="48"/>
      <c r="Q27" s="48"/>
      <c r="R27" s="48"/>
      <c r="S27" s="48"/>
      <c r="T27" s="48"/>
      <c r="U27" s="48"/>
      <c r="V27" s="48"/>
      <c r="W27" s="48"/>
      <c r="X27" s="48"/>
      <c r="Y27" s="48"/>
      <c r="Z27" s="48"/>
      <c r="AA27" s="48"/>
      <c r="AB27" s="48"/>
      <c r="AC27" s="48"/>
      <c r="AD27" s="48"/>
      <c r="AE27" s="48"/>
      <c r="AF27" s="48"/>
      <c r="AG27" s="48"/>
      <c r="AH27" s="48"/>
      <c r="AI27" s="48">
        <f>$J27+$K27+$L27</f>
        <v>0</v>
      </c>
      <c r="AJ27" s="48">
        <f t="shared" si="29"/>
        <v>0</v>
      </c>
      <c r="AK27" s="48">
        <f t="shared" si="29"/>
        <v>0</v>
      </c>
      <c r="AL27" s="48">
        <f t="shared" si="29"/>
        <v>0</v>
      </c>
      <c r="AM27" s="48">
        <f t="shared" si="29"/>
        <v>0</v>
      </c>
      <c r="AN27" s="48">
        <f t="shared" si="29"/>
        <v>0</v>
      </c>
      <c r="AO27" s="48">
        <f t="shared" si="29"/>
        <v>0</v>
      </c>
      <c r="AP27" s="48">
        <f t="shared" si="27"/>
        <v>0</v>
      </c>
      <c r="AQ27" s="48">
        <f t="shared" si="27"/>
        <v>0</v>
      </c>
      <c r="AR27" s="48">
        <f t="shared" si="27"/>
        <v>0</v>
      </c>
      <c r="AS27" s="48">
        <f t="shared" si="27"/>
        <v>0</v>
      </c>
      <c r="AT27" s="48">
        <f t="shared" si="27"/>
        <v>0</v>
      </c>
      <c r="AU27" s="48">
        <f t="shared" si="27"/>
        <v>0</v>
      </c>
      <c r="AV27" s="48">
        <f t="shared" si="27"/>
        <v>0</v>
      </c>
      <c r="AW27" s="48">
        <f t="shared" si="27"/>
        <v>0</v>
      </c>
      <c r="AX27" s="48">
        <f t="shared" si="27"/>
        <v>0</v>
      </c>
      <c r="AY27" s="48">
        <f t="shared" si="14"/>
        <v>0</v>
      </c>
      <c r="AZ27" s="48">
        <f t="shared" si="14"/>
        <v>0</v>
      </c>
      <c r="BA27" s="48">
        <f t="shared" si="14"/>
        <v>0</v>
      </c>
      <c r="BB27" s="48">
        <f t="shared" si="14"/>
        <v>0</v>
      </c>
      <c r="BC27" s="48"/>
      <c r="BE27" t="s">
        <v>198</v>
      </c>
      <c r="CA27">
        <f>BF5*AI27</f>
        <v>0</v>
      </c>
      <c r="CB27">
        <f t="shared" ref="CB27:CT27" si="33">BG5*AJ27</f>
        <v>0</v>
      </c>
      <c r="CC27">
        <f t="shared" si="33"/>
        <v>0</v>
      </c>
      <c r="CD27">
        <f t="shared" si="33"/>
        <v>0</v>
      </c>
      <c r="CE27">
        <f t="shared" si="33"/>
        <v>0</v>
      </c>
      <c r="CF27">
        <f t="shared" si="33"/>
        <v>0</v>
      </c>
      <c r="CG27">
        <f t="shared" si="33"/>
        <v>0</v>
      </c>
      <c r="CH27">
        <f t="shared" si="33"/>
        <v>0</v>
      </c>
      <c r="CI27">
        <f t="shared" si="33"/>
        <v>0</v>
      </c>
      <c r="CJ27">
        <f t="shared" si="33"/>
        <v>0</v>
      </c>
      <c r="CK27">
        <f t="shared" si="33"/>
        <v>0</v>
      </c>
      <c r="CL27">
        <f t="shared" si="33"/>
        <v>0</v>
      </c>
      <c r="CM27">
        <f t="shared" si="33"/>
        <v>0</v>
      </c>
      <c r="CN27">
        <f t="shared" si="33"/>
        <v>0</v>
      </c>
      <c r="CO27">
        <f t="shared" si="33"/>
        <v>0</v>
      </c>
      <c r="CP27">
        <f t="shared" si="33"/>
        <v>0</v>
      </c>
      <c r="CQ27">
        <f t="shared" si="33"/>
        <v>0</v>
      </c>
      <c r="CR27">
        <f t="shared" si="33"/>
        <v>0</v>
      </c>
      <c r="CS27">
        <f t="shared" si="33"/>
        <v>0</v>
      </c>
      <c r="CT27">
        <f t="shared" si="33"/>
        <v>0</v>
      </c>
    </row>
    <row r="28" spans="6:98" x14ac:dyDescent="0.3">
      <c r="F28" s="91">
        <f t="shared" si="7"/>
        <v>120</v>
      </c>
      <c r="G28" s="91">
        <f t="shared" si="8"/>
        <v>120</v>
      </c>
      <c r="H28" s="4">
        <f t="shared" si="9"/>
        <v>1</v>
      </c>
      <c r="I28">
        <v>110</v>
      </c>
      <c r="J28" s="48">
        <f t="shared" si="3"/>
        <v>0</v>
      </c>
      <c r="K28" s="48">
        <f t="shared" si="4"/>
        <v>0</v>
      </c>
      <c r="L28" s="98">
        <f t="shared" si="5"/>
        <v>0</v>
      </c>
      <c r="M28" s="48"/>
      <c r="N28" s="48"/>
      <c r="O28" s="48"/>
      <c r="P28" s="48"/>
      <c r="Q28" s="48"/>
      <c r="R28" s="48"/>
      <c r="S28" s="48"/>
      <c r="T28" s="48"/>
      <c r="U28" s="48"/>
      <c r="V28" s="48"/>
      <c r="W28" s="48"/>
      <c r="X28" s="48"/>
      <c r="Y28" s="48"/>
      <c r="Z28" s="48"/>
      <c r="AA28" s="48"/>
      <c r="AB28" s="48"/>
      <c r="AC28" s="48"/>
      <c r="AD28" s="48"/>
      <c r="AE28" s="48"/>
      <c r="AF28" s="48"/>
      <c r="AG28" s="48"/>
      <c r="AH28" s="48"/>
      <c r="AI28" s="48"/>
      <c r="AJ28" s="48">
        <f>$J28+$K28+$L28</f>
        <v>0</v>
      </c>
      <c r="AK28" s="48">
        <f t="shared" si="29"/>
        <v>0</v>
      </c>
      <c r="AL28" s="48">
        <f t="shared" si="29"/>
        <v>0</v>
      </c>
      <c r="AM28" s="48">
        <f t="shared" si="29"/>
        <v>0</v>
      </c>
      <c r="AN28" s="48">
        <f t="shared" si="29"/>
        <v>0</v>
      </c>
      <c r="AO28" s="48">
        <f t="shared" si="29"/>
        <v>0</v>
      </c>
      <c r="AP28" s="48">
        <f t="shared" si="27"/>
        <v>0</v>
      </c>
      <c r="AQ28" s="48">
        <f t="shared" si="27"/>
        <v>0</v>
      </c>
      <c r="AR28" s="48">
        <f t="shared" si="27"/>
        <v>0</v>
      </c>
      <c r="AS28" s="48">
        <f t="shared" si="27"/>
        <v>0</v>
      </c>
      <c r="AT28" s="48">
        <f t="shared" si="27"/>
        <v>0</v>
      </c>
      <c r="AU28" s="48">
        <f t="shared" si="27"/>
        <v>0</v>
      </c>
      <c r="AV28" s="48">
        <f t="shared" si="27"/>
        <v>0</v>
      </c>
      <c r="AW28" s="48">
        <f t="shared" si="27"/>
        <v>0</v>
      </c>
      <c r="AX28" s="48">
        <f t="shared" si="27"/>
        <v>0</v>
      </c>
      <c r="AY28" s="48">
        <f t="shared" si="27"/>
        <v>0</v>
      </c>
      <c r="AZ28" s="48">
        <f t="shared" si="27"/>
        <v>0</v>
      </c>
      <c r="BA28" s="48">
        <f t="shared" si="27"/>
        <v>0</v>
      </c>
      <c r="BB28" s="48">
        <f t="shared" si="27"/>
        <v>0</v>
      </c>
      <c r="BC28" s="48"/>
      <c r="BE28" t="s">
        <v>199</v>
      </c>
      <c r="CB28">
        <f>BF5*AJ28</f>
        <v>0</v>
      </c>
      <c r="CC28">
        <f t="shared" ref="CC28:CT28" si="34">BG5*AK28</f>
        <v>0</v>
      </c>
      <c r="CD28">
        <f t="shared" si="34"/>
        <v>0</v>
      </c>
      <c r="CE28">
        <f t="shared" si="34"/>
        <v>0</v>
      </c>
      <c r="CF28">
        <f t="shared" si="34"/>
        <v>0</v>
      </c>
      <c r="CG28">
        <f t="shared" si="34"/>
        <v>0</v>
      </c>
      <c r="CH28">
        <f t="shared" si="34"/>
        <v>0</v>
      </c>
      <c r="CI28">
        <f t="shared" si="34"/>
        <v>0</v>
      </c>
      <c r="CJ28">
        <f t="shared" si="34"/>
        <v>0</v>
      </c>
      <c r="CK28">
        <f t="shared" si="34"/>
        <v>0</v>
      </c>
      <c r="CL28">
        <f t="shared" si="34"/>
        <v>0</v>
      </c>
      <c r="CM28">
        <f t="shared" si="34"/>
        <v>0</v>
      </c>
      <c r="CN28">
        <f t="shared" si="34"/>
        <v>0</v>
      </c>
      <c r="CO28">
        <f t="shared" si="34"/>
        <v>0</v>
      </c>
      <c r="CP28">
        <f t="shared" si="34"/>
        <v>0</v>
      </c>
      <c r="CQ28">
        <f t="shared" si="34"/>
        <v>0</v>
      </c>
      <c r="CR28">
        <f t="shared" si="34"/>
        <v>0</v>
      </c>
      <c r="CS28">
        <f t="shared" si="34"/>
        <v>0</v>
      </c>
      <c r="CT28">
        <f t="shared" si="34"/>
        <v>0</v>
      </c>
    </row>
    <row r="29" spans="6:98" x14ac:dyDescent="0.3">
      <c r="F29" s="91">
        <f t="shared" si="7"/>
        <v>120</v>
      </c>
      <c r="G29" s="91">
        <f t="shared" si="8"/>
        <v>120</v>
      </c>
      <c r="H29" s="4">
        <f t="shared" si="9"/>
        <v>1</v>
      </c>
      <c r="I29">
        <v>115</v>
      </c>
      <c r="J29" s="48">
        <f t="shared" si="3"/>
        <v>0</v>
      </c>
      <c r="K29" s="48">
        <f t="shared" si="4"/>
        <v>0</v>
      </c>
      <c r="L29" s="98">
        <f t="shared" si="5"/>
        <v>0</v>
      </c>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f>$J29+$K29+$L29</f>
        <v>0</v>
      </c>
      <c r="AL29" s="48">
        <f t="shared" si="29"/>
        <v>0</v>
      </c>
      <c r="AM29" s="48">
        <f t="shared" si="29"/>
        <v>0</v>
      </c>
      <c r="AN29" s="48">
        <f t="shared" si="29"/>
        <v>0</v>
      </c>
      <c r="AO29" s="48">
        <f t="shared" si="29"/>
        <v>0</v>
      </c>
      <c r="AP29" s="48">
        <f t="shared" si="27"/>
        <v>0</v>
      </c>
      <c r="AQ29" s="48">
        <f t="shared" si="27"/>
        <v>0</v>
      </c>
      <c r="AR29" s="48">
        <f t="shared" si="27"/>
        <v>0</v>
      </c>
      <c r="AS29" s="48">
        <f t="shared" si="27"/>
        <v>0</v>
      </c>
      <c r="AT29" s="48">
        <f t="shared" si="27"/>
        <v>0</v>
      </c>
      <c r="AU29" s="48">
        <f t="shared" si="27"/>
        <v>0</v>
      </c>
      <c r="AV29" s="48">
        <f t="shared" si="27"/>
        <v>0</v>
      </c>
      <c r="AW29" s="48">
        <f t="shared" si="27"/>
        <v>0</v>
      </c>
      <c r="AX29" s="48">
        <f t="shared" si="27"/>
        <v>0</v>
      </c>
      <c r="AY29" s="48">
        <f t="shared" si="27"/>
        <v>0</v>
      </c>
      <c r="AZ29" s="48">
        <f t="shared" si="27"/>
        <v>0</v>
      </c>
      <c r="BA29" s="48">
        <f t="shared" si="27"/>
        <v>0</v>
      </c>
      <c r="BB29" s="48">
        <f t="shared" si="27"/>
        <v>0</v>
      </c>
      <c r="BC29" s="48"/>
      <c r="BE29" t="s">
        <v>200</v>
      </c>
      <c r="CC29">
        <f>BF5*AK29</f>
        <v>0</v>
      </c>
      <c r="CD29">
        <f t="shared" ref="CD29:CT29" si="35">BG5*AL29</f>
        <v>0</v>
      </c>
      <c r="CE29">
        <f t="shared" si="35"/>
        <v>0</v>
      </c>
      <c r="CF29">
        <f t="shared" si="35"/>
        <v>0</v>
      </c>
      <c r="CG29">
        <f t="shared" si="35"/>
        <v>0</v>
      </c>
      <c r="CH29">
        <f t="shared" si="35"/>
        <v>0</v>
      </c>
      <c r="CI29">
        <f t="shared" si="35"/>
        <v>0</v>
      </c>
      <c r="CJ29">
        <f t="shared" si="35"/>
        <v>0</v>
      </c>
      <c r="CK29">
        <f t="shared" si="35"/>
        <v>0</v>
      </c>
      <c r="CL29">
        <f t="shared" si="35"/>
        <v>0</v>
      </c>
      <c r="CM29">
        <f t="shared" si="35"/>
        <v>0</v>
      </c>
      <c r="CN29">
        <f t="shared" si="35"/>
        <v>0</v>
      </c>
      <c r="CO29">
        <f t="shared" si="35"/>
        <v>0</v>
      </c>
      <c r="CP29">
        <f t="shared" si="35"/>
        <v>0</v>
      </c>
      <c r="CQ29">
        <f t="shared" si="35"/>
        <v>0</v>
      </c>
      <c r="CR29">
        <f t="shared" si="35"/>
        <v>0</v>
      </c>
      <c r="CS29">
        <f t="shared" si="35"/>
        <v>0</v>
      </c>
      <c r="CT29">
        <f t="shared" si="35"/>
        <v>0</v>
      </c>
    </row>
    <row r="30" spans="6:98" x14ac:dyDescent="0.3">
      <c r="F30" s="91">
        <f t="shared" si="7"/>
        <v>120</v>
      </c>
      <c r="G30" s="91">
        <f t="shared" si="8"/>
        <v>120</v>
      </c>
      <c r="H30" s="4">
        <f t="shared" si="9"/>
        <v>1</v>
      </c>
      <c r="I30">
        <v>120</v>
      </c>
      <c r="J30" s="48">
        <f t="shared" si="3"/>
        <v>1</v>
      </c>
      <c r="K30" s="48">
        <f>IF(IF(AND(I30&gt;=(F30*2),I30&lt;=G30+F30+(G30-F30+5)+1),((H30)^2)*(I31-F30*2)/5,0)&lt;=H30,IF(AND(I30&gt;=(F30*2),I30&lt;=G30+F30+(G30-F30+5)+1),((H30)^2)*(I31-F30*2)/5,0),(K29-H30^2))</f>
        <v>0</v>
      </c>
      <c r="L30" s="98">
        <f t="shared" si="5"/>
        <v>0</v>
      </c>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f>$J30+$K30+$L30</f>
        <v>1</v>
      </c>
      <c r="AM30" s="48">
        <f t="shared" si="29"/>
        <v>1</v>
      </c>
      <c r="AN30" s="48">
        <f t="shared" si="29"/>
        <v>1</v>
      </c>
      <c r="AO30" s="48">
        <f t="shared" si="29"/>
        <v>1</v>
      </c>
      <c r="AP30" s="48">
        <f t="shared" si="27"/>
        <v>1</v>
      </c>
      <c r="AQ30" s="48">
        <f t="shared" si="27"/>
        <v>1</v>
      </c>
      <c r="AR30" s="48">
        <f t="shared" si="27"/>
        <v>1</v>
      </c>
      <c r="AS30" s="48">
        <f t="shared" si="27"/>
        <v>1</v>
      </c>
      <c r="AT30" s="48">
        <f t="shared" si="27"/>
        <v>1</v>
      </c>
      <c r="AU30" s="48">
        <f t="shared" si="27"/>
        <v>1</v>
      </c>
      <c r="AV30" s="48">
        <f t="shared" si="27"/>
        <v>1</v>
      </c>
      <c r="AW30" s="48">
        <f t="shared" si="27"/>
        <v>1</v>
      </c>
      <c r="AX30" s="48">
        <f t="shared" si="27"/>
        <v>1</v>
      </c>
      <c r="AY30" s="48">
        <f t="shared" si="27"/>
        <v>1</v>
      </c>
      <c r="AZ30" s="48">
        <f t="shared" si="27"/>
        <v>1</v>
      </c>
      <c r="BA30" s="48">
        <f t="shared" si="27"/>
        <v>1</v>
      </c>
      <c r="BB30" s="48">
        <f t="shared" si="27"/>
        <v>1</v>
      </c>
      <c r="BC30" s="48"/>
      <c r="BE30" t="s">
        <v>201</v>
      </c>
      <c r="CD30">
        <f>BF5*AL30</f>
        <v>0</v>
      </c>
      <c r="CE30">
        <f t="shared" ref="CE30:CT30" si="36">BG5*AM30</f>
        <v>3.0599739333524663</v>
      </c>
      <c r="CF30">
        <f t="shared" si="36"/>
        <v>20.399826222349773</v>
      </c>
      <c r="CG30">
        <f t="shared" si="36"/>
        <v>50.999565555874426</v>
      </c>
      <c r="CH30">
        <f t="shared" si="36"/>
        <v>101.99913111174885</v>
      </c>
      <c r="CI30">
        <f t="shared" si="36"/>
        <v>211.1162161809585</v>
      </c>
      <c r="CJ30">
        <f t="shared" si="36"/>
        <v>318.39167446305555</v>
      </c>
      <c r="CK30">
        <f t="shared" si="36"/>
        <v>347.29061587725801</v>
      </c>
      <c r="CL30">
        <f t="shared" si="36"/>
        <v>377.31001320323458</v>
      </c>
      <c r="CM30">
        <f t="shared" si="36"/>
        <v>402.02869751382747</v>
      </c>
      <c r="CN30">
        <f t="shared" si="36"/>
        <v>432.59252732540062</v>
      </c>
      <c r="CO30">
        <f t="shared" si="36"/>
        <v>463.27285240069813</v>
      </c>
      <c r="CP30">
        <f t="shared" si="36"/>
        <v>494.24036990289244</v>
      </c>
      <c r="CQ30">
        <f t="shared" si="36"/>
        <v>519.32599993028316</v>
      </c>
      <c r="CR30">
        <f t="shared" si="36"/>
        <v>546.15462820417065</v>
      </c>
      <c r="CS30">
        <f t="shared" si="36"/>
        <v>577.07956690185586</v>
      </c>
      <c r="CT30">
        <f t="shared" si="36"/>
        <v>599.41175232081775</v>
      </c>
    </row>
    <row r="31" spans="6:98" x14ac:dyDescent="0.3">
      <c r="F31" s="91">
        <f t="shared" si="7"/>
        <v>120</v>
      </c>
      <c r="G31" s="91">
        <f t="shared" si="8"/>
        <v>120</v>
      </c>
      <c r="H31" s="4">
        <f t="shared" si="9"/>
        <v>1</v>
      </c>
      <c r="I31">
        <v>125</v>
      </c>
      <c r="J31" s="48">
        <f t="shared" si="3"/>
        <v>0</v>
      </c>
      <c r="K31" s="48">
        <f t="shared" si="4"/>
        <v>0</v>
      </c>
      <c r="L31" s="98">
        <f t="shared" si="5"/>
        <v>0</v>
      </c>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f>$J31+$K31+$L31</f>
        <v>0</v>
      </c>
      <c r="AN31" s="48">
        <f t="shared" si="29"/>
        <v>0</v>
      </c>
      <c r="AO31" s="48">
        <f t="shared" si="29"/>
        <v>0</v>
      </c>
      <c r="AP31" s="48">
        <f t="shared" si="27"/>
        <v>0</v>
      </c>
      <c r="AQ31" s="48">
        <f t="shared" si="27"/>
        <v>0</v>
      </c>
      <c r="AR31" s="48">
        <f t="shared" si="27"/>
        <v>0</v>
      </c>
      <c r="AS31" s="48">
        <f t="shared" si="27"/>
        <v>0</v>
      </c>
      <c r="AT31" s="48">
        <f t="shared" si="27"/>
        <v>0</v>
      </c>
      <c r="AU31" s="48">
        <f t="shared" si="27"/>
        <v>0</v>
      </c>
      <c r="AV31" s="48">
        <f t="shared" si="27"/>
        <v>0</v>
      </c>
      <c r="AW31" s="48">
        <f t="shared" si="27"/>
        <v>0</v>
      </c>
      <c r="AX31" s="48">
        <f t="shared" si="27"/>
        <v>0</v>
      </c>
      <c r="AY31" s="48">
        <f t="shared" si="27"/>
        <v>0</v>
      </c>
      <c r="AZ31" s="48">
        <f t="shared" si="27"/>
        <v>0</v>
      </c>
      <c r="BA31" s="48">
        <f t="shared" si="27"/>
        <v>0</v>
      </c>
      <c r="BB31" s="48">
        <f t="shared" si="27"/>
        <v>0</v>
      </c>
      <c r="BC31" s="48"/>
      <c r="BE31" t="s">
        <v>202</v>
      </c>
      <c r="CE31">
        <f>BF5*AM31</f>
        <v>0</v>
      </c>
      <c r="CF31">
        <f t="shared" ref="CF31:CT31" si="37">BG5*AN31</f>
        <v>0</v>
      </c>
      <c r="CG31">
        <f t="shared" si="37"/>
        <v>0</v>
      </c>
      <c r="CH31">
        <f t="shared" si="37"/>
        <v>0</v>
      </c>
      <c r="CI31">
        <f t="shared" si="37"/>
        <v>0</v>
      </c>
      <c r="CJ31">
        <f t="shared" si="37"/>
        <v>0</v>
      </c>
      <c r="CK31">
        <f t="shared" si="37"/>
        <v>0</v>
      </c>
      <c r="CL31">
        <f t="shared" si="37"/>
        <v>0</v>
      </c>
      <c r="CM31">
        <f t="shared" si="37"/>
        <v>0</v>
      </c>
      <c r="CN31">
        <f t="shared" si="37"/>
        <v>0</v>
      </c>
      <c r="CO31">
        <f t="shared" si="37"/>
        <v>0</v>
      </c>
      <c r="CP31">
        <f t="shared" si="37"/>
        <v>0</v>
      </c>
      <c r="CQ31">
        <f t="shared" si="37"/>
        <v>0</v>
      </c>
      <c r="CR31">
        <f t="shared" si="37"/>
        <v>0</v>
      </c>
      <c r="CS31">
        <f t="shared" si="37"/>
        <v>0</v>
      </c>
      <c r="CT31">
        <f t="shared" si="37"/>
        <v>0</v>
      </c>
    </row>
    <row r="32" spans="6:98" x14ac:dyDescent="0.3">
      <c r="F32" s="91">
        <f t="shared" si="7"/>
        <v>120</v>
      </c>
      <c r="G32" s="91">
        <f t="shared" si="8"/>
        <v>120</v>
      </c>
      <c r="H32" s="4">
        <f t="shared" si="9"/>
        <v>1</v>
      </c>
      <c r="I32">
        <v>130</v>
      </c>
      <c r="J32" s="48">
        <f t="shared" si="3"/>
        <v>0</v>
      </c>
      <c r="K32" s="48">
        <f t="shared" si="4"/>
        <v>0</v>
      </c>
      <c r="L32" s="98">
        <f t="shared" si="5"/>
        <v>0</v>
      </c>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f>$J32+$K32+$L32</f>
        <v>0</v>
      </c>
      <c r="AO32" s="48">
        <f t="shared" si="29"/>
        <v>0</v>
      </c>
      <c r="AP32" s="48">
        <f t="shared" si="27"/>
        <v>0</v>
      </c>
      <c r="AQ32" s="48">
        <f t="shared" si="27"/>
        <v>0</v>
      </c>
      <c r="AR32" s="48">
        <f t="shared" si="27"/>
        <v>0</v>
      </c>
      <c r="AS32" s="48">
        <f t="shared" si="27"/>
        <v>0</v>
      </c>
      <c r="AT32" s="48">
        <f t="shared" si="27"/>
        <v>0</v>
      </c>
      <c r="AU32" s="48">
        <f t="shared" si="27"/>
        <v>0</v>
      </c>
      <c r="AV32" s="48">
        <f t="shared" si="27"/>
        <v>0</v>
      </c>
      <c r="AW32" s="48">
        <f t="shared" si="27"/>
        <v>0</v>
      </c>
      <c r="AX32" s="48">
        <f t="shared" si="27"/>
        <v>0</v>
      </c>
      <c r="AY32" s="48">
        <f t="shared" si="27"/>
        <v>0</v>
      </c>
      <c r="AZ32" s="48">
        <f t="shared" si="27"/>
        <v>0</v>
      </c>
      <c r="BA32" s="48">
        <f t="shared" si="27"/>
        <v>0</v>
      </c>
      <c r="BB32" s="48">
        <f t="shared" si="27"/>
        <v>0</v>
      </c>
      <c r="BC32" s="48"/>
      <c r="BE32" t="s">
        <v>203</v>
      </c>
      <c r="CF32">
        <f>BF5*AN32</f>
        <v>0</v>
      </c>
      <c r="CG32">
        <f t="shared" ref="CG32:CT32" si="38">BG5*AO32</f>
        <v>0</v>
      </c>
      <c r="CH32">
        <f t="shared" si="38"/>
        <v>0</v>
      </c>
      <c r="CI32">
        <f t="shared" si="38"/>
        <v>0</v>
      </c>
      <c r="CJ32">
        <f t="shared" si="38"/>
        <v>0</v>
      </c>
      <c r="CK32">
        <f t="shared" si="38"/>
        <v>0</v>
      </c>
      <c r="CL32">
        <f t="shared" si="38"/>
        <v>0</v>
      </c>
      <c r="CM32">
        <f t="shared" si="38"/>
        <v>0</v>
      </c>
      <c r="CN32">
        <f t="shared" si="38"/>
        <v>0</v>
      </c>
      <c r="CO32">
        <f t="shared" si="38"/>
        <v>0</v>
      </c>
      <c r="CP32">
        <f t="shared" si="38"/>
        <v>0</v>
      </c>
      <c r="CQ32">
        <f t="shared" si="38"/>
        <v>0</v>
      </c>
      <c r="CR32">
        <f t="shared" si="38"/>
        <v>0</v>
      </c>
      <c r="CS32">
        <f t="shared" si="38"/>
        <v>0</v>
      </c>
      <c r="CT32">
        <f t="shared" si="38"/>
        <v>0</v>
      </c>
    </row>
    <row r="33" spans="6:98" x14ac:dyDescent="0.3">
      <c r="F33" s="91">
        <f t="shared" si="7"/>
        <v>120</v>
      </c>
      <c r="G33" s="91">
        <f t="shared" si="8"/>
        <v>120</v>
      </c>
      <c r="H33" s="4">
        <f t="shared" si="9"/>
        <v>1</v>
      </c>
      <c r="I33">
        <v>135</v>
      </c>
      <c r="J33" s="48">
        <f t="shared" si="3"/>
        <v>0</v>
      </c>
      <c r="K33" s="48">
        <f t="shared" si="4"/>
        <v>0</v>
      </c>
      <c r="L33" s="98">
        <f t="shared" si="5"/>
        <v>0</v>
      </c>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f>$J33+$K33+$L33</f>
        <v>0</v>
      </c>
      <c r="AP33" s="48">
        <f t="shared" si="27"/>
        <v>0</v>
      </c>
      <c r="AQ33" s="48">
        <f t="shared" si="27"/>
        <v>0</v>
      </c>
      <c r="AR33" s="48">
        <f t="shared" si="27"/>
        <v>0</v>
      </c>
      <c r="AS33" s="48">
        <f t="shared" si="27"/>
        <v>0</v>
      </c>
      <c r="AT33" s="48">
        <f t="shared" si="27"/>
        <v>0</v>
      </c>
      <c r="AU33" s="48">
        <f t="shared" si="27"/>
        <v>0</v>
      </c>
      <c r="AV33" s="48">
        <f t="shared" si="27"/>
        <v>0</v>
      </c>
      <c r="AW33" s="48">
        <f t="shared" si="27"/>
        <v>0</v>
      </c>
      <c r="AX33" s="48">
        <f t="shared" si="27"/>
        <v>0</v>
      </c>
      <c r="AY33" s="48">
        <f t="shared" si="27"/>
        <v>0</v>
      </c>
      <c r="AZ33" s="48">
        <f t="shared" si="27"/>
        <v>0</v>
      </c>
      <c r="BA33" s="48">
        <f t="shared" si="27"/>
        <v>0</v>
      </c>
      <c r="BB33" s="48">
        <f t="shared" si="27"/>
        <v>0</v>
      </c>
      <c r="BC33" s="48"/>
      <c r="BE33" t="s">
        <v>204</v>
      </c>
      <c r="CG33">
        <f>BF5*AO33</f>
        <v>0</v>
      </c>
      <c r="CH33">
        <f t="shared" ref="CH33:CT33" si="39">BG5*AP33</f>
        <v>0</v>
      </c>
      <c r="CI33">
        <f t="shared" si="39"/>
        <v>0</v>
      </c>
      <c r="CJ33">
        <f t="shared" si="39"/>
        <v>0</v>
      </c>
      <c r="CK33">
        <f t="shared" si="39"/>
        <v>0</v>
      </c>
      <c r="CL33">
        <f t="shared" si="39"/>
        <v>0</v>
      </c>
      <c r="CM33">
        <f t="shared" si="39"/>
        <v>0</v>
      </c>
      <c r="CN33">
        <f t="shared" si="39"/>
        <v>0</v>
      </c>
      <c r="CO33">
        <f t="shared" si="39"/>
        <v>0</v>
      </c>
      <c r="CP33">
        <f t="shared" si="39"/>
        <v>0</v>
      </c>
      <c r="CQ33">
        <f t="shared" si="39"/>
        <v>0</v>
      </c>
      <c r="CR33">
        <f t="shared" si="39"/>
        <v>0</v>
      </c>
      <c r="CS33">
        <f t="shared" si="39"/>
        <v>0</v>
      </c>
      <c r="CT33">
        <f t="shared" si="39"/>
        <v>0</v>
      </c>
    </row>
    <row r="34" spans="6:98" x14ac:dyDescent="0.3">
      <c r="F34" s="91">
        <f t="shared" si="7"/>
        <v>120</v>
      </c>
      <c r="G34" s="91">
        <f t="shared" si="8"/>
        <v>120</v>
      </c>
      <c r="H34" s="4">
        <f t="shared" si="9"/>
        <v>1</v>
      </c>
      <c r="I34">
        <v>140</v>
      </c>
      <c r="J34" s="48">
        <f t="shared" si="3"/>
        <v>0</v>
      </c>
      <c r="K34" s="48">
        <f t="shared" si="4"/>
        <v>0</v>
      </c>
      <c r="L34" s="98">
        <f t="shared" si="5"/>
        <v>0</v>
      </c>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f>$J34+$K34+$L34</f>
        <v>0</v>
      </c>
      <c r="AQ34" s="48">
        <f t="shared" si="27"/>
        <v>0</v>
      </c>
      <c r="AR34" s="48">
        <f t="shared" si="27"/>
        <v>0</v>
      </c>
      <c r="AS34" s="48">
        <f t="shared" si="27"/>
        <v>0</v>
      </c>
      <c r="AT34" s="48">
        <f t="shared" si="27"/>
        <v>0</v>
      </c>
      <c r="AU34" s="48">
        <f t="shared" si="27"/>
        <v>0</v>
      </c>
      <c r="AV34" s="48">
        <f t="shared" si="27"/>
        <v>0</v>
      </c>
      <c r="AW34" s="48">
        <f t="shared" si="27"/>
        <v>0</v>
      </c>
      <c r="AX34" s="48">
        <f t="shared" si="27"/>
        <v>0</v>
      </c>
      <c r="AY34" s="48">
        <f t="shared" si="27"/>
        <v>0</v>
      </c>
      <c r="AZ34" s="48">
        <f t="shared" si="27"/>
        <v>0</v>
      </c>
      <c r="BA34" s="48">
        <f t="shared" si="27"/>
        <v>0</v>
      </c>
      <c r="BB34" s="48">
        <f t="shared" si="27"/>
        <v>0</v>
      </c>
      <c r="BC34" s="48"/>
      <c r="BE34" t="s">
        <v>205</v>
      </c>
      <c r="CH34">
        <f>BF5*AP34</f>
        <v>0</v>
      </c>
      <c r="CI34">
        <f t="shared" ref="CI34:CT34" si="40">BG5*AQ34</f>
        <v>0</v>
      </c>
      <c r="CJ34">
        <f t="shared" si="40"/>
        <v>0</v>
      </c>
      <c r="CK34">
        <f t="shared" si="40"/>
        <v>0</v>
      </c>
      <c r="CL34">
        <f t="shared" si="40"/>
        <v>0</v>
      </c>
      <c r="CM34">
        <f t="shared" si="40"/>
        <v>0</v>
      </c>
      <c r="CN34">
        <f t="shared" si="40"/>
        <v>0</v>
      </c>
      <c r="CO34">
        <f t="shared" si="40"/>
        <v>0</v>
      </c>
      <c r="CP34">
        <f t="shared" si="40"/>
        <v>0</v>
      </c>
      <c r="CQ34">
        <f t="shared" si="40"/>
        <v>0</v>
      </c>
      <c r="CR34">
        <f t="shared" si="40"/>
        <v>0</v>
      </c>
      <c r="CS34">
        <f t="shared" si="40"/>
        <v>0</v>
      </c>
      <c r="CT34">
        <f t="shared" si="40"/>
        <v>0</v>
      </c>
    </row>
    <row r="35" spans="6:98" x14ac:dyDescent="0.3">
      <c r="F35" s="91">
        <f t="shared" si="7"/>
        <v>120</v>
      </c>
      <c r="G35" s="91">
        <f t="shared" si="8"/>
        <v>120</v>
      </c>
      <c r="H35" s="4">
        <f t="shared" si="9"/>
        <v>1</v>
      </c>
      <c r="I35">
        <v>145</v>
      </c>
      <c r="J35" s="48">
        <f t="shared" si="3"/>
        <v>0</v>
      </c>
      <c r="K35" s="48">
        <f t="shared" si="4"/>
        <v>0</v>
      </c>
      <c r="L35" s="98">
        <f t="shared" si="5"/>
        <v>0</v>
      </c>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f>$J35+$K35+$L35</f>
        <v>0</v>
      </c>
      <c r="AR35" s="48">
        <f t="shared" si="27"/>
        <v>0</v>
      </c>
      <c r="AS35" s="48">
        <f t="shared" si="27"/>
        <v>0</v>
      </c>
      <c r="AT35" s="48">
        <f t="shared" si="27"/>
        <v>0</v>
      </c>
      <c r="AU35" s="48">
        <f t="shared" si="27"/>
        <v>0</v>
      </c>
      <c r="AV35" s="48">
        <f t="shared" si="27"/>
        <v>0</v>
      </c>
      <c r="AW35" s="48">
        <f t="shared" si="27"/>
        <v>0</v>
      </c>
      <c r="AX35" s="48">
        <f t="shared" si="27"/>
        <v>0</v>
      </c>
      <c r="AY35" s="48">
        <f t="shared" si="27"/>
        <v>0</v>
      </c>
      <c r="AZ35" s="48">
        <f t="shared" si="27"/>
        <v>0</v>
      </c>
      <c r="BA35" s="48">
        <f t="shared" si="27"/>
        <v>0</v>
      </c>
      <c r="BB35" s="48">
        <f t="shared" si="27"/>
        <v>0</v>
      </c>
      <c r="BC35" s="48"/>
      <c r="BE35" t="s">
        <v>206</v>
      </c>
      <c r="CI35">
        <f>BF5*AQ35</f>
        <v>0</v>
      </c>
      <c r="CJ35">
        <f t="shared" ref="CJ35:CT35" si="41">BG5*AR35</f>
        <v>0</v>
      </c>
      <c r="CK35">
        <f t="shared" si="41"/>
        <v>0</v>
      </c>
      <c r="CL35">
        <f t="shared" si="41"/>
        <v>0</v>
      </c>
      <c r="CM35">
        <f t="shared" si="41"/>
        <v>0</v>
      </c>
      <c r="CN35">
        <f t="shared" si="41"/>
        <v>0</v>
      </c>
      <c r="CO35">
        <f t="shared" si="41"/>
        <v>0</v>
      </c>
      <c r="CP35">
        <f t="shared" si="41"/>
        <v>0</v>
      </c>
      <c r="CQ35">
        <f t="shared" si="41"/>
        <v>0</v>
      </c>
      <c r="CR35">
        <f t="shared" si="41"/>
        <v>0</v>
      </c>
      <c r="CS35">
        <f t="shared" si="41"/>
        <v>0</v>
      </c>
      <c r="CT35">
        <f t="shared" si="41"/>
        <v>0</v>
      </c>
    </row>
    <row r="36" spans="6:98" x14ac:dyDescent="0.3">
      <c r="F36" s="91">
        <f t="shared" si="7"/>
        <v>120</v>
      </c>
      <c r="G36" s="91">
        <f t="shared" si="8"/>
        <v>120</v>
      </c>
      <c r="H36" s="4">
        <f t="shared" si="9"/>
        <v>1</v>
      </c>
      <c r="I36">
        <v>150</v>
      </c>
      <c r="J36" s="48">
        <f t="shared" si="3"/>
        <v>0</v>
      </c>
      <c r="K36" s="48">
        <f t="shared" si="4"/>
        <v>0</v>
      </c>
      <c r="L36" s="98">
        <f t="shared" si="5"/>
        <v>0</v>
      </c>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f>$J36+$K36+$L36</f>
        <v>0</v>
      </c>
      <c r="AS36" s="48">
        <f t="shared" si="27"/>
        <v>0</v>
      </c>
      <c r="AT36" s="48">
        <f t="shared" si="27"/>
        <v>0</v>
      </c>
      <c r="AU36" s="48">
        <f t="shared" si="27"/>
        <v>0</v>
      </c>
      <c r="AV36" s="48">
        <f t="shared" si="27"/>
        <v>0</v>
      </c>
      <c r="AW36" s="48">
        <f t="shared" si="27"/>
        <v>0</v>
      </c>
      <c r="AX36" s="48">
        <f t="shared" si="27"/>
        <v>0</v>
      </c>
      <c r="AY36" s="48">
        <f t="shared" si="27"/>
        <v>0</v>
      </c>
      <c r="AZ36" s="48">
        <f t="shared" si="27"/>
        <v>0</v>
      </c>
      <c r="BA36" s="48">
        <f t="shared" si="27"/>
        <v>0</v>
      </c>
      <c r="BB36" s="48">
        <f t="shared" si="27"/>
        <v>0</v>
      </c>
      <c r="BC36" s="48"/>
      <c r="BE36" t="s">
        <v>207</v>
      </c>
      <c r="CJ36">
        <f>BF5*AR36</f>
        <v>0</v>
      </c>
      <c r="CK36">
        <f t="shared" ref="CK36:CT36" si="42">BG5*AS36</f>
        <v>0</v>
      </c>
      <c r="CL36">
        <f t="shared" si="42"/>
        <v>0</v>
      </c>
      <c r="CM36">
        <f t="shared" si="42"/>
        <v>0</v>
      </c>
      <c r="CN36">
        <f t="shared" si="42"/>
        <v>0</v>
      </c>
      <c r="CO36">
        <f t="shared" si="42"/>
        <v>0</v>
      </c>
      <c r="CP36">
        <f t="shared" si="42"/>
        <v>0</v>
      </c>
      <c r="CQ36">
        <f t="shared" si="42"/>
        <v>0</v>
      </c>
      <c r="CR36">
        <f t="shared" si="42"/>
        <v>0</v>
      </c>
      <c r="CS36">
        <f t="shared" si="42"/>
        <v>0</v>
      </c>
      <c r="CT36">
        <f t="shared" si="42"/>
        <v>0</v>
      </c>
    </row>
    <row r="37" spans="6:98" x14ac:dyDescent="0.3">
      <c r="F37" s="91">
        <f t="shared" si="7"/>
        <v>120</v>
      </c>
      <c r="G37" s="91">
        <f t="shared" si="8"/>
        <v>120</v>
      </c>
      <c r="H37" s="4">
        <f t="shared" si="9"/>
        <v>1</v>
      </c>
      <c r="I37">
        <v>155</v>
      </c>
      <c r="J37" s="48">
        <f t="shared" si="3"/>
        <v>0</v>
      </c>
      <c r="K37" s="48">
        <f>IF(IF(AND(I37&gt;=(F37*2),I37&lt;=G37+F37+(G37-F37+5)+1),((H37)^2)*(I38-F37*2)/5,0)&lt;=H37,IF(AND(I37&gt;=(F37*2),I37&lt;=G37+F37+(G37-F37+5)+1),((H37)^2)*(I38-F37*2)/5,0),(K36-H37^2))</f>
        <v>0</v>
      </c>
      <c r="L37" s="98">
        <f t="shared" si="5"/>
        <v>0</v>
      </c>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f>$J37+$K37+$L37</f>
        <v>0</v>
      </c>
      <c r="AT37" s="48">
        <f t="shared" si="27"/>
        <v>0</v>
      </c>
      <c r="AU37" s="48">
        <f t="shared" si="27"/>
        <v>0</v>
      </c>
      <c r="AV37" s="48">
        <f t="shared" si="27"/>
        <v>0</v>
      </c>
      <c r="AW37" s="48">
        <f t="shared" si="27"/>
        <v>0</v>
      </c>
      <c r="AX37" s="48">
        <f t="shared" si="27"/>
        <v>0</v>
      </c>
      <c r="AY37" s="48">
        <f t="shared" si="27"/>
        <v>0</v>
      </c>
      <c r="AZ37" s="48">
        <f t="shared" si="27"/>
        <v>0</v>
      </c>
      <c r="BA37" s="48">
        <f t="shared" si="27"/>
        <v>0</v>
      </c>
      <c r="BB37" s="48">
        <f t="shared" si="27"/>
        <v>0</v>
      </c>
      <c r="BC37" s="48"/>
      <c r="BE37" t="s">
        <v>208</v>
      </c>
      <c r="CK37">
        <f>BF5*AS37</f>
        <v>0</v>
      </c>
      <c r="CL37">
        <f t="shared" ref="CL37:CT37" si="43">BG5*AT37</f>
        <v>0</v>
      </c>
      <c r="CM37">
        <f t="shared" si="43"/>
        <v>0</v>
      </c>
      <c r="CN37">
        <f t="shared" si="43"/>
        <v>0</v>
      </c>
      <c r="CO37">
        <f t="shared" si="43"/>
        <v>0</v>
      </c>
      <c r="CP37">
        <f t="shared" si="43"/>
        <v>0</v>
      </c>
      <c r="CQ37">
        <f t="shared" si="43"/>
        <v>0</v>
      </c>
      <c r="CR37">
        <f t="shared" si="43"/>
        <v>0</v>
      </c>
      <c r="CS37">
        <f t="shared" si="43"/>
        <v>0</v>
      </c>
      <c r="CT37">
        <f t="shared" si="43"/>
        <v>0</v>
      </c>
    </row>
    <row r="38" spans="6:98" x14ac:dyDescent="0.3">
      <c r="F38" s="91">
        <f t="shared" si="7"/>
        <v>120</v>
      </c>
      <c r="G38" s="91">
        <f t="shared" si="8"/>
        <v>120</v>
      </c>
      <c r="H38" s="4">
        <f t="shared" si="9"/>
        <v>1</v>
      </c>
      <c r="I38">
        <v>160</v>
      </c>
      <c r="J38" s="48">
        <f t="shared" si="3"/>
        <v>0</v>
      </c>
      <c r="K38" s="48">
        <f t="shared" ref="K38:K46" si="44">IF(IF(AND(I38&gt;=(F38*2),I38&lt;=G38+F38+(G38-F38+5)+1),((H38)^2)*(I39-F38*2)/5,0)&lt;=H38,IF(AND(I38&gt;=(F38*2),I38&lt;=G38+F38+(G38-F38+5)+1),((H38)^2)*(I39-F38*2)/5,0),(K37-H38^2))</f>
        <v>0</v>
      </c>
      <c r="L38" s="98">
        <f t="shared" si="5"/>
        <v>0</v>
      </c>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f>$J38+$K38+$L38</f>
        <v>0</v>
      </c>
      <c r="AU38" s="48">
        <f t="shared" si="27"/>
        <v>0</v>
      </c>
      <c r="AV38" s="48">
        <f t="shared" si="27"/>
        <v>0</v>
      </c>
      <c r="AW38" s="48">
        <f t="shared" si="27"/>
        <v>0</v>
      </c>
      <c r="AX38" s="48">
        <f t="shared" si="27"/>
        <v>0</v>
      </c>
      <c r="AY38" s="48">
        <f t="shared" si="27"/>
        <v>0</v>
      </c>
      <c r="AZ38" s="48">
        <f t="shared" si="27"/>
        <v>0</v>
      </c>
      <c r="BA38" s="48">
        <f t="shared" si="27"/>
        <v>0</v>
      </c>
      <c r="BB38" s="48">
        <f t="shared" si="27"/>
        <v>0</v>
      </c>
      <c r="BC38" s="48"/>
      <c r="BE38" t="s">
        <v>209</v>
      </c>
      <c r="CL38">
        <f>BF5*AT38</f>
        <v>0</v>
      </c>
      <c r="CM38">
        <f t="shared" ref="CM38:CT38" si="45">BG5*AU38</f>
        <v>0</v>
      </c>
      <c r="CN38">
        <f t="shared" si="45"/>
        <v>0</v>
      </c>
      <c r="CO38">
        <f t="shared" si="45"/>
        <v>0</v>
      </c>
      <c r="CP38">
        <f t="shared" si="45"/>
        <v>0</v>
      </c>
      <c r="CQ38">
        <f t="shared" si="45"/>
        <v>0</v>
      </c>
      <c r="CR38">
        <f t="shared" si="45"/>
        <v>0</v>
      </c>
      <c r="CS38">
        <f t="shared" si="45"/>
        <v>0</v>
      </c>
      <c r="CT38">
        <f t="shared" si="45"/>
        <v>0</v>
      </c>
    </row>
    <row r="39" spans="6:98" x14ac:dyDescent="0.3">
      <c r="F39" s="91">
        <f t="shared" si="7"/>
        <v>120</v>
      </c>
      <c r="G39" s="91">
        <f t="shared" si="8"/>
        <v>120</v>
      </c>
      <c r="H39" s="4">
        <f t="shared" si="9"/>
        <v>1</v>
      </c>
      <c r="I39">
        <v>165</v>
      </c>
      <c r="J39" s="48">
        <f t="shared" si="3"/>
        <v>0</v>
      </c>
      <c r="K39" s="48">
        <f t="shared" si="44"/>
        <v>0</v>
      </c>
      <c r="L39" s="98">
        <f t="shared" si="5"/>
        <v>0</v>
      </c>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f>$J39+$K39+$L39</f>
        <v>0</v>
      </c>
      <c r="AV39" s="48">
        <f t="shared" ref="AV39:BB44" si="46">$J39+$K39+$L39</f>
        <v>0</v>
      </c>
      <c r="AW39" s="48">
        <f t="shared" si="46"/>
        <v>0</v>
      </c>
      <c r="AX39" s="48">
        <f t="shared" si="46"/>
        <v>0</v>
      </c>
      <c r="AY39" s="48">
        <f t="shared" si="46"/>
        <v>0</v>
      </c>
      <c r="AZ39" s="48">
        <f t="shared" si="46"/>
        <v>0</v>
      </c>
      <c r="BA39" s="48">
        <f t="shared" si="46"/>
        <v>0</v>
      </c>
      <c r="BB39" s="48">
        <f t="shared" si="46"/>
        <v>0</v>
      </c>
      <c r="BC39" s="48"/>
      <c r="BE39" t="s">
        <v>210</v>
      </c>
      <c r="CM39">
        <f>BF5*AU39</f>
        <v>0</v>
      </c>
      <c r="CN39">
        <f t="shared" ref="CN39:CT39" si="47">BG5*AV39</f>
        <v>0</v>
      </c>
      <c r="CO39">
        <f t="shared" si="47"/>
        <v>0</v>
      </c>
      <c r="CP39">
        <f t="shared" si="47"/>
        <v>0</v>
      </c>
      <c r="CQ39">
        <f t="shared" si="47"/>
        <v>0</v>
      </c>
      <c r="CR39">
        <f t="shared" si="47"/>
        <v>0</v>
      </c>
      <c r="CS39">
        <f t="shared" si="47"/>
        <v>0</v>
      </c>
      <c r="CT39">
        <f t="shared" si="47"/>
        <v>0</v>
      </c>
    </row>
    <row r="40" spans="6:98" x14ac:dyDescent="0.3">
      <c r="F40" s="91">
        <f t="shared" si="7"/>
        <v>120</v>
      </c>
      <c r="G40" s="91">
        <f t="shared" si="8"/>
        <v>120</v>
      </c>
      <c r="H40" s="4">
        <f t="shared" si="9"/>
        <v>1</v>
      </c>
      <c r="I40">
        <v>170</v>
      </c>
      <c r="J40" s="48">
        <f t="shared" si="3"/>
        <v>0</v>
      </c>
      <c r="K40" s="48">
        <f t="shared" si="44"/>
        <v>0</v>
      </c>
      <c r="L40" s="98">
        <f t="shared" si="5"/>
        <v>0</v>
      </c>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f>$J40+$K40+$L40</f>
        <v>0</v>
      </c>
      <c r="AW40" s="48">
        <f t="shared" si="46"/>
        <v>0</v>
      </c>
      <c r="AX40" s="48">
        <f t="shared" si="46"/>
        <v>0</v>
      </c>
      <c r="AY40" s="48">
        <f t="shared" si="46"/>
        <v>0</v>
      </c>
      <c r="AZ40" s="48">
        <f t="shared" si="46"/>
        <v>0</v>
      </c>
      <c r="BA40" s="48">
        <f t="shared" si="46"/>
        <v>0</v>
      </c>
      <c r="BB40" s="48">
        <f t="shared" si="46"/>
        <v>0</v>
      </c>
      <c r="BC40" s="48"/>
      <c r="BE40" t="s">
        <v>211</v>
      </c>
      <c r="CN40">
        <f>BF5*AV40</f>
        <v>0</v>
      </c>
      <c r="CO40">
        <f t="shared" ref="CO40:CT40" si="48">BG5*AW40</f>
        <v>0</v>
      </c>
      <c r="CP40">
        <f t="shared" si="48"/>
        <v>0</v>
      </c>
      <c r="CQ40">
        <f t="shared" si="48"/>
        <v>0</v>
      </c>
      <c r="CR40">
        <f t="shared" si="48"/>
        <v>0</v>
      </c>
      <c r="CS40">
        <f t="shared" si="48"/>
        <v>0</v>
      </c>
      <c r="CT40">
        <f t="shared" si="48"/>
        <v>0</v>
      </c>
    </row>
    <row r="41" spans="6:98" x14ac:dyDescent="0.3">
      <c r="F41" s="91">
        <f t="shared" si="7"/>
        <v>120</v>
      </c>
      <c r="G41" s="91">
        <f t="shared" si="8"/>
        <v>120</v>
      </c>
      <c r="H41" s="4">
        <f t="shared" si="9"/>
        <v>1</v>
      </c>
      <c r="I41">
        <v>175</v>
      </c>
      <c r="J41" s="48">
        <f t="shared" si="3"/>
        <v>0</v>
      </c>
      <c r="K41" s="48">
        <f t="shared" si="44"/>
        <v>0</v>
      </c>
      <c r="L41" s="98">
        <f t="shared" si="5"/>
        <v>0</v>
      </c>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f>$J41+$K41+$L41</f>
        <v>0</v>
      </c>
      <c r="AX41" s="48">
        <f t="shared" si="46"/>
        <v>0</v>
      </c>
      <c r="AY41" s="48">
        <f t="shared" si="46"/>
        <v>0</v>
      </c>
      <c r="AZ41" s="48">
        <f t="shared" si="46"/>
        <v>0</v>
      </c>
      <c r="BA41" s="48">
        <f t="shared" si="46"/>
        <v>0</v>
      </c>
      <c r="BB41" s="48">
        <f t="shared" si="46"/>
        <v>0</v>
      </c>
      <c r="BC41" s="48"/>
      <c r="BE41" t="s">
        <v>212</v>
      </c>
      <c r="CO41">
        <f>BF5*AW41</f>
        <v>0</v>
      </c>
      <c r="CP41">
        <f t="shared" ref="CP41:CT41" si="49">BG5*AX41</f>
        <v>0</v>
      </c>
      <c r="CQ41">
        <f t="shared" si="49"/>
        <v>0</v>
      </c>
      <c r="CR41">
        <f t="shared" si="49"/>
        <v>0</v>
      </c>
      <c r="CS41">
        <f t="shared" si="49"/>
        <v>0</v>
      </c>
      <c r="CT41">
        <f t="shared" si="49"/>
        <v>0</v>
      </c>
    </row>
    <row r="42" spans="6:98" x14ac:dyDescent="0.3">
      <c r="F42" s="91">
        <f t="shared" si="7"/>
        <v>120</v>
      </c>
      <c r="G42" s="91">
        <f t="shared" si="8"/>
        <v>120</v>
      </c>
      <c r="H42" s="4">
        <f t="shared" si="9"/>
        <v>1</v>
      </c>
      <c r="I42">
        <v>180</v>
      </c>
      <c r="J42" s="48">
        <f t="shared" si="3"/>
        <v>0</v>
      </c>
      <c r="K42" s="48">
        <f t="shared" si="44"/>
        <v>0</v>
      </c>
      <c r="L42" s="98">
        <f t="shared" si="5"/>
        <v>0</v>
      </c>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f>$J42+$K42+$L42</f>
        <v>0</v>
      </c>
      <c r="AY42" s="48">
        <f t="shared" si="46"/>
        <v>0</v>
      </c>
      <c r="AZ42" s="48">
        <f t="shared" si="46"/>
        <v>0</v>
      </c>
      <c r="BA42" s="48">
        <f t="shared" si="46"/>
        <v>0</v>
      </c>
      <c r="BB42" s="48">
        <f t="shared" si="46"/>
        <v>0</v>
      </c>
      <c r="BC42" s="48"/>
      <c r="BE42" t="s">
        <v>213</v>
      </c>
      <c r="CP42">
        <f>BF5*AX42</f>
        <v>0</v>
      </c>
      <c r="CQ42">
        <f t="shared" ref="CQ42:CT42" si="50">BG5*AY42</f>
        <v>0</v>
      </c>
      <c r="CR42">
        <f t="shared" si="50"/>
        <v>0</v>
      </c>
      <c r="CS42">
        <f t="shared" si="50"/>
        <v>0</v>
      </c>
      <c r="CT42">
        <f t="shared" si="50"/>
        <v>0</v>
      </c>
    </row>
    <row r="43" spans="6:98" x14ac:dyDescent="0.3">
      <c r="F43" s="91">
        <f t="shared" si="7"/>
        <v>120</v>
      </c>
      <c r="G43" s="91">
        <f t="shared" si="8"/>
        <v>120</v>
      </c>
      <c r="H43" s="4">
        <f t="shared" si="9"/>
        <v>1</v>
      </c>
      <c r="I43">
        <v>185</v>
      </c>
      <c r="J43" s="48">
        <f t="shared" si="3"/>
        <v>0</v>
      </c>
      <c r="K43" s="48">
        <f t="shared" si="44"/>
        <v>0</v>
      </c>
      <c r="L43" s="98">
        <f t="shared" si="5"/>
        <v>0</v>
      </c>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f>$J43+$K43+$L43</f>
        <v>0</v>
      </c>
      <c r="AZ43" s="48">
        <f t="shared" si="46"/>
        <v>0</v>
      </c>
      <c r="BA43" s="48">
        <f t="shared" si="46"/>
        <v>0</v>
      </c>
      <c r="BB43" s="48">
        <f t="shared" si="46"/>
        <v>0</v>
      </c>
      <c r="BC43" s="48"/>
      <c r="BE43" t="s">
        <v>214</v>
      </c>
      <c r="CQ43">
        <f>BF5*AY43</f>
        <v>0</v>
      </c>
      <c r="CR43">
        <f t="shared" ref="CR43:CT43" si="51">BG5*AZ43</f>
        <v>0</v>
      </c>
      <c r="CS43">
        <f t="shared" si="51"/>
        <v>0</v>
      </c>
      <c r="CT43">
        <f t="shared" si="51"/>
        <v>0</v>
      </c>
    </row>
    <row r="44" spans="6:98" x14ac:dyDescent="0.3">
      <c r="F44" s="91">
        <f t="shared" si="7"/>
        <v>120</v>
      </c>
      <c r="G44" s="91">
        <f t="shared" si="8"/>
        <v>120</v>
      </c>
      <c r="H44" s="4">
        <f t="shared" si="9"/>
        <v>1</v>
      </c>
      <c r="I44">
        <v>190</v>
      </c>
      <c r="J44" s="48">
        <f t="shared" si="3"/>
        <v>0</v>
      </c>
      <c r="K44" s="48">
        <f t="shared" si="44"/>
        <v>0</v>
      </c>
      <c r="L44" s="98">
        <f t="shared" si="5"/>
        <v>0</v>
      </c>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f>$J44+$K44+$L44</f>
        <v>0</v>
      </c>
      <c r="BA44" s="48">
        <f t="shared" si="46"/>
        <v>0</v>
      </c>
      <c r="BB44" s="48">
        <f t="shared" si="46"/>
        <v>0</v>
      </c>
      <c r="BC44" s="48"/>
      <c r="BE44" t="s">
        <v>215</v>
      </c>
      <c r="CR44">
        <f>BF5*AZ44</f>
        <v>0</v>
      </c>
      <c r="CS44">
        <f t="shared" ref="CS44:CT44" si="52">BG5*BA44</f>
        <v>0</v>
      </c>
      <c r="CT44">
        <f t="shared" si="52"/>
        <v>0</v>
      </c>
    </row>
    <row r="45" spans="6:98" x14ac:dyDescent="0.3">
      <c r="F45" s="91">
        <f t="shared" si="7"/>
        <v>120</v>
      </c>
      <c r="G45" s="91">
        <f t="shared" si="8"/>
        <v>120</v>
      </c>
      <c r="H45" s="4">
        <f t="shared" si="9"/>
        <v>1</v>
      </c>
      <c r="I45">
        <v>195</v>
      </c>
      <c r="J45" s="48">
        <f t="shared" si="3"/>
        <v>0</v>
      </c>
      <c r="K45" s="48">
        <f t="shared" si="44"/>
        <v>0</v>
      </c>
      <c r="L45" s="98">
        <f t="shared" si="5"/>
        <v>0</v>
      </c>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f>$J45+$K45+$L45</f>
        <v>0</v>
      </c>
      <c r="BB45" s="48">
        <f>$J45+$K45+$L45</f>
        <v>0</v>
      </c>
      <c r="BC45" s="48"/>
      <c r="BE45" t="s">
        <v>216</v>
      </c>
      <c r="CS45">
        <f>BF5*BA45</f>
        <v>0</v>
      </c>
      <c r="CT45">
        <f>BG5*BB45</f>
        <v>0</v>
      </c>
    </row>
    <row r="46" spans="6:98" x14ac:dyDescent="0.3">
      <c r="F46" s="91">
        <f t="shared" si="7"/>
        <v>120</v>
      </c>
      <c r="G46" s="91">
        <f t="shared" si="8"/>
        <v>120</v>
      </c>
      <c r="H46" s="4">
        <f t="shared" si="9"/>
        <v>1</v>
      </c>
      <c r="I46">
        <v>200</v>
      </c>
      <c r="J46" s="48">
        <f t="shared" si="3"/>
        <v>0</v>
      </c>
      <c r="K46" s="48">
        <f t="shared" si="44"/>
        <v>0</v>
      </c>
      <c r="L46" s="98">
        <f t="shared" si="5"/>
        <v>0</v>
      </c>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f>$J46+$K46+$L46</f>
        <v>0</v>
      </c>
      <c r="BC46" s="48"/>
      <c r="BE46" s="3" t="s">
        <v>217</v>
      </c>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f>BF5*BB46</f>
        <v>0</v>
      </c>
    </row>
    <row r="47" spans="6:98" x14ac:dyDescent="0.3">
      <c r="I47">
        <v>205</v>
      </c>
      <c r="BE47" s="19" t="s">
        <v>176</v>
      </c>
      <c r="BF47" s="99">
        <f>SUM(BF5:BF46)</f>
        <v>0</v>
      </c>
      <c r="BG47" s="99">
        <f t="shared" ref="BG47:CT47" si="53">SUM(BG5:BG46)</f>
        <v>3.0599739333524663</v>
      </c>
      <c r="BH47" s="99">
        <f t="shared" si="53"/>
        <v>20.399826222349773</v>
      </c>
      <c r="BI47" s="99">
        <f t="shared" si="53"/>
        <v>50.999565555874426</v>
      </c>
      <c r="BJ47" s="99">
        <f t="shared" si="53"/>
        <v>101.99913111174885</v>
      </c>
      <c r="BK47" s="99">
        <f t="shared" si="53"/>
        <v>211.1162161809585</v>
      </c>
      <c r="BL47" s="99">
        <f t="shared" si="53"/>
        <v>318.39167446305555</v>
      </c>
      <c r="BM47" s="99">
        <f t="shared" si="53"/>
        <v>347.29061587725801</v>
      </c>
      <c r="BN47" s="99">
        <f t="shared" si="53"/>
        <v>377.31001320323458</v>
      </c>
      <c r="BO47" s="99">
        <f t="shared" si="53"/>
        <v>402.02869751382747</v>
      </c>
      <c r="BP47" s="99">
        <f t="shared" si="53"/>
        <v>432.59252732540062</v>
      </c>
      <c r="BQ47" s="99">
        <f t="shared" si="53"/>
        <v>463.27285240069813</v>
      </c>
      <c r="BR47" s="99">
        <f t="shared" si="53"/>
        <v>494.24036990289244</v>
      </c>
      <c r="BS47" s="99">
        <f t="shared" si="53"/>
        <v>519.32599993028316</v>
      </c>
      <c r="BT47" s="99">
        <f t="shared" si="53"/>
        <v>546.15462820417065</v>
      </c>
      <c r="BU47" s="99">
        <f t="shared" si="53"/>
        <v>577.07956690185586</v>
      </c>
      <c r="BV47" s="99">
        <f t="shared" si="53"/>
        <v>599.41175232081775</v>
      </c>
      <c r="BW47" s="99">
        <f t="shared" si="53"/>
        <v>623.27662322785932</v>
      </c>
      <c r="BX47" s="99">
        <f t="shared" si="53"/>
        <v>633.94423424335332</v>
      </c>
      <c r="BY47" s="99">
        <f t="shared" si="53"/>
        <v>644.25776200485802</v>
      </c>
      <c r="BZ47" s="99">
        <f t="shared" si="53"/>
        <v>658.13083980554632</v>
      </c>
      <c r="CA47" s="99">
        <f t="shared" si="53"/>
        <v>670.61074524750109</v>
      </c>
      <c r="CB47" s="99">
        <f t="shared" si="53"/>
        <v>679.99485044579308</v>
      </c>
      <c r="CC47" s="99">
        <f t="shared" si="53"/>
        <v>688.75624705621613</v>
      </c>
      <c r="CD47" s="99">
        <f t="shared" si="53"/>
        <v>699.39260954394115</v>
      </c>
      <c r="CE47" s="99">
        <f t="shared" si="53"/>
        <v>3.0599739333524663</v>
      </c>
      <c r="CF47" s="99">
        <f t="shared" si="53"/>
        <v>20.399826222349773</v>
      </c>
      <c r="CG47" s="99">
        <f t="shared" si="53"/>
        <v>50.999565555874426</v>
      </c>
      <c r="CH47" s="99">
        <f t="shared" si="53"/>
        <v>101.99913111174885</v>
      </c>
      <c r="CI47" s="99">
        <f t="shared" si="53"/>
        <v>211.1162161809585</v>
      </c>
      <c r="CJ47" s="99">
        <f t="shared" si="53"/>
        <v>318.39167446305555</v>
      </c>
      <c r="CK47" s="99">
        <f t="shared" si="53"/>
        <v>347.29061587725801</v>
      </c>
      <c r="CL47" s="99">
        <f t="shared" si="53"/>
        <v>377.31001320323458</v>
      </c>
      <c r="CM47" s="99">
        <f t="shared" si="53"/>
        <v>402.02869751382747</v>
      </c>
      <c r="CN47" s="99">
        <f t="shared" si="53"/>
        <v>432.59252732540062</v>
      </c>
      <c r="CO47" s="99">
        <f t="shared" si="53"/>
        <v>463.27285240069813</v>
      </c>
      <c r="CP47" s="99">
        <f t="shared" si="53"/>
        <v>494.24036990289244</v>
      </c>
      <c r="CQ47" s="99">
        <f t="shared" si="53"/>
        <v>519.32599993028316</v>
      </c>
      <c r="CR47" s="99">
        <f t="shared" si="53"/>
        <v>546.15462820417065</v>
      </c>
      <c r="CS47" s="99">
        <f t="shared" si="53"/>
        <v>577.07956690185586</v>
      </c>
      <c r="CT47" s="99">
        <f t="shared" si="53"/>
        <v>599.41175232081775</v>
      </c>
    </row>
    <row r="49" spans="1:98" x14ac:dyDescent="0.3">
      <c r="A49" s="60" t="s">
        <v>284</v>
      </c>
    </row>
    <row r="50" spans="1:98" x14ac:dyDescent="0.3">
      <c r="A50" s="100"/>
      <c r="B50" s="100" t="s">
        <v>163</v>
      </c>
      <c r="C50" s="100" t="s">
        <v>164</v>
      </c>
      <c r="D50" t="s">
        <v>167</v>
      </c>
      <c r="E50" t="s">
        <v>166</v>
      </c>
    </row>
    <row r="51" spans="1:98" x14ac:dyDescent="0.3">
      <c r="A51" s="100" t="s">
        <v>165</v>
      </c>
      <c r="B51" s="93">
        <v>130</v>
      </c>
      <c r="C51" s="93">
        <v>130</v>
      </c>
      <c r="D51">
        <f>C51-B51+5</f>
        <v>5</v>
      </c>
      <c r="E51" s="4">
        <f>100/(D51/5)/100</f>
        <v>1</v>
      </c>
      <c r="N51" s="19">
        <v>0</v>
      </c>
      <c r="O51" s="19">
        <v>5</v>
      </c>
      <c r="P51" s="19">
        <v>10</v>
      </c>
      <c r="Q51" s="19">
        <v>15</v>
      </c>
      <c r="R51" s="19">
        <v>20</v>
      </c>
      <c r="S51" s="19">
        <v>25</v>
      </c>
      <c r="T51" s="19">
        <v>30</v>
      </c>
      <c r="U51" s="19">
        <v>35</v>
      </c>
      <c r="V51" s="19">
        <v>40</v>
      </c>
      <c r="W51" s="19">
        <v>45</v>
      </c>
      <c r="X51" s="19">
        <v>50</v>
      </c>
      <c r="Y51" s="19">
        <v>55</v>
      </c>
      <c r="Z51" s="19">
        <v>60</v>
      </c>
      <c r="AA51" s="19">
        <v>65</v>
      </c>
      <c r="AB51" s="19">
        <v>70</v>
      </c>
      <c r="AC51" s="19">
        <v>75</v>
      </c>
      <c r="AD51" s="19">
        <v>80</v>
      </c>
      <c r="AE51" s="19">
        <v>85</v>
      </c>
      <c r="AF51" s="19">
        <v>90</v>
      </c>
      <c r="AG51" s="19">
        <v>95</v>
      </c>
      <c r="AH51" s="19">
        <v>100</v>
      </c>
      <c r="AI51" s="19">
        <v>105</v>
      </c>
      <c r="AJ51" s="19">
        <v>110</v>
      </c>
      <c r="AK51" s="19">
        <v>115</v>
      </c>
      <c r="AL51" s="19">
        <v>120</v>
      </c>
      <c r="AM51" s="19">
        <v>125</v>
      </c>
      <c r="AN51" s="19">
        <v>130</v>
      </c>
      <c r="AO51" s="19">
        <v>135</v>
      </c>
      <c r="AP51" s="19">
        <v>140</v>
      </c>
      <c r="AQ51" s="19">
        <v>145</v>
      </c>
      <c r="AR51" s="2">
        <v>150</v>
      </c>
      <c r="AS51" s="19">
        <v>155</v>
      </c>
      <c r="AT51" s="2">
        <v>160</v>
      </c>
      <c r="AU51" s="19">
        <v>165</v>
      </c>
      <c r="AV51" s="2">
        <v>170</v>
      </c>
      <c r="AW51" s="19">
        <v>175</v>
      </c>
      <c r="AX51" s="2">
        <v>180</v>
      </c>
      <c r="AY51" s="19">
        <v>185</v>
      </c>
      <c r="AZ51" s="2">
        <v>190</v>
      </c>
      <c r="BA51" s="19">
        <v>195</v>
      </c>
      <c r="BB51" s="2">
        <v>200</v>
      </c>
      <c r="BF51" s="19">
        <v>0</v>
      </c>
      <c r="BG51" s="19">
        <v>5</v>
      </c>
      <c r="BH51" s="19">
        <v>10</v>
      </c>
      <c r="BI51" s="19">
        <v>15</v>
      </c>
      <c r="BJ51" s="19">
        <v>20</v>
      </c>
      <c r="BK51" s="19">
        <v>25</v>
      </c>
      <c r="BL51" s="19">
        <v>30</v>
      </c>
      <c r="BM51" s="19">
        <v>35</v>
      </c>
      <c r="BN51" s="19">
        <v>40</v>
      </c>
      <c r="BO51" s="19">
        <v>45</v>
      </c>
      <c r="BP51" s="19">
        <v>50</v>
      </c>
      <c r="BQ51" s="19">
        <v>55</v>
      </c>
      <c r="BR51" s="19">
        <v>60</v>
      </c>
      <c r="BS51" s="19">
        <v>65</v>
      </c>
      <c r="BT51" s="19">
        <v>70</v>
      </c>
      <c r="BU51" s="19">
        <v>75</v>
      </c>
      <c r="BV51" s="19">
        <v>80</v>
      </c>
      <c r="BW51" s="19">
        <v>85</v>
      </c>
      <c r="BX51" s="19">
        <v>90</v>
      </c>
      <c r="BY51" s="19">
        <v>95</v>
      </c>
      <c r="BZ51" s="19">
        <v>100</v>
      </c>
      <c r="CA51" s="19">
        <v>105</v>
      </c>
      <c r="CB51" s="19">
        <v>110</v>
      </c>
      <c r="CC51" s="19">
        <v>115</v>
      </c>
      <c r="CD51" s="19">
        <v>120</v>
      </c>
      <c r="CE51" s="19">
        <v>125</v>
      </c>
      <c r="CF51" s="19">
        <v>130</v>
      </c>
      <c r="CG51" s="19">
        <v>135</v>
      </c>
      <c r="CH51" s="19">
        <v>140</v>
      </c>
      <c r="CI51" s="19">
        <v>145</v>
      </c>
      <c r="CJ51" s="2">
        <v>150</v>
      </c>
      <c r="CK51" s="19">
        <v>155</v>
      </c>
      <c r="CL51" s="2">
        <v>160</v>
      </c>
      <c r="CM51" s="19">
        <v>165</v>
      </c>
      <c r="CN51" s="2">
        <v>170</v>
      </c>
      <c r="CO51" s="19">
        <v>175</v>
      </c>
      <c r="CP51" s="2">
        <v>180</v>
      </c>
      <c r="CQ51" s="19">
        <v>185</v>
      </c>
      <c r="CR51" s="2">
        <v>190</v>
      </c>
      <c r="CS51" s="19">
        <v>195</v>
      </c>
      <c r="CT51" s="2">
        <v>200</v>
      </c>
    </row>
    <row r="52" spans="1:98" x14ac:dyDescent="0.3">
      <c r="A52" s="100" t="s">
        <v>92</v>
      </c>
      <c r="B52" s="93">
        <v>130</v>
      </c>
      <c r="C52" s="93">
        <v>130</v>
      </c>
      <c r="D52">
        <f>C52-B52+5</f>
        <v>5</v>
      </c>
      <c r="E52" s="4">
        <f>IF(D52&gt;0,100/(D52/5)/100,1)</f>
        <v>1</v>
      </c>
      <c r="F52" s="94" t="s">
        <v>163</v>
      </c>
      <c r="G52" s="94" t="s">
        <v>164</v>
      </c>
      <c r="H52" s="94" t="s">
        <v>173</v>
      </c>
      <c r="I52" s="95" t="s">
        <v>169</v>
      </c>
      <c r="J52" s="3" t="s">
        <v>172</v>
      </c>
      <c r="K52" s="97" t="s">
        <v>174</v>
      </c>
      <c r="L52" s="97" t="s">
        <v>175</v>
      </c>
      <c r="M52" t="s">
        <v>168</v>
      </c>
      <c r="N52" s="4">
        <f t="shared" ref="N52" si="54">IF(IF(BF51&lt;=$B51,1,M52-$E51)&gt;0,IF(BF51&lt;=$B51,1,M52-$E51),0)</f>
        <v>1</v>
      </c>
      <c r="O52" s="4">
        <f t="shared" ref="O52" si="55">IF(IF(BG51&lt;=$B51,1,N52-$E51)&gt;0,IF(BG51&lt;=$B51,1,N52-$E51),0)</f>
        <v>1</v>
      </c>
      <c r="P52" s="4">
        <f t="shared" ref="P52" si="56">IF(IF(BH51&lt;=$B51,1,O52-$E51)&gt;0,IF(BH51&lt;=$B51,1,O52-$E51),0)</f>
        <v>1</v>
      </c>
      <c r="Q52" s="4">
        <f t="shared" ref="Q52" si="57">IF(IF(BI51&lt;=$B51,1,P52-$E51)&gt;0,IF(BI51&lt;=$B51,1,P52-$E51),0)</f>
        <v>1</v>
      </c>
      <c r="R52" s="4">
        <f t="shared" ref="R52" si="58">IF(IF(BJ51&lt;=$B51,1,Q52-$E51)&gt;0,IF(BJ51&lt;=$B51,1,Q52-$E51),0)</f>
        <v>1</v>
      </c>
      <c r="S52" s="4">
        <f t="shared" ref="S52" si="59">IF(IF(BK51&lt;=$B51,1,R52-$E51)&gt;0,IF(BK51&lt;=$B51,1,R52-$E51),0)</f>
        <v>1</v>
      </c>
      <c r="T52" s="4">
        <f t="shared" ref="T52" si="60">IF(IF(BL51&lt;=$B51,1,S52-$E51)&gt;0,IF(BL51&lt;=$B51,1,S52-$E51),0)</f>
        <v>1</v>
      </c>
      <c r="U52" s="4">
        <f t="shared" ref="U52" si="61">IF(IF(BM51&lt;=$B51,1,T52-$E51)&gt;0,IF(BM51&lt;=$B51,1,T52-$E51),0)</f>
        <v>1</v>
      </c>
      <c r="V52" s="4">
        <f t="shared" ref="V52" si="62">IF(IF(BN51&lt;=$B51,1,U52-$E51)&gt;0,IF(BN51&lt;=$B51,1,U52-$E51),0)</f>
        <v>1</v>
      </c>
      <c r="W52" s="4">
        <f t="shared" ref="W52" si="63">IF(IF(BO51&lt;=$B51,1,V52-$E51)&gt;0,IF(BO51&lt;=$B51,1,V52-$E51),0)</f>
        <v>1</v>
      </c>
      <c r="X52" s="4">
        <f t="shared" ref="X52" si="64">IF(IF(BP51&lt;=$B51,1,W52-$E51)&gt;0,IF(BP51&lt;=$B51,1,W52-$E51),0)</f>
        <v>1</v>
      </c>
      <c r="Y52" s="4">
        <f t="shared" ref="Y52" si="65">IF(IF(BQ51&lt;=$B51,1,X52-$E51)&gt;0,IF(BQ51&lt;=$B51,1,X52-$E51),0)</f>
        <v>1</v>
      </c>
      <c r="Z52" s="4">
        <f t="shared" ref="Z52" si="66">IF(IF(BR51&lt;=$B51,1,Y52-$E51)&gt;0,IF(BR51&lt;=$B51,1,Y52-$E51),0)</f>
        <v>1</v>
      </c>
      <c r="AA52" s="4">
        <f t="shared" ref="AA52" si="67">IF(IF(BS51&lt;=$B51,1,Z52-$E51)&gt;0,IF(BS51&lt;=$B51,1,Z52-$E51),0)</f>
        <v>1</v>
      </c>
      <c r="AB52" s="4">
        <f t="shared" ref="AB52" si="68">IF(IF(BT51&lt;=$B51,1,AA52-$E51)&gt;0,IF(BT51&lt;=$B51,1,AA52-$E51),0)</f>
        <v>1</v>
      </c>
      <c r="AC52" s="4">
        <f t="shared" ref="AC52" si="69">IF(IF(BU51&lt;=$B51,1,AB52-$E51)&gt;0,IF(BU51&lt;=$B51,1,AB52-$E51),0)</f>
        <v>1</v>
      </c>
      <c r="AD52" s="4">
        <f t="shared" ref="AD52" si="70">IF(IF(BV51&lt;=$B51,1,AC52-$E51)&gt;0,IF(BV51&lt;=$B51,1,AC52-$E51),0)</f>
        <v>1</v>
      </c>
      <c r="AE52" s="4">
        <f t="shared" ref="AE52" si="71">IF(IF(BW51&lt;=$B51,1,AD52-$E51)&gt;0,IF(BW51&lt;=$B51,1,AD52-$E51),0)</f>
        <v>1</v>
      </c>
      <c r="AF52" s="4">
        <f t="shared" ref="AF52" si="72">IF(IF(BX51&lt;=$B51,1,AE52-$E51)&gt;0,IF(BX51&lt;=$B51,1,AE52-$E51),0)</f>
        <v>1</v>
      </c>
      <c r="AG52" s="4">
        <f t="shared" ref="AG52" si="73">IF(IF(BY51&lt;=$B51,1,AF52-$E51)&gt;0,IF(BY51&lt;=$B51,1,AF52-$E51),0)</f>
        <v>1</v>
      </c>
      <c r="AH52" s="4">
        <f t="shared" ref="AH52" si="74">IF(IF(BZ51&lt;=$B51,1,AG52-$E51)&gt;0,IF(BZ51&lt;=$B51,1,AG52-$E51),0)</f>
        <v>1</v>
      </c>
      <c r="AI52" s="4">
        <f t="shared" ref="AI52" si="75">IF(IF(CA51&lt;=$B51,1,AH52-$E51)&gt;0,IF(CA51&lt;=$B51,1,AH52-$E51),0)</f>
        <v>1</v>
      </c>
      <c r="AJ52" s="4">
        <f t="shared" ref="AJ52" si="76">IF(IF(CB51&lt;=$B51,1,AI52-$E51)&gt;0,IF(CB51&lt;=$B51,1,AI52-$E51),0)</f>
        <v>1</v>
      </c>
      <c r="AK52" s="4">
        <f t="shared" ref="AK52" si="77">IF(IF(CC51&lt;=$B51,1,AJ52-$E51)&gt;0,IF(CC51&lt;=$B51,1,AJ52-$E51),0)</f>
        <v>1</v>
      </c>
      <c r="AL52" s="4">
        <f t="shared" ref="AL52" si="78">IF(IF(CD51&lt;=$B51,1,AK52-$E51)&gt;0,IF(CD51&lt;=$B51,1,AK52-$E51),0)</f>
        <v>1</v>
      </c>
      <c r="AM52" s="4">
        <f t="shared" ref="AM52" si="79">IF(IF(CE51&lt;=$B51,1,AL52-$E51)&gt;0,IF(CE51&lt;=$B51,1,AL52-$E51),0)</f>
        <v>1</v>
      </c>
      <c r="AN52" s="4">
        <f t="shared" ref="AN52" si="80">IF(IF(CF51&lt;=$B51,1,AM52-$E51)&gt;0,IF(CF51&lt;=$B51,1,AM52-$E51),0)</f>
        <v>1</v>
      </c>
      <c r="AO52" s="4">
        <f t="shared" ref="AO52" si="81">IF(IF(CG51&lt;=$B51,1,AN52-$E51)&gt;0,IF(CG51&lt;=$B51,1,AN52-$E51),0)</f>
        <v>0</v>
      </c>
      <c r="AP52" s="4">
        <f t="shared" ref="AP52" si="82">IF(IF(CH51&lt;=$B51,1,AO52-$E51)&gt;0,IF(CH51&lt;=$B51,1,AO52-$E51),0)</f>
        <v>0</v>
      </c>
      <c r="AQ52" s="4">
        <f t="shared" ref="AQ52" si="83">IF(IF(CI51&lt;=$B51,1,AP52-$E51)&gt;0,IF(CI51&lt;=$B51,1,AP52-$E51),0)</f>
        <v>0</v>
      </c>
      <c r="AR52" s="4">
        <f t="shared" ref="AR52" si="84">IF(IF(CJ51&lt;=$B51,1,AQ52-$E51)&gt;0,IF(CJ51&lt;=$B51,1,AQ52-$E51),0)</f>
        <v>0</v>
      </c>
      <c r="AS52" s="4">
        <f t="shared" ref="AS52" si="85">IF(IF(CK51&lt;=$B51,1,AR52-$E51)&gt;0,IF(CK51&lt;=$B51,1,AR52-$E51),0)</f>
        <v>0</v>
      </c>
      <c r="AT52" s="4">
        <f t="shared" ref="AT52" si="86">IF(IF(CL51&lt;=$B51,1,AS52-$E51)&gt;0,IF(CL51&lt;=$B51,1,AS52-$E51),0)</f>
        <v>0</v>
      </c>
      <c r="AU52" s="4">
        <f t="shared" ref="AU52" si="87">IF(IF(CM51&lt;=$B51,1,AT52-$E51)&gt;0,IF(CM51&lt;=$B51,1,AT52-$E51),0)</f>
        <v>0</v>
      </c>
      <c r="AV52" s="4">
        <f t="shared" ref="AV52" si="88">IF(IF(CN51&lt;=$B51,1,AU52-$E51)&gt;0,IF(CN51&lt;=$B51,1,AU52-$E51),0)</f>
        <v>0</v>
      </c>
      <c r="AW52" s="4">
        <f t="shared" ref="AW52" si="89">IF(IF(CO51&lt;=$B51,1,AV52-$E51)&gt;0,IF(CO51&lt;=$B51,1,AV52-$E51),0)</f>
        <v>0</v>
      </c>
      <c r="AX52" s="4">
        <f t="shared" ref="AX52" si="90">IF(IF(CP51&lt;=$B51,1,AW52-$E51)&gt;0,IF(CP51&lt;=$B51,1,AW52-$E51),0)</f>
        <v>0</v>
      </c>
      <c r="AY52" s="4">
        <f t="shared" ref="AY52" si="91">IF(IF(CQ51&lt;=$B51,1,AX52-$E51)&gt;0,IF(CQ51&lt;=$B51,1,AX52-$E51),0)</f>
        <v>0</v>
      </c>
      <c r="AZ52" s="4">
        <f t="shared" ref="AZ52" si="92">IF(IF(CR51&lt;=$B51,1,AY52-$E51)&gt;0,IF(CR51&lt;=$B51,1,AY52-$E51),0)</f>
        <v>0</v>
      </c>
      <c r="BA52" s="4">
        <f t="shared" ref="BA52" si="93">IF(IF(CS51&lt;=$B51,1,AZ52-$E51)&gt;0,IF(CS51&lt;=$B51,1,AZ52-$E51),0)</f>
        <v>0</v>
      </c>
      <c r="BB52" s="4">
        <f t="shared" ref="BB52" si="94">IF(IF(CT51&lt;=$B51,1,BA52-$E51)&gt;0,IF(CT51&lt;=$B51,1,BA52-$E51),0)</f>
        <v>0</v>
      </c>
      <c r="BE52" t="s">
        <v>171</v>
      </c>
      <c r="BF52" s="91">
        <f>'Data tilvækstoversigt'!C68*N52</f>
        <v>0</v>
      </c>
      <c r="BG52" s="91">
        <f>'Data tilvækstoversigt'!D68*O52</f>
        <v>1.7417998601780929</v>
      </c>
      <c r="BH52" s="91">
        <f>'Data tilvækstoversigt'!E68*P52</f>
        <v>11.611999067853953</v>
      </c>
      <c r="BI52" s="91">
        <f>'Data tilvækstoversigt'!F68*Q52</f>
        <v>29.029997669634877</v>
      </c>
      <c r="BJ52" s="91">
        <f>'Data tilvækstoversigt'!G68*R52</f>
        <v>58.059995339269754</v>
      </c>
      <c r="BK52" s="91">
        <f>'Data tilvækstoversigt'!H68*S52</f>
        <v>133.41147264730571</v>
      </c>
      <c r="BL52" s="91">
        <f>'Data tilvækstoversigt'!I68*T52</f>
        <v>223.4784310122694</v>
      </c>
      <c r="BM52" s="91">
        <f>'Data tilvækstoversigt'!J68*U52</f>
        <v>282.16752801051587</v>
      </c>
      <c r="BN52" s="91">
        <f>'Data tilvækstoversigt'!K68*V52</f>
        <v>310.13870190871097</v>
      </c>
      <c r="BO52" s="91">
        <f>'Data tilvækstoversigt'!L68*W52</f>
        <v>332.31047694613943</v>
      </c>
      <c r="BP52" s="91">
        <f>'Data tilvækstoversigt'!M68*X52</f>
        <v>364.07885943378926</v>
      </c>
      <c r="BQ52" s="91">
        <f>'Data tilvækstoversigt'!N68*Y52</f>
        <v>391.60919003192015</v>
      </c>
      <c r="BR52" s="91">
        <f>'Data tilvækstoversigt'!O68*Z52</f>
        <v>419.17397027515568</v>
      </c>
      <c r="BS52" s="91">
        <f>'Data tilvækstoversigt'!P68*AA52</f>
        <v>445.81696722884988</v>
      </c>
      <c r="BT52" s="91">
        <f>'Data tilvækstoversigt'!Q68*AB52</f>
        <v>470.09963468576598</v>
      </c>
      <c r="BU52" s="91">
        <f>'Data tilvækstoversigt'!R68*AC52</f>
        <v>497.76269682810852</v>
      </c>
      <c r="BV52" s="91">
        <f>'Data tilvækstoversigt'!S68*AD52</f>
        <v>520.88758918020528</v>
      </c>
      <c r="BW52" s="91">
        <f>'Data tilvækstoversigt'!T68*AE52</f>
        <v>543.11268816243478</v>
      </c>
      <c r="BX52" s="91">
        <f>'Data tilvækstoversigt'!U68*AF52</f>
        <v>555.56717443489026</v>
      </c>
      <c r="BY52" s="91">
        <f>'Data tilvækstoversigt'!V68*AG52</f>
        <v>565.16695943714853</v>
      </c>
      <c r="BZ52" s="91">
        <f>'Data tilvækstoversigt'!W68*AH52</f>
        <v>577.62197301783249</v>
      </c>
      <c r="CA52" s="91">
        <f>'Data tilvækstoversigt'!X68*AI52</f>
        <v>586.76028728720974</v>
      </c>
      <c r="CB52" s="91">
        <f>'Data tilvækstoversigt'!Y68*AJ52</f>
        <v>597.65592439676686</v>
      </c>
      <c r="CC52" s="91">
        <f>'Data tilvækstoversigt'!Z68*AK52</f>
        <v>607.8993976867954</v>
      </c>
      <c r="CD52" s="91">
        <f>'Data tilvækstoversigt'!AA68*AL52</f>
        <v>620.39228403263837</v>
      </c>
      <c r="CE52" s="91">
        <f>'Data tilvækstoversigt'!AB68*AM52</f>
        <v>625.38307174515933</v>
      </c>
      <c r="CF52" s="91">
        <f>'Data tilvækstoversigt'!AC68*AN52</f>
        <v>638.16237943884403</v>
      </c>
      <c r="CG52" s="91">
        <f>'Data tilvækstoversigt'!AD68*AO52</f>
        <v>0</v>
      </c>
      <c r="CH52" s="91">
        <f>'Data tilvækstoversigt'!AE68*AP52</f>
        <v>0</v>
      </c>
      <c r="CI52" s="91">
        <f>'Data tilvækstoversigt'!AF68*AQ52</f>
        <v>0</v>
      </c>
      <c r="CJ52" s="91">
        <f>'Data tilvækstoversigt'!AG68*AR52</f>
        <v>0</v>
      </c>
      <c r="CK52" s="91">
        <f>'Data tilvækstoversigt'!AH68*AS52</f>
        <v>0</v>
      </c>
      <c r="CL52" s="91">
        <f>'Data tilvækstoversigt'!AI68*AT52</f>
        <v>0</v>
      </c>
      <c r="CM52" s="91">
        <f>'Data tilvækstoversigt'!AJ68*AU52</f>
        <v>0</v>
      </c>
      <c r="CN52" s="91">
        <f>'Data tilvækstoversigt'!AK68*AV52</f>
        <v>0</v>
      </c>
      <c r="CO52" s="91">
        <f>'Data tilvækstoversigt'!AL68*AW52</f>
        <v>0</v>
      </c>
      <c r="CP52" s="91">
        <f>'Data tilvækstoversigt'!AM68*AX52</f>
        <v>0</v>
      </c>
      <c r="CQ52" s="91">
        <f>'Data tilvækstoversigt'!AN68*AY52</f>
        <v>0</v>
      </c>
      <c r="CR52" s="91">
        <f>'Data tilvækstoversigt'!AO68*AZ52</f>
        <v>0</v>
      </c>
      <c r="CS52" s="91">
        <f>'Data tilvækstoversigt'!AP68*BA52</f>
        <v>0</v>
      </c>
      <c r="CT52" s="91">
        <f>'Data tilvækstoversigt'!AQ68*BB52</f>
        <v>0</v>
      </c>
    </row>
    <row r="53" spans="1:98" x14ac:dyDescent="0.3">
      <c r="F53" s="92">
        <f>B52</f>
        <v>130</v>
      </c>
      <c r="G53" s="92">
        <f>C52</f>
        <v>130</v>
      </c>
      <c r="H53" s="4">
        <f>E52</f>
        <v>1</v>
      </c>
      <c r="I53">
        <v>0</v>
      </c>
      <c r="J53" s="48">
        <f>IF(AND(I53&gt;=F53,I53&lt;=G53+1),H53,0)</f>
        <v>0</v>
      </c>
      <c r="K53" s="48">
        <f>IF(IF(AND(I53&gt;=(F53*2),I53&lt;=G53+F53+(G53-F53+5)+1),((H53)^2)*(I54-F53*2)/5,0)&lt;=H53,IF(AND(I53&gt;=(F53*2),I53&lt;=G53+F53+(G53-F53+5)+1),((H53)^2)*(I54-F53*2)/5,0),(K52-H53^2))</f>
        <v>0</v>
      </c>
      <c r="L53" s="98">
        <f>IF(IF(AND(I53&gt;=(F53*3),I53&lt;=G53+F53+F53+(G53-F53+5)+1),((H53)^3)*(I54-F53*3)/5,0)&lt;=H53,IF(AND(I53&gt;=(F53*3),I53&lt;=G53+F53+F53+(G53-F53+5)+1),((H53)^3)*(I54-F53*3)/5,0),(L52-H53^3))</f>
        <v>0</v>
      </c>
      <c r="M53" s="96"/>
      <c r="N53" s="48">
        <f>$J53+$K53+$L53</f>
        <v>0</v>
      </c>
      <c r="O53" s="48">
        <f t="shared" ref="O53:BB59" si="95">$J53+$K53+$L53</f>
        <v>0</v>
      </c>
      <c r="P53" s="48">
        <f t="shared" si="95"/>
        <v>0</v>
      </c>
      <c r="Q53" s="48">
        <f t="shared" si="95"/>
        <v>0</v>
      </c>
      <c r="R53" s="48">
        <f t="shared" si="95"/>
        <v>0</v>
      </c>
      <c r="S53" s="48">
        <f t="shared" si="95"/>
        <v>0</v>
      </c>
      <c r="T53" s="48">
        <f t="shared" si="95"/>
        <v>0</v>
      </c>
      <c r="U53" s="48">
        <f t="shared" si="95"/>
        <v>0</v>
      </c>
      <c r="V53" s="48">
        <f t="shared" si="95"/>
        <v>0</v>
      </c>
      <c r="W53" s="48">
        <f t="shared" si="95"/>
        <v>0</v>
      </c>
      <c r="X53" s="48">
        <f t="shared" si="95"/>
        <v>0</v>
      </c>
      <c r="Y53" s="48">
        <f t="shared" si="95"/>
        <v>0</v>
      </c>
      <c r="Z53" s="48">
        <f t="shared" si="95"/>
        <v>0</v>
      </c>
      <c r="AA53" s="48">
        <f t="shared" si="95"/>
        <v>0</v>
      </c>
      <c r="AB53" s="48">
        <f t="shared" si="95"/>
        <v>0</v>
      </c>
      <c r="AC53" s="48">
        <f t="shared" si="95"/>
        <v>0</v>
      </c>
      <c r="AD53" s="48">
        <f t="shared" si="95"/>
        <v>0</v>
      </c>
      <c r="AE53" s="48">
        <f t="shared" si="95"/>
        <v>0</v>
      </c>
      <c r="AF53" s="48">
        <f t="shared" si="95"/>
        <v>0</v>
      </c>
      <c r="AG53" s="48">
        <f t="shared" si="95"/>
        <v>0</v>
      </c>
      <c r="AH53" s="48">
        <f t="shared" si="95"/>
        <v>0</v>
      </c>
      <c r="AI53" s="48">
        <f t="shared" si="95"/>
        <v>0</v>
      </c>
      <c r="AJ53" s="48">
        <f t="shared" si="95"/>
        <v>0</v>
      </c>
      <c r="AK53" s="48">
        <f t="shared" si="95"/>
        <v>0</v>
      </c>
      <c r="AL53" s="48">
        <f t="shared" si="95"/>
        <v>0</v>
      </c>
      <c r="AM53" s="48">
        <f t="shared" si="95"/>
        <v>0</v>
      </c>
      <c r="AN53" s="48">
        <f t="shared" si="95"/>
        <v>0</v>
      </c>
      <c r="AO53" s="48">
        <f t="shared" si="95"/>
        <v>0</v>
      </c>
      <c r="AP53" s="48">
        <f t="shared" si="95"/>
        <v>0</v>
      </c>
      <c r="AQ53" s="48">
        <f t="shared" si="95"/>
        <v>0</v>
      </c>
      <c r="AR53" s="48">
        <f t="shared" si="95"/>
        <v>0</v>
      </c>
      <c r="AS53" s="48">
        <f t="shared" si="95"/>
        <v>0</v>
      </c>
      <c r="AT53" s="48">
        <f t="shared" si="95"/>
        <v>0</v>
      </c>
      <c r="AU53" s="48">
        <f t="shared" si="95"/>
        <v>0</v>
      </c>
      <c r="AV53" s="48">
        <f t="shared" si="95"/>
        <v>0</v>
      </c>
      <c r="AW53" s="48">
        <f t="shared" si="95"/>
        <v>0</v>
      </c>
      <c r="AX53" s="48">
        <f t="shared" si="95"/>
        <v>0</v>
      </c>
      <c r="AY53" s="48">
        <f t="shared" si="95"/>
        <v>0</v>
      </c>
      <c r="AZ53" s="48">
        <f t="shared" si="95"/>
        <v>0</v>
      </c>
      <c r="BA53" s="48">
        <f t="shared" si="95"/>
        <v>0</v>
      </c>
      <c r="BB53" s="48">
        <f t="shared" si="95"/>
        <v>0</v>
      </c>
      <c r="BC53" s="48"/>
      <c r="BE53" t="s">
        <v>177</v>
      </c>
      <c r="BF53">
        <f>BF52*N53</f>
        <v>0</v>
      </c>
      <c r="BG53">
        <f t="shared" ref="BG53" si="96">BG52*O53</f>
        <v>0</v>
      </c>
      <c r="BH53">
        <f t="shared" ref="BH53" si="97">BH52*P53</f>
        <v>0</v>
      </c>
      <c r="BI53">
        <f t="shared" ref="BI53" si="98">BI52*Q53</f>
        <v>0</v>
      </c>
      <c r="BJ53">
        <f t="shared" ref="BJ53" si="99">BJ52*R53</f>
        <v>0</v>
      </c>
      <c r="BK53">
        <f t="shared" ref="BK53" si="100">BK52*S53</f>
        <v>0</v>
      </c>
      <c r="BL53">
        <f t="shared" ref="BL53" si="101">BL52*T53</f>
        <v>0</v>
      </c>
      <c r="BM53">
        <f t="shared" ref="BM53" si="102">BM52*U53</f>
        <v>0</v>
      </c>
      <c r="BN53">
        <f t="shared" ref="BN53" si="103">BN52*V53</f>
        <v>0</v>
      </c>
      <c r="BO53">
        <f t="shared" ref="BO53" si="104">BO52*W53</f>
        <v>0</v>
      </c>
      <c r="BP53">
        <f t="shared" ref="BP53" si="105">BP52*X53</f>
        <v>0</v>
      </c>
      <c r="BQ53">
        <f t="shared" ref="BQ53" si="106">BQ52*Y53</f>
        <v>0</v>
      </c>
      <c r="BR53">
        <f t="shared" ref="BR53" si="107">BR52*Z53</f>
        <v>0</v>
      </c>
      <c r="BS53">
        <f t="shared" ref="BS53" si="108">BS52*AA53</f>
        <v>0</v>
      </c>
      <c r="BT53">
        <f t="shared" ref="BT53" si="109">BT52*AB53</f>
        <v>0</v>
      </c>
      <c r="BU53">
        <f t="shared" ref="BU53" si="110">BU52*AC53</f>
        <v>0</v>
      </c>
      <c r="BV53">
        <f t="shared" ref="BV53" si="111">BV52*AD53</f>
        <v>0</v>
      </c>
      <c r="BW53">
        <f t="shared" ref="BW53" si="112">BW52*AE53</f>
        <v>0</v>
      </c>
      <c r="BX53">
        <f t="shared" ref="BX53" si="113">BX52*AF53</f>
        <v>0</v>
      </c>
      <c r="BY53">
        <f t="shared" ref="BY53" si="114">BY52*AG53</f>
        <v>0</v>
      </c>
      <c r="BZ53">
        <f t="shared" ref="BZ53" si="115">BZ52*AH53</f>
        <v>0</v>
      </c>
      <c r="CA53">
        <f t="shared" ref="CA53" si="116">CA52*AI53</f>
        <v>0</v>
      </c>
      <c r="CB53">
        <f t="shared" ref="CB53" si="117">CB52*AJ53</f>
        <v>0</v>
      </c>
      <c r="CC53">
        <f t="shared" ref="CC53" si="118">CC52*AK53</f>
        <v>0</v>
      </c>
      <c r="CD53">
        <f t="shared" ref="CD53" si="119">CD52*AL53</f>
        <v>0</v>
      </c>
      <c r="CE53">
        <f t="shared" ref="CE53" si="120">CE52*AM53</f>
        <v>0</v>
      </c>
      <c r="CF53">
        <f t="shared" ref="CF53" si="121">CF52*AN53</f>
        <v>0</v>
      </c>
      <c r="CG53">
        <f t="shared" ref="CG53" si="122">CG52*AO53</f>
        <v>0</v>
      </c>
      <c r="CH53">
        <f t="shared" ref="CH53" si="123">CH52*AP53</f>
        <v>0</v>
      </c>
      <c r="CI53">
        <f t="shared" ref="CI53" si="124">CI52*AQ53</f>
        <v>0</v>
      </c>
      <c r="CJ53">
        <f t="shared" ref="CJ53" si="125">CJ52*AR53</f>
        <v>0</v>
      </c>
      <c r="CK53">
        <f t="shared" ref="CK53" si="126">CK52*AS53</f>
        <v>0</v>
      </c>
      <c r="CL53">
        <f t="shared" ref="CL53" si="127">CL52*AT53</f>
        <v>0</v>
      </c>
      <c r="CM53">
        <f t="shared" ref="CM53" si="128">CM52*AU53</f>
        <v>0</v>
      </c>
      <c r="CN53">
        <f t="shared" ref="CN53" si="129">CN52*AV53</f>
        <v>0</v>
      </c>
      <c r="CO53">
        <f t="shared" ref="CO53" si="130">CO52*AW53</f>
        <v>0</v>
      </c>
      <c r="CP53">
        <f t="shared" ref="CP53" si="131">CP52*AX53</f>
        <v>0</v>
      </c>
      <c r="CQ53">
        <f t="shared" ref="CQ53" si="132">CQ52*AY53</f>
        <v>0</v>
      </c>
      <c r="CR53">
        <f t="shared" ref="CR53" si="133">CR52*AZ53</f>
        <v>0</v>
      </c>
      <c r="CS53">
        <f t="shared" ref="CS53" si="134">CS52*BA53</f>
        <v>0</v>
      </c>
      <c r="CT53">
        <f t="shared" ref="CT53" si="135">CT52*BB53</f>
        <v>0</v>
      </c>
    </row>
    <row r="54" spans="1:98" x14ac:dyDescent="0.3">
      <c r="F54" s="91">
        <f>F53</f>
        <v>130</v>
      </c>
      <c r="G54" s="91">
        <f>G53</f>
        <v>130</v>
      </c>
      <c r="H54" s="4">
        <f>H53</f>
        <v>1</v>
      </c>
      <c r="I54">
        <v>5</v>
      </c>
      <c r="J54" s="48">
        <f t="shared" ref="J54:J93" si="136">IF(AND(I54&gt;=F54,I54&lt;=G54+1),H54,0)</f>
        <v>0</v>
      </c>
      <c r="K54" s="48">
        <f t="shared" ref="K54:K59" si="137">IF(IF(AND(I54&gt;=(F54*2),I54&lt;=G54+F54+(G54-F54+5)+1),((H54)^2)*(I55-F54*2)/5,0)&lt;=H54,IF(AND(I54&gt;=(F54*2),I54&lt;=G54+F54+(G54-F54+5)+1),((H54)^2)*(I55-F54*2)/5,0),(K53-H54^2))</f>
        <v>0</v>
      </c>
      <c r="L54" s="98">
        <f t="shared" ref="L54:L93" si="138">IF(IF(AND(I54&gt;=(F54*3),I54&lt;=G54+F54+F54+(G54-F54+5)+1),((H54)^3)*(I55-F54*3)/5,0)&lt;=H54,IF(AND(I54&gt;=(F54*3),I54&lt;=G54+F54+F54+(G54-F54+5)+1),((H54)^3)*(I55-F54*3)/5,0),(L53-H54^3))</f>
        <v>0</v>
      </c>
      <c r="M54" s="48"/>
      <c r="N54" s="48"/>
      <c r="O54" s="48">
        <f>$J54+$K54+$L54</f>
        <v>0</v>
      </c>
      <c r="P54" s="48">
        <f t="shared" si="95"/>
        <v>0</v>
      </c>
      <c r="Q54" s="48">
        <f t="shared" si="95"/>
        <v>0</v>
      </c>
      <c r="R54" s="48">
        <f t="shared" si="95"/>
        <v>0</v>
      </c>
      <c r="S54" s="48">
        <f t="shared" si="95"/>
        <v>0</v>
      </c>
      <c r="T54" s="48">
        <f t="shared" si="95"/>
        <v>0</v>
      </c>
      <c r="U54" s="48">
        <f t="shared" si="95"/>
        <v>0</v>
      </c>
      <c r="V54" s="48">
        <f t="shared" si="95"/>
        <v>0</v>
      </c>
      <c r="W54" s="48">
        <f t="shared" si="95"/>
        <v>0</v>
      </c>
      <c r="X54" s="48">
        <f t="shared" si="95"/>
        <v>0</v>
      </c>
      <c r="Y54" s="48">
        <f t="shared" si="95"/>
        <v>0</v>
      </c>
      <c r="Z54" s="48">
        <f t="shared" si="95"/>
        <v>0</v>
      </c>
      <c r="AA54" s="48">
        <f t="shared" si="95"/>
        <v>0</v>
      </c>
      <c r="AB54" s="48">
        <f t="shared" si="95"/>
        <v>0</v>
      </c>
      <c r="AC54" s="48">
        <f t="shared" si="95"/>
        <v>0</v>
      </c>
      <c r="AD54" s="48">
        <f t="shared" si="95"/>
        <v>0</v>
      </c>
      <c r="AE54" s="48">
        <f t="shared" si="95"/>
        <v>0</v>
      </c>
      <c r="AF54" s="48">
        <f t="shared" si="95"/>
        <v>0</v>
      </c>
      <c r="AG54" s="48">
        <f t="shared" si="95"/>
        <v>0</v>
      </c>
      <c r="AH54" s="48">
        <f t="shared" si="95"/>
        <v>0</v>
      </c>
      <c r="AI54" s="48">
        <f t="shared" si="95"/>
        <v>0</v>
      </c>
      <c r="AJ54" s="48">
        <f t="shared" si="95"/>
        <v>0</v>
      </c>
      <c r="AK54" s="48">
        <f t="shared" si="95"/>
        <v>0</v>
      </c>
      <c r="AL54" s="48">
        <f t="shared" si="95"/>
        <v>0</v>
      </c>
      <c r="AM54" s="48">
        <f t="shared" si="95"/>
        <v>0</v>
      </c>
      <c r="AN54" s="48">
        <f t="shared" si="95"/>
        <v>0</v>
      </c>
      <c r="AO54" s="48">
        <f t="shared" si="95"/>
        <v>0</v>
      </c>
      <c r="AP54" s="48">
        <f t="shared" si="95"/>
        <v>0</v>
      </c>
      <c r="AQ54" s="48">
        <f t="shared" si="95"/>
        <v>0</v>
      </c>
      <c r="AR54" s="48">
        <f t="shared" si="95"/>
        <v>0</v>
      </c>
      <c r="AS54" s="48">
        <f t="shared" si="95"/>
        <v>0</v>
      </c>
      <c r="AT54" s="48">
        <f t="shared" si="95"/>
        <v>0</v>
      </c>
      <c r="AU54" s="48">
        <f t="shared" si="95"/>
        <v>0</v>
      </c>
      <c r="AV54" s="48">
        <f t="shared" si="95"/>
        <v>0</v>
      </c>
      <c r="AW54" s="48">
        <f t="shared" si="95"/>
        <v>0</v>
      </c>
      <c r="AX54" s="48">
        <f t="shared" si="95"/>
        <v>0</v>
      </c>
      <c r="AY54" s="48">
        <f t="shared" si="95"/>
        <v>0</v>
      </c>
      <c r="AZ54" s="48">
        <f t="shared" si="95"/>
        <v>0</v>
      </c>
      <c r="BA54" s="48">
        <f t="shared" si="95"/>
        <v>0</v>
      </c>
      <c r="BB54" s="48">
        <f t="shared" si="95"/>
        <v>0</v>
      </c>
      <c r="BC54" s="48"/>
      <c r="BE54" t="s">
        <v>178</v>
      </c>
      <c r="BG54">
        <f>BF52*O54</f>
        <v>0</v>
      </c>
      <c r="BH54">
        <f t="shared" ref="BH54" si="139">BG52*P54</f>
        <v>0</v>
      </c>
      <c r="BI54">
        <f t="shared" ref="BI54" si="140">BH52*Q54</f>
        <v>0</v>
      </c>
      <c r="BJ54">
        <f t="shared" ref="BJ54" si="141">BI52*R54</f>
        <v>0</v>
      </c>
      <c r="BK54">
        <f t="shared" ref="BK54" si="142">BJ52*S54</f>
        <v>0</v>
      </c>
      <c r="BL54">
        <f t="shared" ref="BL54" si="143">BK52*T54</f>
        <v>0</v>
      </c>
      <c r="BM54">
        <f t="shared" ref="BM54" si="144">BL52*U54</f>
        <v>0</v>
      </c>
      <c r="BN54">
        <f t="shared" ref="BN54" si="145">BM52*V54</f>
        <v>0</v>
      </c>
      <c r="BO54">
        <f t="shared" ref="BO54" si="146">BN52*W54</f>
        <v>0</v>
      </c>
      <c r="BP54">
        <f t="shared" ref="BP54" si="147">BO52*X54</f>
        <v>0</v>
      </c>
      <c r="BQ54">
        <f t="shared" ref="BQ54" si="148">BP52*Y54</f>
        <v>0</v>
      </c>
      <c r="BR54">
        <f t="shared" ref="BR54" si="149">BQ52*Z54</f>
        <v>0</v>
      </c>
      <c r="BS54">
        <f t="shared" ref="BS54" si="150">BR52*AA54</f>
        <v>0</v>
      </c>
      <c r="BT54">
        <f t="shared" ref="BT54" si="151">BS52*AB54</f>
        <v>0</v>
      </c>
      <c r="BU54">
        <f t="shared" ref="BU54" si="152">BT52*AC54</f>
        <v>0</v>
      </c>
      <c r="BV54">
        <f t="shared" ref="BV54" si="153">BU52*AD54</f>
        <v>0</v>
      </c>
      <c r="BW54">
        <f t="shared" ref="BW54" si="154">BV52*AE54</f>
        <v>0</v>
      </c>
      <c r="BX54">
        <f t="shared" ref="BX54" si="155">BW52*AF54</f>
        <v>0</v>
      </c>
      <c r="BY54">
        <f t="shared" ref="BY54" si="156">BX52*AG54</f>
        <v>0</v>
      </c>
      <c r="BZ54">
        <f t="shared" ref="BZ54" si="157">BY52*AH54</f>
        <v>0</v>
      </c>
      <c r="CA54">
        <f t="shared" ref="CA54" si="158">BZ52*AI54</f>
        <v>0</v>
      </c>
      <c r="CB54">
        <f t="shared" ref="CB54" si="159">CA52*AJ54</f>
        <v>0</v>
      </c>
      <c r="CC54">
        <f t="shared" ref="CC54" si="160">CB52*AK54</f>
        <v>0</v>
      </c>
      <c r="CD54">
        <f t="shared" ref="CD54" si="161">CC52*AL54</f>
        <v>0</v>
      </c>
      <c r="CE54">
        <f t="shared" ref="CE54" si="162">CD52*AM54</f>
        <v>0</v>
      </c>
      <c r="CF54">
        <f t="shared" ref="CF54" si="163">CE52*AN54</f>
        <v>0</v>
      </c>
      <c r="CG54">
        <f t="shared" ref="CG54" si="164">CF52*AO54</f>
        <v>0</v>
      </c>
      <c r="CH54">
        <f t="shared" ref="CH54" si="165">CG52*AP54</f>
        <v>0</v>
      </c>
      <c r="CI54">
        <f t="shared" ref="CI54" si="166">CH52*AQ54</f>
        <v>0</v>
      </c>
      <c r="CJ54">
        <f t="shared" ref="CJ54" si="167">CI52*AR54</f>
        <v>0</v>
      </c>
      <c r="CK54">
        <f t="shared" ref="CK54" si="168">CJ52*AS54</f>
        <v>0</v>
      </c>
      <c r="CL54">
        <f t="shared" ref="CL54" si="169">CK52*AT54</f>
        <v>0</v>
      </c>
      <c r="CM54">
        <f t="shared" ref="CM54" si="170">CL52*AU54</f>
        <v>0</v>
      </c>
      <c r="CN54">
        <f t="shared" ref="CN54" si="171">CM52*AV54</f>
        <v>0</v>
      </c>
      <c r="CO54">
        <f t="shared" ref="CO54" si="172">CN52*AW54</f>
        <v>0</v>
      </c>
      <c r="CP54">
        <f t="shared" ref="CP54" si="173">CO52*AX54</f>
        <v>0</v>
      </c>
      <c r="CQ54">
        <f t="shared" ref="CQ54" si="174">CP52*AY54</f>
        <v>0</v>
      </c>
      <c r="CR54">
        <f t="shared" ref="CR54" si="175">CQ52*AZ54</f>
        <v>0</v>
      </c>
      <c r="CS54">
        <f t="shared" ref="CS54" si="176">CR52*BA54</f>
        <v>0</v>
      </c>
      <c r="CT54">
        <f t="shared" ref="CT54" si="177">CS52*BB54</f>
        <v>0</v>
      </c>
    </row>
    <row r="55" spans="1:98" x14ac:dyDescent="0.3">
      <c r="E55" s="4"/>
      <c r="F55" s="91">
        <f t="shared" ref="F55:H70" si="178">F54</f>
        <v>130</v>
      </c>
      <c r="G55" s="91">
        <f t="shared" si="178"/>
        <v>130</v>
      </c>
      <c r="H55" s="4">
        <f t="shared" si="178"/>
        <v>1</v>
      </c>
      <c r="I55">
        <v>10</v>
      </c>
      <c r="J55" s="48">
        <f t="shared" si="136"/>
        <v>0</v>
      </c>
      <c r="K55" s="48">
        <f t="shared" si="137"/>
        <v>0</v>
      </c>
      <c r="L55" s="98">
        <f t="shared" si="138"/>
        <v>0</v>
      </c>
      <c r="M55" s="48"/>
      <c r="N55" s="48"/>
      <c r="O55" s="48"/>
      <c r="P55" s="48">
        <f>$J55+$K55+$L55</f>
        <v>0</v>
      </c>
      <c r="Q55" s="48">
        <f t="shared" si="95"/>
        <v>0</v>
      </c>
      <c r="R55" s="48">
        <f t="shared" si="95"/>
        <v>0</v>
      </c>
      <c r="S55" s="48">
        <f t="shared" si="95"/>
        <v>0</v>
      </c>
      <c r="T55" s="48">
        <f t="shared" si="95"/>
        <v>0</v>
      </c>
      <c r="U55" s="48">
        <f t="shared" si="95"/>
        <v>0</v>
      </c>
      <c r="V55" s="48">
        <f t="shared" si="95"/>
        <v>0</v>
      </c>
      <c r="W55" s="48">
        <f t="shared" si="95"/>
        <v>0</v>
      </c>
      <c r="X55" s="48">
        <f t="shared" si="95"/>
        <v>0</v>
      </c>
      <c r="Y55" s="48">
        <f t="shared" si="95"/>
        <v>0</v>
      </c>
      <c r="Z55" s="48">
        <f t="shared" si="95"/>
        <v>0</v>
      </c>
      <c r="AA55" s="48">
        <f t="shared" si="95"/>
        <v>0</v>
      </c>
      <c r="AB55" s="48">
        <f t="shared" si="95"/>
        <v>0</v>
      </c>
      <c r="AC55" s="48">
        <f t="shared" si="95"/>
        <v>0</v>
      </c>
      <c r="AD55" s="48">
        <f t="shared" si="95"/>
        <v>0</v>
      </c>
      <c r="AE55" s="48">
        <f t="shared" si="95"/>
        <v>0</v>
      </c>
      <c r="AF55" s="48">
        <f t="shared" si="95"/>
        <v>0</v>
      </c>
      <c r="AG55" s="48">
        <f t="shared" si="95"/>
        <v>0</v>
      </c>
      <c r="AH55" s="48">
        <f t="shared" si="95"/>
        <v>0</v>
      </c>
      <c r="AI55" s="48">
        <f t="shared" si="95"/>
        <v>0</v>
      </c>
      <c r="AJ55" s="48">
        <f t="shared" si="95"/>
        <v>0</v>
      </c>
      <c r="AK55" s="48">
        <f t="shared" si="95"/>
        <v>0</v>
      </c>
      <c r="AL55" s="48">
        <f t="shared" si="95"/>
        <v>0</v>
      </c>
      <c r="AM55" s="48">
        <f t="shared" si="95"/>
        <v>0</v>
      </c>
      <c r="AN55" s="48">
        <f t="shared" si="95"/>
        <v>0</v>
      </c>
      <c r="AO55" s="48">
        <f t="shared" si="95"/>
        <v>0</v>
      </c>
      <c r="AP55" s="48">
        <f t="shared" si="95"/>
        <v>0</v>
      </c>
      <c r="AQ55" s="48">
        <f t="shared" si="95"/>
        <v>0</v>
      </c>
      <c r="AR55" s="48">
        <f t="shared" si="95"/>
        <v>0</v>
      </c>
      <c r="AS55" s="48">
        <f t="shared" si="95"/>
        <v>0</v>
      </c>
      <c r="AT55" s="48">
        <f t="shared" si="95"/>
        <v>0</v>
      </c>
      <c r="AU55" s="48">
        <f t="shared" si="95"/>
        <v>0</v>
      </c>
      <c r="AV55" s="48">
        <f t="shared" si="95"/>
        <v>0</v>
      </c>
      <c r="AW55" s="48">
        <f t="shared" si="95"/>
        <v>0</v>
      </c>
      <c r="AX55" s="48">
        <f t="shared" si="95"/>
        <v>0</v>
      </c>
      <c r="AY55" s="48">
        <f t="shared" si="95"/>
        <v>0</v>
      </c>
      <c r="AZ55" s="48">
        <f t="shared" si="95"/>
        <v>0</v>
      </c>
      <c r="BA55" s="48">
        <f t="shared" si="95"/>
        <v>0</v>
      </c>
      <c r="BB55" s="48">
        <f t="shared" si="95"/>
        <v>0</v>
      </c>
      <c r="BC55" s="48"/>
      <c r="BE55" t="s">
        <v>179</v>
      </c>
      <c r="BH55">
        <f>BF52*P55</f>
        <v>0</v>
      </c>
      <c r="BI55">
        <f t="shared" ref="BI55" si="179">BG52*Q55</f>
        <v>0</v>
      </c>
      <c r="BJ55">
        <f t="shared" ref="BJ55" si="180">BH52*R55</f>
        <v>0</v>
      </c>
      <c r="BK55">
        <f t="shared" ref="BK55" si="181">BI52*S55</f>
        <v>0</v>
      </c>
      <c r="BL55">
        <f t="shared" ref="BL55" si="182">BJ52*T55</f>
        <v>0</v>
      </c>
      <c r="BM55">
        <f t="shared" ref="BM55" si="183">BK52*U55</f>
        <v>0</v>
      </c>
      <c r="BN55">
        <f t="shared" ref="BN55" si="184">BL52*V55</f>
        <v>0</v>
      </c>
      <c r="BO55">
        <f t="shared" ref="BO55" si="185">BM52*W55</f>
        <v>0</v>
      </c>
      <c r="BP55">
        <f t="shared" ref="BP55" si="186">BN52*X55</f>
        <v>0</v>
      </c>
      <c r="BQ55">
        <f t="shared" ref="BQ55" si="187">BO52*Y55</f>
        <v>0</v>
      </c>
      <c r="BR55">
        <f t="shared" ref="BR55" si="188">BP52*Z55</f>
        <v>0</v>
      </c>
      <c r="BS55">
        <f t="shared" ref="BS55" si="189">BQ52*AA55</f>
        <v>0</v>
      </c>
      <c r="BT55">
        <f t="shared" ref="BT55" si="190">BR52*AB55</f>
        <v>0</v>
      </c>
      <c r="BU55">
        <f t="shared" ref="BU55" si="191">BS52*AC55</f>
        <v>0</v>
      </c>
      <c r="BV55">
        <f t="shared" ref="BV55" si="192">BT52*AD55</f>
        <v>0</v>
      </c>
      <c r="BW55">
        <f t="shared" ref="BW55" si="193">BU52*AE55</f>
        <v>0</v>
      </c>
      <c r="BX55">
        <f t="shared" ref="BX55" si="194">BV52*AF55</f>
        <v>0</v>
      </c>
      <c r="BY55">
        <f t="shared" ref="BY55" si="195">BW52*AG55</f>
        <v>0</v>
      </c>
      <c r="BZ55">
        <f t="shared" ref="BZ55" si="196">BX52*AH55</f>
        <v>0</v>
      </c>
      <c r="CA55">
        <f t="shared" ref="CA55" si="197">BY52*AI55</f>
        <v>0</v>
      </c>
      <c r="CB55">
        <f t="shared" ref="CB55" si="198">BZ52*AJ55</f>
        <v>0</v>
      </c>
      <c r="CC55">
        <f t="shared" ref="CC55" si="199">CA52*AK55</f>
        <v>0</v>
      </c>
      <c r="CD55">
        <f t="shared" ref="CD55" si="200">CB52*AL55</f>
        <v>0</v>
      </c>
      <c r="CE55">
        <f t="shared" ref="CE55" si="201">CC52*AM55</f>
        <v>0</v>
      </c>
      <c r="CF55">
        <f t="shared" ref="CF55" si="202">CD52*AN55</f>
        <v>0</v>
      </c>
      <c r="CG55">
        <f t="shared" ref="CG55" si="203">CE52*AO55</f>
        <v>0</v>
      </c>
      <c r="CH55">
        <f t="shared" ref="CH55" si="204">CF52*AP55</f>
        <v>0</v>
      </c>
      <c r="CI55">
        <f t="shared" ref="CI55" si="205">CG52*AQ55</f>
        <v>0</v>
      </c>
      <c r="CJ55">
        <f t="shared" ref="CJ55" si="206">CH52*AR55</f>
        <v>0</v>
      </c>
      <c r="CK55">
        <f t="shared" ref="CK55" si="207">CI52*AS55</f>
        <v>0</v>
      </c>
      <c r="CL55">
        <f t="shared" ref="CL55" si="208">CJ52*AT55</f>
        <v>0</v>
      </c>
      <c r="CM55">
        <f t="shared" ref="CM55" si="209">CK52*AU55</f>
        <v>0</v>
      </c>
      <c r="CN55">
        <f t="shared" ref="CN55" si="210">CL52*AV55</f>
        <v>0</v>
      </c>
      <c r="CO55">
        <f t="shared" ref="CO55" si="211">CM52*AW55</f>
        <v>0</v>
      </c>
      <c r="CP55">
        <f t="shared" ref="CP55" si="212">CN52*AX55</f>
        <v>0</v>
      </c>
      <c r="CQ55">
        <f t="shared" ref="CQ55" si="213">CO52*AY55</f>
        <v>0</v>
      </c>
      <c r="CR55">
        <f t="shared" ref="CR55" si="214">CP52*AZ55</f>
        <v>0</v>
      </c>
      <c r="CS55">
        <f t="shared" ref="CS55" si="215">CQ52*BA55</f>
        <v>0</v>
      </c>
      <c r="CT55">
        <f t="shared" ref="CT55" si="216">CR52*BB55</f>
        <v>0</v>
      </c>
    </row>
    <row r="56" spans="1:98" x14ac:dyDescent="0.3">
      <c r="F56" s="91">
        <f t="shared" si="178"/>
        <v>130</v>
      </c>
      <c r="G56" s="91">
        <f t="shared" si="178"/>
        <v>130</v>
      </c>
      <c r="H56" s="4">
        <f t="shared" si="178"/>
        <v>1</v>
      </c>
      <c r="I56">
        <v>15</v>
      </c>
      <c r="J56" s="48">
        <f t="shared" si="136"/>
        <v>0</v>
      </c>
      <c r="K56" s="48">
        <f t="shared" si="137"/>
        <v>0</v>
      </c>
      <c r="L56" s="98">
        <f t="shared" si="138"/>
        <v>0</v>
      </c>
      <c r="M56" s="48"/>
      <c r="N56" s="48"/>
      <c r="O56" s="48"/>
      <c r="P56" s="48"/>
      <c r="Q56" s="48">
        <f>$J56+$K56+$L56</f>
        <v>0</v>
      </c>
      <c r="R56" s="48">
        <f t="shared" si="95"/>
        <v>0</v>
      </c>
      <c r="S56" s="48">
        <f t="shared" si="95"/>
        <v>0</v>
      </c>
      <c r="T56" s="48">
        <f t="shared" si="95"/>
        <v>0</v>
      </c>
      <c r="U56" s="48">
        <f t="shared" si="95"/>
        <v>0</v>
      </c>
      <c r="V56" s="48">
        <f t="shared" si="95"/>
        <v>0</v>
      </c>
      <c r="W56" s="48">
        <f t="shared" si="95"/>
        <v>0</v>
      </c>
      <c r="X56" s="48">
        <f t="shared" si="95"/>
        <v>0</v>
      </c>
      <c r="Y56" s="48">
        <f t="shared" si="95"/>
        <v>0</v>
      </c>
      <c r="Z56" s="48">
        <f t="shared" si="95"/>
        <v>0</v>
      </c>
      <c r="AA56" s="48">
        <f t="shared" si="95"/>
        <v>0</v>
      </c>
      <c r="AB56" s="48">
        <f t="shared" si="95"/>
        <v>0</v>
      </c>
      <c r="AC56" s="48">
        <f t="shared" si="95"/>
        <v>0</v>
      </c>
      <c r="AD56" s="48">
        <f t="shared" si="95"/>
        <v>0</v>
      </c>
      <c r="AE56" s="48">
        <f t="shared" si="95"/>
        <v>0</v>
      </c>
      <c r="AF56" s="48">
        <f t="shared" si="95"/>
        <v>0</v>
      </c>
      <c r="AG56" s="48">
        <f t="shared" si="95"/>
        <v>0</v>
      </c>
      <c r="AH56" s="48">
        <f t="shared" si="95"/>
        <v>0</v>
      </c>
      <c r="AI56" s="48">
        <f t="shared" si="95"/>
        <v>0</v>
      </c>
      <c r="AJ56" s="48">
        <f t="shared" si="95"/>
        <v>0</v>
      </c>
      <c r="AK56" s="48">
        <f t="shared" si="95"/>
        <v>0</v>
      </c>
      <c r="AL56" s="48">
        <f t="shared" si="95"/>
        <v>0</v>
      </c>
      <c r="AM56" s="48">
        <f t="shared" si="95"/>
        <v>0</v>
      </c>
      <c r="AN56" s="48">
        <f t="shared" si="95"/>
        <v>0</v>
      </c>
      <c r="AO56" s="48">
        <f t="shared" si="95"/>
        <v>0</v>
      </c>
      <c r="AP56" s="48">
        <f t="shared" si="95"/>
        <v>0</v>
      </c>
      <c r="AQ56" s="48">
        <f t="shared" si="95"/>
        <v>0</v>
      </c>
      <c r="AR56" s="48">
        <f t="shared" si="95"/>
        <v>0</v>
      </c>
      <c r="AS56" s="48">
        <f t="shared" si="95"/>
        <v>0</v>
      </c>
      <c r="AT56" s="48">
        <f t="shared" si="95"/>
        <v>0</v>
      </c>
      <c r="AU56" s="48">
        <f t="shared" si="95"/>
        <v>0</v>
      </c>
      <c r="AV56" s="48">
        <f t="shared" si="95"/>
        <v>0</v>
      </c>
      <c r="AW56" s="48">
        <f t="shared" si="95"/>
        <v>0</v>
      </c>
      <c r="AX56" s="48">
        <f t="shared" si="95"/>
        <v>0</v>
      </c>
      <c r="AY56" s="48">
        <f t="shared" si="95"/>
        <v>0</v>
      </c>
      <c r="AZ56" s="48">
        <f t="shared" si="95"/>
        <v>0</v>
      </c>
      <c r="BA56" s="48">
        <f t="shared" si="95"/>
        <v>0</v>
      </c>
      <c r="BB56" s="48">
        <f t="shared" si="95"/>
        <v>0</v>
      </c>
      <c r="BC56" s="48"/>
      <c r="BE56" t="s">
        <v>180</v>
      </c>
      <c r="BI56">
        <f>BF52*Q56</f>
        <v>0</v>
      </c>
      <c r="BJ56">
        <f t="shared" ref="BJ56" si="217">BG52*R56</f>
        <v>0</v>
      </c>
      <c r="BK56">
        <f t="shared" ref="BK56" si="218">BH52*S56</f>
        <v>0</v>
      </c>
      <c r="BL56">
        <f t="shared" ref="BL56" si="219">BI52*T56</f>
        <v>0</v>
      </c>
      <c r="BM56">
        <f t="shared" ref="BM56" si="220">BJ52*U56</f>
        <v>0</v>
      </c>
      <c r="BN56">
        <f t="shared" ref="BN56" si="221">BK52*V56</f>
        <v>0</v>
      </c>
      <c r="BO56">
        <f t="shared" ref="BO56" si="222">BL52*W56</f>
        <v>0</v>
      </c>
      <c r="BP56">
        <f t="shared" ref="BP56" si="223">BM52*X56</f>
        <v>0</v>
      </c>
      <c r="BQ56">
        <f t="shared" ref="BQ56" si="224">BN52*Y56</f>
        <v>0</v>
      </c>
      <c r="BR56">
        <f t="shared" ref="BR56" si="225">BO52*Z56</f>
        <v>0</v>
      </c>
      <c r="BS56">
        <f t="shared" ref="BS56" si="226">BP52*AA56</f>
        <v>0</v>
      </c>
      <c r="BT56">
        <f t="shared" ref="BT56" si="227">BQ52*AB56</f>
        <v>0</v>
      </c>
      <c r="BU56">
        <f t="shared" ref="BU56" si="228">BR52*AC56</f>
        <v>0</v>
      </c>
      <c r="BV56">
        <f t="shared" ref="BV56" si="229">BS52*AD56</f>
        <v>0</v>
      </c>
      <c r="BW56">
        <f t="shared" ref="BW56" si="230">BT52*AE56</f>
        <v>0</v>
      </c>
      <c r="BX56">
        <f t="shared" ref="BX56" si="231">BU52*AF56</f>
        <v>0</v>
      </c>
      <c r="BY56">
        <f t="shared" ref="BY56" si="232">BV52*AG56</f>
        <v>0</v>
      </c>
      <c r="BZ56">
        <f t="shared" ref="BZ56" si="233">BW52*AH56</f>
        <v>0</v>
      </c>
      <c r="CA56">
        <f t="shared" ref="CA56" si="234">BX52*AI56</f>
        <v>0</v>
      </c>
      <c r="CB56">
        <f t="shared" ref="CB56" si="235">BY52*AJ56</f>
        <v>0</v>
      </c>
      <c r="CC56">
        <f t="shared" ref="CC56" si="236">BZ52*AK56</f>
        <v>0</v>
      </c>
      <c r="CD56">
        <f t="shared" ref="CD56" si="237">CA52*AL56</f>
        <v>0</v>
      </c>
      <c r="CE56">
        <f t="shared" ref="CE56" si="238">CB52*AM56</f>
        <v>0</v>
      </c>
      <c r="CF56">
        <f t="shared" ref="CF56" si="239">CC52*AN56</f>
        <v>0</v>
      </c>
      <c r="CG56">
        <f t="shared" ref="CG56" si="240">CD52*AO56</f>
        <v>0</v>
      </c>
      <c r="CH56">
        <f t="shared" ref="CH56" si="241">CE52*AP56</f>
        <v>0</v>
      </c>
      <c r="CI56">
        <f t="shared" ref="CI56" si="242">CF52*AQ56</f>
        <v>0</v>
      </c>
      <c r="CJ56">
        <f t="shared" ref="CJ56" si="243">CG52*AR56</f>
        <v>0</v>
      </c>
      <c r="CK56">
        <f t="shared" ref="CK56" si="244">CH52*AS56</f>
        <v>0</v>
      </c>
      <c r="CL56">
        <f t="shared" ref="CL56" si="245">CI52*AT56</f>
        <v>0</v>
      </c>
      <c r="CM56">
        <f t="shared" ref="CM56" si="246">CJ52*AU56</f>
        <v>0</v>
      </c>
      <c r="CN56">
        <f t="shared" ref="CN56" si="247">CK52*AV56</f>
        <v>0</v>
      </c>
      <c r="CO56">
        <f t="shared" ref="CO56" si="248">CL52*AW56</f>
        <v>0</v>
      </c>
      <c r="CP56">
        <f t="shared" ref="CP56" si="249">CM52*AX56</f>
        <v>0</v>
      </c>
      <c r="CQ56">
        <f t="shared" ref="CQ56" si="250">CN52*AY56</f>
        <v>0</v>
      </c>
      <c r="CR56">
        <f t="shared" ref="CR56" si="251">CO52*AZ56</f>
        <v>0</v>
      </c>
      <c r="CS56">
        <f t="shared" ref="CS56" si="252">CP52*BA56</f>
        <v>0</v>
      </c>
      <c r="CT56">
        <f t="shared" ref="CT56" si="253">CQ52*BB56</f>
        <v>0</v>
      </c>
    </row>
    <row r="57" spans="1:98" x14ac:dyDescent="0.3">
      <c r="F57" s="91">
        <f t="shared" si="178"/>
        <v>130</v>
      </c>
      <c r="G57" s="91">
        <f t="shared" si="178"/>
        <v>130</v>
      </c>
      <c r="H57" s="4">
        <f t="shared" si="178"/>
        <v>1</v>
      </c>
      <c r="I57">
        <v>20</v>
      </c>
      <c r="J57" s="48">
        <f t="shared" si="136"/>
        <v>0</v>
      </c>
      <c r="K57" s="48">
        <f t="shared" si="137"/>
        <v>0</v>
      </c>
      <c r="L57" s="98">
        <f t="shared" si="138"/>
        <v>0</v>
      </c>
      <c r="M57" s="48"/>
      <c r="N57" s="48"/>
      <c r="O57" s="48"/>
      <c r="P57" s="48"/>
      <c r="Q57" s="48"/>
      <c r="R57" s="48">
        <f>$J57+$K57+$L57</f>
        <v>0</v>
      </c>
      <c r="S57" s="48">
        <f t="shared" si="95"/>
        <v>0</v>
      </c>
      <c r="T57" s="48">
        <f t="shared" si="95"/>
        <v>0</v>
      </c>
      <c r="U57" s="48">
        <f t="shared" si="95"/>
        <v>0</v>
      </c>
      <c r="V57" s="48">
        <f t="shared" si="95"/>
        <v>0</v>
      </c>
      <c r="W57" s="48">
        <f t="shared" si="95"/>
        <v>0</v>
      </c>
      <c r="X57" s="48">
        <f t="shared" si="95"/>
        <v>0</v>
      </c>
      <c r="Y57" s="48">
        <f t="shared" si="95"/>
        <v>0</v>
      </c>
      <c r="Z57" s="48">
        <f t="shared" si="95"/>
        <v>0</v>
      </c>
      <c r="AA57" s="48">
        <f t="shared" si="95"/>
        <v>0</v>
      </c>
      <c r="AB57" s="48">
        <f t="shared" si="95"/>
        <v>0</v>
      </c>
      <c r="AC57" s="48">
        <f t="shared" si="95"/>
        <v>0</v>
      </c>
      <c r="AD57" s="48">
        <f t="shared" si="95"/>
        <v>0</v>
      </c>
      <c r="AE57" s="48">
        <f t="shared" si="95"/>
        <v>0</v>
      </c>
      <c r="AF57" s="48">
        <f t="shared" si="95"/>
        <v>0</v>
      </c>
      <c r="AG57" s="48">
        <f t="shared" si="95"/>
        <v>0</v>
      </c>
      <c r="AH57" s="48">
        <f t="shared" si="95"/>
        <v>0</v>
      </c>
      <c r="AI57" s="48">
        <f t="shared" si="95"/>
        <v>0</v>
      </c>
      <c r="AJ57" s="48">
        <f t="shared" si="95"/>
        <v>0</v>
      </c>
      <c r="AK57" s="48">
        <f t="shared" si="95"/>
        <v>0</v>
      </c>
      <c r="AL57" s="48">
        <f t="shared" si="95"/>
        <v>0</v>
      </c>
      <c r="AM57" s="48">
        <f t="shared" si="95"/>
        <v>0</v>
      </c>
      <c r="AN57" s="48">
        <f t="shared" si="95"/>
        <v>0</v>
      </c>
      <c r="AO57" s="48">
        <f t="shared" si="95"/>
        <v>0</v>
      </c>
      <c r="AP57" s="48">
        <f t="shared" si="95"/>
        <v>0</v>
      </c>
      <c r="AQ57" s="48">
        <f t="shared" si="95"/>
        <v>0</v>
      </c>
      <c r="AR57" s="48">
        <f t="shared" si="95"/>
        <v>0</v>
      </c>
      <c r="AS57" s="48">
        <f t="shared" si="95"/>
        <v>0</v>
      </c>
      <c r="AT57" s="48">
        <f t="shared" si="95"/>
        <v>0</v>
      </c>
      <c r="AU57" s="48">
        <f t="shared" si="95"/>
        <v>0</v>
      </c>
      <c r="AV57" s="48">
        <f t="shared" si="95"/>
        <v>0</v>
      </c>
      <c r="AW57" s="48">
        <f t="shared" si="95"/>
        <v>0</v>
      </c>
      <c r="AX57" s="48">
        <f t="shared" si="95"/>
        <v>0</v>
      </c>
      <c r="AY57" s="48">
        <f t="shared" si="95"/>
        <v>0</v>
      </c>
      <c r="AZ57" s="48">
        <f t="shared" si="95"/>
        <v>0</v>
      </c>
      <c r="BA57" s="48">
        <f t="shared" si="95"/>
        <v>0</v>
      </c>
      <c r="BB57" s="48">
        <f t="shared" si="95"/>
        <v>0</v>
      </c>
      <c r="BC57" s="48"/>
      <c r="BE57" t="s">
        <v>181</v>
      </c>
      <c r="BJ57">
        <f>BF52*R57</f>
        <v>0</v>
      </c>
      <c r="BK57">
        <f t="shared" ref="BK57" si="254">BG52*S57</f>
        <v>0</v>
      </c>
      <c r="BL57">
        <f t="shared" ref="BL57" si="255">BH52*T57</f>
        <v>0</v>
      </c>
      <c r="BM57">
        <f t="shared" ref="BM57" si="256">BI52*U57</f>
        <v>0</v>
      </c>
      <c r="BN57">
        <f t="shared" ref="BN57" si="257">BJ52*V57</f>
        <v>0</v>
      </c>
      <c r="BO57">
        <f t="shared" ref="BO57" si="258">BK52*W57</f>
        <v>0</v>
      </c>
      <c r="BP57">
        <f t="shared" ref="BP57" si="259">BL52*X57</f>
        <v>0</v>
      </c>
      <c r="BQ57">
        <f t="shared" ref="BQ57" si="260">BM52*Y57</f>
        <v>0</v>
      </c>
      <c r="BR57">
        <f t="shared" ref="BR57" si="261">BN52*Z57</f>
        <v>0</v>
      </c>
      <c r="BS57">
        <f t="shared" ref="BS57" si="262">BO52*AA57</f>
        <v>0</v>
      </c>
      <c r="BT57">
        <f t="shared" ref="BT57" si="263">BP52*AB57</f>
        <v>0</v>
      </c>
      <c r="BU57">
        <f t="shared" ref="BU57" si="264">BQ52*AC57</f>
        <v>0</v>
      </c>
      <c r="BV57">
        <f t="shared" ref="BV57" si="265">BR52*AD57</f>
        <v>0</v>
      </c>
      <c r="BW57">
        <f t="shared" ref="BW57" si="266">BS52*AE57</f>
        <v>0</v>
      </c>
      <c r="BX57">
        <f t="shared" ref="BX57" si="267">BT52*AF57</f>
        <v>0</v>
      </c>
      <c r="BY57">
        <f t="shared" ref="BY57" si="268">BU52*AG57</f>
        <v>0</v>
      </c>
      <c r="BZ57">
        <f t="shared" ref="BZ57" si="269">BV52*AH57</f>
        <v>0</v>
      </c>
      <c r="CA57">
        <f t="shared" ref="CA57" si="270">BW52*AI57</f>
        <v>0</v>
      </c>
      <c r="CB57">
        <f t="shared" ref="CB57" si="271">BX52*AJ57</f>
        <v>0</v>
      </c>
      <c r="CC57">
        <f t="shared" ref="CC57" si="272">BY52*AK57</f>
        <v>0</v>
      </c>
      <c r="CD57">
        <f t="shared" ref="CD57" si="273">BZ52*AL57</f>
        <v>0</v>
      </c>
      <c r="CE57">
        <f t="shared" ref="CE57" si="274">CA52*AM57</f>
        <v>0</v>
      </c>
      <c r="CF57">
        <f t="shared" ref="CF57" si="275">CB52*AN57</f>
        <v>0</v>
      </c>
      <c r="CG57">
        <f t="shared" ref="CG57" si="276">CC52*AO57</f>
        <v>0</v>
      </c>
      <c r="CH57">
        <f t="shared" ref="CH57" si="277">CD52*AP57</f>
        <v>0</v>
      </c>
      <c r="CI57">
        <f t="shared" ref="CI57" si="278">CE52*AQ57</f>
        <v>0</v>
      </c>
      <c r="CJ57">
        <f t="shared" ref="CJ57" si="279">CF52*AR57</f>
        <v>0</v>
      </c>
      <c r="CK57">
        <f t="shared" ref="CK57" si="280">CG52*AS57</f>
        <v>0</v>
      </c>
      <c r="CL57">
        <f t="shared" ref="CL57" si="281">CH52*AT57</f>
        <v>0</v>
      </c>
      <c r="CM57">
        <f t="shared" ref="CM57" si="282">CI52*AU57</f>
        <v>0</v>
      </c>
      <c r="CN57">
        <f t="shared" ref="CN57" si="283">CJ52*AV57</f>
        <v>0</v>
      </c>
      <c r="CO57">
        <f t="shared" ref="CO57" si="284">CK52*AW57</f>
        <v>0</v>
      </c>
      <c r="CP57">
        <f t="shared" ref="CP57" si="285">CL52*AX57</f>
        <v>0</v>
      </c>
      <c r="CQ57">
        <f t="shared" ref="CQ57" si="286">CM52*AY57</f>
        <v>0</v>
      </c>
      <c r="CR57">
        <f t="shared" ref="CR57" si="287">CN52*AZ57</f>
        <v>0</v>
      </c>
      <c r="CS57">
        <f t="shared" ref="CS57" si="288">CO52*BA57</f>
        <v>0</v>
      </c>
      <c r="CT57">
        <f t="shared" ref="CT57" si="289">CP52*BB57</f>
        <v>0</v>
      </c>
    </row>
    <row r="58" spans="1:98" x14ac:dyDescent="0.3">
      <c r="F58" s="91">
        <f t="shared" si="178"/>
        <v>130</v>
      </c>
      <c r="G58" s="91">
        <f t="shared" si="178"/>
        <v>130</v>
      </c>
      <c r="H58" s="4">
        <f t="shared" si="178"/>
        <v>1</v>
      </c>
      <c r="I58">
        <v>25</v>
      </c>
      <c r="J58" s="48">
        <f t="shared" si="136"/>
        <v>0</v>
      </c>
      <c r="K58" s="48">
        <f t="shared" si="137"/>
        <v>0</v>
      </c>
      <c r="L58" s="98">
        <f t="shared" si="138"/>
        <v>0</v>
      </c>
      <c r="M58" s="48"/>
      <c r="N58" s="48"/>
      <c r="O58" s="48"/>
      <c r="P58" s="48"/>
      <c r="Q58" s="48"/>
      <c r="R58" s="48"/>
      <c r="S58" s="48">
        <f>$J58+$K58+$L58</f>
        <v>0</v>
      </c>
      <c r="T58" s="48">
        <f t="shared" si="95"/>
        <v>0</v>
      </c>
      <c r="U58" s="48">
        <f t="shared" si="95"/>
        <v>0</v>
      </c>
      <c r="V58" s="48">
        <f t="shared" si="95"/>
        <v>0</v>
      </c>
      <c r="W58" s="48">
        <f t="shared" si="95"/>
        <v>0</v>
      </c>
      <c r="X58" s="48">
        <f t="shared" si="95"/>
        <v>0</v>
      </c>
      <c r="Y58" s="48">
        <f t="shared" si="95"/>
        <v>0</v>
      </c>
      <c r="Z58" s="48">
        <f t="shared" si="95"/>
        <v>0</v>
      </c>
      <c r="AA58" s="48">
        <f t="shared" si="95"/>
        <v>0</v>
      </c>
      <c r="AB58" s="48">
        <f t="shared" si="95"/>
        <v>0</v>
      </c>
      <c r="AC58" s="48">
        <f t="shared" si="95"/>
        <v>0</v>
      </c>
      <c r="AD58" s="48">
        <f t="shared" si="95"/>
        <v>0</v>
      </c>
      <c r="AE58" s="48">
        <f t="shared" si="95"/>
        <v>0</v>
      </c>
      <c r="AF58" s="48">
        <f t="shared" si="95"/>
        <v>0</v>
      </c>
      <c r="AG58" s="48">
        <f t="shared" si="95"/>
        <v>0</v>
      </c>
      <c r="AH58" s="48">
        <f t="shared" si="95"/>
        <v>0</v>
      </c>
      <c r="AI58" s="48">
        <f t="shared" si="95"/>
        <v>0</v>
      </c>
      <c r="AJ58" s="48">
        <f t="shared" si="95"/>
        <v>0</v>
      </c>
      <c r="AK58" s="48">
        <f t="shared" si="95"/>
        <v>0</v>
      </c>
      <c r="AL58" s="48">
        <f t="shared" si="95"/>
        <v>0</v>
      </c>
      <c r="AM58" s="48">
        <f t="shared" si="95"/>
        <v>0</v>
      </c>
      <c r="AN58" s="48">
        <f t="shared" si="95"/>
        <v>0</v>
      </c>
      <c r="AO58" s="48">
        <f t="shared" si="95"/>
        <v>0</v>
      </c>
      <c r="AP58" s="48">
        <f t="shared" si="95"/>
        <v>0</v>
      </c>
      <c r="AQ58" s="48">
        <f t="shared" si="95"/>
        <v>0</v>
      </c>
      <c r="AR58" s="48">
        <f t="shared" si="95"/>
        <v>0</v>
      </c>
      <c r="AS58" s="48">
        <f t="shared" si="95"/>
        <v>0</v>
      </c>
      <c r="AT58" s="48">
        <f t="shared" si="95"/>
        <v>0</v>
      </c>
      <c r="AU58" s="48">
        <f t="shared" si="95"/>
        <v>0</v>
      </c>
      <c r="AV58" s="48">
        <f t="shared" si="95"/>
        <v>0</v>
      </c>
      <c r="AW58" s="48">
        <f t="shared" si="95"/>
        <v>0</v>
      </c>
      <c r="AX58" s="48">
        <f t="shared" si="95"/>
        <v>0</v>
      </c>
      <c r="AY58" s="48">
        <f t="shared" si="95"/>
        <v>0</v>
      </c>
      <c r="AZ58" s="48">
        <f t="shared" si="95"/>
        <v>0</v>
      </c>
      <c r="BA58" s="48">
        <f t="shared" si="95"/>
        <v>0</v>
      </c>
      <c r="BB58" s="48">
        <f t="shared" si="95"/>
        <v>0</v>
      </c>
      <c r="BC58" s="48"/>
      <c r="BE58" t="s">
        <v>182</v>
      </c>
      <c r="BK58">
        <f>BF52*S58</f>
        <v>0</v>
      </c>
      <c r="BL58">
        <f t="shared" ref="BL58" si="290">BG52*T58</f>
        <v>0</v>
      </c>
      <c r="BM58">
        <f t="shared" ref="BM58" si="291">BH52*U58</f>
        <v>0</v>
      </c>
      <c r="BN58">
        <f t="shared" ref="BN58" si="292">BI52*V58</f>
        <v>0</v>
      </c>
      <c r="BO58">
        <f t="shared" ref="BO58" si="293">BJ52*W58</f>
        <v>0</v>
      </c>
      <c r="BP58">
        <f t="shared" ref="BP58" si="294">BK52*X58</f>
        <v>0</v>
      </c>
      <c r="BQ58">
        <f t="shared" ref="BQ58" si="295">BL52*Y58</f>
        <v>0</v>
      </c>
      <c r="BR58">
        <f t="shared" ref="BR58" si="296">BM52*Z58</f>
        <v>0</v>
      </c>
      <c r="BS58">
        <f t="shared" ref="BS58" si="297">BN52*AA58</f>
        <v>0</v>
      </c>
      <c r="BT58">
        <f t="shared" ref="BT58" si="298">BO52*AB58</f>
        <v>0</v>
      </c>
      <c r="BU58">
        <f t="shared" ref="BU58" si="299">BP52*AC58</f>
        <v>0</v>
      </c>
      <c r="BV58">
        <f t="shared" ref="BV58" si="300">BQ52*AD58</f>
        <v>0</v>
      </c>
      <c r="BW58">
        <f t="shared" ref="BW58" si="301">BR52*AE58</f>
        <v>0</v>
      </c>
      <c r="BX58">
        <f t="shared" ref="BX58" si="302">BS52*AF58</f>
        <v>0</v>
      </c>
      <c r="BY58">
        <f t="shared" ref="BY58" si="303">BT52*AG58</f>
        <v>0</v>
      </c>
      <c r="BZ58">
        <f t="shared" ref="BZ58" si="304">BU52*AH58</f>
        <v>0</v>
      </c>
      <c r="CA58">
        <f t="shared" ref="CA58" si="305">BV52*AI58</f>
        <v>0</v>
      </c>
      <c r="CB58">
        <f t="shared" ref="CB58" si="306">BW52*AJ58</f>
        <v>0</v>
      </c>
      <c r="CC58">
        <f t="shared" ref="CC58" si="307">BX52*AK58</f>
        <v>0</v>
      </c>
      <c r="CD58">
        <f t="shared" ref="CD58" si="308">BY52*AL58</f>
        <v>0</v>
      </c>
      <c r="CE58">
        <f t="shared" ref="CE58" si="309">BZ52*AM58</f>
        <v>0</v>
      </c>
      <c r="CF58">
        <f t="shared" ref="CF58" si="310">CA52*AN58</f>
        <v>0</v>
      </c>
      <c r="CG58">
        <f t="shared" ref="CG58" si="311">CB52*AO58</f>
        <v>0</v>
      </c>
      <c r="CH58">
        <f t="shared" ref="CH58" si="312">CC52*AP58</f>
        <v>0</v>
      </c>
      <c r="CI58">
        <f t="shared" ref="CI58" si="313">CD52*AQ58</f>
        <v>0</v>
      </c>
      <c r="CJ58">
        <f t="shared" ref="CJ58" si="314">CE52*AR58</f>
        <v>0</v>
      </c>
      <c r="CK58">
        <f t="shared" ref="CK58" si="315">CF52*AS58</f>
        <v>0</v>
      </c>
      <c r="CL58">
        <f t="shared" ref="CL58" si="316">CG52*AT58</f>
        <v>0</v>
      </c>
      <c r="CM58">
        <f t="shared" ref="CM58" si="317">CH52*AU58</f>
        <v>0</v>
      </c>
      <c r="CN58">
        <f t="shared" ref="CN58" si="318">CI52*AV58</f>
        <v>0</v>
      </c>
      <c r="CO58">
        <f t="shared" ref="CO58" si="319">CJ52*AW58</f>
        <v>0</v>
      </c>
      <c r="CP58">
        <f t="shared" ref="CP58" si="320">CK52*AX58</f>
        <v>0</v>
      </c>
      <c r="CQ58">
        <f t="shared" ref="CQ58" si="321">CL52*AY58</f>
        <v>0</v>
      </c>
      <c r="CR58">
        <f t="shared" ref="CR58" si="322">CM52*AZ58</f>
        <v>0</v>
      </c>
      <c r="CS58">
        <f t="shared" ref="CS58" si="323">CN52*BA58</f>
        <v>0</v>
      </c>
      <c r="CT58">
        <f t="shared" ref="CT58" si="324">CO52*BB58</f>
        <v>0</v>
      </c>
    </row>
    <row r="59" spans="1:98" x14ac:dyDescent="0.3">
      <c r="F59" s="91">
        <f t="shared" si="178"/>
        <v>130</v>
      </c>
      <c r="G59" s="91">
        <f t="shared" si="178"/>
        <v>130</v>
      </c>
      <c r="H59" s="4">
        <f t="shared" si="178"/>
        <v>1</v>
      </c>
      <c r="I59">
        <v>30</v>
      </c>
      <c r="J59" s="48">
        <f t="shared" si="136"/>
        <v>0</v>
      </c>
      <c r="K59" s="48">
        <f t="shared" si="137"/>
        <v>0</v>
      </c>
      <c r="L59" s="98">
        <f t="shared" si="138"/>
        <v>0</v>
      </c>
      <c r="M59" s="48"/>
      <c r="N59" s="48"/>
      <c r="O59" s="48"/>
      <c r="P59" s="48"/>
      <c r="Q59" s="48"/>
      <c r="R59" s="48"/>
      <c r="S59" s="48"/>
      <c r="T59" s="48">
        <f>$J59+$K59+$L59</f>
        <v>0</v>
      </c>
      <c r="U59" s="48">
        <f t="shared" si="95"/>
        <v>0</v>
      </c>
      <c r="V59" s="48">
        <f t="shared" si="95"/>
        <v>0</v>
      </c>
      <c r="W59" s="48">
        <f t="shared" si="95"/>
        <v>0</v>
      </c>
      <c r="X59" s="48">
        <f t="shared" si="95"/>
        <v>0</v>
      </c>
      <c r="Y59" s="48">
        <f t="shared" si="95"/>
        <v>0</v>
      </c>
      <c r="Z59" s="48">
        <f t="shared" si="95"/>
        <v>0</v>
      </c>
      <c r="AA59" s="48">
        <f t="shared" si="95"/>
        <v>0</v>
      </c>
      <c r="AB59" s="48">
        <f t="shared" si="95"/>
        <v>0</v>
      </c>
      <c r="AC59" s="48">
        <f t="shared" si="95"/>
        <v>0</v>
      </c>
      <c r="AD59" s="48">
        <f t="shared" si="95"/>
        <v>0</v>
      </c>
      <c r="AE59" s="48">
        <f t="shared" si="95"/>
        <v>0</v>
      </c>
      <c r="AF59" s="48">
        <f t="shared" si="95"/>
        <v>0</v>
      </c>
      <c r="AG59" s="48">
        <f t="shared" si="95"/>
        <v>0</v>
      </c>
      <c r="AH59" s="48">
        <f t="shared" si="95"/>
        <v>0</v>
      </c>
      <c r="AI59" s="48">
        <f t="shared" si="95"/>
        <v>0</v>
      </c>
      <c r="AJ59" s="48">
        <f t="shared" si="95"/>
        <v>0</v>
      </c>
      <c r="AK59" s="48">
        <f t="shared" si="95"/>
        <v>0</v>
      </c>
      <c r="AL59" s="48">
        <f t="shared" si="95"/>
        <v>0</v>
      </c>
      <c r="AM59" s="48">
        <f t="shared" si="95"/>
        <v>0</v>
      </c>
      <c r="AN59" s="48">
        <f t="shared" si="95"/>
        <v>0</v>
      </c>
      <c r="AO59" s="48">
        <f t="shared" si="95"/>
        <v>0</v>
      </c>
      <c r="AP59" s="48">
        <f t="shared" si="95"/>
        <v>0</v>
      </c>
      <c r="AQ59" s="48">
        <f t="shared" si="95"/>
        <v>0</v>
      </c>
      <c r="AR59" s="48">
        <f t="shared" si="95"/>
        <v>0</v>
      </c>
      <c r="AS59" s="48">
        <f t="shared" si="95"/>
        <v>0</v>
      </c>
      <c r="AT59" s="48">
        <f t="shared" si="95"/>
        <v>0</v>
      </c>
      <c r="AU59" s="48">
        <f t="shared" si="95"/>
        <v>0</v>
      </c>
      <c r="AV59" s="48">
        <f t="shared" si="95"/>
        <v>0</v>
      </c>
      <c r="AW59" s="48">
        <f t="shared" si="95"/>
        <v>0</v>
      </c>
      <c r="AX59" s="48">
        <f t="shared" si="95"/>
        <v>0</v>
      </c>
      <c r="AY59" s="48">
        <f t="shared" ref="AY59:BB74" si="325">$J59+$K59+$L59</f>
        <v>0</v>
      </c>
      <c r="AZ59" s="48">
        <f t="shared" si="325"/>
        <v>0</v>
      </c>
      <c r="BA59" s="48">
        <f t="shared" si="325"/>
        <v>0</v>
      </c>
      <c r="BB59" s="48">
        <f t="shared" si="325"/>
        <v>0</v>
      </c>
      <c r="BC59" s="48"/>
      <c r="BE59" t="s">
        <v>183</v>
      </c>
      <c r="BL59">
        <f>BF52*T59</f>
        <v>0</v>
      </c>
      <c r="BM59">
        <f t="shared" ref="BM59" si="326">BG52*U59</f>
        <v>0</v>
      </c>
      <c r="BN59">
        <f t="shared" ref="BN59" si="327">BH52*V59</f>
        <v>0</v>
      </c>
      <c r="BO59">
        <f t="shared" ref="BO59" si="328">BI52*W59</f>
        <v>0</v>
      </c>
      <c r="BP59">
        <f t="shared" ref="BP59" si="329">BJ52*X59</f>
        <v>0</v>
      </c>
      <c r="BQ59">
        <f t="shared" ref="BQ59" si="330">BK52*Y59</f>
        <v>0</v>
      </c>
      <c r="BR59">
        <f t="shared" ref="BR59" si="331">BL52*Z59</f>
        <v>0</v>
      </c>
      <c r="BS59">
        <f t="shared" ref="BS59" si="332">BM52*AA59</f>
        <v>0</v>
      </c>
      <c r="BT59">
        <f t="shared" ref="BT59" si="333">BN52*AB59</f>
        <v>0</v>
      </c>
      <c r="BU59">
        <f t="shared" ref="BU59" si="334">BO52*AC59</f>
        <v>0</v>
      </c>
      <c r="BV59">
        <f t="shared" ref="BV59" si="335">BP52*AD59</f>
        <v>0</v>
      </c>
      <c r="BW59">
        <f t="shared" ref="BW59" si="336">BQ52*AE59</f>
        <v>0</v>
      </c>
      <c r="BX59">
        <f t="shared" ref="BX59" si="337">BR52*AF59</f>
        <v>0</v>
      </c>
      <c r="BY59">
        <f t="shared" ref="BY59" si="338">BS52*AG59</f>
        <v>0</v>
      </c>
      <c r="BZ59">
        <f t="shared" ref="BZ59" si="339">BT52*AH59</f>
        <v>0</v>
      </c>
      <c r="CA59">
        <f t="shared" ref="CA59" si="340">BU52*AI59</f>
        <v>0</v>
      </c>
      <c r="CB59">
        <f t="shared" ref="CB59" si="341">BV52*AJ59</f>
        <v>0</v>
      </c>
      <c r="CC59">
        <f t="shared" ref="CC59" si="342">BW52*AK59</f>
        <v>0</v>
      </c>
      <c r="CD59">
        <f t="shared" ref="CD59" si="343">BX52*AL59</f>
        <v>0</v>
      </c>
      <c r="CE59">
        <f t="shared" ref="CE59" si="344">BY52*AM59</f>
        <v>0</v>
      </c>
      <c r="CF59">
        <f t="shared" ref="CF59" si="345">BZ52*AN59</f>
        <v>0</v>
      </c>
      <c r="CG59">
        <f t="shared" ref="CG59" si="346">CA52*AO59</f>
        <v>0</v>
      </c>
      <c r="CH59">
        <f t="shared" ref="CH59" si="347">CB52*AP59</f>
        <v>0</v>
      </c>
      <c r="CI59">
        <f t="shared" ref="CI59" si="348">CC52*AQ59</f>
        <v>0</v>
      </c>
      <c r="CJ59">
        <f t="shared" ref="CJ59" si="349">CD52*AR59</f>
        <v>0</v>
      </c>
      <c r="CK59">
        <f t="shared" ref="CK59" si="350">CE52*AS59</f>
        <v>0</v>
      </c>
      <c r="CL59">
        <f t="shared" ref="CL59" si="351">CF52*AT59</f>
        <v>0</v>
      </c>
      <c r="CM59">
        <f t="shared" ref="CM59" si="352">CG52*AU59</f>
        <v>0</v>
      </c>
      <c r="CN59">
        <f t="shared" ref="CN59" si="353">CH52*AV59</f>
        <v>0</v>
      </c>
      <c r="CO59">
        <f t="shared" ref="CO59" si="354">CI52*AW59</f>
        <v>0</v>
      </c>
      <c r="CP59">
        <f t="shared" ref="CP59" si="355">CJ52*AX59</f>
        <v>0</v>
      </c>
      <c r="CQ59">
        <f t="shared" ref="CQ59" si="356">CK52*AY59</f>
        <v>0</v>
      </c>
      <c r="CR59">
        <f t="shared" ref="CR59" si="357">CL52*AZ59</f>
        <v>0</v>
      </c>
      <c r="CS59">
        <f t="shared" ref="CS59" si="358">CM52*BA59</f>
        <v>0</v>
      </c>
      <c r="CT59">
        <f t="shared" ref="CT59" si="359">CN52*BB59</f>
        <v>0</v>
      </c>
    </row>
    <row r="60" spans="1:98" x14ac:dyDescent="0.3">
      <c r="F60" s="91">
        <f t="shared" si="178"/>
        <v>130</v>
      </c>
      <c r="G60" s="91">
        <f t="shared" si="178"/>
        <v>130</v>
      </c>
      <c r="H60" s="4">
        <f t="shared" si="178"/>
        <v>1</v>
      </c>
      <c r="I60">
        <v>35</v>
      </c>
      <c r="J60" s="48">
        <f t="shared" si="136"/>
        <v>0</v>
      </c>
      <c r="K60" s="48">
        <f>IF(IF(AND(I60&gt;=(F60*2),I60&lt;=G60+F60+(G60-F60+5)+1),((H60)^2)*(I61-F60*2)/5,0)&lt;=H60,IF(AND(I60&gt;=(F60*2),I60&lt;=G60+F60+(G60-F60+5)+1),((H60)^2)*(I61-F60*2)/5,0),(K59-H60^2))</f>
        <v>0</v>
      </c>
      <c r="L60" s="98">
        <f t="shared" si="138"/>
        <v>0</v>
      </c>
      <c r="M60" s="48"/>
      <c r="N60" s="48"/>
      <c r="O60" s="48"/>
      <c r="P60" s="48"/>
      <c r="Q60" s="48"/>
      <c r="R60" s="48"/>
      <c r="S60" s="48"/>
      <c r="T60" s="48"/>
      <c r="U60" s="48">
        <f>$J60+$K60+$L60</f>
        <v>0</v>
      </c>
      <c r="V60" s="48">
        <f t="shared" ref="V60:AX70" si="360">$J60+$K60+$L60</f>
        <v>0</v>
      </c>
      <c r="W60" s="48">
        <f t="shared" si="360"/>
        <v>0</v>
      </c>
      <c r="X60" s="48">
        <f t="shared" si="360"/>
        <v>0</v>
      </c>
      <c r="Y60" s="48">
        <f t="shared" si="360"/>
        <v>0</v>
      </c>
      <c r="Z60" s="48">
        <f t="shared" si="360"/>
        <v>0</v>
      </c>
      <c r="AA60" s="48">
        <f t="shared" si="360"/>
        <v>0</v>
      </c>
      <c r="AB60" s="48">
        <f t="shared" si="360"/>
        <v>0</v>
      </c>
      <c r="AC60" s="48">
        <f t="shared" si="360"/>
        <v>0</v>
      </c>
      <c r="AD60" s="48">
        <f t="shared" si="360"/>
        <v>0</v>
      </c>
      <c r="AE60" s="48">
        <f t="shared" si="360"/>
        <v>0</v>
      </c>
      <c r="AF60" s="48">
        <f t="shared" si="360"/>
        <v>0</v>
      </c>
      <c r="AG60" s="48">
        <f t="shared" si="360"/>
        <v>0</v>
      </c>
      <c r="AH60" s="48">
        <f t="shared" si="360"/>
        <v>0</v>
      </c>
      <c r="AI60" s="48">
        <f t="shared" si="360"/>
        <v>0</v>
      </c>
      <c r="AJ60" s="48">
        <f t="shared" si="360"/>
        <v>0</v>
      </c>
      <c r="AK60" s="48">
        <f t="shared" si="360"/>
        <v>0</v>
      </c>
      <c r="AL60" s="48">
        <f t="shared" si="360"/>
        <v>0</v>
      </c>
      <c r="AM60" s="48">
        <f t="shared" si="360"/>
        <v>0</v>
      </c>
      <c r="AN60" s="48">
        <f t="shared" si="360"/>
        <v>0</v>
      </c>
      <c r="AO60" s="48">
        <f t="shared" si="360"/>
        <v>0</v>
      </c>
      <c r="AP60" s="48">
        <f t="shared" si="360"/>
        <v>0</v>
      </c>
      <c r="AQ60" s="48">
        <f t="shared" si="360"/>
        <v>0</v>
      </c>
      <c r="AR60" s="48">
        <f t="shared" si="360"/>
        <v>0</v>
      </c>
      <c r="AS60" s="48">
        <f t="shared" si="360"/>
        <v>0</v>
      </c>
      <c r="AT60" s="48">
        <f t="shared" si="360"/>
        <v>0</v>
      </c>
      <c r="AU60" s="48">
        <f t="shared" si="360"/>
        <v>0</v>
      </c>
      <c r="AV60" s="48">
        <f t="shared" si="360"/>
        <v>0</v>
      </c>
      <c r="AW60" s="48">
        <f t="shared" si="360"/>
        <v>0</v>
      </c>
      <c r="AX60" s="48">
        <f t="shared" si="360"/>
        <v>0</v>
      </c>
      <c r="AY60" s="48">
        <f t="shared" si="325"/>
        <v>0</v>
      </c>
      <c r="AZ60" s="48">
        <f t="shared" si="325"/>
        <v>0</v>
      </c>
      <c r="BA60" s="48">
        <f t="shared" si="325"/>
        <v>0</v>
      </c>
      <c r="BB60" s="48">
        <f t="shared" si="325"/>
        <v>0</v>
      </c>
      <c r="BC60" s="48"/>
      <c r="BE60" t="s">
        <v>184</v>
      </c>
      <c r="BM60">
        <f>BF52*U60</f>
        <v>0</v>
      </c>
      <c r="BN60">
        <f t="shared" ref="BN60" si="361">BG52*V60</f>
        <v>0</v>
      </c>
      <c r="BO60">
        <f t="shared" ref="BO60" si="362">BH52*W60</f>
        <v>0</v>
      </c>
      <c r="BP60">
        <f t="shared" ref="BP60" si="363">BI52*X60</f>
        <v>0</v>
      </c>
      <c r="BQ60">
        <f t="shared" ref="BQ60" si="364">BJ52*Y60</f>
        <v>0</v>
      </c>
      <c r="BR60">
        <f t="shared" ref="BR60" si="365">BK52*Z60</f>
        <v>0</v>
      </c>
      <c r="BS60">
        <f t="shared" ref="BS60" si="366">BL52*AA60</f>
        <v>0</v>
      </c>
      <c r="BT60">
        <f t="shared" ref="BT60" si="367">BM52*AB60</f>
        <v>0</v>
      </c>
      <c r="BU60">
        <f t="shared" ref="BU60" si="368">BN52*AC60</f>
        <v>0</v>
      </c>
      <c r="BV60">
        <f t="shared" ref="BV60" si="369">BO52*AD60</f>
        <v>0</v>
      </c>
      <c r="BW60">
        <f t="shared" ref="BW60" si="370">BP52*AE60</f>
        <v>0</v>
      </c>
      <c r="BX60">
        <f t="shared" ref="BX60" si="371">BQ52*AF60</f>
        <v>0</v>
      </c>
      <c r="BY60">
        <f t="shared" ref="BY60" si="372">BR52*AG60</f>
        <v>0</v>
      </c>
      <c r="BZ60">
        <f t="shared" ref="BZ60" si="373">BS52*AH60</f>
        <v>0</v>
      </c>
      <c r="CA60">
        <f t="shared" ref="CA60" si="374">BT52*AI60</f>
        <v>0</v>
      </c>
      <c r="CB60">
        <f t="shared" ref="CB60" si="375">BU52*AJ60</f>
        <v>0</v>
      </c>
      <c r="CC60">
        <f t="shared" ref="CC60" si="376">BV52*AK60</f>
        <v>0</v>
      </c>
      <c r="CD60">
        <f t="shared" ref="CD60" si="377">BW52*AL60</f>
        <v>0</v>
      </c>
      <c r="CE60">
        <f t="shared" ref="CE60" si="378">BX52*AM60</f>
        <v>0</v>
      </c>
      <c r="CF60">
        <f t="shared" ref="CF60" si="379">BY52*AN60</f>
        <v>0</v>
      </c>
      <c r="CG60">
        <f t="shared" ref="CG60" si="380">BZ52*AO60</f>
        <v>0</v>
      </c>
      <c r="CH60">
        <f t="shared" ref="CH60" si="381">CA52*AP60</f>
        <v>0</v>
      </c>
      <c r="CI60">
        <f t="shared" ref="CI60" si="382">CB52*AQ60</f>
        <v>0</v>
      </c>
      <c r="CJ60">
        <f t="shared" ref="CJ60" si="383">CC52*AR60</f>
        <v>0</v>
      </c>
      <c r="CK60">
        <f t="shared" ref="CK60" si="384">CD52*AS60</f>
        <v>0</v>
      </c>
      <c r="CL60">
        <f t="shared" ref="CL60" si="385">CE52*AT60</f>
        <v>0</v>
      </c>
      <c r="CM60">
        <f t="shared" ref="CM60" si="386">CF52*AU60</f>
        <v>0</v>
      </c>
      <c r="CN60">
        <f t="shared" ref="CN60" si="387">CG52*AV60</f>
        <v>0</v>
      </c>
      <c r="CO60">
        <f t="shared" ref="CO60" si="388">CH52*AW60</f>
        <v>0</v>
      </c>
      <c r="CP60">
        <f t="shared" ref="CP60" si="389">CI52*AX60</f>
        <v>0</v>
      </c>
      <c r="CQ60">
        <f t="shared" ref="CQ60" si="390">CJ52*AY60</f>
        <v>0</v>
      </c>
      <c r="CR60">
        <f t="shared" ref="CR60" si="391">CK52*AZ60</f>
        <v>0</v>
      </c>
      <c r="CS60">
        <f t="shared" ref="CS60" si="392">CL52*BA60</f>
        <v>0</v>
      </c>
      <c r="CT60">
        <f t="shared" ref="CT60" si="393">CM52*BB60</f>
        <v>0</v>
      </c>
    </row>
    <row r="61" spans="1:98" x14ac:dyDescent="0.3">
      <c r="F61" s="91">
        <f t="shared" si="178"/>
        <v>130</v>
      </c>
      <c r="G61" s="91">
        <f t="shared" si="178"/>
        <v>130</v>
      </c>
      <c r="H61" s="4">
        <f t="shared" si="178"/>
        <v>1</v>
      </c>
      <c r="I61">
        <v>40</v>
      </c>
      <c r="J61" s="48">
        <f t="shared" si="136"/>
        <v>0</v>
      </c>
      <c r="K61" s="48">
        <f t="shared" ref="K61:K76" si="394">IF(IF(AND(I61&gt;=(F61*2),I61&lt;=G61+F61+(G61-F61+5)+1),((H61)^2)*(I62-F61*2)/5,0)&lt;=H61,IF(AND(I61&gt;=(F61*2),I61&lt;=G61+F61+(G61-F61+5)+1),((H61)^2)*(I62-F61*2)/5,0),(K60-H61^2))</f>
        <v>0</v>
      </c>
      <c r="L61" s="98">
        <f t="shared" si="138"/>
        <v>0</v>
      </c>
      <c r="M61" s="48"/>
      <c r="N61" s="48"/>
      <c r="O61" s="48"/>
      <c r="P61" s="48"/>
      <c r="Q61" s="48"/>
      <c r="R61" s="48"/>
      <c r="S61" s="48"/>
      <c r="T61" s="48"/>
      <c r="U61" s="48"/>
      <c r="V61" s="48">
        <f>$J61+$K61+$L61</f>
        <v>0</v>
      </c>
      <c r="W61" s="48">
        <f t="shared" si="360"/>
        <v>0</v>
      </c>
      <c r="X61" s="48">
        <f t="shared" si="360"/>
        <v>0</v>
      </c>
      <c r="Y61" s="48">
        <f t="shared" si="360"/>
        <v>0</v>
      </c>
      <c r="Z61" s="48">
        <f t="shared" si="360"/>
        <v>0</v>
      </c>
      <c r="AA61" s="48">
        <f t="shared" si="360"/>
        <v>0</v>
      </c>
      <c r="AB61" s="48">
        <f t="shared" si="360"/>
        <v>0</v>
      </c>
      <c r="AC61" s="48">
        <f t="shared" si="360"/>
        <v>0</v>
      </c>
      <c r="AD61" s="48">
        <f t="shared" si="360"/>
        <v>0</v>
      </c>
      <c r="AE61" s="48">
        <f t="shared" si="360"/>
        <v>0</v>
      </c>
      <c r="AF61" s="48">
        <f t="shared" si="360"/>
        <v>0</v>
      </c>
      <c r="AG61" s="48">
        <f t="shared" si="360"/>
        <v>0</v>
      </c>
      <c r="AH61" s="48">
        <f t="shared" si="360"/>
        <v>0</v>
      </c>
      <c r="AI61" s="48">
        <f t="shared" si="360"/>
        <v>0</v>
      </c>
      <c r="AJ61" s="48">
        <f t="shared" si="360"/>
        <v>0</v>
      </c>
      <c r="AK61" s="48">
        <f t="shared" si="360"/>
        <v>0</v>
      </c>
      <c r="AL61" s="48">
        <f t="shared" si="360"/>
        <v>0</v>
      </c>
      <c r="AM61" s="48">
        <f t="shared" si="360"/>
        <v>0</v>
      </c>
      <c r="AN61" s="48">
        <f t="shared" si="360"/>
        <v>0</v>
      </c>
      <c r="AO61" s="48">
        <f t="shared" si="360"/>
        <v>0</v>
      </c>
      <c r="AP61" s="48">
        <f t="shared" si="360"/>
        <v>0</v>
      </c>
      <c r="AQ61" s="48">
        <f t="shared" si="360"/>
        <v>0</v>
      </c>
      <c r="AR61" s="48">
        <f t="shared" si="360"/>
        <v>0</v>
      </c>
      <c r="AS61" s="48">
        <f t="shared" si="360"/>
        <v>0</v>
      </c>
      <c r="AT61" s="48">
        <f t="shared" si="360"/>
        <v>0</v>
      </c>
      <c r="AU61" s="48">
        <f t="shared" si="360"/>
        <v>0</v>
      </c>
      <c r="AV61" s="48">
        <f t="shared" si="360"/>
        <v>0</v>
      </c>
      <c r="AW61" s="48">
        <f t="shared" si="360"/>
        <v>0</v>
      </c>
      <c r="AX61" s="48">
        <f t="shared" si="360"/>
        <v>0</v>
      </c>
      <c r="AY61" s="48">
        <f t="shared" si="325"/>
        <v>0</v>
      </c>
      <c r="AZ61" s="48">
        <f t="shared" si="325"/>
        <v>0</v>
      </c>
      <c r="BA61" s="48">
        <f t="shared" si="325"/>
        <v>0</v>
      </c>
      <c r="BB61" s="48">
        <f t="shared" si="325"/>
        <v>0</v>
      </c>
      <c r="BC61" s="48"/>
      <c r="BE61" t="s">
        <v>185</v>
      </c>
      <c r="BN61">
        <f>BF52*V61</f>
        <v>0</v>
      </c>
      <c r="BO61">
        <f t="shared" ref="BO61" si="395">BG52*W61</f>
        <v>0</v>
      </c>
      <c r="BP61">
        <f t="shared" ref="BP61" si="396">BH52*X61</f>
        <v>0</v>
      </c>
      <c r="BQ61">
        <f t="shared" ref="BQ61" si="397">BI52*Y61</f>
        <v>0</v>
      </c>
      <c r="BR61">
        <f t="shared" ref="BR61" si="398">BJ52*Z61</f>
        <v>0</v>
      </c>
      <c r="BS61">
        <f t="shared" ref="BS61" si="399">BK52*AA61</f>
        <v>0</v>
      </c>
      <c r="BT61">
        <f t="shared" ref="BT61" si="400">BL52*AB61</f>
        <v>0</v>
      </c>
      <c r="BU61">
        <f t="shared" ref="BU61" si="401">BM52*AC61</f>
        <v>0</v>
      </c>
      <c r="BV61">
        <f t="shared" ref="BV61" si="402">BN52*AD61</f>
        <v>0</v>
      </c>
      <c r="BW61">
        <f t="shared" ref="BW61" si="403">BO52*AE61</f>
        <v>0</v>
      </c>
      <c r="BX61">
        <f t="shared" ref="BX61" si="404">BP52*AF61</f>
        <v>0</v>
      </c>
      <c r="BY61">
        <f t="shared" ref="BY61" si="405">BQ52*AG61</f>
        <v>0</v>
      </c>
      <c r="BZ61">
        <f t="shared" ref="BZ61" si="406">BR52*AH61</f>
        <v>0</v>
      </c>
      <c r="CA61">
        <f t="shared" ref="CA61" si="407">BS52*AI61</f>
        <v>0</v>
      </c>
      <c r="CB61">
        <f t="shared" ref="CB61" si="408">BT52*AJ61</f>
        <v>0</v>
      </c>
      <c r="CC61">
        <f t="shared" ref="CC61" si="409">BU52*AK61</f>
        <v>0</v>
      </c>
      <c r="CD61">
        <f t="shared" ref="CD61" si="410">BV52*AL61</f>
        <v>0</v>
      </c>
      <c r="CE61">
        <f t="shared" ref="CE61" si="411">BW52*AM61</f>
        <v>0</v>
      </c>
      <c r="CF61">
        <f t="shared" ref="CF61" si="412">BX52*AN61</f>
        <v>0</v>
      </c>
      <c r="CG61">
        <f t="shared" ref="CG61" si="413">BY52*AO61</f>
        <v>0</v>
      </c>
      <c r="CH61">
        <f t="shared" ref="CH61" si="414">BZ52*AP61</f>
        <v>0</v>
      </c>
      <c r="CI61">
        <f t="shared" ref="CI61" si="415">CA52*AQ61</f>
        <v>0</v>
      </c>
      <c r="CJ61">
        <f t="shared" ref="CJ61" si="416">CB52*AR61</f>
        <v>0</v>
      </c>
      <c r="CK61">
        <f t="shared" ref="CK61" si="417">CC52*AS61</f>
        <v>0</v>
      </c>
      <c r="CL61">
        <f t="shared" ref="CL61" si="418">CD52*AT61</f>
        <v>0</v>
      </c>
      <c r="CM61">
        <f t="shared" ref="CM61" si="419">CE52*AU61</f>
        <v>0</v>
      </c>
      <c r="CN61">
        <f t="shared" ref="CN61" si="420">CF52*AV61</f>
        <v>0</v>
      </c>
      <c r="CO61">
        <f t="shared" ref="CO61" si="421">CG52*AW61</f>
        <v>0</v>
      </c>
      <c r="CP61">
        <f t="shared" ref="CP61" si="422">CH52*AX61</f>
        <v>0</v>
      </c>
      <c r="CQ61">
        <f t="shared" ref="CQ61" si="423">CI52*AY61</f>
        <v>0</v>
      </c>
      <c r="CR61">
        <f t="shared" ref="CR61" si="424">CJ52*AZ61</f>
        <v>0</v>
      </c>
      <c r="CS61">
        <f t="shared" ref="CS61" si="425">CK52*BA61</f>
        <v>0</v>
      </c>
      <c r="CT61">
        <f t="shared" ref="CT61" si="426">CL52*BB61</f>
        <v>0</v>
      </c>
    </row>
    <row r="62" spans="1:98" x14ac:dyDescent="0.3">
      <c r="F62" s="91">
        <f t="shared" si="178"/>
        <v>130</v>
      </c>
      <c r="G62" s="91">
        <f t="shared" si="178"/>
        <v>130</v>
      </c>
      <c r="H62" s="4">
        <f t="shared" si="178"/>
        <v>1</v>
      </c>
      <c r="I62">
        <v>45</v>
      </c>
      <c r="J62" s="48">
        <f t="shared" si="136"/>
        <v>0</v>
      </c>
      <c r="K62" s="48">
        <f t="shared" si="394"/>
        <v>0</v>
      </c>
      <c r="L62" s="98">
        <f t="shared" si="138"/>
        <v>0</v>
      </c>
      <c r="M62" s="48"/>
      <c r="N62" s="48"/>
      <c r="O62" s="48"/>
      <c r="P62" s="48"/>
      <c r="Q62" s="48"/>
      <c r="R62" s="48"/>
      <c r="S62" s="48"/>
      <c r="T62" s="48"/>
      <c r="U62" s="48"/>
      <c r="V62" s="48"/>
      <c r="W62" s="48">
        <f>$J62+$K62+$L62</f>
        <v>0</v>
      </c>
      <c r="X62" s="48">
        <f t="shared" si="360"/>
        <v>0</v>
      </c>
      <c r="Y62" s="48">
        <f t="shared" si="360"/>
        <v>0</v>
      </c>
      <c r="Z62" s="48">
        <f t="shared" si="360"/>
        <v>0</v>
      </c>
      <c r="AA62" s="48">
        <f t="shared" si="360"/>
        <v>0</v>
      </c>
      <c r="AB62" s="48">
        <f t="shared" si="360"/>
        <v>0</v>
      </c>
      <c r="AC62" s="48">
        <f t="shared" si="360"/>
        <v>0</v>
      </c>
      <c r="AD62" s="48">
        <f t="shared" si="360"/>
        <v>0</v>
      </c>
      <c r="AE62" s="48">
        <f t="shared" si="360"/>
        <v>0</v>
      </c>
      <c r="AF62" s="48">
        <f t="shared" si="360"/>
        <v>0</v>
      </c>
      <c r="AG62" s="48">
        <f t="shared" si="360"/>
        <v>0</v>
      </c>
      <c r="AH62" s="48">
        <f t="shared" si="360"/>
        <v>0</v>
      </c>
      <c r="AI62" s="48">
        <f t="shared" si="360"/>
        <v>0</v>
      </c>
      <c r="AJ62" s="48">
        <f t="shared" si="360"/>
        <v>0</v>
      </c>
      <c r="AK62" s="48">
        <f t="shared" si="360"/>
        <v>0</v>
      </c>
      <c r="AL62" s="48">
        <f t="shared" si="360"/>
        <v>0</v>
      </c>
      <c r="AM62" s="48">
        <f t="shared" si="360"/>
        <v>0</v>
      </c>
      <c r="AN62" s="48">
        <f t="shared" si="360"/>
        <v>0</v>
      </c>
      <c r="AO62" s="48">
        <f t="shared" si="360"/>
        <v>0</v>
      </c>
      <c r="AP62" s="48">
        <f t="shared" si="360"/>
        <v>0</v>
      </c>
      <c r="AQ62" s="48">
        <f t="shared" si="360"/>
        <v>0</v>
      </c>
      <c r="AR62" s="48">
        <f t="shared" si="360"/>
        <v>0</v>
      </c>
      <c r="AS62" s="48">
        <f t="shared" si="360"/>
        <v>0</v>
      </c>
      <c r="AT62" s="48">
        <f t="shared" si="360"/>
        <v>0</v>
      </c>
      <c r="AU62" s="48">
        <f t="shared" si="360"/>
        <v>0</v>
      </c>
      <c r="AV62" s="48">
        <f t="shared" si="360"/>
        <v>0</v>
      </c>
      <c r="AW62" s="48">
        <f t="shared" si="360"/>
        <v>0</v>
      </c>
      <c r="AX62" s="48">
        <f t="shared" si="360"/>
        <v>0</v>
      </c>
      <c r="AY62" s="48">
        <f t="shared" si="325"/>
        <v>0</v>
      </c>
      <c r="AZ62" s="48">
        <f t="shared" si="325"/>
        <v>0</v>
      </c>
      <c r="BA62" s="48">
        <f t="shared" si="325"/>
        <v>0</v>
      </c>
      <c r="BB62" s="48">
        <f t="shared" si="325"/>
        <v>0</v>
      </c>
      <c r="BC62" s="48"/>
      <c r="BE62" t="s">
        <v>186</v>
      </c>
      <c r="BO62">
        <f>BF52*W62</f>
        <v>0</v>
      </c>
      <c r="BP62">
        <f t="shared" ref="BP62" si="427">BG52*X62</f>
        <v>0</v>
      </c>
      <c r="BQ62">
        <f t="shared" ref="BQ62" si="428">BH52*Y62</f>
        <v>0</v>
      </c>
      <c r="BR62">
        <f t="shared" ref="BR62" si="429">BI52*Z62</f>
        <v>0</v>
      </c>
      <c r="BS62">
        <f t="shared" ref="BS62" si="430">BJ52*AA62</f>
        <v>0</v>
      </c>
      <c r="BT62">
        <f t="shared" ref="BT62" si="431">BK52*AB62</f>
        <v>0</v>
      </c>
      <c r="BU62">
        <f t="shared" ref="BU62" si="432">BL52*AC62</f>
        <v>0</v>
      </c>
      <c r="BV62">
        <f t="shared" ref="BV62" si="433">BM52*AD62</f>
        <v>0</v>
      </c>
      <c r="BW62">
        <f t="shared" ref="BW62" si="434">BN52*AE62</f>
        <v>0</v>
      </c>
      <c r="BX62">
        <f t="shared" ref="BX62" si="435">BO52*AF62</f>
        <v>0</v>
      </c>
      <c r="BY62">
        <f t="shared" ref="BY62" si="436">BP52*AG62</f>
        <v>0</v>
      </c>
      <c r="BZ62">
        <f t="shared" ref="BZ62" si="437">BQ52*AH62</f>
        <v>0</v>
      </c>
      <c r="CA62">
        <f t="shared" ref="CA62" si="438">BR52*AI62</f>
        <v>0</v>
      </c>
      <c r="CB62">
        <f t="shared" ref="CB62" si="439">BS52*AJ62</f>
        <v>0</v>
      </c>
      <c r="CC62">
        <f t="shared" ref="CC62" si="440">BT52*AK62</f>
        <v>0</v>
      </c>
      <c r="CD62">
        <f t="shared" ref="CD62" si="441">BU52*AL62</f>
        <v>0</v>
      </c>
      <c r="CE62">
        <f t="shared" ref="CE62" si="442">BV52*AM62</f>
        <v>0</v>
      </c>
      <c r="CF62">
        <f t="shared" ref="CF62" si="443">BW52*AN62</f>
        <v>0</v>
      </c>
      <c r="CG62">
        <f t="shared" ref="CG62" si="444">BX52*AO62</f>
        <v>0</v>
      </c>
      <c r="CH62">
        <f t="shared" ref="CH62" si="445">BY52*AP62</f>
        <v>0</v>
      </c>
      <c r="CI62">
        <f t="shared" ref="CI62" si="446">BZ52*AQ62</f>
        <v>0</v>
      </c>
      <c r="CJ62">
        <f t="shared" ref="CJ62" si="447">CA52*AR62</f>
        <v>0</v>
      </c>
      <c r="CK62">
        <f t="shared" ref="CK62" si="448">CB52*AS62</f>
        <v>0</v>
      </c>
      <c r="CL62">
        <f t="shared" ref="CL62" si="449">CC52*AT62</f>
        <v>0</v>
      </c>
      <c r="CM62">
        <f t="shared" ref="CM62" si="450">CD52*AU62</f>
        <v>0</v>
      </c>
      <c r="CN62">
        <f t="shared" ref="CN62" si="451">CE52*AV62</f>
        <v>0</v>
      </c>
      <c r="CO62">
        <f t="shared" ref="CO62" si="452">CF52*AW62</f>
        <v>0</v>
      </c>
      <c r="CP62">
        <f t="shared" ref="CP62" si="453">CG52*AX62</f>
        <v>0</v>
      </c>
      <c r="CQ62">
        <f t="shared" ref="CQ62" si="454">CH52*AY62</f>
        <v>0</v>
      </c>
      <c r="CR62">
        <f t="shared" ref="CR62" si="455">CI52*AZ62</f>
        <v>0</v>
      </c>
      <c r="CS62">
        <f t="shared" ref="CS62" si="456">CJ52*BA62</f>
        <v>0</v>
      </c>
      <c r="CT62">
        <f t="shared" ref="CT62" si="457">CK52*BB62</f>
        <v>0</v>
      </c>
    </row>
    <row r="63" spans="1:98" x14ac:dyDescent="0.3">
      <c r="F63" s="91">
        <f t="shared" si="178"/>
        <v>130</v>
      </c>
      <c r="G63" s="91">
        <f t="shared" si="178"/>
        <v>130</v>
      </c>
      <c r="H63" s="4">
        <f t="shared" si="178"/>
        <v>1</v>
      </c>
      <c r="I63">
        <v>50</v>
      </c>
      <c r="J63" s="48">
        <f t="shared" si="136"/>
        <v>0</v>
      </c>
      <c r="K63" s="48">
        <f t="shared" si="394"/>
        <v>0</v>
      </c>
      <c r="L63" s="98">
        <f t="shared" si="138"/>
        <v>0</v>
      </c>
      <c r="M63" s="48"/>
      <c r="N63" s="48"/>
      <c r="O63" s="48"/>
      <c r="P63" s="48"/>
      <c r="Q63" s="48"/>
      <c r="R63" s="48"/>
      <c r="S63" s="48"/>
      <c r="T63" s="48"/>
      <c r="U63" s="48"/>
      <c r="V63" s="48"/>
      <c r="W63" s="48"/>
      <c r="X63" s="48">
        <f>$J63+$K63+$L63</f>
        <v>0</v>
      </c>
      <c r="Y63" s="48">
        <f t="shared" si="360"/>
        <v>0</v>
      </c>
      <c r="Z63" s="48">
        <f t="shared" si="360"/>
        <v>0</v>
      </c>
      <c r="AA63" s="48">
        <f t="shared" si="360"/>
        <v>0</v>
      </c>
      <c r="AB63" s="48">
        <f t="shared" si="360"/>
        <v>0</v>
      </c>
      <c r="AC63" s="48">
        <f t="shared" si="360"/>
        <v>0</v>
      </c>
      <c r="AD63" s="48">
        <f t="shared" si="360"/>
        <v>0</v>
      </c>
      <c r="AE63" s="48">
        <f t="shared" si="360"/>
        <v>0</v>
      </c>
      <c r="AF63" s="48">
        <f t="shared" si="360"/>
        <v>0</v>
      </c>
      <c r="AG63" s="48">
        <f t="shared" si="360"/>
        <v>0</v>
      </c>
      <c r="AH63" s="48">
        <f t="shared" si="360"/>
        <v>0</v>
      </c>
      <c r="AI63" s="48">
        <f t="shared" si="360"/>
        <v>0</v>
      </c>
      <c r="AJ63" s="48">
        <f t="shared" si="360"/>
        <v>0</v>
      </c>
      <c r="AK63" s="48">
        <f t="shared" si="360"/>
        <v>0</v>
      </c>
      <c r="AL63" s="48">
        <f t="shared" si="360"/>
        <v>0</v>
      </c>
      <c r="AM63" s="48">
        <f t="shared" si="360"/>
        <v>0</v>
      </c>
      <c r="AN63" s="48">
        <f t="shared" si="360"/>
        <v>0</v>
      </c>
      <c r="AO63" s="48">
        <f t="shared" si="360"/>
        <v>0</v>
      </c>
      <c r="AP63" s="48">
        <f t="shared" si="360"/>
        <v>0</v>
      </c>
      <c r="AQ63" s="48">
        <f t="shared" si="360"/>
        <v>0</v>
      </c>
      <c r="AR63" s="48">
        <f t="shared" si="360"/>
        <v>0</v>
      </c>
      <c r="AS63" s="48">
        <f t="shared" si="360"/>
        <v>0</v>
      </c>
      <c r="AT63" s="48">
        <f t="shared" si="360"/>
        <v>0</v>
      </c>
      <c r="AU63" s="48">
        <f t="shared" si="360"/>
        <v>0</v>
      </c>
      <c r="AV63" s="48">
        <f t="shared" si="360"/>
        <v>0</v>
      </c>
      <c r="AW63" s="48">
        <f t="shared" si="360"/>
        <v>0</v>
      </c>
      <c r="AX63" s="48">
        <f t="shared" si="360"/>
        <v>0</v>
      </c>
      <c r="AY63" s="48">
        <f t="shared" si="325"/>
        <v>0</v>
      </c>
      <c r="AZ63" s="48">
        <f t="shared" si="325"/>
        <v>0</v>
      </c>
      <c r="BA63" s="48">
        <f t="shared" si="325"/>
        <v>0</v>
      </c>
      <c r="BB63" s="48">
        <f t="shared" si="325"/>
        <v>0</v>
      </c>
      <c r="BC63" s="48"/>
      <c r="BE63" t="s">
        <v>187</v>
      </c>
      <c r="BP63">
        <f>BF52*X63</f>
        <v>0</v>
      </c>
      <c r="BQ63">
        <f t="shared" ref="BQ63" si="458">BG52*Y63</f>
        <v>0</v>
      </c>
      <c r="BR63">
        <f t="shared" ref="BR63" si="459">BH52*Z63</f>
        <v>0</v>
      </c>
      <c r="BS63">
        <f t="shared" ref="BS63" si="460">BI52*AA63</f>
        <v>0</v>
      </c>
      <c r="BT63">
        <f t="shared" ref="BT63" si="461">BJ52*AB63</f>
        <v>0</v>
      </c>
      <c r="BU63">
        <f t="shared" ref="BU63" si="462">BK52*AC63</f>
        <v>0</v>
      </c>
      <c r="BV63">
        <f t="shared" ref="BV63" si="463">BL52*AD63</f>
        <v>0</v>
      </c>
      <c r="BW63">
        <f t="shared" ref="BW63" si="464">BM52*AE63</f>
        <v>0</v>
      </c>
      <c r="BX63">
        <f t="shared" ref="BX63" si="465">BN52*AF63</f>
        <v>0</v>
      </c>
      <c r="BY63">
        <f t="shared" ref="BY63" si="466">BO52*AG63</f>
        <v>0</v>
      </c>
      <c r="BZ63">
        <f t="shared" ref="BZ63" si="467">BP52*AH63</f>
        <v>0</v>
      </c>
      <c r="CA63">
        <f t="shared" ref="CA63" si="468">BQ52*AI63</f>
        <v>0</v>
      </c>
      <c r="CB63">
        <f t="shared" ref="CB63" si="469">BR52*AJ63</f>
        <v>0</v>
      </c>
      <c r="CC63">
        <f t="shared" ref="CC63" si="470">BS52*AK63</f>
        <v>0</v>
      </c>
      <c r="CD63">
        <f t="shared" ref="CD63" si="471">BT52*AL63</f>
        <v>0</v>
      </c>
      <c r="CE63">
        <f t="shared" ref="CE63" si="472">BU52*AM63</f>
        <v>0</v>
      </c>
      <c r="CF63">
        <f t="shared" ref="CF63" si="473">BV52*AN63</f>
        <v>0</v>
      </c>
      <c r="CG63">
        <f t="shared" ref="CG63" si="474">BW52*AO63</f>
        <v>0</v>
      </c>
      <c r="CH63">
        <f t="shared" ref="CH63" si="475">BX52*AP63</f>
        <v>0</v>
      </c>
      <c r="CI63">
        <f t="shared" ref="CI63" si="476">BY52*AQ63</f>
        <v>0</v>
      </c>
      <c r="CJ63">
        <f t="shared" ref="CJ63" si="477">BZ52*AR63</f>
        <v>0</v>
      </c>
      <c r="CK63">
        <f t="shared" ref="CK63" si="478">CA52*AS63</f>
        <v>0</v>
      </c>
      <c r="CL63">
        <f t="shared" ref="CL63" si="479">CB52*AT63</f>
        <v>0</v>
      </c>
      <c r="CM63">
        <f t="shared" ref="CM63" si="480">CC52*AU63</f>
        <v>0</v>
      </c>
      <c r="CN63">
        <f t="shared" ref="CN63" si="481">CD52*AV63</f>
        <v>0</v>
      </c>
      <c r="CO63">
        <f t="shared" ref="CO63" si="482">CE52*AW63</f>
        <v>0</v>
      </c>
      <c r="CP63">
        <f t="shared" ref="CP63" si="483">CF52*AX63</f>
        <v>0</v>
      </c>
      <c r="CQ63">
        <f t="shared" ref="CQ63" si="484">CG52*AY63</f>
        <v>0</v>
      </c>
      <c r="CR63">
        <f t="shared" ref="CR63" si="485">CH52*AZ63</f>
        <v>0</v>
      </c>
      <c r="CS63">
        <f t="shared" ref="CS63" si="486">CI52*BA63</f>
        <v>0</v>
      </c>
      <c r="CT63">
        <f t="shared" ref="CT63" si="487">CJ52*BB63</f>
        <v>0</v>
      </c>
    </row>
    <row r="64" spans="1:98" x14ac:dyDescent="0.3">
      <c r="F64" s="91">
        <f t="shared" si="178"/>
        <v>130</v>
      </c>
      <c r="G64" s="91">
        <f t="shared" si="178"/>
        <v>130</v>
      </c>
      <c r="H64" s="4">
        <f t="shared" si="178"/>
        <v>1</v>
      </c>
      <c r="I64">
        <v>55</v>
      </c>
      <c r="J64" s="48">
        <f t="shared" si="136"/>
        <v>0</v>
      </c>
      <c r="K64" s="48">
        <f t="shared" si="394"/>
        <v>0</v>
      </c>
      <c r="L64" s="98">
        <f t="shared" si="138"/>
        <v>0</v>
      </c>
      <c r="M64" s="48"/>
      <c r="N64" s="48"/>
      <c r="O64" s="48"/>
      <c r="P64" s="48"/>
      <c r="Q64" s="48"/>
      <c r="R64" s="48"/>
      <c r="S64" s="48"/>
      <c r="T64" s="48"/>
      <c r="U64" s="48"/>
      <c r="V64" s="48"/>
      <c r="W64" s="48"/>
      <c r="X64" s="48"/>
      <c r="Y64" s="48">
        <f>$J64+$K64+$L64</f>
        <v>0</v>
      </c>
      <c r="Z64" s="48">
        <f t="shared" si="360"/>
        <v>0</v>
      </c>
      <c r="AA64" s="48">
        <f t="shared" si="360"/>
        <v>0</v>
      </c>
      <c r="AB64" s="48">
        <f t="shared" si="360"/>
        <v>0</v>
      </c>
      <c r="AC64" s="48">
        <f t="shared" si="360"/>
        <v>0</v>
      </c>
      <c r="AD64" s="48">
        <f t="shared" si="360"/>
        <v>0</v>
      </c>
      <c r="AE64" s="48">
        <f t="shared" si="360"/>
        <v>0</v>
      </c>
      <c r="AF64" s="48">
        <f t="shared" si="360"/>
        <v>0</v>
      </c>
      <c r="AG64" s="48">
        <f t="shared" si="360"/>
        <v>0</v>
      </c>
      <c r="AH64" s="48">
        <f t="shared" si="360"/>
        <v>0</v>
      </c>
      <c r="AI64" s="48">
        <f t="shared" si="360"/>
        <v>0</v>
      </c>
      <c r="AJ64" s="48">
        <f t="shared" si="360"/>
        <v>0</v>
      </c>
      <c r="AK64" s="48">
        <f t="shared" si="360"/>
        <v>0</v>
      </c>
      <c r="AL64" s="48">
        <f t="shared" si="360"/>
        <v>0</v>
      </c>
      <c r="AM64" s="48">
        <f t="shared" si="360"/>
        <v>0</v>
      </c>
      <c r="AN64" s="48">
        <f t="shared" si="360"/>
        <v>0</v>
      </c>
      <c r="AO64" s="48">
        <f t="shared" si="360"/>
        <v>0</v>
      </c>
      <c r="AP64" s="48">
        <f t="shared" si="360"/>
        <v>0</v>
      </c>
      <c r="AQ64" s="48">
        <f t="shared" si="360"/>
        <v>0</v>
      </c>
      <c r="AR64" s="48">
        <f t="shared" si="360"/>
        <v>0</v>
      </c>
      <c r="AS64" s="48">
        <f t="shared" si="360"/>
        <v>0</v>
      </c>
      <c r="AT64" s="48">
        <f t="shared" si="360"/>
        <v>0</v>
      </c>
      <c r="AU64" s="48">
        <f t="shared" si="360"/>
        <v>0</v>
      </c>
      <c r="AV64" s="48">
        <f t="shared" si="360"/>
        <v>0</v>
      </c>
      <c r="AW64" s="48">
        <f t="shared" si="360"/>
        <v>0</v>
      </c>
      <c r="AX64" s="48">
        <f t="shared" si="360"/>
        <v>0</v>
      </c>
      <c r="AY64" s="48">
        <f t="shared" si="325"/>
        <v>0</v>
      </c>
      <c r="AZ64" s="48">
        <f t="shared" si="325"/>
        <v>0</v>
      </c>
      <c r="BA64" s="48">
        <f t="shared" si="325"/>
        <v>0</v>
      </c>
      <c r="BB64" s="48">
        <f t="shared" si="325"/>
        <v>0</v>
      </c>
      <c r="BC64" s="48"/>
      <c r="BE64" t="s">
        <v>188</v>
      </c>
      <c r="BQ64">
        <f>BF52*Y64</f>
        <v>0</v>
      </c>
      <c r="BR64">
        <f t="shared" ref="BR64" si="488">BG52*Z64</f>
        <v>0</v>
      </c>
      <c r="BS64">
        <f t="shared" ref="BS64" si="489">BH52*AA64</f>
        <v>0</v>
      </c>
      <c r="BT64">
        <f t="shared" ref="BT64" si="490">BI52*AB64</f>
        <v>0</v>
      </c>
      <c r="BU64">
        <f t="shared" ref="BU64" si="491">BJ52*AC64</f>
        <v>0</v>
      </c>
      <c r="BV64">
        <f t="shared" ref="BV64" si="492">BK52*AD64</f>
        <v>0</v>
      </c>
      <c r="BW64">
        <f t="shared" ref="BW64" si="493">BL52*AE64</f>
        <v>0</v>
      </c>
      <c r="BX64">
        <f t="shared" ref="BX64" si="494">BM52*AF64</f>
        <v>0</v>
      </c>
      <c r="BY64">
        <f t="shared" ref="BY64" si="495">BN52*AG64</f>
        <v>0</v>
      </c>
      <c r="BZ64">
        <f t="shared" ref="BZ64" si="496">BO52*AH64</f>
        <v>0</v>
      </c>
      <c r="CA64">
        <f t="shared" ref="CA64" si="497">BP52*AI64</f>
        <v>0</v>
      </c>
      <c r="CB64">
        <f t="shared" ref="CB64" si="498">BQ52*AJ64</f>
        <v>0</v>
      </c>
      <c r="CC64">
        <f t="shared" ref="CC64" si="499">BR52*AK64</f>
        <v>0</v>
      </c>
      <c r="CD64">
        <f t="shared" ref="CD64" si="500">BS52*AL64</f>
        <v>0</v>
      </c>
      <c r="CE64">
        <f t="shared" ref="CE64" si="501">BT52*AM64</f>
        <v>0</v>
      </c>
      <c r="CF64">
        <f t="shared" ref="CF64" si="502">BU52*AN64</f>
        <v>0</v>
      </c>
      <c r="CG64">
        <f t="shared" ref="CG64" si="503">BV52*AO64</f>
        <v>0</v>
      </c>
      <c r="CH64">
        <f t="shared" ref="CH64" si="504">BW52*AP64</f>
        <v>0</v>
      </c>
      <c r="CI64">
        <f t="shared" ref="CI64" si="505">BX52*AQ64</f>
        <v>0</v>
      </c>
      <c r="CJ64">
        <f t="shared" ref="CJ64" si="506">BY52*AR64</f>
        <v>0</v>
      </c>
      <c r="CK64">
        <f t="shared" ref="CK64" si="507">BZ52*AS64</f>
        <v>0</v>
      </c>
      <c r="CL64">
        <f t="shared" ref="CL64" si="508">CA52*AT64</f>
        <v>0</v>
      </c>
      <c r="CM64">
        <f t="shared" ref="CM64" si="509">CB52*AU64</f>
        <v>0</v>
      </c>
      <c r="CN64">
        <f t="shared" ref="CN64" si="510">CC52*AV64</f>
        <v>0</v>
      </c>
      <c r="CO64">
        <f t="shared" ref="CO64" si="511">CD52*AW64</f>
        <v>0</v>
      </c>
      <c r="CP64">
        <f t="shared" ref="CP64" si="512">CE52*AX64</f>
        <v>0</v>
      </c>
      <c r="CQ64">
        <f t="shared" ref="CQ64" si="513">CF52*AY64</f>
        <v>0</v>
      </c>
      <c r="CR64">
        <f t="shared" ref="CR64" si="514">CG52*AZ64</f>
        <v>0</v>
      </c>
      <c r="CS64">
        <f t="shared" ref="CS64" si="515">CH52*BA64</f>
        <v>0</v>
      </c>
      <c r="CT64">
        <f t="shared" ref="CT64" si="516">CI52*BB64</f>
        <v>0</v>
      </c>
    </row>
    <row r="65" spans="6:98" x14ac:dyDescent="0.3">
      <c r="F65" s="91">
        <f t="shared" si="178"/>
        <v>130</v>
      </c>
      <c r="G65" s="91">
        <f t="shared" si="178"/>
        <v>130</v>
      </c>
      <c r="H65" s="4">
        <f t="shared" si="178"/>
        <v>1</v>
      </c>
      <c r="I65">
        <v>60</v>
      </c>
      <c r="J65" s="48">
        <f t="shared" si="136"/>
        <v>0</v>
      </c>
      <c r="K65" s="48">
        <f t="shared" si="394"/>
        <v>0</v>
      </c>
      <c r="L65" s="98">
        <f t="shared" si="138"/>
        <v>0</v>
      </c>
      <c r="M65" s="48"/>
      <c r="N65" s="48"/>
      <c r="O65" s="48"/>
      <c r="P65" s="48"/>
      <c r="Q65" s="48"/>
      <c r="R65" s="48"/>
      <c r="S65" s="48"/>
      <c r="T65" s="48"/>
      <c r="U65" s="48"/>
      <c r="V65" s="48"/>
      <c r="W65" s="48"/>
      <c r="X65" s="48"/>
      <c r="Y65" s="48"/>
      <c r="Z65" s="48">
        <f>$J65+$K65+$L65</f>
        <v>0</v>
      </c>
      <c r="AA65" s="48">
        <f t="shared" si="360"/>
        <v>0</v>
      </c>
      <c r="AB65" s="48">
        <f t="shared" si="360"/>
        <v>0</v>
      </c>
      <c r="AC65" s="48">
        <f t="shared" si="360"/>
        <v>0</v>
      </c>
      <c r="AD65" s="48">
        <f t="shared" si="360"/>
        <v>0</v>
      </c>
      <c r="AE65" s="48">
        <f t="shared" si="360"/>
        <v>0</v>
      </c>
      <c r="AF65" s="48">
        <f t="shared" si="360"/>
        <v>0</v>
      </c>
      <c r="AG65" s="48">
        <f t="shared" si="360"/>
        <v>0</v>
      </c>
      <c r="AH65" s="48">
        <f t="shared" si="360"/>
        <v>0</v>
      </c>
      <c r="AI65" s="48">
        <f t="shared" si="360"/>
        <v>0</v>
      </c>
      <c r="AJ65" s="48">
        <f t="shared" si="360"/>
        <v>0</v>
      </c>
      <c r="AK65" s="48">
        <f t="shared" si="360"/>
        <v>0</v>
      </c>
      <c r="AL65" s="48">
        <f t="shared" si="360"/>
        <v>0</v>
      </c>
      <c r="AM65" s="48">
        <f t="shared" si="360"/>
        <v>0</v>
      </c>
      <c r="AN65" s="48">
        <f t="shared" si="360"/>
        <v>0</v>
      </c>
      <c r="AO65" s="48">
        <f t="shared" si="360"/>
        <v>0</v>
      </c>
      <c r="AP65" s="48">
        <f t="shared" si="360"/>
        <v>0</v>
      </c>
      <c r="AQ65" s="48">
        <f t="shared" si="360"/>
        <v>0</v>
      </c>
      <c r="AR65" s="48">
        <f t="shared" si="360"/>
        <v>0</v>
      </c>
      <c r="AS65" s="48">
        <f t="shared" si="360"/>
        <v>0</v>
      </c>
      <c r="AT65" s="48">
        <f t="shared" si="360"/>
        <v>0</v>
      </c>
      <c r="AU65" s="48">
        <f t="shared" si="360"/>
        <v>0</v>
      </c>
      <c r="AV65" s="48">
        <f t="shared" si="360"/>
        <v>0</v>
      </c>
      <c r="AW65" s="48">
        <f t="shared" si="360"/>
        <v>0</v>
      </c>
      <c r="AX65" s="48">
        <f t="shared" si="360"/>
        <v>0</v>
      </c>
      <c r="AY65" s="48">
        <f t="shared" si="325"/>
        <v>0</v>
      </c>
      <c r="AZ65" s="48">
        <f t="shared" si="325"/>
        <v>0</v>
      </c>
      <c r="BA65" s="48">
        <f t="shared" si="325"/>
        <v>0</v>
      </c>
      <c r="BB65" s="48">
        <f t="shared" si="325"/>
        <v>0</v>
      </c>
      <c r="BC65" s="48"/>
      <c r="BE65" t="s">
        <v>189</v>
      </c>
      <c r="BR65">
        <f>BF52*Z65</f>
        <v>0</v>
      </c>
      <c r="BS65">
        <f t="shared" ref="BS65" si="517">BG52*AA65</f>
        <v>0</v>
      </c>
      <c r="BT65">
        <f t="shared" ref="BT65" si="518">BH52*AB65</f>
        <v>0</v>
      </c>
      <c r="BU65">
        <f t="shared" ref="BU65" si="519">BI52*AC65</f>
        <v>0</v>
      </c>
      <c r="BV65">
        <f t="shared" ref="BV65" si="520">BJ52*AD65</f>
        <v>0</v>
      </c>
      <c r="BW65">
        <f t="shared" ref="BW65" si="521">BK52*AE65</f>
        <v>0</v>
      </c>
      <c r="BX65">
        <f t="shared" ref="BX65" si="522">BL52*AF65</f>
        <v>0</v>
      </c>
      <c r="BY65">
        <f t="shared" ref="BY65" si="523">BM52*AG65</f>
        <v>0</v>
      </c>
      <c r="BZ65">
        <f t="shared" ref="BZ65" si="524">BN52*AH65</f>
        <v>0</v>
      </c>
      <c r="CA65">
        <f t="shared" ref="CA65" si="525">BO52*AI65</f>
        <v>0</v>
      </c>
      <c r="CB65">
        <f t="shared" ref="CB65" si="526">BP52*AJ65</f>
        <v>0</v>
      </c>
      <c r="CC65">
        <f t="shared" ref="CC65" si="527">BQ52*AK65</f>
        <v>0</v>
      </c>
      <c r="CD65">
        <f t="shared" ref="CD65" si="528">BR52*AL65</f>
        <v>0</v>
      </c>
      <c r="CE65">
        <f t="shared" ref="CE65" si="529">BS52*AM65</f>
        <v>0</v>
      </c>
      <c r="CF65">
        <f t="shared" ref="CF65" si="530">BT52*AN65</f>
        <v>0</v>
      </c>
      <c r="CG65">
        <f t="shared" ref="CG65" si="531">BU52*AO65</f>
        <v>0</v>
      </c>
      <c r="CH65">
        <f t="shared" ref="CH65" si="532">BV52*AP65</f>
        <v>0</v>
      </c>
      <c r="CI65">
        <f t="shared" ref="CI65" si="533">BW52*AQ65</f>
        <v>0</v>
      </c>
      <c r="CJ65">
        <f t="shared" ref="CJ65" si="534">BX52*AR65</f>
        <v>0</v>
      </c>
      <c r="CK65">
        <f t="shared" ref="CK65" si="535">BY52*AS65</f>
        <v>0</v>
      </c>
      <c r="CL65">
        <f t="shared" ref="CL65" si="536">BZ52*AT65</f>
        <v>0</v>
      </c>
      <c r="CM65">
        <f t="shared" ref="CM65" si="537">CA52*AU65</f>
        <v>0</v>
      </c>
      <c r="CN65">
        <f t="shared" ref="CN65" si="538">CB52*AV65</f>
        <v>0</v>
      </c>
      <c r="CO65">
        <f t="shared" ref="CO65" si="539">CC52*AW65</f>
        <v>0</v>
      </c>
      <c r="CP65">
        <f t="shared" ref="CP65" si="540">CD52*AX65</f>
        <v>0</v>
      </c>
      <c r="CQ65">
        <f t="shared" ref="CQ65" si="541">CE52*AY65</f>
        <v>0</v>
      </c>
      <c r="CR65">
        <f t="shared" ref="CR65" si="542">CF52*AZ65</f>
        <v>0</v>
      </c>
      <c r="CS65">
        <f t="shared" ref="CS65" si="543">CG52*BA65</f>
        <v>0</v>
      </c>
      <c r="CT65">
        <f t="shared" ref="CT65" si="544">CH52*BB65</f>
        <v>0</v>
      </c>
    </row>
    <row r="66" spans="6:98" x14ac:dyDescent="0.3">
      <c r="F66" s="91">
        <f t="shared" si="178"/>
        <v>130</v>
      </c>
      <c r="G66" s="91">
        <f t="shared" si="178"/>
        <v>130</v>
      </c>
      <c r="H66" s="4">
        <f t="shared" si="178"/>
        <v>1</v>
      </c>
      <c r="I66">
        <v>65</v>
      </c>
      <c r="J66" s="48">
        <f t="shared" si="136"/>
        <v>0</v>
      </c>
      <c r="K66" s="48">
        <f t="shared" si="394"/>
        <v>0</v>
      </c>
      <c r="L66" s="98">
        <f t="shared" si="138"/>
        <v>0</v>
      </c>
      <c r="M66" s="48"/>
      <c r="N66" s="48"/>
      <c r="O66" s="48"/>
      <c r="P66" s="48"/>
      <c r="Q66" s="48"/>
      <c r="R66" s="48"/>
      <c r="S66" s="48"/>
      <c r="T66" s="48"/>
      <c r="U66" s="48"/>
      <c r="V66" s="48"/>
      <c r="W66" s="48"/>
      <c r="X66" s="48"/>
      <c r="Y66" s="48"/>
      <c r="Z66" s="48"/>
      <c r="AA66" s="48">
        <f>$J66+$K66+$L66</f>
        <v>0</v>
      </c>
      <c r="AB66" s="48">
        <f t="shared" si="360"/>
        <v>0</v>
      </c>
      <c r="AC66" s="48">
        <f t="shared" si="360"/>
        <v>0</v>
      </c>
      <c r="AD66" s="48">
        <f t="shared" si="360"/>
        <v>0</v>
      </c>
      <c r="AE66" s="48">
        <f t="shared" si="360"/>
        <v>0</v>
      </c>
      <c r="AF66" s="48">
        <f t="shared" si="360"/>
        <v>0</v>
      </c>
      <c r="AG66" s="48">
        <f t="shared" si="360"/>
        <v>0</v>
      </c>
      <c r="AH66" s="48">
        <f t="shared" si="360"/>
        <v>0</v>
      </c>
      <c r="AI66" s="48">
        <f t="shared" si="360"/>
        <v>0</v>
      </c>
      <c r="AJ66" s="48">
        <f t="shared" si="360"/>
        <v>0</v>
      </c>
      <c r="AK66" s="48">
        <f t="shared" si="360"/>
        <v>0</v>
      </c>
      <c r="AL66" s="48">
        <f t="shared" si="360"/>
        <v>0</v>
      </c>
      <c r="AM66" s="48">
        <f t="shared" si="360"/>
        <v>0</v>
      </c>
      <c r="AN66" s="48">
        <f t="shared" si="360"/>
        <v>0</v>
      </c>
      <c r="AO66" s="48">
        <f t="shared" si="360"/>
        <v>0</v>
      </c>
      <c r="AP66" s="48">
        <f t="shared" si="360"/>
        <v>0</v>
      </c>
      <c r="AQ66" s="48">
        <f t="shared" si="360"/>
        <v>0</v>
      </c>
      <c r="AR66" s="48">
        <f t="shared" si="360"/>
        <v>0</v>
      </c>
      <c r="AS66" s="48">
        <f t="shared" si="360"/>
        <v>0</v>
      </c>
      <c r="AT66" s="48">
        <f t="shared" si="360"/>
        <v>0</v>
      </c>
      <c r="AU66" s="48">
        <f t="shared" si="360"/>
        <v>0</v>
      </c>
      <c r="AV66" s="48">
        <f t="shared" si="360"/>
        <v>0</v>
      </c>
      <c r="AW66" s="48">
        <f t="shared" si="360"/>
        <v>0</v>
      </c>
      <c r="AX66" s="48">
        <f t="shared" si="360"/>
        <v>0</v>
      </c>
      <c r="AY66" s="48">
        <f t="shared" si="325"/>
        <v>0</v>
      </c>
      <c r="AZ66" s="48">
        <f t="shared" si="325"/>
        <v>0</v>
      </c>
      <c r="BA66" s="48">
        <f t="shared" si="325"/>
        <v>0</v>
      </c>
      <c r="BB66" s="48">
        <f t="shared" si="325"/>
        <v>0</v>
      </c>
      <c r="BC66" s="48"/>
      <c r="BE66" t="s">
        <v>190</v>
      </c>
      <c r="BS66">
        <f>BF52*AA66</f>
        <v>0</v>
      </c>
      <c r="BT66">
        <f t="shared" ref="BT66" si="545">BG52*AB66</f>
        <v>0</v>
      </c>
      <c r="BU66">
        <f t="shared" ref="BU66" si="546">BH52*AC66</f>
        <v>0</v>
      </c>
      <c r="BV66">
        <f t="shared" ref="BV66" si="547">BI52*AD66</f>
        <v>0</v>
      </c>
      <c r="BW66">
        <f t="shared" ref="BW66" si="548">BJ52*AE66</f>
        <v>0</v>
      </c>
      <c r="BX66">
        <f t="shared" ref="BX66" si="549">BK52*AF66</f>
        <v>0</v>
      </c>
      <c r="BY66">
        <f t="shared" ref="BY66" si="550">BL52*AG66</f>
        <v>0</v>
      </c>
      <c r="BZ66">
        <f t="shared" ref="BZ66" si="551">BM52*AH66</f>
        <v>0</v>
      </c>
      <c r="CA66">
        <f t="shared" ref="CA66" si="552">BN52*AI66</f>
        <v>0</v>
      </c>
      <c r="CB66">
        <f t="shared" ref="CB66" si="553">BO52*AJ66</f>
        <v>0</v>
      </c>
      <c r="CC66">
        <f t="shared" ref="CC66" si="554">BP52*AK66</f>
        <v>0</v>
      </c>
      <c r="CD66">
        <f t="shared" ref="CD66" si="555">BQ52*AL66</f>
        <v>0</v>
      </c>
      <c r="CE66">
        <f t="shared" ref="CE66" si="556">BR52*AM66</f>
        <v>0</v>
      </c>
      <c r="CF66">
        <f t="shared" ref="CF66" si="557">BS52*AN66</f>
        <v>0</v>
      </c>
      <c r="CG66">
        <f t="shared" ref="CG66" si="558">BT52*AO66</f>
        <v>0</v>
      </c>
      <c r="CH66">
        <f t="shared" ref="CH66" si="559">BU52*AP66</f>
        <v>0</v>
      </c>
      <c r="CI66">
        <f t="shared" ref="CI66" si="560">BV52*AQ66</f>
        <v>0</v>
      </c>
      <c r="CJ66">
        <f t="shared" ref="CJ66" si="561">BW52*AR66</f>
        <v>0</v>
      </c>
      <c r="CK66">
        <f t="shared" ref="CK66" si="562">BX52*AS66</f>
        <v>0</v>
      </c>
      <c r="CL66">
        <f t="shared" ref="CL66" si="563">BY52*AT66</f>
        <v>0</v>
      </c>
      <c r="CM66">
        <f t="shared" ref="CM66" si="564">BZ52*AU66</f>
        <v>0</v>
      </c>
      <c r="CN66">
        <f t="shared" ref="CN66" si="565">CA52*AV66</f>
        <v>0</v>
      </c>
      <c r="CO66">
        <f t="shared" ref="CO66" si="566">CB52*AW66</f>
        <v>0</v>
      </c>
      <c r="CP66">
        <f t="shared" ref="CP66" si="567">CC52*AX66</f>
        <v>0</v>
      </c>
      <c r="CQ66">
        <f t="shared" ref="CQ66" si="568">CD52*AY66</f>
        <v>0</v>
      </c>
      <c r="CR66">
        <f t="shared" ref="CR66" si="569">CE52*AZ66</f>
        <v>0</v>
      </c>
      <c r="CS66">
        <f t="shared" ref="CS66" si="570">CF52*BA66</f>
        <v>0</v>
      </c>
      <c r="CT66">
        <f t="shared" ref="CT66" si="571">CG52*BB66</f>
        <v>0</v>
      </c>
    </row>
    <row r="67" spans="6:98" x14ac:dyDescent="0.3">
      <c r="F67" s="91">
        <f t="shared" si="178"/>
        <v>130</v>
      </c>
      <c r="G67" s="91">
        <f t="shared" si="178"/>
        <v>130</v>
      </c>
      <c r="H67" s="4">
        <f t="shared" si="178"/>
        <v>1</v>
      </c>
      <c r="I67">
        <v>70</v>
      </c>
      <c r="J67" s="48">
        <f t="shared" si="136"/>
        <v>0</v>
      </c>
      <c r="K67" s="48">
        <f t="shared" si="394"/>
        <v>0</v>
      </c>
      <c r="L67" s="98">
        <f t="shared" si="138"/>
        <v>0</v>
      </c>
      <c r="M67" s="48"/>
      <c r="N67" s="48"/>
      <c r="O67" s="48"/>
      <c r="P67" s="48"/>
      <c r="Q67" s="48"/>
      <c r="R67" s="48"/>
      <c r="S67" s="48"/>
      <c r="T67" s="48"/>
      <c r="U67" s="48"/>
      <c r="V67" s="48"/>
      <c r="W67" s="48"/>
      <c r="X67" s="48"/>
      <c r="Y67" s="48"/>
      <c r="Z67" s="48"/>
      <c r="AA67" s="48"/>
      <c r="AB67" s="48">
        <f>$J67+$K67+$L67</f>
        <v>0</v>
      </c>
      <c r="AC67" s="48">
        <f t="shared" si="360"/>
        <v>0</v>
      </c>
      <c r="AD67" s="48">
        <f t="shared" si="360"/>
        <v>0</v>
      </c>
      <c r="AE67" s="48">
        <f t="shared" si="360"/>
        <v>0</v>
      </c>
      <c r="AF67" s="48">
        <f t="shared" si="360"/>
        <v>0</v>
      </c>
      <c r="AG67" s="48">
        <f t="shared" si="360"/>
        <v>0</v>
      </c>
      <c r="AH67" s="48">
        <f t="shared" si="360"/>
        <v>0</v>
      </c>
      <c r="AI67" s="48">
        <f t="shared" si="360"/>
        <v>0</v>
      </c>
      <c r="AJ67" s="48">
        <f t="shared" si="360"/>
        <v>0</v>
      </c>
      <c r="AK67" s="48">
        <f t="shared" si="360"/>
        <v>0</v>
      </c>
      <c r="AL67" s="48">
        <f t="shared" si="360"/>
        <v>0</v>
      </c>
      <c r="AM67" s="48">
        <f t="shared" si="360"/>
        <v>0</v>
      </c>
      <c r="AN67" s="48">
        <f t="shared" si="360"/>
        <v>0</v>
      </c>
      <c r="AO67" s="48">
        <f t="shared" si="360"/>
        <v>0</v>
      </c>
      <c r="AP67" s="48">
        <f t="shared" si="360"/>
        <v>0</v>
      </c>
      <c r="AQ67" s="48">
        <f t="shared" si="360"/>
        <v>0</v>
      </c>
      <c r="AR67" s="48">
        <f t="shared" si="360"/>
        <v>0</v>
      </c>
      <c r="AS67" s="48">
        <f t="shared" si="360"/>
        <v>0</v>
      </c>
      <c r="AT67" s="48">
        <f t="shared" si="360"/>
        <v>0</v>
      </c>
      <c r="AU67" s="48">
        <f t="shared" si="360"/>
        <v>0</v>
      </c>
      <c r="AV67" s="48">
        <f t="shared" si="360"/>
        <v>0</v>
      </c>
      <c r="AW67" s="48">
        <f t="shared" si="360"/>
        <v>0</v>
      </c>
      <c r="AX67" s="48">
        <f t="shared" si="360"/>
        <v>0</v>
      </c>
      <c r="AY67" s="48">
        <f t="shared" si="325"/>
        <v>0</v>
      </c>
      <c r="AZ67" s="48">
        <f t="shared" si="325"/>
        <v>0</v>
      </c>
      <c r="BA67" s="48">
        <f t="shared" si="325"/>
        <v>0</v>
      </c>
      <c r="BB67" s="48">
        <f t="shared" si="325"/>
        <v>0</v>
      </c>
      <c r="BC67" s="48"/>
      <c r="BE67" t="s">
        <v>191</v>
      </c>
      <c r="BT67">
        <f>BF52*AB67</f>
        <v>0</v>
      </c>
      <c r="BU67">
        <f t="shared" ref="BU67" si="572">BG52*AC67</f>
        <v>0</v>
      </c>
      <c r="BV67">
        <f t="shared" ref="BV67" si="573">BH52*AD67</f>
        <v>0</v>
      </c>
      <c r="BW67">
        <f t="shared" ref="BW67" si="574">BI52*AE67</f>
        <v>0</v>
      </c>
      <c r="BX67">
        <f t="shared" ref="BX67" si="575">BJ52*AF67</f>
        <v>0</v>
      </c>
      <c r="BY67">
        <f t="shared" ref="BY67" si="576">BK52*AG67</f>
        <v>0</v>
      </c>
      <c r="BZ67">
        <f t="shared" ref="BZ67" si="577">BL52*AH67</f>
        <v>0</v>
      </c>
      <c r="CA67">
        <f t="shared" ref="CA67" si="578">BM52*AI67</f>
        <v>0</v>
      </c>
      <c r="CB67">
        <f t="shared" ref="CB67" si="579">BN52*AJ67</f>
        <v>0</v>
      </c>
      <c r="CC67">
        <f t="shared" ref="CC67" si="580">BO52*AK67</f>
        <v>0</v>
      </c>
      <c r="CD67">
        <f t="shared" ref="CD67" si="581">BP52*AL67</f>
        <v>0</v>
      </c>
      <c r="CE67">
        <f t="shared" ref="CE67" si="582">BQ52*AM67</f>
        <v>0</v>
      </c>
      <c r="CF67">
        <f t="shared" ref="CF67" si="583">BR52*AN67</f>
        <v>0</v>
      </c>
      <c r="CG67">
        <f t="shared" ref="CG67" si="584">BS52*AO67</f>
        <v>0</v>
      </c>
      <c r="CH67">
        <f t="shared" ref="CH67" si="585">BT52*AP67</f>
        <v>0</v>
      </c>
      <c r="CI67">
        <f t="shared" ref="CI67" si="586">BU52*AQ67</f>
        <v>0</v>
      </c>
      <c r="CJ67">
        <f t="shared" ref="CJ67" si="587">BV52*AR67</f>
        <v>0</v>
      </c>
      <c r="CK67">
        <f t="shared" ref="CK67" si="588">BW52*AS67</f>
        <v>0</v>
      </c>
      <c r="CL67">
        <f t="shared" ref="CL67" si="589">BX52*AT67</f>
        <v>0</v>
      </c>
      <c r="CM67">
        <f t="shared" ref="CM67" si="590">BY52*AU67</f>
        <v>0</v>
      </c>
      <c r="CN67">
        <f t="shared" ref="CN67" si="591">BZ52*AV67</f>
        <v>0</v>
      </c>
      <c r="CO67">
        <f t="shared" ref="CO67" si="592">CA52*AW67</f>
        <v>0</v>
      </c>
      <c r="CP67">
        <f t="shared" ref="CP67" si="593">CB52*AX67</f>
        <v>0</v>
      </c>
      <c r="CQ67">
        <f t="shared" ref="CQ67" si="594">CC52*AY67</f>
        <v>0</v>
      </c>
      <c r="CR67">
        <f t="shared" ref="CR67" si="595">CD52*AZ67</f>
        <v>0</v>
      </c>
      <c r="CS67">
        <f t="shared" ref="CS67" si="596">CE52*BA67</f>
        <v>0</v>
      </c>
      <c r="CT67">
        <f t="shared" ref="CT67" si="597">CF52*BB67</f>
        <v>0</v>
      </c>
    </row>
    <row r="68" spans="6:98" x14ac:dyDescent="0.3">
      <c r="F68" s="91">
        <f t="shared" si="178"/>
        <v>130</v>
      </c>
      <c r="G68" s="91">
        <f t="shared" si="178"/>
        <v>130</v>
      </c>
      <c r="H68" s="4">
        <f t="shared" si="178"/>
        <v>1</v>
      </c>
      <c r="I68">
        <v>75</v>
      </c>
      <c r="J68" s="48">
        <f t="shared" si="136"/>
        <v>0</v>
      </c>
      <c r="K68" s="48">
        <f t="shared" si="394"/>
        <v>0</v>
      </c>
      <c r="L68" s="98">
        <f t="shared" si="138"/>
        <v>0</v>
      </c>
      <c r="M68" s="48"/>
      <c r="N68" s="48"/>
      <c r="O68" s="48"/>
      <c r="P68" s="48"/>
      <c r="Q68" s="48"/>
      <c r="R68" s="48"/>
      <c r="S68" s="48"/>
      <c r="T68" s="48"/>
      <c r="U68" s="48"/>
      <c r="V68" s="48"/>
      <c r="W68" s="48"/>
      <c r="X68" s="48"/>
      <c r="Y68" s="48"/>
      <c r="Z68" s="48"/>
      <c r="AA68" s="48"/>
      <c r="AB68" s="48"/>
      <c r="AC68" s="48">
        <f>$J68+$K68+$L68</f>
        <v>0</v>
      </c>
      <c r="AD68" s="48">
        <f t="shared" si="360"/>
        <v>0</v>
      </c>
      <c r="AE68" s="48">
        <f t="shared" si="360"/>
        <v>0</v>
      </c>
      <c r="AF68" s="48">
        <f t="shared" si="360"/>
        <v>0</v>
      </c>
      <c r="AG68" s="48">
        <f t="shared" si="360"/>
        <v>0</v>
      </c>
      <c r="AH68" s="48">
        <f t="shared" si="360"/>
        <v>0</v>
      </c>
      <c r="AI68" s="48">
        <f t="shared" si="360"/>
        <v>0</v>
      </c>
      <c r="AJ68" s="48">
        <f t="shared" si="360"/>
        <v>0</v>
      </c>
      <c r="AK68" s="48">
        <f t="shared" si="360"/>
        <v>0</v>
      </c>
      <c r="AL68" s="48">
        <f t="shared" si="360"/>
        <v>0</v>
      </c>
      <c r="AM68" s="48">
        <f t="shared" si="360"/>
        <v>0</v>
      </c>
      <c r="AN68" s="48">
        <f t="shared" si="360"/>
        <v>0</v>
      </c>
      <c r="AO68" s="48">
        <f t="shared" si="360"/>
        <v>0</v>
      </c>
      <c r="AP68" s="48">
        <f t="shared" si="360"/>
        <v>0</v>
      </c>
      <c r="AQ68" s="48">
        <f t="shared" si="360"/>
        <v>0</v>
      </c>
      <c r="AR68" s="48">
        <f t="shared" si="360"/>
        <v>0</v>
      </c>
      <c r="AS68" s="48">
        <f t="shared" si="360"/>
        <v>0</v>
      </c>
      <c r="AT68" s="48">
        <f t="shared" si="360"/>
        <v>0</v>
      </c>
      <c r="AU68" s="48">
        <f t="shared" si="360"/>
        <v>0</v>
      </c>
      <c r="AV68" s="48">
        <f t="shared" si="360"/>
        <v>0</v>
      </c>
      <c r="AW68" s="48">
        <f t="shared" si="360"/>
        <v>0</v>
      </c>
      <c r="AX68" s="48">
        <f t="shared" si="360"/>
        <v>0</v>
      </c>
      <c r="AY68" s="48">
        <f t="shared" si="325"/>
        <v>0</v>
      </c>
      <c r="AZ68" s="48">
        <f t="shared" si="325"/>
        <v>0</v>
      </c>
      <c r="BA68" s="48">
        <f t="shared" si="325"/>
        <v>0</v>
      </c>
      <c r="BB68" s="48">
        <f t="shared" si="325"/>
        <v>0</v>
      </c>
      <c r="BC68" s="48"/>
      <c r="BE68" t="s">
        <v>192</v>
      </c>
      <c r="BU68">
        <f>BF52*AC68</f>
        <v>0</v>
      </c>
      <c r="BV68">
        <f t="shared" ref="BV68" si="598">BG52*AD68</f>
        <v>0</v>
      </c>
      <c r="BW68">
        <f t="shared" ref="BW68" si="599">BH52*AE68</f>
        <v>0</v>
      </c>
      <c r="BX68">
        <f t="shared" ref="BX68" si="600">BI52*AF68</f>
        <v>0</v>
      </c>
      <c r="BY68">
        <f t="shared" ref="BY68" si="601">BJ52*AG68</f>
        <v>0</v>
      </c>
      <c r="BZ68">
        <f t="shared" ref="BZ68" si="602">BK52*AH68</f>
        <v>0</v>
      </c>
      <c r="CA68">
        <f t="shared" ref="CA68" si="603">BL52*AI68</f>
        <v>0</v>
      </c>
      <c r="CB68">
        <f t="shared" ref="CB68" si="604">BM52*AJ68</f>
        <v>0</v>
      </c>
      <c r="CC68">
        <f t="shared" ref="CC68" si="605">BN52*AK68</f>
        <v>0</v>
      </c>
      <c r="CD68">
        <f t="shared" ref="CD68" si="606">BO52*AL68</f>
        <v>0</v>
      </c>
      <c r="CE68">
        <f t="shared" ref="CE68" si="607">BP52*AM68</f>
        <v>0</v>
      </c>
      <c r="CF68">
        <f t="shared" ref="CF68" si="608">BQ52*AN68</f>
        <v>0</v>
      </c>
      <c r="CG68">
        <f t="shared" ref="CG68" si="609">BR52*AO68</f>
        <v>0</v>
      </c>
      <c r="CH68">
        <f t="shared" ref="CH68" si="610">BS52*AP68</f>
        <v>0</v>
      </c>
      <c r="CI68">
        <f t="shared" ref="CI68" si="611">BT52*AQ68</f>
        <v>0</v>
      </c>
      <c r="CJ68">
        <f t="shared" ref="CJ68" si="612">BU52*AR68</f>
        <v>0</v>
      </c>
      <c r="CK68">
        <f t="shared" ref="CK68" si="613">BV52*AS68</f>
        <v>0</v>
      </c>
      <c r="CL68">
        <f t="shared" ref="CL68" si="614">BW52*AT68</f>
        <v>0</v>
      </c>
      <c r="CM68">
        <f t="shared" ref="CM68" si="615">BX52*AU68</f>
        <v>0</v>
      </c>
      <c r="CN68">
        <f t="shared" ref="CN68" si="616">BY52*AV68</f>
        <v>0</v>
      </c>
      <c r="CO68">
        <f t="shared" ref="CO68" si="617">BZ52*AW68</f>
        <v>0</v>
      </c>
      <c r="CP68">
        <f t="shared" ref="CP68" si="618">CA52*AX68</f>
        <v>0</v>
      </c>
      <c r="CQ68">
        <f t="shared" ref="CQ68" si="619">CB52*AY68</f>
        <v>0</v>
      </c>
      <c r="CR68">
        <f t="shared" ref="CR68" si="620">CC52*AZ68</f>
        <v>0</v>
      </c>
      <c r="CS68">
        <f t="shared" ref="CS68" si="621">CD52*BA68</f>
        <v>0</v>
      </c>
      <c r="CT68">
        <f t="shared" ref="CT68" si="622">CE52*BB68</f>
        <v>0</v>
      </c>
    </row>
    <row r="69" spans="6:98" x14ac:dyDescent="0.3">
      <c r="F69" s="91">
        <f t="shared" si="178"/>
        <v>130</v>
      </c>
      <c r="G69" s="91">
        <f t="shared" si="178"/>
        <v>130</v>
      </c>
      <c r="H69" s="4">
        <f t="shared" si="178"/>
        <v>1</v>
      </c>
      <c r="I69">
        <v>80</v>
      </c>
      <c r="J69" s="48">
        <f t="shared" si="136"/>
        <v>0</v>
      </c>
      <c r="K69" s="48">
        <f t="shared" si="394"/>
        <v>0</v>
      </c>
      <c r="L69" s="98">
        <f t="shared" si="138"/>
        <v>0</v>
      </c>
      <c r="M69" s="48"/>
      <c r="N69" s="48"/>
      <c r="O69" s="48"/>
      <c r="P69" s="48"/>
      <c r="Q69" s="48"/>
      <c r="R69" s="48"/>
      <c r="S69" s="48"/>
      <c r="T69" s="48"/>
      <c r="U69" s="48"/>
      <c r="V69" s="48"/>
      <c r="W69" s="48"/>
      <c r="X69" s="48"/>
      <c r="Y69" s="48"/>
      <c r="Z69" s="48"/>
      <c r="AA69" s="48"/>
      <c r="AB69" s="48"/>
      <c r="AC69" s="48"/>
      <c r="AD69" s="48">
        <f>$J69+$K69+$L69</f>
        <v>0</v>
      </c>
      <c r="AE69" s="48">
        <f t="shared" si="360"/>
        <v>0</v>
      </c>
      <c r="AF69" s="48">
        <f t="shared" si="360"/>
        <v>0</v>
      </c>
      <c r="AG69" s="48">
        <f t="shared" si="360"/>
        <v>0</v>
      </c>
      <c r="AH69" s="48">
        <f t="shared" si="360"/>
        <v>0</v>
      </c>
      <c r="AI69" s="48">
        <f t="shared" si="360"/>
        <v>0</v>
      </c>
      <c r="AJ69" s="48">
        <f t="shared" si="360"/>
        <v>0</v>
      </c>
      <c r="AK69" s="48">
        <f t="shared" si="360"/>
        <v>0</v>
      </c>
      <c r="AL69" s="48">
        <f t="shared" si="360"/>
        <v>0</v>
      </c>
      <c r="AM69" s="48">
        <f t="shared" si="360"/>
        <v>0</v>
      </c>
      <c r="AN69" s="48">
        <f t="shared" si="360"/>
        <v>0</v>
      </c>
      <c r="AO69" s="48">
        <f t="shared" si="360"/>
        <v>0</v>
      </c>
      <c r="AP69" s="48">
        <f t="shared" si="360"/>
        <v>0</v>
      </c>
      <c r="AQ69" s="48">
        <f t="shared" si="360"/>
        <v>0</v>
      </c>
      <c r="AR69" s="48">
        <f t="shared" si="360"/>
        <v>0</v>
      </c>
      <c r="AS69" s="48">
        <f t="shared" si="360"/>
        <v>0</v>
      </c>
      <c r="AT69" s="48">
        <f t="shared" si="360"/>
        <v>0</v>
      </c>
      <c r="AU69" s="48">
        <f t="shared" si="360"/>
        <v>0</v>
      </c>
      <c r="AV69" s="48">
        <f t="shared" si="360"/>
        <v>0</v>
      </c>
      <c r="AW69" s="48">
        <f t="shared" si="360"/>
        <v>0</v>
      </c>
      <c r="AX69" s="48">
        <f t="shared" si="360"/>
        <v>0</v>
      </c>
      <c r="AY69" s="48">
        <f t="shared" si="325"/>
        <v>0</v>
      </c>
      <c r="AZ69" s="48">
        <f t="shared" si="325"/>
        <v>0</v>
      </c>
      <c r="BA69" s="48">
        <f t="shared" si="325"/>
        <v>0</v>
      </c>
      <c r="BB69" s="48">
        <f t="shared" si="325"/>
        <v>0</v>
      </c>
      <c r="BC69" s="48"/>
      <c r="BE69" t="s">
        <v>193</v>
      </c>
      <c r="BV69">
        <f>BF52*AD69</f>
        <v>0</v>
      </c>
      <c r="BW69">
        <f t="shared" ref="BW69" si="623">BG52*AE69</f>
        <v>0</v>
      </c>
      <c r="BX69">
        <f t="shared" ref="BX69" si="624">BH52*AF69</f>
        <v>0</v>
      </c>
      <c r="BY69">
        <f t="shared" ref="BY69" si="625">BI52*AG69</f>
        <v>0</v>
      </c>
      <c r="BZ69">
        <f t="shared" ref="BZ69" si="626">BJ52*AH69</f>
        <v>0</v>
      </c>
      <c r="CA69">
        <f t="shared" ref="CA69" si="627">BK52*AI69</f>
        <v>0</v>
      </c>
      <c r="CB69">
        <f t="shared" ref="CB69" si="628">BL52*AJ69</f>
        <v>0</v>
      </c>
      <c r="CC69">
        <f t="shared" ref="CC69" si="629">BM52*AK69</f>
        <v>0</v>
      </c>
      <c r="CD69">
        <f t="shared" ref="CD69" si="630">BN52*AL69</f>
        <v>0</v>
      </c>
      <c r="CE69">
        <f t="shared" ref="CE69" si="631">BO52*AM69</f>
        <v>0</v>
      </c>
      <c r="CF69">
        <f t="shared" ref="CF69" si="632">BP52*AN69</f>
        <v>0</v>
      </c>
      <c r="CG69">
        <f t="shared" ref="CG69" si="633">BQ52*AO69</f>
        <v>0</v>
      </c>
      <c r="CH69">
        <f t="shared" ref="CH69" si="634">BR52*AP69</f>
        <v>0</v>
      </c>
      <c r="CI69">
        <f t="shared" ref="CI69" si="635">BS52*AQ69</f>
        <v>0</v>
      </c>
      <c r="CJ69">
        <f t="shared" ref="CJ69" si="636">BT52*AR69</f>
        <v>0</v>
      </c>
      <c r="CK69">
        <f t="shared" ref="CK69" si="637">BU52*AS69</f>
        <v>0</v>
      </c>
      <c r="CL69">
        <f t="shared" ref="CL69" si="638">BV52*AT69</f>
        <v>0</v>
      </c>
      <c r="CM69">
        <f t="shared" ref="CM69" si="639">BW52*AU69</f>
        <v>0</v>
      </c>
      <c r="CN69">
        <f t="shared" ref="CN69" si="640">BX52*AV69</f>
        <v>0</v>
      </c>
      <c r="CO69">
        <f t="shared" ref="CO69" si="641">BY52*AW69</f>
        <v>0</v>
      </c>
      <c r="CP69">
        <f t="shared" ref="CP69" si="642">BZ52*AX69</f>
        <v>0</v>
      </c>
      <c r="CQ69">
        <f t="shared" ref="CQ69" si="643">CA52*AY69</f>
        <v>0</v>
      </c>
      <c r="CR69">
        <f t="shared" ref="CR69" si="644">CB52*AZ69</f>
        <v>0</v>
      </c>
      <c r="CS69">
        <f t="shared" ref="CS69" si="645">CC52*BA69</f>
        <v>0</v>
      </c>
      <c r="CT69">
        <f t="shared" ref="CT69" si="646">CD52*BB69</f>
        <v>0</v>
      </c>
    </row>
    <row r="70" spans="6:98" x14ac:dyDescent="0.3">
      <c r="F70" s="91">
        <f t="shared" si="178"/>
        <v>130</v>
      </c>
      <c r="G70" s="91">
        <f t="shared" si="178"/>
        <v>130</v>
      </c>
      <c r="H70" s="4">
        <f t="shared" si="178"/>
        <v>1</v>
      </c>
      <c r="I70">
        <v>85</v>
      </c>
      <c r="J70" s="48">
        <f t="shared" si="136"/>
        <v>0</v>
      </c>
      <c r="K70" s="48">
        <f t="shared" si="394"/>
        <v>0</v>
      </c>
      <c r="L70" s="98">
        <f t="shared" si="138"/>
        <v>0</v>
      </c>
      <c r="M70" s="48"/>
      <c r="N70" s="48"/>
      <c r="O70" s="48"/>
      <c r="P70" s="48"/>
      <c r="Q70" s="48"/>
      <c r="R70" s="48"/>
      <c r="S70" s="48"/>
      <c r="T70" s="48"/>
      <c r="U70" s="48"/>
      <c r="V70" s="48"/>
      <c r="W70" s="48"/>
      <c r="X70" s="48"/>
      <c r="Y70" s="48"/>
      <c r="Z70" s="48"/>
      <c r="AA70" s="48"/>
      <c r="AB70" s="48"/>
      <c r="AC70" s="48"/>
      <c r="AD70" s="48"/>
      <c r="AE70" s="48">
        <f>$J70+$K70+$L70</f>
        <v>0</v>
      </c>
      <c r="AF70" s="48">
        <f t="shared" si="360"/>
        <v>0</v>
      </c>
      <c r="AG70" s="48">
        <f t="shared" si="360"/>
        <v>0</v>
      </c>
      <c r="AH70" s="48">
        <f t="shared" si="360"/>
        <v>0</v>
      </c>
      <c r="AI70" s="48">
        <f t="shared" si="360"/>
        <v>0</v>
      </c>
      <c r="AJ70" s="48">
        <f t="shared" si="360"/>
        <v>0</v>
      </c>
      <c r="AK70" s="48">
        <f t="shared" si="360"/>
        <v>0</v>
      </c>
      <c r="AL70" s="48">
        <f t="shared" si="360"/>
        <v>0</v>
      </c>
      <c r="AM70" s="48">
        <f t="shared" si="360"/>
        <v>0</v>
      </c>
      <c r="AN70" s="48">
        <f t="shared" si="360"/>
        <v>0</v>
      </c>
      <c r="AO70" s="48">
        <f t="shared" si="360"/>
        <v>0</v>
      </c>
      <c r="AP70" s="48">
        <f t="shared" ref="AP70:BB85" si="647">$J70+$K70+$L70</f>
        <v>0</v>
      </c>
      <c r="AQ70" s="48">
        <f t="shared" si="647"/>
        <v>0</v>
      </c>
      <c r="AR70" s="48">
        <f t="shared" si="647"/>
        <v>0</v>
      </c>
      <c r="AS70" s="48">
        <f t="shared" si="647"/>
        <v>0</v>
      </c>
      <c r="AT70" s="48">
        <f t="shared" si="647"/>
        <v>0</v>
      </c>
      <c r="AU70" s="48">
        <f t="shared" si="647"/>
        <v>0</v>
      </c>
      <c r="AV70" s="48">
        <f t="shared" si="647"/>
        <v>0</v>
      </c>
      <c r="AW70" s="48">
        <f t="shared" si="647"/>
        <v>0</v>
      </c>
      <c r="AX70" s="48">
        <f t="shared" si="647"/>
        <v>0</v>
      </c>
      <c r="AY70" s="48">
        <f t="shared" si="325"/>
        <v>0</v>
      </c>
      <c r="AZ70" s="48">
        <f t="shared" si="325"/>
        <v>0</v>
      </c>
      <c r="BA70" s="48">
        <f t="shared" si="325"/>
        <v>0</v>
      </c>
      <c r="BB70" s="48">
        <f t="shared" si="325"/>
        <v>0</v>
      </c>
      <c r="BC70" s="48"/>
      <c r="BE70" t="s">
        <v>194</v>
      </c>
      <c r="BW70">
        <f>BF52*AE70</f>
        <v>0</v>
      </c>
      <c r="BX70">
        <f t="shared" ref="BX70" si="648">BG52*AF70</f>
        <v>0</v>
      </c>
      <c r="BY70">
        <f t="shared" ref="BY70" si="649">BH52*AG70</f>
        <v>0</v>
      </c>
      <c r="BZ70">
        <f t="shared" ref="BZ70" si="650">BI52*AH70</f>
        <v>0</v>
      </c>
      <c r="CA70">
        <f t="shared" ref="CA70" si="651">BJ52*AI70</f>
        <v>0</v>
      </c>
      <c r="CB70">
        <f t="shared" ref="CB70" si="652">BK52*AJ70</f>
        <v>0</v>
      </c>
      <c r="CC70">
        <f t="shared" ref="CC70" si="653">BL52*AK70</f>
        <v>0</v>
      </c>
      <c r="CD70">
        <f t="shared" ref="CD70" si="654">BM52*AL70</f>
        <v>0</v>
      </c>
      <c r="CE70">
        <f t="shared" ref="CE70" si="655">BN52*AM70</f>
        <v>0</v>
      </c>
      <c r="CF70">
        <f t="shared" ref="CF70" si="656">BO52*AN70</f>
        <v>0</v>
      </c>
      <c r="CG70">
        <f t="shared" ref="CG70" si="657">BP52*AO70</f>
        <v>0</v>
      </c>
      <c r="CH70">
        <f t="shared" ref="CH70" si="658">BQ52*AP70</f>
        <v>0</v>
      </c>
      <c r="CI70">
        <f t="shared" ref="CI70" si="659">BR52*AQ70</f>
        <v>0</v>
      </c>
      <c r="CJ70">
        <f t="shared" ref="CJ70" si="660">BS52*AR70</f>
        <v>0</v>
      </c>
      <c r="CK70">
        <f t="shared" ref="CK70" si="661">BT52*AS70</f>
        <v>0</v>
      </c>
      <c r="CL70">
        <f t="shared" ref="CL70" si="662">BU52*AT70</f>
        <v>0</v>
      </c>
      <c r="CM70">
        <f t="shared" ref="CM70" si="663">BV52*AU70</f>
        <v>0</v>
      </c>
      <c r="CN70">
        <f t="shared" ref="CN70" si="664">BW52*AV70</f>
        <v>0</v>
      </c>
      <c r="CO70">
        <f t="shared" ref="CO70" si="665">BX52*AW70</f>
        <v>0</v>
      </c>
      <c r="CP70">
        <f t="shared" ref="CP70" si="666">BY52*AX70</f>
        <v>0</v>
      </c>
      <c r="CQ70">
        <f t="shared" ref="CQ70" si="667">BZ52*AY70</f>
        <v>0</v>
      </c>
      <c r="CR70">
        <f t="shared" ref="CR70" si="668">CA52*AZ70</f>
        <v>0</v>
      </c>
      <c r="CS70">
        <f t="shared" ref="CS70" si="669">CB52*BA70</f>
        <v>0</v>
      </c>
      <c r="CT70">
        <f t="shared" ref="CT70" si="670">CC52*BB70</f>
        <v>0</v>
      </c>
    </row>
    <row r="71" spans="6:98" x14ac:dyDescent="0.3">
      <c r="F71" s="91">
        <f t="shared" ref="F71:H86" si="671">F70</f>
        <v>130</v>
      </c>
      <c r="G71" s="91">
        <f t="shared" si="671"/>
        <v>130</v>
      </c>
      <c r="H71" s="4">
        <f t="shared" si="671"/>
        <v>1</v>
      </c>
      <c r="I71">
        <v>90</v>
      </c>
      <c r="J71" s="48">
        <f t="shared" si="136"/>
        <v>0</v>
      </c>
      <c r="K71" s="48">
        <f t="shared" si="394"/>
        <v>0</v>
      </c>
      <c r="L71" s="98">
        <f t="shared" si="138"/>
        <v>0</v>
      </c>
      <c r="M71" s="48"/>
      <c r="N71" s="48"/>
      <c r="O71" s="48"/>
      <c r="P71" s="48"/>
      <c r="Q71" s="48"/>
      <c r="R71" s="48"/>
      <c r="S71" s="48"/>
      <c r="T71" s="48"/>
      <c r="U71" s="48"/>
      <c r="V71" s="48"/>
      <c r="W71" s="48"/>
      <c r="X71" s="48"/>
      <c r="Y71" s="48"/>
      <c r="Z71" s="48"/>
      <c r="AA71" s="48"/>
      <c r="AB71" s="48"/>
      <c r="AC71" s="48"/>
      <c r="AD71" s="48"/>
      <c r="AE71" s="48"/>
      <c r="AF71" s="48">
        <f>$J71+$K71+$L71</f>
        <v>0</v>
      </c>
      <c r="AG71" s="48">
        <f t="shared" ref="AG71:AO79" si="672">$J71+$K71+$L71</f>
        <v>0</v>
      </c>
      <c r="AH71" s="48">
        <f t="shared" si="672"/>
        <v>0</v>
      </c>
      <c r="AI71" s="48">
        <f t="shared" si="672"/>
        <v>0</v>
      </c>
      <c r="AJ71" s="48">
        <f t="shared" si="672"/>
        <v>0</v>
      </c>
      <c r="AK71" s="48">
        <f t="shared" si="672"/>
        <v>0</v>
      </c>
      <c r="AL71" s="48">
        <f t="shared" si="672"/>
        <v>0</v>
      </c>
      <c r="AM71" s="48">
        <f t="shared" si="672"/>
        <v>0</v>
      </c>
      <c r="AN71" s="48">
        <f t="shared" si="672"/>
        <v>0</v>
      </c>
      <c r="AO71" s="48">
        <f t="shared" si="672"/>
        <v>0</v>
      </c>
      <c r="AP71" s="48">
        <f t="shared" si="647"/>
        <v>0</v>
      </c>
      <c r="AQ71" s="48">
        <f t="shared" si="647"/>
        <v>0</v>
      </c>
      <c r="AR71" s="48">
        <f t="shared" si="647"/>
        <v>0</v>
      </c>
      <c r="AS71" s="48">
        <f t="shared" si="647"/>
        <v>0</v>
      </c>
      <c r="AT71" s="48">
        <f t="shared" si="647"/>
        <v>0</v>
      </c>
      <c r="AU71" s="48">
        <f t="shared" si="647"/>
        <v>0</v>
      </c>
      <c r="AV71" s="48">
        <f t="shared" si="647"/>
        <v>0</v>
      </c>
      <c r="AW71" s="48">
        <f t="shared" si="647"/>
        <v>0</v>
      </c>
      <c r="AX71" s="48">
        <f t="shared" si="647"/>
        <v>0</v>
      </c>
      <c r="AY71" s="48">
        <f t="shared" si="325"/>
        <v>0</v>
      </c>
      <c r="AZ71" s="48">
        <f t="shared" si="325"/>
        <v>0</v>
      </c>
      <c r="BA71" s="48">
        <f t="shared" si="325"/>
        <v>0</v>
      </c>
      <c r="BB71" s="48">
        <f t="shared" si="325"/>
        <v>0</v>
      </c>
      <c r="BC71" s="48"/>
      <c r="BE71" t="s">
        <v>195</v>
      </c>
      <c r="BX71">
        <f>BF52*AF71</f>
        <v>0</v>
      </c>
      <c r="BY71">
        <f t="shared" ref="BY71" si="673">BG52*AG71</f>
        <v>0</v>
      </c>
      <c r="BZ71">
        <f t="shared" ref="BZ71" si="674">BH52*AH71</f>
        <v>0</v>
      </c>
      <c r="CA71">
        <f t="shared" ref="CA71" si="675">BI52*AI71</f>
        <v>0</v>
      </c>
      <c r="CB71">
        <f t="shared" ref="CB71" si="676">BJ52*AJ71</f>
        <v>0</v>
      </c>
      <c r="CC71">
        <f t="shared" ref="CC71" si="677">BK52*AK71</f>
        <v>0</v>
      </c>
      <c r="CD71">
        <f t="shared" ref="CD71" si="678">BL52*AL71</f>
        <v>0</v>
      </c>
      <c r="CE71">
        <f t="shared" ref="CE71" si="679">BM52*AM71</f>
        <v>0</v>
      </c>
      <c r="CF71">
        <f t="shared" ref="CF71" si="680">BN52*AN71</f>
        <v>0</v>
      </c>
      <c r="CG71">
        <f t="shared" ref="CG71" si="681">BO52*AO71</f>
        <v>0</v>
      </c>
      <c r="CH71">
        <f t="shared" ref="CH71" si="682">BP52*AP71</f>
        <v>0</v>
      </c>
      <c r="CI71">
        <f t="shared" ref="CI71" si="683">BQ52*AQ71</f>
        <v>0</v>
      </c>
      <c r="CJ71">
        <f t="shared" ref="CJ71" si="684">BR52*AR71</f>
        <v>0</v>
      </c>
      <c r="CK71">
        <f t="shared" ref="CK71" si="685">BS52*AS71</f>
        <v>0</v>
      </c>
      <c r="CL71">
        <f t="shared" ref="CL71" si="686">BT52*AT71</f>
        <v>0</v>
      </c>
      <c r="CM71">
        <f t="shared" ref="CM71" si="687">BU52*AU71</f>
        <v>0</v>
      </c>
      <c r="CN71">
        <f t="shared" ref="CN71" si="688">BV52*AV71</f>
        <v>0</v>
      </c>
      <c r="CO71">
        <f t="shared" ref="CO71" si="689">BW52*AW71</f>
        <v>0</v>
      </c>
      <c r="CP71">
        <f t="shared" ref="CP71" si="690">BX52*AX71</f>
        <v>0</v>
      </c>
      <c r="CQ71">
        <f t="shared" ref="CQ71" si="691">BY52*AY71</f>
        <v>0</v>
      </c>
      <c r="CR71">
        <f t="shared" ref="CR71" si="692">BZ52*AZ71</f>
        <v>0</v>
      </c>
      <c r="CS71">
        <f t="shared" ref="CS71" si="693">CA52*BA71</f>
        <v>0</v>
      </c>
      <c r="CT71">
        <f t="shared" ref="CT71" si="694">CB52*BB71</f>
        <v>0</v>
      </c>
    </row>
    <row r="72" spans="6:98" x14ac:dyDescent="0.3">
      <c r="F72" s="91">
        <f t="shared" si="671"/>
        <v>130</v>
      </c>
      <c r="G72" s="91">
        <f t="shared" si="671"/>
        <v>130</v>
      </c>
      <c r="H72" s="4">
        <f t="shared" si="671"/>
        <v>1</v>
      </c>
      <c r="I72">
        <v>95</v>
      </c>
      <c r="J72" s="48">
        <f t="shared" si="136"/>
        <v>0</v>
      </c>
      <c r="K72" s="48">
        <f t="shared" si="394"/>
        <v>0</v>
      </c>
      <c r="L72" s="98">
        <f t="shared" si="138"/>
        <v>0</v>
      </c>
      <c r="M72" s="48"/>
      <c r="N72" s="48"/>
      <c r="O72" s="48"/>
      <c r="P72" s="48"/>
      <c r="Q72" s="48"/>
      <c r="R72" s="48"/>
      <c r="S72" s="48"/>
      <c r="T72" s="48"/>
      <c r="U72" s="48"/>
      <c r="V72" s="48"/>
      <c r="W72" s="48"/>
      <c r="X72" s="48"/>
      <c r="Y72" s="48"/>
      <c r="Z72" s="48"/>
      <c r="AA72" s="48"/>
      <c r="AB72" s="48"/>
      <c r="AC72" s="48"/>
      <c r="AD72" s="48"/>
      <c r="AE72" s="48"/>
      <c r="AF72" s="48"/>
      <c r="AG72" s="48">
        <f>$J72+$K72+$L72</f>
        <v>0</v>
      </c>
      <c r="AH72" s="48">
        <f t="shared" si="672"/>
        <v>0</v>
      </c>
      <c r="AI72" s="48">
        <f t="shared" si="672"/>
        <v>0</v>
      </c>
      <c r="AJ72" s="48">
        <f t="shared" si="672"/>
        <v>0</v>
      </c>
      <c r="AK72" s="48">
        <f t="shared" si="672"/>
        <v>0</v>
      </c>
      <c r="AL72" s="48">
        <f t="shared" si="672"/>
        <v>0</v>
      </c>
      <c r="AM72" s="48">
        <f t="shared" si="672"/>
        <v>0</v>
      </c>
      <c r="AN72" s="48">
        <f t="shared" si="672"/>
        <v>0</v>
      </c>
      <c r="AO72" s="48">
        <f t="shared" si="672"/>
        <v>0</v>
      </c>
      <c r="AP72" s="48">
        <f t="shared" si="647"/>
        <v>0</v>
      </c>
      <c r="AQ72" s="48">
        <f t="shared" si="647"/>
        <v>0</v>
      </c>
      <c r="AR72" s="48">
        <f t="shared" si="647"/>
        <v>0</v>
      </c>
      <c r="AS72" s="48">
        <f t="shared" si="647"/>
        <v>0</v>
      </c>
      <c r="AT72" s="48">
        <f t="shared" si="647"/>
        <v>0</v>
      </c>
      <c r="AU72" s="48">
        <f t="shared" si="647"/>
        <v>0</v>
      </c>
      <c r="AV72" s="48">
        <f t="shared" si="647"/>
        <v>0</v>
      </c>
      <c r="AW72" s="48">
        <f t="shared" si="647"/>
        <v>0</v>
      </c>
      <c r="AX72" s="48">
        <f t="shared" si="647"/>
        <v>0</v>
      </c>
      <c r="AY72" s="48">
        <f t="shared" si="325"/>
        <v>0</v>
      </c>
      <c r="AZ72" s="48">
        <f t="shared" si="325"/>
        <v>0</v>
      </c>
      <c r="BA72" s="48">
        <f t="shared" si="325"/>
        <v>0</v>
      </c>
      <c r="BB72" s="48">
        <f t="shared" si="325"/>
        <v>0</v>
      </c>
      <c r="BC72" s="48"/>
      <c r="BE72" t="s">
        <v>196</v>
      </c>
      <c r="BY72">
        <f>BF52*AG72</f>
        <v>0</v>
      </c>
      <c r="BZ72">
        <f t="shared" ref="BZ72" si="695">BG52*AH72</f>
        <v>0</v>
      </c>
      <c r="CA72">
        <f t="shared" ref="CA72" si="696">BH52*AI72</f>
        <v>0</v>
      </c>
      <c r="CB72">
        <f t="shared" ref="CB72" si="697">BI52*AJ72</f>
        <v>0</v>
      </c>
      <c r="CC72">
        <f t="shared" ref="CC72" si="698">BJ52*AK72</f>
        <v>0</v>
      </c>
      <c r="CD72">
        <f t="shared" ref="CD72" si="699">BK52*AL72</f>
        <v>0</v>
      </c>
      <c r="CE72">
        <f t="shared" ref="CE72" si="700">BL52*AM72</f>
        <v>0</v>
      </c>
      <c r="CF72">
        <f t="shared" ref="CF72" si="701">BM52*AN72</f>
        <v>0</v>
      </c>
      <c r="CG72">
        <f t="shared" ref="CG72" si="702">BN52*AO72</f>
        <v>0</v>
      </c>
      <c r="CH72">
        <f t="shared" ref="CH72" si="703">BO52*AP72</f>
        <v>0</v>
      </c>
      <c r="CI72">
        <f t="shared" ref="CI72" si="704">BP52*AQ72</f>
        <v>0</v>
      </c>
      <c r="CJ72">
        <f t="shared" ref="CJ72" si="705">BQ52*AR72</f>
        <v>0</v>
      </c>
      <c r="CK72">
        <f t="shared" ref="CK72" si="706">BR52*AS72</f>
        <v>0</v>
      </c>
      <c r="CL72">
        <f t="shared" ref="CL72" si="707">BS52*AT72</f>
        <v>0</v>
      </c>
      <c r="CM72">
        <f t="shared" ref="CM72" si="708">BT52*AU72</f>
        <v>0</v>
      </c>
      <c r="CN72">
        <f t="shared" ref="CN72" si="709">BU52*AV72</f>
        <v>0</v>
      </c>
      <c r="CO72">
        <f t="shared" ref="CO72" si="710">BV52*AW72</f>
        <v>0</v>
      </c>
      <c r="CP72">
        <f t="shared" ref="CP72" si="711">BW52*AX72</f>
        <v>0</v>
      </c>
      <c r="CQ72">
        <f t="shared" ref="CQ72" si="712">BX52*AY72</f>
        <v>0</v>
      </c>
      <c r="CR72">
        <f t="shared" ref="CR72" si="713">BY52*AZ72</f>
        <v>0</v>
      </c>
      <c r="CS72">
        <f t="shared" ref="CS72" si="714">BZ52*BA72</f>
        <v>0</v>
      </c>
      <c r="CT72">
        <f t="shared" ref="CT72" si="715">CA52*BB72</f>
        <v>0</v>
      </c>
    </row>
    <row r="73" spans="6:98" x14ac:dyDescent="0.3">
      <c r="F73" s="91">
        <f t="shared" si="671"/>
        <v>130</v>
      </c>
      <c r="G73" s="91">
        <f t="shared" si="671"/>
        <v>130</v>
      </c>
      <c r="H73" s="4">
        <f t="shared" si="671"/>
        <v>1</v>
      </c>
      <c r="I73">
        <v>100</v>
      </c>
      <c r="J73" s="48">
        <f t="shared" si="136"/>
        <v>0</v>
      </c>
      <c r="K73" s="48">
        <f t="shared" si="394"/>
        <v>0</v>
      </c>
      <c r="L73" s="98">
        <f t="shared" si="138"/>
        <v>0</v>
      </c>
      <c r="M73" s="48"/>
      <c r="N73" s="48"/>
      <c r="O73" s="48"/>
      <c r="P73" s="48"/>
      <c r="Q73" s="48"/>
      <c r="R73" s="48"/>
      <c r="S73" s="48"/>
      <c r="T73" s="48"/>
      <c r="U73" s="48"/>
      <c r="V73" s="48"/>
      <c r="W73" s="48"/>
      <c r="X73" s="48"/>
      <c r="Y73" s="48"/>
      <c r="Z73" s="48"/>
      <c r="AA73" s="48"/>
      <c r="AB73" s="48"/>
      <c r="AC73" s="48"/>
      <c r="AD73" s="48"/>
      <c r="AE73" s="48"/>
      <c r="AF73" s="48"/>
      <c r="AG73" s="48"/>
      <c r="AH73" s="48">
        <f>$J73+$K73+$L73</f>
        <v>0</v>
      </c>
      <c r="AI73" s="48">
        <f t="shared" si="672"/>
        <v>0</v>
      </c>
      <c r="AJ73" s="48">
        <f t="shared" si="672"/>
        <v>0</v>
      </c>
      <c r="AK73" s="48">
        <f t="shared" si="672"/>
        <v>0</v>
      </c>
      <c r="AL73" s="48">
        <f t="shared" si="672"/>
        <v>0</v>
      </c>
      <c r="AM73" s="48">
        <f t="shared" si="672"/>
        <v>0</v>
      </c>
      <c r="AN73" s="48">
        <f t="shared" si="672"/>
        <v>0</v>
      </c>
      <c r="AO73" s="48">
        <f t="shared" si="672"/>
        <v>0</v>
      </c>
      <c r="AP73" s="48">
        <f t="shared" si="647"/>
        <v>0</v>
      </c>
      <c r="AQ73" s="48">
        <f t="shared" si="647"/>
        <v>0</v>
      </c>
      <c r="AR73" s="48">
        <f t="shared" si="647"/>
        <v>0</v>
      </c>
      <c r="AS73" s="48">
        <f t="shared" si="647"/>
        <v>0</v>
      </c>
      <c r="AT73" s="48">
        <f t="shared" si="647"/>
        <v>0</v>
      </c>
      <c r="AU73" s="48">
        <f t="shared" si="647"/>
        <v>0</v>
      </c>
      <c r="AV73" s="48">
        <f t="shared" si="647"/>
        <v>0</v>
      </c>
      <c r="AW73" s="48">
        <f t="shared" si="647"/>
        <v>0</v>
      </c>
      <c r="AX73" s="48">
        <f t="shared" si="647"/>
        <v>0</v>
      </c>
      <c r="AY73" s="48">
        <f t="shared" si="325"/>
        <v>0</v>
      </c>
      <c r="AZ73" s="48">
        <f t="shared" si="325"/>
        <v>0</v>
      </c>
      <c r="BA73" s="48">
        <f t="shared" si="325"/>
        <v>0</v>
      </c>
      <c r="BB73" s="48">
        <f t="shared" si="325"/>
        <v>0</v>
      </c>
      <c r="BC73" s="48"/>
      <c r="BE73" t="s">
        <v>197</v>
      </c>
      <c r="BZ73">
        <f>BF52*AH73</f>
        <v>0</v>
      </c>
      <c r="CA73">
        <f t="shared" ref="CA73" si="716">BG52*AI73</f>
        <v>0</v>
      </c>
      <c r="CB73">
        <f t="shared" ref="CB73" si="717">BH52*AJ73</f>
        <v>0</v>
      </c>
      <c r="CC73">
        <f t="shared" ref="CC73" si="718">BI52*AK73</f>
        <v>0</v>
      </c>
      <c r="CD73">
        <f t="shared" ref="CD73" si="719">BJ52*AL73</f>
        <v>0</v>
      </c>
      <c r="CE73">
        <f t="shared" ref="CE73" si="720">BK52*AM73</f>
        <v>0</v>
      </c>
      <c r="CF73">
        <f t="shared" ref="CF73" si="721">BL52*AN73</f>
        <v>0</v>
      </c>
      <c r="CG73">
        <f t="shared" ref="CG73" si="722">BM52*AO73</f>
        <v>0</v>
      </c>
      <c r="CH73">
        <f t="shared" ref="CH73" si="723">BN52*AP73</f>
        <v>0</v>
      </c>
      <c r="CI73">
        <f t="shared" ref="CI73" si="724">BO52*AQ73</f>
        <v>0</v>
      </c>
      <c r="CJ73">
        <f t="shared" ref="CJ73" si="725">BP52*AR73</f>
        <v>0</v>
      </c>
      <c r="CK73">
        <f t="shared" ref="CK73" si="726">BQ52*AS73</f>
        <v>0</v>
      </c>
      <c r="CL73">
        <f t="shared" ref="CL73" si="727">BR52*AT73</f>
        <v>0</v>
      </c>
      <c r="CM73">
        <f t="shared" ref="CM73" si="728">BS52*AU73</f>
        <v>0</v>
      </c>
      <c r="CN73">
        <f t="shared" ref="CN73" si="729">BT52*AV73</f>
        <v>0</v>
      </c>
      <c r="CO73">
        <f t="shared" ref="CO73" si="730">BU52*AW73</f>
        <v>0</v>
      </c>
      <c r="CP73">
        <f t="shared" ref="CP73" si="731">BV52*AX73</f>
        <v>0</v>
      </c>
      <c r="CQ73">
        <f t="shared" ref="CQ73" si="732">BW52*AY73</f>
        <v>0</v>
      </c>
      <c r="CR73">
        <f t="shared" ref="CR73" si="733">BX52*AZ73</f>
        <v>0</v>
      </c>
      <c r="CS73">
        <f t="shared" ref="CS73" si="734">BY52*BA73</f>
        <v>0</v>
      </c>
      <c r="CT73">
        <f t="shared" ref="CT73" si="735">BZ52*BB73</f>
        <v>0</v>
      </c>
    </row>
    <row r="74" spans="6:98" x14ac:dyDescent="0.3">
      <c r="F74" s="91">
        <f t="shared" si="671"/>
        <v>130</v>
      </c>
      <c r="G74" s="91">
        <f t="shared" si="671"/>
        <v>130</v>
      </c>
      <c r="H74" s="4">
        <f t="shared" si="671"/>
        <v>1</v>
      </c>
      <c r="I74">
        <v>105</v>
      </c>
      <c r="J74" s="48">
        <f t="shared" si="136"/>
        <v>0</v>
      </c>
      <c r="K74" s="48">
        <f t="shared" si="394"/>
        <v>0</v>
      </c>
      <c r="L74" s="98">
        <f t="shared" si="138"/>
        <v>0</v>
      </c>
      <c r="M74" s="48"/>
      <c r="N74" s="48"/>
      <c r="O74" s="48"/>
      <c r="P74" s="48"/>
      <c r="Q74" s="48"/>
      <c r="R74" s="48"/>
      <c r="S74" s="48"/>
      <c r="T74" s="48"/>
      <c r="U74" s="48"/>
      <c r="V74" s="48"/>
      <c r="W74" s="48"/>
      <c r="X74" s="48"/>
      <c r="Y74" s="48"/>
      <c r="Z74" s="48"/>
      <c r="AA74" s="48"/>
      <c r="AB74" s="48"/>
      <c r="AC74" s="48"/>
      <c r="AD74" s="48"/>
      <c r="AE74" s="48"/>
      <c r="AF74" s="48"/>
      <c r="AG74" s="48"/>
      <c r="AH74" s="48"/>
      <c r="AI74" s="48">
        <f>$J74+$K74+$L74</f>
        <v>0</v>
      </c>
      <c r="AJ74" s="48">
        <f t="shared" si="672"/>
        <v>0</v>
      </c>
      <c r="AK74" s="48">
        <f t="shared" si="672"/>
        <v>0</v>
      </c>
      <c r="AL74" s="48">
        <f t="shared" si="672"/>
        <v>0</v>
      </c>
      <c r="AM74" s="48">
        <f t="shared" si="672"/>
        <v>0</v>
      </c>
      <c r="AN74" s="48">
        <f t="shared" si="672"/>
        <v>0</v>
      </c>
      <c r="AO74" s="48">
        <f t="shared" si="672"/>
        <v>0</v>
      </c>
      <c r="AP74" s="48">
        <f t="shared" si="647"/>
        <v>0</v>
      </c>
      <c r="AQ74" s="48">
        <f t="shared" si="647"/>
        <v>0</v>
      </c>
      <c r="AR74" s="48">
        <f t="shared" si="647"/>
        <v>0</v>
      </c>
      <c r="AS74" s="48">
        <f t="shared" si="647"/>
        <v>0</v>
      </c>
      <c r="AT74" s="48">
        <f t="shared" si="647"/>
        <v>0</v>
      </c>
      <c r="AU74" s="48">
        <f t="shared" si="647"/>
        <v>0</v>
      </c>
      <c r="AV74" s="48">
        <f t="shared" si="647"/>
        <v>0</v>
      </c>
      <c r="AW74" s="48">
        <f t="shared" si="647"/>
        <v>0</v>
      </c>
      <c r="AX74" s="48">
        <f t="shared" si="647"/>
        <v>0</v>
      </c>
      <c r="AY74" s="48">
        <f t="shared" si="325"/>
        <v>0</v>
      </c>
      <c r="AZ74" s="48">
        <f t="shared" si="325"/>
        <v>0</v>
      </c>
      <c r="BA74" s="48">
        <f t="shared" si="325"/>
        <v>0</v>
      </c>
      <c r="BB74" s="48">
        <f t="shared" si="325"/>
        <v>0</v>
      </c>
      <c r="BC74" s="48"/>
      <c r="BE74" t="s">
        <v>198</v>
      </c>
      <c r="CA74">
        <f>BF52*AI74</f>
        <v>0</v>
      </c>
      <c r="CB74">
        <f t="shared" ref="CB74" si="736">BG52*AJ74</f>
        <v>0</v>
      </c>
      <c r="CC74">
        <f t="shared" ref="CC74" si="737">BH52*AK74</f>
        <v>0</v>
      </c>
      <c r="CD74">
        <f t="shared" ref="CD74" si="738">BI52*AL74</f>
        <v>0</v>
      </c>
      <c r="CE74">
        <f t="shared" ref="CE74" si="739">BJ52*AM74</f>
        <v>0</v>
      </c>
      <c r="CF74">
        <f t="shared" ref="CF74" si="740">BK52*AN74</f>
        <v>0</v>
      </c>
      <c r="CG74">
        <f t="shared" ref="CG74" si="741">BL52*AO74</f>
        <v>0</v>
      </c>
      <c r="CH74">
        <f t="shared" ref="CH74" si="742">BM52*AP74</f>
        <v>0</v>
      </c>
      <c r="CI74">
        <f t="shared" ref="CI74" si="743">BN52*AQ74</f>
        <v>0</v>
      </c>
      <c r="CJ74">
        <f t="shared" ref="CJ74" si="744">BO52*AR74</f>
        <v>0</v>
      </c>
      <c r="CK74">
        <f t="shared" ref="CK74" si="745">BP52*AS74</f>
        <v>0</v>
      </c>
      <c r="CL74">
        <f t="shared" ref="CL74" si="746">BQ52*AT74</f>
        <v>0</v>
      </c>
      <c r="CM74">
        <f t="shared" ref="CM74" si="747">BR52*AU74</f>
        <v>0</v>
      </c>
      <c r="CN74">
        <f t="shared" ref="CN74" si="748">BS52*AV74</f>
        <v>0</v>
      </c>
      <c r="CO74">
        <f t="shared" ref="CO74" si="749">BT52*AW74</f>
        <v>0</v>
      </c>
      <c r="CP74">
        <f t="shared" ref="CP74" si="750">BU52*AX74</f>
        <v>0</v>
      </c>
      <c r="CQ74">
        <f t="shared" ref="CQ74" si="751">BV52*AY74</f>
        <v>0</v>
      </c>
      <c r="CR74">
        <f t="shared" ref="CR74" si="752">BW52*AZ74</f>
        <v>0</v>
      </c>
      <c r="CS74">
        <f t="shared" ref="CS74" si="753">BX52*BA74</f>
        <v>0</v>
      </c>
      <c r="CT74">
        <f t="shared" ref="CT74" si="754">BY52*BB74</f>
        <v>0</v>
      </c>
    </row>
    <row r="75" spans="6:98" x14ac:dyDescent="0.3">
      <c r="F75" s="91">
        <f t="shared" si="671"/>
        <v>130</v>
      </c>
      <c r="G75" s="91">
        <f t="shared" si="671"/>
        <v>130</v>
      </c>
      <c r="H75" s="4">
        <f t="shared" si="671"/>
        <v>1</v>
      </c>
      <c r="I75">
        <v>110</v>
      </c>
      <c r="J75" s="48">
        <f t="shared" si="136"/>
        <v>0</v>
      </c>
      <c r="K75" s="48">
        <f t="shared" si="394"/>
        <v>0</v>
      </c>
      <c r="L75" s="98">
        <f t="shared" si="138"/>
        <v>0</v>
      </c>
      <c r="M75" s="48"/>
      <c r="N75" s="48"/>
      <c r="O75" s="48"/>
      <c r="P75" s="48"/>
      <c r="Q75" s="48"/>
      <c r="R75" s="48"/>
      <c r="S75" s="48"/>
      <c r="T75" s="48"/>
      <c r="U75" s="48"/>
      <c r="V75" s="48"/>
      <c r="W75" s="48"/>
      <c r="X75" s="48"/>
      <c r="Y75" s="48"/>
      <c r="Z75" s="48"/>
      <c r="AA75" s="48"/>
      <c r="AB75" s="48"/>
      <c r="AC75" s="48"/>
      <c r="AD75" s="48"/>
      <c r="AE75" s="48"/>
      <c r="AF75" s="48"/>
      <c r="AG75" s="48"/>
      <c r="AH75" s="48"/>
      <c r="AI75" s="48"/>
      <c r="AJ75" s="48">
        <f>$J75+$K75+$L75</f>
        <v>0</v>
      </c>
      <c r="AK75" s="48">
        <f t="shared" si="672"/>
        <v>0</v>
      </c>
      <c r="AL75" s="48">
        <f t="shared" si="672"/>
        <v>0</v>
      </c>
      <c r="AM75" s="48">
        <f t="shared" si="672"/>
        <v>0</v>
      </c>
      <c r="AN75" s="48">
        <f t="shared" si="672"/>
        <v>0</v>
      </c>
      <c r="AO75" s="48">
        <f t="shared" si="672"/>
        <v>0</v>
      </c>
      <c r="AP75" s="48">
        <f t="shared" si="647"/>
        <v>0</v>
      </c>
      <c r="AQ75" s="48">
        <f t="shared" si="647"/>
        <v>0</v>
      </c>
      <c r="AR75" s="48">
        <f t="shared" si="647"/>
        <v>0</v>
      </c>
      <c r="AS75" s="48">
        <f t="shared" si="647"/>
        <v>0</v>
      </c>
      <c r="AT75" s="48">
        <f t="shared" si="647"/>
        <v>0</v>
      </c>
      <c r="AU75" s="48">
        <f t="shared" si="647"/>
        <v>0</v>
      </c>
      <c r="AV75" s="48">
        <f t="shared" si="647"/>
        <v>0</v>
      </c>
      <c r="AW75" s="48">
        <f t="shared" si="647"/>
        <v>0</v>
      </c>
      <c r="AX75" s="48">
        <f t="shared" si="647"/>
        <v>0</v>
      </c>
      <c r="AY75" s="48">
        <f t="shared" si="647"/>
        <v>0</v>
      </c>
      <c r="AZ75" s="48">
        <f t="shared" si="647"/>
        <v>0</v>
      </c>
      <c r="BA75" s="48">
        <f t="shared" si="647"/>
        <v>0</v>
      </c>
      <c r="BB75" s="48">
        <f t="shared" si="647"/>
        <v>0</v>
      </c>
      <c r="BC75" s="48"/>
      <c r="BE75" t="s">
        <v>199</v>
      </c>
      <c r="CB75">
        <f>BF52*AJ75</f>
        <v>0</v>
      </c>
      <c r="CC75">
        <f t="shared" ref="CC75" si="755">BG52*AK75</f>
        <v>0</v>
      </c>
      <c r="CD75">
        <f t="shared" ref="CD75" si="756">BH52*AL75</f>
        <v>0</v>
      </c>
      <c r="CE75">
        <f t="shared" ref="CE75" si="757">BI52*AM75</f>
        <v>0</v>
      </c>
      <c r="CF75">
        <f t="shared" ref="CF75" si="758">BJ52*AN75</f>
        <v>0</v>
      </c>
      <c r="CG75">
        <f t="shared" ref="CG75" si="759">BK52*AO75</f>
        <v>0</v>
      </c>
      <c r="CH75">
        <f t="shared" ref="CH75" si="760">BL52*AP75</f>
        <v>0</v>
      </c>
      <c r="CI75">
        <f t="shared" ref="CI75" si="761">BM52*AQ75</f>
        <v>0</v>
      </c>
      <c r="CJ75">
        <f t="shared" ref="CJ75" si="762">BN52*AR75</f>
        <v>0</v>
      </c>
      <c r="CK75">
        <f t="shared" ref="CK75" si="763">BO52*AS75</f>
        <v>0</v>
      </c>
      <c r="CL75">
        <f t="shared" ref="CL75" si="764">BP52*AT75</f>
        <v>0</v>
      </c>
      <c r="CM75">
        <f t="shared" ref="CM75" si="765">BQ52*AU75</f>
        <v>0</v>
      </c>
      <c r="CN75">
        <f t="shared" ref="CN75" si="766">BR52*AV75</f>
        <v>0</v>
      </c>
      <c r="CO75">
        <f t="shared" ref="CO75" si="767">BS52*AW75</f>
        <v>0</v>
      </c>
      <c r="CP75">
        <f t="shared" ref="CP75" si="768">BT52*AX75</f>
        <v>0</v>
      </c>
      <c r="CQ75">
        <f t="shared" ref="CQ75" si="769">BU52*AY75</f>
        <v>0</v>
      </c>
      <c r="CR75">
        <f t="shared" ref="CR75" si="770">BV52*AZ75</f>
        <v>0</v>
      </c>
      <c r="CS75">
        <f t="shared" ref="CS75" si="771">BW52*BA75</f>
        <v>0</v>
      </c>
      <c r="CT75">
        <f t="shared" ref="CT75" si="772">BX52*BB75</f>
        <v>0</v>
      </c>
    </row>
    <row r="76" spans="6:98" x14ac:dyDescent="0.3">
      <c r="F76" s="91">
        <f t="shared" si="671"/>
        <v>130</v>
      </c>
      <c r="G76" s="91">
        <f t="shared" si="671"/>
        <v>130</v>
      </c>
      <c r="H76" s="4">
        <f t="shared" si="671"/>
        <v>1</v>
      </c>
      <c r="I76">
        <v>115</v>
      </c>
      <c r="J76" s="48">
        <f t="shared" si="136"/>
        <v>0</v>
      </c>
      <c r="K76" s="48">
        <f t="shared" si="394"/>
        <v>0</v>
      </c>
      <c r="L76" s="98">
        <f t="shared" si="138"/>
        <v>0</v>
      </c>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f>$J76+$K76+$L76</f>
        <v>0</v>
      </c>
      <c r="AL76" s="48">
        <f t="shared" si="672"/>
        <v>0</v>
      </c>
      <c r="AM76" s="48">
        <f t="shared" si="672"/>
        <v>0</v>
      </c>
      <c r="AN76" s="48">
        <f t="shared" si="672"/>
        <v>0</v>
      </c>
      <c r="AO76" s="48">
        <f t="shared" si="672"/>
        <v>0</v>
      </c>
      <c r="AP76" s="48">
        <f t="shared" si="647"/>
        <v>0</v>
      </c>
      <c r="AQ76" s="48">
        <f t="shared" si="647"/>
        <v>0</v>
      </c>
      <c r="AR76" s="48">
        <f t="shared" si="647"/>
        <v>0</v>
      </c>
      <c r="AS76" s="48">
        <f t="shared" si="647"/>
        <v>0</v>
      </c>
      <c r="AT76" s="48">
        <f t="shared" si="647"/>
        <v>0</v>
      </c>
      <c r="AU76" s="48">
        <f t="shared" si="647"/>
        <v>0</v>
      </c>
      <c r="AV76" s="48">
        <f t="shared" si="647"/>
        <v>0</v>
      </c>
      <c r="AW76" s="48">
        <f t="shared" si="647"/>
        <v>0</v>
      </c>
      <c r="AX76" s="48">
        <f t="shared" si="647"/>
        <v>0</v>
      </c>
      <c r="AY76" s="48">
        <f t="shared" si="647"/>
        <v>0</v>
      </c>
      <c r="AZ76" s="48">
        <f t="shared" si="647"/>
        <v>0</v>
      </c>
      <c r="BA76" s="48">
        <f t="shared" si="647"/>
        <v>0</v>
      </c>
      <c r="BB76" s="48">
        <f t="shared" si="647"/>
        <v>0</v>
      </c>
      <c r="BC76" s="48"/>
      <c r="BE76" t="s">
        <v>200</v>
      </c>
      <c r="CC76">
        <f>BF52*AK76</f>
        <v>0</v>
      </c>
      <c r="CD76">
        <f t="shared" ref="CD76" si="773">BG52*AL76</f>
        <v>0</v>
      </c>
      <c r="CE76">
        <f t="shared" ref="CE76" si="774">BH52*AM76</f>
        <v>0</v>
      </c>
      <c r="CF76">
        <f t="shared" ref="CF76" si="775">BI52*AN76</f>
        <v>0</v>
      </c>
      <c r="CG76">
        <f t="shared" ref="CG76" si="776">BJ52*AO76</f>
        <v>0</v>
      </c>
      <c r="CH76">
        <f t="shared" ref="CH76" si="777">BK52*AP76</f>
        <v>0</v>
      </c>
      <c r="CI76">
        <f t="shared" ref="CI76" si="778">BL52*AQ76</f>
        <v>0</v>
      </c>
      <c r="CJ76">
        <f t="shared" ref="CJ76" si="779">BM52*AR76</f>
        <v>0</v>
      </c>
      <c r="CK76">
        <f t="shared" ref="CK76" si="780">BN52*AS76</f>
        <v>0</v>
      </c>
      <c r="CL76">
        <f t="shared" ref="CL76" si="781">BO52*AT76</f>
        <v>0</v>
      </c>
      <c r="CM76">
        <f t="shared" ref="CM76" si="782">BP52*AU76</f>
        <v>0</v>
      </c>
      <c r="CN76">
        <f t="shared" ref="CN76" si="783">BQ52*AV76</f>
        <v>0</v>
      </c>
      <c r="CO76">
        <f t="shared" ref="CO76" si="784">BR52*AW76</f>
        <v>0</v>
      </c>
      <c r="CP76">
        <f t="shared" ref="CP76" si="785">BS52*AX76</f>
        <v>0</v>
      </c>
      <c r="CQ76">
        <f t="shared" ref="CQ76" si="786">BT52*AY76</f>
        <v>0</v>
      </c>
      <c r="CR76">
        <f t="shared" ref="CR76" si="787">BU52*AZ76</f>
        <v>0</v>
      </c>
      <c r="CS76">
        <f t="shared" ref="CS76" si="788">BV52*BA76</f>
        <v>0</v>
      </c>
      <c r="CT76">
        <f t="shared" ref="CT76" si="789">BW52*BB76</f>
        <v>0</v>
      </c>
    </row>
    <row r="77" spans="6:98" x14ac:dyDescent="0.3">
      <c r="F77" s="91">
        <f t="shared" si="671"/>
        <v>130</v>
      </c>
      <c r="G77" s="91">
        <f t="shared" si="671"/>
        <v>130</v>
      </c>
      <c r="H77" s="4">
        <f t="shared" si="671"/>
        <v>1</v>
      </c>
      <c r="I77">
        <v>120</v>
      </c>
      <c r="J77" s="48">
        <f t="shared" si="136"/>
        <v>0</v>
      </c>
      <c r="K77" s="48">
        <f>IF(IF(AND(I77&gt;=(F77*2),I77&lt;=G77+F77+(G77-F77+5)+1),((H77)^2)*(I78-F77*2)/5,0)&lt;=H77,IF(AND(I77&gt;=(F77*2),I77&lt;=G77+F77+(G77-F77+5)+1),((H77)^2)*(I78-F77*2)/5,0),(K76-H77^2))</f>
        <v>0</v>
      </c>
      <c r="L77" s="98">
        <f t="shared" si="138"/>
        <v>0</v>
      </c>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f>$J77+$K77+$L77</f>
        <v>0</v>
      </c>
      <c r="AM77" s="48">
        <f t="shared" si="672"/>
        <v>0</v>
      </c>
      <c r="AN77" s="48">
        <f t="shared" si="672"/>
        <v>0</v>
      </c>
      <c r="AO77" s="48">
        <f t="shared" si="672"/>
        <v>0</v>
      </c>
      <c r="AP77" s="48">
        <f t="shared" si="647"/>
        <v>0</v>
      </c>
      <c r="AQ77" s="48">
        <f t="shared" si="647"/>
        <v>0</v>
      </c>
      <c r="AR77" s="48">
        <f t="shared" si="647"/>
        <v>0</v>
      </c>
      <c r="AS77" s="48">
        <f t="shared" si="647"/>
        <v>0</v>
      </c>
      <c r="AT77" s="48">
        <f t="shared" si="647"/>
        <v>0</v>
      </c>
      <c r="AU77" s="48">
        <f t="shared" si="647"/>
        <v>0</v>
      </c>
      <c r="AV77" s="48">
        <f t="shared" si="647"/>
        <v>0</v>
      </c>
      <c r="AW77" s="48">
        <f t="shared" si="647"/>
        <v>0</v>
      </c>
      <c r="AX77" s="48">
        <f t="shared" si="647"/>
        <v>0</v>
      </c>
      <c r="AY77" s="48">
        <f t="shared" si="647"/>
        <v>0</v>
      </c>
      <c r="AZ77" s="48">
        <f t="shared" si="647"/>
        <v>0</v>
      </c>
      <c r="BA77" s="48">
        <f t="shared" si="647"/>
        <v>0</v>
      </c>
      <c r="BB77" s="48">
        <f t="shared" si="647"/>
        <v>0</v>
      </c>
      <c r="BC77" s="48"/>
      <c r="BE77" t="s">
        <v>201</v>
      </c>
      <c r="CD77">
        <f>BF52*AL77</f>
        <v>0</v>
      </c>
      <c r="CE77">
        <f t="shared" ref="CE77" si="790">BG52*AM77</f>
        <v>0</v>
      </c>
      <c r="CF77">
        <f t="shared" ref="CF77" si="791">BH52*AN77</f>
        <v>0</v>
      </c>
      <c r="CG77">
        <f t="shared" ref="CG77" si="792">BI52*AO77</f>
        <v>0</v>
      </c>
      <c r="CH77">
        <f t="shared" ref="CH77" si="793">BJ52*AP77</f>
        <v>0</v>
      </c>
      <c r="CI77">
        <f t="shared" ref="CI77" si="794">BK52*AQ77</f>
        <v>0</v>
      </c>
      <c r="CJ77">
        <f t="shared" ref="CJ77" si="795">BL52*AR77</f>
        <v>0</v>
      </c>
      <c r="CK77">
        <f t="shared" ref="CK77" si="796">BM52*AS77</f>
        <v>0</v>
      </c>
      <c r="CL77">
        <f t="shared" ref="CL77" si="797">BN52*AT77</f>
        <v>0</v>
      </c>
      <c r="CM77">
        <f t="shared" ref="CM77" si="798">BO52*AU77</f>
        <v>0</v>
      </c>
      <c r="CN77">
        <f t="shared" ref="CN77" si="799">BP52*AV77</f>
        <v>0</v>
      </c>
      <c r="CO77">
        <f t="shared" ref="CO77" si="800">BQ52*AW77</f>
        <v>0</v>
      </c>
      <c r="CP77">
        <f t="shared" ref="CP77" si="801">BR52*AX77</f>
        <v>0</v>
      </c>
      <c r="CQ77">
        <f t="shared" ref="CQ77" si="802">BS52*AY77</f>
        <v>0</v>
      </c>
      <c r="CR77">
        <f t="shared" ref="CR77" si="803">BT52*AZ77</f>
        <v>0</v>
      </c>
      <c r="CS77">
        <f t="shared" ref="CS77" si="804">BU52*BA77</f>
        <v>0</v>
      </c>
      <c r="CT77">
        <f t="shared" ref="CT77" si="805">BV52*BB77</f>
        <v>0</v>
      </c>
    </row>
    <row r="78" spans="6:98" x14ac:dyDescent="0.3">
      <c r="F78" s="91">
        <f t="shared" si="671"/>
        <v>130</v>
      </c>
      <c r="G78" s="91">
        <f t="shared" si="671"/>
        <v>130</v>
      </c>
      <c r="H78" s="4">
        <f t="shared" si="671"/>
        <v>1</v>
      </c>
      <c r="I78">
        <v>125</v>
      </c>
      <c r="J78" s="48">
        <f t="shared" si="136"/>
        <v>0</v>
      </c>
      <c r="K78" s="48">
        <f t="shared" ref="K78:K83" si="806">IF(IF(AND(I78&gt;=(F78*2),I78&lt;=G78+F78+(G78-F78+5)+1),((H78)^2)*(I79-F78*2)/5,0)&lt;=H78,IF(AND(I78&gt;=(F78*2),I78&lt;=G78+F78+(G78-F78+5)+1),((H78)^2)*(I79-F78*2)/5,0),(K77-H78^2))</f>
        <v>0</v>
      </c>
      <c r="L78" s="98">
        <f t="shared" si="138"/>
        <v>0</v>
      </c>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f>$J78+$K78+$L78</f>
        <v>0</v>
      </c>
      <c r="AN78" s="48">
        <f t="shared" si="672"/>
        <v>0</v>
      </c>
      <c r="AO78" s="48">
        <f t="shared" si="672"/>
        <v>0</v>
      </c>
      <c r="AP78" s="48">
        <f t="shared" si="647"/>
        <v>0</v>
      </c>
      <c r="AQ78" s="48">
        <f t="shared" si="647"/>
        <v>0</v>
      </c>
      <c r="AR78" s="48">
        <f t="shared" si="647"/>
        <v>0</v>
      </c>
      <c r="AS78" s="48">
        <f t="shared" si="647"/>
        <v>0</v>
      </c>
      <c r="AT78" s="48">
        <f t="shared" si="647"/>
        <v>0</v>
      </c>
      <c r="AU78" s="48">
        <f t="shared" si="647"/>
        <v>0</v>
      </c>
      <c r="AV78" s="48">
        <f t="shared" si="647"/>
        <v>0</v>
      </c>
      <c r="AW78" s="48">
        <f t="shared" si="647"/>
        <v>0</v>
      </c>
      <c r="AX78" s="48">
        <f t="shared" si="647"/>
        <v>0</v>
      </c>
      <c r="AY78" s="48">
        <f t="shared" si="647"/>
        <v>0</v>
      </c>
      <c r="AZ78" s="48">
        <f t="shared" si="647"/>
        <v>0</v>
      </c>
      <c r="BA78" s="48">
        <f t="shared" si="647"/>
        <v>0</v>
      </c>
      <c r="BB78" s="48">
        <f t="shared" si="647"/>
        <v>0</v>
      </c>
      <c r="BC78" s="48"/>
      <c r="BE78" t="s">
        <v>202</v>
      </c>
      <c r="CE78">
        <f>BF52*AM78</f>
        <v>0</v>
      </c>
      <c r="CF78">
        <f t="shared" ref="CF78" si="807">BG52*AN78</f>
        <v>0</v>
      </c>
      <c r="CG78">
        <f t="shared" ref="CG78" si="808">BH52*AO78</f>
        <v>0</v>
      </c>
      <c r="CH78">
        <f t="shared" ref="CH78" si="809">BI52*AP78</f>
        <v>0</v>
      </c>
      <c r="CI78">
        <f t="shared" ref="CI78" si="810">BJ52*AQ78</f>
        <v>0</v>
      </c>
      <c r="CJ78">
        <f t="shared" ref="CJ78" si="811">BK52*AR78</f>
        <v>0</v>
      </c>
      <c r="CK78">
        <f t="shared" ref="CK78" si="812">BL52*AS78</f>
        <v>0</v>
      </c>
      <c r="CL78">
        <f t="shared" ref="CL78" si="813">BM52*AT78</f>
        <v>0</v>
      </c>
      <c r="CM78">
        <f t="shared" ref="CM78" si="814">BN52*AU78</f>
        <v>0</v>
      </c>
      <c r="CN78">
        <f t="shared" ref="CN78" si="815">BO52*AV78</f>
        <v>0</v>
      </c>
      <c r="CO78">
        <f t="shared" ref="CO78" si="816">BP52*AW78</f>
        <v>0</v>
      </c>
      <c r="CP78">
        <f t="shared" ref="CP78" si="817">BQ52*AX78</f>
        <v>0</v>
      </c>
      <c r="CQ78">
        <f t="shared" ref="CQ78" si="818">BR52*AY78</f>
        <v>0</v>
      </c>
      <c r="CR78">
        <f t="shared" ref="CR78" si="819">BS52*AZ78</f>
        <v>0</v>
      </c>
      <c r="CS78">
        <f t="shared" ref="CS78" si="820">BT52*BA78</f>
        <v>0</v>
      </c>
      <c r="CT78">
        <f t="shared" ref="CT78" si="821">BU52*BB78</f>
        <v>0</v>
      </c>
    </row>
    <row r="79" spans="6:98" x14ac:dyDescent="0.3">
      <c r="F79" s="91">
        <f t="shared" si="671"/>
        <v>130</v>
      </c>
      <c r="G79" s="91">
        <f t="shared" si="671"/>
        <v>130</v>
      </c>
      <c r="H79" s="4">
        <f t="shared" si="671"/>
        <v>1</v>
      </c>
      <c r="I79">
        <v>130</v>
      </c>
      <c r="J79" s="48">
        <f t="shared" si="136"/>
        <v>1</v>
      </c>
      <c r="K79" s="48">
        <f t="shared" si="806"/>
        <v>0</v>
      </c>
      <c r="L79" s="98">
        <f t="shared" si="138"/>
        <v>0</v>
      </c>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f>$J79+$K79+$L79</f>
        <v>1</v>
      </c>
      <c r="AO79" s="48">
        <f t="shared" si="672"/>
        <v>1</v>
      </c>
      <c r="AP79" s="48">
        <f t="shared" si="647"/>
        <v>1</v>
      </c>
      <c r="AQ79" s="48">
        <f t="shared" si="647"/>
        <v>1</v>
      </c>
      <c r="AR79" s="48">
        <f t="shared" si="647"/>
        <v>1</v>
      </c>
      <c r="AS79" s="48">
        <f t="shared" si="647"/>
        <v>1</v>
      </c>
      <c r="AT79" s="48">
        <f t="shared" si="647"/>
        <v>1</v>
      </c>
      <c r="AU79" s="48">
        <f t="shared" si="647"/>
        <v>1</v>
      </c>
      <c r="AV79" s="48">
        <f t="shared" si="647"/>
        <v>1</v>
      </c>
      <c r="AW79" s="48">
        <f t="shared" si="647"/>
        <v>1</v>
      </c>
      <c r="AX79" s="48">
        <f t="shared" si="647"/>
        <v>1</v>
      </c>
      <c r="AY79" s="48">
        <f t="shared" si="647"/>
        <v>1</v>
      </c>
      <c r="AZ79" s="48">
        <f t="shared" si="647"/>
        <v>1</v>
      </c>
      <c r="BA79" s="48">
        <f t="shared" si="647"/>
        <v>1</v>
      </c>
      <c r="BB79" s="48">
        <f t="shared" si="647"/>
        <v>1</v>
      </c>
      <c r="BC79" s="48"/>
      <c r="BE79" t="s">
        <v>203</v>
      </c>
      <c r="CF79">
        <f>BF52*AN79</f>
        <v>0</v>
      </c>
      <c r="CG79">
        <f t="shared" ref="CG79" si="822">BG52*AO79</f>
        <v>1.7417998601780929</v>
      </c>
      <c r="CH79">
        <f t="shared" ref="CH79" si="823">BH52*AP79</f>
        <v>11.611999067853953</v>
      </c>
      <c r="CI79">
        <f t="shared" ref="CI79" si="824">BI52*AQ79</f>
        <v>29.029997669634877</v>
      </c>
      <c r="CJ79">
        <f t="shared" ref="CJ79" si="825">BJ52*AR79</f>
        <v>58.059995339269754</v>
      </c>
      <c r="CK79">
        <f t="shared" ref="CK79" si="826">BK52*AS79</f>
        <v>133.41147264730571</v>
      </c>
      <c r="CL79">
        <f t="shared" ref="CL79" si="827">BL52*AT79</f>
        <v>223.4784310122694</v>
      </c>
      <c r="CM79">
        <f t="shared" ref="CM79" si="828">BM52*AU79</f>
        <v>282.16752801051587</v>
      </c>
      <c r="CN79">
        <f t="shared" ref="CN79" si="829">BN52*AV79</f>
        <v>310.13870190871097</v>
      </c>
      <c r="CO79">
        <f t="shared" ref="CO79" si="830">BO52*AW79</f>
        <v>332.31047694613943</v>
      </c>
      <c r="CP79">
        <f t="shared" ref="CP79" si="831">BP52*AX79</f>
        <v>364.07885943378926</v>
      </c>
      <c r="CQ79">
        <f t="shared" ref="CQ79" si="832">BQ52*AY79</f>
        <v>391.60919003192015</v>
      </c>
      <c r="CR79">
        <f t="shared" ref="CR79" si="833">BR52*AZ79</f>
        <v>419.17397027515568</v>
      </c>
      <c r="CS79">
        <f t="shared" ref="CS79" si="834">BS52*BA79</f>
        <v>445.81696722884988</v>
      </c>
      <c r="CT79">
        <f t="shared" ref="CT79" si="835">BT52*BB79</f>
        <v>470.09963468576598</v>
      </c>
    </row>
    <row r="80" spans="6:98" x14ac:dyDescent="0.3">
      <c r="F80" s="91">
        <f t="shared" si="671"/>
        <v>130</v>
      </c>
      <c r="G80" s="91">
        <f t="shared" si="671"/>
        <v>130</v>
      </c>
      <c r="H80" s="4">
        <f t="shared" si="671"/>
        <v>1</v>
      </c>
      <c r="I80">
        <v>135</v>
      </c>
      <c r="J80" s="48">
        <f t="shared" si="136"/>
        <v>0</v>
      </c>
      <c r="K80" s="48">
        <f t="shared" si="806"/>
        <v>0</v>
      </c>
      <c r="L80" s="98">
        <f t="shared" si="138"/>
        <v>0</v>
      </c>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f>$J80+$K80+$L80</f>
        <v>0</v>
      </c>
      <c r="AP80" s="48">
        <f t="shared" si="647"/>
        <v>0</v>
      </c>
      <c r="AQ80" s="48">
        <f t="shared" si="647"/>
        <v>0</v>
      </c>
      <c r="AR80" s="48">
        <f t="shared" si="647"/>
        <v>0</v>
      </c>
      <c r="AS80" s="48">
        <f t="shared" si="647"/>
        <v>0</v>
      </c>
      <c r="AT80" s="48">
        <f t="shared" si="647"/>
        <v>0</v>
      </c>
      <c r="AU80" s="48">
        <f t="shared" si="647"/>
        <v>0</v>
      </c>
      <c r="AV80" s="48">
        <f t="shared" si="647"/>
        <v>0</v>
      </c>
      <c r="AW80" s="48">
        <f t="shared" si="647"/>
        <v>0</v>
      </c>
      <c r="AX80" s="48">
        <f t="shared" si="647"/>
        <v>0</v>
      </c>
      <c r="AY80" s="48">
        <f t="shared" si="647"/>
        <v>0</v>
      </c>
      <c r="AZ80" s="48">
        <f t="shared" si="647"/>
        <v>0</v>
      </c>
      <c r="BA80" s="48">
        <f t="shared" si="647"/>
        <v>0</v>
      </c>
      <c r="BB80" s="48">
        <f t="shared" si="647"/>
        <v>0</v>
      </c>
      <c r="BC80" s="48"/>
      <c r="BE80" t="s">
        <v>204</v>
      </c>
      <c r="CG80">
        <f>BF52*AO80</f>
        <v>0</v>
      </c>
      <c r="CH80">
        <f t="shared" ref="CH80" si="836">BG52*AP80</f>
        <v>0</v>
      </c>
      <c r="CI80">
        <f t="shared" ref="CI80" si="837">BH52*AQ80</f>
        <v>0</v>
      </c>
      <c r="CJ80">
        <f t="shared" ref="CJ80" si="838">BI52*AR80</f>
        <v>0</v>
      </c>
      <c r="CK80">
        <f t="shared" ref="CK80" si="839">BJ52*AS80</f>
        <v>0</v>
      </c>
      <c r="CL80">
        <f t="shared" ref="CL80" si="840">BK52*AT80</f>
        <v>0</v>
      </c>
      <c r="CM80">
        <f t="shared" ref="CM80" si="841">BL52*AU80</f>
        <v>0</v>
      </c>
      <c r="CN80">
        <f t="shared" ref="CN80" si="842">BM52*AV80</f>
        <v>0</v>
      </c>
      <c r="CO80">
        <f t="shared" ref="CO80" si="843">BN52*AW80</f>
        <v>0</v>
      </c>
      <c r="CP80">
        <f t="shared" ref="CP80" si="844">BO52*AX80</f>
        <v>0</v>
      </c>
      <c r="CQ80">
        <f t="shared" ref="CQ80" si="845">BP52*AY80</f>
        <v>0</v>
      </c>
      <c r="CR80">
        <f t="shared" ref="CR80" si="846">BQ52*AZ80</f>
        <v>0</v>
      </c>
      <c r="CS80">
        <f t="shared" ref="CS80" si="847">BR52*BA80</f>
        <v>0</v>
      </c>
      <c r="CT80">
        <f t="shared" ref="CT80" si="848">BS52*BB80</f>
        <v>0</v>
      </c>
    </row>
    <row r="81" spans="1:98" x14ac:dyDescent="0.3">
      <c r="F81" s="91">
        <f t="shared" si="671"/>
        <v>130</v>
      </c>
      <c r="G81" s="91">
        <f t="shared" si="671"/>
        <v>130</v>
      </c>
      <c r="H81" s="4">
        <f t="shared" si="671"/>
        <v>1</v>
      </c>
      <c r="I81">
        <v>140</v>
      </c>
      <c r="J81" s="48">
        <f t="shared" si="136"/>
        <v>0</v>
      </c>
      <c r="K81" s="48">
        <f t="shared" si="806"/>
        <v>0</v>
      </c>
      <c r="L81" s="98">
        <f t="shared" si="138"/>
        <v>0</v>
      </c>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f>$J81+$K81+$L81</f>
        <v>0</v>
      </c>
      <c r="AQ81" s="48">
        <f t="shared" si="647"/>
        <v>0</v>
      </c>
      <c r="AR81" s="48">
        <f t="shared" si="647"/>
        <v>0</v>
      </c>
      <c r="AS81" s="48">
        <f t="shared" si="647"/>
        <v>0</v>
      </c>
      <c r="AT81" s="48">
        <f t="shared" si="647"/>
        <v>0</v>
      </c>
      <c r="AU81" s="48">
        <f t="shared" si="647"/>
        <v>0</v>
      </c>
      <c r="AV81" s="48">
        <f t="shared" si="647"/>
        <v>0</v>
      </c>
      <c r="AW81" s="48">
        <f t="shared" si="647"/>
        <v>0</v>
      </c>
      <c r="AX81" s="48">
        <f t="shared" si="647"/>
        <v>0</v>
      </c>
      <c r="AY81" s="48">
        <f t="shared" si="647"/>
        <v>0</v>
      </c>
      <c r="AZ81" s="48">
        <f t="shared" si="647"/>
        <v>0</v>
      </c>
      <c r="BA81" s="48">
        <f t="shared" si="647"/>
        <v>0</v>
      </c>
      <c r="BB81" s="48">
        <f t="shared" si="647"/>
        <v>0</v>
      </c>
      <c r="BC81" s="48"/>
      <c r="BE81" t="s">
        <v>205</v>
      </c>
      <c r="CH81">
        <f>BF52*AP81</f>
        <v>0</v>
      </c>
      <c r="CI81">
        <f t="shared" ref="CI81" si="849">BG52*AQ81</f>
        <v>0</v>
      </c>
      <c r="CJ81">
        <f t="shared" ref="CJ81" si="850">BH52*AR81</f>
        <v>0</v>
      </c>
      <c r="CK81">
        <f t="shared" ref="CK81" si="851">BI52*AS81</f>
        <v>0</v>
      </c>
      <c r="CL81">
        <f t="shared" ref="CL81" si="852">BJ52*AT81</f>
        <v>0</v>
      </c>
      <c r="CM81">
        <f t="shared" ref="CM81" si="853">BK52*AU81</f>
        <v>0</v>
      </c>
      <c r="CN81">
        <f t="shared" ref="CN81" si="854">BL52*AV81</f>
        <v>0</v>
      </c>
      <c r="CO81">
        <f t="shared" ref="CO81" si="855">BM52*AW81</f>
        <v>0</v>
      </c>
      <c r="CP81">
        <f t="shared" ref="CP81" si="856">BN52*AX81</f>
        <v>0</v>
      </c>
      <c r="CQ81">
        <f t="shared" ref="CQ81" si="857">BO52*AY81</f>
        <v>0</v>
      </c>
      <c r="CR81">
        <f t="shared" ref="CR81" si="858">BP52*AZ81</f>
        <v>0</v>
      </c>
      <c r="CS81">
        <f t="shared" ref="CS81" si="859">BQ52*BA81</f>
        <v>0</v>
      </c>
      <c r="CT81">
        <f t="shared" ref="CT81" si="860">BR52*BB81</f>
        <v>0</v>
      </c>
    </row>
    <row r="82" spans="1:98" x14ac:dyDescent="0.3">
      <c r="F82" s="91">
        <f t="shared" si="671"/>
        <v>130</v>
      </c>
      <c r="G82" s="91">
        <f t="shared" si="671"/>
        <v>130</v>
      </c>
      <c r="H82" s="4">
        <f t="shared" si="671"/>
        <v>1</v>
      </c>
      <c r="I82">
        <v>145</v>
      </c>
      <c r="J82" s="48">
        <f t="shared" si="136"/>
        <v>0</v>
      </c>
      <c r="K82" s="48">
        <f t="shared" si="806"/>
        <v>0</v>
      </c>
      <c r="L82" s="98">
        <f t="shared" si="138"/>
        <v>0</v>
      </c>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f>$J82+$K82+$L82</f>
        <v>0</v>
      </c>
      <c r="AR82" s="48">
        <f t="shared" si="647"/>
        <v>0</v>
      </c>
      <c r="AS82" s="48">
        <f t="shared" si="647"/>
        <v>0</v>
      </c>
      <c r="AT82" s="48">
        <f t="shared" si="647"/>
        <v>0</v>
      </c>
      <c r="AU82" s="48">
        <f t="shared" si="647"/>
        <v>0</v>
      </c>
      <c r="AV82" s="48">
        <f t="shared" si="647"/>
        <v>0</v>
      </c>
      <c r="AW82" s="48">
        <f t="shared" si="647"/>
        <v>0</v>
      </c>
      <c r="AX82" s="48">
        <f t="shared" si="647"/>
        <v>0</v>
      </c>
      <c r="AY82" s="48">
        <f t="shared" si="647"/>
        <v>0</v>
      </c>
      <c r="AZ82" s="48">
        <f t="shared" si="647"/>
        <v>0</v>
      </c>
      <c r="BA82" s="48">
        <f t="shared" si="647"/>
        <v>0</v>
      </c>
      <c r="BB82" s="48">
        <f t="shared" si="647"/>
        <v>0</v>
      </c>
      <c r="BC82" s="48"/>
      <c r="BE82" t="s">
        <v>206</v>
      </c>
      <c r="CI82">
        <f>BF52*AQ82</f>
        <v>0</v>
      </c>
      <c r="CJ82">
        <f t="shared" ref="CJ82" si="861">BG52*AR82</f>
        <v>0</v>
      </c>
      <c r="CK82">
        <f t="shared" ref="CK82" si="862">BH52*AS82</f>
        <v>0</v>
      </c>
      <c r="CL82">
        <f t="shared" ref="CL82" si="863">BI52*AT82</f>
        <v>0</v>
      </c>
      <c r="CM82">
        <f t="shared" ref="CM82" si="864">BJ52*AU82</f>
        <v>0</v>
      </c>
      <c r="CN82">
        <f t="shared" ref="CN82" si="865">BK52*AV82</f>
        <v>0</v>
      </c>
      <c r="CO82">
        <f t="shared" ref="CO82" si="866">BL52*AW82</f>
        <v>0</v>
      </c>
      <c r="CP82">
        <f t="shared" ref="CP82" si="867">BM52*AX82</f>
        <v>0</v>
      </c>
      <c r="CQ82">
        <f t="shared" ref="CQ82" si="868">BN52*AY82</f>
        <v>0</v>
      </c>
      <c r="CR82">
        <f t="shared" ref="CR82" si="869">BO52*AZ82</f>
        <v>0</v>
      </c>
      <c r="CS82">
        <f t="shared" ref="CS82" si="870">BP52*BA82</f>
        <v>0</v>
      </c>
      <c r="CT82">
        <f t="shared" ref="CT82" si="871">BQ52*BB82</f>
        <v>0</v>
      </c>
    </row>
    <row r="83" spans="1:98" x14ac:dyDescent="0.3">
      <c r="F83" s="91">
        <f t="shared" si="671"/>
        <v>130</v>
      </c>
      <c r="G83" s="91">
        <f t="shared" si="671"/>
        <v>130</v>
      </c>
      <c r="H83" s="4">
        <f t="shared" si="671"/>
        <v>1</v>
      </c>
      <c r="I83">
        <v>150</v>
      </c>
      <c r="J83" s="48">
        <f t="shared" si="136"/>
        <v>0</v>
      </c>
      <c r="K83" s="48">
        <f t="shared" si="806"/>
        <v>0</v>
      </c>
      <c r="L83" s="98">
        <f t="shared" si="138"/>
        <v>0</v>
      </c>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f>$J83+$K83+$L83</f>
        <v>0</v>
      </c>
      <c r="AS83" s="48">
        <f t="shared" si="647"/>
        <v>0</v>
      </c>
      <c r="AT83" s="48">
        <f t="shared" si="647"/>
        <v>0</v>
      </c>
      <c r="AU83" s="48">
        <f t="shared" si="647"/>
        <v>0</v>
      </c>
      <c r="AV83" s="48">
        <f t="shared" si="647"/>
        <v>0</v>
      </c>
      <c r="AW83" s="48">
        <f t="shared" si="647"/>
        <v>0</v>
      </c>
      <c r="AX83" s="48">
        <f t="shared" si="647"/>
        <v>0</v>
      </c>
      <c r="AY83" s="48">
        <f t="shared" si="647"/>
        <v>0</v>
      </c>
      <c r="AZ83" s="48">
        <f t="shared" si="647"/>
        <v>0</v>
      </c>
      <c r="BA83" s="48">
        <f t="shared" si="647"/>
        <v>0</v>
      </c>
      <c r="BB83" s="48">
        <f t="shared" si="647"/>
        <v>0</v>
      </c>
      <c r="BC83" s="48"/>
      <c r="BE83" t="s">
        <v>207</v>
      </c>
      <c r="CJ83">
        <f>BF52*AR83</f>
        <v>0</v>
      </c>
      <c r="CK83">
        <f t="shared" ref="CK83" si="872">BG52*AS83</f>
        <v>0</v>
      </c>
      <c r="CL83">
        <f t="shared" ref="CL83" si="873">BH52*AT83</f>
        <v>0</v>
      </c>
      <c r="CM83">
        <f t="shared" ref="CM83" si="874">BI52*AU83</f>
        <v>0</v>
      </c>
      <c r="CN83">
        <f t="shared" ref="CN83" si="875">BJ52*AV83</f>
        <v>0</v>
      </c>
      <c r="CO83">
        <f t="shared" ref="CO83" si="876">BK52*AW83</f>
        <v>0</v>
      </c>
      <c r="CP83">
        <f t="shared" ref="CP83" si="877">BL52*AX83</f>
        <v>0</v>
      </c>
      <c r="CQ83">
        <f t="shared" ref="CQ83" si="878">BM52*AY83</f>
        <v>0</v>
      </c>
      <c r="CR83">
        <f t="shared" ref="CR83" si="879">BN52*AZ83</f>
        <v>0</v>
      </c>
      <c r="CS83">
        <f t="shared" ref="CS83" si="880">BO52*BA83</f>
        <v>0</v>
      </c>
      <c r="CT83">
        <f t="shared" ref="CT83" si="881">BP52*BB83</f>
        <v>0</v>
      </c>
    </row>
    <row r="84" spans="1:98" x14ac:dyDescent="0.3">
      <c r="F84" s="91">
        <f t="shared" si="671"/>
        <v>130</v>
      </c>
      <c r="G84" s="91">
        <f t="shared" si="671"/>
        <v>130</v>
      </c>
      <c r="H84" s="4">
        <f t="shared" si="671"/>
        <v>1</v>
      </c>
      <c r="I84">
        <v>155</v>
      </c>
      <c r="J84" s="48">
        <f t="shared" si="136"/>
        <v>0</v>
      </c>
      <c r="K84" s="48">
        <f>IF(IF(AND(I84&gt;=(F84*2),I84&lt;=G84+F84+(G84-F84+5)+1),((H84)^2)*(I85-F84*2)/5,0)&lt;=H84,IF(AND(I84&gt;=(F84*2),I84&lt;=G84+F84+(G84-F84+5)+1),((H84)^2)*(I85-F84*2)/5,0),(K83-H84^2))</f>
        <v>0</v>
      </c>
      <c r="L84" s="98">
        <f t="shared" si="138"/>
        <v>0</v>
      </c>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f>$J84+$K84+$L84</f>
        <v>0</v>
      </c>
      <c r="AT84" s="48">
        <f t="shared" si="647"/>
        <v>0</v>
      </c>
      <c r="AU84" s="48">
        <f t="shared" si="647"/>
        <v>0</v>
      </c>
      <c r="AV84" s="48">
        <f t="shared" si="647"/>
        <v>0</v>
      </c>
      <c r="AW84" s="48">
        <f t="shared" si="647"/>
        <v>0</v>
      </c>
      <c r="AX84" s="48">
        <f t="shared" si="647"/>
        <v>0</v>
      </c>
      <c r="AY84" s="48">
        <f t="shared" si="647"/>
        <v>0</v>
      </c>
      <c r="AZ84" s="48">
        <f t="shared" si="647"/>
        <v>0</v>
      </c>
      <c r="BA84" s="48">
        <f t="shared" si="647"/>
        <v>0</v>
      </c>
      <c r="BB84" s="48">
        <f t="shared" si="647"/>
        <v>0</v>
      </c>
      <c r="BC84" s="48"/>
      <c r="BE84" t="s">
        <v>208</v>
      </c>
      <c r="CK84">
        <f>BF52*AS84</f>
        <v>0</v>
      </c>
      <c r="CL84">
        <f t="shared" ref="CL84" si="882">BG52*AT84</f>
        <v>0</v>
      </c>
      <c r="CM84">
        <f t="shared" ref="CM84" si="883">BH52*AU84</f>
        <v>0</v>
      </c>
      <c r="CN84">
        <f t="shared" ref="CN84" si="884">BI52*AV84</f>
        <v>0</v>
      </c>
      <c r="CO84">
        <f t="shared" ref="CO84" si="885">BJ52*AW84</f>
        <v>0</v>
      </c>
      <c r="CP84">
        <f t="shared" ref="CP84" si="886">BK52*AX84</f>
        <v>0</v>
      </c>
      <c r="CQ84">
        <f t="shared" ref="CQ84" si="887">BL52*AY84</f>
        <v>0</v>
      </c>
      <c r="CR84">
        <f t="shared" ref="CR84" si="888">BM52*AZ84</f>
        <v>0</v>
      </c>
      <c r="CS84">
        <f t="shared" ref="CS84" si="889">BN52*BA84</f>
        <v>0</v>
      </c>
      <c r="CT84">
        <f t="shared" ref="CT84" si="890">BO52*BB84</f>
        <v>0</v>
      </c>
    </row>
    <row r="85" spans="1:98" x14ac:dyDescent="0.3">
      <c r="F85" s="91">
        <f t="shared" si="671"/>
        <v>130</v>
      </c>
      <c r="G85" s="91">
        <f t="shared" si="671"/>
        <v>130</v>
      </c>
      <c r="H85" s="4">
        <f t="shared" si="671"/>
        <v>1</v>
      </c>
      <c r="I85">
        <v>160</v>
      </c>
      <c r="J85" s="48">
        <f t="shared" si="136"/>
        <v>0</v>
      </c>
      <c r="K85" s="48">
        <f t="shared" ref="K85:K93" si="891">IF(IF(AND(I85&gt;=(F85*2),I85&lt;=G85+F85+(G85-F85+5)+1),((H85)^2)*(I86-F85*2)/5,0)&lt;=H85,IF(AND(I85&gt;=(F85*2),I85&lt;=G85+F85+(G85-F85+5)+1),((H85)^2)*(I86-F85*2)/5,0),(K84-H85^2))</f>
        <v>0</v>
      </c>
      <c r="L85" s="98">
        <f t="shared" si="138"/>
        <v>0</v>
      </c>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f>$J85+$K85+$L85</f>
        <v>0</v>
      </c>
      <c r="AU85" s="48">
        <f t="shared" si="647"/>
        <v>0</v>
      </c>
      <c r="AV85" s="48">
        <f t="shared" si="647"/>
        <v>0</v>
      </c>
      <c r="AW85" s="48">
        <f t="shared" si="647"/>
        <v>0</v>
      </c>
      <c r="AX85" s="48">
        <f t="shared" si="647"/>
        <v>0</v>
      </c>
      <c r="AY85" s="48">
        <f t="shared" si="647"/>
        <v>0</v>
      </c>
      <c r="AZ85" s="48">
        <f t="shared" si="647"/>
        <v>0</v>
      </c>
      <c r="BA85" s="48">
        <f t="shared" si="647"/>
        <v>0</v>
      </c>
      <c r="BB85" s="48">
        <f t="shared" si="647"/>
        <v>0</v>
      </c>
      <c r="BC85" s="48"/>
      <c r="BE85" t="s">
        <v>209</v>
      </c>
      <c r="CL85">
        <f>BF52*AT85</f>
        <v>0</v>
      </c>
      <c r="CM85">
        <f t="shared" ref="CM85" si="892">BG52*AU85</f>
        <v>0</v>
      </c>
      <c r="CN85">
        <f t="shared" ref="CN85" si="893">BH52*AV85</f>
        <v>0</v>
      </c>
      <c r="CO85">
        <f t="shared" ref="CO85" si="894">BI52*AW85</f>
        <v>0</v>
      </c>
      <c r="CP85">
        <f t="shared" ref="CP85" si="895">BJ52*AX85</f>
        <v>0</v>
      </c>
      <c r="CQ85">
        <f t="shared" ref="CQ85" si="896">BK52*AY85</f>
        <v>0</v>
      </c>
      <c r="CR85">
        <f t="shared" ref="CR85" si="897">BL52*AZ85</f>
        <v>0</v>
      </c>
      <c r="CS85">
        <f t="shared" ref="CS85" si="898">BM52*BA85</f>
        <v>0</v>
      </c>
      <c r="CT85">
        <f t="shared" ref="CT85" si="899">BN52*BB85</f>
        <v>0</v>
      </c>
    </row>
    <row r="86" spans="1:98" x14ac:dyDescent="0.3">
      <c r="F86" s="91">
        <f t="shared" si="671"/>
        <v>130</v>
      </c>
      <c r="G86" s="91">
        <f t="shared" si="671"/>
        <v>130</v>
      </c>
      <c r="H86" s="4">
        <f t="shared" si="671"/>
        <v>1</v>
      </c>
      <c r="I86">
        <v>165</v>
      </c>
      <c r="J86" s="48">
        <f t="shared" si="136"/>
        <v>0</v>
      </c>
      <c r="K86" s="48">
        <f t="shared" si="891"/>
        <v>0</v>
      </c>
      <c r="L86" s="98">
        <f t="shared" si="138"/>
        <v>0</v>
      </c>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f>$J86+$K86+$L86</f>
        <v>0</v>
      </c>
      <c r="AV86" s="48">
        <f t="shared" ref="AV86:BB91" si="900">$J86+$K86+$L86</f>
        <v>0</v>
      </c>
      <c r="AW86" s="48">
        <f t="shared" si="900"/>
        <v>0</v>
      </c>
      <c r="AX86" s="48">
        <f t="shared" si="900"/>
        <v>0</v>
      </c>
      <c r="AY86" s="48">
        <f t="shared" si="900"/>
        <v>0</v>
      </c>
      <c r="AZ86" s="48">
        <f t="shared" si="900"/>
        <v>0</v>
      </c>
      <c r="BA86" s="48">
        <f t="shared" si="900"/>
        <v>0</v>
      </c>
      <c r="BB86" s="48">
        <f t="shared" si="900"/>
        <v>0</v>
      </c>
      <c r="BC86" s="48"/>
      <c r="BE86" t="s">
        <v>210</v>
      </c>
      <c r="CM86">
        <f>BF52*AU86</f>
        <v>0</v>
      </c>
      <c r="CN86">
        <f t="shared" ref="CN86" si="901">BG52*AV86</f>
        <v>0</v>
      </c>
      <c r="CO86">
        <f t="shared" ref="CO86" si="902">BH52*AW86</f>
        <v>0</v>
      </c>
      <c r="CP86">
        <f t="shared" ref="CP86" si="903">BI52*AX86</f>
        <v>0</v>
      </c>
      <c r="CQ86">
        <f t="shared" ref="CQ86" si="904">BJ52*AY86</f>
        <v>0</v>
      </c>
      <c r="CR86">
        <f t="shared" ref="CR86" si="905">BK52*AZ86</f>
        <v>0</v>
      </c>
      <c r="CS86">
        <f t="shared" ref="CS86" si="906">BL52*BA86</f>
        <v>0</v>
      </c>
      <c r="CT86">
        <f t="shared" ref="CT86" si="907">BM52*BB86</f>
        <v>0</v>
      </c>
    </row>
    <row r="87" spans="1:98" x14ac:dyDescent="0.3">
      <c r="F87" s="91">
        <f t="shared" ref="F87:H93" si="908">F86</f>
        <v>130</v>
      </c>
      <c r="G87" s="91">
        <f t="shared" si="908"/>
        <v>130</v>
      </c>
      <c r="H87" s="4">
        <f t="shared" si="908"/>
        <v>1</v>
      </c>
      <c r="I87">
        <v>170</v>
      </c>
      <c r="J87" s="48">
        <f t="shared" si="136"/>
        <v>0</v>
      </c>
      <c r="K87" s="48">
        <f t="shared" si="891"/>
        <v>0</v>
      </c>
      <c r="L87" s="98">
        <f t="shared" si="138"/>
        <v>0</v>
      </c>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f>$J87+$K87+$L87</f>
        <v>0</v>
      </c>
      <c r="AW87" s="48">
        <f t="shared" si="900"/>
        <v>0</v>
      </c>
      <c r="AX87" s="48">
        <f t="shared" si="900"/>
        <v>0</v>
      </c>
      <c r="AY87" s="48">
        <f t="shared" si="900"/>
        <v>0</v>
      </c>
      <c r="AZ87" s="48">
        <f t="shared" si="900"/>
        <v>0</v>
      </c>
      <c r="BA87" s="48">
        <f t="shared" si="900"/>
        <v>0</v>
      </c>
      <c r="BB87" s="48">
        <f t="shared" si="900"/>
        <v>0</v>
      </c>
      <c r="BC87" s="48"/>
      <c r="BE87" t="s">
        <v>211</v>
      </c>
      <c r="CN87">
        <f>BF52*AV87</f>
        <v>0</v>
      </c>
      <c r="CO87">
        <f t="shared" ref="CO87" si="909">BG52*AW87</f>
        <v>0</v>
      </c>
      <c r="CP87">
        <f t="shared" ref="CP87" si="910">BH52*AX87</f>
        <v>0</v>
      </c>
      <c r="CQ87">
        <f t="shared" ref="CQ87" si="911">BI52*AY87</f>
        <v>0</v>
      </c>
      <c r="CR87">
        <f t="shared" ref="CR87" si="912">BJ52*AZ87</f>
        <v>0</v>
      </c>
      <c r="CS87">
        <f t="shared" ref="CS87" si="913">BK52*BA87</f>
        <v>0</v>
      </c>
      <c r="CT87">
        <f t="shared" ref="CT87" si="914">BL52*BB87</f>
        <v>0</v>
      </c>
    </row>
    <row r="88" spans="1:98" x14ac:dyDescent="0.3">
      <c r="F88" s="91">
        <f t="shared" si="908"/>
        <v>130</v>
      </c>
      <c r="G88" s="91">
        <f t="shared" si="908"/>
        <v>130</v>
      </c>
      <c r="H88" s="4">
        <f t="shared" si="908"/>
        <v>1</v>
      </c>
      <c r="I88">
        <v>175</v>
      </c>
      <c r="J88" s="48">
        <f t="shared" si="136"/>
        <v>0</v>
      </c>
      <c r="K88" s="48">
        <f t="shared" si="891"/>
        <v>0</v>
      </c>
      <c r="L88" s="98">
        <f t="shared" si="138"/>
        <v>0</v>
      </c>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f>$J88+$K88+$L88</f>
        <v>0</v>
      </c>
      <c r="AX88" s="48">
        <f t="shared" si="900"/>
        <v>0</v>
      </c>
      <c r="AY88" s="48">
        <f t="shared" si="900"/>
        <v>0</v>
      </c>
      <c r="AZ88" s="48">
        <f t="shared" si="900"/>
        <v>0</v>
      </c>
      <c r="BA88" s="48">
        <f t="shared" si="900"/>
        <v>0</v>
      </c>
      <c r="BB88" s="48">
        <f t="shared" si="900"/>
        <v>0</v>
      </c>
      <c r="BC88" s="48"/>
      <c r="BE88" t="s">
        <v>212</v>
      </c>
      <c r="CO88">
        <f>BF52*AW88</f>
        <v>0</v>
      </c>
      <c r="CP88">
        <f t="shared" ref="CP88" si="915">BG52*AX88</f>
        <v>0</v>
      </c>
      <c r="CQ88">
        <f t="shared" ref="CQ88" si="916">BH52*AY88</f>
        <v>0</v>
      </c>
      <c r="CR88">
        <f t="shared" ref="CR88" si="917">BI52*AZ88</f>
        <v>0</v>
      </c>
      <c r="CS88">
        <f t="shared" ref="CS88" si="918">BJ52*BA88</f>
        <v>0</v>
      </c>
      <c r="CT88">
        <f t="shared" ref="CT88" si="919">BK52*BB88</f>
        <v>0</v>
      </c>
    </row>
    <row r="89" spans="1:98" x14ac:dyDescent="0.3">
      <c r="F89" s="91">
        <f t="shared" si="908"/>
        <v>130</v>
      </c>
      <c r="G89" s="91">
        <f t="shared" si="908"/>
        <v>130</v>
      </c>
      <c r="H89" s="4">
        <f t="shared" si="908"/>
        <v>1</v>
      </c>
      <c r="I89">
        <v>180</v>
      </c>
      <c r="J89" s="48">
        <f t="shared" si="136"/>
        <v>0</v>
      </c>
      <c r="K89" s="48">
        <f t="shared" si="891"/>
        <v>0</v>
      </c>
      <c r="L89" s="98">
        <f t="shared" si="138"/>
        <v>0</v>
      </c>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f>$J89+$K89+$L89</f>
        <v>0</v>
      </c>
      <c r="AY89" s="48">
        <f t="shared" si="900"/>
        <v>0</v>
      </c>
      <c r="AZ89" s="48">
        <f t="shared" si="900"/>
        <v>0</v>
      </c>
      <c r="BA89" s="48">
        <f t="shared" si="900"/>
        <v>0</v>
      </c>
      <c r="BB89" s="48">
        <f t="shared" si="900"/>
        <v>0</v>
      </c>
      <c r="BC89" s="48"/>
      <c r="BE89" t="s">
        <v>213</v>
      </c>
      <c r="CP89">
        <f>BF52*AX89</f>
        <v>0</v>
      </c>
      <c r="CQ89">
        <f t="shared" ref="CQ89" si="920">BG52*AY89</f>
        <v>0</v>
      </c>
      <c r="CR89">
        <f t="shared" ref="CR89" si="921">BH52*AZ89</f>
        <v>0</v>
      </c>
      <c r="CS89">
        <f t="shared" ref="CS89" si="922">BI52*BA89</f>
        <v>0</v>
      </c>
      <c r="CT89">
        <f t="shared" ref="CT89" si="923">BJ52*BB89</f>
        <v>0</v>
      </c>
    </row>
    <row r="90" spans="1:98" x14ac:dyDescent="0.3">
      <c r="F90" s="91">
        <f t="shared" si="908"/>
        <v>130</v>
      </c>
      <c r="G90" s="91">
        <f t="shared" si="908"/>
        <v>130</v>
      </c>
      <c r="H90" s="4">
        <f t="shared" si="908"/>
        <v>1</v>
      </c>
      <c r="I90">
        <v>185</v>
      </c>
      <c r="J90" s="48">
        <f t="shared" si="136"/>
        <v>0</v>
      </c>
      <c r="K90" s="48">
        <f t="shared" si="891"/>
        <v>0</v>
      </c>
      <c r="L90" s="98">
        <f t="shared" si="138"/>
        <v>0</v>
      </c>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f>$J90+$K90+$L90</f>
        <v>0</v>
      </c>
      <c r="AZ90" s="48">
        <f t="shared" si="900"/>
        <v>0</v>
      </c>
      <c r="BA90" s="48">
        <f t="shared" si="900"/>
        <v>0</v>
      </c>
      <c r="BB90" s="48">
        <f t="shared" si="900"/>
        <v>0</v>
      </c>
      <c r="BC90" s="48"/>
      <c r="BE90" t="s">
        <v>214</v>
      </c>
      <c r="CQ90">
        <f>BF52*AY90</f>
        <v>0</v>
      </c>
      <c r="CR90">
        <f t="shared" ref="CR90" si="924">BG52*AZ90</f>
        <v>0</v>
      </c>
      <c r="CS90">
        <f t="shared" ref="CS90" si="925">BH52*BA90</f>
        <v>0</v>
      </c>
      <c r="CT90">
        <f t="shared" ref="CT90" si="926">BI52*BB90</f>
        <v>0</v>
      </c>
    </row>
    <row r="91" spans="1:98" x14ac:dyDescent="0.3">
      <c r="F91" s="91">
        <f t="shared" si="908"/>
        <v>130</v>
      </c>
      <c r="G91" s="91">
        <f t="shared" si="908"/>
        <v>130</v>
      </c>
      <c r="H91" s="4">
        <f t="shared" si="908"/>
        <v>1</v>
      </c>
      <c r="I91">
        <v>190</v>
      </c>
      <c r="J91" s="48">
        <f t="shared" si="136"/>
        <v>0</v>
      </c>
      <c r="K91" s="48">
        <f t="shared" si="891"/>
        <v>0</v>
      </c>
      <c r="L91" s="98">
        <f t="shared" si="138"/>
        <v>0</v>
      </c>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f>$J91+$K91+$L91</f>
        <v>0</v>
      </c>
      <c r="BA91" s="48">
        <f t="shared" si="900"/>
        <v>0</v>
      </c>
      <c r="BB91" s="48">
        <f t="shared" si="900"/>
        <v>0</v>
      </c>
      <c r="BC91" s="48"/>
      <c r="BE91" t="s">
        <v>215</v>
      </c>
      <c r="CR91">
        <f>BF52*AZ91</f>
        <v>0</v>
      </c>
      <c r="CS91">
        <f t="shared" ref="CS91" si="927">BG52*BA91</f>
        <v>0</v>
      </c>
      <c r="CT91">
        <f t="shared" ref="CT91" si="928">BH52*BB91</f>
        <v>0</v>
      </c>
    </row>
    <row r="92" spans="1:98" x14ac:dyDescent="0.3">
      <c r="F92" s="91">
        <f t="shared" si="908"/>
        <v>130</v>
      </c>
      <c r="G92" s="91">
        <f t="shared" si="908"/>
        <v>130</v>
      </c>
      <c r="H92" s="4">
        <f t="shared" si="908"/>
        <v>1</v>
      </c>
      <c r="I92">
        <v>195</v>
      </c>
      <c r="J92" s="48">
        <f t="shared" si="136"/>
        <v>0</v>
      </c>
      <c r="K92" s="48">
        <f t="shared" si="891"/>
        <v>0</v>
      </c>
      <c r="L92" s="98">
        <f t="shared" si="138"/>
        <v>0</v>
      </c>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f>$J92+$K92+$L92</f>
        <v>0</v>
      </c>
      <c r="BB92" s="48">
        <f>$J92+$K92+$L92</f>
        <v>0</v>
      </c>
      <c r="BC92" s="48"/>
      <c r="BE92" t="s">
        <v>216</v>
      </c>
      <c r="CS92">
        <f>BF52*BA92</f>
        <v>0</v>
      </c>
      <c r="CT92">
        <f>BG52*BB92</f>
        <v>0</v>
      </c>
    </row>
    <row r="93" spans="1:98" x14ac:dyDescent="0.3">
      <c r="F93" s="91">
        <f t="shared" si="908"/>
        <v>130</v>
      </c>
      <c r="G93" s="91">
        <f t="shared" si="908"/>
        <v>130</v>
      </c>
      <c r="H93" s="4">
        <f t="shared" si="908"/>
        <v>1</v>
      </c>
      <c r="I93">
        <v>200</v>
      </c>
      <c r="J93" s="48">
        <f t="shared" si="136"/>
        <v>0</v>
      </c>
      <c r="K93" s="48">
        <f t="shared" si="891"/>
        <v>0</v>
      </c>
      <c r="L93" s="98">
        <f t="shared" si="138"/>
        <v>0</v>
      </c>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f>$J93+$K93+$L93</f>
        <v>0</v>
      </c>
      <c r="BC93" s="48"/>
      <c r="BE93" s="3" t="s">
        <v>217</v>
      </c>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f>BF52*BB93</f>
        <v>0</v>
      </c>
    </row>
    <row r="94" spans="1:98" x14ac:dyDescent="0.3">
      <c r="I94">
        <v>205</v>
      </c>
      <c r="BE94" s="19" t="s">
        <v>176</v>
      </c>
      <c r="BF94" s="99">
        <f>SUM(BF52:BF93)</f>
        <v>0</v>
      </c>
      <c r="BG94" s="99">
        <f t="shared" ref="BG94:CT94" si="929">SUM(BG52:BG93)</f>
        <v>1.7417998601780929</v>
      </c>
      <c r="BH94" s="99">
        <f t="shared" si="929"/>
        <v>11.611999067853953</v>
      </c>
      <c r="BI94" s="99">
        <f t="shared" si="929"/>
        <v>29.029997669634877</v>
      </c>
      <c r="BJ94" s="99">
        <f t="shared" si="929"/>
        <v>58.059995339269754</v>
      </c>
      <c r="BK94" s="99">
        <f t="shared" si="929"/>
        <v>133.41147264730571</v>
      </c>
      <c r="BL94" s="99">
        <f t="shared" si="929"/>
        <v>223.4784310122694</v>
      </c>
      <c r="BM94" s="99">
        <f t="shared" si="929"/>
        <v>282.16752801051587</v>
      </c>
      <c r="BN94" s="99">
        <f t="shared" si="929"/>
        <v>310.13870190871097</v>
      </c>
      <c r="BO94" s="99">
        <f t="shared" si="929"/>
        <v>332.31047694613943</v>
      </c>
      <c r="BP94" s="99">
        <f t="shared" si="929"/>
        <v>364.07885943378926</v>
      </c>
      <c r="BQ94" s="99">
        <f t="shared" si="929"/>
        <v>391.60919003192015</v>
      </c>
      <c r="BR94" s="99">
        <f t="shared" si="929"/>
        <v>419.17397027515568</v>
      </c>
      <c r="BS94" s="99">
        <f t="shared" si="929"/>
        <v>445.81696722884988</v>
      </c>
      <c r="BT94" s="99">
        <f t="shared" si="929"/>
        <v>470.09963468576598</v>
      </c>
      <c r="BU94" s="99">
        <f t="shared" si="929"/>
        <v>497.76269682810852</v>
      </c>
      <c r="BV94" s="99">
        <f t="shared" si="929"/>
        <v>520.88758918020528</v>
      </c>
      <c r="BW94" s="99">
        <f t="shared" si="929"/>
        <v>543.11268816243478</v>
      </c>
      <c r="BX94" s="99">
        <f t="shared" si="929"/>
        <v>555.56717443489026</v>
      </c>
      <c r="BY94" s="99">
        <f t="shared" si="929"/>
        <v>565.16695943714853</v>
      </c>
      <c r="BZ94" s="99">
        <f t="shared" si="929"/>
        <v>577.62197301783249</v>
      </c>
      <c r="CA94" s="99">
        <f t="shared" si="929"/>
        <v>586.76028728720974</v>
      </c>
      <c r="CB94" s="99">
        <f t="shared" si="929"/>
        <v>597.65592439676686</v>
      </c>
      <c r="CC94" s="99">
        <f t="shared" si="929"/>
        <v>607.8993976867954</v>
      </c>
      <c r="CD94" s="99">
        <f t="shared" si="929"/>
        <v>620.39228403263837</v>
      </c>
      <c r="CE94" s="99">
        <f t="shared" si="929"/>
        <v>625.38307174515933</v>
      </c>
      <c r="CF94" s="99">
        <f t="shared" si="929"/>
        <v>638.16237943884403</v>
      </c>
      <c r="CG94" s="99">
        <f t="shared" si="929"/>
        <v>1.7417998601780929</v>
      </c>
      <c r="CH94" s="99">
        <f t="shared" si="929"/>
        <v>11.611999067853953</v>
      </c>
      <c r="CI94" s="99">
        <f t="shared" si="929"/>
        <v>29.029997669634877</v>
      </c>
      <c r="CJ94" s="99">
        <f t="shared" si="929"/>
        <v>58.059995339269754</v>
      </c>
      <c r="CK94" s="99">
        <f t="shared" si="929"/>
        <v>133.41147264730571</v>
      </c>
      <c r="CL94" s="99">
        <f t="shared" si="929"/>
        <v>223.4784310122694</v>
      </c>
      <c r="CM94" s="99">
        <f t="shared" si="929"/>
        <v>282.16752801051587</v>
      </c>
      <c r="CN94" s="99">
        <f t="shared" si="929"/>
        <v>310.13870190871097</v>
      </c>
      <c r="CO94" s="99">
        <f t="shared" si="929"/>
        <v>332.31047694613943</v>
      </c>
      <c r="CP94" s="99">
        <f t="shared" si="929"/>
        <v>364.07885943378926</v>
      </c>
      <c r="CQ94" s="99">
        <f t="shared" si="929"/>
        <v>391.60919003192015</v>
      </c>
      <c r="CR94" s="99">
        <f t="shared" si="929"/>
        <v>419.17397027515568</v>
      </c>
      <c r="CS94" s="99">
        <f t="shared" si="929"/>
        <v>445.81696722884988</v>
      </c>
      <c r="CT94" s="99">
        <f t="shared" si="929"/>
        <v>470.09963468576598</v>
      </c>
    </row>
    <row r="96" spans="1:98" x14ac:dyDescent="0.3">
      <c r="A96" s="60" t="s">
        <v>224</v>
      </c>
    </row>
    <row r="97" spans="1:98" x14ac:dyDescent="0.3">
      <c r="A97" s="100"/>
      <c r="B97" s="100" t="s">
        <v>163</v>
      </c>
      <c r="C97" s="100" t="s">
        <v>164</v>
      </c>
      <c r="D97" t="s">
        <v>167</v>
      </c>
      <c r="E97" t="s">
        <v>166</v>
      </c>
    </row>
    <row r="98" spans="1:98" x14ac:dyDescent="0.3">
      <c r="A98" s="100" t="s">
        <v>165</v>
      </c>
      <c r="B98" s="93">
        <v>140</v>
      </c>
      <c r="C98" s="93">
        <v>140</v>
      </c>
      <c r="D98">
        <f>C98-B98+5</f>
        <v>5</v>
      </c>
      <c r="E98" s="4">
        <f>100/(D98/5)/100</f>
        <v>1</v>
      </c>
      <c r="N98" s="19">
        <v>0</v>
      </c>
      <c r="O98" s="19">
        <v>5</v>
      </c>
      <c r="P98" s="19">
        <v>10</v>
      </c>
      <c r="Q98" s="19">
        <v>15</v>
      </c>
      <c r="R98" s="19">
        <v>20</v>
      </c>
      <c r="S98" s="19">
        <v>25</v>
      </c>
      <c r="T98" s="19">
        <v>30</v>
      </c>
      <c r="U98" s="19">
        <v>35</v>
      </c>
      <c r="V98" s="19">
        <v>40</v>
      </c>
      <c r="W98" s="19">
        <v>45</v>
      </c>
      <c r="X98" s="19">
        <v>50</v>
      </c>
      <c r="Y98" s="19">
        <v>55</v>
      </c>
      <c r="Z98" s="19">
        <v>60</v>
      </c>
      <c r="AA98" s="19">
        <v>65</v>
      </c>
      <c r="AB98" s="19">
        <v>70</v>
      </c>
      <c r="AC98" s="19">
        <v>75</v>
      </c>
      <c r="AD98" s="19">
        <v>80</v>
      </c>
      <c r="AE98" s="19">
        <v>85</v>
      </c>
      <c r="AF98" s="19">
        <v>90</v>
      </c>
      <c r="AG98" s="19">
        <v>95</v>
      </c>
      <c r="AH98" s="19">
        <v>100</v>
      </c>
      <c r="AI98" s="19">
        <v>105</v>
      </c>
      <c r="AJ98" s="19">
        <v>110</v>
      </c>
      <c r="AK98" s="19">
        <v>115</v>
      </c>
      <c r="AL98" s="19">
        <v>120</v>
      </c>
      <c r="AM98" s="19">
        <v>125</v>
      </c>
      <c r="AN98" s="19">
        <v>130</v>
      </c>
      <c r="AO98" s="19">
        <v>135</v>
      </c>
      <c r="AP98" s="19">
        <v>140</v>
      </c>
      <c r="AQ98" s="19">
        <v>145</v>
      </c>
      <c r="AR98" s="2">
        <v>150</v>
      </c>
      <c r="AS98" s="19">
        <v>155</v>
      </c>
      <c r="AT98" s="2">
        <v>160</v>
      </c>
      <c r="AU98" s="19">
        <v>165</v>
      </c>
      <c r="AV98" s="2">
        <v>170</v>
      </c>
      <c r="AW98" s="19">
        <v>175</v>
      </c>
      <c r="AX98" s="2">
        <v>180</v>
      </c>
      <c r="AY98" s="19">
        <v>185</v>
      </c>
      <c r="AZ98" s="2">
        <v>190</v>
      </c>
      <c r="BA98" s="19">
        <v>195</v>
      </c>
      <c r="BB98" s="2">
        <v>200</v>
      </c>
      <c r="BF98" s="19">
        <v>0</v>
      </c>
      <c r="BG98" s="19">
        <v>5</v>
      </c>
      <c r="BH98" s="19">
        <v>10</v>
      </c>
      <c r="BI98" s="19">
        <v>15</v>
      </c>
      <c r="BJ98" s="19">
        <v>20</v>
      </c>
      <c r="BK98" s="19">
        <v>25</v>
      </c>
      <c r="BL98" s="19">
        <v>30</v>
      </c>
      <c r="BM98" s="19">
        <v>35</v>
      </c>
      <c r="BN98" s="19">
        <v>40</v>
      </c>
      <c r="BO98" s="19">
        <v>45</v>
      </c>
      <c r="BP98" s="19">
        <v>50</v>
      </c>
      <c r="BQ98" s="19">
        <v>55</v>
      </c>
      <c r="BR98" s="19">
        <v>60</v>
      </c>
      <c r="BS98" s="19">
        <v>65</v>
      </c>
      <c r="BT98" s="19">
        <v>70</v>
      </c>
      <c r="BU98" s="19">
        <v>75</v>
      </c>
      <c r="BV98" s="19">
        <v>80</v>
      </c>
      <c r="BW98" s="19">
        <v>85</v>
      </c>
      <c r="BX98" s="19">
        <v>90</v>
      </c>
      <c r="BY98" s="19">
        <v>95</v>
      </c>
      <c r="BZ98" s="19">
        <v>100</v>
      </c>
      <c r="CA98" s="19">
        <v>105</v>
      </c>
      <c r="CB98" s="19">
        <v>110</v>
      </c>
      <c r="CC98" s="19">
        <v>115</v>
      </c>
      <c r="CD98" s="19">
        <v>120</v>
      </c>
      <c r="CE98" s="19">
        <v>125</v>
      </c>
      <c r="CF98" s="19">
        <v>130</v>
      </c>
      <c r="CG98" s="19">
        <v>135</v>
      </c>
      <c r="CH98" s="19">
        <v>140</v>
      </c>
      <c r="CI98" s="19">
        <v>145</v>
      </c>
      <c r="CJ98" s="2">
        <v>150</v>
      </c>
      <c r="CK98" s="19">
        <v>155</v>
      </c>
      <c r="CL98" s="2">
        <v>160</v>
      </c>
      <c r="CM98" s="19">
        <v>165</v>
      </c>
      <c r="CN98" s="2">
        <v>170</v>
      </c>
      <c r="CO98" s="19">
        <v>175</v>
      </c>
      <c r="CP98" s="2">
        <v>180</v>
      </c>
      <c r="CQ98" s="19">
        <v>185</v>
      </c>
      <c r="CR98" s="2">
        <v>190</v>
      </c>
      <c r="CS98" s="19">
        <v>195</v>
      </c>
      <c r="CT98" s="2">
        <v>200</v>
      </c>
    </row>
    <row r="99" spans="1:98" x14ac:dyDescent="0.3">
      <c r="A99" s="100" t="s">
        <v>92</v>
      </c>
      <c r="B99" s="93">
        <v>140</v>
      </c>
      <c r="C99" s="93">
        <v>140</v>
      </c>
      <c r="D99">
        <f>C99-B99+5</f>
        <v>5</v>
      </c>
      <c r="E99" s="4">
        <f>IF(D99&gt;0,100/(D99/5)/100,1)</f>
        <v>1</v>
      </c>
      <c r="F99" s="94" t="s">
        <v>163</v>
      </c>
      <c r="G99" s="94" t="s">
        <v>164</v>
      </c>
      <c r="H99" s="94" t="s">
        <v>173</v>
      </c>
      <c r="I99" s="95" t="s">
        <v>169</v>
      </c>
      <c r="J99" s="3" t="s">
        <v>172</v>
      </c>
      <c r="K99" s="97" t="s">
        <v>174</v>
      </c>
      <c r="L99" s="97" t="s">
        <v>175</v>
      </c>
      <c r="M99" t="s">
        <v>168</v>
      </c>
      <c r="N99" s="4">
        <f t="shared" ref="N99" si="930">IF(IF(BF98&lt;=$B98,1,M99-$E98)&gt;0,IF(BF98&lt;=$B98,1,M99-$E98),0)</f>
        <v>1</v>
      </c>
      <c r="O99" s="4">
        <f t="shared" ref="O99" si="931">IF(IF(BG98&lt;=$B98,1,N99-$E98)&gt;0,IF(BG98&lt;=$B98,1,N99-$E98),0)</f>
        <v>1</v>
      </c>
      <c r="P99" s="4">
        <f t="shared" ref="P99" si="932">IF(IF(BH98&lt;=$B98,1,O99-$E98)&gt;0,IF(BH98&lt;=$B98,1,O99-$E98),0)</f>
        <v>1</v>
      </c>
      <c r="Q99" s="4">
        <f t="shared" ref="Q99" si="933">IF(IF(BI98&lt;=$B98,1,P99-$E98)&gt;0,IF(BI98&lt;=$B98,1,P99-$E98),0)</f>
        <v>1</v>
      </c>
      <c r="R99" s="4">
        <f t="shared" ref="R99" si="934">IF(IF(BJ98&lt;=$B98,1,Q99-$E98)&gt;0,IF(BJ98&lt;=$B98,1,Q99-$E98),0)</f>
        <v>1</v>
      </c>
      <c r="S99" s="4">
        <f t="shared" ref="S99" si="935">IF(IF(BK98&lt;=$B98,1,R99-$E98)&gt;0,IF(BK98&lt;=$B98,1,R99-$E98),0)</f>
        <v>1</v>
      </c>
      <c r="T99" s="4">
        <f t="shared" ref="T99" si="936">IF(IF(BL98&lt;=$B98,1,S99-$E98)&gt;0,IF(BL98&lt;=$B98,1,S99-$E98),0)</f>
        <v>1</v>
      </c>
      <c r="U99" s="4">
        <f t="shared" ref="U99" si="937">IF(IF(BM98&lt;=$B98,1,T99-$E98)&gt;0,IF(BM98&lt;=$B98,1,T99-$E98),0)</f>
        <v>1</v>
      </c>
      <c r="V99" s="4">
        <f t="shared" ref="V99" si="938">IF(IF(BN98&lt;=$B98,1,U99-$E98)&gt;0,IF(BN98&lt;=$B98,1,U99-$E98),0)</f>
        <v>1</v>
      </c>
      <c r="W99" s="4">
        <f t="shared" ref="W99" si="939">IF(IF(BO98&lt;=$B98,1,V99-$E98)&gt;0,IF(BO98&lt;=$B98,1,V99-$E98),0)</f>
        <v>1</v>
      </c>
      <c r="X99" s="4">
        <f t="shared" ref="X99" si="940">IF(IF(BP98&lt;=$B98,1,W99-$E98)&gt;0,IF(BP98&lt;=$B98,1,W99-$E98),0)</f>
        <v>1</v>
      </c>
      <c r="Y99" s="4">
        <f t="shared" ref="Y99" si="941">IF(IF(BQ98&lt;=$B98,1,X99-$E98)&gt;0,IF(BQ98&lt;=$B98,1,X99-$E98),0)</f>
        <v>1</v>
      </c>
      <c r="Z99" s="4">
        <f t="shared" ref="Z99" si="942">IF(IF(BR98&lt;=$B98,1,Y99-$E98)&gt;0,IF(BR98&lt;=$B98,1,Y99-$E98),0)</f>
        <v>1</v>
      </c>
      <c r="AA99" s="4">
        <f t="shared" ref="AA99" si="943">IF(IF(BS98&lt;=$B98,1,Z99-$E98)&gt;0,IF(BS98&lt;=$B98,1,Z99-$E98),0)</f>
        <v>1</v>
      </c>
      <c r="AB99" s="4">
        <f t="shared" ref="AB99" si="944">IF(IF(BT98&lt;=$B98,1,AA99-$E98)&gt;0,IF(BT98&lt;=$B98,1,AA99-$E98),0)</f>
        <v>1</v>
      </c>
      <c r="AC99" s="4">
        <f t="shared" ref="AC99" si="945">IF(IF(BU98&lt;=$B98,1,AB99-$E98)&gt;0,IF(BU98&lt;=$B98,1,AB99-$E98),0)</f>
        <v>1</v>
      </c>
      <c r="AD99" s="4">
        <f t="shared" ref="AD99" si="946">IF(IF(BV98&lt;=$B98,1,AC99-$E98)&gt;0,IF(BV98&lt;=$B98,1,AC99-$E98),0)</f>
        <v>1</v>
      </c>
      <c r="AE99" s="4">
        <f t="shared" ref="AE99" si="947">IF(IF(BW98&lt;=$B98,1,AD99-$E98)&gt;0,IF(BW98&lt;=$B98,1,AD99-$E98),0)</f>
        <v>1</v>
      </c>
      <c r="AF99" s="4">
        <f t="shared" ref="AF99" si="948">IF(IF(BX98&lt;=$B98,1,AE99-$E98)&gt;0,IF(BX98&lt;=$B98,1,AE99-$E98),0)</f>
        <v>1</v>
      </c>
      <c r="AG99" s="4">
        <f t="shared" ref="AG99" si="949">IF(IF(BY98&lt;=$B98,1,AF99-$E98)&gt;0,IF(BY98&lt;=$B98,1,AF99-$E98),0)</f>
        <v>1</v>
      </c>
      <c r="AH99" s="4">
        <f t="shared" ref="AH99" si="950">IF(IF(BZ98&lt;=$B98,1,AG99-$E98)&gt;0,IF(BZ98&lt;=$B98,1,AG99-$E98),0)</f>
        <v>1</v>
      </c>
      <c r="AI99" s="4">
        <f t="shared" ref="AI99" si="951">IF(IF(CA98&lt;=$B98,1,AH99-$E98)&gt;0,IF(CA98&lt;=$B98,1,AH99-$E98),0)</f>
        <v>1</v>
      </c>
      <c r="AJ99" s="4">
        <f t="shared" ref="AJ99" si="952">IF(IF(CB98&lt;=$B98,1,AI99-$E98)&gt;0,IF(CB98&lt;=$B98,1,AI99-$E98),0)</f>
        <v>1</v>
      </c>
      <c r="AK99" s="4">
        <f t="shared" ref="AK99" si="953">IF(IF(CC98&lt;=$B98,1,AJ99-$E98)&gt;0,IF(CC98&lt;=$B98,1,AJ99-$E98),0)</f>
        <v>1</v>
      </c>
      <c r="AL99" s="4">
        <f t="shared" ref="AL99" si="954">IF(IF(CD98&lt;=$B98,1,AK99-$E98)&gt;0,IF(CD98&lt;=$B98,1,AK99-$E98),0)</f>
        <v>1</v>
      </c>
      <c r="AM99" s="4">
        <f t="shared" ref="AM99" si="955">IF(IF(CE98&lt;=$B98,1,AL99-$E98)&gt;0,IF(CE98&lt;=$B98,1,AL99-$E98),0)</f>
        <v>1</v>
      </c>
      <c r="AN99" s="4">
        <f t="shared" ref="AN99" si="956">IF(IF(CF98&lt;=$B98,1,AM99-$E98)&gt;0,IF(CF98&lt;=$B98,1,AM99-$E98),0)</f>
        <v>1</v>
      </c>
      <c r="AO99" s="4">
        <f t="shared" ref="AO99" si="957">IF(IF(CG98&lt;=$B98,1,AN99-$E98)&gt;0,IF(CG98&lt;=$B98,1,AN99-$E98),0)</f>
        <v>1</v>
      </c>
      <c r="AP99" s="4">
        <f t="shared" ref="AP99" si="958">IF(IF(CH98&lt;=$B98,1,AO99-$E98)&gt;0,IF(CH98&lt;=$B98,1,AO99-$E98),0)</f>
        <v>1</v>
      </c>
      <c r="AQ99" s="4">
        <f t="shared" ref="AQ99" si="959">IF(IF(CI98&lt;=$B98,1,AP99-$E98)&gt;0,IF(CI98&lt;=$B98,1,AP99-$E98),0)</f>
        <v>0</v>
      </c>
      <c r="AR99" s="4">
        <f t="shared" ref="AR99" si="960">IF(IF(CJ98&lt;=$B98,1,AQ99-$E98)&gt;0,IF(CJ98&lt;=$B98,1,AQ99-$E98),0)</f>
        <v>0</v>
      </c>
      <c r="AS99" s="4">
        <f t="shared" ref="AS99" si="961">IF(IF(CK98&lt;=$B98,1,AR99-$E98)&gt;0,IF(CK98&lt;=$B98,1,AR99-$E98),0)</f>
        <v>0</v>
      </c>
      <c r="AT99" s="4">
        <f t="shared" ref="AT99" si="962">IF(IF(CL98&lt;=$B98,1,AS99-$E98)&gt;0,IF(CL98&lt;=$B98,1,AS99-$E98),0)</f>
        <v>0</v>
      </c>
      <c r="AU99" s="4">
        <f t="shared" ref="AU99" si="963">IF(IF(CM98&lt;=$B98,1,AT99-$E98)&gt;0,IF(CM98&lt;=$B98,1,AT99-$E98),0)</f>
        <v>0</v>
      </c>
      <c r="AV99" s="4">
        <f t="shared" ref="AV99" si="964">IF(IF(CN98&lt;=$B98,1,AU99-$E98)&gt;0,IF(CN98&lt;=$B98,1,AU99-$E98),0)</f>
        <v>0</v>
      </c>
      <c r="AW99" s="4">
        <f t="shared" ref="AW99" si="965">IF(IF(CO98&lt;=$B98,1,AV99-$E98)&gt;0,IF(CO98&lt;=$B98,1,AV99-$E98),0)</f>
        <v>0</v>
      </c>
      <c r="AX99" s="4">
        <f t="shared" ref="AX99" si="966">IF(IF(CP98&lt;=$B98,1,AW99-$E98)&gt;0,IF(CP98&lt;=$B98,1,AW99-$E98),0)</f>
        <v>0</v>
      </c>
      <c r="AY99" s="4">
        <f t="shared" ref="AY99" si="967">IF(IF(CQ98&lt;=$B98,1,AX99-$E98)&gt;0,IF(CQ98&lt;=$B98,1,AX99-$E98),0)</f>
        <v>0</v>
      </c>
      <c r="AZ99" s="4">
        <f t="shared" ref="AZ99" si="968">IF(IF(CR98&lt;=$B98,1,AY99-$E98)&gt;0,IF(CR98&lt;=$B98,1,AY99-$E98),0)</f>
        <v>0</v>
      </c>
      <c r="BA99" s="4">
        <f t="shared" ref="BA99" si="969">IF(IF(CS98&lt;=$B98,1,AZ99-$E98)&gt;0,IF(CS98&lt;=$B98,1,AZ99-$E98),0)</f>
        <v>0</v>
      </c>
      <c r="BB99" s="4">
        <f t="shared" ref="BB99" si="970">IF(IF(CT98&lt;=$B98,1,BA99-$E98)&gt;0,IF(CT98&lt;=$B98,1,BA99-$E98),0)</f>
        <v>0</v>
      </c>
      <c r="BE99" t="s">
        <v>171</v>
      </c>
      <c r="BF99" s="91">
        <f>'Data tilvækstoversigt'!C102*N99</f>
        <v>0</v>
      </c>
      <c r="BG99" s="91">
        <f>'Data tilvækstoversigt'!D102*O99</f>
        <v>0.87965870673630364</v>
      </c>
      <c r="BH99" s="91">
        <f>'Data tilvækstoversigt'!E102*P99</f>
        <v>5.8643913782420256</v>
      </c>
      <c r="BI99" s="91">
        <f>'Data tilvækstoversigt'!F102*Q99</f>
        <v>14.66097844560506</v>
      </c>
      <c r="BJ99" s="91">
        <f>'Data tilvækstoversigt'!G102*R99</f>
        <v>29.321956891210121</v>
      </c>
      <c r="BK99" s="91">
        <f>'Data tilvækstoversigt'!H102*S99</f>
        <v>76.553223584465044</v>
      </c>
      <c r="BL99" s="91">
        <f>'Data tilvækstoversigt'!I102*T99</f>
        <v>145.37001654380151</v>
      </c>
      <c r="BM99" s="91">
        <f>'Data tilvækstoversigt'!J102*U99</f>
        <v>214.35669474911046</v>
      </c>
      <c r="BN99" s="91">
        <f>'Data tilvækstoversigt'!K102*V99</f>
        <v>240.64716713460732</v>
      </c>
      <c r="BO99" s="91">
        <f>'Data tilvækstoversigt'!L102*W99</f>
        <v>265.99656932298723</v>
      </c>
      <c r="BP99" s="91">
        <f>'Data tilvækstoversigt'!M102*X99</f>
        <v>294.28221493763704</v>
      </c>
      <c r="BQ99" s="91">
        <f>'Data tilvækstoversigt'!N102*Y99</f>
        <v>322.7054760267547</v>
      </c>
      <c r="BR99" s="91">
        <f>'Data tilvækstoversigt'!O102*Z99</f>
        <v>351.61111148199581</v>
      </c>
      <c r="BS99" s="91">
        <f>'Data tilvækstoversigt'!P102*AA99</f>
        <v>380.09073861733435</v>
      </c>
      <c r="BT99" s="91">
        <f>'Data tilvækstoversigt'!Q102*AB99</f>
        <v>407.0847775770377</v>
      </c>
      <c r="BU99" s="91">
        <f>'Data tilvækstoversigt'!R102*AC99</f>
        <v>433.71658390022048</v>
      </c>
      <c r="BV99" s="91">
        <f>'Data tilvækstoversigt'!S102*AD99</f>
        <v>460.17186122525322</v>
      </c>
      <c r="BW99" s="91">
        <f>'Data tilvækstoversigt'!T102*AE99</f>
        <v>480.05225938057947</v>
      </c>
      <c r="BX99" s="91">
        <f>'Data tilvækstoversigt'!U102*AF99</f>
        <v>491.69396755882781</v>
      </c>
      <c r="BY99" s="91">
        <f>'Data tilvækstoversigt'!V102*AG99</f>
        <v>504.10443753484554</v>
      </c>
      <c r="BZ99" s="91">
        <f>'Data tilvækstoversigt'!W102*AH99</f>
        <v>514.82693776944336</v>
      </c>
      <c r="CA99" s="91">
        <f>'Data tilvækstoversigt'!X102*AI99</f>
        <v>526.89642051256601</v>
      </c>
      <c r="CB99" s="91">
        <f>'Data tilvækstoversigt'!Y102*AJ99</f>
        <v>536.93290546937862</v>
      </c>
      <c r="CC99" s="91">
        <f>'Data tilvækstoversigt'!Z102*AK99</f>
        <v>546.64256039676434</v>
      </c>
      <c r="CD99" s="91">
        <f>'Data tilvækstoversigt'!AA102*AL99</f>
        <v>556.44446581672844</v>
      </c>
      <c r="CE99" s="91">
        <f>'Data tilvækstoversigt'!AB102*AM99</f>
        <v>566.08286444833379</v>
      </c>
      <c r="CF99" s="91">
        <f>'Data tilvækstoversigt'!AC102*AN99</f>
        <v>572.55193794144213</v>
      </c>
      <c r="CG99" s="91">
        <f>'Data tilvækstoversigt'!AD102*AO99</f>
        <v>582.54870287147071</v>
      </c>
      <c r="CH99" s="91">
        <f>'Data tilvækstoversigt'!AE102*AP99</f>
        <v>591.0263145286383</v>
      </c>
      <c r="CI99" s="91">
        <f>'Data tilvækstoversigt'!AF102*AQ99</f>
        <v>0</v>
      </c>
      <c r="CJ99" s="91">
        <f>'Data tilvækstoversigt'!AG102*AR99</f>
        <v>0</v>
      </c>
      <c r="CK99" s="91">
        <f>'Data tilvækstoversigt'!AH102*AS99</f>
        <v>0</v>
      </c>
      <c r="CL99" s="91">
        <f>'Data tilvækstoversigt'!AI102*AT99</f>
        <v>0</v>
      </c>
      <c r="CM99" s="91">
        <f>'Data tilvækstoversigt'!AJ102*AU99</f>
        <v>0</v>
      </c>
      <c r="CN99" s="91">
        <f>'Data tilvækstoversigt'!AK102*AV99</f>
        <v>0</v>
      </c>
      <c r="CO99" s="91">
        <f>'Data tilvækstoversigt'!AL102*AW99</f>
        <v>0</v>
      </c>
      <c r="CP99" s="91">
        <f>'Data tilvækstoversigt'!AM102*AX99</f>
        <v>0</v>
      </c>
      <c r="CQ99" s="91">
        <f>'Data tilvækstoversigt'!AN102*AY99</f>
        <v>0</v>
      </c>
      <c r="CR99" s="91">
        <f>'Data tilvækstoversigt'!AO102*AZ99</f>
        <v>0</v>
      </c>
      <c r="CS99" s="91">
        <f>'Data tilvækstoversigt'!AP102*BA99</f>
        <v>0</v>
      </c>
      <c r="CT99" s="91">
        <f>'Data tilvækstoversigt'!AQ102*BB99</f>
        <v>0</v>
      </c>
    </row>
    <row r="100" spans="1:98" x14ac:dyDescent="0.3">
      <c r="F100" s="92">
        <f>B99</f>
        <v>140</v>
      </c>
      <c r="G100" s="92">
        <f>C99</f>
        <v>140</v>
      </c>
      <c r="H100" s="4">
        <f>E99</f>
        <v>1</v>
      </c>
      <c r="I100">
        <v>0</v>
      </c>
      <c r="J100" s="48">
        <f>IF(AND(I100&gt;=F100,I100&lt;=G100+1),H100,0)</f>
        <v>0</v>
      </c>
      <c r="K100" s="48">
        <f>IF(IF(AND(I100&gt;=(F100*2),I100&lt;=G100+F100+(G100-F100+5)+1),((H100)^2)*(I101-F100*2)/5,0)&lt;=H100,IF(AND(I100&gt;=(F100*2),I100&lt;=G100+F100+(G100-F100+5)+1),((H100)^2)*(I101-F100*2)/5,0),(K99-H100^2))</f>
        <v>0</v>
      </c>
      <c r="L100" s="98">
        <f>IF(IF(AND(I100&gt;=(F100*3),I100&lt;=G100+F100+F100+(G100-F100+5)+1),((H100)^3)*(I101-F100*3)/5,0)&lt;=H100,IF(AND(I100&gt;=(F100*3),I100&lt;=G100+F100+F100+(G100-F100+5)+1),((H100)^3)*(I101-F100*3)/5,0),(L99-H100^3))</f>
        <v>0</v>
      </c>
      <c r="M100" s="96"/>
      <c r="N100" s="48">
        <f>$J100+$K100+$L100</f>
        <v>0</v>
      </c>
      <c r="O100" s="48">
        <f t="shared" ref="O100:BB106" si="971">$J100+$K100+$L100</f>
        <v>0</v>
      </c>
      <c r="P100" s="48">
        <f t="shared" si="971"/>
        <v>0</v>
      </c>
      <c r="Q100" s="48">
        <f t="shared" si="971"/>
        <v>0</v>
      </c>
      <c r="R100" s="48">
        <f t="shared" si="971"/>
        <v>0</v>
      </c>
      <c r="S100" s="48">
        <f t="shared" si="971"/>
        <v>0</v>
      </c>
      <c r="T100" s="48">
        <f t="shared" si="971"/>
        <v>0</v>
      </c>
      <c r="U100" s="48">
        <f t="shared" si="971"/>
        <v>0</v>
      </c>
      <c r="V100" s="48">
        <f t="shared" si="971"/>
        <v>0</v>
      </c>
      <c r="W100" s="48">
        <f t="shared" si="971"/>
        <v>0</v>
      </c>
      <c r="X100" s="48">
        <f t="shared" si="971"/>
        <v>0</v>
      </c>
      <c r="Y100" s="48">
        <f t="shared" si="971"/>
        <v>0</v>
      </c>
      <c r="Z100" s="48">
        <f t="shared" si="971"/>
        <v>0</v>
      </c>
      <c r="AA100" s="48">
        <f t="shared" si="971"/>
        <v>0</v>
      </c>
      <c r="AB100" s="48">
        <f t="shared" si="971"/>
        <v>0</v>
      </c>
      <c r="AC100" s="48">
        <f t="shared" si="971"/>
        <v>0</v>
      </c>
      <c r="AD100" s="48">
        <f t="shared" si="971"/>
        <v>0</v>
      </c>
      <c r="AE100" s="48">
        <f t="shared" si="971"/>
        <v>0</v>
      </c>
      <c r="AF100" s="48">
        <f t="shared" si="971"/>
        <v>0</v>
      </c>
      <c r="AG100" s="48">
        <f t="shared" si="971"/>
        <v>0</v>
      </c>
      <c r="AH100" s="48">
        <f t="shared" si="971"/>
        <v>0</v>
      </c>
      <c r="AI100" s="48">
        <f t="shared" si="971"/>
        <v>0</v>
      </c>
      <c r="AJ100" s="48">
        <f t="shared" si="971"/>
        <v>0</v>
      </c>
      <c r="AK100" s="48">
        <f t="shared" si="971"/>
        <v>0</v>
      </c>
      <c r="AL100" s="48">
        <f t="shared" si="971"/>
        <v>0</v>
      </c>
      <c r="AM100" s="48">
        <f t="shared" si="971"/>
        <v>0</v>
      </c>
      <c r="AN100" s="48">
        <f t="shared" si="971"/>
        <v>0</v>
      </c>
      <c r="AO100" s="48">
        <f t="shared" si="971"/>
        <v>0</v>
      </c>
      <c r="AP100" s="48">
        <f t="shared" si="971"/>
        <v>0</v>
      </c>
      <c r="AQ100" s="48">
        <f t="shared" si="971"/>
        <v>0</v>
      </c>
      <c r="AR100" s="48">
        <f t="shared" si="971"/>
        <v>0</v>
      </c>
      <c r="AS100" s="48">
        <f t="shared" si="971"/>
        <v>0</v>
      </c>
      <c r="AT100" s="48">
        <f t="shared" si="971"/>
        <v>0</v>
      </c>
      <c r="AU100" s="48">
        <f t="shared" si="971"/>
        <v>0</v>
      </c>
      <c r="AV100" s="48">
        <f t="shared" si="971"/>
        <v>0</v>
      </c>
      <c r="AW100" s="48">
        <f t="shared" si="971"/>
        <v>0</v>
      </c>
      <c r="AX100" s="48">
        <f t="shared" si="971"/>
        <v>0</v>
      </c>
      <c r="AY100" s="48">
        <f t="shared" si="971"/>
        <v>0</v>
      </c>
      <c r="AZ100" s="48">
        <f t="shared" si="971"/>
        <v>0</v>
      </c>
      <c r="BA100" s="48">
        <f t="shared" si="971"/>
        <v>0</v>
      </c>
      <c r="BB100" s="48">
        <f t="shared" si="971"/>
        <v>0</v>
      </c>
      <c r="BC100" s="48"/>
      <c r="BE100" t="s">
        <v>177</v>
      </c>
      <c r="BF100">
        <f>BF99*N100</f>
        <v>0</v>
      </c>
      <c r="BG100">
        <f t="shared" ref="BG100" si="972">BG99*O100</f>
        <v>0</v>
      </c>
      <c r="BH100">
        <f t="shared" ref="BH100" si="973">BH99*P100</f>
        <v>0</v>
      </c>
      <c r="BI100">
        <f t="shared" ref="BI100" si="974">BI99*Q100</f>
        <v>0</v>
      </c>
      <c r="BJ100">
        <f t="shared" ref="BJ100" si="975">BJ99*R100</f>
        <v>0</v>
      </c>
      <c r="BK100">
        <f t="shared" ref="BK100" si="976">BK99*S100</f>
        <v>0</v>
      </c>
      <c r="BL100">
        <f t="shared" ref="BL100" si="977">BL99*T100</f>
        <v>0</v>
      </c>
      <c r="BM100">
        <f t="shared" ref="BM100" si="978">BM99*U100</f>
        <v>0</v>
      </c>
      <c r="BN100">
        <f t="shared" ref="BN100" si="979">BN99*V100</f>
        <v>0</v>
      </c>
      <c r="BO100">
        <f t="shared" ref="BO100" si="980">BO99*W100</f>
        <v>0</v>
      </c>
      <c r="BP100">
        <f t="shared" ref="BP100" si="981">BP99*X100</f>
        <v>0</v>
      </c>
      <c r="BQ100">
        <f t="shared" ref="BQ100" si="982">BQ99*Y100</f>
        <v>0</v>
      </c>
      <c r="BR100">
        <f t="shared" ref="BR100" si="983">BR99*Z100</f>
        <v>0</v>
      </c>
      <c r="BS100">
        <f t="shared" ref="BS100" si="984">BS99*AA100</f>
        <v>0</v>
      </c>
      <c r="BT100">
        <f t="shared" ref="BT100" si="985">BT99*AB100</f>
        <v>0</v>
      </c>
      <c r="BU100">
        <f t="shared" ref="BU100" si="986">BU99*AC100</f>
        <v>0</v>
      </c>
      <c r="BV100">
        <f t="shared" ref="BV100" si="987">BV99*AD100</f>
        <v>0</v>
      </c>
      <c r="BW100">
        <f t="shared" ref="BW100" si="988">BW99*AE100</f>
        <v>0</v>
      </c>
      <c r="BX100">
        <f t="shared" ref="BX100" si="989">BX99*AF100</f>
        <v>0</v>
      </c>
      <c r="BY100">
        <f t="shared" ref="BY100" si="990">BY99*AG100</f>
        <v>0</v>
      </c>
      <c r="BZ100">
        <f t="shared" ref="BZ100" si="991">BZ99*AH100</f>
        <v>0</v>
      </c>
      <c r="CA100">
        <f t="shared" ref="CA100" si="992">CA99*AI100</f>
        <v>0</v>
      </c>
      <c r="CB100">
        <f t="shared" ref="CB100" si="993">CB99*AJ100</f>
        <v>0</v>
      </c>
      <c r="CC100">
        <f t="shared" ref="CC100" si="994">CC99*AK100</f>
        <v>0</v>
      </c>
      <c r="CD100">
        <f t="shared" ref="CD100" si="995">CD99*AL100</f>
        <v>0</v>
      </c>
      <c r="CE100">
        <f t="shared" ref="CE100" si="996">CE99*AM100</f>
        <v>0</v>
      </c>
      <c r="CF100">
        <f t="shared" ref="CF100" si="997">CF99*AN100</f>
        <v>0</v>
      </c>
      <c r="CG100">
        <f t="shared" ref="CG100" si="998">CG99*AO100</f>
        <v>0</v>
      </c>
      <c r="CH100">
        <f t="shared" ref="CH100" si="999">CH99*AP100</f>
        <v>0</v>
      </c>
      <c r="CI100">
        <f t="shared" ref="CI100" si="1000">CI99*AQ100</f>
        <v>0</v>
      </c>
      <c r="CJ100">
        <f t="shared" ref="CJ100" si="1001">CJ99*AR100</f>
        <v>0</v>
      </c>
      <c r="CK100">
        <f t="shared" ref="CK100" si="1002">CK99*AS100</f>
        <v>0</v>
      </c>
      <c r="CL100">
        <f t="shared" ref="CL100" si="1003">CL99*AT100</f>
        <v>0</v>
      </c>
      <c r="CM100">
        <f t="shared" ref="CM100" si="1004">CM99*AU100</f>
        <v>0</v>
      </c>
      <c r="CN100">
        <f t="shared" ref="CN100" si="1005">CN99*AV100</f>
        <v>0</v>
      </c>
      <c r="CO100">
        <f t="shared" ref="CO100" si="1006">CO99*AW100</f>
        <v>0</v>
      </c>
      <c r="CP100">
        <f t="shared" ref="CP100" si="1007">CP99*AX100</f>
        <v>0</v>
      </c>
      <c r="CQ100">
        <f t="shared" ref="CQ100" si="1008">CQ99*AY100</f>
        <v>0</v>
      </c>
      <c r="CR100">
        <f t="shared" ref="CR100" si="1009">CR99*AZ100</f>
        <v>0</v>
      </c>
      <c r="CS100">
        <f t="shared" ref="CS100" si="1010">CS99*BA100</f>
        <v>0</v>
      </c>
      <c r="CT100">
        <f t="shared" ref="CT100" si="1011">CT99*BB100</f>
        <v>0</v>
      </c>
    </row>
    <row r="101" spans="1:98" x14ac:dyDescent="0.3">
      <c r="F101" s="91">
        <f>F100</f>
        <v>140</v>
      </c>
      <c r="G101" s="91">
        <f>G100</f>
        <v>140</v>
      </c>
      <c r="H101" s="4">
        <f>H100</f>
        <v>1</v>
      </c>
      <c r="I101">
        <v>5</v>
      </c>
      <c r="J101" s="48">
        <f t="shared" ref="J101:J140" si="1012">IF(AND(I101&gt;=F101,I101&lt;=G101+1),H101,0)</f>
        <v>0</v>
      </c>
      <c r="K101" s="48">
        <f t="shared" ref="K101:K106" si="1013">IF(IF(AND(I101&gt;=(F101*2),I101&lt;=G101+F101+(G101-F101+5)+1),((H101)^2)*(I102-F101*2)/5,0)&lt;=H101,IF(AND(I101&gt;=(F101*2),I101&lt;=G101+F101+(G101-F101+5)+1),((H101)^2)*(I102-F101*2)/5,0),(K100-H101^2))</f>
        <v>0</v>
      </c>
      <c r="L101" s="98">
        <f t="shared" ref="L101:L140" si="1014">IF(IF(AND(I101&gt;=(F101*3),I101&lt;=G101+F101+F101+(G101-F101+5)+1),((H101)^3)*(I102-F101*3)/5,0)&lt;=H101,IF(AND(I101&gt;=(F101*3),I101&lt;=G101+F101+F101+(G101-F101+5)+1),((H101)^3)*(I102-F101*3)/5,0),(L100-H101^3))</f>
        <v>0</v>
      </c>
      <c r="M101" s="48"/>
      <c r="N101" s="48"/>
      <c r="O101" s="48">
        <f>$J101+$K101+$L101</f>
        <v>0</v>
      </c>
      <c r="P101" s="48">
        <f t="shared" si="971"/>
        <v>0</v>
      </c>
      <c r="Q101" s="48">
        <f t="shared" si="971"/>
        <v>0</v>
      </c>
      <c r="R101" s="48">
        <f t="shared" si="971"/>
        <v>0</v>
      </c>
      <c r="S101" s="48">
        <f t="shared" si="971"/>
        <v>0</v>
      </c>
      <c r="T101" s="48">
        <f t="shared" si="971"/>
        <v>0</v>
      </c>
      <c r="U101" s="48">
        <f t="shared" si="971"/>
        <v>0</v>
      </c>
      <c r="V101" s="48">
        <f t="shared" si="971"/>
        <v>0</v>
      </c>
      <c r="W101" s="48">
        <f t="shared" si="971"/>
        <v>0</v>
      </c>
      <c r="X101" s="48">
        <f t="shared" si="971"/>
        <v>0</v>
      </c>
      <c r="Y101" s="48">
        <f t="shared" si="971"/>
        <v>0</v>
      </c>
      <c r="Z101" s="48">
        <f t="shared" si="971"/>
        <v>0</v>
      </c>
      <c r="AA101" s="48">
        <f t="shared" si="971"/>
        <v>0</v>
      </c>
      <c r="AB101" s="48">
        <f t="shared" si="971"/>
        <v>0</v>
      </c>
      <c r="AC101" s="48">
        <f t="shared" si="971"/>
        <v>0</v>
      </c>
      <c r="AD101" s="48">
        <f t="shared" si="971"/>
        <v>0</v>
      </c>
      <c r="AE101" s="48">
        <f t="shared" si="971"/>
        <v>0</v>
      </c>
      <c r="AF101" s="48">
        <f t="shared" si="971"/>
        <v>0</v>
      </c>
      <c r="AG101" s="48">
        <f t="shared" si="971"/>
        <v>0</v>
      </c>
      <c r="AH101" s="48">
        <f t="shared" si="971"/>
        <v>0</v>
      </c>
      <c r="AI101" s="48">
        <f t="shared" si="971"/>
        <v>0</v>
      </c>
      <c r="AJ101" s="48">
        <f t="shared" si="971"/>
        <v>0</v>
      </c>
      <c r="AK101" s="48">
        <f t="shared" si="971"/>
        <v>0</v>
      </c>
      <c r="AL101" s="48">
        <f t="shared" si="971"/>
        <v>0</v>
      </c>
      <c r="AM101" s="48">
        <f t="shared" si="971"/>
        <v>0</v>
      </c>
      <c r="AN101" s="48">
        <f t="shared" si="971"/>
        <v>0</v>
      </c>
      <c r="AO101" s="48">
        <f t="shared" si="971"/>
        <v>0</v>
      </c>
      <c r="AP101" s="48">
        <f t="shared" si="971"/>
        <v>0</v>
      </c>
      <c r="AQ101" s="48">
        <f t="shared" si="971"/>
        <v>0</v>
      </c>
      <c r="AR101" s="48">
        <f t="shared" si="971"/>
        <v>0</v>
      </c>
      <c r="AS101" s="48">
        <f t="shared" si="971"/>
        <v>0</v>
      </c>
      <c r="AT101" s="48">
        <f t="shared" si="971"/>
        <v>0</v>
      </c>
      <c r="AU101" s="48">
        <f t="shared" si="971"/>
        <v>0</v>
      </c>
      <c r="AV101" s="48">
        <f t="shared" si="971"/>
        <v>0</v>
      </c>
      <c r="AW101" s="48">
        <f t="shared" si="971"/>
        <v>0</v>
      </c>
      <c r="AX101" s="48">
        <f t="shared" si="971"/>
        <v>0</v>
      </c>
      <c r="AY101" s="48">
        <f t="shared" si="971"/>
        <v>0</v>
      </c>
      <c r="AZ101" s="48">
        <f t="shared" si="971"/>
        <v>0</v>
      </c>
      <c r="BA101" s="48">
        <f t="shared" si="971"/>
        <v>0</v>
      </c>
      <c r="BB101" s="48">
        <f t="shared" si="971"/>
        <v>0</v>
      </c>
      <c r="BC101" s="48"/>
      <c r="BE101" t="s">
        <v>178</v>
      </c>
      <c r="BG101">
        <f>BF99*O101</f>
        <v>0</v>
      </c>
      <c r="BH101">
        <f t="shared" ref="BH101" si="1015">BG99*P101</f>
        <v>0</v>
      </c>
      <c r="BI101">
        <f t="shared" ref="BI101" si="1016">BH99*Q101</f>
        <v>0</v>
      </c>
      <c r="BJ101">
        <f t="shared" ref="BJ101" si="1017">BI99*R101</f>
        <v>0</v>
      </c>
      <c r="BK101">
        <f t="shared" ref="BK101" si="1018">BJ99*S101</f>
        <v>0</v>
      </c>
      <c r="BL101">
        <f t="shared" ref="BL101" si="1019">BK99*T101</f>
        <v>0</v>
      </c>
      <c r="BM101">
        <f t="shared" ref="BM101" si="1020">BL99*U101</f>
        <v>0</v>
      </c>
      <c r="BN101">
        <f t="shared" ref="BN101" si="1021">BM99*V101</f>
        <v>0</v>
      </c>
      <c r="BO101">
        <f t="shared" ref="BO101" si="1022">BN99*W101</f>
        <v>0</v>
      </c>
      <c r="BP101">
        <f t="shared" ref="BP101" si="1023">BO99*X101</f>
        <v>0</v>
      </c>
      <c r="BQ101">
        <f t="shared" ref="BQ101" si="1024">BP99*Y101</f>
        <v>0</v>
      </c>
      <c r="BR101">
        <f t="shared" ref="BR101" si="1025">BQ99*Z101</f>
        <v>0</v>
      </c>
      <c r="BS101">
        <f t="shared" ref="BS101" si="1026">BR99*AA101</f>
        <v>0</v>
      </c>
      <c r="BT101">
        <f t="shared" ref="BT101" si="1027">BS99*AB101</f>
        <v>0</v>
      </c>
      <c r="BU101">
        <f t="shared" ref="BU101" si="1028">BT99*AC101</f>
        <v>0</v>
      </c>
      <c r="BV101">
        <f t="shared" ref="BV101" si="1029">BU99*AD101</f>
        <v>0</v>
      </c>
      <c r="BW101">
        <f t="shared" ref="BW101" si="1030">BV99*AE101</f>
        <v>0</v>
      </c>
      <c r="BX101">
        <f t="shared" ref="BX101" si="1031">BW99*AF101</f>
        <v>0</v>
      </c>
      <c r="BY101">
        <f t="shared" ref="BY101" si="1032">BX99*AG101</f>
        <v>0</v>
      </c>
      <c r="BZ101">
        <f t="shared" ref="BZ101" si="1033">BY99*AH101</f>
        <v>0</v>
      </c>
      <c r="CA101">
        <f t="shared" ref="CA101" si="1034">BZ99*AI101</f>
        <v>0</v>
      </c>
      <c r="CB101">
        <f t="shared" ref="CB101" si="1035">CA99*AJ101</f>
        <v>0</v>
      </c>
      <c r="CC101">
        <f t="shared" ref="CC101" si="1036">CB99*AK101</f>
        <v>0</v>
      </c>
      <c r="CD101">
        <f t="shared" ref="CD101" si="1037">CC99*AL101</f>
        <v>0</v>
      </c>
      <c r="CE101">
        <f t="shared" ref="CE101" si="1038">CD99*AM101</f>
        <v>0</v>
      </c>
      <c r="CF101">
        <f t="shared" ref="CF101" si="1039">CE99*AN101</f>
        <v>0</v>
      </c>
      <c r="CG101">
        <f t="shared" ref="CG101" si="1040">CF99*AO101</f>
        <v>0</v>
      </c>
      <c r="CH101">
        <f t="shared" ref="CH101" si="1041">CG99*AP101</f>
        <v>0</v>
      </c>
      <c r="CI101">
        <f t="shared" ref="CI101" si="1042">CH99*AQ101</f>
        <v>0</v>
      </c>
      <c r="CJ101">
        <f t="shared" ref="CJ101" si="1043">CI99*AR101</f>
        <v>0</v>
      </c>
      <c r="CK101">
        <f t="shared" ref="CK101" si="1044">CJ99*AS101</f>
        <v>0</v>
      </c>
      <c r="CL101">
        <f t="shared" ref="CL101" si="1045">CK99*AT101</f>
        <v>0</v>
      </c>
      <c r="CM101">
        <f t="shared" ref="CM101" si="1046">CL99*AU101</f>
        <v>0</v>
      </c>
      <c r="CN101">
        <f t="shared" ref="CN101" si="1047">CM99*AV101</f>
        <v>0</v>
      </c>
      <c r="CO101">
        <f t="shared" ref="CO101" si="1048">CN99*AW101</f>
        <v>0</v>
      </c>
      <c r="CP101">
        <f t="shared" ref="CP101" si="1049">CO99*AX101</f>
        <v>0</v>
      </c>
      <c r="CQ101">
        <f t="shared" ref="CQ101" si="1050">CP99*AY101</f>
        <v>0</v>
      </c>
      <c r="CR101">
        <f t="shared" ref="CR101" si="1051">CQ99*AZ101</f>
        <v>0</v>
      </c>
      <c r="CS101">
        <f t="shared" ref="CS101" si="1052">CR99*BA101</f>
        <v>0</v>
      </c>
      <c r="CT101">
        <f t="shared" ref="CT101" si="1053">CS99*BB101</f>
        <v>0</v>
      </c>
    </row>
    <row r="102" spans="1:98" x14ac:dyDescent="0.3">
      <c r="E102" s="4"/>
      <c r="F102" s="91">
        <f t="shared" ref="F102:H117" si="1054">F101</f>
        <v>140</v>
      </c>
      <c r="G102" s="91">
        <f t="shared" si="1054"/>
        <v>140</v>
      </c>
      <c r="H102" s="4">
        <f t="shared" si="1054"/>
        <v>1</v>
      </c>
      <c r="I102">
        <v>10</v>
      </c>
      <c r="J102" s="48">
        <f t="shared" si="1012"/>
        <v>0</v>
      </c>
      <c r="K102" s="48">
        <f t="shared" si="1013"/>
        <v>0</v>
      </c>
      <c r="L102" s="98">
        <f t="shared" si="1014"/>
        <v>0</v>
      </c>
      <c r="M102" s="48"/>
      <c r="N102" s="48"/>
      <c r="O102" s="48"/>
      <c r="P102" s="48">
        <f>$J102+$K102+$L102</f>
        <v>0</v>
      </c>
      <c r="Q102" s="48">
        <f t="shared" si="971"/>
        <v>0</v>
      </c>
      <c r="R102" s="48">
        <f t="shared" si="971"/>
        <v>0</v>
      </c>
      <c r="S102" s="48">
        <f t="shared" si="971"/>
        <v>0</v>
      </c>
      <c r="T102" s="48">
        <f t="shared" si="971"/>
        <v>0</v>
      </c>
      <c r="U102" s="48">
        <f t="shared" si="971"/>
        <v>0</v>
      </c>
      <c r="V102" s="48">
        <f t="shared" si="971"/>
        <v>0</v>
      </c>
      <c r="W102" s="48">
        <f t="shared" si="971"/>
        <v>0</v>
      </c>
      <c r="X102" s="48">
        <f t="shared" si="971"/>
        <v>0</v>
      </c>
      <c r="Y102" s="48">
        <f t="shared" si="971"/>
        <v>0</v>
      </c>
      <c r="Z102" s="48">
        <f t="shared" si="971"/>
        <v>0</v>
      </c>
      <c r="AA102" s="48">
        <f t="shared" si="971"/>
        <v>0</v>
      </c>
      <c r="AB102" s="48">
        <f t="shared" si="971"/>
        <v>0</v>
      </c>
      <c r="AC102" s="48">
        <f t="shared" si="971"/>
        <v>0</v>
      </c>
      <c r="AD102" s="48">
        <f t="shared" si="971"/>
        <v>0</v>
      </c>
      <c r="AE102" s="48">
        <f t="shared" si="971"/>
        <v>0</v>
      </c>
      <c r="AF102" s="48">
        <f t="shared" si="971"/>
        <v>0</v>
      </c>
      <c r="AG102" s="48">
        <f t="shared" si="971"/>
        <v>0</v>
      </c>
      <c r="AH102" s="48">
        <f t="shared" si="971"/>
        <v>0</v>
      </c>
      <c r="AI102" s="48">
        <f t="shared" si="971"/>
        <v>0</v>
      </c>
      <c r="AJ102" s="48">
        <f t="shared" si="971"/>
        <v>0</v>
      </c>
      <c r="AK102" s="48">
        <f t="shared" si="971"/>
        <v>0</v>
      </c>
      <c r="AL102" s="48">
        <f t="shared" si="971"/>
        <v>0</v>
      </c>
      <c r="AM102" s="48">
        <f t="shared" si="971"/>
        <v>0</v>
      </c>
      <c r="AN102" s="48">
        <f t="shared" si="971"/>
        <v>0</v>
      </c>
      <c r="AO102" s="48">
        <f t="shared" si="971"/>
        <v>0</v>
      </c>
      <c r="AP102" s="48">
        <f t="shared" si="971"/>
        <v>0</v>
      </c>
      <c r="AQ102" s="48">
        <f t="shared" si="971"/>
        <v>0</v>
      </c>
      <c r="AR102" s="48">
        <f t="shared" si="971"/>
        <v>0</v>
      </c>
      <c r="AS102" s="48">
        <f t="shared" si="971"/>
        <v>0</v>
      </c>
      <c r="AT102" s="48">
        <f t="shared" si="971"/>
        <v>0</v>
      </c>
      <c r="AU102" s="48">
        <f t="shared" si="971"/>
        <v>0</v>
      </c>
      <c r="AV102" s="48">
        <f t="shared" si="971"/>
        <v>0</v>
      </c>
      <c r="AW102" s="48">
        <f t="shared" si="971"/>
        <v>0</v>
      </c>
      <c r="AX102" s="48">
        <f t="shared" si="971"/>
        <v>0</v>
      </c>
      <c r="AY102" s="48">
        <f t="shared" si="971"/>
        <v>0</v>
      </c>
      <c r="AZ102" s="48">
        <f t="shared" si="971"/>
        <v>0</v>
      </c>
      <c r="BA102" s="48">
        <f t="shared" si="971"/>
        <v>0</v>
      </c>
      <c r="BB102" s="48">
        <f t="shared" si="971"/>
        <v>0</v>
      </c>
      <c r="BC102" s="48"/>
      <c r="BE102" t="s">
        <v>179</v>
      </c>
      <c r="BH102">
        <f>BF99*P102</f>
        <v>0</v>
      </c>
      <c r="BI102">
        <f t="shared" ref="BI102" si="1055">BG99*Q102</f>
        <v>0</v>
      </c>
      <c r="BJ102">
        <f t="shared" ref="BJ102" si="1056">BH99*R102</f>
        <v>0</v>
      </c>
      <c r="BK102">
        <f t="shared" ref="BK102" si="1057">BI99*S102</f>
        <v>0</v>
      </c>
      <c r="BL102">
        <f t="shared" ref="BL102" si="1058">BJ99*T102</f>
        <v>0</v>
      </c>
      <c r="BM102">
        <f t="shared" ref="BM102" si="1059">BK99*U102</f>
        <v>0</v>
      </c>
      <c r="BN102">
        <f t="shared" ref="BN102" si="1060">BL99*V102</f>
        <v>0</v>
      </c>
      <c r="BO102">
        <f t="shared" ref="BO102" si="1061">BM99*W102</f>
        <v>0</v>
      </c>
      <c r="BP102">
        <f t="shared" ref="BP102" si="1062">BN99*X102</f>
        <v>0</v>
      </c>
      <c r="BQ102">
        <f t="shared" ref="BQ102" si="1063">BO99*Y102</f>
        <v>0</v>
      </c>
      <c r="BR102">
        <f t="shared" ref="BR102" si="1064">BP99*Z102</f>
        <v>0</v>
      </c>
      <c r="BS102">
        <f t="shared" ref="BS102" si="1065">BQ99*AA102</f>
        <v>0</v>
      </c>
      <c r="BT102">
        <f t="shared" ref="BT102" si="1066">BR99*AB102</f>
        <v>0</v>
      </c>
      <c r="BU102">
        <f t="shared" ref="BU102" si="1067">BS99*AC102</f>
        <v>0</v>
      </c>
      <c r="BV102">
        <f t="shared" ref="BV102" si="1068">BT99*AD102</f>
        <v>0</v>
      </c>
      <c r="BW102">
        <f t="shared" ref="BW102" si="1069">BU99*AE102</f>
        <v>0</v>
      </c>
      <c r="BX102">
        <f t="shared" ref="BX102" si="1070">BV99*AF102</f>
        <v>0</v>
      </c>
      <c r="BY102">
        <f t="shared" ref="BY102" si="1071">BW99*AG102</f>
        <v>0</v>
      </c>
      <c r="BZ102">
        <f t="shared" ref="BZ102" si="1072">BX99*AH102</f>
        <v>0</v>
      </c>
      <c r="CA102">
        <f t="shared" ref="CA102" si="1073">BY99*AI102</f>
        <v>0</v>
      </c>
      <c r="CB102">
        <f t="shared" ref="CB102" si="1074">BZ99*AJ102</f>
        <v>0</v>
      </c>
      <c r="CC102">
        <f t="shared" ref="CC102" si="1075">CA99*AK102</f>
        <v>0</v>
      </c>
      <c r="CD102">
        <f t="shared" ref="CD102" si="1076">CB99*AL102</f>
        <v>0</v>
      </c>
      <c r="CE102">
        <f t="shared" ref="CE102" si="1077">CC99*AM102</f>
        <v>0</v>
      </c>
      <c r="CF102">
        <f t="shared" ref="CF102" si="1078">CD99*AN102</f>
        <v>0</v>
      </c>
      <c r="CG102">
        <f t="shared" ref="CG102" si="1079">CE99*AO102</f>
        <v>0</v>
      </c>
      <c r="CH102">
        <f t="shared" ref="CH102" si="1080">CF99*AP102</f>
        <v>0</v>
      </c>
      <c r="CI102">
        <f t="shared" ref="CI102" si="1081">CG99*AQ102</f>
        <v>0</v>
      </c>
      <c r="CJ102">
        <f t="shared" ref="CJ102" si="1082">CH99*AR102</f>
        <v>0</v>
      </c>
      <c r="CK102">
        <f t="shared" ref="CK102" si="1083">CI99*AS102</f>
        <v>0</v>
      </c>
      <c r="CL102">
        <f t="shared" ref="CL102" si="1084">CJ99*AT102</f>
        <v>0</v>
      </c>
      <c r="CM102">
        <f t="shared" ref="CM102" si="1085">CK99*AU102</f>
        <v>0</v>
      </c>
      <c r="CN102">
        <f t="shared" ref="CN102" si="1086">CL99*AV102</f>
        <v>0</v>
      </c>
      <c r="CO102">
        <f t="shared" ref="CO102" si="1087">CM99*AW102</f>
        <v>0</v>
      </c>
      <c r="CP102">
        <f t="shared" ref="CP102" si="1088">CN99*AX102</f>
        <v>0</v>
      </c>
      <c r="CQ102">
        <f t="shared" ref="CQ102" si="1089">CO99*AY102</f>
        <v>0</v>
      </c>
      <c r="CR102">
        <f t="shared" ref="CR102" si="1090">CP99*AZ102</f>
        <v>0</v>
      </c>
      <c r="CS102">
        <f t="shared" ref="CS102" si="1091">CQ99*BA102</f>
        <v>0</v>
      </c>
      <c r="CT102">
        <f t="shared" ref="CT102" si="1092">CR99*BB102</f>
        <v>0</v>
      </c>
    </row>
    <row r="103" spans="1:98" x14ac:dyDescent="0.3">
      <c r="F103" s="91">
        <f t="shared" si="1054"/>
        <v>140</v>
      </c>
      <c r="G103" s="91">
        <f t="shared" si="1054"/>
        <v>140</v>
      </c>
      <c r="H103" s="4">
        <f t="shared" si="1054"/>
        <v>1</v>
      </c>
      <c r="I103">
        <v>15</v>
      </c>
      <c r="J103" s="48">
        <f t="shared" si="1012"/>
        <v>0</v>
      </c>
      <c r="K103" s="48">
        <f t="shared" si="1013"/>
        <v>0</v>
      </c>
      <c r="L103" s="98">
        <f t="shared" si="1014"/>
        <v>0</v>
      </c>
      <c r="M103" s="48"/>
      <c r="N103" s="48"/>
      <c r="O103" s="48"/>
      <c r="P103" s="48"/>
      <c r="Q103" s="48">
        <f>$J103+$K103+$L103</f>
        <v>0</v>
      </c>
      <c r="R103" s="48">
        <f t="shared" si="971"/>
        <v>0</v>
      </c>
      <c r="S103" s="48">
        <f t="shared" si="971"/>
        <v>0</v>
      </c>
      <c r="T103" s="48">
        <f t="shared" si="971"/>
        <v>0</v>
      </c>
      <c r="U103" s="48">
        <f t="shared" si="971"/>
        <v>0</v>
      </c>
      <c r="V103" s="48">
        <f t="shared" si="971"/>
        <v>0</v>
      </c>
      <c r="W103" s="48">
        <f t="shared" si="971"/>
        <v>0</v>
      </c>
      <c r="X103" s="48">
        <f t="shared" si="971"/>
        <v>0</v>
      </c>
      <c r="Y103" s="48">
        <f t="shared" si="971"/>
        <v>0</v>
      </c>
      <c r="Z103" s="48">
        <f t="shared" si="971"/>
        <v>0</v>
      </c>
      <c r="AA103" s="48">
        <f t="shared" si="971"/>
        <v>0</v>
      </c>
      <c r="AB103" s="48">
        <f t="shared" si="971"/>
        <v>0</v>
      </c>
      <c r="AC103" s="48">
        <f t="shared" si="971"/>
        <v>0</v>
      </c>
      <c r="AD103" s="48">
        <f t="shared" si="971"/>
        <v>0</v>
      </c>
      <c r="AE103" s="48">
        <f t="shared" si="971"/>
        <v>0</v>
      </c>
      <c r="AF103" s="48">
        <f t="shared" si="971"/>
        <v>0</v>
      </c>
      <c r="AG103" s="48">
        <f t="shared" si="971"/>
        <v>0</v>
      </c>
      <c r="AH103" s="48">
        <f t="shared" si="971"/>
        <v>0</v>
      </c>
      <c r="AI103" s="48">
        <f t="shared" si="971"/>
        <v>0</v>
      </c>
      <c r="AJ103" s="48">
        <f t="shared" si="971"/>
        <v>0</v>
      </c>
      <c r="AK103" s="48">
        <f t="shared" si="971"/>
        <v>0</v>
      </c>
      <c r="AL103" s="48">
        <f t="shared" si="971"/>
        <v>0</v>
      </c>
      <c r="AM103" s="48">
        <f t="shared" si="971"/>
        <v>0</v>
      </c>
      <c r="AN103" s="48">
        <f t="shared" si="971"/>
        <v>0</v>
      </c>
      <c r="AO103" s="48">
        <f t="shared" si="971"/>
        <v>0</v>
      </c>
      <c r="AP103" s="48">
        <f t="shared" si="971"/>
        <v>0</v>
      </c>
      <c r="AQ103" s="48">
        <f t="shared" si="971"/>
        <v>0</v>
      </c>
      <c r="AR103" s="48">
        <f t="shared" si="971"/>
        <v>0</v>
      </c>
      <c r="AS103" s="48">
        <f t="shared" si="971"/>
        <v>0</v>
      </c>
      <c r="AT103" s="48">
        <f t="shared" si="971"/>
        <v>0</v>
      </c>
      <c r="AU103" s="48">
        <f t="shared" si="971"/>
        <v>0</v>
      </c>
      <c r="AV103" s="48">
        <f t="shared" si="971"/>
        <v>0</v>
      </c>
      <c r="AW103" s="48">
        <f t="shared" si="971"/>
        <v>0</v>
      </c>
      <c r="AX103" s="48">
        <f t="shared" si="971"/>
        <v>0</v>
      </c>
      <c r="AY103" s="48">
        <f t="shared" si="971"/>
        <v>0</v>
      </c>
      <c r="AZ103" s="48">
        <f t="shared" si="971"/>
        <v>0</v>
      </c>
      <c r="BA103" s="48">
        <f t="shared" si="971"/>
        <v>0</v>
      </c>
      <c r="BB103" s="48">
        <f t="shared" si="971"/>
        <v>0</v>
      </c>
      <c r="BC103" s="48"/>
      <c r="BE103" t="s">
        <v>180</v>
      </c>
      <c r="BI103">
        <f>BF99*Q103</f>
        <v>0</v>
      </c>
      <c r="BJ103">
        <f t="shared" ref="BJ103" si="1093">BG99*R103</f>
        <v>0</v>
      </c>
      <c r="BK103">
        <f t="shared" ref="BK103" si="1094">BH99*S103</f>
        <v>0</v>
      </c>
      <c r="BL103">
        <f t="shared" ref="BL103" si="1095">BI99*T103</f>
        <v>0</v>
      </c>
      <c r="BM103">
        <f t="shared" ref="BM103" si="1096">BJ99*U103</f>
        <v>0</v>
      </c>
      <c r="BN103">
        <f t="shared" ref="BN103" si="1097">BK99*V103</f>
        <v>0</v>
      </c>
      <c r="BO103">
        <f t="shared" ref="BO103" si="1098">BL99*W103</f>
        <v>0</v>
      </c>
      <c r="BP103">
        <f t="shared" ref="BP103" si="1099">BM99*X103</f>
        <v>0</v>
      </c>
      <c r="BQ103">
        <f t="shared" ref="BQ103" si="1100">BN99*Y103</f>
        <v>0</v>
      </c>
      <c r="BR103">
        <f t="shared" ref="BR103" si="1101">BO99*Z103</f>
        <v>0</v>
      </c>
      <c r="BS103">
        <f t="shared" ref="BS103" si="1102">BP99*AA103</f>
        <v>0</v>
      </c>
      <c r="BT103">
        <f t="shared" ref="BT103" si="1103">BQ99*AB103</f>
        <v>0</v>
      </c>
      <c r="BU103">
        <f t="shared" ref="BU103" si="1104">BR99*AC103</f>
        <v>0</v>
      </c>
      <c r="BV103">
        <f t="shared" ref="BV103" si="1105">BS99*AD103</f>
        <v>0</v>
      </c>
      <c r="BW103">
        <f t="shared" ref="BW103" si="1106">BT99*AE103</f>
        <v>0</v>
      </c>
      <c r="BX103">
        <f t="shared" ref="BX103" si="1107">BU99*AF103</f>
        <v>0</v>
      </c>
      <c r="BY103">
        <f t="shared" ref="BY103" si="1108">BV99*AG103</f>
        <v>0</v>
      </c>
      <c r="BZ103">
        <f t="shared" ref="BZ103" si="1109">BW99*AH103</f>
        <v>0</v>
      </c>
      <c r="CA103">
        <f t="shared" ref="CA103" si="1110">BX99*AI103</f>
        <v>0</v>
      </c>
      <c r="CB103">
        <f t="shared" ref="CB103" si="1111">BY99*AJ103</f>
        <v>0</v>
      </c>
      <c r="CC103">
        <f t="shared" ref="CC103" si="1112">BZ99*AK103</f>
        <v>0</v>
      </c>
      <c r="CD103">
        <f t="shared" ref="CD103" si="1113">CA99*AL103</f>
        <v>0</v>
      </c>
      <c r="CE103">
        <f t="shared" ref="CE103" si="1114">CB99*AM103</f>
        <v>0</v>
      </c>
      <c r="CF103">
        <f t="shared" ref="CF103" si="1115">CC99*AN103</f>
        <v>0</v>
      </c>
      <c r="CG103">
        <f t="shared" ref="CG103" si="1116">CD99*AO103</f>
        <v>0</v>
      </c>
      <c r="CH103">
        <f t="shared" ref="CH103" si="1117">CE99*AP103</f>
        <v>0</v>
      </c>
      <c r="CI103">
        <f t="shared" ref="CI103" si="1118">CF99*AQ103</f>
        <v>0</v>
      </c>
      <c r="CJ103">
        <f t="shared" ref="CJ103" si="1119">CG99*AR103</f>
        <v>0</v>
      </c>
      <c r="CK103">
        <f t="shared" ref="CK103" si="1120">CH99*AS103</f>
        <v>0</v>
      </c>
      <c r="CL103">
        <f t="shared" ref="CL103" si="1121">CI99*AT103</f>
        <v>0</v>
      </c>
      <c r="CM103">
        <f t="shared" ref="CM103" si="1122">CJ99*AU103</f>
        <v>0</v>
      </c>
      <c r="CN103">
        <f t="shared" ref="CN103" si="1123">CK99*AV103</f>
        <v>0</v>
      </c>
      <c r="CO103">
        <f t="shared" ref="CO103" si="1124">CL99*AW103</f>
        <v>0</v>
      </c>
      <c r="CP103">
        <f t="shared" ref="CP103" si="1125">CM99*AX103</f>
        <v>0</v>
      </c>
      <c r="CQ103">
        <f t="shared" ref="CQ103" si="1126">CN99*AY103</f>
        <v>0</v>
      </c>
      <c r="CR103">
        <f t="shared" ref="CR103" si="1127">CO99*AZ103</f>
        <v>0</v>
      </c>
      <c r="CS103">
        <f t="shared" ref="CS103" si="1128">CP99*BA103</f>
        <v>0</v>
      </c>
      <c r="CT103">
        <f t="shared" ref="CT103" si="1129">CQ99*BB103</f>
        <v>0</v>
      </c>
    </row>
    <row r="104" spans="1:98" x14ac:dyDescent="0.3">
      <c r="F104" s="91">
        <f t="shared" si="1054"/>
        <v>140</v>
      </c>
      <c r="G104" s="91">
        <f t="shared" si="1054"/>
        <v>140</v>
      </c>
      <c r="H104" s="4">
        <f t="shared" si="1054"/>
        <v>1</v>
      </c>
      <c r="I104">
        <v>20</v>
      </c>
      <c r="J104" s="48">
        <f t="shared" si="1012"/>
        <v>0</v>
      </c>
      <c r="K104" s="48">
        <f t="shared" si="1013"/>
        <v>0</v>
      </c>
      <c r="L104" s="98">
        <f t="shared" si="1014"/>
        <v>0</v>
      </c>
      <c r="M104" s="48"/>
      <c r="N104" s="48"/>
      <c r="O104" s="48"/>
      <c r="P104" s="48"/>
      <c r="Q104" s="48"/>
      <c r="R104" s="48">
        <f>$J104+$K104+$L104</f>
        <v>0</v>
      </c>
      <c r="S104" s="48">
        <f t="shared" si="971"/>
        <v>0</v>
      </c>
      <c r="T104" s="48">
        <f t="shared" si="971"/>
        <v>0</v>
      </c>
      <c r="U104" s="48">
        <f t="shared" si="971"/>
        <v>0</v>
      </c>
      <c r="V104" s="48">
        <f t="shared" si="971"/>
        <v>0</v>
      </c>
      <c r="W104" s="48">
        <f t="shared" si="971"/>
        <v>0</v>
      </c>
      <c r="X104" s="48">
        <f t="shared" si="971"/>
        <v>0</v>
      </c>
      <c r="Y104" s="48">
        <f t="shared" si="971"/>
        <v>0</v>
      </c>
      <c r="Z104" s="48">
        <f t="shared" si="971"/>
        <v>0</v>
      </c>
      <c r="AA104" s="48">
        <f t="shared" si="971"/>
        <v>0</v>
      </c>
      <c r="AB104" s="48">
        <f t="shared" si="971"/>
        <v>0</v>
      </c>
      <c r="AC104" s="48">
        <f t="shared" si="971"/>
        <v>0</v>
      </c>
      <c r="AD104" s="48">
        <f t="shared" si="971"/>
        <v>0</v>
      </c>
      <c r="AE104" s="48">
        <f t="shared" si="971"/>
        <v>0</v>
      </c>
      <c r="AF104" s="48">
        <f t="shared" si="971"/>
        <v>0</v>
      </c>
      <c r="AG104" s="48">
        <f t="shared" si="971"/>
        <v>0</v>
      </c>
      <c r="AH104" s="48">
        <f t="shared" si="971"/>
        <v>0</v>
      </c>
      <c r="AI104" s="48">
        <f t="shared" si="971"/>
        <v>0</v>
      </c>
      <c r="AJ104" s="48">
        <f t="shared" si="971"/>
        <v>0</v>
      </c>
      <c r="AK104" s="48">
        <f t="shared" si="971"/>
        <v>0</v>
      </c>
      <c r="AL104" s="48">
        <f t="shared" si="971"/>
        <v>0</v>
      </c>
      <c r="AM104" s="48">
        <f t="shared" si="971"/>
        <v>0</v>
      </c>
      <c r="AN104" s="48">
        <f t="shared" si="971"/>
        <v>0</v>
      </c>
      <c r="AO104" s="48">
        <f t="shared" si="971"/>
        <v>0</v>
      </c>
      <c r="AP104" s="48">
        <f t="shared" si="971"/>
        <v>0</v>
      </c>
      <c r="AQ104" s="48">
        <f t="shared" si="971"/>
        <v>0</v>
      </c>
      <c r="AR104" s="48">
        <f t="shared" si="971"/>
        <v>0</v>
      </c>
      <c r="AS104" s="48">
        <f t="shared" si="971"/>
        <v>0</v>
      </c>
      <c r="AT104" s="48">
        <f t="shared" si="971"/>
        <v>0</v>
      </c>
      <c r="AU104" s="48">
        <f t="shared" si="971"/>
        <v>0</v>
      </c>
      <c r="AV104" s="48">
        <f t="shared" si="971"/>
        <v>0</v>
      </c>
      <c r="AW104" s="48">
        <f t="shared" si="971"/>
        <v>0</v>
      </c>
      <c r="AX104" s="48">
        <f t="shared" si="971"/>
        <v>0</v>
      </c>
      <c r="AY104" s="48">
        <f t="shared" si="971"/>
        <v>0</v>
      </c>
      <c r="AZ104" s="48">
        <f t="shared" si="971"/>
        <v>0</v>
      </c>
      <c r="BA104" s="48">
        <f t="shared" si="971"/>
        <v>0</v>
      </c>
      <c r="BB104" s="48">
        <f t="shared" si="971"/>
        <v>0</v>
      </c>
      <c r="BC104" s="48"/>
      <c r="BE104" t="s">
        <v>181</v>
      </c>
      <c r="BJ104">
        <f>BF99*R104</f>
        <v>0</v>
      </c>
      <c r="BK104">
        <f t="shared" ref="BK104" si="1130">BG99*S104</f>
        <v>0</v>
      </c>
      <c r="BL104">
        <f t="shared" ref="BL104" si="1131">BH99*T104</f>
        <v>0</v>
      </c>
      <c r="BM104">
        <f t="shared" ref="BM104" si="1132">BI99*U104</f>
        <v>0</v>
      </c>
      <c r="BN104">
        <f t="shared" ref="BN104" si="1133">BJ99*V104</f>
        <v>0</v>
      </c>
      <c r="BO104">
        <f t="shared" ref="BO104" si="1134">BK99*W104</f>
        <v>0</v>
      </c>
      <c r="BP104">
        <f t="shared" ref="BP104" si="1135">BL99*X104</f>
        <v>0</v>
      </c>
      <c r="BQ104">
        <f t="shared" ref="BQ104" si="1136">BM99*Y104</f>
        <v>0</v>
      </c>
      <c r="BR104">
        <f t="shared" ref="BR104" si="1137">BN99*Z104</f>
        <v>0</v>
      </c>
      <c r="BS104">
        <f t="shared" ref="BS104" si="1138">BO99*AA104</f>
        <v>0</v>
      </c>
      <c r="BT104">
        <f t="shared" ref="BT104" si="1139">BP99*AB104</f>
        <v>0</v>
      </c>
      <c r="BU104">
        <f t="shared" ref="BU104" si="1140">BQ99*AC104</f>
        <v>0</v>
      </c>
      <c r="BV104">
        <f t="shared" ref="BV104" si="1141">BR99*AD104</f>
        <v>0</v>
      </c>
      <c r="BW104">
        <f t="shared" ref="BW104" si="1142">BS99*AE104</f>
        <v>0</v>
      </c>
      <c r="BX104">
        <f t="shared" ref="BX104" si="1143">BT99*AF104</f>
        <v>0</v>
      </c>
      <c r="BY104">
        <f t="shared" ref="BY104" si="1144">BU99*AG104</f>
        <v>0</v>
      </c>
      <c r="BZ104">
        <f t="shared" ref="BZ104" si="1145">BV99*AH104</f>
        <v>0</v>
      </c>
      <c r="CA104">
        <f t="shared" ref="CA104" si="1146">BW99*AI104</f>
        <v>0</v>
      </c>
      <c r="CB104">
        <f t="shared" ref="CB104" si="1147">BX99*AJ104</f>
        <v>0</v>
      </c>
      <c r="CC104">
        <f t="shared" ref="CC104" si="1148">BY99*AK104</f>
        <v>0</v>
      </c>
      <c r="CD104">
        <f t="shared" ref="CD104" si="1149">BZ99*AL104</f>
        <v>0</v>
      </c>
      <c r="CE104">
        <f t="shared" ref="CE104" si="1150">CA99*AM104</f>
        <v>0</v>
      </c>
      <c r="CF104">
        <f t="shared" ref="CF104" si="1151">CB99*AN104</f>
        <v>0</v>
      </c>
      <c r="CG104">
        <f t="shared" ref="CG104" si="1152">CC99*AO104</f>
        <v>0</v>
      </c>
      <c r="CH104">
        <f t="shared" ref="CH104" si="1153">CD99*AP104</f>
        <v>0</v>
      </c>
      <c r="CI104">
        <f t="shared" ref="CI104" si="1154">CE99*AQ104</f>
        <v>0</v>
      </c>
      <c r="CJ104">
        <f t="shared" ref="CJ104" si="1155">CF99*AR104</f>
        <v>0</v>
      </c>
      <c r="CK104">
        <f t="shared" ref="CK104" si="1156">CG99*AS104</f>
        <v>0</v>
      </c>
      <c r="CL104">
        <f t="shared" ref="CL104" si="1157">CH99*AT104</f>
        <v>0</v>
      </c>
      <c r="CM104">
        <f t="shared" ref="CM104" si="1158">CI99*AU104</f>
        <v>0</v>
      </c>
      <c r="CN104">
        <f t="shared" ref="CN104" si="1159">CJ99*AV104</f>
        <v>0</v>
      </c>
      <c r="CO104">
        <f t="shared" ref="CO104" si="1160">CK99*AW104</f>
        <v>0</v>
      </c>
      <c r="CP104">
        <f t="shared" ref="CP104" si="1161">CL99*AX104</f>
        <v>0</v>
      </c>
      <c r="CQ104">
        <f t="shared" ref="CQ104" si="1162">CM99*AY104</f>
        <v>0</v>
      </c>
      <c r="CR104">
        <f t="shared" ref="CR104" si="1163">CN99*AZ104</f>
        <v>0</v>
      </c>
      <c r="CS104">
        <f t="shared" ref="CS104" si="1164">CO99*BA104</f>
        <v>0</v>
      </c>
      <c r="CT104">
        <f t="shared" ref="CT104" si="1165">CP99*BB104</f>
        <v>0</v>
      </c>
    </row>
    <row r="105" spans="1:98" x14ac:dyDescent="0.3">
      <c r="F105" s="91">
        <f t="shared" si="1054"/>
        <v>140</v>
      </c>
      <c r="G105" s="91">
        <f t="shared" si="1054"/>
        <v>140</v>
      </c>
      <c r="H105" s="4">
        <f t="shared" si="1054"/>
        <v>1</v>
      </c>
      <c r="I105">
        <v>25</v>
      </c>
      <c r="J105" s="48">
        <f t="shared" si="1012"/>
        <v>0</v>
      </c>
      <c r="K105" s="48">
        <f t="shared" si="1013"/>
        <v>0</v>
      </c>
      <c r="L105" s="98">
        <f t="shared" si="1014"/>
        <v>0</v>
      </c>
      <c r="M105" s="48"/>
      <c r="N105" s="48"/>
      <c r="O105" s="48"/>
      <c r="P105" s="48"/>
      <c r="Q105" s="48"/>
      <c r="R105" s="48"/>
      <c r="S105" s="48">
        <f>$J105+$K105+$L105</f>
        <v>0</v>
      </c>
      <c r="T105" s="48">
        <f t="shared" si="971"/>
        <v>0</v>
      </c>
      <c r="U105" s="48">
        <f t="shared" si="971"/>
        <v>0</v>
      </c>
      <c r="V105" s="48">
        <f t="shared" si="971"/>
        <v>0</v>
      </c>
      <c r="W105" s="48">
        <f t="shared" si="971"/>
        <v>0</v>
      </c>
      <c r="X105" s="48">
        <f t="shared" si="971"/>
        <v>0</v>
      </c>
      <c r="Y105" s="48">
        <f t="shared" si="971"/>
        <v>0</v>
      </c>
      <c r="Z105" s="48">
        <f t="shared" si="971"/>
        <v>0</v>
      </c>
      <c r="AA105" s="48">
        <f t="shared" si="971"/>
        <v>0</v>
      </c>
      <c r="AB105" s="48">
        <f t="shared" si="971"/>
        <v>0</v>
      </c>
      <c r="AC105" s="48">
        <f t="shared" si="971"/>
        <v>0</v>
      </c>
      <c r="AD105" s="48">
        <f t="shared" si="971"/>
        <v>0</v>
      </c>
      <c r="AE105" s="48">
        <f t="shared" si="971"/>
        <v>0</v>
      </c>
      <c r="AF105" s="48">
        <f t="shared" si="971"/>
        <v>0</v>
      </c>
      <c r="AG105" s="48">
        <f t="shared" si="971"/>
        <v>0</v>
      </c>
      <c r="AH105" s="48">
        <f t="shared" si="971"/>
        <v>0</v>
      </c>
      <c r="AI105" s="48">
        <f t="shared" si="971"/>
        <v>0</v>
      </c>
      <c r="AJ105" s="48">
        <f t="shared" si="971"/>
        <v>0</v>
      </c>
      <c r="AK105" s="48">
        <f t="shared" si="971"/>
        <v>0</v>
      </c>
      <c r="AL105" s="48">
        <f t="shared" si="971"/>
        <v>0</v>
      </c>
      <c r="AM105" s="48">
        <f t="shared" si="971"/>
        <v>0</v>
      </c>
      <c r="AN105" s="48">
        <f t="shared" si="971"/>
        <v>0</v>
      </c>
      <c r="AO105" s="48">
        <f t="shared" si="971"/>
        <v>0</v>
      </c>
      <c r="AP105" s="48">
        <f t="shared" si="971"/>
        <v>0</v>
      </c>
      <c r="AQ105" s="48">
        <f t="shared" si="971"/>
        <v>0</v>
      </c>
      <c r="AR105" s="48">
        <f t="shared" si="971"/>
        <v>0</v>
      </c>
      <c r="AS105" s="48">
        <f t="shared" si="971"/>
        <v>0</v>
      </c>
      <c r="AT105" s="48">
        <f t="shared" si="971"/>
        <v>0</v>
      </c>
      <c r="AU105" s="48">
        <f t="shared" si="971"/>
        <v>0</v>
      </c>
      <c r="AV105" s="48">
        <f t="shared" si="971"/>
        <v>0</v>
      </c>
      <c r="AW105" s="48">
        <f t="shared" si="971"/>
        <v>0</v>
      </c>
      <c r="AX105" s="48">
        <f t="shared" si="971"/>
        <v>0</v>
      </c>
      <c r="AY105" s="48">
        <f t="shared" si="971"/>
        <v>0</v>
      </c>
      <c r="AZ105" s="48">
        <f t="shared" si="971"/>
        <v>0</v>
      </c>
      <c r="BA105" s="48">
        <f t="shared" si="971"/>
        <v>0</v>
      </c>
      <c r="BB105" s="48">
        <f t="shared" si="971"/>
        <v>0</v>
      </c>
      <c r="BC105" s="48"/>
      <c r="BE105" t="s">
        <v>182</v>
      </c>
      <c r="BK105">
        <f>BF99*S105</f>
        <v>0</v>
      </c>
      <c r="BL105">
        <f t="shared" ref="BL105" si="1166">BG99*T105</f>
        <v>0</v>
      </c>
      <c r="BM105">
        <f t="shared" ref="BM105" si="1167">BH99*U105</f>
        <v>0</v>
      </c>
      <c r="BN105">
        <f t="shared" ref="BN105" si="1168">BI99*V105</f>
        <v>0</v>
      </c>
      <c r="BO105">
        <f t="shared" ref="BO105" si="1169">BJ99*W105</f>
        <v>0</v>
      </c>
      <c r="BP105">
        <f t="shared" ref="BP105" si="1170">BK99*X105</f>
        <v>0</v>
      </c>
      <c r="BQ105">
        <f t="shared" ref="BQ105" si="1171">BL99*Y105</f>
        <v>0</v>
      </c>
      <c r="BR105">
        <f t="shared" ref="BR105" si="1172">BM99*Z105</f>
        <v>0</v>
      </c>
      <c r="BS105">
        <f t="shared" ref="BS105" si="1173">BN99*AA105</f>
        <v>0</v>
      </c>
      <c r="BT105">
        <f t="shared" ref="BT105" si="1174">BO99*AB105</f>
        <v>0</v>
      </c>
      <c r="BU105">
        <f t="shared" ref="BU105" si="1175">BP99*AC105</f>
        <v>0</v>
      </c>
      <c r="BV105">
        <f t="shared" ref="BV105" si="1176">BQ99*AD105</f>
        <v>0</v>
      </c>
      <c r="BW105">
        <f t="shared" ref="BW105" si="1177">BR99*AE105</f>
        <v>0</v>
      </c>
      <c r="BX105">
        <f t="shared" ref="BX105" si="1178">BS99*AF105</f>
        <v>0</v>
      </c>
      <c r="BY105">
        <f t="shared" ref="BY105" si="1179">BT99*AG105</f>
        <v>0</v>
      </c>
      <c r="BZ105">
        <f t="shared" ref="BZ105" si="1180">BU99*AH105</f>
        <v>0</v>
      </c>
      <c r="CA105">
        <f t="shared" ref="CA105" si="1181">BV99*AI105</f>
        <v>0</v>
      </c>
      <c r="CB105">
        <f t="shared" ref="CB105" si="1182">BW99*AJ105</f>
        <v>0</v>
      </c>
      <c r="CC105">
        <f t="shared" ref="CC105" si="1183">BX99*AK105</f>
        <v>0</v>
      </c>
      <c r="CD105">
        <f t="shared" ref="CD105" si="1184">BY99*AL105</f>
        <v>0</v>
      </c>
      <c r="CE105">
        <f t="shared" ref="CE105" si="1185">BZ99*AM105</f>
        <v>0</v>
      </c>
      <c r="CF105">
        <f t="shared" ref="CF105" si="1186">CA99*AN105</f>
        <v>0</v>
      </c>
      <c r="CG105">
        <f t="shared" ref="CG105" si="1187">CB99*AO105</f>
        <v>0</v>
      </c>
      <c r="CH105">
        <f t="shared" ref="CH105" si="1188">CC99*AP105</f>
        <v>0</v>
      </c>
      <c r="CI105">
        <f t="shared" ref="CI105" si="1189">CD99*AQ105</f>
        <v>0</v>
      </c>
      <c r="CJ105">
        <f t="shared" ref="CJ105" si="1190">CE99*AR105</f>
        <v>0</v>
      </c>
      <c r="CK105">
        <f t="shared" ref="CK105" si="1191">CF99*AS105</f>
        <v>0</v>
      </c>
      <c r="CL105">
        <f t="shared" ref="CL105" si="1192">CG99*AT105</f>
        <v>0</v>
      </c>
      <c r="CM105">
        <f t="shared" ref="CM105" si="1193">CH99*AU105</f>
        <v>0</v>
      </c>
      <c r="CN105">
        <f t="shared" ref="CN105" si="1194">CI99*AV105</f>
        <v>0</v>
      </c>
      <c r="CO105">
        <f t="shared" ref="CO105" si="1195">CJ99*AW105</f>
        <v>0</v>
      </c>
      <c r="CP105">
        <f t="shared" ref="CP105" si="1196">CK99*AX105</f>
        <v>0</v>
      </c>
      <c r="CQ105">
        <f t="shared" ref="CQ105" si="1197">CL99*AY105</f>
        <v>0</v>
      </c>
      <c r="CR105">
        <f t="shared" ref="CR105" si="1198">CM99*AZ105</f>
        <v>0</v>
      </c>
      <c r="CS105">
        <f t="shared" ref="CS105" si="1199">CN99*BA105</f>
        <v>0</v>
      </c>
      <c r="CT105">
        <f t="shared" ref="CT105" si="1200">CO99*BB105</f>
        <v>0</v>
      </c>
    </row>
    <row r="106" spans="1:98" x14ac:dyDescent="0.3">
      <c r="F106" s="91">
        <f t="shared" si="1054"/>
        <v>140</v>
      </c>
      <c r="G106" s="91">
        <f t="shared" si="1054"/>
        <v>140</v>
      </c>
      <c r="H106" s="4">
        <f t="shared" si="1054"/>
        <v>1</v>
      </c>
      <c r="I106">
        <v>30</v>
      </c>
      <c r="J106" s="48">
        <f t="shared" si="1012"/>
        <v>0</v>
      </c>
      <c r="K106" s="48">
        <f t="shared" si="1013"/>
        <v>0</v>
      </c>
      <c r="L106" s="98">
        <f t="shared" si="1014"/>
        <v>0</v>
      </c>
      <c r="M106" s="48"/>
      <c r="N106" s="48"/>
      <c r="O106" s="48"/>
      <c r="P106" s="48"/>
      <c r="Q106" s="48"/>
      <c r="R106" s="48"/>
      <c r="S106" s="48"/>
      <c r="T106" s="48">
        <f>$J106+$K106+$L106</f>
        <v>0</v>
      </c>
      <c r="U106" s="48">
        <f t="shared" si="971"/>
        <v>0</v>
      </c>
      <c r="V106" s="48">
        <f t="shared" si="971"/>
        <v>0</v>
      </c>
      <c r="W106" s="48">
        <f t="shared" si="971"/>
        <v>0</v>
      </c>
      <c r="X106" s="48">
        <f t="shared" si="971"/>
        <v>0</v>
      </c>
      <c r="Y106" s="48">
        <f t="shared" si="971"/>
        <v>0</v>
      </c>
      <c r="Z106" s="48">
        <f t="shared" si="971"/>
        <v>0</v>
      </c>
      <c r="AA106" s="48">
        <f t="shared" si="971"/>
        <v>0</v>
      </c>
      <c r="AB106" s="48">
        <f t="shared" si="971"/>
        <v>0</v>
      </c>
      <c r="AC106" s="48">
        <f t="shared" si="971"/>
        <v>0</v>
      </c>
      <c r="AD106" s="48">
        <f t="shared" si="971"/>
        <v>0</v>
      </c>
      <c r="AE106" s="48">
        <f t="shared" si="971"/>
        <v>0</v>
      </c>
      <c r="AF106" s="48">
        <f t="shared" si="971"/>
        <v>0</v>
      </c>
      <c r="AG106" s="48">
        <f t="shared" si="971"/>
        <v>0</v>
      </c>
      <c r="AH106" s="48">
        <f t="shared" si="971"/>
        <v>0</v>
      </c>
      <c r="AI106" s="48">
        <f t="shared" si="971"/>
        <v>0</v>
      </c>
      <c r="AJ106" s="48">
        <f t="shared" si="971"/>
        <v>0</v>
      </c>
      <c r="AK106" s="48">
        <f t="shared" si="971"/>
        <v>0</v>
      </c>
      <c r="AL106" s="48">
        <f t="shared" si="971"/>
        <v>0</v>
      </c>
      <c r="AM106" s="48">
        <f t="shared" si="971"/>
        <v>0</v>
      </c>
      <c r="AN106" s="48">
        <f t="shared" si="971"/>
        <v>0</v>
      </c>
      <c r="AO106" s="48">
        <f t="shared" si="971"/>
        <v>0</v>
      </c>
      <c r="AP106" s="48">
        <f t="shared" si="971"/>
        <v>0</v>
      </c>
      <c r="AQ106" s="48">
        <f t="shared" si="971"/>
        <v>0</v>
      </c>
      <c r="AR106" s="48">
        <f t="shared" si="971"/>
        <v>0</v>
      </c>
      <c r="AS106" s="48">
        <f t="shared" si="971"/>
        <v>0</v>
      </c>
      <c r="AT106" s="48">
        <f t="shared" si="971"/>
        <v>0</v>
      </c>
      <c r="AU106" s="48">
        <f t="shared" si="971"/>
        <v>0</v>
      </c>
      <c r="AV106" s="48">
        <f t="shared" si="971"/>
        <v>0</v>
      </c>
      <c r="AW106" s="48">
        <f t="shared" si="971"/>
        <v>0</v>
      </c>
      <c r="AX106" s="48">
        <f t="shared" si="971"/>
        <v>0</v>
      </c>
      <c r="AY106" s="48">
        <f t="shared" ref="AY106:BB121" si="1201">$J106+$K106+$L106</f>
        <v>0</v>
      </c>
      <c r="AZ106" s="48">
        <f t="shared" si="1201"/>
        <v>0</v>
      </c>
      <c r="BA106" s="48">
        <f t="shared" si="1201"/>
        <v>0</v>
      </c>
      <c r="BB106" s="48">
        <f t="shared" si="1201"/>
        <v>0</v>
      </c>
      <c r="BC106" s="48"/>
      <c r="BE106" t="s">
        <v>183</v>
      </c>
      <c r="BL106">
        <f>BF99*T106</f>
        <v>0</v>
      </c>
      <c r="BM106">
        <f t="shared" ref="BM106" si="1202">BG99*U106</f>
        <v>0</v>
      </c>
      <c r="BN106">
        <f t="shared" ref="BN106" si="1203">BH99*V106</f>
        <v>0</v>
      </c>
      <c r="BO106">
        <f t="shared" ref="BO106" si="1204">BI99*W106</f>
        <v>0</v>
      </c>
      <c r="BP106">
        <f t="shared" ref="BP106" si="1205">BJ99*X106</f>
        <v>0</v>
      </c>
      <c r="BQ106">
        <f t="shared" ref="BQ106" si="1206">BK99*Y106</f>
        <v>0</v>
      </c>
      <c r="BR106">
        <f t="shared" ref="BR106" si="1207">BL99*Z106</f>
        <v>0</v>
      </c>
      <c r="BS106">
        <f t="shared" ref="BS106" si="1208">BM99*AA106</f>
        <v>0</v>
      </c>
      <c r="BT106">
        <f t="shared" ref="BT106" si="1209">BN99*AB106</f>
        <v>0</v>
      </c>
      <c r="BU106">
        <f t="shared" ref="BU106" si="1210">BO99*AC106</f>
        <v>0</v>
      </c>
      <c r="BV106">
        <f t="shared" ref="BV106" si="1211">BP99*AD106</f>
        <v>0</v>
      </c>
      <c r="BW106">
        <f t="shared" ref="BW106" si="1212">BQ99*AE106</f>
        <v>0</v>
      </c>
      <c r="BX106">
        <f t="shared" ref="BX106" si="1213">BR99*AF106</f>
        <v>0</v>
      </c>
      <c r="BY106">
        <f t="shared" ref="BY106" si="1214">BS99*AG106</f>
        <v>0</v>
      </c>
      <c r="BZ106">
        <f t="shared" ref="BZ106" si="1215">BT99*AH106</f>
        <v>0</v>
      </c>
      <c r="CA106">
        <f t="shared" ref="CA106" si="1216">BU99*AI106</f>
        <v>0</v>
      </c>
      <c r="CB106">
        <f t="shared" ref="CB106" si="1217">BV99*AJ106</f>
        <v>0</v>
      </c>
      <c r="CC106">
        <f t="shared" ref="CC106" si="1218">BW99*AK106</f>
        <v>0</v>
      </c>
      <c r="CD106">
        <f t="shared" ref="CD106" si="1219">BX99*AL106</f>
        <v>0</v>
      </c>
      <c r="CE106">
        <f t="shared" ref="CE106" si="1220">BY99*AM106</f>
        <v>0</v>
      </c>
      <c r="CF106">
        <f t="shared" ref="CF106" si="1221">BZ99*AN106</f>
        <v>0</v>
      </c>
      <c r="CG106">
        <f t="shared" ref="CG106" si="1222">CA99*AO106</f>
        <v>0</v>
      </c>
      <c r="CH106">
        <f t="shared" ref="CH106" si="1223">CB99*AP106</f>
        <v>0</v>
      </c>
      <c r="CI106">
        <f t="shared" ref="CI106" si="1224">CC99*AQ106</f>
        <v>0</v>
      </c>
      <c r="CJ106">
        <f t="shared" ref="CJ106" si="1225">CD99*AR106</f>
        <v>0</v>
      </c>
      <c r="CK106">
        <f t="shared" ref="CK106" si="1226">CE99*AS106</f>
        <v>0</v>
      </c>
      <c r="CL106">
        <f t="shared" ref="CL106" si="1227">CF99*AT106</f>
        <v>0</v>
      </c>
      <c r="CM106">
        <f t="shared" ref="CM106" si="1228">CG99*AU106</f>
        <v>0</v>
      </c>
      <c r="CN106">
        <f t="shared" ref="CN106" si="1229">CH99*AV106</f>
        <v>0</v>
      </c>
      <c r="CO106">
        <f t="shared" ref="CO106" si="1230">CI99*AW106</f>
        <v>0</v>
      </c>
      <c r="CP106">
        <f t="shared" ref="CP106" si="1231">CJ99*AX106</f>
        <v>0</v>
      </c>
      <c r="CQ106">
        <f t="shared" ref="CQ106" si="1232">CK99*AY106</f>
        <v>0</v>
      </c>
      <c r="CR106">
        <f t="shared" ref="CR106" si="1233">CL99*AZ106</f>
        <v>0</v>
      </c>
      <c r="CS106">
        <f t="shared" ref="CS106" si="1234">CM99*BA106</f>
        <v>0</v>
      </c>
      <c r="CT106">
        <f t="shared" ref="CT106" si="1235">CN99*BB106</f>
        <v>0</v>
      </c>
    </row>
    <row r="107" spans="1:98" x14ac:dyDescent="0.3">
      <c r="F107" s="91">
        <f t="shared" si="1054"/>
        <v>140</v>
      </c>
      <c r="G107" s="91">
        <f t="shared" si="1054"/>
        <v>140</v>
      </c>
      <c r="H107" s="4">
        <f t="shared" si="1054"/>
        <v>1</v>
      </c>
      <c r="I107">
        <v>35</v>
      </c>
      <c r="J107" s="48">
        <f t="shared" si="1012"/>
        <v>0</v>
      </c>
      <c r="K107" s="48">
        <f>IF(IF(AND(I107&gt;=(F107*2),I107&lt;=G107+F107+(G107-F107+5)+1),((H107)^2)*(I108-F107*2)/5,0)&lt;=H107,IF(AND(I107&gt;=(F107*2),I107&lt;=G107+F107+(G107-F107+5)+1),((H107)^2)*(I108-F107*2)/5,0),(K106-H107^2))</f>
        <v>0</v>
      </c>
      <c r="L107" s="98">
        <f t="shared" si="1014"/>
        <v>0</v>
      </c>
      <c r="M107" s="48"/>
      <c r="N107" s="48"/>
      <c r="O107" s="48"/>
      <c r="P107" s="48"/>
      <c r="Q107" s="48"/>
      <c r="R107" s="48"/>
      <c r="S107" s="48"/>
      <c r="T107" s="48"/>
      <c r="U107" s="48">
        <f>$J107+$K107+$L107</f>
        <v>0</v>
      </c>
      <c r="V107" s="48">
        <f t="shared" ref="V107:AX117" si="1236">$J107+$K107+$L107</f>
        <v>0</v>
      </c>
      <c r="W107" s="48">
        <f t="shared" si="1236"/>
        <v>0</v>
      </c>
      <c r="X107" s="48">
        <f t="shared" si="1236"/>
        <v>0</v>
      </c>
      <c r="Y107" s="48">
        <f t="shared" si="1236"/>
        <v>0</v>
      </c>
      <c r="Z107" s="48">
        <f t="shared" si="1236"/>
        <v>0</v>
      </c>
      <c r="AA107" s="48">
        <f t="shared" si="1236"/>
        <v>0</v>
      </c>
      <c r="AB107" s="48">
        <f t="shared" si="1236"/>
        <v>0</v>
      </c>
      <c r="AC107" s="48">
        <f t="shared" si="1236"/>
        <v>0</v>
      </c>
      <c r="AD107" s="48">
        <f t="shared" si="1236"/>
        <v>0</v>
      </c>
      <c r="AE107" s="48">
        <f t="shared" si="1236"/>
        <v>0</v>
      </c>
      <c r="AF107" s="48">
        <f t="shared" si="1236"/>
        <v>0</v>
      </c>
      <c r="AG107" s="48">
        <f t="shared" si="1236"/>
        <v>0</v>
      </c>
      <c r="AH107" s="48">
        <f t="shared" si="1236"/>
        <v>0</v>
      </c>
      <c r="AI107" s="48">
        <f t="shared" si="1236"/>
        <v>0</v>
      </c>
      <c r="AJ107" s="48">
        <f t="shared" si="1236"/>
        <v>0</v>
      </c>
      <c r="AK107" s="48">
        <f t="shared" si="1236"/>
        <v>0</v>
      </c>
      <c r="AL107" s="48">
        <f t="shared" si="1236"/>
        <v>0</v>
      </c>
      <c r="AM107" s="48">
        <f t="shared" si="1236"/>
        <v>0</v>
      </c>
      <c r="AN107" s="48">
        <f t="shared" si="1236"/>
        <v>0</v>
      </c>
      <c r="AO107" s="48">
        <f t="shared" si="1236"/>
        <v>0</v>
      </c>
      <c r="AP107" s="48">
        <f t="shared" si="1236"/>
        <v>0</v>
      </c>
      <c r="AQ107" s="48">
        <f t="shared" si="1236"/>
        <v>0</v>
      </c>
      <c r="AR107" s="48">
        <f t="shared" si="1236"/>
        <v>0</v>
      </c>
      <c r="AS107" s="48">
        <f t="shared" si="1236"/>
        <v>0</v>
      </c>
      <c r="AT107" s="48">
        <f t="shared" si="1236"/>
        <v>0</v>
      </c>
      <c r="AU107" s="48">
        <f t="shared" si="1236"/>
        <v>0</v>
      </c>
      <c r="AV107" s="48">
        <f t="shared" si="1236"/>
        <v>0</v>
      </c>
      <c r="AW107" s="48">
        <f t="shared" si="1236"/>
        <v>0</v>
      </c>
      <c r="AX107" s="48">
        <f t="shared" si="1236"/>
        <v>0</v>
      </c>
      <c r="AY107" s="48">
        <f t="shared" si="1201"/>
        <v>0</v>
      </c>
      <c r="AZ107" s="48">
        <f t="shared" si="1201"/>
        <v>0</v>
      </c>
      <c r="BA107" s="48">
        <f t="shared" si="1201"/>
        <v>0</v>
      </c>
      <c r="BB107" s="48">
        <f t="shared" si="1201"/>
        <v>0</v>
      </c>
      <c r="BC107" s="48"/>
      <c r="BE107" t="s">
        <v>184</v>
      </c>
      <c r="BM107">
        <f>BF99*U107</f>
        <v>0</v>
      </c>
      <c r="BN107">
        <f t="shared" ref="BN107" si="1237">BG99*V107</f>
        <v>0</v>
      </c>
      <c r="BO107">
        <f t="shared" ref="BO107" si="1238">BH99*W107</f>
        <v>0</v>
      </c>
      <c r="BP107">
        <f t="shared" ref="BP107" si="1239">BI99*X107</f>
        <v>0</v>
      </c>
      <c r="BQ107">
        <f t="shared" ref="BQ107" si="1240">BJ99*Y107</f>
        <v>0</v>
      </c>
      <c r="BR107">
        <f t="shared" ref="BR107" si="1241">BK99*Z107</f>
        <v>0</v>
      </c>
      <c r="BS107">
        <f t="shared" ref="BS107" si="1242">BL99*AA107</f>
        <v>0</v>
      </c>
      <c r="BT107">
        <f t="shared" ref="BT107" si="1243">BM99*AB107</f>
        <v>0</v>
      </c>
      <c r="BU107">
        <f t="shared" ref="BU107" si="1244">BN99*AC107</f>
        <v>0</v>
      </c>
      <c r="BV107">
        <f t="shared" ref="BV107" si="1245">BO99*AD107</f>
        <v>0</v>
      </c>
      <c r="BW107">
        <f t="shared" ref="BW107" si="1246">BP99*AE107</f>
        <v>0</v>
      </c>
      <c r="BX107">
        <f t="shared" ref="BX107" si="1247">BQ99*AF107</f>
        <v>0</v>
      </c>
      <c r="BY107">
        <f t="shared" ref="BY107" si="1248">BR99*AG107</f>
        <v>0</v>
      </c>
      <c r="BZ107">
        <f t="shared" ref="BZ107" si="1249">BS99*AH107</f>
        <v>0</v>
      </c>
      <c r="CA107">
        <f t="shared" ref="CA107" si="1250">BT99*AI107</f>
        <v>0</v>
      </c>
      <c r="CB107">
        <f t="shared" ref="CB107" si="1251">BU99*AJ107</f>
        <v>0</v>
      </c>
      <c r="CC107">
        <f t="shared" ref="CC107" si="1252">BV99*AK107</f>
        <v>0</v>
      </c>
      <c r="CD107">
        <f t="shared" ref="CD107" si="1253">BW99*AL107</f>
        <v>0</v>
      </c>
      <c r="CE107">
        <f t="shared" ref="CE107" si="1254">BX99*AM107</f>
        <v>0</v>
      </c>
      <c r="CF107">
        <f t="shared" ref="CF107" si="1255">BY99*AN107</f>
        <v>0</v>
      </c>
      <c r="CG107">
        <f t="shared" ref="CG107" si="1256">BZ99*AO107</f>
        <v>0</v>
      </c>
      <c r="CH107">
        <f t="shared" ref="CH107" si="1257">CA99*AP107</f>
        <v>0</v>
      </c>
      <c r="CI107">
        <f t="shared" ref="CI107" si="1258">CB99*AQ107</f>
        <v>0</v>
      </c>
      <c r="CJ107">
        <f t="shared" ref="CJ107" si="1259">CC99*AR107</f>
        <v>0</v>
      </c>
      <c r="CK107">
        <f t="shared" ref="CK107" si="1260">CD99*AS107</f>
        <v>0</v>
      </c>
      <c r="CL107">
        <f t="shared" ref="CL107" si="1261">CE99*AT107</f>
        <v>0</v>
      </c>
      <c r="CM107">
        <f t="shared" ref="CM107" si="1262">CF99*AU107</f>
        <v>0</v>
      </c>
      <c r="CN107">
        <f t="shared" ref="CN107" si="1263">CG99*AV107</f>
        <v>0</v>
      </c>
      <c r="CO107">
        <f t="shared" ref="CO107" si="1264">CH99*AW107</f>
        <v>0</v>
      </c>
      <c r="CP107">
        <f t="shared" ref="CP107" si="1265">CI99*AX107</f>
        <v>0</v>
      </c>
      <c r="CQ107">
        <f t="shared" ref="CQ107" si="1266">CJ99*AY107</f>
        <v>0</v>
      </c>
      <c r="CR107">
        <f t="shared" ref="CR107" si="1267">CK99*AZ107</f>
        <v>0</v>
      </c>
      <c r="CS107">
        <f t="shared" ref="CS107" si="1268">CL99*BA107</f>
        <v>0</v>
      </c>
      <c r="CT107">
        <f t="shared" ref="CT107" si="1269">CM99*BB107</f>
        <v>0</v>
      </c>
    </row>
    <row r="108" spans="1:98" x14ac:dyDescent="0.3">
      <c r="F108" s="91">
        <f t="shared" si="1054"/>
        <v>140</v>
      </c>
      <c r="G108" s="91">
        <f t="shared" si="1054"/>
        <v>140</v>
      </c>
      <c r="H108" s="4">
        <f t="shared" si="1054"/>
        <v>1</v>
      </c>
      <c r="I108">
        <v>40</v>
      </c>
      <c r="J108" s="48">
        <f t="shared" si="1012"/>
        <v>0</v>
      </c>
      <c r="K108" s="48">
        <f t="shared" ref="K108:K123" si="1270">IF(IF(AND(I108&gt;=(F108*2),I108&lt;=G108+F108+(G108-F108+5)+1),((H108)^2)*(I109-F108*2)/5,0)&lt;=H108,IF(AND(I108&gt;=(F108*2),I108&lt;=G108+F108+(G108-F108+5)+1),((H108)^2)*(I109-F108*2)/5,0),(K107-H108^2))</f>
        <v>0</v>
      </c>
      <c r="L108" s="98">
        <f t="shared" si="1014"/>
        <v>0</v>
      </c>
      <c r="M108" s="48"/>
      <c r="N108" s="48"/>
      <c r="O108" s="48"/>
      <c r="P108" s="48"/>
      <c r="Q108" s="48"/>
      <c r="R108" s="48"/>
      <c r="S108" s="48"/>
      <c r="T108" s="48"/>
      <c r="U108" s="48"/>
      <c r="V108" s="48">
        <f>$J108+$K108+$L108</f>
        <v>0</v>
      </c>
      <c r="W108" s="48">
        <f t="shared" si="1236"/>
        <v>0</v>
      </c>
      <c r="X108" s="48">
        <f t="shared" si="1236"/>
        <v>0</v>
      </c>
      <c r="Y108" s="48">
        <f t="shared" si="1236"/>
        <v>0</v>
      </c>
      <c r="Z108" s="48">
        <f t="shared" si="1236"/>
        <v>0</v>
      </c>
      <c r="AA108" s="48">
        <f t="shared" si="1236"/>
        <v>0</v>
      </c>
      <c r="AB108" s="48">
        <f t="shared" si="1236"/>
        <v>0</v>
      </c>
      <c r="AC108" s="48">
        <f t="shared" si="1236"/>
        <v>0</v>
      </c>
      <c r="AD108" s="48">
        <f t="shared" si="1236"/>
        <v>0</v>
      </c>
      <c r="AE108" s="48">
        <f t="shared" si="1236"/>
        <v>0</v>
      </c>
      <c r="AF108" s="48">
        <f t="shared" si="1236"/>
        <v>0</v>
      </c>
      <c r="AG108" s="48">
        <f t="shared" si="1236"/>
        <v>0</v>
      </c>
      <c r="AH108" s="48">
        <f t="shared" si="1236"/>
        <v>0</v>
      </c>
      <c r="AI108" s="48">
        <f t="shared" si="1236"/>
        <v>0</v>
      </c>
      <c r="AJ108" s="48">
        <f t="shared" si="1236"/>
        <v>0</v>
      </c>
      <c r="AK108" s="48">
        <f t="shared" si="1236"/>
        <v>0</v>
      </c>
      <c r="AL108" s="48">
        <f t="shared" si="1236"/>
        <v>0</v>
      </c>
      <c r="AM108" s="48">
        <f t="shared" si="1236"/>
        <v>0</v>
      </c>
      <c r="AN108" s="48">
        <f t="shared" si="1236"/>
        <v>0</v>
      </c>
      <c r="AO108" s="48">
        <f t="shared" si="1236"/>
        <v>0</v>
      </c>
      <c r="AP108" s="48">
        <f t="shared" si="1236"/>
        <v>0</v>
      </c>
      <c r="AQ108" s="48">
        <f t="shared" si="1236"/>
        <v>0</v>
      </c>
      <c r="AR108" s="48">
        <f t="shared" si="1236"/>
        <v>0</v>
      </c>
      <c r="AS108" s="48">
        <f t="shared" si="1236"/>
        <v>0</v>
      </c>
      <c r="AT108" s="48">
        <f t="shared" si="1236"/>
        <v>0</v>
      </c>
      <c r="AU108" s="48">
        <f t="shared" si="1236"/>
        <v>0</v>
      </c>
      <c r="AV108" s="48">
        <f t="shared" si="1236"/>
        <v>0</v>
      </c>
      <c r="AW108" s="48">
        <f t="shared" si="1236"/>
        <v>0</v>
      </c>
      <c r="AX108" s="48">
        <f t="shared" si="1236"/>
        <v>0</v>
      </c>
      <c r="AY108" s="48">
        <f t="shared" si="1201"/>
        <v>0</v>
      </c>
      <c r="AZ108" s="48">
        <f t="shared" si="1201"/>
        <v>0</v>
      </c>
      <c r="BA108" s="48">
        <f t="shared" si="1201"/>
        <v>0</v>
      </c>
      <c r="BB108" s="48">
        <f t="shared" si="1201"/>
        <v>0</v>
      </c>
      <c r="BC108" s="48"/>
      <c r="BE108" t="s">
        <v>185</v>
      </c>
      <c r="BN108">
        <f>BF99*V108</f>
        <v>0</v>
      </c>
      <c r="BO108">
        <f t="shared" ref="BO108" si="1271">BG99*W108</f>
        <v>0</v>
      </c>
      <c r="BP108">
        <f t="shared" ref="BP108" si="1272">BH99*X108</f>
        <v>0</v>
      </c>
      <c r="BQ108">
        <f t="shared" ref="BQ108" si="1273">BI99*Y108</f>
        <v>0</v>
      </c>
      <c r="BR108">
        <f t="shared" ref="BR108" si="1274">BJ99*Z108</f>
        <v>0</v>
      </c>
      <c r="BS108">
        <f t="shared" ref="BS108" si="1275">BK99*AA108</f>
        <v>0</v>
      </c>
      <c r="BT108">
        <f t="shared" ref="BT108" si="1276">BL99*AB108</f>
        <v>0</v>
      </c>
      <c r="BU108">
        <f t="shared" ref="BU108" si="1277">BM99*AC108</f>
        <v>0</v>
      </c>
      <c r="BV108">
        <f t="shared" ref="BV108" si="1278">BN99*AD108</f>
        <v>0</v>
      </c>
      <c r="BW108">
        <f t="shared" ref="BW108" si="1279">BO99*AE108</f>
        <v>0</v>
      </c>
      <c r="BX108">
        <f t="shared" ref="BX108" si="1280">BP99*AF108</f>
        <v>0</v>
      </c>
      <c r="BY108">
        <f t="shared" ref="BY108" si="1281">BQ99*AG108</f>
        <v>0</v>
      </c>
      <c r="BZ108">
        <f t="shared" ref="BZ108" si="1282">BR99*AH108</f>
        <v>0</v>
      </c>
      <c r="CA108">
        <f t="shared" ref="CA108" si="1283">BS99*AI108</f>
        <v>0</v>
      </c>
      <c r="CB108">
        <f t="shared" ref="CB108" si="1284">BT99*AJ108</f>
        <v>0</v>
      </c>
      <c r="CC108">
        <f t="shared" ref="CC108" si="1285">BU99*AK108</f>
        <v>0</v>
      </c>
      <c r="CD108">
        <f t="shared" ref="CD108" si="1286">BV99*AL108</f>
        <v>0</v>
      </c>
      <c r="CE108">
        <f t="shared" ref="CE108" si="1287">BW99*AM108</f>
        <v>0</v>
      </c>
      <c r="CF108">
        <f t="shared" ref="CF108" si="1288">BX99*AN108</f>
        <v>0</v>
      </c>
      <c r="CG108">
        <f t="shared" ref="CG108" si="1289">BY99*AO108</f>
        <v>0</v>
      </c>
      <c r="CH108">
        <f t="shared" ref="CH108" si="1290">BZ99*AP108</f>
        <v>0</v>
      </c>
      <c r="CI108">
        <f t="shared" ref="CI108" si="1291">CA99*AQ108</f>
        <v>0</v>
      </c>
      <c r="CJ108">
        <f t="shared" ref="CJ108" si="1292">CB99*AR108</f>
        <v>0</v>
      </c>
      <c r="CK108">
        <f t="shared" ref="CK108" si="1293">CC99*AS108</f>
        <v>0</v>
      </c>
      <c r="CL108">
        <f t="shared" ref="CL108" si="1294">CD99*AT108</f>
        <v>0</v>
      </c>
      <c r="CM108">
        <f t="shared" ref="CM108" si="1295">CE99*AU108</f>
        <v>0</v>
      </c>
      <c r="CN108">
        <f t="shared" ref="CN108" si="1296">CF99*AV108</f>
        <v>0</v>
      </c>
      <c r="CO108">
        <f t="shared" ref="CO108" si="1297">CG99*AW108</f>
        <v>0</v>
      </c>
      <c r="CP108">
        <f t="shared" ref="CP108" si="1298">CH99*AX108</f>
        <v>0</v>
      </c>
      <c r="CQ108">
        <f t="shared" ref="CQ108" si="1299">CI99*AY108</f>
        <v>0</v>
      </c>
      <c r="CR108">
        <f t="shared" ref="CR108" si="1300">CJ99*AZ108</f>
        <v>0</v>
      </c>
      <c r="CS108">
        <f t="shared" ref="CS108" si="1301">CK99*BA108</f>
        <v>0</v>
      </c>
      <c r="CT108">
        <f t="shared" ref="CT108" si="1302">CL99*BB108</f>
        <v>0</v>
      </c>
    </row>
    <row r="109" spans="1:98" x14ac:dyDescent="0.3">
      <c r="F109" s="91">
        <f t="shared" si="1054"/>
        <v>140</v>
      </c>
      <c r="G109" s="91">
        <f t="shared" si="1054"/>
        <v>140</v>
      </c>
      <c r="H109" s="4">
        <f t="shared" si="1054"/>
        <v>1</v>
      </c>
      <c r="I109">
        <v>45</v>
      </c>
      <c r="J109" s="48">
        <f t="shared" si="1012"/>
        <v>0</v>
      </c>
      <c r="K109" s="48">
        <f t="shared" si="1270"/>
        <v>0</v>
      </c>
      <c r="L109" s="98">
        <f t="shared" si="1014"/>
        <v>0</v>
      </c>
      <c r="M109" s="48"/>
      <c r="N109" s="48"/>
      <c r="O109" s="48"/>
      <c r="P109" s="48"/>
      <c r="Q109" s="48"/>
      <c r="R109" s="48"/>
      <c r="S109" s="48"/>
      <c r="T109" s="48"/>
      <c r="U109" s="48"/>
      <c r="V109" s="48"/>
      <c r="W109" s="48">
        <f>$J109+$K109+$L109</f>
        <v>0</v>
      </c>
      <c r="X109" s="48">
        <f t="shared" si="1236"/>
        <v>0</v>
      </c>
      <c r="Y109" s="48">
        <f t="shared" si="1236"/>
        <v>0</v>
      </c>
      <c r="Z109" s="48">
        <f t="shared" si="1236"/>
        <v>0</v>
      </c>
      <c r="AA109" s="48">
        <f t="shared" si="1236"/>
        <v>0</v>
      </c>
      <c r="AB109" s="48">
        <f t="shared" si="1236"/>
        <v>0</v>
      </c>
      <c r="AC109" s="48">
        <f t="shared" si="1236"/>
        <v>0</v>
      </c>
      <c r="AD109" s="48">
        <f t="shared" si="1236"/>
        <v>0</v>
      </c>
      <c r="AE109" s="48">
        <f t="shared" si="1236"/>
        <v>0</v>
      </c>
      <c r="AF109" s="48">
        <f t="shared" si="1236"/>
        <v>0</v>
      </c>
      <c r="AG109" s="48">
        <f t="shared" si="1236"/>
        <v>0</v>
      </c>
      <c r="AH109" s="48">
        <f t="shared" si="1236"/>
        <v>0</v>
      </c>
      <c r="AI109" s="48">
        <f t="shared" si="1236"/>
        <v>0</v>
      </c>
      <c r="AJ109" s="48">
        <f t="shared" si="1236"/>
        <v>0</v>
      </c>
      <c r="AK109" s="48">
        <f t="shared" si="1236"/>
        <v>0</v>
      </c>
      <c r="AL109" s="48">
        <f t="shared" si="1236"/>
        <v>0</v>
      </c>
      <c r="AM109" s="48">
        <f t="shared" si="1236"/>
        <v>0</v>
      </c>
      <c r="AN109" s="48">
        <f t="shared" si="1236"/>
        <v>0</v>
      </c>
      <c r="AO109" s="48">
        <f t="shared" si="1236"/>
        <v>0</v>
      </c>
      <c r="AP109" s="48">
        <f t="shared" si="1236"/>
        <v>0</v>
      </c>
      <c r="AQ109" s="48">
        <f t="shared" si="1236"/>
        <v>0</v>
      </c>
      <c r="AR109" s="48">
        <f t="shared" si="1236"/>
        <v>0</v>
      </c>
      <c r="AS109" s="48">
        <f t="shared" si="1236"/>
        <v>0</v>
      </c>
      <c r="AT109" s="48">
        <f t="shared" si="1236"/>
        <v>0</v>
      </c>
      <c r="AU109" s="48">
        <f t="shared" si="1236"/>
        <v>0</v>
      </c>
      <c r="AV109" s="48">
        <f t="shared" si="1236"/>
        <v>0</v>
      </c>
      <c r="AW109" s="48">
        <f t="shared" si="1236"/>
        <v>0</v>
      </c>
      <c r="AX109" s="48">
        <f t="shared" si="1236"/>
        <v>0</v>
      </c>
      <c r="AY109" s="48">
        <f t="shared" si="1201"/>
        <v>0</v>
      </c>
      <c r="AZ109" s="48">
        <f t="shared" si="1201"/>
        <v>0</v>
      </c>
      <c r="BA109" s="48">
        <f t="shared" si="1201"/>
        <v>0</v>
      </c>
      <c r="BB109" s="48">
        <f t="shared" si="1201"/>
        <v>0</v>
      </c>
      <c r="BC109" s="48"/>
      <c r="BE109" t="s">
        <v>186</v>
      </c>
      <c r="BO109">
        <f>BF99*W109</f>
        <v>0</v>
      </c>
      <c r="BP109">
        <f t="shared" ref="BP109" si="1303">BG99*X109</f>
        <v>0</v>
      </c>
      <c r="BQ109">
        <f t="shared" ref="BQ109" si="1304">BH99*Y109</f>
        <v>0</v>
      </c>
      <c r="BR109">
        <f t="shared" ref="BR109" si="1305">BI99*Z109</f>
        <v>0</v>
      </c>
      <c r="BS109">
        <f t="shared" ref="BS109" si="1306">BJ99*AA109</f>
        <v>0</v>
      </c>
      <c r="BT109">
        <f t="shared" ref="BT109" si="1307">BK99*AB109</f>
        <v>0</v>
      </c>
      <c r="BU109">
        <f t="shared" ref="BU109" si="1308">BL99*AC109</f>
        <v>0</v>
      </c>
      <c r="BV109">
        <f t="shared" ref="BV109" si="1309">BM99*AD109</f>
        <v>0</v>
      </c>
      <c r="BW109">
        <f t="shared" ref="BW109" si="1310">BN99*AE109</f>
        <v>0</v>
      </c>
      <c r="BX109">
        <f t="shared" ref="BX109" si="1311">BO99*AF109</f>
        <v>0</v>
      </c>
      <c r="BY109">
        <f t="shared" ref="BY109" si="1312">BP99*AG109</f>
        <v>0</v>
      </c>
      <c r="BZ109">
        <f t="shared" ref="BZ109" si="1313">BQ99*AH109</f>
        <v>0</v>
      </c>
      <c r="CA109">
        <f t="shared" ref="CA109" si="1314">BR99*AI109</f>
        <v>0</v>
      </c>
      <c r="CB109">
        <f t="shared" ref="CB109" si="1315">BS99*AJ109</f>
        <v>0</v>
      </c>
      <c r="CC109">
        <f t="shared" ref="CC109" si="1316">BT99*AK109</f>
        <v>0</v>
      </c>
      <c r="CD109">
        <f t="shared" ref="CD109" si="1317">BU99*AL109</f>
        <v>0</v>
      </c>
      <c r="CE109">
        <f t="shared" ref="CE109" si="1318">BV99*AM109</f>
        <v>0</v>
      </c>
      <c r="CF109">
        <f t="shared" ref="CF109" si="1319">BW99*AN109</f>
        <v>0</v>
      </c>
      <c r="CG109">
        <f t="shared" ref="CG109" si="1320">BX99*AO109</f>
        <v>0</v>
      </c>
      <c r="CH109">
        <f t="shared" ref="CH109" si="1321">BY99*AP109</f>
        <v>0</v>
      </c>
      <c r="CI109">
        <f t="shared" ref="CI109" si="1322">BZ99*AQ109</f>
        <v>0</v>
      </c>
      <c r="CJ109">
        <f t="shared" ref="CJ109" si="1323">CA99*AR109</f>
        <v>0</v>
      </c>
      <c r="CK109">
        <f t="shared" ref="CK109" si="1324">CB99*AS109</f>
        <v>0</v>
      </c>
      <c r="CL109">
        <f t="shared" ref="CL109" si="1325">CC99*AT109</f>
        <v>0</v>
      </c>
      <c r="CM109">
        <f t="shared" ref="CM109" si="1326">CD99*AU109</f>
        <v>0</v>
      </c>
      <c r="CN109">
        <f t="shared" ref="CN109" si="1327">CE99*AV109</f>
        <v>0</v>
      </c>
      <c r="CO109">
        <f t="shared" ref="CO109" si="1328">CF99*AW109</f>
        <v>0</v>
      </c>
      <c r="CP109">
        <f t="shared" ref="CP109" si="1329">CG99*AX109</f>
        <v>0</v>
      </c>
      <c r="CQ109">
        <f t="shared" ref="CQ109" si="1330">CH99*AY109</f>
        <v>0</v>
      </c>
      <c r="CR109">
        <f t="shared" ref="CR109" si="1331">CI99*AZ109</f>
        <v>0</v>
      </c>
      <c r="CS109">
        <f t="shared" ref="CS109" si="1332">CJ99*BA109</f>
        <v>0</v>
      </c>
      <c r="CT109">
        <f t="shared" ref="CT109" si="1333">CK99*BB109</f>
        <v>0</v>
      </c>
    </row>
    <row r="110" spans="1:98" x14ac:dyDescent="0.3">
      <c r="F110" s="91">
        <f t="shared" si="1054"/>
        <v>140</v>
      </c>
      <c r="G110" s="91">
        <f t="shared" si="1054"/>
        <v>140</v>
      </c>
      <c r="H110" s="4">
        <f t="shared" si="1054"/>
        <v>1</v>
      </c>
      <c r="I110">
        <v>50</v>
      </c>
      <c r="J110" s="48">
        <f t="shared" si="1012"/>
        <v>0</v>
      </c>
      <c r="K110" s="48">
        <f t="shared" si="1270"/>
        <v>0</v>
      </c>
      <c r="L110" s="98">
        <f t="shared" si="1014"/>
        <v>0</v>
      </c>
      <c r="M110" s="48"/>
      <c r="N110" s="48"/>
      <c r="O110" s="48"/>
      <c r="P110" s="48"/>
      <c r="Q110" s="48"/>
      <c r="R110" s="48"/>
      <c r="S110" s="48"/>
      <c r="T110" s="48"/>
      <c r="U110" s="48"/>
      <c r="V110" s="48"/>
      <c r="W110" s="48"/>
      <c r="X110" s="48">
        <f>$J110+$K110+$L110</f>
        <v>0</v>
      </c>
      <c r="Y110" s="48">
        <f t="shared" si="1236"/>
        <v>0</v>
      </c>
      <c r="Z110" s="48">
        <f t="shared" si="1236"/>
        <v>0</v>
      </c>
      <c r="AA110" s="48">
        <f t="shared" si="1236"/>
        <v>0</v>
      </c>
      <c r="AB110" s="48">
        <f t="shared" si="1236"/>
        <v>0</v>
      </c>
      <c r="AC110" s="48">
        <f t="shared" si="1236"/>
        <v>0</v>
      </c>
      <c r="AD110" s="48">
        <f t="shared" si="1236"/>
        <v>0</v>
      </c>
      <c r="AE110" s="48">
        <f t="shared" si="1236"/>
        <v>0</v>
      </c>
      <c r="AF110" s="48">
        <f t="shared" si="1236"/>
        <v>0</v>
      </c>
      <c r="AG110" s="48">
        <f t="shared" si="1236"/>
        <v>0</v>
      </c>
      <c r="AH110" s="48">
        <f t="shared" si="1236"/>
        <v>0</v>
      </c>
      <c r="AI110" s="48">
        <f t="shared" si="1236"/>
        <v>0</v>
      </c>
      <c r="AJ110" s="48">
        <f t="shared" si="1236"/>
        <v>0</v>
      </c>
      <c r="AK110" s="48">
        <f t="shared" si="1236"/>
        <v>0</v>
      </c>
      <c r="AL110" s="48">
        <f t="shared" si="1236"/>
        <v>0</v>
      </c>
      <c r="AM110" s="48">
        <f t="shared" si="1236"/>
        <v>0</v>
      </c>
      <c r="AN110" s="48">
        <f t="shared" si="1236"/>
        <v>0</v>
      </c>
      <c r="AO110" s="48">
        <f t="shared" si="1236"/>
        <v>0</v>
      </c>
      <c r="AP110" s="48">
        <f t="shared" si="1236"/>
        <v>0</v>
      </c>
      <c r="AQ110" s="48">
        <f t="shared" si="1236"/>
        <v>0</v>
      </c>
      <c r="AR110" s="48">
        <f t="shared" si="1236"/>
        <v>0</v>
      </c>
      <c r="AS110" s="48">
        <f t="shared" si="1236"/>
        <v>0</v>
      </c>
      <c r="AT110" s="48">
        <f t="shared" si="1236"/>
        <v>0</v>
      </c>
      <c r="AU110" s="48">
        <f t="shared" si="1236"/>
        <v>0</v>
      </c>
      <c r="AV110" s="48">
        <f t="shared" si="1236"/>
        <v>0</v>
      </c>
      <c r="AW110" s="48">
        <f t="shared" si="1236"/>
        <v>0</v>
      </c>
      <c r="AX110" s="48">
        <f t="shared" si="1236"/>
        <v>0</v>
      </c>
      <c r="AY110" s="48">
        <f t="shared" si="1201"/>
        <v>0</v>
      </c>
      <c r="AZ110" s="48">
        <f t="shared" si="1201"/>
        <v>0</v>
      </c>
      <c r="BA110" s="48">
        <f t="shared" si="1201"/>
        <v>0</v>
      </c>
      <c r="BB110" s="48">
        <f t="shared" si="1201"/>
        <v>0</v>
      </c>
      <c r="BC110" s="48"/>
      <c r="BE110" t="s">
        <v>187</v>
      </c>
      <c r="BP110">
        <f>BF99*X110</f>
        <v>0</v>
      </c>
      <c r="BQ110">
        <f t="shared" ref="BQ110" si="1334">BG99*Y110</f>
        <v>0</v>
      </c>
      <c r="BR110">
        <f t="shared" ref="BR110" si="1335">BH99*Z110</f>
        <v>0</v>
      </c>
      <c r="BS110">
        <f t="shared" ref="BS110" si="1336">BI99*AA110</f>
        <v>0</v>
      </c>
      <c r="BT110">
        <f t="shared" ref="BT110" si="1337">BJ99*AB110</f>
        <v>0</v>
      </c>
      <c r="BU110">
        <f t="shared" ref="BU110" si="1338">BK99*AC110</f>
        <v>0</v>
      </c>
      <c r="BV110">
        <f t="shared" ref="BV110" si="1339">BL99*AD110</f>
        <v>0</v>
      </c>
      <c r="BW110">
        <f t="shared" ref="BW110" si="1340">BM99*AE110</f>
        <v>0</v>
      </c>
      <c r="BX110">
        <f t="shared" ref="BX110" si="1341">BN99*AF110</f>
        <v>0</v>
      </c>
      <c r="BY110">
        <f t="shared" ref="BY110" si="1342">BO99*AG110</f>
        <v>0</v>
      </c>
      <c r="BZ110">
        <f t="shared" ref="BZ110" si="1343">BP99*AH110</f>
        <v>0</v>
      </c>
      <c r="CA110">
        <f t="shared" ref="CA110" si="1344">BQ99*AI110</f>
        <v>0</v>
      </c>
      <c r="CB110">
        <f t="shared" ref="CB110" si="1345">BR99*AJ110</f>
        <v>0</v>
      </c>
      <c r="CC110">
        <f t="shared" ref="CC110" si="1346">BS99*AK110</f>
        <v>0</v>
      </c>
      <c r="CD110">
        <f t="shared" ref="CD110" si="1347">BT99*AL110</f>
        <v>0</v>
      </c>
      <c r="CE110">
        <f t="shared" ref="CE110" si="1348">BU99*AM110</f>
        <v>0</v>
      </c>
      <c r="CF110">
        <f t="shared" ref="CF110" si="1349">BV99*AN110</f>
        <v>0</v>
      </c>
      <c r="CG110">
        <f t="shared" ref="CG110" si="1350">BW99*AO110</f>
        <v>0</v>
      </c>
      <c r="CH110">
        <f t="shared" ref="CH110" si="1351">BX99*AP110</f>
        <v>0</v>
      </c>
      <c r="CI110">
        <f t="shared" ref="CI110" si="1352">BY99*AQ110</f>
        <v>0</v>
      </c>
      <c r="CJ110">
        <f t="shared" ref="CJ110" si="1353">BZ99*AR110</f>
        <v>0</v>
      </c>
      <c r="CK110">
        <f t="shared" ref="CK110" si="1354">CA99*AS110</f>
        <v>0</v>
      </c>
      <c r="CL110">
        <f t="shared" ref="CL110" si="1355">CB99*AT110</f>
        <v>0</v>
      </c>
      <c r="CM110">
        <f t="shared" ref="CM110" si="1356">CC99*AU110</f>
        <v>0</v>
      </c>
      <c r="CN110">
        <f t="shared" ref="CN110" si="1357">CD99*AV110</f>
        <v>0</v>
      </c>
      <c r="CO110">
        <f t="shared" ref="CO110" si="1358">CE99*AW110</f>
        <v>0</v>
      </c>
      <c r="CP110">
        <f t="shared" ref="CP110" si="1359">CF99*AX110</f>
        <v>0</v>
      </c>
      <c r="CQ110">
        <f t="shared" ref="CQ110" si="1360">CG99*AY110</f>
        <v>0</v>
      </c>
      <c r="CR110">
        <f t="shared" ref="CR110" si="1361">CH99*AZ110</f>
        <v>0</v>
      </c>
      <c r="CS110">
        <f t="shared" ref="CS110" si="1362">CI99*BA110</f>
        <v>0</v>
      </c>
      <c r="CT110">
        <f t="shared" ref="CT110" si="1363">CJ99*BB110</f>
        <v>0</v>
      </c>
    </row>
    <row r="111" spans="1:98" x14ac:dyDescent="0.3">
      <c r="F111" s="91">
        <f t="shared" si="1054"/>
        <v>140</v>
      </c>
      <c r="G111" s="91">
        <f t="shared" si="1054"/>
        <v>140</v>
      </c>
      <c r="H111" s="4">
        <f t="shared" si="1054"/>
        <v>1</v>
      </c>
      <c r="I111">
        <v>55</v>
      </c>
      <c r="J111" s="48">
        <f t="shared" si="1012"/>
        <v>0</v>
      </c>
      <c r="K111" s="48">
        <f t="shared" si="1270"/>
        <v>0</v>
      </c>
      <c r="L111" s="98">
        <f t="shared" si="1014"/>
        <v>0</v>
      </c>
      <c r="M111" s="48"/>
      <c r="N111" s="48"/>
      <c r="O111" s="48"/>
      <c r="P111" s="48"/>
      <c r="Q111" s="48"/>
      <c r="R111" s="48"/>
      <c r="S111" s="48"/>
      <c r="T111" s="48"/>
      <c r="U111" s="48"/>
      <c r="V111" s="48"/>
      <c r="W111" s="48"/>
      <c r="X111" s="48"/>
      <c r="Y111" s="48">
        <f>$J111+$K111+$L111</f>
        <v>0</v>
      </c>
      <c r="Z111" s="48">
        <f t="shared" si="1236"/>
        <v>0</v>
      </c>
      <c r="AA111" s="48">
        <f t="shared" si="1236"/>
        <v>0</v>
      </c>
      <c r="AB111" s="48">
        <f t="shared" si="1236"/>
        <v>0</v>
      </c>
      <c r="AC111" s="48">
        <f t="shared" si="1236"/>
        <v>0</v>
      </c>
      <c r="AD111" s="48">
        <f t="shared" si="1236"/>
        <v>0</v>
      </c>
      <c r="AE111" s="48">
        <f t="shared" si="1236"/>
        <v>0</v>
      </c>
      <c r="AF111" s="48">
        <f t="shared" si="1236"/>
        <v>0</v>
      </c>
      <c r="AG111" s="48">
        <f t="shared" si="1236"/>
        <v>0</v>
      </c>
      <c r="AH111" s="48">
        <f t="shared" si="1236"/>
        <v>0</v>
      </c>
      <c r="AI111" s="48">
        <f t="shared" si="1236"/>
        <v>0</v>
      </c>
      <c r="AJ111" s="48">
        <f t="shared" si="1236"/>
        <v>0</v>
      </c>
      <c r="AK111" s="48">
        <f t="shared" si="1236"/>
        <v>0</v>
      </c>
      <c r="AL111" s="48">
        <f t="shared" si="1236"/>
        <v>0</v>
      </c>
      <c r="AM111" s="48">
        <f t="shared" si="1236"/>
        <v>0</v>
      </c>
      <c r="AN111" s="48">
        <f t="shared" si="1236"/>
        <v>0</v>
      </c>
      <c r="AO111" s="48">
        <f t="shared" si="1236"/>
        <v>0</v>
      </c>
      <c r="AP111" s="48">
        <f t="shared" si="1236"/>
        <v>0</v>
      </c>
      <c r="AQ111" s="48">
        <f t="shared" si="1236"/>
        <v>0</v>
      </c>
      <c r="AR111" s="48">
        <f t="shared" si="1236"/>
        <v>0</v>
      </c>
      <c r="AS111" s="48">
        <f t="shared" si="1236"/>
        <v>0</v>
      </c>
      <c r="AT111" s="48">
        <f t="shared" si="1236"/>
        <v>0</v>
      </c>
      <c r="AU111" s="48">
        <f t="shared" si="1236"/>
        <v>0</v>
      </c>
      <c r="AV111" s="48">
        <f t="shared" si="1236"/>
        <v>0</v>
      </c>
      <c r="AW111" s="48">
        <f t="shared" si="1236"/>
        <v>0</v>
      </c>
      <c r="AX111" s="48">
        <f t="shared" si="1236"/>
        <v>0</v>
      </c>
      <c r="AY111" s="48">
        <f t="shared" si="1201"/>
        <v>0</v>
      </c>
      <c r="AZ111" s="48">
        <f t="shared" si="1201"/>
        <v>0</v>
      </c>
      <c r="BA111" s="48">
        <f t="shared" si="1201"/>
        <v>0</v>
      </c>
      <c r="BB111" s="48">
        <f t="shared" si="1201"/>
        <v>0</v>
      </c>
      <c r="BC111" s="48"/>
      <c r="BE111" t="s">
        <v>188</v>
      </c>
      <c r="BQ111">
        <f>BF99*Y111</f>
        <v>0</v>
      </c>
      <c r="BR111">
        <f t="shared" ref="BR111" si="1364">BG99*Z111</f>
        <v>0</v>
      </c>
      <c r="BS111">
        <f t="shared" ref="BS111" si="1365">BH99*AA111</f>
        <v>0</v>
      </c>
      <c r="BT111">
        <f t="shared" ref="BT111" si="1366">BI99*AB111</f>
        <v>0</v>
      </c>
      <c r="BU111">
        <f t="shared" ref="BU111" si="1367">BJ99*AC111</f>
        <v>0</v>
      </c>
      <c r="BV111">
        <f t="shared" ref="BV111" si="1368">BK99*AD111</f>
        <v>0</v>
      </c>
      <c r="BW111">
        <f t="shared" ref="BW111" si="1369">BL99*AE111</f>
        <v>0</v>
      </c>
      <c r="BX111">
        <f t="shared" ref="BX111" si="1370">BM99*AF111</f>
        <v>0</v>
      </c>
      <c r="BY111">
        <f t="shared" ref="BY111" si="1371">BN99*AG111</f>
        <v>0</v>
      </c>
      <c r="BZ111">
        <f t="shared" ref="BZ111" si="1372">BO99*AH111</f>
        <v>0</v>
      </c>
      <c r="CA111">
        <f t="shared" ref="CA111" si="1373">BP99*AI111</f>
        <v>0</v>
      </c>
      <c r="CB111">
        <f t="shared" ref="CB111" si="1374">BQ99*AJ111</f>
        <v>0</v>
      </c>
      <c r="CC111">
        <f t="shared" ref="CC111" si="1375">BR99*AK111</f>
        <v>0</v>
      </c>
      <c r="CD111">
        <f t="shared" ref="CD111" si="1376">BS99*AL111</f>
        <v>0</v>
      </c>
      <c r="CE111">
        <f t="shared" ref="CE111" si="1377">BT99*AM111</f>
        <v>0</v>
      </c>
      <c r="CF111">
        <f t="shared" ref="CF111" si="1378">BU99*AN111</f>
        <v>0</v>
      </c>
      <c r="CG111">
        <f t="shared" ref="CG111" si="1379">BV99*AO111</f>
        <v>0</v>
      </c>
      <c r="CH111">
        <f t="shared" ref="CH111" si="1380">BW99*AP111</f>
        <v>0</v>
      </c>
      <c r="CI111">
        <f t="shared" ref="CI111" si="1381">BX99*AQ111</f>
        <v>0</v>
      </c>
      <c r="CJ111">
        <f t="shared" ref="CJ111" si="1382">BY99*AR111</f>
        <v>0</v>
      </c>
      <c r="CK111">
        <f t="shared" ref="CK111" si="1383">BZ99*AS111</f>
        <v>0</v>
      </c>
      <c r="CL111">
        <f t="shared" ref="CL111" si="1384">CA99*AT111</f>
        <v>0</v>
      </c>
      <c r="CM111">
        <f t="shared" ref="CM111" si="1385">CB99*AU111</f>
        <v>0</v>
      </c>
      <c r="CN111">
        <f t="shared" ref="CN111" si="1386">CC99*AV111</f>
        <v>0</v>
      </c>
      <c r="CO111">
        <f t="shared" ref="CO111" si="1387">CD99*AW111</f>
        <v>0</v>
      </c>
      <c r="CP111">
        <f t="shared" ref="CP111" si="1388">CE99*AX111</f>
        <v>0</v>
      </c>
      <c r="CQ111">
        <f t="shared" ref="CQ111" si="1389">CF99*AY111</f>
        <v>0</v>
      </c>
      <c r="CR111">
        <f t="shared" ref="CR111" si="1390">CG99*AZ111</f>
        <v>0</v>
      </c>
      <c r="CS111">
        <f t="shared" ref="CS111" si="1391">CH99*BA111</f>
        <v>0</v>
      </c>
      <c r="CT111">
        <f t="shared" ref="CT111" si="1392">CI99*BB111</f>
        <v>0</v>
      </c>
    </row>
    <row r="112" spans="1:98" x14ac:dyDescent="0.3">
      <c r="F112" s="91">
        <f t="shared" si="1054"/>
        <v>140</v>
      </c>
      <c r="G112" s="91">
        <f t="shared" si="1054"/>
        <v>140</v>
      </c>
      <c r="H112" s="4">
        <f t="shared" si="1054"/>
        <v>1</v>
      </c>
      <c r="I112">
        <v>60</v>
      </c>
      <c r="J112" s="48">
        <f t="shared" si="1012"/>
        <v>0</v>
      </c>
      <c r="K112" s="48">
        <f t="shared" si="1270"/>
        <v>0</v>
      </c>
      <c r="L112" s="98">
        <f t="shared" si="1014"/>
        <v>0</v>
      </c>
      <c r="M112" s="48"/>
      <c r="N112" s="48"/>
      <c r="O112" s="48"/>
      <c r="P112" s="48"/>
      <c r="Q112" s="48"/>
      <c r="R112" s="48"/>
      <c r="S112" s="48"/>
      <c r="T112" s="48"/>
      <c r="U112" s="48"/>
      <c r="V112" s="48"/>
      <c r="W112" s="48"/>
      <c r="X112" s="48"/>
      <c r="Y112" s="48"/>
      <c r="Z112" s="48">
        <f>$J112+$K112+$L112</f>
        <v>0</v>
      </c>
      <c r="AA112" s="48">
        <f t="shared" si="1236"/>
        <v>0</v>
      </c>
      <c r="AB112" s="48">
        <f t="shared" si="1236"/>
        <v>0</v>
      </c>
      <c r="AC112" s="48">
        <f t="shared" si="1236"/>
        <v>0</v>
      </c>
      <c r="AD112" s="48">
        <f t="shared" si="1236"/>
        <v>0</v>
      </c>
      <c r="AE112" s="48">
        <f t="shared" si="1236"/>
        <v>0</v>
      </c>
      <c r="AF112" s="48">
        <f t="shared" si="1236"/>
        <v>0</v>
      </c>
      <c r="AG112" s="48">
        <f t="shared" si="1236"/>
        <v>0</v>
      </c>
      <c r="AH112" s="48">
        <f t="shared" si="1236"/>
        <v>0</v>
      </c>
      <c r="AI112" s="48">
        <f t="shared" si="1236"/>
        <v>0</v>
      </c>
      <c r="AJ112" s="48">
        <f t="shared" si="1236"/>
        <v>0</v>
      </c>
      <c r="AK112" s="48">
        <f t="shared" si="1236"/>
        <v>0</v>
      </c>
      <c r="AL112" s="48">
        <f t="shared" si="1236"/>
        <v>0</v>
      </c>
      <c r="AM112" s="48">
        <f t="shared" si="1236"/>
        <v>0</v>
      </c>
      <c r="AN112" s="48">
        <f t="shared" si="1236"/>
        <v>0</v>
      </c>
      <c r="AO112" s="48">
        <f t="shared" si="1236"/>
        <v>0</v>
      </c>
      <c r="AP112" s="48">
        <f t="shared" si="1236"/>
        <v>0</v>
      </c>
      <c r="AQ112" s="48">
        <f t="shared" si="1236"/>
        <v>0</v>
      </c>
      <c r="AR112" s="48">
        <f t="shared" si="1236"/>
        <v>0</v>
      </c>
      <c r="AS112" s="48">
        <f t="shared" si="1236"/>
        <v>0</v>
      </c>
      <c r="AT112" s="48">
        <f t="shared" si="1236"/>
        <v>0</v>
      </c>
      <c r="AU112" s="48">
        <f t="shared" si="1236"/>
        <v>0</v>
      </c>
      <c r="AV112" s="48">
        <f t="shared" si="1236"/>
        <v>0</v>
      </c>
      <c r="AW112" s="48">
        <f t="shared" si="1236"/>
        <v>0</v>
      </c>
      <c r="AX112" s="48">
        <f t="shared" si="1236"/>
        <v>0</v>
      </c>
      <c r="AY112" s="48">
        <f t="shared" si="1201"/>
        <v>0</v>
      </c>
      <c r="AZ112" s="48">
        <f t="shared" si="1201"/>
        <v>0</v>
      </c>
      <c r="BA112" s="48">
        <f t="shared" si="1201"/>
        <v>0</v>
      </c>
      <c r="BB112" s="48">
        <f t="shared" si="1201"/>
        <v>0</v>
      </c>
      <c r="BC112" s="48"/>
      <c r="BE112" t="s">
        <v>189</v>
      </c>
      <c r="BR112">
        <f>BF99*Z112</f>
        <v>0</v>
      </c>
      <c r="BS112">
        <f t="shared" ref="BS112" si="1393">BG99*AA112</f>
        <v>0</v>
      </c>
      <c r="BT112">
        <f t="shared" ref="BT112" si="1394">BH99*AB112</f>
        <v>0</v>
      </c>
      <c r="BU112">
        <f t="shared" ref="BU112" si="1395">BI99*AC112</f>
        <v>0</v>
      </c>
      <c r="BV112">
        <f t="shared" ref="BV112" si="1396">BJ99*AD112</f>
        <v>0</v>
      </c>
      <c r="BW112">
        <f t="shared" ref="BW112" si="1397">BK99*AE112</f>
        <v>0</v>
      </c>
      <c r="BX112">
        <f t="shared" ref="BX112" si="1398">BL99*AF112</f>
        <v>0</v>
      </c>
      <c r="BY112">
        <f t="shared" ref="BY112" si="1399">BM99*AG112</f>
        <v>0</v>
      </c>
      <c r="BZ112">
        <f t="shared" ref="BZ112" si="1400">BN99*AH112</f>
        <v>0</v>
      </c>
      <c r="CA112">
        <f t="shared" ref="CA112" si="1401">BO99*AI112</f>
        <v>0</v>
      </c>
      <c r="CB112">
        <f t="shared" ref="CB112" si="1402">BP99*AJ112</f>
        <v>0</v>
      </c>
      <c r="CC112">
        <f t="shared" ref="CC112" si="1403">BQ99*AK112</f>
        <v>0</v>
      </c>
      <c r="CD112">
        <f t="shared" ref="CD112" si="1404">BR99*AL112</f>
        <v>0</v>
      </c>
      <c r="CE112">
        <f t="shared" ref="CE112" si="1405">BS99*AM112</f>
        <v>0</v>
      </c>
      <c r="CF112">
        <f t="shared" ref="CF112" si="1406">BT99*AN112</f>
        <v>0</v>
      </c>
      <c r="CG112">
        <f t="shared" ref="CG112" si="1407">BU99*AO112</f>
        <v>0</v>
      </c>
      <c r="CH112">
        <f t="shared" ref="CH112" si="1408">BV99*AP112</f>
        <v>0</v>
      </c>
      <c r="CI112">
        <f t="shared" ref="CI112" si="1409">BW99*AQ112</f>
        <v>0</v>
      </c>
      <c r="CJ112">
        <f t="shared" ref="CJ112" si="1410">BX99*AR112</f>
        <v>0</v>
      </c>
      <c r="CK112">
        <f t="shared" ref="CK112" si="1411">BY99*AS112</f>
        <v>0</v>
      </c>
      <c r="CL112">
        <f t="shared" ref="CL112" si="1412">BZ99*AT112</f>
        <v>0</v>
      </c>
      <c r="CM112">
        <f t="shared" ref="CM112" si="1413">CA99*AU112</f>
        <v>0</v>
      </c>
      <c r="CN112">
        <f t="shared" ref="CN112" si="1414">CB99*AV112</f>
        <v>0</v>
      </c>
      <c r="CO112">
        <f t="shared" ref="CO112" si="1415">CC99*AW112</f>
        <v>0</v>
      </c>
      <c r="CP112">
        <f t="shared" ref="CP112" si="1416">CD99*AX112</f>
        <v>0</v>
      </c>
      <c r="CQ112">
        <f t="shared" ref="CQ112" si="1417">CE99*AY112</f>
        <v>0</v>
      </c>
      <c r="CR112">
        <f t="shared" ref="CR112" si="1418">CF99*AZ112</f>
        <v>0</v>
      </c>
      <c r="CS112">
        <f t="shared" ref="CS112" si="1419">CG99*BA112</f>
        <v>0</v>
      </c>
      <c r="CT112">
        <f t="shared" ref="CT112" si="1420">CH99*BB112</f>
        <v>0</v>
      </c>
    </row>
    <row r="113" spans="6:98" x14ac:dyDescent="0.3">
      <c r="F113" s="91">
        <f t="shared" si="1054"/>
        <v>140</v>
      </c>
      <c r="G113" s="91">
        <f t="shared" si="1054"/>
        <v>140</v>
      </c>
      <c r="H113" s="4">
        <f t="shared" si="1054"/>
        <v>1</v>
      </c>
      <c r="I113">
        <v>65</v>
      </c>
      <c r="J113" s="48">
        <f t="shared" si="1012"/>
        <v>0</v>
      </c>
      <c r="K113" s="48">
        <f t="shared" si="1270"/>
        <v>0</v>
      </c>
      <c r="L113" s="98">
        <f t="shared" si="1014"/>
        <v>0</v>
      </c>
      <c r="M113" s="48"/>
      <c r="N113" s="48"/>
      <c r="O113" s="48"/>
      <c r="P113" s="48"/>
      <c r="Q113" s="48"/>
      <c r="R113" s="48"/>
      <c r="S113" s="48"/>
      <c r="T113" s="48"/>
      <c r="U113" s="48"/>
      <c r="V113" s="48"/>
      <c r="W113" s="48"/>
      <c r="X113" s="48"/>
      <c r="Y113" s="48"/>
      <c r="Z113" s="48"/>
      <c r="AA113" s="48">
        <f>$J113+$K113+$L113</f>
        <v>0</v>
      </c>
      <c r="AB113" s="48">
        <f t="shared" si="1236"/>
        <v>0</v>
      </c>
      <c r="AC113" s="48">
        <f t="shared" si="1236"/>
        <v>0</v>
      </c>
      <c r="AD113" s="48">
        <f t="shared" si="1236"/>
        <v>0</v>
      </c>
      <c r="AE113" s="48">
        <f t="shared" si="1236"/>
        <v>0</v>
      </c>
      <c r="AF113" s="48">
        <f t="shared" si="1236"/>
        <v>0</v>
      </c>
      <c r="AG113" s="48">
        <f t="shared" si="1236"/>
        <v>0</v>
      </c>
      <c r="AH113" s="48">
        <f t="shared" si="1236"/>
        <v>0</v>
      </c>
      <c r="AI113" s="48">
        <f t="shared" si="1236"/>
        <v>0</v>
      </c>
      <c r="AJ113" s="48">
        <f t="shared" si="1236"/>
        <v>0</v>
      </c>
      <c r="AK113" s="48">
        <f t="shared" si="1236"/>
        <v>0</v>
      </c>
      <c r="AL113" s="48">
        <f t="shared" si="1236"/>
        <v>0</v>
      </c>
      <c r="AM113" s="48">
        <f t="shared" si="1236"/>
        <v>0</v>
      </c>
      <c r="AN113" s="48">
        <f t="shared" si="1236"/>
        <v>0</v>
      </c>
      <c r="AO113" s="48">
        <f t="shared" si="1236"/>
        <v>0</v>
      </c>
      <c r="AP113" s="48">
        <f t="shared" si="1236"/>
        <v>0</v>
      </c>
      <c r="AQ113" s="48">
        <f t="shared" si="1236"/>
        <v>0</v>
      </c>
      <c r="AR113" s="48">
        <f t="shared" si="1236"/>
        <v>0</v>
      </c>
      <c r="AS113" s="48">
        <f t="shared" si="1236"/>
        <v>0</v>
      </c>
      <c r="AT113" s="48">
        <f t="shared" si="1236"/>
        <v>0</v>
      </c>
      <c r="AU113" s="48">
        <f t="shared" si="1236"/>
        <v>0</v>
      </c>
      <c r="AV113" s="48">
        <f t="shared" si="1236"/>
        <v>0</v>
      </c>
      <c r="AW113" s="48">
        <f t="shared" si="1236"/>
        <v>0</v>
      </c>
      <c r="AX113" s="48">
        <f t="shared" si="1236"/>
        <v>0</v>
      </c>
      <c r="AY113" s="48">
        <f t="shared" si="1201"/>
        <v>0</v>
      </c>
      <c r="AZ113" s="48">
        <f t="shared" si="1201"/>
        <v>0</v>
      </c>
      <c r="BA113" s="48">
        <f t="shared" si="1201"/>
        <v>0</v>
      </c>
      <c r="BB113" s="48">
        <f t="shared" si="1201"/>
        <v>0</v>
      </c>
      <c r="BC113" s="48"/>
      <c r="BE113" t="s">
        <v>190</v>
      </c>
      <c r="BS113">
        <f>BF99*AA113</f>
        <v>0</v>
      </c>
      <c r="BT113">
        <f t="shared" ref="BT113" si="1421">BG99*AB113</f>
        <v>0</v>
      </c>
      <c r="BU113">
        <f t="shared" ref="BU113" si="1422">BH99*AC113</f>
        <v>0</v>
      </c>
      <c r="BV113">
        <f t="shared" ref="BV113" si="1423">BI99*AD113</f>
        <v>0</v>
      </c>
      <c r="BW113">
        <f t="shared" ref="BW113" si="1424">BJ99*AE113</f>
        <v>0</v>
      </c>
      <c r="BX113">
        <f t="shared" ref="BX113" si="1425">BK99*AF113</f>
        <v>0</v>
      </c>
      <c r="BY113">
        <f t="shared" ref="BY113" si="1426">BL99*AG113</f>
        <v>0</v>
      </c>
      <c r="BZ113">
        <f t="shared" ref="BZ113" si="1427">BM99*AH113</f>
        <v>0</v>
      </c>
      <c r="CA113">
        <f t="shared" ref="CA113" si="1428">BN99*AI113</f>
        <v>0</v>
      </c>
      <c r="CB113">
        <f t="shared" ref="CB113" si="1429">BO99*AJ113</f>
        <v>0</v>
      </c>
      <c r="CC113">
        <f t="shared" ref="CC113" si="1430">BP99*AK113</f>
        <v>0</v>
      </c>
      <c r="CD113">
        <f t="shared" ref="CD113" si="1431">BQ99*AL113</f>
        <v>0</v>
      </c>
      <c r="CE113">
        <f t="shared" ref="CE113" si="1432">BR99*AM113</f>
        <v>0</v>
      </c>
      <c r="CF113">
        <f t="shared" ref="CF113" si="1433">BS99*AN113</f>
        <v>0</v>
      </c>
      <c r="CG113">
        <f t="shared" ref="CG113" si="1434">BT99*AO113</f>
        <v>0</v>
      </c>
      <c r="CH113">
        <f t="shared" ref="CH113" si="1435">BU99*AP113</f>
        <v>0</v>
      </c>
      <c r="CI113">
        <f t="shared" ref="CI113" si="1436">BV99*AQ113</f>
        <v>0</v>
      </c>
      <c r="CJ113">
        <f t="shared" ref="CJ113" si="1437">BW99*AR113</f>
        <v>0</v>
      </c>
      <c r="CK113">
        <f t="shared" ref="CK113" si="1438">BX99*AS113</f>
        <v>0</v>
      </c>
      <c r="CL113">
        <f t="shared" ref="CL113" si="1439">BY99*AT113</f>
        <v>0</v>
      </c>
      <c r="CM113">
        <f t="shared" ref="CM113" si="1440">BZ99*AU113</f>
        <v>0</v>
      </c>
      <c r="CN113">
        <f t="shared" ref="CN113" si="1441">CA99*AV113</f>
        <v>0</v>
      </c>
      <c r="CO113">
        <f t="shared" ref="CO113" si="1442">CB99*AW113</f>
        <v>0</v>
      </c>
      <c r="CP113">
        <f t="shared" ref="CP113" si="1443">CC99*AX113</f>
        <v>0</v>
      </c>
      <c r="CQ113">
        <f t="shared" ref="CQ113" si="1444">CD99*AY113</f>
        <v>0</v>
      </c>
      <c r="CR113">
        <f t="shared" ref="CR113" si="1445">CE99*AZ113</f>
        <v>0</v>
      </c>
      <c r="CS113">
        <f t="shared" ref="CS113" si="1446">CF99*BA113</f>
        <v>0</v>
      </c>
      <c r="CT113">
        <f t="shared" ref="CT113" si="1447">CG99*BB113</f>
        <v>0</v>
      </c>
    </row>
    <row r="114" spans="6:98" x14ac:dyDescent="0.3">
      <c r="F114" s="91">
        <f t="shared" si="1054"/>
        <v>140</v>
      </c>
      <c r="G114" s="91">
        <f t="shared" si="1054"/>
        <v>140</v>
      </c>
      <c r="H114" s="4">
        <f t="shared" si="1054"/>
        <v>1</v>
      </c>
      <c r="I114">
        <v>70</v>
      </c>
      <c r="J114" s="48">
        <f t="shared" si="1012"/>
        <v>0</v>
      </c>
      <c r="K114" s="48">
        <f t="shared" si="1270"/>
        <v>0</v>
      </c>
      <c r="L114" s="98">
        <f t="shared" si="1014"/>
        <v>0</v>
      </c>
      <c r="M114" s="48"/>
      <c r="N114" s="48"/>
      <c r="O114" s="48"/>
      <c r="P114" s="48"/>
      <c r="Q114" s="48"/>
      <c r="R114" s="48"/>
      <c r="S114" s="48"/>
      <c r="T114" s="48"/>
      <c r="U114" s="48"/>
      <c r="V114" s="48"/>
      <c r="W114" s="48"/>
      <c r="X114" s="48"/>
      <c r="Y114" s="48"/>
      <c r="Z114" s="48"/>
      <c r="AA114" s="48"/>
      <c r="AB114" s="48">
        <f>$J114+$K114+$L114</f>
        <v>0</v>
      </c>
      <c r="AC114" s="48">
        <f t="shared" si="1236"/>
        <v>0</v>
      </c>
      <c r="AD114" s="48">
        <f t="shared" si="1236"/>
        <v>0</v>
      </c>
      <c r="AE114" s="48">
        <f t="shared" si="1236"/>
        <v>0</v>
      </c>
      <c r="AF114" s="48">
        <f t="shared" si="1236"/>
        <v>0</v>
      </c>
      <c r="AG114" s="48">
        <f t="shared" si="1236"/>
        <v>0</v>
      </c>
      <c r="AH114" s="48">
        <f t="shared" si="1236"/>
        <v>0</v>
      </c>
      <c r="AI114" s="48">
        <f t="shared" si="1236"/>
        <v>0</v>
      </c>
      <c r="AJ114" s="48">
        <f t="shared" si="1236"/>
        <v>0</v>
      </c>
      <c r="AK114" s="48">
        <f t="shared" si="1236"/>
        <v>0</v>
      </c>
      <c r="AL114" s="48">
        <f t="shared" si="1236"/>
        <v>0</v>
      </c>
      <c r="AM114" s="48">
        <f t="shared" si="1236"/>
        <v>0</v>
      </c>
      <c r="AN114" s="48">
        <f t="shared" si="1236"/>
        <v>0</v>
      </c>
      <c r="AO114" s="48">
        <f t="shared" si="1236"/>
        <v>0</v>
      </c>
      <c r="AP114" s="48">
        <f t="shared" si="1236"/>
        <v>0</v>
      </c>
      <c r="AQ114" s="48">
        <f t="shared" si="1236"/>
        <v>0</v>
      </c>
      <c r="AR114" s="48">
        <f t="shared" si="1236"/>
        <v>0</v>
      </c>
      <c r="AS114" s="48">
        <f t="shared" si="1236"/>
        <v>0</v>
      </c>
      <c r="AT114" s="48">
        <f t="shared" si="1236"/>
        <v>0</v>
      </c>
      <c r="AU114" s="48">
        <f t="shared" si="1236"/>
        <v>0</v>
      </c>
      <c r="AV114" s="48">
        <f t="shared" si="1236"/>
        <v>0</v>
      </c>
      <c r="AW114" s="48">
        <f t="shared" si="1236"/>
        <v>0</v>
      </c>
      <c r="AX114" s="48">
        <f t="shared" si="1236"/>
        <v>0</v>
      </c>
      <c r="AY114" s="48">
        <f t="shared" si="1201"/>
        <v>0</v>
      </c>
      <c r="AZ114" s="48">
        <f t="shared" si="1201"/>
        <v>0</v>
      </c>
      <c r="BA114" s="48">
        <f t="shared" si="1201"/>
        <v>0</v>
      </c>
      <c r="BB114" s="48">
        <f t="shared" si="1201"/>
        <v>0</v>
      </c>
      <c r="BC114" s="48"/>
      <c r="BE114" t="s">
        <v>191</v>
      </c>
      <c r="BT114">
        <f>BF99*AB114</f>
        <v>0</v>
      </c>
      <c r="BU114">
        <f t="shared" ref="BU114" si="1448">BG99*AC114</f>
        <v>0</v>
      </c>
      <c r="BV114">
        <f t="shared" ref="BV114" si="1449">BH99*AD114</f>
        <v>0</v>
      </c>
      <c r="BW114">
        <f t="shared" ref="BW114" si="1450">BI99*AE114</f>
        <v>0</v>
      </c>
      <c r="BX114">
        <f t="shared" ref="BX114" si="1451">BJ99*AF114</f>
        <v>0</v>
      </c>
      <c r="BY114">
        <f t="shared" ref="BY114" si="1452">BK99*AG114</f>
        <v>0</v>
      </c>
      <c r="BZ114">
        <f t="shared" ref="BZ114" si="1453">BL99*AH114</f>
        <v>0</v>
      </c>
      <c r="CA114">
        <f t="shared" ref="CA114" si="1454">BM99*AI114</f>
        <v>0</v>
      </c>
      <c r="CB114">
        <f t="shared" ref="CB114" si="1455">BN99*AJ114</f>
        <v>0</v>
      </c>
      <c r="CC114">
        <f t="shared" ref="CC114" si="1456">BO99*AK114</f>
        <v>0</v>
      </c>
      <c r="CD114">
        <f t="shared" ref="CD114" si="1457">BP99*AL114</f>
        <v>0</v>
      </c>
      <c r="CE114">
        <f t="shared" ref="CE114" si="1458">BQ99*AM114</f>
        <v>0</v>
      </c>
      <c r="CF114">
        <f t="shared" ref="CF114" si="1459">BR99*AN114</f>
        <v>0</v>
      </c>
      <c r="CG114">
        <f t="shared" ref="CG114" si="1460">BS99*AO114</f>
        <v>0</v>
      </c>
      <c r="CH114">
        <f t="shared" ref="CH114" si="1461">BT99*AP114</f>
        <v>0</v>
      </c>
      <c r="CI114">
        <f t="shared" ref="CI114" si="1462">BU99*AQ114</f>
        <v>0</v>
      </c>
      <c r="CJ114">
        <f t="shared" ref="CJ114" si="1463">BV99*AR114</f>
        <v>0</v>
      </c>
      <c r="CK114">
        <f t="shared" ref="CK114" si="1464">BW99*AS114</f>
        <v>0</v>
      </c>
      <c r="CL114">
        <f t="shared" ref="CL114" si="1465">BX99*AT114</f>
        <v>0</v>
      </c>
      <c r="CM114">
        <f t="shared" ref="CM114" si="1466">BY99*AU114</f>
        <v>0</v>
      </c>
      <c r="CN114">
        <f t="shared" ref="CN114" si="1467">BZ99*AV114</f>
        <v>0</v>
      </c>
      <c r="CO114">
        <f t="shared" ref="CO114" si="1468">CA99*AW114</f>
        <v>0</v>
      </c>
      <c r="CP114">
        <f t="shared" ref="CP114" si="1469">CB99*AX114</f>
        <v>0</v>
      </c>
      <c r="CQ114">
        <f t="shared" ref="CQ114" si="1470">CC99*AY114</f>
        <v>0</v>
      </c>
      <c r="CR114">
        <f t="shared" ref="CR114" si="1471">CD99*AZ114</f>
        <v>0</v>
      </c>
      <c r="CS114">
        <f t="shared" ref="CS114" si="1472">CE99*BA114</f>
        <v>0</v>
      </c>
      <c r="CT114">
        <f t="shared" ref="CT114" si="1473">CF99*BB114</f>
        <v>0</v>
      </c>
    </row>
    <row r="115" spans="6:98" x14ac:dyDescent="0.3">
      <c r="F115" s="91">
        <f t="shared" si="1054"/>
        <v>140</v>
      </c>
      <c r="G115" s="91">
        <f t="shared" si="1054"/>
        <v>140</v>
      </c>
      <c r="H115" s="4">
        <f t="shared" si="1054"/>
        <v>1</v>
      </c>
      <c r="I115">
        <v>75</v>
      </c>
      <c r="J115" s="48">
        <f t="shared" si="1012"/>
        <v>0</v>
      </c>
      <c r="K115" s="48">
        <f t="shared" si="1270"/>
        <v>0</v>
      </c>
      <c r="L115" s="98">
        <f t="shared" si="1014"/>
        <v>0</v>
      </c>
      <c r="M115" s="48"/>
      <c r="N115" s="48"/>
      <c r="O115" s="48"/>
      <c r="P115" s="48"/>
      <c r="Q115" s="48"/>
      <c r="R115" s="48"/>
      <c r="S115" s="48"/>
      <c r="T115" s="48"/>
      <c r="U115" s="48"/>
      <c r="V115" s="48"/>
      <c r="W115" s="48"/>
      <c r="X115" s="48"/>
      <c r="Y115" s="48"/>
      <c r="Z115" s="48"/>
      <c r="AA115" s="48"/>
      <c r="AB115" s="48"/>
      <c r="AC115" s="48">
        <f>$J115+$K115+$L115</f>
        <v>0</v>
      </c>
      <c r="AD115" s="48">
        <f t="shared" si="1236"/>
        <v>0</v>
      </c>
      <c r="AE115" s="48">
        <f t="shared" si="1236"/>
        <v>0</v>
      </c>
      <c r="AF115" s="48">
        <f t="shared" si="1236"/>
        <v>0</v>
      </c>
      <c r="AG115" s="48">
        <f t="shared" si="1236"/>
        <v>0</v>
      </c>
      <c r="AH115" s="48">
        <f t="shared" si="1236"/>
        <v>0</v>
      </c>
      <c r="AI115" s="48">
        <f t="shared" si="1236"/>
        <v>0</v>
      </c>
      <c r="AJ115" s="48">
        <f t="shared" si="1236"/>
        <v>0</v>
      </c>
      <c r="AK115" s="48">
        <f t="shared" si="1236"/>
        <v>0</v>
      </c>
      <c r="AL115" s="48">
        <f t="shared" si="1236"/>
        <v>0</v>
      </c>
      <c r="AM115" s="48">
        <f t="shared" si="1236"/>
        <v>0</v>
      </c>
      <c r="AN115" s="48">
        <f t="shared" si="1236"/>
        <v>0</v>
      </c>
      <c r="AO115" s="48">
        <f t="shared" si="1236"/>
        <v>0</v>
      </c>
      <c r="AP115" s="48">
        <f t="shared" si="1236"/>
        <v>0</v>
      </c>
      <c r="AQ115" s="48">
        <f t="shared" si="1236"/>
        <v>0</v>
      </c>
      <c r="AR115" s="48">
        <f t="shared" si="1236"/>
        <v>0</v>
      </c>
      <c r="AS115" s="48">
        <f t="shared" si="1236"/>
        <v>0</v>
      </c>
      <c r="AT115" s="48">
        <f t="shared" si="1236"/>
        <v>0</v>
      </c>
      <c r="AU115" s="48">
        <f t="shared" si="1236"/>
        <v>0</v>
      </c>
      <c r="AV115" s="48">
        <f t="shared" si="1236"/>
        <v>0</v>
      </c>
      <c r="AW115" s="48">
        <f t="shared" si="1236"/>
        <v>0</v>
      </c>
      <c r="AX115" s="48">
        <f t="shared" si="1236"/>
        <v>0</v>
      </c>
      <c r="AY115" s="48">
        <f t="shared" si="1201"/>
        <v>0</v>
      </c>
      <c r="AZ115" s="48">
        <f t="shared" si="1201"/>
        <v>0</v>
      </c>
      <c r="BA115" s="48">
        <f t="shared" si="1201"/>
        <v>0</v>
      </c>
      <c r="BB115" s="48">
        <f t="shared" si="1201"/>
        <v>0</v>
      </c>
      <c r="BC115" s="48"/>
      <c r="BE115" t="s">
        <v>192</v>
      </c>
      <c r="BU115">
        <f>BF99*AC115</f>
        <v>0</v>
      </c>
      <c r="BV115">
        <f t="shared" ref="BV115" si="1474">BG99*AD115</f>
        <v>0</v>
      </c>
      <c r="BW115">
        <f t="shared" ref="BW115" si="1475">BH99*AE115</f>
        <v>0</v>
      </c>
      <c r="BX115">
        <f t="shared" ref="BX115" si="1476">BI99*AF115</f>
        <v>0</v>
      </c>
      <c r="BY115">
        <f t="shared" ref="BY115" si="1477">BJ99*AG115</f>
        <v>0</v>
      </c>
      <c r="BZ115">
        <f t="shared" ref="BZ115" si="1478">BK99*AH115</f>
        <v>0</v>
      </c>
      <c r="CA115">
        <f t="shared" ref="CA115" si="1479">BL99*AI115</f>
        <v>0</v>
      </c>
      <c r="CB115">
        <f t="shared" ref="CB115" si="1480">BM99*AJ115</f>
        <v>0</v>
      </c>
      <c r="CC115">
        <f t="shared" ref="CC115" si="1481">BN99*AK115</f>
        <v>0</v>
      </c>
      <c r="CD115">
        <f t="shared" ref="CD115" si="1482">BO99*AL115</f>
        <v>0</v>
      </c>
      <c r="CE115">
        <f t="shared" ref="CE115" si="1483">BP99*AM115</f>
        <v>0</v>
      </c>
      <c r="CF115">
        <f t="shared" ref="CF115" si="1484">BQ99*AN115</f>
        <v>0</v>
      </c>
      <c r="CG115">
        <f t="shared" ref="CG115" si="1485">BR99*AO115</f>
        <v>0</v>
      </c>
      <c r="CH115">
        <f t="shared" ref="CH115" si="1486">BS99*AP115</f>
        <v>0</v>
      </c>
      <c r="CI115">
        <f t="shared" ref="CI115" si="1487">BT99*AQ115</f>
        <v>0</v>
      </c>
      <c r="CJ115">
        <f t="shared" ref="CJ115" si="1488">BU99*AR115</f>
        <v>0</v>
      </c>
      <c r="CK115">
        <f t="shared" ref="CK115" si="1489">BV99*AS115</f>
        <v>0</v>
      </c>
      <c r="CL115">
        <f t="shared" ref="CL115" si="1490">BW99*AT115</f>
        <v>0</v>
      </c>
      <c r="CM115">
        <f t="shared" ref="CM115" si="1491">BX99*AU115</f>
        <v>0</v>
      </c>
      <c r="CN115">
        <f t="shared" ref="CN115" si="1492">BY99*AV115</f>
        <v>0</v>
      </c>
      <c r="CO115">
        <f t="shared" ref="CO115" si="1493">BZ99*AW115</f>
        <v>0</v>
      </c>
      <c r="CP115">
        <f t="shared" ref="CP115" si="1494">CA99*AX115</f>
        <v>0</v>
      </c>
      <c r="CQ115">
        <f t="shared" ref="CQ115" si="1495">CB99*AY115</f>
        <v>0</v>
      </c>
      <c r="CR115">
        <f t="shared" ref="CR115" si="1496">CC99*AZ115</f>
        <v>0</v>
      </c>
      <c r="CS115">
        <f t="shared" ref="CS115" si="1497">CD99*BA115</f>
        <v>0</v>
      </c>
      <c r="CT115">
        <f t="shared" ref="CT115" si="1498">CE99*BB115</f>
        <v>0</v>
      </c>
    </row>
    <row r="116" spans="6:98" x14ac:dyDescent="0.3">
      <c r="F116" s="91">
        <f t="shared" si="1054"/>
        <v>140</v>
      </c>
      <c r="G116" s="91">
        <f t="shared" si="1054"/>
        <v>140</v>
      </c>
      <c r="H116" s="4">
        <f t="shared" si="1054"/>
        <v>1</v>
      </c>
      <c r="I116">
        <v>80</v>
      </c>
      <c r="J116" s="48">
        <f t="shared" si="1012"/>
        <v>0</v>
      </c>
      <c r="K116" s="48">
        <f t="shared" si="1270"/>
        <v>0</v>
      </c>
      <c r="L116" s="98">
        <f t="shared" si="1014"/>
        <v>0</v>
      </c>
      <c r="M116" s="48"/>
      <c r="N116" s="48"/>
      <c r="O116" s="48"/>
      <c r="P116" s="48"/>
      <c r="Q116" s="48"/>
      <c r="R116" s="48"/>
      <c r="S116" s="48"/>
      <c r="T116" s="48"/>
      <c r="U116" s="48"/>
      <c r="V116" s="48"/>
      <c r="W116" s="48"/>
      <c r="X116" s="48"/>
      <c r="Y116" s="48"/>
      <c r="Z116" s="48"/>
      <c r="AA116" s="48"/>
      <c r="AB116" s="48"/>
      <c r="AC116" s="48"/>
      <c r="AD116" s="48">
        <f>$J116+$K116+$L116</f>
        <v>0</v>
      </c>
      <c r="AE116" s="48">
        <f t="shared" si="1236"/>
        <v>0</v>
      </c>
      <c r="AF116" s="48">
        <f t="shared" si="1236"/>
        <v>0</v>
      </c>
      <c r="AG116" s="48">
        <f t="shared" si="1236"/>
        <v>0</v>
      </c>
      <c r="AH116" s="48">
        <f t="shared" si="1236"/>
        <v>0</v>
      </c>
      <c r="AI116" s="48">
        <f t="shared" si="1236"/>
        <v>0</v>
      </c>
      <c r="AJ116" s="48">
        <f t="shared" si="1236"/>
        <v>0</v>
      </c>
      <c r="AK116" s="48">
        <f t="shared" si="1236"/>
        <v>0</v>
      </c>
      <c r="AL116" s="48">
        <f t="shared" si="1236"/>
        <v>0</v>
      </c>
      <c r="AM116" s="48">
        <f t="shared" si="1236"/>
        <v>0</v>
      </c>
      <c r="AN116" s="48">
        <f t="shared" si="1236"/>
        <v>0</v>
      </c>
      <c r="AO116" s="48">
        <f t="shared" si="1236"/>
        <v>0</v>
      </c>
      <c r="AP116" s="48">
        <f t="shared" si="1236"/>
        <v>0</v>
      </c>
      <c r="AQ116" s="48">
        <f t="shared" si="1236"/>
        <v>0</v>
      </c>
      <c r="AR116" s="48">
        <f t="shared" si="1236"/>
        <v>0</v>
      </c>
      <c r="AS116" s="48">
        <f t="shared" si="1236"/>
        <v>0</v>
      </c>
      <c r="AT116" s="48">
        <f t="shared" si="1236"/>
        <v>0</v>
      </c>
      <c r="AU116" s="48">
        <f t="shared" si="1236"/>
        <v>0</v>
      </c>
      <c r="AV116" s="48">
        <f t="shared" si="1236"/>
        <v>0</v>
      </c>
      <c r="AW116" s="48">
        <f t="shared" si="1236"/>
        <v>0</v>
      </c>
      <c r="AX116" s="48">
        <f t="shared" si="1236"/>
        <v>0</v>
      </c>
      <c r="AY116" s="48">
        <f t="shared" si="1201"/>
        <v>0</v>
      </c>
      <c r="AZ116" s="48">
        <f t="shared" si="1201"/>
        <v>0</v>
      </c>
      <c r="BA116" s="48">
        <f t="shared" si="1201"/>
        <v>0</v>
      </c>
      <c r="BB116" s="48">
        <f t="shared" si="1201"/>
        <v>0</v>
      </c>
      <c r="BC116" s="48"/>
      <c r="BE116" t="s">
        <v>193</v>
      </c>
      <c r="BV116">
        <f>BF99*AD116</f>
        <v>0</v>
      </c>
      <c r="BW116">
        <f t="shared" ref="BW116" si="1499">BG99*AE116</f>
        <v>0</v>
      </c>
      <c r="BX116">
        <f t="shared" ref="BX116" si="1500">BH99*AF116</f>
        <v>0</v>
      </c>
      <c r="BY116">
        <f t="shared" ref="BY116" si="1501">BI99*AG116</f>
        <v>0</v>
      </c>
      <c r="BZ116">
        <f t="shared" ref="BZ116" si="1502">BJ99*AH116</f>
        <v>0</v>
      </c>
      <c r="CA116">
        <f t="shared" ref="CA116" si="1503">BK99*AI116</f>
        <v>0</v>
      </c>
      <c r="CB116">
        <f t="shared" ref="CB116" si="1504">BL99*AJ116</f>
        <v>0</v>
      </c>
      <c r="CC116">
        <f t="shared" ref="CC116" si="1505">BM99*AK116</f>
        <v>0</v>
      </c>
      <c r="CD116">
        <f t="shared" ref="CD116" si="1506">BN99*AL116</f>
        <v>0</v>
      </c>
      <c r="CE116">
        <f t="shared" ref="CE116" si="1507">BO99*AM116</f>
        <v>0</v>
      </c>
      <c r="CF116">
        <f t="shared" ref="CF116" si="1508">BP99*AN116</f>
        <v>0</v>
      </c>
      <c r="CG116">
        <f t="shared" ref="CG116" si="1509">BQ99*AO116</f>
        <v>0</v>
      </c>
      <c r="CH116">
        <f t="shared" ref="CH116" si="1510">BR99*AP116</f>
        <v>0</v>
      </c>
      <c r="CI116">
        <f t="shared" ref="CI116" si="1511">BS99*AQ116</f>
        <v>0</v>
      </c>
      <c r="CJ116">
        <f t="shared" ref="CJ116" si="1512">BT99*AR116</f>
        <v>0</v>
      </c>
      <c r="CK116">
        <f t="shared" ref="CK116" si="1513">BU99*AS116</f>
        <v>0</v>
      </c>
      <c r="CL116">
        <f t="shared" ref="CL116" si="1514">BV99*AT116</f>
        <v>0</v>
      </c>
      <c r="CM116">
        <f t="shared" ref="CM116" si="1515">BW99*AU116</f>
        <v>0</v>
      </c>
      <c r="CN116">
        <f t="shared" ref="CN116" si="1516">BX99*AV116</f>
        <v>0</v>
      </c>
      <c r="CO116">
        <f t="shared" ref="CO116" si="1517">BY99*AW116</f>
        <v>0</v>
      </c>
      <c r="CP116">
        <f t="shared" ref="CP116" si="1518">BZ99*AX116</f>
        <v>0</v>
      </c>
      <c r="CQ116">
        <f t="shared" ref="CQ116" si="1519">CA99*AY116</f>
        <v>0</v>
      </c>
      <c r="CR116">
        <f t="shared" ref="CR116" si="1520">CB99*AZ116</f>
        <v>0</v>
      </c>
      <c r="CS116">
        <f t="shared" ref="CS116" si="1521">CC99*BA116</f>
        <v>0</v>
      </c>
      <c r="CT116">
        <f t="shared" ref="CT116" si="1522">CD99*BB116</f>
        <v>0</v>
      </c>
    </row>
    <row r="117" spans="6:98" x14ac:dyDescent="0.3">
      <c r="F117" s="91">
        <f t="shared" si="1054"/>
        <v>140</v>
      </c>
      <c r="G117" s="91">
        <f t="shared" si="1054"/>
        <v>140</v>
      </c>
      <c r="H117" s="4">
        <f t="shared" si="1054"/>
        <v>1</v>
      </c>
      <c r="I117">
        <v>85</v>
      </c>
      <c r="J117" s="48">
        <f t="shared" si="1012"/>
        <v>0</v>
      </c>
      <c r="K117" s="48">
        <f t="shared" si="1270"/>
        <v>0</v>
      </c>
      <c r="L117" s="98">
        <f t="shared" si="1014"/>
        <v>0</v>
      </c>
      <c r="M117" s="48"/>
      <c r="N117" s="48"/>
      <c r="O117" s="48"/>
      <c r="P117" s="48"/>
      <c r="Q117" s="48"/>
      <c r="R117" s="48"/>
      <c r="S117" s="48"/>
      <c r="T117" s="48"/>
      <c r="U117" s="48"/>
      <c r="V117" s="48"/>
      <c r="W117" s="48"/>
      <c r="X117" s="48"/>
      <c r="Y117" s="48"/>
      <c r="Z117" s="48"/>
      <c r="AA117" s="48"/>
      <c r="AB117" s="48"/>
      <c r="AC117" s="48"/>
      <c r="AD117" s="48"/>
      <c r="AE117" s="48">
        <f>$J117+$K117+$L117</f>
        <v>0</v>
      </c>
      <c r="AF117" s="48">
        <f t="shared" si="1236"/>
        <v>0</v>
      </c>
      <c r="AG117" s="48">
        <f t="shared" si="1236"/>
        <v>0</v>
      </c>
      <c r="AH117" s="48">
        <f t="shared" si="1236"/>
        <v>0</v>
      </c>
      <c r="AI117" s="48">
        <f t="shared" si="1236"/>
        <v>0</v>
      </c>
      <c r="AJ117" s="48">
        <f t="shared" si="1236"/>
        <v>0</v>
      </c>
      <c r="AK117" s="48">
        <f t="shared" si="1236"/>
        <v>0</v>
      </c>
      <c r="AL117" s="48">
        <f t="shared" si="1236"/>
        <v>0</v>
      </c>
      <c r="AM117" s="48">
        <f t="shared" si="1236"/>
        <v>0</v>
      </c>
      <c r="AN117" s="48">
        <f t="shared" si="1236"/>
        <v>0</v>
      </c>
      <c r="AO117" s="48">
        <f t="shared" si="1236"/>
        <v>0</v>
      </c>
      <c r="AP117" s="48">
        <f t="shared" ref="AP117:BB132" si="1523">$J117+$K117+$L117</f>
        <v>0</v>
      </c>
      <c r="AQ117" s="48">
        <f t="shared" si="1523"/>
        <v>0</v>
      </c>
      <c r="AR117" s="48">
        <f t="shared" si="1523"/>
        <v>0</v>
      </c>
      <c r="AS117" s="48">
        <f t="shared" si="1523"/>
        <v>0</v>
      </c>
      <c r="AT117" s="48">
        <f t="shared" si="1523"/>
        <v>0</v>
      </c>
      <c r="AU117" s="48">
        <f t="shared" si="1523"/>
        <v>0</v>
      </c>
      <c r="AV117" s="48">
        <f t="shared" si="1523"/>
        <v>0</v>
      </c>
      <c r="AW117" s="48">
        <f t="shared" si="1523"/>
        <v>0</v>
      </c>
      <c r="AX117" s="48">
        <f t="shared" si="1523"/>
        <v>0</v>
      </c>
      <c r="AY117" s="48">
        <f t="shared" si="1201"/>
        <v>0</v>
      </c>
      <c r="AZ117" s="48">
        <f t="shared" si="1201"/>
        <v>0</v>
      </c>
      <c r="BA117" s="48">
        <f t="shared" si="1201"/>
        <v>0</v>
      </c>
      <c r="BB117" s="48">
        <f t="shared" si="1201"/>
        <v>0</v>
      </c>
      <c r="BC117" s="48"/>
      <c r="BE117" t="s">
        <v>194</v>
      </c>
      <c r="BW117">
        <f>BF99*AE117</f>
        <v>0</v>
      </c>
      <c r="BX117">
        <f t="shared" ref="BX117" si="1524">BG99*AF117</f>
        <v>0</v>
      </c>
      <c r="BY117">
        <f t="shared" ref="BY117" si="1525">BH99*AG117</f>
        <v>0</v>
      </c>
      <c r="BZ117">
        <f t="shared" ref="BZ117" si="1526">BI99*AH117</f>
        <v>0</v>
      </c>
      <c r="CA117">
        <f t="shared" ref="CA117" si="1527">BJ99*AI117</f>
        <v>0</v>
      </c>
      <c r="CB117">
        <f t="shared" ref="CB117" si="1528">BK99*AJ117</f>
        <v>0</v>
      </c>
      <c r="CC117">
        <f t="shared" ref="CC117" si="1529">BL99*AK117</f>
        <v>0</v>
      </c>
      <c r="CD117">
        <f t="shared" ref="CD117" si="1530">BM99*AL117</f>
        <v>0</v>
      </c>
      <c r="CE117">
        <f t="shared" ref="CE117" si="1531">BN99*AM117</f>
        <v>0</v>
      </c>
      <c r="CF117">
        <f t="shared" ref="CF117" si="1532">BO99*AN117</f>
        <v>0</v>
      </c>
      <c r="CG117">
        <f t="shared" ref="CG117" si="1533">BP99*AO117</f>
        <v>0</v>
      </c>
      <c r="CH117">
        <f t="shared" ref="CH117" si="1534">BQ99*AP117</f>
        <v>0</v>
      </c>
      <c r="CI117">
        <f t="shared" ref="CI117" si="1535">BR99*AQ117</f>
        <v>0</v>
      </c>
      <c r="CJ117">
        <f t="shared" ref="CJ117" si="1536">BS99*AR117</f>
        <v>0</v>
      </c>
      <c r="CK117">
        <f t="shared" ref="CK117" si="1537">BT99*AS117</f>
        <v>0</v>
      </c>
      <c r="CL117">
        <f t="shared" ref="CL117" si="1538">BU99*AT117</f>
        <v>0</v>
      </c>
      <c r="CM117">
        <f t="shared" ref="CM117" si="1539">BV99*AU117</f>
        <v>0</v>
      </c>
      <c r="CN117">
        <f t="shared" ref="CN117" si="1540">BW99*AV117</f>
        <v>0</v>
      </c>
      <c r="CO117">
        <f t="shared" ref="CO117" si="1541">BX99*AW117</f>
        <v>0</v>
      </c>
      <c r="CP117">
        <f t="shared" ref="CP117" si="1542">BY99*AX117</f>
        <v>0</v>
      </c>
      <c r="CQ117">
        <f t="shared" ref="CQ117" si="1543">BZ99*AY117</f>
        <v>0</v>
      </c>
      <c r="CR117">
        <f t="shared" ref="CR117" si="1544">CA99*AZ117</f>
        <v>0</v>
      </c>
      <c r="CS117">
        <f t="shared" ref="CS117" si="1545">CB99*BA117</f>
        <v>0</v>
      </c>
      <c r="CT117">
        <f t="shared" ref="CT117" si="1546">CC99*BB117</f>
        <v>0</v>
      </c>
    </row>
    <row r="118" spans="6:98" x14ac:dyDescent="0.3">
      <c r="F118" s="91">
        <f t="shared" ref="F118:H133" si="1547">F117</f>
        <v>140</v>
      </c>
      <c r="G118" s="91">
        <f t="shared" si="1547"/>
        <v>140</v>
      </c>
      <c r="H118" s="4">
        <f t="shared" si="1547"/>
        <v>1</v>
      </c>
      <c r="I118">
        <v>90</v>
      </c>
      <c r="J118" s="48">
        <f t="shared" si="1012"/>
        <v>0</v>
      </c>
      <c r="K118" s="48">
        <f t="shared" si="1270"/>
        <v>0</v>
      </c>
      <c r="L118" s="98">
        <f t="shared" si="1014"/>
        <v>0</v>
      </c>
      <c r="M118" s="48"/>
      <c r="N118" s="48"/>
      <c r="O118" s="48"/>
      <c r="P118" s="48"/>
      <c r="Q118" s="48"/>
      <c r="R118" s="48"/>
      <c r="S118" s="48"/>
      <c r="T118" s="48"/>
      <c r="U118" s="48"/>
      <c r="V118" s="48"/>
      <c r="W118" s="48"/>
      <c r="X118" s="48"/>
      <c r="Y118" s="48"/>
      <c r="Z118" s="48"/>
      <c r="AA118" s="48"/>
      <c r="AB118" s="48"/>
      <c r="AC118" s="48"/>
      <c r="AD118" s="48"/>
      <c r="AE118" s="48"/>
      <c r="AF118" s="48">
        <f>$J118+$K118+$L118</f>
        <v>0</v>
      </c>
      <c r="AG118" s="48">
        <f t="shared" ref="AG118:AO126" si="1548">$J118+$K118+$L118</f>
        <v>0</v>
      </c>
      <c r="AH118" s="48">
        <f t="shared" si="1548"/>
        <v>0</v>
      </c>
      <c r="AI118" s="48">
        <f t="shared" si="1548"/>
        <v>0</v>
      </c>
      <c r="AJ118" s="48">
        <f t="shared" si="1548"/>
        <v>0</v>
      </c>
      <c r="AK118" s="48">
        <f t="shared" si="1548"/>
        <v>0</v>
      </c>
      <c r="AL118" s="48">
        <f t="shared" si="1548"/>
        <v>0</v>
      </c>
      <c r="AM118" s="48">
        <f t="shared" si="1548"/>
        <v>0</v>
      </c>
      <c r="AN118" s="48">
        <f t="shared" si="1548"/>
        <v>0</v>
      </c>
      <c r="AO118" s="48">
        <f t="shared" si="1548"/>
        <v>0</v>
      </c>
      <c r="AP118" s="48">
        <f t="shared" si="1523"/>
        <v>0</v>
      </c>
      <c r="AQ118" s="48">
        <f t="shared" si="1523"/>
        <v>0</v>
      </c>
      <c r="AR118" s="48">
        <f t="shared" si="1523"/>
        <v>0</v>
      </c>
      <c r="AS118" s="48">
        <f t="shared" si="1523"/>
        <v>0</v>
      </c>
      <c r="AT118" s="48">
        <f t="shared" si="1523"/>
        <v>0</v>
      </c>
      <c r="AU118" s="48">
        <f t="shared" si="1523"/>
        <v>0</v>
      </c>
      <c r="AV118" s="48">
        <f t="shared" si="1523"/>
        <v>0</v>
      </c>
      <c r="AW118" s="48">
        <f t="shared" si="1523"/>
        <v>0</v>
      </c>
      <c r="AX118" s="48">
        <f t="shared" si="1523"/>
        <v>0</v>
      </c>
      <c r="AY118" s="48">
        <f t="shared" si="1201"/>
        <v>0</v>
      </c>
      <c r="AZ118" s="48">
        <f t="shared" si="1201"/>
        <v>0</v>
      </c>
      <c r="BA118" s="48">
        <f t="shared" si="1201"/>
        <v>0</v>
      </c>
      <c r="BB118" s="48">
        <f t="shared" si="1201"/>
        <v>0</v>
      </c>
      <c r="BC118" s="48"/>
      <c r="BE118" t="s">
        <v>195</v>
      </c>
      <c r="BX118">
        <f>BF99*AF118</f>
        <v>0</v>
      </c>
      <c r="BY118">
        <f t="shared" ref="BY118" si="1549">BG99*AG118</f>
        <v>0</v>
      </c>
      <c r="BZ118">
        <f t="shared" ref="BZ118" si="1550">BH99*AH118</f>
        <v>0</v>
      </c>
      <c r="CA118">
        <f t="shared" ref="CA118" si="1551">BI99*AI118</f>
        <v>0</v>
      </c>
      <c r="CB118">
        <f t="shared" ref="CB118" si="1552">BJ99*AJ118</f>
        <v>0</v>
      </c>
      <c r="CC118">
        <f t="shared" ref="CC118" si="1553">BK99*AK118</f>
        <v>0</v>
      </c>
      <c r="CD118">
        <f t="shared" ref="CD118" si="1554">BL99*AL118</f>
        <v>0</v>
      </c>
      <c r="CE118">
        <f t="shared" ref="CE118" si="1555">BM99*AM118</f>
        <v>0</v>
      </c>
      <c r="CF118">
        <f t="shared" ref="CF118" si="1556">BN99*AN118</f>
        <v>0</v>
      </c>
      <c r="CG118">
        <f t="shared" ref="CG118" si="1557">BO99*AO118</f>
        <v>0</v>
      </c>
      <c r="CH118">
        <f t="shared" ref="CH118" si="1558">BP99*AP118</f>
        <v>0</v>
      </c>
      <c r="CI118">
        <f t="shared" ref="CI118" si="1559">BQ99*AQ118</f>
        <v>0</v>
      </c>
      <c r="CJ118">
        <f t="shared" ref="CJ118" si="1560">BR99*AR118</f>
        <v>0</v>
      </c>
      <c r="CK118">
        <f t="shared" ref="CK118" si="1561">BS99*AS118</f>
        <v>0</v>
      </c>
      <c r="CL118">
        <f t="shared" ref="CL118" si="1562">BT99*AT118</f>
        <v>0</v>
      </c>
      <c r="CM118">
        <f t="shared" ref="CM118" si="1563">BU99*AU118</f>
        <v>0</v>
      </c>
      <c r="CN118">
        <f t="shared" ref="CN118" si="1564">BV99*AV118</f>
        <v>0</v>
      </c>
      <c r="CO118">
        <f t="shared" ref="CO118" si="1565">BW99*AW118</f>
        <v>0</v>
      </c>
      <c r="CP118">
        <f t="shared" ref="CP118" si="1566">BX99*AX118</f>
        <v>0</v>
      </c>
      <c r="CQ118">
        <f t="shared" ref="CQ118" si="1567">BY99*AY118</f>
        <v>0</v>
      </c>
      <c r="CR118">
        <f t="shared" ref="CR118" si="1568">BZ99*AZ118</f>
        <v>0</v>
      </c>
      <c r="CS118">
        <f t="shared" ref="CS118" si="1569">CA99*BA118</f>
        <v>0</v>
      </c>
      <c r="CT118">
        <f t="shared" ref="CT118" si="1570">CB99*BB118</f>
        <v>0</v>
      </c>
    </row>
    <row r="119" spans="6:98" x14ac:dyDescent="0.3">
      <c r="F119" s="91">
        <f t="shared" si="1547"/>
        <v>140</v>
      </c>
      <c r="G119" s="91">
        <f t="shared" si="1547"/>
        <v>140</v>
      </c>
      <c r="H119" s="4">
        <f t="shared" si="1547"/>
        <v>1</v>
      </c>
      <c r="I119">
        <v>95</v>
      </c>
      <c r="J119" s="48">
        <f t="shared" si="1012"/>
        <v>0</v>
      </c>
      <c r="K119" s="48">
        <f t="shared" si="1270"/>
        <v>0</v>
      </c>
      <c r="L119" s="98">
        <f t="shared" si="1014"/>
        <v>0</v>
      </c>
      <c r="M119" s="48"/>
      <c r="N119" s="48"/>
      <c r="O119" s="48"/>
      <c r="P119" s="48"/>
      <c r="Q119" s="48"/>
      <c r="R119" s="48"/>
      <c r="S119" s="48"/>
      <c r="T119" s="48"/>
      <c r="U119" s="48"/>
      <c r="V119" s="48"/>
      <c r="W119" s="48"/>
      <c r="X119" s="48"/>
      <c r="Y119" s="48"/>
      <c r="Z119" s="48"/>
      <c r="AA119" s="48"/>
      <c r="AB119" s="48"/>
      <c r="AC119" s="48"/>
      <c r="AD119" s="48"/>
      <c r="AE119" s="48"/>
      <c r="AF119" s="48"/>
      <c r="AG119" s="48">
        <f>$J119+$K119+$L119</f>
        <v>0</v>
      </c>
      <c r="AH119" s="48">
        <f t="shared" si="1548"/>
        <v>0</v>
      </c>
      <c r="AI119" s="48">
        <f t="shared" si="1548"/>
        <v>0</v>
      </c>
      <c r="AJ119" s="48">
        <f t="shared" si="1548"/>
        <v>0</v>
      </c>
      <c r="AK119" s="48">
        <f t="shared" si="1548"/>
        <v>0</v>
      </c>
      <c r="AL119" s="48">
        <f t="shared" si="1548"/>
        <v>0</v>
      </c>
      <c r="AM119" s="48">
        <f t="shared" si="1548"/>
        <v>0</v>
      </c>
      <c r="AN119" s="48">
        <f t="shared" si="1548"/>
        <v>0</v>
      </c>
      <c r="AO119" s="48">
        <f t="shared" si="1548"/>
        <v>0</v>
      </c>
      <c r="AP119" s="48">
        <f t="shared" si="1523"/>
        <v>0</v>
      </c>
      <c r="AQ119" s="48">
        <f t="shared" si="1523"/>
        <v>0</v>
      </c>
      <c r="AR119" s="48">
        <f t="shared" si="1523"/>
        <v>0</v>
      </c>
      <c r="AS119" s="48">
        <f t="shared" si="1523"/>
        <v>0</v>
      </c>
      <c r="AT119" s="48">
        <f t="shared" si="1523"/>
        <v>0</v>
      </c>
      <c r="AU119" s="48">
        <f t="shared" si="1523"/>
        <v>0</v>
      </c>
      <c r="AV119" s="48">
        <f t="shared" si="1523"/>
        <v>0</v>
      </c>
      <c r="AW119" s="48">
        <f t="shared" si="1523"/>
        <v>0</v>
      </c>
      <c r="AX119" s="48">
        <f t="shared" si="1523"/>
        <v>0</v>
      </c>
      <c r="AY119" s="48">
        <f t="shared" si="1201"/>
        <v>0</v>
      </c>
      <c r="AZ119" s="48">
        <f t="shared" si="1201"/>
        <v>0</v>
      </c>
      <c r="BA119" s="48">
        <f t="shared" si="1201"/>
        <v>0</v>
      </c>
      <c r="BB119" s="48">
        <f t="shared" si="1201"/>
        <v>0</v>
      </c>
      <c r="BC119" s="48"/>
      <c r="BE119" t="s">
        <v>196</v>
      </c>
      <c r="BY119">
        <f>BF99*AG119</f>
        <v>0</v>
      </c>
      <c r="BZ119">
        <f t="shared" ref="BZ119" si="1571">BG99*AH119</f>
        <v>0</v>
      </c>
      <c r="CA119">
        <f t="shared" ref="CA119" si="1572">BH99*AI119</f>
        <v>0</v>
      </c>
      <c r="CB119">
        <f t="shared" ref="CB119" si="1573">BI99*AJ119</f>
        <v>0</v>
      </c>
      <c r="CC119">
        <f t="shared" ref="CC119" si="1574">BJ99*AK119</f>
        <v>0</v>
      </c>
      <c r="CD119">
        <f t="shared" ref="CD119" si="1575">BK99*AL119</f>
        <v>0</v>
      </c>
      <c r="CE119">
        <f t="shared" ref="CE119" si="1576">BL99*AM119</f>
        <v>0</v>
      </c>
      <c r="CF119">
        <f t="shared" ref="CF119" si="1577">BM99*AN119</f>
        <v>0</v>
      </c>
      <c r="CG119">
        <f t="shared" ref="CG119" si="1578">BN99*AO119</f>
        <v>0</v>
      </c>
      <c r="CH119">
        <f t="shared" ref="CH119" si="1579">BO99*AP119</f>
        <v>0</v>
      </c>
      <c r="CI119">
        <f t="shared" ref="CI119" si="1580">BP99*AQ119</f>
        <v>0</v>
      </c>
      <c r="CJ119">
        <f t="shared" ref="CJ119" si="1581">BQ99*AR119</f>
        <v>0</v>
      </c>
      <c r="CK119">
        <f t="shared" ref="CK119" si="1582">BR99*AS119</f>
        <v>0</v>
      </c>
      <c r="CL119">
        <f t="shared" ref="CL119" si="1583">BS99*AT119</f>
        <v>0</v>
      </c>
      <c r="CM119">
        <f t="shared" ref="CM119" si="1584">BT99*AU119</f>
        <v>0</v>
      </c>
      <c r="CN119">
        <f t="shared" ref="CN119" si="1585">BU99*AV119</f>
        <v>0</v>
      </c>
      <c r="CO119">
        <f t="shared" ref="CO119" si="1586">BV99*AW119</f>
        <v>0</v>
      </c>
      <c r="CP119">
        <f t="shared" ref="CP119" si="1587">BW99*AX119</f>
        <v>0</v>
      </c>
      <c r="CQ119">
        <f t="shared" ref="CQ119" si="1588">BX99*AY119</f>
        <v>0</v>
      </c>
      <c r="CR119">
        <f t="shared" ref="CR119" si="1589">BY99*AZ119</f>
        <v>0</v>
      </c>
      <c r="CS119">
        <f t="shared" ref="CS119" si="1590">BZ99*BA119</f>
        <v>0</v>
      </c>
      <c r="CT119">
        <f t="shared" ref="CT119" si="1591">CA99*BB119</f>
        <v>0</v>
      </c>
    </row>
    <row r="120" spans="6:98" x14ac:dyDescent="0.3">
      <c r="F120" s="91">
        <f t="shared" si="1547"/>
        <v>140</v>
      </c>
      <c r="G120" s="91">
        <f t="shared" si="1547"/>
        <v>140</v>
      </c>
      <c r="H120" s="4">
        <f t="shared" si="1547"/>
        <v>1</v>
      </c>
      <c r="I120">
        <v>100</v>
      </c>
      <c r="J120" s="48">
        <f t="shared" si="1012"/>
        <v>0</v>
      </c>
      <c r="K120" s="48">
        <f t="shared" si="1270"/>
        <v>0</v>
      </c>
      <c r="L120" s="98">
        <f t="shared" si="1014"/>
        <v>0</v>
      </c>
      <c r="M120" s="48"/>
      <c r="N120" s="48"/>
      <c r="O120" s="48"/>
      <c r="P120" s="48"/>
      <c r="Q120" s="48"/>
      <c r="R120" s="48"/>
      <c r="S120" s="48"/>
      <c r="T120" s="48"/>
      <c r="U120" s="48"/>
      <c r="V120" s="48"/>
      <c r="W120" s="48"/>
      <c r="X120" s="48"/>
      <c r="Y120" s="48"/>
      <c r="Z120" s="48"/>
      <c r="AA120" s="48"/>
      <c r="AB120" s="48"/>
      <c r="AC120" s="48"/>
      <c r="AD120" s="48"/>
      <c r="AE120" s="48"/>
      <c r="AF120" s="48"/>
      <c r="AG120" s="48"/>
      <c r="AH120" s="48">
        <f>$J120+$K120+$L120</f>
        <v>0</v>
      </c>
      <c r="AI120" s="48">
        <f t="shared" si="1548"/>
        <v>0</v>
      </c>
      <c r="AJ120" s="48">
        <f t="shared" si="1548"/>
        <v>0</v>
      </c>
      <c r="AK120" s="48">
        <f t="shared" si="1548"/>
        <v>0</v>
      </c>
      <c r="AL120" s="48">
        <f t="shared" si="1548"/>
        <v>0</v>
      </c>
      <c r="AM120" s="48">
        <f t="shared" si="1548"/>
        <v>0</v>
      </c>
      <c r="AN120" s="48">
        <f t="shared" si="1548"/>
        <v>0</v>
      </c>
      <c r="AO120" s="48">
        <f t="shared" si="1548"/>
        <v>0</v>
      </c>
      <c r="AP120" s="48">
        <f t="shared" si="1523"/>
        <v>0</v>
      </c>
      <c r="AQ120" s="48">
        <f t="shared" si="1523"/>
        <v>0</v>
      </c>
      <c r="AR120" s="48">
        <f t="shared" si="1523"/>
        <v>0</v>
      </c>
      <c r="AS120" s="48">
        <f t="shared" si="1523"/>
        <v>0</v>
      </c>
      <c r="AT120" s="48">
        <f t="shared" si="1523"/>
        <v>0</v>
      </c>
      <c r="AU120" s="48">
        <f t="shared" si="1523"/>
        <v>0</v>
      </c>
      <c r="AV120" s="48">
        <f t="shared" si="1523"/>
        <v>0</v>
      </c>
      <c r="AW120" s="48">
        <f t="shared" si="1523"/>
        <v>0</v>
      </c>
      <c r="AX120" s="48">
        <f t="shared" si="1523"/>
        <v>0</v>
      </c>
      <c r="AY120" s="48">
        <f t="shared" si="1201"/>
        <v>0</v>
      </c>
      <c r="AZ120" s="48">
        <f t="shared" si="1201"/>
        <v>0</v>
      </c>
      <c r="BA120" s="48">
        <f t="shared" si="1201"/>
        <v>0</v>
      </c>
      <c r="BB120" s="48">
        <f t="shared" si="1201"/>
        <v>0</v>
      </c>
      <c r="BC120" s="48"/>
      <c r="BE120" t="s">
        <v>197</v>
      </c>
      <c r="BZ120">
        <f>BF99*AH120</f>
        <v>0</v>
      </c>
      <c r="CA120">
        <f t="shared" ref="CA120" si="1592">BG99*AI120</f>
        <v>0</v>
      </c>
      <c r="CB120">
        <f t="shared" ref="CB120" si="1593">BH99*AJ120</f>
        <v>0</v>
      </c>
      <c r="CC120">
        <f t="shared" ref="CC120" si="1594">BI99*AK120</f>
        <v>0</v>
      </c>
      <c r="CD120">
        <f t="shared" ref="CD120" si="1595">BJ99*AL120</f>
        <v>0</v>
      </c>
      <c r="CE120">
        <f t="shared" ref="CE120" si="1596">BK99*AM120</f>
        <v>0</v>
      </c>
      <c r="CF120">
        <f t="shared" ref="CF120" si="1597">BL99*AN120</f>
        <v>0</v>
      </c>
      <c r="CG120">
        <f t="shared" ref="CG120" si="1598">BM99*AO120</f>
        <v>0</v>
      </c>
      <c r="CH120">
        <f t="shared" ref="CH120" si="1599">BN99*AP120</f>
        <v>0</v>
      </c>
      <c r="CI120">
        <f t="shared" ref="CI120" si="1600">BO99*AQ120</f>
        <v>0</v>
      </c>
      <c r="CJ120">
        <f t="shared" ref="CJ120" si="1601">BP99*AR120</f>
        <v>0</v>
      </c>
      <c r="CK120">
        <f t="shared" ref="CK120" si="1602">BQ99*AS120</f>
        <v>0</v>
      </c>
      <c r="CL120">
        <f t="shared" ref="CL120" si="1603">BR99*AT120</f>
        <v>0</v>
      </c>
      <c r="CM120">
        <f t="shared" ref="CM120" si="1604">BS99*AU120</f>
        <v>0</v>
      </c>
      <c r="CN120">
        <f t="shared" ref="CN120" si="1605">BT99*AV120</f>
        <v>0</v>
      </c>
      <c r="CO120">
        <f t="shared" ref="CO120" si="1606">BU99*AW120</f>
        <v>0</v>
      </c>
      <c r="CP120">
        <f t="shared" ref="CP120" si="1607">BV99*AX120</f>
        <v>0</v>
      </c>
      <c r="CQ120">
        <f t="shared" ref="CQ120" si="1608">BW99*AY120</f>
        <v>0</v>
      </c>
      <c r="CR120">
        <f t="shared" ref="CR120" si="1609">BX99*AZ120</f>
        <v>0</v>
      </c>
      <c r="CS120">
        <f t="shared" ref="CS120" si="1610">BY99*BA120</f>
        <v>0</v>
      </c>
      <c r="CT120">
        <f t="shared" ref="CT120" si="1611">BZ99*BB120</f>
        <v>0</v>
      </c>
    </row>
    <row r="121" spans="6:98" x14ac:dyDescent="0.3">
      <c r="F121" s="91">
        <f t="shared" si="1547"/>
        <v>140</v>
      </c>
      <c r="G121" s="91">
        <f t="shared" si="1547"/>
        <v>140</v>
      </c>
      <c r="H121" s="4">
        <f t="shared" si="1547"/>
        <v>1</v>
      </c>
      <c r="I121">
        <v>105</v>
      </c>
      <c r="J121" s="48">
        <f t="shared" si="1012"/>
        <v>0</v>
      </c>
      <c r="K121" s="48">
        <f t="shared" si="1270"/>
        <v>0</v>
      </c>
      <c r="L121" s="98">
        <f t="shared" si="1014"/>
        <v>0</v>
      </c>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f>$J121+$K121+$L121</f>
        <v>0</v>
      </c>
      <c r="AJ121" s="48">
        <f t="shared" si="1548"/>
        <v>0</v>
      </c>
      <c r="AK121" s="48">
        <f t="shared" si="1548"/>
        <v>0</v>
      </c>
      <c r="AL121" s="48">
        <f t="shared" si="1548"/>
        <v>0</v>
      </c>
      <c r="AM121" s="48">
        <f t="shared" si="1548"/>
        <v>0</v>
      </c>
      <c r="AN121" s="48">
        <f t="shared" si="1548"/>
        <v>0</v>
      </c>
      <c r="AO121" s="48">
        <f t="shared" si="1548"/>
        <v>0</v>
      </c>
      <c r="AP121" s="48">
        <f t="shared" si="1523"/>
        <v>0</v>
      </c>
      <c r="AQ121" s="48">
        <f t="shared" si="1523"/>
        <v>0</v>
      </c>
      <c r="AR121" s="48">
        <f t="shared" si="1523"/>
        <v>0</v>
      </c>
      <c r="AS121" s="48">
        <f t="shared" si="1523"/>
        <v>0</v>
      </c>
      <c r="AT121" s="48">
        <f t="shared" si="1523"/>
        <v>0</v>
      </c>
      <c r="AU121" s="48">
        <f t="shared" si="1523"/>
        <v>0</v>
      </c>
      <c r="AV121" s="48">
        <f t="shared" si="1523"/>
        <v>0</v>
      </c>
      <c r="AW121" s="48">
        <f t="shared" si="1523"/>
        <v>0</v>
      </c>
      <c r="AX121" s="48">
        <f t="shared" si="1523"/>
        <v>0</v>
      </c>
      <c r="AY121" s="48">
        <f t="shared" si="1201"/>
        <v>0</v>
      </c>
      <c r="AZ121" s="48">
        <f t="shared" si="1201"/>
        <v>0</v>
      </c>
      <c r="BA121" s="48">
        <f t="shared" si="1201"/>
        <v>0</v>
      </c>
      <c r="BB121" s="48">
        <f t="shared" si="1201"/>
        <v>0</v>
      </c>
      <c r="BC121" s="48"/>
      <c r="BE121" t="s">
        <v>198</v>
      </c>
      <c r="CA121">
        <f>BF99*AI121</f>
        <v>0</v>
      </c>
      <c r="CB121">
        <f t="shared" ref="CB121" si="1612">BG99*AJ121</f>
        <v>0</v>
      </c>
      <c r="CC121">
        <f t="shared" ref="CC121" si="1613">BH99*AK121</f>
        <v>0</v>
      </c>
      <c r="CD121">
        <f t="shared" ref="CD121" si="1614">BI99*AL121</f>
        <v>0</v>
      </c>
      <c r="CE121">
        <f t="shared" ref="CE121" si="1615">BJ99*AM121</f>
        <v>0</v>
      </c>
      <c r="CF121">
        <f t="shared" ref="CF121" si="1616">BK99*AN121</f>
        <v>0</v>
      </c>
      <c r="CG121">
        <f t="shared" ref="CG121" si="1617">BL99*AO121</f>
        <v>0</v>
      </c>
      <c r="CH121">
        <f t="shared" ref="CH121" si="1618">BM99*AP121</f>
        <v>0</v>
      </c>
      <c r="CI121">
        <f t="shared" ref="CI121" si="1619">BN99*AQ121</f>
        <v>0</v>
      </c>
      <c r="CJ121">
        <f t="shared" ref="CJ121" si="1620">BO99*AR121</f>
        <v>0</v>
      </c>
      <c r="CK121">
        <f t="shared" ref="CK121" si="1621">BP99*AS121</f>
        <v>0</v>
      </c>
      <c r="CL121">
        <f t="shared" ref="CL121" si="1622">BQ99*AT121</f>
        <v>0</v>
      </c>
      <c r="CM121">
        <f t="shared" ref="CM121" si="1623">BR99*AU121</f>
        <v>0</v>
      </c>
      <c r="CN121">
        <f t="shared" ref="CN121" si="1624">BS99*AV121</f>
        <v>0</v>
      </c>
      <c r="CO121">
        <f t="shared" ref="CO121" si="1625">BT99*AW121</f>
        <v>0</v>
      </c>
      <c r="CP121">
        <f t="shared" ref="CP121" si="1626">BU99*AX121</f>
        <v>0</v>
      </c>
      <c r="CQ121">
        <f t="shared" ref="CQ121" si="1627">BV99*AY121</f>
        <v>0</v>
      </c>
      <c r="CR121">
        <f t="shared" ref="CR121" si="1628">BW99*AZ121</f>
        <v>0</v>
      </c>
      <c r="CS121">
        <f t="shared" ref="CS121" si="1629">BX99*BA121</f>
        <v>0</v>
      </c>
      <c r="CT121">
        <f t="shared" ref="CT121" si="1630">BY99*BB121</f>
        <v>0</v>
      </c>
    </row>
    <row r="122" spans="6:98" x14ac:dyDescent="0.3">
      <c r="F122" s="91">
        <f t="shared" si="1547"/>
        <v>140</v>
      </c>
      <c r="G122" s="91">
        <f t="shared" si="1547"/>
        <v>140</v>
      </c>
      <c r="H122" s="4">
        <f t="shared" si="1547"/>
        <v>1</v>
      </c>
      <c r="I122">
        <v>110</v>
      </c>
      <c r="J122" s="48">
        <f t="shared" si="1012"/>
        <v>0</v>
      </c>
      <c r="K122" s="48">
        <f t="shared" si="1270"/>
        <v>0</v>
      </c>
      <c r="L122" s="98">
        <f t="shared" si="1014"/>
        <v>0</v>
      </c>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f>$J122+$K122+$L122</f>
        <v>0</v>
      </c>
      <c r="AK122" s="48">
        <f t="shared" si="1548"/>
        <v>0</v>
      </c>
      <c r="AL122" s="48">
        <f t="shared" si="1548"/>
        <v>0</v>
      </c>
      <c r="AM122" s="48">
        <f t="shared" si="1548"/>
        <v>0</v>
      </c>
      <c r="AN122" s="48">
        <f t="shared" si="1548"/>
        <v>0</v>
      </c>
      <c r="AO122" s="48">
        <f t="shared" si="1548"/>
        <v>0</v>
      </c>
      <c r="AP122" s="48">
        <f t="shared" si="1523"/>
        <v>0</v>
      </c>
      <c r="AQ122" s="48">
        <f t="shared" si="1523"/>
        <v>0</v>
      </c>
      <c r="AR122" s="48">
        <f t="shared" si="1523"/>
        <v>0</v>
      </c>
      <c r="AS122" s="48">
        <f t="shared" si="1523"/>
        <v>0</v>
      </c>
      <c r="AT122" s="48">
        <f t="shared" si="1523"/>
        <v>0</v>
      </c>
      <c r="AU122" s="48">
        <f t="shared" si="1523"/>
        <v>0</v>
      </c>
      <c r="AV122" s="48">
        <f t="shared" si="1523"/>
        <v>0</v>
      </c>
      <c r="AW122" s="48">
        <f t="shared" si="1523"/>
        <v>0</v>
      </c>
      <c r="AX122" s="48">
        <f t="shared" si="1523"/>
        <v>0</v>
      </c>
      <c r="AY122" s="48">
        <f t="shared" si="1523"/>
        <v>0</v>
      </c>
      <c r="AZ122" s="48">
        <f t="shared" si="1523"/>
        <v>0</v>
      </c>
      <c r="BA122" s="48">
        <f t="shared" si="1523"/>
        <v>0</v>
      </c>
      <c r="BB122" s="48">
        <f t="shared" si="1523"/>
        <v>0</v>
      </c>
      <c r="BC122" s="48"/>
      <c r="BE122" t="s">
        <v>199</v>
      </c>
      <c r="CB122">
        <f>BF99*AJ122</f>
        <v>0</v>
      </c>
      <c r="CC122">
        <f t="shared" ref="CC122" si="1631">BG99*AK122</f>
        <v>0</v>
      </c>
      <c r="CD122">
        <f t="shared" ref="CD122" si="1632">BH99*AL122</f>
        <v>0</v>
      </c>
      <c r="CE122">
        <f t="shared" ref="CE122" si="1633">BI99*AM122</f>
        <v>0</v>
      </c>
      <c r="CF122">
        <f t="shared" ref="CF122" si="1634">BJ99*AN122</f>
        <v>0</v>
      </c>
      <c r="CG122">
        <f t="shared" ref="CG122" si="1635">BK99*AO122</f>
        <v>0</v>
      </c>
      <c r="CH122">
        <f t="shared" ref="CH122" si="1636">BL99*AP122</f>
        <v>0</v>
      </c>
      <c r="CI122">
        <f t="shared" ref="CI122" si="1637">BM99*AQ122</f>
        <v>0</v>
      </c>
      <c r="CJ122">
        <f t="shared" ref="CJ122" si="1638">BN99*AR122</f>
        <v>0</v>
      </c>
      <c r="CK122">
        <f t="shared" ref="CK122" si="1639">BO99*AS122</f>
        <v>0</v>
      </c>
      <c r="CL122">
        <f t="shared" ref="CL122" si="1640">BP99*AT122</f>
        <v>0</v>
      </c>
      <c r="CM122">
        <f t="shared" ref="CM122" si="1641">BQ99*AU122</f>
        <v>0</v>
      </c>
      <c r="CN122">
        <f t="shared" ref="CN122" si="1642">BR99*AV122</f>
        <v>0</v>
      </c>
      <c r="CO122">
        <f t="shared" ref="CO122" si="1643">BS99*AW122</f>
        <v>0</v>
      </c>
      <c r="CP122">
        <f t="shared" ref="CP122" si="1644">BT99*AX122</f>
        <v>0</v>
      </c>
      <c r="CQ122">
        <f t="shared" ref="CQ122" si="1645">BU99*AY122</f>
        <v>0</v>
      </c>
      <c r="CR122">
        <f t="shared" ref="CR122" si="1646">BV99*AZ122</f>
        <v>0</v>
      </c>
      <c r="CS122">
        <f t="shared" ref="CS122" si="1647">BW99*BA122</f>
        <v>0</v>
      </c>
      <c r="CT122">
        <f t="shared" ref="CT122" si="1648">BX99*BB122</f>
        <v>0</v>
      </c>
    </row>
    <row r="123" spans="6:98" x14ac:dyDescent="0.3">
      <c r="F123" s="91">
        <f t="shared" si="1547"/>
        <v>140</v>
      </c>
      <c r="G123" s="91">
        <f t="shared" si="1547"/>
        <v>140</v>
      </c>
      <c r="H123" s="4">
        <f t="shared" si="1547"/>
        <v>1</v>
      </c>
      <c r="I123">
        <v>115</v>
      </c>
      <c r="J123" s="48">
        <f t="shared" si="1012"/>
        <v>0</v>
      </c>
      <c r="K123" s="48">
        <f t="shared" si="1270"/>
        <v>0</v>
      </c>
      <c r="L123" s="98">
        <f t="shared" si="1014"/>
        <v>0</v>
      </c>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f>$J123+$K123+$L123</f>
        <v>0</v>
      </c>
      <c r="AL123" s="48">
        <f t="shared" si="1548"/>
        <v>0</v>
      </c>
      <c r="AM123" s="48">
        <f t="shared" si="1548"/>
        <v>0</v>
      </c>
      <c r="AN123" s="48">
        <f t="shared" si="1548"/>
        <v>0</v>
      </c>
      <c r="AO123" s="48">
        <f t="shared" si="1548"/>
        <v>0</v>
      </c>
      <c r="AP123" s="48">
        <f t="shared" si="1523"/>
        <v>0</v>
      </c>
      <c r="AQ123" s="48">
        <f t="shared" si="1523"/>
        <v>0</v>
      </c>
      <c r="AR123" s="48">
        <f t="shared" si="1523"/>
        <v>0</v>
      </c>
      <c r="AS123" s="48">
        <f t="shared" si="1523"/>
        <v>0</v>
      </c>
      <c r="AT123" s="48">
        <f t="shared" si="1523"/>
        <v>0</v>
      </c>
      <c r="AU123" s="48">
        <f t="shared" si="1523"/>
        <v>0</v>
      </c>
      <c r="AV123" s="48">
        <f t="shared" si="1523"/>
        <v>0</v>
      </c>
      <c r="AW123" s="48">
        <f t="shared" si="1523"/>
        <v>0</v>
      </c>
      <c r="AX123" s="48">
        <f t="shared" si="1523"/>
        <v>0</v>
      </c>
      <c r="AY123" s="48">
        <f t="shared" si="1523"/>
        <v>0</v>
      </c>
      <c r="AZ123" s="48">
        <f t="shared" si="1523"/>
        <v>0</v>
      </c>
      <c r="BA123" s="48">
        <f t="shared" si="1523"/>
        <v>0</v>
      </c>
      <c r="BB123" s="48">
        <f t="shared" si="1523"/>
        <v>0</v>
      </c>
      <c r="BC123" s="48"/>
      <c r="BE123" t="s">
        <v>200</v>
      </c>
      <c r="CC123">
        <f>BF99*AK123</f>
        <v>0</v>
      </c>
      <c r="CD123">
        <f t="shared" ref="CD123" si="1649">BG99*AL123</f>
        <v>0</v>
      </c>
      <c r="CE123">
        <f t="shared" ref="CE123" si="1650">BH99*AM123</f>
        <v>0</v>
      </c>
      <c r="CF123">
        <f t="shared" ref="CF123" si="1651">BI99*AN123</f>
        <v>0</v>
      </c>
      <c r="CG123">
        <f t="shared" ref="CG123" si="1652">BJ99*AO123</f>
        <v>0</v>
      </c>
      <c r="CH123">
        <f t="shared" ref="CH123" si="1653">BK99*AP123</f>
        <v>0</v>
      </c>
      <c r="CI123">
        <f t="shared" ref="CI123" si="1654">BL99*AQ123</f>
        <v>0</v>
      </c>
      <c r="CJ123">
        <f t="shared" ref="CJ123" si="1655">BM99*AR123</f>
        <v>0</v>
      </c>
      <c r="CK123">
        <f t="shared" ref="CK123" si="1656">BN99*AS123</f>
        <v>0</v>
      </c>
      <c r="CL123">
        <f t="shared" ref="CL123" si="1657">BO99*AT123</f>
        <v>0</v>
      </c>
      <c r="CM123">
        <f t="shared" ref="CM123" si="1658">BP99*AU123</f>
        <v>0</v>
      </c>
      <c r="CN123">
        <f t="shared" ref="CN123" si="1659">BQ99*AV123</f>
        <v>0</v>
      </c>
      <c r="CO123">
        <f t="shared" ref="CO123" si="1660">BR99*AW123</f>
        <v>0</v>
      </c>
      <c r="CP123">
        <f t="shared" ref="CP123" si="1661">BS99*AX123</f>
        <v>0</v>
      </c>
      <c r="CQ123">
        <f t="shared" ref="CQ123" si="1662">BT99*AY123</f>
        <v>0</v>
      </c>
      <c r="CR123">
        <f t="shared" ref="CR123" si="1663">BU99*AZ123</f>
        <v>0</v>
      </c>
      <c r="CS123">
        <f t="shared" ref="CS123" si="1664">BV99*BA123</f>
        <v>0</v>
      </c>
      <c r="CT123">
        <f t="shared" ref="CT123" si="1665">BW99*BB123</f>
        <v>0</v>
      </c>
    </row>
    <row r="124" spans="6:98" x14ac:dyDescent="0.3">
      <c r="F124" s="91">
        <f t="shared" si="1547"/>
        <v>140</v>
      </c>
      <c r="G124" s="91">
        <f t="shared" si="1547"/>
        <v>140</v>
      </c>
      <c r="H124" s="4">
        <f t="shared" si="1547"/>
        <v>1</v>
      </c>
      <c r="I124">
        <v>120</v>
      </c>
      <c r="J124" s="48">
        <f t="shared" si="1012"/>
        <v>0</v>
      </c>
      <c r="K124" s="48">
        <f>IF(IF(AND(I124&gt;=(F124*2),I124&lt;=G124+F124+(G124-F124+5)+1),((H124)^2)*(I125-F124*2)/5,0)&lt;=H124,IF(AND(I124&gt;=(F124*2),I124&lt;=G124+F124+(G124-F124+5)+1),((H124)^2)*(I125-F124*2)/5,0),(K123-H124^2))</f>
        <v>0</v>
      </c>
      <c r="L124" s="98">
        <f t="shared" si="1014"/>
        <v>0</v>
      </c>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f>$J124+$K124+$L124</f>
        <v>0</v>
      </c>
      <c r="AM124" s="48">
        <f t="shared" si="1548"/>
        <v>0</v>
      </c>
      <c r="AN124" s="48">
        <f t="shared" si="1548"/>
        <v>0</v>
      </c>
      <c r="AO124" s="48">
        <f t="shared" si="1548"/>
        <v>0</v>
      </c>
      <c r="AP124" s="48">
        <f t="shared" si="1523"/>
        <v>0</v>
      </c>
      <c r="AQ124" s="48">
        <f t="shared" si="1523"/>
        <v>0</v>
      </c>
      <c r="AR124" s="48">
        <f t="shared" si="1523"/>
        <v>0</v>
      </c>
      <c r="AS124" s="48">
        <f t="shared" si="1523"/>
        <v>0</v>
      </c>
      <c r="AT124" s="48">
        <f t="shared" si="1523"/>
        <v>0</v>
      </c>
      <c r="AU124" s="48">
        <f t="shared" si="1523"/>
        <v>0</v>
      </c>
      <c r="AV124" s="48">
        <f t="shared" si="1523"/>
        <v>0</v>
      </c>
      <c r="AW124" s="48">
        <f t="shared" si="1523"/>
        <v>0</v>
      </c>
      <c r="AX124" s="48">
        <f t="shared" si="1523"/>
        <v>0</v>
      </c>
      <c r="AY124" s="48">
        <f t="shared" si="1523"/>
        <v>0</v>
      </c>
      <c r="AZ124" s="48">
        <f t="shared" si="1523"/>
        <v>0</v>
      </c>
      <c r="BA124" s="48">
        <f t="shared" si="1523"/>
        <v>0</v>
      </c>
      <c r="BB124" s="48">
        <f t="shared" si="1523"/>
        <v>0</v>
      </c>
      <c r="BC124" s="48"/>
      <c r="BE124" t="s">
        <v>201</v>
      </c>
      <c r="CD124">
        <f>BF99*AL124</f>
        <v>0</v>
      </c>
      <c r="CE124">
        <f t="shared" ref="CE124" si="1666">BG99*AM124</f>
        <v>0</v>
      </c>
      <c r="CF124">
        <f t="shared" ref="CF124" si="1667">BH99*AN124</f>
        <v>0</v>
      </c>
      <c r="CG124">
        <f t="shared" ref="CG124" si="1668">BI99*AO124</f>
        <v>0</v>
      </c>
      <c r="CH124">
        <f t="shared" ref="CH124" si="1669">BJ99*AP124</f>
        <v>0</v>
      </c>
      <c r="CI124">
        <f t="shared" ref="CI124" si="1670">BK99*AQ124</f>
        <v>0</v>
      </c>
      <c r="CJ124">
        <f t="shared" ref="CJ124" si="1671">BL99*AR124</f>
        <v>0</v>
      </c>
      <c r="CK124">
        <f t="shared" ref="CK124" si="1672">BM99*AS124</f>
        <v>0</v>
      </c>
      <c r="CL124">
        <f t="shared" ref="CL124" si="1673">BN99*AT124</f>
        <v>0</v>
      </c>
      <c r="CM124">
        <f t="shared" ref="CM124" si="1674">BO99*AU124</f>
        <v>0</v>
      </c>
      <c r="CN124">
        <f t="shared" ref="CN124" si="1675">BP99*AV124</f>
        <v>0</v>
      </c>
      <c r="CO124">
        <f t="shared" ref="CO124" si="1676">BQ99*AW124</f>
        <v>0</v>
      </c>
      <c r="CP124">
        <f t="shared" ref="CP124" si="1677">BR99*AX124</f>
        <v>0</v>
      </c>
      <c r="CQ124">
        <f t="shared" ref="CQ124" si="1678">BS99*AY124</f>
        <v>0</v>
      </c>
      <c r="CR124">
        <f t="shared" ref="CR124" si="1679">BT99*AZ124</f>
        <v>0</v>
      </c>
      <c r="CS124">
        <f t="shared" ref="CS124" si="1680">BU99*BA124</f>
        <v>0</v>
      </c>
      <c r="CT124">
        <f t="shared" ref="CT124" si="1681">BV99*BB124</f>
        <v>0</v>
      </c>
    </row>
    <row r="125" spans="6:98" x14ac:dyDescent="0.3">
      <c r="F125" s="91">
        <f t="shared" si="1547"/>
        <v>140</v>
      </c>
      <c r="G125" s="91">
        <f t="shared" si="1547"/>
        <v>140</v>
      </c>
      <c r="H125" s="4">
        <f t="shared" si="1547"/>
        <v>1</v>
      </c>
      <c r="I125">
        <v>125</v>
      </c>
      <c r="J125" s="48">
        <f t="shared" si="1012"/>
        <v>0</v>
      </c>
      <c r="K125" s="48">
        <f t="shared" ref="K125:K130" si="1682">IF(IF(AND(I125&gt;=(F125*2),I125&lt;=G125+F125+(G125-F125+5)+1),((H125)^2)*(I126-F125*2)/5,0)&lt;=H125,IF(AND(I125&gt;=(F125*2),I125&lt;=G125+F125+(G125-F125+5)+1),((H125)^2)*(I126-F125*2)/5,0),(K124-H125^2))</f>
        <v>0</v>
      </c>
      <c r="L125" s="98">
        <f t="shared" si="1014"/>
        <v>0</v>
      </c>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f>$J125+$K125+$L125</f>
        <v>0</v>
      </c>
      <c r="AN125" s="48">
        <f t="shared" si="1548"/>
        <v>0</v>
      </c>
      <c r="AO125" s="48">
        <f t="shared" si="1548"/>
        <v>0</v>
      </c>
      <c r="AP125" s="48">
        <f t="shared" si="1523"/>
        <v>0</v>
      </c>
      <c r="AQ125" s="48">
        <f t="shared" si="1523"/>
        <v>0</v>
      </c>
      <c r="AR125" s="48">
        <f t="shared" si="1523"/>
        <v>0</v>
      </c>
      <c r="AS125" s="48">
        <f t="shared" si="1523"/>
        <v>0</v>
      </c>
      <c r="AT125" s="48">
        <f t="shared" si="1523"/>
        <v>0</v>
      </c>
      <c r="AU125" s="48">
        <f t="shared" si="1523"/>
        <v>0</v>
      </c>
      <c r="AV125" s="48">
        <f t="shared" si="1523"/>
        <v>0</v>
      </c>
      <c r="AW125" s="48">
        <f t="shared" si="1523"/>
        <v>0</v>
      </c>
      <c r="AX125" s="48">
        <f t="shared" si="1523"/>
        <v>0</v>
      </c>
      <c r="AY125" s="48">
        <f t="shared" si="1523"/>
        <v>0</v>
      </c>
      <c r="AZ125" s="48">
        <f t="shared" si="1523"/>
        <v>0</v>
      </c>
      <c r="BA125" s="48">
        <f t="shared" si="1523"/>
        <v>0</v>
      </c>
      <c r="BB125" s="48">
        <f t="shared" si="1523"/>
        <v>0</v>
      </c>
      <c r="BC125" s="48"/>
      <c r="BE125" t="s">
        <v>202</v>
      </c>
      <c r="CE125">
        <f>BF99*AM125</f>
        <v>0</v>
      </c>
      <c r="CF125">
        <f t="shared" ref="CF125" si="1683">BG99*AN125</f>
        <v>0</v>
      </c>
      <c r="CG125">
        <f t="shared" ref="CG125" si="1684">BH99*AO125</f>
        <v>0</v>
      </c>
      <c r="CH125">
        <f t="shared" ref="CH125" si="1685">BI99*AP125</f>
        <v>0</v>
      </c>
      <c r="CI125">
        <f t="shared" ref="CI125" si="1686">BJ99*AQ125</f>
        <v>0</v>
      </c>
      <c r="CJ125">
        <f t="shared" ref="CJ125" si="1687">BK99*AR125</f>
        <v>0</v>
      </c>
      <c r="CK125">
        <f t="shared" ref="CK125" si="1688">BL99*AS125</f>
        <v>0</v>
      </c>
      <c r="CL125">
        <f t="shared" ref="CL125" si="1689">BM99*AT125</f>
        <v>0</v>
      </c>
      <c r="CM125">
        <f t="shared" ref="CM125" si="1690">BN99*AU125</f>
        <v>0</v>
      </c>
      <c r="CN125">
        <f t="shared" ref="CN125" si="1691">BO99*AV125</f>
        <v>0</v>
      </c>
      <c r="CO125">
        <f t="shared" ref="CO125" si="1692">BP99*AW125</f>
        <v>0</v>
      </c>
      <c r="CP125">
        <f t="shared" ref="CP125" si="1693">BQ99*AX125</f>
        <v>0</v>
      </c>
      <c r="CQ125">
        <f t="shared" ref="CQ125" si="1694">BR99*AY125</f>
        <v>0</v>
      </c>
      <c r="CR125">
        <f t="shared" ref="CR125" si="1695">BS99*AZ125</f>
        <v>0</v>
      </c>
      <c r="CS125">
        <f t="shared" ref="CS125" si="1696">BT99*BA125</f>
        <v>0</v>
      </c>
      <c r="CT125">
        <f t="shared" ref="CT125" si="1697">BU99*BB125</f>
        <v>0</v>
      </c>
    </row>
    <row r="126" spans="6:98" x14ac:dyDescent="0.3">
      <c r="F126" s="91">
        <f t="shared" si="1547"/>
        <v>140</v>
      </c>
      <c r="G126" s="91">
        <f t="shared" si="1547"/>
        <v>140</v>
      </c>
      <c r="H126" s="4">
        <f t="shared" si="1547"/>
        <v>1</v>
      </c>
      <c r="I126">
        <v>130</v>
      </c>
      <c r="J126" s="48">
        <f t="shared" si="1012"/>
        <v>0</v>
      </c>
      <c r="K126" s="48">
        <f t="shared" si="1682"/>
        <v>0</v>
      </c>
      <c r="L126" s="98">
        <f t="shared" si="1014"/>
        <v>0</v>
      </c>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f>$J126+$K126+$L126</f>
        <v>0</v>
      </c>
      <c r="AO126" s="48">
        <f t="shared" si="1548"/>
        <v>0</v>
      </c>
      <c r="AP126" s="48">
        <f t="shared" si="1523"/>
        <v>0</v>
      </c>
      <c r="AQ126" s="48">
        <f t="shared" si="1523"/>
        <v>0</v>
      </c>
      <c r="AR126" s="48">
        <f t="shared" si="1523"/>
        <v>0</v>
      </c>
      <c r="AS126" s="48">
        <f t="shared" si="1523"/>
        <v>0</v>
      </c>
      <c r="AT126" s="48">
        <f t="shared" si="1523"/>
        <v>0</v>
      </c>
      <c r="AU126" s="48">
        <f t="shared" si="1523"/>
        <v>0</v>
      </c>
      <c r="AV126" s="48">
        <f t="shared" si="1523"/>
        <v>0</v>
      </c>
      <c r="AW126" s="48">
        <f t="shared" si="1523"/>
        <v>0</v>
      </c>
      <c r="AX126" s="48">
        <f t="shared" si="1523"/>
        <v>0</v>
      </c>
      <c r="AY126" s="48">
        <f t="shared" si="1523"/>
        <v>0</v>
      </c>
      <c r="AZ126" s="48">
        <f t="shared" si="1523"/>
        <v>0</v>
      </c>
      <c r="BA126" s="48">
        <f t="shared" si="1523"/>
        <v>0</v>
      </c>
      <c r="BB126" s="48">
        <f t="shared" si="1523"/>
        <v>0</v>
      </c>
      <c r="BC126" s="48"/>
      <c r="BE126" t="s">
        <v>203</v>
      </c>
      <c r="CF126">
        <f>BF99*AN126</f>
        <v>0</v>
      </c>
      <c r="CG126">
        <f t="shared" ref="CG126" si="1698">BG99*AO126</f>
        <v>0</v>
      </c>
      <c r="CH126">
        <f t="shared" ref="CH126" si="1699">BH99*AP126</f>
        <v>0</v>
      </c>
      <c r="CI126">
        <f t="shared" ref="CI126" si="1700">BI99*AQ126</f>
        <v>0</v>
      </c>
      <c r="CJ126">
        <f t="shared" ref="CJ126" si="1701">BJ99*AR126</f>
        <v>0</v>
      </c>
      <c r="CK126">
        <f t="shared" ref="CK126" si="1702">BK99*AS126</f>
        <v>0</v>
      </c>
      <c r="CL126">
        <f t="shared" ref="CL126" si="1703">BL99*AT126</f>
        <v>0</v>
      </c>
      <c r="CM126">
        <f t="shared" ref="CM126" si="1704">BM99*AU126</f>
        <v>0</v>
      </c>
      <c r="CN126">
        <f t="shared" ref="CN126" si="1705">BN99*AV126</f>
        <v>0</v>
      </c>
      <c r="CO126">
        <f t="shared" ref="CO126" si="1706">BO99*AW126</f>
        <v>0</v>
      </c>
      <c r="CP126">
        <f t="shared" ref="CP126" si="1707">BP99*AX126</f>
        <v>0</v>
      </c>
      <c r="CQ126">
        <f t="shared" ref="CQ126" si="1708">BQ99*AY126</f>
        <v>0</v>
      </c>
      <c r="CR126">
        <f t="shared" ref="CR126" si="1709">BR99*AZ126</f>
        <v>0</v>
      </c>
      <c r="CS126">
        <f t="shared" ref="CS126" si="1710">BS99*BA126</f>
        <v>0</v>
      </c>
      <c r="CT126">
        <f t="shared" ref="CT126" si="1711">BT99*BB126</f>
        <v>0</v>
      </c>
    </row>
    <row r="127" spans="6:98" x14ac:dyDescent="0.3">
      <c r="F127" s="91">
        <f t="shared" si="1547"/>
        <v>140</v>
      </c>
      <c r="G127" s="91">
        <f t="shared" si="1547"/>
        <v>140</v>
      </c>
      <c r="H127" s="4">
        <f t="shared" si="1547"/>
        <v>1</v>
      </c>
      <c r="I127">
        <v>135</v>
      </c>
      <c r="J127" s="48">
        <f t="shared" si="1012"/>
        <v>0</v>
      </c>
      <c r="K127" s="48">
        <f t="shared" si="1682"/>
        <v>0</v>
      </c>
      <c r="L127" s="98">
        <f t="shared" si="1014"/>
        <v>0</v>
      </c>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f>$J127+$K127+$L127</f>
        <v>0</v>
      </c>
      <c r="AP127" s="48">
        <f t="shared" si="1523"/>
        <v>0</v>
      </c>
      <c r="AQ127" s="48">
        <f t="shared" si="1523"/>
        <v>0</v>
      </c>
      <c r="AR127" s="48">
        <f t="shared" si="1523"/>
        <v>0</v>
      </c>
      <c r="AS127" s="48">
        <f t="shared" si="1523"/>
        <v>0</v>
      </c>
      <c r="AT127" s="48">
        <f t="shared" si="1523"/>
        <v>0</v>
      </c>
      <c r="AU127" s="48">
        <f t="shared" si="1523"/>
        <v>0</v>
      </c>
      <c r="AV127" s="48">
        <f t="shared" si="1523"/>
        <v>0</v>
      </c>
      <c r="AW127" s="48">
        <f t="shared" si="1523"/>
        <v>0</v>
      </c>
      <c r="AX127" s="48">
        <f t="shared" si="1523"/>
        <v>0</v>
      </c>
      <c r="AY127" s="48">
        <f t="shared" si="1523"/>
        <v>0</v>
      </c>
      <c r="AZ127" s="48">
        <f t="shared" si="1523"/>
        <v>0</v>
      </c>
      <c r="BA127" s="48">
        <f t="shared" si="1523"/>
        <v>0</v>
      </c>
      <c r="BB127" s="48">
        <f t="shared" si="1523"/>
        <v>0</v>
      </c>
      <c r="BC127" s="48"/>
      <c r="BE127" t="s">
        <v>204</v>
      </c>
      <c r="CG127">
        <f>BF99*AO127</f>
        <v>0</v>
      </c>
      <c r="CH127">
        <f t="shared" ref="CH127" si="1712">BG99*AP127</f>
        <v>0</v>
      </c>
      <c r="CI127">
        <f t="shared" ref="CI127" si="1713">BH99*AQ127</f>
        <v>0</v>
      </c>
      <c r="CJ127">
        <f t="shared" ref="CJ127" si="1714">BI99*AR127</f>
        <v>0</v>
      </c>
      <c r="CK127">
        <f t="shared" ref="CK127" si="1715">BJ99*AS127</f>
        <v>0</v>
      </c>
      <c r="CL127">
        <f t="shared" ref="CL127" si="1716">BK99*AT127</f>
        <v>0</v>
      </c>
      <c r="CM127">
        <f t="shared" ref="CM127" si="1717">BL99*AU127</f>
        <v>0</v>
      </c>
      <c r="CN127">
        <f t="shared" ref="CN127" si="1718">BM99*AV127</f>
        <v>0</v>
      </c>
      <c r="CO127">
        <f t="shared" ref="CO127" si="1719">BN99*AW127</f>
        <v>0</v>
      </c>
      <c r="CP127">
        <f t="shared" ref="CP127" si="1720">BO99*AX127</f>
        <v>0</v>
      </c>
      <c r="CQ127">
        <f t="shared" ref="CQ127" si="1721">BP99*AY127</f>
        <v>0</v>
      </c>
      <c r="CR127">
        <f t="shared" ref="CR127" si="1722">BQ99*AZ127</f>
        <v>0</v>
      </c>
      <c r="CS127">
        <f t="shared" ref="CS127" si="1723">BR99*BA127</f>
        <v>0</v>
      </c>
      <c r="CT127">
        <f t="shared" ref="CT127" si="1724">BS99*BB127</f>
        <v>0</v>
      </c>
    </row>
    <row r="128" spans="6:98" x14ac:dyDescent="0.3">
      <c r="F128" s="91">
        <f t="shared" si="1547"/>
        <v>140</v>
      </c>
      <c r="G128" s="91">
        <f t="shared" si="1547"/>
        <v>140</v>
      </c>
      <c r="H128" s="4">
        <f t="shared" si="1547"/>
        <v>1</v>
      </c>
      <c r="I128">
        <v>140</v>
      </c>
      <c r="J128" s="48">
        <f t="shared" si="1012"/>
        <v>1</v>
      </c>
      <c r="K128" s="48">
        <f t="shared" si="1682"/>
        <v>0</v>
      </c>
      <c r="L128" s="98">
        <f t="shared" si="1014"/>
        <v>0</v>
      </c>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f>$J128+$K128+$L128</f>
        <v>1</v>
      </c>
      <c r="AQ128" s="48">
        <f t="shared" si="1523"/>
        <v>1</v>
      </c>
      <c r="AR128" s="48">
        <f t="shared" si="1523"/>
        <v>1</v>
      </c>
      <c r="AS128" s="48">
        <f t="shared" si="1523"/>
        <v>1</v>
      </c>
      <c r="AT128" s="48">
        <f t="shared" si="1523"/>
        <v>1</v>
      </c>
      <c r="AU128" s="48">
        <f t="shared" si="1523"/>
        <v>1</v>
      </c>
      <c r="AV128" s="48">
        <f t="shared" si="1523"/>
        <v>1</v>
      </c>
      <c r="AW128" s="48">
        <f t="shared" si="1523"/>
        <v>1</v>
      </c>
      <c r="AX128" s="48">
        <f t="shared" si="1523"/>
        <v>1</v>
      </c>
      <c r="AY128" s="48">
        <f t="shared" si="1523"/>
        <v>1</v>
      </c>
      <c r="AZ128" s="48">
        <f t="shared" si="1523"/>
        <v>1</v>
      </c>
      <c r="BA128" s="48">
        <f t="shared" si="1523"/>
        <v>1</v>
      </c>
      <c r="BB128" s="48">
        <f t="shared" si="1523"/>
        <v>1</v>
      </c>
      <c r="BC128" s="48"/>
      <c r="BE128" t="s">
        <v>205</v>
      </c>
      <c r="CH128">
        <f>BF99*AP128</f>
        <v>0</v>
      </c>
      <c r="CI128">
        <f t="shared" ref="CI128" si="1725">BG99*AQ128</f>
        <v>0.87965870673630364</v>
      </c>
      <c r="CJ128">
        <f t="shared" ref="CJ128" si="1726">BH99*AR128</f>
        <v>5.8643913782420256</v>
      </c>
      <c r="CK128">
        <f t="shared" ref="CK128" si="1727">BI99*AS128</f>
        <v>14.66097844560506</v>
      </c>
      <c r="CL128">
        <f t="shared" ref="CL128" si="1728">BJ99*AT128</f>
        <v>29.321956891210121</v>
      </c>
      <c r="CM128">
        <f t="shared" ref="CM128" si="1729">BK99*AU128</f>
        <v>76.553223584465044</v>
      </c>
      <c r="CN128">
        <f t="shared" ref="CN128" si="1730">BL99*AV128</f>
        <v>145.37001654380151</v>
      </c>
      <c r="CO128">
        <f t="shared" ref="CO128" si="1731">BM99*AW128</f>
        <v>214.35669474911046</v>
      </c>
      <c r="CP128">
        <f t="shared" ref="CP128" si="1732">BN99*AX128</f>
        <v>240.64716713460732</v>
      </c>
      <c r="CQ128">
        <f t="shared" ref="CQ128" si="1733">BO99*AY128</f>
        <v>265.99656932298723</v>
      </c>
      <c r="CR128">
        <f t="shared" ref="CR128" si="1734">BP99*AZ128</f>
        <v>294.28221493763704</v>
      </c>
      <c r="CS128">
        <f t="shared" ref="CS128" si="1735">BQ99*BA128</f>
        <v>322.7054760267547</v>
      </c>
      <c r="CT128">
        <f t="shared" ref="CT128" si="1736">BR99*BB128</f>
        <v>351.61111148199581</v>
      </c>
    </row>
    <row r="129" spans="1:98" x14ac:dyDescent="0.3">
      <c r="F129" s="91">
        <f t="shared" si="1547"/>
        <v>140</v>
      </c>
      <c r="G129" s="91">
        <f t="shared" si="1547"/>
        <v>140</v>
      </c>
      <c r="H129" s="4">
        <f t="shared" si="1547"/>
        <v>1</v>
      </c>
      <c r="I129">
        <v>145</v>
      </c>
      <c r="J129" s="48">
        <f t="shared" si="1012"/>
        <v>0</v>
      </c>
      <c r="K129" s="48">
        <f t="shared" si="1682"/>
        <v>0</v>
      </c>
      <c r="L129" s="98">
        <f t="shared" si="1014"/>
        <v>0</v>
      </c>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f>$J129+$K129+$L129</f>
        <v>0</v>
      </c>
      <c r="AR129" s="48">
        <f t="shared" si="1523"/>
        <v>0</v>
      </c>
      <c r="AS129" s="48">
        <f t="shared" si="1523"/>
        <v>0</v>
      </c>
      <c r="AT129" s="48">
        <f t="shared" si="1523"/>
        <v>0</v>
      </c>
      <c r="AU129" s="48">
        <f t="shared" si="1523"/>
        <v>0</v>
      </c>
      <c r="AV129" s="48">
        <f t="shared" si="1523"/>
        <v>0</v>
      </c>
      <c r="AW129" s="48">
        <f t="shared" si="1523"/>
        <v>0</v>
      </c>
      <c r="AX129" s="48">
        <f t="shared" si="1523"/>
        <v>0</v>
      </c>
      <c r="AY129" s="48">
        <f t="shared" si="1523"/>
        <v>0</v>
      </c>
      <c r="AZ129" s="48">
        <f t="shared" si="1523"/>
        <v>0</v>
      </c>
      <c r="BA129" s="48">
        <f t="shared" si="1523"/>
        <v>0</v>
      </c>
      <c r="BB129" s="48">
        <f t="shared" si="1523"/>
        <v>0</v>
      </c>
      <c r="BC129" s="48"/>
      <c r="BE129" t="s">
        <v>206</v>
      </c>
      <c r="CI129">
        <f>BF99*AQ129</f>
        <v>0</v>
      </c>
      <c r="CJ129">
        <f t="shared" ref="CJ129" si="1737">BG99*AR129</f>
        <v>0</v>
      </c>
      <c r="CK129">
        <f t="shared" ref="CK129" si="1738">BH99*AS129</f>
        <v>0</v>
      </c>
      <c r="CL129">
        <f t="shared" ref="CL129" si="1739">BI99*AT129</f>
        <v>0</v>
      </c>
      <c r="CM129">
        <f t="shared" ref="CM129" si="1740">BJ99*AU129</f>
        <v>0</v>
      </c>
      <c r="CN129">
        <f t="shared" ref="CN129" si="1741">BK99*AV129</f>
        <v>0</v>
      </c>
      <c r="CO129">
        <f t="shared" ref="CO129" si="1742">BL99*AW129</f>
        <v>0</v>
      </c>
      <c r="CP129">
        <f t="shared" ref="CP129" si="1743">BM99*AX129</f>
        <v>0</v>
      </c>
      <c r="CQ129">
        <f t="shared" ref="CQ129" si="1744">BN99*AY129</f>
        <v>0</v>
      </c>
      <c r="CR129">
        <f t="shared" ref="CR129" si="1745">BO99*AZ129</f>
        <v>0</v>
      </c>
      <c r="CS129">
        <f t="shared" ref="CS129" si="1746">BP99*BA129</f>
        <v>0</v>
      </c>
      <c r="CT129">
        <f t="shared" ref="CT129" si="1747">BQ99*BB129</f>
        <v>0</v>
      </c>
    </row>
    <row r="130" spans="1:98" x14ac:dyDescent="0.3">
      <c r="F130" s="91">
        <f t="shared" si="1547"/>
        <v>140</v>
      </c>
      <c r="G130" s="91">
        <f t="shared" si="1547"/>
        <v>140</v>
      </c>
      <c r="H130" s="4">
        <f t="shared" si="1547"/>
        <v>1</v>
      </c>
      <c r="I130">
        <v>150</v>
      </c>
      <c r="J130" s="48">
        <f t="shared" si="1012"/>
        <v>0</v>
      </c>
      <c r="K130" s="48">
        <f t="shared" si="1682"/>
        <v>0</v>
      </c>
      <c r="L130" s="98">
        <f t="shared" si="1014"/>
        <v>0</v>
      </c>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f>$J130+$K130+$L130</f>
        <v>0</v>
      </c>
      <c r="AS130" s="48">
        <f t="shared" si="1523"/>
        <v>0</v>
      </c>
      <c r="AT130" s="48">
        <f t="shared" si="1523"/>
        <v>0</v>
      </c>
      <c r="AU130" s="48">
        <f t="shared" si="1523"/>
        <v>0</v>
      </c>
      <c r="AV130" s="48">
        <f t="shared" si="1523"/>
        <v>0</v>
      </c>
      <c r="AW130" s="48">
        <f t="shared" si="1523"/>
        <v>0</v>
      </c>
      <c r="AX130" s="48">
        <f t="shared" si="1523"/>
        <v>0</v>
      </c>
      <c r="AY130" s="48">
        <f t="shared" si="1523"/>
        <v>0</v>
      </c>
      <c r="AZ130" s="48">
        <f t="shared" si="1523"/>
        <v>0</v>
      </c>
      <c r="BA130" s="48">
        <f t="shared" si="1523"/>
        <v>0</v>
      </c>
      <c r="BB130" s="48">
        <f t="shared" si="1523"/>
        <v>0</v>
      </c>
      <c r="BC130" s="48"/>
      <c r="BE130" t="s">
        <v>207</v>
      </c>
      <c r="CJ130">
        <f>BF99*AR130</f>
        <v>0</v>
      </c>
      <c r="CK130">
        <f t="shared" ref="CK130" si="1748">BG99*AS130</f>
        <v>0</v>
      </c>
      <c r="CL130">
        <f t="shared" ref="CL130" si="1749">BH99*AT130</f>
        <v>0</v>
      </c>
      <c r="CM130">
        <f t="shared" ref="CM130" si="1750">BI99*AU130</f>
        <v>0</v>
      </c>
      <c r="CN130">
        <f t="shared" ref="CN130" si="1751">BJ99*AV130</f>
        <v>0</v>
      </c>
      <c r="CO130">
        <f t="shared" ref="CO130" si="1752">BK99*AW130</f>
        <v>0</v>
      </c>
      <c r="CP130">
        <f t="shared" ref="CP130" si="1753">BL99*AX130</f>
        <v>0</v>
      </c>
      <c r="CQ130">
        <f t="shared" ref="CQ130" si="1754">BM99*AY130</f>
        <v>0</v>
      </c>
      <c r="CR130">
        <f t="shared" ref="CR130" si="1755">BN99*AZ130</f>
        <v>0</v>
      </c>
      <c r="CS130">
        <f t="shared" ref="CS130" si="1756">BO99*BA130</f>
        <v>0</v>
      </c>
      <c r="CT130">
        <f t="shared" ref="CT130" si="1757">BP99*BB130</f>
        <v>0</v>
      </c>
    </row>
    <row r="131" spans="1:98" x14ac:dyDescent="0.3">
      <c r="F131" s="91">
        <f t="shared" si="1547"/>
        <v>140</v>
      </c>
      <c r="G131" s="91">
        <f t="shared" si="1547"/>
        <v>140</v>
      </c>
      <c r="H131" s="4">
        <f t="shared" si="1547"/>
        <v>1</v>
      </c>
      <c r="I131">
        <v>155</v>
      </c>
      <c r="J131" s="48">
        <f t="shared" si="1012"/>
        <v>0</v>
      </c>
      <c r="K131" s="48">
        <f>IF(IF(AND(I131&gt;=(F131*2),I131&lt;=G131+F131+(G131-F131+5)+1),((H131)^2)*(I132-F131*2)/5,0)&lt;=H131,IF(AND(I131&gt;=(F131*2),I131&lt;=G131+F131+(G131-F131+5)+1),((H131)^2)*(I132-F131*2)/5,0),(K130-H131^2))</f>
        <v>0</v>
      </c>
      <c r="L131" s="98">
        <f t="shared" si="1014"/>
        <v>0</v>
      </c>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f>$J131+$K131+$L131</f>
        <v>0</v>
      </c>
      <c r="AT131" s="48">
        <f t="shared" si="1523"/>
        <v>0</v>
      </c>
      <c r="AU131" s="48">
        <f t="shared" si="1523"/>
        <v>0</v>
      </c>
      <c r="AV131" s="48">
        <f t="shared" si="1523"/>
        <v>0</v>
      </c>
      <c r="AW131" s="48">
        <f t="shared" si="1523"/>
        <v>0</v>
      </c>
      <c r="AX131" s="48">
        <f t="shared" si="1523"/>
        <v>0</v>
      </c>
      <c r="AY131" s="48">
        <f t="shared" si="1523"/>
        <v>0</v>
      </c>
      <c r="AZ131" s="48">
        <f t="shared" si="1523"/>
        <v>0</v>
      </c>
      <c r="BA131" s="48">
        <f t="shared" si="1523"/>
        <v>0</v>
      </c>
      <c r="BB131" s="48">
        <f t="shared" si="1523"/>
        <v>0</v>
      </c>
      <c r="BC131" s="48"/>
      <c r="BE131" t="s">
        <v>208</v>
      </c>
      <c r="CK131">
        <f>BF99*AS131</f>
        <v>0</v>
      </c>
      <c r="CL131">
        <f t="shared" ref="CL131" si="1758">BG99*AT131</f>
        <v>0</v>
      </c>
      <c r="CM131">
        <f t="shared" ref="CM131" si="1759">BH99*AU131</f>
        <v>0</v>
      </c>
      <c r="CN131">
        <f t="shared" ref="CN131" si="1760">BI99*AV131</f>
        <v>0</v>
      </c>
      <c r="CO131">
        <f t="shared" ref="CO131" si="1761">BJ99*AW131</f>
        <v>0</v>
      </c>
      <c r="CP131">
        <f t="shared" ref="CP131" si="1762">BK99*AX131</f>
        <v>0</v>
      </c>
      <c r="CQ131">
        <f t="shared" ref="CQ131" si="1763">BL99*AY131</f>
        <v>0</v>
      </c>
      <c r="CR131">
        <f t="shared" ref="CR131" si="1764">BM99*AZ131</f>
        <v>0</v>
      </c>
      <c r="CS131">
        <f t="shared" ref="CS131" si="1765">BN99*BA131</f>
        <v>0</v>
      </c>
      <c r="CT131">
        <f t="shared" ref="CT131" si="1766">BO99*BB131</f>
        <v>0</v>
      </c>
    </row>
    <row r="132" spans="1:98" x14ac:dyDescent="0.3">
      <c r="F132" s="91">
        <f t="shared" si="1547"/>
        <v>140</v>
      </c>
      <c r="G132" s="91">
        <f t="shared" si="1547"/>
        <v>140</v>
      </c>
      <c r="H132" s="4">
        <f t="shared" si="1547"/>
        <v>1</v>
      </c>
      <c r="I132">
        <v>160</v>
      </c>
      <c r="J132" s="48">
        <f t="shared" si="1012"/>
        <v>0</v>
      </c>
      <c r="K132" s="48">
        <f t="shared" ref="K132:K140" si="1767">IF(IF(AND(I132&gt;=(F132*2),I132&lt;=G132+F132+(G132-F132+5)+1),((H132)^2)*(I133-F132*2)/5,0)&lt;=H132,IF(AND(I132&gt;=(F132*2),I132&lt;=G132+F132+(G132-F132+5)+1),((H132)^2)*(I133-F132*2)/5,0),(K131-H132^2))</f>
        <v>0</v>
      </c>
      <c r="L132" s="98">
        <f t="shared" si="1014"/>
        <v>0</v>
      </c>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f>$J132+$K132+$L132</f>
        <v>0</v>
      </c>
      <c r="AU132" s="48">
        <f t="shared" si="1523"/>
        <v>0</v>
      </c>
      <c r="AV132" s="48">
        <f t="shared" si="1523"/>
        <v>0</v>
      </c>
      <c r="AW132" s="48">
        <f t="shared" si="1523"/>
        <v>0</v>
      </c>
      <c r="AX132" s="48">
        <f t="shared" si="1523"/>
        <v>0</v>
      </c>
      <c r="AY132" s="48">
        <f t="shared" si="1523"/>
        <v>0</v>
      </c>
      <c r="AZ132" s="48">
        <f t="shared" si="1523"/>
        <v>0</v>
      </c>
      <c r="BA132" s="48">
        <f t="shared" si="1523"/>
        <v>0</v>
      </c>
      <c r="BB132" s="48">
        <f t="shared" si="1523"/>
        <v>0</v>
      </c>
      <c r="BC132" s="48"/>
      <c r="BE132" t="s">
        <v>209</v>
      </c>
      <c r="CL132">
        <f>BF99*AT132</f>
        <v>0</v>
      </c>
      <c r="CM132">
        <f t="shared" ref="CM132" si="1768">BG99*AU132</f>
        <v>0</v>
      </c>
      <c r="CN132">
        <f t="shared" ref="CN132" si="1769">BH99*AV132</f>
        <v>0</v>
      </c>
      <c r="CO132">
        <f t="shared" ref="CO132" si="1770">BI99*AW132</f>
        <v>0</v>
      </c>
      <c r="CP132">
        <f t="shared" ref="CP132" si="1771">BJ99*AX132</f>
        <v>0</v>
      </c>
      <c r="CQ132">
        <f t="shared" ref="CQ132" si="1772">BK99*AY132</f>
        <v>0</v>
      </c>
      <c r="CR132">
        <f t="shared" ref="CR132" si="1773">BL99*AZ132</f>
        <v>0</v>
      </c>
      <c r="CS132">
        <f t="shared" ref="CS132" si="1774">BM99*BA132</f>
        <v>0</v>
      </c>
      <c r="CT132">
        <f t="shared" ref="CT132" si="1775">BN99*BB132</f>
        <v>0</v>
      </c>
    </row>
    <row r="133" spans="1:98" x14ac:dyDescent="0.3">
      <c r="F133" s="91">
        <f t="shared" si="1547"/>
        <v>140</v>
      </c>
      <c r="G133" s="91">
        <f t="shared" si="1547"/>
        <v>140</v>
      </c>
      <c r="H133" s="4">
        <f t="shared" si="1547"/>
        <v>1</v>
      </c>
      <c r="I133">
        <v>165</v>
      </c>
      <c r="J133" s="48">
        <f t="shared" si="1012"/>
        <v>0</v>
      </c>
      <c r="K133" s="48">
        <f t="shared" si="1767"/>
        <v>0</v>
      </c>
      <c r="L133" s="98">
        <f t="shared" si="1014"/>
        <v>0</v>
      </c>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f>$J133+$K133+$L133</f>
        <v>0</v>
      </c>
      <c r="AV133" s="48">
        <f t="shared" ref="AV133:BB138" si="1776">$J133+$K133+$L133</f>
        <v>0</v>
      </c>
      <c r="AW133" s="48">
        <f t="shared" si="1776"/>
        <v>0</v>
      </c>
      <c r="AX133" s="48">
        <f t="shared" si="1776"/>
        <v>0</v>
      </c>
      <c r="AY133" s="48">
        <f t="shared" si="1776"/>
        <v>0</v>
      </c>
      <c r="AZ133" s="48">
        <f t="shared" si="1776"/>
        <v>0</v>
      </c>
      <c r="BA133" s="48">
        <f t="shared" si="1776"/>
        <v>0</v>
      </c>
      <c r="BB133" s="48">
        <f t="shared" si="1776"/>
        <v>0</v>
      </c>
      <c r="BC133" s="48"/>
      <c r="BE133" t="s">
        <v>210</v>
      </c>
      <c r="CM133">
        <f>BF99*AU133</f>
        <v>0</v>
      </c>
      <c r="CN133">
        <f t="shared" ref="CN133" si="1777">BG99*AV133</f>
        <v>0</v>
      </c>
      <c r="CO133">
        <f t="shared" ref="CO133" si="1778">BH99*AW133</f>
        <v>0</v>
      </c>
      <c r="CP133">
        <f t="shared" ref="CP133" si="1779">BI99*AX133</f>
        <v>0</v>
      </c>
      <c r="CQ133">
        <f t="shared" ref="CQ133" si="1780">BJ99*AY133</f>
        <v>0</v>
      </c>
      <c r="CR133">
        <f t="shared" ref="CR133" si="1781">BK99*AZ133</f>
        <v>0</v>
      </c>
      <c r="CS133">
        <f t="shared" ref="CS133" si="1782">BL99*BA133</f>
        <v>0</v>
      </c>
      <c r="CT133">
        <f t="shared" ref="CT133" si="1783">BM99*BB133</f>
        <v>0</v>
      </c>
    </row>
    <row r="134" spans="1:98" x14ac:dyDescent="0.3">
      <c r="F134" s="91">
        <f t="shared" ref="F134:H140" si="1784">F133</f>
        <v>140</v>
      </c>
      <c r="G134" s="91">
        <f t="shared" si="1784"/>
        <v>140</v>
      </c>
      <c r="H134" s="4">
        <f t="shared" si="1784"/>
        <v>1</v>
      </c>
      <c r="I134">
        <v>170</v>
      </c>
      <c r="J134" s="48">
        <f t="shared" si="1012"/>
        <v>0</v>
      </c>
      <c r="K134" s="48">
        <f t="shared" si="1767"/>
        <v>0</v>
      </c>
      <c r="L134" s="98">
        <f t="shared" si="1014"/>
        <v>0</v>
      </c>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f>$J134+$K134+$L134</f>
        <v>0</v>
      </c>
      <c r="AW134" s="48">
        <f t="shared" si="1776"/>
        <v>0</v>
      </c>
      <c r="AX134" s="48">
        <f t="shared" si="1776"/>
        <v>0</v>
      </c>
      <c r="AY134" s="48">
        <f t="shared" si="1776"/>
        <v>0</v>
      </c>
      <c r="AZ134" s="48">
        <f t="shared" si="1776"/>
        <v>0</v>
      </c>
      <c r="BA134" s="48">
        <f t="shared" si="1776"/>
        <v>0</v>
      </c>
      <c r="BB134" s="48">
        <f t="shared" si="1776"/>
        <v>0</v>
      </c>
      <c r="BC134" s="48"/>
      <c r="BE134" t="s">
        <v>211</v>
      </c>
      <c r="CN134">
        <f>BF99*AV134</f>
        <v>0</v>
      </c>
      <c r="CO134">
        <f t="shared" ref="CO134" si="1785">BG99*AW134</f>
        <v>0</v>
      </c>
      <c r="CP134">
        <f t="shared" ref="CP134" si="1786">BH99*AX134</f>
        <v>0</v>
      </c>
      <c r="CQ134">
        <f t="shared" ref="CQ134" si="1787">BI99*AY134</f>
        <v>0</v>
      </c>
      <c r="CR134">
        <f t="shared" ref="CR134" si="1788">BJ99*AZ134</f>
        <v>0</v>
      </c>
      <c r="CS134">
        <f t="shared" ref="CS134" si="1789">BK99*BA134</f>
        <v>0</v>
      </c>
      <c r="CT134">
        <f t="shared" ref="CT134" si="1790">BL99*BB134</f>
        <v>0</v>
      </c>
    </row>
    <row r="135" spans="1:98" x14ac:dyDescent="0.3">
      <c r="F135" s="91">
        <f t="shared" si="1784"/>
        <v>140</v>
      </c>
      <c r="G135" s="91">
        <f t="shared" si="1784"/>
        <v>140</v>
      </c>
      <c r="H135" s="4">
        <f t="shared" si="1784"/>
        <v>1</v>
      </c>
      <c r="I135">
        <v>175</v>
      </c>
      <c r="J135" s="48">
        <f t="shared" si="1012"/>
        <v>0</v>
      </c>
      <c r="K135" s="48">
        <f t="shared" si="1767"/>
        <v>0</v>
      </c>
      <c r="L135" s="98">
        <f t="shared" si="1014"/>
        <v>0</v>
      </c>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f>$J135+$K135+$L135</f>
        <v>0</v>
      </c>
      <c r="AX135" s="48">
        <f t="shared" si="1776"/>
        <v>0</v>
      </c>
      <c r="AY135" s="48">
        <f t="shared" si="1776"/>
        <v>0</v>
      </c>
      <c r="AZ135" s="48">
        <f t="shared" si="1776"/>
        <v>0</v>
      </c>
      <c r="BA135" s="48">
        <f t="shared" si="1776"/>
        <v>0</v>
      </c>
      <c r="BB135" s="48">
        <f t="shared" si="1776"/>
        <v>0</v>
      </c>
      <c r="BC135" s="48"/>
      <c r="BE135" t="s">
        <v>212</v>
      </c>
      <c r="CO135">
        <f>BF99*AW135</f>
        <v>0</v>
      </c>
      <c r="CP135">
        <f t="shared" ref="CP135" si="1791">BG99*AX135</f>
        <v>0</v>
      </c>
      <c r="CQ135">
        <f t="shared" ref="CQ135" si="1792">BH99*AY135</f>
        <v>0</v>
      </c>
      <c r="CR135">
        <f t="shared" ref="CR135" si="1793">BI99*AZ135</f>
        <v>0</v>
      </c>
      <c r="CS135">
        <f t="shared" ref="CS135" si="1794">BJ99*BA135</f>
        <v>0</v>
      </c>
      <c r="CT135">
        <f t="shared" ref="CT135" si="1795">BK99*BB135</f>
        <v>0</v>
      </c>
    </row>
    <row r="136" spans="1:98" x14ac:dyDescent="0.3">
      <c r="F136" s="91">
        <f t="shared" si="1784"/>
        <v>140</v>
      </c>
      <c r="G136" s="91">
        <f t="shared" si="1784"/>
        <v>140</v>
      </c>
      <c r="H136" s="4">
        <f t="shared" si="1784"/>
        <v>1</v>
      </c>
      <c r="I136">
        <v>180</v>
      </c>
      <c r="J136" s="48">
        <f t="shared" si="1012"/>
        <v>0</v>
      </c>
      <c r="K136" s="48">
        <f t="shared" si="1767"/>
        <v>0</v>
      </c>
      <c r="L136" s="98">
        <f t="shared" si="1014"/>
        <v>0</v>
      </c>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f>$J136+$K136+$L136</f>
        <v>0</v>
      </c>
      <c r="AY136" s="48">
        <f t="shared" si="1776"/>
        <v>0</v>
      </c>
      <c r="AZ136" s="48">
        <f t="shared" si="1776"/>
        <v>0</v>
      </c>
      <c r="BA136" s="48">
        <f t="shared" si="1776"/>
        <v>0</v>
      </c>
      <c r="BB136" s="48">
        <f t="shared" si="1776"/>
        <v>0</v>
      </c>
      <c r="BC136" s="48"/>
      <c r="BE136" t="s">
        <v>213</v>
      </c>
      <c r="CP136">
        <f>BF99*AX136</f>
        <v>0</v>
      </c>
      <c r="CQ136">
        <f t="shared" ref="CQ136" si="1796">BG99*AY136</f>
        <v>0</v>
      </c>
      <c r="CR136">
        <f t="shared" ref="CR136" si="1797">BH99*AZ136</f>
        <v>0</v>
      </c>
      <c r="CS136">
        <f t="shared" ref="CS136" si="1798">BI99*BA136</f>
        <v>0</v>
      </c>
      <c r="CT136">
        <f t="shared" ref="CT136" si="1799">BJ99*BB136</f>
        <v>0</v>
      </c>
    </row>
    <row r="137" spans="1:98" x14ac:dyDescent="0.3">
      <c r="F137" s="91">
        <f t="shared" si="1784"/>
        <v>140</v>
      </c>
      <c r="G137" s="91">
        <f t="shared" si="1784"/>
        <v>140</v>
      </c>
      <c r="H137" s="4">
        <f t="shared" si="1784"/>
        <v>1</v>
      </c>
      <c r="I137">
        <v>185</v>
      </c>
      <c r="J137" s="48">
        <f t="shared" si="1012"/>
        <v>0</v>
      </c>
      <c r="K137" s="48">
        <f t="shared" si="1767"/>
        <v>0</v>
      </c>
      <c r="L137" s="98">
        <f t="shared" si="1014"/>
        <v>0</v>
      </c>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f>$J137+$K137+$L137</f>
        <v>0</v>
      </c>
      <c r="AZ137" s="48">
        <f t="shared" si="1776"/>
        <v>0</v>
      </c>
      <c r="BA137" s="48">
        <f t="shared" si="1776"/>
        <v>0</v>
      </c>
      <c r="BB137" s="48">
        <f t="shared" si="1776"/>
        <v>0</v>
      </c>
      <c r="BC137" s="48"/>
      <c r="BE137" t="s">
        <v>214</v>
      </c>
      <c r="CQ137">
        <f>BF99*AY137</f>
        <v>0</v>
      </c>
      <c r="CR137">
        <f t="shared" ref="CR137" si="1800">BG99*AZ137</f>
        <v>0</v>
      </c>
      <c r="CS137">
        <f t="shared" ref="CS137" si="1801">BH99*BA137</f>
        <v>0</v>
      </c>
      <c r="CT137">
        <f t="shared" ref="CT137" si="1802">BI99*BB137</f>
        <v>0</v>
      </c>
    </row>
    <row r="138" spans="1:98" x14ac:dyDescent="0.3">
      <c r="F138" s="91">
        <f t="shared" si="1784"/>
        <v>140</v>
      </c>
      <c r="G138" s="91">
        <f t="shared" si="1784"/>
        <v>140</v>
      </c>
      <c r="H138" s="4">
        <f t="shared" si="1784"/>
        <v>1</v>
      </c>
      <c r="I138">
        <v>190</v>
      </c>
      <c r="J138" s="48">
        <f t="shared" si="1012"/>
        <v>0</v>
      </c>
      <c r="K138" s="48">
        <f t="shared" si="1767"/>
        <v>0</v>
      </c>
      <c r="L138" s="98">
        <f t="shared" si="1014"/>
        <v>0</v>
      </c>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f>$J138+$K138+$L138</f>
        <v>0</v>
      </c>
      <c r="BA138" s="48">
        <f t="shared" si="1776"/>
        <v>0</v>
      </c>
      <c r="BB138" s="48">
        <f t="shared" si="1776"/>
        <v>0</v>
      </c>
      <c r="BC138" s="48"/>
      <c r="BE138" t="s">
        <v>215</v>
      </c>
      <c r="CR138">
        <f>BF99*AZ138</f>
        <v>0</v>
      </c>
      <c r="CS138">
        <f t="shared" ref="CS138" si="1803">BG99*BA138</f>
        <v>0</v>
      </c>
      <c r="CT138">
        <f t="shared" ref="CT138" si="1804">BH99*BB138</f>
        <v>0</v>
      </c>
    </row>
    <row r="139" spans="1:98" x14ac:dyDescent="0.3">
      <c r="F139" s="91">
        <f t="shared" si="1784"/>
        <v>140</v>
      </c>
      <c r="G139" s="91">
        <f t="shared" si="1784"/>
        <v>140</v>
      </c>
      <c r="H139" s="4">
        <f t="shared" si="1784"/>
        <v>1</v>
      </c>
      <c r="I139">
        <v>195</v>
      </c>
      <c r="J139" s="48">
        <f t="shared" si="1012"/>
        <v>0</v>
      </c>
      <c r="K139" s="48">
        <f t="shared" si="1767"/>
        <v>0</v>
      </c>
      <c r="L139" s="98">
        <f t="shared" si="1014"/>
        <v>0</v>
      </c>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f>$J139+$K139+$L139</f>
        <v>0</v>
      </c>
      <c r="BB139" s="48">
        <f>$J139+$K139+$L139</f>
        <v>0</v>
      </c>
      <c r="BC139" s="48"/>
      <c r="BE139" t="s">
        <v>216</v>
      </c>
      <c r="CS139">
        <f>BF99*BA139</f>
        <v>0</v>
      </c>
      <c r="CT139">
        <f>BG99*BB139</f>
        <v>0</v>
      </c>
    </row>
    <row r="140" spans="1:98" x14ac:dyDescent="0.3">
      <c r="F140" s="91">
        <f t="shared" si="1784"/>
        <v>140</v>
      </c>
      <c r="G140" s="91">
        <f t="shared" si="1784"/>
        <v>140</v>
      </c>
      <c r="H140" s="4">
        <f t="shared" si="1784"/>
        <v>1</v>
      </c>
      <c r="I140">
        <v>200</v>
      </c>
      <c r="J140" s="48">
        <f t="shared" si="1012"/>
        <v>0</v>
      </c>
      <c r="K140" s="48">
        <f t="shared" si="1767"/>
        <v>0</v>
      </c>
      <c r="L140" s="98">
        <f t="shared" si="1014"/>
        <v>0</v>
      </c>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f>$J140+$K140+$L140</f>
        <v>0</v>
      </c>
      <c r="BC140" s="48"/>
      <c r="BE140" s="3" t="s">
        <v>217</v>
      </c>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f>BF99*BB140</f>
        <v>0</v>
      </c>
    </row>
    <row r="141" spans="1:98" x14ac:dyDescent="0.3">
      <c r="I141">
        <v>205</v>
      </c>
      <c r="BE141" s="19" t="s">
        <v>176</v>
      </c>
      <c r="BF141" s="99">
        <f>SUM(BF99:BF140)</f>
        <v>0</v>
      </c>
      <c r="BG141" s="99">
        <f t="shared" ref="BG141:CT141" si="1805">SUM(BG99:BG140)</f>
        <v>0.87965870673630364</v>
      </c>
      <c r="BH141" s="99">
        <f t="shared" si="1805"/>
        <v>5.8643913782420256</v>
      </c>
      <c r="BI141" s="99">
        <f t="shared" si="1805"/>
        <v>14.66097844560506</v>
      </c>
      <c r="BJ141" s="99">
        <f t="shared" si="1805"/>
        <v>29.321956891210121</v>
      </c>
      <c r="BK141" s="99">
        <f t="shared" si="1805"/>
        <v>76.553223584465044</v>
      </c>
      <c r="BL141" s="99">
        <f t="shared" si="1805"/>
        <v>145.37001654380151</v>
      </c>
      <c r="BM141" s="99">
        <f t="shared" si="1805"/>
        <v>214.35669474911046</v>
      </c>
      <c r="BN141" s="99">
        <f t="shared" si="1805"/>
        <v>240.64716713460732</v>
      </c>
      <c r="BO141" s="99">
        <f t="shared" si="1805"/>
        <v>265.99656932298723</v>
      </c>
      <c r="BP141" s="99">
        <f t="shared" si="1805"/>
        <v>294.28221493763704</v>
      </c>
      <c r="BQ141" s="99">
        <f t="shared" si="1805"/>
        <v>322.7054760267547</v>
      </c>
      <c r="BR141" s="99">
        <f t="shared" si="1805"/>
        <v>351.61111148199581</v>
      </c>
      <c r="BS141" s="99">
        <f t="shared" si="1805"/>
        <v>380.09073861733435</v>
      </c>
      <c r="BT141" s="99">
        <f t="shared" si="1805"/>
        <v>407.0847775770377</v>
      </c>
      <c r="BU141" s="99">
        <f t="shared" si="1805"/>
        <v>433.71658390022048</v>
      </c>
      <c r="BV141" s="99">
        <f t="shared" si="1805"/>
        <v>460.17186122525322</v>
      </c>
      <c r="BW141" s="99">
        <f t="shared" si="1805"/>
        <v>480.05225938057947</v>
      </c>
      <c r="BX141" s="99">
        <f t="shared" si="1805"/>
        <v>491.69396755882781</v>
      </c>
      <c r="BY141" s="99">
        <f t="shared" si="1805"/>
        <v>504.10443753484554</v>
      </c>
      <c r="BZ141" s="99">
        <f t="shared" si="1805"/>
        <v>514.82693776944336</v>
      </c>
      <c r="CA141" s="99">
        <f t="shared" si="1805"/>
        <v>526.89642051256601</v>
      </c>
      <c r="CB141" s="99">
        <f t="shared" si="1805"/>
        <v>536.93290546937862</v>
      </c>
      <c r="CC141" s="99">
        <f t="shared" si="1805"/>
        <v>546.64256039676434</v>
      </c>
      <c r="CD141" s="99">
        <f t="shared" si="1805"/>
        <v>556.44446581672844</v>
      </c>
      <c r="CE141" s="99">
        <f t="shared" si="1805"/>
        <v>566.08286444833379</v>
      </c>
      <c r="CF141" s="99">
        <f t="shared" si="1805"/>
        <v>572.55193794144213</v>
      </c>
      <c r="CG141" s="99">
        <f t="shared" si="1805"/>
        <v>582.54870287147071</v>
      </c>
      <c r="CH141" s="99">
        <f t="shared" si="1805"/>
        <v>591.0263145286383</v>
      </c>
      <c r="CI141" s="99">
        <f t="shared" si="1805"/>
        <v>0.87965870673630364</v>
      </c>
      <c r="CJ141" s="99">
        <f t="shared" si="1805"/>
        <v>5.8643913782420256</v>
      </c>
      <c r="CK141" s="99">
        <f t="shared" si="1805"/>
        <v>14.66097844560506</v>
      </c>
      <c r="CL141" s="99">
        <f t="shared" si="1805"/>
        <v>29.321956891210121</v>
      </c>
      <c r="CM141" s="99">
        <f t="shared" si="1805"/>
        <v>76.553223584465044</v>
      </c>
      <c r="CN141" s="99">
        <f t="shared" si="1805"/>
        <v>145.37001654380151</v>
      </c>
      <c r="CO141" s="99">
        <f t="shared" si="1805"/>
        <v>214.35669474911046</v>
      </c>
      <c r="CP141" s="99">
        <f t="shared" si="1805"/>
        <v>240.64716713460732</v>
      </c>
      <c r="CQ141" s="99">
        <f t="shared" si="1805"/>
        <v>265.99656932298723</v>
      </c>
      <c r="CR141" s="99">
        <f t="shared" si="1805"/>
        <v>294.28221493763704</v>
      </c>
      <c r="CS141" s="99">
        <f t="shared" si="1805"/>
        <v>322.7054760267547</v>
      </c>
      <c r="CT141" s="99">
        <f t="shared" si="1805"/>
        <v>351.61111148199581</v>
      </c>
    </row>
    <row r="143" spans="1:98" x14ac:dyDescent="0.3">
      <c r="A143" s="60" t="s">
        <v>305</v>
      </c>
    </row>
    <row r="144" spans="1:98" x14ac:dyDescent="0.3">
      <c r="A144" s="100"/>
      <c r="B144" s="100" t="s">
        <v>163</v>
      </c>
      <c r="C144" s="100" t="s">
        <v>164</v>
      </c>
      <c r="D144" t="s">
        <v>167</v>
      </c>
      <c r="E144" t="s">
        <v>166</v>
      </c>
    </row>
    <row r="145" spans="1:98" x14ac:dyDescent="0.3">
      <c r="A145" s="100" t="s">
        <v>165</v>
      </c>
      <c r="B145" s="93">
        <v>140</v>
      </c>
      <c r="C145" s="93">
        <v>140</v>
      </c>
      <c r="D145">
        <f>C145-B145+5</f>
        <v>5</v>
      </c>
      <c r="E145" s="4">
        <f>100/(D145/5)/100</f>
        <v>1</v>
      </c>
      <c r="N145" s="19">
        <v>0</v>
      </c>
      <c r="O145" s="19">
        <v>5</v>
      </c>
      <c r="P145" s="19">
        <v>10</v>
      </c>
      <c r="Q145" s="19">
        <v>15</v>
      </c>
      <c r="R145" s="19">
        <v>20</v>
      </c>
      <c r="S145" s="19">
        <v>25</v>
      </c>
      <c r="T145" s="19">
        <v>30</v>
      </c>
      <c r="U145" s="19">
        <v>35</v>
      </c>
      <c r="V145" s="19">
        <v>40</v>
      </c>
      <c r="W145" s="19">
        <v>45</v>
      </c>
      <c r="X145" s="19">
        <v>50</v>
      </c>
      <c r="Y145" s="19">
        <v>55</v>
      </c>
      <c r="Z145" s="19">
        <v>60</v>
      </c>
      <c r="AA145" s="19">
        <v>65</v>
      </c>
      <c r="AB145" s="19">
        <v>70</v>
      </c>
      <c r="AC145" s="19">
        <v>75</v>
      </c>
      <c r="AD145" s="19">
        <v>80</v>
      </c>
      <c r="AE145" s="19">
        <v>85</v>
      </c>
      <c r="AF145" s="19">
        <v>90</v>
      </c>
      <c r="AG145" s="19">
        <v>95</v>
      </c>
      <c r="AH145" s="19">
        <v>100</v>
      </c>
      <c r="AI145" s="19">
        <v>105</v>
      </c>
      <c r="AJ145" s="19">
        <v>110</v>
      </c>
      <c r="AK145" s="19">
        <v>115</v>
      </c>
      <c r="AL145" s="19">
        <v>120</v>
      </c>
      <c r="AM145" s="19">
        <v>125</v>
      </c>
      <c r="AN145" s="19">
        <v>130</v>
      </c>
      <c r="AO145" s="19">
        <v>135</v>
      </c>
      <c r="AP145" s="19">
        <v>140</v>
      </c>
      <c r="AQ145" s="19">
        <v>145</v>
      </c>
      <c r="AR145" s="2">
        <v>150</v>
      </c>
      <c r="AS145" s="19">
        <v>155</v>
      </c>
      <c r="AT145" s="2">
        <v>160</v>
      </c>
      <c r="AU145" s="19">
        <v>165</v>
      </c>
      <c r="AV145" s="2">
        <v>170</v>
      </c>
      <c r="AW145" s="19">
        <v>175</v>
      </c>
      <c r="AX145" s="2">
        <v>180</v>
      </c>
      <c r="AY145" s="19">
        <v>185</v>
      </c>
      <c r="AZ145" s="2">
        <v>190</v>
      </c>
      <c r="BA145" s="19">
        <v>195</v>
      </c>
      <c r="BB145" s="2">
        <v>200</v>
      </c>
      <c r="BF145" s="19">
        <v>0</v>
      </c>
      <c r="BG145" s="19">
        <v>5</v>
      </c>
      <c r="BH145" s="19">
        <v>10</v>
      </c>
      <c r="BI145" s="19">
        <v>15</v>
      </c>
      <c r="BJ145" s="19">
        <v>20</v>
      </c>
      <c r="BK145" s="19">
        <v>25</v>
      </c>
      <c r="BL145" s="19">
        <v>30</v>
      </c>
      <c r="BM145" s="19">
        <v>35</v>
      </c>
      <c r="BN145" s="19">
        <v>40</v>
      </c>
      <c r="BO145" s="19">
        <v>45</v>
      </c>
      <c r="BP145" s="19">
        <v>50</v>
      </c>
      <c r="BQ145" s="19">
        <v>55</v>
      </c>
      <c r="BR145" s="19">
        <v>60</v>
      </c>
      <c r="BS145" s="19">
        <v>65</v>
      </c>
      <c r="BT145" s="19">
        <v>70</v>
      </c>
      <c r="BU145" s="19">
        <v>75</v>
      </c>
      <c r="BV145" s="19">
        <v>80</v>
      </c>
      <c r="BW145" s="19">
        <v>85</v>
      </c>
      <c r="BX145" s="19">
        <v>90</v>
      </c>
      <c r="BY145" s="19">
        <v>95</v>
      </c>
      <c r="BZ145" s="19">
        <v>100</v>
      </c>
      <c r="CA145" s="19">
        <v>105</v>
      </c>
      <c r="CB145" s="19">
        <v>110</v>
      </c>
      <c r="CC145" s="19">
        <v>115</v>
      </c>
      <c r="CD145" s="19">
        <v>120</v>
      </c>
      <c r="CE145" s="19">
        <v>125</v>
      </c>
      <c r="CF145" s="19">
        <v>130</v>
      </c>
      <c r="CG145" s="19">
        <v>135</v>
      </c>
      <c r="CH145" s="19">
        <v>140</v>
      </c>
      <c r="CI145" s="19">
        <v>145</v>
      </c>
      <c r="CJ145" s="2">
        <v>150</v>
      </c>
      <c r="CK145" s="19">
        <v>155</v>
      </c>
      <c r="CL145" s="2">
        <v>160</v>
      </c>
      <c r="CM145" s="19">
        <v>165</v>
      </c>
      <c r="CN145" s="2">
        <v>170</v>
      </c>
      <c r="CO145" s="19">
        <v>175</v>
      </c>
      <c r="CP145" s="2">
        <v>180</v>
      </c>
      <c r="CQ145" s="19">
        <v>185</v>
      </c>
      <c r="CR145" s="2">
        <v>190</v>
      </c>
      <c r="CS145" s="19">
        <v>195</v>
      </c>
      <c r="CT145" s="2">
        <v>200</v>
      </c>
    </row>
    <row r="146" spans="1:98" x14ac:dyDescent="0.3">
      <c r="A146" s="100" t="s">
        <v>92</v>
      </c>
      <c r="B146" s="93">
        <v>140</v>
      </c>
      <c r="C146" s="93">
        <v>140</v>
      </c>
      <c r="D146">
        <f>C146-B146+5</f>
        <v>5</v>
      </c>
      <c r="E146" s="4">
        <f>IF(D146&gt;0,100/(D146/5)/100,1)</f>
        <v>1</v>
      </c>
      <c r="F146" s="94" t="s">
        <v>163</v>
      </c>
      <c r="G146" s="94" t="s">
        <v>164</v>
      </c>
      <c r="H146" s="94" t="s">
        <v>173</v>
      </c>
      <c r="I146" s="95" t="s">
        <v>169</v>
      </c>
      <c r="J146" s="3" t="s">
        <v>172</v>
      </c>
      <c r="K146" s="97" t="s">
        <v>174</v>
      </c>
      <c r="L146" s="97" t="s">
        <v>175</v>
      </c>
      <c r="M146" t="s">
        <v>168</v>
      </c>
      <c r="N146" s="4">
        <f t="shared" ref="N146" si="1806">IF(IF(BF145&lt;=$B145,1,M146-$E145)&gt;0,IF(BF145&lt;=$B145,1,M146-$E145),0)</f>
        <v>1</v>
      </c>
      <c r="O146" s="4">
        <f t="shared" ref="O146" si="1807">IF(IF(BG145&lt;=$B145,1,N146-$E145)&gt;0,IF(BG145&lt;=$B145,1,N146-$E145),0)</f>
        <v>1</v>
      </c>
      <c r="P146" s="4">
        <f t="shared" ref="P146" si="1808">IF(IF(BH145&lt;=$B145,1,O146-$E145)&gt;0,IF(BH145&lt;=$B145,1,O146-$E145),0)</f>
        <v>1</v>
      </c>
      <c r="Q146" s="4">
        <f t="shared" ref="Q146" si="1809">IF(IF(BI145&lt;=$B145,1,P146-$E145)&gt;0,IF(BI145&lt;=$B145,1,P146-$E145),0)</f>
        <v>1</v>
      </c>
      <c r="R146" s="4">
        <f t="shared" ref="R146" si="1810">IF(IF(BJ145&lt;=$B145,1,Q146-$E145)&gt;0,IF(BJ145&lt;=$B145,1,Q146-$E145),0)</f>
        <v>1</v>
      </c>
      <c r="S146" s="4">
        <f t="shared" ref="S146" si="1811">IF(IF(BK145&lt;=$B145,1,R146-$E145)&gt;0,IF(BK145&lt;=$B145,1,R146-$E145),0)</f>
        <v>1</v>
      </c>
      <c r="T146" s="4">
        <f t="shared" ref="T146" si="1812">IF(IF(BL145&lt;=$B145,1,S146-$E145)&gt;0,IF(BL145&lt;=$B145,1,S146-$E145),0)</f>
        <v>1</v>
      </c>
      <c r="U146" s="4">
        <f t="shared" ref="U146" si="1813">IF(IF(BM145&lt;=$B145,1,T146-$E145)&gt;0,IF(BM145&lt;=$B145,1,T146-$E145),0)</f>
        <v>1</v>
      </c>
      <c r="V146" s="4">
        <f t="shared" ref="V146" si="1814">IF(IF(BN145&lt;=$B145,1,U146-$E145)&gt;0,IF(BN145&lt;=$B145,1,U146-$E145),0)</f>
        <v>1</v>
      </c>
      <c r="W146" s="4">
        <f t="shared" ref="W146" si="1815">IF(IF(BO145&lt;=$B145,1,V146-$E145)&gt;0,IF(BO145&lt;=$B145,1,V146-$E145),0)</f>
        <v>1</v>
      </c>
      <c r="X146" s="4">
        <f t="shared" ref="X146" si="1816">IF(IF(BP145&lt;=$B145,1,W146-$E145)&gt;0,IF(BP145&lt;=$B145,1,W146-$E145),0)</f>
        <v>1</v>
      </c>
      <c r="Y146" s="4">
        <f t="shared" ref="Y146" si="1817">IF(IF(BQ145&lt;=$B145,1,X146-$E145)&gt;0,IF(BQ145&lt;=$B145,1,X146-$E145),0)</f>
        <v>1</v>
      </c>
      <c r="Z146" s="4">
        <f t="shared" ref="Z146" si="1818">IF(IF(BR145&lt;=$B145,1,Y146-$E145)&gt;0,IF(BR145&lt;=$B145,1,Y146-$E145),0)</f>
        <v>1</v>
      </c>
      <c r="AA146" s="4">
        <f t="shared" ref="AA146" si="1819">IF(IF(BS145&lt;=$B145,1,Z146-$E145)&gt;0,IF(BS145&lt;=$B145,1,Z146-$E145),0)</f>
        <v>1</v>
      </c>
      <c r="AB146" s="4">
        <f t="shared" ref="AB146" si="1820">IF(IF(BT145&lt;=$B145,1,AA146-$E145)&gt;0,IF(BT145&lt;=$B145,1,AA146-$E145),0)</f>
        <v>1</v>
      </c>
      <c r="AC146" s="4">
        <f t="shared" ref="AC146" si="1821">IF(IF(BU145&lt;=$B145,1,AB146-$E145)&gt;0,IF(BU145&lt;=$B145,1,AB146-$E145),0)</f>
        <v>1</v>
      </c>
      <c r="AD146" s="4">
        <f t="shared" ref="AD146" si="1822">IF(IF(BV145&lt;=$B145,1,AC146-$E145)&gt;0,IF(BV145&lt;=$B145,1,AC146-$E145),0)</f>
        <v>1</v>
      </c>
      <c r="AE146" s="4">
        <f t="shared" ref="AE146" si="1823">IF(IF(BW145&lt;=$B145,1,AD146-$E145)&gt;0,IF(BW145&lt;=$B145,1,AD146-$E145),0)</f>
        <v>1</v>
      </c>
      <c r="AF146" s="4">
        <f t="shared" ref="AF146" si="1824">IF(IF(BX145&lt;=$B145,1,AE146-$E145)&gt;0,IF(BX145&lt;=$B145,1,AE146-$E145),0)</f>
        <v>1</v>
      </c>
      <c r="AG146" s="4">
        <f t="shared" ref="AG146" si="1825">IF(IF(BY145&lt;=$B145,1,AF146-$E145)&gt;0,IF(BY145&lt;=$B145,1,AF146-$E145),0)</f>
        <v>1</v>
      </c>
      <c r="AH146" s="4">
        <f t="shared" ref="AH146" si="1826">IF(IF(BZ145&lt;=$B145,1,AG146-$E145)&gt;0,IF(BZ145&lt;=$B145,1,AG146-$E145),0)</f>
        <v>1</v>
      </c>
      <c r="AI146" s="4">
        <f t="shared" ref="AI146" si="1827">IF(IF(CA145&lt;=$B145,1,AH146-$E145)&gt;0,IF(CA145&lt;=$B145,1,AH146-$E145),0)</f>
        <v>1</v>
      </c>
      <c r="AJ146" s="4">
        <f t="shared" ref="AJ146" si="1828">IF(IF(CB145&lt;=$B145,1,AI146-$E145)&gt;0,IF(CB145&lt;=$B145,1,AI146-$E145),0)</f>
        <v>1</v>
      </c>
      <c r="AK146" s="4">
        <f t="shared" ref="AK146" si="1829">IF(IF(CC145&lt;=$B145,1,AJ146-$E145)&gt;0,IF(CC145&lt;=$B145,1,AJ146-$E145),0)</f>
        <v>1</v>
      </c>
      <c r="AL146" s="4">
        <f t="shared" ref="AL146" si="1830">IF(IF(CD145&lt;=$B145,1,AK146-$E145)&gt;0,IF(CD145&lt;=$B145,1,AK146-$E145),0)</f>
        <v>1</v>
      </c>
      <c r="AM146" s="4">
        <f t="shared" ref="AM146" si="1831">IF(IF(CE145&lt;=$B145,1,AL146-$E145)&gt;0,IF(CE145&lt;=$B145,1,AL146-$E145),0)</f>
        <v>1</v>
      </c>
      <c r="AN146" s="4">
        <f t="shared" ref="AN146" si="1832">IF(IF(CF145&lt;=$B145,1,AM146-$E145)&gt;0,IF(CF145&lt;=$B145,1,AM146-$E145),0)</f>
        <v>1</v>
      </c>
      <c r="AO146" s="4">
        <f t="shared" ref="AO146" si="1833">IF(IF(CG145&lt;=$B145,1,AN146-$E145)&gt;0,IF(CG145&lt;=$B145,1,AN146-$E145),0)</f>
        <v>1</v>
      </c>
      <c r="AP146" s="4">
        <f t="shared" ref="AP146" si="1834">IF(IF(CH145&lt;=$B145,1,AO146-$E145)&gt;0,IF(CH145&lt;=$B145,1,AO146-$E145),0)</f>
        <v>1</v>
      </c>
      <c r="AQ146" s="4">
        <f t="shared" ref="AQ146" si="1835">IF(IF(CI145&lt;=$B145,1,AP146-$E145)&gt;0,IF(CI145&lt;=$B145,1,AP146-$E145),0)</f>
        <v>0</v>
      </c>
      <c r="AR146" s="4">
        <f t="shared" ref="AR146" si="1836">IF(IF(CJ145&lt;=$B145,1,AQ146-$E145)&gt;0,IF(CJ145&lt;=$B145,1,AQ146-$E145),0)</f>
        <v>0</v>
      </c>
      <c r="AS146" s="4">
        <f t="shared" ref="AS146" si="1837">IF(IF(CK145&lt;=$B145,1,AR146-$E145)&gt;0,IF(CK145&lt;=$B145,1,AR146-$E145),0)</f>
        <v>0</v>
      </c>
      <c r="AT146" s="4">
        <f t="shared" ref="AT146" si="1838">IF(IF(CL145&lt;=$B145,1,AS146-$E145)&gt;0,IF(CL145&lt;=$B145,1,AS146-$E145),0)</f>
        <v>0</v>
      </c>
      <c r="AU146" s="4">
        <f t="shared" ref="AU146" si="1839">IF(IF(CM145&lt;=$B145,1,AT146-$E145)&gt;0,IF(CM145&lt;=$B145,1,AT146-$E145),0)</f>
        <v>0</v>
      </c>
      <c r="AV146" s="4">
        <f t="shared" ref="AV146" si="1840">IF(IF(CN145&lt;=$B145,1,AU146-$E145)&gt;0,IF(CN145&lt;=$B145,1,AU146-$E145),0)</f>
        <v>0</v>
      </c>
      <c r="AW146" s="4">
        <f t="shared" ref="AW146" si="1841">IF(IF(CO145&lt;=$B145,1,AV146-$E145)&gt;0,IF(CO145&lt;=$B145,1,AV146-$E145),0)</f>
        <v>0</v>
      </c>
      <c r="AX146" s="4">
        <f t="shared" ref="AX146" si="1842">IF(IF(CP145&lt;=$B145,1,AW146-$E145)&gt;0,IF(CP145&lt;=$B145,1,AW146-$E145),0)</f>
        <v>0</v>
      </c>
      <c r="AY146" s="4">
        <f t="shared" ref="AY146" si="1843">IF(IF(CQ145&lt;=$B145,1,AX146-$E145)&gt;0,IF(CQ145&lt;=$B145,1,AX146-$E145),0)</f>
        <v>0</v>
      </c>
      <c r="AZ146" s="4">
        <f t="shared" ref="AZ146" si="1844">IF(IF(CR145&lt;=$B145,1,AY146-$E145)&gt;0,IF(CR145&lt;=$B145,1,AY146-$E145),0)</f>
        <v>0</v>
      </c>
      <c r="BA146" s="4">
        <f t="shared" ref="BA146" si="1845">IF(IF(CS145&lt;=$B145,1,AZ146-$E145)&gt;0,IF(CS145&lt;=$B145,1,AZ146-$E145),0)</f>
        <v>0</v>
      </c>
      <c r="BB146" s="4">
        <f t="shared" ref="BB146" si="1846">IF(IF(CT145&lt;=$B145,1,BA146-$E145)&gt;0,IF(CT145&lt;=$B145,1,BA146-$E145),0)</f>
        <v>0</v>
      </c>
      <c r="BE146" t="s">
        <v>171</v>
      </c>
      <c r="BF146" s="91">
        <f>'Data tilvækstoversigt'!C136*N146</f>
        <v>0</v>
      </c>
      <c r="BG146" s="91">
        <f>'Data tilvækstoversigt'!D136*O146</f>
        <v>0.36559462937448212</v>
      </c>
      <c r="BH146" s="91">
        <f>'Data tilvækstoversigt'!E136*P146</f>
        <v>2.4372975291632142</v>
      </c>
      <c r="BI146" s="91">
        <f>'Data tilvækstoversigt'!F136*Q146</f>
        <v>6.0932438229080361</v>
      </c>
      <c r="BJ146" s="91">
        <f>'Data tilvækstoversigt'!G136*R146</f>
        <v>12.186487645816072</v>
      </c>
      <c r="BK146" s="91">
        <f>'Data tilvækstoversigt'!H136*S146</f>
        <v>35.473489072266787</v>
      </c>
      <c r="BL146" s="91">
        <f>'Data tilvækstoversigt'!I136*T146</f>
        <v>75.972134083264535</v>
      </c>
      <c r="BM146" s="91">
        <f>'Data tilvækstoversigt'!J136*U146</f>
        <v>127.62277172062744</v>
      </c>
      <c r="BN146" s="91">
        <f>'Data tilvækstoversigt'!K136*V146</f>
        <v>175.09143020655844</v>
      </c>
      <c r="BO146" s="91">
        <f>'Data tilvækstoversigt'!L136*W146</f>
        <v>195.6522746646589</v>
      </c>
      <c r="BP146" s="91">
        <f>'Data tilvækstoversigt'!M136*X146</f>
        <v>221.04691892304089</v>
      </c>
      <c r="BQ146" s="91">
        <f>'Data tilvækstoversigt'!N136*Y146</f>
        <v>248.2377926520293</v>
      </c>
      <c r="BR146" s="91">
        <f>'Data tilvækstoversigt'!O136*Z146</f>
        <v>274.48800865585611</v>
      </c>
      <c r="BS146" s="91">
        <f>'Data tilvækstoversigt'!P136*AA146</f>
        <v>299.28134789113801</v>
      </c>
      <c r="BT146" s="91">
        <f>'Data tilvækstoversigt'!Q136*AB146</f>
        <v>323.9213289557689</v>
      </c>
      <c r="BU146" s="91">
        <f>'Data tilvækstoversigt'!R136*AC146</f>
        <v>349.36798684138938</v>
      </c>
      <c r="BV146" s="91">
        <f>'Data tilvækstoversigt'!S136*AD146</f>
        <v>375.28601307024991</v>
      </c>
      <c r="BW146" s="91">
        <f>'Data tilvækstoversigt'!T136*AE146</f>
        <v>395.11757636822557</v>
      </c>
      <c r="BX146" s="91">
        <f>'Data tilvækstoversigt'!U136*AF146</f>
        <v>407.75740115670499</v>
      </c>
      <c r="BY146" s="91">
        <f>'Data tilvækstoversigt'!V136*AG146</f>
        <v>420.79373885598312</v>
      </c>
      <c r="BZ146" s="91">
        <f>'Data tilvækstoversigt'!W136*AH146</f>
        <v>428.8809706367968</v>
      </c>
      <c r="CA146" s="91">
        <f>'Data tilvækstoversigt'!X136*AI146</f>
        <v>438.76128592842866</v>
      </c>
      <c r="CB146" s="91">
        <f>'Data tilvækstoversigt'!Y136*AJ146</f>
        <v>450.14838646833095</v>
      </c>
      <c r="CC146" s="91">
        <f>'Data tilvækstoversigt'!Z136*AK146</f>
        <v>461.28525756467536</v>
      </c>
      <c r="CD146" s="91">
        <f>'Data tilvækstoversigt'!AA136*AL146</f>
        <v>469.55600802614236</v>
      </c>
      <c r="CE146" s="91">
        <f>'Data tilvækstoversigt'!AB136*AM146</f>
        <v>475.95299126900352</v>
      </c>
      <c r="CF146" s="91">
        <f>'Data tilvækstoversigt'!AC136*AN146</f>
        <v>485.50797028289333</v>
      </c>
      <c r="CG146" s="91">
        <f>'Data tilvækstoversigt'!AD136*AO146</f>
        <v>494.94761358742568</v>
      </c>
      <c r="CH146" s="91">
        <f>'Data tilvækstoversigt'!AE136*AP146</f>
        <v>500.67536284758228</v>
      </c>
      <c r="CI146" s="91">
        <f>'Data tilvækstoversigt'!AF136*AQ146</f>
        <v>0</v>
      </c>
      <c r="CJ146" s="91">
        <f>'Data tilvækstoversigt'!AG136*AR146</f>
        <v>0</v>
      </c>
      <c r="CK146" s="91">
        <f>'Data tilvækstoversigt'!AH136*AS146</f>
        <v>0</v>
      </c>
      <c r="CL146" s="91">
        <f>'Data tilvækstoversigt'!AI136*AT146</f>
        <v>0</v>
      </c>
      <c r="CM146" s="91">
        <f>'Data tilvækstoversigt'!AJ136*AU146</f>
        <v>0</v>
      </c>
      <c r="CN146" s="91">
        <f>'Data tilvækstoversigt'!AK136*AV146</f>
        <v>0</v>
      </c>
      <c r="CO146" s="91">
        <f>'Data tilvækstoversigt'!AL136*AW146</f>
        <v>0</v>
      </c>
      <c r="CP146" s="91">
        <f>'Data tilvækstoversigt'!AM136*AX146</f>
        <v>0</v>
      </c>
      <c r="CQ146" s="91">
        <f>'Data tilvækstoversigt'!AN136*AY146</f>
        <v>0</v>
      </c>
      <c r="CR146" s="91">
        <f>'Data tilvækstoversigt'!AO136*AZ146</f>
        <v>0</v>
      </c>
      <c r="CS146" s="91">
        <f>'Data tilvækstoversigt'!AP136*BA146</f>
        <v>0</v>
      </c>
      <c r="CT146" s="91">
        <f>'Data tilvækstoversigt'!AQ136*BB146</f>
        <v>0</v>
      </c>
    </row>
    <row r="147" spans="1:98" x14ac:dyDescent="0.3">
      <c r="F147" s="92">
        <f>B146</f>
        <v>140</v>
      </c>
      <c r="G147" s="92">
        <f>C146</f>
        <v>140</v>
      </c>
      <c r="H147" s="4">
        <f>E146</f>
        <v>1</v>
      </c>
      <c r="I147">
        <v>0</v>
      </c>
      <c r="J147" s="48">
        <f>IF(AND(I147&gt;=F147,I147&lt;=G147+1),H147,0)</f>
        <v>0</v>
      </c>
      <c r="K147" s="48">
        <f>IF(IF(AND(I147&gt;=(F147*2),I147&lt;=G147+F147+(G147-F147+5)+1),((H147)^2)*(I148-F147*2)/5,0)&lt;=H147,IF(AND(I147&gt;=(F147*2),I147&lt;=G147+F147+(G147-F147+5)+1),((H147)^2)*(I148-F147*2)/5,0),(K146-H147^2))</f>
        <v>0</v>
      </c>
      <c r="L147" s="98">
        <f>IF(IF(AND(I147&gt;=(F147*3),I147&lt;=G147+F147+F147+(G147-F147+5)+1),((H147)^3)*(I148-F147*3)/5,0)&lt;=H147,IF(AND(I147&gt;=(F147*3),I147&lt;=G147+F147+F147+(G147-F147+5)+1),((H147)^3)*(I148-F147*3)/5,0),(L146-H147^3))</f>
        <v>0</v>
      </c>
      <c r="M147" s="96"/>
      <c r="N147" s="48">
        <f>$J147+$K147+$L147</f>
        <v>0</v>
      </c>
      <c r="O147" s="48">
        <f t="shared" ref="O147:BB153" si="1847">$J147+$K147+$L147</f>
        <v>0</v>
      </c>
      <c r="P147" s="48">
        <f t="shared" si="1847"/>
        <v>0</v>
      </c>
      <c r="Q147" s="48">
        <f t="shared" si="1847"/>
        <v>0</v>
      </c>
      <c r="R147" s="48">
        <f t="shared" si="1847"/>
        <v>0</v>
      </c>
      <c r="S147" s="48">
        <f t="shared" si="1847"/>
        <v>0</v>
      </c>
      <c r="T147" s="48">
        <f t="shared" si="1847"/>
        <v>0</v>
      </c>
      <c r="U147" s="48">
        <f t="shared" si="1847"/>
        <v>0</v>
      </c>
      <c r="V147" s="48">
        <f t="shared" si="1847"/>
        <v>0</v>
      </c>
      <c r="W147" s="48">
        <f t="shared" si="1847"/>
        <v>0</v>
      </c>
      <c r="X147" s="48">
        <f t="shared" si="1847"/>
        <v>0</v>
      </c>
      <c r="Y147" s="48">
        <f t="shared" si="1847"/>
        <v>0</v>
      </c>
      <c r="Z147" s="48">
        <f t="shared" si="1847"/>
        <v>0</v>
      </c>
      <c r="AA147" s="48">
        <f t="shared" si="1847"/>
        <v>0</v>
      </c>
      <c r="AB147" s="48">
        <f t="shared" si="1847"/>
        <v>0</v>
      </c>
      <c r="AC147" s="48">
        <f t="shared" si="1847"/>
        <v>0</v>
      </c>
      <c r="AD147" s="48">
        <f t="shared" si="1847"/>
        <v>0</v>
      </c>
      <c r="AE147" s="48">
        <f t="shared" si="1847"/>
        <v>0</v>
      </c>
      <c r="AF147" s="48">
        <f t="shared" si="1847"/>
        <v>0</v>
      </c>
      <c r="AG147" s="48">
        <f t="shared" si="1847"/>
        <v>0</v>
      </c>
      <c r="AH147" s="48">
        <f t="shared" si="1847"/>
        <v>0</v>
      </c>
      <c r="AI147" s="48">
        <f t="shared" si="1847"/>
        <v>0</v>
      </c>
      <c r="AJ147" s="48">
        <f t="shared" si="1847"/>
        <v>0</v>
      </c>
      <c r="AK147" s="48">
        <f t="shared" si="1847"/>
        <v>0</v>
      </c>
      <c r="AL147" s="48">
        <f t="shared" si="1847"/>
        <v>0</v>
      </c>
      <c r="AM147" s="48">
        <f t="shared" si="1847"/>
        <v>0</v>
      </c>
      <c r="AN147" s="48">
        <f t="shared" si="1847"/>
        <v>0</v>
      </c>
      <c r="AO147" s="48">
        <f t="shared" si="1847"/>
        <v>0</v>
      </c>
      <c r="AP147" s="48">
        <f t="shared" si="1847"/>
        <v>0</v>
      </c>
      <c r="AQ147" s="48">
        <f t="shared" si="1847"/>
        <v>0</v>
      </c>
      <c r="AR147" s="48">
        <f t="shared" si="1847"/>
        <v>0</v>
      </c>
      <c r="AS147" s="48">
        <f t="shared" si="1847"/>
        <v>0</v>
      </c>
      <c r="AT147" s="48">
        <f t="shared" si="1847"/>
        <v>0</v>
      </c>
      <c r="AU147" s="48">
        <f t="shared" si="1847"/>
        <v>0</v>
      </c>
      <c r="AV147" s="48">
        <f t="shared" si="1847"/>
        <v>0</v>
      </c>
      <c r="AW147" s="48">
        <f t="shared" si="1847"/>
        <v>0</v>
      </c>
      <c r="AX147" s="48">
        <f t="shared" si="1847"/>
        <v>0</v>
      </c>
      <c r="AY147" s="48">
        <f t="shared" si="1847"/>
        <v>0</v>
      </c>
      <c r="AZ147" s="48">
        <f t="shared" si="1847"/>
        <v>0</v>
      </c>
      <c r="BA147" s="48">
        <f t="shared" si="1847"/>
        <v>0</v>
      </c>
      <c r="BB147" s="48">
        <f t="shared" si="1847"/>
        <v>0</v>
      </c>
      <c r="BC147" s="48"/>
      <c r="BE147" t="s">
        <v>177</v>
      </c>
      <c r="BF147">
        <f>BF146*N147</f>
        <v>0</v>
      </c>
      <c r="BG147">
        <f t="shared" ref="BG147" si="1848">BG146*O147</f>
        <v>0</v>
      </c>
      <c r="BH147">
        <f t="shared" ref="BH147" si="1849">BH146*P147</f>
        <v>0</v>
      </c>
      <c r="BI147">
        <f t="shared" ref="BI147" si="1850">BI146*Q147</f>
        <v>0</v>
      </c>
      <c r="BJ147">
        <f t="shared" ref="BJ147" si="1851">BJ146*R147</f>
        <v>0</v>
      </c>
      <c r="BK147">
        <f t="shared" ref="BK147" si="1852">BK146*S147</f>
        <v>0</v>
      </c>
      <c r="BL147">
        <f t="shared" ref="BL147" si="1853">BL146*T147</f>
        <v>0</v>
      </c>
      <c r="BM147">
        <f t="shared" ref="BM147" si="1854">BM146*U147</f>
        <v>0</v>
      </c>
      <c r="BN147">
        <f t="shared" ref="BN147" si="1855">BN146*V147</f>
        <v>0</v>
      </c>
      <c r="BO147">
        <f t="shared" ref="BO147" si="1856">BO146*W147</f>
        <v>0</v>
      </c>
      <c r="BP147">
        <f t="shared" ref="BP147" si="1857">BP146*X147</f>
        <v>0</v>
      </c>
      <c r="BQ147">
        <f t="shared" ref="BQ147" si="1858">BQ146*Y147</f>
        <v>0</v>
      </c>
      <c r="BR147">
        <f t="shared" ref="BR147" si="1859">BR146*Z147</f>
        <v>0</v>
      </c>
      <c r="BS147">
        <f t="shared" ref="BS147" si="1860">BS146*AA147</f>
        <v>0</v>
      </c>
      <c r="BT147">
        <f t="shared" ref="BT147" si="1861">BT146*AB147</f>
        <v>0</v>
      </c>
      <c r="BU147">
        <f t="shared" ref="BU147" si="1862">BU146*AC147</f>
        <v>0</v>
      </c>
      <c r="BV147">
        <f t="shared" ref="BV147" si="1863">BV146*AD147</f>
        <v>0</v>
      </c>
      <c r="BW147">
        <f t="shared" ref="BW147" si="1864">BW146*AE147</f>
        <v>0</v>
      </c>
      <c r="BX147">
        <f t="shared" ref="BX147" si="1865">BX146*AF147</f>
        <v>0</v>
      </c>
      <c r="BY147">
        <f t="shared" ref="BY147" si="1866">BY146*AG147</f>
        <v>0</v>
      </c>
      <c r="BZ147">
        <f t="shared" ref="BZ147" si="1867">BZ146*AH147</f>
        <v>0</v>
      </c>
      <c r="CA147">
        <f t="shared" ref="CA147" si="1868">CA146*AI147</f>
        <v>0</v>
      </c>
      <c r="CB147">
        <f t="shared" ref="CB147" si="1869">CB146*AJ147</f>
        <v>0</v>
      </c>
      <c r="CC147">
        <f t="shared" ref="CC147" si="1870">CC146*AK147</f>
        <v>0</v>
      </c>
      <c r="CD147">
        <f t="shared" ref="CD147" si="1871">CD146*AL147</f>
        <v>0</v>
      </c>
      <c r="CE147">
        <f t="shared" ref="CE147" si="1872">CE146*AM147</f>
        <v>0</v>
      </c>
      <c r="CF147">
        <f t="shared" ref="CF147" si="1873">CF146*AN147</f>
        <v>0</v>
      </c>
      <c r="CG147">
        <f t="shared" ref="CG147" si="1874">CG146*AO147</f>
        <v>0</v>
      </c>
      <c r="CH147">
        <f t="shared" ref="CH147" si="1875">CH146*AP147</f>
        <v>0</v>
      </c>
      <c r="CI147">
        <f t="shared" ref="CI147" si="1876">CI146*AQ147</f>
        <v>0</v>
      </c>
      <c r="CJ147">
        <f t="shared" ref="CJ147" si="1877">CJ146*AR147</f>
        <v>0</v>
      </c>
      <c r="CK147">
        <f t="shared" ref="CK147" si="1878">CK146*AS147</f>
        <v>0</v>
      </c>
      <c r="CL147">
        <f t="shared" ref="CL147" si="1879">CL146*AT147</f>
        <v>0</v>
      </c>
      <c r="CM147">
        <f t="shared" ref="CM147" si="1880">CM146*AU147</f>
        <v>0</v>
      </c>
      <c r="CN147">
        <f t="shared" ref="CN147" si="1881">CN146*AV147</f>
        <v>0</v>
      </c>
      <c r="CO147">
        <f t="shared" ref="CO147" si="1882">CO146*AW147</f>
        <v>0</v>
      </c>
      <c r="CP147">
        <f t="shared" ref="CP147" si="1883">CP146*AX147</f>
        <v>0</v>
      </c>
      <c r="CQ147">
        <f t="shared" ref="CQ147" si="1884">CQ146*AY147</f>
        <v>0</v>
      </c>
      <c r="CR147">
        <f t="shared" ref="CR147" si="1885">CR146*AZ147</f>
        <v>0</v>
      </c>
      <c r="CS147">
        <f t="shared" ref="CS147" si="1886">CS146*BA147</f>
        <v>0</v>
      </c>
      <c r="CT147">
        <f t="shared" ref="CT147" si="1887">CT146*BB147</f>
        <v>0</v>
      </c>
    </row>
    <row r="148" spans="1:98" x14ac:dyDescent="0.3">
      <c r="F148" s="91">
        <f>F147</f>
        <v>140</v>
      </c>
      <c r="G148" s="91">
        <f>G147</f>
        <v>140</v>
      </c>
      <c r="H148" s="4">
        <f>H147</f>
        <v>1</v>
      </c>
      <c r="I148">
        <v>5</v>
      </c>
      <c r="J148" s="48">
        <f t="shared" ref="J148:J187" si="1888">IF(AND(I148&gt;=F148,I148&lt;=G148+1),H148,0)</f>
        <v>0</v>
      </c>
      <c r="K148" s="48">
        <f t="shared" ref="K148:K153" si="1889">IF(IF(AND(I148&gt;=(F148*2),I148&lt;=G148+F148+(G148-F148+5)+1),((H148)^2)*(I149-F148*2)/5,0)&lt;=H148,IF(AND(I148&gt;=(F148*2),I148&lt;=G148+F148+(G148-F148+5)+1),((H148)^2)*(I149-F148*2)/5,0),(K147-H148^2))</f>
        <v>0</v>
      </c>
      <c r="L148" s="98">
        <f t="shared" ref="L148:L187" si="1890">IF(IF(AND(I148&gt;=(F148*3),I148&lt;=G148+F148+F148+(G148-F148+5)+1),((H148)^3)*(I149-F148*3)/5,0)&lt;=H148,IF(AND(I148&gt;=(F148*3),I148&lt;=G148+F148+F148+(G148-F148+5)+1),((H148)^3)*(I149-F148*3)/5,0),(L147-H148^3))</f>
        <v>0</v>
      </c>
      <c r="M148" s="48"/>
      <c r="N148" s="48"/>
      <c r="O148" s="48">
        <f>$J148+$K148+$L148</f>
        <v>0</v>
      </c>
      <c r="P148" s="48">
        <f t="shared" si="1847"/>
        <v>0</v>
      </c>
      <c r="Q148" s="48">
        <f t="shared" si="1847"/>
        <v>0</v>
      </c>
      <c r="R148" s="48">
        <f t="shared" si="1847"/>
        <v>0</v>
      </c>
      <c r="S148" s="48">
        <f t="shared" si="1847"/>
        <v>0</v>
      </c>
      <c r="T148" s="48">
        <f t="shared" si="1847"/>
        <v>0</v>
      </c>
      <c r="U148" s="48">
        <f t="shared" si="1847"/>
        <v>0</v>
      </c>
      <c r="V148" s="48">
        <f t="shared" si="1847"/>
        <v>0</v>
      </c>
      <c r="W148" s="48">
        <f t="shared" si="1847"/>
        <v>0</v>
      </c>
      <c r="X148" s="48">
        <f t="shared" si="1847"/>
        <v>0</v>
      </c>
      <c r="Y148" s="48">
        <f t="shared" si="1847"/>
        <v>0</v>
      </c>
      <c r="Z148" s="48">
        <f t="shared" si="1847"/>
        <v>0</v>
      </c>
      <c r="AA148" s="48">
        <f t="shared" si="1847"/>
        <v>0</v>
      </c>
      <c r="AB148" s="48">
        <f t="shared" si="1847"/>
        <v>0</v>
      </c>
      <c r="AC148" s="48">
        <f t="shared" si="1847"/>
        <v>0</v>
      </c>
      <c r="AD148" s="48">
        <f t="shared" si="1847"/>
        <v>0</v>
      </c>
      <c r="AE148" s="48">
        <f t="shared" si="1847"/>
        <v>0</v>
      </c>
      <c r="AF148" s="48">
        <f t="shared" si="1847"/>
        <v>0</v>
      </c>
      <c r="AG148" s="48">
        <f t="shared" si="1847"/>
        <v>0</v>
      </c>
      <c r="AH148" s="48">
        <f t="shared" si="1847"/>
        <v>0</v>
      </c>
      <c r="AI148" s="48">
        <f t="shared" si="1847"/>
        <v>0</v>
      </c>
      <c r="AJ148" s="48">
        <f t="shared" si="1847"/>
        <v>0</v>
      </c>
      <c r="AK148" s="48">
        <f t="shared" si="1847"/>
        <v>0</v>
      </c>
      <c r="AL148" s="48">
        <f t="shared" si="1847"/>
        <v>0</v>
      </c>
      <c r="AM148" s="48">
        <f t="shared" si="1847"/>
        <v>0</v>
      </c>
      <c r="AN148" s="48">
        <f t="shared" si="1847"/>
        <v>0</v>
      </c>
      <c r="AO148" s="48">
        <f t="shared" si="1847"/>
        <v>0</v>
      </c>
      <c r="AP148" s="48">
        <f t="shared" si="1847"/>
        <v>0</v>
      </c>
      <c r="AQ148" s="48">
        <f t="shared" si="1847"/>
        <v>0</v>
      </c>
      <c r="AR148" s="48">
        <f t="shared" si="1847"/>
        <v>0</v>
      </c>
      <c r="AS148" s="48">
        <f t="shared" si="1847"/>
        <v>0</v>
      </c>
      <c r="AT148" s="48">
        <f t="shared" si="1847"/>
        <v>0</v>
      </c>
      <c r="AU148" s="48">
        <f t="shared" si="1847"/>
        <v>0</v>
      </c>
      <c r="AV148" s="48">
        <f t="shared" si="1847"/>
        <v>0</v>
      </c>
      <c r="AW148" s="48">
        <f t="shared" si="1847"/>
        <v>0</v>
      </c>
      <c r="AX148" s="48">
        <f t="shared" si="1847"/>
        <v>0</v>
      </c>
      <c r="AY148" s="48">
        <f t="shared" si="1847"/>
        <v>0</v>
      </c>
      <c r="AZ148" s="48">
        <f t="shared" si="1847"/>
        <v>0</v>
      </c>
      <c r="BA148" s="48">
        <f t="shared" si="1847"/>
        <v>0</v>
      </c>
      <c r="BB148" s="48">
        <f t="shared" si="1847"/>
        <v>0</v>
      </c>
      <c r="BC148" s="48"/>
      <c r="BE148" t="s">
        <v>178</v>
      </c>
      <c r="BG148">
        <f>BF146*O148</f>
        <v>0</v>
      </c>
      <c r="BH148">
        <f t="shared" ref="BH148" si="1891">BG146*P148</f>
        <v>0</v>
      </c>
      <c r="BI148">
        <f t="shared" ref="BI148" si="1892">BH146*Q148</f>
        <v>0</v>
      </c>
      <c r="BJ148">
        <f t="shared" ref="BJ148" si="1893">BI146*R148</f>
        <v>0</v>
      </c>
      <c r="BK148">
        <f t="shared" ref="BK148" si="1894">BJ146*S148</f>
        <v>0</v>
      </c>
      <c r="BL148">
        <f t="shared" ref="BL148" si="1895">BK146*T148</f>
        <v>0</v>
      </c>
      <c r="BM148">
        <f t="shared" ref="BM148" si="1896">BL146*U148</f>
        <v>0</v>
      </c>
      <c r="BN148">
        <f t="shared" ref="BN148" si="1897">BM146*V148</f>
        <v>0</v>
      </c>
      <c r="BO148">
        <f t="shared" ref="BO148" si="1898">BN146*W148</f>
        <v>0</v>
      </c>
      <c r="BP148">
        <f t="shared" ref="BP148" si="1899">BO146*X148</f>
        <v>0</v>
      </c>
      <c r="BQ148">
        <f t="shared" ref="BQ148" si="1900">BP146*Y148</f>
        <v>0</v>
      </c>
      <c r="BR148">
        <f t="shared" ref="BR148" si="1901">BQ146*Z148</f>
        <v>0</v>
      </c>
      <c r="BS148">
        <f t="shared" ref="BS148" si="1902">BR146*AA148</f>
        <v>0</v>
      </c>
      <c r="BT148">
        <f t="shared" ref="BT148" si="1903">BS146*AB148</f>
        <v>0</v>
      </c>
      <c r="BU148">
        <f t="shared" ref="BU148" si="1904">BT146*AC148</f>
        <v>0</v>
      </c>
      <c r="BV148">
        <f t="shared" ref="BV148" si="1905">BU146*AD148</f>
        <v>0</v>
      </c>
      <c r="BW148">
        <f t="shared" ref="BW148" si="1906">BV146*AE148</f>
        <v>0</v>
      </c>
      <c r="BX148">
        <f t="shared" ref="BX148" si="1907">BW146*AF148</f>
        <v>0</v>
      </c>
      <c r="BY148">
        <f t="shared" ref="BY148" si="1908">BX146*AG148</f>
        <v>0</v>
      </c>
      <c r="BZ148">
        <f t="shared" ref="BZ148" si="1909">BY146*AH148</f>
        <v>0</v>
      </c>
      <c r="CA148">
        <f t="shared" ref="CA148" si="1910">BZ146*AI148</f>
        <v>0</v>
      </c>
      <c r="CB148">
        <f t="shared" ref="CB148" si="1911">CA146*AJ148</f>
        <v>0</v>
      </c>
      <c r="CC148">
        <f t="shared" ref="CC148" si="1912">CB146*AK148</f>
        <v>0</v>
      </c>
      <c r="CD148">
        <f t="shared" ref="CD148" si="1913">CC146*AL148</f>
        <v>0</v>
      </c>
      <c r="CE148">
        <f t="shared" ref="CE148" si="1914">CD146*AM148</f>
        <v>0</v>
      </c>
      <c r="CF148">
        <f t="shared" ref="CF148" si="1915">CE146*AN148</f>
        <v>0</v>
      </c>
      <c r="CG148">
        <f t="shared" ref="CG148" si="1916">CF146*AO148</f>
        <v>0</v>
      </c>
      <c r="CH148">
        <f t="shared" ref="CH148" si="1917">CG146*AP148</f>
        <v>0</v>
      </c>
      <c r="CI148">
        <f t="shared" ref="CI148" si="1918">CH146*AQ148</f>
        <v>0</v>
      </c>
      <c r="CJ148">
        <f t="shared" ref="CJ148" si="1919">CI146*AR148</f>
        <v>0</v>
      </c>
      <c r="CK148">
        <f t="shared" ref="CK148" si="1920">CJ146*AS148</f>
        <v>0</v>
      </c>
      <c r="CL148">
        <f t="shared" ref="CL148" si="1921">CK146*AT148</f>
        <v>0</v>
      </c>
      <c r="CM148">
        <f t="shared" ref="CM148" si="1922">CL146*AU148</f>
        <v>0</v>
      </c>
      <c r="CN148">
        <f t="shared" ref="CN148" si="1923">CM146*AV148</f>
        <v>0</v>
      </c>
      <c r="CO148">
        <f t="shared" ref="CO148" si="1924">CN146*AW148</f>
        <v>0</v>
      </c>
      <c r="CP148">
        <f t="shared" ref="CP148" si="1925">CO146*AX148</f>
        <v>0</v>
      </c>
      <c r="CQ148">
        <f t="shared" ref="CQ148" si="1926">CP146*AY148</f>
        <v>0</v>
      </c>
      <c r="CR148">
        <f t="shared" ref="CR148" si="1927">CQ146*AZ148</f>
        <v>0</v>
      </c>
      <c r="CS148">
        <f t="shared" ref="CS148" si="1928">CR146*BA148</f>
        <v>0</v>
      </c>
      <c r="CT148">
        <f t="shared" ref="CT148" si="1929">CS146*BB148</f>
        <v>0</v>
      </c>
    </row>
    <row r="149" spans="1:98" x14ac:dyDescent="0.3">
      <c r="E149" s="4"/>
      <c r="F149" s="91">
        <f t="shared" ref="F149:H149" si="1930">F148</f>
        <v>140</v>
      </c>
      <c r="G149" s="91">
        <f t="shared" si="1930"/>
        <v>140</v>
      </c>
      <c r="H149" s="4">
        <f t="shared" si="1930"/>
        <v>1</v>
      </c>
      <c r="I149">
        <v>10</v>
      </c>
      <c r="J149" s="48">
        <f t="shared" si="1888"/>
        <v>0</v>
      </c>
      <c r="K149" s="48">
        <f t="shared" si="1889"/>
        <v>0</v>
      </c>
      <c r="L149" s="98">
        <f t="shared" si="1890"/>
        <v>0</v>
      </c>
      <c r="M149" s="48"/>
      <c r="N149" s="48"/>
      <c r="O149" s="48"/>
      <c r="P149" s="48">
        <f>$J149+$K149+$L149</f>
        <v>0</v>
      </c>
      <c r="Q149" s="48">
        <f t="shared" si="1847"/>
        <v>0</v>
      </c>
      <c r="R149" s="48">
        <f t="shared" si="1847"/>
        <v>0</v>
      </c>
      <c r="S149" s="48">
        <f t="shared" si="1847"/>
        <v>0</v>
      </c>
      <c r="T149" s="48">
        <f t="shared" si="1847"/>
        <v>0</v>
      </c>
      <c r="U149" s="48">
        <f t="shared" si="1847"/>
        <v>0</v>
      </c>
      <c r="V149" s="48">
        <f t="shared" si="1847"/>
        <v>0</v>
      </c>
      <c r="W149" s="48">
        <f t="shared" si="1847"/>
        <v>0</v>
      </c>
      <c r="X149" s="48">
        <f t="shared" si="1847"/>
        <v>0</v>
      </c>
      <c r="Y149" s="48">
        <f t="shared" si="1847"/>
        <v>0</v>
      </c>
      <c r="Z149" s="48">
        <f t="shared" si="1847"/>
        <v>0</v>
      </c>
      <c r="AA149" s="48">
        <f t="shared" si="1847"/>
        <v>0</v>
      </c>
      <c r="AB149" s="48">
        <f t="shared" si="1847"/>
        <v>0</v>
      </c>
      <c r="AC149" s="48">
        <f t="shared" si="1847"/>
        <v>0</v>
      </c>
      <c r="AD149" s="48">
        <f t="shared" si="1847"/>
        <v>0</v>
      </c>
      <c r="AE149" s="48">
        <f t="shared" si="1847"/>
        <v>0</v>
      </c>
      <c r="AF149" s="48">
        <f t="shared" si="1847"/>
        <v>0</v>
      </c>
      <c r="AG149" s="48">
        <f t="shared" si="1847"/>
        <v>0</v>
      </c>
      <c r="AH149" s="48">
        <f t="shared" si="1847"/>
        <v>0</v>
      </c>
      <c r="AI149" s="48">
        <f t="shared" si="1847"/>
        <v>0</v>
      </c>
      <c r="AJ149" s="48">
        <f t="shared" si="1847"/>
        <v>0</v>
      </c>
      <c r="AK149" s="48">
        <f t="shared" si="1847"/>
        <v>0</v>
      </c>
      <c r="AL149" s="48">
        <f t="shared" si="1847"/>
        <v>0</v>
      </c>
      <c r="AM149" s="48">
        <f t="shared" si="1847"/>
        <v>0</v>
      </c>
      <c r="AN149" s="48">
        <f t="shared" si="1847"/>
        <v>0</v>
      </c>
      <c r="AO149" s="48">
        <f t="shared" si="1847"/>
        <v>0</v>
      </c>
      <c r="AP149" s="48">
        <f t="shared" si="1847"/>
        <v>0</v>
      </c>
      <c r="AQ149" s="48">
        <f t="shared" si="1847"/>
        <v>0</v>
      </c>
      <c r="AR149" s="48">
        <f t="shared" si="1847"/>
        <v>0</v>
      </c>
      <c r="AS149" s="48">
        <f t="shared" si="1847"/>
        <v>0</v>
      </c>
      <c r="AT149" s="48">
        <f t="shared" si="1847"/>
        <v>0</v>
      </c>
      <c r="AU149" s="48">
        <f t="shared" si="1847"/>
        <v>0</v>
      </c>
      <c r="AV149" s="48">
        <f t="shared" si="1847"/>
        <v>0</v>
      </c>
      <c r="AW149" s="48">
        <f t="shared" si="1847"/>
        <v>0</v>
      </c>
      <c r="AX149" s="48">
        <f t="shared" si="1847"/>
        <v>0</v>
      </c>
      <c r="AY149" s="48">
        <f t="shared" si="1847"/>
        <v>0</v>
      </c>
      <c r="AZ149" s="48">
        <f t="shared" si="1847"/>
        <v>0</v>
      </c>
      <c r="BA149" s="48">
        <f t="shared" si="1847"/>
        <v>0</v>
      </c>
      <c r="BB149" s="48">
        <f t="shared" si="1847"/>
        <v>0</v>
      </c>
      <c r="BC149" s="48"/>
      <c r="BE149" t="s">
        <v>179</v>
      </c>
      <c r="BH149">
        <f>BF146*P149</f>
        <v>0</v>
      </c>
      <c r="BI149">
        <f t="shared" ref="BI149" si="1931">BG146*Q149</f>
        <v>0</v>
      </c>
      <c r="BJ149">
        <f t="shared" ref="BJ149" si="1932">BH146*R149</f>
        <v>0</v>
      </c>
      <c r="BK149">
        <f t="shared" ref="BK149" si="1933">BI146*S149</f>
        <v>0</v>
      </c>
      <c r="BL149">
        <f t="shared" ref="BL149" si="1934">BJ146*T149</f>
        <v>0</v>
      </c>
      <c r="BM149">
        <f t="shared" ref="BM149" si="1935">BK146*U149</f>
        <v>0</v>
      </c>
      <c r="BN149">
        <f t="shared" ref="BN149" si="1936">BL146*V149</f>
        <v>0</v>
      </c>
      <c r="BO149">
        <f t="shared" ref="BO149" si="1937">BM146*W149</f>
        <v>0</v>
      </c>
      <c r="BP149">
        <f t="shared" ref="BP149" si="1938">BN146*X149</f>
        <v>0</v>
      </c>
      <c r="BQ149">
        <f t="shared" ref="BQ149" si="1939">BO146*Y149</f>
        <v>0</v>
      </c>
      <c r="BR149">
        <f t="shared" ref="BR149" si="1940">BP146*Z149</f>
        <v>0</v>
      </c>
      <c r="BS149">
        <f t="shared" ref="BS149" si="1941">BQ146*AA149</f>
        <v>0</v>
      </c>
      <c r="BT149">
        <f t="shared" ref="BT149" si="1942">BR146*AB149</f>
        <v>0</v>
      </c>
      <c r="BU149">
        <f t="shared" ref="BU149" si="1943">BS146*AC149</f>
        <v>0</v>
      </c>
      <c r="BV149">
        <f t="shared" ref="BV149" si="1944">BT146*AD149</f>
        <v>0</v>
      </c>
      <c r="BW149">
        <f t="shared" ref="BW149" si="1945">BU146*AE149</f>
        <v>0</v>
      </c>
      <c r="BX149">
        <f t="shared" ref="BX149" si="1946">BV146*AF149</f>
        <v>0</v>
      </c>
      <c r="BY149">
        <f t="shared" ref="BY149" si="1947">BW146*AG149</f>
        <v>0</v>
      </c>
      <c r="BZ149">
        <f t="shared" ref="BZ149" si="1948">BX146*AH149</f>
        <v>0</v>
      </c>
      <c r="CA149">
        <f t="shared" ref="CA149" si="1949">BY146*AI149</f>
        <v>0</v>
      </c>
      <c r="CB149">
        <f t="shared" ref="CB149" si="1950">BZ146*AJ149</f>
        <v>0</v>
      </c>
      <c r="CC149">
        <f t="shared" ref="CC149" si="1951">CA146*AK149</f>
        <v>0</v>
      </c>
      <c r="CD149">
        <f t="shared" ref="CD149" si="1952">CB146*AL149</f>
        <v>0</v>
      </c>
      <c r="CE149">
        <f t="shared" ref="CE149" si="1953">CC146*AM149</f>
        <v>0</v>
      </c>
      <c r="CF149">
        <f t="shared" ref="CF149" si="1954">CD146*AN149</f>
        <v>0</v>
      </c>
      <c r="CG149">
        <f t="shared" ref="CG149" si="1955">CE146*AO149</f>
        <v>0</v>
      </c>
      <c r="CH149">
        <f t="shared" ref="CH149" si="1956">CF146*AP149</f>
        <v>0</v>
      </c>
      <c r="CI149">
        <f t="shared" ref="CI149" si="1957">CG146*AQ149</f>
        <v>0</v>
      </c>
      <c r="CJ149">
        <f t="shared" ref="CJ149" si="1958">CH146*AR149</f>
        <v>0</v>
      </c>
      <c r="CK149">
        <f t="shared" ref="CK149" si="1959">CI146*AS149</f>
        <v>0</v>
      </c>
      <c r="CL149">
        <f t="shared" ref="CL149" si="1960">CJ146*AT149</f>
        <v>0</v>
      </c>
      <c r="CM149">
        <f t="shared" ref="CM149" si="1961">CK146*AU149</f>
        <v>0</v>
      </c>
      <c r="CN149">
        <f t="shared" ref="CN149" si="1962">CL146*AV149</f>
        <v>0</v>
      </c>
      <c r="CO149">
        <f t="shared" ref="CO149" si="1963">CM146*AW149</f>
        <v>0</v>
      </c>
      <c r="CP149">
        <f t="shared" ref="CP149" si="1964">CN146*AX149</f>
        <v>0</v>
      </c>
      <c r="CQ149">
        <f t="shared" ref="CQ149" si="1965">CO146*AY149</f>
        <v>0</v>
      </c>
      <c r="CR149">
        <f t="shared" ref="CR149" si="1966">CP146*AZ149</f>
        <v>0</v>
      </c>
      <c r="CS149">
        <f t="shared" ref="CS149" si="1967">CQ146*BA149</f>
        <v>0</v>
      </c>
      <c r="CT149">
        <f t="shared" ref="CT149" si="1968">CR146*BB149</f>
        <v>0</v>
      </c>
    </row>
    <row r="150" spans="1:98" x14ac:dyDescent="0.3">
      <c r="F150" s="91">
        <f t="shared" ref="F150:H150" si="1969">F149</f>
        <v>140</v>
      </c>
      <c r="G150" s="91">
        <f t="shared" si="1969"/>
        <v>140</v>
      </c>
      <c r="H150" s="4">
        <f t="shared" si="1969"/>
        <v>1</v>
      </c>
      <c r="I150">
        <v>15</v>
      </c>
      <c r="J150" s="48">
        <f t="shared" si="1888"/>
        <v>0</v>
      </c>
      <c r="K150" s="48">
        <f t="shared" si="1889"/>
        <v>0</v>
      </c>
      <c r="L150" s="98">
        <f t="shared" si="1890"/>
        <v>0</v>
      </c>
      <c r="M150" s="48"/>
      <c r="N150" s="48"/>
      <c r="O150" s="48"/>
      <c r="P150" s="48"/>
      <c r="Q150" s="48">
        <f>$J150+$K150+$L150</f>
        <v>0</v>
      </c>
      <c r="R150" s="48">
        <f t="shared" si="1847"/>
        <v>0</v>
      </c>
      <c r="S150" s="48">
        <f t="shared" si="1847"/>
        <v>0</v>
      </c>
      <c r="T150" s="48">
        <f t="shared" si="1847"/>
        <v>0</v>
      </c>
      <c r="U150" s="48">
        <f t="shared" si="1847"/>
        <v>0</v>
      </c>
      <c r="V150" s="48">
        <f t="shared" si="1847"/>
        <v>0</v>
      </c>
      <c r="W150" s="48">
        <f t="shared" si="1847"/>
        <v>0</v>
      </c>
      <c r="X150" s="48">
        <f t="shared" si="1847"/>
        <v>0</v>
      </c>
      <c r="Y150" s="48">
        <f t="shared" si="1847"/>
        <v>0</v>
      </c>
      <c r="Z150" s="48">
        <f t="shared" si="1847"/>
        <v>0</v>
      </c>
      <c r="AA150" s="48">
        <f t="shared" si="1847"/>
        <v>0</v>
      </c>
      <c r="AB150" s="48">
        <f t="shared" si="1847"/>
        <v>0</v>
      </c>
      <c r="AC150" s="48">
        <f t="shared" si="1847"/>
        <v>0</v>
      </c>
      <c r="AD150" s="48">
        <f t="shared" si="1847"/>
        <v>0</v>
      </c>
      <c r="AE150" s="48">
        <f t="shared" si="1847"/>
        <v>0</v>
      </c>
      <c r="AF150" s="48">
        <f t="shared" si="1847"/>
        <v>0</v>
      </c>
      <c r="AG150" s="48">
        <f t="shared" si="1847"/>
        <v>0</v>
      </c>
      <c r="AH150" s="48">
        <f t="shared" si="1847"/>
        <v>0</v>
      </c>
      <c r="AI150" s="48">
        <f t="shared" si="1847"/>
        <v>0</v>
      </c>
      <c r="AJ150" s="48">
        <f t="shared" si="1847"/>
        <v>0</v>
      </c>
      <c r="AK150" s="48">
        <f t="shared" si="1847"/>
        <v>0</v>
      </c>
      <c r="AL150" s="48">
        <f t="shared" si="1847"/>
        <v>0</v>
      </c>
      <c r="AM150" s="48">
        <f t="shared" si="1847"/>
        <v>0</v>
      </c>
      <c r="AN150" s="48">
        <f t="shared" si="1847"/>
        <v>0</v>
      </c>
      <c r="AO150" s="48">
        <f t="shared" si="1847"/>
        <v>0</v>
      </c>
      <c r="AP150" s="48">
        <f t="shared" si="1847"/>
        <v>0</v>
      </c>
      <c r="AQ150" s="48">
        <f t="shared" si="1847"/>
        <v>0</v>
      </c>
      <c r="AR150" s="48">
        <f t="shared" si="1847"/>
        <v>0</v>
      </c>
      <c r="AS150" s="48">
        <f t="shared" si="1847"/>
        <v>0</v>
      </c>
      <c r="AT150" s="48">
        <f t="shared" si="1847"/>
        <v>0</v>
      </c>
      <c r="AU150" s="48">
        <f t="shared" si="1847"/>
        <v>0</v>
      </c>
      <c r="AV150" s="48">
        <f t="shared" si="1847"/>
        <v>0</v>
      </c>
      <c r="AW150" s="48">
        <f t="shared" si="1847"/>
        <v>0</v>
      </c>
      <c r="AX150" s="48">
        <f t="shared" si="1847"/>
        <v>0</v>
      </c>
      <c r="AY150" s="48">
        <f t="shared" si="1847"/>
        <v>0</v>
      </c>
      <c r="AZ150" s="48">
        <f t="shared" si="1847"/>
        <v>0</v>
      </c>
      <c r="BA150" s="48">
        <f t="shared" si="1847"/>
        <v>0</v>
      </c>
      <c r="BB150" s="48">
        <f t="shared" si="1847"/>
        <v>0</v>
      </c>
      <c r="BC150" s="48"/>
      <c r="BE150" t="s">
        <v>180</v>
      </c>
      <c r="BI150">
        <f>BF146*Q150</f>
        <v>0</v>
      </c>
      <c r="BJ150">
        <f t="shared" ref="BJ150" si="1970">BG146*R150</f>
        <v>0</v>
      </c>
      <c r="BK150">
        <f t="shared" ref="BK150" si="1971">BH146*S150</f>
        <v>0</v>
      </c>
      <c r="BL150">
        <f t="shared" ref="BL150" si="1972">BI146*T150</f>
        <v>0</v>
      </c>
      <c r="BM150">
        <f t="shared" ref="BM150" si="1973">BJ146*U150</f>
        <v>0</v>
      </c>
      <c r="BN150">
        <f t="shared" ref="BN150" si="1974">BK146*V150</f>
        <v>0</v>
      </c>
      <c r="BO150">
        <f t="shared" ref="BO150" si="1975">BL146*W150</f>
        <v>0</v>
      </c>
      <c r="BP150">
        <f t="shared" ref="BP150" si="1976">BM146*X150</f>
        <v>0</v>
      </c>
      <c r="BQ150">
        <f t="shared" ref="BQ150" si="1977">BN146*Y150</f>
        <v>0</v>
      </c>
      <c r="BR150">
        <f t="shared" ref="BR150" si="1978">BO146*Z150</f>
        <v>0</v>
      </c>
      <c r="BS150">
        <f t="shared" ref="BS150" si="1979">BP146*AA150</f>
        <v>0</v>
      </c>
      <c r="BT150">
        <f t="shared" ref="BT150" si="1980">BQ146*AB150</f>
        <v>0</v>
      </c>
      <c r="BU150">
        <f t="shared" ref="BU150" si="1981">BR146*AC150</f>
        <v>0</v>
      </c>
      <c r="BV150">
        <f t="shared" ref="BV150" si="1982">BS146*AD150</f>
        <v>0</v>
      </c>
      <c r="BW150">
        <f t="shared" ref="BW150" si="1983">BT146*AE150</f>
        <v>0</v>
      </c>
      <c r="BX150">
        <f t="shared" ref="BX150" si="1984">BU146*AF150</f>
        <v>0</v>
      </c>
      <c r="BY150">
        <f t="shared" ref="BY150" si="1985">BV146*AG150</f>
        <v>0</v>
      </c>
      <c r="BZ150">
        <f t="shared" ref="BZ150" si="1986">BW146*AH150</f>
        <v>0</v>
      </c>
      <c r="CA150">
        <f t="shared" ref="CA150" si="1987">BX146*AI150</f>
        <v>0</v>
      </c>
      <c r="CB150">
        <f t="shared" ref="CB150" si="1988">BY146*AJ150</f>
        <v>0</v>
      </c>
      <c r="CC150">
        <f t="shared" ref="CC150" si="1989">BZ146*AK150</f>
        <v>0</v>
      </c>
      <c r="CD150">
        <f t="shared" ref="CD150" si="1990">CA146*AL150</f>
        <v>0</v>
      </c>
      <c r="CE150">
        <f t="shared" ref="CE150" si="1991">CB146*AM150</f>
        <v>0</v>
      </c>
      <c r="CF150">
        <f t="shared" ref="CF150" si="1992">CC146*AN150</f>
        <v>0</v>
      </c>
      <c r="CG150">
        <f t="shared" ref="CG150" si="1993">CD146*AO150</f>
        <v>0</v>
      </c>
      <c r="CH150">
        <f t="shared" ref="CH150" si="1994">CE146*AP150</f>
        <v>0</v>
      </c>
      <c r="CI150">
        <f t="shared" ref="CI150" si="1995">CF146*AQ150</f>
        <v>0</v>
      </c>
      <c r="CJ150">
        <f t="shared" ref="CJ150" si="1996">CG146*AR150</f>
        <v>0</v>
      </c>
      <c r="CK150">
        <f t="shared" ref="CK150" si="1997">CH146*AS150</f>
        <v>0</v>
      </c>
      <c r="CL150">
        <f t="shared" ref="CL150" si="1998">CI146*AT150</f>
        <v>0</v>
      </c>
      <c r="CM150">
        <f t="shared" ref="CM150" si="1999">CJ146*AU150</f>
        <v>0</v>
      </c>
      <c r="CN150">
        <f t="shared" ref="CN150" si="2000">CK146*AV150</f>
        <v>0</v>
      </c>
      <c r="CO150">
        <f t="shared" ref="CO150" si="2001">CL146*AW150</f>
        <v>0</v>
      </c>
      <c r="CP150">
        <f t="shared" ref="CP150" si="2002">CM146*AX150</f>
        <v>0</v>
      </c>
      <c r="CQ150">
        <f t="shared" ref="CQ150" si="2003">CN146*AY150</f>
        <v>0</v>
      </c>
      <c r="CR150">
        <f t="shared" ref="CR150" si="2004">CO146*AZ150</f>
        <v>0</v>
      </c>
      <c r="CS150">
        <f t="shared" ref="CS150" si="2005">CP146*BA150</f>
        <v>0</v>
      </c>
      <c r="CT150">
        <f t="shared" ref="CT150" si="2006">CQ146*BB150</f>
        <v>0</v>
      </c>
    </row>
    <row r="151" spans="1:98" x14ac:dyDescent="0.3">
      <c r="F151" s="91">
        <f t="shared" ref="F151:H151" si="2007">F150</f>
        <v>140</v>
      </c>
      <c r="G151" s="91">
        <f t="shared" si="2007"/>
        <v>140</v>
      </c>
      <c r="H151" s="4">
        <f t="shared" si="2007"/>
        <v>1</v>
      </c>
      <c r="I151">
        <v>20</v>
      </c>
      <c r="J151" s="48">
        <f t="shared" si="1888"/>
        <v>0</v>
      </c>
      <c r="K151" s="48">
        <f t="shared" si="1889"/>
        <v>0</v>
      </c>
      <c r="L151" s="98">
        <f t="shared" si="1890"/>
        <v>0</v>
      </c>
      <c r="M151" s="48"/>
      <c r="N151" s="48"/>
      <c r="O151" s="48"/>
      <c r="P151" s="48"/>
      <c r="Q151" s="48"/>
      <c r="R151" s="48">
        <f>$J151+$K151+$L151</f>
        <v>0</v>
      </c>
      <c r="S151" s="48">
        <f t="shared" si="1847"/>
        <v>0</v>
      </c>
      <c r="T151" s="48">
        <f t="shared" si="1847"/>
        <v>0</v>
      </c>
      <c r="U151" s="48">
        <f t="shared" si="1847"/>
        <v>0</v>
      </c>
      <c r="V151" s="48">
        <f t="shared" si="1847"/>
        <v>0</v>
      </c>
      <c r="W151" s="48">
        <f t="shared" si="1847"/>
        <v>0</v>
      </c>
      <c r="X151" s="48">
        <f t="shared" si="1847"/>
        <v>0</v>
      </c>
      <c r="Y151" s="48">
        <f t="shared" si="1847"/>
        <v>0</v>
      </c>
      <c r="Z151" s="48">
        <f t="shared" si="1847"/>
        <v>0</v>
      </c>
      <c r="AA151" s="48">
        <f t="shared" si="1847"/>
        <v>0</v>
      </c>
      <c r="AB151" s="48">
        <f t="shared" si="1847"/>
        <v>0</v>
      </c>
      <c r="AC151" s="48">
        <f t="shared" si="1847"/>
        <v>0</v>
      </c>
      <c r="AD151" s="48">
        <f t="shared" si="1847"/>
        <v>0</v>
      </c>
      <c r="AE151" s="48">
        <f t="shared" si="1847"/>
        <v>0</v>
      </c>
      <c r="AF151" s="48">
        <f t="shared" si="1847"/>
        <v>0</v>
      </c>
      <c r="AG151" s="48">
        <f t="shared" si="1847"/>
        <v>0</v>
      </c>
      <c r="AH151" s="48">
        <f t="shared" si="1847"/>
        <v>0</v>
      </c>
      <c r="AI151" s="48">
        <f t="shared" si="1847"/>
        <v>0</v>
      </c>
      <c r="AJ151" s="48">
        <f t="shared" si="1847"/>
        <v>0</v>
      </c>
      <c r="AK151" s="48">
        <f t="shared" si="1847"/>
        <v>0</v>
      </c>
      <c r="AL151" s="48">
        <f t="shared" si="1847"/>
        <v>0</v>
      </c>
      <c r="AM151" s="48">
        <f t="shared" si="1847"/>
        <v>0</v>
      </c>
      <c r="AN151" s="48">
        <f t="shared" si="1847"/>
        <v>0</v>
      </c>
      <c r="AO151" s="48">
        <f t="shared" si="1847"/>
        <v>0</v>
      </c>
      <c r="AP151" s="48">
        <f t="shared" si="1847"/>
        <v>0</v>
      </c>
      <c r="AQ151" s="48">
        <f t="shared" si="1847"/>
        <v>0</v>
      </c>
      <c r="AR151" s="48">
        <f t="shared" si="1847"/>
        <v>0</v>
      </c>
      <c r="AS151" s="48">
        <f t="shared" si="1847"/>
        <v>0</v>
      </c>
      <c r="AT151" s="48">
        <f t="shared" si="1847"/>
        <v>0</v>
      </c>
      <c r="AU151" s="48">
        <f t="shared" si="1847"/>
        <v>0</v>
      </c>
      <c r="AV151" s="48">
        <f t="shared" si="1847"/>
        <v>0</v>
      </c>
      <c r="AW151" s="48">
        <f t="shared" si="1847"/>
        <v>0</v>
      </c>
      <c r="AX151" s="48">
        <f t="shared" si="1847"/>
        <v>0</v>
      </c>
      <c r="AY151" s="48">
        <f t="shared" si="1847"/>
        <v>0</v>
      </c>
      <c r="AZ151" s="48">
        <f t="shared" si="1847"/>
        <v>0</v>
      </c>
      <c r="BA151" s="48">
        <f t="shared" si="1847"/>
        <v>0</v>
      </c>
      <c r="BB151" s="48">
        <f t="shared" si="1847"/>
        <v>0</v>
      </c>
      <c r="BC151" s="48"/>
      <c r="BE151" t="s">
        <v>181</v>
      </c>
      <c r="BJ151">
        <f>BF146*R151</f>
        <v>0</v>
      </c>
      <c r="BK151">
        <f t="shared" ref="BK151" si="2008">BG146*S151</f>
        <v>0</v>
      </c>
      <c r="BL151">
        <f t="shared" ref="BL151" si="2009">BH146*T151</f>
        <v>0</v>
      </c>
      <c r="BM151">
        <f t="shared" ref="BM151" si="2010">BI146*U151</f>
        <v>0</v>
      </c>
      <c r="BN151">
        <f t="shared" ref="BN151" si="2011">BJ146*V151</f>
        <v>0</v>
      </c>
      <c r="BO151">
        <f t="shared" ref="BO151" si="2012">BK146*W151</f>
        <v>0</v>
      </c>
      <c r="BP151">
        <f t="shared" ref="BP151" si="2013">BL146*X151</f>
        <v>0</v>
      </c>
      <c r="BQ151">
        <f t="shared" ref="BQ151" si="2014">BM146*Y151</f>
        <v>0</v>
      </c>
      <c r="BR151">
        <f t="shared" ref="BR151" si="2015">BN146*Z151</f>
        <v>0</v>
      </c>
      <c r="BS151">
        <f t="shared" ref="BS151" si="2016">BO146*AA151</f>
        <v>0</v>
      </c>
      <c r="BT151">
        <f t="shared" ref="BT151" si="2017">BP146*AB151</f>
        <v>0</v>
      </c>
      <c r="BU151">
        <f t="shared" ref="BU151" si="2018">BQ146*AC151</f>
        <v>0</v>
      </c>
      <c r="BV151">
        <f t="shared" ref="BV151" si="2019">BR146*AD151</f>
        <v>0</v>
      </c>
      <c r="BW151">
        <f t="shared" ref="BW151" si="2020">BS146*AE151</f>
        <v>0</v>
      </c>
      <c r="BX151">
        <f t="shared" ref="BX151" si="2021">BT146*AF151</f>
        <v>0</v>
      </c>
      <c r="BY151">
        <f t="shared" ref="BY151" si="2022">BU146*AG151</f>
        <v>0</v>
      </c>
      <c r="BZ151">
        <f t="shared" ref="BZ151" si="2023">BV146*AH151</f>
        <v>0</v>
      </c>
      <c r="CA151">
        <f t="shared" ref="CA151" si="2024">BW146*AI151</f>
        <v>0</v>
      </c>
      <c r="CB151">
        <f t="shared" ref="CB151" si="2025">BX146*AJ151</f>
        <v>0</v>
      </c>
      <c r="CC151">
        <f t="shared" ref="CC151" si="2026">BY146*AK151</f>
        <v>0</v>
      </c>
      <c r="CD151">
        <f t="shared" ref="CD151" si="2027">BZ146*AL151</f>
        <v>0</v>
      </c>
      <c r="CE151">
        <f t="shared" ref="CE151" si="2028">CA146*AM151</f>
        <v>0</v>
      </c>
      <c r="CF151">
        <f t="shared" ref="CF151" si="2029">CB146*AN151</f>
        <v>0</v>
      </c>
      <c r="CG151">
        <f t="shared" ref="CG151" si="2030">CC146*AO151</f>
        <v>0</v>
      </c>
      <c r="CH151">
        <f t="shared" ref="CH151" si="2031">CD146*AP151</f>
        <v>0</v>
      </c>
      <c r="CI151">
        <f t="shared" ref="CI151" si="2032">CE146*AQ151</f>
        <v>0</v>
      </c>
      <c r="CJ151">
        <f t="shared" ref="CJ151" si="2033">CF146*AR151</f>
        <v>0</v>
      </c>
      <c r="CK151">
        <f t="shared" ref="CK151" si="2034">CG146*AS151</f>
        <v>0</v>
      </c>
      <c r="CL151">
        <f t="shared" ref="CL151" si="2035">CH146*AT151</f>
        <v>0</v>
      </c>
      <c r="CM151">
        <f t="shared" ref="CM151" si="2036">CI146*AU151</f>
        <v>0</v>
      </c>
      <c r="CN151">
        <f t="shared" ref="CN151" si="2037">CJ146*AV151</f>
        <v>0</v>
      </c>
      <c r="CO151">
        <f t="shared" ref="CO151" si="2038">CK146*AW151</f>
        <v>0</v>
      </c>
      <c r="CP151">
        <f t="shared" ref="CP151" si="2039">CL146*AX151</f>
        <v>0</v>
      </c>
      <c r="CQ151">
        <f t="shared" ref="CQ151" si="2040">CM146*AY151</f>
        <v>0</v>
      </c>
      <c r="CR151">
        <f t="shared" ref="CR151" si="2041">CN146*AZ151</f>
        <v>0</v>
      </c>
      <c r="CS151">
        <f t="shared" ref="CS151" si="2042">CO146*BA151</f>
        <v>0</v>
      </c>
      <c r="CT151">
        <f t="shared" ref="CT151" si="2043">CP146*BB151</f>
        <v>0</v>
      </c>
    </row>
    <row r="152" spans="1:98" x14ac:dyDescent="0.3">
      <c r="F152" s="91">
        <f t="shared" ref="F152:H152" si="2044">F151</f>
        <v>140</v>
      </c>
      <c r="G152" s="91">
        <f t="shared" si="2044"/>
        <v>140</v>
      </c>
      <c r="H152" s="4">
        <f t="shared" si="2044"/>
        <v>1</v>
      </c>
      <c r="I152">
        <v>25</v>
      </c>
      <c r="J152" s="48">
        <f t="shared" si="1888"/>
        <v>0</v>
      </c>
      <c r="K152" s="48">
        <f t="shared" si="1889"/>
        <v>0</v>
      </c>
      <c r="L152" s="98">
        <f t="shared" si="1890"/>
        <v>0</v>
      </c>
      <c r="M152" s="48"/>
      <c r="N152" s="48"/>
      <c r="O152" s="48"/>
      <c r="P152" s="48"/>
      <c r="Q152" s="48"/>
      <c r="R152" s="48"/>
      <c r="S152" s="48">
        <f>$J152+$K152+$L152</f>
        <v>0</v>
      </c>
      <c r="T152" s="48">
        <f t="shared" si="1847"/>
        <v>0</v>
      </c>
      <c r="U152" s="48">
        <f t="shared" si="1847"/>
        <v>0</v>
      </c>
      <c r="V152" s="48">
        <f t="shared" si="1847"/>
        <v>0</v>
      </c>
      <c r="W152" s="48">
        <f t="shared" si="1847"/>
        <v>0</v>
      </c>
      <c r="X152" s="48">
        <f t="shared" si="1847"/>
        <v>0</v>
      </c>
      <c r="Y152" s="48">
        <f t="shared" si="1847"/>
        <v>0</v>
      </c>
      <c r="Z152" s="48">
        <f t="shared" si="1847"/>
        <v>0</v>
      </c>
      <c r="AA152" s="48">
        <f t="shared" si="1847"/>
        <v>0</v>
      </c>
      <c r="AB152" s="48">
        <f t="shared" si="1847"/>
        <v>0</v>
      </c>
      <c r="AC152" s="48">
        <f t="shared" si="1847"/>
        <v>0</v>
      </c>
      <c r="AD152" s="48">
        <f t="shared" si="1847"/>
        <v>0</v>
      </c>
      <c r="AE152" s="48">
        <f t="shared" si="1847"/>
        <v>0</v>
      </c>
      <c r="AF152" s="48">
        <f t="shared" si="1847"/>
        <v>0</v>
      </c>
      <c r="AG152" s="48">
        <f t="shared" si="1847"/>
        <v>0</v>
      </c>
      <c r="AH152" s="48">
        <f t="shared" si="1847"/>
        <v>0</v>
      </c>
      <c r="AI152" s="48">
        <f t="shared" si="1847"/>
        <v>0</v>
      </c>
      <c r="AJ152" s="48">
        <f t="shared" si="1847"/>
        <v>0</v>
      </c>
      <c r="AK152" s="48">
        <f t="shared" si="1847"/>
        <v>0</v>
      </c>
      <c r="AL152" s="48">
        <f t="shared" si="1847"/>
        <v>0</v>
      </c>
      <c r="AM152" s="48">
        <f t="shared" si="1847"/>
        <v>0</v>
      </c>
      <c r="AN152" s="48">
        <f t="shared" si="1847"/>
        <v>0</v>
      </c>
      <c r="AO152" s="48">
        <f t="shared" si="1847"/>
        <v>0</v>
      </c>
      <c r="AP152" s="48">
        <f t="shared" si="1847"/>
        <v>0</v>
      </c>
      <c r="AQ152" s="48">
        <f t="shared" si="1847"/>
        <v>0</v>
      </c>
      <c r="AR152" s="48">
        <f t="shared" si="1847"/>
        <v>0</v>
      </c>
      <c r="AS152" s="48">
        <f t="shared" si="1847"/>
        <v>0</v>
      </c>
      <c r="AT152" s="48">
        <f t="shared" si="1847"/>
        <v>0</v>
      </c>
      <c r="AU152" s="48">
        <f t="shared" si="1847"/>
        <v>0</v>
      </c>
      <c r="AV152" s="48">
        <f t="shared" si="1847"/>
        <v>0</v>
      </c>
      <c r="AW152" s="48">
        <f t="shared" si="1847"/>
        <v>0</v>
      </c>
      <c r="AX152" s="48">
        <f t="shared" si="1847"/>
        <v>0</v>
      </c>
      <c r="AY152" s="48">
        <f t="shared" si="1847"/>
        <v>0</v>
      </c>
      <c r="AZ152" s="48">
        <f t="shared" si="1847"/>
        <v>0</v>
      </c>
      <c r="BA152" s="48">
        <f t="shared" si="1847"/>
        <v>0</v>
      </c>
      <c r="BB152" s="48">
        <f t="shared" si="1847"/>
        <v>0</v>
      </c>
      <c r="BC152" s="48"/>
      <c r="BE152" t="s">
        <v>182</v>
      </c>
      <c r="BK152">
        <f>BF146*S152</f>
        <v>0</v>
      </c>
      <c r="BL152">
        <f t="shared" ref="BL152" si="2045">BG146*T152</f>
        <v>0</v>
      </c>
      <c r="BM152">
        <f t="shared" ref="BM152" si="2046">BH146*U152</f>
        <v>0</v>
      </c>
      <c r="BN152">
        <f t="shared" ref="BN152" si="2047">BI146*V152</f>
        <v>0</v>
      </c>
      <c r="BO152">
        <f t="shared" ref="BO152" si="2048">BJ146*W152</f>
        <v>0</v>
      </c>
      <c r="BP152">
        <f t="shared" ref="BP152" si="2049">BK146*X152</f>
        <v>0</v>
      </c>
      <c r="BQ152">
        <f t="shared" ref="BQ152" si="2050">BL146*Y152</f>
        <v>0</v>
      </c>
      <c r="BR152">
        <f t="shared" ref="BR152" si="2051">BM146*Z152</f>
        <v>0</v>
      </c>
      <c r="BS152">
        <f t="shared" ref="BS152" si="2052">BN146*AA152</f>
        <v>0</v>
      </c>
      <c r="BT152">
        <f t="shared" ref="BT152" si="2053">BO146*AB152</f>
        <v>0</v>
      </c>
      <c r="BU152">
        <f t="shared" ref="BU152" si="2054">BP146*AC152</f>
        <v>0</v>
      </c>
      <c r="BV152">
        <f t="shared" ref="BV152" si="2055">BQ146*AD152</f>
        <v>0</v>
      </c>
      <c r="BW152">
        <f t="shared" ref="BW152" si="2056">BR146*AE152</f>
        <v>0</v>
      </c>
      <c r="BX152">
        <f t="shared" ref="BX152" si="2057">BS146*AF152</f>
        <v>0</v>
      </c>
      <c r="BY152">
        <f t="shared" ref="BY152" si="2058">BT146*AG152</f>
        <v>0</v>
      </c>
      <c r="BZ152">
        <f t="shared" ref="BZ152" si="2059">BU146*AH152</f>
        <v>0</v>
      </c>
      <c r="CA152">
        <f t="shared" ref="CA152" si="2060">BV146*AI152</f>
        <v>0</v>
      </c>
      <c r="CB152">
        <f t="shared" ref="CB152" si="2061">BW146*AJ152</f>
        <v>0</v>
      </c>
      <c r="CC152">
        <f t="shared" ref="CC152" si="2062">BX146*AK152</f>
        <v>0</v>
      </c>
      <c r="CD152">
        <f t="shared" ref="CD152" si="2063">BY146*AL152</f>
        <v>0</v>
      </c>
      <c r="CE152">
        <f t="shared" ref="CE152" si="2064">BZ146*AM152</f>
        <v>0</v>
      </c>
      <c r="CF152">
        <f t="shared" ref="CF152" si="2065">CA146*AN152</f>
        <v>0</v>
      </c>
      <c r="CG152">
        <f t="shared" ref="CG152" si="2066">CB146*AO152</f>
        <v>0</v>
      </c>
      <c r="CH152">
        <f t="shared" ref="CH152" si="2067">CC146*AP152</f>
        <v>0</v>
      </c>
      <c r="CI152">
        <f t="shared" ref="CI152" si="2068">CD146*AQ152</f>
        <v>0</v>
      </c>
      <c r="CJ152">
        <f t="shared" ref="CJ152" si="2069">CE146*AR152</f>
        <v>0</v>
      </c>
      <c r="CK152">
        <f t="shared" ref="CK152" si="2070">CF146*AS152</f>
        <v>0</v>
      </c>
      <c r="CL152">
        <f t="shared" ref="CL152" si="2071">CG146*AT152</f>
        <v>0</v>
      </c>
      <c r="CM152">
        <f t="shared" ref="CM152" si="2072">CH146*AU152</f>
        <v>0</v>
      </c>
      <c r="CN152">
        <f t="shared" ref="CN152" si="2073">CI146*AV152</f>
        <v>0</v>
      </c>
      <c r="CO152">
        <f t="shared" ref="CO152" si="2074">CJ146*AW152</f>
        <v>0</v>
      </c>
      <c r="CP152">
        <f t="shared" ref="CP152" si="2075">CK146*AX152</f>
        <v>0</v>
      </c>
      <c r="CQ152">
        <f t="shared" ref="CQ152" si="2076">CL146*AY152</f>
        <v>0</v>
      </c>
      <c r="CR152">
        <f t="shared" ref="CR152" si="2077">CM146*AZ152</f>
        <v>0</v>
      </c>
      <c r="CS152">
        <f t="shared" ref="CS152" si="2078">CN146*BA152</f>
        <v>0</v>
      </c>
      <c r="CT152">
        <f t="shared" ref="CT152" si="2079">CO146*BB152</f>
        <v>0</v>
      </c>
    </row>
    <row r="153" spans="1:98" x14ac:dyDescent="0.3">
      <c r="F153" s="91">
        <f t="shared" ref="F153:H153" si="2080">F152</f>
        <v>140</v>
      </c>
      <c r="G153" s="91">
        <f t="shared" si="2080"/>
        <v>140</v>
      </c>
      <c r="H153" s="4">
        <f t="shared" si="2080"/>
        <v>1</v>
      </c>
      <c r="I153">
        <v>30</v>
      </c>
      <c r="J153" s="48">
        <f t="shared" si="1888"/>
        <v>0</v>
      </c>
      <c r="K153" s="48">
        <f t="shared" si="1889"/>
        <v>0</v>
      </c>
      <c r="L153" s="98">
        <f t="shared" si="1890"/>
        <v>0</v>
      </c>
      <c r="M153" s="48"/>
      <c r="N153" s="48"/>
      <c r="O153" s="48"/>
      <c r="P153" s="48"/>
      <c r="Q153" s="48"/>
      <c r="R153" s="48"/>
      <c r="S153" s="48"/>
      <c r="T153" s="48">
        <f>$J153+$K153+$L153</f>
        <v>0</v>
      </c>
      <c r="U153" s="48">
        <f t="shared" si="1847"/>
        <v>0</v>
      </c>
      <c r="V153" s="48">
        <f t="shared" si="1847"/>
        <v>0</v>
      </c>
      <c r="W153" s="48">
        <f t="shared" si="1847"/>
        <v>0</v>
      </c>
      <c r="X153" s="48">
        <f t="shared" si="1847"/>
        <v>0</v>
      </c>
      <c r="Y153" s="48">
        <f t="shared" si="1847"/>
        <v>0</v>
      </c>
      <c r="Z153" s="48">
        <f t="shared" si="1847"/>
        <v>0</v>
      </c>
      <c r="AA153" s="48">
        <f t="shared" si="1847"/>
        <v>0</v>
      </c>
      <c r="AB153" s="48">
        <f t="shared" si="1847"/>
        <v>0</v>
      </c>
      <c r="AC153" s="48">
        <f t="shared" si="1847"/>
        <v>0</v>
      </c>
      <c r="AD153" s="48">
        <f t="shared" si="1847"/>
        <v>0</v>
      </c>
      <c r="AE153" s="48">
        <f t="shared" si="1847"/>
        <v>0</v>
      </c>
      <c r="AF153" s="48">
        <f t="shared" si="1847"/>
        <v>0</v>
      </c>
      <c r="AG153" s="48">
        <f t="shared" si="1847"/>
        <v>0</v>
      </c>
      <c r="AH153" s="48">
        <f t="shared" si="1847"/>
        <v>0</v>
      </c>
      <c r="AI153" s="48">
        <f t="shared" si="1847"/>
        <v>0</v>
      </c>
      <c r="AJ153" s="48">
        <f t="shared" si="1847"/>
        <v>0</v>
      </c>
      <c r="AK153" s="48">
        <f t="shared" si="1847"/>
        <v>0</v>
      </c>
      <c r="AL153" s="48">
        <f t="shared" si="1847"/>
        <v>0</v>
      </c>
      <c r="AM153" s="48">
        <f t="shared" si="1847"/>
        <v>0</v>
      </c>
      <c r="AN153" s="48">
        <f t="shared" si="1847"/>
        <v>0</v>
      </c>
      <c r="AO153" s="48">
        <f t="shared" si="1847"/>
        <v>0</v>
      </c>
      <c r="AP153" s="48">
        <f t="shared" si="1847"/>
        <v>0</v>
      </c>
      <c r="AQ153" s="48">
        <f t="shared" si="1847"/>
        <v>0</v>
      </c>
      <c r="AR153" s="48">
        <f t="shared" si="1847"/>
        <v>0</v>
      </c>
      <c r="AS153" s="48">
        <f t="shared" si="1847"/>
        <v>0</v>
      </c>
      <c r="AT153" s="48">
        <f t="shared" si="1847"/>
        <v>0</v>
      </c>
      <c r="AU153" s="48">
        <f t="shared" si="1847"/>
        <v>0</v>
      </c>
      <c r="AV153" s="48">
        <f t="shared" si="1847"/>
        <v>0</v>
      </c>
      <c r="AW153" s="48">
        <f t="shared" si="1847"/>
        <v>0</v>
      </c>
      <c r="AX153" s="48">
        <f t="shared" si="1847"/>
        <v>0</v>
      </c>
      <c r="AY153" s="48">
        <f t="shared" ref="AY153:BB168" si="2081">$J153+$K153+$L153</f>
        <v>0</v>
      </c>
      <c r="AZ153" s="48">
        <f t="shared" si="2081"/>
        <v>0</v>
      </c>
      <c r="BA153" s="48">
        <f t="shared" si="2081"/>
        <v>0</v>
      </c>
      <c r="BB153" s="48">
        <f t="shared" si="2081"/>
        <v>0</v>
      </c>
      <c r="BC153" s="48"/>
      <c r="BE153" t="s">
        <v>183</v>
      </c>
      <c r="BL153">
        <f>BF146*T153</f>
        <v>0</v>
      </c>
      <c r="BM153">
        <f t="shared" ref="BM153" si="2082">BG146*U153</f>
        <v>0</v>
      </c>
      <c r="BN153">
        <f t="shared" ref="BN153" si="2083">BH146*V153</f>
        <v>0</v>
      </c>
      <c r="BO153">
        <f t="shared" ref="BO153" si="2084">BI146*W153</f>
        <v>0</v>
      </c>
      <c r="BP153">
        <f t="shared" ref="BP153" si="2085">BJ146*X153</f>
        <v>0</v>
      </c>
      <c r="BQ153">
        <f t="shared" ref="BQ153" si="2086">BK146*Y153</f>
        <v>0</v>
      </c>
      <c r="BR153">
        <f t="shared" ref="BR153" si="2087">BL146*Z153</f>
        <v>0</v>
      </c>
      <c r="BS153">
        <f t="shared" ref="BS153" si="2088">BM146*AA153</f>
        <v>0</v>
      </c>
      <c r="BT153">
        <f t="shared" ref="BT153" si="2089">BN146*AB153</f>
        <v>0</v>
      </c>
      <c r="BU153">
        <f t="shared" ref="BU153" si="2090">BO146*AC153</f>
        <v>0</v>
      </c>
      <c r="BV153">
        <f t="shared" ref="BV153" si="2091">BP146*AD153</f>
        <v>0</v>
      </c>
      <c r="BW153">
        <f t="shared" ref="BW153" si="2092">BQ146*AE153</f>
        <v>0</v>
      </c>
      <c r="BX153">
        <f t="shared" ref="BX153" si="2093">BR146*AF153</f>
        <v>0</v>
      </c>
      <c r="BY153">
        <f t="shared" ref="BY153" si="2094">BS146*AG153</f>
        <v>0</v>
      </c>
      <c r="BZ153">
        <f t="shared" ref="BZ153" si="2095">BT146*AH153</f>
        <v>0</v>
      </c>
      <c r="CA153">
        <f t="shared" ref="CA153" si="2096">BU146*AI153</f>
        <v>0</v>
      </c>
      <c r="CB153">
        <f t="shared" ref="CB153" si="2097">BV146*AJ153</f>
        <v>0</v>
      </c>
      <c r="CC153">
        <f t="shared" ref="CC153" si="2098">BW146*AK153</f>
        <v>0</v>
      </c>
      <c r="CD153">
        <f t="shared" ref="CD153" si="2099">BX146*AL153</f>
        <v>0</v>
      </c>
      <c r="CE153">
        <f t="shared" ref="CE153" si="2100">BY146*AM153</f>
        <v>0</v>
      </c>
      <c r="CF153">
        <f t="shared" ref="CF153" si="2101">BZ146*AN153</f>
        <v>0</v>
      </c>
      <c r="CG153">
        <f t="shared" ref="CG153" si="2102">CA146*AO153</f>
        <v>0</v>
      </c>
      <c r="CH153">
        <f t="shared" ref="CH153" si="2103">CB146*AP153</f>
        <v>0</v>
      </c>
      <c r="CI153">
        <f t="shared" ref="CI153" si="2104">CC146*AQ153</f>
        <v>0</v>
      </c>
      <c r="CJ153">
        <f t="shared" ref="CJ153" si="2105">CD146*AR153</f>
        <v>0</v>
      </c>
      <c r="CK153">
        <f t="shared" ref="CK153" si="2106">CE146*AS153</f>
        <v>0</v>
      </c>
      <c r="CL153">
        <f t="shared" ref="CL153" si="2107">CF146*AT153</f>
        <v>0</v>
      </c>
      <c r="CM153">
        <f t="shared" ref="CM153" si="2108">CG146*AU153</f>
        <v>0</v>
      </c>
      <c r="CN153">
        <f t="shared" ref="CN153" si="2109">CH146*AV153</f>
        <v>0</v>
      </c>
      <c r="CO153">
        <f t="shared" ref="CO153" si="2110">CI146*AW153</f>
        <v>0</v>
      </c>
      <c r="CP153">
        <f t="shared" ref="CP153" si="2111">CJ146*AX153</f>
        <v>0</v>
      </c>
      <c r="CQ153">
        <f t="shared" ref="CQ153" si="2112">CK146*AY153</f>
        <v>0</v>
      </c>
      <c r="CR153">
        <f t="shared" ref="CR153" si="2113">CL146*AZ153</f>
        <v>0</v>
      </c>
      <c r="CS153">
        <f t="shared" ref="CS153" si="2114">CM146*BA153</f>
        <v>0</v>
      </c>
      <c r="CT153">
        <f t="shared" ref="CT153" si="2115">CN146*BB153</f>
        <v>0</v>
      </c>
    </row>
    <row r="154" spans="1:98" x14ac:dyDescent="0.3">
      <c r="F154" s="91">
        <f t="shared" ref="F154:H154" si="2116">F153</f>
        <v>140</v>
      </c>
      <c r="G154" s="91">
        <f t="shared" si="2116"/>
        <v>140</v>
      </c>
      <c r="H154" s="4">
        <f t="shared" si="2116"/>
        <v>1</v>
      </c>
      <c r="I154">
        <v>35</v>
      </c>
      <c r="J154" s="48">
        <f t="shared" si="1888"/>
        <v>0</v>
      </c>
      <c r="K154" s="48">
        <f>IF(IF(AND(I154&gt;=(F154*2),I154&lt;=G154+F154+(G154-F154+5)+1),((H154)^2)*(I155-F154*2)/5,0)&lt;=H154,IF(AND(I154&gt;=(F154*2),I154&lt;=G154+F154+(G154-F154+5)+1),((H154)^2)*(I155-F154*2)/5,0),(K153-H154^2))</f>
        <v>0</v>
      </c>
      <c r="L154" s="98">
        <f t="shared" si="1890"/>
        <v>0</v>
      </c>
      <c r="M154" s="48"/>
      <c r="N154" s="48"/>
      <c r="O154" s="48"/>
      <c r="P154" s="48"/>
      <c r="Q154" s="48"/>
      <c r="R154" s="48"/>
      <c r="S154" s="48"/>
      <c r="T154" s="48"/>
      <c r="U154" s="48">
        <f>$J154+$K154+$L154</f>
        <v>0</v>
      </c>
      <c r="V154" s="48">
        <f t="shared" ref="V154:AX164" si="2117">$J154+$K154+$L154</f>
        <v>0</v>
      </c>
      <c r="W154" s="48">
        <f t="shared" si="2117"/>
        <v>0</v>
      </c>
      <c r="X154" s="48">
        <f t="shared" si="2117"/>
        <v>0</v>
      </c>
      <c r="Y154" s="48">
        <f t="shared" si="2117"/>
        <v>0</v>
      </c>
      <c r="Z154" s="48">
        <f t="shared" si="2117"/>
        <v>0</v>
      </c>
      <c r="AA154" s="48">
        <f t="shared" si="2117"/>
        <v>0</v>
      </c>
      <c r="AB154" s="48">
        <f t="shared" si="2117"/>
        <v>0</v>
      </c>
      <c r="AC154" s="48">
        <f t="shared" si="2117"/>
        <v>0</v>
      </c>
      <c r="AD154" s="48">
        <f t="shared" si="2117"/>
        <v>0</v>
      </c>
      <c r="AE154" s="48">
        <f t="shared" si="2117"/>
        <v>0</v>
      </c>
      <c r="AF154" s="48">
        <f t="shared" si="2117"/>
        <v>0</v>
      </c>
      <c r="AG154" s="48">
        <f t="shared" si="2117"/>
        <v>0</v>
      </c>
      <c r="AH154" s="48">
        <f t="shared" si="2117"/>
        <v>0</v>
      </c>
      <c r="AI154" s="48">
        <f t="shared" si="2117"/>
        <v>0</v>
      </c>
      <c r="AJ154" s="48">
        <f t="shared" si="2117"/>
        <v>0</v>
      </c>
      <c r="AK154" s="48">
        <f t="shared" si="2117"/>
        <v>0</v>
      </c>
      <c r="AL154" s="48">
        <f t="shared" si="2117"/>
        <v>0</v>
      </c>
      <c r="AM154" s="48">
        <f t="shared" si="2117"/>
        <v>0</v>
      </c>
      <c r="AN154" s="48">
        <f t="shared" si="2117"/>
        <v>0</v>
      </c>
      <c r="AO154" s="48">
        <f t="shared" si="2117"/>
        <v>0</v>
      </c>
      <c r="AP154" s="48">
        <f t="shared" si="2117"/>
        <v>0</v>
      </c>
      <c r="AQ154" s="48">
        <f t="shared" si="2117"/>
        <v>0</v>
      </c>
      <c r="AR154" s="48">
        <f t="shared" si="2117"/>
        <v>0</v>
      </c>
      <c r="AS154" s="48">
        <f t="shared" si="2117"/>
        <v>0</v>
      </c>
      <c r="AT154" s="48">
        <f t="shared" si="2117"/>
        <v>0</v>
      </c>
      <c r="AU154" s="48">
        <f t="shared" si="2117"/>
        <v>0</v>
      </c>
      <c r="AV154" s="48">
        <f t="shared" si="2117"/>
        <v>0</v>
      </c>
      <c r="AW154" s="48">
        <f t="shared" si="2117"/>
        <v>0</v>
      </c>
      <c r="AX154" s="48">
        <f t="shared" si="2117"/>
        <v>0</v>
      </c>
      <c r="AY154" s="48">
        <f t="shared" si="2081"/>
        <v>0</v>
      </c>
      <c r="AZ154" s="48">
        <f t="shared" si="2081"/>
        <v>0</v>
      </c>
      <c r="BA154" s="48">
        <f t="shared" si="2081"/>
        <v>0</v>
      </c>
      <c r="BB154" s="48">
        <f t="shared" si="2081"/>
        <v>0</v>
      </c>
      <c r="BC154" s="48"/>
      <c r="BE154" t="s">
        <v>184</v>
      </c>
      <c r="BM154">
        <f>BF146*U154</f>
        <v>0</v>
      </c>
      <c r="BN154">
        <f t="shared" ref="BN154" si="2118">BG146*V154</f>
        <v>0</v>
      </c>
      <c r="BO154">
        <f t="shared" ref="BO154" si="2119">BH146*W154</f>
        <v>0</v>
      </c>
      <c r="BP154">
        <f t="shared" ref="BP154" si="2120">BI146*X154</f>
        <v>0</v>
      </c>
      <c r="BQ154">
        <f t="shared" ref="BQ154" si="2121">BJ146*Y154</f>
        <v>0</v>
      </c>
      <c r="BR154">
        <f t="shared" ref="BR154" si="2122">BK146*Z154</f>
        <v>0</v>
      </c>
      <c r="BS154">
        <f t="shared" ref="BS154" si="2123">BL146*AA154</f>
        <v>0</v>
      </c>
      <c r="BT154">
        <f t="shared" ref="BT154" si="2124">BM146*AB154</f>
        <v>0</v>
      </c>
      <c r="BU154">
        <f t="shared" ref="BU154" si="2125">BN146*AC154</f>
        <v>0</v>
      </c>
      <c r="BV154">
        <f t="shared" ref="BV154" si="2126">BO146*AD154</f>
        <v>0</v>
      </c>
      <c r="BW154">
        <f t="shared" ref="BW154" si="2127">BP146*AE154</f>
        <v>0</v>
      </c>
      <c r="BX154">
        <f t="shared" ref="BX154" si="2128">BQ146*AF154</f>
        <v>0</v>
      </c>
      <c r="BY154">
        <f t="shared" ref="BY154" si="2129">BR146*AG154</f>
        <v>0</v>
      </c>
      <c r="BZ154">
        <f t="shared" ref="BZ154" si="2130">BS146*AH154</f>
        <v>0</v>
      </c>
      <c r="CA154">
        <f t="shared" ref="CA154" si="2131">BT146*AI154</f>
        <v>0</v>
      </c>
      <c r="CB154">
        <f t="shared" ref="CB154" si="2132">BU146*AJ154</f>
        <v>0</v>
      </c>
      <c r="CC154">
        <f t="shared" ref="CC154" si="2133">BV146*AK154</f>
        <v>0</v>
      </c>
      <c r="CD154">
        <f t="shared" ref="CD154" si="2134">BW146*AL154</f>
        <v>0</v>
      </c>
      <c r="CE154">
        <f t="shared" ref="CE154" si="2135">BX146*AM154</f>
        <v>0</v>
      </c>
      <c r="CF154">
        <f t="shared" ref="CF154" si="2136">BY146*AN154</f>
        <v>0</v>
      </c>
      <c r="CG154">
        <f t="shared" ref="CG154" si="2137">BZ146*AO154</f>
        <v>0</v>
      </c>
      <c r="CH154">
        <f t="shared" ref="CH154" si="2138">CA146*AP154</f>
        <v>0</v>
      </c>
      <c r="CI154">
        <f t="shared" ref="CI154" si="2139">CB146*AQ154</f>
        <v>0</v>
      </c>
      <c r="CJ154">
        <f t="shared" ref="CJ154" si="2140">CC146*AR154</f>
        <v>0</v>
      </c>
      <c r="CK154">
        <f t="shared" ref="CK154" si="2141">CD146*AS154</f>
        <v>0</v>
      </c>
      <c r="CL154">
        <f t="shared" ref="CL154" si="2142">CE146*AT154</f>
        <v>0</v>
      </c>
      <c r="CM154">
        <f t="shared" ref="CM154" si="2143">CF146*AU154</f>
        <v>0</v>
      </c>
      <c r="CN154">
        <f t="shared" ref="CN154" si="2144">CG146*AV154</f>
        <v>0</v>
      </c>
      <c r="CO154">
        <f t="shared" ref="CO154" si="2145">CH146*AW154</f>
        <v>0</v>
      </c>
      <c r="CP154">
        <f t="shared" ref="CP154" si="2146">CI146*AX154</f>
        <v>0</v>
      </c>
      <c r="CQ154">
        <f t="shared" ref="CQ154" si="2147">CJ146*AY154</f>
        <v>0</v>
      </c>
      <c r="CR154">
        <f t="shared" ref="CR154" si="2148">CK146*AZ154</f>
        <v>0</v>
      </c>
      <c r="CS154">
        <f t="shared" ref="CS154" si="2149">CL146*BA154</f>
        <v>0</v>
      </c>
      <c r="CT154">
        <f t="shared" ref="CT154" si="2150">CM146*BB154</f>
        <v>0</v>
      </c>
    </row>
    <row r="155" spans="1:98" x14ac:dyDescent="0.3">
      <c r="F155" s="91">
        <f t="shared" ref="F155:H155" si="2151">F154</f>
        <v>140</v>
      </c>
      <c r="G155" s="91">
        <f t="shared" si="2151"/>
        <v>140</v>
      </c>
      <c r="H155" s="4">
        <f t="shared" si="2151"/>
        <v>1</v>
      </c>
      <c r="I155">
        <v>40</v>
      </c>
      <c r="J155" s="48">
        <f t="shared" si="1888"/>
        <v>0</v>
      </c>
      <c r="K155" s="48">
        <f t="shared" ref="K155:K170" si="2152">IF(IF(AND(I155&gt;=(F155*2),I155&lt;=G155+F155+(G155-F155+5)+1),((H155)^2)*(I156-F155*2)/5,0)&lt;=H155,IF(AND(I155&gt;=(F155*2),I155&lt;=G155+F155+(G155-F155+5)+1),((H155)^2)*(I156-F155*2)/5,0),(K154-H155^2))</f>
        <v>0</v>
      </c>
      <c r="L155" s="98">
        <f t="shared" si="1890"/>
        <v>0</v>
      </c>
      <c r="M155" s="48"/>
      <c r="N155" s="48"/>
      <c r="O155" s="48"/>
      <c r="P155" s="48"/>
      <c r="Q155" s="48"/>
      <c r="R155" s="48"/>
      <c r="S155" s="48"/>
      <c r="T155" s="48"/>
      <c r="U155" s="48"/>
      <c r="V155" s="48">
        <f>$J155+$K155+$L155</f>
        <v>0</v>
      </c>
      <c r="W155" s="48">
        <f t="shared" si="2117"/>
        <v>0</v>
      </c>
      <c r="X155" s="48">
        <f t="shared" si="2117"/>
        <v>0</v>
      </c>
      <c r="Y155" s="48">
        <f t="shared" si="2117"/>
        <v>0</v>
      </c>
      <c r="Z155" s="48">
        <f t="shared" si="2117"/>
        <v>0</v>
      </c>
      <c r="AA155" s="48">
        <f t="shared" si="2117"/>
        <v>0</v>
      </c>
      <c r="AB155" s="48">
        <f t="shared" si="2117"/>
        <v>0</v>
      </c>
      <c r="AC155" s="48">
        <f t="shared" si="2117"/>
        <v>0</v>
      </c>
      <c r="AD155" s="48">
        <f t="shared" si="2117"/>
        <v>0</v>
      </c>
      <c r="AE155" s="48">
        <f t="shared" si="2117"/>
        <v>0</v>
      </c>
      <c r="AF155" s="48">
        <f t="shared" si="2117"/>
        <v>0</v>
      </c>
      <c r="AG155" s="48">
        <f t="shared" si="2117"/>
        <v>0</v>
      </c>
      <c r="AH155" s="48">
        <f t="shared" si="2117"/>
        <v>0</v>
      </c>
      <c r="AI155" s="48">
        <f t="shared" si="2117"/>
        <v>0</v>
      </c>
      <c r="AJ155" s="48">
        <f t="shared" si="2117"/>
        <v>0</v>
      </c>
      <c r="AK155" s="48">
        <f t="shared" si="2117"/>
        <v>0</v>
      </c>
      <c r="AL155" s="48">
        <f t="shared" si="2117"/>
        <v>0</v>
      </c>
      <c r="AM155" s="48">
        <f t="shared" si="2117"/>
        <v>0</v>
      </c>
      <c r="AN155" s="48">
        <f t="shared" si="2117"/>
        <v>0</v>
      </c>
      <c r="AO155" s="48">
        <f t="shared" si="2117"/>
        <v>0</v>
      </c>
      <c r="AP155" s="48">
        <f t="shared" si="2117"/>
        <v>0</v>
      </c>
      <c r="AQ155" s="48">
        <f t="shared" si="2117"/>
        <v>0</v>
      </c>
      <c r="AR155" s="48">
        <f t="shared" si="2117"/>
        <v>0</v>
      </c>
      <c r="AS155" s="48">
        <f t="shared" si="2117"/>
        <v>0</v>
      </c>
      <c r="AT155" s="48">
        <f t="shared" si="2117"/>
        <v>0</v>
      </c>
      <c r="AU155" s="48">
        <f t="shared" si="2117"/>
        <v>0</v>
      </c>
      <c r="AV155" s="48">
        <f t="shared" si="2117"/>
        <v>0</v>
      </c>
      <c r="AW155" s="48">
        <f t="shared" si="2117"/>
        <v>0</v>
      </c>
      <c r="AX155" s="48">
        <f t="shared" si="2117"/>
        <v>0</v>
      </c>
      <c r="AY155" s="48">
        <f t="shared" si="2081"/>
        <v>0</v>
      </c>
      <c r="AZ155" s="48">
        <f t="shared" si="2081"/>
        <v>0</v>
      </c>
      <c r="BA155" s="48">
        <f t="shared" si="2081"/>
        <v>0</v>
      </c>
      <c r="BB155" s="48">
        <f t="shared" si="2081"/>
        <v>0</v>
      </c>
      <c r="BC155" s="48"/>
      <c r="BE155" t="s">
        <v>185</v>
      </c>
      <c r="BN155">
        <f>BF146*V155</f>
        <v>0</v>
      </c>
      <c r="BO155">
        <f t="shared" ref="BO155" si="2153">BG146*W155</f>
        <v>0</v>
      </c>
      <c r="BP155">
        <f t="shared" ref="BP155" si="2154">BH146*X155</f>
        <v>0</v>
      </c>
      <c r="BQ155">
        <f t="shared" ref="BQ155" si="2155">BI146*Y155</f>
        <v>0</v>
      </c>
      <c r="BR155">
        <f t="shared" ref="BR155" si="2156">BJ146*Z155</f>
        <v>0</v>
      </c>
      <c r="BS155">
        <f t="shared" ref="BS155" si="2157">BK146*AA155</f>
        <v>0</v>
      </c>
      <c r="BT155">
        <f t="shared" ref="BT155" si="2158">BL146*AB155</f>
        <v>0</v>
      </c>
      <c r="BU155">
        <f t="shared" ref="BU155" si="2159">BM146*AC155</f>
        <v>0</v>
      </c>
      <c r="BV155">
        <f t="shared" ref="BV155" si="2160">BN146*AD155</f>
        <v>0</v>
      </c>
      <c r="BW155">
        <f t="shared" ref="BW155" si="2161">BO146*AE155</f>
        <v>0</v>
      </c>
      <c r="BX155">
        <f t="shared" ref="BX155" si="2162">BP146*AF155</f>
        <v>0</v>
      </c>
      <c r="BY155">
        <f t="shared" ref="BY155" si="2163">BQ146*AG155</f>
        <v>0</v>
      </c>
      <c r="BZ155">
        <f t="shared" ref="BZ155" si="2164">BR146*AH155</f>
        <v>0</v>
      </c>
      <c r="CA155">
        <f t="shared" ref="CA155" si="2165">BS146*AI155</f>
        <v>0</v>
      </c>
      <c r="CB155">
        <f t="shared" ref="CB155" si="2166">BT146*AJ155</f>
        <v>0</v>
      </c>
      <c r="CC155">
        <f t="shared" ref="CC155" si="2167">BU146*AK155</f>
        <v>0</v>
      </c>
      <c r="CD155">
        <f t="shared" ref="CD155" si="2168">BV146*AL155</f>
        <v>0</v>
      </c>
      <c r="CE155">
        <f t="shared" ref="CE155" si="2169">BW146*AM155</f>
        <v>0</v>
      </c>
      <c r="CF155">
        <f t="shared" ref="CF155" si="2170">BX146*AN155</f>
        <v>0</v>
      </c>
      <c r="CG155">
        <f t="shared" ref="CG155" si="2171">BY146*AO155</f>
        <v>0</v>
      </c>
      <c r="CH155">
        <f t="shared" ref="CH155" si="2172">BZ146*AP155</f>
        <v>0</v>
      </c>
      <c r="CI155">
        <f t="shared" ref="CI155" si="2173">CA146*AQ155</f>
        <v>0</v>
      </c>
      <c r="CJ155">
        <f t="shared" ref="CJ155" si="2174">CB146*AR155</f>
        <v>0</v>
      </c>
      <c r="CK155">
        <f t="shared" ref="CK155" si="2175">CC146*AS155</f>
        <v>0</v>
      </c>
      <c r="CL155">
        <f t="shared" ref="CL155" si="2176">CD146*AT155</f>
        <v>0</v>
      </c>
      <c r="CM155">
        <f t="shared" ref="CM155" si="2177">CE146*AU155</f>
        <v>0</v>
      </c>
      <c r="CN155">
        <f t="shared" ref="CN155" si="2178">CF146*AV155</f>
        <v>0</v>
      </c>
      <c r="CO155">
        <f t="shared" ref="CO155" si="2179">CG146*AW155</f>
        <v>0</v>
      </c>
      <c r="CP155">
        <f t="shared" ref="CP155" si="2180">CH146*AX155</f>
        <v>0</v>
      </c>
      <c r="CQ155">
        <f t="shared" ref="CQ155" si="2181">CI146*AY155</f>
        <v>0</v>
      </c>
      <c r="CR155">
        <f t="shared" ref="CR155" si="2182">CJ146*AZ155</f>
        <v>0</v>
      </c>
      <c r="CS155">
        <f t="shared" ref="CS155" si="2183">CK146*BA155</f>
        <v>0</v>
      </c>
      <c r="CT155">
        <f t="shared" ref="CT155" si="2184">CL146*BB155</f>
        <v>0</v>
      </c>
    </row>
    <row r="156" spans="1:98" x14ac:dyDescent="0.3">
      <c r="F156" s="91">
        <f t="shared" ref="F156:H156" si="2185">F155</f>
        <v>140</v>
      </c>
      <c r="G156" s="91">
        <f t="shared" si="2185"/>
        <v>140</v>
      </c>
      <c r="H156" s="4">
        <f t="shared" si="2185"/>
        <v>1</v>
      </c>
      <c r="I156">
        <v>45</v>
      </c>
      <c r="J156" s="48">
        <f t="shared" si="1888"/>
        <v>0</v>
      </c>
      <c r="K156" s="48">
        <f t="shared" si="2152"/>
        <v>0</v>
      </c>
      <c r="L156" s="98">
        <f t="shared" si="1890"/>
        <v>0</v>
      </c>
      <c r="M156" s="48"/>
      <c r="N156" s="48"/>
      <c r="O156" s="48"/>
      <c r="P156" s="48"/>
      <c r="Q156" s="48"/>
      <c r="R156" s="48"/>
      <c r="S156" s="48"/>
      <c r="T156" s="48"/>
      <c r="U156" s="48"/>
      <c r="V156" s="48"/>
      <c r="W156" s="48">
        <f>$J156+$K156+$L156</f>
        <v>0</v>
      </c>
      <c r="X156" s="48">
        <f t="shared" si="2117"/>
        <v>0</v>
      </c>
      <c r="Y156" s="48">
        <f t="shared" si="2117"/>
        <v>0</v>
      </c>
      <c r="Z156" s="48">
        <f t="shared" si="2117"/>
        <v>0</v>
      </c>
      <c r="AA156" s="48">
        <f t="shared" si="2117"/>
        <v>0</v>
      </c>
      <c r="AB156" s="48">
        <f t="shared" si="2117"/>
        <v>0</v>
      </c>
      <c r="AC156" s="48">
        <f t="shared" si="2117"/>
        <v>0</v>
      </c>
      <c r="AD156" s="48">
        <f t="shared" si="2117"/>
        <v>0</v>
      </c>
      <c r="AE156" s="48">
        <f t="shared" si="2117"/>
        <v>0</v>
      </c>
      <c r="AF156" s="48">
        <f t="shared" si="2117"/>
        <v>0</v>
      </c>
      <c r="AG156" s="48">
        <f t="shared" si="2117"/>
        <v>0</v>
      </c>
      <c r="AH156" s="48">
        <f t="shared" si="2117"/>
        <v>0</v>
      </c>
      <c r="AI156" s="48">
        <f t="shared" si="2117"/>
        <v>0</v>
      </c>
      <c r="AJ156" s="48">
        <f t="shared" si="2117"/>
        <v>0</v>
      </c>
      <c r="AK156" s="48">
        <f t="shared" si="2117"/>
        <v>0</v>
      </c>
      <c r="AL156" s="48">
        <f t="shared" si="2117"/>
        <v>0</v>
      </c>
      <c r="AM156" s="48">
        <f t="shared" si="2117"/>
        <v>0</v>
      </c>
      <c r="AN156" s="48">
        <f t="shared" si="2117"/>
        <v>0</v>
      </c>
      <c r="AO156" s="48">
        <f t="shared" si="2117"/>
        <v>0</v>
      </c>
      <c r="AP156" s="48">
        <f t="shared" si="2117"/>
        <v>0</v>
      </c>
      <c r="AQ156" s="48">
        <f t="shared" si="2117"/>
        <v>0</v>
      </c>
      <c r="AR156" s="48">
        <f t="shared" si="2117"/>
        <v>0</v>
      </c>
      <c r="AS156" s="48">
        <f t="shared" si="2117"/>
        <v>0</v>
      </c>
      <c r="AT156" s="48">
        <f t="shared" si="2117"/>
        <v>0</v>
      </c>
      <c r="AU156" s="48">
        <f t="shared" si="2117"/>
        <v>0</v>
      </c>
      <c r="AV156" s="48">
        <f t="shared" si="2117"/>
        <v>0</v>
      </c>
      <c r="AW156" s="48">
        <f t="shared" si="2117"/>
        <v>0</v>
      </c>
      <c r="AX156" s="48">
        <f t="shared" si="2117"/>
        <v>0</v>
      </c>
      <c r="AY156" s="48">
        <f t="shared" si="2081"/>
        <v>0</v>
      </c>
      <c r="AZ156" s="48">
        <f t="shared" si="2081"/>
        <v>0</v>
      </c>
      <c r="BA156" s="48">
        <f t="shared" si="2081"/>
        <v>0</v>
      </c>
      <c r="BB156" s="48">
        <f t="shared" si="2081"/>
        <v>0</v>
      </c>
      <c r="BC156" s="48"/>
      <c r="BE156" t="s">
        <v>186</v>
      </c>
      <c r="BO156">
        <f>BF146*W156</f>
        <v>0</v>
      </c>
      <c r="BP156">
        <f t="shared" ref="BP156" si="2186">BG146*X156</f>
        <v>0</v>
      </c>
      <c r="BQ156">
        <f t="shared" ref="BQ156" si="2187">BH146*Y156</f>
        <v>0</v>
      </c>
      <c r="BR156">
        <f t="shared" ref="BR156" si="2188">BI146*Z156</f>
        <v>0</v>
      </c>
      <c r="BS156">
        <f t="shared" ref="BS156" si="2189">BJ146*AA156</f>
        <v>0</v>
      </c>
      <c r="BT156">
        <f t="shared" ref="BT156" si="2190">BK146*AB156</f>
        <v>0</v>
      </c>
      <c r="BU156">
        <f t="shared" ref="BU156" si="2191">BL146*AC156</f>
        <v>0</v>
      </c>
      <c r="BV156">
        <f t="shared" ref="BV156" si="2192">BM146*AD156</f>
        <v>0</v>
      </c>
      <c r="BW156">
        <f t="shared" ref="BW156" si="2193">BN146*AE156</f>
        <v>0</v>
      </c>
      <c r="BX156">
        <f t="shared" ref="BX156" si="2194">BO146*AF156</f>
        <v>0</v>
      </c>
      <c r="BY156">
        <f t="shared" ref="BY156" si="2195">BP146*AG156</f>
        <v>0</v>
      </c>
      <c r="BZ156">
        <f t="shared" ref="BZ156" si="2196">BQ146*AH156</f>
        <v>0</v>
      </c>
      <c r="CA156">
        <f t="shared" ref="CA156" si="2197">BR146*AI156</f>
        <v>0</v>
      </c>
      <c r="CB156">
        <f t="shared" ref="CB156" si="2198">BS146*AJ156</f>
        <v>0</v>
      </c>
      <c r="CC156">
        <f t="shared" ref="CC156" si="2199">BT146*AK156</f>
        <v>0</v>
      </c>
      <c r="CD156">
        <f t="shared" ref="CD156" si="2200">BU146*AL156</f>
        <v>0</v>
      </c>
      <c r="CE156">
        <f t="shared" ref="CE156" si="2201">BV146*AM156</f>
        <v>0</v>
      </c>
      <c r="CF156">
        <f t="shared" ref="CF156" si="2202">BW146*AN156</f>
        <v>0</v>
      </c>
      <c r="CG156">
        <f t="shared" ref="CG156" si="2203">BX146*AO156</f>
        <v>0</v>
      </c>
      <c r="CH156">
        <f t="shared" ref="CH156" si="2204">BY146*AP156</f>
        <v>0</v>
      </c>
      <c r="CI156">
        <f t="shared" ref="CI156" si="2205">BZ146*AQ156</f>
        <v>0</v>
      </c>
      <c r="CJ156">
        <f t="shared" ref="CJ156" si="2206">CA146*AR156</f>
        <v>0</v>
      </c>
      <c r="CK156">
        <f t="shared" ref="CK156" si="2207">CB146*AS156</f>
        <v>0</v>
      </c>
      <c r="CL156">
        <f t="shared" ref="CL156" si="2208">CC146*AT156</f>
        <v>0</v>
      </c>
      <c r="CM156">
        <f t="shared" ref="CM156" si="2209">CD146*AU156</f>
        <v>0</v>
      </c>
      <c r="CN156">
        <f t="shared" ref="CN156" si="2210">CE146*AV156</f>
        <v>0</v>
      </c>
      <c r="CO156">
        <f t="shared" ref="CO156" si="2211">CF146*AW156</f>
        <v>0</v>
      </c>
      <c r="CP156">
        <f t="shared" ref="CP156" si="2212">CG146*AX156</f>
        <v>0</v>
      </c>
      <c r="CQ156">
        <f t="shared" ref="CQ156" si="2213">CH146*AY156</f>
        <v>0</v>
      </c>
      <c r="CR156">
        <f t="shared" ref="CR156" si="2214">CI146*AZ156</f>
        <v>0</v>
      </c>
      <c r="CS156">
        <f t="shared" ref="CS156" si="2215">CJ146*BA156</f>
        <v>0</v>
      </c>
      <c r="CT156">
        <f t="shared" ref="CT156" si="2216">CK146*BB156</f>
        <v>0</v>
      </c>
    </row>
    <row r="157" spans="1:98" x14ac:dyDescent="0.3">
      <c r="F157" s="91">
        <f t="shared" ref="F157:H157" si="2217">F156</f>
        <v>140</v>
      </c>
      <c r="G157" s="91">
        <f t="shared" si="2217"/>
        <v>140</v>
      </c>
      <c r="H157" s="4">
        <f t="shared" si="2217"/>
        <v>1</v>
      </c>
      <c r="I157">
        <v>50</v>
      </c>
      <c r="J157" s="48">
        <f t="shared" si="1888"/>
        <v>0</v>
      </c>
      <c r="K157" s="48">
        <f t="shared" si="2152"/>
        <v>0</v>
      </c>
      <c r="L157" s="98">
        <f t="shared" si="1890"/>
        <v>0</v>
      </c>
      <c r="M157" s="48"/>
      <c r="N157" s="48"/>
      <c r="O157" s="48"/>
      <c r="P157" s="48"/>
      <c r="Q157" s="48"/>
      <c r="R157" s="48"/>
      <c r="S157" s="48"/>
      <c r="T157" s="48"/>
      <c r="U157" s="48"/>
      <c r="V157" s="48"/>
      <c r="W157" s="48"/>
      <c r="X157" s="48">
        <f>$J157+$K157+$L157</f>
        <v>0</v>
      </c>
      <c r="Y157" s="48">
        <f t="shared" si="2117"/>
        <v>0</v>
      </c>
      <c r="Z157" s="48">
        <f t="shared" si="2117"/>
        <v>0</v>
      </c>
      <c r="AA157" s="48">
        <f t="shared" si="2117"/>
        <v>0</v>
      </c>
      <c r="AB157" s="48">
        <f t="shared" si="2117"/>
        <v>0</v>
      </c>
      <c r="AC157" s="48">
        <f t="shared" si="2117"/>
        <v>0</v>
      </c>
      <c r="AD157" s="48">
        <f t="shared" si="2117"/>
        <v>0</v>
      </c>
      <c r="AE157" s="48">
        <f t="shared" si="2117"/>
        <v>0</v>
      </c>
      <c r="AF157" s="48">
        <f t="shared" si="2117"/>
        <v>0</v>
      </c>
      <c r="AG157" s="48">
        <f t="shared" si="2117"/>
        <v>0</v>
      </c>
      <c r="AH157" s="48">
        <f t="shared" si="2117"/>
        <v>0</v>
      </c>
      <c r="AI157" s="48">
        <f t="shared" si="2117"/>
        <v>0</v>
      </c>
      <c r="AJ157" s="48">
        <f t="shared" si="2117"/>
        <v>0</v>
      </c>
      <c r="AK157" s="48">
        <f t="shared" si="2117"/>
        <v>0</v>
      </c>
      <c r="AL157" s="48">
        <f t="shared" si="2117"/>
        <v>0</v>
      </c>
      <c r="AM157" s="48">
        <f t="shared" si="2117"/>
        <v>0</v>
      </c>
      <c r="AN157" s="48">
        <f t="shared" si="2117"/>
        <v>0</v>
      </c>
      <c r="AO157" s="48">
        <f t="shared" si="2117"/>
        <v>0</v>
      </c>
      <c r="AP157" s="48">
        <f t="shared" si="2117"/>
        <v>0</v>
      </c>
      <c r="AQ157" s="48">
        <f t="shared" si="2117"/>
        <v>0</v>
      </c>
      <c r="AR157" s="48">
        <f t="shared" si="2117"/>
        <v>0</v>
      </c>
      <c r="AS157" s="48">
        <f t="shared" si="2117"/>
        <v>0</v>
      </c>
      <c r="AT157" s="48">
        <f t="shared" si="2117"/>
        <v>0</v>
      </c>
      <c r="AU157" s="48">
        <f t="shared" si="2117"/>
        <v>0</v>
      </c>
      <c r="AV157" s="48">
        <f t="shared" si="2117"/>
        <v>0</v>
      </c>
      <c r="AW157" s="48">
        <f t="shared" si="2117"/>
        <v>0</v>
      </c>
      <c r="AX157" s="48">
        <f t="shared" si="2117"/>
        <v>0</v>
      </c>
      <c r="AY157" s="48">
        <f t="shared" si="2081"/>
        <v>0</v>
      </c>
      <c r="AZ157" s="48">
        <f t="shared" si="2081"/>
        <v>0</v>
      </c>
      <c r="BA157" s="48">
        <f t="shared" si="2081"/>
        <v>0</v>
      </c>
      <c r="BB157" s="48">
        <f t="shared" si="2081"/>
        <v>0</v>
      </c>
      <c r="BC157" s="48"/>
      <c r="BE157" t="s">
        <v>187</v>
      </c>
      <c r="BP157">
        <f>BF146*X157</f>
        <v>0</v>
      </c>
      <c r="BQ157">
        <f t="shared" ref="BQ157" si="2218">BG146*Y157</f>
        <v>0</v>
      </c>
      <c r="BR157">
        <f t="shared" ref="BR157" si="2219">BH146*Z157</f>
        <v>0</v>
      </c>
      <c r="BS157">
        <f t="shared" ref="BS157" si="2220">BI146*AA157</f>
        <v>0</v>
      </c>
      <c r="BT157">
        <f t="shared" ref="BT157" si="2221">BJ146*AB157</f>
        <v>0</v>
      </c>
      <c r="BU157">
        <f t="shared" ref="BU157" si="2222">BK146*AC157</f>
        <v>0</v>
      </c>
      <c r="BV157">
        <f t="shared" ref="BV157" si="2223">BL146*AD157</f>
        <v>0</v>
      </c>
      <c r="BW157">
        <f t="shared" ref="BW157" si="2224">BM146*AE157</f>
        <v>0</v>
      </c>
      <c r="BX157">
        <f t="shared" ref="BX157" si="2225">BN146*AF157</f>
        <v>0</v>
      </c>
      <c r="BY157">
        <f t="shared" ref="BY157" si="2226">BO146*AG157</f>
        <v>0</v>
      </c>
      <c r="BZ157">
        <f t="shared" ref="BZ157" si="2227">BP146*AH157</f>
        <v>0</v>
      </c>
      <c r="CA157">
        <f t="shared" ref="CA157" si="2228">BQ146*AI157</f>
        <v>0</v>
      </c>
      <c r="CB157">
        <f t="shared" ref="CB157" si="2229">BR146*AJ157</f>
        <v>0</v>
      </c>
      <c r="CC157">
        <f t="shared" ref="CC157" si="2230">BS146*AK157</f>
        <v>0</v>
      </c>
      <c r="CD157">
        <f t="shared" ref="CD157" si="2231">BT146*AL157</f>
        <v>0</v>
      </c>
      <c r="CE157">
        <f t="shared" ref="CE157" si="2232">BU146*AM157</f>
        <v>0</v>
      </c>
      <c r="CF157">
        <f t="shared" ref="CF157" si="2233">BV146*AN157</f>
        <v>0</v>
      </c>
      <c r="CG157">
        <f t="shared" ref="CG157" si="2234">BW146*AO157</f>
        <v>0</v>
      </c>
      <c r="CH157">
        <f t="shared" ref="CH157" si="2235">BX146*AP157</f>
        <v>0</v>
      </c>
      <c r="CI157">
        <f t="shared" ref="CI157" si="2236">BY146*AQ157</f>
        <v>0</v>
      </c>
      <c r="CJ157">
        <f t="shared" ref="CJ157" si="2237">BZ146*AR157</f>
        <v>0</v>
      </c>
      <c r="CK157">
        <f t="shared" ref="CK157" si="2238">CA146*AS157</f>
        <v>0</v>
      </c>
      <c r="CL157">
        <f t="shared" ref="CL157" si="2239">CB146*AT157</f>
        <v>0</v>
      </c>
      <c r="CM157">
        <f t="shared" ref="CM157" si="2240">CC146*AU157</f>
        <v>0</v>
      </c>
      <c r="CN157">
        <f t="shared" ref="CN157" si="2241">CD146*AV157</f>
        <v>0</v>
      </c>
      <c r="CO157">
        <f t="shared" ref="CO157" si="2242">CE146*AW157</f>
        <v>0</v>
      </c>
      <c r="CP157">
        <f t="shared" ref="CP157" si="2243">CF146*AX157</f>
        <v>0</v>
      </c>
      <c r="CQ157">
        <f t="shared" ref="CQ157" si="2244">CG146*AY157</f>
        <v>0</v>
      </c>
      <c r="CR157">
        <f t="shared" ref="CR157" si="2245">CH146*AZ157</f>
        <v>0</v>
      </c>
      <c r="CS157">
        <f t="shared" ref="CS157" si="2246">CI146*BA157</f>
        <v>0</v>
      </c>
      <c r="CT157">
        <f t="shared" ref="CT157" si="2247">CJ146*BB157</f>
        <v>0</v>
      </c>
    </row>
    <row r="158" spans="1:98" x14ac:dyDescent="0.3">
      <c r="F158" s="91">
        <f t="shared" ref="F158:H158" si="2248">F157</f>
        <v>140</v>
      </c>
      <c r="G158" s="91">
        <f t="shared" si="2248"/>
        <v>140</v>
      </c>
      <c r="H158" s="4">
        <f t="shared" si="2248"/>
        <v>1</v>
      </c>
      <c r="I158">
        <v>55</v>
      </c>
      <c r="J158" s="48">
        <f t="shared" si="1888"/>
        <v>0</v>
      </c>
      <c r="K158" s="48">
        <f t="shared" si="2152"/>
        <v>0</v>
      </c>
      <c r="L158" s="98">
        <f t="shared" si="1890"/>
        <v>0</v>
      </c>
      <c r="M158" s="48"/>
      <c r="N158" s="48"/>
      <c r="O158" s="48"/>
      <c r="P158" s="48"/>
      <c r="Q158" s="48"/>
      <c r="R158" s="48"/>
      <c r="S158" s="48"/>
      <c r="T158" s="48"/>
      <c r="U158" s="48"/>
      <c r="V158" s="48"/>
      <c r="W158" s="48"/>
      <c r="X158" s="48"/>
      <c r="Y158" s="48">
        <f>$J158+$K158+$L158</f>
        <v>0</v>
      </c>
      <c r="Z158" s="48">
        <f t="shared" si="2117"/>
        <v>0</v>
      </c>
      <c r="AA158" s="48">
        <f t="shared" si="2117"/>
        <v>0</v>
      </c>
      <c r="AB158" s="48">
        <f t="shared" si="2117"/>
        <v>0</v>
      </c>
      <c r="AC158" s="48">
        <f t="shared" si="2117"/>
        <v>0</v>
      </c>
      <c r="AD158" s="48">
        <f t="shared" si="2117"/>
        <v>0</v>
      </c>
      <c r="AE158" s="48">
        <f t="shared" si="2117"/>
        <v>0</v>
      </c>
      <c r="AF158" s="48">
        <f t="shared" si="2117"/>
        <v>0</v>
      </c>
      <c r="AG158" s="48">
        <f t="shared" si="2117"/>
        <v>0</v>
      </c>
      <c r="AH158" s="48">
        <f t="shared" si="2117"/>
        <v>0</v>
      </c>
      <c r="AI158" s="48">
        <f t="shared" si="2117"/>
        <v>0</v>
      </c>
      <c r="AJ158" s="48">
        <f t="shared" si="2117"/>
        <v>0</v>
      </c>
      <c r="AK158" s="48">
        <f t="shared" si="2117"/>
        <v>0</v>
      </c>
      <c r="AL158" s="48">
        <f t="shared" si="2117"/>
        <v>0</v>
      </c>
      <c r="AM158" s="48">
        <f t="shared" si="2117"/>
        <v>0</v>
      </c>
      <c r="AN158" s="48">
        <f t="shared" si="2117"/>
        <v>0</v>
      </c>
      <c r="AO158" s="48">
        <f t="shared" si="2117"/>
        <v>0</v>
      </c>
      <c r="AP158" s="48">
        <f t="shared" si="2117"/>
        <v>0</v>
      </c>
      <c r="AQ158" s="48">
        <f t="shared" si="2117"/>
        <v>0</v>
      </c>
      <c r="AR158" s="48">
        <f t="shared" si="2117"/>
        <v>0</v>
      </c>
      <c r="AS158" s="48">
        <f t="shared" si="2117"/>
        <v>0</v>
      </c>
      <c r="AT158" s="48">
        <f t="shared" si="2117"/>
        <v>0</v>
      </c>
      <c r="AU158" s="48">
        <f t="shared" si="2117"/>
        <v>0</v>
      </c>
      <c r="AV158" s="48">
        <f t="shared" si="2117"/>
        <v>0</v>
      </c>
      <c r="AW158" s="48">
        <f t="shared" si="2117"/>
        <v>0</v>
      </c>
      <c r="AX158" s="48">
        <f t="shared" si="2117"/>
        <v>0</v>
      </c>
      <c r="AY158" s="48">
        <f t="shared" si="2081"/>
        <v>0</v>
      </c>
      <c r="AZ158" s="48">
        <f t="shared" si="2081"/>
        <v>0</v>
      </c>
      <c r="BA158" s="48">
        <f t="shared" si="2081"/>
        <v>0</v>
      </c>
      <c r="BB158" s="48">
        <f t="shared" si="2081"/>
        <v>0</v>
      </c>
      <c r="BC158" s="48"/>
      <c r="BE158" t="s">
        <v>188</v>
      </c>
      <c r="BQ158">
        <f>BF146*Y158</f>
        <v>0</v>
      </c>
      <c r="BR158">
        <f t="shared" ref="BR158" si="2249">BG146*Z158</f>
        <v>0</v>
      </c>
      <c r="BS158">
        <f t="shared" ref="BS158" si="2250">BH146*AA158</f>
        <v>0</v>
      </c>
      <c r="BT158">
        <f t="shared" ref="BT158" si="2251">BI146*AB158</f>
        <v>0</v>
      </c>
      <c r="BU158">
        <f t="shared" ref="BU158" si="2252">BJ146*AC158</f>
        <v>0</v>
      </c>
      <c r="BV158">
        <f t="shared" ref="BV158" si="2253">BK146*AD158</f>
        <v>0</v>
      </c>
      <c r="BW158">
        <f t="shared" ref="BW158" si="2254">BL146*AE158</f>
        <v>0</v>
      </c>
      <c r="BX158">
        <f t="shared" ref="BX158" si="2255">BM146*AF158</f>
        <v>0</v>
      </c>
      <c r="BY158">
        <f t="shared" ref="BY158" si="2256">BN146*AG158</f>
        <v>0</v>
      </c>
      <c r="BZ158">
        <f t="shared" ref="BZ158" si="2257">BO146*AH158</f>
        <v>0</v>
      </c>
      <c r="CA158">
        <f t="shared" ref="CA158" si="2258">BP146*AI158</f>
        <v>0</v>
      </c>
      <c r="CB158">
        <f t="shared" ref="CB158" si="2259">BQ146*AJ158</f>
        <v>0</v>
      </c>
      <c r="CC158">
        <f t="shared" ref="CC158" si="2260">BR146*AK158</f>
        <v>0</v>
      </c>
      <c r="CD158">
        <f t="shared" ref="CD158" si="2261">BS146*AL158</f>
        <v>0</v>
      </c>
      <c r="CE158">
        <f t="shared" ref="CE158" si="2262">BT146*AM158</f>
        <v>0</v>
      </c>
      <c r="CF158">
        <f t="shared" ref="CF158" si="2263">BU146*AN158</f>
        <v>0</v>
      </c>
      <c r="CG158">
        <f t="shared" ref="CG158" si="2264">BV146*AO158</f>
        <v>0</v>
      </c>
      <c r="CH158">
        <f t="shared" ref="CH158" si="2265">BW146*AP158</f>
        <v>0</v>
      </c>
      <c r="CI158">
        <f t="shared" ref="CI158" si="2266">BX146*AQ158</f>
        <v>0</v>
      </c>
      <c r="CJ158">
        <f t="shared" ref="CJ158" si="2267">BY146*AR158</f>
        <v>0</v>
      </c>
      <c r="CK158">
        <f t="shared" ref="CK158" si="2268">BZ146*AS158</f>
        <v>0</v>
      </c>
      <c r="CL158">
        <f t="shared" ref="CL158" si="2269">CA146*AT158</f>
        <v>0</v>
      </c>
      <c r="CM158">
        <f t="shared" ref="CM158" si="2270">CB146*AU158</f>
        <v>0</v>
      </c>
      <c r="CN158">
        <f t="shared" ref="CN158" si="2271">CC146*AV158</f>
        <v>0</v>
      </c>
      <c r="CO158">
        <f t="shared" ref="CO158" si="2272">CD146*AW158</f>
        <v>0</v>
      </c>
      <c r="CP158">
        <f t="shared" ref="CP158" si="2273">CE146*AX158</f>
        <v>0</v>
      </c>
      <c r="CQ158">
        <f t="shared" ref="CQ158" si="2274">CF146*AY158</f>
        <v>0</v>
      </c>
      <c r="CR158">
        <f t="shared" ref="CR158" si="2275">CG146*AZ158</f>
        <v>0</v>
      </c>
      <c r="CS158">
        <f t="shared" ref="CS158" si="2276">CH146*BA158</f>
        <v>0</v>
      </c>
      <c r="CT158">
        <f t="shared" ref="CT158" si="2277">CI146*BB158</f>
        <v>0</v>
      </c>
    </row>
    <row r="159" spans="1:98" x14ac:dyDescent="0.3">
      <c r="F159" s="91">
        <f t="shared" ref="F159:H159" si="2278">F158</f>
        <v>140</v>
      </c>
      <c r="G159" s="91">
        <f t="shared" si="2278"/>
        <v>140</v>
      </c>
      <c r="H159" s="4">
        <f t="shared" si="2278"/>
        <v>1</v>
      </c>
      <c r="I159">
        <v>60</v>
      </c>
      <c r="J159" s="48">
        <f t="shared" si="1888"/>
        <v>0</v>
      </c>
      <c r="K159" s="48">
        <f t="shared" si="2152"/>
        <v>0</v>
      </c>
      <c r="L159" s="98">
        <f t="shared" si="1890"/>
        <v>0</v>
      </c>
      <c r="M159" s="48"/>
      <c r="N159" s="48"/>
      <c r="O159" s="48"/>
      <c r="P159" s="48"/>
      <c r="Q159" s="48"/>
      <c r="R159" s="48"/>
      <c r="S159" s="48"/>
      <c r="T159" s="48"/>
      <c r="U159" s="48"/>
      <c r="V159" s="48"/>
      <c r="W159" s="48"/>
      <c r="X159" s="48"/>
      <c r="Y159" s="48"/>
      <c r="Z159" s="48">
        <f>$J159+$K159+$L159</f>
        <v>0</v>
      </c>
      <c r="AA159" s="48">
        <f t="shared" si="2117"/>
        <v>0</v>
      </c>
      <c r="AB159" s="48">
        <f t="shared" si="2117"/>
        <v>0</v>
      </c>
      <c r="AC159" s="48">
        <f t="shared" si="2117"/>
        <v>0</v>
      </c>
      <c r="AD159" s="48">
        <f t="shared" si="2117"/>
        <v>0</v>
      </c>
      <c r="AE159" s="48">
        <f t="shared" si="2117"/>
        <v>0</v>
      </c>
      <c r="AF159" s="48">
        <f t="shared" si="2117"/>
        <v>0</v>
      </c>
      <c r="AG159" s="48">
        <f t="shared" si="2117"/>
        <v>0</v>
      </c>
      <c r="AH159" s="48">
        <f t="shared" si="2117"/>
        <v>0</v>
      </c>
      <c r="AI159" s="48">
        <f t="shared" si="2117"/>
        <v>0</v>
      </c>
      <c r="AJ159" s="48">
        <f t="shared" si="2117"/>
        <v>0</v>
      </c>
      <c r="AK159" s="48">
        <f t="shared" si="2117"/>
        <v>0</v>
      </c>
      <c r="AL159" s="48">
        <f t="shared" si="2117"/>
        <v>0</v>
      </c>
      <c r="AM159" s="48">
        <f t="shared" si="2117"/>
        <v>0</v>
      </c>
      <c r="AN159" s="48">
        <f t="shared" si="2117"/>
        <v>0</v>
      </c>
      <c r="AO159" s="48">
        <f t="shared" si="2117"/>
        <v>0</v>
      </c>
      <c r="AP159" s="48">
        <f t="shared" si="2117"/>
        <v>0</v>
      </c>
      <c r="AQ159" s="48">
        <f t="shared" si="2117"/>
        <v>0</v>
      </c>
      <c r="AR159" s="48">
        <f t="shared" si="2117"/>
        <v>0</v>
      </c>
      <c r="AS159" s="48">
        <f t="shared" si="2117"/>
        <v>0</v>
      </c>
      <c r="AT159" s="48">
        <f t="shared" si="2117"/>
        <v>0</v>
      </c>
      <c r="AU159" s="48">
        <f t="shared" si="2117"/>
        <v>0</v>
      </c>
      <c r="AV159" s="48">
        <f t="shared" si="2117"/>
        <v>0</v>
      </c>
      <c r="AW159" s="48">
        <f t="shared" si="2117"/>
        <v>0</v>
      </c>
      <c r="AX159" s="48">
        <f t="shared" si="2117"/>
        <v>0</v>
      </c>
      <c r="AY159" s="48">
        <f t="shared" si="2081"/>
        <v>0</v>
      </c>
      <c r="AZ159" s="48">
        <f t="shared" si="2081"/>
        <v>0</v>
      </c>
      <c r="BA159" s="48">
        <f t="shared" si="2081"/>
        <v>0</v>
      </c>
      <c r="BB159" s="48">
        <f t="shared" si="2081"/>
        <v>0</v>
      </c>
      <c r="BC159" s="48"/>
      <c r="BE159" t="s">
        <v>189</v>
      </c>
      <c r="BR159">
        <f>BF146*Z159</f>
        <v>0</v>
      </c>
      <c r="BS159">
        <f t="shared" ref="BS159" si="2279">BG146*AA159</f>
        <v>0</v>
      </c>
      <c r="BT159">
        <f t="shared" ref="BT159" si="2280">BH146*AB159</f>
        <v>0</v>
      </c>
      <c r="BU159">
        <f t="shared" ref="BU159" si="2281">BI146*AC159</f>
        <v>0</v>
      </c>
      <c r="BV159">
        <f t="shared" ref="BV159" si="2282">BJ146*AD159</f>
        <v>0</v>
      </c>
      <c r="BW159">
        <f t="shared" ref="BW159" si="2283">BK146*AE159</f>
        <v>0</v>
      </c>
      <c r="BX159">
        <f t="shared" ref="BX159" si="2284">BL146*AF159</f>
        <v>0</v>
      </c>
      <c r="BY159">
        <f t="shared" ref="BY159" si="2285">BM146*AG159</f>
        <v>0</v>
      </c>
      <c r="BZ159">
        <f t="shared" ref="BZ159" si="2286">BN146*AH159</f>
        <v>0</v>
      </c>
      <c r="CA159">
        <f t="shared" ref="CA159" si="2287">BO146*AI159</f>
        <v>0</v>
      </c>
      <c r="CB159">
        <f t="shared" ref="CB159" si="2288">BP146*AJ159</f>
        <v>0</v>
      </c>
      <c r="CC159">
        <f t="shared" ref="CC159" si="2289">BQ146*AK159</f>
        <v>0</v>
      </c>
      <c r="CD159">
        <f t="shared" ref="CD159" si="2290">BR146*AL159</f>
        <v>0</v>
      </c>
      <c r="CE159">
        <f t="shared" ref="CE159" si="2291">BS146*AM159</f>
        <v>0</v>
      </c>
      <c r="CF159">
        <f t="shared" ref="CF159" si="2292">BT146*AN159</f>
        <v>0</v>
      </c>
      <c r="CG159">
        <f t="shared" ref="CG159" si="2293">BU146*AO159</f>
        <v>0</v>
      </c>
      <c r="CH159">
        <f t="shared" ref="CH159" si="2294">BV146*AP159</f>
        <v>0</v>
      </c>
      <c r="CI159">
        <f t="shared" ref="CI159" si="2295">BW146*AQ159</f>
        <v>0</v>
      </c>
      <c r="CJ159">
        <f t="shared" ref="CJ159" si="2296">BX146*AR159</f>
        <v>0</v>
      </c>
      <c r="CK159">
        <f t="shared" ref="CK159" si="2297">BY146*AS159</f>
        <v>0</v>
      </c>
      <c r="CL159">
        <f t="shared" ref="CL159" si="2298">BZ146*AT159</f>
        <v>0</v>
      </c>
      <c r="CM159">
        <f t="shared" ref="CM159" si="2299">CA146*AU159</f>
        <v>0</v>
      </c>
      <c r="CN159">
        <f t="shared" ref="CN159" si="2300">CB146*AV159</f>
        <v>0</v>
      </c>
      <c r="CO159">
        <f t="shared" ref="CO159" si="2301">CC146*AW159</f>
        <v>0</v>
      </c>
      <c r="CP159">
        <f t="shared" ref="CP159" si="2302">CD146*AX159</f>
        <v>0</v>
      </c>
      <c r="CQ159">
        <f t="shared" ref="CQ159" si="2303">CE146*AY159</f>
        <v>0</v>
      </c>
      <c r="CR159">
        <f t="shared" ref="CR159" si="2304">CF146*AZ159</f>
        <v>0</v>
      </c>
      <c r="CS159">
        <f t="shared" ref="CS159" si="2305">CG146*BA159</f>
        <v>0</v>
      </c>
      <c r="CT159">
        <f t="shared" ref="CT159" si="2306">CH146*BB159</f>
        <v>0</v>
      </c>
    </row>
    <row r="160" spans="1:98" x14ac:dyDescent="0.3">
      <c r="F160" s="91">
        <f t="shared" ref="F160:H160" si="2307">F159</f>
        <v>140</v>
      </c>
      <c r="G160" s="91">
        <f t="shared" si="2307"/>
        <v>140</v>
      </c>
      <c r="H160" s="4">
        <f t="shared" si="2307"/>
        <v>1</v>
      </c>
      <c r="I160">
        <v>65</v>
      </c>
      <c r="J160" s="48">
        <f t="shared" si="1888"/>
        <v>0</v>
      </c>
      <c r="K160" s="48">
        <f t="shared" si="2152"/>
        <v>0</v>
      </c>
      <c r="L160" s="98">
        <f t="shared" si="1890"/>
        <v>0</v>
      </c>
      <c r="M160" s="48"/>
      <c r="N160" s="48"/>
      <c r="O160" s="48"/>
      <c r="P160" s="48"/>
      <c r="Q160" s="48"/>
      <c r="R160" s="48"/>
      <c r="S160" s="48"/>
      <c r="T160" s="48"/>
      <c r="U160" s="48"/>
      <c r="V160" s="48"/>
      <c r="W160" s="48"/>
      <c r="X160" s="48"/>
      <c r="Y160" s="48"/>
      <c r="Z160" s="48"/>
      <c r="AA160" s="48">
        <f>$J160+$K160+$L160</f>
        <v>0</v>
      </c>
      <c r="AB160" s="48">
        <f t="shared" si="2117"/>
        <v>0</v>
      </c>
      <c r="AC160" s="48">
        <f t="shared" si="2117"/>
        <v>0</v>
      </c>
      <c r="AD160" s="48">
        <f t="shared" si="2117"/>
        <v>0</v>
      </c>
      <c r="AE160" s="48">
        <f t="shared" si="2117"/>
        <v>0</v>
      </c>
      <c r="AF160" s="48">
        <f t="shared" si="2117"/>
        <v>0</v>
      </c>
      <c r="AG160" s="48">
        <f t="shared" si="2117"/>
        <v>0</v>
      </c>
      <c r="AH160" s="48">
        <f t="shared" si="2117"/>
        <v>0</v>
      </c>
      <c r="AI160" s="48">
        <f t="shared" si="2117"/>
        <v>0</v>
      </c>
      <c r="AJ160" s="48">
        <f t="shared" si="2117"/>
        <v>0</v>
      </c>
      <c r="AK160" s="48">
        <f t="shared" si="2117"/>
        <v>0</v>
      </c>
      <c r="AL160" s="48">
        <f t="shared" si="2117"/>
        <v>0</v>
      </c>
      <c r="AM160" s="48">
        <f t="shared" si="2117"/>
        <v>0</v>
      </c>
      <c r="AN160" s="48">
        <f t="shared" si="2117"/>
        <v>0</v>
      </c>
      <c r="AO160" s="48">
        <f t="shared" si="2117"/>
        <v>0</v>
      </c>
      <c r="AP160" s="48">
        <f t="shared" si="2117"/>
        <v>0</v>
      </c>
      <c r="AQ160" s="48">
        <f t="shared" si="2117"/>
        <v>0</v>
      </c>
      <c r="AR160" s="48">
        <f t="shared" si="2117"/>
        <v>0</v>
      </c>
      <c r="AS160" s="48">
        <f t="shared" si="2117"/>
        <v>0</v>
      </c>
      <c r="AT160" s="48">
        <f t="shared" si="2117"/>
        <v>0</v>
      </c>
      <c r="AU160" s="48">
        <f t="shared" si="2117"/>
        <v>0</v>
      </c>
      <c r="AV160" s="48">
        <f t="shared" si="2117"/>
        <v>0</v>
      </c>
      <c r="AW160" s="48">
        <f t="shared" si="2117"/>
        <v>0</v>
      </c>
      <c r="AX160" s="48">
        <f t="shared" si="2117"/>
        <v>0</v>
      </c>
      <c r="AY160" s="48">
        <f t="shared" si="2081"/>
        <v>0</v>
      </c>
      <c r="AZ160" s="48">
        <f t="shared" si="2081"/>
        <v>0</v>
      </c>
      <c r="BA160" s="48">
        <f t="shared" si="2081"/>
        <v>0</v>
      </c>
      <c r="BB160" s="48">
        <f t="shared" si="2081"/>
        <v>0</v>
      </c>
      <c r="BC160" s="48"/>
      <c r="BE160" t="s">
        <v>190</v>
      </c>
      <c r="BS160">
        <f>BF146*AA160</f>
        <v>0</v>
      </c>
      <c r="BT160">
        <f t="shared" ref="BT160" si="2308">BG146*AB160</f>
        <v>0</v>
      </c>
      <c r="BU160">
        <f t="shared" ref="BU160" si="2309">BH146*AC160</f>
        <v>0</v>
      </c>
      <c r="BV160">
        <f t="shared" ref="BV160" si="2310">BI146*AD160</f>
        <v>0</v>
      </c>
      <c r="BW160">
        <f t="shared" ref="BW160" si="2311">BJ146*AE160</f>
        <v>0</v>
      </c>
      <c r="BX160">
        <f t="shared" ref="BX160" si="2312">BK146*AF160</f>
        <v>0</v>
      </c>
      <c r="BY160">
        <f t="shared" ref="BY160" si="2313">BL146*AG160</f>
        <v>0</v>
      </c>
      <c r="BZ160">
        <f t="shared" ref="BZ160" si="2314">BM146*AH160</f>
        <v>0</v>
      </c>
      <c r="CA160">
        <f t="shared" ref="CA160" si="2315">BN146*AI160</f>
        <v>0</v>
      </c>
      <c r="CB160">
        <f t="shared" ref="CB160" si="2316">BO146*AJ160</f>
        <v>0</v>
      </c>
      <c r="CC160">
        <f t="shared" ref="CC160" si="2317">BP146*AK160</f>
        <v>0</v>
      </c>
      <c r="CD160">
        <f t="shared" ref="CD160" si="2318">BQ146*AL160</f>
        <v>0</v>
      </c>
      <c r="CE160">
        <f t="shared" ref="CE160" si="2319">BR146*AM160</f>
        <v>0</v>
      </c>
      <c r="CF160">
        <f t="shared" ref="CF160" si="2320">BS146*AN160</f>
        <v>0</v>
      </c>
      <c r="CG160">
        <f t="shared" ref="CG160" si="2321">BT146*AO160</f>
        <v>0</v>
      </c>
      <c r="CH160">
        <f t="shared" ref="CH160" si="2322">BU146*AP160</f>
        <v>0</v>
      </c>
      <c r="CI160">
        <f t="shared" ref="CI160" si="2323">BV146*AQ160</f>
        <v>0</v>
      </c>
      <c r="CJ160">
        <f t="shared" ref="CJ160" si="2324">BW146*AR160</f>
        <v>0</v>
      </c>
      <c r="CK160">
        <f t="shared" ref="CK160" si="2325">BX146*AS160</f>
        <v>0</v>
      </c>
      <c r="CL160">
        <f t="shared" ref="CL160" si="2326">BY146*AT160</f>
        <v>0</v>
      </c>
      <c r="CM160">
        <f t="shared" ref="CM160" si="2327">BZ146*AU160</f>
        <v>0</v>
      </c>
      <c r="CN160">
        <f t="shared" ref="CN160" si="2328">CA146*AV160</f>
        <v>0</v>
      </c>
      <c r="CO160">
        <f t="shared" ref="CO160" si="2329">CB146*AW160</f>
        <v>0</v>
      </c>
      <c r="CP160">
        <f t="shared" ref="CP160" si="2330">CC146*AX160</f>
        <v>0</v>
      </c>
      <c r="CQ160">
        <f t="shared" ref="CQ160" si="2331">CD146*AY160</f>
        <v>0</v>
      </c>
      <c r="CR160">
        <f t="shared" ref="CR160" si="2332">CE146*AZ160</f>
        <v>0</v>
      </c>
      <c r="CS160">
        <f t="shared" ref="CS160" si="2333">CF146*BA160</f>
        <v>0</v>
      </c>
      <c r="CT160">
        <f t="shared" ref="CT160" si="2334">CG146*BB160</f>
        <v>0</v>
      </c>
    </row>
    <row r="161" spans="6:98" x14ac:dyDescent="0.3">
      <c r="F161" s="91">
        <f t="shared" ref="F161:H161" si="2335">F160</f>
        <v>140</v>
      </c>
      <c r="G161" s="91">
        <f t="shared" si="2335"/>
        <v>140</v>
      </c>
      <c r="H161" s="4">
        <f t="shared" si="2335"/>
        <v>1</v>
      </c>
      <c r="I161">
        <v>70</v>
      </c>
      <c r="J161" s="48">
        <f t="shared" si="1888"/>
        <v>0</v>
      </c>
      <c r="K161" s="48">
        <f t="shared" si="2152"/>
        <v>0</v>
      </c>
      <c r="L161" s="98">
        <f t="shared" si="1890"/>
        <v>0</v>
      </c>
      <c r="M161" s="48"/>
      <c r="N161" s="48"/>
      <c r="O161" s="48"/>
      <c r="P161" s="48"/>
      <c r="Q161" s="48"/>
      <c r="R161" s="48"/>
      <c r="S161" s="48"/>
      <c r="T161" s="48"/>
      <c r="U161" s="48"/>
      <c r="V161" s="48"/>
      <c r="W161" s="48"/>
      <c r="X161" s="48"/>
      <c r="Y161" s="48"/>
      <c r="Z161" s="48"/>
      <c r="AA161" s="48"/>
      <c r="AB161" s="48">
        <f>$J161+$K161+$L161</f>
        <v>0</v>
      </c>
      <c r="AC161" s="48">
        <f t="shared" si="2117"/>
        <v>0</v>
      </c>
      <c r="AD161" s="48">
        <f t="shared" si="2117"/>
        <v>0</v>
      </c>
      <c r="AE161" s="48">
        <f t="shared" si="2117"/>
        <v>0</v>
      </c>
      <c r="AF161" s="48">
        <f t="shared" si="2117"/>
        <v>0</v>
      </c>
      <c r="AG161" s="48">
        <f t="shared" si="2117"/>
        <v>0</v>
      </c>
      <c r="AH161" s="48">
        <f t="shared" si="2117"/>
        <v>0</v>
      </c>
      <c r="AI161" s="48">
        <f t="shared" si="2117"/>
        <v>0</v>
      </c>
      <c r="AJ161" s="48">
        <f t="shared" si="2117"/>
        <v>0</v>
      </c>
      <c r="AK161" s="48">
        <f t="shared" si="2117"/>
        <v>0</v>
      </c>
      <c r="AL161" s="48">
        <f t="shared" si="2117"/>
        <v>0</v>
      </c>
      <c r="AM161" s="48">
        <f t="shared" si="2117"/>
        <v>0</v>
      </c>
      <c r="AN161" s="48">
        <f t="shared" si="2117"/>
        <v>0</v>
      </c>
      <c r="AO161" s="48">
        <f t="shared" si="2117"/>
        <v>0</v>
      </c>
      <c r="AP161" s="48">
        <f t="shared" si="2117"/>
        <v>0</v>
      </c>
      <c r="AQ161" s="48">
        <f t="shared" si="2117"/>
        <v>0</v>
      </c>
      <c r="AR161" s="48">
        <f t="shared" si="2117"/>
        <v>0</v>
      </c>
      <c r="AS161" s="48">
        <f t="shared" si="2117"/>
        <v>0</v>
      </c>
      <c r="AT161" s="48">
        <f t="shared" si="2117"/>
        <v>0</v>
      </c>
      <c r="AU161" s="48">
        <f t="shared" si="2117"/>
        <v>0</v>
      </c>
      <c r="AV161" s="48">
        <f t="shared" si="2117"/>
        <v>0</v>
      </c>
      <c r="AW161" s="48">
        <f t="shared" si="2117"/>
        <v>0</v>
      </c>
      <c r="AX161" s="48">
        <f t="shared" si="2117"/>
        <v>0</v>
      </c>
      <c r="AY161" s="48">
        <f t="shared" si="2081"/>
        <v>0</v>
      </c>
      <c r="AZ161" s="48">
        <f t="shared" si="2081"/>
        <v>0</v>
      </c>
      <c r="BA161" s="48">
        <f t="shared" si="2081"/>
        <v>0</v>
      </c>
      <c r="BB161" s="48">
        <f t="shared" si="2081"/>
        <v>0</v>
      </c>
      <c r="BC161" s="48"/>
      <c r="BE161" t="s">
        <v>191</v>
      </c>
      <c r="BT161">
        <f>BF146*AB161</f>
        <v>0</v>
      </c>
      <c r="BU161">
        <f t="shared" ref="BU161" si="2336">BG146*AC161</f>
        <v>0</v>
      </c>
      <c r="BV161">
        <f t="shared" ref="BV161" si="2337">BH146*AD161</f>
        <v>0</v>
      </c>
      <c r="BW161">
        <f t="shared" ref="BW161" si="2338">BI146*AE161</f>
        <v>0</v>
      </c>
      <c r="BX161">
        <f t="shared" ref="BX161" si="2339">BJ146*AF161</f>
        <v>0</v>
      </c>
      <c r="BY161">
        <f t="shared" ref="BY161" si="2340">BK146*AG161</f>
        <v>0</v>
      </c>
      <c r="BZ161">
        <f t="shared" ref="BZ161" si="2341">BL146*AH161</f>
        <v>0</v>
      </c>
      <c r="CA161">
        <f t="shared" ref="CA161" si="2342">BM146*AI161</f>
        <v>0</v>
      </c>
      <c r="CB161">
        <f t="shared" ref="CB161" si="2343">BN146*AJ161</f>
        <v>0</v>
      </c>
      <c r="CC161">
        <f t="shared" ref="CC161" si="2344">BO146*AK161</f>
        <v>0</v>
      </c>
      <c r="CD161">
        <f t="shared" ref="CD161" si="2345">BP146*AL161</f>
        <v>0</v>
      </c>
      <c r="CE161">
        <f t="shared" ref="CE161" si="2346">BQ146*AM161</f>
        <v>0</v>
      </c>
      <c r="CF161">
        <f t="shared" ref="CF161" si="2347">BR146*AN161</f>
        <v>0</v>
      </c>
      <c r="CG161">
        <f t="shared" ref="CG161" si="2348">BS146*AO161</f>
        <v>0</v>
      </c>
      <c r="CH161">
        <f t="shared" ref="CH161" si="2349">BT146*AP161</f>
        <v>0</v>
      </c>
      <c r="CI161">
        <f t="shared" ref="CI161" si="2350">BU146*AQ161</f>
        <v>0</v>
      </c>
      <c r="CJ161">
        <f t="shared" ref="CJ161" si="2351">BV146*AR161</f>
        <v>0</v>
      </c>
      <c r="CK161">
        <f t="shared" ref="CK161" si="2352">BW146*AS161</f>
        <v>0</v>
      </c>
      <c r="CL161">
        <f t="shared" ref="CL161" si="2353">BX146*AT161</f>
        <v>0</v>
      </c>
      <c r="CM161">
        <f t="shared" ref="CM161" si="2354">BY146*AU161</f>
        <v>0</v>
      </c>
      <c r="CN161">
        <f t="shared" ref="CN161" si="2355">BZ146*AV161</f>
        <v>0</v>
      </c>
      <c r="CO161">
        <f t="shared" ref="CO161" si="2356">CA146*AW161</f>
        <v>0</v>
      </c>
      <c r="CP161">
        <f t="shared" ref="CP161" si="2357">CB146*AX161</f>
        <v>0</v>
      </c>
      <c r="CQ161">
        <f t="shared" ref="CQ161" si="2358">CC146*AY161</f>
        <v>0</v>
      </c>
      <c r="CR161">
        <f t="shared" ref="CR161" si="2359">CD146*AZ161</f>
        <v>0</v>
      </c>
      <c r="CS161">
        <f t="shared" ref="CS161" si="2360">CE146*BA161</f>
        <v>0</v>
      </c>
      <c r="CT161">
        <f t="shared" ref="CT161" si="2361">CF146*BB161</f>
        <v>0</v>
      </c>
    </row>
    <row r="162" spans="6:98" x14ac:dyDescent="0.3">
      <c r="F162" s="91">
        <f t="shared" ref="F162:H162" si="2362">F161</f>
        <v>140</v>
      </c>
      <c r="G162" s="91">
        <f t="shared" si="2362"/>
        <v>140</v>
      </c>
      <c r="H162" s="4">
        <f t="shared" si="2362"/>
        <v>1</v>
      </c>
      <c r="I162">
        <v>75</v>
      </c>
      <c r="J162" s="48">
        <f t="shared" si="1888"/>
        <v>0</v>
      </c>
      <c r="K162" s="48">
        <f t="shared" si="2152"/>
        <v>0</v>
      </c>
      <c r="L162" s="98">
        <f t="shared" si="1890"/>
        <v>0</v>
      </c>
      <c r="M162" s="48"/>
      <c r="N162" s="48"/>
      <c r="O162" s="48"/>
      <c r="P162" s="48"/>
      <c r="Q162" s="48"/>
      <c r="R162" s="48"/>
      <c r="S162" s="48"/>
      <c r="T162" s="48"/>
      <c r="U162" s="48"/>
      <c r="V162" s="48"/>
      <c r="W162" s="48"/>
      <c r="X162" s="48"/>
      <c r="Y162" s="48"/>
      <c r="Z162" s="48"/>
      <c r="AA162" s="48"/>
      <c r="AB162" s="48"/>
      <c r="AC162" s="48">
        <f>$J162+$K162+$L162</f>
        <v>0</v>
      </c>
      <c r="AD162" s="48">
        <f t="shared" si="2117"/>
        <v>0</v>
      </c>
      <c r="AE162" s="48">
        <f t="shared" si="2117"/>
        <v>0</v>
      </c>
      <c r="AF162" s="48">
        <f t="shared" si="2117"/>
        <v>0</v>
      </c>
      <c r="AG162" s="48">
        <f t="shared" si="2117"/>
        <v>0</v>
      </c>
      <c r="AH162" s="48">
        <f t="shared" si="2117"/>
        <v>0</v>
      </c>
      <c r="AI162" s="48">
        <f t="shared" si="2117"/>
        <v>0</v>
      </c>
      <c r="AJ162" s="48">
        <f t="shared" si="2117"/>
        <v>0</v>
      </c>
      <c r="AK162" s="48">
        <f t="shared" si="2117"/>
        <v>0</v>
      </c>
      <c r="AL162" s="48">
        <f t="shared" si="2117"/>
        <v>0</v>
      </c>
      <c r="AM162" s="48">
        <f t="shared" si="2117"/>
        <v>0</v>
      </c>
      <c r="AN162" s="48">
        <f t="shared" si="2117"/>
        <v>0</v>
      </c>
      <c r="AO162" s="48">
        <f t="shared" si="2117"/>
        <v>0</v>
      </c>
      <c r="AP162" s="48">
        <f t="shared" si="2117"/>
        <v>0</v>
      </c>
      <c r="AQ162" s="48">
        <f t="shared" si="2117"/>
        <v>0</v>
      </c>
      <c r="AR162" s="48">
        <f t="shared" si="2117"/>
        <v>0</v>
      </c>
      <c r="AS162" s="48">
        <f t="shared" si="2117"/>
        <v>0</v>
      </c>
      <c r="AT162" s="48">
        <f t="shared" si="2117"/>
        <v>0</v>
      </c>
      <c r="AU162" s="48">
        <f t="shared" si="2117"/>
        <v>0</v>
      </c>
      <c r="AV162" s="48">
        <f t="shared" si="2117"/>
        <v>0</v>
      </c>
      <c r="AW162" s="48">
        <f t="shared" si="2117"/>
        <v>0</v>
      </c>
      <c r="AX162" s="48">
        <f t="shared" si="2117"/>
        <v>0</v>
      </c>
      <c r="AY162" s="48">
        <f t="shared" si="2081"/>
        <v>0</v>
      </c>
      <c r="AZ162" s="48">
        <f t="shared" si="2081"/>
        <v>0</v>
      </c>
      <c r="BA162" s="48">
        <f t="shared" si="2081"/>
        <v>0</v>
      </c>
      <c r="BB162" s="48">
        <f t="shared" si="2081"/>
        <v>0</v>
      </c>
      <c r="BC162" s="48"/>
      <c r="BE162" t="s">
        <v>192</v>
      </c>
      <c r="BU162">
        <f>BF146*AC162</f>
        <v>0</v>
      </c>
      <c r="BV162">
        <f t="shared" ref="BV162" si="2363">BG146*AD162</f>
        <v>0</v>
      </c>
      <c r="BW162">
        <f t="shared" ref="BW162" si="2364">BH146*AE162</f>
        <v>0</v>
      </c>
      <c r="BX162">
        <f t="shared" ref="BX162" si="2365">BI146*AF162</f>
        <v>0</v>
      </c>
      <c r="BY162">
        <f t="shared" ref="BY162" si="2366">BJ146*AG162</f>
        <v>0</v>
      </c>
      <c r="BZ162">
        <f t="shared" ref="BZ162" si="2367">BK146*AH162</f>
        <v>0</v>
      </c>
      <c r="CA162">
        <f t="shared" ref="CA162" si="2368">BL146*AI162</f>
        <v>0</v>
      </c>
      <c r="CB162">
        <f t="shared" ref="CB162" si="2369">BM146*AJ162</f>
        <v>0</v>
      </c>
      <c r="CC162">
        <f t="shared" ref="CC162" si="2370">BN146*AK162</f>
        <v>0</v>
      </c>
      <c r="CD162">
        <f t="shared" ref="CD162" si="2371">BO146*AL162</f>
        <v>0</v>
      </c>
      <c r="CE162">
        <f t="shared" ref="CE162" si="2372">BP146*AM162</f>
        <v>0</v>
      </c>
      <c r="CF162">
        <f t="shared" ref="CF162" si="2373">BQ146*AN162</f>
        <v>0</v>
      </c>
      <c r="CG162">
        <f t="shared" ref="CG162" si="2374">BR146*AO162</f>
        <v>0</v>
      </c>
      <c r="CH162">
        <f t="shared" ref="CH162" si="2375">BS146*AP162</f>
        <v>0</v>
      </c>
      <c r="CI162">
        <f t="shared" ref="CI162" si="2376">BT146*AQ162</f>
        <v>0</v>
      </c>
      <c r="CJ162">
        <f t="shared" ref="CJ162" si="2377">BU146*AR162</f>
        <v>0</v>
      </c>
      <c r="CK162">
        <f t="shared" ref="CK162" si="2378">BV146*AS162</f>
        <v>0</v>
      </c>
      <c r="CL162">
        <f t="shared" ref="CL162" si="2379">BW146*AT162</f>
        <v>0</v>
      </c>
      <c r="CM162">
        <f t="shared" ref="CM162" si="2380">BX146*AU162</f>
        <v>0</v>
      </c>
      <c r="CN162">
        <f t="shared" ref="CN162" si="2381">BY146*AV162</f>
        <v>0</v>
      </c>
      <c r="CO162">
        <f t="shared" ref="CO162" si="2382">BZ146*AW162</f>
        <v>0</v>
      </c>
      <c r="CP162">
        <f t="shared" ref="CP162" si="2383">CA146*AX162</f>
        <v>0</v>
      </c>
      <c r="CQ162">
        <f t="shared" ref="CQ162" si="2384">CB146*AY162</f>
        <v>0</v>
      </c>
      <c r="CR162">
        <f t="shared" ref="CR162" si="2385">CC146*AZ162</f>
        <v>0</v>
      </c>
      <c r="CS162">
        <f t="shared" ref="CS162" si="2386">CD146*BA162</f>
        <v>0</v>
      </c>
      <c r="CT162">
        <f t="shared" ref="CT162" si="2387">CE146*BB162</f>
        <v>0</v>
      </c>
    </row>
    <row r="163" spans="6:98" x14ac:dyDescent="0.3">
      <c r="F163" s="91">
        <f t="shared" ref="F163:H163" si="2388">F162</f>
        <v>140</v>
      </c>
      <c r="G163" s="91">
        <f t="shared" si="2388"/>
        <v>140</v>
      </c>
      <c r="H163" s="4">
        <f t="shared" si="2388"/>
        <v>1</v>
      </c>
      <c r="I163">
        <v>80</v>
      </c>
      <c r="J163" s="48">
        <f t="shared" si="1888"/>
        <v>0</v>
      </c>
      <c r="K163" s="48">
        <f t="shared" si="2152"/>
        <v>0</v>
      </c>
      <c r="L163" s="98">
        <f t="shared" si="1890"/>
        <v>0</v>
      </c>
      <c r="M163" s="48"/>
      <c r="N163" s="48"/>
      <c r="O163" s="48"/>
      <c r="P163" s="48"/>
      <c r="Q163" s="48"/>
      <c r="R163" s="48"/>
      <c r="S163" s="48"/>
      <c r="T163" s="48"/>
      <c r="U163" s="48"/>
      <c r="V163" s="48"/>
      <c r="W163" s="48"/>
      <c r="X163" s="48"/>
      <c r="Y163" s="48"/>
      <c r="Z163" s="48"/>
      <c r="AA163" s="48"/>
      <c r="AB163" s="48"/>
      <c r="AC163" s="48"/>
      <c r="AD163" s="48">
        <f>$J163+$K163+$L163</f>
        <v>0</v>
      </c>
      <c r="AE163" s="48">
        <f t="shared" si="2117"/>
        <v>0</v>
      </c>
      <c r="AF163" s="48">
        <f t="shared" si="2117"/>
        <v>0</v>
      </c>
      <c r="AG163" s="48">
        <f t="shared" si="2117"/>
        <v>0</v>
      </c>
      <c r="AH163" s="48">
        <f t="shared" si="2117"/>
        <v>0</v>
      </c>
      <c r="AI163" s="48">
        <f t="shared" si="2117"/>
        <v>0</v>
      </c>
      <c r="AJ163" s="48">
        <f t="shared" si="2117"/>
        <v>0</v>
      </c>
      <c r="AK163" s="48">
        <f t="shared" si="2117"/>
        <v>0</v>
      </c>
      <c r="AL163" s="48">
        <f t="shared" si="2117"/>
        <v>0</v>
      </c>
      <c r="AM163" s="48">
        <f t="shared" si="2117"/>
        <v>0</v>
      </c>
      <c r="AN163" s="48">
        <f t="shared" si="2117"/>
        <v>0</v>
      </c>
      <c r="AO163" s="48">
        <f t="shared" si="2117"/>
        <v>0</v>
      </c>
      <c r="AP163" s="48">
        <f t="shared" si="2117"/>
        <v>0</v>
      </c>
      <c r="AQ163" s="48">
        <f t="shared" si="2117"/>
        <v>0</v>
      </c>
      <c r="AR163" s="48">
        <f t="shared" si="2117"/>
        <v>0</v>
      </c>
      <c r="AS163" s="48">
        <f t="shared" si="2117"/>
        <v>0</v>
      </c>
      <c r="AT163" s="48">
        <f t="shared" si="2117"/>
        <v>0</v>
      </c>
      <c r="AU163" s="48">
        <f t="shared" si="2117"/>
        <v>0</v>
      </c>
      <c r="AV163" s="48">
        <f t="shared" si="2117"/>
        <v>0</v>
      </c>
      <c r="AW163" s="48">
        <f t="shared" si="2117"/>
        <v>0</v>
      </c>
      <c r="AX163" s="48">
        <f t="shared" si="2117"/>
        <v>0</v>
      </c>
      <c r="AY163" s="48">
        <f t="shared" si="2081"/>
        <v>0</v>
      </c>
      <c r="AZ163" s="48">
        <f t="shared" si="2081"/>
        <v>0</v>
      </c>
      <c r="BA163" s="48">
        <f t="shared" si="2081"/>
        <v>0</v>
      </c>
      <c r="BB163" s="48">
        <f t="shared" si="2081"/>
        <v>0</v>
      </c>
      <c r="BC163" s="48"/>
      <c r="BE163" t="s">
        <v>193</v>
      </c>
      <c r="BV163">
        <f>BF146*AD163</f>
        <v>0</v>
      </c>
      <c r="BW163">
        <f t="shared" ref="BW163" si="2389">BG146*AE163</f>
        <v>0</v>
      </c>
      <c r="BX163">
        <f t="shared" ref="BX163" si="2390">BH146*AF163</f>
        <v>0</v>
      </c>
      <c r="BY163">
        <f t="shared" ref="BY163" si="2391">BI146*AG163</f>
        <v>0</v>
      </c>
      <c r="BZ163">
        <f t="shared" ref="BZ163" si="2392">BJ146*AH163</f>
        <v>0</v>
      </c>
      <c r="CA163">
        <f t="shared" ref="CA163" si="2393">BK146*AI163</f>
        <v>0</v>
      </c>
      <c r="CB163">
        <f t="shared" ref="CB163" si="2394">BL146*AJ163</f>
        <v>0</v>
      </c>
      <c r="CC163">
        <f t="shared" ref="CC163" si="2395">BM146*AK163</f>
        <v>0</v>
      </c>
      <c r="CD163">
        <f t="shared" ref="CD163" si="2396">BN146*AL163</f>
        <v>0</v>
      </c>
      <c r="CE163">
        <f t="shared" ref="CE163" si="2397">BO146*AM163</f>
        <v>0</v>
      </c>
      <c r="CF163">
        <f t="shared" ref="CF163" si="2398">BP146*AN163</f>
        <v>0</v>
      </c>
      <c r="CG163">
        <f t="shared" ref="CG163" si="2399">BQ146*AO163</f>
        <v>0</v>
      </c>
      <c r="CH163">
        <f t="shared" ref="CH163" si="2400">BR146*AP163</f>
        <v>0</v>
      </c>
      <c r="CI163">
        <f t="shared" ref="CI163" si="2401">BS146*AQ163</f>
        <v>0</v>
      </c>
      <c r="CJ163">
        <f t="shared" ref="CJ163" si="2402">BT146*AR163</f>
        <v>0</v>
      </c>
      <c r="CK163">
        <f t="shared" ref="CK163" si="2403">BU146*AS163</f>
        <v>0</v>
      </c>
      <c r="CL163">
        <f t="shared" ref="CL163" si="2404">BV146*AT163</f>
        <v>0</v>
      </c>
      <c r="CM163">
        <f t="shared" ref="CM163" si="2405">BW146*AU163</f>
        <v>0</v>
      </c>
      <c r="CN163">
        <f t="shared" ref="CN163" si="2406">BX146*AV163</f>
        <v>0</v>
      </c>
      <c r="CO163">
        <f t="shared" ref="CO163" si="2407">BY146*AW163</f>
        <v>0</v>
      </c>
      <c r="CP163">
        <f t="shared" ref="CP163" si="2408">BZ146*AX163</f>
        <v>0</v>
      </c>
      <c r="CQ163">
        <f t="shared" ref="CQ163" si="2409">CA146*AY163</f>
        <v>0</v>
      </c>
      <c r="CR163">
        <f t="shared" ref="CR163" si="2410">CB146*AZ163</f>
        <v>0</v>
      </c>
      <c r="CS163">
        <f t="shared" ref="CS163" si="2411">CC146*BA163</f>
        <v>0</v>
      </c>
      <c r="CT163">
        <f t="shared" ref="CT163" si="2412">CD146*BB163</f>
        <v>0</v>
      </c>
    </row>
    <row r="164" spans="6:98" x14ac:dyDescent="0.3">
      <c r="F164" s="91">
        <f t="shared" ref="F164:H164" si="2413">F163</f>
        <v>140</v>
      </c>
      <c r="G164" s="91">
        <f t="shared" si="2413"/>
        <v>140</v>
      </c>
      <c r="H164" s="4">
        <f t="shared" si="2413"/>
        <v>1</v>
      </c>
      <c r="I164">
        <v>85</v>
      </c>
      <c r="J164" s="48">
        <f t="shared" si="1888"/>
        <v>0</v>
      </c>
      <c r="K164" s="48">
        <f t="shared" si="2152"/>
        <v>0</v>
      </c>
      <c r="L164" s="98">
        <f t="shared" si="1890"/>
        <v>0</v>
      </c>
      <c r="M164" s="48"/>
      <c r="N164" s="48"/>
      <c r="O164" s="48"/>
      <c r="P164" s="48"/>
      <c r="Q164" s="48"/>
      <c r="R164" s="48"/>
      <c r="S164" s="48"/>
      <c r="T164" s="48"/>
      <c r="U164" s="48"/>
      <c r="V164" s="48"/>
      <c r="W164" s="48"/>
      <c r="X164" s="48"/>
      <c r="Y164" s="48"/>
      <c r="Z164" s="48"/>
      <c r="AA164" s="48"/>
      <c r="AB164" s="48"/>
      <c r="AC164" s="48"/>
      <c r="AD164" s="48"/>
      <c r="AE164" s="48">
        <f>$J164+$K164+$L164</f>
        <v>0</v>
      </c>
      <c r="AF164" s="48">
        <f t="shared" si="2117"/>
        <v>0</v>
      </c>
      <c r="AG164" s="48">
        <f t="shared" si="2117"/>
        <v>0</v>
      </c>
      <c r="AH164" s="48">
        <f t="shared" si="2117"/>
        <v>0</v>
      </c>
      <c r="AI164" s="48">
        <f t="shared" si="2117"/>
        <v>0</v>
      </c>
      <c r="AJ164" s="48">
        <f t="shared" si="2117"/>
        <v>0</v>
      </c>
      <c r="AK164" s="48">
        <f t="shared" si="2117"/>
        <v>0</v>
      </c>
      <c r="AL164" s="48">
        <f t="shared" si="2117"/>
        <v>0</v>
      </c>
      <c r="AM164" s="48">
        <f t="shared" si="2117"/>
        <v>0</v>
      </c>
      <c r="AN164" s="48">
        <f t="shared" si="2117"/>
        <v>0</v>
      </c>
      <c r="AO164" s="48">
        <f t="shared" si="2117"/>
        <v>0</v>
      </c>
      <c r="AP164" s="48">
        <f t="shared" ref="AP164:BB179" si="2414">$J164+$K164+$L164</f>
        <v>0</v>
      </c>
      <c r="AQ164" s="48">
        <f t="shared" si="2414"/>
        <v>0</v>
      </c>
      <c r="AR164" s="48">
        <f t="shared" si="2414"/>
        <v>0</v>
      </c>
      <c r="AS164" s="48">
        <f t="shared" si="2414"/>
        <v>0</v>
      </c>
      <c r="AT164" s="48">
        <f t="shared" si="2414"/>
        <v>0</v>
      </c>
      <c r="AU164" s="48">
        <f t="shared" si="2414"/>
        <v>0</v>
      </c>
      <c r="AV164" s="48">
        <f t="shared" si="2414"/>
        <v>0</v>
      </c>
      <c r="AW164" s="48">
        <f t="shared" si="2414"/>
        <v>0</v>
      </c>
      <c r="AX164" s="48">
        <f t="shared" si="2414"/>
        <v>0</v>
      </c>
      <c r="AY164" s="48">
        <f t="shared" si="2081"/>
        <v>0</v>
      </c>
      <c r="AZ164" s="48">
        <f t="shared" si="2081"/>
        <v>0</v>
      </c>
      <c r="BA164" s="48">
        <f t="shared" si="2081"/>
        <v>0</v>
      </c>
      <c r="BB164" s="48">
        <f t="shared" si="2081"/>
        <v>0</v>
      </c>
      <c r="BC164" s="48"/>
      <c r="BE164" t="s">
        <v>194</v>
      </c>
      <c r="BW164">
        <f>BF146*AE164</f>
        <v>0</v>
      </c>
      <c r="BX164">
        <f t="shared" ref="BX164" si="2415">BG146*AF164</f>
        <v>0</v>
      </c>
      <c r="BY164">
        <f t="shared" ref="BY164" si="2416">BH146*AG164</f>
        <v>0</v>
      </c>
      <c r="BZ164">
        <f t="shared" ref="BZ164" si="2417">BI146*AH164</f>
        <v>0</v>
      </c>
      <c r="CA164">
        <f t="shared" ref="CA164" si="2418">BJ146*AI164</f>
        <v>0</v>
      </c>
      <c r="CB164">
        <f t="shared" ref="CB164" si="2419">BK146*AJ164</f>
        <v>0</v>
      </c>
      <c r="CC164">
        <f t="shared" ref="CC164" si="2420">BL146*AK164</f>
        <v>0</v>
      </c>
      <c r="CD164">
        <f t="shared" ref="CD164" si="2421">BM146*AL164</f>
        <v>0</v>
      </c>
      <c r="CE164">
        <f t="shared" ref="CE164" si="2422">BN146*AM164</f>
        <v>0</v>
      </c>
      <c r="CF164">
        <f t="shared" ref="CF164" si="2423">BO146*AN164</f>
        <v>0</v>
      </c>
      <c r="CG164">
        <f t="shared" ref="CG164" si="2424">BP146*AO164</f>
        <v>0</v>
      </c>
      <c r="CH164">
        <f t="shared" ref="CH164" si="2425">BQ146*AP164</f>
        <v>0</v>
      </c>
      <c r="CI164">
        <f t="shared" ref="CI164" si="2426">BR146*AQ164</f>
        <v>0</v>
      </c>
      <c r="CJ164">
        <f t="shared" ref="CJ164" si="2427">BS146*AR164</f>
        <v>0</v>
      </c>
      <c r="CK164">
        <f t="shared" ref="CK164" si="2428">BT146*AS164</f>
        <v>0</v>
      </c>
      <c r="CL164">
        <f t="shared" ref="CL164" si="2429">BU146*AT164</f>
        <v>0</v>
      </c>
      <c r="CM164">
        <f t="shared" ref="CM164" si="2430">BV146*AU164</f>
        <v>0</v>
      </c>
      <c r="CN164">
        <f t="shared" ref="CN164" si="2431">BW146*AV164</f>
        <v>0</v>
      </c>
      <c r="CO164">
        <f t="shared" ref="CO164" si="2432">BX146*AW164</f>
        <v>0</v>
      </c>
      <c r="CP164">
        <f t="shared" ref="CP164" si="2433">BY146*AX164</f>
        <v>0</v>
      </c>
      <c r="CQ164">
        <f t="shared" ref="CQ164" si="2434">BZ146*AY164</f>
        <v>0</v>
      </c>
      <c r="CR164">
        <f t="shared" ref="CR164" si="2435">CA146*AZ164</f>
        <v>0</v>
      </c>
      <c r="CS164">
        <f t="shared" ref="CS164" si="2436">CB146*BA164</f>
        <v>0</v>
      </c>
      <c r="CT164">
        <f t="shared" ref="CT164" si="2437">CC146*BB164</f>
        <v>0</v>
      </c>
    </row>
    <row r="165" spans="6:98" x14ac:dyDescent="0.3">
      <c r="F165" s="91">
        <f t="shared" ref="F165:H165" si="2438">F164</f>
        <v>140</v>
      </c>
      <c r="G165" s="91">
        <f t="shared" si="2438"/>
        <v>140</v>
      </c>
      <c r="H165" s="4">
        <f t="shared" si="2438"/>
        <v>1</v>
      </c>
      <c r="I165">
        <v>90</v>
      </c>
      <c r="J165" s="48">
        <f t="shared" si="1888"/>
        <v>0</v>
      </c>
      <c r="K165" s="48">
        <f t="shared" si="2152"/>
        <v>0</v>
      </c>
      <c r="L165" s="98">
        <f t="shared" si="1890"/>
        <v>0</v>
      </c>
      <c r="M165" s="48"/>
      <c r="N165" s="48"/>
      <c r="O165" s="48"/>
      <c r="P165" s="48"/>
      <c r="Q165" s="48"/>
      <c r="R165" s="48"/>
      <c r="S165" s="48"/>
      <c r="T165" s="48"/>
      <c r="U165" s="48"/>
      <c r="V165" s="48"/>
      <c r="W165" s="48"/>
      <c r="X165" s="48"/>
      <c r="Y165" s="48"/>
      <c r="Z165" s="48"/>
      <c r="AA165" s="48"/>
      <c r="AB165" s="48"/>
      <c r="AC165" s="48"/>
      <c r="AD165" s="48"/>
      <c r="AE165" s="48"/>
      <c r="AF165" s="48">
        <f>$J165+$K165+$L165</f>
        <v>0</v>
      </c>
      <c r="AG165" s="48">
        <f t="shared" ref="AG165:AO173" si="2439">$J165+$K165+$L165</f>
        <v>0</v>
      </c>
      <c r="AH165" s="48">
        <f t="shared" si="2439"/>
        <v>0</v>
      </c>
      <c r="AI165" s="48">
        <f t="shared" si="2439"/>
        <v>0</v>
      </c>
      <c r="AJ165" s="48">
        <f t="shared" si="2439"/>
        <v>0</v>
      </c>
      <c r="AK165" s="48">
        <f t="shared" si="2439"/>
        <v>0</v>
      </c>
      <c r="AL165" s="48">
        <f t="shared" si="2439"/>
        <v>0</v>
      </c>
      <c r="AM165" s="48">
        <f t="shared" si="2439"/>
        <v>0</v>
      </c>
      <c r="AN165" s="48">
        <f t="shared" si="2439"/>
        <v>0</v>
      </c>
      <c r="AO165" s="48">
        <f t="shared" si="2439"/>
        <v>0</v>
      </c>
      <c r="AP165" s="48">
        <f t="shared" si="2414"/>
        <v>0</v>
      </c>
      <c r="AQ165" s="48">
        <f t="shared" si="2414"/>
        <v>0</v>
      </c>
      <c r="AR165" s="48">
        <f t="shared" si="2414"/>
        <v>0</v>
      </c>
      <c r="AS165" s="48">
        <f t="shared" si="2414"/>
        <v>0</v>
      </c>
      <c r="AT165" s="48">
        <f t="shared" si="2414"/>
        <v>0</v>
      </c>
      <c r="AU165" s="48">
        <f t="shared" si="2414"/>
        <v>0</v>
      </c>
      <c r="AV165" s="48">
        <f t="shared" si="2414"/>
        <v>0</v>
      </c>
      <c r="AW165" s="48">
        <f t="shared" si="2414"/>
        <v>0</v>
      </c>
      <c r="AX165" s="48">
        <f t="shared" si="2414"/>
        <v>0</v>
      </c>
      <c r="AY165" s="48">
        <f t="shared" si="2081"/>
        <v>0</v>
      </c>
      <c r="AZ165" s="48">
        <f t="shared" si="2081"/>
        <v>0</v>
      </c>
      <c r="BA165" s="48">
        <f t="shared" si="2081"/>
        <v>0</v>
      </c>
      <c r="BB165" s="48">
        <f t="shared" si="2081"/>
        <v>0</v>
      </c>
      <c r="BC165" s="48"/>
      <c r="BE165" t="s">
        <v>195</v>
      </c>
      <c r="BX165">
        <f>BF146*AF165</f>
        <v>0</v>
      </c>
      <c r="BY165">
        <f t="shared" ref="BY165" si="2440">BG146*AG165</f>
        <v>0</v>
      </c>
      <c r="BZ165">
        <f t="shared" ref="BZ165" si="2441">BH146*AH165</f>
        <v>0</v>
      </c>
      <c r="CA165">
        <f t="shared" ref="CA165" si="2442">BI146*AI165</f>
        <v>0</v>
      </c>
      <c r="CB165">
        <f t="shared" ref="CB165" si="2443">BJ146*AJ165</f>
        <v>0</v>
      </c>
      <c r="CC165">
        <f t="shared" ref="CC165" si="2444">BK146*AK165</f>
        <v>0</v>
      </c>
      <c r="CD165">
        <f t="shared" ref="CD165" si="2445">BL146*AL165</f>
        <v>0</v>
      </c>
      <c r="CE165">
        <f t="shared" ref="CE165" si="2446">BM146*AM165</f>
        <v>0</v>
      </c>
      <c r="CF165">
        <f t="shared" ref="CF165" si="2447">BN146*AN165</f>
        <v>0</v>
      </c>
      <c r="CG165">
        <f t="shared" ref="CG165" si="2448">BO146*AO165</f>
        <v>0</v>
      </c>
      <c r="CH165">
        <f t="shared" ref="CH165" si="2449">BP146*AP165</f>
        <v>0</v>
      </c>
      <c r="CI165">
        <f t="shared" ref="CI165" si="2450">BQ146*AQ165</f>
        <v>0</v>
      </c>
      <c r="CJ165">
        <f t="shared" ref="CJ165" si="2451">BR146*AR165</f>
        <v>0</v>
      </c>
      <c r="CK165">
        <f t="shared" ref="CK165" si="2452">BS146*AS165</f>
        <v>0</v>
      </c>
      <c r="CL165">
        <f t="shared" ref="CL165" si="2453">BT146*AT165</f>
        <v>0</v>
      </c>
      <c r="CM165">
        <f t="shared" ref="CM165" si="2454">BU146*AU165</f>
        <v>0</v>
      </c>
      <c r="CN165">
        <f t="shared" ref="CN165" si="2455">BV146*AV165</f>
        <v>0</v>
      </c>
      <c r="CO165">
        <f t="shared" ref="CO165" si="2456">BW146*AW165</f>
        <v>0</v>
      </c>
      <c r="CP165">
        <f t="shared" ref="CP165" si="2457">BX146*AX165</f>
        <v>0</v>
      </c>
      <c r="CQ165">
        <f t="shared" ref="CQ165" si="2458">BY146*AY165</f>
        <v>0</v>
      </c>
      <c r="CR165">
        <f t="shared" ref="CR165" si="2459">BZ146*AZ165</f>
        <v>0</v>
      </c>
      <c r="CS165">
        <f t="shared" ref="CS165" si="2460">CA146*BA165</f>
        <v>0</v>
      </c>
      <c r="CT165">
        <f t="shared" ref="CT165" si="2461">CB146*BB165</f>
        <v>0</v>
      </c>
    </row>
    <row r="166" spans="6:98" x14ac:dyDescent="0.3">
      <c r="F166" s="91">
        <f t="shared" ref="F166:H166" si="2462">F165</f>
        <v>140</v>
      </c>
      <c r="G166" s="91">
        <f t="shared" si="2462"/>
        <v>140</v>
      </c>
      <c r="H166" s="4">
        <f t="shared" si="2462"/>
        <v>1</v>
      </c>
      <c r="I166">
        <v>95</v>
      </c>
      <c r="J166" s="48">
        <f t="shared" si="1888"/>
        <v>0</v>
      </c>
      <c r="K166" s="48">
        <f t="shared" si="2152"/>
        <v>0</v>
      </c>
      <c r="L166" s="98">
        <f t="shared" si="1890"/>
        <v>0</v>
      </c>
      <c r="M166" s="48"/>
      <c r="N166" s="48"/>
      <c r="O166" s="48"/>
      <c r="P166" s="48"/>
      <c r="Q166" s="48"/>
      <c r="R166" s="48"/>
      <c r="S166" s="48"/>
      <c r="T166" s="48"/>
      <c r="U166" s="48"/>
      <c r="V166" s="48"/>
      <c r="W166" s="48"/>
      <c r="X166" s="48"/>
      <c r="Y166" s="48"/>
      <c r="Z166" s="48"/>
      <c r="AA166" s="48"/>
      <c r="AB166" s="48"/>
      <c r="AC166" s="48"/>
      <c r="AD166" s="48"/>
      <c r="AE166" s="48"/>
      <c r="AF166" s="48"/>
      <c r="AG166" s="48">
        <f>$J166+$K166+$L166</f>
        <v>0</v>
      </c>
      <c r="AH166" s="48">
        <f t="shared" si="2439"/>
        <v>0</v>
      </c>
      <c r="AI166" s="48">
        <f t="shared" si="2439"/>
        <v>0</v>
      </c>
      <c r="AJ166" s="48">
        <f t="shared" si="2439"/>
        <v>0</v>
      </c>
      <c r="AK166" s="48">
        <f t="shared" si="2439"/>
        <v>0</v>
      </c>
      <c r="AL166" s="48">
        <f t="shared" si="2439"/>
        <v>0</v>
      </c>
      <c r="AM166" s="48">
        <f t="shared" si="2439"/>
        <v>0</v>
      </c>
      <c r="AN166" s="48">
        <f t="shared" si="2439"/>
        <v>0</v>
      </c>
      <c r="AO166" s="48">
        <f t="shared" si="2439"/>
        <v>0</v>
      </c>
      <c r="AP166" s="48">
        <f t="shared" si="2414"/>
        <v>0</v>
      </c>
      <c r="AQ166" s="48">
        <f t="shared" si="2414"/>
        <v>0</v>
      </c>
      <c r="AR166" s="48">
        <f t="shared" si="2414"/>
        <v>0</v>
      </c>
      <c r="AS166" s="48">
        <f t="shared" si="2414"/>
        <v>0</v>
      </c>
      <c r="AT166" s="48">
        <f t="shared" si="2414"/>
        <v>0</v>
      </c>
      <c r="AU166" s="48">
        <f t="shared" si="2414"/>
        <v>0</v>
      </c>
      <c r="AV166" s="48">
        <f t="shared" si="2414"/>
        <v>0</v>
      </c>
      <c r="AW166" s="48">
        <f t="shared" si="2414"/>
        <v>0</v>
      </c>
      <c r="AX166" s="48">
        <f t="shared" si="2414"/>
        <v>0</v>
      </c>
      <c r="AY166" s="48">
        <f t="shared" si="2081"/>
        <v>0</v>
      </c>
      <c r="AZ166" s="48">
        <f t="shared" si="2081"/>
        <v>0</v>
      </c>
      <c r="BA166" s="48">
        <f t="shared" si="2081"/>
        <v>0</v>
      </c>
      <c r="BB166" s="48">
        <f t="shared" si="2081"/>
        <v>0</v>
      </c>
      <c r="BC166" s="48"/>
      <c r="BE166" t="s">
        <v>196</v>
      </c>
      <c r="BY166">
        <f>BF146*AG166</f>
        <v>0</v>
      </c>
      <c r="BZ166">
        <f t="shared" ref="BZ166" si="2463">BG146*AH166</f>
        <v>0</v>
      </c>
      <c r="CA166">
        <f t="shared" ref="CA166" si="2464">BH146*AI166</f>
        <v>0</v>
      </c>
      <c r="CB166">
        <f t="shared" ref="CB166" si="2465">BI146*AJ166</f>
        <v>0</v>
      </c>
      <c r="CC166">
        <f t="shared" ref="CC166" si="2466">BJ146*AK166</f>
        <v>0</v>
      </c>
      <c r="CD166">
        <f t="shared" ref="CD166" si="2467">BK146*AL166</f>
        <v>0</v>
      </c>
      <c r="CE166">
        <f t="shared" ref="CE166" si="2468">BL146*AM166</f>
        <v>0</v>
      </c>
      <c r="CF166">
        <f t="shared" ref="CF166" si="2469">BM146*AN166</f>
        <v>0</v>
      </c>
      <c r="CG166">
        <f t="shared" ref="CG166" si="2470">BN146*AO166</f>
        <v>0</v>
      </c>
      <c r="CH166">
        <f t="shared" ref="CH166" si="2471">BO146*AP166</f>
        <v>0</v>
      </c>
      <c r="CI166">
        <f t="shared" ref="CI166" si="2472">BP146*AQ166</f>
        <v>0</v>
      </c>
      <c r="CJ166">
        <f t="shared" ref="CJ166" si="2473">BQ146*AR166</f>
        <v>0</v>
      </c>
      <c r="CK166">
        <f t="shared" ref="CK166" si="2474">BR146*AS166</f>
        <v>0</v>
      </c>
      <c r="CL166">
        <f t="shared" ref="CL166" si="2475">BS146*AT166</f>
        <v>0</v>
      </c>
      <c r="CM166">
        <f t="shared" ref="CM166" si="2476">BT146*AU166</f>
        <v>0</v>
      </c>
      <c r="CN166">
        <f t="shared" ref="CN166" si="2477">BU146*AV166</f>
        <v>0</v>
      </c>
      <c r="CO166">
        <f t="shared" ref="CO166" si="2478">BV146*AW166</f>
        <v>0</v>
      </c>
      <c r="CP166">
        <f t="shared" ref="CP166" si="2479">BW146*AX166</f>
        <v>0</v>
      </c>
      <c r="CQ166">
        <f t="shared" ref="CQ166" si="2480">BX146*AY166</f>
        <v>0</v>
      </c>
      <c r="CR166">
        <f t="shared" ref="CR166" si="2481">BY146*AZ166</f>
        <v>0</v>
      </c>
      <c r="CS166">
        <f t="shared" ref="CS166" si="2482">BZ146*BA166</f>
        <v>0</v>
      </c>
      <c r="CT166">
        <f t="shared" ref="CT166" si="2483">CA146*BB166</f>
        <v>0</v>
      </c>
    </row>
    <row r="167" spans="6:98" x14ac:dyDescent="0.3">
      <c r="F167" s="91">
        <f t="shared" ref="F167:H167" si="2484">F166</f>
        <v>140</v>
      </c>
      <c r="G167" s="91">
        <f t="shared" si="2484"/>
        <v>140</v>
      </c>
      <c r="H167" s="4">
        <f t="shared" si="2484"/>
        <v>1</v>
      </c>
      <c r="I167">
        <v>100</v>
      </c>
      <c r="J167" s="48">
        <f t="shared" si="1888"/>
        <v>0</v>
      </c>
      <c r="K167" s="48">
        <f t="shared" si="2152"/>
        <v>0</v>
      </c>
      <c r="L167" s="98">
        <f t="shared" si="1890"/>
        <v>0</v>
      </c>
      <c r="M167" s="48"/>
      <c r="N167" s="48"/>
      <c r="O167" s="48"/>
      <c r="P167" s="48"/>
      <c r="Q167" s="48"/>
      <c r="R167" s="48"/>
      <c r="S167" s="48"/>
      <c r="T167" s="48"/>
      <c r="U167" s="48"/>
      <c r="V167" s="48"/>
      <c r="W167" s="48"/>
      <c r="X167" s="48"/>
      <c r="Y167" s="48"/>
      <c r="Z167" s="48"/>
      <c r="AA167" s="48"/>
      <c r="AB167" s="48"/>
      <c r="AC167" s="48"/>
      <c r="AD167" s="48"/>
      <c r="AE167" s="48"/>
      <c r="AF167" s="48"/>
      <c r="AG167" s="48"/>
      <c r="AH167" s="48">
        <f>$J167+$K167+$L167</f>
        <v>0</v>
      </c>
      <c r="AI167" s="48">
        <f t="shared" si="2439"/>
        <v>0</v>
      </c>
      <c r="AJ167" s="48">
        <f t="shared" si="2439"/>
        <v>0</v>
      </c>
      <c r="AK167" s="48">
        <f t="shared" si="2439"/>
        <v>0</v>
      </c>
      <c r="AL167" s="48">
        <f t="shared" si="2439"/>
        <v>0</v>
      </c>
      <c r="AM167" s="48">
        <f t="shared" si="2439"/>
        <v>0</v>
      </c>
      <c r="AN167" s="48">
        <f t="shared" si="2439"/>
        <v>0</v>
      </c>
      <c r="AO167" s="48">
        <f t="shared" si="2439"/>
        <v>0</v>
      </c>
      <c r="AP167" s="48">
        <f t="shared" si="2414"/>
        <v>0</v>
      </c>
      <c r="AQ167" s="48">
        <f t="shared" si="2414"/>
        <v>0</v>
      </c>
      <c r="AR167" s="48">
        <f t="shared" si="2414"/>
        <v>0</v>
      </c>
      <c r="AS167" s="48">
        <f t="shared" si="2414"/>
        <v>0</v>
      </c>
      <c r="AT167" s="48">
        <f t="shared" si="2414"/>
        <v>0</v>
      </c>
      <c r="AU167" s="48">
        <f t="shared" si="2414"/>
        <v>0</v>
      </c>
      <c r="AV167" s="48">
        <f t="shared" si="2414"/>
        <v>0</v>
      </c>
      <c r="AW167" s="48">
        <f t="shared" si="2414"/>
        <v>0</v>
      </c>
      <c r="AX167" s="48">
        <f t="shared" si="2414"/>
        <v>0</v>
      </c>
      <c r="AY167" s="48">
        <f t="shared" si="2081"/>
        <v>0</v>
      </c>
      <c r="AZ167" s="48">
        <f t="shared" si="2081"/>
        <v>0</v>
      </c>
      <c r="BA167" s="48">
        <f t="shared" si="2081"/>
        <v>0</v>
      </c>
      <c r="BB167" s="48">
        <f t="shared" si="2081"/>
        <v>0</v>
      </c>
      <c r="BC167" s="48"/>
      <c r="BE167" t="s">
        <v>197</v>
      </c>
      <c r="BZ167">
        <f>BF146*AH167</f>
        <v>0</v>
      </c>
      <c r="CA167">
        <f t="shared" ref="CA167" si="2485">BG146*AI167</f>
        <v>0</v>
      </c>
      <c r="CB167">
        <f t="shared" ref="CB167" si="2486">BH146*AJ167</f>
        <v>0</v>
      </c>
      <c r="CC167">
        <f t="shared" ref="CC167" si="2487">BI146*AK167</f>
        <v>0</v>
      </c>
      <c r="CD167">
        <f t="shared" ref="CD167" si="2488">BJ146*AL167</f>
        <v>0</v>
      </c>
      <c r="CE167">
        <f t="shared" ref="CE167" si="2489">BK146*AM167</f>
        <v>0</v>
      </c>
      <c r="CF167">
        <f t="shared" ref="CF167" si="2490">BL146*AN167</f>
        <v>0</v>
      </c>
      <c r="CG167">
        <f t="shared" ref="CG167" si="2491">BM146*AO167</f>
        <v>0</v>
      </c>
      <c r="CH167">
        <f t="shared" ref="CH167" si="2492">BN146*AP167</f>
        <v>0</v>
      </c>
      <c r="CI167">
        <f t="shared" ref="CI167" si="2493">BO146*AQ167</f>
        <v>0</v>
      </c>
      <c r="CJ167">
        <f t="shared" ref="CJ167" si="2494">BP146*AR167</f>
        <v>0</v>
      </c>
      <c r="CK167">
        <f t="shared" ref="CK167" si="2495">BQ146*AS167</f>
        <v>0</v>
      </c>
      <c r="CL167">
        <f t="shared" ref="CL167" si="2496">BR146*AT167</f>
        <v>0</v>
      </c>
      <c r="CM167">
        <f t="shared" ref="CM167" si="2497">BS146*AU167</f>
        <v>0</v>
      </c>
      <c r="CN167">
        <f t="shared" ref="CN167" si="2498">BT146*AV167</f>
        <v>0</v>
      </c>
      <c r="CO167">
        <f t="shared" ref="CO167" si="2499">BU146*AW167</f>
        <v>0</v>
      </c>
      <c r="CP167">
        <f t="shared" ref="CP167" si="2500">BV146*AX167</f>
        <v>0</v>
      </c>
      <c r="CQ167">
        <f t="shared" ref="CQ167" si="2501">BW146*AY167</f>
        <v>0</v>
      </c>
      <c r="CR167">
        <f t="shared" ref="CR167" si="2502">BX146*AZ167</f>
        <v>0</v>
      </c>
      <c r="CS167">
        <f t="shared" ref="CS167" si="2503">BY146*BA167</f>
        <v>0</v>
      </c>
      <c r="CT167">
        <f t="shared" ref="CT167" si="2504">BZ146*BB167</f>
        <v>0</v>
      </c>
    </row>
    <row r="168" spans="6:98" x14ac:dyDescent="0.3">
      <c r="F168" s="91">
        <f t="shared" ref="F168:H168" si="2505">F167</f>
        <v>140</v>
      </c>
      <c r="G168" s="91">
        <f t="shared" si="2505"/>
        <v>140</v>
      </c>
      <c r="H168" s="4">
        <f t="shared" si="2505"/>
        <v>1</v>
      </c>
      <c r="I168">
        <v>105</v>
      </c>
      <c r="J168" s="48">
        <f t="shared" si="1888"/>
        <v>0</v>
      </c>
      <c r="K168" s="48">
        <f t="shared" si="2152"/>
        <v>0</v>
      </c>
      <c r="L168" s="98">
        <f t="shared" si="1890"/>
        <v>0</v>
      </c>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f>$J168+$K168+$L168</f>
        <v>0</v>
      </c>
      <c r="AJ168" s="48">
        <f t="shared" si="2439"/>
        <v>0</v>
      </c>
      <c r="AK168" s="48">
        <f t="shared" si="2439"/>
        <v>0</v>
      </c>
      <c r="AL168" s="48">
        <f t="shared" si="2439"/>
        <v>0</v>
      </c>
      <c r="AM168" s="48">
        <f t="shared" si="2439"/>
        <v>0</v>
      </c>
      <c r="AN168" s="48">
        <f t="shared" si="2439"/>
        <v>0</v>
      </c>
      <c r="AO168" s="48">
        <f t="shared" si="2439"/>
        <v>0</v>
      </c>
      <c r="AP168" s="48">
        <f t="shared" si="2414"/>
        <v>0</v>
      </c>
      <c r="AQ168" s="48">
        <f t="shared" si="2414"/>
        <v>0</v>
      </c>
      <c r="AR168" s="48">
        <f t="shared" si="2414"/>
        <v>0</v>
      </c>
      <c r="AS168" s="48">
        <f t="shared" si="2414"/>
        <v>0</v>
      </c>
      <c r="AT168" s="48">
        <f t="shared" si="2414"/>
        <v>0</v>
      </c>
      <c r="AU168" s="48">
        <f t="shared" si="2414"/>
        <v>0</v>
      </c>
      <c r="AV168" s="48">
        <f t="shared" si="2414"/>
        <v>0</v>
      </c>
      <c r="AW168" s="48">
        <f t="shared" si="2414"/>
        <v>0</v>
      </c>
      <c r="AX168" s="48">
        <f t="shared" si="2414"/>
        <v>0</v>
      </c>
      <c r="AY168" s="48">
        <f t="shared" si="2081"/>
        <v>0</v>
      </c>
      <c r="AZ168" s="48">
        <f t="shared" si="2081"/>
        <v>0</v>
      </c>
      <c r="BA168" s="48">
        <f t="shared" si="2081"/>
        <v>0</v>
      </c>
      <c r="BB168" s="48">
        <f t="shared" si="2081"/>
        <v>0</v>
      </c>
      <c r="BC168" s="48"/>
      <c r="BE168" t="s">
        <v>198</v>
      </c>
      <c r="CA168">
        <f>BF146*AI168</f>
        <v>0</v>
      </c>
      <c r="CB168">
        <f t="shared" ref="CB168" si="2506">BG146*AJ168</f>
        <v>0</v>
      </c>
      <c r="CC168">
        <f t="shared" ref="CC168" si="2507">BH146*AK168</f>
        <v>0</v>
      </c>
      <c r="CD168">
        <f t="shared" ref="CD168" si="2508">BI146*AL168</f>
        <v>0</v>
      </c>
      <c r="CE168">
        <f t="shared" ref="CE168" si="2509">BJ146*AM168</f>
        <v>0</v>
      </c>
      <c r="CF168">
        <f t="shared" ref="CF168" si="2510">BK146*AN168</f>
        <v>0</v>
      </c>
      <c r="CG168">
        <f t="shared" ref="CG168" si="2511">BL146*AO168</f>
        <v>0</v>
      </c>
      <c r="CH168">
        <f t="shared" ref="CH168" si="2512">BM146*AP168</f>
        <v>0</v>
      </c>
      <c r="CI168">
        <f t="shared" ref="CI168" si="2513">BN146*AQ168</f>
        <v>0</v>
      </c>
      <c r="CJ168">
        <f t="shared" ref="CJ168" si="2514">BO146*AR168</f>
        <v>0</v>
      </c>
      <c r="CK168">
        <f t="shared" ref="CK168" si="2515">BP146*AS168</f>
        <v>0</v>
      </c>
      <c r="CL168">
        <f t="shared" ref="CL168" si="2516">BQ146*AT168</f>
        <v>0</v>
      </c>
      <c r="CM168">
        <f t="shared" ref="CM168" si="2517">BR146*AU168</f>
        <v>0</v>
      </c>
      <c r="CN168">
        <f t="shared" ref="CN168" si="2518">BS146*AV168</f>
        <v>0</v>
      </c>
      <c r="CO168">
        <f t="shared" ref="CO168" si="2519">BT146*AW168</f>
        <v>0</v>
      </c>
      <c r="CP168">
        <f t="shared" ref="CP168" si="2520">BU146*AX168</f>
        <v>0</v>
      </c>
      <c r="CQ168">
        <f t="shared" ref="CQ168" si="2521">BV146*AY168</f>
        <v>0</v>
      </c>
      <c r="CR168">
        <f t="shared" ref="CR168" si="2522">BW146*AZ168</f>
        <v>0</v>
      </c>
      <c r="CS168">
        <f t="shared" ref="CS168" si="2523">BX146*BA168</f>
        <v>0</v>
      </c>
      <c r="CT168">
        <f t="shared" ref="CT168" si="2524">BY146*BB168</f>
        <v>0</v>
      </c>
    </row>
    <row r="169" spans="6:98" x14ac:dyDescent="0.3">
      <c r="F169" s="91">
        <f t="shared" ref="F169:H169" si="2525">F168</f>
        <v>140</v>
      </c>
      <c r="G169" s="91">
        <f t="shared" si="2525"/>
        <v>140</v>
      </c>
      <c r="H169" s="4">
        <f t="shared" si="2525"/>
        <v>1</v>
      </c>
      <c r="I169">
        <v>110</v>
      </c>
      <c r="J169" s="48">
        <f t="shared" si="1888"/>
        <v>0</v>
      </c>
      <c r="K169" s="48">
        <f t="shared" si="2152"/>
        <v>0</v>
      </c>
      <c r="L169" s="98">
        <f t="shared" si="1890"/>
        <v>0</v>
      </c>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f>$J169+$K169+$L169</f>
        <v>0</v>
      </c>
      <c r="AK169" s="48">
        <f t="shared" si="2439"/>
        <v>0</v>
      </c>
      <c r="AL169" s="48">
        <f t="shared" si="2439"/>
        <v>0</v>
      </c>
      <c r="AM169" s="48">
        <f t="shared" si="2439"/>
        <v>0</v>
      </c>
      <c r="AN169" s="48">
        <f t="shared" si="2439"/>
        <v>0</v>
      </c>
      <c r="AO169" s="48">
        <f t="shared" si="2439"/>
        <v>0</v>
      </c>
      <c r="AP169" s="48">
        <f t="shared" si="2414"/>
        <v>0</v>
      </c>
      <c r="AQ169" s="48">
        <f t="shared" si="2414"/>
        <v>0</v>
      </c>
      <c r="AR169" s="48">
        <f t="shared" si="2414"/>
        <v>0</v>
      </c>
      <c r="AS169" s="48">
        <f t="shared" si="2414"/>
        <v>0</v>
      </c>
      <c r="AT169" s="48">
        <f t="shared" si="2414"/>
        <v>0</v>
      </c>
      <c r="AU169" s="48">
        <f t="shared" si="2414"/>
        <v>0</v>
      </c>
      <c r="AV169" s="48">
        <f t="shared" si="2414"/>
        <v>0</v>
      </c>
      <c r="AW169" s="48">
        <f t="shared" si="2414"/>
        <v>0</v>
      </c>
      <c r="AX169" s="48">
        <f t="shared" si="2414"/>
        <v>0</v>
      </c>
      <c r="AY169" s="48">
        <f t="shared" si="2414"/>
        <v>0</v>
      </c>
      <c r="AZ169" s="48">
        <f t="shared" si="2414"/>
        <v>0</v>
      </c>
      <c r="BA169" s="48">
        <f t="shared" si="2414"/>
        <v>0</v>
      </c>
      <c r="BB169" s="48">
        <f t="shared" si="2414"/>
        <v>0</v>
      </c>
      <c r="BC169" s="48"/>
      <c r="BE169" t="s">
        <v>199</v>
      </c>
      <c r="CB169">
        <f>BF146*AJ169</f>
        <v>0</v>
      </c>
      <c r="CC169">
        <f t="shared" ref="CC169" si="2526">BG146*AK169</f>
        <v>0</v>
      </c>
      <c r="CD169">
        <f t="shared" ref="CD169" si="2527">BH146*AL169</f>
        <v>0</v>
      </c>
      <c r="CE169">
        <f t="shared" ref="CE169" si="2528">BI146*AM169</f>
        <v>0</v>
      </c>
      <c r="CF169">
        <f t="shared" ref="CF169" si="2529">BJ146*AN169</f>
        <v>0</v>
      </c>
      <c r="CG169">
        <f t="shared" ref="CG169" si="2530">BK146*AO169</f>
        <v>0</v>
      </c>
      <c r="CH169">
        <f t="shared" ref="CH169" si="2531">BL146*AP169</f>
        <v>0</v>
      </c>
      <c r="CI169">
        <f t="shared" ref="CI169" si="2532">BM146*AQ169</f>
        <v>0</v>
      </c>
      <c r="CJ169">
        <f t="shared" ref="CJ169" si="2533">BN146*AR169</f>
        <v>0</v>
      </c>
      <c r="CK169">
        <f t="shared" ref="CK169" si="2534">BO146*AS169</f>
        <v>0</v>
      </c>
      <c r="CL169">
        <f t="shared" ref="CL169" si="2535">BP146*AT169</f>
        <v>0</v>
      </c>
      <c r="CM169">
        <f t="shared" ref="CM169" si="2536">BQ146*AU169</f>
        <v>0</v>
      </c>
      <c r="CN169">
        <f t="shared" ref="CN169" si="2537">BR146*AV169</f>
        <v>0</v>
      </c>
      <c r="CO169">
        <f t="shared" ref="CO169" si="2538">BS146*AW169</f>
        <v>0</v>
      </c>
      <c r="CP169">
        <f t="shared" ref="CP169" si="2539">BT146*AX169</f>
        <v>0</v>
      </c>
      <c r="CQ169">
        <f t="shared" ref="CQ169" si="2540">BU146*AY169</f>
        <v>0</v>
      </c>
      <c r="CR169">
        <f t="shared" ref="CR169" si="2541">BV146*AZ169</f>
        <v>0</v>
      </c>
      <c r="CS169">
        <f t="shared" ref="CS169" si="2542">BW146*BA169</f>
        <v>0</v>
      </c>
      <c r="CT169">
        <f t="shared" ref="CT169" si="2543">BX146*BB169</f>
        <v>0</v>
      </c>
    </row>
    <row r="170" spans="6:98" x14ac:dyDescent="0.3">
      <c r="F170" s="91">
        <f t="shared" ref="F170:H170" si="2544">F169</f>
        <v>140</v>
      </c>
      <c r="G170" s="91">
        <f t="shared" si="2544"/>
        <v>140</v>
      </c>
      <c r="H170" s="4">
        <f t="shared" si="2544"/>
        <v>1</v>
      </c>
      <c r="I170">
        <v>115</v>
      </c>
      <c r="J170" s="48">
        <f t="shared" si="1888"/>
        <v>0</v>
      </c>
      <c r="K170" s="48">
        <f t="shared" si="2152"/>
        <v>0</v>
      </c>
      <c r="L170" s="98">
        <f t="shared" si="1890"/>
        <v>0</v>
      </c>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f>$J170+$K170+$L170</f>
        <v>0</v>
      </c>
      <c r="AL170" s="48">
        <f t="shared" si="2439"/>
        <v>0</v>
      </c>
      <c r="AM170" s="48">
        <f t="shared" si="2439"/>
        <v>0</v>
      </c>
      <c r="AN170" s="48">
        <f t="shared" si="2439"/>
        <v>0</v>
      </c>
      <c r="AO170" s="48">
        <f t="shared" si="2439"/>
        <v>0</v>
      </c>
      <c r="AP170" s="48">
        <f t="shared" si="2414"/>
        <v>0</v>
      </c>
      <c r="AQ170" s="48">
        <f t="shared" si="2414"/>
        <v>0</v>
      </c>
      <c r="AR170" s="48">
        <f t="shared" si="2414"/>
        <v>0</v>
      </c>
      <c r="AS170" s="48">
        <f t="shared" si="2414"/>
        <v>0</v>
      </c>
      <c r="AT170" s="48">
        <f t="shared" si="2414"/>
        <v>0</v>
      </c>
      <c r="AU170" s="48">
        <f t="shared" si="2414"/>
        <v>0</v>
      </c>
      <c r="AV170" s="48">
        <f t="shared" si="2414"/>
        <v>0</v>
      </c>
      <c r="AW170" s="48">
        <f t="shared" si="2414"/>
        <v>0</v>
      </c>
      <c r="AX170" s="48">
        <f t="shared" si="2414"/>
        <v>0</v>
      </c>
      <c r="AY170" s="48">
        <f t="shared" si="2414"/>
        <v>0</v>
      </c>
      <c r="AZ170" s="48">
        <f t="shared" si="2414"/>
        <v>0</v>
      </c>
      <c r="BA170" s="48">
        <f t="shared" si="2414"/>
        <v>0</v>
      </c>
      <c r="BB170" s="48">
        <f t="shared" si="2414"/>
        <v>0</v>
      </c>
      <c r="BC170" s="48"/>
      <c r="BE170" t="s">
        <v>200</v>
      </c>
      <c r="CC170">
        <f>BF146*AK170</f>
        <v>0</v>
      </c>
      <c r="CD170">
        <f t="shared" ref="CD170" si="2545">BG146*AL170</f>
        <v>0</v>
      </c>
      <c r="CE170">
        <f t="shared" ref="CE170" si="2546">BH146*AM170</f>
        <v>0</v>
      </c>
      <c r="CF170">
        <f t="shared" ref="CF170" si="2547">BI146*AN170</f>
        <v>0</v>
      </c>
      <c r="CG170">
        <f t="shared" ref="CG170" si="2548">BJ146*AO170</f>
        <v>0</v>
      </c>
      <c r="CH170">
        <f t="shared" ref="CH170" si="2549">BK146*AP170</f>
        <v>0</v>
      </c>
      <c r="CI170">
        <f t="shared" ref="CI170" si="2550">BL146*AQ170</f>
        <v>0</v>
      </c>
      <c r="CJ170">
        <f t="shared" ref="CJ170" si="2551">BM146*AR170</f>
        <v>0</v>
      </c>
      <c r="CK170">
        <f t="shared" ref="CK170" si="2552">BN146*AS170</f>
        <v>0</v>
      </c>
      <c r="CL170">
        <f t="shared" ref="CL170" si="2553">BO146*AT170</f>
        <v>0</v>
      </c>
      <c r="CM170">
        <f t="shared" ref="CM170" si="2554">BP146*AU170</f>
        <v>0</v>
      </c>
      <c r="CN170">
        <f t="shared" ref="CN170" si="2555">BQ146*AV170</f>
        <v>0</v>
      </c>
      <c r="CO170">
        <f t="shared" ref="CO170" si="2556">BR146*AW170</f>
        <v>0</v>
      </c>
      <c r="CP170">
        <f t="shared" ref="CP170" si="2557">BS146*AX170</f>
        <v>0</v>
      </c>
      <c r="CQ170">
        <f t="shared" ref="CQ170" si="2558">BT146*AY170</f>
        <v>0</v>
      </c>
      <c r="CR170">
        <f t="shared" ref="CR170" si="2559">BU146*AZ170</f>
        <v>0</v>
      </c>
      <c r="CS170">
        <f t="shared" ref="CS170" si="2560">BV146*BA170</f>
        <v>0</v>
      </c>
      <c r="CT170">
        <f t="shared" ref="CT170" si="2561">BW146*BB170</f>
        <v>0</v>
      </c>
    </row>
    <row r="171" spans="6:98" x14ac:dyDescent="0.3">
      <c r="F171" s="91">
        <f t="shared" ref="F171:H171" si="2562">F170</f>
        <v>140</v>
      </c>
      <c r="G171" s="91">
        <f t="shared" si="2562"/>
        <v>140</v>
      </c>
      <c r="H171" s="4">
        <f t="shared" si="2562"/>
        <v>1</v>
      </c>
      <c r="I171">
        <v>120</v>
      </c>
      <c r="J171" s="48">
        <f t="shared" si="1888"/>
        <v>0</v>
      </c>
      <c r="K171" s="48">
        <f>IF(IF(AND(I171&gt;=(F171*2),I171&lt;=G171+F171+(G171-F171+5)+1),((H171)^2)*(I172-F171*2)/5,0)&lt;=H171,IF(AND(I171&gt;=(F171*2),I171&lt;=G171+F171+(G171-F171+5)+1),((H171)^2)*(I172-F171*2)/5,0),(K170-H171^2))</f>
        <v>0</v>
      </c>
      <c r="L171" s="98">
        <f t="shared" si="1890"/>
        <v>0</v>
      </c>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f>$J171+$K171+$L171</f>
        <v>0</v>
      </c>
      <c r="AM171" s="48">
        <f t="shared" si="2439"/>
        <v>0</v>
      </c>
      <c r="AN171" s="48">
        <f t="shared" si="2439"/>
        <v>0</v>
      </c>
      <c r="AO171" s="48">
        <f t="shared" si="2439"/>
        <v>0</v>
      </c>
      <c r="AP171" s="48">
        <f t="shared" si="2414"/>
        <v>0</v>
      </c>
      <c r="AQ171" s="48">
        <f t="shared" si="2414"/>
        <v>0</v>
      </c>
      <c r="AR171" s="48">
        <f t="shared" si="2414"/>
        <v>0</v>
      </c>
      <c r="AS171" s="48">
        <f t="shared" si="2414"/>
        <v>0</v>
      </c>
      <c r="AT171" s="48">
        <f t="shared" si="2414"/>
        <v>0</v>
      </c>
      <c r="AU171" s="48">
        <f t="shared" si="2414"/>
        <v>0</v>
      </c>
      <c r="AV171" s="48">
        <f t="shared" si="2414"/>
        <v>0</v>
      </c>
      <c r="AW171" s="48">
        <f t="shared" si="2414"/>
        <v>0</v>
      </c>
      <c r="AX171" s="48">
        <f t="shared" si="2414"/>
        <v>0</v>
      </c>
      <c r="AY171" s="48">
        <f t="shared" si="2414"/>
        <v>0</v>
      </c>
      <c r="AZ171" s="48">
        <f t="shared" si="2414"/>
        <v>0</v>
      </c>
      <c r="BA171" s="48">
        <f t="shared" si="2414"/>
        <v>0</v>
      </c>
      <c r="BB171" s="48">
        <f t="shared" si="2414"/>
        <v>0</v>
      </c>
      <c r="BC171" s="48"/>
      <c r="BE171" t="s">
        <v>201</v>
      </c>
      <c r="CD171">
        <f>BF146*AL171</f>
        <v>0</v>
      </c>
      <c r="CE171">
        <f t="shared" ref="CE171" si="2563">BG146*AM171</f>
        <v>0</v>
      </c>
      <c r="CF171">
        <f t="shared" ref="CF171" si="2564">BH146*AN171</f>
        <v>0</v>
      </c>
      <c r="CG171">
        <f t="shared" ref="CG171" si="2565">BI146*AO171</f>
        <v>0</v>
      </c>
      <c r="CH171">
        <f t="shared" ref="CH171" si="2566">BJ146*AP171</f>
        <v>0</v>
      </c>
      <c r="CI171">
        <f t="shared" ref="CI171" si="2567">BK146*AQ171</f>
        <v>0</v>
      </c>
      <c r="CJ171">
        <f t="shared" ref="CJ171" si="2568">BL146*AR171</f>
        <v>0</v>
      </c>
      <c r="CK171">
        <f t="shared" ref="CK171" si="2569">BM146*AS171</f>
        <v>0</v>
      </c>
      <c r="CL171">
        <f t="shared" ref="CL171" si="2570">BN146*AT171</f>
        <v>0</v>
      </c>
      <c r="CM171">
        <f t="shared" ref="CM171" si="2571">BO146*AU171</f>
        <v>0</v>
      </c>
      <c r="CN171">
        <f t="shared" ref="CN171" si="2572">BP146*AV171</f>
        <v>0</v>
      </c>
      <c r="CO171">
        <f t="shared" ref="CO171" si="2573">BQ146*AW171</f>
        <v>0</v>
      </c>
      <c r="CP171">
        <f t="shared" ref="CP171" si="2574">BR146*AX171</f>
        <v>0</v>
      </c>
      <c r="CQ171">
        <f t="shared" ref="CQ171" si="2575">BS146*AY171</f>
        <v>0</v>
      </c>
      <c r="CR171">
        <f t="shared" ref="CR171" si="2576">BT146*AZ171</f>
        <v>0</v>
      </c>
      <c r="CS171">
        <f t="shared" ref="CS171" si="2577">BU146*BA171</f>
        <v>0</v>
      </c>
      <c r="CT171">
        <f t="shared" ref="CT171" si="2578">BV146*BB171</f>
        <v>0</v>
      </c>
    </row>
    <row r="172" spans="6:98" x14ac:dyDescent="0.3">
      <c r="F172" s="91">
        <f t="shared" ref="F172:H172" si="2579">F171</f>
        <v>140</v>
      </c>
      <c r="G172" s="91">
        <f t="shared" si="2579"/>
        <v>140</v>
      </c>
      <c r="H172" s="4">
        <f t="shared" si="2579"/>
        <v>1</v>
      </c>
      <c r="I172">
        <v>125</v>
      </c>
      <c r="J172" s="48">
        <f t="shared" si="1888"/>
        <v>0</v>
      </c>
      <c r="K172" s="48">
        <f t="shared" ref="K172:K177" si="2580">IF(IF(AND(I172&gt;=(F172*2),I172&lt;=G172+F172+(G172-F172+5)+1),((H172)^2)*(I173-F172*2)/5,0)&lt;=H172,IF(AND(I172&gt;=(F172*2),I172&lt;=G172+F172+(G172-F172+5)+1),((H172)^2)*(I173-F172*2)/5,0),(K171-H172^2))</f>
        <v>0</v>
      </c>
      <c r="L172" s="98">
        <f t="shared" si="1890"/>
        <v>0</v>
      </c>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f>$J172+$K172+$L172</f>
        <v>0</v>
      </c>
      <c r="AN172" s="48">
        <f t="shared" si="2439"/>
        <v>0</v>
      </c>
      <c r="AO172" s="48">
        <f t="shared" si="2439"/>
        <v>0</v>
      </c>
      <c r="AP172" s="48">
        <f t="shared" si="2414"/>
        <v>0</v>
      </c>
      <c r="AQ172" s="48">
        <f t="shared" si="2414"/>
        <v>0</v>
      </c>
      <c r="AR172" s="48">
        <f t="shared" si="2414"/>
        <v>0</v>
      </c>
      <c r="AS172" s="48">
        <f t="shared" si="2414"/>
        <v>0</v>
      </c>
      <c r="AT172" s="48">
        <f t="shared" si="2414"/>
        <v>0</v>
      </c>
      <c r="AU172" s="48">
        <f t="shared" si="2414"/>
        <v>0</v>
      </c>
      <c r="AV172" s="48">
        <f t="shared" si="2414"/>
        <v>0</v>
      </c>
      <c r="AW172" s="48">
        <f t="shared" si="2414"/>
        <v>0</v>
      </c>
      <c r="AX172" s="48">
        <f t="shared" si="2414"/>
        <v>0</v>
      </c>
      <c r="AY172" s="48">
        <f t="shared" si="2414"/>
        <v>0</v>
      </c>
      <c r="AZ172" s="48">
        <f t="shared" si="2414"/>
        <v>0</v>
      </c>
      <c r="BA172" s="48">
        <f t="shared" si="2414"/>
        <v>0</v>
      </c>
      <c r="BB172" s="48">
        <f t="shared" si="2414"/>
        <v>0</v>
      </c>
      <c r="BC172" s="48"/>
      <c r="BE172" t="s">
        <v>202</v>
      </c>
      <c r="CE172">
        <f>BF146*AM172</f>
        <v>0</v>
      </c>
      <c r="CF172">
        <f t="shared" ref="CF172" si="2581">BG146*AN172</f>
        <v>0</v>
      </c>
      <c r="CG172">
        <f t="shared" ref="CG172" si="2582">BH146*AO172</f>
        <v>0</v>
      </c>
      <c r="CH172">
        <f t="shared" ref="CH172" si="2583">BI146*AP172</f>
        <v>0</v>
      </c>
      <c r="CI172">
        <f t="shared" ref="CI172" si="2584">BJ146*AQ172</f>
        <v>0</v>
      </c>
      <c r="CJ172">
        <f t="shared" ref="CJ172" si="2585">BK146*AR172</f>
        <v>0</v>
      </c>
      <c r="CK172">
        <f t="shared" ref="CK172" si="2586">BL146*AS172</f>
        <v>0</v>
      </c>
      <c r="CL172">
        <f t="shared" ref="CL172" si="2587">BM146*AT172</f>
        <v>0</v>
      </c>
      <c r="CM172">
        <f t="shared" ref="CM172" si="2588">BN146*AU172</f>
        <v>0</v>
      </c>
      <c r="CN172">
        <f t="shared" ref="CN172" si="2589">BO146*AV172</f>
        <v>0</v>
      </c>
      <c r="CO172">
        <f t="shared" ref="CO172" si="2590">BP146*AW172</f>
        <v>0</v>
      </c>
      <c r="CP172">
        <f t="shared" ref="CP172" si="2591">BQ146*AX172</f>
        <v>0</v>
      </c>
      <c r="CQ172">
        <f t="shared" ref="CQ172" si="2592">BR146*AY172</f>
        <v>0</v>
      </c>
      <c r="CR172">
        <f t="shared" ref="CR172" si="2593">BS146*AZ172</f>
        <v>0</v>
      </c>
      <c r="CS172">
        <f t="shared" ref="CS172" si="2594">BT146*BA172</f>
        <v>0</v>
      </c>
      <c r="CT172">
        <f t="shared" ref="CT172" si="2595">BU146*BB172</f>
        <v>0</v>
      </c>
    </row>
    <row r="173" spans="6:98" x14ac:dyDescent="0.3">
      <c r="F173" s="91">
        <f t="shared" ref="F173:H173" si="2596">F172</f>
        <v>140</v>
      </c>
      <c r="G173" s="91">
        <f t="shared" si="2596"/>
        <v>140</v>
      </c>
      <c r="H173" s="4">
        <f t="shared" si="2596"/>
        <v>1</v>
      </c>
      <c r="I173">
        <v>130</v>
      </c>
      <c r="J173" s="48">
        <f t="shared" si="1888"/>
        <v>0</v>
      </c>
      <c r="K173" s="48">
        <f t="shared" si="2580"/>
        <v>0</v>
      </c>
      <c r="L173" s="98">
        <f t="shared" si="1890"/>
        <v>0</v>
      </c>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f>$J173+$K173+$L173</f>
        <v>0</v>
      </c>
      <c r="AO173" s="48">
        <f t="shared" si="2439"/>
        <v>0</v>
      </c>
      <c r="AP173" s="48">
        <f t="shared" si="2414"/>
        <v>0</v>
      </c>
      <c r="AQ173" s="48">
        <f t="shared" si="2414"/>
        <v>0</v>
      </c>
      <c r="AR173" s="48">
        <f t="shared" si="2414"/>
        <v>0</v>
      </c>
      <c r="AS173" s="48">
        <f t="shared" si="2414"/>
        <v>0</v>
      </c>
      <c r="AT173" s="48">
        <f t="shared" si="2414"/>
        <v>0</v>
      </c>
      <c r="AU173" s="48">
        <f t="shared" si="2414"/>
        <v>0</v>
      </c>
      <c r="AV173" s="48">
        <f t="shared" si="2414"/>
        <v>0</v>
      </c>
      <c r="AW173" s="48">
        <f t="shared" si="2414"/>
        <v>0</v>
      </c>
      <c r="AX173" s="48">
        <f t="shared" si="2414"/>
        <v>0</v>
      </c>
      <c r="AY173" s="48">
        <f t="shared" si="2414"/>
        <v>0</v>
      </c>
      <c r="AZ173" s="48">
        <f t="shared" si="2414"/>
        <v>0</v>
      </c>
      <c r="BA173" s="48">
        <f t="shared" si="2414"/>
        <v>0</v>
      </c>
      <c r="BB173" s="48">
        <f t="shared" si="2414"/>
        <v>0</v>
      </c>
      <c r="BC173" s="48"/>
      <c r="BE173" t="s">
        <v>203</v>
      </c>
      <c r="CF173">
        <f>BF146*AN173</f>
        <v>0</v>
      </c>
      <c r="CG173">
        <f t="shared" ref="CG173" si="2597">BG146*AO173</f>
        <v>0</v>
      </c>
      <c r="CH173">
        <f t="shared" ref="CH173" si="2598">BH146*AP173</f>
        <v>0</v>
      </c>
      <c r="CI173">
        <f t="shared" ref="CI173" si="2599">BI146*AQ173</f>
        <v>0</v>
      </c>
      <c r="CJ173">
        <f t="shared" ref="CJ173" si="2600">BJ146*AR173</f>
        <v>0</v>
      </c>
      <c r="CK173">
        <f t="shared" ref="CK173" si="2601">BK146*AS173</f>
        <v>0</v>
      </c>
      <c r="CL173">
        <f t="shared" ref="CL173" si="2602">BL146*AT173</f>
        <v>0</v>
      </c>
      <c r="CM173">
        <f t="shared" ref="CM173" si="2603">BM146*AU173</f>
        <v>0</v>
      </c>
      <c r="CN173">
        <f t="shared" ref="CN173" si="2604">BN146*AV173</f>
        <v>0</v>
      </c>
      <c r="CO173">
        <f t="shared" ref="CO173" si="2605">BO146*AW173</f>
        <v>0</v>
      </c>
      <c r="CP173">
        <f t="shared" ref="CP173" si="2606">BP146*AX173</f>
        <v>0</v>
      </c>
      <c r="CQ173">
        <f t="shared" ref="CQ173" si="2607">BQ146*AY173</f>
        <v>0</v>
      </c>
      <c r="CR173">
        <f t="shared" ref="CR173" si="2608">BR146*AZ173</f>
        <v>0</v>
      </c>
      <c r="CS173">
        <f t="shared" ref="CS173" si="2609">BS146*BA173</f>
        <v>0</v>
      </c>
      <c r="CT173">
        <f t="shared" ref="CT173" si="2610">BT146*BB173</f>
        <v>0</v>
      </c>
    </row>
    <row r="174" spans="6:98" x14ac:dyDescent="0.3">
      <c r="F174" s="91">
        <f t="shared" ref="F174:H174" si="2611">F173</f>
        <v>140</v>
      </c>
      <c r="G174" s="91">
        <f t="shared" si="2611"/>
        <v>140</v>
      </c>
      <c r="H174" s="4">
        <f t="shared" si="2611"/>
        <v>1</v>
      </c>
      <c r="I174">
        <v>135</v>
      </c>
      <c r="J174" s="48">
        <f t="shared" si="1888"/>
        <v>0</v>
      </c>
      <c r="K174" s="48">
        <f t="shared" si="2580"/>
        <v>0</v>
      </c>
      <c r="L174" s="98">
        <f t="shared" si="1890"/>
        <v>0</v>
      </c>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f>$J174+$K174+$L174</f>
        <v>0</v>
      </c>
      <c r="AP174" s="48">
        <f t="shared" si="2414"/>
        <v>0</v>
      </c>
      <c r="AQ174" s="48">
        <f t="shared" si="2414"/>
        <v>0</v>
      </c>
      <c r="AR174" s="48">
        <f t="shared" si="2414"/>
        <v>0</v>
      </c>
      <c r="AS174" s="48">
        <f t="shared" si="2414"/>
        <v>0</v>
      </c>
      <c r="AT174" s="48">
        <f t="shared" si="2414"/>
        <v>0</v>
      </c>
      <c r="AU174" s="48">
        <f t="shared" si="2414"/>
        <v>0</v>
      </c>
      <c r="AV174" s="48">
        <f t="shared" si="2414"/>
        <v>0</v>
      </c>
      <c r="AW174" s="48">
        <f t="shared" si="2414"/>
        <v>0</v>
      </c>
      <c r="AX174" s="48">
        <f t="shared" si="2414"/>
        <v>0</v>
      </c>
      <c r="AY174" s="48">
        <f t="shared" si="2414"/>
        <v>0</v>
      </c>
      <c r="AZ174" s="48">
        <f t="shared" si="2414"/>
        <v>0</v>
      </c>
      <c r="BA174" s="48">
        <f t="shared" si="2414"/>
        <v>0</v>
      </c>
      <c r="BB174" s="48">
        <f t="shared" si="2414"/>
        <v>0</v>
      </c>
      <c r="BC174" s="48"/>
      <c r="BE174" t="s">
        <v>204</v>
      </c>
      <c r="CG174">
        <f>BF146*AO174</f>
        <v>0</v>
      </c>
      <c r="CH174">
        <f t="shared" ref="CH174" si="2612">BG146*AP174</f>
        <v>0</v>
      </c>
      <c r="CI174">
        <f t="shared" ref="CI174" si="2613">BH146*AQ174</f>
        <v>0</v>
      </c>
      <c r="CJ174">
        <f t="shared" ref="CJ174" si="2614">BI146*AR174</f>
        <v>0</v>
      </c>
      <c r="CK174">
        <f t="shared" ref="CK174" si="2615">BJ146*AS174</f>
        <v>0</v>
      </c>
      <c r="CL174">
        <f t="shared" ref="CL174" si="2616">BK146*AT174</f>
        <v>0</v>
      </c>
      <c r="CM174">
        <f t="shared" ref="CM174" si="2617">BL146*AU174</f>
        <v>0</v>
      </c>
      <c r="CN174">
        <f t="shared" ref="CN174" si="2618">BM146*AV174</f>
        <v>0</v>
      </c>
      <c r="CO174">
        <f t="shared" ref="CO174" si="2619">BN146*AW174</f>
        <v>0</v>
      </c>
      <c r="CP174">
        <f t="shared" ref="CP174" si="2620">BO146*AX174</f>
        <v>0</v>
      </c>
      <c r="CQ174">
        <f t="shared" ref="CQ174" si="2621">BP146*AY174</f>
        <v>0</v>
      </c>
      <c r="CR174">
        <f t="shared" ref="CR174" si="2622">BQ146*AZ174</f>
        <v>0</v>
      </c>
      <c r="CS174">
        <f t="shared" ref="CS174" si="2623">BR146*BA174</f>
        <v>0</v>
      </c>
      <c r="CT174">
        <f t="shared" ref="CT174" si="2624">BS146*BB174</f>
        <v>0</v>
      </c>
    </row>
    <row r="175" spans="6:98" x14ac:dyDescent="0.3">
      <c r="F175" s="91">
        <f t="shared" ref="F175:H175" si="2625">F174</f>
        <v>140</v>
      </c>
      <c r="G175" s="91">
        <f t="shared" si="2625"/>
        <v>140</v>
      </c>
      <c r="H175" s="4">
        <f t="shared" si="2625"/>
        <v>1</v>
      </c>
      <c r="I175">
        <v>140</v>
      </c>
      <c r="J175" s="48">
        <f t="shared" si="1888"/>
        <v>1</v>
      </c>
      <c r="K175" s="48">
        <f t="shared" si="2580"/>
        <v>0</v>
      </c>
      <c r="L175" s="98">
        <f t="shared" si="1890"/>
        <v>0</v>
      </c>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f>$J175+$K175+$L175</f>
        <v>1</v>
      </c>
      <c r="AQ175" s="48">
        <f t="shared" si="2414"/>
        <v>1</v>
      </c>
      <c r="AR175" s="48">
        <f t="shared" si="2414"/>
        <v>1</v>
      </c>
      <c r="AS175" s="48">
        <f t="shared" si="2414"/>
        <v>1</v>
      </c>
      <c r="AT175" s="48">
        <f t="shared" si="2414"/>
        <v>1</v>
      </c>
      <c r="AU175" s="48">
        <f t="shared" si="2414"/>
        <v>1</v>
      </c>
      <c r="AV175" s="48">
        <f t="shared" si="2414"/>
        <v>1</v>
      </c>
      <c r="AW175" s="48">
        <f t="shared" si="2414"/>
        <v>1</v>
      </c>
      <c r="AX175" s="48">
        <f t="shared" si="2414"/>
        <v>1</v>
      </c>
      <c r="AY175" s="48">
        <f t="shared" si="2414"/>
        <v>1</v>
      </c>
      <c r="AZ175" s="48">
        <f t="shared" si="2414"/>
        <v>1</v>
      </c>
      <c r="BA175" s="48">
        <f t="shared" si="2414"/>
        <v>1</v>
      </c>
      <c r="BB175" s="48">
        <f t="shared" si="2414"/>
        <v>1</v>
      </c>
      <c r="BC175" s="48"/>
      <c r="BE175" t="s">
        <v>205</v>
      </c>
      <c r="CH175">
        <f>BF146*AP175</f>
        <v>0</v>
      </c>
      <c r="CI175">
        <f t="shared" ref="CI175" si="2626">BG146*AQ175</f>
        <v>0.36559462937448212</v>
      </c>
      <c r="CJ175">
        <f t="shared" ref="CJ175" si="2627">BH146*AR175</f>
        <v>2.4372975291632142</v>
      </c>
      <c r="CK175">
        <f t="shared" ref="CK175" si="2628">BI146*AS175</f>
        <v>6.0932438229080361</v>
      </c>
      <c r="CL175">
        <f t="shared" ref="CL175" si="2629">BJ146*AT175</f>
        <v>12.186487645816072</v>
      </c>
      <c r="CM175">
        <f t="shared" ref="CM175" si="2630">BK146*AU175</f>
        <v>35.473489072266787</v>
      </c>
      <c r="CN175">
        <f t="shared" ref="CN175" si="2631">BL146*AV175</f>
        <v>75.972134083264535</v>
      </c>
      <c r="CO175">
        <f t="shared" ref="CO175" si="2632">BM146*AW175</f>
        <v>127.62277172062744</v>
      </c>
      <c r="CP175">
        <f t="shared" ref="CP175" si="2633">BN146*AX175</f>
        <v>175.09143020655844</v>
      </c>
      <c r="CQ175">
        <f t="shared" ref="CQ175" si="2634">BO146*AY175</f>
        <v>195.6522746646589</v>
      </c>
      <c r="CR175">
        <f t="shared" ref="CR175" si="2635">BP146*AZ175</f>
        <v>221.04691892304089</v>
      </c>
      <c r="CS175">
        <f t="shared" ref="CS175" si="2636">BQ146*BA175</f>
        <v>248.2377926520293</v>
      </c>
      <c r="CT175">
        <f t="shared" ref="CT175" si="2637">BR146*BB175</f>
        <v>274.48800865585611</v>
      </c>
    </row>
    <row r="176" spans="6:98" x14ac:dyDescent="0.3">
      <c r="F176" s="91">
        <f t="shared" ref="F176:H176" si="2638">F175</f>
        <v>140</v>
      </c>
      <c r="G176" s="91">
        <f t="shared" si="2638"/>
        <v>140</v>
      </c>
      <c r="H176" s="4">
        <f t="shared" si="2638"/>
        <v>1</v>
      </c>
      <c r="I176">
        <v>145</v>
      </c>
      <c r="J176" s="48">
        <f t="shared" si="1888"/>
        <v>0</v>
      </c>
      <c r="K176" s="48">
        <f t="shared" si="2580"/>
        <v>0</v>
      </c>
      <c r="L176" s="98">
        <f t="shared" si="1890"/>
        <v>0</v>
      </c>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f>$J176+$K176+$L176</f>
        <v>0</v>
      </c>
      <c r="AR176" s="48">
        <f t="shared" si="2414"/>
        <v>0</v>
      </c>
      <c r="AS176" s="48">
        <f t="shared" si="2414"/>
        <v>0</v>
      </c>
      <c r="AT176" s="48">
        <f t="shared" si="2414"/>
        <v>0</v>
      </c>
      <c r="AU176" s="48">
        <f t="shared" si="2414"/>
        <v>0</v>
      </c>
      <c r="AV176" s="48">
        <f t="shared" si="2414"/>
        <v>0</v>
      </c>
      <c r="AW176" s="48">
        <f t="shared" si="2414"/>
        <v>0</v>
      </c>
      <c r="AX176" s="48">
        <f t="shared" si="2414"/>
        <v>0</v>
      </c>
      <c r="AY176" s="48">
        <f t="shared" si="2414"/>
        <v>0</v>
      </c>
      <c r="AZ176" s="48">
        <f t="shared" si="2414"/>
        <v>0</v>
      </c>
      <c r="BA176" s="48">
        <f t="shared" si="2414"/>
        <v>0</v>
      </c>
      <c r="BB176" s="48">
        <f t="shared" si="2414"/>
        <v>0</v>
      </c>
      <c r="BC176" s="48"/>
      <c r="BE176" t="s">
        <v>206</v>
      </c>
      <c r="CI176">
        <f>BF146*AQ176</f>
        <v>0</v>
      </c>
      <c r="CJ176">
        <f t="shared" ref="CJ176" si="2639">BG146*AR176</f>
        <v>0</v>
      </c>
      <c r="CK176">
        <f t="shared" ref="CK176" si="2640">BH146*AS176</f>
        <v>0</v>
      </c>
      <c r="CL176">
        <f t="shared" ref="CL176" si="2641">BI146*AT176</f>
        <v>0</v>
      </c>
      <c r="CM176">
        <f t="shared" ref="CM176" si="2642">BJ146*AU176</f>
        <v>0</v>
      </c>
      <c r="CN176">
        <f t="shared" ref="CN176" si="2643">BK146*AV176</f>
        <v>0</v>
      </c>
      <c r="CO176">
        <f t="shared" ref="CO176" si="2644">BL146*AW176</f>
        <v>0</v>
      </c>
      <c r="CP176">
        <f t="shared" ref="CP176" si="2645">BM146*AX176</f>
        <v>0</v>
      </c>
      <c r="CQ176">
        <f t="shared" ref="CQ176" si="2646">BN146*AY176</f>
        <v>0</v>
      </c>
      <c r="CR176">
        <f t="shared" ref="CR176" si="2647">BO146*AZ176</f>
        <v>0</v>
      </c>
      <c r="CS176">
        <f t="shared" ref="CS176" si="2648">BP146*BA176</f>
        <v>0</v>
      </c>
      <c r="CT176">
        <f t="shared" ref="CT176" si="2649">BQ146*BB176</f>
        <v>0</v>
      </c>
    </row>
    <row r="177" spans="1:98" x14ac:dyDescent="0.3">
      <c r="F177" s="91">
        <f t="shared" ref="F177:H177" si="2650">F176</f>
        <v>140</v>
      </c>
      <c r="G177" s="91">
        <f t="shared" si="2650"/>
        <v>140</v>
      </c>
      <c r="H177" s="4">
        <f t="shared" si="2650"/>
        <v>1</v>
      </c>
      <c r="I177">
        <v>150</v>
      </c>
      <c r="J177" s="48">
        <f t="shared" si="1888"/>
        <v>0</v>
      </c>
      <c r="K177" s="48">
        <f t="shared" si="2580"/>
        <v>0</v>
      </c>
      <c r="L177" s="98">
        <f t="shared" si="1890"/>
        <v>0</v>
      </c>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f>$J177+$K177+$L177</f>
        <v>0</v>
      </c>
      <c r="AS177" s="48">
        <f t="shared" si="2414"/>
        <v>0</v>
      </c>
      <c r="AT177" s="48">
        <f t="shared" si="2414"/>
        <v>0</v>
      </c>
      <c r="AU177" s="48">
        <f t="shared" si="2414"/>
        <v>0</v>
      </c>
      <c r="AV177" s="48">
        <f t="shared" si="2414"/>
        <v>0</v>
      </c>
      <c r="AW177" s="48">
        <f t="shared" si="2414"/>
        <v>0</v>
      </c>
      <c r="AX177" s="48">
        <f t="shared" si="2414"/>
        <v>0</v>
      </c>
      <c r="AY177" s="48">
        <f t="shared" si="2414"/>
        <v>0</v>
      </c>
      <c r="AZ177" s="48">
        <f t="shared" si="2414"/>
        <v>0</v>
      </c>
      <c r="BA177" s="48">
        <f t="shared" si="2414"/>
        <v>0</v>
      </c>
      <c r="BB177" s="48">
        <f t="shared" si="2414"/>
        <v>0</v>
      </c>
      <c r="BC177" s="48"/>
      <c r="BE177" t="s">
        <v>207</v>
      </c>
      <c r="CJ177">
        <f>BF146*AR177</f>
        <v>0</v>
      </c>
      <c r="CK177">
        <f t="shared" ref="CK177" si="2651">BG146*AS177</f>
        <v>0</v>
      </c>
      <c r="CL177">
        <f t="shared" ref="CL177" si="2652">BH146*AT177</f>
        <v>0</v>
      </c>
      <c r="CM177">
        <f t="shared" ref="CM177" si="2653">BI146*AU177</f>
        <v>0</v>
      </c>
      <c r="CN177">
        <f t="shared" ref="CN177" si="2654">BJ146*AV177</f>
        <v>0</v>
      </c>
      <c r="CO177">
        <f t="shared" ref="CO177" si="2655">BK146*AW177</f>
        <v>0</v>
      </c>
      <c r="CP177">
        <f t="shared" ref="CP177" si="2656">BL146*AX177</f>
        <v>0</v>
      </c>
      <c r="CQ177">
        <f t="shared" ref="CQ177" si="2657">BM146*AY177</f>
        <v>0</v>
      </c>
      <c r="CR177">
        <f t="shared" ref="CR177" si="2658">BN146*AZ177</f>
        <v>0</v>
      </c>
      <c r="CS177">
        <f t="shared" ref="CS177" si="2659">BO146*BA177</f>
        <v>0</v>
      </c>
      <c r="CT177">
        <f t="shared" ref="CT177" si="2660">BP146*BB177</f>
        <v>0</v>
      </c>
    </row>
    <row r="178" spans="1:98" x14ac:dyDescent="0.3">
      <c r="F178" s="91">
        <f t="shared" ref="F178:H178" si="2661">F177</f>
        <v>140</v>
      </c>
      <c r="G178" s="91">
        <f t="shared" si="2661"/>
        <v>140</v>
      </c>
      <c r="H178" s="4">
        <f t="shared" si="2661"/>
        <v>1</v>
      </c>
      <c r="I178">
        <v>155</v>
      </c>
      <c r="J178" s="48">
        <f t="shared" si="1888"/>
        <v>0</v>
      </c>
      <c r="K178" s="48">
        <f>IF(IF(AND(I178&gt;=(F178*2),I178&lt;=G178+F178+(G178-F178+5)+1),((H178)^2)*(I179-F178*2)/5,0)&lt;=H178,IF(AND(I178&gt;=(F178*2),I178&lt;=G178+F178+(G178-F178+5)+1),((H178)^2)*(I179-F178*2)/5,0),(K177-H178^2))</f>
        <v>0</v>
      </c>
      <c r="L178" s="98">
        <f t="shared" si="1890"/>
        <v>0</v>
      </c>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f>$J178+$K178+$L178</f>
        <v>0</v>
      </c>
      <c r="AT178" s="48">
        <f t="shared" si="2414"/>
        <v>0</v>
      </c>
      <c r="AU178" s="48">
        <f t="shared" si="2414"/>
        <v>0</v>
      </c>
      <c r="AV178" s="48">
        <f t="shared" si="2414"/>
        <v>0</v>
      </c>
      <c r="AW178" s="48">
        <f t="shared" si="2414"/>
        <v>0</v>
      </c>
      <c r="AX178" s="48">
        <f t="shared" si="2414"/>
        <v>0</v>
      </c>
      <c r="AY178" s="48">
        <f t="shared" si="2414"/>
        <v>0</v>
      </c>
      <c r="AZ178" s="48">
        <f t="shared" si="2414"/>
        <v>0</v>
      </c>
      <c r="BA178" s="48">
        <f t="shared" si="2414"/>
        <v>0</v>
      </c>
      <c r="BB178" s="48">
        <f t="shared" si="2414"/>
        <v>0</v>
      </c>
      <c r="BC178" s="48"/>
      <c r="BE178" t="s">
        <v>208</v>
      </c>
      <c r="CK178">
        <f>BF146*AS178</f>
        <v>0</v>
      </c>
      <c r="CL178">
        <f t="shared" ref="CL178" si="2662">BG146*AT178</f>
        <v>0</v>
      </c>
      <c r="CM178">
        <f t="shared" ref="CM178" si="2663">BH146*AU178</f>
        <v>0</v>
      </c>
      <c r="CN178">
        <f t="shared" ref="CN178" si="2664">BI146*AV178</f>
        <v>0</v>
      </c>
      <c r="CO178">
        <f t="shared" ref="CO178" si="2665">BJ146*AW178</f>
        <v>0</v>
      </c>
      <c r="CP178">
        <f t="shared" ref="CP178" si="2666">BK146*AX178</f>
        <v>0</v>
      </c>
      <c r="CQ178">
        <f t="shared" ref="CQ178" si="2667">BL146*AY178</f>
        <v>0</v>
      </c>
      <c r="CR178">
        <f t="shared" ref="CR178" si="2668">BM146*AZ178</f>
        <v>0</v>
      </c>
      <c r="CS178">
        <f t="shared" ref="CS178" si="2669">BN146*BA178</f>
        <v>0</v>
      </c>
      <c r="CT178">
        <f t="shared" ref="CT178" si="2670">BO146*BB178</f>
        <v>0</v>
      </c>
    </row>
    <row r="179" spans="1:98" x14ac:dyDescent="0.3">
      <c r="F179" s="91">
        <f t="shared" ref="F179:H179" si="2671">F178</f>
        <v>140</v>
      </c>
      <c r="G179" s="91">
        <f t="shared" si="2671"/>
        <v>140</v>
      </c>
      <c r="H179" s="4">
        <f t="shared" si="2671"/>
        <v>1</v>
      </c>
      <c r="I179">
        <v>160</v>
      </c>
      <c r="J179" s="48">
        <f t="shared" si="1888"/>
        <v>0</v>
      </c>
      <c r="K179" s="48">
        <f t="shared" ref="K179:K187" si="2672">IF(IF(AND(I179&gt;=(F179*2),I179&lt;=G179+F179+(G179-F179+5)+1),((H179)^2)*(I180-F179*2)/5,0)&lt;=H179,IF(AND(I179&gt;=(F179*2),I179&lt;=G179+F179+(G179-F179+5)+1),((H179)^2)*(I180-F179*2)/5,0),(K178-H179^2))</f>
        <v>0</v>
      </c>
      <c r="L179" s="98">
        <f t="shared" si="1890"/>
        <v>0</v>
      </c>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f>$J179+$K179+$L179</f>
        <v>0</v>
      </c>
      <c r="AU179" s="48">
        <f t="shared" si="2414"/>
        <v>0</v>
      </c>
      <c r="AV179" s="48">
        <f t="shared" si="2414"/>
        <v>0</v>
      </c>
      <c r="AW179" s="48">
        <f t="shared" si="2414"/>
        <v>0</v>
      </c>
      <c r="AX179" s="48">
        <f t="shared" si="2414"/>
        <v>0</v>
      </c>
      <c r="AY179" s="48">
        <f t="shared" si="2414"/>
        <v>0</v>
      </c>
      <c r="AZ179" s="48">
        <f t="shared" si="2414"/>
        <v>0</v>
      </c>
      <c r="BA179" s="48">
        <f t="shared" si="2414"/>
        <v>0</v>
      </c>
      <c r="BB179" s="48">
        <f t="shared" si="2414"/>
        <v>0</v>
      </c>
      <c r="BC179" s="48"/>
      <c r="BE179" t="s">
        <v>209</v>
      </c>
      <c r="CL179">
        <f>BF146*AT179</f>
        <v>0</v>
      </c>
      <c r="CM179">
        <f t="shared" ref="CM179" si="2673">BG146*AU179</f>
        <v>0</v>
      </c>
      <c r="CN179">
        <f t="shared" ref="CN179" si="2674">BH146*AV179</f>
        <v>0</v>
      </c>
      <c r="CO179">
        <f t="shared" ref="CO179" si="2675">BI146*AW179</f>
        <v>0</v>
      </c>
      <c r="CP179">
        <f t="shared" ref="CP179" si="2676">BJ146*AX179</f>
        <v>0</v>
      </c>
      <c r="CQ179">
        <f t="shared" ref="CQ179" si="2677">BK146*AY179</f>
        <v>0</v>
      </c>
      <c r="CR179">
        <f t="shared" ref="CR179" si="2678">BL146*AZ179</f>
        <v>0</v>
      </c>
      <c r="CS179">
        <f t="shared" ref="CS179" si="2679">BM146*BA179</f>
        <v>0</v>
      </c>
      <c r="CT179">
        <f t="shared" ref="CT179" si="2680">BN146*BB179</f>
        <v>0</v>
      </c>
    </row>
    <row r="180" spans="1:98" x14ac:dyDescent="0.3">
      <c r="F180" s="91">
        <f t="shared" ref="F180:H180" si="2681">F179</f>
        <v>140</v>
      </c>
      <c r="G180" s="91">
        <f t="shared" si="2681"/>
        <v>140</v>
      </c>
      <c r="H180" s="4">
        <f t="shared" si="2681"/>
        <v>1</v>
      </c>
      <c r="I180">
        <v>165</v>
      </c>
      <c r="J180" s="48">
        <f t="shared" si="1888"/>
        <v>0</v>
      </c>
      <c r="K180" s="48">
        <f t="shared" si="2672"/>
        <v>0</v>
      </c>
      <c r="L180" s="98">
        <f t="shared" si="1890"/>
        <v>0</v>
      </c>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f>$J180+$K180+$L180</f>
        <v>0</v>
      </c>
      <c r="AV180" s="48">
        <f t="shared" ref="AV180:BB185" si="2682">$J180+$K180+$L180</f>
        <v>0</v>
      </c>
      <c r="AW180" s="48">
        <f t="shared" si="2682"/>
        <v>0</v>
      </c>
      <c r="AX180" s="48">
        <f t="shared" si="2682"/>
        <v>0</v>
      </c>
      <c r="AY180" s="48">
        <f t="shared" si="2682"/>
        <v>0</v>
      </c>
      <c r="AZ180" s="48">
        <f t="shared" si="2682"/>
        <v>0</v>
      </c>
      <c r="BA180" s="48">
        <f t="shared" si="2682"/>
        <v>0</v>
      </c>
      <c r="BB180" s="48">
        <f t="shared" si="2682"/>
        <v>0</v>
      </c>
      <c r="BC180" s="48"/>
      <c r="BE180" t="s">
        <v>210</v>
      </c>
      <c r="CM180">
        <f>BF146*AU180</f>
        <v>0</v>
      </c>
      <c r="CN180">
        <f t="shared" ref="CN180" si="2683">BG146*AV180</f>
        <v>0</v>
      </c>
      <c r="CO180">
        <f t="shared" ref="CO180" si="2684">BH146*AW180</f>
        <v>0</v>
      </c>
      <c r="CP180">
        <f t="shared" ref="CP180" si="2685">BI146*AX180</f>
        <v>0</v>
      </c>
      <c r="CQ180">
        <f t="shared" ref="CQ180" si="2686">BJ146*AY180</f>
        <v>0</v>
      </c>
      <c r="CR180">
        <f t="shared" ref="CR180" si="2687">BK146*AZ180</f>
        <v>0</v>
      </c>
      <c r="CS180">
        <f t="shared" ref="CS180" si="2688">BL146*BA180</f>
        <v>0</v>
      </c>
      <c r="CT180">
        <f t="shared" ref="CT180" si="2689">BM146*BB180</f>
        <v>0</v>
      </c>
    </row>
    <row r="181" spans="1:98" x14ac:dyDescent="0.3">
      <c r="F181" s="91">
        <f t="shared" ref="F181:H181" si="2690">F180</f>
        <v>140</v>
      </c>
      <c r="G181" s="91">
        <f t="shared" si="2690"/>
        <v>140</v>
      </c>
      <c r="H181" s="4">
        <f t="shared" si="2690"/>
        <v>1</v>
      </c>
      <c r="I181">
        <v>170</v>
      </c>
      <c r="J181" s="48">
        <f t="shared" si="1888"/>
        <v>0</v>
      </c>
      <c r="K181" s="48">
        <f t="shared" si="2672"/>
        <v>0</v>
      </c>
      <c r="L181" s="98">
        <f t="shared" si="1890"/>
        <v>0</v>
      </c>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f>$J181+$K181+$L181</f>
        <v>0</v>
      </c>
      <c r="AW181" s="48">
        <f t="shared" si="2682"/>
        <v>0</v>
      </c>
      <c r="AX181" s="48">
        <f t="shared" si="2682"/>
        <v>0</v>
      </c>
      <c r="AY181" s="48">
        <f t="shared" si="2682"/>
        <v>0</v>
      </c>
      <c r="AZ181" s="48">
        <f t="shared" si="2682"/>
        <v>0</v>
      </c>
      <c r="BA181" s="48">
        <f t="shared" si="2682"/>
        <v>0</v>
      </c>
      <c r="BB181" s="48">
        <f t="shared" si="2682"/>
        <v>0</v>
      </c>
      <c r="BC181" s="48"/>
      <c r="BE181" t="s">
        <v>211</v>
      </c>
      <c r="CN181">
        <f>BF146*AV181</f>
        <v>0</v>
      </c>
      <c r="CO181">
        <f t="shared" ref="CO181" si="2691">BG146*AW181</f>
        <v>0</v>
      </c>
      <c r="CP181">
        <f t="shared" ref="CP181" si="2692">BH146*AX181</f>
        <v>0</v>
      </c>
      <c r="CQ181">
        <f t="shared" ref="CQ181" si="2693">BI146*AY181</f>
        <v>0</v>
      </c>
      <c r="CR181">
        <f t="shared" ref="CR181" si="2694">BJ146*AZ181</f>
        <v>0</v>
      </c>
      <c r="CS181">
        <f t="shared" ref="CS181" si="2695">BK146*BA181</f>
        <v>0</v>
      </c>
      <c r="CT181">
        <f t="shared" ref="CT181" si="2696">BL146*BB181</f>
        <v>0</v>
      </c>
    </row>
    <row r="182" spans="1:98" x14ac:dyDescent="0.3">
      <c r="F182" s="91">
        <f t="shared" ref="F182:H182" si="2697">F181</f>
        <v>140</v>
      </c>
      <c r="G182" s="91">
        <f t="shared" si="2697"/>
        <v>140</v>
      </c>
      <c r="H182" s="4">
        <f t="shared" si="2697"/>
        <v>1</v>
      </c>
      <c r="I182">
        <v>175</v>
      </c>
      <c r="J182" s="48">
        <f t="shared" si="1888"/>
        <v>0</v>
      </c>
      <c r="K182" s="48">
        <f t="shared" si="2672"/>
        <v>0</v>
      </c>
      <c r="L182" s="98">
        <f t="shared" si="1890"/>
        <v>0</v>
      </c>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f>$J182+$K182+$L182</f>
        <v>0</v>
      </c>
      <c r="AX182" s="48">
        <f t="shared" si="2682"/>
        <v>0</v>
      </c>
      <c r="AY182" s="48">
        <f t="shared" si="2682"/>
        <v>0</v>
      </c>
      <c r="AZ182" s="48">
        <f t="shared" si="2682"/>
        <v>0</v>
      </c>
      <c r="BA182" s="48">
        <f t="shared" si="2682"/>
        <v>0</v>
      </c>
      <c r="BB182" s="48">
        <f t="shared" si="2682"/>
        <v>0</v>
      </c>
      <c r="BC182" s="48"/>
      <c r="BE182" t="s">
        <v>212</v>
      </c>
      <c r="CO182">
        <f>BF146*AW182</f>
        <v>0</v>
      </c>
      <c r="CP182">
        <f t="shared" ref="CP182" si="2698">BG146*AX182</f>
        <v>0</v>
      </c>
      <c r="CQ182">
        <f t="shared" ref="CQ182" si="2699">BH146*AY182</f>
        <v>0</v>
      </c>
      <c r="CR182">
        <f t="shared" ref="CR182" si="2700">BI146*AZ182</f>
        <v>0</v>
      </c>
      <c r="CS182">
        <f t="shared" ref="CS182" si="2701">BJ146*BA182</f>
        <v>0</v>
      </c>
      <c r="CT182">
        <f t="shared" ref="CT182" si="2702">BK146*BB182</f>
        <v>0</v>
      </c>
    </row>
    <row r="183" spans="1:98" x14ac:dyDescent="0.3">
      <c r="F183" s="91">
        <f t="shared" ref="F183:H183" si="2703">F182</f>
        <v>140</v>
      </c>
      <c r="G183" s="91">
        <f t="shared" si="2703"/>
        <v>140</v>
      </c>
      <c r="H183" s="4">
        <f t="shared" si="2703"/>
        <v>1</v>
      </c>
      <c r="I183">
        <v>180</v>
      </c>
      <c r="J183" s="48">
        <f t="shared" si="1888"/>
        <v>0</v>
      </c>
      <c r="K183" s="48">
        <f t="shared" si="2672"/>
        <v>0</v>
      </c>
      <c r="L183" s="98">
        <f t="shared" si="1890"/>
        <v>0</v>
      </c>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f>$J183+$K183+$L183</f>
        <v>0</v>
      </c>
      <c r="AY183" s="48">
        <f t="shared" si="2682"/>
        <v>0</v>
      </c>
      <c r="AZ183" s="48">
        <f t="shared" si="2682"/>
        <v>0</v>
      </c>
      <c r="BA183" s="48">
        <f t="shared" si="2682"/>
        <v>0</v>
      </c>
      <c r="BB183" s="48">
        <f t="shared" si="2682"/>
        <v>0</v>
      </c>
      <c r="BC183" s="48"/>
      <c r="BE183" t="s">
        <v>213</v>
      </c>
      <c r="CP183">
        <f>BF146*AX183</f>
        <v>0</v>
      </c>
      <c r="CQ183">
        <f t="shared" ref="CQ183" si="2704">BG146*AY183</f>
        <v>0</v>
      </c>
      <c r="CR183">
        <f t="shared" ref="CR183" si="2705">BH146*AZ183</f>
        <v>0</v>
      </c>
      <c r="CS183">
        <f t="shared" ref="CS183" si="2706">BI146*BA183</f>
        <v>0</v>
      </c>
      <c r="CT183">
        <f t="shared" ref="CT183" si="2707">BJ146*BB183</f>
        <v>0</v>
      </c>
    </row>
    <row r="184" spans="1:98" x14ac:dyDescent="0.3">
      <c r="F184" s="91">
        <f t="shared" ref="F184:H184" si="2708">F183</f>
        <v>140</v>
      </c>
      <c r="G184" s="91">
        <f t="shared" si="2708"/>
        <v>140</v>
      </c>
      <c r="H184" s="4">
        <f t="shared" si="2708"/>
        <v>1</v>
      </c>
      <c r="I184">
        <v>185</v>
      </c>
      <c r="J184" s="48">
        <f t="shared" si="1888"/>
        <v>0</v>
      </c>
      <c r="K184" s="48">
        <f t="shared" si="2672"/>
        <v>0</v>
      </c>
      <c r="L184" s="98">
        <f t="shared" si="1890"/>
        <v>0</v>
      </c>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f>$J184+$K184+$L184</f>
        <v>0</v>
      </c>
      <c r="AZ184" s="48">
        <f t="shared" si="2682"/>
        <v>0</v>
      </c>
      <c r="BA184" s="48">
        <f t="shared" si="2682"/>
        <v>0</v>
      </c>
      <c r="BB184" s="48">
        <f t="shared" si="2682"/>
        <v>0</v>
      </c>
      <c r="BC184" s="48"/>
      <c r="BE184" t="s">
        <v>214</v>
      </c>
      <c r="CQ184">
        <f>BF146*AY184</f>
        <v>0</v>
      </c>
      <c r="CR184">
        <f t="shared" ref="CR184" si="2709">BG146*AZ184</f>
        <v>0</v>
      </c>
      <c r="CS184">
        <f t="shared" ref="CS184" si="2710">BH146*BA184</f>
        <v>0</v>
      </c>
      <c r="CT184">
        <f t="shared" ref="CT184" si="2711">BI146*BB184</f>
        <v>0</v>
      </c>
    </row>
    <row r="185" spans="1:98" x14ac:dyDescent="0.3">
      <c r="F185" s="91">
        <f t="shared" ref="F185:H185" si="2712">F184</f>
        <v>140</v>
      </c>
      <c r="G185" s="91">
        <f t="shared" si="2712"/>
        <v>140</v>
      </c>
      <c r="H185" s="4">
        <f t="shared" si="2712"/>
        <v>1</v>
      </c>
      <c r="I185">
        <v>190</v>
      </c>
      <c r="J185" s="48">
        <f t="shared" si="1888"/>
        <v>0</v>
      </c>
      <c r="K185" s="48">
        <f t="shared" si="2672"/>
        <v>0</v>
      </c>
      <c r="L185" s="98">
        <f t="shared" si="1890"/>
        <v>0</v>
      </c>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f>$J185+$K185+$L185</f>
        <v>0</v>
      </c>
      <c r="BA185" s="48">
        <f t="shared" si="2682"/>
        <v>0</v>
      </c>
      <c r="BB185" s="48">
        <f t="shared" si="2682"/>
        <v>0</v>
      </c>
      <c r="BC185" s="48"/>
      <c r="BE185" t="s">
        <v>215</v>
      </c>
      <c r="CR185">
        <f>BF146*AZ185</f>
        <v>0</v>
      </c>
      <c r="CS185">
        <f t="shared" ref="CS185" si="2713">BG146*BA185</f>
        <v>0</v>
      </c>
      <c r="CT185">
        <f t="shared" ref="CT185" si="2714">BH146*BB185</f>
        <v>0</v>
      </c>
    </row>
    <row r="186" spans="1:98" x14ac:dyDescent="0.3">
      <c r="F186" s="91">
        <f t="shared" ref="F186:H186" si="2715">F185</f>
        <v>140</v>
      </c>
      <c r="G186" s="91">
        <f t="shared" si="2715"/>
        <v>140</v>
      </c>
      <c r="H186" s="4">
        <f t="shared" si="2715"/>
        <v>1</v>
      </c>
      <c r="I186">
        <v>195</v>
      </c>
      <c r="J186" s="48">
        <f t="shared" si="1888"/>
        <v>0</v>
      </c>
      <c r="K186" s="48">
        <f t="shared" si="2672"/>
        <v>0</v>
      </c>
      <c r="L186" s="98">
        <f t="shared" si="1890"/>
        <v>0</v>
      </c>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f>$J186+$K186+$L186</f>
        <v>0</v>
      </c>
      <c r="BB186" s="48">
        <f>$J186+$K186+$L186</f>
        <v>0</v>
      </c>
      <c r="BC186" s="48"/>
      <c r="BE186" t="s">
        <v>216</v>
      </c>
      <c r="CS186">
        <f>BF146*BA186</f>
        <v>0</v>
      </c>
      <c r="CT186">
        <f>BG146*BB186</f>
        <v>0</v>
      </c>
    </row>
    <row r="187" spans="1:98" x14ac:dyDescent="0.3">
      <c r="F187" s="91">
        <f t="shared" ref="F187:H187" si="2716">F186</f>
        <v>140</v>
      </c>
      <c r="G187" s="91">
        <f t="shared" si="2716"/>
        <v>140</v>
      </c>
      <c r="H187" s="4">
        <f t="shared" si="2716"/>
        <v>1</v>
      </c>
      <c r="I187">
        <v>200</v>
      </c>
      <c r="J187" s="48">
        <f t="shared" si="1888"/>
        <v>0</v>
      </c>
      <c r="K187" s="48">
        <f t="shared" si="2672"/>
        <v>0</v>
      </c>
      <c r="L187" s="98">
        <f t="shared" si="1890"/>
        <v>0</v>
      </c>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f>$J187+$K187+$L187</f>
        <v>0</v>
      </c>
      <c r="BC187" s="48"/>
      <c r="BE187" s="3" t="s">
        <v>217</v>
      </c>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f>BF146*BB187</f>
        <v>0</v>
      </c>
    </row>
    <row r="188" spans="1:98" x14ac:dyDescent="0.3">
      <c r="I188">
        <v>205</v>
      </c>
      <c r="BE188" s="19" t="s">
        <v>176</v>
      </c>
      <c r="BF188" s="99">
        <f>SUM(BF146:BF187)</f>
        <v>0</v>
      </c>
      <c r="BG188" s="99">
        <f t="shared" ref="BG188:CT188" si="2717">SUM(BG146:BG187)</f>
        <v>0.36559462937448212</v>
      </c>
      <c r="BH188" s="99">
        <f t="shared" si="2717"/>
        <v>2.4372975291632142</v>
      </c>
      <c r="BI188" s="99">
        <f t="shared" si="2717"/>
        <v>6.0932438229080361</v>
      </c>
      <c r="BJ188" s="99">
        <f t="shared" si="2717"/>
        <v>12.186487645816072</v>
      </c>
      <c r="BK188" s="99">
        <f t="shared" si="2717"/>
        <v>35.473489072266787</v>
      </c>
      <c r="BL188" s="99">
        <f t="shared" si="2717"/>
        <v>75.972134083264535</v>
      </c>
      <c r="BM188" s="99">
        <f t="shared" si="2717"/>
        <v>127.62277172062744</v>
      </c>
      <c r="BN188" s="99">
        <f t="shared" si="2717"/>
        <v>175.09143020655844</v>
      </c>
      <c r="BO188" s="99">
        <f t="shared" si="2717"/>
        <v>195.6522746646589</v>
      </c>
      <c r="BP188" s="99">
        <f t="shared" si="2717"/>
        <v>221.04691892304089</v>
      </c>
      <c r="BQ188" s="99">
        <f t="shared" si="2717"/>
        <v>248.2377926520293</v>
      </c>
      <c r="BR188" s="99">
        <f t="shared" si="2717"/>
        <v>274.48800865585611</v>
      </c>
      <c r="BS188" s="99">
        <f t="shared" si="2717"/>
        <v>299.28134789113801</v>
      </c>
      <c r="BT188" s="99">
        <f t="shared" si="2717"/>
        <v>323.9213289557689</v>
      </c>
      <c r="BU188" s="99">
        <f t="shared" si="2717"/>
        <v>349.36798684138938</v>
      </c>
      <c r="BV188" s="99">
        <f t="shared" si="2717"/>
        <v>375.28601307024991</v>
      </c>
      <c r="BW188" s="99">
        <f t="shared" si="2717"/>
        <v>395.11757636822557</v>
      </c>
      <c r="BX188" s="99">
        <f t="shared" si="2717"/>
        <v>407.75740115670499</v>
      </c>
      <c r="BY188" s="99">
        <f t="shared" si="2717"/>
        <v>420.79373885598312</v>
      </c>
      <c r="BZ188" s="99">
        <f t="shared" si="2717"/>
        <v>428.8809706367968</v>
      </c>
      <c r="CA188" s="99">
        <f t="shared" si="2717"/>
        <v>438.76128592842866</v>
      </c>
      <c r="CB188" s="99">
        <f t="shared" si="2717"/>
        <v>450.14838646833095</v>
      </c>
      <c r="CC188" s="99">
        <f t="shared" si="2717"/>
        <v>461.28525756467536</v>
      </c>
      <c r="CD188" s="99">
        <f t="shared" si="2717"/>
        <v>469.55600802614236</v>
      </c>
      <c r="CE188" s="99">
        <f t="shared" si="2717"/>
        <v>475.95299126900352</v>
      </c>
      <c r="CF188" s="99">
        <f t="shared" si="2717"/>
        <v>485.50797028289333</v>
      </c>
      <c r="CG188" s="99">
        <f t="shared" si="2717"/>
        <v>494.94761358742568</v>
      </c>
      <c r="CH188" s="99">
        <f t="shared" si="2717"/>
        <v>500.67536284758228</v>
      </c>
      <c r="CI188" s="99">
        <f t="shared" si="2717"/>
        <v>0.36559462937448212</v>
      </c>
      <c r="CJ188" s="99">
        <f t="shared" si="2717"/>
        <v>2.4372975291632142</v>
      </c>
      <c r="CK188" s="99">
        <f t="shared" si="2717"/>
        <v>6.0932438229080361</v>
      </c>
      <c r="CL188" s="99">
        <f t="shared" si="2717"/>
        <v>12.186487645816072</v>
      </c>
      <c r="CM188" s="99">
        <f t="shared" si="2717"/>
        <v>35.473489072266787</v>
      </c>
      <c r="CN188" s="99">
        <f t="shared" si="2717"/>
        <v>75.972134083264535</v>
      </c>
      <c r="CO188" s="99">
        <f t="shared" si="2717"/>
        <v>127.62277172062744</v>
      </c>
      <c r="CP188" s="99">
        <f t="shared" si="2717"/>
        <v>175.09143020655844</v>
      </c>
      <c r="CQ188" s="99">
        <f t="shared" si="2717"/>
        <v>195.6522746646589</v>
      </c>
      <c r="CR188" s="99">
        <f t="shared" si="2717"/>
        <v>221.04691892304089</v>
      </c>
      <c r="CS188" s="99">
        <f t="shared" si="2717"/>
        <v>248.2377926520293</v>
      </c>
      <c r="CT188" s="99">
        <f t="shared" si="2717"/>
        <v>274.48800865585611</v>
      </c>
    </row>
    <row r="190" spans="1:98" x14ac:dyDescent="0.3">
      <c r="A190" s="60" t="s">
        <v>223</v>
      </c>
    </row>
    <row r="191" spans="1:98" x14ac:dyDescent="0.3">
      <c r="A191" s="100"/>
      <c r="B191" s="100" t="s">
        <v>163</v>
      </c>
      <c r="C191" s="100" t="s">
        <v>164</v>
      </c>
      <c r="D191" t="s">
        <v>167</v>
      </c>
      <c r="E191" t="s">
        <v>166</v>
      </c>
    </row>
    <row r="192" spans="1:98" x14ac:dyDescent="0.3">
      <c r="A192" s="100" t="s">
        <v>165</v>
      </c>
      <c r="B192" s="93">
        <v>140</v>
      </c>
      <c r="C192" s="93">
        <v>140</v>
      </c>
      <c r="D192">
        <f>C192-B192+5</f>
        <v>5</v>
      </c>
      <c r="E192" s="4">
        <f>100/(D192/5)/100</f>
        <v>1</v>
      </c>
      <c r="N192" s="19">
        <v>0</v>
      </c>
      <c r="O192" s="19">
        <v>5</v>
      </c>
      <c r="P192" s="19">
        <v>10</v>
      </c>
      <c r="Q192" s="19">
        <v>15</v>
      </c>
      <c r="R192" s="19">
        <v>20</v>
      </c>
      <c r="S192" s="19">
        <v>25</v>
      </c>
      <c r="T192" s="19">
        <v>30</v>
      </c>
      <c r="U192" s="19">
        <v>35</v>
      </c>
      <c r="V192" s="19">
        <v>40</v>
      </c>
      <c r="W192" s="19">
        <v>45</v>
      </c>
      <c r="X192" s="19">
        <v>50</v>
      </c>
      <c r="Y192" s="19">
        <v>55</v>
      </c>
      <c r="Z192" s="19">
        <v>60</v>
      </c>
      <c r="AA192" s="19">
        <v>65</v>
      </c>
      <c r="AB192" s="19">
        <v>70</v>
      </c>
      <c r="AC192" s="19">
        <v>75</v>
      </c>
      <c r="AD192" s="19">
        <v>80</v>
      </c>
      <c r="AE192" s="19">
        <v>85</v>
      </c>
      <c r="AF192" s="19">
        <v>90</v>
      </c>
      <c r="AG192" s="19">
        <v>95</v>
      </c>
      <c r="AH192" s="19">
        <v>100</v>
      </c>
      <c r="AI192" s="19">
        <v>105</v>
      </c>
      <c r="AJ192" s="19">
        <v>110</v>
      </c>
      <c r="AK192" s="19">
        <v>115</v>
      </c>
      <c r="AL192" s="19">
        <v>120</v>
      </c>
      <c r="AM192" s="19">
        <v>125</v>
      </c>
      <c r="AN192" s="19">
        <v>130</v>
      </c>
      <c r="AO192" s="19">
        <v>135</v>
      </c>
      <c r="AP192" s="19">
        <v>140</v>
      </c>
      <c r="AQ192" s="19">
        <v>145</v>
      </c>
      <c r="AR192" s="2">
        <v>150</v>
      </c>
      <c r="AS192" s="19">
        <v>155</v>
      </c>
      <c r="AT192" s="2">
        <v>160</v>
      </c>
      <c r="AU192" s="19">
        <v>165</v>
      </c>
      <c r="AV192" s="2">
        <v>170</v>
      </c>
      <c r="AW192" s="19">
        <v>175</v>
      </c>
      <c r="AX192" s="2">
        <v>180</v>
      </c>
      <c r="AY192" s="19">
        <v>185</v>
      </c>
      <c r="AZ192" s="2">
        <v>190</v>
      </c>
      <c r="BA192" s="19">
        <v>195</v>
      </c>
      <c r="BB192" s="2">
        <v>200</v>
      </c>
      <c r="BF192" s="19">
        <v>0</v>
      </c>
      <c r="BG192" s="19">
        <v>5</v>
      </c>
      <c r="BH192" s="19">
        <v>10</v>
      </c>
      <c r="BI192" s="19">
        <v>15</v>
      </c>
      <c r="BJ192" s="19">
        <v>20</v>
      </c>
      <c r="BK192" s="19">
        <v>25</v>
      </c>
      <c r="BL192" s="19">
        <v>30</v>
      </c>
      <c r="BM192" s="19">
        <v>35</v>
      </c>
      <c r="BN192" s="19">
        <v>40</v>
      </c>
      <c r="BO192" s="19">
        <v>45</v>
      </c>
      <c r="BP192" s="19">
        <v>50</v>
      </c>
      <c r="BQ192" s="19">
        <v>55</v>
      </c>
      <c r="BR192" s="19">
        <v>60</v>
      </c>
      <c r="BS192" s="19">
        <v>65</v>
      </c>
      <c r="BT192" s="19">
        <v>70</v>
      </c>
      <c r="BU192" s="19">
        <v>75</v>
      </c>
      <c r="BV192" s="19">
        <v>80</v>
      </c>
      <c r="BW192" s="19">
        <v>85</v>
      </c>
      <c r="BX192" s="19">
        <v>90</v>
      </c>
      <c r="BY192" s="19">
        <v>95</v>
      </c>
      <c r="BZ192" s="19">
        <v>100</v>
      </c>
      <c r="CA192" s="19">
        <v>105</v>
      </c>
      <c r="CB192" s="19">
        <v>110</v>
      </c>
      <c r="CC192" s="19">
        <v>115</v>
      </c>
      <c r="CD192" s="19">
        <v>120</v>
      </c>
      <c r="CE192" s="19">
        <v>125</v>
      </c>
      <c r="CF192" s="19">
        <v>130</v>
      </c>
      <c r="CG192" s="19">
        <v>135</v>
      </c>
      <c r="CH192" s="19">
        <v>140</v>
      </c>
      <c r="CI192" s="19">
        <v>145</v>
      </c>
      <c r="CJ192" s="2">
        <v>150</v>
      </c>
      <c r="CK192" s="19">
        <v>155</v>
      </c>
      <c r="CL192" s="2">
        <v>160</v>
      </c>
      <c r="CM192" s="19">
        <v>165</v>
      </c>
      <c r="CN192" s="2">
        <v>170</v>
      </c>
      <c r="CO192" s="19">
        <v>175</v>
      </c>
      <c r="CP192" s="2">
        <v>180</v>
      </c>
      <c r="CQ192" s="19">
        <v>185</v>
      </c>
      <c r="CR192" s="2">
        <v>190</v>
      </c>
      <c r="CS192" s="19">
        <v>195</v>
      </c>
      <c r="CT192" s="2">
        <v>200</v>
      </c>
    </row>
    <row r="193" spans="1:98" x14ac:dyDescent="0.3">
      <c r="A193" s="100" t="s">
        <v>92</v>
      </c>
      <c r="B193" s="93">
        <v>140</v>
      </c>
      <c r="C193" s="93">
        <v>140</v>
      </c>
      <c r="D193">
        <f>C193-B193+5</f>
        <v>5</v>
      </c>
      <c r="E193" s="4">
        <f>IF(D193&gt;0,100/(D193/5)/100,1)</f>
        <v>1</v>
      </c>
      <c r="F193" s="94" t="s">
        <v>163</v>
      </c>
      <c r="G193" s="94" t="s">
        <v>164</v>
      </c>
      <c r="H193" s="94" t="s">
        <v>173</v>
      </c>
      <c r="I193" s="95" t="s">
        <v>169</v>
      </c>
      <c r="J193" s="3" t="s">
        <v>172</v>
      </c>
      <c r="K193" s="97" t="s">
        <v>174</v>
      </c>
      <c r="L193" s="97" t="s">
        <v>175</v>
      </c>
      <c r="M193" t="s">
        <v>168</v>
      </c>
      <c r="N193" s="4">
        <f t="shared" ref="N193" si="2718">IF(IF(BF192&lt;=$B192,1,M193-$E192)&gt;0,IF(BF192&lt;=$B192,1,M193-$E192),0)</f>
        <v>1</v>
      </c>
      <c r="O193" s="4">
        <f t="shared" ref="O193" si="2719">IF(IF(BG192&lt;=$B192,1,N193-$E192)&gt;0,IF(BG192&lt;=$B192,1,N193-$E192),0)</f>
        <v>1</v>
      </c>
      <c r="P193" s="4">
        <f t="shared" ref="P193" si="2720">IF(IF(BH192&lt;=$B192,1,O193-$E192)&gt;0,IF(BH192&lt;=$B192,1,O193-$E192),0)</f>
        <v>1</v>
      </c>
      <c r="Q193" s="4">
        <f t="shared" ref="Q193" si="2721">IF(IF(BI192&lt;=$B192,1,P193-$E192)&gt;0,IF(BI192&lt;=$B192,1,P193-$E192),0)</f>
        <v>1</v>
      </c>
      <c r="R193" s="4">
        <f t="shared" ref="R193" si="2722">IF(IF(BJ192&lt;=$B192,1,Q193-$E192)&gt;0,IF(BJ192&lt;=$B192,1,Q193-$E192),0)</f>
        <v>1</v>
      </c>
      <c r="S193" s="4">
        <f t="shared" ref="S193" si="2723">IF(IF(BK192&lt;=$B192,1,R193-$E192)&gt;0,IF(BK192&lt;=$B192,1,R193-$E192),0)</f>
        <v>1</v>
      </c>
      <c r="T193" s="4">
        <f t="shared" ref="T193" si="2724">IF(IF(BL192&lt;=$B192,1,S193-$E192)&gt;0,IF(BL192&lt;=$B192,1,S193-$E192),0)</f>
        <v>1</v>
      </c>
      <c r="U193" s="4">
        <f t="shared" ref="U193" si="2725">IF(IF(BM192&lt;=$B192,1,T193-$E192)&gt;0,IF(BM192&lt;=$B192,1,T193-$E192),0)</f>
        <v>1</v>
      </c>
      <c r="V193" s="4">
        <f t="shared" ref="V193" si="2726">IF(IF(BN192&lt;=$B192,1,U193-$E192)&gt;0,IF(BN192&lt;=$B192,1,U193-$E192),0)</f>
        <v>1</v>
      </c>
      <c r="W193" s="4">
        <f t="shared" ref="W193" si="2727">IF(IF(BO192&lt;=$B192,1,V193-$E192)&gt;0,IF(BO192&lt;=$B192,1,V193-$E192),0)</f>
        <v>1</v>
      </c>
      <c r="X193" s="4">
        <f t="shared" ref="X193" si="2728">IF(IF(BP192&lt;=$B192,1,W193-$E192)&gt;0,IF(BP192&lt;=$B192,1,W193-$E192),0)</f>
        <v>1</v>
      </c>
      <c r="Y193" s="4">
        <f t="shared" ref="Y193" si="2729">IF(IF(BQ192&lt;=$B192,1,X193-$E192)&gt;0,IF(BQ192&lt;=$B192,1,X193-$E192),0)</f>
        <v>1</v>
      </c>
      <c r="Z193" s="4">
        <f t="shared" ref="Z193" si="2730">IF(IF(BR192&lt;=$B192,1,Y193-$E192)&gt;0,IF(BR192&lt;=$B192,1,Y193-$E192),0)</f>
        <v>1</v>
      </c>
      <c r="AA193" s="4">
        <f t="shared" ref="AA193" si="2731">IF(IF(BS192&lt;=$B192,1,Z193-$E192)&gt;0,IF(BS192&lt;=$B192,1,Z193-$E192),0)</f>
        <v>1</v>
      </c>
      <c r="AB193" s="4">
        <f t="shared" ref="AB193" si="2732">IF(IF(BT192&lt;=$B192,1,AA193-$E192)&gt;0,IF(BT192&lt;=$B192,1,AA193-$E192),0)</f>
        <v>1</v>
      </c>
      <c r="AC193" s="4">
        <f t="shared" ref="AC193" si="2733">IF(IF(BU192&lt;=$B192,1,AB193-$E192)&gt;0,IF(BU192&lt;=$B192,1,AB193-$E192),0)</f>
        <v>1</v>
      </c>
      <c r="AD193" s="4">
        <f t="shared" ref="AD193" si="2734">IF(IF(BV192&lt;=$B192,1,AC193-$E192)&gt;0,IF(BV192&lt;=$B192,1,AC193-$E192),0)</f>
        <v>1</v>
      </c>
      <c r="AE193" s="4">
        <f t="shared" ref="AE193" si="2735">IF(IF(BW192&lt;=$B192,1,AD193-$E192)&gt;0,IF(BW192&lt;=$B192,1,AD193-$E192),0)</f>
        <v>1</v>
      </c>
      <c r="AF193" s="4">
        <f t="shared" ref="AF193" si="2736">IF(IF(BX192&lt;=$B192,1,AE193-$E192)&gt;0,IF(BX192&lt;=$B192,1,AE193-$E192),0)</f>
        <v>1</v>
      </c>
      <c r="AG193" s="4">
        <f t="shared" ref="AG193" si="2737">IF(IF(BY192&lt;=$B192,1,AF193-$E192)&gt;0,IF(BY192&lt;=$B192,1,AF193-$E192),0)</f>
        <v>1</v>
      </c>
      <c r="AH193" s="4">
        <f t="shared" ref="AH193" si="2738">IF(IF(BZ192&lt;=$B192,1,AG193-$E192)&gt;0,IF(BZ192&lt;=$B192,1,AG193-$E192),0)</f>
        <v>1</v>
      </c>
      <c r="AI193" s="4">
        <f t="shared" ref="AI193" si="2739">IF(IF(CA192&lt;=$B192,1,AH193-$E192)&gt;0,IF(CA192&lt;=$B192,1,AH193-$E192),0)</f>
        <v>1</v>
      </c>
      <c r="AJ193" s="4">
        <f t="shared" ref="AJ193" si="2740">IF(IF(CB192&lt;=$B192,1,AI193-$E192)&gt;0,IF(CB192&lt;=$B192,1,AI193-$E192),0)</f>
        <v>1</v>
      </c>
      <c r="AK193" s="4">
        <f t="shared" ref="AK193" si="2741">IF(IF(CC192&lt;=$B192,1,AJ193-$E192)&gt;0,IF(CC192&lt;=$B192,1,AJ193-$E192),0)</f>
        <v>1</v>
      </c>
      <c r="AL193" s="4">
        <f t="shared" ref="AL193" si="2742">IF(IF(CD192&lt;=$B192,1,AK193-$E192)&gt;0,IF(CD192&lt;=$B192,1,AK193-$E192),0)</f>
        <v>1</v>
      </c>
      <c r="AM193" s="4">
        <f t="shared" ref="AM193" si="2743">IF(IF(CE192&lt;=$B192,1,AL193-$E192)&gt;0,IF(CE192&lt;=$B192,1,AL193-$E192),0)</f>
        <v>1</v>
      </c>
      <c r="AN193" s="4">
        <f t="shared" ref="AN193" si="2744">IF(IF(CF192&lt;=$B192,1,AM193-$E192)&gt;0,IF(CF192&lt;=$B192,1,AM193-$E192),0)</f>
        <v>1</v>
      </c>
      <c r="AO193" s="4">
        <f t="shared" ref="AO193" si="2745">IF(IF(CG192&lt;=$B192,1,AN193-$E192)&gt;0,IF(CG192&lt;=$B192,1,AN193-$E192),0)</f>
        <v>1</v>
      </c>
      <c r="AP193" s="4">
        <f t="shared" ref="AP193" si="2746">IF(IF(CH192&lt;=$B192,1,AO193-$E192)&gt;0,IF(CH192&lt;=$B192,1,AO193-$E192),0)</f>
        <v>1</v>
      </c>
      <c r="AQ193" s="4">
        <f t="shared" ref="AQ193" si="2747">IF(IF(CI192&lt;=$B192,1,AP193-$E192)&gt;0,IF(CI192&lt;=$B192,1,AP193-$E192),0)</f>
        <v>0</v>
      </c>
      <c r="AR193" s="4">
        <f t="shared" ref="AR193" si="2748">IF(IF(CJ192&lt;=$B192,1,AQ193-$E192)&gt;0,IF(CJ192&lt;=$B192,1,AQ193-$E192),0)</f>
        <v>0</v>
      </c>
      <c r="AS193" s="4">
        <f t="shared" ref="AS193" si="2749">IF(IF(CK192&lt;=$B192,1,AR193-$E192)&gt;0,IF(CK192&lt;=$B192,1,AR193-$E192),0)</f>
        <v>0</v>
      </c>
      <c r="AT193" s="4">
        <f t="shared" ref="AT193" si="2750">IF(IF(CL192&lt;=$B192,1,AS193-$E192)&gt;0,IF(CL192&lt;=$B192,1,AS193-$E192),0)</f>
        <v>0</v>
      </c>
      <c r="AU193" s="4">
        <f t="shared" ref="AU193" si="2751">IF(IF(CM192&lt;=$B192,1,AT193-$E192)&gt;0,IF(CM192&lt;=$B192,1,AT193-$E192),0)</f>
        <v>0</v>
      </c>
      <c r="AV193" s="4">
        <f t="shared" ref="AV193" si="2752">IF(IF(CN192&lt;=$B192,1,AU193-$E192)&gt;0,IF(CN192&lt;=$B192,1,AU193-$E192),0)</f>
        <v>0</v>
      </c>
      <c r="AW193" s="4">
        <f t="shared" ref="AW193" si="2753">IF(IF(CO192&lt;=$B192,1,AV193-$E192)&gt;0,IF(CO192&lt;=$B192,1,AV193-$E192),0)</f>
        <v>0</v>
      </c>
      <c r="AX193" s="4">
        <f t="shared" ref="AX193" si="2754">IF(IF(CP192&lt;=$B192,1,AW193-$E192)&gt;0,IF(CP192&lt;=$B192,1,AW193-$E192),0)</f>
        <v>0</v>
      </c>
      <c r="AY193" s="4">
        <f t="shared" ref="AY193" si="2755">IF(IF(CQ192&lt;=$B192,1,AX193-$E192)&gt;0,IF(CQ192&lt;=$B192,1,AX193-$E192),0)</f>
        <v>0</v>
      </c>
      <c r="AZ193" s="4">
        <f t="shared" ref="AZ193" si="2756">IF(IF(CR192&lt;=$B192,1,AY193-$E192)&gt;0,IF(CR192&lt;=$B192,1,AY193-$E192),0)</f>
        <v>0</v>
      </c>
      <c r="BA193" s="4">
        <f t="shared" ref="BA193" si="2757">IF(IF(CS192&lt;=$B192,1,AZ193-$E192)&gt;0,IF(CS192&lt;=$B192,1,AZ193-$E192),0)</f>
        <v>0</v>
      </c>
      <c r="BB193" s="4">
        <f t="shared" ref="BB193" si="2758">IF(IF(CT192&lt;=$B192,1,BA193-$E192)&gt;0,IF(CT192&lt;=$B192,1,BA193-$E192),0)</f>
        <v>0</v>
      </c>
      <c r="BE193" t="s">
        <v>171</v>
      </c>
      <c r="BF193" s="91">
        <f>'Data tilvækstoversigt'!C170*N193</f>
        <v>0</v>
      </c>
      <c r="BG193" s="91">
        <f>'Data tilvækstoversigt'!D170*O193</f>
        <v>3.6689973226589934</v>
      </c>
      <c r="BH193" s="91">
        <f>'Data tilvækstoversigt'!E170*P193</f>
        <v>24.459982151059961</v>
      </c>
      <c r="BI193" s="91">
        <f>'Data tilvækstoversigt'!F170*Q193</f>
        <v>61.149955377649903</v>
      </c>
      <c r="BJ193" s="91">
        <f>'Data tilvækstoversigt'!G170*R193</f>
        <v>122.29991075529981</v>
      </c>
      <c r="BK193" s="91">
        <f>'Data tilvækstoversigt'!H170*S193</f>
        <v>136.17696308480743</v>
      </c>
      <c r="BL193" s="91">
        <f>'Data tilvækstoversigt'!I170*T193</f>
        <v>147.69646148112446</v>
      </c>
      <c r="BM193" s="91">
        <f>'Data tilvækstoversigt'!J170*U193</f>
        <v>156.88756327446328</v>
      </c>
      <c r="BN193" s="91">
        <f>'Data tilvækstoversigt'!K170*V193</f>
        <v>167.31288755969055</v>
      </c>
      <c r="BO193" s="91">
        <f>'Data tilvækstoversigt'!L170*W193</f>
        <v>175.13755607456272</v>
      </c>
      <c r="BP193" s="91">
        <f>'Data tilvækstoversigt'!M170*X193</f>
        <v>183.03532437325393</v>
      </c>
      <c r="BQ193" s="91">
        <f>'Data tilvækstoversigt'!N170*Y193</f>
        <v>189.07228951641707</v>
      </c>
      <c r="BR193" s="91">
        <f>'Data tilvækstoversigt'!O170*Z193</f>
        <v>195.40159138403874</v>
      </c>
      <c r="BS193" s="91">
        <f>'Data tilvækstoversigt'!P170*AA193</f>
        <v>204.97066629061987</v>
      </c>
      <c r="BT193" s="91">
        <f>'Data tilvækstoversigt'!Q170*AB193</f>
        <v>223.33982129712408</v>
      </c>
      <c r="BU193" s="91">
        <f>'Data tilvækstoversigt'!R170*AC193</f>
        <v>239.4735869240701</v>
      </c>
      <c r="BV193" s="91">
        <f>'Data tilvækstoversigt'!S170*AD193</f>
        <v>258.60190739187158</v>
      </c>
      <c r="BW193" s="91">
        <f>'Data tilvækstoversigt'!T170*AE193</f>
        <v>277.12796117213907</v>
      </c>
      <c r="BX193" s="91">
        <f>'Data tilvækstoversigt'!U170*AF193</f>
        <v>294.58722868070709</v>
      </c>
      <c r="BY193" s="91">
        <f>'Data tilvækstoversigt'!V170*AG193</f>
        <v>312.65423696711179</v>
      </c>
      <c r="BZ193" s="91">
        <f>'Data tilvækstoversigt'!W170*AH193</f>
        <v>331.17889438011224</v>
      </c>
      <c r="CA193" s="91">
        <f>'Data tilvækstoversigt'!X170*AI193</f>
        <v>343.60566259103132</v>
      </c>
      <c r="CB193" s="91">
        <f>'Data tilvækstoversigt'!Y170*AJ193</f>
        <v>348.3330256530391</v>
      </c>
      <c r="CC193" s="91">
        <f>'Data tilvækstoversigt'!Z170*AK193</f>
        <v>353.67733895265366</v>
      </c>
      <c r="CD193" s="91">
        <f>'Data tilvækstoversigt'!AA170*AL193</f>
        <v>360.42443370070436</v>
      </c>
      <c r="CE193" s="91">
        <f>'Data tilvækstoversigt'!AB170*AM193</f>
        <v>363.48555095840169</v>
      </c>
      <c r="CF193" s="91">
        <f>'Data tilvækstoversigt'!AC170*AN193</f>
        <v>369.38609327641967</v>
      </c>
      <c r="CG193" s="91">
        <f>'Data tilvækstoversigt'!AD170*AO193</f>
        <v>378.21347000930996</v>
      </c>
      <c r="CH193" s="91">
        <f>'Data tilvækstoversigt'!AE170*AP193</f>
        <v>384.20979608638612</v>
      </c>
      <c r="CI193" s="91">
        <f>'Data tilvækstoversigt'!AF170*AQ193</f>
        <v>0</v>
      </c>
      <c r="CJ193" s="91">
        <f>'Data tilvækstoversigt'!AG170*AR193</f>
        <v>0</v>
      </c>
      <c r="CK193" s="91">
        <f>'Data tilvækstoversigt'!AH170*AS193</f>
        <v>0</v>
      </c>
      <c r="CL193" s="91">
        <f>'Data tilvækstoversigt'!AI170*AT193</f>
        <v>0</v>
      </c>
      <c r="CM193" s="91">
        <f>'Data tilvækstoversigt'!AJ170*AU193</f>
        <v>0</v>
      </c>
      <c r="CN193" s="91">
        <f>'Data tilvækstoversigt'!AK170*AV193</f>
        <v>0</v>
      </c>
      <c r="CO193" s="91">
        <f>'Data tilvækstoversigt'!AL170*AW193</f>
        <v>0</v>
      </c>
      <c r="CP193" s="91">
        <f>'Data tilvækstoversigt'!AM170*AX193</f>
        <v>0</v>
      </c>
      <c r="CQ193" s="91">
        <f>'Data tilvækstoversigt'!AN170*AY193</f>
        <v>0</v>
      </c>
      <c r="CR193" s="91">
        <f>'Data tilvækstoversigt'!AO170*AZ193</f>
        <v>0</v>
      </c>
      <c r="CS193" s="91">
        <f>'Data tilvækstoversigt'!AP170*BA193</f>
        <v>0</v>
      </c>
      <c r="CT193" s="91">
        <f>'Data tilvækstoversigt'!AQ170*BB193</f>
        <v>0</v>
      </c>
    </row>
    <row r="194" spans="1:98" x14ac:dyDescent="0.3">
      <c r="F194" s="92">
        <f>B193</f>
        <v>140</v>
      </c>
      <c r="G194" s="92">
        <f>C193</f>
        <v>140</v>
      </c>
      <c r="H194" s="4">
        <f>E193</f>
        <v>1</v>
      </c>
      <c r="I194">
        <v>0</v>
      </c>
      <c r="J194" s="48">
        <f>IF(AND(I194&gt;=F194,I194&lt;=G194+1),H194,0)</f>
        <v>0</v>
      </c>
      <c r="K194" s="48">
        <f>IF(IF(AND(I194&gt;=(F194*2),I194&lt;=G194+F194+(G194-F194+5)+1),((H194)^2)*(I195-F194*2)/5,0)&lt;=H194,IF(AND(I194&gt;=(F194*2),I194&lt;=G194+F194+(G194-F194+5)+1),((H194)^2)*(I195-F194*2)/5,0),(K193-H194^2))</f>
        <v>0</v>
      </c>
      <c r="L194" s="98">
        <f>IF(IF(AND(I194&gt;=(F194*3),I194&lt;=G194+F194+F194+(G194-F194+5)+1),((H194)^3)*(I195-F194*3)/5,0)&lt;=H194,IF(AND(I194&gt;=(F194*3),I194&lt;=G194+F194+F194+(G194-F194+5)+1),((H194)^3)*(I195-F194*3)/5,0),(L193-H194^3))</f>
        <v>0</v>
      </c>
      <c r="M194" s="96"/>
      <c r="N194" s="48">
        <f>$J194+$K194+$L194</f>
        <v>0</v>
      </c>
      <c r="O194" s="48">
        <f t="shared" ref="O194:BB200" si="2759">$J194+$K194+$L194</f>
        <v>0</v>
      </c>
      <c r="P194" s="48">
        <f t="shared" si="2759"/>
        <v>0</v>
      </c>
      <c r="Q194" s="48">
        <f t="shared" si="2759"/>
        <v>0</v>
      </c>
      <c r="R194" s="48">
        <f t="shared" si="2759"/>
        <v>0</v>
      </c>
      <c r="S194" s="48">
        <f t="shared" si="2759"/>
        <v>0</v>
      </c>
      <c r="T194" s="48">
        <f t="shared" si="2759"/>
        <v>0</v>
      </c>
      <c r="U194" s="48">
        <f t="shared" si="2759"/>
        <v>0</v>
      </c>
      <c r="V194" s="48">
        <f t="shared" si="2759"/>
        <v>0</v>
      </c>
      <c r="W194" s="48">
        <f t="shared" si="2759"/>
        <v>0</v>
      </c>
      <c r="X194" s="48">
        <f t="shared" si="2759"/>
        <v>0</v>
      </c>
      <c r="Y194" s="48">
        <f t="shared" si="2759"/>
        <v>0</v>
      </c>
      <c r="Z194" s="48">
        <f t="shared" si="2759"/>
        <v>0</v>
      </c>
      <c r="AA194" s="48">
        <f t="shared" si="2759"/>
        <v>0</v>
      </c>
      <c r="AB194" s="48">
        <f t="shared" si="2759"/>
        <v>0</v>
      </c>
      <c r="AC194" s="48">
        <f t="shared" si="2759"/>
        <v>0</v>
      </c>
      <c r="AD194" s="48">
        <f t="shared" si="2759"/>
        <v>0</v>
      </c>
      <c r="AE194" s="48">
        <f t="shared" si="2759"/>
        <v>0</v>
      </c>
      <c r="AF194" s="48">
        <f t="shared" si="2759"/>
        <v>0</v>
      </c>
      <c r="AG194" s="48">
        <f t="shared" si="2759"/>
        <v>0</v>
      </c>
      <c r="AH194" s="48">
        <f t="shared" si="2759"/>
        <v>0</v>
      </c>
      <c r="AI194" s="48">
        <f t="shared" si="2759"/>
        <v>0</v>
      </c>
      <c r="AJ194" s="48">
        <f t="shared" si="2759"/>
        <v>0</v>
      </c>
      <c r="AK194" s="48">
        <f t="shared" si="2759"/>
        <v>0</v>
      </c>
      <c r="AL194" s="48">
        <f t="shared" si="2759"/>
        <v>0</v>
      </c>
      <c r="AM194" s="48">
        <f t="shared" si="2759"/>
        <v>0</v>
      </c>
      <c r="AN194" s="48">
        <f t="shared" si="2759"/>
        <v>0</v>
      </c>
      <c r="AO194" s="48">
        <f t="shared" si="2759"/>
        <v>0</v>
      </c>
      <c r="AP194" s="48">
        <f t="shared" si="2759"/>
        <v>0</v>
      </c>
      <c r="AQ194" s="48">
        <f t="shared" si="2759"/>
        <v>0</v>
      </c>
      <c r="AR194" s="48">
        <f t="shared" si="2759"/>
        <v>0</v>
      </c>
      <c r="AS194" s="48">
        <f t="shared" si="2759"/>
        <v>0</v>
      </c>
      <c r="AT194" s="48">
        <f t="shared" si="2759"/>
        <v>0</v>
      </c>
      <c r="AU194" s="48">
        <f t="shared" si="2759"/>
        <v>0</v>
      </c>
      <c r="AV194" s="48">
        <f t="shared" si="2759"/>
        <v>0</v>
      </c>
      <c r="AW194" s="48">
        <f t="shared" si="2759"/>
        <v>0</v>
      </c>
      <c r="AX194" s="48">
        <f t="shared" si="2759"/>
        <v>0</v>
      </c>
      <c r="AY194" s="48">
        <f t="shared" si="2759"/>
        <v>0</v>
      </c>
      <c r="AZ194" s="48">
        <f t="shared" si="2759"/>
        <v>0</v>
      </c>
      <c r="BA194" s="48">
        <f t="shared" si="2759"/>
        <v>0</v>
      </c>
      <c r="BB194" s="48">
        <f t="shared" si="2759"/>
        <v>0</v>
      </c>
      <c r="BC194" s="48"/>
      <c r="BE194" t="s">
        <v>177</v>
      </c>
      <c r="BF194">
        <f>BF193*N194</f>
        <v>0</v>
      </c>
      <c r="BG194">
        <f t="shared" ref="BG194" si="2760">BG193*O194</f>
        <v>0</v>
      </c>
      <c r="BH194">
        <f t="shared" ref="BH194" si="2761">BH193*P194</f>
        <v>0</v>
      </c>
      <c r="BI194">
        <f t="shared" ref="BI194" si="2762">BI193*Q194</f>
        <v>0</v>
      </c>
      <c r="BJ194">
        <f t="shared" ref="BJ194" si="2763">BJ193*R194</f>
        <v>0</v>
      </c>
      <c r="BK194">
        <f t="shared" ref="BK194" si="2764">BK193*S194</f>
        <v>0</v>
      </c>
      <c r="BL194">
        <f t="shared" ref="BL194" si="2765">BL193*T194</f>
        <v>0</v>
      </c>
      <c r="BM194">
        <f t="shared" ref="BM194" si="2766">BM193*U194</f>
        <v>0</v>
      </c>
      <c r="BN194">
        <f t="shared" ref="BN194" si="2767">BN193*V194</f>
        <v>0</v>
      </c>
      <c r="BO194">
        <f t="shared" ref="BO194" si="2768">BO193*W194</f>
        <v>0</v>
      </c>
      <c r="BP194">
        <f t="shared" ref="BP194" si="2769">BP193*X194</f>
        <v>0</v>
      </c>
      <c r="BQ194">
        <f t="shared" ref="BQ194" si="2770">BQ193*Y194</f>
        <v>0</v>
      </c>
      <c r="BR194">
        <f t="shared" ref="BR194" si="2771">BR193*Z194</f>
        <v>0</v>
      </c>
      <c r="BS194">
        <f t="shared" ref="BS194" si="2772">BS193*AA194</f>
        <v>0</v>
      </c>
      <c r="BT194">
        <f t="shared" ref="BT194" si="2773">BT193*AB194</f>
        <v>0</v>
      </c>
      <c r="BU194">
        <f t="shared" ref="BU194" si="2774">BU193*AC194</f>
        <v>0</v>
      </c>
      <c r="BV194">
        <f t="shared" ref="BV194" si="2775">BV193*AD194</f>
        <v>0</v>
      </c>
      <c r="BW194">
        <f t="shared" ref="BW194" si="2776">BW193*AE194</f>
        <v>0</v>
      </c>
      <c r="BX194">
        <f t="shared" ref="BX194" si="2777">BX193*AF194</f>
        <v>0</v>
      </c>
      <c r="BY194">
        <f t="shared" ref="BY194" si="2778">BY193*AG194</f>
        <v>0</v>
      </c>
      <c r="BZ194">
        <f t="shared" ref="BZ194" si="2779">BZ193*AH194</f>
        <v>0</v>
      </c>
      <c r="CA194">
        <f t="shared" ref="CA194" si="2780">CA193*AI194</f>
        <v>0</v>
      </c>
      <c r="CB194">
        <f t="shared" ref="CB194" si="2781">CB193*AJ194</f>
        <v>0</v>
      </c>
      <c r="CC194">
        <f t="shared" ref="CC194" si="2782">CC193*AK194</f>
        <v>0</v>
      </c>
      <c r="CD194">
        <f t="shared" ref="CD194" si="2783">CD193*AL194</f>
        <v>0</v>
      </c>
      <c r="CE194">
        <f t="shared" ref="CE194" si="2784">CE193*AM194</f>
        <v>0</v>
      </c>
      <c r="CF194">
        <f t="shared" ref="CF194" si="2785">CF193*AN194</f>
        <v>0</v>
      </c>
      <c r="CG194">
        <f t="shared" ref="CG194" si="2786">CG193*AO194</f>
        <v>0</v>
      </c>
      <c r="CH194">
        <f t="shared" ref="CH194" si="2787">CH193*AP194</f>
        <v>0</v>
      </c>
      <c r="CI194">
        <f t="shared" ref="CI194" si="2788">CI193*AQ194</f>
        <v>0</v>
      </c>
      <c r="CJ194">
        <f t="shared" ref="CJ194" si="2789">CJ193*AR194</f>
        <v>0</v>
      </c>
      <c r="CK194">
        <f t="shared" ref="CK194" si="2790">CK193*AS194</f>
        <v>0</v>
      </c>
      <c r="CL194">
        <f t="shared" ref="CL194" si="2791">CL193*AT194</f>
        <v>0</v>
      </c>
      <c r="CM194">
        <f t="shared" ref="CM194" si="2792">CM193*AU194</f>
        <v>0</v>
      </c>
      <c r="CN194">
        <f t="shared" ref="CN194" si="2793">CN193*AV194</f>
        <v>0</v>
      </c>
      <c r="CO194">
        <f t="shared" ref="CO194" si="2794">CO193*AW194</f>
        <v>0</v>
      </c>
      <c r="CP194">
        <f t="shared" ref="CP194" si="2795">CP193*AX194</f>
        <v>0</v>
      </c>
      <c r="CQ194">
        <f t="shared" ref="CQ194" si="2796">CQ193*AY194</f>
        <v>0</v>
      </c>
      <c r="CR194">
        <f t="shared" ref="CR194" si="2797">CR193*AZ194</f>
        <v>0</v>
      </c>
      <c r="CS194">
        <f t="shared" ref="CS194" si="2798">CS193*BA194</f>
        <v>0</v>
      </c>
      <c r="CT194">
        <f t="shared" ref="CT194" si="2799">CT193*BB194</f>
        <v>0</v>
      </c>
    </row>
    <row r="195" spans="1:98" x14ac:dyDescent="0.3">
      <c r="F195" s="91">
        <f>F194</f>
        <v>140</v>
      </c>
      <c r="G195" s="91">
        <f>G194</f>
        <v>140</v>
      </c>
      <c r="H195" s="4">
        <f>H194</f>
        <v>1</v>
      </c>
      <c r="I195">
        <v>5</v>
      </c>
      <c r="J195" s="48">
        <f t="shared" ref="J195:J234" si="2800">IF(AND(I195&gt;=F195,I195&lt;=G195+1),H195,0)</f>
        <v>0</v>
      </c>
      <c r="K195" s="48">
        <f t="shared" ref="K195:K200" si="2801">IF(IF(AND(I195&gt;=(F195*2),I195&lt;=G195+F195+(G195-F195+5)+1),((H195)^2)*(I196-F195*2)/5,0)&lt;=H195,IF(AND(I195&gt;=(F195*2),I195&lt;=G195+F195+(G195-F195+5)+1),((H195)^2)*(I196-F195*2)/5,0),(K194-H195^2))</f>
        <v>0</v>
      </c>
      <c r="L195" s="98">
        <f t="shared" ref="L195:L234" si="2802">IF(IF(AND(I195&gt;=(F195*3),I195&lt;=G195+F195+F195+(G195-F195+5)+1),((H195)^3)*(I196-F195*3)/5,0)&lt;=H195,IF(AND(I195&gt;=(F195*3),I195&lt;=G195+F195+F195+(G195-F195+5)+1),((H195)^3)*(I196-F195*3)/5,0),(L194-H195^3))</f>
        <v>0</v>
      </c>
      <c r="M195" s="48"/>
      <c r="N195" s="48"/>
      <c r="O195" s="48">
        <f>$J195+$K195+$L195</f>
        <v>0</v>
      </c>
      <c r="P195" s="48">
        <f t="shared" si="2759"/>
        <v>0</v>
      </c>
      <c r="Q195" s="48">
        <f t="shared" si="2759"/>
        <v>0</v>
      </c>
      <c r="R195" s="48">
        <f t="shared" si="2759"/>
        <v>0</v>
      </c>
      <c r="S195" s="48">
        <f t="shared" si="2759"/>
        <v>0</v>
      </c>
      <c r="T195" s="48">
        <f t="shared" si="2759"/>
        <v>0</v>
      </c>
      <c r="U195" s="48">
        <f t="shared" si="2759"/>
        <v>0</v>
      </c>
      <c r="V195" s="48">
        <f t="shared" si="2759"/>
        <v>0</v>
      </c>
      <c r="W195" s="48">
        <f t="shared" si="2759"/>
        <v>0</v>
      </c>
      <c r="X195" s="48">
        <f t="shared" si="2759"/>
        <v>0</v>
      </c>
      <c r="Y195" s="48">
        <f t="shared" si="2759"/>
        <v>0</v>
      </c>
      <c r="Z195" s="48">
        <f t="shared" si="2759"/>
        <v>0</v>
      </c>
      <c r="AA195" s="48">
        <f t="shared" si="2759"/>
        <v>0</v>
      </c>
      <c r="AB195" s="48">
        <f t="shared" si="2759"/>
        <v>0</v>
      </c>
      <c r="AC195" s="48">
        <f t="shared" si="2759"/>
        <v>0</v>
      </c>
      <c r="AD195" s="48">
        <f t="shared" si="2759"/>
        <v>0</v>
      </c>
      <c r="AE195" s="48">
        <f t="shared" si="2759"/>
        <v>0</v>
      </c>
      <c r="AF195" s="48">
        <f t="shared" si="2759"/>
        <v>0</v>
      </c>
      <c r="AG195" s="48">
        <f t="shared" si="2759"/>
        <v>0</v>
      </c>
      <c r="AH195" s="48">
        <f t="shared" si="2759"/>
        <v>0</v>
      </c>
      <c r="AI195" s="48">
        <f t="shared" si="2759"/>
        <v>0</v>
      </c>
      <c r="AJ195" s="48">
        <f t="shared" si="2759"/>
        <v>0</v>
      </c>
      <c r="AK195" s="48">
        <f t="shared" si="2759"/>
        <v>0</v>
      </c>
      <c r="AL195" s="48">
        <f t="shared" si="2759"/>
        <v>0</v>
      </c>
      <c r="AM195" s="48">
        <f t="shared" si="2759"/>
        <v>0</v>
      </c>
      <c r="AN195" s="48">
        <f t="shared" si="2759"/>
        <v>0</v>
      </c>
      <c r="AO195" s="48">
        <f t="shared" si="2759"/>
        <v>0</v>
      </c>
      <c r="AP195" s="48">
        <f t="shared" si="2759"/>
        <v>0</v>
      </c>
      <c r="AQ195" s="48">
        <f t="shared" si="2759"/>
        <v>0</v>
      </c>
      <c r="AR195" s="48">
        <f t="shared" si="2759"/>
        <v>0</v>
      </c>
      <c r="AS195" s="48">
        <f t="shared" si="2759"/>
        <v>0</v>
      </c>
      <c r="AT195" s="48">
        <f t="shared" si="2759"/>
        <v>0</v>
      </c>
      <c r="AU195" s="48">
        <f t="shared" si="2759"/>
        <v>0</v>
      </c>
      <c r="AV195" s="48">
        <f t="shared" si="2759"/>
        <v>0</v>
      </c>
      <c r="AW195" s="48">
        <f t="shared" si="2759"/>
        <v>0</v>
      </c>
      <c r="AX195" s="48">
        <f t="shared" si="2759"/>
        <v>0</v>
      </c>
      <c r="AY195" s="48">
        <f t="shared" si="2759"/>
        <v>0</v>
      </c>
      <c r="AZ195" s="48">
        <f t="shared" si="2759"/>
        <v>0</v>
      </c>
      <c r="BA195" s="48">
        <f t="shared" si="2759"/>
        <v>0</v>
      </c>
      <c r="BB195" s="48">
        <f t="shared" si="2759"/>
        <v>0</v>
      </c>
      <c r="BC195" s="48"/>
      <c r="BE195" t="s">
        <v>178</v>
      </c>
      <c r="BG195">
        <f>BF193*O195</f>
        <v>0</v>
      </c>
      <c r="BH195">
        <f t="shared" ref="BH195" si="2803">BG193*P195</f>
        <v>0</v>
      </c>
      <c r="BI195">
        <f t="shared" ref="BI195" si="2804">BH193*Q195</f>
        <v>0</v>
      </c>
      <c r="BJ195">
        <f t="shared" ref="BJ195" si="2805">BI193*R195</f>
        <v>0</v>
      </c>
      <c r="BK195">
        <f t="shared" ref="BK195" si="2806">BJ193*S195</f>
        <v>0</v>
      </c>
      <c r="BL195">
        <f t="shared" ref="BL195" si="2807">BK193*T195</f>
        <v>0</v>
      </c>
      <c r="BM195">
        <f t="shared" ref="BM195" si="2808">BL193*U195</f>
        <v>0</v>
      </c>
      <c r="BN195">
        <f t="shared" ref="BN195" si="2809">BM193*V195</f>
        <v>0</v>
      </c>
      <c r="BO195">
        <f t="shared" ref="BO195" si="2810">BN193*W195</f>
        <v>0</v>
      </c>
      <c r="BP195">
        <f t="shared" ref="BP195" si="2811">BO193*X195</f>
        <v>0</v>
      </c>
      <c r="BQ195">
        <f t="shared" ref="BQ195" si="2812">BP193*Y195</f>
        <v>0</v>
      </c>
      <c r="BR195">
        <f t="shared" ref="BR195" si="2813">BQ193*Z195</f>
        <v>0</v>
      </c>
      <c r="BS195">
        <f t="shared" ref="BS195" si="2814">BR193*AA195</f>
        <v>0</v>
      </c>
      <c r="BT195">
        <f t="shared" ref="BT195" si="2815">BS193*AB195</f>
        <v>0</v>
      </c>
      <c r="BU195">
        <f t="shared" ref="BU195" si="2816">BT193*AC195</f>
        <v>0</v>
      </c>
      <c r="BV195">
        <f t="shared" ref="BV195" si="2817">BU193*AD195</f>
        <v>0</v>
      </c>
      <c r="BW195">
        <f t="shared" ref="BW195" si="2818">BV193*AE195</f>
        <v>0</v>
      </c>
      <c r="BX195">
        <f t="shared" ref="BX195" si="2819">BW193*AF195</f>
        <v>0</v>
      </c>
      <c r="BY195">
        <f t="shared" ref="BY195" si="2820">BX193*AG195</f>
        <v>0</v>
      </c>
      <c r="BZ195">
        <f t="shared" ref="BZ195" si="2821">BY193*AH195</f>
        <v>0</v>
      </c>
      <c r="CA195">
        <f t="shared" ref="CA195" si="2822">BZ193*AI195</f>
        <v>0</v>
      </c>
      <c r="CB195">
        <f t="shared" ref="CB195" si="2823">CA193*AJ195</f>
        <v>0</v>
      </c>
      <c r="CC195">
        <f t="shared" ref="CC195" si="2824">CB193*AK195</f>
        <v>0</v>
      </c>
      <c r="CD195">
        <f t="shared" ref="CD195" si="2825">CC193*AL195</f>
        <v>0</v>
      </c>
      <c r="CE195">
        <f t="shared" ref="CE195" si="2826">CD193*AM195</f>
        <v>0</v>
      </c>
      <c r="CF195">
        <f t="shared" ref="CF195" si="2827">CE193*AN195</f>
        <v>0</v>
      </c>
      <c r="CG195">
        <f t="shared" ref="CG195" si="2828">CF193*AO195</f>
        <v>0</v>
      </c>
      <c r="CH195">
        <f t="shared" ref="CH195" si="2829">CG193*AP195</f>
        <v>0</v>
      </c>
      <c r="CI195">
        <f t="shared" ref="CI195" si="2830">CH193*AQ195</f>
        <v>0</v>
      </c>
      <c r="CJ195">
        <f t="shared" ref="CJ195" si="2831">CI193*AR195</f>
        <v>0</v>
      </c>
      <c r="CK195">
        <f t="shared" ref="CK195" si="2832">CJ193*AS195</f>
        <v>0</v>
      </c>
      <c r="CL195">
        <f t="shared" ref="CL195" si="2833">CK193*AT195</f>
        <v>0</v>
      </c>
      <c r="CM195">
        <f t="shared" ref="CM195" si="2834">CL193*AU195</f>
        <v>0</v>
      </c>
      <c r="CN195">
        <f t="shared" ref="CN195" si="2835">CM193*AV195</f>
        <v>0</v>
      </c>
      <c r="CO195">
        <f t="shared" ref="CO195" si="2836">CN193*AW195</f>
        <v>0</v>
      </c>
      <c r="CP195">
        <f t="shared" ref="CP195" si="2837">CO193*AX195</f>
        <v>0</v>
      </c>
      <c r="CQ195">
        <f t="shared" ref="CQ195" si="2838">CP193*AY195</f>
        <v>0</v>
      </c>
      <c r="CR195">
        <f t="shared" ref="CR195" si="2839">CQ193*AZ195</f>
        <v>0</v>
      </c>
      <c r="CS195">
        <f t="shared" ref="CS195" si="2840">CR193*BA195</f>
        <v>0</v>
      </c>
      <c r="CT195">
        <f t="shared" ref="CT195" si="2841">CS193*BB195</f>
        <v>0</v>
      </c>
    </row>
    <row r="196" spans="1:98" x14ac:dyDescent="0.3">
      <c r="E196" s="4"/>
      <c r="F196" s="91">
        <f t="shared" ref="F196:H211" si="2842">F195</f>
        <v>140</v>
      </c>
      <c r="G196" s="91">
        <f t="shared" si="2842"/>
        <v>140</v>
      </c>
      <c r="H196" s="4">
        <f t="shared" si="2842"/>
        <v>1</v>
      </c>
      <c r="I196">
        <v>10</v>
      </c>
      <c r="J196" s="48">
        <f t="shared" si="2800"/>
        <v>0</v>
      </c>
      <c r="K196" s="48">
        <f t="shared" si="2801"/>
        <v>0</v>
      </c>
      <c r="L196" s="98">
        <f t="shared" si="2802"/>
        <v>0</v>
      </c>
      <c r="M196" s="48"/>
      <c r="N196" s="48"/>
      <c r="O196" s="48"/>
      <c r="P196" s="48">
        <f>$J196+$K196+$L196</f>
        <v>0</v>
      </c>
      <c r="Q196" s="48">
        <f t="shared" si="2759"/>
        <v>0</v>
      </c>
      <c r="R196" s="48">
        <f t="shared" si="2759"/>
        <v>0</v>
      </c>
      <c r="S196" s="48">
        <f t="shared" si="2759"/>
        <v>0</v>
      </c>
      <c r="T196" s="48">
        <f t="shared" si="2759"/>
        <v>0</v>
      </c>
      <c r="U196" s="48">
        <f t="shared" si="2759"/>
        <v>0</v>
      </c>
      <c r="V196" s="48">
        <f t="shared" si="2759"/>
        <v>0</v>
      </c>
      <c r="W196" s="48">
        <f t="shared" si="2759"/>
        <v>0</v>
      </c>
      <c r="X196" s="48">
        <f t="shared" si="2759"/>
        <v>0</v>
      </c>
      <c r="Y196" s="48">
        <f t="shared" si="2759"/>
        <v>0</v>
      </c>
      <c r="Z196" s="48">
        <f t="shared" si="2759"/>
        <v>0</v>
      </c>
      <c r="AA196" s="48">
        <f t="shared" si="2759"/>
        <v>0</v>
      </c>
      <c r="AB196" s="48">
        <f t="shared" si="2759"/>
        <v>0</v>
      </c>
      <c r="AC196" s="48">
        <f t="shared" si="2759"/>
        <v>0</v>
      </c>
      <c r="AD196" s="48">
        <f t="shared" si="2759"/>
        <v>0</v>
      </c>
      <c r="AE196" s="48">
        <f t="shared" si="2759"/>
        <v>0</v>
      </c>
      <c r="AF196" s="48">
        <f t="shared" si="2759"/>
        <v>0</v>
      </c>
      <c r="AG196" s="48">
        <f t="shared" si="2759"/>
        <v>0</v>
      </c>
      <c r="AH196" s="48">
        <f t="shared" si="2759"/>
        <v>0</v>
      </c>
      <c r="AI196" s="48">
        <f t="shared" si="2759"/>
        <v>0</v>
      </c>
      <c r="AJ196" s="48">
        <f t="shared" si="2759"/>
        <v>0</v>
      </c>
      <c r="AK196" s="48">
        <f t="shared" si="2759"/>
        <v>0</v>
      </c>
      <c r="AL196" s="48">
        <f t="shared" si="2759"/>
        <v>0</v>
      </c>
      <c r="AM196" s="48">
        <f t="shared" si="2759"/>
        <v>0</v>
      </c>
      <c r="AN196" s="48">
        <f t="shared" si="2759"/>
        <v>0</v>
      </c>
      <c r="AO196" s="48">
        <f t="shared" si="2759"/>
        <v>0</v>
      </c>
      <c r="AP196" s="48">
        <f t="shared" si="2759"/>
        <v>0</v>
      </c>
      <c r="AQ196" s="48">
        <f t="shared" si="2759"/>
        <v>0</v>
      </c>
      <c r="AR196" s="48">
        <f t="shared" si="2759"/>
        <v>0</v>
      </c>
      <c r="AS196" s="48">
        <f t="shared" si="2759"/>
        <v>0</v>
      </c>
      <c r="AT196" s="48">
        <f t="shared" si="2759"/>
        <v>0</v>
      </c>
      <c r="AU196" s="48">
        <f t="shared" si="2759"/>
        <v>0</v>
      </c>
      <c r="AV196" s="48">
        <f t="shared" si="2759"/>
        <v>0</v>
      </c>
      <c r="AW196" s="48">
        <f t="shared" si="2759"/>
        <v>0</v>
      </c>
      <c r="AX196" s="48">
        <f t="shared" si="2759"/>
        <v>0</v>
      </c>
      <c r="AY196" s="48">
        <f t="shared" si="2759"/>
        <v>0</v>
      </c>
      <c r="AZ196" s="48">
        <f t="shared" si="2759"/>
        <v>0</v>
      </c>
      <c r="BA196" s="48">
        <f t="shared" si="2759"/>
        <v>0</v>
      </c>
      <c r="BB196" s="48">
        <f t="shared" si="2759"/>
        <v>0</v>
      </c>
      <c r="BC196" s="48"/>
      <c r="BE196" t="s">
        <v>179</v>
      </c>
      <c r="BH196">
        <f>BF193*P196</f>
        <v>0</v>
      </c>
      <c r="BI196">
        <f t="shared" ref="BI196" si="2843">BG193*Q196</f>
        <v>0</v>
      </c>
      <c r="BJ196">
        <f t="shared" ref="BJ196" si="2844">BH193*R196</f>
        <v>0</v>
      </c>
      <c r="BK196">
        <f t="shared" ref="BK196" si="2845">BI193*S196</f>
        <v>0</v>
      </c>
      <c r="BL196">
        <f t="shared" ref="BL196" si="2846">BJ193*T196</f>
        <v>0</v>
      </c>
      <c r="BM196">
        <f t="shared" ref="BM196" si="2847">BK193*U196</f>
        <v>0</v>
      </c>
      <c r="BN196">
        <f t="shared" ref="BN196" si="2848">BL193*V196</f>
        <v>0</v>
      </c>
      <c r="BO196">
        <f t="shared" ref="BO196" si="2849">BM193*W196</f>
        <v>0</v>
      </c>
      <c r="BP196">
        <f t="shared" ref="BP196" si="2850">BN193*X196</f>
        <v>0</v>
      </c>
      <c r="BQ196">
        <f t="shared" ref="BQ196" si="2851">BO193*Y196</f>
        <v>0</v>
      </c>
      <c r="BR196">
        <f t="shared" ref="BR196" si="2852">BP193*Z196</f>
        <v>0</v>
      </c>
      <c r="BS196">
        <f t="shared" ref="BS196" si="2853">BQ193*AA196</f>
        <v>0</v>
      </c>
      <c r="BT196">
        <f t="shared" ref="BT196" si="2854">BR193*AB196</f>
        <v>0</v>
      </c>
      <c r="BU196">
        <f t="shared" ref="BU196" si="2855">BS193*AC196</f>
        <v>0</v>
      </c>
      <c r="BV196">
        <f t="shared" ref="BV196" si="2856">BT193*AD196</f>
        <v>0</v>
      </c>
      <c r="BW196">
        <f t="shared" ref="BW196" si="2857">BU193*AE196</f>
        <v>0</v>
      </c>
      <c r="BX196">
        <f t="shared" ref="BX196" si="2858">BV193*AF196</f>
        <v>0</v>
      </c>
      <c r="BY196">
        <f t="shared" ref="BY196" si="2859">BW193*AG196</f>
        <v>0</v>
      </c>
      <c r="BZ196">
        <f t="shared" ref="BZ196" si="2860">BX193*AH196</f>
        <v>0</v>
      </c>
      <c r="CA196">
        <f t="shared" ref="CA196" si="2861">BY193*AI196</f>
        <v>0</v>
      </c>
      <c r="CB196">
        <f t="shared" ref="CB196" si="2862">BZ193*AJ196</f>
        <v>0</v>
      </c>
      <c r="CC196">
        <f t="shared" ref="CC196" si="2863">CA193*AK196</f>
        <v>0</v>
      </c>
      <c r="CD196">
        <f t="shared" ref="CD196" si="2864">CB193*AL196</f>
        <v>0</v>
      </c>
      <c r="CE196">
        <f t="shared" ref="CE196" si="2865">CC193*AM196</f>
        <v>0</v>
      </c>
      <c r="CF196">
        <f t="shared" ref="CF196" si="2866">CD193*AN196</f>
        <v>0</v>
      </c>
      <c r="CG196">
        <f t="shared" ref="CG196" si="2867">CE193*AO196</f>
        <v>0</v>
      </c>
      <c r="CH196">
        <f t="shared" ref="CH196" si="2868">CF193*AP196</f>
        <v>0</v>
      </c>
      <c r="CI196">
        <f t="shared" ref="CI196" si="2869">CG193*AQ196</f>
        <v>0</v>
      </c>
      <c r="CJ196">
        <f t="shared" ref="CJ196" si="2870">CH193*AR196</f>
        <v>0</v>
      </c>
      <c r="CK196">
        <f t="shared" ref="CK196" si="2871">CI193*AS196</f>
        <v>0</v>
      </c>
      <c r="CL196">
        <f t="shared" ref="CL196" si="2872">CJ193*AT196</f>
        <v>0</v>
      </c>
      <c r="CM196">
        <f t="shared" ref="CM196" si="2873">CK193*AU196</f>
        <v>0</v>
      </c>
      <c r="CN196">
        <f t="shared" ref="CN196" si="2874">CL193*AV196</f>
        <v>0</v>
      </c>
      <c r="CO196">
        <f t="shared" ref="CO196" si="2875">CM193*AW196</f>
        <v>0</v>
      </c>
      <c r="CP196">
        <f t="shared" ref="CP196" si="2876">CN193*AX196</f>
        <v>0</v>
      </c>
      <c r="CQ196">
        <f t="shared" ref="CQ196" si="2877">CO193*AY196</f>
        <v>0</v>
      </c>
      <c r="CR196">
        <f t="shared" ref="CR196" si="2878">CP193*AZ196</f>
        <v>0</v>
      </c>
      <c r="CS196">
        <f t="shared" ref="CS196" si="2879">CQ193*BA196</f>
        <v>0</v>
      </c>
      <c r="CT196">
        <f t="shared" ref="CT196" si="2880">CR193*BB196</f>
        <v>0</v>
      </c>
    </row>
    <row r="197" spans="1:98" x14ac:dyDescent="0.3">
      <c r="F197" s="91">
        <f t="shared" si="2842"/>
        <v>140</v>
      </c>
      <c r="G197" s="91">
        <f t="shared" si="2842"/>
        <v>140</v>
      </c>
      <c r="H197" s="4">
        <f t="shared" si="2842"/>
        <v>1</v>
      </c>
      <c r="I197">
        <v>15</v>
      </c>
      <c r="J197" s="48">
        <f t="shared" si="2800"/>
        <v>0</v>
      </c>
      <c r="K197" s="48">
        <f t="shared" si="2801"/>
        <v>0</v>
      </c>
      <c r="L197" s="98">
        <f t="shared" si="2802"/>
        <v>0</v>
      </c>
      <c r="M197" s="48"/>
      <c r="N197" s="48"/>
      <c r="O197" s="48"/>
      <c r="P197" s="48"/>
      <c r="Q197" s="48">
        <f>$J197+$K197+$L197</f>
        <v>0</v>
      </c>
      <c r="R197" s="48">
        <f t="shared" si="2759"/>
        <v>0</v>
      </c>
      <c r="S197" s="48">
        <f t="shared" si="2759"/>
        <v>0</v>
      </c>
      <c r="T197" s="48">
        <f t="shared" si="2759"/>
        <v>0</v>
      </c>
      <c r="U197" s="48">
        <f t="shared" si="2759"/>
        <v>0</v>
      </c>
      <c r="V197" s="48">
        <f t="shared" si="2759"/>
        <v>0</v>
      </c>
      <c r="W197" s="48">
        <f t="shared" si="2759"/>
        <v>0</v>
      </c>
      <c r="X197" s="48">
        <f t="shared" si="2759"/>
        <v>0</v>
      </c>
      <c r="Y197" s="48">
        <f t="shared" si="2759"/>
        <v>0</v>
      </c>
      <c r="Z197" s="48">
        <f t="shared" si="2759"/>
        <v>0</v>
      </c>
      <c r="AA197" s="48">
        <f t="shared" si="2759"/>
        <v>0</v>
      </c>
      <c r="AB197" s="48">
        <f t="shared" si="2759"/>
        <v>0</v>
      </c>
      <c r="AC197" s="48">
        <f t="shared" si="2759"/>
        <v>0</v>
      </c>
      <c r="AD197" s="48">
        <f t="shared" si="2759"/>
        <v>0</v>
      </c>
      <c r="AE197" s="48">
        <f t="shared" si="2759"/>
        <v>0</v>
      </c>
      <c r="AF197" s="48">
        <f t="shared" si="2759"/>
        <v>0</v>
      </c>
      <c r="AG197" s="48">
        <f t="shared" si="2759"/>
        <v>0</v>
      </c>
      <c r="AH197" s="48">
        <f t="shared" si="2759"/>
        <v>0</v>
      </c>
      <c r="AI197" s="48">
        <f t="shared" si="2759"/>
        <v>0</v>
      </c>
      <c r="AJ197" s="48">
        <f t="shared" si="2759"/>
        <v>0</v>
      </c>
      <c r="AK197" s="48">
        <f t="shared" si="2759"/>
        <v>0</v>
      </c>
      <c r="AL197" s="48">
        <f t="shared" si="2759"/>
        <v>0</v>
      </c>
      <c r="AM197" s="48">
        <f t="shared" si="2759"/>
        <v>0</v>
      </c>
      <c r="AN197" s="48">
        <f t="shared" si="2759"/>
        <v>0</v>
      </c>
      <c r="AO197" s="48">
        <f t="shared" si="2759"/>
        <v>0</v>
      </c>
      <c r="AP197" s="48">
        <f t="shared" si="2759"/>
        <v>0</v>
      </c>
      <c r="AQ197" s="48">
        <f t="shared" si="2759"/>
        <v>0</v>
      </c>
      <c r="AR197" s="48">
        <f t="shared" si="2759"/>
        <v>0</v>
      </c>
      <c r="AS197" s="48">
        <f t="shared" si="2759"/>
        <v>0</v>
      </c>
      <c r="AT197" s="48">
        <f t="shared" si="2759"/>
        <v>0</v>
      </c>
      <c r="AU197" s="48">
        <f t="shared" si="2759"/>
        <v>0</v>
      </c>
      <c r="AV197" s="48">
        <f t="shared" si="2759"/>
        <v>0</v>
      </c>
      <c r="AW197" s="48">
        <f t="shared" si="2759"/>
        <v>0</v>
      </c>
      <c r="AX197" s="48">
        <f t="shared" si="2759"/>
        <v>0</v>
      </c>
      <c r="AY197" s="48">
        <f t="shared" si="2759"/>
        <v>0</v>
      </c>
      <c r="AZ197" s="48">
        <f t="shared" si="2759"/>
        <v>0</v>
      </c>
      <c r="BA197" s="48">
        <f t="shared" si="2759"/>
        <v>0</v>
      </c>
      <c r="BB197" s="48">
        <f t="shared" si="2759"/>
        <v>0</v>
      </c>
      <c r="BC197" s="48"/>
      <c r="BE197" t="s">
        <v>180</v>
      </c>
      <c r="BI197">
        <f>BF193*Q197</f>
        <v>0</v>
      </c>
      <c r="BJ197">
        <f t="shared" ref="BJ197" si="2881">BG193*R197</f>
        <v>0</v>
      </c>
      <c r="BK197">
        <f t="shared" ref="BK197" si="2882">BH193*S197</f>
        <v>0</v>
      </c>
      <c r="BL197">
        <f t="shared" ref="BL197" si="2883">BI193*T197</f>
        <v>0</v>
      </c>
      <c r="BM197">
        <f t="shared" ref="BM197" si="2884">BJ193*U197</f>
        <v>0</v>
      </c>
      <c r="BN197">
        <f t="shared" ref="BN197" si="2885">BK193*V197</f>
        <v>0</v>
      </c>
      <c r="BO197">
        <f t="shared" ref="BO197" si="2886">BL193*W197</f>
        <v>0</v>
      </c>
      <c r="BP197">
        <f t="shared" ref="BP197" si="2887">BM193*X197</f>
        <v>0</v>
      </c>
      <c r="BQ197">
        <f t="shared" ref="BQ197" si="2888">BN193*Y197</f>
        <v>0</v>
      </c>
      <c r="BR197">
        <f t="shared" ref="BR197" si="2889">BO193*Z197</f>
        <v>0</v>
      </c>
      <c r="BS197">
        <f t="shared" ref="BS197" si="2890">BP193*AA197</f>
        <v>0</v>
      </c>
      <c r="BT197">
        <f t="shared" ref="BT197" si="2891">BQ193*AB197</f>
        <v>0</v>
      </c>
      <c r="BU197">
        <f t="shared" ref="BU197" si="2892">BR193*AC197</f>
        <v>0</v>
      </c>
      <c r="BV197">
        <f t="shared" ref="BV197" si="2893">BS193*AD197</f>
        <v>0</v>
      </c>
      <c r="BW197">
        <f t="shared" ref="BW197" si="2894">BT193*AE197</f>
        <v>0</v>
      </c>
      <c r="BX197">
        <f t="shared" ref="BX197" si="2895">BU193*AF197</f>
        <v>0</v>
      </c>
      <c r="BY197">
        <f t="shared" ref="BY197" si="2896">BV193*AG197</f>
        <v>0</v>
      </c>
      <c r="BZ197">
        <f t="shared" ref="BZ197" si="2897">BW193*AH197</f>
        <v>0</v>
      </c>
      <c r="CA197">
        <f t="shared" ref="CA197" si="2898">BX193*AI197</f>
        <v>0</v>
      </c>
      <c r="CB197">
        <f t="shared" ref="CB197" si="2899">BY193*AJ197</f>
        <v>0</v>
      </c>
      <c r="CC197">
        <f t="shared" ref="CC197" si="2900">BZ193*AK197</f>
        <v>0</v>
      </c>
      <c r="CD197">
        <f t="shared" ref="CD197" si="2901">CA193*AL197</f>
        <v>0</v>
      </c>
      <c r="CE197">
        <f t="shared" ref="CE197" si="2902">CB193*AM197</f>
        <v>0</v>
      </c>
      <c r="CF197">
        <f t="shared" ref="CF197" si="2903">CC193*AN197</f>
        <v>0</v>
      </c>
      <c r="CG197">
        <f t="shared" ref="CG197" si="2904">CD193*AO197</f>
        <v>0</v>
      </c>
      <c r="CH197">
        <f t="shared" ref="CH197" si="2905">CE193*AP197</f>
        <v>0</v>
      </c>
      <c r="CI197">
        <f t="shared" ref="CI197" si="2906">CF193*AQ197</f>
        <v>0</v>
      </c>
      <c r="CJ197">
        <f t="shared" ref="CJ197" si="2907">CG193*AR197</f>
        <v>0</v>
      </c>
      <c r="CK197">
        <f t="shared" ref="CK197" si="2908">CH193*AS197</f>
        <v>0</v>
      </c>
      <c r="CL197">
        <f t="shared" ref="CL197" si="2909">CI193*AT197</f>
        <v>0</v>
      </c>
      <c r="CM197">
        <f t="shared" ref="CM197" si="2910">CJ193*AU197</f>
        <v>0</v>
      </c>
      <c r="CN197">
        <f t="shared" ref="CN197" si="2911">CK193*AV197</f>
        <v>0</v>
      </c>
      <c r="CO197">
        <f t="shared" ref="CO197" si="2912">CL193*AW197</f>
        <v>0</v>
      </c>
      <c r="CP197">
        <f t="shared" ref="CP197" si="2913">CM193*AX197</f>
        <v>0</v>
      </c>
      <c r="CQ197">
        <f t="shared" ref="CQ197" si="2914">CN193*AY197</f>
        <v>0</v>
      </c>
      <c r="CR197">
        <f t="shared" ref="CR197" si="2915">CO193*AZ197</f>
        <v>0</v>
      </c>
      <c r="CS197">
        <f t="shared" ref="CS197" si="2916">CP193*BA197</f>
        <v>0</v>
      </c>
      <c r="CT197">
        <f t="shared" ref="CT197" si="2917">CQ193*BB197</f>
        <v>0</v>
      </c>
    </row>
    <row r="198" spans="1:98" x14ac:dyDescent="0.3">
      <c r="F198" s="91">
        <f t="shared" si="2842"/>
        <v>140</v>
      </c>
      <c r="G198" s="91">
        <f t="shared" si="2842"/>
        <v>140</v>
      </c>
      <c r="H198" s="4">
        <f t="shared" si="2842"/>
        <v>1</v>
      </c>
      <c r="I198">
        <v>20</v>
      </c>
      <c r="J198" s="48">
        <f t="shared" si="2800"/>
        <v>0</v>
      </c>
      <c r="K198" s="48">
        <f t="shared" si="2801"/>
        <v>0</v>
      </c>
      <c r="L198" s="98">
        <f t="shared" si="2802"/>
        <v>0</v>
      </c>
      <c r="M198" s="48"/>
      <c r="N198" s="48"/>
      <c r="O198" s="48"/>
      <c r="P198" s="48"/>
      <c r="Q198" s="48"/>
      <c r="R198" s="48">
        <f>$J198+$K198+$L198</f>
        <v>0</v>
      </c>
      <c r="S198" s="48">
        <f t="shared" si="2759"/>
        <v>0</v>
      </c>
      <c r="T198" s="48">
        <f t="shared" si="2759"/>
        <v>0</v>
      </c>
      <c r="U198" s="48">
        <f t="shared" si="2759"/>
        <v>0</v>
      </c>
      <c r="V198" s="48">
        <f t="shared" si="2759"/>
        <v>0</v>
      </c>
      <c r="W198" s="48">
        <f t="shared" si="2759"/>
        <v>0</v>
      </c>
      <c r="X198" s="48">
        <f t="shared" si="2759"/>
        <v>0</v>
      </c>
      <c r="Y198" s="48">
        <f t="shared" si="2759"/>
        <v>0</v>
      </c>
      <c r="Z198" s="48">
        <f t="shared" si="2759"/>
        <v>0</v>
      </c>
      <c r="AA198" s="48">
        <f t="shared" si="2759"/>
        <v>0</v>
      </c>
      <c r="AB198" s="48">
        <f t="shared" si="2759"/>
        <v>0</v>
      </c>
      <c r="AC198" s="48">
        <f t="shared" si="2759"/>
        <v>0</v>
      </c>
      <c r="AD198" s="48">
        <f t="shared" si="2759"/>
        <v>0</v>
      </c>
      <c r="AE198" s="48">
        <f t="shared" si="2759"/>
        <v>0</v>
      </c>
      <c r="AF198" s="48">
        <f t="shared" si="2759"/>
        <v>0</v>
      </c>
      <c r="AG198" s="48">
        <f t="shared" si="2759"/>
        <v>0</v>
      </c>
      <c r="AH198" s="48">
        <f t="shared" si="2759"/>
        <v>0</v>
      </c>
      <c r="AI198" s="48">
        <f t="shared" si="2759"/>
        <v>0</v>
      </c>
      <c r="AJ198" s="48">
        <f t="shared" si="2759"/>
        <v>0</v>
      </c>
      <c r="AK198" s="48">
        <f t="shared" si="2759"/>
        <v>0</v>
      </c>
      <c r="AL198" s="48">
        <f t="shared" si="2759"/>
        <v>0</v>
      </c>
      <c r="AM198" s="48">
        <f t="shared" si="2759"/>
        <v>0</v>
      </c>
      <c r="AN198" s="48">
        <f t="shared" si="2759"/>
        <v>0</v>
      </c>
      <c r="AO198" s="48">
        <f t="shared" si="2759"/>
        <v>0</v>
      </c>
      <c r="AP198" s="48">
        <f t="shared" si="2759"/>
        <v>0</v>
      </c>
      <c r="AQ198" s="48">
        <f t="shared" si="2759"/>
        <v>0</v>
      </c>
      <c r="AR198" s="48">
        <f t="shared" si="2759"/>
        <v>0</v>
      </c>
      <c r="AS198" s="48">
        <f t="shared" si="2759"/>
        <v>0</v>
      </c>
      <c r="AT198" s="48">
        <f t="shared" si="2759"/>
        <v>0</v>
      </c>
      <c r="AU198" s="48">
        <f t="shared" si="2759"/>
        <v>0</v>
      </c>
      <c r="AV198" s="48">
        <f t="shared" si="2759"/>
        <v>0</v>
      </c>
      <c r="AW198" s="48">
        <f t="shared" si="2759"/>
        <v>0</v>
      </c>
      <c r="AX198" s="48">
        <f t="shared" si="2759"/>
        <v>0</v>
      </c>
      <c r="AY198" s="48">
        <f t="shared" si="2759"/>
        <v>0</v>
      </c>
      <c r="AZ198" s="48">
        <f t="shared" si="2759"/>
        <v>0</v>
      </c>
      <c r="BA198" s="48">
        <f t="shared" si="2759"/>
        <v>0</v>
      </c>
      <c r="BB198" s="48">
        <f t="shared" si="2759"/>
        <v>0</v>
      </c>
      <c r="BC198" s="48"/>
      <c r="BE198" t="s">
        <v>181</v>
      </c>
      <c r="BJ198">
        <f>BF193*R198</f>
        <v>0</v>
      </c>
      <c r="BK198">
        <f t="shared" ref="BK198" si="2918">BG193*S198</f>
        <v>0</v>
      </c>
      <c r="BL198">
        <f t="shared" ref="BL198" si="2919">BH193*T198</f>
        <v>0</v>
      </c>
      <c r="BM198">
        <f t="shared" ref="BM198" si="2920">BI193*U198</f>
        <v>0</v>
      </c>
      <c r="BN198">
        <f t="shared" ref="BN198" si="2921">BJ193*V198</f>
        <v>0</v>
      </c>
      <c r="BO198">
        <f t="shared" ref="BO198" si="2922">BK193*W198</f>
        <v>0</v>
      </c>
      <c r="BP198">
        <f t="shared" ref="BP198" si="2923">BL193*X198</f>
        <v>0</v>
      </c>
      <c r="BQ198">
        <f t="shared" ref="BQ198" si="2924">BM193*Y198</f>
        <v>0</v>
      </c>
      <c r="BR198">
        <f t="shared" ref="BR198" si="2925">BN193*Z198</f>
        <v>0</v>
      </c>
      <c r="BS198">
        <f t="shared" ref="BS198" si="2926">BO193*AA198</f>
        <v>0</v>
      </c>
      <c r="BT198">
        <f t="shared" ref="BT198" si="2927">BP193*AB198</f>
        <v>0</v>
      </c>
      <c r="BU198">
        <f t="shared" ref="BU198" si="2928">BQ193*AC198</f>
        <v>0</v>
      </c>
      <c r="BV198">
        <f t="shared" ref="BV198" si="2929">BR193*AD198</f>
        <v>0</v>
      </c>
      <c r="BW198">
        <f t="shared" ref="BW198" si="2930">BS193*AE198</f>
        <v>0</v>
      </c>
      <c r="BX198">
        <f t="shared" ref="BX198" si="2931">BT193*AF198</f>
        <v>0</v>
      </c>
      <c r="BY198">
        <f t="shared" ref="BY198" si="2932">BU193*AG198</f>
        <v>0</v>
      </c>
      <c r="BZ198">
        <f t="shared" ref="BZ198" si="2933">BV193*AH198</f>
        <v>0</v>
      </c>
      <c r="CA198">
        <f t="shared" ref="CA198" si="2934">BW193*AI198</f>
        <v>0</v>
      </c>
      <c r="CB198">
        <f t="shared" ref="CB198" si="2935">BX193*AJ198</f>
        <v>0</v>
      </c>
      <c r="CC198">
        <f t="shared" ref="CC198" si="2936">BY193*AK198</f>
        <v>0</v>
      </c>
      <c r="CD198">
        <f t="shared" ref="CD198" si="2937">BZ193*AL198</f>
        <v>0</v>
      </c>
      <c r="CE198">
        <f t="shared" ref="CE198" si="2938">CA193*AM198</f>
        <v>0</v>
      </c>
      <c r="CF198">
        <f t="shared" ref="CF198" si="2939">CB193*AN198</f>
        <v>0</v>
      </c>
      <c r="CG198">
        <f t="shared" ref="CG198" si="2940">CC193*AO198</f>
        <v>0</v>
      </c>
      <c r="CH198">
        <f t="shared" ref="CH198" si="2941">CD193*AP198</f>
        <v>0</v>
      </c>
      <c r="CI198">
        <f t="shared" ref="CI198" si="2942">CE193*AQ198</f>
        <v>0</v>
      </c>
      <c r="CJ198">
        <f t="shared" ref="CJ198" si="2943">CF193*AR198</f>
        <v>0</v>
      </c>
      <c r="CK198">
        <f t="shared" ref="CK198" si="2944">CG193*AS198</f>
        <v>0</v>
      </c>
      <c r="CL198">
        <f t="shared" ref="CL198" si="2945">CH193*AT198</f>
        <v>0</v>
      </c>
      <c r="CM198">
        <f t="shared" ref="CM198" si="2946">CI193*AU198</f>
        <v>0</v>
      </c>
      <c r="CN198">
        <f t="shared" ref="CN198" si="2947">CJ193*AV198</f>
        <v>0</v>
      </c>
      <c r="CO198">
        <f t="shared" ref="CO198" si="2948">CK193*AW198</f>
        <v>0</v>
      </c>
      <c r="CP198">
        <f t="shared" ref="CP198" si="2949">CL193*AX198</f>
        <v>0</v>
      </c>
      <c r="CQ198">
        <f t="shared" ref="CQ198" si="2950">CM193*AY198</f>
        <v>0</v>
      </c>
      <c r="CR198">
        <f t="shared" ref="CR198" si="2951">CN193*AZ198</f>
        <v>0</v>
      </c>
      <c r="CS198">
        <f t="shared" ref="CS198" si="2952">CO193*BA198</f>
        <v>0</v>
      </c>
      <c r="CT198">
        <f t="shared" ref="CT198" si="2953">CP193*BB198</f>
        <v>0</v>
      </c>
    </row>
    <row r="199" spans="1:98" x14ac:dyDescent="0.3">
      <c r="F199" s="91">
        <f t="shared" si="2842"/>
        <v>140</v>
      </c>
      <c r="G199" s="91">
        <f t="shared" si="2842"/>
        <v>140</v>
      </c>
      <c r="H199" s="4">
        <f t="shared" si="2842"/>
        <v>1</v>
      </c>
      <c r="I199">
        <v>25</v>
      </c>
      <c r="J199" s="48">
        <f t="shared" si="2800"/>
        <v>0</v>
      </c>
      <c r="K199" s="48">
        <f t="shared" si="2801"/>
        <v>0</v>
      </c>
      <c r="L199" s="98">
        <f t="shared" si="2802"/>
        <v>0</v>
      </c>
      <c r="M199" s="48"/>
      <c r="N199" s="48"/>
      <c r="O199" s="48"/>
      <c r="P199" s="48"/>
      <c r="Q199" s="48"/>
      <c r="R199" s="48"/>
      <c r="S199" s="48">
        <f>$J199+$K199+$L199</f>
        <v>0</v>
      </c>
      <c r="T199" s="48">
        <f t="shared" si="2759"/>
        <v>0</v>
      </c>
      <c r="U199" s="48">
        <f t="shared" si="2759"/>
        <v>0</v>
      </c>
      <c r="V199" s="48">
        <f t="shared" si="2759"/>
        <v>0</v>
      </c>
      <c r="W199" s="48">
        <f t="shared" si="2759"/>
        <v>0</v>
      </c>
      <c r="X199" s="48">
        <f t="shared" si="2759"/>
        <v>0</v>
      </c>
      <c r="Y199" s="48">
        <f t="shared" si="2759"/>
        <v>0</v>
      </c>
      <c r="Z199" s="48">
        <f t="shared" si="2759"/>
        <v>0</v>
      </c>
      <c r="AA199" s="48">
        <f t="shared" si="2759"/>
        <v>0</v>
      </c>
      <c r="AB199" s="48">
        <f t="shared" si="2759"/>
        <v>0</v>
      </c>
      <c r="AC199" s="48">
        <f t="shared" si="2759"/>
        <v>0</v>
      </c>
      <c r="AD199" s="48">
        <f t="shared" si="2759"/>
        <v>0</v>
      </c>
      <c r="AE199" s="48">
        <f t="shared" si="2759"/>
        <v>0</v>
      </c>
      <c r="AF199" s="48">
        <f t="shared" si="2759"/>
        <v>0</v>
      </c>
      <c r="AG199" s="48">
        <f t="shared" si="2759"/>
        <v>0</v>
      </c>
      <c r="AH199" s="48">
        <f t="shared" si="2759"/>
        <v>0</v>
      </c>
      <c r="AI199" s="48">
        <f t="shared" si="2759"/>
        <v>0</v>
      </c>
      <c r="AJ199" s="48">
        <f t="shared" si="2759"/>
        <v>0</v>
      </c>
      <c r="AK199" s="48">
        <f t="shared" si="2759"/>
        <v>0</v>
      </c>
      <c r="AL199" s="48">
        <f t="shared" si="2759"/>
        <v>0</v>
      </c>
      <c r="AM199" s="48">
        <f t="shared" si="2759"/>
        <v>0</v>
      </c>
      <c r="AN199" s="48">
        <f t="shared" si="2759"/>
        <v>0</v>
      </c>
      <c r="AO199" s="48">
        <f t="shared" si="2759"/>
        <v>0</v>
      </c>
      <c r="AP199" s="48">
        <f t="shared" si="2759"/>
        <v>0</v>
      </c>
      <c r="AQ199" s="48">
        <f t="shared" si="2759"/>
        <v>0</v>
      </c>
      <c r="AR199" s="48">
        <f t="shared" si="2759"/>
        <v>0</v>
      </c>
      <c r="AS199" s="48">
        <f t="shared" si="2759"/>
        <v>0</v>
      </c>
      <c r="AT199" s="48">
        <f t="shared" si="2759"/>
        <v>0</v>
      </c>
      <c r="AU199" s="48">
        <f t="shared" si="2759"/>
        <v>0</v>
      </c>
      <c r="AV199" s="48">
        <f t="shared" si="2759"/>
        <v>0</v>
      </c>
      <c r="AW199" s="48">
        <f t="shared" si="2759"/>
        <v>0</v>
      </c>
      <c r="AX199" s="48">
        <f t="shared" si="2759"/>
        <v>0</v>
      </c>
      <c r="AY199" s="48">
        <f t="shared" si="2759"/>
        <v>0</v>
      </c>
      <c r="AZ199" s="48">
        <f t="shared" si="2759"/>
        <v>0</v>
      </c>
      <c r="BA199" s="48">
        <f t="shared" si="2759"/>
        <v>0</v>
      </c>
      <c r="BB199" s="48">
        <f t="shared" si="2759"/>
        <v>0</v>
      </c>
      <c r="BC199" s="48"/>
      <c r="BE199" t="s">
        <v>182</v>
      </c>
      <c r="BK199">
        <f>BF193*S199</f>
        <v>0</v>
      </c>
      <c r="BL199">
        <f t="shared" ref="BL199" si="2954">BG193*T199</f>
        <v>0</v>
      </c>
      <c r="BM199">
        <f t="shared" ref="BM199" si="2955">BH193*U199</f>
        <v>0</v>
      </c>
      <c r="BN199">
        <f t="shared" ref="BN199" si="2956">BI193*V199</f>
        <v>0</v>
      </c>
      <c r="BO199">
        <f t="shared" ref="BO199" si="2957">BJ193*W199</f>
        <v>0</v>
      </c>
      <c r="BP199">
        <f t="shared" ref="BP199" si="2958">BK193*X199</f>
        <v>0</v>
      </c>
      <c r="BQ199">
        <f t="shared" ref="BQ199" si="2959">BL193*Y199</f>
        <v>0</v>
      </c>
      <c r="BR199">
        <f t="shared" ref="BR199" si="2960">BM193*Z199</f>
        <v>0</v>
      </c>
      <c r="BS199">
        <f t="shared" ref="BS199" si="2961">BN193*AA199</f>
        <v>0</v>
      </c>
      <c r="BT199">
        <f t="shared" ref="BT199" si="2962">BO193*AB199</f>
        <v>0</v>
      </c>
      <c r="BU199">
        <f t="shared" ref="BU199" si="2963">BP193*AC199</f>
        <v>0</v>
      </c>
      <c r="BV199">
        <f t="shared" ref="BV199" si="2964">BQ193*AD199</f>
        <v>0</v>
      </c>
      <c r="BW199">
        <f t="shared" ref="BW199" si="2965">BR193*AE199</f>
        <v>0</v>
      </c>
      <c r="BX199">
        <f t="shared" ref="BX199" si="2966">BS193*AF199</f>
        <v>0</v>
      </c>
      <c r="BY199">
        <f t="shared" ref="BY199" si="2967">BT193*AG199</f>
        <v>0</v>
      </c>
      <c r="BZ199">
        <f t="shared" ref="BZ199" si="2968">BU193*AH199</f>
        <v>0</v>
      </c>
      <c r="CA199">
        <f t="shared" ref="CA199" si="2969">BV193*AI199</f>
        <v>0</v>
      </c>
      <c r="CB199">
        <f t="shared" ref="CB199" si="2970">BW193*AJ199</f>
        <v>0</v>
      </c>
      <c r="CC199">
        <f t="shared" ref="CC199" si="2971">BX193*AK199</f>
        <v>0</v>
      </c>
      <c r="CD199">
        <f t="shared" ref="CD199" si="2972">BY193*AL199</f>
        <v>0</v>
      </c>
      <c r="CE199">
        <f t="shared" ref="CE199" si="2973">BZ193*AM199</f>
        <v>0</v>
      </c>
      <c r="CF199">
        <f t="shared" ref="CF199" si="2974">CA193*AN199</f>
        <v>0</v>
      </c>
      <c r="CG199">
        <f t="shared" ref="CG199" si="2975">CB193*AO199</f>
        <v>0</v>
      </c>
      <c r="CH199">
        <f t="shared" ref="CH199" si="2976">CC193*AP199</f>
        <v>0</v>
      </c>
      <c r="CI199">
        <f t="shared" ref="CI199" si="2977">CD193*AQ199</f>
        <v>0</v>
      </c>
      <c r="CJ199">
        <f t="shared" ref="CJ199" si="2978">CE193*AR199</f>
        <v>0</v>
      </c>
      <c r="CK199">
        <f t="shared" ref="CK199" si="2979">CF193*AS199</f>
        <v>0</v>
      </c>
      <c r="CL199">
        <f t="shared" ref="CL199" si="2980">CG193*AT199</f>
        <v>0</v>
      </c>
      <c r="CM199">
        <f t="shared" ref="CM199" si="2981">CH193*AU199</f>
        <v>0</v>
      </c>
      <c r="CN199">
        <f t="shared" ref="CN199" si="2982">CI193*AV199</f>
        <v>0</v>
      </c>
      <c r="CO199">
        <f t="shared" ref="CO199" si="2983">CJ193*AW199</f>
        <v>0</v>
      </c>
      <c r="CP199">
        <f t="shared" ref="CP199" si="2984">CK193*AX199</f>
        <v>0</v>
      </c>
      <c r="CQ199">
        <f t="shared" ref="CQ199" si="2985">CL193*AY199</f>
        <v>0</v>
      </c>
      <c r="CR199">
        <f t="shared" ref="CR199" si="2986">CM193*AZ199</f>
        <v>0</v>
      </c>
      <c r="CS199">
        <f t="shared" ref="CS199" si="2987">CN193*BA199</f>
        <v>0</v>
      </c>
      <c r="CT199">
        <f t="shared" ref="CT199" si="2988">CO193*BB199</f>
        <v>0</v>
      </c>
    </row>
    <row r="200" spans="1:98" x14ac:dyDescent="0.3">
      <c r="F200" s="91">
        <f t="shared" si="2842"/>
        <v>140</v>
      </c>
      <c r="G200" s="91">
        <f t="shared" si="2842"/>
        <v>140</v>
      </c>
      <c r="H200" s="4">
        <f t="shared" si="2842"/>
        <v>1</v>
      </c>
      <c r="I200">
        <v>30</v>
      </c>
      <c r="J200" s="48">
        <f t="shared" si="2800"/>
        <v>0</v>
      </c>
      <c r="K200" s="48">
        <f t="shared" si="2801"/>
        <v>0</v>
      </c>
      <c r="L200" s="98">
        <f t="shared" si="2802"/>
        <v>0</v>
      </c>
      <c r="M200" s="48"/>
      <c r="N200" s="48"/>
      <c r="O200" s="48"/>
      <c r="P200" s="48"/>
      <c r="Q200" s="48"/>
      <c r="R200" s="48"/>
      <c r="S200" s="48"/>
      <c r="T200" s="48">
        <f>$J200+$K200+$L200</f>
        <v>0</v>
      </c>
      <c r="U200" s="48">
        <f t="shared" si="2759"/>
        <v>0</v>
      </c>
      <c r="V200" s="48">
        <f t="shared" si="2759"/>
        <v>0</v>
      </c>
      <c r="W200" s="48">
        <f t="shared" si="2759"/>
        <v>0</v>
      </c>
      <c r="X200" s="48">
        <f t="shared" si="2759"/>
        <v>0</v>
      </c>
      <c r="Y200" s="48">
        <f t="shared" si="2759"/>
        <v>0</v>
      </c>
      <c r="Z200" s="48">
        <f t="shared" si="2759"/>
        <v>0</v>
      </c>
      <c r="AA200" s="48">
        <f t="shared" si="2759"/>
        <v>0</v>
      </c>
      <c r="AB200" s="48">
        <f t="shared" si="2759"/>
        <v>0</v>
      </c>
      <c r="AC200" s="48">
        <f t="shared" si="2759"/>
        <v>0</v>
      </c>
      <c r="AD200" s="48">
        <f t="shared" si="2759"/>
        <v>0</v>
      </c>
      <c r="AE200" s="48">
        <f t="shared" si="2759"/>
        <v>0</v>
      </c>
      <c r="AF200" s="48">
        <f t="shared" si="2759"/>
        <v>0</v>
      </c>
      <c r="AG200" s="48">
        <f t="shared" si="2759"/>
        <v>0</v>
      </c>
      <c r="AH200" s="48">
        <f t="shared" si="2759"/>
        <v>0</v>
      </c>
      <c r="AI200" s="48">
        <f t="shared" si="2759"/>
        <v>0</v>
      </c>
      <c r="AJ200" s="48">
        <f t="shared" si="2759"/>
        <v>0</v>
      </c>
      <c r="AK200" s="48">
        <f t="shared" si="2759"/>
        <v>0</v>
      </c>
      <c r="AL200" s="48">
        <f t="shared" si="2759"/>
        <v>0</v>
      </c>
      <c r="AM200" s="48">
        <f t="shared" si="2759"/>
        <v>0</v>
      </c>
      <c r="AN200" s="48">
        <f t="shared" si="2759"/>
        <v>0</v>
      </c>
      <c r="AO200" s="48">
        <f t="shared" si="2759"/>
        <v>0</v>
      </c>
      <c r="AP200" s="48">
        <f t="shared" si="2759"/>
        <v>0</v>
      </c>
      <c r="AQ200" s="48">
        <f t="shared" si="2759"/>
        <v>0</v>
      </c>
      <c r="AR200" s="48">
        <f t="shared" si="2759"/>
        <v>0</v>
      </c>
      <c r="AS200" s="48">
        <f t="shared" si="2759"/>
        <v>0</v>
      </c>
      <c r="AT200" s="48">
        <f t="shared" si="2759"/>
        <v>0</v>
      </c>
      <c r="AU200" s="48">
        <f t="shared" si="2759"/>
        <v>0</v>
      </c>
      <c r="AV200" s="48">
        <f t="shared" si="2759"/>
        <v>0</v>
      </c>
      <c r="AW200" s="48">
        <f t="shared" si="2759"/>
        <v>0</v>
      </c>
      <c r="AX200" s="48">
        <f t="shared" si="2759"/>
        <v>0</v>
      </c>
      <c r="AY200" s="48">
        <f t="shared" ref="AY200:BB215" si="2989">$J200+$K200+$L200</f>
        <v>0</v>
      </c>
      <c r="AZ200" s="48">
        <f t="shared" si="2989"/>
        <v>0</v>
      </c>
      <c r="BA200" s="48">
        <f t="shared" si="2989"/>
        <v>0</v>
      </c>
      <c r="BB200" s="48">
        <f t="shared" si="2989"/>
        <v>0</v>
      </c>
      <c r="BC200" s="48"/>
      <c r="BE200" t="s">
        <v>183</v>
      </c>
      <c r="BL200">
        <f>BF193*T200</f>
        <v>0</v>
      </c>
      <c r="BM200">
        <f t="shared" ref="BM200" si="2990">BG193*U200</f>
        <v>0</v>
      </c>
      <c r="BN200">
        <f t="shared" ref="BN200" si="2991">BH193*V200</f>
        <v>0</v>
      </c>
      <c r="BO200">
        <f t="shared" ref="BO200" si="2992">BI193*W200</f>
        <v>0</v>
      </c>
      <c r="BP200">
        <f t="shared" ref="BP200" si="2993">BJ193*X200</f>
        <v>0</v>
      </c>
      <c r="BQ200">
        <f t="shared" ref="BQ200" si="2994">BK193*Y200</f>
        <v>0</v>
      </c>
      <c r="BR200">
        <f t="shared" ref="BR200" si="2995">BL193*Z200</f>
        <v>0</v>
      </c>
      <c r="BS200">
        <f t="shared" ref="BS200" si="2996">BM193*AA200</f>
        <v>0</v>
      </c>
      <c r="BT200">
        <f t="shared" ref="BT200" si="2997">BN193*AB200</f>
        <v>0</v>
      </c>
      <c r="BU200">
        <f t="shared" ref="BU200" si="2998">BO193*AC200</f>
        <v>0</v>
      </c>
      <c r="BV200">
        <f t="shared" ref="BV200" si="2999">BP193*AD200</f>
        <v>0</v>
      </c>
      <c r="BW200">
        <f t="shared" ref="BW200" si="3000">BQ193*AE200</f>
        <v>0</v>
      </c>
      <c r="BX200">
        <f t="shared" ref="BX200" si="3001">BR193*AF200</f>
        <v>0</v>
      </c>
      <c r="BY200">
        <f t="shared" ref="BY200" si="3002">BS193*AG200</f>
        <v>0</v>
      </c>
      <c r="BZ200">
        <f t="shared" ref="BZ200" si="3003">BT193*AH200</f>
        <v>0</v>
      </c>
      <c r="CA200">
        <f t="shared" ref="CA200" si="3004">BU193*AI200</f>
        <v>0</v>
      </c>
      <c r="CB200">
        <f t="shared" ref="CB200" si="3005">BV193*AJ200</f>
        <v>0</v>
      </c>
      <c r="CC200">
        <f t="shared" ref="CC200" si="3006">BW193*AK200</f>
        <v>0</v>
      </c>
      <c r="CD200">
        <f t="shared" ref="CD200" si="3007">BX193*AL200</f>
        <v>0</v>
      </c>
      <c r="CE200">
        <f t="shared" ref="CE200" si="3008">BY193*AM200</f>
        <v>0</v>
      </c>
      <c r="CF200">
        <f t="shared" ref="CF200" si="3009">BZ193*AN200</f>
        <v>0</v>
      </c>
      <c r="CG200">
        <f t="shared" ref="CG200" si="3010">CA193*AO200</f>
        <v>0</v>
      </c>
      <c r="CH200">
        <f t="shared" ref="CH200" si="3011">CB193*AP200</f>
        <v>0</v>
      </c>
      <c r="CI200">
        <f t="shared" ref="CI200" si="3012">CC193*AQ200</f>
        <v>0</v>
      </c>
      <c r="CJ200">
        <f t="shared" ref="CJ200" si="3013">CD193*AR200</f>
        <v>0</v>
      </c>
      <c r="CK200">
        <f t="shared" ref="CK200" si="3014">CE193*AS200</f>
        <v>0</v>
      </c>
      <c r="CL200">
        <f t="shared" ref="CL200" si="3015">CF193*AT200</f>
        <v>0</v>
      </c>
      <c r="CM200">
        <f t="shared" ref="CM200" si="3016">CG193*AU200</f>
        <v>0</v>
      </c>
      <c r="CN200">
        <f t="shared" ref="CN200" si="3017">CH193*AV200</f>
        <v>0</v>
      </c>
      <c r="CO200">
        <f t="shared" ref="CO200" si="3018">CI193*AW200</f>
        <v>0</v>
      </c>
      <c r="CP200">
        <f t="shared" ref="CP200" si="3019">CJ193*AX200</f>
        <v>0</v>
      </c>
      <c r="CQ200">
        <f t="shared" ref="CQ200" si="3020">CK193*AY200</f>
        <v>0</v>
      </c>
      <c r="CR200">
        <f t="shared" ref="CR200" si="3021">CL193*AZ200</f>
        <v>0</v>
      </c>
      <c r="CS200">
        <f t="shared" ref="CS200" si="3022">CM193*BA200</f>
        <v>0</v>
      </c>
      <c r="CT200">
        <f t="shared" ref="CT200" si="3023">CN193*BB200</f>
        <v>0</v>
      </c>
    </row>
    <row r="201" spans="1:98" x14ac:dyDescent="0.3">
      <c r="F201" s="91">
        <f t="shared" si="2842"/>
        <v>140</v>
      </c>
      <c r="G201" s="91">
        <f t="shared" si="2842"/>
        <v>140</v>
      </c>
      <c r="H201" s="4">
        <f t="shared" si="2842"/>
        <v>1</v>
      </c>
      <c r="I201">
        <v>35</v>
      </c>
      <c r="J201" s="48">
        <f t="shared" si="2800"/>
        <v>0</v>
      </c>
      <c r="K201" s="48">
        <f>IF(IF(AND(I201&gt;=(F201*2),I201&lt;=G201+F201+(G201-F201+5)+1),((H201)^2)*(I202-F201*2)/5,0)&lt;=H201,IF(AND(I201&gt;=(F201*2),I201&lt;=G201+F201+(G201-F201+5)+1),((H201)^2)*(I202-F201*2)/5,0),(K200-H201^2))</f>
        <v>0</v>
      </c>
      <c r="L201" s="98">
        <f t="shared" si="2802"/>
        <v>0</v>
      </c>
      <c r="M201" s="48"/>
      <c r="N201" s="48"/>
      <c r="O201" s="48"/>
      <c r="P201" s="48"/>
      <c r="Q201" s="48"/>
      <c r="R201" s="48"/>
      <c r="S201" s="48"/>
      <c r="T201" s="48"/>
      <c r="U201" s="48">
        <f>$J201+$K201+$L201</f>
        <v>0</v>
      </c>
      <c r="V201" s="48">
        <f t="shared" ref="V201:AX211" si="3024">$J201+$K201+$L201</f>
        <v>0</v>
      </c>
      <c r="W201" s="48">
        <f t="shared" si="3024"/>
        <v>0</v>
      </c>
      <c r="X201" s="48">
        <f t="shared" si="3024"/>
        <v>0</v>
      </c>
      <c r="Y201" s="48">
        <f t="shared" si="3024"/>
        <v>0</v>
      </c>
      <c r="Z201" s="48">
        <f t="shared" si="3024"/>
        <v>0</v>
      </c>
      <c r="AA201" s="48">
        <f t="shared" si="3024"/>
        <v>0</v>
      </c>
      <c r="AB201" s="48">
        <f t="shared" si="3024"/>
        <v>0</v>
      </c>
      <c r="AC201" s="48">
        <f t="shared" si="3024"/>
        <v>0</v>
      </c>
      <c r="AD201" s="48">
        <f t="shared" si="3024"/>
        <v>0</v>
      </c>
      <c r="AE201" s="48">
        <f t="shared" si="3024"/>
        <v>0</v>
      </c>
      <c r="AF201" s="48">
        <f t="shared" si="3024"/>
        <v>0</v>
      </c>
      <c r="AG201" s="48">
        <f t="shared" si="3024"/>
        <v>0</v>
      </c>
      <c r="AH201" s="48">
        <f t="shared" si="3024"/>
        <v>0</v>
      </c>
      <c r="AI201" s="48">
        <f t="shared" si="3024"/>
        <v>0</v>
      </c>
      <c r="AJ201" s="48">
        <f t="shared" si="3024"/>
        <v>0</v>
      </c>
      <c r="AK201" s="48">
        <f t="shared" si="3024"/>
        <v>0</v>
      </c>
      <c r="AL201" s="48">
        <f t="shared" si="3024"/>
        <v>0</v>
      </c>
      <c r="AM201" s="48">
        <f t="shared" si="3024"/>
        <v>0</v>
      </c>
      <c r="AN201" s="48">
        <f t="shared" si="3024"/>
        <v>0</v>
      </c>
      <c r="AO201" s="48">
        <f t="shared" si="3024"/>
        <v>0</v>
      </c>
      <c r="AP201" s="48">
        <f t="shared" si="3024"/>
        <v>0</v>
      </c>
      <c r="AQ201" s="48">
        <f t="shared" si="3024"/>
        <v>0</v>
      </c>
      <c r="AR201" s="48">
        <f t="shared" si="3024"/>
        <v>0</v>
      </c>
      <c r="AS201" s="48">
        <f t="shared" si="3024"/>
        <v>0</v>
      </c>
      <c r="AT201" s="48">
        <f t="shared" si="3024"/>
        <v>0</v>
      </c>
      <c r="AU201" s="48">
        <f t="shared" si="3024"/>
        <v>0</v>
      </c>
      <c r="AV201" s="48">
        <f t="shared" si="3024"/>
        <v>0</v>
      </c>
      <c r="AW201" s="48">
        <f t="shared" si="3024"/>
        <v>0</v>
      </c>
      <c r="AX201" s="48">
        <f t="shared" si="3024"/>
        <v>0</v>
      </c>
      <c r="AY201" s="48">
        <f t="shared" si="2989"/>
        <v>0</v>
      </c>
      <c r="AZ201" s="48">
        <f t="shared" si="2989"/>
        <v>0</v>
      </c>
      <c r="BA201" s="48">
        <f t="shared" si="2989"/>
        <v>0</v>
      </c>
      <c r="BB201" s="48">
        <f t="shared" si="2989"/>
        <v>0</v>
      </c>
      <c r="BC201" s="48"/>
      <c r="BE201" t="s">
        <v>184</v>
      </c>
      <c r="BM201">
        <f>BF193*U201</f>
        <v>0</v>
      </c>
      <c r="BN201">
        <f t="shared" ref="BN201" si="3025">BG193*V201</f>
        <v>0</v>
      </c>
      <c r="BO201">
        <f t="shared" ref="BO201" si="3026">BH193*W201</f>
        <v>0</v>
      </c>
      <c r="BP201">
        <f t="shared" ref="BP201" si="3027">BI193*X201</f>
        <v>0</v>
      </c>
      <c r="BQ201">
        <f t="shared" ref="BQ201" si="3028">BJ193*Y201</f>
        <v>0</v>
      </c>
      <c r="BR201">
        <f t="shared" ref="BR201" si="3029">BK193*Z201</f>
        <v>0</v>
      </c>
      <c r="BS201">
        <f t="shared" ref="BS201" si="3030">BL193*AA201</f>
        <v>0</v>
      </c>
      <c r="BT201">
        <f t="shared" ref="BT201" si="3031">BM193*AB201</f>
        <v>0</v>
      </c>
      <c r="BU201">
        <f t="shared" ref="BU201" si="3032">BN193*AC201</f>
        <v>0</v>
      </c>
      <c r="BV201">
        <f t="shared" ref="BV201" si="3033">BO193*AD201</f>
        <v>0</v>
      </c>
      <c r="BW201">
        <f t="shared" ref="BW201" si="3034">BP193*AE201</f>
        <v>0</v>
      </c>
      <c r="BX201">
        <f t="shared" ref="BX201" si="3035">BQ193*AF201</f>
        <v>0</v>
      </c>
      <c r="BY201">
        <f t="shared" ref="BY201" si="3036">BR193*AG201</f>
        <v>0</v>
      </c>
      <c r="BZ201">
        <f t="shared" ref="BZ201" si="3037">BS193*AH201</f>
        <v>0</v>
      </c>
      <c r="CA201">
        <f t="shared" ref="CA201" si="3038">BT193*AI201</f>
        <v>0</v>
      </c>
      <c r="CB201">
        <f t="shared" ref="CB201" si="3039">BU193*AJ201</f>
        <v>0</v>
      </c>
      <c r="CC201">
        <f t="shared" ref="CC201" si="3040">BV193*AK201</f>
        <v>0</v>
      </c>
      <c r="CD201">
        <f t="shared" ref="CD201" si="3041">BW193*AL201</f>
        <v>0</v>
      </c>
      <c r="CE201">
        <f t="shared" ref="CE201" si="3042">BX193*AM201</f>
        <v>0</v>
      </c>
      <c r="CF201">
        <f t="shared" ref="CF201" si="3043">BY193*AN201</f>
        <v>0</v>
      </c>
      <c r="CG201">
        <f t="shared" ref="CG201" si="3044">BZ193*AO201</f>
        <v>0</v>
      </c>
      <c r="CH201">
        <f t="shared" ref="CH201" si="3045">CA193*AP201</f>
        <v>0</v>
      </c>
      <c r="CI201">
        <f t="shared" ref="CI201" si="3046">CB193*AQ201</f>
        <v>0</v>
      </c>
      <c r="CJ201">
        <f t="shared" ref="CJ201" si="3047">CC193*AR201</f>
        <v>0</v>
      </c>
      <c r="CK201">
        <f t="shared" ref="CK201" si="3048">CD193*AS201</f>
        <v>0</v>
      </c>
      <c r="CL201">
        <f t="shared" ref="CL201" si="3049">CE193*AT201</f>
        <v>0</v>
      </c>
      <c r="CM201">
        <f t="shared" ref="CM201" si="3050">CF193*AU201</f>
        <v>0</v>
      </c>
      <c r="CN201">
        <f t="shared" ref="CN201" si="3051">CG193*AV201</f>
        <v>0</v>
      </c>
      <c r="CO201">
        <f t="shared" ref="CO201" si="3052">CH193*AW201</f>
        <v>0</v>
      </c>
      <c r="CP201">
        <f t="shared" ref="CP201" si="3053">CI193*AX201</f>
        <v>0</v>
      </c>
      <c r="CQ201">
        <f t="shared" ref="CQ201" si="3054">CJ193*AY201</f>
        <v>0</v>
      </c>
      <c r="CR201">
        <f t="shared" ref="CR201" si="3055">CK193*AZ201</f>
        <v>0</v>
      </c>
      <c r="CS201">
        <f t="shared" ref="CS201" si="3056">CL193*BA201</f>
        <v>0</v>
      </c>
      <c r="CT201">
        <f t="shared" ref="CT201" si="3057">CM193*BB201</f>
        <v>0</v>
      </c>
    </row>
    <row r="202" spans="1:98" x14ac:dyDescent="0.3">
      <c r="F202" s="91">
        <f t="shared" si="2842"/>
        <v>140</v>
      </c>
      <c r="G202" s="91">
        <f t="shared" si="2842"/>
        <v>140</v>
      </c>
      <c r="H202" s="4">
        <f t="shared" si="2842"/>
        <v>1</v>
      </c>
      <c r="I202">
        <v>40</v>
      </c>
      <c r="J202" s="48">
        <f t="shared" si="2800"/>
        <v>0</v>
      </c>
      <c r="K202" s="48">
        <f t="shared" ref="K202:K217" si="3058">IF(IF(AND(I202&gt;=(F202*2),I202&lt;=G202+F202+(G202-F202+5)+1),((H202)^2)*(I203-F202*2)/5,0)&lt;=H202,IF(AND(I202&gt;=(F202*2),I202&lt;=G202+F202+(G202-F202+5)+1),((H202)^2)*(I203-F202*2)/5,0),(K201-H202^2))</f>
        <v>0</v>
      </c>
      <c r="L202" s="98">
        <f t="shared" si="2802"/>
        <v>0</v>
      </c>
      <c r="M202" s="48"/>
      <c r="N202" s="48"/>
      <c r="O202" s="48"/>
      <c r="P202" s="48"/>
      <c r="Q202" s="48"/>
      <c r="R202" s="48"/>
      <c r="S202" s="48"/>
      <c r="T202" s="48"/>
      <c r="U202" s="48"/>
      <c r="V202" s="48">
        <f>$J202+$K202+$L202</f>
        <v>0</v>
      </c>
      <c r="W202" s="48">
        <f t="shared" si="3024"/>
        <v>0</v>
      </c>
      <c r="X202" s="48">
        <f t="shared" si="3024"/>
        <v>0</v>
      </c>
      <c r="Y202" s="48">
        <f t="shared" si="3024"/>
        <v>0</v>
      </c>
      <c r="Z202" s="48">
        <f t="shared" si="3024"/>
        <v>0</v>
      </c>
      <c r="AA202" s="48">
        <f t="shared" si="3024"/>
        <v>0</v>
      </c>
      <c r="AB202" s="48">
        <f t="shared" si="3024"/>
        <v>0</v>
      </c>
      <c r="AC202" s="48">
        <f t="shared" si="3024"/>
        <v>0</v>
      </c>
      <c r="AD202" s="48">
        <f t="shared" si="3024"/>
        <v>0</v>
      </c>
      <c r="AE202" s="48">
        <f t="shared" si="3024"/>
        <v>0</v>
      </c>
      <c r="AF202" s="48">
        <f t="shared" si="3024"/>
        <v>0</v>
      </c>
      <c r="AG202" s="48">
        <f t="shared" si="3024"/>
        <v>0</v>
      </c>
      <c r="AH202" s="48">
        <f t="shared" si="3024"/>
        <v>0</v>
      </c>
      <c r="AI202" s="48">
        <f t="shared" si="3024"/>
        <v>0</v>
      </c>
      <c r="AJ202" s="48">
        <f t="shared" si="3024"/>
        <v>0</v>
      </c>
      <c r="AK202" s="48">
        <f t="shared" si="3024"/>
        <v>0</v>
      </c>
      <c r="AL202" s="48">
        <f t="shared" si="3024"/>
        <v>0</v>
      </c>
      <c r="AM202" s="48">
        <f t="shared" si="3024"/>
        <v>0</v>
      </c>
      <c r="AN202" s="48">
        <f t="shared" si="3024"/>
        <v>0</v>
      </c>
      <c r="AO202" s="48">
        <f t="shared" si="3024"/>
        <v>0</v>
      </c>
      <c r="AP202" s="48">
        <f t="shared" si="3024"/>
        <v>0</v>
      </c>
      <c r="AQ202" s="48">
        <f t="shared" si="3024"/>
        <v>0</v>
      </c>
      <c r="AR202" s="48">
        <f t="shared" si="3024"/>
        <v>0</v>
      </c>
      <c r="AS202" s="48">
        <f t="shared" si="3024"/>
        <v>0</v>
      </c>
      <c r="AT202" s="48">
        <f t="shared" si="3024"/>
        <v>0</v>
      </c>
      <c r="AU202" s="48">
        <f t="shared" si="3024"/>
        <v>0</v>
      </c>
      <c r="AV202" s="48">
        <f t="shared" si="3024"/>
        <v>0</v>
      </c>
      <c r="AW202" s="48">
        <f t="shared" si="3024"/>
        <v>0</v>
      </c>
      <c r="AX202" s="48">
        <f t="shared" si="3024"/>
        <v>0</v>
      </c>
      <c r="AY202" s="48">
        <f t="shared" si="2989"/>
        <v>0</v>
      </c>
      <c r="AZ202" s="48">
        <f t="shared" si="2989"/>
        <v>0</v>
      </c>
      <c r="BA202" s="48">
        <f t="shared" si="2989"/>
        <v>0</v>
      </c>
      <c r="BB202" s="48">
        <f t="shared" si="2989"/>
        <v>0</v>
      </c>
      <c r="BC202" s="48"/>
      <c r="BE202" t="s">
        <v>185</v>
      </c>
      <c r="BN202">
        <f>BF193*V202</f>
        <v>0</v>
      </c>
      <c r="BO202">
        <f t="shared" ref="BO202" si="3059">BG193*W202</f>
        <v>0</v>
      </c>
      <c r="BP202">
        <f t="shared" ref="BP202" si="3060">BH193*X202</f>
        <v>0</v>
      </c>
      <c r="BQ202">
        <f t="shared" ref="BQ202" si="3061">BI193*Y202</f>
        <v>0</v>
      </c>
      <c r="BR202">
        <f t="shared" ref="BR202" si="3062">BJ193*Z202</f>
        <v>0</v>
      </c>
      <c r="BS202">
        <f t="shared" ref="BS202" si="3063">BK193*AA202</f>
        <v>0</v>
      </c>
      <c r="BT202">
        <f t="shared" ref="BT202" si="3064">BL193*AB202</f>
        <v>0</v>
      </c>
      <c r="BU202">
        <f t="shared" ref="BU202" si="3065">BM193*AC202</f>
        <v>0</v>
      </c>
      <c r="BV202">
        <f t="shared" ref="BV202" si="3066">BN193*AD202</f>
        <v>0</v>
      </c>
      <c r="BW202">
        <f t="shared" ref="BW202" si="3067">BO193*AE202</f>
        <v>0</v>
      </c>
      <c r="BX202">
        <f t="shared" ref="BX202" si="3068">BP193*AF202</f>
        <v>0</v>
      </c>
      <c r="BY202">
        <f t="shared" ref="BY202" si="3069">BQ193*AG202</f>
        <v>0</v>
      </c>
      <c r="BZ202">
        <f t="shared" ref="BZ202" si="3070">BR193*AH202</f>
        <v>0</v>
      </c>
      <c r="CA202">
        <f t="shared" ref="CA202" si="3071">BS193*AI202</f>
        <v>0</v>
      </c>
      <c r="CB202">
        <f t="shared" ref="CB202" si="3072">BT193*AJ202</f>
        <v>0</v>
      </c>
      <c r="CC202">
        <f t="shared" ref="CC202" si="3073">BU193*AK202</f>
        <v>0</v>
      </c>
      <c r="CD202">
        <f t="shared" ref="CD202" si="3074">BV193*AL202</f>
        <v>0</v>
      </c>
      <c r="CE202">
        <f t="shared" ref="CE202" si="3075">BW193*AM202</f>
        <v>0</v>
      </c>
      <c r="CF202">
        <f t="shared" ref="CF202" si="3076">BX193*AN202</f>
        <v>0</v>
      </c>
      <c r="CG202">
        <f t="shared" ref="CG202" si="3077">BY193*AO202</f>
        <v>0</v>
      </c>
      <c r="CH202">
        <f t="shared" ref="CH202" si="3078">BZ193*AP202</f>
        <v>0</v>
      </c>
      <c r="CI202">
        <f t="shared" ref="CI202" si="3079">CA193*AQ202</f>
        <v>0</v>
      </c>
      <c r="CJ202">
        <f t="shared" ref="CJ202" si="3080">CB193*AR202</f>
        <v>0</v>
      </c>
      <c r="CK202">
        <f t="shared" ref="CK202" si="3081">CC193*AS202</f>
        <v>0</v>
      </c>
      <c r="CL202">
        <f t="shared" ref="CL202" si="3082">CD193*AT202</f>
        <v>0</v>
      </c>
      <c r="CM202">
        <f t="shared" ref="CM202" si="3083">CE193*AU202</f>
        <v>0</v>
      </c>
      <c r="CN202">
        <f t="shared" ref="CN202" si="3084">CF193*AV202</f>
        <v>0</v>
      </c>
      <c r="CO202">
        <f t="shared" ref="CO202" si="3085">CG193*AW202</f>
        <v>0</v>
      </c>
      <c r="CP202">
        <f t="shared" ref="CP202" si="3086">CH193*AX202</f>
        <v>0</v>
      </c>
      <c r="CQ202">
        <f t="shared" ref="CQ202" si="3087">CI193*AY202</f>
        <v>0</v>
      </c>
      <c r="CR202">
        <f t="shared" ref="CR202" si="3088">CJ193*AZ202</f>
        <v>0</v>
      </c>
      <c r="CS202">
        <f t="shared" ref="CS202" si="3089">CK193*BA202</f>
        <v>0</v>
      </c>
      <c r="CT202">
        <f t="shared" ref="CT202" si="3090">CL193*BB202</f>
        <v>0</v>
      </c>
    </row>
    <row r="203" spans="1:98" x14ac:dyDescent="0.3">
      <c r="F203" s="91">
        <f t="shared" si="2842"/>
        <v>140</v>
      </c>
      <c r="G203" s="91">
        <f t="shared" si="2842"/>
        <v>140</v>
      </c>
      <c r="H203" s="4">
        <f t="shared" si="2842"/>
        <v>1</v>
      </c>
      <c r="I203">
        <v>45</v>
      </c>
      <c r="J203" s="48">
        <f t="shared" si="2800"/>
        <v>0</v>
      </c>
      <c r="K203" s="48">
        <f t="shared" si="3058"/>
        <v>0</v>
      </c>
      <c r="L203" s="98">
        <f t="shared" si="2802"/>
        <v>0</v>
      </c>
      <c r="M203" s="48"/>
      <c r="N203" s="48"/>
      <c r="O203" s="48"/>
      <c r="P203" s="48"/>
      <c r="Q203" s="48"/>
      <c r="R203" s="48"/>
      <c r="S203" s="48"/>
      <c r="T203" s="48"/>
      <c r="U203" s="48"/>
      <c r="V203" s="48"/>
      <c r="W203" s="48">
        <f>$J203+$K203+$L203</f>
        <v>0</v>
      </c>
      <c r="X203" s="48">
        <f t="shared" si="3024"/>
        <v>0</v>
      </c>
      <c r="Y203" s="48">
        <f t="shared" si="3024"/>
        <v>0</v>
      </c>
      <c r="Z203" s="48">
        <f t="shared" si="3024"/>
        <v>0</v>
      </c>
      <c r="AA203" s="48">
        <f t="shared" si="3024"/>
        <v>0</v>
      </c>
      <c r="AB203" s="48">
        <f t="shared" si="3024"/>
        <v>0</v>
      </c>
      <c r="AC203" s="48">
        <f t="shared" si="3024"/>
        <v>0</v>
      </c>
      <c r="AD203" s="48">
        <f t="shared" si="3024"/>
        <v>0</v>
      </c>
      <c r="AE203" s="48">
        <f t="shared" si="3024"/>
        <v>0</v>
      </c>
      <c r="AF203" s="48">
        <f t="shared" si="3024"/>
        <v>0</v>
      </c>
      <c r="AG203" s="48">
        <f t="shared" si="3024"/>
        <v>0</v>
      </c>
      <c r="AH203" s="48">
        <f t="shared" si="3024"/>
        <v>0</v>
      </c>
      <c r="AI203" s="48">
        <f t="shared" si="3024"/>
        <v>0</v>
      </c>
      <c r="AJ203" s="48">
        <f t="shared" si="3024"/>
        <v>0</v>
      </c>
      <c r="AK203" s="48">
        <f t="shared" si="3024"/>
        <v>0</v>
      </c>
      <c r="AL203" s="48">
        <f t="shared" si="3024"/>
        <v>0</v>
      </c>
      <c r="AM203" s="48">
        <f t="shared" si="3024"/>
        <v>0</v>
      </c>
      <c r="AN203" s="48">
        <f t="shared" si="3024"/>
        <v>0</v>
      </c>
      <c r="AO203" s="48">
        <f t="shared" si="3024"/>
        <v>0</v>
      </c>
      <c r="AP203" s="48">
        <f t="shared" si="3024"/>
        <v>0</v>
      </c>
      <c r="AQ203" s="48">
        <f t="shared" si="3024"/>
        <v>0</v>
      </c>
      <c r="AR203" s="48">
        <f t="shared" si="3024"/>
        <v>0</v>
      </c>
      <c r="AS203" s="48">
        <f t="shared" si="3024"/>
        <v>0</v>
      </c>
      <c r="AT203" s="48">
        <f t="shared" si="3024"/>
        <v>0</v>
      </c>
      <c r="AU203" s="48">
        <f t="shared" si="3024"/>
        <v>0</v>
      </c>
      <c r="AV203" s="48">
        <f t="shared" si="3024"/>
        <v>0</v>
      </c>
      <c r="AW203" s="48">
        <f t="shared" si="3024"/>
        <v>0</v>
      </c>
      <c r="AX203" s="48">
        <f t="shared" si="3024"/>
        <v>0</v>
      </c>
      <c r="AY203" s="48">
        <f t="shared" si="2989"/>
        <v>0</v>
      </c>
      <c r="AZ203" s="48">
        <f t="shared" si="2989"/>
        <v>0</v>
      </c>
      <c r="BA203" s="48">
        <f t="shared" si="2989"/>
        <v>0</v>
      </c>
      <c r="BB203" s="48">
        <f t="shared" si="2989"/>
        <v>0</v>
      </c>
      <c r="BC203" s="48"/>
      <c r="BE203" t="s">
        <v>186</v>
      </c>
      <c r="BO203">
        <f>BF193*W203</f>
        <v>0</v>
      </c>
      <c r="BP203">
        <f t="shared" ref="BP203" si="3091">BG193*X203</f>
        <v>0</v>
      </c>
      <c r="BQ203">
        <f t="shared" ref="BQ203" si="3092">BH193*Y203</f>
        <v>0</v>
      </c>
      <c r="BR203">
        <f t="shared" ref="BR203" si="3093">BI193*Z203</f>
        <v>0</v>
      </c>
      <c r="BS203">
        <f t="shared" ref="BS203" si="3094">BJ193*AA203</f>
        <v>0</v>
      </c>
      <c r="BT203">
        <f t="shared" ref="BT203" si="3095">BK193*AB203</f>
        <v>0</v>
      </c>
      <c r="BU203">
        <f t="shared" ref="BU203" si="3096">BL193*AC203</f>
        <v>0</v>
      </c>
      <c r="BV203">
        <f t="shared" ref="BV203" si="3097">BM193*AD203</f>
        <v>0</v>
      </c>
      <c r="BW203">
        <f t="shared" ref="BW203" si="3098">BN193*AE203</f>
        <v>0</v>
      </c>
      <c r="BX203">
        <f t="shared" ref="BX203" si="3099">BO193*AF203</f>
        <v>0</v>
      </c>
      <c r="BY203">
        <f t="shared" ref="BY203" si="3100">BP193*AG203</f>
        <v>0</v>
      </c>
      <c r="BZ203">
        <f t="shared" ref="BZ203" si="3101">BQ193*AH203</f>
        <v>0</v>
      </c>
      <c r="CA203">
        <f t="shared" ref="CA203" si="3102">BR193*AI203</f>
        <v>0</v>
      </c>
      <c r="CB203">
        <f t="shared" ref="CB203" si="3103">BS193*AJ203</f>
        <v>0</v>
      </c>
      <c r="CC203">
        <f t="shared" ref="CC203" si="3104">BT193*AK203</f>
        <v>0</v>
      </c>
      <c r="CD203">
        <f t="shared" ref="CD203" si="3105">BU193*AL203</f>
        <v>0</v>
      </c>
      <c r="CE203">
        <f t="shared" ref="CE203" si="3106">BV193*AM203</f>
        <v>0</v>
      </c>
      <c r="CF203">
        <f t="shared" ref="CF203" si="3107">BW193*AN203</f>
        <v>0</v>
      </c>
      <c r="CG203">
        <f t="shared" ref="CG203" si="3108">BX193*AO203</f>
        <v>0</v>
      </c>
      <c r="CH203">
        <f t="shared" ref="CH203" si="3109">BY193*AP203</f>
        <v>0</v>
      </c>
      <c r="CI203">
        <f t="shared" ref="CI203" si="3110">BZ193*AQ203</f>
        <v>0</v>
      </c>
      <c r="CJ203">
        <f t="shared" ref="CJ203" si="3111">CA193*AR203</f>
        <v>0</v>
      </c>
      <c r="CK203">
        <f t="shared" ref="CK203" si="3112">CB193*AS203</f>
        <v>0</v>
      </c>
      <c r="CL203">
        <f t="shared" ref="CL203" si="3113">CC193*AT203</f>
        <v>0</v>
      </c>
      <c r="CM203">
        <f t="shared" ref="CM203" si="3114">CD193*AU203</f>
        <v>0</v>
      </c>
      <c r="CN203">
        <f t="shared" ref="CN203" si="3115">CE193*AV203</f>
        <v>0</v>
      </c>
      <c r="CO203">
        <f t="shared" ref="CO203" si="3116">CF193*AW203</f>
        <v>0</v>
      </c>
      <c r="CP203">
        <f t="shared" ref="CP203" si="3117">CG193*AX203</f>
        <v>0</v>
      </c>
      <c r="CQ203">
        <f t="shared" ref="CQ203" si="3118">CH193*AY203</f>
        <v>0</v>
      </c>
      <c r="CR203">
        <f t="shared" ref="CR203" si="3119">CI193*AZ203</f>
        <v>0</v>
      </c>
      <c r="CS203">
        <f t="shared" ref="CS203" si="3120">CJ193*BA203</f>
        <v>0</v>
      </c>
      <c r="CT203">
        <f t="shared" ref="CT203" si="3121">CK193*BB203</f>
        <v>0</v>
      </c>
    </row>
    <row r="204" spans="1:98" x14ac:dyDescent="0.3">
      <c r="F204" s="91">
        <f t="shared" si="2842"/>
        <v>140</v>
      </c>
      <c r="G204" s="91">
        <f t="shared" si="2842"/>
        <v>140</v>
      </c>
      <c r="H204" s="4">
        <f t="shared" si="2842"/>
        <v>1</v>
      </c>
      <c r="I204">
        <v>50</v>
      </c>
      <c r="J204" s="48">
        <f t="shared" si="2800"/>
        <v>0</v>
      </c>
      <c r="K204" s="48">
        <f t="shared" si="3058"/>
        <v>0</v>
      </c>
      <c r="L204" s="98">
        <f t="shared" si="2802"/>
        <v>0</v>
      </c>
      <c r="M204" s="48"/>
      <c r="N204" s="48"/>
      <c r="O204" s="48"/>
      <c r="P204" s="48"/>
      <c r="Q204" s="48"/>
      <c r="R204" s="48"/>
      <c r="S204" s="48"/>
      <c r="T204" s="48"/>
      <c r="U204" s="48"/>
      <c r="V204" s="48"/>
      <c r="W204" s="48"/>
      <c r="X204" s="48">
        <f>$J204+$K204+$L204</f>
        <v>0</v>
      </c>
      <c r="Y204" s="48">
        <f t="shared" si="3024"/>
        <v>0</v>
      </c>
      <c r="Z204" s="48">
        <f t="shared" si="3024"/>
        <v>0</v>
      </c>
      <c r="AA204" s="48">
        <f t="shared" si="3024"/>
        <v>0</v>
      </c>
      <c r="AB204" s="48">
        <f t="shared" si="3024"/>
        <v>0</v>
      </c>
      <c r="AC204" s="48">
        <f t="shared" si="3024"/>
        <v>0</v>
      </c>
      <c r="AD204" s="48">
        <f t="shared" si="3024"/>
        <v>0</v>
      </c>
      <c r="AE204" s="48">
        <f t="shared" si="3024"/>
        <v>0</v>
      </c>
      <c r="AF204" s="48">
        <f t="shared" si="3024"/>
        <v>0</v>
      </c>
      <c r="AG204" s="48">
        <f t="shared" si="3024"/>
        <v>0</v>
      </c>
      <c r="AH204" s="48">
        <f t="shared" si="3024"/>
        <v>0</v>
      </c>
      <c r="AI204" s="48">
        <f t="shared" si="3024"/>
        <v>0</v>
      </c>
      <c r="AJ204" s="48">
        <f t="shared" si="3024"/>
        <v>0</v>
      </c>
      <c r="AK204" s="48">
        <f t="shared" si="3024"/>
        <v>0</v>
      </c>
      <c r="AL204" s="48">
        <f t="shared" si="3024"/>
        <v>0</v>
      </c>
      <c r="AM204" s="48">
        <f t="shared" si="3024"/>
        <v>0</v>
      </c>
      <c r="AN204" s="48">
        <f t="shared" si="3024"/>
        <v>0</v>
      </c>
      <c r="AO204" s="48">
        <f t="shared" si="3024"/>
        <v>0</v>
      </c>
      <c r="AP204" s="48">
        <f t="shared" si="3024"/>
        <v>0</v>
      </c>
      <c r="AQ204" s="48">
        <f t="shared" si="3024"/>
        <v>0</v>
      </c>
      <c r="AR204" s="48">
        <f t="shared" si="3024"/>
        <v>0</v>
      </c>
      <c r="AS204" s="48">
        <f t="shared" si="3024"/>
        <v>0</v>
      </c>
      <c r="AT204" s="48">
        <f t="shared" si="3024"/>
        <v>0</v>
      </c>
      <c r="AU204" s="48">
        <f t="shared" si="3024"/>
        <v>0</v>
      </c>
      <c r="AV204" s="48">
        <f t="shared" si="3024"/>
        <v>0</v>
      </c>
      <c r="AW204" s="48">
        <f t="shared" si="3024"/>
        <v>0</v>
      </c>
      <c r="AX204" s="48">
        <f t="shared" si="3024"/>
        <v>0</v>
      </c>
      <c r="AY204" s="48">
        <f t="shared" si="2989"/>
        <v>0</v>
      </c>
      <c r="AZ204" s="48">
        <f t="shared" si="2989"/>
        <v>0</v>
      </c>
      <c r="BA204" s="48">
        <f t="shared" si="2989"/>
        <v>0</v>
      </c>
      <c r="BB204" s="48">
        <f t="shared" si="2989"/>
        <v>0</v>
      </c>
      <c r="BC204" s="48"/>
      <c r="BE204" t="s">
        <v>187</v>
      </c>
      <c r="BP204">
        <f>BF193*X204</f>
        <v>0</v>
      </c>
      <c r="BQ204">
        <f t="shared" ref="BQ204" si="3122">BG193*Y204</f>
        <v>0</v>
      </c>
      <c r="BR204">
        <f t="shared" ref="BR204" si="3123">BH193*Z204</f>
        <v>0</v>
      </c>
      <c r="BS204">
        <f t="shared" ref="BS204" si="3124">BI193*AA204</f>
        <v>0</v>
      </c>
      <c r="BT204">
        <f t="shared" ref="BT204" si="3125">BJ193*AB204</f>
        <v>0</v>
      </c>
      <c r="BU204">
        <f t="shared" ref="BU204" si="3126">BK193*AC204</f>
        <v>0</v>
      </c>
      <c r="BV204">
        <f t="shared" ref="BV204" si="3127">BL193*AD204</f>
        <v>0</v>
      </c>
      <c r="BW204">
        <f t="shared" ref="BW204" si="3128">BM193*AE204</f>
        <v>0</v>
      </c>
      <c r="BX204">
        <f t="shared" ref="BX204" si="3129">BN193*AF204</f>
        <v>0</v>
      </c>
      <c r="BY204">
        <f t="shared" ref="BY204" si="3130">BO193*AG204</f>
        <v>0</v>
      </c>
      <c r="BZ204">
        <f t="shared" ref="BZ204" si="3131">BP193*AH204</f>
        <v>0</v>
      </c>
      <c r="CA204">
        <f t="shared" ref="CA204" si="3132">BQ193*AI204</f>
        <v>0</v>
      </c>
      <c r="CB204">
        <f t="shared" ref="CB204" si="3133">BR193*AJ204</f>
        <v>0</v>
      </c>
      <c r="CC204">
        <f t="shared" ref="CC204" si="3134">BS193*AK204</f>
        <v>0</v>
      </c>
      <c r="CD204">
        <f t="shared" ref="CD204" si="3135">BT193*AL204</f>
        <v>0</v>
      </c>
      <c r="CE204">
        <f t="shared" ref="CE204" si="3136">BU193*AM204</f>
        <v>0</v>
      </c>
      <c r="CF204">
        <f t="shared" ref="CF204" si="3137">BV193*AN204</f>
        <v>0</v>
      </c>
      <c r="CG204">
        <f t="shared" ref="CG204" si="3138">BW193*AO204</f>
        <v>0</v>
      </c>
      <c r="CH204">
        <f t="shared" ref="CH204" si="3139">BX193*AP204</f>
        <v>0</v>
      </c>
      <c r="CI204">
        <f t="shared" ref="CI204" si="3140">BY193*AQ204</f>
        <v>0</v>
      </c>
      <c r="CJ204">
        <f t="shared" ref="CJ204" si="3141">BZ193*AR204</f>
        <v>0</v>
      </c>
      <c r="CK204">
        <f t="shared" ref="CK204" si="3142">CA193*AS204</f>
        <v>0</v>
      </c>
      <c r="CL204">
        <f t="shared" ref="CL204" si="3143">CB193*AT204</f>
        <v>0</v>
      </c>
      <c r="CM204">
        <f t="shared" ref="CM204" si="3144">CC193*AU204</f>
        <v>0</v>
      </c>
      <c r="CN204">
        <f t="shared" ref="CN204" si="3145">CD193*AV204</f>
        <v>0</v>
      </c>
      <c r="CO204">
        <f t="shared" ref="CO204" si="3146">CE193*AW204</f>
        <v>0</v>
      </c>
      <c r="CP204">
        <f t="shared" ref="CP204" si="3147">CF193*AX204</f>
        <v>0</v>
      </c>
      <c r="CQ204">
        <f t="shared" ref="CQ204" si="3148">CG193*AY204</f>
        <v>0</v>
      </c>
      <c r="CR204">
        <f t="shared" ref="CR204" si="3149">CH193*AZ204</f>
        <v>0</v>
      </c>
      <c r="CS204">
        <f t="shared" ref="CS204" si="3150">CI193*BA204</f>
        <v>0</v>
      </c>
      <c r="CT204">
        <f t="shared" ref="CT204" si="3151">CJ193*BB204</f>
        <v>0</v>
      </c>
    </row>
    <row r="205" spans="1:98" x14ac:dyDescent="0.3">
      <c r="F205" s="91">
        <f t="shared" si="2842"/>
        <v>140</v>
      </c>
      <c r="G205" s="91">
        <f t="shared" si="2842"/>
        <v>140</v>
      </c>
      <c r="H205" s="4">
        <f t="shared" si="2842"/>
        <v>1</v>
      </c>
      <c r="I205">
        <v>55</v>
      </c>
      <c r="J205" s="48">
        <f t="shared" si="2800"/>
        <v>0</v>
      </c>
      <c r="K205" s="48">
        <f t="shared" si="3058"/>
        <v>0</v>
      </c>
      <c r="L205" s="98">
        <f t="shared" si="2802"/>
        <v>0</v>
      </c>
      <c r="M205" s="48"/>
      <c r="N205" s="48"/>
      <c r="O205" s="48"/>
      <c r="P205" s="48"/>
      <c r="Q205" s="48"/>
      <c r="R205" s="48"/>
      <c r="S205" s="48"/>
      <c r="T205" s="48"/>
      <c r="U205" s="48"/>
      <c r="V205" s="48"/>
      <c r="W205" s="48"/>
      <c r="X205" s="48"/>
      <c r="Y205" s="48">
        <f>$J205+$K205+$L205</f>
        <v>0</v>
      </c>
      <c r="Z205" s="48">
        <f t="shared" si="3024"/>
        <v>0</v>
      </c>
      <c r="AA205" s="48">
        <f t="shared" si="3024"/>
        <v>0</v>
      </c>
      <c r="AB205" s="48">
        <f t="shared" si="3024"/>
        <v>0</v>
      </c>
      <c r="AC205" s="48">
        <f t="shared" si="3024"/>
        <v>0</v>
      </c>
      <c r="AD205" s="48">
        <f t="shared" si="3024"/>
        <v>0</v>
      </c>
      <c r="AE205" s="48">
        <f t="shared" si="3024"/>
        <v>0</v>
      </c>
      <c r="AF205" s="48">
        <f t="shared" si="3024"/>
        <v>0</v>
      </c>
      <c r="AG205" s="48">
        <f t="shared" si="3024"/>
        <v>0</v>
      </c>
      <c r="AH205" s="48">
        <f t="shared" si="3024"/>
        <v>0</v>
      </c>
      <c r="AI205" s="48">
        <f t="shared" si="3024"/>
        <v>0</v>
      </c>
      <c r="AJ205" s="48">
        <f t="shared" si="3024"/>
        <v>0</v>
      </c>
      <c r="AK205" s="48">
        <f t="shared" si="3024"/>
        <v>0</v>
      </c>
      <c r="AL205" s="48">
        <f t="shared" si="3024"/>
        <v>0</v>
      </c>
      <c r="AM205" s="48">
        <f t="shared" si="3024"/>
        <v>0</v>
      </c>
      <c r="AN205" s="48">
        <f t="shared" si="3024"/>
        <v>0</v>
      </c>
      <c r="AO205" s="48">
        <f t="shared" si="3024"/>
        <v>0</v>
      </c>
      <c r="AP205" s="48">
        <f t="shared" si="3024"/>
        <v>0</v>
      </c>
      <c r="AQ205" s="48">
        <f t="shared" si="3024"/>
        <v>0</v>
      </c>
      <c r="AR205" s="48">
        <f t="shared" si="3024"/>
        <v>0</v>
      </c>
      <c r="AS205" s="48">
        <f t="shared" si="3024"/>
        <v>0</v>
      </c>
      <c r="AT205" s="48">
        <f t="shared" si="3024"/>
        <v>0</v>
      </c>
      <c r="AU205" s="48">
        <f t="shared" si="3024"/>
        <v>0</v>
      </c>
      <c r="AV205" s="48">
        <f t="shared" si="3024"/>
        <v>0</v>
      </c>
      <c r="AW205" s="48">
        <f t="shared" si="3024"/>
        <v>0</v>
      </c>
      <c r="AX205" s="48">
        <f t="shared" si="3024"/>
        <v>0</v>
      </c>
      <c r="AY205" s="48">
        <f t="shared" si="2989"/>
        <v>0</v>
      </c>
      <c r="AZ205" s="48">
        <f t="shared" si="2989"/>
        <v>0</v>
      </c>
      <c r="BA205" s="48">
        <f t="shared" si="2989"/>
        <v>0</v>
      </c>
      <c r="BB205" s="48">
        <f t="shared" si="2989"/>
        <v>0</v>
      </c>
      <c r="BC205" s="48"/>
      <c r="BE205" t="s">
        <v>188</v>
      </c>
      <c r="BQ205">
        <f>BF193*Y205</f>
        <v>0</v>
      </c>
      <c r="BR205">
        <f t="shared" ref="BR205" si="3152">BG193*Z205</f>
        <v>0</v>
      </c>
      <c r="BS205">
        <f t="shared" ref="BS205" si="3153">BH193*AA205</f>
        <v>0</v>
      </c>
      <c r="BT205">
        <f t="shared" ref="BT205" si="3154">BI193*AB205</f>
        <v>0</v>
      </c>
      <c r="BU205">
        <f t="shared" ref="BU205" si="3155">BJ193*AC205</f>
        <v>0</v>
      </c>
      <c r="BV205">
        <f t="shared" ref="BV205" si="3156">BK193*AD205</f>
        <v>0</v>
      </c>
      <c r="BW205">
        <f t="shared" ref="BW205" si="3157">BL193*AE205</f>
        <v>0</v>
      </c>
      <c r="BX205">
        <f t="shared" ref="BX205" si="3158">BM193*AF205</f>
        <v>0</v>
      </c>
      <c r="BY205">
        <f t="shared" ref="BY205" si="3159">BN193*AG205</f>
        <v>0</v>
      </c>
      <c r="BZ205">
        <f t="shared" ref="BZ205" si="3160">BO193*AH205</f>
        <v>0</v>
      </c>
      <c r="CA205">
        <f t="shared" ref="CA205" si="3161">BP193*AI205</f>
        <v>0</v>
      </c>
      <c r="CB205">
        <f t="shared" ref="CB205" si="3162">BQ193*AJ205</f>
        <v>0</v>
      </c>
      <c r="CC205">
        <f t="shared" ref="CC205" si="3163">BR193*AK205</f>
        <v>0</v>
      </c>
      <c r="CD205">
        <f t="shared" ref="CD205" si="3164">BS193*AL205</f>
        <v>0</v>
      </c>
      <c r="CE205">
        <f t="shared" ref="CE205" si="3165">BT193*AM205</f>
        <v>0</v>
      </c>
      <c r="CF205">
        <f t="shared" ref="CF205" si="3166">BU193*AN205</f>
        <v>0</v>
      </c>
      <c r="CG205">
        <f t="shared" ref="CG205" si="3167">BV193*AO205</f>
        <v>0</v>
      </c>
      <c r="CH205">
        <f t="shared" ref="CH205" si="3168">BW193*AP205</f>
        <v>0</v>
      </c>
      <c r="CI205">
        <f t="shared" ref="CI205" si="3169">BX193*AQ205</f>
        <v>0</v>
      </c>
      <c r="CJ205">
        <f t="shared" ref="CJ205" si="3170">BY193*AR205</f>
        <v>0</v>
      </c>
      <c r="CK205">
        <f t="shared" ref="CK205" si="3171">BZ193*AS205</f>
        <v>0</v>
      </c>
      <c r="CL205">
        <f t="shared" ref="CL205" si="3172">CA193*AT205</f>
        <v>0</v>
      </c>
      <c r="CM205">
        <f t="shared" ref="CM205" si="3173">CB193*AU205</f>
        <v>0</v>
      </c>
      <c r="CN205">
        <f t="shared" ref="CN205" si="3174">CC193*AV205</f>
        <v>0</v>
      </c>
      <c r="CO205">
        <f t="shared" ref="CO205" si="3175">CD193*AW205</f>
        <v>0</v>
      </c>
      <c r="CP205">
        <f t="shared" ref="CP205" si="3176">CE193*AX205</f>
        <v>0</v>
      </c>
      <c r="CQ205">
        <f t="shared" ref="CQ205" si="3177">CF193*AY205</f>
        <v>0</v>
      </c>
      <c r="CR205">
        <f t="shared" ref="CR205" si="3178">CG193*AZ205</f>
        <v>0</v>
      </c>
      <c r="CS205">
        <f t="shared" ref="CS205" si="3179">CH193*BA205</f>
        <v>0</v>
      </c>
      <c r="CT205">
        <f t="shared" ref="CT205" si="3180">CI193*BB205</f>
        <v>0</v>
      </c>
    </row>
    <row r="206" spans="1:98" x14ac:dyDescent="0.3">
      <c r="F206" s="91">
        <f t="shared" si="2842"/>
        <v>140</v>
      </c>
      <c r="G206" s="91">
        <f t="shared" si="2842"/>
        <v>140</v>
      </c>
      <c r="H206" s="4">
        <f t="shared" si="2842"/>
        <v>1</v>
      </c>
      <c r="I206">
        <v>60</v>
      </c>
      <c r="J206" s="48">
        <f t="shared" si="2800"/>
        <v>0</v>
      </c>
      <c r="K206" s="48">
        <f t="shared" si="3058"/>
        <v>0</v>
      </c>
      <c r="L206" s="98">
        <f t="shared" si="2802"/>
        <v>0</v>
      </c>
      <c r="M206" s="48"/>
      <c r="N206" s="48"/>
      <c r="O206" s="48"/>
      <c r="P206" s="48"/>
      <c r="Q206" s="48"/>
      <c r="R206" s="48"/>
      <c r="S206" s="48"/>
      <c r="T206" s="48"/>
      <c r="U206" s="48"/>
      <c r="V206" s="48"/>
      <c r="W206" s="48"/>
      <c r="X206" s="48"/>
      <c r="Y206" s="48"/>
      <c r="Z206" s="48">
        <f>$J206+$K206+$L206</f>
        <v>0</v>
      </c>
      <c r="AA206" s="48">
        <f t="shared" si="3024"/>
        <v>0</v>
      </c>
      <c r="AB206" s="48">
        <f t="shared" si="3024"/>
        <v>0</v>
      </c>
      <c r="AC206" s="48">
        <f t="shared" si="3024"/>
        <v>0</v>
      </c>
      <c r="AD206" s="48">
        <f t="shared" si="3024"/>
        <v>0</v>
      </c>
      <c r="AE206" s="48">
        <f t="shared" si="3024"/>
        <v>0</v>
      </c>
      <c r="AF206" s="48">
        <f t="shared" si="3024"/>
        <v>0</v>
      </c>
      <c r="AG206" s="48">
        <f t="shared" si="3024"/>
        <v>0</v>
      </c>
      <c r="AH206" s="48">
        <f t="shared" si="3024"/>
        <v>0</v>
      </c>
      <c r="AI206" s="48">
        <f t="shared" si="3024"/>
        <v>0</v>
      </c>
      <c r="AJ206" s="48">
        <f t="shared" si="3024"/>
        <v>0</v>
      </c>
      <c r="AK206" s="48">
        <f t="shared" si="3024"/>
        <v>0</v>
      </c>
      <c r="AL206" s="48">
        <f t="shared" si="3024"/>
        <v>0</v>
      </c>
      <c r="AM206" s="48">
        <f t="shared" si="3024"/>
        <v>0</v>
      </c>
      <c r="AN206" s="48">
        <f t="shared" si="3024"/>
        <v>0</v>
      </c>
      <c r="AO206" s="48">
        <f t="shared" si="3024"/>
        <v>0</v>
      </c>
      <c r="AP206" s="48">
        <f t="shared" si="3024"/>
        <v>0</v>
      </c>
      <c r="AQ206" s="48">
        <f t="shared" si="3024"/>
        <v>0</v>
      </c>
      <c r="AR206" s="48">
        <f t="shared" si="3024"/>
        <v>0</v>
      </c>
      <c r="AS206" s="48">
        <f t="shared" si="3024"/>
        <v>0</v>
      </c>
      <c r="AT206" s="48">
        <f t="shared" si="3024"/>
        <v>0</v>
      </c>
      <c r="AU206" s="48">
        <f t="shared" si="3024"/>
        <v>0</v>
      </c>
      <c r="AV206" s="48">
        <f t="shared" si="3024"/>
        <v>0</v>
      </c>
      <c r="AW206" s="48">
        <f t="shared" si="3024"/>
        <v>0</v>
      </c>
      <c r="AX206" s="48">
        <f t="shared" si="3024"/>
        <v>0</v>
      </c>
      <c r="AY206" s="48">
        <f t="shared" si="2989"/>
        <v>0</v>
      </c>
      <c r="AZ206" s="48">
        <f t="shared" si="2989"/>
        <v>0</v>
      </c>
      <c r="BA206" s="48">
        <f t="shared" si="2989"/>
        <v>0</v>
      </c>
      <c r="BB206" s="48">
        <f t="shared" si="2989"/>
        <v>0</v>
      </c>
      <c r="BC206" s="48"/>
      <c r="BE206" t="s">
        <v>189</v>
      </c>
      <c r="BR206">
        <f>BF193*Z206</f>
        <v>0</v>
      </c>
      <c r="BS206">
        <f t="shared" ref="BS206" si="3181">BG193*AA206</f>
        <v>0</v>
      </c>
      <c r="BT206">
        <f t="shared" ref="BT206" si="3182">BH193*AB206</f>
        <v>0</v>
      </c>
      <c r="BU206">
        <f t="shared" ref="BU206" si="3183">BI193*AC206</f>
        <v>0</v>
      </c>
      <c r="BV206">
        <f t="shared" ref="BV206" si="3184">BJ193*AD206</f>
        <v>0</v>
      </c>
      <c r="BW206">
        <f t="shared" ref="BW206" si="3185">BK193*AE206</f>
        <v>0</v>
      </c>
      <c r="BX206">
        <f t="shared" ref="BX206" si="3186">BL193*AF206</f>
        <v>0</v>
      </c>
      <c r="BY206">
        <f t="shared" ref="BY206" si="3187">BM193*AG206</f>
        <v>0</v>
      </c>
      <c r="BZ206">
        <f t="shared" ref="BZ206" si="3188">BN193*AH206</f>
        <v>0</v>
      </c>
      <c r="CA206">
        <f t="shared" ref="CA206" si="3189">BO193*AI206</f>
        <v>0</v>
      </c>
      <c r="CB206">
        <f t="shared" ref="CB206" si="3190">BP193*AJ206</f>
        <v>0</v>
      </c>
      <c r="CC206">
        <f t="shared" ref="CC206" si="3191">BQ193*AK206</f>
        <v>0</v>
      </c>
      <c r="CD206">
        <f t="shared" ref="CD206" si="3192">BR193*AL206</f>
        <v>0</v>
      </c>
      <c r="CE206">
        <f t="shared" ref="CE206" si="3193">BS193*AM206</f>
        <v>0</v>
      </c>
      <c r="CF206">
        <f t="shared" ref="CF206" si="3194">BT193*AN206</f>
        <v>0</v>
      </c>
      <c r="CG206">
        <f t="shared" ref="CG206" si="3195">BU193*AO206</f>
        <v>0</v>
      </c>
      <c r="CH206">
        <f t="shared" ref="CH206" si="3196">BV193*AP206</f>
        <v>0</v>
      </c>
      <c r="CI206">
        <f t="shared" ref="CI206" si="3197">BW193*AQ206</f>
        <v>0</v>
      </c>
      <c r="CJ206">
        <f t="shared" ref="CJ206" si="3198">BX193*AR206</f>
        <v>0</v>
      </c>
      <c r="CK206">
        <f t="shared" ref="CK206" si="3199">BY193*AS206</f>
        <v>0</v>
      </c>
      <c r="CL206">
        <f t="shared" ref="CL206" si="3200">BZ193*AT206</f>
        <v>0</v>
      </c>
      <c r="CM206">
        <f t="shared" ref="CM206" si="3201">CA193*AU206</f>
        <v>0</v>
      </c>
      <c r="CN206">
        <f t="shared" ref="CN206" si="3202">CB193*AV206</f>
        <v>0</v>
      </c>
      <c r="CO206">
        <f t="shared" ref="CO206" si="3203">CC193*AW206</f>
        <v>0</v>
      </c>
      <c r="CP206">
        <f t="shared" ref="CP206" si="3204">CD193*AX206</f>
        <v>0</v>
      </c>
      <c r="CQ206">
        <f t="shared" ref="CQ206" si="3205">CE193*AY206</f>
        <v>0</v>
      </c>
      <c r="CR206">
        <f t="shared" ref="CR206" si="3206">CF193*AZ206</f>
        <v>0</v>
      </c>
      <c r="CS206">
        <f t="shared" ref="CS206" si="3207">CG193*BA206</f>
        <v>0</v>
      </c>
      <c r="CT206">
        <f t="shared" ref="CT206" si="3208">CH193*BB206</f>
        <v>0</v>
      </c>
    </row>
    <row r="207" spans="1:98" x14ac:dyDescent="0.3">
      <c r="F207" s="91">
        <f t="shared" si="2842"/>
        <v>140</v>
      </c>
      <c r="G207" s="91">
        <f t="shared" si="2842"/>
        <v>140</v>
      </c>
      <c r="H207" s="4">
        <f t="shared" si="2842"/>
        <v>1</v>
      </c>
      <c r="I207">
        <v>65</v>
      </c>
      <c r="J207" s="48">
        <f t="shared" si="2800"/>
        <v>0</v>
      </c>
      <c r="K207" s="48">
        <f t="shared" si="3058"/>
        <v>0</v>
      </c>
      <c r="L207" s="98">
        <f t="shared" si="2802"/>
        <v>0</v>
      </c>
      <c r="M207" s="48"/>
      <c r="N207" s="48"/>
      <c r="O207" s="48"/>
      <c r="P207" s="48"/>
      <c r="Q207" s="48"/>
      <c r="R207" s="48"/>
      <c r="S207" s="48"/>
      <c r="T207" s="48"/>
      <c r="U207" s="48"/>
      <c r="V207" s="48"/>
      <c r="W207" s="48"/>
      <c r="X207" s="48"/>
      <c r="Y207" s="48"/>
      <c r="Z207" s="48"/>
      <c r="AA207" s="48">
        <f>$J207+$K207+$L207</f>
        <v>0</v>
      </c>
      <c r="AB207" s="48">
        <f t="shared" si="3024"/>
        <v>0</v>
      </c>
      <c r="AC207" s="48">
        <f t="shared" si="3024"/>
        <v>0</v>
      </c>
      <c r="AD207" s="48">
        <f t="shared" si="3024"/>
        <v>0</v>
      </c>
      <c r="AE207" s="48">
        <f t="shared" si="3024"/>
        <v>0</v>
      </c>
      <c r="AF207" s="48">
        <f t="shared" si="3024"/>
        <v>0</v>
      </c>
      <c r="AG207" s="48">
        <f t="shared" si="3024"/>
        <v>0</v>
      </c>
      <c r="AH207" s="48">
        <f t="shared" si="3024"/>
        <v>0</v>
      </c>
      <c r="AI207" s="48">
        <f t="shared" si="3024"/>
        <v>0</v>
      </c>
      <c r="AJ207" s="48">
        <f t="shared" si="3024"/>
        <v>0</v>
      </c>
      <c r="AK207" s="48">
        <f t="shared" si="3024"/>
        <v>0</v>
      </c>
      <c r="AL207" s="48">
        <f t="shared" si="3024"/>
        <v>0</v>
      </c>
      <c r="AM207" s="48">
        <f t="shared" si="3024"/>
        <v>0</v>
      </c>
      <c r="AN207" s="48">
        <f t="shared" si="3024"/>
        <v>0</v>
      </c>
      <c r="AO207" s="48">
        <f t="shared" si="3024"/>
        <v>0</v>
      </c>
      <c r="AP207" s="48">
        <f t="shared" si="3024"/>
        <v>0</v>
      </c>
      <c r="AQ207" s="48">
        <f t="shared" si="3024"/>
        <v>0</v>
      </c>
      <c r="AR207" s="48">
        <f t="shared" si="3024"/>
        <v>0</v>
      </c>
      <c r="AS207" s="48">
        <f t="shared" si="3024"/>
        <v>0</v>
      </c>
      <c r="AT207" s="48">
        <f t="shared" si="3024"/>
        <v>0</v>
      </c>
      <c r="AU207" s="48">
        <f t="shared" si="3024"/>
        <v>0</v>
      </c>
      <c r="AV207" s="48">
        <f t="shared" si="3024"/>
        <v>0</v>
      </c>
      <c r="AW207" s="48">
        <f t="shared" si="3024"/>
        <v>0</v>
      </c>
      <c r="AX207" s="48">
        <f t="shared" si="3024"/>
        <v>0</v>
      </c>
      <c r="AY207" s="48">
        <f t="shared" si="2989"/>
        <v>0</v>
      </c>
      <c r="AZ207" s="48">
        <f t="shared" si="2989"/>
        <v>0</v>
      </c>
      <c r="BA207" s="48">
        <f t="shared" si="2989"/>
        <v>0</v>
      </c>
      <c r="BB207" s="48">
        <f t="shared" si="2989"/>
        <v>0</v>
      </c>
      <c r="BC207" s="48"/>
      <c r="BE207" t="s">
        <v>190</v>
      </c>
      <c r="BS207">
        <f>BF193*AA207</f>
        <v>0</v>
      </c>
      <c r="BT207">
        <f t="shared" ref="BT207" si="3209">BG193*AB207</f>
        <v>0</v>
      </c>
      <c r="BU207">
        <f t="shared" ref="BU207" si="3210">BH193*AC207</f>
        <v>0</v>
      </c>
      <c r="BV207">
        <f t="shared" ref="BV207" si="3211">BI193*AD207</f>
        <v>0</v>
      </c>
      <c r="BW207">
        <f t="shared" ref="BW207" si="3212">BJ193*AE207</f>
        <v>0</v>
      </c>
      <c r="BX207">
        <f t="shared" ref="BX207" si="3213">BK193*AF207</f>
        <v>0</v>
      </c>
      <c r="BY207">
        <f t="shared" ref="BY207" si="3214">BL193*AG207</f>
        <v>0</v>
      </c>
      <c r="BZ207">
        <f t="shared" ref="BZ207" si="3215">BM193*AH207</f>
        <v>0</v>
      </c>
      <c r="CA207">
        <f t="shared" ref="CA207" si="3216">BN193*AI207</f>
        <v>0</v>
      </c>
      <c r="CB207">
        <f t="shared" ref="CB207" si="3217">BO193*AJ207</f>
        <v>0</v>
      </c>
      <c r="CC207">
        <f t="shared" ref="CC207" si="3218">BP193*AK207</f>
        <v>0</v>
      </c>
      <c r="CD207">
        <f t="shared" ref="CD207" si="3219">BQ193*AL207</f>
        <v>0</v>
      </c>
      <c r="CE207">
        <f t="shared" ref="CE207" si="3220">BR193*AM207</f>
        <v>0</v>
      </c>
      <c r="CF207">
        <f t="shared" ref="CF207" si="3221">BS193*AN207</f>
        <v>0</v>
      </c>
      <c r="CG207">
        <f t="shared" ref="CG207" si="3222">BT193*AO207</f>
        <v>0</v>
      </c>
      <c r="CH207">
        <f t="shared" ref="CH207" si="3223">BU193*AP207</f>
        <v>0</v>
      </c>
      <c r="CI207">
        <f t="shared" ref="CI207" si="3224">BV193*AQ207</f>
        <v>0</v>
      </c>
      <c r="CJ207">
        <f t="shared" ref="CJ207" si="3225">BW193*AR207</f>
        <v>0</v>
      </c>
      <c r="CK207">
        <f t="shared" ref="CK207" si="3226">BX193*AS207</f>
        <v>0</v>
      </c>
      <c r="CL207">
        <f t="shared" ref="CL207" si="3227">BY193*AT207</f>
        <v>0</v>
      </c>
      <c r="CM207">
        <f t="shared" ref="CM207" si="3228">BZ193*AU207</f>
        <v>0</v>
      </c>
      <c r="CN207">
        <f t="shared" ref="CN207" si="3229">CA193*AV207</f>
        <v>0</v>
      </c>
      <c r="CO207">
        <f t="shared" ref="CO207" si="3230">CB193*AW207</f>
        <v>0</v>
      </c>
      <c r="CP207">
        <f t="shared" ref="CP207" si="3231">CC193*AX207</f>
        <v>0</v>
      </c>
      <c r="CQ207">
        <f t="shared" ref="CQ207" si="3232">CD193*AY207</f>
        <v>0</v>
      </c>
      <c r="CR207">
        <f t="shared" ref="CR207" si="3233">CE193*AZ207</f>
        <v>0</v>
      </c>
      <c r="CS207">
        <f t="shared" ref="CS207" si="3234">CF193*BA207</f>
        <v>0</v>
      </c>
      <c r="CT207">
        <f t="shared" ref="CT207" si="3235">CG193*BB207</f>
        <v>0</v>
      </c>
    </row>
    <row r="208" spans="1:98" x14ac:dyDescent="0.3">
      <c r="F208" s="91">
        <f t="shared" si="2842"/>
        <v>140</v>
      </c>
      <c r="G208" s="91">
        <f t="shared" si="2842"/>
        <v>140</v>
      </c>
      <c r="H208" s="4">
        <f t="shared" si="2842"/>
        <v>1</v>
      </c>
      <c r="I208">
        <v>70</v>
      </c>
      <c r="J208" s="48">
        <f t="shared" si="2800"/>
        <v>0</v>
      </c>
      <c r="K208" s="48">
        <f t="shared" si="3058"/>
        <v>0</v>
      </c>
      <c r="L208" s="98">
        <f t="shared" si="2802"/>
        <v>0</v>
      </c>
      <c r="M208" s="48"/>
      <c r="N208" s="48"/>
      <c r="O208" s="48"/>
      <c r="P208" s="48"/>
      <c r="Q208" s="48"/>
      <c r="R208" s="48"/>
      <c r="S208" s="48"/>
      <c r="T208" s="48"/>
      <c r="U208" s="48"/>
      <c r="V208" s="48"/>
      <c r="W208" s="48"/>
      <c r="X208" s="48"/>
      <c r="Y208" s="48"/>
      <c r="Z208" s="48"/>
      <c r="AA208" s="48"/>
      <c r="AB208" s="48">
        <f>$J208+$K208+$L208</f>
        <v>0</v>
      </c>
      <c r="AC208" s="48">
        <f t="shared" si="3024"/>
        <v>0</v>
      </c>
      <c r="AD208" s="48">
        <f t="shared" si="3024"/>
        <v>0</v>
      </c>
      <c r="AE208" s="48">
        <f t="shared" si="3024"/>
        <v>0</v>
      </c>
      <c r="AF208" s="48">
        <f t="shared" si="3024"/>
        <v>0</v>
      </c>
      <c r="AG208" s="48">
        <f t="shared" si="3024"/>
        <v>0</v>
      </c>
      <c r="AH208" s="48">
        <f t="shared" si="3024"/>
        <v>0</v>
      </c>
      <c r="AI208" s="48">
        <f t="shared" si="3024"/>
        <v>0</v>
      </c>
      <c r="AJ208" s="48">
        <f t="shared" si="3024"/>
        <v>0</v>
      </c>
      <c r="AK208" s="48">
        <f t="shared" si="3024"/>
        <v>0</v>
      </c>
      <c r="AL208" s="48">
        <f t="shared" si="3024"/>
        <v>0</v>
      </c>
      <c r="AM208" s="48">
        <f t="shared" si="3024"/>
        <v>0</v>
      </c>
      <c r="AN208" s="48">
        <f t="shared" si="3024"/>
        <v>0</v>
      </c>
      <c r="AO208" s="48">
        <f t="shared" si="3024"/>
        <v>0</v>
      </c>
      <c r="AP208" s="48">
        <f t="shared" si="3024"/>
        <v>0</v>
      </c>
      <c r="AQ208" s="48">
        <f t="shared" si="3024"/>
        <v>0</v>
      </c>
      <c r="AR208" s="48">
        <f t="shared" si="3024"/>
        <v>0</v>
      </c>
      <c r="AS208" s="48">
        <f t="shared" si="3024"/>
        <v>0</v>
      </c>
      <c r="AT208" s="48">
        <f t="shared" si="3024"/>
        <v>0</v>
      </c>
      <c r="AU208" s="48">
        <f t="shared" si="3024"/>
        <v>0</v>
      </c>
      <c r="AV208" s="48">
        <f t="shared" si="3024"/>
        <v>0</v>
      </c>
      <c r="AW208" s="48">
        <f t="shared" si="3024"/>
        <v>0</v>
      </c>
      <c r="AX208" s="48">
        <f t="shared" si="3024"/>
        <v>0</v>
      </c>
      <c r="AY208" s="48">
        <f t="shared" si="2989"/>
        <v>0</v>
      </c>
      <c r="AZ208" s="48">
        <f t="shared" si="2989"/>
        <v>0</v>
      </c>
      <c r="BA208" s="48">
        <f t="shared" si="2989"/>
        <v>0</v>
      </c>
      <c r="BB208" s="48">
        <f t="shared" si="2989"/>
        <v>0</v>
      </c>
      <c r="BC208" s="48"/>
      <c r="BE208" t="s">
        <v>191</v>
      </c>
      <c r="BT208">
        <f>BF193*AB208</f>
        <v>0</v>
      </c>
      <c r="BU208">
        <f t="shared" ref="BU208" si="3236">BG193*AC208</f>
        <v>0</v>
      </c>
      <c r="BV208">
        <f t="shared" ref="BV208" si="3237">BH193*AD208</f>
        <v>0</v>
      </c>
      <c r="BW208">
        <f t="shared" ref="BW208" si="3238">BI193*AE208</f>
        <v>0</v>
      </c>
      <c r="BX208">
        <f t="shared" ref="BX208" si="3239">BJ193*AF208</f>
        <v>0</v>
      </c>
      <c r="BY208">
        <f t="shared" ref="BY208" si="3240">BK193*AG208</f>
        <v>0</v>
      </c>
      <c r="BZ208">
        <f t="shared" ref="BZ208" si="3241">BL193*AH208</f>
        <v>0</v>
      </c>
      <c r="CA208">
        <f t="shared" ref="CA208" si="3242">BM193*AI208</f>
        <v>0</v>
      </c>
      <c r="CB208">
        <f t="shared" ref="CB208" si="3243">BN193*AJ208</f>
        <v>0</v>
      </c>
      <c r="CC208">
        <f t="shared" ref="CC208" si="3244">BO193*AK208</f>
        <v>0</v>
      </c>
      <c r="CD208">
        <f t="shared" ref="CD208" si="3245">BP193*AL208</f>
        <v>0</v>
      </c>
      <c r="CE208">
        <f t="shared" ref="CE208" si="3246">BQ193*AM208</f>
        <v>0</v>
      </c>
      <c r="CF208">
        <f t="shared" ref="CF208" si="3247">BR193*AN208</f>
        <v>0</v>
      </c>
      <c r="CG208">
        <f t="shared" ref="CG208" si="3248">BS193*AO208</f>
        <v>0</v>
      </c>
      <c r="CH208">
        <f t="shared" ref="CH208" si="3249">BT193*AP208</f>
        <v>0</v>
      </c>
      <c r="CI208">
        <f t="shared" ref="CI208" si="3250">BU193*AQ208</f>
        <v>0</v>
      </c>
      <c r="CJ208">
        <f t="shared" ref="CJ208" si="3251">BV193*AR208</f>
        <v>0</v>
      </c>
      <c r="CK208">
        <f t="shared" ref="CK208" si="3252">BW193*AS208</f>
        <v>0</v>
      </c>
      <c r="CL208">
        <f t="shared" ref="CL208" si="3253">BX193*AT208</f>
        <v>0</v>
      </c>
      <c r="CM208">
        <f t="shared" ref="CM208" si="3254">BY193*AU208</f>
        <v>0</v>
      </c>
      <c r="CN208">
        <f t="shared" ref="CN208" si="3255">BZ193*AV208</f>
        <v>0</v>
      </c>
      <c r="CO208">
        <f t="shared" ref="CO208" si="3256">CA193*AW208</f>
        <v>0</v>
      </c>
      <c r="CP208">
        <f t="shared" ref="CP208" si="3257">CB193*AX208</f>
        <v>0</v>
      </c>
      <c r="CQ208">
        <f t="shared" ref="CQ208" si="3258">CC193*AY208</f>
        <v>0</v>
      </c>
      <c r="CR208">
        <f t="shared" ref="CR208" si="3259">CD193*AZ208</f>
        <v>0</v>
      </c>
      <c r="CS208">
        <f t="shared" ref="CS208" si="3260">CE193*BA208</f>
        <v>0</v>
      </c>
      <c r="CT208">
        <f t="shared" ref="CT208" si="3261">CF193*BB208</f>
        <v>0</v>
      </c>
    </row>
    <row r="209" spans="6:98" x14ac:dyDescent="0.3">
      <c r="F209" s="91">
        <f t="shared" si="2842"/>
        <v>140</v>
      </c>
      <c r="G209" s="91">
        <f t="shared" si="2842"/>
        <v>140</v>
      </c>
      <c r="H209" s="4">
        <f t="shared" si="2842"/>
        <v>1</v>
      </c>
      <c r="I209">
        <v>75</v>
      </c>
      <c r="J209" s="48">
        <f t="shared" si="2800"/>
        <v>0</v>
      </c>
      <c r="K209" s="48">
        <f t="shared" si="3058"/>
        <v>0</v>
      </c>
      <c r="L209" s="98">
        <f t="shared" si="2802"/>
        <v>0</v>
      </c>
      <c r="M209" s="48"/>
      <c r="N209" s="48"/>
      <c r="O209" s="48"/>
      <c r="P209" s="48"/>
      <c r="Q209" s="48"/>
      <c r="R209" s="48"/>
      <c r="S209" s="48"/>
      <c r="T209" s="48"/>
      <c r="U209" s="48"/>
      <c r="V209" s="48"/>
      <c r="W209" s="48"/>
      <c r="X209" s="48"/>
      <c r="Y209" s="48"/>
      <c r="Z209" s="48"/>
      <c r="AA209" s="48"/>
      <c r="AB209" s="48"/>
      <c r="AC209" s="48">
        <f>$J209+$K209+$L209</f>
        <v>0</v>
      </c>
      <c r="AD209" s="48">
        <f t="shared" si="3024"/>
        <v>0</v>
      </c>
      <c r="AE209" s="48">
        <f t="shared" si="3024"/>
        <v>0</v>
      </c>
      <c r="AF209" s="48">
        <f t="shared" si="3024"/>
        <v>0</v>
      </c>
      <c r="AG209" s="48">
        <f t="shared" si="3024"/>
        <v>0</v>
      </c>
      <c r="AH209" s="48">
        <f t="shared" si="3024"/>
        <v>0</v>
      </c>
      <c r="AI209" s="48">
        <f t="shared" si="3024"/>
        <v>0</v>
      </c>
      <c r="AJ209" s="48">
        <f t="shared" si="3024"/>
        <v>0</v>
      </c>
      <c r="AK209" s="48">
        <f t="shared" si="3024"/>
        <v>0</v>
      </c>
      <c r="AL209" s="48">
        <f t="shared" si="3024"/>
        <v>0</v>
      </c>
      <c r="AM209" s="48">
        <f t="shared" si="3024"/>
        <v>0</v>
      </c>
      <c r="AN209" s="48">
        <f t="shared" si="3024"/>
        <v>0</v>
      </c>
      <c r="AO209" s="48">
        <f t="shared" si="3024"/>
        <v>0</v>
      </c>
      <c r="AP209" s="48">
        <f t="shared" si="3024"/>
        <v>0</v>
      </c>
      <c r="AQ209" s="48">
        <f t="shared" si="3024"/>
        <v>0</v>
      </c>
      <c r="AR209" s="48">
        <f t="shared" si="3024"/>
        <v>0</v>
      </c>
      <c r="AS209" s="48">
        <f t="shared" si="3024"/>
        <v>0</v>
      </c>
      <c r="AT209" s="48">
        <f t="shared" si="3024"/>
        <v>0</v>
      </c>
      <c r="AU209" s="48">
        <f t="shared" si="3024"/>
        <v>0</v>
      </c>
      <c r="AV209" s="48">
        <f t="shared" si="3024"/>
        <v>0</v>
      </c>
      <c r="AW209" s="48">
        <f t="shared" si="3024"/>
        <v>0</v>
      </c>
      <c r="AX209" s="48">
        <f t="shared" si="3024"/>
        <v>0</v>
      </c>
      <c r="AY209" s="48">
        <f t="shared" si="2989"/>
        <v>0</v>
      </c>
      <c r="AZ209" s="48">
        <f t="shared" si="2989"/>
        <v>0</v>
      </c>
      <c r="BA209" s="48">
        <f t="shared" si="2989"/>
        <v>0</v>
      </c>
      <c r="BB209" s="48">
        <f t="shared" si="2989"/>
        <v>0</v>
      </c>
      <c r="BC209" s="48"/>
      <c r="BE209" t="s">
        <v>192</v>
      </c>
      <c r="BU209">
        <f>BF193*AC209</f>
        <v>0</v>
      </c>
      <c r="BV209">
        <f t="shared" ref="BV209" si="3262">BG193*AD209</f>
        <v>0</v>
      </c>
      <c r="BW209">
        <f t="shared" ref="BW209" si="3263">BH193*AE209</f>
        <v>0</v>
      </c>
      <c r="BX209">
        <f t="shared" ref="BX209" si="3264">BI193*AF209</f>
        <v>0</v>
      </c>
      <c r="BY209">
        <f t="shared" ref="BY209" si="3265">BJ193*AG209</f>
        <v>0</v>
      </c>
      <c r="BZ209">
        <f t="shared" ref="BZ209" si="3266">BK193*AH209</f>
        <v>0</v>
      </c>
      <c r="CA209">
        <f t="shared" ref="CA209" si="3267">BL193*AI209</f>
        <v>0</v>
      </c>
      <c r="CB209">
        <f t="shared" ref="CB209" si="3268">BM193*AJ209</f>
        <v>0</v>
      </c>
      <c r="CC209">
        <f t="shared" ref="CC209" si="3269">BN193*AK209</f>
        <v>0</v>
      </c>
      <c r="CD209">
        <f t="shared" ref="CD209" si="3270">BO193*AL209</f>
        <v>0</v>
      </c>
      <c r="CE209">
        <f t="shared" ref="CE209" si="3271">BP193*AM209</f>
        <v>0</v>
      </c>
      <c r="CF209">
        <f t="shared" ref="CF209" si="3272">BQ193*AN209</f>
        <v>0</v>
      </c>
      <c r="CG209">
        <f t="shared" ref="CG209" si="3273">BR193*AO209</f>
        <v>0</v>
      </c>
      <c r="CH209">
        <f t="shared" ref="CH209" si="3274">BS193*AP209</f>
        <v>0</v>
      </c>
      <c r="CI209">
        <f t="shared" ref="CI209" si="3275">BT193*AQ209</f>
        <v>0</v>
      </c>
      <c r="CJ209">
        <f t="shared" ref="CJ209" si="3276">BU193*AR209</f>
        <v>0</v>
      </c>
      <c r="CK209">
        <f t="shared" ref="CK209" si="3277">BV193*AS209</f>
        <v>0</v>
      </c>
      <c r="CL209">
        <f t="shared" ref="CL209" si="3278">BW193*AT209</f>
        <v>0</v>
      </c>
      <c r="CM209">
        <f t="shared" ref="CM209" si="3279">BX193*AU209</f>
        <v>0</v>
      </c>
      <c r="CN209">
        <f t="shared" ref="CN209" si="3280">BY193*AV209</f>
        <v>0</v>
      </c>
      <c r="CO209">
        <f t="shared" ref="CO209" si="3281">BZ193*AW209</f>
        <v>0</v>
      </c>
      <c r="CP209">
        <f t="shared" ref="CP209" si="3282">CA193*AX209</f>
        <v>0</v>
      </c>
      <c r="CQ209">
        <f t="shared" ref="CQ209" si="3283">CB193*AY209</f>
        <v>0</v>
      </c>
      <c r="CR209">
        <f t="shared" ref="CR209" si="3284">CC193*AZ209</f>
        <v>0</v>
      </c>
      <c r="CS209">
        <f t="shared" ref="CS209" si="3285">CD193*BA209</f>
        <v>0</v>
      </c>
      <c r="CT209">
        <f t="shared" ref="CT209" si="3286">CE193*BB209</f>
        <v>0</v>
      </c>
    </row>
    <row r="210" spans="6:98" x14ac:dyDescent="0.3">
      <c r="F210" s="91">
        <f t="shared" si="2842"/>
        <v>140</v>
      </c>
      <c r="G210" s="91">
        <f t="shared" si="2842"/>
        <v>140</v>
      </c>
      <c r="H210" s="4">
        <f t="shared" si="2842"/>
        <v>1</v>
      </c>
      <c r="I210">
        <v>80</v>
      </c>
      <c r="J210" s="48">
        <f t="shared" si="2800"/>
        <v>0</v>
      </c>
      <c r="K210" s="48">
        <f t="shared" si="3058"/>
        <v>0</v>
      </c>
      <c r="L210" s="98">
        <f t="shared" si="2802"/>
        <v>0</v>
      </c>
      <c r="M210" s="48"/>
      <c r="N210" s="48"/>
      <c r="O210" s="48"/>
      <c r="P210" s="48"/>
      <c r="Q210" s="48"/>
      <c r="R210" s="48"/>
      <c r="S210" s="48"/>
      <c r="T210" s="48"/>
      <c r="U210" s="48"/>
      <c r="V210" s="48"/>
      <c r="W210" s="48"/>
      <c r="X210" s="48"/>
      <c r="Y210" s="48"/>
      <c r="Z210" s="48"/>
      <c r="AA210" s="48"/>
      <c r="AB210" s="48"/>
      <c r="AC210" s="48"/>
      <c r="AD210" s="48">
        <f>$J210+$K210+$L210</f>
        <v>0</v>
      </c>
      <c r="AE210" s="48">
        <f t="shared" si="3024"/>
        <v>0</v>
      </c>
      <c r="AF210" s="48">
        <f t="shared" si="3024"/>
        <v>0</v>
      </c>
      <c r="AG210" s="48">
        <f t="shared" si="3024"/>
        <v>0</v>
      </c>
      <c r="AH210" s="48">
        <f t="shared" si="3024"/>
        <v>0</v>
      </c>
      <c r="AI210" s="48">
        <f t="shared" si="3024"/>
        <v>0</v>
      </c>
      <c r="AJ210" s="48">
        <f t="shared" si="3024"/>
        <v>0</v>
      </c>
      <c r="AK210" s="48">
        <f t="shared" si="3024"/>
        <v>0</v>
      </c>
      <c r="AL210" s="48">
        <f t="shared" si="3024"/>
        <v>0</v>
      </c>
      <c r="AM210" s="48">
        <f t="shared" si="3024"/>
        <v>0</v>
      </c>
      <c r="AN210" s="48">
        <f t="shared" si="3024"/>
        <v>0</v>
      </c>
      <c r="AO210" s="48">
        <f t="shared" si="3024"/>
        <v>0</v>
      </c>
      <c r="AP210" s="48">
        <f t="shared" si="3024"/>
        <v>0</v>
      </c>
      <c r="AQ210" s="48">
        <f t="shared" si="3024"/>
        <v>0</v>
      </c>
      <c r="AR210" s="48">
        <f t="shared" si="3024"/>
        <v>0</v>
      </c>
      <c r="AS210" s="48">
        <f t="shared" si="3024"/>
        <v>0</v>
      </c>
      <c r="AT210" s="48">
        <f t="shared" si="3024"/>
        <v>0</v>
      </c>
      <c r="AU210" s="48">
        <f t="shared" si="3024"/>
        <v>0</v>
      </c>
      <c r="AV210" s="48">
        <f t="shared" si="3024"/>
        <v>0</v>
      </c>
      <c r="AW210" s="48">
        <f t="shared" si="3024"/>
        <v>0</v>
      </c>
      <c r="AX210" s="48">
        <f t="shared" si="3024"/>
        <v>0</v>
      </c>
      <c r="AY210" s="48">
        <f t="shared" si="2989"/>
        <v>0</v>
      </c>
      <c r="AZ210" s="48">
        <f t="shared" si="2989"/>
        <v>0</v>
      </c>
      <c r="BA210" s="48">
        <f t="shared" si="2989"/>
        <v>0</v>
      </c>
      <c r="BB210" s="48">
        <f t="shared" si="2989"/>
        <v>0</v>
      </c>
      <c r="BC210" s="48"/>
      <c r="BE210" t="s">
        <v>193</v>
      </c>
      <c r="BV210">
        <f>BF193*AD210</f>
        <v>0</v>
      </c>
      <c r="BW210">
        <f t="shared" ref="BW210" si="3287">BG193*AE210</f>
        <v>0</v>
      </c>
      <c r="BX210">
        <f t="shared" ref="BX210" si="3288">BH193*AF210</f>
        <v>0</v>
      </c>
      <c r="BY210">
        <f t="shared" ref="BY210" si="3289">BI193*AG210</f>
        <v>0</v>
      </c>
      <c r="BZ210">
        <f t="shared" ref="BZ210" si="3290">BJ193*AH210</f>
        <v>0</v>
      </c>
      <c r="CA210">
        <f t="shared" ref="CA210" si="3291">BK193*AI210</f>
        <v>0</v>
      </c>
      <c r="CB210">
        <f t="shared" ref="CB210" si="3292">BL193*AJ210</f>
        <v>0</v>
      </c>
      <c r="CC210">
        <f t="shared" ref="CC210" si="3293">BM193*AK210</f>
        <v>0</v>
      </c>
      <c r="CD210">
        <f t="shared" ref="CD210" si="3294">BN193*AL210</f>
        <v>0</v>
      </c>
      <c r="CE210">
        <f t="shared" ref="CE210" si="3295">BO193*AM210</f>
        <v>0</v>
      </c>
      <c r="CF210">
        <f t="shared" ref="CF210" si="3296">BP193*AN210</f>
        <v>0</v>
      </c>
      <c r="CG210">
        <f t="shared" ref="CG210" si="3297">BQ193*AO210</f>
        <v>0</v>
      </c>
      <c r="CH210">
        <f t="shared" ref="CH210" si="3298">BR193*AP210</f>
        <v>0</v>
      </c>
      <c r="CI210">
        <f t="shared" ref="CI210" si="3299">BS193*AQ210</f>
        <v>0</v>
      </c>
      <c r="CJ210">
        <f t="shared" ref="CJ210" si="3300">BT193*AR210</f>
        <v>0</v>
      </c>
      <c r="CK210">
        <f t="shared" ref="CK210" si="3301">BU193*AS210</f>
        <v>0</v>
      </c>
      <c r="CL210">
        <f t="shared" ref="CL210" si="3302">BV193*AT210</f>
        <v>0</v>
      </c>
      <c r="CM210">
        <f t="shared" ref="CM210" si="3303">BW193*AU210</f>
        <v>0</v>
      </c>
      <c r="CN210">
        <f t="shared" ref="CN210" si="3304">BX193*AV210</f>
        <v>0</v>
      </c>
      <c r="CO210">
        <f t="shared" ref="CO210" si="3305">BY193*AW210</f>
        <v>0</v>
      </c>
      <c r="CP210">
        <f t="shared" ref="CP210" si="3306">BZ193*AX210</f>
        <v>0</v>
      </c>
      <c r="CQ210">
        <f t="shared" ref="CQ210" si="3307">CA193*AY210</f>
        <v>0</v>
      </c>
      <c r="CR210">
        <f t="shared" ref="CR210" si="3308">CB193*AZ210</f>
        <v>0</v>
      </c>
      <c r="CS210">
        <f t="shared" ref="CS210" si="3309">CC193*BA210</f>
        <v>0</v>
      </c>
      <c r="CT210">
        <f t="shared" ref="CT210" si="3310">CD193*BB210</f>
        <v>0</v>
      </c>
    </row>
    <row r="211" spans="6:98" x14ac:dyDescent="0.3">
      <c r="F211" s="91">
        <f t="shared" si="2842"/>
        <v>140</v>
      </c>
      <c r="G211" s="91">
        <f t="shared" si="2842"/>
        <v>140</v>
      </c>
      <c r="H211" s="4">
        <f t="shared" si="2842"/>
        <v>1</v>
      </c>
      <c r="I211">
        <v>85</v>
      </c>
      <c r="J211" s="48">
        <f t="shared" si="2800"/>
        <v>0</v>
      </c>
      <c r="K211" s="48">
        <f t="shared" si="3058"/>
        <v>0</v>
      </c>
      <c r="L211" s="98">
        <f t="shared" si="2802"/>
        <v>0</v>
      </c>
      <c r="M211" s="48"/>
      <c r="N211" s="48"/>
      <c r="O211" s="48"/>
      <c r="P211" s="48"/>
      <c r="Q211" s="48"/>
      <c r="R211" s="48"/>
      <c r="S211" s="48"/>
      <c r="T211" s="48"/>
      <c r="U211" s="48"/>
      <c r="V211" s="48"/>
      <c r="W211" s="48"/>
      <c r="X211" s="48"/>
      <c r="Y211" s="48"/>
      <c r="Z211" s="48"/>
      <c r="AA211" s="48"/>
      <c r="AB211" s="48"/>
      <c r="AC211" s="48"/>
      <c r="AD211" s="48"/>
      <c r="AE211" s="48">
        <f>$J211+$K211+$L211</f>
        <v>0</v>
      </c>
      <c r="AF211" s="48">
        <f t="shared" si="3024"/>
        <v>0</v>
      </c>
      <c r="AG211" s="48">
        <f t="shared" si="3024"/>
        <v>0</v>
      </c>
      <c r="AH211" s="48">
        <f t="shared" si="3024"/>
        <v>0</v>
      </c>
      <c r="AI211" s="48">
        <f t="shared" si="3024"/>
        <v>0</v>
      </c>
      <c r="AJ211" s="48">
        <f t="shared" si="3024"/>
        <v>0</v>
      </c>
      <c r="AK211" s="48">
        <f t="shared" si="3024"/>
        <v>0</v>
      </c>
      <c r="AL211" s="48">
        <f t="shared" si="3024"/>
        <v>0</v>
      </c>
      <c r="AM211" s="48">
        <f t="shared" si="3024"/>
        <v>0</v>
      </c>
      <c r="AN211" s="48">
        <f t="shared" si="3024"/>
        <v>0</v>
      </c>
      <c r="AO211" s="48">
        <f t="shared" si="3024"/>
        <v>0</v>
      </c>
      <c r="AP211" s="48">
        <f t="shared" ref="AP211:BB226" si="3311">$J211+$K211+$L211</f>
        <v>0</v>
      </c>
      <c r="AQ211" s="48">
        <f t="shared" si="3311"/>
        <v>0</v>
      </c>
      <c r="AR211" s="48">
        <f t="shared" si="3311"/>
        <v>0</v>
      </c>
      <c r="AS211" s="48">
        <f t="shared" si="3311"/>
        <v>0</v>
      </c>
      <c r="AT211" s="48">
        <f t="shared" si="3311"/>
        <v>0</v>
      </c>
      <c r="AU211" s="48">
        <f t="shared" si="3311"/>
        <v>0</v>
      </c>
      <c r="AV211" s="48">
        <f t="shared" si="3311"/>
        <v>0</v>
      </c>
      <c r="AW211" s="48">
        <f t="shared" si="3311"/>
        <v>0</v>
      </c>
      <c r="AX211" s="48">
        <f t="shared" si="3311"/>
        <v>0</v>
      </c>
      <c r="AY211" s="48">
        <f t="shared" si="2989"/>
        <v>0</v>
      </c>
      <c r="AZ211" s="48">
        <f t="shared" si="2989"/>
        <v>0</v>
      </c>
      <c r="BA211" s="48">
        <f t="shared" si="2989"/>
        <v>0</v>
      </c>
      <c r="BB211" s="48">
        <f t="shared" si="2989"/>
        <v>0</v>
      </c>
      <c r="BC211" s="48"/>
      <c r="BE211" t="s">
        <v>194</v>
      </c>
      <c r="BW211">
        <f>BF193*AE211</f>
        <v>0</v>
      </c>
      <c r="BX211">
        <f t="shared" ref="BX211" si="3312">BG193*AF211</f>
        <v>0</v>
      </c>
      <c r="BY211">
        <f t="shared" ref="BY211" si="3313">BH193*AG211</f>
        <v>0</v>
      </c>
      <c r="BZ211">
        <f t="shared" ref="BZ211" si="3314">BI193*AH211</f>
        <v>0</v>
      </c>
      <c r="CA211">
        <f t="shared" ref="CA211" si="3315">BJ193*AI211</f>
        <v>0</v>
      </c>
      <c r="CB211">
        <f t="shared" ref="CB211" si="3316">BK193*AJ211</f>
        <v>0</v>
      </c>
      <c r="CC211">
        <f t="shared" ref="CC211" si="3317">BL193*AK211</f>
        <v>0</v>
      </c>
      <c r="CD211">
        <f t="shared" ref="CD211" si="3318">BM193*AL211</f>
        <v>0</v>
      </c>
      <c r="CE211">
        <f t="shared" ref="CE211" si="3319">BN193*AM211</f>
        <v>0</v>
      </c>
      <c r="CF211">
        <f t="shared" ref="CF211" si="3320">BO193*AN211</f>
        <v>0</v>
      </c>
      <c r="CG211">
        <f t="shared" ref="CG211" si="3321">BP193*AO211</f>
        <v>0</v>
      </c>
      <c r="CH211">
        <f t="shared" ref="CH211" si="3322">BQ193*AP211</f>
        <v>0</v>
      </c>
      <c r="CI211">
        <f t="shared" ref="CI211" si="3323">BR193*AQ211</f>
        <v>0</v>
      </c>
      <c r="CJ211">
        <f t="shared" ref="CJ211" si="3324">BS193*AR211</f>
        <v>0</v>
      </c>
      <c r="CK211">
        <f t="shared" ref="CK211" si="3325">BT193*AS211</f>
        <v>0</v>
      </c>
      <c r="CL211">
        <f t="shared" ref="CL211" si="3326">BU193*AT211</f>
        <v>0</v>
      </c>
      <c r="CM211">
        <f t="shared" ref="CM211" si="3327">BV193*AU211</f>
        <v>0</v>
      </c>
      <c r="CN211">
        <f t="shared" ref="CN211" si="3328">BW193*AV211</f>
        <v>0</v>
      </c>
      <c r="CO211">
        <f t="shared" ref="CO211" si="3329">BX193*AW211</f>
        <v>0</v>
      </c>
      <c r="CP211">
        <f t="shared" ref="CP211" si="3330">BY193*AX211</f>
        <v>0</v>
      </c>
      <c r="CQ211">
        <f t="shared" ref="CQ211" si="3331">BZ193*AY211</f>
        <v>0</v>
      </c>
      <c r="CR211">
        <f t="shared" ref="CR211" si="3332">CA193*AZ211</f>
        <v>0</v>
      </c>
      <c r="CS211">
        <f t="shared" ref="CS211" si="3333">CB193*BA211</f>
        <v>0</v>
      </c>
      <c r="CT211">
        <f t="shared" ref="CT211" si="3334">CC193*BB211</f>
        <v>0</v>
      </c>
    </row>
    <row r="212" spans="6:98" x14ac:dyDescent="0.3">
      <c r="F212" s="91">
        <f t="shared" ref="F212:H227" si="3335">F211</f>
        <v>140</v>
      </c>
      <c r="G212" s="91">
        <f t="shared" si="3335"/>
        <v>140</v>
      </c>
      <c r="H212" s="4">
        <f t="shared" si="3335"/>
        <v>1</v>
      </c>
      <c r="I212">
        <v>90</v>
      </c>
      <c r="J212" s="48">
        <f t="shared" si="2800"/>
        <v>0</v>
      </c>
      <c r="K212" s="48">
        <f t="shared" si="3058"/>
        <v>0</v>
      </c>
      <c r="L212" s="98">
        <f t="shared" si="2802"/>
        <v>0</v>
      </c>
      <c r="M212" s="48"/>
      <c r="N212" s="48"/>
      <c r="O212" s="48"/>
      <c r="P212" s="48"/>
      <c r="Q212" s="48"/>
      <c r="R212" s="48"/>
      <c r="S212" s="48"/>
      <c r="T212" s="48"/>
      <c r="U212" s="48"/>
      <c r="V212" s="48"/>
      <c r="W212" s="48"/>
      <c r="X212" s="48"/>
      <c r="Y212" s="48"/>
      <c r="Z212" s="48"/>
      <c r="AA212" s="48"/>
      <c r="AB212" s="48"/>
      <c r="AC212" s="48"/>
      <c r="AD212" s="48"/>
      <c r="AE212" s="48"/>
      <c r="AF212" s="48">
        <f>$J212+$K212+$L212</f>
        <v>0</v>
      </c>
      <c r="AG212" s="48">
        <f t="shared" ref="AG212:AO220" si="3336">$J212+$K212+$L212</f>
        <v>0</v>
      </c>
      <c r="AH212" s="48">
        <f t="shared" si="3336"/>
        <v>0</v>
      </c>
      <c r="AI212" s="48">
        <f t="shared" si="3336"/>
        <v>0</v>
      </c>
      <c r="AJ212" s="48">
        <f t="shared" si="3336"/>
        <v>0</v>
      </c>
      <c r="AK212" s="48">
        <f t="shared" si="3336"/>
        <v>0</v>
      </c>
      <c r="AL212" s="48">
        <f t="shared" si="3336"/>
        <v>0</v>
      </c>
      <c r="AM212" s="48">
        <f t="shared" si="3336"/>
        <v>0</v>
      </c>
      <c r="AN212" s="48">
        <f t="shared" si="3336"/>
        <v>0</v>
      </c>
      <c r="AO212" s="48">
        <f t="shared" si="3336"/>
        <v>0</v>
      </c>
      <c r="AP212" s="48">
        <f t="shared" si="3311"/>
        <v>0</v>
      </c>
      <c r="AQ212" s="48">
        <f t="shared" si="3311"/>
        <v>0</v>
      </c>
      <c r="AR212" s="48">
        <f t="shared" si="3311"/>
        <v>0</v>
      </c>
      <c r="AS212" s="48">
        <f t="shared" si="3311"/>
        <v>0</v>
      </c>
      <c r="AT212" s="48">
        <f t="shared" si="3311"/>
        <v>0</v>
      </c>
      <c r="AU212" s="48">
        <f t="shared" si="3311"/>
        <v>0</v>
      </c>
      <c r="AV212" s="48">
        <f t="shared" si="3311"/>
        <v>0</v>
      </c>
      <c r="AW212" s="48">
        <f t="shared" si="3311"/>
        <v>0</v>
      </c>
      <c r="AX212" s="48">
        <f t="shared" si="3311"/>
        <v>0</v>
      </c>
      <c r="AY212" s="48">
        <f t="shared" si="2989"/>
        <v>0</v>
      </c>
      <c r="AZ212" s="48">
        <f t="shared" si="2989"/>
        <v>0</v>
      </c>
      <c r="BA212" s="48">
        <f t="shared" si="2989"/>
        <v>0</v>
      </c>
      <c r="BB212" s="48">
        <f t="shared" si="2989"/>
        <v>0</v>
      </c>
      <c r="BC212" s="48"/>
      <c r="BE212" t="s">
        <v>195</v>
      </c>
      <c r="BX212">
        <f>BF193*AF212</f>
        <v>0</v>
      </c>
      <c r="BY212">
        <f t="shared" ref="BY212" si="3337">BG193*AG212</f>
        <v>0</v>
      </c>
      <c r="BZ212">
        <f t="shared" ref="BZ212" si="3338">BH193*AH212</f>
        <v>0</v>
      </c>
      <c r="CA212">
        <f t="shared" ref="CA212" si="3339">BI193*AI212</f>
        <v>0</v>
      </c>
      <c r="CB212">
        <f t="shared" ref="CB212" si="3340">BJ193*AJ212</f>
        <v>0</v>
      </c>
      <c r="CC212">
        <f t="shared" ref="CC212" si="3341">BK193*AK212</f>
        <v>0</v>
      </c>
      <c r="CD212">
        <f t="shared" ref="CD212" si="3342">BL193*AL212</f>
        <v>0</v>
      </c>
      <c r="CE212">
        <f t="shared" ref="CE212" si="3343">BM193*AM212</f>
        <v>0</v>
      </c>
      <c r="CF212">
        <f t="shared" ref="CF212" si="3344">BN193*AN212</f>
        <v>0</v>
      </c>
      <c r="CG212">
        <f t="shared" ref="CG212" si="3345">BO193*AO212</f>
        <v>0</v>
      </c>
      <c r="CH212">
        <f t="shared" ref="CH212" si="3346">BP193*AP212</f>
        <v>0</v>
      </c>
      <c r="CI212">
        <f t="shared" ref="CI212" si="3347">BQ193*AQ212</f>
        <v>0</v>
      </c>
      <c r="CJ212">
        <f t="shared" ref="CJ212" si="3348">BR193*AR212</f>
        <v>0</v>
      </c>
      <c r="CK212">
        <f t="shared" ref="CK212" si="3349">BS193*AS212</f>
        <v>0</v>
      </c>
      <c r="CL212">
        <f t="shared" ref="CL212" si="3350">BT193*AT212</f>
        <v>0</v>
      </c>
      <c r="CM212">
        <f t="shared" ref="CM212" si="3351">BU193*AU212</f>
        <v>0</v>
      </c>
      <c r="CN212">
        <f t="shared" ref="CN212" si="3352">BV193*AV212</f>
        <v>0</v>
      </c>
      <c r="CO212">
        <f t="shared" ref="CO212" si="3353">BW193*AW212</f>
        <v>0</v>
      </c>
      <c r="CP212">
        <f t="shared" ref="CP212" si="3354">BX193*AX212</f>
        <v>0</v>
      </c>
      <c r="CQ212">
        <f t="shared" ref="CQ212" si="3355">BY193*AY212</f>
        <v>0</v>
      </c>
      <c r="CR212">
        <f t="shared" ref="CR212" si="3356">BZ193*AZ212</f>
        <v>0</v>
      </c>
      <c r="CS212">
        <f t="shared" ref="CS212" si="3357">CA193*BA212</f>
        <v>0</v>
      </c>
      <c r="CT212">
        <f t="shared" ref="CT212" si="3358">CB193*BB212</f>
        <v>0</v>
      </c>
    </row>
    <row r="213" spans="6:98" x14ac:dyDescent="0.3">
      <c r="F213" s="91">
        <f t="shared" si="3335"/>
        <v>140</v>
      </c>
      <c r="G213" s="91">
        <f t="shared" si="3335"/>
        <v>140</v>
      </c>
      <c r="H213" s="4">
        <f t="shared" si="3335"/>
        <v>1</v>
      </c>
      <c r="I213">
        <v>95</v>
      </c>
      <c r="J213" s="48">
        <f t="shared" si="2800"/>
        <v>0</v>
      </c>
      <c r="K213" s="48">
        <f t="shared" si="3058"/>
        <v>0</v>
      </c>
      <c r="L213" s="98">
        <f t="shared" si="2802"/>
        <v>0</v>
      </c>
      <c r="M213" s="48"/>
      <c r="N213" s="48"/>
      <c r="O213" s="48"/>
      <c r="P213" s="48"/>
      <c r="Q213" s="48"/>
      <c r="R213" s="48"/>
      <c r="S213" s="48"/>
      <c r="T213" s="48"/>
      <c r="U213" s="48"/>
      <c r="V213" s="48"/>
      <c r="W213" s="48"/>
      <c r="X213" s="48"/>
      <c r="Y213" s="48"/>
      <c r="Z213" s="48"/>
      <c r="AA213" s="48"/>
      <c r="AB213" s="48"/>
      <c r="AC213" s="48"/>
      <c r="AD213" s="48"/>
      <c r="AE213" s="48"/>
      <c r="AF213" s="48"/>
      <c r="AG213" s="48">
        <f>$J213+$K213+$L213</f>
        <v>0</v>
      </c>
      <c r="AH213" s="48">
        <f t="shared" si="3336"/>
        <v>0</v>
      </c>
      <c r="AI213" s="48">
        <f t="shared" si="3336"/>
        <v>0</v>
      </c>
      <c r="AJ213" s="48">
        <f t="shared" si="3336"/>
        <v>0</v>
      </c>
      <c r="AK213" s="48">
        <f t="shared" si="3336"/>
        <v>0</v>
      </c>
      <c r="AL213" s="48">
        <f t="shared" si="3336"/>
        <v>0</v>
      </c>
      <c r="AM213" s="48">
        <f t="shared" si="3336"/>
        <v>0</v>
      </c>
      <c r="AN213" s="48">
        <f t="shared" si="3336"/>
        <v>0</v>
      </c>
      <c r="AO213" s="48">
        <f t="shared" si="3336"/>
        <v>0</v>
      </c>
      <c r="AP213" s="48">
        <f t="shared" si="3311"/>
        <v>0</v>
      </c>
      <c r="AQ213" s="48">
        <f t="shared" si="3311"/>
        <v>0</v>
      </c>
      <c r="AR213" s="48">
        <f t="shared" si="3311"/>
        <v>0</v>
      </c>
      <c r="AS213" s="48">
        <f t="shared" si="3311"/>
        <v>0</v>
      </c>
      <c r="AT213" s="48">
        <f t="shared" si="3311"/>
        <v>0</v>
      </c>
      <c r="AU213" s="48">
        <f t="shared" si="3311"/>
        <v>0</v>
      </c>
      <c r="AV213" s="48">
        <f t="shared" si="3311"/>
        <v>0</v>
      </c>
      <c r="AW213" s="48">
        <f t="shared" si="3311"/>
        <v>0</v>
      </c>
      <c r="AX213" s="48">
        <f t="shared" si="3311"/>
        <v>0</v>
      </c>
      <c r="AY213" s="48">
        <f t="shared" si="2989"/>
        <v>0</v>
      </c>
      <c r="AZ213" s="48">
        <f t="shared" si="2989"/>
        <v>0</v>
      </c>
      <c r="BA213" s="48">
        <f t="shared" si="2989"/>
        <v>0</v>
      </c>
      <c r="BB213" s="48">
        <f t="shared" si="2989"/>
        <v>0</v>
      </c>
      <c r="BC213" s="48"/>
      <c r="BE213" t="s">
        <v>196</v>
      </c>
      <c r="BY213">
        <f>BF193*AG213</f>
        <v>0</v>
      </c>
      <c r="BZ213">
        <f t="shared" ref="BZ213" si="3359">BG193*AH213</f>
        <v>0</v>
      </c>
      <c r="CA213">
        <f t="shared" ref="CA213" si="3360">BH193*AI213</f>
        <v>0</v>
      </c>
      <c r="CB213">
        <f t="shared" ref="CB213" si="3361">BI193*AJ213</f>
        <v>0</v>
      </c>
      <c r="CC213">
        <f t="shared" ref="CC213" si="3362">BJ193*AK213</f>
        <v>0</v>
      </c>
      <c r="CD213">
        <f t="shared" ref="CD213" si="3363">BK193*AL213</f>
        <v>0</v>
      </c>
      <c r="CE213">
        <f t="shared" ref="CE213" si="3364">BL193*AM213</f>
        <v>0</v>
      </c>
      <c r="CF213">
        <f t="shared" ref="CF213" si="3365">BM193*AN213</f>
        <v>0</v>
      </c>
      <c r="CG213">
        <f t="shared" ref="CG213" si="3366">BN193*AO213</f>
        <v>0</v>
      </c>
      <c r="CH213">
        <f t="shared" ref="CH213" si="3367">BO193*AP213</f>
        <v>0</v>
      </c>
      <c r="CI213">
        <f t="shared" ref="CI213" si="3368">BP193*AQ213</f>
        <v>0</v>
      </c>
      <c r="CJ213">
        <f t="shared" ref="CJ213" si="3369">BQ193*AR213</f>
        <v>0</v>
      </c>
      <c r="CK213">
        <f t="shared" ref="CK213" si="3370">BR193*AS213</f>
        <v>0</v>
      </c>
      <c r="CL213">
        <f t="shared" ref="CL213" si="3371">BS193*AT213</f>
        <v>0</v>
      </c>
      <c r="CM213">
        <f t="shared" ref="CM213" si="3372">BT193*AU213</f>
        <v>0</v>
      </c>
      <c r="CN213">
        <f t="shared" ref="CN213" si="3373">BU193*AV213</f>
        <v>0</v>
      </c>
      <c r="CO213">
        <f t="shared" ref="CO213" si="3374">BV193*AW213</f>
        <v>0</v>
      </c>
      <c r="CP213">
        <f t="shared" ref="CP213" si="3375">BW193*AX213</f>
        <v>0</v>
      </c>
      <c r="CQ213">
        <f t="shared" ref="CQ213" si="3376">BX193*AY213</f>
        <v>0</v>
      </c>
      <c r="CR213">
        <f t="shared" ref="CR213" si="3377">BY193*AZ213</f>
        <v>0</v>
      </c>
      <c r="CS213">
        <f t="shared" ref="CS213" si="3378">BZ193*BA213</f>
        <v>0</v>
      </c>
      <c r="CT213">
        <f t="shared" ref="CT213" si="3379">CA193*BB213</f>
        <v>0</v>
      </c>
    </row>
    <row r="214" spans="6:98" x14ac:dyDescent="0.3">
      <c r="F214" s="91">
        <f t="shared" si="3335"/>
        <v>140</v>
      </c>
      <c r="G214" s="91">
        <f t="shared" si="3335"/>
        <v>140</v>
      </c>
      <c r="H214" s="4">
        <f t="shared" si="3335"/>
        <v>1</v>
      </c>
      <c r="I214">
        <v>100</v>
      </c>
      <c r="J214" s="48">
        <f t="shared" si="2800"/>
        <v>0</v>
      </c>
      <c r="K214" s="48">
        <f t="shared" si="3058"/>
        <v>0</v>
      </c>
      <c r="L214" s="98">
        <f t="shared" si="2802"/>
        <v>0</v>
      </c>
      <c r="M214" s="48"/>
      <c r="N214" s="48"/>
      <c r="O214" s="48"/>
      <c r="P214" s="48"/>
      <c r="Q214" s="48"/>
      <c r="R214" s="48"/>
      <c r="S214" s="48"/>
      <c r="T214" s="48"/>
      <c r="U214" s="48"/>
      <c r="V214" s="48"/>
      <c r="W214" s="48"/>
      <c r="X214" s="48"/>
      <c r="Y214" s="48"/>
      <c r="Z214" s="48"/>
      <c r="AA214" s="48"/>
      <c r="AB214" s="48"/>
      <c r="AC214" s="48"/>
      <c r="AD214" s="48"/>
      <c r="AE214" s="48"/>
      <c r="AF214" s="48"/>
      <c r="AG214" s="48"/>
      <c r="AH214" s="48">
        <f>$J214+$K214+$L214</f>
        <v>0</v>
      </c>
      <c r="AI214" s="48">
        <f t="shared" si="3336"/>
        <v>0</v>
      </c>
      <c r="AJ214" s="48">
        <f t="shared" si="3336"/>
        <v>0</v>
      </c>
      <c r="AK214" s="48">
        <f t="shared" si="3336"/>
        <v>0</v>
      </c>
      <c r="AL214" s="48">
        <f t="shared" si="3336"/>
        <v>0</v>
      </c>
      <c r="AM214" s="48">
        <f t="shared" si="3336"/>
        <v>0</v>
      </c>
      <c r="AN214" s="48">
        <f t="shared" si="3336"/>
        <v>0</v>
      </c>
      <c r="AO214" s="48">
        <f t="shared" si="3336"/>
        <v>0</v>
      </c>
      <c r="AP214" s="48">
        <f t="shared" si="3311"/>
        <v>0</v>
      </c>
      <c r="AQ214" s="48">
        <f t="shared" si="3311"/>
        <v>0</v>
      </c>
      <c r="AR214" s="48">
        <f t="shared" si="3311"/>
        <v>0</v>
      </c>
      <c r="AS214" s="48">
        <f t="shared" si="3311"/>
        <v>0</v>
      </c>
      <c r="AT214" s="48">
        <f t="shared" si="3311"/>
        <v>0</v>
      </c>
      <c r="AU214" s="48">
        <f t="shared" si="3311"/>
        <v>0</v>
      </c>
      <c r="AV214" s="48">
        <f t="shared" si="3311"/>
        <v>0</v>
      </c>
      <c r="AW214" s="48">
        <f t="shared" si="3311"/>
        <v>0</v>
      </c>
      <c r="AX214" s="48">
        <f t="shared" si="3311"/>
        <v>0</v>
      </c>
      <c r="AY214" s="48">
        <f t="shared" si="2989"/>
        <v>0</v>
      </c>
      <c r="AZ214" s="48">
        <f t="shared" si="2989"/>
        <v>0</v>
      </c>
      <c r="BA214" s="48">
        <f t="shared" si="2989"/>
        <v>0</v>
      </c>
      <c r="BB214" s="48">
        <f t="shared" si="2989"/>
        <v>0</v>
      </c>
      <c r="BC214" s="48"/>
      <c r="BE214" t="s">
        <v>197</v>
      </c>
      <c r="BZ214">
        <f>BF193*AH214</f>
        <v>0</v>
      </c>
      <c r="CA214">
        <f t="shared" ref="CA214" si="3380">BG193*AI214</f>
        <v>0</v>
      </c>
      <c r="CB214">
        <f t="shared" ref="CB214" si="3381">BH193*AJ214</f>
        <v>0</v>
      </c>
      <c r="CC214">
        <f t="shared" ref="CC214" si="3382">BI193*AK214</f>
        <v>0</v>
      </c>
      <c r="CD214">
        <f t="shared" ref="CD214" si="3383">BJ193*AL214</f>
        <v>0</v>
      </c>
      <c r="CE214">
        <f t="shared" ref="CE214" si="3384">BK193*AM214</f>
        <v>0</v>
      </c>
      <c r="CF214">
        <f t="shared" ref="CF214" si="3385">BL193*AN214</f>
        <v>0</v>
      </c>
      <c r="CG214">
        <f t="shared" ref="CG214" si="3386">BM193*AO214</f>
        <v>0</v>
      </c>
      <c r="CH214">
        <f t="shared" ref="CH214" si="3387">BN193*AP214</f>
        <v>0</v>
      </c>
      <c r="CI214">
        <f t="shared" ref="CI214" si="3388">BO193*AQ214</f>
        <v>0</v>
      </c>
      <c r="CJ214">
        <f t="shared" ref="CJ214" si="3389">BP193*AR214</f>
        <v>0</v>
      </c>
      <c r="CK214">
        <f t="shared" ref="CK214" si="3390">BQ193*AS214</f>
        <v>0</v>
      </c>
      <c r="CL214">
        <f t="shared" ref="CL214" si="3391">BR193*AT214</f>
        <v>0</v>
      </c>
      <c r="CM214">
        <f t="shared" ref="CM214" si="3392">BS193*AU214</f>
        <v>0</v>
      </c>
      <c r="CN214">
        <f t="shared" ref="CN214" si="3393">BT193*AV214</f>
        <v>0</v>
      </c>
      <c r="CO214">
        <f t="shared" ref="CO214" si="3394">BU193*AW214</f>
        <v>0</v>
      </c>
      <c r="CP214">
        <f t="shared" ref="CP214" si="3395">BV193*AX214</f>
        <v>0</v>
      </c>
      <c r="CQ214">
        <f t="shared" ref="CQ214" si="3396">BW193*AY214</f>
        <v>0</v>
      </c>
      <c r="CR214">
        <f t="shared" ref="CR214" si="3397">BX193*AZ214</f>
        <v>0</v>
      </c>
      <c r="CS214">
        <f t="shared" ref="CS214" si="3398">BY193*BA214</f>
        <v>0</v>
      </c>
      <c r="CT214">
        <f t="shared" ref="CT214" si="3399">BZ193*BB214</f>
        <v>0</v>
      </c>
    </row>
    <row r="215" spans="6:98" x14ac:dyDescent="0.3">
      <c r="F215" s="91">
        <f t="shared" si="3335"/>
        <v>140</v>
      </c>
      <c r="G215" s="91">
        <f t="shared" si="3335"/>
        <v>140</v>
      </c>
      <c r="H215" s="4">
        <f t="shared" si="3335"/>
        <v>1</v>
      </c>
      <c r="I215">
        <v>105</v>
      </c>
      <c r="J215" s="48">
        <f t="shared" si="2800"/>
        <v>0</v>
      </c>
      <c r="K215" s="48">
        <f t="shared" si="3058"/>
        <v>0</v>
      </c>
      <c r="L215" s="98">
        <f t="shared" si="2802"/>
        <v>0</v>
      </c>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f>$J215+$K215+$L215</f>
        <v>0</v>
      </c>
      <c r="AJ215" s="48">
        <f t="shared" si="3336"/>
        <v>0</v>
      </c>
      <c r="AK215" s="48">
        <f t="shared" si="3336"/>
        <v>0</v>
      </c>
      <c r="AL215" s="48">
        <f t="shared" si="3336"/>
        <v>0</v>
      </c>
      <c r="AM215" s="48">
        <f t="shared" si="3336"/>
        <v>0</v>
      </c>
      <c r="AN215" s="48">
        <f t="shared" si="3336"/>
        <v>0</v>
      </c>
      <c r="AO215" s="48">
        <f t="shared" si="3336"/>
        <v>0</v>
      </c>
      <c r="AP215" s="48">
        <f t="shared" si="3311"/>
        <v>0</v>
      </c>
      <c r="AQ215" s="48">
        <f t="shared" si="3311"/>
        <v>0</v>
      </c>
      <c r="AR215" s="48">
        <f t="shared" si="3311"/>
        <v>0</v>
      </c>
      <c r="AS215" s="48">
        <f t="shared" si="3311"/>
        <v>0</v>
      </c>
      <c r="AT215" s="48">
        <f t="shared" si="3311"/>
        <v>0</v>
      </c>
      <c r="AU215" s="48">
        <f t="shared" si="3311"/>
        <v>0</v>
      </c>
      <c r="AV215" s="48">
        <f t="shared" si="3311"/>
        <v>0</v>
      </c>
      <c r="AW215" s="48">
        <f t="shared" si="3311"/>
        <v>0</v>
      </c>
      <c r="AX215" s="48">
        <f t="shared" si="3311"/>
        <v>0</v>
      </c>
      <c r="AY215" s="48">
        <f t="shared" si="2989"/>
        <v>0</v>
      </c>
      <c r="AZ215" s="48">
        <f t="shared" si="2989"/>
        <v>0</v>
      </c>
      <c r="BA215" s="48">
        <f t="shared" si="2989"/>
        <v>0</v>
      </c>
      <c r="BB215" s="48">
        <f t="shared" si="2989"/>
        <v>0</v>
      </c>
      <c r="BC215" s="48"/>
      <c r="BE215" t="s">
        <v>198</v>
      </c>
      <c r="CA215">
        <f>BF193*AI215</f>
        <v>0</v>
      </c>
      <c r="CB215">
        <f t="shared" ref="CB215" si="3400">BG193*AJ215</f>
        <v>0</v>
      </c>
      <c r="CC215">
        <f t="shared" ref="CC215" si="3401">BH193*AK215</f>
        <v>0</v>
      </c>
      <c r="CD215">
        <f t="shared" ref="CD215" si="3402">BI193*AL215</f>
        <v>0</v>
      </c>
      <c r="CE215">
        <f t="shared" ref="CE215" si="3403">BJ193*AM215</f>
        <v>0</v>
      </c>
      <c r="CF215">
        <f t="shared" ref="CF215" si="3404">BK193*AN215</f>
        <v>0</v>
      </c>
      <c r="CG215">
        <f t="shared" ref="CG215" si="3405">BL193*AO215</f>
        <v>0</v>
      </c>
      <c r="CH215">
        <f t="shared" ref="CH215" si="3406">BM193*AP215</f>
        <v>0</v>
      </c>
      <c r="CI215">
        <f t="shared" ref="CI215" si="3407">BN193*AQ215</f>
        <v>0</v>
      </c>
      <c r="CJ215">
        <f t="shared" ref="CJ215" si="3408">BO193*AR215</f>
        <v>0</v>
      </c>
      <c r="CK215">
        <f t="shared" ref="CK215" si="3409">BP193*AS215</f>
        <v>0</v>
      </c>
      <c r="CL215">
        <f t="shared" ref="CL215" si="3410">BQ193*AT215</f>
        <v>0</v>
      </c>
      <c r="CM215">
        <f t="shared" ref="CM215" si="3411">BR193*AU215</f>
        <v>0</v>
      </c>
      <c r="CN215">
        <f t="shared" ref="CN215" si="3412">BS193*AV215</f>
        <v>0</v>
      </c>
      <c r="CO215">
        <f t="shared" ref="CO215" si="3413">BT193*AW215</f>
        <v>0</v>
      </c>
      <c r="CP215">
        <f t="shared" ref="CP215" si="3414">BU193*AX215</f>
        <v>0</v>
      </c>
      <c r="CQ215">
        <f t="shared" ref="CQ215" si="3415">BV193*AY215</f>
        <v>0</v>
      </c>
      <c r="CR215">
        <f t="shared" ref="CR215" si="3416">BW193*AZ215</f>
        <v>0</v>
      </c>
      <c r="CS215">
        <f t="shared" ref="CS215" si="3417">BX193*BA215</f>
        <v>0</v>
      </c>
      <c r="CT215">
        <f t="shared" ref="CT215" si="3418">BY193*BB215</f>
        <v>0</v>
      </c>
    </row>
    <row r="216" spans="6:98" x14ac:dyDescent="0.3">
      <c r="F216" s="91">
        <f t="shared" si="3335"/>
        <v>140</v>
      </c>
      <c r="G216" s="91">
        <f t="shared" si="3335"/>
        <v>140</v>
      </c>
      <c r="H216" s="4">
        <f t="shared" si="3335"/>
        <v>1</v>
      </c>
      <c r="I216">
        <v>110</v>
      </c>
      <c r="J216" s="48">
        <f t="shared" si="2800"/>
        <v>0</v>
      </c>
      <c r="K216" s="48">
        <f t="shared" si="3058"/>
        <v>0</v>
      </c>
      <c r="L216" s="98">
        <f t="shared" si="2802"/>
        <v>0</v>
      </c>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f>$J216+$K216+$L216</f>
        <v>0</v>
      </c>
      <c r="AK216" s="48">
        <f t="shared" si="3336"/>
        <v>0</v>
      </c>
      <c r="AL216" s="48">
        <f t="shared" si="3336"/>
        <v>0</v>
      </c>
      <c r="AM216" s="48">
        <f t="shared" si="3336"/>
        <v>0</v>
      </c>
      <c r="AN216" s="48">
        <f t="shared" si="3336"/>
        <v>0</v>
      </c>
      <c r="AO216" s="48">
        <f t="shared" si="3336"/>
        <v>0</v>
      </c>
      <c r="AP216" s="48">
        <f t="shared" si="3311"/>
        <v>0</v>
      </c>
      <c r="AQ216" s="48">
        <f t="shared" si="3311"/>
        <v>0</v>
      </c>
      <c r="AR216" s="48">
        <f t="shared" si="3311"/>
        <v>0</v>
      </c>
      <c r="AS216" s="48">
        <f t="shared" si="3311"/>
        <v>0</v>
      </c>
      <c r="AT216" s="48">
        <f t="shared" si="3311"/>
        <v>0</v>
      </c>
      <c r="AU216" s="48">
        <f t="shared" si="3311"/>
        <v>0</v>
      </c>
      <c r="AV216" s="48">
        <f t="shared" si="3311"/>
        <v>0</v>
      </c>
      <c r="AW216" s="48">
        <f t="shared" si="3311"/>
        <v>0</v>
      </c>
      <c r="AX216" s="48">
        <f t="shared" si="3311"/>
        <v>0</v>
      </c>
      <c r="AY216" s="48">
        <f t="shared" si="3311"/>
        <v>0</v>
      </c>
      <c r="AZ216" s="48">
        <f t="shared" si="3311"/>
        <v>0</v>
      </c>
      <c r="BA216" s="48">
        <f t="shared" si="3311"/>
        <v>0</v>
      </c>
      <c r="BB216" s="48">
        <f t="shared" si="3311"/>
        <v>0</v>
      </c>
      <c r="BC216" s="48"/>
      <c r="BE216" t="s">
        <v>199</v>
      </c>
      <c r="CB216">
        <f>BF193*AJ216</f>
        <v>0</v>
      </c>
      <c r="CC216">
        <f t="shared" ref="CC216" si="3419">BG193*AK216</f>
        <v>0</v>
      </c>
      <c r="CD216">
        <f t="shared" ref="CD216" si="3420">BH193*AL216</f>
        <v>0</v>
      </c>
      <c r="CE216">
        <f t="shared" ref="CE216" si="3421">BI193*AM216</f>
        <v>0</v>
      </c>
      <c r="CF216">
        <f t="shared" ref="CF216" si="3422">BJ193*AN216</f>
        <v>0</v>
      </c>
      <c r="CG216">
        <f t="shared" ref="CG216" si="3423">BK193*AO216</f>
        <v>0</v>
      </c>
      <c r="CH216">
        <f t="shared" ref="CH216" si="3424">BL193*AP216</f>
        <v>0</v>
      </c>
      <c r="CI216">
        <f t="shared" ref="CI216" si="3425">BM193*AQ216</f>
        <v>0</v>
      </c>
      <c r="CJ216">
        <f t="shared" ref="CJ216" si="3426">BN193*AR216</f>
        <v>0</v>
      </c>
      <c r="CK216">
        <f t="shared" ref="CK216" si="3427">BO193*AS216</f>
        <v>0</v>
      </c>
      <c r="CL216">
        <f t="shared" ref="CL216" si="3428">BP193*AT216</f>
        <v>0</v>
      </c>
      <c r="CM216">
        <f t="shared" ref="CM216" si="3429">BQ193*AU216</f>
        <v>0</v>
      </c>
      <c r="CN216">
        <f t="shared" ref="CN216" si="3430">BR193*AV216</f>
        <v>0</v>
      </c>
      <c r="CO216">
        <f t="shared" ref="CO216" si="3431">BS193*AW216</f>
        <v>0</v>
      </c>
      <c r="CP216">
        <f t="shared" ref="CP216" si="3432">BT193*AX216</f>
        <v>0</v>
      </c>
      <c r="CQ216">
        <f t="shared" ref="CQ216" si="3433">BU193*AY216</f>
        <v>0</v>
      </c>
      <c r="CR216">
        <f t="shared" ref="CR216" si="3434">BV193*AZ216</f>
        <v>0</v>
      </c>
      <c r="CS216">
        <f t="shared" ref="CS216" si="3435">BW193*BA216</f>
        <v>0</v>
      </c>
      <c r="CT216">
        <f t="shared" ref="CT216" si="3436">BX193*BB216</f>
        <v>0</v>
      </c>
    </row>
    <row r="217" spans="6:98" x14ac:dyDescent="0.3">
      <c r="F217" s="91">
        <f t="shared" si="3335"/>
        <v>140</v>
      </c>
      <c r="G217" s="91">
        <f t="shared" si="3335"/>
        <v>140</v>
      </c>
      <c r="H217" s="4">
        <f t="shared" si="3335"/>
        <v>1</v>
      </c>
      <c r="I217">
        <v>115</v>
      </c>
      <c r="J217" s="48">
        <f t="shared" si="2800"/>
        <v>0</v>
      </c>
      <c r="K217" s="48">
        <f t="shared" si="3058"/>
        <v>0</v>
      </c>
      <c r="L217" s="98">
        <f t="shared" si="2802"/>
        <v>0</v>
      </c>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f>$J217+$K217+$L217</f>
        <v>0</v>
      </c>
      <c r="AL217" s="48">
        <f t="shared" si="3336"/>
        <v>0</v>
      </c>
      <c r="AM217" s="48">
        <f t="shared" si="3336"/>
        <v>0</v>
      </c>
      <c r="AN217" s="48">
        <f t="shared" si="3336"/>
        <v>0</v>
      </c>
      <c r="AO217" s="48">
        <f t="shared" si="3336"/>
        <v>0</v>
      </c>
      <c r="AP217" s="48">
        <f t="shared" si="3311"/>
        <v>0</v>
      </c>
      <c r="AQ217" s="48">
        <f t="shared" si="3311"/>
        <v>0</v>
      </c>
      <c r="AR217" s="48">
        <f t="shared" si="3311"/>
        <v>0</v>
      </c>
      <c r="AS217" s="48">
        <f t="shared" si="3311"/>
        <v>0</v>
      </c>
      <c r="AT217" s="48">
        <f t="shared" si="3311"/>
        <v>0</v>
      </c>
      <c r="AU217" s="48">
        <f t="shared" si="3311"/>
        <v>0</v>
      </c>
      <c r="AV217" s="48">
        <f t="shared" si="3311"/>
        <v>0</v>
      </c>
      <c r="AW217" s="48">
        <f t="shared" si="3311"/>
        <v>0</v>
      </c>
      <c r="AX217" s="48">
        <f t="shared" si="3311"/>
        <v>0</v>
      </c>
      <c r="AY217" s="48">
        <f t="shared" si="3311"/>
        <v>0</v>
      </c>
      <c r="AZ217" s="48">
        <f t="shared" si="3311"/>
        <v>0</v>
      </c>
      <c r="BA217" s="48">
        <f t="shared" si="3311"/>
        <v>0</v>
      </c>
      <c r="BB217" s="48">
        <f t="shared" si="3311"/>
        <v>0</v>
      </c>
      <c r="BC217" s="48"/>
      <c r="BE217" t="s">
        <v>200</v>
      </c>
      <c r="CC217">
        <f>BF193*AK217</f>
        <v>0</v>
      </c>
      <c r="CD217">
        <f t="shared" ref="CD217" si="3437">BG193*AL217</f>
        <v>0</v>
      </c>
      <c r="CE217">
        <f t="shared" ref="CE217" si="3438">BH193*AM217</f>
        <v>0</v>
      </c>
      <c r="CF217">
        <f t="shared" ref="CF217" si="3439">BI193*AN217</f>
        <v>0</v>
      </c>
      <c r="CG217">
        <f t="shared" ref="CG217" si="3440">BJ193*AO217</f>
        <v>0</v>
      </c>
      <c r="CH217">
        <f t="shared" ref="CH217" si="3441">BK193*AP217</f>
        <v>0</v>
      </c>
      <c r="CI217">
        <f t="shared" ref="CI217" si="3442">BL193*AQ217</f>
        <v>0</v>
      </c>
      <c r="CJ217">
        <f t="shared" ref="CJ217" si="3443">BM193*AR217</f>
        <v>0</v>
      </c>
      <c r="CK217">
        <f t="shared" ref="CK217" si="3444">BN193*AS217</f>
        <v>0</v>
      </c>
      <c r="CL217">
        <f t="shared" ref="CL217" si="3445">BO193*AT217</f>
        <v>0</v>
      </c>
      <c r="CM217">
        <f t="shared" ref="CM217" si="3446">BP193*AU217</f>
        <v>0</v>
      </c>
      <c r="CN217">
        <f t="shared" ref="CN217" si="3447">BQ193*AV217</f>
        <v>0</v>
      </c>
      <c r="CO217">
        <f t="shared" ref="CO217" si="3448">BR193*AW217</f>
        <v>0</v>
      </c>
      <c r="CP217">
        <f t="shared" ref="CP217" si="3449">BS193*AX217</f>
        <v>0</v>
      </c>
      <c r="CQ217">
        <f t="shared" ref="CQ217" si="3450">BT193*AY217</f>
        <v>0</v>
      </c>
      <c r="CR217">
        <f t="shared" ref="CR217" si="3451">BU193*AZ217</f>
        <v>0</v>
      </c>
      <c r="CS217">
        <f t="shared" ref="CS217" si="3452">BV193*BA217</f>
        <v>0</v>
      </c>
      <c r="CT217">
        <f t="shared" ref="CT217" si="3453">BW193*BB217</f>
        <v>0</v>
      </c>
    </row>
    <row r="218" spans="6:98" x14ac:dyDescent="0.3">
      <c r="F218" s="91">
        <f t="shared" si="3335"/>
        <v>140</v>
      </c>
      <c r="G218" s="91">
        <f t="shared" si="3335"/>
        <v>140</v>
      </c>
      <c r="H218" s="4">
        <f t="shared" si="3335"/>
        <v>1</v>
      </c>
      <c r="I218">
        <v>120</v>
      </c>
      <c r="J218" s="48">
        <f t="shared" si="2800"/>
        <v>0</v>
      </c>
      <c r="K218" s="48">
        <f>IF(IF(AND(I218&gt;=(F218*2),I218&lt;=G218+F218+(G218-F218+5)+1),((H218)^2)*(I219-F218*2)/5,0)&lt;=H218,IF(AND(I218&gt;=(F218*2),I218&lt;=G218+F218+(G218-F218+5)+1),((H218)^2)*(I219-F218*2)/5,0),(K217-H218^2))</f>
        <v>0</v>
      </c>
      <c r="L218" s="98">
        <f t="shared" si="2802"/>
        <v>0</v>
      </c>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f>$J218+$K218+$L218</f>
        <v>0</v>
      </c>
      <c r="AM218" s="48">
        <f t="shared" si="3336"/>
        <v>0</v>
      </c>
      <c r="AN218" s="48">
        <f t="shared" si="3336"/>
        <v>0</v>
      </c>
      <c r="AO218" s="48">
        <f t="shared" si="3336"/>
        <v>0</v>
      </c>
      <c r="AP218" s="48">
        <f t="shared" si="3311"/>
        <v>0</v>
      </c>
      <c r="AQ218" s="48">
        <f t="shared" si="3311"/>
        <v>0</v>
      </c>
      <c r="AR218" s="48">
        <f t="shared" si="3311"/>
        <v>0</v>
      </c>
      <c r="AS218" s="48">
        <f t="shared" si="3311"/>
        <v>0</v>
      </c>
      <c r="AT218" s="48">
        <f t="shared" si="3311"/>
        <v>0</v>
      </c>
      <c r="AU218" s="48">
        <f t="shared" si="3311"/>
        <v>0</v>
      </c>
      <c r="AV218" s="48">
        <f t="shared" si="3311"/>
        <v>0</v>
      </c>
      <c r="AW218" s="48">
        <f t="shared" si="3311"/>
        <v>0</v>
      </c>
      <c r="AX218" s="48">
        <f t="shared" si="3311"/>
        <v>0</v>
      </c>
      <c r="AY218" s="48">
        <f t="shared" si="3311"/>
        <v>0</v>
      </c>
      <c r="AZ218" s="48">
        <f t="shared" si="3311"/>
        <v>0</v>
      </c>
      <c r="BA218" s="48">
        <f t="shared" si="3311"/>
        <v>0</v>
      </c>
      <c r="BB218" s="48">
        <f t="shared" si="3311"/>
        <v>0</v>
      </c>
      <c r="BC218" s="48"/>
      <c r="BE218" t="s">
        <v>201</v>
      </c>
      <c r="CD218">
        <f>BF193*AL218</f>
        <v>0</v>
      </c>
      <c r="CE218">
        <f t="shared" ref="CE218" si="3454">BG193*AM218</f>
        <v>0</v>
      </c>
      <c r="CF218">
        <f t="shared" ref="CF218" si="3455">BH193*AN218</f>
        <v>0</v>
      </c>
      <c r="CG218">
        <f t="shared" ref="CG218" si="3456">BI193*AO218</f>
        <v>0</v>
      </c>
      <c r="CH218">
        <f t="shared" ref="CH218" si="3457">BJ193*AP218</f>
        <v>0</v>
      </c>
      <c r="CI218">
        <f t="shared" ref="CI218" si="3458">BK193*AQ218</f>
        <v>0</v>
      </c>
      <c r="CJ218">
        <f t="shared" ref="CJ218" si="3459">BL193*AR218</f>
        <v>0</v>
      </c>
      <c r="CK218">
        <f t="shared" ref="CK218" si="3460">BM193*AS218</f>
        <v>0</v>
      </c>
      <c r="CL218">
        <f t="shared" ref="CL218" si="3461">BN193*AT218</f>
        <v>0</v>
      </c>
      <c r="CM218">
        <f t="shared" ref="CM218" si="3462">BO193*AU218</f>
        <v>0</v>
      </c>
      <c r="CN218">
        <f t="shared" ref="CN218" si="3463">BP193*AV218</f>
        <v>0</v>
      </c>
      <c r="CO218">
        <f t="shared" ref="CO218" si="3464">BQ193*AW218</f>
        <v>0</v>
      </c>
      <c r="CP218">
        <f t="shared" ref="CP218" si="3465">BR193*AX218</f>
        <v>0</v>
      </c>
      <c r="CQ218">
        <f t="shared" ref="CQ218" si="3466">BS193*AY218</f>
        <v>0</v>
      </c>
      <c r="CR218">
        <f t="shared" ref="CR218" si="3467">BT193*AZ218</f>
        <v>0</v>
      </c>
      <c r="CS218">
        <f t="shared" ref="CS218" si="3468">BU193*BA218</f>
        <v>0</v>
      </c>
      <c r="CT218">
        <f t="shared" ref="CT218" si="3469">BV193*BB218</f>
        <v>0</v>
      </c>
    </row>
    <row r="219" spans="6:98" x14ac:dyDescent="0.3">
      <c r="F219" s="91">
        <f t="shared" si="3335"/>
        <v>140</v>
      </c>
      <c r="G219" s="91">
        <f t="shared" si="3335"/>
        <v>140</v>
      </c>
      <c r="H219" s="4">
        <f t="shared" si="3335"/>
        <v>1</v>
      </c>
      <c r="I219">
        <v>125</v>
      </c>
      <c r="J219" s="48">
        <f t="shared" si="2800"/>
        <v>0</v>
      </c>
      <c r="K219" s="48">
        <f t="shared" ref="K219:K224" si="3470">IF(IF(AND(I219&gt;=(F219*2),I219&lt;=G219+F219+(G219-F219+5)+1),((H219)^2)*(I220-F219*2)/5,0)&lt;=H219,IF(AND(I219&gt;=(F219*2),I219&lt;=G219+F219+(G219-F219+5)+1),((H219)^2)*(I220-F219*2)/5,0),(K218-H219^2))</f>
        <v>0</v>
      </c>
      <c r="L219" s="98">
        <f t="shared" si="2802"/>
        <v>0</v>
      </c>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f>$J219+$K219+$L219</f>
        <v>0</v>
      </c>
      <c r="AN219" s="48">
        <f t="shared" si="3336"/>
        <v>0</v>
      </c>
      <c r="AO219" s="48">
        <f t="shared" si="3336"/>
        <v>0</v>
      </c>
      <c r="AP219" s="48">
        <f t="shared" si="3311"/>
        <v>0</v>
      </c>
      <c r="AQ219" s="48">
        <f t="shared" si="3311"/>
        <v>0</v>
      </c>
      <c r="AR219" s="48">
        <f t="shared" si="3311"/>
        <v>0</v>
      </c>
      <c r="AS219" s="48">
        <f t="shared" si="3311"/>
        <v>0</v>
      </c>
      <c r="AT219" s="48">
        <f t="shared" si="3311"/>
        <v>0</v>
      </c>
      <c r="AU219" s="48">
        <f t="shared" si="3311"/>
        <v>0</v>
      </c>
      <c r="AV219" s="48">
        <f t="shared" si="3311"/>
        <v>0</v>
      </c>
      <c r="AW219" s="48">
        <f t="shared" si="3311"/>
        <v>0</v>
      </c>
      <c r="AX219" s="48">
        <f t="shared" si="3311"/>
        <v>0</v>
      </c>
      <c r="AY219" s="48">
        <f t="shared" si="3311"/>
        <v>0</v>
      </c>
      <c r="AZ219" s="48">
        <f t="shared" si="3311"/>
        <v>0</v>
      </c>
      <c r="BA219" s="48">
        <f t="shared" si="3311"/>
        <v>0</v>
      </c>
      <c r="BB219" s="48">
        <f t="shared" si="3311"/>
        <v>0</v>
      </c>
      <c r="BC219" s="48"/>
      <c r="BE219" t="s">
        <v>202</v>
      </c>
      <c r="CE219">
        <f>BF193*AM219</f>
        <v>0</v>
      </c>
      <c r="CF219">
        <f t="shared" ref="CF219" si="3471">BG193*AN219</f>
        <v>0</v>
      </c>
      <c r="CG219">
        <f t="shared" ref="CG219" si="3472">BH193*AO219</f>
        <v>0</v>
      </c>
      <c r="CH219">
        <f t="shared" ref="CH219" si="3473">BI193*AP219</f>
        <v>0</v>
      </c>
      <c r="CI219">
        <f t="shared" ref="CI219" si="3474">BJ193*AQ219</f>
        <v>0</v>
      </c>
      <c r="CJ219">
        <f t="shared" ref="CJ219" si="3475">BK193*AR219</f>
        <v>0</v>
      </c>
      <c r="CK219">
        <f t="shared" ref="CK219" si="3476">BL193*AS219</f>
        <v>0</v>
      </c>
      <c r="CL219">
        <f t="shared" ref="CL219" si="3477">BM193*AT219</f>
        <v>0</v>
      </c>
      <c r="CM219">
        <f t="shared" ref="CM219" si="3478">BN193*AU219</f>
        <v>0</v>
      </c>
      <c r="CN219">
        <f t="shared" ref="CN219" si="3479">BO193*AV219</f>
        <v>0</v>
      </c>
      <c r="CO219">
        <f t="shared" ref="CO219" si="3480">BP193*AW219</f>
        <v>0</v>
      </c>
      <c r="CP219">
        <f t="shared" ref="CP219" si="3481">BQ193*AX219</f>
        <v>0</v>
      </c>
      <c r="CQ219">
        <f t="shared" ref="CQ219" si="3482">BR193*AY219</f>
        <v>0</v>
      </c>
      <c r="CR219">
        <f t="shared" ref="CR219" si="3483">BS193*AZ219</f>
        <v>0</v>
      </c>
      <c r="CS219">
        <f t="shared" ref="CS219" si="3484">BT193*BA219</f>
        <v>0</v>
      </c>
      <c r="CT219">
        <f t="shared" ref="CT219" si="3485">BU193*BB219</f>
        <v>0</v>
      </c>
    </row>
    <row r="220" spans="6:98" x14ac:dyDescent="0.3">
      <c r="F220" s="91">
        <f t="shared" si="3335"/>
        <v>140</v>
      </c>
      <c r="G220" s="91">
        <f t="shared" si="3335"/>
        <v>140</v>
      </c>
      <c r="H220" s="4">
        <f t="shared" si="3335"/>
        <v>1</v>
      </c>
      <c r="I220">
        <v>130</v>
      </c>
      <c r="J220" s="48">
        <f t="shared" si="2800"/>
        <v>0</v>
      </c>
      <c r="K220" s="48">
        <f t="shared" si="3470"/>
        <v>0</v>
      </c>
      <c r="L220" s="98">
        <f t="shared" si="2802"/>
        <v>0</v>
      </c>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f>$J220+$K220+$L220</f>
        <v>0</v>
      </c>
      <c r="AO220" s="48">
        <f t="shared" si="3336"/>
        <v>0</v>
      </c>
      <c r="AP220" s="48">
        <f t="shared" si="3311"/>
        <v>0</v>
      </c>
      <c r="AQ220" s="48">
        <f t="shared" si="3311"/>
        <v>0</v>
      </c>
      <c r="AR220" s="48">
        <f t="shared" si="3311"/>
        <v>0</v>
      </c>
      <c r="AS220" s="48">
        <f t="shared" si="3311"/>
        <v>0</v>
      </c>
      <c r="AT220" s="48">
        <f t="shared" si="3311"/>
        <v>0</v>
      </c>
      <c r="AU220" s="48">
        <f t="shared" si="3311"/>
        <v>0</v>
      </c>
      <c r="AV220" s="48">
        <f t="shared" si="3311"/>
        <v>0</v>
      </c>
      <c r="AW220" s="48">
        <f t="shared" si="3311"/>
        <v>0</v>
      </c>
      <c r="AX220" s="48">
        <f t="shared" si="3311"/>
        <v>0</v>
      </c>
      <c r="AY220" s="48">
        <f t="shared" si="3311"/>
        <v>0</v>
      </c>
      <c r="AZ220" s="48">
        <f t="shared" si="3311"/>
        <v>0</v>
      </c>
      <c r="BA220" s="48">
        <f t="shared" si="3311"/>
        <v>0</v>
      </c>
      <c r="BB220" s="48">
        <f t="shared" si="3311"/>
        <v>0</v>
      </c>
      <c r="BC220" s="48"/>
      <c r="BE220" t="s">
        <v>203</v>
      </c>
      <c r="CF220">
        <f>BF193*AN220</f>
        <v>0</v>
      </c>
      <c r="CG220">
        <f t="shared" ref="CG220" si="3486">BG193*AO220</f>
        <v>0</v>
      </c>
      <c r="CH220">
        <f t="shared" ref="CH220" si="3487">BH193*AP220</f>
        <v>0</v>
      </c>
      <c r="CI220">
        <f t="shared" ref="CI220" si="3488">BI193*AQ220</f>
        <v>0</v>
      </c>
      <c r="CJ220">
        <f t="shared" ref="CJ220" si="3489">BJ193*AR220</f>
        <v>0</v>
      </c>
      <c r="CK220">
        <f t="shared" ref="CK220" si="3490">BK193*AS220</f>
        <v>0</v>
      </c>
      <c r="CL220">
        <f t="shared" ref="CL220" si="3491">BL193*AT220</f>
        <v>0</v>
      </c>
      <c r="CM220">
        <f t="shared" ref="CM220" si="3492">BM193*AU220</f>
        <v>0</v>
      </c>
      <c r="CN220">
        <f t="shared" ref="CN220" si="3493">BN193*AV220</f>
        <v>0</v>
      </c>
      <c r="CO220">
        <f t="shared" ref="CO220" si="3494">BO193*AW220</f>
        <v>0</v>
      </c>
      <c r="CP220">
        <f t="shared" ref="CP220" si="3495">BP193*AX220</f>
        <v>0</v>
      </c>
      <c r="CQ220">
        <f t="shared" ref="CQ220" si="3496">BQ193*AY220</f>
        <v>0</v>
      </c>
      <c r="CR220">
        <f t="shared" ref="CR220" si="3497">BR193*AZ220</f>
        <v>0</v>
      </c>
      <c r="CS220">
        <f t="shared" ref="CS220" si="3498">BS193*BA220</f>
        <v>0</v>
      </c>
      <c r="CT220">
        <f t="shared" ref="CT220" si="3499">BT193*BB220</f>
        <v>0</v>
      </c>
    </row>
    <row r="221" spans="6:98" x14ac:dyDescent="0.3">
      <c r="F221" s="91">
        <f t="shared" si="3335"/>
        <v>140</v>
      </c>
      <c r="G221" s="91">
        <f t="shared" si="3335"/>
        <v>140</v>
      </c>
      <c r="H221" s="4">
        <f t="shared" si="3335"/>
        <v>1</v>
      </c>
      <c r="I221">
        <v>135</v>
      </c>
      <c r="J221" s="48">
        <f t="shared" si="2800"/>
        <v>0</v>
      </c>
      <c r="K221" s="48">
        <f t="shared" si="3470"/>
        <v>0</v>
      </c>
      <c r="L221" s="98">
        <f t="shared" si="2802"/>
        <v>0</v>
      </c>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f>$J221+$K221+$L221</f>
        <v>0</v>
      </c>
      <c r="AP221" s="48">
        <f t="shared" si="3311"/>
        <v>0</v>
      </c>
      <c r="AQ221" s="48">
        <f t="shared" si="3311"/>
        <v>0</v>
      </c>
      <c r="AR221" s="48">
        <f t="shared" si="3311"/>
        <v>0</v>
      </c>
      <c r="AS221" s="48">
        <f t="shared" si="3311"/>
        <v>0</v>
      </c>
      <c r="AT221" s="48">
        <f t="shared" si="3311"/>
        <v>0</v>
      </c>
      <c r="AU221" s="48">
        <f t="shared" si="3311"/>
        <v>0</v>
      </c>
      <c r="AV221" s="48">
        <f t="shared" si="3311"/>
        <v>0</v>
      </c>
      <c r="AW221" s="48">
        <f t="shared" si="3311"/>
        <v>0</v>
      </c>
      <c r="AX221" s="48">
        <f t="shared" si="3311"/>
        <v>0</v>
      </c>
      <c r="AY221" s="48">
        <f t="shared" si="3311"/>
        <v>0</v>
      </c>
      <c r="AZ221" s="48">
        <f t="shared" si="3311"/>
        <v>0</v>
      </c>
      <c r="BA221" s="48">
        <f t="shared" si="3311"/>
        <v>0</v>
      </c>
      <c r="BB221" s="48">
        <f t="shared" si="3311"/>
        <v>0</v>
      </c>
      <c r="BC221" s="48"/>
      <c r="BE221" t="s">
        <v>204</v>
      </c>
      <c r="CG221">
        <f>BF193*AO221</f>
        <v>0</v>
      </c>
      <c r="CH221">
        <f t="shared" ref="CH221" si="3500">BG193*AP221</f>
        <v>0</v>
      </c>
      <c r="CI221">
        <f t="shared" ref="CI221" si="3501">BH193*AQ221</f>
        <v>0</v>
      </c>
      <c r="CJ221">
        <f t="shared" ref="CJ221" si="3502">BI193*AR221</f>
        <v>0</v>
      </c>
      <c r="CK221">
        <f t="shared" ref="CK221" si="3503">BJ193*AS221</f>
        <v>0</v>
      </c>
      <c r="CL221">
        <f t="shared" ref="CL221" si="3504">BK193*AT221</f>
        <v>0</v>
      </c>
      <c r="CM221">
        <f t="shared" ref="CM221" si="3505">BL193*AU221</f>
        <v>0</v>
      </c>
      <c r="CN221">
        <f t="shared" ref="CN221" si="3506">BM193*AV221</f>
        <v>0</v>
      </c>
      <c r="CO221">
        <f t="shared" ref="CO221" si="3507">BN193*AW221</f>
        <v>0</v>
      </c>
      <c r="CP221">
        <f t="shared" ref="CP221" si="3508">BO193*AX221</f>
        <v>0</v>
      </c>
      <c r="CQ221">
        <f t="shared" ref="CQ221" si="3509">BP193*AY221</f>
        <v>0</v>
      </c>
      <c r="CR221">
        <f t="shared" ref="CR221" si="3510">BQ193*AZ221</f>
        <v>0</v>
      </c>
      <c r="CS221">
        <f t="shared" ref="CS221" si="3511">BR193*BA221</f>
        <v>0</v>
      </c>
      <c r="CT221">
        <f t="shared" ref="CT221" si="3512">BS193*BB221</f>
        <v>0</v>
      </c>
    </row>
    <row r="222" spans="6:98" x14ac:dyDescent="0.3">
      <c r="F222" s="91">
        <f t="shared" si="3335"/>
        <v>140</v>
      </c>
      <c r="G222" s="91">
        <f t="shared" si="3335"/>
        <v>140</v>
      </c>
      <c r="H222" s="4">
        <f t="shared" si="3335"/>
        <v>1</v>
      </c>
      <c r="I222">
        <v>140</v>
      </c>
      <c r="J222" s="48">
        <f t="shared" si="2800"/>
        <v>1</v>
      </c>
      <c r="K222" s="48">
        <f t="shared" si="3470"/>
        <v>0</v>
      </c>
      <c r="L222" s="98">
        <f t="shared" si="2802"/>
        <v>0</v>
      </c>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f>$J222+$K222+$L222</f>
        <v>1</v>
      </c>
      <c r="AQ222" s="48">
        <f t="shared" si="3311"/>
        <v>1</v>
      </c>
      <c r="AR222" s="48">
        <f t="shared" si="3311"/>
        <v>1</v>
      </c>
      <c r="AS222" s="48">
        <f t="shared" si="3311"/>
        <v>1</v>
      </c>
      <c r="AT222" s="48">
        <f t="shared" si="3311"/>
        <v>1</v>
      </c>
      <c r="AU222" s="48">
        <f t="shared" si="3311"/>
        <v>1</v>
      </c>
      <c r="AV222" s="48">
        <f t="shared" si="3311"/>
        <v>1</v>
      </c>
      <c r="AW222" s="48">
        <f t="shared" si="3311"/>
        <v>1</v>
      </c>
      <c r="AX222" s="48">
        <f t="shared" si="3311"/>
        <v>1</v>
      </c>
      <c r="AY222" s="48">
        <f t="shared" si="3311"/>
        <v>1</v>
      </c>
      <c r="AZ222" s="48">
        <f t="shared" si="3311"/>
        <v>1</v>
      </c>
      <c r="BA222" s="48">
        <f t="shared" si="3311"/>
        <v>1</v>
      </c>
      <c r="BB222" s="48">
        <f t="shared" si="3311"/>
        <v>1</v>
      </c>
      <c r="BC222" s="48"/>
      <c r="BE222" t="s">
        <v>205</v>
      </c>
      <c r="CH222">
        <f>BF193*AP222</f>
        <v>0</v>
      </c>
      <c r="CI222">
        <f t="shared" ref="CI222" si="3513">BG193*AQ222</f>
        <v>3.6689973226589934</v>
      </c>
      <c r="CJ222">
        <f t="shared" ref="CJ222" si="3514">BH193*AR222</f>
        <v>24.459982151059961</v>
      </c>
      <c r="CK222">
        <f t="shared" ref="CK222" si="3515">BI193*AS222</f>
        <v>61.149955377649903</v>
      </c>
      <c r="CL222">
        <f t="shared" ref="CL222" si="3516">BJ193*AT222</f>
        <v>122.29991075529981</v>
      </c>
      <c r="CM222">
        <f t="shared" ref="CM222" si="3517">BK193*AU222</f>
        <v>136.17696308480743</v>
      </c>
      <c r="CN222">
        <f t="shared" ref="CN222" si="3518">BL193*AV222</f>
        <v>147.69646148112446</v>
      </c>
      <c r="CO222">
        <f t="shared" ref="CO222" si="3519">BM193*AW222</f>
        <v>156.88756327446328</v>
      </c>
      <c r="CP222">
        <f t="shared" ref="CP222" si="3520">BN193*AX222</f>
        <v>167.31288755969055</v>
      </c>
      <c r="CQ222">
        <f t="shared" ref="CQ222" si="3521">BO193*AY222</f>
        <v>175.13755607456272</v>
      </c>
      <c r="CR222">
        <f t="shared" ref="CR222" si="3522">BP193*AZ222</f>
        <v>183.03532437325393</v>
      </c>
      <c r="CS222">
        <f t="shared" ref="CS222" si="3523">BQ193*BA222</f>
        <v>189.07228951641707</v>
      </c>
      <c r="CT222">
        <f t="shared" ref="CT222" si="3524">BR193*BB222</f>
        <v>195.40159138403874</v>
      </c>
    </row>
    <row r="223" spans="6:98" x14ac:dyDescent="0.3">
      <c r="F223" s="91">
        <f t="shared" si="3335"/>
        <v>140</v>
      </c>
      <c r="G223" s="91">
        <f t="shared" si="3335"/>
        <v>140</v>
      </c>
      <c r="H223" s="4">
        <f t="shared" si="3335"/>
        <v>1</v>
      </c>
      <c r="I223">
        <v>145</v>
      </c>
      <c r="J223" s="48">
        <f t="shared" si="2800"/>
        <v>0</v>
      </c>
      <c r="K223" s="48">
        <f t="shared" si="3470"/>
        <v>0</v>
      </c>
      <c r="L223" s="98">
        <f t="shared" si="2802"/>
        <v>0</v>
      </c>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f>$J223+$K223+$L223</f>
        <v>0</v>
      </c>
      <c r="AR223" s="48">
        <f t="shared" si="3311"/>
        <v>0</v>
      </c>
      <c r="AS223" s="48">
        <f t="shared" si="3311"/>
        <v>0</v>
      </c>
      <c r="AT223" s="48">
        <f t="shared" si="3311"/>
        <v>0</v>
      </c>
      <c r="AU223" s="48">
        <f t="shared" si="3311"/>
        <v>0</v>
      </c>
      <c r="AV223" s="48">
        <f t="shared" si="3311"/>
        <v>0</v>
      </c>
      <c r="AW223" s="48">
        <f t="shared" si="3311"/>
        <v>0</v>
      </c>
      <c r="AX223" s="48">
        <f t="shared" si="3311"/>
        <v>0</v>
      </c>
      <c r="AY223" s="48">
        <f t="shared" si="3311"/>
        <v>0</v>
      </c>
      <c r="AZ223" s="48">
        <f t="shared" si="3311"/>
        <v>0</v>
      </c>
      <c r="BA223" s="48">
        <f t="shared" si="3311"/>
        <v>0</v>
      </c>
      <c r="BB223" s="48">
        <f t="shared" si="3311"/>
        <v>0</v>
      </c>
      <c r="BC223" s="48"/>
      <c r="BE223" t="s">
        <v>206</v>
      </c>
      <c r="CI223">
        <f>BF193*AQ223</f>
        <v>0</v>
      </c>
      <c r="CJ223">
        <f t="shared" ref="CJ223" si="3525">BG193*AR223</f>
        <v>0</v>
      </c>
      <c r="CK223">
        <f t="shared" ref="CK223" si="3526">BH193*AS223</f>
        <v>0</v>
      </c>
      <c r="CL223">
        <f t="shared" ref="CL223" si="3527">BI193*AT223</f>
        <v>0</v>
      </c>
      <c r="CM223">
        <f t="shared" ref="CM223" si="3528">BJ193*AU223</f>
        <v>0</v>
      </c>
      <c r="CN223">
        <f t="shared" ref="CN223" si="3529">BK193*AV223</f>
        <v>0</v>
      </c>
      <c r="CO223">
        <f t="shared" ref="CO223" si="3530">BL193*AW223</f>
        <v>0</v>
      </c>
      <c r="CP223">
        <f t="shared" ref="CP223" si="3531">BM193*AX223</f>
        <v>0</v>
      </c>
      <c r="CQ223">
        <f t="shared" ref="CQ223" si="3532">BN193*AY223</f>
        <v>0</v>
      </c>
      <c r="CR223">
        <f t="shared" ref="CR223" si="3533">BO193*AZ223</f>
        <v>0</v>
      </c>
      <c r="CS223">
        <f t="shared" ref="CS223" si="3534">BP193*BA223</f>
        <v>0</v>
      </c>
      <c r="CT223">
        <f t="shared" ref="CT223" si="3535">BQ193*BB223</f>
        <v>0</v>
      </c>
    </row>
    <row r="224" spans="6:98" x14ac:dyDescent="0.3">
      <c r="F224" s="91">
        <f t="shared" si="3335"/>
        <v>140</v>
      </c>
      <c r="G224" s="91">
        <f t="shared" si="3335"/>
        <v>140</v>
      </c>
      <c r="H224" s="4">
        <f t="shared" si="3335"/>
        <v>1</v>
      </c>
      <c r="I224">
        <v>150</v>
      </c>
      <c r="J224" s="48">
        <f t="shared" si="2800"/>
        <v>0</v>
      </c>
      <c r="K224" s="48">
        <f t="shared" si="3470"/>
        <v>0</v>
      </c>
      <c r="L224" s="98">
        <f t="shared" si="2802"/>
        <v>0</v>
      </c>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f>$J224+$K224+$L224</f>
        <v>0</v>
      </c>
      <c r="AS224" s="48">
        <f t="shared" si="3311"/>
        <v>0</v>
      </c>
      <c r="AT224" s="48">
        <f t="shared" si="3311"/>
        <v>0</v>
      </c>
      <c r="AU224" s="48">
        <f t="shared" si="3311"/>
        <v>0</v>
      </c>
      <c r="AV224" s="48">
        <f t="shared" si="3311"/>
        <v>0</v>
      </c>
      <c r="AW224" s="48">
        <f t="shared" si="3311"/>
        <v>0</v>
      </c>
      <c r="AX224" s="48">
        <f t="shared" si="3311"/>
        <v>0</v>
      </c>
      <c r="AY224" s="48">
        <f t="shared" si="3311"/>
        <v>0</v>
      </c>
      <c r="AZ224" s="48">
        <f t="shared" si="3311"/>
        <v>0</v>
      </c>
      <c r="BA224" s="48">
        <f t="shared" si="3311"/>
        <v>0</v>
      </c>
      <c r="BB224" s="48">
        <f t="shared" si="3311"/>
        <v>0</v>
      </c>
      <c r="BC224" s="48"/>
      <c r="BE224" t="s">
        <v>207</v>
      </c>
      <c r="CJ224">
        <f>BF193*AR224</f>
        <v>0</v>
      </c>
      <c r="CK224">
        <f t="shared" ref="CK224" si="3536">BG193*AS224</f>
        <v>0</v>
      </c>
      <c r="CL224">
        <f t="shared" ref="CL224" si="3537">BH193*AT224</f>
        <v>0</v>
      </c>
      <c r="CM224">
        <f t="shared" ref="CM224" si="3538">BI193*AU224</f>
        <v>0</v>
      </c>
      <c r="CN224">
        <f t="shared" ref="CN224" si="3539">BJ193*AV224</f>
        <v>0</v>
      </c>
      <c r="CO224">
        <f t="shared" ref="CO224" si="3540">BK193*AW224</f>
        <v>0</v>
      </c>
      <c r="CP224">
        <f t="shared" ref="CP224" si="3541">BL193*AX224</f>
        <v>0</v>
      </c>
      <c r="CQ224">
        <f t="shared" ref="CQ224" si="3542">BM193*AY224</f>
        <v>0</v>
      </c>
      <c r="CR224">
        <f t="shared" ref="CR224" si="3543">BN193*AZ224</f>
        <v>0</v>
      </c>
      <c r="CS224">
        <f t="shared" ref="CS224" si="3544">BO193*BA224</f>
        <v>0</v>
      </c>
      <c r="CT224">
        <f t="shared" ref="CT224" si="3545">BP193*BB224</f>
        <v>0</v>
      </c>
    </row>
    <row r="225" spans="1:98" x14ac:dyDescent="0.3">
      <c r="F225" s="91">
        <f t="shared" si="3335"/>
        <v>140</v>
      </c>
      <c r="G225" s="91">
        <f t="shared" si="3335"/>
        <v>140</v>
      </c>
      <c r="H225" s="4">
        <f t="shared" si="3335"/>
        <v>1</v>
      </c>
      <c r="I225">
        <v>155</v>
      </c>
      <c r="J225" s="48">
        <f t="shared" si="2800"/>
        <v>0</v>
      </c>
      <c r="K225" s="48">
        <f>IF(IF(AND(I225&gt;=(F225*2),I225&lt;=G225+F225+(G225-F225+5)+1),((H225)^2)*(I226-F225*2)/5,0)&lt;=H225,IF(AND(I225&gt;=(F225*2),I225&lt;=G225+F225+(G225-F225+5)+1),((H225)^2)*(I226-F225*2)/5,0),(K224-H225^2))</f>
        <v>0</v>
      </c>
      <c r="L225" s="98">
        <f t="shared" si="2802"/>
        <v>0</v>
      </c>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f>$J225+$K225+$L225</f>
        <v>0</v>
      </c>
      <c r="AT225" s="48">
        <f t="shared" si="3311"/>
        <v>0</v>
      </c>
      <c r="AU225" s="48">
        <f t="shared" si="3311"/>
        <v>0</v>
      </c>
      <c r="AV225" s="48">
        <f t="shared" si="3311"/>
        <v>0</v>
      </c>
      <c r="AW225" s="48">
        <f t="shared" si="3311"/>
        <v>0</v>
      </c>
      <c r="AX225" s="48">
        <f t="shared" si="3311"/>
        <v>0</v>
      </c>
      <c r="AY225" s="48">
        <f t="shared" si="3311"/>
        <v>0</v>
      </c>
      <c r="AZ225" s="48">
        <f t="shared" si="3311"/>
        <v>0</v>
      </c>
      <c r="BA225" s="48">
        <f t="shared" si="3311"/>
        <v>0</v>
      </c>
      <c r="BB225" s="48">
        <f t="shared" si="3311"/>
        <v>0</v>
      </c>
      <c r="BC225" s="48"/>
      <c r="BE225" t="s">
        <v>208</v>
      </c>
      <c r="CK225">
        <f>BF193*AS225</f>
        <v>0</v>
      </c>
      <c r="CL225">
        <f t="shared" ref="CL225" si="3546">BG193*AT225</f>
        <v>0</v>
      </c>
      <c r="CM225">
        <f t="shared" ref="CM225" si="3547">BH193*AU225</f>
        <v>0</v>
      </c>
      <c r="CN225">
        <f t="shared" ref="CN225" si="3548">BI193*AV225</f>
        <v>0</v>
      </c>
      <c r="CO225">
        <f t="shared" ref="CO225" si="3549">BJ193*AW225</f>
        <v>0</v>
      </c>
      <c r="CP225">
        <f t="shared" ref="CP225" si="3550">BK193*AX225</f>
        <v>0</v>
      </c>
      <c r="CQ225">
        <f t="shared" ref="CQ225" si="3551">BL193*AY225</f>
        <v>0</v>
      </c>
      <c r="CR225">
        <f t="shared" ref="CR225" si="3552">BM193*AZ225</f>
        <v>0</v>
      </c>
      <c r="CS225">
        <f t="shared" ref="CS225" si="3553">BN193*BA225</f>
        <v>0</v>
      </c>
      <c r="CT225">
        <f t="shared" ref="CT225" si="3554">BO193*BB225</f>
        <v>0</v>
      </c>
    </row>
    <row r="226" spans="1:98" x14ac:dyDescent="0.3">
      <c r="F226" s="91">
        <f t="shared" si="3335"/>
        <v>140</v>
      </c>
      <c r="G226" s="91">
        <f t="shared" si="3335"/>
        <v>140</v>
      </c>
      <c r="H226" s="4">
        <f t="shared" si="3335"/>
        <v>1</v>
      </c>
      <c r="I226">
        <v>160</v>
      </c>
      <c r="J226" s="48">
        <f t="shared" si="2800"/>
        <v>0</v>
      </c>
      <c r="K226" s="48">
        <f t="shared" ref="K226:K234" si="3555">IF(IF(AND(I226&gt;=(F226*2),I226&lt;=G226+F226+(G226-F226+5)+1),((H226)^2)*(I227-F226*2)/5,0)&lt;=H226,IF(AND(I226&gt;=(F226*2),I226&lt;=G226+F226+(G226-F226+5)+1),((H226)^2)*(I227-F226*2)/5,0),(K225-H226^2))</f>
        <v>0</v>
      </c>
      <c r="L226" s="98">
        <f t="shared" si="2802"/>
        <v>0</v>
      </c>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f>$J226+$K226+$L226</f>
        <v>0</v>
      </c>
      <c r="AU226" s="48">
        <f t="shared" si="3311"/>
        <v>0</v>
      </c>
      <c r="AV226" s="48">
        <f t="shared" si="3311"/>
        <v>0</v>
      </c>
      <c r="AW226" s="48">
        <f t="shared" si="3311"/>
        <v>0</v>
      </c>
      <c r="AX226" s="48">
        <f t="shared" si="3311"/>
        <v>0</v>
      </c>
      <c r="AY226" s="48">
        <f t="shared" si="3311"/>
        <v>0</v>
      </c>
      <c r="AZ226" s="48">
        <f t="shared" si="3311"/>
        <v>0</v>
      </c>
      <c r="BA226" s="48">
        <f t="shared" si="3311"/>
        <v>0</v>
      </c>
      <c r="BB226" s="48">
        <f t="shared" si="3311"/>
        <v>0</v>
      </c>
      <c r="BC226" s="48"/>
      <c r="BE226" t="s">
        <v>209</v>
      </c>
      <c r="CL226">
        <f>BF193*AT226</f>
        <v>0</v>
      </c>
      <c r="CM226">
        <f t="shared" ref="CM226" si="3556">BG193*AU226</f>
        <v>0</v>
      </c>
      <c r="CN226">
        <f t="shared" ref="CN226" si="3557">BH193*AV226</f>
        <v>0</v>
      </c>
      <c r="CO226">
        <f t="shared" ref="CO226" si="3558">BI193*AW226</f>
        <v>0</v>
      </c>
      <c r="CP226">
        <f t="shared" ref="CP226" si="3559">BJ193*AX226</f>
        <v>0</v>
      </c>
      <c r="CQ226">
        <f t="shared" ref="CQ226" si="3560">BK193*AY226</f>
        <v>0</v>
      </c>
      <c r="CR226">
        <f t="shared" ref="CR226" si="3561">BL193*AZ226</f>
        <v>0</v>
      </c>
      <c r="CS226">
        <f t="shared" ref="CS226" si="3562">BM193*BA226</f>
        <v>0</v>
      </c>
      <c r="CT226">
        <f t="shared" ref="CT226" si="3563">BN193*BB226</f>
        <v>0</v>
      </c>
    </row>
    <row r="227" spans="1:98" x14ac:dyDescent="0.3">
      <c r="F227" s="91">
        <f t="shared" si="3335"/>
        <v>140</v>
      </c>
      <c r="G227" s="91">
        <f t="shared" si="3335"/>
        <v>140</v>
      </c>
      <c r="H227" s="4">
        <f t="shared" si="3335"/>
        <v>1</v>
      </c>
      <c r="I227">
        <v>165</v>
      </c>
      <c r="J227" s="48">
        <f t="shared" si="2800"/>
        <v>0</v>
      </c>
      <c r="K227" s="48">
        <f t="shared" si="3555"/>
        <v>0</v>
      </c>
      <c r="L227" s="98">
        <f t="shared" si="2802"/>
        <v>0</v>
      </c>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f>$J227+$K227+$L227</f>
        <v>0</v>
      </c>
      <c r="AV227" s="48">
        <f t="shared" ref="AV227:BB232" si="3564">$J227+$K227+$L227</f>
        <v>0</v>
      </c>
      <c r="AW227" s="48">
        <f t="shared" si="3564"/>
        <v>0</v>
      </c>
      <c r="AX227" s="48">
        <f t="shared" si="3564"/>
        <v>0</v>
      </c>
      <c r="AY227" s="48">
        <f t="shared" si="3564"/>
        <v>0</v>
      </c>
      <c r="AZ227" s="48">
        <f t="shared" si="3564"/>
        <v>0</v>
      </c>
      <c r="BA227" s="48">
        <f t="shared" si="3564"/>
        <v>0</v>
      </c>
      <c r="BB227" s="48">
        <f t="shared" si="3564"/>
        <v>0</v>
      </c>
      <c r="BC227" s="48"/>
      <c r="BE227" t="s">
        <v>210</v>
      </c>
      <c r="CM227">
        <f>BF193*AU227</f>
        <v>0</v>
      </c>
      <c r="CN227">
        <f t="shared" ref="CN227" si="3565">BG193*AV227</f>
        <v>0</v>
      </c>
      <c r="CO227">
        <f t="shared" ref="CO227" si="3566">BH193*AW227</f>
        <v>0</v>
      </c>
      <c r="CP227">
        <f t="shared" ref="CP227" si="3567">BI193*AX227</f>
        <v>0</v>
      </c>
      <c r="CQ227">
        <f t="shared" ref="CQ227" si="3568">BJ193*AY227</f>
        <v>0</v>
      </c>
      <c r="CR227">
        <f t="shared" ref="CR227" si="3569">BK193*AZ227</f>
        <v>0</v>
      </c>
      <c r="CS227">
        <f t="shared" ref="CS227" si="3570">BL193*BA227</f>
        <v>0</v>
      </c>
      <c r="CT227">
        <f t="shared" ref="CT227" si="3571">BM193*BB227</f>
        <v>0</v>
      </c>
    </row>
    <row r="228" spans="1:98" x14ac:dyDescent="0.3">
      <c r="B228" s="91"/>
      <c r="F228" s="91">
        <f t="shared" ref="F228:H234" si="3572">F227</f>
        <v>140</v>
      </c>
      <c r="G228" s="91">
        <f t="shared" si="3572"/>
        <v>140</v>
      </c>
      <c r="H228" s="4">
        <f t="shared" si="3572"/>
        <v>1</v>
      </c>
      <c r="I228">
        <v>170</v>
      </c>
      <c r="J228" s="48">
        <f t="shared" si="2800"/>
        <v>0</v>
      </c>
      <c r="K228" s="48">
        <f t="shared" si="3555"/>
        <v>0</v>
      </c>
      <c r="L228" s="98">
        <f t="shared" si="2802"/>
        <v>0</v>
      </c>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f>$J228+$K228+$L228</f>
        <v>0</v>
      </c>
      <c r="AW228" s="48">
        <f t="shared" si="3564"/>
        <v>0</v>
      </c>
      <c r="AX228" s="48">
        <f t="shared" si="3564"/>
        <v>0</v>
      </c>
      <c r="AY228" s="48">
        <f t="shared" si="3564"/>
        <v>0</v>
      </c>
      <c r="AZ228" s="48">
        <f t="shared" si="3564"/>
        <v>0</v>
      </c>
      <c r="BA228" s="48">
        <f t="shared" si="3564"/>
        <v>0</v>
      </c>
      <c r="BB228" s="48">
        <f t="shared" si="3564"/>
        <v>0</v>
      </c>
      <c r="BC228" s="48"/>
      <c r="BE228" t="s">
        <v>211</v>
      </c>
      <c r="CN228">
        <f>BF193*AV228</f>
        <v>0</v>
      </c>
      <c r="CO228">
        <f t="shared" ref="CO228" si="3573">BG193*AW228</f>
        <v>0</v>
      </c>
      <c r="CP228">
        <f t="shared" ref="CP228" si="3574">BH193*AX228</f>
        <v>0</v>
      </c>
      <c r="CQ228">
        <f t="shared" ref="CQ228" si="3575">BI193*AY228</f>
        <v>0</v>
      </c>
      <c r="CR228">
        <f t="shared" ref="CR228" si="3576">BJ193*AZ228</f>
        <v>0</v>
      </c>
      <c r="CS228">
        <f t="shared" ref="CS228" si="3577">BK193*BA228</f>
        <v>0</v>
      </c>
      <c r="CT228">
        <f t="shared" ref="CT228" si="3578">BL193*BB228</f>
        <v>0</v>
      </c>
    </row>
    <row r="229" spans="1:98" x14ac:dyDescent="0.3">
      <c r="F229" s="91">
        <f t="shared" si="3572"/>
        <v>140</v>
      </c>
      <c r="G229" s="91">
        <f t="shared" si="3572"/>
        <v>140</v>
      </c>
      <c r="H229" s="4">
        <f t="shared" si="3572"/>
        <v>1</v>
      </c>
      <c r="I229">
        <v>175</v>
      </c>
      <c r="J229" s="48">
        <f t="shared" si="2800"/>
        <v>0</v>
      </c>
      <c r="K229" s="48">
        <f t="shared" si="3555"/>
        <v>0</v>
      </c>
      <c r="L229" s="98">
        <f t="shared" si="2802"/>
        <v>0</v>
      </c>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f>$J229+$K229+$L229</f>
        <v>0</v>
      </c>
      <c r="AX229" s="48">
        <f t="shared" si="3564"/>
        <v>0</v>
      </c>
      <c r="AY229" s="48">
        <f t="shared" si="3564"/>
        <v>0</v>
      </c>
      <c r="AZ229" s="48">
        <f t="shared" si="3564"/>
        <v>0</v>
      </c>
      <c r="BA229" s="48">
        <f t="shared" si="3564"/>
        <v>0</v>
      </c>
      <c r="BB229" s="48">
        <f t="shared" si="3564"/>
        <v>0</v>
      </c>
      <c r="BC229" s="48"/>
      <c r="BE229" t="s">
        <v>212</v>
      </c>
      <c r="CO229">
        <f>BF193*AW229</f>
        <v>0</v>
      </c>
      <c r="CP229">
        <f t="shared" ref="CP229" si="3579">BG193*AX229</f>
        <v>0</v>
      </c>
      <c r="CQ229">
        <f t="shared" ref="CQ229" si="3580">BH193*AY229</f>
        <v>0</v>
      </c>
      <c r="CR229">
        <f t="shared" ref="CR229" si="3581">BI193*AZ229</f>
        <v>0</v>
      </c>
      <c r="CS229">
        <f t="shared" ref="CS229" si="3582">BJ193*BA229</f>
        <v>0</v>
      </c>
      <c r="CT229">
        <f t="shared" ref="CT229" si="3583">BK193*BB229</f>
        <v>0</v>
      </c>
    </row>
    <row r="230" spans="1:98" x14ac:dyDescent="0.3">
      <c r="B230" s="91"/>
      <c r="F230" s="91">
        <f t="shared" si="3572"/>
        <v>140</v>
      </c>
      <c r="G230" s="91">
        <f t="shared" si="3572"/>
        <v>140</v>
      </c>
      <c r="H230" s="4">
        <f t="shared" si="3572"/>
        <v>1</v>
      </c>
      <c r="I230">
        <v>180</v>
      </c>
      <c r="J230" s="48">
        <f t="shared" si="2800"/>
        <v>0</v>
      </c>
      <c r="K230" s="48">
        <f t="shared" si="3555"/>
        <v>0</v>
      </c>
      <c r="L230" s="98">
        <f t="shared" si="2802"/>
        <v>0</v>
      </c>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f>$J230+$K230+$L230</f>
        <v>0</v>
      </c>
      <c r="AY230" s="48">
        <f t="shared" si="3564"/>
        <v>0</v>
      </c>
      <c r="AZ230" s="48">
        <f t="shared" si="3564"/>
        <v>0</v>
      </c>
      <c r="BA230" s="48">
        <f t="shared" si="3564"/>
        <v>0</v>
      </c>
      <c r="BB230" s="48">
        <f t="shared" si="3564"/>
        <v>0</v>
      </c>
      <c r="BC230" s="48"/>
      <c r="BE230" t="s">
        <v>213</v>
      </c>
      <c r="CP230">
        <f>BF193*AX230</f>
        <v>0</v>
      </c>
      <c r="CQ230">
        <f t="shared" ref="CQ230" si="3584">BG193*AY230</f>
        <v>0</v>
      </c>
      <c r="CR230">
        <f t="shared" ref="CR230" si="3585">BH193*AZ230</f>
        <v>0</v>
      </c>
      <c r="CS230">
        <f t="shared" ref="CS230" si="3586">BI193*BA230</f>
        <v>0</v>
      </c>
      <c r="CT230">
        <f t="shared" ref="CT230" si="3587">BJ193*BB230</f>
        <v>0</v>
      </c>
    </row>
    <row r="231" spans="1:98" x14ac:dyDescent="0.3">
      <c r="F231" s="91">
        <f t="shared" si="3572"/>
        <v>140</v>
      </c>
      <c r="G231" s="91">
        <f t="shared" si="3572"/>
        <v>140</v>
      </c>
      <c r="H231" s="4">
        <f t="shared" si="3572"/>
        <v>1</v>
      </c>
      <c r="I231">
        <v>185</v>
      </c>
      <c r="J231" s="48">
        <f t="shared" si="2800"/>
        <v>0</v>
      </c>
      <c r="K231" s="48">
        <f t="shared" si="3555"/>
        <v>0</v>
      </c>
      <c r="L231" s="98">
        <f t="shared" si="2802"/>
        <v>0</v>
      </c>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f>$J231+$K231+$L231</f>
        <v>0</v>
      </c>
      <c r="AZ231" s="48">
        <f t="shared" si="3564"/>
        <v>0</v>
      </c>
      <c r="BA231" s="48">
        <f t="shared" si="3564"/>
        <v>0</v>
      </c>
      <c r="BB231" s="48">
        <f t="shared" si="3564"/>
        <v>0</v>
      </c>
      <c r="BC231" s="48"/>
      <c r="BE231" t="s">
        <v>214</v>
      </c>
      <c r="CQ231">
        <f>BF193*AY231</f>
        <v>0</v>
      </c>
      <c r="CR231">
        <f t="shared" ref="CR231" si="3588">BG193*AZ231</f>
        <v>0</v>
      </c>
      <c r="CS231">
        <f t="shared" ref="CS231" si="3589">BH193*BA231</f>
        <v>0</v>
      </c>
      <c r="CT231">
        <f t="shared" ref="CT231" si="3590">BI193*BB231</f>
        <v>0</v>
      </c>
    </row>
    <row r="232" spans="1:98" x14ac:dyDescent="0.3">
      <c r="F232" s="91">
        <f t="shared" si="3572"/>
        <v>140</v>
      </c>
      <c r="G232" s="91">
        <f t="shared" si="3572"/>
        <v>140</v>
      </c>
      <c r="H232" s="4">
        <f t="shared" si="3572"/>
        <v>1</v>
      </c>
      <c r="I232">
        <v>190</v>
      </c>
      <c r="J232" s="48">
        <f t="shared" si="2800"/>
        <v>0</v>
      </c>
      <c r="K232" s="48">
        <f t="shared" si="3555"/>
        <v>0</v>
      </c>
      <c r="L232" s="98">
        <f t="shared" si="2802"/>
        <v>0</v>
      </c>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f>$J232+$K232+$L232</f>
        <v>0</v>
      </c>
      <c r="BA232" s="48">
        <f t="shared" si="3564"/>
        <v>0</v>
      </c>
      <c r="BB232" s="48">
        <f t="shared" si="3564"/>
        <v>0</v>
      </c>
      <c r="BC232" s="48"/>
      <c r="BE232" t="s">
        <v>215</v>
      </c>
      <c r="CR232">
        <f>BF193*AZ232</f>
        <v>0</v>
      </c>
      <c r="CS232">
        <f t="shared" ref="CS232" si="3591">BG193*BA232</f>
        <v>0</v>
      </c>
      <c r="CT232">
        <f t="shared" ref="CT232" si="3592">BH193*BB232</f>
        <v>0</v>
      </c>
    </row>
    <row r="233" spans="1:98" x14ac:dyDescent="0.3">
      <c r="F233" s="91">
        <f t="shared" si="3572"/>
        <v>140</v>
      </c>
      <c r="G233" s="91">
        <f t="shared" si="3572"/>
        <v>140</v>
      </c>
      <c r="H233" s="4">
        <f t="shared" si="3572"/>
        <v>1</v>
      </c>
      <c r="I233">
        <v>195</v>
      </c>
      <c r="J233" s="48">
        <f t="shared" si="2800"/>
        <v>0</v>
      </c>
      <c r="K233" s="48">
        <f t="shared" si="3555"/>
        <v>0</v>
      </c>
      <c r="L233" s="98">
        <f t="shared" si="2802"/>
        <v>0</v>
      </c>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f>$J233+$K233+$L233</f>
        <v>0</v>
      </c>
      <c r="BB233" s="48">
        <f>$J233+$K233+$L233</f>
        <v>0</v>
      </c>
      <c r="BC233" s="48"/>
      <c r="BE233" t="s">
        <v>216</v>
      </c>
      <c r="CS233">
        <f>BF193*BA233</f>
        <v>0</v>
      </c>
      <c r="CT233">
        <f>BG193*BB233</f>
        <v>0</v>
      </c>
    </row>
    <row r="234" spans="1:98" x14ac:dyDescent="0.3">
      <c r="F234" s="91">
        <f t="shared" si="3572"/>
        <v>140</v>
      </c>
      <c r="G234" s="91">
        <f t="shared" si="3572"/>
        <v>140</v>
      </c>
      <c r="H234" s="4">
        <f t="shared" si="3572"/>
        <v>1</v>
      </c>
      <c r="I234">
        <v>200</v>
      </c>
      <c r="J234" s="48">
        <f t="shared" si="2800"/>
        <v>0</v>
      </c>
      <c r="K234" s="48">
        <f t="shared" si="3555"/>
        <v>0</v>
      </c>
      <c r="L234" s="98">
        <f t="shared" si="2802"/>
        <v>0</v>
      </c>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f>$J234+$K234+$L234</f>
        <v>0</v>
      </c>
      <c r="BC234" s="48"/>
      <c r="BE234" s="3" t="s">
        <v>217</v>
      </c>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f>BF193*BB234</f>
        <v>0</v>
      </c>
    </row>
    <row r="235" spans="1:98" x14ac:dyDescent="0.3">
      <c r="I235">
        <v>205</v>
      </c>
      <c r="BE235" s="19" t="s">
        <v>176</v>
      </c>
      <c r="BF235" s="99">
        <f>SUM(BF193:BF234)</f>
        <v>0</v>
      </c>
      <c r="BG235" s="99">
        <f t="shared" ref="BG235:CT235" si="3593">SUM(BG193:BG234)</f>
        <v>3.6689973226589934</v>
      </c>
      <c r="BH235" s="99">
        <f t="shared" si="3593"/>
        <v>24.459982151059961</v>
      </c>
      <c r="BI235" s="99">
        <f t="shared" si="3593"/>
        <v>61.149955377649903</v>
      </c>
      <c r="BJ235" s="99">
        <f t="shared" si="3593"/>
        <v>122.29991075529981</v>
      </c>
      <c r="BK235" s="99">
        <f t="shared" si="3593"/>
        <v>136.17696308480743</v>
      </c>
      <c r="BL235" s="99">
        <f t="shared" si="3593"/>
        <v>147.69646148112446</v>
      </c>
      <c r="BM235" s="99">
        <f t="shared" si="3593"/>
        <v>156.88756327446328</v>
      </c>
      <c r="BN235" s="99">
        <f t="shared" si="3593"/>
        <v>167.31288755969055</v>
      </c>
      <c r="BO235" s="99">
        <f t="shared" si="3593"/>
        <v>175.13755607456272</v>
      </c>
      <c r="BP235" s="99">
        <f t="shared" si="3593"/>
        <v>183.03532437325393</v>
      </c>
      <c r="BQ235" s="99">
        <f t="shared" si="3593"/>
        <v>189.07228951641707</v>
      </c>
      <c r="BR235" s="99">
        <f t="shared" si="3593"/>
        <v>195.40159138403874</v>
      </c>
      <c r="BS235" s="99">
        <f t="shared" si="3593"/>
        <v>204.97066629061987</v>
      </c>
      <c r="BT235" s="99">
        <f t="shared" si="3593"/>
        <v>223.33982129712408</v>
      </c>
      <c r="BU235" s="99">
        <f t="shared" si="3593"/>
        <v>239.4735869240701</v>
      </c>
      <c r="BV235" s="99">
        <f t="shared" si="3593"/>
        <v>258.60190739187158</v>
      </c>
      <c r="BW235" s="99">
        <f t="shared" si="3593"/>
        <v>277.12796117213907</v>
      </c>
      <c r="BX235" s="99">
        <f t="shared" si="3593"/>
        <v>294.58722868070709</v>
      </c>
      <c r="BY235" s="99">
        <f t="shared" si="3593"/>
        <v>312.65423696711179</v>
      </c>
      <c r="BZ235" s="99">
        <f t="shared" si="3593"/>
        <v>331.17889438011224</v>
      </c>
      <c r="CA235" s="99">
        <f t="shared" si="3593"/>
        <v>343.60566259103132</v>
      </c>
      <c r="CB235" s="99">
        <f t="shared" si="3593"/>
        <v>348.3330256530391</v>
      </c>
      <c r="CC235" s="99">
        <f t="shared" si="3593"/>
        <v>353.67733895265366</v>
      </c>
      <c r="CD235" s="99">
        <f t="shared" si="3593"/>
        <v>360.42443370070436</v>
      </c>
      <c r="CE235" s="99">
        <f t="shared" si="3593"/>
        <v>363.48555095840169</v>
      </c>
      <c r="CF235" s="99">
        <f t="shared" si="3593"/>
        <v>369.38609327641967</v>
      </c>
      <c r="CG235" s="99">
        <f t="shared" si="3593"/>
        <v>378.21347000930996</v>
      </c>
      <c r="CH235" s="99">
        <f t="shared" si="3593"/>
        <v>384.20979608638612</v>
      </c>
      <c r="CI235" s="99">
        <f t="shared" si="3593"/>
        <v>3.6689973226589934</v>
      </c>
      <c r="CJ235" s="99">
        <f t="shared" si="3593"/>
        <v>24.459982151059961</v>
      </c>
      <c r="CK235" s="99">
        <f t="shared" si="3593"/>
        <v>61.149955377649903</v>
      </c>
      <c r="CL235" s="99">
        <f t="shared" si="3593"/>
        <v>122.29991075529981</v>
      </c>
      <c r="CM235" s="99">
        <f t="shared" si="3593"/>
        <v>136.17696308480743</v>
      </c>
      <c r="CN235" s="99">
        <f t="shared" si="3593"/>
        <v>147.69646148112446</v>
      </c>
      <c r="CO235" s="99">
        <f t="shared" si="3593"/>
        <v>156.88756327446328</v>
      </c>
      <c r="CP235" s="99">
        <f t="shared" si="3593"/>
        <v>167.31288755969055</v>
      </c>
      <c r="CQ235" s="99">
        <f t="shared" si="3593"/>
        <v>175.13755607456272</v>
      </c>
      <c r="CR235" s="99">
        <f t="shared" si="3593"/>
        <v>183.03532437325393</v>
      </c>
      <c r="CS235" s="99">
        <f t="shared" si="3593"/>
        <v>189.07228951641707</v>
      </c>
      <c r="CT235" s="99">
        <f t="shared" si="3593"/>
        <v>195.40159138403874</v>
      </c>
    </row>
    <row r="237" spans="1:98" x14ac:dyDescent="0.3">
      <c r="A237" s="60" t="s">
        <v>285</v>
      </c>
    </row>
    <row r="238" spans="1:98" x14ac:dyDescent="0.3">
      <c r="A238" s="100"/>
      <c r="B238" s="100" t="s">
        <v>163</v>
      </c>
      <c r="C238" s="100" t="s">
        <v>164</v>
      </c>
      <c r="D238" t="s">
        <v>167</v>
      </c>
      <c r="E238" t="s">
        <v>166</v>
      </c>
    </row>
    <row r="239" spans="1:98" x14ac:dyDescent="0.3">
      <c r="A239" s="100" t="s">
        <v>165</v>
      </c>
      <c r="B239" s="93">
        <v>150</v>
      </c>
      <c r="C239" s="93">
        <v>150</v>
      </c>
      <c r="D239">
        <f>C239-B239+5</f>
        <v>5</v>
      </c>
      <c r="E239" s="4">
        <f>100/(D239/5)/100</f>
        <v>1</v>
      </c>
      <c r="N239" s="19">
        <v>0</v>
      </c>
      <c r="O239" s="19">
        <v>5</v>
      </c>
      <c r="P239" s="19">
        <v>10</v>
      </c>
      <c r="Q239" s="19">
        <v>15</v>
      </c>
      <c r="R239" s="19">
        <v>20</v>
      </c>
      <c r="S239" s="19">
        <v>25</v>
      </c>
      <c r="T239" s="19">
        <v>30</v>
      </c>
      <c r="U239" s="19">
        <v>35</v>
      </c>
      <c r="V239" s="19">
        <v>40</v>
      </c>
      <c r="W239" s="19">
        <v>45</v>
      </c>
      <c r="X239" s="19">
        <v>50</v>
      </c>
      <c r="Y239" s="19">
        <v>55</v>
      </c>
      <c r="Z239" s="19">
        <v>60</v>
      </c>
      <c r="AA239" s="19">
        <v>65</v>
      </c>
      <c r="AB239" s="19">
        <v>70</v>
      </c>
      <c r="AC239" s="19">
        <v>75</v>
      </c>
      <c r="AD239" s="19">
        <v>80</v>
      </c>
      <c r="AE239" s="19">
        <v>85</v>
      </c>
      <c r="AF239" s="19">
        <v>90</v>
      </c>
      <c r="AG239" s="19">
        <v>95</v>
      </c>
      <c r="AH239" s="19">
        <v>100</v>
      </c>
      <c r="AI239" s="19">
        <v>105</v>
      </c>
      <c r="AJ239" s="19">
        <v>110</v>
      </c>
      <c r="AK239" s="19">
        <v>115</v>
      </c>
      <c r="AL239" s="19">
        <v>120</v>
      </c>
      <c r="AM239" s="19">
        <v>125</v>
      </c>
      <c r="AN239" s="19">
        <v>130</v>
      </c>
      <c r="AO239" s="19">
        <v>135</v>
      </c>
      <c r="AP239" s="19">
        <v>140</v>
      </c>
      <c r="AQ239" s="19">
        <v>145</v>
      </c>
      <c r="AR239" s="2">
        <v>150</v>
      </c>
      <c r="AS239" s="19">
        <v>155</v>
      </c>
      <c r="AT239" s="2">
        <v>160</v>
      </c>
      <c r="AU239" s="19">
        <v>165</v>
      </c>
      <c r="AV239" s="2">
        <v>170</v>
      </c>
      <c r="AW239" s="19">
        <v>175</v>
      </c>
      <c r="AX239" s="2">
        <v>180</v>
      </c>
      <c r="AY239" s="19">
        <v>185</v>
      </c>
      <c r="AZ239" s="2">
        <v>190</v>
      </c>
      <c r="BA239" s="19">
        <v>195</v>
      </c>
      <c r="BB239" s="2">
        <v>200</v>
      </c>
      <c r="BF239" s="19">
        <v>0</v>
      </c>
      <c r="BG239" s="19">
        <v>5</v>
      </c>
      <c r="BH239" s="19">
        <v>10</v>
      </c>
      <c r="BI239" s="19">
        <v>15</v>
      </c>
      <c r="BJ239" s="19">
        <v>20</v>
      </c>
      <c r="BK239" s="19">
        <v>25</v>
      </c>
      <c r="BL239" s="19">
        <v>30</v>
      </c>
      <c r="BM239" s="19">
        <v>35</v>
      </c>
      <c r="BN239" s="19">
        <v>40</v>
      </c>
      <c r="BO239" s="19">
        <v>45</v>
      </c>
      <c r="BP239" s="19">
        <v>50</v>
      </c>
      <c r="BQ239" s="19">
        <v>55</v>
      </c>
      <c r="BR239" s="19">
        <v>60</v>
      </c>
      <c r="BS239" s="19">
        <v>65</v>
      </c>
      <c r="BT239" s="19">
        <v>70</v>
      </c>
      <c r="BU239" s="19">
        <v>75</v>
      </c>
      <c r="BV239" s="19">
        <v>80</v>
      </c>
      <c r="BW239" s="19">
        <v>85</v>
      </c>
      <c r="BX239" s="19">
        <v>90</v>
      </c>
      <c r="BY239" s="19">
        <v>95</v>
      </c>
      <c r="BZ239" s="19">
        <v>100</v>
      </c>
      <c r="CA239" s="19">
        <v>105</v>
      </c>
      <c r="CB239" s="19">
        <v>110</v>
      </c>
      <c r="CC239" s="19">
        <v>115</v>
      </c>
      <c r="CD239" s="19">
        <v>120</v>
      </c>
      <c r="CE239" s="19">
        <v>125</v>
      </c>
      <c r="CF239" s="19">
        <v>130</v>
      </c>
      <c r="CG239" s="19">
        <v>135</v>
      </c>
      <c r="CH239" s="19">
        <v>140</v>
      </c>
      <c r="CI239" s="19">
        <v>145</v>
      </c>
      <c r="CJ239" s="2">
        <v>150</v>
      </c>
      <c r="CK239" s="19">
        <v>155</v>
      </c>
      <c r="CL239" s="2">
        <v>160</v>
      </c>
      <c r="CM239" s="19">
        <v>165</v>
      </c>
      <c r="CN239" s="2">
        <v>170</v>
      </c>
      <c r="CO239" s="19">
        <v>175</v>
      </c>
      <c r="CP239" s="2">
        <v>180</v>
      </c>
      <c r="CQ239" s="19">
        <v>185</v>
      </c>
      <c r="CR239" s="2">
        <v>190</v>
      </c>
      <c r="CS239" s="19">
        <v>195</v>
      </c>
      <c r="CT239" s="2">
        <v>200</v>
      </c>
    </row>
    <row r="240" spans="1:98" x14ac:dyDescent="0.3">
      <c r="A240" s="100" t="s">
        <v>92</v>
      </c>
      <c r="B240" s="93">
        <v>150</v>
      </c>
      <c r="C240" s="93">
        <v>150</v>
      </c>
      <c r="D240">
        <f>C240-B240+5</f>
        <v>5</v>
      </c>
      <c r="E240" s="4">
        <f>IF(D240&gt;0,100/(D240/5)/100,1)</f>
        <v>1</v>
      </c>
      <c r="F240" s="94" t="s">
        <v>163</v>
      </c>
      <c r="G240" s="94" t="s">
        <v>164</v>
      </c>
      <c r="H240" s="94" t="s">
        <v>173</v>
      </c>
      <c r="I240" s="95" t="s">
        <v>169</v>
      </c>
      <c r="J240" s="3" t="s">
        <v>172</v>
      </c>
      <c r="K240" s="97" t="s">
        <v>174</v>
      </c>
      <c r="L240" s="97" t="s">
        <v>175</v>
      </c>
      <c r="M240" t="s">
        <v>168</v>
      </c>
      <c r="N240" s="4">
        <f t="shared" ref="N240" si="3594">IF(IF(BF239&lt;=$B239,1,M240-$E239)&gt;0,IF(BF239&lt;=$B239,1,M240-$E239),0)</f>
        <v>1</v>
      </c>
      <c r="O240" s="4">
        <f t="shared" ref="O240" si="3595">IF(IF(BG239&lt;=$B239,1,N240-$E239)&gt;0,IF(BG239&lt;=$B239,1,N240-$E239),0)</f>
        <v>1</v>
      </c>
      <c r="P240" s="4">
        <f t="shared" ref="P240" si="3596">IF(IF(BH239&lt;=$B239,1,O240-$E239)&gt;0,IF(BH239&lt;=$B239,1,O240-$E239),0)</f>
        <v>1</v>
      </c>
      <c r="Q240" s="4">
        <f t="shared" ref="Q240" si="3597">IF(IF(BI239&lt;=$B239,1,P240-$E239)&gt;0,IF(BI239&lt;=$B239,1,P240-$E239),0)</f>
        <v>1</v>
      </c>
      <c r="R240" s="4">
        <f t="shared" ref="R240" si="3598">IF(IF(BJ239&lt;=$B239,1,Q240-$E239)&gt;0,IF(BJ239&lt;=$B239,1,Q240-$E239),0)</f>
        <v>1</v>
      </c>
      <c r="S240" s="4">
        <f t="shared" ref="S240" si="3599">IF(IF(BK239&lt;=$B239,1,R240-$E239)&gt;0,IF(BK239&lt;=$B239,1,R240-$E239),0)</f>
        <v>1</v>
      </c>
      <c r="T240" s="4">
        <f t="shared" ref="T240" si="3600">IF(IF(BL239&lt;=$B239,1,S240-$E239)&gt;0,IF(BL239&lt;=$B239,1,S240-$E239),0)</f>
        <v>1</v>
      </c>
      <c r="U240" s="4">
        <f t="shared" ref="U240" si="3601">IF(IF(BM239&lt;=$B239,1,T240-$E239)&gt;0,IF(BM239&lt;=$B239,1,T240-$E239),0)</f>
        <v>1</v>
      </c>
      <c r="V240" s="4">
        <f t="shared" ref="V240" si="3602">IF(IF(BN239&lt;=$B239,1,U240-$E239)&gt;0,IF(BN239&lt;=$B239,1,U240-$E239),0)</f>
        <v>1</v>
      </c>
      <c r="W240" s="4">
        <f t="shared" ref="W240" si="3603">IF(IF(BO239&lt;=$B239,1,V240-$E239)&gt;0,IF(BO239&lt;=$B239,1,V240-$E239),0)</f>
        <v>1</v>
      </c>
      <c r="X240" s="4">
        <f t="shared" ref="X240" si="3604">IF(IF(BP239&lt;=$B239,1,W240-$E239)&gt;0,IF(BP239&lt;=$B239,1,W240-$E239),0)</f>
        <v>1</v>
      </c>
      <c r="Y240" s="4">
        <f t="shared" ref="Y240" si="3605">IF(IF(BQ239&lt;=$B239,1,X240-$E239)&gt;0,IF(BQ239&lt;=$B239,1,X240-$E239),0)</f>
        <v>1</v>
      </c>
      <c r="Z240" s="4">
        <f t="shared" ref="Z240" si="3606">IF(IF(BR239&lt;=$B239,1,Y240-$E239)&gt;0,IF(BR239&lt;=$B239,1,Y240-$E239),0)</f>
        <v>1</v>
      </c>
      <c r="AA240" s="4">
        <f t="shared" ref="AA240" si="3607">IF(IF(BS239&lt;=$B239,1,Z240-$E239)&gt;0,IF(BS239&lt;=$B239,1,Z240-$E239),0)</f>
        <v>1</v>
      </c>
      <c r="AB240" s="4">
        <f t="shared" ref="AB240" si="3608">IF(IF(BT239&lt;=$B239,1,AA240-$E239)&gt;0,IF(BT239&lt;=$B239,1,AA240-$E239),0)</f>
        <v>1</v>
      </c>
      <c r="AC240" s="4">
        <f t="shared" ref="AC240" si="3609">IF(IF(BU239&lt;=$B239,1,AB240-$E239)&gt;0,IF(BU239&lt;=$B239,1,AB240-$E239),0)</f>
        <v>1</v>
      </c>
      <c r="AD240" s="4">
        <f t="shared" ref="AD240" si="3610">IF(IF(BV239&lt;=$B239,1,AC240-$E239)&gt;0,IF(BV239&lt;=$B239,1,AC240-$E239),0)</f>
        <v>1</v>
      </c>
      <c r="AE240" s="4">
        <f t="shared" ref="AE240" si="3611">IF(IF(BW239&lt;=$B239,1,AD240-$E239)&gt;0,IF(BW239&lt;=$B239,1,AD240-$E239),0)</f>
        <v>1</v>
      </c>
      <c r="AF240" s="4">
        <f t="shared" ref="AF240" si="3612">IF(IF(BX239&lt;=$B239,1,AE240-$E239)&gt;0,IF(BX239&lt;=$B239,1,AE240-$E239),0)</f>
        <v>1</v>
      </c>
      <c r="AG240" s="4">
        <f t="shared" ref="AG240" si="3613">IF(IF(BY239&lt;=$B239,1,AF240-$E239)&gt;0,IF(BY239&lt;=$B239,1,AF240-$E239),0)</f>
        <v>1</v>
      </c>
      <c r="AH240" s="4">
        <f t="shared" ref="AH240" si="3614">IF(IF(BZ239&lt;=$B239,1,AG240-$E239)&gt;0,IF(BZ239&lt;=$B239,1,AG240-$E239),0)</f>
        <v>1</v>
      </c>
      <c r="AI240" s="4">
        <f t="shared" ref="AI240" si="3615">IF(IF(CA239&lt;=$B239,1,AH240-$E239)&gt;0,IF(CA239&lt;=$B239,1,AH240-$E239),0)</f>
        <v>1</v>
      </c>
      <c r="AJ240" s="4">
        <f t="shared" ref="AJ240" si="3616">IF(IF(CB239&lt;=$B239,1,AI240-$E239)&gt;0,IF(CB239&lt;=$B239,1,AI240-$E239),0)</f>
        <v>1</v>
      </c>
      <c r="AK240" s="4">
        <f t="shared" ref="AK240" si="3617">IF(IF(CC239&lt;=$B239,1,AJ240-$E239)&gt;0,IF(CC239&lt;=$B239,1,AJ240-$E239),0)</f>
        <v>1</v>
      </c>
      <c r="AL240" s="4">
        <f t="shared" ref="AL240" si="3618">IF(IF(CD239&lt;=$B239,1,AK240-$E239)&gt;0,IF(CD239&lt;=$B239,1,AK240-$E239),0)</f>
        <v>1</v>
      </c>
      <c r="AM240" s="4">
        <f t="shared" ref="AM240" si="3619">IF(IF(CE239&lt;=$B239,1,AL240-$E239)&gt;0,IF(CE239&lt;=$B239,1,AL240-$E239),0)</f>
        <v>1</v>
      </c>
      <c r="AN240" s="4">
        <f t="shared" ref="AN240" si="3620">IF(IF(CF239&lt;=$B239,1,AM240-$E239)&gt;0,IF(CF239&lt;=$B239,1,AM240-$E239),0)</f>
        <v>1</v>
      </c>
      <c r="AO240" s="4">
        <f t="shared" ref="AO240" si="3621">IF(IF(CG239&lt;=$B239,1,AN240-$E239)&gt;0,IF(CG239&lt;=$B239,1,AN240-$E239),0)</f>
        <v>1</v>
      </c>
      <c r="AP240" s="4">
        <f t="shared" ref="AP240" si="3622">IF(IF(CH239&lt;=$B239,1,AO240-$E239)&gt;0,IF(CH239&lt;=$B239,1,AO240-$E239),0)</f>
        <v>1</v>
      </c>
      <c r="AQ240" s="4">
        <f t="shared" ref="AQ240" si="3623">IF(IF(CI239&lt;=$B239,1,AP240-$E239)&gt;0,IF(CI239&lt;=$B239,1,AP240-$E239),0)</f>
        <v>1</v>
      </c>
      <c r="AR240" s="4">
        <f t="shared" ref="AR240" si="3624">IF(IF(CJ239&lt;=$B239,1,AQ240-$E239)&gt;0,IF(CJ239&lt;=$B239,1,AQ240-$E239),0)</f>
        <v>1</v>
      </c>
      <c r="AS240" s="4">
        <f t="shared" ref="AS240" si="3625">IF(IF(CK239&lt;=$B239,1,AR240-$E239)&gt;0,IF(CK239&lt;=$B239,1,AR240-$E239),0)</f>
        <v>0</v>
      </c>
      <c r="AT240" s="4">
        <f t="shared" ref="AT240" si="3626">IF(IF(CL239&lt;=$B239,1,AS240-$E239)&gt;0,IF(CL239&lt;=$B239,1,AS240-$E239),0)</f>
        <v>0</v>
      </c>
      <c r="AU240" s="4">
        <f t="shared" ref="AU240" si="3627">IF(IF(CM239&lt;=$B239,1,AT240-$E239)&gt;0,IF(CM239&lt;=$B239,1,AT240-$E239),0)</f>
        <v>0</v>
      </c>
      <c r="AV240" s="4">
        <f t="shared" ref="AV240" si="3628">IF(IF(CN239&lt;=$B239,1,AU240-$E239)&gt;0,IF(CN239&lt;=$B239,1,AU240-$E239),0)</f>
        <v>0</v>
      </c>
      <c r="AW240" s="4">
        <f t="shared" ref="AW240" si="3629">IF(IF(CO239&lt;=$B239,1,AV240-$E239)&gt;0,IF(CO239&lt;=$B239,1,AV240-$E239),0)</f>
        <v>0</v>
      </c>
      <c r="AX240" s="4">
        <f t="shared" ref="AX240" si="3630">IF(IF(CP239&lt;=$B239,1,AW240-$E239)&gt;0,IF(CP239&lt;=$B239,1,AW240-$E239),0)</f>
        <v>0</v>
      </c>
      <c r="AY240" s="4">
        <f t="shared" ref="AY240" si="3631">IF(IF(CQ239&lt;=$B239,1,AX240-$E239)&gt;0,IF(CQ239&lt;=$B239,1,AX240-$E239),0)</f>
        <v>0</v>
      </c>
      <c r="AZ240" s="4">
        <f t="shared" ref="AZ240" si="3632">IF(IF(CR239&lt;=$B239,1,AY240-$E239)&gt;0,IF(CR239&lt;=$B239,1,AY240-$E239),0)</f>
        <v>0</v>
      </c>
      <c r="BA240" s="4">
        <f t="shared" ref="BA240" si="3633">IF(IF(CS239&lt;=$B239,1,AZ240-$E239)&gt;0,IF(CS239&lt;=$B239,1,AZ240-$E239),0)</f>
        <v>0</v>
      </c>
      <c r="BB240" s="4">
        <f t="shared" ref="BB240" si="3634">IF(IF(CT239&lt;=$B239,1,BA240-$E239)&gt;0,IF(CT239&lt;=$B239,1,BA240-$E239),0)</f>
        <v>0</v>
      </c>
      <c r="BE240" t="s">
        <v>171</v>
      </c>
      <c r="BF240" s="91">
        <f>'Data tilvækstoversigt'!C204*N240</f>
        <v>0</v>
      </c>
      <c r="BG240" s="91">
        <f>'Data tilvækstoversigt'!D204*O240</f>
        <v>2.0526134548132937</v>
      </c>
      <c r="BH240" s="91">
        <f>'Data tilvækstoversigt'!E204*P240</f>
        <v>13.684089698755294</v>
      </c>
      <c r="BI240" s="91">
        <f>'Data tilvækstoversigt'!F204*Q240</f>
        <v>34.210224246888231</v>
      </c>
      <c r="BJ240" s="91">
        <f>'Data tilvækstoversigt'!G204*R240</f>
        <v>68.420448493776462</v>
      </c>
      <c r="BK240" s="91">
        <f>'Data tilvækstoversigt'!H204*S240</f>
        <v>115.02147143553063</v>
      </c>
      <c r="BL240" s="91">
        <f>'Data tilvækstoversigt'!I204*T240</f>
        <v>129.25974034178279</v>
      </c>
      <c r="BM240" s="91">
        <f>'Data tilvækstoversigt'!J204*U240</f>
        <v>138.37877484598906</v>
      </c>
      <c r="BN240" s="91">
        <f>'Data tilvækstoversigt'!K204*V240</f>
        <v>148.95830860377683</v>
      </c>
      <c r="BO240" s="91">
        <f>'Data tilvækstoversigt'!L204*W240</f>
        <v>156.20211513091587</v>
      </c>
      <c r="BP240" s="91">
        <f>'Data tilvækstoversigt'!M204*X240</f>
        <v>165.19814122106951</v>
      </c>
      <c r="BQ240" s="91">
        <f>'Data tilvækstoversigt'!N204*Y240</f>
        <v>172.80486612677456</v>
      </c>
      <c r="BR240" s="91">
        <f>'Data tilvækstoversigt'!O204*Z240</f>
        <v>184.35880963846424</v>
      </c>
      <c r="BS240" s="91">
        <f>'Data tilvækstoversigt'!P204*AA240</f>
        <v>197.22595577681008</v>
      </c>
      <c r="BT240" s="91">
        <f>'Data tilvækstoversigt'!Q204*AB240</f>
        <v>208.04762096237843</v>
      </c>
      <c r="BU240" s="91">
        <f>'Data tilvækstoversigt'!R204*AC240</f>
        <v>220.60528513341805</v>
      </c>
      <c r="BV240" s="91">
        <f>'Data tilvækstoversigt'!S204*AD240</f>
        <v>231.89272309819506</v>
      </c>
      <c r="BW240" s="91">
        <f>'Data tilvækstoversigt'!T204*AE240</f>
        <v>243.73252698735132</v>
      </c>
      <c r="BX240" s="91">
        <f>'Data tilvækstoversigt'!U204*AF240</f>
        <v>255.91234671830631</v>
      </c>
      <c r="BY240" s="91">
        <f>'Data tilvækstoversigt'!V204*AG240</f>
        <v>268.09045819661634</v>
      </c>
      <c r="BZ240" s="91">
        <f>'Data tilvækstoversigt'!W204*AH240</f>
        <v>279.25554149175508</v>
      </c>
      <c r="CA240" s="91">
        <f>'Data tilvækstoversigt'!X204*AI240</f>
        <v>291.77701332513988</v>
      </c>
      <c r="CB240" s="91">
        <f>'Data tilvækstoversigt'!Y204*AJ240</f>
        <v>304.211602273952</v>
      </c>
      <c r="CC240" s="91">
        <f>'Data tilvækstoversigt'!Z204*AK240</f>
        <v>316.84710253480819</v>
      </c>
      <c r="CD240" s="91">
        <f>'Data tilvækstoversigt'!AA204*AL240</f>
        <v>328.86012493644665</v>
      </c>
      <c r="CE240" s="91">
        <f>'Data tilvækstoversigt'!AB204*AM240</f>
        <v>339.53567196647185</v>
      </c>
      <c r="CF240" s="91">
        <f>'Data tilvækstoversigt'!AC204*AN240</f>
        <v>340.36447303801197</v>
      </c>
      <c r="CG240" s="91">
        <f>'Data tilvækstoversigt'!AD204*AO240</f>
        <v>345.46395831691558</v>
      </c>
      <c r="CH240" s="91">
        <f>'Data tilvækstoversigt'!AE204*AP240</f>
        <v>347.02101107350461</v>
      </c>
      <c r="CI240" s="91">
        <f>'Data tilvækstoversigt'!AF204*AQ240</f>
        <v>350.25467565331337</v>
      </c>
      <c r="CJ240" s="91">
        <f>'Data tilvækstoversigt'!AG204*AR240</f>
        <v>356.46489627605558</v>
      </c>
      <c r="CK240" s="91">
        <f>'Data tilvækstoversigt'!AH204*AS240</f>
        <v>0</v>
      </c>
      <c r="CL240" s="91">
        <f>'Data tilvækstoversigt'!AI204*AT240</f>
        <v>0</v>
      </c>
      <c r="CM240" s="91">
        <f>'Data tilvækstoversigt'!AJ204*AU240</f>
        <v>0</v>
      </c>
      <c r="CN240" s="91">
        <f>'Data tilvækstoversigt'!AK204*AV240</f>
        <v>0</v>
      </c>
      <c r="CO240" s="91">
        <f>'Data tilvækstoversigt'!AL204*AW240</f>
        <v>0</v>
      </c>
      <c r="CP240" s="91">
        <f>'Data tilvækstoversigt'!AM204*AX240</f>
        <v>0</v>
      </c>
      <c r="CQ240" s="91">
        <f>'Data tilvækstoversigt'!AN204*AY240</f>
        <v>0</v>
      </c>
      <c r="CR240" s="91">
        <f>'Data tilvækstoversigt'!AO204*AZ240</f>
        <v>0</v>
      </c>
      <c r="CS240" s="91">
        <f>'Data tilvækstoversigt'!AP204*BA240</f>
        <v>0</v>
      </c>
      <c r="CT240" s="91">
        <f>'Data tilvækstoversigt'!AQ204*BB240</f>
        <v>0</v>
      </c>
    </row>
    <row r="241" spans="5:98" x14ac:dyDescent="0.3">
      <c r="F241" s="92">
        <f>B240</f>
        <v>150</v>
      </c>
      <c r="G241" s="92">
        <f>C240</f>
        <v>150</v>
      </c>
      <c r="H241" s="4">
        <f>E240</f>
        <v>1</v>
      </c>
      <c r="I241">
        <v>0</v>
      </c>
      <c r="J241" s="48">
        <f>IF(AND(I241&gt;=F241,I241&lt;=G241+1),H241,0)</f>
        <v>0</v>
      </c>
      <c r="K241" s="48">
        <f>IF(IF(AND(I241&gt;=(F241*2),I241&lt;=G241+F241+(G241-F241+5)+1),((H241)^2)*(I242-F241*2)/5,0)&lt;=H241,IF(AND(I241&gt;=(F241*2),I241&lt;=G241+F241+(G241-F241+5)+1),((H241)^2)*(I242-F241*2)/5,0),(K240-H241^2))</f>
        <v>0</v>
      </c>
      <c r="L241" s="98">
        <f>IF(IF(AND(I241&gt;=(F241*3),I241&lt;=G241+F241+F241+(G241-F241+5)+1),((H241)^3)*(I242-F241*3)/5,0)&lt;=H241,IF(AND(I241&gt;=(F241*3),I241&lt;=G241+F241+F241+(G241-F241+5)+1),((H241)^3)*(I242-F241*3)/5,0),(L240-H241^3))</f>
        <v>0</v>
      </c>
      <c r="M241" s="96"/>
      <c r="N241" s="48">
        <f>$J241+$K241+$L241</f>
        <v>0</v>
      </c>
      <c r="O241" s="48">
        <f t="shared" ref="O241:BB247" si="3635">$J241+$K241+$L241</f>
        <v>0</v>
      </c>
      <c r="P241" s="48">
        <f t="shared" si="3635"/>
        <v>0</v>
      </c>
      <c r="Q241" s="48">
        <f t="shared" si="3635"/>
        <v>0</v>
      </c>
      <c r="R241" s="48">
        <f t="shared" si="3635"/>
        <v>0</v>
      </c>
      <c r="S241" s="48">
        <f t="shared" si="3635"/>
        <v>0</v>
      </c>
      <c r="T241" s="48">
        <f t="shared" si="3635"/>
        <v>0</v>
      </c>
      <c r="U241" s="48">
        <f t="shared" si="3635"/>
        <v>0</v>
      </c>
      <c r="V241" s="48">
        <f t="shared" si="3635"/>
        <v>0</v>
      </c>
      <c r="W241" s="48">
        <f t="shared" si="3635"/>
        <v>0</v>
      </c>
      <c r="X241" s="48">
        <f t="shared" si="3635"/>
        <v>0</v>
      </c>
      <c r="Y241" s="48">
        <f t="shared" si="3635"/>
        <v>0</v>
      </c>
      <c r="Z241" s="48">
        <f t="shared" si="3635"/>
        <v>0</v>
      </c>
      <c r="AA241" s="48">
        <f t="shared" si="3635"/>
        <v>0</v>
      </c>
      <c r="AB241" s="48">
        <f t="shared" si="3635"/>
        <v>0</v>
      </c>
      <c r="AC241" s="48">
        <f t="shared" si="3635"/>
        <v>0</v>
      </c>
      <c r="AD241" s="48">
        <f t="shared" si="3635"/>
        <v>0</v>
      </c>
      <c r="AE241" s="48">
        <f t="shared" si="3635"/>
        <v>0</v>
      </c>
      <c r="AF241" s="48">
        <f t="shared" si="3635"/>
        <v>0</v>
      </c>
      <c r="AG241" s="48">
        <f t="shared" si="3635"/>
        <v>0</v>
      </c>
      <c r="AH241" s="48">
        <f t="shared" si="3635"/>
        <v>0</v>
      </c>
      <c r="AI241" s="48">
        <f t="shared" si="3635"/>
        <v>0</v>
      </c>
      <c r="AJ241" s="48">
        <f t="shared" si="3635"/>
        <v>0</v>
      </c>
      <c r="AK241" s="48">
        <f t="shared" si="3635"/>
        <v>0</v>
      </c>
      <c r="AL241" s="48">
        <f t="shared" si="3635"/>
        <v>0</v>
      </c>
      <c r="AM241" s="48">
        <f t="shared" si="3635"/>
        <v>0</v>
      </c>
      <c r="AN241" s="48">
        <f t="shared" si="3635"/>
        <v>0</v>
      </c>
      <c r="AO241" s="48">
        <f t="shared" si="3635"/>
        <v>0</v>
      </c>
      <c r="AP241" s="48">
        <f t="shared" si="3635"/>
        <v>0</v>
      </c>
      <c r="AQ241" s="48">
        <f t="shared" si="3635"/>
        <v>0</v>
      </c>
      <c r="AR241" s="48">
        <f t="shared" si="3635"/>
        <v>0</v>
      </c>
      <c r="AS241" s="48">
        <f t="shared" si="3635"/>
        <v>0</v>
      </c>
      <c r="AT241" s="48">
        <f t="shared" si="3635"/>
        <v>0</v>
      </c>
      <c r="AU241" s="48">
        <f t="shared" si="3635"/>
        <v>0</v>
      </c>
      <c r="AV241" s="48">
        <f t="shared" si="3635"/>
        <v>0</v>
      </c>
      <c r="AW241" s="48">
        <f t="shared" si="3635"/>
        <v>0</v>
      </c>
      <c r="AX241" s="48">
        <f t="shared" si="3635"/>
        <v>0</v>
      </c>
      <c r="AY241" s="48">
        <f t="shared" si="3635"/>
        <v>0</v>
      </c>
      <c r="AZ241" s="48">
        <f t="shared" si="3635"/>
        <v>0</v>
      </c>
      <c r="BA241" s="48">
        <f t="shared" si="3635"/>
        <v>0</v>
      </c>
      <c r="BB241" s="48">
        <f t="shared" si="3635"/>
        <v>0</v>
      </c>
      <c r="BC241" s="48"/>
      <c r="BE241" t="s">
        <v>177</v>
      </c>
      <c r="BF241">
        <f>BF240*N241</f>
        <v>0</v>
      </c>
      <c r="BG241">
        <f t="shared" ref="BG241" si="3636">BG240*O241</f>
        <v>0</v>
      </c>
      <c r="BH241">
        <f t="shared" ref="BH241" si="3637">BH240*P241</f>
        <v>0</v>
      </c>
      <c r="BI241">
        <f t="shared" ref="BI241" si="3638">BI240*Q241</f>
        <v>0</v>
      </c>
      <c r="BJ241">
        <f t="shared" ref="BJ241" si="3639">BJ240*R241</f>
        <v>0</v>
      </c>
      <c r="BK241">
        <f t="shared" ref="BK241" si="3640">BK240*S241</f>
        <v>0</v>
      </c>
      <c r="BL241">
        <f t="shared" ref="BL241" si="3641">BL240*T241</f>
        <v>0</v>
      </c>
      <c r="BM241">
        <f t="shared" ref="BM241" si="3642">BM240*U241</f>
        <v>0</v>
      </c>
      <c r="BN241">
        <f t="shared" ref="BN241" si="3643">BN240*V241</f>
        <v>0</v>
      </c>
      <c r="BO241">
        <f t="shared" ref="BO241" si="3644">BO240*W241</f>
        <v>0</v>
      </c>
      <c r="BP241">
        <f t="shared" ref="BP241" si="3645">BP240*X241</f>
        <v>0</v>
      </c>
      <c r="BQ241">
        <f t="shared" ref="BQ241" si="3646">BQ240*Y241</f>
        <v>0</v>
      </c>
      <c r="BR241">
        <f t="shared" ref="BR241" si="3647">BR240*Z241</f>
        <v>0</v>
      </c>
      <c r="BS241">
        <f t="shared" ref="BS241" si="3648">BS240*AA241</f>
        <v>0</v>
      </c>
      <c r="BT241">
        <f t="shared" ref="BT241" si="3649">BT240*AB241</f>
        <v>0</v>
      </c>
      <c r="BU241">
        <f t="shared" ref="BU241" si="3650">BU240*AC241</f>
        <v>0</v>
      </c>
      <c r="BV241">
        <f t="shared" ref="BV241" si="3651">BV240*AD241</f>
        <v>0</v>
      </c>
      <c r="BW241">
        <f t="shared" ref="BW241" si="3652">BW240*AE241</f>
        <v>0</v>
      </c>
      <c r="BX241">
        <f t="shared" ref="BX241" si="3653">BX240*AF241</f>
        <v>0</v>
      </c>
      <c r="BY241">
        <f t="shared" ref="BY241" si="3654">BY240*AG241</f>
        <v>0</v>
      </c>
      <c r="BZ241">
        <f t="shared" ref="BZ241" si="3655">BZ240*AH241</f>
        <v>0</v>
      </c>
      <c r="CA241">
        <f t="shared" ref="CA241" si="3656">CA240*AI241</f>
        <v>0</v>
      </c>
      <c r="CB241">
        <f t="shared" ref="CB241" si="3657">CB240*AJ241</f>
        <v>0</v>
      </c>
      <c r="CC241">
        <f t="shared" ref="CC241" si="3658">CC240*AK241</f>
        <v>0</v>
      </c>
      <c r="CD241">
        <f t="shared" ref="CD241" si="3659">CD240*AL241</f>
        <v>0</v>
      </c>
      <c r="CE241">
        <f t="shared" ref="CE241" si="3660">CE240*AM241</f>
        <v>0</v>
      </c>
      <c r="CF241">
        <f t="shared" ref="CF241" si="3661">CF240*AN241</f>
        <v>0</v>
      </c>
      <c r="CG241">
        <f t="shared" ref="CG241" si="3662">CG240*AO241</f>
        <v>0</v>
      </c>
      <c r="CH241">
        <f t="shared" ref="CH241" si="3663">CH240*AP241</f>
        <v>0</v>
      </c>
      <c r="CI241">
        <f t="shared" ref="CI241" si="3664">CI240*AQ241</f>
        <v>0</v>
      </c>
      <c r="CJ241">
        <f t="shared" ref="CJ241" si="3665">CJ240*AR241</f>
        <v>0</v>
      </c>
      <c r="CK241">
        <f t="shared" ref="CK241" si="3666">CK240*AS241</f>
        <v>0</v>
      </c>
      <c r="CL241">
        <f t="shared" ref="CL241" si="3667">CL240*AT241</f>
        <v>0</v>
      </c>
      <c r="CM241">
        <f t="shared" ref="CM241" si="3668">CM240*AU241</f>
        <v>0</v>
      </c>
      <c r="CN241">
        <f t="shared" ref="CN241" si="3669">CN240*AV241</f>
        <v>0</v>
      </c>
      <c r="CO241">
        <f t="shared" ref="CO241" si="3670">CO240*AW241</f>
        <v>0</v>
      </c>
      <c r="CP241">
        <f t="shared" ref="CP241" si="3671">CP240*AX241</f>
        <v>0</v>
      </c>
      <c r="CQ241">
        <f t="shared" ref="CQ241" si="3672">CQ240*AY241</f>
        <v>0</v>
      </c>
      <c r="CR241">
        <f t="shared" ref="CR241" si="3673">CR240*AZ241</f>
        <v>0</v>
      </c>
      <c r="CS241">
        <f t="shared" ref="CS241" si="3674">CS240*BA241</f>
        <v>0</v>
      </c>
      <c r="CT241">
        <f t="shared" ref="CT241" si="3675">CT240*BB241</f>
        <v>0</v>
      </c>
    </row>
    <row r="242" spans="5:98" x14ac:dyDescent="0.3">
      <c r="F242" s="91">
        <f>F241</f>
        <v>150</v>
      </c>
      <c r="G242" s="91">
        <f>G241</f>
        <v>150</v>
      </c>
      <c r="H242" s="4">
        <f>H241</f>
        <v>1</v>
      </c>
      <c r="I242">
        <v>5</v>
      </c>
      <c r="J242" s="48">
        <f t="shared" ref="J242:J281" si="3676">IF(AND(I242&gt;=F242,I242&lt;=G242+1),H242,0)</f>
        <v>0</v>
      </c>
      <c r="K242" s="48">
        <f t="shared" ref="K242:K247" si="3677">IF(IF(AND(I242&gt;=(F242*2),I242&lt;=G242+F242+(G242-F242+5)+1),((H242)^2)*(I243-F242*2)/5,0)&lt;=H242,IF(AND(I242&gt;=(F242*2),I242&lt;=G242+F242+(G242-F242+5)+1),((H242)^2)*(I243-F242*2)/5,0),(K241-H242^2))</f>
        <v>0</v>
      </c>
      <c r="L242" s="98">
        <f t="shared" ref="L242:L281" si="3678">IF(IF(AND(I242&gt;=(F242*3),I242&lt;=G242+F242+F242+(G242-F242+5)+1),((H242)^3)*(I243-F242*3)/5,0)&lt;=H242,IF(AND(I242&gt;=(F242*3),I242&lt;=G242+F242+F242+(G242-F242+5)+1),((H242)^3)*(I243-F242*3)/5,0),(L241-H242^3))</f>
        <v>0</v>
      </c>
      <c r="M242" s="48"/>
      <c r="N242" s="48"/>
      <c r="O242" s="48">
        <f>$J242+$K242+$L242</f>
        <v>0</v>
      </c>
      <c r="P242" s="48">
        <f t="shared" si="3635"/>
        <v>0</v>
      </c>
      <c r="Q242" s="48">
        <f t="shared" si="3635"/>
        <v>0</v>
      </c>
      <c r="R242" s="48">
        <f t="shared" si="3635"/>
        <v>0</v>
      </c>
      <c r="S242" s="48">
        <f t="shared" si="3635"/>
        <v>0</v>
      </c>
      <c r="T242" s="48">
        <f t="shared" si="3635"/>
        <v>0</v>
      </c>
      <c r="U242" s="48">
        <f t="shared" si="3635"/>
        <v>0</v>
      </c>
      <c r="V242" s="48">
        <f t="shared" si="3635"/>
        <v>0</v>
      </c>
      <c r="W242" s="48">
        <f t="shared" si="3635"/>
        <v>0</v>
      </c>
      <c r="X242" s="48">
        <f t="shared" si="3635"/>
        <v>0</v>
      </c>
      <c r="Y242" s="48">
        <f t="shared" si="3635"/>
        <v>0</v>
      </c>
      <c r="Z242" s="48">
        <f t="shared" si="3635"/>
        <v>0</v>
      </c>
      <c r="AA242" s="48">
        <f t="shared" si="3635"/>
        <v>0</v>
      </c>
      <c r="AB242" s="48">
        <f t="shared" si="3635"/>
        <v>0</v>
      </c>
      <c r="AC242" s="48">
        <f t="shared" si="3635"/>
        <v>0</v>
      </c>
      <c r="AD242" s="48">
        <f t="shared" si="3635"/>
        <v>0</v>
      </c>
      <c r="AE242" s="48">
        <f t="shared" si="3635"/>
        <v>0</v>
      </c>
      <c r="AF242" s="48">
        <f t="shared" si="3635"/>
        <v>0</v>
      </c>
      <c r="AG242" s="48">
        <f t="shared" si="3635"/>
        <v>0</v>
      </c>
      <c r="AH242" s="48">
        <f t="shared" si="3635"/>
        <v>0</v>
      </c>
      <c r="AI242" s="48">
        <f t="shared" si="3635"/>
        <v>0</v>
      </c>
      <c r="AJ242" s="48">
        <f t="shared" si="3635"/>
        <v>0</v>
      </c>
      <c r="AK242" s="48">
        <f t="shared" si="3635"/>
        <v>0</v>
      </c>
      <c r="AL242" s="48">
        <f t="shared" si="3635"/>
        <v>0</v>
      </c>
      <c r="AM242" s="48">
        <f t="shared" si="3635"/>
        <v>0</v>
      </c>
      <c r="AN242" s="48">
        <f t="shared" si="3635"/>
        <v>0</v>
      </c>
      <c r="AO242" s="48">
        <f t="shared" si="3635"/>
        <v>0</v>
      </c>
      <c r="AP242" s="48">
        <f t="shared" si="3635"/>
        <v>0</v>
      </c>
      <c r="AQ242" s="48">
        <f t="shared" si="3635"/>
        <v>0</v>
      </c>
      <c r="AR242" s="48">
        <f t="shared" si="3635"/>
        <v>0</v>
      </c>
      <c r="AS242" s="48">
        <f t="shared" si="3635"/>
        <v>0</v>
      </c>
      <c r="AT242" s="48">
        <f t="shared" si="3635"/>
        <v>0</v>
      </c>
      <c r="AU242" s="48">
        <f t="shared" si="3635"/>
        <v>0</v>
      </c>
      <c r="AV242" s="48">
        <f t="shared" si="3635"/>
        <v>0</v>
      </c>
      <c r="AW242" s="48">
        <f t="shared" si="3635"/>
        <v>0</v>
      </c>
      <c r="AX242" s="48">
        <f t="shared" si="3635"/>
        <v>0</v>
      </c>
      <c r="AY242" s="48">
        <f t="shared" si="3635"/>
        <v>0</v>
      </c>
      <c r="AZ242" s="48">
        <f t="shared" si="3635"/>
        <v>0</v>
      </c>
      <c r="BA242" s="48">
        <f t="shared" si="3635"/>
        <v>0</v>
      </c>
      <c r="BB242" s="48">
        <f t="shared" si="3635"/>
        <v>0</v>
      </c>
      <c r="BC242" s="48"/>
      <c r="BE242" t="s">
        <v>178</v>
      </c>
      <c r="BG242">
        <f>BF240*O242</f>
        <v>0</v>
      </c>
      <c r="BH242">
        <f t="shared" ref="BH242" si="3679">BG240*P242</f>
        <v>0</v>
      </c>
      <c r="BI242">
        <f t="shared" ref="BI242" si="3680">BH240*Q242</f>
        <v>0</v>
      </c>
      <c r="BJ242">
        <f t="shared" ref="BJ242" si="3681">BI240*R242</f>
        <v>0</v>
      </c>
      <c r="BK242">
        <f t="shared" ref="BK242" si="3682">BJ240*S242</f>
        <v>0</v>
      </c>
      <c r="BL242">
        <f t="shared" ref="BL242" si="3683">BK240*T242</f>
        <v>0</v>
      </c>
      <c r="BM242">
        <f t="shared" ref="BM242" si="3684">BL240*U242</f>
        <v>0</v>
      </c>
      <c r="BN242">
        <f t="shared" ref="BN242" si="3685">BM240*V242</f>
        <v>0</v>
      </c>
      <c r="BO242">
        <f t="shared" ref="BO242" si="3686">BN240*W242</f>
        <v>0</v>
      </c>
      <c r="BP242">
        <f t="shared" ref="BP242" si="3687">BO240*X242</f>
        <v>0</v>
      </c>
      <c r="BQ242">
        <f t="shared" ref="BQ242" si="3688">BP240*Y242</f>
        <v>0</v>
      </c>
      <c r="BR242">
        <f t="shared" ref="BR242" si="3689">BQ240*Z242</f>
        <v>0</v>
      </c>
      <c r="BS242">
        <f t="shared" ref="BS242" si="3690">BR240*AA242</f>
        <v>0</v>
      </c>
      <c r="BT242">
        <f t="shared" ref="BT242" si="3691">BS240*AB242</f>
        <v>0</v>
      </c>
      <c r="BU242">
        <f t="shared" ref="BU242" si="3692">BT240*AC242</f>
        <v>0</v>
      </c>
      <c r="BV242">
        <f t="shared" ref="BV242" si="3693">BU240*AD242</f>
        <v>0</v>
      </c>
      <c r="BW242">
        <f t="shared" ref="BW242" si="3694">BV240*AE242</f>
        <v>0</v>
      </c>
      <c r="BX242">
        <f t="shared" ref="BX242" si="3695">BW240*AF242</f>
        <v>0</v>
      </c>
      <c r="BY242">
        <f t="shared" ref="BY242" si="3696">BX240*AG242</f>
        <v>0</v>
      </c>
      <c r="BZ242">
        <f t="shared" ref="BZ242" si="3697">BY240*AH242</f>
        <v>0</v>
      </c>
      <c r="CA242">
        <f t="shared" ref="CA242" si="3698">BZ240*AI242</f>
        <v>0</v>
      </c>
      <c r="CB242">
        <f t="shared" ref="CB242" si="3699">CA240*AJ242</f>
        <v>0</v>
      </c>
      <c r="CC242">
        <f t="shared" ref="CC242" si="3700">CB240*AK242</f>
        <v>0</v>
      </c>
      <c r="CD242">
        <f t="shared" ref="CD242" si="3701">CC240*AL242</f>
        <v>0</v>
      </c>
      <c r="CE242">
        <f t="shared" ref="CE242" si="3702">CD240*AM242</f>
        <v>0</v>
      </c>
      <c r="CF242">
        <f t="shared" ref="CF242" si="3703">CE240*AN242</f>
        <v>0</v>
      </c>
      <c r="CG242">
        <f t="shared" ref="CG242" si="3704">CF240*AO242</f>
        <v>0</v>
      </c>
      <c r="CH242">
        <f t="shared" ref="CH242" si="3705">CG240*AP242</f>
        <v>0</v>
      </c>
      <c r="CI242">
        <f t="shared" ref="CI242" si="3706">CH240*AQ242</f>
        <v>0</v>
      </c>
      <c r="CJ242">
        <f t="shared" ref="CJ242" si="3707">CI240*AR242</f>
        <v>0</v>
      </c>
      <c r="CK242">
        <f t="shared" ref="CK242" si="3708">CJ240*AS242</f>
        <v>0</v>
      </c>
      <c r="CL242">
        <f t="shared" ref="CL242" si="3709">CK240*AT242</f>
        <v>0</v>
      </c>
      <c r="CM242">
        <f t="shared" ref="CM242" si="3710">CL240*AU242</f>
        <v>0</v>
      </c>
      <c r="CN242">
        <f t="shared" ref="CN242" si="3711">CM240*AV242</f>
        <v>0</v>
      </c>
      <c r="CO242">
        <f t="shared" ref="CO242" si="3712">CN240*AW242</f>
        <v>0</v>
      </c>
      <c r="CP242">
        <f t="shared" ref="CP242" si="3713">CO240*AX242</f>
        <v>0</v>
      </c>
      <c r="CQ242">
        <f t="shared" ref="CQ242" si="3714">CP240*AY242</f>
        <v>0</v>
      </c>
      <c r="CR242">
        <f t="shared" ref="CR242" si="3715">CQ240*AZ242</f>
        <v>0</v>
      </c>
      <c r="CS242">
        <f t="shared" ref="CS242" si="3716">CR240*BA242</f>
        <v>0</v>
      </c>
      <c r="CT242">
        <f t="shared" ref="CT242" si="3717">CS240*BB242</f>
        <v>0</v>
      </c>
    </row>
    <row r="243" spans="5:98" x14ac:dyDescent="0.3">
      <c r="E243" s="4"/>
      <c r="F243" s="91">
        <f t="shared" ref="F243:H243" si="3718">F242</f>
        <v>150</v>
      </c>
      <c r="G243" s="91">
        <f t="shared" si="3718"/>
        <v>150</v>
      </c>
      <c r="H243" s="4">
        <f t="shared" si="3718"/>
        <v>1</v>
      </c>
      <c r="I243">
        <v>10</v>
      </c>
      <c r="J243" s="48">
        <f t="shared" si="3676"/>
        <v>0</v>
      </c>
      <c r="K243" s="48">
        <f t="shared" si="3677"/>
        <v>0</v>
      </c>
      <c r="L243" s="98">
        <f t="shared" si="3678"/>
        <v>0</v>
      </c>
      <c r="M243" s="48"/>
      <c r="N243" s="48"/>
      <c r="O243" s="48"/>
      <c r="P243" s="48">
        <f>$J243+$K243+$L243</f>
        <v>0</v>
      </c>
      <c r="Q243" s="48">
        <f t="shared" si="3635"/>
        <v>0</v>
      </c>
      <c r="R243" s="48">
        <f t="shared" si="3635"/>
        <v>0</v>
      </c>
      <c r="S243" s="48">
        <f t="shared" si="3635"/>
        <v>0</v>
      </c>
      <c r="T243" s="48">
        <f t="shared" si="3635"/>
        <v>0</v>
      </c>
      <c r="U243" s="48">
        <f t="shared" si="3635"/>
        <v>0</v>
      </c>
      <c r="V243" s="48">
        <f t="shared" si="3635"/>
        <v>0</v>
      </c>
      <c r="W243" s="48">
        <f t="shared" si="3635"/>
        <v>0</v>
      </c>
      <c r="X243" s="48">
        <f t="shared" si="3635"/>
        <v>0</v>
      </c>
      <c r="Y243" s="48">
        <f t="shared" si="3635"/>
        <v>0</v>
      </c>
      <c r="Z243" s="48">
        <f t="shared" si="3635"/>
        <v>0</v>
      </c>
      <c r="AA243" s="48">
        <f t="shared" si="3635"/>
        <v>0</v>
      </c>
      <c r="AB243" s="48">
        <f t="shared" si="3635"/>
        <v>0</v>
      </c>
      <c r="AC243" s="48">
        <f t="shared" si="3635"/>
        <v>0</v>
      </c>
      <c r="AD243" s="48">
        <f t="shared" si="3635"/>
        <v>0</v>
      </c>
      <c r="AE243" s="48">
        <f t="shared" si="3635"/>
        <v>0</v>
      </c>
      <c r="AF243" s="48">
        <f t="shared" si="3635"/>
        <v>0</v>
      </c>
      <c r="AG243" s="48">
        <f t="shared" si="3635"/>
        <v>0</v>
      </c>
      <c r="AH243" s="48">
        <f t="shared" si="3635"/>
        <v>0</v>
      </c>
      <c r="AI243" s="48">
        <f t="shared" si="3635"/>
        <v>0</v>
      </c>
      <c r="AJ243" s="48">
        <f t="shared" si="3635"/>
        <v>0</v>
      </c>
      <c r="AK243" s="48">
        <f t="shared" si="3635"/>
        <v>0</v>
      </c>
      <c r="AL243" s="48">
        <f t="shared" si="3635"/>
        <v>0</v>
      </c>
      <c r="AM243" s="48">
        <f t="shared" si="3635"/>
        <v>0</v>
      </c>
      <c r="AN243" s="48">
        <f t="shared" si="3635"/>
        <v>0</v>
      </c>
      <c r="AO243" s="48">
        <f t="shared" si="3635"/>
        <v>0</v>
      </c>
      <c r="AP243" s="48">
        <f t="shared" si="3635"/>
        <v>0</v>
      </c>
      <c r="AQ243" s="48">
        <f t="shared" si="3635"/>
        <v>0</v>
      </c>
      <c r="AR243" s="48">
        <f t="shared" si="3635"/>
        <v>0</v>
      </c>
      <c r="AS243" s="48">
        <f t="shared" si="3635"/>
        <v>0</v>
      </c>
      <c r="AT243" s="48">
        <f t="shared" si="3635"/>
        <v>0</v>
      </c>
      <c r="AU243" s="48">
        <f t="shared" si="3635"/>
        <v>0</v>
      </c>
      <c r="AV243" s="48">
        <f t="shared" si="3635"/>
        <v>0</v>
      </c>
      <c r="AW243" s="48">
        <f t="shared" si="3635"/>
        <v>0</v>
      </c>
      <c r="AX243" s="48">
        <f t="shared" si="3635"/>
        <v>0</v>
      </c>
      <c r="AY243" s="48">
        <f t="shared" si="3635"/>
        <v>0</v>
      </c>
      <c r="AZ243" s="48">
        <f t="shared" si="3635"/>
        <v>0</v>
      </c>
      <c r="BA243" s="48">
        <f t="shared" si="3635"/>
        <v>0</v>
      </c>
      <c r="BB243" s="48">
        <f t="shared" si="3635"/>
        <v>0</v>
      </c>
      <c r="BC243" s="48"/>
      <c r="BE243" t="s">
        <v>179</v>
      </c>
      <c r="BH243">
        <f>BF240*P243</f>
        <v>0</v>
      </c>
      <c r="BI243">
        <f t="shared" ref="BI243" si="3719">BG240*Q243</f>
        <v>0</v>
      </c>
      <c r="BJ243">
        <f t="shared" ref="BJ243" si="3720">BH240*R243</f>
        <v>0</v>
      </c>
      <c r="BK243">
        <f t="shared" ref="BK243" si="3721">BI240*S243</f>
        <v>0</v>
      </c>
      <c r="BL243">
        <f t="shared" ref="BL243" si="3722">BJ240*T243</f>
        <v>0</v>
      </c>
      <c r="BM243">
        <f t="shared" ref="BM243" si="3723">BK240*U243</f>
        <v>0</v>
      </c>
      <c r="BN243">
        <f t="shared" ref="BN243" si="3724">BL240*V243</f>
        <v>0</v>
      </c>
      <c r="BO243">
        <f t="shared" ref="BO243" si="3725">BM240*W243</f>
        <v>0</v>
      </c>
      <c r="BP243">
        <f t="shared" ref="BP243" si="3726">BN240*X243</f>
        <v>0</v>
      </c>
      <c r="BQ243">
        <f t="shared" ref="BQ243" si="3727">BO240*Y243</f>
        <v>0</v>
      </c>
      <c r="BR243">
        <f t="shared" ref="BR243" si="3728">BP240*Z243</f>
        <v>0</v>
      </c>
      <c r="BS243">
        <f t="shared" ref="BS243" si="3729">BQ240*AA243</f>
        <v>0</v>
      </c>
      <c r="BT243">
        <f t="shared" ref="BT243" si="3730">BR240*AB243</f>
        <v>0</v>
      </c>
      <c r="BU243">
        <f t="shared" ref="BU243" si="3731">BS240*AC243</f>
        <v>0</v>
      </c>
      <c r="BV243">
        <f t="shared" ref="BV243" si="3732">BT240*AD243</f>
        <v>0</v>
      </c>
      <c r="BW243">
        <f t="shared" ref="BW243" si="3733">BU240*AE243</f>
        <v>0</v>
      </c>
      <c r="BX243">
        <f t="shared" ref="BX243" si="3734">BV240*AF243</f>
        <v>0</v>
      </c>
      <c r="BY243">
        <f t="shared" ref="BY243" si="3735">BW240*AG243</f>
        <v>0</v>
      </c>
      <c r="BZ243">
        <f t="shared" ref="BZ243" si="3736">BX240*AH243</f>
        <v>0</v>
      </c>
      <c r="CA243">
        <f t="shared" ref="CA243" si="3737">BY240*AI243</f>
        <v>0</v>
      </c>
      <c r="CB243">
        <f t="shared" ref="CB243" si="3738">BZ240*AJ243</f>
        <v>0</v>
      </c>
      <c r="CC243">
        <f t="shared" ref="CC243" si="3739">CA240*AK243</f>
        <v>0</v>
      </c>
      <c r="CD243">
        <f t="shared" ref="CD243" si="3740">CB240*AL243</f>
        <v>0</v>
      </c>
      <c r="CE243">
        <f t="shared" ref="CE243" si="3741">CC240*AM243</f>
        <v>0</v>
      </c>
      <c r="CF243">
        <f t="shared" ref="CF243" si="3742">CD240*AN243</f>
        <v>0</v>
      </c>
      <c r="CG243">
        <f t="shared" ref="CG243" si="3743">CE240*AO243</f>
        <v>0</v>
      </c>
      <c r="CH243">
        <f t="shared" ref="CH243" si="3744">CF240*AP243</f>
        <v>0</v>
      </c>
      <c r="CI243">
        <f t="shared" ref="CI243" si="3745">CG240*AQ243</f>
        <v>0</v>
      </c>
      <c r="CJ243">
        <f t="shared" ref="CJ243" si="3746">CH240*AR243</f>
        <v>0</v>
      </c>
      <c r="CK243">
        <f t="shared" ref="CK243" si="3747">CI240*AS243</f>
        <v>0</v>
      </c>
      <c r="CL243">
        <f t="shared" ref="CL243" si="3748">CJ240*AT243</f>
        <v>0</v>
      </c>
      <c r="CM243">
        <f t="shared" ref="CM243" si="3749">CK240*AU243</f>
        <v>0</v>
      </c>
      <c r="CN243">
        <f t="shared" ref="CN243" si="3750">CL240*AV243</f>
        <v>0</v>
      </c>
      <c r="CO243">
        <f t="shared" ref="CO243" si="3751">CM240*AW243</f>
        <v>0</v>
      </c>
      <c r="CP243">
        <f t="shared" ref="CP243" si="3752">CN240*AX243</f>
        <v>0</v>
      </c>
      <c r="CQ243">
        <f t="shared" ref="CQ243" si="3753">CO240*AY243</f>
        <v>0</v>
      </c>
      <c r="CR243">
        <f t="shared" ref="CR243" si="3754">CP240*AZ243</f>
        <v>0</v>
      </c>
      <c r="CS243">
        <f t="shared" ref="CS243" si="3755">CQ240*BA243</f>
        <v>0</v>
      </c>
      <c r="CT243">
        <f t="shared" ref="CT243" si="3756">CR240*BB243</f>
        <v>0</v>
      </c>
    </row>
    <row r="244" spans="5:98" x14ac:dyDescent="0.3">
      <c r="F244" s="91">
        <f t="shared" ref="F244:H244" si="3757">F243</f>
        <v>150</v>
      </c>
      <c r="G244" s="91">
        <f t="shared" si="3757"/>
        <v>150</v>
      </c>
      <c r="H244" s="4">
        <f t="shared" si="3757"/>
        <v>1</v>
      </c>
      <c r="I244">
        <v>15</v>
      </c>
      <c r="J244" s="48">
        <f t="shared" si="3676"/>
        <v>0</v>
      </c>
      <c r="K244" s="48">
        <f t="shared" si="3677"/>
        <v>0</v>
      </c>
      <c r="L244" s="98">
        <f t="shared" si="3678"/>
        <v>0</v>
      </c>
      <c r="M244" s="48"/>
      <c r="N244" s="48"/>
      <c r="O244" s="48"/>
      <c r="P244" s="48"/>
      <c r="Q244" s="48">
        <f>$J244+$K244+$L244</f>
        <v>0</v>
      </c>
      <c r="R244" s="48">
        <f t="shared" si="3635"/>
        <v>0</v>
      </c>
      <c r="S244" s="48">
        <f t="shared" si="3635"/>
        <v>0</v>
      </c>
      <c r="T244" s="48">
        <f t="shared" si="3635"/>
        <v>0</v>
      </c>
      <c r="U244" s="48">
        <f t="shared" si="3635"/>
        <v>0</v>
      </c>
      <c r="V244" s="48">
        <f t="shared" si="3635"/>
        <v>0</v>
      </c>
      <c r="W244" s="48">
        <f t="shared" si="3635"/>
        <v>0</v>
      </c>
      <c r="X244" s="48">
        <f t="shared" si="3635"/>
        <v>0</v>
      </c>
      <c r="Y244" s="48">
        <f t="shared" si="3635"/>
        <v>0</v>
      </c>
      <c r="Z244" s="48">
        <f t="shared" si="3635"/>
        <v>0</v>
      </c>
      <c r="AA244" s="48">
        <f t="shared" si="3635"/>
        <v>0</v>
      </c>
      <c r="AB244" s="48">
        <f t="shared" si="3635"/>
        <v>0</v>
      </c>
      <c r="AC244" s="48">
        <f t="shared" si="3635"/>
        <v>0</v>
      </c>
      <c r="AD244" s="48">
        <f t="shared" si="3635"/>
        <v>0</v>
      </c>
      <c r="AE244" s="48">
        <f t="shared" si="3635"/>
        <v>0</v>
      </c>
      <c r="AF244" s="48">
        <f t="shared" si="3635"/>
        <v>0</v>
      </c>
      <c r="AG244" s="48">
        <f t="shared" si="3635"/>
        <v>0</v>
      </c>
      <c r="AH244" s="48">
        <f t="shared" si="3635"/>
        <v>0</v>
      </c>
      <c r="AI244" s="48">
        <f t="shared" si="3635"/>
        <v>0</v>
      </c>
      <c r="AJ244" s="48">
        <f t="shared" si="3635"/>
        <v>0</v>
      </c>
      <c r="AK244" s="48">
        <f t="shared" si="3635"/>
        <v>0</v>
      </c>
      <c r="AL244" s="48">
        <f t="shared" si="3635"/>
        <v>0</v>
      </c>
      <c r="AM244" s="48">
        <f t="shared" si="3635"/>
        <v>0</v>
      </c>
      <c r="AN244" s="48">
        <f t="shared" si="3635"/>
        <v>0</v>
      </c>
      <c r="AO244" s="48">
        <f t="shared" si="3635"/>
        <v>0</v>
      </c>
      <c r="AP244" s="48">
        <f t="shared" si="3635"/>
        <v>0</v>
      </c>
      <c r="AQ244" s="48">
        <f t="shared" si="3635"/>
        <v>0</v>
      </c>
      <c r="AR244" s="48">
        <f t="shared" si="3635"/>
        <v>0</v>
      </c>
      <c r="AS244" s="48">
        <f t="shared" si="3635"/>
        <v>0</v>
      </c>
      <c r="AT244" s="48">
        <f t="shared" si="3635"/>
        <v>0</v>
      </c>
      <c r="AU244" s="48">
        <f t="shared" si="3635"/>
        <v>0</v>
      </c>
      <c r="AV244" s="48">
        <f t="shared" si="3635"/>
        <v>0</v>
      </c>
      <c r="AW244" s="48">
        <f t="shared" si="3635"/>
        <v>0</v>
      </c>
      <c r="AX244" s="48">
        <f t="shared" si="3635"/>
        <v>0</v>
      </c>
      <c r="AY244" s="48">
        <f t="shared" si="3635"/>
        <v>0</v>
      </c>
      <c r="AZ244" s="48">
        <f t="shared" si="3635"/>
        <v>0</v>
      </c>
      <c r="BA244" s="48">
        <f t="shared" si="3635"/>
        <v>0</v>
      </c>
      <c r="BB244" s="48">
        <f t="shared" si="3635"/>
        <v>0</v>
      </c>
      <c r="BC244" s="48"/>
      <c r="BE244" t="s">
        <v>180</v>
      </c>
      <c r="BI244">
        <f>BF240*Q244</f>
        <v>0</v>
      </c>
      <c r="BJ244">
        <f t="shared" ref="BJ244" si="3758">BG240*R244</f>
        <v>0</v>
      </c>
      <c r="BK244">
        <f t="shared" ref="BK244" si="3759">BH240*S244</f>
        <v>0</v>
      </c>
      <c r="BL244">
        <f t="shared" ref="BL244" si="3760">BI240*T244</f>
        <v>0</v>
      </c>
      <c r="BM244">
        <f t="shared" ref="BM244" si="3761">BJ240*U244</f>
        <v>0</v>
      </c>
      <c r="BN244">
        <f t="shared" ref="BN244" si="3762">BK240*V244</f>
        <v>0</v>
      </c>
      <c r="BO244">
        <f t="shared" ref="BO244" si="3763">BL240*W244</f>
        <v>0</v>
      </c>
      <c r="BP244">
        <f t="shared" ref="BP244" si="3764">BM240*X244</f>
        <v>0</v>
      </c>
      <c r="BQ244">
        <f t="shared" ref="BQ244" si="3765">BN240*Y244</f>
        <v>0</v>
      </c>
      <c r="BR244">
        <f t="shared" ref="BR244" si="3766">BO240*Z244</f>
        <v>0</v>
      </c>
      <c r="BS244">
        <f t="shared" ref="BS244" si="3767">BP240*AA244</f>
        <v>0</v>
      </c>
      <c r="BT244">
        <f t="shared" ref="BT244" si="3768">BQ240*AB244</f>
        <v>0</v>
      </c>
      <c r="BU244">
        <f t="shared" ref="BU244" si="3769">BR240*AC244</f>
        <v>0</v>
      </c>
      <c r="BV244">
        <f t="shared" ref="BV244" si="3770">BS240*AD244</f>
        <v>0</v>
      </c>
      <c r="BW244">
        <f t="shared" ref="BW244" si="3771">BT240*AE244</f>
        <v>0</v>
      </c>
      <c r="BX244">
        <f t="shared" ref="BX244" si="3772">BU240*AF244</f>
        <v>0</v>
      </c>
      <c r="BY244">
        <f t="shared" ref="BY244" si="3773">BV240*AG244</f>
        <v>0</v>
      </c>
      <c r="BZ244">
        <f t="shared" ref="BZ244" si="3774">BW240*AH244</f>
        <v>0</v>
      </c>
      <c r="CA244">
        <f t="shared" ref="CA244" si="3775">BX240*AI244</f>
        <v>0</v>
      </c>
      <c r="CB244">
        <f t="shared" ref="CB244" si="3776">BY240*AJ244</f>
        <v>0</v>
      </c>
      <c r="CC244">
        <f t="shared" ref="CC244" si="3777">BZ240*AK244</f>
        <v>0</v>
      </c>
      <c r="CD244">
        <f t="shared" ref="CD244" si="3778">CA240*AL244</f>
        <v>0</v>
      </c>
      <c r="CE244">
        <f t="shared" ref="CE244" si="3779">CB240*AM244</f>
        <v>0</v>
      </c>
      <c r="CF244">
        <f t="shared" ref="CF244" si="3780">CC240*AN244</f>
        <v>0</v>
      </c>
      <c r="CG244">
        <f t="shared" ref="CG244" si="3781">CD240*AO244</f>
        <v>0</v>
      </c>
      <c r="CH244">
        <f t="shared" ref="CH244" si="3782">CE240*AP244</f>
        <v>0</v>
      </c>
      <c r="CI244">
        <f t="shared" ref="CI244" si="3783">CF240*AQ244</f>
        <v>0</v>
      </c>
      <c r="CJ244">
        <f t="shared" ref="CJ244" si="3784">CG240*AR244</f>
        <v>0</v>
      </c>
      <c r="CK244">
        <f t="shared" ref="CK244" si="3785">CH240*AS244</f>
        <v>0</v>
      </c>
      <c r="CL244">
        <f t="shared" ref="CL244" si="3786">CI240*AT244</f>
        <v>0</v>
      </c>
      <c r="CM244">
        <f t="shared" ref="CM244" si="3787">CJ240*AU244</f>
        <v>0</v>
      </c>
      <c r="CN244">
        <f t="shared" ref="CN244" si="3788">CK240*AV244</f>
        <v>0</v>
      </c>
      <c r="CO244">
        <f t="shared" ref="CO244" si="3789">CL240*AW244</f>
        <v>0</v>
      </c>
      <c r="CP244">
        <f t="shared" ref="CP244" si="3790">CM240*AX244</f>
        <v>0</v>
      </c>
      <c r="CQ244">
        <f t="shared" ref="CQ244" si="3791">CN240*AY244</f>
        <v>0</v>
      </c>
      <c r="CR244">
        <f t="shared" ref="CR244" si="3792">CO240*AZ244</f>
        <v>0</v>
      </c>
      <c r="CS244">
        <f t="shared" ref="CS244" si="3793">CP240*BA244</f>
        <v>0</v>
      </c>
      <c r="CT244">
        <f t="shared" ref="CT244" si="3794">CQ240*BB244</f>
        <v>0</v>
      </c>
    </row>
    <row r="245" spans="5:98" x14ac:dyDescent="0.3">
      <c r="F245" s="91">
        <f t="shared" ref="F245:H245" si="3795">F244</f>
        <v>150</v>
      </c>
      <c r="G245" s="91">
        <f t="shared" si="3795"/>
        <v>150</v>
      </c>
      <c r="H245" s="4">
        <f t="shared" si="3795"/>
        <v>1</v>
      </c>
      <c r="I245">
        <v>20</v>
      </c>
      <c r="J245" s="48">
        <f t="shared" si="3676"/>
        <v>0</v>
      </c>
      <c r="K245" s="48">
        <f t="shared" si="3677"/>
        <v>0</v>
      </c>
      <c r="L245" s="98">
        <f t="shared" si="3678"/>
        <v>0</v>
      </c>
      <c r="M245" s="48"/>
      <c r="N245" s="48"/>
      <c r="O245" s="48"/>
      <c r="P245" s="48"/>
      <c r="Q245" s="48"/>
      <c r="R245" s="48">
        <f>$J245+$K245+$L245</f>
        <v>0</v>
      </c>
      <c r="S245" s="48">
        <f t="shared" si="3635"/>
        <v>0</v>
      </c>
      <c r="T245" s="48">
        <f t="shared" si="3635"/>
        <v>0</v>
      </c>
      <c r="U245" s="48">
        <f t="shared" si="3635"/>
        <v>0</v>
      </c>
      <c r="V245" s="48">
        <f t="shared" si="3635"/>
        <v>0</v>
      </c>
      <c r="W245" s="48">
        <f t="shared" si="3635"/>
        <v>0</v>
      </c>
      <c r="X245" s="48">
        <f t="shared" si="3635"/>
        <v>0</v>
      </c>
      <c r="Y245" s="48">
        <f t="shared" si="3635"/>
        <v>0</v>
      </c>
      <c r="Z245" s="48">
        <f t="shared" si="3635"/>
        <v>0</v>
      </c>
      <c r="AA245" s="48">
        <f t="shared" si="3635"/>
        <v>0</v>
      </c>
      <c r="AB245" s="48">
        <f t="shared" si="3635"/>
        <v>0</v>
      </c>
      <c r="AC245" s="48">
        <f t="shared" si="3635"/>
        <v>0</v>
      </c>
      <c r="AD245" s="48">
        <f t="shared" si="3635"/>
        <v>0</v>
      </c>
      <c r="AE245" s="48">
        <f t="shared" si="3635"/>
        <v>0</v>
      </c>
      <c r="AF245" s="48">
        <f t="shared" si="3635"/>
        <v>0</v>
      </c>
      <c r="AG245" s="48">
        <f t="shared" si="3635"/>
        <v>0</v>
      </c>
      <c r="AH245" s="48">
        <f t="shared" si="3635"/>
        <v>0</v>
      </c>
      <c r="AI245" s="48">
        <f t="shared" si="3635"/>
        <v>0</v>
      </c>
      <c r="AJ245" s="48">
        <f t="shared" si="3635"/>
        <v>0</v>
      </c>
      <c r="AK245" s="48">
        <f t="shared" si="3635"/>
        <v>0</v>
      </c>
      <c r="AL245" s="48">
        <f t="shared" si="3635"/>
        <v>0</v>
      </c>
      <c r="AM245" s="48">
        <f t="shared" si="3635"/>
        <v>0</v>
      </c>
      <c r="AN245" s="48">
        <f t="shared" si="3635"/>
        <v>0</v>
      </c>
      <c r="AO245" s="48">
        <f t="shared" si="3635"/>
        <v>0</v>
      </c>
      <c r="AP245" s="48">
        <f t="shared" si="3635"/>
        <v>0</v>
      </c>
      <c r="AQ245" s="48">
        <f t="shared" si="3635"/>
        <v>0</v>
      </c>
      <c r="AR245" s="48">
        <f t="shared" si="3635"/>
        <v>0</v>
      </c>
      <c r="AS245" s="48">
        <f t="shared" si="3635"/>
        <v>0</v>
      </c>
      <c r="AT245" s="48">
        <f t="shared" si="3635"/>
        <v>0</v>
      </c>
      <c r="AU245" s="48">
        <f t="shared" si="3635"/>
        <v>0</v>
      </c>
      <c r="AV245" s="48">
        <f t="shared" si="3635"/>
        <v>0</v>
      </c>
      <c r="AW245" s="48">
        <f t="shared" si="3635"/>
        <v>0</v>
      </c>
      <c r="AX245" s="48">
        <f t="shared" si="3635"/>
        <v>0</v>
      </c>
      <c r="AY245" s="48">
        <f t="shared" si="3635"/>
        <v>0</v>
      </c>
      <c r="AZ245" s="48">
        <f t="shared" si="3635"/>
        <v>0</v>
      </c>
      <c r="BA245" s="48">
        <f t="shared" si="3635"/>
        <v>0</v>
      </c>
      <c r="BB245" s="48">
        <f t="shared" si="3635"/>
        <v>0</v>
      </c>
      <c r="BC245" s="48"/>
      <c r="BE245" t="s">
        <v>181</v>
      </c>
      <c r="BJ245">
        <f>BF240*R245</f>
        <v>0</v>
      </c>
      <c r="BK245">
        <f t="shared" ref="BK245" si="3796">BG240*S245</f>
        <v>0</v>
      </c>
      <c r="BL245">
        <f t="shared" ref="BL245" si="3797">BH240*T245</f>
        <v>0</v>
      </c>
      <c r="BM245">
        <f t="shared" ref="BM245" si="3798">BI240*U245</f>
        <v>0</v>
      </c>
      <c r="BN245">
        <f t="shared" ref="BN245" si="3799">BJ240*V245</f>
        <v>0</v>
      </c>
      <c r="BO245">
        <f t="shared" ref="BO245" si="3800">BK240*W245</f>
        <v>0</v>
      </c>
      <c r="BP245">
        <f t="shared" ref="BP245" si="3801">BL240*X245</f>
        <v>0</v>
      </c>
      <c r="BQ245">
        <f t="shared" ref="BQ245" si="3802">BM240*Y245</f>
        <v>0</v>
      </c>
      <c r="BR245">
        <f t="shared" ref="BR245" si="3803">BN240*Z245</f>
        <v>0</v>
      </c>
      <c r="BS245">
        <f t="shared" ref="BS245" si="3804">BO240*AA245</f>
        <v>0</v>
      </c>
      <c r="BT245">
        <f t="shared" ref="BT245" si="3805">BP240*AB245</f>
        <v>0</v>
      </c>
      <c r="BU245">
        <f t="shared" ref="BU245" si="3806">BQ240*AC245</f>
        <v>0</v>
      </c>
      <c r="BV245">
        <f t="shared" ref="BV245" si="3807">BR240*AD245</f>
        <v>0</v>
      </c>
      <c r="BW245">
        <f t="shared" ref="BW245" si="3808">BS240*AE245</f>
        <v>0</v>
      </c>
      <c r="BX245">
        <f t="shared" ref="BX245" si="3809">BT240*AF245</f>
        <v>0</v>
      </c>
      <c r="BY245">
        <f t="shared" ref="BY245" si="3810">BU240*AG245</f>
        <v>0</v>
      </c>
      <c r="BZ245">
        <f t="shared" ref="BZ245" si="3811">BV240*AH245</f>
        <v>0</v>
      </c>
      <c r="CA245">
        <f t="shared" ref="CA245" si="3812">BW240*AI245</f>
        <v>0</v>
      </c>
      <c r="CB245">
        <f t="shared" ref="CB245" si="3813">BX240*AJ245</f>
        <v>0</v>
      </c>
      <c r="CC245">
        <f t="shared" ref="CC245" si="3814">BY240*AK245</f>
        <v>0</v>
      </c>
      <c r="CD245">
        <f t="shared" ref="CD245" si="3815">BZ240*AL245</f>
        <v>0</v>
      </c>
      <c r="CE245">
        <f t="shared" ref="CE245" si="3816">CA240*AM245</f>
        <v>0</v>
      </c>
      <c r="CF245">
        <f t="shared" ref="CF245" si="3817">CB240*AN245</f>
        <v>0</v>
      </c>
      <c r="CG245">
        <f t="shared" ref="CG245" si="3818">CC240*AO245</f>
        <v>0</v>
      </c>
      <c r="CH245">
        <f t="shared" ref="CH245" si="3819">CD240*AP245</f>
        <v>0</v>
      </c>
      <c r="CI245">
        <f t="shared" ref="CI245" si="3820">CE240*AQ245</f>
        <v>0</v>
      </c>
      <c r="CJ245">
        <f t="shared" ref="CJ245" si="3821">CF240*AR245</f>
        <v>0</v>
      </c>
      <c r="CK245">
        <f t="shared" ref="CK245" si="3822">CG240*AS245</f>
        <v>0</v>
      </c>
      <c r="CL245">
        <f t="shared" ref="CL245" si="3823">CH240*AT245</f>
        <v>0</v>
      </c>
      <c r="CM245">
        <f t="shared" ref="CM245" si="3824">CI240*AU245</f>
        <v>0</v>
      </c>
      <c r="CN245">
        <f t="shared" ref="CN245" si="3825">CJ240*AV245</f>
        <v>0</v>
      </c>
      <c r="CO245">
        <f t="shared" ref="CO245" si="3826">CK240*AW245</f>
        <v>0</v>
      </c>
      <c r="CP245">
        <f t="shared" ref="CP245" si="3827">CL240*AX245</f>
        <v>0</v>
      </c>
      <c r="CQ245">
        <f t="shared" ref="CQ245" si="3828">CM240*AY245</f>
        <v>0</v>
      </c>
      <c r="CR245">
        <f t="shared" ref="CR245" si="3829">CN240*AZ245</f>
        <v>0</v>
      </c>
      <c r="CS245">
        <f t="shared" ref="CS245" si="3830">CO240*BA245</f>
        <v>0</v>
      </c>
      <c r="CT245">
        <f t="shared" ref="CT245" si="3831">CP240*BB245</f>
        <v>0</v>
      </c>
    </row>
    <row r="246" spans="5:98" x14ac:dyDescent="0.3">
      <c r="F246" s="91">
        <f t="shared" ref="F246:H246" si="3832">F245</f>
        <v>150</v>
      </c>
      <c r="G246" s="91">
        <f t="shared" si="3832"/>
        <v>150</v>
      </c>
      <c r="H246" s="4">
        <f t="shared" si="3832"/>
        <v>1</v>
      </c>
      <c r="I246">
        <v>25</v>
      </c>
      <c r="J246" s="48">
        <f t="shared" si="3676"/>
        <v>0</v>
      </c>
      <c r="K246" s="48">
        <f t="shared" si="3677"/>
        <v>0</v>
      </c>
      <c r="L246" s="98">
        <f t="shared" si="3678"/>
        <v>0</v>
      </c>
      <c r="M246" s="48"/>
      <c r="N246" s="48"/>
      <c r="O246" s="48"/>
      <c r="P246" s="48"/>
      <c r="Q246" s="48"/>
      <c r="R246" s="48"/>
      <c r="S246" s="48">
        <f>$J246+$K246+$L246</f>
        <v>0</v>
      </c>
      <c r="T246" s="48">
        <f t="shared" si="3635"/>
        <v>0</v>
      </c>
      <c r="U246" s="48">
        <f t="shared" si="3635"/>
        <v>0</v>
      </c>
      <c r="V246" s="48">
        <f t="shared" si="3635"/>
        <v>0</v>
      </c>
      <c r="W246" s="48">
        <f t="shared" si="3635"/>
        <v>0</v>
      </c>
      <c r="X246" s="48">
        <f t="shared" si="3635"/>
        <v>0</v>
      </c>
      <c r="Y246" s="48">
        <f t="shared" si="3635"/>
        <v>0</v>
      </c>
      <c r="Z246" s="48">
        <f t="shared" si="3635"/>
        <v>0</v>
      </c>
      <c r="AA246" s="48">
        <f t="shared" si="3635"/>
        <v>0</v>
      </c>
      <c r="AB246" s="48">
        <f t="shared" si="3635"/>
        <v>0</v>
      </c>
      <c r="AC246" s="48">
        <f t="shared" si="3635"/>
        <v>0</v>
      </c>
      <c r="AD246" s="48">
        <f t="shared" si="3635"/>
        <v>0</v>
      </c>
      <c r="AE246" s="48">
        <f t="shared" si="3635"/>
        <v>0</v>
      </c>
      <c r="AF246" s="48">
        <f t="shared" si="3635"/>
        <v>0</v>
      </c>
      <c r="AG246" s="48">
        <f t="shared" si="3635"/>
        <v>0</v>
      </c>
      <c r="AH246" s="48">
        <f t="shared" si="3635"/>
        <v>0</v>
      </c>
      <c r="AI246" s="48">
        <f t="shared" si="3635"/>
        <v>0</v>
      </c>
      <c r="AJ246" s="48">
        <f t="shared" si="3635"/>
        <v>0</v>
      </c>
      <c r="AK246" s="48">
        <f t="shared" si="3635"/>
        <v>0</v>
      </c>
      <c r="AL246" s="48">
        <f t="shared" si="3635"/>
        <v>0</v>
      </c>
      <c r="AM246" s="48">
        <f t="shared" si="3635"/>
        <v>0</v>
      </c>
      <c r="AN246" s="48">
        <f t="shared" si="3635"/>
        <v>0</v>
      </c>
      <c r="AO246" s="48">
        <f t="shared" si="3635"/>
        <v>0</v>
      </c>
      <c r="AP246" s="48">
        <f t="shared" si="3635"/>
        <v>0</v>
      </c>
      <c r="AQ246" s="48">
        <f t="shared" si="3635"/>
        <v>0</v>
      </c>
      <c r="AR246" s="48">
        <f t="shared" si="3635"/>
        <v>0</v>
      </c>
      <c r="AS246" s="48">
        <f t="shared" si="3635"/>
        <v>0</v>
      </c>
      <c r="AT246" s="48">
        <f t="shared" si="3635"/>
        <v>0</v>
      </c>
      <c r="AU246" s="48">
        <f t="shared" si="3635"/>
        <v>0</v>
      </c>
      <c r="AV246" s="48">
        <f t="shared" si="3635"/>
        <v>0</v>
      </c>
      <c r="AW246" s="48">
        <f t="shared" si="3635"/>
        <v>0</v>
      </c>
      <c r="AX246" s="48">
        <f t="shared" si="3635"/>
        <v>0</v>
      </c>
      <c r="AY246" s="48">
        <f t="shared" si="3635"/>
        <v>0</v>
      </c>
      <c r="AZ246" s="48">
        <f t="shared" si="3635"/>
        <v>0</v>
      </c>
      <c r="BA246" s="48">
        <f t="shared" si="3635"/>
        <v>0</v>
      </c>
      <c r="BB246" s="48">
        <f t="shared" si="3635"/>
        <v>0</v>
      </c>
      <c r="BC246" s="48"/>
      <c r="BE246" t="s">
        <v>182</v>
      </c>
      <c r="BK246">
        <f>BF240*S246</f>
        <v>0</v>
      </c>
      <c r="BL246">
        <f t="shared" ref="BL246" si="3833">BG240*T246</f>
        <v>0</v>
      </c>
      <c r="BM246">
        <f t="shared" ref="BM246" si="3834">BH240*U246</f>
        <v>0</v>
      </c>
      <c r="BN246">
        <f t="shared" ref="BN246" si="3835">BI240*V246</f>
        <v>0</v>
      </c>
      <c r="BO246">
        <f t="shared" ref="BO246" si="3836">BJ240*W246</f>
        <v>0</v>
      </c>
      <c r="BP246">
        <f t="shared" ref="BP246" si="3837">BK240*X246</f>
        <v>0</v>
      </c>
      <c r="BQ246">
        <f t="shared" ref="BQ246" si="3838">BL240*Y246</f>
        <v>0</v>
      </c>
      <c r="BR246">
        <f t="shared" ref="BR246" si="3839">BM240*Z246</f>
        <v>0</v>
      </c>
      <c r="BS246">
        <f t="shared" ref="BS246" si="3840">BN240*AA246</f>
        <v>0</v>
      </c>
      <c r="BT246">
        <f t="shared" ref="BT246" si="3841">BO240*AB246</f>
        <v>0</v>
      </c>
      <c r="BU246">
        <f t="shared" ref="BU246" si="3842">BP240*AC246</f>
        <v>0</v>
      </c>
      <c r="BV246">
        <f t="shared" ref="BV246" si="3843">BQ240*AD246</f>
        <v>0</v>
      </c>
      <c r="BW246">
        <f t="shared" ref="BW246" si="3844">BR240*AE246</f>
        <v>0</v>
      </c>
      <c r="BX246">
        <f t="shared" ref="BX246" si="3845">BS240*AF246</f>
        <v>0</v>
      </c>
      <c r="BY246">
        <f t="shared" ref="BY246" si="3846">BT240*AG246</f>
        <v>0</v>
      </c>
      <c r="BZ246">
        <f t="shared" ref="BZ246" si="3847">BU240*AH246</f>
        <v>0</v>
      </c>
      <c r="CA246">
        <f t="shared" ref="CA246" si="3848">BV240*AI246</f>
        <v>0</v>
      </c>
      <c r="CB246">
        <f t="shared" ref="CB246" si="3849">BW240*AJ246</f>
        <v>0</v>
      </c>
      <c r="CC246">
        <f t="shared" ref="CC246" si="3850">BX240*AK246</f>
        <v>0</v>
      </c>
      <c r="CD246">
        <f t="shared" ref="CD246" si="3851">BY240*AL246</f>
        <v>0</v>
      </c>
      <c r="CE246">
        <f t="shared" ref="CE246" si="3852">BZ240*AM246</f>
        <v>0</v>
      </c>
      <c r="CF246">
        <f t="shared" ref="CF246" si="3853">CA240*AN246</f>
        <v>0</v>
      </c>
      <c r="CG246">
        <f t="shared" ref="CG246" si="3854">CB240*AO246</f>
        <v>0</v>
      </c>
      <c r="CH246">
        <f t="shared" ref="CH246" si="3855">CC240*AP246</f>
        <v>0</v>
      </c>
      <c r="CI246">
        <f t="shared" ref="CI246" si="3856">CD240*AQ246</f>
        <v>0</v>
      </c>
      <c r="CJ246">
        <f t="shared" ref="CJ246" si="3857">CE240*AR246</f>
        <v>0</v>
      </c>
      <c r="CK246">
        <f t="shared" ref="CK246" si="3858">CF240*AS246</f>
        <v>0</v>
      </c>
      <c r="CL246">
        <f t="shared" ref="CL246" si="3859">CG240*AT246</f>
        <v>0</v>
      </c>
      <c r="CM246">
        <f t="shared" ref="CM246" si="3860">CH240*AU246</f>
        <v>0</v>
      </c>
      <c r="CN246">
        <f t="shared" ref="CN246" si="3861">CI240*AV246</f>
        <v>0</v>
      </c>
      <c r="CO246">
        <f t="shared" ref="CO246" si="3862">CJ240*AW246</f>
        <v>0</v>
      </c>
      <c r="CP246">
        <f t="shared" ref="CP246" si="3863">CK240*AX246</f>
        <v>0</v>
      </c>
      <c r="CQ246">
        <f t="shared" ref="CQ246" si="3864">CL240*AY246</f>
        <v>0</v>
      </c>
      <c r="CR246">
        <f t="shared" ref="CR246" si="3865">CM240*AZ246</f>
        <v>0</v>
      </c>
      <c r="CS246">
        <f t="shared" ref="CS246" si="3866">CN240*BA246</f>
        <v>0</v>
      </c>
      <c r="CT246">
        <f t="shared" ref="CT246" si="3867">CO240*BB246</f>
        <v>0</v>
      </c>
    </row>
    <row r="247" spans="5:98" x14ac:dyDescent="0.3">
      <c r="F247" s="91">
        <f t="shared" ref="F247:H247" si="3868">F246</f>
        <v>150</v>
      </c>
      <c r="G247" s="91">
        <f t="shared" si="3868"/>
        <v>150</v>
      </c>
      <c r="H247" s="4">
        <f t="shared" si="3868"/>
        <v>1</v>
      </c>
      <c r="I247">
        <v>30</v>
      </c>
      <c r="J247" s="48">
        <f t="shared" si="3676"/>
        <v>0</v>
      </c>
      <c r="K247" s="48">
        <f t="shared" si="3677"/>
        <v>0</v>
      </c>
      <c r="L247" s="98">
        <f t="shared" si="3678"/>
        <v>0</v>
      </c>
      <c r="M247" s="48"/>
      <c r="N247" s="48"/>
      <c r="O247" s="48"/>
      <c r="P247" s="48"/>
      <c r="Q247" s="48"/>
      <c r="R247" s="48"/>
      <c r="S247" s="48"/>
      <c r="T247" s="48">
        <f>$J247+$K247+$L247</f>
        <v>0</v>
      </c>
      <c r="U247" s="48">
        <f t="shared" si="3635"/>
        <v>0</v>
      </c>
      <c r="V247" s="48">
        <f t="shared" si="3635"/>
        <v>0</v>
      </c>
      <c r="W247" s="48">
        <f t="shared" si="3635"/>
        <v>0</v>
      </c>
      <c r="X247" s="48">
        <f t="shared" si="3635"/>
        <v>0</v>
      </c>
      <c r="Y247" s="48">
        <f t="shared" si="3635"/>
        <v>0</v>
      </c>
      <c r="Z247" s="48">
        <f t="shared" si="3635"/>
        <v>0</v>
      </c>
      <c r="AA247" s="48">
        <f t="shared" si="3635"/>
        <v>0</v>
      </c>
      <c r="AB247" s="48">
        <f t="shared" si="3635"/>
        <v>0</v>
      </c>
      <c r="AC247" s="48">
        <f t="shared" si="3635"/>
        <v>0</v>
      </c>
      <c r="AD247" s="48">
        <f t="shared" si="3635"/>
        <v>0</v>
      </c>
      <c r="AE247" s="48">
        <f t="shared" si="3635"/>
        <v>0</v>
      </c>
      <c r="AF247" s="48">
        <f t="shared" si="3635"/>
        <v>0</v>
      </c>
      <c r="AG247" s="48">
        <f t="shared" si="3635"/>
        <v>0</v>
      </c>
      <c r="AH247" s="48">
        <f t="shared" si="3635"/>
        <v>0</v>
      </c>
      <c r="AI247" s="48">
        <f t="shared" si="3635"/>
        <v>0</v>
      </c>
      <c r="AJ247" s="48">
        <f t="shared" si="3635"/>
        <v>0</v>
      </c>
      <c r="AK247" s="48">
        <f t="shared" si="3635"/>
        <v>0</v>
      </c>
      <c r="AL247" s="48">
        <f t="shared" si="3635"/>
        <v>0</v>
      </c>
      <c r="AM247" s="48">
        <f t="shared" si="3635"/>
        <v>0</v>
      </c>
      <c r="AN247" s="48">
        <f t="shared" si="3635"/>
        <v>0</v>
      </c>
      <c r="AO247" s="48">
        <f t="shared" si="3635"/>
        <v>0</v>
      </c>
      <c r="AP247" s="48">
        <f t="shared" si="3635"/>
        <v>0</v>
      </c>
      <c r="AQ247" s="48">
        <f t="shared" si="3635"/>
        <v>0</v>
      </c>
      <c r="AR247" s="48">
        <f t="shared" si="3635"/>
        <v>0</v>
      </c>
      <c r="AS247" s="48">
        <f t="shared" si="3635"/>
        <v>0</v>
      </c>
      <c r="AT247" s="48">
        <f t="shared" si="3635"/>
        <v>0</v>
      </c>
      <c r="AU247" s="48">
        <f t="shared" si="3635"/>
        <v>0</v>
      </c>
      <c r="AV247" s="48">
        <f t="shared" si="3635"/>
        <v>0</v>
      </c>
      <c r="AW247" s="48">
        <f t="shared" si="3635"/>
        <v>0</v>
      </c>
      <c r="AX247" s="48">
        <f t="shared" si="3635"/>
        <v>0</v>
      </c>
      <c r="AY247" s="48">
        <f t="shared" ref="AY247:BB262" si="3869">$J247+$K247+$L247</f>
        <v>0</v>
      </c>
      <c r="AZ247" s="48">
        <f t="shared" si="3869"/>
        <v>0</v>
      </c>
      <c r="BA247" s="48">
        <f t="shared" si="3869"/>
        <v>0</v>
      </c>
      <c r="BB247" s="48">
        <f t="shared" si="3869"/>
        <v>0</v>
      </c>
      <c r="BC247" s="48"/>
      <c r="BE247" t="s">
        <v>183</v>
      </c>
      <c r="BL247">
        <f>BF240*T247</f>
        <v>0</v>
      </c>
      <c r="BM247">
        <f t="shared" ref="BM247" si="3870">BG240*U247</f>
        <v>0</v>
      </c>
      <c r="BN247">
        <f t="shared" ref="BN247" si="3871">BH240*V247</f>
        <v>0</v>
      </c>
      <c r="BO247">
        <f t="shared" ref="BO247" si="3872">BI240*W247</f>
        <v>0</v>
      </c>
      <c r="BP247">
        <f t="shared" ref="BP247" si="3873">BJ240*X247</f>
        <v>0</v>
      </c>
      <c r="BQ247">
        <f t="shared" ref="BQ247" si="3874">BK240*Y247</f>
        <v>0</v>
      </c>
      <c r="BR247">
        <f t="shared" ref="BR247" si="3875">BL240*Z247</f>
        <v>0</v>
      </c>
      <c r="BS247">
        <f t="shared" ref="BS247" si="3876">BM240*AA247</f>
        <v>0</v>
      </c>
      <c r="BT247">
        <f t="shared" ref="BT247" si="3877">BN240*AB247</f>
        <v>0</v>
      </c>
      <c r="BU247">
        <f t="shared" ref="BU247" si="3878">BO240*AC247</f>
        <v>0</v>
      </c>
      <c r="BV247">
        <f t="shared" ref="BV247" si="3879">BP240*AD247</f>
        <v>0</v>
      </c>
      <c r="BW247">
        <f t="shared" ref="BW247" si="3880">BQ240*AE247</f>
        <v>0</v>
      </c>
      <c r="BX247">
        <f t="shared" ref="BX247" si="3881">BR240*AF247</f>
        <v>0</v>
      </c>
      <c r="BY247">
        <f t="shared" ref="BY247" si="3882">BS240*AG247</f>
        <v>0</v>
      </c>
      <c r="BZ247">
        <f t="shared" ref="BZ247" si="3883">BT240*AH247</f>
        <v>0</v>
      </c>
      <c r="CA247">
        <f t="shared" ref="CA247" si="3884">BU240*AI247</f>
        <v>0</v>
      </c>
      <c r="CB247">
        <f t="shared" ref="CB247" si="3885">BV240*AJ247</f>
        <v>0</v>
      </c>
      <c r="CC247">
        <f t="shared" ref="CC247" si="3886">BW240*AK247</f>
        <v>0</v>
      </c>
      <c r="CD247">
        <f t="shared" ref="CD247" si="3887">BX240*AL247</f>
        <v>0</v>
      </c>
      <c r="CE247">
        <f t="shared" ref="CE247" si="3888">BY240*AM247</f>
        <v>0</v>
      </c>
      <c r="CF247">
        <f t="shared" ref="CF247" si="3889">BZ240*AN247</f>
        <v>0</v>
      </c>
      <c r="CG247">
        <f t="shared" ref="CG247" si="3890">CA240*AO247</f>
        <v>0</v>
      </c>
      <c r="CH247">
        <f t="shared" ref="CH247" si="3891">CB240*AP247</f>
        <v>0</v>
      </c>
      <c r="CI247">
        <f t="shared" ref="CI247" si="3892">CC240*AQ247</f>
        <v>0</v>
      </c>
      <c r="CJ247">
        <f t="shared" ref="CJ247" si="3893">CD240*AR247</f>
        <v>0</v>
      </c>
      <c r="CK247">
        <f t="shared" ref="CK247" si="3894">CE240*AS247</f>
        <v>0</v>
      </c>
      <c r="CL247">
        <f t="shared" ref="CL247" si="3895">CF240*AT247</f>
        <v>0</v>
      </c>
      <c r="CM247">
        <f t="shared" ref="CM247" si="3896">CG240*AU247</f>
        <v>0</v>
      </c>
      <c r="CN247">
        <f t="shared" ref="CN247" si="3897">CH240*AV247</f>
        <v>0</v>
      </c>
      <c r="CO247">
        <f t="shared" ref="CO247" si="3898">CI240*AW247</f>
        <v>0</v>
      </c>
      <c r="CP247">
        <f t="shared" ref="CP247" si="3899">CJ240*AX247</f>
        <v>0</v>
      </c>
      <c r="CQ247">
        <f t="shared" ref="CQ247" si="3900">CK240*AY247</f>
        <v>0</v>
      </c>
      <c r="CR247">
        <f t="shared" ref="CR247" si="3901">CL240*AZ247</f>
        <v>0</v>
      </c>
      <c r="CS247">
        <f t="shared" ref="CS247" si="3902">CM240*BA247</f>
        <v>0</v>
      </c>
      <c r="CT247">
        <f t="shared" ref="CT247" si="3903">CN240*BB247</f>
        <v>0</v>
      </c>
    </row>
    <row r="248" spans="5:98" x14ac:dyDescent="0.3">
      <c r="F248" s="91">
        <f t="shared" ref="F248:H248" si="3904">F247</f>
        <v>150</v>
      </c>
      <c r="G248" s="91">
        <f t="shared" si="3904"/>
        <v>150</v>
      </c>
      <c r="H248" s="4">
        <f t="shared" si="3904"/>
        <v>1</v>
      </c>
      <c r="I248">
        <v>35</v>
      </c>
      <c r="J248" s="48">
        <f t="shared" si="3676"/>
        <v>0</v>
      </c>
      <c r="K248" s="48">
        <f>IF(IF(AND(I248&gt;=(F248*2),I248&lt;=G248+F248+(G248-F248+5)+1),((H248)^2)*(I249-F248*2)/5,0)&lt;=H248,IF(AND(I248&gt;=(F248*2),I248&lt;=G248+F248+(G248-F248+5)+1),((H248)^2)*(I249-F248*2)/5,0),(K247-H248^2))</f>
        <v>0</v>
      </c>
      <c r="L248" s="98">
        <f t="shared" si="3678"/>
        <v>0</v>
      </c>
      <c r="M248" s="48"/>
      <c r="N248" s="48"/>
      <c r="O248" s="48"/>
      <c r="P248" s="48"/>
      <c r="Q248" s="48"/>
      <c r="R248" s="48"/>
      <c r="S248" s="48"/>
      <c r="T248" s="48"/>
      <c r="U248" s="48">
        <f>$J248+$K248+$L248</f>
        <v>0</v>
      </c>
      <c r="V248" s="48">
        <f t="shared" ref="V248:AX258" si="3905">$J248+$K248+$L248</f>
        <v>0</v>
      </c>
      <c r="W248" s="48">
        <f t="shared" si="3905"/>
        <v>0</v>
      </c>
      <c r="X248" s="48">
        <f t="shared" si="3905"/>
        <v>0</v>
      </c>
      <c r="Y248" s="48">
        <f t="shared" si="3905"/>
        <v>0</v>
      </c>
      <c r="Z248" s="48">
        <f t="shared" si="3905"/>
        <v>0</v>
      </c>
      <c r="AA248" s="48">
        <f t="shared" si="3905"/>
        <v>0</v>
      </c>
      <c r="AB248" s="48">
        <f t="shared" si="3905"/>
        <v>0</v>
      </c>
      <c r="AC248" s="48">
        <f t="shared" si="3905"/>
        <v>0</v>
      </c>
      <c r="AD248" s="48">
        <f t="shared" si="3905"/>
        <v>0</v>
      </c>
      <c r="AE248" s="48">
        <f t="shared" si="3905"/>
        <v>0</v>
      </c>
      <c r="AF248" s="48">
        <f t="shared" si="3905"/>
        <v>0</v>
      </c>
      <c r="AG248" s="48">
        <f t="shared" si="3905"/>
        <v>0</v>
      </c>
      <c r="AH248" s="48">
        <f t="shared" si="3905"/>
        <v>0</v>
      </c>
      <c r="AI248" s="48">
        <f t="shared" si="3905"/>
        <v>0</v>
      </c>
      <c r="AJ248" s="48">
        <f t="shared" si="3905"/>
        <v>0</v>
      </c>
      <c r="AK248" s="48">
        <f t="shared" si="3905"/>
        <v>0</v>
      </c>
      <c r="AL248" s="48">
        <f t="shared" si="3905"/>
        <v>0</v>
      </c>
      <c r="AM248" s="48">
        <f t="shared" si="3905"/>
        <v>0</v>
      </c>
      <c r="AN248" s="48">
        <f t="shared" si="3905"/>
        <v>0</v>
      </c>
      <c r="AO248" s="48">
        <f t="shared" si="3905"/>
        <v>0</v>
      </c>
      <c r="AP248" s="48">
        <f t="shared" si="3905"/>
        <v>0</v>
      </c>
      <c r="AQ248" s="48">
        <f t="shared" si="3905"/>
        <v>0</v>
      </c>
      <c r="AR248" s="48">
        <f t="shared" si="3905"/>
        <v>0</v>
      </c>
      <c r="AS248" s="48">
        <f t="shared" si="3905"/>
        <v>0</v>
      </c>
      <c r="AT248" s="48">
        <f t="shared" si="3905"/>
        <v>0</v>
      </c>
      <c r="AU248" s="48">
        <f t="shared" si="3905"/>
        <v>0</v>
      </c>
      <c r="AV248" s="48">
        <f t="shared" si="3905"/>
        <v>0</v>
      </c>
      <c r="AW248" s="48">
        <f t="shared" si="3905"/>
        <v>0</v>
      </c>
      <c r="AX248" s="48">
        <f t="shared" si="3905"/>
        <v>0</v>
      </c>
      <c r="AY248" s="48">
        <f t="shared" si="3869"/>
        <v>0</v>
      </c>
      <c r="AZ248" s="48">
        <f t="shared" si="3869"/>
        <v>0</v>
      </c>
      <c r="BA248" s="48">
        <f t="shared" si="3869"/>
        <v>0</v>
      </c>
      <c r="BB248" s="48">
        <f t="shared" si="3869"/>
        <v>0</v>
      </c>
      <c r="BC248" s="48"/>
      <c r="BE248" t="s">
        <v>184</v>
      </c>
      <c r="BM248">
        <f>BF240*U248</f>
        <v>0</v>
      </c>
      <c r="BN248">
        <f t="shared" ref="BN248" si="3906">BG240*V248</f>
        <v>0</v>
      </c>
      <c r="BO248">
        <f t="shared" ref="BO248" si="3907">BH240*W248</f>
        <v>0</v>
      </c>
      <c r="BP248">
        <f t="shared" ref="BP248" si="3908">BI240*X248</f>
        <v>0</v>
      </c>
      <c r="BQ248">
        <f t="shared" ref="BQ248" si="3909">BJ240*Y248</f>
        <v>0</v>
      </c>
      <c r="BR248">
        <f t="shared" ref="BR248" si="3910">BK240*Z248</f>
        <v>0</v>
      </c>
      <c r="BS248">
        <f t="shared" ref="BS248" si="3911">BL240*AA248</f>
        <v>0</v>
      </c>
      <c r="BT248">
        <f t="shared" ref="BT248" si="3912">BM240*AB248</f>
        <v>0</v>
      </c>
      <c r="BU248">
        <f t="shared" ref="BU248" si="3913">BN240*AC248</f>
        <v>0</v>
      </c>
      <c r="BV248">
        <f t="shared" ref="BV248" si="3914">BO240*AD248</f>
        <v>0</v>
      </c>
      <c r="BW248">
        <f t="shared" ref="BW248" si="3915">BP240*AE248</f>
        <v>0</v>
      </c>
      <c r="BX248">
        <f t="shared" ref="BX248" si="3916">BQ240*AF248</f>
        <v>0</v>
      </c>
      <c r="BY248">
        <f t="shared" ref="BY248" si="3917">BR240*AG248</f>
        <v>0</v>
      </c>
      <c r="BZ248">
        <f t="shared" ref="BZ248" si="3918">BS240*AH248</f>
        <v>0</v>
      </c>
      <c r="CA248">
        <f t="shared" ref="CA248" si="3919">BT240*AI248</f>
        <v>0</v>
      </c>
      <c r="CB248">
        <f t="shared" ref="CB248" si="3920">BU240*AJ248</f>
        <v>0</v>
      </c>
      <c r="CC248">
        <f t="shared" ref="CC248" si="3921">BV240*AK248</f>
        <v>0</v>
      </c>
      <c r="CD248">
        <f t="shared" ref="CD248" si="3922">BW240*AL248</f>
        <v>0</v>
      </c>
      <c r="CE248">
        <f t="shared" ref="CE248" si="3923">BX240*AM248</f>
        <v>0</v>
      </c>
      <c r="CF248">
        <f t="shared" ref="CF248" si="3924">BY240*AN248</f>
        <v>0</v>
      </c>
      <c r="CG248">
        <f t="shared" ref="CG248" si="3925">BZ240*AO248</f>
        <v>0</v>
      </c>
      <c r="CH248">
        <f t="shared" ref="CH248" si="3926">CA240*AP248</f>
        <v>0</v>
      </c>
      <c r="CI248">
        <f t="shared" ref="CI248" si="3927">CB240*AQ248</f>
        <v>0</v>
      </c>
      <c r="CJ248">
        <f t="shared" ref="CJ248" si="3928">CC240*AR248</f>
        <v>0</v>
      </c>
      <c r="CK248">
        <f t="shared" ref="CK248" si="3929">CD240*AS248</f>
        <v>0</v>
      </c>
      <c r="CL248">
        <f t="shared" ref="CL248" si="3930">CE240*AT248</f>
        <v>0</v>
      </c>
      <c r="CM248">
        <f t="shared" ref="CM248" si="3931">CF240*AU248</f>
        <v>0</v>
      </c>
      <c r="CN248">
        <f t="shared" ref="CN248" si="3932">CG240*AV248</f>
        <v>0</v>
      </c>
      <c r="CO248">
        <f t="shared" ref="CO248" si="3933">CH240*AW248</f>
        <v>0</v>
      </c>
      <c r="CP248">
        <f t="shared" ref="CP248" si="3934">CI240*AX248</f>
        <v>0</v>
      </c>
      <c r="CQ248">
        <f t="shared" ref="CQ248" si="3935">CJ240*AY248</f>
        <v>0</v>
      </c>
      <c r="CR248">
        <f t="shared" ref="CR248" si="3936">CK240*AZ248</f>
        <v>0</v>
      </c>
      <c r="CS248">
        <f t="shared" ref="CS248" si="3937">CL240*BA248</f>
        <v>0</v>
      </c>
      <c r="CT248">
        <f t="shared" ref="CT248" si="3938">CM240*BB248</f>
        <v>0</v>
      </c>
    </row>
    <row r="249" spans="5:98" x14ac:dyDescent="0.3">
      <c r="F249" s="91">
        <f t="shared" ref="F249:H249" si="3939">F248</f>
        <v>150</v>
      </c>
      <c r="G249" s="91">
        <f t="shared" si="3939"/>
        <v>150</v>
      </c>
      <c r="H249" s="4">
        <f t="shared" si="3939"/>
        <v>1</v>
      </c>
      <c r="I249">
        <v>40</v>
      </c>
      <c r="J249" s="48">
        <f t="shared" si="3676"/>
        <v>0</v>
      </c>
      <c r="K249" s="48">
        <f t="shared" ref="K249:K264" si="3940">IF(IF(AND(I249&gt;=(F249*2),I249&lt;=G249+F249+(G249-F249+5)+1),((H249)^2)*(I250-F249*2)/5,0)&lt;=H249,IF(AND(I249&gt;=(F249*2),I249&lt;=G249+F249+(G249-F249+5)+1),((H249)^2)*(I250-F249*2)/5,0),(K248-H249^2))</f>
        <v>0</v>
      </c>
      <c r="L249" s="98">
        <f t="shared" si="3678"/>
        <v>0</v>
      </c>
      <c r="M249" s="48"/>
      <c r="N249" s="48"/>
      <c r="O249" s="48"/>
      <c r="P249" s="48"/>
      <c r="Q249" s="48"/>
      <c r="R249" s="48"/>
      <c r="S249" s="48"/>
      <c r="T249" s="48"/>
      <c r="U249" s="48"/>
      <c r="V249" s="48">
        <f>$J249+$K249+$L249</f>
        <v>0</v>
      </c>
      <c r="W249" s="48">
        <f t="shared" si="3905"/>
        <v>0</v>
      </c>
      <c r="X249" s="48">
        <f t="shared" si="3905"/>
        <v>0</v>
      </c>
      <c r="Y249" s="48">
        <f t="shared" si="3905"/>
        <v>0</v>
      </c>
      <c r="Z249" s="48">
        <f t="shared" si="3905"/>
        <v>0</v>
      </c>
      <c r="AA249" s="48">
        <f t="shared" si="3905"/>
        <v>0</v>
      </c>
      <c r="AB249" s="48">
        <f t="shared" si="3905"/>
        <v>0</v>
      </c>
      <c r="AC249" s="48">
        <f t="shared" si="3905"/>
        <v>0</v>
      </c>
      <c r="AD249" s="48">
        <f t="shared" si="3905"/>
        <v>0</v>
      </c>
      <c r="AE249" s="48">
        <f t="shared" si="3905"/>
        <v>0</v>
      </c>
      <c r="AF249" s="48">
        <f t="shared" si="3905"/>
        <v>0</v>
      </c>
      <c r="AG249" s="48">
        <f t="shared" si="3905"/>
        <v>0</v>
      </c>
      <c r="AH249" s="48">
        <f t="shared" si="3905"/>
        <v>0</v>
      </c>
      <c r="AI249" s="48">
        <f t="shared" si="3905"/>
        <v>0</v>
      </c>
      <c r="AJ249" s="48">
        <f t="shared" si="3905"/>
        <v>0</v>
      </c>
      <c r="AK249" s="48">
        <f t="shared" si="3905"/>
        <v>0</v>
      </c>
      <c r="AL249" s="48">
        <f t="shared" si="3905"/>
        <v>0</v>
      </c>
      <c r="AM249" s="48">
        <f t="shared" si="3905"/>
        <v>0</v>
      </c>
      <c r="AN249" s="48">
        <f t="shared" si="3905"/>
        <v>0</v>
      </c>
      <c r="AO249" s="48">
        <f t="shared" si="3905"/>
        <v>0</v>
      </c>
      <c r="AP249" s="48">
        <f t="shared" si="3905"/>
        <v>0</v>
      </c>
      <c r="AQ249" s="48">
        <f t="shared" si="3905"/>
        <v>0</v>
      </c>
      <c r="AR249" s="48">
        <f t="shared" si="3905"/>
        <v>0</v>
      </c>
      <c r="AS249" s="48">
        <f t="shared" si="3905"/>
        <v>0</v>
      </c>
      <c r="AT249" s="48">
        <f t="shared" si="3905"/>
        <v>0</v>
      </c>
      <c r="AU249" s="48">
        <f t="shared" si="3905"/>
        <v>0</v>
      </c>
      <c r="AV249" s="48">
        <f t="shared" si="3905"/>
        <v>0</v>
      </c>
      <c r="AW249" s="48">
        <f t="shared" si="3905"/>
        <v>0</v>
      </c>
      <c r="AX249" s="48">
        <f t="shared" si="3905"/>
        <v>0</v>
      </c>
      <c r="AY249" s="48">
        <f t="shared" si="3869"/>
        <v>0</v>
      </c>
      <c r="AZ249" s="48">
        <f t="shared" si="3869"/>
        <v>0</v>
      </c>
      <c r="BA249" s="48">
        <f t="shared" si="3869"/>
        <v>0</v>
      </c>
      <c r="BB249" s="48">
        <f t="shared" si="3869"/>
        <v>0</v>
      </c>
      <c r="BC249" s="48"/>
      <c r="BE249" t="s">
        <v>185</v>
      </c>
      <c r="BN249">
        <f>BF240*V249</f>
        <v>0</v>
      </c>
      <c r="BO249">
        <f t="shared" ref="BO249" si="3941">BG240*W249</f>
        <v>0</v>
      </c>
      <c r="BP249">
        <f t="shared" ref="BP249" si="3942">BH240*X249</f>
        <v>0</v>
      </c>
      <c r="BQ249">
        <f t="shared" ref="BQ249" si="3943">BI240*Y249</f>
        <v>0</v>
      </c>
      <c r="BR249">
        <f t="shared" ref="BR249" si="3944">BJ240*Z249</f>
        <v>0</v>
      </c>
      <c r="BS249">
        <f t="shared" ref="BS249" si="3945">BK240*AA249</f>
        <v>0</v>
      </c>
      <c r="BT249">
        <f t="shared" ref="BT249" si="3946">BL240*AB249</f>
        <v>0</v>
      </c>
      <c r="BU249">
        <f t="shared" ref="BU249" si="3947">BM240*AC249</f>
        <v>0</v>
      </c>
      <c r="BV249">
        <f t="shared" ref="BV249" si="3948">BN240*AD249</f>
        <v>0</v>
      </c>
      <c r="BW249">
        <f t="shared" ref="BW249" si="3949">BO240*AE249</f>
        <v>0</v>
      </c>
      <c r="BX249">
        <f t="shared" ref="BX249" si="3950">BP240*AF249</f>
        <v>0</v>
      </c>
      <c r="BY249">
        <f t="shared" ref="BY249" si="3951">BQ240*AG249</f>
        <v>0</v>
      </c>
      <c r="BZ249">
        <f t="shared" ref="BZ249" si="3952">BR240*AH249</f>
        <v>0</v>
      </c>
      <c r="CA249">
        <f t="shared" ref="CA249" si="3953">BS240*AI249</f>
        <v>0</v>
      </c>
      <c r="CB249">
        <f t="shared" ref="CB249" si="3954">BT240*AJ249</f>
        <v>0</v>
      </c>
      <c r="CC249">
        <f t="shared" ref="CC249" si="3955">BU240*AK249</f>
        <v>0</v>
      </c>
      <c r="CD249">
        <f t="shared" ref="CD249" si="3956">BV240*AL249</f>
        <v>0</v>
      </c>
      <c r="CE249">
        <f t="shared" ref="CE249" si="3957">BW240*AM249</f>
        <v>0</v>
      </c>
      <c r="CF249">
        <f t="shared" ref="CF249" si="3958">BX240*AN249</f>
        <v>0</v>
      </c>
      <c r="CG249">
        <f t="shared" ref="CG249" si="3959">BY240*AO249</f>
        <v>0</v>
      </c>
      <c r="CH249">
        <f t="shared" ref="CH249" si="3960">BZ240*AP249</f>
        <v>0</v>
      </c>
      <c r="CI249">
        <f t="shared" ref="CI249" si="3961">CA240*AQ249</f>
        <v>0</v>
      </c>
      <c r="CJ249">
        <f t="shared" ref="CJ249" si="3962">CB240*AR249</f>
        <v>0</v>
      </c>
      <c r="CK249">
        <f t="shared" ref="CK249" si="3963">CC240*AS249</f>
        <v>0</v>
      </c>
      <c r="CL249">
        <f t="shared" ref="CL249" si="3964">CD240*AT249</f>
        <v>0</v>
      </c>
      <c r="CM249">
        <f t="shared" ref="CM249" si="3965">CE240*AU249</f>
        <v>0</v>
      </c>
      <c r="CN249">
        <f t="shared" ref="CN249" si="3966">CF240*AV249</f>
        <v>0</v>
      </c>
      <c r="CO249">
        <f t="shared" ref="CO249" si="3967">CG240*AW249</f>
        <v>0</v>
      </c>
      <c r="CP249">
        <f t="shared" ref="CP249" si="3968">CH240*AX249</f>
        <v>0</v>
      </c>
      <c r="CQ249">
        <f t="shared" ref="CQ249" si="3969">CI240*AY249</f>
        <v>0</v>
      </c>
      <c r="CR249">
        <f t="shared" ref="CR249" si="3970">CJ240*AZ249</f>
        <v>0</v>
      </c>
      <c r="CS249">
        <f t="shared" ref="CS249" si="3971">CK240*BA249</f>
        <v>0</v>
      </c>
      <c r="CT249">
        <f t="shared" ref="CT249" si="3972">CL240*BB249</f>
        <v>0</v>
      </c>
    </row>
    <row r="250" spans="5:98" x14ac:dyDescent="0.3">
      <c r="F250" s="91">
        <f t="shared" ref="F250:H250" si="3973">F249</f>
        <v>150</v>
      </c>
      <c r="G250" s="91">
        <f t="shared" si="3973"/>
        <v>150</v>
      </c>
      <c r="H250" s="4">
        <f t="shared" si="3973"/>
        <v>1</v>
      </c>
      <c r="I250">
        <v>45</v>
      </c>
      <c r="J250" s="48">
        <f t="shared" si="3676"/>
        <v>0</v>
      </c>
      <c r="K250" s="48">
        <f t="shared" si="3940"/>
        <v>0</v>
      </c>
      <c r="L250" s="98">
        <f t="shared" si="3678"/>
        <v>0</v>
      </c>
      <c r="M250" s="48"/>
      <c r="N250" s="48"/>
      <c r="O250" s="48"/>
      <c r="P250" s="48"/>
      <c r="Q250" s="48"/>
      <c r="R250" s="48"/>
      <c r="S250" s="48"/>
      <c r="T250" s="48"/>
      <c r="U250" s="48"/>
      <c r="V250" s="48"/>
      <c r="W250" s="48">
        <f>$J250+$K250+$L250</f>
        <v>0</v>
      </c>
      <c r="X250" s="48">
        <f t="shared" si="3905"/>
        <v>0</v>
      </c>
      <c r="Y250" s="48">
        <f t="shared" si="3905"/>
        <v>0</v>
      </c>
      <c r="Z250" s="48">
        <f t="shared" si="3905"/>
        <v>0</v>
      </c>
      <c r="AA250" s="48">
        <f t="shared" si="3905"/>
        <v>0</v>
      </c>
      <c r="AB250" s="48">
        <f t="shared" si="3905"/>
        <v>0</v>
      </c>
      <c r="AC250" s="48">
        <f t="shared" si="3905"/>
        <v>0</v>
      </c>
      <c r="AD250" s="48">
        <f t="shared" si="3905"/>
        <v>0</v>
      </c>
      <c r="AE250" s="48">
        <f t="shared" si="3905"/>
        <v>0</v>
      </c>
      <c r="AF250" s="48">
        <f t="shared" si="3905"/>
        <v>0</v>
      </c>
      <c r="AG250" s="48">
        <f t="shared" si="3905"/>
        <v>0</v>
      </c>
      <c r="AH250" s="48">
        <f t="shared" si="3905"/>
        <v>0</v>
      </c>
      <c r="AI250" s="48">
        <f t="shared" si="3905"/>
        <v>0</v>
      </c>
      <c r="AJ250" s="48">
        <f t="shared" si="3905"/>
        <v>0</v>
      </c>
      <c r="AK250" s="48">
        <f t="shared" si="3905"/>
        <v>0</v>
      </c>
      <c r="AL250" s="48">
        <f t="shared" si="3905"/>
        <v>0</v>
      </c>
      <c r="AM250" s="48">
        <f t="shared" si="3905"/>
        <v>0</v>
      </c>
      <c r="AN250" s="48">
        <f t="shared" si="3905"/>
        <v>0</v>
      </c>
      <c r="AO250" s="48">
        <f t="shared" si="3905"/>
        <v>0</v>
      </c>
      <c r="AP250" s="48">
        <f t="shared" si="3905"/>
        <v>0</v>
      </c>
      <c r="AQ250" s="48">
        <f t="shared" si="3905"/>
        <v>0</v>
      </c>
      <c r="AR250" s="48">
        <f t="shared" si="3905"/>
        <v>0</v>
      </c>
      <c r="AS250" s="48">
        <f t="shared" si="3905"/>
        <v>0</v>
      </c>
      <c r="AT250" s="48">
        <f t="shared" si="3905"/>
        <v>0</v>
      </c>
      <c r="AU250" s="48">
        <f t="shared" si="3905"/>
        <v>0</v>
      </c>
      <c r="AV250" s="48">
        <f t="shared" si="3905"/>
        <v>0</v>
      </c>
      <c r="AW250" s="48">
        <f t="shared" si="3905"/>
        <v>0</v>
      </c>
      <c r="AX250" s="48">
        <f t="shared" si="3905"/>
        <v>0</v>
      </c>
      <c r="AY250" s="48">
        <f t="shared" si="3869"/>
        <v>0</v>
      </c>
      <c r="AZ250" s="48">
        <f t="shared" si="3869"/>
        <v>0</v>
      </c>
      <c r="BA250" s="48">
        <f t="shared" si="3869"/>
        <v>0</v>
      </c>
      <c r="BB250" s="48">
        <f t="shared" si="3869"/>
        <v>0</v>
      </c>
      <c r="BC250" s="48"/>
      <c r="BE250" t="s">
        <v>186</v>
      </c>
      <c r="BO250">
        <f>BF240*W250</f>
        <v>0</v>
      </c>
      <c r="BP250">
        <f t="shared" ref="BP250" si="3974">BG240*X250</f>
        <v>0</v>
      </c>
      <c r="BQ250">
        <f t="shared" ref="BQ250" si="3975">BH240*Y250</f>
        <v>0</v>
      </c>
      <c r="BR250">
        <f t="shared" ref="BR250" si="3976">BI240*Z250</f>
        <v>0</v>
      </c>
      <c r="BS250">
        <f t="shared" ref="BS250" si="3977">BJ240*AA250</f>
        <v>0</v>
      </c>
      <c r="BT250">
        <f t="shared" ref="BT250" si="3978">BK240*AB250</f>
        <v>0</v>
      </c>
      <c r="BU250">
        <f t="shared" ref="BU250" si="3979">BL240*AC250</f>
        <v>0</v>
      </c>
      <c r="BV250">
        <f t="shared" ref="BV250" si="3980">BM240*AD250</f>
        <v>0</v>
      </c>
      <c r="BW250">
        <f t="shared" ref="BW250" si="3981">BN240*AE250</f>
        <v>0</v>
      </c>
      <c r="BX250">
        <f t="shared" ref="BX250" si="3982">BO240*AF250</f>
        <v>0</v>
      </c>
      <c r="BY250">
        <f t="shared" ref="BY250" si="3983">BP240*AG250</f>
        <v>0</v>
      </c>
      <c r="BZ250">
        <f t="shared" ref="BZ250" si="3984">BQ240*AH250</f>
        <v>0</v>
      </c>
      <c r="CA250">
        <f t="shared" ref="CA250" si="3985">BR240*AI250</f>
        <v>0</v>
      </c>
      <c r="CB250">
        <f t="shared" ref="CB250" si="3986">BS240*AJ250</f>
        <v>0</v>
      </c>
      <c r="CC250">
        <f t="shared" ref="CC250" si="3987">BT240*AK250</f>
        <v>0</v>
      </c>
      <c r="CD250">
        <f t="shared" ref="CD250" si="3988">BU240*AL250</f>
        <v>0</v>
      </c>
      <c r="CE250">
        <f t="shared" ref="CE250" si="3989">BV240*AM250</f>
        <v>0</v>
      </c>
      <c r="CF250">
        <f t="shared" ref="CF250" si="3990">BW240*AN250</f>
        <v>0</v>
      </c>
      <c r="CG250">
        <f t="shared" ref="CG250" si="3991">BX240*AO250</f>
        <v>0</v>
      </c>
      <c r="CH250">
        <f t="shared" ref="CH250" si="3992">BY240*AP250</f>
        <v>0</v>
      </c>
      <c r="CI250">
        <f t="shared" ref="CI250" si="3993">BZ240*AQ250</f>
        <v>0</v>
      </c>
      <c r="CJ250">
        <f t="shared" ref="CJ250" si="3994">CA240*AR250</f>
        <v>0</v>
      </c>
      <c r="CK250">
        <f t="shared" ref="CK250" si="3995">CB240*AS250</f>
        <v>0</v>
      </c>
      <c r="CL250">
        <f t="shared" ref="CL250" si="3996">CC240*AT250</f>
        <v>0</v>
      </c>
      <c r="CM250">
        <f t="shared" ref="CM250" si="3997">CD240*AU250</f>
        <v>0</v>
      </c>
      <c r="CN250">
        <f t="shared" ref="CN250" si="3998">CE240*AV250</f>
        <v>0</v>
      </c>
      <c r="CO250">
        <f t="shared" ref="CO250" si="3999">CF240*AW250</f>
        <v>0</v>
      </c>
      <c r="CP250">
        <f t="shared" ref="CP250" si="4000">CG240*AX250</f>
        <v>0</v>
      </c>
      <c r="CQ250">
        <f t="shared" ref="CQ250" si="4001">CH240*AY250</f>
        <v>0</v>
      </c>
      <c r="CR250">
        <f t="shared" ref="CR250" si="4002">CI240*AZ250</f>
        <v>0</v>
      </c>
      <c r="CS250">
        <f t="shared" ref="CS250" si="4003">CJ240*BA250</f>
        <v>0</v>
      </c>
      <c r="CT250">
        <f t="shared" ref="CT250" si="4004">CK240*BB250</f>
        <v>0</v>
      </c>
    </row>
    <row r="251" spans="5:98" x14ac:dyDescent="0.3">
      <c r="F251" s="91">
        <f t="shared" ref="F251:H251" si="4005">F250</f>
        <v>150</v>
      </c>
      <c r="G251" s="91">
        <f t="shared" si="4005"/>
        <v>150</v>
      </c>
      <c r="H251" s="4">
        <f t="shared" si="4005"/>
        <v>1</v>
      </c>
      <c r="I251">
        <v>50</v>
      </c>
      <c r="J251" s="48">
        <f t="shared" si="3676"/>
        <v>0</v>
      </c>
      <c r="K251" s="48">
        <f t="shared" si="3940"/>
        <v>0</v>
      </c>
      <c r="L251" s="98">
        <f t="shared" si="3678"/>
        <v>0</v>
      </c>
      <c r="M251" s="48"/>
      <c r="N251" s="48"/>
      <c r="O251" s="48"/>
      <c r="P251" s="48"/>
      <c r="Q251" s="48"/>
      <c r="R251" s="48"/>
      <c r="S251" s="48"/>
      <c r="T251" s="48"/>
      <c r="U251" s="48"/>
      <c r="V251" s="48"/>
      <c r="W251" s="48"/>
      <c r="X251" s="48">
        <f>$J251+$K251+$L251</f>
        <v>0</v>
      </c>
      <c r="Y251" s="48">
        <f t="shared" si="3905"/>
        <v>0</v>
      </c>
      <c r="Z251" s="48">
        <f t="shared" si="3905"/>
        <v>0</v>
      </c>
      <c r="AA251" s="48">
        <f t="shared" si="3905"/>
        <v>0</v>
      </c>
      <c r="AB251" s="48">
        <f t="shared" si="3905"/>
        <v>0</v>
      </c>
      <c r="AC251" s="48">
        <f t="shared" si="3905"/>
        <v>0</v>
      </c>
      <c r="AD251" s="48">
        <f t="shared" si="3905"/>
        <v>0</v>
      </c>
      <c r="AE251" s="48">
        <f t="shared" si="3905"/>
        <v>0</v>
      </c>
      <c r="AF251" s="48">
        <f t="shared" si="3905"/>
        <v>0</v>
      </c>
      <c r="AG251" s="48">
        <f t="shared" si="3905"/>
        <v>0</v>
      </c>
      <c r="AH251" s="48">
        <f t="shared" si="3905"/>
        <v>0</v>
      </c>
      <c r="AI251" s="48">
        <f t="shared" si="3905"/>
        <v>0</v>
      </c>
      <c r="AJ251" s="48">
        <f t="shared" si="3905"/>
        <v>0</v>
      </c>
      <c r="AK251" s="48">
        <f t="shared" si="3905"/>
        <v>0</v>
      </c>
      <c r="AL251" s="48">
        <f t="shared" si="3905"/>
        <v>0</v>
      </c>
      <c r="AM251" s="48">
        <f t="shared" si="3905"/>
        <v>0</v>
      </c>
      <c r="AN251" s="48">
        <f t="shared" si="3905"/>
        <v>0</v>
      </c>
      <c r="AO251" s="48">
        <f t="shared" si="3905"/>
        <v>0</v>
      </c>
      <c r="AP251" s="48">
        <f t="shared" si="3905"/>
        <v>0</v>
      </c>
      <c r="AQ251" s="48">
        <f t="shared" si="3905"/>
        <v>0</v>
      </c>
      <c r="AR251" s="48">
        <f t="shared" si="3905"/>
        <v>0</v>
      </c>
      <c r="AS251" s="48">
        <f t="shared" si="3905"/>
        <v>0</v>
      </c>
      <c r="AT251" s="48">
        <f t="shared" si="3905"/>
        <v>0</v>
      </c>
      <c r="AU251" s="48">
        <f t="shared" si="3905"/>
        <v>0</v>
      </c>
      <c r="AV251" s="48">
        <f t="shared" si="3905"/>
        <v>0</v>
      </c>
      <c r="AW251" s="48">
        <f t="shared" si="3905"/>
        <v>0</v>
      </c>
      <c r="AX251" s="48">
        <f t="shared" si="3905"/>
        <v>0</v>
      </c>
      <c r="AY251" s="48">
        <f t="shared" si="3869"/>
        <v>0</v>
      </c>
      <c r="AZ251" s="48">
        <f t="shared" si="3869"/>
        <v>0</v>
      </c>
      <c r="BA251" s="48">
        <f t="shared" si="3869"/>
        <v>0</v>
      </c>
      <c r="BB251" s="48">
        <f t="shared" si="3869"/>
        <v>0</v>
      </c>
      <c r="BC251" s="48"/>
      <c r="BE251" t="s">
        <v>187</v>
      </c>
      <c r="BP251">
        <f>BF240*X251</f>
        <v>0</v>
      </c>
      <c r="BQ251">
        <f t="shared" ref="BQ251" si="4006">BG240*Y251</f>
        <v>0</v>
      </c>
      <c r="BR251">
        <f t="shared" ref="BR251" si="4007">BH240*Z251</f>
        <v>0</v>
      </c>
      <c r="BS251">
        <f t="shared" ref="BS251" si="4008">BI240*AA251</f>
        <v>0</v>
      </c>
      <c r="BT251">
        <f t="shared" ref="BT251" si="4009">BJ240*AB251</f>
        <v>0</v>
      </c>
      <c r="BU251">
        <f t="shared" ref="BU251" si="4010">BK240*AC251</f>
        <v>0</v>
      </c>
      <c r="BV251">
        <f t="shared" ref="BV251" si="4011">BL240*AD251</f>
        <v>0</v>
      </c>
      <c r="BW251">
        <f t="shared" ref="BW251" si="4012">BM240*AE251</f>
        <v>0</v>
      </c>
      <c r="BX251">
        <f t="shared" ref="BX251" si="4013">BN240*AF251</f>
        <v>0</v>
      </c>
      <c r="BY251">
        <f t="shared" ref="BY251" si="4014">BO240*AG251</f>
        <v>0</v>
      </c>
      <c r="BZ251">
        <f t="shared" ref="BZ251" si="4015">BP240*AH251</f>
        <v>0</v>
      </c>
      <c r="CA251">
        <f t="shared" ref="CA251" si="4016">BQ240*AI251</f>
        <v>0</v>
      </c>
      <c r="CB251">
        <f t="shared" ref="CB251" si="4017">BR240*AJ251</f>
        <v>0</v>
      </c>
      <c r="CC251">
        <f t="shared" ref="CC251" si="4018">BS240*AK251</f>
        <v>0</v>
      </c>
      <c r="CD251">
        <f t="shared" ref="CD251" si="4019">BT240*AL251</f>
        <v>0</v>
      </c>
      <c r="CE251">
        <f t="shared" ref="CE251" si="4020">BU240*AM251</f>
        <v>0</v>
      </c>
      <c r="CF251">
        <f t="shared" ref="CF251" si="4021">BV240*AN251</f>
        <v>0</v>
      </c>
      <c r="CG251">
        <f t="shared" ref="CG251" si="4022">BW240*AO251</f>
        <v>0</v>
      </c>
      <c r="CH251">
        <f t="shared" ref="CH251" si="4023">BX240*AP251</f>
        <v>0</v>
      </c>
      <c r="CI251">
        <f t="shared" ref="CI251" si="4024">BY240*AQ251</f>
        <v>0</v>
      </c>
      <c r="CJ251">
        <f t="shared" ref="CJ251" si="4025">BZ240*AR251</f>
        <v>0</v>
      </c>
      <c r="CK251">
        <f t="shared" ref="CK251" si="4026">CA240*AS251</f>
        <v>0</v>
      </c>
      <c r="CL251">
        <f t="shared" ref="CL251" si="4027">CB240*AT251</f>
        <v>0</v>
      </c>
      <c r="CM251">
        <f t="shared" ref="CM251" si="4028">CC240*AU251</f>
        <v>0</v>
      </c>
      <c r="CN251">
        <f t="shared" ref="CN251" si="4029">CD240*AV251</f>
        <v>0</v>
      </c>
      <c r="CO251">
        <f t="shared" ref="CO251" si="4030">CE240*AW251</f>
        <v>0</v>
      </c>
      <c r="CP251">
        <f t="shared" ref="CP251" si="4031">CF240*AX251</f>
        <v>0</v>
      </c>
      <c r="CQ251">
        <f t="shared" ref="CQ251" si="4032">CG240*AY251</f>
        <v>0</v>
      </c>
      <c r="CR251">
        <f t="shared" ref="CR251" si="4033">CH240*AZ251</f>
        <v>0</v>
      </c>
      <c r="CS251">
        <f t="shared" ref="CS251" si="4034">CI240*BA251</f>
        <v>0</v>
      </c>
      <c r="CT251">
        <f t="shared" ref="CT251" si="4035">CJ240*BB251</f>
        <v>0</v>
      </c>
    </row>
    <row r="252" spans="5:98" x14ac:dyDescent="0.3">
      <c r="F252" s="91">
        <f t="shared" ref="F252:H252" si="4036">F251</f>
        <v>150</v>
      </c>
      <c r="G252" s="91">
        <f t="shared" si="4036"/>
        <v>150</v>
      </c>
      <c r="H252" s="4">
        <f t="shared" si="4036"/>
        <v>1</v>
      </c>
      <c r="I252">
        <v>55</v>
      </c>
      <c r="J252" s="48">
        <f t="shared" si="3676"/>
        <v>0</v>
      </c>
      <c r="K252" s="48">
        <f t="shared" si="3940"/>
        <v>0</v>
      </c>
      <c r="L252" s="98">
        <f t="shared" si="3678"/>
        <v>0</v>
      </c>
      <c r="M252" s="48"/>
      <c r="N252" s="48"/>
      <c r="O252" s="48"/>
      <c r="P252" s="48"/>
      <c r="Q252" s="48"/>
      <c r="R252" s="48"/>
      <c r="S252" s="48"/>
      <c r="T252" s="48"/>
      <c r="U252" s="48"/>
      <c r="V252" s="48"/>
      <c r="W252" s="48"/>
      <c r="X252" s="48"/>
      <c r="Y252" s="48">
        <f>$J252+$K252+$L252</f>
        <v>0</v>
      </c>
      <c r="Z252" s="48">
        <f t="shared" si="3905"/>
        <v>0</v>
      </c>
      <c r="AA252" s="48">
        <f t="shared" si="3905"/>
        <v>0</v>
      </c>
      <c r="AB252" s="48">
        <f t="shared" si="3905"/>
        <v>0</v>
      </c>
      <c r="AC252" s="48">
        <f t="shared" si="3905"/>
        <v>0</v>
      </c>
      <c r="AD252" s="48">
        <f t="shared" si="3905"/>
        <v>0</v>
      </c>
      <c r="AE252" s="48">
        <f t="shared" si="3905"/>
        <v>0</v>
      </c>
      <c r="AF252" s="48">
        <f t="shared" si="3905"/>
        <v>0</v>
      </c>
      <c r="AG252" s="48">
        <f t="shared" si="3905"/>
        <v>0</v>
      </c>
      <c r="AH252" s="48">
        <f t="shared" si="3905"/>
        <v>0</v>
      </c>
      <c r="AI252" s="48">
        <f t="shared" si="3905"/>
        <v>0</v>
      </c>
      <c r="AJ252" s="48">
        <f t="shared" si="3905"/>
        <v>0</v>
      </c>
      <c r="AK252" s="48">
        <f t="shared" si="3905"/>
        <v>0</v>
      </c>
      <c r="AL252" s="48">
        <f t="shared" si="3905"/>
        <v>0</v>
      </c>
      <c r="AM252" s="48">
        <f t="shared" si="3905"/>
        <v>0</v>
      </c>
      <c r="AN252" s="48">
        <f t="shared" si="3905"/>
        <v>0</v>
      </c>
      <c r="AO252" s="48">
        <f t="shared" si="3905"/>
        <v>0</v>
      </c>
      <c r="AP252" s="48">
        <f t="shared" si="3905"/>
        <v>0</v>
      </c>
      <c r="AQ252" s="48">
        <f t="shared" si="3905"/>
        <v>0</v>
      </c>
      <c r="AR252" s="48">
        <f t="shared" si="3905"/>
        <v>0</v>
      </c>
      <c r="AS252" s="48">
        <f t="shared" si="3905"/>
        <v>0</v>
      </c>
      <c r="AT252" s="48">
        <f t="shared" si="3905"/>
        <v>0</v>
      </c>
      <c r="AU252" s="48">
        <f t="shared" si="3905"/>
        <v>0</v>
      </c>
      <c r="AV252" s="48">
        <f t="shared" si="3905"/>
        <v>0</v>
      </c>
      <c r="AW252" s="48">
        <f t="shared" si="3905"/>
        <v>0</v>
      </c>
      <c r="AX252" s="48">
        <f t="shared" si="3905"/>
        <v>0</v>
      </c>
      <c r="AY252" s="48">
        <f t="shared" si="3869"/>
        <v>0</v>
      </c>
      <c r="AZ252" s="48">
        <f t="shared" si="3869"/>
        <v>0</v>
      </c>
      <c r="BA252" s="48">
        <f t="shared" si="3869"/>
        <v>0</v>
      </c>
      <c r="BB252" s="48">
        <f t="shared" si="3869"/>
        <v>0</v>
      </c>
      <c r="BC252" s="48"/>
      <c r="BE252" t="s">
        <v>188</v>
      </c>
      <c r="BQ252">
        <f>BF240*Y252</f>
        <v>0</v>
      </c>
      <c r="BR252">
        <f t="shared" ref="BR252" si="4037">BG240*Z252</f>
        <v>0</v>
      </c>
      <c r="BS252">
        <f t="shared" ref="BS252" si="4038">BH240*AA252</f>
        <v>0</v>
      </c>
      <c r="BT252">
        <f t="shared" ref="BT252" si="4039">BI240*AB252</f>
        <v>0</v>
      </c>
      <c r="BU252">
        <f t="shared" ref="BU252" si="4040">BJ240*AC252</f>
        <v>0</v>
      </c>
      <c r="BV252">
        <f t="shared" ref="BV252" si="4041">BK240*AD252</f>
        <v>0</v>
      </c>
      <c r="BW252">
        <f t="shared" ref="BW252" si="4042">BL240*AE252</f>
        <v>0</v>
      </c>
      <c r="BX252">
        <f t="shared" ref="BX252" si="4043">BM240*AF252</f>
        <v>0</v>
      </c>
      <c r="BY252">
        <f t="shared" ref="BY252" si="4044">BN240*AG252</f>
        <v>0</v>
      </c>
      <c r="BZ252">
        <f t="shared" ref="BZ252" si="4045">BO240*AH252</f>
        <v>0</v>
      </c>
      <c r="CA252">
        <f t="shared" ref="CA252" si="4046">BP240*AI252</f>
        <v>0</v>
      </c>
      <c r="CB252">
        <f t="shared" ref="CB252" si="4047">BQ240*AJ252</f>
        <v>0</v>
      </c>
      <c r="CC252">
        <f t="shared" ref="CC252" si="4048">BR240*AK252</f>
        <v>0</v>
      </c>
      <c r="CD252">
        <f t="shared" ref="CD252" si="4049">BS240*AL252</f>
        <v>0</v>
      </c>
      <c r="CE252">
        <f t="shared" ref="CE252" si="4050">BT240*AM252</f>
        <v>0</v>
      </c>
      <c r="CF252">
        <f t="shared" ref="CF252" si="4051">BU240*AN252</f>
        <v>0</v>
      </c>
      <c r="CG252">
        <f t="shared" ref="CG252" si="4052">BV240*AO252</f>
        <v>0</v>
      </c>
      <c r="CH252">
        <f t="shared" ref="CH252" si="4053">BW240*AP252</f>
        <v>0</v>
      </c>
      <c r="CI252">
        <f t="shared" ref="CI252" si="4054">BX240*AQ252</f>
        <v>0</v>
      </c>
      <c r="CJ252">
        <f t="shared" ref="CJ252" si="4055">BY240*AR252</f>
        <v>0</v>
      </c>
      <c r="CK252">
        <f t="shared" ref="CK252" si="4056">BZ240*AS252</f>
        <v>0</v>
      </c>
      <c r="CL252">
        <f t="shared" ref="CL252" si="4057">CA240*AT252</f>
        <v>0</v>
      </c>
      <c r="CM252">
        <f t="shared" ref="CM252" si="4058">CB240*AU252</f>
        <v>0</v>
      </c>
      <c r="CN252">
        <f t="shared" ref="CN252" si="4059">CC240*AV252</f>
        <v>0</v>
      </c>
      <c r="CO252">
        <f t="shared" ref="CO252" si="4060">CD240*AW252</f>
        <v>0</v>
      </c>
      <c r="CP252">
        <f t="shared" ref="CP252" si="4061">CE240*AX252</f>
        <v>0</v>
      </c>
      <c r="CQ252">
        <f t="shared" ref="CQ252" si="4062">CF240*AY252</f>
        <v>0</v>
      </c>
      <c r="CR252">
        <f t="shared" ref="CR252" si="4063">CG240*AZ252</f>
        <v>0</v>
      </c>
      <c r="CS252">
        <f t="shared" ref="CS252" si="4064">CH240*BA252</f>
        <v>0</v>
      </c>
      <c r="CT252">
        <f t="shared" ref="CT252" si="4065">CI240*BB252</f>
        <v>0</v>
      </c>
    </row>
    <row r="253" spans="5:98" x14ac:dyDescent="0.3">
      <c r="F253" s="91">
        <f t="shared" ref="F253:H253" si="4066">F252</f>
        <v>150</v>
      </c>
      <c r="G253" s="91">
        <f t="shared" si="4066"/>
        <v>150</v>
      </c>
      <c r="H253" s="4">
        <f t="shared" si="4066"/>
        <v>1</v>
      </c>
      <c r="I253">
        <v>60</v>
      </c>
      <c r="J253" s="48">
        <f t="shared" si="3676"/>
        <v>0</v>
      </c>
      <c r="K253" s="48">
        <f t="shared" si="3940"/>
        <v>0</v>
      </c>
      <c r="L253" s="98">
        <f t="shared" si="3678"/>
        <v>0</v>
      </c>
      <c r="M253" s="48"/>
      <c r="N253" s="48"/>
      <c r="O253" s="48"/>
      <c r="P253" s="48"/>
      <c r="Q253" s="48"/>
      <c r="R253" s="48"/>
      <c r="S253" s="48"/>
      <c r="T253" s="48"/>
      <c r="U253" s="48"/>
      <c r="V253" s="48"/>
      <c r="W253" s="48"/>
      <c r="X253" s="48"/>
      <c r="Y253" s="48"/>
      <c r="Z253" s="48">
        <f>$J253+$K253+$L253</f>
        <v>0</v>
      </c>
      <c r="AA253" s="48">
        <f t="shared" si="3905"/>
        <v>0</v>
      </c>
      <c r="AB253" s="48">
        <f t="shared" si="3905"/>
        <v>0</v>
      </c>
      <c r="AC253" s="48">
        <f t="shared" si="3905"/>
        <v>0</v>
      </c>
      <c r="AD253" s="48">
        <f t="shared" si="3905"/>
        <v>0</v>
      </c>
      <c r="AE253" s="48">
        <f t="shared" si="3905"/>
        <v>0</v>
      </c>
      <c r="AF253" s="48">
        <f t="shared" si="3905"/>
        <v>0</v>
      </c>
      <c r="AG253" s="48">
        <f t="shared" si="3905"/>
        <v>0</v>
      </c>
      <c r="AH253" s="48">
        <f t="shared" si="3905"/>
        <v>0</v>
      </c>
      <c r="AI253" s="48">
        <f t="shared" si="3905"/>
        <v>0</v>
      </c>
      <c r="AJ253" s="48">
        <f t="shared" si="3905"/>
        <v>0</v>
      </c>
      <c r="AK253" s="48">
        <f t="shared" si="3905"/>
        <v>0</v>
      </c>
      <c r="AL253" s="48">
        <f t="shared" si="3905"/>
        <v>0</v>
      </c>
      <c r="AM253" s="48">
        <f t="shared" si="3905"/>
        <v>0</v>
      </c>
      <c r="AN253" s="48">
        <f t="shared" si="3905"/>
        <v>0</v>
      </c>
      <c r="AO253" s="48">
        <f t="shared" si="3905"/>
        <v>0</v>
      </c>
      <c r="AP253" s="48">
        <f t="shared" si="3905"/>
        <v>0</v>
      </c>
      <c r="AQ253" s="48">
        <f t="shared" si="3905"/>
        <v>0</v>
      </c>
      <c r="AR253" s="48">
        <f t="shared" si="3905"/>
        <v>0</v>
      </c>
      <c r="AS253" s="48">
        <f t="shared" si="3905"/>
        <v>0</v>
      </c>
      <c r="AT253" s="48">
        <f t="shared" si="3905"/>
        <v>0</v>
      </c>
      <c r="AU253" s="48">
        <f t="shared" si="3905"/>
        <v>0</v>
      </c>
      <c r="AV253" s="48">
        <f t="shared" si="3905"/>
        <v>0</v>
      </c>
      <c r="AW253" s="48">
        <f t="shared" si="3905"/>
        <v>0</v>
      </c>
      <c r="AX253" s="48">
        <f t="shared" si="3905"/>
        <v>0</v>
      </c>
      <c r="AY253" s="48">
        <f t="shared" si="3869"/>
        <v>0</v>
      </c>
      <c r="AZ253" s="48">
        <f t="shared" si="3869"/>
        <v>0</v>
      </c>
      <c r="BA253" s="48">
        <f t="shared" si="3869"/>
        <v>0</v>
      </c>
      <c r="BB253" s="48">
        <f t="shared" si="3869"/>
        <v>0</v>
      </c>
      <c r="BC253" s="48"/>
      <c r="BE253" t="s">
        <v>189</v>
      </c>
      <c r="BR253">
        <f>BF240*Z253</f>
        <v>0</v>
      </c>
      <c r="BS253">
        <f t="shared" ref="BS253" si="4067">BG240*AA253</f>
        <v>0</v>
      </c>
      <c r="BT253">
        <f t="shared" ref="BT253" si="4068">BH240*AB253</f>
        <v>0</v>
      </c>
      <c r="BU253">
        <f t="shared" ref="BU253" si="4069">BI240*AC253</f>
        <v>0</v>
      </c>
      <c r="BV253">
        <f t="shared" ref="BV253" si="4070">BJ240*AD253</f>
        <v>0</v>
      </c>
      <c r="BW253">
        <f t="shared" ref="BW253" si="4071">BK240*AE253</f>
        <v>0</v>
      </c>
      <c r="BX253">
        <f t="shared" ref="BX253" si="4072">BL240*AF253</f>
        <v>0</v>
      </c>
      <c r="BY253">
        <f t="shared" ref="BY253" si="4073">BM240*AG253</f>
        <v>0</v>
      </c>
      <c r="BZ253">
        <f t="shared" ref="BZ253" si="4074">BN240*AH253</f>
        <v>0</v>
      </c>
      <c r="CA253">
        <f t="shared" ref="CA253" si="4075">BO240*AI253</f>
        <v>0</v>
      </c>
      <c r="CB253">
        <f t="shared" ref="CB253" si="4076">BP240*AJ253</f>
        <v>0</v>
      </c>
      <c r="CC253">
        <f t="shared" ref="CC253" si="4077">BQ240*AK253</f>
        <v>0</v>
      </c>
      <c r="CD253">
        <f t="shared" ref="CD253" si="4078">BR240*AL253</f>
        <v>0</v>
      </c>
      <c r="CE253">
        <f t="shared" ref="CE253" si="4079">BS240*AM253</f>
        <v>0</v>
      </c>
      <c r="CF253">
        <f t="shared" ref="CF253" si="4080">BT240*AN253</f>
        <v>0</v>
      </c>
      <c r="CG253">
        <f t="shared" ref="CG253" si="4081">BU240*AO253</f>
        <v>0</v>
      </c>
      <c r="CH253">
        <f t="shared" ref="CH253" si="4082">BV240*AP253</f>
        <v>0</v>
      </c>
      <c r="CI253">
        <f t="shared" ref="CI253" si="4083">BW240*AQ253</f>
        <v>0</v>
      </c>
      <c r="CJ253">
        <f t="shared" ref="CJ253" si="4084">BX240*AR253</f>
        <v>0</v>
      </c>
      <c r="CK253">
        <f t="shared" ref="CK253" si="4085">BY240*AS253</f>
        <v>0</v>
      </c>
      <c r="CL253">
        <f t="shared" ref="CL253" si="4086">BZ240*AT253</f>
        <v>0</v>
      </c>
      <c r="CM253">
        <f t="shared" ref="CM253" si="4087">CA240*AU253</f>
        <v>0</v>
      </c>
      <c r="CN253">
        <f t="shared" ref="CN253" si="4088">CB240*AV253</f>
        <v>0</v>
      </c>
      <c r="CO253">
        <f t="shared" ref="CO253" si="4089">CC240*AW253</f>
        <v>0</v>
      </c>
      <c r="CP253">
        <f t="shared" ref="CP253" si="4090">CD240*AX253</f>
        <v>0</v>
      </c>
      <c r="CQ253">
        <f t="shared" ref="CQ253" si="4091">CE240*AY253</f>
        <v>0</v>
      </c>
      <c r="CR253">
        <f t="shared" ref="CR253" si="4092">CF240*AZ253</f>
        <v>0</v>
      </c>
      <c r="CS253">
        <f t="shared" ref="CS253" si="4093">CG240*BA253</f>
        <v>0</v>
      </c>
      <c r="CT253">
        <f t="shared" ref="CT253" si="4094">CH240*BB253</f>
        <v>0</v>
      </c>
    </row>
    <row r="254" spans="5:98" x14ac:dyDescent="0.3">
      <c r="F254" s="91">
        <f t="shared" ref="F254:H254" si="4095">F253</f>
        <v>150</v>
      </c>
      <c r="G254" s="91">
        <f t="shared" si="4095"/>
        <v>150</v>
      </c>
      <c r="H254" s="4">
        <f t="shared" si="4095"/>
        <v>1</v>
      </c>
      <c r="I254">
        <v>65</v>
      </c>
      <c r="J254" s="48">
        <f t="shared" si="3676"/>
        <v>0</v>
      </c>
      <c r="K254" s="48">
        <f t="shared" si="3940"/>
        <v>0</v>
      </c>
      <c r="L254" s="98">
        <f t="shared" si="3678"/>
        <v>0</v>
      </c>
      <c r="M254" s="48"/>
      <c r="N254" s="48"/>
      <c r="O254" s="48"/>
      <c r="P254" s="48"/>
      <c r="Q254" s="48"/>
      <c r="R254" s="48"/>
      <c r="S254" s="48"/>
      <c r="T254" s="48"/>
      <c r="U254" s="48"/>
      <c r="V254" s="48"/>
      <c r="W254" s="48"/>
      <c r="X254" s="48"/>
      <c r="Y254" s="48"/>
      <c r="Z254" s="48"/>
      <c r="AA254" s="48">
        <f>$J254+$K254+$L254</f>
        <v>0</v>
      </c>
      <c r="AB254" s="48">
        <f t="shared" si="3905"/>
        <v>0</v>
      </c>
      <c r="AC254" s="48">
        <f t="shared" si="3905"/>
        <v>0</v>
      </c>
      <c r="AD254" s="48">
        <f t="shared" si="3905"/>
        <v>0</v>
      </c>
      <c r="AE254" s="48">
        <f t="shared" si="3905"/>
        <v>0</v>
      </c>
      <c r="AF254" s="48">
        <f t="shared" si="3905"/>
        <v>0</v>
      </c>
      <c r="AG254" s="48">
        <f t="shared" si="3905"/>
        <v>0</v>
      </c>
      <c r="AH254" s="48">
        <f t="shared" si="3905"/>
        <v>0</v>
      </c>
      <c r="AI254" s="48">
        <f t="shared" si="3905"/>
        <v>0</v>
      </c>
      <c r="AJ254" s="48">
        <f t="shared" si="3905"/>
        <v>0</v>
      </c>
      <c r="AK254" s="48">
        <f t="shared" si="3905"/>
        <v>0</v>
      </c>
      <c r="AL254" s="48">
        <f t="shared" si="3905"/>
        <v>0</v>
      </c>
      <c r="AM254" s="48">
        <f t="shared" si="3905"/>
        <v>0</v>
      </c>
      <c r="AN254" s="48">
        <f t="shared" si="3905"/>
        <v>0</v>
      </c>
      <c r="AO254" s="48">
        <f t="shared" si="3905"/>
        <v>0</v>
      </c>
      <c r="AP254" s="48">
        <f t="shared" si="3905"/>
        <v>0</v>
      </c>
      <c r="AQ254" s="48">
        <f t="shared" si="3905"/>
        <v>0</v>
      </c>
      <c r="AR254" s="48">
        <f t="shared" si="3905"/>
        <v>0</v>
      </c>
      <c r="AS254" s="48">
        <f t="shared" si="3905"/>
        <v>0</v>
      </c>
      <c r="AT254" s="48">
        <f t="shared" si="3905"/>
        <v>0</v>
      </c>
      <c r="AU254" s="48">
        <f t="shared" si="3905"/>
        <v>0</v>
      </c>
      <c r="AV254" s="48">
        <f t="shared" si="3905"/>
        <v>0</v>
      </c>
      <c r="AW254" s="48">
        <f t="shared" si="3905"/>
        <v>0</v>
      </c>
      <c r="AX254" s="48">
        <f t="shared" si="3905"/>
        <v>0</v>
      </c>
      <c r="AY254" s="48">
        <f t="shared" si="3869"/>
        <v>0</v>
      </c>
      <c r="AZ254" s="48">
        <f t="shared" si="3869"/>
        <v>0</v>
      </c>
      <c r="BA254" s="48">
        <f t="shared" si="3869"/>
        <v>0</v>
      </c>
      <c r="BB254" s="48">
        <f t="shared" si="3869"/>
        <v>0</v>
      </c>
      <c r="BC254" s="48"/>
      <c r="BE254" t="s">
        <v>190</v>
      </c>
      <c r="BS254">
        <f>BF240*AA254</f>
        <v>0</v>
      </c>
      <c r="BT254">
        <f t="shared" ref="BT254" si="4096">BG240*AB254</f>
        <v>0</v>
      </c>
      <c r="BU254">
        <f t="shared" ref="BU254" si="4097">BH240*AC254</f>
        <v>0</v>
      </c>
      <c r="BV254">
        <f t="shared" ref="BV254" si="4098">BI240*AD254</f>
        <v>0</v>
      </c>
      <c r="BW254">
        <f t="shared" ref="BW254" si="4099">BJ240*AE254</f>
        <v>0</v>
      </c>
      <c r="BX254">
        <f t="shared" ref="BX254" si="4100">BK240*AF254</f>
        <v>0</v>
      </c>
      <c r="BY254">
        <f t="shared" ref="BY254" si="4101">BL240*AG254</f>
        <v>0</v>
      </c>
      <c r="BZ254">
        <f t="shared" ref="BZ254" si="4102">BM240*AH254</f>
        <v>0</v>
      </c>
      <c r="CA254">
        <f t="shared" ref="CA254" si="4103">BN240*AI254</f>
        <v>0</v>
      </c>
      <c r="CB254">
        <f t="shared" ref="CB254" si="4104">BO240*AJ254</f>
        <v>0</v>
      </c>
      <c r="CC254">
        <f t="shared" ref="CC254" si="4105">BP240*AK254</f>
        <v>0</v>
      </c>
      <c r="CD254">
        <f t="shared" ref="CD254" si="4106">BQ240*AL254</f>
        <v>0</v>
      </c>
      <c r="CE254">
        <f t="shared" ref="CE254" si="4107">BR240*AM254</f>
        <v>0</v>
      </c>
      <c r="CF254">
        <f t="shared" ref="CF254" si="4108">BS240*AN254</f>
        <v>0</v>
      </c>
      <c r="CG254">
        <f t="shared" ref="CG254" si="4109">BT240*AO254</f>
        <v>0</v>
      </c>
      <c r="CH254">
        <f t="shared" ref="CH254" si="4110">BU240*AP254</f>
        <v>0</v>
      </c>
      <c r="CI254">
        <f t="shared" ref="CI254" si="4111">BV240*AQ254</f>
        <v>0</v>
      </c>
      <c r="CJ254">
        <f t="shared" ref="CJ254" si="4112">BW240*AR254</f>
        <v>0</v>
      </c>
      <c r="CK254">
        <f t="shared" ref="CK254" si="4113">BX240*AS254</f>
        <v>0</v>
      </c>
      <c r="CL254">
        <f t="shared" ref="CL254" si="4114">BY240*AT254</f>
        <v>0</v>
      </c>
      <c r="CM254">
        <f t="shared" ref="CM254" si="4115">BZ240*AU254</f>
        <v>0</v>
      </c>
      <c r="CN254">
        <f t="shared" ref="CN254" si="4116">CA240*AV254</f>
        <v>0</v>
      </c>
      <c r="CO254">
        <f t="shared" ref="CO254" si="4117">CB240*AW254</f>
        <v>0</v>
      </c>
      <c r="CP254">
        <f t="shared" ref="CP254" si="4118">CC240*AX254</f>
        <v>0</v>
      </c>
      <c r="CQ254">
        <f t="shared" ref="CQ254" si="4119">CD240*AY254</f>
        <v>0</v>
      </c>
      <c r="CR254">
        <f t="shared" ref="CR254" si="4120">CE240*AZ254</f>
        <v>0</v>
      </c>
      <c r="CS254">
        <f t="shared" ref="CS254" si="4121">CF240*BA254</f>
        <v>0</v>
      </c>
      <c r="CT254">
        <f t="shared" ref="CT254" si="4122">CG240*BB254</f>
        <v>0</v>
      </c>
    </row>
    <row r="255" spans="5:98" x14ac:dyDescent="0.3">
      <c r="F255" s="91">
        <f t="shared" ref="F255:H255" si="4123">F254</f>
        <v>150</v>
      </c>
      <c r="G255" s="91">
        <f t="shared" si="4123"/>
        <v>150</v>
      </c>
      <c r="H255" s="4">
        <f t="shared" si="4123"/>
        <v>1</v>
      </c>
      <c r="I255">
        <v>70</v>
      </c>
      <c r="J255" s="48">
        <f t="shared" si="3676"/>
        <v>0</v>
      </c>
      <c r="K255" s="48">
        <f t="shared" si="3940"/>
        <v>0</v>
      </c>
      <c r="L255" s="98">
        <f t="shared" si="3678"/>
        <v>0</v>
      </c>
      <c r="M255" s="48"/>
      <c r="N255" s="48"/>
      <c r="O255" s="48"/>
      <c r="P255" s="48"/>
      <c r="Q255" s="48"/>
      <c r="R255" s="48"/>
      <c r="S255" s="48"/>
      <c r="T255" s="48"/>
      <c r="U255" s="48"/>
      <c r="V255" s="48"/>
      <c r="W255" s="48"/>
      <c r="X255" s="48"/>
      <c r="Y255" s="48"/>
      <c r="Z255" s="48"/>
      <c r="AA255" s="48"/>
      <c r="AB255" s="48">
        <f>$J255+$K255+$L255</f>
        <v>0</v>
      </c>
      <c r="AC255" s="48">
        <f t="shared" si="3905"/>
        <v>0</v>
      </c>
      <c r="AD255" s="48">
        <f t="shared" si="3905"/>
        <v>0</v>
      </c>
      <c r="AE255" s="48">
        <f t="shared" si="3905"/>
        <v>0</v>
      </c>
      <c r="AF255" s="48">
        <f t="shared" si="3905"/>
        <v>0</v>
      </c>
      <c r="AG255" s="48">
        <f t="shared" si="3905"/>
        <v>0</v>
      </c>
      <c r="AH255" s="48">
        <f t="shared" si="3905"/>
        <v>0</v>
      </c>
      <c r="AI255" s="48">
        <f t="shared" si="3905"/>
        <v>0</v>
      </c>
      <c r="AJ255" s="48">
        <f t="shared" si="3905"/>
        <v>0</v>
      </c>
      <c r="AK255" s="48">
        <f t="shared" si="3905"/>
        <v>0</v>
      </c>
      <c r="AL255" s="48">
        <f t="shared" si="3905"/>
        <v>0</v>
      </c>
      <c r="AM255" s="48">
        <f t="shared" si="3905"/>
        <v>0</v>
      </c>
      <c r="AN255" s="48">
        <f t="shared" si="3905"/>
        <v>0</v>
      </c>
      <c r="AO255" s="48">
        <f t="shared" si="3905"/>
        <v>0</v>
      </c>
      <c r="AP255" s="48">
        <f t="shared" si="3905"/>
        <v>0</v>
      </c>
      <c r="AQ255" s="48">
        <f t="shared" si="3905"/>
        <v>0</v>
      </c>
      <c r="AR255" s="48">
        <f t="shared" si="3905"/>
        <v>0</v>
      </c>
      <c r="AS255" s="48">
        <f t="shared" si="3905"/>
        <v>0</v>
      </c>
      <c r="AT255" s="48">
        <f t="shared" si="3905"/>
        <v>0</v>
      </c>
      <c r="AU255" s="48">
        <f t="shared" si="3905"/>
        <v>0</v>
      </c>
      <c r="AV255" s="48">
        <f t="shared" si="3905"/>
        <v>0</v>
      </c>
      <c r="AW255" s="48">
        <f t="shared" si="3905"/>
        <v>0</v>
      </c>
      <c r="AX255" s="48">
        <f t="shared" si="3905"/>
        <v>0</v>
      </c>
      <c r="AY255" s="48">
        <f t="shared" si="3869"/>
        <v>0</v>
      </c>
      <c r="AZ255" s="48">
        <f t="shared" si="3869"/>
        <v>0</v>
      </c>
      <c r="BA255" s="48">
        <f t="shared" si="3869"/>
        <v>0</v>
      </c>
      <c r="BB255" s="48">
        <f t="shared" si="3869"/>
        <v>0</v>
      </c>
      <c r="BC255" s="48"/>
      <c r="BE255" t="s">
        <v>191</v>
      </c>
      <c r="BT255">
        <f>BF240*AB255</f>
        <v>0</v>
      </c>
      <c r="BU255">
        <f t="shared" ref="BU255" si="4124">BG240*AC255</f>
        <v>0</v>
      </c>
      <c r="BV255">
        <f t="shared" ref="BV255" si="4125">BH240*AD255</f>
        <v>0</v>
      </c>
      <c r="BW255">
        <f t="shared" ref="BW255" si="4126">BI240*AE255</f>
        <v>0</v>
      </c>
      <c r="BX255">
        <f t="shared" ref="BX255" si="4127">BJ240*AF255</f>
        <v>0</v>
      </c>
      <c r="BY255">
        <f t="shared" ref="BY255" si="4128">BK240*AG255</f>
        <v>0</v>
      </c>
      <c r="BZ255">
        <f t="shared" ref="BZ255" si="4129">BL240*AH255</f>
        <v>0</v>
      </c>
      <c r="CA255">
        <f t="shared" ref="CA255" si="4130">BM240*AI255</f>
        <v>0</v>
      </c>
      <c r="CB255">
        <f t="shared" ref="CB255" si="4131">BN240*AJ255</f>
        <v>0</v>
      </c>
      <c r="CC255">
        <f t="shared" ref="CC255" si="4132">BO240*AK255</f>
        <v>0</v>
      </c>
      <c r="CD255">
        <f t="shared" ref="CD255" si="4133">BP240*AL255</f>
        <v>0</v>
      </c>
      <c r="CE255">
        <f t="shared" ref="CE255" si="4134">BQ240*AM255</f>
        <v>0</v>
      </c>
      <c r="CF255">
        <f t="shared" ref="CF255" si="4135">BR240*AN255</f>
        <v>0</v>
      </c>
      <c r="CG255">
        <f t="shared" ref="CG255" si="4136">BS240*AO255</f>
        <v>0</v>
      </c>
      <c r="CH255">
        <f t="shared" ref="CH255" si="4137">BT240*AP255</f>
        <v>0</v>
      </c>
      <c r="CI255">
        <f t="shared" ref="CI255" si="4138">BU240*AQ255</f>
        <v>0</v>
      </c>
      <c r="CJ255">
        <f t="shared" ref="CJ255" si="4139">BV240*AR255</f>
        <v>0</v>
      </c>
      <c r="CK255">
        <f t="shared" ref="CK255" si="4140">BW240*AS255</f>
        <v>0</v>
      </c>
      <c r="CL255">
        <f t="shared" ref="CL255" si="4141">BX240*AT255</f>
        <v>0</v>
      </c>
      <c r="CM255">
        <f t="shared" ref="CM255" si="4142">BY240*AU255</f>
        <v>0</v>
      </c>
      <c r="CN255">
        <f t="shared" ref="CN255" si="4143">BZ240*AV255</f>
        <v>0</v>
      </c>
      <c r="CO255">
        <f t="shared" ref="CO255" si="4144">CA240*AW255</f>
        <v>0</v>
      </c>
      <c r="CP255">
        <f t="shared" ref="CP255" si="4145">CB240*AX255</f>
        <v>0</v>
      </c>
      <c r="CQ255">
        <f t="shared" ref="CQ255" si="4146">CC240*AY255</f>
        <v>0</v>
      </c>
      <c r="CR255">
        <f t="shared" ref="CR255" si="4147">CD240*AZ255</f>
        <v>0</v>
      </c>
      <c r="CS255">
        <f t="shared" ref="CS255" si="4148">CE240*BA255</f>
        <v>0</v>
      </c>
      <c r="CT255">
        <f t="shared" ref="CT255" si="4149">CF240*BB255</f>
        <v>0</v>
      </c>
    </row>
    <row r="256" spans="5:98" x14ac:dyDescent="0.3">
      <c r="F256" s="91">
        <f t="shared" ref="F256:H256" si="4150">F255</f>
        <v>150</v>
      </c>
      <c r="G256" s="91">
        <f t="shared" si="4150"/>
        <v>150</v>
      </c>
      <c r="H256" s="4">
        <f t="shared" si="4150"/>
        <v>1</v>
      </c>
      <c r="I256">
        <v>75</v>
      </c>
      <c r="J256" s="48">
        <f t="shared" si="3676"/>
        <v>0</v>
      </c>
      <c r="K256" s="48">
        <f t="shared" si="3940"/>
        <v>0</v>
      </c>
      <c r="L256" s="98">
        <f t="shared" si="3678"/>
        <v>0</v>
      </c>
      <c r="M256" s="48"/>
      <c r="N256" s="48"/>
      <c r="O256" s="48"/>
      <c r="P256" s="48"/>
      <c r="Q256" s="48"/>
      <c r="R256" s="48"/>
      <c r="S256" s="48"/>
      <c r="T256" s="48"/>
      <c r="U256" s="48"/>
      <c r="V256" s="48"/>
      <c r="W256" s="48"/>
      <c r="X256" s="48"/>
      <c r="Y256" s="48"/>
      <c r="Z256" s="48"/>
      <c r="AA256" s="48"/>
      <c r="AB256" s="48"/>
      <c r="AC256" s="48">
        <f>$J256+$K256+$L256</f>
        <v>0</v>
      </c>
      <c r="AD256" s="48">
        <f t="shared" si="3905"/>
        <v>0</v>
      </c>
      <c r="AE256" s="48">
        <f t="shared" si="3905"/>
        <v>0</v>
      </c>
      <c r="AF256" s="48">
        <f t="shared" si="3905"/>
        <v>0</v>
      </c>
      <c r="AG256" s="48">
        <f t="shared" si="3905"/>
        <v>0</v>
      </c>
      <c r="AH256" s="48">
        <f t="shared" si="3905"/>
        <v>0</v>
      </c>
      <c r="AI256" s="48">
        <f t="shared" si="3905"/>
        <v>0</v>
      </c>
      <c r="AJ256" s="48">
        <f t="shared" si="3905"/>
        <v>0</v>
      </c>
      <c r="AK256" s="48">
        <f t="shared" si="3905"/>
        <v>0</v>
      </c>
      <c r="AL256" s="48">
        <f t="shared" si="3905"/>
        <v>0</v>
      </c>
      <c r="AM256" s="48">
        <f t="shared" si="3905"/>
        <v>0</v>
      </c>
      <c r="AN256" s="48">
        <f t="shared" si="3905"/>
        <v>0</v>
      </c>
      <c r="AO256" s="48">
        <f t="shared" si="3905"/>
        <v>0</v>
      </c>
      <c r="AP256" s="48">
        <f t="shared" si="3905"/>
        <v>0</v>
      </c>
      <c r="AQ256" s="48">
        <f t="shared" si="3905"/>
        <v>0</v>
      </c>
      <c r="AR256" s="48">
        <f t="shared" si="3905"/>
        <v>0</v>
      </c>
      <c r="AS256" s="48">
        <f t="shared" si="3905"/>
        <v>0</v>
      </c>
      <c r="AT256" s="48">
        <f t="shared" si="3905"/>
        <v>0</v>
      </c>
      <c r="AU256" s="48">
        <f t="shared" si="3905"/>
        <v>0</v>
      </c>
      <c r="AV256" s="48">
        <f t="shared" si="3905"/>
        <v>0</v>
      </c>
      <c r="AW256" s="48">
        <f t="shared" si="3905"/>
        <v>0</v>
      </c>
      <c r="AX256" s="48">
        <f t="shared" si="3905"/>
        <v>0</v>
      </c>
      <c r="AY256" s="48">
        <f t="shared" si="3869"/>
        <v>0</v>
      </c>
      <c r="AZ256" s="48">
        <f t="shared" si="3869"/>
        <v>0</v>
      </c>
      <c r="BA256" s="48">
        <f t="shared" si="3869"/>
        <v>0</v>
      </c>
      <c r="BB256" s="48">
        <f t="shared" si="3869"/>
        <v>0</v>
      </c>
      <c r="BC256" s="48"/>
      <c r="BE256" t="s">
        <v>192</v>
      </c>
      <c r="BU256">
        <f>BF240*AC256</f>
        <v>0</v>
      </c>
      <c r="BV256">
        <f t="shared" ref="BV256" si="4151">BG240*AD256</f>
        <v>0</v>
      </c>
      <c r="BW256">
        <f t="shared" ref="BW256" si="4152">BH240*AE256</f>
        <v>0</v>
      </c>
      <c r="BX256">
        <f t="shared" ref="BX256" si="4153">BI240*AF256</f>
        <v>0</v>
      </c>
      <c r="BY256">
        <f t="shared" ref="BY256" si="4154">BJ240*AG256</f>
        <v>0</v>
      </c>
      <c r="BZ256">
        <f t="shared" ref="BZ256" si="4155">BK240*AH256</f>
        <v>0</v>
      </c>
      <c r="CA256">
        <f t="shared" ref="CA256" si="4156">BL240*AI256</f>
        <v>0</v>
      </c>
      <c r="CB256">
        <f t="shared" ref="CB256" si="4157">BM240*AJ256</f>
        <v>0</v>
      </c>
      <c r="CC256">
        <f t="shared" ref="CC256" si="4158">BN240*AK256</f>
        <v>0</v>
      </c>
      <c r="CD256">
        <f t="shared" ref="CD256" si="4159">BO240*AL256</f>
        <v>0</v>
      </c>
      <c r="CE256">
        <f t="shared" ref="CE256" si="4160">BP240*AM256</f>
        <v>0</v>
      </c>
      <c r="CF256">
        <f t="shared" ref="CF256" si="4161">BQ240*AN256</f>
        <v>0</v>
      </c>
      <c r="CG256">
        <f t="shared" ref="CG256" si="4162">BR240*AO256</f>
        <v>0</v>
      </c>
      <c r="CH256">
        <f t="shared" ref="CH256" si="4163">BS240*AP256</f>
        <v>0</v>
      </c>
      <c r="CI256">
        <f t="shared" ref="CI256" si="4164">BT240*AQ256</f>
        <v>0</v>
      </c>
      <c r="CJ256">
        <f t="shared" ref="CJ256" si="4165">BU240*AR256</f>
        <v>0</v>
      </c>
      <c r="CK256">
        <f t="shared" ref="CK256" si="4166">BV240*AS256</f>
        <v>0</v>
      </c>
      <c r="CL256">
        <f t="shared" ref="CL256" si="4167">BW240*AT256</f>
        <v>0</v>
      </c>
      <c r="CM256">
        <f t="shared" ref="CM256" si="4168">BX240*AU256</f>
        <v>0</v>
      </c>
      <c r="CN256">
        <f t="shared" ref="CN256" si="4169">BY240*AV256</f>
        <v>0</v>
      </c>
      <c r="CO256">
        <f t="shared" ref="CO256" si="4170">BZ240*AW256</f>
        <v>0</v>
      </c>
      <c r="CP256">
        <f t="shared" ref="CP256" si="4171">CA240*AX256</f>
        <v>0</v>
      </c>
      <c r="CQ256">
        <f t="shared" ref="CQ256" si="4172">CB240*AY256</f>
        <v>0</v>
      </c>
      <c r="CR256">
        <f t="shared" ref="CR256" si="4173">CC240*AZ256</f>
        <v>0</v>
      </c>
      <c r="CS256">
        <f t="shared" ref="CS256" si="4174">CD240*BA256</f>
        <v>0</v>
      </c>
      <c r="CT256">
        <f t="shared" ref="CT256" si="4175">CE240*BB256</f>
        <v>0</v>
      </c>
    </row>
    <row r="257" spans="6:98" x14ac:dyDescent="0.3">
      <c r="F257" s="91">
        <f t="shared" ref="F257:H257" si="4176">F256</f>
        <v>150</v>
      </c>
      <c r="G257" s="91">
        <f t="shared" si="4176"/>
        <v>150</v>
      </c>
      <c r="H257" s="4">
        <f t="shared" si="4176"/>
        <v>1</v>
      </c>
      <c r="I257">
        <v>80</v>
      </c>
      <c r="J257" s="48">
        <f t="shared" si="3676"/>
        <v>0</v>
      </c>
      <c r="K257" s="48">
        <f t="shared" si="3940"/>
        <v>0</v>
      </c>
      <c r="L257" s="98">
        <f t="shared" si="3678"/>
        <v>0</v>
      </c>
      <c r="M257" s="48"/>
      <c r="N257" s="48"/>
      <c r="O257" s="48"/>
      <c r="P257" s="48"/>
      <c r="Q257" s="48"/>
      <c r="R257" s="48"/>
      <c r="S257" s="48"/>
      <c r="T257" s="48"/>
      <c r="U257" s="48"/>
      <c r="V257" s="48"/>
      <c r="W257" s="48"/>
      <c r="X257" s="48"/>
      <c r="Y257" s="48"/>
      <c r="Z257" s="48"/>
      <c r="AA257" s="48"/>
      <c r="AB257" s="48"/>
      <c r="AC257" s="48"/>
      <c r="AD257" s="48">
        <f>$J257+$K257+$L257</f>
        <v>0</v>
      </c>
      <c r="AE257" s="48">
        <f t="shared" si="3905"/>
        <v>0</v>
      </c>
      <c r="AF257" s="48">
        <f t="shared" si="3905"/>
        <v>0</v>
      </c>
      <c r="AG257" s="48">
        <f t="shared" si="3905"/>
        <v>0</v>
      </c>
      <c r="AH257" s="48">
        <f t="shared" si="3905"/>
        <v>0</v>
      </c>
      <c r="AI257" s="48">
        <f t="shared" si="3905"/>
        <v>0</v>
      </c>
      <c r="AJ257" s="48">
        <f t="shared" si="3905"/>
        <v>0</v>
      </c>
      <c r="AK257" s="48">
        <f t="shared" si="3905"/>
        <v>0</v>
      </c>
      <c r="AL257" s="48">
        <f t="shared" si="3905"/>
        <v>0</v>
      </c>
      <c r="AM257" s="48">
        <f t="shared" si="3905"/>
        <v>0</v>
      </c>
      <c r="AN257" s="48">
        <f t="shared" si="3905"/>
        <v>0</v>
      </c>
      <c r="AO257" s="48">
        <f t="shared" si="3905"/>
        <v>0</v>
      </c>
      <c r="AP257" s="48">
        <f t="shared" si="3905"/>
        <v>0</v>
      </c>
      <c r="AQ257" s="48">
        <f t="shared" si="3905"/>
        <v>0</v>
      </c>
      <c r="AR257" s="48">
        <f t="shared" si="3905"/>
        <v>0</v>
      </c>
      <c r="AS257" s="48">
        <f t="shared" si="3905"/>
        <v>0</v>
      </c>
      <c r="AT257" s="48">
        <f t="shared" si="3905"/>
        <v>0</v>
      </c>
      <c r="AU257" s="48">
        <f t="shared" si="3905"/>
        <v>0</v>
      </c>
      <c r="AV257" s="48">
        <f t="shared" si="3905"/>
        <v>0</v>
      </c>
      <c r="AW257" s="48">
        <f t="shared" si="3905"/>
        <v>0</v>
      </c>
      <c r="AX257" s="48">
        <f t="shared" si="3905"/>
        <v>0</v>
      </c>
      <c r="AY257" s="48">
        <f t="shared" si="3869"/>
        <v>0</v>
      </c>
      <c r="AZ257" s="48">
        <f t="shared" si="3869"/>
        <v>0</v>
      </c>
      <c r="BA257" s="48">
        <f t="shared" si="3869"/>
        <v>0</v>
      </c>
      <c r="BB257" s="48">
        <f t="shared" si="3869"/>
        <v>0</v>
      </c>
      <c r="BC257" s="48"/>
      <c r="BE257" t="s">
        <v>193</v>
      </c>
      <c r="BV257">
        <f>BF240*AD257</f>
        <v>0</v>
      </c>
      <c r="BW257">
        <f t="shared" ref="BW257" si="4177">BG240*AE257</f>
        <v>0</v>
      </c>
      <c r="BX257">
        <f t="shared" ref="BX257" si="4178">BH240*AF257</f>
        <v>0</v>
      </c>
      <c r="BY257">
        <f t="shared" ref="BY257" si="4179">BI240*AG257</f>
        <v>0</v>
      </c>
      <c r="BZ257">
        <f t="shared" ref="BZ257" si="4180">BJ240*AH257</f>
        <v>0</v>
      </c>
      <c r="CA257">
        <f t="shared" ref="CA257" si="4181">BK240*AI257</f>
        <v>0</v>
      </c>
      <c r="CB257">
        <f t="shared" ref="CB257" si="4182">BL240*AJ257</f>
        <v>0</v>
      </c>
      <c r="CC257">
        <f t="shared" ref="CC257" si="4183">BM240*AK257</f>
        <v>0</v>
      </c>
      <c r="CD257">
        <f t="shared" ref="CD257" si="4184">BN240*AL257</f>
        <v>0</v>
      </c>
      <c r="CE257">
        <f t="shared" ref="CE257" si="4185">BO240*AM257</f>
        <v>0</v>
      </c>
      <c r="CF257">
        <f t="shared" ref="CF257" si="4186">BP240*AN257</f>
        <v>0</v>
      </c>
      <c r="CG257">
        <f t="shared" ref="CG257" si="4187">BQ240*AO257</f>
        <v>0</v>
      </c>
      <c r="CH257">
        <f t="shared" ref="CH257" si="4188">BR240*AP257</f>
        <v>0</v>
      </c>
      <c r="CI257">
        <f t="shared" ref="CI257" si="4189">BS240*AQ257</f>
        <v>0</v>
      </c>
      <c r="CJ257">
        <f t="shared" ref="CJ257" si="4190">BT240*AR257</f>
        <v>0</v>
      </c>
      <c r="CK257">
        <f t="shared" ref="CK257" si="4191">BU240*AS257</f>
        <v>0</v>
      </c>
      <c r="CL257">
        <f t="shared" ref="CL257" si="4192">BV240*AT257</f>
        <v>0</v>
      </c>
      <c r="CM257">
        <f t="shared" ref="CM257" si="4193">BW240*AU257</f>
        <v>0</v>
      </c>
      <c r="CN257">
        <f t="shared" ref="CN257" si="4194">BX240*AV257</f>
        <v>0</v>
      </c>
      <c r="CO257">
        <f t="shared" ref="CO257" si="4195">BY240*AW257</f>
        <v>0</v>
      </c>
      <c r="CP257">
        <f t="shared" ref="CP257" si="4196">BZ240*AX257</f>
        <v>0</v>
      </c>
      <c r="CQ257">
        <f t="shared" ref="CQ257" si="4197">CA240*AY257</f>
        <v>0</v>
      </c>
      <c r="CR257">
        <f t="shared" ref="CR257" si="4198">CB240*AZ257</f>
        <v>0</v>
      </c>
      <c r="CS257">
        <f t="shared" ref="CS257" si="4199">CC240*BA257</f>
        <v>0</v>
      </c>
      <c r="CT257">
        <f t="shared" ref="CT257" si="4200">CD240*BB257</f>
        <v>0</v>
      </c>
    </row>
    <row r="258" spans="6:98" x14ac:dyDescent="0.3">
      <c r="F258" s="91">
        <f t="shared" ref="F258:H258" si="4201">F257</f>
        <v>150</v>
      </c>
      <c r="G258" s="91">
        <f t="shared" si="4201"/>
        <v>150</v>
      </c>
      <c r="H258" s="4">
        <f t="shared" si="4201"/>
        <v>1</v>
      </c>
      <c r="I258">
        <v>85</v>
      </c>
      <c r="J258" s="48">
        <f t="shared" si="3676"/>
        <v>0</v>
      </c>
      <c r="K258" s="48">
        <f t="shared" si="3940"/>
        <v>0</v>
      </c>
      <c r="L258" s="98">
        <f t="shared" si="3678"/>
        <v>0</v>
      </c>
      <c r="M258" s="48"/>
      <c r="N258" s="48"/>
      <c r="O258" s="48"/>
      <c r="P258" s="48"/>
      <c r="Q258" s="48"/>
      <c r="R258" s="48"/>
      <c r="S258" s="48"/>
      <c r="T258" s="48"/>
      <c r="U258" s="48"/>
      <c r="V258" s="48"/>
      <c r="W258" s="48"/>
      <c r="X258" s="48"/>
      <c r="Y258" s="48"/>
      <c r="Z258" s="48"/>
      <c r="AA258" s="48"/>
      <c r="AB258" s="48"/>
      <c r="AC258" s="48"/>
      <c r="AD258" s="48"/>
      <c r="AE258" s="48">
        <f>$J258+$K258+$L258</f>
        <v>0</v>
      </c>
      <c r="AF258" s="48">
        <f t="shared" si="3905"/>
        <v>0</v>
      </c>
      <c r="AG258" s="48">
        <f t="shared" si="3905"/>
        <v>0</v>
      </c>
      <c r="AH258" s="48">
        <f t="shared" si="3905"/>
        <v>0</v>
      </c>
      <c r="AI258" s="48">
        <f t="shared" si="3905"/>
        <v>0</v>
      </c>
      <c r="AJ258" s="48">
        <f t="shared" si="3905"/>
        <v>0</v>
      </c>
      <c r="AK258" s="48">
        <f t="shared" si="3905"/>
        <v>0</v>
      </c>
      <c r="AL258" s="48">
        <f t="shared" si="3905"/>
        <v>0</v>
      </c>
      <c r="AM258" s="48">
        <f t="shared" si="3905"/>
        <v>0</v>
      </c>
      <c r="AN258" s="48">
        <f t="shared" si="3905"/>
        <v>0</v>
      </c>
      <c r="AO258" s="48">
        <f t="shared" si="3905"/>
        <v>0</v>
      </c>
      <c r="AP258" s="48">
        <f t="shared" ref="AP258:BB273" si="4202">$J258+$K258+$L258</f>
        <v>0</v>
      </c>
      <c r="AQ258" s="48">
        <f t="shared" si="4202"/>
        <v>0</v>
      </c>
      <c r="AR258" s="48">
        <f t="shared" si="4202"/>
        <v>0</v>
      </c>
      <c r="AS258" s="48">
        <f t="shared" si="4202"/>
        <v>0</v>
      </c>
      <c r="AT258" s="48">
        <f t="shared" si="4202"/>
        <v>0</v>
      </c>
      <c r="AU258" s="48">
        <f t="shared" si="4202"/>
        <v>0</v>
      </c>
      <c r="AV258" s="48">
        <f t="shared" si="4202"/>
        <v>0</v>
      </c>
      <c r="AW258" s="48">
        <f t="shared" si="4202"/>
        <v>0</v>
      </c>
      <c r="AX258" s="48">
        <f t="shared" si="4202"/>
        <v>0</v>
      </c>
      <c r="AY258" s="48">
        <f t="shared" si="3869"/>
        <v>0</v>
      </c>
      <c r="AZ258" s="48">
        <f t="shared" si="3869"/>
        <v>0</v>
      </c>
      <c r="BA258" s="48">
        <f t="shared" si="3869"/>
        <v>0</v>
      </c>
      <c r="BB258" s="48">
        <f t="shared" si="3869"/>
        <v>0</v>
      </c>
      <c r="BC258" s="48"/>
      <c r="BE258" t="s">
        <v>194</v>
      </c>
      <c r="BW258">
        <f>BF240*AE258</f>
        <v>0</v>
      </c>
      <c r="BX258">
        <f t="shared" ref="BX258" si="4203">BG240*AF258</f>
        <v>0</v>
      </c>
      <c r="BY258">
        <f t="shared" ref="BY258" si="4204">BH240*AG258</f>
        <v>0</v>
      </c>
      <c r="BZ258">
        <f t="shared" ref="BZ258" si="4205">BI240*AH258</f>
        <v>0</v>
      </c>
      <c r="CA258">
        <f t="shared" ref="CA258" si="4206">BJ240*AI258</f>
        <v>0</v>
      </c>
      <c r="CB258">
        <f t="shared" ref="CB258" si="4207">BK240*AJ258</f>
        <v>0</v>
      </c>
      <c r="CC258">
        <f t="shared" ref="CC258" si="4208">BL240*AK258</f>
        <v>0</v>
      </c>
      <c r="CD258">
        <f t="shared" ref="CD258" si="4209">BM240*AL258</f>
        <v>0</v>
      </c>
      <c r="CE258">
        <f t="shared" ref="CE258" si="4210">BN240*AM258</f>
        <v>0</v>
      </c>
      <c r="CF258">
        <f t="shared" ref="CF258" si="4211">BO240*AN258</f>
        <v>0</v>
      </c>
      <c r="CG258">
        <f t="shared" ref="CG258" si="4212">BP240*AO258</f>
        <v>0</v>
      </c>
      <c r="CH258">
        <f t="shared" ref="CH258" si="4213">BQ240*AP258</f>
        <v>0</v>
      </c>
      <c r="CI258">
        <f t="shared" ref="CI258" si="4214">BR240*AQ258</f>
        <v>0</v>
      </c>
      <c r="CJ258">
        <f t="shared" ref="CJ258" si="4215">BS240*AR258</f>
        <v>0</v>
      </c>
      <c r="CK258">
        <f t="shared" ref="CK258" si="4216">BT240*AS258</f>
        <v>0</v>
      </c>
      <c r="CL258">
        <f t="shared" ref="CL258" si="4217">BU240*AT258</f>
        <v>0</v>
      </c>
      <c r="CM258">
        <f t="shared" ref="CM258" si="4218">BV240*AU258</f>
        <v>0</v>
      </c>
      <c r="CN258">
        <f t="shared" ref="CN258" si="4219">BW240*AV258</f>
        <v>0</v>
      </c>
      <c r="CO258">
        <f t="shared" ref="CO258" si="4220">BX240*AW258</f>
        <v>0</v>
      </c>
      <c r="CP258">
        <f t="shared" ref="CP258" si="4221">BY240*AX258</f>
        <v>0</v>
      </c>
      <c r="CQ258">
        <f t="shared" ref="CQ258" si="4222">BZ240*AY258</f>
        <v>0</v>
      </c>
      <c r="CR258">
        <f t="shared" ref="CR258" si="4223">CA240*AZ258</f>
        <v>0</v>
      </c>
      <c r="CS258">
        <f t="shared" ref="CS258" si="4224">CB240*BA258</f>
        <v>0</v>
      </c>
      <c r="CT258">
        <f t="shared" ref="CT258" si="4225">CC240*BB258</f>
        <v>0</v>
      </c>
    </row>
    <row r="259" spans="6:98" x14ac:dyDescent="0.3">
      <c r="F259" s="91">
        <f t="shared" ref="F259:H259" si="4226">F258</f>
        <v>150</v>
      </c>
      <c r="G259" s="91">
        <f t="shared" si="4226"/>
        <v>150</v>
      </c>
      <c r="H259" s="4">
        <f t="shared" si="4226"/>
        <v>1</v>
      </c>
      <c r="I259">
        <v>90</v>
      </c>
      <c r="J259" s="48">
        <f t="shared" si="3676"/>
        <v>0</v>
      </c>
      <c r="K259" s="48">
        <f t="shared" si="3940"/>
        <v>0</v>
      </c>
      <c r="L259" s="98">
        <f t="shared" si="3678"/>
        <v>0</v>
      </c>
      <c r="M259" s="48"/>
      <c r="N259" s="48"/>
      <c r="O259" s="48"/>
      <c r="P259" s="48"/>
      <c r="Q259" s="48"/>
      <c r="R259" s="48"/>
      <c r="S259" s="48"/>
      <c r="T259" s="48"/>
      <c r="U259" s="48"/>
      <c r="V259" s="48"/>
      <c r="W259" s="48"/>
      <c r="X259" s="48"/>
      <c r="Y259" s="48"/>
      <c r="Z259" s="48"/>
      <c r="AA259" s="48"/>
      <c r="AB259" s="48"/>
      <c r="AC259" s="48"/>
      <c r="AD259" s="48"/>
      <c r="AE259" s="48"/>
      <c r="AF259" s="48">
        <f>$J259+$K259+$L259</f>
        <v>0</v>
      </c>
      <c r="AG259" s="48">
        <f t="shared" ref="AG259:AO267" si="4227">$J259+$K259+$L259</f>
        <v>0</v>
      </c>
      <c r="AH259" s="48">
        <f t="shared" si="4227"/>
        <v>0</v>
      </c>
      <c r="AI259" s="48">
        <f t="shared" si="4227"/>
        <v>0</v>
      </c>
      <c r="AJ259" s="48">
        <f t="shared" si="4227"/>
        <v>0</v>
      </c>
      <c r="AK259" s="48">
        <f t="shared" si="4227"/>
        <v>0</v>
      </c>
      <c r="AL259" s="48">
        <f t="shared" si="4227"/>
        <v>0</v>
      </c>
      <c r="AM259" s="48">
        <f t="shared" si="4227"/>
        <v>0</v>
      </c>
      <c r="AN259" s="48">
        <f t="shared" si="4227"/>
        <v>0</v>
      </c>
      <c r="AO259" s="48">
        <f t="shared" si="4227"/>
        <v>0</v>
      </c>
      <c r="AP259" s="48">
        <f t="shared" si="4202"/>
        <v>0</v>
      </c>
      <c r="AQ259" s="48">
        <f t="shared" si="4202"/>
        <v>0</v>
      </c>
      <c r="AR259" s="48">
        <f t="shared" si="4202"/>
        <v>0</v>
      </c>
      <c r="AS259" s="48">
        <f t="shared" si="4202"/>
        <v>0</v>
      </c>
      <c r="AT259" s="48">
        <f t="shared" si="4202"/>
        <v>0</v>
      </c>
      <c r="AU259" s="48">
        <f t="shared" si="4202"/>
        <v>0</v>
      </c>
      <c r="AV259" s="48">
        <f t="shared" si="4202"/>
        <v>0</v>
      </c>
      <c r="AW259" s="48">
        <f t="shared" si="4202"/>
        <v>0</v>
      </c>
      <c r="AX259" s="48">
        <f t="shared" si="4202"/>
        <v>0</v>
      </c>
      <c r="AY259" s="48">
        <f t="shared" si="3869"/>
        <v>0</v>
      </c>
      <c r="AZ259" s="48">
        <f t="shared" si="3869"/>
        <v>0</v>
      </c>
      <c r="BA259" s="48">
        <f t="shared" si="3869"/>
        <v>0</v>
      </c>
      <c r="BB259" s="48">
        <f t="shared" si="3869"/>
        <v>0</v>
      </c>
      <c r="BC259" s="48"/>
      <c r="BE259" t="s">
        <v>195</v>
      </c>
      <c r="BX259">
        <f>BF240*AF259</f>
        <v>0</v>
      </c>
      <c r="BY259">
        <f t="shared" ref="BY259" si="4228">BG240*AG259</f>
        <v>0</v>
      </c>
      <c r="BZ259">
        <f t="shared" ref="BZ259" si="4229">BH240*AH259</f>
        <v>0</v>
      </c>
      <c r="CA259">
        <f t="shared" ref="CA259" si="4230">BI240*AI259</f>
        <v>0</v>
      </c>
      <c r="CB259">
        <f t="shared" ref="CB259" si="4231">BJ240*AJ259</f>
        <v>0</v>
      </c>
      <c r="CC259">
        <f t="shared" ref="CC259" si="4232">BK240*AK259</f>
        <v>0</v>
      </c>
      <c r="CD259">
        <f t="shared" ref="CD259" si="4233">BL240*AL259</f>
        <v>0</v>
      </c>
      <c r="CE259">
        <f t="shared" ref="CE259" si="4234">BM240*AM259</f>
        <v>0</v>
      </c>
      <c r="CF259">
        <f t="shared" ref="CF259" si="4235">BN240*AN259</f>
        <v>0</v>
      </c>
      <c r="CG259">
        <f t="shared" ref="CG259" si="4236">BO240*AO259</f>
        <v>0</v>
      </c>
      <c r="CH259">
        <f t="shared" ref="CH259" si="4237">BP240*AP259</f>
        <v>0</v>
      </c>
      <c r="CI259">
        <f t="shared" ref="CI259" si="4238">BQ240*AQ259</f>
        <v>0</v>
      </c>
      <c r="CJ259">
        <f t="shared" ref="CJ259" si="4239">BR240*AR259</f>
        <v>0</v>
      </c>
      <c r="CK259">
        <f t="shared" ref="CK259" si="4240">BS240*AS259</f>
        <v>0</v>
      </c>
      <c r="CL259">
        <f t="shared" ref="CL259" si="4241">BT240*AT259</f>
        <v>0</v>
      </c>
      <c r="CM259">
        <f t="shared" ref="CM259" si="4242">BU240*AU259</f>
        <v>0</v>
      </c>
      <c r="CN259">
        <f t="shared" ref="CN259" si="4243">BV240*AV259</f>
        <v>0</v>
      </c>
      <c r="CO259">
        <f t="shared" ref="CO259" si="4244">BW240*AW259</f>
        <v>0</v>
      </c>
      <c r="CP259">
        <f t="shared" ref="CP259" si="4245">BX240*AX259</f>
        <v>0</v>
      </c>
      <c r="CQ259">
        <f t="shared" ref="CQ259" si="4246">BY240*AY259</f>
        <v>0</v>
      </c>
      <c r="CR259">
        <f t="shared" ref="CR259" si="4247">BZ240*AZ259</f>
        <v>0</v>
      </c>
      <c r="CS259">
        <f t="shared" ref="CS259" si="4248">CA240*BA259</f>
        <v>0</v>
      </c>
      <c r="CT259">
        <f t="shared" ref="CT259" si="4249">CB240*BB259</f>
        <v>0</v>
      </c>
    </row>
    <row r="260" spans="6:98" x14ac:dyDescent="0.3">
      <c r="F260" s="91">
        <f t="shared" ref="F260:H260" si="4250">F259</f>
        <v>150</v>
      </c>
      <c r="G260" s="91">
        <f t="shared" si="4250"/>
        <v>150</v>
      </c>
      <c r="H260" s="4">
        <f t="shared" si="4250"/>
        <v>1</v>
      </c>
      <c r="I260">
        <v>95</v>
      </c>
      <c r="J260" s="48">
        <f t="shared" si="3676"/>
        <v>0</v>
      </c>
      <c r="K260" s="48">
        <f t="shared" si="3940"/>
        <v>0</v>
      </c>
      <c r="L260" s="98">
        <f t="shared" si="3678"/>
        <v>0</v>
      </c>
      <c r="M260" s="48"/>
      <c r="N260" s="48"/>
      <c r="O260" s="48"/>
      <c r="P260" s="48"/>
      <c r="Q260" s="48"/>
      <c r="R260" s="48"/>
      <c r="S260" s="48"/>
      <c r="T260" s="48"/>
      <c r="U260" s="48"/>
      <c r="V260" s="48"/>
      <c r="W260" s="48"/>
      <c r="X260" s="48"/>
      <c r="Y260" s="48"/>
      <c r="Z260" s="48"/>
      <c r="AA260" s="48"/>
      <c r="AB260" s="48"/>
      <c r="AC260" s="48"/>
      <c r="AD260" s="48"/>
      <c r="AE260" s="48"/>
      <c r="AF260" s="48"/>
      <c r="AG260" s="48">
        <f>$J260+$K260+$L260</f>
        <v>0</v>
      </c>
      <c r="AH260" s="48">
        <f t="shared" si="4227"/>
        <v>0</v>
      </c>
      <c r="AI260" s="48">
        <f t="shared" si="4227"/>
        <v>0</v>
      </c>
      <c r="AJ260" s="48">
        <f t="shared" si="4227"/>
        <v>0</v>
      </c>
      <c r="AK260" s="48">
        <f t="shared" si="4227"/>
        <v>0</v>
      </c>
      <c r="AL260" s="48">
        <f t="shared" si="4227"/>
        <v>0</v>
      </c>
      <c r="AM260" s="48">
        <f t="shared" si="4227"/>
        <v>0</v>
      </c>
      <c r="AN260" s="48">
        <f t="shared" si="4227"/>
        <v>0</v>
      </c>
      <c r="AO260" s="48">
        <f t="shared" si="4227"/>
        <v>0</v>
      </c>
      <c r="AP260" s="48">
        <f t="shared" si="4202"/>
        <v>0</v>
      </c>
      <c r="AQ260" s="48">
        <f t="shared" si="4202"/>
        <v>0</v>
      </c>
      <c r="AR260" s="48">
        <f t="shared" si="4202"/>
        <v>0</v>
      </c>
      <c r="AS260" s="48">
        <f t="shared" si="4202"/>
        <v>0</v>
      </c>
      <c r="AT260" s="48">
        <f t="shared" si="4202"/>
        <v>0</v>
      </c>
      <c r="AU260" s="48">
        <f t="shared" si="4202"/>
        <v>0</v>
      </c>
      <c r="AV260" s="48">
        <f t="shared" si="4202"/>
        <v>0</v>
      </c>
      <c r="AW260" s="48">
        <f t="shared" si="4202"/>
        <v>0</v>
      </c>
      <c r="AX260" s="48">
        <f t="shared" si="4202"/>
        <v>0</v>
      </c>
      <c r="AY260" s="48">
        <f t="shared" si="3869"/>
        <v>0</v>
      </c>
      <c r="AZ260" s="48">
        <f t="shared" si="3869"/>
        <v>0</v>
      </c>
      <c r="BA260" s="48">
        <f t="shared" si="3869"/>
        <v>0</v>
      </c>
      <c r="BB260" s="48">
        <f t="shared" si="3869"/>
        <v>0</v>
      </c>
      <c r="BC260" s="48"/>
      <c r="BE260" t="s">
        <v>196</v>
      </c>
      <c r="BY260">
        <f>BF240*AG260</f>
        <v>0</v>
      </c>
      <c r="BZ260">
        <f t="shared" ref="BZ260" si="4251">BG240*AH260</f>
        <v>0</v>
      </c>
      <c r="CA260">
        <f t="shared" ref="CA260" si="4252">BH240*AI260</f>
        <v>0</v>
      </c>
      <c r="CB260">
        <f t="shared" ref="CB260" si="4253">BI240*AJ260</f>
        <v>0</v>
      </c>
      <c r="CC260">
        <f t="shared" ref="CC260" si="4254">BJ240*AK260</f>
        <v>0</v>
      </c>
      <c r="CD260">
        <f t="shared" ref="CD260" si="4255">BK240*AL260</f>
        <v>0</v>
      </c>
      <c r="CE260">
        <f t="shared" ref="CE260" si="4256">BL240*AM260</f>
        <v>0</v>
      </c>
      <c r="CF260">
        <f t="shared" ref="CF260" si="4257">BM240*AN260</f>
        <v>0</v>
      </c>
      <c r="CG260">
        <f t="shared" ref="CG260" si="4258">BN240*AO260</f>
        <v>0</v>
      </c>
      <c r="CH260">
        <f t="shared" ref="CH260" si="4259">BO240*AP260</f>
        <v>0</v>
      </c>
      <c r="CI260">
        <f t="shared" ref="CI260" si="4260">BP240*AQ260</f>
        <v>0</v>
      </c>
      <c r="CJ260">
        <f t="shared" ref="CJ260" si="4261">BQ240*AR260</f>
        <v>0</v>
      </c>
      <c r="CK260">
        <f t="shared" ref="CK260" si="4262">BR240*AS260</f>
        <v>0</v>
      </c>
      <c r="CL260">
        <f t="shared" ref="CL260" si="4263">BS240*AT260</f>
        <v>0</v>
      </c>
      <c r="CM260">
        <f t="shared" ref="CM260" si="4264">BT240*AU260</f>
        <v>0</v>
      </c>
      <c r="CN260">
        <f t="shared" ref="CN260" si="4265">BU240*AV260</f>
        <v>0</v>
      </c>
      <c r="CO260">
        <f t="shared" ref="CO260" si="4266">BV240*AW260</f>
        <v>0</v>
      </c>
      <c r="CP260">
        <f t="shared" ref="CP260" si="4267">BW240*AX260</f>
        <v>0</v>
      </c>
      <c r="CQ260">
        <f t="shared" ref="CQ260" si="4268">BX240*AY260</f>
        <v>0</v>
      </c>
      <c r="CR260">
        <f t="shared" ref="CR260" si="4269">BY240*AZ260</f>
        <v>0</v>
      </c>
      <c r="CS260">
        <f t="shared" ref="CS260" si="4270">BZ240*BA260</f>
        <v>0</v>
      </c>
      <c r="CT260">
        <f t="shared" ref="CT260" si="4271">CA240*BB260</f>
        <v>0</v>
      </c>
    </row>
    <row r="261" spans="6:98" x14ac:dyDescent="0.3">
      <c r="F261" s="91">
        <f t="shared" ref="F261:H261" si="4272">F260</f>
        <v>150</v>
      </c>
      <c r="G261" s="91">
        <f t="shared" si="4272"/>
        <v>150</v>
      </c>
      <c r="H261" s="4">
        <f t="shared" si="4272"/>
        <v>1</v>
      </c>
      <c r="I261">
        <v>100</v>
      </c>
      <c r="J261" s="48">
        <f t="shared" si="3676"/>
        <v>0</v>
      </c>
      <c r="K261" s="48">
        <f t="shared" si="3940"/>
        <v>0</v>
      </c>
      <c r="L261" s="98">
        <f t="shared" si="3678"/>
        <v>0</v>
      </c>
      <c r="M261" s="48"/>
      <c r="N261" s="48"/>
      <c r="O261" s="48"/>
      <c r="P261" s="48"/>
      <c r="Q261" s="48"/>
      <c r="R261" s="48"/>
      <c r="S261" s="48"/>
      <c r="T261" s="48"/>
      <c r="U261" s="48"/>
      <c r="V261" s="48"/>
      <c r="W261" s="48"/>
      <c r="X261" s="48"/>
      <c r="Y261" s="48"/>
      <c r="Z261" s="48"/>
      <c r="AA261" s="48"/>
      <c r="AB261" s="48"/>
      <c r="AC261" s="48"/>
      <c r="AD261" s="48"/>
      <c r="AE261" s="48"/>
      <c r="AF261" s="48"/>
      <c r="AG261" s="48"/>
      <c r="AH261" s="48">
        <f>$J261+$K261+$L261</f>
        <v>0</v>
      </c>
      <c r="AI261" s="48">
        <f t="shared" si="4227"/>
        <v>0</v>
      </c>
      <c r="AJ261" s="48">
        <f t="shared" si="4227"/>
        <v>0</v>
      </c>
      <c r="AK261" s="48">
        <f t="shared" si="4227"/>
        <v>0</v>
      </c>
      <c r="AL261" s="48">
        <f t="shared" si="4227"/>
        <v>0</v>
      </c>
      <c r="AM261" s="48">
        <f t="shared" si="4227"/>
        <v>0</v>
      </c>
      <c r="AN261" s="48">
        <f t="shared" si="4227"/>
        <v>0</v>
      </c>
      <c r="AO261" s="48">
        <f t="shared" si="4227"/>
        <v>0</v>
      </c>
      <c r="AP261" s="48">
        <f t="shared" si="4202"/>
        <v>0</v>
      </c>
      <c r="AQ261" s="48">
        <f t="shared" si="4202"/>
        <v>0</v>
      </c>
      <c r="AR261" s="48">
        <f t="shared" si="4202"/>
        <v>0</v>
      </c>
      <c r="AS261" s="48">
        <f t="shared" si="4202"/>
        <v>0</v>
      </c>
      <c r="AT261" s="48">
        <f t="shared" si="4202"/>
        <v>0</v>
      </c>
      <c r="AU261" s="48">
        <f t="shared" si="4202"/>
        <v>0</v>
      </c>
      <c r="AV261" s="48">
        <f t="shared" si="4202"/>
        <v>0</v>
      </c>
      <c r="AW261" s="48">
        <f t="shared" si="4202"/>
        <v>0</v>
      </c>
      <c r="AX261" s="48">
        <f t="shared" si="4202"/>
        <v>0</v>
      </c>
      <c r="AY261" s="48">
        <f t="shared" si="3869"/>
        <v>0</v>
      </c>
      <c r="AZ261" s="48">
        <f t="shared" si="3869"/>
        <v>0</v>
      </c>
      <c r="BA261" s="48">
        <f t="shared" si="3869"/>
        <v>0</v>
      </c>
      <c r="BB261" s="48">
        <f t="shared" si="3869"/>
        <v>0</v>
      </c>
      <c r="BC261" s="48"/>
      <c r="BE261" t="s">
        <v>197</v>
      </c>
      <c r="BZ261">
        <f>BF240*AH261</f>
        <v>0</v>
      </c>
      <c r="CA261">
        <f t="shared" ref="CA261" si="4273">BG240*AI261</f>
        <v>0</v>
      </c>
      <c r="CB261">
        <f t="shared" ref="CB261" si="4274">BH240*AJ261</f>
        <v>0</v>
      </c>
      <c r="CC261">
        <f t="shared" ref="CC261" si="4275">BI240*AK261</f>
        <v>0</v>
      </c>
      <c r="CD261">
        <f t="shared" ref="CD261" si="4276">BJ240*AL261</f>
        <v>0</v>
      </c>
      <c r="CE261">
        <f t="shared" ref="CE261" si="4277">BK240*AM261</f>
        <v>0</v>
      </c>
      <c r="CF261">
        <f t="shared" ref="CF261" si="4278">BL240*AN261</f>
        <v>0</v>
      </c>
      <c r="CG261">
        <f t="shared" ref="CG261" si="4279">BM240*AO261</f>
        <v>0</v>
      </c>
      <c r="CH261">
        <f t="shared" ref="CH261" si="4280">BN240*AP261</f>
        <v>0</v>
      </c>
      <c r="CI261">
        <f t="shared" ref="CI261" si="4281">BO240*AQ261</f>
        <v>0</v>
      </c>
      <c r="CJ261">
        <f t="shared" ref="CJ261" si="4282">BP240*AR261</f>
        <v>0</v>
      </c>
      <c r="CK261">
        <f t="shared" ref="CK261" si="4283">BQ240*AS261</f>
        <v>0</v>
      </c>
      <c r="CL261">
        <f t="shared" ref="CL261" si="4284">BR240*AT261</f>
        <v>0</v>
      </c>
      <c r="CM261">
        <f t="shared" ref="CM261" si="4285">BS240*AU261</f>
        <v>0</v>
      </c>
      <c r="CN261">
        <f t="shared" ref="CN261" si="4286">BT240*AV261</f>
        <v>0</v>
      </c>
      <c r="CO261">
        <f t="shared" ref="CO261" si="4287">BU240*AW261</f>
        <v>0</v>
      </c>
      <c r="CP261">
        <f t="shared" ref="CP261" si="4288">BV240*AX261</f>
        <v>0</v>
      </c>
      <c r="CQ261">
        <f t="shared" ref="CQ261" si="4289">BW240*AY261</f>
        <v>0</v>
      </c>
      <c r="CR261">
        <f t="shared" ref="CR261" si="4290">BX240*AZ261</f>
        <v>0</v>
      </c>
      <c r="CS261">
        <f t="shared" ref="CS261" si="4291">BY240*BA261</f>
        <v>0</v>
      </c>
      <c r="CT261">
        <f t="shared" ref="CT261" si="4292">BZ240*BB261</f>
        <v>0</v>
      </c>
    </row>
    <row r="262" spans="6:98" x14ac:dyDescent="0.3">
      <c r="F262" s="91">
        <f t="shared" ref="F262:H262" si="4293">F261</f>
        <v>150</v>
      </c>
      <c r="G262" s="91">
        <f t="shared" si="4293"/>
        <v>150</v>
      </c>
      <c r="H262" s="4">
        <f t="shared" si="4293"/>
        <v>1</v>
      </c>
      <c r="I262">
        <v>105</v>
      </c>
      <c r="J262" s="48">
        <f t="shared" si="3676"/>
        <v>0</v>
      </c>
      <c r="K262" s="48">
        <f t="shared" si="3940"/>
        <v>0</v>
      </c>
      <c r="L262" s="98">
        <f t="shared" si="3678"/>
        <v>0</v>
      </c>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f>$J262+$K262+$L262</f>
        <v>0</v>
      </c>
      <c r="AJ262" s="48">
        <f t="shared" si="4227"/>
        <v>0</v>
      </c>
      <c r="AK262" s="48">
        <f t="shared" si="4227"/>
        <v>0</v>
      </c>
      <c r="AL262" s="48">
        <f t="shared" si="4227"/>
        <v>0</v>
      </c>
      <c r="AM262" s="48">
        <f t="shared" si="4227"/>
        <v>0</v>
      </c>
      <c r="AN262" s="48">
        <f t="shared" si="4227"/>
        <v>0</v>
      </c>
      <c r="AO262" s="48">
        <f t="shared" si="4227"/>
        <v>0</v>
      </c>
      <c r="AP262" s="48">
        <f t="shared" si="4202"/>
        <v>0</v>
      </c>
      <c r="AQ262" s="48">
        <f t="shared" si="4202"/>
        <v>0</v>
      </c>
      <c r="AR262" s="48">
        <f t="shared" si="4202"/>
        <v>0</v>
      </c>
      <c r="AS262" s="48">
        <f t="shared" si="4202"/>
        <v>0</v>
      </c>
      <c r="AT262" s="48">
        <f t="shared" si="4202"/>
        <v>0</v>
      </c>
      <c r="AU262" s="48">
        <f t="shared" si="4202"/>
        <v>0</v>
      </c>
      <c r="AV262" s="48">
        <f t="shared" si="4202"/>
        <v>0</v>
      </c>
      <c r="AW262" s="48">
        <f t="shared" si="4202"/>
        <v>0</v>
      </c>
      <c r="AX262" s="48">
        <f t="shared" si="4202"/>
        <v>0</v>
      </c>
      <c r="AY262" s="48">
        <f t="shared" si="3869"/>
        <v>0</v>
      </c>
      <c r="AZ262" s="48">
        <f t="shared" si="3869"/>
        <v>0</v>
      </c>
      <c r="BA262" s="48">
        <f t="shared" si="3869"/>
        <v>0</v>
      </c>
      <c r="BB262" s="48">
        <f t="shared" si="3869"/>
        <v>0</v>
      </c>
      <c r="BC262" s="48"/>
      <c r="BE262" t="s">
        <v>198</v>
      </c>
      <c r="CA262">
        <f>BF240*AI262</f>
        <v>0</v>
      </c>
      <c r="CB262">
        <f t="shared" ref="CB262" si="4294">BG240*AJ262</f>
        <v>0</v>
      </c>
      <c r="CC262">
        <f t="shared" ref="CC262" si="4295">BH240*AK262</f>
        <v>0</v>
      </c>
      <c r="CD262">
        <f t="shared" ref="CD262" si="4296">BI240*AL262</f>
        <v>0</v>
      </c>
      <c r="CE262">
        <f t="shared" ref="CE262" si="4297">BJ240*AM262</f>
        <v>0</v>
      </c>
      <c r="CF262">
        <f t="shared" ref="CF262" si="4298">BK240*AN262</f>
        <v>0</v>
      </c>
      <c r="CG262">
        <f t="shared" ref="CG262" si="4299">BL240*AO262</f>
        <v>0</v>
      </c>
      <c r="CH262">
        <f t="shared" ref="CH262" si="4300">BM240*AP262</f>
        <v>0</v>
      </c>
      <c r="CI262">
        <f t="shared" ref="CI262" si="4301">BN240*AQ262</f>
        <v>0</v>
      </c>
      <c r="CJ262">
        <f t="shared" ref="CJ262" si="4302">BO240*AR262</f>
        <v>0</v>
      </c>
      <c r="CK262">
        <f t="shared" ref="CK262" si="4303">BP240*AS262</f>
        <v>0</v>
      </c>
      <c r="CL262">
        <f t="shared" ref="CL262" si="4304">BQ240*AT262</f>
        <v>0</v>
      </c>
      <c r="CM262">
        <f t="shared" ref="CM262" si="4305">BR240*AU262</f>
        <v>0</v>
      </c>
      <c r="CN262">
        <f t="shared" ref="CN262" si="4306">BS240*AV262</f>
        <v>0</v>
      </c>
      <c r="CO262">
        <f t="shared" ref="CO262" si="4307">BT240*AW262</f>
        <v>0</v>
      </c>
      <c r="CP262">
        <f t="shared" ref="CP262" si="4308">BU240*AX262</f>
        <v>0</v>
      </c>
      <c r="CQ262">
        <f t="shared" ref="CQ262" si="4309">BV240*AY262</f>
        <v>0</v>
      </c>
      <c r="CR262">
        <f t="shared" ref="CR262" si="4310">BW240*AZ262</f>
        <v>0</v>
      </c>
      <c r="CS262">
        <f t="shared" ref="CS262" si="4311">BX240*BA262</f>
        <v>0</v>
      </c>
      <c r="CT262">
        <f t="shared" ref="CT262" si="4312">BY240*BB262</f>
        <v>0</v>
      </c>
    </row>
    <row r="263" spans="6:98" x14ac:dyDescent="0.3">
      <c r="F263" s="91">
        <f t="shared" ref="F263:H263" si="4313">F262</f>
        <v>150</v>
      </c>
      <c r="G263" s="91">
        <f t="shared" si="4313"/>
        <v>150</v>
      </c>
      <c r="H263" s="4">
        <f t="shared" si="4313"/>
        <v>1</v>
      </c>
      <c r="I263">
        <v>110</v>
      </c>
      <c r="J263" s="48">
        <f t="shared" si="3676"/>
        <v>0</v>
      </c>
      <c r="K263" s="48">
        <f t="shared" si="3940"/>
        <v>0</v>
      </c>
      <c r="L263" s="98">
        <f t="shared" si="3678"/>
        <v>0</v>
      </c>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f>$J263+$K263+$L263</f>
        <v>0</v>
      </c>
      <c r="AK263" s="48">
        <f t="shared" si="4227"/>
        <v>0</v>
      </c>
      <c r="AL263" s="48">
        <f t="shared" si="4227"/>
        <v>0</v>
      </c>
      <c r="AM263" s="48">
        <f t="shared" si="4227"/>
        <v>0</v>
      </c>
      <c r="AN263" s="48">
        <f t="shared" si="4227"/>
        <v>0</v>
      </c>
      <c r="AO263" s="48">
        <f t="shared" si="4227"/>
        <v>0</v>
      </c>
      <c r="AP263" s="48">
        <f t="shared" si="4202"/>
        <v>0</v>
      </c>
      <c r="AQ263" s="48">
        <f t="shared" si="4202"/>
        <v>0</v>
      </c>
      <c r="AR263" s="48">
        <f t="shared" si="4202"/>
        <v>0</v>
      </c>
      <c r="AS263" s="48">
        <f t="shared" si="4202"/>
        <v>0</v>
      </c>
      <c r="AT263" s="48">
        <f t="shared" si="4202"/>
        <v>0</v>
      </c>
      <c r="AU263" s="48">
        <f t="shared" si="4202"/>
        <v>0</v>
      </c>
      <c r="AV263" s="48">
        <f t="shared" si="4202"/>
        <v>0</v>
      </c>
      <c r="AW263" s="48">
        <f t="shared" si="4202"/>
        <v>0</v>
      </c>
      <c r="AX263" s="48">
        <f t="shared" si="4202"/>
        <v>0</v>
      </c>
      <c r="AY263" s="48">
        <f t="shared" si="4202"/>
        <v>0</v>
      </c>
      <c r="AZ263" s="48">
        <f t="shared" si="4202"/>
        <v>0</v>
      </c>
      <c r="BA263" s="48">
        <f t="shared" si="4202"/>
        <v>0</v>
      </c>
      <c r="BB263" s="48">
        <f t="shared" si="4202"/>
        <v>0</v>
      </c>
      <c r="BC263" s="48"/>
      <c r="BE263" t="s">
        <v>199</v>
      </c>
      <c r="CB263">
        <f>BF240*AJ263</f>
        <v>0</v>
      </c>
      <c r="CC263">
        <f t="shared" ref="CC263" si="4314">BG240*AK263</f>
        <v>0</v>
      </c>
      <c r="CD263">
        <f t="shared" ref="CD263" si="4315">BH240*AL263</f>
        <v>0</v>
      </c>
      <c r="CE263">
        <f t="shared" ref="CE263" si="4316">BI240*AM263</f>
        <v>0</v>
      </c>
      <c r="CF263">
        <f t="shared" ref="CF263" si="4317">BJ240*AN263</f>
        <v>0</v>
      </c>
      <c r="CG263">
        <f t="shared" ref="CG263" si="4318">BK240*AO263</f>
        <v>0</v>
      </c>
      <c r="CH263">
        <f t="shared" ref="CH263" si="4319">BL240*AP263</f>
        <v>0</v>
      </c>
      <c r="CI263">
        <f t="shared" ref="CI263" si="4320">BM240*AQ263</f>
        <v>0</v>
      </c>
      <c r="CJ263">
        <f t="shared" ref="CJ263" si="4321">BN240*AR263</f>
        <v>0</v>
      </c>
      <c r="CK263">
        <f t="shared" ref="CK263" si="4322">BO240*AS263</f>
        <v>0</v>
      </c>
      <c r="CL263">
        <f t="shared" ref="CL263" si="4323">BP240*AT263</f>
        <v>0</v>
      </c>
      <c r="CM263">
        <f t="shared" ref="CM263" si="4324">BQ240*AU263</f>
        <v>0</v>
      </c>
      <c r="CN263">
        <f t="shared" ref="CN263" si="4325">BR240*AV263</f>
        <v>0</v>
      </c>
      <c r="CO263">
        <f t="shared" ref="CO263" si="4326">BS240*AW263</f>
        <v>0</v>
      </c>
      <c r="CP263">
        <f t="shared" ref="CP263" si="4327">BT240*AX263</f>
        <v>0</v>
      </c>
      <c r="CQ263">
        <f t="shared" ref="CQ263" si="4328">BU240*AY263</f>
        <v>0</v>
      </c>
      <c r="CR263">
        <f t="shared" ref="CR263" si="4329">BV240*AZ263</f>
        <v>0</v>
      </c>
      <c r="CS263">
        <f t="shared" ref="CS263" si="4330">BW240*BA263</f>
        <v>0</v>
      </c>
      <c r="CT263">
        <f t="shared" ref="CT263" si="4331">BX240*BB263</f>
        <v>0</v>
      </c>
    </row>
    <row r="264" spans="6:98" x14ac:dyDescent="0.3">
      <c r="F264" s="91">
        <f t="shared" ref="F264:H264" si="4332">F263</f>
        <v>150</v>
      </c>
      <c r="G264" s="91">
        <f t="shared" si="4332"/>
        <v>150</v>
      </c>
      <c r="H264" s="4">
        <f t="shared" si="4332"/>
        <v>1</v>
      </c>
      <c r="I264">
        <v>115</v>
      </c>
      <c r="J264" s="48">
        <f t="shared" si="3676"/>
        <v>0</v>
      </c>
      <c r="K264" s="48">
        <f t="shared" si="3940"/>
        <v>0</v>
      </c>
      <c r="L264" s="98">
        <f t="shared" si="3678"/>
        <v>0</v>
      </c>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f>$J264+$K264+$L264</f>
        <v>0</v>
      </c>
      <c r="AL264" s="48">
        <f t="shared" si="4227"/>
        <v>0</v>
      </c>
      <c r="AM264" s="48">
        <f t="shared" si="4227"/>
        <v>0</v>
      </c>
      <c r="AN264" s="48">
        <f t="shared" si="4227"/>
        <v>0</v>
      </c>
      <c r="AO264" s="48">
        <f t="shared" si="4227"/>
        <v>0</v>
      </c>
      <c r="AP264" s="48">
        <f t="shared" si="4202"/>
        <v>0</v>
      </c>
      <c r="AQ264" s="48">
        <f t="shared" si="4202"/>
        <v>0</v>
      </c>
      <c r="AR264" s="48">
        <f t="shared" si="4202"/>
        <v>0</v>
      </c>
      <c r="AS264" s="48">
        <f t="shared" si="4202"/>
        <v>0</v>
      </c>
      <c r="AT264" s="48">
        <f t="shared" si="4202"/>
        <v>0</v>
      </c>
      <c r="AU264" s="48">
        <f t="shared" si="4202"/>
        <v>0</v>
      </c>
      <c r="AV264" s="48">
        <f t="shared" si="4202"/>
        <v>0</v>
      </c>
      <c r="AW264" s="48">
        <f t="shared" si="4202"/>
        <v>0</v>
      </c>
      <c r="AX264" s="48">
        <f t="shared" si="4202"/>
        <v>0</v>
      </c>
      <c r="AY264" s="48">
        <f t="shared" si="4202"/>
        <v>0</v>
      </c>
      <c r="AZ264" s="48">
        <f t="shared" si="4202"/>
        <v>0</v>
      </c>
      <c r="BA264" s="48">
        <f t="shared" si="4202"/>
        <v>0</v>
      </c>
      <c r="BB264" s="48">
        <f t="shared" si="4202"/>
        <v>0</v>
      </c>
      <c r="BC264" s="48"/>
      <c r="BE264" t="s">
        <v>200</v>
      </c>
      <c r="CC264">
        <f>BF240*AK264</f>
        <v>0</v>
      </c>
      <c r="CD264">
        <f t="shared" ref="CD264" si="4333">BG240*AL264</f>
        <v>0</v>
      </c>
      <c r="CE264">
        <f t="shared" ref="CE264" si="4334">BH240*AM264</f>
        <v>0</v>
      </c>
      <c r="CF264">
        <f t="shared" ref="CF264" si="4335">BI240*AN264</f>
        <v>0</v>
      </c>
      <c r="CG264">
        <f t="shared" ref="CG264" si="4336">BJ240*AO264</f>
        <v>0</v>
      </c>
      <c r="CH264">
        <f t="shared" ref="CH264" si="4337">BK240*AP264</f>
        <v>0</v>
      </c>
      <c r="CI264">
        <f t="shared" ref="CI264" si="4338">BL240*AQ264</f>
        <v>0</v>
      </c>
      <c r="CJ264">
        <f t="shared" ref="CJ264" si="4339">BM240*AR264</f>
        <v>0</v>
      </c>
      <c r="CK264">
        <f t="shared" ref="CK264" si="4340">BN240*AS264</f>
        <v>0</v>
      </c>
      <c r="CL264">
        <f t="shared" ref="CL264" si="4341">BO240*AT264</f>
        <v>0</v>
      </c>
      <c r="CM264">
        <f t="shared" ref="CM264" si="4342">BP240*AU264</f>
        <v>0</v>
      </c>
      <c r="CN264">
        <f t="shared" ref="CN264" si="4343">BQ240*AV264</f>
        <v>0</v>
      </c>
      <c r="CO264">
        <f t="shared" ref="CO264" si="4344">BR240*AW264</f>
        <v>0</v>
      </c>
      <c r="CP264">
        <f t="shared" ref="CP264" si="4345">BS240*AX264</f>
        <v>0</v>
      </c>
      <c r="CQ264">
        <f t="shared" ref="CQ264" si="4346">BT240*AY264</f>
        <v>0</v>
      </c>
      <c r="CR264">
        <f t="shared" ref="CR264" si="4347">BU240*AZ264</f>
        <v>0</v>
      </c>
      <c r="CS264">
        <f t="shared" ref="CS264" si="4348">BV240*BA264</f>
        <v>0</v>
      </c>
      <c r="CT264">
        <f t="shared" ref="CT264" si="4349">BW240*BB264</f>
        <v>0</v>
      </c>
    </row>
    <row r="265" spans="6:98" x14ac:dyDescent="0.3">
      <c r="F265" s="91">
        <f t="shared" ref="F265:H265" si="4350">F264</f>
        <v>150</v>
      </c>
      <c r="G265" s="91">
        <f t="shared" si="4350"/>
        <v>150</v>
      </c>
      <c r="H265" s="4">
        <f t="shared" si="4350"/>
        <v>1</v>
      </c>
      <c r="I265">
        <v>120</v>
      </c>
      <c r="J265" s="48">
        <f t="shared" si="3676"/>
        <v>0</v>
      </c>
      <c r="K265" s="48">
        <f>IF(IF(AND(I265&gt;=(F265*2),I265&lt;=G265+F265+(G265-F265+5)+1),((H265)^2)*(I266-F265*2)/5,0)&lt;=H265,IF(AND(I265&gt;=(F265*2),I265&lt;=G265+F265+(G265-F265+5)+1),((H265)^2)*(I266-F265*2)/5,0),(K264-H265^2))</f>
        <v>0</v>
      </c>
      <c r="L265" s="98">
        <f t="shared" si="3678"/>
        <v>0</v>
      </c>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f>$J265+$K265+$L265</f>
        <v>0</v>
      </c>
      <c r="AM265" s="48">
        <f t="shared" si="4227"/>
        <v>0</v>
      </c>
      <c r="AN265" s="48">
        <f t="shared" si="4227"/>
        <v>0</v>
      </c>
      <c r="AO265" s="48">
        <f t="shared" si="4227"/>
        <v>0</v>
      </c>
      <c r="AP265" s="48">
        <f t="shared" si="4202"/>
        <v>0</v>
      </c>
      <c r="AQ265" s="48">
        <f t="shared" si="4202"/>
        <v>0</v>
      </c>
      <c r="AR265" s="48">
        <f t="shared" si="4202"/>
        <v>0</v>
      </c>
      <c r="AS265" s="48">
        <f t="shared" si="4202"/>
        <v>0</v>
      </c>
      <c r="AT265" s="48">
        <f t="shared" si="4202"/>
        <v>0</v>
      </c>
      <c r="AU265" s="48">
        <f t="shared" si="4202"/>
        <v>0</v>
      </c>
      <c r="AV265" s="48">
        <f t="shared" si="4202"/>
        <v>0</v>
      </c>
      <c r="AW265" s="48">
        <f t="shared" si="4202"/>
        <v>0</v>
      </c>
      <c r="AX265" s="48">
        <f t="shared" si="4202"/>
        <v>0</v>
      </c>
      <c r="AY265" s="48">
        <f t="shared" si="4202"/>
        <v>0</v>
      </c>
      <c r="AZ265" s="48">
        <f t="shared" si="4202"/>
        <v>0</v>
      </c>
      <c r="BA265" s="48">
        <f t="shared" si="4202"/>
        <v>0</v>
      </c>
      <c r="BB265" s="48">
        <f t="shared" si="4202"/>
        <v>0</v>
      </c>
      <c r="BC265" s="48"/>
      <c r="BE265" t="s">
        <v>201</v>
      </c>
      <c r="CD265">
        <f>BF240*AL265</f>
        <v>0</v>
      </c>
      <c r="CE265">
        <f t="shared" ref="CE265" si="4351">BG240*AM265</f>
        <v>0</v>
      </c>
      <c r="CF265">
        <f t="shared" ref="CF265" si="4352">BH240*AN265</f>
        <v>0</v>
      </c>
      <c r="CG265">
        <f t="shared" ref="CG265" si="4353">BI240*AO265</f>
        <v>0</v>
      </c>
      <c r="CH265">
        <f t="shared" ref="CH265" si="4354">BJ240*AP265</f>
        <v>0</v>
      </c>
      <c r="CI265">
        <f t="shared" ref="CI265" si="4355">BK240*AQ265</f>
        <v>0</v>
      </c>
      <c r="CJ265">
        <f t="shared" ref="CJ265" si="4356">BL240*AR265</f>
        <v>0</v>
      </c>
      <c r="CK265">
        <f t="shared" ref="CK265" si="4357">BM240*AS265</f>
        <v>0</v>
      </c>
      <c r="CL265">
        <f t="shared" ref="CL265" si="4358">BN240*AT265</f>
        <v>0</v>
      </c>
      <c r="CM265">
        <f t="shared" ref="CM265" si="4359">BO240*AU265</f>
        <v>0</v>
      </c>
      <c r="CN265">
        <f t="shared" ref="CN265" si="4360">BP240*AV265</f>
        <v>0</v>
      </c>
      <c r="CO265">
        <f t="shared" ref="CO265" si="4361">BQ240*AW265</f>
        <v>0</v>
      </c>
      <c r="CP265">
        <f t="shared" ref="CP265" si="4362">BR240*AX265</f>
        <v>0</v>
      </c>
      <c r="CQ265">
        <f t="shared" ref="CQ265" si="4363">BS240*AY265</f>
        <v>0</v>
      </c>
      <c r="CR265">
        <f t="shared" ref="CR265" si="4364">BT240*AZ265</f>
        <v>0</v>
      </c>
      <c r="CS265">
        <f t="shared" ref="CS265" si="4365">BU240*BA265</f>
        <v>0</v>
      </c>
      <c r="CT265">
        <f t="shared" ref="CT265" si="4366">BV240*BB265</f>
        <v>0</v>
      </c>
    </row>
    <row r="266" spans="6:98" x14ac:dyDescent="0.3">
      <c r="F266" s="91">
        <f t="shared" ref="F266:H266" si="4367">F265</f>
        <v>150</v>
      </c>
      <c r="G266" s="91">
        <f t="shared" si="4367"/>
        <v>150</v>
      </c>
      <c r="H266" s="4">
        <f t="shared" si="4367"/>
        <v>1</v>
      </c>
      <c r="I266">
        <v>125</v>
      </c>
      <c r="J266" s="48">
        <f t="shared" si="3676"/>
        <v>0</v>
      </c>
      <c r="K266" s="48">
        <f t="shared" ref="K266:K271" si="4368">IF(IF(AND(I266&gt;=(F266*2),I266&lt;=G266+F266+(G266-F266+5)+1),((H266)^2)*(I267-F266*2)/5,0)&lt;=H266,IF(AND(I266&gt;=(F266*2),I266&lt;=G266+F266+(G266-F266+5)+1),((H266)^2)*(I267-F266*2)/5,0),(K265-H266^2))</f>
        <v>0</v>
      </c>
      <c r="L266" s="98">
        <f t="shared" si="3678"/>
        <v>0</v>
      </c>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f>$J266+$K266+$L266</f>
        <v>0</v>
      </c>
      <c r="AN266" s="48">
        <f t="shared" si="4227"/>
        <v>0</v>
      </c>
      <c r="AO266" s="48">
        <f t="shared" si="4227"/>
        <v>0</v>
      </c>
      <c r="AP266" s="48">
        <f t="shared" si="4202"/>
        <v>0</v>
      </c>
      <c r="AQ266" s="48">
        <f t="shared" si="4202"/>
        <v>0</v>
      </c>
      <c r="AR266" s="48">
        <f t="shared" si="4202"/>
        <v>0</v>
      </c>
      <c r="AS266" s="48">
        <f t="shared" si="4202"/>
        <v>0</v>
      </c>
      <c r="AT266" s="48">
        <f t="shared" si="4202"/>
        <v>0</v>
      </c>
      <c r="AU266" s="48">
        <f t="shared" si="4202"/>
        <v>0</v>
      </c>
      <c r="AV266" s="48">
        <f t="shared" si="4202"/>
        <v>0</v>
      </c>
      <c r="AW266" s="48">
        <f t="shared" si="4202"/>
        <v>0</v>
      </c>
      <c r="AX266" s="48">
        <f t="shared" si="4202"/>
        <v>0</v>
      </c>
      <c r="AY266" s="48">
        <f t="shared" si="4202"/>
        <v>0</v>
      </c>
      <c r="AZ266" s="48">
        <f t="shared" si="4202"/>
        <v>0</v>
      </c>
      <c r="BA266" s="48">
        <f t="shared" si="4202"/>
        <v>0</v>
      </c>
      <c r="BB266" s="48">
        <f t="shared" si="4202"/>
        <v>0</v>
      </c>
      <c r="BC266" s="48"/>
      <c r="BE266" t="s">
        <v>202</v>
      </c>
      <c r="CE266">
        <f>BF240*AM266</f>
        <v>0</v>
      </c>
      <c r="CF266">
        <f t="shared" ref="CF266" si="4369">BG240*AN266</f>
        <v>0</v>
      </c>
      <c r="CG266">
        <f t="shared" ref="CG266" si="4370">BH240*AO266</f>
        <v>0</v>
      </c>
      <c r="CH266">
        <f t="shared" ref="CH266" si="4371">BI240*AP266</f>
        <v>0</v>
      </c>
      <c r="CI266">
        <f t="shared" ref="CI266" si="4372">BJ240*AQ266</f>
        <v>0</v>
      </c>
      <c r="CJ266">
        <f t="shared" ref="CJ266" si="4373">BK240*AR266</f>
        <v>0</v>
      </c>
      <c r="CK266">
        <f t="shared" ref="CK266" si="4374">BL240*AS266</f>
        <v>0</v>
      </c>
      <c r="CL266">
        <f t="shared" ref="CL266" si="4375">BM240*AT266</f>
        <v>0</v>
      </c>
      <c r="CM266">
        <f t="shared" ref="CM266" si="4376">BN240*AU266</f>
        <v>0</v>
      </c>
      <c r="CN266">
        <f t="shared" ref="CN266" si="4377">BO240*AV266</f>
        <v>0</v>
      </c>
      <c r="CO266">
        <f t="shared" ref="CO266" si="4378">BP240*AW266</f>
        <v>0</v>
      </c>
      <c r="CP266">
        <f t="shared" ref="CP266" si="4379">BQ240*AX266</f>
        <v>0</v>
      </c>
      <c r="CQ266">
        <f t="shared" ref="CQ266" si="4380">BR240*AY266</f>
        <v>0</v>
      </c>
      <c r="CR266">
        <f t="shared" ref="CR266" si="4381">BS240*AZ266</f>
        <v>0</v>
      </c>
      <c r="CS266">
        <f t="shared" ref="CS266" si="4382">BT240*BA266</f>
        <v>0</v>
      </c>
      <c r="CT266">
        <f t="shared" ref="CT266" si="4383">BU240*BB266</f>
        <v>0</v>
      </c>
    </row>
    <row r="267" spans="6:98" x14ac:dyDescent="0.3">
      <c r="F267" s="91">
        <f t="shared" ref="F267:H267" si="4384">F266</f>
        <v>150</v>
      </c>
      <c r="G267" s="91">
        <f t="shared" si="4384"/>
        <v>150</v>
      </c>
      <c r="H267" s="4">
        <f t="shared" si="4384"/>
        <v>1</v>
      </c>
      <c r="I267">
        <v>130</v>
      </c>
      <c r="J267" s="48">
        <f t="shared" si="3676"/>
        <v>0</v>
      </c>
      <c r="K267" s="48">
        <f t="shared" si="4368"/>
        <v>0</v>
      </c>
      <c r="L267" s="98">
        <f t="shared" si="3678"/>
        <v>0</v>
      </c>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f>$J267+$K267+$L267</f>
        <v>0</v>
      </c>
      <c r="AO267" s="48">
        <f t="shared" si="4227"/>
        <v>0</v>
      </c>
      <c r="AP267" s="48">
        <f t="shared" si="4202"/>
        <v>0</v>
      </c>
      <c r="AQ267" s="48">
        <f t="shared" si="4202"/>
        <v>0</v>
      </c>
      <c r="AR267" s="48">
        <f t="shared" si="4202"/>
        <v>0</v>
      </c>
      <c r="AS267" s="48">
        <f t="shared" si="4202"/>
        <v>0</v>
      </c>
      <c r="AT267" s="48">
        <f t="shared" si="4202"/>
        <v>0</v>
      </c>
      <c r="AU267" s="48">
        <f t="shared" si="4202"/>
        <v>0</v>
      </c>
      <c r="AV267" s="48">
        <f t="shared" si="4202"/>
        <v>0</v>
      </c>
      <c r="AW267" s="48">
        <f t="shared" si="4202"/>
        <v>0</v>
      </c>
      <c r="AX267" s="48">
        <f t="shared" si="4202"/>
        <v>0</v>
      </c>
      <c r="AY267" s="48">
        <f t="shared" si="4202"/>
        <v>0</v>
      </c>
      <c r="AZ267" s="48">
        <f t="shared" si="4202"/>
        <v>0</v>
      </c>
      <c r="BA267" s="48">
        <f t="shared" si="4202"/>
        <v>0</v>
      </c>
      <c r="BB267" s="48">
        <f t="shared" si="4202"/>
        <v>0</v>
      </c>
      <c r="BC267" s="48"/>
      <c r="BE267" t="s">
        <v>203</v>
      </c>
      <c r="CF267">
        <f>BF240*AN267</f>
        <v>0</v>
      </c>
      <c r="CG267">
        <f t="shared" ref="CG267" si="4385">BG240*AO267</f>
        <v>0</v>
      </c>
      <c r="CH267">
        <f t="shared" ref="CH267" si="4386">BH240*AP267</f>
        <v>0</v>
      </c>
      <c r="CI267">
        <f t="shared" ref="CI267" si="4387">BI240*AQ267</f>
        <v>0</v>
      </c>
      <c r="CJ267">
        <f t="shared" ref="CJ267" si="4388">BJ240*AR267</f>
        <v>0</v>
      </c>
      <c r="CK267">
        <f t="shared" ref="CK267" si="4389">BK240*AS267</f>
        <v>0</v>
      </c>
      <c r="CL267">
        <f t="shared" ref="CL267" si="4390">BL240*AT267</f>
        <v>0</v>
      </c>
      <c r="CM267">
        <f t="shared" ref="CM267" si="4391">BM240*AU267</f>
        <v>0</v>
      </c>
      <c r="CN267">
        <f t="shared" ref="CN267" si="4392">BN240*AV267</f>
        <v>0</v>
      </c>
      <c r="CO267">
        <f t="shared" ref="CO267" si="4393">BO240*AW267</f>
        <v>0</v>
      </c>
      <c r="CP267">
        <f t="shared" ref="CP267" si="4394">BP240*AX267</f>
        <v>0</v>
      </c>
      <c r="CQ267">
        <f t="shared" ref="CQ267" si="4395">BQ240*AY267</f>
        <v>0</v>
      </c>
      <c r="CR267">
        <f t="shared" ref="CR267" si="4396">BR240*AZ267</f>
        <v>0</v>
      </c>
      <c r="CS267">
        <f t="shared" ref="CS267" si="4397">BS240*BA267</f>
        <v>0</v>
      </c>
      <c r="CT267">
        <f t="shared" ref="CT267" si="4398">BT240*BB267</f>
        <v>0</v>
      </c>
    </row>
    <row r="268" spans="6:98" x14ac:dyDescent="0.3">
      <c r="F268" s="91">
        <f t="shared" ref="F268:H268" si="4399">F267</f>
        <v>150</v>
      </c>
      <c r="G268" s="91">
        <f t="shared" si="4399"/>
        <v>150</v>
      </c>
      <c r="H268" s="4">
        <f t="shared" si="4399"/>
        <v>1</v>
      </c>
      <c r="I268">
        <v>135</v>
      </c>
      <c r="J268" s="48">
        <f t="shared" si="3676"/>
        <v>0</v>
      </c>
      <c r="K268" s="48">
        <f t="shared" si="4368"/>
        <v>0</v>
      </c>
      <c r="L268" s="98">
        <f t="shared" si="3678"/>
        <v>0</v>
      </c>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f>$J268+$K268+$L268</f>
        <v>0</v>
      </c>
      <c r="AP268" s="48">
        <f t="shared" si="4202"/>
        <v>0</v>
      </c>
      <c r="AQ268" s="48">
        <f t="shared" si="4202"/>
        <v>0</v>
      </c>
      <c r="AR268" s="48">
        <f t="shared" si="4202"/>
        <v>0</v>
      </c>
      <c r="AS268" s="48">
        <f t="shared" si="4202"/>
        <v>0</v>
      </c>
      <c r="AT268" s="48">
        <f t="shared" si="4202"/>
        <v>0</v>
      </c>
      <c r="AU268" s="48">
        <f t="shared" si="4202"/>
        <v>0</v>
      </c>
      <c r="AV268" s="48">
        <f t="shared" si="4202"/>
        <v>0</v>
      </c>
      <c r="AW268" s="48">
        <f t="shared" si="4202"/>
        <v>0</v>
      </c>
      <c r="AX268" s="48">
        <f t="shared" si="4202"/>
        <v>0</v>
      </c>
      <c r="AY268" s="48">
        <f t="shared" si="4202"/>
        <v>0</v>
      </c>
      <c r="AZ268" s="48">
        <f t="shared" si="4202"/>
        <v>0</v>
      </c>
      <c r="BA268" s="48">
        <f t="shared" si="4202"/>
        <v>0</v>
      </c>
      <c r="BB268" s="48">
        <f t="shared" si="4202"/>
        <v>0</v>
      </c>
      <c r="BC268" s="48"/>
      <c r="BE268" t="s">
        <v>204</v>
      </c>
      <c r="CG268">
        <f>BF240*AO268</f>
        <v>0</v>
      </c>
      <c r="CH268">
        <f t="shared" ref="CH268" si="4400">BG240*AP268</f>
        <v>0</v>
      </c>
      <c r="CI268">
        <f t="shared" ref="CI268" si="4401">BH240*AQ268</f>
        <v>0</v>
      </c>
      <c r="CJ268">
        <f t="shared" ref="CJ268" si="4402">BI240*AR268</f>
        <v>0</v>
      </c>
      <c r="CK268">
        <f t="shared" ref="CK268" si="4403">BJ240*AS268</f>
        <v>0</v>
      </c>
      <c r="CL268">
        <f t="shared" ref="CL268" si="4404">BK240*AT268</f>
        <v>0</v>
      </c>
      <c r="CM268">
        <f t="shared" ref="CM268" si="4405">BL240*AU268</f>
        <v>0</v>
      </c>
      <c r="CN268">
        <f t="shared" ref="CN268" si="4406">BM240*AV268</f>
        <v>0</v>
      </c>
      <c r="CO268">
        <f t="shared" ref="CO268" si="4407">BN240*AW268</f>
        <v>0</v>
      </c>
      <c r="CP268">
        <f t="shared" ref="CP268" si="4408">BO240*AX268</f>
        <v>0</v>
      </c>
      <c r="CQ268">
        <f t="shared" ref="CQ268" si="4409">BP240*AY268</f>
        <v>0</v>
      </c>
      <c r="CR268">
        <f t="shared" ref="CR268" si="4410">BQ240*AZ268</f>
        <v>0</v>
      </c>
      <c r="CS268">
        <f t="shared" ref="CS268" si="4411">BR240*BA268</f>
        <v>0</v>
      </c>
      <c r="CT268">
        <f t="shared" ref="CT268" si="4412">BS240*BB268</f>
        <v>0</v>
      </c>
    </row>
    <row r="269" spans="6:98" x14ac:dyDescent="0.3">
      <c r="F269" s="91">
        <f t="shared" ref="F269:H269" si="4413">F268</f>
        <v>150</v>
      </c>
      <c r="G269" s="91">
        <f t="shared" si="4413"/>
        <v>150</v>
      </c>
      <c r="H269" s="4">
        <f t="shared" si="4413"/>
        <v>1</v>
      </c>
      <c r="I269">
        <v>140</v>
      </c>
      <c r="J269" s="48">
        <f t="shared" si="3676"/>
        <v>0</v>
      </c>
      <c r="K269" s="48">
        <f t="shared" si="4368"/>
        <v>0</v>
      </c>
      <c r="L269" s="98">
        <f t="shared" si="3678"/>
        <v>0</v>
      </c>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f>$J269+$K269+$L269</f>
        <v>0</v>
      </c>
      <c r="AQ269" s="48">
        <f t="shared" si="4202"/>
        <v>0</v>
      </c>
      <c r="AR269" s="48">
        <f t="shared" si="4202"/>
        <v>0</v>
      </c>
      <c r="AS269" s="48">
        <f t="shared" si="4202"/>
        <v>0</v>
      </c>
      <c r="AT269" s="48">
        <f t="shared" si="4202"/>
        <v>0</v>
      </c>
      <c r="AU269" s="48">
        <f t="shared" si="4202"/>
        <v>0</v>
      </c>
      <c r="AV269" s="48">
        <f t="shared" si="4202"/>
        <v>0</v>
      </c>
      <c r="AW269" s="48">
        <f t="shared" si="4202"/>
        <v>0</v>
      </c>
      <c r="AX269" s="48">
        <f t="shared" si="4202"/>
        <v>0</v>
      </c>
      <c r="AY269" s="48">
        <f t="shared" si="4202"/>
        <v>0</v>
      </c>
      <c r="AZ269" s="48">
        <f t="shared" si="4202"/>
        <v>0</v>
      </c>
      <c r="BA269" s="48">
        <f t="shared" si="4202"/>
        <v>0</v>
      </c>
      <c r="BB269" s="48">
        <f t="shared" si="4202"/>
        <v>0</v>
      </c>
      <c r="BC269" s="48"/>
      <c r="BE269" t="s">
        <v>205</v>
      </c>
      <c r="CH269">
        <f>BF240*AP269</f>
        <v>0</v>
      </c>
      <c r="CI269">
        <f t="shared" ref="CI269" si="4414">BG240*AQ269</f>
        <v>0</v>
      </c>
      <c r="CJ269">
        <f t="shared" ref="CJ269" si="4415">BH240*AR269</f>
        <v>0</v>
      </c>
      <c r="CK269">
        <f t="shared" ref="CK269" si="4416">BI240*AS269</f>
        <v>0</v>
      </c>
      <c r="CL269">
        <f t="shared" ref="CL269" si="4417">BJ240*AT269</f>
        <v>0</v>
      </c>
      <c r="CM269">
        <f t="shared" ref="CM269" si="4418">BK240*AU269</f>
        <v>0</v>
      </c>
      <c r="CN269">
        <f t="shared" ref="CN269" si="4419">BL240*AV269</f>
        <v>0</v>
      </c>
      <c r="CO269">
        <f t="shared" ref="CO269" si="4420">BM240*AW269</f>
        <v>0</v>
      </c>
      <c r="CP269">
        <f t="shared" ref="CP269" si="4421">BN240*AX269</f>
        <v>0</v>
      </c>
      <c r="CQ269">
        <f t="shared" ref="CQ269" si="4422">BO240*AY269</f>
        <v>0</v>
      </c>
      <c r="CR269">
        <f t="shared" ref="CR269" si="4423">BP240*AZ269</f>
        <v>0</v>
      </c>
      <c r="CS269">
        <f t="shared" ref="CS269" si="4424">BQ240*BA269</f>
        <v>0</v>
      </c>
      <c r="CT269">
        <f t="shared" ref="CT269" si="4425">BR240*BB269</f>
        <v>0</v>
      </c>
    </row>
    <row r="270" spans="6:98" x14ac:dyDescent="0.3">
      <c r="F270" s="91">
        <f t="shared" ref="F270:H270" si="4426">F269</f>
        <v>150</v>
      </c>
      <c r="G270" s="91">
        <f t="shared" si="4426"/>
        <v>150</v>
      </c>
      <c r="H270" s="4">
        <f t="shared" si="4426"/>
        <v>1</v>
      </c>
      <c r="I270">
        <v>145</v>
      </c>
      <c r="J270" s="48">
        <f t="shared" si="3676"/>
        <v>0</v>
      </c>
      <c r="K270" s="48">
        <f t="shared" si="4368"/>
        <v>0</v>
      </c>
      <c r="L270" s="98">
        <f t="shared" si="3678"/>
        <v>0</v>
      </c>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f>$J270+$K270+$L270</f>
        <v>0</v>
      </c>
      <c r="AR270" s="48">
        <f t="shared" si="4202"/>
        <v>0</v>
      </c>
      <c r="AS270" s="48">
        <f t="shared" si="4202"/>
        <v>0</v>
      </c>
      <c r="AT270" s="48">
        <f t="shared" si="4202"/>
        <v>0</v>
      </c>
      <c r="AU270" s="48">
        <f t="shared" si="4202"/>
        <v>0</v>
      </c>
      <c r="AV270" s="48">
        <f t="shared" si="4202"/>
        <v>0</v>
      </c>
      <c r="AW270" s="48">
        <f t="shared" si="4202"/>
        <v>0</v>
      </c>
      <c r="AX270" s="48">
        <f t="shared" si="4202"/>
        <v>0</v>
      </c>
      <c r="AY270" s="48">
        <f t="shared" si="4202"/>
        <v>0</v>
      </c>
      <c r="AZ270" s="48">
        <f t="shared" si="4202"/>
        <v>0</v>
      </c>
      <c r="BA270" s="48">
        <f t="shared" si="4202"/>
        <v>0</v>
      </c>
      <c r="BB270" s="48">
        <f t="shared" si="4202"/>
        <v>0</v>
      </c>
      <c r="BC270" s="48"/>
      <c r="BE270" t="s">
        <v>206</v>
      </c>
      <c r="CI270">
        <f>BF240*AQ270</f>
        <v>0</v>
      </c>
      <c r="CJ270">
        <f t="shared" ref="CJ270" si="4427">BG240*AR270</f>
        <v>0</v>
      </c>
      <c r="CK270">
        <f t="shared" ref="CK270" si="4428">BH240*AS270</f>
        <v>0</v>
      </c>
      <c r="CL270">
        <f t="shared" ref="CL270" si="4429">BI240*AT270</f>
        <v>0</v>
      </c>
      <c r="CM270">
        <f t="shared" ref="CM270" si="4430">BJ240*AU270</f>
        <v>0</v>
      </c>
      <c r="CN270">
        <f t="shared" ref="CN270" si="4431">BK240*AV270</f>
        <v>0</v>
      </c>
      <c r="CO270">
        <f t="shared" ref="CO270" si="4432">BL240*AW270</f>
        <v>0</v>
      </c>
      <c r="CP270">
        <f t="shared" ref="CP270" si="4433">BM240*AX270</f>
        <v>0</v>
      </c>
      <c r="CQ270">
        <f t="shared" ref="CQ270" si="4434">BN240*AY270</f>
        <v>0</v>
      </c>
      <c r="CR270">
        <f t="shared" ref="CR270" si="4435">BO240*AZ270</f>
        <v>0</v>
      </c>
      <c r="CS270">
        <f t="shared" ref="CS270" si="4436">BP240*BA270</f>
        <v>0</v>
      </c>
      <c r="CT270">
        <f t="shared" ref="CT270" si="4437">BQ240*BB270</f>
        <v>0</v>
      </c>
    </row>
    <row r="271" spans="6:98" x14ac:dyDescent="0.3">
      <c r="F271" s="91">
        <f t="shared" ref="F271:H271" si="4438">F270</f>
        <v>150</v>
      </c>
      <c r="G271" s="91">
        <f t="shared" si="4438"/>
        <v>150</v>
      </c>
      <c r="H271" s="4">
        <f t="shared" si="4438"/>
        <v>1</v>
      </c>
      <c r="I271">
        <v>150</v>
      </c>
      <c r="J271" s="48">
        <f t="shared" si="3676"/>
        <v>1</v>
      </c>
      <c r="K271" s="48">
        <f t="shared" si="4368"/>
        <v>0</v>
      </c>
      <c r="L271" s="98">
        <f t="shared" si="3678"/>
        <v>0</v>
      </c>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f>$J271+$K271+$L271</f>
        <v>1</v>
      </c>
      <c r="AS271" s="48">
        <f t="shared" si="4202"/>
        <v>1</v>
      </c>
      <c r="AT271" s="48">
        <f t="shared" si="4202"/>
        <v>1</v>
      </c>
      <c r="AU271" s="48">
        <f t="shared" si="4202"/>
        <v>1</v>
      </c>
      <c r="AV271" s="48">
        <f t="shared" si="4202"/>
        <v>1</v>
      </c>
      <c r="AW271" s="48">
        <f t="shared" si="4202"/>
        <v>1</v>
      </c>
      <c r="AX271" s="48">
        <f t="shared" si="4202"/>
        <v>1</v>
      </c>
      <c r="AY271" s="48">
        <f t="shared" si="4202"/>
        <v>1</v>
      </c>
      <c r="AZ271" s="48">
        <f t="shared" si="4202"/>
        <v>1</v>
      </c>
      <c r="BA271" s="48">
        <f t="shared" si="4202"/>
        <v>1</v>
      </c>
      <c r="BB271" s="48">
        <f t="shared" si="4202"/>
        <v>1</v>
      </c>
      <c r="BC271" s="48"/>
      <c r="BE271" t="s">
        <v>207</v>
      </c>
      <c r="CJ271">
        <f>BF240*AR271</f>
        <v>0</v>
      </c>
      <c r="CK271">
        <f t="shared" ref="CK271" si="4439">BG240*AS271</f>
        <v>2.0526134548132937</v>
      </c>
      <c r="CL271">
        <f t="shared" ref="CL271" si="4440">BH240*AT271</f>
        <v>13.684089698755294</v>
      </c>
      <c r="CM271">
        <f t="shared" ref="CM271" si="4441">BI240*AU271</f>
        <v>34.210224246888231</v>
      </c>
      <c r="CN271">
        <f t="shared" ref="CN271" si="4442">BJ240*AV271</f>
        <v>68.420448493776462</v>
      </c>
      <c r="CO271">
        <f t="shared" ref="CO271" si="4443">BK240*AW271</f>
        <v>115.02147143553063</v>
      </c>
      <c r="CP271">
        <f t="shared" ref="CP271" si="4444">BL240*AX271</f>
        <v>129.25974034178279</v>
      </c>
      <c r="CQ271">
        <f t="shared" ref="CQ271" si="4445">BM240*AY271</f>
        <v>138.37877484598906</v>
      </c>
      <c r="CR271">
        <f t="shared" ref="CR271" si="4446">BN240*AZ271</f>
        <v>148.95830860377683</v>
      </c>
      <c r="CS271">
        <f t="shared" ref="CS271" si="4447">BO240*BA271</f>
        <v>156.20211513091587</v>
      </c>
      <c r="CT271">
        <f t="shared" ref="CT271" si="4448">BP240*BB271</f>
        <v>165.19814122106951</v>
      </c>
    </row>
    <row r="272" spans="6:98" x14ac:dyDescent="0.3">
      <c r="F272" s="91">
        <f t="shared" ref="F272:H272" si="4449">F271</f>
        <v>150</v>
      </c>
      <c r="G272" s="91">
        <f t="shared" si="4449"/>
        <v>150</v>
      </c>
      <c r="H272" s="4">
        <f t="shared" si="4449"/>
        <v>1</v>
      </c>
      <c r="I272">
        <v>155</v>
      </c>
      <c r="J272" s="48">
        <f t="shared" si="3676"/>
        <v>0</v>
      </c>
      <c r="K272" s="48">
        <f>IF(IF(AND(I272&gt;=(F272*2),I272&lt;=G272+F272+(G272-F272+5)+1),((H272)^2)*(I273-F272*2)/5,0)&lt;=H272,IF(AND(I272&gt;=(F272*2),I272&lt;=G272+F272+(G272-F272+5)+1),((H272)^2)*(I273-F272*2)/5,0),(K271-H272^2))</f>
        <v>0</v>
      </c>
      <c r="L272" s="98">
        <f t="shared" si="3678"/>
        <v>0</v>
      </c>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f>$J272+$K272+$L272</f>
        <v>0</v>
      </c>
      <c r="AT272" s="48">
        <f t="shared" si="4202"/>
        <v>0</v>
      </c>
      <c r="AU272" s="48">
        <f t="shared" si="4202"/>
        <v>0</v>
      </c>
      <c r="AV272" s="48">
        <f t="shared" si="4202"/>
        <v>0</v>
      </c>
      <c r="AW272" s="48">
        <f t="shared" si="4202"/>
        <v>0</v>
      </c>
      <c r="AX272" s="48">
        <f t="shared" si="4202"/>
        <v>0</v>
      </c>
      <c r="AY272" s="48">
        <f t="shared" si="4202"/>
        <v>0</v>
      </c>
      <c r="AZ272" s="48">
        <f t="shared" si="4202"/>
        <v>0</v>
      </c>
      <c r="BA272" s="48">
        <f t="shared" si="4202"/>
        <v>0</v>
      </c>
      <c r="BB272" s="48">
        <f t="shared" si="4202"/>
        <v>0</v>
      </c>
      <c r="BC272" s="48"/>
      <c r="BE272" t="s">
        <v>208</v>
      </c>
      <c r="CK272">
        <f>BF240*AS272</f>
        <v>0</v>
      </c>
      <c r="CL272">
        <f t="shared" ref="CL272" si="4450">BG240*AT272</f>
        <v>0</v>
      </c>
      <c r="CM272">
        <f t="shared" ref="CM272" si="4451">BH240*AU272</f>
        <v>0</v>
      </c>
      <c r="CN272">
        <f t="shared" ref="CN272" si="4452">BI240*AV272</f>
        <v>0</v>
      </c>
      <c r="CO272">
        <f t="shared" ref="CO272" si="4453">BJ240*AW272</f>
        <v>0</v>
      </c>
      <c r="CP272">
        <f t="shared" ref="CP272" si="4454">BK240*AX272</f>
        <v>0</v>
      </c>
      <c r="CQ272">
        <f t="shared" ref="CQ272" si="4455">BL240*AY272</f>
        <v>0</v>
      </c>
      <c r="CR272">
        <f t="shared" ref="CR272" si="4456">BM240*AZ272</f>
        <v>0</v>
      </c>
      <c r="CS272">
        <f t="shared" ref="CS272" si="4457">BN240*BA272</f>
        <v>0</v>
      </c>
      <c r="CT272">
        <f t="shared" ref="CT272" si="4458">BO240*BB272</f>
        <v>0</v>
      </c>
    </row>
    <row r="273" spans="1:98" x14ac:dyDescent="0.3">
      <c r="F273" s="91">
        <f t="shared" ref="F273:H273" si="4459">F272</f>
        <v>150</v>
      </c>
      <c r="G273" s="91">
        <f t="shared" si="4459"/>
        <v>150</v>
      </c>
      <c r="H273" s="4">
        <f t="shared" si="4459"/>
        <v>1</v>
      </c>
      <c r="I273">
        <v>160</v>
      </c>
      <c r="J273" s="48">
        <f t="shared" si="3676"/>
        <v>0</v>
      </c>
      <c r="K273" s="48">
        <f t="shared" ref="K273:K281" si="4460">IF(IF(AND(I273&gt;=(F273*2),I273&lt;=G273+F273+(G273-F273+5)+1),((H273)^2)*(I274-F273*2)/5,0)&lt;=H273,IF(AND(I273&gt;=(F273*2),I273&lt;=G273+F273+(G273-F273+5)+1),((H273)^2)*(I274-F273*2)/5,0),(K272-H273^2))</f>
        <v>0</v>
      </c>
      <c r="L273" s="98">
        <f t="shared" si="3678"/>
        <v>0</v>
      </c>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f>$J273+$K273+$L273</f>
        <v>0</v>
      </c>
      <c r="AU273" s="48">
        <f t="shared" si="4202"/>
        <v>0</v>
      </c>
      <c r="AV273" s="48">
        <f t="shared" si="4202"/>
        <v>0</v>
      </c>
      <c r="AW273" s="48">
        <f t="shared" si="4202"/>
        <v>0</v>
      </c>
      <c r="AX273" s="48">
        <f t="shared" si="4202"/>
        <v>0</v>
      </c>
      <c r="AY273" s="48">
        <f t="shared" si="4202"/>
        <v>0</v>
      </c>
      <c r="AZ273" s="48">
        <f t="shared" si="4202"/>
        <v>0</v>
      </c>
      <c r="BA273" s="48">
        <f t="shared" si="4202"/>
        <v>0</v>
      </c>
      <c r="BB273" s="48">
        <f t="shared" si="4202"/>
        <v>0</v>
      </c>
      <c r="BC273" s="48"/>
      <c r="BE273" t="s">
        <v>209</v>
      </c>
      <c r="CL273">
        <f>BF240*AT273</f>
        <v>0</v>
      </c>
      <c r="CM273">
        <f t="shared" ref="CM273" si="4461">BG240*AU273</f>
        <v>0</v>
      </c>
      <c r="CN273">
        <f t="shared" ref="CN273" si="4462">BH240*AV273</f>
        <v>0</v>
      </c>
      <c r="CO273">
        <f t="shared" ref="CO273" si="4463">BI240*AW273</f>
        <v>0</v>
      </c>
      <c r="CP273">
        <f t="shared" ref="CP273" si="4464">BJ240*AX273</f>
        <v>0</v>
      </c>
      <c r="CQ273">
        <f t="shared" ref="CQ273" si="4465">BK240*AY273</f>
        <v>0</v>
      </c>
      <c r="CR273">
        <f t="shared" ref="CR273" si="4466">BL240*AZ273</f>
        <v>0</v>
      </c>
      <c r="CS273">
        <f t="shared" ref="CS273" si="4467">BM240*BA273</f>
        <v>0</v>
      </c>
      <c r="CT273">
        <f t="shared" ref="CT273" si="4468">BN240*BB273</f>
        <v>0</v>
      </c>
    </row>
    <row r="274" spans="1:98" x14ac:dyDescent="0.3">
      <c r="F274" s="91">
        <f t="shared" ref="F274:H274" si="4469">F273</f>
        <v>150</v>
      </c>
      <c r="G274" s="91">
        <f t="shared" si="4469"/>
        <v>150</v>
      </c>
      <c r="H274" s="4">
        <f t="shared" si="4469"/>
        <v>1</v>
      </c>
      <c r="I274">
        <v>165</v>
      </c>
      <c r="J274" s="48">
        <f t="shared" si="3676"/>
        <v>0</v>
      </c>
      <c r="K274" s="48">
        <f t="shared" si="4460"/>
        <v>0</v>
      </c>
      <c r="L274" s="98">
        <f t="shared" si="3678"/>
        <v>0</v>
      </c>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f>$J274+$K274+$L274</f>
        <v>0</v>
      </c>
      <c r="AV274" s="48">
        <f t="shared" ref="AV274:BB279" si="4470">$J274+$K274+$L274</f>
        <v>0</v>
      </c>
      <c r="AW274" s="48">
        <f t="shared" si="4470"/>
        <v>0</v>
      </c>
      <c r="AX274" s="48">
        <f t="shared" si="4470"/>
        <v>0</v>
      </c>
      <c r="AY274" s="48">
        <f t="shared" si="4470"/>
        <v>0</v>
      </c>
      <c r="AZ274" s="48">
        <f t="shared" si="4470"/>
        <v>0</v>
      </c>
      <c r="BA274" s="48">
        <f t="shared" si="4470"/>
        <v>0</v>
      </c>
      <c r="BB274" s="48">
        <f t="shared" si="4470"/>
        <v>0</v>
      </c>
      <c r="BC274" s="48"/>
      <c r="BE274" t="s">
        <v>210</v>
      </c>
      <c r="CM274">
        <f>BF240*AU274</f>
        <v>0</v>
      </c>
      <c r="CN274">
        <f t="shared" ref="CN274" si="4471">BG240*AV274</f>
        <v>0</v>
      </c>
      <c r="CO274">
        <f t="shared" ref="CO274" si="4472">BH240*AW274</f>
        <v>0</v>
      </c>
      <c r="CP274">
        <f t="shared" ref="CP274" si="4473">BI240*AX274</f>
        <v>0</v>
      </c>
      <c r="CQ274">
        <f t="shared" ref="CQ274" si="4474">BJ240*AY274</f>
        <v>0</v>
      </c>
      <c r="CR274">
        <f t="shared" ref="CR274" si="4475">BK240*AZ274</f>
        <v>0</v>
      </c>
      <c r="CS274">
        <f t="shared" ref="CS274" si="4476">BL240*BA274</f>
        <v>0</v>
      </c>
      <c r="CT274">
        <f t="shared" ref="CT274" si="4477">BM240*BB274</f>
        <v>0</v>
      </c>
    </row>
    <row r="275" spans="1:98" x14ac:dyDescent="0.3">
      <c r="F275" s="91">
        <f t="shared" ref="F275:H275" si="4478">F274</f>
        <v>150</v>
      </c>
      <c r="G275" s="91">
        <f t="shared" si="4478"/>
        <v>150</v>
      </c>
      <c r="H275" s="4">
        <f t="shared" si="4478"/>
        <v>1</v>
      </c>
      <c r="I275">
        <v>170</v>
      </c>
      <c r="J275" s="48">
        <f t="shared" si="3676"/>
        <v>0</v>
      </c>
      <c r="K275" s="48">
        <f t="shared" si="4460"/>
        <v>0</v>
      </c>
      <c r="L275" s="98">
        <f t="shared" si="3678"/>
        <v>0</v>
      </c>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f>$J275+$K275+$L275</f>
        <v>0</v>
      </c>
      <c r="AW275" s="48">
        <f t="shared" si="4470"/>
        <v>0</v>
      </c>
      <c r="AX275" s="48">
        <f t="shared" si="4470"/>
        <v>0</v>
      </c>
      <c r="AY275" s="48">
        <f t="shared" si="4470"/>
        <v>0</v>
      </c>
      <c r="AZ275" s="48">
        <f t="shared" si="4470"/>
        <v>0</v>
      </c>
      <c r="BA275" s="48">
        <f t="shared" si="4470"/>
        <v>0</v>
      </c>
      <c r="BB275" s="48">
        <f t="shared" si="4470"/>
        <v>0</v>
      </c>
      <c r="BC275" s="48"/>
      <c r="BE275" t="s">
        <v>211</v>
      </c>
      <c r="CN275">
        <f>BF240*AV275</f>
        <v>0</v>
      </c>
      <c r="CO275">
        <f t="shared" ref="CO275" si="4479">BG240*AW275</f>
        <v>0</v>
      </c>
      <c r="CP275">
        <f t="shared" ref="CP275" si="4480">BH240*AX275</f>
        <v>0</v>
      </c>
      <c r="CQ275">
        <f t="shared" ref="CQ275" si="4481">BI240*AY275</f>
        <v>0</v>
      </c>
      <c r="CR275">
        <f t="shared" ref="CR275" si="4482">BJ240*AZ275</f>
        <v>0</v>
      </c>
      <c r="CS275">
        <f t="shared" ref="CS275" si="4483">BK240*BA275</f>
        <v>0</v>
      </c>
      <c r="CT275">
        <f t="shared" ref="CT275" si="4484">BL240*BB275</f>
        <v>0</v>
      </c>
    </row>
    <row r="276" spans="1:98" x14ac:dyDescent="0.3">
      <c r="F276" s="91">
        <f t="shared" ref="F276:H276" si="4485">F275</f>
        <v>150</v>
      </c>
      <c r="G276" s="91">
        <f t="shared" si="4485"/>
        <v>150</v>
      </c>
      <c r="H276" s="4">
        <f t="shared" si="4485"/>
        <v>1</v>
      </c>
      <c r="I276">
        <v>175</v>
      </c>
      <c r="J276" s="48">
        <f t="shared" si="3676"/>
        <v>0</v>
      </c>
      <c r="K276" s="48">
        <f t="shared" si="4460"/>
        <v>0</v>
      </c>
      <c r="L276" s="98">
        <f t="shared" si="3678"/>
        <v>0</v>
      </c>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f>$J276+$K276+$L276</f>
        <v>0</v>
      </c>
      <c r="AX276" s="48">
        <f t="shared" si="4470"/>
        <v>0</v>
      </c>
      <c r="AY276" s="48">
        <f t="shared" si="4470"/>
        <v>0</v>
      </c>
      <c r="AZ276" s="48">
        <f t="shared" si="4470"/>
        <v>0</v>
      </c>
      <c r="BA276" s="48">
        <f t="shared" si="4470"/>
        <v>0</v>
      </c>
      <c r="BB276" s="48">
        <f t="shared" si="4470"/>
        <v>0</v>
      </c>
      <c r="BC276" s="48"/>
      <c r="BE276" t="s">
        <v>212</v>
      </c>
      <c r="CO276">
        <f>BF240*AW276</f>
        <v>0</v>
      </c>
      <c r="CP276">
        <f t="shared" ref="CP276" si="4486">BG240*AX276</f>
        <v>0</v>
      </c>
      <c r="CQ276">
        <f t="shared" ref="CQ276" si="4487">BH240*AY276</f>
        <v>0</v>
      </c>
      <c r="CR276">
        <f t="shared" ref="CR276" si="4488">BI240*AZ276</f>
        <v>0</v>
      </c>
      <c r="CS276">
        <f t="shared" ref="CS276" si="4489">BJ240*BA276</f>
        <v>0</v>
      </c>
      <c r="CT276">
        <f t="shared" ref="CT276" si="4490">BK240*BB276</f>
        <v>0</v>
      </c>
    </row>
    <row r="277" spans="1:98" x14ac:dyDescent="0.3">
      <c r="F277" s="91">
        <f t="shared" ref="F277:H277" si="4491">F276</f>
        <v>150</v>
      </c>
      <c r="G277" s="91">
        <f t="shared" si="4491"/>
        <v>150</v>
      </c>
      <c r="H277" s="4">
        <f t="shared" si="4491"/>
        <v>1</v>
      </c>
      <c r="I277">
        <v>180</v>
      </c>
      <c r="J277" s="48">
        <f t="shared" si="3676"/>
        <v>0</v>
      </c>
      <c r="K277" s="48">
        <f t="shared" si="4460"/>
        <v>0</v>
      </c>
      <c r="L277" s="98">
        <f t="shared" si="3678"/>
        <v>0</v>
      </c>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f>$J277+$K277+$L277</f>
        <v>0</v>
      </c>
      <c r="AY277" s="48">
        <f t="shared" si="4470"/>
        <v>0</v>
      </c>
      <c r="AZ277" s="48">
        <f t="shared" si="4470"/>
        <v>0</v>
      </c>
      <c r="BA277" s="48">
        <f t="shared" si="4470"/>
        <v>0</v>
      </c>
      <c r="BB277" s="48">
        <f t="shared" si="4470"/>
        <v>0</v>
      </c>
      <c r="BC277" s="48"/>
      <c r="BE277" t="s">
        <v>213</v>
      </c>
      <c r="CP277">
        <f>BF240*AX277</f>
        <v>0</v>
      </c>
      <c r="CQ277">
        <f t="shared" ref="CQ277" si="4492">BG240*AY277</f>
        <v>0</v>
      </c>
      <c r="CR277">
        <f t="shared" ref="CR277" si="4493">BH240*AZ277</f>
        <v>0</v>
      </c>
      <c r="CS277">
        <f t="shared" ref="CS277" si="4494">BI240*BA277</f>
        <v>0</v>
      </c>
      <c r="CT277">
        <f t="shared" ref="CT277" si="4495">BJ240*BB277</f>
        <v>0</v>
      </c>
    </row>
    <row r="278" spans="1:98" x14ac:dyDescent="0.3">
      <c r="F278" s="91">
        <f t="shared" ref="F278:H278" si="4496">F277</f>
        <v>150</v>
      </c>
      <c r="G278" s="91">
        <f t="shared" si="4496"/>
        <v>150</v>
      </c>
      <c r="H278" s="4">
        <f t="shared" si="4496"/>
        <v>1</v>
      </c>
      <c r="I278">
        <v>185</v>
      </c>
      <c r="J278" s="48">
        <f t="shared" si="3676"/>
        <v>0</v>
      </c>
      <c r="K278" s="48">
        <f t="shared" si="4460"/>
        <v>0</v>
      </c>
      <c r="L278" s="98">
        <f t="shared" si="3678"/>
        <v>0</v>
      </c>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f>$J278+$K278+$L278</f>
        <v>0</v>
      </c>
      <c r="AZ278" s="48">
        <f t="shared" si="4470"/>
        <v>0</v>
      </c>
      <c r="BA278" s="48">
        <f t="shared" si="4470"/>
        <v>0</v>
      </c>
      <c r="BB278" s="48">
        <f t="shared" si="4470"/>
        <v>0</v>
      </c>
      <c r="BC278" s="48"/>
      <c r="BE278" t="s">
        <v>214</v>
      </c>
      <c r="CQ278">
        <f>BF240*AY278</f>
        <v>0</v>
      </c>
      <c r="CR278">
        <f t="shared" ref="CR278" si="4497">BG240*AZ278</f>
        <v>0</v>
      </c>
      <c r="CS278">
        <f t="shared" ref="CS278" si="4498">BH240*BA278</f>
        <v>0</v>
      </c>
      <c r="CT278">
        <f t="shared" ref="CT278" si="4499">BI240*BB278</f>
        <v>0</v>
      </c>
    </row>
    <row r="279" spans="1:98" x14ac:dyDescent="0.3">
      <c r="F279" s="91">
        <f t="shared" ref="F279:H279" si="4500">F278</f>
        <v>150</v>
      </c>
      <c r="G279" s="91">
        <f t="shared" si="4500"/>
        <v>150</v>
      </c>
      <c r="H279" s="4">
        <f t="shared" si="4500"/>
        <v>1</v>
      </c>
      <c r="I279">
        <v>190</v>
      </c>
      <c r="J279" s="48">
        <f t="shared" si="3676"/>
        <v>0</v>
      </c>
      <c r="K279" s="48">
        <f t="shared" si="4460"/>
        <v>0</v>
      </c>
      <c r="L279" s="98">
        <f t="shared" si="3678"/>
        <v>0</v>
      </c>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f>$J279+$K279+$L279</f>
        <v>0</v>
      </c>
      <c r="BA279" s="48">
        <f t="shared" si="4470"/>
        <v>0</v>
      </c>
      <c r="BB279" s="48">
        <f t="shared" si="4470"/>
        <v>0</v>
      </c>
      <c r="BC279" s="48"/>
      <c r="BE279" t="s">
        <v>215</v>
      </c>
      <c r="CR279">
        <f>BF240*AZ279</f>
        <v>0</v>
      </c>
      <c r="CS279">
        <f t="shared" ref="CS279" si="4501">BG240*BA279</f>
        <v>0</v>
      </c>
      <c r="CT279">
        <f t="shared" ref="CT279" si="4502">BH240*BB279</f>
        <v>0</v>
      </c>
    </row>
    <row r="280" spans="1:98" x14ac:dyDescent="0.3">
      <c r="F280" s="91">
        <f t="shared" ref="F280:H280" si="4503">F279</f>
        <v>150</v>
      </c>
      <c r="G280" s="91">
        <f t="shared" si="4503"/>
        <v>150</v>
      </c>
      <c r="H280" s="4">
        <f t="shared" si="4503"/>
        <v>1</v>
      </c>
      <c r="I280">
        <v>195</v>
      </c>
      <c r="J280" s="48">
        <f t="shared" si="3676"/>
        <v>0</v>
      </c>
      <c r="K280" s="48">
        <f t="shared" si="4460"/>
        <v>0</v>
      </c>
      <c r="L280" s="98">
        <f t="shared" si="3678"/>
        <v>0</v>
      </c>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f>$J280+$K280+$L280</f>
        <v>0</v>
      </c>
      <c r="BB280" s="48">
        <f>$J280+$K280+$L280</f>
        <v>0</v>
      </c>
      <c r="BC280" s="48"/>
      <c r="BE280" t="s">
        <v>216</v>
      </c>
      <c r="CS280">
        <f>BF240*BA280</f>
        <v>0</v>
      </c>
      <c r="CT280">
        <f>BG240*BB280</f>
        <v>0</v>
      </c>
    </row>
    <row r="281" spans="1:98" x14ac:dyDescent="0.3">
      <c r="F281" s="91">
        <f t="shared" ref="F281:H281" si="4504">F280</f>
        <v>150</v>
      </c>
      <c r="G281" s="91">
        <f t="shared" si="4504"/>
        <v>150</v>
      </c>
      <c r="H281" s="4">
        <f t="shared" si="4504"/>
        <v>1</v>
      </c>
      <c r="I281">
        <v>200</v>
      </c>
      <c r="J281" s="48">
        <f t="shared" si="3676"/>
        <v>0</v>
      </c>
      <c r="K281" s="48">
        <f t="shared" si="4460"/>
        <v>0</v>
      </c>
      <c r="L281" s="98">
        <f t="shared" si="3678"/>
        <v>0</v>
      </c>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f>$J281+$K281+$L281</f>
        <v>0</v>
      </c>
      <c r="BC281" s="48"/>
      <c r="BE281" s="3" t="s">
        <v>217</v>
      </c>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f>BF240*BB281</f>
        <v>0</v>
      </c>
    </row>
    <row r="282" spans="1:98" x14ac:dyDescent="0.3">
      <c r="I282">
        <v>205</v>
      </c>
      <c r="BE282" s="19" t="s">
        <v>176</v>
      </c>
      <c r="BF282" s="99">
        <f>SUM(BF240:BF281)</f>
        <v>0</v>
      </c>
      <c r="BG282" s="99">
        <f t="shared" ref="BG282:CT282" si="4505">SUM(BG240:BG281)</f>
        <v>2.0526134548132937</v>
      </c>
      <c r="BH282" s="99">
        <f t="shared" si="4505"/>
        <v>13.684089698755294</v>
      </c>
      <c r="BI282" s="99">
        <f t="shared" si="4505"/>
        <v>34.210224246888231</v>
      </c>
      <c r="BJ282" s="99">
        <f t="shared" si="4505"/>
        <v>68.420448493776462</v>
      </c>
      <c r="BK282" s="99">
        <f t="shared" si="4505"/>
        <v>115.02147143553063</v>
      </c>
      <c r="BL282" s="99">
        <f t="shared" si="4505"/>
        <v>129.25974034178279</v>
      </c>
      <c r="BM282" s="99">
        <f t="shared" si="4505"/>
        <v>138.37877484598906</v>
      </c>
      <c r="BN282" s="99">
        <f t="shared" si="4505"/>
        <v>148.95830860377683</v>
      </c>
      <c r="BO282" s="99">
        <f t="shared" si="4505"/>
        <v>156.20211513091587</v>
      </c>
      <c r="BP282" s="99">
        <f t="shared" si="4505"/>
        <v>165.19814122106951</v>
      </c>
      <c r="BQ282" s="99">
        <f t="shared" si="4505"/>
        <v>172.80486612677456</v>
      </c>
      <c r="BR282" s="99">
        <f t="shared" si="4505"/>
        <v>184.35880963846424</v>
      </c>
      <c r="BS282" s="99">
        <f t="shared" si="4505"/>
        <v>197.22595577681008</v>
      </c>
      <c r="BT282" s="99">
        <f t="shared" si="4505"/>
        <v>208.04762096237843</v>
      </c>
      <c r="BU282" s="99">
        <f t="shared" si="4505"/>
        <v>220.60528513341805</v>
      </c>
      <c r="BV282" s="99">
        <f t="shared" si="4505"/>
        <v>231.89272309819506</v>
      </c>
      <c r="BW282" s="99">
        <f t="shared" si="4505"/>
        <v>243.73252698735132</v>
      </c>
      <c r="BX282" s="99">
        <f t="shared" si="4505"/>
        <v>255.91234671830631</v>
      </c>
      <c r="BY282" s="99">
        <f t="shared" si="4505"/>
        <v>268.09045819661634</v>
      </c>
      <c r="BZ282" s="99">
        <f t="shared" si="4505"/>
        <v>279.25554149175508</v>
      </c>
      <c r="CA282" s="99">
        <f t="shared" si="4505"/>
        <v>291.77701332513988</v>
      </c>
      <c r="CB282" s="99">
        <f t="shared" si="4505"/>
        <v>304.211602273952</v>
      </c>
      <c r="CC282" s="99">
        <f t="shared" si="4505"/>
        <v>316.84710253480819</v>
      </c>
      <c r="CD282" s="99">
        <f t="shared" si="4505"/>
        <v>328.86012493644665</v>
      </c>
      <c r="CE282" s="99">
        <f t="shared" si="4505"/>
        <v>339.53567196647185</v>
      </c>
      <c r="CF282" s="99">
        <f t="shared" si="4505"/>
        <v>340.36447303801197</v>
      </c>
      <c r="CG282" s="99">
        <f t="shared" si="4505"/>
        <v>345.46395831691558</v>
      </c>
      <c r="CH282" s="99">
        <f t="shared" si="4505"/>
        <v>347.02101107350461</v>
      </c>
      <c r="CI282" s="99">
        <f t="shared" si="4505"/>
        <v>350.25467565331337</v>
      </c>
      <c r="CJ282" s="99">
        <f t="shared" si="4505"/>
        <v>356.46489627605558</v>
      </c>
      <c r="CK282" s="99">
        <f t="shared" si="4505"/>
        <v>2.0526134548132937</v>
      </c>
      <c r="CL282" s="99">
        <f t="shared" si="4505"/>
        <v>13.684089698755294</v>
      </c>
      <c r="CM282" s="99">
        <f t="shared" si="4505"/>
        <v>34.210224246888231</v>
      </c>
      <c r="CN282" s="99">
        <f t="shared" si="4505"/>
        <v>68.420448493776462</v>
      </c>
      <c r="CO282" s="99">
        <f t="shared" si="4505"/>
        <v>115.02147143553063</v>
      </c>
      <c r="CP282" s="99">
        <f t="shared" si="4505"/>
        <v>129.25974034178279</v>
      </c>
      <c r="CQ282" s="99">
        <f t="shared" si="4505"/>
        <v>138.37877484598906</v>
      </c>
      <c r="CR282" s="99">
        <f t="shared" si="4505"/>
        <v>148.95830860377683</v>
      </c>
      <c r="CS282" s="99">
        <f t="shared" si="4505"/>
        <v>156.20211513091587</v>
      </c>
      <c r="CT282" s="99">
        <f t="shared" si="4505"/>
        <v>165.19814122106951</v>
      </c>
    </row>
    <row r="284" spans="1:98" x14ac:dyDescent="0.3">
      <c r="A284" s="60" t="s">
        <v>222</v>
      </c>
    </row>
    <row r="285" spans="1:98" x14ac:dyDescent="0.3">
      <c r="A285" s="100"/>
      <c r="B285" s="100" t="s">
        <v>163</v>
      </c>
      <c r="C285" s="100" t="s">
        <v>164</v>
      </c>
      <c r="D285" t="s">
        <v>167</v>
      </c>
      <c r="E285" t="s">
        <v>166</v>
      </c>
    </row>
    <row r="286" spans="1:98" x14ac:dyDescent="0.3">
      <c r="A286" s="100" t="s">
        <v>165</v>
      </c>
      <c r="B286" s="93">
        <v>150</v>
      </c>
      <c r="C286" s="93">
        <v>150</v>
      </c>
      <c r="D286">
        <f>C286-B286+5</f>
        <v>5</v>
      </c>
      <c r="E286" s="4">
        <f>100/(D286/5)/100</f>
        <v>1</v>
      </c>
      <c r="N286" s="19">
        <v>0</v>
      </c>
      <c r="O286" s="19">
        <v>5</v>
      </c>
      <c r="P286" s="19">
        <v>10</v>
      </c>
      <c r="Q286" s="19">
        <v>15</v>
      </c>
      <c r="R286" s="19">
        <v>20</v>
      </c>
      <c r="S286" s="19">
        <v>25</v>
      </c>
      <c r="T286" s="19">
        <v>30</v>
      </c>
      <c r="U286" s="19">
        <v>35</v>
      </c>
      <c r="V286" s="19">
        <v>40</v>
      </c>
      <c r="W286" s="19">
        <v>45</v>
      </c>
      <c r="X286" s="19">
        <v>50</v>
      </c>
      <c r="Y286" s="19">
        <v>55</v>
      </c>
      <c r="Z286" s="19">
        <v>60</v>
      </c>
      <c r="AA286" s="19">
        <v>65</v>
      </c>
      <c r="AB286" s="19">
        <v>70</v>
      </c>
      <c r="AC286" s="19">
        <v>75</v>
      </c>
      <c r="AD286" s="19">
        <v>80</v>
      </c>
      <c r="AE286" s="19">
        <v>85</v>
      </c>
      <c r="AF286" s="19">
        <v>90</v>
      </c>
      <c r="AG286" s="19">
        <v>95</v>
      </c>
      <c r="AH286" s="19">
        <v>100</v>
      </c>
      <c r="AI286" s="19">
        <v>105</v>
      </c>
      <c r="AJ286" s="19">
        <v>110</v>
      </c>
      <c r="AK286" s="19">
        <v>115</v>
      </c>
      <c r="AL286" s="19">
        <v>120</v>
      </c>
      <c r="AM286" s="19">
        <v>125</v>
      </c>
      <c r="AN286" s="19">
        <v>130</v>
      </c>
      <c r="AO286" s="19">
        <v>135</v>
      </c>
      <c r="AP286" s="19">
        <v>140</v>
      </c>
      <c r="AQ286" s="19">
        <v>145</v>
      </c>
      <c r="AR286" s="2">
        <v>150</v>
      </c>
      <c r="AS286" s="19">
        <v>155</v>
      </c>
      <c r="AT286" s="2">
        <v>160</v>
      </c>
      <c r="AU286" s="19">
        <v>165</v>
      </c>
      <c r="AV286" s="2">
        <v>170</v>
      </c>
      <c r="AW286" s="19">
        <v>175</v>
      </c>
      <c r="AX286" s="2">
        <v>180</v>
      </c>
      <c r="AY286" s="19">
        <v>185</v>
      </c>
      <c r="AZ286" s="2">
        <v>190</v>
      </c>
      <c r="BA286" s="19">
        <v>195</v>
      </c>
      <c r="BB286" s="2">
        <v>200</v>
      </c>
      <c r="BF286" s="19">
        <v>0</v>
      </c>
      <c r="BG286" s="19">
        <v>5</v>
      </c>
      <c r="BH286" s="19">
        <v>10</v>
      </c>
      <c r="BI286" s="19">
        <v>15</v>
      </c>
      <c r="BJ286" s="19">
        <v>20</v>
      </c>
      <c r="BK286" s="19">
        <v>25</v>
      </c>
      <c r="BL286" s="19">
        <v>30</v>
      </c>
      <c r="BM286" s="19">
        <v>35</v>
      </c>
      <c r="BN286" s="19">
        <v>40</v>
      </c>
      <c r="BO286" s="19">
        <v>45</v>
      </c>
      <c r="BP286" s="19">
        <v>50</v>
      </c>
      <c r="BQ286" s="19">
        <v>55</v>
      </c>
      <c r="BR286" s="19">
        <v>60</v>
      </c>
      <c r="BS286" s="19">
        <v>65</v>
      </c>
      <c r="BT286" s="19">
        <v>70</v>
      </c>
      <c r="BU286" s="19">
        <v>75</v>
      </c>
      <c r="BV286" s="19">
        <v>80</v>
      </c>
      <c r="BW286" s="19">
        <v>85</v>
      </c>
      <c r="BX286" s="19">
        <v>90</v>
      </c>
      <c r="BY286" s="19">
        <v>95</v>
      </c>
      <c r="BZ286" s="19">
        <v>100</v>
      </c>
      <c r="CA286" s="19">
        <v>105</v>
      </c>
      <c r="CB286" s="19">
        <v>110</v>
      </c>
      <c r="CC286" s="19">
        <v>115</v>
      </c>
      <c r="CD286" s="19">
        <v>120</v>
      </c>
      <c r="CE286" s="19">
        <v>125</v>
      </c>
      <c r="CF286" s="19">
        <v>130</v>
      </c>
      <c r="CG286" s="19">
        <v>135</v>
      </c>
      <c r="CH286" s="19">
        <v>140</v>
      </c>
      <c r="CI286" s="19">
        <v>145</v>
      </c>
      <c r="CJ286" s="2">
        <v>150</v>
      </c>
      <c r="CK286" s="19">
        <v>155</v>
      </c>
      <c r="CL286" s="2">
        <v>160</v>
      </c>
      <c r="CM286" s="19">
        <v>165</v>
      </c>
      <c r="CN286" s="2">
        <v>170</v>
      </c>
      <c r="CO286" s="19">
        <v>175</v>
      </c>
      <c r="CP286" s="2">
        <v>180</v>
      </c>
      <c r="CQ286" s="19">
        <v>185</v>
      </c>
      <c r="CR286" s="2">
        <v>190</v>
      </c>
      <c r="CS286" s="19">
        <v>195</v>
      </c>
      <c r="CT286" s="2">
        <v>200</v>
      </c>
    </row>
    <row r="287" spans="1:98" x14ac:dyDescent="0.3">
      <c r="A287" s="100" t="s">
        <v>92</v>
      </c>
      <c r="B287" s="93">
        <v>150</v>
      </c>
      <c r="C287" s="93">
        <v>150</v>
      </c>
      <c r="D287">
        <f>C287-B287+5</f>
        <v>5</v>
      </c>
      <c r="E287" s="4">
        <f>IF(D287&gt;0,100/(D287/5)/100,1)</f>
        <v>1</v>
      </c>
      <c r="F287" s="94" t="s">
        <v>163</v>
      </c>
      <c r="G287" s="94" t="s">
        <v>164</v>
      </c>
      <c r="H287" s="94" t="s">
        <v>173</v>
      </c>
      <c r="I287" s="95" t="s">
        <v>169</v>
      </c>
      <c r="J287" s="3" t="s">
        <v>172</v>
      </c>
      <c r="K287" s="97" t="s">
        <v>174</v>
      </c>
      <c r="L287" s="97" t="s">
        <v>175</v>
      </c>
      <c r="M287" t="s">
        <v>168</v>
      </c>
      <c r="N287" s="4">
        <f t="shared" ref="N287" si="4506">IF(IF(BF286&lt;=$B286,1,M287-$E286)&gt;0,IF(BF286&lt;=$B286,1,M287-$E286),0)</f>
        <v>1</v>
      </c>
      <c r="O287" s="4">
        <f t="shared" ref="O287" si="4507">IF(IF(BG286&lt;=$B286,1,N287-$E286)&gt;0,IF(BG286&lt;=$B286,1,N287-$E286),0)</f>
        <v>1</v>
      </c>
      <c r="P287" s="4">
        <f t="shared" ref="P287" si="4508">IF(IF(BH286&lt;=$B286,1,O287-$E286)&gt;0,IF(BH286&lt;=$B286,1,O287-$E286),0)</f>
        <v>1</v>
      </c>
      <c r="Q287" s="4">
        <f t="shared" ref="Q287" si="4509">IF(IF(BI286&lt;=$B286,1,P287-$E286)&gt;0,IF(BI286&lt;=$B286,1,P287-$E286),0)</f>
        <v>1</v>
      </c>
      <c r="R287" s="4">
        <f t="shared" ref="R287" si="4510">IF(IF(BJ286&lt;=$B286,1,Q287-$E286)&gt;0,IF(BJ286&lt;=$B286,1,Q287-$E286),0)</f>
        <v>1</v>
      </c>
      <c r="S287" s="4">
        <f t="shared" ref="S287" si="4511">IF(IF(BK286&lt;=$B286,1,R287-$E286)&gt;0,IF(BK286&lt;=$B286,1,R287-$E286),0)</f>
        <v>1</v>
      </c>
      <c r="T287" s="4">
        <f t="shared" ref="T287" si="4512">IF(IF(BL286&lt;=$B286,1,S287-$E286)&gt;0,IF(BL286&lt;=$B286,1,S287-$E286),0)</f>
        <v>1</v>
      </c>
      <c r="U287" s="4">
        <f t="shared" ref="U287" si="4513">IF(IF(BM286&lt;=$B286,1,T287-$E286)&gt;0,IF(BM286&lt;=$B286,1,T287-$E286),0)</f>
        <v>1</v>
      </c>
      <c r="V287" s="4">
        <f t="shared" ref="V287" si="4514">IF(IF(BN286&lt;=$B286,1,U287-$E286)&gt;0,IF(BN286&lt;=$B286,1,U287-$E286),0)</f>
        <v>1</v>
      </c>
      <c r="W287" s="4">
        <f t="shared" ref="W287" si="4515">IF(IF(BO286&lt;=$B286,1,V287-$E286)&gt;0,IF(BO286&lt;=$B286,1,V287-$E286),0)</f>
        <v>1</v>
      </c>
      <c r="X287" s="4">
        <f t="shared" ref="X287" si="4516">IF(IF(BP286&lt;=$B286,1,W287-$E286)&gt;0,IF(BP286&lt;=$B286,1,W287-$E286),0)</f>
        <v>1</v>
      </c>
      <c r="Y287" s="4">
        <f t="shared" ref="Y287" si="4517">IF(IF(BQ286&lt;=$B286,1,X287-$E286)&gt;0,IF(BQ286&lt;=$B286,1,X287-$E286),0)</f>
        <v>1</v>
      </c>
      <c r="Z287" s="4">
        <f t="shared" ref="Z287" si="4518">IF(IF(BR286&lt;=$B286,1,Y287-$E286)&gt;0,IF(BR286&lt;=$B286,1,Y287-$E286),0)</f>
        <v>1</v>
      </c>
      <c r="AA287" s="4">
        <f t="shared" ref="AA287" si="4519">IF(IF(BS286&lt;=$B286,1,Z287-$E286)&gt;0,IF(BS286&lt;=$B286,1,Z287-$E286),0)</f>
        <v>1</v>
      </c>
      <c r="AB287" s="4">
        <f t="shared" ref="AB287" si="4520">IF(IF(BT286&lt;=$B286,1,AA287-$E286)&gt;0,IF(BT286&lt;=$B286,1,AA287-$E286),0)</f>
        <v>1</v>
      </c>
      <c r="AC287" s="4">
        <f t="shared" ref="AC287" si="4521">IF(IF(BU286&lt;=$B286,1,AB287-$E286)&gt;0,IF(BU286&lt;=$B286,1,AB287-$E286),0)</f>
        <v>1</v>
      </c>
      <c r="AD287" s="4">
        <f t="shared" ref="AD287" si="4522">IF(IF(BV286&lt;=$B286,1,AC287-$E286)&gt;0,IF(BV286&lt;=$B286,1,AC287-$E286),0)</f>
        <v>1</v>
      </c>
      <c r="AE287" s="4">
        <f t="shared" ref="AE287" si="4523">IF(IF(BW286&lt;=$B286,1,AD287-$E286)&gt;0,IF(BW286&lt;=$B286,1,AD287-$E286),0)</f>
        <v>1</v>
      </c>
      <c r="AF287" s="4">
        <f t="shared" ref="AF287" si="4524">IF(IF(BX286&lt;=$B286,1,AE287-$E286)&gt;0,IF(BX286&lt;=$B286,1,AE287-$E286),0)</f>
        <v>1</v>
      </c>
      <c r="AG287" s="4">
        <f t="shared" ref="AG287" si="4525">IF(IF(BY286&lt;=$B286,1,AF287-$E286)&gt;0,IF(BY286&lt;=$B286,1,AF287-$E286),0)</f>
        <v>1</v>
      </c>
      <c r="AH287" s="4">
        <f t="shared" ref="AH287" si="4526">IF(IF(BZ286&lt;=$B286,1,AG287-$E286)&gt;0,IF(BZ286&lt;=$B286,1,AG287-$E286),0)</f>
        <v>1</v>
      </c>
      <c r="AI287" s="4">
        <f t="shared" ref="AI287" si="4527">IF(IF(CA286&lt;=$B286,1,AH287-$E286)&gt;0,IF(CA286&lt;=$B286,1,AH287-$E286),0)</f>
        <v>1</v>
      </c>
      <c r="AJ287" s="4">
        <f t="shared" ref="AJ287" si="4528">IF(IF(CB286&lt;=$B286,1,AI287-$E286)&gt;0,IF(CB286&lt;=$B286,1,AI287-$E286),0)</f>
        <v>1</v>
      </c>
      <c r="AK287" s="4">
        <f t="shared" ref="AK287" si="4529">IF(IF(CC286&lt;=$B286,1,AJ287-$E286)&gt;0,IF(CC286&lt;=$B286,1,AJ287-$E286),0)</f>
        <v>1</v>
      </c>
      <c r="AL287" s="4">
        <f t="shared" ref="AL287" si="4530">IF(IF(CD286&lt;=$B286,1,AK287-$E286)&gt;0,IF(CD286&lt;=$B286,1,AK287-$E286),0)</f>
        <v>1</v>
      </c>
      <c r="AM287" s="4">
        <f t="shared" ref="AM287" si="4531">IF(IF(CE286&lt;=$B286,1,AL287-$E286)&gt;0,IF(CE286&lt;=$B286,1,AL287-$E286),0)</f>
        <v>1</v>
      </c>
      <c r="AN287" s="4">
        <f t="shared" ref="AN287" si="4532">IF(IF(CF286&lt;=$B286,1,AM287-$E286)&gt;0,IF(CF286&lt;=$B286,1,AM287-$E286),0)</f>
        <v>1</v>
      </c>
      <c r="AO287" s="4">
        <f t="shared" ref="AO287" si="4533">IF(IF(CG286&lt;=$B286,1,AN287-$E286)&gt;0,IF(CG286&lt;=$B286,1,AN287-$E286),0)</f>
        <v>1</v>
      </c>
      <c r="AP287" s="4">
        <f t="shared" ref="AP287" si="4534">IF(IF(CH286&lt;=$B286,1,AO287-$E286)&gt;0,IF(CH286&lt;=$B286,1,AO287-$E286),0)</f>
        <v>1</v>
      </c>
      <c r="AQ287" s="4">
        <f t="shared" ref="AQ287" si="4535">IF(IF(CI286&lt;=$B286,1,AP287-$E286)&gt;0,IF(CI286&lt;=$B286,1,AP287-$E286),0)</f>
        <v>1</v>
      </c>
      <c r="AR287" s="4">
        <f t="shared" ref="AR287" si="4536">IF(IF(CJ286&lt;=$B286,1,AQ287-$E286)&gt;0,IF(CJ286&lt;=$B286,1,AQ287-$E286),0)</f>
        <v>1</v>
      </c>
      <c r="AS287" s="4">
        <f t="shared" ref="AS287" si="4537">IF(IF(CK286&lt;=$B286,1,AR287-$E286)&gt;0,IF(CK286&lt;=$B286,1,AR287-$E286),0)</f>
        <v>0</v>
      </c>
      <c r="AT287" s="4">
        <f t="shared" ref="AT287" si="4538">IF(IF(CL286&lt;=$B286,1,AS287-$E286)&gt;0,IF(CL286&lt;=$B286,1,AS287-$E286),0)</f>
        <v>0</v>
      </c>
      <c r="AU287" s="4">
        <f t="shared" ref="AU287" si="4539">IF(IF(CM286&lt;=$B286,1,AT287-$E286)&gt;0,IF(CM286&lt;=$B286,1,AT287-$E286),0)</f>
        <v>0</v>
      </c>
      <c r="AV287" s="4">
        <f t="shared" ref="AV287" si="4540">IF(IF(CN286&lt;=$B286,1,AU287-$E286)&gt;0,IF(CN286&lt;=$B286,1,AU287-$E286),0)</f>
        <v>0</v>
      </c>
      <c r="AW287" s="4">
        <f t="shared" ref="AW287" si="4541">IF(IF(CO286&lt;=$B286,1,AV287-$E286)&gt;0,IF(CO286&lt;=$B286,1,AV287-$E286),0)</f>
        <v>0</v>
      </c>
      <c r="AX287" s="4">
        <f t="shared" ref="AX287" si="4542">IF(IF(CP286&lt;=$B286,1,AW287-$E286)&gt;0,IF(CP286&lt;=$B286,1,AW287-$E286),0)</f>
        <v>0</v>
      </c>
      <c r="AY287" s="4">
        <f t="shared" ref="AY287" si="4543">IF(IF(CQ286&lt;=$B286,1,AX287-$E286)&gt;0,IF(CQ286&lt;=$B286,1,AX287-$E286),0)</f>
        <v>0</v>
      </c>
      <c r="AZ287" s="4">
        <f t="shared" ref="AZ287" si="4544">IF(IF(CR286&lt;=$B286,1,AY287-$E286)&gt;0,IF(CR286&lt;=$B286,1,AY287-$E286),0)</f>
        <v>0</v>
      </c>
      <c r="BA287" s="4">
        <f t="shared" ref="BA287" si="4545">IF(IF(CS286&lt;=$B286,1,AZ287-$E286)&gt;0,IF(CS286&lt;=$B286,1,AZ287-$E286),0)</f>
        <v>0</v>
      </c>
      <c r="BB287" s="4">
        <f t="shared" ref="BB287" si="4546">IF(IF(CT286&lt;=$B286,1,BA287-$E286)&gt;0,IF(CT286&lt;=$B286,1,BA287-$E286),0)</f>
        <v>0</v>
      </c>
      <c r="BE287" t="s">
        <v>171</v>
      </c>
      <c r="BF287" s="91">
        <f>'Data tilvækstoversigt'!C238*N287</f>
        <v>0</v>
      </c>
      <c r="BG287" s="91">
        <f>'Data tilvækstoversigt'!D238*O287</f>
        <v>0.92999894465622768</v>
      </c>
      <c r="BH287" s="91">
        <f>'Data tilvækstoversigt'!E238*P287</f>
        <v>6.1999929643748501</v>
      </c>
      <c r="BI287" s="91">
        <f>'Data tilvækstoversigt'!F238*Q287</f>
        <v>15.499982410937129</v>
      </c>
      <c r="BJ287" s="91">
        <f>'Data tilvækstoversigt'!G238*R287</f>
        <v>30.999964821874258</v>
      </c>
      <c r="BK287" s="91">
        <f>'Data tilvækstoversigt'!H238*S287</f>
        <v>67.5042593554262</v>
      </c>
      <c r="BL287" s="91">
        <f>'Data tilvækstoversigt'!I238*T287</f>
        <v>105.80412294497063</v>
      </c>
      <c r="BM287" s="91">
        <f>'Data tilvækstoversigt'!J238*U287</f>
        <v>116.00348347970733</v>
      </c>
      <c r="BN287" s="91">
        <f>'Data tilvækstoversigt'!K238*V287</f>
        <v>127.2952475876052</v>
      </c>
      <c r="BO287" s="91">
        <f>'Data tilvækstoversigt'!L238*W287</f>
        <v>137.18900435500996</v>
      </c>
      <c r="BP287" s="91">
        <f>'Data tilvækstoversigt'!M238*X287</f>
        <v>145.3227712607451</v>
      </c>
      <c r="BQ287" s="91">
        <f>'Data tilvækstoversigt'!N238*Y287</f>
        <v>153.54018341797081</v>
      </c>
      <c r="BR287" s="91">
        <f>'Data tilvækstoversigt'!O238*Z287</f>
        <v>166.47006464001322</v>
      </c>
      <c r="BS287" s="91">
        <f>'Data tilvækstoversigt'!P238*AA287</f>
        <v>180.67943159787484</v>
      </c>
      <c r="BT287" s="91">
        <f>'Data tilvækstoversigt'!Q238*AB287</f>
        <v>193.47024116427585</v>
      </c>
      <c r="BU287" s="91">
        <f>'Data tilvækstoversigt'!R238*AC287</f>
        <v>207.97056189041831</v>
      </c>
      <c r="BV287" s="91">
        <f>'Data tilvækstoversigt'!S238*AD287</f>
        <v>220.42028289796187</v>
      </c>
      <c r="BW287" s="91">
        <f>'Data tilvækstoversigt'!T238*AE287</f>
        <v>234.8760910208446</v>
      </c>
      <c r="BX287" s="91">
        <f>'Data tilvækstoversigt'!U238*AF287</f>
        <v>249.16100550005865</v>
      </c>
      <c r="BY287" s="91">
        <f>'Data tilvækstoversigt'!V238*AG287</f>
        <v>262.40940030387486</v>
      </c>
      <c r="BZ287" s="91">
        <f>'Data tilvækstoversigt'!W238*AH287</f>
        <v>275.27702614094869</v>
      </c>
      <c r="CA287" s="91">
        <f>'Data tilvækstoversigt'!X238*AI287</f>
        <v>285.86810594888749</v>
      </c>
      <c r="CB287" s="91">
        <f>'Data tilvækstoversigt'!Y238*AJ287</f>
        <v>289.82307476468389</v>
      </c>
      <c r="CC287" s="91">
        <f>'Data tilvækstoversigt'!Z238*AK287</f>
        <v>294.81922788137143</v>
      </c>
      <c r="CD287" s="91">
        <f>'Data tilvækstoversigt'!AA238*AL287</f>
        <v>298.96807779196092</v>
      </c>
      <c r="CE287" s="91">
        <f>'Data tilvækstoversigt'!AB238*AM287</f>
        <v>303.16412767573399</v>
      </c>
      <c r="CF287" s="91">
        <f>'Data tilvækstoversigt'!AC238*AN287</f>
        <v>307.51376921870047</v>
      </c>
      <c r="CG287" s="91">
        <f>'Data tilvækstoversigt'!AD238*AO287</f>
        <v>310.14048560450124</v>
      </c>
      <c r="CH287" s="91">
        <f>'Data tilvækstoversigt'!AE238*AP287</f>
        <v>313.7625115467041</v>
      </c>
      <c r="CI287" s="91">
        <f>'Data tilvækstoversigt'!AF238*AQ287</f>
        <v>318.93334698786896</v>
      </c>
      <c r="CJ287" s="91">
        <f>'Data tilvækstoversigt'!AG238*AR287</f>
        <v>321.90196454168984</v>
      </c>
      <c r="CK287" s="91">
        <f>'Data tilvækstoversigt'!AH238*AS287</f>
        <v>0</v>
      </c>
      <c r="CL287" s="91">
        <f>'Data tilvækstoversigt'!AI238*AT287</f>
        <v>0</v>
      </c>
      <c r="CM287" s="91">
        <f>'Data tilvækstoversigt'!AJ238*AU287</f>
        <v>0</v>
      </c>
      <c r="CN287" s="91">
        <f>'Data tilvækstoversigt'!AK238*AV287</f>
        <v>0</v>
      </c>
      <c r="CO287" s="91">
        <f>'Data tilvækstoversigt'!AL238*AW287</f>
        <v>0</v>
      </c>
      <c r="CP287" s="91">
        <f>'Data tilvækstoversigt'!AM238*AX287</f>
        <v>0</v>
      </c>
      <c r="CQ287" s="91">
        <f>'Data tilvækstoversigt'!AN238*AY287</f>
        <v>0</v>
      </c>
      <c r="CR287" s="91">
        <f>'Data tilvækstoversigt'!AO238*AZ287</f>
        <v>0</v>
      </c>
      <c r="CS287" s="91">
        <f>'Data tilvækstoversigt'!AP238*BA287</f>
        <v>0</v>
      </c>
      <c r="CT287" s="91">
        <f>'Data tilvækstoversigt'!AQ238*BB287</f>
        <v>0</v>
      </c>
    </row>
    <row r="288" spans="1:98" x14ac:dyDescent="0.3">
      <c r="F288" s="92">
        <f>B287</f>
        <v>150</v>
      </c>
      <c r="G288" s="92">
        <f>C287</f>
        <v>150</v>
      </c>
      <c r="H288" s="4">
        <f>E287</f>
        <v>1</v>
      </c>
      <c r="I288">
        <v>0</v>
      </c>
      <c r="J288" s="48">
        <f>IF(AND(I288&gt;=F288,I288&lt;=G288+1),H288,0)</f>
        <v>0</v>
      </c>
      <c r="K288" s="48">
        <f>IF(IF(AND(I288&gt;=(F288*2),I288&lt;=G288+F288+(G288-F288+5)+1),((H288)^2)*(I289-F288*2)/5,0)&lt;=H288,IF(AND(I288&gt;=(F288*2),I288&lt;=G288+F288+(G288-F288+5)+1),((H288)^2)*(I289-F288*2)/5,0),(K287-H288^2))</f>
        <v>0</v>
      </c>
      <c r="L288" s="98">
        <f>IF(IF(AND(I288&gt;=(F288*3),I288&lt;=G288+F288+F288+(G288-F288+5)+1),((H288)^3)*(I289-F288*3)/5,0)&lt;=H288,IF(AND(I288&gt;=(F288*3),I288&lt;=G288+F288+F288+(G288-F288+5)+1),((H288)^3)*(I289-F288*3)/5,0),(L287-H288^3))</f>
        <v>0</v>
      </c>
      <c r="M288" s="96"/>
      <c r="N288" s="48">
        <f>$J288+$K288+$L288</f>
        <v>0</v>
      </c>
      <c r="O288" s="48">
        <f t="shared" ref="O288:BB294" si="4547">$J288+$K288+$L288</f>
        <v>0</v>
      </c>
      <c r="P288" s="48">
        <f t="shared" si="4547"/>
        <v>0</v>
      </c>
      <c r="Q288" s="48">
        <f t="shared" si="4547"/>
        <v>0</v>
      </c>
      <c r="R288" s="48">
        <f t="shared" si="4547"/>
        <v>0</v>
      </c>
      <c r="S288" s="48">
        <f t="shared" si="4547"/>
        <v>0</v>
      </c>
      <c r="T288" s="48">
        <f t="shared" si="4547"/>
        <v>0</v>
      </c>
      <c r="U288" s="48">
        <f t="shared" si="4547"/>
        <v>0</v>
      </c>
      <c r="V288" s="48">
        <f t="shared" si="4547"/>
        <v>0</v>
      </c>
      <c r="W288" s="48">
        <f t="shared" si="4547"/>
        <v>0</v>
      </c>
      <c r="X288" s="48">
        <f t="shared" si="4547"/>
        <v>0</v>
      </c>
      <c r="Y288" s="48">
        <f t="shared" si="4547"/>
        <v>0</v>
      </c>
      <c r="Z288" s="48">
        <f t="shared" si="4547"/>
        <v>0</v>
      </c>
      <c r="AA288" s="48">
        <f t="shared" si="4547"/>
        <v>0</v>
      </c>
      <c r="AB288" s="48">
        <f t="shared" si="4547"/>
        <v>0</v>
      </c>
      <c r="AC288" s="48">
        <f t="shared" si="4547"/>
        <v>0</v>
      </c>
      <c r="AD288" s="48">
        <f t="shared" si="4547"/>
        <v>0</v>
      </c>
      <c r="AE288" s="48">
        <f t="shared" si="4547"/>
        <v>0</v>
      </c>
      <c r="AF288" s="48">
        <f t="shared" si="4547"/>
        <v>0</v>
      </c>
      <c r="AG288" s="48">
        <f t="shared" si="4547"/>
        <v>0</v>
      </c>
      <c r="AH288" s="48">
        <f t="shared" si="4547"/>
        <v>0</v>
      </c>
      <c r="AI288" s="48">
        <f t="shared" si="4547"/>
        <v>0</v>
      </c>
      <c r="AJ288" s="48">
        <f t="shared" si="4547"/>
        <v>0</v>
      </c>
      <c r="AK288" s="48">
        <f t="shared" si="4547"/>
        <v>0</v>
      </c>
      <c r="AL288" s="48">
        <f t="shared" si="4547"/>
        <v>0</v>
      </c>
      <c r="AM288" s="48">
        <f t="shared" si="4547"/>
        <v>0</v>
      </c>
      <c r="AN288" s="48">
        <f t="shared" si="4547"/>
        <v>0</v>
      </c>
      <c r="AO288" s="48">
        <f t="shared" si="4547"/>
        <v>0</v>
      </c>
      <c r="AP288" s="48">
        <f t="shared" si="4547"/>
        <v>0</v>
      </c>
      <c r="AQ288" s="48">
        <f t="shared" si="4547"/>
        <v>0</v>
      </c>
      <c r="AR288" s="48">
        <f t="shared" si="4547"/>
        <v>0</v>
      </c>
      <c r="AS288" s="48">
        <f t="shared" si="4547"/>
        <v>0</v>
      </c>
      <c r="AT288" s="48">
        <f t="shared" si="4547"/>
        <v>0</v>
      </c>
      <c r="AU288" s="48">
        <f t="shared" si="4547"/>
        <v>0</v>
      </c>
      <c r="AV288" s="48">
        <f t="shared" si="4547"/>
        <v>0</v>
      </c>
      <c r="AW288" s="48">
        <f t="shared" si="4547"/>
        <v>0</v>
      </c>
      <c r="AX288" s="48">
        <f t="shared" si="4547"/>
        <v>0</v>
      </c>
      <c r="AY288" s="48">
        <f t="shared" si="4547"/>
        <v>0</v>
      </c>
      <c r="AZ288" s="48">
        <f t="shared" si="4547"/>
        <v>0</v>
      </c>
      <c r="BA288" s="48">
        <f t="shared" si="4547"/>
        <v>0</v>
      </c>
      <c r="BB288" s="48">
        <f t="shared" si="4547"/>
        <v>0</v>
      </c>
      <c r="BC288" s="48"/>
      <c r="BE288" t="s">
        <v>177</v>
      </c>
      <c r="BF288">
        <f>BF287*N288</f>
        <v>0</v>
      </c>
      <c r="BG288">
        <f t="shared" ref="BG288" si="4548">BG287*O288</f>
        <v>0</v>
      </c>
      <c r="BH288">
        <f t="shared" ref="BH288" si="4549">BH287*P288</f>
        <v>0</v>
      </c>
      <c r="BI288">
        <f t="shared" ref="BI288" si="4550">BI287*Q288</f>
        <v>0</v>
      </c>
      <c r="BJ288">
        <f t="shared" ref="BJ288" si="4551">BJ287*R288</f>
        <v>0</v>
      </c>
      <c r="BK288">
        <f t="shared" ref="BK288" si="4552">BK287*S288</f>
        <v>0</v>
      </c>
      <c r="BL288">
        <f t="shared" ref="BL288" si="4553">BL287*T288</f>
        <v>0</v>
      </c>
      <c r="BM288">
        <f t="shared" ref="BM288" si="4554">BM287*U288</f>
        <v>0</v>
      </c>
      <c r="BN288">
        <f t="shared" ref="BN288" si="4555">BN287*V288</f>
        <v>0</v>
      </c>
      <c r="BO288">
        <f t="shared" ref="BO288" si="4556">BO287*W288</f>
        <v>0</v>
      </c>
      <c r="BP288">
        <f t="shared" ref="BP288" si="4557">BP287*X288</f>
        <v>0</v>
      </c>
      <c r="BQ288">
        <f t="shared" ref="BQ288" si="4558">BQ287*Y288</f>
        <v>0</v>
      </c>
      <c r="BR288">
        <f t="shared" ref="BR288" si="4559">BR287*Z288</f>
        <v>0</v>
      </c>
      <c r="BS288">
        <f t="shared" ref="BS288" si="4560">BS287*AA288</f>
        <v>0</v>
      </c>
      <c r="BT288">
        <f t="shared" ref="BT288" si="4561">BT287*AB288</f>
        <v>0</v>
      </c>
      <c r="BU288">
        <f t="shared" ref="BU288" si="4562">BU287*AC288</f>
        <v>0</v>
      </c>
      <c r="BV288">
        <f t="shared" ref="BV288" si="4563">BV287*AD288</f>
        <v>0</v>
      </c>
      <c r="BW288">
        <f t="shared" ref="BW288" si="4564">BW287*AE288</f>
        <v>0</v>
      </c>
      <c r="BX288">
        <f t="shared" ref="BX288" si="4565">BX287*AF288</f>
        <v>0</v>
      </c>
      <c r="BY288">
        <f t="shared" ref="BY288" si="4566">BY287*AG288</f>
        <v>0</v>
      </c>
      <c r="BZ288">
        <f t="shared" ref="BZ288" si="4567">BZ287*AH288</f>
        <v>0</v>
      </c>
      <c r="CA288">
        <f t="shared" ref="CA288" si="4568">CA287*AI288</f>
        <v>0</v>
      </c>
      <c r="CB288">
        <f t="shared" ref="CB288" si="4569">CB287*AJ288</f>
        <v>0</v>
      </c>
      <c r="CC288">
        <f t="shared" ref="CC288" si="4570">CC287*AK288</f>
        <v>0</v>
      </c>
      <c r="CD288">
        <f t="shared" ref="CD288" si="4571">CD287*AL288</f>
        <v>0</v>
      </c>
      <c r="CE288">
        <f t="shared" ref="CE288" si="4572">CE287*AM288</f>
        <v>0</v>
      </c>
      <c r="CF288">
        <f t="shared" ref="CF288" si="4573">CF287*AN288</f>
        <v>0</v>
      </c>
      <c r="CG288">
        <f t="shared" ref="CG288" si="4574">CG287*AO288</f>
        <v>0</v>
      </c>
      <c r="CH288">
        <f t="shared" ref="CH288" si="4575">CH287*AP288</f>
        <v>0</v>
      </c>
      <c r="CI288">
        <f t="shared" ref="CI288" si="4576">CI287*AQ288</f>
        <v>0</v>
      </c>
      <c r="CJ288">
        <f t="shared" ref="CJ288" si="4577">CJ287*AR288</f>
        <v>0</v>
      </c>
      <c r="CK288">
        <f t="shared" ref="CK288" si="4578">CK287*AS288</f>
        <v>0</v>
      </c>
      <c r="CL288">
        <f t="shared" ref="CL288" si="4579">CL287*AT288</f>
        <v>0</v>
      </c>
      <c r="CM288">
        <f t="shared" ref="CM288" si="4580">CM287*AU288</f>
        <v>0</v>
      </c>
      <c r="CN288">
        <f t="shared" ref="CN288" si="4581">CN287*AV288</f>
        <v>0</v>
      </c>
      <c r="CO288">
        <f t="shared" ref="CO288" si="4582">CO287*AW288</f>
        <v>0</v>
      </c>
      <c r="CP288">
        <f t="shared" ref="CP288" si="4583">CP287*AX288</f>
        <v>0</v>
      </c>
      <c r="CQ288">
        <f t="shared" ref="CQ288" si="4584">CQ287*AY288</f>
        <v>0</v>
      </c>
      <c r="CR288">
        <f t="shared" ref="CR288" si="4585">CR287*AZ288</f>
        <v>0</v>
      </c>
      <c r="CS288">
        <f t="shared" ref="CS288" si="4586">CS287*BA288</f>
        <v>0</v>
      </c>
      <c r="CT288">
        <f t="shared" ref="CT288" si="4587">CT287*BB288</f>
        <v>0</v>
      </c>
    </row>
    <row r="289" spans="5:98" x14ac:dyDescent="0.3">
      <c r="F289" s="91">
        <f>F288</f>
        <v>150</v>
      </c>
      <c r="G289" s="91">
        <f>G288</f>
        <v>150</v>
      </c>
      <c r="H289" s="4">
        <f>H288</f>
        <v>1</v>
      </c>
      <c r="I289">
        <v>5</v>
      </c>
      <c r="J289" s="48">
        <f t="shared" ref="J289:J328" si="4588">IF(AND(I289&gt;=F289,I289&lt;=G289+1),H289,0)</f>
        <v>0</v>
      </c>
      <c r="K289" s="48">
        <f t="shared" ref="K289:K294" si="4589">IF(IF(AND(I289&gt;=(F289*2),I289&lt;=G289+F289+(G289-F289+5)+1),((H289)^2)*(I290-F289*2)/5,0)&lt;=H289,IF(AND(I289&gt;=(F289*2),I289&lt;=G289+F289+(G289-F289+5)+1),((H289)^2)*(I290-F289*2)/5,0),(K288-H289^2))</f>
        <v>0</v>
      </c>
      <c r="L289" s="98">
        <f t="shared" ref="L289:L328" si="4590">IF(IF(AND(I289&gt;=(F289*3),I289&lt;=G289+F289+F289+(G289-F289+5)+1),((H289)^3)*(I290-F289*3)/5,0)&lt;=H289,IF(AND(I289&gt;=(F289*3),I289&lt;=G289+F289+F289+(G289-F289+5)+1),((H289)^3)*(I290-F289*3)/5,0),(L288-H289^3))</f>
        <v>0</v>
      </c>
      <c r="M289" s="48"/>
      <c r="N289" s="48"/>
      <c r="O289" s="48">
        <f>$J289+$K289+$L289</f>
        <v>0</v>
      </c>
      <c r="P289" s="48">
        <f t="shared" si="4547"/>
        <v>0</v>
      </c>
      <c r="Q289" s="48">
        <f t="shared" si="4547"/>
        <v>0</v>
      </c>
      <c r="R289" s="48">
        <f t="shared" si="4547"/>
        <v>0</v>
      </c>
      <c r="S289" s="48">
        <f t="shared" si="4547"/>
        <v>0</v>
      </c>
      <c r="T289" s="48">
        <f t="shared" si="4547"/>
        <v>0</v>
      </c>
      <c r="U289" s="48">
        <f t="shared" si="4547"/>
        <v>0</v>
      </c>
      <c r="V289" s="48">
        <f t="shared" si="4547"/>
        <v>0</v>
      </c>
      <c r="W289" s="48">
        <f t="shared" si="4547"/>
        <v>0</v>
      </c>
      <c r="X289" s="48">
        <f t="shared" si="4547"/>
        <v>0</v>
      </c>
      <c r="Y289" s="48">
        <f t="shared" si="4547"/>
        <v>0</v>
      </c>
      <c r="Z289" s="48">
        <f t="shared" si="4547"/>
        <v>0</v>
      </c>
      <c r="AA289" s="48">
        <f t="shared" si="4547"/>
        <v>0</v>
      </c>
      <c r="AB289" s="48">
        <f t="shared" si="4547"/>
        <v>0</v>
      </c>
      <c r="AC289" s="48">
        <f t="shared" si="4547"/>
        <v>0</v>
      </c>
      <c r="AD289" s="48">
        <f t="shared" si="4547"/>
        <v>0</v>
      </c>
      <c r="AE289" s="48">
        <f t="shared" si="4547"/>
        <v>0</v>
      </c>
      <c r="AF289" s="48">
        <f t="shared" si="4547"/>
        <v>0</v>
      </c>
      <c r="AG289" s="48">
        <f t="shared" si="4547"/>
        <v>0</v>
      </c>
      <c r="AH289" s="48">
        <f t="shared" si="4547"/>
        <v>0</v>
      </c>
      <c r="AI289" s="48">
        <f t="shared" si="4547"/>
        <v>0</v>
      </c>
      <c r="AJ289" s="48">
        <f t="shared" si="4547"/>
        <v>0</v>
      </c>
      <c r="AK289" s="48">
        <f t="shared" si="4547"/>
        <v>0</v>
      </c>
      <c r="AL289" s="48">
        <f t="shared" si="4547"/>
        <v>0</v>
      </c>
      <c r="AM289" s="48">
        <f t="shared" si="4547"/>
        <v>0</v>
      </c>
      <c r="AN289" s="48">
        <f t="shared" si="4547"/>
        <v>0</v>
      </c>
      <c r="AO289" s="48">
        <f t="shared" si="4547"/>
        <v>0</v>
      </c>
      <c r="AP289" s="48">
        <f t="shared" si="4547"/>
        <v>0</v>
      </c>
      <c r="AQ289" s="48">
        <f t="shared" si="4547"/>
        <v>0</v>
      </c>
      <c r="AR289" s="48">
        <f t="shared" si="4547"/>
        <v>0</v>
      </c>
      <c r="AS289" s="48">
        <f t="shared" si="4547"/>
        <v>0</v>
      </c>
      <c r="AT289" s="48">
        <f t="shared" si="4547"/>
        <v>0</v>
      </c>
      <c r="AU289" s="48">
        <f t="shared" si="4547"/>
        <v>0</v>
      </c>
      <c r="AV289" s="48">
        <f t="shared" si="4547"/>
        <v>0</v>
      </c>
      <c r="AW289" s="48">
        <f t="shared" si="4547"/>
        <v>0</v>
      </c>
      <c r="AX289" s="48">
        <f t="shared" si="4547"/>
        <v>0</v>
      </c>
      <c r="AY289" s="48">
        <f t="shared" si="4547"/>
        <v>0</v>
      </c>
      <c r="AZ289" s="48">
        <f t="shared" si="4547"/>
        <v>0</v>
      </c>
      <c r="BA289" s="48">
        <f t="shared" si="4547"/>
        <v>0</v>
      </c>
      <c r="BB289" s="48">
        <f t="shared" si="4547"/>
        <v>0</v>
      </c>
      <c r="BC289" s="48"/>
      <c r="BE289" t="s">
        <v>178</v>
      </c>
      <c r="BG289">
        <f>BF287*O289</f>
        <v>0</v>
      </c>
      <c r="BH289">
        <f t="shared" ref="BH289" si="4591">BG287*P289</f>
        <v>0</v>
      </c>
      <c r="BI289">
        <f t="shared" ref="BI289" si="4592">BH287*Q289</f>
        <v>0</v>
      </c>
      <c r="BJ289">
        <f t="shared" ref="BJ289" si="4593">BI287*R289</f>
        <v>0</v>
      </c>
      <c r="BK289">
        <f t="shared" ref="BK289" si="4594">BJ287*S289</f>
        <v>0</v>
      </c>
      <c r="BL289">
        <f t="shared" ref="BL289" si="4595">BK287*T289</f>
        <v>0</v>
      </c>
      <c r="BM289">
        <f t="shared" ref="BM289" si="4596">BL287*U289</f>
        <v>0</v>
      </c>
      <c r="BN289">
        <f t="shared" ref="BN289" si="4597">BM287*V289</f>
        <v>0</v>
      </c>
      <c r="BO289">
        <f t="shared" ref="BO289" si="4598">BN287*W289</f>
        <v>0</v>
      </c>
      <c r="BP289">
        <f t="shared" ref="BP289" si="4599">BO287*X289</f>
        <v>0</v>
      </c>
      <c r="BQ289">
        <f t="shared" ref="BQ289" si="4600">BP287*Y289</f>
        <v>0</v>
      </c>
      <c r="BR289">
        <f t="shared" ref="BR289" si="4601">BQ287*Z289</f>
        <v>0</v>
      </c>
      <c r="BS289">
        <f t="shared" ref="BS289" si="4602">BR287*AA289</f>
        <v>0</v>
      </c>
      <c r="BT289">
        <f t="shared" ref="BT289" si="4603">BS287*AB289</f>
        <v>0</v>
      </c>
      <c r="BU289">
        <f t="shared" ref="BU289" si="4604">BT287*AC289</f>
        <v>0</v>
      </c>
      <c r="BV289">
        <f t="shared" ref="BV289" si="4605">BU287*AD289</f>
        <v>0</v>
      </c>
      <c r="BW289">
        <f t="shared" ref="BW289" si="4606">BV287*AE289</f>
        <v>0</v>
      </c>
      <c r="BX289">
        <f t="shared" ref="BX289" si="4607">BW287*AF289</f>
        <v>0</v>
      </c>
      <c r="BY289">
        <f t="shared" ref="BY289" si="4608">BX287*AG289</f>
        <v>0</v>
      </c>
      <c r="BZ289">
        <f t="shared" ref="BZ289" si="4609">BY287*AH289</f>
        <v>0</v>
      </c>
      <c r="CA289">
        <f t="shared" ref="CA289" si="4610">BZ287*AI289</f>
        <v>0</v>
      </c>
      <c r="CB289">
        <f t="shared" ref="CB289" si="4611">CA287*AJ289</f>
        <v>0</v>
      </c>
      <c r="CC289">
        <f t="shared" ref="CC289" si="4612">CB287*AK289</f>
        <v>0</v>
      </c>
      <c r="CD289">
        <f t="shared" ref="CD289" si="4613">CC287*AL289</f>
        <v>0</v>
      </c>
      <c r="CE289">
        <f t="shared" ref="CE289" si="4614">CD287*AM289</f>
        <v>0</v>
      </c>
      <c r="CF289">
        <f t="shared" ref="CF289" si="4615">CE287*AN289</f>
        <v>0</v>
      </c>
      <c r="CG289">
        <f t="shared" ref="CG289" si="4616">CF287*AO289</f>
        <v>0</v>
      </c>
      <c r="CH289">
        <f t="shared" ref="CH289" si="4617">CG287*AP289</f>
        <v>0</v>
      </c>
      <c r="CI289">
        <f t="shared" ref="CI289" si="4618">CH287*AQ289</f>
        <v>0</v>
      </c>
      <c r="CJ289">
        <f t="shared" ref="CJ289" si="4619">CI287*AR289</f>
        <v>0</v>
      </c>
      <c r="CK289">
        <f t="shared" ref="CK289" si="4620">CJ287*AS289</f>
        <v>0</v>
      </c>
      <c r="CL289">
        <f t="shared" ref="CL289" si="4621">CK287*AT289</f>
        <v>0</v>
      </c>
      <c r="CM289">
        <f t="shared" ref="CM289" si="4622">CL287*AU289</f>
        <v>0</v>
      </c>
      <c r="CN289">
        <f t="shared" ref="CN289" si="4623">CM287*AV289</f>
        <v>0</v>
      </c>
      <c r="CO289">
        <f t="shared" ref="CO289" si="4624">CN287*AW289</f>
        <v>0</v>
      </c>
      <c r="CP289">
        <f t="shared" ref="CP289" si="4625">CO287*AX289</f>
        <v>0</v>
      </c>
      <c r="CQ289">
        <f t="shared" ref="CQ289" si="4626">CP287*AY289</f>
        <v>0</v>
      </c>
      <c r="CR289">
        <f t="shared" ref="CR289" si="4627">CQ287*AZ289</f>
        <v>0</v>
      </c>
      <c r="CS289">
        <f t="shared" ref="CS289" si="4628">CR287*BA289</f>
        <v>0</v>
      </c>
      <c r="CT289">
        <f t="shared" ref="CT289" si="4629">CS287*BB289</f>
        <v>0</v>
      </c>
    </row>
    <row r="290" spans="5:98" x14ac:dyDescent="0.3">
      <c r="E290" s="4"/>
      <c r="F290" s="91">
        <f t="shared" ref="F290:H305" si="4630">F289</f>
        <v>150</v>
      </c>
      <c r="G290" s="91">
        <f t="shared" si="4630"/>
        <v>150</v>
      </c>
      <c r="H290" s="4">
        <f t="shared" si="4630"/>
        <v>1</v>
      </c>
      <c r="I290">
        <v>10</v>
      </c>
      <c r="J290" s="48">
        <f t="shared" si="4588"/>
        <v>0</v>
      </c>
      <c r="K290" s="48">
        <f t="shared" si="4589"/>
        <v>0</v>
      </c>
      <c r="L290" s="98">
        <f t="shared" si="4590"/>
        <v>0</v>
      </c>
      <c r="M290" s="48"/>
      <c r="N290" s="48"/>
      <c r="O290" s="48"/>
      <c r="P290" s="48">
        <f>$J290+$K290+$L290</f>
        <v>0</v>
      </c>
      <c r="Q290" s="48">
        <f t="shared" si="4547"/>
        <v>0</v>
      </c>
      <c r="R290" s="48">
        <f t="shared" si="4547"/>
        <v>0</v>
      </c>
      <c r="S290" s="48">
        <f t="shared" si="4547"/>
        <v>0</v>
      </c>
      <c r="T290" s="48">
        <f t="shared" si="4547"/>
        <v>0</v>
      </c>
      <c r="U290" s="48">
        <f t="shared" si="4547"/>
        <v>0</v>
      </c>
      <c r="V290" s="48">
        <f t="shared" si="4547"/>
        <v>0</v>
      </c>
      <c r="W290" s="48">
        <f t="shared" si="4547"/>
        <v>0</v>
      </c>
      <c r="X290" s="48">
        <f t="shared" si="4547"/>
        <v>0</v>
      </c>
      <c r="Y290" s="48">
        <f t="shared" si="4547"/>
        <v>0</v>
      </c>
      <c r="Z290" s="48">
        <f t="shared" si="4547"/>
        <v>0</v>
      </c>
      <c r="AA290" s="48">
        <f t="shared" si="4547"/>
        <v>0</v>
      </c>
      <c r="AB290" s="48">
        <f t="shared" si="4547"/>
        <v>0</v>
      </c>
      <c r="AC290" s="48">
        <f t="shared" si="4547"/>
        <v>0</v>
      </c>
      <c r="AD290" s="48">
        <f t="shared" si="4547"/>
        <v>0</v>
      </c>
      <c r="AE290" s="48">
        <f t="shared" si="4547"/>
        <v>0</v>
      </c>
      <c r="AF290" s="48">
        <f t="shared" si="4547"/>
        <v>0</v>
      </c>
      <c r="AG290" s="48">
        <f t="shared" si="4547"/>
        <v>0</v>
      </c>
      <c r="AH290" s="48">
        <f t="shared" si="4547"/>
        <v>0</v>
      </c>
      <c r="AI290" s="48">
        <f t="shared" si="4547"/>
        <v>0</v>
      </c>
      <c r="AJ290" s="48">
        <f t="shared" si="4547"/>
        <v>0</v>
      </c>
      <c r="AK290" s="48">
        <f t="shared" si="4547"/>
        <v>0</v>
      </c>
      <c r="AL290" s="48">
        <f t="shared" si="4547"/>
        <v>0</v>
      </c>
      <c r="AM290" s="48">
        <f t="shared" si="4547"/>
        <v>0</v>
      </c>
      <c r="AN290" s="48">
        <f t="shared" si="4547"/>
        <v>0</v>
      </c>
      <c r="AO290" s="48">
        <f t="shared" si="4547"/>
        <v>0</v>
      </c>
      <c r="AP290" s="48">
        <f t="shared" si="4547"/>
        <v>0</v>
      </c>
      <c r="AQ290" s="48">
        <f t="shared" si="4547"/>
        <v>0</v>
      </c>
      <c r="AR290" s="48">
        <f t="shared" si="4547"/>
        <v>0</v>
      </c>
      <c r="AS290" s="48">
        <f t="shared" si="4547"/>
        <v>0</v>
      </c>
      <c r="AT290" s="48">
        <f t="shared" si="4547"/>
        <v>0</v>
      </c>
      <c r="AU290" s="48">
        <f t="shared" si="4547"/>
        <v>0</v>
      </c>
      <c r="AV290" s="48">
        <f t="shared" si="4547"/>
        <v>0</v>
      </c>
      <c r="AW290" s="48">
        <f t="shared" si="4547"/>
        <v>0</v>
      </c>
      <c r="AX290" s="48">
        <f t="shared" si="4547"/>
        <v>0</v>
      </c>
      <c r="AY290" s="48">
        <f t="shared" si="4547"/>
        <v>0</v>
      </c>
      <c r="AZ290" s="48">
        <f t="shared" si="4547"/>
        <v>0</v>
      </c>
      <c r="BA290" s="48">
        <f t="shared" si="4547"/>
        <v>0</v>
      </c>
      <c r="BB290" s="48">
        <f t="shared" si="4547"/>
        <v>0</v>
      </c>
      <c r="BC290" s="48"/>
      <c r="BE290" t="s">
        <v>179</v>
      </c>
      <c r="BH290">
        <f>BF287*P290</f>
        <v>0</v>
      </c>
      <c r="BI290">
        <f t="shared" ref="BI290" si="4631">BG287*Q290</f>
        <v>0</v>
      </c>
      <c r="BJ290">
        <f t="shared" ref="BJ290" si="4632">BH287*R290</f>
        <v>0</v>
      </c>
      <c r="BK290">
        <f t="shared" ref="BK290" si="4633">BI287*S290</f>
        <v>0</v>
      </c>
      <c r="BL290">
        <f t="shared" ref="BL290" si="4634">BJ287*T290</f>
        <v>0</v>
      </c>
      <c r="BM290">
        <f t="shared" ref="BM290" si="4635">BK287*U290</f>
        <v>0</v>
      </c>
      <c r="BN290">
        <f t="shared" ref="BN290" si="4636">BL287*V290</f>
        <v>0</v>
      </c>
      <c r="BO290">
        <f t="shared" ref="BO290" si="4637">BM287*W290</f>
        <v>0</v>
      </c>
      <c r="BP290">
        <f t="shared" ref="BP290" si="4638">BN287*X290</f>
        <v>0</v>
      </c>
      <c r="BQ290">
        <f t="shared" ref="BQ290" si="4639">BO287*Y290</f>
        <v>0</v>
      </c>
      <c r="BR290">
        <f t="shared" ref="BR290" si="4640">BP287*Z290</f>
        <v>0</v>
      </c>
      <c r="BS290">
        <f t="shared" ref="BS290" si="4641">BQ287*AA290</f>
        <v>0</v>
      </c>
      <c r="BT290">
        <f t="shared" ref="BT290" si="4642">BR287*AB290</f>
        <v>0</v>
      </c>
      <c r="BU290">
        <f t="shared" ref="BU290" si="4643">BS287*AC290</f>
        <v>0</v>
      </c>
      <c r="BV290">
        <f t="shared" ref="BV290" si="4644">BT287*AD290</f>
        <v>0</v>
      </c>
      <c r="BW290">
        <f t="shared" ref="BW290" si="4645">BU287*AE290</f>
        <v>0</v>
      </c>
      <c r="BX290">
        <f t="shared" ref="BX290" si="4646">BV287*AF290</f>
        <v>0</v>
      </c>
      <c r="BY290">
        <f t="shared" ref="BY290" si="4647">BW287*AG290</f>
        <v>0</v>
      </c>
      <c r="BZ290">
        <f t="shared" ref="BZ290" si="4648">BX287*AH290</f>
        <v>0</v>
      </c>
      <c r="CA290">
        <f t="shared" ref="CA290" si="4649">BY287*AI290</f>
        <v>0</v>
      </c>
      <c r="CB290">
        <f t="shared" ref="CB290" si="4650">BZ287*AJ290</f>
        <v>0</v>
      </c>
      <c r="CC290">
        <f t="shared" ref="CC290" si="4651">CA287*AK290</f>
        <v>0</v>
      </c>
      <c r="CD290">
        <f t="shared" ref="CD290" si="4652">CB287*AL290</f>
        <v>0</v>
      </c>
      <c r="CE290">
        <f t="shared" ref="CE290" si="4653">CC287*AM290</f>
        <v>0</v>
      </c>
      <c r="CF290">
        <f t="shared" ref="CF290" si="4654">CD287*AN290</f>
        <v>0</v>
      </c>
      <c r="CG290">
        <f t="shared" ref="CG290" si="4655">CE287*AO290</f>
        <v>0</v>
      </c>
      <c r="CH290">
        <f t="shared" ref="CH290" si="4656">CF287*AP290</f>
        <v>0</v>
      </c>
      <c r="CI290">
        <f t="shared" ref="CI290" si="4657">CG287*AQ290</f>
        <v>0</v>
      </c>
      <c r="CJ290">
        <f t="shared" ref="CJ290" si="4658">CH287*AR290</f>
        <v>0</v>
      </c>
      <c r="CK290">
        <f t="shared" ref="CK290" si="4659">CI287*AS290</f>
        <v>0</v>
      </c>
      <c r="CL290">
        <f t="shared" ref="CL290" si="4660">CJ287*AT290</f>
        <v>0</v>
      </c>
      <c r="CM290">
        <f t="shared" ref="CM290" si="4661">CK287*AU290</f>
        <v>0</v>
      </c>
      <c r="CN290">
        <f t="shared" ref="CN290" si="4662">CL287*AV290</f>
        <v>0</v>
      </c>
      <c r="CO290">
        <f t="shared" ref="CO290" si="4663">CM287*AW290</f>
        <v>0</v>
      </c>
      <c r="CP290">
        <f t="shared" ref="CP290" si="4664">CN287*AX290</f>
        <v>0</v>
      </c>
      <c r="CQ290">
        <f t="shared" ref="CQ290" si="4665">CO287*AY290</f>
        <v>0</v>
      </c>
      <c r="CR290">
        <f t="shared" ref="CR290" si="4666">CP287*AZ290</f>
        <v>0</v>
      </c>
      <c r="CS290">
        <f t="shared" ref="CS290" si="4667">CQ287*BA290</f>
        <v>0</v>
      </c>
      <c r="CT290">
        <f t="shared" ref="CT290" si="4668">CR287*BB290</f>
        <v>0</v>
      </c>
    </row>
    <row r="291" spans="5:98" x14ac:dyDescent="0.3">
      <c r="F291" s="91">
        <f t="shared" si="4630"/>
        <v>150</v>
      </c>
      <c r="G291" s="91">
        <f t="shared" si="4630"/>
        <v>150</v>
      </c>
      <c r="H291" s="4">
        <f t="shared" si="4630"/>
        <v>1</v>
      </c>
      <c r="I291">
        <v>15</v>
      </c>
      <c r="J291" s="48">
        <f t="shared" si="4588"/>
        <v>0</v>
      </c>
      <c r="K291" s="48">
        <f t="shared" si="4589"/>
        <v>0</v>
      </c>
      <c r="L291" s="98">
        <f t="shared" si="4590"/>
        <v>0</v>
      </c>
      <c r="M291" s="48"/>
      <c r="N291" s="48"/>
      <c r="O291" s="48"/>
      <c r="P291" s="48"/>
      <c r="Q291" s="48">
        <f>$J291+$K291+$L291</f>
        <v>0</v>
      </c>
      <c r="R291" s="48">
        <f t="shared" si="4547"/>
        <v>0</v>
      </c>
      <c r="S291" s="48">
        <f t="shared" si="4547"/>
        <v>0</v>
      </c>
      <c r="T291" s="48">
        <f t="shared" si="4547"/>
        <v>0</v>
      </c>
      <c r="U291" s="48">
        <f t="shared" si="4547"/>
        <v>0</v>
      </c>
      <c r="V291" s="48">
        <f t="shared" si="4547"/>
        <v>0</v>
      </c>
      <c r="W291" s="48">
        <f t="shared" si="4547"/>
        <v>0</v>
      </c>
      <c r="X291" s="48">
        <f t="shared" si="4547"/>
        <v>0</v>
      </c>
      <c r="Y291" s="48">
        <f t="shared" si="4547"/>
        <v>0</v>
      </c>
      <c r="Z291" s="48">
        <f t="shared" si="4547"/>
        <v>0</v>
      </c>
      <c r="AA291" s="48">
        <f t="shared" si="4547"/>
        <v>0</v>
      </c>
      <c r="AB291" s="48">
        <f t="shared" si="4547"/>
        <v>0</v>
      </c>
      <c r="AC291" s="48">
        <f t="shared" si="4547"/>
        <v>0</v>
      </c>
      <c r="AD291" s="48">
        <f t="shared" si="4547"/>
        <v>0</v>
      </c>
      <c r="AE291" s="48">
        <f t="shared" si="4547"/>
        <v>0</v>
      </c>
      <c r="AF291" s="48">
        <f t="shared" si="4547"/>
        <v>0</v>
      </c>
      <c r="AG291" s="48">
        <f t="shared" si="4547"/>
        <v>0</v>
      </c>
      <c r="AH291" s="48">
        <f t="shared" si="4547"/>
        <v>0</v>
      </c>
      <c r="AI291" s="48">
        <f t="shared" si="4547"/>
        <v>0</v>
      </c>
      <c r="AJ291" s="48">
        <f t="shared" si="4547"/>
        <v>0</v>
      </c>
      <c r="AK291" s="48">
        <f t="shared" si="4547"/>
        <v>0</v>
      </c>
      <c r="AL291" s="48">
        <f t="shared" si="4547"/>
        <v>0</v>
      </c>
      <c r="AM291" s="48">
        <f t="shared" si="4547"/>
        <v>0</v>
      </c>
      <c r="AN291" s="48">
        <f t="shared" si="4547"/>
        <v>0</v>
      </c>
      <c r="AO291" s="48">
        <f t="shared" si="4547"/>
        <v>0</v>
      </c>
      <c r="AP291" s="48">
        <f t="shared" si="4547"/>
        <v>0</v>
      </c>
      <c r="AQ291" s="48">
        <f t="shared" si="4547"/>
        <v>0</v>
      </c>
      <c r="AR291" s="48">
        <f t="shared" si="4547"/>
        <v>0</v>
      </c>
      <c r="AS291" s="48">
        <f t="shared" si="4547"/>
        <v>0</v>
      </c>
      <c r="AT291" s="48">
        <f t="shared" si="4547"/>
        <v>0</v>
      </c>
      <c r="AU291" s="48">
        <f t="shared" si="4547"/>
        <v>0</v>
      </c>
      <c r="AV291" s="48">
        <f t="shared" si="4547"/>
        <v>0</v>
      </c>
      <c r="AW291" s="48">
        <f t="shared" si="4547"/>
        <v>0</v>
      </c>
      <c r="AX291" s="48">
        <f t="shared" si="4547"/>
        <v>0</v>
      </c>
      <c r="AY291" s="48">
        <f t="shared" si="4547"/>
        <v>0</v>
      </c>
      <c r="AZ291" s="48">
        <f t="shared" si="4547"/>
        <v>0</v>
      </c>
      <c r="BA291" s="48">
        <f t="shared" si="4547"/>
        <v>0</v>
      </c>
      <c r="BB291" s="48">
        <f t="shared" si="4547"/>
        <v>0</v>
      </c>
      <c r="BC291" s="48"/>
      <c r="BE291" t="s">
        <v>180</v>
      </c>
      <c r="BI291">
        <f>BF287*Q291</f>
        <v>0</v>
      </c>
      <c r="BJ291">
        <f t="shared" ref="BJ291" si="4669">BG287*R291</f>
        <v>0</v>
      </c>
      <c r="BK291">
        <f t="shared" ref="BK291" si="4670">BH287*S291</f>
        <v>0</v>
      </c>
      <c r="BL291">
        <f t="shared" ref="BL291" si="4671">BI287*T291</f>
        <v>0</v>
      </c>
      <c r="BM291">
        <f t="shared" ref="BM291" si="4672">BJ287*U291</f>
        <v>0</v>
      </c>
      <c r="BN291">
        <f t="shared" ref="BN291" si="4673">BK287*V291</f>
        <v>0</v>
      </c>
      <c r="BO291">
        <f t="shared" ref="BO291" si="4674">BL287*W291</f>
        <v>0</v>
      </c>
      <c r="BP291">
        <f t="shared" ref="BP291" si="4675">BM287*X291</f>
        <v>0</v>
      </c>
      <c r="BQ291">
        <f t="shared" ref="BQ291" si="4676">BN287*Y291</f>
        <v>0</v>
      </c>
      <c r="BR291">
        <f t="shared" ref="BR291" si="4677">BO287*Z291</f>
        <v>0</v>
      </c>
      <c r="BS291">
        <f t="shared" ref="BS291" si="4678">BP287*AA291</f>
        <v>0</v>
      </c>
      <c r="BT291">
        <f t="shared" ref="BT291" si="4679">BQ287*AB291</f>
        <v>0</v>
      </c>
      <c r="BU291">
        <f t="shared" ref="BU291" si="4680">BR287*AC291</f>
        <v>0</v>
      </c>
      <c r="BV291">
        <f t="shared" ref="BV291" si="4681">BS287*AD291</f>
        <v>0</v>
      </c>
      <c r="BW291">
        <f t="shared" ref="BW291" si="4682">BT287*AE291</f>
        <v>0</v>
      </c>
      <c r="BX291">
        <f t="shared" ref="BX291" si="4683">BU287*AF291</f>
        <v>0</v>
      </c>
      <c r="BY291">
        <f t="shared" ref="BY291" si="4684">BV287*AG291</f>
        <v>0</v>
      </c>
      <c r="BZ291">
        <f t="shared" ref="BZ291" si="4685">BW287*AH291</f>
        <v>0</v>
      </c>
      <c r="CA291">
        <f t="shared" ref="CA291" si="4686">BX287*AI291</f>
        <v>0</v>
      </c>
      <c r="CB291">
        <f t="shared" ref="CB291" si="4687">BY287*AJ291</f>
        <v>0</v>
      </c>
      <c r="CC291">
        <f t="shared" ref="CC291" si="4688">BZ287*AK291</f>
        <v>0</v>
      </c>
      <c r="CD291">
        <f t="shared" ref="CD291" si="4689">CA287*AL291</f>
        <v>0</v>
      </c>
      <c r="CE291">
        <f t="shared" ref="CE291" si="4690">CB287*AM291</f>
        <v>0</v>
      </c>
      <c r="CF291">
        <f t="shared" ref="CF291" si="4691">CC287*AN291</f>
        <v>0</v>
      </c>
      <c r="CG291">
        <f t="shared" ref="CG291" si="4692">CD287*AO291</f>
        <v>0</v>
      </c>
      <c r="CH291">
        <f t="shared" ref="CH291" si="4693">CE287*AP291</f>
        <v>0</v>
      </c>
      <c r="CI291">
        <f t="shared" ref="CI291" si="4694">CF287*AQ291</f>
        <v>0</v>
      </c>
      <c r="CJ291">
        <f t="shared" ref="CJ291" si="4695">CG287*AR291</f>
        <v>0</v>
      </c>
      <c r="CK291">
        <f t="shared" ref="CK291" si="4696">CH287*AS291</f>
        <v>0</v>
      </c>
      <c r="CL291">
        <f t="shared" ref="CL291" si="4697">CI287*AT291</f>
        <v>0</v>
      </c>
      <c r="CM291">
        <f t="shared" ref="CM291" si="4698">CJ287*AU291</f>
        <v>0</v>
      </c>
      <c r="CN291">
        <f t="shared" ref="CN291" si="4699">CK287*AV291</f>
        <v>0</v>
      </c>
      <c r="CO291">
        <f t="shared" ref="CO291" si="4700">CL287*AW291</f>
        <v>0</v>
      </c>
      <c r="CP291">
        <f t="shared" ref="CP291" si="4701">CM287*AX291</f>
        <v>0</v>
      </c>
      <c r="CQ291">
        <f t="shared" ref="CQ291" si="4702">CN287*AY291</f>
        <v>0</v>
      </c>
      <c r="CR291">
        <f t="shared" ref="CR291" si="4703">CO287*AZ291</f>
        <v>0</v>
      </c>
      <c r="CS291">
        <f t="shared" ref="CS291" si="4704">CP287*BA291</f>
        <v>0</v>
      </c>
      <c r="CT291">
        <f t="shared" ref="CT291" si="4705">CQ287*BB291</f>
        <v>0</v>
      </c>
    </row>
    <row r="292" spans="5:98" x14ac:dyDescent="0.3">
      <c r="F292" s="91">
        <f t="shared" si="4630"/>
        <v>150</v>
      </c>
      <c r="G292" s="91">
        <f t="shared" si="4630"/>
        <v>150</v>
      </c>
      <c r="H292" s="4">
        <f t="shared" si="4630"/>
        <v>1</v>
      </c>
      <c r="I292">
        <v>20</v>
      </c>
      <c r="J292" s="48">
        <f t="shared" si="4588"/>
        <v>0</v>
      </c>
      <c r="K292" s="48">
        <f t="shared" si="4589"/>
        <v>0</v>
      </c>
      <c r="L292" s="98">
        <f t="shared" si="4590"/>
        <v>0</v>
      </c>
      <c r="M292" s="48"/>
      <c r="N292" s="48"/>
      <c r="O292" s="48"/>
      <c r="P292" s="48"/>
      <c r="Q292" s="48"/>
      <c r="R292" s="48">
        <f>$J292+$K292+$L292</f>
        <v>0</v>
      </c>
      <c r="S292" s="48">
        <f t="shared" si="4547"/>
        <v>0</v>
      </c>
      <c r="T292" s="48">
        <f t="shared" si="4547"/>
        <v>0</v>
      </c>
      <c r="U292" s="48">
        <f t="shared" si="4547"/>
        <v>0</v>
      </c>
      <c r="V292" s="48">
        <f t="shared" si="4547"/>
        <v>0</v>
      </c>
      <c r="W292" s="48">
        <f t="shared" si="4547"/>
        <v>0</v>
      </c>
      <c r="X292" s="48">
        <f t="shared" si="4547"/>
        <v>0</v>
      </c>
      <c r="Y292" s="48">
        <f t="shared" si="4547"/>
        <v>0</v>
      </c>
      <c r="Z292" s="48">
        <f t="shared" si="4547"/>
        <v>0</v>
      </c>
      <c r="AA292" s="48">
        <f t="shared" si="4547"/>
        <v>0</v>
      </c>
      <c r="AB292" s="48">
        <f t="shared" si="4547"/>
        <v>0</v>
      </c>
      <c r="AC292" s="48">
        <f t="shared" si="4547"/>
        <v>0</v>
      </c>
      <c r="AD292" s="48">
        <f t="shared" si="4547"/>
        <v>0</v>
      </c>
      <c r="AE292" s="48">
        <f t="shared" si="4547"/>
        <v>0</v>
      </c>
      <c r="AF292" s="48">
        <f t="shared" si="4547"/>
        <v>0</v>
      </c>
      <c r="AG292" s="48">
        <f t="shared" si="4547"/>
        <v>0</v>
      </c>
      <c r="AH292" s="48">
        <f t="shared" si="4547"/>
        <v>0</v>
      </c>
      <c r="AI292" s="48">
        <f t="shared" si="4547"/>
        <v>0</v>
      </c>
      <c r="AJ292" s="48">
        <f t="shared" si="4547"/>
        <v>0</v>
      </c>
      <c r="AK292" s="48">
        <f t="shared" si="4547"/>
        <v>0</v>
      </c>
      <c r="AL292" s="48">
        <f t="shared" si="4547"/>
        <v>0</v>
      </c>
      <c r="AM292" s="48">
        <f t="shared" si="4547"/>
        <v>0</v>
      </c>
      <c r="AN292" s="48">
        <f t="shared" si="4547"/>
        <v>0</v>
      </c>
      <c r="AO292" s="48">
        <f t="shared" si="4547"/>
        <v>0</v>
      </c>
      <c r="AP292" s="48">
        <f t="shared" si="4547"/>
        <v>0</v>
      </c>
      <c r="AQ292" s="48">
        <f t="shared" si="4547"/>
        <v>0</v>
      </c>
      <c r="AR292" s="48">
        <f t="shared" si="4547"/>
        <v>0</v>
      </c>
      <c r="AS292" s="48">
        <f t="shared" si="4547"/>
        <v>0</v>
      </c>
      <c r="AT292" s="48">
        <f t="shared" si="4547"/>
        <v>0</v>
      </c>
      <c r="AU292" s="48">
        <f t="shared" si="4547"/>
        <v>0</v>
      </c>
      <c r="AV292" s="48">
        <f t="shared" si="4547"/>
        <v>0</v>
      </c>
      <c r="AW292" s="48">
        <f t="shared" si="4547"/>
        <v>0</v>
      </c>
      <c r="AX292" s="48">
        <f t="shared" si="4547"/>
        <v>0</v>
      </c>
      <c r="AY292" s="48">
        <f t="shared" si="4547"/>
        <v>0</v>
      </c>
      <c r="AZ292" s="48">
        <f t="shared" si="4547"/>
        <v>0</v>
      </c>
      <c r="BA292" s="48">
        <f t="shared" si="4547"/>
        <v>0</v>
      </c>
      <c r="BB292" s="48">
        <f t="shared" si="4547"/>
        <v>0</v>
      </c>
      <c r="BC292" s="48"/>
      <c r="BE292" t="s">
        <v>181</v>
      </c>
      <c r="BJ292">
        <f>BF287*R292</f>
        <v>0</v>
      </c>
      <c r="BK292">
        <f t="shared" ref="BK292" si="4706">BG287*S292</f>
        <v>0</v>
      </c>
      <c r="BL292">
        <f t="shared" ref="BL292" si="4707">BH287*T292</f>
        <v>0</v>
      </c>
      <c r="BM292">
        <f t="shared" ref="BM292" si="4708">BI287*U292</f>
        <v>0</v>
      </c>
      <c r="BN292">
        <f t="shared" ref="BN292" si="4709">BJ287*V292</f>
        <v>0</v>
      </c>
      <c r="BO292">
        <f t="shared" ref="BO292" si="4710">BK287*W292</f>
        <v>0</v>
      </c>
      <c r="BP292">
        <f t="shared" ref="BP292" si="4711">BL287*X292</f>
        <v>0</v>
      </c>
      <c r="BQ292">
        <f t="shared" ref="BQ292" si="4712">BM287*Y292</f>
        <v>0</v>
      </c>
      <c r="BR292">
        <f t="shared" ref="BR292" si="4713">BN287*Z292</f>
        <v>0</v>
      </c>
      <c r="BS292">
        <f t="shared" ref="BS292" si="4714">BO287*AA292</f>
        <v>0</v>
      </c>
      <c r="BT292">
        <f t="shared" ref="BT292" si="4715">BP287*AB292</f>
        <v>0</v>
      </c>
      <c r="BU292">
        <f t="shared" ref="BU292" si="4716">BQ287*AC292</f>
        <v>0</v>
      </c>
      <c r="BV292">
        <f t="shared" ref="BV292" si="4717">BR287*AD292</f>
        <v>0</v>
      </c>
      <c r="BW292">
        <f t="shared" ref="BW292" si="4718">BS287*AE292</f>
        <v>0</v>
      </c>
      <c r="BX292">
        <f t="shared" ref="BX292" si="4719">BT287*AF292</f>
        <v>0</v>
      </c>
      <c r="BY292">
        <f t="shared" ref="BY292" si="4720">BU287*AG292</f>
        <v>0</v>
      </c>
      <c r="BZ292">
        <f t="shared" ref="BZ292" si="4721">BV287*AH292</f>
        <v>0</v>
      </c>
      <c r="CA292">
        <f t="shared" ref="CA292" si="4722">BW287*AI292</f>
        <v>0</v>
      </c>
      <c r="CB292">
        <f t="shared" ref="CB292" si="4723">BX287*AJ292</f>
        <v>0</v>
      </c>
      <c r="CC292">
        <f t="shared" ref="CC292" si="4724">BY287*AK292</f>
        <v>0</v>
      </c>
      <c r="CD292">
        <f t="shared" ref="CD292" si="4725">BZ287*AL292</f>
        <v>0</v>
      </c>
      <c r="CE292">
        <f t="shared" ref="CE292" si="4726">CA287*AM292</f>
        <v>0</v>
      </c>
      <c r="CF292">
        <f t="shared" ref="CF292" si="4727">CB287*AN292</f>
        <v>0</v>
      </c>
      <c r="CG292">
        <f t="shared" ref="CG292" si="4728">CC287*AO292</f>
        <v>0</v>
      </c>
      <c r="CH292">
        <f t="shared" ref="CH292" si="4729">CD287*AP292</f>
        <v>0</v>
      </c>
      <c r="CI292">
        <f t="shared" ref="CI292" si="4730">CE287*AQ292</f>
        <v>0</v>
      </c>
      <c r="CJ292">
        <f t="shared" ref="CJ292" si="4731">CF287*AR292</f>
        <v>0</v>
      </c>
      <c r="CK292">
        <f t="shared" ref="CK292" si="4732">CG287*AS292</f>
        <v>0</v>
      </c>
      <c r="CL292">
        <f t="shared" ref="CL292" si="4733">CH287*AT292</f>
        <v>0</v>
      </c>
      <c r="CM292">
        <f t="shared" ref="CM292" si="4734">CI287*AU292</f>
        <v>0</v>
      </c>
      <c r="CN292">
        <f t="shared" ref="CN292" si="4735">CJ287*AV292</f>
        <v>0</v>
      </c>
      <c r="CO292">
        <f t="shared" ref="CO292" si="4736">CK287*AW292</f>
        <v>0</v>
      </c>
      <c r="CP292">
        <f t="shared" ref="CP292" si="4737">CL287*AX292</f>
        <v>0</v>
      </c>
      <c r="CQ292">
        <f t="shared" ref="CQ292" si="4738">CM287*AY292</f>
        <v>0</v>
      </c>
      <c r="CR292">
        <f t="shared" ref="CR292" si="4739">CN287*AZ292</f>
        <v>0</v>
      </c>
      <c r="CS292">
        <f t="shared" ref="CS292" si="4740">CO287*BA292</f>
        <v>0</v>
      </c>
      <c r="CT292">
        <f t="shared" ref="CT292" si="4741">CP287*BB292</f>
        <v>0</v>
      </c>
    </row>
    <row r="293" spans="5:98" x14ac:dyDescent="0.3">
      <c r="F293" s="91">
        <f t="shared" si="4630"/>
        <v>150</v>
      </c>
      <c r="G293" s="91">
        <f t="shared" si="4630"/>
        <v>150</v>
      </c>
      <c r="H293" s="4">
        <f t="shared" si="4630"/>
        <v>1</v>
      </c>
      <c r="I293">
        <v>25</v>
      </c>
      <c r="J293" s="48">
        <f t="shared" si="4588"/>
        <v>0</v>
      </c>
      <c r="K293" s="48">
        <f t="shared" si="4589"/>
        <v>0</v>
      </c>
      <c r="L293" s="98">
        <f t="shared" si="4590"/>
        <v>0</v>
      </c>
      <c r="M293" s="48"/>
      <c r="N293" s="48"/>
      <c r="O293" s="48"/>
      <c r="P293" s="48"/>
      <c r="Q293" s="48"/>
      <c r="R293" s="48"/>
      <c r="S293" s="48">
        <f>$J293+$K293+$L293</f>
        <v>0</v>
      </c>
      <c r="T293" s="48">
        <f t="shared" si="4547"/>
        <v>0</v>
      </c>
      <c r="U293" s="48">
        <f t="shared" si="4547"/>
        <v>0</v>
      </c>
      <c r="V293" s="48">
        <f t="shared" si="4547"/>
        <v>0</v>
      </c>
      <c r="W293" s="48">
        <f t="shared" si="4547"/>
        <v>0</v>
      </c>
      <c r="X293" s="48">
        <f t="shared" si="4547"/>
        <v>0</v>
      </c>
      <c r="Y293" s="48">
        <f t="shared" si="4547"/>
        <v>0</v>
      </c>
      <c r="Z293" s="48">
        <f t="shared" si="4547"/>
        <v>0</v>
      </c>
      <c r="AA293" s="48">
        <f t="shared" si="4547"/>
        <v>0</v>
      </c>
      <c r="AB293" s="48">
        <f t="shared" si="4547"/>
        <v>0</v>
      </c>
      <c r="AC293" s="48">
        <f t="shared" si="4547"/>
        <v>0</v>
      </c>
      <c r="AD293" s="48">
        <f t="shared" si="4547"/>
        <v>0</v>
      </c>
      <c r="AE293" s="48">
        <f t="shared" si="4547"/>
        <v>0</v>
      </c>
      <c r="AF293" s="48">
        <f t="shared" si="4547"/>
        <v>0</v>
      </c>
      <c r="AG293" s="48">
        <f t="shared" si="4547"/>
        <v>0</v>
      </c>
      <c r="AH293" s="48">
        <f t="shared" si="4547"/>
        <v>0</v>
      </c>
      <c r="AI293" s="48">
        <f t="shared" si="4547"/>
        <v>0</v>
      </c>
      <c r="AJ293" s="48">
        <f t="shared" si="4547"/>
        <v>0</v>
      </c>
      <c r="AK293" s="48">
        <f t="shared" si="4547"/>
        <v>0</v>
      </c>
      <c r="AL293" s="48">
        <f t="shared" si="4547"/>
        <v>0</v>
      </c>
      <c r="AM293" s="48">
        <f t="shared" si="4547"/>
        <v>0</v>
      </c>
      <c r="AN293" s="48">
        <f t="shared" si="4547"/>
        <v>0</v>
      </c>
      <c r="AO293" s="48">
        <f t="shared" si="4547"/>
        <v>0</v>
      </c>
      <c r="AP293" s="48">
        <f t="shared" si="4547"/>
        <v>0</v>
      </c>
      <c r="AQ293" s="48">
        <f t="shared" si="4547"/>
        <v>0</v>
      </c>
      <c r="AR293" s="48">
        <f t="shared" si="4547"/>
        <v>0</v>
      </c>
      <c r="AS293" s="48">
        <f t="shared" si="4547"/>
        <v>0</v>
      </c>
      <c r="AT293" s="48">
        <f t="shared" si="4547"/>
        <v>0</v>
      </c>
      <c r="AU293" s="48">
        <f t="shared" si="4547"/>
        <v>0</v>
      </c>
      <c r="AV293" s="48">
        <f t="shared" si="4547"/>
        <v>0</v>
      </c>
      <c r="AW293" s="48">
        <f t="shared" si="4547"/>
        <v>0</v>
      </c>
      <c r="AX293" s="48">
        <f t="shared" si="4547"/>
        <v>0</v>
      </c>
      <c r="AY293" s="48">
        <f t="shared" si="4547"/>
        <v>0</v>
      </c>
      <c r="AZ293" s="48">
        <f t="shared" si="4547"/>
        <v>0</v>
      </c>
      <c r="BA293" s="48">
        <f t="shared" si="4547"/>
        <v>0</v>
      </c>
      <c r="BB293" s="48">
        <f t="shared" si="4547"/>
        <v>0</v>
      </c>
      <c r="BC293" s="48"/>
      <c r="BE293" t="s">
        <v>182</v>
      </c>
      <c r="BK293">
        <f>BF287*S293</f>
        <v>0</v>
      </c>
      <c r="BL293">
        <f t="shared" ref="BL293" si="4742">BG287*T293</f>
        <v>0</v>
      </c>
      <c r="BM293">
        <f t="shared" ref="BM293" si="4743">BH287*U293</f>
        <v>0</v>
      </c>
      <c r="BN293">
        <f t="shared" ref="BN293" si="4744">BI287*V293</f>
        <v>0</v>
      </c>
      <c r="BO293">
        <f t="shared" ref="BO293" si="4745">BJ287*W293</f>
        <v>0</v>
      </c>
      <c r="BP293">
        <f t="shared" ref="BP293" si="4746">BK287*X293</f>
        <v>0</v>
      </c>
      <c r="BQ293">
        <f t="shared" ref="BQ293" si="4747">BL287*Y293</f>
        <v>0</v>
      </c>
      <c r="BR293">
        <f t="shared" ref="BR293" si="4748">BM287*Z293</f>
        <v>0</v>
      </c>
      <c r="BS293">
        <f t="shared" ref="BS293" si="4749">BN287*AA293</f>
        <v>0</v>
      </c>
      <c r="BT293">
        <f t="shared" ref="BT293" si="4750">BO287*AB293</f>
        <v>0</v>
      </c>
      <c r="BU293">
        <f t="shared" ref="BU293" si="4751">BP287*AC293</f>
        <v>0</v>
      </c>
      <c r="BV293">
        <f t="shared" ref="BV293" si="4752">BQ287*AD293</f>
        <v>0</v>
      </c>
      <c r="BW293">
        <f t="shared" ref="BW293" si="4753">BR287*AE293</f>
        <v>0</v>
      </c>
      <c r="BX293">
        <f t="shared" ref="BX293" si="4754">BS287*AF293</f>
        <v>0</v>
      </c>
      <c r="BY293">
        <f t="shared" ref="BY293" si="4755">BT287*AG293</f>
        <v>0</v>
      </c>
      <c r="BZ293">
        <f t="shared" ref="BZ293" si="4756">BU287*AH293</f>
        <v>0</v>
      </c>
      <c r="CA293">
        <f t="shared" ref="CA293" si="4757">BV287*AI293</f>
        <v>0</v>
      </c>
      <c r="CB293">
        <f t="shared" ref="CB293" si="4758">BW287*AJ293</f>
        <v>0</v>
      </c>
      <c r="CC293">
        <f t="shared" ref="CC293" si="4759">BX287*AK293</f>
        <v>0</v>
      </c>
      <c r="CD293">
        <f t="shared" ref="CD293" si="4760">BY287*AL293</f>
        <v>0</v>
      </c>
      <c r="CE293">
        <f t="shared" ref="CE293" si="4761">BZ287*AM293</f>
        <v>0</v>
      </c>
      <c r="CF293">
        <f t="shared" ref="CF293" si="4762">CA287*AN293</f>
        <v>0</v>
      </c>
      <c r="CG293">
        <f t="shared" ref="CG293" si="4763">CB287*AO293</f>
        <v>0</v>
      </c>
      <c r="CH293">
        <f t="shared" ref="CH293" si="4764">CC287*AP293</f>
        <v>0</v>
      </c>
      <c r="CI293">
        <f t="shared" ref="CI293" si="4765">CD287*AQ293</f>
        <v>0</v>
      </c>
      <c r="CJ293">
        <f t="shared" ref="CJ293" si="4766">CE287*AR293</f>
        <v>0</v>
      </c>
      <c r="CK293">
        <f t="shared" ref="CK293" si="4767">CF287*AS293</f>
        <v>0</v>
      </c>
      <c r="CL293">
        <f t="shared" ref="CL293" si="4768">CG287*AT293</f>
        <v>0</v>
      </c>
      <c r="CM293">
        <f t="shared" ref="CM293" si="4769">CH287*AU293</f>
        <v>0</v>
      </c>
      <c r="CN293">
        <f t="shared" ref="CN293" si="4770">CI287*AV293</f>
        <v>0</v>
      </c>
      <c r="CO293">
        <f t="shared" ref="CO293" si="4771">CJ287*AW293</f>
        <v>0</v>
      </c>
      <c r="CP293">
        <f t="shared" ref="CP293" si="4772">CK287*AX293</f>
        <v>0</v>
      </c>
      <c r="CQ293">
        <f t="shared" ref="CQ293" si="4773">CL287*AY293</f>
        <v>0</v>
      </c>
      <c r="CR293">
        <f t="shared" ref="CR293" si="4774">CM287*AZ293</f>
        <v>0</v>
      </c>
      <c r="CS293">
        <f t="shared" ref="CS293" si="4775">CN287*BA293</f>
        <v>0</v>
      </c>
      <c r="CT293">
        <f t="shared" ref="CT293" si="4776">CO287*BB293</f>
        <v>0</v>
      </c>
    </row>
    <row r="294" spans="5:98" x14ac:dyDescent="0.3">
      <c r="F294" s="91">
        <f t="shared" si="4630"/>
        <v>150</v>
      </c>
      <c r="G294" s="91">
        <f t="shared" si="4630"/>
        <v>150</v>
      </c>
      <c r="H294" s="4">
        <f t="shared" si="4630"/>
        <v>1</v>
      </c>
      <c r="I294">
        <v>30</v>
      </c>
      <c r="J294" s="48">
        <f t="shared" si="4588"/>
        <v>0</v>
      </c>
      <c r="K294" s="48">
        <f t="shared" si="4589"/>
        <v>0</v>
      </c>
      <c r="L294" s="98">
        <f t="shared" si="4590"/>
        <v>0</v>
      </c>
      <c r="M294" s="48"/>
      <c r="N294" s="48"/>
      <c r="O294" s="48"/>
      <c r="P294" s="48"/>
      <c r="Q294" s="48"/>
      <c r="R294" s="48"/>
      <c r="S294" s="48"/>
      <c r="T294" s="48">
        <f>$J294+$K294+$L294</f>
        <v>0</v>
      </c>
      <c r="U294" s="48">
        <f t="shared" si="4547"/>
        <v>0</v>
      </c>
      <c r="V294" s="48">
        <f t="shared" si="4547"/>
        <v>0</v>
      </c>
      <c r="W294" s="48">
        <f t="shared" si="4547"/>
        <v>0</v>
      </c>
      <c r="X294" s="48">
        <f t="shared" si="4547"/>
        <v>0</v>
      </c>
      <c r="Y294" s="48">
        <f t="shared" si="4547"/>
        <v>0</v>
      </c>
      <c r="Z294" s="48">
        <f t="shared" si="4547"/>
        <v>0</v>
      </c>
      <c r="AA294" s="48">
        <f t="shared" si="4547"/>
        <v>0</v>
      </c>
      <c r="AB294" s="48">
        <f t="shared" si="4547"/>
        <v>0</v>
      </c>
      <c r="AC294" s="48">
        <f t="shared" si="4547"/>
        <v>0</v>
      </c>
      <c r="AD294" s="48">
        <f t="shared" si="4547"/>
        <v>0</v>
      </c>
      <c r="AE294" s="48">
        <f t="shared" si="4547"/>
        <v>0</v>
      </c>
      <c r="AF294" s="48">
        <f t="shared" si="4547"/>
        <v>0</v>
      </c>
      <c r="AG294" s="48">
        <f t="shared" si="4547"/>
        <v>0</v>
      </c>
      <c r="AH294" s="48">
        <f t="shared" si="4547"/>
        <v>0</v>
      </c>
      <c r="AI294" s="48">
        <f t="shared" si="4547"/>
        <v>0</v>
      </c>
      <c r="AJ294" s="48">
        <f t="shared" si="4547"/>
        <v>0</v>
      </c>
      <c r="AK294" s="48">
        <f t="shared" si="4547"/>
        <v>0</v>
      </c>
      <c r="AL294" s="48">
        <f t="shared" si="4547"/>
        <v>0</v>
      </c>
      <c r="AM294" s="48">
        <f t="shared" si="4547"/>
        <v>0</v>
      </c>
      <c r="AN294" s="48">
        <f t="shared" si="4547"/>
        <v>0</v>
      </c>
      <c r="AO294" s="48">
        <f t="shared" si="4547"/>
        <v>0</v>
      </c>
      <c r="AP294" s="48">
        <f t="shared" si="4547"/>
        <v>0</v>
      </c>
      <c r="AQ294" s="48">
        <f t="shared" si="4547"/>
        <v>0</v>
      </c>
      <c r="AR294" s="48">
        <f t="shared" si="4547"/>
        <v>0</v>
      </c>
      <c r="AS294" s="48">
        <f t="shared" si="4547"/>
        <v>0</v>
      </c>
      <c r="AT294" s="48">
        <f t="shared" si="4547"/>
        <v>0</v>
      </c>
      <c r="AU294" s="48">
        <f t="shared" si="4547"/>
        <v>0</v>
      </c>
      <c r="AV294" s="48">
        <f t="shared" si="4547"/>
        <v>0</v>
      </c>
      <c r="AW294" s="48">
        <f t="shared" si="4547"/>
        <v>0</v>
      </c>
      <c r="AX294" s="48">
        <f t="shared" si="4547"/>
        <v>0</v>
      </c>
      <c r="AY294" s="48">
        <f t="shared" ref="AY294:BB309" si="4777">$J294+$K294+$L294</f>
        <v>0</v>
      </c>
      <c r="AZ294" s="48">
        <f t="shared" si="4777"/>
        <v>0</v>
      </c>
      <c r="BA294" s="48">
        <f t="shared" si="4777"/>
        <v>0</v>
      </c>
      <c r="BB294" s="48">
        <f t="shared" si="4777"/>
        <v>0</v>
      </c>
      <c r="BC294" s="48"/>
      <c r="BE294" t="s">
        <v>183</v>
      </c>
      <c r="BL294">
        <f>BF287*T294</f>
        <v>0</v>
      </c>
      <c r="BM294">
        <f t="shared" ref="BM294" si="4778">BG287*U294</f>
        <v>0</v>
      </c>
      <c r="BN294">
        <f t="shared" ref="BN294" si="4779">BH287*V294</f>
        <v>0</v>
      </c>
      <c r="BO294">
        <f t="shared" ref="BO294" si="4780">BI287*W294</f>
        <v>0</v>
      </c>
      <c r="BP294">
        <f t="shared" ref="BP294" si="4781">BJ287*X294</f>
        <v>0</v>
      </c>
      <c r="BQ294">
        <f t="shared" ref="BQ294" si="4782">BK287*Y294</f>
        <v>0</v>
      </c>
      <c r="BR294">
        <f t="shared" ref="BR294" si="4783">BL287*Z294</f>
        <v>0</v>
      </c>
      <c r="BS294">
        <f t="shared" ref="BS294" si="4784">BM287*AA294</f>
        <v>0</v>
      </c>
      <c r="BT294">
        <f t="shared" ref="BT294" si="4785">BN287*AB294</f>
        <v>0</v>
      </c>
      <c r="BU294">
        <f t="shared" ref="BU294" si="4786">BO287*AC294</f>
        <v>0</v>
      </c>
      <c r="BV294">
        <f t="shared" ref="BV294" si="4787">BP287*AD294</f>
        <v>0</v>
      </c>
      <c r="BW294">
        <f t="shared" ref="BW294" si="4788">BQ287*AE294</f>
        <v>0</v>
      </c>
      <c r="BX294">
        <f t="shared" ref="BX294" si="4789">BR287*AF294</f>
        <v>0</v>
      </c>
      <c r="BY294">
        <f t="shared" ref="BY294" si="4790">BS287*AG294</f>
        <v>0</v>
      </c>
      <c r="BZ294">
        <f t="shared" ref="BZ294" si="4791">BT287*AH294</f>
        <v>0</v>
      </c>
      <c r="CA294">
        <f t="shared" ref="CA294" si="4792">BU287*AI294</f>
        <v>0</v>
      </c>
      <c r="CB294">
        <f t="shared" ref="CB294" si="4793">BV287*AJ294</f>
        <v>0</v>
      </c>
      <c r="CC294">
        <f t="shared" ref="CC294" si="4794">BW287*AK294</f>
        <v>0</v>
      </c>
      <c r="CD294">
        <f t="shared" ref="CD294" si="4795">BX287*AL294</f>
        <v>0</v>
      </c>
      <c r="CE294">
        <f t="shared" ref="CE294" si="4796">BY287*AM294</f>
        <v>0</v>
      </c>
      <c r="CF294">
        <f t="shared" ref="CF294" si="4797">BZ287*AN294</f>
        <v>0</v>
      </c>
      <c r="CG294">
        <f t="shared" ref="CG294" si="4798">CA287*AO294</f>
        <v>0</v>
      </c>
      <c r="CH294">
        <f t="shared" ref="CH294" si="4799">CB287*AP294</f>
        <v>0</v>
      </c>
      <c r="CI294">
        <f t="shared" ref="CI294" si="4800">CC287*AQ294</f>
        <v>0</v>
      </c>
      <c r="CJ294">
        <f t="shared" ref="CJ294" si="4801">CD287*AR294</f>
        <v>0</v>
      </c>
      <c r="CK294">
        <f t="shared" ref="CK294" si="4802">CE287*AS294</f>
        <v>0</v>
      </c>
      <c r="CL294">
        <f t="shared" ref="CL294" si="4803">CF287*AT294</f>
        <v>0</v>
      </c>
      <c r="CM294">
        <f t="shared" ref="CM294" si="4804">CG287*AU294</f>
        <v>0</v>
      </c>
      <c r="CN294">
        <f t="shared" ref="CN294" si="4805">CH287*AV294</f>
        <v>0</v>
      </c>
      <c r="CO294">
        <f t="shared" ref="CO294" si="4806">CI287*AW294</f>
        <v>0</v>
      </c>
      <c r="CP294">
        <f t="shared" ref="CP294" si="4807">CJ287*AX294</f>
        <v>0</v>
      </c>
      <c r="CQ294">
        <f t="shared" ref="CQ294" si="4808">CK287*AY294</f>
        <v>0</v>
      </c>
      <c r="CR294">
        <f t="shared" ref="CR294" si="4809">CL287*AZ294</f>
        <v>0</v>
      </c>
      <c r="CS294">
        <f t="shared" ref="CS294" si="4810">CM287*BA294</f>
        <v>0</v>
      </c>
      <c r="CT294">
        <f t="shared" ref="CT294" si="4811">CN287*BB294</f>
        <v>0</v>
      </c>
    </row>
    <row r="295" spans="5:98" x14ac:dyDescent="0.3">
      <c r="F295" s="91">
        <f t="shared" si="4630"/>
        <v>150</v>
      </c>
      <c r="G295" s="91">
        <f t="shared" si="4630"/>
        <v>150</v>
      </c>
      <c r="H295" s="4">
        <f t="shared" si="4630"/>
        <v>1</v>
      </c>
      <c r="I295">
        <v>35</v>
      </c>
      <c r="J295" s="48">
        <f t="shared" si="4588"/>
        <v>0</v>
      </c>
      <c r="K295" s="48">
        <f>IF(IF(AND(I295&gt;=(F295*2),I295&lt;=G295+F295+(G295-F295+5)+1),((H295)^2)*(I296-F295*2)/5,0)&lt;=H295,IF(AND(I295&gt;=(F295*2),I295&lt;=G295+F295+(G295-F295+5)+1),((H295)^2)*(I296-F295*2)/5,0),(K294-H295^2))</f>
        <v>0</v>
      </c>
      <c r="L295" s="98">
        <f t="shared" si="4590"/>
        <v>0</v>
      </c>
      <c r="M295" s="48"/>
      <c r="N295" s="48"/>
      <c r="O295" s="48"/>
      <c r="P295" s="48"/>
      <c r="Q295" s="48"/>
      <c r="R295" s="48"/>
      <c r="S295" s="48"/>
      <c r="T295" s="48"/>
      <c r="U295" s="48">
        <f>$J295+$K295+$L295</f>
        <v>0</v>
      </c>
      <c r="V295" s="48">
        <f t="shared" ref="V295:AX305" si="4812">$J295+$K295+$L295</f>
        <v>0</v>
      </c>
      <c r="W295" s="48">
        <f t="shared" si="4812"/>
        <v>0</v>
      </c>
      <c r="X295" s="48">
        <f t="shared" si="4812"/>
        <v>0</v>
      </c>
      <c r="Y295" s="48">
        <f t="shared" si="4812"/>
        <v>0</v>
      </c>
      <c r="Z295" s="48">
        <f t="shared" si="4812"/>
        <v>0</v>
      </c>
      <c r="AA295" s="48">
        <f t="shared" si="4812"/>
        <v>0</v>
      </c>
      <c r="AB295" s="48">
        <f t="shared" si="4812"/>
        <v>0</v>
      </c>
      <c r="AC295" s="48">
        <f t="shared" si="4812"/>
        <v>0</v>
      </c>
      <c r="AD295" s="48">
        <f t="shared" si="4812"/>
        <v>0</v>
      </c>
      <c r="AE295" s="48">
        <f t="shared" si="4812"/>
        <v>0</v>
      </c>
      <c r="AF295" s="48">
        <f t="shared" si="4812"/>
        <v>0</v>
      </c>
      <c r="AG295" s="48">
        <f t="shared" si="4812"/>
        <v>0</v>
      </c>
      <c r="AH295" s="48">
        <f t="shared" si="4812"/>
        <v>0</v>
      </c>
      <c r="AI295" s="48">
        <f t="shared" si="4812"/>
        <v>0</v>
      </c>
      <c r="AJ295" s="48">
        <f t="shared" si="4812"/>
        <v>0</v>
      </c>
      <c r="AK295" s="48">
        <f t="shared" si="4812"/>
        <v>0</v>
      </c>
      <c r="AL295" s="48">
        <f t="shared" si="4812"/>
        <v>0</v>
      </c>
      <c r="AM295" s="48">
        <f t="shared" si="4812"/>
        <v>0</v>
      </c>
      <c r="AN295" s="48">
        <f t="shared" si="4812"/>
        <v>0</v>
      </c>
      <c r="AO295" s="48">
        <f t="shared" si="4812"/>
        <v>0</v>
      </c>
      <c r="AP295" s="48">
        <f t="shared" si="4812"/>
        <v>0</v>
      </c>
      <c r="AQ295" s="48">
        <f t="shared" si="4812"/>
        <v>0</v>
      </c>
      <c r="AR295" s="48">
        <f t="shared" si="4812"/>
        <v>0</v>
      </c>
      <c r="AS295" s="48">
        <f t="shared" si="4812"/>
        <v>0</v>
      </c>
      <c r="AT295" s="48">
        <f t="shared" si="4812"/>
        <v>0</v>
      </c>
      <c r="AU295" s="48">
        <f t="shared" si="4812"/>
        <v>0</v>
      </c>
      <c r="AV295" s="48">
        <f t="shared" si="4812"/>
        <v>0</v>
      </c>
      <c r="AW295" s="48">
        <f t="shared" si="4812"/>
        <v>0</v>
      </c>
      <c r="AX295" s="48">
        <f t="shared" si="4812"/>
        <v>0</v>
      </c>
      <c r="AY295" s="48">
        <f t="shared" si="4777"/>
        <v>0</v>
      </c>
      <c r="AZ295" s="48">
        <f t="shared" si="4777"/>
        <v>0</v>
      </c>
      <c r="BA295" s="48">
        <f t="shared" si="4777"/>
        <v>0</v>
      </c>
      <c r="BB295" s="48">
        <f t="shared" si="4777"/>
        <v>0</v>
      </c>
      <c r="BC295" s="48"/>
      <c r="BE295" t="s">
        <v>184</v>
      </c>
      <c r="BM295">
        <f>BF287*U295</f>
        <v>0</v>
      </c>
      <c r="BN295">
        <f t="shared" ref="BN295" si="4813">BG287*V295</f>
        <v>0</v>
      </c>
      <c r="BO295">
        <f t="shared" ref="BO295" si="4814">BH287*W295</f>
        <v>0</v>
      </c>
      <c r="BP295">
        <f t="shared" ref="BP295" si="4815">BI287*X295</f>
        <v>0</v>
      </c>
      <c r="BQ295">
        <f t="shared" ref="BQ295" si="4816">BJ287*Y295</f>
        <v>0</v>
      </c>
      <c r="BR295">
        <f t="shared" ref="BR295" si="4817">BK287*Z295</f>
        <v>0</v>
      </c>
      <c r="BS295">
        <f t="shared" ref="BS295" si="4818">BL287*AA295</f>
        <v>0</v>
      </c>
      <c r="BT295">
        <f t="shared" ref="BT295" si="4819">BM287*AB295</f>
        <v>0</v>
      </c>
      <c r="BU295">
        <f t="shared" ref="BU295" si="4820">BN287*AC295</f>
        <v>0</v>
      </c>
      <c r="BV295">
        <f t="shared" ref="BV295" si="4821">BO287*AD295</f>
        <v>0</v>
      </c>
      <c r="BW295">
        <f t="shared" ref="BW295" si="4822">BP287*AE295</f>
        <v>0</v>
      </c>
      <c r="BX295">
        <f t="shared" ref="BX295" si="4823">BQ287*AF295</f>
        <v>0</v>
      </c>
      <c r="BY295">
        <f t="shared" ref="BY295" si="4824">BR287*AG295</f>
        <v>0</v>
      </c>
      <c r="BZ295">
        <f t="shared" ref="BZ295" si="4825">BS287*AH295</f>
        <v>0</v>
      </c>
      <c r="CA295">
        <f t="shared" ref="CA295" si="4826">BT287*AI295</f>
        <v>0</v>
      </c>
      <c r="CB295">
        <f t="shared" ref="CB295" si="4827">BU287*AJ295</f>
        <v>0</v>
      </c>
      <c r="CC295">
        <f t="shared" ref="CC295" si="4828">BV287*AK295</f>
        <v>0</v>
      </c>
      <c r="CD295">
        <f t="shared" ref="CD295" si="4829">BW287*AL295</f>
        <v>0</v>
      </c>
      <c r="CE295">
        <f t="shared" ref="CE295" si="4830">BX287*AM295</f>
        <v>0</v>
      </c>
      <c r="CF295">
        <f t="shared" ref="CF295" si="4831">BY287*AN295</f>
        <v>0</v>
      </c>
      <c r="CG295">
        <f t="shared" ref="CG295" si="4832">BZ287*AO295</f>
        <v>0</v>
      </c>
      <c r="CH295">
        <f t="shared" ref="CH295" si="4833">CA287*AP295</f>
        <v>0</v>
      </c>
      <c r="CI295">
        <f t="shared" ref="CI295" si="4834">CB287*AQ295</f>
        <v>0</v>
      </c>
      <c r="CJ295">
        <f t="shared" ref="CJ295" si="4835">CC287*AR295</f>
        <v>0</v>
      </c>
      <c r="CK295">
        <f t="shared" ref="CK295" si="4836">CD287*AS295</f>
        <v>0</v>
      </c>
      <c r="CL295">
        <f t="shared" ref="CL295" si="4837">CE287*AT295</f>
        <v>0</v>
      </c>
      <c r="CM295">
        <f t="shared" ref="CM295" si="4838">CF287*AU295</f>
        <v>0</v>
      </c>
      <c r="CN295">
        <f t="shared" ref="CN295" si="4839">CG287*AV295</f>
        <v>0</v>
      </c>
      <c r="CO295">
        <f t="shared" ref="CO295" si="4840">CH287*AW295</f>
        <v>0</v>
      </c>
      <c r="CP295">
        <f t="shared" ref="CP295" si="4841">CI287*AX295</f>
        <v>0</v>
      </c>
      <c r="CQ295">
        <f t="shared" ref="CQ295" si="4842">CJ287*AY295</f>
        <v>0</v>
      </c>
      <c r="CR295">
        <f t="shared" ref="CR295" si="4843">CK287*AZ295</f>
        <v>0</v>
      </c>
      <c r="CS295">
        <f t="shared" ref="CS295" si="4844">CL287*BA295</f>
        <v>0</v>
      </c>
      <c r="CT295">
        <f t="shared" ref="CT295" si="4845">CM287*BB295</f>
        <v>0</v>
      </c>
    </row>
    <row r="296" spans="5:98" x14ac:dyDescent="0.3">
      <c r="F296" s="91">
        <f t="shared" si="4630"/>
        <v>150</v>
      </c>
      <c r="G296" s="91">
        <f t="shared" si="4630"/>
        <v>150</v>
      </c>
      <c r="H296" s="4">
        <f t="shared" si="4630"/>
        <v>1</v>
      </c>
      <c r="I296">
        <v>40</v>
      </c>
      <c r="J296" s="48">
        <f t="shared" si="4588"/>
        <v>0</v>
      </c>
      <c r="K296" s="48">
        <f t="shared" ref="K296:K311" si="4846">IF(IF(AND(I296&gt;=(F296*2),I296&lt;=G296+F296+(G296-F296+5)+1),((H296)^2)*(I297-F296*2)/5,0)&lt;=H296,IF(AND(I296&gt;=(F296*2),I296&lt;=G296+F296+(G296-F296+5)+1),((H296)^2)*(I297-F296*2)/5,0),(K295-H296^2))</f>
        <v>0</v>
      </c>
      <c r="L296" s="98">
        <f t="shared" si="4590"/>
        <v>0</v>
      </c>
      <c r="M296" s="48"/>
      <c r="N296" s="48"/>
      <c r="O296" s="48"/>
      <c r="P296" s="48"/>
      <c r="Q296" s="48"/>
      <c r="R296" s="48"/>
      <c r="S296" s="48"/>
      <c r="T296" s="48"/>
      <c r="U296" s="48"/>
      <c r="V296" s="48">
        <f>$J296+$K296+$L296</f>
        <v>0</v>
      </c>
      <c r="W296" s="48">
        <f t="shared" si="4812"/>
        <v>0</v>
      </c>
      <c r="X296" s="48">
        <f t="shared" si="4812"/>
        <v>0</v>
      </c>
      <c r="Y296" s="48">
        <f t="shared" si="4812"/>
        <v>0</v>
      </c>
      <c r="Z296" s="48">
        <f t="shared" si="4812"/>
        <v>0</v>
      </c>
      <c r="AA296" s="48">
        <f t="shared" si="4812"/>
        <v>0</v>
      </c>
      <c r="AB296" s="48">
        <f t="shared" si="4812"/>
        <v>0</v>
      </c>
      <c r="AC296" s="48">
        <f t="shared" si="4812"/>
        <v>0</v>
      </c>
      <c r="AD296" s="48">
        <f t="shared" si="4812"/>
        <v>0</v>
      </c>
      <c r="AE296" s="48">
        <f t="shared" si="4812"/>
        <v>0</v>
      </c>
      <c r="AF296" s="48">
        <f t="shared" si="4812"/>
        <v>0</v>
      </c>
      <c r="AG296" s="48">
        <f t="shared" si="4812"/>
        <v>0</v>
      </c>
      <c r="AH296" s="48">
        <f t="shared" si="4812"/>
        <v>0</v>
      </c>
      <c r="AI296" s="48">
        <f t="shared" si="4812"/>
        <v>0</v>
      </c>
      <c r="AJ296" s="48">
        <f t="shared" si="4812"/>
        <v>0</v>
      </c>
      <c r="AK296" s="48">
        <f t="shared" si="4812"/>
        <v>0</v>
      </c>
      <c r="AL296" s="48">
        <f t="shared" si="4812"/>
        <v>0</v>
      </c>
      <c r="AM296" s="48">
        <f t="shared" si="4812"/>
        <v>0</v>
      </c>
      <c r="AN296" s="48">
        <f t="shared" si="4812"/>
        <v>0</v>
      </c>
      <c r="AO296" s="48">
        <f t="shared" si="4812"/>
        <v>0</v>
      </c>
      <c r="AP296" s="48">
        <f t="shared" si="4812"/>
        <v>0</v>
      </c>
      <c r="AQ296" s="48">
        <f t="shared" si="4812"/>
        <v>0</v>
      </c>
      <c r="AR296" s="48">
        <f t="shared" si="4812"/>
        <v>0</v>
      </c>
      <c r="AS296" s="48">
        <f t="shared" si="4812"/>
        <v>0</v>
      </c>
      <c r="AT296" s="48">
        <f t="shared" si="4812"/>
        <v>0</v>
      </c>
      <c r="AU296" s="48">
        <f t="shared" si="4812"/>
        <v>0</v>
      </c>
      <c r="AV296" s="48">
        <f t="shared" si="4812"/>
        <v>0</v>
      </c>
      <c r="AW296" s="48">
        <f t="shared" si="4812"/>
        <v>0</v>
      </c>
      <c r="AX296" s="48">
        <f t="shared" si="4812"/>
        <v>0</v>
      </c>
      <c r="AY296" s="48">
        <f t="shared" si="4777"/>
        <v>0</v>
      </c>
      <c r="AZ296" s="48">
        <f t="shared" si="4777"/>
        <v>0</v>
      </c>
      <c r="BA296" s="48">
        <f t="shared" si="4777"/>
        <v>0</v>
      </c>
      <c r="BB296" s="48">
        <f t="shared" si="4777"/>
        <v>0</v>
      </c>
      <c r="BC296" s="48"/>
      <c r="BE296" t="s">
        <v>185</v>
      </c>
      <c r="BN296">
        <f>BF287*V296</f>
        <v>0</v>
      </c>
      <c r="BO296">
        <f t="shared" ref="BO296" si="4847">BG287*W296</f>
        <v>0</v>
      </c>
      <c r="BP296">
        <f t="shared" ref="BP296" si="4848">BH287*X296</f>
        <v>0</v>
      </c>
      <c r="BQ296">
        <f t="shared" ref="BQ296" si="4849">BI287*Y296</f>
        <v>0</v>
      </c>
      <c r="BR296">
        <f t="shared" ref="BR296" si="4850">BJ287*Z296</f>
        <v>0</v>
      </c>
      <c r="BS296">
        <f t="shared" ref="BS296" si="4851">BK287*AA296</f>
        <v>0</v>
      </c>
      <c r="BT296">
        <f t="shared" ref="BT296" si="4852">BL287*AB296</f>
        <v>0</v>
      </c>
      <c r="BU296">
        <f t="shared" ref="BU296" si="4853">BM287*AC296</f>
        <v>0</v>
      </c>
      <c r="BV296">
        <f t="shared" ref="BV296" si="4854">BN287*AD296</f>
        <v>0</v>
      </c>
      <c r="BW296">
        <f t="shared" ref="BW296" si="4855">BO287*AE296</f>
        <v>0</v>
      </c>
      <c r="BX296">
        <f t="shared" ref="BX296" si="4856">BP287*AF296</f>
        <v>0</v>
      </c>
      <c r="BY296">
        <f t="shared" ref="BY296" si="4857">BQ287*AG296</f>
        <v>0</v>
      </c>
      <c r="BZ296">
        <f t="shared" ref="BZ296" si="4858">BR287*AH296</f>
        <v>0</v>
      </c>
      <c r="CA296">
        <f t="shared" ref="CA296" si="4859">BS287*AI296</f>
        <v>0</v>
      </c>
      <c r="CB296">
        <f t="shared" ref="CB296" si="4860">BT287*AJ296</f>
        <v>0</v>
      </c>
      <c r="CC296">
        <f t="shared" ref="CC296" si="4861">BU287*AK296</f>
        <v>0</v>
      </c>
      <c r="CD296">
        <f t="shared" ref="CD296" si="4862">BV287*AL296</f>
        <v>0</v>
      </c>
      <c r="CE296">
        <f t="shared" ref="CE296" si="4863">BW287*AM296</f>
        <v>0</v>
      </c>
      <c r="CF296">
        <f t="shared" ref="CF296" si="4864">BX287*AN296</f>
        <v>0</v>
      </c>
      <c r="CG296">
        <f t="shared" ref="CG296" si="4865">BY287*AO296</f>
        <v>0</v>
      </c>
      <c r="CH296">
        <f t="shared" ref="CH296" si="4866">BZ287*AP296</f>
        <v>0</v>
      </c>
      <c r="CI296">
        <f t="shared" ref="CI296" si="4867">CA287*AQ296</f>
        <v>0</v>
      </c>
      <c r="CJ296">
        <f t="shared" ref="CJ296" si="4868">CB287*AR296</f>
        <v>0</v>
      </c>
      <c r="CK296">
        <f t="shared" ref="CK296" si="4869">CC287*AS296</f>
        <v>0</v>
      </c>
      <c r="CL296">
        <f t="shared" ref="CL296" si="4870">CD287*AT296</f>
        <v>0</v>
      </c>
      <c r="CM296">
        <f t="shared" ref="CM296" si="4871">CE287*AU296</f>
        <v>0</v>
      </c>
      <c r="CN296">
        <f t="shared" ref="CN296" si="4872">CF287*AV296</f>
        <v>0</v>
      </c>
      <c r="CO296">
        <f t="shared" ref="CO296" si="4873">CG287*AW296</f>
        <v>0</v>
      </c>
      <c r="CP296">
        <f t="shared" ref="CP296" si="4874">CH287*AX296</f>
        <v>0</v>
      </c>
      <c r="CQ296">
        <f t="shared" ref="CQ296" si="4875">CI287*AY296</f>
        <v>0</v>
      </c>
      <c r="CR296">
        <f t="shared" ref="CR296" si="4876">CJ287*AZ296</f>
        <v>0</v>
      </c>
      <c r="CS296">
        <f t="shared" ref="CS296" si="4877">CK287*BA296</f>
        <v>0</v>
      </c>
      <c r="CT296">
        <f t="shared" ref="CT296" si="4878">CL287*BB296</f>
        <v>0</v>
      </c>
    </row>
    <row r="297" spans="5:98" x14ac:dyDescent="0.3">
      <c r="F297" s="91">
        <f t="shared" si="4630"/>
        <v>150</v>
      </c>
      <c r="G297" s="91">
        <f t="shared" si="4630"/>
        <v>150</v>
      </c>
      <c r="H297" s="4">
        <f t="shared" si="4630"/>
        <v>1</v>
      </c>
      <c r="I297">
        <v>45</v>
      </c>
      <c r="J297" s="48">
        <f t="shared" si="4588"/>
        <v>0</v>
      </c>
      <c r="K297" s="48">
        <f t="shared" si="4846"/>
        <v>0</v>
      </c>
      <c r="L297" s="98">
        <f t="shared" si="4590"/>
        <v>0</v>
      </c>
      <c r="M297" s="48"/>
      <c r="N297" s="48"/>
      <c r="O297" s="48"/>
      <c r="P297" s="48"/>
      <c r="Q297" s="48"/>
      <c r="R297" s="48"/>
      <c r="S297" s="48"/>
      <c r="T297" s="48"/>
      <c r="U297" s="48"/>
      <c r="V297" s="48"/>
      <c r="W297" s="48">
        <f>$J297+$K297+$L297</f>
        <v>0</v>
      </c>
      <c r="X297" s="48">
        <f t="shared" si="4812"/>
        <v>0</v>
      </c>
      <c r="Y297" s="48">
        <f t="shared" si="4812"/>
        <v>0</v>
      </c>
      <c r="Z297" s="48">
        <f t="shared" si="4812"/>
        <v>0</v>
      </c>
      <c r="AA297" s="48">
        <f t="shared" si="4812"/>
        <v>0</v>
      </c>
      <c r="AB297" s="48">
        <f t="shared" si="4812"/>
        <v>0</v>
      </c>
      <c r="AC297" s="48">
        <f t="shared" si="4812"/>
        <v>0</v>
      </c>
      <c r="AD297" s="48">
        <f t="shared" si="4812"/>
        <v>0</v>
      </c>
      <c r="AE297" s="48">
        <f t="shared" si="4812"/>
        <v>0</v>
      </c>
      <c r="AF297" s="48">
        <f t="shared" si="4812"/>
        <v>0</v>
      </c>
      <c r="AG297" s="48">
        <f t="shared" si="4812"/>
        <v>0</v>
      </c>
      <c r="AH297" s="48">
        <f t="shared" si="4812"/>
        <v>0</v>
      </c>
      <c r="AI297" s="48">
        <f t="shared" si="4812"/>
        <v>0</v>
      </c>
      <c r="AJ297" s="48">
        <f t="shared" si="4812"/>
        <v>0</v>
      </c>
      <c r="AK297" s="48">
        <f t="shared" si="4812"/>
        <v>0</v>
      </c>
      <c r="AL297" s="48">
        <f t="shared" si="4812"/>
        <v>0</v>
      </c>
      <c r="AM297" s="48">
        <f t="shared" si="4812"/>
        <v>0</v>
      </c>
      <c r="AN297" s="48">
        <f t="shared" si="4812"/>
        <v>0</v>
      </c>
      <c r="AO297" s="48">
        <f t="shared" si="4812"/>
        <v>0</v>
      </c>
      <c r="AP297" s="48">
        <f t="shared" si="4812"/>
        <v>0</v>
      </c>
      <c r="AQ297" s="48">
        <f t="shared" si="4812"/>
        <v>0</v>
      </c>
      <c r="AR297" s="48">
        <f t="shared" si="4812"/>
        <v>0</v>
      </c>
      <c r="AS297" s="48">
        <f t="shared" si="4812"/>
        <v>0</v>
      </c>
      <c r="AT297" s="48">
        <f t="shared" si="4812"/>
        <v>0</v>
      </c>
      <c r="AU297" s="48">
        <f t="shared" si="4812"/>
        <v>0</v>
      </c>
      <c r="AV297" s="48">
        <f t="shared" si="4812"/>
        <v>0</v>
      </c>
      <c r="AW297" s="48">
        <f t="shared" si="4812"/>
        <v>0</v>
      </c>
      <c r="AX297" s="48">
        <f t="shared" si="4812"/>
        <v>0</v>
      </c>
      <c r="AY297" s="48">
        <f t="shared" si="4777"/>
        <v>0</v>
      </c>
      <c r="AZ297" s="48">
        <f t="shared" si="4777"/>
        <v>0</v>
      </c>
      <c r="BA297" s="48">
        <f t="shared" si="4777"/>
        <v>0</v>
      </c>
      <c r="BB297" s="48">
        <f t="shared" si="4777"/>
        <v>0</v>
      </c>
      <c r="BC297" s="48"/>
      <c r="BE297" t="s">
        <v>186</v>
      </c>
      <c r="BO297">
        <f>BF287*W297</f>
        <v>0</v>
      </c>
      <c r="BP297">
        <f t="shared" ref="BP297" si="4879">BG287*X297</f>
        <v>0</v>
      </c>
      <c r="BQ297">
        <f t="shared" ref="BQ297" si="4880">BH287*Y297</f>
        <v>0</v>
      </c>
      <c r="BR297">
        <f t="shared" ref="BR297" si="4881">BI287*Z297</f>
        <v>0</v>
      </c>
      <c r="BS297">
        <f t="shared" ref="BS297" si="4882">BJ287*AA297</f>
        <v>0</v>
      </c>
      <c r="BT297">
        <f t="shared" ref="BT297" si="4883">BK287*AB297</f>
        <v>0</v>
      </c>
      <c r="BU297">
        <f t="shared" ref="BU297" si="4884">BL287*AC297</f>
        <v>0</v>
      </c>
      <c r="BV297">
        <f t="shared" ref="BV297" si="4885">BM287*AD297</f>
        <v>0</v>
      </c>
      <c r="BW297">
        <f t="shared" ref="BW297" si="4886">BN287*AE297</f>
        <v>0</v>
      </c>
      <c r="BX297">
        <f t="shared" ref="BX297" si="4887">BO287*AF297</f>
        <v>0</v>
      </c>
      <c r="BY297">
        <f t="shared" ref="BY297" si="4888">BP287*AG297</f>
        <v>0</v>
      </c>
      <c r="BZ297">
        <f t="shared" ref="BZ297" si="4889">BQ287*AH297</f>
        <v>0</v>
      </c>
      <c r="CA297">
        <f t="shared" ref="CA297" si="4890">BR287*AI297</f>
        <v>0</v>
      </c>
      <c r="CB297">
        <f t="shared" ref="CB297" si="4891">BS287*AJ297</f>
        <v>0</v>
      </c>
      <c r="CC297">
        <f t="shared" ref="CC297" si="4892">BT287*AK297</f>
        <v>0</v>
      </c>
      <c r="CD297">
        <f t="shared" ref="CD297" si="4893">BU287*AL297</f>
        <v>0</v>
      </c>
      <c r="CE297">
        <f t="shared" ref="CE297" si="4894">BV287*AM297</f>
        <v>0</v>
      </c>
      <c r="CF297">
        <f t="shared" ref="CF297" si="4895">BW287*AN297</f>
        <v>0</v>
      </c>
      <c r="CG297">
        <f t="shared" ref="CG297" si="4896">BX287*AO297</f>
        <v>0</v>
      </c>
      <c r="CH297">
        <f t="shared" ref="CH297" si="4897">BY287*AP297</f>
        <v>0</v>
      </c>
      <c r="CI297">
        <f t="shared" ref="CI297" si="4898">BZ287*AQ297</f>
        <v>0</v>
      </c>
      <c r="CJ297">
        <f t="shared" ref="CJ297" si="4899">CA287*AR297</f>
        <v>0</v>
      </c>
      <c r="CK297">
        <f t="shared" ref="CK297" si="4900">CB287*AS297</f>
        <v>0</v>
      </c>
      <c r="CL297">
        <f t="shared" ref="CL297" si="4901">CC287*AT297</f>
        <v>0</v>
      </c>
      <c r="CM297">
        <f t="shared" ref="CM297" si="4902">CD287*AU297</f>
        <v>0</v>
      </c>
      <c r="CN297">
        <f t="shared" ref="CN297" si="4903">CE287*AV297</f>
        <v>0</v>
      </c>
      <c r="CO297">
        <f t="shared" ref="CO297" si="4904">CF287*AW297</f>
        <v>0</v>
      </c>
      <c r="CP297">
        <f t="shared" ref="CP297" si="4905">CG287*AX297</f>
        <v>0</v>
      </c>
      <c r="CQ297">
        <f t="shared" ref="CQ297" si="4906">CH287*AY297</f>
        <v>0</v>
      </c>
      <c r="CR297">
        <f t="shared" ref="CR297" si="4907">CI287*AZ297</f>
        <v>0</v>
      </c>
      <c r="CS297">
        <f t="shared" ref="CS297" si="4908">CJ287*BA297</f>
        <v>0</v>
      </c>
      <c r="CT297">
        <f t="shared" ref="CT297" si="4909">CK287*BB297</f>
        <v>0</v>
      </c>
    </row>
    <row r="298" spans="5:98" x14ac:dyDescent="0.3">
      <c r="F298" s="91">
        <f t="shared" si="4630"/>
        <v>150</v>
      </c>
      <c r="G298" s="91">
        <f t="shared" si="4630"/>
        <v>150</v>
      </c>
      <c r="H298" s="4">
        <f t="shared" si="4630"/>
        <v>1</v>
      </c>
      <c r="I298">
        <v>50</v>
      </c>
      <c r="J298" s="48">
        <f t="shared" si="4588"/>
        <v>0</v>
      </c>
      <c r="K298" s="48">
        <f t="shared" si="4846"/>
        <v>0</v>
      </c>
      <c r="L298" s="98">
        <f t="shared" si="4590"/>
        <v>0</v>
      </c>
      <c r="M298" s="48"/>
      <c r="N298" s="48"/>
      <c r="O298" s="48"/>
      <c r="P298" s="48"/>
      <c r="Q298" s="48"/>
      <c r="R298" s="48"/>
      <c r="S298" s="48"/>
      <c r="T298" s="48"/>
      <c r="U298" s="48"/>
      <c r="V298" s="48"/>
      <c r="W298" s="48"/>
      <c r="X298" s="48">
        <f>$J298+$K298+$L298</f>
        <v>0</v>
      </c>
      <c r="Y298" s="48">
        <f t="shared" si="4812"/>
        <v>0</v>
      </c>
      <c r="Z298" s="48">
        <f t="shared" si="4812"/>
        <v>0</v>
      </c>
      <c r="AA298" s="48">
        <f t="shared" si="4812"/>
        <v>0</v>
      </c>
      <c r="AB298" s="48">
        <f t="shared" si="4812"/>
        <v>0</v>
      </c>
      <c r="AC298" s="48">
        <f t="shared" si="4812"/>
        <v>0</v>
      </c>
      <c r="AD298" s="48">
        <f t="shared" si="4812"/>
        <v>0</v>
      </c>
      <c r="AE298" s="48">
        <f t="shared" si="4812"/>
        <v>0</v>
      </c>
      <c r="AF298" s="48">
        <f t="shared" si="4812"/>
        <v>0</v>
      </c>
      <c r="AG298" s="48">
        <f t="shared" si="4812"/>
        <v>0</v>
      </c>
      <c r="AH298" s="48">
        <f t="shared" si="4812"/>
        <v>0</v>
      </c>
      <c r="AI298" s="48">
        <f t="shared" si="4812"/>
        <v>0</v>
      </c>
      <c r="AJ298" s="48">
        <f t="shared" si="4812"/>
        <v>0</v>
      </c>
      <c r="AK298" s="48">
        <f t="shared" si="4812"/>
        <v>0</v>
      </c>
      <c r="AL298" s="48">
        <f t="shared" si="4812"/>
        <v>0</v>
      </c>
      <c r="AM298" s="48">
        <f t="shared" si="4812"/>
        <v>0</v>
      </c>
      <c r="AN298" s="48">
        <f t="shared" si="4812"/>
        <v>0</v>
      </c>
      <c r="AO298" s="48">
        <f t="shared" si="4812"/>
        <v>0</v>
      </c>
      <c r="AP298" s="48">
        <f t="shared" si="4812"/>
        <v>0</v>
      </c>
      <c r="AQ298" s="48">
        <f t="shared" si="4812"/>
        <v>0</v>
      </c>
      <c r="AR298" s="48">
        <f t="shared" si="4812"/>
        <v>0</v>
      </c>
      <c r="AS298" s="48">
        <f t="shared" si="4812"/>
        <v>0</v>
      </c>
      <c r="AT298" s="48">
        <f t="shared" si="4812"/>
        <v>0</v>
      </c>
      <c r="AU298" s="48">
        <f t="shared" si="4812"/>
        <v>0</v>
      </c>
      <c r="AV298" s="48">
        <f t="shared" si="4812"/>
        <v>0</v>
      </c>
      <c r="AW298" s="48">
        <f t="shared" si="4812"/>
        <v>0</v>
      </c>
      <c r="AX298" s="48">
        <f t="shared" si="4812"/>
        <v>0</v>
      </c>
      <c r="AY298" s="48">
        <f t="shared" si="4777"/>
        <v>0</v>
      </c>
      <c r="AZ298" s="48">
        <f t="shared" si="4777"/>
        <v>0</v>
      </c>
      <c r="BA298" s="48">
        <f t="shared" si="4777"/>
        <v>0</v>
      </c>
      <c r="BB298" s="48">
        <f t="shared" si="4777"/>
        <v>0</v>
      </c>
      <c r="BC298" s="48"/>
      <c r="BE298" t="s">
        <v>187</v>
      </c>
      <c r="BP298">
        <f>BF287*X298</f>
        <v>0</v>
      </c>
      <c r="BQ298">
        <f t="shared" ref="BQ298" si="4910">BG287*Y298</f>
        <v>0</v>
      </c>
      <c r="BR298">
        <f t="shared" ref="BR298" si="4911">BH287*Z298</f>
        <v>0</v>
      </c>
      <c r="BS298">
        <f t="shared" ref="BS298" si="4912">BI287*AA298</f>
        <v>0</v>
      </c>
      <c r="BT298">
        <f t="shared" ref="BT298" si="4913">BJ287*AB298</f>
        <v>0</v>
      </c>
      <c r="BU298">
        <f t="shared" ref="BU298" si="4914">BK287*AC298</f>
        <v>0</v>
      </c>
      <c r="BV298">
        <f t="shared" ref="BV298" si="4915">BL287*AD298</f>
        <v>0</v>
      </c>
      <c r="BW298">
        <f t="shared" ref="BW298" si="4916">BM287*AE298</f>
        <v>0</v>
      </c>
      <c r="BX298">
        <f t="shared" ref="BX298" si="4917">BN287*AF298</f>
        <v>0</v>
      </c>
      <c r="BY298">
        <f t="shared" ref="BY298" si="4918">BO287*AG298</f>
        <v>0</v>
      </c>
      <c r="BZ298">
        <f t="shared" ref="BZ298" si="4919">BP287*AH298</f>
        <v>0</v>
      </c>
      <c r="CA298">
        <f t="shared" ref="CA298" si="4920">BQ287*AI298</f>
        <v>0</v>
      </c>
      <c r="CB298">
        <f t="shared" ref="CB298" si="4921">BR287*AJ298</f>
        <v>0</v>
      </c>
      <c r="CC298">
        <f t="shared" ref="CC298" si="4922">BS287*AK298</f>
        <v>0</v>
      </c>
      <c r="CD298">
        <f t="shared" ref="CD298" si="4923">BT287*AL298</f>
        <v>0</v>
      </c>
      <c r="CE298">
        <f t="shared" ref="CE298" si="4924">BU287*AM298</f>
        <v>0</v>
      </c>
      <c r="CF298">
        <f t="shared" ref="CF298" si="4925">BV287*AN298</f>
        <v>0</v>
      </c>
      <c r="CG298">
        <f t="shared" ref="CG298" si="4926">BW287*AO298</f>
        <v>0</v>
      </c>
      <c r="CH298">
        <f t="shared" ref="CH298" si="4927">BX287*AP298</f>
        <v>0</v>
      </c>
      <c r="CI298">
        <f t="shared" ref="CI298" si="4928">BY287*AQ298</f>
        <v>0</v>
      </c>
      <c r="CJ298">
        <f t="shared" ref="CJ298" si="4929">BZ287*AR298</f>
        <v>0</v>
      </c>
      <c r="CK298">
        <f t="shared" ref="CK298" si="4930">CA287*AS298</f>
        <v>0</v>
      </c>
      <c r="CL298">
        <f t="shared" ref="CL298" si="4931">CB287*AT298</f>
        <v>0</v>
      </c>
      <c r="CM298">
        <f t="shared" ref="CM298" si="4932">CC287*AU298</f>
        <v>0</v>
      </c>
      <c r="CN298">
        <f t="shared" ref="CN298" si="4933">CD287*AV298</f>
        <v>0</v>
      </c>
      <c r="CO298">
        <f t="shared" ref="CO298" si="4934">CE287*AW298</f>
        <v>0</v>
      </c>
      <c r="CP298">
        <f t="shared" ref="CP298" si="4935">CF287*AX298</f>
        <v>0</v>
      </c>
      <c r="CQ298">
        <f t="shared" ref="CQ298" si="4936">CG287*AY298</f>
        <v>0</v>
      </c>
      <c r="CR298">
        <f t="shared" ref="CR298" si="4937">CH287*AZ298</f>
        <v>0</v>
      </c>
      <c r="CS298">
        <f t="shared" ref="CS298" si="4938">CI287*BA298</f>
        <v>0</v>
      </c>
      <c r="CT298">
        <f t="shared" ref="CT298" si="4939">CJ287*BB298</f>
        <v>0</v>
      </c>
    </row>
    <row r="299" spans="5:98" x14ac:dyDescent="0.3">
      <c r="F299" s="91">
        <f t="shared" si="4630"/>
        <v>150</v>
      </c>
      <c r="G299" s="91">
        <f t="shared" si="4630"/>
        <v>150</v>
      </c>
      <c r="H299" s="4">
        <f t="shared" si="4630"/>
        <v>1</v>
      </c>
      <c r="I299">
        <v>55</v>
      </c>
      <c r="J299" s="48">
        <f t="shared" si="4588"/>
        <v>0</v>
      </c>
      <c r="K299" s="48">
        <f t="shared" si="4846"/>
        <v>0</v>
      </c>
      <c r="L299" s="98">
        <f t="shared" si="4590"/>
        <v>0</v>
      </c>
      <c r="M299" s="48"/>
      <c r="N299" s="48"/>
      <c r="O299" s="48"/>
      <c r="P299" s="48"/>
      <c r="Q299" s="48"/>
      <c r="R299" s="48"/>
      <c r="S299" s="48"/>
      <c r="T299" s="48"/>
      <c r="U299" s="48"/>
      <c r="V299" s="48"/>
      <c r="W299" s="48"/>
      <c r="X299" s="48"/>
      <c r="Y299" s="48">
        <f>$J299+$K299+$L299</f>
        <v>0</v>
      </c>
      <c r="Z299" s="48">
        <f t="shared" si="4812"/>
        <v>0</v>
      </c>
      <c r="AA299" s="48">
        <f t="shared" si="4812"/>
        <v>0</v>
      </c>
      <c r="AB299" s="48">
        <f t="shared" si="4812"/>
        <v>0</v>
      </c>
      <c r="AC299" s="48">
        <f t="shared" si="4812"/>
        <v>0</v>
      </c>
      <c r="AD299" s="48">
        <f t="shared" si="4812"/>
        <v>0</v>
      </c>
      <c r="AE299" s="48">
        <f t="shared" si="4812"/>
        <v>0</v>
      </c>
      <c r="AF299" s="48">
        <f t="shared" si="4812"/>
        <v>0</v>
      </c>
      <c r="AG299" s="48">
        <f t="shared" si="4812"/>
        <v>0</v>
      </c>
      <c r="AH299" s="48">
        <f t="shared" si="4812"/>
        <v>0</v>
      </c>
      <c r="AI299" s="48">
        <f t="shared" si="4812"/>
        <v>0</v>
      </c>
      <c r="AJ299" s="48">
        <f t="shared" si="4812"/>
        <v>0</v>
      </c>
      <c r="AK299" s="48">
        <f t="shared" si="4812"/>
        <v>0</v>
      </c>
      <c r="AL299" s="48">
        <f t="shared" si="4812"/>
        <v>0</v>
      </c>
      <c r="AM299" s="48">
        <f t="shared" si="4812"/>
        <v>0</v>
      </c>
      <c r="AN299" s="48">
        <f t="shared" si="4812"/>
        <v>0</v>
      </c>
      <c r="AO299" s="48">
        <f t="shared" si="4812"/>
        <v>0</v>
      </c>
      <c r="AP299" s="48">
        <f t="shared" si="4812"/>
        <v>0</v>
      </c>
      <c r="AQ299" s="48">
        <f t="shared" si="4812"/>
        <v>0</v>
      </c>
      <c r="AR299" s="48">
        <f t="shared" si="4812"/>
        <v>0</v>
      </c>
      <c r="AS299" s="48">
        <f t="shared" si="4812"/>
        <v>0</v>
      </c>
      <c r="AT299" s="48">
        <f t="shared" si="4812"/>
        <v>0</v>
      </c>
      <c r="AU299" s="48">
        <f t="shared" si="4812"/>
        <v>0</v>
      </c>
      <c r="AV299" s="48">
        <f t="shared" si="4812"/>
        <v>0</v>
      </c>
      <c r="AW299" s="48">
        <f t="shared" si="4812"/>
        <v>0</v>
      </c>
      <c r="AX299" s="48">
        <f t="shared" si="4812"/>
        <v>0</v>
      </c>
      <c r="AY299" s="48">
        <f t="shared" si="4777"/>
        <v>0</v>
      </c>
      <c r="AZ299" s="48">
        <f t="shared" si="4777"/>
        <v>0</v>
      </c>
      <c r="BA299" s="48">
        <f t="shared" si="4777"/>
        <v>0</v>
      </c>
      <c r="BB299" s="48">
        <f t="shared" si="4777"/>
        <v>0</v>
      </c>
      <c r="BC299" s="48"/>
      <c r="BE299" t="s">
        <v>188</v>
      </c>
      <c r="BQ299">
        <f>BF287*Y299</f>
        <v>0</v>
      </c>
      <c r="BR299">
        <f t="shared" ref="BR299" si="4940">BG287*Z299</f>
        <v>0</v>
      </c>
      <c r="BS299">
        <f t="shared" ref="BS299" si="4941">BH287*AA299</f>
        <v>0</v>
      </c>
      <c r="BT299">
        <f t="shared" ref="BT299" si="4942">BI287*AB299</f>
        <v>0</v>
      </c>
      <c r="BU299">
        <f t="shared" ref="BU299" si="4943">BJ287*AC299</f>
        <v>0</v>
      </c>
      <c r="BV299">
        <f t="shared" ref="BV299" si="4944">BK287*AD299</f>
        <v>0</v>
      </c>
      <c r="BW299">
        <f t="shared" ref="BW299" si="4945">BL287*AE299</f>
        <v>0</v>
      </c>
      <c r="BX299">
        <f t="shared" ref="BX299" si="4946">BM287*AF299</f>
        <v>0</v>
      </c>
      <c r="BY299">
        <f t="shared" ref="BY299" si="4947">BN287*AG299</f>
        <v>0</v>
      </c>
      <c r="BZ299">
        <f t="shared" ref="BZ299" si="4948">BO287*AH299</f>
        <v>0</v>
      </c>
      <c r="CA299">
        <f t="shared" ref="CA299" si="4949">BP287*AI299</f>
        <v>0</v>
      </c>
      <c r="CB299">
        <f t="shared" ref="CB299" si="4950">BQ287*AJ299</f>
        <v>0</v>
      </c>
      <c r="CC299">
        <f t="shared" ref="CC299" si="4951">BR287*AK299</f>
        <v>0</v>
      </c>
      <c r="CD299">
        <f t="shared" ref="CD299" si="4952">BS287*AL299</f>
        <v>0</v>
      </c>
      <c r="CE299">
        <f t="shared" ref="CE299" si="4953">BT287*AM299</f>
        <v>0</v>
      </c>
      <c r="CF299">
        <f t="shared" ref="CF299" si="4954">BU287*AN299</f>
        <v>0</v>
      </c>
      <c r="CG299">
        <f t="shared" ref="CG299" si="4955">BV287*AO299</f>
        <v>0</v>
      </c>
      <c r="CH299">
        <f t="shared" ref="CH299" si="4956">BW287*AP299</f>
        <v>0</v>
      </c>
      <c r="CI299">
        <f t="shared" ref="CI299" si="4957">BX287*AQ299</f>
        <v>0</v>
      </c>
      <c r="CJ299">
        <f t="shared" ref="CJ299" si="4958">BY287*AR299</f>
        <v>0</v>
      </c>
      <c r="CK299">
        <f t="shared" ref="CK299" si="4959">BZ287*AS299</f>
        <v>0</v>
      </c>
      <c r="CL299">
        <f t="shared" ref="CL299" si="4960">CA287*AT299</f>
        <v>0</v>
      </c>
      <c r="CM299">
        <f t="shared" ref="CM299" si="4961">CB287*AU299</f>
        <v>0</v>
      </c>
      <c r="CN299">
        <f t="shared" ref="CN299" si="4962">CC287*AV299</f>
        <v>0</v>
      </c>
      <c r="CO299">
        <f t="shared" ref="CO299" si="4963">CD287*AW299</f>
        <v>0</v>
      </c>
      <c r="CP299">
        <f t="shared" ref="CP299" si="4964">CE287*AX299</f>
        <v>0</v>
      </c>
      <c r="CQ299">
        <f t="shared" ref="CQ299" si="4965">CF287*AY299</f>
        <v>0</v>
      </c>
      <c r="CR299">
        <f t="shared" ref="CR299" si="4966">CG287*AZ299</f>
        <v>0</v>
      </c>
      <c r="CS299">
        <f t="shared" ref="CS299" si="4967">CH287*BA299</f>
        <v>0</v>
      </c>
      <c r="CT299">
        <f t="shared" ref="CT299" si="4968">CI287*BB299</f>
        <v>0</v>
      </c>
    </row>
    <row r="300" spans="5:98" x14ac:dyDescent="0.3">
      <c r="F300" s="91">
        <f t="shared" si="4630"/>
        <v>150</v>
      </c>
      <c r="G300" s="91">
        <f t="shared" si="4630"/>
        <v>150</v>
      </c>
      <c r="H300" s="4">
        <f t="shared" si="4630"/>
        <v>1</v>
      </c>
      <c r="I300">
        <v>60</v>
      </c>
      <c r="J300" s="48">
        <f t="shared" si="4588"/>
        <v>0</v>
      </c>
      <c r="K300" s="48">
        <f t="shared" si="4846"/>
        <v>0</v>
      </c>
      <c r="L300" s="98">
        <f t="shared" si="4590"/>
        <v>0</v>
      </c>
      <c r="M300" s="48"/>
      <c r="N300" s="48"/>
      <c r="O300" s="48"/>
      <c r="P300" s="48"/>
      <c r="Q300" s="48"/>
      <c r="R300" s="48"/>
      <c r="S300" s="48"/>
      <c r="T300" s="48"/>
      <c r="U300" s="48"/>
      <c r="V300" s="48"/>
      <c r="W300" s="48"/>
      <c r="X300" s="48"/>
      <c r="Y300" s="48"/>
      <c r="Z300" s="48">
        <f>$J300+$K300+$L300</f>
        <v>0</v>
      </c>
      <c r="AA300" s="48">
        <f t="shared" si="4812"/>
        <v>0</v>
      </c>
      <c r="AB300" s="48">
        <f t="shared" si="4812"/>
        <v>0</v>
      </c>
      <c r="AC300" s="48">
        <f t="shared" si="4812"/>
        <v>0</v>
      </c>
      <c r="AD300" s="48">
        <f t="shared" si="4812"/>
        <v>0</v>
      </c>
      <c r="AE300" s="48">
        <f t="shared" si="4812"/>
        <v>0</v>
      </c>
      <c r="AF300" s="48">
        <f t="shared" si="4812"/>
        <v>0</v>
      </c>
      <c r="AG300" s="48">
        <f t="shared" si="4812"/>
        <v>0</v>
      </c>
      <c r="AH300" s="48">
        <f t="shared" si="4812"/>
        <v>0</v>
      </c>
      <c r="AI300" s="48">
        <f t="shared" si="4812"/>
        <v>0</v>
      </c>
      <c r="AJ300" s="48">
        <f t="shared" si="4812"/>
        <v>0</v>
      </c>
      <c r="AK300" s="48">
        <f t="shared" si="4812"/>
        <v>0</v>
      </c>
      <c r="AL300" s="48">
        <f t="shared" si="4812"/>
        <v>0</v>
      </c>
      <c r="AM300" s="48">
        <f t="shared" si="4812"/>
        <v>0</v>
      </c>
      <c r="AN300" s="48">
        <f t="shared" si="4812"/>
        <v>0</v>
      </c>
      <c r="AO300" s="48">
        <f t="shared" si="4812"/>
        <v>0</v>
      </c>
      <c r="AP300" s="48">
        <f t="shared" si="4812"/>
        <v>0</v>
      </c>
      <c r="AQ300" s="48">
        <f t="shared" si="4812"/>
        <v>0</v>
      </c>
      <c r="AR300" s="48">
        <f t="shared" si="4812"/>
        <v>0</v>
      </c>
      <c r="AS300" s="48">
        <f t="shared" si="4812"/>
        <v>0</v>
      </c>
      <c r="AT300" s="48">
        <f t="shared" si="4812"/>
        <v>0</v>
      </c>
      <c r="AU300" s="48">
        <f t="shared" si="4812"/>
        <v>0</v>
      </c>
      <c r="AV300" s="48">
        <f t="shared" si="4812"/>
        <v>0</v>
      </c>
      <c r="AW300" s="48">
        <f t="shared" si="4812"/>
        <v>0</v>
      </c>
      <c r="AX300" s="48">
        <f t="shared" si="4812"/>
        <v>0</v>
      </c>
      <c r="AY300" s="48">
        <f t="shared" si="4777"/>
        <v>0</v>
      </c>
      <c r="AZ300" s="48">
        <f t="shared" si="4777"/>
        <v>0</v>
      </c>
      <c r="BA300" s="48">
        <f t="shared" si="4777"/>
        <v>0</v>
      </c>
      <c r="BB300" s="48">
        <f t="shared" si="4777"/>
        <v>0</v>
      </c>
      <c r="BC300" s="48"/>
      <c r="BE300" t="s">
        <v>189</v>
      </c>
      <c r="BR300">
        <f>BF287*Z300</f>
        <v>0</v>
      </c>
      <c r="BS300">
        <f t="shared" ref="BS300" si="4969">BG287*AA300</f>
        <v>0</v>
      </c>
      <c r="BT300">
        <f t="shared" ref="BT300" si="4970">BH287*AB300</f>
        <v>0</v>
      </c>
      <c r="BU300">
        <f t="shared" ref="BU300" si="4971">BI287*AC300</f>
        <v>0</v>
      </c>
      <c r="BV300">
        <f t="shared" ref="BV300" si="4972">BJ287*AD300</f>
        <v>0</v>
      </c>
      <c r="BW300">
        <f t="shared" ref="BW300" si="4973">BK287*AE300</f>
        <v>0</v>
      </c>
      <c r="BX300">
        <f t="shared" ref="BX300" si="4974">BL287*AF300</f>
        <v>0</v>
      </c>
      <c r="BY300">
        <f t="shared" ref="BY300" si="4975">BM287*AG300</f>
        <v>0</v>
      </c>
      <c r="BZ300">
        <f t="shared" ref="BZ300" si="4976">BN287*AH300</f>
        <v>0</v>
      </c>
      <c r="CA300">
        <f t="shared" ref="CA300" si="4977">BO287*AI300</f>
        <v>0</v>
      </c>
      <c r="CB300">
        <f t="shared" ref="CB300" si="4978">BP287*AJ300</f>
        <v>0</v>
      </c>
      <c r="CC300">
        <f t="shared" ref="CC300" si="4979">BQ287*AK300</f>
        <v>0</v>
      </c>
      <c r="CD300">
        <f t="shared" ref="CD300" si="4980">BR287*AL300</f>
        <v>0</v>
      </c>
      <c r="CE300">
        <f t="shared" ref="CE300" si="4981">BS287*AM300</f>
        <v>0</v>
      </c>
      <c r="CF300">
        <f t="shared" ref="CF300" si="4982">BT287*AN300</f>
        <v>0</v>
      </c>
      <c r="CG300">
        <f t="shared" ref="CG300" si="4983">BU287*AO300</f>
        <v>0</v>
      </c>
      <c r="CH300">
        <f t="shared" ref="CH300" si="4984">BV287*AP300</f>
        <v>0</v>
      </c>
      <c r="CI300">
        <f t="shared" ref="CI300" si="4985">BW287*AQ300</f>
        <v>0</v>
      </c>
      <c r="CJ300">
        <f t="shared" ref="CJ300" si="4986">BX287*AR300</f>
        <v>0</v>
      </c>
      <c r="CK300">
        <f t="shared" ref="CK300" si="4987">BY287*AS300</f>
        <v>0</v>
      </c>
      <c r="CL300">
        <f t="shared" ref="CL300" si="4988">BZ287*AT300</f>
        <v>0</v>
      </c>
      <c r="CM300">
        <f t="shared" ref="CM300" si="4989">CA287*AU300</f>
        <v>0</v>
      </c>
      <c r="CN300">
        <f t="shared" ref="CN300" si="4990">CB287*AV300</f>
        <v>0</v>
      </c>
      <c r="CO300">
        <f t="shared" ref="CO300" si="4991">CC287*AW300</f>
        <v>0</v>
      </c>
      <c r="CP300">
        <f t="shared" ref="CP300" si="4992">CD287*AX300</f>
        <v>0</v>
      </c>
      <c r="CQ300">
        <f t="shared" ref="CQ300" si="4993">CE287*AY300</f>
        <v>0</v>
      </c>
      <c r="CR300">
        <f t="shared" ref="CR300" si="4994">CF287*AZ300</f>
        <v>0</v>
      </c>
      <c r="CS300">
        <f t="shared" ref="CS300" si="4995">CG287*BA300</f>
        <v>0</v>
      </c>
      <c r="CT300">
        <f t="shared" ref="CT300" si="4996">CH287*BB300</f>
        <v>0</v>
      </c>
    </row>
    <row r="301" spans="5:98" x14ac:dyDescent="0.3">
      <c r="F301" s="91">
        <f t="shared" si="4630"/>
        <v>150</v>
      </c>
      <c r="G301" s="91">
        <f t="shared" si="4630"/>
        <v>150</v>
      </c>
      <c r="H301" s="4">
        <f t="shared" si="4630"/>
        <v>1</v>
      </c>
      <c r="I301">
        <v>65</v>
      </c>
      <c r="J301" s="48">
        <f t="shared" si="4588"/>
        <v>0</v>
      </c>
      <c r="K301" s="48">
        <f t="shared" si="4846"/>
        <v>0</v>
      </c>
      <c r="L301" s="98">
        <f t="shared" si="4590"/>
        <v>0</v>
      </c>
      <c r="M301" s="48"/>
      <c r="N301" s="48"/>
      <c r="O301" s="48"/>
      <c r="P301" s="48"/>
      <c r="Q301" s="48"/>
      <c r="R301" s="48"/>
      <c r="S301" s="48"/>
      <c r="T301" s="48"/>
      <c r="U301" s="48"/>
      <c r="V301" s="48"/>
      <c r="W301" s="48"/>
      <c r="X301" s="48"/>
      <c r="Y301" s="48"/>
      <c r="Z301" s="48"/>
      <c r="AA301" s="48">
        <f>$J301+$K301+$L301</f>
        <v>0</v>
      </c>
      <c r="AB301" s="48">
        <f t="shared" si="4812"/>
        <v>0</v>
      </c>
      <c r="AC301" s="48">
        <f t="shared" si="4812"/>
        <v>0</v>
      </c>
      <c r="AD301" s="48">
        <f t="shared" si="4812"/>
        <v>0</v>
      </c>
      <c r="AE301" s="48">
        <f t="shared" si="4812"/>
        <v>0</v>
      </c>
      <c r="AF301" s="48">
        <f t="shared" si="4812"/>
        <v>0</v>
      </c>
      <c r="AG301" s="48">
        <f t="shared" si="4812"/>
        <v>0</v>
      </c>
      <c r="AH301" s="48">
        <f t="shared" si="4812"/>
        <v>0</v>
      </c>
      <c r="AI301" s="48">
        <f t="shared" si="4812"/>
        <v>0</v>
      </c>
      <c r="AJ301" s="48">
        <f t="shared" si="4812"/>
        <v>0</v>
      </c>
      <c r="AK301" s="48">
        <f t="shared" si="4812"/>
        <v>0</v>
      </c>
      <c r="AL301" s="48">
        <f t="shared" si="4812"/>
        <v>0</v>
      </c>
      <c r="AM301" s="48">
        <f t="shared" si="4812"/>
        <v>0</v>
      </c>
      <c r="AN301" s="48">
        <f t="shared" si="4812"/>
        <v>0</v>
      </c>
      <c r="AO301" s="48">
        <f t="shared" si="4812"/>
        <v>0</v>
      </c>
      <c r="AP301" s="48">
        <f t="shared" si="4812"/>
        <v>0</v>
      </c>
      <c r="AQ301" s="48">
        <f t="shared" si="4812"/>
        <v>0</v>
      </c>
      <c r="AR301" s="48">
        <f t="shared" si="4812"/>
        <v>0</v>
      </c>
      <c r="AS301" s="48">
        <f t="shared" si="4812"/>
        <v>0</v>
      </c>
      <c r="AT301" s="48">
        <f t="shared" si="4812"/>
        <v>0</v>
      </c>
      <c r="AU301" s="48">
        <f t="shared" si="4812"/>
        <v>0</v>
      </c>
      <c r="AV301" s="48">
        <f t="shared" si="4812"/>
        <v>0</v>
      </c>
      <c r="AW301" s="48">
        <f t="shared" si="4812"/>
        <v>0</v>
      </c>
      <c r="AX301" s="48">
        <f t="shared" si="4812"/>
        <v>0</v>
      </c>
      <c r="AY301" s="48">
        <f t="shared" si="4777"/>
        <v>0</v>
      </c>
      <c r="AZ301" s="48">
        <f t="shared" si="4777"/>
        <v>0</v>
      </c>
      <c r="BA301" s="48">
        <f t="shared" si="4777"/>
        <v>0</v>
      </c>
      <c r="BB301" s="48">
        <f t="shared" si="4777"/>
        <v>0</v>
      </c>
      <c r="BC301" s="48"/>
      <c r="BE301" t="s">
        <v>190</v>
      </c>
      <c r="BS301">
        <f>BF287*AA301</f>
        <v>0</v>
      </c>
      <c r="BT301">
        <f t="shared" ref="BT301" si="4997">BG287*AB301</f>
        <v>0</v>
      </c>
      <c r="BU301">
        <f t="shared" ref="BU301" si="4998">BH287*AC301</f>
        <v>0</v>
      </c>
      <c r="BV301">
        <f t="shared" ref="BV301" si="4999">BI287*AD301</f>
        <v>0</v>
      </c>
      <c r="BW301">
        <f t="shared" ref="BW301" si="5000">BJ287*AE301</f>
        <v>0</v>
      </c>
      <c r="BX301">
        <f t="shared" ref="BX301" si="5001">BK287*AF301</f>
        <v>0</v>
      </c>
      <c r="BY301">
        <f t="shared" ref="BY301" si="5002">BL287*AG301</f>
        <v>0</v>
      </c>
      <c r="BZ301">
        <f t="shared" ref="BZ301" si="5003">BM287*AH301</f>
        <v>0</v>
      </c>
      <c r="CA301">
        <f t="shared" ref="CA301" si="5004">BN287*AI301</f>
        <v>0</v>
      </c>
      <c r="CB301">
        <f t="shared" ref="CB301" si="5005">BO287*AJ301</f>
        <v>0</v>
      </c>
      <c r="CC301">
        <f t="shared" ref="CC301" si="5006">BP287*AK301</f>
        <v>0</v>
      </c>
      <c r="CD301">
        <f t="shared" ref="CD301" si="5007">BQ287*AL301</f>
        <v>0</v>
      </c>
      <c r="CE301">
        <f t="shared" ref="CE301" si="5008">BR287*AM301</f>
        <v>0</v>
      </c>
      <c r="CF301">
        <f t="shared" ref="CF301" si="5009">BS287*AN301</f>
        <v>0</v>
      </c>
      <c r="CG301">
        <f t="shared" ref="CG301" si="5010">BT287*AO301</f>
        <v>0</v>
      </c>
      <c r="CH301">
        <f t="shared" ref="CH301" si="5011">BU287*AP301</f>
        <v>0</v>
      </c>
      <c r="CI301">
        <f t="shared" ref="CI301" si="5012">BV287*AQ301</f>
        <v>0</v>
      </c>
      <c r="CJ301">
        <f t="shared" ref="CJ301" si="5013">BW287*AR301</f>
        <v>0</v>
      </c>
      <c r="CK301">
        <f t="shared" ref="CK301" si="5014">BX287*AS301</f>
        <v>0</v>
      </c>
      <c r="CL301">
        <f t="shared" ref="CL301" si="5015">BY287*AT301</f>
        <v>0</v>
      </c>
      <c r="CM301">
        <f t="shared" ref="CM301" si="5016">BZ287*AU301</f>
        <v>0</v>
      </c>
      <c r="CN301">
        <f t="shared" ref="CN301" si="5017">CA287*AV301</f>
        <v>0</v>
      </c>
      <c r="CO301">
        <f t="shared" ref="CO301" si="5018">CB287*AW301</f>
        <v>0</v>
      </c>
      <c r="CP301">
        <f t="shared" ref="CP301" si="5019">CC287*AX301</f>
        <v>0</v>
      </c>
      <c r="CQ301">
        <f t="shared" ref="CQ301" si="5020">CD287*AY301</f>
        <v>0</v>
      </c>
      <c r="CR301">
        <f t="shared" ref="CR301" si="5021">CE287*AZ301</f>
        <v>0</v>
      </c>
      <c r="CS301">
        <f t="shared" ref="CS301" si="5022">CF287*BA301</f>
        <v>0</v>
      </c>
      <c r="CT301">
        <f t="shared" ref="CT301" si="5023">CG287*BB301</f>
        <v>0</v>
      </c>
    </row>
    <row r="302" spans="5:98" x14ac:dyDescent="0.3">
      <c r="F302" s="91">
        <f t="shared" si="4630"/>
        <v>150</v>
      </c>
      <c r="G302" s="91">
        <f t="shared" si="4630"/>
        <v>150</v>
      </c>
      <c r="H302" s="4">
        <f t="shared" si="4630"/>
        <v>1</v>
      </c>
      <c r="I302">
        <v>70</v>
      </c>
      <c r="J302" s="48">
        <f t="shared" si="4588"/>
        <v>0</v>
      </c>
      <c r="K302" s="48">
        <f t="shared" si="4846"/>
        <v>0</v>
      </c>
      <c r="L302" s="98">
        <f t="shared" si="4590"/>
        <v>0</v>
      </c>
      <c r="M302" s="48"/>
      <c r="N302" s="48"/>
      <c r="O302" s="48"/>
      <c r="P302" s="48"/>
      <c r="Q302" s="48"/>
      <c r="R302" s="48"/>
      <c r="S302" s="48"/>
      <c r="T302" s="48"/>
      <c r="U302" s="48"/>
      <c r="V302" s="48"/>
      <c r="W302" s="48"/>
      <c r="X302" s="48"/>
      <c r="Y302" s="48"/>
      <c r="Z302" s="48"/>
      <c r="AA302" s="48"/>
      <c r="AB302" s="48">
        <f>$J302+$K302+$L302</f>
        <v>0</v>
      </c>
      <c r="AC302" s="48">
        <f t="shared" si="4812"/>
        <v>0</v>
      </c>
      <c r="AD302" s="48">
        <f t="shared" si="4812"/>
        <v>0</v>
      </c>
      <c r="AE302" s="48">
        <f t="shared" si="4812"/>
        <v>0</v>
      </c>
      <c r="AF302" s="48">
        <f t="shared" si="4812"/>
        <v>0</v>
      </c>
      <c r="AG302" s="48">
        <f t="shared" si="4812"/>
        <v>0</v>
      </c>
      <c r="AH302" s="48">
        <f t="shared" si="4812"/>
        <v>0</v>
      </c>
      <c r="AI302" s="48">
        <f t="shared" si="4812"/>
        <v>0</v>
      </c>
      <c r="AJ302" s="48">
        <f t="shared" si="4812"/>
        <v>0</v>
      </c>
      <c r="AK302" s="48">
        <f t="shared" si="4812"/>
        <v>0</v>
      </c>
      <c r="AL302" s="48">
        <f t="shared" si="4812"/>
        <v>0</v>
      </c>
      <c r="AM302" s="48">
        <f t="shared" si="4812"/>
        <v>0</v>
      </c>
      <c r="AN302" s="48">
        <f t="shared" si="4812"/>
        <v>0</v>
      </c>
      <c r="AO302" s="48">
        <f t="shared" si="4812"/>
        <v>0</v>
      </c>
      <c r="AP302" s="48">
        <f t="shared" si="4812"/>
        <v>0</v>
      </c>
      <c r="AQ302" s="48">
        <f t="shared" si="4812"/>
        <v>0</v>
      </c>
      <c r="AR302" s="48">
        <f t="shared" si="4812"/>
        <v>0</v>
      </c>
      <c r="AS302" s="48">
        <f t="shared" si="4812"/>
        <v>0</v>
      </c>
      <c r="AT302" s="48">
        <f t="shared" si="4812"/>
        <v>0</v>
      </c>
      <c r="AU302" s="48">
        <f t="shared" si="4812"/>
        <v>0</v>
      </c>
      <c r="AV302" s="48">
        <f t="shared" si="4812"/>
        <v>0</v>
      </c>
      <c r="AW302" s="48">
        <f t="shared" si="4812"/>
        <v>0</v>
      </c>
      <c r="AX302" s="48">
        <f t="shared" si="4812"/>
        <v>0</v>
      </c>
      <c r="AY302" s="48">
        <f t="shared" si="4777"/>
        <v>0</v>
      </c>
      <c r="AZ302" s="48">
        <f t="shared" si="4777"/>
        <v>0</v>
      </c>
      <c r="BA302" s="48">
        <f t="shared" si="4777"/>
        <v>0</v>
      </c>
      <c r="BB302" s="48">
        <f t="shared" si="4777"/>
        <v>0</v>
      </c>
      <c r="BC302" s="48"/>
      <c r="BE302" t="s">
        <v>191</v>
      </c>
      <c r="BT302">
        <f>BF287*AB302</f>
        <v>0</v>
      </c>
      <c r="BU302">
        <f t="shared" ref="BU302" si="5024">BG287*AC302</f>
        <v>0</v>
      </c>
      <c r="BV302">
        <f t="shared" ref="BV302" si="5025">BH287*AD302</f>
        <v>0</v>
      </c>
      <c r="BW302">
        <f t="shared" ref="BW302" si="5026">BI287*AE302</f>
        <v>0</v>
      </c>
      <c r="BX302">
        <f t="shared" ref="BX302" si="5027">BJ287*AF302</f>
        <v>0</v>
      </c>
      <c r="BY302">
        <f t="shared" ref="BY302" si="5028">BK287*AG302</f>
        <v>0</v>
      </c>
      <c r="BZ302">
        <f t="shared" ref="BZ302" si="5029">BL287*AH302</f>
        <v>0</v>
      </c>
      <c r="CA302">
        <f t="shared" ref="CA302" si="5030">BM287*AI302</f>
        <v>0</v>
      </c>
      <c r="CB302">
        <f t="shared" ref="CB302" si="5031">BN287*AJ302</f>
        <v>0</v>
      </c>
      <c r="CC302">
        <f t="shared" ref="CC302" si="5032">BO287*AK302</f>
        <v>0</v>
      </c>
      <c r="CD302">
        <f t="shared" ref="CD302" si="5033">BP287*AL302</f>
        <v>0</v>
      </c>
      <c r="CE302">
        <f t="shared" ref="CE302" si="5034">BQ287*AM302</f>
        <v>0</v>
      </c>
      <c r="CF302">
        <f t="shared" ref="CF302" si="5035">BR287*AN302</f>
        <v>0</v>
      </c>
      <c r="CG302">
        <f t="shared" ref="CG302" si="5036">BS287*AO302</f>
        <v>0</v>
      </c>
      <c r="CH302">
        <f t="shared" ref="CH302" si="5037">BT287*AP302</f>
        <v>0</v>
      </c>
      <c r="CI302">
        <f t="shared" ref="CI302" si="5038">BU287*AQ302</f>
        <v>0</v>
      </c>
      <c r="CJ302">
        <f t="shared" ref="CJ302" si="5039">BV287*AR302</f>
        <v>0</v>
      </c>
      <c r="CK302">
        <f t="shared" ref="CK302" si="5040">BW287*AS302</f>
        <v>0</v>
      </c>
      <c r="CL302">
        <f t="shared" ref="CL302" si="5041">BX287*AT302</f>
        <v>0</v>
      </c>
      <c r="CM302">
        <f t="shared" ref="CM302" si="5042">BY287*AU302</f>
        <v>0</v>
      </c>
      <c r="CN302">
        <f t="shared" ref="CN302" si="5043">BZ287*AV302</f>
        <v>0</v>
      </c>
      <c r="CO302">
        <f t="shared" ref="CO302" si="5044">CA287*AW302</f>
        <v>0</v>
      </c>
      <c r="CP302">
        <f t="shared" ref="CP302" si="5045">CB287*AX302</f>
        <v>0</v>
      </c>
      <c r="CQ302">
        <f t="shared" ref="CQ302" si="5046">CC287*AY302</f>
        <v>0</v>
      </c>
      <c r="CR302">
        <f t="shared" ref="CR302" si="5047">CD287*AZ302</f>
        <v>0</v>
      </c>
      <c r="CS302">
        <f t="shared" ref="CS302" si="5048">CE287*BA302</f>
        <v>0</v>
      </c>
      <c r="CT302">
        <f t="shared" ref="CT302" si="5049">CF287*BB302</f>
        <v>0</v>
      </c>
    </row>
    <row r="303" spans="5:98" x14ac:dyDescent="0.3">
      <c r="F303" s="91">
        <f t="shared" si="4630"/>
        <v>150</v>
      </c>
      <c r="G303" s="91">
        <f t="shared" si="4630"/>
        <v>150</v>
      </c>
      <c r="H303" s="4">
        <f t="shared" si="4630"/>
        <v>1</v>
      </c>
      <c r="I303">
        <v>75</v>
      </c>
      <c r="J303" s="48">
        <f t="shared" si="4588"/>
        <v>0</v>
      </c>
      <c r="K303" s="48">
        <f t="shared" si="4846"/>
        <v>0</v>
      </c>
      <c r="L303" s="98">
        <f t="shared" si="4590"/>
        <v>0</v>
      </c>
      <c r="M303" s="48"/>
      <c r="N303" s="48"/>
      <c r="O303" s="48"/>
      <c r="P303" s="48"/>
      <c r="Q303" s="48"/>
      <c r="R303" s="48"/>
      <c r="S303" s="48"/>
      <c r="T303" s="48"/>
      <c r="U303" s="48"/>
      <c r="V303" s="48"/>
      <c r="W303" s="48"/>
      <c r="X303" s="48"/>
      <c r="Y303" s="48"/>
      <c r="Z303" s="48"/>
      <c r="AA303" s="48"/>
      <c r="AB303" s="48"/>
      <c r="AC303" s="48">
        <f>$J303+$K303+$L303</f>
        <v>0</v>
      </c>
      <c r="AD303" s="48">
        <f t="shared" si="4812"/>
        <v>0</v>
      </c>
      <c r="AE303" s="48">
        <f t="shared" si="4812"/>
        <v>0</v>
      </c>
      <c r="AF303" s="48">
        <f t="shared" si="4812"/>
        <v>0</v>
      </c>
      <c r="AG303" s="48">
        <f t="shared" si="4812"/>
        <v>0</v>
      </c>
      <c r="AH303" s="48">
        <f t="shared" si="4812"/>
        <v>0</v>
      </c>
      <c r="AI303" s="48">
        <f t="shared" si="4812"/>
        <v>0</v>
      </c>
      <c r="AJ303" s="48">
        <f t="shared" si="4812"/>
        <v>0</v>
      </c>
      <c r="AK303" s="48">
        <f t="shared" si="4812"/>
        <v>0</v>
      </c>
      <c r="AL303" s="48">
        <f t="shared" si="4812"/>
        <v>0</v>
      </c>
      <c r="AM303" s="48">
        <f t="shared" si="4812"/>
        <v>0</v>
      </c>
      <c r="AN303" s="48">
        <f t="shared" si="4812"/>
        <v>0</v>
      </c>
      <c r="AO303" s="48">
        <f t="shared" si="4812"/>
        <v>0</v>
      </c>
      <c r="AP303" s="48">
        <f t="shared" si="4812"/>
        <v>0</v>
      </c>
      <c r="AQ303" s="48">
        <f t="shared" si="4812"/>
        <v>0</v>
      </c>
      <c r="AR303" s="48">
        <f t="shared" si="4812"/>
        <v>0</v>
      </c>
      <c r="AS303" s="48">
        <f t="shared" si="4812"/>
        <v>0</v>
      </c>
      <c r="AT303" s="48">
        <f t="shared" si="4812"/>
        <v>0</v>
      </c>
      <c r="AU303" s="48">
        <f t="shared" si="4812"/>
        <v>0</v>
      </c>
      <c r="AV303" s="48">
        <f t="shared" si="4812"/>
        <v>0</v>
      </c>
      <c r="AW303" s="48">
        <f t="shared" si="4812"/>
        <v>0</v>
      </c>
      <c r="AX303" s="48">
        <f t="shared" si="4812"/>
        <v>0</v>
      </c>
      <c r="AY303" s="48">
        <f t="shared" si="4777"/>
        <v>0</v>
      </c>
      <c r="AZ303" s="48">
        <f t="shared" si="4777"/>
        <v>0</v>
      </c>
      <c r="BA303" s="48">
        <f t="shared" si="4777"/>
        <v>0</v>
      </c>
      <c r="BB303" s="48">
        <f t="shared" si="4777"/>
        <v>0</v>
      </c>
      <c r="BC303" s="48"/>
      <c r="BE303" t="s">
        <v>192</v>
      </c>
      <c r="BU303">
        <f>BF287*AC303</f>
        <v>0</v>
      </c>
      <c r="BV303">
        <f t="shared" ref="BV303" si="5050">BG287*AD303</f>
        <v>0</v>
      </c>
      <c r="BW303">
        <f t="shared" ref="BW303" si="5051">BH287*AE303</f>
        <v>0</v>
      </c>
      <c r="BX303">
        <f t="shared" ref="BX303" si="5052">BI287*AF303</f>
        <v>0</v>
      </c>
      <c r="BY303">
        <f t="shared" ref="BY303" si="5053">BJ287*AG303</f>
        <v>0</v>
      </c>
      <c r="BZ303">
        <f t="shared" ref="BZ303" si="5054">BK287*AH303</f>
        <v>0</v>
      </c>
      <c r="CA303">
        <f t="shared" ref="CA303" si="5055">BL287*AI303</f>
        <v>0</v>
      </c>
      <c r="CB303">
        <f t="shared" ref="CB303" si="5056">BM287*AJ303</f>
        <v>0</v>
      </c>
      <c r="CC303">
        <f t="shared" ref="CC303" si="5057">BN287*AK303</f>
        <v>0</v>
      </c>
      <c r="CD303">
        <f t="shared" ref="CD303" si="5058">BO287*AL303</f>
        <v>0</v>
      </c>
      <c r="CE303">
        <f t="shared" ref="CE303" si="5059">BP287*AM303</f>
        <v>0</v>
      </c>
      <c r="CF303">
        <f t="shared" ref="CF303" si="5060">BQ287*AN303</f>
        <v>0</v>
      </c>
      <c r="CG303">
        <f t="shared" ref="CG303" si="5061">BR287*AO303</f>
        <v>0</v>
      </c>
      <c r="CH303">
        <f t="shared" ref="CH303" si="5062">BS287*AP303</f>
        <v>0</v>
      </c>
      <c r="CI303">
        <f t="shared" ref="CI303" si="5063">BT287*AQ303</f>
        <v>0</v>
      </c>
      <c r="CJ303">
        <f t="shared" ref="CJ303" si="5064">BU287*AR303</f>
        <v>0</v>
      </c>
      <c r="CK303">
        <f t="shared" ref="CK303" si="5065">BV287*AS303</f>
        <v>0</v>
      </c>
      <c r="CL303">
        <f t="shared" ref="CL303" si="5066">BW287*AT303</f>
        <v>0</v>
      </c>
      <c r="CM303">
        <f t="shared" ref="CM303" si="5067">BX287*AU303</f>
        <v>0</v>
      </c>
      <c r="CN303">
        <f t="shared" ref="CN303" si="5068">BY287*AV303</f>
        <v>0</v>
      </c>
      <c r="CO303">
        <f t="shared" ref="CO303" si="5069">BZ287*AW303</f>
        <v>0</v>
      </c>
      <c r="CP303">
        <f t="shared" ref="CP303" si="5070">CA287*AX303</f>
        <v>0</v>
      </c>
      <c r="CQ303">
        <f t="shared" ref="CQ303" si="5071">CB287*AY303</f>
        <v>0</v>
      </c>
      <c r="CR303">
        <f t="shared" ref="CR303" si="5072">CC287*AZ303</f>
        <v>0</v>
      </c>
      <c r="CS303">
        <f t="shared" ref="CS303" si="5073">CD287*BA303</f>
        <v>0</v>
      </c>
      <c r="CT303">
        <f t="shared" ref="CT303" si="5074">CE287*BB303</f>
        <v>0</v>
      </c>
    </row>
    <row r="304" spans="5:98" x14ac:dyDescent="0.3">
      <c r="F304" s="91">
        <f t="shared" si="4630"/>
        <v>150</v>
      </c>
      <c r="G304" s="91">
        <f t="shared" si="4630"/>
        <v>150</v>
      </c>
      <c r="H304" s="4">
        <f t="shared" si="4630"/>
        <v>1</v>
      </c>
      <c r="I304">
        <v>80</v>
      </c>
      <c r="J304" s="48">
        <f t="shared" si="4588"/>
        <v>0</v>
      </c>
      <c r="K304" s="48">
        <f t="shared" si="4846"/>
        <v>0</v>
      </c>
      <c r="L304" s="98">
        <f t="shared" si="4590"/>
        <v>0</v>
      </c>
      <c r="M304" s="48"/>
      <c r="N304" s="48"/>
      <c r="O304" s="48"/>
      <c r="P304" s="48"/>
      <c r="Q304" s="48"/>
      <c r="R304" s="48"/>
      <c r="S304" s="48"/>
      <c r="T304" s="48"/>
      <c r="U304" s="48"/>
      <c r="V304" s="48"/>
      <c r="W304" s="48"/>
      <c r="X304" s="48"/>
      <c r="Y304" s="48"/>
      <c r="Z304" s="48"/>
      <c r="AA304" s="48"/>
      <c r="AB304" s="48"/>
      <c r="AC304" s="48"/>
      <c r="AD304" s="48">
        <f>$J304+$K304+$L304</f>
        <v>0</v>
      </c>
      <c r="AE304" s="48">
        <f t="shared" si="4812"/>
        <v>0</v>
      </c>
      <c r="AF304" s="48">
        <f t="shared" si="4812"/>
        <v>0</v>
      </c>
      <c r="AG304" s="48">
        <f t="shared" si="4812"/>
        <v>0</v>
      </c>
      <c r="AH304" s="48">
        <f t="shared" si="4812"/>
        <v>0</v>
      </c>
      <c r="AI304" s="48">
        <f t="shared" si="4812"/>
        <v>0</v>
      </c>
      <c r="AJ304" s="48">
        <f t="shared" si="4812"/>
        <v>0</v>
      </c>
      <c r="AK304" s="48">
        <f t="shared" si="4812"/>
        <v>0</v>
      </c>
      <c r="AL304" s="48">
        <f t="shared" si="4812"/>
        <v>0</v>
      </c>
      <c r="AM304" s="48">
        <f t="shared" si="4812"/>
        <v>0</v>
      </c>
      <c r="AN304" s="48">
        <f t="shared" si="4812"/>
        <v>0</v>
      </c>
      <c r="AO304" s="48">
        <f t="shared" si="4812"/>
        <v>0</v>
      </c>
      <c r="AP304" s="48">
        <f t="shared" si="4812"/>
        <v>0</v>
      </c>
      <c r="AQ304" s="48">
        <f t="shared" si="4812"/>
        <v>0</v>
      </c>
      <c r="AR304" s="48">
        <f t="shared" si="4812"/>
        <v>0</v>
      </c>
      <c r="AS304" s="48">
        <f t="shared" si="4812"/>
        <v>0</v>
      </c>
      <c r="AT304" s="48">
        <f t="shared" si="4812"/>
        <v>0</v>
      </c>
      <c r="AU304" s="48">
        <f t="shared" si="4812"/>
        <v>0</v>
      </c>
      <c r="AV304" s="48">
        <f t="shared" si="4812"/>
        <v>0</v>
      </c>
      <c r="AW304" s="48">
        <f t="shared" si="4812"/>
        <v>0</v>
      </c>
      <c r="AX304" s="48">
        <f t="shared" si="4812"/>
        <v>0</v>
      </c>
      <c r="AY304" s="48">
        <f t="shared" si="4777"/>
        <v>0</v>
      </c>
      <c r="AZ304" s="48">
        <f t="shared" si="4777"/>
        <v>0</v>
      </c>
      <c r="BA304" s="48">
        <f t="shared" si="4777"/>
        <v>0</v>
      </c>
      <c r="BB304" s="48">
        <f t="shared" si="4777"/>
        <v>0</v>
      </c>
      <c r="BC304" s="48"/>
      <c r="BE304" t="s">
        <v>193</v>
      </c>
      <c r="BV304">
        <f>BF287*AD304</f>
        <v>0</v>
      </c>
      <c r="BW304">
        <f t="shared" ref="BW304" si="5075">BG287*AE304</f>
        <v>0</v>
      </c>
      <c r="BX304">
        <f t="shared" ref="BX304" si="5076">BH287*AF304</f>
        <v>0</v>
      </c>
      <c r="BY304">
        <f t="shared" ref="BY304" si="5077">BI287*AG304</f>
        <v>0</v>
      </c>
      <c r="BZ304">
        <f t="shared" ref="BZ304" si="5078">BJ287*AH304</f>
        <v>0</v>
      </c>
      <c r="CA304">
        <f t="shared" ref="CA304" si="5079">BK287*AI304</f>
        <v>0</v>
      </c>
      <c r="CB304">
        <f t="shared" ref="CB304" si="5080">BL287*AJ304</f>
        <v>0</v>
      </c>
      <c r="CC304">
        <f t="shared" ref="CC304" si="5081">BM287*AK304</f>
        <v>0</v>
      </c>
      <c r="CD304">
        <f t="shared" ref="CD304" si="5082">BN287*AL304</f>
        <v>0</v>
      </c>
      <c r="CE304">
        <f t="shared" ref="CE304" si="5083">BO287*AM304</f>
        <v>0</v>
      </c>
      <c r="CF304">
        <f t="shared" ref="CF304" si="5084">BP287*AN304</f>
        <v>0</v>
      </c>
      <c r="CG304">
        <f t="shared" ref="CG304" si="5085">BQ287*AO304</f>
        <v>0</v>
      </c>
      <c r="CH304">
        <f t="shared" ref="CH304" si="5086">BR287*AP304</f>
        <v>0</v>
      </c>
      <c r="CI304">
        <f t="shared" ref="CI304" si="5087">BS287*AQ304</f>
        <v>0</v>
      </c>
      <c r="CJ304">
        <f t="shared" ref="CJ304" si="5088">BT287*AR304</f>
        <v>0</v>
      </c>
      <c r="CK304">
        <f t="shared" ref="CK304" si="5089">BU287*AS304</f>
        <v>0</v>
      </c>
      <c r="CL304">
        <f t="shared" ref="CL304" si="5090">BV287*AT304</f>
        <v>0</v>
      </c>
      <c r="CM304">
        <f t="shared" ref="CM304" si="5091">BW287*AU304</f>
        <v>0</v>
      </c>
      <c r="CN304">
        <f t="shared" ref="CN304" si="5092">BX287*AV304</f>
        <v>0</v>
      </c>
      <c r="CO304">
        <f t="shared" ref="CO304" si="5093">BY287*AW304</f>
        <v>0</v>
      </c>
      <c r="CP304">
        <f t="shared" ref="CP304" si="5094">BZ287*AX304</f>
        <v>0</v>
      </c>
      <c r="CQ304">
        <f t="shared" ref="CQ304" si="5095">CA287*AY304</f>
        <v>0</v>
      </c>
      <c r="CR304">
        <f t="shared" ref="CR304" si="5096">CB287*AZ304</f>
        <v>0</v>
      </c>
      <c r="CS304">
        <f t="shared" ref="CS304" si="5097">CC287*BA304</f>
        <v>0</v>
      </c>
      <c r="CT304">
        <f t="shared" ref="CT304" si="5098">CD287*BB304</f>
        <v>0</v>
      </c>
    </row>
    <row r="305" spans="6:98" x14ac:dyDescent="0.3">
      <c r="F305" s="91">
        <f t="shared" si="4630"/>
        <v>150</v>
      </c>
      <c r="G305" s="91">
        <f t="shared" si="4630"/>
        <v>150</v>
      </c>
      <c r="H305" s="4">
        <f t="shared" si="4630"/>
        <v>1</v>
      </c>
      <c r="I305">
        <v>85</v>
      </c>
      <c r="J305" s="48">
        <f t="shared" si="4588"/>
        <v>0</v>
      </c>
      <c r="K305" s="48">
        <f t="shared" si="4846"/>
        <v>0</v>
      </c>
      <c r="L305" s="98">
        <f t="shared" si="4590"/>
        <v>0</v>
      </c>
      <c r="M305" s="48"/>
      <c r="N305" s="48"/>
      <c r="O305" s="48"/>
      <c r="P305" s="48"/>
      <c r="Q305" s="48"/>
      <c r="R305" s="48"/>
      <c r="S305" s="48"/>
      <c r="T305" s="48"/>
      <c r="U305" s="48"/>
      <c r="V305" s="48"/>
      <c r="W305" s="48"/>
      <c r="X305" s="48"/>
      <c r="Y305" s="48"/>
      <c r="Z305" s="48"/>
      <c r="AA305" s="48"/>
      <c r="AB305" s="48"/>
      <c r="AC305" s="48"/>
      <c r="AD305" s="48"/>
      <c r="AE305" s="48">
        <f>$J305+$K305+$L305</f>
        <v>0</v>
      </c>
      <c r="AF305" s="48">
        <f t="shared" si="4812"/>
        <v>0</v>
      </c>
      <c r="AG305" s="48">
        <f t="shared" si="4812"/>
        <v>0</v>
      </c>
      <c r="AH305" s="48">
        <f t="shared" si="4812"/>
        <v>0</v>
      </c>
      <c r="AI305" s="48">
        <f t="shared" si="4812"/>
        <v>0</v>
      </c>
      <c r="AJ305" s="48">
        <f t="shared" si="4812"/>
        <v>0</v>
      </c>
      <c r="AK305" s="48">
        <f t="shared" si="4812"/>
        <v>0</v>
      </c>
      <c r="AL305" s="48">
        <f t="shared" si="4812"/>
        <v>0</v>
      </c>
      <c r="AM305" s="48">
        <f t="shared" si="4812"/>
        <v>0</v>
      </c>
      <c r="AN305" s="48">
        <f t="shared" si="4812"/>
        <v>0</v>
      </c>
      <c r="AO305" s="48">
        <f t="shared" si="4812"/>
        <v>0</v>
      </c>
      <c r="AP305" s="48">
        <f t="shared" ref="AP305:BB320" si="5099">$J305+$K305+$L305</f>
        <v>0</v>
      </c>
      <c r="AQ305" s="48">
        <f t="shared" si="5099"/>
        <v>0</v>
      </c>
      <c r="AR305" s="48">
        <f t="shared" si="5099"/>
        <v>0</v>
      </c>
      <c r="AS305" s="48">
        <f t="shared" si="5099"/>
        <v>0</v>
      </c>
      <c r="AT305" s="48">
        <f t="shared" si="5099"/>
        <v>0</v>
      </c>
      <c r="AU305" s="48">
        <f t="shared" si="5099"/>
        <v>0</v>
      </c>
      <c r="AV305" s="48">
        <f t="shared" si="5099"/>
        <v>0</v>
      </c>
      <c r="AW305" s="48">
        <f t="shared" si="5099"/>
        <v>0</v>
      </c>
      <c r="AX305" s="48">
        <f t="shared" si="5099"/>
        <v>0</v>
      </c>
      <c r="AY305" s="48">
        <f t="shared" si="4777"/>
        <v>0</v>
      </c>
      <c r="AZ305" s="48">
        <f t="shared" si="4777"/>
        <v>0</v>
      </c>
      <c r="BA305" s="48">
        <f t="shared" si="4777"/>
        <v>0</v>
      </c>
      <c r="BB305" s="48">
        <f t="shared" si="4777"/>
        <v>0</v>
      </c>
      <c r="BC305" s="48"/>
      <c r="BE305" t="s">
        <v>194</v>
      </c>
      <c r="BW305">
        <f>BF287*AE305</f>
        <v>0</v>
      </c>
      <c r="BX305">
        <f t="shared" ref="BX305" si="5100">BG287*AF305</f>
        <v>0</v>
      </c>
      <c r="BY305">
        <f t="shared" ref="BY305" si="5101">BH287*AG305</f>
        <v>0</v>
      </c>
      <c r="BZ305">
        <f t="shared" ref="BZ305" si="5102">BI287*AH305</f>
        <v>0</v>
      </c>
      <c r="CA305">
        <f t="shared" ref="CA305" si="5103">BJ287*AI305</f>
        <v>0</v>
      </c>
      <c r="CB305">
        <f t="shared" ref="CB305" si="5104">BK287*AJ305</f>
        <v>0</v>
      </c>
      <c r="CC305">
        <f t="shared" ref="CC305" si="5105">BL287*AK305</f>
        <v>0</v>
      </c>
      <c r="CD305">
        <f t="shared" ref="CD305" si="5106">BM287*AL305</f>
        <v>0</v>
      </c>
      <c r="CE305">
        <f t="shared" ref="CE305" si="5107">BN287*AM305</f>
        <v>0</v>
      </c>
      <c r="CF305">
        <f t="shared" ref="CF305" si="5108">BO287*AN305</f>
        <v>0</v>
      </c>
      <c r="CG305">
        <f t="shared" ref="CG305" si="5109">BP287*AO305</f>
        <v>0</v>
      </c>
      <c r="CH305">
        <f t="shared" ref="CH305" si="5110">BQ287*AP305</f>
        <v>0</v>
      </c>
      <c r="CI305">
        <f t="shared" ref="CI305" si="5111">BR287*AQ305</f>
        <v>0</v>
      </c>
      <c r="CJ305">
        <f t="shared" ref="CJ305" si="5112">BS287*AR305</f>
        <v>0</v>
      </c>
      <c r="CK305">
        <f t="shared" ref="CK305" si="5113">BT287*AS305</f>
        <v>0</v>
      </c>
      <c r="CL305">
        <f t="shared" ref="CL305" si="5114">BU287*AT305</f>
        <v>0</v>
      </c>
      <c r="CM305">
        <f t="shared" ref="CM305" si="5115">BV287*AU305</f>
        <v>0</v>
      </c>
      <c r="CN305">
        <f t="shared" ref="CN305" si="5116">BW287*AV305</f>
        <v>0</v>
      </c>
      <c r="CO305">
        <f t="shared" ref="CO305" si="5117">BX287*AW305</f>
        <v>0</v>
      </c>
      <c r="CP305">
        <f t="shared" ref="CP305" si="5118">BY287*AX305</f>
        <v>0</v>
      </c>
      <c r="CQ305">
        <f t="shared" ref="CQ305" si="5119">BZ287*AY305</f>
        <v>0</v>
      </c>
      <c r="CR305">
        <f t="shared" ref="CR305" si="5120">CA287*AZ305</f>
        <v>0</v>
      </c>
      <c r="CS305">
        <f t="shared" ref="CS305" si="5121">CB287*BA305</f>
        <v>0</v>
      </c>
      <c r="CT305">
        <f t="shared" ref="CT305" si="5122">CC287*BB305</f>
        <v>0</v>
      </c>
    </row>
    <row r="306" spans="6:98" x14ac:dyDescent="0.3">
      <c r="F306" s="91">
        <f t="shared" ref="F306:H321" si="5123">F305</f>
        <v>150</v>
      </c>
      <c r="G306" s="91">
        <f t="shared" si="5123"/>
        <v>150</v>
      </c>
      <c r="H306" s="4">
        <f t="shared" si="5123"/>
        <v>1</v>
      </c>
      <c r="I306">
        <v>90</v>
      </c>
      <c r="J306" s="48">
        <f t="shared" si="4588"/>
        <v>0</v>
      </c>
      <c r="K306" s="48">
        <f t="shared" si="4846"/>
        <v>0</v>
      </c>
      <c r="L306" s="98">
        <f t="shared" si="4590"/>
        <v>0</v>
      </c>
      <c r="M306" s="48"/>
      <c r="N306" s="48"/>
      <c r="O306" s="48"/>
      <c r="P306" s="48"/>
      <c r="Q306" s="48"/>
      <c r="R306" s="48"/>
      <c r="S306" s="48"/>
      <c r="T306" s="48"/>
      <c r="U306" s="48"/>
      <c r="V306" s="48"/>
      <c r="W306" s="48"/>
      <c r="X306" s="48"/>
      <c r="Y306" s="48"/>
      <c r="Z306" s="48"/>
      <c r="AA306" s="48"/>
      <c r="AB306" s="48"/>
      <c r="AC306" s="48"/>
      <c r="AD306" s="48"/>
      <c r="AE306" s="48"/>
      <c r="AF306" s="48">
        <f>$J306+$K306+$L306</f>
        <v>0</v>
      </c>
      <c r="AG306" s="48">
        <f t="shared" ref="AG306:AO314" si="5124">$J306+$K306+$L306</f>
        <v>0</v>
      </c>
      <c r="AH306" s="48">
        <f t="shared" si="5124"/>
        <v>0</v>
      </c>
      <c r="AI306" s="48">
        <f t="shared" si="5124"/>
        <v>0</v>
      </c>
      <c r="AJ306" s="48">
        <f t="shared" si="5124"/>
        <v>0</v>
      </c>
      <c r="AK306" s="48">
        <f t="shared" si="5124"/>
        <v>0</v>
      </c>
      <c r="AL306" s="48">
        <f t="shared" si="5124"/>
        <v>0</v>
      </c>
      <c r="AM306" s="48">
        <f t="shared" si="5124"/>
        <v>0</v>
      </c>
      <c r="AN306" s="48">
        <f t="shared" si="5124"/>
        <v>0</v>
      </c>
      <c r="AO306" s="48">
        <f t="shared" si="5124"/>
        <v>0</v>
      </c>
      <c r="AP306" s="48">
        <f t="shared" si="5099"/>
        <v>0</v>
      </c>
      <c r="AQ306" s="48">
        <f t="shared" si="5099"/>
        <v>0</v>
      </c>
      <c r="AR306" s="48">
        <f t="shared" si="5099"/>
        <v>0</v>
      </c>
      <c r="AS306" s="48">
        <f t="shared" si="5099"/>
        <v>0</v>
      </c>
      <c r="AT306" s="48">
        <f t="shared" si="5099"/>
        <v>0</v>
      </c>
      <c r="AU306" s="48">
        <f t="shared" si="5099"/>
        <v>0</v>
      </c>
      <c r="AV306" s="48">
        <f t="shared" si="5099"/>
        <v>0</v>
      </c>
      <c r="AW306" s="48">
        <f t="shared" si="5099"/>
        <v>0</v>
      </c>
      <c r="AX306" s="48">
        <f t="shared" si="5099"/>
        <v>0</v>
      </c>
      <c r="AY306" s="48">
        <f t="shared" si="4777"/>
        <v>0</v>
      </c>
      <c r="AZ306" s="48">
        <f t="shared" si="4777"/>
        <v>0</v>
      </c>
      <c r="BA306" s="48">
        <f t="shared" si="4777"/>
        <v>0</v>
      </c>
      <c r="BB306" s="48">
        <f t="shared" si="4777"/>
        <v>0</v>
      </c>
      <c r="BC306" s="48"/>
      <c r="BE306" t="s">
        <v>195</v>
      </c>
      <c r="BX306">
        <f>BF287*AF306</f>
        <v>0</v>
      </c>
      <c r="BY306">
        <f t="shared" ref="BY306" si="5125">BG287*AG306</f>
        <v>0</v>
      </c>
      <c r="BZ306">
        <f t="shared" ref="BZ306" si="5126">BH287*AH306</f>
        <v>0</v>
      </c>
      <c r="CA306">
        <f t="shared" ref="CA306" si="5127">BI287*AI306</f>
        <v>0</v>
      </c>
      <c r="CB306">
        <f t="shared" ref="CB306" si="5128">BJ287*AJ306</f>
        <v>0</v>
      </c>
      <c r="CC306">
        <f t="shared" ref="CC306" si="5129">BK287*AK306</f>
        <v>0</v>
      </c>
      <c r="CD306">
        <f t="shared" ref="CD306" si="5130">BL287*AL306</f>
        <v>0</v>
      </c>
      <c r="CE306">
        <f t="shared" ref="CE306" si="5131">BM287*AM306</f>
        <v>0</v>
      </c>
      <c r="CF306">
        <f t="shared" ref="CF306" si="5132">BN287*AN306</f>
        <v>0</v>
      </c>
      <c r="CG306">
        <f t="shared" ref="CG306" si="5133">BO287*AO306</f>
        <v>0</v>
      </c>
      <c r="CH306">
        <f t="shared" ref="CH306" si="5134">BP287*AP306</f>
        <v>0</v>
      </c>
      <c r="CI306">
        <f t="shared" ref="CI306" si="5135">BQ287*AQ306</f>
        <v>0</v>
      </c>
      <c r="CJ306">
        <f t="shared" ref="CJ306" si="5136">BR287*AR306</f>
        <v>0</v>
      </c>
      <c r="CK306">
        <f t="shared" ref="CK306" si="5137">BS287*AS306</f>
        <v>0</v>
      </c>
      <c r="CL306">
        <f t="shared" ref="CL306" si="5138">BT287*AT306</f>
        <v>0</v>
      </c>
      <c r="CM306">
        <f t="shared" ref="CM306" si="5139">BU287*AU306</f>
        <v>0</v>
      </c>
      <c r="CN306">
        <f t="shared" ref="CN306" si="5140">BV287*AV306</f>
        <v>0</v>
      </c>
      <c r="CO306">
        <f t="shared" ref="CO306" si="5141">BW287*AW306</f>
        <v>0</v>
      </c>
      <c r="CP306">
        <f t="shared" ref="CP306" si="5142">BX287*AX306</f>
        <v>0</v>
      </c>
      <c r="CQ306">
        <f t="shared" ref="CQ306" si="5143">BY287*AY306</f>
        <v>0</v>
      </c>
      <c r="CR306">
        <f t="shared" ref="CR306" si="5144">BZ287*AZ306</f>
        <v>0</v>
      </c>
      <c r="CS306">
        <f t="shared" ref="CS306" si="5145">CA287*BA306</f>
        <v>0</v>
      </c>
      <c r="CT306">
        <f t="shared" ref="CT306" si="5146">CB287*BB306</f>
        <v>0</v>
      </c>
    </row>
    <row r="307" spans="6:98" x14ac:dyDescent="0.3">
      <c r="F307" s="91">
        <f t="shared" si="5123"/>
        <v>150</v>
      </c>
      <c r="G307" s="91">
        <f t="shared" si="5123"/>
        <v>150</v>
      </c>
      <c r="H307" s="4">
        <f t="shared" si="5123"/>
        <v>1</v>
      </c>
      <c r="I307">
        <v>95</v>
      </c>
      <c r="J307" s="48">
        <f t="shared" si="4588"/>
        <v>0</v>
      </c>
      <c r="K307" s="48">
        <f t="shared" si="4846"/>
        <v>0</v>
      </c>
      <c r="L307" s="98">
        <f t="shared" si="4590"/>
        <v>0</v>
      </c>
      <c r="M307" s="48"/>
      <c r="N307" s="48"/>
      <c r="O307" s="48"/>
      <c r="P307" s="48"/>
      <c r="Q307" s="48"/>
      <c r="R307" s="48"/>
      <c r="S307" s="48"/>
      <c r="T307" s="48"/>
      <c r="U307" s="48"/>
      <c r="V307" s="48"/>
      <c r="W307" s="48"/>
      <c r="X307" s="48"/>
      <c r="Y307" s="48"/>
      <c r="Z307" s="48"/>
      <c r="AA307" s="48"/>
      <c r="AB307" s="48"/>
      <c r="AC307" s="48"/>
      <c r="AD307" s="48"/>
      <c r="AE307" s="48"/>
      <c r="AF307" s="48"/>
      <c r="AG307" s="48">
        <f>$J307+$K307+$L307</f>
        <v>0</v>
      </c>
      <c r="AH307" s="48">
        <f t="shared" si="5124"/>
        <v>0</v>
      </c>
      <c r="AI307" s="48">
        <f t="shared" si="5124"/>
        <v>0</v>
      </c>
      <c r="AJ307" s="48">
        <f t="shared" si="5124"/>
        <v>0</v>
      </c>
      <c r="AK307" s="48">
        <f t="shared" si="5124"/>
        <v>0</v>
      </c>
      <c r="AL307" s="48">
        <f t="shared" si="5124"/>
        <v>0</v>
      </c>
      <c r="AM307" s="48">
        <f t="shared" si="5124"/>
        <v>0</v>
      </c>
      <c r="AN307" s="48">
        <f t="shared" si="5124"/>
        <v>0</v>
      </c>
      <c r="AO307" s="48">
        <f t="shared" si="5124"/>
        <v>0</v>
      </c>
      <c r="AP307" s="48">
        <f t="shared" si="5099"/>
        <v>0</v>
      </c>
      <c r="AQ307" s="48">
        <f t="shared" si="5099"/>
        <v>0</v>
      </c>
      <c r="AR307" s="48">
        <f t="shared" si="5099"/>
        <v>0</v>
      </c>
      <c r="AS307" s="48">
        <f t="shared" si="5099"/>
        <v>0</v>
      </c>
      <c r="AT307" s="48">
        <f t="shared" si="5099"/>
        <v>0</v>
      </c>
      <c r="AU307" s="48">
        <f t="shared" si="5099"/>
        <v>0</v>
      </c>
      <c r="AV307" s="48">
        <f t="shared" si="5099"/>
        <v>0</v>
      </c>
      <c r="AW307" s="48">
        <f t="shared" si="5099"/>
        <v>0</v>
      </c>
      <c r="AX307" s="48">
        <f t="shared" si="5099"/>
        <v>0</v>
      </c>
      <c r="AY307" s="48">
        <f t="shared" si="4777"/>
        <v>0</v>
      </c>
      <c r="AZ307" s="48">
        <f t="shared" si="4777"/>
        <v>0</v>
      </c>
      <c r="BA307" s="48">
        <f t="shared" si="4777"/>
        <v>0</v>
      </c>
      <c r="BB307" s="48">
        <f t="shared" si="4777"/>
        <v>0</v>
      </c>
      <c r="BC307" s="48"/>
      <c r="BE307" t="s">
        <v>196</v>
      </c>
      <c r="BY307">
        <f>BF287*AG307</f>
        <v>0</v>
      </c>
      <c r="BZ307">
        <f t="shared" ref="BZ307" si="5147">BG287*AH307</f>
        <v>0</v>
      </c>
      <c r="CA307">
        <f t="shared" ref="CA307" si="5148">BH287*AI307</f>
        <v>0</v>
      </c>
      <c r="CB307">
        <f t="shared" ref="CB307" si="5149">BI287*AJ307</f>
        <v>0</v>
      </c>
      <c r="CC307">
        <f t="shared" ref="CC307" si="5150">BJ287*AK307</f>
        <v>0</v>
      </c>
      <c r="CD307">
        <f t="shared" ref="CD307" si="5151">BK287*AL307</f>
        <v>0</v>
      </c>
      <c r="CE307">
        <f t="shared" ref="CE307" si="5152">BL287*AM307</f>
        <v>0</v>
      </c>
      <c r="CF307">
        <f t="shared" ref="CF307" si="5153">BM287*AN307</f>
        <v>0</v>
      </c>
      <c r="CG307">
        <f t="shared" ref="CG307" si="5154">BN287*AO307</f>
        <v>0</v>
      </c>
      <c r="CH307">
        <f t="shared" ref="CH307" si="5155">BO287*AP307</f>
        <v>0</v>
      </c>
      <c r="CI307">
        <f t="shared" ref="CI307" si="5156">BP287*AQ307</f>
        <v>0</v>
      </c>
      <c r="CJ307">
        <f t="shared" ref="CJ307" si="5157">BQ287*AR307</f>
        <v>0</v>
      </c>
      <c r="CK307">
        <f t="shared" ref="CK307" si="5158">BR287*AS307</f>
        <v>0</v>
      </c>
      <c r="CL307">
        <f t="shared" ref="CL307" si="5159">BS287*AT307</f>
        <v>0</v>
      </c>
      <c r="CM307">
        <f t="shared" ref="CM307" si="5160">BT287*AU307</f>
        <v>0</v>
      </c>
      <c r="CN307">
        <f t="shared" ref="CN307" si="5161">BU287*AV307</f>
        <v>0</v>
      </c>
      <c r="CO307">
        <f t="shared" ref="CO307" si="5162">BV287*AW307</f>
        <v>0</v>
      </c>
      <c r="CP307">
        <f t="shared" ref="CP307" si="5163">BW287*AX307</f>
        <v>0</v>
      </c>
      <c r="CQ307">
        <f t="shared" ref="CQ307" si="5164">BX287*AY307</f>
        <v>0</v>
      </c>
      <c r="CR307">
        <f t="shared" ref="CR307" si="5165">BY287*AZ307</f>
        <v>0</v>
      </c>
      <c r="CS307">
        <f t="shared" ref="CS307" si="5166">BZ287*BA307</f>
        <v>0</v>
      </c>
      <c r="CT307">
        <f t="shared" ref="CT307" si="5167">CA287*BB307</f>
        <v>0</v>
      </c>
    </row>
    <row r="308" spans="6:98" x14ac:dyDescent="0.3">
      <c r="F308" s="91">
        <f t="shared" si="5123"/>
        <v>150</v>
      </c>
      <c r="G308" s="91">
        <f t="shared" si="5123"/>
        <v>150</v>
      </c>
      <c r="H308" s="4">
        <f t="shared" si="5123"/>
        <v>1</v>
      </c>
      <c r="I308">
        <v>100</v>
      </c>
      <c r="J308" s="48">
        <f t="shared" si="4588"/>
        <v>0</v>
      </c>
      <c r="K308" s="48">
        <f t="shared" si="4846"/>
        <v>0</v>
      </c>
      <c r="L308" s="98">
        <f t="shared" si="4590"/>
        <v>0</v>
      </c>
      <c r="M308" s="48"/>
      <c r="N308" s="48"/>
      <c r="O308" s="48"/>
      <c r="P308" s="48"/>
      <c r="Q308" s="48"/>
      <c r="R308" s="48"/>
      <c r="S308" s="48"/>
      <c r="T308" s="48"/>
      <c r="U308" s="48"/>
      <c r="V308" s="48"/>
      <c r="W308" s="48"/>
      <c r="X308" s="48"/>
      <c r="Y308" s="48"/>
      <c r="Z308" s="48"/>
      <c r="AA308" s="48"/>
      <c r="AB308" s="48"/>
      <c r="AC308" s="48"/>
      <c r="AD308" s="48"/>
      <c r="AE308" s="48"/>
      <c r="AF308" s="48"/>
      <c r="AG308" s="48"/>
      <c r="AH308" s="48">
        <f>$J308+$K308+$L308</f>
        <v>0</v>
      </c>
      <c r="AI308" s="48">
        <f t="shared" si="5124"/>
        <v>0</v>
      </c>
      <c r="AJ308" s="48">
        <f t="shared" si="5124"/>
        <v>0</v>
      </c>
      <c r="AK308" s="48">
        <f t="shared" si="5124"/>
        <v>0</v>
      </c>
      <c r="AL308" s="48">
        <f t="shared" si="5124"/>
        <v>0</v>
      </c>
      <c r="AM308" s="48">
        <f t="shared" si="5124"/>
        <v>0</v>
      </c>
      <c r="AN308" s="48">
        <f t="shared" si="5124"/>
        <v>0</v>
      </c>
      <c r="AO308" s="48">
        <f t="shared" si="5124"/>
        <v>0</v>
      </c>
      <c r="AP308" s="48">
        <f t="shared" si="5099"/>
        <v>0</v>
      </c>
      <c r="AQ308" s="48">
        <f t="shared" si="5099"/>
        <v>0</v>
      </c>
      <c r="AR308" s="48">
        <f t="shared" si="5099"/>
        <v>0</v>
      </c>
      <c r="AS308" s="48">
        <f t="shared" si="5099"/>
        <v>0</v>
      </c>
      <c r="AT308" s="48">
        <f t="shared" si="5099"/>
        <v>0</v>
      </c>
      <c r="AU308" s="48">
        <f t="shared" si="5099"/>
        <v>0</v>
      </c>
      <c r="AV308" s="48">
        <f t="shared" si="5099"/>
        <v>0</v>
      </c>
      <c r="AW308" s="48">
        <f t="shared" si="5099"/>
        <v>0</v>
      </c>
      <c r="AX308" s="48">
        <f t="shared" si="5099"/>
        <v>0</v>
      </c>
      <c r="AY308" s="48">
        <f t="shared" si="4777"/>
        <v>0</v>
      </c>
      <c r="AZ308" s="48">
        <f t="shared" si="4777"/>
        <v>0</v>
      </c>
      <c r="BA308" s="48">
        <f t="shared" si="4777"/>
        <v>0</v>
      </c>
      <c r="BB308" s="48">
        <f t="shared" si="4777"/>
        <v>0</v>
      </c>
      <c r="BC308" s="48"/>
      <c r="BE308" t="s">
        <v>197</v>
      </c>
      <c r="BZ308">
        <f>BF287*AH308</f>
        <v>0</v>
      </c>
      <c r="CA308">
        <f t="shared" ref="CA308" si="5168">BG287*AI308</f>
        <v>0</v>
      </c>
      <c r="CB308">
        <f t="shared" ref="CB308" si="5169">BH287*AJ308</f>
        <v>0</v>
      </c>
      <c r="CC308">
        <f t="shared" ref="CC308" si="5170">BI287*AK308</f>
        <v>0</v>
      </c>
      <c r="CD308">
        <f t="shared" ref="CD308" si="5171">BJ287*AL308</f>
        <v>0</v>
      </c>
      <c r="CE308">
        <f t="shared" ref="CE308" si="5172">BK287*AM308</f>
        <v>0</v>
      </c>
      <c r="CF308">
        <f t="shared" ref="CF308" si="5173">BL287*AN308</f>
        <v>0</v>
      </c>
      <c r="CG308">
        <f t="shared" ref="CG308" si="5174">BM287*AO308</f>
        <v>0</v>
      </c>
      <c r="CH308">
        <f t="shared" ref="CH308" si="5175">BN287*AP308</f>
        <v>0</v>
      </c>
      <c r="CI308">
        <f t="shared" ref="CI308" si="5176">BO287*AQ308</f>
        <v>0</v>
      </c>
      <c r="CJ308">
        <f t="shared" ref="CJ308" si="5177">BP287*AR308</f>
        <v>0</v>
      </c>
      <c r="CK308">
        <f t="shared" ref="CK308" si="5178">BQ287*AS308</f>
        <v>0</v>
      </c>
      <c r="CL308">
        <f t="shared" ref="CL308" si="5179">BR287*AT308</f>
        <v>0</v>
      </c>
      <c r="CM308">
        <f t="shared" ref="CM308" si="5180">BS287*AU308</f>
        <v>0</v>
      </c>
      <c r="CN308">
        <f t="shared" ref="CN308" si="5181">BT287*AV308</f>
        <v>0</v>
      </c>
      <c r="CO308">
        <f t="shared" ref="CO308" si="5182">BU287*AW308</f>
        <v>0</v>
      </c>
      <c r="CP308">
        <f t="shared" ref="CP308" si="5183">BV287*AX308</f>
        <v>0</v>
      </c>
      <c r="CQ308">
        <f t="shared" ref="CQ308" si="5184">BW287*AY308</f>
        <v>0</v>
      </c>
      <c r="CR308">
        <f t="shared" ref="CR308" si="5185">BX287*AZ308</f>
        <v>0</v>
      </c>
      <c r="CS308">
        <f t="shared" ref="CS308" si="5186">BY287*BA308</f>
        <v>0</v>
      </c>
      <c r="CT308">
        <f t="shared" ref="CT308" si="5187">BZ287*BB308</f>
        <v>0</v>
      </c>
    </row>
    <row r="309" spans="6:98" x14ac:dyDescent="0.3">
      <c r="F309" s="91">
        <f t="shared" si="5123"/>
        <v>150</v>
      </c>
      <c r="G309" s="91">
        <f t="shared" si="5123"/>
        <v>150</v>
      </c>
      <c r="H309" s="4">
        <f t="shared" si="5123"/>
        <v>1</v>
      </c>
      <c r="I309">
        <v>105</v>
      </c>
      <c r="J309" s="48">
        <f t="shared" si="4588"/>
        <v>0</v>
      </c>
      <c r="K309" s="48">
        <f t="shared" si="4846"/>
        <v>0</v>
      </c>
      <c r="L309" s="98">
        <f t="shared" si="4590"/>
        <v>0</v>
      </c>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f>$J309+$K309+$L309</f>
        <v>0</v>
      </c>
      <c r="AJ309" s="48">
        <f t="shared" si="5124"/>
        <v>0</v>
      </c>
      <c r="AK309" s="48">
        <f t="shared" si="5124"/>
        <v>0</v>
      </c>
      <c r="AL309" s="48">
        <f t="shared" si="5124"/>
        <v>0</v>
      </c>
      <c r="AM309" s="48">
        <f t="shared" si="5124"/>
        <v>0</v>
      </c>
      <c r="AN309" s="48">
        <f t="shared" si="5124"/>
        <v>0</v>
      </c>
      <c r="AO309" s="48">
        <f t="shared" si="5124"/>
        <v>0</v>
      </c>
      <c r="AP309" s="48">
        <f t="shared" si="5099"/>
        <v>0</v>
      </c>
      <c r="AQ309" s="48">
        <f t="shared" si="5099"/>
        <v>0</v>
      </c>
      <c r="AR309" s="48">
        <f t="shared" si="5099"/>
        <v>0</v>
      </c>
      <c r="AS309" s="48">
        <f t="shared" si="5099"/>
        <v>0</v>
      </c>
      <c r="AT309" s="48">
        <f t="shared" si="5099"/>
        <v>0</v>
      </c>
      <c r="AU309" s="48">
        <f t="shared" si="5099"/>
        <v>0</v>
      </c>
      <c r="AV309" s="48">
        <f t="shared" si="5099"/>
        <v>0</v>
      </c>
      <c r="AW309" s="48">
        <f t="shared" si="5099"/>
        <v>0</v>
      </c>
      <c r="AX309" s="48">
        <f t="shared" si="5099"/>
        <v>0</v>
      </c>
      <c r="AY309" s="48">
        <f t="shared" si="4777"/>
        <v>0</v>
      </c>
      <c r="AZ309" s="48">
        <f t="shared" si="4777"/>
        <v>0</v>
      </c>
      <c r="BA309" s="48">
        <f t="shared" si="4777"/>
        <v>0</v>
      </c>
      <c r="BB309" s="48">
        <f t="shared" si="4777"/>
        <v>0</v>
      </c>
      <c r="BC309" s="48"/>
      <c r="BE309" t="s">
        <v>198</v>
      </c>
      <c r="CA309">
        <f>BF287*AI309</f>
        <v>0</v>
      </c>
      <c r="CB309">
        <f t="shared" ref="CB309" si="5188">BG287*AJ309</f>
        <v>0</v>
      </c>
      <c r="CC309">
        <f t="shared" ref="CC309" si="5189">BH287*AK309</f>
        <v>0</v>
      </c>
      <c r="CD309">
        <f t="shared" ref="CD309" si="5190">BI287*AL309</f>
        <v>0</v>
      </c>
      <c r="CE309">
        <f t="shared" ref="CE309" si="5191">BJ287*AM309</f>
        <v>0</v>
      </c>
      <c r="CF309">
        <f t="shared" ref="CF309" si="5192">BK287*AN309</f>
        <v>0</v>
      </c>
      <c r="CG309">
        <f t="shared" ref="CG309" si="5193">BL287*AO309</f>
        <v>0</v>
      </c>
      <c r="CH309">
        <f t="shared" ref="CH309" si="5194">BM287*AP309</f>
        <v>0</v>
      </c>
      <c r="CI309">
        <f t="shared" ref="CI309" si="5195">BN287*AQ309</f>
        <v>0</v>
      </c>
      <c r="CJ309">
        <f t="shared" ref="CJ309" si="5196">BO287*AR309</f>
        <v>0</v>
      </c>
      <c r="CK309">
        <f t="shared" ref="CK309" si="5197">BP287*AS309</f>
        <v>0</v>
      </c>
      <c r="CL309">
        <f t="shared" ref="CL309" si="5198">BQ287*AT309</f>
        <v>0</v>
      </c>
      <c r="CM309">
        <f t="shared" ref="CM309" si="5199">BR287*AU309</f>
        <v>0</v>
      </c>
      <c r="CN309">
        <f t="shared" ref="CN309" si="5200">BS287*AV309</f>
        <v>0</v>
      </c>
      <c r="CO309">
        <f t="shared" ref="CO309" si="5201">BT287*AW309</f>
        <v>0</v>
      </c>
      <c r="CP309">
        <f t="shared" ref="CP309" si="5202">BU287*AX309</f>
        <v>0</v>
      </c>
      <c r="CQ309">
        <f t="shared" ref="CQ309" si="5203">BV287*AY309</f>
        <v>0</v>
      </c>
      <c r="CR309">
        <f t="shared" ref="CR309" si="5204">BW287*AZ309</f>
        <v>0</v>
      </c>
      <c r="CS309">
        <f t="shared" ref="CS309" si="5205">BX287*BA309</f>
        <v>0</v>
      </c>
      <c r="CT309">
        <f t="shared" ref="CT309" si="5206">BY287*BB309</f>
        <v>0</v>
      </c>
    </row>
    <row r="310" spans="6:98" x14ac:dyDescent="0.3">
      <c r="F310" s="91">
        <f t="shared" si="5123"/>
        <v>150</v>
      </c>
      <c r="G310" s="91">
        <f t="shared" si="5123"/>
        <v>150</v>
      </c>
      <c r="H310" s="4">
        <f t="shared" si="5123"/>
        <v>1</v>
      </c>
      <c r="I310">
        <v>110</v>
      </c>
      <c r="J310" s="48">
        <f t="shared" si="4588"/>
        <v>0</v>
      </c>
      <c r="K310" s="48">
        <f t="shared" si="4846"/>
        <v>0</v>
      </c>
      <c r="L310" s="98">
        <f t="shared" si="4590"/>
        <v>0</v>
      </c>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f>$J310+$K310+$L310</f>
        <v>0</v>
      </c>
      <c r="AK310" s="48">
        <f t="shared" si="5124"/>
        <v>0</v>
      </c>
      <c r="AL310" s="48">
        <f t="shared" si="5124"/>
        <v>0</v>
      </c>
      <c r="AM310" s="48">
        <f t="shared" si="5124"/>
        <v>0</v>
      </c>
      <c r="AN310" s="48">
        <f t="shared" si="5124"/>
        <v>0</v>
      </c>
      <c r="AO310" s="48">
        <f t="shared" si="5124"/>
        <v>0</v>
      </c>
      <c r="AP310" s="48">
        <f t="shared" si="5099"/>
        <v>0</v>
      </c>
      <c r="AQ310" s="48">
        <f t="shared" si="5099"/>
        <v>0</v>
      </c>
      <c r="AR310" s="48">
        <f t="shared" si="5099"/>
        <v>0</v>
      </c>
      <c r="AS310" s="48">
        <f t="shared" si="5099"/>
        <v>0</v>
      </c>
      <c r="AT310" s="48">
        <f t="shared" si="5099"/>
        <v>0</v>
      </c>
      <c r="AU310" s="48">
        <f t="shared" si="5099"/>
        <v>0</v>
      </c>
      <c r="AV310" s="48">
        <f t="shared" si="5099"/>
        <v>0</v>
      </c>
      <c r="AW310" s="48">
        <f t="shared" si="5099"/>
        <v>0</v>
      </c>
      <c r="AX310" s="48">
        <f t="shared" si="5099"/>
        <v>0</v>
      </c>
      <c r="AY310" s="48">
        <f t="shared" si="5099"/>
        <v>0</v>
      </c>
      <c r="AZ310" s="48">
        <f t="shared" si="5099"/>
        <v>0</v>
      </c>
      <c r="BA310" s="48">
        <f t="shared" si="5099"/>
        <v>0</v>
      </c>
      <c r="BB310" s="48">
        <f t="shared" si="5099"/>
        <v>0</v>
      </c>
      <c r="BC310" s="48"/>
      <c r="BE310" t="s">
        <v>199</v>
      </c>
      <c r="CB310">
        <f>BF287*AJ310</f>
        <v>0</v>
      </c>
      <c r="CC310">
        <f t="shared" ref="CC310" si="5207">BG287*AK310</f>
        <v>0</v>
      </c>
      <c r="CD310">
        <f t="shared" ref="CD310" si="5208">BH287*AL310</f>
        <v>0</v>
      </c>
      <c r="CE310">
        <f t="shared" ref="CE310" si="5209">BI287*AM310</f>
        <v>0</v>
      </c>
      <c r="CF310">
        <f t="shared" ref="CF310" si="5210">BJ287*AN310</f>
        <v>0</v>
      </c>
      <c r="CG310">
        <f t="shared" ref="CG310" si="5211">BK287*AO310</f>
        <v>0</v>
      </c>
      <c r="CH310">
        <f t="shared" ref="CH310" si="5212">BL287*AP310</f>
        <v>0</v>
      </c>
      <c r="CI310">
        <f t="shared" ref="CI310" si="5213">BM287*AQ310</f>
        <v>0</v>
      </c>
      <c r="CJ310">
        <f t="shared" ref="CJ310" si="5214">BN287*AR310</f>
        <v>0</v>
      </c>
      <c r="CK310">
        <f t="shared" ref="CK310" si="5215">BO287*AS310</f>
        <v>0</v>
      </c>
      <c r="CL310">
        <f t="shared" ref="CL310" si="5216">BP287*AT310</f>
        <v>0</v>
      </c>
      <c r="CM310">
        <f t="shared" ref="CM310" si="5217">BQ287*AU310</f>
        <v>0</v>
      </c>
      <c r="CN310">
        <f t="shared" ref="CN310" si="5218">BR287*AV310</f>
        <v>0</v>
      </c>
      <c r="CO310">
        <f t="shared" ref="CO310" si="5219">BS287*AW310</f>
        <v>0</v>
      </c>
      <c r="CP310">
        <f t="shared" ref="CP310" si="5220">BT287*AX310</f>
        <v>0</v>
      </c>
      <c r="CQ310">
        <f t="shared" ref="CQ310" si="5221">BU287*AY310</f>
        <v>0</v>
      </c>
      <c r="CR310">
        <f t="shared" ref="CR310" si="5222">BV287*AZ310</f>
        <v>0</v>
      </c>
      <c r="CS310">
        <f t="shared" ref="CS310" si="5223">BW287*BA310</f>
        <v>0</v>
      </c>
      <c r="CT310">
        <f t="shared" ref="CT310" si="5224">BX287*BB310</f>
        <v>0</v>
      </c>
    </row>
    <row r="311" spans="6:98" x14ac:dyDescent="0.3">
      <c r="F311" s="91">
        <f t="shared" si="5123"/>
        <v>150</v>
      </c>
      <c r="G311" s="91">
        <f t="shared" si="5123"/>
        <v>150</v>
      </c>
      <c r="H311" s="4">
        <f t="shared" si="5123"/>
        <v>1</v>
      </c>
      <c r="I311">
        <v>115</v>
      </c>
      <c r="J311" s="48">
        <f t="shared" si="4588"/>
        <v>0</v>
      </c>
      <c r="K311" s="48">
        <f t="shared" si="4846"/>
        <v>0</v>
      </c>
      <c r="L311" s="98">
        <f t="shared" si="4590"/>
        <v>0</v>
      </c>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f>$J311+$K311+$L311</f>
        <v>0</v>
      </c>
      <c r="AL311" s="48">
        <f t="shared" si="5124"/>
        <v>0</v>
      </c>
      <c r="AM311" s="48">
        <f t="shared" si="5124"/>
        <v>0</v>
      </c>
      <c r="AN311" s="48">
        <f t="shared" si="5124"/>
        <v>0</v>
      </c>
      <c r="AO311" s="48">
        <f t="shared" si="5124"/>
        <v>0</v>
      </c>
      <c r="AP311" s="48">
        <f t="shared" si="5099"/>
        <v>0</v>
      </c>
      <c r="AQ311" s="48">
        <f t="shared" si="5099"/>
        <v>0</v>
      </c>
      <c r="AR311" s="48">
        <f t="shared" si="5099"/>
        <v>0</v>
      </c>
      <c r="AS311" s="48">
        <f t="shared" si="5099"/>
        <v>0</v>
      </c>
      <c r="AT311" s="48">
        <f t="shared" si="5099"/>
        <v>0</v>
      </c>
      <c r="AU311" s="48">
        <f t="shared" si="5099"/>
        <v>0</v>
      </c>
      <c r="AV311" s="48">
        <f t="shared" si="5099"/>
        <v>0</v>
      </c>
      <c r="AW311" s="48">
        <f t="shared" si="5099"/>
        <v>0</v>
      </c>
      <c r="AX311" s="48">
        <f t="shared" si="5099"/>
        <v>0</v>
      </c>
      <c r="AY311" s="48">
        <f t="shared" si="5099"/>
        <v>0</v>
      </c>
      <c r="AZ311" s="48">
        <f t="shared" si="5099"/>
        <v>0</v>
      </c>
      <c r="BA311" s="48">
        <f t="shared" si="5099"/>
        <v>0</v>
      </c>
      <c r="BB311" s="48">
        <f t="shared" si="5099"/>
        <v>0</v>
      </c>
      <c r="BC311" s="48"/>
      <c r="BE311" t="s">
        <v>200</v>
      </c>
      <c r="CC311">
        <f>BF287*AK311</f>
        <v>0</v>
      </c>
      <c r="CD311">
        <f t="shared" ref="CD311" si="5225">BG287*AL311</f>
        <v>0</v>
      </c>
      <c r="CE311">
        <f t="shared" ref="CE311" si="5226">BH287*AM311</f>
        <v>0</v>
      </c>
      <c r="CF311">
        <f t="shared" ref="CF311" si="5227">BI287*AN311</f>
        <v>0</v>
      </c>
      <c r="CG311">
        <f t="shared" ref="CG311" si="5228">BJ287*AO311</f>
        <v>0</v>
      </c>
      <c r="CH311">
        <f t="shared" ref="CH311" si="5229">BK287*AP311</f>
        <v>0</v>
      </c>
      <c r="CI311">
        <f t="shared" ref="CI311" si="5230">BL287*AQ311</f>
        <v>0</v>
      </c>
      <c r="CJ311">
        <f t="shared" ref="CJ311" si="5231">BM287*AR311</f>
        <v>0</v>
      </c>
      <c r="CK311">
        <f t="shared" ref="CK311" si="5232">BN287*AS311</f>
        <v>0</v>
      </c>
      <c r="CL311">
        <f t="shared" ref="CL311" si="5233">BO287*AT311</f>
        <v>0</v>
      </c>
      <c r="CM311">
        <f t="shared" ref="CM311" si="5234">BP287*AU311</f>
        <v>0</v>
      </c>
      <c r="CN311">
        <f t="shared" ref="CN311" si="5235">BQ287*AV311</f>
        <v>0</v>
      </c>
      <c r="CO311">
        <f t="shared" ref="CO311" si="5236">BR287*AW311</f>
        <v>0</v>
      </c>
      <c r="CP311">
        <f t="shared" ref="CP311" si="5237">BS287*AX311</f>
        <v>0</v>
      </c>
      <c r="CQ311">
        <f t="shared" ref="CQ311" si="5238">BT287*AY311</f>
        <v>0</v>
      </c>
      <c r="CR311">
        <f t="shared" ref="CR311" si="5239">BU287*AZ311</f>
        <v>0</v>
      </c>
      <c r="CS311">
        <f t="shared" ref="CS311" si="5240">BV287*BA311</f>
        <v>0</v>
      </c>
      <c r="CT311">
        <f t="shared" ref="CT311" si="5241">BW287*BB311</f>
        <v>0</v>
      </c>
    </row>
    <row r="312" spans="6:98" x14ac:dyDescent="0.3">
      <c r="F312" s="91">
        <f t="shared" si="5123"/>
        <v>150</v>
      </c>
      <c r="G312" s="91">
        <f t="shared" si="5123"/>
        <v>150</v>
      </c>
      <c r="H312" s="4">
        <f t="shared" si="5123"/>
        <v>1</v>
      </c>
      <c r="I312">
        <v>120</v>
      </c>
      <c r="J312" s="48">
        <f t="shared" si="4588"/>
        <v>0</v>
      </c>
      <c r="K312" s="48">
        <f>IF(IF(AND(I312&gt;=(F312*2),I312&lt;=G312+F312+(G312-F312+5)+1),((H312)^2)*(I313-F312*2)/5,0)&lt;=H312,IF(AND(I312&gt;=(F312*2),I312&lt;=G312+F312+(G312-F312+5)+1),((H312)^2)*(I313-F312*2)/5,0),(K311-H312^2))</f>
        <v>0</v>
      </c>
      <c r="L312" s="98">
        <f t="shared" si="4590"/>
        <v>0</v>
      </c>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f>$J312+$K312+$L312</f>
        <v>0</v>
      </c>
      <c r="AM312" s="48">
        <f t="shared" si="5124"/>
        <v>0</v>
      </c>
      <c r="AN312" s="48">
        <f t="shared" si="5124"/>
        <v>0</v>
      </c>
      <c r="AO312" s="48">
        <f t="shared" si="5124"/>
        <v>0</v>
      </c>
      <c r="AP312" s="48">
        <f t="shared" si="5099"/>
        <v>0</v>
      </c>
      <c r="AQ312" s="48">
        <f t="shared" si="5099"/>
        <v>0</v>
      </c>
      <c r="AR312" s="48">
        <f t="shared" si="5099"/>
        <v>0</v>
      </c>
      <c r="AS312" s="48">
        <f t="shared" si="5099"/>
        <v>0</v>
      </c>
      <c r="AT312" s="48">
        <f t="shared" si="5099"/>
        <v>0</v>
      </c>
      <c r="AU312" s="48">
        <f t="shared" si="5099"/>
        <v>0</v>
      </c>
      <c r="AV312" s="48">
        <f t="shared" si="5099"/>
        <v>0</v>
      </c>
      <c r="AW312" s="48">
        <f t="shared" si="5099"/>
        <v>0</v>
      </c>
      <c r="AX312" s="48">
        <f t="shared" si="5099"/>
        <v>0</v>
      </c>
      <c r="AY312" s="48">
        <f t="shared" si="5099"/>
        <v>0</v>
      </c>
      <c r="AZ312" s="48">
        <f t="shared" si="5099"/>
        <v>0</v>
      </c>
      <c r="BA312" s="48">
        <f t="shared" si="5099"/>
        <v>0</v>
      </c>
      <c r="BB312" s="48">
        <f t="shared" si="5099"/>
        <v>0</v>
      </c>
      <c r="BC312" s="48"/>
      <c r="BE312" t="s">
        <v>201</v>
      </c>
      <c r="CD312">
        <f>BF287*AL312</f>
        <v>0</v>
      </c>
      <c r="CE312">
        <f t="shared" ref="CE312" si="5242">BG287*AM312</f>
        <v>0</v>
      </c>
      <c r="CF312">
        <f t="shared" ref="CF312" si="5243">BH287*AN312</f>
        <v>0</v>
      </c>
      <c r="CG312">
        <f t="shared" ref="CG312" si="5244">BI287*AO312</f>
        <v>0</v>
      </c>
      <c r="CH312">
        <f t="shared" ref="CH312" si="5245">BJ287*AP312</f>
        <v>0</v>
      </c>
      <c r="CI312">
        <f t="shared" ref="CI312" si="5246">BK287*AQ312</f>
        <v>0</v>
      </c>
      <c r="CJ312">
        <f t="shared" ref="CJ312" si="5247">BL287*AR312</f>
        <v>0</v>
      </c>
      <c r="CK312">
        <f t="shared" ref="CK312" si="5248">BM287*AS312</f>
        <v>0</v>
      </c>
      <c r="CL312">
        <f t="shared" ref="CL312" si="5249">BN287*AT312</f>
        <v>0</v>
      </c>
      <c r="CM312">
        <f t="shared" ref="CM312" si="5250">BO287*AU312</f>
        <v>0</v>
      </c>
      <c r="CN312">
        <f t="shared" ref="CN312" si="5251">BP287*AV312</f>
        <v>0</v>
      </c>
      <c r="CO312">
        <f t="shared" ref="CO312" si="5252">BQ287*AW312</f>
        <v>0</v>
      </c>
      <c r="CP312">
        <f t="shared" ref="CP312" si="5253">BR287*AX312</f>
        <v>0</v>
      </c>
      <c r="CQ312">
        <f t="shared" ref="CQ312" si="5254">BS287*AY312</f>
        <v>0</v>
      </c>
      <c r="CR312">
        <f t="shared" ref="CR312" si="5255">BT287*AZ312</f>
        <v>0</v>
      </c>
      <c r="CS312">
        <f t="shared" ref="CS312" si="5256">BU287*BA312</f>
        <v>0</v>
      </c>
      <c r="CT312">
        <f t="shared" ref="CT312" si="5257">BV287*BB312</f>
        <v>0</v>
      </c>
    </row>
    <row r="313" spans="6:98" x14ac:dyDescent="0.3">
      <c r="F313" s="91">
        <f t="shared" si="5123"/>
        <v>150</v>
      </c>
      <c r="G313" s="91">
        <f t="shared" si="5123"/>
        <v>150</v>
      </c>
      <c r="H313" s="4">
        <f t="shared" si="5123"/>
        <v>1</v>
      </c>
      <c r="I313">
        <v>125</v>
      </c>
      <c r="J313" s="48">
        <f t="shared" si="4588"/>
        <v>0</v>
      </c>
      <c r="K313" s="48">
        <f t="shared" ref="K313:K318" si="5258">IF(IF(AND(I313&gt;=(F313*2),I313&lt;=G313+F313+(G313-F313+5)+1),((H313)^2)*(I314-F313*2)/5,0)&lt;=H313,IF(AND(I313&gt;=(F313*2),I313&lt;=G313+F313+(G313-F313+5)+1),((H313)^2)*(I314-F313*2)/5,0),(K312-H313^2))</f>
        <v>0</v>
      </c>
      <c r="L313" s="98">
        <f t="shared" si="4590"/>
        <v>0</v>
      </c>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f>$J313+$K313+$L313</f>
        <v>0</v>
      </c>
      <c r="AN313" s="48">
        <f t="shared" si="5124"/>
        <v>0</v>
      </c>
      <c r="AO313" s="48">
        <f t="shared" si="5124"/>
        <v>0</v>
      </c>
      <c r="AP313" s="48">
        <f t="shared" si="5099"/>
        <v>0</v>
      </c>
      <c r="AQ313" s="48">
        <f t="shared" si="5099"/>
        <v>0</v>
      </c>
      <c r="AR313" s="48">
        <f t="shared" si="5099"/>
        <v>0</v>
      </c>
      <c r="AS313" s="48">
        <f t="shared" si="5099"/>
        <v>0</v>
      </c>
      <c r="AT313" s="48">
        <f t="shared" si="5099"/>
        <v>0</v>
      </c>
      <c r="AU313" s="48">
        <f t="shared" si="5099"/>
        <v>0</v>
      </c>
      <c r="AV313" s="48">
        <f t="shared" si="5099"/>
        <v>0</v>
      </c>
      <c r="AW313" s="48">
        <f t="shared" si="5099"/>
        <v>0</v>
      </c>
      <c r="AX313" s="48">
        <f t="shared" si="5099"/>
        <v>0</v>
      </c>
      <c r="AY313" s="48">
        <f t="shared" si="5099"/>
        <v>0</v>
      </c>
      <c r="AZ313" s="48">
        <f t="shared" si="5099"/>
        <v>0</v>
      </c>
      <c r="BA313" s="48">
        <f t="shared" si="5099"/>
        <v>0</v>
      </c>
      <c r="BB313" s="48">
        <f t="shared" si="5099"/>
        <v>0</v>
      </c>
      <c r="BC313" s="48"/>
      <c r="BE313" t="s">
        <v>202</v>
      </c>
      <c r="CE313">
        <f>BF287*AM313</f>
        <v>0</v>
      </c>
      <c r="CF313">
        <f t="shared" ref="CF313" si="5259">BG287*AN313</f>
        <v>0</v>
      </c>
      <c r="CG313">
        <f t="shared" ref="CG313" si="5260">BH287*AO313</f>
        <v>0</v>
      </c>
      <c r="CH313">
        <f t="shared" ref="CH313" si="5261">BI287*AP313</f>
        <v>0</v>
      </c>
      <c r="CI313">
        <f t="shared" ref="CI313" si="5262">BJ287*AQ313</f>
        <v>0</v>
      </c>
      <c r="CJ313">
        <f t="shared" ref="CJ313" si="5263">BK287*AR313</f>
        <v>0</v>
      </c>
      <c r="CK313">
        <f t="shared" ref="CK313" si="5264">BL287*AS313</f>
        <v>0</v>
      </c>
      <c r="CL313">
        <f t="shared" ref="CL313" si="5265">BM287*AT313</f>
        <v>0</v>
      </c>
      <c r="CM313">
        <f t="shared" ref="CM313" si="5266">BN287*AU313</f>
        <v>0</v>
      </c>
      <c r="CN313">
        <f t="shared" ref="CN313" si="5267">BO287*AV313</f>
        <v>0</v>
      </c>
      <c r="CO313">
        <f t="shared" ref="CO313" si="5268">BP287*AW313</f>
        <v>0</v>
      </c>
      <c r="CP313">
        <f t="shared" ref="CP313" si="5269">BQ287*AX313</f>
        <v>0</v>
      </c>
      <c r="CQ313">
        <f t="shared" ref="CQ313" si="5270">BR287*AY313</f>
        <v>0</v>
      </c>
      <c r="CR313">
        <f t="shared" ref="CR313" si="5271">BS287*AZ313</f>
        <v>0</v>
      </c>
      <c r="CS313">
        <f t="shared" ref="CS313" si="5272">BT287*BA313</f>
        <v>0</v>
      </c>
      <c r="CT313">
        <f t="shared" ref="CT313" si="5273">BU287*BB313</f>
        <v>0</v>
      </c>
    </row>
    <row r="314" spans="6:98" x14ac:dyDescent="0.3">
      <c r="F314" s="91">
        <f t="shared" si="5123"/>
        <v>150</v>
      </c>
      <c r="G314" s="91">
        <f t="shared" si="5123"/>
        <v>150</v>
      </c>
      <c r="H314" s="4">
        <f t="shared" si="5123"/>
        <v>1</v>
      </c>
      <c r="I314">
        <v>130</v>
      </c>
      <c r="J314" s="48">
        <f t="shared" si="4588"/>
        <v>0</v>
      </c>
      <c r="K314" s="48">
        <f t="shared" si="5258"/>
        <v>0</v>
      </c>
      <c r="L314" s="98">
        <f t="shared" si="4590"/>
        <v>0</v>
      </c>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f>$J314+$K314+$L314</f>
        <v>0</v>
      </c>
      <c r="AO314" s="48">
        <f t="shared" si="5124"/>
        <v>0</v>
      </c>
      <c r="AP314" s="48">
        <f t="shared" si="5099"/>
        <v>0</v>
      </c>
      <c r="AQ314" s="48">
        <f t="shared" si="5099"/>
        <v>0</v>
      </c>
      <c r="AR314" s="48">
        <f t="shared" si="5099"/>
        <v>0</v>
      </c>
      <c r="AS314" s="48">
        <f t="shared" si="5099"/>
        <v>0</v>
      </c>
      <c r="AT314" s="48">
        <f t="shared" si="5099"/>
        <v>0</v>
      </c>
      <c r="AU314" s="48">
        <f t="shared" si="5099"/>
        <v>0</v>
      </c>
      <c r="AV314" s="48">
        <f t="shared" si="5099"/>
        <v>0</v>
      </c>
      <c r="AW314" s="48">
        <f t="shared" si="5099"/>
        <v>0</v>
      </c>
      <c r="AX314" s="48">
        <f t="shared" si="5099"/>
        <v>0</v>
      </c>
      <c r="AY314" s="48">
        <f t="shared" si="5099"/>
        <v>0</v>
      </c>
      <c r="AZ314" s="48">
        <f t="shared" si="5099"/>
        <v>0</v>
      </c>
      <c r="BA314" s="48">
        <f t="shared" si="5099"/>
        <v>0</v>
      </c>
      <c r="BB314" s="48">
        <f t="shared" si="5099"/>
        <v>0</v>
      </c>
      <c r="BC314" s="48"/>
      <c r="BE314" t="s">
        <v>203</v>
      </c>
      <c r="CF314">
        <f>BF287*AN314</f>
        <v>0</v>
      </c>
      <c r="CG314">
        <f t="shared" ref="CG314" si="5274">BG287*AO314</f>
        <v>0</v>
      </c>
      <c r="CH314">
        <f t="shared" ref="CH314" si="5275">BH287*AP314</f>
        <v>0</v>
      </c>
      <c r="CI314">
        <f t="shared" ref="CI314" si="5276">BI287*AQ314</f>
        <v>0</v>
      </c>
      <c r="CJ314">
        <f t="shared" ref="CJ314" si="5277">BJ287*AR314</f>
        <v>0</v>
      </c>
      <c r="CK314">
        <f t="shared" ref="CK314" si="5278">BK287*AS314</f>
        <v>0</v>
      </c>
      <c r="CL314">
        <f t="shared" ref="CL314" si="5279">BL287*AT314</f>
        <v>0</v>
      </c>
      <c r="CM314">
        <f t="shared" ref="CM314" si="5280">BM287*AU314</f>
        <v>0</v>
      </c>
      <c r="CN314">
        <f t="shared" ref="CN314" si="5281">BN287*AV314</f>
        <v>0</v>
      </c>
      <c r="CO314">
        <f t="shared" ref="CO314" si="5282">BO287*AW314</f>
        <v>0</v>
      </c>
      <c r="CP314">
        <f t="shared" ref="CP314" si="5283">BP287*AX314</f>
        <v>0</v>
      </c>
      <c r="CQ314">
        <f t="shared" ref="CQ314" si="5284">BQ287*AY314</f>
        <v>0</v>
      </c>
      <c r="CR314">
        <f t="shared" ref="CR314" si="5285">BR287*AZ314</f>
        <v>0</v>
      </c>
      <c r="CS314">
        <f t="shared" ref="CS314" si="5286">BS287*BA314</f>
        <v>0</v>
      </c>
      <c r="CT314">
        <f t="shared" ref="CT314" si="5287">BT287*BB314</f>
        <v>0</v>
      </c>
    </row>
    <row r="315" spans="6:98" x14ac:dyDescent="0.3">
      <c r="F315" s="91">
        <f t="shared" si="5123"/>
        <v>150</v>
      </c>
      <c r="G315" s="91">
        <f t="shared" si="5123"/>
        <v>150</v>
      </c>
      <c r="H315" s="4">
        <f t="shared" si="5123"/>
        <v>1</v>
      </c>
      <c r="I315">
        <v>135</v>
      </c>
      <c r="J315" s="48">
        <f t="shared" si="4588"/>
        <v>0</v>
      </c>
      <c r="K315" s="48">
        <f t="shared" si="5258"/>
        <v>0</v>
      </c>
      <c r="L315" s="98">
        <f t="shared" si="4590"/>
        <v>0</v>
      </c>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f>$J315+$K315+$L315</f>
        <v>0</v>
      </c>
      <c r="AP315" s="48">
        <f t="shared" si="5099"/>
        <v>0</v>
      </c>
      <c r="AQ315" s="48">
        <f t="shared" si="5099"/>
        <v>0</v>
      </c>
      <c r="AR315" s="48">
        <f t="shared" si="5099"/>
        <v>0</v>
      </c>
      <c r="AS315" s="48">
        <f t="shared" si="5099"/>
        <v>0</v>
      </c>
      <c r="AT315" s="48">
        <f t="shared" si="5099"/>
        <v>0</v>
      </c>
      <c r="AU315" s="48">
        <f t="shared" si="5099"/>
        <v>0</v>
      </c>
      <c r="AV315" s="48">
        <f t="shared" si="5099"/>
        <v>0</v>
      </c>
      <c r="AW315" s="48">
        <f t="shared" si="5099"/>
        <v>0</v>
      </c>
      <c r="AX315" s="48">
        <f t="shared" si="5099"/>
        <v>0</v>
      </c>
      <c r="AY315" s="48">
        <f t="shared" si="5099"/>
        <v>0</v>
      </c>
      <c r="AZ315" s="48">
        <f t="shared" si="5099"/>
        <v>0</v>
      </c>
      <c r="BA315" s="48">
        <f t="shared" si="5099"/>
        <v>0</v>
      </c>
      <c r="BB315" s="48">
        <f t="shared" si="5099"/>
        <v>0</v>
      </c>
      <c r="BC315" s="48"/>
      <c r="BE315" t="s">
        <v>204</v>
      </c>
      <c r="CG315">
        <f>BF287*AO315</f>
        <v>0</v>
      </c>
      <c r="CH315">
        <f t="shared" ref="CH315" si="5288">BG287*AP315</f>
        <v>0</v>
      </c>
      <c r="CI315">
        <f t="shared" ref="CI315" si="5289">BH287*AQ315</f>
        <v>0</v>
      </c>
      <c r="CJ315">
        <f t="shared" ref="CJ315" si="5290">BI287*AR315</f>
        <v>0</v>
      </c>
      <c r="CK315">
        <f t="shared" ref="CK315" si="5291">BJ287*AS315</f>
        <v>0</v>
      </c>
      <c r="CL315">
        <f t="shared" ref="CL315" si="5292">BK287*AT315</f>
        <v>0</v>
      </c>
      <c r="CM315">
        <f t="shared" ref="CM315" si="5293">BL287*AU315</f>
        <v>0</v>
      </c>
      <c r="CN315">
        <f t="shared" ref="CN315" si="5294">BM287*AV315</f>
        <v>0</v>
      </c>
      <c r="CO315">
        <f t="shared" ref="CO315" si="5295">BN287*AW315</f>
        <v>0</v>
      </c>
      <c r="CP315">
        <f t="shared" ref="CP315" si="5296">BO287*AX315</f>
        <v>0</v>
      </c>
      <c r="CQ315">
        <f t="shared" ref="CQ315" si="5297">BP287*AY315</f>
        <v>0</v>
      </c>
      <c r="CR315">
        <f t="shared" ref="CR315" si="5298">BQ287*AZ315</f>
        <v>0</v>
      </c>
      <c r="CS315">
        <f t="shared" ref="CS315" si="5299">BR287*BA315</f>
        <v>0</v>
      </c>
      <c r="CT315">
        <f t="shared" ref="CT315" si="5300">BS287*BB315</f>
        <v>0</v>
      </c>
    </row>
    <row r="316" spans="6:98" x14ac:dyDescent="0.3">
      <c r="F316" s="91">
        <f t="shared" si="5123"/>
        <v>150</v>
      </c>
      <c r="G316" s="91">
        <f t="shared" si="5123"/>
        <v>150</v>
      </c>
      <c r="H316" s="4">
        <f t="shared" si="5123"/>
        <v>1</v>
      </c>
      <c r="I316">
        <v>140</v>
      </c>
      <c r="J316" s="48">
        <f t="shared" si="4588"/>
        <v>0</v>
      </c>
      <c r="K316" s="48">
        <f t="shared" si="5258"/>
        <v>0</v>
      </c>
      <c r="L316" s="98">
        <f t="shared" si="4590"/>
        <v>0</v>
      </c>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f>$J316+$K316+$L316</f>
        <v>0</v>
      </c>
      <c r="AQ316" s="48">
        <f t="shared" si="5099"/>
        <v>0</v>
      </c>
      <c r="AR316" s="48">
        <f t="shared" si="5099"/>
        <v>0</v>
      </c>
      <c r="AS316" s="48">
        <f t="shared" si="5099"/>
        <v>0</v>
      </c>
      <c r="AT316" s="48">
        <f t="shared" si="5099"/>
        <v>0</v>
      </c>
      <c r="AU316" s="48">
        <f t="shared" si="5099"/>
        <v>0</v>
      </c>
      <c r="AV316" s="48">
        <f t="shared" si="5099"/>
        <v>0</v>
      </c>
      <c r="AW316" s="48">
        <f t="shared" si="5099"/>
        <v>0</v>
      </c>
      <c r="AX316" s="48">
        <f t="shared" si="5099"/>
        <v>0</v>
      </c>
      <c r="AY316" s="48">
        <f t="shared" si="5099"/>
        <v>0</v>
      </c>
      <c r="AZ316" s="48">
        <f t="shared" si="5099"/>
        <v>0</v>
      </c>
      <c r="BA316" s="48">
        <f t="shared" si="5099"/>
        <v>0</v>
      </c>
      <c r="BB316" s="48">
        <f t="shared" si="5099"/>
        <v>0</v>
      </c>
      <c r="BC316" s="48"/>
      <c r="BE316" t="s">
        <v>205</v>
      </c>
      <c r="CH316">
        <f>BF287*AP316</f>
        <v>0</v>
      </c>
      <c r="CI316">
        <f t="shared" ref="CI316" si="5301">BG287*AQ316</f>
        <v>0</v>
      </c>
      <c r="CJ316">
        <f t="shared" ref="CJ316" si="5302">BH287*AR316</f>
        <v>0</v>
      </c>
      <c r="CK316">
        <f t="shared" ref="CK316" si="5303">BI287*AS316</f>
        <v>0</v>
      </c>
      <c r="CL316">
        <f t="shared" ref="CL316" si="5304">BJ287*AT316</f>
        <v>0</v>
      </c>
      <c r="CM316">
        <f t="shared" ref="CM316" si="5305">BK287*AU316</f>
        <v>0</v>
      </c>
      <c r="CN316">
        <f t="shared" ref="CN316" si="5306">BL287*AV316</f>
        <v>0</v>
      </c>
      <c r="CO316">
        <f t="shared" ref="CO316" si="5307">BM287*AW316</f>
        <v>0</v>
      </c>
      <c r="CP316">
        <f t="shared" ref="CP316" si="5308">BN287*AX316</f>
        <v>0</v>
      </c>
      <c r="CQ316">
        <f t="shared" ref="CQ316" si="5309">BO287*AY316</f>
        <v>0</v>
      </c>
      <c r="CR316">
        <f t="shared" ref="CR316" si="5310">BP287*AZ316</f>
        <v>0</v>
      </c>
      <c r="CS316">
        <f t="shared" ref="CS316" si="5311">BQ287*BA316</f>
        <v>0</v>
      </c>
      <c r="CT316">
        <f t="shared" ref="CT316" si="5312">BR287*BB316</f>
        <v>0</v>
      </c>
    </row>
    <row r="317" spans="6:98" x14ac:dyDescent="0.3">
      <c r="F317" s="91">
        <f t="shared" si="5123"/>
        <v>150</v>
      </c>
      <c r="G317" s="91">
        <f t="shared" si="5123"/>
        <v>150</v>
      </c>
      <c r="H317" s="4">
        <f t="shared" si="5123"/>
        <v>1</v>
      </c>
      <c r="I317">
        <v>145</v>
      </c>
      <c r="J317" s="48">
        <f t="shared" si="4588"/>
        <v>0</v>
      </c>
      <c r="K317" s="48">
        <f t="shared" si="5258"/>
        <v>0</v>
      </c>
      <c r="L317" s="98">
        <f t="shared" si="4590"/>
        <v>0</v>
      </c>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f>$J317+$K317+$L317</f>
        <v>0</v>
      </c>
      <c r="AR317" s="48">
        <f t="shared" si="5099"/>
        <v>0</v>
      </c>
      <c r="AS317" s="48">
        <f t="shared" si="5099"/>
        <v>0</v>
      </c>
      <c r="AT317" s="48">
        <f t="shared" si="5099"/>
        <v>0</v>
      </c>
      <c r="AU317" s="48">
        <f t="shared" si="5099"/>
        <v>0</v>
      </c>
      <c r="AV317" s="48">
        <f t="shared" si="5099"/>
        <v>0</v>
      </c>
      <c r="AW317" s="48">
        <f t="shared" si="5099"/>
        <v>0</v>
      </c>
      <c r="AX317" s="48">
        <f t="shared" si="5099"/>
        <v>0</v>
      </c>
      <c r="AY317" s="48">
        <f t="shared" si="5099"/>
        <v>0</v>
      </c>
      <c r="AZ317" s="48">
        <f t="shared" si="5099"/>
        <v>0</v>
      </c>
      <c r="BA317" s="48">
        <f t="shared" si="5099"/>
        <v>0</v>
      </c>
      <c r="BB317" s="48">
        <f t="shared" si="5099"/>
        <v>0</v>
      </c>
      <c r="BC317" s="48"/>
      <c r="BE317" t="s">
        <v>206</v>
      </c>
      <c r="CI317">
        <f>BF287*AQ317</f>
        <v>0</v>
      </c>
      <c r="CJ317">
        <f t="shared" ref="CJ317" si="5313">BG287*AR317</f>
        <v>0</v>
      </c>
      <c r="CK317">
        <f t="shared" ref="CK317" si="5314">BH287*AS317</f>
        <v>0</v>
      </c>
      <c r="CL317">
        <f t="shared" ref="CL317" si="5315">BI287*AT317</f>
        <v>0</v>
      </c>
      <c r="CM317">
        <f t="shared" ref="CM317" si="5316">BJ287*AU317</f>
        <v>0</v>
      </c>
      <c r="CN317">
        <f t="shared" ref="CN317" si="5317">BK287*AV317</f>
        <v>0</v>
      </c>
      <c r="CO317">
        <f t="shared" ref="CO317" si="5318">BL287*AW317</f>
        <v>0</v>
      </c>
      <c r="CP317">
        <f t="shared" ref="CP317" si="5319">BM287*AX317</f>
        <v>0</v>
      </c>
      <c r="CQ317">
        <f t="shared" ref="CQ317" si="5320">BN287*AY317</f>
        <v>0</v>
      </c>
      <c r="CR317">
        <f t="shared" ref="CR317" si="5321">BO287*AZ317</f>
        <v>0</v>
      </c>
      <c r="CS317">
        <f t="shared" ref="CS317" si="5322">BP287*BA317</f>
        <v>0</v>
      </c>
      <c r="CT317">
        <f t="shared" ref="CT317" si="5323">BQ287*BB317</f>
        <v>0</v>
      </c>
    </row>
    <row r="318" spans="6:98" x14ac:dyDescent="0.3">
      <c r="F318" s="91">
        <f t="shared" si="5123"/>
        <v>150</v>
      </c>
      <c r="G318" s="91">
        <f t="shared" si="5123"/>
        <v>150</v>
      </c>
      <c r="H318" s="4">
        <f t="shared" si="5123"/>
        <v>1</v>
      </c>
      <c r="I318">
        <v>150</v>
      </c>
      <c r="J318" s="48">
        <f t="shared" si="4588"/>
        <v>1</v>
      </c>
      <c r="K318" s="48">
        <f t="shared" si="5258"/>
        <v>0</v>
      </c>
      <c r="L318" s="98">
        <f t="shared" si="4590"/>
        <v>0</v>
      </c>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f>$J318+$K318+$L318</f>
        <v>1</v>
      </c>
      <c r="AS318" s="48">
        <f t="shared" si="5099"/>
        <v>1</v>
      </c>
      <c r="AT318" s="48">
        <f t="shared" si="5099"/>
        <v>1</v>
      </c>
      <c r="AU318" s="48">
        <f t="shared" si="5099"/>
        <v>1</v>
      </c>
      <c r="AV318" s="48">
        <f t="shared" si="5099"/>
        <v>1</v>
      </c>
      <c r="AW318" s="48">
        <f t="shared" si="5099"/>
        <v>1</v>
      </c>
      <c r="AX318" s="48">
        <f t="shared" si="5099"/>
        <v>1</v>
      </c>
      <c r="AY318" s="48">
        <f t="shared" si="5099"/>
        <v>1</v>
      </c>
      <c r="AZ318" s="48">
        <f t="shared" si="5099"/>
        <v>1</v>
      </c>
      <c r="BA318" s="48">
        <f t="shared" si="5099"/>
        <v>1</v>
      </c>
      <c r="BB318" s="48">
        <f t="shared" si="5099"/>
        <v>1</v>
      </c>
      <c r="BC318" s="48"/>
      <c r="BE318" t="s">
        <v>207</v>
      </c>
      <c r="CJ318">
        <f>BF287*AR318</f>
        <v>0</v>
      </c>
      <c r="CK318">
        <f t="shared" ref="CK318" si="5324">BG287*AS318</f>
        <v>0.92999894465622768</v>
      </c>
      <c r="CL318">
        <f t="shared" ref="CL318" si="5325">BH287*AT318</f>
        <v>6.1999929643748501</v>
      </c>
      <c r="CM318">
        <f t="shared" ref="CM318" si="5326">BI287*AU318</f>
        <v>15.499982410937129</v>
      </c>
      <c r="CN318">
        <f t="shared" ref="CN318" si="5327">BJ287*AV318</f>
        <v>30.999964821874258</v>
      </c>
      <c r="CO318">
        <f t="shared" ref="CO318" si="5328">BK287*AW318</f>
        <v>67.5042593554262</v>
      </c>
      <c r="CP318">
        <f t="shared" ref="CP318" si="5329">BL287*AX318</f>
        <v>105.80412294497063</v>
      </c>
      <c r="CQ318">
        <f t="shared" ref="CQ318" si="5330">BM287*AY318</f>
        <v>116.00348347970733</v>
      </c>
      <c r="CR318">
        <f t="shared" ref="CR318" si="5331">BN287*AZ318</f>
        <v>127.2952475876052</v>
      </c>
      <c r="CS318">
        <f t="shared" ref="CS318" si="5332">BO287*BA318</f>
        <v>137.18900435500996</v>
      </c>
      <c r="CT318">
        <f t="shared" ref="CT318" si="5333">BP287*BB318</f>
        <v>145.3227712607451</v>
      </c>
    </row>
    <row r="319" spans="6:98" x14ac:dyDescent="0.3">
      <c r="F319" s="91">
        <f t="shared" si="5123"/>
        <v>150</v>
      </c>
      <c r="G319" s="91">
        <f t="shared" si="5123"/>
        <v>150</v>
      </c>
      <c r="H319" s="4">
        <f t="shared" si="5123"/>
        <v>1</v>
      </c>
      <c r="I319">
        <v>155</v>
      </c>
      <c r="J319" s="48">
        <f t="shared" si="4588"/>
        <v>0</v>
      </c>
      <c r="K319" s="48">
        <f>IF(IF(AND(I319&gt;=(F319*2),I319&lt;=G319+F319+(G319-F319+5)+1),((H319)^2)*(I320-F319*2)/5,0)&lt;=H319,IF(AND(I319&gt;=(F319*2),I319&lt;=G319+F319+(G319-F319+5)+1),((H319)^2)*(I320-F319*2)/5,0),(K318-H319^2))</f>
        <v>0</v>
      </c>
      <c r="L319" s="98">
        <f t="shared" si="4590"/>
        <v>0</v>
      </c>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f>$J319+$K319+$L319</f>
        <v>0</v>
      </c>
      <c r="AT319" s="48">
        <f t="shared" si="5099"/>
        <v>0</v>
      </c>
      <c r="AU319" s="48">
        <f t="shared" si="5099"/>
        <v>0</v>
      </c>
      <c r="AV319" s="48">
        <f t="shared" si="5099"/>
        <v>0</v>
      </c>
      <c r="AW319" s="48">
        <f t="shared" si="5099"/>
        <v>0</v>
      </c>
      <c r="AX319" s="48">
        <f t="shared" si="5099"/>
        <v>0</v>
      </c>
      <c r="AY319" s="48">
        <f t="shared" si="5099"/>
        <v>0</v>
      </c>
      <c r="AZ319" s="48">
        <f t="shared" si="5099"/>
        <v>0</v>
      </c>
      <c r="BA319" s="48">
        <f t="shared" si="5099"/>
        <v>0</v>
      </c>
      <c r="BB319" s="48">
        <f t="shared" si="5099"/>
        <v>0</v>
      </c>
      <c r="BC319" s="48"/>
      <c r="BE319" t="s">
        <v>208</v>
      </c>
      <c r="CK319">
        <f>BF287*AS319</f>
        <v>0</v>
      </c>
      <c r="CL319">
        <f t="shared" ref="CL319" si="5334">BG287*AT319</f>
        <v>0</v>
      </c>
      <c r="CM319">
        <f t="shared" ref="CM319" si="5335">BH287*AU319</f>
        <v>0</v>
      </c>
      <c r="CN319">
        <f t="shared" ref="CN319" si="5336">BI287*AV319</f>
        <v>0</v>
      </c>
      <c r="CO319">
        <f t="shared" ref="CO319" si="5337">BJ287*AW319</f>
        <v>0</v>
      </c>
      <c r="CP319">
        <f t="shared" ref="CP319" si="5338">BK287*AX319</f>
        <v>0</v>
      </c>
      <c r="CQ319">
        <f t="shared" ref="CQ319" si="5339">BL287*AY319</f>
        <v>0</v>
      </c>
      <c r="CR319">
        <f t="shared" ref="CR319" si="5340">BM287*AZ319</f>
        <v>0</v>
      </c>
      <c r="CS319">
        <f t="shared" ref="CS319" si="5341">BN287*BA319</f>
        <v>0</v>
      </c>
      <c r="CT319">
        <f t="shared" ref="CT319" si="5342">BO287*BB319</f>
        <v>0</v>
      </c>
    </row>
    <row r="320" spans="6:98" x14ac:dyDescent="0.3">
      <c r="F320" s="91">
        <f t="shared" si="5123"/>
        <v>150</v>
      </c>
      <c r="G320" s="91">
        <f t="shared" si="5123"/>
        <v>150</v>
      </c>
      <c r="H320" s="4">
        <f t="shared" si="5123"/>
        <v>1</v>
      </c>
      <c r="I320">
        <v>160</v>
      </c>
      <c r="J320" s="48">
        <f t="shared" si="4588"/>
        <v>0</v>
      </c>
      <c r="K320" s="48">
        <f t="shared" ref="K320:K328" si="5343">IF(IF(AND(I320&gt;=(F320*2),I320&lt;=G320+F320+(G320-F320+5)+1),((H320)^2)*(I321-F320*2)/5,0)&lt;=H320,IF(AND(I320&gt;=(F320*2),I320&lt;=G320+F320+(G320-F320+5)+1),((H320)^2)*(I321-F320*2)/5,0),(K319-H320^2))</f>
        <v>0</v>
      </c>
      <c r="L320" s="98">
        <f t="shared" si="4590"/>
        <v>0</v>
      </c>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f>$J320+$K320+$L320</f>
        <v>0</v>
      </c>
      <c r="AU320" s="48">
        <f t="shared" si="5099"/>
        <v>0</v>
      </c>
      <c r="AV320" s="48">
        <f t="shared" si="5099"/>
        <v>0</v>
      </c>
      <c r="AW320" s="48">
        <f t="shared" si="5099"/>
        <v>0</v>
      </c>
      <c r="AX320" s="48">
        <f t="shared" si="5099"/>
        <v>0</v>
      </c>
      <c r="AY320" s="48">
        <f t="shared" si="5099"/>
        <v>0</v>
      </c>
      <c r="AZ320" s="48">
        <f t="shared" si="5099"/>
        <v>0</v>
      </c>
      <c r="BA320" s="48">
        <f t="shared" si="5099"/>
        <v>0</v>
      </c>
      <c r="BB320" s="48">
        <f t="shared" si="5099"/>
        <v>0</v>
      </c>
      <c r="BC320" s="48"/>
      <c r="BE320" t="s">
        <v>209</v>
      </c>
      <c r="CL320">
        <f>BF287*AT320</f>
        <v>0</v>
      </c>
      <c r="CM320">
        <f t="shared" ref="CM320" si="5344">BG287*AU320</f>
        <v>0</v>
      </c>
      <c r="CN320">
        <f t="shared" ref="CN320" si="5345">BH287*AV320</f>
        <v>0</v>
      </c>
      <c r="CO320">
        <f t="shared" ref="CO320" si="5346">BI287*AW320</f>
        <v>0</v>
      </c>
      <c r="CP320">
        <f t="shared" ref="CP320" si="5347">BJ287*AX320</f>
        <v>0</v>
      </c>
      <c r="CQ320">
        <f t="shared" ref="CQ320" si="5348">BK287*AY320</f>
        <v>0</v>
      </c>
      <c r="CR320">
        <f t="shared" ref="CR320" si="5349">BL287*AZ320</f>
        <v>0</v>
      </c>
      <c r="CS320">
        <f t="shared" ref="CS320" si="5350">BM287*BA320</f>
        <v>0</v>
      </c>
      <c r="CT320">
        <f t="shared" ref="CT320" si="5351">BN287*BB320</f>
        <v>0</v>
      </c>
    </row>
    <row r="321" spans="1:98" x14ac:dyDescent="0.3">
      <c r="F321" s="91">
        <f t="shared" si="5123"/>
        <v>150</v>
      </c>
      <c r="G321" s="91">
        <f t="shared" si="5123"/>
        <v>150</v>
      </c>
      <c r="H321" s="4">
        <f t="shared" si="5123"/>
        <v>1</v>
      </c>
      <c r="I321">
        <v>165</v>
      </c>
      <c r="J321" s="48">
        <f t="shared" si="4588"/>
        <v>0</v>
      </c>
      <c r="K321" s="48">
        <f t="shared" si="5343"/>
        <v>0</v>
      </c>
      <c r="L321" s="98">
        <f t="shared" si="4590"/>
        <v>0</v>
      </c>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f>$J321+$K321+$L321</f>
        <v>0</v>
      </c>
      <c r="AV321" s="48">
        <f t="shared" ref="AV321:BB326" si="5352">$J321+$K321+$L321</f>
        <v>0</v>
      </c>
      <c r="AW321" s="48">
        <f t="shared" si="5352"/>
        <v>0</v>
      </c>
      <c r="AX321" s="48">
        <f t="shared" si="5352"/>
        <v>0</v>
      </c>
      <c r="AY321" s="48">
        <f t="shared" si="5352"/>
        <v>0</v>
      </c>
      <c r="AZ321" s="48">
        <f t="shared" si="5352"/>
        <v>0</v>
      </c>
      <c r="BA321" s="48">
        <f t="shared" si="5352"/>
        <v>0</v>
      </c>
      <c r="BB321" s="48">
        <f t="shared" si="5352"/>
        <v>0</v>
      </c>
      <c r="BC321" s="48"/>
      <c r="BE321" t="s">
        <v>210</v>
      </c>
      <c r="CM321">
        <f>BF287*AU321</f>
        <v>0</v>
      </c>
      <c r="CN321">
        <f t="shared" ref="CN321" si="5353">BG287*AV321</f>
        <v>0</v>
      </c>
      <c r="CO321">
        <f t="shared" ref="CO321" si="5354">BH287*AW321</f>
        <v>0</v>
      </c>
      <c r="CP321">
        <f t="shared" ref="CP321" si="5355">BI287*AX321</f>
        <v>0</v>
      </c>
      <c r="CQ321">
        <f t="shared" ref="CQ321" si="5356">BJ287*AY321</f>
        <v>0</v>
      </c>
      <c r="CR321">
        <f t="shared" ref="CR321" si="5357">BK287*AZ321</f>
        <v>0</v>
      </c>
      <c r="CS321">
        <f t="shared" ref="CS321" si="5358">BL287*BA321</f>
        <v>0</v>
      </c>
      <c r="CT321">
        <f t="shared" ref="CT321" si="5359">BM287*BB321</f>
        <v>0</v>
      </c>
    </row>
    <row r="322" spans="1:98" x14ac:dyDescent="0.3">
      <c r="F322" s="91">
        <f t="shared" ref="F322:H328" si="5360">F321</f>
        <v>150</v>
      </c>
      <c r="G322" s="91">
        <f t="shared" si="5360"/>
        <v>150</v>
      </c>
      <c r="H322" s="4">
        <f t="shared" si="5360"/>
        <v>1</v>
      </c>
      <c r="I322">
        <v>170</v>
      </c>
      <c r="J322" s="48">
        <f t="shared" si="4588"/>
        <v>0</v>
      </c>
      <c r="K322" s="48">
        <f t="shared" si="5343"/>
        <v>0</v>
      </c>
      <c r="L322" s="98">
        <f t="shared" si="4590"/>
        <v>0</v>
      </c>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f>$J322+$K322+$L322</f>
        <v>0</v>
      </c>
      <c r="AW322" s="48">
        <f t="shared" si="5352"/>
        <v>0</v>
      </c>
      <c r="AX322" s="48">
        <f t="shared" si="5352"/>
        <v>0</v>
      </c>
      <c r="AY322" s="48">
        <f t="shared" si="5352"/>
        <v>0</v>
      </c>
      <c r="AZ322" s="48">
        <f t="shared" si="5352"/>
        <v>0</v>
      </c>
      <c r="BA322" s="48">
        <f t="shared" si="5352"/>
        <v>0</v>
      </c>
      <c r="BB322" s="48">
        <f t="shared" si="5352"/>
        <v>0</v>
      </c>
      <c r="BC322" s="48"/>
      <c r="BE322" t="s">
        <v>211</v>
      </c>
      <c r="CN322">
        <f>BF287*AV322</f>
        <v>0</v>
      </c>
      <c r="CO322">
        <f t="shared" ref="CO322" si="5361">BG287*AW322</f>
        <v>0</v>
      </c>
      <c r="CP322">
        <f t="shared" ref="CP322" si="5362">BH287*AX322</f>
        <v>0</v>
      </c>
      <c r="CQ322">
        <f t="shared" ref="CQ322" si="5363">BI287*AY322</f>
        <v>0</v>
      </c>
      <c r="CR322">
        <f t="shared" ref="CR322" si="5364">BJ287*AZ322</f>
        <v>0</v>
      </c>
      <c r="CS322">
        <f t="shared" ref="CS322" si="5365">BK287*BA322</f>
        <v>0</v>
      </c>
      <c r="CT322">
        <f t="shared" ref="CT322" si="5366">BL287*BB322</f>
        <v>0</v>
      </c>
    </row>
    <row r="323" spans="1:98" x14ac:dyDescent="0.3">
      <c r="F323" s="91">
        <f t="shared" si="5360"/>
        <v>150</v>
      </c>
      <c r="G323" s="91">
        <f t="shared" si="5360"/>
        <v>150</v>
      </c>
      <c r="H323" s="4">
        <f t="shared" si="5360"/>
        <v>1</v>
      </c>
      <c r="I323">
        <v>175</v>
      </c>
      <c r="J323" s="48">
        <f t="shared" si="4588"/>
        <v>0</v>
      </c>
      <c r="K323" s="48">
        <f t="shared" si="5343"/>
        <v>0</v>
      </c>
      <c r="L323" s="98">
        <f t="shared" si="4590"/>
        <v>0</v>
      </c>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f>$J323+$K323+$L323</f>
        <v>0</v>
      </c>
      <c r="AX323" s="48">
        <f t="shared" si="5352"/>
        <v>0</v>
      </c>
      <c r="AY323" s="48">
        <f t="shared" si="5352"/>
        <v>0</v>
      </c>
      <c r="AZ323" s="48">
        <f t="shared" si="5352"/>
        <v>0</v>
      </c>
      <c r="BA323" s="48">
        <f t="shared" si="5352"/>
        <v>0</v>
      </c>
      <c r="BB323" s="48">
        <f t="shared" si="5352"/>
        <v>0</v>
      </c>
      <c r="BC323" s="48"/>
      <c r="BE323" t="s">
        <v>212</v>
      </c>
      <c r="CO323">
        <f>BF287*AW323</f>
        <v>0</v>
      </c>
      <c r="CP323">
        <f t="shared" ref="CP323" si="5367">BG287*AX323</f>
        <v>0</v>
      </c>
      <c r="CQ323">
        <f t="shared" ref="CQ323" si="5368">BH287*AY323</f>
        <v>0</v>
      </c>
      <c r="CR323">
        <f t="shared" ref="CR323" si="5369">BI287*AZ323</f>
        <v>0</v>
      </c>
      <c r="CS323">
        <f t="shared" ref="CS323" si="5370">BJ287*BA323</f>
        <v>0</v>
      </c>
      <c r="CT323">
        <f t="shared" ref="CT323" si="5371">BK287*BB323</f>
        <v>0</v>
      </c>
    </row>
    <row r="324" spans="1:98" x14ac:dyDescent="0.3">
      <c r="F324" s="91">
        <f t="shared" si="5360"/>
        <v>150</v>
      </c>
      <c r="G324" s="91">
        <f t="shared" si="5360"/>
        <v>150</v>
      </c>
      <c r="H324" s="4">
        <f t="shared" si="5360"/>
        <v>1</v>
      </c>
      <c r="I324">
        <v>180</v>
      </c>
      <c r="J324" s="48">
        <f t="shared" si="4588"/>
        <v>0</v>
      </c>
      <c r="K324" s="48">
        <f t="shared" si="5343"/>
        <v>0</v>
      </c>
      <c r="L324" s="98">
        <f t="shared" si="4590"/>
        <v>0</v>
      </c>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f>$J324+$K324+$L324</f>
        <v>0</v>
      </c>
      <c r="AY324" s="48">
        <f t="shared" si="5352"/>
        <v>0</v>
      </c>
      <c r="AZ324" s="48">
        <f t="shared" si="5352"/>
        <v>0</v>
      </c>
      <c r="BA324" s="48">
        <f t="shared" si="5352"/>
        <v>0</v>
      </c>
      <c r="BB324" s="48">
        <f t="shared" si="5352"/>
        <v>0</v>
      </c>
      <c r="BC324" s="48"/>
      <c r="BE324" t="s">
        <v>213</v>
      </c>
      <c r="CP324">
        <f>BF287*AX324</f>
        <v>0</v>
      </c>
      <c r="CQ324">
        <f t="shared" ref="CQ324" si="5372">BG287*AY324</f>
        <v>0</v>
      </c>
      <c r="CR324">
        <f t="shared" ref="CR324" si="5373">BH287*AZ324</f>
        <v>0</v>
      </c>
      <c r="CS324">
        <f t="shared" ref="CS324" si="5374">BI287*BA324</f>
        <v>0</v>
      </c>
      <c r="CT324">
        <f t="shared" ref="CT324" si="5375">BJ287*BB324</f>
        <v>0</v>
      </c>
    </row>
    <row r="325" spans="1:98" x14ac:dyDescent="0.3">
      <c r="F325" s="91">
        <f t="shared" si="5360"/>
        <v>150</v>
      </c>
      <c r="G325" s="91">
        <f t="shared" si="5360"/>
        <v>150</v>
      </c>
      <c r="H325" s="4">
        <f t="shared" si="5360"/>
        <v>1</v>
      </c>
      <c r="I325">
        <v>185</v>
      </c>
      <c r="J325" s="48">
        <f t="shared" si="4588"/>
        <v>0</v>
      </c>
      <c r="K325" s="48">
        <f t="shared" si="5343"/>
        <v>0</v>
      </c>
      <c r="L325" s="98">
        <f t="shared" si="4590"/>
        <v>0</v>
      </c>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f>$J325+$K325+$L325</f>
        <v>0</v>
      </c>
      <c r="AZ325" s="48">
        <f t="shared" si="5352"/>
        <v>0</v>
      </c>
      <c r="BA325" s="48">
        <f t="shared" si="5352"/>
        <v>0</v>
      </c>
      <c r="BB325" s="48">
        <f t="shared" si="5352"/>
        <v>0</v>
      </c>
      <c r="BC325" s="48"/>
      <c r="BE325" t="s">
        <v>214</v>
      </c>
      <c r="CQ325">
        <f>BF287*AY325</f>
        <v>0</v>
      </c>
      <c r="CR325">
        <f t="shared" ref="CR325" si="5376">BG287*AZ325</f>
        <v>0</v>
      </c>
      <c r="CS325">
        <f t="shared" ref="CS325" si="5377">BH287*BA325</f>
        <v>0</v>
      </c>
      <c r="CT325">
        <f t="shared" ref="CT325" si="5378">BI287*BB325</f>
        <v>0</v>
      </c>
    </row>
    <row r="326" spans="1:98" x14ac:dyDescent="0.3">
      <c r="F326" s="91">
        <f t="shared" si="5360"/>
        <v>150</v>
      </c>
      <c r="G326" s="91">
        <f t="shared" si="5360"/>
        <v>150</v>
      </c>
      <c r="H326" s="4">
        <f t="shared" si="5360"/>
        <v>1</v>
      </c>
      <c r="I326">
        <v>190</v>
      </c>
      <c r="J326" s="48">
        <f t="shared" si="4588"/>
        <v>0</v>
      </c>
      <c r="K326" s="48">
        <f t="shared" si="5343"/>
        <v>0</v>
      </c>
      <c r="L326" s="98">
        <f t="shared" si="4590"/>
        <v>0</v>
      </c>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f>$J326+$K326+$L326</f>
        <v>0</v>
      </c>
      <c r="BA326" s="48">
        <f t="shared" si="5352"/>
        <v>0</v>
      </c>
      <c r="BB326" s="48">
        <f t="shared" si="5352"/>
        <v>0</v>
      </c>
      <c r="BC326" s="48"/>
      <c r="BE326" t="s">
        <v>215</v>
      </c>
      <c r="CR326">
        <f>BF287*AZ326</f>
        <v>0</v>
      </c>
      <c r="CS326">
        <f t="shared" ref="CS326" si="5379">BG287*BA326</f>
        <v>0</v>
      </c>
      <c r="CT326">
        <f t="shared" ref="CT326" si="5380">BH287*BB326</f>
        <v>0</v>
      </c>
    </row>
    <row r="327" spans="1:98" x14ac:dyDescent="0.3">
      <c r="F327" s="91">
        <f t="shared" si="5360"/>
        <v>150</v>
      </c>
      <c r="G327" s="91">
        <f t="shared" si="5360"/>
        <v>150</v>
      </c>
      <c r="H327" s="4">
        <f t="shared" si="5360"/>
        <v>1</v>
      </c>
      <c r="I327">
        <v>195</v>
      </c>
      <c r="J327" s="48">
        <f t="shared" si="4588"/>
        <v>0</v>
      </c>
      <c r="K327" s="48">
        <f t="shared" si="5343"/>
        <v>0</v>
      </c>
      <c r="L327" s="98">
        <f t="shared" si="4590"/>
        <v>0</v>
      </c>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f>$J327+$K327+$L327</f>
        <v>0</v>
      </c>
      <c r="BB327" s="48">
        <f>$J327+$K327+$L327</f>
        <v>0</v>
      </c>
      <c r="BC327" s="48"/>
      <c r="BE327" t="s">
        <v>216</v>
      </c>
      <c r="CS327">
        <f>BF287*BA327</f>
        <v>0</v>
      </c>
      <c r="CT327">
        <f>BG287*BB327</f>
        <v>0</v>
      </c>
    </row>
    <row r="328" spans="1:98" x14ac:dyDescent="0.3">
      <c r="F328" s="91">
        <f t="shared" si="5360"/>
        <v>150</v>
      </c>
      <c r="G328" s="91">
        <f t="shared" si="5360"/>
        <v>150</v>
      </c>
      <c r="H328" s="4">
        <f t="shared" si="5360"/>
        <v>1</v>
      </c>
      <c r="I328">
        <v>200</v>
      </c>
      <c r="J328" s="48">
        <f t="shared" si="4588"/>
        <v>0</v>
      </c>
      <c r="K328" s="48">
        <f t="shared" si="5343"/>
        <v>0</v>
      </c>
      <c r="L328" s="98">
        <f t="shared" si="4590"/>
        <v>0</v>
      </c>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f>$J328+$K328+$L328</f>
        <v>0</v>
      </c>
      <c r="BC328" s="48"/>
      <c r="BE328" s="3" t="s">
        <v>217</v>
      </c>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f>BF287*BB328</f>
        <v>0</v>
      </c>
    </row>
    <row r="329" spans="1:98" x14ac:dyDescent="0.3">
      <c r="I329">
        <v>205</v>
      </c>
      <c r="BE329" s="19" t="s">
        <v>176</v>
      </c>
      <c r="BF329" s="99">
        <f>SUM(BF287:BF328)</f>
        <v>0</v>
      </c>
      <c r="BG329" s="99">
        <f t="shared" ref="BG329:CT329" si="5381">SUM(BG287:BG328)</f>
        <v>0.92999894465622768</v>
      </c>
      <c r="BH329" s="99">
        <f t="shared" si="5381"/>
        <v>6.1999929643748501</v>
      </c>
      <c r="BI329" s="99">
        <f t="shared" si="5381"/>
        <v>15.499982410937129</v>
      </c>
      <c r="BJ329" s="99">
        <f t="shared" si="5381"/>
        <v>30.999964821874258</v>
      </c>
      <c r="BK329" s="99">
        <f t="shared" si="5381"/>
        <v>67.5042593554262</v>
      </c>
      <c r="BL329" s="99">
        <f t="shared" si="5381"/>
        <v>105.80412294497063</v>
      </c>
      <c r="BM329" s="99">
        <f t="shared" si="5381"/>
        <v>116.00348347970733</v>
      </c>
      <c r="BN329" s="99">
        <f t="shared" si="5381"/>
        <v>127.2952475876052</v>
      </c>
      <c r="BO329" s="99">
        <f t="shared" si="5381"/>
        <v>137.18900435500996</v>
      </c>
      <c r="BP329" s="99">
        <f t="shared" si="5381"/>
        <v>145.3227712607451</v>
      </c>
      <c r="BQ329" s="99">
        <f t="shared" si="5381"/>
        <v>153.54018341797081</v>
      </c>
      <c r="BR329" s="99">
        <f t="shared" si="5381"/>
        <v>166.47006464001322</v>
      </c>
      <c r="BS329" s="99">
        <f t="shared" si="5381"/>
        <v>180.67943159787484</v>
      </c>
      <c r="BT329" s="99">
        <f t="shared" si="5381"/>
        <v>193.47024116427585</v>
      </c>
      <c r="BU329" s="99">
        <f t="shared" si="5381"/>
        <v>207.97056189041831</v>
      </c>
      <c r="BV329" s="99">
        <f t="shared" si="5381"/>
        <v>220.42028289796187</v>
      </c>
      <c r="BW329" s="99">
        <f t="shared" si="5381"/>
        <v>234.8760910208446</v>
      </c>
      <c r="BX329" s="99">
        <f t="shared" si="5381"/>
        <v>249.16100550005865</v>
      </c>
      <c r="BY329" s="99">
        <f t="shared" si="5381"/>
        <v>262.40940030387486</v>
      </c>
      <c r="BZ329" s="99">
        <f t="shared" si="5381"/>
        <v>275.27702614094869</v>
      </c>
      <c r="CA329" s="99">
        <f t="shared" si="5381"/>
        <v>285.86810594888749</v>
      </c>
      <c r="CB329" s="99">
        <f t="shared" si="5381"/>
        <v>289.82307476468389</v>
      </c>
      <c r="CC329" s="99">
        <f t="shared" si="5381"/>
        <v>294.81922788137143</v>
      </c>
      <c r="CD329" s="99">
        <f t="shared" si="5381"/>
        <v>298.96807779196092</v>
      </c>
      <c r="CE329" s="99">
        <f t="shared" si="5381"/>
        <v>303.16412767573399</v>
      </c>
      <c r="CF329" s="99">
        <f t="shared" si="5381"/>
        <v>307.51376921870047</v>
      </c>
      <c r="CG329" s="99">
        <f t="shared" si="5381"/>
        <v>310.14048560450124</v>
      </c>
      <c r="CH329" s="99">
        <f t="shared" si="5381"/>
        <v>313.7625115467041</v>
      </c>
      <c r="CI329" s="99">
        <f t="shared" si="5381"/>
        <v>318.93334698786896</v>
      </c>
      <c r="CJ329" s="99">
        <f t="shared" si="5381"/>
        <v>321.90196454168984</v>
      </c>
      <c r="CK329" s="99">
        <f t="shared" si="5381"/>
        <v>0.92999894465622768</v>
      </c>
      <c r="CL329" s="99">
        <f t="shared" si="5381"/>
        <v>6.1999929643748501</v>
      </c>
      <c r="CM329" s="99">
        <f t="shared" si="5381"/>
        <v>15.499982410937129</v>
      </c>
      <c r="CN329" s="99">
        <f t="shared" si="5381"/>
        <v>30.999964821874258</v>
      </c>
      <c r="CO329" s="99">
        <f t="shared" si="5381"/>
        <v>67.5042593554262</v>
      </c>
      <c r="CP329" s="99">
        <f t="shared" si="5381"/>
        <v>105.80412294497063</v>
      </c>
      <c r="CQ329" s="99">
        <f t="shared" si="5381"/>
        <v>116.00348347970733</v>
      </c>
      <c r="CR329" s="99">
        <f t="shared" si="5381"/>
        <v>127.2952475876052</v>
      </c>
      <c r="CS329" s="99">
        <f t="shared" si="5381"/>
        <v>137.18900435500996</v>
      </c>
      <c r="CT329" s="99">
        <f t="shared" si="5381"/>
        <v>145.3227712607451</v>
      </c>
    </row>
    <row r="331" spans="1:98" x14ac:dyDescent="0.3">
      <c r="A331" s="60" t="s">
        <v>307</v>
      </c>
    </row>
    <row r="332" spans="1:98" x14ac:dyDescent="0.3">
      <c r="A332" s="100"/>
      <c r="B332" s="100" t="s">
        <v>163</v>
      </c>
      <c r="C332" s="100" t="s">
        <v>164</v>
      </c>
      <c r="D332" t="s">
        <v>167</v>
      </c>
      <c r="E332" t="s">
        <v>166</v>
      </c>
    </row>
    <row r="333" spans="1:98" x14ac:dyDescent="0.3">
      <c r="A333" s="100" t="s">
        <v>165</v>
      </c>
      <c r="B333" s="93">
        <v>160</v>
      </c>
      <c r="C333" s="93">
        <v>160</v>
      </c>
      <c r="D333">
        <f>C333-B333+5</f>
        <v>5</v>
      </c>
      <c r="E333" s="4">
        <f>100/(D333/5)/100</f>
        <v>1</v>
      </c>
      <c r="N333" s="19">
        <v>0</v>
      </c>
      <c r="O333" s="19">
        <v>5</v>
      </c>
      <c r="P333" s="19">
        <v>10</v>
      </c>
      <c r="Q333" s="19">
        <v>15</v>
      </c>
      <c r="R333" s="19">
        <v>20</v>
      </c>
      <c r="S333" s="19">
        <v>25</v>
      </c>
      <c r="T333" s="19">
        <v>30</v>
      </c>
      <c r="U333" s="19">
        <v>35</v>
      </c>
      <c r="V333" s="19">
        <v>40</v>
      </c>
      <c r="W333" s="19">
        <v>45</v>
      </c>
      <c r="X333" s="19">
        <v>50</v>
      </c>
      <c r="Y333" s="19">
        <v>55</v>
      </c>
      <c r="Z333" s="19">
        <v>60</v>
      </c>
      <c r="AA333" s="19">
        <v>65</v>
      </c>
      <c r="AB333" s="19">
        <v>70</v>
      </c>
      <c r="AC333" s="19">
        <v>75</v>
      </c>
      <c r="AD333" s="19">
        <v>80</v>
      </c>
      <c r="AE333" s="19">
        <v>85</v>
      </c>
      <c r="AF333" s="19">
        <v>90</v>
      </c>
      <c r="AG333" s="19">
        <v>95</v>
      </c>
      <c r="AH333" s="19">
        <v>100</v>
      </c>
      <c r="AI333" s="19">
        <v>105</v>
      </c>
      <c r="AJ333" s="19">
        <v>110</v>
      </c>
      <c r="AK333" s="19">
        <v>115</v>
      </c>
      <c r="AL333" s="19">
        <v>120</v>
      </c>
      <c r="AM333" s="19">
        <v>125</v>
      </c>
      <c r="AN333" s="19">
        <v>130</v>
      </c>
      <c r="AO333" s="19">
        <v>135</v>
      </c>
      <c r="AP333" s="19">
        <v>140</v>
      </c>
      <c r="AQ333" s="19">
        <v>145</v>
      </c>
      <c r="AR333" s="2">
        <v>150</v>
      </c>
      <c r="AS333" s="19">
        <v>155</v>
      </c>
      <c r="AT333" s="2">
        <v>160</v>
      </c>
      <c r="AU333" s="19">
        <v>165</v>
      </c>
      <c r="AV333" s="2">
        <v>170</v>
      </c>
      <c r="AW333" s="19">
        <v>175</v>
      </c>
      <c r="AX333" s="2">
        <v>180</v>
      </c>
      <c r="AY333" s="19">
        <v>185</v>
      </c>
      <c r="AZ333" s="2">
        <v>190</v>
      </c>
      <c r="BA333" s="19">
        <v>195</v>
      </c>
      <c r="BB333" s="2">
        <v>200</v>
      </c>
      <c r="BF333" s="19">
        <v>0</v>
      </c>
      <c r="BG333" s="19">
        <v>5</v>
      </c>
      <c r="BH333" s="19">
        <v>10</v>
      </c>
      <c r="BI333" s="19">
        <v>15</v>
      </c>
      <c r="BJ333" s="19">
        <v>20</v>
      </c>
      <c r="BK333" s="19">
        <v>25</v>
      </c>
      <c r="BL333" s="19">
        <v>30</v>
      </c>
      <c r="BM333" s="19">
        <v>35</v>
      </c>
      <c r="BN333" s="19">
        <v>40</v>
      </c>
      <c r="BO333" s="19">
        <v>45</v>
      </c>
      <c r="BP333" s="19">
        <v>50</v>
      </c>
      <c r="BQ333" s="19">
        <v>55</v>
      </c>
      <c r="BR333" s="19">
        <v>60</v>
      </c>
      <c r="BS333" s="19">
        <v>65</v>
      </c>
      <c r="BT333" s="19">
        <v>70</v>
      </c>
      <c r="BU333" s="19">
        <v>75</v>
      </c>
      <c r="BV333" s="19">
        <v>80</v>
      </c>
      <c r="BW333" s="19">
        <v>85</v>
      </c>
      <c r="BX333" s="19">
        <v>90</v>
      </c>
      <c r="BY333" s="19">
        <v>95</v>
      </c>
      <c r="BZ333" s="19">
        <v>100</v>
      </c>
      <c r="CA333" s="19">
        <v>105</v>
      </c>
      <c r="CB333" s="19">
        <v>110</v>
      </c>
      <c r="CC333" s="19">
        <v>115</v>
      </c>
      <c r="CD333" s="19">
        <v>120</v>
      </c>
      <c r="CE333" s="19">
        <v>125</v>
      </c>
      <c r="CF333" s="19">
        <v>130</v>
      </c>
      <c r="CG333" s="19">
        <v>135</v>
      </c>
      <c r="CH333" s="19">
        <v>140</v>
      </c>
      <c r="CI333" s="19">
        <v>145</v>
      </c>
      <c r="CJ333" s="2">
        <v>150</v>
      </c>
      <c r="CK333" s="19">
        <v>155</v>
      </c>
      <c r="CL333" s="2">
        <v>160</v>
      </c>
      <c r="CM333" s="19">
        <v>165</v>
      </c>
      <c r="CN333" s="2">
        <v>170</v>
      </c>
      <c r="CO333" s="19">
        <v>175</v>
      </c>
      <c r="CP333" s="2">
        <v>180</v>
      </c>
      <c r="CQ333" s="19">
        <v>185</v>
      </c>
      <c r="CR333" s="2">
        <v>190</v>
      </c>
      <c r="CS333" s="19">
        <v>195</v>
      </c>
      <c r="CT333" s="2">
        <v>200</v>
      </c>
    </row>
    <row r="334" spans="1:98" x14ac:dyDescent="0.3">
      <c r="A334" s="100" t="s">
        <v>92</v>
      </c>
      <c r="B334" s="93">
        <v>160</v>
      </c>
      <c r="C334" s="93">
        <v>160</v>
      </c>
      <c r="D334">
        <f>C334-B334+5</f>
        <v>5</v>
      </c>
      <c r="E334" s="4">
        <f>IF(D334&gt;0,100/(D334/5)/100,1)</f>
        <v>1</v>
      </c>
      <c r="F334" s="94" t="s">
        <v>163</v>
      </c>
      <c r="G334" s="94" t="s">
        <v>164</v>
      </c>
      <c r="H334" s="94" t="s">
        <v>173</v>
      </c>
      <c r="I334" s="95" t="s">
        <v>169</v>
      </c>
      <c r="J334" s="3" t="s">
        <v>172</v>
      </c>
      <c r="K334" s="97" t="s">
        <v>174</v>
      </c>
      <c r="L334" s="97" t="s">
        <v>175</v>
      </c>
      <c r="M334" t="s">
        <v>168</v>
      </c>
      <c r="N334" s="4">
        <f t="shared" ref="N334" si="5382">IF(IF(BF333&lt;=$B333,1,M334-$E333)&gt;0,IF(BF333&lt;=$B333,1,M334-$E333),0)</f>
        <v>1</v>
      </c>
      <c r="O334" s="4">
        <f t="shared" ref="O334" si="5383">IF(IF(BG333&lt;=$B333,1,N334-$E333)&gt;0,IF(BG333&lt;=$B333,1,N334-$E333),0)</f>
        <v>1</v>
      </c>
      <c r="P334" s="4">
        <f t="shared" ref="P334" si="5384">IF(IF(BH333&lt;=$B333,1,O334-$E333)&gt;0,IF(BH333&lt;=$B333,1,O334-$E333),0)</f>
        <v>1</v>
      </c>
      <c r="Q334" s="4">
        <f t="shared" ref="Q334" si="5385">IF(IF(BI333&lt;=$B333,1,P334-$E333)&gt;0,IF(BI333&lt;=$B333,1,P334-$E333),0)</f>
        <v>1</v>
      </c>
      <c r="R334" s="4">
        <f t="shared" ref="R334" si="5386">IF(IF(BJ333&lt;=$B333,1,Q334-$E333)&gt;0,IF(BJ333&lt;=$B333,1,Q334-$E333),0)</f>
        <v>1</v>
      </c>
      <c r="S334" s="4">
        <f t="shared" ref="S334" si="5387">IF(IF(BK333&lt;=$B333,1,R334-$E333)&gt;0,IF(BK333&lt;=$B333,1,R334-$E333),0)</f>
        <v>1</v>
      </c>
      <c r="T334" s="4">
        <f t="shared" ref="T334" si="5388">IF(IF(BL333&lt;=$B333,1,S334-$E333)&gt;0,IF(BL333&lt;=$B333,1,S334-$E333),0)</f>
        <v>1</v>
      </c>
      <c r="U334" s="4">
        <f t="shared" ref="U334" si="5389">IF(IF(BM333&lt;=$B333,1,T334-$E333)&gt;0,IF(BM333&lt;=$B333,1,T334-$E333),0)</f>
        <v>1</v>
      </c>
      <c r="V334" s="4">
        <f t="shared" ref="V334" si="5390">IF(IF(BN333&lt;=$B333,1,U334-$E333)&gt;0,IF(BN333&lt;=$B333,1,U334-$E333),0)</f>
        <v>1</v>
      </c>
      <c r="W334" s="4">
        <f t="shared" ref="W334" si="5391">IF(IF(BO333&lt;=$B333,1,V334-$E333)&gt;0,IF(BO333&lt;=$B333,1,V334-$E333),0)</f>
        <v>1</v>
      </c>
      <c r="X334" s="4">
        <f t="shared" ref="X334" si="5392">IF(IF(BP333&lt;=$B333,1,W334-$E333)&gt;0,IF(BP333&lt;=$B333,1,W334-$E333),0)</f>
        <v>1</v>
      </c>
      <c r="Y334" s="4">
        <f t="shared" ref="Y334" si="5393">IF(IF(BQ333&lt;=$B333,1,X334-$E333)&gt;0,IF(BQ333&lt;=$B333,1,X334-$E333),0)</f>
        <v>1</v>
      </c>
      <c r="Z334" s="4">
        <f t="shared" ref="Z334" si="5394">IF(IF(BR333&lt;=$B333,1,Y334-$E333)&gt;0,IF(BR333&lt;=$B333,1,Y334-$E333),0)</f>
        <v>1</v>
      </c>
      <c r="AA334" s="4">
        <f t="shared" ref="AA334" si="5395">IF(IF(BS333&lt;=$B333,1,Z334-$E333)&gt;0,IF(BS333&lt;=$B333,1,Z334-$E333),0)</f>
        <v>1</v>
      </c>
      <c r="AB334" s="4">
        <f t="shared" ref="AB334" si="5396">IF(IF(BT333&lt;=$B333,1,AA334-$E333)&gt;0,IF(BT333&lt;=$B333,1,AA334-$E333),0)</f>
        <v>1</v>
      </c>
      <c r="AC334" s="4">
        <f t="shared" ref="AC334" si="5397">IF(IF(BU333&lt;=$B333,1,AB334-$E333)&gt;0,IF(BU333&lt;=$B333,1,AB334-$E333),0)</f>
        <v>1</v>
      </c>
      <c r="AD334" s="4">
        <f t="shared" ref="AD334" si="5398">IF(IF(BV333&lt;=$B333,1,AC334-$E333)&gt;0,IF(BV333&lt;=$B333,1,AC334-$E333),0)</f>
        <v>1</v>
      </c>
      <c r="AE334" s="4">
        <f t="shared" ref="AE334" si="5399">IF(IF(BW333&lt;=$B333,1,AD334-$E333)&gt;0,IF(BW333&lt;=$B333,1,AD334-$E333),0)</f>
        <v>1</v>
      </c>
      <c r="AF334" s="4">
        <f t="shared" ref="AF334" si="5400">IF(IF(BX333&lt;=$B333,1,AE334-$E333)&gt;0,IF(BX333&lt;=$B333,1,AE334-$E333),0)</f>
        <v>1</v>
      </c>
      <c r="AG334" s="4">
        <f t="shared" ref="AG334" si="5401">IF(IF(BY333&lt;=$B333,1,AF334-$E333)&gt;0,IF(BY333&lt;=$B333,1,AF334-$E333),0)</f>
        <v>1</v>
      </c>
      <c r="AH334" s="4">
        <f t="shared" ref="AH334" si="5402">IF(IF(BZ333&lt;=$B333,1,AG334-$E333)&gt;0,IF(BZ333&lt;=$B333,1,AG334-$E333),0)</f>
        <v>1</v>
      </c>
      <c r="AI334" s="4">
        <f t="shared" ref="AI334" si="5403">IF(IF(CA333&lt;=$B333,1,AH334-$E333)&gt;0,IF(CA333&lt;=$B333,1,AH334-$E333),0)</f>
        <v>1</v>
      </c>
      <c r="AJ334" s="4">
        <f t="shared" ref="AJ334" si="5404">IF(IF(CB333&lt;=$B333,1,AI334-$E333)&gt;0,IF(CB333&lt;=$B333,1,AI334-$E333),0)</f>
        <v>1</v>
      </c>
      <c r="AK334" s="4">
        <f t="shared" ref="AK334" si="5405">IF(IF(CC333&lt;=$B333,1,AJ334-$E333)&gt;0,IF(CC333&lt;=$B333,1,AJ334-$E333),0)</f>
        <v>1</v>
      </c>
      <c r="AL334" s="4">
        <f t="shared" ref="AL334" si="5406">IF(IF(CD333&lt;=$B333,1,AK334-$E333)&gt;0,IF(CD333&lt;=$B333,1,AK334-$E333),0)</f>
        <v>1</v>
      </c>
      <c r="AM334" s="4">
        <f t="shared" ref="AM334" si="5407">IF(IF(CE333&lt;=$B333,1,AL334-$E333)&gt;0,IF(CE333&lt;=$B333,1,AL334-$E333),0)</f>
        <v>1</v>
      </c>
      <c r="AN334" s="4">
        <f t="shared" ref="AN334" si="5408">IF(IF(CF333&lt;=$B333,1,AM334-$E333)&gt;0,IF(CF333&lt;=$B333,1,AM334-$E333),0)</f>
        <v>1</v>
      </c>
      <c r="AO334" s="4">
        <f t="shared" ref="AO334" si="5409">IF(IF(CG333&lt;=$B333,1,AN334-$E333)&gt;0,IF(CG333&lt;=$B333,1,AN334-$E333),0)</f>
        <v>1</v>
      </c>
      <c r="AP334" s="4">
        <f t="shared" ref="AP334" si="5410">IF(IF(CH333&lt;=$B333,1,AO334-$E333)&gt;0,IF(CH333&lt;=$B333,1,AO334-$E333),0)</f>
        <v>1</v>
      </c>
      <c r="AQ334" s="4">
        <f t="shared" ref="AQ334" si="5411">IF(IF(CI333&lt;=$B333,1,AP334-$E333)&gt;0,IF(CI333&lt;=$B333,1,AP334-$E333),0)</f>
        <v>1</v>
      </c>
      <c r="AR334" s="4">
        <f t="shared" ref="AR334" si="5412">IF(IF(CJ333&lt;=$B333,1,AQ334-$E333)&gt;0,IF(CJ333&lt;=$B333,1,AQ334-$E333),0)</f>
        <v>1</v>
      </c>
      <c r="AS334" s="4">
        <f t="shared" ref="AS334" si="5413">IF(IF(CK333&lt;=$B333,1,AR334-$E333)&gt;0,IF(CK333&lt;=$B333,1,AR334-$E333),0)</f>
        <v>1</v>
      </c>
      <c r="AT334" s="4">
        <f t="shared" ref="AT334" si="5414">IF(IF(CL333&lt;=$B333,1,AS334-$E333)&gt;0,IF(CL333&lt;=$B333,1,AS334-$E333),0)</f>
        <v>1</v>
      </c>
      <c r="AU334" s="4">
        <f t="shared" ref="AU334" si="5415">IF(IF(CM333&lt;=$B333,1,AT334-$E333)&gt;0,IF(CM333&lt;=$B333,1,AT334-$E333),0)</f>
        <v>0</v>
      </c>
      <c r="AV334" s="4">
        <f t="shared" ref="AV334" si="5416">IF(IF(CN333&lt;=$B333,1,AU334-$E333)&gt;0,IF(CN333&lt;=$B333,1,AU334-$E333),0)</f>
        <v>0</v>
      </c>
      <c r="AW334" s="4">
        <f t="shared" ref="AW334" si="5417">IF(IF(CO333&lt;=$B333,1,AV334-$E333)&gt;0,IF(CO333&lt;=$B333,1,AV334-$E333),0)</f>
        <v>0</v>
      </c>
      <c r="AX334" s="4">
        <f t="shared" ref="AX334" si="5418">IF(IF(CP333&lt;=$B333,1,AW334-$E333)&gt;0,IF(CP333&lt;=$B333,1,AW334-$E333),0)</f>
        <v>0</v>
      </c>
      <c r="AY334" s="4">
        <f t="shared" ref="AY334" si="5419">IF(IF(CQ333&lt;=$B333,1,AX334-$E333)&gt;0,IF(CQ333&lt;=$B333,1,AX334-$E333),0)</f>
        <v>0</v>
      </c>
      <c r="AZ334" s="4">
        <f t="shared" ref="AZ334" si="5420">IF(IF(CR333&lt;=$B333,1,AY334-$E333)&gt;0,IF(CR333&lt;=$B333,1,AY334-$E333),0)</f>
        <v>0</v>
      </c>
      <c r="BA334" s="4">
        <f t="shared" ref="BA334" si="5421">IF(IF(CS333&lt;=$B333,1,AZ334-$E333)&gt;0,IF(CS333&lt;=$B333,1,AZ334-$E333),0)</f>
        <v>0</v>
      </c>
      <c r="BB334" s="4">
        <f t="shared" ref="BB334" si="5422">IF(IF(CT333&lt;=$B333,1,BA334-$E333)&gt;0,IF(CT333&lt;=$B333,1,BA334-$E333),0)</f>
        <v>0</v>
      </c>
      <c r="BE334" t="s">
        <v>171</v>
      </c>
      <c r="BF334" s="91">
        <f>'Data tilvækstoversigt'!C272*N334</f>
        <v>0</v>
      </c>
      <c r="BG334" s="91">
        <f>'Data tilvækstoversigt'!D272*O334</f>
        <v>0.26309051863775373</v>
      </c>
      <c r="BH334" s="91">
        <f>'Data tilvækstoversigt'!E272*P334</f>
        <v>1.7539367909183585</v>
      </c>
      <c r="BI334" s="91">
        <f>'Data tilvækstoversigt'!F272*Q334</f>
        <v>4.3848419772958955</v>
      </c>
      <c r="BJ334" s="91">
        <f>'Data tilvækstoversigt'!G272*R334</f>
        <v>8.7696839545917911</v>
      </c>
      <c r="BK334" s="91">
        <f>'Data tilvækstoversigt'!H272*S334</f>
        <v>21.339930486092882</v>
      </c>
      <c r="BL334" s="91">
        <f>'Data tilvækstoversigt'!I272*T334</f>
        <v>46.388238267698966</v>
      </c>
      <c r="BM334" s="91">
        <f>'Data tilvækstoversigt'!J272*U334</f>
        <v>79.072769001761102</v>
      </c>
      <c r="BN334" s="91">
        <f>'Data tilvækstoversigt'!K272*V334</f>
        <v>101.98072410753926</v>
      </c>
      <c r="BO334" s="91">
        <f>'Data tilvækstoversigt'!L272*W334</f>
        <v>110.28886878703752</v>
      </c>
      <c r="BP334" s="91">
        <f>'Data tilvækstoversigt'!M272*X334</f>
        <v>120.51718332363258</v>
      </c>
      <c r="BQ334" s="91">
        <f>'Data tilvækstoversigt'!N272*Y334</f>
        <v>127.72575287055062</v>
      </c>
      <c r="BR334" s="91">
        <f>'Data tilvækstoversigt'!O272*Z334</f>
        <v>142.32423773339431</v>
      </c>
      <c r="BS334" s="91">
        <f>'Data tilvækstoversigt'!P272*AA334</f>
        <v>153.93267555961003</v>
      </c>
      <c r="BT334" s="91">
        <f>'Data tilvækstoversigt'!Q272*AB334</f>
        <v>166.66755457798649</v>
      </c>
      <c r="BU334" s="91">
        <f>'Data tilvækstoversigt'!R272*AC334</f>
        <v>179.83274273459401</v>
      </c>
      <c r="BV334" s="91">
        <f>'Data tilvækstoversigt'!S272*AD334</f>
        <v>192.26407178222073</v>
      </c>
      <c r="BW334" s="91">
        <f>'Data tilvækstoversigt'!T272*AE334</f>
        <v>206.38924788347995</v>
      </c>
      <c r="BX334" s="91">
        <f>'Data tilvækstoversigt'!U272*AF334</f>
        <v>218.42797736640438</v>
      </c>
      <c r="BY334" s="91">
        <f>'Data tilvækstoversigt'!V272*AG334</f>
        <v>231.76208905081705</v>
      </c>
      <c r="BZ334" s="91">
        <f>'Data tilvækstoversigt'!W272*AH334</f>
        <v>244.14496185671598</v>
      </c>
      <c r="CA334" s="91">
        <f>'Data tilvækstoversigt'!X272*AI334</f>
        <v>253.68568608362617</v>
      </c>
      <c r="CB334" s="91">
        <f>'Data tilvækstoversigt'!Y272*AJ334</f>
        <v>258.4528838339229</v>
      </c>
      <c r="CC334" s="91">
        <f>'Data tilvækstoversigt'!Z272*AK334</f>
        <v>262.15077164079639</v>
      </c>
      <c r="CD334" s="91">
        <f>'Data tilvækstoversigt'!AA272*AL334</f>
        <v>268.49748947591763</v>
      </c>
      <c r="CE334" s="91">
        <f>'Data tilvækstoversigt'!AB272*AM334</f>
        <v>272.15192072870263</v>
      </c>
      <c r="CF334" s="91">
        <f>'Data tilvækstoversigt'!AC272*AN334</f>
        <v>275.40452620252574</v>
      </c>
      <c r="CG334" s="91">
        <f>'Data tilvækstoversigt'!AD272*AO334</f>
        <v>279.39789088654601</v>
      </c>
      <c r="CH334" s="91">
        <f>'Data tilvækstoversigt'!AE272*AP334</f>
        <v>284.61867191125424</v>
      </c>
      <c r="CI334" s="91">
        <f>'Data tilvækstoversigt'!AF272*AQ334</f>
        <v>287.11958001483293</v>
      </c>
      <c r="CJ334" s="91">
        <f>'Data tilvækstoversigt'!AG272*AR334</f>
        <v>291.23551480090384</v>
      </c>
      <c r="CK334" s="91">
        <f>'Data tilvækstoversigt'!AH272*AS334</f>
        <v>294.5672496746314</v>
      </c>
      <c r="CL334" s="91">
        <f>'Data tilvækstoversigt'!AI272*AT334</f>
        <v>298.15089262193965</v>
      </c>
      <c r="CM334" s="91">
        <f>'Data tilvækstoversigt'!AJ272*AU334</f>
        <v>0</v>
      </c>
      <c r="CN334" s="91">
        <f>'Data tilvækstoversigt'!AK272*AV334</f>
        <v>0</v>
      </c>
      <c r="CO334" s="91">
        <f>'Data tilvækstoversigt'!AL272*AW334</f>
        <v>0</v>
      </c>
      <c r="CP334" s="91">
        <f>'Data tilvækstoversigt'!AM272*AX334</f>
        <v>0</v>
      </c>
      <c r="CQ334" s="91">
        <f>'Data tilvækstoversigt'!AN272*AY334</f>
        <v>0</v>
      </c>
      <c r="CR334" s="91">
        <f>'Data tilvækstoversigt'!AO272*AZ334</f>
        <v>0</v>
      </c>
      <c r="CS334" s="91">
        <f>'Data tilvækstoversigt'!AP272*BA334</f>
        <v>0</v>
      </c>
      <c r="CT334" s="91">
        <f>'Data tilvækstoversigt'!AQ272*BB334</f>
        <v>0</v>
      </c>
    </row>
    <row r="335" spans="1:98" x14ac:dyDescent="0.3">
      <c r="F335" s="92">
        <f>B334</f>
        <v>160</v>
      </c>
      <c r="G335" s="92">
        <f>C334</f>
        <v>160</v>
      </c>
      <c r="H335" s="4">
        <f>E334</f>
        <v>1</v>
      </c>
      <c r="I335">
        <v>0</v>
      </c>
      <c r="J335" s="48">
        <f>IF(AND(I335&gt;=F335,I335&lt;=G335+1),H335,0)</f>
        <v>0</v>
      </c>
      <c r="K335" s="48">
        <f>IF(IF(AND(I335&gt;=(F335*2),I335&lt;=G335+F335+(G335-F335+5)+1),((H335)^2)*(I336-F335*2)/5,0)&lt;=H335,IF(AND(I335&gt;=(F335*2),I335&lt;=G335+F335+(G335-F335+5)+1),((H335)^2)*(I336-F335*2)/5,0),(K334-H335^2))</f>
        <v>0</v>
      </c>
      <c r="L335" s="98">
        <f>IF(IF(AND(I335&gt;=(F335*3),I335&lt;=G335+F335+F335+(G335-F335+5)+1),((H335)^3)*(I336-F335*3)/5,0)&lt;=H335,IF(AND(I335&gt;=(F335*3),I335&lt;=G335+F335+F335+(G335-F335+5)+1),((H335)^3)*(I336-F335*3)/5,0),(L334-H335^3))</f>
        <v>0</v>
      </c>
      <c r="M335" s="96"/>
      <c r="N335" s="48">
        <f>$J335+$K335+$L335</f>
        <v>0</v>
      </c>
      <c r="O335" s="48">
        <f t="shared" ref="O335:BB341" si="5423">$J335+$K335+$L335</f>
        <v>0</v>
      </c>
      <c r="P335" s="48">
        <f t="shared" si="5423"/>
        <v>0</v>
      </c>
      <c r="Q335" s="48">
        <f t="shared" si="5423"/>
        <v>0</v>
      </c>
      <c r="R335" s="48">
        <f t="shared" si="5423"/>
        <v>0</v>
      </c>
      <c r="S335" s="48">
        <f t="shared" si="5423"/>
        <v>0</v>
      </c>
      <c r="T335" s="48">
        <f t="shared" si="5423"/>
        <v>0</v>
      </c>
      <c r="U335" s="48">
        <f t="shared" si="5423"/>
        <v>0</v>
      </c>
      <c r="V335" s="48">
        <f t="shared" si="5423"/>
        <v>0</v>
      </c>
      <c r="W335" s="48">
        <f t="shared" si="5423"/>
        <v>0</v>
      </c>
      <c r="X335" s="48">
        <f t="shared" si="5423"/>
        <v>0</v>
      </c>
      <c r="Y335" s="48">
        <f t="shared" si="5423"/>
        <v>0</v>
      </c>
      <c r="Z335" s="48">
        <f t="shared" si="5423"/>
        <v>0</v>
      </c>
      <c r="AA335" s="48">
        <f t="shared" si="5423"/>
        <v>0</v>
      </c>
      <c r="AB335" s="48">
        <f t="shared" si="5423"/>
        <v>0</v>
      </c>
      <c r="AC335" s="48">
        <f t="shared" si="5423"/>
        <v>0</v>
      </c>
      <c r="AD335" s="48">
        <f t="shared" si="5423"/>
        <v>0</v>
      </c>
      <c r="AE335" s="48">
        <f t="shared" si="5423"/>
        <v>0</v>
      </c>
      <c r="AF335" s="48">
        <f t="shared" si="5423"/>
        <v>0</v>
      </c>
      <c r="AG335" s="48">
        <f t="shared" si="5423"/>
        <v>0</v>
      </c>
      <c r="AH335" s="48">
        <f t="shared" si="5423"/>
        <v>0</v>
      </c>
      <c r="AI335" s="48">
        <f t="shared" si="5423"/>
        <v>0</v>
      </c>
      <c r="AJ335" s="48">
        <f t="shared" si="5423"/>
        <v>0</v>
      </c>
      <c r="AK335" s="48">
        <f t="shared" si="5423"/>
        <v>0</v>
      </c>
      <c r="AL335" s="48">
        <f t="shared" si="5423"/>
        <v>0</v>
      </c>
      <c r="AM335" s="48">
        <f t="shared" si="5423"/>
        <v>0</v>
      </c>
      <c r="AN335" s="48">
        <f t="shared" si="5423"/>
        <v>0</v>
      </c>
      <c r="AO335" s="48">
        <f t="shared" si="5423"/>
        <v>0</v>
      </c>
      <c r="AP335" s="48">
        <f t="shared" si="5423"/>
        <v>0</v>
      </c>
      <c r="AQ335" s="48">
        <f t="shared" si="5423"/>
        <v>0</v>
      </c>
      <c r="AR335" s="48">
        <f t="shared" si="5423"/>
        <v>0</v>
      </c>
      <c r="AS335" s="48">
        <f t="shared" si="5423"/>
        <v>0</v>
      </c>
      <c r="AT335" s="48">
        <f t="shared" si="5423"/>
        <v>0</v>
      </c>
      <c r="AU335" s="48">
        <f t="shared" si="5423"/>
        <v>0</v>
      </c>
      <c r="AV335" s="48">
        <f t="shared" si="5423"/>
        <v>0</v>
      </c>
      <c r="AW335" s="48">
        <f t="shared" si="5423"/>
        <v>0</v>
      </c>
      <c r="AX335" s="48">
        <f t="shared" si="5423"/>
        <v>0</v>
      </c>
      <c r="AY335" s="48">
        <f t="shared" si="5423"/>
        <v>0</v>
      </c>
      <c r="AZ335" s="48">
        <f t="shared" si="5423"/>
        <v>0</v>
      </c>
      <c r="BA335" s="48">
        <f t="shared" si="5423"/>
        <v>0</v>
      </c>
      <c r="BB335" s="48">
        <f t="shared" si="5423"/>
        <v>0</v>
      </c>
      <c r="BC335" s="48"/>
      <c r="BE335" t="s">
        <v>177</v>
      </c>
      <c r="BF335">
        <f>BF334*N335</f>
        <v>0</v>
      </c>
      <c r="BG335">
        <f t="shared" ref="BG335" si="5424">BG334*O335</f>
        <v>0</v>
      </c>
      <c r="BH335">
        <f t="shared" ref="BH335" si="5425">BH334*P335</f>
        <v>0</v>
      </c>
      <c r="BI335">
        <f t="shared" ref="BI335" si="5426">BI334*Q335</f>
        <v>0</v>
      </c>
      <c r="BJ335">
        <f t="shared" ref="BJ335" si="5427">BJ334*R335</f>
        <v>0</v>
      </c>
      <c r="BK335">
        <f t="shared" ref="BK335" si="5428">BK334*S335</f>
        <v>0</v>
      </c>
      <c r="BL335">
        <f t="shared" ref="BL335" si="5429">BL334*T335</f>
        <v>0</v>
      </c>
      <c r="BM335">
        <f t="shared" ref="BM335" si="5430">BM334*U335</f>
        <v>0</v>
      </c>
      <c r="BN335">
        <f t="shared" ref="BN335" si="5431">BN334*V335</f>
        <v>0</v>
      </c>
      <c r="BO335">
        <f t="shared" ref="BO335" si="5432">BO334*W335</f>
        <v>0</v>
      </c>
      <c r="BP335">
        <f t="shared" ref="BP335" si="5433">BP334*X335</f>
        <v>0</v>
      </c>
      <c r="BQ335">
        <f t="shared" ref="BQ335" si="5434">BQ334*Y335</f>
        <v>0</v>
      </c>
      <c r="BR335">
        <f t="shared" ref="BR335" si="5435">BR334*Z335</f>
        <v>0</v>
      </c>
      <c r="BS335">
        <f t="shared" ref="BS335" si="5436">BS334*AA335</f>
        <v>0</v>
      </c>
      <c r="BT335">
        <f t="shared" ref="BT335" si="5437">BT334*AB335</f>
        <v>0</v>
      </c>
      <c r="BU335">
        <f t="shared" ref="BU335" si="5438">BU334*AC335</f>
        <v>0</v>
      </c>
      <c r="BV335">
        <f t="shared" ref="BV335" si="5439">BV334*AD335</f>
        <v>0</v>
      </c>
      <c r="BW335">
        <f t="shared" ref="BW335" si="5440">BW334*AE335</f>
        <v>0</v>
      </c>
      <c r="BX335">
        <f t="shared" ref="BX335" si="5441">BX334*AF335</f>
        <v>0</v>
      </c>
      <c r="BY335">
        <f t="shared" ref="BY335" si="5442">BY334*AG335</f>
        <v>0</v>
      </c>
      <c r="BZ335">
        <f t="shared" ref="BZ335" si="5443">BZ334*AH335</f>
        <v>0</v>
      </c>
      <c r="CA335">
        <f t="shared" ref="CA335" si="5444">CA334*AI335</f>
        <v>0</v>
      </c>
      <c r="CB335">
        <f t="shared" ref="CB335" si="5445">CB334*AJ335</f>
        <v>0</v>
      </c>
      <c r="CC335">
        <f t="shared" ref="CC335" si="5446">CC334*AK335</f>
        <v>0</v>
      </c>
      <c r="CD335">
        <f t="shared" ref="CD335" si="5447">CD334*AL335</f>
        <v>0</v>
      </c>
      <c r="CE335">
        <f t="shared" ref="CE335" si="5448">CE334*AM335</f>
        <v>0</v>
      </c>
      <c r="CF335">
        <f t="shared" ref="CF335" si="5449">CF334*AN335</f>
        <v>0</v>
      </c>
      <c r="CG335">
        <f t="shared" ref="CG335" si="5450">CG334*AO335</f>
        <v>0</v>
      </c>
      <c r="CH335">
        <f t="shared" ref="CH335" si="5451">CH334*AP335</f>
        <v>0</v>
      </c>
      <c r="CI335">
        <f t="shared" ref="CI335" si="5452">CI334*AQ335</f>
        <v>0</v>
      </c>
      <c r="CJ335">
        <f t="shared" ref="CJ335" si="5453">CJ334*AR335</f>
        <v>0</v>
      </c>
      <c r="CK335">
        <f t="shared" ref="CK335" si="5454">CK334*AS335</f>
        <v>0</v>
      </c>
      <c r="CL335">
        <f t="shared" ref="CL335" si="5455">CL334*AT335</f>
        <v>0</v>
      </c>
      <c r="CM335">
        <f t="shared" ref="CM335" si="5456">CM334*AU335</f>
        <v>0</v>
      </c>
      <c r="CN335">
        <f t="shared" ref="CN335" si="5457">CN334*AV335</f>
        <v>0</v>
      </c>
      <c r="CO335">
        <f t="shared" ref="CO335" si="5458">CO334*AW335</f>
        <v>0</v>
      </c>
      <c r="CP335">
        <f t="shared" ref="CP335" si="5459">CP334*AX335</f>
        <v>0</v>
      </c>
      <c r="CQ335">
        <f t="shared" ref="CQ335" si="5460">CQ334*AY335</f>
        <v>0</v>
      </c>
      <c r="CR335">
        <f t="shared" ref="CR335" si="5461">CR334*AZ335</f>
        <v>0</v>
      </c>
      <c r="CS335">
        <f t="shared" ref="CS335" si="5462">CS334*BA335</f>
        <v>0</v>
      </c>
      <c r="CT335">
        <f t="shared" ref="CT335" si="5463">CT334*BB335</f>
        <v>0</v>
      </c>
    </row>
    <row r="336" spans="1:98" x14ac:dyDescent="0.3">
      <c r="F336" s="91">
        <f>F335</f>
        <v>160</v>
      </c>
      <c r="G336" s="91">
        <f>G335</f>
        <v>160</v>
      </c>
      <c r="H336" s="4">
        <f>H335</f>
        <v>1</v>
      </c>
      <c r="I336">
        <v>5</v>
      </c>
      <c r="J336" s="48">
        <f t="shared" ref="J336:J375" si="5464">IF(AND(I336&gt;=F336,I336&lt;=G336+1),H336,0)</f>
        <v>0</v>
      </c>
      <c r="K336" s="48">
        <f t="shared" ref="K336:K341" si="5465">IF(IF(AND(I336&gt;=(F336*2),I336&lt;=G336+F336+(G336-F336+5)+1),((H336)^2)*(I337-F336*2)/5,0)&lt;=H336,IF(AND(I336&gt;=(F336*2),I336&lt;=G336+F336+(G336-F336+5)+1),((H336)^2)*(I337-F336*2)/5,0),(K335-H336^2))</f>
        <v>0</v>
      </c>
      <c r="L336" s="98">
        <f t="shared" ref="L336:L375" si="5466">IF(IF(AND(I336&gt;=(F336*3),I336&lt;=G336+F336+F336+(G336-F336+5)+1),((H336)^3)*(I337-F336*3)/5,0)&lt;=H336,IF(AND(I336&gt;=(F336*3),I336&lt;=G336+F336+F336+(G336-F336+5)+1),((H336)^3)*(I337-F336*3)/5,0),(L335-H336^3))</f>
        <v>0</v>
      </c>
      <c r="M336" s="48"/>
      <c r="N336" s="48"/>
      <c r="O336" s="48">
        <f>$J336+$K336+$L336</f>
        <v>0</v>
      </c>
      <c r="P336" s="48">
        <f t="shared" si="5423"/>
        <v>0</v>
      </c>
      <c r="Q336" s="48">
        <f t="shared" si="5423"/>
        <v>0</v>
      </c>
      <c r="R336" s="48">
        <f t="shared" si="5423"/>
        <v>0</v>
      </c>
      <c r="S336" s="48">
        <f t="shared" si="5423"/>
        <v>0</v>
      </c>
      <c r="T336" s="48">
        <f t="shared" si="5423"/>
        <v>0</v>
      </c>
      <c r="U336" s="48">
        <f t="shared" si="5423"/>
        <v>0</v>
      </c>
      <c r="V336" s="48">
        <f t="shared" si="5423"/>
        <v>0</v>
      </c>
      <c r="W336" s="48">
        <f t="shared" si="5423"/>
        <v>0</v>
      </c>
      <c r="X336" s="48">
        <f t="shared" si="5423"/>
        <v>0</v>
      </c>
      <c r="Y336" s="48">
        <f t="shared" si="5423"/>
        <v>0</v>
      </c>
      <c r="Z336" s="48">
        <f t="shared" si="5423"/>
        <v>0</v>
      </c>
      <c r="AA336" s="48">
        <f t="shared" si="5423"/>
        <v>0</v>
      </c>
      <c r="AB336" s="48">
        <f t="shared" si="5423"/>
        <v>0</v>
      </c>
      <c r="AC336" s="48">
        <f t="shared" si="5423"/>
        <v>0</v>
      </c>
      <c r="AD336" s="48">
        <f t="shared" si="5423"/>
        <v>0</v>
      </c>
      <c r="AE336" s="48">
        <f t="shared" si="5423"/>
        <v>0</v>
      </c>
      <c r="AF336" s="48">
        <f t="shared" si="5423"/>
        <v>0</v>
      </c>
      <c r="AG336" s="48">
        <f t="shared" si="5423"/>
        <v>0</v>
      </c>
      <c r="AH336" s="48">
        <f t="shared" si="5423"/>
        <v>0</v>
      </c>
      <c r="AI336" s="48">
        <f t="shared" si="5423"/>
        <v>0</v>
      </c>
      <c r="AJ336" s="48">
        <f t="shared" si="5423"/>
        <v>0</v>
      </c>
      <c r="AK336" s="48">
        <f t="shared" si="5423"/>
        <v>0</v>
      </c>
      <c r="AL336" s="48">
        <f t="shared" si="5423"/>
        <v>0</v>
      </c>
      <c r="AM336" s="48">
        <f t="shared" si="5423"/>
        <v>0</v>
      </c>
      <c r="AN336" s="48">
        <f t="shared" si="5423"/>
        <v>0</v>
      </c>
      <c r="AO336" s="48">
        <f t="shared" si="5423"/>
        <v>0</v>
      </c>
      <c r="AP336" s="48">
        <f t="shared" si="5423"/>
        <v>0</v>
      </c>
      <c r="AQ336" s="48">
        <f t="shared" si="5423"/>
        <v>0</v>
      </c>
      <c r="AR336" s="48">
        <f t="shared" si="5423"/>
        <v>0</v>
      </c>
      <c r="AS336" s="48">
        <f t="shared" si="5423"/>
        <v>0</v>
      </c>
      <c r="AT336" s="48">
        <f t="shared" si="5423"/>
        <v>0</v>
      </c>
      <c r="AU336" s="48">
        <f t="shared" si="5423"/>
        <v>0</v>
      </c>
      <c r="AV336" s="48">
        <f t="shared" si="5423"/>
        <v>0</v>
      </c>
      <c r="AW336" s="48">
        <f t="shared" si="5423"/>
        <v>0</v>
      </c>
      <c r="AX336" s="48">
        <f t="shared" si="5423"/>
        <v>0</v>
      </c>
      <c r="AY336" s="48">
        <f t="shared" si="5423"/>
        <v>0</v>
      </c>
      <c r="AZ336" s="48">
        <f t="shared" si="5423"/>
        <v>0</v>
      </c>
      <c r="BA336" s="48">
        <f t="shared" si="5423"/>
        <v>0</v>
      </c>
      <c r="BB336" s="48">
        <f t="shared" si="5423"/>
        <v>0</v>
      </c>
      <c r="BC336" s="48"/>
      <c r="BE336" t="s">
        <v>178</v>
      </c>
      <c r="BG336">
        <f>BF334*O336</f>
        <v>0</v>
      </c>
      <c r="BH336">
        <f t="shared" ref="BH336" si="5467">BG334*P336</f>
        <v>0</v>
      </c>
      <c r="BI336">
        <f t="shared" ref="BI336" si="5468">BH334*Q336</f>
        <v>0</v>
      </c>
      <c r="BJ336">
        <f t="shared" ref="BJ336" si="5469">BI334*R336</f>
        <v>0</v>
      </c>
      <c r="BK336">
        <f t="shared" ref="BK336" si="5470">BJ334*S336</f>
        <v>0</v>
      </c>
      <c r="BL336">
        <f t="shared" ref="BL336" si="5471">BK334*T336</f>
        <v>0</v>
      </c>
      <c r="BM336">
        <f t="shared" ref="BM336" si="5472">BL334*U336</f>
        <v>0</v>
      </c>
      <c r="BN336">
        <f t="shared" ref="BN336" si="5473">BM334*V336</f>
        <v>0</v>
      </c>
      <c r="BO336">
        <f t="shared" ref="BO336" si="5474">BN334*W336</f>
        <v>0</v>
      </c>
      <c r="BP336">
        <f t="shared" ref="BP336" si="5475">BO334*X336</f>
        <v>0</v>
      </c>
      <c r="BQ336">
        <f t="shared" ref="BQ336" si="5476">BP334*Y336</f>
        <v>0</v>
      </c>
      <c r="BR336">
        <f t="shared" ref="BR336" si="5477">BQ334*Z336</f>
        <v>0</v>
      </c>
      <c r="BS336">
        <f t="shared" ref="BS336" si="5478">BR334*AA336</f>
        <v>0</v>
      </c>
      <c r="BT336">
        <f t="shared" ref="BT336" si="5479">BS334*AB336</f>
        <v>0</v>
      </c>
      <c r="BU336">
        <f t="shared" ref="BU336" si="5480">BT334*AC336</f>
        <v>0</v>
      </c>
      <c r="BV336">
        <f t="shared" ref="BV336" si="5481">BU334*AD336</f>
        <v>0</v>
      </c>
      <c r="BW336">
        <f t="shared" ref="BW336" si="5482">BV334*AE336</f>
        <v>0</v>
      </c>
      <c r="BX336">
        <f t="shared" ref="BX336" si="5483">BW334*AF336</f>
        <v>0</v>
      </c>
      <c r="BY336">
        <f t="shared" ref="BY336" si="5484">BX334*AG336</f>
        <v>0</v>
      </c>
      <c r="BZ336">
        <f t="shared" ref="BZ336" si="5485">BY334*AH336</f>
        <v>0</v>
      </c>
      <c r="CA336">
        <f t="shared" ref="CA336" si="5486">BZ334*AI336</f>
        <v>0</v>
      </c>
      <c r="CB336">
        <f t="shared" ref="CB336" si="5487">CA334*AJ336</f>
        <v>0</v>
      </c>
      <c r="CC336">
        <f t="shared" ref="CC336" si="5488">CB334*AK336</f>
        <v>0</v>
      </c>
      <c r="CD336">
        <f t="shared" ref="CD336" si="5489">CC334*AL336</f>
        <v>0</v>
      </c>
      <c r="CE336">
        <f t="shared" ref="CE336" si="5490">CD334*AM336</f>
        <v>0</v>
      </c>
      <c r="CF336">
        <f t="shared" ref="CF336" si="5491">CE334*AN336</f>
        <v>0</v>
      </c>
      <c r="CG336">
        <f t="shared" ref="CG336" si="5492">CF334*AO336</f>
        <v>0</v>
      </c>
      <c r="CH336">
        <f t="shared" ref="CH336" si="5493">CG334*AP336</f>
        <v>0</v>
      </c>
      <c r="CI336">
        <f t="shared" ref="CI336" si="5494">CH334*AQ336</f>
        <v>0</v>
      </c>
      <c r="CJ336">
        <f t="shared" ref="CJ336" si="5495">CI334*AR336</f>
        <v>0</v>
      </c>
      <c r="CK336">
        <f t="shared" ref="CK336" si="5496">CJ334*AS336</f>
        <v>0</v>
      </c>
      <c r="CL336">
        <f t="shared" ref="CL336" si="5497">CK334*AT336</f>
        <v>0</v>
      </c>
      <c r="CM336">
        <f t="shared" ref="CM336" si="5498">CL334*AU336</f>
        <v>0</v>
      </c>
      <c r="CN336">
        <f t="shared" ref="CN336" si="5499">CM334*AV336</f>
        <v>0</v>
      </c>
      <c r="CO336">
        <f t="shared" ref="CO336" si="5500">CN334*AW336</f>
        <v>0</v>
      </c>
      <c r="CP336">
        <f t="shared" ref="CP336" si="5501">CO334*AX336</f>
        <v>0</v>
      </c>
      <c r="CQ336">
        <f t="shared" ref="CQ336" si="5502">CP334*AY336</f>
        <v>0</v>
      </c>
      <c r="CR336">
        <f t="shared" ref="CR336" si="5503">CQ334*AZ336</f>
        <v>0</v>
      </c>
      <c r="CS336">
        <f t="shared" ref="CS336" si="5504">CR334*BA336</f>
        <v>0</v>
      </c>
      <c r="CT336">
        <f t="shared" ref="CT336" si="5505">CS334*BB336</f>
        <v>0</v>
      </c>
    </row>
    <row r="337" spans="5:98" x14ac:dyDescent="0.3">
      <c r="E337" s="4"/>
      <c r="F337" s="91">
        <f t="shared" ref="F337:H337" si="5506">F336</f>
        <v>160</v>
      </c>
      <c r="G337" s="91">
        <f t="shared" si="5506"/>
        <v>160</v>
      </c>
      <c r="H337" s="4">
        <f t="shared" si="5506"/>
        <v>1</v>
      </c>
      <c r="I337">
        <v>10</v>
      </c>
      <c r="J337" s="48">
        <f t="shared" si="5464"/>
        <v>0</v>
      </c>
      <c r="K337" s="48">
        <f t="shared" si="5465"/>
        <v>0</v>
      </c>
      <c r="L337" s="98">
        <f t="shared" si="5466"/>
        <v>0</v>
      </c>
      <c r="M337" s="48"/>
      <c r="N337" s="48"/>
      <c r="O337" s="48"/>
      <c r="P337" s="48">
        <f>$J337+$K337+$L337</f>
        <v>0</v>
      </c>
      <c r="Q337" s="48">
        <f t="shared" si="5423"/>
        <v>0</v>
      </c>
      <c r="R337" s="48">
        <f t="shared" si="5423"/>
        <v>0</v>
      </c>
      <c r="S337" s="48">
        <f t="shared" si="5423"/>
        <v>0</v>
      </c>
      <c r="T337" s="48">
        <f t="shared" si="5423"/>
        <v>0</v>
      </c>
      <c r="U337" s="48">
        <f t="shared" si="5423"/>
        <v>0</v>
      </c>
      <c r="V337" s="48">
        <f t="shared" si="5423"/>
        <v>0</v>
      </c>
      <c r="W337" s="48">
        <f t="shared" si="5423"/>
        <v>0</v>
      </c>
      <c r="X337" s="48">
        <f t="shared" si="5423"/>
        <v>0</v>
      </c>
      <c r="Y337" s="48">
        <f t="shared" si="5423"/>
        <v>0</v>
      </c>
      <c r="Z337" s="48">
        <f t="shared" si="5423"/>
        <v>0</v>
      </c>
      <c r="AA337" s="48">
        <f t="shared" si="5423"/>
        <v>0</v>
      </c>
      <c r="AB337" s="48">
        <f t="shared" si="5423"/>
        <v>0</v>
      </c>
      <c r="AC337" s="48">
        <f t="shared" si="5423"/>
        <v>0</v>
      </c>
      <c r="AD337" s="48">
        <f t="shared" si="5423"/>
        <v>0</v>
      </c>
      <c r="AE337" s="48">
        <f t="shared" si="5423"/>
        <v>0</v>
      </c>
      <c r="AF337" s="48">
        <f t="shared" si="5423"/>
        <v>0</v>
      </c>
      <c r="AG337" s="48">
        <f t="shared" si="5423"/>
        <v>0</v>
      </c>
      <c r="AH337" s="48">
        <f t="shared" si="5423"/>
        <v>0</v>
      </c>
      <c r="AI337" s="48">
        <f t="shared" si="5423"/>
        <v>0</v>
      </c>
      <c r="AJ337" s="48">
        <f t="shared" si="5423"/>
        <v>0</v>
      </c>
      <c r="AK337" s="48">
        <f t="shared" si="5423"/>
        <v>0</v>
      </c>
      <c r="AL337" s="48">
        <f t="shared" si="5423"/>
        <v>0</v>
      </c>
      <c r="AM337" s="48">
        <f t="shared" si="5423"/>
        <v>0</v>
      </c>
      <c r="AN337" s="48">
        <f t="shared" si="5423"/>
        <v>0</v>
      </c>
      <c r="AO337" s="48">
        <f t="shared" si="5423"/>
        <v>0</v>
      </c>
      <c r="AP337" s="48">
        <f t="shared" si="5423"/>
        <v>0</v>
      </c>
      <c r="AQ337" s="48">
        <f t="shared" si="5423"/>
        <v>0</v>
      </c>
      <c r="AR337" s="48">
        <f t="shared" si="5423"/>
        <v>0</v>
      </c>
      <c r="AS337" s="48">
        <f t="shared" si="5423"/>
        <v>0</v>
      </c>
      <c r="AT337" s="48">
        <f t="shared" si="5423"/>
        <v>0</v>
      </c>
      <c r="AU337" s="48">
        <f t="shared" si="5423"/>
        <v>0</v>
      </c>
      <c r="AV337" s="48">
        <f t="shared" si="5423"/>
        <v>0</v>
      </c>
      <c r="AW337" s="48">
        <f t="shared" si="5423"/>
        <v>0</v>
      </c>
      <c r="AX337" s="48">
        <f t="shared" si="5423"/>
        <v>0</v>
      </c>
      <c r="AY337" s="48">
        <f t="shared" si="5423"/>
        <v>0</v>
      </c>
      <c r="AZ337" s="48">
        <f t="shared" si="5423"/>
        <v>0</v>
      </c>
      <c r="BA337" s="48">
        <f t="shared" si="5423"/>
        <v>0</v>
      </c>
      <c r="BB337" s="48">
        <f t="shared" si="5423"/>
        <v>0</v>
      </c>
      <c r="BC337" s="48"/>
      <c r="BE337" t="s">
        <v>179</v>
      </c>
      <c r="BH337">
        <f>BF334*P337</f>
        <v>0</v>
      </c>
      <c r="BI337">
        <f t="shared" ref="BI337" si="5507">BG334*Q337</f>
        <v>0</v>
      </c>
      <c r="BJ337">
        <f t="shared" ref="BJ337" si="5508">BH334*R337</f>
        <v>0</v>
      </c>
      <c r="BK337">
        <f t="shared" ref="BK337" si="5509">BI334*S337</f>
        <v>0</v>
      </c>
      <c r="BL337">
        <f t="shared" ref="BL337" si="5510">BJ334*T337</f>
        <v>0</v>
      </c>
      <c r="BM337">
        <f t="shared" ref="BM337" si="5511">BK334*U337</f>
        <v>0</v>
      </c>
      <c r="BN337">
        <f t="shared" ref="BN337" si="5512">BL334*V337</f>
        <v>0</v>
      </c>
      <c r="BO337">
        <f t="shared" ref="BO337" si="5513">BM334*W337</f>
        <v>0</v>
      </c>
      <c r="BP337">
        <f t="shared" ref="BP337" si="5514">BN334*X337</f>
        <v>0</v>
      </c>
      <c r="BQ337">
        <f t="shared" ref="BQ337" si="5515">BO334*Y337</f>
        <v>0</v>
      </c>
      <c r="BR337">
        <f t="shared" ref="BR337" si="5516">BP334*Z337</f>
        <v>0</v>
      </c>
      <c r="BS337">
        <f t="shared" ref="BS337" si="5517">BQ334*AA337</f>
        <v>0</v>
      </c>
      <c r="BT337">
        <f t="shared" ref="BT337" si="5518">BR334*AB337</f>
        <v>0</v>
      </c>
      <c r="BU337">
        <f t="shared" ref="BU337" si="5519">BS334*AC337</f>
        <v>0</v>
      </c>
      <c r="BV337">
        <f t="shared" ref="BV337" si="5520">BT334*AD337</f>
        <v>0</v>
      </c>
      <c r="BW337">
        <f t="shared" ref="BW337" si="5521">BU334*AE337</f>
        <v>0</v>
      </c>
      <c r="BX337">
        <f t="shared" ref="BX337" si="5522">BV334*AF337</f>
        <v>0</v>
      </c>
      <c r="BY337">
        <f t="shared" ref="BY337" si="5523">BW334*AG337</f>
        <v>0</v>
      </c>
      <c r="BZ337">
        <f t="shared" ref="BZ337" si="5524">BX334*AH337</f>
        <v>0</v>
      </c>
      <c r="CA337">
        <f t="shared" ref="CA337" si="5525">BY334*AI337</f>
        <v>0</v>
      </c>
      <c r="CB337">
        <f t="shared" ref="CB337" si="5526">BZ334*AJ337</f>
        <v>0</v>
      </c>
      <c r="CC337">
        <f t="shared" ref="CC337" si="5527">CA334*AK337</f>
        <v>0</v>
      </c>
      <c r="CD337">
        <f t="shared" ref="CD337" si="5528">CB334*AL337</f>
        <v>0</v>
      </c>
      <c r="CE337">
        <f t="shared" ref="CE337" si="5529">CC334*AM337</f>
        <v>0</v>
      </c>
      <c r="CF337">
        <f t="shared" ref="CF337" si="5530">CD334*AN337</f>
        <v>0</v>
      </c>
      <c r="CG337">
        <f t="shared" ref="CG337" si="5531">CE334*AO337</f>
        <v>0</v>
      </c>
      <c r="CH337">
        <f t="shared" ref="CH337" si="5532">CF334*AP337</f>
        <v>0</v>
      </c>
      <c r="CI337">
        <f t="shared" ref="CI337" si="5533">CG334*AQ337</f>
        <v>0</v>
      </c>
      <c r="CJ337">
        <f t="shared" ref="CJ337" si="5534">CH334*AR337</f>
        <v>0</v>
      </c>
      <c r="CK337">
        <f t="shared" ref="CK337" si="5535">CI334*AS337</f>
        <v>0</v>
      </c>
      <c r="CL337">
        <f t="shared" ref="CL337" si="5536">CJ334*AT337</f>
        <v>0</v>
      </c>
      <c r="CM337">
        <f t="shared" ref="CM337" si="5537">CK334*AU337</f>
        <v>0</v>
      </c>
      <c r="CN337">
        <f t="shared" ref="CN337" si="5538">CL334*AV337</f>
        <v>0</v>
      </c>
      <c r="CO337">
        <f t="shared" ref="CO337" si="5539">CM334*AW337</f>
        <v>0</v>
      </c>
      <c r="CP337">
        <f t="shared" ref="CP337" si="5540">CN334*AX337</f>
        <v>0</v>
      </c>
      <c r="CQ337">
        <f t="shared" ref="CQ337" si="5541">CO334*AY337</f>
        <v>0</v>
      </c>
      <c r="CR337">
        <f t="shared" ref="CR337" si="5542">CP334*AZ337</f>
        <v>0</v>
      </c>
      <c r="CS337">
        <f t="shared" ref="CS337" si="5543">CQ334*BA337</f>
        <v>0</v>
      </c>
      <c r="CT337">
        <f t="shared" ref="CT337" si="5544">CR334*BB337</f>
        <v>0</v>
      </c>
    </row>
    <row r="338" spans="5:98" x14ac:dyDescent="0.3">
      <c r="F338" s="91">
        <f t="shared" ref="F338:H338" si="5545">F337</f>
        <v>160</v>
      </c>
      <c r="G338" s="91">
        <f t="shared" si="5545"/>
        <v>160</v>
      </c>
      <c r="H338" s="4">
        <f t="shared" si="5545"/>
        <v>1</v>
      </c>
      <c r="I338">
        <v>15</v>
      </c>
      <c r="J338" s="48">
        <f t="shared" si="5464"/>
        <v>0</v>
      </c>
      <c r="K338" s="48">
        <f t="shared" si="5465"/>
        <v>0</v>
      </c>
      <c r="L338" s="98">
        <f t="shared" si="5466"/>
        <v>0</v>
      </c>
      <c r="M338" s="48"/>
      <c r="N338" s="48"/>
      <c r="O338" s="48"/>
      <c r="P338" s="48"/>
      <c r="Q338" s="48">
        <f>$J338+$K338+$L338</f>
        <v>0</v>
      </c>
      <c r="R338" s="48">
        <f t="shared" si="5423"/>
        <v>0</v>
      </c>
      <c r="S338" s="48">
        <f t="shared" si="5423"/>
        <v>0</v>
      </c>
      <c r="T338" s="48">
        <f t="shared" si="5423"/>
        <v>0</v>
      </c>
      <c r="U338" s="48">
        <f t="shared" si="5423"/>
        <v>0</v>
      </c>
      <c r="V338" s="48">
        <f t="shared" si="5423"/>
        <v>0</v>
      </c>
      <c r="W338" s="48">
        <f t="shared" si="5423"/>
        <v>0</v>
      </c>
      <c r="X338" s="48">
        <f t="shared" si="5423"/>
        <v>0</v>
      </c>
      <c r="Y338" s="48">
        <f t="shared" si="5423"/>
        <v>0</v>
      </c>
      <c r="Z338" s="48">
        <f t="shared" si="5423"/>
        <v>0</v>
      </c>
      <c r="AA338" s="48">
        <f t="shared" si="5423"/>
        <v>0</v>
      </c>
      <c r="AB338" s="48">
        <f t="shared" si="5423"/>
        <v>0</v>
      </c>
      <c r="AC338" s="48">
        <f t="shared" si="5423"/>
        <v>0</v>
      </c>
      <c r="AD338" s="48">
        <f t="shared" si="5423"/>
        <v>0</v>
      </c>
      <c r="AE338" s="48">
        <f t="shared" si="5423"/>
        <v>0</v>
      </c>
      <c r="AF338" s="48">
        <f t="shared" si="5423"/>
        <v>0</v>
      </c>
      <c r="AG338" s="48">
        <f t="shared" si="5423"/>
        <v>0</v>
      </c>
      <c r="AH338" s="48">
        <f t="shared" si="5423"/>
        <v>0</v>
      </c>
      <c r="AI338" s="48">
        <f t="shared" si="5423"/>
        <v>0</v>
      </c>
      <c r="AJ338" s="48">
        <f t="shared" si="5423"/>
        <v>0</v>
      </c>
      <c r="AK338" s="48">
        <f t="shared" si="5423"/>
        <v>0</v>
      </c>
      <c r="AL338" s="48">
        <f t="shared" si="5423"/>
        <v>0</v>
      </c>
      <c r="AM338" s="48">
        <f t="shared" si="5423"/>
        <v>0</v>
      </c>
      <c r="AN338" s="48">
        <f t="shared" si="5423"/>
        <v>0</v>
      </c>
      <c r="AO338" s="48">
        <f t="shared" si="5423"/>
        <v>0</v>
      </c>
      <c r="AP338" s="48">
        <f t="shared" si="5423"/>
        <v>0</v>
      </c>
      <c r="AQ338" s="48">
        <f t="shared" si="5423"/>
        <v>0</v>
      </c>
      <c r="AR338" s="48">
        <f t="shared" si="5423"/>
        <v>0</v>
      </c>
      <c r="AS338" s="48">
        <f t="shared" si="5423"/>
        <v>0</v>
      </c>
      <c r="AT338" s="48">
        <f t="shared" si="5423"/>
        <v>0</v>
      </c>
      <c r="AU338" s="48">
        <f t="shared" si="5423"/>
        <v>0</v>
      </c>
      <c r="AV338" s="48">
        <f t="shared" si="5423"/>
        <v>0</v>
      </c>
      <c r="AW338" s="48">
        <f t="shared" si="5423"/>
        <v>0</v>
      </c>
      <c r="AX338" s="48">
        <f t="shared" si="5423"/>
        <v>0</v>
      </c>
      <c r="AY338" s="48">
        <f t="shared" si="5423"/>
        <v>0</v>
      </c>
      <c r="AZ338" s="48">
        <f t="shared" si="5423"/>
        <v>0</v>
      </c>
      <c r="BA338" s="48">
        <f t="shared" si="5423"/>
        <v>0</v>
      </c>
      <c r="BB338" s="48">
        <f t="shared" si="5423"/>
        <v>0</v>
      </c>
      <c r="BC338" s="48"/>
      <c r="BE338" t="s">
        <v>180</v>
      </c>
      <c r="BI338">
        <f>BF334*Q338</f>
        <v>0</v>
      </c>
      <c r="BJ338">
        <f t="shared" ref="BJ338" si="5546">BG334*R338</f>
        <v>0</v>
      </c>
      <c r="BK338">
        <f t="shared" ref="BK338" si="5547">BH334*S338</f>
        <v>0</v>
      </c>
      <c r="BL338">
        <f t="shared" ref="BL338" si="5548">BI334*T338</f>
        <v>0</v>
      </c>
      <c r="BM338">
        <f t="shared" ref="BM338" si="5549">BJ334*U338</f>
        <v>0</v>
      </c>
      <c r="BN338">
        <f t="shared" ref="BN338" si="5550">BK334*V338</f>
        <v>0</v>
      </c>
      <c r="BO338">
        <f t="shared" ref="BO338" si="5551">BL334*W338</f>
        <v>0</v>
      </c>
      <c r="BP338">
        <f t="shared" ref="BP338" si="5552">BM334*X338</f>
        <v>0</v>
      </c>
      <c r="BQ338">
        <f t="shared" ref="BQ338" si="5553">BN334*Y338</f>
        <v>0</v>
      </c>
      <c r="BR338">
        <f t="shared" ref="BR338" si="5554">BO334*Z338</f>
        <v>0</v>
      </c>
      <c r="BS338">
        <f t="shared" ref="BS338" si="5555">BP334*AA338</f>
        <v>0</v>
      </c>
      <c r="BT338">
        <f t="shared" ref="BT338" si="5556">BQ334*AB338</f>
        <v>0</v>
      </c>
      <c r="BU338">
        <f t="shared" ref="BU338" si="5557">BR334*AC338</f>
        <v>0</v>
      </c>
      <c r="BV338">
        <f t="shared" ref="BV338" si="5558">BS334*AD338</f>
        <v>0</v>
      </c>
      <c r="BW338">
        <f t="shared" ref="BW338" si="5559">BT334*AE338</f>
        <v>0</v>
      </c>
      <c r="BX338">
        <f t="shared" ref="BX338" si="5560">BU334*AF338</f>
        <v>0</v>
      </c>
      <c r="BY338">
        <f t="shared" ref="BY338" si="5561">BV334*AG338</f>
        <v>0</v>
      </c>
      <c r="BZ338">
        <f t="shared" ref="BZ338" si="5562">BW334*AH338</f>
        <v>0</v>
      </c>
      <c r="CA338">
        <f t="shared" ref="CA338" si="5563">BX334*AI338</f>
        <v>0</v>
      </c>
      <c r="CB338">
        <f t="shared" ref="CB338" si="5564">BY334*AJ338</f>
        <v>0</v>
      </c>
      <c r="CC338">
        <f t="shared" ref="CC338" si="5565">BZ334*AK338</f>
        <v>0</v>
      </c>
      <c r="CD338">
        <f t="shared" ref="CD338" si="5566">CA334*AL338</f>
        <v>0</v>
      </c>
      <c r="CE338">
        <f t="shared" ref="CE338" si="5567">CB334*AM338</f>
        <v>0</v>
      </c>
      <c r="CF338">
        <f t="shared" ref="CF338" si="5568">CC334*AN338</f>
        <v>0</v>
      </c>
      <c r="CG338">
        <f t="shared" ref="CG338" si="5569">CD334*AO338</f>
        <v>0</v>
      </c>
      <c r="CH338">
        <f t="shared" ref="CH338" si="5570">CE334*AP338</f>
        <v>0</v>
      </c>
      <c r="CI338">
        <f t="shared" ref="CI338" si="5571">CF334*AQ338</f>
        <v>0</v>
      </c>
      <c r="CJ338">
        <f t="shared" ref="CJ338" si="5572">CG334*AR338</f>
        <v>0</v>
      </c>
      <c r="CK338">
        <f t="shared" ref="CK338" si="5573">CH334*AS338</f>
        <v>0</v>
      </c>
      <c r="CL338">
        <f t="shared" ref="CL338" si="5574">CI334*AT338</f>
        <v>0</v>
      </c>
      <c r="CM338">
        <f t="shared" ref="CM338" si="5575">CJ334*AU338</f>
        <v>0</v>
      </c>
      <c r="CN338">
        <f t="shared" ref="CN338" si="5576">CK334*AV338</f>
        <v>0</v>
      </c>
      <c r="CO338">
        <f t="shared" ref="CO338" si="5577">CL334*AW338</f>
        <v>0</v>
      </c>
      <c r="CP338">
        <f t="shared" ref="CP338" si="5578">CM334*AX338</f>
        <v>0</v>
      </c>
      <c r="CQ338">
        <f t="shared" ref="CQ338" si="5579">CN334*AY338</f>
        <v>0</v>
      </c>
      <c r="CR338">
        <f t="shared" ref="CR338" si="5580">CO334*AZ338</f>
        <v>0</v>
      </c>
      <c r="CS338">
        <f t="shared" ref="CS338" si="5581">CP334*BA338</f>
        <v>0</v>
      </c>
      <c r="CT338">
        <f t="shared" ref="CT338" si="5582">CQ334*BB338</f>
        <v>0</v>
      </c>
    </row>
    <row r="339" spans="5:98" x14ac:dyDescent="0.3">
      <c r="F339" s="91">
        <f t="shared" ref="F339:H339" si="5583">F338</f>
        <v>160</v>
      </c>
      <c r="G339" s="91">
        <f t="shared" si="5583"/>
        <v>160</v>
      </c>
      <c r="H339" s="4">
        <f t="shared" si="5583"/>
        <v>1</v>
      </c>
      <c r="I339">
        <v>20</v>
      </c>
      <c r="J339" s="48">
        <f t="shared" si="5464"/>
        <v>0</v>
      </c>
      <c r="K339" s="48">
        <f t="shared" si="5465"/>
        <v>0</v>
      </c>
      <c r="L339" s="98">
        <f t="shared" si="5466"/>
        <v>0</v>
      </c>
      <c r="M339" s="48"/>
      <c r="N339" s="48"/>
      <c r="O339" s="48"/>
      <c r="P339" s="48"/>
      <c r="Q339" s="48"/>
      <c r="R339" s="48">
        <f>$J339+$K339+$L339</f>
        <v>0</v>
      </c>
      <c r="S339" s="48">
        <f t="shared" si="5423"/>
        <v>0</v>
      </c>
      <c r="T339" s="48">
        <f t="shared" si="5423"/>
        <v>0</v>
      </c>
      <c r="U339" s="48">
        <f t="shared" si="5423"/>
        <v>0</v>
      </c>
      <c r="V339" s="48">
        <f t="shared" si="5423"/>
        <v>0</v>
      </c>
      <c r="W339" s="48">
        <f t="shared" si="5423"/>
        <v>0</v>
      </c>
      <c r="X339" s="48">
        <f t="shared" si="5423"/>
        <v>0</v>
      </c>
      <c r="Y339" s="48">
        <f t="shared" si="5423"/>
        <v>0</v>
      </c>
      <c r="Z339" s="48">
        <f t="shared" si="5423"/>
        <v>0</v>
      </c>
      <c r="AA339" s="48">
        <f t="shared" si="5423"/>
        <v>0</v>
      </c>
      <c r="AB339" s="48">
        <f t="shared" si="5423"/>
        <v>0</v>
      </c>
      <c r="AC339" s="48">
        <f t="shared" si="5423"/>
        <v>0</v>
      </c>
      <c r="AD339" s="48">
        <f t="shared" si="5423"/>
        <v>0</v>
      </c>
      <c r="AE339" s="48">
        <f t="shared" si="5423"/>
        <v>0</v>
      </c>
      <c r="AF339" s="48">
        <f t="shared" si="5423"/>
        <v>0</v>
      </c>
      <c r="AG339" s="48">
        <f t="shared" si="5423"/>
        <v>0</v>
      </c>
      <c r="AH339" s="48">
        <f t="shared" si="5423"/>
        <v>0</v>
      </c>
      <c r="AI339" s="48">
        <f t="shared" si="5423"/>
        <v>0</v>
      </c>
      <c r="AJ339" s="48">
        <f t="shared" si="5423"/>
        <v>0</v>
      </c>
      <c r="AK339" s="48">
        <f t="shared" si="5423"/>
        <v>0</v>
      </c>
      <c r="AL339" s="48">
        <f t="shared" si="5423"/>
        <v>0</v>
      </c>
      <c r="AM339" s="48">
        <f t="shared" si="5423"/>
        <v>0</v>
      </c>
      <c r="AN339" s="48">
        <f t="shared" si="5423"/>
        <v>0</v>
      </c>
      <c r="AO339" s="48">
        <f t="shared" si="5423"/>
        <v>0</v>
      </c>
      <c r="AP339" s="48">
        <f t="shared" si="5423"/>
        <v>0</v>
      </c>
      <c r="AQ339" s="48">
        <f t="shared" si="5423"/>
        <v>0</v>
      </c>
      <c r="AR339" s="48">
        <f t="shared" si="5423"/>
        <v>0</v>
      </c>
      <c r="AS339" s="48">
        <f t="shared" si="5423"/>
        <v>0</v>
      </c>
      <c r="AT339" s="48">
        <f t="shared" si="5423"/>
        <v>0</v>
      </c>
      <c r="AU339" s="48">
        <f t="shared" si="5423"/>
        <v>0</v>
      </c>
      <c r="AV339" s="48">
        <f t="shared" si="5423"/>
        <v>0</v>
      </c>
      <c r="AW339" s="48">
        <f t="shared" si="5423"/>
        <v>0</v>
      </c>
      <c r="AX339" s="48">
        <f t="shared" si="5423"/>
        <v>0</v>
      </c>
      <c r="AY339" s="48">
        <f t="shared" si="5423"/>
        <v>0</v>
      </c>
      <c r="AZ339" s="48">
        <f t="shared" si="5423"/>
        <v>0</v>
      </c>
      <c r="BA339" s="48">
        <f t="shared" si="5423"/>
        <v>0</v>
      </c>
      <c r="BB339" s="48">
        <f t="shared" si="5423"/>
        <v>0</v>
      </c>
      <c r="BC339" s="48"/>
      <c r="BE339" t="s">
        <v>181</v>
      </c>
      <c r="BJ339">
        <f>BF334*R339</f>
        <v>0</v>
      </c>
      <c r="BK339">
        <f t="shared" ref="BK339" si="5584">BG334*S339</f>
        <v>0</v>
      </c>
      <c r="BL339">
        <f t="shared" ref="BL339" si="5585">BH334*T339</f>
        <v>0</v>
      </c>
      <c r="BM339">
        <f t="shared" ref="BM339" si="5586">BI334*U339</f>
        <v>0</v>
      </c>
      <c r="BN339">
        <f t="shared" ref="BN339" si="5587">BJ334*V339</f>
        <v>0</v>
      </c>
      <c r="BO339">
        <f t="shared" ref="BO339" si="5588">BK334*W339</f>
        <v>0</v>
      </c>
      <c r="BP339">
        <f t="shared" ref="BP339" si="5589">BL334*X339</f>
        <v>0</v>
      </c>
      <c r="BQ339">
        <f t="shared" ref="BQ339" si="5590">BM334*Y339</f>
        <v>0</v>
      </c>
      <c r="BR339">
        <f t="shared" ref="BR339" si="5591">BN334*Z339</f>
        <v>0</v>
      </c>
      <c r="BS339">
        <f t="shared" ref="BS339" si="5592">BO334*AA339</f>
        <v>0</v>
      </c>
      <c r="BT339">
        <f t="shared" ref="BT339" si="5593">BP334*AB339</f>
        <v>0</v>
      </c>
      <c r="BU339">
        <f t="shared" ref="BU339" si="5594">BQ334*AC339</f>
        <v>0</v>
      </c>
      <c r="BV339">
        <f t="shared" ref="BV339" si="5595">BR334*AD339</f>
        <v>0</v>
      </c>
      <c r="BW339">
        <f t="shared" ref="BW339" si="5596">BS334*AE339</f>
        <v>0</v>
      </c>
      <c r="BX339">
        <f t="shared" ref="BX339" si="5597">BT334*AF339</f>
        <v>0</v>
      </c>
      <c r="BY339">
        <f t="shared" ref="BY339" si="5598">BU334*AG339</f>
        <v>0</v>
      </c>
      <c r="BZ339">
        <f t="shared" ref="BZ339" si="5599">BV334*AH339</f>
        <v>0</v>
      </c>
      <c r="CA339">
        <f t="shared" ref="CA339" si="5600">BW334*AI339</f>
        <v>0</v>
      </c>
      <c r="CB339">
        <f t="shared" ref="CB339" si="5601">BX334*AJ339</f>
        <v>0</v>
      </c>
      <c r="CC339">
        <f t="shared" ref="CC339" si="5602">BY334*AK339</f>
        <v>0</v>
      </c>
      <c r="CD339">
        <f t="shared" ref="CD339" si="5603">BZ334*AL339</f>
        <v>0</v>
      </c>
      <c r="CE339">
        <f t="shared" ref="CE339" si="5604">CA334*AM339</f>
        <v>0</v>
      </c>
      <c r="CF339">
        <f t="shared" ref="CF339" si="5605">CB334*AN339</f>
        <v>0</v>
      </c>
      <c r="CG339">
        <f t="shared" ref="CG339" si="5606">CC334*AO339</f>
        <v>0</v>
      </c>
      <c r="CH339">
        <f t="shared" ref="CH339" si="5607">CD334*AP339</f>
        <v>0</v>
      </c>
      <c r="CI339">
        <f t="shared" ref="CI339" si="5608">CE334*AQ339</f>
        <v>0</v>
      </c>
      <c r="CJ339">
        <f t="shared" ref="CJ339" si="5609">CF334*AR339</f>
        <v>0</v>
      </c>
      <c r="CK339">
        <f t="shared" ref="CK339" si="5610">CG334*AS339</f>
        <v>0</v>
      </c>
      <c r="CL339">
        <f t="shared" ref="CL339" si="5611">CH334*AT339</f>
        <v>0</v>
      </c>
      <c r="CM339">
        <f t="shared" ref="CM339" si="5612">CI334*AU339</f>
        <v>0</v>
      </c>
      <c r="CN339">
        <f t="shared" ref="CN339" si="5613">CJ334*AV339</f>
        <v>0</v>
      </c>
      <c r="CO339">
        <f t="shared" ref="CO339" si="5614">CK334*AW339</f>
        <v>0</v>
      </c>
      <c r="CP339">
        <f t="shared" ref="CP339" si="5615">CL334*AX339</f>
        <v>0</v>
      </c>
      <c r="CQ339">
        <f t="shared" ref="CQ339" si="5616">CM334*AY339</f>
        <v>0</v>
      </c>
      <c r="CR339">
        <f t="shared" ref="CR339" si="5617">CN334*AZ339</f>
        <v>0</v>
      </c>
      <c r="CS339">
        <f t="shared" ref="CS339" si="5618">CO334*BA339</f>
        <v>0</v>
      </c>
      <c r="CT339">
        <f t="shared" ref="CT339" si="5619">CP334*BB339</f>
        <v>0</v>
      </c>
    </row>
    <row r="340" spans="5:98" x14ac:dyDescent="0.3">
      <c r="F340" s="91">
        <f t="shared" ref="F340:H340" si="5620">F339</f>
        <v>160</v>
      </c>
      <c r="G340" s="91">
        <f t="shared" si="5620"/>
        <v>160</v>
      </c>
      <c r="H340" s="4">
        <f t="shared" si="5620"/>
        <v>1</v>
      </c>
      <c r="I340">
        <v>25</v>
      </c>
      <c r="J340" s="48">
        <f t="shared" si="5464"/>
        <v>0</v>
      </c>
      <c r="K340" s="48">
        <f t="shared" si="5465"/>
        <v>0</v>
      </c>
      <c r="L340" s="98">
        <f t="shared" si="5466"/>
        <v>0</v>
      </c>
      <c r="M340" s="48"/>
      <c r="N340" s="48"/>
      <c r="O340" s="48"/>
      <c r="P340" s="48"/>
      <c r="Q340" s="48"/>
      <c r="R340" s="48"/>
      <c r="S340" s="48">
        <f>$J340+$K340+$L340</f>
        <v>0</v>
      </c>
      <c r="T340" s="48">
        <f t="shared" si="5423"/>
        <v>0</v>
      </c>
      <c r="U340" s="48">
        <f t="shared" si="5423"/>
        <v>0</v>
      </c>
      <c r="V340" s="48">
        <f t="shared" si="5423"/>
        <v>0</v>
      </c>
      <c r="W340" s="48">
        <f t="shared" si="5423"/>
        <v>0</v>
      </c>
      <c r="X340" s="48">
        <f t="shared" si="5423"/>
        <v>0</v>
      </c>
      <c r="Y340" s="48">
        <f t="shared" si="5423"/>
        <v>0</v>
      </c>
      <c r="Z340" s="48">
        <f t="shared" si="5423"/>
        <v>0</v>
      </c>
      <c r="AA340" s="48">
        <f t="shared" si="5423"/>
        <v>0</v>
      </c>
      <c r="AB340" s="48">
        <f t="shared" si="5423"/>
        <v>0</v>
      </c>
      <c r="AC340" s="48">
        <f t="shared" si="5423"/>
        <v>0</v>
      </c>
      <c r="AD340" s="48">
        <f t="shared" si="5423"/>
        <v>0</v>
      </c>
      <c r="AE340" s="48">
        <f t="shared" si="5423"/>
        <v>0</v>
      </c>
      <c r="AF340" s="48">
        <f t="shared" si="5423"/>
        <v>0</v>
      </c>
      <c r="AG340" s="48">
        <f t="shared" si="5423"/>
        <v>0</v>
      </c>
      <c r="AH340" s="48">
        <f t="shared" si="5423"/>
        <v>0</v>
      </c>
      <c r="AI340" s="48">
        <f t="shared" si="5423"/>
        <v>0</v>
      </c>
      <c r="AJ340" s="48">
        <f t="shared" si="5423"/>
        <v>0</v>
      </c>
      <c r="AK340" s="48">
        <f t="shared" si="5423"/>
        <v>0</v>
      </c>
      <c r="AL340" s="48">
        <f t="shared" si="5423"/>
        <v>0</v>
      </c>
      <c r="AM340" s="48">
        <f t="shared" si="5423"/>
        <v>0</v>
      </c>
      <c r="AN340" s="48">
        <f t="shared" si="5423"/>
        <v>0</v>
      </c>
      <c r="AO340" s="48">
        <f t="shared" si="5423"/>
        <v>0</v>
      </c>
      <c r="AP340" s="48">
        <f t="shared" si="5423"/>
        <v>0</v>
      </c>
      <c r="AQ340" s="48">
        <f t="shared" si="5423"/>
        <v>0</v>
      </c>
      <c r="AR340" s="48">
        <f t="shared" si="5423"/>
        <v>0</v>
      </c>
      <c r="AS340" s="48">
        <f t="shared" si="5423"/>
        <v>0</v>
      </c>
      <c r="AT340" s="48">
        <f t="shared" si="5423"/>
        <v>0</v>
      </c>
      <c r="AU340" s="48">
        <f t="shared" si="5423"/>
        <v>0</v>
      </c>
      <c r="AV340" s="48">
        <f t="shared" si="5423"/>
        <v>0</v>
      </c>
      <c r="AW340" s="48">
        <f t="shared" si="5423"/>
        <v>0</v>
      </c>
      <c r="AX340" s="48">
        <f t="shared" si="5423"/>
        <v>0</v>
      </c>
      <c r="AY340" s="48">
        <f t="shared" si="5423"/>
        <v>0</v>
      </c>
      <c r="AZ340" s="48">
        <f t="shared" si="5423"/>
        <v>0</v>
      </c>
      <c r="BA340" s="48">
        <f t="shared" si="5423"/>
        <v>0</v>
      </c>
      <c r="BB340" s="48">
        <f t="shared" si="5423"/>
        <v>0</v>
      </c>
      <c r="BC340" s="48"/>
      <c r="BE340" t="s">
        <v>182</v>
      </c>
      <c r="BK340">
        <f>BF334*S340</f>
        <v>0</v>
      </c>
      <c r="BL340">
        <f t="shared" ref="BL340" si="5621">BG334*T340</f>
        <v>0</v>
      </c>
      <c r="BM340">
        <f t="shared" ref="BM340" si="5622">BH334*U340</f>
        <v>0</v>
      </c>
      <c r="BN340">
        <f t="shared" ref="BN340" si="5623">BI334*V340</f>
        <v>0</v>
      </c>
      <c r="BO340">
        <f t="shared" ref="BO340" si="5624">BJ334*W340</f>
        <v>0</v>
      </c>
      <c r="BP340">
        <f t="shared" ref="BP340" si="5625">BK334*X340</f>
        <v>0</v>
      </c>
      <c r="BQ340">
        <f t="shared" ref="BQ340" si="5626">BL334*Y340</f>
        <v>0</v>
      </c>
      <c r="BR340">
        <f t="shared" ref="BR340" si="5627">BM334*Z340</f>
        <v>0</v>
      </c>
      <c r="BS340">
        <f t="shared" ref="BS340" si="5628">BN334*AA340</f>
        <v>0</v>
      </c>
      <c r="BT340">
        <f t="shared" ref="BT340" si="5629">BO334*AB340</f>
        <v>0</v>
      </c>
      <c r="BU340">
        <f t="shared" ref="BU340" si="5630">BP334*AC340</f>
        <v>0</v>
      </c>
      <c r="BV340">
        <f t="shared" ref="BV340" si="5631">BQ334*AD340</f>
        <v>0</v>
      </c>
      <c r="BW340">
        <f t="shared" ref="BW340" si="5632">BR334*AE340</f>
        <v>0</v>
      </c>
      <c r="BX340">
        <f t="shared" ref="BX340" si="5633">BS334*AF340</f>
        <v>0</v>
      </c>
      <c r="BY340">
        <f t="shared" ref="BY340" si="5634">BT334*AG340</f>
        <v>0</v>
      </c>
      <c r="BZ340">
        <f t="shared" ref="BZ340" si="5635">BU334*AH340</f>
        <v>0</v>
      </c>
      <c r="CA340">
        <f t="shared" ref="CA340" si="5636">BV334*AI340</f>
        <v>0</v>
      </c>
      <c r="CB340">
        <f t="shared" ref="CB340" si="5637">BW334*AJ340</f>
        <v>0</v>
      </c>
      <c r="CC340">
        <f t="shared" ref="CC340" si="5638">BX334*AK340</f>
        <v>0</v>
      </c>
      <c r="CD340">
        <f t="shared" ref="CD340" si="5639">BY334*AL340</f>
        <v>0</v>
      </c>
      <c r="CE340">
        <f t="shared" ref="CE340" si="5640">BZ334*AM340</f>
        <v>0</v>
      </c>
      <c r="CF340">
        <f t="shared" ref="CF340" si="5641">CA334*AN340</f>
        <v>0</v>
      </c>
      <c r="CG340">
        <f t="shared" ref="CG340" si="5642">CB334*AO340</f>
        <v>0</v>
      </c>
      <c r="CH340">
        <f t="shared" ref="CH340" si="5643">CC334*AP340</f>
        <v>0</v>
      </c>
      <c r="CI340">
        <f t="shared" ref="CI340" si="5644">CD334*AQ340</f>
        <v>0</v>
      </c>
      <c r="CJ340">
        <f t="shared" ref="CJ340" si="5645">CE334*AR340</f>
        <v>0</v>
      </c>
      <c r="CK340">
        <f t="shared" ref="CK340" si="5646">CF334*AS340</f>
        <v>0</v>
      </c>
      <c r="CL340">
        <f t="shared" ref="CL340" si="5647">CG334*AT340</f>
        <v>0</v>
      </c>
      <c r="CM340">
        <f t="shared" ref="CM340" si="5648">CH334*AU340</f>
        <v>0</v>
      </c>
      <c r="CN340">
        <f t="shared" ref="CN340" si="5649">CI334*AV340</f>
        <v>0</v>
      </c>
      <c r="CO340">
        <f t="shared" ref="CO340" si="5650">CJ334*AW340</f>
        <v>0</v>
      </c>
      <c r="CP340">
        <f t="shared" ref="CP340" si="5651">CK334*AX340</f>
        <v>0</v>
      </c>
      <c r="CQ340">
        <f t="shared" ref="CQ340" si="5652">CL334*AY340</f>
        <v>0</v>
      </c>
      <c r="CR340">
        <f t="shared" ref="CR340" si="5653">CM334*AZ340</f>
        <v>0</v>
      </c>
      <c r="CS340">
        <f t="shared" ref="CS340" si="5654">CN334*BA340</f>
        <v>0</v>
      </c>
      <c r="CT340">
        <f t="shared" ref="CT340" si="5655">CO334*BB340</f>
        <v>0</v>
      </c>
    </row>
    <row r="341" spans="5:98" x14ac:dyDescent="0.3">
      <c r="F341" s="91">
        <f t="shared" ref="F341:H341" si="5656">F340</f>
        <v>160</v>
      </c>
      <c r="G341" s="91">
        <f t="shared" si="5656"/>
        <v>160</v>
      </c>
      <c r="H341" s="4">
        <f t="shared" si="5656"/>
        <v>1</v>
      </c>
      <c r="I341">
        <v>30</v>
      </c>
      <c r="J341" s="48">
        <f t="shared" si="5464"/>
        <v>0</v>
      </c>
      <c r="K341" s="48">
        <f t="shared" si="5465"/>
        <v>0</v>
      </c>
      <c r="L341" s="98">
        <f t="shared" si="5466"/>
        <v>0</v>
      </c>
      <c r="M341" s="48"/>
      <c r="N341" s="48"/>
      <c r="O341" s="48"/>
      <c r="P341" s="48"/>
      <c r="Q341" s="48"/>
      <c r="R341" s="48"/>
      <c r="S341" s="48"/>
      <c r="T341" s="48">
        <f>$J341+$K341+$L341</f>
        <v>0</v>
      </c>
      <c r="U341" s="48">
        <f t="shared" si="5423"/>
        <v>0</v>
      </c>
      <c r="V341" s="48">
        <f t="shared" si="5423"/>
        <v>0</v>
      </c>
      <c r="W341" s="48">
        <f t="shared" si="5423"/>
        <v>0</v>
      </c>
      <c r="X341" s="48">
        <f t="shared" si="5423"/>
        <v>0</v>
      </c>
      <c r="Y341" s="48">
        <f t="shared" si="5423"/>
        <v>0</v>
      </c>
      <c r="Z341" s="48">
        <f t="shared" si="5423"/>
        <v>0</v>
      </c>
      <c r="AA341" s="48">
        <f t="shared" si="5423"/>
        <v>0</v>
      </c>
      <c r="AB341" s="48">
        <f t="shared" si="5423"/>
        <v>0</v>
      </c>
      <c r="AC341" s="48">
        <f t="shared" si="5423"/>
        <v>0</v>
      </c>
      <c r="AD341" s="48">
        <f t="shared" si="5423"/>
        <v>0</v>
      </c>
      <c r="AE341" s="48">
        <f t="shared" si="5423"/>
        <v>0</v>
      </c>
      <c r="AF341" s="48">
        <f t="shared" si="5423"/>
        <v>0</v>
      </c>
      <c r="AG341" s="48">
        <f t="shared" si="5423"/>
        <v>0</v>
      </c>
      <c r="AH341" s="48">
        <f t="shared" si="5423"/>
        <v>0</v>
      </c>
      <c r="AI341" s="48">
        <f t="shared" si="5423"/>
        <v>0</v>
      </c>
      <c r="AJ341" s="48">
        <f t="shared" si="5423"/>
        <v>0</v>
      </c>
      <c r="AK341" s="48">
        <f t="shared" si="5423"/>
        <v>0</v>
      </c>
      <c r="AL341" s="48">
        <f t="shared" si="5423"/>
        <v>0</v>
      </c>
      <c r="AM341" s="48">
        <f t="shared" si="5423"/>
        <v>0</v>
      </c>
      <c r="AN341" s="48">
        <f t="shared" si="5423"/>
        <v>0</v>
      </c>
      <c r="AO341" s="48">
        <f t="shared" si="5423"/>
        <v>0</v>
      </c>
      <c r="AP341" s="48">
        <f t="shared" si="5423"/>
        <v>0</v>
      </c>
      <c r="AQ341" s="48">
        <f t="shared" si="5423"/>
        <v>0</v>
      </c>
      <c r="AR341" s="48">
        <f t="shared" si="5423"/>
        <v>0</v>
      </c>
      <c r="AS341" s="48">
        <f t="shared" si="5423"/>
        <v>0</v>
      </c>
      <c r="AT341" s="48">
        <f t="shared" si="5423"/>
        <v>0</v>
      </c>
      <c r="AU341" s="48">
        <f t="shared" si="5423"/>
        <v>0</v>
      </c>
      <c r="AV341" s="48">
        <f t="shared" si="5423"/>
        <v>0</v>
      </c>
      <c r="AW341" s="48">
        <f t="shared" si="5423"/>
        <v>0</v>
      </c>
      <c r="AX341" s="48">
        <f t="shared" si="5423"/>
        <v>0</v>
      </c>
      <c r="AY341" s="48">
        <f t="shared" ref="AY341:BB356" si="5657">$J341+$K341+$L341</f>
        <v>0</v>
      </c>
      <c r="AZ341" s="48">
        <f t="shared" si="5657"/>
        <v>0</v>
      </c>
      <c r="BA341" s="48">
        <f t="shared" si="5657"/>
        <v>0</v>
      </c>
      <c r="BB341" s="48">
        <f t="shared" si="5657"/>
        <v>0</v>
      </c>
      <c r="BC341" s="48"/>
      <c r="BE341" t="s">
        <v>183</v>
      </c>
      <c r="BL341">
        <f>BF334*T341</f>
        <v>0</v>
      </c>
      <c r="BM341">
        <f t="shared" ref="BM341" si="5658">BG334*U341</f>
        <v>0</v>
      </c>
      <c r="BN341">
        <f t="shared" ref="BN341" si="5659">BH334*V341</f>
        <v>0</v>
      </c>
      <c r="BO341">
        <f t="shared" ref="BO341" si="5660">BI334*W341</f>
        <v>0</v>
      </c>
      <c r="BP341">
        <f t="shared" ref="BP341" si="5661">BJ334*X341</f>
        <v>0</v>
      </c>
      <c r="BQ341">
        <f t="shared" ref="BQ341" si="5662">BK334*Y341</f>
        <v>0</v>
      </c>
      <c r="BR341">
        <f t="shared" ref="BR341" si="5663">BL334*Z341</f>
        <v>0</v>
      </c>
      <c r="BS341">
        <f t="shared" ref="BS341" si="5664">BM334*AA341</f>
        <v>0</v>
      </c>
      <c r="BT341">
        <f t="shared" ref="BT341" si="5665">BN334*AB341</f>
        <v>0</v>
      </c>
      <c r="BU341">
        <f t="shared" ref="BU341" si="5666">BO334*AC341</f>
        <v>0</v>
      </c>
      <c r="BV341">
        <f t="shared" ref="BV341" si="5667">BP334*AD341</f>
        <v>0</v>
      </c>
      <c r="BW341">
        <f t="shared" ref="BW341" si="5668">BQ334*AE341</f>
        <v>0</v>
      </c>
      <c r="BX341">
        <f t="shared" ref="BX341" si="5669">BR334*AF341</f>
        <v>0</v>
      </c>
      <c r="BY341">
        <f t="shared" ref="BY341" si="5670">BS334*AG341</f>
        <v>0</v>
      </c>
      <c r="BZ341">
        <f t="shared" ref="BZ341" si="5671">BT334*AH341</f>
        <v>0</v>
      </c>
      <c r="CA341">
        <f t="shared" ref="CA341" si="5672">BU334*AI341</f>
        <v>0</v>
      </c>
      <c r="CB341">
        <f t="shared" ref="CB341" si="5673">BV334*AJ341</f>
        <v>0</v>
      </c>
      <c r="CC341">
        <f t="shared" ref="CC341" si="5674">BW334*AK341</f>
        <v>0</v>
      </c>
      <c r="CD341">
        <f t="shared" ref="CD341" si="5675">BX334*AL341</f>
        <v>0</v>
      </c>
      <c r="CE341">
        <f t="shared" ref="CE341" si="5676">BY334*AM341</f>
        <v>0</v>
      </c>
      <c r="CF341">
        <f t="shared" ref="CF341" si="5677">BZ334*AN341</f>
        <v>0</v>
      </c>
      <c r="CG341">
        <f t="shared" ref="CG341" si="5678">CA334*AO341</f>
        <v>0</v>
      </c>
      <c r="CH341">
        <f t="shared" ref="CH341" si="5679">CB334*AP341</f>
        <v>0</v>
      </c>
      <c r="CI341">
        <f t="shared" ref="CI341" si="5680">CC334*AQ341</f>
        <v>0</v>
      </c>
      <c r="CJ341">
        <f t="shared" ref="CJ341" si="5681">CD334*AR341</f>
        <v>0</v>
      </c>
      <c r="CK341">
        <f t="shared" ref="CK341" si="5682">CE334*AS341</f>
        <v>0</v>
      </c>
      <c r="CL341">
        <f t="shared" ref="CL341" si="5683">CF334*AT341</f>
        <v>0</v>
      </c>
      <c r="CM341">
        <f t="shared" ref="CM341" si="5684">CG334*AU341</f>
        <v>0</v>
      </c>
      <c r="CN341">
        <f t="shared" ref="CN341" si="5685">CH334*AV341</f>
        <v>0</v>
      </c>
      <c r="CO341">
        <f t="shared" ref="CO341" si="5686">CI334*AW341</f>
        <v>0</v>
      </c>
      <c r="CP341">
        <f t="shared" ref="CP341" si="5687">CJ334*AX341</f>
        <v>0</v>
      </c>
      <c r="CQ341">
        <f t="shared" ref="CQ341" si="5688">CK334*AY341</f>
        <v>0</v>
      </c>
      <c r="CR341">
        <f t="shared" ref="CR341" si="5689">CL334*AZ341</f>
        <v>0</v>
      </c>
      <c r="CS341">
        <f t="shared" ref="CS341" si="5690">CM334*BA341</f>
        <v>0</v>
      </c>
      <c r="CT341">
        <f t="shared" ref="CT341" si="5691">CN334*BB341</f>
        <v>0</v>
      </c>
    </row>
    <row r="342" spans="5:98" x14ac:dyDescent="0.3">
      <c r="F342" s="91">
        <f t="shared" ref="F342:H342" si="5692">F341</f>
        <v>160</v>
      </c>
      <c r="G342" s="91">
        <f t="shared" si="5692"/>
        <v>160</v>
      </c>
      <c r="H342" s="4">
        <f t="shared" si="5692"/>
        <v>1</v>
      </c>
      <c r="I342">
        <v>35</v>
      </c>
      <c r="J342" s="48">
        <f t="shared" si="5464"/>
        <v>0</v>
      </c>
      <c r="K342" s="48">
        <f>IF(IF(AND(I342&gt;=(F342*2),I342&lt;=G342+F342+(G342-F342+5)+1),((H342)^2)*(I343-F342*2)/5,0)&lt;=H342,IF(AND(I342&gt;=(F342*2),I342&lt;=G342+F342+(G342-F342+5)+1),((H342)^2)*(I343-F342*2)/5,0),(K341-H342^2))</f>
        <v>0</v>
      </c>
      <c r="L342" s="98">
        <f t="shared" si="5466"/>
        <v>0</v>
      </c>
      <c r="M342" s="48"/>
      <c r="N342" s="48"/>
      <c r="O342" s="48"/>
      <c r="P342" s="48"/>
      <c r="Q342" s="48"/>
      <c r="R342" s="48"/>
      <c r="S342" s="48"/>
      <c r="T342" s="48"/>
      <c r="U342" s="48">
        <f>$J342+$K342+$L342</f>
        <v>0</v>
      </c>
      <c r="V342" s="48">
        <f t="shared" ref="V342:AX352" si="5693">$J342+$K342+$L342</f>
        <v>0</v>
      </c>
      <c r="W342" s="48">
        <f t="shared" si="5693"/>
        <v>0</v>
      </c>
      <c r="X342" s="48">
        <f t="shared" si="5693"/>
        <v>0</v>
      </c>
      <c r="Y342" s="48">
        <f t="shared" si="5693"/>
        <v>0</v>
      </c>
      <c r="Z342" s="48">
        <f t="shared" si="5693"/>
        <v>0</v>
      </c>
      <c r="AA342" s="48">
        <f t="shared" si="5693"/>
        <v>0</v>
      </c>
      <c r="AB342" s="48">
        <f t="shared" si="5693"/>
        <v>0</v>
      </c>
      <c r="AC342" s="48">
        <f t="shared" si="5693"/>
        <v>0</v>
      </c>
      <c r="AD342" s="48">
        <f t="shared" si="5693"/>
        <v>0</v>
      </c>
      <c r="AE342" s="48">
        <f t="shared" si="5693"/>
        <v>0</v>
      </c>
      <c r="AF342" s="48">
        <f t="shared" si="5693"/>
        <v>0</v>
      </c>
      <c r="AG342" s="48">
        <f t="shared" si="5693"/>
        <v>0</v>
      </c>
      <c r="AH342" s="48">
        <f t="shared" si="5693"/>
        <v>0</v>
      </c>
      <c r="AI342" s="48">
        <f t="shared" si="5693"/>
        <v>0</v>
      </c>
      <c r="AJ342" s="48">
        <f t="shared" si="5693"/>
        <v>0</v>
      </c>
      <c r="AK342" s="48">
        <f t="shared" si="5693"/>
        <v>0</v>
      </c>
      <c r="AL342" s="48">
        <f t="shared" si="5693"/>
        <v>0</v>
      </c>
      <c r="AM342" s="48">
        <f t="shared" si="5693"/>
        <v>0</v>
      </c>
      <c r="AN342" s="48">
        <f t="shared" si="5693"/>
        <v>0</v>
      </c>
      <c r="AO342" s="48">
        <f t="shared" si="5693"/>
        <v>0</v>
      </c>
      <c r="AP342" s="48">
        <f t="shared" si="5693"/>
        <v>0</v>
      </c>
      <c r="AQ342" s="48">
        <f t="shared" si="5693"/>
        <v>0</v>
      </c>
      <c r="AR342" s="48">
        <f t="shared" si="5693"/>
        <v>0</v>
      </c>
      <c r="AS342" s="48">
        <f t="shared" si="5693"/>
        <v>0</v>
      </c>
      <c r="AT342" s="48">
        <f t="shared" si="5693"/>
        <v>0</v>
      </c>
      <c r="AU342" s="48">
        <f t="shared" si="5693"/>
        <v>0</v>
      </c>
      <c r="AV342" s="48">
        <f t="shared" si="5693"/>
        <v>0</v>
      </c>
      <c r="AW342" s="48">
        <f t="shared" si="5693"/>
        <v>0</v>
      </c>
      <c r="AX342" s="48">
        <f t="shared" si="5693"/>
        <v>0</v>
      </c>
      <c r="AY342" s="48">
        <f t="shared" si="5657"/>
        <v>0</v>
      </c>
      <c r="AZ342" s="48">
        <f t="shared" si="5657"/>
        <v>0</v>
      </c>
      <c r="BA342" s="48">
        <f t="shared" si="5657"/>
        <v>0</v>
      </c>
      <c r="BB342" s="48">
        <f t="shared" si="5657"/>
        <v>0</v>
      </c>
      <c r="BC342" s="48"/>
      <c r="BE342" t="s">
        <v>184</v>
      </c>
      <c r="BM342">
        <f>BF334*U342</f>
        <v>0</v>
      </c>
      <c r="BN342">
        <f t="shared" ref="BN342" si="5694">BG334*V342</f>
        <v>0</v>
      </c>
      <c r="BO342">
        <f t="shared" ref="BO342" si="5695">BH334*W342</f>
        <v>0</v>
      </c>
      <c r="BP342">
        <f t="shared" ref="BP342" si="5696">BI334*X342</f>
        <v>0</v>
      </c>
      <c r="BQ342">
        <f t="shared" ref="BQ342" si="5697">BJ334*Y342</f>
        <v>0</v>
      </c>
      <c r="BR342">
        <f t="shared" ref="BR342" si="5698">BK334*Z342</f>
        <v>0</v>
      </c>
      <c r="BS342">
        <f t="shared" ref="BS342" si="5699">BL334*AA342</f>
        <v>0</v>
      </c>
      <c r="BT342">
        <f t="shared" ref="BT342" si="5700">BM334*AB342</f>
        <v>0</v>
      </c>
      <c r="BU342">
        <f t="shared" ref="BU342" si="5701">BN334*AC342</f>
        <v>0</v>
      </c>
      <c r="BV342">
        <f t="shared" ref="BV342" si="5702">BO334*AD342</f>
        <v>0</v>
      </c>
      <c r="BW342">
        <f t="shared" ref="BW342" si="5703">BP334*AE342</f>
        <v>0</v>
      </c>
      <c r="BX342">
        <f t="shared" ref="BX342" si="5704">BQ334*AF342</f>
        <v>0</v>
      </c>
      <c r="BY342">
        <f t="shared" ref="BY342" si="5705">BR334*AG342</f>
        <v>0</v>
      </c>
      <c r="BZ342">
        <f t="shared" ref="BZ342" si="5706">BS334*AH342</f>
        <v>0</v>
      </c>
      <c r="CA342">
        <f t="shared" ref="CA342" si="5707">BT334*AI342</f>
        <v>0</v>
      </c>
      <c r="CB342">
        <f t="shared" ref="CB342" si="5708">BU334*AJ342</f>
        <v>0</v>
      </c>
      <c r="CC342">
        <f t="shared" ref="CC342" si="5709">BV334*AK342</f>
        <v>0</v>
      </c>
      <c r="CD342">
        <f t="shared" ref="CD342" si="5710">BW334*AL342</f>
        <v>0</v>
      </c>
      <c r="CE342">
        <f t="shared" ref="CE342" si="5711">BX334*AM342</f>
        <v>0</v>
      </c>
      <c r="CF342">
        <f t="shared" ref="CF342" si="5712">BY334*AN342</f>
        <v>0</v>
      </c>
      <c r="CG342">
        <f t="shared" ref="CG342" si="5713">BZ334*AO342</f>
        <v>0</v>
      </c>
      <c r="CH342">
        <f t="shared" ref="CH342" si="5714">CA334*AP342</f>
        <v>0</v>
      </c>
      <c r="CI342">
        <f t="shared" ref="CI342" si="5715">CB334*AQ342</f>
        <v>0</v>
      </c>
      <c r="CJ342">
        <f t="shared" ref="CJ342" si="5716">CC334*AR342</f>
        <v>0</v>
      </c>
      <c r="CK342">
        <f t="shared" ref="CK342" si="5717">CD334*AS342</f>
        <v>0</v>
      </c>
      <c r="CL342">
        <f t="shared" ref="CL342" si="5718">CE334*AT342</f>
        <v>0</v>
      </c>
      <c r="CM342">
        <f t="shared" ref="CM342" si="5719">CF334*AU342</f>
        <v>0</v>
      </c>
      <c r="CN342">
        <f t="shared" ref="CN342" si="5720">CG334*AV342</f>
        <v>0</v>
      </c>
      <c r="CO342">
        <f t="shared" ref="CO342" si="5721">CH334*AW342</f>
        <v>0</v>
      </c>
      <c r="CP342">
        <f t="shared" ref="CP342" si="5722">CI334*AX342</f>
        <v>0</v>
      </c>
      <c r="CQ342">
        <f t="shared" ref="CQ342" si="5723">CJ334*AY342</f>
        <v>0</v>
      </c>
      <c r="CR342">
        <f t="shared" ref="CR342" si="5724">CK334*AZ342</f>
        <v>0</v>
      </c>
      <c r="CS342">
        <f t="shared" ref="CS342" si="5725">CL334*BA342</f>
        <v>0</v>
      </c>
      <c r="CT342">
        <f t="shared" ref="CT342" si="5726">CM334*BB342</f>
        <v>0</v>
      </c>
    </row>
    <row r="343" spans="5:98" x14ac:dyDescent="0.3">
      <c r="F343" s="91">
        <f t="shared" ref="F343:H343" si="5727">F342</f>
        <v>160</v>
      </c>
      <c r="G343" s="91">
        <f t="shared" si="5727"/>
        <v>160</v>
      </c>
      <c r="H343" s="4">
        <f t="shared" si="5727"/>
        <v>1</v>
      </c>
      <c r="I343">
        <v>40</v>
      </c>
      <c r="J343" s="48">
        <f t="shared" si="5464"/>
        <v>0</v>
      </c>
      <c r="K343" s="48">
        <f t="shared" ref="K343:K358" si="5728">IF(IF(AND(I343&gt;=(F343*2),I343&lt;=G343+F343+(G343-F343+5)+1),((H343)^2)*(I344-F343*2)/5,0)&lt;=H343,IF(AND(I343&gt;=(F343*2),I343&lt;=G343+F343+(G343-F343+5)+1),((H343)^2)*(I344-F343*2)/5,0),(K342-H343^2))</f>
        <v>0</v>
      </c>
      <c r="L343" s="98">
        <f t="shared" si="5466"/>
        <v>0</v>
      </c>
      <c r="M343" s="48"/>
      <c r="N343" s="48"/>
      <c r="O343" s="48"/>
      <c r="P343" s="48"/>
      <c r="Q343" s="48"/>
      <c r="R343" s="48"/>
      <c r="S343" s="48"/>
      <c r="T343" s="48"/>
      <c r="U343" s="48"/>
      <c r="V343" s="48">
        <f>$J343+$K343+$L343</f>
        <v>0</v>
      </c>
      <c r="W343" s="48">
        <f t="shared" si="5693"/>
        <v>0</v>
      </c>
      <c r="X343" s="48">
        <f t="shared" si="5693"/>
        <v>0</v>
      </c>
      <c r="Y343" s="48">
        <f t="shared" si="5693"/>
        <v>0</v>
      </c>
      <c r="Z343" s="48">
        <f t="shared" si="5693"/>
        <v>0</v>
      </c>
      <c r="AA343" s="48">
        <f t="shared" si="5693"/>
        <v>0</v>
      </c>
      <c r="AB343" s="48">
        <f t="shared" si="5693"/>
        <v>0</v>
      </c>
      <c r="AC343" s="48">
        <f t="shared" si="5693"/>
        <v>0</v>
      </c>
      <c r="AD343" s="48">
        <f t="shared" si="5693"/>
        <v>0</v>
      </c>
      <c r="AE343" s="48">
        <f t="shared" si="5693"/>
        <v>0</v>
      </c>
      <c r="AF343" s="48">
        <f t="shared" si="5693"/>
        <v>0</v>
      </c>
      <c r="AG343" s="48">
        <f t="shared" si="5693"/>
        <v>0</v>
      </c>
      <c r="AH343" s="48">
        <f t="shared" si="5693"/>
        <v>0</v>
      </c>
      <c r="AI343" s="48">
        <f t="shared" si="5693"/>
        <v>0</v>
      </c>
      <c r="AJ343" s="48">
        <f t="shared" si="5693"/>
        <v>0</v>
      </c>
      <c r="AK343" s="48">
        <f t="shared" si="5693"/>
        <v>0</v>
      </c>
      <c r="AL343" s="48">
        <f t="shared" si="5693"/>
        <v>0</v>
      </c>
      <c r="AM343" s="48">
        <f t="shared" si="5693"/>
        <v>0</v>
      </c>
      <c r="AN343" s="48">
        <f t="shared" si="5693"/>
        <v>0</v>
      </c>
      <c r="AO343" s="48">
        <f t="shared" si="5693"/>
        <v>0</v>
      </c>
      <c r="AP343" s="48">
        <f t="shared" si="5693"/>
        <v>0</v>
      </c>
      <c r="AQ343" s="48">
        <f t="shared" si="5693"/>
        <v>0</v>
      </c>
      <c r="AR343" s="48">
        <f t="shared" si="5693"/>
        <v>0</v>
      </c>
      <c r="AS343" s="48">
        <f t="shared" si="5693"/>
        <v>0</v>
      </c>
      <c r="AT343" s="48">
        <f t="shared" si="5693"/>
        <v>0</v>
      </c>
      <c r="AU343" s="48">
        <f t="shared" si="5693"/>
        <v>0</v>
      </c>
      <c r="AV343" s="48">
        <f t="shared" si="5693"/>
        <v>0</v>
      </c>
      <c r="AW343" s="48">
        <f t="shared" si="5693"/>
        <v>0</v>
      </c>
      <c r="AX343" s="48">
        <f t="shared" si="5693"/>
        <v>0</v>
      </c>
      <c r="AY343" s="48">
        <f t="shared" si="5657"/>
        <v>0</v>
      </c>
      <c r="AZ343" s="48">
        <f t="shared" si="5657"/>
        <v>0</v>
      </c>
      <c r="BA343" s="48">
        <f t="shared" si="5657"/>
        <v>0</v>
      </c>
      <c r="BB343" s="48">
        <f t="shared" si="5657"/>
        <v>0</v>
      </c>
      <c r="BC343" s="48"/>
      <c r="BE343" t="s">
        <v>185</v>
      </c>
      <c r="BN343">
        <f>BF334*V343</f>
        <v>0</v>
      </c>
      <c r="BO343">
        <f t="shared" ref="BO343" si="5729">BG334*W343</f>
        <v>0</v>
      </c>
      <c r="BP343">
        <f t="shared" ref="BP343" si="5730">BH334*X343</f>
        <v>0</v>
      </c>
      <c r="BQ343">
        <f t="shared" ref="BQ343" si="5731">BI334*Y343</f>
        <v>0</v>
      </c>
      <c r="BR343">
        <f t="shared" ref="BR343" si="5732">BJ334*Z343</f>
        <v>0</v>
      </c>
      <c r="BS343">
        <f t="shared" ref="BS343" si="5733">BK334*AA343</f>
        <v>0</v>
      </c>
      <c r="BT343">
        <f t="shared" ref="BT343" si="5734">BL334*AB343</f>
        <v>0</v>
      </c>
      <c r="BU343">
        <f t="shared" ref="BU343" si="5735">BM334*AC343</f>
        <v>0</v>
      </c>
      <c r="BV343">
        <f t="shared" ref="BV343" si="5736">BN334*AD343</f>
        <v>0</v>
      </c>
      <c r="BW343">
        <f t="shared" ref="BW343" si="5737">BO334*AE343</f>
        <v>0</v>
      </c>
      <c r="BX343">
        <f t="shared" ref="BX343" si="5738">BP334*AF343</f>
        <v>0</v>
      </c>
      <c r="BY343">
        <f t="shared" ref="BY343" si="5739">BQ334*AG343</f>
        <v>0</v>
      </c>
      <c r="BZ343">
        <f t="shared" ref="BZ343" si="5740">BR334*AH343</f>
        <v>0</v>
      </c>
      <c r="CA343">
        <f t="shared" ref="CA343" si="5741">BS334*AI343</f>
        <v>0</v>
      </c>
      <c r="CB343">
        <f t="shared" ref="CB343" si="5742">BT334*AJ343</f>
        <v>0</v>
      </c>
      <c r="CC343">
        <f t="shared" ref="CC343" si="5743">BU334*AK343</f>
        <v>0</v>
      </c>
      <c r="CD343">
        <f t="shared" ref="CD343" si="5744">BV334*AL343</f>
        <v>0</v>
      </c>
      <c r="CE343">
        <f t="shared" ref="CE343" si="5745">BW334*AM343</f>
        <v>0</v>
      </c>
      <c r="CF343">
        <f t="shared" ref="CF343" si="5746">BX334*AN343</f>
        <v>0</v>
      </c>
      <c r="CG343">
        <f t="shared" ref="CG343" si="5747">BY334*AO343</f>
        <v>0</v>
      </c>
      <c r="CH343">
        <f t="shared" ref="CH343" si="5748">BZ334*AP343</f>
        <v>0</v>
      </c>
      <c r="CI343">
        <f t="shared" ref="CI343" si="5749">CA334*AQ343</f>
        <v>0</v>
      </c>
      <c r="CJ343">
        <f t="shared" ref="CJ343" si="5750">CB334*AR343</f>
        <v>0</v>
      </c>
      <c r="CK343">
        <f t="shared" ref="CK343" si="5751">CC334*AS343</f>
        <v>0</v>
      </c>
      <c r="CL343">
        <f t="shared" ref="CL343" si="5752">CD334*AT343</f>
        <v>0</v>
      </c>
      <c r="CM343">
        <f t="shared" ref="CM343" si="5753">CE334*AU343</f>
        <v>0</v>
      </c>
      <c r="CN343">
        <f t="shared" ref="CN343" si="5754">CF334*AV343</f>
        <v>0</v>
      </c>
      <c r="CO343">
        <f t="shared" ref="CO343" si="5755">CG334*AW343</f>
        <v>0</v>
      </c>
      <c r="CP343">
        <f t="shared" ref="CP343" si="5756">CH334*AX343</f>
        <v>0</v>
      </c>
      <c r="CQ343">
        <f t="shared" ref="CQ343" si="5757">CI334*AY343</f>
        <v>0</v>
      </c>
      <c r="CR343">
        <f t="shared" ref="CR343" si="5758">CJ334*AZ343</f>
        <v>0</v>
      </c>
      <c r="CS343">
        <f t="shared" ref="CS343" si="5759">CK334*BA343</f>
        <v>0</v>
      </c>
      <c r="CT343">
        <f t="shared" ref="CT343" si="5760">CL334*BB343</f>
        <v>0</v>
      </c>
    </row>
    <row r="344" spans="5:98" x14ac:dyDescent="0.3">
      <c r="F344" s="91">
        <f t="shared" ref="F344:H344" si="5761">F343</f>
        <v>160</v>
      </c>
      <c r="G344" s="91">
        <f t="shared" si="5761"/>
        <v>160</v>
      </c>
      <c r="H344" s="4">
        <f t="shared" si="5761"/>
        <v>1</v>
      </c>
      <c r="I344">
        <v>45</v>
      </c>
      <c r="J344" s="48">
        <f t="shared" si="5464"/>
        <v>0</v>
      </c>
      <c r="K344" s="48">
        <f t="shared" si="5728"/>
        <v>0</v>
      </c>
      <c r="L344" s="98">
        <f t="shared" si="5466"/>
        <v>0</v>
      </c>
      <c r="M344" s="48"/>
      <c r="N344" s="48"/>
      <c r="O344" s="48"/>
      <c r="P344" s="48"/>
      <c r="Q344" s="48"/>
      <c r="R344" s="48"/>
      <c r="S344" s="48"/>
      <c r="T344" s="48"/>
      <c r="U344" s="48"/>
      <c r="V344" s="48"/>
      <c r="W344" s="48">
        <f>$J344+$K344+$L344</f>
        <v>0</v>
      </c>
      <c r="X344" s="48">
        <f t="shared" si="5693"/>
        <v>0</v>
      </c>
      <c r="Y344" s="48">
        <f t="shared" si="5693"/>
        <v>0</v>
      </c>
      <c r="Z344" s="48">
        <f t="shared" si="5693"/>
        <v>0</v>
      </c>
      <c r="AA344" s="48">
        <f t="shared" si="5693"/>
        <v>0</v>
      </c>
      <c r="AB344" s="48">
        <f t="shared" si="5693"/>
        <v>0</v>
      </c>
      <c r="AC344" s="48">
        <f t="shared" si="5693"/>
        <v>0</v>
      </c>
      <c r="AD344" s="48">
        <f t="shared" si="5693"/>
        <v>0</v>
      </c>
      <c r="AE344" s="48">
        <f t="shared" si="5693"/>
        <v>0</v>
      </c>
      <c r="AF344" s="48">
        <f t="shared" si="5693"/>
        <v>0</v>
      </c>
      <c r="AG344" s="48">
        <f t="shared" si="5693"/>
        <v>0</v>
      </c>
      <c r="AH344" s="48">
        <f t="shared" si="5693"/>
        <v>0</v>
      </c>
      <c r="AI344" s="48">
        <f t="shared" si="5693"/>
        <v>0</v>
      </c>
      <c r="AJ344" s="48">
        <f t="shared" si="5693"/>
        <v>0</v>
      </c>
      <c r="AK344" s="48">
        <f t="shared" si="5693"/>
        <v>0</v>
      </c>
      <c r="AL344" s="48">
        <f t="shared" si="5693"/>
        <v>0</v>
      </c>
      <c r="AM344" s="48">
        <f t="shared" si="5693"/>
        <v>0</v>
      </c>
      <c r="AN344" s="48">
        <f t="shared" si="5693"/>
        <v>0</v>
      </c>
      <c r="AO344" s="48">
        <f t="shared" si="5693"/>
        <v>0</v>
      </c>
      <c r="AP344" s="48">
        <f t="shared" si="5693"/>
        <v>0</v>
      </c>
      <c r="AQ344" s="48">
        <f t="shared" si="5693"/>
        <v>0</v>
      </c>
      <c r="AR344" s="48">
        <f t="shared" si="5693"/>
        <v>0</v>
      </c>
      <c r="AS344" s="48">
        <f t="shared" si="5693"/>
        <v>0</v>
      </c>
      <c r="AT344" s="48">
        <f t="shared" si="5693"/>
        <v>0</v>
      </c>
      <c r="AU344" s="48">
        <f t="shared" si="5693"/>
        <v>0</v>
      </c>
      <c r="AV344" s="48">
        <f t="shared" si="5693"/>
        <v>0</v>
      </c>
      <c r="AW344" s="48">
        <f t="shared" si="5693"/>
        <v>0</v>
      </c>
      <c r="AX344" s="48">
        <f t="shared" si="5693"/>
        <v>0</v>
      </c>
      <c r="AY344" s="48">
        <f t="shared" si="5657"/>
        <v>0</v>
      </c>
      <c r="AZ344" s="48">
        <f t="shared" si="5657"/>
        <v>0</v>
      </c>
      <c r="BA344" s="48">
        <f t="shared" si="5657"/>
        <v>0</v>
      </c>
      <c r="BB344" s="48">
        <f t="shared" si="5657"/>
        <v>0</v>
      </c>
      <c r="BC344" s="48"/>
      <c r="BE344" t="s">
        <v>186</v>
      </c>
      <c r="BO344">
        <f>BF334*W344</f>
        <v>0</v>
      </c>
      <c r="BP344">
        <f t="shared" ref="BP344" si="5762">BG334*X344</f>
        <v>0</v>
      </c>
      <c r="BQ344">
        <f t="shared" ref="BQ344" si="5763">BH334*Y344</f>
        <v>0</v>
      </c>
      <c r="BR344">
        <f t="shared" ref="BR344" si="5764">BI334*Z344</f>
        <v>0</v>
      </c>
      <c r="BS344">
        <f t="shared" ref="BS344" si="5765">BJ334*AA344</f>
        <v>0</v>
      </c>
      <c r="BT344">
        <f t="shared" ref="BT344" si="5766">BK334*AB344</f>
        <v>0</v>
      </c>
      <c r="BU344">
        <f t="shared" ref="BU344" si="5767">BL334*AC344</f>
        <v>0</v>
      </c>
      <c r="BV344">
        <f t="shared" ref="BV344" si="5768">BM334*AD344</f>
        <v>0</v>
      </c>
      <c r="BW344">
        <f t="shared" ref="BW344" si="5769">BN334*AE344</f>
        <v>0</v>
      </c>
      <c r="BX344">
        <f t="shared" ref="BX344" si="5770">BO334*AF344</f>
        <v>0</v>
      </c>
      <c r="BY344">
        <f t="shared" ref="BY344" si="5771">BP334*AG344</f>
        <v>0</v>
      </c>
      <c r="BZ344">
        <f t="shared" ref="BZ344" si="5772">BQ334*AH344</f>
        <v>0</v>
      </c>
      <c r="CA344">
        <f t="shared" ref="CA344" si="5773">BR334*AI344</f>
        <v>0</v>
      </c>
      <c r="CB344">
        <f t="shared" ref="CB344" si="5774">BS334*AJ344</f>
        <v>0</v>
      </c>
      <c r="CC344">
        <f t="shared" ref="CC344" si="5775">BT334*AK344</f>
        <v>0</v>
      </c>
      <c r="CD344">
        <f t="shared" ref="CD344" si="5776">BU334*AL344</f>
        <v>0</v>
      </c>
      <c r="CE344">
        <f t="shared" ref="CE344" si="5777">BV334*AM344</f>
        <v>0</v>
      </c>
      <c r="CF344">
        <f t="shared" ref="CF344" si="5778">BW334*AN344</f>
        <v>0</v>
      </c>
      <c r="CG344">
        <f t="shared" ref="CG344" si="5779">BX334*AO344</f>
        <v>0</v>
      </c>
      <c r="CH344">
        <f t="shared" ref="CH344" si="5780">BY334*AP344</f>
        <v>0</v>
      </c>
      <c r="CI344">
        <f t="shared" ref="CI344" si="5781">BZ334*AQ344</f>
        <v>0</v>
      </c>
      <c r="CJ344">
        <f t="shared" ref="CJ344" si="5782">CA334*AR344</f>
        <v>0</v>
      </c>
      <c r="CK344">
        <f t="shared" ref="CK344" si="5783">CB334*AS344</f>
        <v>0</v>
      </c>
      <c r="CL344">
        <f t="shared" ref="CL344" si="5784">CC334*AT344</f>
        <v>0</v>
      </c>
      <c r="CM344">
        <f t="shared" ref="CM344" si="5785">CD334*AU344</f>
        <v>0</v>
      </c>
      <c r="CN344">
        <f t="shared" ref="CN344" si="5786">CE334*AV344</f>
        <v>0</v>
      </c>
      <c r="CO344">
        <f t="shared" ref="CO344" si="5787">CF334*AW344</f>
        <v>0</v>
      </c>
      <c r="CP344">
        <f t="shared" ref="CP344" si="5788">CG334*AX344</f>
        <v>0</v>
      </c>
      <c r="CQ344">
        <f t="shared" ref="CQ344" si="5789">CH334*AY344</f>
        <v>0</v>
      </c>
      <c r="CR344">
        <f t="shared" ref="CR344" si="5790">CI334*AZ344</f>
        <v>0</v>
      </c>
      <c r="CS344">
        <f t="shared" ref="CS344" si="5791">CJ334*BA344</f>
        <v>0</v>
      </c>
      <c r="CT344">
        <f t="shared" ref="CT344" si="5792">CK334*BB344</f>
        <v>0</v>
      </c>
    </row>
    <row r="345" spans="5:98" x14ac:dyDescent="0.3">
      <c r="F345" s="91">
        <f t="shared" ref="F345:H345" si="5793">F344</f>
        <v>160</v>
      </c>
      <c r="G345" s="91">
        <f t="shared" si="5793"/>
        <v>160</v>
      </c>
      <c r="H345" s="4">
        <f t="shared" si="5793"/>
        <v>1</v>
      </c>
      <c r="I345">
        <v>50</v>
      </c>
      <c r="J345" s="48">
        <f t="shared" si="5464"/>
        <v>0</v>
      </c>
      <c r="K345" s="48">
        <f t="shared" si="5728"/>
        <v>0</v>
      </c>
      <c r="L345" s="98">
        <f t="shared" si="5466"/>
        <v>0</v>
      </c>
      <c r="M345" s="48"/>
      <c r="N345" s="48"/>
      <c r="O345" s="48"/>
      <c r="P345" s="48"/>
      <c r="Q345" s="48"/>
      <c r="R345" s="48"/>
      <c r="S345" s="48"/>
      <c r="T345" s="48"/>
      <c r="U345" s="48"/>
      <c r="V345" s="48"/>
      <c r="W345" s="48"/>
      <c r="X345" s="48">
        <f>$J345+$K345+$L345</f>
        <v>0</v>
      </c>
      <c r="Y345" s="48">
        <f t="shared" si="5693"/>
        <v>0</v>
      </c>
      <c r="Z345" s="48">
        <f t="shared" si="5693"/>
        <v>0</v>
      </c>
      <c r="AA345" s="48">
        <f t="shared" si="5693"/>
        <v>0</v>
      </c>
      <c r="AB345" s="48">
        <f t="shared" si="5693"/>
        <v>0</v>
      </c>
      <c r="AC345" s="48">
        <f t="shared" si="5693"/>
        <v>0</v>
      </c>
      <c r="AD345" s="48">
        <f t="shared" si="5693"/>
        <v>0</v>
      </c>
      <c r="AE345" s="48">
        <f t="shared" si="5693"/>
        <v>0</v>
      </c>
      <c r="AF345" s="48">
        <f t="shared" si="5693"/>
        <v>0</v>
      </c>
      <c r="AG345" s="48">
        <f t="shared" si="5693"/>
        <v>0</v>
      </c>
      <c r="AH345" s="48">
        <f t="shared" si="5693"/>
        <v>0</v>
      </c>
      <c r="AI345" s="48">
        <f t="shared" si="5693"/>
        <v>0</v>
      </c>
      <c r="AJ345" s="48">
        <f t="shared" si="5693"/>
        <v>0</v>
      </c>
      <c r="AK345" s="48">
        <f t="shared" si="5693"/>
        <v>0</v>
      </c>
      <c r="AL345" s="48">
        <f t="shared" si="5693"/>
        <v>0</v>
      </c>
      <c r="AM345" s="48">
        <f t="shared" si="5693"/>
        <v>0</v>
      </c>
      <c r="AN345" s="48">
        <f t="shared" si="5693"/>
        <v>0</v>
      </c>
      <c r="AO345" s="48">
        <f t="shared" si="5693"/>
        <v>0</v>
      </c>
      <c r="AP345" s="48">
        <f t="shared" si="5693"/>
        <v>0</v>
      </c>
      <c r="AQ345" s="48">
        <f t="shared" si="5693"/>
        <v>0</v>
      </c>
      <c r="AR345" s="48">
        <f t="shared" si="5693"/>
        <v>0</v>
      </c>
      <c r="AS345" s="48">
        <f t="shared" si="5693"/>
        <v>0</v>
      </c>
      <c r="AT345" s="48">
        <f t="shared" si="5693"/>
        <v>0</v>
      </c>
      <c r="AU345" s="48">
        <f t="shared" si="5693"/>
        <v>0</v>
      </c>
      <c r="AV345" s="48">
        <f t="shared" si="5693"/>
        <v>0</v>
      </c>
      <c r="AW345" s="48">
        <f t="shared" si="5693"/>
        <v>0</v>
      </c>
      <c r="AX345" s="48">
        <f t="shared" si="5693"/>
        <v>0</v>
      </c>
      <c r="AY345" s="48">
        <f t="shared" si="5657"/>
        <v>0</v>
      </c>
      <c r="AZ345" s="48">
        <f t="shared" si="5657"/>
        <v>0</v>
      </c>
      <c r="BA345" s="48">
        <f t="shared" si="5657"/>
        <v>0</v>
      </c>
      <c r="BB345" s="48">
        <f t="shared" si="5657"/>
        <v>0</v>
      </c>
      <c r="BC345" s="48"/>
      <c r="BE345" t="s">
        <v>187</v>
      </c>
      <c r="BP345">
        <f>BF334*X345</f>
        <v>0</v>
      </c>
      <c r="BQ345">
        <f t="shared" ref="BQ345" si="5794">BG334*Y345</f>
        <v>0</v>
      </c>
      <c r="BR345">
        <f t="shared" ref="BR345" si="5795">BH334*Z345</f>
        <v>0</v>
      </c>
      <c r="BS345">
        <f t="shared" ref="BS345" si="5796">BI334*AA345</f>
        <v>0</v>
      </c>
      <c r="BT345">
        <f t="shared" ref="BT345" si="5797">BJ334*AB345</f>
        <v>0</v>
      </c>
      <c r="BU345">
        <f t="shared" ref="BU345" si="5798">BK334*AC345</f>
        <v>0</v>
      </c>
      <c r="BV345">
        <f t="shared" ref="BV345" si="5799">BL334*AD345</f>
        <v>0</v>
      </c>
      <c r="BW345">
        <f t="shared" ref="BW345" si="5800">BM334*AE345</f>
        <v>0</v>
      </c>
      <c r="BX345">
        <f t="shared" ref="BX345" si="5801">BN334*AF345</f>
        <v>0</v>
      </c>
      <c r="BY345">
        <f t="shared" ref="BY345" si="5802">BO334*AG345</f>
        <v>0</v>
      </c>
      <c r="BZ345">
        <f t="shared" ref="BZ345" si="5803">BP334*AH345</f>
        <v>0</v>
      </c>
      <c r="CA345">
        <f t="shared" ref="CA345" si="5804">BQ334*AI345</f>
        <v>0</v>
      </c>
      <c r="CB345">
        <f t="shared" ref="CB345" si="5805">BR334*AJ345</f>
        <v>0</v>
      </c>
      <c r="CC345">
        <f t="shared" ref="CC345" si="5806">BS334*AK345</f>
        <v>0</v>
      </c>
      <c r="CD345">
        <f t="shared" ref="CD345" si="5807">BT334*AL345</f>
        <v>0</v>
      </c>
      <c r="CE345">
        <f t="shared" ref="CE345" si="5808">BU334*AM345</f>
        <v>0</v>
      </c>
      <c r="CF345">
        <f t="shared" ref="CF345" si="5809">BV334*AN345</f>
        <v>0</v>
      </c>
      <c r="CG345">
        <f t="shared" ref="CG345" si="5810">BW334*AO345</f>
        <v>0</v>
      </c>
      <c r="CH345">
        <f t="shared" ref="CH345" si="5811">BX334*AP345</f>
        <v>0</v>
      </c>
      <c r="CI345">
        <f t="shared" ref="CI345" si="5812">BY334*AQ345</f>
        <v>0</v>
      </c>
      <c r="CJ345">
        <f t="shared" ref="CJ345" si="5813">BZ334*AR345</f>
        <v>0</v>
      </c>
      <c r="CK345">
        <f t="shared" ref="CK345" si="5814">CA334*AS345</f>
        <v>0</v>
      </c>
      <c r="CL345">
        <f t="shared" ref="CL345" si="5815">CB334*AT345</f>
        <v>0</v>
      </c>
      <c r="CM345">
        <f t="shared" ref="CM345" si="5816">CC334*AU345</f>
        <v>0</v>
      </c>
      <c r="CN345">
        <f t="shared" ref="CN345" si="5817">CD334*AV345</f>
        <v>0</v>
      </c>
      <c r="CO345">
        <f t="shared" ref="CO345" si="5818">CE334*AW345</f>
        <v>0</v>
      </c>
      <c r="CP345">
        <f t="shared" ref="CP345" si="5819">CF334*AX345</f>
        <v>0</v>
      </c>
      <c r="CQ345">
        <f t="shared" ref="CQ345" si="5820">CG334*AY345</f>
        <v>0</v>
      </c>
      <c r="CR345">
        <f t="shared" ref="CR345" si="5821">CH334*AZ345</f>
        <v>0</v>
      </c>
      <c r="CS345">
        <f t="shared" ref="CS345" si="5822">CI334*BA345</f>
        <v>0</v>
      </c>
      <c r="CT345">
        <f t="shared" ref="CT345" si="5823">CJ334*BB345</f>
        <v>0</v>
      </c>
    </row>
    <row r="346" spans="5:98" x14ac:dyDescent="0.3">
      <c r="F346" s="91">
        <f t="shared" ref="F346:H346" si="5824">F345</f>
        <v>160</v>
      </c>
      <c r="G346" s="91">
        <f t="shared" si="5824"/>
        <v>160</v>
      </c>
      <c r="H346" s="4">
        <f t="shared" si="5824"/>
        <v>1</v>
      </c>
      <c r="I346">
        <v>55</v>
      </c>
      <c r="J346" s="48">
        <f t="shared" si="5464"/>
        <v>0</v>
      </c>
      <c r="K346" s="48">
        <f t="shared" si="5728"/>
        <v>0</v>
      </c>
      <c r="L346" s="98">
        <f t="shared" si="5466"/>
        <v>0</v>
      </c>
      <c r="M346" s="48"/>
      <c r="N346" s="48"/>
      <c r="O346" s="48"/>
      <c r="P346" s="48"/>
      <c r="Q346" s="48"/>
      <c r="R346" s="48"/>
      <c r="S346" s="48"/>
      <c r="T346" s="48"/>
      <c r="U346" s="48"/>
      <c r="V346" s="48"/>
      <c r="W346" s="48"/>
      <c r="X346" s="48"/>
      <c r="Y346" s="48">
        <f>$J346+$K346+$L346</f>
        <v>0</v>
      </c>
      <c r="Z346" s="48">
        <f t="shared" si="5693"/>
        <v>0</v>
      </c>
      <c r="AA346" s="48">
        <f t="shared" si="5693"/>
        <v>0</v>
      </c>
      <c r="AB346" s="48">
        <f t="shared" si="5693"/>
        <v>0</v>
      </c>
      <c r="AC346" s="48">
        <f t="shared" si="5693"/>
        <v>0</v>
      </c>
      <c r="AD346" s="48">
        <f t="shared" si="5693"/>
        <v>0</v>
      </c>
      <c r="AE346" s="48">
        <f t="shared" si="5693"/>
        <v>0</v>
      </c>
      <c r="AF346" s="48">
        <f t="shared" si="5693"/>
        <v>0</v>
      </c>
      <c r="AG346" s="48">
        <f t="shared" si="5693"/>
        <v>0</v>
      </c>
      <c r="AH346" s="48">
        <f t="shared" si="5693"/>
        <v>0</v>
      </c>
      <c r="AI346" s="48">
        <f t="shared" si="5693"/>
        <v>0</v>
      </c>
      <c r="AJ346" s="48">
        <f t="shared" si="5693"/>
        <v>0</v>
      </c>
      <c r="AK346" s="48">
        <f t="shared" si="5693"/>
        <v>0</v>
      </c>
      <c r="AL346" s="48">
        <f t="shared" si="5693"/>
        <v>0</v>
      </c>
      <c r="AM346" s="48">
        <f t="shared" si="5693"/>
        <v>0</v>
      </c>
      <c r="AN346" s="48">
        <f t="shared" si="5693"/>
        <v>0</v>
      </c>
      <c r="AO346" s="48">
        <f t="shared" si="5693"/>
        <v>0</v>
      </c>
      <c r="AP346" s="48">
        <f t="shared" si="5693"/>
        <v>0</v>
      </c>
      <c r="AQ346" s="48">
        <f t="shared" si="5693"/>
        <v>0</v>
      </c>
      <c r="AR346" s="48">
        <f t="shared" si="5693"/>
        <v>0</v>
      </c>
      <c r="AS346" s="48">
        <f t="shared" si="5693"/>
        <v>0</v>
      </c>
      <c r="AT346" s="48">
        <f t="shared" si="5693"/>
        <v>0</v>
      </c>
      <c r="AU346" s="48">
        <f t="shared" si="5693"/>
        <v>0</v>
      </c>
      <c r="AV346" s="48">
        <f t="shared" si="5693"/>
        <v>0</v>
      </c>
      <c r="AW346" s="48">
        <f t="shared" si="5693"/>
        <v>0</v>
      </c>
      <c r="AX346" s="48">
        <f t="shared" si="5693"/>
        <v>0</v>
      </c>
      <c r="AY346" s="48">
        <f t="shared" si="5657"/>
        <v>0</v>
      </c>
      <c r="AZ346" s="48">
        <f t="shared" si="5657"/>
        <v>0</v>
      </c>
      <c r="BA346" s="48">
        <f t="shared" si="5657"/>
        <v>0</v>
      </c>
      <c r="BB346" s="48">
        <f t="shared" si="5657"/>
        <v>0</v>
      </c>
      <c r="BC346" s="48"/>
      <c r="BE346" t="s">
        <v>188</v>
      </c>
      <c r="BQ346">
        <f>BF334*Y346</f>
        <v>0</v>
      </c>
      <c r="BR346">
        <f t="shared" ref="BR346" si="5825">BG334*Z346</f>
        <v>0</v>
      </c>
      <c r="BS346">
        <f t="shared" ref="BS346" si="5826">BH334*AA346</f>
        <v>0</v>
      </c>
      <c r="BT346">
        <f t="shared" ref="BT346" si="5827">BI334*AB346</f>
        <v>0</v>
      </c>
      <c r="BU346">
        <f t="shared" ref="BU346" si="5828">BJ334*AC346</f>
        <v>0</v>
      </c>
      <c r="BV346">
        <f t="shared" ref="BV346" si="5829">BK334*AD346</f>
        <v>0</v>
      </c>
      <c r="BW346">
        <f t="shared" ref="BW346" si="5830">BL334*AE346</f>
        <v>0</v>
      </c>
      <c r="BX346">
        <f t="shared" ref="BX346" si="5831">BM334*AF346</f>
        <v>0</v>
      </c>
      <c r="BY346">
        <f t="shared" ref="BY346" si="5832">BN334*AG346</f>
        <v>0</v>
      </c>
      <c r="BZ346">
        <f t="shared" ref="BZ346" si="5833">BO334*AH346</f>
        <v>0</v>
      </c>
      <c r="CA346">
        <f t="shared" ref="CA346" si="5834">BP334*AI346</f>
        <v>0</v>
      </c>
      <c r="CB346">
        <f t="shared" ref="CB346" si="5835">BQ334*AJ346</f>
        <v>0</v>
      </c>
      <c r="CC346">
        <f t="shared" ref="CC346" si="5836">BR334*AK346</f>
        <v>0</v>
      </c>
      <c r="CD346">
        <f t="shared" ref="CD346" si="5837">BS334*AL346</f>
        <v>0</v>
      </c>
      <c r="CE346">
        <f t="shared" ref="CE346" si="5838">BT334*AM346</f>
        <v>0</v>
      </c>
      <c r="CF346">
        <f t="shared" ref="CF346" si="5839">BU334*AN346</f>
        <v>0</v>
      </c>
      <c r="CG346">
        <f t="shared" ref="CG346" si="5840">BV334*AO346</f>
        <v>0</v>
      </c>
      <c r="CH346">
        <f t="shared" ref="CH346" si="5841">BW334*AP346</f>
        <v>0</v>
      </c>
      <c r="CI346">
        <f t="shared" ref="CI346" si="5842">BX334*AQ346</f>
        <v>0</v>
      </c>
      <c r="CJ346">
        <f t="shared" ref="CJ346" si="5843">BY334*AR346</f>
        <v>0</v>
      </c>
      <c r="CK346">
        <f t="shared" ref="CK346" si="5844">BZ334*AS346</f>
        <v>0</v>
      </c>
      <c r="CL346">
        <f t="shared" ref="CL346" si="5845">CA334*AT346</f>
        <v>0</v>
      </c>
      <c r="CM346">
        <f t="shared" ref="CM346" si="5846">CB334*AU346</f>
        <v>0</v>
      </c>
      <c r="CN346">
        <f t="shared" ref="CN346" si="5847">CC334*AV346</f>
        <v>0</v>
      </c>
      <c r="CO346">
        <f t="shared" ref="CO346" si="5848">CD334*AW346</f>
        <v>0</v>
      </c>
      <c r="CP346">
        <f t="shared" ref="CP346" si="5849">CE334*AX346</f>
        <v>0</v>
      </c>
      <c r="CQ346">
        <f t="shared" ref="CQ346" si="5850">CF334*AY346</f>
        <v>0</v>
      </c>
      <c r="CR346">
        <f t="shared" ref="CR346" si="5851">CG334*AZ346</f>
        <v>0</v>
      </c>
      <c r="CS346">
        <f t="shared" ref="CS346" si="5852">CH334*BA346</f>
        <v>0</v>
      </c>
      <c r="CT346">
        <f t="shared" ref="CT346" si="5853">CI334*BB346</f>
        <v>0</v>
      </c>
    </row>
    <row r="347" spans="5:98" x14ac:dyDescent="0.3">
      <c r="F347" s="91">
        <f t="shared" ref="F347:H347" si="5854">F346</f>
        <v>160</v>
      </c>
      <c r="G347" s="91">
        <f t="shared" si="5854"/>
        <v>160</v>
      </c>
      <c r="H347" s="4">
        <f t="shared" si="5854"/>
        <v>1</v>
      </c>
      <c r="I347">
        <v>60</v>
      </c>
      <c r="J347" s="48">
        <f t="shared" si="5464"/>
        <v>0</v>
      </c>
      <c r="K347" s="48">
        <f t="shared" si="5728"/>
        <v>0</v>
      </c>
      <c r="L347" s="98">
        <f t="shared" si="5466"/>
        <v>0</v>
      </c>
      <c r="M347" s="48"/>
      <c r="N347" s="48"/>
      <c r="O347" s="48"/>
      <c r="P347" s="48"/>
      <c r="Q347" s="48"/>
      <c r="R347" s="48"/>
      <c r="S347" s="48"/>
      <c r="T347" s="48"/>
      <c r="U347" s="48"/>
      <c r="V347" s="48"/>
      <c r="W347" s="48"/>
      <c r="X347" s="48"/>
      <c r="Y347" s="48"/>
      <c r="Z347" s="48">
        <f>$J347+$K347+$L347</f>
        <v>0</v>
      </c>
      <c r="AA347" s="48">
        <f t="shared" si="5693"/>
        <v>0</v>
      </c>
      <c r="AB347" s="48">
        <f t="shared" si="5693"/>
        <v>0</v>
      </c>
      <c r="AC347" s="48">
        <f t="shared" si="5693"/>
        <v>0</v>
      </c>
      <c r="AD347" s="48">
        <f t="shared" si="5693"/>
        <v>0</v>
      </c>
      <c r="AE347" s="48">
        <f t="shared" si="5693"/>
        <v>0</v>
      </c>
      <c r="AF347" s="48">
        <f t="shared" si="5693"/>
        <v>0</v>
      </c>
      <c r="AG347" s="48">
        <f t="shared" si="5693"/>
        <v>0</v>
      </c>
      <c r="AH347" s="48">
        <f t="shared" si="5693"/>
        <v>0</v>
      </c>
      <c r="AI347" s="48">
        <f t="shared" si="5693"/>
        <v>0</v>
      </c>
      <c r="AJ347" s="48">
        <f t="shared" si="5693"/>
        <v>0</v>
      </c>
      <c r="AK347" s="48">
        <f t="shared" si="5693"/>
        <v>0</v>
      </c>
      <c r="AL347" s="48">
        <f t="shared" si="5693"/>
        <v>0</v>
      </c>
      <c r="AM347" s="48">
        <f t="shared" si="5693"/>
        <v>0</v>
      </c>
      <c r="AN347" s="48">
        <f t="shared" si="5693"/>
        <v>0</v>
      </c>
      <c r="AO347" s="48">
        <f t="shared" si="5693"/>
        <v>0</v>
      </c>
      <c r="AP347" s="48">
        <f t="shared" si="5693"/>
        <v>0</v>
      </c>
      <c r="AQ347" s="48">
        <f t="shared" si="5693"/>
        <v>0</v>
      </c>
      <c r="AR347" s="48">
        <f t="shared" si="5693"/>
        <v>0</v>
      </c>
      <c r="AS347" s="48">
        <f t="shared" si="5693"/>
        <v>0</v>
      </c>
      <c r="AT347" s="48">
        <f t="shared" si="5693"/>
        <v>0</v>
      </c>
      <c r="AU347" s="48">
        <f t="shared" si="5693"/>
        <v>0</v>
      </c>
      <c r="AV347" s="48">
        <f t="shared" si="5693"/>
        <v>0</v>
      </c>
      <c r="AW347" s="48">
        <f t="shared" si="5693"/>
        <v>0</v>
      </c>
      <c r="AX347" s="48">
        <f t="shared" si="5693"/>
        <v>0</v>
      </c>
      <c r="AY347" s="48">
        <f t="shared" si="5657"/>
        <v>0</v>
      </c>
      <c r="AZ347" s="48">
        <f t="shared" si="5657"/>
        <v>0</v>
      </c>
      <c r="BA347" s="48">
        <f t="shared" si="5657"/>
        <v>0</v>
      </c>
      <c r="BB347" s="48">
        <f t="shared" si="5657"/>
        <v>0</v>
      </c>
      <c r="BC347" s="48"/>
      <c r="BE347" t="s">
        <v>189</v>
      </c>
      <c r="BR347">
        <f>BF334*Z347</f>
        <v>0</v>
      </c>
      <c r="BS347">
        <f t="shared" ref="BS347" si="5855">BG334*AA347</f>
        <v>0</v>
      </c>
      <c r="BT347">
        <f t="shared" ref="BT347" si="5856">BH334*AB347</f>
        <v>0</v>
      </c>
      <c r="BU347">
        <f t="shared" ref="BU347" si="5857">BI334*AC347</f>
        <v>0</v>
      </c>
      <c r="BV347">
        <f t="shared" ref="BV347" si="5858">BJ334*AD347</f>
        <v>0</v>
      </c>
      <c r="BW347">
        <f t="shared" ref="BW347" si="5859">BK334*AE347</f>
        <v>0</v>
      </c>
      <c r="BX347">
        <f t="shared" ref="BX347" si="5860">BL334*AF347</f>
        <v>0</v>
      </c>
      <c r="BY347">
        <f t="shared" ref="BY347" si="5861">BM334*AG347</f>
        <v>0</v>
      </c>
      <c r="BZ347">
        <f t="shared" ref="BZ347" si="5862">BN334*AH347</f>
        <v>0</v>
      </c>
      <c r="CA347">
        <f t="shared" ref="CA347" si="5863">BO334*AI347</f>
        <v>0</v>
      </c>
      <c r="CB347">
        <f t="shared" ref="CB347" si="5864">BP334*AJ347</f>
        <v>0</v>
      </c>
      <c r="CC347">
        <f t="shared" ref="CC347" si="5865">BQ334*AK347</f>
        <v>0</v>
      </c>
      <c r="CD347">
        <f t="shared" ref="CD347" si="5866">BR334*AL347</f>
        <v>0</v>
      </c>
      <c r="CE347">
        <f t="shared" ref="CE347" si="5867">BS334*AM347</f>
        <v>0</v>
      </c>
      <c r="CF347">
        <f t="shared" ref="CF347" si="5868">BT334*AN347</f>
        <v>0</v>
      </c>
      <c r="CG347">
        <f t="shared" ref="CG347" si="5869">BU334*AO347</f>
        <v>0</v>
      </c>
      <c r="CH347">
        <f t="shared" ref="CH347" si="5870">BV334*AP347</f>
        <v>0</v>
      </c>
      <c r="CI347">
        <f t="shared" ref="CI347" si="5871">BW334*AQ347</f>
        <v>0</v>
      </c>
      <c r="CJ347">
        <f t="shared" ref="CJ347" si="5872">BX334*AR347</f>
        <v>0</v>
      </c>
      <c r="CK347">
        <f t="shared" ref="CK347" si="5873">BY334*AS347</f>
        <v>0</v>
      </c>
      <c r="CL347">
        <f t="shared" ref="CL347" si="5874">BZ334*AT347</f>
        <v>0</v>
      </c>
      <c r="CM347">
        <f t="shared" ref="CM347" si="5875">CA334*AU347</f>
        <v>0</v>
      </c>
      <c r="CN347">
        <f t="shared" ref="CN347" si="5876">CB334*AV347</f>
        <v>0</v>
      </c>
      <c r="CO347">
        <f t="shared" ref="CO347" si="5877">CC334*AW347</f>
        <v>0</v>
      </c>
      <c r="CP347">
        <f t="shared" ref="CP347" si="5878">CD334*AX347</f>
        <v>0</v>
      </c>
      <c r="CQ347">
        <f t="shared" ref="CQ347" si="5879">CE334*AY347</f>
        <v>0</v>
      </c>
      <c r="CR347">
        <f t="shared" ref="CR347" si="5880">CF334*AZ347</f>
        <v>0</v>
      </c>
      <c r="CS347">
        <f t="shared" ref="CS347" si="5881">CG334*BA347</f>
        <v>0</v>
      </c>
      <c r="CT347">
        <f t="shared" ref="CT347" si="5882">CH334*BB347</f>
        <v>0</v>
      </c>
    </row>
    <row r="348" spans="5:98" x14ac:dyDescent="0.3">
      <c r="F348" s="91">
        <f t="shared" ref="F348:H348" si="5883">F347</f>
        <v>160</v>
      </c>
      <c r="G348" s="91">
        <f t="shared" si="5883"/>
        <v>160</v>
      </c>
      <c r="H348" s="4">
        <f t="shared" si="5883"/>
        <v>1</v>
      </c>
      <c r="I348">
        <v>65</v>
      </c>
      <c r="J348" s="48">
        <f t="shared" si="5464"/>
        <v>0</v>
      </c>
      <c r="K348" s="48">
        <f t="shared" si="5728"/>
        <v>0</v>
      </c>
      <c r="L348" s="98">
        <f t="shared" si="5466"/>
        <v>0</v>
      </c>
      <c r="M348" s="48"/>
      <c r="N348" s="48"/>
      <c r="O348" s="48"/>
      <c r="P348" s="48"/>
      <c r="Q348" s="48"/>
      <c r="R348" s="48"/>
      <c r="S348" s="48"/>
      <c r="T348" s="48"/>
      <c r="U348" s="48"/>
      <c r="V348" s="48"/>
      <c r="W348" s="48"/>
      <c r="X348" s="48"/>
      <c r="Y348" s="48"/>
      <c r="Z348" s="48"/>
      <c r="AA348" s="48">
        <f>$J348+$K348+$L348</f>
        <v>0</v>
      </c>
      <c r="AB348" s="48">
        <f t="shared" si="5693"/>
        <v>0</v>
      </c>
      <c r="AC348" s="48">
        <f t="shared" si="5693"/>
        <v>0</v>
      </c>
      <c r="AD348" s="48">
        <f t="shared" si="5693"/>
        <v>0</v>
      </c>
      <c r="AE348" s="48">
        <f t="shared" si="5693"/>
        <v>0</v>
      </c>
      <c r="AF348" s="48">
        <f t="shared" si="5693"/>
        <v>0</v>
      </c>
      <c r="AG348" s="48">
        <f t="shared" si="5693"/>
        <v>0</v>
      </c>
      <c r="AH348" s="48">
        <f t="shared" si="5693"/>
        <v>0</v>
      </c>
      <c r="AI348" s="48">
        <f t="shared" si="5693"/>
        <v>0</v>
      </c>
      <c r="AJ348" s="48">
        <f t="shared" si="5693"/>
        <v>0</v>
      </c>
      <c r="AK348" s="48">
        <f t="shared" si="5693"/>
        <v>0</v>
      </c>
      <c r="AL348" s="48">
        <f t="shared" si="5693"/>
        <v>0</v>
      </c>
      <c r="AM348" s="48">
        <f t="shared" si="5693"/>
        <v>0</v>
      </c>
      <c r="AN348" s="48">
        <f t="shared" si="5693"/>
        <v>0</v>
      </c>
      <c r="AO348" s="48">
        <f t="shared" si="5693"/>
        <v>0</v>
      </c>
      <c r="AP348" s="48">
        <f t="shared" si="5693"/>
        <v>0</v>
      </c>
      <c r="AQ348" s="48">
        <f t="shared" si="5693"/>
        <v>0</v>
      </c>
      <c r="AR348" s="48">
        <f t="shared" si="5693"/>
        <v>0</v>
      </c>
      <c r="AS348" s="48">
        <f t="shared" si="5693"/>
        <v>0</v>
      </c>
      <c r="AT348" s="48">
        <f t="shared" si="5693"/>
        <v>0</v>
      </c>
      <c r="AU348" s="48">
        <f t="shared" si="5693"/>
        <v>0</v>
      </c>
      <c r="AV348" s="48">
        <f t="shared" si="5693"/>
        <v>0</v>
      </c>
      <c r="AW348" s="48">
        <f t="shared" si="5693"/>
        <v>0</v>
      </c>
      <c r="AX348" s="48">
        <f t="shared" si="5693"/>
        <v>0</v>
      </c>
      <c r="AY348" s="48">
        <f t="shared" si="5657"/>
        <v>0</v>
      </c>
      <c r="AZ348" s="48">
        <f t="shared" si="5657"/>
        <v>0</v>
      </c>
      <c r="BA348" s="48">
        <f t="shared" si="5657"/>
        <v>0</v>
      </c>
      <c r="BB348" s="48">
        <f t="shared" si="5657"/>
        <v>0</v>
      </c>
      <c r="BC348" s="48"/>
      <c r="BE348" t="s">
        <v>190</v>
      </c>
      <c r="BS348">
        <f>BF334*AA348</f>
        <v>0</v>
      </c>
      <c r="BT348">
        <f t="shared" ref="BT348" si="5884">BG334*AB348</f>
        <v>0</v>
      </c>
      <c r="BU348">
        <f t="shared" ref="BU348" si="5885">BH334*AC348</f>
        <v>0</v>
      </c>
      <c r="BV348">
        <f t="shared" ref="BV348" si="5886">BI334*AD348</f>
        <v>0</v>
      </c>
      <c r="BW348">
        <f t="shared" ref="BW348" si="5887">BJ334*AE348</f>
        <v>0</v>
      </c>
      <c r="BX348">
        <f t="shared" ref="BX348" si="5888">BK334*AF348</f>
        <v>0</v>
      </c>
      <c r="BY348">
        <f t="shared" ref="BY348" si="5889">BL334*AG348</f>
        <v>0</v>
      </c>
      <c r="BZ348">
        <f t="shared" ref="BZ348" si="5890">BM334*AH348</f>
        <v>0</v>
      </c>
      <c r="CA348">
        <f t="shared" ref="CA348" si="5891">BN334*AI348</f>
        <v>0</v>
      </c>
      <c r="CB348">
        <f t="shared" ref="CB348" si="5892">BO334*AJ348</f>
        <v>0</v>
      </c>
      <c r="CC348">
        <f t="shared" ref="CC348" si="5893">BP334*AK348</f>
        <v>0</v>
      </c>
      <c r="CD348">
        <f t="shared" ref="CD348" si="5894">BQ334*AL348</f>
        <v>0</v>
      </c>
      <c r="CE348">
        <f t="shared" ref="CE348" si="5895">BR334*AM348</f>
        <v>0</v>
      </c>
      <c r="CF348">
        <f t="shared" ref="CF348" si="5896">BS334*AN348</f>
        <v>0</v>
      </c>
      <c r="CG348">
        <f t="shared" ref="CG348" si="5897">BT334*AO348</f>
        <v>0</v>
      </c>
      <c r="CH348">
        <f t="shared" ref="CH348" si="5898">BU334*AP348</f>
        <v>0</v>
      </c>
      <c r="CI348">
        <f t="shared" ref="CI348" si="5899">BV334*AQ348</f>
        <v>0</v>
      </c>
      <c r="CJ348">
        <f t="shared" ref="CJ348" si="5900">BW334*AR348</f>
        <v>0</v>
      </c>
      <c r="CK348">
        <f t="shared" ref="CK348" si="5901">BX334*AS348</f>
        <v>0</v>
      </c>
      <c r="CL348">
        <f t="shared" ref="CL348" si="5902">BY334*AT348</f>
        <v>0</v>
      </c>
      <c r="CM348">
        <f t="shared" ref="CM348" si="5903">BZ334*AU348</f>
        <v>0</v>
      </c>
      <c r="CN348">
        <f t="shared" ref="CN348" si="5904">CA334*AV348</f>
        <v>0</v>
      </c>
      <c r="CO348">
        <f t="shared" ref="CO348" si="5905">CB334*AW348</f>
        <v>0</v>
      </c>
      <c r="CP348">
        <f t="shared" ref="CP348" si="5906">CC334*AX348</f>
        <v>0</v>
      </c>
      <c r="CQ348">
        <f t="shared" ref="CQ348" si="5907">CD334*AY348</f>
        <v>0</v>
      </c>
      <c r="CR348">
        <f t="shared" ref="CR348" si="5908">CE334*AZ348</f>
        <v>0</v>
      </c>
      <c r="CS348">
        <f t="shared" ref="CS348" si="5909">CF334*BA348</f>
        <v>0</v>
      </c>
      <c r="CT348">
        <f t="shared" ref="CT348" si="5910">CG334*BB348</f>
        <v>0</v>
      </c>
    </row>
    <row r="349" spans="5:98" x14ac:dyDescent="0.3">
      <c r="F349" s="91">
        <f t="shared" ref="F349:H349" si="5911">F348</f>
        <v>160</v>
      </c>
      <c r="G349" s="91">
        <f t="shared" si="5911"/>
        <v>160</v>
      </c>
      <c r="H349" s="4">
        <f t="shared" si="5911"/>
        <v>1</v>
      </c>
      <c r="I349">
        <v>70</v>
      </c>
      <c r="J349" s="48">
        <f t="shared" si="5464"/>
        <v>0</v>
      </c>
      <c r="K349" s="48">
        <f t="shared" si="5728"/>
        <v>0</v>
      </c>
      <c r="L349" s="98">
        <f t="shared" si="5466"/>
        <v>0</v>
      </c>
      <c r="M349" s="48"/>
      <c r="N349" s="48"/>
      <c r="O349" s="48"/>
      <c r="P349" s="48"/>
      <c r="Q349" s="48"/>
      <c r="R349" s="48"/>
      <c r="S349" s="48"/>
      <c r="T349" s="48"/>
      <c r="U349" s="48"/>
      <c r="V349" s="48"/>
      <c r="W349" s="48"/>
      <c r="X349" s="48"/>
      <c r="Y349" s="48"/>
      <c r="Z349" s="48"/>
      <c r="AA349" s="48"/>
      <c r="AB349" s="48">
        <f>$J349+$K349+$L349</f>
        <v>0</v>
      </c>
      <c r="AC349" s="48">
        <f t="shared" si="5693"/>
        <v>0</v>
      </c>
      <c r="AD349" s="48">
        <f t="shared" si="5693"/>
        <v>0</v>
      </c>
      <c r="AE349" s="48">
        <f t="shared" si="5693"/>
        <v>0</v>
      </c>
      <c r="AF349" s="48">
        <f t="shared" si="5693"/>
        <v>0</v>
      </c>
      <c r="AG349" s="48">
        <f t="shared" si="5693"/>
        <v>0</v>
      </c>
      <c r="AH349" s="48">
        <f t="shared" si="5693"/>
        <v>0</v>
      </c>
      <c r="AI349" s="48">
        <f t="shared" si="5693"/>
        <v>0</v>
      </c>
      <c r="AJ349" s="48">
        <f t="shared" si="5693"/>
        <v>0</v>
      </c>
      <c r="AK349" s="48">
        <f t="shared" si="5693"/>
        <v>0</v>
      </c>
      <c r="AL349" s="48">
        <f t="shared" si="5693"/>
        <v>0</v>
      </c>
      <c r="AM349" s="48">
        <f t="shared" si="5693"/>
        <v>0</v>
      </c>
      <c r="AN349" s="48">
        <f t="shared" si="5693"/>
        <v>0</v>
      </c>
      <c r="AO349" s="48">
        <f t="shared" si="5693"/>
        <v>0</v>
      </c>
      <c r="AP349" s="48">
        <f t="shared" si="5693"/>
        <v>0</v>
      </c>
      <c r="AQ349" s="48">
        <f t="shared" si="5693"/>
        <v>0</v>
      </c>
      <c r="AR349" s="48">
        <f t="shared" si="5693"/>
        <v>0</v>
      </c>
      <c r="AS349" s="48">
        <f t="shared" si="5693"/>
        <v>0</v>
      </c>
      <c r="AT349" s="48">
        <f t="shared" si="5693"/>
        <v>0</v>
      </c>
      <c r="AU349" s="48">
        <f t="shared" si="5693"/>
        <v>0</v>
      </c>
      <c r="AV349" s="48">
        <f t="shared" si="5693"/>
        <v>0</v>
      </c>
      <c r="AW349" s="48">
        <f t="shared" si="5693"/>
        <v>0</v>
      </c>
      <c r="AX349" s="48">
        <f t="shared" si="5693"/>
        <v>0</v>
      </c>
      <c r="AY349" s="48">
        <f t="shared" si="5657"/>
        <v>0</v>
      </c>
      <c r="AZ349" s="48">
        <f t="shared" si="5657"/>
        <v>0</v>
      </c>
      <c r="BA349" s="48">
        <f t="shared" si="5657"/>
        <v>0</v>
      </c>
      <c r="BB349" s="48">
        <f t="shared" si="5657"/>
        <v>0</v>
      </c>
      <c r="BC349" s="48"/>
      <c r="BE349" t="s">
        <v>191</v>
      </c>
      <c r="BT349">
        <f>BF334*AB349</f>
        <v>0</v>
      </c>
      <c r="BU349">
        <f t="shared" ref="BU349" si="5912">BG334*AC349</f>
        <v>0</v>
      </c>
      <c r="BV349">
        <f t="shared" ref="BV349" si="5913">BH334*AD349</f>
        <v>0</v>
      </c>
      <c r="BW349">
        <f t="shared" ref="BW349" si="5914">BI334*AE349</f>
        <v>0</v>
      </c>
      <c r="BX349">
        <f t="shared" ref="BX349" si="5915">BJ334*AF349</f>
        <v>0</v>
      </c>
      <c r="BY349">
        <f t="shared" ref="BY349" si="5916">BK334*AG349</f>
        <v>0</v>
      </c>
      <c r="BZ349">
        <f t="shared" ref="BZ349" si="5917">BL334*AH349</f>
        <v>0</v>
      </c>
      <c r="CA349">
        <f t="shared" ref="CA349" si="5918">BM334*AI349</f>
        <v>0</v>
      </c>
      <c r="CB349">
        <f t="shared" ref="CB349" si="5919">BN334*AJ349</f>
        <v>0</v>
      </c>
      <c r="CC349">
        <f t="shared" ref="CC349" si="5920">BO334*AK349</f>
        <v>0</v>
      </c>
      <c r="CD349">
        <f t="shared" ref="CD349" si="5921">BP334*AL349</f>
        <v>0</v>
      </c>
      <c r="CE349">
        <f t="shared" ref="CE349" si="5922">BQ334*AM349</f>
        <v>0</v>
      </c>
      <c r="CF349">
        <f t="shared" ref="CF349" si="5923">BR334*AN349</f>
        <v>0</v>
      </c>
      <c r="CG349">
        <f t="shared" ref="CG349" si="5924">BS334*AO349</f>
        <v>0</v>
      </c>
      <c r="CH349">
        <f t="shared" ref="CH349" si="5925">BT334*AP349</f>
        <v>0</v>
      </c>
      <c r="CI349">
        <f t="shared" ref="CI349" si="5926">BU334*AQ349</f>
        <v>0</v>
      </c>
      <c r="CJ349">
        <f t="shared" ref="CJ349" si="5927">BV334*AR349</f>
        <v>0</v>
      </c>
      <c r="CK349">
        <f t="shared" ref="CK349" si="5928">BW334*AS349</f>
        <v>0</v>
      </c>
      <c r="CL349">
        <f t="shared" ref="CL349" si="5929">BX334*AT349</f>
        <v>0</v>
      </c>
      <c r="CM349">
        <f t="shared" ref="CM349" si="5930">BY334*AU349</f>
        <v>0</v>
      </c>
      <c r="CN349">
        <f t="shared" ref="CN349" si="5931">BZ334*AV349</f>
        <v>0</v>
      </c>
      <c r="CO349">
        <f t="shared" ref="CO349" si="5932">CA334*AW349</f>
        <v>0</v>
      </c>
      <c r="CP349">
        <f t="shared" ref="CP349" si="5933">CB334*AX349</f>
        <v>0</v>
      </c>
      <c r="CQ349">
        <f t="shared" ref="CQ349" si="5934">CC334*AY349</f>
        <v>0</v>
      </c>
      <c r="CR349">
        <f t="shared" ref="CR349" si="5935">CD334*AZ349</f>
        <v>0</v>
      </c>
      <c r="CS349">
        <f t="shared" ref="CS349" si="5936">CE334*BA349</f>
        <v>0</v>
      </c>
      <c r="CT349">
        <f t="shared" ref="CT349" si="5937">CF334*BB349</f>
        <v>0</v>
      </c>
    </row>
    <row r="350" spans="5:98" x14ac:dyDescent="0.3">
      <c r="F350" s="91">
        <f t="shared" ref="F350:H350" si="5938">F349</f>
        <v>160</v>
      </c>
      <c r="G350" s="91">
        <f t="shared" si="5938"/>
        <v>160</v>
      </c>
      <c r="H350" s="4">
        <f t="shared" si="5938"/>
        <v>1</v>
      </c>
      <c r="I350">
        <v>75</v>
      </c>
      <c r="J350" s="48">
        <f t="shared" si="5464"/>
        <v>0</v>
      </c>
      <c r="K350" s="48">
        <f t="shared" si="5728"/>
        <v>0</v>
      </c>
      <c r="L350" s="98">
        <f t="shared" si="5466"/>
        <v>0</v>
      </c>
      <c r="M350" s="48"/>
      <c r="N350" s="48"/>
      <c r="O350" s="48"/>
      <c r="P350" s="48"/>
      <c r="Q350" s="48"/>
      <c r="R350" s="48"/>
      <c r="S350" s="48"/>
      <c r="T350" s="48"/>
      <c r="U350" s="48"/>
      <c r="V350" s="48"/>
      <c r="W350" s="48"/>
      <c r="X350" s="48"/>
      <c r="Y350" s="48"/>
      <c r="Z350" s="48"/>
      <c r="AA350" s="48"/>
      <c r="AB350" s="48"/>
      <c r="AC350" s="48">
        <f>$J350+$K350+$L350</f>
        <v>0</v>
      </c>
      <c r="AD350" s="48">
        <f t="shared" si="5693"/>
        <v>0</v>
      </c>
      <c r="AE350" s="48">
        <f t="shared" si="5693"/>
        <v>0</v>
      </c>
      <c r="AF350" s="48">
        <f t="shared" si="5693"/>
        <v>0</v>
      </c>
      <c r="AG350" s="48">
        <f t="shared" si="5693"/>
        <v>0</v>
      </c>
      <c r="AH350" s="48">
        <f t="shared" si="5693"/>
        <v>0</v>
      </c>
      <c r="AI350" s="48">
        <f t="shared" si="5693"/>
        <v>0</v>
      </c>
      <c r="AJ350" s="48">
        <f t="shared" si="5693"/>
        <v>0</v>
      </c>
      <c r="AK350" s="48">
        <f t="shared" si="5693"/>
        <v>0</v>
      </c>
      <c r="AL350" s="48">
        <f t="shared" si="5693"/>
        <v>0</v>
      </c>
      <c r="AM350" s="48">
        <f t="shared" si="5693"/>
        <v>0</v>
      </c>
      <c r="AN350" s="48">
        <f t="shared" si="5693"/>
        <v>0</v>
      </c>
      <c r="AO350" s="48">
        <f t="shared" si="5693"/>
        <v>0</v>
      </c>
      <c r="AP350" s="48">
        <f t="shared" si="5693"/>
        <v>0</v>
      </c>
      <c r="AQ350" s="48">
        <f t="shared" si="5693"/>
        <v>0</v>
      </c>
      <c r="AR350" s="48">
        <f t="shared" si="5693"/>
        <v>0</v>
      </c>
      <c r="AS350" s="48">
        <f t="shared" si="5693"/>
        <v>0</v>
      </c>
      <c r="AT350" s="48">
        <f t="shared" si="5693"/>
        <v>0</v>
      </c>
      <c r="AU350" s="48">
        <f t="shared" si="5693"/>
        <v>0</v>
      </c>
      <c r="AV350" s="48">
        <f t="shared" si="5693"/>
        <v>0</v>
      </c>
      <c r="AW350" s="48">
        <f t="shared" si="5693"/>
        <v>0</v>
      </c>
      <c r="AX350" s="48">
        <f t="shared" si="5693"/>
        <v>0</v>
      </c>
      <c r="AY350" s="48">
        <f t="shared" si="5657"/>
        <v>0</v>
      </c>
      <c r="AZ350" s="48">
        <f t="shared" si="5657"/>
        <v>0</v>
      </c>
      <c r="BA350" s="48">
        <f t="shared" si="5657"/>
        <v>0</v>
      </c>
      <c r="BB350" s="48">
        <f t="shared" si="5657"/>
        <v>0</v>
      </c>
      <c r="BC350" s="48"/>
      <c r="BE350" t="s">
        <v>192</v>
      </c>
      <c r="BU350">
        <f>BF334*AC350</f>
        <v>0</v>
      </c>
      <c r="BV350">
        <f t="shared" ref="BV350" si="5939">BG334*AD350</f>
        <v>0</v>
      </c>
      <c r="BW350">
        <f t="shared" ref="BW350" si="5940">BH334*AE350</f>
        <v>0</v>
      </c>
      <c r="BX350">
        <f t="shared" ref="BX350" si="5941">BI334*AF350</f>
        <v>0</v>
      </c>
      <c r="BY350">
        <f t="shared" ref="BY350" si="5942">BJ334*AG350</f>
        <v>0</v>
      </c>
      <c r="BZ350">
        <f t="shared" ref="BZ350" si="5943">BK334*AH350</f>
        <v>0</v>
      </c>
      <c r="CA350">
        <f t="shared" ref="CA350" si="5944">BL334*AI350</f>
        <v>0</v>
      </c>
      <c r="CB350">
        <f t="shared" ref="CB350" si="5945">BM334*AJ350</f>
        <v>0</v>
      </c>
      <c r="CC350">
        <f t="shared" ref="CC350" si="5946">BN334*AK350</f>
        <v>0</v>
      </c>
      <c r="CD350">
        <f t="shared" ref="CD350" si="5947">BO334*AL350</f>
        <v>0</v>
      </c>
      <c r="CE350">
        <f t="shared" ref="CE350" si="5948">BP334*AM350</f>
        <v>0</v>
      </c>
      <c r="CF350">
        <f t="shared" ref="CF350" si="5949">BQ334*AN350</f>
        <v>0</v>
      </c>
      <c r="CG350">
        <f t="shared" ref="CG350" si="5950">BR334*AO350</f>
        <v>0</v>
      </c>
      <c r="CH350">
        <f t="shared" ref="CH350" si="5951">BS334*AP350</f>
        <v>0</v>
      </c>
      <c r="CI350">
        <f t="shared" ref="CI350" si="5952">BT334*AQ350</f>
        <v>0</v>
      </c>
      <c r="CJ350">
        <f t="shared" ref="CJ350" si="5953">BU334*AR350</f>
        <v>0</v>
      </c>
      <c r="CK350">
        <f t="shared" ref="CK350" si="5954">BV334*AS350</f>
        <v>0</v>
      </c>
      <c r="CL350">
        <f t="shared" ref="CL350" si="5955">BW334*AT350</f>
        <v>0</v>
      </c>
      <c r="CM350">
        <f t="shared" ref="CM350" si="5956">BX334*AU350</f>
        <v>0</v>
      </c>
      <c r="CN350">
        <f t="shared" ref="CN350" si="5957">BY334*AV350</f>
        <v>0</v>
      </c>
      <c r="CO350">
        <f t="shared" ref="CO350" si="5958">BZ334*AW350</f>
        <v>0</v>
      </c>
      <c r="CP350">
        <f t="shared" ref="CP350" si="5959">CA334*AX350</f>
        <v>0</v>
      </c>
      <c r="CQ350">
        <f t="shared" ref="CQ350" si="5960">CB334*AY350</f>
        <v>0</v>
      </c>
      <c r="CR350">
        <f t="shared" ref="CR350" si="5961">CC334*AZ350</f>
        <v>0</v>
      </c>
      <c r="CS350">
        <f t="shared" ref="CS350" si="5962">CD334*BA350</f>
        <v>0</v>
      </c>
      <c r="CT350">
        <f t="shared" ref="CT350" si="5963">CE334*BB350</f>
        <v>0</v>
      </c>
    </row>
    <row r="351" spans="5:98" x14ac:dyDescent="0.3">
      <c r="F351" s="91">
        <f t="shared" ref="F351:H351" si="5964">F350</f>
        <v>160</v>
      </c>
      <c r="G351" s="91">
        <f t="shared" si="5964"/>
        <v>160</v>
      </c>
      <c r="H351" s="4">
        <f t="shared" si="5964"/>
        <v>1</v>
      </c>
      <c r="I351">
        <v>80</v>
      </c>
      <c r="J351" s="48">
        <f t="shared" si="5464"/>
        <v>0</v>
      </c>
      <c r="K351" s="48">
        <f t="shared" si="5728"/>
        <v>0</v>
      </c>
      <c r="L351" s="98">
        <f t="shared" si="5466"/>
        <v>0</v>
      </c>
      <c r="M351" s="48"/>
      <c r="N351" s="48"/>
      <c r="O351" s="48"/>
      <c r="P351" s="48"/>
      <c r="Q351" s="48"/>
      <c r="R351" s="48"/>
      <c r="S351" s="48"/>
      <c r="T351" s="48"/>
      <c r="U351" s="48"/>
      <c r="V351" s="48"/>
      <c r="W351" s="48"/>
      <c r="X351" s="48"/>
      <c r="Y351" s="48"/>
      <c r="Z351" s="48"/>
      <c r="AA351" s="48"/>
      <c r="AB351" s="48"/>
      <c r="AC351" s="48"/>
      <c r="AD351" s="48">
        <f>$J351+$K351+$L351</f>
        <v>0</v>
      </c>
      <c r="AE351" s="48">
        <f t="shared" si="5693"/>
        <v>0</v>
      </c>
      <c r="AF351" s="48">
        <f t="shared" si="5693"/>
        <v>0</v>
      </c>
      <c r="AG351" s="48">
        <f t="shared" si="5693"/>
        <v>0</v>
      </c>
      <c r="AH351" s="48">
        <f t="shared" si="5693"/>
        <v>0</v>
      </c>
      <c r="AI351" s="48">
        <f t="shared" si="5693"/>
        <v>0</v>
      </c>
      <c r="AJ351" s="48">
        <f t="shared" si="5693"/>
        <v>0</v>
      </c>
      <c r="AK351" s="48">
        <f t="shared" si="5693"/>
        <v>0</v>
      </c>
      <c r="AL351" s="48">
        <f t="shared" si="5693"/>
        <v>0</v>
      </c>
      <c r="AM351" s="48">
        <f t="shared" si="5693"/>
        <v>0</v>
      </c>
      <c r="AN351" s="48">
        <f t="shared" si="5693"/>
        <v>0</v>
      </c>
      <c r="AO351" s="48">
        <f t="shared" si="5693"/>
        <v>0</v>
      </c>
      <c r="AP351" s="48">
        <f t="shared" si="5693"/>
        <v>0</v>
      </c>
      <c r="AQ351" s="48">
        <f t="shared" si="5693"/>
        <v>0</v>
      </c>
      <c r="AR351" s="48">
        <f t="shared" si="5693"/>
        <v>0</v>
      </c>
      <c r="AS351" s="48">
        <f t="shared" si="5693"/>
        <v>0</v>
      </c>
      <c r="AT351" s="48">
        <f t="shared" si="5693"/>
        <v>0</v>
      </c>
      <c r="AU351" s="48">
        <f t="shared" si="5693"/>
        <v>0</v>
      </c>
      <c r="AV351" s="48">
        <f t="shared" si="5693"/>
        <v>0</v>
      </c>
      <c r="AW351" s="48">
        <f t="shared" si="5693"/>
        <v>0</v>
      </c>
      <c r="AX351" s="48">
        <f t="shared" si="5693"/>
        <v>0</v>
      </c>
      <c r="AY351" s="48">
        <f t="shared" si="5657"/>
        <v>0</v>
      </c>
      <c r="AZ351" s="48">
        <f t="shared" si="5657"/>
        <v>0</v>
      </c>
      <c r="BA351" s="48">
        <f t="shared" si="5657"/>
        <v>0</v>
      </c>
      <c r="BB351" s="48">
        <f t="shared" si="5657"/>
        <v>0</v>
      </c>
      <c r="BC351" s="48"/>
      <c r="BE351" t="s">
        <v>193</v>
      </c>
      <c r="BV351">
        <f>BF334*AD351</f>
        <v>0</v>
      </c>
      <c r="BW351">
        <f t="shared" ref="BW351" si="5965">BG334*AE351</f>
        <v>0</v>
      </c>
      <c r="BX351">
        <f t="shared" ref="BX351" si="5966">BH334*AF351</f>
        <v>0</v>
      </c>
      <c r="BY351">
        <f t="shared" ref="BY351" si="5967">BI334*AG351</f>
        <v>0</v>
      </c>
      <c r="BZ351">
        <f t="shared" ref="BZ351" si="5968">BJ334*AH351</f>
        <v>0</v>
      </c>
      <c r="CA351">
        <f t="shared" ref="CA351" si="5969">BK334*AI351</f>
        <v>0</v>
      </c>
      <c r="CB351">
        <f t="shared" ref="CB351" si="5970">BL334*AJ351</f>
        <v>0</v>
      </c>
      <c r="CC351">
        <f t="shared" ref="CC351" si="5971">BM334*AK351</f>
        <v>0</v>
      </c>
      <c r="CD351">
        <f t="shared" ref="CD351" si="5972">BN334*AL351</f>
        <v>0</v>
      </c>
      <c r="CE351">
        <f t="shared" ref="CE351" si="5973">BO334*AM351</f>
        <v>0</v>
      </c>
      <c r="CF351">
        <f t="shared" ref="CF351" si="5974">BP334*AN351</f>
        <v>0</v>
      </c>
      <c r="CG351">
        <f t="shared" ref="CG351" si="5975">BQ334*AO351</f>
        <v>0</v>
      </c>
      <c r="CH351">
        <f t="shared" ref="CH351" si="5976">BR334*AP351</f>
        <v>0</v>
      </c>
      <c r="CI351">
        <f t="shared" ref="CI351" si="5977">BS334*AQ351</f>
        <v>0</v>
      </c>
      <c r="CJ351">
        <f t="shared" ref="CJ351" si="5978">BT334*AR351</f>
        <v>0</v>
      </c>
      <c r="CK351">
        <f t="shared" ref="CK351" si="5979">BU334*AS351</f>
        <v>0</v>
      </c>
      <c r="CL351">
        <f t="shared" ref="CL351" si="5980">BV334*AT351</f>
        <v>0</v>
      </c>
      <c r="CM351">
        <f t="shared" ref="CM351" si="5981">BW334*AU351</f>
        <v>0</v>
      </c>
      <c r="CN351">
        <f t="shared" ref="CN351" si="5982">BX334*AV351</f>
        <v>0</v>
      </c>
      <c r="CO351">
        <f t="shared" ref="CO351" si="5983">BY334*AW351</f>
        <v>0</v>
      </c>
      <c r="CP351">
        <f t="shared" ref="CP351" si="5984">BZ334*AX351</f>
        <v>0</v>
      </c>
      <c r="CQ351">
        <f t="shared" ref="CQ351" si="5985">CA334*AY351</f>
        <v>0</v>
      </c>
      <c r="CR351">
        <f t="shared" ref="CR351" si="5986">CB334*AZ351</f>
        <v>0</v>
      </c>
      <c r="CS351">
        <f t="shared" ref="CS351" si="5987">CC334*BA351</f>
        <v>0</v>
      </c>
      <c r="CT351">
        <f t="shared" ref="CT351" si="5988">CD334*BB351</f>
        <v>0</v>
      </c>
    </row>
    <row r="352" spans="5:98" x14ac:dyDescent="0.3">
      <c r="F352" s="91">
        <f t="shared" ref="F352:H352" si="5989">F351</f>
        <v>160</v>
      </c>
      <c r="G352" s="91">
        <f t="shared" si="5989"/>
        <v>160</v>
      </c>
      <c r="H352" s="4">
        <f t="shared" si="5989"/>
        <v>1</v>
      </c>
      <c r="I352">
        <v>85</v>
      </c>
      <c r="J352" s="48">
        <f t="shared" si="5464"/>
        <v>0</v>
      </c>
      <c r="K352" s="48">
        <f t="shared" si="5728"/>
        <v>0</v>
      </c>
      <c r="L352" s="98">
        <f t="shared" si="5466"/>
        <v>0</v>
      </c>
      <c r="M352" s="48"/>
      <c r="N352" s="48"/>
      <c r="O352" s="48"/>
      <c r="P352" s="48"/>
      <c r="Q352" s="48"/>
      <c r="R352" s="48"/>
      <c r="S352" s="48"/>
      <c r="T352" s="48"/>
      <c r="U352" s="48"/>
      <c r="V352" s="48"/>
      <c r="W352" s="48"/>
      <c r="X352" s="48"/>
      <c r="Y352" s="48"/>
      <c r="Z352" s="48"/>
      <c r="AA352" s="48"/>
      <c r="AB352" s="48"/>
      <c r="AC352" s="48"/>
      <c r="AD352" s="48"/>
      <c r="AE352" s="48">
        <f>$J352+$K352+$L352</f>
        <v>0</v>
      </c>
      <c r="AF352" s="48">
        <f t="shared" si="5693"/>
        <v>0</v>
      </c>
      <c r="AG352" s="48">
        <f t="shared" si="5693"/>
        <v>0</v>
      </c>
      <c r="AH352" s="48">
        <f t="shared" si="5693"/>
        <v>0</v>
      </c>
      <c r="AI352" s="48">
        <f t="shared" si="5693"/>
        <v>0</v>
      </c>
      <c r="AJ352" s="48">
        <f t="shared" si="5693"/>
        <v>0</v>
      </c>
      <c r="AK352" s="48">
        <f t="shared" si="5693"/>
        <v>0</v>
      </c>
      <c r="AL352" s="48">
        <f t="shared" si="5693"/>
        <v>0</v>
      </c>
      <c r="AM352" s="48">
        <f t="shared" si="5693"/>
        <v>0</v>
      </c>
      <c r="AN352" s="48">
        <f t="shared" si="5693"/>
        <v>0</v>
      </c>
      <c r="AO352" s="48">
        <f t="shared" si="5693"/>
        <v>0</v>
      </c>
      <c r="AP352" s="48">
        <f t="shared" ref="AP352:BB367" si="5990">$J352+$K352+$L352</f>
        <v>0</v>
      </c>
      <c r="AQ352" s="48">
        <f t="shared" si="5990"/>
        <v>0</v>
      </c>
      <c r="AR352" s="48">
        <f t="shared" si="5990"/>
        <v>0</v>
      </c>
      <c r="AS352" s="48">
        <f t="shared" si="5990"/>
        <v>0</v>
      </c>
      <c r="AT352" s="48">
        <f t="shared" si="5990"/>
        <v>0</v>
      </c>
      <c r="AU352" s="48">
        <f t="shared" si="5990"/>
        <v>0</v>
      </c>
      <c r="AV352" s="48">
        <f t="shared" si="5990"/>
        <v>0</v>
      </c>
      <c r="AW352" s="48">
        <f t="shared" si="5990"/>
        <v>0</v>
      </c>
      <c r="AX352" s="48">
        <f t="shared" si="5990"/>
        <v>0</v>
      </c>
      <c r="AY352" s="48">
        <f t="shared" si="5657"/>
        <v>0</v>
      </c>
      <c r="AZ352" s="48">
        <f t="shared" si="5657"/>
        <v>0</v>
      </c>
      <c r="BA352" s="48">
        <f t="shared" si="5657"/>
        <v>0</v>
      </c>
      <c r="BB352" s="48">
        <f t="shared" si="5657"/>
        <v>0</v>
      </c>
      <c r="BC352" s="48"/>
      <c r="BE352" t="s">
        <v>194</v>
      </c>
      <c r="BW352">
        <f>BF334*AE352</f>
        <v>0</v>
      </c>
      <c r="BX352">
        <f t="shared" ref="BX352" si="5991">BG334*AF352</f>
        <v>0</v>
      </c>
      <c r="BY352">
        <f t="shared" ref="BY352" si="5992">BH334*AG352</f>
        <v>0</v>
      </c>
      <c r="BZ352">
        <f t="shared" ref="BZ352" si="5993">BI334*AH352</f>
        <v>0</v>
      </c>
      <c r="CA352">
        <f t="shared" ref="CA352" si="5994">BJ334*AI352</f>
        <v>0</v>
      </c>
      <c r="CB352">
        <f t="shared" ref="CB352" si="5995">BK334*AJ352</f>
        <v>0</v>
      </c>
      <c r="CC352">
        <f t="shared" ref="CC352" si="5996">BL334*AK352</f>
        <v>0</v>
      </c>
      <c r="CD352">
        <f t="shared" ref="CD352" si="5997">BM334*AL352</f>
        <v>0</v>
      </c>
      <c r="CE352">
        <f t="shared" ref="CE352" si="5998">BN334*AM352</f>
        <v>0</v>
      </c>
      <c r="CF352">
        <f t="shared" ref="CF352" si="5999">BO334*AN352</f>
        <v>0</v>
      </c>
      <c r="CG352">
        <f t="shared" ref="CG352" si="6000">BP334*AO352</f>
        <v>0</v>
      </c>
      <c r="CH352">
        <f t="shared" ref="CH352" si="6001">BQ334*AP352</f>
        <v>0</v>
      </c>
      <c r="CI352">
        <f t="shared" ref="CI352" si="6002">BR334*AQ352</f>
        <v>0</v>
      </c>
      <c r="CJ352">
        <f t="shared" ref="CJ352" si="6003">BS334*AR352</f>
        <v>0</v>
      </c>
      <c r="CK352">
        <f t="shared" ref="CK352" si="6004">BT334*AS352</f>
        <v>0</v>
      </c>
      <c r="CL352">
        <f t="shared" ref="CL352" si="6005">BU334*AT352</f>
        <v>0</v>
      </c>
      <c r="CM352">
        <f t="shared" ref="CM352" si="6006">BV334*AU352</f>
        <v>0</v>
      </c>
      <c r="CN352">
        <f t="shared" ref="CN352" si="6007">BW334*AV352</f>
        <v>0</v>
      </c>
      <c r="CO352">
        <f t="shared" ref="CO352" si="6008">BX334*AW352</f>
        <v>0</v>
      </c>
      <c r="CP352">
        <f t="shared" ref="CP352" si="6009">BY334*AX352</f>
        <v>0</v>
      </c>
      <c r="CQ352">
        <f t="shared" ref="CQ352" si="6010">BZ334*AY352</f>
        <v>0</v>
      </c>
      <c r="CR352">
        <f t="shared" ref="CR352" si="6011">CA334*AZ352</f>
        <v>0</v>
      </c>
      <c r="CS352">
        <f t="shared" ref="CS352" si="6012">CB334*BA352</f>
        <v>0</v>
      </c>
      <c r="CT352">
        <f t="shared" ref="CT352" si="6013">CC334*BB352</f>
        <v>0</v>
      </c>
    </row>
    <row r="353" spans="6:98" x14ac:dyDescent="0.3">
      <c r="F353" s="91">
        <f t="shared" ref="F353:H353" si="6014">F352</f>
        <v>160</v>
      </c>
      <c r="G353" s="91">
        <f t="shared" si="6014"/>
        <v>160</v>
      </c>
      <c r="H353" s="4">
        <f t="shared" si="6014"/>
        <v>1</v>
      </c>
      <c r="I353">
        <v>90</v>
      </c>
      <c r="J353" s="48">
        <f t="shared" si="5464"/>
        <v>0</v>
      </c>
      <c r="K353" s="48">
        <f t="shared" si="5728"/>
        <v>0</v>
      </c>
      <c r="L353" s="98">
        <f t="shared" si="5466"/>
        <v>0</v>
      </c>
      <c r="M353" s="48"/>
      <c r="N353" s="48"/>
      <c r="O353" s="48"/>
      <c r="P353" s="48"/>
      <c r="Q353" s="48"/>
      <c r="R353" s="48"/>
      <c r="S353" s="48"/>
      <c r="T353" s="48"/>
      <c r="U353" s="48"/>
      <c r="V353" s="48"/>
      <c r="W353" s="48"/>
      <c r="X353" s="48"/>
      <c r="Y353" s="48"/>
      <c r="Z353" s="48"/>
      <c r="AA353" s="48"/>
      <c r="AB353" s="48"/>
      <c r="AC353" s="48"/>
      <c r="AD353" s="48"/>
      <c r="AE353" s="48"/>
      <c r="AF353" s="48">
        <f>$J353+$K353+$L353</f>
        <v>0</v>
      </c>
      <c r="AG353" s="48">
        <f t="shared" ref="AG353:AO361" si="6015">$J353+$K353+$L353</f>
        <v>0</v>
      </c>
      <c r="AH353" s="48">
        <f t="shared" si="6015"/>
        <v>0</v>
      </c>
      <c r="AI353" s="48">
        <f t="shared" si="6015"/>
        <v>0</v>
      </c>
      <c r="AJ353" s="48">
        <f t="shared" si="6015"/>
        <v>0</v>
      </c>
      <c r="AK353" s="48">
        <f t="shared" si="6015"/>
        <v>0</v>
      </c>
      <c r="AL353" s="48">
        <f t="shared" si="6015"/>
        <v>0</v>
      </c>
      <c r="AM353" s="48">
        <f t="shared" si="6015"/>
        <v>0</v>
      </c>
      <c r="AN353" s="48">
        <f t="shared" si="6015"/>
        <v>0</v>
      </c>
      <c r="AO353" s="48">
        <f t="shared" si="6015"/>
        <v>0</v>
      </c>
      <c r="AP353" s="48">
        <f t="shared" si="5990"/>
        <v>0</v>
      </c>
      <c r="AQ353" s="48">
        <f t="shared" si="5990"/>
        <v>0</v>
      </c>
      <c r="AR353" s="48">
        <f t="shared" si="5990"/>
        <v>0</v>
      </c>
      <c r="AS353" s="48">
        <f t="shared" si="5990"/>
        <v>0</v>
      </c>
      <c r="AT353" s="48">
        <f t="shared" si="5990"/>
        <v>0</v>
      </c>
      <c r="AU353" s="48">
        <f t="shared" si="5990"/>
        <v>0</v>
      </c>
      <c r="AV353" s="48">
        <f t="shared" si="5990"/>
        <v>0</v>
      </c>
      <c r="AW353" s="48">
        <f t="shared" si="5990"/>
        <v>0</v>
      </c>
      <c r="AX353" s="48">
        <f t="shared" si="5990"/>
        <v>0</v>
      </c>
      <c r="AY353" s="48">
        <f t="shared" si="5657"/>
        <v>0</v>
      </c>
      <c r="AZ353" s="48">
        <f t="shared" si="5657"/>
        <v>0</v>
      </c>
      <c r="BA353" s="48">
        <f t="shared" si="5657"/>
        <v>0</v>
      </c>
      <c r="BB353" s="48">
        <f t="shared" si="5657"/>
        <v>0</v>
      </c>
      <c r="BC353" s="48"/>
      <c r="BE353" t="s">
        <v>195</v>
      </c>
      <c r="BX353">
        <f>BF334*AF353</f>
        <v>0</v>
      </c>
      <c r="BY353">
        <f t="shared" ref="BY353" si="6016">BG334*AG353</f>
        <v>0</v>
      </c>
      <c r="BZ353">
        <f t="shared" ref="BZ353" si="6017">BH334*AH353</f>
        <v>0</v>
      </c>
      <c r="CA353">
        <f t="shared" ref="CA353" si="6018">BI334*AI353</f>
        <v>0</v>
      </c>
      <c r="CB353">
        <f t="shared" ref="CB353" si="6019">BJ334*AJ353</f>
        <v>0</v>
      </c>
      <c r="CC353">
        <f t="shared" ref="CC353" si="6020">BK334*AK353</f>
        <v>0</v>
      </c>
      <c r="CD353">
        <f t="shared" ref="CD353" si="6021">BL334*AL353</f>
        <v>0</v>
      </c>
      <c r="CE353">
        <f t="shared" ref="CE353" si="6022">BM334*AM353</f>
        <v>0</v>
      </c>
      <c r="CF353">
        <f t="shared" ref="CF353" si="6023">BN334*AN353</f>
        <v>0</v>
      </c>
      <c r="CG353">
        <f t="shared" ref="CG353" si="6024">BO334*AO353</f>
        <v>0</v>
      </c>
      <c r="CH353">
        <f t="shared" ref="CH353" si="6025">BP334*AP353</f>
        <v>0</v>
      </c>
      <c r="CI353">
        <f t="shared" ref="CI353" si="6026">BQ334*AQ353</f>
        <v>0</v>
      </c>
      <c r="CJ353">
        <f t="shared" ref="CJ353" si="6027">BR334*AR353</f>
        <v>0</v>
      </c>
      <c r="CK353">
        <f t="shared" ref="CK353" si="6028">BS334*AS353</f>
        <v>0</v>
      </c>
      <c r="CL353">
        <f t="shared" ref="CL353" si="6029">BT334*AT353</f>
        <v>0</v>
      </c>
      <c r="CM353">
        <f t="shared" ref="CM353" si="6030">BU334*AU353</f>
        <v>0</v>
      </c>
      <c r="CN353">
        <f t="shared" ref="CN353" si="6031">BV334*AV353</f>
        <v>0</v>
      </c>
      <c r="CO353">
        <f t="shared" ref="CO353" si="6032">BW334*AW353</f>
        <v>0</v>
      </c>
      <c r="CP353">
        <f t="shared" ref="CP353" si="6033">BX334*AX353</f>
        <v>0</v>
      </c>
      <c r="CQ353">
        <f t="shared" ref="CQ353" si="6034">BY334*AY353</f>
        <v>0</v>
      </c>
      <c r="CR353">
        <f t="shared" ref="CR353" si="6035">BZ334*AZ353</f>
        <v>0</v>
      </c>
      <c r="CS353">
        <f t="shared" ref="CS353" si="6036">CA334*BA353</f>
        <v>0</v>
      </c>
      <c r="CT353">
        <f t="shared" ref="CT353" si="6037">CB334*BB353</f>
        <v>0</v>
      </c>
    </row>
    <row r="354" spans="6:98" x14ac:dyDescent="0.3">
      <c r="F354" s="91">
        <f t="shared" ref="F354:H354" si="6038">F353</f>
        <v>160</v>
      </c>
      <c r="G354" s="91">
        <f t="shared" si="6038"/>
        <v>160</v>
      </c>
      <c r="H354" s="4">
        <f t="shared" si="6038"/>
        <v>1</v>
      </c>
      <c r="I354">
        <v>95</v>
      </c>
      <c r="J354" s="48">
        <f t="shared" si="5464"/>
        <v>0</v>
      </c>
      <c r="K354" s="48">
        <f t="shared" si="5728"/>
        <v>0</v>
      </c>
      <c r="L354" s="98">
        <f t="shared" si="5466"/>
        <v>0</v>
      </c>
      <c r="M354" s="48"/>
      <c r="N354" s="48"/>
      <c r="O354" s="48"/>
      <c r="P354" s="48"/>
      <c r="Q354" s="48"/>
      <c r="R354" s="48"/>
      <c r="S354" s="48"/>
      <c r="T354" s="48"/>
      <c r="U354" s="48"/>
      <c r="V354" s="48"/>
      <c r="W354" s="48"/>
      <c r="X354" s="48"/>
      <c r="Y354" s="48"/>
      <c r="Z354" s="48"/>
      <c r="AA354" s="48"/>
      <c r="AB354" s="48"/>
      <c r="AC354" s="48"/>
      <c r="AD354" s="48"/>
      <c r="AE354" s="48"/>
      <c r="AF354" s="48"/>
      <c r="AG354" s="48">
        <f>$J354+$K354+$L354</f>
        <v>0</v>
      </c>
      <c r="AH354" s="48">
        <f t="shared" si="6015"/>
        <v>0</v>
      </c>
      <c r="AI354" s="48">
        <f t="shared" si="6015"/>
        <v>0</v>
      </c>
      <c r="AJ354" s="48">
        <f t="shared" si="6015"/>
        <v>0</v>
      </c>
      <c r="AK354" s="48">
        <f t="shared" si="6015"/>
        <v>0</v>
      </c>
      <c r="AL354" s="48">
        <f t="shared" si="6015"/>
        <v>0</v>
      </c>
      <c r="AM354" s="48">
        <f t="shared" si="6015"/>
        <v>0</v>
      </c>
      <c r="AN354" s="48">
        <f t="shared" si="6015"/>
        <v>0</v>
      </c>
      <c r="AO354" s="48">
        <f t="shared" si="6015"/>
        <v>0</v>
      </c>
      <c r="AP354" s="48">
        <f t="shared" si="5990"/>
        <v>0</v>
      </c>
      <c r="AQ354" s="48">
        <f t="shared" si="5990"/>
        <v>0</v>
      </c>
      <c r="AR354" s="48">
        <f t="shared" si="5990"/>
        <v>0</v>
      </c>
      <c r="AS354" s="48">
        <f t="shared" si="5990"/>
        <v>0</v>
      </c>
      <c r="AT354" s="48">
        <f t="shared" si="5990"/>
        <v>0</v>
      </c>
      <c r="AU354" s="48">
        <f t="shared" si="5990"/>
        <v>0</v>
      </c>
      <c r="AV354" s="48">
        <f t="shared" si="5990"/>
        <v>0</v>
      </c>
      <c r="AW354" s="48">
        <f t="shared" si="5990"/>
        <v>0</v>
      </c>
      <c r="AX354" s="48">
        <f t="shared" si="5990"/>
        <v>0</v>
      </c>
      <c r="AY354" s="48">
        <f t="shared" si="5657"/>
        <v>0</v>
      </c>
      <c r="AZ354" s="48">
        <f t="shared" si="5657"/>
        <v>0</v>
      </c>
      <c r="BA354" s="48">
        <f t="shared" si="5657"/>
        <v>0</v>
      </c>
      <c r="BB354" s="48">
        <f t="shared" si="5657"/>
        <v>0</v>
      </c>
      <c r="BC354" s="48"/>
      <c r="BE354" t="s">
        <v>196</v>
      </c>
      <c r="BY354">
        <f>BF334*AG354</f>
        <v>0</v>
      </c>
      <c r="BZ354">
        <f t="shared" ref="BZ354" si="6039">BG334*AH354</f>
        <v>0</v>
      </c>
      <c r="CA354">
        <f t="shared" ref="CA354" si="6040">BH334*AI354</f>
        <v>0</v>
      </c>
      <c r="CB354">
        <f t="shared" ref="CB354" si="6041">BI334*AJ354</f>
        <v>0</v>
      </c>
      <c r="CC354">
        <f t="shared" ref="CC354" si="6042">BJ334*AK354</f>
        <v>0</v>
      </c>
      <c r="CD354">
        <f t="shared" ref="CD354" si="6043">BK334*AL354</f>
        <v>0</v>
      </c>
      <c r="CE354">
        <f t="shared" ref="CE354" si="6044">BL334*AM354</f>
        <v>0</v>
      </c>
      <c r="CF354">
        <f t="shared" ref="CF354" si="6045">BM334*AN354</f>
        <v>0</v>
      </c>
      <c r="CG354">
        <f t="shared" ref="CG354" si="6046">BN334*AO354</f>
        <v>0</v>
      </c>
      <c r="CH354">
        <f t="shared" ref="CH354" si="6047">BO334*AP354</f>
        <v>0</v>
      </c>
      <c r="CI354">
        <f t="shared" ref="CI354" si="6048">BP334*AQ354</f>
        <v>0</v>
      </c>
      <c r="CJ354">
        <f t="shared" ref="CJ354" si="6049">BQ334*AR354</f>
        <v>0</v>
      </c>
      <c r="CK354">
        <f t="shared" ref="CK354" si="6050">BR334*AS354</f>
        <v>0</v>
      </c>
      <c r="CL354">
        <f t="shared" ref="CL354" si="6051">BS334*AT354</f>
        <v>0</v>
      </c>
      <c r="CM354">
        <f t="shared" ref="CM354" si="6052">BT334*AU354</f>
        <v>0</v>
      </c>
      <c r="CN354">
        <f t="shared" ref="CN354" si="6053">BU334*AV354</f>
        <v>0</v>
      </c>
      <c r="CO354">
        <f t="shared" ref="CO354" si="6054">BV334*AW354</f>
        <v>0</v>
      </c>
      <c r="CP354">
        <f t="shared" ref="CP354" si="6055">BW334*AX354</f>
        <v>0</v>
      </c>
      <c r="CQ354">
        <f t="shared" ref="CQ354" si="6056">BX334*AY354</f>
        <v>0</v>
      </c>
      <c r="CR354">
        <f t="shared" ref="CR354" si="6057">BY334*AZ354</f>
        <v>0</v>
      </c>
      <c r="CS354">
        <f t="shared" ref="CS354" si="6058">BZ334*BA354</f>
        <v>0</v>
      </c>
      <c r="CT354">
        <f t="shared" ref="CT354" si="6059">CA334*BB354</f>
        <v>0</v>
      </c>
    </row>
    <row r="355" spans="6:98" x14ac:dyDescent="0.3">
      <c r="F355" s="91">
        <f t="shared" ref="F355:H355" si="6060">F354</f>
        <v>160</v>
      </c>
      <c r="G355" s="91">
        <f t="shared" si="6060"/>
        <v>160</v>
      </c>
      <c r="H355" s="4">
        <f t="shared" si="6060"/>
        <v>1</v>
      </c>
      <c r="I355">
        <v>100</v>
      </c>
      <c r="J355" s="48">
        <f t="shared" si="5464"/>
        <v>0</v>
      </c>
      <c r="K355" s="48">
        <f t="shared" si="5728"/>
        <v>0</v>
      </c>
      <c r="L355" s="98">
        <f t="shared" si="5466"/>
        <v>0</v>
      </c>
      <c r="M355" s="48"/>
      <c r="N355" s="48"/>
      <c r="O355" s="48"/>
      <c r="P355" s="48"/>
      <c r="Q355" s="48"/>
      <c r="R355" s="48"/>
      <c r="S355" s="48"/>
      <c r="T355" s="48"/>
      <c r="U355" s="48"/>
      <c r="V355" s="48"/>
      <c r="W355" s="48"/>
      <c r="X355" s="48"/>
      <c r="Y355" s="48"/>
      <c r="Z355" s="48"/>
      <c r="AA355" s="48"/>
      <c r="AB355" s="48"/>
      <c r="AC355" s="48"/>
      <c r="AD355" s="48"/>
      <c r="AE355" s="48"/>
      <c r="AF355" s="48"/>
      <c r="AG355" s="48"/>
      <c r="AH355" s="48">
        <f>$J355+$K355+$L355</f>
        <v>0</v>
      </c>
      <c r="AI355" s="48">
        <f t="shared" si="6015"/>
        <v>0</v>
      </c>
      <c r="AJ355" s="48">
        <f t="shared" si="6015"/>
        <v>0</v>
      </c>
      <c r="AK355" s="48">
        <f t="shared" si="6015"/>
        <v>0</v>
      </c>
      <c r="AL355" s="48">
        <f t="shared" si="6015"/>
        <v>0</v>
      </c>
      <c r="AM355" s="48">
        <f t="shared" si="6015"/>
        <v>0</v>
      </c>
      <c r="AN355" s="48">
        <f t="shared" si="6015"/>
        <v>0</v>
      </c>
      <c r="AO355" s="48">
        <f t="shared" si="6015"/>
        <v>0</v>
      </c>
      <c r="AP355" s="48">
        <f t="shared" si="5990"/>
        <v>0</v>
      </c>
      <c r="AQ355" s="48">
        <f t="shared" si="5990"/>
        <v>0</v>
      </c>
      <c r="AR355" s="48">
        <f t="shared" si="5990"/>
        <v>0</v>
      </c>
      <c r="AS355" s="48">
        <f t="shared" si="5990"/>
        <v>0</v>
      </c>
      <c r="AT355" s="48">
        <f t="shared" si="5990"/>
        <v>0</v>
      </c>
      <c r="AU355" s="48">
        <f t="shared" si="5990"/>
        <v>0</v>
      </c>
      <c r="AV355" s="48">
        <f t="shared" si="5990"/>
        <v>0</v>
      </c>
      <c r="AW355" s="48">
        <f t="shared" si="5990"/>
        <v>0</v>
      </c>
      <c r="AX355" s="48">
        <f t="shared" si="5990"/>
        <v>0</v>
      </c>
      <c r="AY355" s="48">
        <f t="shared" si="5657"/>
        <v>0</v>
      </c>
      <c r="AZ355" s="48">
        <f t="shared" si="5657"/>
        <v>0</v>
      </c>
      <c r="BA355" s="48">
        <f t="shared" si="5657"/>
        <v>0</v>
      </c>
      <c r="BB355" s="48">
        <f t="shared" si="5657"/>
        <v>0</v>
      </c>
      <c r="BC355" s="48"/>
      <c r="BE355" t="s">
        <v>197</v>
      </c>
      <c r="BZ355">
        <f>BF334*AH355</f>
        <v>0</v>
      </c>
      <c r="CA355">
        <f t="shared" ref="CA355" si="6061">BG334*AI355</f>
        <v>0</v>
      </c>
      <c r="CB355">
        <f t="shared" ref="CB355" si="6062">BH334*AJ355</f>
        <v>0</v>
      </c>
      <c r="CC355">
        <f t="shared" ref="CC355" si="6063">BI334*AK355</f>
        <v>0</v>
      </c>
      <c r="CD355">
        <f t="shared" ref="CD355" si="6064">BJ334*AL355</f>
        <v>0</v>
      </c>
      <c r="CE355">
        <f t="shared" ref="CE355" si="6065">BK334*AM355</f>
        <v>0</v>
      </c>
      <c r="CF355">
        <f t="shared" ref="CF355" si="6066">BL334*AN355</f>
        <v>0</v>
      </c>
      <c r="CG355">
        <f t="shared" ref="CG355" si="6067">BM334*AO355</f>
        <v>0</v>
      </c>
      <c r="CH355">
        <f t="shared" ref="CH355" si="6068">BN334*AP355</f>
        <v>0</v>
      </c>
      <c r="CI355">
        <f t="shared" ref="CI355" si="6069">BO334*AQ355</f>
        <v>0</v>
      </c>
      <c r="CJ355">
        <f t="shared" ref="CJ355" si="6070">BP334*AR355</f>
        <v>0</v>
      </c>
      <c r="CK355">
        <f t="shared" ref="CK355" si="6071">BQ334*AS355</f>
        <v>0</v>
      </c>
      <c r="CL355">
        <f t="shared" ref="CL355" si="6072">BR334*AT355</f>
        <v>0</v>
      </c>
      <c r="CM355">
        <f t="shared" ref="CM355" si="6073">BS334*AU355</f>
        <v>0</v>
      </c>
      <c r="CN355">
        <f t="shared" ref="CN355" si="6074">BT334*AV355</f>
        <v>0</v>
      </c>
      <c r="CO355">
        <f t="shared" ref="CO355" si="6075">BU334*AW355</f>
        <v>0</v>
      </c>
      <c r="CP355">
        <f t="shared" ref="CP355" si="6076">BV334*AX355</f>
        <v>0</v>
      </c>
      <c r="CQ355">
        <f t="shared" ref="CQ355" si="6077">BW334*AY355</f>
        <v>0</v>
      </c>
      <c r="CR355">
        <f t="shared" ref="CR355" si="6078">BX334*AZ355</f>
        <v>0</v>
      </c>
      <c r="CS355">
        <f t="shared" ref="CS355" si="6079">BY334*BA355</f>
        <v>0</v>
      </c>
      <c r="CT355">
        <f t="shared" ref="CT355" si="6080">BZ334*BB355</f>
        <v>0</v>
      </c>
    </row>
    <row r="356" spans="6:98" x14ac:dyDescent="0.3">
      <c r="F356" s="91">
        <f t="shared" ref="F356:H356" si="6081">F355</f>
        <v>160</v>
      </c>
      <c r="G356" s="91">
        <f t="shared" si="6081"/>
        <v>160</v>
      </c>
      <c r="H356" s="4">
        <f t="shared" si="6081"/>
        <v>1</v>
      </c>
      <c r="I356">
        <v>105</v>
      </c>
      <c r="J356" s="48">
        <f t="shared" si="5464"/>
        <v>0</v>
      </c>
      <c r="K356" s="48">
        <f t="shared" si="5728"/>
        <v>0</v>
      </c>
      <c r="L356" s="98">
        <f t="shared" si="5466"/>
        <v>0</v>
      </c>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f>$J356+$K356+$L356</f>
        <v>0</v>
      </c>
      <c r="AJ356" s="48">
        <f t="shared" si="6015"/>
        <v>0</v>
      </c>
      <c r="AK356" s="48">
        <f t="shared" si="6015"/>
        <v>0</v>
      </c>
      <c r="AL356" s="48">
        <f t="shared" si="6015"/>
        <v>0</v>
      </c>
      <c r="AM356" s="48">
        <f t="shared" si="6015"/>
        <v>0</v>
      </c>
      <c r="AN356" s="48">
        <f t="shared" si="6015"/>
        <v>0</v>
      </c>
      <c r="AO356" s="48">
        <f t="shared" si="6015"/>
        <v>0</v>
      </c>
      <c r="AP356" s="48">
        <f t="shared" si="5990"/>
        <v>0</v>
      </c>
      <c r="AQ356" s="48">
        <f t="shared" si="5990"/>
        <v>0</v>
      </c>
      <c r="AR356" s="48">
        <f t="shared" si="5990"/>
        <v>0</v>
      </c>
      <c r="AS356" s="48">
        <f t="shared" si="5990"/>
        <v>0</v>
      </c>
      <c r="AT356" s="48">
        <f t="shared" si="5990"/>
        <v>0</v>
      </c>
      <c r="AU356" s="48">
        <f t="shared" si="5990"/>
        <v>0</v>
      </c>
      <c r="AV356" s="48">
        <f t="shared" si="5990"/>
        <v>0</v>
      </c>
      <c r="AW356" s="48">
        <f t="shared" si="5990"/>
        <v>0</v>
      </c>
      <c r="AX356" s="48">
        <f t="shared" si="5990"/>
        <v>0</v>
      </c>
      <c r="AY356" s="48">
        <f t="shared" si="5657"/>
        <v>0</v>
      </c>
      <c r="AZ356" s="48">
        <f t="shared" si="5657"/>
        <v>0</v>
      </c>
      <c r="BA356" s="48">
        <f t="shared" si="5657"/>
        <v>0</v>
      </c>
      <c r="BB356" s="48">
        <f t="shared" si="5657"/>
        <v>0</v>
      </c>
      <c r="BC356" s="48"/>
      <c r="BE356" t="s">
        <v>198</v>
      </c>
      <c r="CA356">
        <f>BF334*AI356</f>
        <v>0</v>
      </c>
      <c r="CB356">
        <f t="shared" ref="CB356" si="6082">BG334*AJ356</f>
        <v>0</v>
      </c>
      <c r="CC356">
        <f t="shared" ref="CC356" si="6083">BH334*AK356</f>
        <v>0</v>
      </c>
      <c r="CD356">
        <f t="shared" ref="CD356" si="6084">BI334*AL356</f>
        <v>0</v>
      </c>
      <c r="CE356">
        <f t="shared" ref="CE356" si="6085">BJ334*AM356</f>
        <v>0</v>
      </c>
      <c r="CF356">
        <f t="shared" ref="CF356" si="6086">BK334*AN356</f>
        <v>0</v>
      </c>
      <c r="CG356">
        <f t="shared" ref="CG356" si="6087">BL334*AO356</f>
        <v>0</v>
      </c>
      <c r="CH356">
        <f t="shared" ref="CH356" si="6088">BM334*AP356</f>
        <v>0</v>
      </c>
      <c r="CI356">
        <f t="shared" ref="CI356" si="6089">BN334*AQ356</f>
        <v>0</v>
      </c>
      <c r="CJ356">
        <f t="shared" ref="CJ356" si="6090">BO334*AR356</f>
        <v>0</v>
      </c>
      <c r="CK356">
        <f t="shared" ref="CK356" si="6091">BP334*AS356</f>
        <v>0</v>
      </c>
      <c r="CL356">
        <f t="shared" ref="CL356" si="6092">BQ334*AT356</f>
        <v>0</v>
      </c>
      <c r="CM356">
        <f t="shared" ref="CM356" si="6093">BR334*AU356</f>
        <v>0</v>
      </c>
      <c r="CN356">
        <f t="shared" ref="CN356" si="6094">BS334*AV356</f>
        <v>0</v>
      </c>
      <c r="CO356">
        <f t="shared" ref="CO356" si="6095">BT334*AW356</f>
        <v>0</v>
      </c>
      <c r="CP356">
        <f t="shared" ref="CP356" si="6096">BU334*AX356</f>
        <v>0</v>
      </c>
      <c r="CQ356">
        <f t="shared" ref="CQ356" si="6097">BV334*AY356</f>
        <v>0</v>
      </c>
      <c r="CR356">
        <f t="shared" ref="CR356" si="6098">BW334*AZ356</f>
        <v>0</v>
      </c>
      <c r="CS356">
        <f t="shared" ref="CS356" si="6099">BX334*BA356</f>
        <v>0</v>
      </c>
      <c r="CT356">
        <f t="shared" ref="CT356" si="6100">BY334*BB356</f>
        <v>0</v>
      </c>
    </row>
    <row r="357" spans="6:98" x14ac:dyDescent="0.3">
      <c r="F357" s="91">
        <f t="shared" ref="F357:H357" si="6101">F356</f>
        <v>160</v>
      </c>
      <c r="G357" s="91">
        <f t="shared" si="6101"/>
        <v>160</v>
      </c>
      <c r="H357" s="4">
        <f t="shared" si="6101"/>
        <v>1</v>
      </c>
      <c r="I357">
        <v>110</v>
      </c>
      <c r="J357" s="48">
        <f t="shared" si="5464"/>
        <v>0</v>
      </c>
      <c r="K357" s="48">
        <f t="shared" si="5728"/>
        <v>0</v>
      </c>
      <c r="L357" s="98">
        <f t="shared" si="5466"/>
        <v>0</v>
      </c>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f>$J357+$K357+$L357</f>
        <v>0</v>
      </c>
      <c r="AK357" s="48">
        <f t="shared" si="6015"/>
        <v>0</v>
      </c>
      <c r="AL357" s="48">
        <f t="shared" si="6015"/>
        <v>0</v>
      </c>
      <c r="AM357" s="48">
        <f t="shared" si="6015"/>
        <v>0</v>
      </c>
      <c r="AN357" s="48">
        <f t="shared" si="6015"/>
        <v>0</v>
      </c>
      <c r="AO357" s="48">
        <f t="shared" si="6015"/>
        <v>0</v>
      </c>
      <c r="AP357" s="48">
        <f t="shared" si="5990"/>
        <v>0</v>
      </c>
      <c r="AQ357" s="48">
        <f t="shared" si="5990"/>
        <v>0</v>
      </c>
      <c r="AR357" s="48">
        <f t="shared" si="5990"/>
        <v>0</v>
      </c>
      <c r="AS357" s="48">
        <f t="shared" si="5990"/>
        <v>0</v>
      </c>
      <c r="AT357" s="48">
        <f t="shared" si="5990"/>
        <v>0</v>
      </c>
      <c r="AU357" s="48">
        <f t="shared" si="5990"/>
        <v>0</v>
      </c>
      <c r="AV357" s="48">
        <f t="shared" si="5990"/>
        <v>0</v>
      </c>
      <c r="AW357" s="48">
        <f t="shared" si="5990"/>
        <v>0</v>
      </c>
      <c r="AX357" s="48">
        <f t="shared" si="5990"/>
        <v>0</v>
      </c>
      <c r="AY357" s="48">
        <f t="shared" si="5990"/>
        <v>0</v>
      </c>
      <c r="AZ357" s="48">
        <f t="shared" si="5990"/>
        <v>0</v>
      </c>
      <c r="BA357" s="48">
        <f t="shared" si="5990"/>
        <v>0</v>
      </c>
      <c r="BB357" s="48">
        <f t="shared" si="5990"/>
        <v>0</v>
      </c>
      <c r="BC357" s="48"/>
      <c r="BE357" t="s">
        <v>199</v>
      </c>
      <c r="CB357">
        <f>BF334*AJ357</f>
        <v>0</v>
      </c>
      <c r="CC357">
        <f t="shared" ref="CC357" si="6102">BG334*AK357</f>
        <v>0</v>
      </c>
      <c r="CD357">
        <f t="shared" ref="CD357" si="6103">BH334*AL357</f>
        <v>0</v>
      </c>
      <c r="CE357">
        <f t="shared" ref="CE357" si="6104">BI334*AM357</f>
        <v>0</v>
      </c>
      <c r="CF357">
        <f t="shared" ref="CF357" si="6105">BJ334*AN357</f>
        <v>0</v>
      </c>
      <c r="CG357">
        <f t="shared" ref="CG357" si="6106">BK334*AO357</f>
        <v>0</v>
      </c>
      <c r="CH357">
        <f t="shared" ref="CH357" si="6107">BL334*AP357</f>
        <v>0</v>
      </c>
      <c r="CI357">
        <f t="shared" ref="CI357" si="6108">BM334*AQ357</f>
        <v>0</v>
      </c>
      <c r="CJ357">
        <f t="shared" ref="CJ357" si="6109">BN334*AR357</f>
        <v>0</v>
      </c>
      <c r="CK357">
        <f t="shared" ref="CK357" si="6110">BO334*AS357</f>
        <v>0</v>
      </c>
      <c r="CL357">
        <f t="shared" ref="CL357" si="6111">BP334*AT357</f>
        <v>0</v>
      </c>
      <c r="CM357">
        <f t="shared" ref="CM357" si="6112">BQ334*AU357</f>
        <v>0</v>
      </c>
      <c r="CN357">
        <f t="shared" ref="CN357" si="6113">BR334*AV357</f>
        <v>0</v>
      </c>
      <c r="CO357">
        <f t="shared" ref="CO357" si="6114">BS334*AW357</f>
        <v>0</v>
      </c>
      <c r="CP357">
        <f t="shared" ref="CP357" si="6115">BT334*AX357</f>
        <v>0</v>
      </c>
      <c r="CQ357">
        <f t="shared" ref="CQ357" si="6116">BU334*AY357</f>
        <v>0</v>
      </c>
      <c r="CR357">
        <f t="shared" ref="CR357" si="6117">BV334*AZ357</f>
        <v>0</v>
      </c>
      <c r="CS357">
        <f t="shared" ref="CS357" si="6118">BW334*BA357</f>
        <v>0</v>
      </c>
      <c r="CT357">
        <f t="shared" ref="CT357" si="6119">BX334*BB357</f>
        <v>0</v>
      </c>
    </row>
    <row r="358" spans="6:98" x14ac:dyDescent="0.3">
      <c r="F358" s="91">
        <f t="shared" ref="F358:H358" si="6120">F357</f>
        <v>160</v>
      </c>
      <c r="G358" s="91">
        <f t="shared" si="6120"/>
        <v>160</v>
      </c>
      <c r="H358" s="4">
        <f t="shared" si="6120"/>
        <v>1</v>
      </c>
      <c r="I358">
        <v>115</v>
      </c>
      <c r="J358" s="48">
        <f t="shared" si="5464"/>
        <v>0</v>
      </c>
      <c r="K358" s="48">
        <f t="shared" si="5728"/>
        <v>0</v>
      </c>
      <c r="L358" s="98">
        <f t="shared" si="5466"/>
        <v>0</v>
      </c>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f>$J358+$K358+$L358</f>
        <v>0</v>
      </c>
      <c r="AL358" s="48">
        <f t="shared" si="6015"/>
        <v>0</v>
      </c>
      <c r="AM358" s="48">
        <f t="shared" si="6015"/>
        <v>0</v>
      </c>
      <c r="AN358" s="48">
        <f t="shared" si="6015"/>
        <v>0</v>
      </c>
      <c r="AO358" s="48">
        <f t="shared" si="6015"/>
        <v>0</v>
      </c>
      <c r="AP358" s="48">
        <f t="shared" si="5990"/>
        <v>0</v>
      </c>
      <c r="AQ358" s="48">
        <f t="shared" si="5990"/>
        <v>0</v>
      </c>
      <c r="AR358" s="48">
        <f t="shared" si="5990"/>
        <v>0</v>
      </c>
      <c r="AS358" s="48">
        <f t="shared" si="5990"/>
        <v>0</v>
      </c>
      <c r="AT358" s="48">
        <f t="shared" si="5990"/>
        <v>0</v>
      </c>
      <c r="AU358" s="48">
        <f t="shared" si="5990"/>
        <v>0</v>
      </c>
      <c r="AV358" s="48">
        <f t="shared" si="5990"/>
        <v>0</v>
      </c>
      <c r="AW358" s="48">
        <f t="shared" si="5990"/>
        <v>0</v>
      </c>
      <c r="AX358" s="48">
        <f t="shared" si="5990"/>
        <v>0</v>
      </c>
      <c r="AY358" s="48">
        <f t="shared" si="5990"/>
        <v>0</v>
      </c>
      <c r="AZ358" s="48">
        <f t="shared" si="5990"/>
        <v>0</v>
      </c>
      <c r="BA358" s="48">
        <f t="shared" si="5990"/>
        <v>0</v>
      </c>
      <c r="BB358" s="48">
        <f t="shared" si="5990"/>
        <v>0</v>
      </c>
      <c r="BC358" s="48"/>
      <c r="BE358" t="s">
        <v>200</v>
      </c>
      <c r="CC358">
        <f>BF334*AK358</f>
        <v>0</v>
      </c>
      <c r="CD358">
        <f t="shared" ref="CD358" si="6121">BG334*AL358</f>
        <v>0</v>
      </c>
      <c r="CE358">
        <f t="shared" ref="CE358" si="6122">BH334*AM358</f>
        <v>0</v>
      </c>
      <c r="CF358">
        <f t="shared" ref="CF358" si="6123">BI334*AN358</f>
        <v>0</v>
      </c>
      <c r="CG358">
        <f t="shared" ref="CG358" si="6124">BJ334*AO358</f>
        <v>0</v>
      </c>
      <c r="CH358">
        <f t="shared" ref="CH358" si="6125">BK334*AP358</f>
        <v>0</v>
      </c>
      <c r="CI358">
        <f t="shared" ref="CI358" si="6126">BL334*AQ358</f>
        <v>0</v>
      </c>
      <c r="CJ358">
        <f t="shared" ref="CJ358" si="6127">BM334*AR358</f>
        <v>0</v>
      </c>
      <c r="CK358">
        <f t="shared" ref="CK358" si="6128">BN334*AS358</f>
        <v>0</v>
      </c>
      <c r="CL358">
        <f t="shared" ref="CL358" si="6129">BO334*AT358</f>
        <v>0</v>
      </c>
      <c r="CM358">
        <f t="shared" ref="CM358" si="6130">BP334*AU358</f>
        <v>0</v>
      </c>
      <c r="CN358">
        <f t="shared" ref="CN358" si="6131">BQ334*AV358</f>
        <v>0</v>
      </c>
      <c r="CO358">
        <f t="shared" ref="CO358" si="6132">BR334*AW358</f>
        <v>0</v>
      </c>
      <c r="CP358">
        <f t="shared" ref="CP358" si="6133">BS334*AX358</f>
        <v>0</v>
      </c>
      <c r="CQ358">
        <f t="shared" ref="CQ358" si="6134">BT334*AY358</f>
        <v>0</v>
      </c>
      <c r="CR358">
        <f t="shared" ref="CR358" si="6135">BU334*AZ358</f>
        <v>0</v>
      </c>
      <c r="CS358">
        <f t="shared" ref="CS358" si="6136">BV334*BA358</f>
        <v>0</v>
      </c>
      <c r="CT358">
        <f t="shared" ref="CT358" si="6137">BW334*BB358</f>
        <v>0</v>
      </c>
    </row>
    <row r="359" spans="6:98" x14ac:dyDescent="0.3">
      <c r="F359" s="91">
        <f t="shared" ref="F359:H359" si="6138">F358</f>
        <v>160</v>
      </c>
      <c r="G359" s="91">
        <f t="shared" si="6138"/>
        <v>160</v>
      </c>
      <c r="H359" s="4">
        <f t="shared" si="6138"/>
        <v>1</v>
      </c>
      <c r="I359">
        <v>120</v>
      </c>
      <c r="J359" s="48">
        <f t="shared" si="5464"/>
        <v>0</v>
      </c>
      <c r="K359" s="48">
        <f>IF(IF(AND(I359&gt;=(F359*2),I359&lt;=G359+F359+(G359-F359+5)+1),((H359)^2)*(I360-F359*2)/5,0)&lt;=H359,IF(AND(I359&gt;=(F359*2),I359&lt;=G359+F359+(G359-F359+5)+1),((H359)^2)*(I360-F359*2)/5,0),(K358-H359^2))</f>
        <v>0</v>
      </c>
      <c r="L359" s="98">
        <f t="shared" si="5466"/>
        <v>0</v>
      </c>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f>$J359+$K359+$L359</f>
        <v>0</v>
      </c>
      <c r="AM359" s="48">
        <f t="shared" si="6015"/>
        <v>0</v>
      </c>
      <c r="AN359" s="48">
        <f t="shared" si="6015"/>
        <v>0</v>
      </c>
      <c r="AO359" s="48">
        <f t="shared" si="6015"/>
        <v>0</v>
      </c>
      <c r="AP359" s="48">
        <f t="shared" si="5990"/>
        <v>0</v>
      </c>
      <c r="AQ359" s="48">
        <f t="shared" si="5990"/>
        <v>0</v>
      </c>
      <c r="AR359" s="48">
        <f t="shared" si="5990"/>
        <v>0</v>
      </c>
      <c r="AS359" s="48">
        <f t="shared" si="5990"/>
        <v>0</v>
      </c>
      <c r="AT359" s="48">
        <f t="shared" si="5990"/>
        <v>0</v>
      </c>
      <c r="AU359" s="48">
        <f t="shared" si="5990"/>
        <v>0</v>
      </c>
      <c r="AV359" s="48">
        <f t="shared" si="5990"/>
        <v>0</v>
      </c>
      <c r="AW359" s="48">
        <f t="shared" si="5990"/>
        <v>0</v>
      </c>
      <c r="AX359" s="48">
        <f t="shared" si="5990"/>
        <v>0</v>
      </c>
      <c r="AY359" s="48">
        <f t="shared" si="5990"/>
        <v>0</v>
      </c>
      <c r="AZ359" s="48">
        <f t="shared" si="5990"/>
        <v>0</v>
      </c>
      <c r="BA359" s="48">
        <f t="shared" si="5990"/>
        <v>0</v>
      </c>
      <c r="BB359" s="48">
        <f t="shared" si="5990"/>
        <v>0</v>
      </c>
      <c r="BC359" s="48"/>
      <c r="BE359" t="s">
        <v>201</v>
      </c>
      <c r="CD359">
        <f>BF334*AL359</f>
        <v>0</v>
      </c>
      <c r="CE359">
        <f t="shared" ref="CE359" si="6139">BG334*AM359</f>
        <v>0</v>
      </c>
      <c r="CF359">
        <f t="shared" ref="CF359" si="6140">BH334*AN359</f>
        <v>0</v>
      </c>
      <c r="CG359">
        <f t="shared" ref="CG359" si="6141">BI334*AO359</f>
        <v>0</v>
      </c>
      <c r="CH359">
        <f t="shared" ref="CH359" si="6142">BJ334*AP359</f>
        <v>0</v>
      </c>
      <c r="CI359">
        <f t="shared" ref="CI359" si="6143">BK334*AQ359</f>
        <v>0</v>
      </c>
      <c r="CJ359">
        <f t="shared" ref="CJ359" si="6144">BL334*AR359</f>
        <v>0</v>
      </c>
      <c r="CK359">
        <f t="shared" ref="CK359" si="6145">BM334*AS359</f>
        <v>0</v>
      </c>
      <c r="CL359">
        <f t="shared" ref="CL359" si="6146">BN334*AT359</f>
        <v>0</v>
      </c>
      <c r="CM359">
        <f t="shared" ref="CM359" si="6147">BO334*AU359</f>
        <v>0</v>
      </c>
      <c r="CN359">
        <f t="shared" ref="CN359" si="6148">BP334*AV359</f>
        <v>0</v>
      </c>
      <c r="CO359">
        <f t="shared" ref="CO359" si="6149">BQ334*AW359</f>
        <v>0</v>
      </c>
      <c r="CP359">
        <f t="shared" ref="CP359" si="6150">BR334*AX359</f>
        <v>0</v>
      </c>
      <c r="CQ359">
        <f t="shared" ref="CQ359" si="6151">BS334*AY359</f>
        <v>0</v>
      </c>
      <c r="CR359">
        <f t="shared" ref="CR359" si="6152">BT334*AZ359</f>
        <v>0</v>
      </c>
      <c r="CS359">
        <f t="shared" ref="CS359" si="6153">BU334*BA359</f>
        <v>0</v>
      </c>
      <c r="CT359">
        <f t="shared" ref="CT359" si="6154">BV334*BB359</f>
        <v>0</v>
      </c>
    </row>
    <row r="360" spans="6:98" x14ac:dyDescent="0.3">
      <c r="F360" s="91">
        <f t="shared" ref="F360:H360" si="6155">F359</f>
        <v>160</v>
      </c>
      <c r="G360" s="91">
        <f t="shared" si="6155"/>
        <v>160</v>
      </c>
      <c r="H360" s="4">
        <f t="shared" si="6155"/>
        <v>1</v>
      </c>
      <c r="I360">
        <v>125</v>
      </c>
      <c r="J360" s="48">
        <f t="shared" si="5464"/>
        <v>0</v>
      </c>
      <c r="K360" s="48">
        <f t="shared" ref="K360:K365" si="6156">IF(IF(AND(I360&gt;=(F360*2),I360&lt;=G360+F360+(G360-F360+5)+1),((H360)^2)*(I361-F360*2)/5,0)&lt;=H360,IF(AND(I360&gt;=(F360*2),I360&lt;=G360+F360+(G360-F360+5)+1),((H360)^2)*(I361-F360*2)/5,0),(K359-H360^2))</f>
        <v>0</v>
      </c>
      <c r="L360" s="98">
        <f t="shared" si="5466"/>
        <v>0</v>
      </c>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f>$J360+$K360+$L360</f>
        <v>0</v>
      </c>
      <c r="AN360" s="48">
        <f t="shared" si="6015"/>
        <v>0</v>
      </c>
      <c r="AO360" s="48">
        <f t="shared" si="6015"/>
        <v>0</v>
      </c>
      <c r="AP360" s="48">
        <f t="shared" si="5990"/>
        <v>0</v>
      </c>
      <c r="AQ360" s="48">
        <f t="shared" si="5990"/>
        <v>0</v>
      </c>
      <c r="AR360" s="48">
        <f t="shared" si="5990"/>
        <v>0</v>
      </c>
      <c r="AS360" s="48">
        <f t="shared" si="5990"/>
        <v>0</v>
      </c>
      <c r="AT360" s="48">
        <f t="shared" si="5990"/>
        <v>0</v>
      </c>
      <c r="AU360" s="48">
        <f t="shared" si="5990"/>
        <v>0</v>
      </c>
      <c r="AV360" s="48">
        <f t="shared" si="5990"/>
        <v>0</v>
      </c>
      <c r="AW360" s="48">
        <f t="shared" si="5990"/>
        <v>0</v>
      </c>
      <c r="AX360" s="48">
        <f t="shared" si="5990"/>
        <v>0</v>
      </c>
      <c r="AY360" s="48">
        <f t="shared" si="5990"/>
        <v>0</v>
      </c>
      <c r="AZ360" s="48">
        <f t="shared" si="5990"/>
        <v>0</v>
      </c>
      <c r="BA360" s="48">
        <f t="shared" si="5990"/>
        <v>0</v>
      </c>
      <c r="BB360" s="48">
        <f t="shared" si="5990"/>
        <v>0</v>
      </c>
      <c r="BC360" s="48"/>
      <c r="BE360" t="s">
        <v>202</v>
      </c>
      <c r="CE360">
        <f>BF334*AM360</f>
        <v>0</v>
      </c>
      <c r="CF360">
        <f t="shared" ref="CF360" si="6157">BG334*AN360</f>
        <v>0</v>
      </c>
      <c r="CG360">
        <f t="shared" ref="CG360" si="6158">BH334*AO360</f>
        <v>0</v>
      </c>
      <c r="CH360">
        <f t="shared" ref="CH360" si="6159">BI334*AP360</f>
        <v>0</v>
      </c>
      <c r="CI360">
        <f t="shared" ref="CI360" si="6160">BJ334*AQ360</f>
        <v>0</v>
      </c>
      <c r="CJ360">
        <f t="shared" ref="CJ360" si="6161">BK334*AR360</f>
        <v>0</v>
      </c>
      <c r="CK360">
        <f t="shared" ref="CK360" si="6162">BL334*AS360</f>
        <v>0</v>
      </c>
      <c r="CL360">
        <f t="shared" ref="CL360" si="6163">BM334*AT360</f>
        <v>0</v>
      </c>
      <c r="CM360">
        <f t="shared" ref="CM360" si="6164">BN334*AU360</f>
        <v>0</v>
      </c>
      <c r="CN360">
        <f t="shared" ref="CN360" si="6165">BO334*AV360</f>
        <v>0</v>
      </c>
      <c r="CO360">
        <f t="shared" ref="CO360" si="6166">BP334*AW360</f>
        <v>0</v>
      </c>
      <c r="CP360">
        <f t="shared" ref="CP360" si="6167">BQ334*AX360</f>
        <v>0</v>
      </c>
      <c r="CQ360">
        <f t="shared" ref="CQ360" si="6168">BR334*AY360</f>
        <v>0</v>
      </c>
      <c r="CR360">
        <f t="shared" ref="CR360" si="6169">BS334*AZ360</f>
        <v>0</v>
      </c>
      <c r="CS360">
        <f t="shared" ref="CS360" si="6170">BT334*BA360</f>
        <v>0</v>
      </c>
      <c r="CT360">
        <f t="shared" ref="CT360" si="6171">BU334*BB360</f>
        <v>0</v>
      </c>
    </row>
    <row r="361" spans="6:98" x14ac:dyDescent="0.3">
      <c r="F361" s="91">
        <f t="shared" ref="F361:H361" si="6172">F360</f>
        <v>160</v>
      </c>
      <c r="G361" s="91">
        <f t="shared" si="6172"/>
        <v>160</v>
      </c>
      <c r="H361" s="4">
        <f t="shared" si="6172"/>
        <v>1</v>
      </c>
      <c r="I361">
        <v>130</v>
      </c>
      <c r="J361" s="48">
        <f t="shared" si="5464"/>
        <v>0</v>
      </c>
      <c r="K361" s="48">
        <f t="shared" si="6156"/>
        <v>0</v>
      </c>
      <c r="L361" s="98">
        <f t="shared" si="5466"/>
        <v>0</v>
      </c>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f>$J361+$K361+$L361</f>
        <v>0</v>
      </c>
      <c r="AO361" s="48">
        <f t="shared" si="6015"/>
        <v>0</v>
      </c>
      <c r="AP361" s="48">
        <f t="shared" si="5990"/>
        <v>0</v>
      </c>
      <c r="AQ361" s="48">
        <f t="shared" si="5990"/>
        <v>0</v>
      </c>
      <c r="AR361" s="48">
        <f t="shared" si="5990"/>
        <v>0</v>
      </c>
      <c r="AS361" s="48">
        <f t="shared" si="5990"/>
        <v>0</v>
      </c>
      <c r="AT361" s="48">
        <f t="shared" si="5990"/>
        <v>0</v>
      </c>
      <c r="AU361" s="48">
        <f t="shared" si="5990"/>
        <v>0</v>
      </c>
      <c r="AV361" s="48">
        <f t="shared" si="5990"/>
        <v>0</v>
      </c>
      <c r="AW361" s="48">
        <f t="shared" si="5990"/>
        <v>0</v>
      </c>
      <c r="AX361" s="48">
        <f t="shared" si="5990"/>
        <v>0</v>
      </c>
      <c r="AY361" s="48">
        <f t="shared" si="5990"/>
        <v>0</v>
      </c>
      <c r="AZ361" s="48">
        <f t="shared" si="5990"/>
        <v>0</v>
      </c>
      <c r="BA361" s="48">
        <f t="shared" si="5990"/>
        <v>0</v>
      </c>
      <c r="BB361" s="48">
        <f t="shared" si="5990"/>
        <v>0</v>
      </c>
      <c r="BC361" s="48"/>
      <c r="BE361" t="s">
        <v>203</v>
      </c>
      <c r="CF361">
        <f>BF334*AN361</f>
        <v>0</v>
      </c>
      <c r="CG361">
        <f t="shared" ref="CG361" si="6173">BG334*AO361</f>
        <v>0</v>
      </c>
      <c r="CH361">
        <f t="shared" ref="CH361" si="6174">BH334*AP361</f>
        <v>0</v>
      </c>
      <c r="CI361">
        <f t="shared" ref="CI361" si="6175">BI334*AQ361</f>
        <v>0</v>
      </c>
      <c r="CJ361">
        <f t="shared" ref="CJ361" si="6176">BJ334*AR361</f>
        <v>0</v>
      </c>
      <c r="CK361">
        <f t="shared" ref="CK361" si="6177">BK334*AS361</f>
        <v>0</v>
      </c>
      <c r="CL361">
        <f t="shared" ref="CL361" si="6178">BL334*AT361</f>
        <v>0</v>
      </c>
      <c r="CM361">
        <f t="shared" ref="CM361" si="6179">BM334*AU361</f>
        <v>0</v>
      </c>
      <c r="CN361">
        <f t="shared" ref="CN361" si="6180">BN334*AV361</f>
        <v>0</v>
      </c>
      <c r="CO361">
        <f t="shared" ref="CO361" si="6181">BO334*AW361</f>
        <v>0</v>
      </c>
      <c r="CP361">
        <f t="shared" ref="CP361" si="6182">BP334*AX361</f>
        <v>0</v>
      </c>
      <c r="CQ361">
        <f t="shared" ref="CQ361" si="6183">BQ334*AY361</f>
        <v>0</v>
      </c>
      <c r="CR361">
        <f t="shared" ref="CR361" si="6184">BR334*AZ361</f>
        <v>0</v>
      </c>
      <c r="CS361">
        <f t="shared" ref="CS361" si="6185">BS334*BA361</f>
        <v>0</v>
      </c>
      <c r="CT361">
        <f t="shared" ref="CT361" si="6186">BT334*BB361</f>
        <v>0</v>
      </c>
    </row>
    <row r="362" spans="6:98" x14ac:dyDescent="0.3">
      <c r="F362" s="91">
        <f t="shared" ref="F362:H362" si="6187">F361</f>
        <v>160</v>
      </c>
      <c r="G362" s="91">
        <f t="shared" si="6187"/>
        <v>160</v>
      </c>
      <c r="H362" s="4">
        <f t="shared" si="6187"/>
        <v>1</v>
      </c>
      <c r="I362">
        <v>135</v>
      </c>
      <c r="J362" s="48">
        <f t="shared" si="5464"/>
        <v>0</v>
      </c>
      <c r="K362" s="48">
        <f t="shared" si="6156"/>
        <v>0</v>
      </c>
      <c r="L362" s="98">
        <f t="shared" si="5466"/>
        <v>0</v>
      </c>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f>$J362+$K362+$L362</f>
        <v>0</v>
      </c>
      <c r="AP362" s="48">
        <f t="shared" si="5990"/>
        <v>0</v>
      </c>
      <c r="AQ362" s="48">
        <f t="shared" si="5990"/>
        <v>0</v>
      </c>
      <c r="AR362" s="48">
        <f t="shared" si="5990"/>
        <v>0</v>
      </c>
      <c r="AS362" s="48">
        <f t="shared" si="5990"/>
        <v>0</v>
      </c>
      <c r="AT362" s="48">
        <f t="shared" si="5990"/>
        <v>0</v>
      </c>
      <c r="AU362" s="48">
        <f t="shared" si="5990"/>
        <v>0</v>
      </c>
      <c r="AV362" s="48">
        <f t="shared" si="5990"/>
        <v>0</v>
      </c>
      <c r="AW362" s="48">
        <f t="shared" si="5990"/>
        <v>0</v>
      </c>
      <c r="AX362" s="48">
        <f t="shared" si="5990"/>
        <v>0</v>
      </c>
      <c r="AY362" s="48">
        <f t="shared" si="5990"/>
        <v>0</v>
      </c>
      <c r="AZ362" s="48">
        <f t="shared" si="5990"/>
        <v>0</v>
      </c>
      <c r="BA362" s="48">
        <f t="shared" si="5990"/>
        <v>0</v>
      </c>
      <c r="BB362" s="48">
        <f t="shared" si="5990"/>
        <v>0</v>
      </c>
      <c r="BC362" s="48"/>
      <c r="BE362" t="s">
        <v>204</v>
      </c>
      <c r="CG362">
        <f>BF334*AO362</f>
        <v>0</v>
      </c>
      <c r="CH362">
        <f t="shared" ref="CH362" si="6188">BG334*AP362</f>
        <v>0</v>
      </c>
      <c r="CI362">
        <f t="shared" ref="CI362" si="6189">BH334*AQ362</f>
        <v>0</v>
      </c>
      <c r="CJ362">
        <f t="shared" ref="CJ362" si="6190">BI334*AR362</f>
        <v>0</v>
      </c>
      <c r="CK362">
        <f t="shared" ref="CK362" si="6191">BJ334*AS362</f>
        <v>0</v>
      </c>
      <c r="CL362">
        <f t="shared" ref="CL362" si="6192">BK334*AT362</f>
        <v>0</v>
      </c>
      <c r="CM362">
        <f t="shared" ref="CM362" si="6193">BL334*AU362</f>
        <v>0</v>
      </c>
      <c r="CN362">
        <f t="shared" ref="CN362" si="6194">BM334*AV362</f>
        <v>0</v>
      </c>
      <c r="CO362">
        <f t="shared" ref="CO362" si="6195">BN334*AW362</f>
        <v>0</v>
      </c>
      <c r="CP362">
        <f t="shared" ref="CP362" si="6196">BO334*AX362</f>
        <v>0</v>
      </c>
      <c r="CQ362">
        <f t="shared" ref="CQ362" si="6197">BP334*AY362</f>
        <v>0</v>
      </c>
      <c r="CR362">
        <f t="shared" ref="CR362" si="6198">BQ334*AZ362</f>
        <v>0</v>
      </c>
      <c r="CS362">
        <f t="shared" ref="CS362" si="6199">BR334*BA362</f>
        <v>0</v>
      </c>
      <c r="CT362">
        <f t="shared" ref="CT362" si="6200">BS334*BB362</f>
        <v>0</v>
      </c>
    </row>
    <row r="363" spans="6:98" x14ac:dyDescent="0.3">
      <c r="F363" s="91">
        <f t="shared" ref="F363:H363" si="6201">F362</f>
        <v>160</v>
      </c>
      <c r="G363" s="91">
        <f t="shared" si="6201"/>
        <v>160</v>
      </c>
      <c r="H363" s="4">
        <f t="shared" si="6201"/>
        <v>1</v>
      </c>
      <c r="I363">
        <v>140</v>
      </c>
      <c r="J363" s="48">
        <f t="shared" si="5464"/>
        <v>0</v>
      </c>
      <c r="K363" s="48">
        <f t="shared" si="6156"/>
        <v>0</v>
      </c>
      <c r="L363" s="98">
        <f t="shared" si="5466"/>
        <v>0</v>
      </c>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f>$J363+$K363+$L363</f>
        <v>0</v>
      </c>
      <c r="AQ363" s="48">
        <f t="shared" si="5990"/>
        <v>0</v>
      </c>
      <c r="AR363" s="48">
        <f t="shared" si="5990"/>
        <v>0</v>
      </c>
      <c r="AS363" s="48">
        <f t="shared" si="5990"/>
        <v>0</v>
      </c>
      <c r="AT363" s="48">
        <f t="shared" si="5990"/>
        <v>0</v>
      </c>
      <c r="AU363" s="48">
        <f t="shared" si="5990"/>
        <v>0</v>
      </c>
      <c r="AV363" s="48">
        <f t="shared" si="5990"/>
        <v>0</v>
      </c>
      <c r="AW363" s="48">
        <f t="shared" si="5990"/>
        <v>0</v>
      </c>
      <c r="AX363" s="48">
        <f t="shared" si="5990"/>
        <v>0</v>
      </c>
      <c r="AY363" s="48">
        <f t="shared" si="5990"/>
        <v>0</v>
      </c>
      <c r="AZ363" s="48">
        <f t="shared" si="5990"/>
        <v>0</v>
      </c>
      <c r="BA363" s="48">
        <f t="shared" si="5990"/>
        <v>0</v>
      </c>
      <c r="BB363" s="48">
        <f t="shared" si="5990"/>
        <v>0</v>
      </c>
      <c r="BC363" s="48"/>
      <c r="BE363" t="s">
        <v>205</v>
      </c>
      <c r="CH363">
        <f>BF334*AP363</f>
        <v>0</v>
      </c>
      <c r="CI363">
        <f t="shared" ref="CI363" si="6202">BG334*AQ363</f>
        <v>0</v>
      </c>
      <c r="CJ363">
        <f t="shared" ref="CJ363" si="6203">BH334*AR363</f>
        <v>0</v>
      </c>
      <c r="CK363">
        <f t="shared" ref="CK363" si="6204">BI334*AS363</f>
        <v>0</v>
      </c>
      <c r="CL363">
        <f t="shared" ref="CL363" si="6205">BJ334*AT363</f>
        <v>0</v>
      </c>
      <c r="CM363">
        <f t="shared" ref="CM363" si="6206">BK334*AU363</f>
        <v>0</v>
      </c>
      <c r="CN363">
        <f t="shared" ref="CN363" si="6207">BL334*AV363</f>
        <v>0</v>
      </c>
      <c r="CO363">
        <f t="shared" ref="CO363" si="6208">BM334*AW363</f>
        <v>0</v>
      </c>
      <c r="CP363">
        <f t="shared" ref="CP363" si="6209">BN334*AX363</f>
        <v>0</v>
      </c>
      <c r="CQ363">
        <f t="shared" ref="CQ363" si="6210">BO334*AY363</f>
        <v>0</v>
      </c>
      <c r="CR363">
        <f t="shared" ref="CR363" si="6211">BP334*AZ363</f>
        <v>0</v>
      </c>
      <c r="CS363">
        <f t="shared" ref="CS363" si="6212">BQ334*BA363</f>
        <v>0</v>
      </c>
      <c r="CT363">
        <f t="shared" ref="CT363" si="6213">BR334*BB363</f>
        <v>0</v>
      </c>
    </row>
    <row r="364" spans="6:98" x14ac:dyDescent="0.3">
      <c r="F364" s="91">
        <f t="shared" ref="F364:H364" si="6214">F363</f>
        <v>160</v>
      </c>
      <c r="G364" s="91">
        <f t="shared" si="6214"/>
        <v>160</v>
      </c>
      <c r="H364" s="4">
        <f t="shared" si="6214"/>
        <v>1</v>
      </c>
      <c r="I364">
        <v>145</v>
      </c>
      <c r="J364" s="48">
        <f t="shared" si="5464"/>
        <v>0</v>
      </c>
      <c r="K364" s="48">
        <f t="shared" si="6156"/>
        <v>0</v>
      </c>
      <c r="L364" s="98">
        <f t="shared" si="5466"/>
        <v>0</v>
      </c>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f>$J364+$K364+$L364</f>
        <v>0</v>
      </c>
      <c r="AR364" s="48">
        <f t="shared" si="5990"/>
        <v>0</v>
      </c>
      <c r="AS364" s="48">
        <f t="shared" si="5990"/>
        <v>0</v>
      </c>
      <c r="AT364" s="48">
        <f t="shared" si="5990"/>
        <v>0</v>
      </c>
      <c r="AU364" s="48">
        <f t="shared" si="5990"/>
        <v>0</v>
      </c>
      <c r="AV364" s="48">
        <f t="shared" si="5990"/>
        <v>0</v>
      </c>
      <c r="AW364" s="48">
        <f t="shared" si="5990"/>
        <v>0</v>
      </c>
      <c r="AX364" s="48">
        <f t="shared" si="5990"/>
        <v>0</v>
      </c>
      <c r="AY364" s="48">
        <f t="shared" si="5990"/>
        <v>0</v>
      </c>
      <c r="AZ364" s="48">
        <f t="shared" si="5990"/>
        <v>0</v>
      </c>
      <c r="BA364" s="48">
        <f t="shared" si="5990"/>
        <v>0</v>
      </c>
      <c r="BB364" s="48">
        <f t="shared" si="5990"/>
        <v>0</v>
      </c>
      <c r="BC364" s="48"/>
      <c r="BE364" t="s">
        <v>206</v>
      </c>
      <c r="CI364">
        <f>BF334*AQ364</f>
        <v>0</v>
      </c>
      <c r="CJ364">
        <f t="shared" ref="CJ364" si="6215">BG334*AR364</f>
        <v>0</v>
      </c>
      <c r="CK364">
        <f t="shared" ref="CK364" si="6216">BH334*AS364</f>
        <v>0</v>
      </c>
      <c r="CL364">
        <f t="shared" ref="CL364" si="6217">BI334*AT364</f>
        <v>0</v>
      </c>
      <c r="CM364">
        <f t="shared" ref="CM364" si="6218">BJ334*AU364</f>
        <v>0</v>
      </c>
      <c r="CN364">
        <f t="shared" ref="CN364" si="6219">BK334*AV364</f>
        <v>0</v>
      </c>
      <c r="CO364">
        <f t="shared" ref="CO364" si="6220">BL334*AW364</f>
        <v>0</v>
      </c>
      <c r="CP364">
        <f t="shared" ref="CP364" si="6221">BM334*AX364</f>
        <v>0</v>
      </c>
      <c r="CQ364">
        <f t="shared" ref="CQ364" si="6222">BN334*AY364</f>
        <v>0</v>
      </c>
      <c r="CR364">
        <f t="shared" ref="CR364" si="6223">BO334*AZ364</f>
        <v>0</v>
      </c>
      <c r="CS364">
        <f t="shared" ref="CS364" si="6224">BP334*BA364</f>
        <v>0</v>
      </c>
      <c r="CT364">
        <f t="shared" ref="CT364" si="6225">BQ334*BB364</f>
        <v>0</v>
      </c>
    </row>
    <row r="365" spans="6:98" x14ac:dyDescent="0.3">
      <c r="F365" s="91">
        <f t="shared" ref="F365:H365" si="6226">F364</f>
        <v>160</v>
      </c>
      <c r="G365" s="91">
        <f t="shared" si="6226"/>
        <v>160</v>
      </c>
      <c r="H365" s="4">
        <f t="shared" si="6226"/>
        <v>1</v>
      </c>
      <c r="I365">
        <v>150</v>
      </c>
      <c r="J365" s="48">
        <f t="shared" si="5464"/>
        <v>0</v>
      </c>
      <c r="K365" s="48">
        <f t="shared" si="6156"/>
        <v>0</v>
      </c>
      <c r="L365" s="98">
        <f t="shared" si="5466"/>
        <v>0</v>
      </c>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f>$J365+$K365+$L365</f>
        <v>0</v>
      </c>
      <c r="AS365" s="48">
        <f t="shared" si="5990"/>
        <v>0</v>
      </c>
      <c r="AT365" s="48">
        <f t="shared" si="5990"/>
        <v>0</v>
      </c>
      <c r="AU365" s="48">
        <f t="shared" si="5990"/>
        <v>0</v>
      </c>
      <c r="AV365" s="48">
        <f t="shared" si="5990"/>
        <v>0</v>
      </c>
      <c r="AW365" s="48">
        <f t="shared" si="5990"/>
        <v>0</v>
      </c>
      <c r="AX365" s="48">
        <f t="shared" si="5990"/>
        <v>0</v>
      </c>
      <c r="AY365" s="48">
        <f t="shared" si="5990"/>
        <v>0</v>
      </c>
      <c r="AZ365" s="48">
        <f t="shared" si="5990"/>
        <v>0</v>
      </c>
      <c r="BA365" s="48">
        <f t="shared" si="5990"/>
        <v>0</v>
      </c>
      <c r="BB365" s="48">
        <f t="shared" si="5990"/>
        <v>0</v>
      </c>
      <c r="BC365" s="48"/>
      <c r="BE365" t="s">
        <v>207</v>
      </c>
      <c r="CJ365">
        <f>BF334*AR365</f>
        <v>0</v>
      </c>
      <c r="CK365">
        <f t="shared" ref="CK365" si="6227">BG334*AS365</f>
        <v>0</v>
      </c>
      <c r="CL365">
        <f t="shared" ref="CL365" si="6228">BH334*AT365</f>
        <v>0</v>
      </c>
      <c r="CM365">
        <f t="shared" ref="CM365" si="6229">BI334*AU365</f>
        <v>0</v>
      </c>
      <c r="CN365">
        <f t="shared" ref="CN365" si="6230">BJ334*AV365</f>
        <v>0</v>
      </c>
      <c r="CO365">
        <f t="shared" ref="CO365" si="6231">BK334*AW365</f>
        <v>0</v>
      </c>
      <c r="CP365">
        <f t="shared" ref="CP365" si="6232">BL334*AX365</f>
        <v>0</v>
      </c>
      <c r="CQ365">
        <f t="shared" ref="CQ365" si="6233">BM334*AY365</f>
        <v>0</v>
      </c>
      <c r="CR365">
        <f t="shared" ref="CR365" si="6234">BN334*AZ365</f>
        <v>0</v>
      </c>
      <c r="CS365">
        <f t="shared" ref="CS365" si="6235">BO334*BA365</f>
        <v>0</v>
      </c>
      <c r="CT365">
        <f t="shared" ref="CT365" si="6236">BP334*BB365</f>
        <v>0</v>
      </c>
    </row>
    <row r="366" spans="6:98" x14ac:dyDescent="0.3">
      <c r="F366" s="91">
        <f t="shared" ref="F366:H366" si="6237">F365</f>
        <v>160</v>
      </c>
      <c r="G366" s="91">
        <f t="shared" si="6237"/>
        <v>160</v>
      </c>
      <c r="H366" s="4">
        <f t="shared" si="6237"/>
        <v>1</v>
      </c>
      <c r="I366">
        <v>155</v>
      </c>
      <c r="J366" s="48">
        <f t="shared" si="5464"/>
        <v>0</v>
      </c>
      <c r="K366" s="48">
        <f>IF(IF(AND(I366&gt;=(F366*2),I366&lt;=G366+F366+(G366-F366+5)+1),((H366)^2)*(I367-F366*2)/5,0)&lt;=H366,IF(AND(I366&gt;=(F366*2),I366&lt;=G366+F366+(G366-F366+5)+1),((H366)^2)*(I367-F366*2)/5,0),(K365-H366^2))</f>
        <v>0</v>
      </c>
      <c r="L366" s="98">
        <f t="shared" si="5466"/>
        <v>0</v>
      </c>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f>$J366+$K366+$L366</f>
        <v>0</v>
      </c>
      <c r="AT366" s="48">
        <f t="shared" si="5990"/>
        <v>0</v>
      </c>
      <c r="AU366" s="48">
        <f t="shared" si="5990"/>
        <v>0</v>
      </c>
      <c r="AV366" s="48">
        <f t="shared" si="5990"/>
        <v>0</v>
      </c>
      <c r="AW366" s="48">
        <f t="shared" si="5990"/>
        <v>0</v>
      </c>
      <c r="AX366" s="48">
        <f t="shared" si="5990"/>
        <v>0</v>
      </c>
      <c r="AY366" s="48">
        <f t="shared" si="5990"/>
        <v>0</v>
      </c>
      <c r="AZ366" s="48">
        <f t="shared" si="5990"/>
        <v>0</v>
      </c>
      <c r="BA366" s="48">
        <f t="shared" si="5990"/>
        <v>0</v>
      </c>
      <c r="BB366" s="48">
        <f t="shared" si="5990"/>
        <v>0</v>
      </c>
      <c r="BC366" s="48"/>
      <c r="BE366" t="s">
        <v>208</v>
      </c>
      <c r="CK366">
        <f>BF334*AS366</f>
        <v>0</v>
      </c>
      <c r="CL366">
        <f t="shared" ref="CL366" si="6238">BG334*AT366</f>
        <v>0</v>
      </c>
      <c r="CM366">
        <f t="shared" ref="CM366" si="6239">BH334*AU366</f>
        <v>0</v>
      </c>
      <c r="CN366">
        <f t="shared" ref="CN366" si="6240">BI334*AV366</f>
        <v>0</v>
      </c>
      <c r="CO366">
        <f t="shared" ref="CO366" si="6241">BJ334*AW366</f>
        <v>0</v>
      </c>
      <c r="CP366">
        <f t="shared" ref="CP366" si="6242">BK334*AX366</f>
        <v>0</v>
      </c>
      <c r="CQ366">
        <f t="shared" ref="CQ366" si="6243">BL334*AY366</f>
        <v>0</v>
      </c>
      <c r="CR366">
        <f t="shared" ref="CR366" si="6244">BM334*AZ366</f>
        <v>0</v>
      </c>
      <c r="CS366">
        <f t="shared" ref="CS366" si="6245">BN334*BA366</f>
        <v>0</v>
      </c>
      <c r="CT366">
        <f t="shared" ref="CT366" si="6246">BO334*BB366</f>
        <v>0</v>
      </c>
    </row>
    <row r="367" spans="6:98" x14ac:dyDescent="0.3">
      <c r="F367" s="91">
        <f t="shared" ref="F367:H367" si="6247">F366</f>
        <v>160</v>
      </c>
      <c r="G367" s="91">
        <f t="shared" si="6247"/>
        <v>160</v>
      </c>
      <c r="H367" s="4">
        <f t="shared" si="6247"/>
        <v>1</v>
      </c>
      <c r="I367">
        <v>160</v>
      </c>
      <c r="J367" s="48">
        <f t="shared" si="5464"/>
        <v>1</v>
      </c>
      <c r="K367" s="48">
        <f t="shared" ref="K367:K375" si="6248">IF(IF(AND(I367&gt;=(F367*2),I367&lt;=G367+F367+(G367-F367+5)+1),((H367)^2)*(I368-F367*2)/5,0)&lt;=H367,IF(AND(I367&gt;=(F367*2),I367&lt;=G367+F367+(G367-F367+5)+1),((H367)^2)*(I368-F367*2)/5,0),(K366-H367^2))</f>
        <v>0</v>
      </c>
      <c r="L367" s="98">
        <f t="shared" si="5466"/>
        <v>0</v>
      </c>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f>$J367+$K367+$L367</f>
        <v>1</v>
      </c>
      <c r="AU367" s="48">
        <f t="shared" si="5990"/>
        <v>1</v>
      </c>
      <c r="AV367" s="48">
        <f t="shared" si="5990"/>
        <v>1</v>
      </c>
      <c r="AW367" s="48">
        <f t="shared" si="5990"/>
        <v>1</v>
      </c>
      <c r="AX367" s="48">
        <f t="shared" si="5990"/>
        <v>1</v>
      </c>
      <c r="AY367" s="48">
        <f t="shared" si="5990"/>
        <v>1</v>
      </c>
      <c r="AZ367" s="48">
        <f t="shared" si="5990"/>
        <v>1</v>
      </c>
      <c r="BA367" s="48">
        <f t="shared" si="5990"/>
        <v>1</v>
      </c>
      <c r="BB367" s="48">
        <f t="shared" si="5990"/>
        <v>1</v>
      </c>
      <c r="BC367" s="48"/>
      <c r="BE367" t="s">
        <v>209</v>
      </c>
      <c r="CL367">
        <f>BF334*AT367</f>
        <v>0</v>
      </c>
      <c r="CM367">
        <f t="shared" ref="CM367" si="6249">BG334*AU367</f>
        <v>0.26309051863775373</v>
      </c>
      <c r="CN367">
        <f t="shared" ref="CN367" si="6250">BH334*AV367</f>
        <v>1.7539367909183585</v>
      </c>
      <c r="CO367">
        <f t="shared" ref="CO367" si="6251">BI334*AW367</f>
        <v>4.3848419772958955</v>
      </c>
      <c r="CP367">
        <f t="shared" ref="CP367" si="6252">BJ334*AX367</f>
        <v>8.7696839545917911</v>
      </c>
      <c r="CQ367">
        <f t="shared" ref="CQ367" si="6253">BK334*AY367</f>
        <v>21.339930486092882</v>
      </c>
      <c r="CR367">
        <f t="shared" ref="CR367" si="6254">BL334*AZ367</f>
        <v>46.388238267698966</v>
      </c>
      <c r="CS367">
        <f t="shared" ref="CS367" si="6255">BM334*BA367</f>
        <v>79.072769001761102</v>
      </c>
      <c r="CT367">
        <f t="shared" ref="CT367" si="6256">BN334*BB367</f>
        <v>101.98072410753926</v>
      </c>
    </row>
    <row r="368" spans="6:98" x14ac:dyDescent="0.3">
      <c r="F368" s="91">
        <f t="shared" ref="F368:H368" si="6257">F367</f>
        <v>160</v>
      </c>
      <c r="G368" s="91">
        <f t="shared" si="6257"/>
        <v>160</v>
      </c>
      <c r="H368" s="4">
        <f t="shared" si="6257"/>
        <v>1</v>
      </c>
      <c r="I368">
        <v>165</v>
      </c>
      <c r="J368" s="48">
        <f t="shared" si="5464"/>
        <v>0</v>
      </c>
      <c r="K368" s="48">
        <f t="shared" si="6248"/>
        <v>0</v>
      </c>
      <c r="L368" s="98">
        <f t="shared" si="5466"/>
        <v>0</v>
      </c>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f>$J368+$K368+$L368</f>
        <v>0</v>
      </c>
      <c r="AV368" s="48">
        <f t="shared" ref="AV368:BB373" si="6258">$J368+$K368+$L368</f>
        <v>0</v>
      </c>
      <c r="AW368" s="48">
        <f t="shared" si="6258"/>
        <v>0</v>
      </c>
      <c r="AX368" s="48">
        <f t="shared" si="6258"/>
        <v>0</v>
      </c>
      <c r="AY368" s="48">
        <f t="shared" si="6258"/>
        <v>0</v>
      </c>
      <c r="AZ368" s="48">
        <f t="shared" si="6258"/>
        <v>0</v>
      </c>
      <c r="BA368" s="48">
        <f t="shared" si="6258"/>
        <v>0</v>
      </c>
      <c r="BB368" s="48">
        <f t="shared" si="6258"/>
        <v>0</v>
      </c>
      <c r="BC368" s="48"/>
      <c r="BE368" t="s">
        <v>210</v>
      </c>
      <c r="CM368">
        <f>BF334*AU368</f>
        <v>0</v>
      </c>
      <c r="CN368">
        <f t="shared" ref="CN368" si="6259">BG334*AV368</f>
        <v>0</v>
      </c>
      <c r="CO368">
        <f t="shared" ref="CO368" si="6260">BH334*AW368</f>
        <v>0</v>
      </c>
      <c r="CP368">
        <f t="shared" ref="CP368" si="6261">BI334*AX368</f>
        <v>0</v>
      </c>
      <c r="CQ368">
        <f t="shared" ref="CQ368" si="6262">BJ334*AY368</f>
        <v>0</v>
      </c>
      <c r="CR368">
        <f t="shared" ref="CR368" si="6263">BK334*AZ368</f>
        <v>0</v>
      </c>
      <c r="CS368">
        <f t="shared" ref="CS368" si="6264">BL334*BA368</f>
        <v>0</v>
      </c>
      <c r="CT368">
        <f t="shared" ref="CT368" si="6265">BM334*BB368</f>
        <v>0</v>
      </c>
    </row>
    <row r="369" spans="1:98" x14ac:dyDescent="0.3">
      <c r="F369" s="91">
        <f t="shared" ref="F369:H369" si="6266">F368</f>
        <v>160</v>
      </c>
      <c r="G369" s="91">
        <f t="shared" si="6266"/>
        <v>160</v>
      </c>
      <c r="H369" s="4">
        <f t="shared" si="6266"/>
        <v>1</v>
      </c>
      <c r="I369">
        <v>170</v>
      </c>
      <c r="J369" s="48">
        <f t="shared" si="5464"/>
        <v>0</v>
      </c>
      <c r="K369" s="48">
        <f t="shared" si="6248"/>
        <v>0</v>
      </c>
      <c r="L369" s="98">
        <f t="shared" si="5466"/>
        <v>0</v>
      </c>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f>$J369+$K369+$L369</f>
        <v>0</v>
      </c>
      <c r="AW369" s="48">
        <f t="shared" si="6258"/>
        <v>0</v>
      </c>
      <c r="AX369" s="48">
        <f t="shared" si="6258"/>
        <v>0</v>
      </c>
      <c r="AY369" s="48">
        <f t="shared" si="6258"/>
        <v>0</v>
      </c>
      <c r="AZ369" s="48">
        <f t="shared" si="6258"/>
        <v>0</v>
      </c>
      <c r="BA369" s="48">
        <f t="shared" si="6258"/>
        <v>0</v>
      </c>
      <c r="BB369" s="48">
        <f t="shared" si="6258"/>
        <v>0</v>
      </c>
      <c r="BC369" s="48"/>
      <c r="BE369" t="s">
        <v>211</v>
      </c>
      <c r="CN369">
        <f>BF334*AV369</f>
        <v>0</v>
      </c>
      <c r="CO369">
        <f t="shared" ref="CO369" si="6267">BG334*AW369</f>
        <v>0</v>
      </c>
      <c r="CP369">
        <f t="shared" ref="CP369" si="6268">BH334*AX369</f>
        <v>0</v>
      </c>
      <c r="CQ369">
        <f t="shared" ref="CQ369" si="6269">BI334*AY369</f>
        <v>0</v>
      </c>
      <c r="CR369">
        <f t="shared" ref="CR369" si="6270">BJ334*AZ369</f>
        <v>0</v>
      </c>
      <c r="CS369">
        <f t="shared" ref="CS369" si="6271">BK334*BA369</f>
        <v>0</v>
      </c>
      <c r="CT369">
        <f t="shared" ref="CT369" si="6272">BL334*BB369</f>
        <v>0</v>
      </c>
    </row>
    <row r="370" spans="1:98" x14ac:dyDescent="0.3">
      <c r="F370" s="91">
        <f t="shared" ref="F370:H370" si="6273">F369</f>
        <v>160</v>
      </c>
      <c r="G370" s="91">
        <f t="shared" si="6273"/>
        <v>160</v>
      </c>
      <c r="H370" s="4">
        <f t="shared" si="6273"/>
        <v>1</v>
      </c>
      <c r="I370">
        <v>175</v>
      </c>
      <c r="J370" s="48">
        <f t="shared" si="5464"/>
        <v>0</v>
      </c>
      <c r="K370" s="48">
        <f t="shared" si="6248"/>
        <v>0</v>
      </c>
      <c r="L370" s="98">
        <f t="shared" si="5466"/>
        <v>0</v>
      </c>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f>$J370+$K370+$L370</f>
        <v>0</v>
      </c>
      <c r="AX370" s="48">
        <f t="shared" si="6258"/>
        <v>0</v>
      </c>
      <c r="AY370" s="48">
        <f t="shared" si="6258"/>
        <v>0</v>
      </c>
      <c r="AZ370" s="48">
        <f t="shared" si="6258"/>
        <v>0</v>
      </c>
      <c r="BA370" s="48">
        <f t="shared" si="6258"/>
        <v>0</v>
      </c>
      <c r="BB370" s="48">
        <f t="shared" si="6258"/>
        <v>0</v>
      </c>
      <c r="BC370" s="48"/>
      <c r="BE370" t="s">
        <v>212</v>
      </c>
      <c r="CO370">
        <f>BF334*AW370</f>
        <v>0</v>
      </c>
      <c r="CP370">
        <f t="shared" ref="CP370" si="6274">BG334*AX370</f>
        <v>0</v>
      </c>
      <c r="CQ370">
        <f t="shared" ref="CQ370" si="6275">BH334*AY370</f>
        <v>0</v>
      </c>
      <c r="CR370">
        <f t="shared" ref="CR370" si="6276">BI334*AZ370</f>
        <v>0</v>
      </c>
      <c r="CS370">
        <f t="shared" ref="CS370" si="6277">BJ334*BA370</f>
        <v>0</v>
      </c>
      <c r="CT370">
        <f t="shared" ref="CT370" si="6278">BK334*BB370</f>
        <v>0</v>
      </c>
    </row>
    <row r="371" spans="1:98" x14ac:dyDescent="0.3">
      <c r="F371" s="91">
        <f t="shared" ref="F371:H371" si="6279">F370</f>
        <v>160</v>
      </c>
      <c r="G371" s="91">
        <f t="shared" si="6279"/>
        <v>160</v>
      </c>
      <c r="H371" s="4">
        <f t="shared" si="6279"/>
        <v>1</v>
      </c>
      <c r="I371">
        <v>180</v>
      </c>
      <c r="J371" s="48">
        <f t="shared" si="5464"/>
        <v>0</v>
      </c>
      <c r="K371" s="48">
        <f t="shared" si="6248"/>
        <v>0</v>
      </c>
      <c r="L371" s="98">
        <f t="shared" si="5466"/>
        <v>0</v>
      </c>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f>$J371+$K371+$L371</f>
        <v>0</v>
      </c>
      <c r="AY371" s="48">
        <f t="shared" si="6258"/>
        <v>0</v>
      </c>
      <c r="AZ371" s="48">
        <f t="shared" si="6258"/>
        <v>0</v>
      </c>
      <c r="BA371" s="48">
        <f t="shared" si="6258"/>
        <v>0</v>
      </c>
      <c r="BB371" s="48">
        <f t="shared" si="6258"/>
        <v>0</v>
      </c>
      <c r="BC371" s="48"/>
      <c r="BE371" t="s">
        <v>213</v>
      </c>
      <c r="CP371">
        <f>BF334*AX371</f>
        <v>0</v>
      </c>
      <c r="CQ371">
        <f t="shared" ref="CQ371" si="6280">BG334*AY371</f>
        <v>0</v>
      </c>
      <c r="CR371">
        <f t="shared" ref="CR371" si="6281">BH334*AZ371</f>
        <v>0</v>
      </c>
      <c r="CS371">
        <f t="shared" ref="CS371" si="6282">BI334*BA371</f>
        <v>0</v>
      </c>
      <c r="CT371">
        <f t="shared" ref="CT371" si="6283">BJ334*BB371</f>
        <v>0</v>
      </c>
    </row>
    <row r="372" spans="1:98" x14ac:dyDescent="0.3">
      <c r="F372" s="91">
        <f t="shared" ref="F372:H372" si="6284">F371</f>
        <v>160</v>
      </c>
      <c r="G372" s="91">
        <f t="shared" si="6284"/>
        <v>160</v>
      </c>
      <c r="H372" s="4">
        <f t="shared" si="6284"/>
        <v>1</v>
      </c>
      <c r="I372">
        <v>185</v>
      </c>
      <c r="J372" s="48">
        <f t="shared" si="5464"/>
        <v>0</v>
      </c>
      <c r="K372" s="48">
        <f t="shared" si="6248"/>
        <v>0</v>
      </c>
      <c r="L372" s="98">
        <f t="shared" si="5466"/>
        <v>0</v>
      </c>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f>$J372+$K372+$L372</f>
        <v>0</v>
      </c>
      <c r="AZ372" s="48">
        <f t="shared" si="6258"/>
        <v>0</v>
      </c>
      <c r="BA372" s="48">
        <f t="shared" si="6258"/>
        <v>0</v>
      </c>
      <c r="BB372" s="48">
        <f t="shared" si="6258"/>
        <v>0</v>
      </c>
      <c r="BC372" s="48"/>
      <c r="BE372" t="s">
        <v>214</v>
      </c>
      <c r="CQ372">
        <f>BF334*AY372</f>
        <v>0</v>
      </c>
      <c r="CR372">
        <f t="shared" ref="CR372" si="6285">BG334*AZ372</f>
        <v>0</v>
      </c>
      <c r="CS372">
        <f t="shared" ref="CS372" si="6286">BH334*BA372</f>
        <v>0</v>
      </c>
      <c r="CT372">
        <f t="shared" ref="CT372" si="6287">BI334*BB372</f>
        <v>0</v>
      </c>
    </row>
    <row r="373" spans="1:98" x14ac:dyDescent="0.3">
      <c r="F373" s="91">
        <f t="shared" ref="F373:H373" si="6288">F372</f>
        <v>160</v>
      </c>
      <c r="G373" s="91">
        <f t="shared" si="6288"/>
        <v>160</v>
      </c>
      <c r="H373" s="4">
        <f t="shared" si="6288"/>
        <v>1</v>
      </c>
      <c r="I373">
        <v>190</v>
      </c>
      <c r="J373" s="48">
        <f t="shared" si="5464"/>
        <v>0</v>
      </c>
      <c r="K373" s="48">
        <f t="shared" si="6248"/>
        <v>0</v>
      </c>
      <c r="L373" s="98">
        <f t="shared" si="5466"/>
        <v>0</v>
      </c>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f>$J373+$K373+$L373</f>
        <v>0</v>
      </c>
      <c r="BA373" s="48">
        <f t="shared" si="6258"/>
        <v>0</v>
      </c>
      <c r="BB373" s="48">
        <f t="shared" si="6258"/>
        <v>0</v>
      </c>
      <c r="BC373" s="48"/>
      <c r="BE373" t="s">
        <v>215</v>
      </c>
      <c r="CR373">
        <f>BF334*AZ373</f>
        <v>0</v>
      </c>
      <c r="CS373">
        <f t="shared" ref="CS373" si="6289">BG334*BA373</f>
        <v>0</v>
      </c>
      <c r="CT373">
        <f t="shared" ref="CT373" si="6290">BH334*BB373</f>
        <v>0</v>
      </c>
    </row>
    <row r="374" spans="1:98" x14ac:dyDescent="0.3">
      <c r="F374" s="91">
        <f t="shared" ref="F374:H374" si="6291">F373</f>
        <v>160</v>
      </c>
      <c r="G374" s="91">
        <f t="shared" si="6291"/>
        <v>160</v>
      </c>
      <c r="H374" s="4">
        <f t="shared" si="6291"/>
        <v>1</v>
      </c>
      <c r="I374">
        <v>195</v>
      </c>
      <c r="J374" s="48">
        <f t="shared" si="5464"/>
        <v>0</v>
      </c>
      <c r="K374" s="48">
        <f t="shared" si="6248"/>
        <v>0</v>
      </c>
      <c r="L374" s="98">
        <f t="shared" si="5466"/>
        <v>0</v>
      </c>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f>$J374+$K374+$L374</f>
        <v>0</v>
      </c>
      <c r="BB374" s="48">
        <f>$J374+$K374+$L374</f>
        <v>0</v>
      </c>
      <c r="BC374" s="48"/>
      <c r="BE374" t="s">
        <v>216</v>
      </c>
      <c r="CS374">
        <f>BF334*BA374</f>
        <v>0</v>
      </c>
      <c r="CT374">
        <f>BG334*BB374</f>
        <v>0</v>
      </c>
    </row>
    <row r="375" spans="1:98" x14ac:dyDescent="0.3">
      <c r="F375" s="91">
        <f t="shared" ref="F375:H375" si="6292">F374</f>
        <v>160</v>
      </c>
      <c r="G375" s="91">
        <f t="shared" si="6292"/>
        <v>160</v>
      </c>
      <c r="H375" s="4">
        <f t="shared" si="6292"/>
        <v>1</v>
      </c>
      <c r="I375">
        <v>200</v>
      </c>
      <c r="J375" s="48">
        <f t="shared" si="5464"/>
        <v>0</v>
      </c>
      <c r="K375" s="48">
        <f t="shared" si="6248"/>
        <v>0</v>
      </c>
      <c r="L375" s="98">
        <f t="shared" si="5466"/>
        <v>0</v>
      </c>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f>$J375+$K375+$L375</f>
        <v>0</v>
      </c>
      <c r="BC375" s="48"/>
      <c r="BE375" s="3" t="s">
        <v>217</v>
      </c>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f>BF334*BB375</f>
        <v>0</v>
      </c>
    </row>
    <row r="376" spans="1:98" x14ac:dyDescent="0.3">
      <c r="I376">
        <v>205</v>
      </c>
      <c r="BE376" s="19" t="s">
        <v>176</v>
      </c>
      <c r="BF376" s="99">
        <f>SUM(BF334:BF375)</f>
        <v>0</v>
      </c>
      <c r="BG376" s="99">
        <f t="shared" ref="BG376:CT376" si="6293">SUM(BG334:BG375)</f>
        <v>0.26309051863775373</v>
      </c>
      <c r="BH376" s="99">
        <f t="shared" si="6293"/>
        <v>1.7539367909183585</v>
      </c>
      <c r="BI376" s="99">
        <f t="shared" si="6293"/>
        <v>4.3848419772958955</v>
      </c>
      <c r="BJ376" s="99">
        <f t="shared" si="6293"/>
        <v>8.7696839545917911</v>
      </c>
      <c r="BK376" s="99">
        <f t="shared" si="6293"/>
        <v>21.339930486092882</v>
      </c>
      <c r="BL376" s="99">
        <f t="shared" si="6293"/>
        <v>46.388238267698966</v>
      </c>
      <c r="BM376" s="99">
        <f t="shared" si="6293"/>
        <v>79.072769001761102</v>
      </c>
      <c r="BN376" s="99">
        <f t="shared" si="6293"/>
        <v>101.98072410753926</v>
      </c>
      <c r="BO376" s="99">
        <f t="shared" si="6293"/>
        <v>110.28886878703752</v>
      </c>
      <c r="BP376" s="99">
        <f t="shared" si="6293"/>
        <v>120.51718332363258</v>
      </c>
      <c r="BQ376" s="99">
        <f t="shared" si="6293"/>
        <v>127.72575287055062</v>
      </c>
      <c r="BR376" s="99">
        <f t="shared" si="6293"/>
        <v>142.32423773339431</v>
      </c>
      <c r="BS376" s="99">
        <f t="shared" si="6293"/>
        <v>153.93267555961003</v>
      </c>
      <c r="BT376" s="99">
        <f t="shared" si="6293"/>
        <v>166.66755457798649</v>
      </c>
      <c r="BU376" s="99">
        <f t="shared" si="6293"/>
        <v>179.83274273459401</v>
      </c>
      <c r="BV376" s="99">
        <f t="shared" si="6293"/>
        <v>192.26407178222073</v>
      </c>
      <c r="BW376" s="99">
        <f t="shared" si="6293"/>
        <v>206.38924788347995</v>
      </c>
      <c r="BX376" s="99">
        <f t="shared" si="6293"/>
        <v>218.42797736640438</v>
      </c>
      <c r="BY376" s="99">
        <f t="shared" si="6293"/>
        <v>231.76208905081705</v>
      </c>
      <c r="BZ376" s="99">
        <f t="shared" si="6293"/>
        <v>244.14496185671598</v>
      </c>
      <c r="CA376" s="99">
        <f t="shared" si="6293"/>
        <v>253.68568608362617</v>
      </c>
      <c r="CB376" s="99">
        <f t="shared" si="6293"/>
        <v>258.4528838339229</v>
      </c>
      <c r="CC376" s="99">
        <f t="shared" si="6293"/>
        <v>262.15077164079639</v>
      </c>
      <c r="CD376" s="99">
        <f t="shared" si="6293"/>
        <v>268.49748947591763</v>
      </c>
      <c r="CE376" s="99">
        <f t="shared" si="6293"/>
        <v>272.15192072870263</v>
      </c>
      <c r="CF376" s="99">
        <f t="shared" si="6293"/>
        <v>275.40452620252574</v>
      </c>
      <c r="CG376" s="99">
        <f t="shared" si="6293"/>
        <v>279.39789088654601</v>
      </c>
      <c r="CH376" s="99">
        <f t="shared" si="6293"/>
        <v>284.61867191125424</v>
      </c>
      <c r="CI376" s="99">
        <f t="shared" si="6293"/>
        <v>287.11958001483293</v>
      </c>
      <c r="CJ376" s="99">
        <f t="shared" si="6293"/>
        <v>291.23551480090384</v>
      </c>
      <c r="CK376" s="99">
        <f t="shared" si="6293"/>
        <v>294.5672496746314</v>
      </c>
      <c r="CL376" s="99">
        <f t="shared" si="6293"/>
        <v>298.15089262193965</v>
      </c>
      <c r="CM376" s="99">
        <f t="shared" si="6293"/>
        <v>0.26309051863775373</v>
      </c>
      <c r="CN376" s="99">
        <f t="shared" si="6293"/>
        <v>1.7539367909183585</v>
      </c>
      <c r="CO376" s="99">
        <f t="shared" si="6293"/>
        <v>4.3848419772958955</v>
      </c>
      <c r="CP376" s="99">
        <f t="shared" si="6293"/>
        <v>8.7696839545917911</v>
      </c>
      <c r="CQ376" s="99">
        <f t="shared" si="6293"/>
        <v>21.339930486092882</v>
      </c>
      <c r="CR376" s="99">
        <f t="shared" si="6293"/>
        <v>46.388238267698966</v>
      </c>
      <c r="CS376" s="99">
        <f t="shared" si="6293"/>
        <v>79.072769001761102</v>
      </c>
      <c r="CT376" s="99">
        <f t="shared" si="6293"/>
        <v>101.98072410753926</v>
      </c>
    </row>
    <row r="378" spans="1:98" x14ac:dyDescent="0.3">
      <c r="A378" s="60" t="s">
        <v>328</v>
      </c>
    </row>
    <row r="379" spans="1:98" x14ac:dyDescent="0.3">
      <c r="A379" s="100"/>
      <c r="B379" s="100" t="s">
        <v>163</v>
      </c>
      <c r="C379" s="100" t="s">
        <v>164</v>
      </c>
      <c r="D379" t="s">
        <v>167</v>
      </c>
      <c r="E379" t="s">
        <v>166</v>
      </c>
    </row>
    <row r="380" spans="1:98" x14ac:dyDescent="0.3">
      <c r="A380" s="100" t="s">
        <v>165</v>
      </c>
      <c r="B380" s="93">
        <v>80</v>
      </c>
      <c r="C380" s="93">
        <v>80</v>
      </c>
      <c r="D380">
        <f>C380-B380+5</f>
        <v>5</v>
      </c>
      <c r="E380" s="4">
        <f>100/(D380/5)/100</f>
        <v>1</v>
      </c>
      <c r="N380" s="19">
        <v>0</v>
      </c>
      <c r="O380" s="19">
        <v>5</v>
      </c>
      <c r="P380" s="19">
        <v>10</v>
      </c>
      <c r="Q380" s="19">
        <v>15</v>
      </c>
      <c r="R380" s="19">
        <v>20</v>
      </c>
      <c r="S380" s="19">
        <v>25</v>
      </c>
      <c r="T380" s="19">
        <v>30</v>
      </c>
      <c r="U380" s="19">
        <v>35</v>
      </c>
      <c r="V380" s="19">
        <v>40</v>
      </c>
      <c r="W380" s="19">
        <v>45</v>
      </c>
      <c r="X380" s="19">
        <v>50</v>
      </c>
      <c r="Y380" s="19">
        <v>55</v>
      </c>
      <c r="Z380" s="19">
        <v>60</v>
      </c>
      <c r="AA380" s="19">
        <v>65</v>
      </c>
      <c r="AB380" s="19">
        <v>70</v>
      </c>
      <c r="AC380" s="19">
        <v>75</v>
      </c>
      <c r="AD380" s="19">
        <v>80</v>
      </c>
      <c r="AE380" s="19">
        <v>85</v>
      </c>
      <c r="AF380" s="19">
        <v>90</v>
      </c>
      <c r="AG380" s="19">
        <v>95</v>
      </c>
      <c r="AH380" s="19">
        <v>100</v>
      </c>
      <c r="AI380" s="19">
        <v>105</v>
      </c>
      <c r="AJ380" s="19">
        <v>110</v>
      </c>
      <c r="AK380" s="19">
        <v>115</v>
      </c>
      <c r="AL380" s="19">
        <v>120</v>
      </c>
      <c r="AM380" s="19">
        <v>125</v>
      </c>
      <c r="AN380" s="19">
        <v>130</v>
      </c>
      <c r="AO380" s="19">
        <v>135</v>
      </c>
      <c r="AP380" s="19">
        <v>140</v>
      </c>
      <c r="AQ380" s="19">
        <v>145</v>
      </c>
      <c r="AR380" s="2">
        <v>150</v>
      </c>
      <c r="AS380" s="19">
        <v>155</v>
      </c>
      <c r="AT380" s="2">
        <v>160</v>
      </c>
      <c r="AU380" s="19">
        <v>165</v>
      </c>
      <c r="AV380" s="2">
        <v>170</v>
      </c>
      <c r="AW380" s="19">
        <v>175</v>
      </c>
      <c r="AX380" s="2">
        <v>180</v>
      </c>
      <c r="AY380" s="19">
        <v>185</v>
      </c>
      <c r="AZ380" s="2">
        <v>190</v>
      </c>
      <c r="BA380" s="19">
        <v>195</v>
      </c>
      <c r="BB380" s="2">
        <v>200</v>
      </c>
      <c r="BF380" s="19">
        <v>0</v>
      </c>
      <c r="BG380" s="19">
        <v>5</v>
      </c>
      <c r="BH380" s="19">
        <v>10</v>
      </c>
      <c r="BI380" s="19">
        <v>15</v>
      </c>
      <c r="BJ380" s="19">
        <v>20</v>
      </c>
      <c r="BK380" s="19">
        <v>25</v>
      </c>
      <c r="BL380" s="19">
        <v>30</v>
      </c>
      <c r="BM380" s="19">
        <v>35</v>
      </c>
      <c r="BN380" s="19">
        <v>40</v>
      </c>
      <c r="BO380" s="19">
        <v>45</v>
      </c>
      <c r="BP380" s="19">
        <v>50</v>
      </c>
      <c r="BQ380" s="19">
        <v>55</v>
      </c>
      <c r="BR380" s="19">
        <v>60</v>
      </c>
      <c r="BS380" s="19">
        <v>65</v>
      </c>
      <c r="BT380" s="19">
        <v>70</v>
      </c>
      <c r="BU380" s="19">
        <v>75</v>
      </c>
      <c r="BV380" s="19">
        <v>80</v>
      </c>
      <c r="BW380" s="19">
        <v>85</v>
      </c>
      <c r="BX380" s="19">
        <v>90</v>
      </c>
      <c r="BY380" s="19">
        <v>95</v>
      </c>
      <c r="BZ380" s="19">
        <v>100</v>
      </c>
      <c r="CA380" s="19">
        <v>105</v>
      </c>
      <c r="CB380" s="19">
        <v>110</v>
      </c>
      <c r="CC380" s="19">
        <v>115</v>
      </c>
      <c r="CD380" s="19">
        <v>120</v>
      </c>
      <c r="CE380" s="19">
        <v>125</v>
      </c>
      <c r="CF380" s="19">
        <v>130</v>
      </c>
      <c r="CG380" s="19">
        <v>135</v>
      </c>
      <c r="CH380" s="19">
        <v>140</v>
      </c>
      <c r="CI380" s="19">
        <v>145</v>
      </c>
      <c r="CJ380" s="2">
        <v>150</v>
      </c>
      <c r="CK380" s="19">
        <v>155</v>
      </c>
      <c r="CL380" s="2">
        <v>160</v>
      </c>
      <c r="CM380" s="19">
        <v>165</v>
      </c>
      <c r="CN380" s="2">
        <v>170</v>
      </c>
      <c r="CO380" s="19">
        <v>175</v>
      </c>
      <c r="CP380" s="2">
        <v>180</v>
      </c>
      <c r="CQ380" s="19">
        <v>185</v>
      </c>
      <c r="CR380" s="2">
        <v>190</v>
      </c>
      <c r="CS380" s="19">
        <v>195</v>
      </c>
      <c r="CT380" s="2">
        <v>200</v>
      </c>
    </row>
    <row r="381" spans="1:98" x14ac:dyDescent="0.3">
      <c r="A381" s="100" t="s">
        <v>92</v>
      </c>
      <c r="B381" s="93">
        <v>80</v>
      </c>
      <c r="C381" s="93">
        <v>80</v>
      </c>
      <c r="D381">
        <f>C381-B381+5</f>
        <v>5</v>
      </c>
      <c r="E381" s="4">
        <f>IF(D381&gt;0,100/(D381/5)/100,1)</f>
        <v>1</v>
      </c>
      <c r="F381" s="94" t="s">
        <v>163</v>
      </c>
      <c r="G381" s="94" t="s">
        <v>164</v>
      </c>
      <c r="H381" s="94" t="s">
        <v>173</v>
      </c>
      <c r="I381" s="95" t="s">
        <v>169</v>
      </c>
      <c r="J381" s="3" t="s">
        <v>172</v>
      </c>
      <c r="K381" s="97" t="s">
        <v>174</v>
      </c>
      <c r="L381" s="97" t="s">
        <v>175</v>
      </c>
      <c r="M381" t="s">
        <v>168</v>
      </c>
      <c r="N381" s="4">
        <f t="shared" ref="N381" si="6294">IF(IF(BF380&lt;=$B380,1,M381-$E380)&gt;0,IF(BF380&lt;=$B380,1,M381-$E380),0)</f>
        <v>1</v>
      </c>
      <c r="O381" s="4">
        <f t="shared" ref="O381" si="6295">IF(IF(BG380&lt;=$B380,1,N381-$E380)&gt;0,IF(BG380&lt;=$B380,1,N381-$E380),0)</f>
        <v>1</v>
      </c>
      <c r="P381" s="4">
        <f t="shared" ref="P381" si="6296">IF(IF(BH380&lt;=$B380,1,O381-$E380)&gt;0,IF(BH380&lt;=$B380,1,O381-$E380),0)</f>
        <v>1</v>
      </c>
      <c r="Q381" s="4">
        <f t="shared" ref="Q381" si="6297">IF(IF(BI380&lt;=$B380,1,P381-$E380)&gt;0,IF(BI380&lt;=$B380,1,P381-$E380),0)</f>
        <v>1</v>
      </c>
      <c r="R381" s="4">
        <f t="shared" ref="R381" si="6298">IF(IF(BJ380&lt;=$B380,1,Q381-$E380)&gt;0,IF(BJ380&lt;=$B380,1,Q381-$E380),0)</f>
        <v>1</v>
      </c>
      <c r="S381" s="4">
        <f t="shared" ref="S381" si="6299">IF(IF(BK380&lt;=$B380,1,R381-$E380)&gt;0,IF(BK380&lt;=$B380,1,R381-$E380),0)</f>
        <v>1</v>
      </c>
      <c r="T381" s="4">
        <f t="shared" ref="T381" si="6300">IF(IF(BL380&lt;=$B380,1,S381-$E380)&gt;0,IF(BL380&lt;=$B380,1,S381-$E380),0)</f>
        <v>1</v>
      </c>
      <c r="U381" s="4">
        <f t="shared" ref="U381" si="6301">IF(IF(BM380&lt;=$B380,1,T381-$E380)&gt;0,IF(BM380&lt;=$B380,1,T381-$E380),0)</f>
        <v>1</v>
      </c>
      <c r="V381" s="4">
        <f t="shared" ref="V381" si="6302">IF(IF(BN380&lt;=$B380,1,U381-$E380)&gt;0,IF(BN380&lt;=$B380,1,U381-$E380),0)</f>
        <v>1</v>
      </c>
      <c r="W381" s="4">
        <f t="shared" ref="W381" si="6303">IF(IF(BO380&lt;=$B380,1,V381-$E380)&gt;0,IF(BO380&lt;=$B380,1,V381-$E380),0)</f>
        <v>1</v>
      </c>
      <c r="X381" s="4">
        <f t="shared" ref="X381" si="6304">IF(IF(BP380&lt;=$B380,1,W381-$E380)&gt;0,IF(BP380&lt;=$B380,1,W381-$E380),0)</f>
        <v>1</v>
      </c>
      <c r="Y381" s="4">
        <f t="shared" ref="Y381" si="6305">IF(IF(BQ380&lt;=$B380,1,X381-$E380)&gt;0,IF(BQ380&lt;=$B380,1,X381-$E380),0)</f>
        <v>1</v>
      </c>
      <c r="Z381" s="4">
        <f t="shared" ref="Z381" si="6306">IF(IF(BR380&lt;=$B380,1,Y381-$E380)&gt;0,IF(BR380&lt;=$B380,1,Y381-$E380),0)</f>
        <v>1</v>
      </c>
      <c r="AA381" s="4">
        <f t="shared" ref="AA381" si="6307">IF(IF(BS380&lt;=$B380,1,Z381-$E380)&gt;0,IF(BS380&lt;=$B380,1,Z381-$E380),0)</f>
        <v>1</v>
      </c>
      <c r="AB381" s="4">
        <f t="shared" ref="AB381" si="6308">IF(IF(BT380&lt;=$B380,1,AA381-$E380)&gt;0,IF(BT380&lt;=$B380,1,AA381-$E380),0)</f>
        <v>1</v>
      </c>
      <c r="AC381" s="4">
        <f t="shared" ref="AC381" si="6309">IF(IF(BU380&lt;=$B380,1,AB381-$E380)&gt;0,IF(BU380&lt;=$B380,1,AB381-$E380),0)</f>
        <v>1</v>
      </c>
      <c r="AD381" s="4">
        <f t="shared" ref="AD381" si="6310">IF(IF(BV380&lt;=$B380,1,AC381-$E380)&gt;0,IF(BV380&lt;=$B380,1,AC381-$E380),0)</f>
        <v>1</v>
      </c>
      <c r="AE381" s="4">
        <f t="shared" ref="AE381" si="6311">IF(IF(BW380&lt;=$B380,1,AD381-$E380)&gt;0,IF(BW380&lt;=$B380,1,AD381-$E380),0)</f>
        <v>0</v>
      </c>
      <c r="AF381" s="4">
        <f t="shared" ref="AF381" si="6312">IF(IF(BX380&lt;=$B380,1,AE381-$E380)&gt;0,IF(BX380&lt;=$B380,1,AE381-$E380),0)</f>
        <v>0</v>
      </c>
      <c r="AG381" s="4">
        <f t="shared" ref="AG381" si="6313">IF(IF(BY380&lt;=$B380,1,AF381-$E380)&gt;0,IF(BY380&lt;=$B380,1,AF381-$E380),0)</f>
        <v>0</v>
      </c>
      <c r="AH381" s="4">
        <f t="shared" ref="AH381" si="6314">IF(IF(BZ380&lt;=$B380,1,AG381-$E380)&gt;0,IF(BZ380&lt;=$B380,1,AG381-$E380),0)</f>
        <v>0</v>
      </c>
      <c r="AI381" s="4">
        <f t="shared" ref="AI381" si="6315">IF(IF(CA380&lt;=$B380,1,AH381-$E380)&gt;0,IF(CA380&lt;=$B380,1,AH381-$E380),0)</f>
        <v>0</v>
      </c>
      <c r="AJ381" s="4">
        <f t="shared" ref="AJ381" si="6316">IF(IF(CB380&lt;=$B380,1,AI381-$E380)&gt;0,IF(CB380&lt;=$B380,1,AI381-$E380),0)</f>
        <v>0</v>
      </c>
      <c r="AK381" s="4">
        <f t="shared" ref="AK381" si="6317">IF(IF(CC380&lt;=$B380,1,AJ381-$E380)&gt;0,IF(CC380&lt;=$B380,1,AJ381-$E380),0)</f>
        <v>0</v>
      </c>
      <c r="AL381" s="4">
        <f t="shared" ref="AL381" si="6318">IF(IF(CD380&lt;=$B380,1,AK381-$E380)&gt;0,IF(CD380&lt;=$B380,1,AK381-$E380),0)</f>
        <v>0</v>
      </c>
      <c r="AM381" s="4">
        <f t="shared" ref="AM381" si="6319">IF(IF(CE380&lt;=$B380,1,AL381-$E380)&gt;0,IF(CE380&lt;=$B380,1,AL381-$E380),0)</f>
        <v>0</v>
      </c>
      <c r="AN381" s="4">
        <f t="shared" ref="AN381" si="6320">IF(IF(CF380&lt;=$B380,1,AM381-$E380)&gt;0,IF(CF380&lt;=$B380,1,AM381-$E380),0)</f>
        <v>0</v>
      </c>
      <c r="AO381" s="4">
        <f t="shared" ref="AO381" si="6321">IF(IF(CG380&lt;=$B380,1,AN381-$E380)&gt;0,IF(CG380&lt;=$B380,1,AN381-$E380),0)</f>
        <v>0</v>
      </c>
      <c r="AP381" s="4">
        <f t="shared" ref="AP381" si="6322">IF(IF(CH380&lt;=$B380,1,AO381-$E380)&gt;0,IF(CH380&lt;=$B380,1,AO381-$E380),0)</f>
        <v>0</v>
      </c>
      <c r="AQ381" s="4">
        <f t="shared" ref="AQ381" si="6323">IF(IF(CI380&lt;=$B380,1,AP381-$E380)&gt;0,IF(CI380&lt;=$B380,1,AP381-$E380),0)</f>
        <v>0</v>
      </c>
      <c r="AR381" s="4">
        <f t="shared" ref="AR381" si="6324">IF(IF(CJ380&lt;=$B380,1,AQ381-$E380)&gt;0,IF(CJ380&lt;=$B380,1,AQ381-$E380),0)</f>
        <v>0</v>
      </c>
      <c r="AS381" s="4">
        <f t="shared" ref="AS381" si="6325">IF(IF(CK380&lt;=$B380,1,AR381-$E380)&gt;0,IF(CK380&lt;=$B380,1,AR381-$E380),0)</f>
        <v>0</v>
      </c>
      <c r="AT381" s="4">
        <f t="shared" ref="AT381" si="6326">IF(IF(CL380&lt;=$B380,1,AS381-$E380)&gt;0,IF(CL380&lt;=$B380,1,AS381-$E380),0)</f>
        <v>0</v>
      </c>
      <c r="AU381" s="4">
        <f t="shared" ref="AU381" si="6327">IF(IF(CM380&lt;=$B380,1,AT381-$E380)&gt;0,IF(CM380&lt;=$B380,1,AT381-$E380),0)</f>
        <v>0</v>
      </c>
      <c r="AV381" s="4">
        <f t="shared" ref="AV381" si="6328">IF(IF(CN380&lt;=$B380,1,AU381-$E380)&gt;0,IF(CN380&lt;=$B380,1,AU381-$E380),0)</f>
        <v>0</v>
      </c>
      <c r="AW381" s="4">
        <f t="shared" ref="AW381" si="6329">IF(IF(CO380&lt;=$B380,1,AV381-$E380)&gt;0,IF(CO380&lt;=$B380,1,AV381-$E380),0)</f>
        <v>0</v>
      </c>
      <c r="AX381" s="4">
        <f t="shared" ref="AX381" si="6330">IF(IF(CP380&lt;=$B380,1,AW381-$E380)&gt;0,IF(CP380&lt;=$B380,1,AW381-$E380),0)</f>
        <v>0</v>
      </c>
      <c r="AY381" s="4">
        <f t="shared" ref="AY381" si="6331">IF(IF(CQ380&lt;=$B380,1,AX381-$E380)&gt;0,IF(CQ380&lt;=$B380,1,AX381-$E380),0)</f>
        <v>0</v>
      </c>
      <c r="AZ381" s="4">
        <f t="shared" ref="AZ381" si="6332">IF(IF(CR380&lt;=$B380,1,AY381-$E380)&gt;0,IF(CR380&lt;=$B380,1,AY381-$E380),0)</f>
        <v>0</v>
      </c>
      <c r="BA381" s="4">
        <f t="shared" ref="BA381" si="6333">IF(IF(CS380&lt;=$B380,1,AZ381-$E380)&gt;0,IF(CS380&lt;=$B380,1,AZ381-$E380),0)</f>
        <v>0</v>
      </c>
      <c r="BB381" s="4">
        <f t="shared" ref="BB381" si="6334">IF(IF(CT380&lt;=$B380,1,BA381-$E380)&gt;0,IF(CT380&lt;=$B380,1,BA381-$E380),0)</f>
        <v>0</v>
      </c>
      <c r="BE381" t="s">
        <v>171</v>
      </c>
      <c r="BF381" s="91">
        <f>'Data tilvækstoversigt'!C306*N381</f>
        <v>0</v>
      </c>
      <c r="BG381" s="91">
        <f>'Data tilvækstoversigt'!D306*O381</f>
        <v>4.5481050631301247</v>
      </c>
      <c r="BH381" s="91">
        <f>'Data tilvækstoversigt'!E306*P381</f>
        <v>30.320700420867503</v>
      </c>
      <c r="BI381" s="91">
        <f>'Data tilvækstoversigt'!F306*Q381</f>
        <v>75.801751052168754</v>
      </c>
      <c r="BJ381" s="91">
        <f>'Data tilvækstoversigt'!G306*R381</f>
        <v>151.60350210433751</v>
      </c>
      <c r="BK381" s="91">
        <f>'Data tilvækstoversigt'!H306*S381</f>
        <v>189.66299078677551</v>
      </c>
      <c r="BL381" s="91">
        <f>'Data tilvækstoversigt'!I306*T381</f>
        <v>203.63379970096867</v>
      </c>
      <c r="BM381" s="91">
        <f>'Data tilvækstoversigt'!J306*U381</f>
        <v>235.00857125156486</v>
      </c>
      <c r="BN381" s="91">
        <f>'Data tilvækstoversigt'!K306*V381</f>
        <v>248.73003991806755</v>
      </c>
      <c r="BO381" s="91">
        <f>'Data tilvækstoversigt'!L306*W381</f>
        <v>249.3399794571892</v>
      </c>
      <c r="BP381" s="91">
        <f>'Data tilvækstoversigt'!M306*X381</f>
        <v>287.50453267554184</v>
      </c>
      <c r="BQ381" s="91">
        <f>'Data tilvækstoversigt'!N306*Y381</f>
        <v>273.02878679254212</v>
      </c>
      <c r="BR381" s="91">
        <f>'Data tilvækstoversigt'!O306*Z381</f>
        <v>282.39609062957351</v>
      </c>
      <c r="BS381" s="91">
        <f>'Data tilvækstoversigt'!P306*AA381</f>
        <v>272.5496306526378</v>
      </c>
      <c r="BT381" s="91">
        <f>'Data tilvækstoversigt'!Q306*AB381</f>
        <v>302.80498624218689</v>
      </c>
      <c r="BU381" s="91">
        <f>'Data tilvækstoversigt'!R306*AC381</f>
        <v>330.85645005115197</v>
      </c>
      <c r="BV381" s="91">
        <f>'Data tilvækstoversigt'!S306*AD381</f>
        <v>355.76305271595277</v>
      </c>
      <c r="BW381" s="91">
        <f>'Data tilvækstoversigt'!T306*AE381</f>
        <v>0</v>
      </c>
      <c r="BX381" s="91">
        <f>'Data tilvækstoversigt'!U306*AF381</f>
        <v>0</v>
      </c>
      <c r="BY381" s="91">
        <f>'Data tilvækstoversigt'!V306*AG381</f>
        <v>0</v>
      </c>
      <c r="BZ381" s="91">
        <f>'Data tilvækstoversigt'!W306*AH381</f>
        <v>0</v>
      </c>
      <c r="CA381" s="91">
        <f>'Data tilvækstoversigt'!X306*AI381</f>
        <v>0</v>
      </c>
      <c r="CB381" s="91">
        <f>'Data tilvækstoversigt'!Y306*AJ381</f>
        <v>0</v>
      </c>
      <c r="CC381" s="91">
        <f>'Data tilvækstoversigt'!Z306*AK381</f>
        <v>0</v>
      </c>
      <c r="CD381" s="91">
        <f>'Data tilvækstoversigt'!AA306*AL381</f>
        <v>0</v>
      </c>
      <c r="CE381" s="91">
        <f>'Data tilvækstoversigt'!AB306*AM381</f>
        <v>0</v>
      </c>
      <c r="CF381" s="91">
        <f>'Data tilvækstoversigt'!AC306*AN381</f>
        <v>0</v>
      </c>
      <c r="CG381" s="91">
        <f>'Data tilvækstoversigt'!AD306*AO381</f>
        <v>0</v>
      </c>
      <c r="CH381" s="91">
        <f>'Data tilvækstoversigt'!AE306*AP381</f>
        <v>0</v>
      </c>
      <c r="CI381" s="91">
        <f>'Data tilvækstoversigt'!AF306*AQ381</f>
        <v>0</v>
      </c>
      <c r="CJ381" s="91">
        <f>'Data tilvækstoversigt'!AG306*AR381</f>
        <v>0</v>
      </c>
      <c r="CK381" s="91">
        <f>'Data tilvækstoversigt'!AH306*AS381</f>
        <v>0</v>
      </c>
      <c r="CL381" s="91">
        <f>'Data tilvækstoversigt'!AI306*AT381</f>
        <v>0</v>
      </c>
      <c r="CM381" s="91">
        <f>'Data tilvækstoversigt'!AJ306*AU381</f>
        <v>0</v>
      </c>
      <c r="CN381" s="91">
        <f>'Data tilvækstoversigt'!AK306*AV381</f>
        <v>0</v>
      </c>
      <c r="CO381" s="91">
        <f>'Data tilvækstoversigt'!AL306*AW381</f>
        <v>0</v>
      </c>
      <c r="CP381" s="91">
        <f>'Data tilvækstoversigt'!AM306*AX381</f>
        <v>0</v>
      </c>
      <c r="CQ381" s="91">
        <f>'Data tilvækstoversigt'!AN306*AY381</f>
        <v>0</v>
      </c>
      <c r="CR381" s="91">
        <f>'Data tilvækstoversigt'!AO306*AZ381</f>
        <v>0</v>
      </c>
      <c r="CS381" s="91">
        <f>'Data tilvækstoversigt'!AP306*BA381</f>
        <v>0</v>
      </c>
      <c r="CT381" s="91">
        <f>'Data tilvækstoversigt'!AQ306*BB381</f>
        <v>0</v>
      </c>
    </row>
    <row r="382" spans="1:98" x14ac:dyDescent="0.3">
      <c r="F382" s="92">
        <f>B381</f>
        <v>80</v>
      </c>
      <c r="G382" s="92">
        <f>C381</f>
        <v>80</v>
      </c>
      <c r="H382" s="4">
        <f>E381</f>
        <v>1</v>
      </c>
      <c r="I382">
        <v>0</v>
      </c>
      <c r="J382" s="48">
        <f>IF(AND(I382&gt;=F382,I382&lt;=G382+1),H382,0)</f>
        <v>0</v>
      </c>
      <c r="K382" s="48">
        <f>IF(IF(AND(I382&gt;=(F382*2),I382&lt;=G382+F382+(G382-F382+5)+1),((H382)^2)*(I383-F382*2)/5,0)&lt;=H382,IF(AND(I382&gt;=(F382*2),I382&lt;=G382+F382+(G382-F382+5)+1),((H382)^2)*(I383-F382*2)/5,0),(K381-H382^2))</f>
        <v>0</v>
      </c>
      <c r="L382" s="98">
        <f>IF(IF(AND(I382&gt;=(F382*3),I382&lt;=G382+F382+F382+(G382-F382+5)+1),((H382)^3)*(I383-F382*3)/5,0)&lt;=H382,IF(AND(I382&gt;=(F382*3),I382&lt;=G382+F382+F382+(G382-F382+5)+1),((H382)^3)*(I383-F382*3)/5,0),(L381-H382^3))</f>
        <v>0</v>
      </c>
      <c r="M382" s="96"/>
      <c r="N382" s="48">
        <f>$J382+$K382+$L382</f>
        <v>0</v>
      </c>
      <c r="O382" s="48">
        <f t="shared" ref="O382:BB388" si="6335">$J382+$K382+$L382</f>
        <v>0</v>
      </c>
      <c r="P382" s="48">
        <f t="shared" si="6335"/>
        <v>0</v>
      </c>
      <c r="Q382" s="48">
        <f t="shared" si="6335"/>
        <v>0</v>
      </c>
      <c r="R382" s="48">
        <f t="shared" si="6335"/>
        <v>0</v>
      </c>
      <c r="S382" s="48">
        <f t="shared" si="6335"/>
        <v>0</v>
      </c>
      <c r="T382" s="48">
        <f t="shared" si="6335"/>
        <v>0</v>
      </c>
      <c r="U382" s="48">
        <f t="shared" si="6335"/>
        <v>0</v>
      </c>
      <c r="V382" s="48">
        <f t="shared" si="6335"/>
        <v>0</v>
      </c>
      <c r="W382" s="48">
        <f t="shared" si="6335"/>
        <v>0</v>
      </c>
      <c r="X382" s="48">
        <f t="shared" si="6335"/>
        <v>0</v>
      </c>
      <c r="Y382" s="48">
        <f t="shared" si="6335"/>
        <v>0</v>
      </c>
      <c r="Z382" s="48">
        <f t="shared" si="6335"/>
        <v>0</v>
      </c>
      <c r="AA382" s="48">
        <f t="shared" si="6335"/>
        <v>0</v>
      </c>
      <c r="AB382" s="48">
        <f t="shared" si="6335"/>
        <v>0</v>
      </c>
      <c r="AC382" s="48">
        <f t="shared" si="6335"/>
        <v>0</v>
      </c>
      <c r="AD382" s="48">
        <f t="shared" si="6335"/>
        <v>0</v>
      </c>
      <c r="AE382" s="48">
        <f t="shared" si="6335"/>
        <v>0</v>
      </c>
      <c r="AF382" s="48">
        <f t="shared" si="6335"/>
        <v>0</v>
      </c>
      <c r="AG382" s="48">
        <f t="shared" si="6335"/>
        <v>0</v>
      </c>
      <c r="AH382" s="48">
        <f t="shared" si="6335"/>
        <v>0</v>
      </c>
      <c r="AI382" s="48">
        <f t="shared" si="6335"/>
        <v>0</v>
      </c>
      <c r="AJ382" s="48">
        <f t="shared" si="6335"/>
        <v>0</v>
      </c>
      <c r="AK382" s="48">
        <f t="shared" si="6335"/>
        <v>0</v>
      </c>
      <c r="AL382" s="48">
        <f t="shared" si="6335"/>
        <v>0</v>
      </c>
      <c r="AM382" s="48">
        <f t="shared" si="6335"/>
        <v>0</v>
      </c>
      <c r="AN382" s="48">
        <f t="shared" si="6335"/>
        <v>0</v>
      </c>
      <c r="AO382" s="48">
        <f t="shared" si="6335"/>
        <v>0</v>
      </c>
      <c r="AP382" s="48">
        <f t="shared" si="6335"/>
        <v>0</v>
      </c>
      <c r="AQ382" s="48">
        <f t="shared" si="6335"/>
        <v>0</v>
      </c>
      <c r="AR382" s="48">
        <f t="shared" si="6335"/>
        <v>0</v>
      </c>
      <c r="AS382" s="48">
        <f t="shared" si="6335"/>
        <v>0</v>
      </c>
      <c r="AT382" s="48">
        <f t="shared" si="6335"/>
        <v>0</v>
      </c>
      <c r="AU382" s="48">
        <f t="shared" si="6335"/>
        <v>0</v>
      </c>
      <c r="AV382" s="48">
        <f t="shared" si="6335"/>
        <v>0</v>
      </c>
      <c r="AW382" s="48">
        <f t="shared" si="6335"/>
        <v>0</v>
      </c>
      <c r="AX382" s="48">
        <f t="shared" si="6335"/>
        <v>0</v>
      </c>
      <c r="AY382" s="48">
        <f t="shared" si="6335"/>
        <v>0</v>
      </c>
      <c r="AZ382" s="48">
        <f t="shared" si="6335"/>
        <v>0</v>
      </c>
      <c r="BA382" s="48">
        <f t="shared" si="6335"/>
        <v>0</v>
      </c>
      <c r="BB382" s="48">
        <f t="shared" si="6335"/>
        <v>0</v>
      </c>
      <c r="BC382" s="48"/>
      <c r="BE382" t="s">
        <v>177</v>
      </c>
      <c r="BF382">
        <f>BF381*N382</f>
        <v>0</v>
      </c>
      <c r="BG382">
        <f t="shared" ref="BG382" si="6336">BG381*O382</f>
        <v>0</v>
      </c>
      <c r="BH382">
        <f t="shared" ref="BH382" si="6337">BH381*P382</f>
        <v>0</v>
      </c>
      <c r="BI382">
        <f t="shared" ref="BI382" si="6338">BI381*Q382</f>
        <v>0</v>
      </c>
      <c r="BJ382">
        <f t="shared" ref="BJ382" si="6339">BJ381*R382</f>
        <v>0</v>
      </c>
      <c r="BK382">
        <f t="shared" ref="BK382" si="6340">BK381*S382</f>
        <v>0</v>
      </c>
      <c r="BL382">
        <f t="shared" ref="BL382" si="6341">BL381*T382</f>
        <v>0</v>
      </c>
      <c r="BM382">
        <f t="shared" ref="BM382" si="6342">BM381*U382</f>
        <v>0</v>
      </c>
      <c r="BN382">
        <f t="shared" ref="BN382" si="6343">BN381*V382</f>
        <v>0</v>
      </c>
      <c r="BO382">
        <f t="shared" ref="BO382" si="6344">BO381*W382</f>
        <v>0</v>
      </c>
      <c r="BP382">
        <f t="shared" ref="BP382" si="6345">BP381*X382</f>
        <v>0</v>
      </c>
      <c r="BQ382">
        <f t="shared" ref="BQ382" si="6346">BQ381*Y382</f>
        <v>0</v>
      </c>
      <c r="BR382">
        <f t="shared" ref="BR382" si="6347">BR381*Z382</f>
        <v>0</v>
      </c>
      <c r="BS382">
        <f t="shared" ref="BS382" si="6348">BS381*AA382</f>
        <v>0</v>
      </c>
      <c r="BT382">
        <f t="shared" ref="BT382" si="6349">BT381*AB382</f>
        <v>0</v>
      </c>
      <c r="BU382">
        <f t="shared" ref="BU382" si="6350">BU381*AC382</f>
        <v>0</v>
      </c>
      <c r="BV382">
        <f t="shared" ref="BV382" si="6351">BV381*AD382</f>
        <v>0</v>
      </c>
      <c r="BW382">
        <f t="shared" ref="BW382" si="6352">BW381*AE382</f>
        <v>0</v>
      </c>
      <c r="BX382">
        <f t="shared" ref="BX382" si="6353">BX381*AF382</f>
        <v>0</v>
      </c>
      <c r="BY382">
        <f t="shared" ref="BY382" si="6354">BY381*AG382</f>
        <v>0</v>
      </c>
      <c r="BZ382">
        <f t="shared" ref="BZ382" si="6355">BZ381*AH382</f>
        <v>0</v>
      </c>
      <c r="CA382">
        <f t="shared" ref="CA382" si="6356">CA381*AI382</f>
        <v>0</v>
      </c>
      <c r="CB382">
        <f t="shared" ref="CB382" si="6357">CB381*AJ382</f>
        <v>0</v>
      </c>
      <c r="CC382">
        <f t="shared" ref="CC382" si="6358">CC381*AK382</f>
        <v>0</v>
      </c>
      <c r="CD382">
        <f t="shared" ref="CD382" si="6359">CD381*AL382</f>
        <v>0</v>
      </c>
      <c r="CE382">
        <f t="shared" ref="CE382" si="6360">CE381*AM382</f>
        <v>0</v>
      </c>
      <c r="CF382">
        <f t="shared" ref="CF382" si="6361">CF381*AN382</f>
        <v>0</v>
      </c>
      <c r="CG382">
        <f t="shared" ref="CG382" si="6362">CG381*AO382</f>
        <v>0</v>
      </c>
      <c r="CH382">
        <f t="shared" ref="CH382" si="6363">CH381*AP382</f>
        <v>0</v>
      </c>
      <c r="CI382">
        <f t="shared" ref="CI382" si="6364">CI381*AQ382</f>
        <v>0</v>
      </c>
      <c r="CJ382">
        <f t="shared" ref="CJ382" si="6365">CJ381*AR382</f>
        <v>0</v>
      </c>
      <c r="CK382">
        <f t="shared" ref="CK382" si="6366">CK381*AS382</f>
        <v>0</v>
      </c>
      <c r="CL382">
        <f t="shared" ref="CL382" si="6367">CL381*AT382</f>
        <v>0</v>
      </c>
      <c r="CM382">
        <f t="shared" ref="CM382" si="6368">CM381*AU382</f>
        <v>0</v>
      </c>
      <c r="CN382">
        <f t="shared" ref="CN382" si="6369">CN381*AV382</f>
        <v>0</v>
      </c>
      <c r="CO382">
        <f t="shared" ref="CO382" si="6370">CO381*AW382</f>
        <v>0</v>
      </c>
      <c r="CP382">
        <f t="shared" ref="CP382" si="6371">CP381*AX382</f>
        <v>0</v>
      </c>
      <c r="CQ382">
        <f t="shared" ref="CQ382" si="6372">CQ381*AY382</f>
        <v>0</v>
      </c>
      <c r="CR382">
        <f t="shared" ref="CR382" si="6373">CR381*AZ382</f>
        <v>0</v>
      </c>
      <c r="CS382">
        <f t="shared" ref="CS382" si="6374">CS381*BA382</f>
        <v>0</v>
      </c>
      <c r="CT382">
        <f t="shared" ref="CT382" si="6375">CT381*BB382</f>
        <v>0</v>
      </c>
    </row>
    <row r="383" spans="1:98" x14ac:dyDescent="0.3">
      <c r="F383" s="91">
        <f>F382</f>
        <v>80</v>
      </c>
      <c r="G383" s="91">
        <f>G382</f>
        <v>80</v>
      </c>
      <c r="H383" s="4">
        <f>H382</f>
        <v>1</v>
      </c>
      <c r="I383">
        <v>5</v>
      </c>
      <c r="J383" s="48">
        <f t="shared" ref="J383:J422" si="6376">IF(AND(I383&gt;=F383,I383&lt;=G383+1),H383,0)</f>
        <v>0</v>
      </c>
      <c r="K383" s="48">
        <f t="shared" ref="K383:K388" si="6377">IF(IF(AND(I383&gt;=(F383*2),I383&lt;=G383+F383+(G383-F383+5)+1),((H383)^2)*(I384-F383*2)/5,0)&lt;=H383,IF(AND(I383&gt;=(F383*2),I383&lt;=G383+F383+(G383-F383+5)+1),((H383)^2)*(I384-F383*2)/5,0),(K382-H383^2))</f>
        <v>0</v>
      </c>
      <c r="L383" s="98">
        <f t="shared" ref="L383:L422" si="6378">IF(IF(AND(I383&gt;=(F383*3),I383&lt;=G383+F383+F383+(G383-F383+5)+1),((H383)^3)*(I384-F383*3)/5,0)&lt;=H383,IF(AND(I383&gt;=(F383*3),I383&lt;=G383+F383+F383+(G383-F383+5)+1),((H383)^3)*(I384-F383*3)/5,0),(L382-H383^3))</f>
        <v>0</v>
      </c>
      <c r="M383" s="48"/>
      <c r="N383" s="48"/>
      <c r="O383" s="48">
        <f>$J383+$K383+$L383</f>
        <v>0</v>
      </c>
      <c r="P383" s="48">
        <f t="shared" si="6335"/>
        <v>0</v>
      </c>
      <c r="Q383" s="48">
        <f t="shared" si="6335"/>
        <v>0</v>
      </c>
      <c r="R383" s="48">
        <f t="shared" si="6335"/>
        <v>0</v>
      </c>
      <c r="S383" s="48">
        <f t="shared" si="6335"/>
        <v>0</v>
      </c>
      <c r="T383" s="48">
        <f t="shared" si="6335"/>
        <v>0</v>
      </c>
      <c r="U383" s="48">
        <f t="shared" si="6335"/>
        <v>0</v>
      </c>
      <c r="V383" s="48">
        <f t="shared" si="6335"/>
        <v>0</v>
      </c>
      <c r="W383" s="48">
        <f t="shared" si="6335"/>
        <v>0</v>
      </c>
      <c r="X383" s="48">
        <f t="shared" si="6335"/>
        <v>0</v>
      </c>
      <c r="Y383" s="48">
        <f t="shared" si="6335"/>
        <v>0</v>
      </c>
      <c r="Z383" s="48">
        <f t="shared" si="6335"/>
        <v>0</v>
      </c>
      <c r="AA383" s="48">
        <f t="shared" si="6335"/>
        <v>0</v>
      </c>
      <c r="AB383" s="48">
        <f t="shared" si="6335"/>
        <v>0</v>
      </c>
      <c r="AC383" s="48">
        <f t="shared" si="6335"/>
        <v>0</v>
      </c>
      <c r="AD383" s="48">
        <f t="shared" si="6335"/>
        <v>0</v>
      </c>
      <c r="AE383" s="48">
        <f t="shared" si="6335"/>
        <v>0</v>
      </c>
      <c r="AF383" s="48">
        <f t="shared" si="6335"/>
        <v>0</v>
      </c>
      <c r="AG383" s="48">
        <f t="shared" si="6335"/>
        <v>0</v>
      </c>
      <c r="AH383" s="48">
        <f t="shared" si="6335"/>
        <v>0</v>
      </c>
      <c r="AI383" s="48">
        <f t="shared" si="6335"/>
        <v>0</v>
      </c>
      <c r="AJ383" s="48">
        <f t="shared" si="6335"/>
        <v>0</v>
      </c>
      <c r="AK383" s="48">
        <f t="shared" si="6335"/>
        <v>0</v>
      </c>
      <c r="AL383" s="48">
        <f t="shared" si="6335"/>
        <v>0</v>
      </c>
      <c r="AM383" s="48">
        <f t="shared" si="6335"/>
        <v>0</v>
      </c>
      <c r="AN383" s="48">
        <f t="shared" si="6335"/>
        <v>0</v>
      </c>
      <c r="AO383" s="48">
        <f t="shared" si="6335"/>
        <v>0</v>
      </c>
      <c r="AP383" s="48">
        <f t="shared" si="6335"/>
        <v>0</v>
      </c>
      <c r="AQ383" s="48">
        <f t="shared" si="6335"/>
        <v>0</v>
      </c>
      <c r="AR383" s="48">
        <f t="shared" si="6335"/>
        <v>0</v>
      </c>
      <c r="AS383" s="48">
        <f t="shared" si="6335"/>
        <v>0</v>
      </c>
      <c r="AT383" s="48">
        <f t="shared" si="6335"/>
        <v>0</v>
      </c>
      <c r="AU383" s="48">
        <f t="shared" si="6335"/>
        <v>0</v>
      </c>
      <c r="AV383" s="48">
        <f t="shared" si="6335"/>
        <v>0</v>
      </c>
      <c r="AW383" s="48">
        <f t="shared" si="6335"/>
        <v>0</v>
      </c>
      <c r="AX383" s="48">
        <f t="shared" si="6335"/>
        <v>0</v>
      </c>
      <c r="AY383" s="48">
        <f t="shared" si="6335"/>
        <v>0</v>
      </c>
      <c r="AZ383" s="48">
        <f t="shared" si="6335"/>
        <v>0</v>
      </c>
      <c r="BA383" s="48">
        <f t="shared" si="6335"/>
        <v>0</v>
      </c>
      <c r="BB383" s="48">
        <f t="shared" si="6335"/>
        <v>0</v>
      </c>
      <c r="BC383" s="48"/>
      <c r="BE383" t="s">
        <v>178</v>
      </c>
      <c r="BG383">
        <f>BF381*O383</f>
        <v>0</v>
      </c>
      <c r="BH383">
        <f t="shared" ref="BH383" si="6379">BG381*P383</f>
        <v>0</v>
      </c>
      <c r="BI383">
        <f t="shared" ref="BI383" si="6380">BH381*Q383</f>
        <v>0</v>
      </c>
      <c r="BJ383">
        <f t="shared" ref="BJ383" si="6381">BI381*R383</f>
        <v>0</v>
      </c>
      <c r="BK383">
        <f t="shared" ref="BK383" si="6382">BJ381*S383</f>
        <v>0</v>
      </c>
      <c r="BL383">
        <f t="shared" ref="BL383" si="6383">BK381*T383</f>
        <v>0</v>
      </c>
      <c r="BM383">
        <f t="shared" ref="BM383" si="6384">BL381*U383</f>
        <v>0</v>
      </c>
      <c r="BN383">
        <f t="shared" ref="BN383" si="6385">BM381*V383</f>
        <v>0</v>
      </c>
      <c r="BO383">
        <f t="shared" ref="BO383" si="6386">BN381*W383</f>
        <v>0</v>
      </c>
      <c r="BP383">
        <f t="shared" ref="BP383" si="6387">BO381*X383</f>
        <v>0</v>
      </c>
      <c r="BQ383">
        <f t="shared" ref="BQ383" si="6388">BP381*Y383</f>
        <v>0</v>
      </c>
      <c r="BR383">
        <f t="shared" ref="BR383" si="6389">BQ381*Z383</f>
        <v>0</v>
      </c>
      <c r="BS383">
        <f t="shared" ref="BS383" si="6390">BR381*AA383</f>
        <v>0</v>
      </c>
      <c r="BT383">
        <f t="shared" ref="BT383" si="6391">BS381*AB383</f>
        <v>0</v>
      </c>
      <c r="BU383">
        <f t="shared" ref="BU383" si="6392">BT381*AC383</f>
        <v>0</v>
      </c>
      <c r="BV383">
        <f t="shared" ref="BV383" si="6393">BU381*AD383</f>
        <v>0</v>
      </c>
      <c r="BW383">
        <f t="shared" ref="BW383" si="6394">BV381*AE383</f>
        <v>0</v>
      </c>
      <c r="BX383">
        <f t="shared" ref="BX383" si="6395">BW381*AF383</f>
        <v>0</v>
      </c>
      <c r="BY383">
        <f t="shared" ref="BY383" si="6396">BX381*AG383</f>
        <v>0</v>
      </c>
      <c r="BZ383">
        <f t="shared" ref="BZ383" si="6397">BY381*AH383</f>
        <v>0</v>
      </c>
      <c r="CA383">
        <f t="shared" ref="CA383" si="6398">BZ381*AI383</f>
        <v>0</v>
      </c>
      <c r="CB383">
        <f t="shared" ref="CB383" si="6399">CA381*AJ383</f>
        <v>0</v>
      </c>
      <c r="CC383">
        <f t="shared" ref="CC383" si="6400">CB381*AK383</f>
        <v>0</v>
      </c>
      <c r="CD383">
        <f t="shared" ref="CD383" si="6401">CC381*AL383</f>
        <v>0</v>
      </c>
      <c r="CE383">
        <f t="shared" ref="CE383" si="6402">CD381*AM383</f>
        <v>0</v>
      </c>
      <c r="CF383">
        <f t="shared" ref="CF383" si="6403">CE381*AN383</f>
        <v>0</v>
      </c>
      <c r="CG383">
        <f t="shared" ref="CG383" si="6404">CF381*AO383</f>
        <v>0</v>
      </c>
      <c r="CH383">
        <f t="shared" ref="CH383" si="6405">CG381*AP383</f>
        <v>0</v>
      </c>
      <c r="CI383">
        <f t="shared" ref="CI383" si="6406">CH381*AQ383</f>
        <v>0</v>
      </c>
      <c r="CJ383">
        <f t="shared" ref="CJ383" si="6407">CI381*AR383</f>
        <v>0</v>
      </c>
      <c r="CK383">
        <f t="shared" ref="CK383" si="6408">CJ381*AS383</f>
        <v>0</v>
      </c>
      <c r="CL383">
        <f t="shared" ref="CL383" si="6409">CK381*AT383</f>
        <v>0</v>
      </c>
      <c r="CM383">
        <f t="shared" ref="CM383" si="6410">CL381*AU383</f>
        <v>0</v>
      </c>
      <c r="CN383">
        <f t="shared" ref="CN383" si="6411">CM381*AV383</f>
        <v>0</v>
      </c>
      <c r="CO383">
        <f t="shared" ref="CO383" si="6412">CN381*AW383</f>
        <v>0</v>
      </c>
      <c r="CP383">
        <f t="shared" ref="CP383" si="6413">CO381*AX383</f>
        <v>0</v>
      </c>
      <c r="CQ383">
        <f t="shared" ref="CQ383" si="6414">CP381*AY383</f>
        <v>0</v>
      </c>
      <c r="CR383">
        <f t="shared" ref="CR383" si="6415">CQ381*AZ383</f>
        <v>0</v>
      </c>
      <c r="CS383">
        <f t="shared" ref="CS383" si="6416">CR381*BA383</f>
        <v>0</v>
      </c>
      <c r="CT383">
        <f t="shared" ref="CT383" si="6417">CS381*BB383</f>
        <v>0</v>
      </c>
    </row>
    <row r="384" spans="1:98" x14ac:dyDescent="0.3">
      <c r="E384" s="4"/>
      <c r="F384" s="91">
        <f t="shared" ref="F384:H384" si="6418">F383</f>
        <v>80</v>
      </c>
      <c r="G384" s="91">
        <f t="shared" si="6418"/>
        <v>80</v>
      </c>
      <c r="H384" s="4">
        <f t="shared" si="6418"/>
        <v>1</v>
      </c>
      <c r="I384">
        <v>10</v>
      </c>
      <c r="J384" s="48">
        <f t="shared" si="6376"/>
        <v>0</v>
      </c>
      <c r="K384" s="48">
        <f t="shared" si="6377"/>
        <v>0</v>
      </c>
      <c r="L384" s="98">
        <f t="shared" si="6378"/>
        <v>0</v>
      </c>
      <c r="M384" s="48"/>
      <c r="N384" s="48"/>
      <c r="O384" s="48"/>
      <c r="P384" s="48">
        <f>$J384+$K384+$L384</f>
        <v>0</v>
      </c>
      <c r="Q384" s="48">
        <f t="shared" si="6335"/>
        <v>0</v>
      </c>
      <c r="R384" s="48">
        <f t="shared" si="6335"/>
        <v>0</v>
      </c>
      <c r="S384" s="48">
        <f t="shared" si="6335"/>
        <v>0</v>
      </c>
      <c r="T384" s="48">
        <f t="shared" si="6335"/>
        <v>0</v>
      </c>
      <c r="U384" s="48">
        <f t="shared" si="6335"/>
        <v>0</v>
      </c>
      <c r="V384" s="48">
        <f t="shared" si="6335"/>
        <v>0</v>
      </c>
      <c r="W384" s="48">
        <f t="shared" si="6335"/>
        <v>0</v>
      </c>
      <c r="X384" s="48">
        <f t="shared" si="6335"/>
        <v>0</v>
      </c>
      <c r="Y384" s="48">
        <f t="shared" si="6335"/>
        <v>0</v>
      </c>
      <c r="Z384" s="48">
        <f t="shared" si="6335"/>
        <v>0</v>
      </c>
      <c r="AA384" s="48">
        <f t="shared" si="6335"/>
        <v>0</v>
      </c>
      <c r="AB384" s="48">
        <f t="shared" si="6335"/>
        <v>0</v>
      </c>
      <c r="AC384" s="48">
        <f t="shared" si="6335"/>
        <v>0</v>
      </c>
      <c r="AD384" s="48">
        <f t="shared" si="6335"/>
        <v>0</v>
      </c>
      <c r="AE384" s="48">
        <f t="shared" si="6335"/>
        <v>0</v>
      </c>
      <c r="AF384" s="48">
        <f t="shared" si="6335"/>
        <v>0</v>
      </c>
      <c r="AG384" s="48">
        <f t="shared" si="6335"/>
        <v>0</v>
      </c>
      <c r="AH384" s="48">
        <f t="shared" si="6335"/>
        <v>0</v>
      </c>
      <c r="AI384" s="48">
        <f t="shared" si="6335"/>
        <v>0</v>
      </c>
      <c r="AJ384" s="48">
        <f t="shared" si="6335"/>
        <v>0</v>
      </c>
      <c r="AK384" s="48">
        <f t="shared" si="6335"/>
        <v>0</v>
      </c>
      <c r="AL384" s="48">
        <f t="shared" si="6335"/>
        <v>0</v>
      </c>
      <c r="AM384" s="48">
        <f t="shared" si="6335"/>
        <v>0</v>
      </c>
      <c r="AN384" s="48">
        <f t="shared" si="6335"/>
        <v>0</v>
      </c>
      <c r="AO384" s="48">
        <f t="shared" si="6335"/>
        <v>0</v>
      </c>
      <c r="AP384" s="48">
        <f t="shared" si="6335"/>
        <v>0</v>
      </c>
      <c r="AQ384" s="48">
        <f t="shared" si="6335"/>
        <v>0</v>
      </c>
      <c r="AR384" s="48">
        <f t="shared" si="6335"/>
        <v>0</v>
      </c>
      <c r="AS384" s="48">
        <f t="shared" si="6335"/>
        <v>0</v>
      </c>
      <c r="AT384" s="48">
        <f t="shared" si="6335"/>
        <v>0</v>
      </c>
      <c r="AU384" s="48">
        <f t="shared" si="6335"/>
        <v>0</v>
      </c>
      <c r="AV384" s="48">
        <f t="shared" si="6335"/>
        <v>0</v>
      </c>
      <c r="AW384" s="48">
        <f t="shared" si="6335"/>
        <v>0</v>
      </c>
      <c r="AX384" s="48">
        <f t="shared" si="6335"/>
        <v>0</v>
      </c>
      <c r="AY384" s="48">
        <f t="shared" si="6335"/>
        <v>0</v>
      </c>
      <c r="AZ384" s="48">
        <f t="shared" si="6335"/>
        <v>0</v>
      </c>
      <c r="BA384" s="48">
        <f t="shared" si="6335"/>
        <v>0</v>
      </c>
      <c r="BB384" s="48">
        <f t="shared" si="6335"/>
        <v>0</v>
      </c>
      <c r="BC384" s="48"/>
      <c r="BE384" t="s">
        <v>179</v>
      </c>
      <c r="BH384">
        <f>BF381*P384</f>
        <v>0</v>
      </c>
      <c r="BI384">
        <f t="shared" ref="BI384" si="6419">BG381*Q384</f>
        <v>0</v>
      </c>
      <c r="BJ384">
        <f t="shared" ref="BJ384" si="6420">BH381*R384</f>
        <v>0</v>
      </c>
      <c r="BK384">
        <f t="shared" ref="BK384" si="6421">BI381*S384</f>
        <v>0</v>
      </c>
      <c r="BL384">
        <f t="shared" ref="BL384" si="6422">BJ381*T384</f>
        <v>0</v>
      </c>
      <c r="BM384">
        <f t="shared" ref="BM384" si="6423">BK381*U384</f>
        <v>0</v>
      </c>
      <c r="BN384">
        <f t="shared" ref="BN384" si="6424">BL381*V384</f>
        <v>0</v>
      </c>
      <c r="BO384">
        <f t="shared" ref="BO384" si="6425">BM381*W384</f>
        <v>0</v>
      </c>
      <c r="BP384">
        <f t="shared" ref="BP384" si="6426">BN381*X384</f>
        <v>0</v>
      </c>
      <c r="BQ384">
        <f t="shared" ref="BQ384" si="6427">BO381*Y384</f>
        <v>0</v>
      </c>
      <c r="BR384">
        <f t="shared" ref="BR384" si="6428">BP381*Z384</f>
        <v>0</v>
      </c>
      <c r="BS384">
        <f t="shared" ref="BS384" si="6429">BQ381*AA384</f>
        <v>0</v>
      </c>
      <c r="BT384">
        <f t="shared" ref="BT384" si="6430">BR381*AB384</f>
        <v>0</v>
      </c>
      <c r="BU384">
        <f t="shared" ref="BU384" si="6431">BS381*AC384</f>
        <v>0</v>
      </c>
      <c r="BV384">
        <f t="shared" ref="BV384" si="6432">BT381*AD384</f>
        <v>0</v>
      </c>
      <c r="BW384">
        <f t="shared" ref="BW384" si="6433">BU381*AE384</f>
        <v>0</v>
      </c>
      <c r="BX384">
        <f t="shared" ref="BX384" si="6434">BV381*AF384</f>
        <v>0</v>
      </c>
      <c r="BY384">
        <f t="shared" ref="BY384" si="6435">BW381*AG384</f>
        <v>0</v>
      </c>
      <c r="BZ384">
        <f t="shared" ref="BZ384" si="6436">BX381*AH384</f>
        <v>0</v>
      </c>
      <c r="CA384">
        <f t="shared" ref="CA384" si="6437">BY381*AI384</f>
        <v>0</v>
      </c>
      <c r="CB384">
        <f t="shared" ref="CB384" si="6438">BZ381*AJ384</f>
        <v>0</v>
      </c>
      <c r="CC384">
        <f t="shared" ref="CC384" si="6439">CA381*AK384</f>
        <v>0</v>
      </c>
      <c r="CD384">
        <f t="shared" ref="CD384" si="6440">CB381*AL384</f>
        <v>0</v>
      </c>
      <c r="CE384">
        <f t="shared" ref="CE384" si="6441">CC381*AM384</f>
        <v>0</v>
      </c>
      <c r="CF384">
        <f t="shared" ref="CF384" si="6442">CD381*AN384</f>
        <v>0</v>
      </c>
      <c r="CG384">
        <f t="shared" ref="CG384" si="6443">CE381*AO384</f>
        <v>0</v>
      </c>
      <c r="CH384">
        <f t="shared" ref="CH384" si="6444">CF381*AP384</f>
        <v>0</v>
      </c>
      <c r="CI384">
        <f t="shared" ref="CI384" si="6445">CG381*AQ384</f>
        <v>0</v>
      </c>
      <c r="CJ384">
        <f t="shared" ref="CJ384" si="6446">CH381*AR384</f>
        <v>0</v>
      </c>
      <c r="CK384">
        <f t="shared" ref="CK384" si="6447">CI381*AS384</f>
        <v>0</v>
      </c>
      <c r="CL384">
        <f t="shared" ref="CL384" si="6448">CJ381*AT384</f>
        <v>0</v>
      </c>
      <c r="CM384">
        <f t="shared" ref="CM384" si="6449">CK381*AU384</f>
        <v>0</v>
      </c>
      <c r="CN384">
        <f t="shared" ref="CN384" si="6450">CL381*AV384</f>
        <v>0</v>
      </c>
      <c r="CO384">
        <f t="shared" ref="CO384" si="6451">CM381*AW384</f>
        <v>0</v>
      </c>
      <c r="CP384">
        <f t="shared" ref="CP384" si="6452">CN381*AX384</f>
        <v>0</v>
      </c>
      <c r="CQ384">
        <f t="shared" ref="CQ384" si="6453">CO381*AY384</f>
        <v>0</v>
      </c>
      <c r="CR384">
        <f t="shared" ref="CR384" si="6454">CP381*AZ384</f>
        <v>0</v>
      </c>
      <c r="CS384">
        <f t="shared" ref="CS384" si="6455">CQ381*BA384</f>
        <v>0</v>
      </c>
      <c r="CT384">
        <f t="shared" ref="CT384" si="6456">CR381*BB384</f>
        <v>0</v>
      </c>
    </row>
    <row r="385" spans="6:98" x14ac:dyDescent="0.3">
      <c r="F385" s="91">
        <f t="shared" ref="F385:H385" si="6457">F384</f>
        <v>80</v>
      </c>
      <c r="G385" s="91">
        <f t="shared" si="6457"/>
        <v>80</v>
      </c>
      <c r="H385" s="4">
        <f t="shared" si="6457"/>
        <v>1</v>
      </c>
      <c r="I385">
        <v>15</v>
      </c>
      <c r="J385" s="48">
        <f t="shared" si="6376"/>
        <v>0</v>
      </c>
      <c r="K385" s="48">
        <f t="shared" si="6377"/>
        <v>0</v>
      </c>
      <c r="L385" s="98">
        <f t="shared" si="6378"/>
        <v>0</v>
      </c>
      <c r="M385" s="48"/>
      <c r="N385" s="48"/>
      <c r="O385" s="48"/>
      <c r="P385" s="48"/>
      <c r="Q385" s="48">
        <f>$J385+$K385+$L385</f>
        <v>0</v>
      </c>
      <c r="R385" s="48">
        <f t="shared" si="6335"/>
        <v>0</v>
      </c>
      <c r="S385" s="48">
        <f t="shared" si="6335"/>
        <v>0</v>
      </c>
      <c r="T385" s="48">
        <f t="shared" si="6335"/>
        <v>0</v>
      </c>
      <c r="U385" s="48">
        <f t="shared" si="6335"/>
        <v>0</v>
      </c>
      <c r="V385" s="48">
        <f t="shared" si="6335"/>
        <v>0</v>
      </c>
      <c r="W385" s="48">
        <f t="shared" si="6335"/>
        <v>0</v>
      </c>
      <c r="X385" s="48">
        <f t="shared" si="6335"/>
        <v>0</v>
      </c>
      <c r="Y385" s="48">
        <f t="shared" si="6335"/>
        <v>0</v>
      </c>
      <c r="Z385" s="48">
        <f t="shared" si="6335"/>
        <v>0</v>
      </c>
      <c r="AA385" s="48">
        <f t="shared" si="6335"/>
        <v>0</v>
      </c>
      <c r="AB385" s="48">
        <f t="shared" si="6335"/>
        <v>0</v>
      </c>
      <c r="AC385" s="48">
        <f t="shared" si="6335"/>
        <v>0</v>
      </c>
      <c r="AD385" s="48">
        <f t="shared" si="6335"/>
        <v>0</v>
      </c>
      <c r="AE385" s="48">
        <f t="shared" si="6335"/>
        <v>0</v>
      </c>
      <c r="AF385" s="48">
        <f t="shared" si="6335"/>
        <v>0</v>
      </c>
      <c r="AG385" s="48">
        <f t="shared" si="6335"/>
        <v>0</v>
      </c>
      <c r="AH385" s="48">
        <f t="shared" si="6335"/>
        <v>0</v>
      </c>
      <c r="AI385" s="48">
        <f t="shared" si="6335"/>
        <v>0</v>
      </c>
      <c r="AJ385" s="48">
        <f t="shared" si="6335"/>
        <v>0</v>
      </c>
      <c r="AK385" s="48">
        <f t="shared" si="6335"/>
        <v>0</v>
      </c>
      <c r="AL385" s="48">
        <f t="shared" si="6335"/>
        <v>0</v>
      </c>
      <c r="AM385" s="48">
        <f t="shared" si="6335"/>
        <v>0</v>
      </c>
      <c r="AN385" s="48">
        <f t="shared" si="6335"/>
        <v>0</v>
      </c>
      <c r="AO385" s="48">
        <f t="shared" si="6335"/>
        <v>0</v>
      </c>
      <c r="AP385" s="48">
        <f t="shared" si="6335"/>
        <v>0</v>
      </c>
      <c r="AQ385" s="48">
        <f t="shared" si="6335"/>
        <v>0</v>
      </c>
      <c r="AR385" s="48">
        <f t="shared" si="6335"/>
        <v>0</v>
      </c>
      <c r="AS385" s="48">
        <f t="shared" si="6335"/>
        <v>0</v>
      </c>
      <c r="AT385" s="48">
        <f t="shared" si="6335"/>
        <v>0</v>
      </c>
      <c r="AU385" s="48">
        <f t="shared" si="6335"/>
        <v>0</v>
      </c>
      <c r="AV385" s="48">
        <f t="shared" si="6335"/>
        <v>0</v>
      </c>
      <c r="AW385" s="48">
        <f t="shared" si="6335"/>
        <v>0</v>
      </c>
      <c r="AX385" s="48">
        <f t="shared" si="6335"/>
        <v>0</v>
      </c>
      <c r="AY385" s="48">
        <f t="shared" si="6335"/>
        <v>0</v>
      </c>
      <c r="AZ385" s="48">
        <f t="shared" si="6335"/>
        <v>0</v>
      </c>
      <c r="BA385" s="48">
        <f t="shared" si="6335"/>
        <v>0</v>
      </c>
      <c r="BB385" s="48">
        <f t="shared" si="6335"/>
        <v>0</v>
      </c>
      <c r="BC385" s="48"/>
      <c r="BE385" t="s">
        <v>180</v>
      </c>
      <c r="BI385">
        <f>BF381*Q385</f>
        <v>0</v>
      </c>
      <c r="BJ385">
        <f t="shared" ref="BJ385" si="6458">BG381*R385</f>
        <v>0</v>
      </c>
      <c r="BK385">
        <f t="shared" ref="BK385" si="6459">BH381*S385</f>
        <v>0</v>
      </c>
      <c r="BL385">
        <f t="shared" ref="BL385" si="6460">BI381*T385</f>
        <v>0</v>
      </c>
      <c r="BM385">
        <f t="shared" ref="BM385" si="6461">BJ381*U385</f>
        <v>0</v>
      </c>
      <c r="BN385">
        <f t="shared" ref="BN385" si="6462">BK381*V385</f>
        <v>0</v>
      </c>
      <c r="BO385">
        <f t="shared" ref="BO385" si="6463">BL381*W385</f>
        <v>0</v>
      </c>
      <c r="BP385">
        <f t="shared" ref="BP385" si="6464">BM381*X385</f>
        <v>0</v>
      </c>
      <c r="BQ385">
        <f t="shared" ref="BQ385" si="6465">BN381*Y385</f>
        <v>0</v>
      </c>
      <c r="BR385">
        <f t="shared" ref="BR385" si="6466">BO381*Z385</f>
        <v>0</v>
      </c>
      <c r="BS385">
        <f t="shared" ref="BS385" si="6467">BP381*AA385</f>
        <v>0</v>
      </c>
      <c r="BT385">
        <f t="shared" ref="BT385" si="6468">BQ381*AB385</f>
        <v>0</v>
      </c>
      <c r="BU385">
        <f t="shared" ref="BU385" si="6469">BR381*AC385</f>
        <v>0</v>
      </c>
      <c r="BV385">
        <f t="shared" ref="BV385" si="6470">BS381*AD385</f>
        <v>0</v>
      </c>
      <c r="BW385">
        <f t="shared" ref="BW385" si="6471">BT381*AE385</f>
        <v>0</v>
      </c>
      <c r="BX385">
        <f t="shared" ref="BX385" si="6472">BU381*AF385</f>
        <v>0</v>
      </c>
      <c r="BY385">
        <f t="shared" ref="BY385" si="6473">BV381*AG385</f>
        <v>0</v>
      </c>
      <c r="BZ385">
        <f t="shared" ref="BZ385" si="6474">BW381*AH385</f>
        <v>0</v>
      </c>
      <c r="CA385">
        <f t="shared" ref="CA385" si="6475">BX381*AI385</f>
        <v>0</v>
      </c>
      <c r="CB385">
        <f t="shared" ref="CB385" si="6476">BY381*AJ385</f>
        <v>0</v>
      </c>
      <c r="CC385">
        <f t="shared" ref="CC385" si="6477">BZ381*AK385</f>
        <v>0</v>
      </c>
      <c r="CD385">
        <f t="shared" ref="CD385" si="6478">CA381*AL385</f>
        <v>0</v>
      </c>
      <c r="CE385">
        <f t="shared" ref="CE385" si="6479">CB381*AM385</f>
        <v>0</v>
      </c>
      <c r="CF385">
        <f t="shared" ref="CF385" si="6480">CC381*AN385</f>
        <v>0</v>
      </c>
      <c r="CG385">
        <f t="shared" ref="CG385" si="6481">CD381*AO385</f>
        <v>0</v>
      </c>
      <c r="CH385">
        <f t="shared" ref="CH385" si="6482">CE381*AP385</f>
        <v>0</v>
      </c>
      <c r="CI385">
        <f t="shared" ref="CI385" si="6483">CF381*AQ385</f>
        <v>0</v>
      </c>
      <c r="CJ385">
        <f t="shared" ref="CJ385" si="6484">CG381*AR385</f>
        <v>0</v>
      </c>
      <c r="CK385">
        <f t="shared" ref="CK385" si="6485">CH381*AS385</f>
        <v>0</v>
      </c>
      <c r="CL385">
        <f t="shared" ref="CL385" si="6486">CI381*AT385</f>
        <v>0</v>
      </c>
      <c r="CM385">
        <f t="shared" ref="CM385" si="6487">CJ381*AU385</f>
        <v>0</v>
      </c>
      <c r="CN385">
        <f t="shared" ref="CN385" si="6488">CK381*AV385</f>
        <v>0</v>
      </c>
      <c r="CO385">
        <f t="shared" ref="CO385" si="6489">CL381*AW385</f>
        <v>0</v>
      </c>
      <c r="CP385">
        <f t="shared" ref="CP385" si="6490">CM381*AX385</f>
        <v>0</v>
      </c>
      <c r="CQ385">
        <f t="shared" ref="CQ385" si="6491">CN381*AY385</f>
        <v>0</v>
      </c>
      <c r="CR385">
        <f t="shared" ref="CR385" si="6492">CO381*AZ385</f>
        <v>0</v>
      </c>
      <c r="CS385">
        <f t="shared" ref="CS385" si="6493">CP381*BA385</f>
        <v>0</v>
      </c>
      <c r="CT385">
        <f t="shared" ref="CT385" si="6494">CQ381*BB385</f>
        <v>0</v>
      </c>
    </row>
    <row r="386" spans="6:98" x14ac:dyDescent="0.3">
      <c r="F386" s="91">
        <f t="shared" ref="F386:H386" si="6495">F385</f>
        <v>80</v>
      </c>
      <c r="G386" s="91">
        <f t="shared" si="6495"/>
        <v>80</v>
      </c>
      <c r="H386" s="4">
        <f t="shared" si="6495"/>
        <v>1</v>
      </c>
      <c r="I386">
        <v>20</v>
      </c>
      <c r="J386" s="48">
        <f t="shared" si="6376"/>
        <v>0</v>
      </c>
      <c r="K386" s="48">
        <f t="shared" si="6377"/>
        <v>0</v>
      </c>
      <c r="L386" s="98">
        <f t="shared" si="6378"/>
        <v>0</v>
      </c>
      <c r="M386" s="48"/>
      <c r="N386" s="48"/>
      <c r="O386" s="48"/>
      <c r="P386" s="48"/>
      <c r="Q386" s="48"/>
      <c r="R386" s="48">
        <f>$J386+$K386+$L386</f>
        <v>0</v>
      </c>
      <c r="S386" s="48">
        <f t="shared" si="6335"/>
        <v>0</v>
      </c>
      <c r="T386" s="48">
        <f t="shared" si="6335"/>
        <v>0</v>
      </c>
      <c r="U386" s="48">
        <f t="shared" si="6335"/>
        <v>0</v>
      </c>
      <c r="V386" s="48">
        <f t="shared" si="6335"/>
        <v>0</v>
      </c>
      <c r="W386" s="48">
        <f t="shared" si="6335"/>
        <v>0</v>
      </c>
      <c r="X386" s="48">
        <f t="shared" si="6335"/>
        <v>0</v>
      </c>
      <c r="Y386" s="48">
        <f t="shared" si="6335"/>
        <v>0</v>
      </c>
      <c r="Z386" s="48">
        <f t="shared" si="6335"/>
        <v>0</v>
      </c>
      <c r="AA386" s="48">
        <f t="shared" si="6335"/>
        <v>0</v>
      </c>
      <c r="AB386" s="48">
        <f t="shared" si="6335"/>
        <v>0</v>
      </c>
      <c r="AC386" s="48">
        <f t="shared" si="6335"/>
        <v>0</v>
      </c>
      <c r="AD386" s="48">
        <f t="shared" si="6335"/>
        <v>0</v>
      </c>
      <c r="AE386" s="48">
        <f t="shared" si="6335"/>
        <v>0</v>
      </c>
      <c r="AF386" s="48">
        <f t="shared" si="6335"/>
        <v>0</v>
      </c>
      <c r="AG386" s="48">
        <f t="shared" si="6335"/>
        <v>0</v>
      </c>
      <c r="AH386" s="48">
        <f t="shared" si="6335"/>
        <v>0</v>
      </c>
      <c r="AI386" s="48">
        <f t="shared" si="6335"/>
        <v>0</v>
      </c>
      <c r="AJ386" s="48">
        <f t="shared" si="6335"/>
        <v>0</v>
      </c>
      <c r="AK386" s="48">
        <f t="shared" si="6335"/>
        <v>0</v>
      </c>
      <c r="AL386" s="48">
        <f t="shared" si="6335"/>
        <v>0</v>
      </c>
      <c r="AM386" s="48">
        <f t="shared" si="6335"/>
        <v>0</v>
      </c>
      <c r="AN386" s="48">
        <f t="shared" si="6335"/>
        <v>0</v>
      </c>
      <c r="AO386" s="48">
        <f t="shared" si="6335"/>
        <v>0</v>
      </c>
      <c r="AP386" s="48">
        <f t="shared" si="6335"/>
        <v>0</v>
      </c>
      <c r="AQ386" s="48">
        <f t="shared" si="6335"/>
        <v>0</v>
      </c>
      <c r="AR386" s="48">
        <f t="shared" si="6335"/>
        <v>0</v>
      </c>
      <c r="AS386" s="48">
        <f t="shared" si="6335"/>
        <v>0</v>
      </c>
      <c r="AT386" s="48">
        <f t="shared" si="6335"/>
        <v>0</v>
      </c>
      <c r="AU386" s="48">
        <f t="shared" si="6335"/>
        <v>0</v>
      </c>
      <c r="AV386" s="48">
        <f t="shared" si="6335"/>
        <v>0</v>
      </c>
      <c r="AW386" s="48">
        <f t="shared" si="6335"/>
        <v>0</v>
      </c>
      <c r="AX386" s="48">
        <f t="shared" si="6335"/>
        <v>0</v>
      </c>
      <c r="AY386" s="48">
        <f t="shared" si="6335"/>
        <v>0</v>
      </c>
      <c r="AZ386" s="48">
        <f t="shared" si="6335"/>
        <v>0</v>
      </c>
      <c r="BA386" s="48">
        <f t="shared" si="6335"/>
        <v>0</v>
      </c>
      <c r="BB386" s="48">
        <f t="shared" si="6335"/>
        <v>0</v>
      </c>
      <c r="BC386" s="48"/>
      <c r="BE386" t="s">
        <v>181</v>
      </c>
      <c r="BJ386">
        <f>BF381*R386</f>
        <v>0</v>
      </c>
      <c r="BK386">
        <f t="shared" ref="BK386" si="6496">BG381*S386</f>
        <v>0</v>
      </c>
      <c r="BL386">
        <f t="shared" ref="BL386" si="6497">BH381*T386</f>
        <v>0</v>
      </c>
      <c r="BM386">
        <f t="shared" ref="BM386" si="6498">BI381*U386</f>
        <v>0</v>
      </c>
      <c r="BN386">
        <f t="shared" ref="BN386" si="6499">BJ381*V386</f>
        <v>0</v>
      </c>
      <c r="BO386">
        <f t="shared" ref="BO386" si="6500">BK381*W386</f>
        <v>0</v>
      </c>
      <c r="BP386">
        <f t="shared" ref="BP386" si="6501">BL381*X386</f>
        <v>0</v>
      </c>
      <c r="BQ386">
        <f t="shared" ref="BQ386" si="6502">BM381*Y386</f>
        <v>0</v>
      </c>
      <c r="BR386">
        <f t="shared" ref="BR386" si="6503">BN381*Z386</f>
        <v>0</v>
      </c>
      <c r="BS386">
        <f t="shared" ref="BS386" si="6504">BO381*AA386</f>
        <v>0</v>
      </c>
      <c r="BT386">
        <f t="shared" ref="BT386" si="6505">BP381*AB386</f>
        <v>0</v>
      </c>
      <c r="BU386">
        <f t="shared" ref="BU386" si="6506">BQ381*AC386</f>
        <v>0</v>
      </c>
      <c r="BV386">
        <f t="shared" ref="BV386" si="6507">BR381*AD386</f>
        <v>0</v>
      </c>
      <c r="BW386">
        <f t="shared" ref="BW386" si="6508">BS381*AE386</f>
        <v>0</v>
      </c>
      <c r="BX386">
        <f t="shared" ref="BX386" si="6509">BT381*AF386</f>
        <v>0</v>
      </c>
      <c r="BY386">
        <f t="shared" ref="BY386" si="6510">BU381*AG386</f>
        <v>0</v>
      </c>
      <c r="BZ386">
        <f t="shared" ref="BZ386" si="6511">BV381*AH386</f>
        <v>0</v>
      </c>
      <c r="CA386">
        <f t="shared" ref="CA386" si="6512">BW381*AI386</f>
        <v>0</v>
      </c>
      <c r="CB386">
        <f t="shared" ref="CB386" si="6513">BX381*AJ386</f>
        <v>0</v>
      </c>
      <c r="CC386">
        <f t="shared" ref="CC386" si="6514">BY381*AK386</f>
        <v>0</v>
      </c>
      <c r="CD386">
        <f t="shared" ref="CD386" si="6515">BZ381*AL386</f>
        <v>0</v>
      </c>
      <c r="CE386">
        <f t="shared" ref="CE386" si="6516">CA381*AM386</f>
        <v>0</v>
      </c>
      <c r="CF386">
        <f t="shared" ref="CF386" si="6517">CB381*AN386</f>
        <v>0</v>
      </c>
      <c r="CG386">
        <f t="shared" ref="CG386" si="6518">CC381*AO386</f>
        <v>0</v>
      </c>
      <c r="CH386">
        <f t="shared" ref="CH386" si="6519">CD381*AP386</f>
        <v>0</v>
      </c>
      <c r="CI386">
        <f t="shared" ref="CI386" si="6520">CE381*AQ386</f>
        <v>0</v>
      </c>
      <c r="CJ386">
        <f t="shared" ref="CJ386" si="6521">CF381*AR386</f>
        <v>0</v>
      </c>
      <c r="CK386">
        <f t="shared" ref="CK386" si="6522">CG381*AS386</f>
        <v>0</v>
      </c>
      <c r="CL386">
        <f t="shared" ref="CL386" si="6523">CH381*AT386</f>
        <v>0</v>
      </c>
      <c r="CM386">
        <f t="shared" ref="CM386" si="6524">CI381*AU386</f>
        <v>0</v>
      </c>
      <c r="CN386">
        <f t="shared" ref="CN386" si="6525">CJ381*AV386</f>
        <v>0</v>
      </c>
      <c r="CO386">
        <f t="shared" ref="CO386" si="6526">CK381*AW386</f>
        <v>0</v>
      </c>
      <c r="CP386">
        <f t="shared" ref="CP386" si="6527">CL381*AX386</f>
        <v>0</v>
      </c>
      <c r="CQ386">
        <f t="shared" ref="CQ386" si="6528">CM381*AY386</f>
        <v>0</v>
      </c>
      <c r="CR386">
        <f t="shared" ref="CR386" si="6529">CN381*AZ386</f>
        <v>0</v>
      </c>
      <c r="CS386">
        <f t="shared" ref="CS386" si="6530">CO381*BA386</f>
        <v>0</v>
      </c>
      <c r="CT386">
        <f t="shared" ref="CT386" si="6531">CP381*BB386</f>
        <v>0</v>
      </c>
    </row>
    <row r="387" spans="6:98" x14ac:dyDescent="0.3">
      <c r="F387" s="91">
        <f t="shared" ref="F387:H387" si="6532">F386</f>
        <v>80</v>
      </c>
      <c r="G387" s="91">
        <f t="shared" si="6532"/>
        <v>80</v>
      </c>
      <c r="H387" s="4">
        <f t="shared" si="6532"/>
        <v>1</v>
      </c>
      <c r="I387">
        <v>25</v>
      </c>
      <c r="J387" s="48">
        <f t="shared" si="6376"/>
        <v>0</v>
      </c>
      <c r="K387" s="48">
        <f t="shared" si="6377"/>
        <v>0</v>
      </c>
      <c r="L387" s="98">
        <f t="shared" si="6378"/>
        <v>0</v>
      </c>
      <c r="M387" s="48"/>
      <c r="N387" s="48"/>
      <c r="O387" s="48"/>
      <c r="P387" s="48"/>
      <c r="Q387" s="48"/>
      <c r="R387" s="48"/>
      <c r="S387" s="48">
        <f>$J387+$K387+$L387</f>
        <v>0</v>
      </c>
      <c r="T387" s="48">
        <f t="shared" si="6335"/>
        <v>0</v>
      </c>
      <c r="U387" s="48">
        <f t="shared" si="6335"/>
        <v>0</v>
      </c>
      <c r="V387" s="48">
        <f t="shared" si="6335"/>
        <v>0</v>
      </c>
      <c r="W387" s="48">
        <f t="shared" si="6335"/>
        <v>0</v>
      </c>
      <c r="X387" s="48">
        <f t="shared" si="6335"/>
        <v>0</v>
      </c>
      <c r="Y387" s="48">
        <f t="shared" si="6335"/>
        <v>0</v>
      </c>
      <c r="Z387" s="48">
        <f t="shared" si="6335"/>
        <v>0</v>
      </c>
      <c r="AA387" s="48">
        <f t="shared" si="6335"/>
        <v>0</v>
      </c>
      <c r="AB387" s="48">
        <f t="shared" si="6335"/>
        <v>0</v>
      </c>
      <c r="AC387" s="48">
        <f t="shared" si="6335"/>
        <v>0</v>
      </c>
      <c r="AD387" s="48">
        <f t="shared" si="6335"/>
        <v>0</v>
      </c>
      <c r="AE387" s="48">
        <f t="shared" si="6335"/>
        <v>0</v>
      </c>
      <c r="AF387" s="48">
        <f t="shared" si="6335"/>
        <v>0</v>
      </c>
      <c r="AG387" s="48">
        <f t="shared" si="6335"/>
        <v>0</v>
      </c>
      <c r="AH387" s="48">
        <f t="shared" si="6335"/>
        <v>0</v>
      </c>
      <c r="AI387" s="48">
        <f t="shared" si="6335"/>
        <v>0</v>
      </c>
      <c r="AJ387" s="48">
        <f t="shared" si="6335"/>
        <v>0</v>
      </c>
      <c r="AK387" s="48">
        <f t="shared" si="6335"/>
        <v>0</v>
      </c>
      <c r="AL387" s="48">
        <f t="shared" si="6335"/>
        <v>0</v>
      </c>
      <c r="AM387" s="48">
        <f t="shared" si="6335"/>
        <v>0</v>
      </c>
      <c r="AN387" s="48">
        <f t="shared" si="6335"/>
        <v>0</v>
      </c>
      <c r="AO387" s="48">
        <f t="shared" si="6335"/>
        <v>0</v>
      </c>
      <c r="AP387" s="48">
        <f t="shared" si="6335"/>
        <v>0</v>
      </c>
      <c r="AQ387" s="48">
        <f t="shared" si="6335"/>
        <v>0</v>
      </c>
      <c r="AR387" s="48">
        <f t="shared" si="6335"/>
        <v>0</v>
      </c>
      <c r="AS387" s="48">
        <f t="shared" si="6335"/>
        <v>0</v>
      </c>
      <c r="AT387" s="48">
        <f t="shared" si="6335"/>
        <v>0</v>
      </c>
      <c r="AU387" s="48">
        <f t="shared" si="6335"/>
        <v>0</v>
      </c>
      <c r="AV387" s="48">
        <f t="shared" si="6335"/>
        <v>0</v>
      </c>
      <c r="AW387" s="48">
        <f t="shared" si="6335"/>
        <v>0</v>
      </c>
      <c r="AX387" s="48">
        <f t="shared" si="6335"/>
        <v>0</v>
      </c>
      <c r="AY387" s="48">
        <f t="shared" si="6335"/>
        <v>0</v>
      </c>
      <c r="AZ387" s="48">
        <f t="shared" si="6335"/>
        <v>0</v>
      </c>
      <c r="BA387" s="48">
        <f t="shared" si="6335"/>
        <v>0</v>
      </c>
      <c r="BB387" s="48">
        <f t="shared" si="6335"/>
        <v>0</v>
      </c>
      <c r="BC387" s="48"/>
      <c r="BE387" t="s">
        <v>182</v>
      </c>
      <c r="BK387">
        <f>BF381*S387</f>
        <v>0</v>
      </c>
      <c r="BL387">
        <f t="shared" ref="BL387" si="6533">BG381*T387</f>
        <v>0</v>
      </c>
      <c r="BM387">
        <f t="shared" ref="BM387" si="6534">BH381*U387</f>
        <v>0</v>
      </c>
      <c r="BN387">
        <f t="shared" ref="BN387" si="6535">BI381*V387</f>
        <v>0</v>
      </c>
      <c r="BO387">
        <f t="shared" ref="BO387" si="6536">BJ381*W387</f>
        <v>0</v>
      </c>
      <c r="BP387">
        <f t="shared" ref="BP387" si="6537">BK381*X387</f>
        <v>0</v>
      </c>
      <c r="BQ387">
        <f t="shared" ref="BQ387" si="6538">BL381*Y387</f>
        <v>0</v>
      </c>
      <c r="BR387">
        <f t="shared" ref="BR387" si="6539">BM381*Z387</f>
        <v>0</v>
      </c>
      <c r="BS387">
        <f t="shared" ref="BS387" si="6540">BN381*AA387</f>
        <v>0</v>
      </c>
      <c r="BT387">
        <f t="shared" ref="BT387" si="6541">BO381*AB387</f>
        <v>0</v>
      </c>
      <c r="BU387">
        <f t="shared" ref="BU387" si="6542">BP381*AC387</f>
        <v>0</v>
      </c>
      <c r="BV387">
        <f t="shared" ref="BV387" si="6543">BQ381*AD387</f>
        <v>0</v>
      </c>
      <c r="BW387">
        <f t="shared" ref="BW387" si="6544">BR381*AE387</f>
        <v>0</v>
      </c>
      <c r="BX387">
        <f t="shared" ref="BX387" si="6545">BS381*AF387</f>
        <v>0</v>
      </c>
      <c r="BY387">
        <f t="shared" ref="BY387" si="6546">BT381*AG387</f>
        <v>0</v>
      </c>
      <c r="BZ387">
        <f t="shared" ref="BZ387" si="6547">BU381*AH387</f>
        <v>0</v>
      </c>
      <c r="CA387">
        <f t="shared" ref="CA387" si="6548">BV381*AI387</f>
        <v>0</v>
      </c>
      <c r="CB387">
        <f t="shared" ref="CB387" si="6549">BW381*AJ387</f>
        <v>0</v>
      </c>
      <c r="CC387">
        <f t="shared" ref="CC387" si="6550">BX381*AK387</f>
        <v>0</v>
      </c>
      <c r="CD387">
        <f t="shared" ref="CD387" si="6551">BY381*AL387</f>
        <v>0</v>
      </c>
      <c r="CE387">
        <f t="shared" ref="CE387" si="6552">BZ381*AM387</f>
        <v>0</v>
      </c>
      <c r="CF387">
        <f t="shared" ref="CF387" si="6553">CA381*AN387</f>
        <v>0</v>
      </c>
      <c r="CG387">
        <f t="shared" ref="CG387" si="6554">CB381*AO387</f>
        <v>0</v>
      </c>
      <c r="CH387">
        <f t="shared" ref="CH387" si="6555">CC381*AP387</f>
        <v>0</v>
      </c>
      <c r="CI387">
        <f t="shared" ref="CI387" si="6556">CD381*AQ387</f>
        <v>0</v>
      </c>
      <c r="CJ387">
        <f t="shared" ref="CJ387" si="6557">CE381*AR387</f>
        <v>0</v>
      </c>
      <c r="CK387">
        <f t="shared" ref="CK387" si="6558">CF381*AS387</f>
        <v>0</v>
      </c>
      <c r="CL387">
        <f t="shared" ref="CL387" si="6559">CG381*AT387</f>
        <v>0</v>
      </c>
      <c r="CM387">
        <f t="shared" ref="CM387" si="6560">CH381*AU387</f>
        <v>0</v>
      </c>
      <c r="CN387">
        <f t="shared" ref="CN387" si="6561">CI381*AV387</f>
        <v>0</v>
      </c>
      <c r="CO387">
        <f t="shared" ref="CO387" si="6562">CJ381*AW387</f>
        <v>0</v>
      </c>
      <c r="CP387">
        <f t="shared" ref="CP387" si="6563">CK381*AX387</f>
        <v>0</v>
      </c>
      <c r="CQ387">
        <f t="shared" ref="CQ387" si="6564">CL381*AY387</f>
        <v>0</v>
      </c>
      <c r="CR387">
        <f t="shared" ref="CR387" si="6565">CM381*AZ387</f>
        <v>0</v>
      </c>
      <c r="CS387">
        <f t="shared" ref="CS387" si="6566">CN381*BA387</f>
        <v>0</v>
      </c>
      <c r="CT387">
        <f t="shared" ref="CT387" si="6567">CO381*BB387</f>
        <v>0</v>
      </c>
    </row>
    <row r="388" spans="6:98" x14ac:dyDescent="0.3">
      <c r="F388" s="91">
        <f t="shared" ref="F388:H388" si="6568">F387</f>
        <v>80</v>
      </c>
      <c r="G388" s="91">
        <f t="shared" si="6568"/>
        <v>80</v>
      </c>
      <c r="H388" s="4">
        <f t="shared" si="6568"/>
        <v>1</v>
      </c>
      <c r="I388">
        <v>30</v>
      </c>
      <c r="J388" s="48">
        <f t="shared" si="6376"/>
        <v>0</v>
      </c>
      <c r="K388" s="48">
        <f t="shared" si="6377"/>
        <v>0</v>
      </c>
      <c r="L388" s="98">
        <f t="shared" si="6378"/>
        <v>0</v>
      </c>
      <c r="M388" s="48"/>
      <c r="N388" s="48"/>
      <c r="O388" s="48"/>
      <c r="P388" s="48"/>
      <c r="Q388" s="48"/>
      <c r="R388" s="48"/>
      <c r="S388" s="48"/>
      <c r="T388" s="48">
        <f>$J388+$K388+$L388</f>
        <v>0</v>
      </c>
      <c r="U388" s="48">
        <f t="shared" si="6335"/>
        <v>0</v>
      </c>
      <c r="V388" s="48">
        <f t="shared" si="6335"/>
        <v>0</v>
      </c>
      <c r="W388" s="48">
        <f t="shared" si="6335"/>
        <v>0</v>
      </c>
      <c r="X388" s="48">
        <f t="shared" si="6335"/>
        <v>0</v>
      </c>
      <c r="Y388" s="48">
        <f t="shared" si="6335"/>
        <v>0</v>
      </c>
      <c r="Z388" s="48">
        <f t="shared" si="6335"/>
        <v>0</v>
      </c>
      <c r="AA388" s="48">
        <f t="shared" si="6335"/>
        <v>0</v>
      </c>
      <c r="AB388" s="48">
        <f t="shared" si="6335"/>
        <v>0</v>
      </c>
      <c r="AC388" s="48">
        <f t="shared" si="6335"/>
        <v>0</v>
      </c>
      <c r="AD388" s="48">
        <f t="shared" si="6335"/>
        <v>0</v>
      </c>
      <c r="AE388" s="48">
        <f t="shared" si="6335"/>
        <v>0</v>
      </c>
      <c r="AF388" s="48">
        <f t="shared" si="6335"/>
        <v>0</v>
      </c>
      <c r="AG388" s="48">
        <f t="shared" si="6335"/>
        <v>0</v>
      </c>
      <c r="AH388" s="48">
        <f t="shared" si="6335"/>
        <v>0</v>
      </c>
      <c r="AI388" s="48">
        <f t="shared" si="6335"/>
        <v>0</v>
      </c>
      <c r="AJ388" s="48">
        <f t="shared" si="6335"/>
        <v>0</v>
      </c>
      <c r="AK388" s="48">
        <f t="shared" si="6335"/>
        <v>0</v>
      </c>
      <c r="AL388" s="48">
        <f t="shared" si="6335"/>
        <v>0</v>
      </c>
      <c r="AM388" s="48">
        <f t="shared" si="6335"/>
        <v>0</v>
      </c>
      <c r="AN388" s="48">
        <f t="shared" si="6335"/>
        <v>0</v>
      </c>
      <c r="AO388" s="48">
        <f t="shared" si="6335"/>
        <v>0</v>
      </c>
      <c r="AP388" s="48">
        <f t="shared" si="6335"/>
        <v>0</v>
      </c>
      <c r="AQ388" s="48">
        <f t="shared" si="6335"/>
        <v>0</v>
      </c>
      <c r="AR388" s="48">
        <f t="shared" si="6335"/>
        <v>0</v>
      </c>
      <c r="AS388" s="48">
        <f t="shared" si="6335"/>
        <v>0</v>
      </c>
      <c r="AT388" s="48">
        <f t="shared" si="6335"/>
        <v>0</v>
      </c>
      <c r="AU388" s="48">
        <f t="shared" si="6335"/>
        <v>0</v>
      </c>
      <c r="AV388" s="48">
        <f t="shared" si="6335"/>
        <v>0</v>
      </c>
      <c r="AW388" s="48">
        <f t="shared" si="6335"/>
        <v>0</v>
      </c>
      <c r="AX388" s="48">
        <f t="shared" si="6335"/>
        <v>0</v>
      </c>
      <c r="AY388" s="48">
        <f t="shared" ref="AY388:BB403" si="6569">$J388+$K388+$L388</f>
        <v>0</v>
      </c>
      <c r="AZ388" s="48">
        <f t="shared" si="6569"/>
        <v>0</v>
      </c>
      <c r="BA388" s="48">
        <f t="shared" si="6569"/>
        <v>0</v>
      </c>
      <c r="BB388" s="48">
        <f t="shared" si="6569"/>
        <v>0</v>
      </c>
      <c r="BC388" s="48"/>
      <c r="BE388" t="s">
        <v>183</v>
      </c>
      <c r="BL388">
        <f>BF381*T388</f>
        <v>0</v>
      </c>
      <c r="BM388">
        <f t="shared" ref="BM388" si="6570">BG381*U388</f>
        <v>0</v>
      </c>
      <c r="BN388">
        <f t="shared" ref="BN388" si="6571">BH381*V388</f>
        <v>0</v>
      </c>
      <c r="BO388">
        <f t="shared" ref="BO388" si="6572">BI381*W388</f>
        <v>0</v>
      </c>
      <c r="BP388">
        <f t="shared" ref="BP388" si="6573">BJ381*X388</f>
        <v>0</v>
      </c>
      <c r="BQ388">
        <f t="shared" ref="BQ388" si="6574">BK381*Y388</f>
        <v>0</v>
      </c>
      <c r="BR388">
        <f t="shared" ref="BR388" si="6575">BL381*Z388</f>
        <v>0</v>
      </c>
      <c r="BS388">
        <f t="shared" ref="BS388" si="6576">BM381*AA388</f>
        <v>0</v>
      </c>
      <c r="BT388">
        <f t="shared" ref="BT388" si="6577">BN381*AB388</f>
        <v>0</v>
      </c>
      <c r="BU388">
        <f t="shared" ref="BU388" si="6578">BO381*AC388</f>
        <v>0</v>
      </c>
      <c r="BV388">
        <f t="shared" ref="BV388" si="6579">BP381*AD388</f>
        <v>0</v>
      </c>
      <c r="BW388">
        <f t="shared" ref="BW388" si="6580">BQ381*AE388</f>
        <v>0</v>
      </c>
      <c r="BX388">
        <f t="shared" ref="BX388" si="6581">BR381*AF388</f>
        <v>0</v>
      </c>
      <c r="BY388">
        <f t="shared" ref="BY388" si="6582">BS381*AG388</f>
        <v>0</v>
      </c>
      <c r="BZ388">
        <f t="shared" ref="BZ388" si="6583">BT381*AH388</f>
        <v>0</v>
      </c>
      <c r="CA388">
        <f t="shared" ref="CA388" si="6584">BU381*AI388</f>
        <v>0</v>
      </c>
      <c r="CB388">
        <f t="shared" ref="CB388" si="6585">BV381*AJ388</f>
        <v>0</v>
      </c>
      <c r="CC388">
        <f t="shared" ref="CC388" si="6586">BW381*AK388</f>
        <v>0</v>
      </c>
      <c r="CD388">
        <f t="shared" ref="CD388" si="6587">BX381*AL388</f>
        <v>0</v>
      </c>
      <c r="CE388">
        <f t="shared" ref="CE388" si="6588">BY381*AM388</f>
        <v>0</v>
      </c>
      <c r="CF388">
        <f t="shared" ref="CF388" si="6589">BZ381*AN388</f>
        <v>0</v>
      </c>
      <c r="CG388">
        <f t="shared" ref="CG388" si="6590">CA381*AO388</f>
        <v>0</v>
      </c>
      <c r="CH388">
        <f t="shared" ref="CH388" si="6591">CB381*AP388</f>
        <v>0</v>
      </c>
      <c r="CI388">
        <f t="shared" ref="CI388" si="6592">CC381*AQ388</f>
        <v>0</v>
      </c>
      <c r="CJ388">
        <f t="shared" ref="CJ388" si="6593">CD381*AR388</f>
        <v>0</v>
      </c>
      <c r="CK388">
        <f t="shared" ref="CK388" si="6594">CE381*AS388</f>
        <v>0</v>
      </c>
      <c r="CL388">
        <f t="shared" ref="CL388" si="6595">CF381*AT388</f>
        <v>0</v>
      </c>
      <c r="CM388">
        <f t="shared" ref="CM388" si="6596">CG381*AU388</f>
        <v>0</v>
      </c>
      <c r="CN388">
        <f t="shared" ref="CN388" si="6597">CH381*AV388</f>
        <v>0</v>
      </c>
      <c r="CO388">
        <f t="shared" ref="CO388" si="6598">CI381*AW388</f>
        <v>0</v>
      </c>
      <c r="CP388">
        <f t="shared" ref="CP388" si="6599">CJ381*AX388</f>
        <v>0</v>
      </c>
      <c r="CQ388">
        <f t="shared" ref="CQ388" si="6600">CK381*AY388</f>
        <v>0</v>
      </c>
      <c r="CR388">
        <f t="shared" ref="CR388" si="6601">CL381*AZ388</f>
        <v>0</v>
      </c>
      <c r="CS388">
        <f t="shared" ref="CS388" si="6602">CM381*BA388</f>
        <v>0</v>
      </c>
      <c r="CT388">
        <f t="shared" ref="CT388" si="6603">CN381*BB388</f>
        <v>0</v>
      </c>
    </row>
    <row r="389" spans="6:98" x14ac:dyDescent="0.3">
      <c r="F389" s="91">
        <f t="shared" ref="F389:H389" si="6604">F388</f>
        <v>80</v>
      </c>
      <c r="G389" s="91">
        <f t="shared" si="6604"/>
        <v>80</v>
      </c>
      <c r="H389" s="4">
        <f t="shared" si="6604"/>
        <v>1</v>
      </c>
      <c r="I389">
        <v>35</v>
      </c>
      <c r="J389" s="48">
        <f t="shared" si="6376"/>
        <v>0</v>
      </c>
      <c r="K389" s="48">
        <f>IF(IF(AND(I389&gt;=(F389*2),I389&lt;=G389+F389+(G389-F389+5)+1),((H389)^2)*(I390-F389*2)/5,0)&lt;=H389,IF(AND(I389&gt;=(F389*2),I389&lt;=G389+F389+(G389-F389+5)+1),((H389)^2)*(I390-F389*2)/5,0),(K388-H389^2))</f>
        <v>0</v>
      </c>
      <c r="L389" s="98">
        <f t="shared" si="6378"/>
        <v>0</v>
      </c>
      <c r="M389" s="48"/>
      <c r="N389" s="48"/>
      <c r="O389" s="48"/>
      <c r="P389" s="48"/>
      <c r="Q389" s="48"/>
      <c r="R389" s="48"/>
      <c r="S389" s="48"/>
      <c r="T389" s="48"/>
      <c r="U389" s="48">
        <f>$J389+$K389+$L389</f>
        <v>0</v>
      </c>
      <c r="V389" s="48">
        <f t="shared" ref="V389:AX399" si="6605">$J389+$K389+$L389</f>
        <v>0</v>
      </c>
      <c r="W389" s="48">
        <f t="shared" si="6605"/>
        <v>0</v>
      </c>
      <c r="X389" s="48">
        <f t="shared" si="6605"/>
        <v>0</v>
      </c>
      <c r="Y389" s="48">
        <f t="shared" si="6605"/>
        <v>0</v>
      </c>
      <c r="Z389" s="48">
        <f t="shared" si="6605"/>
        <v>0</v>
      </c>
      <c r="AA389" s="48">
        <f t="shared" si="6605"/>
        <v>0</v>
      </c>
      <c r="AB389" s="48">
        <f t="shared" si="6605"/>
        <v>0</v>
      </c>
      <c r="AC389" s="48">
        <f t="shared" si="6605"/>
        <v>0</v>
      </c>
      <c r="AD389" s="48">
        <f t="shared" si="6605"/>
        <v>0</v>
      </c>
      <c r="AE389" s="48">
        <f t="shared" si="6605"/>
        <v>0</v>
      </c>
      <c r="AF389" s="48">
        <f t="shared" si="6605"/>
        <v>0</v>
      </c>
      <c r="AG389" s="48">
        <f t="shared" si="6605"/>
        <v>0</v>
      </c>
      <c r="AH389" s="48">
        <f t="shared" si="6605"/>
        <v>0</v>
      </c>
      <c r="AI389" s="48">
        <f t="shared" si="6605"/>
        <v>0</v>
      </c>
      <c r="AJ389" s="48">
        <f t="shared" si="6605"/>
        <v>0</v>
      </c>
      <c r="AK389" s="48">
        <f t="shared" si="6605"/>
        <v>0</v>
      </c>
      <c r="AL389" s="48">
        <f t="shared" si="6605"/>
        <v>0</v>
      </c>
      <c r="AM389" s="48">
        <f t="shared" si="6605"/>
        <v>0</v>
      </c>
      <c r="AN389" s="48">
        <f t="shared" si="6605"/>
        <v>0</v>
      </c>
      <c r="AO389" s="48">
        <f t="shared" si="6605"/>
        <v>0</v>
      </c>
      <c r="AP389" s="48">
        <f t="shared" si="6605"/>
        <v>0</v>
      </c>
      <c r="AQ389" s="48">
        <f t="shared" si="6605"/>
        <v>0</v>
      </c>
      <c r="AR389" s="48">
        <f t="shared" si="6605"/>
        <v>0</v>
      </c>
      <c r="AS389" s="48">
        <f t="shared" si="6605"/>
        <v>0</v>
      </c>
      <c r="AT389" s="48">
        <f t="shared" si="6605"/>
        <v>0</v>
      </c>
      <c r="AU389" s="48">
        <f t="shared" si="6605"/>
        <v>0</v>
      </c>
      <c r="AV389" s="48">
        <f t="shared" si="6605"/>
        <v>0</v>
      </c>
      <c r="AW389" s="48">
        <f t="shared" si="6605"/>
        <v>0</v>
      </c>
      <c r="AX389" s="48">
        <f t="shared" si="6605"/>
        <v>0</v>
      </c>
      <c r="AY389" s="48">
        <f t="shared" si="6569"/>
        <v>0</v>
      </c>
      <c r="AZ389" s="48">
        <f t="shared" si="6569"/>
        <v>0</v>
      </c>
      <c r="BA389" s="48">
        <f t="shared" si="6569"/>
        <v>0</v>
      </c>
      <c r="BB389" s="48">
        <f t="shared" si="6569"/>
        <v>0</v>
      </c>
      <c r="BC389" s="48"/>
      <c r="BE389" t="s">
        <v>184</v>
      </c>
      <c r="BM389">
        <f>BF381*U389</f>
        <v>0</v>
      </c>
      <c r="BN389">
        <f t="shared" ref="BN389" si="6606">BG381*V389</f>
        <v>0</v>
      </c>
      <c r="BO389">
        <f t="shared" ref="BO389" si="6607">BH381*W389</f>
        <v>0</v>
      </c>
      <c r="BP389">
        <f t="shared" ref="BP389" si="6608">BI381*X389</f>
        <v>0</v>
      </c>
      <c r="BQ389">
        <f t="shared" ref="BQ389" si="6609">BJ381*Y389</f>
        <v>0</v>
      </c>
      <c r="BR389">
        <f t="shared" ref="BR389" si="6610">BK381*Z389</f>
        <v>0</v>
      </c>
      <c r="BS389">
        <f t="shared" ref="BS389" si="6611">BL381*AA389</f>
        <v>0</v>
      </c>
      <c r="BT389">
        <f t="shared" ref="BT389" si="6612">BM381*AB389</f>
        <v>0</v>
      </c>
      <c r="BU389">
        <f t="shared" ref="BU389" si="6613">BN381*AC389</f>
        <v>0</v>
      </c>
      <c r="BV389">
        <f t="shared" ref="BV389" si="6614">BO381*AD389</f>
        <v>0</v>
      </c>
      <c r="BW389">
        <f t="shared" ref="BW389" si="6615">BP381*AE389</f>
        <v>0</v>
      </c>
      <c r="BX389">
        <f t="shared" ref="BX389" si="6616">BQ381*AF389</f>
        <v>0</v>
      </c>
      <c r="BY389">
        <f t="shared" ref="BY389" si="6617">BR381*AG389</f>
        <v>0</v>
      </c>
      <c r="BZ389">
        <f t="shared" ref="BZ389" si="6618">BS381*AH389</f>
        <v>0</v>
      </c>
      <c r="CA389">
        <f t="shared" ref="CA389" si="6619">BT381*AI389</f>
        <v>0</v>
      </c>
      <c r="CB389">
        <f t="shared" ref="CB389" si="6620">BU381*AJ389</f>
        <v>0</v>
      </c>
      <c r="CC389">
        <f t="shared" ref="CC389" si="6621">BV381*AK389</f>
        <v>0</v>
      </c>
      <c r="CD389">
        <f t="shared" ref="CD389" si="6622">BW381*AL389</f>
        <v>0</v>
      </c>
      <c r="CE389">
        <f t="shared" ref="CE389" si="6623">BX381*AM389</f>
        <v>0</v>
      </c>
      <c r="CF389">
        <f t="shared" ref="CF389" si="6624">BY381*AN389</f>
        <v>0</v>
      </c>
      <c r="CG389">
        <f t="shared" ref="CG389" si="6625">BZ381*AO389</f>
        <v>0</v>
      </c>
      <c r="CH389">
        <f t="shared" ref="CH389" si="6626">CA381*AP389</f>
        <v>0</v>
      </c>
      <c r="CI389">
        <f t="shared" ref="CI389" si="6627">CB381*AQ389</f>
        <v>0</v>
      </c>
      <c r="CJ389">
        <f t="shared" ref="CJ389" si="6628">CC381*AR389</f>
        <v>0</v>
      </c>
      <c r="CK389">
        <f t="shared" ref="CK389" si="6629">CD381*AS389</f>
        <v>0</v>
      </c>
      <c r="CL389">
        <f t="shared" ref="CL389" si="6630">CE381*AT389</f>
        <v>0</v>
      </c>
      <c r="CM389">
        <f t="shared" ref="CM389" si="6631">CF381*AU389</f>
        <v>0</v>
      </c>
      <c r="CN389">
        <f t="shared" ref="CN389" si="6632">CG381*AV389</f>
        <v>0</v>
      </c>
      <c r="CO389">
        <f t="shared" ref="CO389" si="6633">CH381*AW389</f>
        <v>0</v>
      </c>
      <c r="CP389">
        <f t="shared" ref="CP389" si="6634">CI381*AX389</f>
        <v>0</v>
      </c>
      <c r="CQ389">
        <f t="shared" ref="CQ389" si="6635">CJ381*AY389</f>
        <v>0</v>
      </c>
      <c r="CR389">
        <f t="shared" ref="CR389" si="6636">CK381*AZ389</f>
        <v>0</v>
      </c>
      <c r="CS389">
        <f t="shared" ref="CS389" si="6637">CL381*BA389</f>
        <v>0</v>
      </c>
      <c r="CT389">
        <f t="shared" ref="CT389" si="6638">CM381*BB389</f>
        <v>0</v>
      </c>
    </row>
    <row r="390" spans="6:98" x14ac:dyDescent="0.3">
      <c r="F390" s="91">
        <f t="shared" ref="F390:H390" si="6639">F389</f>
        <v>80</v>
      </c>
      <c r="G390" s="91">
        <f t="shared" si="6639"/>
        <v>80</v>
      </c>
      <c r="H390" s="4">
        <f t="shared" si="6639"/>
        <v>1</v>
      </c>
      <c r="I390">
        <v>40</v>
      </c>
      <c r="J390" s="48">
        <f t="shared" si="6376"/>
        <v>0</v>
      </c>
      <c r="K390" s="48">
        <f t="shared" ref="K390:K405" si="6640">IF(IF(AND(I390&gt;=(F390*2),I390&lt;=G390+F390+(G390-F390+5)+1),((H390)^2)*(I391-F390*2)/5,0)&lt;=H390,IF(AND(I390&gt;=(F390*2),I390&lt;=G390+F390+(G390-F390+5)+1),((H390)^2)*(I391-F390*2)/5,0),(K389-H390^2))</f>
        <v>0</v>
      </c>
      <c r="L390" s="98">
        <f t="shared" si="6378"/>
        <v>0</v>
      </c>
      <c r="M390" s="48"/>
      <c r="N390" s="48"/>
      <c r="O390" s="48"/>
      <c r="P390" s="48"/>
      <c r="Q390" s="48"/>
      <c r="R390" s="48"/>
      <c r="S390" s="48"/>
      <c r="T390" s="48"/>
      <c r="U390" s="48"/>
      <c r="V390" s="48">
        <f>$J390+$K390+$L390</f>
        <v>0</v>
      </c>
      <c r="W390" s="48">
        <f t="shared" si="6605"/>
        <v>0</v>
      </c>
      <c r="X390" s="48">
        <f t="shared" si="6605"/>
        <v>0</v>
      </c>
      <c r="Y390" s="48">
        <f t="shared" si="6605"/>
        <v>0</v>
      </c>
      <c r="Z390" s="48">
        <f t="shared" si="6605"/>
        <v>0</v>
      </c>
      <c r="AA390" s="48">
        <f t="shared" si="6605"/>
        <v>0</v>
      </c>
      <c r="AB390" s="48">
        <f t="shared" si="6605"/>
        <v>0</v>
      </c>
      <c r="AC390" s="48">
        <f t="shared" si="6605"/>
        <v>0</v>
      </c>
      <c r="AD390" s="48">
        <f t="shared" si="6605"/>
        <v>0</v>
      </c>
      <c r="AE390" s="48">
        <f t="shared" si="6605"/>
        <v>0</v>
      </c>
      <c r="AF390" s="48">
        <f t="shared" si="6605"/>
        <v>0</v>
      </c>
      <c r="AG390" s="48">
        <f t="shared" si="6605"/>
        <v>0</v>
      </c>
      <c r="AH390" s="48">
        <f t="shared" si="6605"/>
        <v>0</v>
      </c>
      <c r="AI390" s="48">
        <f t="shared" si="6605"/>
        <v>0</v>
      </c>
      <c r="AJ390" s="48">
        <f t="shared" si="6605"/>
        <v>0</v>
      </c>
      <c r="AK390" s="48">
        <f t="shared" si="6605"/>
        <v>0</v>
      </c>
      <c r="AL390" s="48">
        <f t="shared" si="6605"/>
        <v>0</v>
      </c>
      <c r="AM390" s="48">
        <f t="shared" si="6605"/>
        <v>0</v>
      </c>
      <c r="AN390" s="48">
        <f t="shared" si="6605"/>
        <v>0</v>
      </c>
      <c r="AO390" s="48">
        <f t="shared" si="6605"/>
        <v>0</v>
      </c>
      <c r="AP390" s="48">
        <f t="shared" si="6605"/>
        <v>0</v>
      </c>
      <c r="AQ390" s="48">
        <f t="shared" si="6605"/>
        <v>0</v>
      </c>
      <c r="AR390" s="48">
        <f t="shared" si="6605"/>
        <v>0</v>
      </c>
      <c r="AS390" s="48">
        <f t="shared" si="6605"/>
        <v>0</v>
      </c>
      <c r="AT390" s="48">
        <f t="shared" si="6605"/>
        <v>0</v>
      </c>
      <c r="AU390" s="48">
        <f t="shared" si="6605"/>
        <v>0</v>
      </c>
      <c r="AV390" s="48">
        <f t="shared" si="6605"/>
        <v>0</v>
      </c>
      <c r="AW390" s="48">
        <f t="shared" si="6605"/>
        <v>0</v>
      </c>
      <c r="AX390" s="48">
        <f t="shared" si="6605"/>
        <v>0</v>
      </c>
      <c r="AY390" s="48">
        <f t="shared" si="6569"/>
        <v>0</v>
      </c>
      <c r="AZ390" s="48">
        <f t="shared" si="6569"/>
        <v>0</v>
      </c>
      <c r="BA390" s="48">
        <f t="shared" si="6569"/>
        <v>0</v>
      </c>
      <c r="BB390" s="48">
        <f t="shared" si="6569"/>
        <v>0</v>
      </c>
      <c r="BC390" s="48"/>
      <c r="BE390" t="s">
        <v>185</v>
      </c>
      <c r="BN390">
        <f>BF381*V390</f>
        <v>0</v>
      </c>
      <c r="BO390">
        <f t="shared" ref="BO390" si="6641">BG381*W390</f>
        <v>0</v>
      </c>
      <c r="BP390">
        <f t="shared" ref="BP390" si="6642">BH381*X390</f>
        <v>0</v>
      </c>
      <c r="BQ390">
        <f t="shared" ref="BQ390" si="6643">BI381*Y390</f>
        <v>0</v>
      </c>
      <c r="BR390">
        <f t="shared" ref="BR390" si="6644">BJ381*Z390</f>
        <v>0</v>
      </c>
      <c r="BS390">
        <f t="shared" ref="BS390" si="6645">BK381*AA390</f>
        <v>0</v>
      </c>
      <c r="BT390">
        <f t="shared" ref="BT390" si="6646">BL381*AB390</f>
        <v>0</v>
      </c>
      <c r="BU390">
        <f t="shared" ref="BU390" si="6647">BM381*AC390</f>
        <v>0</v>
      </c>
      <c r="BV390">
        <f t="shared" ref="BV390" si="6648">BN381*AD390</f>
        <v>0</v>
      </c>
      <c r="BW390">
        <f t="shared" ref="BW390" si="6649">BO381*AE390</f>
        <v>0</v>
      </c>
      <c r="BX390">
        <f t="shared" ref="BX390" si="6650">BP381*AF390</f>
        <v>0</v>
      </c>
      <c r="BY390">
        <f t="shared" ref="BY390" si="6651">BQ381*AG390</f>
        <v>0</v>
      </c>
      <c r="BZ390">
        <f t="shared" ref="BZ390" si="6652">BR381*AH390</f>
        <v>0</v>
      </c>
      <c r="CA390">
        <f t="shared" ref="CA390" si="6653">BS381*AI390</f>
        <v>0</v>
      </c>
      <c r="CB390">
        <f t="shared" ref="CB390" si="6654">BT381*AJ390</f>
        <v>0</v>
      </c>
      <c r="CC390">
        <f t="shared" ref="CC390" si="6655">BU381*AK390</f>
        <v>0</v>
      </c>
      <c r="CD390">
        <f t="shared" ref="CD390" si="6656">BV381*AL390</f>
        <v>0</v>
      </c>
      <c r="CE390">
        <f t="shared" ref="CE390" si="6657">BW381*AM390</f>
        <v>0</v>
      </c>
      <c r="CF390">
        <f t="shared" ref="CF390" si="6658">BX381*AN390</f>
        <v>0</v>
      </c>
      <c r="CG390">
        <f t="shared" ref="CG390" si="6659">BY381*AO390</f>
        <v>0</v>
      </c>
      <c r="CH390">
        <f t="shared" ref="CH390" si="6660">BZ381*AP390</f>
        <v>0</v>
      </c>
      <c r="CI390">
        <f t="shared" ref="CI390" si="6661">CA381*AQ390</f>
        <v>0</v>
      </c>
      <c r="CJ390">
        <f t="shared" ref="CJ390" si="6662">CB381*AR390</f>
        <v>0</v>
      </c>
      <c r="CK390">
        <f t="shared" ref="CK390" si="6663">CC381*AS390</f>
        <v>0</v>
      </c>
      <c r="CL390">
        <f t="shared" ref="CL390" si="6664">CD381*AT390</f>
        <v>0</v>
      </c>
      <c r="CM390">
        <f t="shared" ref="CM390" si="6665">CE381*AU390</f>
        <v>0</v>
      </c>
      <c r="CN390">
        <f t="shared" ref="CN390" si="6666">CF381*AV390</f>
        <v>0</v>
      </c>
      <c r="CO390">
        <f t="shared" ref="CO390" si="6667">CG381*AW390</f>
        <v>0</v>
      </c>
      <c r="CP390">
        <f t="shared" ref="CP390" si="6668">CH381*AX390</f>
        <v>0</v>
      </c>
      <c r="CQ390">
        <f t="shared" ref="CQ390" si="6669">CI381*AY390</f>
        <v>0</v>
      </c>
      <c r="CR390">
        <f t="shared" ref="CR390" si="6670">CJ381*AZ390</f>
        <v>0</v>
      </c>
      <c r="CS390">
        <f t="shared" ref="CS390" si="6671">CK381*BA390</f>
        <v>0</v>
      </c>
      <c r="CT390">
        <f t="shared" ref="CT390" si="6672">CL381*BB390</f>
        <v>0</v>
      </c>
    </row>
    <row r="391" spans="6:98" x14ac:dyDescent="0.3">
      <c r="F391" s="91">
        <f t="shared" ref="F391:H391" si="6673">F390</f>
        <v>80</v>
      </c>
      <c r="G391" s="91">
        <f t="shared" si="6673"/>
        <v>80</v>
      </c>
      <c r="H391" s="4">
        <f t="shared" si="6673"/>
        <v>1</v>
      </c>
      <c r="I391">
        <v>45</v>
      </c>
      <c r="J391" s="48">
        <f t="shared" si="6376"/>
        <v>0</v>
      </c>
      <c r="K391" s="48">
        <f t="shared" si="6640"/>
        <v>0</v>
      </c>
      <c r="L391" s="98">
        <f t="shared" si="6378"/>
        <v>0</v>
      </c>
      <c r="M391" s="48"/>
      <c r="N391" s="48"/>
      <c r="O391" s="48"/>
      <c r="P391" s="48"/>
      <c r="Q391" s="48"/>
      <c r="R391" s="48"/>
      <c r="S391" s="48"/>
      <c r="T391" s="48"/>
      <c r="U391" s="48"/>
      <c r="V391" s="48"/>
      <c r="W391" s="48">
        <f>$J391+$K391+$L391</f>
        <v>0</v>
      </c>
      <c r="X391" s="48">
        <f t="shared" si="6605"/>
        <v>0</v>
      </c>
      <c r="Y391" s="48">
        <f t="shared" si="6605"/>
        <v>0</v>
      </c>
      <c r="Z391" s="48">
        <f t="shared" si="6605"/>
        <v>0</v>
      </c>
      <c r="AA391" s="48">
        <f t="shared" si="6605"/>
        <v>0</v>
      </c>
      <c r="AB391" s="48">
        <f t="shared" si="6605"/>
        <v>0</v>
      </c>
      <c r="AC391" s="48">
        <f t="shared" si="6605"/>
        <v>0</v>
      </c>
      <c r="AD391" s="48">
        <f t="shared" si="6605"/>
        <v>0</v>
      </c>
      <c r="AE391" s="48">
        <f t="shared" si="6605"/>
        <v>0</v>
      </c>
      <c r="AF391" s="48">
        <f t="shared" si="6605"/>
        <v>0</v>
      </c>
      <c r="AG391" s="48">
        <f t="shared" si="6605"/>
        <v>0</v>
      </c>
      <c r="AH391" s="48">
        <f t="shared" si="6605"/>
        <v>0</v>
      </c>
      <c r="AI391" s="48">
        <f t="shared" si="6605"/>
        <v>0</v>
      </c>
      <c r="AJ391" s="48">
        <f t="shared" si="6605"/>
        <v>0</v>
      </c>
      <c r="AK391" s="48">
        <f t="shared" si="6605"/>
        <v>0</v>
      </c>
      <c r="AL391" s="48">
        <f t="shared" si="6605"/>
        <v>0</v>
      </c>
      <c r="AM391" s="48">
        <f t="shared" si="6605"/>
        <v>0</v>
      </c>
      <c r="AN391" s="48">
        <f t="shared" si="6605"/>
        <v>0</v>
      </c>
      <c r="AO391" s="48">
        <f t="shared" si="6605"/>
        <v>0</v>
      </c>
      <c r="AP391" s="48">
        <f t="shared" si="6605"/>
        <v>0</v>
      </c>
      <c r="AQ391" s="48">
        <f t="shared" si="6605"/>
        <v>0</v>
      </c>
      <c r="AR391" s="48">
        <f t="shared" si="6605"/>
        <v>0</v>
      </c>
      <c r="AS391" s="48">
        <f t="shared" si="6605"/>
        <v>0</v>
      </c>
      <c r="AT391" s="48">
        <f t="shared" si="6605"/>
        <v>0</v>
      </c>
      <c r="AU391" s="48">
        <f t="shared" si="6605"/>
        <v>0</v>
      </c>
      <c r="AV391" s="48">
        <f t="shared" si="6605"/>
        <v>0</v>
      </c>
      <c r="AW391" s="48">
        <f t="shared" si="6605"/>
        <v>0</v>
      </c>
      <c r="AX391" s="48">
        <f t="shared" si="6605"/>
        <v>0</v>
      </c>
      <c r="AY391" s="48">
        <f t="shared" si="6569"/>
        <v>0</v>
      </c>
      <c r="AZ391" s="48">
        <f t="shared" si="6569"/>
        <v>0</v>
      </c>
      <c r="BA391" s="48">
        <f t="shared" si="6569"/>
        <v>0</v>
      </c>
      <c r="BB391" s="48">
        <f t="shared" si="6569"/>
        <v>0</v>
      </c>
      <c r="BC391" s="48"/>
      <c r="BE391" t="s">
        <v>186</v>
      </c>
      <c r="BO391">
        <f>BF381*W391</f>
        <v>0</v>
      </c>
      <c r="BP391">
        <f t="shared" ref="BP391" si="6674">BG381*X391</f>
        <v>0</v>
      </c>
      <c r="BQ391">
        <f t="shared" ref="BQ391" si="6675">BH381*Y391</f>
        <v>0</v>
      </c>
      <c r="BR391">
        <f t="shared" ref="BR391" si="6676">BI381*Z391</f>
        <v>0</v>
      </c>
      <c r="BS391">
        <f t="shared" ref="BS391" si="6677">BJ381*AA391</f>
        <v>0</v>
      </c>
      <c r="BT391">
        <f t="shared" ref="BT391" si="6678">BK381*AB391</f>
        <v>0</v>
      </c>
      <c r="BU391">
        <f t="shared" ref="BU391" si="6679">BL381*AC391</f>
        <v>0</v>
      </c>
      <c r="BV391">
        <f t="shared" ref="BV391" si="6680">BM381*AD391</f>
        <v>0</v>
      </c>
      <c r="BW391">
        <f t="shared" ref="BW391" si="6681">BN381*AE391</f>
        <v>0</v>
      </c>
      <c r="BX391">
        <f t="shared" ref="BX391" si="6682">BO381*AF391</f>
        <v>0</v>
      </c>
      <c r="BY391">
        <f t="shared" ref="BY391" si="6683">BP381*AG391</f>
        <v>0</v>
      </c>
      <c r="BZ391">
        <f t="shared" ref="BZ391" si="6684">BQ381*AH391</f>
        <v>0</v>
      </c>
      <c r="CA391">
        <f t="shared" ref="CA391" si="6685">BR381*AI391</f>
        <v>0</v>
      </c>
      <c r="CB391">
        <f t="shared" ref="CB391" si="6686">BS381*AJ391</f>
        <v>0</v>
      </c>
      <c r="CC391">
        <f t="shared" ref="CC391" si="6687">BT381*AK391</f>
        <v>0</v>
      </c>
      <c r="CD391">
        <f t="shared" ref="CD391" si="6688">BU381*AL391</f>
        <v>0</v>
      </c>
      <c r="CE391">
        <f t="shared" ref="CE391" si="6689">BV381*AM391</f>
        <v>0</v>
      </c>
      <c r="CF391">
        <f t="shared" ref="CF391" si="6690">BW381*AN391</f>
        <v>0</v>
      </c>
      <c r="CG391">
        <f t="shared" ref="CG391" si="6691">BX381*AO391</f>
        <v>0</v>
      </c>
      <c r="CH391">
        <f t="shared" ref="CH391" si="6692">BY381*AP391</f>
        <v>0</v>
      </c>
      <c r="CI391">
        <f t="shared" ref="CI391" si="6693">BZ381*AQ391</f>
        <v>0</v>
      </c>
      <c r="CJ391">
        <f t="shared" ref="CJ391" si="6694">CA381*AR391</f>
        <v>0</v>
      </c>
      <c r="CK391">
        <f t="shared" ref="CK391" si="6695">CB381*AS391</f>
        <v>0</v>
      </c>
      <c r="CL391">
        <f t="shared" ref="CL391" si="6696">CC381*AT391</f>
        <v>0</v>
      </c>
      <c r="CM391">
        <f t="shared" ref="CM391" si="6697">CD381*AU391</f>
        <v>0</v>
      </c>
      <c r="CN391">
        <f t="shared" ref="CN391" si="6698">CE381*AV391</f>
        <v>0</v>
      </c>
      <c r="CO391">
        <f t="shared" ref="CO391" si="6699">CF381*AW391</f>
        <v>0</v>
      </c>
      <c r="CP391">
        <f t="shared" ref="CP391" si="6700">CG381*AX391</f>
        <v>0</v>
      </c>
      <c r="CQ391">
        <f t="shared" ref="CQ391" si="6701">CH381*AY391</f>
        <v>0</v>
      </c>
      <c r="CR391">
        <f t="shared" ref="CR391" si="6702">CI381*AZ391</f>
        <v>0</v>
      </c>
      <c r="CS391">
        <f t="shared" ref="CS391" si="6703">CJ381*BA391</f>
        <v>0</v>
      </c>
      <c r="CT391">
        <f t="shared" ref="CT391" si="6704">CK381*BB391</f>
        <v>0</v>
      </c>
    </row>
    <row r="392" spans="6:98" x14ac:dyDescent="0.3">
      <c r="F392" s="91">
        <f t="shared" ref="F392:H392" si="6705">F391</f>
        <v>80</v>
      </c>
      <c r="G392" s="91">
        <f t="shared" si="6705"/>
        <v>80</v>
      </c>
      <c r="H392" s="4">
        <f t="shared" si="6705"/>
        <v>1</v>
      </c>
      <c r="I392">
        <v>50</v>
      </c>
      <c r="J392" s="48">
        <f t="shared" si="6376"/>
        <v>0</v>
      </c>
      <c r="K392" s="48">
        <f t="shared" si="6640"/>
        <v>0</v>
      </c>
      <c r="L392" s="98">
        <f t="shared" si="6378"/>
        <v>0</v>
      </c>
      <c r="M392" s="48"/>
      <c r="N392" s="48"/>
      <c r="O392" s="48"/>
      <c r="P392" s="48"/>
      <c r="Q392" s="48"/>
      <c r="R392" s="48"/>
      <c r="S392" s="48"/>
      <c r="T392" s="48"/>
      <c r="U392" s="48"/>
      <c r="V392" s="48"/>
      <c r="W392" s="48"/>
      <c r="X392" s="48">
        <f>$J392+$K392+$L392</f>
        <v>0</v>
      </c>
      <c r="Y392" s="48">
        <f t="shared" si="6605"/>
        <v>0</v>
      </c>
      <c r="Z392" s="48">
        <f t="shared" si="6605"/>
        <v>0</v>
      </c>
      <c r="AA392" s="48">
        <f t="shared" si="6605"/>
        <v>0</v>
      </c>
      <c r="AB392" s="48">
        <f t="shared" si="6605"/>
        <v>0</v>
      </c>
      <c r="AC392" s="48">
        <f t="shared" si="6605"/>
        <v>0</v>
      </c>
      <c r="AD392" s="48">
        <f t="shared" si="6605"/>
        <v>0</v>
      </c>
      <c r="AE392" s="48">
        <f t="shared" si="6605"/>
        <v>0</v>
      </c>
      <c r="AF392" s="48">
        <f t="shared" si="6605"/>
        <v>0</v>
      </c>
      <c r="AG392" s="48">
        <f t="shared" si="6605"/>
        <v>0</v>
      </c>
      <c r="AH392" s="48">
        <f t="shared" si="6605"/>
        <v>0</v>
      </c>
      <c r="AI392" s="48">
        <f t="shared" si="6605"/>
        <v>0</v>
      </c>
      <c r="AJ392" s="48">
        <f t="shared" si="6605"/>
        <v>0</v>
      </c>
      <c r="AK392" s="48">
        <f t="shared" si="6605"/>
        <v>0</v>
      </c>
      <c r="AL392" s="48">
        <f t="shared" si="6605"/>
        <v>0</v>
      </c>
      <c r="AM392" s="48">
        <f t="shared" si="6605"/>
        <v>0</v>
      </c>
      <c r="AN392" s="48">
        <f t="shared" si="6605"/>
        <v>0</v>
      </c>
      <c r="AO392" s="48">
        <f t="shared" si="6605"/>
        <v>0</v>
      </c>
      <c r="AP392" s="48">
        <f t="shared" si="6605"/>
        <v>0</v>
      </c>
      <c r="AQ392" s="48">
        <f t="shared" si="6605"/>
        <v>0</v>
      </c>
      <c r="AR392" s="48">
        <f t="shared" si="6605"/>
        <v>0</v>
      </c>
      <c r="AS392" s="48">
        <f t="shared" si="6605"/>
        <v>0</v>
      </c>
      <c r="AT392" s="48">
        <f t="shared" si="6605"/>
        <v>0</v>
      </c>
      <c r="AU392" s="48">
        <f t="shared" si="6605"/>
        <v>0</v>
      </c>
      <c r="AV392" s="48">
        <f t="shared" si="6605"/>
        <v>0</v>
      </c>
      <c r="AW392" s="48">
        <f t="shared" si="6605"/>
        <v>0</v>
      </c>
      <c r="AX392" s="48">
        <f t="shared" si="6605"/>
        <v>0</v>
      </c>
      <c r="AY392" s="48">
        <f t="shared" si="6569"/>
        <v>0</v>
      </c>
      <c r="AZ392" s="48">
        <f t="shared" si="6569"/>
        <v>0</v>
      </c>
      <c r="BA392" s="48">
        <f t="shared" si="6569"/>
        <v>0</v>
      </c>
      <c r="BB392" s="48">
        <f t="shared" si="6569"/>
        <v>0</v>
      </c>
      <c r="BC392" s="48"/>
      <c r="BE392" t="s">
        <v>187</v>
      </c>
      <c r="BP392">
        <f>BF381*X392</f>
        <v>0</v>
      </c>
      <c r="BQ392">
        <f t="shared" ref="BQ392" si="6706">BG381*Y392</f>
        <v>0</v>
      </c>
      <c r="BR392">
        <f t="shared" ref="BR392" si="6707">BH381*Z392</f>
        <v>0</v>
      </c>
      <c r="BS392">
        <f t="shared" ref="BS392" si="6708">BI381*AA392</f>
        <v>0</v>
      </c>
      <c r="BT392">
        <f t="shared" ref="BT392" si="6709">BJ381*AB392</f>
        <v>0</v>
      </c>
      <c r="BU392">
        <f t="shared" ref="BU392" si="6710">BK381*AC392</f>
        <v>0</v>
      </c>
      <c r="BV392">
        <f t="shared" ref="BV392" si="6711">BL381*AD392</f>
        <v>0</v>
      </c>
      <c r="BW392">
        <f t="shared" ref="BW392" si="6712">BM381*AE392</f>
        <v>0</v>
      </c>
      <c r="BX392">
        <f t="shared" ref="BX392" si="6713">BN381*AF392</f>
        <v>0</v>
      </c>
      <c r="BY392">
        <f t="shared" ref="BY392" si="6714">BO381*AG392</f>
        <v>0</v>
      </c>
      <c r="BZ392">
        <f t="shared" ref="BZ392" si="6715">BP381*AH392</f>
        <v>0</v>
      </c>
      <c r="CA392">
        <f t="shared" ref="CA392" si="6716">BQ381*AI392</f>
        <v>0</v>
      </c>
      <c r="CB392">
        <f t="shared" ref="CB392" si="6717">BR381*AJ392</f>
        <v>0</v>
      </c>
      <c r="CC392">
        <f t="shared" ref="CC392" si="6718">BS381*AK392</f>
        <v>0</v>
      </c>
      <c r="CD392">
        <f t="shared" ref="CD392" si="6719">BT381*AL392</f>
        <v>0</v>
      </c>
      <c r="CE392">
        <f t="shared" ref="CE392" si="6720">BU381*AM392</f>
        <v>0</v>
      </c>
      <c r="CF392">
        <f t="shared" ref="CF392" si="6721">BV381*AN392</f>
        <v>0</v>
      </c>
      <c r="CG392">
        <f t="shared" ref="CG392" si="6722">BW381*AO392</f>
        <v>0</v>
      </c>
      <c r="CH392">
        <f t="shared" ref="CH392" si="6723">BX381*AP392</f>
        <v>0</v>
      </c>
      <c r="CI392">
        <f t="shared" ref="CI392" si="6724">BY381*AQ392</f>
        <v>0</v>
      </c>
      <c r="CJ392">
        <f t="shared" ref="CJ392" si="6725">BZ381*AR392</f>
        <v>0</v>
      </c>
      <c r="CK392">
        <f t="shared" ref="CK392" si="6726">CA381*AS392</f>
        <v>0</v>
      </c>
      <c r="CL392">
        <f t="shared" ref="CL392" si="6727">CB381*AT392</f>
        <v>0</v>
      </c>
      <c r="CM392">
        <f t="shared" ref="CM392" si="6728">CC381*AU392</f>
        <v>0</v>
      </c>
      <c r="CN392">
        <f t="shared" ref="CN392" si="6729">CD381*AV392</f>
        <v>0</v>
      </c>
      <c r="CO392">
        <f t="shared" ref="CO392" si="6730">CE381*AW392</f>
        <v>0</v>
      </c>
      <c r="CP392">
        <f t="shared" ref="CP392" si="6731">CF381*AX392</f>
        <v>0</v>
      </c>
      <c r="CQ392">
        <f t="shared" ref="CQ392" si="6732">CG381*AY392</f>
        <v>0</v>
      </c>
      <c r="CR392">
        <f t="shared" ref="CR392" si="6733">CH381*AZ392</f>
        <v>0</v>
      </c>
      <c r="CS392">
        <f t="shared" ref="CS392" si="6734">CI381*BA392</f>
        <v>0</v>
      </c>
      <c r="CT392">
        <f t="shared" ref="CT392" si="6735">CJ381*BB392</f>
        <v>0</v>
      </c>
    </row>
    <row r="393" spans="6:98" x14ac:dyDescent="0.3">
      <c r="F393" s="91">
        <f t="shared" ref="F393:H393" si="6736">F392</f>
        <v>80</v>
      </c>
      <c r="G393" s="91">
        <f t="shared" si="6736"/>
        <v>80</v>
      </c>
      <c r="H393" s="4">
        <f t="shared" si="6736"/>
        <v>1</v>
      </c>
      <c r="I393">
        <v>55</v>
      </c>
      <c r="J393" s="48">
        <f t="shared" si="6376"/>
        <v>0</v>
      </c>
      <c r="K393" s="48">
        <f t="shared" si="6640"/>
        <v>0</v>
      </c>
      <c r="L393" s="98">
        <f t="shared" si="6378"/>
        <v>0</v>
      </c>
      <c r="M393" s="48"/>
      <c r="N393" s="48"/>
      <c r="O393" s="48"/>
      <c r="P393" s="48"/>
      <c r="Q393" s="48"/>
      <c r="R393" s="48"/>
      <c r="S393" s="48"/>
      <c r="T393" s="48"/>
      <c r="U393" s="48"/>
      <c r="V393" s="48"/>
      <c r="W393" s="48"/>
      <c r="X393" s="48"/>
      <c r="Y393" s="48">
        <f>$J393+$K393+$L393</f>
        <v>0</v>
      </c>
      <c r="Z393" s="48">
        <f t="shared" si="6605"/>
        <v>0</v>
      </c>
      <c r="AA393" s="48">
        <f t="shared" si="6605"/>
        <v>0</v>
      </c>
      <c r="AB393" s="48">
        <f t="shared" si="6605"/>
        <v>0</v>
      </c>
      <c r="AC393" s="48">
        <f t="shared" si="6605"/>
        <v>0</v>
      </c>
      <c r="AD393" s="48">
        <f t="shared" si="6605"/>
        <v>0</v>
      </c>
      <c r="AE393" s="48">
        <f t="shared" si="6605"/>
        <v>0</v>
      </c>
      <c r="AF393" s="48">
        <f t="shared" si="6605"/>
        <v>0</v>
      </c>
      <c r="AG393" s="48">
        <f t="shared" si="6605"/>
        <v>0</v>
      </c>
      <c r="AH393" s="48">
        <f t="shared" si="6605"/>
        <v>0</v>
      </c>
      <c r="AI393" s="48">
        <f t="shared" si="6605"/>
        <v>0</v>
      </c>
      <c r="AJ393" s="48">
        <f t="shared" si="6605"/>
        <v>0</v>
      </c>
      <c r="AK393" s="48">
        <f t="shared" si="6605"/>
        <v>0</v>
      </c>
      <c r="AL393" s="48">
        <f t="shared" si="6605"/>
        <v>0</v>
      </c>
      <c r="AM393" s="48">
        <f t="shared" si="6605"/>
        <v>0</v>
      </c>
      <c r="AN393" s="48">
        <f t="shared" si="6605"/>
        <v>0</v>
      </c>
      <c r="AO393" s="48">
        <f t="shared" si="6605"/>
        <v>0</v>
      </c>
      <c r="AP393" s="48">
        <f t="shared" si="6605"/>
        <v>0</v>
      </c>
      <c r="AQ393" s="48">
        <f t="shared" si="6605"/>
        <v>0</v>
      </c>
      <c r="AR393" s="48">
        <f t="shared" si="6605"/>
        <v>0</v>
      </c>
      <c r="AS393" s="48">
        <f t="shared" si="6605"/>
        <v>0</v>
      </c>
      <c r="AT393" s="48">
        <f t="shared" si="6605"/>
        <v>0</v>
      </c>
      <c r="AU393" s="48">
        <f t="shared" si="6605"/>
        <v>0</v>
      </c>
      <c r="AV393" s="48">
        <f t="shared" si="6605"/>
        <v>0</v>
      </c>
      <c r="AW393" s="48">
        <f t="shared" si="6605"/>
        <v>0</v>
      </c>
      <c r="AX393" s="48">
        <f t="shared" si="6605"/>
        <v>0</v>
      </c>
      <c r="AY393" s="48">
        <f t="shared" si="6569"/>
        <v>0</v>
      </c>
      <c r="AZ393" s="48">
        <f t="shared" si="6569"/>
        <v>0</v>
      </c>
      <c r="BA393" s="48">
        <f t="shared" si="6569"/>
        <v>0</v>
      </c>
      <c r="BB393" s="48">
        <f t="shared" si="6569"/>
        <v>0</v>
      </c>
      <c r="BC393" s="48"/>
      <c r="BE393" t="s">
        <v>188</v>
      </c>
      <c r="BQ393">
        <f>BF381*Y393</f>
        <v>0</v>
      </c>
      <c r="BR393">
        <f t="shared" ref="BR393" si="6737">BG381*Z393</f>
        <v>0</v>
      </c>
      <c r="BS393">
        <f t="shared" ref="BS393" si="6738">BH381*AA393</f>
        <v>0</v>
      </c>
      <c r="BT393">
        <f t="shared" ref="BT393" si="6739">BI381*AB393</f>
        <v>0</v>
      </c>
      <c r="BU393">
        <f t="shared" ref="BU393" si="6740">BJ381*AC393</f>
        <v>0</v>
      </c>
      <c r="BV393">
        <f t="shared" ref="BV393" si="6741">BK381*AD393</f>
        <v>0</v>
      </c>
      <c r="BW393">
        <f t="shared" ref="BW393" si="6742">BL381*AE393</f>
        <v>0</v>
      </c>
      <c r="BX393">
        <f t="shared" ref="BX393" si="6743">BM381*AF393</f>
        <v>0</v>
      </c>
      <c r="BY393">
        <f t="shared" ref="BY393" si="6744">BN381*AG393</f>
        <v>0</v>
      </c>
      <c r="BZ393">
        <f t="shared" ref="BZ393" si="6745">BO381*AH393</f>
        <v>0</v>
      </c>
      <c r="CA393">
        <f t="shared" ref="CA393" si="6746">BP381*AI393</f>
        <v>0</v>
      </c>
      <c r="CB393">
        <f t="shared" ref="CB393" si="6747">BQ381*AJ393</f>
        <v>0</v>
      </c>
      <c r="CC393">
        <f t="shared" ref="CC393" si="6748">BR381*AK393</f>
        <v>0</v>
      </c>
      <c r="CD393">
        <f t="shared" ref="CD393" si="6749">BS381*AL393</f>
        <v>0</v>
      </c>
      <c r="CE393">
        <f t="shared" ref="CE393" si="6750">BT381*AM393</f>
        <v>0</v>
      </c>
      <c r="CF393">
        <f t="shared" ref="CF393" si="6751">BU381*AN393</f>
        <v>0</v>
      </c>
      <c r="CG393">
        <f t="shared" ref="CG393" si="6752">BV381*AO393</f>
        <v>0</v>
      </c>
      <c r="CH393">
        <f t="shared" ref="CH393" si="6753">BW381*AP393</f>
        <v>0</v>
      </c>
      <c r="CI393">
        <f t="shared" ref="CI393" si="6754">BX381*AQ393</f>
        <v>0</v>
      </c>
      <c r="CJ393">
        <f t="shared" ref="CJ393" si="6755">BY381*AR393</f>
        <v>0</v>
      </c>
      <c r="CK393">
        <f t="shared" ref="CK393" si="6756">BZ381*AS393</f>
        <v>0</v>
      </c>
      <c r="CL393">
        <f t="shared" ref="CL393" si="6757">CA381*AT393</f>
        <v>0</v>
      </c>
      <c r="CM393">
        <f t="shared" ref="CM393" si="6758">CB381*AU393</f>
        <v>0</v>
      </c>
      <c r="CN393">
        <f t="shared" ref="CN393" si="6759">CC381*AV393</f>
        <v>0</v>
      </c>
      <c r="CO393">
        <f t="shared" ref="CO393" si="6760">CD381*AW393</f>
        <v>0</v>
      </c>
      <c r="CP393">
        <f t="shared" ref="CP393" si="6761">CE381*AX393</f>
        <v>0</v>
      </c>
      <c r="CQ393">
        <f t="shared" ref="CQ393" si="6762">CF381*AY393</f>
        <v>0</v>
      </c>
      <c r="CR393">
        <f t="shared" ref="CR393" si="6763">CG381*AZ393</f>
        <v>0</v>
      </c>
      <c r="CS393">
        <f t="shared" ref="CS393" si="6764">CH381*BA393</f>
        <v>0</v>
      </c>
      <c r="CT393">
        <f t="shared" ref="CT393" si="6765">CI381*BB393</f>
        <v>0</v>
      </c>
    </row>
    <row r="394" spans="6:98" x14ac:dyDescent="0.3">
      <c r="F394" s="91">
        <f t="shared" ref="F394:H394" si="6766">F393</f>
        <v>80</v>
      </c>
      <c r="G394" s="91">
        <f t="shared" si="6766"/>
        <v>80</v>
      </c>
      <c r="H394" s="4">
        <f t="shared" si="6766"/>
        <v>1</v>
      </c>
      <c r="I394">
        <v>60</v>
      </c>
      <c r="J394" s="48">
        <f t="shared" si="6376"/>
        <v>0</v>
      </c>
      <c r="K394" s="48">
        <f t="shared" si="6640"/>
        <v>0</v>
      </c>
      <c r="L394" s="98">
        <f t="shared" si="6378"/>
        <v>0</v>
      </c>
      <c r="M394" s="48"/>
      <c r="N394" s="48"/>
      <c r="O394" s="48"/>
      <c r="P394" s="48"/>
      <c r="Q394" s="48"/>
      <c r="R394" s="48"/>
      <c r="S394" s="48"/>
      <c r="T394" s="48"/>
      <c r="U394" s="48"/>
      <c r="V394" s="48"/>
      <c r="W394" s="48"/>
      <c r="X394" s="48"/>
      <c r="Y394" s="48"/>
      <c r="Z394" s="48">
        <f>$J394+$K394+$L394</f>
        <v>0</v>
      </c>
      <c r="AA394" s="48">
        <f t="shared" si="6605"/>
        <v>0</v>
      </c>
      <c r="AB394" s="48">
        <f t="shared" si="6605"/>
        <v>0</v>
      </c>
      <c r="AC394" s="48">
        <f t="shared" si="6605"/>
        <v>0</v>
      </c>
      <c r="AD394" s="48">
        <f t="shared" si="6605"/>
        <v>0</v>
      </c>
      <c r="AE394" s="48">
        <f t="shared" si="6605"/>
        <v>0</v>
      </c>
      <c r="AF394" s="48">
        <f t="shared" si="6605"/>
        <v>0</v>
      </c>
      <c r="AG394" s="48">
        <f t="shared" si="6605"/>
        <v>0</v>
      </c>
      <c r="AH394" s="48">
        <f t="shared" si="6605"/>
        <v>0</v>
      </c>
      <c r="AI394" s="48">
        <f t="shared" si="6605"/>
        <v>0</v>
      </c>
      <c r="AJ394" s="48">
        <f t="shared" si="6605"/>
        <v>0</v>
      </c>
      <c r="AK394" s="48">
        <f t="shared" si="6605"/>
        <v>0</v>
      </c>
      <c r="AL394" s="48">
        <f t="shared" si="6605"/>
        <v>0</v>
      </c>
      <c r="AM394" s="48">
        <f t="shared" si="6605"/>
        <v>0</v>
      </c>
      <c r="AN394" s="48">
        <f t="shared" si="6605"/>
        <v>0</v>
      </c>
      <c r="AO394" s="48">
        <f t="shared" si="6605"/>
        <v>0</v>
      </c>
      <c r="AP394" s="48">
        <f t="shared" si="6605"/>
        <v>0</v>
      </c>
      <c r="AQ394" s="48">
        <f t="shared" si="6605"/>
        <v>0</v>
      </c>
      <c r="AR394" s="48">
        <f t="shared" si="6605"/>
        <v>0</v>
      </c>
      <c r="AS394" s="48">
        <f t="shared" si="6605"/>
        <v>0</v>
      </c>
      <c r="AT394" s="48">
        <f t="shared" si="6605"/>
        <v>0</v>
      </c>
      <c r="AU394" s="48">
        <f t="shared" si="6605"/>
        <v>0</v>
      </c>
      <c r="AV394" s="48">
        <f t="shared" si="6605"/>
        <v>0</v>
      </c>
      <c r="AW394" s="48">
        <f t="shared" si="6605"/>
        <v>0</v>
      </c>
      <c r="AX394" s="48">
        <f t="shared" si="6605"/>
        <v>0</v>
      </c>
      <c r="AY394" s="48">
        <f t="shared" si="6569"/>
        <v>0</v>
      </c>
      <c r="AZ394" s="48">
        <f t="shared" si="6569"/>
        <v>0</v>
      </c>
      <c r="BA394" s="48">
        <f t="shared" si="6569"/>
        <v>0</v>
      </c>
      <c r="BB394" s="48">
        <f t="shared" si="6569"/>
        <v>0</v>
      </c>
      <c r="BC394" s="48"/>
      <c r="BE394" t="s">
        <v>189</v>
      </c>
      <c r="BR394">
        <f>BF381*Z394</f>
        <v>0</v>
      </c>
      <c r="BS394">
        <f t="shared" ref="BS394" si="6767">BG381*AA394</f>
        <v>0</v>
      </c>
      <c r="BT394">
        <f t="shared" ref="BT394" si="6768">BH381*AB394</f>
        <v>0</v>
      </c>
      <c r="BU394">
        <f t="shared" ref="BU394" si="6769">BI381*AC394</f>
        <v>0</v>
      </c>
      <c r="BV394">
        <f t="shared" ref="BV394" si="6770">BJ381*AD394</f>
        <v>0</v>
      </c>
      <c r="BW394">
        <f t="shared" ref="BW394" si="6771">BK381*AE394</f>
        <v>0</v>
      </c>
      <c r="BX394">
        <f t="shared" ref="BX394" si="6772">BL381*AF394</f>
        <v>0</v>
      </c>
      <c r="BY394">
        <f t="shared" ref="BY394" si="6773">BM381*AG394</f>
        <v>0</v>
      </c>
      <c r="BZ394">
        <f t="shared" ref="BZ394" si="6774">BN381*AH394</f>
        <v>0</v>
      </c>
      <c r="CA394">
        <f t="shared" ref="CA394" si="6775">BO381*AI394</f>
        <v>0</v>
      </c>
      <c r="CB394">
        <f t="shared" ref="CB394" si="6776">BP381*AJ394</f>
        <v>0</v>
      </c>
      <c r="CC394">
        <f t="shared" ref="CC394" si="6777">BQ381*AK394</f>
        <v>0</v>
      </c>
      <c r="CD394">
        <f t="shared" ref="CD394" si="6778">BR381*AL394</f>
        <v>0</v>
      </c>
      <c r="CE394">
        <f t="shared" ref="CE394" si="6779">BS381*AM394</f>
        <v>0</v>
      </c>
      <c r="CF394">
        <f t="shared" ref="CF394" si="6780">BT381*AN394</f>
        <v>0</v>
      </c>
      <c r="CG394">
        <f t="shared" ref="CG394" si="6781">BU381*AO394</f>
        <v>0</v>
      </c>
      <c r="CH394">
        <f t="shared" ref="CH394" si="6782">BV381*AP394</f>
        <v>0</v>
      </c>
      <c r="CI394">
        <f t="shared" ref="CI394" si="6783">BW381*AQ394</f>
        <v>0</v>
      </c>
      <c r="CJ394">
        <f t="shared" ref="CJ394" si="6784">BX381*AR394</f>
        <v>0</v>
      </c>
      <c r="CK394">
        <f t="shared" ref="CK394" si="6785">BY381*AS394</f>
        <v>0</v>
      </c>
      <c r="CL394">
        <f t="shared" ref="CL394" si="6786">BZ381*AT394</f>
        <v>0</v>
      </c>
      <c r="CM394">
        <f t="shared" ref="CM394" si="6787">CA381*AU394</f>
        <v>0</v>
      </c>
      <c r="CN394">
        <f t="shared" ref="CN394" si="6788">CB381*AV394</f>
        <v>0</v>
      </c>
      <c r="CO394">
        <f t="shared" ref="CO394" si="6789">CC381*AW394</f>
        <v>0</v>
      </c>
      <c r="CP394">
        <f t="shared" ref="CP394" si="6790">CD381*AX394</f>
        <v>0</v>
      </c>
      <c r="CQ394">
        <f t="shared" ref="CQ394" si="6791">CE381*AY394</f>
        <v>0</v>
      </c>
      <c r="CR394">
        <f t="shared" ref="CR394" si="6792">CF381*AZ394</f>
        <v>0</v>
      </c>
      <c r="CS394">
        <f t="shared" ref="CS394" si="6793">CG381*BA394</f>
        <v>0</v>
      </c>
      <c r="CT394">
        <f t="shared" ref="CT394" si="6794">CH381*BB394</f>
        <v>0</v>
      </c>
    </row>
    <row r="395" spans="6:98" x14ac:dyDescent="0.3">
      <c r="F395" s="91">
        <f t="shared" ref="F395:H395" si="6795">F394</f>
        <v>80</v>
      </c>
      <c r="G395" s="91">
        <f t="shared" si="6795"/>
        <v>80</v>
      </c>
      <c r="H395" s="4">
        <f t="shared" si="6795"/>
        <v>1</v>
      </c>
      <c r="I395">
        <v>65</v>
      </c>
      <c r="J395" s="48">
        <f t="shared" si="6376"/>
        <v>0</v>
      </c>
      <c r="K395" s="48">
        <f t="shared" si="6640"/>
        <v>0</v>
      </c>
      <c r="L395" s="98">
        <f t="shared" si="6378"/>
        <v>0</v>
      </c>
      <c r="M395" s="48"/>
      <c r="N395" s="48"/>
      <c r="O395" s="48"/>
      <c r="P395" s="48"/>
      <c r="Q395" s="48"/>
      <c r="R395" s="48"/>
      <c r="S395" s="48"/>
      <c r="T395" s="48"/>
      <c r="U395" s="48"/>
      <c r="V395" s="48"/>
      <c r="W395" s="48"/>
      <c r="X395" s="48"/>
      <c r="Y395" s="48"/>
      <c r="Z395" s="48"/>
      <c r="AA395" s="48">
        <f>$J395+$K395+$L395</f>
        <v>0</v>
      </c>
      <c r="AB395" s="48">
        <f t="shared" si="6605"/>
        <v>0</v>
      </c>
      <c r="AC395" s="48">
        <f t="shared" si="6605"/>
        <v>0</v>
      </c>
      <c r="AD395" s="48">
        <f t="shared" si="6605"/>
        <v>0</v>
      </c>
      <c r="AE395" s="48">
        <f t="shared" si="6605"/>
        <v>0</v>
      </c>
      <c r="AF395" s="48">
        <f t="shared" si="6605"/>
        <v>0</v>
      </c>
      <c r="AG395" s="48">
        <f t="shared" si="6605"/>
        <v>0</v>
      </c>
      <c r="AH395" s="48">
        <f t="shared" si="6605"/>
        <v>0</v>
      </c>
      <c r="AI395" s="48">
        <f t="shared" si="6605"/>
        <v>0</v>
      </c>
      <c r="AJ395" s="48">
        <f t="shared" si="6605"/>
        <v>0</v>
      </c>
      <c r="AK395" s="48">
        <f t="shared" si="6605"/>
        <v>0</v>
      </c>
      <c r="AL395" s="48">
        <f t="shared" si="6605"/>
        <v>0</v>
      </c>
      <c r="AM395" s="48">
        <f t="shared" si="6605"/>
        <v>0</v>
      </c>
      <c r="AN395" s="48">
        <f t="shared" si="6605"/>
        <v>0</v>
      </c>
      <c r="AO395" s="48">
        <f t="shared" si="6605"/>
        <v>0</v>
      </c>
      <c r="AP395" s="48">
        <f t="shared" si="6605"/>
        <v>0</v>
      </c>
      <c r="AQ395" s="48">
        <f t="shared" si="6605"/>
        <v>0</v>
      </c>
      <c r="AR395" s="48">
        <f t="shared" si="6605"/>
        <v>0</v>
      </c>
      <c r="AS395" s="48">
        <f t="shared" si="6605"/>
        <v>0</v>
      </c>
      <c r="AT395" s="48">
        <f t="shared" si="6605"/>
        <v>0</v>
      </c>
      <c r="AU395" s="48">
        <f t="shared" si="6605"/>
        <v>0</v>
      </c>
      <c r="AV395" s="48">
        <f t="shared" si="6605"/>
        <v>0</v>
      </c>
      <c r="AW395" s="48">
        <f t="shared" si="6605"/>
        <v>0</v>
      </c>
      <c r="AX395" s="48">
        <f t="shared" si="6605"/>
        <v>0</v>
      </c>
      <c r="AY395" s="48">
        <f t="shared" si="6569"/>
        <v>0</v>
      </c>
      <c r="AZ395" s="48">
        <f t="shared" si="6569"/>
        <v>0</v>
      </c>
      <c r="BA395" s="48">
        <f t="shared" si="6569"/>
        <v>0</v>
      </c>
      <c r="BB395" s="48">
        <f t="shared" si="6569"/>
        <v>0</v>
      </c>
      <c r="BC395" s="48"/>
      <c r="BE395" t="s">
        <v>190</v>
      </c>
      <c r="BS395">
        <f>BF381*AA395</f>
        <v>0</v>
      </c>
      <c r="BT395">
        <f t="shared" ref="BT395" si="6796">BG381*AB395</f>
        <v>0</v>
      </c>
      <c r="BU395">
        <f t="shared" ref="BU395" si="6797">BH381*AC395</f>
        <v>0</v>
      </c>
      <c r="BV395">
        <f t="shared" ref="BV395" si="6798">BI381*AD395</f>
        <v>0</v>
      </c>
      <c r="BW395">
        <f t="shared" ref="BW395" si="6799">BJ381*AE395</f>
        <v>0</v>
      </c>
      <c r="BX395">
        <f t="shared" ref="BX395" si="6800">BK381*AF395</f>
        <v>0</v>
      </c>
      <c r="BY395">
        <f t="shared" ref="BY395" si="6801">BL381*AG395</f>
        <v>0</v>
      </c>
      <c r="BZ395">
        <f t="shared" ref="BZ395" si="6802">BM381*AH395</f>
        <v>0</v>
      </c>
      <c r="CA395">
        <f t="shared" ref="CA395" si="6803">BN381*AI395</f>
        <v>0</v>
      </c>
      <c r="CB395">
        <f t="shared" ref="CB395" si="6804">BO381*AJ395</f>
        <v>0</v>
      </c>
      <c r="CC395">
        <f t="shared" ref="CC395" si="6805">BP381*AK395</f>
        <v>0</v>
      </c>
      <c r="CD395">
        <f t="shared" ref="CD395" si="6806">BQ381*AL395</f>
        <v>0</v>
      </c>
      <c r="CE395">
        <f t="shared" ref="CE395" si="6807">BR381*AM395</f>
        <v>0</v>
      </c>
      <c r="CF395">
        <f t="shared" ref="CF395" si="6808">BS381*AN395</f>
        <v>0</v>
      </c>
      <c r="CG395">
        <f t="shared" ref="CG395" si="6809">BT381*AO395</f>
        <v>0</v>
      </c>
      <c r="CH395">
        <f t="shared" ref="CH395" si="6810">BU381*AP395</f>
        <v>0</v>
      </c>
      <c r="CI395">
        <f t="shared" ref="CI395" si="6811">BV381*AQ395</f>
        <v>0</v>
      </c>
      <c r="CJ395">
        <f t="shared" ref="CJ395" si="6812">BW381*AR395</f>
        <v>0</v>
      </c>
      <c r="CK395">
        <f t="shared" ref="CK395" si="6813">BX381*AS395</f>
        <v>0</v>
      </c>
      <c r="CL395">
        <f t="shared" ref="CL395" si="6814">BY381*AT395</f>
        <v>0</v>
      </c>
      <c r="CM395">
        <f t="shared" ref="CM395" si="6815">BZ381*AU395</f>
        <v>0</v>
      </c>
      <c r="CN395">
        <f t="shared" ref="CN395" si="6816">CA381*AV395</f>
        <v>0</v>
      </c>
      <c r="CO395">
        <f t="shared" ref="CO395" si="6817">CB381*AW395</f>
        <v>0</v>
      </c>
      <c r="CP395">
        <f t="shared" ref="CP395" si="6818">CC381*AX395</f>
        <v>0</v>
      </c>
      <c r="CQ395">
        <f t="shared" ref="CQ395" si="6819">CD381*AY395</f>
        <v>0</v>
      </c>
      <c r="CR395">
        <f t="shared" ref="CR395" si="6820">CE381*AZ395</f>
        <v>0</v>
      </c>
      <c r="CS395">
        <f t="shared" ref="CS395" si="6821">CF381*BA395</f>
        <v>0</v>
      </c>
      <c r="CT395">
        <f t="shared" ref="CT395" si="6822">CG381*BB395</f>
        <v>0</v>
      </c>
    </row>
    <row r="396" spans="6:98" x14ac:dyDescent="0.3">
      <c r="F396" s="91">
        <f t="shared" ref="F396:H396" si="6823">F395</f>
        <v>80</v>
      </c>
      <c r="G396" s="91">
        <f t="shared" si="6823"/>
        <v>80</v>
      </c>
      <c r="H396" s="4">
        <f t="shared" si="6823"/>
        <v>1</v>
      </c>
      <c r="I396">
        <v>70</v>
      </c>
      <c r="J396" s="48">
        <f t="shared" si="6376"/>
        <v>0</v>
      </c>
      <c r="K396" s="48">
        <f t="shared" si="6640"/>
        <v>0</v>
      </c>
      <c r="L396" s="98">
        <f t="shared" si="6378"/>
        <v>0</v>
      </c>
      <c r="M396" s="48"/>
      <c r="N396" s="48"/>
      <c r="O396" s="48"/>
      <c r="P396" s="48"/>
      <c r="Q396" s="48"/>
      <c r="R396" s="48"/>
      <c r="S396" s="48"/>
      <c r="T396" s="48"/>
      <c r="U396" s="48"/>
      <c r="V396" s="48"/>
      <c r="W396" s="48"/>
      <c r="X396" s="48"/>
      <c r="Y396" s="48"/>
      <c r="Z396" s="48"/>
      <c r="AA396" s="48"/>
      <c r="AB396" s="48">
        <f>$J396+$K396+$L396</f>
        <v>0</v>
      </c>
      <c r="AC396" s="48">
        <f t="shared" si="6605"/>
        <v>0</v>
      </c>
      <c r="AD396" s="48">
        <f t="shared" si="6605"/>
        <v>0</v>
      </c>
      <c r="AE396" s="48">
        <f t="shared" si="6605"/>
        <v>0</v>
      </c>
      <c r="AF396" s="48">
        <f t="shared" si="6605"/>
        <v>0</v>
      </c>
      <c r="AG396" s="48">
        <f t="shared" si="6605"/>
        <v>0</v>
      </c>
      <c r="AH396" s="48">
        <f t="shared" si="6605"/>
        <v>0</v>
      </c>
      <c r="AI396" s="48">
        <f t="shared" si="6605"/>
        <v>0</v>
      </c>
      <c r="AJ396" s="48">
        <f t="shared" si="6605"/>
        <v>0</v>
      </c>
      <c r="AK396" s="48">
        <f t="shared" si="6605"/>
        <v>0</v>
      </c>
      <c r="AL396" s="48">
        <f t="shared" si="6605"/>
        <v>0</v>
      </c>
      <c r="AM396" s="48">
        <f t="shared" si="6605"/>
        <v>0</v>
      </c>
      <c r="AN396" s="48">
        <f t="shared" si="6605"/>
        <v>0</v>
      </c>
      <c r="AO396" s="48">
        <f t="shared" si="6605"/>
        <v>0</v>
      </c>
      <c r="AP396" s="48">
        <f t="shared" si="6605"/>
        <v>0</v>
      </c>
      <c r="AQ396" s="48">
        <f t="shared" si="6605"/>
        <v>0</v>
      </c>
      <c r="AR396" s="48">
        <f t="shared" si="6605"/>
        <v>0</v>
      </c>
      <c r="AS396" s="48">
        <f t="shared" si="6605"/>
        <v>0</v>
      </c>
      <c r="AT396" s="48">
        <f t="shared" si="6605"/>
        <v>0</v>
      </c>
      <c r="AU396" s="48">
        <f t="shared" si="6605"/>
        <v>0</v>
      </c>
      <c r="AV396" s="48">
        <f t="shared" si="6605"/>
        <v>0</v>
      </c>
      <c r="AW396" s="48">
        <f t="shared" si="6605"/>
        <v>0</v>
      </c>
      <c r="AX396" s="48">
        <f t="shared" si="6605"/>
        <v>0</v>
      </c>
      <c r="AY396" s="48">
        <f t="shared" si="6569"/>
        <v>0</v>
      </c>
      <c r="AZ396" s="48">
        <f t="shared" si="6569"/>
        <v>0</v>
      </c>
      <c r="BA396" s="48">
        <f t="shared" si="6569"/>
        <v>0</v>
      </c>
      <c r="BB396" s="48">
        <f t="shared" si="6569"/>
        <v>0</v>
      </c>
      <c r="BC396" s="48"/>
      <c r="BE396" t="s">
        <v>191</v>
      </c>
      <c r="BT396">
        <f>BF381*AB396</f>
        <v>0</v>
      </c>
      <c r="BU396">
        <f t="shared" ref="BU396" si="6824">BG381*AC396</f>
        <v>0</v>
      </c>
      <c r="BV396">
        <f t="shared" ref="BV396" si="6825">BH381*AD396</f>
        <v>0</v>
      </c>
      <c r="BW396">
        <f t="shared" ref="BW396" si="6826">BI381*AE396</f>
        <v>0</v>
      </c>
      <c r="BX396">
        <f t="shared" ref="BX396" si="6827">BJ381*AF396</f>
        <v>0</v>
      </c>
      <c r="BY396">
        <f t="shared" ref="BY396" si="6828">BK381*AG396</f>
        <v>0</v>
      </c>
      <c r="BZ396">
        <f t="shared" ref="BZ396" si="6829">BL381*AH396</f>
        <v>0</v>
      </c>
      <c r="CA396">
        <f t="shared" ref="CA396" si="6830">BM381*AI396</f>
        <v>0</v>
      </c>
      <c r="CB396">
        <f t="shared" ref="CB396" si="6831">BN381*AJ396</f>
        <v>0</v>
      </c>
      <c r="CC396">
        <f t="shared" ref="CC396" si="6832">BO381*AK396</f>
        <v>0</v>
      </c>
      <c r="CD396">
        <f t="shared" ref="CD396" si="6833">BP381*AL396</f>
        <v>0</v>
      </c>
      <c r="CE396">
        <f t="shared" ref="CE396" si="6834">BQ381*AM396</f>
        <v>0</v>
      </c>
      <c r="CF396">
        <f t="shared" ref="CF396" si="6835">BR381*AN396</f>
        <v>0</v>
      </c>
      <c r="CG396">
        <f t="shared" ref="CG396" si="6836">BS381*AO396</f>
        <v>0</v>
      </c>
      <c r="CH396">
        <f t="shared" ref="CH396" si="6837">BT381*AP396</f>
        <v>0</v>
      </c>
      <c r="CI396">
        <f t="shared" ref="CI396" si="6838">BU381*AQ396</f>
        <v>0</v>
      </c>
      <c r="CJ396">
        <f t="shared" ref="CJ396" si="6839">BV381*AR396</f>
        <v>0</v>
      </c>
      <c r="CK396">
        <f t="shared" ref="CK396" si="6840">BW381*AS396</f>
        <v>0</v>
      </c>
      <c r="CL396">
        <f t="shared" ref="CL396" si="6841">BX381*AT396</f>
        <v>0</v>
      </c>
      <c r="CM396">
        <f t="shared" ref="CM396" si="6842">BY381*AU396</f>
        <v>0</v>
      </c>
      <c r="CN396">
        <f t="shared" ref="CN396" si="6843">BZ381*AV396</f>
        <v>0</v>
      </c>
      <c r="CO396">
        <f t="shared" ref="CO396" si="6844">CA381*AW396</f>
        <v>0</v>
      </c>
      <c r="CP396">
        <f t="shared" ref="CP396" si="6845">CB381*AX396</f>
        <v>0</v>
      </c>
      <c r="CQ396">
        <f t="shared" ref="CQ396" si="6846">CC381*AY396</f>
        <v>0</v>
      </c>
      <c r="CR396">
        <f t="shared" ref="CR396" si="6847">CD381*AZ396</f>
        <v>0</v>
      </c>
      <c r="CS396">
        <f t="shared" ref="CS396" si="6848">CE381*BA396</f>
        <v>0</v>
      </c>
      <c r="CT396">
        <f t="shared" ref="CT396" si="6849">CF381*BB396</f>
        <v>0</v>
      </c>
    </row>
    <row r="397" spans="6:98" x14ac:dyDescent="0.3">
      <c r="F397" s="91">
        <f t="shared" ref="F397:H397" si="6850">F396</f>
        <v>80</v>
      </c>
      <c r="G397" s="91">
        <f t="shared" si="6850"/>
        <v>80</v>
      </c>
      <c r="H397" s="4">
        <f t="shared" si="6850"/>
        <v>1</v>
      </c>
      <c r="I397">
        <v>75</v>
      </c>
      <c r="J397" s="48">
        <f t="shared" si="6376"/>
        <v>0</v>
      </c>
      <c r="K397" s="48">
        <f t="shared" si="6640"/>
        <v>0</v>
      </c>
      <c r="L397" s="98">
        <f t="shared" si="6378"/>
        <v>0</v>
      </c>
      <c r="M397" s="48"/>
      <c r="N397" s="48"/>
      <c r="O397" s="48"/>
      <c r="P397" s="48"/>
      <c r="Q397" s="48"/>
      <c r="R397" s="48"/>
      <c r="S397" s="48"/>
      <c r="T397" s="48"/>
      <c r="U397" s="48"/>
      <c r="V397" s="48"/>
      <c r="W397" s="48"/>
      <c r="X397" s="48"/>
      <c r="Y397" s="48"/>
      <c r="Z397" s="48"/>
      <c r="AA397" s="48"/>
      <c r="AB397" s="48"/>
      <c r="AC397" s="48">
        <f>$J397+$K397+$L397</f>
        <v>0</v>
      </c>
      <c r="AD397" s="48">
        <f t="shared" si="6605"/>
        <v>0</v>
      </c>
      <c r="AE397" s="48">
        <f t="shared" si="6605"/>
        <v>0</v>
      </c>
      <c r="AF397" s="48">
        <f t="shared" si="6605"/>
        <v>0</v>
      </c>
      <c r="AG397" s="48">
        <f t="shared" si="6605"/>
        <v>0</v>
      </c>
      <c r="AH397" s="48">
        <f t="shared" si="6605"/>
        <v>0</v>
      </c>
      <c r="AI397" s="48">
        <f t="shared" si="6605"/>
        <v>0</v>
      </c>
      <c r="AJ397" s="48">
        <f t="shared" si="6605"/>
        <v>0</v>
      </c>
      <c r="AK397" s="48">
        <f t="shared" si="6605"/>
        <v>0</v>
      </c>
      <c r="AL397" s="48">
        <f t="shared" si="6605"/>
        <v>0</v>
      </c>
      <c r="AM397" s="48">
        <f t="shared" si="6605"/>
        <v>0</v>
      </c>
      <c r="AN397" s="48">
        <f t="shared" si="6605"/>
        <v>0</v>
      </c>
      <c r="AO397" s="48">
        <f t="shared" si="6605"/>
        <v>0</v>
      </c>
      <c r="AP397" s="48">
        <f t="shared" si="6605"/>
        <v>0</v>
      </c>
      <c r="AQ397" s="48">
        <f t="shared" si="6605"/>
        <v>0</v>
      </c>
      <c r="AR397" s="48">
        <f t="shared" si="6605"/>
        <v>0</v>
      </c>
      <c r="AS397" s="48">
        <f t="shared" si="6605"/>
        <v>0</v>
      </c>
      <c r="AT397" s="48">
        <f t="shared" si="6605"/>
        <v>0</v>
      </c>
      <c r="AU397" s="48">
        <f t="shared" si="6605"/>
        <v>0</v>
      </c>
      <c r="AV397" s="48">
        <f t="shared" si="6605"/>
        <v>0</v>
      </c>
      <c r="AW397" s="48">
        <f t="shared" si="6605"/>
        <v>0</v>
      </c>
      <c r="AX397" s="48">
        <f t="shared" si="6605"/>
        <v>0</v>
      </c>
      <c r="AY397" s="48">
        <f t="shared" si="6569"/>
        <v>0</v>
      </c>
      <c r="AZ397" s="48">
        <f t="shared" si="6569"/>
        <v>0</v>
      </c>
      <c r="BA397" s="48">
        <f t="shared" si="6569"/>
        <v>0</v>
      </c>
      <c r="BB397" s="48">
        <f t="shared" si="6569"/>
        <v>0</v>
      </c>
      <c r="BC397" s="48"/>
      <c r="BE397" t="s">
        <v>192</v>
      </c>
      <c r="BU397">
        <f>BF381*AC397</f>
        <v>0</v>
      </c>
      <c r="BV397">
        <f t="shared" ref="BV397" si="6851">BG381*AD397</f>
        <v>0</v>
      </c>
      <c r="BW397">
        <f t="shared" ref="BW397" si="6852">BH381*AE397</f>
        <v>0</v>
      </c>
      <c r="BX397">
        <f t="shared" ref="BX397" si="6853">BI381*AF397</f>
        <v>0</v>
      </c>
      <c r="BY397">
        <f t="shared" ref="BY397" si="6854">BJ381*AG397</f>
        <v>0</v>
      </c>
      <c r="BZ397">
        <f t="shared" ref="BZ397" si="6855">BK381*AH397</f>
        <v>0</v>
      </c>
      <c r="CA397">
        <f t="shared" ref="CA397" si="6856">BL381*AI397</f>
        <v>0</v>
      </c>
      <c r="CB397">
        <f t="shared" ref="CB397" si="6857">BM381*AJ397</f>
        <v>0</v>
      </c>
      <c r="CC397">
        <f t="shared" ref="CC397" si="6858">BN381*AK397</f>
        <v>0</v>
      </c>
      <c r="CD397">
        <f t="shared" ref="CD397" si="6859">BO381*AL397</f>
        <v>0</v>
      </c>
      <c r="CE397">
        <f t="shared" ref="CE397" si="6860">BP381*AM397</f>
        <v>0</v>
      </c>
      <c r="CF397">
        <f t="shared" ref="CF397" si="6861">BQ381*AN397</f>
        <v>0</v>
      </c>
      <c r="CG397">
        <f t="shared" ref="CG397" si="6862">BR381*AO397</f>
        <v>0</v>
      </c>
      <c r="CH397">
        <f t="shared" ref="CH397" si="6863">BS381*AP397</f>
        <v>0</v>
      </c>
      <c r="CI397">
        <f t="shared" ref="CI397" si="6864">BT381*AQ397</f>
        <v>0</v>
      </c>
      <c r="CJ397">
        <f t="shared" ref="CJ397" si="6865">BU381*AR397</f>
        <v>0</v>
      </c>
      <c r="CK397">
        <f t="shared" ref="CK397" si="6866">BV381*AS397</f>
        <v>0</v>
      </c>
      <c r="CL397">
        <f t="shared" ref="CL397" si="6867">BW381*AT397</f>
        <v>0</v>
      </c>
      <c r="CM397">
        <f t="shared" ref="CM397" si="6868">BX381*AU397</f>
        <v>0</v>
      </c>
      <c r="CN397">
        <f t="shared" ref="CN397" si="6869">BY381*AV397</f>
        <v>0</v>
      </c>
      <c r="CO397">
        <f t="shared" ref="CO397" si="6870">BZ381*AW397</f>
        <v>0</v>
      </c>
      <c r="CP397">
        <f t="shared" ref="CP397" si="6871">CA381*AX397</f>
        <v>0</v>
      </c>
      <c r="CQ397">
        <f t="shared" ref="CQ397" si="6872">CB381*AY397</f>
        <v>0</v>
      </c>
      <c r="CR397">
        <f t="shared" ref="CR397" si="6873">CC381*AZ397</f>
        <v>0</v>
      </c>
      <c r="CS397">
        <f t="shared" ref="CS397" si="6874">CD381*BA397</f>
        <v>0</v>
      </c>
      <c r="CT397">
        <f t="shared" ref="CT397" si="6875">CE381*BB397</f>
        <v>0</v>
      </c>
    </row>
    <row r="398" spans="6:98" x14ac:dyDescent="0.3">
      <c r="F398" s="91">
        <f t="shared" ref="F398:H398" si="6876">F397</f>
        <v>80</v>
      </c>
      <c r="G398" s="91">
        <f t="shared" si="6876"/>
        <v>80</v>
      </c>
      <c r="H398" s="4">
        <f t="shared" si="6876"/>
        <v>1</v>
      </c>
      <c r="I398">
        <v>80</v>
      </c>
      <c r="J398" s="48">
        <f t="shared" si="6376"/>
        <v>1</v>
      </c>
      <c r="K398" s="48">
        <f t="shared" si="6640"/>
        <v>0</v>
      </c>
      <c r="L398" s="98">
        <f t="shared" si="6378"/>
        <v>0</v>
      </c>
      <c r="M398" s="48"/>
      <c r="N398" s="48"/>
      <c r="O398" s="48"/>
      <c r="P398" s="48"/>
      <c r="Q398" s="48"/>
      <c r="R398" s="48"/>
      <c r="S398" s="48"/>
      <c r="T398" s="48"/>
      <c r="U398" s="48"/>
      <c r="V398" s="48"/>
      <c r="W398" s="48"/>
      <c r="X398" s="48"/>
      <c r="Y398" s="48"/>
      <c r="Z398" s="48"/>
      <c r="AA398" s="48"/>
      <c r="AB398" s="48"/>
      <c r="AC398" s="48"/>
      <c r="AD398" s="48">
        <f>$J398+$K398+$L398</f>
        <v>1</v>
      </c>
      <c r="AE398" s="48">
        <f t="shared" si="6605"/>
        <v>1</v>
      </c>
      <c r="AF398" s="48">
        <f t="shared" si="6605"/>
        <v>1</v>
      </c>
      <c r="AG398" s="48">
        <f t="shared" si="6605"/>
        <v>1</v>
      </c>
      <c r="AH398" s="48">
        <f t="shared" si="6605"/>
        <v>1</v>
      </c>
      <c r="AI398" s="48">
        <f t="shared" si="6605"/>
        <v>1</v>
      </c>
      <c r="AJ398" s="48">
        <f t="shared" si="6605"/>
        <v>1</v>
      </c>
      <c r="AK398" s="48">
        <f t="shared" si="6605"/>
        <v>1</v>
      </c>
      <c r="AL398" s="48">
        <f t="shared" si="6605"/>
        <v>1</v>
      </c>
      <c r="AM398" s="48">
        <f t="shared" si="6605"/>
        <v>1</v>
      </c>
      <c r="AN398" s="48">
        <f t="shared" si="6605"/>
        <v>1</v>
      </c>
      <c r="AO398" s="48">
        <f t="shared" si="6605"/>
        <v>1</v>
      </c>
      <c r="AP398" s="48">
        <f t="shared" si="6605"/>
        <v>1</v>
      </c>
      <c r="AQ398" s="48">
        <f t="shared" si="6605"/>
        <v>1</v>
      </c>
      <c r="AR398" s="48">
        <f t="shared" si="6605"/>
        <v>1</v>
      </c>
      <c r="AS398" s="48">
        <f t="shared" si="6605"/>
        <v>1</v>
      </c>
      <c r="AT398" s="48">
        <f t="shared" si="6605"/>
        <v>1</v>
      </c>
      <c r="AU398" s="48">
        <f t="shared" si="6605"/>
        <v>1</v>
      </c>
      <c r="AV398" s="48">
        <f t="shared" si="6605"/>
        <v>1</v>
      </c>
      <c r="AW398" s="48">
        <f t="shared" si="6605"/>
        <v>1</v>
      </c>
      <c r="AX398" s="48">
        <f t="shared" si="6605"/>
        <v>1</v>
      </c>
      <c r="AY398" s="48">
        <f t="shared" si="6569"/>
        <v>1</v>
      </c>
      <c r="AZ398" s="48">
        <f t="shared" si="6569"/>
        <v>1</v>
      </c>
      <c r="BA398" s="48">
        <f t="shared" si="6569"/>
        <v>1</v>
      </c>
      <c r="BB398" s="48">
        <f t="shared" si="6569"/>
        <v>1</v>
      </c>
      <c r="BC398" s="48"/>
      <c r="BE398" t="s">
        <v>193</v>
      </c>
      <c r="BV398">
        <f>BF381*AD398</f>
        <v>0</v>
      </c>
      <c r="BW398">
        <f t="shared" ref="BW398" si="6877">BG381*AE398</f>
        <v>4.5481050631301247</v>
      </c>
      <c r="BX398">
        <f t="shared" ref="BX398" si="6878">BH381*AF398</f>
        <v>30.320700420867503</v>
      </c>
      <c r="BY398">
        <f t="shared" ref="BY398" si="6879">BI381*AG398</f>
        <v>75.801751052168754</v>
      </c>
      <c r="BZ398">
        <f t="shared" ref="BZ398" si="6880">BJ381*AH398</f>
        <v>151.60350210433751</v>
      </c>
      <c r="CA398">
        <f t="shared" ref="CA398" si="6881">BK381*AI398</f>
        <v>189.66299078677551</v>
      </c>
      <c r="CB398">
        <f t="shared" ref="CB398" si="6882">BL381*AJ398</f>
        <v>203.63379970096867</v>
      </c>
      <c r="CC398">
        <f t="shared" ref="CC398" si="6883">BM381*AK398</f>
        <v>235.00857125156486</v>
      </c>
      <c r="CD398">
        <f t="shared" ref="CD398" si="6884">BN381*AL398</f>
        <v>248.73003991806755</v>
      </c>
      <c r="CE398">
        <f t="shared" ref="CE398" si="6885">BO381*AM398</f>
        <v>249.3399794571892</v>
      </c>
      <c r="CF398">
        <f t="shared" ref="CF398" si="6886">BP381*AN398</f>
        <v>287.50453267554184</v>
      </c>
      <c r="CG398">
        <f t="shared" ref="CG398" si="6887">BQ381*AO398</f>
        <v>273.02878679254212</v>
      </c>
      <c r="CH398">
        <f t="shared" ref="CH398" si="6888">BR381*AP398</f>
        <v>282.39609062957351</v>
      </c>
      <c r="CI398">
        <f t="shared" ref="CI398" si="6889">BS381*AQ398</f>
        <v>272.5496306526378</v>
      </c>
      <c r="CJ398">
        <f t="shared" ref="CJ398" si="6890">BT381*AR398</f>
        <v>302.80498624218689</v>
      </c>
      <c r="CK398">
        <f t="shared" ref="CK398" si="6891">BU381*AS398</f>
        <v>330.85645005115197</v>
      </c>
      <c r="CL398">
        <f t="shared" ref="CL398" si="6892">BV381*AT398</f>
        <v>355.76305271595277</v>
      </c>
      <c r="CM398">
        <f t="shared" ref="CM398" si="6893">BW381*AU398</f>
        <v>0</v>
      </c>
      <c r="CN398">
        <f t="shared" ref="CN398" si="6894">BX381*AV398</f>
        <v>0</v>
      </c>
      <c r="CO398">
        <f t="shared" ref="CO398" si="6895">BY381*AW398</f>
        <v>0</v>
      </c>
      <c r="CP398">
        <f t="shared" ref="CP398" si="6896">BZ381*AX398</f>
        <v>0</v>
      </c>
      <c r="CQ398">
        <f t="shared" ref="CQ398" si="6897">CA381*AY398</f>
        <v>0</v>
      </c>
      <c r="CR398">
        <f t="shared" ref="CR398" si="6898">CB381*AZ398</f>
        <v>0</v>
      </c>
      <c r="CS398">
        <f t="shared" ref="CS398" si="6899">CC381*BA398</f>
        <v>0</v>
      </c>
      <c r="CT398">
        <f t="shared" ref="CT398" si="6900">CD381*BB398</f>
        <v>0</v>
      </c>
    </row>
    <row r="399" spans="6:98" x14ac:dyDescent="0.3">
      <c r="F399" s="91">
        <f t="shared" ref="F399:H399" si="6901">F398</f>
        <v>80</v>
      </c>
      <c r="G399" s="91">
        <f t="shared" si="6901"/>
        <v>80</v>
      </c>
      <c r="H399" s="4">
        <f t="shared" si="6901"/>
        <v>1</v>
      </c>
      <c r="I399">
        <v>85</v>
      </c>
      <c r="J399" s="48">
        <f t="shared" si="6376"/>
        <v>0</v>
      </c>
      <c r="K399" s="48">
        <f t="shared" si="6640"/>
        <v>0</v>
      </c>
      <c r="L399" s="98">
        <f t="shared" si="6378"/>
        <v>0</v>
      </c>
      <c r="M399" s="48"/>
      <c r="N399" s="48"/>
      <c r="O399" s="48"/>
      <c r="P399" s="48"/>
      <c r="Q399" s="48"/>
      <c r="R399" s="48"/>
      <c r="S399" s="48"/>
      <c r="T399" s="48"/>
      <c r="U399" s="48"/>
      <c r="V399" s="48"/>
      <c r="W399" s="48"/>
      <c r="X399" s="48"/>
      <c r="Y399" s="48"/>
      <c r="Z399" s="48"/>
      <c r="AA399" s="48"/>
      <c r="AB399" s="48"/>
      <c r="AC399" s="48"/>
      <c r="AD399" s="48"/>
      <c r="AE399" s="48">
        <f>$J399+$K399+$L399</f>
        <v>0</v>
      </c>
      <c r="AF399" s="48">
        <f t="shared" si="6605"/>
        <v>0</v>
      </c>
      <c r="AG399" s="48">
        <f t="shared" si="6605"/>
        <v>0</v>
      </c>
      <c r="AH399" s="48">
        <f t="shared" si="6605"/>
        <v>0</v>
      </c>
      <c r="AI399" s="48">
        <f t="shared" si="6605"/>
        <v>0</v>
      </c>
      <c r="AJ399" s="48">
        <f t="shared" si="6605"/>
        <v>0</v>
      </c>
      <c r="AK399" s="48">
        <f t="shared" si="6605"/>
        <v>0</v>
      </c>
      <c r="AL399" s="48">
        <f t="shared" si="6605"/>
        <v>0</v>
      </c>
      <c r="AM399" s="48">
        <f t="shared" si="6605"/>
        <v>0</v>
      </c>
      <c r="AN399" s="48">
        <f t="shared" si="6605"/>
        <v>0</v>
      </c>
      <c r="AO399" s="48">
        <f t="shared" si="6605"/>
        <v>0</v>
      </c>
      <c r="AP399" s="48">
        <f t="shared" ref="AP399:BB414" si="6902">$J399+$K399+$L399</f>
        <v>0</v>
      </c>
      <c r="AQ399" s="48">
        <f t="shared" si="6902"/>
        <v>0</v>
      </c>
      <c r="AR399" s="48">
        <f t="shared" si="6902"/>
        <v>0</v>
      </c>
      <c r="AS399" s="48">
        <f t="shared" si="6902"/>
        <v>0</v>
      </c>
      <c r="AT399" s="48">
        <f t="shared" si="6902"/>
        <v>0</v>
      </c>
      <c r="AU399" s="48">
        <f t="shared" si="6902"/>
        <v>0</v>
      </c>
      <c r="AV399" s="48">
        <f t="shared" si="6902"/>
        <v>0</v>
      </c>
      <c r="AW399" s="48">
        <f t="shared" si="6902"/>
        <v>0</v>
      </c>
      <c r="AX399" s="48">
        <f t="shared" si="6902"/>
        <v>0</v>
      </c>
      <c r="AY399" s="48">
        <f t="shared" si="6569"/>
        <v>0</v>
      </c>
      <c r="AZ399" s="48">
        <f t="shared" si="6569"/>
        <v>0</v>
      </c>
      <c r="BA399" s="48">
        <f t="shared" si="6569"/>
        <v>0</v>
      </c>
      <c r="BB399" s="48">
        <f t="shared" si="6569"/>
        <v>0</v>
      </c>
      <c r="BC399" s="48"/>
      <c r="BE399" t="s">
        <v>194</v>
      </c>
      <c r="BW399">
        <f>BF381*AE399</f>
        <v>0</v>
      </c>
      <c r="BX399">
        <f t="shared" ref="BX399" si="6903">BG381*AF399</f>
        <v>0</v>
      </c>
      <c r="BY399">
        <f t="shared" ref="BY399" si="6904">BH381*AG399</f>
        <v>0</v>
      </c>
      <c r="BZ399">
        <f t="shared" ref="BZ399" si="6905">BI381*AH399</f>
        <v>0</v>
      </c>
      <c r="CA399">
        <f t="shared" ref="CA399" si="6906">BJ381*AI399</f>
        <v>0</v>
      </c>
      <c r="CB399">
        <f t="shared" ref="CB399" si="6907">BK381*AJ399</f>
        <v>0</v>
      </c>
      <c r="CC399">
        <f t="shared" ref="CC399" si="6908">BL381*AK399</f>
        <v>0</v>
      </c>
      <c r="CD399">
        <f t="shared" ref="CD399" si="6909">BM381*AL399</f>
        <v>0</v>
      </c>
      <c r="CE399">
        <f t="shared" ref="CE399" si="6910">BN381*AM399</f>
        <v>0</v>
      </c>
      <c r="CF399">
        <f t="shared" ref="CF399" si="6911">BO381*AN399</f>
        <v>0</v>
      </c>
      <c r="CG399">
        <f t="shared" ref="CG399" si="6912">BP381*AO399</f>
        <v>0</v>
      </c>
      <c r="CH399">
        <f t="shared" ref="CH399" si="6913">BQ381*AP399</f>
        <v>0</v>
      </c>
      <c r="CI399">
        <f t="shared" ref="CI399" si="6914">BR381*AQ399</f>
        <v>0</v>
      </c>
      <c r="CJ399">
        <f t="shared" ref="CJ399" si="6915">BS381*AR399</f>
        <v>0</v>
      </c>
      <c r="CK399">
        <f t="shared" ref="CK399" si="6916">BT381*AS399</f>
        <v>0</v>
      </c>
      <c r="CL399">
        <f t="shared" ref="CL399" si="6917">BU381*AT399</f>
        <v>0</v>
      </c>
      <c r="CM399">
        <f t="shared" ref="CM399" si="6918">BV381*AU399</f>
        <v>0</v>
      </c>
      <c r="CN399">
        <f t="shared" ref="CN399" si="6919">BW381*AV399</f>
        <v>0</v>
      </c>
      <c r="CO399">
        <f t="shared" ref="CO399" si="6920">BX381*AW399</f>
        <v>0</v>
      </c>
      <c r="CP399">
        <f t="shared" ref="CP399" si="6921">BY381*AX399</f>
        <v>0</v>
      </c>
      <c r="CQ399">
        <f t="shared" ref="CQ399" si="6922">BZ381*AY399</f>
        <v>0</v>
      </c>
      <c r="CR399">
        <f t="shared" ref="CR399" si="6923">CA381*AZ399</f>
        <v>0</v>
      </c>
      <c r="CS399">
        <f t="shared" ref="CS399" si="6924">CB381*BA399</f>
        <v>0</v>
      </c>
      <c r="CT399">
        <f t="shared" ref="CT399" si="6925">CC381*BB399</f>
        <v>0</v>
      </c>
    </row>
    <row r="400" spans="6:98" x14ac:dyDescent="0.3">
      <c r="F400" s="91">
        <f t="shared" ref="F400:H400" si="6926">F399</f>
        <v>80</v>
      </c>
      <c r="G400" s="91">
        <f t="shared" si="6926"/>
        <v>80</v>
      </c>
      <c r="H400" s="4">
        <f t="shared" si="6926"/>
        <v>1</v>
      </c>
      <c r="I400">
        <v>90</v>
      </c>
      <c r="J400" s="48">
        <f t="shared" si="6376"/>
        <v>0</v>
      </c>
      <c r="K400" s="48">
        <f t="shared" si="6640"/>
        <v>0</v>
      </c>
      <c r="L400" s="98">
        <f t="shared" si="6378"/>
        <v>0</v>
      </c>
      <c r="M400" s="48"/>
      <c r="N400" s="48"/>
      <c r="O400" s="48"/>
      <c r="P400" s="48"/>
      <c r="Q400" s="48"/>
      <c r="R400" s="48"/>
      <c r="S400" s="48"/>
      <c r="T400" s="48"/>
      <c r="U400" s="48"/>
      <c r="V400" s="48"/>
      <c r="W400" s="48"/>
      <c r="X400" s="48"/>
      <c r="Y400" s="48"/>
      <c r="Z400" s="48"/>
      <c r="AA400" s="48"/>
      <c r="AB400" s="48"/>
      <c r="AC400" s="48"/>
      <c r="AD400" s="48"/>
      <c r="AE400" s="48"/>
      <c r="AF400" s="48">
        <f>$J400+$K400+$L400</f>
        <v>0</v>
      </c>
      <c r="AG400" s="48">
        <f t="shared" ref="AG400:AO408" si="6927">$J400+$K400+$L400</f>
        <v>0</v>
      </c>
      <c r="AH400" s="48">
        <f t="shared" si="6927"/>
        <v>0</v>
      </c>
      <c r="AI400" s="48">
        <f t="shared" si="6927"/>
        <v>0</v>
      </c>
      <c r="AJ400" s="48">
        <f t="shared" si="6927"/>
        <v>0</v>
      </c>
      <c r="AK400" s="48">
        <f t="shared" si="6927"/>
        <v>0</v>
      </c>
      <c r="AL400" s="48">
        <f t="shared" si="6927"/>
        <v>0</v>
      </c>
      <c r="AM400" s="48">
        <f t="shared" si="6927"/>
        <v>0</v>
      </c>
      <c r="AN400" s="48">
        <f t="shared" si="6927"/>
        <v>0</v>
      </c>
      <c r="AO400" s="48">
        <f t="shared" si="6927"/>
        <v>0</v>
      </c>
      <c r="AP400" s="48">
        <f t="shared" si="6902"/>
        <v>0</v>
      </c>
      <c r="AQ400" s="48">
        <f t="shared" si="6902"/>
        <v>0</v>
      </c>
      <c r="AR400" s="48">
        <f t="shared" si="6902"/>
        <v>0</v>
      </c>
      <c r="AS400" s="48">
        <f t="shared" si="6902"/>
        <v>0</v>
      </c>
      <c r="AT400" s="48">
        <f t="shared" si="6902"/>
        <v>0</v>
      </c>
      <c r="AU400" s="48">
        <f t="shared" si="6902"/>
        <v>0</v>
      </c>
      <c r="AV400" s="48">
        <f t="shared" si="6902"/>
        <v>0</v>
      </c>
      <c r="AW400" s="48">
        <f t="shared" si="6902"/>
        <v>0</v>
      </c>
      <c r="AX400" s="48">
        <f t="shared" si="6902"/>
        <v>0</v>
      </c>
      <c r="AY400" s="48">
        <f t="shared" si="6569"/>
        <v>0</v>
      </c>
      <c r="AZ400" s="48">
        <f t="shared" si="6569"/>
        <v>0</v>
      </c>
      <c r="BA400" s="48">
        <f t="shared" si="6569"/>
        <v>0</v>
      </c>
      <c r="BB400" s="48">
        <f t="shared" si="6569"/>
        <v>0</v>
      </c>
      <c r="BC400" s="48"/>
      <c r="BE400" t="s">
        <v>195</v>
      </c>
      <c r="BX400">
        <f>BF381*AF400</f>
        <v>0</v>
      </c>
      <c r="BY400">
        <f t="shared" ref="BY400" si="6928">BG381*AG400</f>
        <v>0</v>
      </c>
      <c r="BZ400">
        <f t="shared" ref="BZ400" si="6929">BH381*AH400</f>
        <v>0</v>
      </c>
      <c r="CA400">
        <f t="shared" ref="CA400" si="6930">BI381*AI400</f>
        <v>0</v>
      </c>
      <c r="CB400">
        <f t="shared" ref="CB400" si="6931">BJ381*AJ400</f>
        <v>0</v>
      </c>
      <c r="CC400">
        <f t="shared" ref="CC400" si="6932">BK381*AK400</f>
        <v>0</v>
      </c>
      <c r="CD400">
        <f t="shared" ref="CD400" si="6933">BL381*AL400</f>
        <v>0</v>
      </c>
      <c r="CE400">
        <f t="shared" ref="CE400" si="6934">BM381*AM400</f>
        <v>0</v>
      </c>
      <c r="CF400">
        <f t="shared" ref="CF400" si="6935">BN381*AN400</f>
        <v>0</v>
      </c>
      <c r="CG400">
        <f t="shared" ref="CG400" si="6936">BO381*AO400</f>
        <v>0</v>
      </c>
      <c r="CH400">
        <f t="shared" ref="CH400" si="6937">BP381*AP400</f>
        <v>0</v>
      </c>
      <c r="CI400">
        <f t="shared" ref="CI400" si="6938">BQ381*AQ400</f>
        <v>0</v>
      </c>
      <c r="CJ400">
        <f t="shared" ref="CJ400" si="6939">BR381*AR400</f>
        <v>0</v>
      </c>
      <c r="CK400">
        <f t="shared" ref="CK400" si="6940">BS381*AS400</f>
        <v>0</v>
      </c>
      <c r="CL400">
        <f t="shared" ref="CL400" si="6941">BT381*AT400</f>
        <v>0</v>
      </c>
      <c r="CM400">
        <f t="shared" ref="CM400" si="6942">BU381*AU400</f>
        <v>0</v>
      </c>
      <c r="CN400">
        <f t="shared" ref="CN400" si="6943">BV381*AV400</f>
        <v>0</v>
      </c>
      <c r="CO400">
        <f t="shared" ref="CO400" si="6944">BW381*AW400</f>
        <v>0</v>
      </c>
      <c r="CP400">
        <f t="shared" ref="CP400" si="6945">BX381*AX400</f>
        <v>0</v>
      </c>
      <c r="CQ400">
        <f t="shared" ref="CQ400" si="6946">BY381*AY400</f>
        <v>0</v>
      </c>
      <c r="CR400">
        <f t="shared" ref="CR400" si="6947">BZ381*AZ400</f>
        <v>0</v>
      </c>
      <c r="CS400">
        <f t="shared" ref="CS400" si="6948">CA381*BA400</f>
        <v>0</v>
      </c>
      <c r="CT400">
        <f t="shared" ref="CT400" si="6949">CB381*BB400</f>
        <v>0</v>
      </c>
    </row>
    <row r="401" spans="6:98" x14ac:dyDescent="0.3">
      <c r="F401" s="91">
        <f t="shared" ref="F401:H401" si="6950">F400</f>
        <v>80</v>
      </c>
      <c r="G401" s="91">
        <f t="shared" si="6950"/>
        <v>80</v>
      </c>
      <c r="H401" s="4">
        <f t="shared" si="6950"/>
        <v>1</v>
      </c>
      <c r="I401">
        <v>95</v>
      </c>
      <c r="J401" s="48">
        <f t="shared" si="6376"/>
        <v>0</v>
      </c>
      <c r="K401" s="48">
        <f t="shared" si="6640"/>
        <v>0</v>
      </c>
      <c r="L401" s="98">
        <f t="shared" si="6378"/>
        <v>0</v>
      </c>
      <c r="M401" s="48"/>
      <c r="N401" s="48"/>
      <c r="O401" s="48"/>
      <c r="P401" s="48"/>
      <c r="Q401" s="48"/>
      <c r="R401" s="48"/>
      <c r="S401" s="48"/>
      <c r="T401" s="48"/>
      <c r="U401" s="48"/>
      <c r="V401" s="48"/>
      <c r="W401" s="48"/>
      <c r="X401" s="48"/>
      <c r="Y401" s="48"/>
      <c r="Z401" s="48"/>
      <c r="AA401" s="48"/>
      <c r="AB401" s="48"/>
      <c r="AC401" s="48"/>
      <c r="AD401" s="48"/>
      <c r="AE401" s="48"/>
      <c r="AF401" s="48"/>
      <c r="AG401" s="48">
        <f>$J401+$K401+$L401</f>
        <v>0</v>
      </c>
      <c r="AH401" s="48">
        <f t="shared" si="6927"/>
        <v>0</v>
      </c>
      <c r="AI401" s="48">
        <f t="shared" si="6927"/>
        <v>0</v>
      </c>
      <c r="AJ401" s="48">
        <f t="shared" si="6927"/>
        <v>0</v>
      </c>
      <c r="AK401" s="48">
        <f t="shared" si="6927"/>
        <v>0</v>
      </c>
      <c r="AL401" s="48">
        <f t="shared" si="6927"/>
        <v>0</v>
      </c>
      <c r="AM401" s="48">
        <f t="shared" si="6927"/>
        <v>0</v>
      </c>
      <c r="AN401" s="48">
        <f t="shared" si="6927"/>
        <v>0</v>
      </c>
      <c r="AO401" s="48">
        <f t="shared" si="6927"/>
        <v>0</v>
      </c>
      <c r="AP401" s="48">
        <f t="shared" si="6902"/>
        <v>0</v>
      </c>
      <c r="AQ401" s="48">
        <f t="shared" si="6902"/>
        <v>0</v>
      </c>
      <c r="AR401" s="48">
        <f t="shared" si="6902"/>
        <v>0</v>
      </c>
      <c r="AS401" s="48">
        <f t="shared" si="6902"/>
        <v>0</v>
      </c>
      <c r="AT401" s="48">
        <f t="shared" si="6902"/>
        <v>0</v>
      </c>
      <c r="AU401" s="48">
        <f t="shared" si="6902"/>
        <v>0</v>
      </c>
      <c r="AV401" s="48">
        <f t="shared" si="6902"/>
        <v>0</v>
      </c>
      <c r="AW401" s="48">
        <f t="shared" si="6902"/>
        <v>0</v>
      </c>
      <c r="AX401" s="48">
        <f t="shared" si="6902"/>
        <v>0</v>
      </c>
      <c r="AY401" s="48">
        <f t="shared" si="6569"/>
        <v>0</v>
      </c>
      <c r="AZ401" s="48">
        <f t="shared" si="6569"/>
        <v>0</v>
      </c>
      <c r="BA401" s="48">
        <f t="shared" si="6569"/>
        <v>0</v>
      </c>
      <c r="BB401" s="48">
        <f t="shared" si="6569"/>
        <v>0</v>
      </c>
      <c r="BC401" s="48"/>
      <c r="BE401" t="s">
        <v>196</v>
      </c>
      <c r="BY401">
        <f>BF381*AG401</f>
        <v>0</v>
      </c>
      <c r="BZ401">
        <f t="shared" ref="BZ401" si="6951">BG381*AH401</f>
        <v>0</v>
      </c>
      <c r="CA401">
        <f t="shared" ref="CA401" si="6952">BH381*AI401</f>
        <v>0</v>
      </c>
      <c r="CB401">
        <f t="shared" ref="CB401" si="6953">BI381*AJ401</f>
        <v>0</v>
      </c>
      <c r="CC401">
        <f t="shared" ref="CC401" si="6954">BJ381*AK401</f>
        <v>0</v>
      </c>
      <c r="CD401">
        <f t="shared" ref="CD401" si="6955">BK381*AL401</f>
        <v>0</v>
      </c>
      <c r="CE401">
        <f t="shared" ref="CE401" si="6956">BL381*AM401</f>
        <v>0</v>
      </c>
      <c r="CF401">
        <f t="shared" ref="CF401" si="6957">BM381*AN401</f>
        <v>0</v>
      </c>
      <c r="CG401">
        <f t="shared" ref="CG401" si="6958">BN381*AO401</f>
        <v>0</v>
      </c>
      <c r="CH401">
        <f t="shared" ref="CH401" si="6959">BO381*AP401</f>
        <v>0</v>
      </c>
      <c r="CI401">
        <f t="shared" ref="CI401" si="6960">BP381*AQ401</f>
        <v>0</v>
      </c>
      <c r="CJ401">
        <f t="shared" ref="CJ401" si="6961">BQ381*AR401</f>
        <v>0</v>
      </c>
      <c r="CK401">
        <f t="shared" ref="CK401" si="6962">BR381*AS401</f>
        <v>0</v>
      </c>
      <c r="CL401">
        <f t="shared" ref="CL401" si="6963">BS381*AT401</f>
        <v>0</v>
      </c>
      <c r="CM401">
        <f t="shared" ref="CM401" si="6964">BT381*AU401</f>
        <v>0</v>
      </c>
      <c r="CN401">
        <f t="shared" ref="CN401" si="6965">BU381*AV401</f>
        <v>0</v>
      </c>
      <c r="CO401">
        <f t="shared" ref="CO401" si="6966">BV381*AW401</f>
        <v>0</v>
      </c>
      <c r="CP401">
        <f t="shared" ref="CP401" si="6967">BW381*AX401</f>
        <v>0</v>
      </c>
      <c r="CQ401">
        <f t="shared" ref="CQ401" si="6968">BX381*AY401</f>
        <v>0</v>
      </c>
      <c r="CR401">
        <f t="shared" ref="CR401" si="6969">BY381*AZ401</f>
        <v>0</v>
      </c>
      <c r="CS401">
        <f t="shared" ref="CS401" si="6970">BZ381*BA401</f>
        <v>0</v>
      </c>
      <c r="CT401">
        <f t="shared" ref="CT401" si="6971">CA381*BB401</f>
        <v>0</v>
      </c>
    </row>
    <row r="402" spans="6:98" x14ac:dyDescent="0.3">
      <c r="F402" s="91">
        <f t="shared" ref="F402:H402" si="6972">F401</f>
        <v>80</v>
      </c>
      <c r="G402" s="91">
        <f t="shared" si="6972"/>
        <v>80</v>
      </c>
      <c r="H402" s="4">
        <f t="shared" si="6972"/>
        <v>1</v>
      </c>
      <c r="I402">
        <v>100</v>
      </c>
      <c r="J402" s="48">
        <f t="shared" si="6376"/>
        <v>0</v>
      </c>
      <c r="K402" s="48">
        <f t="shared" si="6640"/>
        <v>0</v>
      </c>
      <c r="L402" s="98">
        <f t="shared" si="6378"/>
        <v>0</v>
      </c>
      <c r="M402" s="48"/>
      <c r="N402" s="48"/>
      <c r="O402" s="48"/>
      <c r="P402" s="48"/>
      <c r="Q402" s="48"/>
      <c r="R402" s="48"/>
      <c r="S402" s="48"/>
      <c r="T402" s="48"/>
      <c r="U402" s="48"/>
      <c r="V402" s="48"/>
      <c r="W402" s="48"/>
      <c r="X402" s="48"/>
      <c r="Y402" s="48"/>
      <c r="Z402" s="48"/>
      <c r="AA402" s="48"/>
      <c r="AB402" s="48"/>
      <c r="AC402" s="48"/>
      <c r="AD402" s="48"/>
      <c r="AE402" s="48"/>
      <c r="AF402" s="48"/>
      <c r="AG402" s="48"/>
      <c r="AH402" s="48">
        <f>$J402+$K402+$L402</f>
        <v>0</v>
      </c>
      <c r="AI402" s="48">
        <f t="shared" si="6927"/>
        <v>0</v>
      </c>
      <c r="AJ402" s="48">
        <f t="shared" si="6927"/>
        <v>0</v>
      </c>
      <c r="AK402" s="48">
        <f t="shared" si="6927"/>
        <v>0</v>
      </c>
      <c r="AL402" s="48">
        <f t="shared" si="6927"/>
        <v>0</v>
      </c>
      <c r="AM402" s="48">
        <f t="shared" si="6927"/>
        <v>0</v>
      </c>
      <c r="AN402" s="48">
        <f t="shared" si="6927"/>
        <v>0</v>
      </c>
      <c r="AO402" s="48">
        <f t="shared" si="6927"/>
        <v>0</v>
      </c>
      <c r="AP402" s="48">
        <f t="shared" si="6902"/>
        <v>0</v>
      </c>
      <c r="AQ402" s="48">
        <f t="shared" si="6902"/>
        <v>0</v>
      </c>
      <c r="AR402" s="48">
        <f t="shared" si="6902"/>
        <v>0</v>
      </c>
      <c r="AS402" s="48">
        <f t="shared" si="6902"/>
        <v>0</v>
      </c>
      <c r="AT402" s="48">
        <f t="shared" si="6902"/>
        <v>0</v>
      </c>
      <c r="AU402" s="48">
        <f t="shared" si="6902"/>
        <v>0</v>
      </c>
      <c r="AV402" s="48">
        <f t="shared" si="6902"/>
        <v>0</v>
      </c>
      <c r="AW402" s="48">
        <f t="shared" si="6902"/>
        <v>0</v>
      </c>
      <c r="AX402" s="48">
        <f t="shared" si="6902"/>
        <v>0</v>
      </c>
      <c r="AY402" s="48">
        <f t="shared" si="6569"/>
        <v>0</v>
      </c>
      <c r="AZ402" s="48">
        <f t="shared" si="6569"/>
        <v>0</v>
      </c>
      <c r="BA402" s="48">
        <f t="shared" si="6569"/>
        <v>0</v>
      </c>
      <c r="BB402" s="48">
        <f t="shared" si="6569"/>
        <v>0</v>
      </c>
      <c r="BC402" s="48"/>
      <c r="BE402" t="s">
        <v>197</v>
      </c>
      <c r="BZ402">
        <f>BF381*AH402</f>
        <v>0</v>
      </c>
      <c r="CA402">
        <f t="shared" ref="CA402" si="6973">BG381*AI402</f>
        <v>0</v>
      </c>
      <c r="CB402">
        <f t="shared" ref="CB402" si="6974">BH381*AJ402</f>
        <v>0</v>
      </c>
      <c r="CC402">
        <f t="shared" ref="CC402" si="6975">BI381*AK402</f>
        <v>0</v>
      </c>
      <c r="CD402">
        <f t="shared" ref="CD402" si="6976">BJ381*AL402</f>
        <v>0</v>
      </c>
      <c r="CE402">
        <f t="shared" ref="CE402" si="6977">BK381*AM402</f>
        <v>0</v>
      </c>
      <c r="CF402">
        <f t="shared" ref="CF402" si="6978">BL381*AN402</f>
        <v>0</v>
      </c>
      <c r="CG402">
        <f t="shared" ref="CG402" si="6979">BM381*AO402</f>
        <v>0</v>
      </c>
      <c r="CH402">
        <f t="shared" ref="CH402" si="6980">BN381*AP402</f>
        <v>0</v>
      </c>
      <c r="CI402">
        <f t="shared" ref="CI402" si="6981">BO381*AQ402</f>
        <v>0</v>
      </c>
      <c r="CJ402">
        <f t="shared" ref="CJ402" si="6982">BP381*AR402</f>
        <v>0</v>
      </c>
      <c r="CK402">
        <f t="shared" ref="CK402" si="6983">BQ381*AS402</f>
        <v>0</v>
      </c>
      <c r="CL402">
        <f t="shared" ref="CL402" si="6984">BR381*AT402</f>
        <v>0</v>
      </c>
      <c r="CM402">
        <f t="shared" ref="CM402" si="6985">BS381*AU402</f>
        <v>0</v>
      </c>
      <c r="CN402">
        <f t="shared" ref="CN402" si="6986">BT381*AV402</f>
        <v>0</v>
      </c>
      <c r="CO402">
        <f t="shared" ref="CO402" si="6987">BU381*AW402</f>
        <v>0</v>
      </c>
      <c r="CP402">
        <f t="shared" ref="CP402" si="6988">BV381*AX402</f>
        <v>0</v>
      </c>
      <c r="CQ402">
        <f t="shared" ref="CQ402" si="6989">BW381*AY402</f>
        <v>0</v>
      </c>
      <c r="CR402">
        <f t="shared" ref="CR402" si="6990">BX381*AZ402</f>
        <v>0</v>
      </c>
      <c r="CS402">
        <f t="shared" ref="CS402" si="6991">BY381*BA402</f>
        <v>0</v>
      </c>
      <c r="CT402">
        <f t="shared" ref="CT402" si="6992">BZ381*BB402</f>
        <v>0</v>
      </c>
    </row>
    <row r="403" spans="6:98" x14ac:dyDescent="0.3">
      <c r="F403" s="91">
        <f t="shared" ref="F403:H403" si="6993">F402</f>
        <v>80</v>
      </c>
      <c r="G403" s="91">
        <f t="shared" si="6993"/>
        <v>80</v>
      </c>
      <c r="H403" s="4">
        <f t="shared" si="6993"/>
        <v>1</v>
      </c>
      <c r="I403">
        <v>105</v>
      </c>
      <c r="J403" s="48">
        <f t="shared" si="6376"/>
        <v>0</v>
      </c>
      <c r="K403" s="48">
        <f t="shared" si="6640"/>
        <v>0</v>
      </c>
      <c r="L403" s="98">
        <f t="shared" si="6378"/>
        <v>0</v>
      </c>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f>$J403+$K403+$L403</f>
        <v>0</v>
      </c>
      <c r="AJ403" s="48">
        <f t="shared" si="6927"/>
        <v>0</v>
      </c>
      <c r="AK403" s="48">
        <f t="shared" si="6927"/>
        <v>0</v>
      </c>
      <c r="AL403" s="48">
        <f t="shared" si="6927"/>
        <v>0</v>
      </c>
      <c r="AM403" s="48">
        <f t="shared" si="6927"/>
        <v>0</v>
      </c>
      <c r="AN403" s="48">
        <f t="shared" si="6927"/>
        <v>0</v>
      </c>
      <c r="AO403" s="48">
        <f t="shared" si="6927"/>
        <v>0</v>
      </c>
      <c r="AP403" s="48">
        <f t="shared" si="6902"/>
        <v>0</v>
      </c>
      <c r="AQ403" s="48">
        <f t="shared" si="6902"/>
        <v>0</v>
      </c>
      <c r="AR403" s="48">
        <f t="shared" si="6902"/>
        <v>0</v>
      </c>
      <c r="AS403" s="48">
        <f t="shared" si="6902"/>
        <v>0</v>
      </c>
      <c r="AT403" s="48">
        <f t="shared" si="6902"/>
        <v>0</v>
      </c>
      <c r="AU403" s="48">
        <f t="shared" si="6902"/>
        <v>0</v>
      </c>
      <c r="AV403" s="48">
        <f t="shared" si="6902"/>
        <v>0</v>
      </c>
      <c r="AW403" s="48">
        <f t="shared" si="6902"/>
        <v>0</v>
      </c>
      <c r="AX403" s="48">
        <f t="shared" si="6902"/>
        <v>0</v>
      </c>
      <c r="AY403" s="48">
        <f t="shared" si="6569"/>
        <v>0</v>
      </c>
      <c r="AZ403" s="48">
        <f t="shared" si="6569"/>
        <v>0</v>
      </c>
      <c r="BA403" s="48">
        <f t="shared" si="6569"/>
        <v>0</v>
      </c>
      <c r="BB403" s="48">
        <f t="shared" si="6569"/>
        <v>0</v>
      </c>
      <c r="BC403" s="48"/>
      <c r="BE403" t="s">
        <v>198</v>
      </c>
      <c r="CA403">
        <f>BF381*AI403</f>
        <v>0</v>
      </c>
      <c r="CB403">
        <f t="shared" ref="CB403" si="6994">BG381*AJ403</f>
        <v>0</v>
      </c>
      <c r="CC403">
        <f t="shared" ref="CC403" si="6995">BH381*AK403</f>
        <v>0</v>
      </c>
      <c r="CD403">
        <f t="shared" ref="CD403" si="6996">BI381*AL403</f>
        <v>0</v>
      </c>
      <c r="CE403">
        <f t="shared" ref="CE403" si="6997">BJ381*AM403</f>
        <v>0</v>
      </c>
      <c r="CF403">
        <f t="shared" ref="CF403" si="6998">BK381*AN403</f>
        <v>0</v>
      </c>
      <c r="CG403">
        <f t="shared" ref="CG403" si="6999">BL381*AO403</f>
        <v>0</v>
      </c>
      <c r="CH403">
        <f t="shared" ref="CH403" si="7000">BM381*AP403</f>
        <v>0</v>
      </c>
      <c r="CI403">
        <f t="shared" ref="CI403" si="7001">BN381*AQ403</f>
        <v>0</v>
      </c>
      <c r="CJ403">
        <f t="shared" ref="CJ403" si="7002">BO381*AR403</f>
        <v>0</v>
      </c>
      <c r="CK403">
        <f t="shared" ref="CK403" si="7003">BP381*AS403</f>
        <v>0</v>
      </c>
      <c r="CL403">
        <f t="shared" ref="CL403" si="7004">BQ381*AT403</f>
        <v>0</v>
      </c>
      <c r="CM403">
        <f t="shared" ref="CM403" si="7005">BR381*AU403</f>
        <v>0</v>
      </c>
      <c r="CN403">
        <f t="shared" ref="CN403" si="7006">BS381*AV403</f>
        <v>0</v>
      </c>
      <c r="CO403">
        <f t="shared" ref="CO403" si="7007">BT381*AW403</f>
        <v>0</v>
      </c>
      <c r="CP403">
        <f t="shared" ref="CP403" si="7008">BU381*AX403</f>
        <v>0</v>
      </c>
      <c r="CQ403">
        <f t="shared" ref="CQ403" si="7009">BV381*AY403</f>
        <v>0</v>
      </c>
      <c r="CR403">
        <f t="shared" ref="CR403" si="7010">BW381*AZ403</f>
        <v>0</v>
      </c>
      <c r="CS403">
        <f t="shared" ref="CS403" si="7011">BX381*BA403</f>
        <v>0</v>
      </c>
      <c r="CT403">
        <f t="shared" ref="CT403" si="7012">BY381*BB403</f>
        <v>0</v>
      </c>
    </row>
    <row r="404" spans="6:98" x14ac:dyDescent="0.3">
      <c r="F404" s="91">
        <f t="shared" ref="F404:H404" si="7013">F403</f>
        <v>80</v>
      </c>
      <c r="G404" s="91">
        <f t="shared" si="7013"/>
        <v>80</v>
      </c>
      <c r="H404" s="4">
        <f t="shared" si="7013"/>
        <v>1</v>
      </c>
      <c r="I404">
        <v>110</v>
      </c>
      <c r="J404" s="48">
        <f t="shared" si="6376"/>
        <v>0</v>
      </c>
      <c r="K404" s="48">
        <f t="shared" si="6640"/>
        <v>0</v>
      </c>
      <c r="L404" s="98">
        <f t="shared" si="6378"/>
        <v>0</v>
      </c>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f>$J404+$K404+$L404</f>
        <v>0</v>
      </c>
      <c r="AK404" s="48">
        <f t="shared" si="6927"/>
        <v>0</v>
      </c>
      <c r="AL404" s="48">
        <f t="shared" si="6927"/>
        <v>0</v>
      </c>
      <c r="AM404" s="48">
        <f t="shared" si="6927"/>
        <v>0</v>
      </c>
      <c r="AN404" s="48">
        <f t="shared" si="6927"/>
        <v>0</v>
      </c>
      <c r="AO404" s="48">
        <f t="shared" si="6927"/>
        <v>0</v>
      </c>
      <c r="AP404" s="48">
        <f t="shared" si="6902"/>
        <v>0</v>
      </c>
      <c r="AQ404" s="48">
        <f t="shared" si="6902"/>
        <v>0</v>
      </c>
      <c r="AR404" s="48">
        <f t="shared" si="6902"/>
        <v>0</v>
      </c>
      <c r="AS404" s="48">
        <f t="shared" si="6902"/>
        <v>0</v>
      </c>
      <c r="AT404" s="48">
        <f t="shared" si="6902"/>
        <v>0</v>
      </c>
      <c r="AU404" s="48">
        <f t="shared" si="6902"/>
        <v>0</v>
      </c>
      <c r="AV404" s="48">
        <f t="shared" si="6902"/>
        <v>0</v>
      </c>
      <c r="AW404" s="48">
        <f t="shared" si="6902"/>
        <v>0</v>
      </c>
      <c r="AX404" s="48">
        <f t="shared" si="6902"/>
        <v>0</v>
      </c>
      <c r="AY404" s="48">
        <f t="shared" si="6902"/>
        <v>0</v>
      </c>
      <c r="AZ404" s="48">
        <f t="shared" si="6902"/>
        <v>0</v>
      </c>
      <c r="BA404" s="48">
        <f t="shared" si="6902"/>
        <v>0</v>
      </c>
      <c r="BB404" s="48">
        <f t="shared" si="6902"/>
        <v>0</v>
      </c>
      <c r="BC404" s="48"/>
      <c r="BE404" t="s">
        <v>199</v>
      </c>
      <c r="CB404">
        <f>BF381*AJ404</f>
        <v>0</v>
      </c>
      <c r="CC404">
        <f t="shared" ref="CC404" si="7014">BG381*AK404</f>
        <v>0</v>
      </c>
      <c r="CD404">
        <f t="shared" ref="CD404" si="7015">BH381*AL404</f>
        <v>0</v>
      </c>
      <c r="CE404">
        <f t="shared" ref="CE404" si="7016">BI381*AM404</f>
        <v>0</v>
      </c>
      <c r="CF404">
        <f t="shared" ref="CF404" si="7017">BJ381*AN404</f>
        <v>0</v>
      </c>
      <c r="CG404">
        <f t="shared" ref="CG404" si="7018">BK381*AO404</f>
        <v>0</v>
      </c>
      <c r="CH404">
        <f t="shared" ref="CH404" si="7019">BL381*AP404</f>
        <v>0</v>
      </c>
      <c r="CI404">
        <f t="shared" ref="CI404" si="7020">BM381*AQ404</f>
        <v>0</v>
      </c>
      <c r="CJ404">
        <f t="shared" ref="CJ404" si="7021">BN381*AR404</f>
        <v>0</v>
      </c>
      <c r="CK404">
        <f t="shared" ref="CK404" si="7022">BO381*AS404</f>
        <v>0</v>
      </c>
      <c r="CL404">
        <f t="shared" ref="CL404" si="7023">BP381*AT404</f>
        <v>0</v>
      </c>
      <c r="CM404">
        <f t="shared" ref="CM404" si="7024">BQ381*AU404</f>
        <v>0</v>
      </c>
      <c r="CN404">
        <f t="shared" ref="CN404" si="7025">BR381*AV404</f>
        <v>0</v>
      </c>
      <c r="CO404">
        <f t="shared" ref="CO404" si="7026">BS381*AW404</f>
        <v>0</v>
      </c>
      <c r="CP404">
        <f t="shared" ref="CP404" si="7027">BT381*AX404</f>
        <v>0</v>
      </c>
      <c r="CQ404">
        <f t="shared" ref="CQ404" si="7028">BU381*AY404</f>
        <v>0</v>
      </c>
      <c r="CR404">
        <f t="shared" ref="CR404" si="7029">BV381*AZ404</f>
        <v>0</v>
      </c>
      <c r="CS404">
        <f t="shared" ref="CS404" si="7030">BW381*BA404</f>
        <v>0</v>
      </c>
      <c r="CT404">
        <f t="shared" ref="CT404" si="7031">BX381*BB404</f>
        <v>0</v>
      </c>
    </row>
    <row r="405" spans="6:98" x14ac:dyDescent="0.3">
      <c r="F405" s="91">
        <f t="shared" ref="F405:H405" si="7032">F404</f>
        <v>80</v>
      </c>
      <c r="G405" s="91">
        <f t="shared" si="7032"/>
        <v>80</v>
      </c>
      <c r="H405" s="4">
        <f t="shared" si="7032"/>
        <v>1</v>
      </c>
      <c r="I405">
        <v>115</v>
      </c>
      <c r="J405" s="48">
        <f t="shared" si="6376"/>
        <v>0</v>
      </c>
      <c r="K405" s="48">
        <f t="shared" si="6640"/>
        <v>0</v>
      </c>
      <c r="L405" s="98">
        <f t="shared" si="6378"/>
        <v>0</v>
      </c>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f>$J405+$K405+$L405</f>
        <v>0</v>
      </c>
      <c r="AL405" s="48">
        <f t="shared" si="6927"/>
        <v>0</v>
      </c>
      <c r="AM405" s="48">
        <f t="shared" si="6927"/>
        <v>0</v>
      </c>
      <c r="AN405" s="48">
        <f t="shared" si="6927"/>
        <v>0</v>
      </c>
      <c r="AO405" s="48">
        <f t="shared" si="6927"/>
        <v>0</v>
      </c>
      <c r="AP405" s="48">
        <f t="shared" si="6902"/>
        <v>0</v>
      </c>
      <c r="AQ405" s="48">
        <f t="shared" si="6902"/>
        <v>0</v>
      </c>
      <c r="AR405" s="48">
        <f t="shared" si="6902"/>
        <v>0</v>
      </c>
      <c r="AS405" s="48">
        <f t="shared" si="6902"/>
        <v>0</v>
      </c>
      <c r="AT405" s="48">
        <f t="shared" si="6902"/>
        <v>0</v>
      </c>
      <c r="AU405" s="48">
        <f t="shared" si="6902"/>
        <v>0</v>
      </c>
      <c r="AV405" s="48">
        <f t="shared" si="6902"/>
        <v>0</v>
      </c>
      <c r="AW405" s="48">
        <f t="shared" si="6902"/>
        <v>0</v>
      </c>
      <c r="AX405" s="48">
        <f t="shared" si="6902"/>
        <v>0</v>
      </c>
      <c r="AY405" s="48">
        <f t="shared" si="6902"/>
        <v>0</v>
      </c>
      <c r="AZ405" s="48">
        <f t="shared" si="6902"/>
        <v>0</v>
      </c>
      <c r="BA405" s="48">
        <f t="shared" si="6902"/>
        <v>0</v>
      </c>
      <c r="BB405" s="48">
        <f t="shared" si="6902"/>
        <v>0</v>
      </c>
      <c r="BC405" s="48"/>
      <c r="BE405" t="s">
        <v>200</v>
      </c>
      <c r="CC405">
        <f>BF381*AK405</f>
        <v>0</v>
      </c>
      <c r="CD405">
        <f t="shared" ref="CD405" si="7033">BG381*AL405</f>
        <v>0</v>
      </c>
      <c r="CE405">
        <f t="shared" ref="CE405" si="7034">BH381*AM405</f>
        <v>0</v>
      </c>
      <c r="CF405">
        <f t="shared" ref="CF405" si="7035">BI381*AN405</f>
        <v>0</v>
      </c>
      <c r="CG405">
        <f t="shared" ref="CG405" si="7036">BJ381*AO405</f>
        <v>0</v>
      </c>
      <c r="CH405">
        <f t="shared" ref="CH405" si="7037">BK381*AP405</f>
        <v>0</v>
      </c>
      <c r="CI405">
        <f t="shared" ref="CI405" si="7038">BL381*AQ405</f>
        <v>0</v>
      </c>
      <c r="CJ405">
        <f t="shared" ref="CJ405" si="7039">BM381*AR405</f>
        <v>0</v>
      </c>
      <c r="CK405">
        <f t="shared" ref="CK405" si="7040">BN381*AS405</f>
        <v>0</v>
      </c>
      <c r="CL405">
        <f t="shared" ref="CL405" si="7041">BO381*AT405</f>
        <v>0</v>
      </c>
      <c r="CM405">
        <f t="shared" ref="CM405" si="7042">BP381*AU405</f>
        <v>0</v>
      </c>
      <c r="CN405">
        <f t="shared" ref="CN405" si="7043">BQ381*AV405</f>
        <v>0</v>
      </c>
      <c r="CO405">
        <f t="shared" ref="CO405" si="7044">BR381*AW405</f>
        <v>0</v>
      </c>
      <c r="CP405">
        <f t="shared" ref="CP405" si="7045">BS381*AX405</f>
        <v>0</v>
      </c>
      <c r="CQ405">
        <f t="shared" ref="CQ405" si="7046">BT381*AY405</f>
        <v>0</v>
      </c>
      <c r="CR405">
        <f t="shared" ref="CR405" si="7047">BU381*AZ405</f>
        <v>0</v>
      </c>
      <c r="CS405">
        <f t="shared" ref="CS405" si="7048">BV381*BA405</f>
        <v>0</v>
      </c>
      <c r="CT405">
        <f t="shared" ref="CT405" si="7049">BW381*BB405</f>
        <v>0</v>
      </c>
    </row>
    <row r="406" spans="6:98" x14ac:dyDescent="0.3">
      <c r="F406" s="91">
        <f t="shared" ref="F406:H406" si="7050">F405</f>
        <v>80</v>
      </c>
      <c r="G406" s="91">
        <f t="shared" si="7050"/>
        <v>80</v>
      </c>
      <c r="H406" s="4">
        <f t="shared" si="7050"/>
        <v>1</v>
      </c>
      <c r="I406">
        <v>120</v>
      </c>
      <c r="J406" s="48">
        <f t="shared" si="6376"/>
        <v>0</v>
      </c>
      <c r="K406" s="48">
        <f>IF(IF(AND(I406&gt;=(F406*2),I406&lt;=G406+F406+(G406-F406+5)+1),((H406)^2)*(I407-F406*2)/5,0)&lt;=H406,IF(AND(I406&gt;=(F406*2),I406&lt;=G406+F406+(G406-F406+5)+1),((H406)^2)*(I407-F406*2)/5,0),(K405-H406^2))</f>
        <v>0</v>
      </c>
      <c r="L406" s="98">
        <f t="shared" si="6378"/>
        <v>0</v>
      </c>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f>$J406+$K406+$L406</f>
        <v>0</v>
      </c>
      <c r="AM406" s="48">
        <f t="shared" si="6927"/>
        <v>0</v>
      </c>
      <c r="AN406" s="48">
        <f t="shared" si="6927"/>
        <v>0</v>
      </c>
      <c r="AO406" s="48">
        <f t="shared" si="6927"/>
        <v>0</v>
      </c>
      <c r="AP406" s="48">
        <f t="shared" si="6902"/>
        <v>0</v>
      </c>
      <c r="AQ406" s="48">
        <f t="shared" si="6902"/>
        <v>0</v>
      </c>
      <c r="AR406" s="48">
        <f t="shared" si="6902"/>
        <v>0</v>
      </c>
      <c r="AS406" s="48">
        <f t="shared" si="6902"/>
        <v>0</v>
      </c>
      <c r="AT406" s="48">
        <f t="shared" si="6902"/>
        <v>0</v>
      </c>
      <c r="AU406" s="48">
        <f t="shared" si="6902"/>
        <v>0</v>
      </c>
      <c r="AV406" s="48">
        <f t="shared" si="6902"/>
        <v>0</v>
      </c>
      <c r="AW406" s="48">
        <f t="shared" si="6902"/>
        <v>0</v>
      </c>
      <c r="AX406" s="48">
        <f t="shared" si="6902"/>
        <v>0</v>
      </c>
      <c r="AY406" s="48">
        <f t="shared" si="6902"/>
        <v>0</v>
      </c>
      <c r="AZ406" s="48">
        <f t="shared" si="6902"/>
        <v>0</v>
      </c>
      <c r="BA406" s="48">
        <f t="shared" si="6902"/>
        <v>0</v>
      </c>
      <c r="BB406" s="48">
        <f t="shared" si="6902"/>
        <v>0</v>
      </c>
      <c r="BC406" s="48"/>
      <c r="BE406" t="s">
        <v>201</v>
      </c>
      <c r="CD406">
        <f>BF381*AL406</f>
        <v>0</v>
      </c>
      <c r="CE406">
        <f t="shared" ref="CE406" si="7051">BG381*AM406</f>
        <v>0</v>
      </c>
      <c r="CF406">
        <f t="shared" ref="CF406" si="7052">BH381*AN406</f>
        <v>0</v>
      </c>
      <c r="CG406">
        <f t="shared" ref="CG406" si="7053">BI381*AO406</f>
        <v>0</v>
      </c>
      <c r="CH406">
        <f t="shared" ref="CH406" si="7054">BJ381*AP406</f>
        <v>0</v>
      </c>
      <c r="CI406">
        <f t="shared" ref="CI406" si="7055">BK381*AQ406</f>
        <v>0</v>
      </c>
      <c r="CJ406">
        <f t="shared" ref="CJ406" si="7056">BL381*AR406</f>
        <v>0</v>
      </c>
      <c r="CK406">
        <f t="shared" ref="CK406" si="7057">BM381*AS406</f>
        <v>0</v>
      </c>
      <c r="CL406">
        <f t="shared" ref="CL406" si="7058">BN381*AT406</f>
        <v>0</v>
      </c>
      <c r="CM406">
        <f t="shared" ref="CM406" si="7059">BO381*AU406</f>
        <v>0</v>
      </c>
      <c r="CN406">
        <f t="shared" ref="CN406" si="7060">BP381*AV406</f>
        <v>0</v>
      </c>
      <c r="CO406">
        <f t="shared" ref="CO406" si="7061">BQ381*AW406</f>
        <v>0</v>
      </c>
      <c r="CP406">
        <f t="shared" ref="CP406" si="7062">BR381*AX406</f>
        <v>0</v>
      </c>
      <c r="CQ406">
        <f t="shared" ref="CQ406" si="7063">BS381*AY406</f>
        <v>0</v>
      </c>
      <c r="CR406">
        <f t="shared" ref="CR406" si="7064">BT381*AZ406</f>
        <v>0</v>
      </c>
      <c r="CS406">
        <f t="shared" ref="CS406" si="7065">BU381*BA406</f>
        <v>0</v>
      </c>
      <c r="CT406">
        <f t="shared" ref="CT406" si="7066">BV381*BB406</f>
        <v>0</v>
      </c>
    </row>
    <row r="407" spans="6:98" x14ac:dyDescent="0.3">
      <c r="F407" s="91">
        <f t="shared" ref="F407:H407" si="7067">F406</f>
        <v>80</v>
      </c>
      <c r="G407" s="91">
        <f t="shared" si="7067"/>
        <v>80</v>
      </c>
      <c r="H407" s="4">
        <f t="shared" si="7067"/>
        <v>1</v>
      </c>
      <c r="I407">
        <v>125</v>
      </c>
      <c r="J407" s="48">
        <f t="shared" si="6376"/>
        <v>0</v>
      </c>
      <c r="K407" s="48">
        <f t="shared" ref="K407:K412" si="7068">IF(IF(AND(I407&gt;=(F407*2),I407&lt;=G407+F407+(G407-F407+5)+1),((H407)^2)*(I408-F407*2)/5,0)&lt;=H407,IF(AND(I407&gt;=(F407*2),I407&lt;=G407+F407+(G407-F407+5)+1),((H407)^2)*(I408-F407*2)/5,0),(K406-H407^2))</f>
        <v>0</v>
      </c>
      <c r="L407" s="98">
        <f t="shared" si="6378"/>
        <v>0</v>
      </c>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f>$J407+$K407+$L407</f>
        <v>0</v>
      </c>
      <c r="AN407" s="48">
        <f t="shared" si="6927"/>
        <v>0</v>
      </c>
      <c r="AO407" s="48">
        <f t="shared" si="6927"/>
        <v>0</v>
      </c>
      <c r="AP407" s="48">
        <f t="shared" si="6902"/>
        <v>0</v>
      </c>
      <c r="AQ407" s="48">
        <f t="shared" si="6902"/>
        <v>0</v>
      </c>
      <c r="AR407" s="48">
        <f t="shared" si="6902"/>
        <v>0</v>
      </c>
      <c r="AS407" s="48">
        <f t="shared" si="6902"/>
        <v>0</v>
      </c>
      <c r="AT407" s="48">
        <f t="shared" si="6902"/>
        <v>0</v>
      </c>
      <c r="AU407" s="48">
        <f t="shared" si="6902"/>
        <v>0</v>
      </c>
      <c r="AV407" s="48">
        <f t="shared" si="6902"/>
        <v>0</v>
      </c>
      <c r="AW407" s="48">
        <f t="shared" si="6902"/>
        <v>0</v>
      </c>
      <c r="AX407" s="48">
        <f t="shared" si="6902"/>
        <v>0</v>
      </c>
      <c r="AY407" s="48">
        <f t="shared" si="6902"/>
        <v>0</v>
      </c>
      <c r="AZ407" s="48">
        <f t="shared" si="6902"/>
        <v>0</v>
      </c>
      <c r="BA407" s="48">
        <f t="shared" si="6902"/>
        <v>0</v>
      </c>
      <c r="BB407" s="48">
        <f t="shared" si="6902"/>
        <v>0</v>
      </c>
      <c r="BC407" s="48"/>
      <c r="BE407" t="s">
        <v>202</v>
      </c>
      <c r="CE407">
        <f>BF381*AM407</f>
        <v>0</v>
      </c>
      <c r="CF407">
        <f t="shared" ref="CF407" si="7069">BG381*AN407</f>
        <v>0</v>
      </c>
      <c r="CG407">
        <f t="shared" ref="CG407" si="7070">BH381*AO407</f>
        <v>0</v>
      </c>
      <c r="CH407">
        <f t="shared" ref="CH407" si="7071">BI381*AP407</f>
        <v>0</v>
      </c>
      <c r="CI407">
        <f t="shared" ref="CI407" si="7072">BJ381*AQ407</f>
        <v>0</v>
      </c>
      <c r="CJ407">
        <f t="shared" ref="CJ407" si="7073">BK381*AR407</f>
        <v>0</v>
      </c>
      <c r="CK407">
        <f t="shared" ref="CK407" si="7074">BL381*AS407</f>
        <v>0</v>
      </c>
      <c r="CL407">
        <f t="shared" ref="CL407" si="7075">BM381*AT407</f>
        <v>0</v>
      </c>
      <c r="CM407">
        <f t="shared" ref="CM407" si="7076">BN381*AU407</f>
        <v>0</v>
      </c>
      <c r="CN407">
        <f t="shared" ref="CN407" si="7077">BO381*AV407</f>
        <v>0</v>
      </c>
      <c r="CO407">
        <f t="shared" ref="CO407" si="7078">BP381*AW407</f>
        <v>0</v>
      </c>
      <c r="CP407">
        <f t="shared" ref="CP407" si="7079">BQ381*AX407</f>
        <v>0</v>
      </c>
      <c r="CQ407">
        <f t="shared" ref="CQ407" si="7080">BR381*AY407</f>
        <v>0</v>
      </c>
      <c r="CR407">
        <f t="shared" ref="CR407" si="7081">BS381*AZ407</f>
        <v>0</v>
      </c>
      <c r="CS407">
        <f t="shared" ref="CS407" si="7082">BT381*BA407</f>
        <v>0</v>
      </c>
      <c r="CT407">
        <f t="shared" ref="CT407" si="7083">BU381*BB407</f>
        <v>0</v>
      </c>
    </row>
    <row r="408" spans="6:98" x14ac:dyDescent="0.3">
      <c r="F408" s="91">
        <f t="shared" ref="F408:H408" si="7084">F407</f>
        <v>80</v>
      </c>
      <c r="G408" s="91">
        <f t="shared" si="7084"/>
        <v>80</v>
      </c>
      <c r="H408" s="4">
        <f t="shared" si="7084"/>
        <v>1</v>
      </c>
      <c r="I408">
        <v>130</v>
      </c>
      <c r="J408" s="48">
        <f t="shared" si="6376"/>
        <v>0</v>
      </c>
      <c r="K408" s="48">
        <f t="shared" si="7068"/>
        <v>0</v>
      </c>
      <c r="L408" s="98">
        <f t="shared" si="6378"/>
        <v>0</v>
      </c>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f>$J408+$K408+$L408</f>
        <v>0</v>
      </c>
      <c r="AO408" s="48">
        <f t="shared" si="6927"/>
        <v>0</v>
      </c>
      <c r="AP408" s="48">
        <f t="shared" si="6902"/>
        <v>0</v>
      </c>
      <c r="AQ408" s="48">
        <f t="shared" si="6902"/>
        <v>0</v>
      </c>
      <c r="AR408" s="48">
        <f t="shared" si="6902"/>
        <v>0</v>
      </c>
      <c r="AS408" s="48">
        <f t="shared" si="6902"/>
        <v>0</v>
      </c>
      <c r="AT408" s="48">
        <f t="shared" si="6902"/>
        <v>0</v>
      </c>
      <c r="AU408" s="48">
        <f t="shared" si="6902"/>
        <v>0</v>
      </c>
      <c r="AV408" s="48">
        <f t="shared" si="6902"/>
        <v>0</v>
      </c>
      <c r="AW408" s="48">
        <f t="shared" si="6902"/>
        <v>0</v>
      </c>
      <c r="AX408" s="48">
        <f t="shared" si="6902"/>
        <v>0</v>
      </c>
      <c r="AY408" s="48">
        <f t="shared" si="6902"/>
        <v>0</v>
      </c>
      <c r="AZ408" s="48">
        <f t="shared" si="6902"/>
        <v>0</v>
      </c>
      <c r="BA408" s="48">
        <f t="shared" si="6902"/>
        <v>0</v>
      </c>
      <c r="BB408" s="48">
        <f t="shared" si="6902"/>
        <v>0</v>
      </c>
      <c r="BC408" s="48"/>
      <c r="BE408" t="s">
        <v>203</v>
      </c>
      <c r="CF408">
        <f>BF381*AN408</f>
        <v>0</v>
      </c>
      <c r="CG408">
        <f t="shared" ref="CG408" si="7085">BG381*AO408</f>
        <v>0</v>
      </c>
      <c r="CH408">
        <f t="shared" ref="CH408" si="7086">BH381*AP408</f>
        <v>0</v>
      </c>
      <c r="CI408">
        <f t="shared" ref="CI408" si="7087">BI381*AQ408</f>
        <v>0</v>
      </c>
      <c r="CJ408">
        <f t="shared" ref="CJ408" si="7088">BJ381*AR408</f>
        <v>0</v>
      </c>
      <c r="CK408">
        <f t="shared" ref="CK408" si="7089">BK381*AS408</f>
        <v>0</v>
      </c>
      <c r="CL408">
        <f t="shared" ref="CL408" si="7090">BL381*AT408</f>
        <v>0</v>
      </c>
      <c r="CM408">
        <f t="shared" ref="CM408" si="7091">BM381*AU408</f>
        <v>0</v>
      </c>
      <c r="CN408">
        <f t="shared" ref="CN408" si="7092">BN381*AV408</f>
        <v>0</v>
      </c>
      <c r="CO408">
        <f t="shared" ref="CO408" si="7093">BO381*AW408</f>
        <v>0</v>
      </c>
      <c r="CP408">
        <f t="shared" ref="CP408" si="7094">BP381*AX408</f>
        <v>0</v>
      </c>
      <c r="CQ408">
        <f t="shared" ref="CQ408" si="7095">BQ381*AY408</f>
        <v>0</v>
      </c>
      <c r="CR408">
        <f t="shared" ref="CR408" si="7096">BR381*AZ408</f>
        <v>0</v>
      </c>
      <c r="CS408">
        <f t="shared" ref="CS408" si="7097">BS381*BA408</f>
        <v>0</v>
      </c>
      <c r="CT408">
        <f t="shared" ref="CT408" si="7098">BT381*BB408</f>
        <v>0</v>
      </c>
    </row>
    <row r="409" spans="6:98" x14ac:dyDescent="0.3">
      <c r="F409" s="91">
        <f t="shared" ref="F409:H409" si="7099">F408</f>
        <v>80</v>
      </c>
      <c r="G409" s="91">
        <f t="shared" si="7099"/>
        <v>80</v>
      </c>
      <c r="H409" s="4">
        <f t="shared" si="7099"/>
        <v>1</v>
      </c>
      <c r="I409">
        <v>135</v>
      </c>
      <c r="J409" s="48">
        <f t="shared" si="6376"/>
        <v>0</v>
      </c>
      <c r="K409" s="48">
        <f t="shared" si="7068"/>
        <v>0</v>
      </c>
      <c r="L409" s="98">
        <f t="shared" si="6378"/>
        <v>0</v>
      </c>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f>$J409+$K409+$L409</f>
        <v>0</v>
      </c>
      <c r="AP409" s="48">
        <f t="shared" si="6902"/>
        <v>0</v>
      </c>
      <c r="AQ409" s="48">
        <f t="shared" si="6902"/>
        <v>0</v>
      </c>
      <c r="AR409" s="48">
        <f t="shared" si="6902"/>
        <v>0</v>
      </c>
      <c r="AS409" s="48">
        <f t="shared" si="6902"/>
        <v>0</v>
      </c>
      <c r="AT409" s="48">
        <f t="shared" si="6902"/>
        <v>0</v>
      </c>
      <c r="AU409" s="48">
        <f t="shared" si="6902"/>
        <v>0</v>
      </c>
      <c r="AV409" s="48">
        <f t="shared" si="6902"/>
        <v>0</v>
      </c>
      <c r="AW409" s="48">
        <f t="shared" si="6902"/>
        <v>0</v>
      </c>
      <c r="AX409" s="48">
        <f t="shared" si="6902"/>
        <v>0</v>
      </c>
      <c r="AY409" s="48">
        <f t="shared" si="6902"/>
        <v>0</v>
      </c>
      <c r="AZ409" s="48">
        <f t="shared" si="6902"/>
        <v>0</v>
      </c>
      <c r="BA409" s="48">
        <f t="shared" si="6902"/>
        <v>0</v>
      </c>
      <c r="BB409" s="48">
        <f t="shared" si="6902"/>
        <v>0</v>
      </c>
      <c r="BC409" s="48"/>
      <c r="BE409" t="s">
        <v>204</v>
      </c>
      <c r="CG409">
        <f>BF381*AO409</f>
        <v>0</v>
      </c>
      <c r="CH409">
        <f t="shared" ref="CH409" si="7100">BG381*AP409</f>
        <v>0</v>
      </c>
      <c r="CI409">
        <f t="shared" ref="CI409" si="7101">BH381*AQ409</f>
        <v>0</v>
      </c>
      <c r="CJ409">
        <f t="shared" ref="CJ409" si="7102">BI381*AR409</f>
        <v>0</v>
      </c>
      <c r="CK409">
        <f t="shared" ref="CK409" si="7103">BJ381*AS409</f>
        <v>0</v>
      </c>
      <c r="CL409">
        <f t="shared" ref="CL409" si="7104">BK381*AT409</f>
        <v>0</v>
      </c>
      <c r="CM409">
        <f t="shared" ref="CM409" si="7105">BL381*AU409</f>
        <v>0</v>
      </c>
      <c r="CN409">
        <f t="shared" ref="CN409" si="7106">BM381*AV409</f>
        <v>0</v>
      </c>
      <c r="CO409">
        <f t="shared" ref="CO409" si="7107">BN381*AW409</f>
        <v>0</v>
      </c>
      <c r="CP409">
        <f t="shared" ref="CP409" si="7108">BO381*AX409</f>
        <v>0</v>
      </c>
      <c r="CQ409">
        <f t="shared" ref="CQ409" si="7109">BP381*AY409</f>
        <v>0</v>
      </c>
      <c r="CR409">
        <f t="shared" ref="CR409" si="7110">BQ381*AZ409</f>
        <v>0</v>
      </c>
      <c r="CS409">
        <f t="shared" ref="CS409" si="7111">BR381*BA409</f>
        <v>0</v>
      </c>
      <c r="CT409">
        <f t="shared" ref="CT409" si="7112">BS381*BB409</f>
        <v>0</v>
      </c>
    </row>
    <row r="410" spans="6:98" x14ac:dyDescent="0.3">
      <c r="F410" s="91">
        <f t="shared" ref="F410:H410" si="7113">F409</f>
        <v>80</v>
      </c>
      <c r="G410" s="91">
        <f t="shared" si="7113"/>
        <v>80</v>
      </c>
      <c r="H410" s="4">
        <f t="shared" si="7113"/>
        <v>1</v>
      </c>
      <c r="I410">
        <v>140</v>
      </c>
      <c r="J410" s="48">
        <f t="shared" si="6376"/>
        <v>0</v>
      </c>
      <c r="K410" s="48">
        <f t="shared" si="7068"/>
        <v>0</v>
      </c>
      <c r="L410" s="98">
        <f t="shared" si="6378"/>
        <v>0</v>
      </c>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f>$J410+$K410+$L410</f>
        <v>0</v>
      </c>
      <c r="AQ410" s="48">
        <f t="shared" si="6902"/>
        <v>0</v>
      </c>
      <c r="AR410" s="48">
        <f t="shared" si="6902"/>
        <v>0</v>
      </c>
      <c r="AS410" s="48">
        <f t="shared" si="6902"/>
        <v>0</v>
      </c>
      <c r="AT410" s="48">
        <f t="shared" si="6902"/>
        <v>0</v>
      </c>
      <c r="AU410" s="48">
        <f t="shared" si="6902"/>
        <v>0</v>
      </c>
      <c r="AV410" s="48">
        <f t="shared" si="6902"/>
        <v>0</v>
      </c>
      <c r="AW410" s="48">
        <f t="shared" si="6902"/>
        <v>0</v>
      </c>
      <c r="AX410" s="48">
        <f t="shared" si="6902"/>
        <v>0</v>
      </c>
      <c r="AY410" s="48">
        <f t="shared" si="6902"/>
        <v>0</v>
      </c>
      <c r="AZ410" s="48">
        <f t="shared" si="6902"/>
        <v>0</v>
      </c>
      <c r="BA410" s="48">
        <f t="shared" si="6902"/>
        <v>0</v>
      </c>
      <c r="BB410" s="48">
        <f t="shared" si="6902"/>
        <v>0</v>
      </c>
      <c r="BC410" s="48"/>
      <c r="BE410" t="s">
        <v>205</v>
      </c>
      <c r="CH410">
        <f>BF381*AP410</f>
        <v>0</v>
      </c>
      <c r="CI410">
        <f t="shared" ref="CI410" si="7114">BG381*AQ410</f>
        <v>0</v>
      </c>
      <c r="CJ410">
        <f t="shared" ref="CJ410" si="7115">BH381*AR410</f>
        <v>0</v>
      </c>
      <c r="CK410">
        <f t="shared" ref="CK410" si="7116">BI381*AS410</f>
        <v>0</v>
      </c>
      <c r="CL410">
        <f t="shared" ref="CL410" si="7117">BJ381*AT410</f>
        <v>0</v>
      </c>
      <c r="CM410">
        <f t="shared" ref="CM410" si="7118">BK381*AU410</f>
        <v>0</v>
      </c>
      <c r="CN410">
        <f t="shared" ref="CN410" si="7119">BL381*AV410</f>
        <v>0</v>
      </c>
      <c r="CO410">
        <f t="shared" ref="CO410" si="7120">BM381*AW410</f>
        <v>0</v>
      </c>
      <c r="CP410">
        <f t="shared" ref="CP410" si="7121">BN381*AX410</f>
        <v>0</v>
      </c>
      <c r="CQ410">
        <f t="shared" ref="CQ410" si="7122">BO381*AY410</f>
        <v>0</v>
      </c>
      <c r="CR410">
        <f t="shared" ref="CR410" si="7123">BP381*AZ410</f>
        <v>0</v>
      </c>
      <c r="CS410">
        <f t="shared" ref="CS410" si="7124">BQ381*BA410</f>
        <v>0</v>
      </c>
      <c r="CT410">
        <f t="shared" ref="CT410" si="7125">BR381*BB410</f>
        <v>0</v>
      </c>
    </row>
    <row r="411" spans="6:98" x14ac:dyDescent="0.3">
      <c r="F411" s="91">
        <f t="shared" ref="F411:H411" si="7126">F410</f>
        <v>80</v>
      </c>
      <c r="G411" s="91">
        <f t="shared" si="7126"/>
        <v>80</v>
      </c>
      <c r="H411" s="4">
        <f t="shared" si="7126"/>
        <v>1</v>
      </c>
      <c r="I411">
        <v>145</v>
      </c>
      <c r="J411" s="48">
        <f t="shared" si="6376"/>
        <v>0</v>
      </c>
      <c r="K411" s="48">
        <f t="shared" si="7068"/>
        <v>0</v>
      </c>
      <c r="L411" s="98">
        <f t="shared" si="6378"/>
        <v>0</v>
      </c>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f>$J411+$K411+$L411</f>
        <v>0</v>
      </c>
      <c r="AR411" s="48">
        <f t="shared" si="6902"/>
        <v>0</v>
      </c>
      <c r="AS411" s="48">
        <f t="shared" si="6902"/>
        <v>0</v>
      </c>
      <c r="AT411" s="48">
        <f t="shared" si="6902"/>
        <v>0</v>
      </c>
      <c r="AU411" s="48">
        <f t="shared" si="6902"/>
        <v>0</v>
      </c>
      <c r="AV411" s="48">
        <f t="shared" si="6902"/>
        <v>0</v>
      </c>
      <c r="AW411" s="48">
        <f t="shared" si="6902"/>
        <v>0</v>
      </c>
      <c r="AX411" s="48">
        <f t="shared" si="6902"/>
        <v>0</v>
      </c>
      <c r="AY411" s="48">
        <f t="shared" si="6902"/>
        <v>0</v>
      </c>
      <c r="AZ411" s="48">
        <f t="shared" si="6902"/>
        <v>0</v>
      </c>
      <c r="BA411" s="48">
        <f t="shared" si="6902"/>
        <v>0</v>
      </c>
      <c r="BB411" s="48">
        <f t="shared" si="6902"/>
        <v>0</v>
      </c>
      <c r="BC411" s="48"/>
      <c r="BE411" t="s">
        <v>206</v>
      </c>
      <c r="CI411">
        <f>BF381*AQ411</f>
        <v>0</v>
      </c>
      <c r="CJ411">
        <f t="shared" ref="CJ411" si="7127">BG381*AR411</f>
        <v>0</v>
      </c>
      <c r="CK411">
        <f t="shared" ref="CK411" si="7128">BH381*AS411</f>
        <v>0</v>
      </c>
      <c r="CL411">
        <f t="shared" ref="CL411" si="7129">BI381*AT411</f>
        <v>0</v>
      </c>
      <c r="CM411">
        <f t="shared" ref="CM411" si="7130">BJ381*AU411</f>
        <v>0</v>
      </c>
      <c r="CN411">
        <f t="shared" ref="CN411" si="7131">BK381*AV411</f>
        <v>0</v>
      </c>
      <c r="CO411">
        <f t="shared" ref="CO411" si="7132">BL381*AW411</f>
        <v>0</v>
      </c>
      <c r="CP411">
        <f t="shared" ref="CP411" si="7133">BM381*AX411</f>
        <v>0</v>
      </c>
      <c r="CQ411">
        <f t="shared" ref="CQ411" si="7134">BN381*AY411</f>
        <v>0</v>
      </c>
      <c r="CR411">
        <f t="shared" ref="CR411" si="7135">BO381*AZ411</f>
        <v>0</v>
      </c>
      <c r="CS411">
        <f t="shared" ref="CS411" si="7136">BP381*BA411</f>
        <v>0</v>
      </c>
      <c r="CT411">
        <f t="shared" ref="CT411" si="7137">BQ381*BB411</f>
        <v>0</v>
      </c>
    </row>
    <row r="412" spans="6:98" x14ac:dyDescent="0.3">
      <c r="F412" s="91">
        <f t="shared" ref="F412:H412" si="7138">F411</f>
        <v>80</v>
      </c>
      <c r="G412" s="91">
        <f t="shared" si="7138"/>
        <v>80</v>
      </c>
      <c r="H412" s="4">
        <f t="shared" si="7138"/>
        <v>1</v>
      </c>
      <c r="I412">
        <v>150</v>
      </c>
      <c r="J412" s="48">
        <f t="shared" si="6376"/>
        <v>0</v>
      </c>
      <c r="K412" s="48">
        <f t="shared" si="7068"/>
        <v>0</v>
      </c>
      <c r="L412" s="98">
        <f t="shared" si="6378"/>
        <v>0</v>
      </c>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f>$J412+$K412+$L412</f>
        <v>0</v>
      </c>
      <c r="AS412" s="48">
        <f t="shared" si="6902"/>
        <v>0</v>
      </c>
      <c r="AT412" s="48">
        <f t="shared" si="6902"/>
        <v>0</v>
      </c>
      <c r="AU412" s="48">
        <f t="shared" si="6902"/>
        <v>0</v>
      </c>
      <c r="AV412" s="48">
        <f t="shared" si="6902"/>
        <v>0</v>
      </c>
      <c r="AW412" s="48">
        <f t="shared" si="6902"/>
        <v>0</v>
      </c>
      <c r="AX412" s="48">
        <f t="shared" si="6902"/>
        <v>0</v>
      </c>
      <c r="AY412" s="48">
        <f t="shared" si="6902"/>
        <v>0</v>
      </c>
      <c r="AZ412" s="48">
        <f t="shared" si="6902"/>
        <v>0</v>
      </c>
      <c r="BA412" s="48">
        <f t="shared" si="6902"/>
        <v>0</v>
      </c>
      <c r="BB412" s="48">
        <f t="shared" si="6902"/>
        <v>0</v>
      </c>
      <c r="BC412" s="48"/>
      <c r="BE412" t="s">
        <v>207</v>
      </c>
      <c r="CJ412">
        <f>BF381*AR412</f>
        <v>0</v>
      </c>
      <c r="CK412">
        <f t="shared" ref="CK412" si="7139">BG381*AS412</f>
        <v>0</v>
      </c>
      <c r="CL412">
        <f t="shared" ref="CL412" si="7140">BH381*AT412</f>
        <v>0</v>
      </c>
      <c r="CM412">
        <f t="shared" ref="CM412" si="7141">BI381*AU412</f>
        <v>0</v>
      </c>
      <c r="CN412">
        <f t="shared" ref="CN412" si="7142">BJ381*AV412</f>
        <v>0</v>
      </c>
      <c r="CO412">
        <f t="shared" ref="CO412" si="7143">BK381*AW412</f>
        <v>0</v>
      </c>
      <c r="CP412">
        <f t="shared" ref="CP412" si="7144">BL381*AX412</f>
        <v>0</v>
      </c>
      <c r="CQ412">
        <f t="shared" ref="CQ412" si="7145">BM381*AY412</f>
        <v>0</v>
      </c>
      <c r="CR412">
        <f t="shared" ref="CR412" si="7146">BN381*AZ412</f>
        <v>0</v>
      </c>
      <c r="CS412">
        <f t="shared" ref="CS412" si="7147">BO381*BA412</f>
        <v>0</v>
      </c>
      <c r="CT412">
        <f t="shared" ref="CT412" si="7148">BP381*BB412</f>
        <v>0</v>
      </c>
    </row>
    <row r="413" spans="6:98" x14ac:dyDescent="0.3">
      <c r="F413" s="91">
        <f t="shared" ref="F413:H413" si="7149">F412</f>
        <v>80</v>
      </c>
      <c r="G413" s="91">
        <f t="shared" si="7149"/>
        <v>80</v>
      </c>
      <c r="H413" s="4">
        <f t="shared" si="7149"/>
        <v>1</v>
      </c>
      <c r="I413">
        <v>155</v>
      </c>
      <c r="J413" s="48">
        <f t="shared" si="6376"/>
        <v>0</v>
      </c>
      <c r="K413" s="48">
        <f>IF(IF(AND(I413&gt;=(F413*2),I413&lt;=G413+F413+(G413-F413+5)+1),((H413)^2)*(I414-F413*2)/5,0)&lt;=H413,IF(AND(I413&gt;=(F413*2),I413&lt;=G413+F413+(G413-F413+5)+1),((H413)^2)*(I414-F413*2)/5,0),(K412-H413^2))</f>
        <v>0</v>
      </c>
      <c r="L413" s="98">
        <f t="shared" si="6378"/>
        <v>0</v>
      </c>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f>$J413+$K413+$L413</f>
        <v>0</v>
      </c>
      <c r="AT413" s="48">
        <f t="shared" si="6902"/>
        <v>0</v>
      </c>
      <c r="AU413" s="48">
        <f t="shared" si="6902"/>
        <v>0</v>
      </c>
      <c r="AV413" s="48">
        <f t="shared" si="6902"/>
        <v>0</v>
      </c>
      <c r="AW413" s="48">
        <f t="shared" si="6902"/>
        <v>0</v>
      </c>
      <c r="AX413" s="48">
        <f t="shared" si="6902"/>
        <v>0</v>
      </c>
      <c r="AY413" s="48">
        <f t="shared" si="6902"/>
        <v>0</v>
      </c>
      <c r="AZ413" s="48">
        <f t="shared" si="6902"/>
        <v>0</v>
      </c>
      <c r="BA413" s="48">
        <f t="shared" si="6902"/>
        <v>0</v>
      </c>
      <c r="BB413" s="48">
        <f t="shared" si="6902"/>
        <v>0</v>
      </c>
      <c r="BC413" s="48"/>
      <c r="BE413" t="s">
        <v>208</v>
      </c>
      <c r="CK413">
        <f>BF381*AS413</f>
        <v>0</v>
      </c>
      <c r="CL413">
        <f t="shared" ref="CL413" si="7150">BG381*AT413</f>
        <v>0</v>
      </c>
      <c r="CM413">
        <f t="shared" ref="CM413" si="7151">BH381*AU413</f>
        <v>0</v>
      </c>
      <c r="CN413">
        <f t="shared" ref="CN413" si="7152">BI381*AV413</f>
        <v>0</v>
      </c>
      <c r="CO413">
        <f t="shared" ref="CO413" si="7153">BJ381*AW413</f>
        <v>0</v>
      </c>
      <c r="CP413">
        <f t="shared" ref="CP413" si="7154">BK381*AX413</f>
        <v>0</v>
      </c>
      <c r="CQ413">
        <f t="shared" ref="CQ413" si="7155">BL381*AY413</f>
        <v>0</v>
      </c>
      <c r="CR413">
        <f t="shared" ref="CR413" si="7156">BM381*AZ413</f>
        <v>0</v>
      </c>
      <c r="CS413">
        <f t="shared" ref="CS413" si="7157">BN381*BA413</f>
        <v>0</v>
      </c>
      <c r="CT413">
        <f t="shared" ref="CT413" si="7158">BO381*BB413</f>
        <v>0</v>
      </c>
    </row>
    <row r="414" spans="6:98" x14ac:dyDescent="0.3">
      <c r="F414" s="91">
        <f t="shared" ref="F414:H414" si="7159">F413</f>
        <v>80</v>
      </c>
      <c r="G414" s="91">
        <f t="shared" si="7159"/>
        <v>80</v>
      </c>
      <c r="H414" s="4">
        <f t="shared" si="7159"/>
        <v>1</v>
      </c>
      <c r="I414">
        <v>160</v>
      </c>
      <c r="J414" s="48">
        <f t="shared" si="6376"/>
        <v>0</v>
      </c>
      <c r="K414" s="48">
        <f t="shared" ref="K414:K422" si="7160">IF(IF(AND(I414&gt;=(F414*2),I414&lt;=G414+F414+(G414-F414+5)+1),((H414)^2)*(I415-F414*2)/5,0)&lt;=H414,IF(AND(I414&gt;=(F414*2),I414&lt;=G414+F414+(G414-F414+5)+1),((H414)^2)*(I415-F414*2)/5,0),(K413-H414^2))</f>
        <v>1</v>
      </c>
      <c r="L414" s="98">
        <f t="shared" si="6378"/>
        <v>0</v>
      </c>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f>$J414+$K414+$L414</f>
        <v>1</v>
      </c>
      <c r="AU414" s="48">
        <f t="shared" si="6902"/>
        <v>1</v>
      </c>
      <c r="AV414" s="48">
        <f t="shared" si="6902"/>
        <v>1</v>
      </c>
      <c r="AW414" s="48">
        <f t="shared" si="6902"/>
        <v>1</v>
      </c>
      <c r="AX414" s="48">
        <f t="shared" si="6902"/>
        <v>1</v>
      </c>
      <c r="AY414" s="48">
        <f t="shared" si="6902"/>
        <v>1</v>
      </c>
      <c r="AZ414" s="48">
        <f t="shared" si="6902"/>
        <v>1</v>
      </c>
      <c r="BA414" s="48">
        <f t="shared" si="6902"/>
        <v>1</v>
      </c>
      <c r="BB414" s="48">
        <f t="shared" si="6902"/>
        <v>1</v>
      </c>
      <c r="BC414" s="48"/>
      <c r="BE414" t="s">
        <v>209</v>
      </c>
      <c r="CL414">
        <f>BF381*AT414</f>
        <v>0</v>
      </c>
      <c r="CM414">
        <f t="shared" ref="CM414" si="7161">BG381*AU414</f>
        <v>4.5481050631301247</v>
      </c>
      <c r="CN414">
        <f t="shared" ref="CN414" si="7162">BH381*AV414</f>
        <v>30.320700420867503</v>
      </c>
      <c r="CO414">
        <f t="shared" ref="CO414" si="7163">BI381*AW414</f>
        <v>75.801751052168754</v>
      </c>
      <c r="CP414">
        <f t="shared" ref="CP414" si="7164">BJ381*AX414</f>
        <v>151.60350210433751</v>
      </c>
      <c r="CQ414">
        <f t="shared" ref="CQ414" si="7165">BK381*AY414</f>
        <v>189.66299078677551</v>
      </c>
      <c r="CR414">
        <f t="shared" ref="CR414" si="7166">BL381*AZ414</f>
        <v>203.63379970096867</v>
      </c>
      <c r="CS414">
        <f t="shared" ref="CS414" si="7167">BM381*BA414</f>
        <v>235.00857125156486</v>
      </c>
      <c r="CT414">
        <f t="shared" ref="CT414" si="7168">BN381*BB414</f>
        <v>248.73003991806755</v>
      </c>
    </row>
    <row r="415" spans="6:98" x14ac:dyDescent="0.3">
      <c r="F415" s="91">
        <f t="shared" ref="F415:H415" si="7169">F414</f>
        <v>80</v>
      </c>
      <c r="G415" s="91">
        <f t="shared" si="7169"/>
        <v>80</v>
      </c>
      <c r="H415" s="4">
        <f t="shared" si="7169"/>
        <v>1</v>
      </c>
      <c r="I415">
        <v>165</v>
      </c>
      <c r="J415" s="48">
        <f t="shared" si="6376"/>
        <v>0</v>
      </c>
      <c r="K415" s="48">
        <f t="shared" si="7160"/>
        <v>0</v>
      </c>
      <c r="L415" s="98">
        <f t="shared" si="6378"/>
        <v>0</v>
      </c>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f>$J415+$K415+$L415</f>
        <v>0</v>
      </c>
      <c r="AV415" s="48">
        <f t="shared" ref="AV415:BB420" si="7170">$J415+$K415+$L415</f>
        <v>0</v>
      </c>
      <c r="AW415" s="48">
        <f t="shared" si="7170"/>
        <v>0</v>
      </c>
      <c r="AX415" s="48">
        <f t="shared" si="7170"/>
        <v>0</v>
      </c>
      <c r="AY415" s="48">
        <f t="shared" si="7170"/>
        <v>0</v>
      </c>
      <c r="AZ415" s="48">
        <f t="shared" si="7170"/>
        <v>0</v>
      </c>
      <c r="BA415" s="48">
        <f t="shared" si="7170"/>
        <v>0</v>
      </c>
      <c r="BB415" s="48">
        <f t="shared" si="7170"/>
        <v>0</v>
      </c>
      <c r="BC415" s="48"/>
      <c r="BE415" t="s">
        <v>210</v>
      </c>
      <c r="CM415">
        <f>BF381*AU415</f>
        <v>0</v>
      </c>
      <c r="CN415">
        <f t="shared" ref="CN415" si="7171">BG381*AV415</f>
        <v>0</v>
      </c>
      <c r="CO415">
        <f t="shared" ref="CO415" si="7172">BH381*AW415</f>
        <v>0</v>
      </c>
      <c r="CP415">
        <f t="shared" ref="CP415" si="7173">BI381*AX415</f>
        <v>0</v>
      </c>
      <c r="CQ415">
        <f t="shared" ref="CQ415" si="7174">BJ381*AY415</f>
        <v>0</v>
      </c>
      <c r="CR415">
        <f t="shared" ref="CR415" si="7175">BK381*AZ415</f>
        <v>0</v>
      </c>
      <c r="CS415">
        <f t="shared" ref="CS415" si="7176">BL381*BA415</f>
        <v>0</v>
      </c>
      <c r="CT415">
        <f t="shared" ref="CT415" si="7177">BM381*BB415</f>
        <v>0</v>
      </c>
    </row>
    <row r="416" spans="6:98" x14ac:dyDescent="0.3">
      <c r="F416" s="91">
        <f t="shared" ref="F416:H416" si="7178">F415</f>
        <v>80</v>
      </c>
      <c r="G416" s="91">
        <f t="shared" si="7178"/>
        <v>80</v>
      </c>
      <c r="H416" s="4">
        <f t="shared" si="7178"/>
        <v>1</v>
      </c>
      <c r="I416">
        <v>170</v>
      </c>
      <c r="J416" s="48">
        <f t="shared" si="6376"/>
        <v>0</v>
      </c>
      <c r="K416" s="48">
        <f t="shared" si="7160"/>
        <v>0</v>
      </c>
      <c r="L416" s="98">
        <f t="shared" si="6378"/>
        <v>0</v>
      </c>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f>$J416+$K416+$L416</f>
        <v>0</v>
      </c>
      <c r="AW416" s="48">
        <f t="shared" si="7170"/>
        <v>0</v>
      </c>
      <c r="AX416" s="48">
        <f t="shared" si="7170"/>
        <v>0</v>
      </c>
      <c r="AY416" s="48">
        <f t="shared" si="7170"/>
        <v>0</v>
      </c>
      <c r="AZ416" s="48">
        <f t="shared" si="7170"/>
        <v>0</v>
      </c>
      <c r="BA416" s="48">
        <f t="shared" si="7170"/>
        <v>0</v>
      </c>
      <c r="BB416" s="48">
        <f t="shared" si="7170"/>
        <v>0</v>
      </c>
      <c r="BC416" s="48"/>
      <c r="BE416" t="s">
        <v>211</v>
      </c>
      <c r="CN416">
        <f>BF381*AV416</f>
        <v>0</v>
      </c>
      <c r="CO416">
        <f t="shared" ref="CO416" si="7179">BG381*AW416</f>
        <v>0</v>
      </c>
      <c r="CP416">
        <f t="shared" ref="CP416" si="7180">BH381*AX416</f>
        <v>0</v>
      </c>
      <c r="CQ416">
        <f t="shared" ref="CQ416" si="7181">BI381*AY416</f>
        <v>0</v>
      </c>
      <c r="CR416">
        <f t="shared" ref="CR416" si="7182">BJ381*AZ416</f>
        <v>0</v>
      </c>
      <c r="CS416">
        <f t="shared" ref="CS416" si="7183">BK381*BA416</f>
        <v>0</v>
      </c>
      <c r="CT416">
        <f t="shared" ref="CT416" si="7184">BL381*BB416</f>
        <v>0</v>
      </c>
    </row>
    <row r="417" spans="1:98" x14ac:dyDescent="0.3">
      <c r="F417" s="91">
        <f t="shared" ref="F417:H417" si="7185">F416</f>
        <v>80</v>
      </c>
      <c r="G417" s="91">
        <f t="shared" si="7185"/>
        <v>80</v>
      </c>
      <c r="H417" s="4">
        <f t="shared" si="7185"/>
        <v>1</v>
      </c>
      <c r="I417">
        <v>175</v>
      </c>
      <c r="J417" s="48">
        <f t="shared" si="6376"/>
        <v>0</v>
      </c>
      <c r="K417" s="48">
        <f t="shared" si="7160"/>
        <v>0</v>
      </c>
      <c r="L417" s="98">
        <f t="shared" si="6378"/>
        <v>0</v>
      </c>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f>$J417+$K417+$L417</f>
        <v>0</v>
      </c>
      <c r="AX417" s="48">
        <f t="shared" si="7170"/>
        <v>0</v>
      </c>
      <c r="AY417" s="48">
        <f t="shared" si="7170"/>
        <v>0</v>
      </c>
      <c r="AZ417" s="48">
        <f t="shared" si="7170"/>
        <v>0</v>
      </c>
      <c r="BA417" s="48">
        <f t="shared" si="7170"/>
        <v>0</v>
      </c>
      <c r="BB417" s="48">
        <f t="shared" si="7170"/>
        <v>0</v>
      </c>
      <c r="BC417" s="48"/>
      <c r="BE417" t="s">
        <v>212</v>
      </c>
      <c r="CO417">
        <f>BF381*AW417</f>
        <v>0</v>
      </c>
      <c r="CP417">
        <f t="shared" ref="CP417" si="7186">BG381*AX417</f>
        <v>0</v>
      </c>
      <c r="CQ417">
        <f t="shared" ref="CQ417" si="7187">BH381*AY417</f>
        <v>0</v>
      </c>
      <c r="CR417">
        <f t="shared" ref="CR417" si="7188">BI381*AZ417</f>
        <v>0</v>
      </c>
      <c r="CS417">
        <f t="shared" ref="CS417" si="7189">BJ381*BA417</f>
        <v>0</v>
      </c>
      <c r="CT417">
        <f t="shared" ref="CT417" si="7190">BK381*BB417</f>
        <v>0</v>
      </c>
    </row>
    <row r="418" spans="1:98" x14ac:dyDescent="0.3">
      <c r="F418" s="91">
        <f t="shared" ref="F418:H418" si="7191">F417</f>
        <v>80</v>
      </c>
      <c r="G418" s="91">
        <f t="shared" si="7191"/>
        <v>80</v>
      </c>
      <c r="H418" s="4">
        <f t="shared" si="7191"/>
        <v>1</v>
      </c>
      <c r="I418">
        <v>180</v>
      </c>
      <c r="J418" s="48">
        <f t="shared" si="6376"/>
        <v>0</v>
      </c>
      <c r="K418" s="48">
        <f t="shared" si="7160"/>
        <v>0</v>
      </c>
      <c r="L418" s="98">
        <f t="shared" si="6378"/>
        <v>0</v>
      </c>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f>$J418+$K418+$L418</f>
        <v>0</v>
      </c>
      <c r="AY418" s="48">
        <f t="shared" si="7170"/>
        <v>0</v>
      </c>
      <c r="AZ418" s="48">
        <f t="shared" si="7170"/>
        <v>0</v>
      </c>
      <c r="BA418" s="48">
        <f t="shared" si="7170"/>
        <v>0</v>
      </c>
      <c r="BB418" s="48">
        <f t="shared" si="7170"/>
        <v>0</v>
      </c>
      <c r="BC418" s="48"/>
      <c r="BE418" t="s">
        <v>213</v>
      </c>
      <c r="CP418">
        <f>BF381*AX418</f>
        <v>0</v>
      </c>
      <c r="CQ418">
        <f t="shared" ref="CQ418" si="7192">BG381*AY418</f>
        <v>0</v>
      </c>
      <c r="CR418">
        <f t="shared" ref="CR418" si="7193">BH381*AZ418</f>
        <v>0</v>
      </c>
      <c r="CS418">
        <f t="shared" ref="CS418" si="7194">BI381*BA418</f>
        <v>0</v>
      </c>
      <c r="CT418">
        <f t="shared" ref="CT418" si="7195">BJ381*BB418</f>
        <v>0</v>
      </c>
    </row>
    <row r="419" spans="1:98" x14ac:dyDescent="0.3">
      <c r="F419" s="91">
        <f t="shared" ref="F419:H419" si="7196">F418</f>
        <v>80</v>
      </c>
      <c r="G419" s="91">
        <f t="shared" si="7196"/>
        <v>80</v>
      </c>
      <c r="H419" s="4">
        <f t="shared" si="7196"/>
        <v>1</v>
      </c>
      <c r="I419">
        <v>185</v>
      </c>
      <c r="J419" s="48">
        <f t="shared" si="6376"/>
        <v>0</v>
      </c>
      <c r="K419" s="48">
        <f t="shared" si="7160"/>
        <v>0</v>
      </c>
      <c r="L419" s="98">
        <f t="shared" si="6378"/>
        <v>0</v>
      </c>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f>$J419+$K419+$L419</f>
        <v>0</v>
      </c>
      <c r="AZ419" s="48">
        <f t="shared" si="7170"/>
        <v>0</v>
      </c>
      <c r="BA419" s="48">
        <f t="shared" si="7170"/>
        <v>0</v>
      </c>
      <c r="BB419" s="48">
        <f t="shared" si="7170"/>
        <v>0</v>
      </c>
      <c r="BC419" s="48"/>
      <c r="BE419" t="s">
        <v>214</v>
      </c>
      <c r="CQ419">
        <f>BF381*AY419</f>
        <v>0</v>
      </c>
      <c r="CR419">
        <f t="shared" ref="CR419" si="7197">BG381*AZ419</f>
        <v>0</v>
      </c>
      <c r="CS419">
        <f t="shared" ref="CS419" si="7198">BH381*BA419</f>
        <v>0</v>
      </c>
      <c r="CT419">
        <f t="shared" ref="CT419" si="7199">BI381*BB419</f>
        <v>0</v>
      </c>
    </row>
    <row r="420" spans="1:98" x14ac:dyDescent="0.3">
      <c r="F420" s="91">
        <f t="shared" ref="F420:H420" si="7200">F419</f>
        <v>80</v>
      </c>
      <c r="G420" s="91">
        <f t="shared" si="7200"/>
        <v>80</v>
      </c>
      <c r="H420" s="4">
        <f t="shared" si="7200"/>
        <v>1</v>
      </c>
      <c r="I420">
        <v>190</v>
      </c>
      <c r="J420" s="48">
        <f t="shared" si="6376"/>
        <v>0</v>
      </c>
      <c r="K420" s="48">
        <f t="shared" si="7160"/>
        <v>0</v>
      </c>
      <c r="L420" s="98">
        <f t="shared" si="6378"/>
        <v>0</v>
      </c>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f>$J420+$K420+$L420</f>
        <v>0</v>
      </c>
      <c r="BA420" s="48">
        <f t="shared" si="7170"/>
        <v>0</v>
      </c>
      <c r="BB420" s="48">
        <f t="shared" si="7170"/>
        <v>0</v>
      </c>
      <c r="BC420" s="48"/>
      <c r="BE420" t="s">
        <v>215</v>
      </c>
      <c r="CR420">
        <f>BF381*AZ420</f>
        <v>0</v>
      </c>
      <c r="CS420">
        <f t="shared" ref="CS420" si="7201">BG381*BA420</f>
        <v>0</v>
      </c>
      <c r="CT420">
        <f t="shared" ref="CT420" si="7202">BH381*BB420</f>
        <v>0</v>
      </c>
    </row>
    <row r="421" spans="1:98" x14ac:dyDescent="0.3">
      <c r="F421" s="91">
        <f t="shared" ref="F421:H421" si="7203">F420</f>
        <v>80</v>
      </c>
      <c r="G421" s="91">
        <f t="shared" si="7203"/>
        <v>80</v>
      </c>
      <c r="H421" s="4">
        <f t="shared" si="7203"/>
        <v>1</v>
      </c>
      <c r="I421">
        <v>195</v>
      </c>
      <c r="J421" s="48">
        <f t="shared" si="6376"/>
        <v>0</v>
      </c>
      <c r="K421" s="48">
        <f t="shared" si="7160"/>
        <v>0</v>
      </c>
      <c r="L421" s="98">
        <f t="shared" si="6378"/>
        <v>0</v>
      </c>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f>$J421+$K421+$L421</f>
        <v>0</v>
      </c>
      <c r="BB421" s="48">
        <f>$J421+$K421+$L421</f>
        <v>0</v>
      </c>
      <c r="BC421" s="48"/>
      <c r="BE421" t="s">
        <v>216</v>
      </c>
      <c r="CS421">
        <f>BF381*BA421</f>
        <v>0</v>
      </c>
      <c r="CT421">
        <f>BG381*BB421</f>
        <v>0</v>
      </c>
    </row>
    <row r="422" spans="1:98" x14ac:dyDescent="0.3">
      <c r="F422" s="91">
        <f t="shared" ref="F422:H422" si="7204">F421</f>
        <v>80</v>
      </c>
      <c r="G422" s="91">
        <f t="shared" si="7204"/>
        <v>80</v>
      </c>
      <c r="H422" s="4">
        <f t="shared" si="7204"/>
        <v>1</v>
      </c>
      <c r="I422">
        <v>200</v>
      </c>
      <c r="J422" s="48">
        <f t="shared" si="6376"/>
        <v>0</v>
      </c>
      <c r="K422" s="48">
        <f t="shared" si="7160"/>
        <v>0</v>
      </c>
      <c r="L422" s="98">
        <f t="shared" si="6378"/>
        <v>0</v>
      </c>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f>$J422+$K422+$L422</f>
        <v>0</v>
      </c>
      <c r="BC422" s="48"/>
      <c r="BE422" s="3" t="s">
        <v>217</v>
      </c>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f>BF381*BB422</f>
        <v>0</v>
      </c>
    </row>
    <row r="423" spans="1:98" x14ac:dyDescent="0.3">
      <c r="I423">
        <v>205</v>
      </c>
      <c r="BE423" s="19" t="s">
        <v>176</v>
      </c>
      <c r="BF423" s="99">
        <f>SUM(BF381:BF422)</f>
        <v>0</v>
      </c>
      <c r="BG423" s="99">
        <f t="shared" ref="BG423:CT423" si="7205">SUM(BG381:BG422)</f>
        <v>4.5481050631301247</v>
      </c>
      <c r="BH423" s="99">
        <f t="shared" si="7205"/>
        <v>30.320700420867503</v>
      </c>
      <c r="BI423" s="99">
        <f t="shared" si="7205"/>
        <v>75.801751052168754</v>
      </c>
      <c r="BJ423" s="99">
        <f t="shared" si="7205"/>
        <v>151.60350210433751</v>
      </c>
      <c r="BK423" s="99">
        <f t="shared" si="7205"/>
        <v>189.66299078677551</v>
      </c>
      <c r="BL423" s="99">
        <f t="shared" si="7205"/>
        <v>203.63379970096867</v>
      </c>
      <c r="BM423" s="99">
        <f t="shared" si="7205"/>
        <v>235.00857125156486</v>
      </c>
      <c r="BN423" s="99">
        <f t="shared" si="7205"/>
        <v>248.73003991806755</v>
      </c>
      <c r="BO423" s="99">
        <f t="shared" si="7205"/>
        <v>249.3399794571892</v>
      </c>
      <c r="BP423" s="99">
        <f t="shared" si="7205"/>
        <v>287.50453267554184</v>
      </c>
      <c r="BQ423" s="99">
        <f t="shared" si="7205"/>
        <v>273.02878679254212</v>
      </c>
      <c r="BR423" s="99">
        <f t="shared" si="7205"/>
        <v>282.39609062957351</v>
      </c>
      <c r="BS423" s="99">
        <f t="shared" si="7205"/>
        <v>272.5496306526378</v>
      </c>
      <c r="BT423" s="99">
        <f t="shared" si="7205"/>
        <v>302.80498624218689</v>
      </c>
      <c r="BU423" s="99">
        <f t="shared" si="7205"/>
        <v>330.85645005115197</v>
      </c>
      <c r="BV423" s="99">
        <f t="shared" si="7205"/>
        <v>355.76305271595277</v>
      </c>
      <c r="BW423" s="99">
        <f t="shared" si="7205"/>
        <v>4.5481050631301247</v>
      </c>
      <c r="BX423" s="99">
        <f t="shared" si="7205"/>
        <v>30.320700420867503</v>
      </c>
      <c r="BY423" s="99">
        <f t="shared" si="7205"/>
        <v>75.801751052168754</v>
      </c>
      <c r="BZ423" s="99">
        <f t="shared" si="7205"/>
        <v>151.60350210433751</v>
      </c>
      <c r="CA423" s="99">
        <f t="shared" si="7205"/>
        <v>189.66299078677551</v>
      </c>
      <c r="CB423" s="99">
        <f t="shared" si="7205"/>
        <v>203.63379970096867</v>
      </c>
      <c r="CC423" s="99">
        <f t="shared" si="7205"/>
        <v>235.00857125156486</v>
      </c>
      <c r="CD423" s="99">
        <f t="shared" si="7205"/>
        <v>248.73003991806755</v>
      </c>
      <c r="CE423" s="99">
        <f t="shared" si="7205"/>
        <v>249.3399794571892</v>
      </c>
      <c r="CF423" s="99">
        <f t="shared" si="7205"/>
        <v>287.50453267554184</v>
      </c>
      <c r="CG423" s="99">
        <f t="shared" si="7205"/>
        <v>273.02878679254212</v>
      </c>
      <c r="CH423" s="99">
        <f t="shared" si="7205"/>
        <v>282.39609062957351</v>
      </c>
      <c r="CI423" s="99">
        <f t="shared" si="7205"/>
        <v>272.5496306526378</v>
      </c>
      <c r="CJ423" s="99">
        <f t="shared" si="7205"/>
        <v>302.80498624218689</v>
      </c>
      <c r="CK423" s="99">
        <f t="shared" si="7205"/>
        <v>330.85645005115197</v>
      </c>
      <c r="CL423" s="99">
        <f t="shared" si="7205"/>
        <v>355.76305271595277</v>
      </c>
      <c r="CM423" s="99">
        <f t="shared" si="7205"/>
        <v>4.5481050631301247</v>
      </c>
      <c r="CN423" s="99">
        <f t="shared" si="7205"/>
        <v>30.320700420867503</v>
      </c>
      <c r="CO423" s="99">
        <f t="shared" si="7205"/>
        <v>75.801751052168754</v>
      </c>
      <c r="CP423" s="99">
        <f t="shared" si="7205"/>
        <v>151.60350210433751</v>
      </c>
      <c r="CQ423" s="99">
        <f t="shared" si="7205"/>
        <v>189.66299078677551</v>
      </c>
      <c r="CR423" s="99">
        <f t="shared" si="7205"/>
        <v>203.63379970096867</v>
      </c>
      <c r="CS423" s="99">
        <f t="shared" si="7205"/>
        <v>235.00857125156486</v>
      </c>
      <c r="CT423" s="99">
        <f t="shared" si="7205"/>
        <v>248.73003991806755</v>
      </c>
    </row>
    <row r="425" spans="1:98" x14ac:dyDescent="0.3">
      <c r="A425" s="60" t="s">
        <v>329</v>
      </c>
    </row>
    <row r="426" spans="1:98" x14ac:dyDescent="0.3">
      <c r="A426" s="100"/>
      <c r="B426" s="100" t="s">
        <v>163</v>
      </c>
      <c r="C426" s="100" t="s">
        <v>164</v>
      </c>
      <c r="D426" t="s">
        <v>167</v>
      </c>
      <c r="E426" t="s">
        <v>166</v>
      </c>
    </row>
    <row r="427" spans="1:98" x14ac:dyDescent="0.3">
      <c r="A427" s="100" t="s">
        <v>165</v>
      </c>
      <c r="B427" s="93">
        <v>80</v>
      </c>
      <c r="C427" s="93">
        <v>80</v>
      </c>
      <c r="D427">
        <f>C427-B427+5</f>
        <v>5</v>
      </c>
      <c r="E427" s="4">
        <f>100/(D427/5)/100</f>
        <v>1</v>
      </c>
      <c r="N427" s="19">
        <v>0</v>
      </c>
      <c r="O427" s="19">
        <v>5</v>
      </c>
      <c r="P427" s="19">
        <v>10</v>
      </c>
      <c r="Q427" s="19">
        <v>15</v>
      </c>
      <c r="R427" s="19">
        <v>20</v>
      </c>
      <c r="S427" s="19">
        <v>25</v>
      </c>
      <c r="T427" s="19">
        <v>30</v>
      </c>
      <c r="U427" s="19">
        <v>35</v>
      </c>
      <c r="V427" s="19">
        <v>40</v>
      </c>
      <c r="W427" s="19">
        <v>45</v>
      </c>
      <c r="X427" s="19">
        <v>50</v>
      </c>
      <c r="Y427" s="19">
        <v>55</v>
      </c>
      <c r="Z427" s="19">
        <v>60</v>
      </c>
      <c r="AA427" s="19">
        <v>65</v>
      </c>
      <c r="AB427" s="19">
        <v>70</v>
      </c>
      <c r="AC427" s="19">
        <v>75</v>
      </c>
      <c r="AD427" s="19">
        <v>80</v>
      </c>
      <c r="AE427" s="19">
        <v>85</v>
      </c>
      <c r="AF427" s="19">
        <v>90</v>
      </c>
      <c r="AG427" s="19">
        <v>95</v>
      </c>
      <c r="AH427" s="19">
        <v>100</v>
      </c>
      <c r="AI427" s="19">
        <v>105</v>
      </c>
      <c r="AJ427" s="19">
        <v>110</v>
      </c>
      <c r="AK427" s="19">
        <v>115</v>
      </c>
      <c r="AL427" s="19">
        <v>120</v>
      </c>
      <c r="AM427" s="19">
        <v>125</v>
      </c>
      <c r="AN427" s="19">
        <v>130</v>
      </c>
      <c r="AO427" s="19">
        <v>135</v>
      </c>
      <c r="AP427" s="19">
        <v>140</v>
      </c>
      <c r="AQ427" s="19">
        <v>145</v>
      </c>
      <c r="AR427" s="2">
        <v>150</v>
      </c>
      <c r="AS427" s="19">
        <v>155</v>
      </c>
      <c r="AT427" s="2">
        <v>160</v>
      </c>
      <c r="AU427" s="19">
        <v>165</v>
      </c>
      <c r="AV427" s="2">
        <v>170</v>
      </c>
      <c r="AW427" s="19">
        <v>175</v>
      </c>
      <c r="AX427" s="2">
        <v>180</v>
      </c>
      <c r="AY427" s="19">
        <v>185</v>
      </c>
      <c r="AZ427" s="2">
        <v>190</v>
      </c>
      <c r="BA427" s="19">
        <v>195</v>
      </c>
      <c r="BB427" s="2">
        <v>200</v>
      </c>
      <c r="BF427" s="19">
        <v>0</v>
      </c>
      <c r="BG427" s="19">
        <v>5</v>
      </c>
      <c r="BH427" s="19">
        <v>10</v>
      </c>
      <c r="BI427" s="19">
        <v>15</v>
      </c>
      <c r="BJ427" s="19">
        <v>20</v>
      </c>
      <c r="BK427" s="19">
        <v>25</v>
      </c>
      <c r="BL427" s="19">
        <v>30</v>
      </c>
      <c r="BM427" s="19">
        <v>35</v>
      </c>
      <c r="BN427" s="19">
        <v>40</v>
      </c>
      <c r="BO427" s="19">
        <v>45</v>
      </c>
      <c r="BP427" s="19">
        <v>50</v>
      </c>
      <c r="BQ427" s="19">
        <v>55</v>
      </c>
      <c r="BR427" s="19">
        <v>60</v>
      </c>
      <c r="BS427" s="19">
        <v>65</v>
      </c>
      <c r="BT427" s="19">
        <v>70</v>
      </c>
      <c r="BU427" s="19">
        <v>75</v>
      </c>
      <c r="BV427" s="19">
        <v>80</v>
      </c>
      <c r="BW427" s="19">
        <v>85</v>
      </c>
      <c r="BX427" s="19">
        <v>90</v>
      </c>
      <c r="BY427" s="19">
        <v>95</v>
      </c>
      <c r="BZ427" s="19">
        <v>100</v>
      </c>
      <c r="CA427" s="19">
        <v>105</v>
      </c>
      <c r="CB427" s="19">
        <v>110</v>
      </c>
      <c r="CC427" s="19">
        <v>115</v>
      </c>
      <c r="CD427" s="19">
        <v>120</v>
      </c>
      <c r="CE427" s="19">
        <v>125</v>
      </c>
      <c r="CF427" s="19">
        <v>130</v>
      </c>
      <c r="CG427" s="19">
        <v>135</v>
      </c>
      <c r="CH427" s="19">
        <v>140</v>
      </c>
      <c r="CI427" s="19">
        <v>145</v>
      </c>
      <c r="CJ427" s="2">
        <v>150</v>
      </c>
      <c r="CK427" s="19">
        <v>155</v>
      </c>
      <c r="CL427" s="2">
        <v>160</v>
      </c>
      <c r="CM427" s="19">
        <v>165</v>
      </c>
      <c r="CN427" s="2">
        <v>170</v>
      </c>
      <c r="CO427" s="19">
        <v>175</v>
      </c>
      <c r="CP427" s="2">
        <v>180</v>
      </c>
      <c r="CQ427" s="19">
        <v>185</v>
      </c>
      <c r="CR427" s="2">
        <v>190</v>
      </c>
      <c r="CS427" s="19">
        <v>195</v>
      </c>
      <c r="CT427" s="2">
        <v>200</v>
      </c>
    </row>
    <row r="428" spans="1:98" x14ac:dyDescent="0.3">
      <c r="A428" s="100" t="s">
        <v>92</v>
      </c>
      <c r="B428" s="93">
        <v>80</v>
      </c>
      <c r="C428" s="93">
        <v>80</v>
      </c>
      <c r="D428">
        <f>C428-B428+5</f>
        <v>5</v>
      </c>
      <c r="E428" s="4">
        <f>IF(D428&gt;0,100/(D428/5)/100,1)</f>
        <v>1</v>
      </c>
      <c r="F428" s="94" t="s">
        <v>163</v>
      </c>
      <c r="G428" s="94" t="s">
        <v>164</v>
      </c>
      <c r="H428" s="94" t="s">
        <v>173</v>
      </c>
      <c r="I428" s="95" t="s">
        <v>169</v>
      </c>
      <c r="J428" s="3" t="s">
        <v>172</v>
      </c>
      <c r="K428" s="97" t="s">
        <v>174</v>
      </c>
      <c r="L428" s="97" t="s">
        <v>175</v>
      </c>
      <c r="M428" t="s">
        <v>168</v>
      </c>
      <c r="N428" s="4">
        <f t="shared" ref="N428" si="7206">IF(IF(BF427&lt;=$B427,1,M428-$E427)&gt;0,IF(BF427&lt;=$B427,1,M428-$E427),0)</f>
        <v>1</v>
      </c>
      <c r="O428" s="4">
        <f t="shared" ref="O428" si="7207">IF(IF(BG427&lt;=$B427,1,N428-$E427)&gt;0,IF(BG427&lt;=$B427,1,N428-$E427),0)</f>
        <v>1</v>
      </c>
      <c r="P428" s="4">
        <f t="shared" ref="P428" si="7208">IF(IF(BH427&lt;=$B427,1,O428-$E427)&gt;0,IF(BH427&lt;=$B427,1,O428-$E427),0)</f>
        <v>1</v>
      </c>
      <c r="Q428" s="4">
        <f t="shared" ref="Q428" si="7209">IF(IF(BI427&lt;=$B427,1,P428-$E427)&gt;0,IF(BI427&lt;=$B427,1,P428-$E427),0)</f>
        <v>1</v>
      </c>
      <c r="R428" s="4">
        <f t="shared" ref="R428" si="7210">IF(IF(BJ427&lt;=$B427,1,Q428-$E427)&gt;0,IF(BJ427&lt;=$B427,1,Q428-$E427),0)</f>
        <v>1</v>
      </c>
      <c r="S428" s="4">
        <f t="shared" ref="S428" si="7211">IF(IF(BK427&lt;=$B427,1,R428-$E427)&gt;0,IF(BK427&lt;=$B427,1,R428-$E427),0)</f>
        <v>1</v>
      </c>
      <c r="T428" s="4">
        <f t="shared" ref="T428" si="7212">IF(IF(BL427&lt;=$B427,1,S428-$E427)&gt;0,IF(BL427&lt;=$B427,1,S428-$E427),0)</f>
        <v>1</v>
      </c>
      <c r="U428" s="4">
        <f t="shared" ref="U428" si="7213">IF(IF(BM427&lt;=$B427,1,T428-$E427)&gt;0,IF(BM427&lt;=$B427,1,T428-$E427),0)</f>
        <v>1</v>
      </c>
      <c r="V428" s="4">
        <f t="shared" ref="V428" si="7214">IF(IF(BN427&lt;=$B427,1,U428-$E427)&gt;0,IF(BN427&lt;=$B427,1,U428-$E427),0)</f>
        <v>1</v>
      </c>
      <c r="W428" s="4">
        <f t="shared" ref="W428" si="7215">IF(IF(BO427&lt;=$B427,1,V428-$E427)&gt;0,IF(BO427&lt;=$B427,1,V428-$E427),0)</f>
        <v>1</v>
      </c>
      <c r="X428" s="4">
        <f t="shared" ref="X428" si="7216">IF(IF(BP427&lt;=$B427,1,W428-$E427)&gt;0,IF(BP427&lt;=$B427,1,W428-$E427),0)</f>
        <v>1</v>
      </c>
      <c r="Y428" s="4">
        <f t="shared" ref="Y428" si="7217">IF(IF(BQ427&lt;=$B427,1,X428-$E427)&gt;0,IF(BQ427&lt;=$B427,1,X428-$E427),0)</f>
        <v>1</v>
      </c>
      <c r="Z428" s="4">
        <f t="shared" ref="Z428" si="7218">IF(IF(BR427&lt;=$B427,1,Y428-$E427)&gt;0,IF(BR427&lt;=$B427,1,Y428-$E427),0)</f>
        <v>1</v>
      </c>
      <c r="AA428" s="4">
        <f t="shared" ref="AA428" si="7219">IF(IF(BS427&lt;=$B427,1,Z428-$E427)&gt;0,IF(BS427&lt;=$B427,1,Z428-$E427),0)</f>
        <v>1</v>
      </c>
      <c r="AB428" s="4">
        <f t="shared" ref="AB428" si="7220">IF(IF(BT427&lt;=$B427,1,AA428-$E427)&gt;0,IF(BT427&lt;=$B427,1,AA428-$E427),0)</f>
        <v>1</v>
      </c>
      <c r="AC428" s="4">
        <f t="shared" ref="AC428" si="7221">IF(IF(BU427&lt;=$B427,1,AB428-$E427)&gt;0,IF(BU427&lt;=$B427,1,AB428-$E427),0)</f>
        <v>1</v>
      </c>
      <c r="AD428" s="4">
        <f t="shared" ref="AD428" si="7222">IF(IF(BV427&lt;=$B427,1,AC428-$E427)&gt;0,IF(BV427&lt;=$B427,1,AC428-$E427),0)</f>
        <v>1</v>
      </c>
      <c r="AE428" s="4">
        <f t="shared" ref="AE428" si="7223">IF(IF(BW427&lt;=$B427,1,AD428-$E427)&gt;0,IF(BW427&lt;=$B427,1,AD428-$E427),0)</f>
        <v>0</v>
      </c>
      <c r="AF428" s="4">
        <f t="shared" ref="AF428" si="7224">IF(IF(BX427&lt;=$B427,1,AE428-$E427)&gt;0,IF(BX427&lt;=$B427,1,AE428-$E427),0)</f>
        <v>0</v>
      </c>
      <c r="AG428" s="4">
        <f t="shared" ref="AG428" si="7225">IF(IF(BY427&lt;=$B427,1,AF428-$E427)&gt;0,IF(BY427&lt;=$B427,1,AF428-$E427),0)</f>
        <v>0</v>
      </c>
      <c r="AH428" s="4">
        <f t="shared" ref="AH428" si="7226">IF(IF(BZ427&lt;=$B427,1,AG428-$E427)&gt;0,IF(BZ427&lt;=$B427,1,AG428-$E427),0)</f>
        <v>0</v>
      </c>
      <c r="AI428" s="4">
        <f t="shared" ref="AI428" si="7227">IF(IF(CA427&lt;=$B427,1,AH428-$E427)&gt;0,IF(CA427&lt;=$B427,1,AH428-$E427),0)</f>
        <v>0</v>
      </c>
      <c r="AJ428" s="4">
        <f t="shared" ref="AJ428" si="7228">IF(IF(CB427&lt;=$B427,1,AI428-$E427)&gt;0,IF(CB427&lt;=$B427,1,AI428-$E427),0)</f>
        <v>0</v>
      </c>
      <c r="AK428" s="4">
        <f t="shared" ref="AK428" si="7229">IF(IF(CC427&lt;=$B427,1,AJ428-$E427)&gt;0,IF(CC427&lt;=$B427,1,AJ428-$E427),0)</f>
        <v>0</v>
      </c>
      <c r="AL428" s="4">
        <f t="shared" ref="AL428" si="7230">IF(IF(CD427&lt;=$B427,1,AK428-$E427)&gt;0,IF(CD427&lt;=$B427,1,AK428-$E427),0)</f>
        <v>0</v>
      </c>
      <c r="AM428" s="4">
        <f t="shared" ref="AM428" si="7231">IF(IF(CE427&lt;=$B427,1,AL428-$E427)&gt;0,IF(CE427&lt;=$B427,1,AL428-$E427),0)</f>
        <v>0</v>
      </c>
      <c r="AN428" s="4">
        <f t="shared" ref="AN428" si="7232">IF(IF(CF427&lt;=$B427,1,AM428-$E427)&gt;0,IF(CF427&lt;=$B427,1,AM428-$E427),0)</f>
        <v>0</v>
      </c>
      <c r="AO428" s="4">
        <f t="shared" ref="AO428" si="7233">IF(IF(CG427&lt;=$B427,1,AN428-$E427)&gt;0,IF(CG427&lt;=$B427,1,AN428-$E427),0)</f>
        <v>0</v>
      </c>
      <c r="AP428" s="4">
        <f t="shared" ref="AP428" si="7234">IF(IF(CH427&lt;=$B427,1,AO428-$E427)&gt;0,IF(CH427&lt;=$B427,1,AO428-$E427),0)</f>
        <v>0</v>
      </c>
      <c r="AQ428" s="4">
        <f t="shared" ref="AQ428" si="7235">IF(IF(CI427&lt;=$B427,1,AP428-$E427)&gt;0,IF(CI427&lt;=$B427,1,AP428-$E427),0)</f>
        <v>0</v>
      </c>
      <c r="AR428" s="4">
        <f t="shared" ref="AR428" si="7236">IF(IF(CJ427&lt;=$B427,1,AQ428-$E427)&gt;0,IF(CJ427&lt;=$B427,1,AQ428-$E427),0)</f>
        <v>0</v>
      </c>
      <c r="AS428" s="4">
        <f t="shared" ref="AS428" si="7237">IF(IF(CK427&lt;=$B427,1,AR428-$E427)&gt;0,IF(CK427&lt;=$B427,1,AR428-$E427),0)</f>
        <v>0</v>
      </c>
      <c r="AT428" s="4">
        <f t="shared" ref="AT428" si="7238">IF(IF(CL427&lt;=$B427,1,AS428-$E427)&gt;0,IF(CL427&lt;=$B427,1,AS428-$E427),0)</f>
        <v>0</v>
      </c>
      <c r="AU428" s="4">
        <f t="shared" ref="AU428" si="7239">IF(IF(CM427&lt;=$B427,1,AT428-$E427)&gt;0,IF(CM427&lt;=$B427,1,AT428-$E427),0)</f>
        <v>0</v>
      </c>
      <c r="AV428" s="4">
        <f t="shared" ref="AV428" si="7240">IF(IF(CN427&lt;=$B427,1,AU428-$E427)&gt;0,IF(CN427&lt;=$B427,1,AU428-$E427),0)</f>
        <v>0</v>
      </c>
      <c r="AW428" s="4">
        <f t="shared" ref="AW428" si="7241">IF(IF(CO427&lt;=$B427,1,AV428-$E427)&gt;0,IF(CO427&lt;=$B427,1,AV428-$E427),0)</f>
        <v>0</v>
      </c>
      <c r="AX428" s="4">
        <f t="shared" ref="AX428" si="7242">IF(IF(CP427&lt;=$B427,1,AW428-$E427)&gt;0,IF(CP427&lt;=$B427,1,AW428-$E427),0)</f>
        <v>0</v>
      </c>
      <c r="AY428" s="4">
        <f t="shared" ref="AY428" si="7243">IF(IF(CQ427&lt;=$B427,1,AX428-$E427)&gt;0,IF(CQ427&lt;=$B427,1,AX428-$E427),0)</f>
        <v>0</v>
      </c>
      <c r="AZ428" s="4">
        <f t="shared" ref="AZ428" si="7244">IF(IF(CR427&lt;=$B427,1,AY428-$E427)&gt;0,IF(CR427&lt;=$B427,1,AY428-$E427),0)</f>
        <v>0</v>
      </c>
      <c r="BA428" s="4">
        <f t="shared" ref="BA428" si="7245">IF(IF(CS427&lt;=$B427,1,AZ428-$E427)&gt;0,IF(CS427&lt;=$B427,1,AZ428-$E427),0)</f>
        <v>0</v>
      </c>
      <c r="BB428" s="4">
        <f t="shared" ref="BB428" si="7246">IF(IF(CT427&lt;=$B427,1,BA428-$E427)&gt;0,IF(CT427&lt;=$B427,1,BA428-$E427),0)</f>
        <v>0</v>
      </c>
      <c r="BE428" t="s">
        <v>171</v>
      </c>
      <c r="BF428" s="91">
        <f>'Data tilvækstoversigt'!C340*N428</f>
        <v>0</v>
      </c>
      <c r="BG428" s="91">
        <f>'Data tilvækstoversigt'!D340*O428</f>
        <v>3.9107151517190264</v>
      </c>
      <c r="BH428" s="91">
        <f>'Data tilvækstoversigt'!E340*P428</f>
        <v>26.071434344793513</v>
      </c>
      <c r="BI428" s="91">
        <f>'Data tilvækstoversigt'!F340*Q428</f>
        <v>65.178585861983777</v>
      </c>
      <c r="BJ428" s="91">
        <f>'Data tilvækstoversigt'!G340*R428</f>
        <v>130.35717172396755</v>
      </c>
      <c r="BK428" s="91">
        <f>'Data tilvækstoversigt'!H340*S428</f>
        <v>159.79230317396338</v>
      </c>
      <c r="BL428" s="91">
        <f>'Data tilvækstoversigt'!I340*T428</f>
        <v>191.20539681283924</v>
      </c>
      <c r="BM428" s="91">
        <f>'Data tilvækstoversigt'!J340*U428</f>
        <v>209.61792294501959</v>
      </c>
      <c r="BN428" s="91">
        <f>'Data tilvækstoversigt'!K340*V428</f>
        <v>211.97330411673235</v>
      </c>
      <c r="BO428" s="91">
        <f>'Data tilvækstoversigt'!L340*W428</f>
        <v>247.05761632908792</v>
      </c>
      <c r="BP428" s="91">
        <f>'Data tilvækstoversigt'!M340*X428</f>
        <v>270.80839586358763</v>
      </c>
      <c r="BQ428" s="91">
        <f>'Data tilvækstoversigt'!N340*Y428</f>
        <v>277.49678112341235</v>
      </c>
      <c r="BR428" s="91">
        <f>'Data tilvækstoversigt'!O340*Z428</f>
        <v>255.78749889714211</v>
      </c>
      <c r="BS428" s="91">
        <f>'Data tilvækstoversigt'!P340*AA428</f>
        <v>260.94441483561019</v>
      </c>
      <c r="BT428" s="91">
        <f>'Data tilvækstoversigt'!Q340*AB428</f>
        <v>291.96485579316351</v>
      </c>
      <c r="BU428" s="91">
        <f>'Data tilvækstoversigt'!R340*AC428</f>
        <v>321.00248116277459</v>
      </c>
      <c r="BV428" s="91">
        <f>'Data tilvækstoversigt'!S340*AD428</f>
        <v>347.08123512564231</v>
      </c>
      <c r="BW428" s="91">
        <f>'Data tilvækstoversigt'!T340*AE428</f>
        <v>0</v>
      </c>
      <c r="BX428" s="91">
        <f>'Data tilvækstoversigt'!U340*AF428</f>
        <v>0</v>
      </c>
      <c r="BY428" s="91">
        <f>'Data tilvækstoversigt'!V340*AG428</f>
        <v>0</v>
      </c>
      <c r="BZ428" s="91">
        <f>'Data tilvækstoversigt'!W340*AH428</f>
        <v>0</v>
      </c>
      <c r="CA428" s="91">
        <f>'Data tilvækstoversigt'!X340*AI428</f>
        <v>0</v>
      </c>
      <c r="CB428" s="91">
        <f>'Data tilvækstoversigt'!Y340*AJ428</f>
        <v>0</v>
      </c>
      <c r="CC428" s="91">
        <f>'Data tilvækstoversigt'!Z340*AK428</f>
        <v>0</v>
      </c>
      <c r="CD428" s="91">
        <f>'Data tilvækstoversigt'!AA340*AL428</f>
        <v>0</v>
      </c>
      <c r="CE428" s="91">
        <f>'Data tilvækstoversigt'!AB340*AM428</f>
        <v>0</v>
      </c>
      <c r="CF428" s="91">
        <f>'Data tilvækstoversigt'!AC340*AN428</f>
        <v>0</v>
      </c>
      <c r="CG428" s="91">
        <f>'Data tilvækstoversigt'!AD340*AO428</f>
        <v>0</v>
      </c>
      <c r="CH428" s="91">
        <f>'Data tilvækstoversigt'!AE340*AP428</f>
        <v>0</v>
      </c>
      <c r="CI428" s="91">
        <f>'Data tilvækstoversigt'!AF340*AQ428</f>
        <v>0</v>
      </c>
      <c r="CJ428" s="91">
        <f>'Data tilvækstoversigt'!AG340*AR428</f>
        <v>0</v>
      </c>
      <c r="CK428" s="91">
        <f>'Data tilvækstoversigt'!AH340*AS428</f>
        <v>0</v>
      </c>
      <c r="CL428" s="91">
        <f>'Data tilvækstoversigt'!AI340*AT428</f>
        <v>0</v>
      </c>
      <c r="CM428" s="91">
        <f>'Data tilvækstoversigt'!AJ340*AU428</f>
        <v>0</v>
      </c>
      <c r="CN428" s="91">
        <f>'Data tilvækstoversigt'!AK340*AV428</f>
        <v>0</v>
      </c>
      <c r="CO428" s="91">
        <f>'Data tilvækstoversigt'!AL340*AW428</f>
        <v>0</v>
      </c>
      <c r="CP428" s="91">
        <f>'Data tilvækstoversigt'!AM340*AX428</f>
        <v>0</v>
      </c>
      <c r="CQ428" s="91">
        <f>'Data tilvækstoversigt'!AN340*AY428</f>
        <v>0</v>
      </c>
      <c r="CR428" s="91">
        <f>'Data tilvækstoversigt'!AO340*AZ428</f>
        <v>0</v>
      </c>
      <c r="CS428" s="91">
        <f>'Data tilvækstoversigt'!AP340*BA428</f>
        <v>0</v>
      </c>
      <c r="CT428" s="91">
        <f>'Data tilvækstoversigt'!AQ340*BB428</f>
        <v>0</v>
      </c>
    </row>
    <row r="429" spans="1:98" x14ac:dyDescent="0.3">
      <c r="F429" s="92">
        <f>B428</f>
        <v>80</v>
      </c>
      <c r="G429" s="92">
        <f>C428</f>
        <v>80</v>
      </c>
      <c r="H429" s="4">
        <f>E428</f>
        <v>1</v>
      </c>
      <c r="I429">
        <v>0</v>
      </c>
      <c r="J429" s="48">
        <f>IF(AND(I429&gt;=F429,I429&lt;=G429+1),H429,0)</f>
        <v>0</v>
      </c>
      <c r="K429" s="48">
        <f>IF(IF(AND(I429&gt;=(F429*2),I429&lt;=G429+F429+(G429-F429+5)+1),((H429)^2)*(I430-F429*2)/5,0)&lt;=H429,IF(AND(I429&gt;=(F429*2),I429&lt;=G429+F429+(G429-F429+5)+1),((H429)^2)*(I430-F429*2)/5,0),(K428-H429^2))</f>
        <v>0</v>
      </c>
      <c r="L429" s="98">
        <f>IF(IF(AND(I429&gt;=(F429*3),I429&lt;=G429+F429+F429+(G429-F429+5)+1),((H429)^3)*(I430-F429*3)/5,0)&lt;=H429,IF(AND(I429&gt;=(F429*3),I429&lt;=G429+F429+F429+(G429-F429+5)+1),((H429)^3)*(I430-F429*3)/5,0),(L428-H429^3))</f>
        <v>0</v>
      </c>
      <c r="M429" s="96"/>
      <c r="N429" s="48">
        <f>$J429+$K429+$L429</f>
        <v>0</v>
      </c>
      <c r="O429" s="48">
        <f t="shared" ref="O429:BB435" si="7247">$J429+$K429+$L429</f>
        <v>0</v>
      </c>
      <c r="P429" s="48">
        <f t="shared" si="7247"/>
        <v>0</v>
      </c>
      <c r="Q429" s="48">
        <f t="shared" si="7247"/>
        <v>0</v>
      </c>
      <c r="R429" s="48">
        <f t="shared" si="7247"/>
        <v>0</v>
      </c>
      <c r="S429" s="48">
        <f t="shared" si="7247"/>
        <v>0</v>
      </c>
      <c r="T429" s="48">
        <f t="shared" si="7247"/>
        <v>0</v>
      </c>
      <c r="U429" s="48">
        <f t="shared" si="7247"/>
        <v>0</v>
      </c>
      <c r="V429" s="48">
        <f t="shared" si="7247"/>
        <v>0</v>
      </c>
      <c r="W429" s="48">
        <f t="shared" si="7247"/>
        <v>0</v>
      </c>
      <c r="X429" s="48">
        <f t="shared" si="7247"/>
        <v>0</v>
      </c>
      <c r="Y429" s="48">
        <f t="shared" si="7247"/>
        <v>0</v>
      </c>
      <c r="Z429" s="48">
        <f t="shared" si="7247"/>
        <v>0</v>
      </c>
      <c r="AA429" s="48">
        <f t="shared" si="7247"/>
        <v>0</v>
      </c>
      <c r="AB429" s="48">
        <f t="shared" si="7247"/>
        <v>0</v>
      </c>
      <c r="AC429" s="48">
        <f t="shared" si="7247"/>
        <v>0</v>
      </c>
      <c r="AD429" s="48">
        <f t="shared" si="7247"/>
        <v>0</v>
      </c>
      <c r="AE429" s="48">
        <f t="shared" si="7247"/>
        <v>0</v>
      </c>
      <c r="AF429" s="48">
        <f t="shared" si="7247"/>
        <v>0</v>
      </c>
      <c r="AG429" s="48">
        <f t="shared" si="7247"/>
        <v>0</v>
      </c>
      <c r="AH429" s="48">
        <f t="shared" si="7247"/>
        <v>0</v>
      </c>
      <c r="AI429" s="48">
        <f t="shared" si="7247"/>
        <v>0</v>
      </c>
      <c r="AJ429" s="48">
        <f t="shared" si="7247"/>
        <v>0</v>
      </c>
      <c r="AK429" s="48">
        <f t="shared" si="7247"/>
        <v>0</v>
      </c>
      <c r="AL429" s="48">
        <f t="shared" si="7247"/>
        <v>0</v>
      </c>
      <c r="AM429" s="48">
        <f t="shared" si="7247"/>
        <v>0</v>
      </c>
      <c r="AN429" s="48">
        <f t="shared" si="7247"/>
        <v>0</v>
      </c>
      <c r="AO429" s="48">
        <f t="shared" si="7247"/>
        <v>0</v>
      </c>
      <c r="AP429" s="48">
        <f t="shared" si="7247"/>
        <v>0</v>
      </c>
      <c r="AQ429" s="48">
        <f t="shared" si="7247"/>
        <v>0</v>
      </c>
      <c r="AR429" s="48">
        <f t="shared" si="7247"/>
        <v>0</v>
      </c>
      <c r="AS429" s="48">
        <f t="shared" si="7247"/>
        <v>0</v>
      </c>
      <c r="AT429" s="48">
        <f t="shared" si="7247"/>
        <v>0</v>
      </c>
      <c r="AU429" s="48">
        <f t="shared" si="7247"/>
        <v>0</v>
      </c>
      <c r="AV429" s="48">
        <f t="shared" si="7247"/>
        <v>0</v>
      </c>
      <c r="AW429" s="48">
        <f t="shared" si="7247"/>
        <v>0</v>
      </c>
      <c r="AX429" s="48">
        <f t="shared" si="7247"/>
        <v>0</v>
      </c>
      <c r="AY429" s="48">
        <f t="shared" si="7247"/>
        <v>0</v>
      </c>
      <c r="AZ429" s="48">
        <f t="shared" si="7247"/>
        <v>0</v>
      </c>
      <c r="BA429" s="48">
        <f t="shared" si="7247"/>
        <v>0</v>
      </c>
      <c r="BB429" s="48">
        <f t="shared" si="7247"/>
        <v>0</v>
      </c>
      <c r="BC429" s="48"/>
      <c r="BE429" t="s">
        <v>177</v>
      </c>
      <c r="BF429">
        <f>BF428*N429</f>
        <v>0</v>
      </c>
      <c r="BG429">
        <f t="shared" ref="BG429" si="7248">BG428*O429</f>
        <v>0</v>
      </c>
      <c r="BH429">
        <f t="shared" ref="BH429" si="7249">BH428*P429</f>
        <v>0</v>
      </c>
      <c r="BI429">
        <f t="shared" ref="BI429" si="7250">BI428*Q429</f>
        <v>0</v>
      </c>
      <c r="BJ429">
        <f t="shared" ref="BJ429" si="7251">BJ428*R429</f>
        <v>0</v>
      </c>
      <c r="BK429">
        <f t="shared" ref="BK429" si="7252">BK428*S429</f>
        <v>0</v>
      </c>
      <c r="BL429">
        <f t="shared" ref="BL429" si="7253">BL428*T429</f>
        <v>0</v>
      </c>
      <c r="BM429">
        <f t="shared" ref="BM429" si="7254">BM428*U429</f>
        <v>0</v>
      </c>
      <c r="BN429">
        <f t="shared" ref="BN429" si="7255">BN428*V429</f>
        <v>0</v>
      </c>
      <c r="BO429">
        <f t="shared" ref="BO429" si="7256">BO428*W429</f>
        <v>0</v>
      </c>
      <c r="BP429">
        <f t="shared" ref="BP429" si="7257">BP428*X429</f>
        <v>0</v>
      </c>
      <c r="BQ429">
        <f t="shared" ref="BQ429" si="7258">BQ428*Y429</f>
        <v>0</v>
      </c>
      <c r="BR429">
        <f t="shared" ref="BR429" si="7259">BR428*Z429</f>
        <v>0</v>
      </c>
      <c r="BS429">
        <f t="shared" ref="BS429" si="7260">BS428*AA429</f>
        <v>0</v>
      </c>
      <c r="BT429">
        <f t="shared" ref="BT429" si="7261">BT428*AB429</f>
        <v>0</v>
      </c>
      <c r="BU429">
        <f t="shared" ref="BU429" si="7262">BU428*AC429</f>
        <v>0</v>
      </c>
      <c r="BV429">
        <f t="shared" ref="BV429" si="7263">BV428*AD429</f>
        <v>0</v>
      </c>
      <c r="BW429">
        <f t="shared" ref="BW429" si="7264">BW428*AE429</f>
        <v>0</v>
      </c>
      <c r="BX429">
        <f t="shared" ref="BX429" si="7265">BX428*AF429</f>
        <v>0</v>
      </c>
      <c r="BY429">
        <f t="shared" ref="BY429" si="7266">BY428*AG429</f>
        <v>0</v>
      </c>
      <c r="BZ429">
        <f t="shared" ref="BZ429" si="7267">BZ428*AH429</f>
        <v>0</v>
      </c>
      <c r="CA429">
        <f t="shared" ref="CA429" si="7268">CA428*AI429</f>
        <v>0</v>
      </c>
      <c r="CB429">
        <f t="shared" ref="CB429" si="7269">CB428*AJ429</f>
        <v>0</v>
      </c>
      <c r="CC429">
        <f t="shared" ref="CC429" si="7270">CC428*AK429</f>
        <v>0</v>
      </c>
      <c r="CD429">
        <f t="shared" ref="CD429" si="7271">CD428*AL429</f>
        <v>0</v>
      </c>
      <c r="CE429">
        <f t="shared" ref="CE429" si="7272">CE428*AM429</f>
        <v>0</v>
      </c>
      <c r="CF429">
        <f t="shared" ref="CF429" si="7273">CF428*AN429</f>
        <v>0</v>
      </c>
      <c r="CG429">
        <f t="shared" ref="CG429" si="7274">CG428*AO429</f>
        <v>0</v>
      </c>
      <c r="CH429">
        <f t="shared" ref="CH429" si="7275">CH428*AP429</f>
        <v>0</v>
      </c>
      <c r="CI429">
        <f t="shared" ref="CI429" si="7276">CI428*AQ429</f>
        <v>0</v>
      </c>
      <c r="CJ429">
        <f t="shared" ref="CJ429" si="7277">CJ428*AR429</f>
        <v>0</v>
      </c>
      <c r="CK429">
        <f t="shared" ref="CK429" si="7278">CK428*AS429</f>
        <v>0</v>
      </c>
      <c r="CL429">
        <f t="shared" ref="CL429" si="7279">CL428*AT429</f>
        <v>0</v>
      </c>
      <c r="CM429">
        <f t="shared" ref="CM429" si="7280">CM428*AU429</f>
        <v>0</v>
      </c>
      <c r="CN429">
        <f t="shared" ref="CN429" si="7281">CN428*AV429</f>
        <v>0</v>
      </c>
      <c r="CO429">
        <f t="shared" ref="CO429" si="7282">CO428*AW429</f>
        <v>0</v>
      </c>
      <c r="CP429">
        <f t="shared" ref="CP429" si="7283">CP428*AX429</f>
        <v>0</v>
      </c>
      <c r="CQ429">
        <f t="shared" ref="CQ429" si="7284">CQ428*AY429</f>
        <v>0</v>
      </c>
      <c r="CR429">
        <f t="shared" ref="CR429" si="7285">CR428*AZ429</f>
        <v>0</v>
      </c>
      <c r="CS429">
        <f t="shared" ref="CS429" si="7286">CS428*BA429</f>
        <v>0</v>
      </c>
      <c r="CT429">
        <f t="shared" ref="CT429" si="7287">CT428*BB429</f>
        <v>0</v>
      </c>
    </row>
    <row r="430" spans="1:98" x14ac:dyDescent="0.3">
      <c r="F430" s="91">
        <f>F429</f>
        <v>80</v>
      </c>
      <c r="G430" s="91">
        <f>G429</f>
        <v>80</v>
      </c>
      <c r="H430" s="4">
        <f>H429</f>
        <v>1</v>
      </c>
      <c r="I430">
        <v>5</v>
      </c>
      <c r="J430" s="48">
        <f t="shared" ref="J430:J469" si="7288">IF(AND(I430&gt;=F430,I430&lt;=G430+1),H430,0)</f>
        <v>0</v>
      </c>
      <c r="K430" s="48">
        <f t="shared" ref="K430:K435" si="7289">IF(IF(AND(I430&gt;=(F430*2),I430&lt;=G430+F430+(G430-F430+5)+1),((H430)^2)*(I431-F430*2)/5,0)&lt;=H430,IF(AND(I430&gt;=(F430*2),I430&lt;=G430+F430+(G430-F430+5)+1),((H430)^2)*(I431-F430*2)/5,0),(K429-H430^2))</f>
        <v>0</v>
      </c>
      <c r="L430" s="98">
        <f t="shared" ref="L430:L469" si="7290">IF(IF(AND(I430&gt;=(F430*3),I430&lt;=G430+F430+F430+(G430-F430+5)+1),((H430)^3)*(I431-F430*3)/5,0)&lt;=H430,IF(AND(I430&gt;=(F430*3),I430&lt;=G430+F430+F430+(G430-F430+5)+1),((H430)^3)*(I431-F430*3)/5,0),(L429-H430^3))</f>
        <v>0</v>
      </c>
      <c r="M430" s="48"/>
      <c r="N430" s="48"/>
      <c r="O430" s="48">
        <f>$J430+$K430+$L430</f>
        <v>0</v>
      </c>
      <c r="P430" s="48">
        <f t="shared" si="7247"/>
        <v>0</v>
      </c>
      <c r="Q430" s="48">
        <f t="shared" si="7247"/>
        <v>0</v>
      </c>
      <c r="R430" s="48">
        <f t="shared" si="7247"/>
        <v>0</v>
      </c>
      <c r="S430" s="48">
        <f t="shared" si="7247"/>
        <v>0</v>
      </c>
      <c r="T430" s="48">
        <f t="shared" si="7247"/>
        <v>0</v>
      </c>
      <c r="U430" s="48">
        <f t="shared" si="7247"/>
        <v>0</v>
      </c>
      <c r="V430" s="48">
        <f t="shared" si="7247"/>
        <v>0</v>
      </c>
      <c r="W430" s="48">
        <f t="shared" si="7247"/>
        <v>0</v>
      </c>
      <c r="X430" s="48">
        <f t="shared" si="7247"/>
        <v>0</v>
      </c>
      <c r="Y430" s="48">
        <f t="shared" si="7247"/>
        <v>0</v>
      </c>
      <c r="Z430" s="48">
        <f t="shared" si="7247"/>
        <v>0</v>
      </c>
      <c r="AA430" s="48">
        <f t="shared" si="7247"/>
        <v>0</v>
      </c>
      <c r="AB430" s="48">
        <f t="shared" si="7247"/>
        <v>0</v>
      </c>
      <c r="AC430" s="48">
        <f t="shared" si="7247"/>
        <v>0</v>
      </c>
      <c r="AD430" s="48">
        <f t="shared" si="7247"/>
        <v>0</v>
      </c>
      <c r="AE430" s="48">
        <f t="shared" si="7247"/>
        <v>0</v>
      </c>
      <c r="AF430" s="48">
        <f t="shared" si="7247"/>
        <v>0</v>
      </c>
      <c r="AG430" s="48">
        <f t="shared" si="7247"/>
        <v>0</v>
      </c>
      <c r="AH430" s="48">
        <f t="shared" si="7247"/>
        <v>0</v>
      </c>
      <c r="AI430" s="48">
        <f t="shared" si="7247"/>
        <v>0</v>
      </c>
      <c r="AJ430" s="48">
        <f t="shared" si="7247"/>
        <v>0</v>
      </c>
      <c r="AK430" s="48">
        <f t="shared" si="7247"/>
        <v>0</v>
      </c>
      <c r="AL430" s="48">
        <f t="shared" si="7247"/>
        <v>0</v>
      </c>
      <c r="AM430" s="48">
        <f t="shared" si="7247"/>
        <v>0</v>
      </c>
      <c r="AN430" s="48">
        <f t="shared" si="7247"/>
        <v>0</v>
      </c>
      <c r="AO430" s="48">
        <f t="shared" si="7247"/>
        <v>0</v>
      </c>
      <c r="AP430" s="48">
        <f t="shared" si="7247"/>
        <v>0</v>
      </c>
      <c r="AQ430" s="48">
        <f t="shared" si="7247"/>
        <v>0</v>
      </c>
      <c r="AR430" s="48">
        <f t="shared" si="7247"/>
        <v>0</v>
      </c>
      <c r="AS430" s="48">
        <f t="shared" si="7247"/>
        <v>0</v>
      </c>
      <c r="AT430" s="48">
        <f t="shared" si="7247"/>
        <v>0</v>
      </c>
      <c r="AU430" s="48">
        <f t="shared" si="7247"/>
        <v>0</v>
      </c>
      <c r="AV430" s="48">
        <f t="shared" si="7247"/>
        <v>0</v>
      </c>
      <c r="AW430" s="48">
        <f t="shared" si="7247"/>
        <v>0</v>
      </c>
      <c r="AX430" s="48">
        <f t="shared" si="7247"/>
        <v>0</v>
      </c>
      <c r="AY430" s="48">
        <f t="shared" si="7247"/>
        <v>0</v>
      </c>
      <c r="AZ430" s="48">
        <f t="shared" si="7247"/>
        <v>0</v>
      </c>
      <c r="BA430" s="48">
        <f t="shared" si="7247"/>
        <v>0</v>
      </c>
      <c r="BB430" s="48">
        <f t="shared" si="7247"/>
        <v>0</v>
      </c>
      <c r="BC430" s="48"/>
      <c r="BE430" t="s">
        <v>178</v>
      </c>
      <c r="BG430">
        <f>BF428*O430</f>
        <v>0</v>
      </c>
      <c r="BH430">
        <f t="shared" ref="BH430" si="7291">BG428*P430</f>
        <v>0</v>
      </c>
      <c r="BI430">
        <f t="shared" ref="BI430" si="7292">BH428*Q430</f>
        <v>0</v>
      </c>
      <c r="BJ430">
        <f t="shared" ref="BJ430" si="7293">BI428*R430</f>
        <v>0</v>
      </c>
      <c r="BK430">
        <f t="shared" ref="BK430" si="7294">BJ428*S430</f>
        <v>0</v>
      </c>
      <c r="BL430">
        <f t="shared" ref="BL430" si="7295">BK428*T430</f>
        <v>0</v>
      </c>
      <c r="BM430">
        <f t="shared" ref="BM430" si="7296">BL428*U430</f>
        <v>0</v>
      </c>
      <c r="BN430">
        <f t="shared" ref="BN430" si="7297">BM428*V430</f>
        <v>0</v>
      </c>
      <c r="BO430">
        <f t="shared" ref="BO430" si="7298">BN428*W430</f>
        <v>0</v>
      </c>
      <c r="BP430">
        <f t="shared" ref="BP430" si="7299">BO428*X430</f>
        <v>0</v>
      </c>
      <c r="BQ430">
        <f t="shared" ref="BQ430" si="7300">BP428*Y430</f>
        <v>0</v>
      </c>
      <c r="BR430">
        <f t="shared" ref="BR430" si="7301">BQ428*Z430</f>
        <v>0</v>
      </c>
      <c r="BS430">
        <f t="shared" ref="BS430" si="7302">BR428*AA430</f>
        <v>0</v>
      </c>
      <c r="BT430">
        <f t="shared" ref="BT430" si="7303">BS428*AB430</f>
        <v>0</v>
      </c>
      <c r="BU430">
        <f t="shared" ref="BU430" si="7304">BT428*AC430</f>
        <v>0</v>
      </c>
      <c r="BV430">
        <f t="shared" ref="BV430" si="7305">BU428*AD430</f>
        <v>0</v>
      </c>
      <c r="BW430">
        <f t="shared" ref="BW430" si="7306">BV428*AE430</f>
        <v>0</v>
      </c>
      <c r="BX430">
        <f t="shared" ref="BX430" si="7307">BW428*AF430</f>
        <v>0</v>
      </c>
      <c r="BY430">
        <f t="shared" ref="BY430" si="7308">BX428*AG430</f>
        <v>0</v>
      </c>
      <c r="BZ430">
        <f t="shared" ref="BZ430" si="7309">BY428*AH430</f>
        <v>0</v>
      </c>
      <c r="CA430">
        <f t="shared" ref="CA430" si="7310">BZ428*AI430</f>
        <v>0</v>
      </c>
      <c r="CB430">
        <f t="shared" ref="CB430" si="7311">CA428*AJ430</f>
        <v>0</v>
      </c>
      <c r="CC430">
        <f t="shared" ref="CC430" si="7312">CB428*AK430</f>
        <v>0</v>
      </c>
      <c r="CD430">
        <f t="shared" ref="CD430" si="7313">CC428*AL430</f>
        <v>0</v>
      </c>
      <c r="CE430">
        <f t="shared" ref="CE430" si="7314">CD428*AM430</f>
        <v>0</v>
      </c>
      <c r="CF430">
        <f t="shared" ref="CF430" si="7315">CE428*AN430</f>
        <v>0</v>
      </c>
      <c r="CG430">
        <f t="shared" ref="CG430" si="7316">CF428*AO430</f>
        <v>0</v>
      </c>
      <c r="CH430">
        <f t="shared" ref="CH430" si="7317">CG428*AP430</f>
        <v>0</v>
      </c>
      <c r="CI430">
        <f t="shared" ref="CI430" si="7318">CH428*AQ430</f>
        <v>0</v>
      </c>
      <c r="CJ430">
        <f t="shared" ref="CJ430" si="7319">CI428*AR430</f>
        <v>0</v>
      </c>
      <c r="CK430">
        <f t="shared" ref="CK430" si="7320">CJ428*AS430</f>
        <v>0</v>
      </c>
      <c r="CL430">
        <f t="shared" ref="CL430" si="7321">CK428*AT430</f>
        <v>0</v>
      </c>
      <c r="CM430">
        <f t="shared" ref="CM430" si="7322">CL428*AU430</f>
        <v>0</v>
      </c>
      <c r="CN430">
        <f t="shared" ref="CN430" si="7323">CM428*AV430</f>
        <v>0</v>
      </c>
      <c r="CO430">
        <f t="shared" ref="CO430" si="7324">CN428*AW430</f>
        <v>0</v>
      </c>
      <c r="CP430">
        <f t="shared" ref="CP430" si="7325">CO428*AX430</f>
        <v>0</v>
      </c>
      <c r="CQ430">
        <f t="shared" ref="CQ430" si="7326">CP428*AY430</f>
        <v>0</v>
      </c>
      <c r="CR430">
        <f t="shared" ref="CR430" si="7327">CQ428*AZ430</f>
        <v>0</v>
      </c>
      <c r="CS430">
        <f t="shared" ref="CS430" si="7328">CR428*BA430</f>
        <v>0</v>
      </c>
      <c r="CT430">
        <f t="shared" ref="CT430" si="7329">CS428*BB430</f>
        <v>0</v>
      </c>
    </row>
    <row r="431" spans="1:98" x14ac:dyDescent="0.3">
      <c r="E431" s="4"/>
      <c r="F431" s="91">
        <f t="shared" ref="F431:H431" si="7330">F430</f>
        <v>80</v>
      </c>
      <c r="G431" s="91">
        <f t="shared" si="7330"/>
        <v>80</v>
      </c>
      <c r="H431" s="4">
        <f t="shared" si="7330"/>
        <v>1</v>
      </c>
      <c r="I431">
        <v>10</v>
      </c>
      <c r="J431" s="48">
        <f t="shared" si="7288"/>
        <v>0</v>
      </c>
      <c r="K431" s="48">
        <f t="shared" si="7289"/>
        <v>0</v>
      </c>
      <c r="L431" s="98">
        <f t="shared" si="7290"/>
        <v>0</v>
      </c>
      <c r="M431" s="48"/>
      <c r="N431" s="48"/>
      <c r="O431" s="48"/>
      <c r="P431" s="48">
        <f>$J431+$K431+$L431</f>
        <v>0</v>
      </c>
      <c r="Q431" s="48">
        <f t="shared" si="7247"/>
        <v>0</v>
      </c>
      <c r="R431" s="48">
        <f t="shared" si="7247"/>
        <v>0</v>
      </c>
      <c r="S431" s="48">
        <f t="shared" si="7247"/>
        <v>0</v>
      </c>
      <c r="T431" s="48">
        <f t="shared" si="7247"/>
        <v>0</v>
      </c>
      <c r="U431" s="48">
        <f t="shared" si="7247"/>
        <v>0</v>
      </c>
      <c r="V431" s="48">
        <f t="shared" si="7247"/>
        <v>0</v>
      </c>
      <c r="W431" s="48">
        <f t="shared" si="7247"/>
        <v>0</v>
      </c>
      <c r="X431" s="48">
        <f t="shared" si="7247"/>
        <v>0</v>
      </c>
      <c r="Y431" s="48">
        <f t="shared" si="7247"/>
        <v>0</v>
      </c>
      <c r="Z431" s="48">
        <f t="shared" si="7247"/>
        <v>0</v>
      </c>
      <c r="AA431" s="48">
        <f t="shared" si="7247"/>
        <v>0</v>
      </c>
      <c r="AB431" s="48">
        <f t="shared" si="7247"/>
        <v>0</v>
      </c>
      <c r="AC431" s="48">
        <f t="shared" si="7247"/>
        <v>0</v>
      </c>
      <c r="AD431" s="48">
        <f t="shared" si="7247"/>
        <v>0</v>
      </c>
      <c r="AE431" s="48">
        <f t="shared" si="7247"/>
        <v>0</v>
      </c>
      <c r="AF431" s="48">
        <f t="shared" si="7247"/>
        <v>0</v>
      </c>
      <c r="AG431" s="48">
        <f t="shared" si="7247"/>
        <v>0</v>
      </c>
      <c r="AH431" s="48">
        <f t="shared" si="7247"/>
        <v>0</v>
      </c>
      <c r="AI431" s="48">
        <f t="shared" si="7247"/>
        <v>0</v>
      </c>
      <c r="AJ431" s="48">
        <f t="shared" si="7247"/>
        <v>0</v>
      </c>
      <c r="AK431" s="48">
        <f t="shared" si="7247"/>
        <v>0</v>
      </c>
      <c r="AL431" s="48">
        <f t="shared" si="7247"/>
        <v>0</v>
      </c>
      <c r="AM431" s="48">
        <f t="shared" si="7247"/>
        <v>0</v>
      </c>
      <c r="AN431" s="48">
        <f t="shared" si="7247"/>
        <v>0</v>
      </c>
      <c r="AO431" s="48">
        <f t="shared" si="7247"/>
        <v>0</v>
      </c>
      <c r="AP431" s="48">
        <f t="shared" si="7247"/>
        <v>0</v>
      </c>
      <c r="AQ431" s="48">
        <f t="shared" si="7247"/>
        <v>0</v>
      </c>
      <c r="AR431" s="48">
        <f t="shared" si="7247"/>
        <v>0</v>
      </c>
      <c r="AS431" s="48">
        <f t="shared" si="7247"/>
        <v>0</v>
      </c>
      <c r="AT431" s="48">
        <f t="shared" si="7247"/>
        <v>0</v>
      </c>
      <c r="AU431" s="48">
        <f t="shared" si="7247"/>
        <v>0</v>
      </c>
      <c r="AV431" s="48">
        <f t="shared" si="7247"/>
        <v>0</v>
      </c>
      <c r="AW431" s="48">
        <f t="shared" si="7247"/>
        <v>0</v>
      </c>
      <c r="AX431" s="48">
        <f t="shared" si="7247"/>
        <v>0</v>
      </c>
      <c r="AY431" s="48">
        <f t="shared" si="7247"/>
        <v>0</v>
      </c>
      <c r="AZ431" s="48">
        <f t="shared" si="7247"/>
        <v>0</v>
      </c>
      <c r="BA431" s="48">
        <f t="shared" si="7247"/>
        <v>0</v>
      </c>
      <c r="BB431" s="48">
        <f t="shared" si="7247"/>
        <v>0</v>
      </c>
      <c r="BC431" s="48"/>
      <c r="BE431" t="s">
        <v>179</v>
      </c>
      <c r="BH431">
        <f>BF428*P431</f>
        <v>0</v>
      </c>
      <c r="BI431">
        <f t="shared" ref="BI431" si="7331">BG428*Q431</f>
        <v>0</v>
      </c>
      <c r="BJ431">
        <f t="shared" ref="BJ431" si="7332">BH428*R431</f>
        <v>0</v>
      </c>
      <c r="BK431">
        <f t="shared" ref="BK431" si="7333">BI428*S431</f>
        <v>0</v>
      </c>
      <c r="BL431">
        <f t="shared" ref="BL431" si="7334">BJ428*T431</f>
        <v>0</v>
      </c>
      <c r="BM431">
        <f t="shared" ref="BM431" si="7335">BK428*U431</f>
        <v>0</v>
      </c>
      <c r="BN431">
        <f t="shared" ref="BN431" si="7336">BL428*V431</f>
        <v>0</v>
      </c>
      <c r="BO431">
        <f t="shared" ref="BO431" si="7337">BM428*W431</f>
        <v>0</v>
      </c>
      <c r="BP431">
        <f t="shared" ref="BP431" si="7338">BN428*X431</f>
        <v>0</v>
      </c>
      <c r="BQ431">
        <f t="shared" ref="BQ431" si="7339">BO428*Y431</f>
        <v>0</v>
      </c>
      <c r="BR431">
        <f t="shared" ref="BR431" si="7340">BP428*Z431</f>
        <v>0</v>
      </c>
      <c r="BS431">
        <f t="shared" ref="BS431" si="7341">BQ428*AA431</f>
        <v>0</v>
      </c>
      <c r="BT431">
        <f t="shared" ref="BT431" si="7342">BR428*AB431</f>
        <v>0</v>
      </c>
      <c r="BU431">
        <f t="shared" ref="BU431" si="7343">BS428*AC431</f>
        <v>0</v>
      </c>
      <c r="BV431">
        <f t="shared" ref="BV431" si="7344">BT428*AD431</f>
        <v>0</v>
      </c>
      <c r="BW431">
        <f t="shared" ref="BW431" si="7345">BU428*AE431</f>
        <v>0</v>
      </c>
      <c r="BX431">
        <f t="shared" ref="BX431" si="7346">BV428*AF431</f>
        <v>0</v>
      </c>
      <c r="BY431">
        <f t="shared" ref="BY431" si="7347">BW428*AG431</f>
        <v>0</v>
      </c>
      <c r="BZ431">
        <f t="shared" ref="BZ431" si="7348">BX428*AH431</f>
        <v>0</v>
      </c>
      <c r="CA431">
        <f t="shared" ref="CA431" si="7349">BY428*AI431</f>
        <v>0</v>
      </c>
      <c r="CB431">
        <f t="shared" ref="CB431" si="7350">BZ428*AJ431</f>
        <v>0</v>
      </c>
      <c r="CC431">
        <f t="shared" ref="CC431" si="7351">CA428*AK431</f>
        <v>0</v>
      </c>
      <c r="CD431">
        <f t="shared" ref="CD431" si="7352">CB428*AL431</f>
        <v>0</v>
      </c>
      <c r="CE431">
        <f t="shared" ref="CE431" si="7353">CC428*AM431</f>
        <v>0</v>
      </c>
      <c r="CF431">
        <f t="shared" ref="CF431" si="7354">CD428*AN431</f>
        <v>0</v>
      </c>
      <c r="CG431">
        <f t="shared" ref="CG431" si="7355">CE428*AO431</f>
        <v>0</v>
      </c>
      <c r="CH431">
        <f t="shared" ref="CH431" si="7356">CF428*AP431</f>
        <v>0</v>
      </c>
      <c r="CI431">
        <f t="shared" ref="CI431" si="7357">CG428*AQ431</f>
        <v>0</v>
      </c>
      <c r="CJ431">
        <f t="shared" ref="CJ431" si="7358">CH428*AR431</f>
        <v>0</v>
      </c>
      <c r="CK431">
        <f t="shared" ref="CK431" si="7359">CI428*AS431</f>
        <v>0</v>
      </c>
      <c r="CL431">
        <f t="shared" ref="CL431" si="7360">CJ428*AT431</f>
        <v>0</v>
      </c>
      <c r="CM431">
        <f t="shared" ref="CM431" si="7361">CK428*AU431</f>
        <v>0</v>
      </c>
      <c r="CN431">
        <f t="shared" ref="CN431" si="7362">CL428*AV431</f>
        <v>0</v>
      </c>
      <c r="CO431">
        <f t="shared" ref="CO431" si="7363">CM428*AW431</f>
        <v>0</v>
      </c>
      <c r="CP431">
        <f t="shared" ref="CP431" si="7364">CN428*AX431</f>
        <v>0</v>
      </c>
      <c r="CQ431">
        <f t="shared" ref="CQ431" si="7365">CO428*AY431</f>
        <v>0</v>
      </c>
      <c r="CR431">
        <f t="shared" ref="CR431" si="7366">CP428*AZ431</f>
        <v>0</v>
      </c>
      <c r="CS431">
        <f t="shared" ref="CS431" si="7367">CQ428*BA431</f>
        <v>0</v>
      </c>
      <c r="CT431">
        <f t="shared" ref="CT431" si="7368">CR428*BB431</f>
        <v>0</v>
      </c>
    </row>
    <row r="432" spans="1:98" x14ac:dyDescent="0.3">
      <c r="F432" s="91">
        <f t="shared" ref="F432:H432" si="7369">F431</f>
        <v>80</v>
      </c>
      <c r="G432" s="91">
        <f t="shared" si="7369"/>
        <v>80</v>
      </c>
      <c r="H432" s="4">
        <f t="shared" si="7369"/>
        <v>1</v>
      </c>
      <c r="I432">
        <v>15</v>
      </c>
      <c r="J432" s="48">
        <f t="shared" si="7288"/>
        <v>0</v>
      </c>
      <c r="K432" s="48">
        <f t="shared" si="7289"/>
        <v>0</v>
      </c>
      <c r="L432" s="98">
        <f t="shared" si="7290"/>
        <v>0</v>
      </c>
      <c r="M432" s="48"/>
      <c r="N432" s="48"/>
      <c r="O432" s="48"/>
      <c r="P432" s="48"/>
      <c r="Q432" s="48">
        <f>$J432+$K432+$L432</f>
        <v>0</v>
      </c>
      <c r="R432" s="48">
        <f t="shared" si="7247"/>
        <v>0</v>
      </c>
      <c r="S432" s="48">
        <f t="shared" si="7247"/>
        <v>0</v>
      </c>
      <c r="T432" s="48">
        <f t="shared" si="7247"/>
        <v>0</v>
      </c>
      <c r="U432" s="48">
        <f t="shared" si="7247"/>
        <v>0</v>
      </c>
      <c r="V432" s="48">
        <f t="shared" si="7247"/>
        <v>0</v>
      </c>
      <c r="W432" s="48">
        <f t="shared" si="7247"/>
        <v>0</v>
      </c>
      <c r="X432" s="48">
        <f t="shared" si="7247"/>
        <v>0</v>
      </c>
      <c r="Y432" s="48">
        <f t="shared" si="7247"/>
        <v>0</v>
      </c>
      <c r="Z432" s="48">
        <f t="shared" si="7247"/>
        <v>0</v>
      </c>
      <c r="AA432" s="48">
        <f t="shared" si="7247"/>
        <v>0</v>
      </c>
      <c r="AB432" s="48">
        <f t="shared" si="7247"/>
        <v>0</v>
      </c>
      <c r="AC432" s="48">
        <f t="shared" si="7247"/>
        <v>0</v>
      </c>
      <c r="AD432" s="48">
        <f t="shared" si="7247"/>
        <v>0</v>
      </c>
      <c r="AE432" s="48">
        <f t="shared" si="7247"/>
        <v>0</v>
      </c>
      <c r="AF432" s="48">
        <f t="shared" si="7247"/>
        <v>0</v>
      </c>
      <c r="AG432" s="48">
        <f t="shared" si="7247"/>
        <v>0</v>
      </c>
      <c r="AH432" s="48">
        <f t="shared" si="7247"/>
        <v>0</v>
      </c>
      <c r="AI432" s="48">
        <f t="shared" si="7247"/>
        <v>0</v>
      </c>
      <c r="AJ432" s="48">
        <f t="shared" si="7247"/>
        <v>0</v>
      </c>
      <c r="AK432" s="48">
        <f t="shared" si="7247"/>
        <v>0</v>
      </c>
      <c r="AL432" s="48">
        <f t="shared" si="7247"/>
        <v>0</v>
      </c>
      <c r="AM432" s="48">
        <f t="shared" si="7247"/>
        <v>0</v>
      </c>
      <c r="AN432" s="48">
        <f t="shared" si="7247"/>
        <v>0</v>
      </c>
      <c r="AO432" s="48">
        <f t="shared" si="7247"/>
        <v>0</v>
      </c>
      <c r="AP432" s="48">
        <f t="shared" si="7247"/>
        <v>0</v>
      </c>
      <c r="AQ432" s="48">
        <f t="shared" si="7247"/>
        <v>0</v>
      </c>
      <c r="AR432" s="48">
        <f t="shared" si="7247"/>
        <v>0</v>
      </c>
      <c r="AS432" s="48">
        <f t="shared" si="7247"/>
        <v>0</v>
      </c>
      <c r="AT432" s="48">
        <f t="shared" si="7247"/>
        <v>0</v>
      </c>
      <c r="AU432" s="48">
        <f t="shared" si="7247"/>
        <v>0</v>
      </c>
      <c r="AV432" s="48">
        <f t="shared" si="7247"/>
        <v>0</v>
      </c>
      <c r="AW432" s="48">
        <f t="shared" si="7247"/>
        <v>0</v>
      </c>
      <c r="AX432" s="48">
        <f t="shared" si="7247"/>
        <v>0</v>
      </c>
      <c r="AY432" s="48">
        <f t="shared" si="7247"/>
        <v>0</v>
      </c>
      <c r="AZ432" s="48">
        <f t="shared" si="7247"/>
        <v>0</v>
      </c>
      <c r="BA432" s="48">
        <f t="shared" si="7247"/>
        <v>0</v>
      </c>
      <c r="BB432" s="48">
        <f t="shared" si="7247"/>
        <v>0</v>
      </c>
      <c r="BC432" s="48"/>
      <c r="BE432" t="s">
        <v>180</v>
      </c>
      <c r="BI432">
        <f>BF428*Q432</f>
        <v>0</v>
      </c>
      <c r="BJ432">
        <f t="shared" ref="BJ432" si="7370">BG428*R432</f>
        <v>0</v>
      </c>
      <c r="BK432">
        <f t="shared" ref="BK432" si="7371">BH428*S432</f>
        <v>0</v>
      </c>
      <c r="BL432">
        <f t="shared" ref="BL432" si="7372">BI428*T432</f>
        <v>0</v>
      </c>
      <c r="BM432">
        <f t="shared" ref="BM432" si="7373">BJ428*U432</f>
        <v>0</v>
      </c>
      <c r="BN432">
        <f t="shared" ref="BN432" si="7374">BK428*V432</f>
        <v>0</v>
      </c>
      <c r="BO432">
        <f t="shared" ref="BO432" si="7375">BL428*W432</f>
        <v>0</v>
      </c>
      <c r="BP432">
        <f t="shared" ref="BP432" si="7376">BM428*X432</f>
        <v>0</v>
      </c>
      <c r="BQ432">
        <f t="shared" ref="BQ432" si="7377">BN428*Y432</f>
        <v>0</v>
      </c>
      <c r="BR432">
        <f t="shared" ref="BR432" si="7378">BO428*Z432</f>
        <v>0</v>
      </c>
      <c r="BS432">
        <f t="shared" ref="BS432" si="7379">BP428*AA432</f>
        <v>0</v>
      </c>
      <c r="BT432">
        <f t="shared" ref="BT432" si="7380">BQ428*AB432</f>
        <v>0</v>
      </c>
      <c r="BU432">
        <f t="shared" ref="BU432" si="7381">BR428*AC432</f>
        <v>0</v>
      </c>
      <c r="BV432">
        <f t="shared" ref="BV432" si="7382">BS428*AD432</f>
        <v>0</v>
      </c>
      <c r="BW432">
        <f t="shared" ref="BW432" si="7383">BT428*AE432</f>
        <v>0</v>
      </c>
      <c r="BX432">
        <f t="shared" ref="BX432" si="7384">BU428*AF432</f>
        <v>0</v>
      </c>
      <c r="BY432">
        <f t="shared" ref="BY432" si="7385">BV428*AG432</f>
        <v>0</v>
      </c>
      <c r="BZ432">
        <f t="shared" ref="BZ432" si="7386">BW428*AH432</f>
        <v>0</v>
      </c>
      <c r="CA432">
        <f t="shared" ref="CA432" si="7387">BX428*AI432</f>
        <v>0</v>
      </c>
      <c r="CB432">
        <f t="shared" ref="CB432" si="7388">BY428*AJ432</f>
        <v>0</v>
      </c>
      <c r="CC432">
        <f t="shared" ref="CC432" si="7389">BZ428*AK432</f>
        <v>0</v>
      </c>
      <c r="CD432">
        <f t="shared" ref="CD432" si="7390">CA428*AL432</f>
        <v>0</v>
      </c>
      <c r="CE432">
        <f t="shared" ref="CE432" si="7391">CB428*AM432</f>
        <v>0</v>
      </c>
      <c r="CF432">
        <f t="shared" ref="CF432" si="7392">CC428*AN432</f>
        <v>0</v>
      </c>
      <c r="CG432">
        <f t="shared" ref="CG432" si="7393">CD428*AO432</f>
        <v>0</v>
      </c>
      <c r="CH432">
        <f t="shared" ref="CH432" si="7394">CE428*AP432</f>
        <v>0</v>
      </c>
      <c r="CI432">
        <f t="shared" ref="CI432" si="7395">CF428*AQ432</f>
        <v>0</v>
      </c>
      <c r="CJ432">
        <f t="shared" ref="CJ432" si="7396">CG428*AR432</f>
        <v>0</v>
      </c>
      <c r="CK432">
        <f t="shared" ref="CK432" si="7397">CH428*AS432</f>
        <v>0</v>
      </c>
      <c r="CL432">
        <f t="shared" ref="CL432" si="7398">CI428*AT432</f>
        <v>0</v>
      </c>
      <c r="CM432">
        <f t="shared" ref="CM432" si="7399">CJ428*AU432</f>
        <v>0</v>
      </c>
      <c r="CN432">
        <f t="shared" ref="CN432" si="7400">CK428*AV432</f>
        <v>0</v>
      </c>
      <c r="CO432">
        <f t="shared" ref="CO432" si="7401">CL428*AW432</f>
        <v>0</v>
      </c>
      <c r="CP432">
        <f t="shared" ref="CP432" si="7402">CM428*AX432</f>
        <v>0</v>
      </c>
      <c r="CQ432">
        <f t="shared" ref="CQ432" si="7403">CN428*AY432</f>
        <v>0</v>
      </c>
      <c r="CR432">
        <f t="shared" ref="CR432" si="7404">CO428*AZ432</f>
        <v>0</v>
      </c>
      <c r="CS432">
        <f t="shared" ref="CS432" si="7405">CP428*BA432</f>
        <v>0</v>
      </c>
      <c r="CT432">
        <f t="shared" ref="CT432" si="7406">CQ428*BB432</f>
        <v>0</v>
      </c>
    </row>
    <row r="433" spans="6:98" x14ac:dyDescent="0.3">
      <c r="F433" s="91">
        <f t="shared" ref="F433:H433" si="7407">F432</f>
        <v>80</v>
      </c>
      <c r="G433" s="91">
        <f t="shared" si="7407"/>
        <v>80</v>
      </c>
      <c r="H433" s="4">
        <f t="shared" si="7407"/>
        <v>1</v>
      </c>
      <c r="I433">
        <v>20</v>
      </c>
      <c r="J433" s="48">
        <f t="shared" si="7288"/>
        <v>0</v>
      </c>
      <c r="K433" s="48">
        <f t="shared" si="7289"/>
        <v>0</v>
      </c>
      <c r="L433" s="98">
        <f t="shared" si="7290"/>
        <v>0</v>
      </c>
      <c r="M433" s="48"/>
      <c r="N433" s="48"/>
      <c r="O433" s="48"/>
      <c r="P433" s="48"/>
      <c r="Q433" s="48"/>
      <c r="R433" s="48">
        <f>$J433+$K433+$L433</f>
        <v>0</v>
      </c>
      <c r="S433" s="48">
        <f t="shared" si="7247"/>
        <v>0</v>
      </c>
      <c r="T433" s="48">
        <f t="shared" si="7247"/>
        <v>0</v>
      </c>
      <c r="U433" s="48">
        <f t="shared" si="7247"/>
        <v>0</v>
      </c>
      <c r="V433" s="48">
        <f t="shared" si="7247"/>
        <v>0</v>
      </c>
      <c r="W433" s="48">
        <f t="shared" si="7247"/>
        <v>0</v>
      </c>
      <c r="X433" s="48">
        <f t="shared" si="7247"/>
        <v>0</v>
      </c>
      <c r="Y433" s="48">
        <f t="shared" si="7247"/>
        <v>0</v>
      </c>
      <c r="Z433" s="48">
        <f t="shared" si="7247"/>
        <v>0</v>
      </c>
      <c r="AA433" s="48">
        <f t="shared" si="7247"/>
        <v>0</v>
      </c>
      <c r="AB433" s="48">
        <f t="shared" si="7247"/>
        <v>0</v>
      </c>
      <c r="AC433" s="48">
        <f t="shared" si="7247"/>
        <v>0</v>
      </c>
      <c r="AD433" s="48">
        <f t="shared" si="7247"/>
        <v>0</v>
      </c>
      <c r="AE433" s="48">
        <f t="shared" si="7247"/>
        <v>0</v>
      </c>
      <c r="AF433" s="48">
        <f t="shared" si="7247"/>
        <v>0</v>
      </c>
      <c r="AG433" s="48">
        <f t="shared" si="7247"/>
        <v>0</v>
      </c>
      <c r="AH433" s="48">
        <f t="shared" si="7247"/>
        <v>0</v>
      </c>
      <c r="AI433" s="48">
        <f t="shared" si="7247"/>
        <v>0</v>
      </c>
      <c r="AJ433" s="48">
        <f t="shared" si="7247"/>
        <v>0</v>
      </c>
      <c r="AK433" s="48">
        <f t="shared" si="7247"/>
        <v>0</v>
      </c>
      <c r="AL433" s="48">
        <f t="shared" si="7247"/>
        <v>0</v>
      </c>
      <c r="AM433" s="48">
        <f t="shared" si="7247"/>
        <v>0</v>
      </c>
      <c r="AN433" s="48">
        <f t="shared" si="7247"/>
        <v>0</v>
      </c>
      <c r="AO433" s="48">
        <f t="shared" si="7247"/>
        <v>0</v>
      </c>
      <c r="AP433" s="48">
        <f t="shared" si="7247"/>
        <v>0</v>
      </c>
      <c r="AQ433" s="48">
        <f t="shared" si="7247"/>
        <v>0</v>
      </c>
      <c r="AR433" s="48">
        <f t="shared" si="7247"/>
        <v>0</v>
      </c>
      <c r="AS433" s="48">
        <f t="shared" si="7247"/>
        <v>0</v>
      </c>
      <c r="AT433" s="48">
        <f t="shared" si="7247"/>
        <v>0</v>
      </c>
      <c r="AU433" s="48">
        <f t="shared" si="7247"/>
        <v>0</v>
      </c>
      <c r="AV433" s="48">
        <f t="shared" si="7247"/>
        <v>0</v>
      </c>
      <c r="AW433" s="48">
        <f t="shared" si="7247"/>
        <v>0</v>
      </c>
      <c r="AX433" s="48">
        <f t="shared" si="7247"/>
        <v>0</v>
      </c>
      <c r="AY433" s="48">
        <f t="shared" si="7247"/>
        <v>0</v>
      </c>
      <c r="AZ433" s="48">
        <f t="shared" si="7247"/>
        <v>0</v>
      </c>
      <c r="BA433" s="48">
        <f t="shared" si="7247"/>
        <v>0</v>
      </c>
      <c r="BB433" s="48">
        <f t="shared" si="7247"/>
        <v>0</v>
      </c>
      <c r="BC433" s="48"/>
      <c r="BE433" t="s">
        <v>181</v>
      </c>
      <c r="BJ433">
        <f>BF428*R433</f>
        <v>0</v>
      </c>
      <c r="BK433">
        <f t="shared" ref="BK433" si="7408">BG428*S433</f>
        <v>0</v>
      </c>
      <c r="BL433">
        <f t="shared" ref="BL433" si="7409">BH428*T433</f>
        <v>0</v>
      </c>
      <c r="BM433">
        <f t="shared" ref="BM433" si="7410">BI428*U433</f>
        <v>0</v>
      </c>
      <c r="BN433">
        <f t="shared" ref="BN433" si="7411">BJ428*V433</f>
        <v>0</v>
      </c>
      <c r="BO433">
        <f t="shared" ref="BO433" si="7412">BK428*W433</f>
        <v>0</v>
      </c>
      <c r="BP433">
        <f t="shared" ref="BP433" si="7413">BL428*X433</f>
        <v>0</v>
      </c>
      <c r="BQ433">
        <f t="shared" ref="BQ433" si="7414">BM428*Y433</f>
        <v>0</v>
      </c>
      <c r="BR433">
        <f t="shared" ref="BR433" si="7415">BN428*Z433</f>
        <v>0</v>
      </c>
      <c r="BS433">
        <f t="shared" ref="BS433" si="7416">BO428*AA433</f>
        <v>0</v>
      </c>
      <c r="BT433">
        <f t="shared" ref="BT433" si="7417">BP428*AB433</f>
        <v>0</v>
      </c>
      <c r="BU433">
        <f t="shared" ref="BU433" si="7418">BQ428*AC433</f>
        <v>0</v>
      </c>
      <c r="BV433">
        <f t="shared" ref="BV433" si="7419">BR428*AD433</f>
        <v>0</v>
      </c>
      <c r="BW433">
        <f t="shared" ref="BW433" si="7420">BS428*AE433</f>
        <v>0</v>
      </c>
      <c r="BX433">
        <f t="shared" ref="BX433" si="7421">BT428*AF433</f>
        <v>0</v>
      </c>
      <c r="BY433">
        <f t="shared" ref="BY433" si="7422">BU428*AG433</f>
        <v>0</v>
      </c>
      <c r="BZ433">
        <f t="shared" ref="BZ433" si="7423">BV428*AH433</f>
        <v>0</v>
      </c>
      <c r="CA433">
        <f t="shared" ref="CA433" si="7424">BW428*AI433</f>
        <v>0</v>
      </c>
      <c r="CB433">
        <f t="shared" ref="CB433" si="7425">BX428*AJ433</f>
        <v>0</v>
      </c>
      <c r="CC433">
        <f t="shared" ref="CC433" si="7426">BY428*AK433</f>
        <v>0</v>
      </c>
      <c r="CD433">
        <f t="shared" ref="CD433" si="7427">BZ428*AL433</f>
        <v>0</v>
      </c>
      <c r="CE433">
        <f t="shared" ref="CE433" si="7428">CA428*AM433</f>
        <v>0</v>
      </c>
      <c r="CF433">
        <f t="shared" ref="CF433" si="7429">CB428*AN433</f>
        <v>0</v>
      </c>
      <c r="CG433">
        <f t="shared" ref="CG433" si="7430">CC428*AO433</f>
        <v>0</v>
      </c>
      <c r="CH433">
        <f t="shared" ref="CH433" si="7431">CD428*AP433</f>
        <v>0</v>
      </c>
      <c r="CI433">
        <f t="shared" ref="CI433" si="7432">CE428*AQ433</f>
        <v>0</v>
      </c>
      <c r="CJ433">
        <f t="shared" ref="CJ433" si="7433">CF428*AR433</f>
        <v>0</v>
      </c>
      <c r="CK433">
        <f t="shared" ref="CK433" si="7434">CG428*AS433</f>
        <v>0</v>
      </c>
      <c r="CL433">
        <f t="shared" ref="CL433" si="7435">CH428*AT433</f>
        <v>0</v>
      </c>
      <c r="CM433">
        <f t="shared" ref="CM433" si="7436">CI428*AU433</f>
        <v>0</v>
      </c>
      <c r="CN433">
        <f t="shared" ref="CN433" si="7437">CJ428*AV433</f>
        <v>0</v>
      </c>
      <c r="CO433">
        <f t="shared" ref="CO433" si="7438">CK428*AW433</f>
        <v>0</v>
      </c>
      <c r="CP433">
        <f t="shared" ref="CP433" si="7439">CL428*AX433</f>
        <v>0</v>
      </c>
      <c r="CQ433">
        <f t="shared" ref="CQ433" si="7440">CM428*AY433</f>
        <v>0</v>
      </c>
      <c r="CR433">
        <f t="shared" ref="CR433" si="7441">CN428*AZ433</f>
        <v>0</v>
      </c>
      <c r="CS433">
        <f t="shared" ref="CS433" si="7442">CO428*BA433</f>
        <v>0</v>
      </c>
      <c r="CT433">
        <f t="shared" ref="CT433" si="7443">CP428*BB433</f>
        <v>0</v>
      </c>
    </row>
    <row r="434" spans="6:98" x14ac:dyDescent="0.3">
      <c r="F434" s="91">
        <f t="shared" ref="F434:H434" si="7444">F433</f>
        <v>80</v>
      </c>
      <c r="G434" s="91">
        <f t="shared" si="7444"/>
        <v>80</v>
      </c>
      <c r="H434" s="4">
        <f t="shared" si="7444"/>
        <v>1</v>
      </c>
      <c r="I434">
        <v>25</v>
      </c>
      <c r="J434" s="48">
        <f t="shared" si="7288"/>
        <v>0</v>
      </c>
      <c r="K434" s="48">
        <f t="shared" si="7289"/>
        <v>0</v>
      </c>
      <c r="L434" s="98">
        <f t="shared" si="7290"/>
        <v>0</v>
      </c>
      <c r="M434" s="48"/>
      <c r="N434" s="48"/>
      <c r="O434" s="48"/>
      <c r="P434" s="48"/>
      <c r="Q434" s="48"/>
      <c r="R434" s="48"/>
      <c r="S434" s="48">
        <f>$J434+$K434+$L434</f>
        <v>0</v>
      </c>
      <c r="T434" s="48">
        <f t="shared" si="7247"/>
        <v>0</v>
      </c>
      <c r="U434" s="48">
        <f t="shared" si="7247"/>
        <v>0</v>
      </c>
      <c r="V434" s="48">
        <f t="shared" si="7247"/>
        <v>0</v>
      </c>
      <c r="W434" s="48">
        <f t="shared" si="7247"/>
        <v>0</v>
      </c>
      <c r="X434" s="48">
        <f t="shared" si="7247"/>
        <v>0</v>
      </c>
      <c r="Y434" s="48">
        <f t="shared" si="7247"/>
        <v>0</v>
      </c>
      <c r="Z434" s="48">
        <f t="shared" si="7247"/>
        <v>0</v>
      </c>
      <c r="AA434" s="48">
        <f t="shared" si="7247"/>
        <v>0</v>
      </c>
      <c r="AB434" s="48">
        <f t="shared" si="7247"/>
        <v>0</v>
      </c>
      <c r="AC434" s="48">
        <f t="shared" si="7247"/>
        <v>0</v>
      </c>
      <c r="AD434" s="48">
        <f t="shared" si="7247"/>
        <v>0</v>
      </c>
      <c r="AE434" s="48">
        <f t="shared" si="7247"/>
        <v>0</v>
      </c>
      <c r="AF434" s="48">
        <f t="shared" si="7247"/>
        <v>0</v>
      </c>
      <c r="AG434" s="48">
        <f t="shared" si="7247"/>
        <v>0</v>
      </c>
      <c r="AH434" s="48">
        <f t="shared" si="7247"/>
        <v>0</v>
      </c>
      <c r="AI434" s="48">
        <f t="shared" si="7247"/>
        <v>0</v>
      </c>
      <c r="AJ434" s="48">
        <f t="shared" si="7247"/>
        <v>0</v>
      </c>
      <c r="AK434" s="48">
        <f t="shared" si="7247"/>
        <v>0</v>
      </c>
      <c r="AL434" s="48">
        <f t="shared" si="7247"/>
        <v>0</v>
      </c>
      <c r="AM434" s="48">
        <f t="shared" si="7247"/>
        <v>0</v>
      </c>
      <c r="AN434" s="48">
        <f t="shared" si="7247"/>
        <v>0</v>
      </c>
      <c r="AO434" s="48">
        <f t="shared" si="7247"/>
        <v>0</v>
      </c>
      <c r="AP434" s="48">
        <f t="shared" si="7247"/>
        <v>0</v>
      </c>
      <c r="AQ434" s="48">
        <f t="shared" si="7247"/>
        <v>0</v>
      </c>
      <c r="AR434" s="48">
        <f t="shared" si="7247"/>
        <v>0</v>
      </c>
      <c r="AS434" s="48">
        <f t="shared" si="7247"/>
        <v>0</v>
      </c>
      <c r="AT434" s="48">
        <f t="shared" si="7247"/>
        <v>0</v>
      </c>
      <c r="AU434" s="48">
        <f t="shared" si="7247"/>
        <v>0</v>
      </c>
      <c r="AV434" s="48">
        <f t="shared" si="7247"/>
        <v>0</v>
      </c>
      <c r="AW434" s="48">
        <f t="shared" si="7247"/>
        <v>0</v>
      </c>
      <c r="AX434" s="48">
        <f t="shared" si="7247"/>
        <v>0</v>
      </c>
      <c r="AY434" s="48">
        <f t="shared" si="7247"/>
        <v>0</v>
      </c>
      <c r="AZ434" s="48">
        <f t="shared" si="7247"/>
        <v>0</v>
      </c>
      <c r="BA434" s="48">
        <f t="shared" si="7247"/>
        <v>0</v>
      </c>
      <c r="BB434" s="48">
        <f t="shared" si="7247"/>
        <v>0</v>
      </c>
      <c r="BC434" s="48"/>
      <c r="BE434" t="s">
        <v>182</v>
      </c>
      <c r="BK434">
        <f>BF428*S434</f>
        <v>0</v>
      </c>
      <c r="BL434">
        <f t="shared" ref="BL434" si="7445">BG428*T434</f>
        <v>0</v>
      </c>
      <c r="BM434">
        <f t="shared" ref="BM434" si="7446">BH428*U434</f>
        <v>0</v>
      </c>
      <c r="BN434">
        <f t="shared" ref="BN434" si="7447">BI428*V434</f>
        <v>0</v>
      </c>
      <c r="BO434">
        <f t="shared" ref="BO434" si="7448">BJ428*W434</f>
        <v>0</v>
      </c>
      <c r="BP434">
        <f t="shared" ref="BP434" si="7449">BK428*X434</f>
        <v>0</v>
      </c>
      <c r="BQ434">
        <f t="shared" ref="BQ434" si="7450">BL428*Y434</f>
        <v>0</v>
      </c>
      <c r="BR434">
        <f t="shared" ref="BR434" si="7451">BM428*Z434</f>
        <v>0</v>
      </c>
      <c r="BS434">
        <f t="shared" ref="BS434" si="7452">BN428*AA434</f>
        <v>0</v>
      </c>
      <c r="BT434">
        <f t="shared" ref="BT434" si="7453">BO428*AB434</f>
        <v>0</v>
      </c>
      <c r="BU434">
        <f t="shared" ref="BU434" si="7454">BP428*AC434</f>
        <v>0</v>
      </c>
      <c r="BV434">
        <f t="shared" ref="BV434" si="7455">BQ428*AD434</f>
        <v>0</v>
      </c>
      <c r="BW434">
        <f t="shared" ref="BW434" si="7456">BR428*AE434</f>
        <v>0</v>
      </c>
      <c r="BX434">
        <f t="shared" ref="BX434" si="7457">BS428*AF434</f>
        <v>0</v>
      </c>
      <c r="BY434">
        <f t="shared" ref="BY434" si="7458">BT428*AG434</f>
        <v>0</v>
      </c>
      <c r="BZ434">
        <f t="shared" ref="BZ434" si="7459">BU428*AH434</f>
        <v>0</v>
      </c>
      <c r="CA434">
        <f t="shared" ref="CA434" si="7460">BV428*AI434</f>
        <v>0</v>
      </c>
      <c r="CB434">
        <f t="shared" ref="CB434" si="7461">BW428*AJ434</f>
        <v>0</v>
      </c>
      <c r="CC434">
        <f t="shared" ref="CC434" si="7462">BX428*AK434</f>
        <v>0</v>
      </c>
      <c r="CD434">
        <f t="shared" ref="CD434" si="7463">BY428*AL434</f>
        <v>0</v>
      </c>
      <c r="CE434">
        <f t="shared" ref="CE434" si="7464">BZ428*AM434</f>
        <v>0</v>
      </c>
      <c r="CF434">
        <f t="shared" ref="CF434" si="7465">CA428*AN434</f>
        <v>0</v>
      </c>
      <c r="CG434">
        <f t="shared" ref="CG434" si="7466">CB428*AO434</f>
        <v>0</v>
      </c>
      <c r="CH434">
        <f t="shared" ref="CH434" si="7467">CC428*AP434</f>
        <v>0</v>
      </c>
      <c r="CI434">
        <f t="shared" ref="CI434" si="7468">CD428*AQ434</f>
        <v>0</v>
      </c>
      <c r="CJ434">
        <f t="shared" ref="CJ434" si="7469">CE428*AR434</f>
        <v>0</v>
      </c>
      <c r="CK434">
        <f t="shared" ref="CK434" si="7470">CF428*AS434</f>
        <v>0</v>
      </c>
      <c r="CL434">
        <f t="shared" ref="CL434" si="7471">CG428*AT434</f>
        <v>0</v>
      </c>
      <c r="CM434">
        <f t="shared" ref="CM434" si="7472">CH428*AU434</f>
        <v>0</v>
      </c>
      <c r="CN434">
        <f t="shared" ref="CN434" si="7473">CI428*AV434</f>
        <v>0</v>
      </c>
      <c r="CO434">
        <f t="shared" ref="CO434" si="7474">CJ428*AW434</f>
        <v>0</v>
      </c>
      <c r="CP434">
        <f t="shared" ref="CP434" si="7475">CK428*AX434</f>
        <v>0</v>
      </c>
      <c r="CQ434">
        <f t="shared" ref="CQ434" si="7476">CL428*AY434</f>
        <v>0</v>
      </c>
      <c r="CR434">
        <f t="shared" ref="CR434" si="7477">CM428*AZ434</f>
        <v>0</v>
      </c>
      <c r="CS434">
        <f t="shared" ref="CS434" si="7478">CN428*BA434</f>
        <v>0</v>
      </c>
      <c r="CT434">
        <f t="shared" ref="CT434" si="7479">CO428*BB434</f>
        <v>0</v>
      </c>
    </row>
    <row r="435" spans="6:98" x14ac:dyDescent="0.3">
      <c r="F435" s="91">
        <f t="shared" ref="F435:H435" si="7480">F434</f>
        <v>80</v>
      </c>
      <c r="G435" s="91">
        <f t="shared" si="7480"/>
        <v>80</v>
      </c>
      <c r="H435" s="4">
        <f t="shared" si="7480"/>
        <v>1</v>
      </c>
      <c r="I435">
        <v>30</v>
      </c>
      <c r="J435" s="48">
        <f t="shared" si="7288"/>
        <v>0</v>
      </c>
      <c r="K435" s="48">
        <f t="shared" si="7289"/>
        <v>0</v>
      </c>
      <c r="L435" s="98">
        <f t="shared" si="7290"/>
        <v>0</v>
      </c>
      <c r="M435" s="48"/>
      <c r="N435" s="48"/>
      <c r="O435" s="48"/>
      <c r="P435" s="48"/>
      <c r="Q435" s="48"/>
      <c r="R435" s="48"/>
      <c r="S435" s="48"/>
      <c r="T435" s="48">
        <f>$J435+$K435+$L435</f>
        <v>0</v>
      </c>
      <c r="U435" s="48">
        <f t="shared" si="7247"/>
        <v>0</v>
      </c>
      <c r="V435" s="48">
        <f t="shared" si="7247"/>
        <v>0</v>
      </c>
      <c r="W435" s="48">
        <f t="shared" si="7247"/>
        <v>0</v>
      </c>
      <c r="X435" s="48">
        <f t="shared" si="7247"/>
        <v>0</v>
      </c>
      <c r="Y435" s="48">
        <f t="shared" si="7247"/>
        <v>0</v>
      </c>
      <c r="Z435" s="48">
        <f t="shared" si="7247"/>
        <v>0</v>
      </c>
      <c r="AA435" s="48">
        <f t="shared" si="7247"/>
        <v>0</v>
      </c>
      <c r="AB435" s="48">
        <f t="shared" si="7247"/>
        <v>0</v>
      </c>
      <c r="AC435" s="48">
        <f t="shared" si="7247"/>
        <v>0</v>
      </c>
      <c r="AD435" s="48">
        <f t="shared" si="7247"/>
        <v>0</v>
      </c>
      <c r="AE435" s="48">
        <f t="shared" si="7247"/>
        <v>0</v>
      </c>
      <c r="AF435" s="48">
        <f t="shared" si="7247"/>
        <v>0</v>
      </c>
      <c r="AG435" s="48">
        <f t="shared" si="7247"/>
        <v>0</v>
      </c>
      <c r="AH435" s="48">
        <f t="shared" si="7247"/>
        <v>0</v>
      </c>
      <c r="AI435" s="48">
        <f t="shared" si="7247"/>
        <v>0</v>
      </c>
      <c r="AJ435" s="48">
        <f t="shared" si="7247"/>
        <v>0</v>
      </c>
      <c r="AK435" s="48">
        <f t="shared" si="7247"/>
        <v>0</v>
      </c>
      <c r="AL435" s="48">
        <f t="shared" si="7247"/>
        <v>0</v>
      </c>
      <c r="AM435" s="48">
        <f t="shared" si="7247"/>
        <v>0</v>
      </c>
      <c r="AN435" s="48">
        <f t="shared" si="7247"/>
        <v>0</v>
      </c>
      <c r="AO435" s="48">
        <f t="shared" si="7247"/>
        <v>0</v>
      </c>
      <c r="AP435" s="48">
        <f t="shared" si="7247"/>
        <v>0</v>
      </c>
      <c r="AQ435" s="48">
        <f t="shared" si="7247"/>
        <v>0</v>
      </c>
      <c r="AR435" s="48">
        <f t="shared" si="7247"/>
        <v>0</v>
      </c>
      <c r="AS435" s="48">
        <f t="shared" si="7247"/>
        <v>0</v>
      </c>
      <c r="AT435" s="48">
        <f t="shared" si="7247"/>
        <v>0</v>
      </c>
      <c r="AU435" s="48">
        <f t="shared" si="7247"/>
        <v>0</v>
      </c>
      <c r="AV435" s="48">
        <f t="shared" si="7247"/>
        <v>0</v>
      </c>
      <c r="AW435" s="48">
        <f t="shared" si="7247"/>
        <v>0</v>
      </c>
      <c r="AX435" s="48">
        <f t="shared" si="7247"/>
        <v>0</v>
      </c>
      <c r="AY435" s="48">
        <f t="shared" ref="AY435:BB450" si="7481">$J435+$K435+$L435</f>
        <v>0</v>
      </c>
      <c r="AZ435" s="48">
        <f t="shared" si="7481"/>
        <v>0</v>
      </c>
      <c r="BA435" s="48">
        <f t="shared" si="7481"/>
        <v>0</v>
      </c>
      <c r="BB435" s="48">
        <f t="shared" si="7481"/>
        <v>0</v>
      </c>
      <c r="BC435" s="48"/>
      <c r="BE435" t="s">
        <v>183</v>
      </c>
      <c r="BL435">
        <f>BF428*T435</f>
        <v>0</v>
      </c>
      <c r="BM435">
        <f t="shared" ref="BM435" si="7482">BG428*U435</f>
        <v>0</v>
      </c>
      <c r="BN435">
        <f t="shared" ref="BN435" si="7483">BH428*V435</f>
        <v>0</v>
      </c>
      <c r="BO435">
        <f t="shared" ref="BO435" si="7484">BI428*W435</f>
        <v>0</v>
      </c>
      <c r="BP435">
        <f t="shared" ref="BP435" si="7485">BJ428*X435</f>
        <v>0</v>
      </c>
      <c r="BQ435">
        <f t="shared" ref="BQ435" si="7486">BK428*Y435</f>
        <v>0</v>
      </c>
      <c r="BR435">
        <f t="shared" ref="BR435" si="7487">BL428*Z435</f>
        <v>0</v>
      </c>
      <c r="BS435">
        <f t="shared" ref="BS435" si="7488">BM428*AA435</f>
        <v>0</v>
      </c>
      <c r="BT435">
        <f t="shared" ref="BT435" si="7489">BN428*AB435</f>
        <v>0</v>
      </c>
      <c r="BU435">
        <f t="shared" ref="BU435" si="7490">BO428*AC435</f>
        <v>0</v>
      </c>
      <c r="BV435">
        <f t="shared" ref="BV435" si="7491">BP428*AD435</f>
        <v>0</v>
      </c>
      <c r="BW435">
        <f t="shared" ref="BW435" si="7492">BQ428*AE435</f>
        <v>0</v>
      </c>
      <c r="BX435">
        <f t="shared" ref="BX435" si="7493">BR428*AF435</f>
        <v>0</v>
      </c>
      <c r="BY435">
        <f t="shared" ref="BY435" si="7494">BS428*AG435</f>
        <v>0</v>
      </c>
      <c r="BZ435">
        <f t="shared" ref="BZ435" si="7495">BT428*AH435</f>
        <v>0</v>
      </c>
      <c r="CA435">
        <f t="shared" ref="CA435" si="7496">BU428*AI435</f>
        <v>0</v>
      </c>
      <c r="CB435">
        <f t="shared" ref="CB435" si="7497">BV428*AJ435</f>
        <v>0</v>
      </c>
      <c r="CC435">
        <f t="shared" ref="CC435" si="7498">BW428*AK435</f>
        <v>0</v>
      </c>
      <c r="CD435">
        <f t="shared" ref="CD435" si="7499">BX428*AL435</f>
        <v>0</v>
      </c>
      <c r="CE435">
        <f t="shared" ref="CE435" si="7500">BY428*AM435</f>
        <v>0</v>
      </c>
      <c r="CF435">
        <f t="shared" ref="CF435" si="7501">BZ428*AN435</f>
        <v>0</v>
      </c>
      <c r="CG435">
        <f t="shared" ref="CG435" si="7502">CA428*AO435</f>
        <v>0</v>
      </c>
      <c r="CH435">
        <f t="shared" ref="CH435" si="7503">CB428*AP435</f>
        <v>0</v>
      </c>
      <c r="CI435">
        <f t="shared" ref="CI435" si="7504">CC428*AQ435</f>
        <v>0</v>
      </c>
      <c r="CJ435">
        <f t="shared" ref="CJ435" si="7505">CD428*AR435</f>
        <v>0</v>
      </c>
      <c r="CK435">
        <f t="shared" ref="CK435" si="7506">CE428*AS435</f>
        <v>0</v>
      </c>
      <c r="CL435">
        <f t="shared" ref="CL435" si="7507">CF428*AT435</f>
        <v>0</v>
      </c>
      <c r="CM435">
        <f t="shared" ref="CM435" si="7508">CG428*AU435</f>
        <v>0</v>
      </c>
      <c r="CN435">
        <f t="shared" ref="CN435" si="7509">CH428*AV435</f>
        <v>0</v>
      </c>
      <c r="CO435">
        <f t="shared" ref="CO435" si="7510">CI428*AW435</f>
        <v>0</v>
      </c>
      <c r="CP435">
        <f t="shared" ref="CP435" si="7511">CJ428*AX435</f>
        <v>0</v>
      </c>
      <c r="CQ435">
        <f t="shared" ref="CQ435" si="7512">CK428*AY435</f>
        <v>0</v>
      </c>
      <c r="CR435">
        <f t="shared" ref="CR435" si="7513">CL428*AZ435</f>
        <v>0</v>
      </c>
      <c r="CS435">
        <f t="shared" ref="CS435" si="7514">CM428*BA435</f>
        <v>0</v>
      </c>
      <c r="CT435">
        <f t="shared" ref="CT435" si="7515">CN428*BB435</f>
        <v>0</v>
      </c>
    </row>
    <row r="436" spans="6:98" x14ac:dyDescent="0.3">
      <c r="F436" s="91">
        <f t="shared" ref="F436:H436" si="7516">F435</f>
        <v>80</v>
      </c>
      <c r="G436" s="91">
        <f t="shared" si="7516"/>
        <v>80</v>
      </c>
      <c r="H436" s="4">
        <f t="shared" si="7516"/>
        <v>1</v>
      </c>
      <c r="I436">
        <v>35</v>
      </c>
      <c r="J436" s="48">
        <f t="shared" si="7288"/>
        <v>0</v>
      </c>
      <c r="K436" s="48">
        <f>IF(IF(AND(I436&gt;=(F436*2),I436&lt;=G436+F436+(G436-F436+5)+1),((H436)^2)*(I437-F436*2)/5,0)&lt;=H436,IF(AND(I436&gt;=(F436*2),I436&lt;=G436+F436+(G436-F436+5)+1),((H436)^2)*(I437-F436*2)/5,0),(K435-H436^2))</f>
        <v>0</v>
      </c>
      <c r="L436" s="98">
        <f t="shared" si="7290"/>
        <v>0</v>
      </c>
      <c r="M436" s="48"/>
      <c r="N436" s="48"/>
      <c r="O436" s="48"/>
      <c r="P436" s="48"/>
      <c r="Q436" s="48"/>
      <c r="R436" s="48"/>
      <c r="S436" s="48"/>
      <c r="T436" s="48"/>
      <c r="U436" s="48">
        <f>$J436+$K436+$L436</f>
        <v>0</v>
      </c>
      <c r="V436" s="48">
        <f t="shared" ref="V436:AX446" si="7517">$J436+$K436+$L436</f>
        <v>0</v>
      </c>
      <c r="W436" s="48">
        <f t="shared" si="7517"/>
        <v>0</v>
      </c>
      <c r="X436" s="48">
        <f t="shared" si="7517"/>
        <v>0</v>
      </c>
      <c r="Y436" s="48">
        <f t="shared" si="7517"/>
        <v>0</v>
      </c>
      <c r="Z436" s="48">
        <f t="shared" si="7517"/>
        <v>0</v>
      </c>
      <c r="AA436" s="48">
        <f t="shared" si="7517"/>
        <v>0</v>
      </c>
      <c r="AB436" s="48">
        <f t="shared" si="7517"/>
        <v>0</v>
      </c>
      <c r="AC436" s="48">
        <f t="shared" si="7517"/>
        <v>0</v>
      </c>
      <c r="AD436" s="48">
        <f t="shared" si="7517"/>
        <v>0</v>
      </c>
      <c r="AE436" s="48">
        <f t="shared" si="7517"/>
        <v>0</v>
      </c>
      <c r="AF436" s="48">
        <f t="shared" si="7517"/>
        <v>0</v>
      </c>
      <c r="AG436" s="48">
        <f t="shared" si="7517"/>
        <v>0</v>
      </c>
      <c r="AH436" s="48">
        <f t="shared" si="7517"/>
        <v>0</v>
      </c>
      <c r="AI436" s="48">
        <f t="shared" si="7517"/>
        <v>0</v>
      </c>
      <c r="AJ436" s="48">
        <f t="shared" si="7517"/>
        <v>0</v>
      </c>
      <c r="AK436" s="48">
        <f t="shared" si="7517"/>
        <v>0</v>
      </c>
      <c r="AL436" s="48">
        <f t="shared" si="7517"/>
        <v>0</v>
      </c>
      <c r="AM436" s="48">
        <f t="shared" si="7517"/>
        <v>0</v>
      </c>
      <c r="AN436" s="48">
        <f t="shared" si="7517"/>
        <v>0</v>
      </c>
      <c r="AO436" s="48">
        <f t="shared" si="7517"/>
        <v>0</v>
      </c>
      <c r="AP436" s="48">
        <f t="shared" si="7517"/>
        <v>0</v>
      </c>
      <c r="AQ436" s="48">
        <f t="shared" si="7517"/>
        <v>0</v>
      </c>
      <c r="AR436" s="48">
        <f t="shared" si="7517"/>
        <v>0</v>
      </c>
      <c r="AS436" s="48">
        <f t="shared" si="7517"/>
        <v>0</v>
      </c>
      <c r="AT436" s="48">
        <f t="shared" si="7517"/>
        <v>0</v>
      </c>
      <c r="AU436" s="48">
        <f t="shared" si="7517"/>
        <v>0</v>
      </c>
      <c r="AV436" s="48">
        <f t="shared" si="7517"/>
        <v>0</v>
      </c>
      <c r="AW436" s="48">
        <f t="shared" si="7517"/>
        <v>0</v>
      </c>
      <c r="AX436" s="48">
        <f t="shared" si="7517"/>
        <v>0</v>
      </c>
      <c r="AY436" s="48">
        <f t="shared" si="7481"/>
        <v>0</v>
      </c>
      <c r="AZ436" s="48">
        <f t="shared" si="7481"/>
        <v>0</v>
      </c>
      <c r="BA436" s="48">
        <f t="shared" si="7481"/>
        <v>0</v>
      </c>
      <c r="BB436" s="48">
        <f t="shared" si="7481"/>
        <v>0</v>
      </c>
      <c r="BC436" s="48"/>
      <c r="BE436" t="s">
        <v>184</v>
      </c>
      <c r="BM436">
        <f>BF428*U436</f>
        <v>0</v>
      </c>
      <c r="BN436">
        <f t="shared" ref="BN436" si="7518">BG428*V436</f>
        <v>0</v>
      </c>
      <c r="BO436">
        <f t="shared" ref="BO436" si="7519">BH428*W436</f>
        <v>0</v>
      </c>
      <c r="BP436">
        <f t="shared" ref="BP436" si="7520">BI428*X436</f>
        <v>0</v>
      </c>
      <c r="BQ436">
        <f t="shared" ref="BQ436" si="7521">BJ428*Y436</f>
        <v>0</v>
      </c>
      <c r="BR436">
        <f t="shared" ref="BR436" si="7522">BK428*Z436</f>
        <v>0</v>
      </c>
      <c r="BS436">
        <f t="shared" ref="BS436" si="7523">BL428*AA436</f>
        <v>0</v>
      </c>
      <c r="BT436">
        <f t="shared" ref="BT436" si="7524">BM428*AB436</f>
        <v>0</v>
      </c>
      <c r="BU436">
        <f t="shared" ref="BU436" si="7525">BN428*AC436</f>
        <v>0</v>
      </c>
      <c r="BV436">
        <f t="shared" ref="BV436" si="7526">BO428*AD436</f>
        <v>0</v>
      </c>
      <c r="BW436">
        <f t="shared" ref="BW436" si="7527">BP428*AE436</f>
        <v>0</v>
      </c>
      <c r="BX436">
        <f t="shared" ref="BX436" si="7528">BQ428*AF436</f>
        <v>0</v>
      </c>
      <c r="BY436">
        <f t="shared" ref="BY436" si="7529">BR428*AG436</f>
        <v>0</v>
      </c>
      <c r="BZ436">
        <f t="shared" ref="BZ436" si="7530">BS428*AH436</f>
        <v>0</v>
      </c>
      <c r="CA436">
        <f t="shared" ref="CA436" si="7531">BT428*AI436</f>
        <v>0</v>
      </c>
      <c r="CB436">
        <f t="shared" ref="CB436" si="7532">BU428*AJ436</f>
        <v>0</v>
      </c>
      <c r="CC436">
        <f t="shared" ref="CC436" si="7533">BV428*AK436</f>
        <v>0</v>
      </c>
      <c r="CD436">
        <f t="shared" ref="CD436" si="7534">BW428*AL436</f>
        <v>0</v>
      </c>
      <c r="CE436">
        <f t="shared" ref="CE436" si="7535">BX428*AM436</f>
        <v>0</v>
      </c>
      <c r="CF436">
        <f t="shared" ref="CF436" si="7536">BY428*AN436</f>
        <v>0</v>
      </c>
      <c r="CG436">
        <f t="shared" ref="CG436" si="7537">BZ428*AO436</f>
        <v>0</v>
      </c>
      <c r="CH436">
        <f t="shared" ref="CH436" si="7538">CA428*AP436</f>
        <v>0</v>
      </c>
      <c r="CI436">
        <f t="shared" ref="CI436" si="7539">CB428*AQ436</f>
        <v>0</v>
      </c>
      <c r="CJ436">
        <f t="shared" ref="CJ436" si="7540">CC428*AR436</f>
        <v>0</v>
      </c>
      <c r="CK436">
        <f t="shared" ref="CK436" si="7541">CD428*AS436</f>
        <v>0</v>
      </c>
      <c r="CL436">
        <f t="shared" ref="CL436" si="7542">CE428*AT436</f>
        <v>0</v>
      </c>
      <c r="CM436">
        <f t="shared" ref="CM436" si="7543">CF428*AU436</f>
        <v>0</v>
      </c>
      <c r="CN436">
        <f t="shared" ref="CN436" si="7544">CG428*AV436</f>
        <v>0</v>
      </c>
      <c r="CO436">
        <f t="shared" ref="CO436" si="7545">CH428*AW436</f>
        <v>0</v>
      </c>
      <c r="CP436">
        <f t="shared" ref="CP436" si="7546">CI428*AX436</f>
        <v>0</v>
      </c>
      <c r="CQ436">
        <f t="shared" ref="CQ436" si="7547">CJ428*AY436</f>
        <v>0</v>
      </c>
      <c r="CR436">
        <f t="shared" ref="CR436" si="7548">CK428*AZ436</f>
        <v>0</v>
      </c>
      <c r="CS436">
        <f t="shared" ref="CS436" si="7549">CL428*BA436</f>
        <v>0</v>
      </c>
      <c r="CT436">
        <f t="shared" ref="CT436" si="7550">CM428*BB436</f>
        <v>0</v>
      </c>
    </row>
    <row r="437" spans="6:98" x14ac:dyDescent="0.3">
      <c r="F437" s="91">
        <f t="shared" ref="F437:H437" si="7551">F436</f>
        <v>80</v>
      </c>
      <c r="G437" s="91">
        <f t="shared" si="7551"/>
        <v>80</v>
      </c>
      <c r="H437" s="4">
        <f t="shared" si="7551"/>
        <v>1</v>
      </c>
      <c r="I437">
        <v>40</v>
      </c>
      <c r="J437" s="48">
        <f t="shared" si="7288"/>
        <v>0</v>
      </c>
      <c r="K437" s="48">
        <f t="shared" ref="K437:K452" si="7552">IF(IF(AND(I437&gt;=(F437*2),I437&lt;=G437+F437+(G437-F437+5)+1),((H437)^2)*(I438-F437*2)/5,0)&lt;=H437,IF(AND(I437&gt;=(F437*2),I437&lt;=G437+F437+(G437-F437+5)+1),((H437)^2)*(I438-F437*2)/5,0),(K436-H437^2))</f>
        <v>0</v>
      </c>
      <c r="L437" s="98">
        <f t="shared" si="7290"/>
        <v>0</v>
      </c>
      <c r="M437" s="48"/>
      <c r="N437" s="48"/>
      <c r="O437" s="48"/>
      <c r="P437" s="48"/>
      <c r="Q437" s="48"/>
      <c r="R437" s="48"/>
      <c r="S437" s="48"/>
      <c r="T437" s="48"/>
      <c r="U437" s="48"/>
      <c r="V437" s="48">
        <f>$J437+$K437+$L437</f>
        <v>0</v>
      </c>
      <c r="W437" s="48">
        <f t="shared" si="7517"/>
        <v>0</v>
      </c>
      <c r="X437" s="48">
        <f t="shared" si="7517"/>
        <v>0</v>
      </c>
      <c r="Y437" s="48">
        <f t="shared" si="7517"/>
        <v>0</v>
      </c>
      <c r="Z437" s="48">
        <f t="shared" si="7517"/>
        <v>0</v>
      </c>
      <c r="AA437" s="48">
        <f t="shared" si="7517"/>
        <v>0</v>
      </c>
      <c r="AB437" s="48">
        <f t="shared" si="7517"/>
        <v>0</v>
      </c>
      <c r="AC437" s="48">
        <f t="shared" si="7517"/>
        <v>0</v>
      </c>
      <c r="AD437" s="48">
        <f t="shared" si="7517"/>
        <v>0</v>
      </c>
      <c r="AE437" s="48">
        <f t="shared" si="7517"/>
        <v>0</v>
      </c>
      <c r="AF437" s="48">
        <f t="shared" si="7517"/>
        <v>0</v>
      </c>
      <c r="AG437" s="48">
        <f t="shared" si="7517"/>
        <v>0</v>
      </c>
      <c r="AH437" s="48">
        <f t="shared" si="7517"/>
        <v>0</v>
      </c>
      <c r="AI437" s="48">
        <f t="shared" si="7517"/>
        <v>0</v>
      </c>
      <c r="AJ437" s="48">
        <f t="shared" si="7517"/>
        <v>0</v>
      </c>
      <c r="AK437" s="48">
        <f t="shared" si="7517"/>
        <v>0</v>
      </c>
      <c r="AL437" s="48">
        <f t="shared" si="7517"/>
        <v>0</v>
      </c>
      <c r="AM437" s="48">
        <f t="shared" si="7517"/>
        <v>0</v>
      </c>
      <c r="AN437" s="48">
        <f t="shared" si="7517"/>
        <v>0</v>
      </c>
      <c r="AO437" s="48">
        <f t="shared" si="7517"/>
        <v>0</v>
      </c>
      <c r="AP437" s="48">
        <f t="shared" si="7517"/>
        <v>0</v>
      </c>
      <c r="AQ437" s="48">
        <f t="shared" si="7517"/>
        <v>0</v>
      </c>
      <c r="AR437" s="48">
        <f t="shared" si="7517"/>
        <v>0</v>
      </c>
      <c r="AS437" s="48">
        <f t="shared" si="7517"/>
        <v>0</v>
      </c>
      <c r="AT437" s="48">
        <f t="shared" si="7517"/>
        <v>0</v>
      </c>
      <c r="AU437" s="48">
        <f t="shared" si="7517"/>
        <v>0</v>
      </c>
      <c r="AV437" s="48">
        <f t="shared" si="7517"/>
        <v>0</v>
      </c>
      <c r="AW437" s="48">
        <f t="shared" si="7517"/>
        <v>0</v>
      </c>
      <c r="AX437" s="48">
        <f t="shared" si="7517"/>
        <v>0</v>
      </c>
      <c r="AY437" s="48">
        <f t="shared" si="7481"/>
        <v>0</v>
      </c>
      <c r="AZ437" s="48">
        <f t="shared" si="7481"/>
        <v>0</v>
      </c>
      <c r="BA437" s="48">
        <f t="shared" si="7481"/>
        <v>0</v>
      </c>
      <c r="BB437" s="48">
        <f t="shared" si="7481"/>
        <v>0</v>
      </c>
      <c r="BC437" s="48"/>
      <c r="BE437" t="s">
        <v>185</v>
      </c>
      <c r="BN437">
        <f>BF428*V437</f>
        <v>0</v>
      </c>
      <c r="BO437">
        <f t="shared" ref="BO437" si="7553">BG428*W437</f>
        <v>0</v>
      </c>
      <c r="BP437">
        <f t="shared" ref="BP437" si="7554">BH428*X437</f>
        <v>0</v>
      </c>
      <c r="BQ437">
        <f t="shared" ref="BQ437" si="7555">BI428*Y437</f>
        <v>0</v>
      </c>
      <c r="BR437">
        <f t="shared" ref="BR437" si="7556">BJ428*Z437</f>
        <v>0</v>
      </c>
      <c r="BS437">
        <f t="shared" ref="BS437" si="7557">BK428*AA437</f>
        <v>0</v>
      </c>
      <c r="BT437">
        <f t="shared" ref="BT437" si="7558">BL428*AB437</f>
        <v>0</v>
      </c>
      <c r="BU437">
        <f t="shared" ref="BU437" si="7559">BM428*AC437</f>
        <v>0</v>
      </c>
      <c r="BV437">
        <f t="shared" ref="BV437" si="7560">BN428*AD437</f>
        <v>0</v>
      </c>
      <c r="BW437">
        <f t="shared" ref="BW437" si="7561">BO428*AE437</f>
        <v>0</v>
      </c>
      <c r="BX437">
        <f t="shared" ref="BX437" si="7562">BP428*AF437</f>
        <v>0</v>
      </c>
      <c r="BY437">
        <f t="shared" ref="BY437" si="7563">BQ428*AG437</f>
        <v>0</v>
      </c>
      <c r="BZ437">
        <f t="shared" ref="BZ437" si="7564">BR428*AH437</f>
        <v>0</v>
      </c>
      <c r="CA437">
        <f t="shared" ref="CA437" si="7565">BS428*AI437</f>
        <v>0</v>
      </c>
      <c r="CB437">
        <f t="shared" ref="CB437" si="7566">BT428*AJ437</f>
        <v>0</v>
      </c>
      <c r="CC437">
        <f t="shared" ref="CC437" si="7567">BU428*AK437</f>
        <v>0</v>
      </c>
      <c r="CD437">
        <f t="shared" ref="CD437" si="7568">BV428*AL437</f>
        <v>0</v>
      </c>
      <c r="CE437">
        <f t="shared" ref="CE437" si="7569">BW428*AM437</f>
        <v>0</v>
      </c>
      <c r="CF437">
        <f t="shared" ref="CF437" si="7570">BX428*AN437</f>
        <v>0</v>
      </c>
      <c r="CG437">
        <f t="shared" ref="CG437" si="7571">BY428*AO437</f>
        <v>0</v>
      </c>
      <c r="CH437">
        <f t="shared" ref="CH437" si="7572">BZ428*AP437</f>
        <v>0</v>
      </c>
      <c r="CI437">
        <f t="shared" ref="CI437" si="7573">CA428*AQ437</f>
        <v>0</v>
      </c>
      <c r="CJ437">
        <f t="shared" ref="CJ437" si="7574">CB428*AR437</f>
        <v>0</v>
      </c>
      <c r="CK437">
        <f t="shared" ref="CK437" si="7575">CC428*AS437</f>
        <v>0</v>
      </c>
      <c r="CL437">
        <f t="shared" ref="CL437" si="7576">CD428*AT437</f>
        <v>0</v>
      </c>
      <c r="CM437">
        <f t="shared" ref="CM437" si="7577">CE428*AU437</f>
        <v>0</v>
      </c>
      <c r="CN437">
        <f t="shared" ref="CN437" si="7578">CF428*AV437</f>
        <v>0</v>
      </c>
      <c r="CO437">
        <f t="shared" ref="CO437" si="7579">CG428*AW437</f>
        <v>0</v>
      </c>
      <c r="CP437">
        <f t="shared" ref="CP437" si="7580">CH428*AX437</f>
        <v>0</v>
      </c>
      <c r="CQ437">
        <f t="shared" ref="CQ437" si="7581">CI428*AY437</f>
        <v>0</v>
      </c>
      <c r="CR437">
        <f t="shared" ref="CR437" si="7582">CJ428*AZ437</f>
        <v>0</v>
      </c>
      <c r="CS437">
        <f t="shared" ref="CS437" si="7583">CK428*BA437</f>
        <v>0</v>
      </c>
      <c r="CT437">
        <f t="shared" ref="CT437" si="7584">CL428*BB437</f>
        <v>0</v>
      </c>
    </row>
    <row r="438" spans="6:98" x14ac:dyDescent="0.3">
      <c r="F438" s="91">
        <f t="shared" ref="F438:H438" si="7585">F437</f>
        <v>80</v>
      </c>
      <c r="G438" s="91">
        <f t="shared" si="7585"/>
        <v>80</v>
      </c>
      <c r="H438" s="4">
        <f t="shared" si="7585"/>
        <v>1</v>
      </c>
      <c r="I438">
        <v>45</v>
      </c>
      <c r="J438" s="48">
        <f t="shared" si="7288"/>
        <v>0</v>
      </c>
      <c r="K438" s="48">
        <f t="shared" si="7552"/>
        <v>0</v>
      </c>
      <c r="L438" s="98">
        <f t="shared" si="7290"/>
        <v>0</v>
      </c>
      <c r="M438" s="48"/>
      <c r="N438" s="48"/>
      <c r="O438" s="48"/>
      <c r="P438" s="48"/>
      <c r="Q438" s="48"/>
      <c r="R438" s="48"/>
      <c r="S438" s="48"/>
      <c r="T438" s="48"/>
      <c r="U438" s="48"/>
      <c r="V438" s="48"/>
      <c r="W438" s="48">
        <f>$J438+$K438+$L438</f>
        <v>0</v>
      </c>
      <c r="X438" s="48">
        <f t="shared" si="7517"/>
        <v>0</v>
      </c>
      <c r="Y438" s="48">
        <f t="shared" si="7517"/>
        <v>0</v>
      </c>
      <c r="Z438" s="48">
        <f t="shared" si="7517"/>
        <v>0</v>
      </c>
      <c r="AA438" s="48">
        <f t="shared" si="7517"/>
        <v>0</v>
      </c>
      <c r="AB438" s="48">
        <f t="shared" si="7517"/>
        <v>0</v>
      </c>
      <c r="AC438" s="48">
        <f t="shared" si="7517"/>
        <v>0</v>
      </c>
      <c r="AD438" s="48">
        <f t="shared" si="7517"/>
        <v>0</v>
      </c>
      <c r="AE438" s="48">
        <f t="shared" si="7517"/>
        <v>0</v>
      </c>
      <c r="AF438" s="48">
        <f t="shared" si="7517"/>
        <v>0</v>
      </c>
      <c r="AG438" s="48">
        <f t="shared" si="7517"/>
        <v>0</v>
      </c>
      <c r="AH438" s="48">
        <f t="shared" si="7517"/>
        <v>0</v>
      </c>
      <c r="AI438" s="48">
        <f t="shared" si="7517"/>
        <v>0</v>
      </c>
      <c r="AJ438" s="48">
        <f t="shared" si="7517"/>
        <v>0</v>
      </c>
      <c r="AK438" s="48">
        <f t="shared" si="7517"/>
        <v>0</v>
      </c>
      <c r="AL438" s="48">
        <f t="shared" si="7517"/>
        <v>0</v>
      </c>
      <c r="AM438" s="48">
        <f t="shared" si="7517"/>
        <v>0</v>
      </c>
      <c r="AN438" s="48">
        <f t="shared" si="7517"/>
        <v>0</v>
      </c>
      <c r="AO438" s="48">
        <f t="shared" si="7517"/>
        <v>0</v>
      </c>
      <c r="AP438" s="48">
        <f t="shared" si="7517"/>
        <v>0</v>
      </c>
      <c r="AQ438" s="48">
        <f t="shared" si="7517"/>
        <v>0</v>
      </c>
      <c r="AR438" s="48">
        <f t="shared" si="7517"/>
        <v>0</v>
      </c>
      <c r="AS438" s="48">
        <f t="shared" si="7517"/>
        <v>0</v>
      </c>
      <c r="AT438" s="48">
        <f t="shared" si="7517"/>
        <v>0</v>
      </c>
      <c r="AU438" s="48">
        <f t="shared" si="7517"/>
        <v>0</v>
      </c>
      <c r="AV438" s="48">
        <f t="shared" si="7517"/>
        <v>0</v>
      </c>
      <c r="AW438" s="48">
        <f t="shared" si="7517"/>
        <v>0</v>
      </c>
      <c r="AX438" s="48">
        <f t="shared" si="7517"/>
        <v>0</v>
      </c>
      <c r="AY438" s="48">
        <f t="shared" si="7481"/>
        <v>0</v>
      </c>
      <c r="AZ438" s="48">
        <f t="shared" si="7481"/>
        <v>0</v>
      </c>
      <c r="BA438" s="48">
        <f t="shared" si="7481"/>
        <v>0</v>
      </c>
      <c r="BB438" s="48">
        <f t="shared" si="7481"/>
        <v>0</v>
      </c>
      <c r="BC438" s="48"/>
      <c r="BE438" t="s">
        <v>186</v>
      </c>
      <c r="BO438">
        <f>BF428*W438</f>
        <v>0</v>
      </c>
      <c r="BP438">
        <f t="shared" ref="BP438" si="7586">BG428*X438</f>
        <v>0</v>
      </c>
      <c r="BQ438">
        <f t="shared" ref="BQ438" si="7587">BH428*Y438</f>
        <v>0</v>
      </c>
      <c r="BR438">
        <f t="shared" ref="BR438" si="7588">BI428*Z438</f>
        <v>0</v>
      </c>
      <c r="BS438">
        <f t="shared" ref="BS438" si="7589">BJ428*AA438</f>
        <v>0</v>
      </c>
      <c r="BT438">
        <f t="shared" ref="BT438" si="7590">BK428*AB438</f>
        <v>0</v>
      </c>
      <c r="BU438">
        <f t="shared" ref="BU438" si="7591">BL428*AC438</f>
        <v>0</v>
      </c>
      <c r="BV438">
        <f t="shared" ref="BV438" si="7592">BM428*AD438</f>
        <v>0</v>
      </c>
      <c r="BW438">
        <f t="shared" ref="BW438" si="7593">BN428*AE438</f>
        <v>0</v>
      </c>
      <c r="BX438">
        <f t="shared" ref="BX438" si="7594">BO428*AF438</f>
        <v>0</v>
      </c>
      <c r="BY438">
        <f t="shared" ref="BY438" si="7595">BP428*AG438</f>
        <v>0</v>
      </c>
      <c r="BZ438">
        <f t="shared" ref="BZ438" si="7596">BQ428*AH438</f>
        <v>0</v>
      </c>
      <c r="CA438">
        <f t="shared" ref="CA438" si="7597">BR428*AI438</f>
        <v>0</v>
      </c>
      <c r="CB438">
        <f t="shared" ref="CB438" si="7598">BS428*AJ438</f>
        <v>0</v>
      </c>
      <c r="CC438">
        <f t="shared" ref="CC438" si="7599">BT428*AK438</f>
        <v>0</v>
      </c>
      <c r="CD438">
        <f t="shared" ref="CD438" si="7600">BU428*AL438</f>
        <v>0</v>
      </c>
      <c r="CE438">
        <f t="shared" ref="CE438" si="7601">BV428*AM438</f>
        <v>0</v>
      </c>
      <c r="CF438">
        <f t="shared" ref="CF438" si="7602">BW428*AN438</f>
        <v>0</v>
      </c>
      <c r="CG438">
        <f t="shared" ref="CG438" si="7603">BX428*AO438</f>
        <v>0</v>
      </c>
      <c r="CH438">
        <f t="shared" ref="CH438" si="7604">BY428*AP438</f>
        <v>0</v>
      </c>
      <c r="CI438">
        <f t="shared" ref="CI438" si="7605">BZ428*AQ438</f>
        <v>0</v>
      </c>
      <c r="CJ438">
        <f t="shared" ref="CJ438" si="7606">CA428*AR438</f>
        <v>0</v>
      </c>
      <c r="CK438">
        <f t="shared" ref="CK438" si="7607">CB428*AS438</f>
        <v>0</v>
      </c>
      <c r="CL438">
        <f t="shared" ref="CL438" si="7608">CC428*AT438</f>
        <v>0</v>
      </c>
      <c r="CM438">
        <f t="shared" ref="CM438" si="7609">CD428*AU438</f>
        <v>0</v>
      </c>
      <c r="CN438">
        <f t="shared" ref="CN438" si="7610">CE428*AV438</f>
        <v>0</v>
      </c>
      <c r="CO438">
        <f t="shared" ref="CO438" si="7611">CF428*AW438</f>
        <v>0</v>
      </c>
      <c r="CP438">
        <f t="shared" ref="CP438" si="7612">CG428*AX438</f>
        <v>0</v>
      </c>
      <c r="CQ438">
        <f t="shared" ref="CQ438" si="7613">CH428*AY438</f>
        <v>0</v>
      </c>
      <c r="CR438">
        <f t="shared" ref="CR438" si="7614">CI428*AZ438</f>
        <v>0</v>
      </c>
      <c r="CS438">
        <f t="shared" ref="CS438" si="7615">CJ428*BA438</f>
        <v>0</v>
      </c>
      <c r="CT438">
        <f t="shared" ref="CT438" si="7616">CK428*BB438</f>
        <v>0</v>
      </c>
    </row>
    <row r="439" spans="6:98" x14ac:dyDescent="0.3">
      <c r="F439" s="91">
        <f t="shared" ref="F439:H439" si="7617">F438</f>
        <v>80</v>
      </c>
      <c r="G439" s="91">
        <f t="shared" si="7617"/>
        <v>80</v>
      </c>
      <c r="H439" s="4">
        <f t="shared" si="7617"/>
        <v>1</v>
      </c>
      <c r="I439">
        <v>50</v>
      </c>
      <c r="J439" s="48">
        <f t="shared" si="7288"/>
        <v>0</v>
      </c>
      <c r="K439" s="48">
        <f t="shared" si="7552"/>
        <v>0</v>
      </c>
      <c r="L439" s="98">
        <f t="shared" si="7290"/>
        <v>0</v>
      </c>
      <c r="M439" s="48"/>
      <c r="N439" s="48"/>
      <c r="O439" s="48"/>
      <c r="P439" s="48"/>
      <c r="Q439" s="48"/>
      <c r="R439" s="48"/>
      <c r="S439" s="48"/>
      <c r="T439" s="48"/>
      <c r="U439" s="48"/>
      <c r="V439" s="48"/>
      <c r="W439" s="48"/>
      <c r="X439" s="48">
        <f>$J439+$K439+$L439</f>
        <v>0</v>
      </c>
      <c r="Y439" s="48">
        <f t="shared" si="7517"/>
        <v>0</v>
      </c>
      <c r="Z439" s="48">
        <f t="shared" si="7517"/>
        <v>0</v>
      </c>
      <c r="AA439" s="48">
        <f t="shared" si="7517"/>
        <v>0</v>
      </c>
      <c r="AB439" s="48">
        <f t="shared" si="7517"/>
        <v>0</v>
      </c>
      <c r="AC439" s="48">
        <f t="shared" si="7517"/>
        <v>0</v>
      </c>
      <c r="AD439" s="48">
        <f t="shared" si="7517"/>
        <v>0</v>
      </c>
      <c r="AE439" s="48">
        <f t="shared" si="7517"/>
        <v>0</v>
      </c>
      <c r="AF439" s="48">
        <f t="shared" si="7517"/>
        <v>0</v>
      </c>
      <c r="AG439" s="48">
        <f t="shared" si="7517"/>
        <v>0</v>
      </c>
      <c r="AH439" s="48">
        <f t="shared" si="7517"/>
        <v>0</v>
      </c>
      <c r="AI439" s="48">
        <f t="shared" si="7517"/>
        <v>0</v>
      </c>
      <c r="AJ439" s="48">
        <f t="shared" si="7517"/>
        <v>0</v>
      </c>
      <c r="AK439" s="48">
        <f t="shared" si="7517"/>
        <v>0</v>
      </c>
      <c r="AL439" s="48">
        <f t="shared" si="7517"/>
        <v>0</v>
      </c>
      <c r="AM439" s="48">
        <f t="shared" si="7517"/>
        <v>0</v>
      </c>
      <c r="AN439" s="48">
        <f t="shared" si="7517"/>
        <v>0</v>
      </c>
      <c r="AO439" s="48">
        <f t="shared" si="7517"/>
        <v>0</v>
      </c>
      <c r="AP439" s="48">
        <f t="shared" si="7517"/>
        <v>0</v>
      </c>
      <c r="AQ439" s="48">
        <f t="shared" si="7517"/>
        <v>0</v>
      </c>
      <c r="AR439" s="48">
        <f t="shared" si="7517"/>
        <v>0</v>
      </c>
      <c r="AS439" s="48">
        <f t="shared" si="7517"/>
        <v>0</v>
      </c>
      <c r="AT439" s="48">
        <f t="shared" si="7517"/>
        <v>0</v>
      </c>
      <c r="AU439" s="48">
        <f t="shared" si="7517"/>
        <v>0</v>
      </c>
      <c r="AV439" s="48">
        <f t="shared" si="7517"/>
        <v>0</v>
      </c>
      <c r="AW439" s="48">
        <f t="shared" si="7517"/>
        <v>0</v>
      </c>
      <c r="AX439" s="48">
        <f t="shared" si="7517"/>
        <v>0</v>
      </c>
      <c r="AY439" s="48">
        <f t="shared" si="7481"/>
        <v>0</v>
      </c>
      <c r="AZ439" s="48">
        <f t="shared" si="7481"/>
        <v>0</v>
      </c>
      <c r="BA439" s="48">
        <f t="shared" si="7481"/>
        <v>0</v>
      </c>
      <c r="BB439" s="48">
        <f t="shared" si="7481"/>
        <v>0</v>
      </c>
      <c r="BC439" s="48"/>
      <c r="BE439" t="s">
        <v>187</v>
      </c>
      <c r="BP439">
        <f>BF428*X439</f>
        <v>0</v>
      </c>
      <c r="BQ439">
        <f t="shared" ref="BQ439" si="7618">BG428*Y439</f>
        <v>0</v>
      </c>
      <c r="BR439">
        <f t="shared" ref="BR439" si="7619">BH428*Z439</f>
        <v>0</v>
      </c>
      <c r="BS439">
        <f t="shared" ref="BS439" si="7620">BI428*AA439</f>
        <v>0</v>
      </c>
      <c r="BT439">
        <f t="shared" ref="BT439" si="7621">BJ428*AB439</f>
        <v>0</v>
      </c>
      <c r="BU439">
        <f t="shared" ref="BU439" si="7622">BK428*AC439</f>
        <v>0</v>
      </c>
      <c r="BV439">
        <f t="shared" ref="BV439" si="7623">BL428*AD439</f>
        <v>0</v>
      </c>
      <c r="BW439">
        <f t="shared" ref="BW439" si="7624">BM428*AE439</f>
        <v>0</v>
      </c>
      <c r="BX439">
        <f t="shared" ref="BX439" si="7625">BN428*AF439</f>
        <v>0</v>
      </c>
      <c r="BY439">
        <f t="shared" ref="BY439" si="7626">BO428*AG439</f>
        <v>0</v>
      </c>
      <c r="BZ439">
        <f t="shared" ref="BZ439" si="7627">BP428*AH439</f>
        <v>0</v>
      </c>
      <c r="CA439">
        <f t="shared" ref="CA439" si="7628">BQ428*AI439</f>
        <v>0</v>
      </c>
      <c r="CB439">
        <f t="shared" ref="CB439" si="7629">BR428*AJ439</f>
        <v>0</v>
      </c>
      <c r="CC439">
        <f t="shared" ref="CC439" si="7630">BS428*AK439</f>
        <v>0</v>
      </c>
      <c r="CD439">
        <f t="shared" ref="CD439" si="7631">BT428*AL439</f>
        <v>0</v>
      </c>
      <c r="CE439">
        <f t="shared" ref="CE439" si="7632">BU428*AM439</f>
        <v>0</v>
      </c>
      <c r="CF439">
        <f t="shared" ref="CF439" si="7633">BV428*AN439</f>
        <v>0</v>
      </c>
      <c r="CG439">
        <f t="shared" ref="CG439" si="7634">BW428*AO439</f>
        <v>0</v>
      </c>
      <c r="CH439">
        <f t="shared" ref="CH439" si="7635">BX428*AP439</f>
        <v>0</v>
      </c>
      <c r="CI439">
        <f t="shared" ref="CI439" si="7636">BY428*AQ439</f>
        <v>0</v>
      </c>
      <c r="CJ439">
        <f t="shared" ref="CJ439" si="7637">BZ428*AR439</f>
        <v>0</v>
      </c>
      <c r="CK439">
        <f t="shared" ref="CK439" si="7638">CA428*AS439</f>
        <v>0</v>
      </c>
      <c r="CL439">
        <f t="shared" ref="CL439" si="7639">CB428*AT439</f>
        <v>0</v>
      </c>
      <c r="CM439">
        <f t="shared" ref="CM439" si="7640">CC428*AU439</f>
        <v>0</v>
      </c>
      <c r="CN439">
        <f t="shared" ref="CN439" si="7641">CD428*AV439</f>
        <v>0</v>
      </c>
      <c r="CO439">
        <f t="shared" ref="CO439" si="7642">CE428*AW439</f>
        <v>0</v>
      </c>
      <c r="CP439">
        <f t="shared" ref="CP439" si="7643">CF428*AX439</f>
        <v>0</v>
      </c>
      <c r="CQ439">
        <f t="shared" ref="CQ439" si="7644">CG428*AY439</f>
        <v>0</v>
      </c>
      <c r="CR439">
        <f t="shared" ref="CR439" si="7645">CH428*AZ439</f>
        <v>0</v>
      </c>
      <c r="CS439">
        <f t="shared" ref="CS439" si="7646">CI428*BA439</f>
        <v>0</v>
      </c>
      <c r="CT439">
        <f t="shared" ref="CT439" si="7647">CJ428*BB439</f>
        <v>0</v>
      </c>
    </row>
    <row r="440" spans="6:98" x14ac:dyDescent="0.3">
      <c r="F440" s="91">
        <f t="shared" ref="F440:H440" si="7648">F439</f>
        <v>80</v>
      </c>
      <c r="G440" s="91">
        <f t="shared" si="7648"/>
        <v>80</v>
      </c>
      <c r="H440" s="4">
        <f t="shared" si="7648"/>
        <v>1</v>
      </c>
      <c r="I440">
        <v>55</v>
      </c>
      <c r="J440" s="48">
        <f t="shared" si="7288"/>
        <v>0</v>
      </c>
      <c r="K440" s="48">
        <f t="shared" si="7552"/>
        <v>0</v>
      </c>
      <c r="L440" s="98">
        <f t="shared" si="7290"/>
        <v>0</v>
      </c>
      <c r="M440" s="48"/>
      <c r="N440" s="48"/>
      <c r="O440" s="48"/>
      <c r="P440" s="48"/>
      <c r="Q440" s="48"/>
      <c r="R440" s="48"/>
      <c r="S440" s="48"/>
      <c r="T440" s="48"/>
      <c r="U440" s="48"/>
      <c r="V440" s="48"/>
      <c r="W440" s="48"/>
      <c r="X440" s="48"/>
      <c r="Y440" s="48">
        <f>$J440+$K440+$L440</f>
        <v>0</v>
      </c>
      <c r="Z440" s="48">
        <f t="shared" si="7517"/>
        <v>0</v>
      </c>
      <c r="AA440" s="48">
        <f t="shared" si="7517"/>
        <v>0</v>
      </c>
      <c r="AB440" s="48">
        <f t="shared" si="7517"/>
        <v>0</v>
      </c>
      <c r="AC440" s="48">
        <f t="shared" si="7517"/>
        <v>0</v>
      </c>
      <c r="AD440" s="48">
        <f t="shared" si="7517"/>
        <v>0</v>
      </c>
      <c r="AE440" s="48">
        <f t="shared" si="7517"/>
        <v>0</v>
      </c>
      <c r="AF440" s="48">
        <f t="shared" si="7517"/>
        <v>0</v>
      </c>
      <c r="AG440" s="48">
        <f t="shared" si="7517"/>
        <v>0</v>
      </c>
      <c r="AH440" s="48">
        <f t="shared" si="7517"/>
        <v>0</v>
      </c>
      <c r="AI440" s="48">
        <f t="shared" si="7517"/>
        <v>0</v>
      </c>
      <c r="AJ440" s="48">
        <f t="shared" si="7517"/>
        <v>0</v>
      </c>
      <c r="AK440" s="48">
        <f t="shared" si="7517"/>
        <v>0</v>
      </c>
      <c r="AL440" s="48">
        <f t="shared" si="7517"/>
        <v>0</v>
      </c>
      <c r="AM440" s="48">
        <f t="shared" si="7517"/>
        <v>0</v>
      </c>
      <c r="AN440" s="48">
        <f t="shared" si="7517"/>
        <v>0</v>
      </c>
      <c r="AO440" s="48">
        <f t="shared" si="7517"/>
        <v>0</v>
      </c>
      <c r="AP440" s="48">
        <f t="shared" si="7517"/>
        <v>0</v>
      </c>
      <c r="AQ440" s="48">
        <f t="shared" si="7517"/>
        <v>0</v>
      </c>
      <c r="AR440" s="48">
        <f t="shared" si="7517"/>
        <v>0</v>
      </c>
      <c r="AS440" s="48">
        <f t="shared" si="7517"/>
        <v>0</v>
      </c>
      <c r="AT440" s="48">
        <f t="shared" si="7517"/>
        <v>0</v>
      </c>
      <c r="AU440" s="48">
        <f t="shared" si="7517"/>
        <v>0</v>
      </c>
      <c r="AV440" s="48">
        <f t="shared" si="7517"/>
        <v>0</v>
      </c>
      <c r="AW440" s="48">
        <f t="shared" si="7517"/>
        <v>0</v>
      </c>
      <c r="AX440" s="48">
        <f t="shared" si="7517"/>
        <v>0</v>
      </c>
      <c r="AY440" s="48">
        <f t="shared" si="7481"/>
        <v>0</v>
      </c>
      <c r="AZ440" s="48">
        <f t="shared" si="7481"/>
        <v>0</v>
      </c>
      <c r="BA440" s="48">
        <f t="shared" si="7481"/>
        <v>0</v>
      </c>
      <c r="BB440" s="48">
        <f t="shared" si="7481"/>
        <v>0</v>
      </c>
      <c r="BC440" s="48"/>
      <c r="BE440" t="s">
        <v>188</v>
      </c>
      <c r="BQ440">
        <f>BF428*Y440</f>
        <v>0</v>
      </c>
      <c r="BR440">
        <f t="shared" ref="BR440" si="7649">BG428*Z440</f>
        <v>0</v>
      </c>
      <c r="BS440">
        <f t="shared" ref="BS440" si="7650">BH428*AA440</f>
        <v>0</v>
      </c>
      <c r="BT440">
        <f t="shared" ref="BT440" si="7651">BI428*AB440</f>
        <v>0</v>
      </c>
      <c r="BU440">
        <f t="shared" ref="BU440" si="7652">BJ428*AC440</f>
        <v>0</v>
      </c>
      <c r="BV440">
        <f t="shared" ref="BV440" si="7653">BK428*AD440</f>
        <v>0</v>
      </c>
      <c r="BW440">
        <f t="shared" ref="BW440" si="7654">BL428*AE440</f>
        <v>0</v>
      </c>
      <c r="BX440">
        <f t="shared" ref="BX440" si="7655">BM428*AF440</f>
        <v>0</v>
      </c>
      <c r="BY440">
        <f t="shared" ref="BY440" si="7656">BN428*AG440</f>
        <v>0</v>
      </c>
      <c r="BZ440">
        <f t="shared" ref="BZ440" si="7657">BO428*AH440</f>
        <v>0</v>
      </c>
      <c r="CA440">
        <f t="shared" ref="CA440" si="7658">BP428*AI440</f>
        <v>0</v>
      </c>
      <c r="CB440">
        <f t="shared" ref="CB440" si="7659">BQ428*AJ440</f>
        <v>0</v>
      </c>
      <c r="CC440">
        <f t="shared" ref="CC440" si="7660">BR428*AK440</f>
        <v>0</v>
      </c>
      <c r="CD440">
        <f t="shared" ref="CD440" si="7661">BS428*AL440</f>
        <v>0</v>
      </c>
      <c r="CE440">
        <f t="shared" ref="CE440" si="7662">BT428*AM440</f>
        <v>0</v>
      </c>
      <c r="CF440">
        <f t="shared" ref="CF440" si="7663">BU428*AN440</f>
        <v>0</v>
      </c>
      <c r="CG440">
        <f t="shared" ref="CG440" si="7664">BV428*AO440</f>
        <v>0</v>
      </c>
      <c r="CH440">
        <f t="shared" ref="CH440" si="7665">BW428*AP440</f>
        <v>0</v>
      </c>
      <c r="CI440">
        <f t="shared" ref="CI440" si="7666">BX428*AQ440</f>
        <v>0</v>
      </c>
      <c r="CJ440">
        <f t="shared" ref="CJ440" si="7667">BY428*AR440</f>
        <v>0</v>
      </c>
      <c r="CK440">
        <f t="shared" ref="CK440" si="7668">BZ428*AS440</f>
        <v>0</v>
      </c>
      <c r="CL440">
        <f t="shared" ref="CL440" si="7669">CA428*AT440</f>
        <v>0</v>
      </c>
      <c r="CM440">
        <f t="shared" ref="CM440" si="7670">CB428*AU440</f>
        <v>0</v>
      </c>
      <c r="CN440">
        <f t="shared" ref="CN440" si="7671">CC428*AV440</f>
        <v>0</v>
      </c>
      <c r="CO440">
        <f t="shared" ref="CO440" si="7672">CD428*AW440</f>
        <v>0</v>
      </c>
      <c r="CP440">
        <f t="shared" ref="CP440" si="7673">CE428*AX440</f>
        <v>0</v>
      </c>
      <c r="CQ440">
        <f t="shared" ref="CQ440" si="7674">CF428*AY440</f>
        <v>0</v>
      </c>
      <c r="CR440">
        <f t="shared" ref="CR440" si="7675">CG428*AZ440</f>
        <v>0</v>
      </c>
      <c r="CS440">
        <f t="shared" ref="CS440" si="7676">CH428*BA440</f>
        <v>0</v>
      </c>
      <c r="CT440">
        <f t="shared" ref="CT440" si="7677">CI428*BB440</f>
        <v>0</v>
      </c>
    </row>
    <row r="441" spans="6:98" x14ac:dyDescent="0.3">
      <c r="F441" s="91">
        <f t="shared" ref="F441:H441" si="7678">F440</f>
        <v>80</v>
      </c>
      <c r="G441" s="91">
        <f t="shared" si="7678"/>
        <v>80</v>
      </c>
      <c r="H441" s="4">
        <f t="shared" si="7678"/>
        <v>1</v>
      </c>
      <c r="I441">
        <v>60</v>
      </c>
      <c r="J441" s="48">
        <f t="shared" si="7288"/>
        <v>0</v>
      </c>
      <c r="K441" s="48">
        <f t="shared" si="7552"/>
        <v>0</v>
      </c>
      <c r="L441" s="98">
        <f t="shared" si="7290"/>
        <v>0</v>
      </c>
      <c r="M441" s="48"/>
      <c r="N441" s="48"/>
      <c r="O441" s="48"/>
      <c r="P441" s="48"/>
      <c r="Q441" s="48"/>
      <c r="R441" s="48"/>
      <c r="S441" s="48"/>
      <c r="T441" s="48"/>
      <c r="U441" s="48"/>
      <c r="V441" s="48"/>
      <c r="W441" s="48"/>
      <c r="X441" s="48"/>
      <c r="Y441" s="48"/>
      <c r="Z441" s="48">
        <f>$J441+$K441+$L441</f>
        <v>0</v>
      </c>
      <c r="AA441" s="48">
        <f t="shared" si="7517"/>
        <v>0</v>
      </c>
      <c r="AB441" s="48">
        <f t="shared" si="7517"/>
        <v>0</v>
      </c>
      <c r="AC441" s="48">
        <f t="shared" si="7517"/>
        <v>0</v>
      </c>
      <c r="AD441" s="48">
        <f t="shared" si="7517"/>
        <v>0</v>
      </c>
      <c r="AE441" s="48">
        <f t="shared" si="7517"/>
        <v>0</v>
      </c>
      <c r="AF441" s="48">
        <f t="shared" si="7517"/>
        <v>0</v>
      </c>
      <c r="AG441" s="48">
        <f t="shared" si="7517"/>
        <v>0</v>
      </c>
      <c r="AH441" s="48">
        <f t="shared" si="7517"/>
        <v>0</v>
      </c>
      <c r="AI441" s="48">
        <f t="shared" si="7517"/>
        <v>0</v>
      </c>
      <c r="AJ441" s="48">
        <f t="shared" si="7517"/>
        <v>0</v>
      </c>
      <c r="AK441" s="48">
        <f t="shared" si="7517"/>
        <v>0</v>
      </c>
      <c r="AL441" s="48">
        <f t="shared" si="7517"/>
        <v>0</v>
      </c>
      <c r="AM441" s="48">
        <f t="shared" si="7517"/>
        <v>0</v>
      </c>
      <c r="AN441" s="48">
        <f t="shared" si="7517"/>
        <v>0</v>
      </c>
      <c r="AO441" s="48">
        <f t="shared" si="7517"/>
        <v>0</v>
      </c>
      <c r="AP441" s="48">
        <f t="shared" si="7517"/>
        <v>0</v>
      </c>
      <c r="AQ441" s="48">
        <f t="shared" si="7517"/>
        <v>0</v>
      </c>
      <c r="AR441" s="48">
        <f t="shared" si="7517"/>
        <v>0</v>
      </c>
      <c r="AS441" s="48">
        <f t="shared" si="7517"/>
        <v>0</v>
      </c>
      <c r="AT441" s="48">
        <f t="shared" si="7517"/>
        <v>0</v>
      </c>
      <c r="AU441" s="48">
        <f t="shared" si="7517"/>
        <v>0</v>
      </c>
      <c r="AV441" s="48">
        <f t="shared" si="7517"/>
        <v>0</v>
      </c>
      <c r="AW441" s="48">
        <f t="shared" si="7517"/>
        <v>0</v>
      </c>
      <c r="AX441" s="48">
        <f t="shared" si="7517"/>
        <v>0</v>
      </c>
      <c r="AY441" s="48">
        <f t="shared" si="7481"/>
        <v>0</v>
      </c>
      <c r="AZ441" s="48">
        <f t="shared" si="7481"/>
        <v>0</v>
      </c>
      <c r="BA441" s="48">
        <f t="shared" si="7481"/>
        <v>0</v>
      </c>
      <c r="BB441" s="48">
        <f t="shared" si="7481"/>
        <v>0</v>
      </c>
      <c r="BC441" s="48"/>
      <c r="BE441" t="s">
        <v>189</v>
      </c>
      <c r="BR441">
        <f>BF428*Z441</f>
        <v>0</v>
      </c>
      <c r="BS441">
        <f t="shared" ref="BS441" si="7679">BG428*AA441</f>
        <v>0</v>
      </c>
      <c r="BT441">
        <f t="shared" ref="BT441" si="7680">BH428*AB441</f>
        <v>0</v>
      </c>
      <c r="BU441">
        <f t="shared" ref="BU441" si="7681">BI428*AC441</f>
        <v>0</v>
      </c>
      <c r="BV441">
        <f t="shared" ref="BV441" si="7682">BJ428*AD441</f>
        <v>0</v>
      </c>
      <c r="BW441">
        <f t="shared" ref="BW441" si="7683">BK428*AE441</f>
        <v>0</v>
      </c>
      <c r="BX441">
        <f t="shared" ref="BX441" si="7684">BL428*AF441</f>
        <v>0</v>
      </c>
      <c r="BY441">
        <f t="shared" ref="BY441" si="7685">BM428*AG441</f>
        <v>0</v>
      </c>
      <c r="BZ441">
        <f t="shared" ref="BZ441" si="7686">BN428*AH441</f>
        <v>0</v>
      </c>
      <c r="CA441">
        <f t="shared" ref="CA441" si="7687">BO428*AI441</f>
        <v>0</v>
      </c>
      <c r="CB441">
        <f t="shared" ref="CB441" si="7688">BP428*AJ441</f>
        <v>0</v>
      </c>
      <c r="CC441">
        <f t="shared" ref="CC441" si="7689">BQ428*AK441</f>
        <v>0</v>
      </c>
      <c r="CD441">
        <f t="shared" ref="CD441" si="7690">BR428*AL441</f>
        <v>0</v>
      </c>
      <c r="CE441">
        <f t="shared" ref="CE441" si="7691">BS428*AM441</f>
        <v>0</v>
      </c>
      <c r="CF441">
        <f t="shared" ref="CF441" si="7692">BT428*AN441</f>
        <v>0</v>
      </c>
      <c r="CG441">
        <f t="shared" ref="CG441" si="7693">BU428*AO441</f>
        <v>0</v>
      </c>
      <c r="CH441">
        <f t="shared" ref="CH441" si="7694">BV428*AP441</f>
        <v>0</v>
      </c>
      <c r="CI441">
        <f t="shared" ref="CI441" si="7695">BW428*AQ441</f>
        <v>0</v>
      </c>
      <c r="CJ441">
        <f t="shared" ref="CJ441" si="7696">BX428*AR441</f>
        <v>0</v>
      </c>
      <c r="CK441">
        <f t="shared" ref="CK441" si="7697">BY428*AS441</f>
        <v>0</v>
      </c>
      <c r="CL441">
        <f t="shared" ref="CL441" si="7698">BZ428*AT441</f>
        <v>0</v>
      </c>
      <c r="CM441">
        <f t="shared" ref="CM441" si="7699">CA428*AU441</f>
        <v>0</v>
      </c>
      <c r="CN441">
        <f t="shared" ref="CN441" si="7700">CB428*AV441</f>
        <v>0</v>
      </c>
      <c r="CO441">
        <f t="shared" ref="CO441" si="7701">CC428*AW441</f>
        <v>0</v>
      </c>
      <c r="CP441">
        <f t="shared" ref="CP441" si="7702">CD428*AX441</f>
        <v>0</v>
      </c>
      <c r="CQ441">
        <f t="shared" ref="CQ441" si="7703">CE428*AY441</f>
        <v>0</v>
      </c>
      <c r="CR441">
        <f t="shared" ref="CR441" si="7704">CF428*AZ441</f>
        <v>0</v>
      </c>
      <c r="CS441">
        <f t="shared" ref="CS441" si="7705">CG428*BA441</f>
        <v>0</v>
      </c>
      <c r="CT441">
        <f t="shared" ref="CT441" si="7706">CH428*BB441</f>
        <v>0</v>
      </c>
    </row>
    <row r="442" spans="6:98" x14ac:dyDescent="0.3">
      <c r="F442" s="91">
        <f t="shared" ref="F442:H442" si="7707">F441</f>
        <v>80</v>
      </c>
      <c r="G442" s="91">
        <f t="shared" si="7707"/>
        <v>80</v>
      </c>
      <c r="H442" s="4">
        <f t="shared" si="7707"/>
        <v>1</v>
      </c>
      <c r="I442">
        <v>65</v>
      </c>
      <c r="J442" s="48">
        <f t="shared" si="7288"/>
        <v>0</v>
      </c>
      <c r="K442" s="48">
        <f t="shared" si="7552"/>
        <v>0</v>
      </c>
      <c r="L442" s="98">
        <f t="shared" si="7290"/>
        <v>0</v>
      </c>
      <c r="M442" s="48"/>
      <c r="N442" s="48"/>
      <c r="O442" s="48"/>
      <c r="P442" s="48"/>
      <c r="Q442" s="48"/>
      <c r="R442" s="48"/>
      <c r="S442" s="48"/>
      <c r="T442" s="48"/>
      <c r="U442" s="48"/>
      <c r="V442" s="48"/>
      <c r="W442" s="48"/>
      <c r="X442" s="48"/>
      <c r="Y442" s="48"/>
      <c r="Z442" s="48"/>
      <c r="AA442" s="48">
        <f>$J442+$K442+$L442</f>
        <v>0</v>
      </c>
      <c r="AB442" s="48">
        <f t="shared" si="7517"/>
        <v>0</v>
      </c>
      <c r="AC442" s="48">
        <f t="shared" si="7517"/>
        <v>0</v>
      </c>
      <c r="AD442" s="48">
        <f t="shared" si="7517"/>
        <v>0</v>
      </c>
      <c r="AE442" s="48">
        <f t="shared" si="7517"/>
        <v>0</v>
      </c>
      <c r="AF442" s="48">
        <f t="shared" si="7517"/>
        <v>0</v>
      </c>
      <c r="AG442" s="48">
        <f t="shared" si="7517"/>
        <v>0</v>
      </c>
      <c r="AH442" s="48">
        <f t="shared" si="7517"/>
        <v>0</v>
      </c>
      <c r="AI442" s="48">
        <f t="shared" si="7517"/>
        <v>0</v>
      </c>
      <c r="AJ442" s="48">
        <f t="shared" si="7517"/>
        <v>0</v>
      </c>
      <c r="AK442" s="48">
        <f t="shared" si="7517"/>
        <v>0</v>
      </c>
      <c r="AL442" s="48">
        <f t="shared" si="7517"/>
        <v>0</v>
      </c>
      <c r="AM442" s="48">
        <f t="shared" si="7517"/>
        <v>0</v>
      </c>
      <c r="AN442" s="48">
        <f t="shared" si="7517"/>
        <v>0</v>
      </c>
      <c r="AO442" s="48">
        <f t="shared" si="7517"/>
        <v>0</v>
      </c>
      <c r="AP442" s="48">
        <f t="shared" si="7517"/>
        <v>0</v>
      </c>
      <c r="AQ442" s="48">
        <f t="shared" si="7517"/>
        <v>0</v>
      </c>
      <c r="AR442" s="48">
        <f t="shared" si="7517"/>
        <v>0</v>
      </c>
      <c r="AS442" s="48">
        <f t="shared" si="7517"/>
        <v>0</v>
      </c>
      <c r="AT442" s="48">
        <f t="shared" si="7517"/>
        <v>0</v>
      </c>
      <c r="AU442" s="48">
        <f t="shared" si="7517"/>
        <v>0</v>
      </c>
      <c r="AV442" s="48">
        <f t="shared" si="7517"/>
        <v>0</v>
      </c>
      <c r="AW442" s="48">
        <f t="shared" si="7517"/>
        <v>0</v>
      </c>
      <c r="AX442" s="48">
        <f t="shared" si="7517"/>
        <v>0</v>
      </c>
      <c r="AY442" s="48">
        <f t="shared" si="7481"/>
        <v>0</v>
      </c>
      <c r="AZ442" s="48">
        <f t="shared" si="7481"/>
        <v>0</v>
      </c>
      <c r="BA442" s="48">
        <f t="shared" si="7481"/>
        <v>0</v>
      </c>
      <c r="BB442" s="48">
        <f t="shared" si="7481"/>
        <v>0</v>
      </c>
      <c r="BC442" s="48"/>
      <c r="BE442" t="s">
        <v>190</v>
      </c>
      <c r="BS442">
        <f>BF428*AA442</f>
        <v>0</v>
      </c>
      <c r="BT442">
        <f t="shared" ref="BT442" si="7708">BG428*AB442</f>
        <v>0</v>
      </c>
      <c r="BU442">
        <f t="shared" ref="BU442" si="7709">BH428*AC442</f>
        <v>0</v>
      </c>
      <c r="BV442">
        <f t="shared" ref="BV442" si="7710">BI428*AD442</f>
        <v>0</v>
      </c>
      <c r="BW442">
        <f t="shared" ref="BW442" si="7711">BJ428*AE442</f>
        <v>0</v>
      </c>
      <c r="BX442">
        <f t="shared" ref="BX442" si="7712">BK428*AF442</f>
        <v>0</v>
      </c>
      <c r="BY442">
        <f t="shared" ref="BY442" si="7713">BL428*AG442</f>
        <v>0</v>
      </c>
      <c r="BZ442">
        <f t="shared" ref="BZ442" si="7714">BM428*AH442</f>
        <v>0</v>
      </c>
      <c r="CA442">
        <f t="shared" ref="CA442" si="7715">BN428*AI442</f>
        <v>0</v>
      </c>
      <c r="CB442">
        <f t="shared" ref="CB442" si="7716">BO428*AJ442</f>
        <v>0</v>
      </c>
      <c r="CC442">
        <f t="shared" ref="CC442" si="7717">BP428*AK442</f>
        <v>0</v>
      </c>
      <c r="CD442">
        <f t="shared" ref="CD442" si="7718">BQ428*AL442</f>
        <v>0</v>
      </c>
      <c r="CE442">
        <f t="shared" ref="CE442" si="7719">BR428*AM442</f>
        <v>0</v>
      </c>
      <c r="CF442">
        <f t="shared" ref="CF442" si="7720">BS428*AN442</f>
        <v>0</v>
      </c>
      <c r="CG442">
        <f t="shared" ref="CG442" si="7721">BT428*AO442</f>
        <v>0</v>
      </c>
      <c r="CH442">
        <f t="shared" ref="CH442" si="7722">BU428*AP442</f>
        <v>0</v>
      </c>
      <c r="CI442">
        <f t="shared" ref="CI442" si="7723">BV428*AQ442</f>
        <v>0</v>
      </c>
      <c r="CJ442">
        <f t="shared" ref="CJ442" si="7724">BW428*AR442</f>
        <v>0</v>
      </c>
      <c r="CK442">
        <f t="shared" ref="CK442" si="7725">BX428*AS442</f>
        <v>0</v>
      </c>
      <c r="CL442">
        <f t="shared" ref="CL442" si="7726">BY428*AT442</f>
        <v>0</v>
      </c>
      <c r="CM442">
        <f t="shared" ref="CM442" si="7727">BZ428*AU442</f>
        <v>0</v>
      </c>
      <c r="CN442">
        <f t="shared" ref="CN442" si="7728">CA428*AV442</f>
        <v>0</v>
      </c>
      <c r="CO442">
        <f t="shared" ref="CO442" si="7729">CB428*AW442</f>
        <v>0</v>
      </c>
      <c r="CP442">
        <f t="shared" ref="CP442" si="7730">CC428*AX442</f>
        <v>0</v>
      </c>
      <c r="CQ442">
        <f t="shared" ref="CQ442" si="7731">CD428*AY442</f>
        <v>0</v>
      </c>
      <c r="CR442">
        <f t="shared" ref="CR442" si="7732">CE428*AZ442</f>
        <v>0</v>
      </c>
      <c r="CS442">
        <f t="shared" ref="CS442" si="7733">CF428*BA442</f>
        <v>0</v>
      </c>
      <c r="CT442">
        <f t="shared" ref="CT442" si="7734">CG428*BB442</f>
        <v>0</v>
      </c>
    </row>
    <row r="443" spans="6:98" x14ac:dyDescent="0.3">
      <c r="F443" s="91">
        <f t="shared" ref="F443:H443" si="7735">F442</f>
        <v>80</v>
      </c>
      <c r="G443" s="91">
        <f t="shared" si="7735"/>
        <v>80</v>
      </c>
      <c r="H443" s="4">
        <f t="shared" si="7735"/>
        <v>1</v>
      </c>
      <c r="I443">
        <v>70</v>
      </c>
      <c r="J443" s="48">
        <f t="shared" si="7288"/>
        <v>0</v>
      </c>
      <c r="K443" s="48">
        <f t="shared" si="7552"/>
        <v>0</v>
      </c>
      <c r="L443" s="98">
        <f t="shared" si="7290"/>
        <v>0</v>
      </c>
      <c r="M443" s="48"/>
      <c r="N443" s="48"/>
      <c r="O443" s="48"/>
      <c r="P443" s="48"/>
      <c r="Q443" s="48"/>
      <c r="R443" s="48"/>
      <c r="S443" s="48"/>
      <c r="T443" s="48"/>
      <c r="U443" s="48"/>
      <c r="V443" s="48"/>
      <c r="W443" s="48"/>
      <c r="X443" s="48"/>
      <c r="Y443" s="48"/>
      <c r="Z443" s="48"/>
      <c r="AA443" s="48"/>
      <c r="AB443" s="48">
        <f>$J443+$K443+$L443</f>
        <v>0</v>
      </c>
      <c r="AC443" s="48">
        <f t="shared" si="7517"/>
        <v>0</v>
      </c>
      <c r="AD443" s="48">
        <f t="shared" si="7517"/>
        <v>0</v>
      </c>
      <c r="AE443" s="48">
        <f t="shared" si="7517"/>
        <v>0</v>
      </c>
      <c r="AF443" s="48">
        <f t="shared" si="7517"/>
        <v>0</v>
      </c>
      <c r="AG443" s="48">
        <f t="shared" si="7517"/>
        <v>0</v>
      </c>
      <c r="AH443" s="48">
        <f t="shared" si="7517"/>
        <v>0</v>
      </c>
      <c r="AI443" s="48">
        <f t="shared" si="7517"/>
        <v>0</v>
      </c>
      <c r="AJ443" s="48">
        <f t="shared" si="7517"/>
        <v>0</v>
      </c>
      <c r="AK443" s="48">
        <f t="shared" si="7517"/>
        <v>0</v>
      </c>
      <c r="AL443" s="48">
        <f t="shared" si="7517"/>
        <v>0</v>
      </c>
      <c r="AM443" s="48">
        <f t="shared" si="7517"/>
        <v>0</v>
      </c>
      <c r="AN443" s="48">
        <f t="shared" si="7517"/>
        <v>0</v>
      </c>
      <c r="AO443" s="48">
        <f t="shared" si="7517"/>
        <v>0</v>
      </c>
      <c r="AP443" s="48">
        <f t="shared" si="7517"/>
        <v>0</v>
      </c>
      <c r="AQ443" s="48">
        <f t="shared" si="7517"/>
        <v>0</v>
      </c>
      <c r="AR443" s="48">
        <f t="shared" si="7517"/>
        <v>0</v>
      </c>
      <c r="AS443" s="48">
        <f t="shared" si="7517"/>
        <v>0</v>
      </c>
      <c r="AT443" s="48">
        <f t="shared" si="7517"/>
        <v>0</v>
      </c>
      <c r="AU443" s="48">
        <f t="shared" si="7517"/>
        <v>0</v>
      </c>
      <c r="AV443" s="48">
        <f t="shared" si="7517"/>
        <v>0</v>
      </c>
      <c r="AW443" s="48">
        <f t="shared" si="7517"/>
        <v>0</v>
      </c>
      <c r="AX443" s="48">
        <f t="shared" si="7517"/>
        <v>0</v>
      </c>
      <c r="AY443" s="48">
        <f t="shared" si="7481"/>
        <v>0</v>
      </c>
      <c r="AZ443" s="48">
        <f t="shared" si="7481"/>
        <v>0</v>
      </c>
      <c r="BA443" s="48">
        <f t="shared" si="7481"/>
        <v>0</v>
      </c>
      <c r="BB443" s="48">
        <f t="shared" si="7481"/>
        <v>0</v>
      </c>
      <c r="BC443" s="48"/>
      <c r="BE443" t="s">
        <v>191</v>
      </c>
      <c r="BT443">
        <f>BF428*AB443</f>
        <v>0</v>
      </c>
      <c r="BU443">
        <f t="shared" ref="BU443" si="7736">BG428*AC443</f>
        <v>0</v>
      </c>
      <c r="BV443">
        <f t="shared" ref="BV443" si="7737">BH428*AD443</f>
        <v>0</v>
      </c>
      <c r="BW443">
        <f t="shared" ref="BW443" si="7738">BI428*AE443</f>
        <v>0</v>
      </c>
      <c r="BX443">
        <f t="shared" ref="BX443" si="7739">BJ428*AF443</f>
        <v>0</v>
      </c>
      <c r="BY443">
        <f t="shared" ref="BY443" si="7740">BK428*AG443</f>
        <v>0</v>
      </c>
      <c r="BZ443">
        <f t="shared" ref="BZ443" si="7741">BL428*AH443</f>
        <v>0</v>
      </c>
      <c r="CA443">
        <f t="shared" ref="CA443" si="7742">BM428*AI443</f>
        <v>0</v>
      </c>
      <c r="CB443">
        <f t="shared" ref="CB443" si="7743">BN428*AJ443</f>
        <v>0</v>
      </c>
      <c r="CC443">
        <f t="shared" ref="CC443" si="7744">BO428*AK443</f>
        <v>0</v>
      </c>
      <c r="CD443">
        <f t="shared" ref="CD443" si="7745">BP428*AL443</f>
        <v>0</v>
      </c>
      <c r="CE443">
        <f t="shared" ref="CE443" si="7746">BQ428*AM443</f>
        <v>0</v>
      </c>
      <c r="CF443">
        <f t="shared" ref="CF443" si="7747">BR428*AN443</f>
        <v>0</v>
      </c>
      <c r="CG443">
        <f t="shared" ref="CG443" si="7748">BS428*AO443</f>
        <v>0</v>
      </c>
      <c r="CH443">
        <f t="shared" ref="CH443" si="7749">BT428*AP443</f>
        <v>0</v>
      </c>
      <c r="CI443">
        <f t="shared" ref="CI443" si="7750">BU428*AQ443</f>
        <v>0</v>
      </c>
      <c r="CJ443">
        <f t="shared" ref="CJ443" si="7751">BV428*AR443</f>
        <v>0</v>
      </c>
      <c r="CK443">
        <f t="shared" ref="CK443" si="7752">BW428*AS443</f>
        <v>0</v>
      </c>
      <c r="CL443">
        <f t="shared" ref="CL443" si="7753">BX428*AT443</f>
        <v>0</v>
      </c>
      <c r="CM443">
        <f t="shared" ref="CM443" si="7754">BY428*AU443</f>
        <v>0</v>
      </c>
      <c r="CN443">
        <f t="shared" ref="CN443" si="7755">BZ428*AV443</f>
        <v>0</v>
      </c>
      <c r="CO443">
        <f t="shared" ref="CO443" si="7756">CA428*AW443</f>
        <v>0</v>
      </c>
      <c r="CP443">
        <f t="shared" ref="CP443" si="7757">CB428*AX443</f>
        <v>0</v>
      </c>
      <c r="CQ443">
        <f t="shared" ref="CQ443" si="7758">CC428*AY443</f>
        <v>0</v>
      </c>
      <c r="CR443">
        <f t="shared" ref="CR443" si="7759">CD428*AZ443</f>
        <v>0</v>
      </c>
      <c r="CS443">
        <f t="shared" ref="CS443" si="7760">CE428*BA443</f>
        <v>0</v>
      </c>
      <c r="CT443">
        <f t="shared" ref="CT443" si="7761">CF428*BB443</f>
        <v>0</v>
      </c>
    </row>
    <row r="444" spans="6:98" x14ac:dyDescent="0.3">
      <c r="F444" s="91">
        <f t="shared" ref="F444:H444" si="7762">F443</f>
        <v>80</v>
      </c>
      <c r="G444" s="91">
        <f t="shared" si="7762"/>
        <v>80</v>
      </c>
      <c r="H444" s="4">
        <f t="shared" si="7762"/>
        <v>1</v>
      </c>
      <c r="I444">
        <v>75</v>
      </c>
      <c r="J444" s="48">
        <f t="shared" si="7288"/>
        <v>0</v>
      </c>
      <c r="K444" s="48">
        <f t="shared" si="7552"/>
        <v>0</v>
      </c>
      <c r="L444" s="98">
        <f t="shared" si="7290"/>
        <v>0</v>
      </c>
      <c r="M444" s="48"/>
      <c r="N444" s="48"/>
      <c r="O444" s="48"/>
      <c r="P444" s="48"/>
      <c r="Q444" s="48"/>
      <c r="R444" s="48"/>
      <c r="S444" s="48"/>
      <c r="T444" s="48"/>
      <c r="U444" s="48"/>
      <c r="V444" s="48"/>
      <c r="W444" s="48"/>
      <c r="X444" s="48"/>
      <c r="Y444" s="48"/>
      <c r="Z444" s="48"/>
      <c r="AA444" s="48"/>
      <c r="AB444" s="48"/>
      <c r="AC444" s="48">
        <f>$J444+$K444+$L444</f>
        <v>0</v>
      </c>
      <c r="AD444" s="48">
        <f t="shared" si="7517"/>
        <v>0</v>
      </c>
      <c r="AE444" s="48">
        <f t="shared" si="7517"/>
        <v>0</v>
      </c>
      <c r="AF444" s="48">
        <f t="shared" si="7517"/>
        <v>0</v>
      </c>
      <c r="AG444" s="48">
        <f t="shared" si="7517"/>
        <v>0</v>
      </c>
      <c r="AH444" s="48">
        <f t="shared" si="7517"/>
        <v>0</v>
      </c>
      <c r="AI444" s="48">
        <f t="shared" si="7517"/>
        <v>0</v>
      </c>
      <c r="AJ444" s="48">
        <f t="shared" si="7517"/>
        <v>0</v>
      </c>
      <c r="AK444" s="48">
        <f t="shared" si="7517"/>
        <v>0</v>
      </c>
      <c r="AL444" s="48">
        <f t="shared" si="7517"/>
        <v>0</v>
      </c>
      <c r="AM444" s="48">
        <f t="shared" si="7517"/>
        <v>0</v>
      </c>
      <c r="AN444" s="48">
        <f t="shared" si="7517"/>
        <v>0</v>
      </c>
      <c r="AO444" s="48">
        <f t="shared" si="7517"/>
        <v>0</v>
      </c>
      <c r="AP444" s="48">
        <f t="shared" si="7517"/>
        <v>0</v>
      </c>
      <c r="AQ444" s="48">
        <f t="shared" si="7517"/>
        <v>0</v>
      </c>
      <c r="AR444" s="48">
        <f t="shared" si="7517"/>
        <v>0</v>
      </c>
      <c r="AS444" s="48">
        <f t="shared" si="7517"/>
        <v>0</v>
      </c>
      <c r="AT444" s="48">
        <f t="shared" si="7517"/>
        <v>0</v>
      </c>
      <c r="AU444" s="48">
        <f t="shared" si="7517"/>
        <v>0</v>
      </c>
      <c r="AV444" s="48">
        <f t="shared" si="7517"/>
        <v>0</v>
      </c>
      <c r="AW444" s="48">
        <f t="shared" si="7517"/>
        <v>0</v>
      </c>
      <c r="AX444" s="48">
        <f t="shared" si="7517"/>
        <v>0</v>
      </c>
      <c r="AY444" s="48">
        <f t="shared" si="7481"/>
        <v>0</v>
      </c>
      <c r="AZ444" s="48">
        <f t="shared" si="7481"/>
        <v>0</v>
      </c>
      <c r="BA444" s="48">
        <f t="shared" si="7481"/>
        <v>0</v>
      </c>
      <c r="BB444" s="48">
        <f t="shared" si="7481"/>
        <v>0</v>
      </c>
      <c r="BC444" s="48"/>
      <c r="BE444" t="s">
        <v>192</v>
      </c>
      <c r="BU444">
        <f>BF428*AC444</f>
        <v>0</v>
      </c>
      <c r="BV444">
        <f t="shared" ref="BV444" si="7763">BG428*AD444</f>
        <v>0</v>
      </c>
      <c r="BW444">
        <f t="shared" ref="BW444" si="7764">BH428*AE444</f>
        <v>0</v>
      </c>
      <c r="BX444">
        <f t="shared" ref="BX444" si="7765">BI428*AF444</f>
        <v>0</v>
      </c>
      <c r="BY444">
        <f t="shared" ref="BY444" si="7766">BJ428*AG444</f>
        <v>0</v>
      </c>
      <c r="BZ444">
        <f t="shared" ref="BZ444" si="7767">BK428*AH444</f>
        <v>0</v>
      </c>
      <c r="CA444">
        <f t="shared" ref="CA444" si="7768">BL428*AI444</f>
        <v>0</v>
      </c>
      <c r="CB444">
        <f t="shared" ref="CB444" si="7769">BM428*AJ444</f>
        <v>0</v>
      </c>
      <c r="CC444">
        <f t="shared" ref="CC444" si="7770">BN428*AK444</f>
        <v>0</v>
      </c>
      <c r="CD444">
        <f t="shared" ref="CD444" si="7771">BO428*AL444</f>
        <v>0</v>
      </c>
      <c r="CE444">
        <f t="shared" ref="CE444" si="7772">BP428*AM444</f>
        <v>0</v>
      </c>
      <c r="CF444">
        <f t="shared" ref="CF444" si="7773">BQ428*AN444</f>
        <v>0</v>
      </c>
      <c r="CG444">
        <f t="shared" ref="CG444" si="7774">BR428*AO444</f>
        <v>0</v>
      </c>
      <c r="CH444">
        <f t="shared" ref="CH444" si="7775">BS428*AP444</f>
        <v>0</v>
      </c>
      <c r="CI444">
        <f t="shared" ref="CI444" si="7776">BT428*AQ444</f>
        <v>0</v>
      </c>
      <c r="CJ444">
        <f t="shared" ref="CJ444" si="7777">BU428*AR444</f>
        <v>0</v>
      </c>
      <c r="CK444">
        <f t="shared" ref="CK444" si="7778">BV428*AS444</f>
        <v>0</v>
      </c>
      <c r="CL444">
        <f t="shared" ref="CL444" si="7779">BW428*AT444</f>
        <v>0</v>
      </c>
      <c r="CM444">
        <f t="shared" ref="CM444" si="7780">BX428*AU444</f>
        <v>0</v>
      </c>
      <c r="CN444">
        <f t="shared" ref="CN444" si="7781">BY428*AV444</f>
        <v>0</v>
      </c>
      <c r="CO444">
        <f t="shared" ref="CO444" si="7782">BZ428*AW444</f>
        <v>0</v>
      </c>
      <c r="CP444">
        <f t="shared" ref="CP444" si="7783">CA428*AX444</f>
        <v>0</v>
      </c>
      <c r="CQ444">
        <f t="shared" ref="CQ444" si="7784">CB428*AY444</f>
        <v>0</v>
      </c>
      <c r="CR444">
        <f t="shared" ref="CR444" si="7785">CC428*AZ444</f>
        <v>0</v>
      </c>
      <c r="CS444">
        <f t="shared" ref="CS444" si="7786">CD428*BA444</f>
        <v>0</v>
      </c>
      <c r="CT444">
        <f t="shared" ref="CT444" si="7787">CE428*BB444</f>
        <v>0</v>
      </c>
    </row>
    <row r="445" spans="6:98" x14ac:dyDescent="0.3">
      <c r="F445" s="91">
        <f t="shared" ref="F445:H445" si="7788">F444</f>
        <v>80</v>
      </c>
      <c r="G445" s="91">
        <f t="shared" si="7788"/>
        <v>80</v>
      </c>
      <c r="H445" s="4">
        <f t="shared" si="7788"/>
        <v>1</v>
      </c>
      <c r="I445">
        <v>80</v>
      </c>
      <c r="J445" s="48">
        <f t="shared" si="7288"/>
        <v>1</v>
      </c>
      <c r="K445" s="48">
        <f t="shared" si="7552"/>
        <v>0</v>
      </c>
      <c r="L445" s="98">
        <f t="shared" si="7290"/>
        <v>0</v>
      </c>
      <c r="M445" s="48"/>
      <c r="N445" s="48"/>
      <c r="O445" s="48"/>
      <c r="P445" s="48"/>
      <c r="Q445" s="48"/>
      <c r="R445" s="48"/>
      <c r="S445" s="48"/>
      <c r="T445" s="48"/>
      <c r="U445" s="48"/>
      <c r="V445" s="48"/>
      <c r="W445" s="48"/>
      <c r="X445" s="48"/>
      <c r="Y445" s="48"/>
      <c r="Z445" s="48"/>
      <c r="AA445" s="48"/>
      <c r="AB445" s="48"/>
      <c r="AC445" s="48"/>
      <c r="AD445" s="48">
        <f>$J445+$K445+$L445</f>
        <v>1</v>
      </c>
      <c r="AE445" s="48">
        <f t="shared" si="7517"/>
        <v>1</v>
      </c>
      <c r="AF445" s="48">
        <f t="shared" si="7517"/>
        <v>1</v>
      </c>
      <c r="AG445" s="48">
        <f t="shared" si="7517"/>
        <v>1</v>
      </c>
      <c r="AH445" s="48">
        <f t="shared" si="7517"/>
        <v>1</v>
      </c>
      <c r="AI445" s="48">
        <f t="shared" si="7517"/>
        <v>1</v>
      </c>
      <c r="AJ445" s="48">
        <f t="shared" si="7517"/>
        <v>1</v>
      </c>
      <c r="AK445" s="48">
        <f t="shared" si="7517"/>
        <v>1</v>
      </c>
      <c r="AL445" s="48">
        <f t="shared" si="7517"/>
        <v>1</v>
      </c>
      <c r="AM445" s="48">
        <f t="shared" si="7517"/>
        <v>1</v>
      </c>
      <c r="AN445" s="48">
        <f t="shared" si="7517"/>
        <v>1</v>
      </c>
      <c r="AO445" s="48">
        <f t="shared" si="7517"/>
        <v>1</v>
      </c>
      <c r="AP445" s="48">
        <f t="shared" si="7517"/>
        <v>1</v>
      </c>
      <c r="AQ445" s="48">
        <f t="shared" si="7517"/>
        <v>1</v>
      </c>
      <c r="AR445" s="48">
        <f t="shared" si="7517"/>
        <v>1</v>
      </c>
      <c r="AS445" s="48">
        <f t="shared" si="7517"/>
        <v>1</v>
      </c>
      <c r="AT445" s="48">
        <f t="shared" si="7517"/>
        <v>1</v>
      </c>
      <c r="AU445" s="48">
        <f t="shared" si="7517"/>
        <v>1</v>
      </c>
      <c r="AV445" s="48">
        <f t="shared" si="7517"/>
        <v>1</v>
      </c>
      <c r="AW445" s="48">
        <f t="shared" si="7517"/>
        <v>1</v>
      </c>
      <c r="AX445" s="48">
        <f t="shared" si="7517"/>
        <v>1</v>
      </c>
      <c r="AY445" s="48">
        <f t="shared" si="7481"/>
        <v>1</v>
      </c>
      <c r="AZ445" s="48">
        <f t="shared" si="7481"/>
        <v>1</v>
      </c>
      <c r="BA445" s="48">
        <f t="shared" si="7481"/>
        <v>1</v>
      </c>
      <c r="BB445" s="48">
        <f t="shared" si="7481"/>
        <v>1</v>
      </c>
      <c r="BC445" s="48"/>
      <c r="BE445" t="s">
        <v>193</v>
      </c>
      <c r="BV445">
        <f>BF428*AD445</f>
        <v>0</v>
      </c>
      <c r="BW445">
        <f t="shared" ref="BW445" si="7789">BG428*AE445</f>
        <v>3.9107151517190264</v>
      </c>
      <c r="BX445">
        <f t="shared" ref="BX445" si="7790">BH428*AF445</f>
        <v>26.071434344793513</v>
      </c>
      <c r="BY445">
        <f t="shared" ref="BY445" si="7791">BI428*AG445</f>
        <v>65.178585861983777</v>
      </c>
      <c r="BZ445">
        <f t="shared" ref="BZ445" si="7792">BJ428*AH445</f>
        <v>130.35717172396755</v>
      </c>
      <c r="CA445">
        <f t="shared" ref="CA445" si="7793">BK428*AI445</f>
        <v>159.79230317396338</v>
      </c>
      <c r="CB445">
        <f t="shared" ref="CB445" si="7794">BL428*AJ445</f>
        <v>191.20539681283924</v>
      </c>
      <c r="CC445">
        <f t="shared" ref="CC445" si="7795">BM428*AK445</f>
        <v>209.61792294501959</v>
      </c>
      <c r="CD445">
        <f t="shared" ref="CD445" si="7796">BN428*AL445</f>
        <v>211.97330411673235</v>
      </c>
      <c r="CE445">
        <f t="shared" ref="CE445" si="7797">BO428*AM445</f>
        <v>247.05761632908792</v>
      </c>
      <c r="CF445">
        <f t="shared" ref="CF445" si="7798">BP428*AN445</f>
        <v>270.80839586358763</v>
      </c>
      <c r="CG445">
        <f t="shared" ref="CG445" si="7799">BQ428*AO445</f>
        <v>277.49678112341235</v>
      </c>
      <c r="CH445">
        <f t="shared" ref="CH445" si="7800">BR428*AP445</f>
        <v>255.78749889714211</v>
      </c>
      <c r="CI445">
        <f t="shared" ref="CI445" si="7801">BS428*AQ445</f>
        <v>260.94441483561019</v>
      </c>
      <c r="CJ445">
        <f t="shared" ref="CJ445" si="7802">BT428*AR445</f>
        <v>291.96485579316351</v>
      </c>
      <c r="CK445">
        <f t="shared" ref="CK445" si="7803">BU428*AS445</f>
        <v>321.00248116277459</v>
      </c>
      <c r="CL445">
        <f t="shared" ref="CL445" si="7804">BV428*AT445</f>
        <v>347.08123512564231</v>
      </c>
      <c r="CM445">
        <f t="shared" ref="CM445" si="7805">BW428*AU445</f>
        <v>0</v>
      </c>
      <c r="CN445">
        <f t="shared" ref="CN445" si="7806">BX428*AV445</f>
        <v>0</v>
      </c>
      <c r="CO445">
        <f t="shared" ref="CO445" si="7807">BY428*AW445</f>
        <v>0</v>
      </c>
      <c r="CP445">
        <f t="shared" ref="CP445" si="7808">BZ428*AX445</f>
        <v>0</v>
      </c>
      <c r="CQ445">
        <f t="shared" ref="CQ445" si="7809">CA428*AY445</f>
        <v>0</v>
      </c>
      <c r="CR445">
        <f t="shared" ref="CR445" si="7810">CB428*AZ445</f>
        <v>0</v>
      </c>
      <c r="CS445">
        <f t="shared" ref="CS445" si="7811">CC428*BA445</f>
        <v>0</v>
      </c>
      <c r="CT445">
        <f t="shared" ref="CT445" si="7812">CD428*BB445</f>
        <v>0</v>
      </c>
    </row>
    <row r="446" spans="6:98" x14ac:dyDescent="0.3">
      <c r="F446" s="91">
        <f t="shared" ref="F446:H446" si="7813">F445</f>
        <v>80</v>
      </c>
      <c r="G446" s="91">
        <f t="shared" si="7813"/>
        <v>80</v>
      </c>
      <c r="H446" s="4">
        <f t="shared" si="7813"/>
        <v>1</v>
      </c>
      <c r="I446">
        <v>85</v>
      </c>
      <c r="J446" s="48">
        <f t="shared" si="7288"/>
        <v>0</v>
      </c>
      <c r="K446" s="48">
        <f t="shared" si="7552"/>
        <v>0</v>
      </c>
      <c r="L446" s="98">
        <f t="shared" si="7290"/>
        <v>0</v>
      </c>
      <c r="M446" s="48"/>
      <c r="N446" s="48"/>
      <c r="O446" s="48"/>
      <c r="P446" s="48"/>
      <c r="Q446" s="48"/>
      <c r="R446" s="48"/>
      <c r="S446" s="48"/>
      <c r="T446" s="48"/>
      <c r="U446" s="48"/>
      <c r="V446" s="48"/>
      <c r="W446" s="48"/>
      <c r="X446" s="48"/>
      <c r="Y446" s="48"/>
      <c r="Z446" s="48"/>
      <c r="AA446" s="48"/>
      <c r="AB446" s="48"/>
      <c r="AC446" s="48"/>
      <c r="AD446" s="48"/>
      <c r="AE446" s="48">
        <f>$J446+$K446+$L446</f>
        <v>0</v>
      </c>
      <c r="AF446" s="48">
        <f t="shared" si="7517"/>
        <v>0</v>
      </c>
      <c r="AG446" s="48">
        <f t="shared" si="7517"/>
        <v>0</v>
      </c>
      <c r="AH446" s="48">
        <f t="shared" si="7517"/>
        <v>0</v>
      </c>
      <c r="AI446" s="48">
        <f t="shared" si="7517"/>
        <v>0</v>
      </c>
      <c r="AJ446" s="48">
        <f t="shared" si="7517"/>
        <v>0</v>
      </c>
      <c r="AK446" s="48">
        <f t="shared" si="7517"/>
        <v>0</v>
      </c>
      <c r="AL446" s="48">
        <f t="shared" si="7517"/>
        <v>0</v>
      </c>
      <c r="AM446" s="48">
        <f t="shared" si="7517"/>
        <v>0</v>
      </c>
      <c r="AN446" s="48">
        <f t="shared" si="7517"/>
        <v>0</v>
      </c>
      <c r="AO446" s="48">
        <f t="shared" si="7517"/>
        <v>0</v>
      </c>
      <c r="AP446" s="48">
        <f t="shared" ref="AP446:BB461" si="7814">$J446+$K446+$L446</f>
        <v>0</v>
      </c>
      <c r="AQ446" s="48">
        <f t="shared" si="7814"/>
        <v>0</v>
      </c>
      <c r="AR446" s="48">
        <f t="shared" si="7814"/>
        <v>0</v>
      </c>
      <c r="AS446" s="48">
        <f t="shared" si="7814"/>
        <v>0</v>
      </c>
      <c r="AT446" s="48">
        <f t="shared" si="7814"/>
        <v>0</v>
      </c>
      <c r="AU446" s="48">
        <f t="shared" si="7814"/>
        <v>0</v>
      </c>
      <c r="AV446" s="48">
        <f t="shared" si="7814"/>
        <v>0</v>
      </c>
      <c r="AW446" s="48">
        <f t="shared" si="7814"/>
        <v>0</v>
      </c>
      <c r="AX446" s="48">
        <f t="shared" si="7814"/>
        <v>0</v>
      </c>
      <c r="AY446" s="48">
        <f t="shared" si="7481"/>
        <v>0</v>
      </c>
      <c r="AZ446" s="48">
        <f t="shared" si="7481"/>
        <v>0</v>
      </c>
      <c r="BA446" s="48">
        <f t="shared" si="7481"/>
        <v>0</v>
      </c>
      <c r="BB446" s="48">
        <f t="shared" si="7481"/>
        <v>0</v>
      </c>
      <c r="BC446" s="48"/>
      <c r="BE446" t="s">
        <v>194</v>
      </c>
      <c r="BW446">
        <f>BF428*AE446</f>
        <v>0</v>
      </c>
      <c r="BX446">
        <f t="shared" ref="BX446" si="7815">BG428*AF446</f>
        <v>0</v>
      </c>
      <c r="BY446">
        <f t="shared" ref="BY446" si="7816">BH428*AG446</f>
        <v>0</v>
      </c>
      <c r="BZ446">
        <f t="shared" ref="BZ446" si="7817">BI428*AH446</f>
        <v>0</v>
      </c>
      <c r="CA446">
        <f t="shared" ref="CA446" si="7818">BJ428*AI446</f>
        <v>0</v>
      </c>
      <c r="CB446">
        <f t="shared" ref="CB446" si="7819">BK428*AJ446</f>
        <v>0</v>
      </c>
      <c r="CC446">
        <f t="shared" ref="CC446" si="7820">BL428*AK446</f>
        <v>0</v>
      </c>
      <c r="CD446">
        <f t="shared" ref="CD446" si="7821">BM428*AL446</f>
        <v>0</v>
      </c>
      <c r="CE446">
        <f t="shared" ref="CE446" si="7822">BN428*AM446</f>
        <v>0</v>
      </c>
      <c r="CF446">
        <f t="shared" ref="CF446" si="7823">BO428*AN446</f>
        <v>0</v>
      </c>
      <c r="CG446">
        <f t="shared" ref="CG446" si="7824">BP428*AO446</f>
        <v>0</v>
      </c>
      <c r="CH446">
        <f t="shared" ref="CH446" si="7825">BQ428*AP446</f>
        <v>0</v>
      </c>
      <c r="CI446">
        <f t="shared" ref="CI446" si="7826">BR428*AQ446</f>
        <v>0</v>
      </c>
      <c r="CJ446">
        <f t="shared" ref="CJ446" si="7827">BS428*AR446</f>
        <v>0</v>
      </c>
      <c r="CK446">
        <f t="shared" ref="CK446" si="7828">BT428*AS446</f>
        <v>0</v>
      </c>
      <c r="CL446">
        <f t="shared" ref="CL446" si="7829">BU428*AT446</f>
        <v>0</v>
      </c>
      <c r="CM446">
        <f t="shared" ref="CM446" si="7830">BV428*AU446</f>
        <v>0</v>
      </c>
      <c r="CN446">
        <f t="shared" ref="CN446" si="7831">BW428*AV446</f>
        <v>0</v>
      </c>
      <c r="CO446">
        <f t="shared" ref="CO446" si="7832">BX428*AW446</f>
        <v>0</v>
      </c>
      <c r="CP446">
        <f t="shared" ref="CP446" si="7833">BY428*AX446</f>
        <v>0</v>
      </c>
      <c r="CQ446">
        <f t="shared" ref="CQ446" si="7834">BZ428*AY446</f>
        <v>0</v>
      </c>
      <c r="CR446">
        <f t="shared" ref="CR446" si="7835">CA428*AZ446</f>
        <v>0</v>
      </c>
      <c r="CS446">
        <f t="shared" ref="CS446" si="7836">CB428*BA446</f>
        <v>0</v>
      </c>
      <c r="CT446">
        <f t="shared" ref="CT446" si="7837">CC428*BB446</f>
        <v>0</v>
      </c>
    </row>
    <row r="447" spans="6:98" x14ac:dyDescent="0.3">
      <c r="F447" s="91">
        <f t="shared" ref="F447:H447" si="7838">F446</f>
        <v>80</v>
      </c>
      <c r="G447" s="91">
        <f t="shared" si="7838"/>
        <v>80</v>
      </c>
      <c r="H447" s="4">
        <f t="shared" si="7838"/>
        <v>1</v>
      </c>
      <c r="I447">
        <v>90</v>
      </c>
      <c r="J447" s="48">
        <f t="shared" si="7288"/>
        <v>0</v>
      </c>
      <c r="K447" s="48">
        <f t="shared" si="7552"/>
        <v>0</v>
      </c>
      <c r="L447" s="98">
        <f t="shared" si="7290"/>
        <v>0</v>
      </c>
      <c r="M447" s="48"/>
      <c r="N447" s="48"/>
      <c r="O447" s="48"/>
      <c r="P447" s="48"/>
      <c r="Q447" s="48"/>
      <c r="R447" s="48"/>
      <c r="S447" s="48"/>
      <c r="T447" s="48"/>
      <c r="U447" s="48"/>
      <c r="V447" s="48"/>
      <c r="W447" s="48"/>
      <c r="X447" s="48"/>
      <c r="Y447" s="48"/>
      <c r="Z447" s="48"/>
      <c r="AA447" s="48"/>
      <c r="AB447" s="48"/>
      <c r="AC447" s="48"/>
      <c r="AD447" s="48"/>
      <c r="AE447" s="48"/>
      <c r="AF447" s="48">
        <f>$J447+$K447+$L447</f>
        <v>0</v>
      </c>
      <c r="AG447" s="48">
        <f t="shared" ref="AG447:AO455" si="7839">$J447+$K447+$L447</f>
        <v>0</v>
      </c>
      <c r="AH447" s="48">
        <f t="shared" si="7839"/>
        <v>0</v>
      </c>
      <c r="AI447" s="48">
        <f t="shared" si="7839"/>
        <v>0</v>
      </c>
      <c r="AJ447" s="48">
        <f t="shared" si="7839"/>
        <v>0</v>
      </c>
      <c r="AK447" s="48">
        <f t="shared" si="7839"/>
        <v>0</v>
      </c>
      <c r="AL447" s="48">
        <f t="shared" si="7839"/>
        <v>0</v>
      </c>
      <c r="AM447" s="48">
        <f t="shared" si="7839"/>
        <v>0</v>
      </c>
      <c r="AN447" s="48">
        <f t="shared" si="7839"/>
        <v>0</v>
      </c>
      <c r="AO447" s="48">
        <f t="shared" si="7839"/>
        <v>0</v>
      </c>
      <c r="AP447" s="48">
        <f t="shared" si="7814"/>
        <v>0</v>
      </c>
      <c r="AQ447" s="48">
        <f t="shared" si="7814"/>
        <v>0</v>
      </c>
      <c r="AR447" s="48">
        <f t="shared" si="7814"/>
        <v>0</v>
      </c>
      <c r="AS447" s="48">
        <f t="shared" si="7814"/>
        <v>0</v>
      </c>
      <c r="AT447" s="48">
        <f t="shared" si="7814"/>
        <v>0</v>
      </c>
      <c r="AU447" s="48">
        <f t="shared" si="7814"/>
        <v>0</v>
      </c>
      <c r="AV447" s="48">
        <f t="shared" si="7814"/>
        <v>0</v>
      </c>
      <c r="AW447" s="48">
        <f t="shared" si="7814"/>
        <v>0</v>
      </c>
      <c r="AX447" s="48">
        <f t="shared" si="7814"/>
        <v>0</v>
      </c>
      <c r="AY447" s="48">
        <f t="shared" si="7481"/>
        <v>0</v>
      </c>
      <c r="AZ447" s="48">
        <f t="shared" si="7481"/>
        <v>0</v>
      </c>
      <c r="BA447" s="48">
        <f t="shared" si="7481"/>
        <v>0</v>
      </c>
      <c r="BB447" s="48">
        <f t="shared" si="7481"/>
        <v>0</v>
      </c>
      <c r="BC447" s="48"/>
      <c r="BE447" t="s">
        <v>195</v>
      </c>
      <c r="BX447">
        <f>BF428*AF447</f>
        <v>0</v>
      </c>
      <c r="BY447">
        <f t="shared" ref="BY447" si="7840">BG428*AG447</f>
        <v>0</v>
      </c>
      <c r="BZ447">
        <f t="shared" ref="BZ447" si="7841">BH428*AH447</f>
        <v>0</v>
      </c>
      <c r="CA447">
        <f t="shared" ref="CA447" si="7842">BI428*AI447</f>
        <v>0</v>
      </c>
      <c r="CB447">
        <f t="shared" ref="CB447" si="7843">BJ428*AJ447</f>
        <v>0</v>
      </c>
      <c r="CC447">
        <f t="shared" ref="CC447" si="7844">BK428*AK447</f>
        <v>0</v>
      </c>
      <c r="CD447">
        <f t="shared" ref="CD447" si="7845">BL428*AL447</f>
        <v>0</v>
      </c>
      <c r="CE447">
        <f t="shared" ref="CE447" si="7846">BM428*AM447</f>
        <v>0</v>
      </c>
      <c r="CF447">
        <f t="shared" ref="CF447" si="7847">BN428*AN447</f>
        <v>0</v>
      </c>
      <c r="CG447">
        <f t="shared" ref="CG447" si="7848">BO428*AO447</f>
        <v>0</v>
      </c>
      <c r="CH447">
        <f t="shared" ref="CH447" si="7849">BP428*AP447</f>
        <v>0</v>
      </c>
      <c r="CI447">
        <f t="shared" ref="CI447" si="7850">BQ428*AQ447</f>
        <v>0</v>
      </c>
      <c r="CJ447">
        <f t="shared" ref="CJ447" si="7851">BR428*AR447</f>
        <v>0</v>
      </c>
      <c r="CK447">
        <f t="shared" ref="CK447" si="7852">BS428*AS447</f>
        <v>0</v>
      </c>
      <c r="CL447">
        <f t="shared" ref="CL447" si="7853">BT428*AT447</f>
        <v>0</v>
      </c>
      <c r="CM447">
        <f t="shared" ref="CM447" si="7854">BU428*AU447</f>
        <v>0</v>
      </c>
      <c r="CN447">
        <f t="shared" ref="CN447" si="7855">BV428*AV447</f>
        <v>0</v>
      </c>
      <c r="CO447">
        <f t="shared" ref="CO447" si="7856">BW428*AW447</f>
        <v>0</v>
      </c>
      <c r="CP447">
        <f t="shared" ref="CP447" si="7857">BX428*AX447</f>
        <v>0</v>
      </c>
      <c r="CQ447">
        <f t="shared" ref="CQ447" si="7858">BY428*AY447</f>
        <v>0</v>
      </c>
      <c r="CR447">
        <f t="shared" ref="CR447" si="7859">BZ428*AZ447</f>
        <v>0</v>
      </c>
      <c r="CS447">
        <f t="shared" ref="CS447" si="7860">CA428*BA447</f>
        <v>0</v>
      </c>
      <c r="CT447">
        <f t="shared" ref="CT447" si="7861">CB428*BB447</f>
        <v>0</v>
      </c>
    </row>
    <row r="448" spans="6:98" x14ac:dyDescent="0.3">
      <c r="F448" s="91">
        <f t="shared" ref="F448:H448" si="7862">F447</f>
        <v>80</v>
      </c>
      <c r="G448" s="91">
        <f t="shared" si="7862"/>
        <v>80</v>
      </c>
      <c r="H448" s="4">
        <f t="shared" si="7862"/>
        <v>1</v>
      </c>
      <c r="I448">
        <v>95</v>
      </c>
      <c r="J448" s="48">
        <f t="shared" si="7288"/>
        <v>0</v>
      </c>
      <c r="K448" s="48">
        <f t="shared" si="7552"/>
        <v>0</v>
      </c>
      <c r="L448" s="98">
        <f t="shared" si="7290"/>
        <v>0</v>
      </c>
      <c r="M448" s="48"/>
      <c r="N448" s="48"/>
      <c r="O448" s="48"/>
      <c r="P448" s="48"/>
      <c r="Q448" s="48"/>
      <c r="R448" s="48"/>
      <c r="S448" s="48"/>
      <c r="T448" s="48"/>
      <c r="U448" s="48"/>
      <c r="V448" s="48"/>
      <c r="W448" s="48"/>
      <c r="X448" s="48"/>
      <c r="Y448" s="48"/>
      <c r="Z448" s="48"/>
      <c r="AA448" s="48"/>
      <c r="AB448" s="48"/>
      <c r="AC448" s="48"/>
      <c r="AD448" s="48"/>
      <c r="AE448" s="48"/>
      <c r="AF448" s="48"/>
      <c r="AG448" s="48">
        <f>$J448+$K448+$L448</f>
        <v>0</v>
      </c>
      <c r="AH448" s="48">
        <f t="shared" si="7839"/>
        <v>0</v>
      </c>
      <c r="AI448" s="48">
        <f t="shared" si="7839"/>
        <v>0</v>
      </c>
      <c r="AJ448" s="48">
        <f t="shared" si="7839"/>
        <v>0</v>
      </c>
      <c r="AK448" s="48">
        <f t="shared" si="7839"/>
        <v>0</v>
      </c>
      <c r="AL448" s="48">
        <f t="shared" si="7839"/>
        <v>0</v>
      </c>
      <c r="AM448" s="48">
        <f t="shared" si="7839"/>
        <v>0</v>
      </c>
      <c r="AN448" s="48">
        <f t="shared" si="7839"/>
        <v>0</v>
      </c>
      <c r="AO448" s="48">
        <f t="shared" si="7839"/>
        <v>0</v>
      </c>
      <c r="AP448" s="48">
        <f t="shared" si="7814"/>
        <v>0</v>
      </c>
      <c r="AQ448" s="48">
        <f t="shared" si="7814"/>
        <v>0</v>
      </c>
      <c r="AR448" s="48">
        <f t="shared" si="7814"/>
        <v>0</v>
      </c>
      <c r="AS448" s="48">
        <f t="shared" si="7814"/>
        <v>0</v>
      </c>
      <c r="AT448" s="48">
        <f t="shared" si="7814"/>
        <v>0</v>
      </c>
      <c r="AU448" s="48">
        <f t="shared" si="7814"/>
        <v>0</v>
      </c>
      <c r="AV448" s="48">
        <f t="shared" si="7814"/>
        <v>0</v>
      </c>
      <c r="AW448" s="48">
        <f t="shared" si="7814"/>
        <v>0</v>
      </c>
      <c r="AX448" s="48">
        <f t="shared" si="7814"/>
        <v>0</v>
      </c>
      <c r="AY448" s="48">
        <f t="shared" si="7481"/>
        <v>0</v>
      </c>
      <c r="AZ448" s="48">
        <f t="shared" si="7481"/>
        <v>0</v>
      </c>
      <c r="BA448" s="48">
        <f t="shared" si="7481"/>
        <v>0</v>
      </c>
      <c r="BB448" s="48">
        <f t="shared" si="7481"/>
        <v>0</v>
      </c>
      <c r="BC448" s="48"/>
      <c r="BE448" t="s">
        <v>196</v>
      </c>
      <c r="BY448">
        <f>BF428*AG448</f>
        <v>0</v>
      </c>
      <c r="BZ448">
        <f t="shared" ref="BZ448" si="7863">BG428*AH448</f>
        <v>0</v>
      </c>
      <c r="CA448">
        <f t="shared" ref="CA448" si="7864">BH428*AI448</f>
        <v>0</v>
      </c>
      <c r="CB448">
        <f t="shared" ref="CB448" si="7865">BI428*AJ448</f>
        <v>0</v>
      </c>
      <c r="CC448">
        <f t="shared" ref="CC448" si="7866">BJ428*AK448</f>
        <v>0</v>
      </c>
      <c r="CD448">
        <f t="shared" ref="CD448" si="7867">BK428*AL448</f>
        <v>0</v>
      </c>
      <c r="CE448">
        <f t="shared" ref="CE448" si="7868">BL428*AM448</f>
        <v>0</v>
      </c>
      <c r="CF448">
        <f t="shared" ref="CF448" si="7869">BM428*AN448</f>
        <v>0</v>
      </c>
      <c r="CG448">
        <f t="shared" ref="CG448" si="7870">BN428*AO448</f>
        <v>0</v>
      </c>
      <c r="CH448">
        <f t="shared" ref="CH448" si="7871">BO428*AP448</f>
        <v>0</v>
      </c>
      <c r="CI448">
        <f t="shared" ref="CI448" si="7872">BP428*AQ448</f>
        <v>0</v>
      </c>
      <c r="CJ448">
        <f t="shared" ref="CJ448" si="7873">BQ428*AR448</f>
        <v>0</v>
      </c>
      <c r="CK448">
        <f t="shared" ref="CK448" si="7874">BR428*AS448</f>
        <v>0</v>
      </c>
      <c r="CL448">
        <f t="shared" ref="CL448" si="7875">BS428*AT448</f>
        <v>0</v>
      </c>
      <c r="CM448">
        <f t="shared" ref="CM448" si="7876">BT428*AU448</f>
        <v>0</v>
      </c>
      <c r="CN448">
        <f t="shared" ref="CN448" si="7877">BU428*AV448</f>
        <v>0</v>
      </c>
      <c r="CO448">
        <f t="shared" ref="CO448" si="7878">BV428*AW448</f>
        <v>0</v>
      </c>
      <c r="CP448">
        <f t="shared" ref="CP448" si="7879">BW428*AX448</f>
        <v>0</v>
      </c>
      <c r="CQ448">
        <f t="shared" ref="CQ448" si="7880">BX428*AY448</f>
        <v>0</v>
      </c>
      <c r="CR448">
        <f t="shared" ref="CR448" si="7881">BY428*AZ448</f>
        <v>0</v>
      </c>
      <c r="CS448">
        <f t="shared" ref="CS448" si="7882">BZ428*BA448</f>
        <v>0</v>
      </c>
      <c r="CT448">
        <f t="shared" ref="CT448" si="7883">CA428*BB448</f>
        <v>0</v>
      </c>
    </row>
    <row r="449" spans="6:98" x14ac:dyDescent="0.3">
      <c r="F449" s="91">
        <f t="shared" ref="F449:H449" si="7884">F448</f>
        <v>80</v>
      </c>
      <c r="G449" s="91">
        <f t="shared" si="7884"/>
        <v>80</v>
      </c>
      <c r="H449" s="4">
        <f t="shared" si="7884"/>
        <v>1</v>
      </c>
      <c r="I449">
        <v>100</v>
      </c>
      <c r="J449" s="48">
        <f t="shared" si="7288"/>
        <v>0</v>
      </c>
      <c r="K449" s="48">
        <f t="shared" si="7552"/>
        <v>0</v>
      </c>
      <c r="L449" s="98">
        <f t="shared" si="7290"/>
        <v>0</v>
      </c>
      <c r="M449" s="48"/>
      <c r="N449" s="48"/>
      <c r="O449" s="48"/>
      <c r="P449" s="48"/>
      <c r="Q449" s="48"/>
      <c r="R449" s="48"/>
      <c r="S449" s="48"/>
      <c r="T449" s="48"/>
      <c r="U449" s="48"/>
      <c r="V449" s="48"/>
      <c r="W449" s="48"/>
      <c r="X449" s="48"/>
      <c r="Y449" s="48"/>
      <c r="Z449" s="48"/>
      <c r="AA449" s="48"/>
      <c r="AB449" s="48"/>
      <c r="AC449" s="48"/>
      <c r="AD449" s="48"/>
      <c r="AE449" s="48"/>
      <c r="AF449" s="48"/>
      <c r="AG449" s="48"/>
      <c r="AH449" s="48">
        <f>$J449+$K449+$L449</f>
        <v>0</v>
      </c>
      <c r="AI449" s="48">
        <f t="shared" si="7839"/>
        <v>0</v>
      </c>
      <c r="AJ449" s="48">
        <f t="shared" si="7839"/>
        <v>0</v>
      </c>
      <c r="AK449" s="48">
        <f t="shared" si="7839"/>
        <v>0</v>
      </c>
      <c r="AL449" s="48">
        <f t="shared" si="7839"/>
        <v>0</v>
      </c>
      <c r="AM449" s="48">
        <f t="shared" si="7839"/>
        <v>0</v>
      </c>
      <c r="AN449" s="48">
        <f t="shared" si="7839"/>
        <v>0</v>
      </c>
      <c r="AO449" s="48">
        <f t="shared" si="7839"/>
        <v>0</v>
      </c>
      <c r="AP449" s="48">
        <f t="shared" si="7814"/>
        <v>0</v>
      </c>
      <c r="AQ449" s="48">
        <f t="shared" si="7814"/>
        <v>0</v>
      </c>
      <c r="AR449" s="48">
        <f t="shared" si="7814"/>
        <v>0</v>
      </c>
      <c r="AS449" s="48">
        <f t="shared" si="7814"/>
        <v>0</v>
      </c>
      <c r="AT449" s="48">
        <f t="shared" si="7814"/>
        <v>0</v>
      </c>
      <c r="AU449" s="48">
        <f t="shared" si="7814"/>
        <v>0</v>
      </c>
      <c r="AV449" s="48">
        <f t="shared" si="7814"/>
        <v>0</v>
      </c>
      <c r="AW449" s="48">
        <f t="shared" si="7814"/>
        <v>0</v>
      </c>
      <c r="AX449" s="48">
        <f t="shared" si="7814"/>
        <v>0</v>
      </c>
      <c r="AY449" s="48">
        <f t="shared" si="7481"/>
        <v>0</v>
      </c>
      <c r="AZ449" s="48">
        <f t="shared" si="7481"/>
        <v>0</v>
      </c>
      <c r="BA449" s="48">
        <f t="shared" si="7481"/>
        <v>0</v>
      </c>
      <c r="BB449" s="48">
        <f t="shared" si="7481"/>
        <v>0</v>
      </c>
      <c r="BC449" s="48"/>
      <c r="BE449" t="s">
        <v>197</v>
      </c>
      <c r="BZ449">
        <f>BF428*AH449</f>
        <v>0</v>
      </c>
      <c r="CA449">
        <f t="shared" ref="CA449" si="7885">BG428*AI449</f>
        <v>0</v>
      </c>
      <c r="CB449">
        <f t="shared" ref="CB449" si="7886">BH428*AJ449</f>
        <v>0</v>
      </c>
      <c r="CC449">
        <f t="shared" ref="CC449" si="7887">BI428*AK449</f>
        <v>0</v>
      </c>
      <c r="CD449">
        <f t="shared" ref="CD449" si="7888">BJ428*AL449</f>
        <v>0</v>
      </c>
      <c r="CE449">
        <f t="shared" ref="CE449" si="7889">BK428*AM449</f>
        <v>0</v>
      </c>
      <c r="CF449">
        <f t="shared" ref="CF449" si="7890">BL428*AN449</f>
        <v>0</v>
      </c>
      <c r="CG449">
        <f t="shared" ref="CG449" si="7891">BM428*AO449</f>
        <v>0</v>
      </c>
      <c r="CH449">
        <f t="shared" ref="CH449" si="7892">BN428*AP449</f>
        <v>0</v>
      </c>
      <c r="CI449">
        <f t="shared" ref="CI449" si="7893">BO428*AQ449</f>
        <v>0</v>
      </c>
      <c r="CJ449">
        <f t="shared" ref="CJ449" si="7894">BP428*AR449</f>
        <v>0</v>
      </c>
      <c r="CK449">
        <f t="shared" ref="CK449" si="7895">BQ428*AS449</f>
        <v>0</v>
      </c>
      <c r="CL449">
        <f t="shared" ref="CL449" si="7896">BR428*AT449</f>
        <v>0</v>
      </c>
      <c r="CM449">
        <f t="shared" ref="CM449" si="7897">BS428*AU449</f>
        <v>0</v>
      </c>
      <c r="CN449">
        <f t="shared" ref="CN449" si="7898">BT428*AV449</f>
        <v>0</v>
      </c>
      <c r="CO449">
        <f t="shared" ref="CO449" si="7899">BU428*AW449</f>
        <v>0</v>
      </c>
      <c r="CP449">
        <f t="shared" ref="CP449" si="7900">BV428*AX449</f>
        <v>0</v>
      </c>
      <c r="CQ449">
        <f t="shared" ref="CQ449" si="7901">BW428*AY449</f>
        <v>0</v>
      </c>
      <c r="CR449">
        <f t="shared" ref="CR449" si="7902">BX428*AZ449</f>
        <v>0</v>
      </c>
      <c r="CS449">
        <f t="shared" ref="CS449" si="7903">BY428*BA449</f>
        <v>0</v>
      </c>
      <c r="CT449">
        <f t="shared" ref="CT449" si="7904">BZ428*BB449</f>
        <v>0</v>
      </c>
    </row>
    <row r="450" spans="6:98" x14ac:dyDescent="0.3">
      <c r="F450" s="91">
        <f t="shared" ref="F450:H450" si="7905">F449</f>
        <v>80</v>
      </c>
      <c r="G450" s="91">
        <f t="shared" si="7905"/>
        <v>80</v>
      </c>
      <c r="H450" s="4">
        <f t="shared" si="7905"/>
        <v>1</v>
      </c>
      <c r="I450">
        <v>105</v>
      </c>
      <c r="J450" s="48">
        <f t="shared" si="7288"/>
        <v>0</v>
      </c>
      <c r="K450" s="48">
        <f t="shared" si="7552"/>
        <v>0</v>
      </c>
      <c r="L450" s="98">
        <f t="shared" si="7290"/>
        <v>0</v>
      </c>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f>$J450+$K450+$L450</f>
        <v>0</v>
      </c>
      <c r="AJ450" s="48">
        <f t="shared" si="7839"/>
        <v>0</v>
      </c>
      <c r="AK450" s="48">
        <f t="shared" si="7839"/>
        <v>0</v>
      </c>
      <c r="AL450" s="48">
        <f t="shared" si="7839"/>
        <v>0</v>
      </c>
      <c r="AM450" s="48">
        <f t="shared" si="7839"/>
        <v>0</v>
      </c>
      <c r="AN450" s="48">
        <f t="shared" si="7839"/>
        <v>0</v>
      </c>
      <c r="AO450" s="48">
        <f t="shared" si="7839"/>
        <v>0</v>
      </c>
      <c r="AP450" s="48">
        <f t="shared" si="7814"/>
        <v>0</v>
      </c>
      <c r="AQ450" s="48">
        <f t="shared" si="7814"/>
        <v>0</v>
      </c>
      <c r="AR450" s="48">
        <f t="shared" si="7814"/>
        <v>0</v>
      </c>
      <c r="AS450" s="48">
        <f t="shared" si="7814"/>
        <v>0</v>
      </c>
      <c r="AT450" s="48">
        <f t="shared" si="7814"/>
        <v>0</v>
      </c>
      <c r="AU450" s="48">
        <f t="shared" si="7814"/>
        <v>0</v>
      </c>
      <c r="AV450" s="48">
        <f t="shared" si="7814"/>
        <v>0</v>
      </c>
      <c r="AW450" s="48">
        <f t="shared" si="7814"/>
        <v>0</v>
      </c>
      <c r="AX450" s="48">
        <f t="shared" si="7814"/>
        <v>0</v>
      </c>
      <c r="AY450" s="48">
        <f t="shared" si="7481"/>
        <v>0</v>
      </c>
      <c r="AZ450" s="48">
        <f t="shared" si="7481"/>
        <v>0</v>
      </c>
      <c r="BA450" s="48">
        <f t="shared" si="7481"/>
        <v>0</v>
      </c>
      <c r="BB450" s="48">
        <f t="shared" si="7481"/>
        <v>0</v>
      </c>
      <c r="BC450" s="48"/>
      <c r="BE450" t="s">
        <v>198</v>
      </c>
      <c r="CA450">
        <f>BF428*AI450</f>
        <v>0</v>
      </c>
      <c r="CB450">
        <f t="shared" ref="CB450" si="7906">BG428*AJ450</f>
        <v>0</v>
      </c>
      <c r="CC450">
        <f t="shared" ref="CC450" si="7907">BH428*AK450</f>
        <v>0</v>
      </c>
      <c r="CD450">
        <f t="shared" ref="CD450" si="7908">BI428*AL450</f>
        <v>0</v>
      </c>
      <c r="CE450">
        <f t="shared" ref="CE450" si="7909">BJ428*AM450</f>
        <v>0</v>
      </c>
      <c r="CF450">
        <f t="shared" ref="CF450" si="7910">BK428*AN450</f>
        <v>0</v>
      </c>
      <c r="CG450">
        <f t="shared" ref="CG450" si="7911">BL428*AO450</f>
        <v>0</v>
      </c>
      <c r="CH450">
        <f t="shared" ref="CH450" si="7912">BM428*AP450</f>
        <v>0</v>
      </c>
      <c r="CI450">
        <f t="shared" ref="CI450" si="7913">BN428*AQ450</f>
        <v>0</v>
      </c>
      <c r="CJ450">
        <f t="shared" ref="CJ450" si="7914">BO428*AR450</f>
        <v>0</v>
      </c>
      <c r="CK450">
        <f t="shared" ref="CK450" si="7915">BP428*AS450</f>
        <v>0</v>
      </c>
      <c r="CL450">
        <f t="shared" ref="CL450" si="7916">BQ428*AT450</f>
        <v>0</v>
      </c>
      <c r="CM450">
        <f t="shared" ref="CM450" si="7917">BR428*AU450</f>
        <v>0</v>
      </c>
      <c r="CN450">
        <f t="shared" ref="CN450" si="7918">BS428*AV450</f>
        <v>0</v>
      </c>
      <c r="CO450">
        <f t="shared" ref="CO450" si="7919">BT428*AW450</f>
        <v>0</v>
      </c>
      <c r="CP450">
        <f t="shared" ref="CP450" si="7920">BU428*AX450</f>
        <v>0</v>
      </c>
      <c r="CQ450">
        <f t="shared" ref="CQ450" si="7921">BV428*AY450</f>
        <v>0</v>
      </c>
      <c r="CR450">
        <f t="shared" ref="CR450" si="7922">BW428*AZ450</f>
        <v>0</v>
      </c>
      <c r="CS450">
        <f t="shared" ref="CS450" si="7923">BX428*BA450</f>
        <v>0</v>
      </c>
      <c r="CT450">
        <f t="shared" ref="CT450" si="7924">BY428*BB450</f>
        <v>0</v>
      </c>
    </row>
    <row r="451" spans="6:98" x14ac:dyDescent="0.3">
      <c r="F451" s="91">
        <f t="shared" ref="F451:H451" si="7925">F450</f>
        <v>80</v>
      </c>
      <c r="G451" s="91">
        <f t="shared" si="7925"/>
        <v>80</v>
      </c>
      <c r="H451" s="4">
        <f t="shared" si="7925"/>
        <v>1</v>
      </c>
      <c r="I451">
        <v>110</v>
      </c>
      <c r="J451" s="48">
        <f t="shared" si="7288"/>
        <v>0</v>
      </c>
      <c r="K451" s="48">
        <f t="shared" si="7552"/>
        <v>0</v>
      </c>
      <c r="L451" s="98">
        <f t="shared" si="7290"/>
        <v>0</v>
      </c>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f>$J451+$K451+$L451</f>
        <v>0</v>
      </c>
      <c r="AK451" s="48">
        <f t="shared" si="7839"/>
        <v>0</v>
      </c>
      <c r="AL451" s="48">
        <f t="shared" si="7839"/>
        <v>0</v>
      </c>
      <c r="AM451" s="48">
        <f t="shared" si="7839"/>
        <v>0</v>
      </c>
      <c r="AN451" s="48">
        <f t="shared" si="7839"/>
        <v>0</v>
      </c>
      <c r="AO451" s="48">
        <f t="shared" si="7839"/>
        <v>0</v>
      </c>
      <c r="AP451" s="48">
        <f t="shared" si="7814"/>
        <v>0</v>
      </c>
      <c r="AQ451" s="48">
        <f t="shared" si="7814"/>
        <v>0</v>
      </c>
      <c r="AR451" s="48">
        <f t="shared" si="7814"/>
        <v>0</v>
      </c>
      <c r="AS451" s="48">
        <f t="shared" si="7814"/>
        <v>0</v>
      </c>
      <c r="AT451" s="48">
        <f t="shared" si="7814"/>
        <v>0</v>
      </c>
      <c r="AU451" s="48">
        <f t="shared" si="7814"/>
        <v>0</v>
      </c>
      <c r="AV451" s="48">
        <f t="shared" si="7814"/>
        <v>0</v>
      </c>
      <c r="AW451" s="48">
        <f t="shared" si="7814"/>
        <v>0</v>
      </c>
      <c r="AX451" s="48">
        <f t="shared" si="7814"/>
        <v>0</v>
      </c>
      <c r="AY451" s="48">
        <f t="shared" si="7814"/>
        <v>0</v>
      </c>
      <c r="AZ451" s="48">
        <f t="shared" si="7814"/>
        <v>0</v>
      </c>
      <c r="BA451" s="48">
        <f t="shared" si="7814"/>
        <v>0</v>
      </c>
      <c r="BB451" s="48">
        <f t="shared" si="7814"/>
        <v>0</v>
      </c>
      <c r="BC451" s="48"/>
      <c r="BE451" t="s">
        <v>199</v>
      </c>
      <c r="CB451">
        <f>BF428*AJ451</f>
        <v>0</v>
      </c>
      <c r="CC451">
        <f t="shared" ref="CC451" si="7926">BG428*AK451</f>
        <v>0</v>
      </c>
      <c r="CD451">
        <f t="shared" ref="CD451" si="7927">BH428*AL451</f>
        <v>0</v>
      </c>
      <c r="CE451">
        <f t="shared" ref="CE451" si="7928">BI428*AM451</f>
        <v>0</v>
      </c>
      <c r="CF451">
        <f t="shared" ref="CF451" si="7929">BJ428*AN451</f>
        <v>0</v>
      </c>
      <c r="CG451">
        <f t="shared" ref="CG451" si="7930">BK428*AO451</f>
        <v>0</v>
      </c>
      <c r="CH451">
        <f t="shared" ref="CH451" si="7931">BL428*AP451</f>
        <v>0</v>
      </c>
      <c r="CI451">
        <f t="shared" ref="CI451" si="7932">BM428*AQ451</f>
        <v>0</v>
      </c>
      <c r="CJ451">
        <f t="shared" ref="CJ451" si="7933">BN428*AR451</f>
        <v>0</v>
      </c>
      <c r="CK451">
        <f t="shared" ref="CK451" si="7934">BO428*AS451</f>
        <v>0</v>
      </c>
      <c r="CL451">
        <f t="shared" ref="CL451" si="7935">BP428*AT451</f>
        <v>0</v>
      </c>
      <c r="CM451">
        <f t="shared" ref="CM451" si="7936">BQ428*AU451</f>
        <v>0</v>
      </c>
      <c r="CN451">
        <f t="shared" ref="CN451" si="7937">BR428*AV451</f>
        <v>0</v>
      </c>
      <c r="CO451">
        <f t="shared" ref="CO451" si="7938">BS428*AW451</f>
        <v>0</v>
      </c>
      <c r="CP451">
        <f t="shared" ref="CP451" si="7939">BT428*AX451</f>
        <v>0</v>
      </c>
      <c r="CQ451">
        <f t="shared" ref="CQ451" si="7940">BU428*AY451</f>
        <v>0</v>
      </c>
      <c r="CR451">
        <f t="shared" ref="CR451" si="7941">BV428*AZ451</f>
        <v>0</v>
      </c>
      <c r="CS451">
        <f t="shared" ref="CS451" si="7942">BW428*BA451</f>
        <v>0</v>
      </c>
      <c r="CT451">
        <f t="shared" ref="CT451" si="7943">BX428*BB451</f>
        <v>0</v>
      </c>
    </row>
    <row r="452" spans="6:98" x14ac:dyDescent="0.3">
      <c r="F452" s="91">
        <f t="shared" ref="F452:H452" si="7944">F451</f>
        <v>80</v>
      </c>
      <c r="G452" s="91">
        <f t="shared" si="7944"/>
        <v>80</v>
      </c>
      <c r="H452" s="4">
        <f t="shared" si="7944"/>
        <v>1</v>
      </c>
      <c r="I452">
        <v>115</v>
      </c>
      <c r="J452" s="48">
        <f t="shared" si="7288"/>
        <v>0</v>
      </c>
      <c r="K452" s="48">
        <f t="shared" si="7552"/>
        <v>0</v>
      </c>
      <c r="L452" s="98">
        <f t="shared" si="7290"/>
        <v>0</v>
      </c>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f>$J452+$K452+$L452</f>
        <v>0</v>
      </c>
      <c r="AL452" s="48">
        <f t="shared" si="7839"/>
        <v>0</v>
      </c>
      <c r="AM452" s="48">
        <f t="shared" si="7839"/>
        <v>0</v>
      </c>
      <c r="AN452" s="48">
        <f t="shared" si="7839"/>
        <v>0</v>
      </c>
      <c r="AO452" s="48">
        <f t="shared" si="7839"/>
        <v>0</v>
      </c>
      <c r="AP452" s="48">
        <f t="shared" si="7814"/>
        <v>0</v>
      </c>
      <c r="AQ452" s="48">
        <f t="shared" si="7814"/>
        <v>0</v>
      </c>
      <c r="AR452" s="48">
        <f t="shared" si="7814"/>
        <v>0</v>
      </c>
      <c r="AS452" s="48">
        <f t="shared" si="7814"/>
        <v>0</v>
      </c>
      <c r="AT452" s="48">
        <f t="shared" si="7814"/>
        <v>0</v>
      </c>
      <c r="AU452" s="48">
        <f t="shared" si="7814"/>
        <v>0</v>
      </c>
      <c r="AV452" s="48">
        <f t="shared" si="7814"/>
        <v>0</v>
      </c>
      <c r="AW452" s="48">
        <f t="shared" si="7814"/>
        <v>0</v>
      </c>
      <c r="AX452" s="48">
        <f t="shared" si="7814"/>
        <v>0</v>
      </c>
      <c r="AY452" s="48">
        <f t="shared" si="7814"/>
        <v>0</v>
      </c>
      <c r="AZ452" s="48">
        <f t="shared" si="7814"/>
        <v>0</v>
      </c>
      <c r="BA452" s="48">
        <f t="shared" si="7814"/>
        <v>0</v>
      </c>
      <c r="BB452" s="48">
        <f t="shared" si="7814"/>
        <v>0</v>
      </c>
      <c r="BC452" s="48"/>
      <c r="BE452" t="s">
        <v>200</v>
      </c>
      <c r="CC452">
        <f>BF428*AK452</f>
        <v>0</v>
      </c>
      <c r="CD452">
        <f t="shared" ref="CD452" si="7945">BG428*AL452</f>
        <v>0</v>
      </c>
      <c r="CE452">
        <f t="shared" ref="CE452" si="7946">BH428*AM452</f>
        <v>0</v>
      </c>
      <c r="CF452">
        <f t="shared" ref="CF452" si="7947">BI428*AN452</f>
        <v>0</v>
      </c>
      <c r="CG452">
        <f t="shared" ref="CG452" si="7948">BJ428*AO452</f>
        <v>0</v>
      </c>
      <c r="CH452">
        <f t="shared" ref="CH452" si="7949">BK428*AP452</f>
        <v>0</v>
      </c>
      <c r="CI452">
        <f t="shared" ref="CI452" si="7950">BL428*AQ452</f>
        <v>0</v>
      </c>
      <c r="CJ452">
        <f t="shared" ref="CJ452" si="7951">BM428*AR452</f>
        <v>0</v>
      </c>
      <c r="CK452">
        <f t="shared" ref="CK452" si="7952">BN428*AS452</f>
        <v>0</v>
      </c>
      <c r="CL452">
        <f t="shared" ref="CL452" si="7953">BO428*AT452</f>
        <v>0</v>
      </c>
      <c r="CM452">
        <f t="shared" ref="CM452" si="7954">BP428*AU452</f>
        <v>0</v>
      </c>
      <c r="CN452">
        <f t="shared" ref="CN452" si="7955">BQ428*AV452</f>
        <v>0</v>
      </c>
      <c r="CO452">
        <f t="shared" ref="CO452" si="7956">BR428*AW452</f>
        <v>0</v>
      </c>
      <c r="CP452">
        <f t="shared" ref="CP452" si="7957">BS428*AX452</f>
        <v>0</v>
      </c>
      <c r="CQ452">
        <f t="shared" ref="CQ452" si="7958">BT428*AY452</f>
        <v>0</v>
      </c>
      <c r="CR452">
        <f t="shared" ref="CR452" si="7959">BU428*AZ452</f>
        <v>0</v>
      </c>
      <c r="CS452">
        <f t="shared" ref="CS452" si="7960">BV428*BA452</f>
        <v>0</v>
      </c>
      <c r="CT452">
        <f t="shared" ref="CT452" si="7961">BW428*BB452</f>
        <v>0</v>
      </c>
    </row>
    <row r="453" spans="6:98" x14ac:dyDescent="0.3">
      <c r="F453" s="91">
        <f t="shared" ref="F453:H453" si="7962">F452</f>
        <v>80</v>
      </c>
      <c r="G453" s="91">
        <f t="shared" si="7962"/>
        <v>80</v>
      </c>
      <c r="H453" s="4">
        <f t="shared" si="7962"/>
        <v>1</v>
      </c>
      <c r="I453">
        <v>120</v>
      </c>
      <c r="J453" s="48">
        <f t="shared" si="7288"/>
        <v>0</v>
      </c>
      <c r="K453" s="48">
        <f>IF(IF(AND(I453&gt;=(F453*2),I453&lt;=G453+F453+(G453-F453+5)+1),((H453)^2)*(I454-F453*2)/5,0)&lt;=H453,IF(AND(I453&gt;=(F453*2),I453&lt;=G453+F453+(G453-F453+5)+1),((H453)^2)*(I454-F453*2)/5,0),(K452-H453^2))</f>
        <v>0</v>
      </c>
      <c r="L453" s="98">
        <f t="shared" si="7290"/>
        <v>0</v>
      </c>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f>$J453+$K453+$L453</f>
        <v>0</v>
      </c>
      <c r="AM453" s="48">
        <f t="shared" si="7839"/>
        <v>0</v>
      </c>
      <c r="AN453" s="48">
        <f t="shared" si="7839"/>
        <v>0</v>
      </c>
      <c r="AO453" s="48">
        <f t="shared" si="7839"/>
        <v>0</v>
      </c>
      <c r="AP453" s="48">
        <f t="shared" si="7814"/>
        <v>0</v>
      </c>
      <c r="AQ453" s="48">
        <f t="shared" si="7814"/>
        <v>0</v>
      </c>
      <c r="AR453" s="48">
        <f t="shared" si="7814"/>
        <v>0</v>
      </c>
      <c r="AS453" s="48">
        <f t="shared" si="7814"/>
        <v>0</v>
      </c>
      <c r="AT453" s="48">
        <f t="shared" si="7814"/>
        <v>0</v>
      </c>
      <c r="AU453" s="48">
        <f t="shared" si="7814"/>
        <v>0</v>
      </c>
      <c r="AV453" s="48">
        <f t="shared" si="7814"/>
        <v>0</v>
      </c>
      <c r="AW453" s="48">
        <f t="shared" si="7814"/>
        <v>0</v>
      </c>
      <c r="AX453" s="48">
        <f t="shared" si="7814"/>
        <v>0</v>
      </c>
      <c r="AY453" s="48">
        <f t="shared" si="7814"/>
        <v>0</v>
      </c>
      <c r="AZ453" s="48">
        <f t="shared" si="7814"/>
        <v>0</v>
      </c>
      <c r="BA453" s="48">
        <f t="shared" si="7814"/>
        <v>0</v>
      </c>
      <c r="BB453" s="48">
        <f t="shared" si="7814"/>
        <v>0</v>
      </c>
      <c r="BC453" s="48"/>
      <c r="BE453" t="s">
        <v>201</v>
      </c>
      <c r="CD453">
        <f>BF428*AL453</f>
        <v>0</v>
      </c>
      <c r="CE453">
        <f t="shared" ref="CE453" si="7963">BG428*AM453</f>
        <v>0</v>
      </c>
      <c r="CF453">
        <f t="shared" ref="CF453" si="7964">BH428*AN453</f>
        <v>0</v>
      </c>
      <c r="CG453">
        <f t="shared" ref="CG453" si="7965">BI428*AO453</f>
        <v>0</v>
      </c>
      <c r="CH453">
        <f t="shared" ref="CH453" si="7966">BJ428*AP453</f>
        <v>0</v>
      </c>
      <c r="CI453">
        <f t="shared" ref="CI453" si="7967">BK428*AQ453</f>
        <v>0</v>
      </c>
      <c r="CJ453">
        <f t="shared" ref="CJ453" si="7968">BL428*AR453</f>
        <v>0</v>
      </c>
      <c r="CK453">
        <f t="shared" ref="CK453" si="7969">BM428*AS453</f>
        <v>0</v>
      </c>
      <c r="CL453">
        <f t="shared" ref="CL453" si="7970">BN428*AT453</f>
        <v>0</v>
      </c>
      <c r="CM453">
        <f t="shared" ref="CM453" si="7971">BO428*AU453</f>
        <v>0</v>
      </c>
      <c r="CN453">
        <f t="shared" ref="CN453" si="7972">BP428*AV453</f>
        <v>0</v>
      </c>
      <c r="CO453">
        <f t="shared" ref="CO453" si="7973">BQ428*AW453</f>
        <v>0</v>
      </c>
      <c r="CP453">
        <f t="shared" ref="CP453" si="7974">BR428*AX453</f>
        <v>0</v>
      </c>
      <c r="CQ453">
        <f t="shared" ref="CQ453" si="7975">BS428*AY453</f>
        <v>0</v>
      </c>
      <c r="CR453">
        <f t="shared" ref="CR453" si="7976">BT428*AZ453</f>
        <v>0</v>
      </c>
      <c r="CS453">
        <f t="shared" ref="CS453" si="7977">BU428*BA453</f>
        <v>0</v>
      </c>
      <c r="CT453">
        <f t="shared" ref="CT453" si="7978">BV428*BB453</f>
        <v>0</v>
      </c>
    </row>
    <row r="454" spans="6:98" x14ac:dyDescent="0.3">
      <c r="F454" s="91">
        <f t="shared" ref="F454:H454" si="7979">F453</f>
        <v>80</v>
      </c>
      <c r="G454" s="91">
        <f t="shared" si="7979"/>
        <v>80</v>
      </c>
      <c r="H454" s="4">
        <f t="shared" si="7979"/>
        <v>1</v>
      </c>
      <c r="I454">
        <v>125</v>
      </c>
      <c r="J454" s="48">
        <f t="shared" si="7288"/>
        <v>0</v>
      </c>
      <c r="K454" s="48">
        <f t="shared" ref="K454:K459" si="7980">IF(IF(AND(I454&gt;=(F454*2),I454&lt;=G454+F454+(G454-F454+5)+1),((H454)^2)*(I455-F454*2)/5,0)&lt;=H454,IF(AND(I454&gt;=(F454*2),I454&lt;=G454+F454+(G454-F454+5)+1),((H454)^2)*(I455-F454*2)/5,0),(K453-H454^2))</f>
        <v>0</v>
      </c>
      <c r="L454" s="98">
        <f t="shared" si="7290"/>
        <v>0</v>
      </c>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f>$J454+$K454+$L454</f>
        <v>0</v>
      </c>
      <c r="AN454" s="48">
        <f t="shared" si="7839"/>
        <v>0</v>
      </c>
      <c r="AO454" s="48">
        <f t="shared" si="7839"/>
        <v>0</v>
      </c>
      <c r="AP454" s="48">
        <f t="shared" si="7814"/>
        <v>0</v>
      </c>
      <c r="AQ454" s="48">
        <f t="shared" si="7814"/>
        <v>0</v>
      </c>
      <c r="AR454" s="48">
        <f t="shared" si="7814"/>
        <v>0</v>
      </c>
      <c r="AS454" s="48">
        <f t="shared" si="7814"/>
        <v>0</v>
      </c>
      <c r="AT454" s="48">
        <f t="shared" si="7814"/>
        <v>0</v>
      </c>
      <c r="AU454" s="48">
        <f t="shared" si="7814"/>
        <v>0</v>
      </c>
      <c r="AV454" s="48">
        <f t="shared" si="7814"/>
        <v>0</v>
      </c>
      <c r="AW454" s="48">
        <f t="shared" si="7814"/>
        <v>0</v>
      </c>
      <c r="AX454" s="48">
        <f t="shared" si="7814"/>
        <v>0</v>
      </c>
      <c r="AY454" s="48">
        <f t="shared" si="7814"/>
        <v>0</v>
      </c>
      <c r="AZ454" s="48">
        <f t="shared" si="7814"/>
        <v>0</v>
      </c>
      <c r="BA454" s="48">
        <f t="shared" si="7814"/>
        <v>0</v>
      </c>
      <c r="BB454" s="48">
        <f t="shared" si="7814"/>
        <v>0</v>
      </c>
      <c r="BC454" s="48"/>
      <c r="BE454" t="s">
        <v>202</v>
      </c>
      <c r="CE454">
        <f>BF428*AM454</f>
        <v>0</v>
      </c>
      <c r="CF454">
        <f t="shared" ref="CF454" si="7981">BG428*AN454</f>
        <v>0</v>
      </c>
      <c r="CG454">
        <f t="shared" ref="CG454" si="7982">BH428*AO454</f>
        <v>0</v>
      </c>
      <c r="CH454">
        <f t="shared" ref="CH454" si="7983">BI428*AP454</f>
        <v>0</v>
      </c>
      <c r="CI454">
        <f t="shared" ref="CI454" si="7984">BJ428*AQ454</f>
        <v>0</v>
      </c>
      <c r="CJ454">
        <f t="shared" ref="CJ454" si="7985">BK428*AR454</f>
        <v>0</v>
      </c>
      <c r="CK454">
        <f t="shared" ref="CK454" si="7986">BL428*AS454</f>
        <v>0</v>
      </c>
      <c r="CL454">
        <f t="shared" ref="CL454" si="7987">BM428*AT454</f>
        <v>0</v>
      </c>
      <c r="CM454">
        <f t="shared" ref="CM454" si="7988">BN428*AU454</f>
        <v>0</v>
      </c>
      <c r="CN454">
        <f t="shared" ref="CN454" si="7989">BO428*AV454</f>
        <v>0</v>
      </c>
      <c r="CO454">
        <f t="shared" ref="CO454" si="7990">BP428*AW454</f>
        <v>0</v>
      </c>
      <c r="CP454">
        <f t="shared" ref="CP454" si="7991">BQ428*AX454</f>
        <v>0</v>
      </c>
      <c r="CQ454">
        <f t="shared" ref="CQ454" si="7992">BR428*AY454</f>
        <v>0</v>
      </c>
      <c r="CR454">
        <f t="shared" ref="CR454" si="7993">BS428*AZ454</f>
        <v>0</v>
      </c>
      <c r="CS454">
        <f t="shared" ref="CS454" si="7994">BT428*BA454</f>
        <v>0</v>
      </c>
      <c r="CT454">
        <f t="shared" ref="CT454" si="7995">BU428*BB454</f>
        <v>0</v>
      </c>
    </row>
    <row r="455" spans="6:98" x14ac:dyDescent="0.3">
      <c r="F455" s="91">
        <f t="shared" ref="F455:H455" si="7996">F454</f>
        <v>80</v>
      </c>
      <c r="G455" s="91">
        <f t="shared" si="7996"/>
        <v>80</v>
      </c>
      <c r="H455" s="4">
        <f t="shared" si="7996"/>
        <v>1</v>
      </c>
      <c r="I455">
        <v>130</v>
      </c>
      <c r="J455" s="48">
        <f t="shared" si="7288"/>
        <v>0</v>
      </c>
      <c r="K455" s="48">
        <f t="shared" si="7980"/>
        <v>0</v>
      </c>
      <c r="L455" s="98">
        <f t="shared" si="7290"/>
        <v>0</v>
      </c>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f>$J455+$K455+$L455</f>
        <v>0</v>
      </c>
      <c r="AO455" s="48">
        <f t="shared" si="7839"/>
        <v>0</v>
      </c>
      <c r="AP455" s="48">
        <f t="shared" si="7814"/>
        <v>0</v>
      </c>
      <c r="AQ455" s="48">
        <f t="shared" si="7814"/>
        <v>0</v>
      </c>
      <c r="AR455" s="48">
        <f t="shared" si="7814"/>
        <v>0</v>
      </c>
      <c r="AS455" s="48">
        <f t="shared" si="7814"/>
        <v>0</v>
      </c>
      <c r="AT455" s="48">
        <f t="shared" si="7814"/>
        <v>0</v>
      </c>
      <c r="AU455" s="48">
        <f t="shared" si="7814"/>
        <v>0</v>
      </c>
      <c r="AV455" s="48">
        <f t="shared" si="7814"/>
        <v>0</v>
      </c>
      <c r="AW455" s="48">
        <f t="shared" si="7814"/>
        <v>0</v>
      </c>
      <c r="AX455" s="48">
        <f t="shared" si="7814"/>
        <v>0</v>
      </c>
      <c r="AY455" s="48">
        <f t="shared" si="7814"/>
        <v>0</v>
      </c>
      <c r="AZ455" s="48">
        <f t="shared" si="7814"/>
        <v>0</v>
      </c>
      <c r="BA455" s="48">
        <f t="shared" si="7814"/>
        <v>0</v>
      </c>
      <c r="BB455" s="48">
        <f t="shared" si="7814"/>
        <v>0</v>
      </c>
      <c r="BC455" s="48"/>
      <c r="BE455" t="s">
        <v>203</v>
      </c>
      <c r="CF455">
        <f>BF428*AN455</f>
        <v>0</v>
      </c>
      <c r="CG455">
        <f t="shared" ref="CG455" si="7997">BG428*AO455</f>
        <v>0</v>
      </c>
      <c r="CH455">
        <f t="shared" ref="CH455" si="7998">BH428*AP455</f>
        <v>0</v>
      </c>
      <c r="CI455">
        <f t="shared" ref="CI455" si="7999">BI428*AQ455</f>
        <v>0</v>
      </c>
      <c r="CJ455">
        <f t="shared" ref="CJ455" si="8000">BJ428*AR455</f>
        <v>0</v>
      </c>
      <c r="CK455">
        <f t="shared" ref="CK455" si="8001">BK428*AS455</f>
        <v>0</v>
      </c>
      <c r="CL455">
        <f t="shared" ref="CL455" si="8002">BL428*AT455</f>
        <v>0</v>
      </c>
      <c r="CM455">
        <f t="shared" ref="CM455" si="8003">BM428*AU455</f>
        <v>0</v>
      </c>
      <c r="CN455">
        <f t="shared" ref="CN455" si="8004">BN428*AV455</f>
        <v>0</v>
      </c>
      <c r="CO455">
        <f t="shared" ref="CO455" si="8005">BO428*AW455</f>
        <v>0</v>
      </c>
      <c r="CP455">
        <f t="shared" ref="CP455" si="8006">BP428*AX455</f>
        <v>0</v>
      </c>
      <c r="CQ455">
        <f t="shared" ref="CQ455" si="8007">BQ428*AY455</f>
        <v>0</v>
      </c>
      <c r="CR455">
        <f t="shared" ref="CR455" si="8008">BR428*AZ455</f>
        <v>0</v>
      </c>
      <c r="CS455">
        <f t="shared" ref="CS455" si="8009">BS428*BA455</f>
        <v>0</v>
      </c>
      <c r="CT455">
        <f t="shared" ref="CT455" si="8010">BT428*BB455</f>
        <v>0</v>
      </c>
    </row>
    <row r="456" spans="6:98" x14ac:dyDescent="0.3">
      <c r="F456" s="91">
        <f t="shared" ref="F456:H456" si="8011">F455</f>
        <v>80</v>
      </c>
      <c r="G456" s="91">
        <f t="shared" si="8011"/>
        <v>80</v>
      </c>
      <c r="H456" s="4">
        <f t="shared" si="8011"/>
        <v>1</v>
      </c>
      <c r="I456">
        <v>135</v>
      </c>
      <c r="J456" s="48">
        <f t="shared" si="7288"/>
        <v>0</v>
      </c>
      <c r="K456" s="48">
        <f t="shared" si="7980"/>
        <v>0</v>
      </c>
      <c r="L456" s="98">
        <f t="shared" si="7290"/>
        <v>0</v>
      </c>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f>$J456+$K456+$L456</f>
        <v>0</v>
      </c>
      <c r="AP456" s="48">
        <f t="shared" si="7814"/>
        <v>0</v>
      </c>
      <c r="AQ456" s="48">
        <f t="shared" si="7814"/>
        <v>0</v>
      </c>
      <c r="AR456" s="48">
        <f t="shared" si="7814"/>
        <v>0</v>
      </c>
      <c r="AS456" s="48">
        <f t="shared" si="7814"/>
        <v>0</v>
      </c>
      <c r="AT456" s="48">
        <f t="shared" si="7814"/>
        <v>0</v>
      </c>
      <c r="AU456" s="48">
        <f t="shared" si="7814"/>
        <v>0</v>
      </c>
      <c r="AV456" s="48">
        <f t="shared" si="7814"/>
        <v>0</v>
      </c>
      <c r="AW456" s="48">
        <f t="shared" si="7814"/>
        <v>0</v>
      </c>
      <c r="AX456" s="48">
        <f t="shared" si="7814"/>
        <v>0</v>
      </c>
      <c r="AY456" s="48">
        <f t="shared" si="7814"/>
        <v>0</v>
      </c>
      <c r="AZ456" s="48">
        <f t="shared" si="7814"/>
        <v>0</v>
      </c>
      <c r="BA456" s="48">
        <f t="shared" si="7814"/>
        <v>0</v>
      </c>
      <c r="BB456" s="48">
        <f t="shared" si="7814"/>
        <v>0</v>
      </c>
      <c r="BC456" s="48"/>
      <c r="BE456" t="s">
        <v>204</v>
      </c>
      <c r="CG456">
        <f>BF428*AO456</f>
        <v>0</v>
      </c>
      <c r="CH456">
        <f t="shared" ref="CH456" si="8012">BG428*AP456</f>
        <v>0</v>
      </c>
      <c r="CI456">
        <f t="shared" ref="CI456" si="8013">BH428*AQ456</f>
        <v>0</v>
      </c>
      <c r="CJ456">
        <f t="shared" ref="CJ456" si="8014">BI428*AR456</f>
        <v>0</v>
      </c>
      <c r="CK456">
        <f t="shared" ref="CK456" si="8015">BJ428*AS456</f>
        <v>0</v>
      </c>
      <c r="CL456">
        <f t="shared" ref="CL456" si="8016">BK428*AT456</f>
        <v>0</v>
      </c>
      <c r="CM456">
        <f t="shared" ref="CM456" si="8017">BL428*AU456</f>
        <v>0</v>
      </c>
      <c r="CN456">
        <f t="shared" ref="CN456" si="8018">BM428*AV456</f>
        <v>0</v>
      </c>
      <c r="CO456">
        <f t="shared" ref="CO456" si="8019">BN428*AW456</f>
        <v>0</v>
      </c>
      <c r="CP456">
        <f t="shared" ref="CP456" si="8020">BO428*AX456</f>
        <v>0</v>
      </c>
      <c r="CQ456">
        <f t="shared" ref="CQ456" si="8021">BP428*AY456</f>
        <v>0</v>
      </c>
      <c r="CR456">
        <f t="shared" ref="CR456" si="8022">BQ428*AZ456</f>
        <v>0</v>
      </c>
      <c r="CS456">
        <f t="shared" ref="CS456" si="8023">BR428*BA456</f>
        <v>0</v>
      </c>
      <c r="CT456">
        <f t="shared" ref="CT456" si="8024">BS428*BB456</f>
        <v>0</v>
      </c>
    </row>
    <row r="457" spans="6:98" x14ac:dyDescent="0.3">
      <c r="F457" s="91">
        <f t="shared" ref="F457:H457" si="8025">F456</f>
        <v>80</v>
      </c>
      <c r="G457" s="91">
        <f t="shared" si="8025"/>
        <v>80</v>
      </c>
      <c r="H457" s="4">
        <f t="shared" si="8025"/>
        <v>1</v>
      </c>
      <c r="I457">
        <v>140</v>
      </c>
      <c r="J457" s="48">
        <f t="shared" si="7288"/>
        <v>0</v>
      </c>
      <c r="K457" s="48">
        <f t="shared" si="7980"/>
        <v>0</v>
      </c>
      <c r="L457" s="98">
        <f t="shared" si="7290"/>
        <v>0</v>
      </c>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f>$J457+$K457+$L457</f>
        <v>0</v>
      </c>
      <c r="AQ457" s="48">
        <f t="shared" si="7814"/>
        <v>0</v>
      </c>
      <c r="AR457" s="48">
        <f t="shared" si="7814"/>
        <v>0</v>
      </c>
      <c r="AS457" s="48">
        <f t="shared" si="7814"/>
        <v>0</v>
      </c>
      <c r="AT457" s="48">
        <f t="shared" si="7814"/>
        <v>0</v>
      </c>
      <c r="AU457" s="48">
        <f t="shared" si="7814"/>
        <v>0</v>
      </c>
      <c r="AV457" s="48">
        <f t="shared" si="7814"/>
        <v>0</v>
      </c>
      <c r="AW457" s="48">
        <f t="shared" si="7814"/>
        <v>0</v>
      </c>
      <c r="AX457" s="48">
        <f t="shared" si="7814"/>
        <v>0</v>
      </c>
      <c r="AY457" s="48">
        <f t="shared" si="7814"/>
        <v>0</v>
      </c>
      <c r="AZ457" s="48">
        <f t="shared" si="7814"/>
        <v>0</v>
      </c>
      <c r="BA457" s="48">
        <f t="shared" si="7814"/>
        <v>0</v>
      </c>
      <c r="BB457" s="48">
        <f t="shared" si="7814"/>
        <v>0</v>
      </c>
      <c r="BC457" s="48"/>
      <c r="BE457" t="s">
        <v>205</v>
      </c>
      <c r="CH457">
        <f>BF428*AP457</f>
        <v>0</v>
      </c>
      <c r="CI457">
        <f t="shared" ref="CI457" si="8026">BG428*AQ457</f>
        <v>0</v>
      </c>
      <c r="CJ457">
        <f t="shared" ref="CJ457" si="8027">BH428*AR457</f>
        <v>0</v>
      </c>
      <c r="CK457">
        <f t="shared" ref="CK457" si="8028">BI428*AS457</f>
        <v>0</v>
      </c>
      <c r="CL457">
        <f t="shared" ref="CL457" si="8029">BJ428*AT457</f>
        <v>0</v>
      </c>
      <c r="CM457">
        <f t="shared" ref="CM457" si="8030">BK428*AU457</f>
        <v>0</v>
      </c>
      <c r="CN457">
        <f t="shared" ref="CN457" si="8031">BL428*AV457</f>
        <v>0</v>
      </c>
      <c r="CO457">
        <f t="shared" ref="CO457" si="8032">BM428*AW457</f>
        <v>0</v>
      </c>
      <c r="CP457">
        <f t="shared" ref="CP457" si="8033">BN428*AX457</f>
        <v>0</v>
      </c>
      <c r="CQ457">
        <f t="shared" ref="CQ457" si="8034">BO428*AY457</f>
        <v>0</v>
      </c>
      <c r="CR457">
        <f t="shared" ref="CR457" si="8035">BP428*AZ457</f>
        <v>0</v>
      </c>
      <c r="CS457">
        <f t="shared" ref="CS457" si="8036">BQ428*BA457</f>
        <v>0</v>
      </c>
      <c r="CT457">
        <f t="shared" ref="CT457" si="8037">BR428*BB457</f>
        <v>0</v>
      </c>
    </row>
    <row r="458" spans="6:98" x14ac:dyDescent="0.3">
      <c r="F458" s="91">
        <f t="shared" ref="F458:H458" si="8038">F457</f>
        <v>80</v>
      </c>
      <c r="G458" s="91">
        <f t="shared" si="8038"/>
        <v>80</v>
      </c>
      <c r="H458" s="4">
        <f t="shared" si="8038"/>
        <v>1</v>
      </c>
      <c r="I458">
        <v>145</v>
      </c>
      <c r="J458" s="48">
        <f t="shared" si="7288"/>
        <v>0</v>
      </c>
      <c r="K458" s="48">
        <f t="shared" si="7980"/>
        <v>0</v>
      </c>
      <c r="L458" s="98">
        <f t="shared" si="7290"/>
        <v>0</v>
      </c>
      <c r="M458" s="48"/>
      <c r="N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f>$J458+$K458+$L458</f>
        <v>0</v>
      </c>
      <c r="AR458" s="48">
        <f t="shared" si="7814"/>
        <v>0</v>
      </c>
      <c r="AS458" s="48">
        <f t="shared" si="7814"/>
        <v>0</v>
      </c>
      <c r="AT458" s="48">
        <f t="shared" si="7814"/>
        <v>0</v>
      </c>
      <c r="AU458" s="48">
        <f t="shared" si="7814"/>
        <v>0</v>
      </c>
      <c r="AV458" s="48">
        <f t="shared" si="7814"/>
        <v>0</v>
      </c>
      <c r="AW458" s="48">
        <f t="shared" si="7814"/>
        <v>0</v>
      </c>
      <c r="AX458" s="48">
        <f t="shared" si="7814"/>
        <v>0</v>
      </c>
      <c r="AY458" s="48">
        <f t="shared" si="7814"/>
        <v>0</v>
      </c>
      <c r="AZ458" s="48">
        <f t="shared" si="7814"/>
        <v>0</v>
      </c>
      <c r="BA458" s="48">
        <f t="shared" si="7814"/>
        <v>0</v>
      </c>
      <c r="BB458" s="48">
        <f t="shared" si="7814"/>
        <v>0</v>
      </c>
      <c r="BC458" s="48"/>
      <c r="BE458" t="s">
        <v>206</v>
      </c>
      <c r="CI458">
        <f>BF428*AQ458</f>
        <v>0</v>
      </c>
      <c r="CJ458">
        <f t="shared" ref="CJ458" si="8039">BG428*AR458</f>
        <v>0</v>
      </c>
      <c r="CK458">
        <f t="shared" ref="CK458" si="8040">BH428*AS458</f>
        <v>0</v>
      </c>
      <c r="CL458">
        <f t="shared" ref="CL458" si="8041">BI428*AT458</f>
        <v>0</v>
      </c>
      <c r="CM458">
        <f t="shared" ref="CM458" si="8042">BJ428*AU458</f>
        <v>0</v>
      </c>
      <c r="CN458">
        <f t="shared" ref="CN458" si="8043">BK428*AV458</f>
        <v>0</v>
      </c>
      <c r="CO458">
        <f t="shared" ref="CO458" si="8044">BL428*AW458</f>
        <v>0</v>
      </c>
      <c r="CP458">
        <f t="shared" ref="CP458" si="8045">BM428*AX458</f>
        <v>0</v>
      </c>
      <c r="CQ458">
        <f t="shared" ref="CQ458" si="8046">BN428*AY458</f>
        <v>0</v>
      </c>
      <c r="CR458">
        <f t="shared" ref="CR458" si="8047">BO428*AZ458</f>
        <v>0</v>
      </c>
      <c r="CS458">
        <f t="shared" ref="CS458" si="8048">BP428*BA458</f>
        <v>0</v>
      </c>
      <c r="CT458">
        <f t="shared" ref="CT458" si="8049">BQ428*BB458</f>
        <v>0</v>
      </c>
    </row>
    <row r="459" spans="6:98" x14ac:dyDescent="0.3">
      <c r="F459" s="91">
        <f t="shared" ref="F459:H459" si="8050">F458</f>
        <v>80</v>
      </c>
      <c r="G459" s="91">
        <f t="shared" si="8050"/>
        <v>80</v>
      </c>
      <c r="H459" s="4">
        <f t="shared" si="8050"/>
        <v>1</v>
      </c>
      <c r="I459">
        <v>150</v>
      </c>
      <c r="J459" s="48">
        <f t="shared" si="7288"/>
        <v>0</v>
      </c>
      <c r="K459" s="48">
        <f t="shared" si="7980"/>
        <v>0</v>
      </c>
      <c r="L459" s="98">
        <f t="shared" si="7290"/>
        <v>0</v>
      </c>
      <c r="M459" s="48"/>
      <c r="N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f>$J459+$K459+$L459</f>
        <v>0</v>
      </c>
      <c r="AS459" s="48">
        <f t="shared" si="7814"/>
        <v>0</v>
      </c>
      <c r="AT459" s="48">
        <f t="shared" si="7814"/>
        <v>0</v>
      </c>
      <c r="AU459" s="48">
        <f t="shared" si="7814"/>
        <v>0</v>
      </c>
      <c r="AV459" s="48">
        <f t="shared" si="7814"/>
        <v>0</v>
      </c>
      <c r="AW459" s="48">
        <f t="shared" si="7814"/>
        <v>0</v>
      </c>
      <c r="AX459" s="48">
        <f t="shared" si="7814"/>
        <v>0</v>
      </c>
      <c r="AY459" s="48">
        <f t="shared" si="7814"/>
        <v>0</v>
      </c>
      <c r="AZ459" s="48">
        <f t="shared" si="7814"/>
        <v>0</v>
      </c>
      <c r="BA459" s="48">
        <f t="shared" si="7814"/>
        <v>0</v>
      </c>
      <c r="BB459" s="48">
        <f t="shared" si="7814"/>
        <v>0</v>
      </c>
      <c r="BC459" s="48"/>
      <c r="BE459" t="s">
        <v>207</v>
      </c>
      <c r="CJ459">
        <f>BF428*AR459</f>
        <v>0</v>
      </c>
      <c r="CK459">
        <f t="shared" ref="CK459" si="8051">BG428*AS459</f>
        <v>0</v>
      </c>
      <c r="CL459">
        <f t="shared" ref="CL459" si="8052">BH428*AT459</f>
        <v>0</v>
      </c>
      <c r="CM459">
        <f t="shared" ref="CM459" si="8053">BI428*AU459</f>
        <v>0</v>
      </c>
      <c r="CN459">
        <f t="shared" ref="CN459" si="8054">BJ428*AV459</f>
        <v>0</v>
      </c>
      <c r="CO459">
        <f t="shared" ref="CO459" si="8055">BK428*AW459</f>
        <v>0</v>
      </c>
      <c r="CP459">
        <f t="shared" ref="CP459" si="8056">BL428*AX459</f>
        <v>0</v>
      </c>
      <c r="CQ459">
        <f t="shared" ref="CQ459" si="8057">BM428*AY459</f>
        <v>0</v>
      </c>
      <c r="CR459">
        <f t="shared" ref="CR459" si="8058">BN428*AZ459</f>
        <v>0</v>
      </c>
      <c r="CS459">
        <f t="shared" ref="CS459" si="8059">BO428*BA459</f>
        <v>0</v>
      </c>
      <c r="CT459">
        <f t="shared" ref="CT459" si="8060">BP428*BB459</f>
        <v>0</v>
      </c>
    </row>
    <row r="460" spans="6:98" x14ac:dyDescent="0.3">
      <c r="F460" s="91">
        <f t="shared" ref="F460:H460" si="8061">F459</f>
        <v>80</v>
      </c>
      <c r="G460" s="91">
        <f t="shared" si="8061"/>
        <v>80</v>
      </c>
      <c r="H460" s="4">
        <f t="shared" si="8061"/>
        <v>1</v>
      </c>
      <c r="I460">
        <v>155</v>
      </c>
      <c r="J460" s="48">
        <f t="shared" si="7288"/>
        <v>0</v>
      </c>
      <c r="K460" s="48">
        <f>IF(IF(AND(I460&gt;=(F460*2),I460&lt;=G460+F460+(G460-F460+5)+1),((H460)^2)*(I461-F460*2)/5,0)&lt;=H460,IF(AND(I460&gt;=(F460*2),I460&lt;=G460+F460+(G460-F460+5)+1),((H460)^2)*(I461-F460*2)/5,0),(K459-H460^2))</f>
        <v>0</v>
      </c>
      <c r="L460" s="98">
        <f t="shared" si="7290"/>
        <v>0</v>
      </c>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f>$J460+$K460+$L460</f>
        <v>0</v>
      </c>
      <c r="AT460" s="48">
        <f t="shared" si="7814"/>
        <v>0</v>
      </c>
      <c r="AU460" s="48">
        <f t="shared" si="7814"/>
        <v>0</v>
      </c>
      <c r="AV460" s="48">
        <f t="shared" si="7814"/>
        <v>0</v>
      </c>
      <c r="AW460" s="48">
        <f t="shared" si="7814"/>
        <v>0</v>
      </c>
      <c r="AX460" s="48">
        <f t="shared" si="7814"/>
        <v>0</v>
      </c>
      <c r="AY460" s="48">
        <f t="shared" si="7814"/>
        <v>0</v>
      </c>
      <c r="AZ460" s="48">
        <f t="shared" si="7814"/>
        <v>0</v>
      </c>
      <c r="BA460" s="48">
        <f t="shared" si="7814"/>
        <v>0</v>
      </c>
      <c r="BB460" s="48">
        <f t="shared" si="7814"/>
        <v>0</v>
      </c>
      <c r="BC460" s="48"/>
      <c r="BE460" t="s">
        <v>208</v>
      </c>
      <c r="CK460">
        <f>BF428*AS460</f>
        <v>0</v>
      </c>
      <c r="CL460">
        <f t="shared" ref="CL460" si="8062">BG428*AT460</f>
        <v>0</v>
      </c>
      <c r="CM460">
        <f t="shared" ref="CM460" si="8063">BH428*AU460</f>
        <v>0</v>
      </c>
      <c r="CN460">
        <f t="shared" ref="CN460" si="8064">BI428*AV460</f>
        <v>0</v>
      </c>
      <c r="CO460">
        <f t="shared" ref="CO460" si="8065">BJ428*AW460</f>
        <v>0</v>
      </c>
      <c r="CP460">
        <f t="shared" ref="CP460" si="8066">BK428*AX460</f>
        <v>0</v>
      </c>
      <c r="CQ460">
        <f t="shared" ref="CQ460" si="8067">BL428*AY460</f>
        <v>0</v>
      </c>
      <c r="CR460">
        <f t="shared" ref="CR460" si="8068">BM428*AZ460</f>
        <v>0</v>
      </c>
      <c r="CS460">
        <f t="shared" ref="CS460" si="8069">BN428*BA460</f>
        <v>0</v>
      </c>
      <c r="CT460">
        <f t="shared" ref="CT460" si="8070">BO428*BB460</f>
        <v>0</v>
      </c>
    </row>
    <row r="461" spans="6:98" x14ac:dyDescent="0.3">
      <c r="F461" s="91">
        <f t="shared" ref="F461:H461" si="8071">F460</f>
        <v>80</v>
      </c>
      <c r="G461" s="91">
        <f t="shared" si="8071"/>
        <v>80</v>
      </c>
      <c r="H461" s="4">
        <f t="shared" si="8071"/>
        <v>1</v>
      </c>
      <c r="I461">
        <v>160</v>
      </c>
      <c r="J461" s="48">
        <f t="shared" si="7288"/>
        <v>0</v>
      </c>
      <c r="K461" s="48">
        <f t="shared" ref="K461:K469" si="8072">IF(IF(AND(I461&gt;=(F461*2),I461&lt;=G461+F461+(G461-F461+5)+1),((H461)^2)*(I462-F461*2)/5,0)&lt;=H461,IF(AND(I461&gt;=(F461*2),I461&lt;=G461+F461+(G461-F461+5)+1),((H461)^2)*(I462-F461*2)/5,0),(K460-H461^2))</f>
        <v>1</v>
      </c>
      <c r="L461" s="98">
        <f t="shared" si="7290"/>
        <v>0</v>
      </c>
      <c r="M461" s="48"/>
      <c r="N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f>$J461+$K461+$L461</f>
        <v>1</v>
      </c>
      <c r="AU461" s="48">
        <f t="shared" si="7814"/>
        <v>1</v>
      </c>
      <c r="AV461" s="48">
        <f t="shared" si="7814"/>
        <v>1</v>
      </c>
      <c r="AW461" s="48">
        <f t="shared" si="7814"/>
        <v>1</v>
      </c>
      <c r="AX461" s="48">
        <f t="shared" si="7814"/>
        <v>1</v>
      </c>
      <c r="AY461" s="48">
        <f t="shared" si="7814"/>
        <v>1</v>
      </c>
      <c r="AZ461" s="48">
        <f t="shared" si="7814"/>
        <v>1</v>
      </c>
      <c r="BA461" s="48">
        <f t="shared" si="7814"/>
        <v>1</v>
      </c>
      <c r="BB461" s="48">
        <f t="shared" si="7814"/>
        <v>1</v>
      </c>
      <c r="BC461" s="48"/>
      <c r="BE461" t="s">
        <v>209</v>
      </c>
      <c r="CL461">
        <f>BF428*AT461</f>
        <v>0</v>
      </c>
      <c r="CM461">
        <f t="shared" ref="CM461" si="8073">BG428*AU461</f>
        <v>3.9107151517190264</v>
      </c>
      <c r="CN461">
        <f t="shared" ref="CN461" si="8074">BH428*AV461</f>
        <v>26.071434344793513</v>
      </c>
      <c r="CO461">
        <f t="shared" ref="CO461" si="8075">BI428*AW461</f>
        <v>65.178585861983777</v>
      </c>
      <c r="CP461">
        <f t="shared" ref="CP461" si="8076">BJ428*AX461</f>
        <v>130.35717172396755</v>
      </c>
      <c r="CQ461">
        <f t="shared" ref="CQ461" si="8077">BK428*AY461</f>
        <v>159.79230317396338</v>
      </c>
      <c r="CR461">
        <f t="shared" ref="CR461" si="8078">BL428*AZ461</f>
        <v>191.20539681283924</v>
      </c>
      <c r="CS461">
        <f t="shared" ref="CS461" si="8079">BM428*BA461</f>
        <v>209.61792294501959</v>
      </c>
      <c r="CT461">
        <f t="shared" ref="CT461" si="8080">BN428*BB461</f>
        <v>211.97330411673235</v>
      </c>
    </row>
    <row r="462" spans="6:98" x14ac:dyDescent="0.3">
      <c r="F462" s="91">
        <f t="shared" ref="F462:H462" si="8081">F461</f>
        <v>80</v>
      </c>
      <c r="G462" s="91">
        <f t="shared" si="8081"/>
        <v>80</v>
      </c>
      <c r="H462" s="4">
        <f t="shared" si="8081"/>
        <v>1</v>
      </c>
      <c r="I462">
        <v>165</v>
      </c>
      <c r="J462" s="48">
        <f t="shared" si="7288"/>
        <v>0</v>
      </c>
      <c r="K462" s="48">
        <f t="shared" si="8072"/>
        <v>0</v>
      </c>
      <c r="L462" s="98">
        <f t="shared" si="7290"/>
        <v>0</v>
      </c>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f>$J462+$K462+$L462</f>
        <v>0</v>
      </c>
      <c r="AV462" s="48">
        <f t="shared" ref="AV462:BB467" si="8082">$J462+$K462+$L462</f>
        <v>0</v>
      </c>
      <c r="AW462" s="48">
        <f t="shared" si="8082"/>
        <v>0</v>
      </c>
      <c r="AX462" s="48">
        <f t="shared" si="8082"/>
        <v>0</v>
      </c>
      <c r="AY462" s="48">
        <f t="shared" si="8082"/>
        <v>0</v>
      </c>
      <c r="AZ462" s="48">
        <f t="shared" si="8082"/>
        <v>0</v>
      </c>
      <c r="BA462" s="48">
        <f t="shared" si="8082"/>
        <v>0</v>
      </c>
      <c r="BB462" s="48">
        <f t="shared" si="8082"/>
        <v>0</v>
      </c>
      <c r="BC462" s="48"/>
      <c r="BE462" t="s">
        <v>210</v>
      </c>
      <c r="CM462">
        <f>BF428*AU462</f>
        <v>0</v>
      </c>
      <c r="CN462">
        <f t="shared" ref="CN462" si="8083">BG428*AV462</f>
        <v>0</v>
      </c>
      <c r="CO462">
        <f t="shared" ref="CO462" si="8084">BH428*AW462</f>
        <v>0</v>
      </c>
      <c r="CP462">
        <f t="shared" ref="CP462" si="8085">BI428*AX462</f>
        <v>0</v>
      </c>
      <c r="CQ462">
        <f t="shared" ref="CQ462" si="8086">BJ428*AY462</f>
        <v>0</v>
      </c>
      <c r="CR462">
        <f t="shared" ref="CR462" si="8087">BK428*AZ462</f>
        <v>0</v>
      </c>
      <c r="CS462">
        <f t="shared" ref="CS462" si="8088">BL428*BA462</f>
        <v>0</v>
      </c>
      <c r="CT462">
        <f t="shared" ref="CT462" si="8089">BM428*BB462</f>
        <v>0</v>
      </c>
    </row>
    <row r="463" spans="6:98" x14ac:dyDescent="0.3">
      <c r="F463" s="91">
        <f t="shared" ref="F463:H463" si="8090">F462</f>
        <v>80</v>
      </c>
      <c r="G463" s="91">
        <f t="shared" si="8090"/>
        <v>80</v>
      </c>
      <c r="H463" s="4">
        <f t="shared" si="8090"/>
        <v>1</v>
      </c>
      <c r="I463">
        <v>170</v>
      </c>
      <c r="J463" s="48">
        <f t="shared" si="7288"/>
        <v>0</v>
      </c>
      <c r="K463" s="48">
        <f t="shared" si="8072"/>
        <v>0</v>
      </c>
      <c r="L463" s="98">
        <f t="shared" si="7290"/>
        <v>0</v>
      </c>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f>$J463+$K463+$L463</f>
        <v>0</v>
      </c>
      <c r="AW463" s="48">
        <f t="shared" si="8082"/>
        <v>0</v>
      </c>
      <c r="AX463" s="48">
        <f t="shared" si="8082"/>
        <v>0</v>
      </c>
      <c r="AY463" s="48">
        <f t="shared" si="8082"/>
        <v>0</v>
      </c>
      <c r="AZ463" s="48">
        <f t="shared" si="8082"/>
        <v>0</v>
      </c>
      <c r="BA463" s="48">
        <f t="shared" si="8082"/>
        <v>0</v>
      </c>
      <c r="BB463" s="48">
        <f t="shared" si="8082"/>
        <v>0</v>
      </c>
      <c r="BC463" s="48"/>
      <c r="BE463" t="s">
        <v>211</v>
      </c>
      <c r="CN463">
        <f>BF428*AV463</f>
        <v>0</v>
      </c>
      <c r="CO463">
        <f t="shared" ref="CO463" si="8091">BG428*AW463</f>
        <v>0</v>
      </c>
      <c r="CP463">
        <f t="shared" ref="CP463" si="8092">BH428*AX463</f>
        <v>0</v>
      </c>
      <c r="CQ463">
        <f t="shared" ref="CQ463" si="8093">BI428*AY463</f>
        <v>0</v>
      </c>
      <c r="CR463">
        <f t="shared" ref="CR463" si="8094">BJ428*AZ463</f>
        <v>0</v>
      </c>
      <c r="CS463">
        <f t="shared" ref="CS463" si="8095">BK428*BA463</f>
        <v>0</v>
      </c>
      <c r="CT463">
        <f t="shared" ref="CT463" si="8096">BL428*BB463</f>
        <v>0</v>
      </c>
    </row>
    <row r="464" spans="6:98" x14ac:dyDescent="0.3">
      <c r="F464" s="91">
        <f t="shared" ref="F464:H464" si="8097">F463</f>
        <v>80</v>
      </c>
      <c r="G464" s="91">
        <f t="shared" si="8097"/>
        <v>80</v>
      </c>
      <c r="H464" s="4">
        <f t="shared" si="8097"/>
        <v>1</v>
      </c>
      <c r="I464">
        <v>175</v>
      </c>
      <c r="J464" s="48">
        <f t="shared" si="7288"/>
        <v>0</v>
      </c>
      <c r="K464" s="48">
        <f t="shared" si="8072"/>
        <v>0</v>
      </c>
      <c r="L464" s="98">
        <f t="shared" si="7290"/>
        <v>0</v>
      </c>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f>$J464+$K464+$L464</f>
        <v>0</v>
      </c>
      <c r="AX464" s="48">
        <f t="shared" si="8082"/>
        <v>0</v>
      </c>
      <c r="AY464" s="48">
        <f t="shared" si="8082"/>
        <v>0</v>
      </c>
      <c r="AZ464" s="48">
        <f t="shared" si="8082"/>
        <v>0</v>
      </c>
      <c r="BA464" s="48">
        <f t="shared" si="8082"/>
        <v>0</v>
      </c>
      <c r="BB464" s="48">
        <f t="shared" si="8082"/>
        <v>0</v>
      </c>
      <c r="BC464" s="48"/>
      <c r="BE464" t="s">
        <v>212</v>
      </c>
      <c r="CO464">
        <f>BF428*AW464</f>
        <v>0</v>
      </c>
      <c r="CP464">
        <f t="shared" ref="CP464" si="8098">BG428*AX464</f>
        <v>0</v>
      </c>
      <c r="CQ464">
        <f t="shared" ref="CQ464" si="8099">BH428*AY464</f>
        <v>0</v>
      </c>
      <c r="CR464">
        <f t="shared" ref="CR464" si="8100">BI428*AZ464</f>
        <v>0</v>
      </c>
      <c r="CS464">
        <f t="shared" ref="CS464" si="8101">BJ428*BA464</f>
        <v>0</v>
      </c>
      <c r="CT464">
        <f t="shared" ref="CT464" si="8102">BK428*BB464</f>
        <v>0</v>
      </c>
    </row>
    <row r="465" spans="1:98" x14ac:dyDescent="0.3">
      <c r="F465" s="91">
        <f t="shared" ref="F465:H465" si="8103">F464</f>
        <v>80</v>
      </c>
      <c r="G465" s="91">
        <f t="shared" si="8103"/>
        <v>80</v>
      </c>
      <c r="H465" s="4">
        <f t="shared" si="8103"/>
        <v>1</v>
      </c>
      <c r="I465">
        <v>180</v>
      </c>
      <c r="J465" s="48">
        <f t="shared" si="7288"/>
        <v>0</v>
      </c>
      <c r="K465" s="48">
        <f t="shared" si="8072"/>
        <v>0</v>
      </c>
      <c r="L465" s="98">
        <f t="shared" si="7290"/>
        <v>0</v>
      </c>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f>$J465+$K465+$L465</f>
        <v>0</v>
      </c>
      <c r="AY465" s="48">
        <f t="shared" si="8082"/>
        <v>0</v>
      </c>
      <c r="AZ465" s="48">
        <f t="shared" si="8082"/>
        <v>0</v>
      </c>
      <c r="BA465" s="48">
        <f t="shared" si="8082"/>
        <v>0</v>
      </c>
      <c r="BB465" s="48">
        <f t="shared" si="8082"/>
        <v>0</v>
      </c>
      <c r="BC465" s="48"/>
      <c r="BE465" t="s">
        <v>213</v>
      </c>
      <c r="CP465">
        <f>BF428*AX465</f>
        <v>0</v>
      </c>
      <c r="CQ465">
        <f t="shared" ref="CQ465" si="8104">BG428*AY465</f>
        <v>0</v>
      </c>
      <c r="CR465">
        <f t="shared" ref="CR465" si="8105">BH428*AZ465</f>
        <v>0</v>
      </c>
      <c r="CS465">
        <f t="shared" ref="CS465" si="8106">BI428*BA465</f>
        <v>0</v>
      </c>
      <c r="CT465">
        <f t="shared" ref="CT465" si="8107">BJ428*BB465</f>
        <v>0</v>
      </c>
    </row>
    <row r="466" spans="1:98" x14ac:dyDescent="0.3">
      <c r="F466" s="91">
        <f t="shared" ref="F466:H466" si="8108">F465</f>
        <v>80</v>
      </c>
      <c r="G466" s="91">
        <f t="shared" si="8108"/>
        <v>80</v>
      </c>
      <c r="H466" s="4">
        <f t="shared" si="8108"/>
        <v>1</v>
      </c>
      <c r="I466">
        <v>185</v>
      </c>
      <c r="J466" s="48">
        <f t="shared" si="7288"/>
        <v>0</v>
      </c>
      <c r="K466" s="48">
        <f t="shared" si="8072"/>
        <v>0</v>
      </c>
      <c r="L466" s="98">
        <f t="shared" si="7290"/>
        <v>0</v>
      </c>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f>$J466+$K466+$L466</f>
        <v>0</v>
      </c>
      <c r="AZ466" s="48">
        <f t="shared" si="8082"/>
        <v>0</v>
      </c>
      <c r="BA466" s="48">
        <f t="shared" si="8082"/>
        <v>0</v>
      </c>
      <c r="BB466" s="48">
        <f t="shared" si="8082"/>
        <v>0</v>
      </c>
      <c r="BC466" s="48"/>
      <c r="BE466" t="s">
        <v>214</v>
      </c>
      <c r="CQ466">
        <f>BF428*AY466</f>
        <v>0</v>
      </c>
      <c r="CR466">
        <f t="shared" ref="CR466" si="8109">BG428*AZ466</f>
        <v>0</v>
      </c>
      <c r="CS466">
        <f t="shared" ref="CS466" si="8110">BH428*BA466</f>
        <v>0</v>
      </c>
      <c r="CT466">
        <f t="shared" ref="CT466" si="8111">BI428*BB466</f>
        <v>0</v>
      </c>
    </row>
    <row r="467" spans="1:98" x14ac:dyDescent="0.3">
      <c r="F467" s="91">
        <f t="shared" ref="F467:H467" si="8112">F466</f>
        <v>80</v>
      </c>
      <c r="G467" s="91">
        <f t="shared" si="8112"/>
        <v>80</v>
      </c>
      <c r="H467" s="4">
        <f t="shared" si="8112"/>
        <v>1</v>
      </c>
      <c r="I467">
        <v>190</v>
      </c>
      <c r="J467" s="48">
        <f t="shared" si="7288"/>
        <v>0</v>
      </c>
      <c r="K467" s="48">
        <f t="shared" si="8072"/>
        <v>0</v>
      </c>
      <c r="L467" s="98">
        <f t="shared" si="7290"/>
        <v>0</v>
      </c>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f>$J467+$K467+$L467</f>
        <v>0</v>
      </c>
      <c r="BA467" s="48">
        <f t="shared" si="8082"/>
        <v>0</v>
      </c>
      <c r="BB467" s="48">
        <f t="shared" si="8082"/>
        <v>0</v>
      </c>
      <c r="BC467" s="48"/>
      <c r="BE467" t="s">
        <v>215</v>
      </c>
      <c r="CR467">
        <f>BF428*AZ467</f>
        <v>0</v>
      </c>
      <c r="CS467">
        <f t="shared" ref="CS467" si="8113">BG428*BA467</f>
        <v>0</v>
      </c>
      <c r="CT467">
        <f t="shared" ref="CT467" si="8114">BH428*BB467</f>
        <v>0</v>
      </c>
    </row>
    <row r="468" spans="1:98" x14ac:dyDescent="0.3">
      <c r="F468" s="91">
        <f t="shared" ref="F468:H468" si="8115">F467</f>
        <v>80</v>
      </c>
      <c r="G468" s="91">
        <f t="shared" si="8115"/>
        <v>80</v>
      </c>
      <c r="H468" s="4">
        <f t="shared" si="8115"/>
        <v>1</v>
      </c>
      <c r="I468">
        <v>195</v>
      </c>
      <c r="J468" s="48">
        <f t="shared" si="7288"/>
        <v>0</v>
      </c>
      <c r="K468" s="48">
        <f t="shared" si="8072"/>
        <v>0</v>
      </c>
      <c r="L468" s="98">
        <f t="shared" si="7290"/>
        <v>0</v>
      </c>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f>$J468+$K468+$L468</f>
        <v>0</v>
      </c>
      <c r="BB468" s="48">
        <f>$J468+$K468+$L468</f>
        <v>0</v>
      </c>
      <c r="BC468" s="48"/>
      <c r="BE468" t="s">
        <v>216</v>
      </c>
      <c r="CS468">
        <f>BF428*BA468</f>
        <v>0</v>
      </c>
      <c r="CT468">
        <f>BG428*BB468</f>
        <v>0</v>
      </c>
    </row>
    <row r="469" spans="1:98" x14ac:dyDescent="0.3">
      <c r="F469" s="91">
        <f t="shared" ref="F469:H469" si="8116">F468</f>
        <v>80</v>
      </c>
      <c r="G469" s="91">
        <f t="shared" si="8116"/>
        <v>80</v>
      </c>
      <c r="H469" s="4">
        <f t="shared" si="8116"/>
        <v>1</v>
      </c>
      <c r="I469">
        <v>200</v>
      </c>
      <c r="J469" s="48">
        <f t="shared" si="7288"/>
        <v>0</v>
      </c>
      <c r="K469" s="48">
        <f t="shared" si="8072"/>
        <v>0</v>
      </c>
      <c r="L469" s="98">
        <f t="shared" si="7290"/>
        <v>0</v>
      </c>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f>$J469+$K469+$L469</f>
        <v>0</v>
      </c>
      <c r="BC469" s="48"/>
      <c r="BE469" s="3" t="s">
        <v>217</v>
      </c>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f>BF428*BB469</f>
        <v>0</v>
      </c>
    </row>
    <row r="470" spans="1:98" x14ac:dyDescent="0.3">
      <c r="I470">
        <v>205</v>
      </c>
      <c r="BE470" s="19" t="s">
        <v>176</v>
      </c>
      <c r="BF470" s="99">
        <f>SUM(BF428:BF469)</f>
        <v>0</v>
      </c>
      <c r="BG470" s="99">
        <f t="shared" ref="BG470:CT470" si="8117">SUM(BG428:BG469)</f>
        <v>3.9107151517190264</v>
      </c>
      <c r="BH470" s="99">
        <f t="shared" si="8117"/>
        <v>26.071434344793513</v>
      </c>
      <c r="BI470" s="99">
        <f t="shared" si="8117"/>
        <v>65.178585861983777</v>
      </c>
      <c r="BJ470" s="99">
        <f t="shared" si="8117"/>
        <v>130.35717172396755</v>
      </c>
      <c r="BK470" s="99">
        <f t="shared" si="8117"/>
        <v>159.79230317396338</v>
      </c>
      <c r="BL470" s="99">
        <f t="shared" si="8117"/>
        <v>191.20539681283924</v>
      </c>
      <c r="BM470" s="99">
        <f t="shared" si="8117"/>
        <v>209.61792294501959</v>
      </c>
      <c r="BN470" s="99">
        <f t="shared" si="8117"/>
        <v>211.97330411673235</v>
      </c>
      <c r="BO470" s="99">
        <f t="shared" si="8117"/>
        <v>247.05761632908792</v>
      </c>
      <c r="BP470" s="99">
        <f t="shared" si="8117"/>
        <v>270.80839586358763</v>
      </c>
      <c r="BQ470" s="99">
        <f t="shared" si="8117"/>
        <v>277.49678112341235</v>
      </c>
      <c r="BR470" s="99">
        <f t="shared" si="8117"/>
        <v>255.78749889714211</v>
      </c>
      <c r="BS470" s="99">
        <f t="shared" si="8117"/>
        <v>260.94441483561019</v>
      </c>
      <c r="BT470" s="99">
        <f t="shared" si="8117"/>
        <v>291.96485579316351</v>
      </c>
      <c r="BU470" s="99">
        <f t="shared" si="8117"/>
        <v>321.00248116277459</v>
      </c>
      <c r="BV470" s="99">
        <f t="shared" si="8117"/>
        <v>347.08123512564231</v>
      </c>
      <c r="BW470" s="99">
        <f t="shared" si="8117"/>
        <v>3.9107151517190264</v>
      </c>
      <c r="BX470" s="99">
        <f t="shared" si="8117"/>
        <v>26.071434344793513</v>
      </c>
      <c r="BY470" s="99">
        <f t="shared" si="8117"/>
        <v>65.178585861983777</v>
      </c>
      <c r="BZ470" s="99">
        <f t="shared" si="8117"/>
        <v>130.35717172396755</v>
      </c>
      <c r="CA470" s="99">
        <f t="shared" si="8117"/>
        <v>159.79230317396338</v>
      </c>
      <c r="CB470" s="99">
        <f t="shared" si="8117"/>
        <v>191.20539681283924</v>
      </c>
      <c r="CC470" s="99">
        <f t="shared" si="8117"/>
        <v>209.61792294501959</v>
      </c>
      <c r="CD470" s="99">
        <f t="shared" si="8117"/>
        <v>211.97330411673235</v>
      </c>
      <c r="CE470" s="99">
        <f t="shared" si="8117"/>
        <v>247.05761632908792</v>
      </c>
      <c r="CF470" s="99">
        <f t="shared" si="8117"/>
        <v>270.80839586358763</v>
      </c>
      <c r="CG470" s="99">
        <f t="shared" si="8117"/>
        <v>277.49678112341235</v>
      </c>
      <c r="CH470" s="99">
        <f t="shared" si="8117"/>
        <v>255.78749889714211</v>
      </c>
      <c r="CI470" s="99">
        <f t="shared" si="8117"/>
        <v>260.94441483561019</v>
      </c>
      <c r="CJ470" s="99">
        <f t="shared" si="8117"/>
        <v>291.96485579316351</v>
      </c>
      <c r="CK470" s="99">
        <f t="shared" si="8117"/>
        <v>321.00248116277459</v>
      </c>
      <c r="CL470" s="99">
        <f t="shared" si="8117"/>
        <v>347.08123512564231</v>
      </c>
      <c r="CM470" s="99">
        <f t="shared" si="8117"/>
        <v>3.9107151517190264</v>
      </c>
      <c r="CN470" s="99">
        <f t="shared" si="8117"/>
        <v>26.071434344793513</v>
      </c>
      <c r="CO470" s="99">
        <f t="shared" si="8117"/>
        <v>65.178585861983777</v>
      </c>
      <c r="CP470" s="99">
        <f t="shared" si="8117"/>
        <v>130.35717172396755</v>
      </c>
      <c r="CQ470" s="99">
        <f t="shared" si="8117"/>
        <v>159.79230317396338</v>
      </c>
      <c r="CR470" s="99">
        <f t="shared" si="8117"/>
        <v>191.20539681283924</v>
      </c>
      <c r="CS470" s="99">
        <f t="shared" si="8117"/>
        <v>209.61792294501959</v>
      </c>
      <c r="CT470" s="99">
        <f t="shared" si="8117"/>
        <v>211.97330411673235</v>
      </c>
    </row>
    <row r="472" spans="1:98" x14ac:dyDescent="0.3">
      <c r="A472" s="60" t="s">
        <v>330</v>
      </c>
    </row>
    <row r="473" spans="1:98" x14ac:dyDescent="0.3">
      <c r="A473" s="100"/>
      <c r="B473" s="100" t="s">
        <v>163</v>
      </c>
      <c r="C473" s="100" t="s">
        <v>164</v>
      </c>
      <c r="D473" t="s">
        <v>167</v>
      </c>
      <c r="E473" t="s">
        <v>166</v>
      </c>
    </row>
    <row r="474" spans="1:98" x14ac:dyDescent="0.3">
      <c r="A474" s="100" t="s">
        <v>165</v>
      </c>
      <c r="B474" s="93">
        <v>80</v>
      </c>
      <c r="C474" s="93">
        <v>80</v>
      </c>
      <c r="D474">
        <f>C474-B474+5</f>
        <v>5</v>
      </c>
      <c r="E474" s="4">
        <f>100/(D474/5)/100</f>
        <v>1</v>
      </c>
      <c r="N474" s="19">
        <v>0</v>
      </c>
      <c r="O474" s="19">
        <v>5</v>
      </c>
      <c r="P474" s="19">
        <v>10</v>
      </c>
      <c r="Q474" s="19">
        <v>15</v>
      </c>
      <c r="R474" s="19">
        <v>20</v>
      </c>
      <c r="S474" s="19">
        <v>25</v>
      </c>
      <c r="T474" s="19">
        <v>30</v>
      </c>
      <c r="U474" s="19">
        <v>35</v>
      </c>
      <c r="V474" s="19">
        <v>40</v>
      </c>
      <c r="W474" s="19">
        <v>45</v>
      </c>
      <c r="X474" s="19">
        <v>50</v>
      </c>
      <c r="Y474" s="19">
        <v>55</v>
      </c>
      <c r="Z474" s="19">
        <v>60</v>
      </c>
      <c r="AA474" s="19">
        <v>65</v>
      </c>
      <c r="AB474" s="19">
        <v>70</v>
      </c>
      <c r="AC474" s="19">
        <v>75</v>
      </c>
      <c r="AD474" s="19">
        <v>80</v>
      </c>
      <c r="AE474" s="19">
        <v>85</v>
      </c>
      <c r="AF474" s="19">
        <v>90</v>
      </c>
      <c r="AG474" s="19">
        <v>95</v>
      </c>
      <c r="AH474" s="19">
        <v>100</v>
      </c>
      <c r="AI474" s="19">
        <v>105</v>
      </c>
      <c r="AJ474" s="19">
        <v>110</v>
      </c>
      <c r="AK474" s="19">
        <v>115</v>
      </c>
      <c r="AL474" s="19">
        <v>120</v>
      </c>
      <c r="AM474" s="19">
        <v>125</v>
      </c>
      <c r="AN474" s="19">
        <v>130</v>
      </c>
      <c r="AO474" s="19">
        <v>135</v>
      </c>
      <c r="AP474" s="19">
        <v>140</v>
      </c>
      <c r="AQ474" s="19">
        <v>145</v>
      </c>
      <c r="AR474" s="2">
        <v>150</v>
      </c>
      <c r="AS474" s="19">
        <v>155</v>
      </c>
      <c r="AT474" s="2">
        <v>160</v>
      </c>
      <c r="AU474" s="19">
        <v>165</v>
      </c>
      <c r="AV474" s="2">
        <v>170</v>
      </c>
      <c r="AW474" s="19">
        <v>175</v>
      </c>
      <c r="AX474" s="2">
        <v>180</v>
      </c>
      <c r="AY474" s="19">
        <v>185</v>
      </c>
      <c r="AZ474" s="2">
        <v>190</v>
      </c>
      <c r="BA474" s="19">
        <v>195</v>
      </c>
      <c r="BB474" s="2">
        <v>200</v>
      </c>
      <c r="BF474" s="19">
        <v>0</v>
      </c>
      <c r="BG474" s="19">
        <v>5</v>
      </c>
      <c r="BH474" s="19">
        <v>10</v>
      </c>
      <c r="BI474" s="19">
        <v>15</v>
      </c>
      <c r="BJ474" s="19">
        <v>20</v>
      </c>
      <c r="BK474" s="19">
        <v>25</v>
      </c>
      <c r="BL474" s="19">
        <v>30</v>
      </c>
      <c r="BM474" s="19">
        <v>35</v>
      </c>
      <c r="BN474" s="19">
        <v>40</v>
      </c>
      <c r="BO474" s="19">
        <v>45</v>
      </c>
      <c r="BP474" s="19">
        <v>50</v>
      </c>
      <c r="BQ474" s="19">
        <v>55</v>
      </c>
      <c r="BR474" s="19">
        <v>60</v>
      </c>
      <c r="BS474" s="19">
        <v>65</v>
      </c>
      <c r="BT474" s="19">
        <v>70</v>
      </c>
      <c r="BU474" s="19">
        <v>75</v>
      </c>
      <c r="BV474" s="19">
        <v>80</v>
      </c>
      <c r="BW474" s="19">
        <v>85</v>
      </c>
      <c r="BX474" s="19">
        <v>90</v>
      </c>
      <c r="BY474" s="19">
        <v>95</v>
      </c>
      <c r="BZ474" s="19">
        <v>100</v>
      </c>
      <c r="CA474" s="19">
        <v>105</v>
      </c>
      <c r="CB474" s="19">
        <v>110</v>
      </c>
      <c r="CC474" s="19">
        <v>115</v>
      </c>
      <c r="CD474" s="19">
        <v>120</v>
      </c>
      <c r="CE474" s="19">
        <v>125</v>
      </c>
      <c r="CF474" s="19">
        <v>130</v>
      </c>
      <c r="CG474" s="19">
        <v>135</v>
      </c>
      <c r="CH474" s="19">
        <v>140</v>
      </c>
      <c r="CI474" s="19">
        <v>145</v>
      </c>
      <c r="CJ474" s="2">
        <v>150</v>
      </c>
      <c r="CK474" s="19">
        <v>155</v>
      </c>
      <c r="CL474" s="2">
        <v>160</v>
      </c>
      <c r="CM474" s="19">
        <v>165</v>
      </c>
      <c r="CN474" s="2">
        <v>170</v>
      </c>
      <c r="CO474" s="19">
        <v>175</v>
      </c>
      <c r="CP474" s="2">
        <v>180</v>
      </c>
      <c r="CQ474" s="19">
        <v>185</v>
      </c>
      <c r="CR474" s="2">
        <v>190</v>
      </c>
      <c r="CS474" s="19">
        <v>195</v>
      </c>
      <c r="CT474" s="2">
        <v>200</v>
      </c>
    </row>
    <row r="475" spans="1:98" x14ac:dyDescent="0.3">
      <c r="A475" s="100" t="s">
        <v>92</v>
      </c>
      <c r="B475" s="93">
        <v>80</v>
      </c>
      <c r="C475" s="93">
        <v>80</v>
      </c>
      <c r="D475">
        <f>C475-B475+5</f>
        <v>5</v>
      </c>
      <c r="E475" s="4">
        <f>IF(D475&gt;0,100/(D475/5)/100,1)</f>
        <v>1</v>
      </c>
      <c r="F475" s="94" t="s">
        <v>163</v>
      </c>
      <c r="G475" s="94" t="s">
        <v>164</v>
      </c>
      <c r="H475" s="94" t="s">
        <v>173</v>
      </c>
      <c r="I475" s="95" t="s">
        <v>169</v>
      </c>
      <c r="J475" s="3" t="s">
        <v>172</v>
      </c>
      <c r="K475" s="97" t="s">
        <v>174</v>
      </c>
      <c r="L475" s="97" t="s">
        <v>175</v>
      </c>
      <c r="M475" t="s">
        <v>168</v>
      </c>
      <c r="N475" s="4">
        <f t="shared" ref="N475" si="8118">IF(IF(BF474&lt;=$B474,1,M475-$E474)&gt;0,IF(BF474&lt;=$B474,1,M475-$E474),0)</f>
        <v>1</v>
      </c>
      <c r="O475" s="4">
        <f t="shared" ref="O475" si="8119">IF(IF(BG474&lt;=$B474,1,N475-$E474)&gt;0,IF(BG474&lt;=$B474,1,N475-$E474),0)</f>
        <v>1</v>
      </c>
      <c r="P475" s="4">
        <f t="shared" ref="P475" si="8120">IF(IF(BH474&lt;=$B474,1,O475-$E474)&gt;0,IF(BH474&lt;=$B474,1,O475-$E474),0)</f>
        <v>1</v>
      </c>
      <c r="Q475" s="4">
        <f t="shared" ref="Q475" si="8121">IF(IF(BI474&lt;=$B474,1,P475-$E474)&gt;0,IF(BI474&lt;=$B474,1,P475-$E474),0)</f>
        <v>1</v>
      </c>
      <c r="R475" s="4">
        <f t="shared" ref="R475" si="8122">IF(IF(BJ474&lt;=$B474,1,Q475-$E474)&gt;0,IF(BJ474&lt;=$B474,1,Q475-$E474),0)</f>
        <v>1</v>
      </c>
      <c r="S475" s="4">
        <f t="shared" ref="S475" si="8123">IF(IF(BK474&lt;=$B474,1,R475-$E474)&gt;0,IF(BK474&lt;=$B474,1,R475-$E474),0)</f>
        <v>1</v>
      </c>
      <c r="T475" s="4">
        <f t="shared" ref="T475" si="8124">IF(IF(BL474&lt;=$B474,1,S475-$E474)&gt;0,IF(BL474&lt;=$B474,1,S475-$E474),0)</f>
        <v>1</v>
      </c>
      <c r="U475" s="4">
        <f t="shared" ref="U475" si="8125">IF(IF(BM474&lt;=$B474,1,T475-$E474)&gt;0,IF(BM474&lt;=$B474,1,T475-$E474),0)</f>
        <v>1</v>
      </c>
      <c r="V475" s="4">
        <f t="shared" ref="V475" si="8126">IF(IF(BN474&lt;=$B474,1,U475-$E474)&gt;0,IF(BN474&lt;=$B474,1,U475-$E474),0)</f>
        <v>1</v>
      </c>
      <c r="W475" s="4">
        <f t="shared" ref="W475" si="8127">IF(IF(BO474&lt;=$B474,1,V475-$E474)&gt;0,IF(BO474&lt;=$B474,1,V475-$E474),0)</f>
        <v>1</v>
      </c>
      <c r="X475" s="4">
        <f t="shared" ref="X475" si="8128">IF(IF(BP474&lt;=$B474,1,W475-$E474)&gt;0,IF(BP474&lt;=$B474,1,W475-$E474),0)</f>
        <v>1</v>
      </c>
      <c r="Y475" s="4">
        <f t="shared" ref="Y475" si="8129">IF(IF(BQ474&lt;=$B474,1,X475-$E474)&gt;0,IF(BQ474&lt;=$B474,1,X475-$E474),0)</f>
        <v>1</v>
      </c>
      <c r="Z475" s="4">
        <f t="shared" ref="Z475" si="8130">IF(IF(BR474&lt;=$B474,1,Y475-$E474)&gt;0,IF(BR474&lt;=$B474,1,Y475-$E474),0)</f>
        <v>1</v>
      </c>
      <c r="AA475" s="4">
        <f t="shared" ref="AA475" si="8131">IF(IF(BS474&lt;=$B474,1,Z475-$E474)&gt;0,IF(BS474&lt;=$B474,1,Z475-$E474),0)</f>
        <v>1</v>
      </c>
      <c r="AB475" s="4">
        <f t="shared" ref="AB475" si="8132">IF(IF(BT474&lt;=$B474,1,AA475-$E474)&gt;0,IF(BT474&lt;=$B474,1,AA475-$E474),0)</f>
        <v>1</v>
      </c>
      <c r="AC475" s="4">
        <f t="shared" ref="AC475" si="8133">IF(IF(BU474&lt;=$B474,1,AB475-$E474)&gt;0,IF(BU474&lt;=$B474,1,AB475-$E474),0)</f>
        <v>1</v>
      </c>
      <c r="AD475" s="4">
        <f t="shared" ref="AD475" si="8134">IF(IF(BV474&lt;=$B474,1,AC475-$E474)&gt;0,IF(BV474&lt;=$B474,1,AC475-$E474),0)</f>
        <v>1</v>
      </c>
      <c r="AE475" s="4">
        <f t="shared" ref="AE475" si="8135">IF(IF(BW474&lt;=$B474,1,AD475-$E474)&gt;0,IF(BW474&lt;=$B474,1,AD475-$E474),0)</f>
        <v>0</v>
      </c>
      <c r="AF475" s="4">
        <f t="shared" ref="AF475" si="8136">IF(IF(BX474&lt;=$B474,1,AE475-$E474)&gt;0,IF(BX474&lt;=$B474,1,AE475-$E474),0)</f>
        <v>0</v>
      </c>
      <c r="AG475" s="4">
        <f t="shared" ref="AG475" si="8137">IF(IF(BY474&lt;=$B474,1,AF475-$E474)&gt;0,IF(BY474&lt;=$B474,1,AF475-$E474),0)</f>
        <v>0</v>
      </c>
      <c r="AH475" s="4">
        <f t="shared" ref="AH475" si="8138">IF(IF(BZ474&lt;=$B474,1,AG475-$E474)&gt;0,IF(BZ474&lt;=$B474,1,AG475-$E474),0)</f>
        <v>0</v>
      </c>
      <c r="AI475" s="4">
        <f t="shared" ref="AI475" si="8139">IF(IF(CA474&lt;=$B474,1,AH475-$E474)&gt;0,IF(CA474&lt;=$B474,1,AH475-$E474),0)</f>
        <v>0</v>
      </c>
      <c r="AJ475" s="4">
        <f t="shared" ref="AJ475" si="8140">IF(IF(CB474&lt;=$B474,1,AI475-$E474)&gt;0,IF(CB474&lt;=$B474,1,AI475-$E474),0)</f>
        <v>0</v>
      </c>
      <c r="AK475" s="4">
        <f t="shared" ref="AK475" si="8141">IF(IF(CC474&lt;=$B474,1,AJ475-$E474)&gt;0,IF(CC474&lt;=$B474,1,AJ475-$E474),0)</f>
        <v>0</v>
      </c>
      <c r="AL475" s="4">
        <f t="shared" ref="AL475" si="8142">IF(IF(CD474&lt;=$B474,1,AK475-$E474)&gt;0,IF(CD474&lt;=$B474,1,AK475-$E474),0)</f>
        <v>0</v>
      </c>
      <c r="AM475" s="4">
        <f t="shared" ref="AM475" si="8143">IF(IF(CE474&lt;=$B474,1,AL475-$E474)&gt;0,IF(CE474&lt;=$B474,1,AL475-$E474),0)</f>
        <v>0</v>
      </c>
      <c r="AN475" s="4">
        <f t="shared" ref="AN475" si="8144">IF(IF(CF474&lt;=$B474,1,AM475-$E474)&gt;0,IF(CF474&lt;=$B474,1,AM475-$E474),0)</f>
        <v>0</v>
      </c>
      <c r="AO475" s="4">
        <f t="shared" ref="AO475" si="8145">IF(IF(CG474&lt;=$B474,1,AN475-$E474)&gt;0,IF(CG474&lt;=$B474,1,AN475-$E474),0)</f>
        <v>0</v>
      </c>
      <c r="AP475" s="4">
        <f t="shared" ref="AP475" si="8146">IF(IF(CH474&lt;=$B474,1,AO475-$E474)&gt;0,IF(CH474&lt;=$B474,1,AO475-$E474),0)</f>
        <v>0</v>
      </c>
      <c r="AQ475" s="4">
        <f t="shared" ref="AQ475" si="8147">IF(IF(CI474&lt;=$B474,1,AP475-$E474)&gt;0,IF(CI474&lt;=$B474,1,AP475-$E474),0)</f>
        <v>0</v>
      </c>
      <c r="AR475" s="4">
        <f t="shared" ref="AR475" si="8148">IF(IF(CJ474&lt;=$B474,1,AQ475-$E474)&gt;0,IF(CJ474&lt;=$B474,1,AQ475-$E474),0)</f>
        <v>0</v>
      </c>
      <c r="AS475" s="4">
        <f t="shared" ref="AS475" si="8149">IF(IF(CK474&lt;=$B474,1,AR475-$E474)&gt;0,IF(CK474&lt;=$B474,1,AR475-$E474),0)</f>
        <v>0</v>
      </c>
      <c r="AT475" s="4">
        <f t="shared" ref="AT475" si="8150">IF(IF(CL474&lt;=$B474,1,AS475-$E474)&gt;0,IF(CL474&lt;=$B474,1,AS475-$E474),0)</f>
        <v>0</v>
      </c>
      <c r="AU475" s="4">
        <f t="shared" ref="AU475" si="8151">IF(IF(CM474&lt;=$B474,1,AT475-$E474)&gt;0,IF(CM474&lt;=$B474,1,AT475-$E474),0)</f>
        <v>0</v>
      </c>
      <c r="AV475" s="4">
        <f t="shared" ref="AV475" si="8152">IF(IF(CN474&lt;=$B474,1,AU475-$E474)&gt;0,IF(CN474&lt;=$B474,1,AU475-$E474),0)</f>
        <v>0</v>
      </c>
      <c r="AW475" s="4">
        <f t="shared" ref="AW475" si="8153">IF(IF(CO474&lt;=$B474,1,AV475-$E474)&gt;0,IF(CO474&lt;=$B474,1,AV475-$E474),0)</f>
        <v>0</v>
      </c>
      <c r="AX475" s="4">
        <f t="shared" ref="AX475" si="8154">IF(IF(CP474&lt;=$B474,1,AW475-$E474)&gt;0,IF(CP474&lt;=$B474,1,AW475-$E474),0)</f>
        <v>0</v>
      </c>
      <c r="AY475" s="4">
        <f t="shared" ref="AY475" si="8155">IF(IF(CQ474&lt;=$B474,1,AX475-$E474)&gt;0,IF(CQ474&lt;=$B474,1,AX475-$E474),0)</f>
        <v>0</v>
      </c>
      <c r="AZ475" s="4">
        <f t="shared" ref="AZ475" si="8156">IF(IF(CR474&lt;=$B474,1,AY475-$E474)&gt;0,IF(CR474&lt;=$B474,1,AY475-$E474),0)</f>
        <v>0</v>
      </c>
      <c r="BA475" s="4">
        <f t="shared" ref="BA475" si="8157">IF(IF(CS474&lt;=$B474,1,AZ475-$E474)&gt;0,IF(CS474&lt;=$B474,1,AZ475-$E474),0)</f>
        <v>0</v>
      </c>
      <c r="BB475" s="4">
        <f t="shared" ref="BB475" si="8158">IF(IF(CT474&lt;=$B474,1,BA475-$E474)&gt;0,IF(CT474&lt;=$B474,1,BA475-$E474),0)</f>
        <v>0</v>
      </c>
      <c r="BE475" t="s">
        <v>171</v>
      </c>
      <c r="BF475" s="91">
        <f>'Data tilvækstoversigt'!C374*N475</f>
        <v>0</v>
      </c>
      <c r="BG475" s="91">
        <f>'Data tilvækstoversigt'!D374*O475</f>
        <v>3.1656269695713881</v>
      </c>
      <c r="BH475" s="91">
        <f>'Data tilvækstoversigt'!E374*P475</f>
        <v>21.104179797142592</v>
      </c>
      <c r="BI475" s="91">
        <f>'Data tilvækstoversigt'!F374*Q475</f>
        <v>52.760449492856473</v>
      </c>
      <c r="BJ475" s="91">
        <f>'Data tilvækstoversigt'!G374*R475</f>
        <v>105.52089898571295</v>
      </c>
      <c r="BK475" s="91">
        <f>'Data tilvækstoversigt'!H374*S475</f>
        <v>147.74762097973564</v>
      </c>
      <c r="BL475" s="91">
        <f>'Data tilvækstoversigt'!I374*T475</f>
        <v>155.10578275154924</v>
      </c>
      <c r="BM475" s="91">
        <f>'Data tilvækstoversigt'!J374*U475</f>
        <v>182.78164273507323</v>
      </c>
      <c r="BN475" s="91">
        <f>'Data tilvækstoversigt'!K374*V475</f>
        <v>201.53939267203998</v>
      </c>
      <c r="BO475" s="91">
        <f>'Data tilvækstoversigt'!L374*W475</f>
        <v>215.82895250026621</v>
      </c>
      <c r="BP475" s="91">
        <f>'Data tilvækstoversigt'!M374*X475</f>
        <v>242.01189335461225</v>
      </c>
      <c r="BQ475" s="91">
        <f>'Data tilvækstoversigt'!N374*Y475</f>
        <v>256.90385211411854</v>
      </c>
      <c r="BR475" s="91">
        <f>'Data tilvækstoversigt'!O374*Z475</f>
        <v>256.18497966883763</v>
      </c>
      <c r="BS475" s="91">
        <f>'Data tilvækstoversigt'!P374*AA475</f>
        <v>235.21942171309774</v>
      </c>
      <c r="BT475" s="91">
        <f>'Data tilvækstoversigt'!Q374*AB475</f>
        <v>263.00062937897474</v>
      </c>
      <c r="BU475" s="91">
        <f>'Data tilvækstoversigt'!R374*AC475</f>
        <v>288.91470686371611</v>
      </c>
      <c r="BV475" s="91">
        <f>'Data tilvækstoversigt'!S374*AD475</f>
        <v>312.09171741904782</v>
      </c>
      <c r="BW475" s="91">
        <f>'Data tilvækstoversigt'!T374*AE475</f>
        <v>0</v>
      </c>
      <c r="BX475" s="91">
        <f>'Data tilvækstoversigt'!U374*AF475</f>
        <v>0</v>
      </c>
      <c r="BY475" s="91">
        <f>'Data tilvækstoversigt'!V374*AG475</f>
        <v>0</v>
      </c>
      <c r="BZ475" s="91">
        <f>'Data tilvækstoversigt'!W374*AH475</f>
        <v>0</v>
      </c>
      <c r="CA475" s="91">
        <f>'Data tilvækstoversigt'!X374*AI475</f>
        <v>0</v>
      </c>
      <c r="CB475" s="91">
        <f>'Data tilvækstoversigt'!Y374*AJ475</f>
        <v>0</v>
      </c>
      <c r="CC475" s="91">
        <f>'Data tilvækstoversigt'!Z374*AK475</f>
        <v>0</v>
      </c>
      <c r="CD475" s="91">
        <f>'Data tilvækstoversigt'!AA374*AL475</f>
        <v>0</v>
      </c>
      <c r="CE475" s="91">
        <f>'Data tilvækstoversigt'!AB374*AM475</f>
        <v>0</v>
      </c>
      <c r="CF475" s="91">
        <f>'Data tilvækstoversigt'!AC374*AN475</f>
        <v>0</v>
      </c>
      <c r="CG475" s="91">
        <f>'Data tilvækstoversigt'!AD374*AO475</f>
        <v>0</v>
      </c>
      <c r="CH475" s="91">
        <f>'Data tilvækstoversigt'!AE374*AP475</f>
        <v>0</v>
      </c>
      <c r="CI475" s="91">
        <f>'Data tilvækstoversigt'!AF374*AQ475</f>
        <v>0</v>
      </c>
      <c r="CJ475" s="91">
        <f>'Data tilvækstoversigt'!AG374*AR475</f>
        <v>0</v>
      </c>
      <c r="CK475" s="91">
        <f>'Data tilvækstoversigt'!AH374*AS475</f>
        <v>0</v>
      </c>
      <c r="CL475" s="91">
        <f>'Data tilvækstoversigt'!AI374*AT475</f>
        <v>0</v>
      </c>
      <c r="CM475" s="91">
        <f>'Data tilvækstoversigt'!AJ374*AU475</f>
        <v>0</v>
      </c>
      <c r="CN475" s="91">
        <f>'Data tilvækstoversigt'!AK374*AV475</f>
        <v>0</v>
      </c>
      <c r="CO475" s="91">
        <f>'Data tilvækstoversigt'!AL374*AW475</f>
        <v>0</v>
      </c>
      <c r="CP475" s="91">
        <f>'Data tilvækstoversigt'!AM374*AX475</f>
        <v>0</v>
      </c>
      <c r="CQ475" s="91">
        <f>'Data tilvækstoversigt'!AN374*AY475</f>
        <v>0</v>
      </c>
      <c r="CR475" s="91">
        <f>'Data tilvækstoversigt'!AO374*AZ475</f>
        <v>0</v>
      </c>
      <c r="CS475" s="91">
        <f>'Data tilvækstoversigt'!AP374*BA475</f>
        <v>0</v>
      </c>
      <c r="CT475" s="91">
        <f>'Data tilvækstoversigt'!AQ374*BB475</f>
        <v>0</v>
      </c>
    </row>
    <row r="476" spans="1:98" x14ac:dyDescent="0.3">
      <c r="F476" s="92">
        <f>B475</f>
        <v>80</v>
      </c>
      <c r="G476" s="92">
        <f>C475</f>
        <v>80</v>
      </c>
      <c r="H476" s="4">
        <f>E475</f>
        <v>1</v>
      </c>
      <c r="I476">
        <v>0</v>
      </c>
      <c r="J476" s="48">
        <f>IF(AND(I476&gt;=F476,I476&lt;=G476+1),H476,0)</f>
        <v>0</v>
      </c>
      <c r="K476" s="48">
        <f>IF(IF(AND(I476&gt;=(F476*2),I476&lt;=G476+F476+(G476-F476+5)+1),((H476)^2)*(I477-F476*2)/5,0)&lt;=H476,IF(AND(I476&gt;=(F476*2),I476&lt;=G476+F476+(G476-F476+5)+1),((H476)^2)*(I477-F476*2)/5,0),(K475-H476^2))</f>
        <v>0</v>
      </c>
      <c r="L476" s="98">
        <f>IF(IF(AND(I476&gt;=(F476*3),I476&lt;=G476+F476+F476+(G476-F476+5)+1),((H476)^3)*(I477-F476*3)/5,0)&lt;=H476,IF(AND(I476&gt;=(F476*3),I476&lt;=G476+F476+F476+(G476-F476+5)+1),((H476)^3)*(I477-F476*3)/5,0),(L475-H476^3))</f>
        <v>0</v>
      </c>
      <c r="M476" s="96"/>
      <c r="N476" s="48">
        <f>$J476+$K476+$L476</f>
        <v>0</v>
      </c>
      <c r="O476" s="48">
        <f t="shared" ref="O476:BB482" si="8159">$J476+$K476+$L476</f>
        <v>0</v>
      </c>
      <c r="P476" s="48">
        <f t="shared" si="8159"/>
        <v>0</v>
      </c>
      <c r="Q476" s="48">
        <f t="shared" si="8159"/>
        <v>0</v>
      </c>
      <c r="R476" s="48">
        <f t="shared" si="8159"/>
        <v>0</v>
      </c>
      <c r="S476" s="48">
        <f t="shared" si="8159"/>
        <v>0</v>
      </c>
      <c r="T476" s="48">
        <f t="shared" si="8159"/>
        <v>0</v>
      </c>
      <c r="U476" s="48">
        <f t="shared" si="8159"/>
        <v>0</v>
      </c>
      <c r="V476" s="48">
        <f t="shared" si="8159"/>
        <v>0</v>
      </c>
      <c r="W476" s="48">
        <f t="shared" si="8159"/>
        <v>0</v>
      </c>
      <c r="X476" s="48">
        <f t="shared" si="8159"/>
        <v>0</v>
      </c>
      <c r="Y476" s="48">
        <f t="shared" si="8159"/>
        <v>0</v>
      </c>
      <c r="Z476" s="48">
        <f t="shared" si="8159"/>
        <v>0</v>
      </c>
      <c r="AA476" s="48">
        <f t="shared" si="8159"/>
        <v>0</v>
      </c>
      <c r="AB476" s="48">
        <f t="shared" si="8159"/>
        <v>0</v>
      </c>
      <c r="AC476" s="48">
        <f t="shared" si="8159"/>
        <v>0</v>
      </c>
      <c r="AD476" s="48">
        <f t="shared" si="8159"/>
        <v>0</v>
      </c>
      <c r="AE476" s="48">
        <f t="shared" si="8159"/>
        <v>0</v>
      </c>
      <c r="AF476" s="48">
        <f t="shared" si="8159"/>
        <v>0</v>
      </c>
      <c r="AG476" s="48">
        <f t="shared" si="8159"/>
        <v>0</v>
      </c>
      <c r="AH476" s="48">
        <f t="shared" si="8159"/>
        <v>0</v>
      </c>
      <c r="AI476" s="48">
        <f t="shared" si="8159"/>
        <v>0</v>
      </c>
      <c r="AJ476" s="48">
        <f t="shared" si="8159"/>
        <v>0</v>
      </c>
      <c r="AK476" s="48">
        <f t="shared" si="8159"/>
        <v>0</v>
      </c>
      <c r="AL476" s="48">
        <f t="shared" si="8159"/>
        <v>0</v>
      </c>
      <c r="AM476" s="48">
        <f t="shared" si="8159"/>
        <v>0</v>
      </c>
      <c r="AN476" s="48">
        <f t="shared" si="8159"/>
        <v>0</v>
      </c>
      <c r="AO476" s="48">
        <f t="shared" si="8159"/>
        <v>0</v>
      </c>
      <c r="AP476" s="48">
        <f t="shared" si="8159"/>
        <v>0</v>
      </c>
      <c r="AQ476" s="48">
        <f t="shared" si="8159"/>
        <v>0</v>
      </c>
      <c r="AR476" s="48">
        <f t="shared" si="8159"/>
        <v>0</v>
      </c>
      <c r="AS476" s="48">
        <f t="shared" si="8159"/>
        <v>0</v>
      </c>
      <c r="AT476" s="48">
        <f t="shared" si="8159"/>
        <v>0</v>
      </c>
      <c r="AU476" s="48">
        <f t="shared" si="8159"/>
        <v>0</v>
      </c>
      <c r="AV476" s="48">
        <f t="shared" si="8159"/>
        <v>0</v>
      </c>
      <c r="AW476" s="48">
        <f t="shared" si="8159"/>
        <v>0</v>
      </c>
      <c r="AX476" s="48">
        <f t="shared" si="8159"/>
        <v>0</v>
      </c>
      <c r="AY476" s="48">
        <f t="shared" si="8159"/>
        <v>0</v>
      </c>
      <c r="AZ476" s="48">
        <f t="shared" si="8159"/>
        <v>0</v>
      </c>
      <c r="BA476" s="48">
        <f t="shared" si="8159"/>
        <v>0</v>
      </c>
      <c r="BB476" s="48">
        <f t="shared" si="8159"/>
        <v>0</v>
      </c>
      <c r="BC476" s="48"/>
      <c r="BE476" t="s">
        <v>177</v>
      </c>
      <c r="BF476">
        <f>BF475*N476</f>
        <v>0</v>
      </c>
      <c r="BG476">
        <f t="shared" ref="BG476" si="8160">BG475*O476</f>
        <v>0</v>
      </c>
      <c r="BH476">
        <f t="shared" ref="BH476" si="8161">BH475*P476</f>
        <v>0</v>
      </c>
      <c r="BI476">
        <f t="shared" ref="BI476" si="8162">BI475*Q476</f>
        <v>0</v>
      </c>
      <c r="BJ476">
        <f t="shared" ref="BJ476" si="8163">BJ475*R476</f>
        <v>0</v>
      </c>
      <c r="BK476">
        <f t="shared" ref="BK476" si="8164">BK475*S476</f>
        <v>0</v>
      </c>
      <c r="BL476">
        <f t="shared" ref="BL476" si="8165">BL475*T476</f>
        <v>0</v>
      </c>
      <c r="BM476">
        <f t="shared" ref="BM476" si="8166">BM475*U476</f>
        <v>0</v>
      </c>
      <c r="BN476">
        <f t="shared" ref="BN476" si="8167">BN475*V476</f>
        <v>0</v>
      </c>
      <c r="BO476">
        <f t="shared" ref="BO476" si="8168">BO475*W476</f>
        <v>0</v>
      </c>
      <c r="BP476">
        <f t="shared" ref="BP476" si="8169">BP475*X476</f>
        <v>0</v>
      </c>
      <c r="BQ476">
        <f t="shared" ref="BQ476" si="8170">BQ475*Y476</f>
        <v>0</v>
      </c>
      <c r="BR476">
        <f t="shared" ref="BR476" si="8171">BR475*Z476</f>
        <v>0</v>
      </c>
      <c r="BS476">
        <f t="shared" ref="BS476" si="8172">BS475*AA476</f>
        <v>0</v>
      </c>
      <c r="BT476">
        <f t="shared" ref="BT476" si="8173">BT475*AB476</f>
        <v>0</v>
      </c>
      <c r="BU476">
        <f t="shared" ref="BU476" si="8174">BU475*AC476</f>
        <v>0</v>
      </c>
      <c r="BV476">
        <f t="shared" ref="BV476" si="8175">BV475*AD476</f>
        <v>0</v>
      </c>
      <c r="BW476">
        <f t="shared" ref="BW476" si="8176">BW475*AE476</f>
        <v>0</v>
      </c>
      <c r="BX476">
        <f t="shared" ref="BX476" si="8177">BX475*AF476</f>
        <v>0</v>
      </c>
      <c r="BY476">
        <f t="shared" ref="BY476" si="8178">BY475*AG476</f>
        <v>0</v>
      </c>
      <c r="BZ476">
        <f t="shared" ref="BZ476" si="8179">BZ475*AH476</f>
        <v>0</v>
      </c>
      <c r="CA476">
        <f t="shared" ref="CA476" si="8180">CA475*AI476</f>
        <v>0</v>
      </c>
      <c r="CB476">
        <f t="shared" ref="CB476" si="8181">CB475*AJ476</f>
        <v>0</v>
      </c>
      <c r="CC476">
        <f t="shared" ref="CC476" si="8182">CC475*AK476</f>
        <v>0</v>
      </c>
      <c r="CD476">
        <f t="shared" ref="CD476" si="8183">CD475*AL476</f>
        <v>0</v>
      </c>
      <c r="CE476">
        <f t="shared" ref="CE476" si="8184">CE475*AM476</f>
        <v>0</v>
      </c>
      <c r="CF476">
        <f t="shared" ref="CF476" si="8185">CF475*AN476</f>
        <v>0</v>
      </c>
      <c r="CG476">
        <f t="shared" ref="CG476" si="8186">CG475*AO476</f>
        <v>0</v>
      </c>
      <c r="CH476">
        <f t="shared" ref="CH476" si="8187">CH475*AP476</f>
        <v>0</v>
      </c>
      <c r="CI476">
        <f t="shared" ref="CI476" si="8188">CI475*AQ476</f>
        <v>0</v>
      </c>
      <c r="CJ476">
        <f t="shared" ref="CJ476" si="8189">CJ475*AR476</f>
        <v>0</v>
      </c>
      <c r="CK476">
        <f t="shared" ref="CK476" si="8190">CK475*AS476</f>
        <v>0</v>
      </c>
      <c r="CL476">
        <f t="shared" ref="CL476" si="8191">CL475*AT476</f>
        <v>0</v>
      </c>
      <c r="CM476">
        <f t="shared" ref="CM476" si="8192">CM475*AU476</f>
        <v>0</v>
      </c>
      <c r="CN476">
        <f t="shared" ref="CN476" si="8193">CN475*AV476</f>
        <v>0</v>
      </c>
      <c r="CO476">
        <f t="shared" ref="CO476" si="8194">CO475*AW476</f>
        <v>0</v>
      </c>
      <c r="CP476">
        <f t="shared" ref="CP476" si="8195">CP475*AX476</f>
        <v>0</v>
      </c>
      <c r="CQ476">
        <f t="shared" ref="CQ476" si="8196">CQ475*AY476</f>
        <v>0</v>
      </c>
      <c r="CR476">
        <f t="shared" ref="CR476" si="8197">CR475*AZ476</f>
        <v>0</v>
      </c>
      <c r="CS476">
        <f t="shared" ref="CS476" si="8198">CS475*BA476</f>
        <v>0</v>
      </c>
      <c r="CT476">
        <f t="shared" ref="CT476" si="8199">CT475*BB476</f>
        <v>0</v>
      </c>
    </row>
    <row r="477" spans="1:98" x14ac:dyDescent="0.3">
      <c r="F477" s="91">
        <f>F476</f>
        <v>80</v>
      </c>
      <c r="G477" s="91">
        <f>G476</f>
        <v>80</v>
      </c>
      <c r="H477" s="4">
        <f>H476</f>
        <v>1</v>
      </c>
      <c r="I477">
        <v>5</v>
      </c>
      <c r="J477" s="48">
        <f t="shared" ref="J477:J516" si="8200">IF(AND(I477&gt;=F477,I477&lt;=G477+1),H477,0)</f>
        <v>0</v>
      </c>
      <c r="K477" s="48">
        <f t="shared" ref="K477:K482" si="8201">IF(IF(AND(I477&gt;=(F477*2),I477&lt;=G477+F477+(G477-F477+5)+1),((H477)^2)*(I478-F477*2)/5,0)&lt;=H477,IF(AND(I477&gt;=(F477*2),I477&lt;=G477+F477+(G477-F477+5)+1),((H477)^2)*(I478-F477*2)/5,0),(K476-H477^2))</f>
        <v>0</v>
      </c>
      <c r="L477" s="98">
        <f t="shared" ref="L477:L516" si="8202">IF(IF(AND(I477&gt;=(F477*3),I477&lt;=G477+F477+F477+(G477-F477+5)+1),((H477)^3)*(I478-F477*3)/5,0)&lt;=H477,IF(AND(I477&gt;=(F477*3),I477&lt;=G477+F477+F477+(G477-F477+5)+1),((H477)^3)*(I478-F477*3)/5,0),(L476-H477^3))</f>
        <v>0</v>
      </c>
      <c r="M477" s="48"/>
      <c r="N477" s="48"/>
      <c r="O477" s="48">
        <f>$J477+$K477+$L477</f>
        <v>0</v>
      </c>
      <c r="P477" s="48">
        <f t="shared" si="8159"/>
        <v>0</v>
      </c>
      <c r="Q477" s="48">
        <f t="shared" si="8159"/>
        <v>0</v>
      </c>
      <c r="R477" s="48">
        <f t="shared" si="8159"/>
        <v>0</v>
      </c>
      <c r="S477" s="48">
        <f t="shared" si="8159"/>
        <v>0</v>
      </c>
      <c r="T477" s="48">
        <f t="shared" si="8159"/>
        <v>0</v>
      </c>
      <c r="U477" s="48">
        <f t="shared" si="8159"/>
        <v>0</v>
      </c>
      <c r="V477" s="48">
        <f t="shared" si="8159"/>
        <v>0</v>
      </c>
      <c r="W477" s="48">
        <f t="shared" si="8159"/>
        <v>0</v>
      </c>
      <c r="X477" s="48">
        <f t="shared" si="8159"/>
        <v>0</v>
      </c>
      <c r="Y477" s="48">
        <f t="shared" si="8159"/>
        <v>0</v>
      </c>
      <c r="Z477" s="48">
        <f t="shared" si="8159"/>
        <v>0</v>
      </c>
      <c r="AA477" s="48">
        <f t="shared" si="8159"/>
        <v>0</v>
      </c>
      <c r="AB477" s="48">
        <f t="shared" si="8159"/>
        <v>0</v>
      </c>
      <c r="AC477" s="48">
        <f t="shared" si="8159"/>
        <v>0</v>
      </c>
      <c r="AD477" s="48">
        <f t="shared" si="8159"/>
        <v>0</v>
      </c>
      <c r="AE477" s="48">
        <f t="shared" si="8159"/>
        <v>0</v>
      </c>
      <c r="AF477" s="48">
        <f t="shared" si="8159"/>
        <v>0</v>
      </c>
      <c r="AG477" s="48">
        <f t="shared" si="8159"/>
        <v>0</v>
      </c>
      <c r="AH477" s="48">
        <f t="shared" si="8159"/>
        <v>0</v>
      </c>
      <c r="AI477" s="48">
        <f t="shared" si="8159"/>
        <v>0</v>
      </c>
      <c r="AJ477" s="48">
        <f t="shared" si="8159"/>
        <v>0</v>
      </c>
      <c r="AK477" s="48">
        <f t="shared" si="8159"/>
        <v>0</v>
      </c>
      <c r="AL477" s="48">
        <f t="shared" si="8159"/>
        <v>0</v>
      </c>
      <c r="AM477" s="48">
        <f t="shared" si="8159"/>
        <v>0</v>
      </c>
      <c r="AN477" s="48">
        <f t="shared" si="8159"/>
        <v>0</v>
      </c>
      <c r="AO477" s="48">
        <f t="shared" si="8159"/>
        <v>0</v>
      </c>
      <c r="AP477" s="48">
        <f t="shared" si="8159"/>
        <v>0</v>
      </c>
      <c r="AQ477" s="48">
        <f t="shared" si="8159"/>
        <v>0</v>
      </c>
      <c r="AR477" s="48">
        <f t="shared" si="8159"/>
        <v>0</v>
      </c>
      <c r="AS477" s="48">
        <f t="shared" si="8159"/>
        <v>0</v>
      </c>
      <c r="AT477" s="48">
        <f t="shared" si="8159"/>
        <v>0</v>
      </c>
      <c r="AU477" s="48">
        <f t="shared" si="8159"/>
        <v>0</v>
      </c>
      <c r="AV477" s="48">
        <f t="shared" si="8159"/>
        <v>0</v>
      </c>
      <c r="AW477" s="48">
        <f t="shared" si="8159"/>
        <v>0</v>
      </c>
      <c r="AX477" s="48">
        <f t="shared" si="8159"/>
        <v>0</v>
      </c>
      <c r="AY477" s="48">
        <f t="shared" si="8159"/>
        <v>0</v>
      </c>
      <c r="AZ477" s="48">
        <f t="shared" si="8159"/>
        <v>0</v>
      </c>
      <c r="BA477" s="48">
        <f t="shared" si="8159"/>
        <v>0</v>
      </c>
      <c r="BB477" s="48">
        <f t="shared" si="8159"/>
        <v>0</v>
      </c>
      <c r="BC477" s="48"/>
      <c r="BE477" t="s">
        <v>178</v>
      </c>
      <c r="BG477">
        <f>BF475*O477</f>
        <v>0</v>
      </c>
      <c r="BH477">
        <f t="shared" ref="BH477" si="8203">BG475*P477</f>
        <v>0</v>
      </c>
      <c r="BI477">
        <f t="shared" ref="BI477" si="8204">BH475*Q477</f>
        <v>0</v>
      </c>
      <c r="BJ477">
        <f t="shared" ref="BJ477" si="8205">BI475*R477</f>
        <v>0</v>
      </c>
      <c r="BK477">
        <f t="shared" ref="BK477" si="8206">BJ475*S477</f>
        <v>0</v>
      </c>
      <c r="BL477">
        <f t="shared" ref="BL477" si="8207">BK475*T477</f>
        <v>0</v>
      </c>
      <c r="BM477">
        <f t="shared" ref="BM477" si="8208">BL475*U477</f>
        <v>0</v>
      </c>
      <c r="BN477">
        <f t="shared" ref="BN477" si="8209">BM475*V477</f>
        <v>0</v>
      </c>
      <c r="BO477">
        <f t="shared" ref="BO477" si="8210">BN475*W477</f>
        <v>0</v>
      </c>
      <c r="BP477">
        <f t="shared" ref="BP477" si="8211">BO475*X477</f>
        <v>0</v>
      </c>
      <c r="BQ477">
        <f t="shared" ref="BQ477" si="8212">BP475*Y477</f>
        <v>0</v>
      </c>
      <c r="BR477">
        <f t="shared" ref="BR477" si="8213">BQ475*Z477</f>
        <v>0</v>
      </c>
      <c r="BS477">
        <f t="shared" ref="BS477" si="8214">BR475*AA477</f>
        <v>0</v>
      </c>
      <c r="BT477">
        <f t="shared" ref="BT477" si="8215">BS475*AB477</f>
        <v>0</v>
      </c>
      <c r="BU477">
        <f t="shared" ref="BU477" si="8216">BT475*AC477</f>
        <v>0</v>
      </c>
      <c r="BV477">
        <f t="shared" ref="BV477" si="8217">BU475*AD477</f>
        <v>0</v>
      </c>
      <c r="BW477">
        <f t="shared" ref="BW477" si="8218">BV475*AE477</f>
        <v>0</v>
      </c>
      <c r="BX477">
        <f t="shared" ref="BX477" si="8219">BW475*AF477</f>
        <v>0</v>
      </c>
      <c r="BY477">
        <f t="shared" ref="BY477" si="8220">BX475*AG477</f>
        <v>0</v>
      </c>
      <c r="BZ477">
        <f t="shared" ref="BZ477" si="8221">BY475*AH477</f>
        <v>0</v>
      </c>
      <c r="CA477">
        <f t="shared" ref="CA477" si="8222">BZ475*AI477</f>
        <v>0</v>
      </c>
      <c r="CB477">
        <f t="shared" ref="CB477" si="8223">CA475*AJ477</f>
        <v>0</v>
      </c>
      <c r="CC477">
        <f t="shared" ref="CC477" si="8224">CB475*AK477</f>
        <v>0</v>
      </c>
      <c r="CD477">
        <f t="shared" ref="CD477" si="8225">CC475*AL477</f>
        <v>0</v>
      </c>
      <c r="CE477">
        <f t="shared" ref="CE477" si="8226">CD475*AM477</f>
        <v>0</v>
      </c>
      <c r="CF477">
        <f t="shared" ref="CF477" si="8227">CE475*AN477</f>
        <v>0</v>
      </c>
      <c r="CG477">
        <f t="shared" ref="CG477" si="8228">CF475*AO477</f>
        <v>0</v>
      </c>
      <c r="CH477">
        <f t="shared" ref="CH477" si="8229">CG475*AP477</f>
        <v>0</v>
      </c>
      <c r="CI477">
        <f t="shared" ref="CI477" si="8230">CH475*AQ477</f>
        <v>0</v>
      </c>
      <c r="CJ477">
        <f t="shared" ref="CJ477" si="8231">CI475*AR477</f>
        <v>0</v>
      </c>
      <c r="CK477">
        <f t="shared" ref="CK477" si="8232">CJ475*AS477</f>
        <v>0</v>
      </c>
      <c r="CL477">
        <f t="shared" ref="CL477" si="8233">CK475*AT477</f>
        <v>0</v>
      </c>
      <c r="CM477">
        <f t="shared" ref="CM477" si="8234">CL475*AU477</f>
        <v>0</v>
      </c>
      <c r="CN477">
        <f t="shared" ref="CN477" si="8235">CM475*AV477</f>
        <v>0</v>
      </c>
      <c r="CO477">
        <f t="shared" ref="CO477" si="8236">CN475*AW477</f>
        <v>0</v>
      </c>
      <c r="CP477">
        <f t="shared" ref="CP477" si="8237">CO475*AX477</f>
        <v>0</v>
      </c>
      <c r="CQ477">
        <f t="shared" ref="CQ477" si="8238">CP475*AY477</f>
        <v>0</v>
      </c>
      <c r="CR477">
        <f t="shared" ref="CR477" si="8239">CQ475*AZ477</f>
        <v>0</v>
      </c>
      <c r="CS477">
        <f t="shared" ref="CS477" si="8240">CR475*BA477</f>
        <v>0</v>
      </c>
      <c r="CT477">
        <f t="shared" ref="CT477" si="8241">CS475*BB477</f>
        <v>0</v>
      </c>
    </row>
    <row r="478" spans="1:98" x14ac:dyDescent="0.3">
      <c r="E478" s="4"/>
      <c r="F478" s="91">
        <f t="shared" ref="F478:H478" si="8242">F477</f>
        <v>80</v>
      </c>
      <c r="G478" s="91">
        <f t="shared" si="8242"/>
        <v>80</v>
      </c>
      <c r="H478" s="4">
        <f t="shared" si="8242"/>
        <v>1</v>
      </c>
      <c r="I478">
        <v>10</v>
      </c>
      <c r="J478" s="48">
        <f t="shared" si="8200"/>
        <v>0</v>
      </c>
      <c r="K478" s="48">
        <f t="shared" si="8201"/>
        <v>0</v>
      </c>
      <c r="L478" s="98">
        <f t="shared" si="8202"/>
        <v>0</v>
      </c>
      <c r="M478" s="48"/>
      <c r="N478" s="48"/>
      <c r="O478" s="48"/>
      <c r="P478" s="48">
        <f>$J478+$K478+$L478</f>
        <v>0</v>
      </c>
      <c r="Q478" s="48">
        <f t="shared" si="8159"/>
        <v>0</v>
      </c>
      <c r="R478" s="48">
        <f t="shared" si="8159"/>
        <v>0</v>
      </c>
      <c r="S478" s="48">
        <f t="shared" si="8159"/>
        <v>0</v>
      </c>
      <c r="T478" s="48">
        <f t="shared" si="8159"/>
        <v>0</v>
      </c>
      <c r="U478" s="48">
        <f t="shared" si="8159"/>
        <v>0</v>
      </c>
      <c r="V478" s="48">
        <f t="shared" si="8159"/>
        <v>0</v>
      </c>
      <c r="W478" s="48">
        <f t="shared" si="8159"/>
        <v>0</v>
      </c>
      <c r="X478" s="48">
        <f t="shared" si="8159"/>
        <v>0</v>
      </c>
      <c r="Y478" s="48">
        <f t="shared" si="8159"/>
        <v>0</v>
      </c>
      <c r="Z478" s="48">
        <f t="shared" si="8159"/>
        <v>0</v>
      </c>
      <c r="AA478" s="48">
        <f t="shared" si="8159"/>
        <v>0</v>
      </c>
      <c r="AB478" s="48">
        <f t="shared" si="8159"/>
        <v>0</v>
      </c>
      <c r="AC478" s="48">
        <f t="shared" si="8159"/>
        <v>0</v>
      </c>
      <c r="AD478" s="48">
        <f t="shared" si="8159"/>
        <v>0</v>
      </c>
      <c r="AE478" s="48">
        <f t="shared" si="8159"/>
        <v>0</v>
      </c>
      <c r="AF478" s="48">
        <f t="shared" si="8159"/>
        <v>0</v>
      </c>
      <c r="AG478" s="48">
        <f t="shared" si="8159"/>
        <v>0</v>
      </c>
      <c r="AH478" s="48">
        <f t="shared" si="8159"/>
        <v>0</v>
      </c>
      <c r="AI478" s="48">
        <f t="shared" si="8159"/>
        <v>0</v>
      </c>
      <c r="AJ478" s="48">
        <f t="shared" si="8159"/>
        <v>0</v>
      </c>
      <c r="AK478" s="48">
        <f t="shared" si="8159"/>
        <v>0</v>
      </c>
      <c r="AL478" s="48">
        <f t="shared" si="8159"/>
        <v>0</v>
      </c>
      <c r="AM478" s="48">
        <f t="shared" si="8159"/>
        <v>0</v>
      </c>
      <c r="AN478" s="48">
        <f t="shared" si="8159"/>
        <v>0</v>
      </c>
      <c r="AO478" s="48">
        <f t="shared" si="8159"/>
        <v>0</v>
      </c>
      <c r="AP478" s="48">
        <f t="shared" si="8159"/>
        <v>0</v>
      </c>
      <c r="AQ478" s="48">
        <f t="shared" si="8159"/>
        <v>0</v>
      </c>
      <c r="AR478" s="48">
        <f t="shared" si="8159"/>
        <v>0</v>
      </c>
      <c r="AS478" s="48">
        <f t="shared" si="8159"/>
        <v>0</v>
      </c>
      <c r="AT478" s="48">
        <f t="shared" si="8159"/>
        <v>0</v>
      </c>
      <c r="AU478" s="48">
        <f t="shared" si="8159"/>
        <v>0</v>
      </c>
      <c r="AV478" s="48">
        <f t="shared" si="8159"/>
        <v>0</v>
      </c>
      <c r="AW478" s="48">
        <f t="shared" si="8159"/>
        <v>0</v>
      </c>
      <c r="AX478" s="48">
        <f t="shared" si="8159"/>
        <v>0</v>
      </c>
      <c r="AY478" s="48">
        <f t="shared" si="8159"/>
        <v>0</v>
      </c>
      <c r="AZ478" s="48">
        <f t="shared" si="8159"/>
        <v>0</v>
      </c>
      <c r="BA478" s="48">
        <f t="shared" si="8159"/>
        <v>0</v>
      </c>
      <c r="BB478" s="48">
        <f t="shared" si="8159"/>
        <v>0</v>
      </c>
      <c r="BC478" s="48"/>
      <c r="BE478" t="s">
        <v>179</v>
      </c>
      <c r="BH478">
        <f>BF475*P478</f>
        <v>0</v>
      </c>
      <c r="BI478">
        <f t="shared" ref="BI478" si="8243">BG475*Q478</f>
        <v>0</v>
      </c>
      <c r="BJ478">
        <f t="shared" ref="BJ478" si="8244">BH475*R478</f>
        <v>0</v>
      </c>
      <c r="BK478">
        <f t="shared" ref="BK478" si="8245">BI475*S478</f>
        <v>0</v>
      </c>
      <c r="BL478">
        <f t="shared" ref="BL478" si="8246">BJ475*T478</f>
        <v>0</v>
      </c>
      <c r="BM478">
        <f t="shared" ref="BM478" si="8247">BK475*U478</f>
        <v>0</v>
      </c>
      <c r="BN478">
        <f t="shared" ref="BN478" si="8248">BL475*V478</f>
        <v>0</v>
      </c>
      <c r="BO478">
        <f t="shared" ref="BO478" si="8249">BM475*W478</f>
        <v>0</v>
      </c>
      <c r="BP478">
        <f t="shared" ref="BP478" si="8250">BN475*X478</f>
        <v>0</v>
      </c>
      <c r="BQ478">
        <f t="shared" ref="BQ478" si="8251">BO475*Y478</f>
        <v>0</v>
      </c>
      <c r="BR478">
        <f t="shared" ref="BR478" si="8252">BP475*Z478</f>
        <v>0</v>
      </c>
      <c r="BS478">
        <f t="shared" ref="BS478" si="8253">BQ475*AA478</f>
        <v>0</v>
      </c>
      <c r="BT478">
        <f t="shared" ref="BT478" si="8254">BR475*AB478</f>
        <v>0</v>
      </c>
      <c r="BU478">
        <f t="shared" ref="BU478" si="8255">BS475*AC478</f>
        <v>0</v>
      </c>
      <c r="BV478">
        <f t="shared" ref="BV478" si="8256">BT475*AD478</f>
        <v>0</v>
      </c>
      <c r="BW478">
        <f t="shared" ref="BW478" si="8257">BU475*AE478</f>
        <v>0</v>
      </c>
      <c r="BX478">
        <f t="shared" ref="BX478" si="8258">BV475*AF478</f>
        <v>0</v>
      </c>
      <c r="BY478">
        <f t="shared" ref="BY478" si="8259">BW475*AG478</f>
        <v>0</v>
      </c>
      <c r="BZ478">
        <f t="shared" ref="BZ478" si="8260">BX475*AH478</f>
        <v>0</v>
      </c>
      <c r="CA478">
        <f t="shared" ref="CA478" si="8261">BY475*AI478</f>
        <v>0</v>
      </c>
      <c r="CB478">
        <f t="shared" ref="CB478" si="8262">BZ475*AJ478</f>
        <v>0</v>
      </c>
      <c r="CC478">
        <f t="shared" ref="CC478" si="8263">CA475*AK478</f>
        <v>0</v>
      </c>
      <c r="CD478">
        <f t="shared" ref="CD478" si="8264">CB475*AL478</f>
        <v>0</v>
      </c>
      <c r="CE478">
        <f t="shared" ref="CE478" si="8265">CC475*AM478</f>
        <v>0</v>
      </c>
      <c r="CF478">
        <f t="shared" ref="CF478" si="8266">CD475*AN478</f>
        <v>0</v>
      </c>
      <c r="CG478">
        <f t="shared" ref="CG478" si="8267">CE475*AO478</f>
        <v>0</v>
      </c>
      <c r="CH478">
        <f t="shared" ref="CH478" si="8268">CF475*AP478</f>
        <v>0</v>
      </c>
      <c r="CI478">
        <f t="shared" ref="CI478" si="8269">CG475*AQ478</f>
        <v>0</v>
      </c>
      <c r="CJ478">
        <f t="shared" ref="CJ478" si="8270">CH475*AR478</f>
        <v>0</v>
      </c>
      <c r="CK478">
        <f t="shared" ref="CK478" si="8271">CI475*AS478</f>
        <v>0</v>
      </c>
      <c r="CL478">
        <f t="shared" ref="CL478" si="8272">CJ475*AT478</f>
        <v>0</v>
      </c>
      <c r="CM478">
        <f t="shared" ref="CM478" si="8273">CK475*AU478</f>
        <v>0</v>
      </c>
      <c r="CN478">
        <f t="shared" ref="CN478" si="8274">CL475*AV478</f>
        <v>0</v>
      </c>
      <c r="CO478">
        <f t="shared" ref="CO478" si="8275">CM475*AW478</f>
        <v>0</v>
      </c>
      <c r="CP478">
        <f t="shared" ref="CP478" si="8276">CN475*AX478</f>
        <v>0</v>
      </c>
      <c r="CQ478">
        <f t="shared" ref="CQ478" si="8277">CO475*AY478</f>
        <v>0</v>
      </c>
      <c r="CR478">
        <f t="shared" ref="CR478" si="8278">CP475*AZ478</f>
        <v>0</v>
      </c>
      <c r="CS478">
        <f t="shared" ref="CS478" si="8279">CQ475*BA478</f>
        <v>0</v>
      </c>
      <c r="CT478">
        <f t="shared" ref="CT478" si="8280">CR475*BB478</f>
        <v>0</v>
      </c>
    </row>
    <row r="479" spans="1:98" x14ac:dyDescent="0.3">
      <c r="F479" s="91">
        <f t="shared" ref="F479:H479" si="8281">F478</f>
        <v>80</v>
      </c>
      <c r="G479" s="91">
        <f t="shared" si="8281"/>
        <v>80</v>
      </c>
      <c r="H479" s="4">
        <f t="shared" si="8281"/>
        <v>1</v>
      </c>
      <c r="I479">
        <v>15</v>
      </c>
      <c r="J479" s="48">
        <f t="shared" si="8200"/>
        <v>0</v>
      </c>
      <c r="K479" s="48">
        <f t="shared" si="8201"/>
        <v>0</v>
      </c>
      <c r="L479" s="98">
        <f t="shared" si="8202"/>
        <v>0</v>
      </c>
      <c r="M479" s="48"/>
      <c r="N479" s="48"/>
      <c r="O479" s="48"/>
      <c r="P479" s="48"/>
      <c r="Q479" s="48">
        <f>$J479+$K479+$L479</f>
        <v>0</v>
      </c>
      <c r="R479" s="48">
        <f t="shared" si="8159"/>
        <v>0</v>
      </c>
      <c r="S479" s="48">
        <f t="shared" si="8159"/>
        <v>0</v>
      </c>
      <c r="T479" s="48">
        <f t="shared" si="8159"/>
        <v>0</v>
      </c>
      <c r="U479" s="48">
        <f t="shared" si="8159"/>
        <v>0</v>
      </c>
      <c r="V479" s="48">
        <f t="shared" si="8159"/>
        <v>0</v>
      </c>
      <c r="W479" s="48">
        <f t="shared" si="8159"/>
        <v>0</v>
      </c>
      <c r="X479" s="48">
        <f t="shared" si="8159"/>
        <v>0</v>
      </c>
      <c r="Y479" s="48">
        <f t="shared" si="8159"/>
        <v>0</v>
      </c>
      <c r="Z479" s="48">
        <f t="shared" si="8159"/>
        <v>0</v>
      </c>
      <c r="AA479" s="48">
        <f t="shared" si="8159"/>
        <v>0</v>
      </c>
      <c r="AB479" s="48">
        <f t="shared" si="8159"/>
        <v>0</v>
      </c>
      <c r="AC479" s="48">
        <f t="shared" si="8159"/>
        <v>0</v>
      </c>
      <c r="AD479" s="48">
        <f t="shared" si="8159"/>
        <v>0</v>
      </c>
      <c r="AE479" s="48">
        <f t="shared" si="8159"/>
        <v>0</v>
      </c>
      <c r="AF479" s="48">
        <f t="shared" si="8159"/>
        <v>0</v>
      </c>
      <c r="AG479" s="48">
        <f t="shared" si="8159"/>
        <v>0</v>
      </c>
      <c r="AH479" s="48">
        <f t="shared" si="8159"/>
        <v>0</v>
      </c>
      <c r="AI479" s="48">
        <f t="shared" si="8159"/>
        <v>0</v>
      </c>
      <c r="AJ479" s="48">
        <f t="shared" si="8159"/>
        <v>0</v>
      </c>
      <c r="AK479" s="48">
        <f t="shared" si="8159"/>
        <v>0</v>
      </c>
      <c r="AL479" s="48">
        <f t="shared" si="8159"/>
        <v>0</v>
      </c>
      <c r="AM479" s="48">
        <f t="shared" si="8159"/>
        <v>0</v>
      </c>
      <c r="AN479" s="48">
        <f t="shared" si="8159"/>
        <v>0</v>
      </c>
      <c r="AO479" s="48">
        <f t="shared" si="8159"/>
        <v>0</v>
      </c>
      <c r="AP479" s="48">
        <f t="shared" si="8159"/>
        <v>0</v>
      </c>
      <c r="AQ479" s="48">
        <f t="shared" si="8159"/>
        <v>0</v>
      </c>
      <c r="AR479" s="48">
        <f t="shared" si="8159"/>
        <v>0</v>
      </c>
      <c r="AS479" s="48">
        <f t="shared" si="8159"/>
        <v>0</v>
      </c>
      <c r="AT479" s="48">
        <f t="shared" si="8159"/>
        <v>0</v>
      </c>
      <c r="AU479" s="48">
        <f t="shared" si="8159"/>
        <v>0</v>
      </c>
      <c r="AV479" s="48">
        <f t="shared" si="8159"/>
        <v>0</v>
      </c>
      <c r="AW479" s="48">
        <f t="shared" si="8159"/>
        <v>0</v>
      </c>
      <c r="AX479" s="48">
        <f t="shared" si="8159"/>
        <v>0</v>
      </c>
      <c r="AY479" s="48">
        <f t="shared" si="8159"/>
        <v>0</v>
      </c>
      <c r="AZ479" s="48">
        <f t="shared" si="8159"/>
        <v>0</v>
      </c>
      <c r="BA479" s="48">
        <f t="shared" si="8159"/>
        <v>0</v>
      </c>
      <c r="BB479" s="48">
        <f t="shared" si="8159"/>
        <v>0</v>
      </c>
      <c r="BC479" s="48"/>
      <c r="BE479" t="s">
        <v>180</v>
      </c>
      <c r="BI479">
        <f>BF475*Q479</f>
        <v>0</v>
      </c>
      <c r="BJ479">
        <f t="shared" ref="BJ479" si="8282">BG475*R479</f>
        <v>0</v>
      </c>
      <c r="BK479">
        <f t="shared" ref="BK479" si="8283">BH475*S479</f>
        <v>0</v>
      </c>
      <c r="BL479">
        <f t="shared" ref="BL479" si="8284">BI475*T479</f>
        <v>0</v>
      </c>
      <c r="BM479">
        <f t="shared" ref="BM479" si="8285">BJ475*U479</f>
        <v>0</v>
      </c>
      <c r="BN479">
        <f t="shared" ref="BN479" si="8286">BK475*V479</f>
        <v>0</v>
      </c>
      <c r="BO479">
        <f t="shared" ref="BO479" si="8287">BL475*W479</f>
        <v>0</v>
      </c>
      <c r="BP479">
        <f t="shared" ref="BP479" si="8288">BM475*X479</f>
        <v>0</v>
      </c>
      <c r="BQ479">
        <f t="shared" ref="BQ479" si="8289">BN475*Y479</f>
        <v>0</v>
      </c>
      <c r="BR479">
        <f t="shared" ref="BR479" si="8290">BO475*Z479</f>
        <v>0</v>
      </c>
      <c r="BS479">
        <f t="shared" ref="BS479" si="8291">BP475*AA479</f>
        <v>0</v>
      </c>
      <c r="BT479">
        <f t="shared" ref="BT479" si="8292">BQ475*AB479</f>
        <v>0</v>
      </c>
      <c r="BU479">
        <f t="shared" ref="BU479" si="8293">BR475*AC479</f>
        <v>0</v>
      </c>
      <c r="BV479">
        <f t="shared" ref="BV479" si="8294">BS475*AD479</f>
        <v>0</v>
      </c>
      <c r="BW479">
        <f t="shared" ref="BW479" si="8295">BT475*AE479</f>
        <v>0</v>
      </c>
      <c r="BX479">
        <f t="shared" ref="BX479" si="8296">BU475*AF479</f>
        <v>0</v>
      </c>
      <c r="BY479">
        <f t="shared" ref="BY479" si="8297">BV475*AG479</f>
        <v>0</v>
      </c>
      <c r="BZ479">
        <f t="shared" ref="BZ479" si="8298">BW475*AH479</f>
        <v>0</v>
      </c>
      <c r="CA479">
        <f t="shared" ref="CA479" si="8299">BX475*AI479</f>
        <v>0</v>
      </c>
      <c r="CB479">
        <f t="shared" ref="CB479" si="8300">BY475*AJ479</f>
        <v>0</v>
      </c>
      <c r="CC479">
        <f t="shared" ref="CC479" si="8301">BZ475*AK479</f>
        <v>0</v>
      </c>
      <c r="CD479">
        <f t="shared" ref="CD479" si="8302">CA475*AL479</f>
        <v>0</v>
      </c>
      <c r="CE479">
        <f t="shared" ref="CE479" si="8303">CB475*AM479</f>
        <v>0</v>
      </c>
      <c r="CF479">
        <f t="shared" ref="CF479" si="8304">CC475*AN479</f>
        <v>0</v>
      </c>
      <c r="CG479">
        <f t="shared" ref="CG479" si="8305">CD475*AO479</f>
        <v>0</v>
      </c>
      <c r="CH479">
        <f t="shared" ref="CH479" si="8306">CE475*AP479</f>
        <v>0</v>
      </c>
      <c r="CI479">
        <f t="shared" ref="CI479" si="8307">CF475*AQ479</f>
        <v>0</v>
      </c>
      <c r="CJ479">
        <f t="shared" ref="CJ479" si="8308">CG475*AR479</f>
        <v>0</v>
      </c>
      <c r="CK479">
        <f t="shared" ref="CK479" si="8309">CH475*AS479</f>
        <v>0</v>
      </c>
      <c r="CL479">
        <f t="shared" ref="CL479" si="8310">CI475*AT479</f>
        <v>0</v>
      </c>
      <c r="CM479">
        <f t="shared" ref="CM479" si="8311">CJ475*AU479</f>
        <v>0</v>
      </c>
      <c r="CN479">
        <f t="shared" ref="CN479" si="8312">CK475*AV479</f>
        <v>0</v>
      </c>
      <c r="CO479">
        <f t="shared" ref="CO479" si="8313">CL475*AW479</f>
        <v>0</v>
      </c>
      <c r="CP479">
        <f t="shared" ref="CP479" si="8314">CM475*AX479</f>
        <v>0</v>
      </c>
      <c r="CQ479">
        <f t="shared" ref="CQ479" si="8315">CN475*AY479</f>
        <v>0</v>
      </c>
      <c r="CR479">
        <f t="shared" ref="CR479" si="8316">CO475*AZ479</f>
        <v>0</v>
      </c>
      <c r="CS479">
        <f t="shared" ref="CS479" si="8317">CP475*BA479</f>
        <v>0</v>
      </c>
      <c r="CT479">
        <f t="shared" ref="CT479" si="8318">CQ475*BB479</f>
        <v>0</v>
      </c>
    </row>
    <row r="480" spans="1:98" x14ac:dyDescent="0.3">
      <c r="F480" s="91">
        <f t="shared" ref="F480:H480" si="8319">F479</f>
        <v>80</v>
      </c>
      <c r="G480" s="91">
        <f t="shared" si="8319"/>
        <v>80</v>
      </c>
      <c r="H480" s="4">
        <f t="shared" si="8319"/>
        <v>1</v>
      </c>
      <c r="I480">
        <v>20</v>
      </c>
      <c r="J480" s="48">
        <f t="shared" si="8200"/>
        <v>0</v>
      </c>
      <c r="K480" s="48">
        <f t="shared" si="8201"/>
        <v>0</v>
      </c>
      <c r="L480" s="98">
        <f t="shared" si="8202"/>
        <v>0</v>
      </c>
      <c r="M480" s="48"/>
      <c r="N480" s="48"/>
      <c r="O480" s="48"/>
      <c r="P480" s="48"/>
      <c r="Q480" s="48"/>
      <c r="R480" s="48">
        <f>$J480+$K480+$L480</f>
        <v>0</v>
      </c>
      <c r="S480" s="48">
        <f t="shared" si="8159"/>
        <v>0</v>
      </c>
      <c r="T480" s="48">
        <f t="shared" si="8159"/>
        <v>0</v>
      </c>
      <c r="U480" s="48">
        <f t="shared" si="8159"/>
        <v>0</v>
      </c>
      <c r="V480" s="48">
        <f t="shared" si="8159"/>
        <v>0</v>
      </c>
      <c r="W480" s="48">
        <f t="shared" si="8159"/>
        <v>0</v>
      </c>
      <c r="X480" s="48">
        <f t="shared" si="8159"/>
        <v>0</v>
      </c>
      <c r="Y480" s="48">
        <f t="shared" si="8159"/>
        <v>0</v>
      </c>
      <c r="Z480" s="48">
        <f t="shared" si="8159"/>
        <v>0</v>
      </c>
      <c r="AA480" s="48">
        <f t="shared" si="8159"/>
        <v>0</v>
      </c>
      <c r="AB480" s="48">
        <f t="shared" si="8159"/>
        <v>0</v>
      </c>
      <c r="AC480" s="48">
        <f t="shared" si="8159"/>
        <v>0</v>
      </c>
      <c r="AD480" s="48">
        <f t="shared" si="8159"/>
        <v>0</v>
      </c>
      <c r="AE480" s="48">
        <f t="shared" si="8159"/>
        <v>0</v>
      </c>
      <c r="AF480" s="48">
        <f t="shared" si="8159"/>
        <v>0</v>
      </c>
      <c r="AG480" s="48">
        <f t="shared" si="8159"/>
        <v>0</v>
      </c>
      <c r="AH480" s="48">
        <f t="shared" si="8159"/>
        <v>0</v>
      </c>
      <c r="AI480" s="48">
        <f t="shared" si="8159"/>
        <v>0</v>
      </c>
      <c r="AJ480" s="48">
        <f t="shared" si="8159"/>
        <v>0</v>
      </c>
      <c r="AK480" s="48">
        <f t="shared" si="8159"/>
        <v>0</v>
      </c>
      <c r="AL480" s="48">
        <f t="shared" si="8159"/>
        <v>0</v>
      </c>
      <c r="AM480" s="48">
        <f t="shared" si="8159"/>
        <v>0</v>
      </c>
      <c r="AN480" s="48">
        <f t="shared" si="8159"/>
        <v>0</v>
      </c>
      <c r="AO480" s="48">
        <f t="shared" si="8159"/>
        <v>0</v>
      </c>
      <c r="AP480" s="48">
        <f t="shared" si="8159"/>
        <v>0</v>
      </c>
      <c r="AQ480" s="48">
        <f t="shared" si="8159"/>
        <v>0</v>
      </c>
      <c r="AR480" s="48">
        <f t="shared" si="8159"/>
        <v>0</v>
      </c>
      <c r="AS480" s="48">
        <f t="shared" si="8159"/>
        <v>0</v>
      </c>
      <c r="AT480" s="48">
        <f t="shared" si="8159"/>
        <v>0</v>
      </c>
      <c r="AU480" s="48">
        <f t="shared" si="8159"/>
        <v>0</v>
      </c>
      <c r="AV480" s="48">
        <f t="shared" si="8159"/>
        <v>0</v>
      </c>
      <c r="AW480" s="48">
        <f t="shared" si="8159"/>
        <v>0</v>
      </c>
      <c r="AX480" s="48">
        <f t="shared" si="8159"/>
        <v>0</v>
      </c>
      <c r="AY480" s="48">
        <f t="shared" si="8159"/>
        <v>0</v>
      </c>
      <c r="AZ480" s="48">
        <f t="shared" si="8159"/>
        <v>0</v>
      </c>
      <c r="BA480" s="48">
        <f t="shared" si="8159"/>
        <v>0</v>
      </c>
      <c r="BB480" s="48">
        <f t="shared" si="8159"/>
        <v>0</v>
      </c>
      <c r="BC480" s="48"/>
      <c r="BE480" t="s">
        <v>181</v>
      </c>
      <c r="BJ480">
        <f>BF475*R480</f>
        <v>0</v>
      </c>
      <c r="BK480">
        <f t="shared" ref="BK480" si="8320">BG475*S480</f>
        <v>0</v>
      </c>
      <c r="BL480">
        <f t="shared" ref="BL480" si="8321">BH475*T480</f>
        <v>0</v>
      </c>
      <c r="BM480">
        <f t="shared" ref="BM480" si="8322">BI475*U480</f>
        <v>0</v>
      </c>
      <c r="BN480">
        <f t="shared" ref="BN480" si="8323">BJ475*V480</f>
        <v>0</v>
      </c>
      <c r="BO480">
        <f t="shared" ref="BO480" si="8324">BK475*W480</f>
        <v>0</v>
      </c>
      <c r="BP480">
        <f t="shared" ref="BP480" si="8325">BL475*X480</f>
        <v>0</v>
      </c>
      <c r="BQ480">
        <f t="shared" ref="BQ480" si="8326">BM475*Y480</f>
        <v>0</v>
      </c>
      <c r="BR480">
        <f t="shared" ref="BR480" si="8327">BN475*Z480</f>
        <v>0</v>
      </c>
      <c r="BS480">
        <f t="shared" ref="BS480" si="8328">BO475*AA480</f>
        <v>0</v>
      </c>
      <c r="BT480">
        <f t="shared" ref="BT480" si="8329">BP475*AB480</f>
        <v>0</v>
      </c>
      <c r="BU480">
        <f t="shared" ref="BU480" si="8330">BQ475*AC480</f>
        <v>0</v>
      </c>
      <c r="BV480">
        <f t="shared" ref="BV480" si="8331">BR475*AD480</f>
        <v>0</v>
      </c>
      <c r="BW480">
        <f t="shared" ref="BW480" si="8332">BS475*AE480</f>
        <v>0</v>
      </c>
      <c r="BX480">
        <f t="shared" ref="BX480" si="8333">BT475*AF480</f>
        <v>0</v>
      </c>
      <c r="BY480">
        <f t="shared" ref="BY480" si="8334">BU475*AG480</f>
        <v>0</v>
      </c>
      <c r="BZ480">
        <f t="shared" ref="BZ480" si="8335">BV475*AH480</f>
        <v>0</v>
      </c>
      <c r="CA480">
        <f t="shared" ref="CA480" si="8336">BW475*AI480</f>
        <v>0</v>
      </c>
      <c r="CB480">
        <f t="shared" ref="CB480" si="8337">BX475*AJ480</f>
        <v>0</v>
      </c>
      <c r="CC480">
        <f t="shared" ref="CC480" si="8338">BY475*AK480</f>
        <v>0</v>
      </c>
      <c r="CD480">
        <f t="shared" ref="CD480" si="8339">BZ475*AL480</f>
        <v>0</v>
      </c>
      <c r="CE480">
        <f t="shared" ref="CE480" si="8340">CA475*AM480</f>
        <v>0</v>
      </c>
      <c r="CF480">
        <f t="shared" ref="CF480" si="8341">CB475*AN480</f>
        <v>0</v>
      </c>
      <c r="CG480">
        <f t="shared" ref="CG480" si="8342">CC475*AO480</f>
        <v>0</v>
      </c>
      <c r="CH480">
        <f t="shared" ref="CH480" si="8343">CD475*AP480</f>
        <v>0</v>
      </c>
      <c r="CI480">
        <f t="shared" ref="CI480" si="8344">CE475*AQ480</f>
        <v>0</v>
      </c>
      <c r="CJ480">
        <f t="shared" ref="CJ480" si="8345">CF475*AR480</f>
        <v>0</v>
      </c>
      <c r="CK480">
        <f t="shared" ref="CK480" si="8346">CG475*AS480</f>
        <v>0</v>
      </c>
      <c r="CL480">
        <f t="shared" ref="CL480" si="8347">CH475*AT480</f>
        <v>0</v>
      </c>
      <c r="CM480">
        <f t="shared" ref="CM480" si="8348">CI475*AU480</f>
        <v>0</v>
      </c>
      <c r="CN480">
        <f t="shared" ref="CN480" si="8349">CJ475*AV480</f>
        <v>0</v>
      </c>
      <c r="CO480">
        <f t="shared" ref="CO480" si="8350">CK475*AW480</f>
        <v>0</v>
      </c>
      <c r="CP480">
        <f t="shared" ref="CP480" si="8351">CL475*AX480</f>
        <v>0</v>
      </c>
      <c r="CQ480">
        <f t="shared" ref="CQ480" si="8352">CM475*AY480</f>
        <v>0</v>
      </c>
      <c r="CR480">
        <f t="shared" ref="CR480" si="8353">CN475*AZ480</f>
        <v>0</v>
      </c>
      <c r="CS480">
        <f t="shared" ref="CS480" si="8354">CO475*BA480</f>
        <v>0</v>
      </c>
      <c r="CT480">
        <f t="shared" ref="CT480" si="8355">CP475*BB480</f>
        <v>0</v>
      </c>
    </row>
    <row r="481" spans="6:98" x14ac:dyDescent="0.3">
      <c r="F481" s="91">
        <f t="shared" ref="F481:H481" si="8356">F480</f>
        <v>80</v>
      </c>
      <c r="G481" s="91">
        <f t="shared" si="8356"/>
        <v>80</v>
      </c>
      <c r="H481" s="4">
        <f t="shared" si="8356"/>
        <v>1</v>
      </c>
      <c r="I481">
        <v>25</v>
      </c>
      <c r="J481" s="48">
        <f t="shared" si="8200"/>
        <v>0</v>
      </c>
      <c r="K481" s="48">
        <f t="shared" si="8201"/>
        <v>0</v>
      </c>
      <c r="L481" s="98">
        <f t="shared" si="8202"/>
        <v>0</v>
      </c>
      <c r="M481" s="48"/>
      <c r="N481" s="48"/>
      <c r="O481" s="48"/>
      <c r="P481" s="48"/>
      <c r="Q481" s="48"/>
      <c r="R481" s="48"/>
      <c r="S481" s="48">
        <f>$J481+$K481+$L481</f>
        <v>0</v>
      </c>
      <c r="T481" s="48">
        <f t="shared" si="8159"/>
        <v>0</v>
      </c>
      <c r="U481" s="48">
        <f t="shared" si="8159"/>
        <v>0</v>
      </c>
      <c r="V481" s="48">
        <f t="shared" si="8159"/>
        <v>0</v>
      </c>
      <c r="W481" s="48">
        <f t="shared" si="8159"/>
        <v>0</v>
      </c>
      <c r="X481" s="48">
        <f t="shared" si="8159"/>
        <v>0</v>
      </c>
      <c r="Y481" s="48">
        <f t="shared" si="8159"/>
        <v>0</v>
      </c>
      <c r="Z481" s="48">
        <f t="shared" si="8159"/>
        <v>0</v>
      </c>
      <c r="AA481" s="48">
        <f t="shared" si="8159"/>
        <v>0</v>
      </c>
      <c r="AB481" s="48">
        <f t="shared" si="8159"/>
        <v>0</v>
      </c>
      <c r="AC481" s="48">
        <f t="shared" si="8159"/>
        <v>0</v>
      </c>
      <c r="AD481" s="48">
        <f t="shared" si="8159"/>
        <v>0</v>
      </c>
      <c r="AE481" s="48">
        <f t="shared" si="8159"/>
        <v>0</v>
      </c>
      <c r="AF481" s="48">
        <f t="shared" si="8159"/>
        <v>0</v>
      </c>
      <c r="AG481" s="48">
        <f t="shared" si="8159"/>
        <v>0</v>
      </c>
      <c r="AH481" s="48">
        <f t="shared" si="8159"/>
        <v>0</v>
      </c>
      <c r="AI481" s="48">
        <f t="shared" si="8159"/>
        <v>0</v>
      </c>
      <c r="AJ481" s="48">
        <f t="shared" si="8159"/>
        <v>0</v>
      </c>
      <c r="AK481" s="48">
        <f t="shared" si="8159"/>
        <v>0</v>
      </c>
      <c r="AL481" s="48">
        <f t="shared" si="8159"/>
        <v>0</v>
      </c>
      <c r="AM481" s="48">
        <f t="shared" si="8159"/>
        <v>0</v>
      </c>
      <c r="AN481" s="48">
        <f t="shared" si="8159"/>
        <v>0</v>
      </c>
      <c r="AO481" s="48">
        <f t="shared" si="8159"/>
        <v>0</v>
      </c>
      <c r="AP481" s="48">
        <f t="shared" si="8159"/>
        <v>0</v>
      </c>
      <c r="AQ481" s="48">
        <f t="shared" si="8159"/>
        <v>0</v>
      </c>
      <c r="AR481" s="48">
        <f t="shared" si="8159"/>
        <v>0</v>
      </c>
      <c r="AS481" s="48">
        <f t="shared" si="8159"/>
        <v>0</v>
      </c>
      <c r="AT481" s="48">
        <f t="shared" si="8159"/>
        <v>0</v>
      </c>
      <c r="AU481" s="48">
        <f t="shared" si="8159"/>
        <v>0</v>
      </c>
      <c r="AV481" s="48">
        <f t="shared" si="8159"/>
        <v>0</v>
      </c>
      <c r="AW481" s="48">
        <f t="shared" si="8159"/>
        <v>0</v>
      </c>
      <c r="AX481" s="48">
        <f t="shared" si="8159"/>
        <v>0</v>
      </c>
      <c r="AY481" s="48">
        <f t="shared" si="8159"/>
        <v>0</v>
      </c>
      <c r="AZ481" s="48">
        <f t="shared" si="8159"/>
        <v>0</v>
      </c>
      <c r="BA481" s="48">
        <f t="shared" si="8159"/>
        <v>0</v>
      </c>
      <c r="BB481" s="48">
        <f t="shared" si="8159"/>
        <v>0</v>
      </c>
      <c r="BC481" s="48"/>
      <c r="BE481" t="s">
        <v>182</v>
      </c>
      <c r="BK481">
        <f>BF475*S481</f>
        <v>0</v>
      </c>
      <c r="BL481">
        <f t="shared" ref="BL481" si="8357">BG475*T481</f>
        <v>0</v>
      </c>
      <c r="BM481">
        <f t="shared" ref="BM481" si="8358">BH475*U481</f>
        <v>0</v>
      </c>
      <c r="BN481">
        <f t="shared" ref="BN481" si="8359">BI475*V481</f>
        <v>0</v>
      </c>
      <c r="BO481">
        <f t="shared" ref="BO481" si="8360">BJ475*W481</f>
        <v>0</v>
      </c>
      <c r="BP481">
        <f t="shared" ref="BP481" si="8361">BK475*X481</f>
        <v>0</v>
      </c>
      <c r="BQ481">
        <f t="shared" ref="BQ481" si="8362">BL475*Y481</f>
        <v>0</v>
      </c>
      <c r="BR481">
        <f t="shared" ref="BR481" si="8363">BM475*Z481</f>
        <v>0</v>
      </c>
      <c r="BS481">
        <f t="shared" ref="BS481" si="8364">BN475*AA481</f>
        <v>0</v>
      </c>
      <c r="BT481">
        <f t="shared" ref="BT481" si="8365">BO475*AB481</f>
        <v>0</v>
      </c>
      <c r="BU481">
        <f t="shared" ref="BU481" si="8366">BP475*AC481</f>
        <v>0</v>
      </c>
      <c r="BV481">
        <f t="shared" ref="BV481" si="8367">BQ475*AD481</f>
        <v>0</v>
      </c>
      <c r="BW481">
        <f t="shared" ref="BW481" si="8368">BR475*AE481</f>
        <v>0</v>
      </c>
      <c r="BX481">
        <f t="shared" ref="BX481" si="8369">BS475*AF481</f>
        <v>0</v>
      </c>
      <c r="BY481">
        <f t="shared" ref="BY481" si="8370">BT475*AG481</f>
        <v>0</v>
      </c>
      <c r="BZ481">
        <f t="shared" ref="BZ481" si="8371">BU475*AH481</f>
        <v>0</v>
      </c>
      <c r="CA481">
        <f t="shared" ref="CA481" si="8372">BV475*AI481</f>
        <v>0</v>
      </c>
      <c r="CB481">
        <f t="shared" ref="CB481" si="8373">BW475*AJ481</f>
        <v>0</v>
      </c>
      <c r="CC481">
        <f t="shared" ref="CC481" si="8374">BX475*AK481</f>
        <v>0</v>
      </c>
      <c r="CD481">
        <f t="shared" ref="CD481" si="8375">BY475*AL481</f>
        <v>0</v>
      </c>
      <c r="CE481">
        <f t="shared" ref="CE481" si="8376">BZ475*AM481</f>
        <v>0</v>
      </c>
      <c r="CF481">
        <f t="shared" ref="CF481" si="8377">CA475*AN481</f>
        <v>0</v>
      </c>
      <c r="CG481">
        <f t="shared" ref="CG481" si="8378">CB475*AO481</f>
        <v>0</v>
      </c>
      <c r="CH481">
        <f t="shared" ref="CH481" si="8379">CC475*AP481</f>
        <v>0</v>
      </c>
      <c r="CI481">
        <f t="shared" ref="CI481" si="8380">CD475*AQ481</f>
        <v>0</v>
      </c>
      <c r="CJ481">
        <f t="shared" ref="CJ481" si="8381">CE475*AR481</f>
        <v>0</v>
      </c>
      <c r="CK481">
        <f t="shared" ref="CK481" si="8382">CF475*AS481</f>
        <v>0</v>
      </c>
      <c r="CL481">
        <f t="shared" ref="CL481" si="8383">CG475*AT481</f>
        <v>0</v>
      </c>
      <c r="CM481">
        <f t="shared" ref="CM481" si="8384">CH475*AU481</f>
        <v>0</v>
      </c>
      <c r="CN481">
        <f t="shared" ref="CN481" si="8385">CI475*AV481</f>
        <v>0</v>
      </c>
      <c r="CO481">
        <f t="shared" ref="CO481" si="8386">CJ475*AW481</f>
        <v>0</v>
      </c>
      <c r="CP481">
        <f t="shared" ref="CP481" si="8387">CK475*AX481</f>
        <v>0</v>
      </c>
      <c r="CQ481">
        <f t="shared" ref="CQ481" si="8388">CL475*AY481</f>
        <v>0</v>
      </c>
      <c r="CR481">
        <f t="shared" ref="CR481" si="8389">CM475*AZ481</f>
        <v>0</v>
      </c>
      <c r="CS481">
        <f t="shared" ref="CS481" si="8390">CN475*BA481</f>
        <v>0</v>
      </c>
      <c r="CT481">
        <f t="shared" ref="CT481" si="8391">CO475*BB481</f>
        <v>0</v>
      </c>
    </row>
    <row r="482" spans="6:98" x14ac:dyDescent="0.3">
      <c r="F482" s="91">
        <f t="shared" ref="F482:H482" si="8392">F481</f>
        <v>80</v>
      </c>
      <c r="G482" s="91">
        <f t="shared" si="8392"/>
        <v>80</v>
      </c>
      <c r="H482" s="4">
        <f t="shared" si="8392"/>
        <v>1</v>
      </c>
      <c r="I482">
        <v>30</v>
      </c>
      <c r="J482" s="48">
        <f t="shared" si="8200"/>
        <v>0</v>
      </c>
      <c r="K482" s="48">
        <f t="shared" si="8201"/>
        <v>0</v>
      </c>
      <c r="L482" s="98">
        <f t="shared" si="8202"/>
        <v>0</v>
      </c>
      <c r="M482" s="48"/>
      <c r="N482" s="48"/>
      <c r="O482" s="48"/>
      <c r="P482" s="48"/>
      <c r="Q482" s="48"/>
      <c r="R482" s="48"/>
      <c r="S482" s="48"/>
      <c r="T482" s="48">
        <f>$J482+$K482+$L482</f>
        <v>0</v>
      </c>
      <c r="U482" s="48">
        <f t="shared" si="8159"/>
        <v>0</v>
      </c>
      <c r="V482" s="48">
        <f t="shared" si="8159"/>
        <v>0</v>
      </c>
      <c r="W482" s="48">
        <f t="shared" si="8159"/>
        <v>0</v>
      </c>
      <c r="X482" s="48">
        <f t="shared" si="8159"/>
        <v>0</v>
      </c>
      <c r="Y482" s="48">
        <f t="shared" si="8159"/>
        <v>0</v>
      </c>
      <c r="Z482" s="48">
        <f t="shared" si="8159"/>
        <v>0</v>
      </c>
      <c r="AA482" s="48">
        <f t="shared" si="8159"/>
        <v>0</v>
      </c>
      <c r="AB482" s="48">
        <f t="shared" si="8159"/>
        <v>0</v>
      </c>
      <c r="AC482" s="48">
        <f t="shared" si="8159"/>
        <v>0</v>
      </c>
      <c r="AD482" s="48">
        <f t="shared" si="8159"/>
        <v>0</v>
      </c>
      <c r="AE482" s="48">
        <f t="shared" si="8159"/>
        <v>0</v>
      </c>
      <c r="AF482" s="48">
        <f t="shared" si="8159"/>
        <v>0</v>
      </c>
      <c r="AG482" s="48">
        <f t="shared" si="8159"/>
        <v>0</v>
      </c>
      <c r="AH482" s="48">
        <f t="shared" si="8159"/>
        <v>0</v>
      </c>
      <c r="AI482" s="48">
        <f t="shared" si="8159"/>
        <v>0</v>
      </c>
      <c r="AJ482" s="48">
        <f t="shared" si="8159"/>
        <v>0</v>
      </c>
      <c r="AK482" s="48">
        <f t="shared" si="8159"/>
        <v>0</v>
      </c>
      <c r="AL482" s="48">
        <f t="shared" si="8159"/>
        <v>0</v>
      </c>
      <c r="AM482" s="48">
        <f t="shared" si="8159"/>
        <v>0</v>
      </c>
      <c r="AN482" s="48">
        <f t="shared" si="8159"/>
        <v>0</v>
      </c>
      <c r="AO482" s="48">
        <f t="shared" si="8159"/>
        <v>0</v>
      </c>
      <c r="AP482" s="48">
        <f t="shared" si="8159"/>
        <v>0</v>
      </c>
      <c r="AQ482" s="48">
        <f t="shared" si="8159"/>
        <v>0</v>
      </c>
      <c r="AR482" s="48">
        <f t="shared" si="8159"/>
        <v>0</v>
      </c>
      <c r="AS482" s="48">
        <f t="shared" si="8159"/>
        <v>0</v>
      </c>
      <c r="AT482" s="48">
        <f t="shared" si="8159"/>
        <v>0</v>
      </c>
      <c r="AU482" s="48">
        <f t="shared" si="8159"/>
        <v>0</v>
      </c>
      <c r="AV482" s="48">
        <f t="shared" si="8159"/>
        <v>0</v>
      </c>
      <c r="AW482" s="48">
        <f t="shared" si="8159"/>
        <v>0</v>
      </c>
      <c r="AX482" s="48">
        <f t="shared" si="8159"/>
        <v>0</v>
      </c>
      <c r="AY482" s="48">
        <f t="shared" ref="AY482:BB497" si="8393">$J482+$K482+$L482</f>
        <v>0</v>
      </c>
      <c r="AZ482" s="48">
        <f t="shared" si="8393"/>
        <v>0</v>
      </c>
      <c r="BA482" s="48">
        <f t="shared" si="8393"/>
        <v>0</v>
      </c>
      <c r="BB482" s="48">
        <f t="shared" si="8393"/>
        <v>0</v>
      </c>
      <c r="BC482" s="48"/>
      <c r="BE482" t="s">
        <v>183</v>
      </c>
      <c r="BL482">
        <f>BF475*T482</f>
        <v>0</v>
      </c>
      <c r="BM482">
        <f t="shared" ref="BM482" si="8394">BG475*U482</f>
        <v>0</v>
      </c>
      <c r="BN482">
        <f t="shared" ref="BN482" si="8395">BH475*V482</f>
        <v>0</v>
      </c>
      <c r="BO482">
        <f t="shared" ref="BO482" si="8396">BI475*W482</f>
        <v>0</v>
      </c>
      <c r="BP482">
        <f t="shared" ref="BP482" si="8397">BJ475*X482</f>
        <v>0</v>
      </c>
      <c r="BQ482">
        <f t="shared" ref="BQ482" si="8398">BK475*Y482</f>
        <v>0</v>
      </c>
      <c r="BR482">
        <f t="shared" ref="BR482" si="8399">BL475*Z482</f>
        <v>0</v>
      </c>
      <c r="BS482">
        <f t="shared" ref="BS482" si="8400">BM475*AA482</f>
        <v>0</v>
      </c>
      <c r="BT482">
        <f t="shared" ref="BT482" si="8401">BN475*AB482</f>
        <v>0</v>
      </c>
      <c r="BU482">
        <f t="shared" ref="BU482" si="8402">BO475*AC482</f>
        <v>0</v>
      </c>
      <c r="BV482">
        <f t="shared" ref="BV482" si="8403">BP475*AD482</f>
        <v>0</v>
      </c>
      <c r="BW482">
        <f t="shared" ref="BW482" si="8404">BQ475*AE482</f>
        <v>0</v>
      </c>
      <c r="BX482">
        <f t="shared" ref="BX482" si="8405">BR475*AF482</f>
        <v>0</v>
      </c>
      <c r="BY482">
        <f t="shared" ref="BY482" si="8406">BS475*AG482</f>
        <v>0</v>
      </c>
      <c r="BZ482">
        <f t="shared" ref="BZ482" si="8407">BT475*AH482</f>
        <v>0</v>
      </c>
      <c r="CA482">
        <f t="shared" ref="CA482" si="8408">BU475*AI482</f>
        <v>0</v>
      </c>
      <c r="CB482">
        <f t="shared" ref="CB482" si="8409">BV475*AJ482</f>
        <v>0</v>
      </c>
      <c r="CC482">
        <f t="shared" ref="CC482" si="8410">BW475*AK482</f>
        <v>0</v>
      </c>
      <c r="CD482">
        <f t="shared" ref="CD482" si="8411">BX475*AL482</f>
        <v>0</v>
      </c>
      <c r="CE482">
        <f t="shared" ref="CE482" si="8412">BY475*AM482</f>
        <v>0</v>
      </c>
      <c r="CF482">
        <f t="shared" ref="CF482" si="8413">BZ475*AN482</f>
        <v>0</v>
      </c>
      <c r="CG482">
        <f t="shared" ref="CG482" si="8414">CA475*AO482</f>
        <v>0</v>
      </c>
      <c r="CH482">
        <f t="shared" ref="CH482" si="8415">CB475*AP482</f>
        <v>0</v>
      </c>
      <c r="CI482">
        <f t="shared" ref="CI482" si="8416">CC475*AQ482</f>
        <v>0</v>
      </c>
      <c r="CJ482">
        <f t="shared" ref="CJ482" si="8417">CD475*AR482</f>
        <v>0</v>
      </c>
      <c r="CK482">
        <f t="shared" ref="CK482" si="8418">CE475*AS482</f>
        <v>0</v>
      </c>
      <c r="CL482">
        <f t="shared" ref="CL482" si="8419">CF475*AT482</f>
        <v>0</v>
      </c>
      <c r="CM482">
        <f t="shared" ref="CM482" si="8420">CG475*AU482</f>
        <v>0</v>
      </c>
      <c r="CN482">
        <f t="shared" ref="CN482" si="8421">CH475*AV482</f>
        <v>0</v>
      </c>
      <c r="CO482">
        <f t="shared" ref="CO482" si="8422">CI475*AW482</f>
        <v>0</v>
      </c>
      <c r="CP482">
        <f t="shared" ref="CP482" si="8423">CJ475*AX482</f>
        <v>0</v>
      </c>
      <c r="CQ482">
        <f t="shared" ref="CQ482" si="8424">CK475*AY482</f>
        <v>0</v>
      </c>
      <c r="CR482">
        <f t="shared" ref="CR482" si="8425">CL475*AZ482</f>
        <v>0</v>
      </c>
      <c r="CS482">
        <f t="shared" ref="CS482" si="8426">CM475*BA482</f>
        <v>0</v>
      </c>
      <c r="CT482">
        <f t="shared" ref="CT482" si="8427">CN475*BB482</f>
        <v>0</v>
      </c>
    </row>
    <row r="483" spans="6:98" x14ac:dyDescent="0.3">
      <c r="F483" s="91">
        <f t="shared" ref="F483:H483" si="8428">F482</f>
        <v>80</v>
      </c>
      <c r="G483" s="91">
        <f t="shared" si="8428"/>
        <v>80</v>
      </c>
      <c r="H483" s="4">
        <f t="shared" si="8428"/>
        <v>1</v>
      </c>
      <c r="I483">
        <v>35</v>
      </c>
      <c r="J483" s="48">
        <f t="shared" si="8200"/>
        <v>0</v>
      </c>
      <c r="K483" s="48">
        <f>IF(IF(AND(I483&gt;=(F483*2),I483&lt;=G483+F483+(G483-F483+5)+1),((H483)^2)*(I484-F483*2)/5,0)&lt;=H483,IF(AND(I483&gt;=(F483*2),I483&lt;=G483+F483+(G483-F483+5)+1),((H483)^2)*(I484-F483*2)/5,0),(K482-H483^2))</f>
        <v>0</v>
      </c>
      <c r="L483" s="98">
        <f t="shared" si="8202"/>
        <v>0</v>
      </c>
      <c r="M483" s="48"/>
      <c r="N483" s="48"/>
      <c r="O483" s="48"/>
      <c r="P483" s="48"/>
      <c r="Q483" s="48"/>
      <c r="R483" s="48"/>
      <c r="S483" s="48"/>
      <c r="T483" s="48"/>
      <c r="U483" s="48">
        <f>$J483+$K483+$L483</f>
        <v>0</v>
      </c>
      <c r="V483" s="48">
        <f t="shared" ref="V483:AX493" si="8429">$J483+$K483+$L483</f>
        <v>0</v>
      </c>
      <c r="W483" s="48">
        <f t="shared" si="8429"/>
        <v>0</v>
      </c>
      <c r="X483" s="48">
        <f t="shared" si="8429"/>
        <v>0</v>
      </c>
      <c r="Y483" s="48">
        <f t="shared" si="8429"/>
        <v>0</v>
      </c>
      <c r="Z483" s="48">
        <f t="shared" si="8429"/>
        <v>0</v>
      </c>
      <c r="AA483" s="48">
        <f t="shared" si="8429"/>
        <v>0</v>
      </c>
      <c r="AB483" s="48">
        <f t="shared" si="8429"/>
        <v>0</v>
      </c>
      <c r="AC483" s="48">
        <f t="shared" si="8429"/>
        <v>0</v>
      </c>
      <c r="AD483" s="48">
        <f t="shared" si="8429"/>
        <v>0</v>
      </c>
      <c r="AE483" s="48">
        <f t="shared" si="8429"/>
        <v>0</v>
      </c>
      <c r="AF483" s="48">
        <f t="shared" si="8429"/>
        <v>0</v>
      </c>
      <c r="AG483" s="48">
        <f t="shared" si="8429"/>
        <v>0</v>
      </c>
      <c r="AH483" s="48">
        <f t="shared" si="8429"/>
        <v>0</v>
      </c>
      <c r="AI483" s="48">
        <f t="shared" si="8429"/>
        <v>0</v>
      </c>
      <c r="AJ483" s="48">
        <f t="shared" si="8429"/>
        <v>0</v>
      </c>
      <c r="AK483" s="48">
        <f t="shared" si="8429"/>
        <v>0</v>
      </c>
      <c r="AL483" s="48">
        <f t="shared" si="8429"/>
        <v>0</v>
      </c>
      <c r="AM483" s="48">
        <f t="shared" si="8429"/>
        <v>0</v>
      </c>
      <c r="AN483" s="48">
        <f t="shared" si="8429"/>
        <v>0</v>
      </c>
      <c r="AO483" s="48">
        <f t="shared" si="8429"/>
        <v>0</v>
      </c>
      <c r="AP483" s="48">
        <f t="shared" si="8429"/>
        <v>0</v>
      </c>
      <c r="AQ483" s="48">
        <f t="shared" si="8429"/>
        <v>0</v>
      </c>
      <c r="AR483" s="48">
        <f t="shared" si="8429"/>
        <v>0</v>
      </c>
      <c r="AS483" s="48">
        <f t="shared" si="8429"/>
        <v>0</v>
      </c>
      <c r="AT483" s="48">
        <f t="shared" si="8429"/>
        <v>0</v>
      </c>
      <c r="AU483" s="48">
        <f t="shared" si="8429"/>
        <v>0</v>
      </c>
      <c r="AV483" s="48">
        <f t="shared" si="8429"/>
        <v>0</v>
      </c>
      <c r="AW483" s="48">
        <f t="shared" si="8429"/>
        <v>0</v>
      </c>
      <c r="AX483" s="48">
        <f t="shared" si="8429"/>
        <v>0</v>
      </c>
      <c r="AY483" s="48">
        <f t="shared" si="8393"/>
        <v>0</v>
      </c>
      <c r="AZ483" s="48">
        <f t="shared" si="8393"/>
        <v>0</v>
      </c>
      <c r="BA483" s="48">
        <f t="shared" si="8393"/>
        <v>0</v>
      </c>
      <c r="BB483" s="48">
        <f t="shared" si="8393"/>
        <v>0</v>
      </c>
      <c r="BC483" s="48"/>
      <c r="BE483" t="s">
        <v>184</v>
      </c>
      <c r="BM483">
        <f>BF475*U483</f>
        <v>0</v>
      </c>
      <c r="BN483">
        <f t="shared" ref="BN483" si="8430">BG475*V483</f>
        <v>0</v>
      </c>
      <c r="BO483">
        <f t="shared" ref="BO483" si="8431">BH475*W483</f>
        <v>0</v>
      </c>
      <c r="BP483">
        <f t="shared" ref="BP483" si="8432">BI475*X483</f>
        <v>0</v>
      </c>
      <c r="BQ483">
        <f t="shared" ref="BQ483" si="8433">BJ475*Y483</f>
        <v>0</v>
      </c>
      <c r="BR483">
        <f t="shared" ref="BR483" si="8434">BK475*Z483</f>
        <v>0</v>
      </c>
      <c r="BS483">
        <f t="shared" ref="BS483" si="8435">BL475*AA483</f>
        <v>0</v>
      </c>
      <c r="BT483">
        <f t="shared" ref="BT483" si="8436">BM475*AB483</f>
        <v>0</v>
      </c>
      <c r="BU483">
        <f t="shared" ref="BU483" si="8437">BN475*AC483</f>
        <v>0</v>
      </c>
      <c r="BV483">
        <f t="shared" ref="BV483" si="8438">BO475*AD483</f>
        <v>0</v>
      </c>
      <c r="BW483">
        <f t="shared" ref="BW483" si="8439">BP475*AE483</f>
        <v>0</v>
      </c>
      <c r="BX483">
        <f t="shared" ref="BX483" si="8440">BQ475*AF483</f>
        <v>0</v>
      </c>
      <c r="BY483">
        <f t="shared" ref="BY483" si="8441">BR475*AG483</f>
        <v>0</v>
      </c>
      <c r="BZ483">
        <f t="shared" ref="BZ483" si="8442">BS475*AH483</f>
        <v>0</v>
      </c>
      <c r="CA483">
        <f t="shared" ref="CA483" si="8443">BT475*AI483</f>
        <v>0</v>
      </c>
      <c r="CB483">
        <f t="shared" ref="CB483" si="8444">BU475*AJ483</f>
        <v>0</v>
      </c>
      <c r="CC483">
        <f t="shared" ref="CC483" si="8445">BV475*AK483</f>
        <v>0</v>
      </c>
      <c r="CD483">
        <f t="shared" ref="CD483" si="8446">BW475*AL483</f>
        <v>0</v>
      </c>
      <c r="CE483">
        <f t="shared" ref="CE483" si="8447">BX475*AM483</f>
        <v>0</v>
      </c>
      <c r="CF483">
        <f t="shared" ref="CF483" si="8448">BY475*AN483</f>
        <v>0</v>
      </c>
      <c r="CG483">
        <f t="shared" ref="CG483" si="8449">BZ475*AO483</f>
        <v>0</v>
      </c>
      <c r="CH483">
        <f t="shared" ref="CH483" si="8450">CA475*AP483</f>
        <v>0</v>
      </c>
      <c r="CI483">
        <f t="shared" ref="CI483" si="8451">CB475*AQ483</f>
        <v>0</v>
      </c>
      <c r="CJ483">
        <f t="shared" ref="CJ483" si="8452">CC475*AR483</f>
        <v>0</v>
      </c>
      <c r="CK483">
        <f t="shared" ref="CK483" si="8453">CD475*AS483</f>
        <v>0</v>
      </c>
      <c r="CL483">
        <f t="shared" ref="CL483" si="8454">CE475*AT483</f>
        <v>0</v>
      </c>
      <c r="CM483">
        <f t="shared" ref="CM483" si="8455">CF475*AU483</f>
        <v>0</v>
      </c>
      <c r="CN483">
        <f t="shared" ref="CN483" si="8456">CG475*AV483</f>
        <v>0</v>
      </c>
      <c r="CO483">
        <f t="shared" ref="CO483" si="8457">CH475*AW483</f>
        <v>0</v>
      </c>
      <c r="CP483">
        <f t="shared" ref="CP483" si="8458">CI475*AX483</f>
        <v>0</v>
      </c>
      <c r="CQ483">
        <f t="shared" ref="CQ483" si="8459">CJ475*AY483</f>
        <v>0</v>
      </c>
      <c r="CR483">
        <f t="shared" ref="CR483" si="8460">CK475*AZ483</f>
        <v>0</v>
      </c>
      <c r="CS483">
        <f t="shared" ref="CS483" si="8461">CL475*BA483</f>
        <v>0</v>
      </c>
      <c r="CT483">
        <f t="shared" ref="CT483" si="8462">CM475*BB483</f>
        <v>0</v>
      </c>
    </row>
    <row r="484" spans="6:98" x14ac:dyDescent="0.3">
      <c r="F484" s="91">
        <f t="shared" ref="F484:H484" si="8463">F483</f>
        <v>80</v>
      </c>
      <c r="G484" s="91">
        <f t="shared" si="8463"/>
        <v>80</v>
      </c>
      <c r="H484" s="4">
        <f t="shared" si="8463"/>
        <v>1</v>
      </c>
      <c r="I484">
        <v>40</v>
      </c>
      <c r="J484" s="48">
        <f t="shared" si="8200"/>
        <v>0</v>
      </c>
      <c r="K484" s="48">
        <f t="shared" ref="K484:K499" si="8464">IF(IF(AND(I484&gt;=(F484*2),I484&lt;=G484+F484+(G484-F484+5)+1),((H484)^2)*(I485-F484*2)/5,0)&lt;=H484,IF(AND(I484&gt;=(F484*2),I484&lt;=G484+F484+(G484-F484+5)+1),((H484)^2)*(I485-F484*2)/5,0),(K483-H484^2))</f>
        <v>0</v>
      </c>
      <c r="L484" s="98">
        <f t="shared" si="8202"/>
        <v>0</v>
      </c>
      <c r="M484" s="48"/>
      <c r="N484" s="48"/>
      <c r="O484" s="48"/>
      <c r="P484" s="48"/>
      <c r="Q484" s="48"/>
      <c r="R484" s="48"/>
      <c r="S484" s="48"/>
      <c r="T484" s="48"/>
      <c r="U484" s="48"/>
      <c r="V484" s="48">
        <f>$J484+$K484+$L484</f>
        <v>0</v>
      </c>
      <c r="W484" s="48">
        <f t="shared" si="8429"/>
        <v>0</v>
      </c>
      <c r="X484" s="48">
        <f t="shared" si="8429"/>
        <v>0</v>
      </c>
      <c r="Y484" s="48">
        <f t="shared" si="8429"/>
        <v>0</v>
      </c>
      <c r="Z484" s="48">
        <f t="shared" si="8429"/>
        <v>0</v>
      </c>
      <c r="AA484" s="48">
        <f t="shared" si="8429"/>
        <v>0</v>
      </c>
      <c r="AB484" s="48">
        <f t="shared" si="8429"/>
        <v>0</v>
      </c>
      <c r="AC484" s="48">
        <f t="shared" si="8429"/>
        <v>0</v>
      </c>
      <c r="AD484" s="48">
        <f t="shared" si="8429"/>
        <v>0</v>
      </c>
      <c r="AE484" s="48">
        <f t="shared" si="8429"/>
        <v>0</v>
      </c>
      <c r="AF484" s="48">
        <f t="shared" si="8429"/>
        <v>0</v>
      </c>
      <c r="AG484" s="48">
        <f t="shared" si="8429"/>
        <v>0</v>
      </c>
      <c r="AH484" s="48">
        <f t="shared" si="8429"/>
        <v>0</v>
      </c>
      <c r="AI484" s="48">
        <f t="shared" si="8429"/>
        <v>0</v>
      </c>
      <c r="AJ484" s="48">
        <f t="shared" si="8429"/>
        <v>0</v>
      </c>
      <c r="AK484" s="48">
        <f t="shared" si="8429"/>
        <v>0</v>
      </c>
      <c r="AL484" s="48">
        <f t="shared" si="8429"/>
        <v>0</v>
      </c>
      <c r="AM484" s="48">
        <f t="shared" si="8429"/>
        <v>0</v>
      </c>
      <c r="AN484" s="48">
        <f t="shared" si="8429"/>
        <v>0</v>
      </c>
      <c r="AO484" s="48">
        <f t="shared" si="8429"/>
        <v>0</v>
      </c>
      <c r="AP484" s="48">
        <f t="shared" si="8429"/>
        <v>0</v>
      </c>
      <c r="AQ484" s="48">
        <f t="shared" si="8429"/>
        <v>0</v>
      </c>
      <c r="AR484" s="48">
        <f t="shared" si="8429"/>
        <v>0</v>
      </c>
      <c r="AS484" s="48">
        <f t="shared" si="8429"/>
        <v>0</v>
      </c>
      <c r="AT484" s="48">
        <f t="shared" si="8429"/>
        <v>0</v>
      </c>
      <c r="AU484" s="48">
        <f t="shared" si="8429"/>
        <v>0</v>
      </c>
      <c r="AV484" s="48">
        <f t="shared" si="8429"/>
        <v>0</v>
      </c>
      <c r="AW484" s="48">
        <f t="shared" si="8429"/>
        <v>0</v>
      </c>
      <c r="AX484" s="48">
        <f t="shared" si="8429"/>
        <v>0</v>
      </c>
      <c r="AY484" s="48">
        <f t="shared" si="8393"/>
        <v>0</v>
      </c>
      <c r="AZ484" s="48">
        <f t="shared" si="8393"/>
        <v>0</v>
      </c>
      <c r="BA484" s="48">
        <f t="shared" si="8393"/>
        <v>0</v>
      </c>
      <c r="BB484" s="48">
        <f t="shared" si="8393"/>
        <v>0</v>
      </c>
      <c r="BC484" s="48"/>
      <c r="BE484" t="s">
        <v>185</v>
      </c>
      <c r="BN484">
        <f>BF475*V484</f>
        <v>0</v>
      </c>
      <c r="BO484">
        <f t="shared" ref="BO484" si="8465">BG475*W484</f>
        <v>0</v>
      </c>
      <c r="BP484">
        <f t="shared" ref="BP484" si="8466">BH475*X484</f>
        <v>0</v>
      </c>
      <c r="BQ484">
        <f t="shared" ref="BQ484" si="8467">BI475*Y484</f>
        <v>0</v>
      </c>
      <c r="BR484">
        <f t="shared" ref="BR484" si="8468">BJ475*Z484</f>
        <v>0</v>
      </c>
      <c r="BS484">
        <f t="shared" ref="BS484" si="8469">BK475*AA484</f>
        <v>0</v>
      </c>
      <c r="BT484">
        <f t="shared" ref="BT484" si="8470">BL475*AB484</f>
        <v>0</v>
      </c>
      <c r="BU484">
        <f t="shared" ref="BU484" si="8471">BM475*AC484</f>
        <v>0</v>
      </c>
      <c r="BV484">
        <f t="shared" ref="BV484" si="8472">BN475*AD484</f>
        <v>0</v>
      </c>
      <c r="BW484">
        <f t="shared" ref="BW484" si="8473">BO475*AE484</f>
        <v>0</v>
      </c>
      <c r="BX484">
        <f t="shared" ref="BX484" si="8474">BP475*AF484</f>
        <v>0</v>
      </c>
      <c r="BY484">
        <f t="shared" ref="BY484" si="8475">BQ475*AG484</f>
        <v>0</v>
      </c>
      <c r="BZ484">
        <f t="shared" ref="BZ484" si="8476">BR475*AH484</f>
        <v>0</v>
      </c>
      <c r="CA484">
        <f t="shared" ref="CA484" si="8477">BS475*AI484</f>
        <v>0</v>
      </c>
      <c r="CB484">
        <f t="shared" ref="CB484" si="8478">BT475*AJ484</f>
        <v>0</v>
      </c>
      <c r="CC484">
        <f t="shared" ref="CC484" si="8479">BU475*AK484</f>
        <v>0</v>
      </c>
      <c r="CD484">
        <f t="shared" ref="CD484" si="8480">BV475*AL484</f>
        <v>0</v>
      </c>
      <c r="CE484">
        <f t="shared" ref="CE484" si="8481">BW475*AM484</f>
        <v>0</v>
      </c>
      <c r="CF484">
        <f t="shared" ref="CF484" si="8482">BX475*AN484</f>
        <v>0</v>
      </c>
      <c r="CG484">
        <f t="shared" ref="CG484" si="8483">BY475*AO484</f>
        <v>0</v>
      </c>
      <c r="CH484">
        <f t="shared" ref="CH484" si="8484">BZ475*AP484</f>
        <v>0</v>
      </c>
      <c r="CI484">
        <f t="shared" ref="CI484" si="8485">CA475*AQ484</f>
        <v>0</v>
      </c>
      <c r="CJ484">
        <f t="shared" ref="CJ484" si="8486">CB475*AR484</f>
        <v>0</v>
      </c>
      <c r="CK484">
        <f t="shared" ref="CK484" si="8487">CC475*AS484</f>
        <v>0</v>
      </c>
      <c r="CL484">
        <f t="shared" ref="CL484" si="8488">CD475*AT484</f>
        <v>0</v>
      </c>
      <c r="CM484">
        <f t="shared" ref="CM484" si="8489">CE475*AU484</f>
        <v>0</v>
      </c>
      <c r="CN484">
        <f t="shared" ref="CN484" si="8490">CF475*AV484</f>
        <v>0</v>
      </c>
      <c r="CO484">
        <f t="shared" ref="CO484" si="8491">CG475*AW484</f>
        <v>0</v>
      </c>
      <c r="CP484">
        <f t="shared" ref="CP484" si="8492">CH475*AX484</f>
        <v>0</v>
      </c>
      <c r="CQ484">
        <f t="shared" ref="CQ484" si="8493">CI475*AY484</f>
        <v>0</v>
      </c>
      <c r="CR484">
        <f t="shared" ref="CR484" si="8494">CJ475*AZ484</f>
        <v>0</v>
      </c>
      <c r="CS484">
        <f t="shared" ref="CS484" si="8495">CK475*BA484</f>
        <v>0</v>
      </c>
      <c r="CT484">
        <f t="shared" ref="CT484" si="8496">CL475*BB484</f>
        <v>0</v>
      </c>
    </row>
    <row r="485" spans="6:98" x14ac:dyDescent="0.3">
      <c r="F485" s="91">
        <f t="shared" ref="F485:H485" si="8497">F484</f>
        <v>80</v>
      </c>
      <c r="G485" s="91">
        <f t="shared" si="8497"/>
        <v>80</v>
      </c>
      <c r="H485" s="4">
        <f t="shared" si="8497"/>
        <v>1</v>
      </c>
      <c r="I485">
        <v>45</v>
      </c>
      <c r="J485" s="48">
        <f t="shared" si="8200"/>
        <v>0</v>
      </c>
      <c r="K485" s="48">
        <f t="shared" si="8464"/>
        <v>0</v>
      </c>
      <c r="L485" s="98">
        <f t="shared" si="8202"/>
        <v>0</v>
      </c>
      <c r="M485" s="48"/>
      <c r="N485" s="48"/>
      <c r="O485" s="48"/>
      <c r="P485" s="48"/>
      <c r="Q485" s="48"/>
      <c r="R485" s="48"/>
      <c r="S485" s="48"/>
      <c r="T485" s="48"/>
      <c r="U485" s="48"/>
      <c r="V485" s="48"/>
      <c r="W485" s="48">
        <f>$J485+$K485+$L485</f>
        <v>0</v>
      </c>
      <c r="X485" s="48">
        <f t="shared" si="8429"/>
        <v>0</v>
      </c>
      <c r="Y485" s="48">
        <f t="shared" si="8429"/>
        <v>0</v>
      </c>
      <c r="Z485" s="48">
        <f t="shared" si="8429"/>
        <v>0</v>
      </c>
      <c r="AA485" s="48">
        <f t="shared" si="8429"/>
        <v>0</v>
      </c>
      <c r="AB485" s="48">
        <f t="shared" si="8429"/>
        <v>0</v>
      </c>
      <c r="AC485" s="48">
        <f t="shared" si="8429"/>
        <v>0</v>
      </c>
      <c r="AD485" s="48">
        <f t="shared" si="8429"/>
        <v>0</v>
      </c>
      <c r="AE485" s="48">
        <f t="shared" si="8429"/>
        <v>0</v>
      </c>
      <c r="AF485" s="48">
        <f t="shared" si="8429"/>
        <v>0</v>
      </c>
      <c r="AG485" s="48">
        <f t="shared" si="8429"/>
        <v>0</v>
      </c>
      <c r="AH485" s="48">
        <f t="shared" si="8429"/>
        <v>0</v>
      </c>
      <c r="AI485" s="48">
        <f t="shared" si="8429"/>
        <v>0</v>
      </c>
      <c r="AJ485" s="48">
        <f t="shared" si="8429"/>
        <v>0</v>
      </c>
      <c r="AK485" s="48">
        <f t="shared" si="8429"/>
        <v>0</v>
      </c>
      <c r="AL485" s="48">
        <f t="shared" si="8429"/>
        <v>0</v>
      </c>
      <c r="AM485" s="48">
        <f t="shared" si="8429"/>
        <v>0</v>
      </c>
      <c r="AN485" s="48">
        <f t="shared" si="8429"/>
        <v>0</v>
      </c>
      <c r="AO485" s="48">
        <f t="shared" si="8429"/>
        <v>0</v>
      </c>
      <c r="AP485" s="48">
        <f t="shared" si="8429"/>
        <v>0</v>
      </c>
      <c r="AQ485" s="48">
        <f t="shared" si="8429"/>
        <v>0</v>
      </c>
      <c r="AR485" s="48">
        <f t="shared" si="8429"/>
        <v>0</v>
      </c>
      <c r="AS485" s="48">
        <f t="shared" si="8429"/>
        <v>0</v>
      </c>
      <c r="AT485" s="48">
        <f t="shared" si="8429"/>
        <v>0</v>
      </c>
      <c r="AU485" s="48">
        <f t="shared" si="8429"/>
        <v>0</v>
      </c>
      <c r="AV485" s="48">
        <f t="shared" si="8429"/>
        <v>0</v>
      </c>
      <c r="AW485" s="48">
        <f t="shared" si="8429"/>
        <v>0</v>
      </c>
      <c r="AX485" s="48">
        <f t="shared" si="8429"/>
        <v>0</v>
      </c>
      <c r="AY485" s="48">
        <f t="shared" si="8393"/>
        <v>0</v>
      </c>
      <c r="AZ485" s="48">
        <f t="shared" si="8393"/>
        <v>0</v>
      </c>
      <c r="BA485" s="48">
        <f t="shared" si="8393"/>
        <v>0</v>
      </c>
      <c r="BB485" s="48">
        <f t="shared" si="8393"/>
        <v>0</v>
      </c>
      <c r="BC485" s="48"/>
      <c r="BE485" t="s">
        <v>186</v>
      </c>
      <c r="BO485">
        <f>BF475*W485</f>
        <v>0</v>
      </c>
      <c r="BP485">
        <f t="shared" ref="BP485" si="8498">BG475*X485</f>
        <v>0</v>
      </c>
      <c r="BQ485">
        <f t="shared" ref="BQ485" si="8499">BH475*Y485</f>
        <v>0</v>
      </c>
      <c r="BR485">
        <f t="shared" ref="BR485" si="8500">BI475*Z485</f>
        <v>0</v>
      </c>
      <c r="BS485">
        <f t="shared" ref="BS485" si="8501">BJ475*AA485</f>
        <v>0</v>
      </c>
      <c r="BT485">
        <f t="shared" ref="BT485" si="8502">BK475*AB485</f>
        <v>0</v>
      </c>
      <c r="BU485">
        <f t="shared" ref="BU485" si="8503">BL475*AC485</f>
        <v>0</v>
      </c>
      <c r="BV485">
        <f t="shared" ref="BV485" si="8504">BM475*AD485</f>
        <v>0</v>
      </c>
      <c r="BW485">
        <f t="shared" ref="BW485" si="8505">BN475*AE485</f>
        <v>0</v>
      </c>
      <c r="BX485">
        <f t="shared" ref="BX485" si="8506">BO475*AF485</f>
        <v>0</v>
      </c>
      <c r="BY485">
        <f t="shared" ref="BY485" si="8507">BP475*AG485</f>
        <v>0</v>
      </c>
      <c r="BZ485">
        <f t="shared" ref="BZ485" si="8508">BQ475*AH485</f>
        <v>0</v>
      </c>
      <c r="CA485">
        <f t="shared" ref="CA485" si="8509">BR475*AI485</f>
        <v>0</v>
      </c>
      <c r="CB485">
        <f t="shared" ref="CB485" si="8510">BS475*AJ485</f>
        <v>0</v>
      </c>
      <c r="CC485">
        <f t="shared" ref="CC485" si="8511">BT475*AK485</f>
        <v>0</v>
      </c>
      <c r="CD485">
        <f t="shared" ref="CD485" si="8512">BU475*AL485</f>
        <v>0</v>
      </c>
      <c r="CE485">
        <f t="shared" ref="CE485" si="8513">BV475*AM485</f>
        <v>0</v>
      </c>
      <c r="CF485">
        <f t="shared" ref="CF485" si="8514">BW475*AN485</f>
        <v>0</v>
      </c>
      <c r="CG485">
        <f t="shared" ref="CG485" si="8515">BX475*AO485</f>
        <v>0</v>
      </c>
      <c r="CH485">
        <f t="shared" ref="CH485" si="8516">BY475*AP485</f>
        <v>0</v>
      </c>
      <c r="CI485">
        <f t="shared" ref="CI485" si="8517">BZ475*AQ485</f>
        <v>0</v>
      </c>
      <c r="CJ485">
        <f t="shared" ref="CJ485" si="8518">CA475*AR485</f>
        <v>0</v>
      </c>
      <c r="CK485">
        <f t="shared" ref="CK485" si="8519">CB475*AS485</f>
        <v>0</v>
      </c>
      <c r="CL485">
        <f t="shared" ref="CL485" si="8520">CC475*AT485</f>
        <v>0</v>
      </c>
      <c r="CM485">
        <f t="shared" ref="CM485" si="8521">CD475*AU485</f>
        <v>0</v>
      </c>
      <c r="CN485">
        <f t="shared" ref="CN485" si="8522">CE475*AV485</f>
        <v>0</v>
      </c>
      <c r="CO485">
        <f t="shared" ref="CO485" si="8523">CF475*AW485</f>
        <v>0</v>
      </c>
      <c r="CP485">
        <f t="shared" ref="CP485" si="8524">CG475*AX485</f>
        <v>0</v>
      </c>
      <c r="CQ485">
        <f t="shared" ref="CQ485" si="8525">CH475*AY485</f>
        <v>0</v>
      </c>
      <c r="CR485">
        <f t="shared" ref="CR485" si="8526">CI475*AZ485</f>
        <v>0</v>
      </c>
      <c r="CS485">
        <f t="shared" ref="CS485" si="8527">CJ475*BA485</f>
        <v>0</v>
      </c>
      <c r="CT485">
        <f t="shared" ref="CT485" si="8528">CK475*BB485</f>
        <v>0</v>
      </c>
    </row>
    <row r="486" spans="6:98" x14ac:dyDescent="0.3">
      <c r="F486" s="91">
        <f t="shared" ref="F486:H486" si="8529">F485</f>
        <v>80</v>
      </c>
      <c r="G486" s="91">
        <f t="shared" si="8529"/>
        <v>80</v>
      </c>
      <c r="H486" s="4">
        <f t="shared" si="8529"/>
        <v>1</v>
      </c>
      <c r="I486">
        <v>50</v>
      </c>
      <c r="J486" s="48">
        <f t="shared" si="8200"/>
        <v>0</v>
      </c>
      <c r="K486" s="48">
        <f t="shared" si="8464"/>
        <v>0</v>
      </c>
      <c r="L486" s="98">
        <f t="shared" si="8202"/>
        <v>0</v>
      </c>
      <c r="M486" s="48"/>
      <c r="N486" s="48"/>
      <c r="O486" s="48"/>
      <c r="P486" s="48"/>
      <c r="Q486" s="48"/>
      <c r="R486" s="48"/>
      <c r="S486" s="48"/>
      <c r="T486" s="48"/>
      <c r="U486" s="48"/>
      <c r="V486" s="48"/>
      <c r="W486" s="48"/>
      <c r="X486" s="48">
        <f>$J486+$K486+$L486</f>
        <v>0</v>
      </c>
      <c r="Y486" s="48">
        <f t="shared" si="8429"/>
        <v>0</v>
      </c>
      <c r="Z486" s="48">
        <f t="shared" si="8429"/>
        <v>0</v>
      </c>
      <c r="AA486" s="48">
        <f t="shared" si="8429"/>
        <v>0</v>
      </c>
      <c r="AB486" s="48">
        <f t="shared" si="8429"/>
        <v>0</v>
      </c>
      <c r="AC486" s="48">
        <f t="shared" si="8429"/>
        <v>0</v>
      </c>
      <c r="AD486" s="48">
        <f t="shared" si="8429"/>
        <v>0</v>
      </c>
      <c r="AE486" s="48">
        <f t="shared" si="8429"/>
        <v>0</v>
      </c>
      <c r="AF486" s="48">
        <f t="shared" si="8429"/>
        <v>0</v>
      </c>
      <c r="AG486" s="48">
        <f t="shared" si="8429"/>
        <v>0</v>
      </c>
      <c r="AH486" s="48">
        <f t="shared" si="8429"/>
        <v>0</v>
      </c>
      <c r="AI486" s="48">
        <f t="shared" si="8429"/>
        <v>0</v>
      </c>
      <c r="AJ486" s="48">
        <f t="shared" si="8429"/>
        <v>0</v>
      </c>
      <c r="AK486" s="48">
        <f t="shared" si="8429"/>
        <v>0</v>
      </c>
      <c r="AL486" s="48">
        <f t="shared" si="8429"/>
        <v>0</v>
      </c>
      <c r="AM486" s="48">
        <f t="shared" si="8429"/>
        <v>0</v>
      </c>
      <c r="AN486" s="48">
        <f t="shared" si="8429"/>
        <v>0</v>
      </c>
      <c r="AO486" s="48">
        <f t="shared" si="8429"/>
        <v>0</v>
      </c>
      <c r="AP486" s="48">
        <f t="shared" si="8429"/>
        <v>0</v>
      </c>
      <c r="AQ486" s="48">
        <f t="shared" si="8429"/>
        <v>0</v>
      </c>
      <c r="AR486" s="48">
        <f t="shared" si="8429"/>
        <v>0</v>
      </c>
      <c r="AS486" s="48">
        <f t="shared" si="8429"/>
        <v>0</v>
      </c>
      <c r="AT486" s="48">
        <f t="shared" si="8429"/>
        <v>0</v>
      </c>
      <c r="AU486" s="48">
        <f t="shared" si="8429"/>
        <v>0</v>
      </c>
      <c r="AV486" s="48">
        <f t="shared" si="8429"/>
        <v>0</v>
      </c>
      <c r="AW486" s="48">
        <f t="shared" si="8429"/>
        <v>0</v>
      </c>
      <c r="AX486" s="48">
        <f t="shared" si="8429"/>
        <v>0</v>
      </c>
      <c r="AY486" s="48">
        <f t="shared" si="8393"/>
        <v>0</v>
      </c>
      <c r="AZ486" s="48">
        <f t="shared" si="8393"/>
        <v>0</v>
      </c>
      <c r="BA486" s="48">
        <f t="shared" si="8393"/>
        <v>0</v>
      </c>
      <c r="BB486" s="48">
        <f t="shared" si="8393"/>
        <v>0</v>
      </c>
      <c r="BC486" s="48"/>
      <c r="BE486" t="s">
        <v>187</v>
      </c>
      <c r="BP486">
        <f>BF475*X486</f>
        <v>0</v>
      </c>
      <c r="BQ486">
        <f t="shared" ref="BQ486" si="8530">BG475*Y486</f>
        <v>0</v>
      </c>
      <c r="BR486">
        <f t="shared" ref="BR486" si="8531">BH475*Z486</f>
        <v>0</v>
      </c>
      <c r="BS486">
        <f t="shared" ref="BS486" si="8532">BI475*AA486</f>
        <v>0</v>
      </c>
      <c r="BT486">
        <f t="shared" ref="BT486" si="8533">BJ475*AB486</f>
        <v>0</v>
      </c>
      <c r="BU486">
        <f t="shared" ref="BU486" si="8534">BK475*AC486</f>
        <v>0</v>
      </c>
      <c r="BV486">
        <f t="shared" ref="BV486" si="8535">BL475*AD486</f>
        <v>0</v>
      </c>
      <c r="BW486">
        <f t="shared" ref="BW486" si="8536">BM475*AE486</f>
        <v>0</v>
      </c>
      <c r="BX486">
        <f t="shared" ref="BX486" si="8537">BN475*AF486</f>
        <v>0</v>
      </c>
      <c r="BY486">
        <f t="shared" ref="BY486" si="8538">BO475*AG486</f>
        <v>0</v>
      </c>
      <c r="BZ486">
        <f t="shared" ref="BZ486" si="8539">BP475*AH486</f>
        <v>0</v>
      </c>
      <c r="CA486">
        <f t="shared" ref="CA486" si="8540">BQ475*AI486</f>
        <v>0</v>
      </c>
      <c r="CB486">
        <f t="shared" ref="CB486" si="8541">BR475*AJ486</f>
        <v>0</v>
      </c>
      <c r="CC486">
        <f t="shared" ref="CC486" si="8542">BS475*AK486</f>
        <v>0</v>
      </c>
      <c r="CD486">
        <f t="shared" ref="CD486" si="8543">BT475*AL486</f>
        <v>0</v>
      </c>
      <c r="CE486">
        <f t="shared" ref="CE486" si="8544">BU475*AM486</f>
        <v>0</v>
      </c>
      <c r="CF486">
        <f t="shared" ref="CF486" si="8545">BV475*AN486</f>
        <v>0</v>
      </c>
      <c r="CG486">
        <f t="shared" ref="CG486" si="8546">BW475*AO486</f>
        <v>0</v>
      </c>
      <c r="CH486">
        <f t="shared" ref="CH486" si="8547">BX475*AP486</f>
        <v>0</v>
      </c>
      <c r="CI486">
        <f t="shared" ref="CI486" si="8548">BY475*AQ486</f>
        <v>0</v>
      </c>
      <c r="CJ486">
        <f t="shared" ref="CJ486" si="8549">BZ475*AR486</f>
        <v>0</v>
      </c>
      <c r="CK486">
        <f t="shared" ref="CK486" si="8550">CA475*AS486</f>
        <v>0</v>
      </c>
      <c r="CL486">
        <f t="shared" ref="CL486" si="8551">CB475*AT486</f>
        <v>0</v>
      </c>
      <c r="CM486">
        <f t="shared" ref="CM486" si="8552">CC475*AU486</f>
        <v>0</v>
      </c>
      <c r="CN486">
        <f t="shared" ref="CN486" si="8553">CD475*AV486</f>
        <v>0</v>
      </c>
      <c r="CO486">
        <f t="shared" ref="CO486" si="8554">CE475*AW486</f>
        <v>0</v>
      </c>
      <c r="CP486">
        <f t="shared" ref="CP486" si="8555">CF475*AX486</f>
        <v>0</v>
      </c>
      <c r="CQ486">
        <f t="shared" ref="CQ486" si="8556">CG475*AY486</f>
        <v>0</v>
      </c>
      <c r="CR486">
        <f t="shared" ref="CR486" si="8557">CH475*AZ486</f>
        <v>0</v>
      </c>
      <c r="CS486">
        <f t="shared" ref="CS486" si="8558">CI475*BA486</f>
        <v>0</v>
      </c>
      <c r="CT486">
        <f t="shared" ref="CT486" si="8559">CJ475*BB486</f>
        <v>0</v>
      </c>
    </row>
    <row r="487" spans="6:98" x14ac:dyDescent="0.3">
      <c r="F487" s="91">
        <f t="shared" ref="F487:H487" si="8560">F486</f>
        <v>80</v>
      </c>
      <c r="G487" s="91">
        <f t="shared" si="8560"/>
        <v>80</v>
      </c>
      <c r="H487" s="4">
        <f t="shared" si="8560"/>
        <v>1</v>
      </c>
      <c r="I487">
        <v>55</v>
      </c>
      <c r="J487" s="48">
        <f t="shared" si="8200"/>
        <v>0</v>
      </c>
      <c r="K487" s="48">
        <f t="shared" si="8464"/>
        <v>0</v>
      </c>
      <c r="L487" s="98">
        <f t="shared" si="8202"/>
        <v>0</v>
      </c>
      <c r="M487" s="48"/>
      <c r="N487" s="48"/>
      <c r="O487" s="48"/>
      <c r="P487" s="48"/>
      <c r="Q487" s="48"/>
      <c r="R487" s="48"/>
      <c r="S487" s="48"/>
      <c r="T487" s="48"/>
      <c r="U487" s="48"/>
      <c r="V487" s="48"/>
      <c r="W487" s="48"/>
      <c r="X487" s="48"/>
      <c r="Y487" s="48">
        <f>$J487+$K487+$L487</f>
        <v>0</v>
      </c>
      <c r="Z487" s="48">
        <f t="shared" si="8429"/>
        <v>0</v>
      </c>
      <c r="AA487" s="48">
        <f t="shared" si="8429"/>
        <v>0</v>
      </c>
      <c r="AB487" s="48">
        <f t="shared" si="8429"/>
        <v>0</v>
      </c>
      <c r="AC487" s="48">
        <f t="shared" si="8429"/>
        <v>0</v>
      </c>
      <c r="AD487" s="48">
        <f t="shared" si="8429"/>
        <v>0</v>
      </c>
      <c r="AE487" s="48">
        <f t="shared" si="8429"/>
        <v>0</v>
      </c>
      <c r="AF487" s="48">
        <f t="shared" si="8429"/>
        <v>0</v>
      </c>
      <c r="AG487" s="48">
        <f t="shared" si="8429"/>
        <v>0</v>
      </c>
      <c r="AH487" s="48">
        <f t="shared" si="8429"/>
        <v>0</v>
      </c>
      <c r="AI487" s="48">
        <f t="shared" si="8429"/>
        <v>0</v>
      </c>
      <c r="AJ487" s="48">
        <f t="shared" si="8429"/>
        <v>0</v>
      </c>
      <c r="AK487" s="48">
        <f t="shared" si="8429"/>
        <v>0</v>
      </c>
      <c r="AL487" s="48">
        <f t="shared" si="8429"/>
        <v>0</v>
      </c>
      <c r="AM487" s="48">
        <f t="shared" si="8429"/>
        <v>0</v>
      </c>
      <c r="AN487" s="48">
        <f t="shared" si="8429"/>
        <v>0</v>
      </c>
      <c r="AO487" s="48">
        <f t="shared" si="8429"/>
        <v>0</v>
      </c>
      <c r="AP487" s="48">
        <f t="shared" si="8429"/>
        <v>0</v>
      </c>
      <c r="AQ487" s="48">
        <f t="shared" si="8429"/>
        <v>0</v>
      </c>
      <c r="AR487" s="48">
        <f t="shared" si="8429"/>
        <v>0</v>
      </c>
      <c r="AS487" s="48">
        <f t="shared" si="8429"/>
        <v>0</v>
      </c>
      <c r="AT487" s="48">
        <f t="shared" si="8429"/>
        <v>0</v>
      </c>
      <c r="AU487" s="48">
        <f t="shared" si="8429"/>
        <v>0</v>
      </c>
      <c r="AV487" s="48">
        <f t="shared" si="8429"/>
        <v>0</v>
      </c>
      <c r="AW487" s="48">
        <f t="shared" si="8429"/>
        <v>0</v>
      </c>
      <c r="AX487" s="48">
        <f t="shared" si="8429"/>
        <v>0</v>
      </c>
      <c r="AY487" s="48">
        <f t="shared" si="8393"/>
        <v>0</v>
      </c>
      <c r="AZ487" s="48">
        <f t="shared" si="8393"/>
        <v>0</v>
      </c>
      <c r="BA487" s="48">
        <f t="shared" si="8393"/>
        <v>0</v>
      </c>
      <c r="BB487" s="48">
        <f t="shared" si="8393"/>
        <v>0</v>
      </c>
      <c r="BC487" s="48"/>
      <c r="BE487" t="s">
        <v>188</v>
      </c>
      <c r="BQ487">
        <f>BF475*Y487</f>
        <v>0</v>
      </c>
      <c r="BR487">
        <f t="shared" ref="BR487" si="8561">BG475*Z487</f>
        <v>0</v>
      </c>
      <c r="BS487">
        <f t="shared" ref="BS487" si="8562">BH475*AA487</f>
        <v>0</v>
      </c>
      <c r="BT487">
        <f t="shared" ref="BT487" si="8563">BI475*AB487</f>
        <v>0</v>
      </c>
      <c r="BU487">
        <f t="shared" ref="BU487" si="8564">BJ475*AC487</f>
        <v>0</v>
      </c>
      <c r="BV487">
        <f t="shared" ref="BV487" si="8565">BK475*AD487</f>
        <v>0</v>
      </c>
      <c r="BW487">
        <f t="shared" ref="BW487" si="8566">BL475*AE487</f>
        <v>0</v>
      </c>
      <c r="BX487">
        <f t="shared" ref="BX487" si="8567">BM475*AF487</f>
        <v>0</v>
      </c>
      <c r="BY487">
        <f t="shared" ref="BY487" si="8568">BN475*AG487</f>
        <v>0</v>
      </c>
      <c r="BZ487">
        <f t="shared" ref="BZ487" si="8569">BO475*AH487</f>
        <v>0</v>
      </c>
      <c r="CA487">
        <f t="shared" ref="CA487" si="8570">BP475*AI487</f>
        <v>0</v>
      </c>
      <c r="CB487">
        <f t="shared" ref="CB487" si="8571">BQ475*AJ487</f>
        <v>0</v>
      </c>
      <c r="CC487">
        <f t="shared" ref="CC487" si="8572">BR475*AK487</f>
        <v>0</v>
      </c>
      <c r="CD487">
        <f t="shared" ref="CD487" si="8573">BS475*AL487</f>
        <v>0</v>
      </c>
      <c r="CE487">
        <f t="shared" ref="CE487" si="8574">BT475*AM487</f>
        <v>0</v>
      </c>
      <c r="CF487">
        <f t="shared" ref="CF487" si="8575">BU475*AN487</f>
        <v>0</v>
      </c>
      <c r="CG487">
        <f t="shared" ref="CG487" si="8576">BV475*AO487</f>
        <v>0</v>
      </c>
      <c r="CH487">
        <f t="shared" ref="CH487" si="8577">BW475*AP487</f>
        <v>0</v>
      </c>
      <c r="CI487">
        <f t="shared" ref="CI487" si="8578">BX475*AQ487</f>
        <v>0</v>
      </c>
      <c r="CJ487">
        <f t="shared" ref="CJ487" si="8579">BY475*AR487</f>
        <v>0</v>
      </c>
      <c r="CK487">
        <f t="shared" ref="CK487" si="8580">BZ475*AS487</f>
        <v>0</v>
      </c>
      <c r="CL487">
        <f t="shared" ref="CL487" si="8581">CA475*AT487</f>
        <v>0</v>
      </c>
      <c r="CM487">
        <f t="shared" ref="CM487" si="8582">CB475*AU487</f>
        <v>0</v>
      </c>
      <c r="CN487">
        <f t="shared" ref="CN487" si="8583">CC475*AV487</f>
        <v>0</v>
      </c>
      <c r="CO487">
        <f t="shared" ref="CO487" si="8584">CD475*AW487</f>
        <v>0</v>
      </c>
      <c r="CP487">
        <f t="shared" ref="CP487" si="8585">CE475*AX487</f>
        <v>0</v>
      </c>
      <c r="CQ487">
        <f t="shared" ref="CQ487" si="8586">CF475*AY487</f>
        <v>0</v>
      </c>
      <c r="CR487">
        <f t="shared" ref="CR487" si="8587">CG475*AZ487</f>
        <v>0</v>
      </c>
      <c r="CS487">
        <f t="shared" ref="CS487" si="8588">CH475*BA487</f>
        <v>0</v>
      </c>
      <c r="CT487">
        <f t="shared" ref="CT487" si="8589">CI475*BB487</f>
        <v>0</v>
      </c>
    </row>
    <row r="488" spans="6:98" x14ac:dyDescent="0.3">
      <c r="F488" s="91">
        <f t="shared" ref="F488:H488" si="8590">F487</f>
        <v>80</v>
      </c>
      <c r="G488" s="91">
        <f t="shared" si="8590"/>
        <v>80</v>
      </c>
      <c r="H488" s="4">
        <f t="shared" si="8590"/>
        <v>1</v>
      </c>
      <c r="I488">
        <v>60</v>
      </c>
      <c r="J488" s="48">
        <f t="shared" si="8200"/>
        <v>0</v>
      </c>
      <c r="K488" s="48">
        <f t="shared" si="8464"/>
        <v>0</v>
      </c>
      <c r="L488" s="98">
        <f t="shared" si="8202"/>
        <v>0</v>
      </c>
      <c r="M488" s="48"/>
      <c r="N488" s="48"/>
      <c r="O488" s="48"/>
      <c r="P488" s="48"/>
      <c r="Q488" s="48"/>
      <c r="R488" s="48"/>
      <c r="S488" s="48"/>
      <c r="T488" s="48"/>
      <c r="U488" s="48"/>
      <c r="V488" s="48"/>
      <c r="W488" s="48"/>
      <c r="X488" s="48"/>
      <c r="Y488" s="48"/>
      <c r="Z488" s="48">
        <f>$J488+$K488+$L488</f>
        <v>0</v>
      </c>
      <c r="AA488" s="48">
        <f t="shared" si="8429"/>
        <v>0</v>
      </c>
      <c r="AB488" s="48">
        <f t="shared" si="8429"/>
        <v>0</v>
      </c>
      <c r="AC488" s="48">
        <f t="shared" si="8429"/>
        <v>0</v>
      </c>
      <c r="AD488" s="48">
        <f t="shared" si="8429"/>
        <v>0</v>
      </c>
      <c r="AE488" s="48">
        <f t="shared" si="8429"/>
        <v>0</v>
      </c>
      <c r="AF488" s="48">
        <f t="shared" si="8429"/>
        <v>0</v>
      </c>
      <c r="AG488" s="48">
        <f t="shared" si="8429"/>
        <v>0</v>
      </c>
      <c r="AH488" s="48">
        <f t="shared" si="8429"/>
        <v>0</v>
      </c>
      <c r="AI488" s="48">
        <f t="shared" si="8429"/>
        <v>0</v>
      </c>
      <c r="AJ488" s="48">
        <f t="shared" si="8429"/>
        <v>0</v>
      </c>
      <c r="AK488" s="48">
        <f t="shared" si="8429"/>
        <v>0</v>
      </c>
      <c r="AL488" s="48">
        <f t="shared" si="8429"/>
        <v>0</v>
      </c>
      <c r="AM488" s="48">
        <f t="shared" si="8429"/>
        <v>0</v>
      </c>
      <c r="AN488" s="48">
        <f t="shared" si="8429"/>
        <v>0</v>
      </c>
      <c r="AO488" s="48">
        <f t="shared" si="8429"/>
        <v>0</v>
      </c>
      <c r="AP488" s="48">
        <f t="shared" si="8429"/>
        <v>0</v>
      </c>
      <c r="AQ488" s="48">
        <f t="shared" si="8429"/>
        <v>0</v>
      </c>
      <c r="AR488" s="48">
        <f t="shared" si="8429"/>
        <v>0</v>
      </c>
      <c r="AS488" s="48">
        <f t="shared" si="8429"/>
        <v>0</v>
      </c>
      <c r="AT488" s="48">
        <f t="shared" si="8429"/>
        <v>0</v>
      </c>
      <c r="AU488" s="48">
        <f t="shared" si="8429"/>
        <v>0</v>
      </c>
      <c r="AV488" s="48">
        <f t="shared" si="8429"/>
        <v>0</v>
      </c>
      <c r="AW488" s="48">
        <f t="shared" si="8429"/>
        <v>0</v>
      </c>
      <c r="AX488" s="48">
        <f t="shared" si="8429"/>
        <v>0</v>
      </c>
      <c r="AY488" s="48">
        <f t="shared" si="8393"/>
        <v>0</v>
      </c>
      <c r="AZ488" s="48">
        <f t="shared" si="8393"/>
        <v>0</v>
      </c>
      <c r="BA488" s="48">
        <f t="shared" si="8393"/>
        <v>0</v>
      </c>
      <c r="BB488" s="48">
        <f t="shared" si="8393"/>
        <v>0</v>
      </c>
      <c r="BC488" s="48"/>
      <c r="BE488" t="s">
        <v>189</v>
      </c>
      <c r="BR488">
        <f>BF475*Z488</f>
        <v>0</v>
      </c>
      <c r="BS488">
        <f t="shared" ref="BS488" si="8591">BG475*AA488</f>
        <v>0</v>
      </c>
      <c r="BT488">
        <f t="shared" ref="BT488" si="8592">BH475*AB488</f>
        <v>0</v>
      </c>
      <c r="BU488">
        <f t="shared" ref="BU488" si="8593">BI475*AC488</f>
        <v>0</v>
      </c>
      <c r="BV488">
        <f t="shared" ref="BV488" si="8594">BJ475*AD488</f>
        <v>0</v>
      </c>
      <c r="BW488">
        <f t="shared" ref="BW488" si="8595">BK475*AE488</f>
        <v>0</v>
      </c>
      <c r="BX488">
        <f t="shared" ref="BX488" si="8596">BL475*AF488</f>
        <v>0</v>
      </c>
      <c r="BY488">
        <f t="shared" ref="BY488" si="8597">BM475*AG488</f>
        <v>0</v>
      </c>
      <c r="BZ488">
        <f t="shared" ref="BZ488" si="8598">BN475*AH488</f>
        <v>0</v>
      </c>
      <c r="CA488">
        <f t="shared" ref="CA488" si="8599">BO475*AI488</f>
        <v>0</v>
      </c>
      <c r="CB488">
        <f t="shared" ref="CB488" si="8600">BP475*AJ488</f>
        <v>0</v>
      </c>
      <c r="CC488">
        <f t="shared" ref="CC488" si="8601">BQ475*AK488</f>
        <v>0</v>
      </c>
      <c r="CD488">
        <f t="shared" ref="CD488" si="8602">BR475*AL488</f>
        <v>0</v>
      </c>
      <c r="CE488">
        <f t="shared" ref="CE488" si="8603">BS475*AM488</f>
        <v>0</v>
      </c>
      <c r="CF488">
        <f t="shared" ref="CF488" si="8604">BT475*AN488</f>
        <v>0</v>
      </c>
      <c r="CG488">
        <f t="shared" ref="CG488" si="8605">BU475*AO488</f>
        <v>0</v>
      </c>
      <c r="CH488">
        <f t="shared" ref="CH488" si="8606">BV475*AP488</f>
        <v>0</v>
      </c>
      <c r="CI488">
        <f t="shared" ref="CI488" si="8607">BW475*AQ488</f>
        <v>0</v>
      </c>
      <c r="CJ488">
        <f t="shared" ref="CJ488" si="8608">BX475*AR488</f>
        <v>0</v>
      </c>
      <c r="CK488">
        <f t="shared" ref="CK488" si="8609">BY475*AS488</f>
        <v>0</v>
      </c>
      <c r="CL488">
        <f t="shared" ref="CL488" si="8610">BZ475*AT488</f>
        <v>0</v>
      </c>
      <c r="CM488">
        <f t="shared" ref="CM488" si="8611">CA475*AU488</f>
        <v>0</v>
      </c>
      <c r="CN488">
        <f t="shared" ref="CN488" si="8612">CB475*AV488</f>
        <v>0</v>
      </c>
      <c r="CO488">
        <f t="shared" ref="CO488" si="8613">CC475*AW488</f>
        <v>0</v>
      </c>
      <c r="CP488">
        <f t="shared" ref="CP488" si="8614">CD475*AX488</f>
        <v>0</v>
      </c>
      <c r="CQ488">
        <f t="shared" ref="CQ488" si="8615">CE475*AY488</f>
        <v>0</v>
      </c>
      <c r="CR488">
        <f t="shared" ref="CR488" si="8616">CF475*AZ488</f>
        <v>0</v>
      </c>
      <c r="CS488">
        <f t="shared" ref="CS488" si="8617">CG475*BA488</f>
        <v>0</v>
      </c>
      <c r="CT488">
        <f t="shared" ref="CT488" si="8618">CH475*BB488</f>
        <v>0</v>
      </c>
    </row>
    <row r="489" spans="6:98" x14ac:dyDescent="0.3">
      <c r="F489" s="91">
        <f t="shared" ref="F489:H489" si="8619">F488</f>
        <v>80</v>
      </c>
      <c r="G489" s="91">
        <f t="shared" si="8619"/>
        <v>80</v>
      </c>
      <c r="H489" s="4">
        <f t="shared" si="8619"/>
        <v>1</v>
      </c>
      <c r="I489">
        <v>65</v>
      </c>
      <c r="J489" s="48">
        <f t="shared" si="8200"/>
        <v>0</v>
      </c>
      <c r="K489" s="48">
        <f t="shared" si="8464"/>
        <v>0</v>
      </c>
      <c r="L489" s="98">
        <f t="shared" si="8202"/>
        <v>0</v>
      </c>
      <c r="M489" s="48"/>
      <c r="N489" s="48"/>
      <c r="O489" s="48"/>
      <c r="P489" s="48"/>
      <c r="Q489" s="48"/>
      <c r="R489" s="48"/>
      <c r="S489" s="48"/>
      <c r="T489" s="48"/>
      <c r="U489" s="48"/>
      <c r="V489" s="48"/>
      <c r="W489" s="48"/>
      <c r="X489" s="48"/>
      <c r="Y489" s="48"/>
      <c r="Z489" s="48"/>
      <c r="AA489" s="48">
        <f>$J489+$K489+$L489</f>
        <v>0</v>
      </c>
      <c r="AB489" s="48">
        <f t="shared" si="8429"/>
        <v>0</v>
      </c>
      <c r="AC489" s="48">
        <f t="shared" si="8429"/>
        <v>0</v>
      </c>
      <c r="AD489" s="48">
        <f t="shared" si="8429"/>
        <v>0</v>
      </c>
      <c r="AE489" s="48">
        <f t="shared" si="8429"/>
        <v>0</v>
      </c>
      <c r="AF489" s="48">
        <f t="shared" si="8429"/>
        <v>0</v>
      </c>
      <c r="AG489" s="48">
        <f t="shared" si="8429"/>
        <v>0</v>
      </c>
      <c r="AH489" s="48">
        <f t="shared" si="8429"/>
        <v>0</v>
      </c>
      <c r="AI489" s="48">
        <f t="shared" si="8429"/>
        <v>0</v>
      </c>
      <c r="AJ489" s="48">
        <f t="shared" si="8429"/>
        <v>0</v>
      </c>
      <c r="AK489" s="48">
        <f t="shared" si="8429"/>
        <v>0</v>
      </c>
      <c r="AL489" s="48">
        <f t="shared" si="8429"/>
        <v>0</v>
      </c>
      <c r="AM489" s="48">
        <f t="shared" si="8429"/>
        <v>0</v>
      </c>
      <c r="AN489" s="48">
        <f t="shared" si="8429"/>
        <v>0</v>
      </c>
      <c r="AO489" s="48">
        <f t="shared" si="8429"/>
        <v>0</v>
      </c>
      <c r="AP489" s="48">
        <f t="shared" si="8429"/>
        <v>0</v>
      </c>
      <c r="AQ489" s="48">
        <f t="shared" si="8429"/>
        <v>0</v>
      </c>
      <c r="AR489" s="48">
        <f t="shared" si="8429"/>
        <v>0</v>
      </c>
      <c r="AS489" s="48">
        <f t="shared" si="8429"/>
        <v>0</v>
      </c>
      <c r="AT489" s="48">
        <f t="shared" si="8429"/>
        <v>0</v>
      </c>
      <c r="AU489" s="48">
        <f t="shared" si="8429"/>
        <v>0</v>
      </c>
      <c r="AV489" s="48">
        <f t="shared" si="8429"/>
        <v>0</v>
      </c>
      <c r="AW489" s="48">
        <f t="shared" si="8429"/>
        <v>0</v>
      </c>
      <c r="AX489" s="48">
        <f t="shared" si="8429"/>
        <v>0</v>
      </c>
      <c r="AY489" s="48">
        <f t="shared" si="8393"/>
        <v>0</v>
      </c>
      <c r="AZ489" s="48">
        <f t="shared" si="8393"/>
        <v>0</v>
      </c>
      <c r="BA489" s="48">
        <f t="shared" si="8393"/>
        <v>0</v>
      </c>
      <c r="BB489" s="48">
        <f t="shared" si="8393"/>
        <v>0</v>
      </c>
      <c r="BC489" s="48"/>
      <c r="BE489" t="s">
        <v>190</v>
      </c>
      <c r="BS489">
        <f>BF475*AA489</f>
        <v>0</v>
      </c>
      <c r="BT489">
        <f t="shared" ref="BT489" si="8620">BG475*AB489</f>
        <v>0</v>
      </c>
      <c r="BU489">
        <f t="shared" ref="BU489" si="8621">BH475*AC489</f>
        <v>0</v>
      </c>
      <c r="BV489">
        <f t="shared" ref="BV489" si="8622">BI475*AD489</f>
        <v>0</v>
      </c>
      <c r="BW489">
        <f t="shared" ref="BW489" si="8623">BJ475*AE489</f>
        <v>0</v>
      </c>
      <c r="BX489">
        <f t="shared" ref="BX489" si="8624">BK475*AF489</f>
        <v>0</v>
      </c>
      <c r="BY489">
        <f t="shared" ref="BY489" si="8625">BL475*AG489</f>
        <v>0</v>
      </c>
      <c r="BZ489">
        <f t="shared" ref="BZ489" si="8626">BM475*AH489</f>
        <v>0</v>
      </c>
      <c r="CA489">
        <f t="shared" ref="CA489" si="8627">BN475*AI489</f>
        <v>0</v>
      </c>
      <c r="CB489">
        <f t="shared" ref="CB489" si="8628">BO475*AJ489</f>
        <v>0</v>
      </c>
      <c r="CC489">
        <f t="shared" ref="CC489" si="8629">BP475*AK489</f>
        <v>0</v>
      </c>
      <c r="CD489">
        <f t="shared" ref="CD489" si="8630">BQ475*AL489</f>
        <v>0</v>
      </c>
      <c r="CE489">
        <f t="shared" ref="CE489" si="8631">BR475*AM489</f>
        <v>0</v>
      </c>
      <c r="CF489">
        <f t="shared" ref="CF489" si="8632">BS475*AN489</f>
        <v>0</v>
      </c>
      <c r="CG489">
        <f t="shared" ref="CG489" si="8633">BT475*AO489</f>
        <v>0</v>
      </c>
      <c r="CH489">
        <f t="shared" ref="CH489" si="8634">BU475*AP489</f>
        <v>0</v>
      </c>
      <c r="CI489">
        <f t="shared" ref="CI489" si="8635">BV475*AQ489</f>
        <v>0</v>
      </c>
      <c r="CJ489">
        <f t="shared" ref="CJ489" si="8636">BW475*AR489</f>
        <v>0</v>
      </c>
      <c r="CK489">
        <f t="shared" ref="CK489" si="8637">BX475*AS489</f>
        <v>0</v>
      </c>
      <c r="CL489">
        <f t="shared" ref="CL489" si="8638">BY475*AT489</f>
        <v>0</v>
      </c>
      <c r="CM489">
        <f t="shared" ref="CM489" si="8639">BZ475*AU489</f>
        <v>0</v>
      </c>
      <c r="CN489">
        <f t="shared" ref="CN489" si="8640">CA475*AV489</f>
        <v>0</v>
      </c>
      <c r="CO489">
        <f t="shared" ref="CO489" si="8641">CB475*AW489</f>
        <v>0</v>
      </c>
      <c r="CP489">
        <f t="shared" ref="CP489" si="8642">CC475*AX489</f>
        <v>0</v>
      </c>
      <c r="CQ489">
        <f t="shared" ref="CQ489" si="8643">CD475*AY489</f>
        <v>0</v>
      </c>
      <c r="CR489">
        <f t="shared" ref="CR489" si="8644">CE475*AZ489</f>
        <v>0</v>
      </c>
      <c r="CS489">
        <f t="shared" ref="CS489" si="8645">CF475*BA489</f>
        <v>0</v>
      </c>
      <c r="CT489">
        <f t="shared" ref="CT489" si="8646">CG475*BB489</f>
        <v>0</v>
      </c>
    </row>
    <row r="490" spans="6:98" x14ac:dyDescent="0.3">
      <c r="F490" s="91">
        <f t="shared" ref="F490:H490" si="8647">F489</f>
        <v>80</v>
      </c>
      <c r="G490" s="91">
        <f t="shared" si="8647"/>
        <v>80</v>
      </c>
      <c r="H490" s="4">
        <f t="shared" si="8647"/>
        <v>1</v>
      </c>
      <c r="I490">
        <v>70</v>
      </c>
      <c r="J490" s="48">
        <f t="shared" si="8200"/>
        <v>0</v>
      </c>
      <c r="K490" s="48">
        <f t="shared" si="8464"/>
        <v>0</v>
      </c>
      <c r="L490" s="98">
        <f t="shared" si="8202"/>
        <v>0</v>
      </c>
      <c r="M490" s="48"/>
      <c r="N490" s="48"/>
      <c r="O490" s="48"/>
      <c r="P490" s="48"/>
      <c r="Q490" s="48"/>
      <c r="R490" s="48"/>
      <c r="S490" s="48"/>
      <c r="T490" s="48"/>
      <c r="U490" s="48"/>
      <c r="V490" s="48"/>
      <c r="W490" s="48"/>
      <c r="X490" s="48"/>
      <c r="Y490" s="48"/>
      <c r="Z490" s="48"/>
      <c r="AA490" s="48"/>
      <c r="AB490" s="48">
        <f>$J490+$K490+$L490</f>
        <v>0</v>
      </c>
      <c r="AC490" s="48">
        <f t="shared" si="8429"/>
        <v>0</v>
      </c>
      <c r="AD490" s="48">
        <f t="shared" si="8429"/>
        <v>0</v>
      </c>
      <c r="AE490" s="48">
        <f t="shared" si="8429"/>
        <v>0</v>
      </c>
      <c r="AF490" s="48">
        <f t="shared" si="8429"/>
        <v>0</v>
      </c>
      <c r="AG490" s="48">
        <f t="shared" si="8429"/>
        <v>0</v>
      </c>
      <c r="AH490" s="48">
        <f t="shared" si="8429"/>
        <v>0</v>
      </c>
      <c r="AI490" s="48">
        <f t="shared" si="8429"/>
        <v>0</v>
      </c>
      <c r="AJ490" s="48">
        <f t="shared" si="8429"/>
        <v>0</v>
      </c>
      <c r="AK490" s="48">
        <f t="shared" si="8429"/>
        <v>0</v>
      </c>
      <c r="AL490" s="48">
        <f t="shared" si="8429"/>
        <v>0</v>
      </c>
      <c r="AM490" s="48">
        <f t="shared" si="8429"/>
        <v>0</v>
      </c>
      <c r="AN490" s="48">
        <f t="shared" si="8429"/>
        <v>0</v>
      </c>
      <c r="AO490" s="48">
        <f t="shared" si="8429"/>
        <v>0</v>
      </c>
      <c r="AP490" s="48">
        <f t="shared" si="8429"/>
        <v>0</v>
      </c>
      <c r="AQ490" s="48">
        <f t="shared" si="8429"/>
        <v>0</v>
      </c>
      <c r="AR490" s="48">
        <f t="shared" si="8429"/>
        <v>0</v>
      </c>
      <c r="AS490" s="48">
        <f t="shared" si="8429"/>
        <v>0</v>
      </c>
      <c r="AT490" s="48">
        <f t="shared" si="8429"/>
        <v>0</v>
      </c>
      <c r="AU490" s="48">
        <f t="shared" si="8429"/>
        <v>0</v>
      </c>
      <c r="AV490" s="48">
        <f t="shared" si="8429"/>
        <v>0</v>
      </c>
      <c r="AW490" s="48">
        <f t="shared" si="8429"/>
        <v>0</v>
      </c>
      <c r="AX490" s="48">
        <f t="shared" si="8429"/>
        <v>0</v>
      </c>
      <c r="AY490" s="48">
        <f t="shared" si="8393"/>
        <v>0</v>
      </c>
      <c r="AZ490" s="48">
        <f t="shared" si="8393"/>
        <v>0</v>
      </c>
      <c r="BA490" s="48">
        <f t="shared" si="8393"/>
        <v>0</v>
      </c>
      <c r="BB490" s="48">
        <f t="shared" si="8393"/>
        <v>0</v>
      </c>
      <c r="BC490" s="48"/>
      <c r="BE490" t="s">
        <v>191</v>
      </c>
      <c r="BT490">
        <f>BF475*AB490</f>
        <v>0</v>
      </c>
      <c r="BU490">
        <f t="shared" ref="BU490" si="8648">BG475*AC490</f>
        <v>0</v>
      </c>
      <c r="BV490">
        <f t="shared" ref="BV490" si="8649">BH475*AD490</f>
        <v>0</v>
      </c>
      <c r="BW490">
        <f t="shared" ref="BW490" si="8650">BI475*AE490</f>
        <v>0</v>
      </c>
      <c r="BX490">
        <f t="shared" ref="BX490" si="8651">BJ475*AF490</f>
        <v>0</v>
      </c>
      <c r="BY490">
        <f t="shared" ref="BY490" si="8652">BK475*AG490</f>
        <v>0</v>
      </c>
      <c r="BZ490">
        <f t="shared" ref="BZ490" si="8653">BL475*AH490</f>
        <v>0</v>
      </c>
      <c r="CA490">
        <f t="shared" ref="CA490" si="8654">BM475*AI490</f>
        <v>0</v>
      </c>
      <c r="CB490">
        <f t="shared" ref="CB490" si="8655">BN475*AJ490</f>
        <v>0</v>
      </c>
      <c r="CC490">
        <f t="shared" ref="CC490" si="8656">BO475*AK490</f>
        <v>0</v>
      </c>
      <c r="CD490">
        <f t="shared" ref="CD490" si="8657">BP475*AL490</f>
        <v>0</v>
      </c>
      <c r="CE490">
        <f t="shared" ref="CE490" si="8658">BQ475*AM490</f>
        <v>0</v>
      </c>
      <c r="CF490">
        <f t="shared" ref="CF490" si="8659">BR475*AN490</f>
        <v>0</v>
      </c>
      <c r="CG490">
        <f t="shared" ref="CG490" si="8660">BS475*AO490</f>
        <v>0</v>
      </c>
      <c r="CH490">
        <f t="shared" ref="CH490" si="8661">BT475*AP490</f>
        <v>0</v>
      </c>
      <c r="CI490">
        <f t="shared" ref="CI490" si="8662">BU475*AQ490</f>
        <v>0</v>
      </c>
      <c r="CJ490">
        <f t="shared" ref="CJ490" si="8663">BV475*AR490</f>
        <v>0</v>
      </c>
      <c r="CK490">
        <f t="shared" ref="CK490" si="8664">BW475*AS490</f>
        <v>0</v>
      </c>
      <c r="CL490">
        <f t="shared" ref="CL490" si="8665">BX475*AT490</f>
        <v>0</v>
      </c>
      <c r="CM490">
        <f t="shared" ref="CM490" si="8666">BY475*AU490</f>
        <v>0</v>
      </c>
      <c r="CN490">
        <f t="shared" ref="CN490" si="8667">BZ475*AV490</f>
        <v>0</v>
      </c>
      <c r="CO490">
        <f t="shared" ref="CO490" si="8668">CA475*AW490</f>
        <v>0</v>
      </c>
      <c r="CP490">
        <f t="shared" ref="CP490" si="8669">CB475*AX490</f>
        <v>0</v>
      </c>
      <c r="CQ490">
        <f t="shared" ref="CQ490" si="8670">CC475*AY490</f>
        <v>0</v>
      </c>
      <c r="CR490">
        <f t="shared" ref="CR490" si="8671">CD475*AZ490</f>
        <v>0</v>
      </c>
      <c r="CS490">
        <f t="shared" ref="CS490" si="8672">CE475*BA490</f>
        <v>0</v>
      </c>
      <c r="CT490">
        <f t="shared" ref="CT490" si="8673">CF475*BB490</f>
        <v>0</v>
      </c>
    </row>
    <row r="491" spans="6:98" x14ac:dyDescent="0.3">
      <c r="F491" s="91">
        <f t="shared" ref="F491:H491" si="8674">F490</f>
        <v>80</v>
      </c>
      <c r="G491" s="91">
        <f t="shared" si="8674"/>
        <v>80</v>
      </c>
      <c r="H491" s="4">
        <f t="shared" si="8674"/>
        <v>1</v>
      </c>
      <c r="I491">
        <v>75</v>
      </c>
      <c r="J491" s="48">
        <f t="shared" si="8200"/>
        <v>0</v>
      </c>
      <c r="K491" s="48">
        <f t="shared" si="8464"/>
        <v>0</v>
      </c>
      <c r="L491" s="98">
        <f t="shared" si="8202"/>
        <v>0</v>
      </c>
      <c r="M491" s="48"/>
      <c r="N491" s="48"/>
      <c r="O491" s="48"/>
      <c r="P491" s="48"/>
      <c r="Q491" s="48"/>
      <c r="R491" s="48"/>
      <c r="S491" s="48"/>
      <c r="T491" s="48"/>
      <c r="U491" s="48"/>
      <c r="V491" s="48"/>
      <c r="W491" s="48"/>
      <c r="X491" s="48"/>
      <c r="Y491" s="48"/>
      <c r="Z491" s="48"/>
      <c r="AA491" s="48"/>
      <c r="AB491" s="48"/>
      <c r="AC491" s="48">
        <f>$J491+$K491+$L491</f>
        <v>0</v>
      </c>
      <c r="AD491" s="48">
        <f t="shared" si="8429"/>
        <v>0</v>
      </c>
      <c r="AE491" s="48">
        <f t="shared" si="8429"/>
        <v>0</v>
      </c>
      <c r="AF491" s="48">
        <f t="shared" si="8429"/>
        <v>0</v>
      </c>
      <c r="AG491" s="48">
        <f t="shared" si="8429"/>
        <v>0</v>
      </c>
      <c r="AH491" s="48">
        <f t="shared" si="8429"/>
        <v>0</v>
      </c>
      <c r="AI491" s="48">
        <f t="shared" si="8429"/>
        <v>0</v>
      </c>
      <c r="AJ491" s="48">
        <f t="shared" si="8429"/>
        <v>0</v>
      </c>
      <c r="AK491" s="48">
        <f t="shared" si="8429"/>
        <v>0</v>
      </c>
      <c r="AL491" s="48">
        <f t="shared" si="8429"/>
        <v>0</v>
      </c>
      <c r="AM491" s="48">
        <f t="shared" si="8429"/>
        <v>0</v>
      </c>
      <c r="AN491" s="48">
        <f t="shared" si="8429"/>
        <v>0</v>
      </c>
      <c r="AO491" s="48">
        <f t="shared" si="8429"/>
        <v>0</v>
      </c>
      <c r="AP491" s="48">
        <f t="shared" si="8429"/>
        <v>0</v>
      </c>
      <c r="AQ491" s="48">
        <f t="shared" si="8429"/>
        <v>0</v>
      </c>
      <c r="AR491" s="48">
        <f t="shared" si="8429"/>
        <v>0</v>
      </c>
      <c r="AS491" s="48">
        <f t="shared" si="8429"/>
        <v>0</v>
      </c>
      <c r="AT491" s="48">
        <f t="shared" si="8429"/>
        <v>0</v>
      </c>
      <c r="AU491" s="48">
        <f t="shared" si="8429"/>
        <v>0</v>
      </c>
      <c r="AV491" s="48">
        <f t="shared" si="8429"/>
        <v>0</v>
      </c>
      <c r="AW491" s="48">
        <f t="shared" si="8429"/>
        <v>0</v>
      </c>
      <c r="AX491" s="48">
        <f t="shared" si="8429"/>
        <v>0</v>
      </c>
      <c r="AY491" s="48">
        <f t="shared" si="8393"/>
        <v>0</v>
      </c>
      <c r="AZ491" s="48">
        <f t="shared" si="8393"/>
        <v>0</v>
      </c>
      <c r="BA491" s="48">
        <f t="shared" si="8393"/>
        <v>0</v>
      </c>
      <c r="BB491" s="48">
        <f t="shared" si="8393"/>
        <v>0</v>
      </c>
      <c r="BC491" s="48"/>
      <c r="BE491" t="s">
        <v>192</v>
      </c>
      <c r="BU491">
        <f>BF475*AC491</f>
        <v>0</v>
      </c>
      <c r="BV491">
        <f t="shared" ref="BV491" si="8675">BG475*AD491</f>
        <v>0</v>
      </c>
      <c r="BW491">
        <f t="shared" ref="BW491" si="8676">BH475*AE491</f>
        <v>0</v>
      </c>
      <c r="BX491">
        <f t="shared" ref="BX491" si="8677">BI475*AF491</f>
        <v>0</v>
      </c>
      <c r="BY491">
        <f t="shared" ref="BY491" si="8678">BJ475*AG491</f>
        <v>0</v>
      </c>
      <c r="BZ491">
        <f t="shared" ref="BZ491" si="8679">BK475*AH491</f>
        <v>0</v>
      </c>
      <c r="CA491">
        <f t="shared" ref="CA491" si="8680">BL475*AI491</f>
        <v>0</v>
      </c>
      <c r="CB491">
        <f t="shared" ref="CB491" si="8681">BM475*AJ491</f>
        <v>0</v>
      </c>
      <c r="CC491">
        <f t="shared" ref="CC491" si="8682">BN475*AK491</f>
        <v>0</v>
      </c>
      <c r="CD491">
        <f t="shared" ref="CD491" si="8683">BO475*AL491</f>
        <v>0</v>
      </c>
      <c r="CE491">
        <f t="shared" ref="CE491" si="8684">BP475*AM491</f>
        <v>0</v>
      </c>
      <c r="CF491">
        <f t="shared" ref="CF491" si="8685">BQ475*AN491</f>
        <v>0</v>
      </c>
      <c r="CG491">
        <f t="shared" ref="CG491" si="8686">BR475*AO491</f>
        <v>0</v>
      </c>
      <c r="CH491">
        <f t="shared" ref="CH491" si="8687">BS475*AP491</f>
        <v>0</v>
      </c>
      <c r="CI491">
        <f t="shared" ref="CI491" si="8688">BT475*AQ491</f>
        <v>0</v>
      </c>
      <c r="CJ491">
        <f t="shared" ref="CJ491" si="8689">BU475*AR491</f>
        <v>0</v>
      </c>
      <c r="CK491">
        <f t="shared" ref="CK491" si="8690">BV475*AS491</f>
        <v>0</v>
      </c>
      <c r="CL491">
        <f t="shared" ref="CL491" si="8691">BW475*AT491</f>
        <v>0</v>
      </c>
      <c r="CM491">
        <f t="shared" ref="CM491" si="8692">BX475*AU491</f>
        <v>0</v>
      </c>
      <c r="CN491">
        <f t="shared" ref="CN491" si="8693">BY475*AV491</f>
        <v>0</v>
      </c>
      <c r="CO491">
        <f t="shared" ref="CO491" si="8694">BZ475*AW491</f>
        <v>0</v>
      </c>
      <c r="CP491">
        <f t="shared" ref="CP491" si="8695">CA475*AX491</f>
        <v>0</v>
      </c>
      <c r="CQ491">
        <f t="shared" ref="CQ491" si="8696">CB475*AY491</f>
        <v>0</v>
      </c>
      <c r="CR491">
        <f t="shared" ref="CR491" si="8697">CC475*AZ491</f>
        <v>0</v>
      </c>
      <c r="CS491">
        <f t="shared" ref="CS491" si="8698">CD475*BA491</f>
        <v>0</v>
      </c>
      <c r="CT491">
        <f t="shared" ref="CT491" si="8699">CE475*BB491</f>
        <v>0</v>
      </c>
    </row>
    <row r="492" spans="6:98" x14ac:dyDescent="0.3">
      <c r="F492" s="91">
        <f t="shared" ref="F492:H492" si="8700">F491</f>
        <v>80</v>
      </c>
      <c r="G492" s="91">
        <f t="shared" si="8700"/>
        <v>80</v>
      </c>
      <c r="H492" s="4">
        <f t="shared" si="8700"/>
        <v>1</v>
      </c>
      <c r="I492">
        <v>80</v>
      </c>
      <c r="J492" s="48">
        <f t="shared" si="8200"/>
        <v>1</v>
      </c>
      <c r="K492" s="48">
        <f t="shared" si="8464"/>
        <v>0</v>
      </c>
      <c r="L492" s="98">
        <f t="shared" si="8202"/>
        <v>0</v>
      </c>
      <c r="M492" s="48"/>
      <c r="N492" s="48"/>
      <c r="O492" s="48"/>
      <c r="P492" s="48"/>
      <c r="Q492" s="48"/>
      <c r="R492" s="48"/>
      <c r="S492" s="48"/>
      <c r="T492" s="48"/>
      <c r="U492" s="48"/>
      <c r="V492" s="48"/>
      <c r="W492" s="48"/>
      <c r="X492" s="48"/>
      <c r="Y492" s="48"/>
      <c r="Z492" s="48"/>
      <c r="AA492" s="48"/>
      <c r="AB492" s="48"/>
      <c r="AC492" s="48"/>
      <c r="AD492" s="48">
        <f>$J492+$K492+$L492</f>
        <v>1</v>
      </c>
      <c r="AE492" s="48">
        <f t="shared" si="8429"/>
        <v>1</v>
      </c>
      <c r="AF492" s="48">
        <f t="shared" si="8429"/>
        <v>1</v>
      </c>
      <c r="AG492" s="48">
        <f t="shared" si="8429"/>
        <v>1</v>
      </c>
      <c r="AH492" s="48">
        <f t="shared" si="8429"/>
        <v>1</v>
      </c>
      <c r="AI492" s="48">
        <f t="shared" si="8429"/>
        <v>1</v>
      </c>
      <c r="AJ492" s="48">
        <f t="shared" si="8429"/>
        <v>1</v>
      </c>
      <c r="AK492" s="48">
        <f t="shared" si="8429"/>
        <v>1</v>
      </c>
      <c r="AL492" s="48">
        <f t="shared" si="8429"/>
        <v>1</v>
      </c>
      <c r="AM492" s="48">
        <f t="shared" si="8429"/>
        <v>1</v>
      </c>
      <c r="AN492" s="48">
        <f t="shared" si="8429"/>
        <v>1</v>
      </c>
      <c r="AO492" s="48">
        <f t="shared" si="8429"/>
        <v>1</v>
      </c>
      <c r="AP492" s="48">
        <f t="shared" si="8429"/>
        <v>1</v>
      </c>
      <c r="AQ492" s="48">
        <f t="shared" si="8429"/>
        <v>1</v>
      </c>
      <c r="AR492" s="48">
        <f t="shared" si="8429"/>
        <v>1</v>
      </c>
      <c r="AS492" s="48">
        <f t="shared" si="8429"/>
        <v>1</v>
      </c>
      <c r="AT492" s="48">
        <f t="shared" si="8429"/>
        <v>1</v>
      </c>
      <c r="AU492" s="48">
        <f t="shared" si="8429"/>
        <v>1</v>
      </c>
      <c r="AV492" s="48">
        <f t="shared" si="8429"/>
        <v>1</v>
      </c>
      <c r="AW492" s="48">
        <f t="shared" si="8429"/>
        <v>1</v>
      </c>
      <c r="AX492" s="48">
        <f t="shared" si="8429"/>
        <v>1</v>
      </c>
      <c r="AY492" s="48">
        <f t="shared" si="8393"/>
        <v>1</v>
      </c>
      <c r="AZ492" s="48">
        <f t="shared" si="8393"/>
        <v>1</v>
      </c>
      <c r="BA492" s="48">
        <f t="shared" si="8393"/>
        <v>1</v>
      </c>
      <c r="BB492" s="48">
        <f t="shared" si="8393"/>
        <v>1</v>
      </c>
      <c r="BC492" s="48"/>
      <c r="BE492" t="s">
        <v>193</v>
      </c>
      <c r="BV492">
        <f>BF475*AD492</f>
        <v>0</v>
      </c>
      <c r="BW492">
        <f t="shared" ref="BW492" si="8701">BG475*AE492</f>
        <v>3.1656269695713881</v>
      </c>
      <c r="BX492">
        <f t="shared" ref="BX492" si="8702">BH475*AF492</f>
        <v>21.104179797142592</v>
      </c>
      <c r="BY492">
        <f t="shared" ref="BY492" si="8703">BI475*AG492</f>
        <v>52.760449492856473</v>
      </c>
      <c r="BZ492">
        <f t="shared" ref="BZ492" si="8704">BJ475*AH492</f>
        <v>105.52089898571295</v>
      </c>
      <c r="CA492">
        <f t="shared" ref="CA492" si="8705">BK475*AI492</f>
        <v>147.74762097973564</v>
      </c>
      <c r="CB492">
        <f t="shared" ref="CB492" si="8706">BL475*AJ492</f>
        <v>155.10578275154924</v>
      </c>
      <c r="CC492">
        <f t="shared" ref="CC492" si="8707">BM475*AK492</f>
        <v>182.78164273507323</v>
      </c>
      <c r="CD492">
        <f t="shared" ref="CD492" si="8708">BN475*AL492</f>
        <v>201.53939267203998</v>
      </c>
      <c r="CE492">
        <f t="shared" ref="CE492" si="8709">BO475*AM492</f>
        <v>215.82895250026621</v>
      </c>
      <c r="CF492">
        <f t="shared" ref="CF492" si="8710">BP475*AN492</f>
        <v>242.01189335461225</v>
      </c>
      <c r="CG492">
        <f t="shared" ref="CG492" si="8711">BQ475*AO492</f>
        <v>256.90385211411854</v>
      </c>
      <c r="CH492">
        <f t="shared" ref="CH492" si="8712">BR475*AP492</f>
        <v>256.18497966883763</v>
      </c>
      <c r="CI492">
        <f t="shared" ref="CI492" si="8713">BS475*AQ492</f>
        <v>235.21942171309774</v>
      </c>
      <c r="CJ492">
        <f t="shared" ref="CJ492" si="8714">BT475*AR492</f>
        <v>263.00062937897474</v>
      </c>
      <c r="CK492">
        <f t="shared" ref="CK492" si="8715">BU475*AS492</f>
        <v>288.91470686371611</v>
      </c>
      <c r="CL492">
        <f t="shared" ref="CL492" si="8716">BV475*AT492</f>
        <v>312.09171741904782</v>
      </c>
      <c r="CM492">
        <f t="shared" ref="CM492" si="8717">BW475*AU492</f>
        <v>0</v>
      </c>
      <c r="CN492">
        <f t="shared" ref="CN492" si="8718">BX475*AV492</f>
        <v>0</v>
      </c>
      <c r="CO492">
        <f t="shared" ref="CO492" si="8719">BY475*AW492</f>
        <v>0</v>
      </c>
      <c r="CP492">
        <f t="shared" ref="CP492" si="8720">BZ475*AX492</f>
        <v>0</v>
      </c>
      <c r="CQ492">
        <f t="shared" ref="CQ492" si="8721">CA475*AY492</f>
        <v>0</v>
      </c>
      <c r="CR492">
        <f t="shared" ref="CR492" si="8722">CB475*AZ492</f>
        <v>0</v>
      </c>
      <c r="CS492">
        <f t="shared" ref="CS492" si="8723">CC475*BA492</f>
        <v>0</v>
      </c>
      <c r="CT492">
        <f t="shared" ref="CT492" si="8724">CD475*BB492</f>
        <v>0</v>
      </c>
    </row>
    <row r="493" spans="6:98" x14ac:dyDescent="0.3">
      <c r="F493" s="91">
        <f t="shared" ref="F493:H493" si="8725">F492</f>
        <v>80</v>
      </c>
      <c r="G493" s="91">
        <f t="shared" si="8725"/>
        <v>80</v>
      </c>
      <c r="H493" s="4">
        <f t="shared" si="8725"/>
        <v>1</v>
      </c>
      <c r="I493">
        <v>85</v>
      </c>
      <c r="J493" s="48">
        <f t="shared" si="8200"/>
        <v>0</v>
      </c>
      <c r="K493" s="48">
        <f t="shared" si="8464"/>
        <v>0</v>
      </c>
      <c r="L493" s="98">
        <f t="shared" si="8202"/>
        <v>0</v>
      </c>
      <c r="M493" s="48"/>
      <c r="N493" s="48"/>
      <c r="O493" s="48"/>
      <c r="P493" s="48"/>
      <c r="Q493" s="48"/>
      <c r="R493" s="48"/>
      <c r="S493" s="48"/>
      <c r="T493" s="48"/>
      <c r="U493" s="48"/>
      <c r="V493" s="48"/>
      <c r="W493" s="48"/>
      <c r="X493" s="48"/>
      <c r="Y493" s="48"/>
      <c r="Z493" s="48"/>
      <c r="AA493" s="48"/>
      <c r="AB493" s="48"/>
      <c r="AC493" s="48"/>
      <c r="AD493" s="48"/>
      <c r="AE493" s="48">
        <f>$J493+$K493+$L493</f>
        <v>0</v>
      </c>
      <c r="AF493" s="48">
        <f t="shared" si="8429"/>
        <v>0</v>
      </c>
      <c r="AG493" s="48">
        <f t="shared" si="8429"/>
        <v>0</v>
      </c>
      <c r="AH493" s="48">
        <f t="shared" si="8429"/>
        <v>0</v>
      </c>
      <c r="AI493" s="48">
        <f t="shared" si="8429"/>
        <v>0</v>
      </c>
      <c r="AJ493" s="48">
        <f t="shared" si="8429"/>
        <v>0</v>
      </c>
      <c r="AK493" s="48">
        <f t="shared" si="8429"/>
        <v>0</v>
      </c>
      <c r="AL493" s="48">
        <f t="shared" si="8429"/>
        <v>0</v>
      </c>
      <c r="AM493" s="48">
        <f t="shared" si="8429"/>
        <v>0</v>
      </c>
      <c r="AN493" s="48">
        <f t="shared" si="8429"/>
        <v>0</v>
      </c>
      <c r="AO493" s="48">
        <f t="shared" si="8429"/>
        <v>0</v>
      </c>
      <c r="AP493" s="48">
        <f t="shared" ref="AP493:BB508" si="8726">$J493+$K493+$L493</f>
        <v>0</v>
      </c>
      <c r="AQ493" s="48">
        <f t="shared" si="8726"/>
        <v>0</v>
      </c>
      <c r="AR493" s="48">
        <f t="shared" si="8726"/>
        <v>0</v>
      </c>
      <c r="AS493" s="48">
        <f t="shared" si="8726"/>
        <v>0</v>
      </c>
      <c r="AT493" s="48">
        <f t="shared" si="8726"/>
        <v>0</v>
      </c>
      <c r="AU493" s="48">
        <f t="shared" si="8726"/>
        <v>0</v>
      </c>
      <c r="AV493" s="48">
        <f t="shared" si="8726"/>
        <v>0</v>
      </c>
      <c r="AW493" s="48">
        <f t="shared" si="8726"/>
        <v>0</v>
      </c>
      <c r="AX493" s="48">
        <f t="shared" si="8726"/>
        <v>0</v>
      </c>
      <c r="AY493" s="48">
        <f t="shared" si="8393"/>
        <v>0</v>
      </c>
      <c r="AZ493" s="48">
        <f t="shared" si="8393"/>
        <v>0</v>
      </c>
      <c r="BA493" s="48">
        <f t="shared" si="8393"/>
        <v>0</v>
      </c>
      <c r="BB493" s="48">
        <f t="shared" si="8393"/>
        <v>0</v>
      </c>
      <c r="BC493" s="48"/>
      <c r="BE493" t="s">
        <v>194</v>
      </c>
      <c r="BW493">
        <f>BF475*AE493</f>
        <v>0</v>
      </c>
      <c r="BX493">
        <f t="shared" ref="BX493" si="8727">BG475*AF493</f>
        <v>0</v>
      </c>
      <c r="BY493">
        <f t="shared" ref="BY493" si="8728">BH475*AG493</f>
        <v>0</v>
      </c>
      <c r="BZ493">
        <f t="shared" ref="BZ493" si="8729">BI475*AH493</f>
        <v>0</v>
      </c>
      <c r="CA493">
        <f t="shared" ref="CA493" si="8730">BJ475*AI493</f>
        <v>0</v>
      </c>
      <c r="CB493">
        <f t="shared" ref="CB493" si="8731">BK475*AJ493</f>
        <v>0</v>
      </c>
      <c r="CC493">
        <f t="shared" ref="CC493" si="8732">BL475*AK493</f>
        <v>0</v>
      </c>
      <c r="CD493">
        <f t="shared" ref="CD493" si="8733">BM475*AL493</f>
        <v>0</v>
      </c>
      <c r="CE493">
        <f t="shared" ref="CE493" si="8734">BN475*AM493</f>
        <v>0</v>
      </c>
      <c r="CF493">
        <f t="shared" ref="CF493" si="8735">BO475*AN493</f>
        <v>0</v>
      </c>
      <c r="CG493">
        <f t="shared" ref="CG493" si="8736">BP475*AO493</f>
        <v>0</v>
      </c>
      <c r="CH493">
        <f t="shared" ref="CH493" si="8737">BQ475*AP493</f>
        <v>0</v>
      </c>
      <c r="CI493">
        <f t="shared" ref="CI493" si="8738">BR475*AQ493</f>
        <v>0</v>
      </c>
      <c r="CJ493">
        <f t="shared" ref="CJ493" si="8739">BS475*AR493</f>
        <v>0</v>
      </c>
      <c r="CK493">
        <f t="shared" ref="CK493" si="8740">BT475*AS493</f>
        <v>0</v>
      </c>
      <c r="CL493">
        <f t="shared" ref="CL493" si="8741">BU475*AT493</f>
        <v>0</v>
      </c>
      <c r="CM493">
        <f t="shared" ref="CM493" si="8742">BV475*AU493</f>
        <v>0</v>
      </c>
      <c r="CN493">
        <f t="shared" ref="CN493" si="8743">BW475*AV493</f>
        <v>0</v>
      </c>
      <c r="CO493">
        <f t="shared" ref="CO493" si="8744">BX475*AW493</f>
        <v>0</v>
      </c>
      <c r="CP493">
        <f t="shared" ref="CP493" si="8745">BY475*AX493</f>
        <v>0</v>
      </c>
      <c r="CQ493">
        <f t="shared" ref="CQ493" si="8746">BZ475*AY493</f>
        <v>0</v>
      </c>
      <c r="CR493">
        <f t="shared" ref="CR493" si="8747">CA475*AZ493</f>
        <v>0</v>
      </c>
      <c r="CS493">
        <f t="shared" ref="CS493" si="8748">CB475*BA493</f>
        <v>0</v>
      </c>
      <c r="CT493">
        <f t="shared" ref="CT493" si="8749">CC475*BB493</f>
        <v>0</v>
      </c>
    </row>
    <row r="494" spans="6:98" x14ac:dyDescent="0.3">
      <c r="F494" s="91">
        <f t="shared" ref="F494:H494" si="8750">F493</f>
        <v>80</v>
      </c>
      <c r="G494" s="91">
        <f t="shared" si="8750"/>
        <v>80</v>
      </c>
      <c r="H494" s="4">
        <f t="shared" si="8750"/>
        <v>1</v>
      </c>
      <c r="I494">
        <v>90</v>
      </c>
      <c r="J494" s="48">
        <f t="shared" si="8200"/>
        <v>0</v>
      </c>
      <c r="K494" s="48">
        <f t="shared" si="8464"/>
        <v>0</v>
      </c>
      <c r="L494" s="98">
        <f t="shared" si="8202"/>
        <v>0</v>
      </c>
      <c r="M494" s="48"/>
      <c r="N494" s="48"/>
      <c r="O494" s="48"/>
      <c r="P494" s="48"/>
      <c r="Q494" s="48"/>
      <c r="R494" s="48"/>
      <c r="S494" s="48"/>
      <c r="T494" s="48"/>
      <c r="U494" s="48"/>
      <c r="V494" s="48"/>
      <c r="W494" s="48"/>
      <c r="X494" s="48"/>
      <c r="Y494" s="48"/>
      <c r="Z494" s="48"/>
      <c r="AA494" s="48"/>
      <c r="AB494" s="48"/>
      <c r="AC494" s="48"/>
      <c r="AD494" s="48"/>
      <c r="AE494" s="48"/>
      <c r="AF494" s="48">
        <f>$J494+$K494+$L494</f>
        <v>0</v>
      </c>
      <c r="AG494" s="48">
        <f t="shared" ref="AG494:AO502" si="8751">$J494+$K494+$L494</f>
        <v>0</v>
      </c>
      <c r="AH494" s="48">
        <f t="shared" si="8751"/>
        <v>0</v>
      </c>
      <c r="AI494" s="48">
        <f t="shared" si="8751"/>
        <v>0</v>
      </c>
      <c r="AJ494" s="48">
        <f t="shared" si="8751"/>
        <v>0</v>
      </c>
      <c r="AK494" s="48">
        <f t="shared" si="8751"/>
        <v>0</v>
      </c>
      <c r="AL494" s="48">
        <f t="shared" si="8751"/>
        <v>0</v>
      </c>
      <c r="AM494" s="48">
        <f t="shared" si="8751"/>
        <v>0</v>
      </c>
      <c r="AN494" s="48">
        <f t="shared" si="8751"/>
        <v>0</v>
      </c>
      <c r="AO494" s="48">
        <f t="shared" si="8751"/>
        <v>0</v>
      </c>
      <c r="AP494" s="48">
        <f t="shared" si="8726"/>
        <v>0</v>
      </c>
      <c r="AQ494" s="48">
        <f t="shared" si="8726"/>
        <v>0</v>
      </c>
      <c r="AR494" s="48">
        <f t="shared" si="8726"/>
        <v>0</v>
      </c>
      <c r="AS494" s="48">
        <f t="shared" si="8726"/>
        <v>0</v>
      </c>
      <c r="AT494" s="48">
        <f t="shared" si="8726"/>
        <v>0</v>
      </c>
      <c r="AU494" s="48">
        <f t="shared" si="8726"/>
        <v>0</v>
      </c>
      <c r="AV494" s="48">
        <f t="shared" si="8726"/>
        <v>0</v>
      </c>
      <c r="AW494" s="48">
        <f t="shared" si="8726"/>
        <v>0</v>
      </c>
      <c r="AX494" s="48">
        <f t="shared" si="8726"/>
        <v>0</v>
      </c>
      <c r="AY494" s="48">
        <f t="shared" si="8393"/>
        <v>0</v>
      </c>
      <c r="AZ494" s="48">
        <f t="shared" si="8393"/>
        <v>0</v>
      </c>
      <c r="BA494" s="48">
        <f t="shared" si="8393"/>
        <v>0</v>
      </c>
      <c r="BB494" s="48">
        <f t="shared" si="8393"/>
        <v>0</v>
      </c>
      <c r="BC494" s="48"/>
      <c r="BE494" t="s">
        <v>195</v>
      </c>
      <c r="BX494">
        <f>BF475*AF494</f>
        <v>0</v>
      </c>
      <c r="BY494">
        <f t="shared" ref="BY494" si="8752">BG475*AG494</f>
        <v>0</v>
      </c>
      <c r="BZ494">
        <f t="shared" ref="BZ494" si="8753">BH475*AH494</f>
        <v>0</v>
      </c>
      <c r="CA494">
        <f t="shared" ref="CA494" si="8754">BI475*AI494</f>
        <v>0</v>
      </c>
      <c r="CB494">
        <f t="shared" ref="CB494" si="8755">BJ475*AJ494</f>
        <v>0</v>
      </c>
      <c r="CC494">
        <f t="shared" ref="CC494" si="8756">BK475*AK494</f>
        <v>0</v>
      </c>
      <c r="CD494">
        <f t="shared" ref="CD494" si="8757">BL475*AL494</f>
        <v>0</v>
      </c>
      <c r="CE494">
        <f t="shared" ref="CE494" si="8758">BM475*AM494</f>
        <v>0</v>
      </c>
      <c r="CF494">
        <f t="shared" ref="CF494" si="8759">BN475*AN494</f>
        <v>0</v>
      </c>
      <c r="CG494">
        <f t="shared" ref="CG494" si="8760">BO475*AO494</f>
        <v>0</v>
      </c>
      <c r="CH494">
        <f t="shared" ref="CH494" si="8761">BP475*AP494</f>
        <v>0</v>
      </c>
      <c r="CI494">
        <f t="shared" ref="CI494" si="8762">BQ475*AQ494</f>
        <v>0</v>
      </c>
      <c r="CJ494">
        <f t="shared" ref="CJ494" si="8763">BR475*AR494</f>
        <v>0</v>
      </c>
      <c r="CK494">
        <f t="shared" ref="CK494" si="8764">BS475*AS494</f>
        <v>0</v>
      </c>
      <c r="CL494">
        <f t="shared" ref="CL494" si="8765">BT475*AT494</f>
        <v>0</v>
      </c>
      <c r="CM494">
        <f t="shared" ref="CM494" si="8766">BU475*AU494</f>
        <v>0</v>
      </c>
      <c r="CN494">
        <f t="shared" ref="CN494" si="8767">BV475*AV494</f>
        <v>0</v>
      </c>
      <c r="CO494">
        <f t="shared" ref="CO494" si="8768">BW475*AW494</f>
        <v>0</v>
      </c>
      <c r="CP494">
        <f t="shared" ref="CP494" si="8769">BX475*AX494</f>
        <v>0</v>
      </c>
      <c r="CQ494">
        <f t="shared" ref="CQ494" si="8770">BY475*AY494</f>
        <v>0</v>
      </c>
      <c r="CR494">
        <f t="shared" ref="CR494" si="8771">BZ475*AZ494</f>
        <v>0</v>
      </c>
      <c r="CS494">
        <f t="shared" ref="CS494" si="8772">CA475*BA494</f>
        <v>0</v>
      </c>
      <c r="CT494">
        <f t="shared" ref="CT494" si="8773">CB475*BB494</f>
        <v>0</v>
      </c>
    </row>
    <row r="495" spans="6:98" x14ac:dyDescent="0.3">
      <c r="F495" s="91">
        <f t="shared" ref="F495:H495" si="8774">F494</f>
        <v>80</v>
      </c>
      <c r="G495" s="91">
        <f t="shared" si="8774"/>
        <v>80</v>
      </c>
      <c r="H495" s="4">
        <f t="shared" si="8774"/>
        <v>1</v>
      </c>
      <c r="I495">
        <v>95</v>
      </c>
      <c r="J495" s="48">
        <f t="shared" si="8200"/>
        <v>0</v>
      </c>
      <c r="K495" s="48">
        <f t="shared" si="8464"/>
        <v>0</v>
      </c>
      <c r="L495" s="98">
        <f t="shared" si="8202"/>
        <v>0</v>
      </c>
      <c r="M495" s="48"/>
      <c r="N495" s="48"/>
      <c r="O495" s="48"/>
      <c r="P495" s="48"/>
      <c r="Q495" s="48"/>
      <c r="R495" s="48"/>
      <c r="S495" s="48"/>
      <c r="T495" s="48"/>
      <c r="U495" s="48"/>
      <c r="V495" s="48"/>
      <c r="W495" s="48"/>
      <c r="X495" s="48"/>
      <c r="Y495" s="48"/>
      <c r="Z495" s="48"/>
      <c r="AA495" s="48"/>
      <c r="AB495" s="48"/>
      <c r="AC495" s="48"/>
      <c r="AD495" s="48"/>
      <c r="AE495" s="48"/>
      <c r="AF495" s="48"/>
      <c r="AG495" s="48">
        <f>$J495+$K495+$L495</f>
        <v>0</v>
      </c>
      <c r="AH495" s="48">
        <f t="shared" si="8751"/>
        <v>0</v>
      </c>
      <c r="AI495" s="48">
        <f t="shared" si="8751"/>
        <v>0</v>
      </c>
      <c r="AJ495" s="48">
        <f t="shared" si="8751"/>
        <v>0</v>
      </c>
      <c r="AK495" s="48">
        <f t="shared" si="8751"/>
        <v>0</v>
      </c>
      <c r="AL495" s="48">
        <f t="shared" si="8751"/>
        <v>0</v>
      </c>
      <c r="AM495" s="48">
        <f t="shared" si="8751"/>
        <v>0</v>
      </c>
      <c r="AN495" s="48">
        <f t="shared" si="8751"/>
        <v>0</v>
      </c>
      <c r="AO495" s="48">
        <f t="shared" si="8751"/>
        <v>0</v>
      </c>
      <c r="AP495" s="48">
        <f t="shared" si="8726"/>
        <v>0</v>
      </c>
      <c r="AQ495" s="48">
        <f t="shared" si="8726"/>
        <v>0</v>
      </c>
      <c r="AR495" s="48">
        <f t="shared" si="8726"/>
        <v>0</v>
      </c>
      <c r="AS495" s="48">
        <f t="shared" si="8726"/>
        <v>0</v>
      </c>
      <c r="AT495" s="48">
        <f t="shared" si="8726"/>
        <v>0</v>
      </c>
      <c r="AU495" s="48">
        <f t="shared" si="8726"/>
        <v>0</v>
      </c>
      <c r="AV495" s="48">
        <f t="shared" si="8726"/>
        <v>0</v>
      </c>
      <c r="AW495" s="48">
        <f t="shared" si="8726"/>
        <v>0</v>
      </c>
      <c r="AX495" s="48">
        <f t="shared" si="8726"/>
        <v>0</v>
      </c>
      <c r="AY495" s="48">
        <f t="shared" si="8393"/>
        <v>0</v>
      </c>
      <c r="AZ495" s="48">
        <f t="shared" si="8393"/>
        <v>0</v>
      </c>
      <c r="BA495" s="48">
        <f t="shared" si="8393"/>
        <v>0</v>
      </c>
      <c r="BB495" s="48">
        <f t="shared" si="8393"/>
        <v>0</v>
      </c>
      <c r="BC495" s="48"/>
      <c r="BE495" t="s">
        <v>196</v>
      </c>
      <c r="BY495">
        <f>BF475*AG495</f>
        <v>0</v>
      </c>
      <c r="BZ495">
        <f t="shared" ref="BZ495" si="8775">BG475*AH495</f>
        <v>0</v>
      </c>
      <c r="CA495">
        <f t="shared" ref="CA495" si="8776">BH475*AI495</f>
        <v>0</v>
      </c>
      <c r="CB495">
        <f t="shared" ref="CB495" si="8777">BI475*AJ495</f>
        <v>0</v>
      </c>
      <c r="CC495">
        <f t="shared" ref="CC495" si="8778">BJ475*AK495</f>
        <v>0</v>
      </c>
      <c r="CD495">
        <f t="shared" ref="CD495" si="8779">BK475*AL495</f>
        <v>0</v>
      </c>
      <c r="CE495">
        <f t="shared" ref="CE495" si="8780">BL475*AM495</f>
        <v>0</v>
      </c>
      <c r="CF495">
        <f t="shared" ref="CF495" si="8781">BM475*AN495</f>
        <v>0</v>
      </c>
      <c r="CG495">
        <f t="shared" ref="CG495" si="8782">BN475*AO495</f>
        <v>0</v>
      </c>
      <c r="CH495">
        <f t="shared" ref="CH495" si="8783">BO475*AP495</f>
        <v>0</v>
      </c>
      <c r="CI495">
        <f t="shared" ref="CI495" si="8784">BP475*AQ495</f>
        <v>0</v>
      </c>
      <c r="CJ495">
        <f t="shared" ref="CJ495" si="8785">BQ475*AR495</f>
        <v>0</v>
      </c>
      <c r="CK495">
        <f t="shared" ref="CK495" si="8786">BR475*AS495</f>
        <v>0</v>
      </c>
      <c r="CL495">
        <f t="shared" ref="CL495" si="8787">BS475*AT495</f>
        <v>0</v>
      </c>
      <c r="CM495">
        <f t="shared" ref="CM495" si="8788">BT475*AU495</f>
        <v>0</v>
      </c>
      <c r="CN495">
        <f t="shared" ref="CN495" si="8789">BU475*AV495</f>
        <v>0</v>
      </c>
      <c r="CO495">
        <f t="shared" ref="CO495" si="8790">BV475*AW495</f>
        <v>0</v>
      </c>
      <c r="CP495">
        <f t="shared" ref="CP495" si="8791">BW475*AX495</f>
        <v>0</v>
      </c>
      <c r="CQ495">
        <f t="shared" ref="CQ495" si="8792">BX475*AY495</f>
        <v>0</v>
      </c>
      <c r="CR495">
        <f t="shared" ref="CR495" si="8793">BY475*AZ495</f>
        <v>0</v>
      </c>
      <c r="CS495">
        <f t="shared" ref="CS495" si="8794">BZ475*BA495</f>
        <v>0</v>
      </c>
      <c r="CT495">
        <f t="shared" ref="CT495" si="8795">CA475*BB495</f>
        <v>0</v>
      </c>
    </row>
    <row r="496" spans="6:98" x14ac:dyDescent="0.3">
      <c r="F496" s="91">
        <f t="shared" ref="F496:H496" si="8796">F495</f>
        <v>80</v>
      </c>
      <c r="G496" s="91">
        <f t="shared" si="8796"/>
        <v>80</v>
      </c>
      <c r="H496" s="4">
        <f t="shared" si="8796"/>
        <v>1</v>
      </c>
      <c r="I496">
        <v>100</v>
      </c>
      <c r="J496" s="48">
        <f t="shared" si="8200"/>
        <v>0</v>
      </c>
      <c r="K496" s="48">
        <f t="shared" si="8464"/>
        <v>0</v>
      </c>
      <c r="L496" s="98">
        <f t="shared" si="8202"/>
        <v>0</v>
      </c>
      <c r="M496" s="48"/>
      <c r="N496" s="48"/>
      <c r="O496" s="48"/>
      <c r="P496" s="48"/>
      <c r="Q496" s="48"/>
      <c r="R496" s="48"/>
      <c r="S496" s="48"/>
      <c r="T496" s="48"/>
      <c r="U496" s="48"/>
      <c r="V496" s="48"/>
      <c r="W496" s="48"/>
      <c r="X496" s="48"/>
      <c r="Y496" s="48"/>
      <c r="Z496" s="48"/>
      <c r="AA496" s="48"/>
      <c r="AB496" s="48"/>
      <c r="AC496" s="48"/>
      <c r="AD496" s="48"/>
      <c r="AE496" s="48"/>
      <c r="AF496" s="48"/>
      <c r="AG496" s="48"/>
      <c r="AH496" s="48">
        <f>$J496+$K496+$L496</f>
        <v>0</v>
      </c>
      <c r="AI496" s="48">
        <f t="shared" si="8751"/>
        <v>0</v>
      </c>
      <c r="AJ496" s="48">
        <f t="shared" si="8751"/>
        <v>0</v>
      </c>
      <c r="AK496" s="48">
        <f t="shared" si="8751"/>
        <v>0</v>
      </c>
      <c r="AL496" s="48">
        <f t="shared" si="8751"/>
        <v>0</v>
      </c>
      <c r="AM496" s="48">
        <f t="shared" si="8751"/>
        <v>0</v>
      </c>
      <c r="AN496" s="48">
        <f t="shared" si="8751"/>
        <v>0</v>
      </c>
      <c r="AO496" s="48">
        <f t="shared" si="8751"/>
        <v>0</v>
      </c>
      <c r="AP496" s="48">
        <f t="shared" si="8726"/>
        <v>0</v>
      </c>
      <c r="AQ496" s="48">
        <f t="shared" si="8726"/>
        <v>0</v>
      </c>
      <c r="AR496" s="48">
        <f t="shared" si="8726"/>
        <v>0</v>
      </c>
      <c r="AS496" s="48">
        <f t="shared" si="8726"/>
        <v>0</v>
      </c>
      <c r="AT496" s="48">
        <f t="shared" si="8726"/>
        <v>0</v>
      </c>
      <c r="AU496" s="48">
        <f t="shared" si="8726"/>
        <v>0</v>
      </c>
      <c r="AV496" s="48">
        <f t="shared" si="8726"/>
        <v>0</v>
      </c>
      <c r="AW496" s="48">
        <f t="shared" si="8726"/>
        <v>0</v>
      </c>
      <c r="AX496" s="48">
        <f t="shared" si="8726"/>
        <v>0</v>
      </c>
      <c r="AY496" s="48">
        <f t="shared" si="8393"/>
        <v>0</v>
      </c>
      <c r="AZ496" s="48">
        <f t="shared" si="8393"/>
        <v>0</v>
      </c>
      <c r="BA496" s="48">
        <f t="shared" si="8393"/>
        <v>0</v>
      </c>
      <c r="BB496" s="48">
        <f t="shared" si="8393"/>
        <v>0</v>
      </c>
      <c r="BC496" s="48"/>
      <c r="BE496" t="s">
        <v>197</v>
      </c>
      <c r="BZ496">
        <f>BF475*AH496</f>
        <v>0</v>
      </c>
      <c r="CA496">
        <f t="shared" ref="CA496" si="8797">BG475*AI496</f>
        <v>0</v>
      </c>
      <c r="CB496">
        <f t="shared" ref="CB496" si="8798">BH475*AJ496</f>
        <v>0</v>
      </c>
      <c r="CC496">
        <f t="shared" ref="CC496" si="8799">BI475*AK496</f>
        <v>0</v>
      </c>
      <c r="CD496">
        <f t="shared" ref="CD496" si="8800">BJ475*AL496</f>
        <v>0</v>
      </c>
      <c r="CE496">
        <f t="shared" ref="CE496" si="8801">BK475*AM496</f>
        <v>0</v>
      </c>
      <c r="CF496">
        <f t="shared" ref="CF496" si="8802">BL475*AN496</f>
        <v>0</v>
      </c>
      <c r="CG496">
        <f t="shared" ref="CG496" si="8803">BM475*AO496</f>
        <v>0</v>
      </c>
      <c r="CH496">
        <f t="shared" ref="CH496" si="8804">BN475*AP496</f>
        <v>0</v>
      </c>
      <c r="CI496">
        <f t="shared" ref="CI496" si="8805">BO475*AQ496</f>
        <v>0</v>
      </c>
      <c r="CJ496">
        <f t="shared" ref="CJ496" si="8806">BP475*AR496</f>
        <v>0</v>
      </c>
      <c r="CK496">
        <f t="shared" ref="CK496" si="8807">BQ475*AS496</f>
        <v>0</v>
      </c>
      <c r="CL496">
        <f t="shared" ref="CL496" si="8808">BR475*AT496</f>
        <v>0</v>
      </c>
      <c r="CM496">
        <f t="shared" ref="CM496" si="8809">BS475*AU496</f>
        <v>0</v>
      </c>
      <c r="CN496">
        <f t="shared" ref="CN496" si="8810">BT475*AV496</f>
        <v>0</v>
      </c>
      <c r="CO496">
        <f t="shared" ref="CO496" si="8811">BU475*AW496</f>
        <v>0</v>
      </c>
      <c r="CP496">
        <f t="shared" ref="CP496" si="8812">BV475*AX496</f>
        <v>0</v>
      </c>
      <c r="CQ496">
        <f t="shared" ref="CQ496" si="8813">BW475*AY496</f>
        <v>0</v>
      </c>
      <c r="CR496">
        <f t="shared" ref="CR496" si="8814">BX475*AZ496</f>
        <v>0</v>
      </c>
      <c r="CS496">
        <f t="shared" ref="CS496" si="8815">BY475*BA496</f>
        <v>0</v>
      </c>
      <c r="CT496">
        <f t="shared" ref="CT496" si="8816">BZ475*BB496</f>
        <v>0</v>
      </c>
    </row>
    <row r="497" spans="6:98" x14ac:dyDescent="0.3">
      <c r="F497" s="91">
        <f t="shared" ref="F497:H497" si="8817">F496</f>
        <v>80</v>
      </c>
      <c r="G497" s="91">
        <f t="shared" si="8817"/>
        <v>80</v>
      </c>
      <c r="H497" s="4">
        <f t="shared" si="8817"/>
        <v>1</v>
      </c>
      <c r="I497">
        <v>105</v>
      </c>
      <c r="J497" s="48">
        <f t="shared" si="8200"/>
        <v>0</v>
      </c>
      <c r="K497" s="48">
        <f t="shared" si="8464"/>
        <v>0</v>
      </c>
      <c r="L497" s="98">
        <f t="shared" si="8202"/>
        <v>0</v>
      </c>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f>$J497+$K497+$L497</f>
        <v>0</v>
      </c>
      <c r="AJ497" s="48">
        <f t="shared" si="8751"/>
        <v>0</v>
      </c>
      <c r="AK497" s="48">
        <f t="shared" si="8751"/>
        <v>0</v>
      </c>
      <c r="AL497" s="48">
        <f t="shared" si="8751"/>
        <v>0</v>
      </c>
      <c r="AM497" s="48">
        <f t="shared" si="8751"/>
        <v>0</v>
      </c>
      <c r="AN497" s="48">
        <f t="shared" si="8751"/>
        <v>0</v>
      </c>
      <c r="AO497" s="48">
        <f t="shared" si="8751"/>
        <v>0</v>
      </c>
      <c r="AP497" s="48">
        <f t="shared" si="8726"/>
        <v>0</v>
      </c>
      <c r="AQ497" s="48">
        <f t="shared" si="8726"/>
        <v>0</v>
      </c>
      <c r="AR497" s="48">
        <f t="shared" si="8726"/>
        <v>0</v>
      </c>
      <c r="AS497" s="48">
        <f t="shared" si="8726"/>
        <v>0</v>
      </c>
      <c r="AT497" s="48">
        <f t="shared" si="8726"/>
        <v>0</v>
      </c>
      <c r="AU497" s="48">
        <f t="shared" si="8726"/>
        <v>0</v>
      </c>
      <c r="AV497" s="48">
        <f t="shared" si="8726"/>
        <v>0</v>
      </c>
      <c r="AW497" s="48">
        <f t="shared" si="8726"/>
        <v>0</v>
      </c>
      <c r="AX497" s="48">
        <f t="shared" si="8726"/>
        <v>0</v>
      </c>
      <c r="AY497" s="48">
        <f t="shared" si="8393"/>
        <v>0</v>
      </c>
      <c r="AZ497" s="48">
        <f t="shared" si="8393"/>
        <v>0</v>
      </c>
      <c r="BA497" s="48">
        <f t="shared" si="8393"/>
        <v>0</v>
      </c>
      <c r="BB497" s="48">
        <f t="shared" si="8393"/>
        <v>0</v>
      </c>
      <c r="BC497" s="48"/>
      <c r="BE497" t="s">
        <v>198</v>
      </c>
      <c r="CA497">
        <f>BF475*AI497</f>
        <v>0</v>
      </c>
      <c r="CB497">
        <f t="shared" ref="CB497" si="8818">BG475*AJ497</f>
        <v>0</v>
      </c>
      <c r="CC497">
        <f t="shared" ref="CC497" si="8819">BH475*AK497</f>
        <v>0</v>
      </c>
      <c r="CD497">
        <f t="shared" ref="CD497" si="8820">BI475*AL497</f>
        <v>0</v>
      </c>
      <c r="CE497">
        <f t="shared" ref="CE497" si="8821">BJ475*AM497</f>
        <v>0</v>
      </c>
      <c r="CF497">
        <f t="shared" ref="CF497" si="8822">BK475*AN497</f>
        <v>0</v>
      </c>
      <c r="CG497">
        <f t="shared" ref="CG497" si="8823">BL475*AO497</f>
        <v>0</v>
      </c>
      <c r="CH497">
        <f t="shared" ref="CH497" si="8824">BM475*AP497</f>
        <v>0</v>
      </c>
      <c r="CI497">
        <f t="shared" ref="CI497" si="8825">BN475*AQ497</f>
        <v>0</v>
      </c>
      <c r="CJ497">
        <f t="shared" ref="CJ497" si="8826">BO475*AR497</f>
        <v>0</v>
      </c>
      <c r="CK497">
        <f t="shared" ref="CK497" si="8827">BP475*AS497</f>
        <v>0</v>
      </c>
      <c r="CL497">
        <f t="shared" ref="CL497" si="8828">BQ475*AT497</f>
        <v>0</v>
      </c>
      <c r="CM497">
        <f t="shared" ref="CM497" si="8829">BR475*AU497</f>
        <v>0</v>
      </c>
      <c r="CN497">
        <f t="shared" ref="CN497" si="8830">BS475*AV497</f>
        <v>0</v>
      </c>
      <c r="CO497">
        <f t="shared" ref="CO497" si="8831">BT475*AW497</f>
        <v>0</v>
      </c>
      <c r="CP497">
        <f t="shared" ref="CP497" si="8832">BU475*AX497</f>
        <v>0</v>
      </c>
      <c r="CQ497">
        <f t="shared" ref="CQ497" si="8833">BV475*AY497</f>
        <v>0</v>
      </c>
      <c r="CR497">
        <f t="shared" ref="CR497" si="8834">BW475*AZ497</f>
        <v>0</v>
      </c>
      <c r="CS497">
        <f t="shared" ref="CS497" si="8835">BX475*BA497</f>
        <v>0</v>
      </c>
      <c r="CT497">
        <f t="shared" ref="CT497" si="8836">BY475*BB497</f>
        <v>0</v>
      </c>
    </row>
    <row r="498" spans="6:98" x14ac:dyDescent="0.3">
      <c r="F498" s="91">
        <f t="shared" ref="F498:H498" si="8837">F497</f>
        <v>80</v>
      </c>
      <c r="G498" s="91">
        <f t="shared" si="8837"/>
        <v>80</v>
      </c>
      <c r="H498" s="4">
        <f t="shared" si="8837"/>
        <v>1</v>
      </c>
      <c r="I498">
        <v>110</v>
      </c>
      <c r="J498" s="48">
        <f t="shared" si="8200"/>
        <v>0</v>
      </c>
      <c r="K498" s="48">
        <f t="shared" si="8464"/>
        <v>0</v>
      </c>
      <c r="L498" s="98">
        <f t="shared" si="8202"/>
        <v>0</v>
      </c>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f>$J498+$K498+$L498</f>
        <v>0</v>
      </c>
      <c r="AK498" s="48">
        <f t="shared" si="8751"/>
        <v>0</v>
      </c>
      <c r="AL498" s="48">
        <f t="shared" si="8751"/>
        <v>0</v>
      </c>
      <c r="AM498" s="48">
        <f t="shared" si="8751"/>
        <v>0</v>
      </c>
      <c r="AN498" s="48">
        <f t="shared" si="8751"/>
        <v>0</v>
      </c>
      <c r="AO498" s="48">
        <f t="shared" si="8751"/>
        <v>0</v>
      </c>
      <c r="AP498" s="48">
        <f t="shared" si="8726"/>
        <v>0</v>
      </c>
      <c r="AQ498" s="48">
        <f t="shared" si="8726"/>
        <v>0</v>
      </c>
      <c r="AR498" s="48">
        <f t="shared" si="8726"/>
        <v>0</v>
      </c>
      <c r="AS498" s="48">
        <f t="shared" si="8726"/>
        <v>0</v>
      </c>
      <c r="AT498" s="48">
        <f t="shared" si="8726"/>
        <v>0</v>
      </c>
      <c r="AU498" s="48">
        <f t="shared" si="8726"/>
        <v>0</v>
      </c>
      <c r="AV498" s="48">
        <f t="shared" si="8726"/>
        <v>0</v>
      </c>
      <c r="AW498" s="48">
        <f t="shared" si="8726"/>
        <v>0</v>
      </c>
      <c r="AX498" s="48">
        <f t="shared" si="8726"/>
        <v>0</v>
      </c>
      <c r="AY498" s="48">
        <f t="shared" si="8726"/>
        <v>0</v>
      </c>
      <c r="AZ498" s="48">
        <f t="shared" si="8726"/>
        <v>0</v>
      </c>
      <c r="BA498" s="48">
        <f t="shared" si="8726"/>
        <v>0</v>
      </c>
      <c r="BB498" s="48">
        <f t="shared" si="8726"/>
        <v>0</v>
      </c>
      <c r="BC498" s="48"/>
      <c r="BE498" t="s">
        <v>199</v>
      </c>
      <c r="CB498">
        <f>BF475*AJ498</f>
        <v>0</v>
      </c>
      <c r="CC498">
        <f t="shared" ref="CC498" si="8838">BG475*AK498</f>
        <v>0</v>
      </c>
      <c r="CD498">
        <f t="shared" ref="CD498" si="8839">BH475*AL498</f>
        <v>0</v>
      </c>
      <c r="CE498">
        <f t="shared" ref="CE498" si="8840">BI475*AM498</f>
        <v>0</v>
      </c>
      <c r="CF498">
        <f t="shared" ref="CF498" si="8841">BJ475*AN498</f>
        <v>0</v>
      </c>
      <c r="CG498">
        <f t="shared" ref="CG498" si="8842">BK475*AO498</f>
        <v>0</v>
      </c>
      <c r="CH498">
        <f t="shared" ref="CH498" si="8843">BL475*AP498</f>
        <v>0</v>
      </c>
      <c r="CI498">
        <f t="shared" ref="CI498" si="8844">BM475*AQ498</f>
        <v>0</v>
      </c>
      <c r="CJ498">
        <f t="shared" ref="CJ498" si="8845">BN475*AR498</f>
        <v>0</v>
      </c>
      <c r="CK498">
        <f t="shared" ref="CK498" si="8846">BO475*AS498</f>
        <v>0</v>
      </c>
      <c r="CL498">
        <f t="shared" ref="CL498" si="8847">BP475*AT498</f>
        <v>0</v>
      </c>
      <c r="CM498">
        <f t="shared" ref="CM498" si="8848">BQ475*AU498</f>
        <v>0</v>
      </c>
      <c r="CN498">
        <f t="shared" ref="CN498" si="8849">BR475*AV498</f>
        <v>0</v>
      </c>
      <c r="CO498">
        <f t="shared" ref="CO498" si="8850">BS475*AW498</f>
        <v>0</v>
      </c>
      <c r="CP498">
        <f t="shared" ref="CP498" si="8851">BT475*AX498</f>
        <v>0</v>
      </c>
      <c r="CQ498">
        <f t="shared" ref="CQ498" si="8852">BU475*AY498</f>
        <v>0</v>
      </c>
      <c r="CR498">
        <f t="shared" ref="CR498" si="8853">BV475*AZ498</f>
        <v>0</v>
      </c>
      <c r="CS498">
        <f t="shared" ref="CS498" si="8854">BW475*BA498</f>
        <v>0</v>
      </c>
      <c r="CT498">
        <f t="shared" ref="CT498" si="8855">BX475*BB498</f>
        <v>0</v>
      </c>
    </row>
    <row r="499" spans="6:98" x14ac:dyDescent="0.3">
      <c r="F499" s="91">
        <f t="shared" ref="F499:H499" si="8856">F498</f>
        <v>80</v>
      </c>
      <c r="G499" s="91">
        <f t="shared" si="8856"/>
        <v>80</v>
      </c>
      <c r="H499" s="4">
        <f t="shared" si="8856"/>
        <v>1</v>
      </c>
      <c r="I499">
        <v>115</v>
      </c>
      <c r="J499" s="48">
        <f t="shared" si="8200"/>
        <v>0</v>
      </c>
      <c r="K499" s="48">
        <f t="shared" si="8464"/>
        <v>0</v>
      </c>
      <c r="L499" s="98">
        <f t="shared" si="8202"/>
        <v>0</v>
      </c>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f>$J499+$K499+$L499</f>
        <v>0</v>
      </c>
      <c r="AL499" s="48">
        <f t="shared" si="8751"/>
        <v>0</v>
      </c>
      <c r="AM499" s="48">
        <f t="shared" si="8751"/>
        <v>0</v>
      </c>
      <c r="AN499" s="48">
        <f t="shared" si="8751"/>
        <v>0</v>
      </c>
      <c r="AO499" s="48">
        <f t="shared" si="8751"/>
        <v>0</v>
      </c>
      <c r="AP499" s="48">
        <f t="shared" si="8726"/>
        <v>0</v>
      </c>
      <c r="AQ499" s="48">
        <f t="shared" si="8726"/>
        <v>0</v>
      </c>
      <c r="AR499" s="48">
        <f t="shared" si="8726"/>
        <v>0</v>
      </c>
      <c r="AS499" s="48">
        <f t="shared" si="8726"/>
        <v>0</v>
      </c>
      <c r="AT499" s="48">
        <f t="shared" si="8726"/>
        <v>0</v>
      </c>
      <c r="AU499" s="48">
        <f t="shared" si="8726"/>
        <v>0</v>
      </c>
      <c r="AV499" s="48">
        <f t="shared" si="8726"/>
        <v>0</v>
      </c>
      <c r="AW499" s="48">
        <f t="shared" si="8726"/>
        <v>0</v>
      </c>
      <c r="AX499" s="48">
        <f t="shared" si="8726"/>
        <v>0</v>
      </c>
      <c r="AY499" s="48">
        <f t="shared" si="8726"/>
        <v>0</v>
      </c>
      <c r="AZ499" s="48">
        <f t="shared" si="8726"/>
        <v>0</v>
      </c>
      <c r="BA499" s="48">
        <f t="shared" si="8726"/>
        <v>0</v>
      </c>
      <c r="BB499" s="48">
        <f t="shared" si="8726"/>
        <v>0</v>
      </c>
      <c r="BC499" s="48"/>
      <c r="BE499" t="s">
        <v>200</v>
      </c>
      <c r="CC499">
        <f>BF475*AK499</f>
        <v>0</v>
      </c>
      <c r="CD499">
        <f t="shared" ref="CD499" si="8857">BG475*AL499</f>
        <v>0</v>
      </c>
      <c r="CE499">
        <f t="shared" ref="CE499" si="8858">BH475*AM499</f>
        <v>0</v>
      </c>
      <c r="CF499">
        <f t="shared" ref="CF499" si="8859">BI475*AN499</f>
        <v>0</v>
      </c>
      <c r="CG499">
        <f t="shared" ref="CG499" si="8860">BJ475*AO499</f>
        <v>0</v>
      </c>
      <c r="CH499">
        <f t="shared" ref="CH499" si="8861">BK475*AP499</f>
        <v>0</v>
      </c>
      <c r="CI499">
        <f t="shared" ref="CI499" si="8862">BL475*AQ499</f>
        <v>0</v>
      </c>
      <c r="CJ499">
        <f t="shared" ref="CJ499" si="8863">BM475*AR499</f>
        <v>0</v>
      </c>
      <c r="CK499">
        <f t="shared" ref="CK499" si="8864">BN475*AS499</f>
        <v>0</v>
      </c>
      <c r="CL499">
        <f t="shared" ref="CL499" si="8865">BO475*AT499</f>
        <v>0</v>
      </c>
      <c r="CM499">
        <f t="shared" ref="CM499" si="8866">BP475*AU499</f>
        <v>0</v>
      </c>
      <c r="CN499">
        <f t="shared" ref="CN499" si="8867">BQ475*AV499</f>
        <v>0</v>
      </c>
      <c r="CO499">
        <f t="shared" ref="CO499" si="8868">BR475*AW499</f>
        <v>0</v>
      </c>
      <c r="CP499">
        <f t="shared" ref="CP499" si="8869">BS475*AX499</f>
        <v>0</v>
      </c>
      <c r="CQ499">
        <f t="shared" ref="CQ499" si="8870">BT475*AY499</f>
        <v>0</v>
      </c>
      <c r="CR499">
        <f t="shared" ref="CR499" si="8871">BU475*AZ499</f>
        <v>0</v>
      </c>
      <c r="CS499">
        <f t="shared" ref="CS499" si="8872">BV475*BA499</f>
        <v>0</v>
      </c>
      <c r="CT499">
        <f t="shared" ref="CT499" si="8873">BW475*BB499</f>
        <v>0</v>
      </c>
    </row>
    <row r="500" spans="6:98" x14ac:dyDescent="0.3">
      <c r="F500" s="91">
        <f t="shared" ref="F500:H500" si="8874">F499</f>
        <v>80</v>
      </c>
      <c r="G500" s="91">
        <f t="shared" si="8874"/>
        <v>80</v>
      </c>
      <c r="H500" s="4">
        <f t="shared" si="8874"/>
        <v>1</v>
      </c>
      <c r="I500">
        <v>120</v>
      </c>
      <c r="J500" s="48">
        <f t="shared" si="8200"/>
        <v>0</v>
      </c>
      <c r="K500" s="48">
        <f>IF(IF(AND(I500&gt;=(F500*2),I500&lt;=G500+F500+(G500-F500+5)+1),((H500)^2)*(I501-F500*2)/5,0)&lt;=H500,IF(AND(I500&gt;=(F500*2),I500&lt;=G500+F500+(G500-F500+5)+1),((H500)^2)*(I501-F500*2)/5,0),(K499-H500^2))</f>
        <v>0</v>
      </c>
      <c r="L500" s="98">
        <f t="shared" si="8202"/>
        <v>0</v>
      </c>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f>$J500+$K500+$L500</f>
        <v>0</v>
      </c>
      <c r="AM500" s="48">
        <f t="shared" si="8751"/>
        <v>0</v>
      </c>
      <c r="AN500" s="48">
        <f t="shared" si="8751"/>
        <v>0</v>
      </c>
      <c r="AO500" s="48">
        <f t="shared" si="8751"/>
        <v>0</v>
      </c>
      <c r="AP500" s="48">
        <f t="shared" si="8726"/>
        <v>0</v>
      </c>
      <c r="AQ500" s="48">
        <f t="shared" si="8726"/>
        <v>0</v>
      </c>
      <c r="AR500" s="48">
        <f t="shared" si="8726"/>
        <v>0</v>
      </c>
      <c r="AS500" s="48">
        <f t="shared" si="8726"/>
        <v>0</v>
      </c>
      <c r="AT500" s="48">
        <f t="shared" si="8726"/>
        <v>0</v>
      </c>
      <c r="AU500" s="48">
        <f t="shared" si="8726"/>
        <v>0</v>
      </c>
      <c r="AV500" s="48">
        <f t="shared" si="8726"/>
        <v>0</v>
      </c>
      <c r="AW500" s="48">
        <f t="shared" si="8726"/>
        <v>0</v>
      </c>
      <c r="AX500" s="48">
        <f t="shared" si="8726"/>
        <v>0</v>
      </c>
      <c r="AY500" s="48">
        <f t="shared" si="8726"/>
        <v>0</v>
      </c>
      <c r="AZ500" s="48">
        <f t="shared" si="8726"/>
        <v>0</v>
      </c>
      <c r="BA500" s="48">
        <f t="shared" si="8726"/>
        <v>0</v>
      </c>
      <c r="BB500" s="48">
        <f t="shared" si="8726"/>
        <v>0</v>
      </c>
      <c r="BC500" s="48"/>
      <c r="BE500" t="s">
        <v>201</v>
      </c>
      <c r="CD500">
        <f>BF475*AL500</f>
        <v>0</v>
      </c>
      <c r="CE500">
        <f t="shared" ref="CE500" si="8875">BG475*AM500</f>
        <v>0</v>
      </c>
      <c r="CF500">
        <f t="shared" ref="CF500" si="8876">BH475*AN500</f>
        <v>0</v>
      </c>
      <c r="CG500">
        <f t="shared" ref="CG500" si="8877">BI475*AO500</f>
        <v>0</v>
      </c>
      <c r="CH500">
        <f t="shared" ref="CH500" si="8878">BJ475*AP500</f>
        <v>0</v>
      </c>
      <c r="CI500">
        <f t="shared" ref="CI500" si="8879">BK475*AQ500</f>
        <v>0</v>
      </c>
      <c r="CJ500">
        <f t="shared" ref="CJ500" si="8880">BL475*AR500</f>
        <v>0</v>
      </c>
      <c r="CK500">
        <f t="shared" ref="CK500" si="8881">BM475*AS500</f>
        <v>0</v>
      </c>
      <c r="CL500">
        <f t="shared" ref="CL500" si="8882">BN475*AT500</f>
        <v>0</v>
      </c>
      <c r="CM500">
        <f t="shared" ref="CM500" si="8883">BO475*AU500</f>
        <v>0</v>
      </c>
      <c r="CN500">
        <f t="shared" ref="CN500" si="8884">BP475*AV500</f>
        <v>0</v>
      </c>
      <c r="CO500">
        <f t="shared" ref="CO500" si="8885">BQ475*AW500</f>
        <v>0</v>
      </c>
      <c r="CP500">
        <f t="shared" ref="CP500" si="8886">BR475*AX500</f>
        <v>0</v>
      </c>
      <c r="CQ500">
        <f t="shared" ref="CQ500" si="8887">BS475*AY500</f>
        <v>0</v>
      </c>
      <c r="CR500">
        <f t="shared" ref="CR500" si="8888">BT475*AZ500</f>
        <v>0</v>
      </c>
      <c r="CS500">
        <f t="shared" ref="CS500" si="8889">BU475*BA500</f>
        <v>0</v>
      </c>
      <c r="CT500">
        <f t="shared" ref="CT500" si="8890">BV475*BB500</f>
        <v>0</v>
      </c>
    </row>
    <row r="501" spans="6:98" x14ac:dyDescent="0.3">
      <c r="F501" s="91">
        <f t="shared" ref="F501:H501" si="8891">F500</f>
        <v>80</v>
      </c>
      <c r="G501" s="91">
        <f t="shared" si="8891"/>
        <v>80</v>
      </c>
      <c r="H501" s="4">
        <f t="shared" si="8891"/>
        <v>1</v>
      </c>
      <c r="I501">
        <v>125</v>
      </c>
      <c r="J501" s="48">
        <f t="shared" si="8200"/>
        <v>0</v>
      </c>
      <c r="K501" s="48">
        <f t="shared" ref="K501:K506" si="8892">IF(IF(AND(I501&gt;=(F501*2),I501&lt;=G501+F501+(G501-F501+5)+1),((H501)^2)*(I502-F501*2)/5,0)&lt;=H501,IF(AND(I501&gt;=(F501*2),I501&lt;=G501+F501+(G501-F501+5)+1),((H501)^2)*(I502-F501*2)/5,0),(K500-H501^2))</f>
        <v>0</v>
      </c>
      <c r="L501" s="98">
        <f t="shared" si="8202"/>
        <v>0</v>
      </c>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f>$J501+$K501+$L501</f>
        <v>0</v>
      </c>
      <c r="AN501" s="48">
        <f t="shared" si="8751"/>
        <v>0</v>
      </c>
      <c r="AO501" s="48">
        <f t="shared" si="8751"/>
        <v>0</v>
      </c>
      <c r="AP501" s="48">
        <f t="shared" si="8726"/>
        <v>0</v>
      </c>
      <c r="AQ501" s="48">
        <f t="shared" si="8726"/>
        <v>0</v>
      </c>
      <c r="AR501" s="48">
        <f t="shared" si="8726"/>
        <v>0</v>
      </c>
      <c r="AS501" s="48">
        <f t="shared" si="8726"/>
        <v>0</v>
      </c>
      <c r="AT501" s="48">
        <f t="shared" si="8726"/>
        <v>0</v>
      </c>
      <c r="AU501" s="48">
        <f t="shared" si="8726"/>
        <v>0</v>
      </c>
      <c r="AV501" s="48">
        <f t="shared" si="8726"/>
        <v>0</v>
      </c>
      <c r="AW501" s="48">
        <f t="shared" si="8726"/>
        <v>0</v>
      </c>
      <c r="AX501" s="48">
        <f t="shared" si="8726"/>
        <v>0</v>
      </c>
      <c r="AY501" s="48">
        <f t="shared" si="8726"/>
        <v>0</v>
      </c>
      <c r="AZ501" s="48">
        <f t="shared" si="8726"/>
        <v>0</v>
      </c>
      <c r="BA501" s="48">
        <f t="shared" si="8726"/>
        <v>0</v>
      </c>
      <c r="BB501" s="48">
        <f t="shared" si="8726"/>
        <v>0</v>
      </c>
      <c r="BC501" s="48"/>
      <c r="BE501" t="s">
        <v>202</v>
      </c>
      <c r="CE501">
        <f>BF475*AM501</f>
        <v>0</v>
      </c>
      <c r="CF501">
        <f t="shared" ref="CF501" si="8893">BG475*AN501</f>
        <v>0</v>
      </c>
      <c r="CG501">
        <f t="shared" ref="CG501" si="8894">BH475*AO501</f>
        <v>0</v>
      </c>
      <c r="CH501">
        <f t="shared" ref="CH501" si="8895">BI475*AP501</f>
        <v>0</v>
      </c>
      <c r="CI501">
        <f t="shared" ref="CI501" si="8896">BJ475*AQ501</f>
        <v>0</v>
      </c>
      <c r="CJ501">
        <f t="shared" ref="CJ501" si="8897">BK475*AR501</f>
        <v>0</v>
      </c>
      <c r="CK501">
        <f t="shared" ref="CK501" si="8898">BL475*AS501</f>
        <v>0</v>
      </c>
      <c r="CL501">
        <f t="shared" ref="CL501" si="8899">BM475*AT501</f>
        <v>0</v>
      </c>
      <c r="CM501">
        <f t="shared" ref="CM501" si="8900">BN475*AU501</f>
        <v>0</v>
      </c>
      <c r="CN501">
        <f t="shared" ref="CN501" si="8901">BO475*AV501</f>
        <v>0</v>
      </c>
      <c r="CO501">
        <f t="shared" ref="CO501" si="8902">BP475*AW501</f>
        <v>0</v>
      </c>
      <c r="CP501">
        <f t="shared" ref="CP501" si="8903">BQ475*AX501</f>
        <v>0</v>
      </c>
      <c r="CQ501">
        <f t="shared" ref="CQ501" si="8904">BR475*AY501</f>
        <v>0</v>
      </c>
      <c r="CR501">
        <f t="shared" ref="CR501" si="8905">BS475*AZ501</f>
        <v>0</v>
      </c>
      <c r="CS501">
        <f t="shared" ref="CS501" si="8906">BT475*BA501</f>
        <v>0</v>
      </c>
      <c r="CT501">
        <f t="shared" ref="CT501" si="8907">BU475*BB501</f>
        <v>0</v>
      </c>
    </row>
    <row r="502" spans="6:98" x14ac:dyDescent="0.3">
      <c r="F502" s="91">
        <f t="shared" ref="F502:H502" si="8908">F501</f>
        <v>80</v>
      </c>
      <c r="G502" s="91">
        <f t="shared" si="8908"/>
        <v>80</v>
      </c>
      <c r="H502" s="4">
        <f t="shared" si="8908"/>
        <v>1</v>
      </c>
      <c r="I502">
        <v>130</v>
      </c>
      <c r="J502" s="48">
        <f t="shared" si="8200"/>
        <v>0</v>
      </c>
      <c r="K502" s="48">
        <f t="shared" si="8892"/>
        <v>0</v>
      </c>
      <c r="L502" s="98">
        <f t="shared" si="8202"/>
        <v>0</v>
      </c>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f>$J502+$K502+$L502</f>
        <v>0</v>
      </c>
      <c r="AO502" s="48">
        <f t="shared" si="8751"/>
        <v>0</v>
      </c>
      <c r="AP502" s="48">
        <f t="shared" si="8726"/>
        <v>0</v>
      </c>
      <c r="AQ502" s="48">
        <f t="shared" si="8726"/>
        <v>0</v>
      </c>
      <c r="AR502" s="48">
        <f t="shared" si="8726"/>
        <v>0</v>
      </c>
      <c r="AS502" s="48">
        <f t="shared" si="8726"/>
        <v>0</v>
      </c>
      <c r="AT502" s="48">
        <f t="shared" si="8726"/>
        <v>0</v>
      </c>
      <c r="AU502" s="48">
        <f t="shared" si="8726"/>
        <v>0</v>
      </c>
      <c r="AV502" s="48">
        <f t="shared" si="8726"/>
        <v>0</v>
      </c>
      <c r="AW502" s="48">
        <f t="shared" si="8726"/>
        <v>0</v>
      </c>
      <c r="AX502" s="48">
        <f t="shared" si="8726"/>
        <v>0</v>
      </c>
      <c r="AY502" s="48">
        <f t="shared" si="8726"/>
        <v>0</v>
      </c>
      <c r="AZ502" s="48">
        <f t="shared" si="8726"/>
        <v>0</v>
      </c>
      <c r="BA502" s="48">
        <f t="shared" si="8726"/>
        <v>0</v>
      </c>
      <c r="BB502" s="48">
        <f t="shared" si="8726"/>
        <v>0</v>
      </c>
      <c r="BC502" s="48"/>
      <c r="BE502" t="s">
        <v>203</v>
      </c>
      <c r="CF502">
        <f>BF475*AN502</f>
        <v>0</v>
      </c>
      <c r="CG502">
        <f t="shared" ref="CG502" si="8909">BG475*AO502</f>
        <v>0</v>
      </c>
      <c r="CH502">
        <f t="shared" ref="CH502" si="8910">BH475*AP502</f>
        <v>0</v>
      </c>
      <c r="CI502">
        <f t="shared" ref="CI502" si="8911">BI475*AQ502</f>
        <v>0</v>
      </c>
      <c r="CJ502">
        <f t="shared" ref="CJ502" si="8912">BJ475*AR502</f>
        <v>0</v>
      </c>
      <c r="CK502">
        <f t="shared" ref="CK502" si="8913">BK475*AS502</f>
        <v>0</v>
      </c>
      <c r="CL502">
        <f t="shared" ref="CL502" si="8914">BL475*AT502</f>
        <v>0</v>
      </c>
      <c r="CM502">
        <f t="shared" ref="CM502" si="8915">BM475*AU502</f>
        <v>0</v>
      </c>
      <c r="CN502">
        <f t="shared" ref="CN502" si="8916">BN475*AV502</f>
        <v>0</v>
      </c>
      <c r="CO502">
        <f t="shared" ref="CO502" si="8917">BO475*AW502</f>
        <v>0</v>
      </c>
      <c r="CP502">
        <f t="shared" ref="CP502" si="8918">BP475*AX502</f>
        <v>0</v>
      </c>
      <c r="CQ502">
        <f t="shared" ref="CQ502" si="8919">BQ475*AY502</f>
        <v>0</v>
      </c>
      <c r="CR502">
        <f t="shared" ref="CR502" si="8920">BR475*AZ502</f>
        <v>0</v>
      </c>
      <c r="CS502">
        <f t="shared" ref="CS502" si="8921">BS475*BA502</f>
        <v>0</v>
      </c>
      <c r="CT502">
        <f t="shared" ref="CT502" si="8922">BT475*BB502</f>
        <v>0</v>
      </c>
    </row>
    <row r="503" spans="6:98" x14ac:dyDescent="0.3">
      <c r="F503" s="91">
        <f t="shared" ref="F503:H503" si="8923">F502</f>
        <v>80</v>
      </c>
      <c r="G503" s="91">
        <f t="shared" si="8923"/>
        <v>80</v>
      </c>
      <c r="H503" s="4">
        <f t="shared" si="8923"/>
        <v>1</v>
      </c>
      <c r="I503">
        <v>135</v>
      </c>
      <c r="J503" s="48">
        <f t="shared" si="8200"/>
        <v>0</v>
      </c>
      <c r="K503" s="48">
        <f t="shared" si="8892"/>
        <v>0</v>
      </c>
      <c r="L503" s="98">
        <f t="shared" si="8202"/>
        <v>0</v>
      </c>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f>$J503+$K503+$L503</f>
        <v>0</v>
      </c>
      <c r="AP503" s="48">
        <f t="shared" si="8726"/>
        <v>0</v>
      </c>
      <c r="AQ503" s="48">
        <f t="shared" si="8726"/>
        <v>0</v>
      </c>
      <c r="AR503" s="48">
        <f t="shared" si="8726"/>
        <v>0</v>
      </c>
      <c r="AS503" s="48">
        <f t="shared" si="8726"/>
        <v>0</v>
      </c>
      <c r="AT503" s="48">
        <f t="shared" si="8726"/>
        <v>0</v>
      </c>
      <c r="AU503" s="48">
        <f t="shared" si="8726"/>
        <v>0</v>
      </c>
      <c r="AV503" s="48">
        <f t="shared" si="8726"/>
        <v>0</v>
      </c>
      <c r="AW503" s="48">
        <f t="shared" si="8726"/>
        <v>0</v>
      </c>
      <c r="AX503" s="48">
        <f t="shared" si="8726"/>
        <v>0</v>
      </c>
      <c r="AY503" s="48">
        <f t="shared" si="8726"/>
        <v>0</v>
      </c>
      <c r="AZ503" s="48">
        <f t="shared" si="8726"/>
        <v>0</v>
      </c>
      <c r="BA503" s="48">
        <f t="shared" si="8726"/>
        <v>0</v>
      </c>
      <c r="BB503" s="48">
        <f t="shared" si="8726"/>
        <v>0</v>
      </c>
      <c r="BC503" s="48"/>
      <c r="BE503" t="s">
        <v>204</v>
      </c>
      <c r="CG503">
        <f>BF475*AO503</f>
        <v>0</v>
      </c>
      <c r="CH503">
        <f t="shared" ref="CH503" si="8924">BG475*AP503</f>
        <v>0</v>
      </c>
      <c r="CI503">
        <f t="shared" ref="CI503" si="8925">BH475*AQ503</f>
        <v>0</v>
      </c>
      <c r="CJ503">
        <f t="shared" ref="CJ503" si="8926">BI475*AR503</f>
        <v>0</v>
      </c>
      <c r="CK503">
        <f t="shared" ref="CK503" si="8927">BJ475*AS503</f>
        <v>0</v>
      </c>
      <c r="CL503">
        <f t="shared" ref="CL503" si="8928">BK475*AT503</f>
        <v>0</v>
      </c>
      <c r="CM503">
        <f t="shared" ref="CM503" si="8929">BL475*AU503</f>
        <v>0</v>
      </c>
      <c r="CN503">
        <f t="shared" ref="CN503" si="8930">BM475*AV503</f>
        <v>0</v>
      </c>
      <c r="CO503">
        <f t="shared" ref="CO503" si="8931">BN475*AW503</f>
        <v>0</v>
      </c>
      <c r="CP503">
        <f t="shared" ref="CP503" si="8932">BO475*AX503</f>
        <v>0</v>
      </c>
      <c r="CQ503">
        <f t="shared" ref="CQ503" si="8933">BP475*AY503</f>
        <v>0</v>
      </c>
      <c r="CR503">
        <f t="shared" ref="CR503" si="8934">BQ475*AZ503</f>
        <v>0</v>
      </c>
      <c r="CS503">
        <f t="shared" ref="CS503" si="8935">BR475*BA503</f>
        <v>0</v>
      </c>
      <c r="CT503">
        <f t="shared" ref="CT503" si="8936">BS475*BB503</f>
        <v>0</v>
      </c>
    </row>
    <row r="504" spans="6:98" x14ac:dyDescent="0.3">
      <c r="F504" s="91">
        <f t="shared" ref="F504:H504" si="8937">F503</f>
        <v>80</v>
      </c>
      <c r="G504" s="91">
        <f t="shared" si="8937"/>
        <v>80</v>
      </c>
      <c r="H504" s="4">
        <f t="shared" si="8937"/>
        <v>1</v>
      </c>
      <c r="I504">
        <v>140</v>
      </c>
      <c r="J504" s="48">
        <f t="shared" si="8200"/>
        <v>0</v>
      </c>
      <c r="K504" s="48">
        <f t="shared" si="8892"/>
        <v>0</v>
      </c>
      <c r="L504" s="98">
        <f t="shared" si="8202"/>
        <v>0</v>
      </c>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f>$J504+$K504+$L504</f>
        <v>0</v>
      </c>
      <c r="AQ504" s="48">
        <f t="shared" si="8726"/>
        <v>0</v>
      </c>
      <c r="AR504" s="48">
        <f t="shared" si="8726"/>
        <v>0</v>
      </c>
      <c r="AS504" s="48">
        <f t="shared" si="8726"/>
        <v>0</v>
      </c>
      <c r="AT504" s="48">
        <f t="shared" si="8726"/>
        <v>0</v>
      </c>
      <c r="AU504" s="48">
        <f t="shared" si="8726"/>
        <v>0</v>
      </c>
      <c r="AV504" s="48">
        <f t="shared" si="8726"/>
        <v>0</v>
      </c>
      <c r="AW504" s="48">
        <f t="shared" si="8726"/>
        <v>0</v>
      </c>
      <c r="AX504" s="48">
        <f t="shared" si="8726"/>
        <v>0</v>
      </c>
      <c r="AY504" s="48">
        <f t="shared" si="8726"/>
        <v>0</v>
      </c>
      <c r="AZ504" s="48">
        <f t="shared" si="8726"/>
        <v>0</v>
      </c>
      <c r="BA504" s="48">
        <f t="shared" si="8726"/>
        <v>0</v>
      </c>
      <c r="BB504" s="48">
        <f t="shared" si="8726"/>
        <v>0</v>
      </c>
      <c r="BC504" s="48"/>
      <c r="BE504" t="s">
        <v>205</v>
      </c>
      <c r="CH504">
        <f>BF475*AP504</f>
        <v>0</v>
      </c>
      <c r="CI504">
        <f t="shared" ref="CI504" si="8938">BG475*AQ504</f>
        <v>0</v>
      </c>
      <c r="CJ504">
        <f t="shared" ref="CJ504" si="8939">BH475*AR504</f>
        <v>0</v>
      </c>
      <c r="CK504">
        <f t="shared" ref="CK504" si="8940">BI475*AS504</f>
        <v>0</v>
      </c>
      <c r="CL504">
        <f t="shared" ref="CL504" si="8941">BJ475*AT504</f>
        <v>0</v>
      </c>
      <c r="CM504">
        <f t="shared" ref="CM504" si="8942">BK475*AU504</f>
        <v>0</v>
      </c>
      <c r="CN504">
        <f t="shared" ref="CN504" si="8943">BL475*AV504</f>
        <v>0</v>
      </c>
      <c r="CO504">
        <f t="shared" ref="CO504" si="8944">BM475*AW504</f>
        <v>0</v>
      </c>
      <c r="CP504">
        <f t="shared" ref="CP504" si="8945">BN475*AX504</f>
        <v>0</v>
      </c>
      <c r="CQ504">
        <f t="shared" ref="CQ504" si="8946">BO475*AY504</f>
        <v>0</v>
      </c>
      <c r="CR504">
        <f t="shared" ref="CR504" si="8947">BP475*AZ504</f>
        <v>0</v>
      </c>
      <c r="CS504">
        <f t="shared" ref="CS504" si="8948">BQ475*BA504</f>
        <v>0</v>
      </c>
      <c r="CT504">
        <f t="shared" ref="CT504" si="8949">BR475*BB504</f>
        <v>0</v>
      </c>
    </row>
    <row r="505" spans="6:98" x14ac:dyDescent="0.3">
      <c r="F505" s="91">
        <f t="shared" ref="F505:H505" si="8950">F504</f>
        <v>80</v>
      </c>
      <c r="G505" s="91">
        <f t="shared" si="8950"/>
        <v>80</v>
      </c>
      <c r="H505" s="4">
        <f t="shared" si="8950"/>
        <v>1</v>
      </c>
      <c r="I505">
        <v>145</v>
      </c>
      <c r="J505" s="48">
        <f t="shared" si="8200"/>
        <v>0</v>
      </c>
      <c r="K505" s="48">
        <f t="shared" si="8892"/>
        <v>0</v>
      </c>
      <c r="L505" s="98">
        <f t="shared" si="8202"/>
        <v>0</v>
      </c>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f>$J505+$K505+$L505</f>
        <v>0</v>
      </c>
      <c r="AR505" s="48">
        <f t="shared" si="8726"/>
        <v>0</v>
      </c>
      <c r="AS505" s="48">
        <f t="shared" si="8726"/>
        <v>0</v>
      </c>
      <c r="AT505" s="48">
        <f t="shared" si="8726"/>
        <v>0</v>
      </c>
      <c r="AU505" s="48">
        <f t="shared" si="8726"/>
        <v>0</v>
      </c>
      <c r="AV505" s="48">
        <f t="shared" si="8726"/>
        <v>0</v>
      </c>
      <c r="AW505" s="48">
        <f t="shared" si="8726"/>
        <v>0</v>
      </c>
      <c r="AX505" s="48">
        <f t="shared" si="8726"/>
        <v>0</v>
      </c>
      <c r="AY505" s="48">
        <f t="shared" si="8726"/>
        <v>0</v>
      </c>
      <c r="AZ505" s="48">
        <f t="shared" si="8726"/>
        <v>0</v>
      </c>
      <c r="BA505" s="48">
        <f t="shared" si="8726"/>
        <v>0</v>
      </c>
      <c r="BB505" s="48">
        <f t="shared" si="8726"/>
        <v>0</v>
      </c>
      <c r="BC505" s="48"/>
      <c r="BE505" t="s">
        <v>206</v>
      </c>
      <c r="CI505">
        <f>BF475*AQ505</f>
        <v>0</v>
      </c>
      <c r="CJ505">
        <f t="shared" ref="CJ505" si="8951">BG475*AR505</f>
        <v>0</v>
      </c>
      <c r="CK505">
        <f t="shared" ref="CK505" si="8952">BH475*AS505</f>
        <v>0</v>
      </c>
      <c r="CL505">
        <f t="shared" ref="CL505" si="8953">BI475*AT505</f>
        <v>0</v>
      </c>
      <c r="CM505">
        <f t="shared" ref="CM505" si="8954">BJ475*AU505</f>
        <v>0</v>
      </c>
      <c r="CN505">
        <f t="shared" ref="CN505" si="8955">BK475*AV505</f>
        <v>0</v>
      </c>
      <c r="CO505">
        <f t="shared" ref="CO505" si="8956">BL475*AW505</f>
        <v>0</v>
      </c>
      <c r="CP505">
        <f t="shared" ref="CP505" si="8957">BM475*AX505</f>
        <v>0</v>
      </c>
      <c r="CQ505">
        <f t="shared" ref="CQ505" si="8958">BN475*AY505</f>
        <v>0</v>
      </c>
      <c r="CR505">
        <f t="shared" ref="CR505" si="8959">BO475*AZ505</f>
        <v>0</v>
      </c>
      <c r="CS505">
        <f t="shared" ref="CS505" si="8960">BP475*BA505</f>
        <v>0</v>
      </c>
      <c r="CT505">
        <f t="shared" ref="CT505" si="8961">BQ475*BB505</f>
        <v>0</v>
      </c>
    </row>
    <row r="506" spans="6:98" x14ac:dyDescent="0.3">
      <c r="F506" s="91">
        <f t="shared" ref="F506:H506" si="8962">F505</f>
        <v>80</v>
      </c>
      <c r="G506" s="91">
        <f t="shared" si="8962"/>
        <v>80</v>
      </c>
      <c r="H506" s="4">
        <f t="shared" si="8962"/>
        <v>1</v>
      </c>
      <c r="I506">
        <v>150</v>
      </c>
      <c r="J506" s="48">
        <f t="shared" si="8200"/>
        <v>0</v>
      </c>
      <c r="K506" s="48">
        <f t="shared" si="8892"/>
        <v>0</v>
      </c>
      <c r="L506" s="98">
        <f t="shared" si="8202"/>
        <v>0</v>
      </c>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f>$J506+$K506+$L506</f>
        <v>0</v>
      </c>
      <c r="AS506" s="48">
        <f t="shared" si="8726"/>
        <v>0</v>
      </c>
      <c r="AT506" s="48">
        <f t="shared" si="8726"/>
        <v>0</v>
      </c>
      <c r="AU506" s="48">
        <f t="shared" si="8726"/>
        <v>0</v>
      </c>
      <c r="AV506" s="48">
        <f t="shared" si="8726"/>
        <v>0</v>
      </c>
      <c r="AW506" s="48">
        <f t="shared" si="8726"/>
        <v>0</v>
      </c>
      <c r="AX506" s="48">
        <f t="shared" si="8726"/>
        <v>0</v>
      </c>
      <c r="AY506" s="48">
        <f t="shared" si="8726"/>
        <v>0</v>
      </c>
      <c r="AZ506" s="48">
        <f t="shared" si="8726"/>
        <v>0</v>
      </c>
      <c r="BA506" s="48">
        <f t="shared" si="8726"/>
        <v>0</v>
      </c>
      <c r="BB506" s="48">
        <f t="shared" si="8726"/>
        <v>0</v>
      </c>
      <c r="BC506" s="48"/>
      <c r="BE506" t="s">
        <v>207</v>
      </c>
      <c r="CJ506">
        <f>BF475*AR506</f>
        <v>0</v>
      </c>
      <c r="CK506">
        <f t="shared" ref="CK506" si="8963">BG475*AS506</f>
        <v>0</v>
      </c>
      <c r="CL506">
        <f t="shared" ref="CL506" si="8964">BH475*AT506</f>
        <v>0</v>
      </c>
      <c r="CM506">
        <f t="shared" ref="CM506" si="8965">BI475*AU506</f>
        <v>0</v>
      </c>
      <c r="CN506">
        <f t="shared" ref="CN506" si="8966">BJ475*AV506</f>
        <v>0</v>
      </c>
      <c r="CO506">
        <f t="shared" ref="CO506" si="8967">BK475*AW506</f>
        <v>0</v>
      </c>
      <c r="CP506">
        <f t="shared" ref="CP506" si="8968">BL475*AX506</f>
        <v>0</v>
      </c>
      <c r="CQ506">
        <f t="shared" ref="CQ506" si="8969">BM475*AY506</f>
        <v>0</v>
      </c>
      <c r="CR506">
        <f t="shared" ref="CR506" si="8970">BN475*AZ506</f>
        <v>0</v>
      </c>
      <c r="CS506">
        <f t="shared" ref="CS506" si="8971">BO475*BA506</f>
        <v>0</v>
      </c>
      <c r="CT506">
        <f t="shared" ref="CT506" si="8972">BP475*BB506</f>
        <v>0</v>
      </c>
    </row>
    <row r="507" spans="6:98" x14ac:dyDescent="0.3">
      <c r="F507" s="91">
        <f t="shared" ref="F507:H507" si="8973">F506</f>
        <v>80</v>
      </c>
      <c r="G507" s="91">
        <f t="shared" si="8973"/>
        <v>80</v>
      </c>
      <c r="H507" s="4">
        <f t="shared" si="8973"/>
        <v>1</v>
      </c>
      <c r="I507">
        <v>155</v>
      </c>
      <c r="J507" s="48">
        <f t="shared" si="8200"/>
        <v>0</v>
      </c>
      <c r="K507" s="48">
        <f>IF(IF(AND(I507&gt;=(F507*2),I507&lt;=G507+F507+(G507-F507+5)+1),((H507)^2)*(I508-F507*2)/5,0)&lt;=H507,IF(AND(I507&gt;=(F507*2),I507&lt;=G507+F507+(G507-F507+5)+1),((H507)^2)*(I508-F507*2)/5,0),(K506-H507^2))</f>
        <v>0</v>
      </c>
      <c r="L507" s="98">
        <f t="shared" si="8202"/>
        <v>0</v>
      </c>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f>$J507+$K507+$L507</f>
        <v>0</v>
      </c>
      <c r="AT507" s="48">
        <f t="shared" si="8726"/>
        <v>0</v>
      </c>
      <c r="AU507" s="48">
        <f t="shared" si="8726"/>
        <v>0</v>
      </c>
      <c r="AV507" s="48">
        <f t="shared" si="8726"/>
        <v>0</v>
      </c>
      <c r="AW507" s="48">
        <f t="shared" si="8726"/>
        <v>0</v>
      </c>
      <c r="AX507" s="48">
        <f t="shared" si="8726"/>
        <v>0</v>
      </c>
      <c r="AY507" s="48">
        <f t="shared" si="8726"/>
        <v>0</v>
      </c>
      <c r="AZ507" s="48">
        <f t="shared" si="8726"/>
        <v>0</v>
      </c>
      <c r="BA507" s="48">
        <f t="shared" si="8726"/>
        <v>0</v>
      </c>
      <c r="BB507" s="48">
        <f t="shared" si="8726"/>
        <v>0</v>
      </c>
      <c r="BC507" s="48"/>
      <c r="BE507" t="s">
        <v>208</v>
      </c>
      <c r="CK507">
        <f>BF475*AS507</f>
        <v>0</v>
      </c>
      <c r="CL507">
        <f t="shared" ref="CL507" si="8974">BG475*AT507</f>
        <v>0</v>
      </c>
      <c r="CM507">
        <f t="shared" ref="CM507" si="8975">BH475*AU507</f>
        <v>0</v>
      </c>
      <c r="CN507">
        <f t="shared" ref="CN507" si="8976">BI475*AV507</f>
        <v>0</v>
      </c>
      <c r="CO507">
        <f t="shared" ref="CO507" si="8977">BJ475*AW507</f>
        <v>0</v>
      </c>
      <c r="CP507">
        <f t="shared" ref="CP507" si="8978">BK475*AX507</f>
        <v>0</v>
      </c>
      <c r="CQ507">
        <f t="shared" ref="CQ507" si="8979">BL475*AY507</f>
        <v>0</v>
      </c>
      <c r="CR507">
        <f t="shared" ref="CR507" si="8980">BM475*AZ507</f>
        <v>0</v>
      </c>
      <c r="CS507">
        <f t="shared" ref="CS507" si="8981">BN475*BA507</f>
        <v>0</v>
      </c>
      <c r="CT507">
        <f t="shared" ref="CT507" si="8982">BO475*BB507</f>
        <v>0</v>
      </c>
    </row>
    <row r="508" spans="6:98" x14ac:dyDescent="0.3">
      <c r="F508" s="91">
        <f t="shared" ref="F508:H508" si="8983">F507</f>
        <v>80</v>
      </c>
      <c r="G508" s="91">
        <f t="shared" si="8983"/>
        <v>80</v>
      </c>
      <c r="H508" s="4">
        <f t="shared" si="8983"/>
        <v>1</v>
      </c>
      <c r="I508">
        <v>160</v>
      </c>
      <c r="J508" s="48">
        <f t="shared" si="8200"/>
        <v>0</v>
      </c>
      <c r="K508" s="48">
        <f t="shared" ref="K508:K516" si="8984">IF(IF(AND(I508&gt;=(F508*2),I508&lt;=G508+F508+(G508-F508+5)+1),((H508)^2)*(I509-F508*2)/5,0)&lt;=H508,IF(AND(I508&gt;=(F508*2),I508&lt;=G508+F508+(G508-F508+5)+1),((H508)^2)*(I509-F508*2)/5,0),(K507-H508^2))</f>
        <v>1</v>
      </c>
      <c r="L508" s="98">
        <f t="shared" si="8202"/>
        <v>0</v>
      </c>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f>$J508+$K508+$L508</f>
        <v>1</v>
      </c>
      <c r="AU508" s="48">
        <f t="shared" si="8726"/>
        <v>1</v>
      </c>
      <c r="AV508" s="48">
        <f t="shared" si="8726"/>
        <v>1</v>
      </c>
      <c r="AW508" s="48">
        <f t="shared" si="8726"/>
        <v>1</v>
      </c>
      <c r="AX508" s="48">
        <f t="shared" si="8726"/>
        <v>1</v>
      </c>
      <c r="AY508" s="48">
        <f t="shared" si="8726"/>
        <v>1</v>
      </c>
      <c r="AZ508" s="48">
        <f t="shared" si="8726"/>
        <v>1</v>
      </c>
      <c r="BA508" s="48">
        <f t="shared" si="8726"/>
        <v>1</v>
      </c>
      <c r="BB508" s="48">
        <f t="shared" si="8726"/>
        <v>1</v>
      </c>
      <c r="BC508" s="48"/>
      <c r="BE508" t="s">
        <v>209</v>
      </c>
      <c r="CL508">
        <f>BF475*AT508</f>
        <v>0</v>
      </c>
      <c r="CM508">
        <f t="shared" ref="CM508" si="8985">BG475*AU508</f>
        <v>3.1656269695713881</v>
      </c>
      <c r="CN508">
        <f t="shared" ref="CN508" si="8986">BH475*AV508</f>
        <v>21.104179797142592</v>
      </c>
      <c r="CO508">
        <f t="shared" ref="CO508" si="8987">BI475*AW508</f>
        <v>52.760449492856473</v>
      </c>
      <c r="CP508">
        <f t="shared" ref="CP508" si="8988">BJ475*AX508</f>
        <v>105.52089898571295</v>
      </c>
      <c r="CQ508">
        <f t="shared" ref="CQ508" si="8989">BK475*AY508</f>
        <v>147.74762097973564</v>
      </c>
      <c r="CR508">
        <f t="shared" ref="CR508" si="8990">BL475*AZ508</f>
        <v>155.10578275154924</v>
      </c>
      <c r="CS508">
        <f t="shared" ref="CS508" si="8991">BM475*BA508</f>
        <v>182.78164273507323</v>
      </c>
      <c r="CT508">
        <f t="shared" ref="CT508" si="8992">BN475*BB508</f>
        <v>201.53939267203998</v>
      </c>
    </row>
    <row r="509" spans="6:98" x14ac:dyDescent="0.3">
      <c r="F509" s="91">
        <f t="shared" ref="F509:H509" si="8993">F508</f>
        <v>80</v>
      </c>
      <c r="G509" s="91">
        <f t="shared" si="8993"/>
        <v>80</v>
      </c>
      <c r="H509" s="4">
        <f t="shared" si="8993"/>
        <v>1</v>
      </c>
      <c r="I509">
        <v>165</v>
      </c>
      <c r="J509" s="48">
        <f t="shared" si="8200"/>
        <v>0</v>
      </c>
      <c r="K509" s="48">
        <f t="shared" si="8984"/>
        <v>0</v>
      </c>
      <c r="L509" s="98">
        <f t="shared" si="8202"/>
        <v>0</v>
      </c>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f>$J509+$K509+$L509</f>
        <v>0</v>
      </c>
      <c r="AV509" s="48">
        <f t="shared" ref="AV509:BB514" si="8994">$J509+$K509+$L509</f>
        <v>0</v>
      </c>
      <c r="AW509" s="48">
        <f t="shared" si="8994"/>
        <v>0</v>
      </c>
      <c r="AX509" s="48">
        <f t="shared" si="8994"/>
        <v>0</v>
      </c>
      <c r="AY509" s="48">
        <f t="shared" si="8994"/>
        <v>0</v>
      </c>
      <c r="AZ509" s="48">
        <f t="shared" si="8994"/>
        <v>0</v>
      </c>
      <c r="BA509" s="48">
        <f t="shared" si="8994"/>
        <v>0</v>
      </c>
      <c r="BB509" s="48">
        <f t="shared" si="8994"/>
        <v>0</v>
      </c>
      <c r="BC509" s="48"/>
      <c r="BE509" t="s">
        <v>210</v>
      </c>
      <c r="CM509">
        <f>BF475*AU509</f>
        <v>0</v>
      </c>
      <c r="CN509">
        <f t="shared" ref="CN509" si="8995">BG475*AV509</f>
        <v>0</v>
      </c>
      <c r="CO509">
        <f t="shared" ref="CO509" si="8996">BH475*AW509</f>
        <v>0</v>
      </c>
      <c r="CP509">
        <f t="shared" ref="CP509" si="8997">BI475*AX509</f>
        <v>0</v>
      </c>
      <c r="CQ509">
        <f t="shared" ref="CQ509" si="8998">BJ475*AY509</f>
        <v>0</v>
      </c>
      <c r="CR509">
        <f t="shared" ref="CR509" si="8999">BK475*AZ509</f>
        <v>0</v>
      </c>
      <c r="CS509">
        <f t="shared" ref="CS509" si="9000">BL475*BA509</f>
        <v>0</v>
      </c>
      <c r="CT509">
        <f t="shared" ref="CT509" si="9001">BM475*BB509</f>
        <v>0</v>
      </c>
    </row>
    <row r="510" spans="6:98" x14ac:dyDescent="0.3">
      <c r="F510" s="91">
        <f t="shared" ref="F510:H510" si="9002">F509</f>
        <v>80</v>
      </c>
      <c r="G510" s="91">
        <f t="shared" si="9002"/>
        <v>80</v>
      </c>
      <c r="H510" s="4">
        <f t="shared" si="9002"/>
        <v>1</v>
      </c>
      <c r="I510">
        <v>170</v>
      </c>
      <c r="J510" s="48">
        <f t="shared" si="8200"/>
        <v>0</v>
      </c>
      <c r="K510" s="48">
        <f t="shared" si="8984"/>
        <v>0</v>
      </c>
      <c r="L510" s="98">
        <f t="shared" si="8202"/>
        <v>0</v>
      </c>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f>$J510+$K510+$L510</f>
        <v>0</v>
      </c>
      <c r="AW510" s="48">
        <f t="shared" si="8994"/>
        <v>0</v>
      </c>
      <c r="AX510" s="48">
        <f t="shared" si="8994"/>
        <v>0</v>
      </c>
      <c r="AY510" s="48">
        <f t="shared" si="8994"/>
        <v>0</v>
      </c>
      <c r="AZ510" s="48">
        <f t="shared" si="8994"/>
        <v>0</v>
      </c>
      <c r="BA510" s="48">
        <f t="shared" si="8994"/>
        <v>0</v>
      </c>
      <c r="BB510" s="48">
        <f t="shared" si="8994"/>
        <v>0</v>
      </c>
      <c r="BC510" s="48"/>
      <c r="BE510" t="s">
        <v>211</v>
      </c>
      <c r="CN510">
        <f>BF475*AV510</f>
        <v>0</v>
      </c>
      <c r="CO510">
        <f t="shared" ref="CO510" si="9003">BG475*AW510</f>
        <v>0</v>
      </c>
      <c r="CP510">
        <f t="shared" ref="CP510" si="9004">BH475*AX510</f>
        <v>0</v>
      </c>
      <c r="CQ510">
        <f t="shared" ref="CQ510" si="9005">BI475*AY510</f>
        <v>0</v>
      </c>
      <c r="CR510">
        <f t="shared" ref="CR510" si="9006">BJ475*AZ510</f>
        <v>0</v>
      </c>
      <c r="CS510">
        <f t="shared" ref="CS510" si="9007">BK475*BA510</f>
        <v>0</v>
      </c>
      <c r="CT510">
        <f t="shared" ref="CT510" si="9008">BL475*BB510</f>
        <v>0</v>
      </c>
    </row>
    <row r="511" spans="6:98" x14ac:dyDescent="0.3">
      <c r="F511" s="91">
        <f t="shared" ref="F511:H511" si="9009">F510</f>
        <v>80</v>
      </c>
      <c r="G511" s="91">
        <f t="shared" si="9009"/>
        <v>80</v>
      </c>
      <c r="H511" s="4">
        <f t="shared" si="9009"/>
        <v>1</v>
      </c>
      <c r="I511">
        <v>175</v>
      </c>
      <c r="J511" s="48">
        <f t="shared" si="8200"/>
        <v>0</v>
      </c>
      <c r="K511" s="48">
        <f t="shared" si="8984"/>
        <v>0</v>
      </c>
      <c r="L511" s="98">
        <f t="shared" si="8202"/>
        <v>0</v>
      </c>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f>$J511+$K511+$L511</f>
        <v>0</v>
      </c>
      <c r="AX511" s="48">
        <f t="shared" si="8994"/>
        <v>0</v>
      </c>
      <c r="AY511" s="48">
        <f t="shared" si="8994"/>
        <v>0</v>
      </c>
      <c r="AZ511" s="48">
        <f t="shared" si="8994"/>
        <v>0</v>
      </c>
      <c r="BA511" s="48">
        <f t="shared" si="8994"/>
        <v>0</v>
      </c>
      <c r="BB511" s="48">
        <f t="shared" si="8994"/>
        <v>0</v>
      </c>
      <c r="BC511" s="48"/>
      <c r="BE511" t="s">
        <v>212</v>
      </c>
      <c r="CO511">
        <f>BF475*AW511</f>
        <v>0</v>
      </c>
      <c r="CP511">
        <f t="shared" ref="CP511" si="9010">BG475*AX511</f>
        <v>0</v>
      </c>
      <c r="CQ511">
        <f t="shared" ref="CQ511" si="9011">BH475*AY511</f>
        <v>0</v>
      </c>
      <c r="CR511">
        <f t="shared" ref="CR511" si="9012">BI475*AZ511</f>
        <v>0</v>
      </c>
      <c r="CS511">
        <f t="shared" ref="CS511" si="9013">BJ475*BA511</f>
        <v>0</v>
      </c>
      <c r="CT511">
        <f t="shared" ref="CT511" si="9014">BK475*BB511</f>
        <v>0</v>
      </c>
    </row>
    <row r="512" spans="6:98" x14ac:dyDescent="0.3">
      <c r="F512" s="91">
        <f t="shared" ref="F512:H512" si="9015">F511</f>
        <v>80</v>
      </c>
      <c r="G512" s="91">
        <f t="shared" si="9015"/>
        <v>80</v>
      </c>
      <c r="H512" s="4">
        <f t="shared" si="9015"/>
        <v>1</v>
      </c>
      <c r="I512">
        <v>180</v>
      </c>
      <c r="J512" s="48">
        <f t="shared" si="8200"/>
        <v>0</v>
      </c>
      <c r="K512" s="48">
        <f t="shared" si="8984"/>
        <v>0</v>
      </c>
      <c r="L512" s="98">
        <f t="shared" si="8202"/>
        <v>0</v>
      </c>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f>$J512+$K512+$L512</f>
        <v>0</v>
      </c>
      <c r="AY512" s="48">
        <f t="shared" si="8994"/>
        <v>0</v>
      </c>
      <c r="AZ512" s="48">
        <f t="shared" si="8994"/>
        <v>0</v>
      </c>
      <c r="BA512" s="48">
        <f t="shared" si="8994"/>
        <v>0</v>
      </c>
      <c r="BB512" s="48">
        <f t="shared" si="8994"/>
        <v>0</v>
      </c>
      <c r="BC512" s="48"/>
      <c r="BE512" t="s">
        <v>213</v>
      </c>
      <c r="CP512">
        <f>BF475*AX512</f>
        <v>0</v>
      </c>
      <c r="CQ512">
        <f t="shared" ref="CQ512" si="9016">BG475*AY512</f>
        <v>0</v>
      </c>
      <c r="CR512">
        <f t="shared" ref="CR512" si="9017">BH475*AZ512</f>
        <v>0</v>
      </c>
      <c r="CS512">
        <f t="shared" ref="CS512" si="9018">BI475*BA512</f>
        <v>0</v>
      </c>
      <c r="CT512">
        <f t="shared" ref="CT512" si="9019">BJ475*BB512</f>
        <v>0</v>
      </c>
    </row>
    <row r="513" spans="1:98" x14ac:dyDescent="0.3">
      <c r="F513" s="91">
        <f t="shared" ref="F513:H513" si="9020">F512</f>
        <v>80</v>
      </c>
      <c r="G513" s="91">
        <f t="shared" si="9020"/>
        <v>80</v>
      </c>
      <c r="H513" s="4">
        <f t="shared" si="9020"/>
        <v>1</v>
      </c>
      <c r="I513">
        <v>185</v>
      </c>
      <c r="J513" s="48">
        <f t="shared" si="8200"/>
        <v>0</v>
      </c>
      <c r="K513" s="48">
        <f t="shared" si="8984"/>
        <v>0</v>
      </c>
      <c r="L513" s="98">
        <f t="shared" si="8202"/>
        <v>0</v>
      </c>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f>$J513+$K513+$L513</f>
        <v>0</v>
      </c>
      <c r="AZ513" s="48">
        <f t="shared" si="8994"/>
        <v>0</v>
      </c>
      <c r="BA513" s="48">
        <f t="shared" si="8994"/>
        <v>0</v>
      </c>
      <c r="BB513" s="48">
        <f t="shared" si="8994"/>
        <v>0</v>
      </c>
      <c r="BC513" s="48"/>
      <c r="BE513" t="s">
        <v>214</v>
      </c>
      <c r="CQ513">
        <f>BF475*AY513</f>
        <v>0</v>
      </c>
      <c r="CR513">
        <f t="shared" ref="CR513" si="9021">BG475*AZ513</f>
        <v>0</v>
      </c>
      <c r="CS513">
        <f t="shared" ref="CS513" si="9022">BH475*BA513</f>
        <v>0</v>
      </c>
      <c r="CT513">
        <f t="shared" ref="CT513" si="9023">BI475*BB513</f>
        <v>0</v>
      </c>
    </row>
    <row r="514" spans="1:98" x14ac:dyDescent="0.3">
      <c r="F514" s="91">
        <f t="shared" ref="F514:H514" si="9024">F513</f>
        <v>80</v>
      </c>
      <c r="G514" s="91">
        <f t="shared" si="9024"/>
        <v>80</v>
      </c>
      <c r="H514" s="4">
        <f t="shared" si="9024"/>
        <v>1</v>
      </c>
      <c r="I514">
        <v>190</v>
      </c>
      <c r="J514" s="48">
        <f t="shared" si="8200"/>
        <v>0</v>
      </c>
      <c r="K514" s="48">
        <f t="shared" si="8984"/>
        <v>0</v>
      </c>
      <c r="L514" s="98">
        <f t="shared" si="8202"/>
        <v>0</v>
      </c>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f>$J514+$K514+$L514</f>
        <v>0</v>
      </c>
      <c r="BA514" s="48">
        <f t="shared" si="8994"/>
        <v>0</v>
      </c>
      <c r="BB514" s="48">
        <f t="shared" si="8994"/>
        <v>0</v>
      </c>
      <c r="BC514" s="48"/>
      <c r="BE514" t="s">
        <v>215</v>
      </c>
      <c r="CR514">
        <f>BF475*AZ514</f>
        <v>0</v>
      </c>
      <c r="CS514">
        <f t="shared" ref="CS514" si="9025">BG475*BA514</f>
        <v>0</v>
      </c>
      <c r="CT514">
        <f t="shared" ref="CT514" si="9026">BH475*BB514</f>
        <v>0</v>
      </c>
    </row>
    <row r="515" spans="1:98" x14ac:dyDescent="0.3">
      <c r="F515" s="91">
        <f t="shared" ref="F515:H515" si="9027">F514</f>
        <v>80</v>
      </c>
      <c r="G515" s="91">
        <f t="shared" si="9027"/>
        <v>80</v>
      </c>
      <c r="H515" s="4">
        <f t="shared" si="9027"/>
        <v>1</v>
      </c>
      <c r="I515">
        <v>195</v>
      </c>
      <c r="J515" s="48">
        <f t="shared" si="8200"/>
        <v>0</v>
      </c>
      <c r="K515" s="48">
        <f t="shared" si="8984"/>
        <v>0</v>
      </c>
      <c r="L515" s="98">
        <f t="shared" si="8202"/>
        <v>0</v>
      </c>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f>$J515+$K515+$L515</f>
        <v>0</v>
      </c>
      <c r="BB515" s="48">
        <f>$J515+$K515+$L515</f>
        <v>0</v>
      </c>
      <c r="BC515" s="48"/>
      <c r="BE515" t="s">
        <v>216</v>
      </c>
      <c r="CS515">
        <f>BF475*BA515</f>
        <v>0</v>
      </c>
      <c r="CT515">
        <f>BG475*BB515</f>
        <v>0</v>
      </c>
    </row>
    <row r="516" spans="1:98" x14ac:dyDescent="0.3">
      <c r="F516" s="91">
        <f t="shared" ref="F516:H516" si="9028">F515</f>
        <v>80</v>
      </c>
      <c r="G516" s="91">
        <f t="shared" si="9028"/>
        <v>80</v>
      </c>
      <c r="H516" s="4">
        <f t="shared" si="9028"/>
        <v>1</v>
      </c>
      <c r="I516">
        <v>200</v>
      </c>
      <c r="J516" s="48">
        <f t="shared" si="8200"/>
        <v>0</v>
      </c>
      <c r="K516" s="48">
        <f t="shared" si="8984"/>
        <v>0</v>
      </c>
      <c r="L516" s="98">
        <f t="shared" si="8202"/>
        <v>0</v>
      </c>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f>$J516+$K516+$L516</f>
        <v>0</v>
      </c>
      <c r="BC516" s="48"/>
      <c r="BE516" s="3" t="s">
        <v>217</v>
      </c>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f>BF475*BB516</f>
        <v>0</v>
      </c>
    </row>
    <row r="517" spans="1:98" x14ac:dyDescent="0.3">
      <c r="I517">
        <v>205</v>
      </c>
      <c r="BE517" s="19" t="s">
        <v>176</v>
      </c>
      <c r="BF517" s="99">
        <f>SUM(BF475:BF516)</f>
        <v>0</v>
      </c>
      <c r="BG517" s="99">
        <f t="shared" ref="BG517:CT517" si="9029">SUM(BG475:BG516)</f>
        <v>3.1656269695713881</v>
      </c>
      <c r="BH517" s="99">
        <f t="shared" si="9029"/>
        <v>21.104179797142592</v>
      </c>
      <c r="BI517" s="99">
        <f t="shared" si="9029"/>
        <v>52.760449492856473</v>
      </c>
      <c r="BJ517" s="99">
        <f t="shared" si="9029"/>
        <v>105.52089898571295</v>
      </c>
      <c r="BK517" s="99">
        <f t="shared" si="9029"/>
        <v>147.74762097973564</v>
      </c>
      <c r="BL517" s="99">
        <f t="shared" si="9029"/>
        <v>155.10578275154924</v>
      </c>
      <c r="BM517" s="99">
        <f t="shared" si="9029"/>
        <v>182.78164273507323</v>
      </c>
      <c r="BN517" s="99">
        <f t="shared" si="9029"/>
        <v>201.53939267203998</v>
      </c>
      <c r="BO517" s="99">
        <f t="shared" si="9029"/>
        <v>215.82895250026621</v>
      </c>
      <c r="BP517" s="99">
        <f t="shared" si="9029"/>
        <v>242.01189335461225</v>
      </c>
      <c r="BQ517" s="99">
        <f t="shared" si="9029"/>
        <v>256.90385211411854</v>
      </c>
      <c r="BR517" s="99">
        <f t="shared" si="9029"/>
        <v>256.18497966883763</v>
      </c>
      <c r="BS517" s="99">
        <f t="shared" si="9029"/>
        <v>235.21942171309774</v>
      </c>
      <c r="BT517" s="99">
        <f t="shared" si="9029"/>
        <v>263.00062937897474</v>
      </c>
      <c r="BU517" s="99">
        <f t="shared" si="9029"/>
        <v>288.91470686371611</v>
      </c>
      <c r="BV517" s="99">
        <f t="shared" si="9029"/>
        <v>312.09171741904782</v>
      </c>
      <c r="BW517" s="99">
        <f t="shared" si="9029"/>
        <v>3.1656269695713881</v>
      </c>
      <c r="BX517" s="99">
        <f t="shared" si="9029"/>
        <v>21.104179797142592</v>
      </c>
      <c r="BY517" s="99">
        <f t="shared" si="9029"/>
        <v>52.760449492856473</v>
      </c>
      <c r="BZ517" s="99">
        <f t="shared" si="9029"/>
        <v>105.52089898571295</v>
      </c>
      <c r="CA517" s="99">
        <f t="shared" si="9029"/>
        <v>147.74762097973564</v>
      </c>
      <c r="CB517" s="99">
        <f t="shared" si="9029"/>
        <v>155.10578275154924</v>
      </c>
      <c r="CC517" s="99">
        <f t="shared" si="9029"/>
        <v>182.78164273507323</v>
      </c>
      <c r="CD517" s="99">
        <f t="shared" si="9029"/>
        <v>201.53939267203998</v>
      </c>
      <c r="CE517" s="99">
        <f t="shared" si="9029"/>
        <v>215.82895250026621</v>
      </c>
      <c r="CF517" s="99">
        <f t="shared" si="9029"/>
        <v>242.01189335461225</v>
      </c>
      <c r="CG517" s="99">
        <f t="shared" si="9029"/>
        <v>256.90385211411854</v>
      </c>
      <c r="CH517" s="99">
        <f t="shared" si="9029"/>
        <v>256.18497966883763</v>
      </c>
      <c r="CI517" s="99">
        <f t="shared" si="9029"/>
        <v>235.21942171309774</v>
      </c>
      <c r="CJ517" s="99">
        <f t="shared" si="9029"/>
        <v>263.00062937897474</v>
      </c>
      <c r="CK517" s="99">
        <f t="shared" si="9029"/>
        <v>288.91470686371611</v>
      </c>
      <c r="CL517" s="99">
        <f t="shared" si="9029"/>
        <v>312.09171741904782</v>
      </c>
      <c r="CM517" s="99">
        <f t="shared" si="9029"/>
        <v>3.1656269695713881</v>
      </c>
      <c r="CN517" s="99">
        <f t="shared" si="9029"/>
        <v>21.104179797142592</v>
      </c>
      <c r="CO517" s="99">
        <f t="shared" si="9029"/>
        <v>52.760449492856473</v>
      </c>
      <c r="CP517" s="99">
        <f t="shared" si="9029"/>
        <v>105.52089898571295</v>
      </c>
      <c r="CQ517" s="99">
        <f t="shared" si="9029"/>
        <v>147.74762097973564</v>
      </c>
      <c r="CR517" s="99">
        <f t="shared" si="9029"/>
        <v>155.10578275154924</v>
      </c>
      <c r="CS517" s="99">
        <f t="shared" si="9029"/>
        <v>182.78164273507323</v>
      </c>
      <c r="CT517" s="99">
        <f t="shared" si="9029"/>
        <v>201.53939267203998</v>
      </c>
    </row>
    <row r="519" spans="1:98" x14ac:dyDescent="0.3">
      <c r="A519" s="60" t="s">
        <v>331</v>
      </c>
    </row>
    <row r="520" spans="1:98" x14ac:dyDescent="0.3">
      <c r="A520" s="100"/>
      <c r="B520" s="100" t="s">
        <v>163</v>
      </c>
      <c r="C520" s="100" t="s">
        <v>164</v>
      </c>
      <c r="D520" t="s">
        <v>167</v>
      </c>
      <c r="E520" t="s">
        <v>166</v>
      </c>
    </row>
    <row r="521" spans="1:98" x14ac:dyDescent="0.3">
      <c r="A521" s="100" t="s">
        <v>165</v>
      </c>
      <c r="B521" s="93">
        <v>80</v>
      </c>
      <c r="C521" s="93">
        <v>80</v>
      </c>
      <c r="D521">
        <f>C521-B521+5</f>
        <v>5</v>
      </c>
      <c r="E521" s="4">
        <f>100/(D521/5)/100</f>
        <v>1</v>
      </c>
      <c r="N521" s="19">
        <v>0</v>
      </c>
      <c r="O521" s="19">
        <v>5</v>
      </c>
      <c r="P521" s="19">
        <v>10</v>
      </c>
      <c r="Q521" s="19">
        <v>15</v>
      </c>
      <c r="R521" s="19">
        <v>20</v>
      </c>
      <c r="S521" s="19">
        <v>25</v>
      </c>
      <c r="T521" s="19">
        <v>30</v>
      </c>
      <c r="U521" s="19">
        <v>35</v>
      </c>
      <c r="V521" s="19">
        <v>40</v>
      </c>
      <c r="W521" s="19">
        <v>45</v>
      </c>
      <c r="X521" s="19">
        <v>50</v>
      </c>
      <c r="Y521" s="19">
        <v>55</v>
      </c>
      <c r="Z521" s="19">
        <v>60</v>
      </c>
      <c r="AA521" s="19">
        <v>65</v>
      </c>
      <c r="AB521" s="19">
        <v>70</v>
      </c>
      <c r="AC521" s="19">
        <v>75</v>
      </c>
      <c r="AD521" s="19">
        <v>80</v>
      </c>
      <c r="AE521" s="19">
        <v>85</v>
      </c>
      <c r="AF521" s="19">
        <v>90</v>
      </c>
      <c r="AG521" s="19">
        <v>95</v>
      </c>
      <c r="AH521" s="19">
        <v>100</v>
      </c>
      <c r="AI521" s="19">
        <v>105</v>
      </c>
      <c r="AJ521" s="19">
        <v>110</v>
      </c>
      <c r="AK521" s="19">
        <v>115</v>
      </c>
      <c r="AL521" s="19">
        <v>120</v>
      </c>
      <c r="AM521" s="19">
        <v>125</v>
      </c>
      <c r="AN521" s="19">
        <v>130</v>
      </c>
      <c r="AO521" s="19">
        <v>135</v>
      </c>
      <c r="AP521" s="19">
        <v>140</v>
      </c>
      <c r="AQ521" s="19">
        <v>145</v>
      </c>
      <c r="AR521" s="2">
        <v>150</v>
      </c>
      <c r="AS521" s="19">
        <v>155</v>
      </c>
      <c r="AT521" s="2">
        <v>160</v>
      </c>
      <c r="AU521" s="19">
        <v>165</v>
      </c>
      <c r="AV521" s="2">
        <v>170</v>
      </c>
      <c r="AW521" s="19">
        <v>175</v>
      </c>
      <c r="AX521" s="2">
        <v>180</v>
      </c>
      <c r="AY521" s="19">
        <v>185</v>
      </c>
      <c r="AZ521" s="2">
        <v>190</v>
      </c>
      <c r="BA521" s="19">
        <v>195</v>
      </c>
      <c r="BB521" s="2">
        <v>200</v>
      </c>
      <c r="BF521" s="19">
        <v>0</v>
      </c>
      <c r="BG521" s="19">
        <v>5</v>
      </c>
      <c r="BH521" s="19">
        <v>10</v>
      </c>
      <c r="BI521" s="19">
        <v>15</v>
      </c>
      <c r="BJ521" s="19">
        <v>20</v>
      </c>
      <c r="BK521" s="19">
        <v>25</v>
      </c>
      <c r="BL521" s="19">
        <v>30</v>
      </c>
      <c r="BM521" s="19">
        <v>35</v>
      </c>
      <c r="BN521" s="19">
        <v>40</v>
      </c>
      <c r="BO521" s="19">
        <v>45</v>
      </c>
      <c r="BP521" s="19">
        <v>50</v>
      </c>
      <c r="BQ521" s="19">
        <v>55</v>
      </c>
      <c r="BR521" s="19">
        <v>60</v>
      </c>
      <c r="BS521" s="19">
        <v>65</v>
      </c>
      <c r="BT521" s="19">
        <v>70</v>
      </c>
      <c r="BU521" s="19">
        <v>75</v>
      </c>
      <c r="BV521" s="19">
        <v>80</v>
      </c>
      <c r="BW521" s="19">
        <v>85</v>
      </c>
      <c r="BX521" s="19">
        <v>90</v>
      </c>
      <c r="BY521" s="19">
        <v>95</v>
      </c>
      <c r="BZ521" s="19">
        <v>100</v>
      </c>
      <c r="CA521" s="19">
        <v>105</v>
      </c>
      <c r="CB521" s="19">
        <v>110</v>
      </c>
      <c r="CC521" s="19">
        <v>115</v>
      </c>
      <c r="CD521" s="19">
        <v>120</v>
      </c>
      <c r="CE521" s="19">
        <v>125</v>
      </c>
      <c r="CF521" s="19">
        <v>130</v>
      </c>
      <c r="CG521" s="19">
        <v>135</v>
      </c>
      <c r="CH521" s="19">
        <v>140</v>
      </c>
      <c r="CI521" s="19">
        <v>145</v>
      </c>
      <c r="CJ521" s="2">
        <v>150</v>
      </c>
      <c r="CK521" s="19">
        <v>155</v>
      </c>
      <c r="CL521" s="2">
        <v>160</v>
      </c>
      <c r="CM521" s="19">
        <v>165</v>
      </c>
      <c r="CN521" s="2">
        <v>170</v>
      </c>
      <c r="CO521" s="19">
        <v>175</v>
      </c>
      <c r="CP521" s="2">
        <v>180</v>
      </c>
      <c r="CQ521" s="19">
        <v>185</v>
      </c>
      <c r="CR521" s="2">
        <v>190</v>
      </c>
      <c r="CS521" s="19">
        <v>195</v>
      </c>
      <c r="CT521" s="2">
        <v>200</v>
      </c>
    </row>
    <row r="522" spans="1:98" x14ac:dyDescent="0.3">
      <c r="A522" s="100" t="s">
        <v>92</v>
      </c>
      <c r="B522" s="93">
        <v>80</v>
      </c>
      <c r="C522" s="93">
        <v>80</v>
      </c>
      <c r="D522">
        <f>C522-B522+5</f>
        <v>5</v>
      </c>
      <c r="E522" s="4">
        <f>IF(D522&gt;0,100/(D522/5)/100,1)</f>
        <v>1</v>
      </c>
      <c r="F522" s="94" t="s">
        <v>163</v>
      </c>
      <c r="G522" s="94" t="s">
        <v>164</v>
      </c>
      <c r="H522" s="94" t="s">
        <v>173</v>
      </c>
      <c r="I522" s="95" t="s">
        <v>169</v>
      </c>
      <c r="J522" s="3" t="s">
        <v>172</v>
      </c>
      <c r="K522" s="97" t="s">
        <v>174</v>
      </c>
      <c r="L522" s="97" t="s">
        <v>175</v>
      </c>
      <c r="M522" t="s">
        <v>168</v>
      </c>
      <c r="N522" s="4">
        <f t="shared" ref="N522" si="9030">IF(IF(BF521&lt;=$B521,1,M522-$E521)&gt;0,IF(BF521&lt;=$B521,1,M522-$E521),0)</f>
        <v>1</v>
      </c>
      <c r="O522" s="4">
        <f t="shared" ref="O522" si="9031">IF(IF(BG521&lt;=$B521,1,N522-$E521)&gt;0,IF(BG521&lt;=$B521,1,N522-$E521),0)</f>
        <v>1</v>
      </c>
      <c r="P522" s="4">
        <f t="shared" ref="P522" si="9032">IF(IF(BH521&lt;=$B521,1,O522-$E521)&gt;0,IF(BH521&lt;=$B521,1,O522-$E521),0)</f>
        <v>1</v>
      </c>
      <c r="Q522" s="4">
        <f t="shared" ref="Q522" si="9033">IF(IF(BI521&lt;=$B521,1,P522-$E521)&gt;0,IF(BI521&lt;=$B521,1,P522-$E521),0)</f>
        <v>1</v>
      </c>
      <c r="R522" s="4">
        <f t="shared" ref="R522" si="9034">IF(IF(BJ521&lt;=$B521,1,Q522-$E521)&gt;0,IF(BJ521&lt;=$B521,1,Q522-$E521),0)</f>
        <v>1</v>
      </c>
      <c r="S522" s="4">
        <f t="shared" ref="S522" si="9035">IF(IF(BK521&lt;=$B521,1,R522-$E521)&gt;0,IF(BK521&lt;=$B521,1,R522-$E521),0)</f>
        <v>1</v>
      </c>
      <c r="T522" s="4">
        <f t="shared" ref="T522" si="9036">IF(IF(BL521&lt;=$B521,1,S522-$E521)&gt;0,IF(BL521&lt;=$B521,1,S522-$E521),0)</f>
        <v>1</v>
      </c>
      <c r="U522" s="4">
        <f t="shared" ref="U522" si="9037">IF(IF(BM521&lt;=$B521,1,T522-$E521)&gt;0,IF(BM521&lt;=$B521,1,T522-$E521),0)</f>
        <v>1</v>
      </c>
      <c r="V522" s="4">
        <f t="shared" ref="V522" si="9038">IF(IF(BN521&lt;=$B521,1,U522-$E521)&gt;0,IF(BN521&lt;=$B521,1,U522-$E521),0)</f>
        <v>1</v>
      </c>
      <c r="W522" s="4">
        <f t="shared" ref="W522" si="9039">IF(IF(BO521&lt;=$B521,1,V522-$E521)&gt;0,IF(BO521&lt;=$B521,1,V522-$E521),0)</f>
        <v>1</v>
      </c>
      <c r="X522" s="4">
        <f t="shared" ref="X522" si="9040">IF(IF(BP521&lt;=$B521,1,W522-$E521)&gt;0,IF(BP521&lt;=$B521,1,W522-$E521),0)</f>
        <v>1</v>
      </c>
      <c r="Y522" s="4">
        <f t="shared" ref="Y522" si="9041">IF(IF(BQ521&lt;=$B521,1,X522-$E521)&gt;0,IF(BQ521&lt;=$B521,1,X522-$E521),0)</f>
        <v>1</v>
      </c>
      <c r="Z522" s="4">
        <f t="shared" ref="Z522" si="9042">IF(IF(BR521&lt;=$B521,1,Y522-$E521)&gt;0,IF(BR521&lt;=$B521,1,Y522-$E521),0)</f>
        <v>1</v>
      </c>
      <c r="AA522" s="4">
        <f t="shared" ref="AA522" si="9043">IF(IF(BS521&lt;=$B521,1,Z522-$E521)&gt;0,IF(BS521&lt;=$B521,1,Z522-$E521),0)</f>
        <v>1</v>
      </c>
      <c r="AB522" s="4">
        <f t="shared" ref="AB522" si="9044">IF(IF(BT521&lt;=$B521,1,AA522-$E521)&gt;0,IF(BT521&lt;=$B521,1,AA522-$E521),0)</f>
        <v>1</v>
      </c>
      <c r="AC522" s="4">
        <f t="shared" ref="AC522" si="9045">IF(IF(BU521&lt;=$B521,1,AB522-$E521)&gt;0,IF(BU521&lt;=$B521,1,AB522-$E521),0)</f>
        <v>1</v>
      </c>
      <c r="AD522" s="4">
        <f t="shared" ref="AD522" si="9046">IF(IF(BV521&lt;=$B521,1,AC522-$E521)&gt;0,IF(BV521&lt;=$B521,1,AC522-$E521),0)</f>
        <v>1</v>
      </c>
      <c r="AE522" s="4">
        <f t="shared" ref="AE522" si="9047">IF(IF(BW521&lt;=$B521,1,AD522-$E521)&gt;0,IF(BW521&lt;=$B521,1,AD522-$E521),0)</f>
        <v>0</v>
      </c>
      <c r="AF522" s="4">
        <f t="shared" ref="AF522" si="9048">IF(IF(BX521&lt;=$B521,1,AE522-$E521)&gt;0,IF(BX521&lt;=$B521,1,AE522-$E521),0)</f>
        <v>0</v>
      </c>
      <c r="AG522" s="4">
        <f t="shared" ref="AG522" si="9049">IF(IF(BY521&lt;=$B521,1,AF522-$E521)&gt;0,IF(BY521&lt;=$B521,1,AF522-$E521),0)</f>
        <v>0</v>
      </c>
      <c r="AH522" s="4">
        <f t="shared" ref="AH522" si="9050">IF(IF(BZ521&lt;=$B521,1,AG522-$E521)&gt;0,IF(BZ521&lt;=$B521,1,AG522-$E521),0)</f>
        <v>0</v>
      </c>
      <c r="AI522" s="4">
        <f t="shared" ref="AI522" si="9051">IF(IF(CA521&lt;=$B521,1,AH522-$E521)&gt;0,IF(CA521&lt;=$B521,1,AH522-$E521),0)</f>
        <v>0</v>
      </c>
      <c r="AJ522" s="4">
        <f t="shared" ref="AJ522" si="9052">IF(IF(CB521&lt;=$B521,1,AI522-$E521)&gt;0,IF(CB521&lt;=$B521,1,AI522-$E521),0)</f>
        <v>0</v>
      </c>
      <c r="AK522" s="4">
        <f t="shared" ref="AK522" si="9053">IF(IF(CC521&lt;=$B521,1,AJ522-$E521)&gt;0,IF(CC521&lt;=$B521,1,AJ522-$E521),0)</f>
        <v>0</v>
      </c>
      <c r="AL522" s="4">
        <f t="shared" ref="AL522" si="9054">IF(IF(CD521&lt;=$B521,1,AK522-$E521)&gt;0,IF(CD521&lt;=$B521,1,AK522-$E521),0)</f>
        <v>0</v>
      </c>
      <c r="AM522" s="4">
        <f t="shared" ref="AM522" si="9055">IF(IF(CE521&lt;=$B521,1,AL522-$E521)&gt;0,IF(CE521&lt;=$B521,1,AL522-$E521),0)</f>
        <v>0</v>
      </c>
      <c r="AN522" s="4">
        <f t="shared" ref="AN522" si="9056">IF(IF(CF521&lt;=$B521,1,AM522-$E521)&gt;0,IF(CF521&lt;=$B521,1,AM522-$E521),0)</f>
        <v>0</v>
      </c>
      <c r="AO522" s="4">
        <f t="shared" ref="AO522" si="9057">IF(IF(CG521&lt;=$B521,1,AN522-$E521)&gt;0,IF(CG521&lt;=$B521,1,AN522-$E521),0)</f>
        <v>0</v>
      </c>
      <c r="AP522" s="4">
        <f t="shared" ref="AP522" si="9058">IF(IF(CH521&lt;=$B521,1,AO522-$E521)&gt;0,IF(CH521&lt;=$B521,1,AO522-$E521),0)</f>
        <v>0</v>
      </c>
      <c r="AQ522" s="4">
        <f t="shared" ref="AQ522" si="9059">IF(IF(CI521&lt;=$B521,1,AP522-$E521)&gt;0,IF(CI521&lt;=$B521,1,AP522-$E521),0)</f>
        <v>0</v>
      </c>
      <c r="AR522" s="4">
        <f t="shared" ref="AR522" si="9060">IF(IF(CJ521&lt;=$B521,1,AQ522-$E521)&gt;0,IF(CJ521&lt;=$B521,1,AQ522-$E521),0)</f>
        <v>0</v>
      </c>
      <c r="AS522" s="4">
        <f t="shared" ref="AS522" si="9061">IF(IF(CK521&lt;=$B521,1,AR522-$E521)&gt;0,IF(CK521&lt;=$B521,1,AR522-$E521),0)</f>
        <v>0</v>
      </c>
      <c r="AT522" s="4">
        <f t="shared" ref="AT522" si="9062">IF(IF(CL521&lt;=$B521,1,AS522-$E521)&gt;0,IF(CL521&lt;=$B521,1,AS522-$E521),0)</f>
        <v>0</v>
      </c>
      <c r="AU522" s="4">
        <f t="shared" ref="AU522" si="9063">IF(IF(CM521&lt;=$B521,1,AT522-$E521)&gt;0,IF(CM521&lt;=$B521,1,AT522-$E521),0)</f>
        <v>0</v>
      </c>
      <c r="AV522" s="4">
        <f t="shared" ref="AV522" si="9064">IF(IF(CN521&lt;=$B521,1,AU522-$E521)&gt;0,IF(CN521&lt;=$B521,1,AU522-$E521),0)</f>
        <v>0</v>
      </c>
      <c r="AW522" s="4">
        <f t="shared" ref="AW522" si="9065">IF(IF(CO521&lt;=$B521,1,AV522-$E521)&gt;0,IF(CO521&lt;=$B521,1,AV522-$E521),0)</f>
        <v>0</v>
      </c>
      <c r="AX522" s="4">
        <f t="shared" ref="AX522" si="9066">IF(IF(CP521&lt;=$B521,1,AW522-$E521)&gt;0,IF(CP521&lt;=$B521,1,AW522-$E521),0)</f>
        <v>0</v>
      </c>
      <c r="AY522" s="4">
        <f t="shared" ref="AY522" si="9067">IF(IF(CQ521&lt;=$B521,1,AX522-$E521)&gt;0,IF(CQ521&lt;=$B521,1,AX522-$E521),0)</f>
        <v>0</v>
      </c>
      <c r="AZ522" s="4">
        <f t="shared" ref="AZ522" si="9068">IF(IF(CR521&lt;=$B521,1,AY522-$E521)&gt;0,IF(CR521&lt;=$B521,1,AY522-$E521),0)</f>
        <v>0</v>
      </c>
      <c r="BA522" s="4">
        <f t="shared" ref="BA522" si="9069">IF(IF(CS521&lt;=$B521,1,AZ522-$E521)&gt;0,IF(CS521&lt;=$B521,1,AZ522-$E521),0)</f>
        <v>0</v>
      </c>
      <c r="BB522" s="4">
        <f t="shared" ref="BB522" si="9070">IF(IF(CT521&lt;=$B521,1,BA522-$E521)&gt;0,IF(CT521&lt;=$B521,1,BA522-$E521),0)</f>
        <v>0</v>
      </c>
      <c r="BE522" t="s">
        <v>171</v>
      </c>
      <c r="BF522" s="91">
        <f>'Data tilvækstoversigt'!C408*N522</f>
        <v>0</v>
      </c>
      <c r="BG522" s="91">
        <f>'Data tilvækstoversigt'!D408*O522</f>
        <v>2.4504690279013461</v>
      </c>
      <c r="BH522" s="91">
        <f>'Data tilvækstoversigt'!E408*P522</f>
        <v>16.336460186008974</v>
      </c>
      <c r="BI522" s="91">
        <f>'Data tilvækstoversigt'!F408*Q522</f>
        <v>40.841150465022437</v>
      </c>
      <c r="BJ522" s="91">
        <f>'Data tilvækstoversigt'!G408*R522</f>
        <v>81.682300930044875</v>
      </c>
      <c r="BK522" s="91">
        <f>'Data tilvækstoversigt'!H408*S522</f>
        <v>115.3356492976295</v>
      </c>
      <c r="BL522" s="91">
        <f>'Data tilvækstoversigt'!I408*T522</f>
        <v>132.63116747101895</v>
      </c>
      <c r="BM522" s="91">
        <f>'Data tilvækstoversigt'!J408*U522</f>
        <v>154.78886351516371</v>
      </c>
      <c r="BN522" s="91">
        <f>'Data tilvækstoversigt'!K408*V522</f>
        <v>161.35821902788805</v>
      </c>
      <c r="BO522" s="91">
        <f>'Data tilvækstoversigt'!L408*W522</f>
        <v>171.87384605178505</v>
      </c>
      <c r="BP522" s="91">
        <f>'Data tilvækstoversigt'!M408*X522</f>
        <v>197.20655260197478</v>
      </c>
      <c r="BQ522" s="91">
        <f>'Data tilvækstoversigt'!N408*Y522</f>
        <v>215.63838345696442</v>
      </c>
      <c r="BR522" s="91">
        <f>'Data tilvækstoversigt'!O408*Z522</f>
        <v>225.89810814858728</v>
      </c>
      <c r="BS522" s="91">
        <f>'Data tilvækstoversigt'!P408*AA522</f>
        <v>221.2486490013257</v>
      </c>
      <c r="BT522" s="91">
        <f>'Data tilvækstoversigt'!Q408*AB522</f>
        <v>240.02832090654741</v>
      </c>
      <c r="BU522" s="91">
        <f>'Data tilvækstoversigt'!R408*AC522</f>
        <v>253.80041409164713</v>
      </c>
      <c r="BV522" s="91">
        <f>'Data tilvækstoversigt'!S408*AD522</f>
        <v>261.15881653587599</v>
      </c>
      <c r="BW522" s="91">
        <f>'Data tilvækstoversigt'!T408*AE522</f>
        <v>0</v>
      </c>
      <c r="BX522" s="91">
        <f>'Data tilvækstoversigt'!U408*AF522</f>
        <v>0</v>
      </c>
      <c r="BY522" s="91">
        <f>'Data tilvækstoversigt'!V408*AG522</f>
        <v>0</v>
      </c>
      <c r="BZ522" s="91">
        <f>'Data tilvækstoversigt'!W408*AH522</f>
        <v>0</v>
      </c>
      <c r="CA522" s="91">
        <f>'Data tilvækstoversigt'!X408*AI522</f>
        <v>0</v>
      </c>
      <c r="CB522" s="91">
        <f>'Data tilvækstoversigt'!Y408*AJ522</f>
        <v>0</v>
      </c>
      <c r="CC522" s="91">
        <f>'Data tilvækstoversigt'!Z408*AK522</f>
        <v>0</v>
      </c>
      <c r="CD522" s="91">
        <f>'Data tilvækstoversigt'!AA408*AL522</f>
        <v>0</v>
      </c>
      <c r="CE522" s="91">
        <f>'Data tilvækstoversigt'!AB408*AM522</f>
        <v>0</v>
      </c>
      <c r="CF522" s="91">
        <f>'Data tilvækstoversigt'!AC408*AN522</f>
        <v>0</v>
      </c>
      <c r="CG522" s="91">
        <f>'Data tilvækstoversigt'!AD408*AO522</f>
        <v>0</v>
      </c>
      <c r="CH522" s="91">
        <f>'Data tilvækstoversigt'!AE408*AP522</f>
        <v>0</v>
      </c>
      <c r="CI522" s="91">
        <f>'Data tilvækstoversigt'!AF408*AQ522</f>
        <v>0</v>
      </c>
      <c r="CJ522" s="91">
        <f>'Data tilvækstoversigt'!AG408*AR522</f>
        <v>0</v>
      </c>
      <c r="CK522" s="91">
        <f>'Data tilvækstoversigt'!AH408*AS522</f>
        <v>0</v>
      </c>
      <c r="CL522" s="91">
        <f>'Data tilvækstoversigt'!AI408*AT522</f>
        <v>0</v>
      </c>
      <c r="CM522" s="91">
        <f>'Data tilvækstoversigt'!AJ408*AU522</f>
        <v>0</v>
      </c>
      <c r="CN522" s="91">
        <f>'Data tilvækstoversigt'!AK408*AV522</f>
        <v>0</v>
      </c>
      <c r="CO522" s="91">
        <f>'Data tilvækstoversigt'!AL408*AW522</f>
        <v>0</v>
      </c>
      <c r="CP522" s="91">
        <f>'Data tilvækstoversigt'!AM408*AX522</f>
        <v>0</v>
      </c>
      <c r="CQ522" s="91">
        <f>'Data tilvækstoversigt'!AN408*AY522</f>
        <v>0</v>
      </c>
      <c r="CR522" s="91">
        <f>'Data tilvækstoversigt'!AO408*AZ522</f>
        <v>0</v>
      </c>
      <c r="CS522" s="91">
        <f>'Data tilvækstoversigt'!AP408*BA522</f>
        <v>0</v>
      </c>
      <c r="CT522" s="91">
        <f>'Data tilvækstoversigt'!AQ408*BB522</f>
        <v>0</v>
      </c>
    </row>
    <row r="523" spans="1:98" x14ac:dyDescent="0.3">
      <c r="F523" s="92">
        <f>B522</f>
        <v>80</v>
      </c>
      <c r="G523" s="92">
        <f>C522</f>
        <v>80</v>
      </c>
      <c r="H523" s="4">
        <f>E522</f>
        <v>1</v>
      </c>
      <c r="I523">
        <v>0</v>
      </c>
      <c r="J523" s="48">
        <f>IF(AND(I523&gt;=F523,I523&lt;=G523+1),H523,0)</f>
        <v>0</v>
      </c>
      <c r="K523" s="48">
        <f>IF(IF(AND(I523&gt;=(F523*2),I523&lt;=G523+F523+(G523-F523+5)+1),((H523)^2)*(I524-F523*2)/5,0)&lt;=H523,IF(AND(I523&gt;=(F523*2),I523&lt;=G523+F523+(G523-F523+5)+1),((H523)^2)*(I524-F523*2)/5,0),(K522-H523^2))</f>
        <v>0</v>
      </c>
      <c r="L523" s="98">
        <f>IF(IF(AND(I523&gt;=(F523*3),I523&lt;=G523+F523+F523+(G523-F523+5)+1),((H523)^3)*(I524-F523*3)/5,0)&lt;=H523,IF(AND(I523&gt;=(F523*3),I523&lt;=G523+F523+F523+(G523-F523+5)+1),((H523)^3)*(I524-F523*3)/5,0),(L522-H523^3))</f>
        <v>0</v>
      </c>
      <c r="M523" s="96"/>
      <c r="N523" s="48">
        <f>$J523+$K523+$L523</f>
        <v>0</v>
      </c>
      <c r="O523" s="48">
        <f t="shared" ref="O523:BB529" si="9071">$J523+$K523+$L523</f>
        <v>0</v>
      </c>
      <c r="P523" s="48">
        <f t="shared" si="9071"/>
        <v>0</v>
      </c>
      <c r="Q523" s="48">
        <f t="shared" si="9071"/>
        <v>0</v>
      </c>
      <c r="R523" s="48">
        <f t="shared" si="9071"/>
        <v>0</v>
      </c>
      <c r="S523" s="48">
        <f t="shared" si="9071"/>
        <v>0</v>
      </c>
      <c r="T523" s="48">
        <f t="shared" si="9071"/>
        <v>0</v>
      </c>
      <c r="U523" s="48">
        <f t="shared" si="9071"/>
        <v>0</v>
      </c>
      <c r="V523" s="48">
        <f t="shared" si="9071"/>
        <v>0</v>
      </c>
      <c r="W523" s="48">
        <f t="shared" si="9071"/>
        <v>0</v>
      </c>
      <c r="X523" s="48">
        <f t="shared" si="9071"/>
        <v>0</v>
      </c>
      <c r="Y523" s="48">
        <f t="shared" si="9071"/>
        <v>0</v>
      </c>
      <c r="Z523" s="48">
        <f t="shared" si="9071"/>
        <v>0</v>
      </c>
      <c r="AA523" s="48">
        <f t="shared" si="9071"/>
        <v>0</v>
      </c>
      <c r="AB523" s="48">
        <f t="shared" si="9071"/>
        <v>0</v>
      </c>
      <c r="AC523" s="48">
        <f t="shared" si="9071"/>
        <v>0</v>
      </c>
      <c r="AD523" s="48">
        <f t="shared" si="9071"/>
        <v>0</v>
      </c>
      <c r="AE523" s="48">
        <f t="shared" si="9071"/>
        <v>0</v>
      </c>
      <c r="AF523" s="48">
        <f t="shared" si="9071"/>
        <v>0</v>
      </c>
      <c r="AG523" s="48">
        <f t="shared" si="9071"/>
        <v>0</v>
      </c>
      <c r="AH523" s="48">
        <f t="shared" si="9071"/>
        <v>0</v>
      </c>
      <c r="AI523" s="48">
        <f t="shared" si="9071"/>
        <v>0</v>
      </c>
      <c r="AJ523" s="48">
        <f t="shared" si="9071"/>
        <v>0</v>
      </c>
      <c r="AK523" s="48">
        <f t="shared" si="9071"/>
        <v>0</v>
      </c>
      <c r="AL523" s="48">
        <f t="shared" si="9071"/>
        <v>0</v>
      </c>
      <c r="AM523" s="48">
        <f t="shared" si="9071"/>
        <v>0</v>
      </c>
      <c r="AN523" s="48">
        <f t="shared" si="9071"/>
        <v>0</v>
      </c>
      <c r="AO523" s="48">
        <f t="shared" si="9071"/>
        <v>0</v>
      </c>
      <c r="AP523" s="48">
        <f t="shared" si="9071"/>
        <v>0</v>
      </c>
      <c r="AQ523" s="48">
        <f t="shared" si="9071"/>
        <v>0</v>
      </c>
      <c r="AR523" s="48">
        <f t="shared" si="9071"/>
        <v>0</v>
      </c>
      <c r="AS523" s="48">
        <f t="shared" si="9071"/>
        <v>0</v>
      </c>
      <c r="AT523" s="48">
        <f t="shared" si="9071"/>
        <v>0</v>
      </c>
      <c r="AU523" s="48">
        <f t="shared" si="9071"/>
        <v>0</v>
      </c>
      <c r="AV523" s="48">
        <f t="shared" si="9071"/>
        <v>0</v>
      </c>
      <c r="AW523" s="48">
        <f t="shared" si="9071"/>
        <v>0</v>
      </c>
      <c r="AX523" s="48">
        <f t="shared" si="9071"/>
        <v>0</v>
      </c>
      <c r="AY523" s="48">
        <f t="shared" si="9071"/>
        <v>0</v>
      </c>
      <c r="AZ523" s="48">
        <f t="shared" si="9071"/>
        <v>0</v>
      </c>
      <c r="BA523" s="48">
        <f t="shared" si="9071"/>
        <v>0</v>
      </c>
      <c r="BB523" s="48">
        <f t="shared" si="9071"/>
        <v>0</v>
      </c>
      <c r="BC523" s="48"/>
      <c r="BE523" t="s">
        <v>177</v>
      </c>
      <c r="BF523">
        <f>BF522*N523</f>
        <v>0</v>
      </c>
      <c r="BG523">
        <f t="shared" ref="BG523" si="9072">BG522*O523</f>
        <v>0</v>
      </c>
      <c r="BH523">
        <f t="shared" ref="BH523" si="9073">BH522*P523</f>
        <v>0</v>
      </c>
      <c r="BI523">
        <f t="shared" ref="BI523" si="9074">BI522*Q523</f>
        <v>0</v>
      </c>
      <c r="BJ523">
        <f t="shared" ref="BJ523" si="9075">BJ522*R523</f>
        <v>0</v>
      </c>
      <c r="BK523">
        <f t="shared" ref="BK523" si="9076">BK522*S523</f>
        <v>0</v>
      </c>
      <c r="BL523">
        <f t="shared" ref="BL523" si="9077">BL522*T523</f>
        <v>0</v>
      </c>
      <c r="BM523">
        <f t="shared" ref="BM523" si="9078">BM522*U523</f>
        <v>0</v>
      </c>
      <c r="BN523">
        <f t="shared" ref="BN523" si="9079">BN522*V523</f>
        <v>0</v>
      </c>
      <c r="BO523">
        <f t="shared" ref="BO523" si="9080">BO522*W523</f>
        <v>0</v>
      </c>
      <c r="BP523">
        <f t="shared" ref="BP523" si="9081">BP522*X523</f>
        <v>0</v>
      </c>
      <c r="BQ523">
        <f t="shared" ref="BQ523" si="9082">BQ522*Y523</f>
        <v>0</v>
      </c>
      <c r="BR523">
        <f t="shared" ref="BR523" si="9083">BR522*Z523</f>
        <v>0</v>
      </c>
      <c r="BS523">
        <f t="shared" ref="BS523" si="9084">BS522*AA523</f>
        <v>0</v>
      </c>
      <c r="BT523">
        <f t="shared" ref="BT523" si="9085">BT522*AB523</f>
        <v>0</v>
      </c>
      <c r="BU523">
        <f t="shared" ref="BU523" si="9086">BU522*AC523</f>
        <v>0</v>
      </c>
      <c r="BV523">
        <f t="shared" ref="BV523" si="9087">BV522*AD523</f>
        <v>0</v>
      </c>
      <c r="BW523">
        <f t="shared" ref="BW523" si="9088">BW522*AE523</f>
        <v>0</v>
      </c>
      <c r="BX523">
        <f t="shared" ref="BX523" si="9089">BX522*AF523</f>
        <v>0</v>
      </c>
      <c r="BY523">
        <f t="shared" ref="BY523" si="9090">BY522*AG523</f>
        <v>0</v>
      </c>
      <c r="BZ523">
        <f t="shared" ref="BZ523" si="9091">BZ522*AH523</f>
        <v>0</v>
      </c>
      <c r="CA523">
        <f t="shared" ref="CA523" si="9092">CA522*AI523</f>
        <v>0</v>
      </c>
      <c r="CB523">
        <f t="shared" ref="CB523" si="9093">CB522*AJ523</f>
        <v>0</v>
      </c>
      <c r="CC523">
        <f t="shared" ref="CC523" si="9094">CC522*AK523</f>
        <v>0</v>
      </c>
      <c r="CD523">
        <f t="shared" ref="CD523" si="9095">CD522*AL523</f>
        <v>0</v>
      </c>
      <c r="CE523">
        <f t="shared" ref="CE523" si="9096">CE522*AM523</f>
        <v>0</v>
      </c>
      <c r="CF523">
        <f t="shared" ref="CF523" si="9097">CF522*AN523</f>
        <v>0</v>
      </c>
      <c r="CG523">
        <f t="shared" ref="CG523" si="9098">CG522*AO523</f>
        <v>0</v>
      </c>
      <c r="CH523">
        <f t="shared" ref="CH523" si="9099">CH522*AP523</f>
        <v>0</v>
      </c>
      <c r="CI523">
        <f t="shared" ref="CI523" si="9100">CI522*AQ523</f>
        <v>0</v>
      </c>
      <c r="CJ523">
        <f t="shared" ref="CJ523" si="9101">CJ522*AR523</f>
        <v>0</v>
      </c>
      <c r="CK523">
        <f t="shared" ref="CK523" si="9102">CK522*AS523</f>
        <v>0</v>
      </c>
      <c r="CL523">
        <f t="shared" ref="CL523" si="9103">CL522*AT523</f>
        <v>0</v>
      </c>
      <c r="CM523">
        <f t="shared" ref="CM523" si="9104">CM522*AU523</f>
        <v>0</v>
      </c>
      <c r="CN523">
        <f t="shared" ref="CN523" si="9105">CN522*AV523</f>
        <v>0</v>
      </c>
      <c r="CO523">
        <f t="shared" ref="CO523" si="9106">CO522*AW523</f>
        <v>0</v>
      </c>
      <c r="CP523">
        <f t="shared" ref="CP523" si="9107">CP522*AX523</f>
        <v>0</v>
      </c>
      <c r="CQ523">
        <f t="shared" ref="CQ523" si="9108">CQ522*AY523</f>
        <v>0</v>
      </c>
      <c r="CR523">
        <f t="shared" ref="CR523" si="9109">CR522*AZ523</f>
        <v>0</v>
      </c>
      <c r="CS523">
        <f t="shared" ref="CS523" si="9110">CS522*BA523</f>
        <v>0</v>
      </c>
      <c r="CT523">
        <f t="shared" ref="CT523" si="9111">CT522*BB523</f>
        <v>0</v>
      </c>
    </row>
    <row r="524" spans="1:98" x14ac:dyDescent="0.3">
      <c r="F524" s="91">
        <f>F523</f>
        <v>80</v>
      </c>
      <c r="G524" s="91">
        <f>G523</f>
        <v>80</v>
      </c>
      <c r="H524" s="4">
        <f>H523</f>
        <v>1</v>
      </c>
      <c r="I524">
        <v>5</v>
      </c>
      <c r="J524" s="48">
        <f t="shared" ref="J524:J563" si="9112">IF(AND(I524&gt;=F524,I524&lt;=G524+1),H524,0)</f>
        <v>0</v>
      </c>
      <c r="K524" s="48">
        <f t="shared" ref="K524:K529" si="9113">IF(IF(AND(I524&gt;=(F524*2),I524&lt;=G524+F524+(G524-F524+5)+1),((H524)^2)*(I525-F524*2)/5,0)&lt;=H524,IF(AND(I524&gt;=(F524*2),I524&lt;=G524+F524+(G524-F524+5)+1),((H524)^2)*(I525-F524*2)/5,0),(K523-H524^2))</f>
        <v>0</v>
      </c>
      <c r="L524" s="98">
        <f t="shared" ref="L524:L563" si="9114">IF(IF(AND(I524&gt;=(F524*3),I524&lt;=G524+F524+F524+(G524-F524+5)+1),((H524)^3)*(I525-F524*3)/5,0)&lt;=H524,IF(AND(I524&gt;=(F524*3),I524&lt;=G524+F524+F524+(G524-F524+5)+1),((H524)^3)*(I525-F524*3)/5,0),(L523-H524^3))</f>
        <v>0</v>
      </c>
      <c r="M524" s="48"/>
      <c r="N524" s="48"/>
      <c r="O524" s="48">
        <f>$J524+$K524+$L524</f>
        <v>0</v>
      </c>
      <c r="P524" s="48">
        <f t="shared" si="9071"/>
        <v>0</v>
      </c>
      <c r="Q524" s="48">
        <f t="shared" si="9071"/>
        <v>0</v>
      </c>
      <c r="R524" s="48">
        <f t="shared" si="9071"/>
        <v>0</v>
      </c>
      <c r="S524" s="48">
        <f t="shared" si="9071"/>
        <v>0</v>
      </c>
      <c r="T524" s="48">
        <f t="shared" si="9071"/>
        <v>0</v>
      </c>
      <c r="U524" s="48">
        <f t="shared" si="9071"/>
        <v>0</v>
      </c>
      <c r="V524" s="48">
        <f t="shared" si="9071"/>
        <v>0</v>
      </c>
      <c r="W524" s="48">
        <f t="shared" si="9071"/>
        <v>0</v>
      </c>
      <c r="X524" s="48">
        <f t="shared" si="9071"/>
        <v>0</v>
      </c>
      <c r="Y524" s="48">
        <f t="shared" si="9071"/>
        <v>0</v>
      </c>
      <c r="Z524" s="48">
        <f t="shared" si="9071"/>
        <v>0</v>
      </c>
      <c r="AA524" s="48">
        <f t="shared" si="9071"/>
        <v>0</v>
      </c>
      <c r="AB524" s="48">
        <f t="shared" si="9071"/>
        <v>0</v>
      </c>
      <c r="AC524" s="48">
        <f t="shared" si="9071"/>
        <v>0</v>
      </c>
      <c r="AD524" s="48">
        <f t="shared" si="9071"/>
        <v>0</v>
      </c>
      <c r="AE524" s="48">
        <f t="shared" si="9071"/>
        <v>0</v>
      </c>
      <c r="AF524" s="48">
        <f t="shared" si="9071"/>
        <v>0</v>
      </c>
      <c r="AG524" s="48">
        <f t="shared" si="9071"/>
        <v>0</v>
      </c>
      <c r="AH524" s="48">
        <f t="shared" si="9071"/>
        <v>0</v>
      </c>
      <c r="AI524" s="48">
        <f t="shared" si="9071"/>
        <v>0</v>
      </c>
      <c r="AJ524" s="48">
        <f t="shared" si="9071"/>
        <v>0</v>
      </c>
      <c r="AK524" s="48">
        <f t="shared" si="9071"/>
        <v>0</v>
      </c>
      <c r="AL524" s="48">
        <f t="shared" si="9071"/>
        <v>0</v>
      </c>
      <c r="AM524" s="48">
        <f t="shared" si="9071"/>
        <v>0</v>
      </c>
      <c r="AN524" s="48">
        <f t="shared" si="9071"/>
        <v>0</v>
      </c>
      <c r="AO524" s="48">
        <f t="shared" si="9071"/>
        <v>0</v>
      </c>
      <c r="AP524" s="48">
        <f t="shared" si="9071"/>
        <v>0</v>
      </c>
      <c r="AQ524" s="48">
        <f t="shared" si="9071"/>
        <v>0</v>
      </c>
      <c r="AR524" s="48">
        <f t="shared" si="9071"/>
        <v>0</v>
      </c>
      <c r="AS524" s="48">
        <f t="shared" si="9071"/>
        <v>0</v>
      </c>
      <c r="AT524" s="48">
        <f t="shared" si="9071"/>
        <v>0</v>
      </c>
      <c r="AU524" s="48">
        <f t="shared" si="9071"/>
        <v>0</v>
      </c>
      <c r="AV524" s="48">
        <f t="shared" si="9071"/>
        <v>0</v>
      </c>
      <c r="AW524" s="48">
        <f t="shared" si="9071"/>
        <v>0</v>
      </c>
      <c r="AX524" s="48">
        <f t="shared" si="9071"/>
        <v>0</v>
      </c>
      <c r="AY524" s="48">
        <f t="shared" si="9071"/>
        <v>0</v>
      </c>
      <c r="AZ524" s="48">
        <f t="shared" si="9071"/>
        <v>0</v>
      </c>
      <c r="BA524" s="48">
        <f t="shared" si="9071"/>
        <v>0</v>
      </c>
      <c r="BB524" s="48">
        <f t="shared" si="9071"/>
        <v>0</v>
      </c>
      <c r="BC524" s="48"/>
      <c r="BE524" t="s">
        <v>178</v>
      </c>
      <c r="BG524">
        <f>BF522*O524</f>
        <v>0</v>
      </c>
      <c r="BH524">
        <f t="shared" ref="BH524" si="9115">BG522*P524</f>
        <v>0</v>
      </c>
      <c r="BI524">
        <f t="shared" ref="BI524" si="9116">BH522*Q524</f>
        <v>0</v>
      </c>
      <c r="BJ524">
        <f t="shared" ref="BJ524" si="9117">BI522*R524</f>
        <v>0</v>
      </c>
      <c r="BK524">
        <f t="shared" ref="BK524" si="9118">BJ522*S524</f>
        <v>0</v>
      </c>
      <c r="BL524">
        <f t="shared" ref="BL524" si="9119">BK522*T524</f>
        <v>0</v>
      </c>
      <c r="BM524">
        <f t="shared" ref="BM524" si="9120">BL522*U524</f>
        <v>0</v>
      </c>
      <c r="BN524">
        <f t="shared" ref="BN524" si="9121">BM522*V524</f>
        <v>0</v>
      </c>
      <c r="BO524">
        <f t="shared" ref="BO524" si="9122">BN522*W524</f>
        <v>0</v>
      </c>
      <c r="BP524">
        <f t="shared" ref="BP524" si="9123">BO522*X524</f>
        <v>0</v>
      </c>
      <c r="BQ524">
        <f t="shared" ref="BQ524" si="9124">BP522*Y524</f>
        <v>0</v>
      </c>
      <c r="BR524">
        <f t="shared" ref="BR524" si="9125">BQ522*Z524</f>
        <v>0</v>
      </c>
      <c r="BS524">
        <f t="shared" ref="BS524" si="9126">BR522*AA524</f>
        <v>0</v>
      </c>
      <c r="BT524">
        <f t="shared" ref="BT524" si="9127">BS522*AB524</f>
        <v>0</v>
      </c>
      <c r="BU524">
        <f t="shared" ref="BU524" si="9128">BT522*AC524</f>
        <v>0</v>
      </c>
      <c r="BV524">
        <f t="shared" ref="BV524" si="9129">BU522*AD524</f>
        <v>0</v>
      </c>
      <c r="BW524">
        <f t="shared" ref="BW524" si="9130">BV522*AE524</f>
        <v>0</v>
      </c>
      <c r="BX524">
        <f t="shared" ref="BX524" si="9131">BW522*AF524</f>
        <v>0</v>
      </c>
      <c r="BY524">
        <f t="shared" ref="BY524" si="9132">BX522*AG524</f>
        <v>0</v>
      </c>
      <c r="BZ524">
        <f t="shared" ref="BZ524" si="9133">BY522*AH524</f>
        <v>0</v>
      </c>
      <c r="CA524">
        <f t="shared" ref="CA524" si="9134">BZ522*AI524</f>
        <v>0</v>
      </c>
      <c r="CB524">
        <f t="shared" ref="CB524" si="9135">CA522*AJ524</f>
        <v>0</v>
      </c>
      <c r="CC524">
        <f t="shared" ref="CC524" si="9136">CB522*AK524</f>
        <v>0</v>
      </c>
      <c r="CD524">
        <f t="shared" ref="CD524" si="9137">CC522*AL524</f>
        <v>0</v>
      </c>
      <c r="CE524">
        <f t="shared" ref="CE524" si="9138">CD522*AM524</f>
        <v>0</v>
      </c>
      <c r="CF524">
        <f t="shared" ref="CF524" si="9139">CE522*AN524</f>
        <v>0</v>
      </c>
      <c r="CG524">
        <f t="shared" ref="CG524" si="9140">CF522*AO524</f>
        <v>0</v>
      </c>
      <c r="CH524">
        <f t="shared" ref="CH524" si="9141">CG522*AP524</f>
        <v>0</v>
      </c>
      <c r="CI524">
        <f t="shared" ref="CI524" si="9142">CH522*AQ524</f>
        <v>0</v>
      </c>
      <c r="CJ524">
        <f t="shared" ref="CJ524" si="9143">CI522*AR524</f>
        <v>0</v>
      </c>
      <c r="CK524">
        <f t="shared" ref="CK524" si="9144">CJ522*AS524</f>
        <v>0</v>
      </c>
      <c r="CL524">
        <f t="shared" ref="CL524" si="9145">CK522*AT524</f>
        <v>0</v>
      </c>
      <c r="CM524">
        <f t="shared" ref="CM524" si="9146">CL522*AU524</f>
        <v>0</v>
      </c>
      <c r="CN524">
        <f t="shared" ref="CN524" si="9147">CM522*AV524</f>
        <v>0</v>
      </c>
      <c r="CO524">
        <f t="shared" ref="CO524" si="9148">CN522*AW524</f>
        <v>0</v>
      </c>
      <c r="CP524">
        <f t="shared" ref="CP524" si="9149">CO522*AX524</f>
        <v>0</v>
      </c>
      <c r="CQ524">
        <f t="shared" ref="CQ524" si="9150">CP522*AY524</f>
        <v>0</v>
      </c>
      <c r="CR524">
        <f t="shared" ref="CR524" si="9151">CQ522*AZ524</f>
        <v>0</v>
      </c>
      <c r="CS524">
        <f t="shared" ref="CS524" si="9152">CR522*BA524</f>
        <v>0</v>
      </c>
      <c r="CT524">
        <f t="shared" ref="CT524" si="9153">CS522*BB524</f>
        <v>0</v>
      </c>
    </row>
    <row r="525" spans="1:98" x14ac:dyDescent="0.3">
      <c r="E525" s="4"/>
      <c r="F525" s="91">
        <f t="shared" ref="F525:H525" si="9154">F524</f>
        <v>80</v>
      </c>
      <c r="G525" s="91">
        <f t="shared" si="9154"/>
        <v>80</v>
      </c>
      <c r="H525" s="4">
        <f t="shared" si="9154"/>
        <v>1</v>
      </c>
      <c r="I525">
        <v>10</v>
      </c>
      <c r="J525" s="48">
        <f t="shared" si="9112"/>
        <v>0</v>
      </c>
      <c r="K525" s="48">
        <f t="shared" si="9113"/>
        <v>0</v>
      </c>
      <c r="L525" s="98">
        <f t="shared" si="9114"/>
        <v>0</v>
      </c>
      <c r="M525" s="48"/>
      <c r="N525" s="48"/>
      <c r="O525" s="48"/>
      <c r="P525" s="48">
        <f>$J525+$K525+$L525</f>
        <v>0</v>
      </c>
      <c r="Q525" s="48">
        <f t="shared" si="9071"/>
        <v>0</v>
      </c>
      <c r="R525" s="48">
        <f t="shared" si="9071"/>
        <v>0</v>
      </c>
      <c r="S525" s="48">
        <f t="shared" si="9071"/>
        <v>0</v>
      </c>
      <c r="T525" s="48">
        <f t="shared" si="9071"/>
        <v>0</v>
      </c>
      <c r="U525" s="48">
        <f t="shared" si="9071"/>
        <v>0</v>
      </c>
      <c r="V525" s="48">
        <f t="shared" si="9071"/>
        <v>0</v>
      </c>
      <c r="W525" s="48">
        <f t="shared" si="9071"/>
        <v>0</v>
      </c>
      <c r="X525" s="48">
        <f t="shared" si="9071"/>
        <v>0</v>
      </c>
      <c r="Y525" s="48">
        <f t="shared" si="9071"/>
        <v>0</v>
      </c>
      <c r="Z525" s="48">
        <f t="shared" si="9071"/>
        <v>0</v>
      </c>
      <c r="AA525" s="48">
        <f t="shared" si="9071"/>
        <v>0</v>
      </c>
      <c r="AB525" s="48">
        <f t="shared" si="9071"/>
        <v>0</v>
      </c>
      <c r="AC525" s="48">
        <f t="shared" si="9071"/>
        <v>0</v>
      </c>
      <c r="AD525" s="48">
        <f t="shared" si="9071"/>
        <v>0</v>
      </c>
      <c r="AE525" s="48">
        <f t="shared" si="9071"/>
        <v>0</v>
      </c>
      <c r="AF525" s="48">
        <f t="shared" si="9071"/>
        <v>0</v>
      </c>
      <c r="AG525" s="48">
        <f t="shared" si="9071"/>
        <v>0</v>
      </c>
      <c r="AH525" s="48">
        <f t="shared" si="9071"/>
        <v>0</v>
      </c>
      <c r="AI525" s="48">
        <f t="shared" si="9071"/>
        <v>0</v>
      </c>
      <c r="AJ525" s="48">
        <f t="shared" si="9071"/>
        <v>0</v>
      </c>
      <c r="AK525" s="48">
        <f t="shared" si="9071"/>
        <v>0</v>
      </c>
      <c r="AL525" s="48">
        <f t="shared" si="9071"/>
        <v>0</v>
      </c>
      <c r="AM525" s="48">
        <f t="shared" si="9071"/>
        <v>0</v>
      </c>
      <c r="AN525" s="48">
        <f t="shared" si="9071"/>
        <v>0</v>
      </c>
      <c r="AO525" s="48">
        <f t="shared" si="9071"/>
        <v>0</v>
      </c>
      <c r="AP525" s="48">
        <f t="shared" si="9071"/>
        <v>0</v>
      </c>
      <c r="AQ525" s="48">
        <f t="shared" si="9071"/>
        <v>0</v>
      </c>
      <c r="AR525" s="48">
        <f t="shared" si="9071"/>
        <v>0</v>
      </c>
      <c r="AS525" s="48">
        <f t="shared" si="9071"/>
        <v>0</v>
      </c>
      <c r="AT525" s="48">
        <f t="shared" si="9071"/>
        <v>0</v>
      </c>
      <c r="AU525" s="48">
        <f t="shared" si="9071"/>
        <v>0</v>
      </c>
      <c r="AV525" s="48">
        <f t="shared" si="9071"/>
        <v>0</v>
      </c>
      <c r="AW525" s="48">
        <f t="shared" si="9071"/>
        <v>0</v>
      </c>
      <c r="AX525" s="48">
        <f t="shared" si="9071"/>
        <v>0</v>
      </c>
      <c r="AY525" s="48">
        <f t="shared" si="9071"/>
        <v>0</v>
      </c>
      <c r="AZ525" s="48">
        <f t="shared" si="9071"/>
        <v>0</v>
      </c>
      <c r="BA525" s="48">
        <f t="shared" si="9071"/>
        <v>0</v>
      </c>
      <c r="BB525" s="48">
        <f t="shared" si="9071"/>
        <v>0</v>
      </c>
      <c r="BC525" s="48"/>
      <c r="BE525" t="s">
        <v>179</v>
      </c>
      <c r="BH525">
        <f>BF522*P525</f>
        <v>0</v>
      </c>
      <c r="BI525">
        <f t="shared" ref="BI525" si="9155">BG522*Q525</f>
        <v>0</v>
      </c>
      <c r="BJ525">
        <f t="shared" ref="BJ525" si="9156">BH522*R525</f>
        <v>0</v>
      </c>
      <c r="BK525">
        <f t="shared" ref="BK525" si="9157">BI522*S525</f>
        <v>0</v>
      </c>
      <c r="BL525">
        <f t="shared" ref="BL525" si="9158">BJ522*T525</f>
        <v>0</v>
      </c>
      <c r="BM525">
        <f t="shared" ref="BM525" si="9159">BK522*U525</f>
        <v>0</v>
      </c>
      <c r="BN525">
        <f t="shared" ref="BN525" si="9160">BL522*V525</f>
        <v>0</v>
      </c>
      <c r="BO525">
        <f t="shared" ref="BO525" si="9161">BM522*W525</f>
        <v>0</v>
      </c>
      <c r="BP525">
        <f t="shared" ref="BP525" si="9162">BN522*X525</f>
        <v>0</v>
      </c>
      <c r="BQ525">
        <f t="shared" ref="BQ525" si="9163">BO522*Y525</f>
        <v>0</v>
      </c>
      <c r="BR525">
        <f t="shared" ref="BR525" si="9164">BP522*Z525</f>
        <v>0</v>
      </c>
      <c r="BS525">
        <f t="shared" ref="BS525" si="9165">BQ522*AA525</f>
        <v>0</v>
      </c>
      <c r="BT525">
        <f t="shared" ref="BT525" si="9166">BR522*AB525</f>
        <v>0</v>
      </c>
      <c r="BU525">
        <f t="shared" ref="BU525" si="9167">BS522*AC525</f>
        <v>0</v>
      </c>
      <c r="BV525">
        <f t="shared" ref="BV525" si="9168">BT522*AD525</f>
        <v>0</v>
      </c>
      <c r="BW525">
        <f t="shared" ref="BW525" si="9169">BU522*AE525</f>
        <v>0</v>
      </c>
      <c r="BX525">
        <f t="shared" ref="BX525" si="9170">BV522*AF525</f>
        <v>0</v>
      </c>
      <c r="BY525">
        <f t="shared" ref="BY525" si="9171">BW522*AG525</f>
        <v>0</v>
      </c>
      <c r="BZ525">
        <f t="shared" ref="BZ525" si="9172">BX522*AH525</f>
        <v>0</v>
      </c>
      <c r="CA525">
        <f t="shared" ref="CA525" si="9173">BY522*AI525</f>
        <v>0</v>
      </c>
      <c r="CB525">
        <f t="shared" ref="CB525" si="9174">BZ522*AJ525</f>
        <v>0</v>
      </c>
      <c r="CC525">
        <f t="shared" ref="CC525" si="9175">CA522*AK525</f>
        <v>0</v>
      </c>
      <c r="CD525">
        <f t="shared" ref="CD525" si="9176">CB522*AL525</f>
        <v>0</v>
      </c>
      <c r="CE525">
        <f t="shared" ref="CE525" si="9177">CC522*AM525</f>
        <v>0</v>
      </c>
      <c r="CF525">
        <f t="shared" ref="CF525" si="9178">CD522*AN525</f>
        <v>0</v>
      </c>
      <c r="CG525">
        <f t="shared" ref="CG525" si="9179">CE522*AO525</f>
        <v>0</v>
      </c>
      <c r="CH525">
        <f t="shared" ref="CH525" si="9180">CF522*AP525</f>
        <v>0</v>
      </c>
      <c r="CI525">
        <f t="shared" ref="CI525" si="9181">CG522*AQ525</f>
        <v>0</v>
      </c>
      <c r="CJ525">
        <f t="shared" ref="CJ525" si="9182">CH522*AR525</f>
        <v>0</v>
      </c>
      <c r="CK525">
        <f t="shared" ref="CK525" si="9183">CI522*AS525</f>
        <v>0</v>
      </c>
      <c r="CL525">
        <f t="shared" ref="CL525" si="9184">CJ522*AT525</f>
        <v>0</v>
      </c>
      <c r="CM525">
        <f t="shared" ref="CM525" si="9185">CK522*AU525</f>
        <v>0</v>
      </c>
      <c r="CN525">
        <f t="shared" ref="CN525" si="9186">CL522*AV525</f>
        <v>0</v>
      </c>
      <c r="CO525">
        <f t="shared" ref="CO525" si="9187">CM522*AW525</f>
        <v>0</v>
      </c>
      <c r="CP525">
        <f t="shared" ref="CP525" si="9188">CN522*AX525</f>
        <v>0</v>
      </c>
      <c r="CQ525">
        <f t="shared" ref="CQ525" si="9189">CO522*AY525</f>
        <v>0</v>
      </c>
      <c r="CR525">
        <f t="shared" ref="CR525" si="9190">CP522*AZ525</f>
        <v>0</v>
      </c>
      <c r="CS525">
        <f t="shared" ref="CS525" si="9191">CQ522*BA525</f>
        <v>0</v>
      </c>
      <c r="CT525">
        <f t="shared" ref="CT525" si="9192">CR522*BB525</f>
        <v>0</v>
      </c>
    </row>
    <row r="526" spans="1:98" x14ac:dyDescent="0.3">
      <c r="F526" s="91">
        <f t="shared" ref="F526:H526" si="9193">F525</f>
        <v>80</v>
      </c>
      <c r="G526" s="91">
        <f t="shared" si="9193"/>
        <v>80</v>
      </c>
      <c r="H526" s="4">
        <f t="shared" si="9193"/>
        <v>1</v>
      </c>
      <c r="I526">
        <v>15</v>
      </c>
      <c r="J526" s="48">
        <f t="shared" si="9112"/>
        <v>0</v>
      </c>
      <c r="K526" s="48">
        <f t="shared" si="9113"/>
        <v>0</v>
      </c>
      <c r="L526" s="98">
        <f t="shared" si="9114"/>
        <v>0</v>
      </c>
      <c r="M526" s="48"/>
      <c r="N526" s="48"/>
      <c r="O526" s="48"/>
      <c r="P526" s="48"/>
      <c r="Q526" s="48">
        <f>$J526+$K526+$L526</f>
        <v>0</v>
      </c>
      <c r="R526" s="48">
        <f t="shared" si="9071"/>
        <v>0</v>
      </c>
      <c r="S526" s="48">
        <f t="shared" si="9071"/>
        <v>0</v>
      </c>
      <c r="T526" s="48">
        <f t="shared" si="9071"/>
        <v>0</v>
      </c>
      <c r="U526" s="48">
        <f t="shared" si="9071"/>
        <v>0</v>
      </c>
      <c r="V526" s="48">
        <f t="shared" si="9071"/>
        <v>0</v>
      </c>
      <c r="W526" s="48">
        <f t="shared" si="9071"/>
        <v>0</v>
      </c>
      <c r="X526" s="48">
        <f t="shared" si="9071"/>
        <v>0</v>
      </c>
      <c r="Y526" s="48">
        <f t="shared" si="9071"/>
        <v>0</v>
      </c>
      <c r="Z526" s="48">
        <f t="shared" si="9071"/>
        <v>0</v>
      </c>
      <c r="AA526" s="48">
        <f t="shared" si="9071"/>
        <v>0</v>
      </c>
      <c r="AB526" s="48">
        <f t="shared" si="9071"/>
        <v>0</v>
      </c>
      <c r="AC526" s="48">
        <f t="shared" si="9071"/>
        <v>0</v>
      </c>
      <c r="AD526" s="48">
        <f t="shared" si="9071"/>
        <v>0</v>
      </c>
      <c r="AE526" s="48">
        <f t="shared" si="9071"/>
        <v>0</v>
      </c>
      <c r="AF526" s="48">
        <f t="shared" si="9071"/>
        <v>0</v>
      </c>
      <c r="AG526" s="48">
        <f t="shared" si="9071"/>
        <v>0</v>
      </c>
      <c r="AH526" s="48">
        <f t="shared" si="9071"/>
        <v>0</v>
      </c>
      <c r="AI526" s="48">
        <f t="shared" si="9071"/>
        <v>0</v>
      </c>
      <c r="AJ526" s="48">
        <f t="shared" si="9071"/>
        <v>0</v>
      </c>
      <c r="AK526" s="48">
        <f t="shared" si="9071"/>
        <v>0</v>
      </c>
      <c r="AL526" s="48">
        <f t="shared" si="9071"/>
        <v>0</v>
      </c>
      <c r="AM526" s="48">
        <f t="shared" si="9071"/>
        <v>0</v>
      </c>
      <c r="AN526" s="48">
        <f t="shared" si="9071"/>
        <v>0</v>
      </c>
      <c r="AO526" s="48">
        <f t="shared" si="9071"/>
        <v>0</v>
      </c>
      <c r="AP526" s="48">
        <f t="shared" si="9071"/>
        <v>0</v>
      </c>
      <c r="AQ526" s="48">
        <f t="shared" si="9071"/>
        <v>0</v>
      </c>
      <c r="AR526" s="48">
        <f t="shared" si="9071"/>
        <v>0</v>
      </c>
      <c r="AS526" s="48">
        <f t="shared" si="9071"/>
        <v>0</v>
      </c>
      <c r="AT526" s="48">
        <f t="shared" si="9071"/>
        <v>0</v>
      </c>
      <c r="AU526" s="48">
        <f t="shared" si="9071"/>
        <v>0</v>
      </c>
      <c r="AV526" s="48">
        <f t="shared" si="9071"/>
        <v>0</v>
      </c>
      <c r="AW526" s="48">
        <f t="shared" si="9071"/>
        <v>0</v>
      </c>
      <c r="AX526" s="48">
        <f t="shared" si="9071"/>
        <v>0</v>
      </c>
      <c r="AY526" s="48">
        <f t="shared" si="9071"/>
        <v>0</v>
      </c>
      <c r="AZ526" s="48">
        <f t="shared" si="9071"/>
        <v>0</v>
      </c>
      <c r="BA526" s="48">
        <f t="shared" si="9071"/>
        <v>0</v>
      </c>
      <c r="BB526" s="48">
        <f t="shared" si="9071"/>
        <v>0</v>
      </c>
      <c r="BC526" s="48"/>
      <c r="BE526" t="s">
        <v>180</v>
      </c>
      <c r="BI526">
        <f>BF522*Q526</f>
        <v>0</v>
      </c>
      <c r="BJ526">
        <f t="shared" ref="BJ526" si="9194">BG522*R526</f>
        <v>0</v>
      </c>
      <c r="BK526">
        <f t="shared" ref="BK526" si="9195">BH522*S526</f>
        <v>0</v>
      </c>
      <c r="BL526">
        <f t="shared" ref="BL526" si="9196">BI522*T526</f>
        <v>0</v>
      </c>
      <c r="BM526">
        <f t="shared" ref="BM526" si="9197">BJ522*U526</f>
        <v>0</v>
      </c>
      <c r="BN526">
        <f t="shared" ref="BN526" si="9198">BK522*V526</f>
        <v>0</v>
      </c>
      <c r="BO526">
        <f t="shared" ref="BO526" si="9199">BL522*W526</f>
        <v>0</v>
      </c>
      <c r="BP526">
        <f t="shared" ref="BP526" si="9200">BM522*X526</f>
        <v>0</v>
      </c>
      <c r="BQ526">
        <f t="shared" ref="BQ526" si="9201">BN522*Y526</f>
        <v>0</v>
      </c>
      <c r="BR526">
        <f t="shared" ref="BR526" si="9202">BO522*Z526</f>
        <v>0</v>
      </c>
      <c r="BS526">
        <f t="shared" ref="BS526" si="9203">BP522*AA526</f>
        <v>0</v>
      </c>
      <c r="BT526">
        <f t="shared" ref="BT526" si="9204">BQ522*AB526</f>
        <v>0</v>
      </c>
      <c r="BU526">
        <f t="shared" ref="BU526" si="9205">BR522*AC526</f>
        <v>0</v>
      </c>
      <c r="BV526">
        <f t="shared" ref="BV526" si="9206">BS522*AD526</f>
        <v>0</v>
      </c>
      <c r="BW526">
        <f t="shared" ref="BW526" si="9207">BT522*AE526</f>
        <v>0</v>
      </c>
      <c r="BX526">
        <f t="shared" ref="BX526" si="9208">BU522*AF526</f>
        <v>0</v>
      </c>
      <c r="BY526">
        <f t="shared" ref="BY526" si="9209">BV522*AG526</f>
        <v>0</v>
      </c>
      <c r="BZ526">
        <f t="shared" ref="BZ526" si="9210">BW522*AH526</f>
        <v>0</v>
      </c>
      <c r="CA526">
        <f t="shared" ref="CA526" si="9211">BX522*AI526</f>
        <v>0</v>
      </c>
      <c r="CB526">
        <f t="shared" ref="CB526" si="9212">BY522*AJ526</f>
        <v>0</v>
      </c>
      <c r="CC526">
        <f t="shared" ref="CC526" si="9213">BZ522*AK526</f>
        <v>0</v>
      </c>
      <c r="CD526">
        <f t="shared" ref="CD526" si="9214">CA522*AL526</f>
        <v>0</v>
      </c>
      <c r="CE526">
        <f t="shared" ref="CE526" si="9215">CB522*AM526</f>
        <v>0</v>
      </c>
      <c r="CF526">
        <f t="shared" ref="CF526" si="9216">CC522*AN526</f>
        <v>0</v>
      </c>
      <c r="CG526">
        <f t="shared" ref="CG526" si="9217">CD522*AO526</f>
        <v>0</v>
      </c>
      <c r="CH526">
        <f t="shared" ref="CH526" si="9218">CE522*AP526</f>
        <v>0</v>
      </c>
      <c r="CI526">
        <f t="shared" ref="CI526" si="9219">CF522*AQ526</f>
        <v>0</v>
      </c>
      <c r="CJ526">
        <f t="shared" ref="CJ526" si="9220">CG522*AR526</f>
        <v>0</v>
      </c>
      <c r="CK526">
        <f t="shared" ref="CK526" si="9221">CH522*AS526</f>
        <v>0</v>
      </c>
      <c r="CL526">
        <f t="shared" ref="CL526" si="9222">CI522*AT526</f>
        <v>0</v>
      </c>
      <c r="CM526">
        <f t="shared" ref="CM526" si="9223">CJ522*AU526</f>
        <v>0</v>
      </c>
      <c r="CN526">
        <f t="shared" ref="CN526" si="9224">CK522*AV526</f>
        <v>0</v>
      </c>
      <c r="CO526">
        <f t="shared" ref="CO526" si="9225">CL522*AW526</f>
        <v>0</v>
      </c>
      <c r="CP526">
        <f t="shared" ref="CP526" si="9226">CM522*AX526</f>
        <v>0</v>
      </c>
      <c r="CQ526">
        <f t="shared" ref="CQ526" si="9227">CN522*AY526</f>
        <v>0</v>
      </c>
      <c r="CR526">
        <f t="shared" ref="CR526" si="9228">CO522*AZ526</f>
        <v>0</v>
      </c>
      <c r="CS526">
        <f t="shared" ref="CS526" si="9229">CP522*BA526</f>
        <v>0</v>
      </c>
      <c r="CT526">
        <f t="shared" ref="CT526" si="9230">CQ522*BB526</f>
        <v>0</v>
      </c>
    </row>
    <row r="527" spans="1:98" x14ac:dyDescent="0.3">
      <c r="F527" s="91">
        <f t="shared" ref="F527:H527" si="9231">F526</f>
        <v>80</v>
      </c>
      <c r="G527" s="91">
        <f t="shared" si="9231"/>
        <v>80</v>
      </c>
      <c r="H527" s="4">
        <f t="shared" si="9231"/>
        <v>1</v>
      </c>
      <c r="I527">
        <v>20</v>
      </c>
      <c r="J527" s="48">
        <f t="shared" si="9112"/>
        <v>0</v>
      </c>
      <c r="K527" s="48">
        <f t="shared" si="9113"/>
        <v>0</v>
      </c>
      <c r="L527" s="98">
        <f t="shared" si="9114"/>
        <v>0</v>
      </c>
      <c r="M527" s="48"/>
      <c r="N527" s="48"/>
      <c r="O527" s="48"/>
      <c r="P527" s="48"/>
      <c r="Q527" s="48"/>
      <c r="R527" s="48">
        <f>$J527+$K527+$L527</f>
        <v>0</v>
      </c>
      <c r="S527" s="48">
        <f t="shared" si="9071"/>
        <v>0</v>
      </c>
      <c r="T527" s="48">
        <f t="shared" si="9071"/>
        <v>0</v>
      </c>
      <c r="U527" s="48">
        <f t="shared" si="9071"/>
        <v>0</v>
      </c>
      <c r="V527" s="48">
        <f t="shared" si="9071"/>
        <v>0</v>
      </c>
      <c r="W527" s="48">
        <f t="shared" si="9071"/>
        <v>0</v>
      </c>
      <c r="X527" s="48">
        <f t="shared" si="9071"/>
        <v>0</v>
      </c>
      <c r="Y527" s="48">
        <f t="shared" si="9071"/>
        <v>0</v>
      </c>
      <c r="Z527" s="48">
        <f t="shared" si="9071"/>
        <v>0</v>
      </c>
      <c r="AA527" s="48">
        <f t="shared" si="9071"/>
        <v>0</v>
      </c>
      <c r="AB527" s="48">
        <f t="shared" si="9071"/>
        <v>0</v>
      </c>
      <c r="AC527" s="48">
        <f t="shared" si="9071"/>
        <v>0</v>
      </c>
      <c r="AD527" s="48">
        <f t="shared" si="9071"/>
        <v>0</v>
      </c>
      <c r="AE527" s="48">
        <f t="shared" si="9071"/>
        <v>0</v>
      </c>
      <c r="AF527" s="48">
        <f t="shared" si="9071"/>
        <v>0</v>
      </c>
      <c r="AG527" s="48">
        <f t="shared" si="9071"/>
        <v>0</v>
      </c>
      <c r="AH527" s="48">
        <f t="shared" si="9071"/>
        <v>0</v>
      </c>
      <c r="AI527" s="48">
        <f t="shared" si="9071"/>
        <v>0</v>
      </c>
      <c r="AJ527" s="48">
        <f t="shared" si="9071"/>
        <v>0</v>
      </c>
      <c r="AK527" s="48">
        <f t="shared" si="9071"/>
        <v>0</v>
      </c>
      <c r="AL527" s="48">
        <f t="shared" si="9071"/>
        <v>0</v>
      </c>
      <c r="AM527" s="48">
        <f t="shared" si="9071"/>
        <v>0</v>
      </c>
      <c r="AN527" s="48">
        <f t="shared" si="9071"/>
        <v>0</v>
      </c>
      <c r="AO527" s="48">
        <f t="shared" si="9071"/>
        <v>0</v>
      </c>
      <c r="AP527" s="48">
        <f t="shared" si="9071"/>
        <v>0</v>
      </c>
      <c r="AQ527" s="48">
        <f t="shared" si="9071"/>
        <v>0</v>
      </c>
      <c r="AR527" s="48">
        <f t="shared" si="9071"/>
        <v>0</v>
      </c>
      <c r="AS527" s="48">
        <f t="shared" si="9071"/>
        <v>0</v>
      </c>
      <c r="AT527" s="48">
        <f t="shared" si="9071"/>
        <v>0</v>
      </c>
      <c r="AU527" s="48">
        <f t="shared" si="9071"/>
        <v>0</v>
      </c>
      <c r="AV527" s="48">
        <f t="shared" si="9071"/>
        <v>0</v>
      </c>
      <c r="AW527" s="48">
        <f t="shared" si="9071"/>
        <v>0</v>
      </c>
      <c r="AX527" s="48">
        <f t="shared" si="9071"/>
        <v>0</v>
      </c>
      <c r="AY527" s="48">
        <f t="shared" si="9071"/>
        <v>0</v>
      </c>
      <c r="AZ527" s="48">
        <f t="shared" si="9071"/>
        <v>0</v>
      </c>
      <c r="BA527" s="48">
        <f t="shared" si="9071"/>
        <v>0</v>
      </c>
      <c r="BB527" s="48">
        <f t="shared" si="9071"/>
        <v>0</v>
      </c>
      <c r="BC527" s="48"/>
      <c r="BE527" t="s">
        <v>181</v>
      </c>
      <c r="BJ527">
        <f>BF522*R527</f>
        <v>0</v>
      </c>
      <c r="BK527">
        <f t="shared" ref="BK527" si="9232">BG522*S527</f>
        <v>0</v>
      </c>
      <c r="BL527">
        <f t="shared" ref="BL527" si="9233">BH522*T527</f>
        <v>0</v>
      </c>
      <c r="BM527">
        <f t="shared" ref="BM527" si="9234">BI522*U527</f>
        <v>0</v>
      </c>
      <c r="BN527">
        <f t="shared" ref="BN527" si="9235">BJ522*V527</f>
        <v>0</v>
      </c>
      <c r="BO527">
        <f t="shared" ref="BO527" si="9236">BK522*W527</f>
        <v>0</v>
      </c>
      <c r="BP527">
        <f t="shared" ref="BP527" si="9237">BL522*X527</f>
        <v>0</v>
      </c>
      <c r="BQ527">
        <f t="shared" ref="BQ527" si="9238">BM522*Y527</f>
        <v>0</v>
      </c>
      <c r="BR527">
        <f t="shared" ref="BR527" si="9239">BN522*Z527</f>
        <v>0</v>
      </c>
      <c r="BS527">
        <f t="shared" ref="BS527" si="9240">BO522*AA527</f>
        <v>0</v>
      </c>
      <c r="BT527">
        <f t="shared" ref="BT527" si="9241">BP522*AB527</f>
        <v>0</v>
      </c>
      <c r="BU527">
        <f t="shared" ref="BU527" si="9242">BQ522*AC527</f>
        <v>0</v>
      </c>
      <c r="BV527">
        <f t="shared" ref="BV527" si="9243">BR522*AD527</f>
        <v>0</v>
      </c>
      <c r="BW527">
        <f t="shared" ref="BW527" si="9244">BS522*AE527</f>
        <v>0</v>
      </c>
      <c r="BX527">
        <f t="shared" ref="BX527" si="9245">BT522*AF527</f>
        <v>0</v>
      </c>
      <c r="BY527">
        <f t="shared" ref="BY527" si="9246">BU522*AG527</f>
        <v>0</v>
      </c>
      <c r="BZ527">
        <f t="shared" ref="BZ527" si="9247">BV522*AH527</f>
        <v>0</v>
      </c>
      <c r="CA527">
        <f t="shared" ref="CA527" si="9248">BW522*AI527</f>
        <v>0</v>
      </c>
      <c r="CB527">
        <f t="shared" ref="CB527" si="9249">BX522*AJ527</f>
        <v>0</v>
      </c>
      <c r="CC527">
        <f t="shared" ref="CC527" si="9250">BY522*AK527</f>
        <v>0</v>
      </c>
      <c r="CD527">
        <f t="shared" ref="CD527" si="9251">BZ522*AL527</f>
        <v>0</v>
      </c>
      <c r="CE527">
        <f t="shared" ref="CE527" si="9252">CA522*AM527</f>
        <v>0</v>
      </c>
      <c r="CF527">
        <f t="shared" ref="CF527" si="9253">CB522*AN527</f>
        <v>0</v>
      </c>
      <c r="CG527">
        <f t="shared" ref="CG527" si="9254">CC522*AO527</f>
        <v>0</v>
      </c>
      <c r="CH527">
        <f t="shared" ref="CH527" si="9255">CD522*AP527</f>
        <v>0</v>
      </c>
      <c r="CI527">
        <f t="shared" ref="CI527" si="9256">CE522*AQ527</f>
        <v>0</v>
      </c>
      <c r="CJ527">
        <f t="shared" ref="CJ527" si="9257">CF522*AR527</f>
        <v>0</v>
      </c>
      <c r="CK527">
        <f t="shared" ref="CK527" si="9258">CG522*AS527</f>
        <v>0</v>
      </c>
      <c r="CL527">
        <f t="shared" ref="CL527" si="9259">CH522*AT527</f>
        <v>0</v>
      </c>
      <c r="CM527">
        <f t="shared" ref="CM527" si="9260">CI522*AU527</f>
        <v>0</v>
      </c>
      <c r="CN527">
        <f t="shared" ref="CN527" si="9261">CJ522*AV527</f>
        <v>0</v>
      </c>
      <c r="CO527">
        <f t="shared" ref="CO527" si="9262">CK522*AW527</f>
        <v>0</v>
      </c>
      <c r="CP527">
        <f t="shared" ref="CP527" si="9263">CL522*AX527</f>
        <v>0</v>
      </c>
      <c r="CQ527">
        <f t="shared" ref="CQ527" si="9264">CM522*AY527</f>
        <v>0</v>
      </c>
      <c r="CR527">
        <f t="shared" ref="CR527" si="9265">CN522*AZ527</f>
        <v>0</v>
      </c>
      <c r="CS527">
        <f t="shared" ref="CS527" si="9266">CO522*BA527</f>
        <v>0</v>
      </c>
      <c r="CT527">
        <f t="shared" ref="CT527" si="9267">CP522*BB527</f>
        <v>0</v>
      </c>
    </row>
    <row r="528" spans="1:98" x14ac:dyDescent="0.3">
      <c r="F528" s="91">
        <f t="shared" ref="F528:H528" si="9268">F527</f>
        <v>80</v>
      </c>
      <c r="G528" s="91">
        <f t="shared" si="9268"/>
        <v>80</v>
      </c>
      <c r="H528" s="4">
        <f t="shared" si="9268"/>
        <v>1</v>
      </c>
      <c r="I528">
        <v>25</v>
      </c>
      <c r="J528" s="48">
        <f t="shared" si="9112"/>
        <v>0</v>
      </c>
      <c r="K528" s="48">
        <f t="shared" si="9113"/>
        <v>0</v>
      </c>
      <c r="L528" s="98">
        <f t="shared" si="9114"/>
        <v>0</v>
      </c>
      <c r="M528" s="48"/>
      <c r="N528" s="48"/>
      <c r="O528" s="48"/>
      <c r="P528" s="48"/>
      <c r="Q528" s="48"/>
      <c r="R528" s="48"/>
      <c r="S528" s="48">
        <f>$J528+$K528+$L528</f>
        <v>0</v>
      </c>
      <c r="T528" s="48">
        <f t="shared" si="9071"/>
        <v>0</v>
      </c>
      <c r="U528" s="48">
        <f t="shared" si="9071"/>
        <v>0</v>
      </c>
      <c r="V528" s="48">
        <f t="shared" si="9071"/>
        <v>0</v>
      </c>
      <c r="W528" s="48">
        <f t="shared" si="9071"/>
        <v>0</v>
      </c>
      <c r="X528" s="48">
        <f t="shared" si="9071"/>
        <v>0</v>
      </c>
      <c r="Y528" s="48">
        <f t="shared" si="9071"/>
        <v>0</v>
      </c>
      <c r="Z528" s="48">
        <f t="shared" si="9071"/>
        <v>0</v>
      </c>
      <c r="AA528" s="48">
        <f t="shared" si="9071"/>
        <v>0</v>
      </c>
      <c r="AB528" s="48">
        <f t="shared" si="9071"/>
        <v>0</v>
      </c>
      <c r="AC528" s="48">
        <f t="shared" si="9071"/>
        <v>0</v>
      </c>
      <c r="AD528" s="48">
        <f t="shared" si="9071"/>
        <v>0</v>
      </c>
      <c r="AE528" s="48">
        <f t="shared" si="9071"/>
        <v>0</v>
      </c>
      <c r="AF528" s="48">
        <f t="shared" si="9071"/>
        <v>0</v>
      </c>
      <c r="AG528" s="48">
        <f t="shared" si="9071"/>
        <v>0</v>
      </c>
      <c r="AH528" s="48">
        <f t="shared" si="9071"/>
        <v>0</v>
      </c>
      <c r="AI528" s="48">
        <f t="shared" si="9071"/>
        <v>0</v>
      </c>
      <c r="AJ528" s="48">
        <f t="shared" si="9071"/>
        <v>0</v>
      </c>
      <c r="AK528" s="48">
        <f t="shared" si="9071"/>
        <v>0</v>
      </c>
      <c r="AL528" s="48">
        <f t="shared" si="9071"/>
        <v>0</v>
      </c>
      <c r="AM528" s="48">
        <f t="shared" si="9071"/>
        <v>0</v>
      </c>
      <c r="AN528" s="48">
        <f t="shared" si="9071"/>
        <v>0</v>
      </c>
      <c r="AO528" s="48">
        <f t="shared" si="9071"/>
        <v>0</v>
      </c>
      <c r="AP528" s="48">
        <f t="shared" si="9071"/>
        <v>0</v>
      </c>
      <c r="AQ528" s="48">
        <f t="shared" si="9071"/>
        <v>0</v>
      </c>
      <c r="AR528" s="48">
        <f t="shared" si="9071"/>
        <v>0</v>
      </c>
      <c r="AS528" s="48">
        <f t="shared" si="9071"/>
        <v>0</v>
      </c>
      <c r="AT528" s="48">
        <f t="shared" si="9071"/>
        <v>0</v>
      </c>
      <c r="AU528" s="48">
        <f t="shared" si="9071"/>
        <v>0</v>
      </c>
      <c r="AV528" s="48">
        <f t="shared" si="9071"/>
        <v>0</v>
      </c>
      <c r="AW528" s="48">
        <f t="shared" si="9071"/>
        <v>0</v>
      </c>
      <c r="AX528" s="48">
        <f t="shared" si="9071"/>
        <v>0</v>
      </c>
      <c r="AY528" s="48">
        <f t="shared" si="9071"/>
        <v>0</v>
      </c>
      <c r="AZ528" s="48">
        <f t="shared" si="9071"/>
        <v>0</v>
      </c>
      <c r="BA528" s="48">
        <f t="shared" si="9071"/>
        <v>0</v>
      </c>
      <c r="BB528" s="48">
        <f t="shared" si="9071"/>
        <v>0</v>
      </c>
      <c r="BC528" s="48"/>
      <c r="BE528" t="s">
        <v>182</v>
      </c>
      <c r="BK528">
        <f>BF522*S528</f>
        <v>0</v>
      </c>
      <c r="BL528">
        <f t="shared" ref="BL528" si="9269">BG522*T528</f>
        <v>0</v>
      </c>
      <c r="BM528">
        <f t="shared" ref="BM528" si="9270">BH522*U528</f>
        <v>0</v>
      </c>
      <c r="BN528">
        <f t="shared" ref="BN528" si="9271">BI522*V528</f>
        <v>0</v>
      </c>
      <c r="BO528">
        <f t="shared" ref="BO528" si="9272">BJ522*W528</f>
        <v>0</v>
      </c>
      <c r="BP528">
        <f t="shared" ref="BP528" si="9273">BK522*X528</f>
        <v>0</v>
      </c>
      <c r="BQ528">
        <f t="shared" ref="BQ528" si="9274">BL522*Y528</f>
        <v>0</v>
      </c>
      <c r="BR528">
        <f t="shared" ref="BR528" si="9275">BM522*Z528</f>
        <v>0</v>
      </c>
      <c r="BS528">
        <f t="shared" ref="BS528" si="9276">BN522*AA528</f>
        <v>0</v>
      </c>
      <c r="BT528">
        <f t="shared" ref="BT528" si="9277">BO522*AB528</f>
        <v>0</v>
      </c>
      <c r="BU528">
        <f t="shared" ref="BU528" si="9278">BP522*AC528</f>
        <v>0</v>
      </c>
      <c r="BV528">
        <f t="shared" ref="BV528" si="9279">BQ522*AD528</f>
        <v>0</v>
      </c>
      <c r="BW528">
        <f t="shared" ref="BW528" si="9280">BR522*AE528</f>
        <v>0</v>
      </c>
      <c r="BX528">
        <f t="shared" ref="BX528" si="9281">BS522*AF528</f>
        <v>0</v>
      </c>
      <c r="BY528">
        <f t="shared" ref="BY528" si="9282">BT522*AG528</f>
        <v>0</v>
      </c>
      <c r="BZ528">
        <f t="shared" ref="BZ528" si="9283">BU522*AH528</f>
        <v>0</v>
      </c>
      <c r="CA528">
        <f t="shared" ref="CA528" si="9284">BV522*AI528</f>
        <v>0</v>
      </c>
      <c r="CB528">
        <f t="shared" ref="CB528" si="9285">BW522*AJ528</f>
        <v>0</v>
      </c>
      <c r="CC528">
        <f t="shared" ref="CC528" si="9286">BX522*AK528</f>
        <v>0</v>
      </c>
      <c r="CD528">
        <f t="shared" ref="CD528" si="9287">BY522*AL528</f>
        <v>0</v>
      </c>
      <c r="CE528">
        <f t="shared" ref="CE528" si="9288">BZ522*AM528</f>
        <v>0</v>
      </c>
      <c r="CF528">
        <f t="shared" ref="CF528" si="9289">CA522*AN528</f>
        <v>0</v>
      </c>
      <c r="CG528">
        <f t="shared" ref="CG528" si="9290">CB522*AO528</f>
        <v>0</v>
      </c>
      <c r="CH528">
        <f t="shared" ref="CH528" si="9291">CC522*AP528</f>
        <v>0</v>
      </c>
      <c r="CI528">
        <f t="shared" ref="CI528" si="9292">CD522*AQ528</f>
        <v>0</v>
      </c>
      <c r="CJ528">
        <f t="shared" ref="CJ528" si="9293">CE522*AR528</f>
        <v>0</v>
      </c>
      <c r="CK528">
        <f t="shared" ref="CK528" si="9294">CF522*AS528</f>
        <v>0</v>
      </c>
      <c r="CL528">
        <f t="shared" ref="CL528" si="9295">CG522*AT528</f>
        <v>0</v>
      </c>
      <c r="CM528">
        <f t="shared" ref="CM528" si="9296">CH522*AU528</f>
        <v>0</v>
      </c>
      <c r="CN528">
        <f t="shared" ref="CN528" si="9297">CI522*AV528</f>
        <v>0</v>
      </c>
      <c r="CO528">
        <f t="shared" ref="CO528" si="9298">CJ522*AW528</f>
        <v>0</v>
      </c>
      <c r="CP528">
        <f t="shared" ref="CP528" si="9299">CK522*AX528</f>
        <v>0</v>
      </c>
      <c r="CQ528">
        <f t="shared" ref="CQ528" si="9300">CL522*AY528</f>
        <v>0</v>
      </c>
      <c r="CR528">
        <f t="shared" ref="CR528" si="9301">CM522*AZ528</f>
        <v>0</v>
      </c>
      <c r="CS528">
        <f t="shared" ref="CS528" si="9302">CN522*BA528</f>
        <v>0</v>
      </c>
      <c r="CT528">
        <f t="shared" ref="CT528" si="9303">CO522*BB528</f>
        <v>0</v>
      </c>
    </row>
    <row r="529" spans="6:98" x14ac:dyDescent="0.3">
      <c r="F529" s="91">
        <f t="shared" ref="F529:H529" si="9304">F528</f>
        <v>80</v>
      </c>
      <c r="G529" s="91">
        <f t="shared" si="9304"/>
        <v>80</v>
      </c>
      <c r="H529" s="4">
        <f t="shared" si="9304"/>
        <v>1</v>
      </c>
      <c r="I529">
        <v>30</v>
      </c>
      <c r="J529" s="48">
        <f t="shared" si="9112"/>
        <v>0</v>
      </c>
      <c r="K529" s="48">
        <f t="shared" si="9113"/>
        <v>0</v>
      </c>
      <c r="L529" s="98">
        <f t="shared" si="9114"/>
        <v>0</v>
      </c>
      <c r="M529" s="48"/>
      <c r="N529" s="48"/>
      <c r="O529" s="48"/>
      <c r="P529" s="48"/>
      <c r="Q529" s="48"/>
      <c r="R529" s="48"/>
      <c r="S529" s="48"/>
      <c r="T529" s="48">
        <f>$J529+$K529+$L529</f>
        <v>0</v>
      </c>
      <c r="U529" s="48">
        <f t="shared" si="9071"/>
        <v>0</v>
      </c>
      <c r="V529" s="48">
        <f t="shared" si="9071"/>
        <v>0</v>
      </c>
      <c r="W529" s="48">
        <f t="shared" si="9071"/>
        <v>0</v>
      </c>
      <c r="X529" s="48">
        <f t="shared" si="9071"/>
        <v>0</v>
      </c>
      <c r="Y529" s="48">
        <f t="shared" si="9071"/>
        <v>0</v>
      </c>
      <c r="Z529" s="48">
        <f t="shared" si="9071"/>
        <v>0</v>
      </c>
      <c r="AA529" s="48">
        <f t="shared" si="9071"/>
        <v>0</v>
      </c>
      <c r="AB529" s="48">
        <f t="shared" si="9071"/>
        <v>0</v>
      </c>
      <c r="AC529" s="48">
        <f t="shared" si="9071"/>
        <v>0</v>
      </c>
      <c r="AD529" s="48">
        <f t="shared" si="9071"/>
        <v>0</v>
      </c>
      <c r="AE529" s="48">
        <f t="shared" si="9071"/>
        <v>0</v>
      </c>
      <c r="AF529" s="48">
        <f t="shared" si="9071"/>
        <v>0</v>
      </c>
      <c r="AG529" s="48">
        <f t="shared" si="9071"/>
        <v>0</v>
      </c>
      <c r="AH529" s="48">
        <f t="shared" si="9071"/>
        <v>0</v>
      </c>
      <c r="AI529" s="48">
        <f t="shared" si="9071"/>
        <v>0</v>
      </c>
      <c r="AJ529" s="48">
        <f t="shared" si="9071"/>
        <v>0</v>
      </c>
      <c r="AK529" s="48">
        <f t="shared" si="9071"/>
        <v>0</v>
      </c>
      <c r="AL529" s="48">
        <f t="shared" si="9071"/>
        <v>0</v>
      </c>
      <c r="AM529" s="48">
        <f t="shared" si="9071"/>
        <v>0</v>
      </c>
      <c r="AN529" s="48">
        <f t="shared" si="9071"/>
        <v>0</v>
      </c>
      <c r="AO529" s="48">
        <f t="shared" si="9071"/>
        <v>0</v>
      </c>
      <c r="AP529" s="48">
        <f t="shared" si="9071"/>
        <v>0</v>
      </c>
      <c r="AQ529" s="48">
        <f t="shared" si="9071"/>
        <v>0</v>
      </c>
      <c r="AR529" s="48">
        <f t="shared" si="9071"/>
        <v>0</v>
      </c>
      <c r="AS529" s="48">
        <f t="shared" si="9071"/>
        <v>0</v>
      </c>
      <c r="AT529" s="48">
        <f t="shared" si="9071"/>
        <v>0</v>
      </c>
      <c r="AU529" s="48">
        <f t="shared" si="9071"/>
        <v>0</v>
      </c>
      <c r="AV529" s="48">
        <f t="shared" si="9071"/>
        <v>0</v>
      </c>
      <c r="AW529" s="48">
        <f t="shared" si="9071"/>
        <v>0</v>
      </c>
      <c r="AX529" s="48">
        <f t="shared" si="9071"/>
        <v>0</v>
      </c>
      <c r="AY529" s="48">
        <f t="shared" ref="AY529:BB544" si="9305">$J529+$K529+$L529</f>
        <v>0</v>
      </c>
      <c r="AZ529" s="48">
        <f t="shared" si="9305"/>
        <v>0</v>
      </c>
      <c r="BA529" s="48">
        <f t="shared" si="9305"/>
        <v>0</v>
      </c>
      <c r="BB529" s="48">
        <f t="shared" si="9305"/>
        <v>0</v>
      </c>
      <c r="BC529" s="48"/>
      <c r="BE529" t="s">
        <v>183</v>
      </c>
      <c r="BL529">
        <f>BF522*T529</f>
        <v>0</v>
      </c>
      <c r="BM529">
        <f t="shared" ref="BM529" si="9306">BG522*U529</f>
        <v>0</v>
      </c>
      <c r="BN529">
        <f t="shared" ref="BN529" si="9307">BH522*V529</f>
        <v>0</v>
      </c>
      <c r="BO529">
        <f t="shared" ref="BO529" si="9308">BI522*W529</f>
        <v>0</v>
      </c>
      <c r="BP529">
        <f t="shared" ref="BP529" si="9309">BJ522*X529</f>
        <v>0</v>
      </c>
      <c r="BQ529">
        <f t="shared" ref="BQ529" si="9310">BK522*Y529</f>
        <v>0</v>
      </c>
      <c r="BR529">
        <f t="shared" ref="BR529" si="9311">BL522*Z529</f>
        <v>0</v>
      </c>
      <c r="BS529">
        <f t="shared" ref="BS529" si="9312">BM522*AA529</f>
        <v>0</v>
      </c>
      <c r="BT529">
        <f t="shared" ref="BT529" si="9313">BN522*AB529</f>
        <v>0</v>
      </c>
      <c r="BU529">
        <f t="shared" ref="BU529" si="9314">BO522*AC529</f>
        <v>0</v>
      </c>
      <c r="BV529">
        <f t="shared" ref="BV529" si="9315">BP522*AD529</f>
        <v>0</v>
      </c>
      <c r="BW529">
        <f t="shared" ref="BW529" si="9316">BQ522*AE529</f>
        <v>0</v>
      </c>
      <c r="BX529">
        <f t="shared" ref="BX529" si="9317">BR522*AF529</f>
        <v>0</v>
      </c>
      <c r="BY529">
        <f t="shared" ref="BY529" si="9318">BS522*AG529</f>
        <v>0</v>
      </c>
      <c r="BZ529">
        <f t="shared" ref="BZ529" si="9319">BT522*AH529</f>
        <v>0</v>
      </c>
      <c r="CA529">
        <f t="shared" ref="CA529" si="9320">BU522*AI529</f>
        <v>0</v>
      </c>
      <c r="CB529">
        <f t="shared" ref="CB529" si="9321">BV522*AJ529</f>
        <v>0</v>
      </c>
      <c r="CC529">
        <f t="shared" ref="CC529" si="9322">BW522*AK529</f>
        <v>0</v>
      </c>
      <c r="CD529">
        <f t="shared" ref="CD529" si="9323">BX522*AL529</f>
        <v>0</v>
      </c>
      <c r="CE529">
        <f t="shared" ref="CE529" si="9324">BY522*AM529</f>
        <v>0</v>
      </c>
      <c r="CF529">
        <f t="shared" ref="CF529" si="9325">BZ522*AN529</f>
        <v>0</v>
      </c>
      <c r="CG529">
        <f t="shared" ref="CG529" si="9326">CA522*AO529</f>
        <v>0</v>
      </c>
      <c r="CH529">
        <f t="shared" ref="CH529" si="9327">CB522*AP529</f>
        <v>0</v>
      </c>
      <c r="CI529">
        <f t="shared" ref="CI529" si="9328">CC522*AQ529</f>
        <v>0</v>
      </c>
      <c r="CJ529">
        <f t="shared" ref="CJ529" si="9329">CD522*AR529</f>
        <v>0</v>
      </c>
      <c r="CK529">
        <f t="shared" ref="CK529" si="9330">CE522*AS529</f>
        <v>0</v>
      </c>
      <c r="CL529">
        <f t="shared" ref="CL529" si="9331">CF522*AT529</f>
        <v>0</v>
      </c>
      <c r="CM529">
        <f t="shared" ref="CM529" si="9332">CG522*AU529</f>
        <v>0</v>
      </c>
      <c r="CN529">
        <f t="shared" ref="CN529" si="9333">CH522*AV529</f>
        <v>0</v>
      </c>
      <c r="CO529">
        <f t="shared" ref="CO529" si="9334">CI522*AW529</f>
        <v>0</v>
      </c>
      <c r="CP529">
        <f t="shared" ref="CP529" si="9335">CJ522*AX529</f>
        <v>0</v>
      </c>
      <c r="CQ529">
        <f t="shared" ref="CQ529" si="9336">CK522*AY529</f>
        <v>0</v>
      </c>
      <c r="CR529">
        <f t="shared" ref="CR529" si="9337">CL522*AZ529</f>
        <v>0</v>
      </c>
      <c r="CS529">
        <f t="shared" ref="CS529" si="9338">CM522*BA529</f>
        <v>0</v>
      </c>
      <c r="CT529">
        <f t="shared" ref="CT529" si="9339">CN522*BB529</f>
        <v>0</v>
      </c>
    </row>
    <row r="530" spans="6:98" x14ac:dyDescent="0.3">
      <c r="F530" s="91">
        <f t="shared" ref="F530:H530" si="9340">F529</f>
        <v>80</v>
      </c>
      <c r="G530" s="91">
        <f t="shared" si="9340"/>
        <v>80</v>
      </c>
      <c r="H530" s="4">
        <f t="shared" si="9340"/>
        <v>1</v>
      </c>
      <c r="I530">
        <v>35</v>
      </c>
      <c r="J530" s="48">
        <f t="shared" si="9112"/>
        <v>0</v>
      </c>
      <c r="K530" s="48">
        <f>IF(IF(AND(I530&gt;=(F530*2),I530&lt;=G530+F530+(G530-F530+5)+1),((H530)^2)*(I531-F530*2)/5,0)&lt;=H530,IF(AND(I530&gt;=(F530*2),I530&lt;=G530+F530+(G530-F530+5)+1),((H530)^2)*(I531-F530*2)/5,0),(K529-H530^2))</f>
        <v>0</v>
      </c>
      <c r="L530" s="98">
        <f t="shared" si="9114"/>
        <v>0</v>
      </c>
      <c r="M530" s="48"/>
      <c r="N530" s="48"/>
      <c r="O530" s="48"/>
      <c r="P530" s="48"/>
      <c r="Q530" s="48"/>
      <c r="R530" s="48"/>
      <c r="S530" s="48"/>
      <c r="T530" s="48"/>
      <c r="U530" s="48">
        <f>$J530+$K530+$L530</f>
        <v>0</v>
      </c>
      <c r="V530" s="48">
        <f t="shared" ref="V530:AX540" si="9341">$J530+$K530+$L530</f>
        <v>0</v>
      </c>
      <c r="W530" s="48">
        <f t="shared" si="9341"/>
        <v>0</v>
      </c>
      <c r="X530" s="48">
        <f t="shared" si="9341"/>
        <v>0</v>
      </c>
      <c r="Y530" s="48">
        <f t="shared" si="9341"/>
        <v>0</v>
      </c>
      <c r="Z530" s="48">
        <f t="shared" si="9341"/>
        <v>0</v>
      </c>
      <c r="AA530" s="48">
        <f t="shared" si="9341"/>
        <v>0</v>
      </c>
      <c r="AB530" s="48">
        <f t="shared" si="9341"/>
        <v>0</v>
      </c>
      <c r="AC530" s="48">
        <f t="shared" si="9341"/>
        <v>0</v>
      </c>
      <c r="AD530" s="48">
        <f t="shared" si="9341"/>
        <v>0</v>
      </c>
      <c r="AE530" s="48">
        <f t="shared" si="9341"/>
        <v>0</v>
      </c>
      <c r="AF530" s="48">
        <f t="shared" si="9341"/>
        <v>0</v>
      </c>
      <c r="AG530" s="48">
        <f t="shared" si="9341"/>
        <v>0</v>
      </c>
      <c r="AH530" s="48">
        <f t="shared" si="9341"/>
        <v>0</v>
      </c>
      <c r="AI530" s="48">
        <f t="shared" si="9341"/>
        <v>0</v>
      </c>
      <c r="AJ530" s="48">
        <f t="shared" si="9341"/>
        <v>0</v>
      </c>
      <c r="AK530" s="48">
        <f t="shared" si="9341"/>
        <v>0</v>
      </c>
      <c r="AL530" s="48">
        <f t="shared" si="9341"/>
        <v>0</v>
      </c>
      <c r="AM530" s="48">
        <f t="shared" si="9341"/>
        <v>0</v>
      </c>
      <c r="AN530" s="48">
        <f t="shared" si="9341"/>
        <v>0</v>
      </c>
      <c r="AO530" s="48">
        <f t="shared" si="9341"/>
        <v>0</v>
      </c>
      <c r="AP530" s="48">
        <f t="shared" si="9341"/>
        <v>0</v>
      </c>
      <c r="AQ530" s="48">
        <f t="shared" si="9341"/>
        <v>0</v>
      </c>
      <c r="AR530" s="48">
        <f t="shared" si="9341"/>
        <v>0</v>
      </c>
      <c r="AS530" s="48">
        <f t="shared" si="9341"/>
        <v>0</v>
      </c>
      <c r="AT530" s="48">
        <f t="shared" si="9341"/>
        <v>0</v>
      </c>
      <c r="AU530" s="48">
        <f t="shared" si="9341"/>
        <v>0</v>
      </c>
      <c r="AV530" s="48">
        <f t="shared" si="9341"/>
        <v>0</v>
      </c>
      <c r="AW530" s="48">
        <f t="shared" si="9341"/>
        <v>0</v>
      </c>
      <c r="AX530" s="48">
        <f t="shared" si="9341"/>
        <v>0</v>
      </c>
      <c r="AY530" s="48">
        <f t="shared" si="9305"/>
        <v>0</v>
      </c>
      <c r="AZ530" s="48">
        <f t="shared" si="9305"/>
        <v>0</v>
      </c>
      <c r="BA530" s="48">
        <f t="shared" si="9305"/>
        <v>0</v>
      </c>
      <c r="BB530" s="48">
        <f t="shared" si="9305"/>
        <v>0</v>
      </c>
      <c r="BC530" s="48"/>
      <c r="BE530" t="s">
        <v>184</v>
      </c>
      <c r="BM530">
        <f>BF522*U530</f>
        <v>0</v>
      </c>
      <c r="BN530">
        <f t="shared" ref="BN530" si="9342">BG522*V530</f>
        <v>0</v>
      </c>
      <c r="BO530">
        <f t="shared" ref="BO530" si="9343">BH522*W530</f>
        <v>0</v>
      </c>
      <c r="BP530">
        <f t="shared" ref="BP530" si="9344">BI522*X530</f>
        <v>0</v>
      </c>
      <c r="BQ530">
        <f t="shared" ref="BQ530" si="9345">BJ522*Y530</f>
        <v>0</v>
      </c>
      <c r="BR530">
        <f t="shared" ref="BR530" si="9346">BK522*Z530</f>
        <v>0</v>
      </c>
      <c r="BS530">
        <f t="shared" ref="BS530" si="9347">BL522*AA530</f>
        <v>0</v>
      </c>
      <c r="BT530">
        <f t="shared" ref="BT530" si="9348">BM522*AB530</f>
        <v>0</v>
      </c>
      <c r="BU530">
        <f t="shared" ref="BU530" si="9349">BN522*AC530</f>
        <v>0</v>
      </c>
      <c r="BV530">
        <f t="shared" ref="BV530" si="9350">BO522*AD530</f>
        <v>0</v>
      </c>
      <c r="BW530">
        <f t="shared" ref="BW530" si="9351">BP522*AE530</f>
        <v>0</v>
      </c>
      <c r="BX530">
        <f t="shared" ref="BX530" si="9352">BQ522*AF530</f>
        <v>0</v>
      </c>
      <c r="BY530">
        <f t="shared" ref="BY530" si="9353">BR522*AG530</f>
        <v>0</v>
      </c>
      <c r="BZ530">
        <f t="shared" ref="BZ530" si="9354">BS522*AH530</f>
        <v>0</v>
      </c>
      <c r="CA530">
        <f t="shared" ref="CA530" si="9355">BT522*AI530</f>
        <v>0</v>
      </c>
      <c r="CB530">
        <f t="shared" ref="CB530" si="9356">BU522*AJ530</f>
        <v>0</v>
      </c>
      <c r="CC530">
        <f t="shared" ref="CC530" si="9357">BV522*AK530</f>
        <v>0</v>
      </c>
      <c r="CD530">
        <f t="shared" ref="CD530" si="9358">BW522*AL530</f>
        <v>0</v>
      </c>
      <c r="CE530">
        <f t="shared" ref="CE530" si="9359">BX522*AM530</f>
        <v>0</v>
      </c>
      <c r="CF530">
        <f t="shared" ref="CF530" si="9360">BY522*AN530</f>
        <v>0</v>
      </c>
      <c r="CG530">
        <f t="shared" ref="CG530" si="9361">BZ522*AO530</f>
        <v>0</v>
      </c>
      <c r="CH530">
        <f t="shared" ref="CH530" si="9362">CA522*AP530</f>
        <v>0</v>
      </c>
      <c r="CI530">
        <f t="shared" ref="CI530" si="9363">CB522*AQ530</f>
        <v>0</v>
      </c>
      <c r="CJ530">
        <f t="shared" ref="CJ530" si="9364">CC522*AR530</f>
        <v>0</v>
      </c>
      <c r="CK530">
        <f t="shared" ref="CK530" si="9365">CD522*AS530</f>
        <v>0</v>
      </c>
      <c r="CL530">
        <f t="shared" ref="CL530" si="9366">CE522*AT530</f>
        <v>0</v>
      </c>
      <c r="CM530">
        <f t="shared" ref="CM530" si="9367">CF522*AU530</f>
        <v>0</v>
      </c>
      <c r="CN530">
        <f t="shared" ref="CN530" si="9368">CG522*AV530</f>
        <v>0</v>
      </c>
      <c r="CO530">
        <f t="shared" ref="CO530" si="9369">CH522*AW530</f>
        <v>0</v>
      </c>
      <c r="CP530">
        <f t="shared" ref="CP530" si="9370">CI522*AX530</f>
        <v>0</v>
      </c>
      <c r="CQ530">
        <f t="shared" ref="CQ530" si="9371">CJ522*AY530</f>
        <v>0</v>
      </c>
      <c r="CR530">
        <f t="shared" ref="CR530" si="9372">CK522*AZ530</f>
        <v>0</v>
      </c>
      <c r="CS530">
        <f t="shared" ref="CS530" si="9373">CL522*BA530</f>
        <v>0</v>
      </c>
      <c r="CT530">
        <f t="shared" ref="CT530" si="9374">CM522*BB530</f>
        <v>0</v>
      </c>
    </row>
    <row r="531" spans="6:98" x14ac:dyDescent="0.3">
      <c r="F531" s="91">
        <f t="shared" ref="F531:H531" si="9375">F530</f>
        <v>80</v>
      </c>
      <c r="G531" s="91">
        <f t="shared" si="9375"/>
        <v>80</v>
      </c>
      <c r="H531" s="4">
        <f t="shared" si="9375"/>
        <v>1</v>
      </c>
      <c r="I531">
        <v>40</v>
      </c>
      <c r="J531" s="48">
        <f t="shared" si="9112"/>
        <v>0</v>
      </c>
      <c r="K531" s="48">
        <f t="shared" ref="K531:K546" si="9376">IF(IF(AND(I531&gt;=(F531*2),I531&lt;=G531+F531+(G531-F531+5)+1),((H531)^2)*(I532-F531*2)/5,0)&lt;=H531,IF(AND(I531&gt;=(F531*2),I531&lt;=G531+F531+(G531-F531+5)+1),((H531)^2)*(I532-F531*2)/5,0),(K530-H531^2))</f>
        <v>0</v>
      </c>
      <c r="L531" s="98">
        <f t="shared" si="9114"/>
        <v>0</v>
      </c>
      <c r="M531" s="48"/>
      <c r="N531" s="48"/>
      <c r="O531" s="48"/>
      <c r="P531" s="48"/>
      <c r="Q531" s="48"/>
      <c r="R531" s="48"/>
      <c r="S531" s="48"/>
      <c r="T531" s="48"/>
      <c r="U531" s="48"/>
      <c r="V531" s="48">
        <f>$J531+$K531+$L531</f>
        <v>0</v>
      </c>
      <c r="W531" s="48">
        <f t="shared" si="9341"/>
        <v>0</v>
      </c>
      <c r="X531" s="48">
        <f t="shared" si="9341"/>
        <v>0</v>
      </c>
      <c r="Y531" s="48">
        <f t="shared" si="9341"/>
        <v>0</v>
      </c>
      <c r="Z531" s="48">
        <f t="shared" si="9341"/>
        <v>0</v>
      </c>
      <c r="AA531" s="48">
        <f t="shared" si="9341"/>
        <v>0</v>
      </c>
      <c r="AB531" s="48">
        <f t="shared" si="9341"/>
        <v>0</v>
      </c>
      <c r="AC531" s="48">
        <f t="shared" si="9341"/>
        <v>0</v>
      </c>
      <c r="AD531" s="48">
        <f t="shared" si="9341"/>
        <v>0</v>
      </c>
      <c r="AE531" s="48">
        <f t="shared" si="9341"/>
        <v>0</v>
      </c>
      <c r="AF531" s="48">
        <f t="shared" si="9341"/>
        <v>0</v>
      </c>
      <c r="AG531" s="48">
        <f t="shared" si="9341"/>
        <v>0</v>
      </c>
      <c r="AH531" s="48">
        <f t="shared" si="9341"/>
        <v>0</v>
      </c>
      <c r="AI531" s="48">
        <f t="shared" si="9341"/>
        <v>0</v>
      </c>
      <c r="AJ531" s="48">
        <f t="shared" si="9341"/>
        <v>0</v>
      </c>
      <c r="AK531" s="48">
        <f t="shared" si="9341"/>
        <v>0</v>
      </c>
      <c r="AL531" s="48">
        <f t="shared" si="9341"/>
        <v>0</v>
      </c>
      <c r="AM531" s="48">
        <f t="shared" si="9341"/>
        <v>0</v>
      </c>
      <c r="AN531" s="48">
        <f t="shared" si="9341"/>
        <v>0</v>
      </c>
      <c r="AO531" s="48">
        <f t="shared" si="9341"/>
        <v>0</v>
      </c>
      <c r="AP531" s="48">
        <f t="shared" si="9341"/>
        <v>0</v>
      </c>
      <c r="AQ531" s="48">
        <f t="shared" si="9341"/>
        <v>0</v>
      </c>
      <c r="AR531" s="48">
        <f t="shared" si="9341"/>
        <v>0</v>
      </c>
      <c r="AS531" s="48">
        <f t="shared" si="9341"/>
        <v>0</v>
      </c>
      <c r="AT531" s="48">
        <f t="shared" si="9341"/>
        <v>0</v>
      </c>
      <c r="AU531" s="48">
        <f t="shared" si="9341"/>
        <v>0</v>
      </c>
      <c r="AV531" s="48">
        <f t="shared" si="9341"/>
        <v>0</v>
      </c>
      <c r="AW531" s="48">
        <f t="shared" si="9341"/>
        <v>0</v>
      </c>
      <c r="AX531" s="48">
        <f t="shared" si="9341"/>
        <v>0</v>
      </c>
      <c r="AY531" s="48">
        <f t="shared" si="9305"/>
        <v>0</v>
      </c>
      <c r="AZ531" s="48">
        <f t="shared" si="9305"/>
        <v>0</v>
      </c>
      <c r="BA531" s="48">
        <f t="shared" si="9305"/>
        <v>0</v>
      </c>
      <c r="BB531" s="48">
        <f t="shared" si="9305"/>
        <v>0</v>
      </c>
      <c r="BC531" s="48"/>
      <c r="BE531" t="s">
        <v>185</v>
      </c>
      <c r="BN531">
        <f>BF522*V531</f>
        <v>0</v>
      </c>
      <c r="BO531">
        <f t="shared" ref="BO531" si="9377">BG522*W531</f>
        <v>0</v>
      </c>
      <c r="BP531">
        <f t="shared" ref="BP531" si="9378">BH522*X531</f>
        <v>0</v>
      </c>
      <c r="BQ531">
        <f t="shared" ref="BQ531" si="9379">BI522*Y531</f>
        <v>0</v>
      </c>
      <c r="BR531">
        <f t="shared" ref="BR531" si="9380">BJ522*Z531</f>
        <v>0</v>
      </c>
      <c r="BS531">
        <f t="shared" ref="BS531" si="9381">BK522*AA531</f>
        <v>0</v>
      </c>
      <c r="BT531">
        <f t="shared" ref="BT531" si="9382">BL522*AB531</f>
        <v>0</v>
      </c>
      <c r="BU531">
        <f t="shared" ref="BU531" si="9383">BM522*AC531</f>
        <v>0</v>
      </c>
      <c r="BV531">
        <f t="shared" ref="BV531" si="9384">BN522*AD531</f>
        <v>0</v>
      </c>
      <c r="BW531">
        <f t="shared" ref="BW531" si="9385">BO522*AE531</f>
        <v>0</v>
      </c>
      <c r="BX531">
        <f t="shared" ref="BX531" si="9386">BP522*AF531</f>
        <v>0</v>
      </c>
      <c r="BY531">
        <f t="shared" ref="BY531" si="9387">BQ522*AG531</f>
        <v>0</v>
      </c>
      <c r="BZ531">
        <f t="shared" ref="BZ531" si="9388">BR522*AH531</f>
        <v>0</v>
      </c>
      <c r="CA531">
        <f t="shared" ref="CA531" si="9389">BS522*AI531</f>
        <v>0</v>
      </c>
      <c r="CB531">
        <f t="shared" ref="CB531" si="9390">BT522*AJ531</f>
        <v>0</v>
      </c>
      <c r="CC531">
        <f t="shared" ref="CC531" si="9391">BU522*AK531</f>
        <v>0</v>
      </c>
      <c r="CD531">
        <f t="shared" ref="CD531" si="9392">BV522*AL531</f>
        <v>0</v>
      </c>
      <c r="CE531">
        <f t="shared" ref="CE531" si="9393">BW522*AM531</f>
        <v>0</v>
      </c>
      <c r="CF531">
        <f t="shared" ref="CF531" si="9394">BX522*AN531</f>
        <v>0</v>
      </c>
      <c r="CG531">
        <f t="shared" ref="CG531" si="9395">BY522*AO531</f>
        <v>0</v>
      </c>
      <c r="CH531">
        <f t="shared" ref="CH531" si="9396">BZ522*AP531</f>
        <v>0</v>
      </c>
      <c r="CI531">
        <f t="shared" ref="CI531" si="9397">CA522*AQ531</f>
        <v>0</v>
      </c>
      <c r="CJ531">
        <f t="shared" ref="CJ531" si="9398">CB522*AR531</f>
        <v>0</v>
      </c>
      <c r="CK531">
        <f t="shared" ref="CK531" si="9399">CC522*AS531</f>
        <v>0</v>
      </c>
      <c r="CL531">
        <f t="shared" ref="CL531" si="9400">CD522*AT531</f>
        <v>0</v>
      </c>
      <c r="CM531">
        <f t="shared" ref="CM531" si="9401">CE522*AU531</f>
        <v>0</v>
      </c>
      <c r="CN531">
        <f t="shared" ref="CN531" si="9402">CF522*AV531</f>
        <v>0</v>
      </c>
      <c r="CO531">
        <f t="shared" ref="CO531" si="9403">CG522*AW531</f>
        <v>0</v>
      </c>
      <c r="CP531">
        <f t="shared" ref="CP531" si="9404">CH522*AX531</f>
        <v>0</v>
      </c>
      <c r="CQ531">
        <f t="shared" ref="CQ531" si="9405">CI522*AY531</f>
        <v>0</v>
      </c>
      <c r="CR531">
        <f t="shared" ref="CR531" si="9406">CJ522*AZ531</f>
        <v>0</v>
      </c>
      <c r="CS531">
        <f t="shared" ref="CS531" si="9407">CK522*BA531</f>
        <v>0</v>
      </c>
      <c r="CT531">
        <f t="shared" ref="CT531" si="9408">CL522*BB531</f>
        <v>0</v>
      </c>
    </row>
    <row r="532" spans="6:98" x14ac:dyDescent="0.3">
      <c r="F532" s="91">
        <f t="shared" ref="F532:H532" si="9409">F531</f>
        <v>80</v>
      </c>
      <c r="G532" s="91">
        <f t="shared" si="9409"/>
        <v>80</v>
      </c>
      <c r="H532" s="4">
        <f t="shared" si="9409"/>
        <v>1</v>
      </c>
      <c r="I532">
        <v>45</v>
      </c>
      <c r="J532" s="48">
        <f t="shared" si="9112"/>
        <v>0</v>
      </c>
      <c r="K532" s="48">
        <f t="shared" si="9376"/>
        <v>0</v>
      </c>
      <c r="L532" s="98">
        <f t="shared" si="9114"/>
        <v>0</v>
      </c>
      <c r="M532" s="48"/>
      <c r="N532" s="48"/>
      <c r="O532" s="48"/>
      <c r="P532" s="48"/>
      <c r="Q532" s="48"/>
      <c r="R532" s="48"/>
      <c r="S532" s="48"/>
      <c r="T532" s="48"/>
      <c r="U532" s="48"/>
      <c r="V532" s="48"/>
      <c r="W532" s="48">
        <f>$J532+$K532+$L532</f>
        <v>0</v>
      </c>
      <c r="X532" s="48">
        <f t="shared" si="9341"/>
        <v>0</v>
      </c>
      <c r="Y532" s="48">
        <f t="shared" si="9341"/>
        <v>0</v>
      </c>
      <c r="Z532" s="48">
        <f t="shared" si="9341"/>
        <v>0</v>
      </c>
      <c r="AA532" s="48">
        <f t="shared" si="9341"/>
        <v>0</v>
      </c>
      <c r="AB532" s="48">
        <f t="shared" si="9341"/>
        <v>0</v>
      </c>
      <c r="AC532" s="48">
        <f t="shared" si="9341"/>
        <v>0</v>
      </c>
      <c r="AD532" s="48">
        <f t="shared" si="9341"/>
        <v>0</v>
      </c>
      <c r="AE532" s="48">
        <f t="shared" si="9341"/>
        <v>0</v>
      </c>
      <c r="AF532" s="48">
        <f t="shared" si="9341"/>
        <v>0</v>
      </c>
      <c r="AG532" s="48">
        <f t="shared" si="9341"/>
        <v>0</v>
      </c>
      <c r="AH532" s="48">
        <f t="shared" si="9341"/>
        <v>0</v>
      </c>
      <c r="AI532" s="48">
        <f t="shared" si="9341"/>
        <v>0</v>
      </c>
      <c r="AJ532" s="48">
        <f t="shared" si="9341"/>
        <v>0</v>
      </c>
      <c r="AK532" s="48">
        <f t="shared" si="9341"/>
        <v>0</v>
      </c>
      <c r="AL532" s="48">
        <f t="shared" si="9341"/>
        <v>0</v>
      </c>
      <c r="AM532" s="48">
        <f t="shared" si="9341"/>
        <v>0</v>
      </c>
      <c r="AN532" s="48">
        <f t="shared" si="9341"/>
        <v>0</v>
      </c>
      <c r="AO532" s="48">
        <f t="shared" si="9341"/>
        <v>0</v>
      </c>
      <c r="AP532" s="48">
        <f t="shared" si="9341"/>
        <v>0</v>
      </c>
      <c r="AQ532" s="48">
        <f t="shared" si="9341"/>
        <v>0</v>
      </c>
      <c r="AR532" s="48">
        <f t="shared" si="9341"/>
        <v>0</v>
      </c>
      <c r="AS532" s="48">
        <f t="shared" si="9341"/>
        <v>0</v>
      </c>
      <c r="AT532" s="48">
        <f t="shared" si="9341"/>
        <v>0</v>
      </c>
      <c r="AU532" s="48">
        <f t="shared" si="9341"/>
        <v>0</v>
      </c>
      <c r="AV532" s="48">
        <f t="shared" si="9341"/>
        <v>0</v>
      </c>
      <c r="AW532" s="48">
        <f t="shared" si="9341"/>
        <v>0</v>
      </c>
      <c r="AX532" s="48">
        <f t="shared" si="9341"/>
        <v>0</v>
      </c>
      <c r="AY532" s="48">
        <f t="shared" si="9305"/>
        <v>0</v>
      </c>
      <c r="AZ532" s="48">
        <f t="shared" si="9305"/>
        <v>0</v>
      </c>
      <c r="BA532" s="48">
        <f t="shared" si="9305"/>
        <v>0</v>
      </c>
      <c r="BB532" s="48">
        <f t="shared" si="9305"/>
        <v>0</v>
      </c>
      <c r="BC532" s="48"/>
      <c r="BE532" t="s">
        <v>186</v>
      </c>
      <c r="BO532">
        <f>BF522*W532</f>
        <v>0</v>
      </c>
      <c r="BP532">
        <f t="shared" ref="BP532" si="9410">BG522*X532</f>
        <v>0</v>
      </c>
      <c r="BQ532">
        <f t="shared" ref="BQ532" si="9411">BH522*Y532</f>
        <v>0</v>
      </c>
      <c r="BR532">
        <f t="shared" ref="BR532" si="9412">BI522*Z532</f>
        <v>0</v>
      </c>
      <c r="BS532">
        <f t="shared" ref="BS532" si="9413">BJ522*AA532</f>
        <v>0</v>
      </c>
      <c r="BT532">
        <f t="shared" ref="BT532" si="9414">BK522*AB532</f>
        <v>0</v>
      </c>
      <c r="BU532">
        <f t="shared" ref="BU532" si="9415">BL522*AC532</f>
        <v>0</v>
      </c>
      <c r="BV532">
        <f t="shared" ref="BV532" si="9416">BM522*AD532</f>
        <v>0</v>
      </c>
      <c r="BW532">
        <f t="shared" ref="BW532" si="9417">BN522*AE532</f>
        <v>0</v>
      </c>
      <c r="BX532">
        <f t="shared" ref="BX532" si="9418">BO522*AF532</f>
        <v>0</v>
      </c>
      <c r="BY532">
        <f t="shared" ref="BY532" si="9419">BP522*AG532</f>
        <v>0</v>
      </c>
      <c r="BZ532">
        <f t="shared" ref="BZ532" si="9420">BQ522*AH532</f>
        <v>0</v>
      </c>
      <c r="CA532">
        <f t="shared" ref="CA532" si="9421">BR522*AI532</f>
        <v>0</v>
      </c>
      <c r="CB532">
        <f t="shared" ref="CB532" si="9422">BS522*AJ532</f>
        <v>0</v>
      </c>
      <c r="CC532">
        <f t="shared" ref="CC532" si="9423">BT522*AK532</f>
        <v>0</v>
      </c>
      <c r="CD532">
        <f t="shared" ref="CD532" si="9424">BU522*AL532</f>
        <v>0</v>
      </c>
      <c r="CE532">
        <f t="shared" ref="CE532" si="9425">BV522*AM532</f>
        <v>0</v>
      </c>
      <c r="CF532">
        <f t="shared" ref="CF532" si="9426">BW522*AN532</f>
        <v>0</v>
      </c>
      <c r="CG532">
        <f t="shared" ref="CG532" si="9427">BX522*AO532</f>
        <v>0</v>
      </c>
      <c r="CH532">
        <f t="shared" ref="CH532" si="9428">BY522*AP532</f>
        <v>0</v>
      </c>
      <c r="CI532">
        <f t="shared" ref="CI532" si="9429">BZ522*AQ532</f>
        <v>0</v>
      </c>
      <c r="CJ532">
        <f t="shared" ref="CJ532" si="9430">CA522*AR532</f>
        <v>0</v>
      </c>
      <c r="CK532">
        <f t="shared" ref="CK532" si="9431">CB522*AS532</f>
        <v>0</v>
      </c>
      <c r="CL532">
        <f t="shared" ref="CL532" si="9432">CC522*AT532</f>
        <v>0</v>
      </c>
      <c r="CM532">
        <f t="shared" ref="CM532" si="9433">CD522*AU532</f>
        <v>0</v>
      </c>
      <c r="CN532">
        <f t="shared" ref="CN532" si="9434">CE522*AV532</f>
        <v>0</v>
      </c>
      <c r="CO532">
        <f t="shared" ref="CO532" si="9435">CF522*AW532</f>
        <v>0</v>
      </c>
      <c r="CP532">
        <f t="shared" ref="CP532" si="9436">CG522*AX532</f>
        <v>0</v>
      </c>
      <c r="CQ532">
        <f t="shared" ref="CQ532" si="9437">CH522*AY532</f>
        <v>0</v>
      </c>
      <c r="CR532">
        <f t="shared" ref="CR532" si="9438">CI522*AZ532</f>
        <v>0</v>
      </c>
      <c r="CS532">
        <f t="shared" ref="CS532" si="9439">CJ522*BA532</f>
        <v>0</v>
      </c>
      <c r="CT532">
        <f t="shared" ref="CT532" si="9440">CK522*BB532</f>
        <v>0</v>
      </c>
    </row>
    <row r="533" spans="6:98" x14ac:dyDescent="0.3">
      <c r="F533" s="91">
        <f t="shared" ref="F533:H533" si="9441">F532</f>
        <v>80</v>
      </c>
      <c r="G533" s="91">
        <f t="shared" si="9441"/>
        <v>80</v>
      </c>
      <c r="H533" s="4">
        <f t="shared" si="9441"/>
        <v>1</v>
      </c>
      <c r="I533">
        <v>50</v>
      </c>
      <c r="J533" s="48">
        <f t="shared" si="9112"/>
        <v>0</v>
      </c>
      <c r="K533" s="48">
        <f t="shared" si="9376"/>
        <v>0</v>
      </c>
      <c r="L533" s="98">
        <f t="shared" si="9114"/>
        <v>0</v>
      </c>
      <c r="M533" s="48"/>
      <c r="N533" s="48"/>
      <c r="O533" s="48"/>
      <c r="P533" s="48"/>
      <c r="Q533" s="48"/>
      <c r="R533" s="48"/>
      <c r="S533" s="48"/>
      <c r="T533" s="48"/>
      <c r="U533" s="48"/>
      <c r="V533" s="48"/>
      <c r="W533" s="48"/>
      <c r="X533" s="48">
        <f>$J533+$K533+$L533</f>
        <v>0</v>
      </c>
      <c r="Y533" s="48">
        <f t="shared" si="9341"/>
        <v>0</v>
      </c>
      <c r="Z533" s="48">
        <f t="shared" si="9341"/>
        <v>0</v>
      </c>
      <c r="AA533" s="48">
        <f t="shared" si="9341"/>
        <v>0</v>
      </c>
      <c r="AB533" s="48">
        <f t="shared" si="9341"/>
        <v>0</v>
      </c>
      <c r="AC533" s="48">
        <f t="shared" si="9341"/>
        <v>0</v>
      </c>
      <c r="AD533" s="48">
        <f t="shared" si="9341"/>
        <v>0</v>
      </c>
      <c r="AE533" s="48">
        <f t="shared" si="9341"/>
        <v>0</v>
      </c>
      <c r="AF533" s="48">
        <f t="shared" si="9341"/>
        <v>0</v>
      </c>
      <c r="AG533" s="48">
        <f t="shared" si="9341"/>
        <v>0</v>
      </c>
      <c r="AH533" s="48">
        <f t="shared" si="9341"/>
        <v>0</v>
      </c>
      <c r="AI533" s="48">
        <f t="shared" si="9341"/>
        <v>0</v>
      </c>
      <c r="AJ533" s="48">
        <f t="shared" si="9341"/>
        <v>0</v>
      </c>
      <c r="AK533" s="48">
        <f t="shared" si="9341"/>
        <v>0</v>
      </c>
      <c r="AL533" s="48">
        <f t="shared" si="9341"/>
        <v>0</v>
      </c>
      <c r="AM533" s="48">
        <f t="shared" si="9341"/>
        <v>0</v>
      </c>
      <c r="AN533" s="48">
        <f t="shared" si="9341"/>
        <v>0</v>
      </c>
      <c r="AO533" s="48">
        <f t="shared" si="9341"/>
        <v>0</v>
      </c>
      <c r="AP533" s="48">
        <f t="shared" si="9341"/>
        <v>0</v>
      </c>
      <c r="AQ533" s="48">
        <f t="shared" si="9341"/>
        <v>0</v>
      </c>
      <c r="AR533" s="48">
        <f t="shared" si="9341"/>
        <v>0</v>
      </c>
      <c r="AS533" s="48">
        <f t="shared" si="9341"/>
        <v>0</v>
      </c>
      <c r="AT533" s="48">
        <f t="shared" si="9341"/>
        <v>0</v>
      </c>
      <c r="AU533" s="48">
        <f t="shared" si="9341"/>
        <v>0</v>
      </c>
      <c r="AV533" s="48">
        <f t="shared" si="9341"/>
        <v>0</v>
      </c>
      <c r="AW533" s="48">
        <f t="shared" si="9341"/>
        <v>0</v>
      </c>
      <c r="AX533" s="48">
        <f t="shared" si="9341"/>
        <v>0</v>
      </c>
      <c r="AY533" s="48">
        <f t="shared" si="9305"/>
        <v>0</v>
      </c>
      <c r="AZ533" s="48">
        <f t="shared" si="9305"/>
        <v>0</v>
      </c>
      <c r="BA533" s="48">
        <f t="shared" si="9305"/>
        <v>0</v>
      </c>
      <c r="BB533" s="48">
        <f t="shared" si="9305"/>
        <v>0</v>
      </c>
      <c r="BC533" s="48"/>
      <c r="BE533" t="s">
        <v>187</v>
      </c>
      <c r="BP533">
        <f>BF522*X533</f>
        <v>0</v>
      </c>
      <c r="BQ533">
        <f t="shared" ref="BQ533" si="9442">BG522*Y533</f>
        <v>0</v>
      </c>
      <c r="BR533">
        <f t="shared" ref="BR533" si="9443">BH522*Z533</f>
        <v>0</v>
      </c>
      <c r="BS533">
        <f t="shared" ref="BS533" si="9444">BI522*AA533</f>
        <v>0</v>
      </c>
      <c r="BT533">
        <f t="shared" ref="BT533" si="9445">BJ522*AB533</f>
        <v>0</v>
      </c>
      <c r="BU533">
        <f t="shared" ref="BU533" si="9446">BK522*AC533</f>
        <v>0</v>
      </c>
      <c r="BV533">
        <f t="shared" ref="BV533" si="9447">BL522*AD533</f>
        <v>0</v>
      </c>
      <c r="BW533">
        <f t="shared" ref="BW533" si="9448">BM522*AE533</f>
        <v>0</v>
      </c>
      <c r="BX533">
        <f t="shared" ref="BX533" si="9449">BN522*AF533</f>
        <v>0</v>
      </c>
      <c r="BY533">
        <f t="shared" ref="BY533" si="9450">BO522*AG533</f>
        <v>0</v>
      </c>
      <c r="BZ533">
        <f t="shared" ref="BZ533" si="9451">BP522*AH533</f>
        <v>0</v>
      </c>
      <c r="CA533">
        <f t="shared" ref="CA533" si="9452">BQ522*AI533</f>
        <v>0</v>
      </c>
      <c r="CB533">
        <f t="shared" ref="CB533" si="9453">BR522*AJ533</f>
        <v>0</v>
      </c>
      <c r="CC533">
        <f t="shared" ref="CC533" si="9454">BS522*AK533</f>
        <v>0</v>
      </c>
      <c r="CD533">
        <f t="shared" ref="CD533" si="9455">BT522*AL533</f>
        <v>0</v>
      </c>
      <c r="CE533">
        <f t="shared" ref="CE533" si="9456">BU522*AM533</f>
        <v>0</v>
      </c>
      <c r="CF533">
        <f t="shared" ref="CF533" si="9457">BV522*AN533</f>
        <v>0</v>
      </c>
      <c r="CG533">
        <f t="shared" ref="CG533" si="9458">BW522*AO533</f>
        <v>0</v>
      </c>
      <c r="CH533">
        <f t="shared" ref="CH533" si="9459">BX522*AP533</f>
        <v>0</v>
      </c>
      <c r="CI533">
        <f t="shared" ref="CI533" si="9460">BY522*AQ533</f>
        <v>0</v>
      </c>
      <c r="CJ533">
        <f t="shared" ref="CJ533" si="9461">BZ522*AR533</f>
        <v>0</v>
      </c>
      <c r="CK533">
        <f t="shared" ref="CK533" si="9462">CA522*AS533</f>
        <v>0</v>
      </c>
      <c r="CL533">
        <f t="shared" ref="CL533" si="9463">CB522*AT533</f>
        <v>0</v>
      </c>
      <c r="CM533">
        <f t="shared" ref="CM533" si="9464">CC522*AU533</f>
        <v>0</v>
      </c>
      <c r="CN533">
        <f t="shared" ref="CN533" si="9465">CD522*AV533</f>
        <v>0</v>
      </c>
      <c r="CO533">
        <f t="shared" ref="CO533" si="9466">CE522*AW533</f>
        <v>0</v>
      </c>
      <c r="CP533">
        <f t="shared" ref="CP533" si="9467">CF522*AX533</f>
        <v>0</v>
      </c>
      <c r="CQ533">
        <f t="shared" ref="CQ533" si="9468">CG522*AY533</f>
        <v>0</v>
      </c>
      <c r="CR533">
        <f t="shared" ref="CR533" si="9469">CH522*AZ533</f>
        <v>0</v>
      </c>
      <c r="CS533">
        <f t="shared" ref="CS533" si="9470">CI522*BA533</f>
        <v>0</v>
      </c>
      <c r="CT533">
        <f t="shared" ref="CT533" si="9471">CJ522*BB533</f>
        <v>0</v>
      </c>
    </row>
    <row r="534" spans="6:98" x14ac:dyDescent="0.3">
      <c r="F534" s="91">
        <f t="shared" ref="F534:H534" si="9472">F533</f>
        <v>80</v>
      </c>
      <c r="G534" s="91">
        <f t="shared" si="9472"/>
        <v>80</v>
      </c>
      <c r="H534" s="4">
        <f t="shared" si="9472"/>
        <v>1</v>
      </c>
      <c r="I534">
        <v>55</v>
      </c>
      <c r="J534" s="48">
        <f t="shared" si="9112"/>
        <v>0</v>
      </c>
      <c r="K534" s="48">
        <f t="shared" si="9376"/>
        <v>0</v>
      </c>
      <c r="L534" s="98">
        <f t="shared" si="9114"/>
        <v>0</v>
      </c>
      <c r="M534" s="48"/>
      <c r="N534" s="48"/>
      <c r="O534" s="48"/>
      <c r="P534" s="48"/>
      <c r="Q534" s="48"/>
      <c r="R534" s="48"/>
      <c r="S534" s="48"/>
      <c r="T534" s="48"/>
      <c r="U534" s="48"/>
      <c r="V534" s="48"/>
      <c r="W534" s="48"/>
      <c r="X534" s="48"/>
      <c r="Y534" s="48">
        <f>$J534+$K534+$L534</f>
        <v>0</v>
      </c>
      <c r="Z534" s="48">
        <f t="shared" si="9341"/>
        <v>0</v>
      </c>
      <c r="AA534" s="48">
        <f t="shared" si="9341"/>
        <v>0</v>
      </c>
      <c r="AB534" s="48">
        <f t="shared" si="9341"/>
        <v>0</v>
      </c>
      <c r="AC534" s="48">
        <f t="shared" si="9341"/>
        <v>0</v>
      </c>
      <c r="AD534" s="48">
        <f t="shared" si="9341"/>
        <v>0</v>
      </c>
      <c r="AE534" s="48">
        <f t="shared" si="9341"/>
        <v>0</v>
      </c>
      <c r="AF534" s="48">
        <f t="shared" si="9341"/>
        <v>0</v>
      </c>
      <c r="AG534" s="48">
        <f t="shared" si="9341"/>
        <v>0</v>
      </c>
      <c r="AH534" s="48">
        <f t="shared" si="9341"/>
        <v>0</v>
      </c>
      <c r="AI534" s="48">
        <f t="shared" si="9341"/>
        <v>0</v>
      </c>
      <c r="AJ534" s="48">
        <f t="shared" si="9341"/>
        <v>0</v>
      </c>
      <c r="AK534" s="48">
        <f t="shared" si="9341"/>
        <v>0</v>
      </c>
      <c r="AL534" s="48">
        <f t="shared" si="9341"/>
        <v>0</v>
      </c>
      <c r="AM534" s="48">
        <f t="shared" si="9341"/>
        <v>0</v>
      </c>
      <c r="AN534" s="48">
        <f t="shared" si="9341"/>
        <v>0</v>
      </c>
      <c r="AO534" s="48">
        <f t="shared" si="9341"/>
        <v>0</v>
      </c>
      <c r="AP534" s="48">
        <f t="shared" si="9341"/>
        <v>0</v>
      </c>
      <c r="AQ534" s="48">
        <f t="shared" si="9341"/>
        <v>0</v>
      </c>
      <c r="AR534" s="48">
        <f t="shared" si="9341"/>
        <v>0</v>
      </c>
      <c r="AS534" s="48">
        <f t="shared" si="9341"/>
        <v>0</v>
      </c>
      <c r="AT534" s="48">
        <f t="shared" si="9341"/>
        <v>0</v>
      </c>
      <c r="AU534" s="48">
        <f t="shared" si="9341"/>
        <v>0</v>
      </c>
      <c r="AV534" s="48">
        <f t="shared" si="9341"/>
        <v>0</v>
      </c>
      <c r="AW534" s="48">
        <f t="shared" si="9341"/>
        <v>0</v>
      </c>
      <c r="AX534" s="48">
        <f t="shared" si="9341"/>
        <v>0</v>
      </c>
      <c r="AY534" s="48">
        <f t="shared" si="9305"/>
        <v>0</v>
      </c>
      <c r="AZ534" s="48">
        <f t="shared" si="9305"/>
        <v>0</v>
      </c>
      <c r="BA534" s="48">
        <f t="shared" si="9305"/>
        <v>0</v>
      </c>
      <c r="BB534" s="48">
        <f t="shared" si="9305"/>
        <v>0</v>
      </c>
      <c r="BC534" s="48"/>
      <c r="BE534" t="s">
        <v>188</v>
      </c>
      <c r="BQ534">
        <f>BF522*Y534</f>
        <v>0</v>
      </c>
      <c r="BR534">
        <f t="shared" ref="BR534" si="9473">BG522*Z534</f>
        <v>0</v>
      </c>
      <c r="BS534">
        <f t="shared" ref="BS534" si="9474">BH522*AA534</f>
        <v>0</v>
      </c>
      <c r="BT534">
        <f t="shared" ref="BT534" si="9475">BI522*AB534</f>
        <v>0</v>
      </c>
      <c r="BU534">
        <f t="shared" ref="BU534" si="9476">BJ522*AC534</f>
        <v>0</v>
      </c>
      <c r="BV534">
        <f t="shared" ref="BV534" si="9477">BK522*AD534</f>
        <v>0</v>
      </c>
      <c r="BW534">
        <f t="shared" ref="BW534" si="9478">BL522*AE534</f>
        <v>0</v>
      </c>
      <c r="BX534">
        <f t="shared" ref="BX534" si="9479">BM522*AF534</f>
        <v>0</v>
      </c>
      <c r="BY534">
        <f t="shared" ref="BY534" si="9480">BN522*AG534</f>
        <v>0</v>
      </c>
      <c r="BZ534">
        <f t="shared" ref="BZ534" si="9481">BO522*AH534</f>
        <v>0</v>
      </c>
      <c r="CA534">
        <f t="shared" ref="CA534" si="9482">BP522*AI534</f>
        <v>0</v>
      </c>
      <c r="CB534">
        <f t="shared" ref="CB534" si="9483">BQ522*AJ534</f>
        <v>0</v>
      </c>
      <c r="CC534">
        <f t="shared" ref="CC534" si="9484">BR522*AK534</f>
        <v>0</v>
      </c>
      <c r="CD534">
        <f t="shared" ref="CD534" si="9485">BS522*AL534</f>
        <v>0</v>
      </c>
      <c r="CE534">
        <f t="shared" ref="CE534" si="9486">BT522*AM534</f>
        <v>0</v>
      </c>
      <c r="CF534">
        <f t="shared" ref="CF534" si="9487">BU522*AN534</f>
        <v>0</v>
      </c>
      <c r="CG534">
        <f t="shared" ref="CG534" si="9488">BV522*AO534</f>
        <v>0</v>
      </c>
      <c r="CH534">
        <f t="shared" ref="CH534" si="9489">BW522*AP534</f>
        <v>0</v>
      </c>
      <c r="CI534">
        <f t="shared" ref="CI534" si="9490">BX522*AQ534</f>
        <v>0</v>
      </c>
      <c r="CJ534">
        <f t="shared" ref="CJ534" si="9491">BY522*AR534</f>
        <v>0</v>
      </c>
      <c r="CK534">
        <f t="shared" ref="CK534" si="9492">BZ522*AS534</f>
        <v>0</v>
      </c>
      <c r="CL534">
        <f t="shared" ref="CL534" si="9493">CA522*AT534</f>
        <v>0</v>
      </c>
      <c r="CM534">
        <f t="shared" ref="CM534" si="9494">CB522*AU534</f>
        <v>0</v>
      </c>
      <c r="CN534">
        <f t="shared" ref="CN534" si="9495">CC522*AV534</f>
        <v>0</v>
      </c>
      <c r="CO534">
        <f t="shared" ref="CO534" si="9496">CD522*AW534</f>
        <v>0</v>
      </c>
      <c r="CP534">
        <f t="shared" ref="CP534" si="9497">CE522*AX534</f>
        <v>0</v>
      </c>
      <c r="CQ534">
        <f t="shared" ref="CQ534" si="9498">CF522*AY534</f>
        <v>0</v>
      </c>
      <c r="CR534">
        <f t="shared" ref="CR534" si="9499">CG522*AZ534</f>
        <v>0</v>
      </c>
      <c r="CS534">
        <f t="shared" ref="CS534" si="9500">CH522*BA534</f>
        <v>0</v>
      </c>
      <c r="CT534">
        <f t="shared" ref="CT534" si="9501">CI522*BB534</f>
        <v>0</v>
      </c>
    </row>
    <row r="535" spans="6:98" x14ac:dyDescent="0.3">
      <c r="F535" s="91">
        <f t="shared" ref="F535:H535" si="9502">F534</f>
        <v>80</v>
      </c>
      <c r="G535" s="91">
        <f t="shared" si="9502"/>
        <v>80</v>
      </c>
      <c r="H535" s="4">
        <f t="shared" si="9502"/>
        <v>1</v>
      </c>
      <c r="I535">
        <v>60</v>
      </c>
      <c r="J535" s="48">
        <f t="shared" si="9112"/>
        <v>0</v>
      </c>
      <c r="K535" s="48">
        <f t="shared" si="9376"/>
        <v>0</v>
      </c>
      <c r="L535" s="98">
        <f t="shared" si="9114"/>
        <v>0</v>
      </c>
      <c r="M535" s="48"/>
      <c r="N535" s="48"/>
      <c r="O535" s="48"/>
      <c r="P535" s="48"/>
      <c r="Q535" s="48"/>
      <c r="R535" s="48"/>
      <c r="S535" s="48"/>
      <c r="T535" s="48"/>
      <c r="U535" s="48"/>
      <c r="V535" s="48"/>
      <c r="W535" s="48"/>
      <c r="X535" s="48"/>
      <c r="Y535" s="48"/>
      <c r="Z535" s="48">
        <f>$J535+$K535+$L535</f>
        <v>0</v>
      </c>
      <c r="AA535" s="48">
        <f t="shared" si="9341"/>
        <v>0</v>
      </c>
      <c r="AB535" s="48">
        <f t="shared" si="9341"/>
        <v>0</v>
      </c>
      <c r="AC535" s="48">
        <f t="shared" si="9341"/>
        <v>0</v>
      </c>
      <c r="AD535" s="48">
        <f t="shared" si="9341"/>
        <v>0</v>
      </c>
      <c r="AE535" s="48">
        <f t="shared" si="9341"/>
        <v>0</v>
      </c>
      <c r="AF535" s="48">
        <f t="shared" si="9341"/>
        <v>0</v>
      </c>
      <c r="AG535" s="48">
        <f t="shared" si="9341"/>
        <v>0</v>
      </c>
      <c r="AH535" s="48">
        <f t="shared" si="9341"/>
        <v>0</v>
      </c>
      <c r="AI535" s="48">
        <f t="shared" si="9341"/>
        <v>0</v>
      </c>
      <c r="AJ535" s="48">
        <f t="shared" si="9341"/>
        <v>0</v>
      </c>
      <c r="AK535" s="48">
        <f t="shared" si="9341"/>
        <v>0</v>
      </c>
      <c r="AL535" s="48">
        <f t="shared" si="9341"/>
        <v>0</v>
      </c>
      <c r="AM535" s="48">
        <f t="shared" si="9341"/>
        <v>0</v>
      </c>
      <c r="AN535" s="48">
        <f t="shared" si="9341"/>
        <v>0</v>
      </c>
      <c r="AO535" s="48">
        <f t="shared" si="9341"/>
        <v>0</v>
      </c>
      <c r="AP535" s="48">
        <f t="shared" si="9341"/>
        <v>0</v>
      </c>
      <c r="AQ535" s="48">
        <f t="shared" si="9341"/>
        <v>0</v>
      </c>
      <c r="AR535" s="48">
        <f t="shared" si="9341"/>
        <v>0</v>
      </c>
      <c r="AS535" s="48">
        <f t="shared" si="9341"/>
        <v>0</v>
      </c>
      <c r="AT535" s="48">
        <f t="shared" si="9341"/>
        <v>0</v>
      </c>
      <c r="AU535" s="48">
        <f t="shared" si="9341"/>
        <v>0</v>
      </c>
      <c r="AV535" s="48">
        <f t="shared" si="9341"/>
        <v>0</v>
      </c>
      <c r="AW535" s="48">
        <f t="shared" si="9341"/>
        <v>0</v>
      </c>
      <c r="AX535" s="48">
        <f t="shared" si="9341"/>
        <v>0</v>
      </c>
      <c r="AY535" s="48">
        <f t="shared" si="9305"/>
        <v>0</v>
      </c>
      <c r="AZ535" s="48">
        <f t="shared" si="9305"/>
        <v>0</v>
      </c>
      <c r="BA535" s="48">
        <f t="shared" si="9305"/>
        <v>0</v>
      </c>
      <c r="BB535" s="48">
        <f t="shared" si="9305"/>
        <v>0</v>
      </c>
      <c r="BC535" s="48"/>
      <c r="BE535" t="s">
        <v>189</v>
      </c>
      <c r="BR535">
        <f>BF522*Z535</f>
        <v>0</v>
      </c>
      <c r="BS535">
        <f t="shared" ref="BS535" si="9503">BG522*AA535</f>
        <v>0</v>
      </c>
      <c r="BT535">
        <f t="shared" ref="BT535" si="9504">BH522*AB535</f>
        <v>0</v>
      </c>
      <c r="BU535">
        <f t="shared" ref="BU535" si="9505">BI522*AC535</f>
        <v>0</v>
      </c>
      <c r="BV535">
        <f t="shared" ref="BV535" si="9506">BJ522*AD535</f>
        <v>0</v>
      </c>
      <c r="BW535">
        <f t="shared" ref="BW535" si="9507">BK522*AE535</f>
        <v>0</v>
      </c>
      <c r="BX535">
        <f t="shared" ref="BX535" si="9508">BL522*AF535</f>
        <v>0</v>
      </c>
      <c r="BY535">
        <f t="shared" ref="BY535" si="9509">BM522*AG535</f>
        <v>0</v>
      </c>
      <c r="BZ535">
        <f t="shared" ref="BZ535" si="9510">BN522*AH535</f>
        <v>0</v>
      </c>
      <c r="CA535">
        <f t="shared" ref="CA535" si="9511">BO522*AI535</f>
        <v>0</v>
      </c>
      <c r="CB535">
        <f t="shared" ref="CB535" si="9512">BP522*AJ535</f>
        <v>0</v>
      </c>
      <c r="CC535">
        <f t="shared" ref="CC535" si="9513">BQ522*AK535</f>
        <v>0</v>
      </c>
      <c r="CD535">
        <f t="shared" ref="CD535" si="9514">BR522*AL535</f>
        <v>0</v>
      </c>
      <c r="CE535">
        <f t="shared" ref="CE535" si="9515">BS522*AM535</f>
        <v>0</v>
      </c>
      <c r="CF535">
        <f t="shared" ref="CF535" si="9516">BT522*AN535</f>
        <v>0</v>
      </c>
      <c r="CG535">
        <f t="shared" ref="CG535" si="9517">BU522*AO535</f>
        <v>0</v>
      </c>
      <c r="CH535">
        <f t="shared" ref="CH535" si="9518">BV522*AP535</f>
        <v>0</v>
      </c>
      <c r="CI535">
        <f t="shared" ref="CI535" si="9519">BW522*AQ535</f>
        <v>0</v>
      </c>
      <c r="CJ535">
        <f t="shared" ref="CJ535" si="9520">BX522*AR535</f>
        <v>0</v>
      </c>
      <c r="CK535">
        <f t="shared" ref="CK535" si="9521">BY522*AS535</f>
        <v>0</v>
      </c>
      <c r="CL535">
        <f t="shared" ref="CL535" si="9522">BZ522*AT535</f>
        <v>0</v>
      </c>
      <c r="CM535">
        <f t="shared" ref="CM535" si="9523">CA522*AU535</f>
        <v>0</v>
      </c>
      <c r="CN535">
        <f t="shared" ref="CN535" si="9524">CB522*AV535</f>
        <v>0</v>
      </c>
      <c r="CO535">
        <f t="shared" ref="CO535" si="9525">CC522*AW535</f>
        <v>0</v>
      </c>
      <c r="CP535">
        <f t="shared" ref="CP535" si="9526">CD522*AX535</f>
        <v>0</v>
      </c>
      <c r="CQ535">
        <f t="shared" ref="CQ535" si="9527">CE522*AY535</f>
        <v>0</v>
      </c>
      <c r="CR535">
        <f t="shared" ref="CR535" si="9528">CF522*AZ535</f>
        <v>0</v>
      </c>
      <c r="CS535">
        <f t="shared" ref="CS535" si="9529">CG522*BA535</f>
        <v>0</v>
      </c>
      <c r="CT535">
        <f t="shared" ref="CT535" si="9530">CH522*BB535</f>
        <v>0</v>
      </c>
    </row>
    <row r="536" spans="6:98" x14ac:dyDescent="0.3">
      <c r="F536" s="91">
        <f t="shared" ref="F536:H536" si="9531">F535</f>
        <v>80</v>
      </c>
      <c r="G536" s="91">
        <f t="shared" si="9531"/>
        <v>80</v>
      </c>
      <c r="H536" s="4">
        <f t="shared" si="9531"/>
        <v>1</v>
      </c>
      <c r="I536">
        <v>65</v>
      </c>
      <c r="J536" s="48">
        <f t="shared" si="9112"/>
        <v>0</v>
      </c>
      <c r="K536" s="48">
        <f t="shared" si="9376"/>
        <v>0</v>
      </c>
      <c r="L536" s="98">
        <f t="shared" si="9114"/>
        <v>0</v>
      </c>
      <c r="M536" s="48"/>
      <c r="N536" s="48"/>
      <c r="O536" s="48"/>
      <c r="P536" s="48"/>
      <c r="Q536" s="48"/>
      <c r="R536" s="48"/>
      <c r="S536" s="48"/>
      <c r="T536" s="48"/>
      <c r="U536" s="48"/>
      <c r="V536" s="48"/>
      <c r="W536" s="48"/>
      <c r="X536" s="48"/>
      <c r="Y536" s="48"/>
      <c r="Z536" s="48"/>
      <c r="AA536" s="48">
        <f>$J536+$K536+$L536</f>
        <v>0</v>
      </c>
      <c r="AB536" s="48">
        <f t="shared" si="9341"/>
        <v>0</v>
      </c>
      <c r="AC536" s="48">
        <f t="shared" si="9341"/>
        <v>0</v>
      </c>
      <c r="AD536" s="48">
        <f t="shared" si="9341"/>
        <v>0</v>
      </c>
      <c r="AE536" s="48">
        <f t="shared" si="9341"/>
        <v>0</v>
      </c>
      <c r="AF536" s="48">
        <f t="shared" si="9341"/>
        <v>0</v>
      </c>
      <c r="AG536" s="48">
        <f t="shared" si="9341"/>
        <v>0</v>
      </c>
      <c r="AH536" s="48">
        <f t="shared" si="9341"/>
        <v>0</v>
      </c>
      <c r="AI536" s="48">
        <f t="shared" si="9341"/>
        <v>0</v>
      </c>
      <c r="AJ536" s="48">
        <f t="shared" si="9341"/>
        <v>0</v>
      </c>
      <c r="AK536" s="48">
        <f t="shared" si="9341"/>
        <v>0</v>
      </c>
      <c r="AL536" s="48">
        <f t="shared" si="9341"/>
        <v>0</v>
      </c>
      <c r="AM536" s="48">
        <f t="shared" si="9341"/>
        <v>0</v>
      </c>
      <c r="AN536" s="48">
        <f t="shared" si="9341"/>
        <v>0</v>
      </c>
      <c r="AO536" s="48">
        <f t="shared" si="9341"/>
        <v>0</v>
      </c>
      <c r="AP536" s="48">
        <f t="shared" si="9341"/>
        <v>0</v>
      </c>
      <c r="AQ536" s="48">
        <f t="shared" si="9341"/>
        <v>0</v>
      </c>
      <c r="AR536" s="48">
        <f t="shared" si="9341"/>
        <v>0</v>
      </c>
      <c r="AS536" s="48">
        <f t="shared" si="9341"/>
        <v>0</v>
      </c>
      <c r="AT536" s="48">
        <f t="shared" si="9341"/>
        <v>0</v>
      </c>
      <c r="AU536" s="48">
        <f t="shared" si="9341"/>
        <v>0</v>
      </c>
      <c r="AV536" s="48">
        <f t="shared" si="9341"/>
        <v>0</v>
      </c>
      <c r="AW536" s="48">
        <f t="shared" si="9341"/>
        <v>0</v>
      </c>
      <c r="AX536" s="48">
        <f t="shared" si="9341"/>
        <v>0</v>
      </c>
      <c r="AY536" s="48">
        <f t="shared" si="9305"/>
        <v>0</v>
      </c>
      <c r="AZ536" s="48">
        <f t="shared" si="9305"/>
        <v>0</v>
      </c>
      <c r="BA536" s="48">
        <f t="shared" si="9305"/>
        <v>0</v>
      </c>
      <c r="BB536" s="48">
        <f t="shared" si="9305"/>
        <v>0</v>
      </c>
      <c r="BC536" s="48"/>
      <c r="BE536" t="s">
        <v>190</v>
      </c>
      <c r="BS536">
        <f>BF522*AA536</f>
        <v>0</v>
      </c>
      <c r="BT536">
        <f t="shared" ref="BT536" si="9532">BG522*AB536</f>
        <v>0</v>
      </c>
      <c r="BU536">
        <f t="shared" ref="BU536" si="9533">BH522*AC536</f>
        <v>0</v>
      </c>
      <c r="BV536">
        <f t="shared" ref="BV536" si="9534">BI522*AD536</f>
        <v>0</v>
      </c>
      <c r="BW536">
        <f t="shared" ref="BW536" si="9535">BJ522*AE536</f>
        <v>0</v>
      </c>
      <c r="BX536">
        <f t="shared" ref="BX536" si="9536">BK522*AF536</f>
        <v>0</v>
      </c>
      <c r="BY536">
        <f t="shared" ref="BY536" si="9537">BL522*AG536</f>
        <v>0</v>
      </c>
      <c r="BZ536">
        <f t="shared" ref="BZ536" si="9538">BM522*AH536</f>
        <v>0</v>
      </c>
      <c r="CA536">
        <f t="shared" ref="CA536" si="9539">BN522*AI536</f>
        <v>0</v>
      </c>
      <c r="CB536">
        <f t="shared" ref="CB536" si="9540">BO522*AJ536</f>
        <v>0</v>
      </c>
      <c r="CC536">
        <f t="shared" ref="CC536" si="9541">BP522*AK536</f>
        <v>0</v>
      </c>
      <c r="CD536">
        <f t="shared" ref="CD536" si="9542">BQ522*AL536</f>
        <v>0</v>
      </c>
      <c r="CE536">
        <f t="shared" ref="CE536" si="9543">BR522*AM536</f>
        <v>0</v>
      </c>
      <c r="CF536">
        <f t="shared" ref="CF536" si="9544">BS522*AN536</f>
        <v>0</v>
      </c>
      <c r="CG536">
        <f t="shared" ref="CG536" si="9545">BT522*AO536</f>
        <v>0</v>
      </c>
      <c r="CH536">
        <f t="shared" ref="CH536" si="9546">BU522*AP536</f>
        <v>0</v>
      </c>
      <c r="CI536">
        <f t="shared" ref="CI536" si="9547">BV522*AQ536</f>
        <v>0</v>
      </c>
      <c r="CJ536">
        <f t="shared" ref="CJ536" si="9548">BW522*AR536</f>
        <v>0</v>
      </c>
      <c r="CK536">
        <f t="shared" ref="CK536" si="9549">BX522*AS536</f>
        <v>0</v>
      </c>
      <c r="CL536">
        <f t="shared" ref="CL536" si="9550">BY522*AT536</f>
        <v>0</v>
      </c>
      <c r="CM536">
        <f t="shared" ref="CM536" si="9551">BZ522*AU536</f>
        <v>0</v>
      </c>
      <c r="CN536">
        <f t="shared" ref="CN536" si="9552">CA522*AV536</f>
        <v>0</v>
      </c>
      <c r="CO536">
        <f t="shared" ref="CO536" si="9553">CB522*AW536</f>
        <v>0</v>
      </c>
      <c r="CP536">
        <f t="shared" ref="CP536" si="9554">CC522*AX536</f>
        <v>0</v>
      </c>
      <c r="CQ536">
        <f t="shared" ref="CQ536" si="9555">CD522*AY536</f>
        <v>0</v>
      </c>
      <c r="CR536">
        <f t="shared" ref="CR536" si="9556">CE522*AZ536</f>
        <v>0</v>
      </c>
      <c r="CS536">
        <f t="shared" ref="CS536" si="9557">CF522*BA536</f>
        <v>0</v>
      </c>
      <c r="CT536">
        <f t="shared" ref="CT536" si="9558">CG522*BB536</f>
        <v>0</v>
      </c>
    </row>
    <row r="537" spans="6:98" x14ac:dyDescent="0.3">
      <c r="F537" s="91">
        <f t="shared" ref="F537:H537" si="9559">F536</f>
        <v>80</v>
      </c>
      <c r="G537" s="91">
        <f t="shared" si="9559"/>
        <v>80</v>
      </c>
      <c r="H537" s="4">
        <f t="shared" si="9559"/>
        <v>1</v>
      </c>
      <c r="I537">
        <v>70</v>
      </c>
      <c r="J537" s="48">
        <f t="shared" si="9112"/>
        <v>0</v>
      </c>
      <c r="K537" s="48">
        <f t="shared" si="9376"/>
        <v>0</v>
      </c>
      <c r="L537" s="98">
        <f t="shared" si="9114"/>
        <v>0</v>
      </c>
      <c r="M537" s="48"/>
      <c r="N537" s="48"/>
      <c r="O537" s="48"/>
      <c r="P537" s="48"/>
      <c r="Q537" s="48"/>
      <c r="R537" s="48"/>
      <c r="S537" s="48"/>
      <c r="T537" s="48"/>
      <c r="U537" s="48"/>
      <c r="V537" s="48"/>
      <c r="W537" s="48"/>
      <c r="X537" s="48"/>
      <c r="Y537" s="48"/>
      <c r="Z537" s="48"/>
      <c r="AA537" s="48"/>
      <c r="AB537" s="48">
        <f>$J537+$K537+$L537</f>
        <v>0</v>
      </c>
      <c r="AC537" s="48">
        <f t="shared" si="9341"/>
        <v>0</v>
      </c>
      <c r="AD537" s="48">
        <f t="shared" si="9341"/>
        <v>0</v>
      </c>
      <c r="AE537" s="48">
        <f t="shared" si="9341"/>
        <v>0</v>
      </c>
      <c r="AF537" s="48">
        <f t="shared" si="9341"/>
        <v>0</v>
      </c>
      <c r="AG537" s="48">
        <f t="shared" si="9341"/>
        <v>0</v>
      </c>
      <c r="AH537" s="48">
        <f t="shared" si="9341"/>
        <v>0</v>
      </c>
      <c r="AI537" s="48">
        <f t="shared" si="9341"/>
        <v>0</v>
      </c>
      <c r="AJ537" s="48">
        <f t="shared" si="9341"/>
        <v>0</v>
      </c>
      <c r="AK537" s="48">
        <f t="shared" si="9341"/>
        <v>0</v>
      </c>
      <c r="AL537" s="48">
        <f t="shared" si="9341"/>
        <v>0</v>
      </c>
      <c r="AM537" s="48">
        <f t="shared" si="9341"/>
        <v>0</v>
      </c>
      <c r="AN537" s="48">
        <f t="shared" si="9341"/>
        <v>0</v>
      </c>
      <c r="AO537" s="48">
        <f t="shared" si="9341"/>
        <v>0</v>
      </c>
      <c r="AP537" s="48">
        <f t="shared" si="9341"/>
        <v>0</v>
      </c>
      <c r="AQ537" s="48">
        <f t="shared" si="9341"/>
        <v>0</v>
      </c>
      <c r="AR537" s="48">
        <f t="shared" si="9341"/>
        <v>0</v>
      </c>
      <c r="AS537" s="48">
        <f t="shared" si="9341"/>
        <v>0</v>
      </c>
      <c r="AT537" s="48">
        <f t="shared" si="9341"/>
        <v>0</v>
      </c>
      <c r="AU537" s="48">
        <f t="shared" si="9341"/>
        <v>0</v>
      </c>
      <c r="AV537" s="48">
        <f t="shared" si="9341"/>
        <v>0</v>
      </c>
      <c r="AW537" s="48">
        <f t="shared" si="9341"/>
        <v>0</v>
      </c>
      <c r="AX537" s="48">
        <f t="shared" si="9341"/>
        <v>0</v>
      </c>
      <c r="AY537" s="48">
        <f t="shared" si="9305"/>
        <v>0</v>
      </c>
      <c r="AZ537" s="48">
        <f t="shared" si="9305"/>
        <v>0</v>
      </c>
      <c r="BA537" s="48">
        <f t="shared" si="9305"/>
        <v>0</v>
      </c>
      <c r="BB537" s="48">
        <f t="shared" si="9305"/>
        <v>0</v>
      </c>
      <c r="BC537" s="48"/>
      <c r="BE537" t="s">
        <v>191</v>
      </c>
      <c r="BT537">
        <f>BF522*AB537</f>
        <v>0</v>
      </c>
      <c r="BU537">
        <f t="shared" ref="BU537" si="9560">BG522*AC537</f>
        <v>0</v>
      </c>
      <c r="BV537">
        <f t="shared" ref="BV537" si="9561">BH522*AD537</f>
        <v>0</v>
      </c>
      <c r="BW537">
        <f t="shared" ref="BW537" si="9562">BI522*AE537</f>
        <v>0</v>
      </c>
      <c r="BX537">
        <f t="shared" ref="BX537" si="9563">BJ522*AF537</f>
        <v>0</v>
      </c>
      <c r="BY537">
        <f t="shared" ref="BY537" si="9564">BK522*AG537</f>
        <v>0</v>
      </c>
      <c r="BZ537">
        <f t="shared" ref="BZ537" si="9565">BL522*AH537</f>
        <v>0</v>
      </c>
      <c r="CA537">
        <f t="shared" ref="CA537" si="9566">BM522*AI537</f>
        <v>0</v>
      </c>
      <c r="CB537">
        <f t="shared" ref="CB537" si="9567">BN522*AJ537</f>
        <v>0</v>
      </c>
      <c r="CC537">
        <f t="shared" ref="CC537" si="9568">BO522*AK537</f>
        <v>0</v>
      </c>
      <c r="CD537">
        <f t="shared" ref="CD537" si="9569">BP522*AL537</f>
        <v>0</v>
      </c>
      <c r="CE537">
        <f t="shared" ref="CE537" si="9570">BQ522*AM537</f>
        <v>0</v>
      </c>
      <c r="CF537">
        <f t="shared" ref="CF537" si="9571">BR522*AN537</f>
        <v>0</v>
      </c>
      <c r="CG537">
        <f t="shared" ref="CG537" si="9572">BS522*AO537</f>
        <v>0</v>
      </c>
      <c r="CH537">
        <f t="shared" ref="CH537" si="9573">BT522*AP537</f>
        <v>0</v>
      </c>
      <c r="CI537">
        <f t="shared" ref="CI537" si="9574">BU522*AQ537</f>
        <v>0</v>
      </c>
      <c r="CJ537">
        <f t="shared" ref="CJ537" si="9575">BV522*AR537</f>
        <v>0</v>
      </c>
      <c r="CK537">
        <f t="shared" ref="CK537" si="9576">BW522*AS537</f>
        <v>0</v>
      </c>
      <c r="CL537">
        <f t="shared" ref="CL537" si="9577">BX522*AT537</f>
        <v>0</v>
      </c>
      <c r="CM537">
        <f t="shared" ref="CM537" si="9578">BY522*AU537</f>
        <v>0</v>
      </c>
      <c r="CN537">
        <f t="shared" ref="CN537" si="9579">BZ522*AV537</f>
        <v>0</v>
      </c>
      <c r="CO537">
        <f t="shared" ref="CO537" si="9580">CA522*AW537</f>
        <v>0</v>
      </c>
      <c r="CP537">
        <f t="shared" ref="CP537" si="9581">CB522*AX537</f>
        <v>0</v>
      </c>
      <c r="CQ537">
        <f t="shared" ref="CQ537" si="9582">CC522*AY537</f>
        <v>0</v>
      </c>
      <c r="CR537">
        <f t="shared" ref="CR537" si="9583">CD522*AZ537</f>
        <v>0</v>
      </c>
      <c r="CS537">
        <f t="shared" ref="CS537" si="9584">CE522*BA537</f>
        <v>0</v>
      </c>
      <c r="CT537">
        <f t="shared" ref="CT537" si="9585">CF522*BB537</f>
        <v>0</v>
      </c>
    </row>
    <row r="538" spans="6:98" x14ac:dyDescent="0.3">
      <c r="F538" s="91">
        <f t="shared" ref="F538:H538" si="9586">F537</f>
        <v>80</v>
      </c>
      <c r="G538" s="91">
        <f t="shared" si="9586"/>
        <v>80</v>
      </c>
      <c r="H538" s="4">
        <f t="shared" si="9586"/>
        <v>1</v>
      </c>
      <c r="I538">
        <v>75</v>
      </c>
      <c r="J538" s="48">
        <f t="shared" si="9112"/>
        <v>0</v>
      </c>
      <c r="K538" s="48">
        <f t="shared" si="9376"/>
        <v>0</v>
      </c>
      <c r="L538" s="98">
        <f t="shared" si="9114"/>
        <v>0</v>
      </c>
      <c r="M538" s="48"/>
      <c r="N538" s="48"/>
      <c r="O538" s="48"/>
      <c r="P538" s="48"/>
      <c r="Q538" s="48"/>
      <c r="R538" s="48"/>
      <c r="S538" s="48"/>
      <c r="T538" s="48"/>
      <c r="U538" s="48"/>
      <c r="V538" s="48"/>
      <c r="W538" s="48"/>
      <c r="X538" s="48"/>
      <c r="Y538" s="48"/>
      <c r="Z538" s="48"/>
      <c r="AA538" s="48"/>
      <c r="AB538" s="48"/>
      <c r="AC538" s="48">
        <f>$J538+$K538+$L538</f>
        <v>0</v>
      </c>
      <c r="AD538" s="48">
        <f t="shared" si="9341"/>
        <v>0</v>
      </c>
      <c r="AE538" s="48">
        <f t="shared" si="9341"/>
        <v>0</v>
      </c>
      <c r="AF538" s="48">
        <f t="shared" si="9341"/>
        <v>0</v>
      </c>
      <c r="AG538" s="48">
        <f t="shared" si="9341"/>
        <v>0</v>
      </c>
      <c r="AH538" s="48">
        <f t="shared" si="9341"/>
        <v>0</v>
      </c>
      <c r="AI538" s="48">
        <f t="shared" si="9341"/>
        <v>0</v>
      </c>
      <c r="AJ538" s="48">
        <f t="shared" si="9341"/>
        <v>0</v>
      </c>
      <c r="AK538" s="48">
        <f t="shared" si="9341"/>
        <v>0</v>
      </c>
      <c r="AL538" s="48">
        <f t="shared" si="9341"/>
        <v>0</v>
      </c>
      <c r="AM538" s="48">
        <f t="shared" si="9341"/>
        <v>0</v>
      </c>
      <c r="AN538" s="48">
        <f t="shared" si="9341"/>
        <v>0</v>
      </c>
      <c r="AO538" s="48">
        <f t="shared" si="9341"/>
        <v>0</v>
      </c>
      <c r="AP538" s="48">
        <f t="shared" si="9341"/>
        <v>0</v>
      </c>
      <c r="AQ538" s="48">
        <f t="shared" si="9341"/>
        <v>0</v>
      </c>
      <c r="AR538" s="48">
        <f t="shared" si="9341"/>
        <v>0</v>
      </c>
      <c r="AS538" s="48">
        <f t="shared" si="9341"/>
        <v>0</v>
      </c>
      <c r="AT538" s="48">
        <f t="shared" si="9341"/>
        <v>0</v>
      </c>
      <c r="AU538" s="48">
        <f t="shared" si="9341"/>
        <v>0</v>
      </c>
      <c r="AV538" s="48">
        <f t="shared" si="9341"/>
        <v>0</v>
      </c>
      <c r="AW538" s="48">
        <f t="shared" si="9341"/>
        <v>0</v>
      </c>
      <c r="AX538" s="48">
        <f t="shared" si="9341"/>
        <v>0</v>
      </c>
      <c r="AY538" s="48">
        <f t="shared" si="9305"/>
        <v>0</v>
      </c>
      <c r="AZ538" s="48">
        <f t="shared" si="9305"/>
        <v>0</v>
      </c>
      <c r="BA538" s="48">
        <f t="shared" si="9305"/>
        <v>0</v>
      </c>
      <c r="BB538" s="48">
        <f t="shared" si="9305"/>
        <v>0</v>
      </c>
      <c r="BC538" s="48"/>
      <c r="BE538" t="s">
        <v>192</v>
      </c>
      <c r="BU538">
        <f>BF522*AC538</f>
        <v>0</v>
      </c>
      <c r="BV538">
        <f t="shared" ref="BV538" si="9587">BG522*AD538</f>
        <v>0</v>
      </c>
      <c r="BW538">
        <f t="shared" ref="BW538" si="9588">BH522*AE538</f>
        <v>0</v>
      </c>
      <c r="BX538">
        <f t="shared" ref="BX538" si="9589">BI522*AF538</f>
        <v>0</v>
      </c>
      <c r="BY538">
        <f t="shared" ref="BY538" si="9590">BJ522*AG538</f>
        <v>0</v>
      </c>
      <c r="BZ538">
        <f t="shared" ref="BZ538" si="9591">BK522*AH538</f>
        <v>0</v>
      </c>
      <c r="CA538">
        <f t="shared" ref="CA538" si="9592">BL522*AI538</f>
        <v>0</v>
      </c>
      <c r="CB538">
        <f t="shared" ref="CB538" si="9593">BM522*AJ538</f>
        <v>0</v>
      </c>
      <c r="CC538">
        <f t="shared" ref="CC538" si="9594">BN522*AK538</f>
        <v>0</v>
      </c>
      <c r="CD538">
        <f t="shared" ref="CD538" si="9595">BO522*AL538</f>
        <v>0</v>
      </c>
      <c r="CE538">
        <f t="shared" ref="CE538" si="9596">BP522*AM538</f>
        <v>0</v>
      </c>
      <c r="CF538">
        <f t="shared" ref="CF538" si="9597">BQ522*AN538</f>
        <v>0</v>
      </c>
      <c r="CG538">
        <f t="shared" ref="CG538" si="9598">BR522*AO538</f>
        <v>0</v>
      </c>
      <c r="CH538">
        <f t="shared" ref="CH538" si="9599">BS522*AP538</f>
        <v>0</v>
      </c>
      <c r="CI538">
        <f t="shared" ref="CI538" si="9600">BT522*AQ538</f>
        <v>0</v>
      </c>
      <c r="CJ538">
        <f t="shared" ref="CJ538" si="9601">BU522*AR538</f>
        <v>0</v>
      </c>
      <c r="CK538">
        <f t="shared" ref="CK538" si="9602">BV522*AS538</f>
        <v>0</v>
      </c>
      <c r="CL538">
        <f t="shared" ref="CL538" si="9603">BW522*AT538</f>
        <v>0</v>
      </c>
      <c r="CM538">
        <f t="shared" ref="CM538" si="9604">BX522*AU538</f>
        <v>0</v>
      </c>
      <c r="CN538">
        <f t="shared" ref="CN538" si="9605">BY522*AV538</f>
        <v>0</v>
      </c>
      <c r="CO538">
        <f t="shared" ref="CO538" si="9606">BZ522*AW538</f>
        <v>0</v>
      </c>
      <c r="CP538">
        <f t="shared" ref="CP538" si="9607">CA522*AX538</f>
        <v>0</v>
      </c>
      <c r="CQ538">
        <f t="shared" ref="CQ538" si="9608">CB522*AY538</f>
        <v>0</v>
      </c>
      <c r="CR538">
        <f t="shared" ref="CR538" si="9609">CC522*AZ538</f>
        <v>0</v>
      </c>
      <c r="CS538">
        <f t="shared" ref="CS538" si="9610">CD522*BA538</f>
        <v>0</v>
      </c>
      <c r="CT538">
        <f t="shared" ref="CT538" si="9611">CE522*BB538</f>
        <v>0</v>
      </c>
    </row>
    <row r="539" spans="6:98" x14ac:dyDescent="0.3">
      <c r="F539" s="91">
        <f t="shared" ref="F539:H539" si="9612">F538</f>
        <v>80</v>
      </c>
      <c r="G539" s="91">
        <f t="shared" si="9612"/>
        <v>80</v>
      </c>
      <c r="H539" s="4">
        <f t="shared" si="9612"/>
        <v>1</v>
      </c>
      <c r="I539">
        <v>80</v>
      </c>
      <c r="J539" s="48">
        <f t="shared" si="9112"/>
        <v>1</v>
      </c>
      <c r="K539" s="48">
        <f t="shared" si="9376"/>
        <v>0</v>
      </c>
      <c r="L539" s="98">
        <f t="shared" si="9114"/>
        <v>0</v>
      </c>
      <c r="M539" s="48"/>
      <c r="N539" s="48"/>
      <c r="O539" s="48"/>
      <c r="P539" s="48"/>
      <c r="Q539" s="48"/>
      <c r="R539" s="48"/>
      <c r="S539" s="48"/>
      <c r="T539" s="48"/>
      <c r="U539" s="48"/>
      <c r="V539" s="48"/>
      <c r="W539" s="48"/>
      <c r="X539" s="48"/>
      <c r="Y539" s="48"/>
      <c r="Z539" s="48"/>
      <c r="AA539" s="48"/>
      <c r="AB539" s="48"/>
      <c r="AC539" s="48"/>
      <c r="AD539" s="48">
        <f>$J539+$K539+$L539</f>
        <v>1</v>
      </c>
      <c r="AE539" s="48">
        <f t="shared" si="9341"/>
        <v>1</v>
      </c>
      <c r="AF539" s="48">
        <f t="shared" si="9341"/>
        <v>1</v>
      </c>
      <c r="AG539" s="48">
        <f t="shared" si="9341"/>
        <v>1</v>
      </c>
      <c r="AH539" s="48">
        <f t="shared" si="9341"/>
        <v>1</v>
      </c>
      <c r="AI539" s="48">
        <f t="shared" si="9341"/>
        <v>1</v>
      </c>
      <c r="AJ539" s="48">
        <f t="shared" si="9341"/>
        <v>1</v>
      </c>
      <c r="AK539" s="48">
        <f t="shared" si="9341"/>
        <v>1</v>
      </c>
      <c r="AL539" s="48">
        <f t="shared" si="9341"/>
        <v>1</v>
      </c>
      <c r="AM539" s="48">
        <f t="shared" si="9341"/>
        <v>1</v>
      </c>
      <c r="AN539" s="48">
        <f t="shared" si="9341"/>
        <v>1</v>
      </c>
      <c r="AO539" s="48">
        <f t="shared" si="9341"/>
        <v>1</v>
      </c>
      <c r="AP539" s="48">
        <f t="shared" si="9341"/>
        <v>1</v>
      </c>
      <c r="AQ539" s="48">
        <f t="shared" si="9341"/>
        <v>1</v>
      </c>
      <c r="AR539" s="48">
        <f t="shared" si="9341"/>
        <v>1</v>
      </c>
      <c r="AS539" s="48">
        <f t="shared" si="9341"/>
        <v>1</v>
      </c>
      <c r="AT539" s="48">
        <f t="shared" si="9341"/>
        <v>1</v>
      </c>
      <c r="AU539" s="48">
        <f t="shared" si="9341"/>
        <v>1</v>
      </c>
      <c r="AV539" s="48">
        <f t="shared" si="9341"/>
        <v>1</v>
      </c>
      <c r="AW539" s="48">
        <f t="shared" si="9341"/>
        <v>1</v>
      </c>
      <c r="AX539" s="48">
        <f t="shared" si="9341"/>
        <v>1</v>
      </c>
      <c r="AY539" s="48">
        <f t="shared" si="9305"/>
        <v>1</v>
      </c>
      <c r="AZ539" s="48">
        <f t="shared" si="9305"/>
        <v>1</v>
      </c>
      <c r="BA539" s="48">
        <f t="shared" si="9305"/>
        <v>1</v>
      </c>
      <c r="BB539" s="48">
        <f t="shared" si="9305"/>
        <v>1</v>
      </c>
      <c r="BC539" s="48"/>
      <c r="BE539" t="s">
        <v>193</v>
      </c>
      <c r="BV539">
        <f>BF522*AD539</f>
        <v>0</v>
      </c>
      <c r="BW539">
        <f t="shared" ref="BW539" si="9613">BG522*AE539</f>
        <v>2.4504690279013461</v>
      </c>
      <c r="BX539">
        <f t="shared" ref="BX539" si="9614">BH522*AF539</f>
        <v>16.336460186008974</v>
      </c>
      <c r="BY539">
        <f t="shared" ref="BY539" si="9615">BI522*AG539</f>
        <v>40.841150465022437</v>
      </c>
      <c r="BZ539">
        <f t="shared" ref="BZ539" si="9616">BJ522*AH539</f>
        <v>81.682300930044875</v>
      </c>
      <c r="CA539">
        <f t="shared" ref="CA539" si="9617">BK522*AI539</f>
        <v>115.3356492976295</v>
      </c>
      <c r="CB539">
        <f t="shared" ref="CB539" si="9618">BL522*AJ539</f>
        <v>132.63116747101895</v>
      </c>
      <c r="CC539">
        <f t="shared" ref="CC539" si="9619">BM522*AK539</f>
        <v>154.78886351516371</v>
      </c>
      <c r="CD539">
        <f t="shared" ref="CD539" si="9620">BN522*AL539</f>
        <v>161.35821902788805</v>
      </c>
      <c r="CE539">
        <f t="shared" ref="CE539" si="9621">BO522*AM539</f>
        <v>171.87384605178505</v>
      </c>
      <c r="CF539">
        <f t="shared" ref="CF539" si="9622">BP522*AN539</f>
        <v>197.20655260197478</v>
      </c>
      <c r="CG539">
        <f t="shared" ref="CG539" si="9623">BQ522*AO539</f>
        <v>215.63838345696442</v>
      </c>
      <c r="CH539">
        <f t="shared" ref="CH539" si="9624">BR522*AP539</f>
        <v>225.89810814858728</v>
      </c>
      <c r="CI539">
        <f t="shared" ref="CI539" si="9625">BS522*AQ539</f>
        <v>221.2486490013257</v>
      </c>
      <c r="CJ539">
        <f t="shared" ref="CJ539" si="9626">BT522*AR539</f>
        <v>240.02832090654741</v>
      </c>
      <c r="CK539">
        <f t="shared" ref="CK539" si="9627">BU522*AS539</f>
        <v>253.80041409164713</v>
      </c>
      <c r="CL539">
        <f t="shared" ref="CL539" si="9628">BV522*AT539</f>
        <v>261.15881653587599</v>
      </c>
      <c r="CM539">
        <f t="shared" ref="CM539" si="9629">BW522*AU539</f>
        <v>0</v>
      </c>
      <c r="CN539">
        <f t="shared" ref="CN539" si="9630">BX522*AV539</f>
        <v>0</v>
      </c>
      <c r="CO539">
        <f t="shared" ref="CO539" si="9631">BY522*AW539</f>
        <v>0</v>
      </c>
      <c r="CP539">
        <f t="shared" ref="CP539" si="9632">BZ522*AX539</f>
        <v>0</v>
      </c>
      <c r="CQ539">
        <f t="shared" ref="CQ539" si="9633">CA522*AY539</f>
        <v>0</v>
      </c>
      <c r="CR539">
        <f t="shared" ref="CR539" si="9634">CB522*AZ539</f>
        <v>0</v>
      </c>
      <c r="CS539">
        <f t="shared" ref="CS539" si="9635">CC522*BA539</f>
        <v>0</v>
      </c>
      <c r="CT539">
        <f t="shared" ref="CT539" si="9636">CD522*BB539</f>
        <v>0</v>
      </c>
    </row>
    <row r="540" spans="6:98" x14ac:dyDescent="0.3">
      <c r="F540" s="91">
        <f t="shared" ref="F540:H540" si="9637">F539</f>
        <v>80</v>
      </c>
      <c r="G540" s="91">
        <f t="shared" si="9637"/>
        <v>80</v>
      </c>
      <c r="H540" s="4">
        <f t="shared" si="9637"/>
        <v>1</v>
      </c>
      <c r="I540">
        <v>85</v>
      </c>
      <c r="J540" s="48">
        <f t="shared" si="9112"/>
        <v>0</v>
      </c>
      <c r="K540" s="48">
        <f t="shared" si="9376"/>
        <v>0</v>
      </c>
      <c r="L540" s="98">
        <f t="shared" si="9114"/>
        <v>0</v>
      </c>
      <c r="M540" s="48"/>
      <c r="N540" s="48"/>
      <c r="O540" s="48"/>
      <c r="P540" s="48"/>
      <c r="Q540" s="48"/>
      <c r="R540" s="48"/>
      <c r="S540" s="48"/>
      <c r="T540" s="48"/>
      <c r="U540" s="48"/>
      <c r="V540" s="48"/>
      <c r="W540" s="48"/>
      <c r="X540" s="48"/>
      <c r="Y540" s="48"/>
      <c r="Z540" s="48"/>
      <c r="AA540" s="48"/>
      <c r="AB540" s="48"/>
      <c r="AC540" s="48"/>
      <c r="AD540" s="48"/>
      <c r="AE540" s="48">
        <f>$J540+$K540+$L540</f>
        <v>0</v>
      </c>
      <c r="AF540" s="48">
        <f t="shared" si="9341"/>
        <v>0</v>
      </c>
      <c r="AG540" s="48">
        <f t="shared" si="9341"/>
        <v>0</v>
      </c>
      <c r="AH540" s="48">
        <f t="shared" si="9341"/>
        <v>0</v>
      </c>
      <c r="AI540" s="48">
        <f t="shared" si="9341"/>
        <v>0</v>
      </c>
      <c r="AJ540" s="48">
        <f t="shared" si="9341"/>
        <v>0</v>
      </c>
      <c r="AK540" s="48">
        <f t="shared" si="9341"/>
        <v>0</v>
      </c>
      <c r="AL540" s="48">
        <f t="shared" si="9341"/>
        <v>0</v>
      </c>
      <c r="AM540" s="48">
        <f t="shared" si="9341"/>
        <v>0</v>
      </c>
      <c r="AN540" s="48">
        <f t="shared" si="9341"/>
        <v>0</v>
      </c>
      <c r="AO540" s="48">
        <f t="shared" si="9341"/>
        <v>0</v>
      </c>
      <c r="AP540" s="48">
        <f t="shared" ref="AP540:BB555" si="9638">$J540+$K540+$L540</f>
        <v>0</v>
      </c>
      <c r="AQ540" s="48">
        <f t="shared" si="9638"/>
        <v>0</v>
      </c>
      <c r="AR540" s="48">
        <f t="shared" si="9638"/>
        <v>0</v>
      </c>
      <c r="AS540" s="48">
        <f t="shared" si="9638"/>
        <v>0</v>
      </c>
      <c r="AT540" s="48">
        <f t="shared" si="9638"/>
        <v>0</v>
      </c>
      <c r="AU540" s="48">
        <f t="shared" si="9638"/>
        <v>0</v>
      </c>
      <c r="AV540" s="48">
        <f t="shared" si="9638"/>
        <v>0</v>
      </c>
      <c r="AW540" s="48">
        <f t="shared" si="9638"/>
        <v>0</v>
      </c>
      <c r="AX540" s="48">
        <f t="shared" si="9638"/>
        <v>0</v>
      </c>
      <c r="AY540" s="48">
        <f t="shared" si="9305"/>
        <v>0</v>
      </c>
      <c r="AZ540" s="48">
        <f t="shared" si="9305"/>
        <v>0</v>
      </c>
      <c r="BA540" s="48">
        <f t="shared" si="9305"/>
        <v>0</v>
      </c>
      <c r="BB540" s="48">
        <f t="shared" si="9305"/>
        <v>0</v>
      </c>
      <c r="BC540" s="48"/>
      <c r="BE540" t="s">
        <v>194</v>
      </c>
      <c r="BW540">
        <f>BF522*AE540</f>
        <v>0</v>
      </c>
      <c r="BX540">
        <f t="shared" ref="BX540" si="9639">BG522*AF540</f>
        <v>0</v>
      </c>
      <c r="BY540">
        <f t="shared" ref="BY540" si="9640">BH522*AG540</f>
        <v>0</v>
      </c>
      <c r="BZ540">
        <f t="shared" ref="BZ540" si="9641">BI522*AH540</f>
        <v>0</v>
      </c>
      <c r="CA540">
        <f t="shared" ref="CA540" si="9642">BJ522*AI540</f>
        <v>0</v>
      </c>
      <c r="CB540">
        <f t="shared" ref="CB540" si="9643">BK522*AJ540</f>
        <v>0</v>
      </c>
      <c r="CC540">
        <f t="shared" ref="CC540" si="9644">BL522*AK540</f>
        <v>0</v>
      </c>
      <c r="CD540">
        <f t="shared" ref="CD540" si="9645">BM522*AL540</f>
        <v>0</v>
      </c>
      <c r="CE540">
        <f t="shared" ref="CE540" si="9646">BN522*AM540</f>
        <v>0</v>
      </c>
      <c r="CF540">
        <f t="shared" ref="CF540" si="9647">BO522*AN540</f>
        <v>0</v>
      </c>
      <c r="CG540">
        <f t="shared" ref="CG540" si="9648">BP522*AO540</f>
        <v>0</v>
      </c>
      <c r="CH540">
        <f t="shared" ref="CH540" si="9649">BQ522*AP540</f>
        <v>0</v>
      </c>
      <c r="CI540">
        <f t="shared" ref="CI540" si="9650">BR522*AQ540</f>
        <v>0</v>
      </c>
      <c r="CJ540">
        <f t="shared" ref="CJ540" si="9651">BS522*AR540</f>
        <v>0</v>
      </c>
      <c r="CK540">
        <f t="shared" ref="CK540" si="9652">BT522*AS540</f>
        <v>0</v>
      </c>
      <c r="CL540">
        <f t="shared" ref="CL540" si="9653">BU522*AT540</f>
        <v>0</v>
      </c>
      <c r="CM540">
        <f t="shared" ref="CM540" si="9654">BV522*AU540</f>
        <v>0</v>
      </c>
      <c r="CN540">
        <f t="shared" ref="CN540" si="9655">BW522*AV540</f>
        <v>0</v>
      </c>
      <c r="CO540">
        <f t="shared" ref="CO540" si="9656">BX522*AW540</f>
        <v>0</v>
      </c>
      <c r="CP540">
        <f t="shared" ref="CP540" si="9657">BY522*AX540</f>
        <v>0</v>
      </c>
      <c r="CQ540">
        <f t="shared" ref="CQ540" si="9658">BZ522*AY540</f>
        <v>0</v>
      </c>
      <c r="CR540">
        <f t="shared" ref="CR540" si="9659">CA522*AZ540</f>
        <v>0</v>
      </c>
      <c r="CS540">
        <f t="shared" ref="CS540" si="9660">CB522*BA540</f>
        <v>0</v>
      </c>
      <c r="CT540">
        <f t="shared" ref="CT540" si="9661">CC522*BB540</f>
        <v>0</v>
      </c>
    </row>
    <row r="541" spans="6:98" x14ac:dyDescent="0.3">
      <c r="F541" s="91">
        <f t="shared" ref="F541:H541" si="9662">F540</f>
        <v>80</v>
      </c>
      <c r="G541" s="91">
        <f t="shared" si="9662"/>
        <v>80</v>
      </c>
      <c r="H541" s="4">
        <f t="shared" si="9662"/>
        <v>1</v>
      </c>
      <c r="I541">
        <v>90</v>
      </c>
      <c r="J541" s="48">
        <f t="shared" si="9112"/>
        <v>0</v>
      </c>
      <c r="K541" s="48">
        <f t="shared" si="9376"/>
        <v>0</v>
      </c>
      <c r="L541" s="98">
        <f t="shared" si="9114"/>
        <v>0</v>
      </c>
      <c r="M541" s="48"/>
      <c r="N541" s="48"/>
      <c r="O541" s="48"/>
      <c r="P541" s="48"/>
      <c r="Q541" s="48"/>
      <c r="R541" s="48"/>
      <c r="S541" s="48"/>
      <c r="T541" s="48"/>
      <c r="U541" s="48"/>
      <c r="V541" s="48"/>
      <c r="W541" s="48"/>
      <c r="X541" s="48"/>
      <c r="Y541" s="48"/>
      <c r="Z541" s="48"/>
      <c r="AA541" s="48"/>
      <c r="AB541" s="48"/>
      <c r="AC541" s="48"/>
      <c r="AD541" s="48"/>
      <c r="AE541" s="48"/>
      <c r="AF541" s="48">
        <f>$J541+$K541+$L541</f>
        <v>0</v>
      </c>
      <c r="AG541" s="48">
        <f t="shared" ref="AG541:AO549" si="9663">$J541+$K541+$L541</f>
        <v>0</v>
      </c>
      <c r="AH541" s="48">
        <f t="shared" si="9663"/>
        <v>0</v>
      </c>
      <c r="AI541" s="48">
        <f t="shared" si="9663"/>
        <v>0</v>
      </c>
      <c r="AJ541" s="48">
        <f t="shared" si="9663"/>
        <v>0</v>
      </c>
      <c r="AK541" s="48">
        <f t="shared" si="9663"/>
        <v>0</v>
      </c>
      <c r="AL541" s="48">
        <f t="shared" si="9663"/>
        <v>0</v>
      </c>
      <c r="AM541" s="48">
        <f t="shared" si="9663"/>
        <v>0</v>
      </c>
      <c r="AN541" s="48">
        <f t="shared" si="9663"/>
        <v>0</v>
      </c>
      <c r="AO541" s="48">
        <f t="shared" si="9663"/>
        <v>0</v>
      </c>
      <c r="AP541" s="48">
        <f t="shared" si="9638"/>
        <v>0</v>
      </c>
      <c r="AQ541" s="48">
        <f t="shared" si="9638"/>
        <v>0</v>
      </c>
      <c r="AR541" s="48">
        <f t="shared" si="9638"/>
        <v>0</v>
      </c>
      <c r="AS541" s="48">
        <f t="shared" si="9638"/>
        <v>0</v>
      </c>
      <c r="AT541" s="48">
        <f t="shared" si="9638"/>
        <v>0</v>
      </c>
      <c r="AU541" s="48">
        <f t="shared" si="9638"/>
        <v>0</v>
      </c>
      <c r="AV541" s="48">
        <f t="shared" si="9638"/>
        <v>0</v>
      </c>
      <c r="AW541" s="48">
        <f t="shared" si="9638"/>
        <v>0</v>
      </c>
      <c r="AX541" s="48">
        <f t="shared" si="9638"/>
        <v>0</v>
      </c>
      <c r="AY541" s="48">
        <f t="shared" si="9305"/>
        <v>0</v>
      </c>
      <c r="AZ541" s="48">
        <f t="shared" si="9305"/>
        <v>0</v>
      </c>
      <c r="BA541" s="48">
        <f t="shared" si="9305"/>
        <v>0</v>
      </c>
      <c r="BB541" s="48">
        <f t="shared" si="9305"/>
        <v>0</v>
      </c>
      <c r="BC541" s="48"/>
      <c r="BE541" t="s">
        <v>195</v>
      </c>
      <c r="BX541">
        <f>BF522*AF541</f>
        <v>0</v>
      </c>
      <c r="BY541">
        <f t="shared" ref="BY541" si="9664">BG522*AG541</f>
        <v>0</v>
      </c>
      <c r="BZ541">
        <f t="shared" ref="BZ541" si="9665">BH522*AH541</f>
        <v>0</v>
      </c>
      <c r="CA541">
        <f t="shared" ref="CA541" si="9666">BI522*AI541</f>
        <v>0</v>
      </c>
      <c r="CB541">
        <f t="shared" ref="CB541" si="9667">BJ522*AJ541</f>
        <v>0</v>
      </c>
      <c r="CC541">
        <f t="shared" ref="CC541" si="9668">BK522*AK541</f>
        <v>0</v>
      </c>
      <c r="CD541">
        <f t="shared" ref="CD541" si="9669">BL522*AL541</f>
        <v>0</v>
      </c>
      <c r="CE541">
        <f t="shared" ref="CE541" si="9670">BM522*AM541</f>
        <v>0</v>
      </c>
      <c r="CF541">
        <f t="shared" ref="CF541" si="9671">BN522*AN541</f>
        <v>0</v>
      </c>
      <c r="CG541">
        <f t="shared" ref="CG541" si="9672">BO522*AO541</f>
        <v>0</v>
      </c>
      <c r="CH541">
        <f t="shared" ref="CH541" si="9673">BP522*AP541</f>
        <v>0</v>
      </c>
      <c r="CI541">
        <f t="shared" ref="CI541" si="9674">BQ522*AQ541</f>
        <v>0</v>
      </c>
      <c r="CJ541">
        <f t="shared" ref="CJ541" si="9675">BR522*AR541</f>
        <v>0</v>
      </c>
      <c r="CK541">
        <f t="shared" ref="CK541" si="9676">BS522*AS541</f>
        <v>0</v>
      </c>
      <c r="CL541">
        <f t="shared" ref="CL541" si="9677">BT522*AT541</f>
        <v>0</v>
      </c>
      <c r="CM541">
        <f t="shared" ref="CM541" si="9678">BU522*AU541</f>
        <v>0</v>
      </c>
      <c r="CN541">
        <f t="shared" ref="CN541" si="9679">BV522*AV541</f>
        <v>0</v>
      </c>
      <c r="CO541">
        <f t="shared" ref="CO541" si="9680">BW522*AW541</f>
        <v>0</v>
      </c>
      <c r="CP541">
        <f t="shared" ref="CP541" si="9681">BX522*AX541</f>
        <v>0</v>
      </c>
      <c r="CQ541">
        <f t="shared" ref="CQ541" si="9682">BY522*AY541</f>
        <v>0</v>
      </c>
      <c r="CR541">
        <f t="shared" ref="CR541" si="9683">BZ522*AZ541</f>
        <v>0</v>
      </c>
      <c r="CS541">
        <f t="shared" ref="CS541" si="9684">CA522*BA541</f>
        <v>0</v>
      </c>
      <c r="CT541">
        <f t="shared" ref="CT541" si="9685">CB522*BB541</f>
        <v>0</v>
      </c>
    </row>
    <row r="542" spans="6:98" x14ac:dyDescent="0.3">
      <c r="F542" s="91">
        <f t="shared" ref="F542:H542" si="9686">F541</f>
        <v>80</v>
      </c>
      <c r="G542" s="91">
        <f t="shared" si="9686"/>
        <v>80</v>
      </c>
      <c r="H542" s="4">
        <f t="shared" si="9686"/>
        <v>1</v>
      </c>
      <c r="I542">
        <v>95</v>
      </c>
      <c r="J542" s="48">
        <f t="shared" si="9112"/>
        <v>0</v>
      </c>
      <c r="K542" s="48">
        <f t="shared" si="9376"/>
        <v>0</v>
      </c>
      <c r="L542" s="98">
        <f t="shared" si="9114"/>
        <v>0</v>
      </c>
      <c r="M542" s="48"/>
      <c r="N542" s="48"/>
      <c r="O542" s="48"/>
      <c r="P542" s="48"/>
      <c r="Q542" s="48"/>
      <c r="R542" s="48"/>
      <c r="S542" s="48"/>
      <c r="T542" s="48"/>
      <c r="U542" s="48"/>
      <c r="V542" s="48"/>
      <c r="W542" s="48"/>
      <c r="X542" s="48"/>
      <c r="Y542" s="48"/>
      <c r="Z542" s="48"/>
      <c r="AA542" s="48"/>
      <c r="AB542" s="48"/>
      <c r="AC542" s="48"/>
      <c r="AD542" s="48"/>
      <c r="AE542" s="48"/>
      <c r="AF542" s="48"/>
      <c r="AG542" s="48">
        <f>$J542+$K542+$L542</f>
        <v>0</v>
      </c>
      <c r="AH542" s="48">
        <f t="shared" si="9663"/>
        <v>0</v>
      </c>
      <c r="AI542" s="48">
        <f t="shared" si="9663"/>
        <v>0</v>
      </c>
      <c r="AJ542" s="48">
        <f t="shared" si="9663"/>
        <v>0</v>
      </c>
      <c r="AK542" s="48">
        <f t="shared" si="9663"/>
        <v>0</v>
      </c>
      <c r="AL542" s="48">
        <f t="shared" si="9663"/>
        <v>0</v>
      </c>
      <c r="AM542" s="48">
        <f t="shared" si="9663"/>
        <v>0</v>
      </c>
      <c r="AN542" s="48">
        <f t="shared" si="9663"/>
        <v>0</v>
      </c>
      <c r="AO542" s="48">
        <f t="shared" si="9663"/>
        <v>0</v>
      </c>
      <c r="AP542" s="48">
        <f t="shared" si="9638"/>
        <v>0</v>
      </c>
      <c r="AQ542" s="48">
        <f t="shared" si="9638"/>
        <v>0</v>
      </c>
      <c r="AR542" s="48">
        <f t="shared" si="9638"/>
        <v>0</v>
      </c>
      <c r="AS542" s="48">
        <f t="shared" si="9638"/>
        <v>0</v>
      </c>
      <c r="AT542" s="48">
        <f t="shared" si="9638"/>
        <v>0</v>
      </c>
      <c r="AU542" s="48">
        <f t="shared" si="9638"/>
        <v>0</v>
      </c>
      <c r="AV542" s="48">
        <f t="shared" si="9638"/>
        <v>0</v>
      </c>
      <c r="AW542" s="48">
        <f t="shared" si="9638"/>
        <v>0</v>
      </c>
      <c r="AX542" s="48">
        <f t="shared" si="9638"/>
        <v>0</v>
      </c>
      <c r="AY542" s="48">
        <f t="shared" si="9305"/>
        <v>0</v>
      </c>
      <c r="AZ542" s="48">
        <f t="shared" si="9305"/>
        <v>0</v>
      </c>
      <c r="BA542" s="48">
        <f t="shared" si="9305"/>
        <v>0</v>
      </c>
      <c r="BB542" s="48">
        <f t="shared" si="9305"/>
        <v>0</v>
      </c>
      <c r="BC542" s="48"/>
      <c r="BE542" t="s">
        <v>196</v>
      </c>
      <c r="BY542">
        <f>BF522*AG542</f>
        <v>0</v>
      </c>
      <c r="BZ542">
        <f t="shared" ref="BZ542" si="9687">BG522*AH542</f>
        <v>0</v>
      </c>
      <c r="CA542">
        <f t="shared" ref="CA542" si="9688">BH522*AI542</f>
        <v>0</v>
      </c>
      <c r="CB542">
        <f t="shared" ref="CB542" si="9689">BI522*AJ542</f>
        <v>0</v>
      </c>
      <c r="CC542">
        <f t="shared" ref="CC542" si="9690">BJ522*AK542</f>
        <v>0</v>
      </c>
      <c r="CD542">
        <f t="shared" ref="CD542" si="9691">BK522*AL542</f>
        <v>0</v>
      </c>
      <c r="CE542">
        <f t="shared" ref="CE542" si="9692">BL522*AM542</f>
        <v>0</v>
      </c>
      <c r="CF542">
        <f t="shared" ref="CF542" si="9693">BM522*AN542</f>
        <v>0</v>
      </c>
      <c r="CG542">
        <f t="shared" ref="CG542" si="9694">BN522*AO542</f>
        <v>0</v>
      </c>
      <c r="CH542">
        <f t="shared" ref="CH542" si="9695">BO522*AP542</f>
        <v>0</v>
      </c>
      <c r="CI542">
        <f t="shared" ref="CI542" si="9696">BP522*AQ542</f>
        <v>0</v>
      </c>
      <c r="CJ542">
        <f t="shared" ref="CJ542" si="9697">BQ522*AR542</f>
        <v>0</v>
      </c>
      <c r="CK542">
        <f t="shared" ref="CK542" si="9698">BR522*AS542</f>
        <v>0</v>
      </c>
      <c r="CL542">
        <f t="shared" ref="CL542" si="9699">BS522*AT542</f>
        <v>0</v>
      </c>
      <c r="CM542">
        <f t="shared" ref="CM542" si="9700">BT522*AU542</f>
        <v>0</v>
      </c>
      <c r="CN542">
        <f t="shared" ref="CN542" si="9701">BU522*AV542</f>
        <v>0</v>
      </c>
      <c r="CO542">
        <f t="shared" ref="CO542" si="9702">BV522*AW542</f>
        <v>0</v>
      </c>
      <c r="CP542">
        <f t="shared" ref="CP542" si="9703">BW522*AX542</f>
        <v>0</v>
      </c>
      <c r="CQ542">
        <f t="shared" ref="CQ542" si="9704">BX522*AY542</f>
        <v>0</v>
      </c>
      <c r="CR542">
        <f t="shared" ref="CR542" si="9705">BY522*AZ542</f>
        <v>0</v>
      </c>
      <c r="CS542">
        <f t="shared" ref="CS542" si="9706">BZ522*BA542</f>
        <v>0</v>
      </c>
      <c r="CT542">
        <f t="shared" ref="CT542" si="9707">CA522*BB542</f>
        <v>0</v>
      </c>
    </row>
    <row r="543" spans="6:98" x14ac:dyDescent="0.3">
      <c r="F543" s="91">
        <f t="shared" ref="F543:H543" si="9708">F542</f>
        <v>80</v>
      </c>
      <c r="G543" s="91">
        <f t="shared" si="9708"/>
        <v>80</v>
      </c>
      <c r="H543" s="4">
        <f t="shared" si="9708"/>
        <v>1</v>
      </c>
      <c r="I543">
        <v>100</v>
      </c>
      <c r="J543" s="48">
        <f t="shared" si="9112"/>
        <v>0</v>
      </c>
      <c r="K543" s="48">
        <f t="shared" si="9376"/>
        <v>0</v>
      </c>
      <c r="L543" s="98">
        <f t="shared" si="9114"/>
        <v>0</v>
      </c>
      <c r="M543" s="48"/>
      <c r="N543" s="48"/>
      <c r="O543" s="48"/>
      <c r="P543" s="48"/>
      <c r="Q543" s="48"/>
      <c r="R543" s="48"/>
      <c r="S543" s="48"/>
      <c r="T543" s="48"/>
      <c r="U543" s="48"/>
      <c r="V543" s="48"/>
      <c r="W543" s="48"/>
      <c r="X543" s="48"/>
      <c r="Y543" s="48"/>
      <c r="Z543" s="48"/>
      <c r="AA543" s="48"/>
      <c r="AB543" s="48"/>
      <c r="AC543" s="48"/>
      <c r="AD543" s="48"/>
      <c r="AE543" s="48"/>
      <c r="AF543" s="48"/>
      <c r="AG543" s="48"/>
      <c r="AH543" s="48">
        <f>$J543+$K543+$L543</f>
        <v>0</v>
      </c>
      <c r="AI543" s="48">
        <f t="shared" si="9663"/>
        <v>0</v>
      </c>
      <c r="AJ543" s="48">
        <f t="shared" si="9663"/>
        <v>0</v>
      </c>
      <c r="AK543" s="48">
        <f t="shared" si="9663"/>
        <v>0</v>
      </c>
      <c r="AL543" s="48">
        <f t="shared" si="9663"/>
        <v>0</v>
      </c>
      <c r="AM543" s="48">
        <f t="shared" si="9663"/>
        <v>0</v>
      </c>
      <c r="AN543" s="48">
        <f t="shared" si="9663"/>
        <v>0</v>
      </c>
      <c r="AO543" s="48">
        <f t="shared" si="9663"/>
        <v>0</v>
      </c>
      <c r="AP543" s="48">
        <f t="shared" si="9638"/>
        <v>0</v>
      </c>
      <c r="AQ543" s="48">
        <f t="shared" si="9638"/>
        <v>0</v>
      </c>
      <c r="AR543" s="48">
        <f t="shared" si="9638"/>
        <v>0</v>
      </c>
      <c r="AS543" s="48">
        <f t="shared" si="9638"/>
        <v>0</v>
      </c>
      <c r="AT543" s="48">
        <f t="shared" si="9638"/>
        <v>0</v>
      </c>
      <c r="AU543" s="48">
        <f t="shared" si="9638"/>
        <v>0</v>
      </c>
      <c r="AV543" s="48">
        <f t="shared" si="9638"/>
        <v>0</v>
      </c>
      <c r="AW543" s="48">
        <f t="shared" si="9638"/>
        <v>0</v>
      </c>
      <c r="AX543" s="48">
        <f t="shared" si="9638"/>
        <v>0</v>
      </c>
      <c r="AY543" s="48">
        <f t="shared" si="9305"/>
        <v>0</v>
      </c>
      <c r="AZ543" s="48">
        <f t="shared" si="9305"/>
        <v>0</v>
      </c>
      <c r="BA543" s="48">
        <f t="shared" si="9305"/>
        <v>0</v>
      </c>
      <c r="BB543" s="48">
        <f t="shared" si="9305"/>
        <v>0</v>
      </c>
      <c r="BC543" s="48"/>
      <c r="BE543" t="s">
        <v>197</v>
      </c>
      <c r="BZ543">
        <f>BF522*AH543</f>
        <v>0</v>
      </c>
      <c r="CA543">
        <f t="shared" ref="CA543" si="9709">BG522*AI543</f>
        <v>0</v>
      </c>
      <c r="CB543">
        <f t="shared" ref="CB543" si="9710">BH522*AJ543</f>
        <v>0</v>
      </c>
      <c r="CC543">
        <f t="shared" ref="CC543" si="9711">BI522*AK543</f>
        <v>0</v>
      </c>
      <c r="CD543">
        <f t="shared" ref="CD543" si="9712">BJ522*AL543</f>
        <v>0</v>
      </c>
      <c r="CE543">
        <f t="shared" ref="CE543" si="9713">BK522*AM543</f>
        <v>0</v>
      </c>
      <c r="CF543">
        <f t="shared" ref="CF543" si="9714">BL522*AN543</f>
        <v>0</v>
      </c>
      <c r="CG543">
        <f t="shared" ref="CG543" si="9715">BM522*AO543</f>
        <v>0</v>
      </c>
      <c r="CH543">
        <f t="shared" ref="CH543" si="9716">BN522*AP543</f>
        <v>0</v>
      </c>
      <c r="CI543">
        <f t="shared" ref="CI543" si="9717">BO522*AQ543</f>
        <v>0</v>
      </c>
      <c r="CJ543">
        <f t="shared" ref="CJ543" si="9718">BP522*AR543</f>
        <v>0</v>
      </c>
      <c r="CK543">
        <f t="shared" ref="CK543" si="9719">BQ522*AS543</f>
        <v>0</v>
      </c>
      <c r="CL543">
        <f t="shared" ref="CL543" si="9720">BR522*AT543</f>
        <v>0</v>
      </c>
      <c r="CM543">
        <f t="shared" ref="CM543" si="9721">BS522*AU543</f>
        <v>0</v>
      </c>
      <c r="CN543">
        <f t="shared" ref="CN543" si="9722">BT522*AV543</f>
        <v>0</v>
      </c>
      <c r="CO543">
        <f t="shared" ref="CO543" si="9723">BU522*AW543</f>
        <v>0</v>
      </c>
      <c r="CP543">
        <f t="shared" ref="CP543" si="9724">BV522*AX543</f>
        <v>0</v>
      </c>
      <c r="CQ543">
        <f t="shared" ref="CQ543" si="9725">BW522*AY543</f>
        <v>0</v>
      </c>
      <c r="CR543">
        <f t="shared" ref="CR543" si="9726">BX522*AZ543</f>
        <v>0</v>
      </c>
      <c r="CS543">
        <f t="shared" ref="CS543" si="9727">BY522*BA543</f>
        <v>0</v>
      </c>
      <c r="CT543">
        <f t="shared" ref="CT543" si="9728">BZ522*BB543</f>
        <v>0</v>
      </c>
    </row>
    <row r="544" spans="6:98" x14ac:dyDescent="0.3">
      <c r="F544" s="91">
        <f t="shared" ref="F544:H544" si="9729">F543</f>
        <v>80</v>
      </c>
      <c r="G544" s="91">
        <f t="shared" si="9729"/>
        <v>80</v>
      </c>
      <c r="H544" s="4">
        <f t="shared" si="9729"/>
        <v>1</v>
      </c>
      <c r="I544">
        <v>105</v>
      </c>
      <c r="J544" s="48">
        <f t="shared" si="9112"/>
        <v>0</v>
      </c>
      <c r="K544" s="48">
        <f t="shared" si="9376"/>
        <v>0</v>
      </c>
      <c r="L544" s="98">
        <f t="shared" si="9114"/>
        <v>0</v>
      </c>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f>$J544+$K544+$L544</f>
        <v>0</v>
      </c>
      <c r="AJ544" s="48">
        <f t="shared" si="9663"/>
        <v>0</v>
      </c>
      <c r="AK544" s="48">
        <f t="shared" si="9663"/>
        <v>0</v>
      </c>
      <c r="AL544" s="48">
        <f t="shared" si="9663"/>
        <v>0</v>
      </c>
      <c r="AM544" s="48">
        <f t="shared" si="9663"/>
        <v>0</v>
      </c>
      <c r="AN544" s="48">
        <f t="shared" si="9663"/>
        <v>0</v>
      </c>
      <c r="AO544" s="48">
        <f t="shared" si="9663"/>
        <v>0</v>
      </c>
      <c r="AP544" s="48">
        <f t="shared" si="9638"/>
        <v>0</v>
      </c>
      <c r="AQ544" s="48">
        <f t="shared" si="9638"/>
        <v>0</v>
      </c>
      <c r="AR544" s="48">
        <f t="shared" si="9638"/>
        <v>0</v>
      </c>
      <c r="AS544" s="48">
        <f t="shared" si="9638"/>
        <v>0</v>
      </c>
      <c r="AT544" s="48">
        <f t="shared" si="9638"/>
        <v>0</v>
      </c>
      <c r="AU544" s="48">
        <f t="shared" si="9638"/>
        <v>0</v>
      </c>
      <c r="AV544" s="48">
        <f t="shared" si="9638"/>
        <v>0</v>
      </c>
      <c r="AW544" s="48">
        <f t="shared" si="9638"/>
        <v>0</v>
      </c>
      <c r="AX544" s="48">
        <f t="shared" si="9638"/>
        <v>0</v>
      </c>
      <c r="AY544" s="48">
        <f t="shared" si="9305"/>
        <v>0</v>
      </c>
      <c r="AZ544" s="48">
        <f t="shared" si="9305"/>
        <v>0</v>
      </c>
      <c r="BA544" s="48">
        <f t="shared" si="9305"/>
        <v>0</v>
      </c>
      <c r="BB544" s="48">
        <f t="shared" si="9305"/>
        <v>0</v>
      </c>
      <c r="BC544" s="48"/>
      <c r="BE544" t="s">
        <v>198</v>
      </c>
      <c r="CA544">
        <f>BF522*AI544</f>
        <v>0</v>
      </c>
      <c r="CB544">
        <f t="shared" ref="CB544" si="9730">BG522*AJ544</f>
        <v>0</v>
      </c>
      <c r="CC544">
        <f t="shared" ref="CC544" si="9731">BH522*AK544</f>
        <v>0</v>
      </c>
      <c r="CD544">
        <f t="shared" ref="CD544" si="9732">BI522*AL544</f>
        <v>0</v>
      </c>
      <c r="CE544">
        <f t="shared" ref="CE544" si="9733">BJ522*AM544</f>
        <v>0</v>
      </c>
      <c r="CF544">
        <f t="shared" ref="CF544" si="9734">BK522*AN544</f>
        <v>0</v>
      </c>
      <c r="CG544">
        <f t="shared" ref="CG544" si="9735">BL522*AO544</f>
        <v>0</v>
      </c>
      <c r="CH544">
        <f t="shared" ref="CH544" si="9736">BM522*AP544</f>
        <v>0</v>
      </c>
      <c r="CI544">
        <f t="shared" ref="CI544" si="9737">BN522*AQ544</f>
        <v>0</v>
      </c>
      <c r="CJ544">
        <f t="shared" ref="CJ544" si="9738">BO522*AR544</f>
        <v>0</v>
      </c>
      <c r="CK544">
        <f t="shared" ref="CK544" si="9739">BP522*AS544</f>
        <v>0</v>
      </c>
      <c r="CL544">
        <f t="shared" ref="CL544" si="9740">BQ522*AT544</f>
        <v>0</v>
      </c>
      <c r="CM544">
        <f t="shared" ref="CM544" si="9741">BR522*AU544</f>
        <v>0</v>
      </c>
      <c r="CN544">
        <f t="shared" ref="CN544" si="9742">BS522*AV544</f>
        <v>0</v>
      </c>
      <c r="CO544">
        <f t="shared" ref="CO544" si="9743">BT522*AW544</f>
        <v>0</v>
      </c>
      <c r="CP544">
        <f t="shared" ref="CP544" si="9744">BU522*AX544</f>
        <v>0</v>
      </c>
      <c r="CQ544">
        <f t="shared" ref="CQ544" si="9745">BV522*AY544</f>
        <v>0</v>
      </c>
      <c r="CR544">
        <f t="shared" ref="CR544" si="9746">BW522*AZ544</f>
        <v>0</v>
      </c>
      <c r="CS544">
        <f t="shared" ref="CS544" si="9747">BX522*BA544</f>
        <v>0</v>
      </c>
      <c r="CT544">
        <f t="shared" ref="CT544" si="9748">BY522*BB544</f>
        <v>0</v>
      </c>
    </row>
    <row r="545" spans="6:98" x14ac:dyDescent="0.3">
      <c r="F545" s="91">
        <f t="shared" ref="F545:H545" si="9749">F544</f>
        <v>80</v>
      </c>
      <c r="G545" s="91">
        <f t="shared" si="9749"/>
        <v>80</v>
      </c>
      <c r="H545" s="4">
        <f t="shared" si="9749"/>
        <v>1</v>
      </c>
      <c r="I545">
        <v>110</v>
      </c>
      <c r="J545" s="48">
        <f t="shared" si="9112"/>
        <v>0</v>
      </c>
      <c r="K545" s="48">
        <f t="shared" si="9376"/>
        <v>0</v>
      </c>
      <c r="L545" s="98">
        <f t="shared" si="9114"/>
        <v>0</v>
      </c>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f>$J545+$K545+$L545</f>
        <v>0</v>
      </c>
      <c r="AK545" s="48">
        <f t="shared" si="9663"/>
        <v>0</v>
      </c>
      <c r="AL545" s="48">
        <f t="shared" si="9663"/>
        <v>0</v>
      </c>
      <c r="AM545" s="48">
        <f t="shared" si="9663"/>
        <v>0</v>
      </c>
      <c r="AN545" s="48">
        <f t="shared" si="9663"/>
        <v>0</v>
      </c>
      <c r="AO545" s="48">
        <f t="shared" si="9663"/>
        <v>0</v>
      </c>
      <c r="AP545" s="48">
        <f t="shared" si="9638"/>
        <v>0</v>
      </c>
      <c r="AQ545" s="48">
        <f t="shared" si="9638"/>
        <v>0</v>
      </c>
      <c r="AR545" s="48">
        <f t="shared" si="9638"/>
        <v>0</v>
      </c>
      <c r="AS545" s="48">
        <f t="shared" si="9638"/>
        <v>0</v>
      </c>
      <c r="AT545" s="48">
        <f t="shared" si="9638"/>
        <v>0</v>
      </c>
      <c r="AU545" s="48">
        <f t="shared" si="9638"/>
        <v>0</v>
      </c>
      <c r="AV545" s="48">
        <f t="shared" si="9638"/>
        <v>0</v>
      </c>
      <c r="AW545" s="48">
        <f t="shared" si="9638"/>
        <v>0</v>
      </c>
      <c r="AX545" s="48">
        <f t="shared" si="9638"/>
        <v>0</v>
      </c>
      <c r="AY545" s="48">
        <f t="shared" si="9638"/>
        <v>0</v>
      </c>
      <c r="AZ545" s="48">
        <f t="shared" si="9638"/>
        <v>0</v>
      </c>
      <c r="BA545" s="48">
        <f t="shared" si="9638"/>
        <v>0</v>
      </c>
      <c r="BB545" s="48">
        <f t="shared" si="9638"/>
        <v>0</v>
      </c>
      <c r="BC545" s="48"/>
      <c r="BE545" t="s">
        <v>199</v>
      </c>
      <c r="CB545">
        <f>BF522*AJ545</f>
        <v>0</v>
      </c>
      <c r="CC545">
        <f t="shared" ref="CC545" si="9750">BG522*AK545</f>
        <v>0</v>
      </c>
      <c r="CD545">
        <f t="shared" ref="CD545" si="9751">BH522*AL545</f>
        <v>0</v>
      </c>
      <c r="CE545">
        <f t="shared" ref="CE545" si="9752">BI522*AM545</f>
        <v>0</v>
      </c>
      <c r="CF545">
        <f t="shared" ref="CF545" si="9753">BJ522*AN545</f>
        <v>0</v>
      </c>
      <c r="CG545">
        <f t="shared" ref="CG545" si="9754">BK522*AO545</f>
        <v>0</v>
      </c>
      <c r="CH545">
        <f t="shared" ref="CH545" si="9755">BL522*AP545</f>
        <v>0</v>
      </c>
      <c r="CI545">
        <f t="shared" ref="CI545" si="9756">BM522*AQ545</f>
        <v>0</v>
      </c>
      <c r="CJ545">
        <f t="shared" ref="CJ545" si="9757">BN522*AR545</f>
        <v>0</v>
      </c>
      <c r="CK545">
        <f t="shared" ref="CK545" si="9758">BO522*AS545</f>
        <v>0</v>
      </c>
      <c r="CL545">
        <f t="shared" ref="CL545" si="9759">BP522*AT545</f>
        <v>0</v>
      </c>
      <c r="CM545">
        <f t="shared" ref="CM545" si="9760">BQ522*AU545</f>
        <v>0</v>
      </c>
      <c r="CN545">
        <f t="shared" ref="CN545" si="9761">BR522*AV545</f>
        <v>0</v>
      </c>
      <c r="CO545">
        <f t="shared" ref="CO545" si="9762">BS522*AW545</f>
        <v>0</v>
      </c>
      <c r="CP545">
        <f t="shared" ref="CP545" si="9763">BT522*AX545</f>
        <v>0</v>
      </c>
      <c r="CQ545">
        <f t="shared" ref="CQ545" si="9764">BU522*AY545</f>
        <v>0</v>
      </c>
      <c r="CR545">
        <f t="shared" ref="CR545" si="9765">BV522*AZ545</f>
        <v>0</v>
      </c>
      <c r="CS545">
        <f t="shared" ref="CS545" si="9766">BW522*BA545</f>
        <v>0</v>
      </c>
      <c r="CT545">
        <f t="shared" ref="CT545" si="9767">BX522*BB545</f>
        <v>0</v>
      </c>
    </row>
    <row r="546" spans="6:98" x14ac:dyDescent="0.3">
      <c r="F546" s="91">
        <f t="shared" ref="F546:H546" si="9768">F545</f>
        <v>80</v>
      </c>
      <c r="G546" s="91">
        <f t="shared" si="9768"/>
        <v>80</v>
      </c>
      <c r="H546" s="4">
        <f t="shared" si="9768"/>
        <v>1</v>
      </c>
      <c r="I546">
        <v>115</v>
      </c>
      <c r="J546" s="48">
        <f t="shared" si="9112"/>
        <v>0</v>
      </c>
      <c r="K546" s="48">
        <f t="shared" si="9376"/>
        <v>0</v>
      </c>
      <c r="L546" s="98">
        <f t="shared" si="9114"/>
        <v>0</v>
      </c>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f>$J546+$K546+$L546</f>
        <v>0</v>
      </c>
      <c r="AL546" s="48">
        <f t="shared" si="9663"/>
        <v>0</v>
      </c>
      <c r="AM546" s="48">
        <f t="shared" si="9663"/>
        <v>0</v>
      </c>
      <c r="AN546" s="48">
        <f t="shared" si="9663"/>
        <v>0</v>
      </c>
      <c r="AO546" s="48">
        <f t="shared" si="9663"/>
        <v>0</v>
      </c>
      <c r="AP546" s="48">
        <f t="shared" si="9638"/>
        <v>0</v>
      </c>
      <c r="AQ546" s="48">
        <f t="shared" si="9638"/>
        <v>0</v>
      </c>
      <c r="AR546" s="48">
        <f t="shared" si="9638"/>
        <v>0</v>
      </c>
      <c r="AS546" s="48">
        <f t="shared" si="9638"/>
        <v>0</v>
      </c>
      <c r="AT546" s="48">
        <f t="shared" si="9638"/>
        <v>0</v>
      </c>
      <c r="AU546" s="48">
        <f t="shared" si="9638"/>
        <v>0</v>
      </c>
      <c r="AV546" s="48">
        <f t="shared" si="9638"/>
        <v>0</v>
      </c>
      <c r="AW546" s="48">
        <f t="shared" si="9638"/>
        <v>0</v>
      </c>
      <c r="AX546" s="48">
        <f t="shared" si="9638"/>
        <v>0</v>
      </c>
      <c r="AY546" s="48">
        <f t="shared" si="9638"/>
        <v>0</v>
      </c>
      <c r="AZ546" s="48">
        <f t="shared" si="9638"/>
        <v>0</v>
      </c>
      <c r="BA546" s="48">
        <f t="shared" si="9638"/>
        <v>0</v>
      </c>
      <c r="BB546" s="48">
        <f t="shared" si="9638"/>
        <v>0</v>
      </c>
      <c r="BC546" s="48"/>
      <c r="BE546" t="s">
        <v>200</v>
      </c>
      <c r="CC546">
        <f>BF522*AK546</f>
        <v>0</v>
      </c>
      <c r="CD546">
        <f t="shared" ref="CD546" si="9769">BG522*AL546</f>
        <v>0</v>
      </c>
      <c r="CE546">
        <f t="shared" ref="CE546" si="9770">BH522*AM546</f>
        <v>0</v>
      </c>
      <c r="CF546">
        <f t="shared" ref="CF546" si="9771">BI522*AN546</f>
        <v>0</v>
      </c>
      <c r="CG546">
        <f t="shared" ref="CG546" si="9772">BJ522*AO546</f>
        <v>0</v>
      </c>
      <c r="CH546">
        <f t="shared" ref="CH546" si="9773">BK522*AP546</f>
        <v>0</v>
      </c>
      <c r="CI546">
        <f t="shared" ref="CI546" si="9774">BL522*AQ546</f>
        <v>0</v>
      </c>
      <c r="CJ546">
        <f t="shared" ref="CJ546" si="9775">BM522*AR546</f>
        <v>0</v>
      </c>
      <c r="CK546">
        <f t="shared" ref="CK546" si="9776">BN522*AS546</f>
        <v>0</v>
      </c>
      <c r="CL546">
        <f t="shared" ref="CL546" si="9777">BO522*AT546</f>
        <v>0</v>
      </c>
      <c r="CM546">
        <f t="shared" ref="CM546" si="9778">BP522*AU546</f>
        <v>0</v>
      </c>
      <c r="CN546">
        <f t="shared" ref="CN546" si="9779">BQ522*AV546</f>
        <v>0</v>
      </c>
      <c r="CO546">
        <f t="shared" ref="CO546" si="9780">BR522*AW546</f>
        <v>0</v>
      </c>
      <c r="CP546">
        <f t="shared" ref="CP546" si="9781">BS522*AX546</f>
        <v>0</v>
      </c>
      <c r="CQ546">
        <f t="shared" ref="CQ546" si="9782">BT522*AY546</f>
        <v>0</v>
      </c>
      <c r="CR546">
        <f t="shared" ref="CR546" si="9783">BU522*AZ546</f>
        <v>0</v>
      </c>
      <c r="CS546">
        <f t="shared" ref="CS546" si="9784">BV522*BA546</f>
        <v>0</v>
      </c>
      <c r="CT546">
        <f t="shared" ref="CT546" si="9785">BW522*BB546</f>
        <v>0</v>
      </c>
    </row>
    <row r="547" spans="6:98" x14ac:dyDescent="0.3">
      <c r="F547" s="91">
        <f t="shared" ref="F547:H547" si="9786">F546</f>
        <v>80</v>
      </c>
      <c r="G547" s="91">
        <f t="shared" si="9786"/>
        <v>80</v>
      </c>
      <c r="H547" s="4">
        <f t="shared" si="9786"/>
        <v>1</v>
      </c>
      <c r="I547">
        <v>120</v>
      </c>
      <c r="J547" s="48">
        <f t="shared" si="9112"/>
        <v>0</v>
      </c>
      <c r="K547" s="48">
        <f>IF(IF(AND(I547&gt;=(F547*2),I547&lt;=G547+F547+(G547-F547+5)+1),((H547)^2)*(I548-F547*2)/5,0)&lt;=H547,IF(AND(I547&gt;=(F547*2),I547&lt;=G547+F547+(G547-F547+5)+1),((H547)^2)*(I548-F547*2)/5,0),(K546-H547^2))</f>
        <v>0</v>
      </c>
      <c r="L547" s="98">
        <f t="shared" si="9114"/>
        <v>0</v>
      </c>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f>$J547+$K547+$L547</f>
        <v>0</v>
      </c>
      <c r="AM547" s="48">
        <f t="shared" si="9663"/>
        <v>0</v>
      </c>
      <c r="AN547" s="48">
        <f t="shared" si="9663"/>
        <v>0</v>
      </c>
      <c r="AO547" s="48">
        <f t="shared" si="9663"/>
        <v>0</v>
      </c>
      <c r="AP547" s="48">
        <f t="shared" si="9638"/>
        <v>0</v>
      </c>
      <c r="AQ547" s="48">
        <f t="shared" si="9638"/>
        <v>0</v>
      </c>
      <c r="AR547" s="48">
        <f t="shared" si="9638"/>
        <v>0</v>
      </c>
      <c r="AS547" s="48">
        <f t="shared" si="9638"/>
        <v>0</v>
      </c>
      <c r="AT547" s="48">
        <f t="shared" si="9638"/>
        <v>0</v>
      </c>
      <c r="AU547" s="48">
        <f t="shared" si="9638"/>
        <v>0</v>
      </c>
      <c r="AV547" s="48">
        <f t="shared" si="9638"/>
        <v>0</v>
      </c>
      <c r="AW547" s="48">
        <f t="shared" si="9638"/>
        <v>0</v>
      </c>
      <c r="AX547" s="48">
        <f t="shared" si="9638"/>
        <v>0</v>
      </c>
      <c r="AY547" s="48">
        <f t="shared" si="9638"/>
        <v>0</v>
      </c>
      <c r="AZ547" s="48">
        <f t="shared" si="9638"/>
        <v>0</v>
      </c>
      <c r="BA547" s="48">
        <f t="shared" si="9638"/>
        <v>0</v>
      </c>
      <c r="BB547" s="48">
        <f t="shared" si="9638"/>
        <v>0</v>
      </c>
      <c r="BC547" s="48"/>
      <c r="BE547" t="s">
        <v>201</v>
      </c>
      <c r="CD547">
        <f>BF522*AL547</f>
        <v>0</v>
      </c>
      <c r="CE547">
        <f t="shared" ref="CE547" si="9787">BG522*AM547</f>
        <v>0</v>
      </c>
      <c r="CF547">
        <f t="shared" ref="CF547" si="9788">BH522*AN547</f>
        <v>0</v>
      </c>
      <c r="CG547">
        <f t="shared" ref="CG547" si="9789">BI522*AO547</f>
        <v>0</v>
      </c>
      <c r="CH547">
        <f t="shared" ref="CH547" si="9790">BJ522*AP547</f>
        <v>0</v>
      </c>
      <c r="CI547">
        <f t="shared" ref="CI547" si="9791">BK522*AQ547</f>
        <v>0</v>
      </c>
      <c r="CJ547">
        <f t="shared" ref="CJ547" si="9792">BL522*AR547</f>
        <v>0</v>
      </c>
      <c r="CK547">
        <f t="shared" ref="CK547" si="9793">BM522*AS547</f>
        <v>0</v>
      </c>
      <c r="CL547">
        <f t="shared" ref="CL547" si="9794">BN522*AT547</f>
        <v>0</v>
      </c>
      <c r="CM547">
        <f t="shared" ref="CM547" si="9795">BO522*AU547</f>
        <v>0</v>
      </c>
      <c r="CN547">
        <f t="shared" ref="CN547" si="9796">BP522*AV547</f>
        <v>0</v>
      </c>
      <c r="CO547">
        <f t="shared" ref="CO547" si="9797">BQ522*AW547</f>
        <v>0</v>
      </c>
      <c r="CP547">
        <f t="shared" ref="CP547" si="9798">BR522*AX547</f>
        <v>0</v>
      </c>
      <c r="CQ547">
        <f t="shared" ref="CQ547" si="9799">BS522*AY547</f>
        <v>0</v>
      </c>
      <c r="CR547">
        <f t="shared" ref="CR547" si="9800">BT522*AZ547</f>
        <v>0</v>
      </c>
      <c r="CS547">
        <f t="shared" ref="CS547" si="9801">BU522*BA547</f>
        <v>0</v>
      </c>
      <c r="CT547">
        <f t="shared" ref="CT547" si="9802">BV522*BB547</f>
        <v>0</v>
      </c>
    </row>
    <row r="548" spans="6:98" x14ac:dyDescent="0.3">
      <c r="F548" s="91">
        <f t="shared" ref="F548:H548" si="9803">F547</f>
        <v>80</v>
      </c>
      <c r="G548" s="91">
        <f t="shared" si="9803"/>
        <v>80</v>
      </c>
      <c r="H548" s="4">
        <f t="shared" si="9803"/>
        <v>1</v>
      </c>
      <c r="I548">
        <v>125</v>
      </c>
      <c r="J548" s="48">
        <f t="shared" si="9112"/>
        <v>0</v>
      </c>
      <c r="K548" s="48">
        <f t="shared" ref="K548:K553" si="9804">IF(IF(AND(I548&gt;=(F548*2),I548&lt;=G548+F548+(G548-F548+5)+1),((H548)^2)*(I549-F548*2)/5,0)&lt;=H548,IF(AND(I548&gt;=(F548*2),I548&lt;=G548+F548+(G548-F548+5)+1),((H548)^2)*(I549-F548*2)/5,0),(K547-H548^2))</f>
        <v>0</v>
      </c>
      <c r="L548" s="98">
        <f t="shared" si="9114"/>
        <v>0</v>
      </c>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f>$J548+$K548+$L548</f>
        <v>0</v>
      </c>
      <c r="AN548" s="48">
        <f t="shared" si="9663"/>
        <v>0</v>
      </c>
      <c r="AO548" s="48">
        <f t="shared" si="9663"/>
        <v>0</v>
      </c>
      <c r="AP548" s="48">
        <f t="shared" si="9638"/>
        <v>0</v>
      </c>
      <c r="AQ548" s="48">
        <f t="shared" si="9638"/>
        <v>0</v>
      </c>
      <c r="AR548" s="48">
        <f t="shared" si="9638"/>
        <v>0</v>
      </c>
      <c r="AS548" s="48">
        <f t="shared" si="9638"/>
        <v>0</v>
      </c>
      <c r="AT548" s="48">
        <f t="shared" si="9638"/>
        <v>0</v>
      </c>
      <c r="AU548" s="48">
        <f t="shared" si="9638"/>
        <v>0</v>
      </c>
      <c r="AV548" s="48">
        <f t="shared" si="9638"/>
        <v>0</v>
      </c>
      <c r="AW548" s="48">
        <f t="shared" si="9638"/>
        <v>0</v>
      </c>
      <c r="AX548" s="48">
        <f t="shared" si="9638"/>
        <v>0</v>
      </c>
      <c r="AY548" s="48">
        <f t="shared" si="9638"/>
        <v>0</v>
      </c>
      <c r="AZ548" s="48">
        <f t="shared" si="9638"/>
        <v>0</v>
      </c>
      <c r="BA548" s="48">
        <f t="shared" si="9638"/>
        <v>0</v>
      </c>
      <c r="BB548" s="48">
        <f t="shared" si="9638"/>
        <v>0</v>
      </c>
      <c r="BC548" s="48"/>
      <c r="BE548" t="s">
        <v>202</v>
      </c>
      <c r="CE548">
        <f>BF522*AM548</f>
        <v>0</v>
      </c>
      <c r="CF548">
        <f t="shared" ref="CF548" si="9805">BG522*AN548</f>
        <v>0</v>
      </c>
      <c r="CG548">
        <f t="shared" ref="CG548" si="9806">BH522*AO548</f>
        <v>0</v>
      </c>
      <c r="CH548">
        <f t="shared" ref="CH548" si="9807">BI522*AP548</f>
        <v>0</v>
      </c>
      <c r="CI548">
        <f t="shared" ref="CI548" si="9808">BJ522*AQ548</f>
        <v>0</v>
      </c>
      <c r="CJ548">
        <f t="shared" ref="CJ548" si="9809">BK522*AR548</f>
        <v>0</v>
      </c>
      <c r="CK548">
        <f t="shared" ref="CK548" si="9810">BL522*AS548</f>
        <v>0</v>
      </c>
      <c r="CL548">
        <f t="shared" ref="CL548" si="9811">BM522*AT548</f>
        <v>0</v>
      </c>
      <c r="CM548">
        <f t="shared" ref="CM548" si="9812">BN522*AU548</f>
        <v>0</v>
      </c>
      <c r="CN548">
        <f t="shared" ref="CN548" si="9813">BO522*AV548</f>
        <v>0</v>
      </c>
      <c r="CO548">
        <f t="shared" ref="CO548" si="9814">BP522*AW548</f>
        <v>0</v>
      </c>
      <c r="CP548">
        <f t="shared" ref="CP548" si="9815">BQ522*AX548</f>
        <v>0</v>
      </c>
      <c r="CQ548">
        <f t="shared" ref="CQ548" si="9816">BR522*AY548</f>
        <v>0</v>
      </c>
      <c r="CR548">
        <f t="shared" ref="CR548" si="9817">BS522*AZ548</f>
        <v>0</v>
      </c>
      <c r="CS548">
        <f t="shared" ref="CS548" si="9818">BT522*BA548</f>
        <v>0</v>
      </c>
      <c r="CT548">
        <f t="shared" ref="CT548" si="9819">BU522*BB548</f>
        <v>0</v>
      </c>
    </row>
    <row r="549" spans="6:98" x14ac:dyDescent="0.3">
      <c r="F549" s="91">
        <f t="shared" ref="F549:H549" si="9820">F548</f>
        <v>80</v>
      </c>
      <c r="G549" s="91">
        <f t="shared" si="9820"/>
        <v>80</v>
      </c>
      <c r="H549" s="4">
        <f t="shared" si="9820"/>
        <v>1</v>
      </c>
      <c r="I549">
        <v>130</v>
      </c>
      <c r="J549" s="48">
        <f t="shared" si="9112"/>
        <v>0</v>
      </c>
      <c r="K549" s="48">
        <f t="shared" si="9804"/>
        <v>0</v>
      </c>
      <c r="L549" s="98">
        <f t="shared" si="9114"/>
        <v>0</v>
      </c>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f>$J549+$K549+$L549</f>
        <v>0</v>
      </c>
      <c r="AO549" s="48">
        <f t="shared" si="9663"/>
        <v>0</v>
      </c>
      <c r="AP549" s="48">
        <f t="shared" si="9638"/>
        <v>0</v>
      </c>
      <c r="AQ549" s="48">
        <f t="shared" si="9638"/>
        <v>0</v>
      </c>
      <c r="AR549" s="48">
        <f t="shared" si="9638"/>
        <v>0</v>
      </c>
      <c r="AS549" s="48">
        <f t="shared" si="9638"/>
        <v>0</v>
      </c>
      <c r="AT549" s="48">
        <f t="shared" si="9638"/>
        <v>0</v>
      </c>
      <c r="AU549" s="48">
        <f t="shared" si="9638"/>
        <v>0</v>
      </c>
      <c r="AV549" s="48">
        <f t="shared" si="9638"/>
        <v>0</v>
      </c>
      <c r="AW549" s="48">
        <f t="shared" si="9638"/>
        <v>0</v>
      </c>
      <c r="AX549" s="48">
        <f t="shared" si="9638"/>
        <v>0</v>
      </c>
      <c r="AY549" s="48">
        <f t="shared" si="9638"/>
        <v>0</v>
      </c>
      <c r="AZ549" s="48">
        <f t="shared" si="9638"/>
        <v>0</v>
      </c>
      <c r="BA549" s="48">
        <f t="shared" si="9638"/>
        <v>0</v>
      </c>
      <c r="BB549" s="48">
        <f t="shared" si="9638"/>
        <v>0</v>
      </c>
      <c r="BC549" s="48"/>
      <c r="BE549" t="s">
        <v>203</v>
      </c>
      <c r="CF549">
        <f>BF522*AN549</f>
        <v>0</v>
      </c>
      <c r="CG549">
        <f t="shared" ref="CG549" si="9821">BG522*AO549</f>
        <v>0</v>
      </c>
      <c r="CH549">
        <f t="shared" ref="CH549" si="9822">BH522*AP549</f>
        <v>0</v>
      </c>
      <c r="CI549">
        <f t="shared" ref="CI549" si="9823">BI522*AQ549</f>
        <v>0</v>
      </c>
      <c r="CJ549">
        <f t="shared" ref="CJ549" si="9824">BJ522*AR549</f>
        <v>0</v>
      </c>
      <c r="CK549">
        <f t="shared" ref="CK549" si="9825">BK522*AS549</f>
        <v>0</v>
      </c>
      <c r="CL549">
        <f t="shared" ref="CL549" si="9826">BL522*AT549</f>
        <v>0</v>
      </c>
      <c r="CM549">
        <f t="shared" ref="CM549" si="9827">BM522*AU549</f>
        <v>0</v>
      </c>
      <c r="CN549">
        <f t="shared" ref="CN549" si="9828">BN522*AV549</f>
        <v>0</v>
      </c>
      <c r="CO549">
        <f t="shared" ref="CO549" si="9829">BO522*AW549</f>
        <v>0</v>
      </c>
      <c r="CP549">
        <f t="shared" ref="CP549" si="9830">BP522*AX549</f>
        <v>0</v>
      </c>
      <c r="CQ549">
        <f t="shared" ref="CQ549" si="9831">BQ522*AY549</f>
        <v>0</v>
      </c>
      <c r="CR549">
        <f t="shared" ref="CR549" si="9832">BR522*AZ549</f>
        <v>0</v>
      </c>
      <c r="CS549">
        <f t="shared" ref="CS549" si="9833">BS522*BA549</f>
        <v>0</v>
      </c>
      <c r="CT549">
        <f t="shared" ref="CT549" si="9834">BT522*BB549</f>
        <v>0</v>
      </c>
    </row>
    <row r="550" spans="6:98" x14ac:dyDescent="0.3">
      <c r="F550" s="91">
        <f t="shared" ref="F550:H550" si="9835">F549</f>
        <v>80</v>
      </c>
      <c r="G550" s="91">
        <f t="shared" si="9835"/>
        <v>80</v>
      </c>
      <c r="H550" s="4">
        <f t="shared" si="9835"/>
        <v>1</v>
      </c>
      <c r="I550">
        <v>135</v>
      </c>
      <c r="J550" s="48">
        <f t="shared" si="9112"/>
        <v>0</v>
      </c>
      <c r="K550" s="48">
        <f t="shared" si="9804"/>
        <v>0</v>
      </c>
      <c r="L550" s="98">
        <f t="shared" si="9114"/>
        <v>0</v>
      </c>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f>$J550+$K550+$L550</f>
        <v>0</v>
      </c>
      <c r="AP550" s="48">
        <f t="shared" si="9638"/>
        <v>0</v>
      </c>
      <c r="AQ550" s="48">
        <f t="shared" si="9638"/>
        <v>0</v>
      </c>
      <c r="AR550" s="48">
        <f t="shared" si="9638"/>
        <v>0</v>
      </c>
      <c r="AS550" s="48">
        <f t="shared" si="9638"/>
        <v>0</v>
      </c>
      <c r="AT550" s="48">
        <f t="shared" si="9638"/>
        <v>0</v>
      </c>
      <c r="AU550" s="48">
        <f t="shared" si="9638"/>
        <v>0</v>
      </c>
      <c r="AV550" s="48">
        <f t="shared" si="9638"/>
        <v>0</v>
      </c>
      <c r="AW550" s="48">
        <f t="shared" si="9638"/>
        <v>0</v>
      </c>
      <c r="AX550" s="48">
        <f t="shared" si="9638"/>
        <v>0</v>
      </c>
      <c r="AY550" s="48">
        <f t="shared" si="9638"/>
        <v>0</v>
      </c>
      <c r="AZ550" s="48">
        <f t="shared" si="9638"/>
        <v>0</v>
      </c>
      <c r="BA550" s="48">
        <f t="shared" si="9638"/>
        <v>0</v>
      </c>
      <c r="BB550" s="48">
        <f t="shared" si="9638"/>
        <v>0</v>
      </c>
      <c r="BC550" s="48"/>
      <c r="BE550" t="s">
        <v>204</v>
      </c>
      <c r="CG550">
        <f>BF522*AO550</f>
        <v>0</v>
      </c>
      <c r="CH550">
        <f t="shared" ref="CH550" si="9836">BG522*AP550</f>
        <v>0</v>
      </c>
      <c r="CI550">
        <f t="shared" ref="CI550" si="9837">BH522*AQ550</f>
        <v>0</v>
      </c>
      <c r="CJ550">
        <f t="shared" ref="CJ550" si="9838">BI522*AR550</f>
        <v>0</v>
      </c>
      <c r="CK550">
        <f t="shared" ref="CK550" si="9839">BJ522*AS550</f>
        <v>0</v>
      </c>
      <c r="CL550">
        <f t="shared" ref="CL550" si="9840">BK522*AT550</f>
        <v>0</v>
      </c>
      <c r="CM550">
        <f t="shared" ref="CM550" si="9841">BL522*AU550</f>
        <v>0</v>
      </c>
      <c r="CN550">
        <f t="shared" ref="CN550" si="9842">BM522*AV550</f>
        <v>0</v>
      </c>
      <c r="CO550">
        <f t="shared" ref="CO550" si="9843">BN522*AW550</f>
        <v>0</v>
      </c>
      <c r="CP550">
        <f t="shared" ref="CP550" si="9844">BO522*AX550</f>
        <v>0</v>
      </c>
      <c r="CQ550">
        <f t="shared" ref="CQ550" si="9845">BP522*AY550</f>
        <v>0</v>
      </c>
      <c r="CR550">
        <f t="shared" ref="CR550" si="9846">BQ522*AZ550</f>
        <v>0</v>
      </c>
      <c r="CS550">
        <f t="shared" ref="CS550" si="9847">BR522*BA550</f>
        <v>0</v>
      </c>
      <c r="CT550">
        <f t="shared" ref="CT550" si="9848">BS522*BB550</f>
        <v>0</v>
      </c>
    </row>
    <row r="551" spans="6:98" x14ac:dyDescent="0.3">
      <c r="F551" s="91">
        <f t="shared" ref="F551:H551" si="9849">F550</f>
        <v>80</v>
      </c>
      <c r="G551" s="91">
        <f t="shared" si="9849"/>
        <v>80</v>
      </c>
      <c r="H551" s="4">
        <f t="shared" si="9849"/>
        <v>1</v>
      </c>
      <c r="I551">
        <v>140</v>
      </c>
      <c r="J551" s="48">
        <f t="shared" si="9112"/>
        <v>0</v>
      </c>
      <c r="K551" s="48">
        <f t="shared" si="9804"/>
        <v>0</v>
      </c>
      <c r="L551" s="98">
        <f t="shared" si="9114"/>
        <v>0</v>
      </c>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f>$J551+$K551+$L551</f>
        <v>0</v>
      </c>
      <c r="AQ551" s="48">
        <f t="shared" si="9638"/>
        <v>0</v>
      </c>
      <c r="AR551" s="48">
        <f t="shared" si="9638"/>
        <v>0</v>
      </c>
      <c r="AS551" s="48">
        <f t="shared" si="9638"/>
        <v>0</v>
      </c>
      <c r="AT551" s="48">
        <f t="shared" si="9638"/>
        <v>0</v>
      </c>
      <c r="AU551" s="48">
        <f t="shared" si="9638"/>
        <v>0</v>
      </c>
      <c r="AV551" s="48">
        <f t="shared" si="9638"/>
        <v>0</v>
      </c>
      <c r="AW551" s="48">
        <f t="shared" si="9638"/>
        <v>0</v>
      </c>
      <c r="AX551" s="48">
        <f t="shared" si="9638"/>
        <v>0</v>
      </c>
      <c r="AY551" s="48">
        <f t="shared" si="9638"/>
        <v>0</v>
      </c>
      <c r="AZ551" s="48">
        <f t="shared" si="9638"/>
        <v>0</v>
      </c>
      <c r="BA551" s="48">
        <f t="shared" si="9638"/>
        <v>0</v>
      </c>
      <c r="BB551" s="48">
        <f t="shared" si="9638"/>
        <v>0</v>
      </c>
      <c r="BC551" s="48"/>
      <c r="BE551" t="s">
        <v>205</v>
      </c>
      <c r="CH551">
        <f>BF522*AP551</f>
        <v>0</v>
      </c>
      <c r="CI551">
        <f t="shared" ref="CI551" si="9850">BG522*AQ551</f>
        <v>0</v>
      </c>
      <c r="CJ551">
        <f t="shared" ref="CJ551" si="9851">BH522*AR551</f>
        <v>0</v>
      </c>
      <c r="CK551">
        <f t="shared" ref="CK551" si="9852">BI522*AS551</f>
        <v>0</v>
      </c>
      <c r="CL551">
        <f t="shared" ref="CL551" si="9853">BJ522*AT551</f>
        <v>0</v>
      </c>
      <c r="CM551">
        <f t="shared" ref="CM551" si="9854">BK522*AU551</f>
        <v>0</v>
      </c>
      <c r="CN551">
        <f t="shared" ref="CN551" si="9855">BL522*AV551</f>
        <v>0</v>
      </c>
      <c r="CO551">
        <f t="shared" ref="CO551" si="9856">BM522*AW551</f>
        <v>0</v>
      </c>
      <c r="CP551">
        <f t="shared" ref="CP551" si="9857">BN522*AX551</f>
        <v>0</v>
      </c>
      <c r="CQ551">
        <f t="shared" ref="CQ551" si="9858">BO522*AY551</f>
        <v>0</v>
      </c>
      <c r="CR551">
        <f t="shared" ref="CR551" si="9859">BP522*AZ551</f>
        <v>0</v>
      </c>
      <c r="CS551">
        <f t="shared" ref="CS551" si="9860">BQ522*BA551</f>
        <v>0</v>
      </c>
      <c r="CT551">
        <f t="shared" ref="CT551" si="9861">BR522*BB551</f>
        <v>0</v>
      </c>
    </row>
    <row r="552" spans="6:98" x14ac:dyDescent="0.3">
      <c r="F552" s="91">
        <f t="shared" ref="F552:H552" si="9862">F551</f>
        <v>80</v>
      </c>
      <c r="G552" s="91">
        <f t="shared" si="9862"/>
        <v>80</v>
      </c>
      <c r="H552" s="4">
        <f t="shared" si="9862"/>
        <v>1</v>
      </c>
      <c r="I552">
        <v>145</v>
      </c>
      <c r="J552" s="48">
        <f t="shared" si="9112"/>
        <v>0</v>
      </c>
      <c r="K552" s="48">
        <f t="shared" si="9804"/>
        <v>0</v>
      </c>
      <c r="L552" s="98">
        <f t="shared" si="9114"/>
        <v>0</v>
      </c>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f>$J552+$K552+$L552</f>
        <v>0</v>
      </c>
      <c r="AR552" s="48">
        <f t="shared" si="9638"/>
        <v>0</v>
      </c>
      <c r="AS552" s="48">
        <f t="shared" si="9638"/>
        <v>0</v>
      </c>
      <c r="AT552" s="48">
        <f t="shared" si="9638"/>
        <v>0</v>
      </c>
      <c r="AU552" s="48">
        <f t="shared" si="9638"/>
        <v>0</v>
      </c>
      <c r="AV552" s="48">
        <f t="shared" si="9638"/>
        <v>0</v>
      </c>
      <c r="AW552" s="48">
        <f t="shared" si="9638"/>
        <v>0</v>
      </c>
      <c r="AX552" s="48">
        <f t="shared" si="9638"/>
        <v>0</v>
      </c>
      <c r="AY552" s="48">
        <f t="shared" si="9638"/>
        <v>0</v>
      </c>
      <c r="AZ552" s="48">
        <f t="shared" si="9638"/>
        <v>0</v>
      </c>
      <c r="BA552" s="48">
        <f t="shared" si="9638"/>
        <v>0</v>
      </c>
      <c r="BB552" s="48">
        <f t="shared" si="9638"/>
        <v>0</v>
      </c>
      <c r="BC552" s="48"/>
      <c r="BE552" t="s">
        <v>206</v>
      </c>
      <c r="CI552">
        <f>BF522*AQ552</f>
        <v>0</v>
      </c>
      <c r="CJ552">
        <f t="shared" ref="CJ552" si="9863">BG522*AR552</f>
        <v>0</v>
      </c>
      <c r="CK552">
        <f t="shared" ref="CK552" si="9864">BH522*AS552</f>
        <v>0</v>
      </c>
      <c r="CL552">
        <f t="shared" ref="CL552" si="9865">BI522*AT552</f>
        <v>0</v>
      </c>
      <c r="CM552">
        <f t="shared" ref="CM552" si="9866">BJ522*AU552</f>
        <v>0</v>
      </c>
      <c r="CN552">
        <f t="shared" ref="CN552" si="9867">BK522*AV552</f>
        <v>0</v>
      </c>
      <c r="CO552">
        <f t="shared" ref="CO552" si="9868">BL522*AW552</f>
        <v>0</v>
      </c>
      <c r="CP552">
        <f t="shared" ref="CP552" si="9869">BM522*AX552</f>
        <v>0</v>
      </c>
      <c r="CQ552">
        <f t="shared" ref="CQ552" si="9870">BN522*AY552</f>
        <v>0</v>
      </c>
      <c r="CR552">
        <f t="shared" ref="CR552" si="9871">BO522*AZ552</f>
        <v>0</v>
      </c>
      <c r="CS552">
        <f t="shared" ref="CS552" si="9872">BP522*BA552</f>
        <v>0</v>
      </c>
      <c r="CT552">
        <f t="shared" ref="CT552" si="9873">BQ522*BB552</f>
        <v>0</v>
      </c>
    </row>
    <row r="553" spans="6:98" x14ac:dyDescent="0.3">
      <c r="F553" s="91">
        <f t="shared" ref="F553:H553" si="9874">F552</f>
        <v>80</v>
      </c>
      <c r="G553" s="91">
        <f t="shared" si="9874"/>
        <v>80</v>
      </c>
      <c r="H553" s="4">
        <f t="shared" si="9874"/>
        <v>1</v>
      </c>
      <c r="I553">
        <v>150</v>
      </c>
      <c r="J553" s="48">
        <f t="shared" si="9112"/>
        <v>0</v>
      </c>
      <c r="K553" s="48">
        <f t="shared" si="9804"/>
        <v>0</v>
      </c>
      <c r="L553" s="98">
        <f t="shared" si="9114"/>
        <v>0</v>
      </c>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f>$J553+$K553+$L553</f>
        <v>0</v>
      </c>
      <c r="AS553" s="48">
        <f t="shared" si="9638"/>
        <v>0</v>
      </c>
      <c r="AT553" s="48">
        <f t="shared" si="9638"/>
        <v>0</v>
      </c>
      <c r="AU553" s="48">
        <f t="shared" si="9638"/>
        <v>0</v>
      </c>
      <c r="AV553" s="48">
        <f t="shared" si="9638"/>
        <v>0</v>
      </c>
      <c r="AW553" s="48">
        <f t="shared" si="9638"/>
        <v>0</v>
      </c>
      <c r="AX553" s="48">
        <f t="shared" si="9638"/>
        <v>0</v>
      </c>
      <c r="AY553" s="48">
        <f t="shared" si="9638"/>
        <v>0</v>
      </c>
      <c r="AZ553" s="48">
        <f t="shared" si="9638"/>
        <v>0</v>
      </c>
      <c r="BA553" s="48">
        <f t="shared" si="9638"/>
        <v>0</v>
      </c>
      <c r="BB553" s="48">
        <f t="shared" si="9638"/>
        <v>0</v>
      </c>
      <c r="BC553" s="48"/>
      <c r="BE553" t="s">
        <v>207</v>
      </c>
      <c r="CJ553">
        <f>BF522*AR553</f>
        <v>0</v>
      </c>
      <c r="CK553">
        <f t="shared" ref="CK553" si="9875">BG522*AS553</f>
        <v>0</v>
      </c>
      <c r="CL553">
        <f t="shared" ref="CL553" si="9876">BH522*AT553</f>
        <v>0</v>
      </c>
      <c r="CM553">
        <f t="shared" ref="CM553" si="9877">BI522*AU553</f>
        <v>0</v>
      </c>
      <c r="CN553">
        <f t="shared" ref="CN553" si="9878">BJ522*AV553</f>
        <v>0</v>
      </c>
      <c r="CO553">
        <f t="shared" ref="CO553" si="9879">BK522*AW553</f>
        <v>0</v>
      </c>
      <c r="CP553">
        <f t="shared" ref="CP553" si="9880">BL522*AX553</f>
        <v>0</v>
      </c>
      <c r="CQ553">
        <f t="shared" ref="CQ553" si="9881">BM522*AY553</f>
        <v>0</v>
      </c>
      <c r="CR553">
        <f t="shared" ref="CR553" si="9882">BN522*AZ553</f>
        <v>0</v>
      </c>
      <c r="CS553">
        <f t="shared" ref="CS553" si="9883">BO522*BA553</f>
        <v>0</v>
      </c>
      <c r="CT553">
        <f t="shared" ref="CT553" si="9884">BP522*BB553</f>
        <v>0</v>
      </c>
    </row>
    <row r="554" spans="6:98" x14ac:dyDescent="0.3">
      <c r="F554" s="91">
        <f t="shared" ref="F554:H554" si="9885">F553</f>
        <v>80</v>
      </c>
      <c r="G554" s="91">
        <f t="shared" si="9885"/>
        <v>80</v>
      </c>
      <c r="H554" s="4">
        <f t="shared" si="9885"/>
        <v>1</v>
      </c>
      <c r="I554">
        <v>155</v>
      </c>
      <c r="J554" s="48">
        <f t="shared" si="9112"/>
        <v>0</v>
      </c>
      <c r="K554" s="48">
        <f>IF(IF(AND(I554&gt;=(F554*2),I554&lt;=G554+F554+(G554-F554+5)+1),((H554)^2)*(I555-F554*2)/5,0)&lt;=H554,IF(AND(I554&gt;=(F554*2),I554&lt;=G554+F554+(G554-F554+5)+1),((H554)^2)*(I555-F554*2)/5,0),(K553-H554^2))</f>
        <v>0</v>
      </c>
      <c r="L554" s="98">
        <f t="shared" si="9114"/>
        <v>0</v>
      </c>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f>$J554+$K554+$L554</f>
        <v>0</v>
      </c>
      <c r="AT554" s="48">
        <f t="shared" si="9638"/>
        <v>0</v>
      </c>
      <c r="AU554" s="48">
        <f t="shared" si="9638"/>
        <v>0</v>
      </c>
      <c r="AV554" s="48">
        <f t="shared" si="9638"/>
        <v>0</v>
      </c>
      <c r="AW554" s="48">
        <f t="shared" si="9638"/>
        <v>0</v>
      </c>
      <c r="AX554" s="48">
        <f t="shared" si="9638"/>
        <v>0</v>
      </c>
      <c r="AY554" s="48">
        <f t="shared" si="9638"/>
        <v>0</v>
      </c>
      <c r="AZ554" s="48">
        <f t="shared" si="9638"/>
        <v>0</v>
      </c>
      <c r="BA554" s="48">
        <f t="shared" si="9638"/>
        <v>0</v>
      </c>
      <c r="BB554" s="48">
        <f t="shared" si="9638"/>
        <v>0</v>
      </c>
      <c r="BC554" s="48"/>
      <c r="BE554" t="s">
        <v>208</v>
      </c>
      <c r="CK554">
        <f>BF522*AS554</f>
        <v>0</v>
      </c>
      <c r="CL554">
        <f t="shared" ref="CL554" si="9886">BG522*AT554</f>
        <v>0</v>
      </c>
      <c r="CM554">
        <f t="shared" ref="CM554" si="9887">BH522*AU554</f>
        <v>0</v>
      </c>
      <c r="CN554">
        <f t="shared" ref="CN554" si="9888">BI522*AV554</f>
        <v>0</v>
      </c>
      <c r="CO554">
        <f t="shared" ref="CO554" si="9889">BJ522*AW554</f>
        <v>0</v>
      </c>
      <c r="CP554">
        <f t="shared" ref="CP554" si="9890">BK522*AX554</f>
        <v>0</v>
      </c>
      <c r="CQ554">
        <f t="shared" ref="CQ554" si="9891">BL522*AY554</f>
        <v>0</v>
      </c>
      <c r="CR554">
        <f t="shared" ref="CR554" si="9892">BM522*AZ554</f>
        <v>0</v>
      </c>
      <c r="CS554">
        <f t="shared" ref="CS554" si="9893">BN522*BA554</f>
        <v>0</v>
      </c>
      <c r="CT554">
        <f t="shared" ref="CT554" si="9894">BO522*BB554</f>
        <v>0</v>
      </c>
    </row>
    <row r="555" spans="6:98" x14ac:dyDescent="0.3">
      <c r="F555" s="91">
        <f t="shared" ref="F555:H555" si="9895">F554</f>
        <v>80</v>
      </c>
      <c r="G555" s="91">
        <f t="shared" si="9895"/>
        <v>80</v>
      </c>
      <c r="H555" s="4">
        <f t="shared" si="9895"/>
        <v>1</v>
      </c>
      <c r="I555">
        <v>160</v>
      </c>
      <c r="J555" s="48">
        <f t="shared" si="9112"/>
        <v>0</v>
      </c>
      <c r="K555" s="48">
        <f t="shared" ref="K555:K563" si="9896">IF(IF(AND(I555&gt;=(F555*2),I555&lt;=G555+F555+(G555-F555+5)+1),((H555)^2)*(I556-F555*2)/5,0)&lt;=H555,IF(AND(I555&gt;=(F555*2),I555&lt;=G555+F555+(G555-F555+5)+1),((H555)^2)*(I556-F555*2)/5,0),(K554-H555^2))</f>
        <v>1</v>
      </c>
      <c r="L555" s="98">
        <f t="shared" si="9114"/>
        <v>0</v>
      </c>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f>$J555+$K555+$L555</f>
        <v>1</v>
      </c>
      <c r="AU555" s="48">
        <f t="shared" si="9638"/>
        <v>1</v>
      </c>
      <c r="AV555" s="48">
        <f t="shared" si="9638"/>
        <v>1</v>
      </c>
      <c r="AW555" s="48">
        <f t="shared" si="9638"/>
        <v>1</v>
      </c>
      <c r="AX555" s="48">
        <f t="shared" si="9638"/>
        <v>1</v>
      </c>
      <c r="AY555" s="48">
        <f t="shared" si="9638"/>
        <v>1</v>
      </c>
      <c r="AZ555" s="48">
        <f t="shared" si="9638"/>
        <v>1</v>
      </c>
      <c r="BA555" s="48">
        <f t="shared" si="9638"/>
        <v>1</v>
      </c>
      <c r="BB555" s="48">
        <f t="shared" si="9638"/>
        <v>1</v>
      </c>
      <c r="BC555" s="48"/>
      <c r="BE555" t="s">
        <v>209</v>
      </c>
      <c r="CL555">
        <f>BF522*AT555</f>
        <v>0</v>
      </c>
      <c r="CM555">
        <f t="shared" ref="CM555" si="9897">BG522*AU555</f>
        <v>2.4504690279013461</v>
      </c>
      <c r="CN555">
        <f t="shared" ref="CN555" si="9898">BH522*AV555</f>
        <v>16.336460186008974</v>
      </c>
      <c r="CO555">
        <f t="shared" ref="CO555" si="9899">BI522*AW555</f>
        <v>40.841150465022437</v>
      </c>
      <c r="CP555">
        <f t="shared" ref="CP555" si="9900">BJ522*AX555</f>
        <v>81.682300930044875</v>
      </c>
      <c r="CQ555">
        <f t="shared" ref="CQ555" si="9901">BK522*AY555</f>
        <v>115.3356492976295</v>
      </c>
      <c r="CR555">
        <f t="shared" ref="CR555" si="9902">BL522*AZ555</f>
        <v>132.63116747101895</v>
      </c>
      <c r="CS555">
        <f t="shared" ref="CS555" si="9903">BM522*BA555</f>
        <v>154.78886351516371</v>
      </c>
      <c r="CT555">
        <f t="shared" ref="CT555" si="9904">BN522*BB555</f>
        <v>161.35821902788805</v>
      </c>
    </row>
    <row r="556" spans="6:98" x14ac:dyDescent="0.3">
      <c r="F556" s="91">
        <f t="shared" ref="F556:H556" si="9905">F555</f>
        <v>80</v>
      </c>
      <c r="G556" s="91">
        <f t="shared" si="9905"/>
        <v>80</v>
      </c>
      <c r="H556" s="4">
        <f t="shared" si="9905"/>
        <v>1</v>
      </c>
      <c r="I556">
        <v>165</v>
      </c>
      <c r="J556" s="48">
        <f t="shared" si="9112"/>
        <v>0</v>
      </c>
      <c r="K556" s="48">
        <f t="shared" si="9896"/>
        <v>0</v>
      </c>
      <c r="L556" s="98">
        <f t="shared" si="9114"/>
        <v>0</v>
      </c>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f>$J556+$K556+$L556</f>
        <v>0</v>
      </c>
      <c r="AV556" s="48">
        <f t="shared" ref="AV556:BB561" si="9906">$J556+$K556+$L556</f>
        <v>0</v>
      </c>
      <c r="AW556" s="48">
        <f t="shared" si="9906"/>
        <v>0</v>
      </c>
      <c r="AX556" s="48">
        <f t="shared" si="9906"/>
        <v>0</v>
      </c>
      <c r="AY556" s="48">
        <f t="shared" si="9906"/>
        <v>0</v>
      </c>
      <c r="AZ556" s="48">
        <f t="shared" si="9906"/>
        <v>0</v>
      </c>
      <c r="BA556" s="48">
        <f t="shared" si="9906"/>
        <v>0</v>
      </c>
      <c r="BB556" s="48">
        <f t="shared" si="9906"/>
        <v>0</v>
      </c>
      <c r="BC556" s="48"/>
      <c r="BE556" t="s">
        <v>210</v>
      </c>
      <c r="CM556">
        <f>BF522*AU556</f>
        <v>0</v>
      </c>
      <c r="CN556">
        <f t="shared" ref="CN556" si="9907">BG522*AV556</f>
        <v>0</v>
      </c>
      <c r="CO556">
        <f t="shared" ref="CO556" si="9908">BH522*AW556</f>
        <v>0</v>
      </c>
      <c r="CP556">
        <f t="shared" ref="CP556" si="9909">BI522*AX556</f>
        <v>0</v>
      </c>
      <c r="CQ556">
        <f t="shared" ref="CQ556" si="9910">BJ522*AY556</f>
        <v>0</v>
      </c>
      <c r="CR556">
        <f t="shared" ref="CR556" si="9911">BK522*AZ556</f>
        <v>0</v>
      </c>
      <c r="CS556">
        <f t="shared" ref="CS556" si="9912">BL522*BA556</f>
        <v>0</v>
      </c>
      <c r="CT556">
        <f t="shared" ref="CT556" si="9913">BM522*BB556</f>
        <v>0</v>
      </c>
    </row>
    <row r="557" spans="6:98" x14ac:dyDescent="0.3">
      <c r="F557" s="91">
        <f t="shared" ref="F557:H557" si="9914">F556</f>
        <v>80</v>
      </c>
      <c r="G557" s="91">
        <f t="shared" si="9914"/>
        <v>80</v>
      </c>
      <c r="H557" s="4">
        <f t="shared" si="9914"/>
        <v>1</v>
      </c>
      <c r="I557">
        <v>170</v>
      </c>
      <c r="J557" s="48">
        <f t="shared" si="9112"/>
        <v>0</v>
      </c>
      <c r="K557" s="48">
        <f t="shared" si="9896"/>
        <v>0</v>
      </c>
      <c r="L557" s="98">
        <f t="shared" si="9114"/>
        <v>0</v>
      </c>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f>$J557+$K557+$L557</f>
        <v>0</v>
      </c>
      <c r="AW557" s="48">
        <f t="shared" si="9906"/>
        <v>0</v>
      </c>
      <c r="AX557" s="48">
        <f t="shared" si="9906"/>
        <v>0</v>
      </c>
      <c r="AY557" s="48">
        <f t="shared" si="9906"/>
        <v>0</v>
      </c>
      <c r="AZ557" s="48">
        <f t="shared" si="9906"/>
        <v>0</v>
      </c>
      <c r="BA557" s="48">
        <f t="shared" si="9906"/>
        <v>0</v>
      </c>
      <c r="BB557" s="48">
        <f t="shared" si="9906"/>
        <v>0</v>
      </c>
      <c r="BC557" s="48"/>
      <c r="BE557" t="s">
        <v>211</v>
      </c>
      <c r="CN557">
        <f>BF522*AV557</f>
        <v>0</v>
      </c>
      <c r="CO557">
        <f t="shared" ref="CO557" si="9915">BG522*AW557</f>
        <v>0</v>
      </c>
      <c r="CP557">
        <f t="shared" ref="CP557" si="9916">BH522*AX557</f>
        <v>0</v>
      </c>
      <c r="CQ557">
        <f t="shared" ref="CQ557" si="9917">BI522*AY557</f>
        <v>0</v>
      </c>
      <c r="CR557">
        <f t="shared" ref="CR557" si="9918">BJ522*AZ557</f>
        <v>0</v>
      </c>
      <c r="CS557">
        <f t="shared" ref="CS557" si="9919">BK522*BA557</f>
        <v>0</v>
      </c>
      <c r="CT557">
        <f t="shared" ref="CT557" si="9920">BL522*BB557</f>
        <v>0</v>
      </c>
    </row>
    <row r="558" spans="6:98" x14ac:dyDescent="0.3">
      <c r="F558" s="91">
        <f t="shared" ref="F558:H558" si="9921">F557</f>
        <v>80</v>
      </c>
      <c r="G558" s="91">
        <f t="shared" si="9921"/>
        <v>80</v>
      </c>
      <c r="H558" s="4">
        <f t="shared" si="9921"/>
        <v>1</v>
      </c>
      <c r="I558">
        <v>175</v>
      </c>
      <c r="J558" s="48">
        <f t="shared" si="9112"/>
        <v>0</v>
      </c>
      <c r="K558" s="48">
        <f t="shared" si="9896"/>
        <v>0</v>
      </c>
      <c r="L558" s="98">
        <f t="shared" si="9114"/>
        <v>0</v>
      </c>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f>$J558+$K558+$L558</f>
        <v>0</v>
      </c>
      <c r="AX558" s="48">
        <f t="shared" si="9906"/>
        <v>0</v>
      </c>
      <c r="AY558" s="48">
        <f t="shared" si="9906"/>
        <v>0</v>
      </c>
      <c r="AZ558" s="48">
        <f t="shared" si="9906"/>
        <v>0</v>
      </c>
      <c r="BA558" s="48">
        <f t="shared" si="9906"/>
        <v>0</v>
      </c>
      <c r="BB558" s="48">
        <f t="shared" si="9906"/>
        <v>0</v>
      </c>
      <c r="BC558" s="48"/>
      <c r="BE558" t="s">
        <v>212</v>
      </c>
      <c r="CO558">
        <f>BF522*AW558</f>
        <v>0</v>
      </c>
      <c r="CP558">
        <f t="shared" ref="CP558" si="9922">BG522*AX558</f>
        <v>0</v>
      </c>
      <c r="CQ558">
        <f t="shared" ref="CQ558" si="9923">BH522*AY558</f>
        <v>0</v>
      </c>
      <c r="CR558">
        <f t="shared" ref="CR558" si="9924">BI522*AZ558</f>
        <v>0</v>
      </c>
      <c r="CS558">
        <f t="shared" ref="CS558" si="9925">BJ522*BA558</f>
        <v>0</v>
      </c>
      <c r="CT558">
        <f t="shared" ref="CT558" si="9926">BK522*BB558</f>
        <v>0</v>
      </c>
    </row>
    <row r="559" spans="6:98" x14ac:dyDescent="0.3">
      <c r="F559" s="91">
        <f t="shared" ref="F559:H559" si="9927">F558</f>
        <v>80</v>
      </c>
      <c r="G559" s="91">
        <f t="shared" si="9927"/>
        <v>80</v>
      </c>
      <c r="H559" s="4">
        <f t="shared" si="9927"/>
        <v>1</v>
      </c>
      <c r="I559">
        <v>180</v>
      </c>
      <c r="J559" s="48">
        <f t="shared" si="9112"/>
        <v>0</v>
      </c>
      <c r="K559" s="48">
        <f t="shared" si="9896"/>
        <v>0</v>
      </c>
      <c r="L559" s="98">
        <f t="shared" si="9114"/>
        <v>0</v>
      </c>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f>$J559+$K559+$L559</f>
        <v>0</v>
      </c>
      <c r="AY559" s="48">
        <f t="shared" si="9906"/>
        <v>0</v>
      </c>
      <c r="AZ559" s="48">
        <f t="shared" si="9906"/>
        <v>0</v>
      </c>
      <c r="BA559" s="48">
        <f t="shared" si="9906"/>
        <v>0</v>
      </c>
      <c r="BB559" s="48">
        <f t="shared" si="9906"/>
        <v>0</v>
      </c>
      <c r="BC559" s="48"/>
      <c r="BE559" t="s">
        <v>213</v>
      </c>
      <c r="CP559">
        <f>BF522*AX559</f>
        <v>0</v>
      </c>
      <c r="CQ559">
        <f t="shared" ref="CQ559" si="9928">BG522*AY559</f>
        <v>0</v>
      </c>
      <c r="CR559">
        <f t="shared" ref="CR559" si="9929">BH522*AZ559</f>
        <v>0</v>
      </c>
      <c r="CS559">
        <f t="shared" ref="CS559" si="9930">BI522*BA559</f>
        <v>0</v>
      </c>
      <c r="CT559">
        <f t="shared" ref="CT559" si="9931">BJ522*BB559</f>
        <v>0</v>
      </c>
    </row>
    <row r="560" spans="6:98" x14ac:dyDescent="0.3">
      <c r="F560" s="91">
        <f t="shared" ref="F560:H560" si="9932">F559</f>
        <v>80</v>
      </c>
      <c r="G560" s="91">
        <f t="shared" si="9932"/>
        <v>80</v>
      </c>
      <c r="H560" s="4">
        <f t="shared" si="9932"/>
        <v>1</v>
      </c>
      <c r="I560">
        <v>185</v>
      </c>
      <c r="J560" s="48">
        <f t="shared" si="9112"/>
        <v>0</v>
      </c>
      <c r="K560" s="48">
        <f t="shared" si="9896"/>
        <v>0</v>
      </c>
      <c r="L560" s="98">
        <f t="shared" si="9114"/>
        <v>0</v>
      </c>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f>$J560+$K560+$L560</f>
        <v>0</v>
      </c>
      <c r="AZ560" s="48">
        <f t="shared" si="9906"/>
        <v>0</v>
      </c>
      <c r="BA560" s="48">
        <f t="shared" si="9906"/>
        <v>0</v>
      </c>
      <c r="BB560" s="48">
        <f t="shared" si="9906"/>
        <v>0</v>
      </c>
      <c r="BC560" s="48"/>
      <c r="BE560" t="s">
        <v>214</v>
      </c>
      <c r="CQ560">
        <f>BF522*AY560</f>
        <v>0</v>
      </c>
      <c r="CR560">
        <f t="shared" ref="CR560" si="9933">BG522*AZ560</f>
        <v>0</v>
      </c>
      <c r="CS560">
        <f t="shared" ref="CS560" si="9934">BH522*BA560</f>
        <v>0</v>
      </c>
      <c r="CT560">
        <f t="shared" ref="CT560" si="9935">BI522*BB560</f>
        <v>0</v>
      </c>
    </row>
    <row r="561" spans="1:98" x14ac:dyDescent="0.3">
      <c r="F561" s="91">
        <f t="shared" ref="F561:H561" si="9936">F560</f>
        <v>80</v>
      </c>
      <c r="G561" s="91">
        <f t="shared" si="9936"/>
        <v>80</v>
      </c>
      <c r="H561" s="4">
        <f t="shared" si="9936"/>
        <v>1</v>
      </c>
      <c r="I561">
        <v>190</v>
      </c>
      <c r="J561" s="48">
        <f t="shared" si="9112"/>
        <v>0</v>
      </c>
      <c r="K561" s="48">
        <f t="shared" si="9896"/>
        <v>0</v>
      </c>
      <c r="L561" s="98">
        <f t="shared" si="9114"/>
        <v>0</v>
      </c>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f>$J561+$K561+$L561</f>
        <v>0</v>
      </c>
      <c r="BA561" s="48">
        <f t="shared" si="9906"/>
        <v>0</v>
      </c>
      <c r="BB561" s="48">
        <f t="shared" si="9906"/>
        <v>0</v>
      </c>
      <c r="BC561" s="48"/>
      <c r="BE561" t="s">
        <v>215</v>
      </c>
      <c r="CR561">
        <f>BF522*AZ561</f>
        <v>0</v>
      </c>
      <c r="CS561">
        <f t="shared" ref="CS561" si="9937">BG522*BA561</f>
        <v>0</v>
      </c>
      <c r="CT561">
        <f t="shared" ref="CT561" si="9938">BH522*BB561</f>
        <v>0</v>
      </c>
    </row>
    <row r="562" spans="1:98" x14ac:dyDescent="0.3">
      <c r="F562" s="91">
        <f t="shared" ref="F562:H562" si="9939">F561</f>
        <v>80</v>
      </c>
      <c r="G562" s="91">
        <f t="shared" si="9939"/>
        <v>80</v>
      </c>
      <c r="H562" s="4">
        <f t="shared" si="9939"/>
        <v>1</v>
      </c>
      <c r="I562">
        <v>195</v>
      </c>
      <c r="J562" s="48">
        <f t="shared" si="9112"/>
        <v>0</v>
      </c>
      <c r="K562" s="48">
        <f t="shared" si="9896"/>
        <v>0</v>
      </c>
      <c r="L562" s="98">
        <f t="shared" si="9114"/>
        <v>0</v>
      </c>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f>$J562+$K562+$L562</f>
        <v>0</v>
      </c>
      <c r="BB562" s="48">
        <f>$J562+$K562+$L562</f>
        <v>0</v>
      </c>
      <c r="BC562" s="48"/>
      <c r="BE562" t="s">
        <v>216</v>
      </c>
      <c r="CS562">
        <f>BF522*BA562</f>
        <v>0</v>
      </c>
      <c r="CT562">
        <f>BG522*BB562</f>
        <v>0</v>
      </c>
    </row>
    <row r="563" spans="1:98" x14ac:dyDescent="0.3">
      <c r="F563" s="91">
        <f t="shared" ref="F563:H563" si="9940">F562</f>
        <v>80</v>
      </c>
      <c r="G563" s="91">
        <f t="shared" si="9940"/>
        <v>80</v>
      </c>
      <c r="H563" s="4">
        <f t="shared" si="9940"/>
        <v>1</v>
      </c>
      <c r="I563">
        <v>200</v>
      </c>
      <c r="J563" s="48">
        <f t="shared" si="9112"/>
        <v>0</v>
      </c>
      <c r="K563" s="48">
        <f t="shared" si="9896"/>
        <v>0</v>
      </c>
      <c r="L563" s="98">
        <f t="shared" si="9114"/>
        <v>0</v>
      </c>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f>$J563+$K563+$L563</f>
        <v>0</v>
      </c>
      <c r="BC563" s="48"/>
      <c r="BE563" s="3" t="s">
        <v>217</v>
      </c>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f>BF522*BB563</f>
        <v>0</v>
      </c>
    </row>
    <row r="564" spans="1:98" x14ac:dyDescent="0.3">
      <c r="I564">
        <v>205</v>
      </c>
      <c r="BE564" s="19" t="s">
        <v>176</v>
      </c>
      <c r="BF564" s="99">
        <f>SUM(BF522:BF563)</f>
        <v>0</v>
      </c>
      <c r="BG564" s="99">
        <f t="shared" ref="BG564:CT564" si="9941">SUM(BG522:BG563)</f>
        <v>2.4504690279013461</v>
      </c>
      <c r="BH564" s="99">
        <f t="shared" si="9941"/>
        <v>16.336460186008974</v>
      </c>
      <c r="BI564" s="99">
        <f t="shared" si="9941"/>
        <v>40.841150465022437</v>
      </c>
      <c r="BJ564" s="99">
        <f t="shared" si="9941"/>
        <v>81.682300930044875</v>
      </c>
      <c r="BK564" s="99">
        <f t="shared" si="9941"/>
        <v>115.3356492976295</v>
      </c>
      <c r="BL564" s="99">
        <f t="shared" si="9941"/>
        <v>132.63116747101895</v>
      </c>
      <c r="BM564" s="99">
        <f t="shared" si="9941"/>
        <v>154.78886351516371</v>
      </c>
      <c r="BN564" s="99">
        <f t="shared" si="9941"/>
        <v>161.35821902788805</v>
      </c>
      <c r="BO564" s="99">
        <f t="shared" si="9941"/>
        <v>171.87384605178505</v>
      </c>
      <c r="BP564" s="99">
        <f t="shared" si="9941"/>
        <v>197.20655260197478</v>
      </c>
      <c r="BQ564" s="99">
        <f t="shared" si="9941"/>
        <v>215.63838345696442</v>
      </c>
      <c r="BR564" s="99">
        <f t="shared" si="9941"/>
        <v>225.89810814858728</v>
      </c>
      <c r="BS564" s="99">
        <f t="shared" si="9941"/>
        <v>221.2486490013257</v>
      </c>
      <c r="BT564" s="99">
        <f t="shared" si="9941"/>
        <v>240.02832090654741</v>
      </c>
      <c r="BU564" s="99">
        <f t="shared" si="9941"/>
        <v>253.80041409164713</v>
      </c>
      <c r="BV564" s="99">
        <f t="shared" si="9941"/>
        <v>261.15881653587599</v>
      </c>
      <c r="BW564" s="99">
        <f t="shared" si="9941"/>
        <v>2.4504690279013461</v>
      </c>
      <c r="BX564" s="99">
        <f t="shared" si="9941"/>
        <v>16.336460186008974</v>
      </c>
      <c r="BY564" s="99">
        <f t="shared" si="9941"/>
        <v>40.841150465022437</v>
      </c>
      <c r="BZ564" s="99">
        <f t="shared" si="9941"/>
        <v>81.682300930044875</v>
      </c>
      <c r="CA564" s="99">
        <f t="shared" si="9941"/>
        <v>115.3356492976295</v>
      </c>
      <c r="CB564" s="99">
        <f t="shared" si="9941"/>
        <v>132.63116747101895</v>
      </c>
      <c r="CC564" s="99">
        <f t="shared" si="9941"/>
        <v>154.78886351516371</v>
      </c>
      <c r="CD564" s="99">
        <f t="shared" si="9941"/>
        <v>161.35821902788805</v>
      </c>
      <c r="CE564" s="99">
        <f t="shared" si="9941"/>
        <v>171.87384605178505</v>
      </c>
      <c r="CF564" s="99">
        <f t="shared" si="9941"/>
        <v>197.20655260197478</v>
      </c>
      <c r="CG564" s="99">
        <f t="shared" si="9941"/>
        <v>215.63838345696442</v>
      </c>
      <c r="CH564" s="99">
        <f t="shared" si="9941"/>
        <v>225.89810814858728</v>
      </c>
      <c r="CI564" s="99">
        <f t="shared" si="9941"/>
        <v>221.2486490013257</v>
      </c>
      <c r="CJ564" s="99">
        <f t="shared" si="9941"/>
        <v>240.02832090654741</v>
      </c>
      <c r="CK564" s="99">
        <f t="shared" si="9941"/>
        <v>253.80041409164713</v>
      </c>
      <c r="CL564" s="99">
        <f t="shared" si="9941"/>
        <v>261.15881653587599</v>
      </c>
      <c r="CM564" s="99">
        <f t="shared" si="9941"/>
        <v>2.4504690279013461</v>
      </c>
      <c r="CN564" s="99">
        <f t="shared" si="9941"/>
        <v>16.336460186008974</v>
      </c>
      <c r="CO564" s="99">
        <f t="shared" si="9941"/>
        <v>40.841150465022437</v>
      </c>
      <c r="CP564" s="99">
        <f t="shared" si="9941"/>
        <v>81.682300930044875</v>
      </c>
      <c r="CQ564" s="99">
        <f t="shared" si="9941"/>
        <v>115.3356492976295</v>
      </c>
      <c r="CR564" s="99">
        <f t="shared" si="9941"/>
        <v>132.63116747101895</v>
      </c>
      <c r="CS564" s="99">
        <f t="shared" si="9941"/>
        <v>154.78886351516371</v>
      </c>
      <c r="CT564" s="99">
        <f t="shared" si="9941"/>
        <v>161.35821902788805</v>
      </c>
    </row>
    <row r="566" spans="1:98" x14ac:dyDescent="0.3">
      <c r="A566" s="60" t="s">
        <v>50</v>
      </c>
    </row>
    <row r="567" spans="1:98" x14ac:dyDescent="0.3">
      <c r="A567" s="100"/>
      <c r="B567" s="100" t="s">
        <v>163</v>
      </c>
      <c r="C567" s="100" t="s">
        <v>164</v>
      </c>
      <c r="D567" t="s">
        <v>167</v>
      </c>
      <c r="E567" t="s">
        <v>166</v>
      </c>
    </row>
    <row r="568" spans="1:98" x14ac:dyDescent="0.3">
      <c r="A568" s="100" t="s">
        <v>165</v>
      </c>
      <c r="B568" s="93">
        <v>70</v>
      </c>
      <c r="C568" s="93">
        <v>70</v>
      </c>
      <c r="D568">
        <f>C568-B568+5</f>
        <v>5</v>
      </c>
      <c r="E568" s="4">
        <f>100/(D568/5)/100</f>
        <v>1</v>
      </c>
      <c r="N568" s="19">
        <v>0</v>
      </c>
      <c r="O568" s="19">
        <v>5</v>
      </c>
      <c r="P568" s="19">
        <v>10</v>
      </c>
      <c r="Q568" s="19">
        <v>15</v>
      </c>
      <c r="R568" s="19">
        <v>20</v>
      </c>
      <c r="S568" s="19">
        <v>25</v>
      </c>
      <c r="T568" s="19">
        <v>30</v>
      </c>
      <c r="U568" s="19">
        <v>35</v>
      </c>
      <c r="V568" s="19">
        <v>40</v>
      </c>
      <c r="W568" s="19">
        <v>45</v>
      </c>
      <c r="X568" s="19">
        <v>50</v>
      </c>
      <c r="Y568" s="19">
        <v>55</v>
      </c>
      <c r="Z568" s="19">
        <v>60</v>
      </c>
      <c r="AA568" s="19">
        <v>65</v>
      </c>
      <c r="AB568" s="19">
        <v>70</v>
      </c>
      <c r="AC568" s="19">
        <v>75</v>
      </c>
      <c r="AD568" s="19">
        <v>80</v>
      </c>
      <c r="AE568" s="19">
        <v>85</v>
      </c>
      <c r="AF568" s="19">
        <v>90</v>
      </c>
      <c r="AG568" s="19">
        <v>95</v>
      </c>
      <c r="AH568" s="19">
        <v>100</v>
      </c>
      <c r="AI568" s="19">
        <v>105</v>
      </c>
      <c r="AJ568" s="19">
        <v>110</v>
      </c>
      <c r="AK568" s="19">
        <v>115</v>
      </c>
      <c r="AL568" s="19">
        <v>120</v>
      </c>
      <c r="AM568" s="19">
        <v>125</v>
      </c>
      <c r="AN568" s="19">
        <v>130</v>
      </c>
      <c r="AO568" s="19">
        <v>135</v>
      </c>
      <c r="AP568" s="19">
        <v>140</v>
      </c>
      <c r="AQ568" s="19">
        <v>145</v>
      </c>
      <c r="AR568" s="2">
        <v>150</v>
      </c>
      <c r="AS568" s="19">
        <v>155</v>
      </c>
      <c r="AT568" s="2">
        <v>160</v>
      </c>
      <c r="AU568" s="19">
        <v>165</v>
      </c>
      <c r="AV568" s="2">
        <v>170</v>
      </c>
      <c r="AW568" s="19">
        <v>175</v>
      </c>
      <c r="AX568" s="2">
        <v>180</v>
      </c>
      <c r="AY568" s="19">
        <v>185</v>
      </c>
      <c r="AZ568" s="2">
        <v>190</v>
      </c>
      <c r="BA568" s="19">
        <v>195</v>
      </c>
      <c r="BB568" s="2">
        <v>200</v>
      </c>
      <c r="BF568" s="19">
        <v>0</v>
      </c>
      <c r="BG568" s="19">
        <v>5</v>
      </c>
      <c r="BH568" s="19">
        <v>10</v>
      </c>
      <c r="BI568" s="19">
        <v>15</v>
      </c>
      <c r="BJ568" s="19">
        <v>20</v>
      </c>
      <c r="BK568" s="19">
        <v>25</v>
      </c>
      <c r="BL568" s="19">
        <v>30</v>
      </c>
      <c r="BM568" s="19">
        <v>35</v>
      </c>
      <c r="BN568" s="19">
        <v>40</v>
      </c>
      <c r="BO568" s="19">
        <v>45</v>
      </c>
      <c r="BP568" s="19">
        <v>50</v>
      </c>
      <c r="BQ568" s="19">
        <v>55</v>
      </c>
      <c r="BR568" s="19">
        <v>60</v>
      </c>
      <c r="BS568" s="19">
        <v>65</v>
      </c>
      <c r="BT568" s="19">
        <v>70</v>
      </c>
      <c r="BU568" s="19">
        <v>75</v>
      </c>
      <c r="BV568" s="19">
        <v>80</v>
      </c>
      <c r="BW568" s="19">
        <v>85</v>
      </c>
      <c r="BX568" s="19">
        <v>90</v>
      </c>
      <c r="BY568" s="19">
        <v>95</v>
      </c>
      <c r="BZ568" s="19">
        <v>100</v>
      </c>
      <c r="CA568" s="19">
        <v>105</v>
      </c>
      <c r="CB568" s="19">
        <v>110</v>
      </c>
      <c r="CC568" s="19">
        <v>115</v>
      </c>
      <c r="CD568" s="19">
        <v>120</v>
      </c>
      <c r="CE568" s="19">
        <v>125</v>
      </c>
      <c r="CF568" s="19">
        <v>130</v>
      </c>
      <c r="CG568" s="19">
        <v>135</v>
      </c>
      <c r="CH568" s="19">
        <v>140</v>
      </c>
      <c r="CI568" s="19">
        <v>145</v>
      </c>
      <c r="CJ568" s="2">
        <v>150</v>
      </c>
      <c r="CK568" s="19">
        <v>155</v>
      </c>
      <c r="CL568" s="2">
        <v>160</v>
      </c>
      <c r="CM568" s="19">
        <v>165</v>
      </c>
      <c r="CN568" s="2">
        <v>170</v>
      </c>
      <c r="CO568" s="19">
        <v>175</v>
      </c>
      <c r="CP568" s="2">
        <v>180</v>
      </c>
      <c r="CQ568" s="19">
        <v>185</v>
      </c>
      <c r="CR568" s="2">
        <v>190</v>
      </c>
      <c r="CS568" s="19">
        <v>195</v>
      </c>
      <c r="CT568" s="2">
        <v>200</v>
      </c>
    </row>
    <row r="569" spans="1:98" x14ac:dyDescent="0.3">
      <c r="A569" s="100" t="s">
        <v>92</v>
      </c>
      <c r="B569" s="93">
        <v>70</v>
      </c>
      <c r="C569" s="93">
        <v>70</v>
      </c>
      <c r="D569">
        <f>C569-B569+5</f>
        <v>5</v>
      </c>
      <c r="E569" s="4">
        <f>IF(D569&gt;0,100/(D569/5)/100,1)</f>
        <v>1</v>
      </c>
      <c r="F569" s="94" t="s">
        <v>163</v>
      </c>
      <c r="G569" s="94" t="s">
        <v>164</v>
      </c>
      <c r="H569" s="94" t="s">
        <v>173</v>
      </c>
      <c r="I569" s="95" t="s">
        <v>169</v>
      </c>
      <c r="J569" s="3" t="s">
        <v>172</v>
      </c>
      <c r="K569" s="97" t="s">
        <v>174</v>
      </c>
      <c r="L569" s="97" t="s">
        <v>175</v>
      </c>
      <c r="M569" t="s">
        <v>168</v>
      </c>
      <c r="N569" s="4">
        <f t="shared" ref="N569" si="9942">IF(IF(BF568&lt;=$B568,1,M569-$E568)&gt;0,IF(BF568&lt;=$B568,1,M569-$E568),0)</f>
        <v>1</v>
      </c>
      <c r="O569" s="4">
        <f t="shared" ref="O569" si="9943">IF(IF(BG568&lt;=$B568,1,N569-$E568)&gt;0,IF(BG568&lt;=$B568,1,N569-$E568),0)</f>
        <v>1</v>
      </c>
      <c r="P569" s="4">
        <f t="shared" ref="P569" si="9944">IF(IF(BH568&lt;=$B568,1,O569-$E568)&gt;0,IF(BH568&lt;=$B568,1,O569-$E568),0)</f>
        <v>1</v>
      </c>
      <c r="Q569" s="4">
        <f t="shared" ref="Q569" si="9945">IF(IF(BI568&lt;=$B568,1,P569-$E568)&gt;0,IF(BI568&lt;=$B568,1,P569-$E568),0)</f>
        <v>1</v>
      </c>
      <c r="R569" s="4">
        <f t="shared" ref="R569" si="9946">IF(IF(BJ568&lt;=$B568,1,Q569-$E568)&gt;0,IF(BJ568&lt;=$B568,1,Q569-$E568),0)</f>
        <v>1</v>
      </c>
      <c r="S569" s="4">
        <f t="shared" ref="S569" si="9947">IF(IF(BK568&lt;=$B568,1,R569-$E568)&gt;0,IF(BK568&lt;=$B568,1,R569-$E568),0)</f>
        <v>1</v>
      </c>
      <c r="T569" s="4">
        <f t="shared" ref="T569" si="9948">IF(IF(BL568&lt;=$B568,1,S569-$E568)&gt;0,IF(BL568&lt;=$B568,1,S569-$E568),0)</f>
        <v>1</v>
      </c>
      <c r="U569" s="4">
        <f t="shared" ref="U569" si="9949">IF(IF(BM568&lt;=$B568,1,T569-$E568)&gt;0,IF(BM568&lt;=$B568,1,T569-$E568),0)</f>
        <v>1</v>
      </c>
      <c r="V569" s="4">
        <f t="shared" ref="V569" si="9950">IF(IF(BN568&lt;=$B568,1,U569-$E568)&gt;0,IF(BN568&lt;=$B568,1,U569-$E568),0)</f>
        <v>1</v>
      </c>
      <c r="W569" s="4">
        <f t="shared" ref="W569" si="9951">IF(IF(BO568&lt;=$B568,1,V569-$E568)&gt;0,IF(BO568&lt;=$B568,1,V569-$E568),0)</f>
        <v>1</v>
      </c>
      <c r="X569" s="4">
        <f t="shared" ref="X569" si="9952">IF(IF(BP568&lt;=$B568,1,W569-$E568)&gt;0,IF(BP568&lt;=$B568,1,W569-$E568),0)</f>
        <v>1</v>
      </c>
      <c r="Y569" s="4">
        <f t="shared" ref="Y569" si="9953">IF(IF(BQ568&lt;=$B568,1,X569-$E568)&gt;0,IF(BQ568&lt;=$B568,1,X569-$E568),0)</f>
        <v>1</v>
      </c>
      <c r="Z569" s="4">
        <f t="shared" ref="Z569" si="9954">IF(IF(BR568&lt;=$B568,1,Y569-$E568)&gt;0,IF(BR568&lt;=$B568,1,Y569-$E568),0)</f>
        <v>1</v>
      </c>
      <c r="AA569" s="4">
        <f t="shared" ref="AA569" si="9955">IF(IF(BS568&lt;=$B568,1,Z569-$E568)&gt;0,IF(BS568&lt;=$B568,1,Z569-$E568),0)</f>
        <v>1</v>
      </c>
      <c r="AB569" s="4">
        <f t="shared" ref="AB569" si="9956">IF(IF(BT568&lt;=$B568,1,AA569-$E568)&gt;0,IF(BT568&lt;=$B568,1,AA569-$E568),0)</f>
        <v>1</v>
      </c>
      <c r="AC569" s="4">
        <f t="shared" ref="AC569" si="9957">IF(IF(BU568&lt;=$B568,1,AB569-$E568)&gt;0,IF(BU568&lt;=$B568,1,AB569-$E568),0)</f>
        <v>0</v>
      </c>
      <c r="AD569" s="4">
        <f t="shared" ref="AD569" si="9958">IF(IF(BV568&lt;=$B568,1,AC569-$E568)&gt;0,IF(BV568&lt;=$B568,1,AC569-$E568),0)</f>
        <v>0</v>
      </c>
      <c r="AE569" s="4">
        <f t="shared" ref="AE569" si="9959">IF(IF(BW568&lt;=$B568,1,AD569-$E568)&gt;0,IF(BW568&lt;=$B568,1,AD569-$E568),0)</f>
        <v>0</v>
      </c>
      <c r="AF569" s="4">
        <f t="shared" ref="AF569" si="9960">IF(IF(BX568&lt;=$B568,1,AE569-$E568)&gt;0,IF(BX568&lt;=$B568,1,AE569-$E568),0)</f>
        <v>0</v>
      </c>
      <c r="AG569" s="4">
        <f t="shared" ref="AG569" si="9961">IF(IF(BY568&lt;=$B568,1,AF569-$E568)&gt;0,IF(BY568&lt;=$B568,1,AF569-$E568),0)</f>
        <v>0</v>
      </c>
      <c r="AH569" s="4">
        <f t="shared" ref="AH569" si="9962">IF(IF(BZ568&lt;=$B568,1,AG569-$E568)&gt;0,IF(BZ568&lt;=$B568,1,AG569-$E568),0)</f>
        <v>0</v>
      </c>
      <c r="AI569" s="4">
        <f t="shared" ref="AI569" si="9963">IF(IF(CA568&lt;=$B568,1,AH569-$E568)&gt;0,IF(CA568&lt;=$B568,1,AH569-$E568),0)</f>
        <v>0</v>
      </c>
      <c r="AJ569" s="4">
        <f t="shared" ref="AJ569" si="9964">IF(IF(CB568&lt;=$B568,1,AI569-$E568)&gt;0,IF(CB568&lt;=$B568,1,AI569-$E568),0)</f>
        <v>0</v>
      </c>
      <c r="AK569" s="4">
        <f t="shared" ref="AK569" si="9965">IF(IF(CC568&lt;=$B568,1,AJ569-$E568)&gt;0,IF(CC568&lt;=$B568,1,AJ569-$E568),0)</f>
        <v>0</v>
      </c>
      <c r="AL569" s="4">
        <f t="shared" ref="AL569" si="9966">IF(IF(CD568&lt;=$B568,1,AK569-$E568)&gt;0,IF(CD568&lt;=$B568,1,AK569-$E568),0)</f>
        <v>0</v>
      </c>
      <c r="AM569" s="4">
        <f t="shared" ref="AM569" si="9967">IF(IF(CE568&lt;=$B568,1,AL569-$E568)&gt;0,IF(CE568&lt;=$B568,1,AL569-$E568),0)</f>
        <v>0</v>
      </c>
      <c r="AN569" s="4">
        <f t="shared" ref="AN569" si="9968">IF(IF(CF568&lt;=$B568,1,AM569-$E568)&gt;0,IF(CF568&lt;=$B568,1,AM569-$E568),0)</f>
        <v>0</v>
      </c>
      <c r="AO569" s="4">
        <f t="shared" ref="AO569" si="9969">IF(IF(CG568&lt;=$B568,1,AN569-$E568)&gt;0,IF(CG568&lt;=$B568,1,AN569-$E568),0)</f>
        <v>0</v>
      </c>
      <c r="AP569" s="4">
        <f t="shared" ref="AP569" si="9970">IF(IF(CH568&lt;=$B568,1,AO569-$E568)&gt;0,IF(CH568&lt;=$B568,1,AO569-$E568),0)</f>
        <v>0</v>
      </c>
      <c r="AQ569" s="4">
        <f t="shared" ref="AQ569" si="9971">IF(IF(CI568&lt;=$B568,1,AP569-$E568)&gt;0,IF(CI568&lt;=$B568,1,AP569-$E568),0)</f>
        <v>0</v>
      </c>
      <c r="AR569" s="4">
        <f t="shared" ref="AR569" si="9972">IF(IF(CJ568&lt;=$B568,1,AQ569-$E568)&gt;0,IF(CJ568&lt;=$B568,1,AQ569-$E568),0)</f>
        <v>0</v>
      </c>
      <c r="AS569" s="4">
        <f t="shared" ref="AS569" si="9973">IF(IF(CK568&lt;=$B568,1,AR569-$E568)&gt;0,IF(CK568&lt;=$B568,1,AR569-$E568),0)</f>
        <v>0</v>
      </c>
      <c r="AT569" s="4">
        <f t="shared" ref="AT569" si="9974">IF(IF(CL568&lt;=$B568,1,AS569-$E568)&gt;0,IF(CL568&lt;=$B568,1,AS569-$E568),0)</f>
        <v>0</v>
      </c>
      <c r="AU569" s="4">
        <f t="shared" ref="AU569" si="9975">IF(IF(CM568&lt;=$B568,1,AT569-$E568)&gt;0,IF(CM568&lt;=$B568,1,AT569-$E568),0)</f>
        <v>0</v>
      </c>
      <c r="AV569" s="4">
        <f t="shared" ref="AV569" si="9976">IF(IF(CN568&lt;=$B568,1,AU569-$E568)&gt;0,IF(CN568&lt;=$B568,1,AU569-$E568),0)</f>
        <v>0</v>
      </c>
      <c r="AW569" s="4">
        <f t="shared" ref="AW569" si="9977">IF(IF(CO568&lt;=$B568,1,AV569-$E568)&gt;0,IF(CO568&lt;=$B568,1,AV569-$E568),0)</f>
        <v>0</v>
      </c>
      <c r="AX569" s="4">
        <f t="shared" ref="AX569" si="9978">IF(IF(CP568&lt;=$B568,1,AW569-$E568)&gt;0,IF(CP568&lt;=$B568,1,AW569-$E568),0)</f>
        <v>0</v>
      </c>
      <c r="AY569" s="4">
        <f t="shared" ref="AY569" si="9979">IF(IF(CQ568&lt;=$B568,1,AX569-$E568)&gt;0,IF(CQ568&lt;=$B568,1,AX569-$E568),0)</f>
        <v>0</v>
      </c>
      <c r="AZ569" s="4">
        <f t="shared" ref="AZ569" si="9980">IF(IF(CR568&lt;=$B568,1,AY569-$E568)&gt;0,IF(CR568&lt;=$B568,1,AY569-$E568),0)</f>
        <v>0</v>
      </c>
      <c r="BA569" s="4">
        <f t="shared" ref="BA569" si="9981">IF(IF(CS568&lt;=$B568,1,AZ569-$E568)&gt;0,IF(CS568&lt;=$B568,1,AZ569-$E568),0)</f>
        <v>0</v>
      </c>
      <c r="BB569" s="4">
        <f t="shared" ref="BB569" si="9982">IF(IF(CT568&lt;=$B568,1,BA569-$E568)&gt;0,IF(CT568&lt;=$B568,1,BA569-$E568),0)</f>
        <v>0</v>
      </c>
      <c r="BE569" t="s">
        <v>171</v>
      </c>
      <c r="BF569" s="91">
        <f>'Data tilvækstoversigt'!C442*N569</f>
        <v>0</v>
      </c>
      <c r="BG569" s="91">
        <f>'Data tilvækstoversigt'!D442*O569</f>
        <v>2.893518303691323</v>
      </c>
      <c r="BH569" s="91">
        <f>'Data tilvækstoversigt'!E442*P569</f>
        <v>19.29012202460882</v>
      </c>
      <c r="BI569" s="91">
        <f>'Data tilvækstoversigt'!F442*Q569</f>
        <v>48.225305061522043</v>
      </c>
      <c r="BJ569" s="91">
        <f>'Data tilvækstoversigt'!G442*R569</f>
        <v>96.450610123044086</v>
      </c>
      <c r="BK569" s="91">
        <f>'Data tilvækstoversigt'!H442*S569</f>
        <v>107.42769107537755</v>
      </c>
      <c r="BL569" s="91">
        <f>'Data tilvækstoversigt'!I442*T569</f>
        <v>113.84170163562868</v>
      </c>
      <c r="BM569" s="91">
        <f>'Data tilvækstoversigt'!J442*U569</f>
        <v>120.19928904480055</v>
      </c>
      <c r="BN569" s="91">
        <f>'Data tilvækstoversigt'!K442*V569</f>
        <v>123.50253685982715</v>
      </c>
      <c r="BO569" s="91">
        <f>'Data tilvækstoversigt'!L442*W569</f>
        <v>129.27765205721062</v>
      </c>
      <c r="BP569" s="91">
        <f>'Data tilvækstoversigt'!M442*X569</f>
        <v>133.30992248520039</v>
      </c>
      <c r="BQ569" s="91">
        <f>'Data tilvækstoversigt'!N442*Y569</f>
        <v>135.83157441349147</v>
      </c>
      <c r="BR569" s="91">
        <f>'Data tilvækstoversigt'!O442*Z569</f>
        <v>136.69398845983619</v>
      </c>
      <c r="BS569" s="91">
        <f>'Data tilvækstoversigt'!P442*AA569</f>
        <v>152.49303519321259</v>
      </c>
      <c r="BT569" s="91">
        <f>'Data tilvækstoversigt'!Q442*AB569</f>
        <v>199.0706875600676</v>
      </c>
      <c r="BU569" s="91">
        <f>'Data tilvækstoversigt'!R442*AC569</f>
        <v>0</v>
      </c>
      <c r="BV569" s="91">
        <f>'Data tilvækstoversigt'!S442*AD569</f>
        <v>0</v>
      </c>
      <c r="BW569" s="91">
        <f>'Data tilvækstoversigt'!T442*AE569</f>
        <v>0</v>
      </c>
      <c r="BX569" s="91">
        <f>'Data tilvækstoversigt'!U442*AF569</f>
        <v>0</v>
      </c>
      <c r="BY569" s="91">
        <f>'Data tilvækstoversigt'!V442*AG569</f>
        <v>0</v>
      </c>
      <c r="BZ569" s="91">
        <f>'Data tilvækstoversigt'!W442*AH569</f>
        <v>0</v>
      </c>
      <c r="CA569" s="91">
        <f>'Data tilvækstoversigt'!X442*AI569</f>
        <v>0</v>
      </c>
      <c r="CB569" s="91">
        <f>'Data tilvækstoversigt'!Y442*AJ569</f>
        <v>0</v>
      </c>
      <c r="CC569" s="91">
        <f>'Data tilvækstoversigt'!Z442*AK569</f>
        <v>0</v>
      </c>
      <c r="CD569" s="91">
        <f>'Data tilvækstoversigt'!AA442*AL569</f>
        <v>0</v>
      </c>
      <c r="CE569" s="91">
        <f>'Data tilvækstoversigt'!AB442*AM569</f>
        <v>0</v>
      </c>
      <c r="CF569" s="91">
        <f>'Data tilvækstoversigt'!AC442*AN569</f>
        <v>0</v>
      </c>
      <c r="CG569" s="91">
        <f>'Data tilvækstoversigt'!AD442*AO569</f>
        <v>0</v>
      </c>
      <c r="CH569" s="91">
        <f>'Data tilvækstoversigt'!AE442*AP569</f>
        <v>0</v>
      </c>
      <c r="CI569" s="91">
        <f>'Data tilvækstoversigt'!AF442*AQ569</f>
        <v>0</v>
      </c>
      <c r="CJ569" s="91">
        <f>'Data tilvækstoversigt'!AG442*AR569</f>
        <v>0</v>
      </c>
      <c r="CK569" s="91">
        <f>'Data tilvækstoversigt'!AH442*AS569</f>
        <v>0</v>
      </c>
      <c r="CL569" s="91">
        <f>'Data tilvækstoversigt'!AI442*AT569</f>
        <v>0</v>
      </c>
      <c r="CM569" s="91">
        <f>'Data tilvækstoversigt'!AJ442*AU569</f>
        <v>0</v>
      </c>
      <c r="CN569" s="91">
        <f>'Data tilvækstoversigt'!AK442*AV569</f>
        <v>0</v>
      </c>
      <c r="CO569" s="91">
        <f>'Data tilvækstoversigt'!AL442*AW569</f>
        <v>0</v>
      </c>
      <c r="CP569" s="91">
        <f>'Data tilvækstoversigt'!AM442*AX569</f>
        <v>0</v>
      </c>
      <c r="CQ569" s="91">
        <f>'Data tilvækstoversigt'!AN442*AY569</f>
        <v>0</v>
      </c>
      <c r="CR569" s="91">
        <f>'Data tilvækstoversigt'!AO442*AZ569</f>
        <v>0</v>
      </c>
      <c r="CS569" s="91">
        <f>'Data tilvækstoversigt'!AP442*BA569</f>
        <v>0</v>
      </c>
      <c r="CT569" s="91">
        <f>'Data tilvækstoversigt'!AQ442*BB569</f>
        <v>0</v>
      </c>
    </row>
    <row r="570" spans="1:98" x14ac:dyDescent="0.3">
      <c r="F570" s="92">
        <f>B569</f>
        <v>70</v>
      </c>
      <c r="G570" s="92">
        <f>C569</f>
        <v>70</v>
      </c>
      <c r="H570" s="4">
        <f>E569</f>
        <v>1</v>
      </c>
      <c r="I570">
        <v>0</v>
      </c>
      <c r="J570" s="48">
        <f>IF(AND(I570&gt;=F570,I570&lt;=G570+1),H570,0)</f>
        <v>0</v>
      </c>
      <c r="K570" s="48">
        <f>IF(IF(AND(I570&gt;=(F570*2),I570&lt;=G570+F570+(G570-F570+5)+1),((H570)^2)*(I571-F570*2)/5,0)&lt;=H570,IF(AND(I570&gt;=(F570*2),I570&lt;=G570+F570+(G570-F570+5)+1),((H570)^2)*(I571-F570*2)/5,0),(K569-H570^2))</f>
        <v>0</v>
      </c>
      <c r="L570" s="98">
        <f>IF(IF(AND(I570&gt;=(F570*3),I570&lt;=G570+F570+F570+(G570-F570+5)+1),((H570)^3)*(I571-F570*3)/5,0)&lt;=H570,IF(AND(I570&gt;=(F570*3),I570&lt;=G570+F570+F570+(G570-F570+5)+1),((H570)^3)*(I571-F570*3)/5,0),(L569-H570^3))</f>
        <v>0</v>
      </c>
      <c r="M570" s="96"/>
      <c r="N570" s="48">
        <f>$J570+$K570+$L570</f>
        <v>0</v>
      </c>
      <c r="O570" s="48">
        <f t="shared" ref="O570:BB576" si="9983">$J570+$K570+$L570</f>
        <v>0</v>
      </c>
      <c r="P570" s="48">
        <f t="shared" si="9983"/>
        <v>0</v>
      </c>
      <c r="Q570" s="48">
        <f t="shared" si="9983"/>
        <v>0</v>
      </c>
      <c r="R570" s="48">
        <f t="shared" si="9983"/>
        <v>0</v>
      </c>
      <c r="S570" s="48">
        <f t="shared" si="9983"/>
        <v>0</v>
      </c>
      <c r="T570" s="48">
        <f t="shared" si="9983"/>
        <v>0</v>
      </c>
      <c r="U570" s="48">
        <f t="shared" si="9983"/>
        <v>0</v>
      </c>
      <c r="V570" s="48">
        <f t="shared" si="9983"/>
        <v>0</v>
      </c>
      <c r="W570" s="48">
        <f t="shared" si="9983"/>
        <v>0</v>
      </c>
      <c r="X570" s="48">
        <f t="shared" si="9983"/>
        <v>0</v>
      </c>
      <c r="Y570" s="48">
        <f t="shared" si="9983"/>
        <v>0</v>
      </c>
      <c r="Z570" s="48">
        <f t="shared" si="9983"/>
        <v>0</v>
      </c>
      <c r="AA570" s="48">
        <f t="shared" si="9983"/>
        <v>0</v>
      </c>
      <c r="AB570" s="48">
        <f t="shared" si="9983"/>
        <v>0</v>
      </c>
      <c r="AC570" s="48">
        <f t="shared" si="9983"/>
        <v>0</v>
      </c>
      <c r="AD570" s="48">
        <f t="shared" si="9983"/>
        <v>0</v>
      </c>
      <c r="AE570" s="48">
        <f t="shared" si="9983"/>
        <v>0</v>
      </c>
      <c r="AF570" s="48">
        <f t="shared" si="9983"/>
        <v>0</v>
      </c>
      <c r="AG570" s="48">
        <f t="shared" si="9983"/>
        <v>0</v>
      </c>
      <c r="AH570" s="48">
        <f t="shared" si="9983"/>
        <v>0</v>
      </c>
      <c r="AI570" s="48">
        <f t="shared" si="9983"/>
        <v>0</v>
      </c>
      <c r="AJ570" s="48">
        <f t="shared" si="9983"/>
        <v>0</v>
      </c>
      <c r="AK570" s="48">
        <f t="shared" si="9983"/>
        <v>0</v>
      </c>
      <c r="AL570" s="48">
        <f t="shared" si="9983"/>
        <v>0</v>
      </c>
      <c r="AM570" s="48">
        <f t="shared" si="9983"/>
        <v>0</v>
      </c>
      <c r="AN570" s="48">
        <f t="shared" si="9983"/>
        <v>0</v>
      </c>
      <c r="AO570" s="48">
        <f t="shared" si="9983"/>
        <v>0</v>
      </c>
      <c r="AP570" s="48">
        <f t="shared" si="9983"/>
        <v>0</v>
      </c>
      <c r="AQ570" s="48">
        <f t="shared" si="9983"/>
        <v>0</v>
      </c>
      <c r="AR570" s="48">
        <f t="shared" si="9983"/>
        <v>0</v>
      </c>
      <c r="AS570" s="48">
        <f t="shared" si="9983"/>
        <v>0</v>
      </c>
      <c r="AT570" s="48">
        <f t="shared" si="9983"/>
        <v>0</v>
      </c>
      <c r="AU570" s="48">
        <f t="shared" si="9983"/>
        <v>0</v>
      </c>
      <c r="AV570" s="48">
        <f t="shared" si="9983"/>
        <v>0</v>
      </c>
      <c r="AW570" s="48">
        <f t="shared" si="9983"/>
        <v>0</v>
      </c>
      <c r="AX570" s="48">
        <f t="shared" si="9983"/>
        <v>0</v>
      </c>
      <c r="AY570" s="48">
        <f t="shared" si="9983"/>
        <v>0</v>
      </c>
      <c r="AZ570" s="48">
        <f t="shared" si="9983"/>
        <v>0</v>
      </c>
      <c r="BA570" s="48">
        <f t="shared" si="9983"/>
        <v>0</v>
      </c>
      <c r="BB570" s="48">
        <f t="shared" si="9983"/>
        <v>0</v>
      </c>
      <c r="BC570" s="48"/>
      <c r="BE570" t="s">
        <v>177</v>
      </c>
      <c r="BF570">
        <f>BF569*N570</f>
        <v>0</v>
      </c>
      <c r="BG570">
        <f t="shared" ref="BG570" si="9984">BG569*O570</f>
        <v>0</v>
      </c>
      <c r="BH570">
        <f t="shared" ref="BH570" si="9985">BH569*P570</f>
        <v>0</v>
      </c>
      <c r="BI570">
        <f t="shared" ref="BI570" si="9986">BI569*Q570</f>
        <v>0</v>
      </c>
      <c r="BJ570">
        <f t="shared" ref="BJ570" si="9987">BJ569*R570</f>
        <v>0</v>
      </c>
      <c r="BK570">
        <f t="shared" ref="BK570" si="9988">BK569*S570</f>
        <v>0</v>
      </c>
      <c r="BL570">
        <f t="shared" ref="BL570" si="9989">BL569*T570</f>
        <v>0</v>
      </c>
      <c r="BM570">
        <f t="shared" ref="BM570" si="9990">BM569*U570</f>
        <v>0</v>
      </c>
      <c r="BN570">
        <f t="shared" ref="BN570" si="9991">BN569*V570</f>
        <v>0</v>
      </c>
      <c r="BO570">
        <f t="shared" ref="BO570" si="9992">BO569*W570</f>
        <v>0</v>
      </c>
      <c r="BP570">
        <f t="shared" ref="BP570" si="9993">BP569*X570</f>
        <v>0</v>
      </c>
      <c r="BQ570">
        <f t="shared" ref="BQ570" si="9994">BQ569*Y570</f>
        <v>0</v>
      </c>
      <c r="BR570">
        <f t="shared" ref="BR570" si="9995">BR569*Z570</f>
        <v>0</v>
      </c>
      <c r="BS570">
        <f t="shared" ref="BS570" si="9996">BS569*AA570</f>
        <v>0</v>
      </c>
      <c r="BT570">
        <f t="shared" ref="BT570" si="9997">BT569*AB570</f>
        <v>0</v>
      </c>
      <c r="BU570">
        <f t="shared" ref="BU570" si="9998">BU569*AC570</f>
        <v>0</v>
      </c>
      <c r="BV570">
        <f t="shared" ref="BV570" si="9999">BV569*AD570</f>
        <v>0</v>
      </c>
      <c r="BW570">
        <f t="shared" ref="BW570" si="10000">BW569*AE570</f>
        <v>0</v>
      </c>
      <c r="BX570">
        <f t="shared" ref="BX570" si="10001">BX569*AF570</f>
        <v>0</v>
      </c>
      <c r="BY570">
        <f t="shared" ref="BY570" si="10002">BY569*AG570</f>
        <v>0</v>
      </c>
      <c r="BZ570">
        <f t="shared" ref="BZ570" si="10003">BZ569*AH570</f>
        <v>0</v>
      </c>
      <c r="CA570">
        <f t="shared" ref="CA570" si="10004">CA569*AI570</f>
        <v>0</v>
      </c>
      <c r="CB570">
        <f t="shared" ref="CB570" si="10005">CB569*AJ570</f>
        <v>0</v>
      </c>
      <c r="CC570">
        <f t="shared" ref="CC570" si="10006">CC569*AK570</f>
        <v>0</v>
      </c>
      <c r="CD570">
        <f t="shared" ref="CD570" si="10007">CD569*AL570</f>
        <v>0</v>
      </c>
      <c r="CE570">
        <f t="shared" ref="CE570" si="10008">CE569*AM570</f>
        <v>0</v>
      </c>
      <c r="CF570">
        <f t="shared" ref="CF570" si="10009">CF569*AN570</f>
        <v>0</v>
      </c>
      <c r="CG570">
        <f t="shared" ref="CG570" si="10010">CG569*AO570</f>
        <v>0</v>
      </c>
      <c r="CH570">
        <f t="shared" ref="CH570" si="10011">CH569*AP570</f>
        <v>0</v>
      </c>
      <c r="CI570">
        <f t="shared" ref="CI570" si="10012">CI569*AQ570</f>
        <v>0</v>
      </c>
      <c r="CJ570">
        <f t="shared" ref="CJ570" si="10013">CJ569*AR570</f>
        <v>0</v>
      </c>
      <c r="CK570">
        <f t="shared" ref="CK570" si="10014">CK569*AS570</f>
        <v>0</v>
      </c>
      <c r="CL570">
        <f t="shared" ref="CL570" si="10015">CL569*AT570</f>
        <v>0</v>
      </c>
      <c r="CM570">
        <f t="shared" ref="CM570" si="10016">CM569*AU570</f>
        <v>0</v>
      </c>
      <c r="CN570">
        <f t="shared" ref="CN570" si="10017">CN569*AV570</f>
        <v>0</v>
      </c>
      <c r="CO570">
        <f t="shared" ref="CO570" si="10018">CO569*AW570</f>
        <v>0</v>
      </c>
      <c r="CP570">
        <f t="shared" ref="CP570" si="10019">CP569*AX570</f>
        <v>0</v>
      </c>
      <c r="CQ570">
        <f t="shared" ref="CQ570" si="10020">CQ569*AY570</f>
        <v>0</v>
      </c>
      <c r="CR570">
        <f t="shared" ref="CR570" si="10021">CR569*AZ570</f>
        <v>0</v>
      </c>
      <c r="CS570">
        <f t="shared" ref="CS570" si="10022">CS569*BA570</f>
        <v>0</v>
      </c>
      <c r="CT570">
        <f t="shared" ref="CT570" si="10023">CT569*BB570</f>
        <v>0</v>
      </c>
    </row>
    <row r="571" spans="1:98" x14ac:dyDescent="0.3">
      <c r="F571" s="91">
        <f>F570</f>
        <v>70</v>
      </c>
      <c r="G571" s="91">
        <f>G570</f>
        <v>70</v>
      </c>
      <c r="H571" s="4">
        <f>H570</f>
        <v>1</v>
      </c>
      <c r="I571">
        <v>5</v>
      </c>
      <c r="J571" s="48">
        <f t="shared" ref="J571:J610" si="10024">IF(AND(I571&gt;=F571,I571&lt;=G571+1),H571,0)</f>
        <v>0</v>
      </c>
      <c r="K571" s="48">
        <f t="shared" ref="K571:K576" si="10025">IF(IF(AND(I571&gt;=(F571*2),I571&lt;=G571+F571+(G571-F571+5)+1),((H571)^2)*(I572-F571*2)/5,0)&lt;=H571,IF(AND(I571&gt;=(F571*2),I571&lt;=G571+F571+(G571-F571+5)+1),((H571)^2)*(I572-F571*2)/5,0),(K570-H571^2))</f>
        <v>0</v>
      </c>
      <c r="L571" s="98">
        <f t="shared" ref="L571:L610" si="10026">IF(IF(AND(I571&gt;=(F571*3),I571&lt;=G571+F571+F571+(G571-F571+5)+1),((H571)^3)*(I572-F571*3)/5,0)&lt;=H571,IF(AND(I571&gt;=(F571*3),I571&lt;=G571+F571+F571+(G571-F571+5)+1),((H571)^3)*(I572-F571*3)/5,0),(L570-H571^3))</f>
        <v>0</v>
      </c>
      <c r="M571" s="48"/>
      <c r="N571" s="48"/>
      <c r="O571" s="48">
        <f>$J571+$K571+$L571</f>
        <v>0</v>
      </c>
      <c r="P571" s="48">
        <f t="shared" si="9983"/>
        <v>0</v>
      </c>
      <c r="Q571" s="48">
        <f t="shared" si="9983"/>
        <v>0</v>
      </c>
      <c r="R571" s="48">
        <f t="shared" si="9983"/>
        <v>0</v>
      </c>
      <c r="S571" s="48">
        <f t="shared" si="9983"/>
        <v>0</v>
      </c>
      <c r="T571" s="48">
        <f t="shared" si="9983"/>
        <v>0</v>
      </c>
      <c r="U571" s="48">
        <f t="shared" si="9983"/>
        <v>0</v>
      </c>
      <c r="V571" s="48">
        <f t="shared" si="9983"/>
        <v>0</v>
      </c>
      <c r="W571" s="48">
        <f t="shared" si="9983"/>
        <v>0</v>
      </c>
      <c r="X571" s="48">
        <f t="shared" si="9983"/>
        <v>0</v>
      </c>
      <c r="Y571" s="48">
        <f t="shared" si="9983"/>
        <v>0</v>
      </c>
      <c r="Z571" s="48">
        <f t="shared" si="9983"/>
        <v>0</v>
      </c>
      <c r="AA571" s="48">
        <f t="shared" si="9983"/>
        <v>0</v>
      </c>
      <c r="AB571" s="48">
        <f t="shared" si="9983"/>
        <v>0</v>
      </c>
      <c r="AC571" s="48">
        <f t="shared" si="9983"/>
        <v>0</v>
      </c>
      <c r="AD571" s="48">
        <f t="shared" si="9983"/>
        <v>0</v>
      </c>
      <c r="AE571" s="48">
        <f t="shared" si="9983"/>
        <v>0</v>
      </c>
      <c r="AF571" s="48">
        <f t="shared" si="9983"/>
        <v>0</v>
      </c>
      <c r="AG571" s="48">
        <f t="shared" si="9983"/>
        <v>0</v>
      </c>
      <c r="AH571" s="48">
        <f t="shared" si="9983"/>
        <v>0</v>
      </c>
      <c r="AI571" s="48">
        <f t="shared" si="9983"/>
        <v>0</v>
      </c>
      <c r="AJ571" s="48">
        <f t="shared" si="9983"/>
        <v>0</v>
      </c>
      <c r="AK571" s="48">
        <f t="shared" si="9983"/>
        <v>0</v>
      </c>
      <c r="AL571" s="48">
        <f t="shared" si="9983"/>
        <v>0</v>
      </c>
      <c r="AM571" s="48">
        <f t="shared" si="9983"/>
        <v>0</v>
      </c>
      <c r="AN571" s="48">
        <f t="shared" si="9983"/>
        <v>0</v>
      </c>
      <c r="AO571" s="48">
        <f t="shared" si="9983"/>
        <v>0</v>
      </c>
      <c r="AP571" s="48">
        <f t="shared" si="9983"/>
        <v>0</v>
      </c>
      <c r="AQ571" s="48">
        <f t="shared" si="9983"/>
        <v>0</v>
      </c>
      <c r="AR571" s="48">
        <f t="shared" si="9983"/>
        <v>0</v>
      </c>
      <c r="AS571" s="48">
        <f t="shared" si="9983"/>
        <v>0</v>
      </c>
      <c r="AT571" s="48">
        <f t="shared" si="9983"/>
        <v>0</v>
      </c>
      <c r="AU571" s="48">
        <f t="shared" si="9983"/>
        <v>0</v>
      </c>
      <c r="AV571" s="48">
        <f t="shared" si="9983"/>
        <v>0</v>
      </c>
      <c r="AW571" s="48">
        <f t="shared" si="9983"/>
        <v>0</v>
      </c>
      <c r="AX571" s="48">
        <f t="shared" si="9983"/>
        <v>0</v>
      </c>
      <c r="AY571" s="48">
        <f t="shared" si="9983"/>
        <v>0</v>
      </c>
      <c r="AZ571" s="48">
        <f t="shared" si="9983"/>
        <v>0</v>
      </c>
      <c r="BA571" s="48">
        <f t="shared" si="9983"/>
        <v>0</v>
      </c>
      <c r="BB571" s="48">
        <f t="shared" si="9983"/>
        <v>0</v>
      </c>
      <c r="BC571" s="48"/>
      <c r="BE571" t="s">
        <v>178</v>
      </c>
      <c r="BG571">
        <f>BF569*O571</f>
        <v>0</v>
      </c>
      <c r="BH571">
        <f t="shared" ref="BH571" si="10027">BG569*P571</f>
        <v>0</v>
      </c>
      <c r="BI571">
        <f t="shared" ref="BI571" si="10028">BH569*Q571</f>
        <v>0</v>
      </c>
      <c r="BJ571">
        <f t="shared" ref="BJ571" si="10029">BI569*R571</f>
        <v>0</v>
      </c>
      <c r="BK571">
        <f t="shared" ref="BK571" si="10030">BJ569*S571</f>
        <v>0</v>
      </c>
      <c r="BL571">
        <f t="shared" ref="BL571" si="10031">BK569*T571</f>
        <v>0</v>
      </c>
      <c r="BM571">
        <f t="shared" ref="BM571" si="10032">BL569*U571</f>
        <v>0</v>
      </c>
      <c r="BN571">
        <f t="shared" ref="BN571" si="10033">BM569*V571</f>
        <v>0</v>
      </c>
      <c r="BO571">
        <f t="shared" ref="BO571" si="10034">BN569*W571</f>
        <v>0</v>
      </c>
      <c r="BP571">
        <f t="shared" ref="BP571" si="10035">BO569*X571</f>
        <v>0</v>
      </c>
      <c r="BQ571">
        <f t="shared" ref="BQ571" si="10036">BP569*Y571</f>
        <v>0</v>
      </c>
      <c r="BR571">
        <f t="shared" ref="BR571" si="10037">BQ569*Z571</f>
        <v>0</v>
      </c>
      <c r="BS571">
        <f t="shared" ref="BS571" si="10038">BR569*AA571</f>
        <v>0</v>
      </c>
      <c r="BT571">
        <f t="shared" ref="BT571" si="10039">BS569*AB571</f>
        <v>0</v>
      </c>
      <c r="BU571">
        <f t="shared" ref="BU571" si="10040">BT569*AC571</f>
        <v>0</v>
      </c>
      <c r="BV571">
        <f t="shared" ref="BV571" si="10041">BU569*AD571</f>
        <v>0</v>
      </c>
      <c r="BW571">
        <f t="shared" ref="BW571" si="10042">BV569*AE571</f>
        <v>0</v>
      </c>
      <c r="BX571">
        <f t="shared" ref="BX571" si="10043">BW569*AF571</f>
        <v>0</v>
      </c>
      <c r="BY571">
        <f t="shared" ref="BY571" si="10044">BX569*AG571</f>
        <v>0</v>
      </c>
      <c r="BZ571">
        <f t="shared" ref="BZ571" si="10045">BY569*AH571</f>
        <v>0</v>
      </c>
      <c r="CA571">
        <f t="shared" ref="CA571" si="10046">BZ569*AI571</f>
        <v>0</v>
      </c>
      <c r="CB571">
        <f t="shared" ref="CB571" si="10047">CA569*AJ571</f>
        <v>0</v>
      </c>
      <c r="CC571">
        <f t="shared" ref="CC571" si="10048">CB569*AK571</f>
        <v>0</v>
      </c>
      <c r="CD571">
        <f t="shared" ref="CD571" si="10049">CC569*AL571</f>
        <v>0</v>
      </c>
      <c r="CE571">
        <f t="shared" ref="CE571" si="10050">CD569*AM571</f>
        <v>0</v>
      </c>
      <c r="CF571">
        <f t="shared" ref="CF571" si="10051">CE569*AN571</f>
        <v>0</v>
      </c>
      <c r="CG571">
        <f t="shared" ref="CG571" si="10052">CF569*AO571</f>
        <v>0</v>
      </c>
      <c r="CH571">
        <f t="shared" ref="CH571" si="10053">CG569*AP571</f>
        <v>0</v>
      </c>
      <c r="CI571">
        <f t="shared" ref="CI571" si="10054">CH569*AQ571</f>
        <v>0</v>
      </c>
      <c r="CJ571">
        <f t="shared" ref="CJ571" si="10055">CI569*AR571</f>
        <v>0</v>
      </c>
      <c r="CK571">
        <f t="shared" ref="CK571" si="10056">CJ569*AS571</f>
        <v>0</v>
      </c>
      <c r="CL571">
        <f t="shared" ref="CL571" si="10057">CK569*AT571</f>
        <v>0</v>
      </c>
      <c r="CM571">
        <f t="shared" ref="CM571" si="10058">CL569*AU571</f>
        <v>0</v>
      </c>
      <c r="CN571">
        <f t="shared" ref="CN571" si="10059">CM569*AV571</f>
        <v>0</v>
      </c>
      <c r="CO571">
        <f t="shared" ref="CO571" si="10060">CN569*AW571</f>
        <v>0</v>
      </c>
      <c r="CP571">
        <f t="shared" ref="CP571" si="10061">CO569*AX571</f>
        <v>0</v>
      </c>
      <c r="CQ571">
        <f t="shared" ref="CQ571" si="10062">CP569*AY571</f>
        <v>0</v>
      </c>
      <c r="CR571">
        <f t="shared" ref="CR571" si="10063">CQ569*AZ571</f>
        <v>0</v>
      </c>
      <c r="CS571">
        <f t="shared" ref="CS571" si="10064">CR569*BA571</f>
        <v>0</v>
      </c>
      <c r="CT571">
        <f t="shared" ref="CT571" si="10065">CS569*BB571</f>
        <v>0</v>
      </c>
    </row>
    <row r="572" spans="1:98" x14ac:dyDescent="0.3">
      <c r="E572" s="4"/>
      <c r="F572" s="91">
        <f t="shared" ref="F572:H572" si="10066">F571</f>
        <v>70</v>
      </c>
      <c r="G572" s="91">
        <f t="shared" si="10066"/>
        <v>70</v>
      </c>
      <c r="H572" s="4">
        <f t="shared" si="10066"/>
        <v>1</v>
      </c>
      <c r="I572">
        <v>10</v>
      </c>
      <c r="J572" s="48">
        <f t="shared" si="10024"/>
        <v>0</v>
      </c>
      <c r="K572" s="48">
        <f t="shared" si="10025"/>
        <v>0</v>
      </c>
      <c r="L572" s="98">
        <f t="shared" si="10026"/>
        <v>0</v>
      </c>
      <c r="M572" s="48"/>
      <c r="N572" s="48"/>
      <c r="O572" s="48"/>
      <c r="P572" s="48">
        <f>$J572+$K572+$L572</f>
        <v>0</v>
      </c>
      <c r="Q572" s="48">
        <f t="shared" si="9983"/>
        <v>0</v>
      </c>
      <c r="R572" s="48">
        <f t="shared" si="9983"/>
        <v>0</v>
      </c>
      <c r="S572" s="48">
        <f t="shared" si="9983"/>
        <v>0</v>
      </c>
      <c r="T572" s="48">
        <f t="shared" si="9983"/>
        <v>0</v>
      </c>
      <c r="U572" s="48">
        <f t="shared" si="9983"/>
        <v>0</v>
      </c>
      <c r="V572" s="48">
        <f t="shared" si="9983"/>
        <v>0</v>
      </c>
      <c r="W572" s="48">
        <f t="shared" si="9983"/>
        <v>0</v>
      </c>
      <c r="X572" s="48">
        <f t="shared" si="9983"/>
        <v>0</v>
      </c>
      <c r="Y572" s="48">
        <f t="shared" si="9983"/>
        <v>0</v>
      </c>
      <c r="Z572" s="48">
        <f t="shared" si="9983"/>
        <v>0</v>
      </c>
      <c r="AA572" s="48">
        <f t="shared" si="9983"/>
        <v>0</v>
      </c>
      <c r="AB572" s="48">
        <f t="shared" si="9983"/>
        <v>0</v>
      </c>
      <c r="AC572" s="48">
        <f t="shared" si="9983"/>
        <v>0</v>
      </c>
      <c r="AD572" s="48">
        <f t="shared" si="9983"/>
        <v>0</v>
      </c>
      <c r="AE572" s="48">
        <f t="shared" si="9983"/>
        <v>0</v>
      </c>
      <c r="AF572" s="48">
        <f t="shared" si="9983"/>
        <v>0</v>
      </c>
      <c r="AG572" s="48">
        <f t="shared" si="9983"/>
        <v>0</v>
      </c>
      <c r="AH572" s="48">
        <f t="shared" si="9983"/>
        <v>0</v>
      </c>
      <c r="AI572" s="48">
        <f t="shared" si="9983"/>
        <v>0</v>
      </c>
      <c r="AJ572" s="48">
        <f t="shared" si="9983"/>
        <v>0</v>
      </c>
      <c r="AK572" s="48">
        <f t="shared" si="9983"/>
        <v>0</v>
      </c>
      <c r="AL572" s="48">
        <f t="shared" si="9983"/>
        <v>0</v>
      </c>
      <c r="AM572" s="48">
        <f t="shared" si="9983"/>
        <v>0</v>
      </c>
      <c r="AN572" s="48">
        <f t="shared" si="9983"/>
        <v>0</v>
      </c>
      <c r="AO572" s="48">
        <f t="shared" si="9983"/>
        <v>0</v>
      </c>
      <c r="AP572" s="48">
        <f t="shared" si="9983"/>
        <v>0</v>
      </c>
      <c r="AQ572" s="48">
        <f t="shared" si="9983"/>
        <v>0</v>
      </c>
      <c r="AR572" s="48">
        <f t="shared" si="9983"/>
        <v>0</v>
      </c>
      <c r="AS572" s="48">
        <f t="shared" si="9983"/>
        <v>0</v>
      </c>
      <c r="AT572" s="48">
        <f t="shared" si="9983"/>
        <v>0</v>
      </c>
      <c r="AU572" s="48">
        <f t="shared" si="9983"/>
        <v>0</v>
      </c>
      <c r="AV572" s="48">
        <f t="shared" si="9983"/>
        <v>0</v>
      </c>
      <c r="AW572" s="48">
        <f t="shared" si="9983"/>
        <v>0</v>
      </c>
      <c r="AX572" s="48">
        <f t="shared" si="9983"/>
        <v>0</v>
      </c>
      <c r="AY572" s="48">
        <f t="shared" si="9983"/>
        <v>0</v>
      </c>
      <c r="AZ572" s="48">
        <f t="shared" si="9983"/>
        <v>0</v>
      </c>
      <c r="BA572" s="48">
        <f t="shared" si="9983"/>
        <v>0</v>
      </c>
      <c r="BB572" s="48">
        <f t="shared" si="9983"/>
        <v>0</v>
      </c>
      <c r="BC572" s="48"/>
      <c r="BE572" t="s">
        <v>179</v>
      </c>
      <c r="BH572">
        <f>BF569*P572</f>
        <v>0</v>
      </c>
      <c r="BI572">
        <f t="shared" ref="BI572" si="10067">BG569*Q572</f>
        <v>0</v>
      </c>
      <c r="BJ572">
        <f t="shared" ref="BJ572" si="10068">BH569*R572</f>
        <v>0</v>
      </c>
      <c r="BK572">
        <f t="shared" ref="BK572" si="10069">BI569*S572</f>
        <v>0</v>
      </c>
      <c r="BL572">
        <f t="shared" ref="BL572" si="10070">BJ569*T572</f>
        <v>0</v>
      </c>
      <c r="BM572">
        <f t="shared" ref="BM572" si="10071">BK569*U572</f>
        <v>0</v>
      </c>
      <c r="BN572">
        <f t="shared" ref="BN572" si="10072">BL569*V572</f>
        <v>0</v>
      </c>
      <c r="BO572">
        <f t="shared" ref="BO572" si="10073">BM569*W572</f>
        <v>0</v>
      </c>
      <c r="BP572">
        <f t="shared" ref="BP572" si="10074">BN569*X572</f>
        <v>0</v>
      </c>
      <c r="BQ572">
        <f t="shared" ref="BQ572" si="10075">BO569*Y572</f>
        <v>0</v>
      </c>
      <c r="BR572">
        <f t="shared" ref="BR572" si="10076">BP569*Z572</f>
        <v>0</v>
      </c>
      <c r="BS572">
        <f t="shared" ref="BS572" si="10077">BQ569*AA572</f>
        <v>0</v>
      </c>
      <c r="BT572">
        <f t="shared" ref="BT572" si="10078">BR569*AB572</f>
        <v>0</v>
      </c>
      <c r="BU572">
        <f t="shared" ref="BU572" si="10079">BS569*AC572</f>
        <v>0</v>
      </c>
      <c r="BV572">
        <f t="shared" ref="BV572" si="10080">BT569*AD572</f>
        <v>0</v>
      </c>
      <c r="BW572">
        <f t="shared" ref="BW572" si="10081">BU569*AE572</f>
        <v>0</v>
      </c>
      <c r="BX572">
        <f t="shared" ref="BX572" si="10082">BV569*AF572</f>
        <v>0</v>
      </c>
      <c r="BY572">
        <f t="shared" ref="BY572" si="10083">BW569*AG572</f>
        <v>0</v>
      </c>
      <c r="BZ572">
        <f t="shared" ref="BZ572" si="10084">BX569*AH572</f>
        <v>0</v>
      </c>
      <c r="CA572">
        <f t="shared" ref="CA572" si="10085">BY569*AI572</f>
        <v>0</v>
      </c>
      <c r="CB572">
        <f t="shared" ref="CB572" si="10086">BZ569*AJ572</f>
        <v>0</v>
      </c>
      <c r="CC572">
        <f t="shared" ref="CC572" si="10087">CA569*AK572</f>
        <v>0</v>
      </c>
      <c r="CD572">
        <f t="shared" ref="CD572" si="10088">CB569*AL572</f>
        <v>0</v>
      </c>
      <c r="CE572">
        <f t="shared" ref="CE572" si="10089">CC569*AM572</f>
        <v>0</v>
      </c>
      <c r="CF572">
        <f t="shared" ref="CF572" si="10090">CD569*AN572</f>
        <v>0</v>
      </c>
      <c r="CG572">
        <f t="shared" ref="CG572" si="10091">CE569*AO572</f>
        <v>0</v>
      </c>
      <c r="CH572">
        <f t="shared" ref="CH572" si="10092">CF569*AP572</f>
        <v>0</v>
      </c>
      <c r="CI572">
        <f t="shared" ref="CI572" si="10093">CG569*AQ572</f>
        <v>0</v>
      </c>
      <c r="CJ572">
        <f t="shared" ref="CJ572" si="10094">CH569*AR572</f>
        <v>0</v>
      </c>
      <c r="CK572">
        <f t="shared" ref="CK572" si="10095">CI569*AS572</f>
        <v>0</v>
      </c>
      <c r="CL572">
        <f t="shared" ref="CL572" si="10096">CJ569*AT572</f>
        <v>0</v>
      </c>
      <c r="CM572">
        <f t="shared" ref="CM572" si="10097">CK569*AU572</f>
        <v>0</v>
      </c>
      <c r="CN572">
        <f t="shared" ref="CN572" si="10098">CL569*AV572</f>
        <v>0</v>
      </c>
      <c r="CO572">
        <f t="shared" ref="CO572" si="10099">CM569*AW572</f>
        <v>0</v>
      </c>
      <c r="CP572">
        <f t="shared" ref="CP572" si="10100">CN569*AX572</f>
        <v>0</v>
      </c>
      <c r="CQ572">
        <f t="shared" ref="CQ572" si="10101">CO569*AY572</f>
        <v>0</v>
      </c>
      <c r="CR572">
        <f t="shared" ref="CR572" si="10102">CP569*AZ572</f>
        <v>0</v>
      </c>
      <c r="CS572">
        <f t="shared" ref="CS572" si="10103">CQ569*BA572</f>
        <v>0</v>
      </c>
      <c r="CT572">
        <f t="shared" ref="CT572" si="10104">CR569*BB572</f>
        <v>0</v>
      </c>
    </row>
    <row r="573" spans="1:98" x14ac:dyDescent="0.3">
      <c r="F573" s="91">
        <f t="shared" ref="F573:H573" si="10105">F572</f>
        <v>70</v>
      </c>
      <c r="G573" s="91">
        <f t="shared" si="10105"/>
        <v>70</v>
      </c>
      <c r="H573" s="4">
        <f t="shared" si="10105"/>
        <v>1</v>
      </c>
      <c r="I573">
        <v>15</v>
      </c>
      <c r="J573" s="48">
        <f t="shared" si="10024"/>
        <v>0</v>
      </c>
      <c r="K573" s="48">
        <f t="shared" si="10025"/>
        <v>0</v>
      </c>
      <c r="L573" s="98">
        <f t="shared" si="10026"/>
        <v>0</v>
      </c>
      <c r="M573" s="48"/>
      <c r="N573" s="48"/>
      <c r="O573" s="48"/>
      <c r="P573" s="48"/>
      <c r="Q573" s="48">
        <f>$J573+$K573+$L573</f>
        <v>0</v>
      </c>
      <c r="R573" s="48">
        <f t="shared" si="9983"/>
        <v>0</v>
      </c>
      <c r="S573" s="48">
        <f t="shared" si="9983"/>
        <v>0</v>
      </c>
      <c r="T573" s="48">
        <f t="shared" si="9983"/>
        <v>0</v>
      </c>
      <c r="U573" s="48">
        <f t="shared" si="9983"/>
        <v>0</v>
      </c>
      <c r="V573" s="48">
        <f t="shared" si="9983"/>
        <v>0</v>
      </c>
      <c r="W573" s="48">
        <f t="shared" si="9983"/>
        <v>0</v>
      </c>
      <c r="X573" s="48">
        <f t="shared" si="9983"/>
        <v>0</v>
      </c>
      <c r="Y573" s="48">
        <f t="shared" si="9983"/>
        <v>0</v>
      </c>
      <c r="Z573" s="48">
        <f t="shared" si="9983"/>
        <v>0</v>
      </c>
      <c r="AA573" s="48">
        <f t="shared" si="9983"/>
        <v>0</v>
      </c>
      <c r="AB573" s="48">
        <f t="shared" si="9983"/>
        <v>0</v>
      </c>
      <c r="AC573" s="48">
        <f t="shared" si="9983"/>
        <v>0</v>
      </c>
      <c r="AD573" s="48">
        <f t="shared" si="9983"/>
        <v>0</v>
      </c>
      <c r="AE573" s="48">
        <f t="shared" si="9983"/>
        <v>0</v>
      </c>
      <c r="AF573" s="48">
        <f t="shared" si="9983"/>
        <v>0</v>
      </c>
      <c r="AG573" s="48">
        <f t="shared" si="9983"/>
        <v>0</v>
      </c>
      <c r="AH573" s="48">
        <f t="shared" si="9983"/>
        <v>0</v>
      </c>
      <c r="AI573" s="48">
        <f t="shared" si="9983"/>
        <v>0</v>
      </c>
      <c r="AJ573" s="48">
        <f t="shared" si="9983"/>
        <v>0</v>
      </c>
      <c r="AK573" s="48">
        <f t="shared" si="9983"/>
        <v>0</v>
      </c>
      <c r="AL573" s="48">
        <f t="shared" si="9983"/>
        <v>0</v>
      </c>
      <c r="AM573" s="48">
        <f t="shared" si="9983"/>
        <v>0</v>
      </c>
      <c r="AN573" s="48">
        <f t="shared" si="9983"/>
        <v>0</v>
      </c>
      <c r="AO573" s="48">
        <f t="shared" si="9983"/>
        <v>0</v>
      </c>
      <c r="AP573" s="48">
        <f t="shared" si="9983"/>
        <v>0</v>
      </c>
      <c r="AQ573" s="48">
        <f t="shared" si="9983"/>
        <v>0</v>
      </c>
      <c r="AR573" s="48">
        <f t="shared" si="9983"/>
        <v>0</v>
      </c>
      <c r="AS573" s="48">
        <f t="shared" si="9983"/>
        <v>0</v>
      </c>
      <c r="AT573" s="48">
        <f t="shared" si="9983"/>
        <v>0</v>
      </c>
      <c r="AU573" s="48">
        <f t="shared" si="9983"/>
        <v>0</v>
      </c>
      <c r="AV573" s="48">
        <f t="shared" si="9983"/>
        <v>0</v>
      </c>
      <c r="AW573" s="48">
        <f t="shared" si="9983"/>
        <v>0</v>
      </c>
      <c r="AX573" s="48">
        <f t="shared" si="9983"/>
        <v>0</v>
      </c>
      <c r="AY573" s="48">
        <f t="shared" si="9983"/>
        <v>0</v>
      </c>
      <c r="AZ573" s="48">
        <f t="shared" si="9983"/>
        <v>0</v>
      </c>
      <c r="BA573" s="48">
        <f t="shared" si="9983"/>
        <v>0</v>
      </c>
      <c r="BB573" s="48">
        <f t="shared" si="9983"/>
        <v>0</v>
      </c>
      <c r="BC573" s="48"/>
      <c r="BE573" t="s">
        <v>180</v>
      </c>
      <c r="BI573">
        <f>BF569*Q573</f>
        <v>0</v>
      </c>
      <c r="BJ573">
        <f t="shared" ref="BJ573" si="10106">BG569*R573</f>
        <v>0</v>
      </c>
      <c r="BK573">
        <f t="shared" ref="BK573" si="10107">BH569*S573</f>
        <v>0</v>
      </c>
      <c r="BL573">
        <f t="shared" ref="BL573" si="10108">BI569*T573</f>
        <v>0</v>
      </c>
      <c r="BM573">
        <f t="shared" ref="BM573" si="10109">BJ569*U573</f>
        <v>0</v>
      </c>
      <c r="BN573">
        <f t="shared" ref="BN573" si="10110">BK569*V573</f>
        <v>0</v>
      </c>
      <c r="BO573">
        <f t="shared" ref="BO573" si="10111">BL569*W573</f>
        <v>0</v>
      </c>
      <c r="BP573">
        <f t="shared" ref="BP573" si="10112">BM569*X573</f>
        <v>0</v>
      </c>
      <c r="BQ573">
        <f t="shared" ref="BQ573" si="10113">BN569*Y573</f>
        <v>0</v>
      </c>
      <c r="BR573">
        <f t="shared" ref="BR573" si="10114">BO569*Z573</f>
        <v>0</v>
      </c>
      <c r="BS573">
        <f t="shared" ref="BS573" si="10115">BP569*AA573</f>
        <v>0</v>
      </c>
      <c r="BT573">
        <f t="shared" ref="BT573" si="10116">BQ569*AB573</f>
        <v>0</v>
      </c>
      <c r="BU573">
        <f t="shared" ref="BU573" si="10117">BR569*AC573</f>
        <v>0</v>
      </c>
      <c r="BV573">
        <f t="shared" ref="BV573" si="10118">BS569*AD573</f>
        <v>0</v>
      </c>
      <c r="BW573">
        <f t="shared" ref="BW573" si="10119">BT569*AE573</f>
        <v>0</v>
      </c>
      <c r="BX573">
        <f t="shared" ref="BX573" si="10120">BU569*AF573</f>
        <v>0</v>
      </c>
      <c r="BY573">
        <f t="shared" ref="BY573" si="10121">BV569*AG573</f>
        <v>0</v>
      </c>
      <c r="BZ573">
        <f t="shared" ref="BZ573" si="10122">BW569*AH573</f>
        <v>0</v>
      </c>
      <c r="CA573">
        <f t="shared" ref="CA573" si="10123">BX569*AI573</f>
        <v>0</v>
      </c>
      <c r="CB573">
        <f t="shared" ref="CB573" si="10124">BY569*AJ573</f>
        <v>0</v>
      </c>
      <c r="CC573">
        <f t="shared" ref="CC573" si="10125">BZ569*AK573</f>
        <v>0</v>
      </c>
      <c r="CD573">
        <f t="shared" ref="CD573" si="10126">CA569*AL573</f>
        <v>0</v>
      </c>
      <c r="CE573">
        <f t="shared" ref="CE573" si="10127">CB569*AM573</f>
        <v>0</v>
      </c>
      <c r="CF573">
        <f t="shared" ref="CF573" si="10128">CC569*AN573</f>
        <v>0</v>
      </c>
      <c r="CG573">
        <f t="shared" ref="CG573" si="10129">CD569*AO573</f>
        <v>0</v>
      </c>
      <c r="CH573">
        <f t="shared" ref="CH573" si="10130">CE569*AP573</f>
        <v>0</v>
      </c>
      <c r="CI573">
        <f t="shared" ref="CI573" si="10131">CF569*AQ573</f>
        <v>0</v>
      </c>
      <c r="CJ573">
        <f t="shared" ref="CJ573" si="10132">CG569*AR573</f>
        <v>0</v>
      </c>
      <c r="CK573">
        <f t="shared" ref="CK573" si="10133">CH569*AS573</f>
        <v>0</v>
      </c>
      <c r="CL573">
        <f t="shared" ref="CL573" si="10134">CI569*AT573</f>
        <v>0</v>
      </c>
      <c r="CM573">
        <f t="shared" ref="CM573" si="10135">CJ569*AU573</f>
        <v>0</v>
      </c>
      <c r="CN573">
        <f t="shared" ref="CN573" si="10136">CK569*AV573</f>
        <v>0</v>
      </c>
      <c r="CO573">
        <f t="shared" ref="CO573" si="10137">CL569*AW573</f>
        <v>0</v>
      </c>
      <c r="CP573">
        <f t="shared" ref="CP573" si="10138">CM569*AX573</f>
        <v>0</v>
      </c>
      <c r="CQ573">
        <f t="shared" ref="CQ573" si="10139">CN569*AY573</f>
        <v>0</v>
      </c>
      <c r="CR573">
        <f t="shared" ref="CR573" si="10140">CO569*AZ573</f>
        <v>0</v>
      </c>
      <c r="CS573">
        <f t="shared" ref="CS573" si="10141">CP569*BA573</f>
        <v>0</v>
      </c>
      <c r="CT573">
        <f t="shared" ref="CT573" si="10142">CQ569*BB573</f>
        <v>0</v>
      </c>
    </row>
    <row r="574" spans="1:98" x14ac:dyDescent="0.3">
      <c r="F574" s="91">
        <f t="shared" ref="F574:H574" si="10143">F573</f>
        <v>70</v>
      </c>
      <c r="G574" s="91">
        <f t="shared" si="10143"/>
        <v>70</v>
      </c>
      <c r="H574" s="4">
        <f t="shared" si="10143"/>
        <v>1</v>
      </c>
      <c r="I574">
        <v>20</v>
      </c>
      <c r="J574" s="48">
        <f t="shared" si="10024"/>
        <v>0</v>
      </c>
      <c r="K574" s="48">
        <f t="shared" si="10025"/>
        <v>0</v>
      </c>
      <c r="L574" s="98">
        <f t="shared" si="10026"/>
        <v>0</v>
      </c>
      <c r="M574" s="48"/>
      <c r="N574" s="48"/>
      <c r="O574" s="48"/>
      <c r="P574" s="48"/>
      <c r="Q574" s="48"/>
      <c r="R574" s="48">
        <f>$J574+$K574+$L574</f>
        <v>0</v>
      </c>
      <c r="S574" s="48">
        <f t="shared" si="9983"/>
        <v>0</v>
      </c>
      <c r="T574" s="48">
        <f t="shared" si="9983"/>
        <v>0</v>
      </c>
      <c r="U574" s="48">
        <f t="shared" si="9983"/>
        <v>0</v>
      </c>
      <c r="V574" s="48">
        <f t="shared" si="9983"/>
        <v>0</v>
      </c>
      <c r="W574" s="48">
        <f t="shared" si="9983"/>
        <v>0</v>
      </c>
      <c r="X574" s="48">
        <f t="shared" si="9983"/>
        <v>0</v>
      </c>
      <c r="Y574" s="48">
        <f t="shared" si="9983"/>
        <v>0</v>
      </c>
      <c r="Z574" s="48">
        <f t="shared" si="9983"/>
        <v>0</v>
      </c>
      <c r="AA574" s="48">
        <f t="shared" si="9983"/>
        <v>0</v>
      </c>
      <c r="AB574" s="48">
        <f t="shared" si="9983"/>
        <v>0</v>
      </c>
      <c r="AC574" s="48">
        <f t="shared" si="9983"/>
        <v>0</v>
      </c>
      <c r="AD574" s="48">
        <f t="shared" si="9983"/>
        <v>0</v>
      </c>
      <c r="AE574" s="48">
        <f t="shared" si="9983"/>
        <v>0</v>
      </c>
      <c r="AF574" s="48">
        <f t="shared" si="9983"/>
        <v>0</v>
      </c>
      <c r="AG574" s="48">
        <f t="shared" si="9983"/>
        <v>0</v>
      </c>
      <c r="AH574" s="48">
        <f t="shared" si="9983"/>
        <v>0</v>
      </c>
      <c r="AI574" s="48">
        <f t="shared" si="9983"/>
        <v>0</v>
      </c>
      <c r="AJ574" s="48">
        <f t="shared" si="9983"/>
        <v>0</v>
      </c>
      <c r="AK574" s="48">
        <f t="shared" si="9983"/>
        <v>0</v>
      </c>
      <c r="AL574" s="48">
        <f t="shared" si="9983"/>
        <v>0</v>
      </c>
      <c r="AM574" s="48">
        <f t="shared" si="9983"/>
        <v>0</v>
      </c>
      <c r="AN574" s="48">
        <f t="shared" si="9983"/>
        <v>0</v>
      </c>
      <c r="AO574" s="48">
        <f t="shared" si="9983"/>
        <v>0</v>
      </c>
      <c r="AP574" s="48">
        <f t="shared" si="9983"/>
        <v>0</v>
      </c>
      <c r="AQ574" s="48">
        <f t="shared" si="9983"/>
        <v>0</v>
      </c>
      <c r="AR574" s="48">
        <f t="shared" si="9983"/>
        <v>0</v>
      </c>
      <c r="AS574" s="48">
        <f t="shared" si="9983"/>
        <v>0</v>
      </c>
      <c r="AT574" s="48">
        <f t="shared" si="9983"/>
        <v>0</v>
      </c>
      <c r="AU574" s="48">
        <f t="shared" si="9983"/>
        <v>0</v>
      </c>
      <c r="AV574" s="48">
        <f t="shared" si="9983"/>
        <v>0</v>
      </c>
      <c r="AW574" s="48">
        <f t="shared" si="9983"/>
        <v>0</v>
      </c>
      <c r="AX574" s="48">
        <f t="shared" si="9983"/>
        <v>0</v>
      </c>
      <c r="AY574" s="48">
        <f t="shared" si="9983"/>
        <v>0</v>
      </c>
      <c r="AZ574" s="48">
        <f t="shared" si="9983"/>
        <v>0</v>
      </c>
      <c r="BA574" s="48">
        <f t="shared" si="9983"/>
        <v>0</v>
      </c>
      <c r="BB574" s="48">
        <f t="shared" si="9983"/>
        <v>0</v>
      </c>
      <c r="BC574" s="48"/>
      <c r="BE574" t="s">
        <v>181</v>
      </c>
      <c r="BJ574">
        <f>BF569*R574</f>
        <v>0</v>
      </c>
      <c r="BK574">
        <f t="shared" ref="BK574" si="10144">BG569*S574</f>
        <v>0</v>
      </c>
      <c r="BL574">
        <f t="shared" ref="BL574" si="10145">BH569*T574</f>
        <v>0</v>
      </c>
      <c r="BM574">
        <f t="shared" ref="BM574" si="10146">BI569*U574</f>
        <v>0</v>
      </c>
      <c r="BN574">
        <f t="shared" ref="BN574" si="10147">BJ569*V574</f>
        <v>0</v>
      </c>
      <c r="BO574">
        <f t="shared" ref="BO574" si="10148">BK569*W574</f>
        <v>0</v>
      </c>
      <c r="BP574">
        <f t="shared" ref="BP574" si="10149">BL569*X574</f>
        <v>0</v>
      </c>
      <c r="BQ574">
        <f t="shared" ref="BQ574" si="10150">BM569*Y574</f>
        <v>0</v>
      </c>
      <c r="BR574">
        <f t="shared" ref="BR574" si="10151">BN569*Z574</f>
        <v>0</v>
      </c>
      <c r="BS574">
        <f t="shared" ref="BS574" si="10152">BO569*AA574</f>
        <v>0</v>
      </c>
      <c r="BT574">
        <f t="shared" ref="BT574" si="10153">BP569*AB574</f>
        <v>0</v>
      </c>
      <c r="BU574">
        <f t="shared" ref="BU574" si="10154">BQ569*AC574</f>
        <v>0</v>
      </c>
      <c r="BV574">
        <f t="shared" ref="BV574" si="10155">BR569*AD574</f>
        <v>0</v>
      </c>
      <c r="BW574">
        <f t="shared" ref="BW574" si="10156">BS569*AE574</f>
        <v>0</v>
      </c>
      <c r="BX574">
        <f t="shared" ref="BX574" si="10157">BT569*AF574</f>
        <v>0</v>
      </c>
      <c r="BY574">
        <f t="shared" ref="BY574" si="10158">BU569*AG574</f>
        <v>0</v>
      </c>
      <c r="BZ574">
        <f t="shared" ref="BZ574" si="10159">BV569*AH574</f>
        <v>0</v>
      </c>
      <c r="CA574">
        <f t="shared" ref="CA574" si="10160">BW569*AI574</f>
        <v>0</v>
      </c>
      <c r="CB574">
        <f t="shared" ref="CB574" si="10161">BX569*AJ574</f>
        <v>0</v>
      </c>
      <c r="CC574">
        <f t="shared" ref="CC574" si="10162">BY569*AK574</f>
        <v>0</v>
      </c>
      <c r="CD574">
        <f t="shared" ref="CD574" si="10163">BZ569*AL574</f>
        <v>0</v>
      </c>
      <c r="CE574">
        <f t="shared" ref="CE574" si="10164">CA569*AM574</f>
        <v>0</v>
      </c>
      <c r="CF574">
        <f t="shared" ref="CF574" si="10165">CB569*AN574</f>
        <v>0</v>
      </c>
      <c r="CG574">
        <f t="shared" ref="CG574" si="10166">CC569*AO574</f>
        <v>0</v>
      </c>
      <c r="CH574">
        <f t="shared" ref="CH574" si="10167">CD569*AP574</f>
        <v>0</v>
      </c>
      <c r="CI574">
        <f t="shared" ref="CI574" si="10168">CE569*AQ574</f>
        <v>0</v>
      </c>
      <c r="CJ574">
        <f t="shared" ref="CJ574" si="10169">CF569*AR574</f>
        <v>0</v>
      </c>
      <c r="CK574">
        <f t="shared" ref="CK574" si="10170">CG569*AS574</f>
        <v>0</v>
      </c>
      <c r="CL574">
        <f t="shared" ref="CL574" si="10171">CH569*AT574</f>
        <v>0</v>
      </c>
      <c r="CM574">
        <f t="shared" ref="CM574" si="10172">CI569*AU574</f>
        <v>0</v>
      </c>
      <c r="CN574">
        <f t="shared" ref="CN574" si="10173">CJ569*AV574</f>
        <v>0</v>
      </c>
      <c r="CO574">
        <f t="shared" ref="CO574" si="10174">CK569*AW574</f>
        <v>0</v>
      </c>
      <c r="CP574">
        <f t="shared" ref="CP574" si="10175">CL569*AX574</f>
        <v>0</v>
      </c>
      <c r="CQ574">
        <f t="shared" ref="CQ574" si="10176">CM569*AY574</f>
        <v>0</v>
      </c>
      <c r="CR574">
        <f t="shared" ref="CR574" si="10177">CN569*AZ574</f>
        <v>0</v>
      </c>
      <c r="CS574">
        <f t="shared" ref="CS574" si="10178">CO569*BA574</f>
        <v>0</v>
      </c>
      <c r="CT574">
        <f t="shared" ref="CT574" si="10179">CP569*BB574</f>
        <v>0</v>
      </c>
    </row>
    <row r="575" spans="1:98" x14ac:dyDescent="0.3">
      <c r="F575" s="91">
        <f t="shared" ref="F575:H575" si="10180">F574</f>
        <v>70</v>
      </c>
      <c r="G575" s="91">
        <f t="shared" si="10180"/>
        <v>70</v>
      </c>
      <c r="H575" s="4">
        <f t="shared" si="10180"/>
        <v>1</v>
      </c>
      <c r="I575">
        <v>25</v>
      </c>
      <c r="J575" s="48">
        <f t="shared" si="10024"/>
        <v>0</v>
      </c>
      <c r="K575" s="48">
        <f t="shared" si="10025"/>
        <v>0</v>
      </c>
      <c r="L575" s="98">
        <f t="shared" si="10026"/>
        <v>0</v>
      </c>
      <c r="M575" s="48"/>
      <c r="N575" s="48"/>
      <c r="O575" s="48"/>
      <c r="P575" s="48"/>
      <c r="Q575" s="48"/>
      <c r="R575" s="48"/>
      <c r="S575" s="48">
        <f>$J575+$K575+$L575</f>
        <v>0</v>
      </c>
      <c r="T575" s="48">
        <f t="shared" si="9983"/>
        <v>0</v>
      </c>
      <c r="U575" s="48">
        <f t="shared" si="9983"/>
        <v>0</v>
      </c>
      <c r="V575" s="48">
        <f t="shared" si="9983"/>
        <v>0</v>
      </c>
      <c r="W575" s="48">
        <f t="shared" si="9983"/>
        <v>0</v>
      </c>
      <c r="X575" s="48">
        <f t="shared" si="9983"/>
        <v>0</v>
      </c>
      <c r="Y575" s="48">
        <f t="shared" si="9983"/>
        <v>0</v>
      </c>
      <c r="Z575" s="48">
        <f t="shared" si="9983"/>
        <v>0</v>
      </c>
      <c r="AA575" s="48">
        <f t="shared" si="9983"/>
        <v>0</v>
      </c>
      <c r="AB575" s="48">
        <f t="shared" si="9983"/>
        <v>0</v>
      </c>
      <c r="AC575" s="48">
        <f t="shared" si="9983"/>
        <v>0</v>
      </c>
      <c r="AD575" s="48">
        <f t="shared" si="9983"/>
        <v>0</v>
      </c>
      <c r="AE575" s="48">
        <f t="shared" si="9983"/>
        <v>0</v>
      </c>
      <c r="AF575" s="48">
        <f t="shared" si="9983"/>
        <v>0</v>
      </c>
      <c r="AG575" s="48">
        <f t="shared" si="9983"/>
        <v>0</v>
      </c>
      <c r="AH575" s="48">
        <f t="shared" si="9983"/>
        <v>0</v>
      </c>
      <c r="AI575" s="48">
        <f t="shared" si="9983"/>
        <v>0</v>
      </c>
      <c r="AJ575" s="48">
        <f t="shared" si="9983"/>
        <v>0</v>
      </c>
      <c r="AK575" s="48">
        <f t="shared" si="9983"/>
        <v>0</v>
      </c>
      <c r="AL575" s="48">
        <f t="shared" si="9983"/>
        <v>0</v>
      </c>
      <c r="AM575" s="48">
        <f t="shared" si="9983"/>
        <v>0</v>
      </c>
      <c r="AN575" s="48">
        <f t="shared" si="9983"/>
        <v>0</v>
      </c>
      <c r="AO575" s="48">
        <f t="shared" si="9983"/>
        <v>0</v>
      </c>
      <c r="AP575" s="48">
        <f t="shared" si="9983"/>
        <v>0</v>
      </c>
      <c r="AQ575" s="48">
        <f t="shared" si="9983"/>
        <v>0</v>
      </c>
      <c r="AR575" s="48">
        <f t="shared" si="9983"/>
        <v>0</v>
      </c>
      <c r="AS575" s="48">
        <f t="shared" si="9983"/>
        <v>0</v>
      </c>
      <c r="AT575" s="48">
        <f t="shared" si="9983"/>
        <v>0</v>
      </c>
      <c r="AU575" s="48">
        <f t="shared" si="9983"/>
        <v>0</v>
      </c>
      <c r="AV575" s="48">
        <f t="shared" si="9983"/>
        <v>0</v>
      </c>
      <c r="AW575" s="48">
        <f t="shared" si="9983"/>
        <v>0</v>
      </c>
      <c r="AX575" s="48">
        <f t="shared" si="9983"/>
        <v>0</v>
      </c>
      <c r="AY575" s="48">
        <f t="shared" si="9983"/>
        <v>0</v>
      </c>
      <c r="AZ575" s="48">
        <f t="shared" si="9983"/>
        <v>0</v>
      </c>
      <c r="BA575" s="48">
        <f t="shared" si="9983"/>
        <v>0</v>
      </c>
      <c r="BB575" s="48">
        <f t="shared" si="9983"/>
        <v>0</v>
      </c>
      <c r="BC575" s="48"/>
      <c r="BE575" t="s">
        <v>182</v>
      </c>
      <c r="BK575">
        <f>BF569*S575</f>
        <v>0</v>
      </c>
      <c r="BL575">
        <f t="shared" ref="BL575" si="10181">BG569*T575</f>
        <v>0</v>
      </c>
      <c r="BM575">
        <f t="shared" ref="BM575" si="10182">BH569*U575</f>
        <v>0</v>
      </c>
      <c r="BN575">
        <f t="shared" ref="BN575" si="10183">BI569*V575</f>
        <v>0</v>
      </c>
      <c r="BO575">
        <f t="shared" ref="BO575" si="10184">BJ569*W575</f>
        <v>0</v>
      </c>
      <c r="BP575">
        <f t="shared" ref="BP575" si="10185">BK569*X575</f>
        <v>0</v>
      </c>
      <c r="BQ575">
        <f t="shared" ref="BQ575" si="10186">BL569*Y575</f>
        <v>0</v>
      </c>
      <c r="BR575">
        <f t="shared" ref="BR575" si="10187">BM569*Z575</f>
        <v>0</v>
      </c>
      <c r="BS575">
        <f t="shared" ref="BS575" si="10188">BN569*AA575</f>
        <v>0</v>
      </c>
      <c r="BT575">
        <f t="shared" ref="BT575" si="10189">BO569*AB575</f>
        <v>0</v>
      </c>
      <c r="BU575">
        <f t="shared" ref="BU575" si="10190">BP569*AC575</f>
        <v>0</v>
      </c>
      <c r="BV575">
        <f t="shared" ref="BV575" si="10191">BQ569*AD575</f>
        <v>0</v>
      </c>
      <c r="BW575">
        <f t="shared" ref="BW575" si="10192">BR569*AE575</f>
        <v>0</v>
      </c>
      <c r="BX575">
        <f t="shared" ref="BX575" si="10193">BS569*AF575</f>
        <v>0</v>
      </c>
      <c r="BY575">
        <f t="shared" ref="BY575" si="10194">BT569*AG575</f>
        <v>0</v>
      </c>
      <c r="BZ575">
        <f t="shared" ref="BZ575" si="10195">BU569*AH575</f>
        <v>0</v>
      </c>
      <c r="CA575">
        <f t="shared" ref="CA575" si="10196">BV569*AI575</f>
        <v>0</v>
      </c>
      <c r="CB575">
        <f t="shared" ref="CB575" si="10197">BW569*AJ575</f>
        <v>0</v>
      </c>
      <c r="CC575">
        <f t="shared" ref="CC575" si="10198">BX569*AK575</f>
        <v>0</v>
      </c>
      <c r="CD575">
        <f t="shared" ref="CD575" si="10199">BY569*AL575</f>
        <v>0</v>
      </c>
      <c r="CE575">
        <f t="shared" ref="CE575" si="10200">BZ569*AM575</f>
        <v>0</v>
      </c>
      <c r="CF575">
        <f t="shared" ref="CF575" si="10201">CA569*AN575</f>
        <v>0</v>
      </c>
      <c r="CG575">
        <f t="shared" ref="CG575" si="10202">CB569*AO575</f>
        <v>0</v>
      </c>
      <c r="CH575">
        <f t="shared" ref="CH575" si="10203">CC569*AP575</f>
        <v>0</v>
      </c>
      <c r="CI575">
        <f t="shared" ref="CI575" si="10204">CD569*AQ575</f>
        <v>0</v>
      </c>
      <c r="CJ575">
        <f t="shared" ref="CJ575" si="10205">CE569*AR575</f>
        <v>0</v>
      </c>
      <c r="CK575">
        <f t="shared" ref="CK575" si="10206">CF569*AS575</f>
        <v>0</v>
      </c>
      <c r="CL575">
        <f t="shared" ref="CL575" si="10207">CG569*AT575</f>
        <v>0</v>
      </c>
      <c r="CM575">
        <f t="shared" ref="CM575" si="10208">CH569*AU575</f>
        <v>0</v>
      </c>
      <c r="CN575">
        <f t="shared" ref="CN575" si="10209">CI569*AV575</f>
        <v>0</v>
      </c>
      <c r="CO575">
        <f t="shared" ref="CO575" si="10210">CJ569*AW575</f>
        <v>0</v>
      </c>
      <c r="CP575">
        <f t="shared" ref="CP575" si="10211">CK569*AX575</f>
        <v>0</v>
      </c>
      <c r="CQ575">
        <f t="shared" ref="CQ575" si="10212">CL569*AY575</f>
        <v>0</v>
      </c>
      <c r="CR575">
        <f t="shared" ref="CR575" si="10213">CM569*AZ575</f>
        <v>0</v>
      </c>
      <c r="CS575">
        <f t="shared" ref="CS575" si="10214">CN569*BA575</f>
        <v>0</v>
      </c>
      <c r="CT575">
        <f t="shared" ref="CT575" si="10215">CO569*BB575</f>
        <v>0</v>
      </c>
    </row>
    <row r="576" spans="1:98" x14ac:dyDescent="0.3">
      <c r="F576" s="91">
        <f t="shared" ref="F576:H576" si="10216">F575</f>
        <v>70</v>
      </c>
      <c r="G576" s="91">
        <f t="shared" si="10216"/>
        <v>70</v>
      </c>
      <c r="H576" s="4">
        <f t="shared" si="10216"/>
        <v>1</v>
      </c>
      <c r="I576">
        <v>30</v>
      </c>
      <c r="J576" s="48">
        <f t="shared" si="10024"/>
        <v>0</v>
      </c>
      <c r="K576" s="48">
        <f t="shared" si="10025"/>
        <v>0</v>
      </c>
      <c r="L576" s="98">
        <f t="shared" si="10026"/>
        <v>0</v>
      </c>
      <c r="M576" s="48"/>
      <c r="N576" s="48"/>
      <c r="O576" s="48"/>
      <c r="P576" s="48"/>
      <c r="Q576" s="48"/>
      <c r="R576" s="48"/>
      <c r="S576" s="48"/>
      <c r="T576" s="48">
        <f>$J576+$K576+$L576</f>
        <v>0</v>
      </c>
      <c r="U576" s="48">
        <f t="shared" si="9983"/>
        <v>0</v>
      </c>
      <c r="V576" s="48">
        <f t="shared" si="9983"/>
        <v>0</v>
      </c>
      <c r="W576" s="48">
        <f t="shared" si="9983"/>
        <v>0</v>
      </c>
      <c r="X576" s="48">
        <f t="shared" si="9983"/>
        <v>0</v>
      </c>
      <c r="Y576" s="48">
        <f t="shared" si="9983"/>
        <v>0</v>
      </c>
      <c r="Z576" s="48">
        <f t="shared" si="9983"/>
        <v>0</v>
      </c>
      <c r="AA576" s="48">
        <f t="shared" si="9983"/>
        <v>0</v>
      </c>
      <c r="AB576" s="48">
        <f t="shared" si="9983"/>
        <v>0</v>
      </c>
      <c r="AC576" s="48">
        <f t="shared" si="9983"/>
        <v>0</v>
      </c>
      <c r="AD576" s="48">
        <f t="shared" si="9983"/>
        <v>0</v>
      </c>
      <c r="AE576" s="48">
        <f t="shared" si="9983"/>
        <v>0</v>
      </c>
      <c r="AF576" s="48">
        <f t="shared" si="9983"/>
        <v>0</v>
      </c>
      <c r="AG576" s="48">
        <f t="shared" si="9983"/>
        <v>0</v>
      </c>
      <c r="AH576" s="48">
        <f t="shared" si="9983"/>
        <v>0</v>
      </c>
      <c r="AI576" s="48">
        <f t="shared" si="9983"/>
        <v>0</v>
      </c>
      <c r="AJ576" s="48">
        <f t="shared" si="9983"/>
        <v>0</v>
      </c>
      <c r="AK576" s="48">
        <f t="shared" si="9983"/>
        <v>0</v>
      </c>
      <c r="AL576" s="48">
        <f t="shared" si="9983"/>
        <v>0</v>
      </c>
      <c r="AM576" s="48">
        <f t="shared" si="9983"/>
        <v>0</v>
      </c>
      <c r="AN576" s="48">
        <f t="shared" si="9983"/>
        <v>0</v>
      </c>
      <c r="AO576" s="48">
        <f t="shared" si="9983"/>
        <v>0</v>
      </c>
      <c r="AP576" s="48">
        <f t="shared" si="9983"/>
        <v>0</v>
      </c>
      <c r="AQ576" s="48">
        <f t="shared" si="9983"/>
        <v>0</v>
      </c>
      <c r="AR576" s="48">
        <f t="shared" si="9983"/>
        <v>0</v>
      </c>
      <c r="AS576" s="48">
        <f t="shared" si="9983"/>
        <v>0</v>
      </c>
      <c r="AT576" s="48">
        <f t="shared" si="9983"/>
        <v>0</v>
      </c>
      <c r="AU576" s="48">
        <f t="shared" si="9983"/>
        <v>0</v>
      </c>
      <c r="AV576" s="48">
        <f t="shared" si="9983"/>
        <v>0</v>
      </c>
      <c r="AW576" s="48">
        <f t="shared" si="9983"/>
        <v>0</v>
      </c>
      <c r="AX576" s="48">
        <f t="shared" si="9983"/>
        <v>0</v>
      </c>
      <c r="AY576" s="48">
        <f t="shared" ref="AY576:BB591" si="10217">$J576+$K576+$L576</f>
        <v>0</v>
      </c>
      <c r="AZ576" s="48">
        <f t="shared" si="10217"/>
        <v>0</v>
      </c>
      <c r="BA576" s="48">
        <f t="shared" si="10217"/>
        <v>0</v>
      </c>
      <c r="BB576" s="48">
        <f t="shared" si="10217"/>
        <v>0</v>
      </c>
      <c r="BC576" s="48"/>
      <c r="BE576" t="s">
        <v>183</v>
      </c>
      <c r="BL576">
        <f>BF569*T576</f>
        <v>0</v>
      </c>
      <c r="BM576">
        <f t="shared" ref="BM576" si="10218">BG569*U576</f>
        <v>0</v>
      </c>
      <c r="BN576">
        <f t="shared" ref="BN576" si="10219">BH569*V576</f>
        <v>0</v>
      </c>
      <c r="BO576">
        <f t="shared" ref="BO576" si="10220">BI569*W576</f>
        <v>0</v>
      </c>
      <c r="BP576">
        <f t="shared" ref="BP576" si="10221">BJ569*X576</f>
        <v>0</v>
      </c>
      <c r="BQ576">
        <f t="shared" ref="BQ576" si="10222">BK569*Y576</f>
        <v>0</v>
      </c>
      <c r="BR576">
        <f t="shared" ref="BR576" si="10223">BL569*Z576</f>
        <v>0</v>
      </c>
      <c r="BS576">
        <f t="shared" ref="BS576" si="10224">BM569*AA576</f>
        <v>0</v>
      </c>
      <c r="BT576">
        <f t="shared" ref="BT576" si="10225">BN569*AB576</f>
        <v>0</v>
      </c>
      <c r="BU576">
        <f t="shared" ref="BU576" si="10226">BO569*AC576</f>
        <v>0</v>
      </c>
      <c r="BV576">
        <f t="shared" ref="BV576" si="10227">BP569*AD576</f>
        <v>0</v>
      </c>
      <c r="BW576">
        <f t="shared" ref="BW576" si="10228">BQ569*AE576</f>
        <v>0</v>
      </c>
      <c r="BX576">
        <f t="shared" ref="BX576" si="10229">BR569*AF576</f>
        <v>0</v>
      </c>
      <c r="BY576">
        <f t="shared" ref="BY576" si="10230">BS569*AG576</f>
        <v>0</v>
      </c>
      <c r="BZ576">
        <f t="shared" ref="BZ576" si="10231">BT569*AH576</f>
        <v>0</v>
      </c>
      <c r="CA576">
        <f t="shared" ref="CA576" si="10232">BU569*AI576</f>
        <v>0</v>
      </c>
      <c r="CB576">
        <f t="shared" ref="CB576" si="10233">BV569*AJ576</f>
        <v>0</v>
      </c>
      <c r="CC576">
        <f t="shared" ref="CC576" si="10234">BW569*AK576</f>
        <v>0</v>
      </c>
      <c r="CD576">
        <f t="shared" ref="CD576" si="10235">BX569*AL576</f>
        <v>0</v>
      </c>
      <c r="CE576">
        <f t="shared" ref="CE576" si="10236">BY569*AM576</f>
        <v>0</v>
      </c>
      <c r="CF576">
        <f t="shared" ref="CF576" si="10237">BZ569*AN576</f>
        <v>0</v>
      </c>
      <c r="CG576">
        <f t="shared" ref="CG576" si="10238">CA569*AO576</f>
        <v>0</v>
      </c>
      <c r="CH576">
        <f t="shared" ref="CH576" si="10239">CB569*AP576</f>
        <v>0</v>
      </c>
      <c r="CI576">
        <f t="shared" ref="CI576" si="10240">CC569*AQ576</f>
        <v>0</v>
      </c>
      <c r="CJ576">
        <f t="shared" ref="CJ576" si="10241">CD569*AR576</f>
        <v>0</v>
      </c>
      <c r="CK576">
        <f t="shared" ref="CK576" si="10242">CE569*AS576</f>
        <v>0</v>
      </c>
      <c r="CL576">
        <f t="shared" ref="CL576" si="10243">CF569*AT576</f>
        <v>0</v>
      </c>
      <c r="CM576">
        <f t="shared" ref="CM576" si="10244">CG569*AU576</f>
        <v>0</v>
      </c>
      <c r="CN576">
        <f t="shared" ref="CN576" si="10245">CH569*AV576</f>
        <v>0</v>
      </c>
      <c r="CO576">
        <f t="shared" ref="CO576" si="10246">CI569*AW576</f>
        <v>0</v>
      </c>
      <c r="CP576">
        <f t="shared" ref="CP576" si="10247">CJ569*AX576</f>
        <v>0</v>
      </c>
      <c r="CQ576">
        <f t="shared" ref="CQ576" si="10248">CK569*AY576</f>
        <v>0</v>
      </c>
      <c r="CR576">
        <f t="shared" ref="CR576" si="10249">CL569*AZ576</f>
        <v>0</v>
      </c>
      <c r="CS576">
        <f t="shared" ref="CS576" si="10250">CM569*BA576</f>
        <v>0</v>
      </c>
      <c r="CT576">
        <f t="shared" ref="CT576" si="10251">CN569*BB576</f>
        <v>0</v>
      </c>
    </row>
    <row r="577" spans="6:98" x14ac:dyDescent="0.3">
      <c r="F577" s="91">
        <f t="shared" ref="F577:H577" si="10252">F576</f>
        <v>70</v>
      </c>
      <c r="G577" s="91">
        <f t="shared" si="10252"/>
        <v>70</v>
      </c>
      <c r="H577" s="4">
        <f t="shared" si="10252"/>
        <v>1</v>
      </c>
      <c r="I577">
        <v>35</v>
      </c>
      <c r="J577" s="48">
        <f t="shared" si="10024"/>
        <v>0</v>
      </c>
      <c r="K577" s="48">
        <f>IF(IF(AND(I577&gt;=(F577*2),I577&lt;=G577+F577+(G577-F577+5)+1),((H577)^2)*(I578-F577*2)/5,0)&lt;=H577,IF(AND(I577&gt;=(F577*2),I577&lt;=G577+F577+(G577-F577+5)+1),((H577)^2)*(I578-F577*2)/5,0),(K576-H577^2))</f>
        <v>0</v>
      </c>
      <c r="L577" s="98">
        <f t="shared" si="10026"/>
        <v>0</v>
      </c>
      <c r="M577" s="48"/>
      <c r="N577" s="48"/>
      <c r="O577" s="48"/>
      <c r="P577" s="48"/>
      <c r="Q577" s="48"/>
      <c r="R577" s="48"/>
      <c r="S577" s="48"/>
      <c r="T577" s="48"/>
      <c r="U577" s="48">
        <f>$J577+$K577+$L577</f>
        <v>0</v>
      </c>
      <c r="V577" s="48">
        <f t="shared" ref="V577:AX587" si="10253">$J577+$K577+$L577</f>
        <v>0</v>
      </c>
      <c r="W577" s="48">
        <f t="shared" si="10253"/>
        <v>0</v>
      </c>
      <c r="X577" s="48">
        <f t="shared" si="10253"/>
        <v>0</v>
      </c>
      <c r="Y577" s="48">
        <f t="shared" si="10253"/>
        <v>0</v>
      </c>
      <c r="Z577" s="48">
        <f t="shared" si="10253"/>
        <v>0</v>
      </c>
      <c r="AA577" s="48">
        <f t="shared" si="10253"/>
        <v>0</v>
      </c>
      <c r="AB577" s="48">
        <f t="shared" si="10253"/>
        <v>0</v>
      </c>
      <c r="AC577" s="48">
        <f t="shared" si="10253"/>
        <v>0</v>
      </c>
      <c r="AD577" s="48">
        <f t="shared" si="10253"/>
        <v>0</v>
      </c>
      <c r="AE577" s="48">
        <f t="shared" si="10253"/>
        <v>0</v>
      </c>
      <c r="AF577" s="48">
        <f t="shared" si="10253"/>
        <v>0</v>
      </c>
      <c r="AG577" s="48">
        <f t="shared" si="10253"/>
        <v>0</v>
      </c>
      <c r="AH577" s="48">
        <f t="shared" si="10253"/>
        <v>0</v>
      </c>
      <c r="AI577" s="48">
        <f t="shared" si="10253"/>
        <v>0</v>
      </c>
      <c r="AJ577" s="48">
        <f t="shared" si="10253"/>
        <v>0</v>
      </c>
      <c r="AK577" s="48">
        <f t="shared" si="10253"/>
        <v>0</v>
      </c>
      <c r="AL577" s="48">
        <f t="shared" si="10253"/>
        <v>0</v>
      </c>
      <c r="AM577" s="48">
        <f t="shared" si="10253"/>
        <v>0</v>
      </c>
      <c r="AN577" s="48">
        <f t="shared" si="10253"/>
        <v>0</v>
      </c>
      <c r="AO577" s="48">
        <f t="shared" si="10253"/>
        <v>0</v>
      </c>
      <c r="AP577" s="48">
        <f t="shared" si="10253"/>
        <v>0</v>
      </c>
      <c r="AQ577" s="48">
        <f t="shared" si="10253"/>
        <v>0</v>
      </c>
      <c r="AR577" s="48">
        <f t="shared" si="10253"/>
        <v>0</v>
      </c>
      <c r="AS577" s="48">
        <f t="shared" si="10253"/>
        <v>0</v>
      </c>
      <c r="AT577" s="48">
        <f t="shared" si="10253"/>
        <v>0</v>
      </c>
      <c r="AU577" s="48">
        <f t="shared" si="10253"/>
        <v>0</v>
      </c>
      <c r="AV577" s="48">
        <f t="shared" si="10253"/>
        <v>0</v>
      </c>
      <c r="AW577" s="48">
        <f t="shared" si="10253"/>
        <v>0</v>
      </c>
      <c r="AX577" s="48">
        <f t="shared" si="10253"/>
        <v>0</v>
      </c>
      <c r="AY577" s="48">
        <f t="shared" si="10217"/>
        <v>0</v>
      </c>
      <c r="AZ577" s="48">
        <f t="shared" si="10217"/>
        <v>0</v>
      </c>
      <c r="BA577" s="48">
        <f t="shared" si="10217"/>
        <v>0</v>
      </c>
      <c r="BB577" s="48">
        <f t="shared" si="10217"/>
        <v>0</v>
      </c>
      <c r="BC577" s="48"/>
      <c r="BE577" t="s">
        <v>184</v>
      </c>
      <c r="BM577">
        <f>BF569*U577</f>
        <v>0</v>
      </c>
      <c r="BN577">
        <f t="shared" ref="BN577" si="10254">BG569*V577</f>
        <v>0</v>
      </c>
      <c r="BO577">
        <f t="shared" ref="BO577" si="10255">BH569*W577</f>
        <v>0</v>
      </c>
      <c r="BP577">
        <f t="shared" ref="BP577" si="10256">BI569*X577</f>
        <v>0</v>
      </c>
      <c r="BQ577">
        <f t="shared" ref="BQ577" si="10257">BJ569*Y577</f>
        <v>0</v>
      </c>
      <c r="BR577">
        <f t="shared" ref="BR577" si="10258">BK569*Z577</f>
        <v>0</v>
      </c>
      <c r="BS577">
        <f t="shared" ref="BS577" si="10259">BL569*AA577</f>
        <v>0</v>
      </c>
      <c r="BT577">
        <f t="shared" ref="BT577" si="10260">BM569*AB577</f>
        <v>0</v>
      </c>
      <c r="BU577">
        <f t="shared" ref="BU577" si="10261">BN569*AC577</f>
        <v>0</v>
      </c>
      <c r="BV577">
        <f t="shared" ref="BV577" si="10262">BO569*AD577</f>
        <v>0</v>
      </c>
      <c r="BW577">
        <f t="shared" ref="BW577" si="10263">BP569*AE577</f>
        <v>0</v>
      </c>
      <c r="BX577">
        <f t="shared" ref="BX577" si="10264">BQ569*AF577</f>
        <v>0</v>
      </c>
      <c r="BY577">
        <f t="shared" ref="BY577" si="10265">BR569*AG577</f>
        <v>0</v>
      </c>
      <c r="BZ577">
        <f t="shared" ref="BZ577" si="10266">BS569*AH577</f>
        <v>0</v>
      </c>
      <c r="CA577">
        <f t="shared" ref="CA577" si="10267">BT569*AI577</f>
        <v>0</v>
      </c>
      <c r="CB577">
        <f t="shared" ref="CB577" si="10268">BU569*AJ577</f>
        <v>0</v>
      </c>
      <c r="CC577">
        <f t="shared" ref="CC577" si="10269">BV569*AK577</f>
        <v>0</v>
      </c>
      <c r="CD577">
        <f t="shared" ref="CD577" si="10270">BW569*AL577</f>
        <v>0</v>
      </c>
      <c r="CE577">
        <f t="shared" ref="CE577" si="10271">BX569*AM577</f>
        <v>0</v>
      </c>
      <c r="CF577">
        <f t="shared" ref="CF577" si="10272">BY569*AN577</f>
        <v>0</v>
      </c>
      <c r="CG577">
        <f t="shared" ref="CG577" si="10273">BZ569*AO577</f>
        <v>0</v>
      </c>
      <c r="CH577">
        <f t="shared" ref="CH577" si="10274">CA569*AP577</f>
        <v>0</v>
      </c>
      <c r="CI577">
        <f t="shared" ref="CI577" si="10275">CB569*AQ577</f>
        <v>0</v>
      </c>
      <c r="CJ577">
        <f t="shared" ref="CJ577" si="10276">CC569*AR577</f>
        <v>0</v>
      </c>
      <c r="CK577">
        <f t="shared" ref="CK577" si="10277">CD569*AS577</f>
        <v>0</v>
      </c>
      <c r="CL577">
        <f t="shared" ref="CL577" si="10278">CE569*AT577</f>
        <v>0</v>
      </c>
      <c r="CM577">
        <f t="shared" ref="CM577" si="10279">CF569*AU577</f>
        <v>0</v>
      </c>
      <c r="CN577">
        <f t="shared" ref="CN577" si="10280">CG569*AV577</f>
        <v>0</v>
      </c>
      <c r="CO577">
        <f t="shared" ref="CO577" si="10281">CH569*AW577</f>
        <v>0</v>
      </c>
      <c r="CP577">
        <f t="shared" ref="CP577" si="10282">CI569*AX577</f>
        <v>0</v>
      </c>
      <c r="CQ577">
        <f t="shared" ref="CQ577" si="10283">CJ569*AY577</f>
        <v>0</v>
      </c>
      <c r="CR577">
        <f t="shared" ref="CR577" si="10284">CK569*AZ577</f>
        <v>0</v>
      </c>
      <c r="CS577">
        <f t="shared" ref="CS577" si="10285">CL569*BA577</f>
        <v>0</v>
      </c>
      <c r="CT577">
        <f t="shared" ref="CT577" si="10286">CM569*BB577</f>
        <v>0</v>
      </c>
    </row>
    <row r="578" spans="6:98" x14ac:dyDescent="0.3">
      <c r="F578" s="91">
        <f t="shared" ref="F578:H578" si="10287">F577</f>
        <v>70</v>
      </c>
      <c r="G578" s="91">
        <f t="shared" si="10287"/>
        <v>70</v>
      </c>
      <c r="H578" s="4">
        <f t="shared" si="10287"/>
        <v>1</v>
      </c>
      <c r="I578">
        <v>40</v>
      </c>
      <c r="J578" s="48">
        <f t="shared" si="10024"/>
        <v>0</v>
      </c>
      <c r="K578" s="48">
        <f t="shared" ref="K578:K593" si="10288">IF(IF(AND(I578&gt;=(F578*2),I578&lt;=G578+F578+(G578-F578+5)+1),((H578)^2)*(I579-F578*2)/5,0)&lt;=H578,IF(AND(I578&gt;=(F578*2),I578&lt;=G578+F578+(G578-F578+5)+1),((H578)^2)*(I579-F578*2)/5,0),(K577-H578^2))</f>
        <v>0</v>
      </c>
      <c r="L578" s="98">
        <f t="shared" si="10026"/>
        <v>0</v>
      </c>
      <c r="M578" s="48"/>
      <c r="N578" s="48"/>
      <c r="O578" s="48"/>
      <c r="P578" s="48"/>
      <c r="Q578" s="48"/>
      <c r="R578" s="48"/>
      <c r="S578" s="48"/>
      <c r="T578" s="48"/>
      <c r="U578" s="48"/>
      <c r="V578" s="48">
        <f>$J578+$K578+$L578</f>
        <v>0</v>
      </c>
      <c r="W578" s="48">
        <f t="shared" si="10253"/>
        <v>0</v>
      </c>
      <c r="X578" s="48">
        <f t="shared" si="10253"/>
        <v>0</v>
      </c>
      <c r="Y578" s="48">
        <f t="shared" si="10253"/>
        <v>0</v>
      </c>
      <c r="Z578" s="48">
        <f t="shared" si="10253"/>
        <v>0</v>
      </c>
      <c r="AA578" s="48">
        <f t="shared" si="10253"/>
        <v>0</v>
      </c>
      <c r="AB578" s="48">
        <f t="shared" si="10253"/>
        <v>0</v>
      </c>
      <c r="AC578" s="48">
        <f t="shared" si="10253"/>
        <v>0</v>
      </c>
      <c r="AD578" s="48">
        <f t="shared" si="10253"/>
        <v>0</v>
      </c>
      <c r="AE578" s="48">
        <f t="shared" si="10253"/>
        <v>0</v>
      </c>
      <c r="AF578" s="48">
        <f t="shared" si="10253"/>
        <v>0</v>
      </c>
      <c r="AG578" s="48">
        <f t="shared" si="10253"/>
        <v>0</v>
      </c>
      <c r="AH578" s="48">
        <f t="shared" si="10253"/>
        <v>0</v>
      </c>
      <c r="AI578" s="48">
        <f t="shared" si="10253"/>
        <v>0</v>
      </c>
      <c r="AJ578" s="48">
        <f t="shared" si="10253"/>
        <v>0</v>
      </c>
      <c r="AK578" s="48">
        <f t="shared" si="10253"/>
        <v>0</v>
      </c>
      <c r="AL578" s="48">
        <f t="shared" si="10253"/>
        <v>0</v>
      </c>
      <c r="AM578" s="48">
        <f t="shared" si="10253"/>
        <v>0</v>
      </c>
      <c r="AN578" s="48">
        <f t="shared" si="10253"/>
        <v>0</v>
      </c>
      <c r="AO578" s="48">
        <f t="shared" si="10253"/>
        <v>0</v>
      </c>
      <c r="AP578" s="48">
        <f t="shared" si="10253"/>
        <v>0</v>
      </c>
      <c r="AQ578" s="48">
        <f t="shared" si="10253"/>
        <v>0</v>
      </c>
      <c r="AR578" s="48">
        <f t="shared" si="10253"/>
        <v>0</v>
      </c>
      <c r="AS578" s="48">
        <f t="shared" si="10253"/>
        <v>0</v>
      </c>
      <c r="AT578" s="48">
        <f t="shared" si="10253"/>
        <v>0</v>
      </c>
      <c r="AU578" s="48">
        <f t="shared" si="10253"/>
        <v>0</v>
      </c>
      <c r="AV578" s="48">
        <f t="shared" si="10253"/>
        <v>0</v>
      </c>
      <c r="AW578" s="48">
        <f t="shared" si="10253"/>
        <v>0</v>
      </c>
      <c r="AX578" s="48">
        <f t="shared" si="10253"/>
        <v>0</v>
      </c>
      <c r="AY578" s="48">
        <f t="shared" si="10217"/>
        <v>0</v>
      </c>
      <c r="AZ578" s="48">
        <f t="shared" si="10217"/>
        <v>0</v>
      </c>
      <c r="BA578" s="48">
        <f t="shared" si="10217"/>
        <v>0</v>
      </c>
      <c r="BB578" s="48">
        <f t="shared" si="10217"/>
        <v>0</v>
      </c>
      <c r="BC578" s="48"/>
      <c r="BE578" t="s">
        <v>185</v>
      </c>
      <c r="BN578">
        <f>BF569*V578</f>
        <v>0</v>
      </c>
      <c r="BO578">
        <f t="shared" ref="BO578" si="10289">BG569*W578</f>
        <v>0</v>
      </c>
      <c r="BP578">
        <f t="shared" ref="BP578" si="10290">BH569*X578</f>
        <v>0</v>
      </c>
      <c r="BQ578">
        <f t="shared" ref="BQ578" si="10291">BI569*Y578</f>
        <v>0</v>
      </c>
      <c r="BR578">
        <f t="shared" ref="BR578" si="10292">BJ569*Z578</f>
        <v>0</v>
      </c>
      <c r="BS578">
        <f t="shared" ref="BS578" si="10293">BK569*AA578</f>
        <v>0</v>
      </c>
      <c r="BT578">
        <f t="shared" ref="BT578" si="10294">BL569*AB578</f>
        <v>0</v>
      </c>
      <c r="BU578">
        <f t="shared" ref="BU578" si="10295">BM569*AC578</f>
        <v>0</v>
      </c>
      <c r="BV578">
        <f t="shared" ref="BV578" si="10296">BN569*AD578</f>
        <v>0</v>
      </c>
      <c r="BW578">
        <f t="shared" ref="BW578" si="10297">BO569*AE578</f>
        <v>0</v>
      </c>
      <c r="BX578">
        <f t="shared" ref="BX578" si="10298">BP569*AF578</f>
        <v>0</v>
      </c>
      <c r="BY578">
        <f t="shared" ref="BY578" si="10299">BQ569*AG578</f>
        <v>0</v>
      </c>
      <c r="BZ578">
        <f t="shared" ref="BZ578" si="10300">BR569*AH578</f>
        <v>0</v>
      </c>
      <c r="CA578">
        <f t="shared" ref="CA578" si="10301">BS569*AI578</f>
        <v>0</v>
      </c>
      <c r="CB578">
        <f t="shared" ref="CB578" si="10302">BT569*AJ578</f>
        <v>0</v>
      </c>
      <c r="CC578">
        <f t="shared" ref="CC578" si="10303">BU569*AK578</f>
        <v>0</v>
      </c>
      <c r="CD578">
        <f t="shared" ref="CD578" si="10304">BV569*AL578</f>
        <v>0</v>
      </c>
      <c r="CE578">
        <f t="shared" ref="CE578" si="10305">BW569*AM578</f>
        <v>0</v>
      </c>
      <c r="CF578">
        <f t="shared" ref="CF578" si="10306">BX569*AN578</f>
        <v>0</v>
      </c>
      <c r="CG578">
        <f t="shared" ref="CG578" si="10307">BY569*AO578</f>
        <v>0</v>
      </c>
      <c r="CH578">
        <f t="shared" ref="CH578" si="10308">BZ569*AP578</f>
        <v>0</v>
      </c>
      <c r="CI578">
        <f t="shared" ref="CI578" si="10309">CA569*AQ578</f>
        <v>0</v>
      </c>
      <c r="CJ578">
        <f t="shared" ref="CJ578" si="10310">CB569*AR578</f>
        <v>0</v>
      </c>
      <c r="CK578">
        <f t="shared" ref="CK578" si="10311">CC569*AS578</f>
        <v>0</v>
      </c>
      <c r="CL578">
        <f t="shared" ref="CL578" si="10312">CD569*AT578</f>
        <v>0</v>
      </c>
      <c r="CM578">
        <f t="shared" ref="CM578" si="10313">CE569*AU578</f>
        <v>0</v>
      </c>
      <c r="CN578">
        <f t="shared" ref="CN578" si="10314">CF569*AV578</f>
        <v>0</v>
      </c>
      <c r="CO578">
        <f t="shared" ref="CO578" si="10315">CG569*AW578</f>
        <v>0</v>
      </c>
      <c r="CP578">
        <f t="shared" ref="CP578" si="10316">CH569*AX578</f>
        <v>0</v>
      </c>
      <c r="CQ578">
        <f t="shared" ref="CQ578" si="10317">CI569*AY578</f>
        <v>0</v>
      </c>
      <c r="CR578">
        <f t="shared" ref="CR578" si="10318">CJ569*AZ578</f>
        <v>0</v>
      </c>
      <c r="CS578">
        <f t="shared" ref="CS578" si="10319">CK569*BA578</f>
        <v>0</v>
      </c>
      <c r="CT578">
        <f t="shared" ref="CT578" si="10320">CL569*BB578</f>
        <v>0</v>
      </c>
    </row>
    <row r="579" spans="6:98" x14ac:dyDescent="0.3">
      <c r="F579" s="91">
        <f t="shared" ref="F579:H579" si="10321">F578</f>
        <v>70</v>
      </c>
      <c r="G579" s="91">
        <f t="shared" si="10321"/>
        <v>70</v>
      </c>
      <c r="H579" s="4">
        <f t="shared" si="10321"/>
        <v>1</v>
      </c>
      <c r="I579">
        <v>45</v>
      </c>
      <c r="J579" s="48">
        <f t="shared" si="10024"/>
        <v>0</v>
      </c>
      <c r="K579" s="48">
        <f t="shared" si="10288"/>
        <v>0</v>
      </c>
      <c r="L579" s="98">
        <f t="shared" si="10026"/>
        <v>0</v>
      </c>
      <c r="M579" s="48"/>
      <c r="N579" s="48"/>
      <c r="O579" s="48"/>
      <c r="P579" s="48"/>
      <c r="Q579" s="48"/>
      <c r="R579" s="48"/>
      <c r="S579" s="48"/>
      <c r="T579" s="48"/>
      <c r="U579" s="48"/>
      <c r="V579" s="48"/>
      <c r="W579" s="48">
        <f>$J579+$K579+$L579</f>
        <v>0</v>
      </c>
      <c r="X579" s="48">
        <f t="shared" si="10253"/>
        <v>0</v>
      </c>
      <c r="Y579" s="48">
        <f t="shared" si="10253"/>
        <v>0</v>
      </c>
      <c r="Z579" s="48">
        <f t="shared" si="10253"/>
        <v>0</v>
      </c>
      <c r="AA579" s="48">
        <f t="shared" si="10253"/>
        <v>0</v>
      </c>
      <c r="AB579" s="48">
        <f t="shared" si="10253"/>
        <v>0</v>
      </c>
      <c r="AC579" s="48">
        <f t="shared" si="10253"/>
        <v>0</v>
      </c>
      <c r="AD579" s="48">
        <f t="shared" si="10253"/>
        <v>0</v>
      </c>
      <c r="AE579" s="48">
        <f t="shared" si="10253"/>
        <v>0</v>
      </c>
      <c r="AF579" s="48">
        <f t="shared" si="10253"/>
        <v>0</v>
      </c>
      <c r="AG579" s="48">
        <f t="shared" si="10253"/>
        <v>0</v>
      </c>
      <c r="AH579" s="48">
        <f t="shared" si="10253"/>
        <v>0</v>
      </c>
      <c r="AI579" s="48">
        <f t="shared" si="10253"/>
        <v>0</v>
      </c>
      <c r="AJ579" s="48">
        <f t="shared" si="10253"/>
        <v>0</v>
      </c>
      <c r="AK579" s="48">
        <f t="shared" si="10253"/>
        <v>0</v>
      </c>
      <c r="AL579" s="48">
        <f t="shared" si="10253"/>
        <v>0</v>
      </c>
      <c r="AM579" s="48">
        <f t="shared" si="10253"/>
        <v>0</v>
      </c>
      <c r="AN579" s="48">
        <f t="shared" si="10253"/>
        <v>0</v>
      </c>
      <c r="AO579" s="48">
        <f t="shared" si="10253"/>
        <v>0</v>
      </c>
      <c r="AP579" s="48">
        <f t="shared" si="10253"/>
        <v>0</v>
      </c>
      <c r="AQ579" s="48">
        <f t="shared" si="10253"/>
        <v>0</v>
      </c>
      <c r="AR579" s="48">
        <f t="shared" si="10253"/>
        <v>0</v>
      </c>
      <c r="AS579" s="48">
        <f t="shared" si="10253"/>
        <v>0</v>
      </c>
      <c r="AT579" s="48">
        <f t="shared" si="10253"/>
        <v>0</v>
      </c>
      <c r="AU579" s="48">
        <f t="shared" si="10253"/>
        <v>0</v>
      </c>
      <c r="AV579" s="48">
        <f t="shared" si="10253"/>
        <v>0</v>
      </c>
      <c r="AW579" s="48">
        <f t="shared" si="10253"/>
        <v>0</v>
      </c>
      <c r="AX579" s="48">
        <f t="shared" si="10253"/>
        <v>0</v>
      </c>
      <c r="AY579" s="48">
        <f t="shared" si="10217"/>
        <v>0</v>
      </c>
      <c r="AZ579" s="48">
        <f t="shared" si="10217"/>
        <v>0</v>
      </c>
      <c r="BA579" s="48">
        <f t="shared" si="10217"/>
        <v>0</v>
      </c>
      <c r="BB579" s="48">
        <f t="shared" si="10217"/>
        <v>0</v>
      </c>
      <c r="BC579" s="48"/>
      <c r="BE579" t="s">
        <v>186</v>
      </c>
      <c r="BO579">
        <f>BF569*W579</f>
        <v>0</v>
      </c>
      <c r="BP579">
        <f t="shared" ref="BP579" si="10322">BG569*X579</f>
        <v>0</v>
      </c>
      <c r="BQ579">
        <f t="shared" ref="BQ579" si="10323">BH569*Y579</f>
        <v>0</v>
      </c>
      <c r="BR579">
        <f t="shared" ref="BR579" si="10324">BI569*Z579</f>
        <v>0</v>
      </c>
      <c r="BS579">
        <f t="shared" ref="BS579" si="10325">BJ569*AA579</f>
        <v>0</v>
      </c>
      <c r="BT579">
        <f t="shared" ref="BT579" si="10326">BK569*AB579</f>
        <v>0</v>
      </c>
      <c r="BU579">
        <f t="shared" ref="BU579" si="10327">BL569*AC579</f>
        <v>0</v>
      </c>
      <c r="BV579">
        <f t="shared" ref="BV579" si="10328">BM569*AD579</f>
        <v>0</v>
      </c>
      <c r="BW579">
        <f t="shared" ref="BW579" si="10329">BN569*AE579</f>
        <v>0</v>
      </c>
      <c r="BX579">
        <f t="shared" ref="BX579" si="10330">BO569*AF579</f>
        <v>0</v>
      </c>
      <c r="BY579">
        <f t="shared" ref="BY579" si="10331">BP569*AG579</f>
        <v>0</v>
      </c>
      <c r="BZ579">
        <f t="shared" ref="BZ579" si="10332">BQ569*AH579</f>
        <v>0</v>
      </c>
      <c r="CA579">
        <f t="shared" ref="CA579" si="10333">BR569*AI579</f>
        <v>0</v>
      </c>
      <c r="CB579">
        <f t="shared" ref="CB579" si="10334">BS569*AJ579</f>
        <v>0</v>
      </c>
      <c r="CC579">
        <f t="shared" ref="CC579" si="10335">BT569*AK579</f>
        <v>0</v>
      </c>
      <c r="CD579">
        <f t="shared" ref="CD579" si="10336">BU569*AL579</f>
        <v>0</v>
      </c>
      <c r="CE579">
        <f t="shared" ref="CE579" si="10337">BV569*AM579</f>
        <v>0</v>
      </c>
      <c r="CF579">
        <f t="shared" ref="CF579" si="10338">BW569*AN579</f>
        <v>0</v>
      </c>
      <c r="CG579">
        <f t="shared" ref="CG579" si="10339">BX569*AO579</f>
        <v>0</v>
      </c>
      <c r="CH579">
        <f t="shared" ref="CH579" si="10340">BY569*AP579</f>
        <v>0</v>
      </c>
      <c r="CI579">
        <f t="shared" ref="CI579" si="10341">BZ569*AQ579</f>
        <v>0</v>
      </c>
      <c r="CJ579">
        <f t="shared" ref="CJ579" si="10342">CA569*AR579</f>
        <v>0</v>
      </c>
      <c r="CK579">
        <f t="shared" ref="CK579" si="10343">CB569*AS579</f>
        <v>0</v>
      </c>
      <c r="CL579">
        <f t="shared" ref="CL579" si="10344">CC569*AT579</f>
        <v>0</v>
      </c>
      <c r="CM579">
        <f t="shared" ref="CM579" si="10345">CD569*AU579</f>
        <v>0</v>
      </c>
      <c r="CN579">
        <f t="shared" ref="CN579" si="10346">CE569*AV579</f>
        <v>0</v>
      </c>
      <c r="CO579">
        <f t="shared" ref="CO579" si="10347">CF569*AW579</f>
        <v>0</v>
      </c>
      <c r="CP579">
        <f t="shared" ref="CP579" si="10348">CG569*AX579</f>
        <v>0</v>
      </c>
      <c r="CQ579">
        <f t="shared" ref="CQ579" si="10349">CH569*AY579</f>
        <v>0</v>
      </c>
      <c r="CR579">
        <f t="shared" ref="CR579" si="10350">CI569*AZ579</f>
        <v>0</v>
      </c>
      <c r="CS579">
        <f t="shared" ref="CS579" si="10351">CJ569*BA579</f>
        <v>0</v>
      </c>
      <c r="CT579">
        <f t="shared" ref="CT579" si="10352">CK569*BB579</f>
        <v>0</v>
      </c>
    </row>
    <row r="580" spans="6:98" x14ac:dyDescent="0.3">
      <c r="F580" s="91">
        <f t="shared" ref="F580:H580" si="10353">F579</f>
        <v>70</v>
      </c>
      <c r="G580" s="91">
        <f t="shared" si="10353"/>
        <v>70</v>
      </c>
      <c r="H580" s="4">
        <f t="shared" si="10353"/>
        <v>1</v>
      </c>
      <c r="I580">
        <v>50</v>
      </c>
      <c r="J580" s="48">
        <f t="shared" si="10024"/>
        <v>0</v>
      </c>
      <c r="K580" s="48">
        <f t="shared" si="10288"/>
        <v>0</v>
      </c>
      <c r="L580" s="98">
        <f t="shared" si="10026"/>
        <v>0</v>
      </c>
      <c r="M580" s="48"/>
      <c r="N580" s="48"/>
      <c r="O580" s="48"/>
      <c r="P580" s="48"/>
      <c r="Q580" s="48"/>
      <c r="R580" s="48"/>
      <c r="S580" s="48"/>
      <c r="T580" s="48"/>
      <c r="U580" s="48"/>
      <c r="V580" s="48"/>
      <c r="W580" s="48"/>
      <c r="X580" s="48">
        <f>$J580+$K580+$L580</f>
        <v>0</v>
      </c>
      <c r="Y580" s="48">
        <f t="shared" si="10253"/>
        <v>0</v>
      </c>
      <c r="Z580" s="48">
        <f t="shared" si="10253"/>
        <v>0</v>
      </c>
      <c r="AA580" s="48">
        <f t="shared" si="10253"/>
        <v>0</v>
      </c>
      <c r="AB580" s="48">
        <f t="shared" si="10253"/>
        <v>0</v>
      </c>
      <c r="AC580" s="48">
        <f t="shared" si="10253"/>
        <v>0</v>
      </c>
      <c r="AD580" s="48">
        <f t="shared" si="10253"/>
        <v>0</v>
      </c>
      <c r="AE580" s="48">
        <f t="shared" si="10253"/>
        <v>0</v>
      </c>
      <c r="AF580" s="48">
        <f t="shared" si="10253"/>
        <v>0</v>
      </c>
      <c r="AG580" s="48">
        <f t="shared" si="10253"/>
        <v>0</v>
      </c>
      <c r="AH580" s="48">
        <f t="shared" si="10253"/>
        <v>0</v>
      </c>
      <c r="AI580" s="48">
        <f t="shared" si="10253"/>
        <v>0</v>
      </c>
      <c r="AJ580" s="48">
        <f t="shared" si="10253"/>
        <v>0</v>
      </c>
      <c r="AK580" s="48">
        <f t="shared" si="10253"/>
        <v>0</v>
      </c>
      <c r="AL580" s="48">
        <f t="shared" si="10253"/>
        <v>0</v>
      </c>
      <c r="AM580" s="48">
        <f t="shared" si="10253"/>
        <v>0</v>
      </c>
      <c r="AN580" s="48">
        <f t="shared" si="10253"/>
        <v>0</v>
      </c>
      <c r="AO580" s="48">
        <f t="shared" si="10253"/>
        <v>0</v>
      </c>
      <c r="AP580" s="48">
        <f t="shared" si="10253"/>
        <v>0</v>
      </c>
      <c r="AQ580" s="48">
        <f t="shared" si="10253"/>
        <v>0</v>
      </c>
      <c r="AR580" s="48">
        <f t="shared" si="10253"/>
        <v>0</v>
      </c>
      <c r="AS580" s="48">
        <f t="shared" si="10253"/>
        <v>0</v>
      </c>
      <c r="AT580" s="48">
        <f t="shared" si="10253"/>
        <v>0</v>
      </c>
      <c r="AU580" s="48">
        <f t="shared" si="10253"/>
        <v>0</v>
      </c>
      <c r="AV580" s="48">
        <f t="shared" si="10253"/>
        <v>0</v>
      </c>
      <c r="AW580" s="48">
        <f t="shared" si="10253"/>
        <v>0</v>
      </c>
      <c r="AX580" s="48">
        <f t="shared" si="10253"/>
        <v>0</v>
      </c>
      <c r="AY580" s="48">
        <f t="shared" si="10217"/>
        <v>0</v>
      </c>
      <c r="AZ580" s="48">
        <f t="shared" si="10217"/>
        <v>0</v>
      </c>
      <c r="BA580" s="48">
        <f t="shared" si="10217"/>
        <v>0</v>
      </c>
      <c r="BB580" s="48">
        <f t="shared" si="10217"/>
        <v>0</v>
      </c>
      <c r="BC580" s="48"/>
      <c r="BE580" t="s">
        <v>187</v>
      </c>
      <c r="BP580">
        <f>BF569*X580</f>
        <v>0</v>
      </c>
      <c r="BQ580">
        <f t="shared" ref="BQ580" si="10354">BG569*Y580</f>
        <v>0</v>
      </c>
      <c r="BR580">
        <f t="shared" ref="BR580" si="10355">BH569*Z580</f>
        <v>0</v>
      </c>
      <c r="BS580">
        <f t="shared" ref="BS580" si="10356">BI569*AA580</f>
        <v>0</v>
      </c>
      <c r="BT580">
        <f t="shared" ref="BT580" si="10357">BJ569*AB580</f>
        <v>0</v>
      </c>
      <c r="BU580">
        <f t="shared" ref="BU580" si="10358">BK569*AC580</f>
        <v>0</v>
      </c>
      <c r="BV580">
        <f t="shared" ref="BV580" si="10359">BL569*AD580</f>
        <v>0</v>
      </c>
      <c r="BW580">
        <f t="shared" ref="BW580" si="10360">BM569*AE580</f>
        <v>0</v>
      </c>
      <c r="BX580">
        <f t="shared" ref="BX580" si="10361">BN569*AF580</f>
        <v>0</v>
      </c>
      <c r="BY580">
        <f t="shared" ref="BY580" si="10362">BO569*AG580</f>
        <v>0</v>
      </c>
      <c r="BZ580">
        <f t="shared" ref="BZ580" si="10363">BP569*AH580</f>
        <v>0</v>
      </c>
      <c r="CA580">
        <f t="shared" ref="CA580" si="10364">BQ569*AI580</f>
        <v>0</v>
      </c>
      <c r="CB580">
        <f t="shared" ref="CB580" si="10365">BR569*AJ580</f>
        <v>0</v>
      </c>
      <c r="CC580">
        <f t="shared" ref="CC580" si="10366">BS569*AK580</f>
        <v>0</v>
      </c>
      <c r="CD580">
        <f t="shared" ref="CD580" si="10367">BT569*AL580</f>
        <v>0</v>
      </c>
      <c r="CE580">
        <f t="shared" ref="CE580" si="10368">BU569*AM580</f>
        <v>0</v>
      </c>
      <c r="CF580">
        <f t="shared" ref="CF580" si="10369">BV569*AN580</f>
        <v>0</v>
      </c>
      <c r="CG580">
        <f t="shared" ref="CG580" si="10370">BW569*AO580</f>
        <v>0</v>
      </c>
      <c r="CH580">
        <f t="shared" ref="CH580" si="10371">BX569*AP580</f>
        <v>0</v>
      </c>
      <c r="CI580">
        <f t="shared" ref="CI580" si="10372">BY569*AQ580</f>
        <v>0</v>
      </c>
      <c r="CJ580">
        <f t="shared" ref="CJ580" si="10373">BZ569*AR580</f>
        <v>0</v>
      </c>
      <c r="CK580">
        <f t="shared" ref="CK580" si="10374">CA569*AS580</f>
        <v>0</v>
      </c>
      <c r="CL580">
        <f t="shared" ref="CL580" si="10375">CB569*AT580</f>
        <v>0</v>
      </c>
      <c r="CM580">
        <f t="shared" ref="CM580" si="10376">CC569*AU580</f>
        <v>0</v>
      </c>
      <c r="CN580">
        <f t="shared" ref="CN580" si="10377">CD569*AV580</f>
        <v>0</v>
      </c>
      <c r="CO580">
        <f t="shared" ref="CO580" si="10378">CE569*AW580</f>
        <v>0</v>
      </c>
      <c r="CP580">
        <f t="shared" ref="CP580" si="10379">CF569*AX580</f>
        <v>0</v>
      </c>
      <c r="CQ580">
        <f t="shared" ref="CQ580" si="10380">CG569*AY580</f>
        <v>0</v>
      </c>
      <c r="CR580">
        <f t="shared" ref="CR580" si="10381">CH569*AZ580</f>
        <v>0</v>
      </c>
      <c r="CS580">
        <f t="shared" ref="CS580" si="10382">CI569*BA580</f>
        <v>0</v>
      </c>
      <c r="CT580">
        <f t="shared" ref="CT580" si="10383">CJ569*BB580</f>
        <v>0</v>
      </c>
    </row>
    <row r="581" spans="6:98" x14ac:dyDescent="0.3">
      <c r="F581" s="91">
        <f t="shared" ref="F581:H581" si="10384">F580</f>
        <v>70</v>
      </c>
      <c r="G581" s="91">
        <f t="shared" si="10384"/>
        <v>70</v>
      </c>
      <c r="H581" s="4">
        <f t="shared" si="10384"/>
        <v>1</v>
      </c>
      <c r="I581">
        <v>55</v>
      </c>
      <c r="J581" s="48">
        <f t="shared" si="10024"/>
        <v>0</v>
      </c>
      <c r="K581" s="48">
        <f t="shared" si="10288"/>
        <v>0</v>
      </c>
      <c r="L581" s="98">
        <f t="shared" si="10026"/>
        <v>0</v>
      </c>
      <c r="M581" s="48"/>
      <c r="N581" s="48"/>
      <c r="O581" s="48"/>
      <c r="P581" s="48"/>
      <c r="Q581" s="48"/>
      <c r="R581" s="48"/>
      <c r="S581" s="48"/>
      <c r="T581" s="48"/>
      <c r="U581" s="48"/>
      <c r="V581" s="48"/>
      <c r="W581" s="48"/>
      <c r="X581" s="48"/>
      <c r="Y581" s="48">
        <f>$J581+$K581+$L581</f>
        <v>0</v>
      </c>
      <c r="Z581" s="48">
        <f t="shared" si="10253"/>
        <v>0</v>
      </c>
      <c r="AA581" s="48">
        <f t="shared" si="10253"/>
        <v>0</v>
      </c>
      <c r="AB581" s="48">
        <f t="shared" si="10253"/>
        <v>0</v>
      </c>
      <c r="AC581" s="48">
        <f t="shared" si="10253"/>
        <v>0</v>
      </c>
      <c r="AD581" s="48">
        <f t="shared" si="10253"/>
        <v>0</v>
      </c>
      <c r="AE581" s="48">
        <f t="shared" si="10253"/>
        <v>0</v>
      </c>
      <c r="AF581" s="48">
        <f t="shared" si="10253"/>
        <v>0</v>
      </c>
      <c r="AG581" s="48">
        <f t="shared" si="10253"/>
        <v>0</v>
      </c>
      <c r="AH581" s="48">
        <f t="shared" si="10253"/>
        <v>0</v>
      </c>
      <c r="AI581" s="48">
        <f t="shared" si="10253"/>
        <v>0</v>
      </c>
      <c r="AJ581" s="48">
        <f t="shared" si="10253"/>
        <v>0</v>
      </c>
      <c r="AK581" s="48">
        <f t="shared" si="10253"/>
        <v>0</v>
      </c>
      <c r="AL581" s="48">
        <f t="shared" si="10253"/>
        <v>0</v>
      </c>
      <c r="AM581" s="48">
        <f t="shared" si="10253"/>
        <v>0</v>
      </c>
      <c r="AN581" s="48">
        <f t="shared" si="10253"/>
        <v>0</v>
      </c>
      <c r="AO581" s="48">
        <f t="shared" si="10253"/>
        <v>0</v>
      </c>
      <c r="AP581" s="48">
        <f t="shared" si="10253"/>
        <v>0</v>
      </c>
      <c r="AQ581" s="48">
        <f t="shared" si="10253"/>
        <v>0</v>
      </c>
      <c r="AR581" s="48">
        <f t="shared" si="10253"/>
        <v>0</v>
      </c>
      <c r="AS581" s="48">
        <f t="shared" si="10253"/>
        <v>0</v>
      </c>
      <c r="AT581" s="48">
        <f t="shared" si="10253"/>
        <v>0</v>
      </c>
      <c r="AU581" s="48">
        <f t="shared" si="10253"/>
        <v>0</v>
      </c>
      <c r="AV581" s="48">
        <f t="shared" si="10253"/>
        <v>0</v>
      </c>
      <c r="AW581" s="48">
        <f t="shared" si="10253"/>
        <v>0</v>
      </c>
      <c r="AX581" s="48">
        <f t="shared" si="10253"/>
        <v>0</v>
      </c>
      <c r="AY581" s="48">
        <f t="shared" si="10217"/>
        <v>0</v>
      </c>
      <c r="AZ581" s="48">
        <f t="shared" si="10217"/>
        <v>0</v>
      </c>
      <c r="BA581" s="48">
        <f t="shared" si="10217"/>
        <v>0</v>
      </c>
      <c r="BB581" s="48">
        <f t="shared" si="10217"/>
        <v>0</v>
      </c>
      <c r="BC581" s="48"/>
      <c r="BE581" t="s">
        <v>188</v>
      </c>
      <c r="BQ581">
        <f>BF569*Y581</f>
        <v>0</v>
      </c>
      <c r="BR581">
        <f t="shared" ref="BR581" si="10385">BG569*Z581</f>
        <v>0</v>
      </c>
      <c r="BS581">
        <f t="shared" ref="BS581" si="10386">BH569*AA581</f>
        <v>0</v>
      </c>
      <c r="BT581">
        <f t="shared" ref="BT581" si="10387">BI569*AB581</f>
        <v>0</v>
      </c>
      <c r="BU581">
        <f t="shared" ref="BU581" si="10388">BJ569*AC581</f>
        <v>0</v>
      </c>
      <c r="BV581">
        <f t="shared" ref="BV581" si="10389">BK569*AD581</f>
        <v>0</v>
      </c>
      <c r="BW581">
        <f t="shared" ref="BW581" si="10390">BL569*AE581</f>
        <v>0</v>
      </c>
      <c r="BX581">
        <f t="shared" ref="BX581" si="10391">BM569*AF581</f>
        <v>0</v>
      </c>
      <c r="BY581">
        <f t="shared" ref="BY581" si="10392">BN569*AG581</f>
        <v>0</v>
      </c>
      <c r="BZ581">
        <f t="shared" ref="BZ581" si="10393">BO569*AH581</f>
        <v>0</v>
      </c>
      <c r="CA581">
        <f t="shared" ref="CA581" si="10394">BP569*AI581</f>
        <v>0</v>
      </c>
      <c r="CB581">
        <f t="shared" ref="CB581" si="10395">BQ569*AJ581</f>
        <v>0</v>
      </c>
      <c r="CC581">
        <f t="shared" ref="CC581" si="10396">BR569*AK581</f>
        <v>0</v>
      </c>
      <c r="CD581">
        <f t="shared" ref="CD581" si="10397">BS569*AL581</f>
        <v>0</v>
      </c>
      <c r="CE581">
        <f t="shared" ref="CE581" si="10398">BT569*AM581</f>
        <v>0</v>
      </c>
      <c r="CF581">
        <f t="shared" ref="CF581" si="10399">BU569*AN581</f>
        <v>0</v>
      </c>
      <c r="CG581">
        <f t="shared" ref="CG581" si="10400">BV569*AO581</f>
        <v>0</v>
      </c>
      <c r="CH581">
        <f t="shared" ref="CH581" si="10401">BW569*AP581</f>
        <v>0</v>
      </c>
      <c r="CI581">
        <f t="shared" ref="CI581" si="10402">BX569*AQ581</f>
        <v>0</v>
      </c>
      <c r="CJ581">
        <f t="shared" ref="CJ581" si="10403">BY569*AR581</f>
        <v>0</v>
      </c>
      <c r="CK581">
        <f t="shared" ref="CK581" si="10404">BZ569*AS581</f>
        <v>0</v>
      </c>
      <c r="CL581">
        <f t="shared" ref="CL581" si="10405">CA569*AT581</f>
        <v>0</v>
      </c>
      <c r="CM581">
        <f t="shared" ref="CM581" si="10406">CB569*AU581</f>
        <v>0</v>
      </c>
      <c r="CN581">
        <f t="shared" ref="CN581" si="10407">CC569*AV581</f>
        <v>0</v>
      </c>
      <c r="CO581">
        <f t="shared" ref="CO581" si="10408">CD569*AW581</f>
        <v>0</v>
      </c>
      <c r="CP581">
        <f t="shared" ref="CP581" si="10409">CE569*AX581</f>
        <v>0</v>
      </c>
      <c r="CQ581">
        <f t="shared" ref="CQ581" si="10410">CF569*AY581</f>
        <v>0</v>
      </c>
      <c r="CR581">
        <f t="shared" ref="CR581" si="10411">CG569*AZ581</f>
        <v>0</v>
      </c>
      <c r="CS581">
        <f t="shared" ref="CS581" si="10412">CH569*BA581</f>
        <v>0</v>
      </c>
      <c r="CT581">
        <f t="shared" ref="CT581" si="10413">CI569*BB581</f>
        <v>0</v>
      </c>
    </row>
    <row r="582" spans="6:98" x14ac:dyDescent="0.3">
      <c r="F582" s="91">
        <f t="shared" ref="F582:H582" si="10414">F581</f>
        <v>70</v>
      </c>
      <c r="G582" s="91">
        <f t="shared" si="10414"/>
        <v>70</v>
      </c>
      <c r="H582" s="4">
        <f t="shared" si="10414"/>
        <v>1</v>
      </c>
      <c r="I582">
        <v>60</v>
      </c>
      <c r="J582" s="48">
        <f t="shared" si="10024"/>
        <v>0</v>
      </c>
      <c r="K582" s="48">
        <f t="shared" si="10288"/>
        <v>0</v>
      </c>
      <c r="L582" s="98">
        <f t="shared" si="10026"/>
        <v>0</v>
      </c>
      <c r="M582" s="48"/>
      <c r="N582" s="48"/>
      <c r="O582" s="48"/>
      <c r="P582" s="48"/>
      <c r="Q582" s="48"/>
      <c r="R582" s="48"/>
      <c r="S582" s="48"/>
      <c r="T582" s="48"/>
      <c r="U582" s="48"/>
      <c r="V582" s="48"/>
      <c r="W582" s="48"/>
      <c r="X582" s="48"/>
      <c r="Y582" s="48"/>
      <c r="Z582" s="48">
        <f>$J582+$K582+$L582</f>
        <v>0</v>
      </c>
      <c r="AA582" s="48">
        <f t="shared" si="10253"/>
        <v>0</v>
      </c>
      <c r="AB582" s="48">
        <f t="shared" si="10253"/>
        <v>0</v>
      </c>
      <c r="AC582" s="48">
        <f t="shared" si="10253"/>
        <v>0</v>
      </c>
      <c r="AD582" s="48">
        <f t="shared" si="10253"/>
        <v>0</v>
      </c>
      <c r="AE582" s="48">
        <f t="shared" si="10253"/>
        <v>0</v>
      </c>
      <c r="AF582" s="48">
        <f t="shared" si="10253"/>
        <v>0</v>
      </c>
      <c r="AG582" s="48">
        <f t="shared" si="10253"/>
        <v>0</v>
      </c>
      <c r="AH582" s="48">
        <f t="shared" si="10253"/>
        <v>0</v>
      </c>
      <c r="AI582" s="48">
        <f t="shared" si="10253"/>
        <v>0</v>
      </c>
      <c r="AJ582" s="48">
        <f t="shared" si="10253"/>
        <v>0</v>
      </c>
      <c r="AK582" s="48">
        <f t="shared" si="10253"/>
        <v>0</v>
      </c>
      <c r="AL582" s="48">
        <f t="shared" si="10253"/>
        <v>0</v>
      </c>
      <c r="AM582" s="48">
        <f t="shared" si="10253"/>
        <v>0</v>
      </c>
      <c r="AN582" s="48">
        <f t="shared" si="10253"/>
        <v>0</v>
      </c>
      <c r="AO582" s="48">
        <f t="shared" si="10253"/>
        <v>0</v>
      </c>
      <c r="AP582" s="48">
        <f t="shared" si="10253"/>
        <v>0</v>
      </c>
      <c r="AQ582" s="48">
        <f t="shared" si="10253"/>
        <v>0</v>
      </c>
      <c r="AR582" s="48">
        <f t="shared" si="10253"/>
        <v>0</v>
      </c>
      <c r="AS582" s="48">
        <f t="shared" si="10253"/>
        <v>0</v>
      </c>
      <c r="AT582" s="48">
        <f t="shared" si="10253"/>
        <v>0</v>
      </c>
      <c r="AU582" s="48">
        <f t="shared" si="10253"/>
        <v>0</v>
      </c>
      <c r="AV582" s="48">
        <f t="shared" si="10253"/>
        <v>0</v>
      </c>
      <c r="AW582" s="48">
        <f t="shared" si="10253"/>
        <v>0</v>
      </c>
      <c r="AX582" s="48">
        <f t="shared" si="10253"/>
        <v>0</v>
      </c>
      <c r="AY582" s="48">
        <f t="shared" si="10217"/>
        <v>0</v>
      </c>
      <c r="AZ582" s="48">
        <f t="shared" si="10217"/>
        <v>0</v>
      </c>
      <c r="BA582" s="48">
        <f t="shared" si="10217"/>
        <v>0</v>
      </c>
      <c r="BB582" s="48">
        <f t="shared" si="10217"/>
        <v>0</v>
      </c>
      <c r="BC582" s="48"/>
      <c r="BE582" t="s">
        <v>189</v>
      </c>
      <c r="BR582">
        <f>BF569*Z582</f>
        <v>0</v>
      </c>
      <c r="BS582">
        <f t="shared" ref="BS582" si="10415">BG569*AA582</f>
        <v>0</v>
      </c>
      <c r="BT582">
        <f t="shared" ref="BT582" si="10416">BH569*AB582</f>
        <v>0</v>
      </c>
      <c r="BU582">
        <f t="shared" ref="BU582" si="10417">BI569*AC582</f>
        <v>0</v>
      </c>
      <c r="BV582">
        <f t="shared" ref="BV582" si="10418">BJ569*AD582</f>
        <v>0</v>
      </c>
      <c r="BW582">
        <f t="shared" ref="BW582" si="10419">BK569*AE582</f>
        <v>0</v>
      </c>
      <c r="BX582">
        <f t="shared" ref="BX582" si="10420">BL569*AF582</f>
        <v>0</v>
      </c>
      <c r="BY582">
        <f t="shared" ref="BY582" si="10421">BM569*AG582</f>
        <v>0</v>
      </c>
      <c r="BZ582">
        <f t="shared" ref="BZ582" si="10422">BN569*AH582</f>
        <v>0</v>
      </c>
      <c r="CA582">
        <f t="shared" ref="CA582" si="10423">BO569*AI582</f>
        <v>0</v>
      </c>
      <c r="CB582">
        <f t="shared" ref="CB582" si="10424">BP569*AJ582</f>
        <v>0</v>
      </c>
      <c r="CC582">
        <f t="shared" ref="CC582" si="10425">BQ569*AK582</f>
        <v>0</v>
      </c>
      <c r="CD582">
        <f t="shared" ref="CD582" si="10426">BR569*AL582</f>
        <v>0</v>
      </c>
      <c r="CE582">
        <f t="shared" ref="CE582" si="10427">BS569*AM582</f>
        <v>0</v>
      </c>
      <c r="CF582">
        <f t="shared" ref="CF582" si="10428">BT569*AN582</f>
        <v>0</v>
      </c>
      <c r="CG582">
        <f t="shared" ref="CG582" si="10429">BU569*AO582</f>
        <v>0</v>
      </c>
      <c r="CH582">
        <f t="shared" ref="CH582" si="10430">BV569*AP582</f>
        <v>0</v>
      </c>
      <c r="CI582">
        <f t="shared" ref="CI582" si="10431">BW569*AQ582</f>
        <v>0</v>
      </c>
      <c r="CJ582">
        <f t="shared" ref="CJ582" si="10432">BX569*AR582</f>
        <v>0</v>
      </c>
      <c r="CK582">
        <f t="shared" ref="CK582" si="10433">BY569*AS582</f>
        <v>0</v>
      </c>
      <c r="CL582">
        <f t="shared" ref="CL582" si="10434">BZ569*AT582</f>
        <v>0</v>
      </c>
      <c r="CM582">
        <f t="shared" ref="CM582" si="10435">CA569*AU582</f>
        <v>0</v>
      </c>
      <c r="CN582">
        <f t="shared" ref="CN582" si="10436">CB569*AV582</f>
        <v>0</v>
      </c>
      <c r="CO582">
        <f t="shared" ref="CO582" si="10437">CC569*AW582</f>
        <v>0</v>
      </c>
      <c r="CP582">
        <f t="shared" ref="CP582" si="10438">CD569*AX582</f>
        <v>0</v>
      </c>
      <c r="CQ582">
        <f t="shared" ref="CQ582" si="10439">CE569*AY582</f>
        <v>0</v>
      </c>
      <c r="CR582">
        <f t="shared" ref="CR582" si="10440">CF569*AZ582</f>
        <v>0</v>
      </c>
      <c r="CS582">
        <f t="shared" ref="CS582" si="10441">CG569*BA582</f>
        <v>0</v>
      </c>
      <c r="CT582">
        <f t="shared" ref="CT582" si="10442">CH569*BB582</f>
        <v>0</v>
      </c>
    </row>
    <row r="583" spans="6:98" x14ac:dyDescent="0.3">
      <c r="F583" s="91">
        <f t="shared" ref="F583:H583" si="10443">F582</f>
        <v>70</v>
      </c>
      <c r="G583" s="91">
        <f t="shared" si="10443"/>
        <v>70</v>
      </c>
      <c r="H583" s="4">
        <f t="shared" si="10443"/>
        <v>1</v>
      </c>
      <c r="I583">
        <v>65</v>
      </c>
      <c r="J583" s="48">
        <f t="shared" si="10024"/>
        <v>0</v>
      </c>
      <c r="K583" s="48">
        <f t="shared" si="10288"/>
        <v>0</v>
      </c>
      <c r="L583" s="98">
        <f t="shared" si="10026"/>
        <v>0</v>
      </c>
      <c r="M583" s="48"/>
      <c r="N583" s="48"/>
      <c r="O583" s="48"/>
      <c r="P583" s="48"/>
      <c r="Q583" s="48"/>
      <c r="R583" s="48"/>
      <c r="S583" s="48"/>
      <c r="T583" s="48"/>
      <c r="U583" s="48"/>
      <c r="V583" s="48"/>
      <c r="W583" s="48"/>
      <c r="X583" s="48"/>
      <c r="Y583" s="48"/>
      <c r="Z583" s="48"/>
      <c r="AA583" s="48">
        <f>$J583+$K583+$L583</f>
        <v>0</v>
      </c>
      <c r="AB583" s="48">
        <f t="shared" si="10253"/>
        <v>0</v>
      </c>
      <c r="AC583" s="48">
        <f t="shared" si="10253"/>
        <v>0</v>
      </c>
      <c r="AD583" s="48">
        <f t="shared" si="10253"/>
        <v>0</v>
      </c>
      <c r="AE583" s="48">
        <f t="shared" si="10253"/>
        <v>0</v>
      </c>
      <c r="AF583" s="48">
        <f t="shared" si="10253"/>
        <v>0</v>
      </c>
      <c r="AG583" s="48">
        <f t="shared" si="10253"/>
        <v>0</v>
      </c>
      <c r="AH583" s="48">
        <f t="shared" si="10253"/>
        <v>0</v>
      </c>
      <c r="AI583" s="48">
        <f t="shared" si="10253"/>
        <v>0</v>
      </c>
      <c r="AJ583" s="48">
        <f t="shared" si="10253"/>
        <v>0</v>
      </c>
      <c r="AK583" s="48">
        <f t="shared" si="10253"/>
        <v>0</v>
      </c>
      <c r="AL583" s="48">
        <f t="shared" si="10253"/>
        <v>0</v>
      </c>
      <c r="AM583" s="48">
        <f t="shared" si="10253"/>
        <v>0</v>
      </c>
      <c r="AN583" s="48">
        <f t="shared" si="10253"/>
        <v>0</v>
      </c>
      <c r="AO583" s="48">
        <f t="shared" si="10253"/>
        <v>0</v>
      </c>
      <c r="AP583" s="48">
        <f t="shared" si="10253"/>
        <v>0</v>
      </c>
      <c r="AQ583" s="48">
        <f t="shared" si="10253"/>
        <v>0</v>
      </c>
      <c r="AR583" s="48">
        <f t="shared" si="10253"/>
        <v>0</v>
      </c>
      <c r="AS583" s="48">
        <f t="shared" si="10253"/>
        <v>0</v>
      </c>
      <c r="AT583" s="48">
        <f t="shared" si="10253"/>
        <v>0</v>
      </c>
      <c r="AU583" s="48">
        <f t="shared" si="10253"/>
        <v>0</v>
      </c>
      <c r="AV583" s="48">
        <f t="shared" si="10253"/>
        <v>0</v>
      </c>
      <c r="AW583" s="48">
        <f t="shared" si="10253"/>
        <v>0</v>
      </c>
      <c r="AX583" s="48">
        <f t="shared" si="10253"/>
        <v>0</v>
      </c>
      <c r="AY583" s="48">
        <f t="shared" si="10217"/>
        <v>0</v>
      </c>
      <c r="AZ583" s="48">
        <f t="shared" si="10217"/>
        <v>0</v>
      </c>
      <c r="BA583" s="48">
        <f t="shared" si="10217"/>
        <v>0</v>
      </c>
      <c r="BB583" s="48">
        <f t="shared" si="10217"/>
        <v>0</v>
      </c>
      <c r="BC583" s="48"/>
      <c r="BE583" t="s">
        <v>190</v>
      </c>
      <c r="BS583">
        <f>BF569*AA583</f>
        <v>0</v>
      </c>
      <c r="BT583">
        <f t="shared" ref="BT583" si="10444">BG569*AB583</f>
        <v>0</v>
      </c>
      <c r="BU583">
        <f t="shared" ref="BU583" si="10445">BH569*AC583</f>
        <v>0</v>
      </c>
      <c r="BV583">
        <f t="shared" ref="BV583" si="10446">BI569*AD583</f>
        <v>0</v>
      </c>
      <c r="BW583">
        <f t="shared" ref="BW583" si="10447">BJ569*AE583</f>
        <v>0</v>
      </c>
      <c r="BX583">
        <f t="shared" ref="BX583" si="10448">BK569*AF583</f>
        <v>0</v>
      </c>
      <c r="BY583">
        <f t="shared" ref="BY583" si="10449">BL569*AG583</f>
        <v>0</v>
      </c>
      <c r="BZ583">
        <f t="shared" ref="BZ583" si="10450">BM569*AH583</f>
        <v>0</v>
      </c>
      <c r="CA583">
        <f t="shared" ref="CA583" si="10451">BN569*AI583</f>
        <v>0</v>
      </c>
      <c r="CB583">
        <f t="shared" ref="CB583" si="10452">BO569*AJ583</f>
        <v>0</v>
      </c>
      <c r="CC583">
        <f t="shared" ref="CC583" si="10453">BP569*AK583</f>
        <v>0</v>
      </c>
      <c r="CD583">
        <f t="shared" ref="CD583" si="10454">BQ569*AL583</f>
        <v>0</v>
      </c>
      <c r="CE583">
        <f t="shared" ref="CE583" si="10455">BR569*AM583</f>
        <v>0</v>
      </c>
      <c r="CF583">
        <f t="shared" ref="CF583" si="10456">BS569*AN583</f>
        <v>0</v>
      </c>
      <c r="CG583">
        <f t="shared" ref="CG583" si="10457">BT569*AO583</f>
        <v>0</v>
      </c>
      <c r="CH583">
        <f t="shared" ref="CH583" si="10458">BU569*AP583</f>
        <v>0</v>
      </c>
      <c r="CI583">
        <f t="shared" ref="CI583" si="10459">BV569*AQ583</f>
        <v>0</v>
      </c>
      <c r="CJ583">
        <f t="shared" ref="CJ583" si="10460">BW569*AR583</f>
        <v>0</v>
      </c>
      <c r="CK583">
        <f t="shared" ref="CK583" si="10461">BX569*AS583</f>
        <v>0</v>
      </c>
      <c r="CL583">
        <f t="shared" ref="CL583" si="10462">BY569*AT583</f>
        <v>0</v>
      </c>
      <c r="CM583">
        <f t="shared" ref="CM583" si="10463">BZ569*AU583</f>
        <v>0</v>
      </c>
      <c r="CN583">
        <f t="shared" ref="CN583" si="10464">CA569*AV583</f>
        <v>0</v>
      </c>
      <c r="CO583">
        <f t="shared" ref="CO583" si="10465">CB569*AW583</f>
        <v>0</v>
      </c>
      <c r="CP583">
        <f t="shared" ref="CP583" si="10466">CC569*AX583</f>
        <v>0</v>
      </c>
      <c r="CQ583">
        <f t="shared" ref="CQ583" si="10467">CD569*AY583</f>
        <v>0</v>
      </c>
      <c r="CR583">
        <f t="shared" ref="CR583" si="10468">CE569*AZ583</f>
        <v>0</v>
      </c>
      <c r="CS583">
        <f t="shared" ref="CS583" si="10469">CF569*BA583</f>
        <v>0</v>
      </c>
      <c r="CT583">
        <f t="shared" ref="CT583" si="10470">CG569*BB583</f>
        <v>0</v>
      </c>
    </row>
    <row r="584" spans="6:98" x14ac:dyDescent="0.3">
      <c r="F584" s="91">
        <f t="shared" ref="F584:H584" si="10471">F583</f>
        <v>70</v>
      </c>
      <c r="G584" s="91">
        <f t="shared" si="10471"/>
        <v>70</v>
      </c>
      <c r="H584" s="4">
        <f t="shared" si="10471"/>
        <v>1</v>
      </c>
      <c r="I584">
        <v>70</v>
      </c>
      <c r="J584" s="48">
        <f t="shared" si="10024"/>
        <v>1</v>
      </c>
      <c r="K584" s="48">
        <f t="shared" si="10288"/>
        <v>0</v>
      </c>
      <c r="L584" s="98">
        <f t="shared" si="10026"/>
        <v>0</v>
      </c>
      <c r="M584" s="48"/>
      <c r="N584" s="48"/>
      <c r="O584" s="48"/>
      <c r="P584" s="48"/>
      <c r="Q584" s="48"/>
      <c r="R584" s="48"/>
      <c r="S584" s="48"/>
      <c r="T584" s="48"/>
      <c r="U584" s="48"/>
      <c r="V584" s="48"/>
      <c r="W584" s="48"/>
      <c r="X584" s="48"/>
      <c r="Y584" s="48"/>
      <c r="Z584" s="48"/>
      <c r="AA584" s="48"/>
      <c r="AB584" s="48">
        <f>$J584+$K584+$L584</f>
        <v>1</v>
      </c>
      <c r="AC584" s="48">
        <f t="shared" si="10253"/>
        <v>1</v>
      </c>
      <c r="AD584" s="48">
        <f t="shared" si="10253"/>
        <v>1</v>
      </c>
      <c r="AE584" s="48">
        <f t="shared" si="10253"/>
        <v>1</v>
      </c>
      <c r="AF584" s="48">
        <f t="shared" si="10253"/>
        <v>1</v>
      </c>
      <c r="AG584" s="48">
        <f t="shared" si="10253"/>
        <v>1</v>
      </c>
      <c r="AH584" s="48">
        <f t="shared" si="10253"/>
        <v>1</v>
      </c>
      <c r="AI584" s="48">
        <f t="shared" si="10253"/>
        <v>1</v>
      </c>
      <c r="AJ584" s="48">
        <f t="shared" si="10253"/>
        <v>1</v>
      </c>
      <c r="AK584" s="48">
        <f t="shared" si="10253"/>
        <v>1</v>
      </c>
      <c r="AL584" s="48">
        <f t="shared" si="10253"/>
        <v>1</v>
      </c>
      <c r="AM584" s="48">
        <f t="shared" si="10253"/>
        <v>1</v>
      </c>
      <c r="AN584" s="48">
        <f t="shared" si="10253"/>
        <v>1</v>
      </c>
      <c r="AO584" s="48">
        <f t="shared" si="10253"/>
        <v>1</v>
      </c>
      <c r="AP584" s="48">
        <f t="shared" si="10253"/>
        <v>1</v>
      </c>
      <c r="AQ584" s="48">
        <f t="shared" si="10253"/>
        <v>1</v>
      </c>
      <c r="AR584" s="48">
        <f t="shared" si="10253"/>
        <v>1</v>
      </c>
      <c r="AS584" s="48">
        <f t="shared" si="10253"/>
        <v>1</v>
      </c>
      <c r="AT584" s="48">
        <f t="shared" si="10253"/>
        <v>1</v>
      </c>
      <c r="AU584" s="48">
        <f t="shared" si="10253"/>
        <v>1</v>
      </c>
      <c r="AV584" s="48">
        <f t="shared" si="10253"/>
        <v>1</v>
      </c>
      <c r="AW584" s="48">
        <f t="shared" si="10253"/>
        <v>1</v>
      </c>
      <c r="AX584" s="48">
        <f t="shared" si="10253"/>
        <v>1</v>
      </c>
      <c r="AY584" s="48">
        <f t="shared" si="10217"/>
        <v>1</v>
      </c>
      <c r="AZ584" s="48">
        <f t="shared" si="10217"/>
        <v>1</v>
      </c>
      <c r="BA584" s="48">
        <f t="shared" si="10217"/>
        <v>1</v>
      </c>
      <c r="BB584" s="48">
        <f t="shared" si="10217"/>
        <v>1</v>
      </c>
      <c r="BC584" s="48"/>
      <c r="BE584" t="s">
        <v>191</v>
      </c>
      <c r="BT584">
        <f>BF569*AB584</f>
        <v>0</v>
      </c>
      <c r="BU584">
        <f t="shared" ref="BU584" si="10472">BG569*AC584</f>
        <v>2.893518303691323</v>
      </c>
      <c r="BV584">
        <f t="shared" ref="BV584" si="10473">BH569*AD584</f>
        <v>19.29012202460882</v>
      </c>
      <c r="BW584">
        <f t="shared" ref="BW584" si="10474">BI569*AE584</f>
        <v>48.225305061522043</v>
      </c>
      <c r="BX584">
        <f t="shared" ref="BX584" si="10475">BJ569*AF584</f>
        <v>96.450610123044086</v>
      </c>
      <c r="BY584">
        <f t="shared" ref="BY584" si="10476">BK569*AG584</f>
        <v>107.42769107537755</v>
      </c>
      <c r="BZ584">
        <f t="shared" ref="BZ584" si="10477">BL569*AH584</f>
        <v>113.84170163562868</v>
      </c>
      <c r="CA584">
        <f t="shared" ref="CA584" si="10478">BM569*AI584</f>
        <v>120.19928904480055</v>
      </c>
      <c r="CB584">
        <f t="shared" ref="CB584" si="10479">BN569*AJ584</f>
        <v>123.50253685982715</v>
      </c>
      <c r="CC584">
        <f t="shared" ref="CC584" si="10480">BO569*AK584</f>
        <v>129.27765205721062</v>
      </c>
      <c r="CD584">
        <f t="shared" ref="CD584" si="10481">BP569*AL584</f>
        <v>133.30992248520039</v>
      </c>
      <c r="CE584">
        <f t="shared" ref="CE584" si="10482">BQ569*AM584</f>
        <v>135.83157441349147</v>
      </c>
      <c r="CF584">
        <f t="shared" ref="CF584" si="10483">BR569*AN584</f>
        <v>136.69398845983619</v>
      </c>
      <c r="CG584">
        <f t="shared" ref="CG584" si="10484">BS569*AO584</f>
        <v>152.49303519321259</v>
      </c>
      <c r="CH584">
        <f t="shared" ref="CH584" si="10485">BT569*AP584</f>
        <v>199.0706875600676</v>
      </c>
      <c r="CI584">
        <f t="shared" ref="CI584" si="10486">BU569*AQ584</f>
        <v>0</v>
      </c>
      <c r="CJ584">
        <f t="shared" ref="CJ584" si="10487">BV569*AR584</f>
        <v>0</v>
      </c>
      <c r="CK584">
        <f t="shared" ref="CK584" si="10488">BW569*AS584</f>
        <v>0</v>
      </c>
      <c r="CL584">
        <f t="shared" ref="CL584" si="10489">BX569*AT584</f>
        <v>0</v>
      </c>
      <c r="CM584">
        <f t="shared" ref="CM584" si="10490">BY569*AU584</f>
        <v>0</v>
      </c>
      <c r="CN584">
        <f t="shared" ref="CN584" si="10491">BZ569*AV584</f>
        <v>0</v>
      </c>
      <c r="CO584">
        <f t="shared" ref="CO584" si="10492">CA569*AW584</f>
        <v>0</v>
      </c>
      <c r="CP584">
        <f t="shared" ref="CP584" si="10493">CB569*AX584</f>
        <v>0</v>
      </c>
      <c r="CQ584">
        <f t="shared" ref="CQ584" si="10494">CC569*AY584</f>
        <v>0</v>
      </c>
      <c r="CR584">
        <f t="shared" ref="CR584" si="10495">CD569*AZ584</f>
        <v>0</v>
      </c>
      <c r="CS584">
        <f t="shared" ref="CS584" si="10496">CE569*BA584</f>
        <v>0</v>
      </c>
      <c r="CT584">
        <f t="shared" ref="CT584" si="10497">CF569*BB584</f>
        <v>0</v>
      </c>
    </row>
    <row r="585" spans="6:98" x14ac:dyDescent="0.3">
      <c r="F585" s="91">
        <f t="shared" ref="F585:H585" si="10498">F584</f>
        <v>70</v>
      </c>
      <c r="G585" s="91">
        <f t="shared" si="10498"/>
        <v>70</v>
      </c>
      <c r="H585" s="4">
        <f t="shared" si="10498"/>
        <v>1</v>
      </c>
      <c r="I585">
        <v>75</v>
      </c>
      <c r="J585" s="48">
        <f t="shared" si="10024"/>
        <v>0</v>
      </c>
      <c r="K585" s="48">
        <f t="shared" si="10288"/>
        <v>0</v>
      </c>
      <c r="L585" s="98">
        <f t="shared" si="10026"/>
        <v>0</v>
      </c>
      <c r="M585" s="48"/>
      <c r="N585" s="48"/>
      <c r="O585" s="48"/>
      <c r="P585" s="48"/>
      <c r="Q585" s="48"/>
      <c r="R585" s="48"/>
      <c r="S585" s="48"/>
      <c r="T585" s="48"/>
      <c r="U585" s="48"/>
      <c r="V585" s="48"/>
      <c r="W585" s="48"/>
      <c r="X585" s="48"/>
      <c r="Y585" s="48"/>
      <c r="Z585" s="48"/>
      <c r="AA585" s="48"/>
      <c r="AB585" s="48"/>
      <c r="AC585" s="48">
        <f>$J585+$K585+$L585</f>
        <v>0</v>
      </c>
      <c r="AD585" s="48">
        <f t="shared" si="10253"/>
        <v>0</v>
      </c>
      <c r="AE585" s="48">
        <f t="shared" si="10253"/>
        <v>0</v>
      </c>
      <c r="AF585" s="48">
        <f t="shared" si="10253"/>
        <v>0</v>
      </c>
      <c r="AG585" s="48">
        <f t="shared" si="10253"/>
        <v>0</v>
      </c>
      <c r="AH585" s="48">
        <f t="shared" si="10253"/>
        <v>0</v>
      </c>
      <c r="AI585" s="48">
        <f t="shared" si="10253"/>
        <v>0</v>
      </c>
      <c r="AJ585" s="48">
        <f t="shared" si="10253"/>
        <v>0</v>
      </c>
      <c r="AK585" s="48">
        <f t="shared" si="10253"/>
        <v>0</v>
      </c>
      <c r="AL585" s="48">
        <f t="shared" si="10253"/>
        <v>0</v>
      </c>
      <c r="AM585" s="48">
        <f t="shared" si="10253"/>
        <v>0</v>
      </c>
      <c r="AN585" s="48">
        <f t="shared" si="10253"/>
        <v>0</v>
      </c>
      <c r="AO585" s="48">
        <f t="shared" si="10253"/>
        <v>0</v>
      </c>
      <c r="AP585" s="48">
        <f t="shared" si="10253"/>
        <v>0</v>
      </c>
      <c r="AQ585" s="48">
        <f t="shared" si="10253"/>
        <v>0</v>
      </c>
      <c r="AR585" s="48">
        <f t="shared" si="10253"/>
        <v>0</v>
      </c>
      <c r="AS585" s="48">
        <f t="shared" si="10253"/>
        <v>0</v>
      </c>
      <c r="AT585" s="48">
        <f t="shared" si="10253"/>
        <v>0</v>
      </c>
      <c r="AU585" s="48">
        <f t="shared" si="10253"/>
        <v>0</v>
      </c>
      <c r="AV585" s="48">
        <f t="shared" si="10253"/>
        <v>0</v>
      </c>
      <c r="AW585" s="48">
        <f t="shared" si="10253"/>
        <v>0</v>
      </c>
      <c r="AX585" s="48">
        <f t="shared" si="10253"/>
        <v>0</v>
      </c>
      <c r="AY585" s="48">
        <f t="shared" si="10217"/>
        <v>0</v>
      </c>
      <c r="AZ585" s="48">
        <f t="shared" si="10217"/>
        <v>0</v>
      </c>
      <c r="BA585" s="48">
        <f t="shared" si="10217"/>
        <v>0</v>
      </c>
      <c r="BB585" s="48">
        <f t="shared" si="10217"/>
        <v>0</v>
      </c>
      <c r="BC585" s="48"/>
      <c r="BE585" t="s">
        <v>192</v>
      </c>
      <c r="BU585">
        <f>BF569*AC585</f>
        <v>0</v>
      </c>
      <c r="BV585">
        <f t="shared" ref="BV585" si="10499">BG569*AD585</f>
        <v>0</v>
      </c>
      <c r="BW585">
        <f t="shared" ref="BW585" si="10500">BH569*AE585</f>
        <v>0</v>
      </c>
      <c r="BX585">
        <f t="shared" ref="BX585" si="10501">BI569*AF585</f>
        <v>0</v>
      </c>
      <c r="BY585">
        <f t="shared" ref="BY585" si="10502">BJ569*AG585</f>
        <v>0</v>
      </c>
      <c r="BZ585">
        <f t="shared" ref="BZ585" si="10503">BK569*AH585</f>
        <v>0</v>
      </c>
      <c r="CA585">
        <f t="shared" ref="CA585" si="10504">BL569*AI585</f>
        <v>0</v>
      </c>
      <c r="CB585">
        <f t="shared" ref="CB585" si="10505">BM569*AJ585</f>
        <v>0</v>
      </c>
      <c r="CC585">
        <f t="shared" ref="CC585" si="10506">BN569*AK585</f>
        <v>0</v>
      </c>
      <c r="CD585">
        <f t="shared" ref="CD585" si="10507">BO569*AL585</f>
        <v>0</v>
      </c>
      <c r="CE585">
        <f t="shared" ref="CE585" si="10508">BP569*AM585</f>
        <v>0</v>
      </c>
      <c r="CF585">
        <f t="shared" ref="CF585" si="10509">BQ569*AN585</f>
        <v>0</v>
      </c>
      <c r="CG585">
        <f t="shared" ref="CG585" si="10510">BR569*AO585</f>
        <v>0</v>
      </c>
      <c r="CH585">
        <f t="shared" ref="CH585" si="10511">BS569*AP585</f>
        <v>0</v>
      </c>
      <c r="CI585">
        <f t="shared" ref="CI585" si="10512">BT569*AQ585</f>
        <v>0</v>
      </c>
      <c r="CJ585">
        <f t="shared" ref="CJ585" si="10513">BU569*AR585</f>
        <v>0</v>
      </c>
      <c r="CK585">
        <f t="shared" ref="CK585" si="10514">BV569*AS585</f>
        <v>0</v>
      </c>
      <c r="CL585">
        <f t="shared" ref="CL585" si="10515">BW569*AT585</f>
        <v>0</v>
      </c>
      <c r="CM585">
        <f t="shared" ref="CM585" si="10516">BX569*AU585</f>
        <v>0</v>
      </c>
      <c r="CN585">
        <f t="shared" ref="CN585" si="10517">BY569*AV585</f>
        <v>0</v>
      </c>
      <c r="CO585">
        <f t="shared" ref="CO585" si="10518">BZ569*AW585</f>
        <v>0</v>
      </c>
      <c r="CP585">
        <f t="shared" ref="CP585" si="10519">CA569*AX585</f>
        <v>0</v>
      </c>
      <c r="CQ585">
        <f t="shared" ref="CQ585" si="10520">CB569*AY585</f>
        <v>0</v>
      </c>
      <c r="CR585">
        <f t="shared" ref="CR585" si="10521">CC569*AZ585</f>
        <v>0</v>
      </c>
      <c r="CS585">
        <f t="shared" ref="CS585" si="10522">CD569*BA585</f>
        <v>0</v>
      </c>
      <c r="CT585">
        <f t="shared" ref="CT585" si="10523">CE569*BB585</f>
        <v>0</v>
      </c>
    </row>
    <row r="586" spans="6:98" x14ac:dyDescent="0.3">
      <c r="F586" s="91">
        <f t="shared" ref="F586:H586" si="10524">F585</f>
        <v>70</v>
      </c>
      <c r="G586" s="91">
        <f t="shared" si="10524"/>
        <v>70</v>
      </c>
      <c r="H586" s="4">
        <f t="shared" si="10524"/>
        <v>1</v>
      </c>
      <c r="I586">
        <v>80</v>
      </c>
      <c r="J586" s="48">
        <f t="shared" si="10024"/>
        <v>0</v>
      </c>
      <c r="K586" s="48">
        <f t="shared" si="10288"/>
        <v>0</v>
      </c>
      <c r="L586" s="98">
        <f t="shared" si="10026"/>
        <v>0</v>
      </c>
      <c r="M586" s="48"/>
      <c r="N586" s="48"/>
      <c r="O586" s="48"/>
      <c r="P586" s="48"/>
      <c r="Q586" s="48"/>
      <c r="R586" s="48"/>
      <c r="S586" s="48"/>
      <c r="T586" s="48"/>
      <c r="U586" s="48"/>
      <c r="V586" s="48"/>
      <c r="W586" s="48"/>
      <c r="X586" s="48"/>
      <c r="Y586" s="48"/>
      <c r="Z586" s="48"/>
      <c r="AA586" s="48"/>
      <c r="AB586" s="48"/>
      <c r="AC586" s="48"/>
      <c r="AD586" s="48">
        <f>$J586+$K586+$L586</f>
        <v>0</v>
      </c>
      <c r="AE586" s="48">
        <f t="shared" si="10253"/>
        <v>0</v>
      </c>
      <c r="AF586" s="48">
        <f t="shared" si="10253"/>
        <v>0</v>
      </c>
      <c r="AG586" s="48">
        <f t="shared" si="10253"/>
        <v>0</v>
      </c>
      <c r="AH586" s="48">
        <f t="shared" si="10253"/>
        <v>0</v>
      </c>
      <c r="AI586" s="48">
        <f t="shared" si="10253"/>
        <v>0</v>
      </c>
      <c r="AJ586" s="48">
        <f t="shared" si="10253"/>
        <v>0</v>
      </c>
      <c r="AK586" s="48">
        <f t="shared" si="10253"/>
        <v>0</v>
      </c>
      <c r="AL586" s="48">
        <f t="shared" si="10253"/>
        <v>0</v>
      </c>
      <c r="AM586" s="48">
        <f t="shared" si="10253"/>
        <v>0</v>
      </c>
      <c r="AN586" s="48">
        <f t="shared" si="10253"/>
        <v>0</v>
      </c>
      <c r="AO586" s="48">
        <f t="shared" si="10253"/>
        <v>0</v>
      </c>
      <c r="AP586" s="48">
        <f t="shared" si="10253"/>
        <v>0</v>
      </c>
      <c r="AQ586" s="48">
        <f t="shared" si="10253"/>
        <v>0</v>
      </c>
      <c r="AR586" s="48">
        <f t="shared" si="10253"/>
        <v>0</v>
      </c>
      <c r="AS586" s="48">
        <f t="shared" si="10253"/>
        <v>0</v>
      </c>
      <c r="AT586" s="48">
        <f t="shared" si="10253"/>
        <v>0</v>
      </c>
      <c r="AU586" s="48">
        <f t="shared" si="10253"/>
        <v>0</v>
      </c>
      <c r="AV586" s="48">
        <f t="shared" si="10253"/>
        <v>0</v>
      </c>
      <c r="AW586" s="48">
        <f t="shared" si="10253"/>
        <v>0</v>
      </c>
      <c r="AX586" s="48">
        <f t="shared" si="10253"/>
        <v>0</v>
      </c>
      <c r="AY586" s="48">
        <f t="shared" si="10217"/>
        <v>0</v>
      </c>
      <c r="AZ586" s="48">
        <f t="shared" si="10217"/>
        <v>0</v>
      </c>
      <c r="BA586" s="48">
        <f t="shared" si="10217"/>
        <v>0</v>
      </c>
      <c r="BB586" s="48">
        <f t="shared" si="10217"/>
        <v>0</v>
      </c>
      <c r="BC586" s="48"/>
      <c r="BE586" t="s">
        <v>193</v>
      </c>
      <c r="BV586">
        <f>BF569*AD586</f>
        <v>0</v>
      </c>
      <c r="BW586">
        <f t="shared" ref="BW586" si="10525">BG569*AE586</f>
        <v>0</v>
      </c>
      <c r="BX586">
        <f t="shared" ref="BX586" si="10526">BH569*AF586</f>
        <v>0</v>
      </c>
      <c r="BY586">
        <f t="shared" ref="BY586" si="10527">BI569*AG586</f>
        <v>0</v>
      </c>
      <c r="BZ586">
        <f t="shared" ref="BZ586" si="10528">BJ569*AH586</f>
        <v>0</v>
      </c>
      <c r="CA586">
        <f t="shared" ref="CA586" si="10529">BK569*AI586</f>
        <v>0</v>
      </c>
      <c r="CB586">
        <f t="shared" ref="CB586" si="10530">BL569*AJ586</f>
        <v>0</v>
      </c>
      <c r="CC586">
        <f t="shared" ref="CC586" si="10531">BM569*AK586</f>
        <v>0</v>
      </c>
      <c r="CD586">
        <f t="shared" ref="CD586" si="10532">BN569*AL586</f>
        <v>0</v>
      </c>
      <c r="CE586">
        <f t="shared" ref="CE586" si="10533">BO569*AM586</f>
        <v>0</v>
      </c>
      <c r="CF586">
        <f t="shared" ref="CF586" si="10534">BP569*AN586</f>
        <v>0</v>
      </c>
      <c r="CG586">
        <f t="shared" ref="CG586" si="10535">BQ569*AO586</f>
        <v>0</v>
      </c>
      <c r="CH586">
        <f t="shared" ref="CH586" si="10536">BR569*AP586</f>
        <v>0</v>
      </c>
      <c r="CI586">
        <f t="shared" ref="CI586" si="10537">BS569*AQ586</f>
        <v>0</v>
      </c>
      <c r="CJ586">
        <f t="shared" ref="CJ586" si="10538">BT569*AR586</f>
        <v>0</v>
      </c>
      <c r="CK586">
        <f t="shared" ref="CK586" si="10539">BU569*AS586</f>
        <v>0</v>
      </c>
      <c r="CL586">
        <f t="shared" ref="CL586" si="10540">BV569*AT586</f>
        <v>0</v>
      </c>
      <c r="CM586">
        <f t="shared" ref="CM586" si="10541">BW569*AU586</f>
        <v>0</v>
      </c>
      <c r="CN586">
        <f t="shared" ref="CN586" si="10542">BX569*AV586</f>
        <v>0</v>
      </c>
      <c r="CO586">
        <f t="shared" ref="CO586" si="10543">BY569*AW586</f>
        <v>0</v>
      </c>
      <c r="CP586">
        <f t="shared" ref="CP586" si="10544">BZ569*AX586</f>
        <v>0</v>
      </c>
      <c r="CQ586">
        <f t="shared" ref="CQ586" si="10545">CA569*AY586</f>
        <v>0</v>
      </c>
      <c r="CR586">
        <f t="shared" ref="CR586" si="10546">CB569*AZ586</f>
        <v>0</v>
      </c>
      <c r="CS586">
        <f t="shared" ref="CS586" si="10547">CC569*BA586</f>
        <v>0</v>
      </c>
      <c r="CT586">
        <f t="shared" ref="CT586" si="10548">CD569*BB586</f>
        <v>0</v>
      </c>
    </row>
    <row r="587" spans="6:98" x14ac:dyDescent="0.3">
      <c r="F587" s="91">
        <f t="shared" ref="F587:H587" si="10549">F586</f>
        <v>70</v>
      </c>
      <c r="G587" s="91">
        <f t="shared" si="10549"/>
        <v>70</v>
      </c>
      <c r="H587" s="4">
        <f t="shared" si="10549"/>
        <v>1</v>
      </c>
      <c r="I587">
        <v>85</v>
      </c>
      <c r="J587" s="48">
        <f t="shared" si="10024"/>
        <v>0</v>
      </c>
      <c r="K587" s="48">
        <f t="shared" si="10288"/>
        <v>0</v>
      </c>
      <c r="L587" s="98">
        <f t="shared" si="10026"/>
        <v>0</v>
      </c>
      <c r="M587" s="48"/>
      <c r="N587" s="48"/>
      <c r="O587" s="48"/>
      <c r="P587" s="48"/>
      <c r="Q587" s="48"/>
      <c r="R587" s="48"/>
      <c r="S587" s="48"/>
      <c r="T587" s="48"/>
      <c r="U587" s="48"/>
      <c r="V587" s="48"/>
      <c r="W587" s="48"/>
      <c r="X587" s="48"/>
      <c r="Y587" s="48"/>
      <c r="Z587" s="48"/>
      <c r="AA587" s="48"/>
      <c r="AB587" s="48"/>
      <c r="AC587" s="48"/>
      <c r="AD587" s="48"/>
      <c r="AE587" s="48">
        <f>$J587+$K587+$L587</f>
        <v>0</v>
      </c>
      <c r="AF587" s="48">
        <f t="shared" si="10253"/>
        <v>0</v>
      </c>
      <c r="AG587" s="48">
        <f t="shared" si="10253"/>
        <v>0</v>
      </c>
      <c r="AH587" s="48">
        <f t="shared" si="10253"/>
        <v>0</v>
      </c>
      <c r="AI587" s="48">
        <f t="shared" si="10253"/>
        <v>0</v>
      </c>
      <c r="AJ587" s="48">
        <f t="shared" si="10253"/>
        <v>0</v>
      </c>
      <c r="AK587" s="48">
        <f t="shared" si="10253"/>
        <v>0</v>
      </c>
      <c r="AL587" s="48">
        <f t="shared" si="10253"/>
        <v>0</v>
      </c>
      <c r="AM587" s="48">
        <f t="shared" si="10253"/>
        <v>0</v>
      </c>
      <c r="AN587" s="48">
        <f t="shared" si="10253"/>
        <v>0</v>
      </c>
      <c r="AO587" s="48">
        <f t="shared" si="10253"/>
        <v>0</v>
      </c>
      <c r="AP587" s="48">
        <f t="shared" ref="AP587:BB602" si="10550">$J587+$K587+$L587</f>
        <v>0</v>
      </c>
      <c r="AQ587" s="48">
        <f t="shared" si="10550"/>
        <v>0</v>
      </c>
      <c r="AR587" s="48">
        <f t="shared" si="10550"/>
        <v>0</v>
      </c>
      <c r="AS587" s="48">
        <f t="shared" si="10550"/>
        <v>0</v>
      </c>
      <c r="AT587" s="48">
        <f t="shared" si="10550"/>
        <v>0</v>
      </c>
      <c r="AU587" s="48">
        <f t="shared" si="10550"/>
        <v>0</v>
      </c>
      <c r="AV587" s="48">
        <f t="shared" si="10550"/>
        <v>0</v>
      </c>
      <c r="AW587" s="48">
        <f t="shared" si="10550"/>
        <v>0</v>
      </c>
      <c r="AX587" s="48">
        <f t="shared" si="10550"/>
        <v>0</v>
      </c>
      <c r="AY587" s="48">
        <f t="shared" si="10217"/>
        <v>0</v>
      </c>
      <c r="AZ587" s="48">
        <f t="shared" si="10217"/>
        <v>0</v>
      </c>
      <c r="BA587" s="48">
        <f t="shared" si="10217"/>
        <v>0</v>
      </c>
      <c r="BB587" s="48">
        <f t="shared" si="10217"/>
        <v>0</v>
      </c>
      <c r="BC587" s="48"/>
      <c r="BE587" t="s">
        <v>194</v>
      </c>
      <c r="BW587">
        <f>BF569*AE587</f>
        <v>0</v>
      </c>
      <c r="BX587">
        <f t="shared" ref="BX587" si="10551">BG569*AF587</f>
        <v>0</v>
      </c>
      <c r="BY587">
        <f t="shared" ref="BY587" si="10552">BH569*AG587</f>
        <v>0</v>
      </c>
      <c r="BZ587">
        <f t="shared" ref="BZ587" si="10553">BI569*AH587</f>
        <v>0</v>
      </c>
      <c r="CA587">
        <f t="shared" ref="CA587" si="10554">BJ569*AI587</f>
        <v>0</v>
      </c>
      <c r="CB587">
        <f t="shared" ref="CB587" si="10555">BK569*AJ587</f>
        <v>0</v>
      </c>
      <c r="CC587">
        <f t="shared" ref="CC587" si="10556">BL569*AK587</f>
        <v>0</v>
      </c>
      <c r="CD587">
        <f t="shared" ref="CD587" si="10557">BM569*AL587</f>
        <v>0</v>
      </c>
      <c r="CE587">
        <f t="shared" ref="CE587" si="10558">BN569*AM587</f>
        <v>0</v>
      </c>
      <c r="CF587">
        <f t="shared" ref="CF587" si="10559">BO569*AN587</f>
        <v>0</v>
      </c>
      <c r="CG587">
        <f t="shared" ref="CG587" si="10560">BP569*AO587</f>
        <v>0</v>
      </c>
      <c r="CH587">
        <f t="shared" ref="CH587" si="10561">BQ569*AP587</f>
        <v>0</v>
      </c>
      <c r="CI587">
        <f t="shared" ref="CI587" si="10562">BR569*AQ587</f>
        <v>0</v>
      </c>
      <c r="CJ587">
        <f t="shared" ref="CJ587" si="10563">BS569*AR587</f>
        <v>0</v>
      </c>
      <c r="CK587">
        <f t="shared" ref="CK587" si="10564">BT569*AS587</f>
        <v>0</v>
      </c>
      <c r="CL587">
        <f t="shared" ref="CL587" si="10565">BU569*AT587</f>
        <v>0</v>
      </c>
      <c r="CM587">
        <f t="shared" ref="CM587" si="10566">BV569*AU587</f>
        <v>0</v>
      </c>
      <c r="CN587">
        <f t="shared" ref="CN587" si="10567">BW569*AV587</f>
        <v>0</v>
      </c>
      <c r="CO587">
        <f t="shared" ref="CO587" si="10568">BX569*AW587</f>
        <v>0</v>
      </c>
      <c r="CP587">
        <f t="shared" ref="CP587" si="10569">BY569*AX587</f>
        <v>0</v>
      </c>
      <c r="CQ587">
        <f t="shared" ref="CQ587" si="10570">BZ569*AY587</f>
        <v>0</v>
      </c>
      <c r="CR587">
        <f t="shared" ref="CR587" si="10571">CA569*AZ587</f>
        <v>0</v>
      </c>
      <c r="CS587">
        <f t="shared" ref="CS587" si="10572">CB569*BA587</f>
        <v>0</v>
      </c>
      <c r="CT587">
        <f t="shared" ref="CT587" si="10573">CC569*BB587</f>
        <v>0</v>
      </c>
    </row>
    <row r="588" spans="6:98" x14ac:dyDescent="0.3">
      <c r="F588" s="91">
        <f t="shared" ref="F588:H588" si="10574">F587</f>
        <v>70</v>
      </c>
      <c r="G588" s="91">
        <f t="shared" si="10574"/>
        <v>70</v>
      </c>
      <c r="H588" s="4">
        <f t="shared" si="10574"/>
        <v>1</v>
      </c>
      <c r="I588">
        <v>90</v>
      </c>
      <c r="J588" s="48">
        <f t="shared" si="10024"/>
        <v>0</v>
      </c>
      <c r="K588" s="48">
        <f t="shared" si="10288"/>
        <v>0</v>
      </c>
      <c r="L588" s="98">
        <f t="shared" si="10026"/>
        <v>0</v>
      </c>
      <c r="M588" s="48"/>
      <c r="N588" s="48"/>
      <c r="O588" s="48"/>
      <c r="P588" s="48"/>
      <c r="Q588" s="48"/>
      <c r="R588" s="48"/>
      <c r="S588" s="48"/>
      <c r="T588" s="48"/>
      <c r="U588" s="48"/>
      <c r="V588" s="48"/>
      <c r="W588" s="48"/>
      <c r="X588" s="48"/>
      <c r="Y588" s="48"/>
      <c r="Z588" s="48"/>
      <c r="AA588" s="48"/>
      <c r="AB588" s="48"/>
      <c r="AC588" s="48"/>
      <c r="AD588" s="48"/>
      <c r="AE588" s="48"/>
      <c r="AF588" s="48">
        <f>$J588+$K588+$L588</f>
        <v>0</v>
      </c>
      <c r="AG588" s="48">
        <f t="shared" ref="AG588:AO596" si="10575">$J588+$K588+$L588</f>
        <v>0</v>
      </c>
      <c r="AH588" s="48">
        <f t="shared" si="10575"/>
        <v>0</v>
      </c>
      <c r="AI588" s="48">
        <f t="shared" si="10575"/>
        <v>0</v>
      </c>
      <c r="AJ588" s="48">
        <f t="shared" si="10575"/>
        <v>0</v>
      </c>
      <c r="AK588" s="48">
        <f t="shared" si="10575"/>
        <v>0</v>
      </c>
      <c r="AL588" s="48">
        <f t="shared" si="10575"/>
        <v>0</v>
      </c>
      <c r="AM588" s="48">
        <f t="shared" si="10575"/>
        <v>0</v>
      </c>
      <c r="AN588" s="48">
        <f t="shared" si="10575"/>
        <v>0</v>
      </c>
      <c r="AO588" s="48">
        <f t="shared" si="10575"/>
        <v>0</v>
      </c>
      <c r="AP588" s="48">
        <f t="shared" si="10550"/>
        <v>0</v>
      </c>
      <c r="AQ588" s="48">
        <f t="shared" si="10550"/>
        <v>0</v>
      </c>
      <c r="AR588" s="48">
        <f t="shared" si="10550"/>
        <v>0</v>
      </c>
      <c r="AS588" s="48">
        <f t="shared" si="10550"/>
        <v>0</v>
      </c>
      <c r="AT588" s="48">
        <f t="shared" si="10550"/>
        <v>0</v>
      </c>
      <c r="AU588" s="48">
        <f t="shared" si="10550"/>
        <v>0</v>
      </c>
      <c r="AV588" s="48">
        <f t="shared" si="10550"/>
        <v>0</v>
      </c>
      <c r="AW588" s="48">
        <f t="shared" si="10550"/>
        <v>0</v>
      </c>
      <c r="AX588" s="48">
        <f t="shared" si="10550"/>
        <v>0</v>
      </c>
      <c r="AY588" s="48">
        <f t="shared" si="10217"/>
        <v>0</v>
      </c>
      <c r="AZ588" s="48">
        <f t="shared" si="10217"/>
        <v>0</v>
      </c>
      <c r="BA588" s="48">
        <f t="shared" si="10217"/>
        <v>0</v>
      </c>
      <c r="BB588" s="48">
        <f t="shared" si="10217"/>
        <v>0</v>
      </c>
      <c r="BC588" s="48"/>
      <c r="BE588" t="s">
        <v>195</v>
      </c>
      <c r="BX588">
        <f>BF569*AF588</f>
        <v>0</v>
      </c>
      <c r="BY588">
        <f t="shared" ref="BY588" si="10576">BG569*AG588</f>
        <v>0</v>
      </c>
      <c r="BZ588">
        <f t="shared" ref="BZ588" si="10577">BH569*AH588</f>
        <v>0</v>
      </c>
      <c r="CA588">
        <f t="shared" ref="CA588" si="10578">BI569*AI588</f>
        <v>0</v>
      </c>
      <c r="CB588">
        <f t="shared" ref="CB588" si="10579">BJ569*AJ588</f>
        <v>0</v>
      </c>
      <c r="CC588">
        <f t="shared" ref="CC588" si="10580">BK569*AK588</f>
        <v>0</v>
      </c>
      <c r="CD588">
        <f t="shared" ref="CD588" si="10581">BL569*AL588</f>
        <v>0</v>
      </c>
      <c r="CE588">
        <f t="shared" ref="CE588" si="10582">BM569*AM588</f>
        <v>0</v>
      </c>
      <c r="CF588">
        <f t="shared" ref="CF588" si="10583">BN569*AN588</f>
        <v>0</v>
      </c>
      <c r="CG588">
        <f t="shared" ref="CG588" si="10584">BO569*AO588</f>
        <v>0</v>
      </c>
      <c r="CH588">
        <f t="shared" ref="CH588" si="10585">BP569*AP588</f>
        <v>0</v>
      </c>
      <c r="CI588">
        <f t="shared" ref="CI588" si="10586">BQ569*AQ588</f>
        <v>0</v>
      </c>
      <c r="CJ588">
        <f t="shared" ref="CJ588" si="10587">BR569*AR588</f>
        <v>0</v>
      </c>
      <c r="CK588">
        <f t="shared" ref="CK588" si="10588">BS569*AS588</f>
        <v>0</v>
      </c>
      <c r="CL588">
        <f t="shared" ref="CL588" si="10589">BT569*AT588</f>
        <v>0</v>
      </c>
      <c r="CM588">
        <f t="shared" ref="CM588" si="10590">BU569*AU588</f>
        <v>0</v>
      </c>
      <c r="CN588">
        <f t="shared" ref="CN588" si="10591">BV569*AV588</f>
        <v>0</v>
      </c>
      <c r="CO588">
        <f t="shared" ref="CO588" si="10592">BW569*AW588</f>
        <v>0</v>
      </c>
      <c r="CP588">
        <f t="shared" ref="CP588" si="10593">BX569*AX588</f>
        <v>0</v>
      </c>
      <c r="CQ588">
        <f t="shared" ref="CQ588" si="10594">BY569*AY588</f>
        <v>0</v>
      </c>
      <c r="CR588">
        <f t="shared" ref="CR588" si="10595">BZ569*AZ588</f>
        <v>0</v>
      </c>
      <c r="CS588">
        <f t="shared" ref="CS588" si="10596">CA569*BA588</f>
        <v>0</v>
      </c>
      <c r="CT588">
        <f t="shared" ref="CT588" si="10597">CB569*BB588</f>
        <v>0</v>
      </c>
    </row>
    <row r="589" spans="6:98" x14ac:dyDescent="0.3">
      <c r="F589" s="91">
        <f t="shared" ref="F589:H589" si="10598">F588</f>
        <v>70</v>
      </c>
      <c r="G589" s="91">
        <f t="shared" si="10598"/>
        <v>70</v>
      </c>
      <c r="H589" s="4">
        <f t="shared" si="10598"/>
        <v>1</v>
      </c>
      <c r="I589">
        <v>95</v>
      </c>
      <c r="J589" s="48">
        <f t="shared" si="10024"/>
        <v>0</v>
      </c>
      <c r="K589" s="48">
        <f t="shared" si="10288"/>
        <v>0</v>
      </c>
      <c r="L589" s="98">
        <f t="shared" si="10026"/>
        <v>0</v>
      </c>
      <c r="M589" s="48"/>
      <c r="N589" s="48"/>
      <c r="O589" s="48"/>
      <c r="P589" s="48"/>
      <c r="Q589" s="48"/>
      <c r="R589" s="48"/>
      <c r="S589" s="48"/>
      <c r="T589" s="48"/>
      <c r="U589" s="48"/>
      <c r="V589" s="48"/>
      <c r="W589" s="48"/>
      <c r="X589" s="48"/>
      <c r="Y589" s="48"/>
      <c r="Z589" s="48"/>
      <c r="AA589" s="48"/>
      <c r="AB589" s="48"/>
      <c r="AC589" s="48"/>
      <c r="AD589" s="48"/>
      <c r="AE589" s="48"/>
      <c r="AF589" s="48"/>
      <c r="AG589" s="48">
        <f>$J589+$K589+$L589</f>
        <v>0</v>
      </c>
      <c r="AH589" s="48">
        <f t="shared" si="10575"/>
        <v>0</v>
      </c>
      <c r="AI589" s="48">
        <f t="shared" si="10575"/>
        <v>0</v>
      </c>
      <c r="AJ589" s="48">
        <f t="shared" si="10575"/>
        <v>0</v>
      </c>
      <c r="AK589" s="48">
        <f t="shared" si="10575"/>
        <v>0</v>
      </c>
      <c r="AL589" s="48">
        <f t="shared" si="10575"/>
        <v>0</v>
      </c>
      <c r="AM589" s="48">
        <f t="shared" si="10575"/>
        <v>0</v>
      </c>
      <c r="AN589" s="48">
        <f t="shared" si="10575"/>
        <v>0</v>
      </c>
      <c r="AO589" s="48">
        <f t="shared" si="10575"/>
        <v>0</v>
      </c>
      <c r="AP589" s="48">
        <f t="shared" si="10550"/>
        <v>0</v>
      </c>
      <c r="AQ589" s="48">
        <f t="shared" si="10550"/>
        <v>0</v>
      </c>
      <c r="AR589" s="48">
        <f t="shared" si="10550"/>
        <v>0</v>
      </c>
      <c r="AS589" s="48">
        <f t="shared" si="10550"/>
        <v>0</v>
      </c>
      <c r="AT589" s="48">
        <f t="shared" si="10550"/>
        <v>0</v>
      </c>
      <c r="AU589" s="48">
        <f t="shared" si="10550"/>
        <v>0</v>
      </c>
      <c r="AV589" s="48">
        <f t="shared" si="10550"/>
        <v>0</v>
      </c>
      <c r="AW589" s="48">
        <f t="shared" si="10550"/>
        <v>0</v>
      </c>
      <c r="AX589" s="48">
        <f t="shared" si="10550"/>
        <v>0</v>
      </c>
      <c r="AY589" s="48">
        <f t="shared" si="10217"/>
        <v>0</v>
      </c>
      <c r="AZ589" s="48">
        <f t="shared" si="10217"/>
        <v>0</v>
      </c>
      <c r="BA589" s="48">
        <f t="shared" si="10217"/>
        <v>0</v>
      </c>
      <c r="BB589" s="48">
        <f t="shared" si="10217"/>
        <v>0</v>
      </c>
      <c r="BC589" s="48"/>
      <c r="BE589" t="s">
        <v>196</v>
      </c>
      <c r="BY589">
        <f>BF569*AG589</f>
        <v>0</v>
      </c>
      <c r="BZ589">
        <f t="shared" ref="BZ589" si="10599">BG569*AH589</f>
        <v>0</v>
      </c>
      <c r="CA589">
        <f t="shared" ref="CA589" si="10600">BH569*AI589</f>
        <v>0</v>
      </c>
      <c r="CB589">
        <f t="shared" ref="CB589" si="10601">BI569*AJ589</f>
        <v>0</v>
      </c>
      <c r="CC589">
        <f t="shared" ref="CC589" si="10602">BJ569*AK589</f>
        <v>0</v>
      </c>
      <c r="CD589">
        <f t="shared" ref="CD589" si="10603">BK569*AL589</f>
        <v>0</v>
      </c>
      <c r="CE589">
        <f t="shared" ref="CE589" si="10604">BL569*AM589</f>
        <v>0</v>
      </c>
      <c r="CF589">
        <f t="shared" ref="CF589" si="10605">BM569*AN589</f>
        <v>0</v>
      </c>
      <c r="CG589">
        <f t="shared" ref="CG589" si="10606">BN569*AO589</f>
        <v>0</v>
      </c>
      <c r="CH589">
        <f t="shared" ref="CH589" si="10607">BO569*AP589</f>
        <v>0</v>
      </c>
      <c r="CI589">
        <f t="shared" ref="CI589" si="10608">BP569*AQ589</f>
        <v>0</v>
      </c>
      <c r="CJ589">
        <f t="shared" ref="CJ589" si="10609">BQ569*AR589</f>
        <v>0</v>
      </c>
      <c r="CK589">
        <f t="shared" ref="CK589" si="10610">BR569*AS589</f>
        <v>0</v>
      </c>
      <c r="CL589">
        <f t="shared" ref="CL589" si="10611">BS569*AT589</f>
        <v>0</v>
      </c>
      <c r="CM589">
        <f t="shared" ref="CM589" si="10612">BT569*AU589</f>
        <v>0</v>
      </c>
      <c r="CN589">
        <f t="shared" ref="CN589" si="10613">BU569*AV589</f>
        <v>0</v>
      </c>
      <c r="CO589">
        <f t="shared" ref="CO589" si="10614">BV569*AW589</f>
        <v>0</v>
      </c>
      <c r="CP589">
        <f t="shared" ref="CP589" si="10615">BW569*AX589</f>
        <v>0</v>
      </c>
      <c r="CQ589">
        <f t="shared" ref="CQ589" si="10616">BX569*AY589</f>
        <v>0</v>
      </c>
      <c r="CR589">
        <f t="shared" ref="CR589" si="10617">BY569*AZ589</f>
        <v>0</v>
      </c>
      <c r="CS589">
        <f t="shared" ref="CS589" si="10618">BZ569*BA589</f>
        <v>0</v>
      </c>
      <c r="CT589">
        <f t="shared" ref="CT589" si="10619">CA569*BB589</f>
        <v>0</v>
      </c>
    </row>
    <row r="590" spans="6:98" x14ac:dyDescent="0.3">
      <c r="F590" s="91">
        <f t="shared" ref="F590:H590" si="10620">F589</f>
        <v>70</v>
      </c>
      <c r="G590" s="91">
        <f t="shared" si="10620"/>
        <v>70</v>
      </c>
      <c r="H590" s="4">
        <f t="shared" si="10620"/>
        <v>1</v>
      </c>
      <c r="I590">
        <v>100</v>
      </c>
      <c r="J590" s="48">
        <f t="shared" si="10024"/>
        <v>0</v>
      </c>
      <c r="K590" s="48">
        <f t="shared" si="10288"/>
        <v>0</v>
      </c>
      <c r="L590" s="98">
        <f t="shared" si="10026"/>
        <v>0</v>
      </c>
      <c r="M590" s="48"/>
      <c r="N590" s="48"/>
      <c r="O590" s="48"/>
      <c r="P590" s="48"/>
      <c r="Q590" s="48"/>
      <c r="R590" s="48"/>
      <c r="S590" s="48"/>
      <c r="T590" s="48"/>
      <c r="U590" s="48"/>
      <c r="V590" s="48"/>
      <c r="W590" s="48"/>
      <c r="X590" s="48"/>
      <c r="Y590" s="48"/>
      <c r="Z590" s="48"/>
      <c r="AA590" s="48"/>
      <c r="AB590" s="48"/>
      <c r="AC590" s="48"/>
      <c r="AD590" s="48"/>
      <c r="AE590" s="48"/>
      <c r="AF590" s="48"/>
      <c r="AG590" s="48"/>
      <c r="AH590" s="48">
        <f>$J590+$K590+$L590</f>
        <v>0</v>
      </c>
      <c r="AI590" s="48">
        <f t="shared" si="10575"/>
        <v>0</v>
      </c>
      <c r="AJ590" s="48">
        <f t="shared" si="10575"/>
        <v>0</v>
      </c>
      <c r="AK590" s="48">
        <f t="shared" si="10575"/>
        <v>0</v>
      </c>
      <c r="AL590" s="48">
        <f t="shared" si="10575"/>
        <v>0</v>
      </c>
      <c r="AM590" s="48">
        <f t="shared" si="10575"/>
        <v>0</v>
      </c>
      <c r="AN590" s="48">
        <f t="shared" si="10575"/>
        <v>0</v>
      </c>
      <c r="AO590" s="48">
        <f t="shared" si="10575"/>
        <v>0</v>
      </c>
      <c r="AP590" s="48">
        <f t="shared" si="10550"/>
        <v>0</v>
      </c>
      <c r="AQ590" s="48">
        <f t="shared" si="10550"/>
        <v>0</v>
      </c>
      <c r="AR590" s="48">
        <f t="shared" si="10550"/>
        <v>0</v>
      </c>
      <c r="AS590" s="48">
        <f t="shared" si="10550"/>
        <v>0</v>
      </c>
      <c r="AT590" s="48">
        <f t="shared" si="10550"/>
        <v>0</v>
      </c>
      <c r="AU590" s="48">
        <f t="shared" si="10550"/>
        <v>0</v>
      </c>
      <c r="AV590" s="48">
        <f t="shared" si="10550"/>
        <v>0</v>
      </c>
      <c r="AW590" s="48">
        <f t="shared" si="10550"/>
        <v>0</v>
      </c>
      <c r="AX590" s="48">
        <f t="shared" si="10550"/>
        <v>0</v>
      </c>
      <c r="AY590" s="48">
        <f t="shared" si="10217"/>
        <v>0</v>
      </c>
      <c r="AZ590" s="48">
        <f t="shared" si="10217"/>
        <v>0</v>
      </c>
      <c r="BA590" s="48">
        <f t="shared" si="10217"/>
        <v>0</v>
      </c>
      <c r="BB590" s="48">
        <f t="shared" si="10217"/>
        <v>0</v>
      </c>
      <c r="BC590" s="48"/>
      <c r="BE590" t="s">
        <v>197</v>
      </c>
      <c r="BZ590">
        <f>BF569*AH590</f>
        <v>0</v>
      </c>
      <c r="CA590">
        <f t="shared" ref="CA590" si="10621">BG569*AI590</f>
        <v>0</v>
      </c>
      <c r="CB590">
        <f t="shared" ref="CB590" si="10622">BH569*AJ590</f>
        <v>0</v>
      </c>
      <c r="CC590">
        <f t="shared" ref="CC590" si="10623">BI569*AK590</f>
        <v>0</v>
      </c>
      <c r="CD590">
        <f t="shared" ref="CD590" si="10624">BJ569*AL590</f>
        <v>0</v>
      </c>
      <c r="CE590">
        <f t="shared" ref="CE590" si="10625">BK569*AM590</f>
        <v>0</v>
      </c>
      <c r="CF590">
        <f t="shared" ref="CF590" si="10626">BL569*AN590</f>
        <v>0</v>
      </c>
      <c r="CG590">
        <f t="shared" ref="CG590" si="10627">BM569*AO590</f>
        <v>0</v>
      </c>
      <c r="CH590">
        <f t="shared" ref="CH590" si="10628">BN569*AP590</f>
        <v>0</v>
      </c>
      <c r="CI590">
        <f t="shared" ref="CI590" si="10629">BO569*AQ590</f>
        <v>0</v>
      </c>
      <c r="CJ590">
        <f t="shared" ref="CJ590" si="10630">BP569*AR590</f>
        <v>0</v>
      </c>
      <c r="CK590">
        <f t="shared" ref="CK590" si="10631">BQ569*AS590</f>
        <v>0</v>
      </c>
      <c r="CL590">
        <f t="shared" ref="CL590" si="10632">BR569*AT590</f>
        <v>0</v>
      </c>
      <c r="CM590">
        <f t="shared" ref="CM590" si="10633">BS569*AU590</f>
        <v>0</v>
      </c>
      <c r="CN590">
        <f t="shared" ref="CN590" si="10634">BT569*AV590</f>
        <v>0</v>
      </c>
      <c r="CO590">
        <f t="shared" ref="CO590" si="10635">BU569*AW590</f>
        <v>0</v>
      </c>
      <c r="CP590">
        <f t="shared" ref="CP590" si="10636">BV569*AX590</f>
        <v>0</v>
      </c>
      <c r="CQ590">
        <f t="shared" ref="CQ590" si="10637">BW569*AY590</f>
        <v>0</v>
      </c>
      <c r="CR590">
        <f t="shared" ref="CR590" si="10638">BX569*AZ590</f>
        <v>0</v>
      </c>
      <c r="CS590">
        <f t="shared" ref="CS590" si="10639">BY569*BA590</f>
        <v>0</v>
      </c>
      <c r="CT590">
        <f t="shared" ref="CT590" si="10640">BZ569*BB590</f>
        <v>0</v>
      </c>
    </row>
    <row r="591" spans="6:98" x14ac:dyDescent="0.3">
      <c r="F591" s="91">
        <f t="shared" ref="F591:H591" si="10641">F590</f>
        <v>70</v>
      </c>
      <c r="G591" s="91">
        <f t="shared" si="10641"/>
        <v>70</v>
      </c>
      <c r="H591" s="4">
        <f t="shared" si="10641"/>
        <v>1</v>
      </c>
      <c r="I591">
        <v>105</v>
      </c>
      <c r="J591" s="48">
        <f t="shared" si="10024"/>
        <v>0</v>
      </c>
      <c r="K591" s="48">
        <f t="shared" si="10288"/>
        <v>0</v>
      </c>
      <c r="L591" s="98">
        <f t="shared" si="10026"/>
        <v>0</v>
      </c>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f>$J591+$K591+$L591</f>
        <v>0</v>
      </c>
      <c r="AJ591" s="48">
        <f t="shared" si="10575"/>
        <v>0</v>
      </c>
      <c r="AK591" s="48">
        <f t="shared" si="10575"/>
        <v>0</v>
      </c>
      <c r="AL591" s="48">
        <f t="shared" si="10575"/>
        <v>0</v>
      </c>
      <c r="AM591" s="48">
        <f t="shared" si="10575"/>
        <v>0</v>
      </c>
      <c r="AN591" s="48">
        <f t="shared" si="10575"/>
        <v>0</v>
      </c>
      <c r="AO591" s="48">
        <f t="shared" si="10575"/>
        <v>0</v>
      </c>
      <c r="AP591" s="48">
        <f t="shared" si="10550"/>
        <v>0</v>
      </c>
      <c r="AQ591" s="48">
        <f t="shared" si="10550"/>
        <v>0</v>
      </c>
      <c r="AR591" s="48">
        <f t="shared" si="10550"/>
        <v>0</v>
      </c>
      <c r="AS591" s="48">
        <f t="shared" si="10550"/>
        <v>0</v>
      </c>
      <c r="AT591" s="48">
        <f t="shared" si="10550"/>
        <v>0</v>
      </c>
      <c r="AU591" s="48">
        <f t="shared" si="10550"/>
        <v>0</v>
      </c>
      <c r="AV591" s="48">
        <f t="shared" si="10550"/>
        <v>0</v>
      </c>
      <c r="AW591" s="48">
        <f t="shared" si="10550"/>
        <v>0</v>
      </c>
      <c r="AX591" s="48">
        <f t="shared" si="10550"/>
        <v>0</v>
      </c>
      <c r="AY591" s="48">
        <f t="shared" si="10217"/>
        <v>0</v>
      </c>
      <c r="AZ591" s="48">
        <f t="shared" si="10217"/>
        <v>0</v>
      </c>
      <c r="BA591" s="48">
        <f t="shared" si="10217"/>
        <v>0</v>
      </c>
      <c r="BB591" s="48">
        <f t="shared" si="10217"/>
        <v>0</v>
      </c>
      <c r="BC591" s="48"/>
      <c r="BE591" t="s">
        <v>198</v>
      </c>
      <c r="CA591">
        <f>BF569*AI591</f>
        <v>0</v>
      </c>
      <c r="CB591">
        <f t="shared" ref="CB591" si="10642">BG569*AJ591</f>
        <v>0</v>
      </c>
      <c r="CC591">
        <f t="shared" ref="CC591" si="10643">BH569*AK591</f>
        <v>0</v>
      </c>
      <c r="CD591">
        <f t="shared" ref="CD591" si="10644">BI569*AL591</f>
        <v>0</v>
      </c>
      <c r="CE591">
        <f t="shared" ref="CE591" si="10645">BJ569*AM591</f>
        <v>0</v>
      </c>
      <c r="CF591">
        <f t="shared" ref="CF591" si="10646">BK569*AN591</f>
        <v>0</v>
      </c>
      <c r="CG591">
        <f t="shared" ref="CG591" si="10647">BL569*AO591</f>
        <v>0</v>
      </c>
      <c r="CH591">
        <f t="shared" ref="CH591" si="10648">BM569*AP591</f>
        <v>0</v>
      </c>
      <c r="CI591">
        <f t="shared" ref="CI591" si="10649">BN569*AQ591</f>
        <v>0</v>
      </c>
      <c r="CJ591">
        <f t="shared" ref="CJ591" si="10650">BO569*AR591</f>
        <v>0</v>
      </c>
      <c r="CK591">
        <f t="shared" ref="CK591" si="10651">BP569*AS591</f>
        <v>0</v>
      </c>
      <c r="CL591">
        <f t="shared" ref="CL591" si="10652">BQ569*AT591</f>
        <v>0</v>
      </c>
      <c r="CM591">
        <f t="shared" ref="CM591" si="10653">BR569*AU591</f>
        <v>0</v>
      </c>
      <c r="CN591">
        <f t="shared" ref="CN591" si="10654">BS569*AV591</f>
        <v>0</v>
      </c>
      <c r="CO591">
        <f t="shared" ref="CO591" si="10655">BT569*AW591</f>
        <v>0</v>
      </c>
      <c r="CP591">
        <f t="shared" ref="CP591" si="10656">BU569*AX591</f>
        <v>0</v>
      </c>
      <c r="CQ591">
        <f t="shared" ref="CQ591" si="10657">BV569*AY591</f>
        <v>0</v>
      </c>
      <c r="CR591">
        <f t="shared" ref="CR591" si="10658">BW569*AZ591</f>
        <v>0</v>
      </c>
      <c r="CS591">
        <f t="shared" ref="CS591" si="10659">BX569*BA591</f>
        <v>0</v>
      </c>
      <c r="CT591">
        <f t="shared" ref="CT591" si="10660">BY569*BB591</f>
        <v>0</v>
      </c>
    </row>
    <row r="592" spans="6:98" x14ac:dyDescent="0.3">
      <c r="F592" s="91">
        <f t="shared" ref="F592:H592" si="10661">F591</f>
        <v>70</v>
      </c>
      <c r="G592" s="91">
        <f t="shared" si="10661"/>
        <v>70</v>
      </c>
      <c r="H592" s="4">
        <f t="shared" si="10661"/>
        <v>1</v>
      </c>
      <c r="I592">
        <v>110</v>
      </c>
      <c r="J592" s="48">
        <f t="shared" si="10024"/>
        <v>0</v>
      </c>
      <c r="K592" s="48">
        <f t="shared" si="10288"/>
        <v>0</v>
      </c>
      <c r="L592" s="98">
        <f t="shared" si="10026"/>
        <v>0</v>
      </c>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f>$J592+$K592+$L592</f>
        <v>0</v>
      </c>
      <c r="AK592" s="48">
        <f t="shared" si="10575"/>
        <v>0</v>
      </c>
      <c r="AL592" s="48">
        <f t="shared" si="10575"/>
        <v>0</v>
      </c>
      <c r="AM592" s="48">
        <f t="shared" si="10575"/>
        <v>0</v>
      </c>
      <c r="AN592" s="48">
        <f t="shared" si="10575"/>
        <v>0</v>
      </c>
      <c r="AO592" s="48">
        <f t="shared" si="10575"/>
        <v>0</v>
      </c>
      <c r="AP592" s="48">
        <f t="shared" si="10550"/>
        <v>0</v>
      </c>
      <c r="AQ592" s="48">
        <f t="shared" si="10550"/>
        <v>0</v>
      </c>
      <c r="AR592" s="48">
        <f t="shared" si="10550"/>
        <v>0</v>
      </c>
      <c r="AS592" s="48">
        <f t="shared" si="10550"/>
        <v>0</v>
      </c>
      <c r="AT592" s="48">
        <f t="shared" si="10550"/>
        <v>0</v>
      </c>
      <c r="AU592" s="48">
        <f t="shared" si="10550"/>
        <v>0</v>
      </c>
      <c r="AV592" s="48">
        <f t="shared" si="10550"/>
        <v>0</v>
      </c>
      <c r="AW592" s="48">
        <f t="shared" si="10550"/>
        <v>0</v>
      </c>
      <c r="AX592" s="48">
        <f t="shared" si="10550"/>
        <v>0</v>
      </c>
      <c r="AY592" s="48">
        <f t="shared" si="10550"/>
        <v>0</v>
      </c>
      <c r="AZ592" s="48">
        <f t="shared" si="10550"/>
        <v>0</v>
      </c>
      <c r="BA592" s="48">
        <f t="shared" si="10550"/>
        <v>0</v>
      </c>
      <c r="BB592" s="48">
        <f t="shared" si="10550"/>
        <v>0</v>
      </c>
      <c r="BC592" s="48"/>
      <c r="BE592" t="s">
        <v>199</v>
      </c>
      <c r="CB592">
        <f>BF569*AJ592</f>
        <v>0</v>
      </c>
      <c r="CC592">
        <f t="shared" ref="CC592" si="10662">BG569*AK592</f>
        <v>0</v>
      </c>
      <c r="CD592">
        <f t="shared" ref="CD592" si="10663">BH569*AL592</f>
        <v>0</v>
      </c>
      <c r="CE592">
        <f t="shared" ref="CE592" si="10664">BI569*AM592</f>
        <v>0</v>
      </c>
      <c r="CF592">
        <f t="shared" ref="CF592" si="10665">BJ569*AN592</f>
        <v>0</v>
      </c>
      <c r="CG592">
        <f t="shared" ref="CG592" si="10666">BK569*AO592</f>
        <v>0</v>
      </c>
      <c r="CH592">
        <f t="shared" ref="CH592" si="10667">BL569*AP592</f>
        <v>0</v>
      </c>
      <c r="CI592">
        <f t="shared" ref="CI592" si="10668">BM569*AQ592</f>
        <v>0</v>
      </c>
      <c r="CJ592">
        <f t="shared" ref="CJ592" si="10669">BN569*AR592</f>
        <v>0</v>
      </c>
      <c r="CK592">
        <f t="shared" ref="CK592" si="10670">BO569*AS592</f>
        <v>0</v>
      </c>
      <c r="CL592">
        <f t="shared" ref="CL592" si="10671">BP569*AT592</f>
        <v>0</v>
      </c>
      <c r="CM592">
        <f t="shared" ref="CM592" si="10672">BQ569*AU592</f>
        <v>0</v>
      </c>
      <c r="CN592">
        <f t="shared" ref="CN592" si="10673">BR569*AV592</f>
        <v>0</v>
      </c>
      <c r="CO592">
        <f t="shared" ref="CO592" si="10674">BS569*AW592</f>
        <v>0</v>
      </c>
      <c r="CP592">
        <f t="shared" ref="CP592" si="10675">BT569*AX592</f>
        <v>0</v>
      </c>
      <c r="CQ592">
        <f t="shared" ref="CQ592" si="10676">BU569*AY592</f>
        <v>0</v>
      </c>
      <c r="CR592">
        <f t="shared" ref="CR592" si="10677">BV569*AZ592</f>
        <v>0</v>
      </c>
      <c r="CS592">
        <f t="shared" ref="CS592" si="10678">BW569*BA592</f>
        <v>0</v>
      </c>
      <c r="CT592">
        <f t="shared" ref="CT592" si="10679">BX569*BB592</f>
        <v>0</v>
      </c>
    </row>
    <row r="593" spans="6:98" x14ac:dyDescent="0.3">
      <c r="F593" s="91">
        <f t="shared" ref="F593:H593" si="10680">F592</f>
        <v>70</v>
      </c>
      <c r="G593" s="91">
        <f t="shared" si="10680"/>
        <v>70</v>
      </c>
      <c r="H593" s="4">
        <f t="shared" si="10680"/>
        <v>1</v>
      </c>
      <c r="I593">
        <v>115</v>
      </c>
      <c r="J593" s="48">
        <f t="shared" si="10024"/>
        <v>0</v>
      </c>
      <c r="K593" s="48">
        <f t="shared" si="10288"/>
        <v>0</v>
      </c>
      <c r="L593" s="98">
        <f t="shared" si="10026"/>
        <v>0</v>
      </c>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f>$J593+$K593+$L593</f>
        <v>0</v>
      </c>
      <c r="AL593" s="48">
        <f t="shared" si="10575"/>
        <v>0</v>
      </c>
      <c r="AM593" s="48">
        <f t="shared" si="10575"/>
        <v>0</v>
      </c>
      <c r="AN593" s="48">
        <f t="shared" si="10575"/>
        <v>0</v>
      </c>
      <c r="AO593" s="48">
        <f t="shared" si="10575"/>
        <v>0</v>
      </c>
      <c r="AP593" s="48">
        <f t="shared" si="10550"/>
        <v>0</v>
      </c>
      <c r="AQ593" s="48">
        <f t="shared" si="10550"/>
        <v>0</v>
      </c>
      <c r="AR593" s="48">
        <f t="shared" si="10550"/>
        <v>0</v>
      </c>
      <c r="AS593" s="48">
        <f t="shared" si="10550"/>
        <v>0</v>
      </c>
      <c r="AT593" s="48">
        <f t="shared" si="10550"/>
        <v>0</v>
      </c>
      <c r="AU593" s="48">
        <f t="shared" si="10550"/>
        <v>0</v>
      </c>
      <c r="AV593" s="48">
        <f t="shared" si="10550"/>
        <v>0</v>
      </c>
      <c r="AW593" s="48">
        <f t="shared" si="10550"/>
        <v>0</v>
      </c>
      <c r="AX593" s="48">
        <f t="shared" si="10550"/>
        <v>0</v>
      </c>
      <c r="AY593" s="48">
        <f t="shared" si="10550"/>
        <v>0</v>
      </c>
      <c r="AZ593" s="48">
        <f t="shared" si="10550"/>
        <v>0</v>
      </c>
      <c r="BA593" s="48">
        <f t="shared" si="10550"/>
        <v>0</v>
      </c>
      <c r="BB593" s="48">
        <f t="shared" si="10550"/>
        <v>0</v>
      </c>
      <c r="BC593" s="48"/>
      <c r="BE593" t="s">
        <v>200</v>
      </c>
      <c r="CC593">
        <f>BF569*AK593</f>
        <v>0</v>
      </c>
      <c r="CD593">
        <f t="shared" ref="CD593" si="10681">BG569*AL593</f>
        <v>0</v>
      </c>
      <c r="CE593">
        <f t="shared" ref="CE593" si="10682">BH569*AM593</f>
        <v>0</v>
      </c>
      <c r="CF593">
        <f t="shared" ref="CF593" si="10683">BI569*AN593</f>
        <v>0</v>
      </c>
      <c r="CG593">
        <f t="shared" ref="CG593" si="10684">BJ569*AO593</f>
        <v>0</v>
      </c>
      <c r="CH593">
        <f t="shared" ref="CH593" si="10685">BK569*AP593</f>
        <v>0</v>
      </c>
      <c r="CI593">
        <f t="shared" ref="CI593" si="10686">BL569*AQ593</f>
        <v>0</v>
      </c>
      <c r="CJ593">
        <f t="shared" ref="CJ593" si="10687">BM569*AR593</f>
        <v>0</v>
      </c>
      <c r="CK593">
        <f t="shared" ref="CK593" si="10688">BN569*AS593</f>
        <v>0</v>
      </c>
      <c r="CL593">
        <f t="shared" ref="CL593" si="10689">BO569*AT593</f>
        <v>0</v>
      </c>
      <c r="CM593">
        <f t="shared" ref="CM593" si="10690">BP569*AU593</f>
        <v>0</v>
      </c>
      <c r="CN593">
        <f t="shared" ref="CN593" si="10691">BQ569*AV593</f>
        <v>0</v>
      </c>
      <c r="CO593">
        <f t="shared" ref="CO593" si="10692">BR569*AW593</f>
        <v>0</v>
      </c>
      <c r="CP593">
        <f t="shared" ref="CP593" si="10693">BS569*AX593</f>
        <v>0</v>
      </c>
      <c r="CQ593">
        <f t="shared" ref="CQ593" si="10694">BT569*AY593</f>
        <v>0</v>
      </c>
      <c r="CR593">
        <f t="shared" ref="CR593" si="10695">BU569*AZ593</f>
        <v>0</v>
      </c>
      <c r="CS593">
        <f t="shared" ref="CS593" si="10696">BV569*BA593</f>
        <v>0</v>
      </c>
      <c r="CT593">
        <f t="shared" ref="CT593" si="10697">BW569*BB593</f>
        <v>0</v>
      </c>
    </row>
    <row r="594" spans="6:98" x14ac:dyDescent="0.3">
      <c r="F594" s="91">
        <f t="shared" ref="F594:H594" si="10698">F593</f>
        <v>70</v>
      </c>
      <c r="G594" s="91">
        <f t="shared" si="10698"/>
        <v>70</v>
      </c>
      <c r="H594" s="4">
        <f t="shared" si="10698"/>
        <v>1</v>
      </c>
      <c r="I594">
        <v>120</v>
      </c>
      <c r="J594" s="48">
        <f t="shared" si="10024"/>
        <v>0</v>
      </c>
      <c r="K594" s="48">
        <f>IF(IF(AND(I594&gt;=(F594*2),I594&lt;=G594+F594+(G594-F594+5)+1),((H594)^2)*(I595-F594*2)/5,0)&lt;=H594,IF(AND(I594&gt;=(F594*2),I594&lt;=G594+F594+(G594-F594+5)+1),((H594)^2)*(I595-F594*2)/5,0),(K593-H594^2))</f>
        <v>0</v>
      </c>
      <c r="L594" s="98">
        <f t="shared" si="10026"/>
        <v>0</v>
      </c>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f>$J594+$K594+$L594</f>
        <v>0</v>
      </c>
      <c r="AM594" s="48">
        <f t="shared" si="10575"/>
        <v>0</v>
      </c>
      <c r="AN594" s="48">
        <f t="shared" si="10575"/>
        <v>0</v>
      </c>
      <c r="AO594" s="48">
        <f t="shared" si="10575"/>
        <v>0</v>
      </c>
      <c r="AP594" s="48">
        <f t="shared" si="10550"/>
        <v>0</v>
      </c>
      <c r="AQ594" s="48">
        <f t="shared" si="10550"/>
        <v>0</v>
      </c>
      <c r="AR594" s="48">
        <f t="shared" si="10550"/>
        <v>0</v>
      </c>
      <c r="AS594" s="48">
        <f t="shared" si="10550"/>
        <v>0</v>
      </c>
      <c r="AT594" s="48">
        <f t="shared" si="10550"/>
        <v>0</v>
      </c>
      <c r="AU594" s="48">
        <f t="shared" si="10550"/>
        <v>0</v>
      </c>
      <c r="AV594" s="48">
        <f t="shared" si="10550"/>
        <v>0</v>
      </c>
      <c r="AW594" s="48">
        <f t="shared" si="10550"/>
        <v>0</v>
      </c>
      <c r="AX594" s="48">
        <f t="shared" si="10550"/>
        <v>0</v>
      </c>
      <c r="AY594" s="48">
        <f t="shared" si="10550"/>
        <v>0</v>
      </c>
      <c r="AZ594" s="48">
        <f t="shared" si="10550"/>
        <v>0</v>
      </c>
      <c r="BA594" s="48">
        <f t="shared" si="10550"/>
        <v>0</v>
      </c>
      <c r="BB594" s="48">
        <f t="shared" si="10550"/>
        <v>0</v>
      </c>
      <c r="BC594" s="48"/>
      <c r="BE594" t="s">
        <v>201</v>
      </c>
      <c r="CD594">
        <f>BF569*AL594</f>
        <v>0</v>
      </c>
      <c r="CE594">
        <f t="shared" ref="CE594" si="10699">BG569*AM594</f>
        <v>0</v>
      </c>
      <c r="CF594">
        <f t="shared" ref="CF594" si="10700">BH569*AN594</f>
        <v>0</v>
      </c>
      <c r="CG594">
        <f t="shared" ref="CG594" si="10701">BI569*AO594</f>
        <v>0</v>
      </c>
      <c r="CH594">
        <f t="shared" ref="CH594" si="10702">BJ569*AP594</f>
        <v>0</v>
      </c>
      <c r="CI594">
        <f t="shared" ref="CI594" si="10703">BK569*AQ594</f>
        <v>0</v>
      </c>
      <c r="CJ594">
        <f t="shared" ref="CJ594" si="10704">BL569*AR594</f>
        <v>0</v>
      </c>
      <c r="CK594">
        <f t="shared" ref="CK594" si="10705">BM569*AS594</f>
        <v>0</v>
      </c>
      <c r="CL594">
        <f t="shared" ref="CL594" si="10706">BN569*AT594</f>
        <v>0</v>
      </c>
      <c r="CM594">
        <f t="shared" ref="CM594" si="10707">BO569*AU594</f>
        <v>0</v>
      </c>
      <c r="CN594">
        <f t="shared" ref="CN594" si="10708">BP569*AV594</f>
        <v>0</v>
      </c>
      <c r="CO594">
        <f t="shared" ref="CO594" si="10709">BQ569*AW594</f>
        <v>0</v>
      </c>
      <c r="CP594">
        <f t="shared" ref="CP594" si="10710">BR569*AX594</f>
        <v>0</v>
      </c>
      <c r="CQ594">
        <f t="shared" ref="CQ594" si="10711">BS569*AY594</f>
        <v>0</v>
      </c>
      <c r="CR594">
        <f t="shared" ref="CR594" si="10712">BT569*AZ594</f>
        <v>0</v>
      </c>
      <c r="CS594">
        <f t="shared" ref="CS594" si="10713">BU569*BA594</f>
        <v>0</v>
      </c>
      <c r="CT594">
        <f t="shared" ref="CT594" si="10714">BV569*BB594</f>
        <v>0</v>
      </c>
    </row>
    <row r="595" spans="6:98" x14ac:dyDescent="0.3">
      <c r="F595" s="91">
        <f t="shared" ref="F595:H595" si="10715">F594</f>
        <v>70</v>
      </c>
      <c r="G595" s="91">
        <f t="shared" si="10715"/>
        <v>70</v>
      </c>
      <c r="H595" s="4">
        <f t="shared" si="10715"/>
        <v>1</v>
      </c>
      <c r="I595">
        <v>125</v>
      </c>
      <c r="J595" s="48">
        <f t="shared" si="10024"/>
        <v>0</v>
      </c>
      <c r="K595" s="48">
        <f t="shared" ref="K595:K600" si="10716">IF(IF(AND(I595&gt;=(F595*2),I595&lt;=G595+F595+(G595-F595+5)+1),((H595)^2)*(I596-F595*2)/5,0)&lt;=H595,IF(AND(I595&gt;=(F595*2),I595&lt;=G595+F595+(G595-F595+5)+1),((H595)^2)*(I596-F595*2)/5,0),(K594-H595^2))</f>
        <v>0</v>
      </c>
      <c r="L595" s="98">
        <f t="shared" si="10026"/>
        <v>0</v>
      </c>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f>$J595+$K595+$L595</f>
        <v>0</v>
      </c>
      <c r="AN595" s="48">
        <f t="shared" si="10575"/>
        <v>0</v>
      </c>
      <c r="AO595" s="48">
        <f t="shared" si="10575"/>
        <v>0</v>
      </c>
      <c r="AP595" s="48">
        <f t="shared" si="10550"/>
        <v>0</v>
      </c>
      <c r="AQ595" s="48">
        <f t="shared" si="10550"/>
        <v>0</v>
      </c>
      <c r="AR595" s="48">
        <f t="shared" si="10550"/>
        <v>0</v>
      </c>
      <c r="AS595" s="48">
        <f t="shared" si="10550"/>
        <v>0</v>
      </c>
      <c r="AT595" s="48">
        <f t="shared" si="10550"/>
        <v>0</v>
      </c>
      <c r="AU595" s="48">
        <f t="shared" si="10550"/>
        <v>0</v>
      </c>
      <c r="AV595" s="48">
        <f t="shared" si="10550"/>
        <v>0</v>
      </c>
      <c r="AW595" s="48">
        <f t="shared" si="10550"/>
        <v>0</v>
      </c>
      <c r="AX595" s="48">
        <f t="shared" si="10550"/>
        <v>0</v>
      </c>
      <c r="AY595" s="48">
        <f t="shared" si="10550"/>
        <v>0</v>
      </c>
      <c r="AZ595" s="48">
        <f t="shared" si="10550"/>
        <v>0</v>
      </c>
      <c r="BA595" s="48">
        <f t="shared" si="10550"/>
        <v>0</v>
      </c>
      <c r="BB595" s="48">
        <f t="shared" si="10550"/>
        <v>0</v>
      </c>
      <c r="BC595" s="48"/>
      <c r="BE595" t="s">
        <v>202</v>
      </c>
      <c r="CE595">
        <f>BF569*AM595</f>
        <v>0</v>
      </c>
      <c r="CF595">
        <f t="shared" ref="CF595" si="10717">BG569*AN595</f>
        <v>0</v>
      </c>
      <c r="CG595">
        <f t="shared" ref="CG595" si="10718">BH569*AO595</f>
        <v>0</v>
      </c>
      <c r="CH595">
        <f t="shared" ref="CH595" si="10719">BI569*AP595</f>
        <v>0</v>
      </c>
      <c r="CI595">
        <f t="shared" ref="CI595" si="10720">BJ569*AQ595</f>
        <v>0</v>
      </c>
      <c r="CJ595">
        <f t="shared" ref="CJ595" si="10721">BK569*AR595</f>
        <v>0</v>
      </c>
      <c r="CK595">
        <f t="shared" ref="CK595" si="10722">BL569*AS595</f>
        <v>0</v>
      </c>
      <c r="CL595">
        <f t="shared" ref="CL595" si="10723">BM569*AT595</f>
        <v>0</v>
      </c>
      <c r="CM595">
        <f t="shared" ref="CM595" si="10724">BN569*AU595</f>
        <v>0</v>
      </c>
      <c r="CN595">
        <f t="shared" ref="CN595" si="10725">BO569*AV595</f>
        <v>0</v>
      </c>
      <c r="CO595">
        <f t="shared" ref="CO595" si="10726">BP569*AW595</f>
        <v>0</v>
      </c>
      <c r="CP595">
        <f t="shared" ref="CP595" si="10727">BQ569*AX595</f>
        <v>0</v>
      </c>
      <c r="CQ595">
        <f t="shared" ref="CQ595" si="10728">BR569*AY595</f>
        <v>0</v>
      </c>
      <c r="CR595">
        <f t="shared" ref="CR595" si="10729">BS569*AZ595</f>
        <v>0</v>
      </c>
      <c r="CS595">
        <f t="shared" ref="CS595" si="10730">BT569*BA595</f>
        <v>0</v>
      </c>
      <c r="CT595">
        <f t="shared" ref="CT595" si="10731">BU569*BB595</f>
        <v>0</v>
      </c>
    </row>
    <row r="596" spans="6:98" x14ac:dyDescent="0.3">
      <c r="F596" s="91">
        <f t="shared" ref="F596:H596" si="10732">F595</f>
        <v>70</v>
      </c>
      <c r="G596" s="91">
        <f t="shared" si="10732"/>
        <v>70</v>
      </c>
      <c r="H596" s="4">
        <f t="shared" si="10732"/>
        <v>1</v>
      </c>
      <c r="I596">
        <v>130</v>
      </c>
      <c r="J596" s="48">
        <f t="shared" si="10024"/>
        <v>0</v>
      </c>
      <c r="K596" s="48">
        <f t="shared" si="10716"/>
        <v>0</v>
      </c>
      <c r="L596" s="98">
        <f t="shared" si="10026"/>
        <v>0</v>
      </c>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f>$J596+$K596+$L596</f>
        <v>0</v>
      </c>
      <c r="AO596" s="48">
        <f t="shared" si="10575"/>
        <v>0</v>
      </c>
      <c r="AP596" s="48">
        <f t="shared" si="10550"/>
        <v>0</v>
      </c>
      <c r="AQ596" s="48">
        <f t="shared" si="10550"/>
        <v>0</v>
      </c>
      <c r="AR596" s="48">
        <f t="shared" si="10550"/>
        <v>0</v>
      </c>
      <c r="AS596" s="48">
        <f t="shared" si="10550"/>
        <v>0</v>
      </c>
      <c r="AT596" s="48">
        <f t="shared" si="10550"/>
        <v>0</v>
      </c>
      <c r="AU596" s="48">
        <f t="shared" si="10550"/>
        <v>0</v>
      </c>
      <c r="AV596" s="48">
        <f t="shared" si="10550"/>
        <v>0</v>
      </c>
      <c r="AW596" s="48">
        <f t="shared" si="10550"/>
        <v>0</v>
      </c>
      <c r="AX596" s="48">
        <f t="shared" si="10550"/>
        <v>0</v>
      </c>
      <c r="AY596" s="48">
        <f t="shared" si="10550"/>
        <v>0</v>
      </c>
      <c r="AZ596" s="48">
        <f t="shared" si="10550"/>
        <v>0</v>
      </c>
      <c r="BA596" s="48">
        <f t="shared" si="10550"/>
        <v>0</v>
      </c>
      <c r="BB596" s="48">
        <f t="shared" si="10550"/>
        <v>0</v>
      </c>
      <c r="BC596" s="48"/>
      <c r="BE596" t="s">
        <v>203</v>
      </c>
      <c r="CF596">
        <f>BF569*AN596</f>
        <v>0</v>
      </c>
      <c r="CG596">
        <f t="shared" ref="CG596" si="10733">BG569*AO596</f>
        <v>0</v>
      </c>
      <c r="CH596">
        <f t="shared" ref="CH596" si="10734">BH569*AP596</f>
        <v>0</v>
      </c>
      <c r="CI596">
        <f t="shared" ref="CI596" si="10735">BI569*AQ596</f>
        <v>0</v>
      </c>
      <c r="CJ596">
        <f t="shared" ref="CJ596" si="10736">BJ569*AR596</f>
        <v>0</v>
      </c>
      <c r="CK596">
        <f t="shared" ref="CK596" si="10737">BK569*AS596</f>
        <v>0</v>
      </c>
      <c r="CL596">
        <f t="shared" ref="CL596" si="10738">BL569*AT596</f>
        <v>0</v>
      </c>
      <c r="CM596">
        <f t="shared" ref="CM596" si="10739">BM569*AU596</f>
        <v>0</v>
      </c>
      <c r="CN596">
        <f t="shared" ref="CN596" si="10740">BN569*AV596</f>
        <v>0</v>
      </c>
      <c r="CO596">
        <f t="shared" ref="CO596" si="10741">BO569*AW596</f>
        <v>0</v>
      </c>
      <c r="CP596">
        <f t="shared" ref="CP596" si="10742">BP569*AX596</f>
        <v>0</v>
      </c>
      <c r="CQ596">
        <f t="shared" ref="CQ596" si="10743">BQ569*AY596</f>
        <v>0</v>
      </c>
      <c r="CR596">
        <f t="shared" ref="CR596" si="10744">BR569*AZ596</f>
        <v>0</v>
      </c>
      <c r="CS596">
        <f t="shared" ref="CS596" si="10745">BS569*BA596</f>
        <v>0</v>
      </c>
      <c r="CT596">
        <f t="shared" ref="CT596" si="10746">BT569*BB596</f>
        <v>0</v>
      </c>
    </row>
    <row r="597" spans="6:98" x14ac:dyDescent="0.3">
      <c r="F597" s="91">
        <f t="shared" ref="F597:H597" si="10747">F596</f>
        <v>70</v>
      </c>
      <c r="G597" s="91">
        <f t="shared" si="10747"/>
        <v>70</v>
      </c>
      <c r="H597" s="4">
        <f t="shared" si="10747"/>
        <v>1</v>
      </c>
      <c r="I597">
        <v>135</v>
      </c>
      <c r="J597" s="48">
        <f t="shared" si="10024"/>
        <v>0</v>
      </c>
      <c r="K597" s="48">
        <f t="shared" si="10716"/>
        <v>0</v>
      </c>
      <c r="L597" s="98">
        <f t="shared" si="10026"/>
        <v>0</v>
      </c>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f>$J597+$K597+$L597</f>
        <v>0</v>
      </c>
      <c r="AP597" s="48">
        <f t="shared" si="10550"/>
        <v>0</v>
      </c>
      <c r="AQ597" s="48">
        <f t="shared" si="10550"/>
        <v>0</v>
      </c>
      <c r="AR597" s="48">
        <f t="shared" si="10550"/>
        <v>0</v>
      </c>
      <c r="AS597" s="48">
        <f t="shared" si="10550"/>
        <v>0</v>
      </c>
      <c r="AT597" s="48">
        <f t="shared" si="10550"/>
        <v>0</v>
      </c>
      <c r="AU597" s="48">
        <f t="shared" si="10550"/>
        <v>0</v>
      </c>
      <c r="AV597" s="48">
        <f t="shared" si="10550"/>
        <v>0</v>
      </c>
      <c r="AW597" s="48">
        <f t="shared" si="10550"/>
        <v>0</v>
      </c>
      <c r="AX597" s="48">
        <f t="shared" si="10550"/>
        <v>0</v>
      </c>
      <c r="AY597" s="48">
        <f t="shared" si="10550"/>
        <v>0</v>
      </c>
      <c r="AZ597" s="48">
        <f t="shared" si="10550"/>
        <v>0</v>
      </c>
      <c r="BA597" s="48">
        <f t="shared" si="10550"/>
        <v>0</v>
      </c>
      <c r="BB597" s="48">
        <f t="shared" si="10550"/>
        <v>0</v>
      </c>
      <c r="BC597" s="48"/>
      <c r="BE597" t="s">
        <v>204</v>
      </c>
      <c r="CG597">
        <f>BF569*AO597</f>
        <v>0</v>
      </c>
      <c r="CH597">
        <f t="shared" ref="CH597" si="10748">BG569*AP597</f>
        <v>0</v>
      </c>
      <c r="CI597">
        <f t="shared" ref="CI597" si="10749">BH569*AQ597</f>
        <v>0</v>
      </c>
      <c r="CJ597">
        <f t="shared" ref="CJ597" si="10750">BI569*AR597</f>
        <v>0</v>
      </c>
      <c r="CK597">
        <f t="shared" ref="CK597" si="10751">BJ569*AS597</f>
        <v>0</v>
      </c>
      <c r="CL597">
        <f t="shared" ref="CL597" si="10752">BK569*AT597</f>
        <v>0</v>
      </c>
      <c r="CM597">
        <f t="shared" ref="CM597" si="10753">BL569*AU597</f>
        <v>0</v>
      </c>
      <c r="CN597">
        <f t="shared" ref="CN597" si="10754">BM569*AV597</f>
        <v>0</v>
      </c>
      <c r="CO597">
        <f t="shared" ref="CO597" si="10755">BN569*AW597</f>
        <v>0</v>
      </c>
      <c r="CP597">
        <f t="shared" ref="CP597" si="10756">BO569*AX597</f>
        <v>0</v>
      </c>
      <c r="CQ597">
        <f t="shared" ref="CQ597" si="10757">BP569*AY597</f>
        <v>0</v>
      </c>
      <c r="CR597">
        <f t="shared" ref="CR597" si="10758">BQ569*AZ597</f>
        <v>0</v>
      </c>
      <c r="CS597">
        <f t="shared" ref="CS597" si="10759">BR569*BA597</f>
        <v>0</v>
      </c>
      <c r="CT597">
        <f t="shared" ref="CT597" si="10760">BS569*BB597</f>
        <v>0</v>
      </c>
    </row>
    <row r="598" spans="6:98" x14ac:dyDescent="0.3">
      <c r="F598" s="91">
        <f t="shared" ref="F598:H598" si="10761">F597</f>
        <v>70</v>
      </c>
      <c r="G598" s="91">
        <f t="shared" si="10761"/>
        <v>70</v>
      </c>
      <c r="H598" s="4">
        <f t="shared" si="10761"/>
        <v>1</v>
      </c>
      <c r="I598">
        <v>140</v>
      </c>
      <c r="J598" s="48">
        <f t="shared" si="10024"/>
        <v>0</v>
      </c>
      <c r="K598" s="48">
        <f t="shared" si="10716"/>
        <v>1</v>
      </c>
      <c r="L598" s="98">
        <f t="shared" si="10026"/>
        <v>0</v>
      </c>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f>$J598+$K598+$L598</f>
        <v>1</v>
      </c>
      <c r="AQ598" s="48">
        <f t="shared" si="10550"/>
        <v>1</v>
      </c>
      <c r="AR598" s="48">
        <f t="shared" si="10550"/>
        <v>1</v>
      </c>
      <c r="AS598" s="48">
        <f t="shared" si="10550"/>
        <v>1</v>
      </c>
      <c r="AT598" s="48">
        <f t="shared" si="10550"/>
        <v>1</v>
      </c>
      <c r="AU598" s="48">
        <f t="shared" si="10550"/>
        <v>1</v>
      </c>
      <c r="AV598" s="48">
        <f t="shared" si="10550"/>
        <v>1</v>
      </c>
      <c r="AW598" s="48">
        <f t="shared" si="10550"/>
        <v>1</v>
      </c>
      <c r="AX598" s="48">
        <f t="shared" si="10550"/>
        <v>1</v>
      </c>
      <c r="AY598" s="48">
        <f t="shared" si="10550"/>
        <v>1</v>
      </c>
      <c r="AZ598" s="48">
        <f t="shared" si="10550"/>
        <v>1</v>
      </c>
      <c r="BA598" s="48">
        <f t="shared" si="10550"/>
        <v>1</v>
      </c>
      <c r="BB598" s="48">
        <f t="shared" si="10550"/>
        <v>1</v>
      </c>
      <c r="BC598" s="48"/>
      <c r="BE598" t="s">
        <v>205</v>
      </c>
      <c r="CH598">
        <f>BF569*AP598</f>
        <v>0</v>
      </c>
      <c r="CI598">
        <f t="shared" ref="CI598" si="10762">BG569*AQ598</f>
        <v>2.893518303691323</v>
      </c>
      <c r="CJ598">
        <f t="shared" ref="CJ598" si="10763">BH569*AR598</f>
        <v>19.29012202460882</v>
      </c>
      <c r="CK598">
        <f t="shared" ref="CK598" si="10764">BI569*AS598</f>
        <v>48.225305061522043</v>
      </c>
      <c r="CL598">
        <f t="shared" ref="CL598" si="10765">BJ569*AT598</f>
        <v>96.450610123044086</v>
      </c>
      <c r="CM598">
        <f t="shared" ref="CM598" si="10766">BK569*AU598</f>
        <v>107.42769107537755</v>
      </c>
      <c r="CN598">
        <f t="shared" ref="CN598" si="10767">BL569*AV598</f>
        <v>113.84170163562868</v>
      </c>
      <c r="CO598">
        <f t="shared" ref="CO598" si="10768">BM569*AW598</f>
        <v>120.19928904480055</v>
      </c>
      <c r="CP598">
        <f t="shared" ref="CP598" si="10769">BN569*AX598</f>
        <v>123.50253685982715</v>
      </c>
      <c r="CQ598">
        <f t="shared" ref="CQ598" si="10770">BO569*AY598</f>
        <v>129.27765205721062</v>
      </c>
      <c r="CR598">
        <f t="shared" ref="CR598" si="10771">BP569*AZ598</f>
        <v>133.30992248520039</v>
      </c>
      <c r="CS598">
        <f t="shared" ref="CS598" si="10772">BQ569*BA598</f>
        <v>135.83157441349147</v>
      </c>
      <c r="CT598">
        <f t="shared" ref="CT598" si="10773">BR569*BB598</f>
        <v>136.69398845983619</v>
      </c>
    </row>
    <row r="599" spans="6:98" x14ac:dyDescent="0.3">
      <c r="F599" s="91">
        <f t="shared" ref="F599:H599" si="10774">F598</f>
        <v>70</v>
      </c>
      <c r="G599" s="91">
        <f t="shared" si="10774"/>
        <v>70</v>
      </c>
      <c r="H599" s="4">
        <f t="shared" si="10774"/>
        <v>1</v>
      </c>
      <c r="I599">
        <v>145</v>
      </c>
      <c r="J599" s="48">
        <f t="shared" si="10024"/>
        <v>0</v>
      </c>
      <c r="K599" s="48">
        <f t="shared" si="10716"/>
        <v>0</v>
      </c>
      <c r="L599" s="98">
        <f t="shared" si="10026"/>
        <v>0</v>
      </c>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f>$J599+$K599+$L599</f>
        <v>0</v>
      </c>
      <c r="AR599" s="48">
        <f t="shared" si="10550"/>
        <v>0</v>
      </c>
      <c r="AS599" s="48">
        <f t="shared" si="10550"/>
        <v>0</v>
      </c>
      <c r="AT599" s="48">
        <f t="shared" si="10550"/>
        <v>0</v>
      </c>
      <c r="AU599" s="48">
        <f t="shared" si="10550"/>
        <v>0</v>
      </c>
      <c r="AV599" s="48">
        <f t="shared" si="10550"/>
        <v>0</v>
      </c>
      <c r="AW599" s="48">
        <f t="shared" si="10550"/>
        <v>0</v>
      </c>
      <c r="AX599" s="48">
        <f t="shared" si="10550"/>
        <v>0</v>
      </c>
      <c r="AY599" s="48">
        <f t="shared" si="10550"/>
        <v>0</v>
      </c>
      <c r="AZ599" s="48">
        <f t="shared" si="10550"/>
        <v>0</v>
      </c>
      <c r="BA599" s="48">
        <f t="shared" si="10550"/>
        <v>0</v>
      </c>
      <c r="BB599" s="48">
        <f t="shared" si="10550"/>
        <v>0</v>
      </c>
      <c r="BC599" s="48"/>
      <c r="BE599" t="s">
        <v>206</v>
      </c>
      <c r="CI599">
        <f>BF569*AQ599</f>
        <v>0</v>
      </c>
      <c r="CJ599">
        <f t="shared" ref="CJ599" si="10775">BG569*AR599</f>
        <v>0</v>
      </c>
      <c r="CK599">
        <f t="shared" ref="CK599" si="10776">BH569*AS599</f>
        <v>0</v>
      </c>
      <c r="CL599">
        <f t="shared" ref="CL599" si="10777">BI569*AT599</f>
        <v>0</v>
      </c>
      <c r="CM599">
        <f t="shared" ref="CM599" si="10778">BJ569*AU599</f>
        <v>0</v>
      </c>
      <c r="CN599">
        <f t="shared" ref="CN599" si="10779">BK569*AV599</f>
        <v>0</v>
      </c>
      <c r="CO599">
        <f t="shared" ref="CO599" si="10780">BL569*AW599</f>
        <v>0</v>
      </c>
      <c r="CP599">
        <f t="shared" ref="CP599" si="10781">BM569*AX599</f>
        <v>0</v>
      </c>
      <c r="CQ599">
        <f t="shared" ref="CQ599" si="10782">BN569*AY599</f>
        <v>0</v>
      </c>
      <c r="CR599">
        <f t="shared" ref="CR599" si="10783">BO569*AZ599</f>
        <v>0</v>
      </c>
      <c r="CS599">
        <f t="shared" ref="CS599" si="10784">BP569*BA599</f>
        <v>0</v>
      </c>
      <c r="CT599">
        <f t="shared" ref="CT599" si="10785">BQ569*BB599</f>
        <v>0</v>
      </c>
    </row>
    <row r="600" spans="6:98" x14ac:dyDescent="0.3">
      <c r="F600" s="91">
        <f t="shared" ref="F600:H600" si="10786">F599</f>
        <v>70</v>
      </c>
      <c r="G600" s="91">
        <f t="shared" si="10786"/>
        <v>70</v>
      </c>
      <c r="H600" s="4">
        <f t="shared" si="10786"/>
        <v>1</v>
      </c>
      <c r="I600">
        <v>150</v>
      </c>
      <c r="J600" s="48">
        <f t="shared" si="10024"/>
        <v>0</v>
      </c>
      <c r="K600" s="48">
        <f t="shared" si="10716"/>
        <v>0</v>
      </c>
      <c r="L600" s="98">
        <f t="shared" si="10026"/>
        <v>0</v>
      </c>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f>$J600+$K600+$L600</f>
        <v>0</v>
      </c>
      <c r="AS600" s="48">
        <f t="shared" si="10550"/>
        <v>0</v>
      </c>
      <c r="AT600" s="48">
        <f t="shared" si="10550"/>
        <v>0</v>
      </c>
      <c r="AU600" s="48">
        <f t="shared" si="10550"/>
        <v>0</v>
      </c>
      <c r="AV600" s="48">
        <f t="shared" si="10550"/>
        <v>0</v>
      </c>
      <c r="AW600" s="48">
        <f t="shared" si="10550"/>
        <v>0</v>
      </c>
      <c r="AX600" s="48">
        <f t="shared" si="10550"/>
        <v>0</v>
      </c>
      <c r="AY600" s="48">
        <f t="shared" si="10550"/>
        <v>0</v>
      </c>
      <c r="AZ600" s="48">
        <f t="shared" si="10550"/>
        <v>0</v>
      </c>
      <c r="BA600" s="48">
        <f t="shared" si="10550"/>
        <v>0</v>
      </c>
      <c r="BB600" s="48">
        <f t="shared" si="10550"/>
        <v>0</v>
      </c>
      <c r="BC600" s="48"/>
      <c r="BE600" t="s">
        <v>207</v>
      </c>
      <c r="CJ600">
        <f>BF569*AR600</f>
        <v>0</v>
      </c>
      <c r="CK600">
        <f t="shared" ref="CK600" si="10787">BG569*AS600</f>
        <v>0</v>
      </c>
      <c r="CL600">
        <f t="shared" ref="CL600" si="10788">BH569*AT600</f>
        <v>0</v>
      </c>
      <c r="CM600">
        <f t="shared" ref="CM600" si="10789">BI569*AU600</f>
        <v>0</v>
      </c>
      <c r="CN600">
        <f t="shared" ref="CN600" si="10790">BJ569*AV600</f>
        <v>0</v>
      </c>
      <c r="CO600">
        <f t="shared" ref="CO600" si="10791">BK569*AW600</f>
        <v>0</v>
      </c>
      <c r="CP600">
        <f t="shared" ref="CP600" si="10792">BL569*AX600</f>
        <v>0</v>
      </c>
      <c r="CQ600">
        <f t="shared" ref="CQ600" si="10793">BM569*AY600</f>
        <v>0</v>
      </c>
      <c r="CR600">
        <f t="shared" ref="CR600" si="10794">BN569*AZ600</f>
        <v>0</v>
      </c>
      <c r="CS600">
        <f t="shared" ref="CS600" si="10795">BO569*BA600</f>
        <v>0</v>
      </c>
      <c r="CT600">
        <f t="shared" ref="CT600" si="10796">BP569*BB600</f>
        <v>0</v>
      </c>
    </row>
    <row r="601" spans="6:98" x14ac:dyDescent="0.3">
      <c r="F601" s="91">
        <f t="shared" ref="F601:H601" si="10797">F600</f>
        <v>70</v>
      </c>
      <c r="G601" s="91">
        <f t="shared" si="10797"/>
        <v>70</v>
      </c>
      <c r="H601" s="4">
        <f t="shared" si="10797"/>
        <v>1</v>
      </c>
      <c r="I601">
        <v>155</v>
      </c>
      <c r="J601" s="48">
        <f t="shared" si="10024"/>
        <v>0</v>
      </c>
      <c r="K601" s="48">
        <f>IF(IF(AND(I601&gt;=(F601*2),I601&lt;=G601+F601+(G601-F601+5)+1),((H601)^2)*(I602-F601*2)/5,0)&lt;=H601,IF(AND(I601&gt;=(F601*2),I601&lt;=G601+F601+(G601-F601+5)+1),((H601)^2)*(I602-F601*2)/5,0),(K600-H601^2))</f>
        <v>0</v>
      </c>
      <c r="L601" s="98">
        <f t="shared" si="10026"/>
        <v>0</v>
      </c>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f>$J601+$K601+$L601</f>
        <v>0</v>
      </c>
      <c r="AT601" s="48">
        <f t="shared" si="10550"/>
        <v>0</v>
      </c>
      <c r="AU601" s="48">
        <f t="shared" si="10550"/>
        <v>0</v>
      </c>
      <c r="AV601" s="48">
        <f t="shared" si="10550"/>
        <v>0</v>
      </c>
      <c r="AW601" s="48">
        <f t="shared" si="10550"/>
        <v>0</v>
      </c>
      <c r="AX601" s="48">
        <f t="shared" si="10550"/>
        <v>0</v>
      </c>
      <c r="AY601" s="48">
        <f t="shared" si="10550"/>
        <v>0</v>
      </c>
      <c r="AZ601" s="48">
        <f t="shared" si="10550"/>
        <v>0</v>
      </c>
      <c r="BA601" s="48">
        <f t="shared" si="10550"/>
        <v>0</v>
      </c>
      <c r="BB601" s="48">
        <f t="shared" si="10550"/>
        <v>0</v>
      </c>
      <c r="BC601" s="48"/>
      <c r="BE601" t="s">
        <v>208</v>
      </c>
      <c r="CK601">
        <f>BF569*AS601</f>
        <v>0</v>
      </c>
      <c r="CL601">
        <f t="shared" ref="CL601" si="10798">BG569*AT601</f>
        <v>0</v>
      </c>
      <c r="CM601">
        <f t="shared" ref="CM601" si="10799">BH569*AU601</f>
        <v>0</v>
      </c>
      <c r="CN601">
        <f t="shared" ref="CN601" si="10800">BI569*AV601</f>
        <v>0</v>
      </c>
      <c r="CO601">
        <f t="shared" ref="CO601" si="10801">BJ569*AW601</f>
        <v>0</v>
      </c>
      <c r="CP601">
        <f t="shared" ref="CP601" si="10802">BK569*AX601</f>
        <v>0</v>
      </c>
      <c r="CQ601">
        <f t="shared" ref="CQ601" si="10803">BL569*AY601</f>
        <v>0</v>
      </c>
      <c r="CR601">
        <f t="shared" ref="CR601" si="10804">BM569*AZ601</f>
        <v>0</v>
      </c>
      <c r="CS601">
        <f t="shared" ref="CS601" si="10805">BN569*BA601</f>
        <v>0</v>
      </c>
      <c r="CT601">
        <f t="shared" ref="CT601" si="10806">BO569*BB601</f>
        <v>0</v>
      </c>
    </row>
    <row r="602" spans="6:98" x14ac:dyDescent="0.3">
      <c r="F602" s="91">
        <f t="shared" ref="F602:H602" si="10807">F601</f>
        <v>70</v>
      </c>
      <c r="G602" s="91">
        <f t="shared" si="10807"/>
        <v>70</v>
      </c>
      <c r="H602" s="4">
        <f t="shared" si="10807"/>
        <v>1</v>
      </c>
      <c r="I602">
        <v>160</v>
      </c>
      <c r="J602" s="48">
        <f t="shared" si="10024"/>
        <v>0</v>
      </c>
      <c r="K602" s="48">
        <f t="shared" ref="K602:K610" si="10808">IF(IF(AND(I602&gt;=(F602*2),I602&lt;=G602+F602+(G602-F602+5)+1),((H602)^2)*(I603-F602*2)/5,0)&lt;=H602,IF(AND(I602&gt;=(F602*2),I602&lt;=G602+F602+(G602-F602+5)+1),((H602)^2)*(I603-F602*2)/5,0),(K601-H602^2))</f>
        <v>0</v>
      </c>
      <c r="L602" s="98">
        <f t="shared" si="10026"/>
        <v>0</v>
      </c>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f>$J602+$K602+$L602</f>
        <v>0</v>
      </c>
      <c r="AU602" s="48">
        <f t="shared" si="10550"/>
        <v>0</v>
      </c>
      <c r="AV602" s="48">
        <f t="shared" si="10550"/>
        <v>0</v>
      </c>
      <c r="AW602" s="48">
        <f t="shared" si="10550"/>
        <v>0</v>
      </c>
      <c r="AX602" s="48">
        <f t="shared" si="10550"/>
        <v>0</v>
      </c>
      <c r="AY602" s="48">
        <f t="shared" si="10550"/>
        <v>0</v>
      </c>
      <c r="AZ602" s="48">
        <f t="shared" si="10550"/>
        <v>0</v>
      </c>
      <c r="BA602" s="48">
        <f t="shared" si="10550"/>
        <v>0</v>
      </c>
      <c r="BB602" s="48">
        <f t="shared" si="10550"/>
        <v>0</v>
      </c>
      <c r="BC602" s="48"/>
      <c r="BE602" t="s">
        <v>209</v>
      </c>
      <c r="CL602">
        <f>BF569*AT602</f>
        <v>0</v>
      </c>
      <c r="CM602">
        <f t="shared" ref="CM602" si="10809">BG569*AU602</f>
        <v>0</v>
      </c>
      <c r="CN602">
        <f t="shared" ref="CN602" si="10810">BH569*AV602</f>
        <v>0</v>
      </c>
      <c r="CO602">
        <f t="shared" ref="CO602" si="10811">BI569*AW602</f>
        <v>0</v>
      </c>
      <c r="CP602">
        <f t="shared" ref="CP602" si="10812">BJ569*AX602</f>
        <v>0</v>
      </c>
      <c r="CQ602">
        <f t="shared" ref="CQ602" si="10813">BK569*AY602</f>
        <v>0</v>
      </c>
      <c r="CR602">
        <f t="shared" ref="CR602" si="10814">BL569*AZ602</f>
        <v>0</v>
      </c>
      <c r="CS602">
        <f t="shared" ref="CS602" si="10815">BM569*BA602</f>
        <v>0</v>
      </c>
      <c r="CT602">
        <f t="shared" ref="CT602" si="10816">BN569*BB602</f>
        <v>0</v>
      </c>
    </row>
    <row r="603" spans="6:98" x14ac:dyDescent="0.3">
      <c r="F603" s="91">
        <f t="shared" ref="F603:H603" si="10817">F602</f>
        <v>70</v>
      </c>
      <c r="G603" s="91">
        <f t="shared" si="10817"/>
        <v>70</v>
      </c>
      <c r="H603" s="4">
        <f t="shared" si="10817"/>
        <v>1</v>
      </c>
      <c r="I603">
        <v>165</v>
      </c>
      <c r="J603" s="48">
        <f t="shared" si="10024"/>
        <v>0</v>
      </c>
      <c r="K603" s="48">
        <f t="shared" si="10808"/>
        <v>0</v>
      </c>
      <c r="L603" s="98">
        <f t="shared" si="10026"/>
        <v>0</v>
      </c>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f>$J603+$K603+$L603</f>
        <v>0</v>
      </c>
      <c r="AV603" s="48">
        <f t="shared" ref="AV603:BB608" si="10818">$J603+$K603+$L603</f>
        <v>0</v>
      </c>
      <c r="AW603" s="48">
        <f t="shared" si="10818"/>
        <v>0</v>
      </c>
      <c r="AX603" s="48">
        <f t="shared" si="10818"/>
        <v>0</v>
      </c>
      <c r="AY603" s="48">
        <f t="shared" si="10818"/>
        <v>0</v>
      </c>
      <c r="AZ603" s="48">
        <f t="shared" si="10818"/>
        <v>0</v>
      </c>
      <c r="BA603" s="48">
        <f t="shared" si="10818"/>
        <v>0</v>
      </c>
      <c r="BB603" s="48">
        <f t="shared" si="10818"/>
        <v>0</v>
      </c>
      <c r="BC603" s="48"/>
      <c r="BE603" t="s">
        <v>210</v>
      </c>
      <c r="CM603">
        <f>BF569*AU603</f>
        <v>0</v>
      </c>
      <c r="CN603">
        <f t="shared" ref="CN603" si="10819">BG569*AV603</f>
        <v>0</v>
      </c>
      <c r="CO603">
        <f t="shared" ref="CO603" si="10820">BH569*AW603</f>
        <v>0</v>
      </c>
      <c r="CP603">
        <f t="shared" ref="CP603" si="10821">BI569*AX603</f>
        <v>0</v>
      </c>
      <c r="CQ603">
        <f t="shared" ref="CQ603" si="10822">BJ569*AY603</f>
        <v>0</v>
      </c>
      <c r="CR603">
        <f t="shared" ref="CR603" si="10823">BK569*AZ603</f>
        <v>0</v>
      </c>
      <c r="CS603">
        <f t="shared" ref="CS603" si="10824">BL569*BA603</f>
        <v>0</v>
      </c>
      <c r="CT603">
        <f t="shared" ref="CT603" si="10825">BM569*BB603</f>
        <v>0</v>
      </c>
    </row>
    <row r="604" spans="6:98" x14ac:dyDescent="0.3">
      <c r="F604" s="91">
        <f t="shared" ref="F604:H604" si="10826">F603</f>
        <v>70</v>
      </c>
      <c r="G604" s="91">
        <f t="shared" si="10826"/>
        <v>70</v>
      </c>
      <c r="H604" s="4">
        <f t="shared" si="10826"/>
        <v>1</v>
      </c>
      <c r="I604">
        <v>170</v>
      </c>
      <c r="J604" s="48">
        <f t="shared" si="10024"/>
        <v>0</v>
      </c>
      <c r="K604" s="48">
        <f t="shared" si="10808"/>
        <v>0</v>
      </c>
      <c r="L604" s="98">
        <f t="shared" si="10026"/>
        <v>0</v>
      </c>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f>$J604+$K604+$L604</f>
        <v>0</v>
      </c>
      <c r="AW604" s="48">
        <f t="shared" si="10818"/>
        <v>0</v>
      </c>
      <c r="AX604" s="48">
        <f t="shared" si="10818"/>
        <v>0</v>
      </c>
      <c r="AY604" s="48">
        <f t="shared" si="10818"/>
        <v>0</v>
      </c>
      <c r="AZ604" s="48">
        <f t="shared" si="10818"/>
        <v>0</v>
      </c>
      <c r="BA604" s="48">
        <f t="shared" si="10818"/>
        <v>0</v>
      </c>
      <c r="BB604" s="48">
        <f t="shared" si="10818"/>
        <v>0</v>
      </c>
      <c r="BC604" s="48"/>
      <c r="BE604" t="s">
        <v>211</v>
      </c>
      <c r="CN604">
        <f>BF569*AV604</f>
        <v>0</v>
      </c>
      <c r="CO604">
        <f t="shared" ref="CO604" si="10827">BG569*AW604</f>
        <v>0</v>
      </c>
      <c r="CP604">
        <f t="shared" ref="CP604" si="10828">BH569*AX604</f>
        <v>0</v>
      </c>
      <c r="CQ604">
        <f t="shared" ref="CQ604" si="10829">BI569*AY604</f>
        <v>0</v>
      </c>
      <c r="CR604">
        <f t="shared" ref="CR604" si="10830">BJ569*AZ604</f>
        <v>0</v>
      </c>
      <c r="CS604">
        <f t="shared" ref="CS604" si="10831">BK569*BA604</f>
        <v>0</v>
      </c>
      <c r="CT604">
        <f t="shared" ref="CT604" si="10832">BL569*BB604</f>
        <v>0</v>
      </c>
    </row>
    <row r="605" spans="6:98" x14ac:dyDescent="0.3">
      <c r="F605" s="91">
        <f t="shared" ref="F605:H605" si="10833">F604</f>
        <v>70</v>
      </c>
      <c r="G605" s="91">
        <f t="shared" si="10833"/>
        <v>70</v>
      </c>
      <c r="H605" s="4">
        <f t="shared" si="10833"/>
        <v>1</v>
      </c>
      <c r="I605">
        <v>175</v>
      </c>
      <c r="J605" s="48">
        <f t="shared" si="10024"/>
        <v>0</v>
      </c>
      <c r="K605" s="48">
        <f t="shared" si="10808"/>
        <v>0</v>
      </c>
      <c r="L605" s="98">
        <f t="shared" si="10026"/>
        <v>0</v>
      </c>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f>$J605+$K605+$L605</f>
        <v>0</v>
      </c>
      <c r="AX605" s="48">
        <f t="shared" si="10818"/>
        <v>0</v>
      </c>
      <c r="AY605" s="48">
        <f t="shared" si="10818"/>
        <v>0</v>
      </c>
      <c r="AZ605" s="48">
        <f t="shared" si="10818"/>
        <v>0</v>
      </c>
      <c r="BA605" s="48">
        <f t="shared" si="10818"/>
        <v>0</v>
      </c>
      <c r="BB605" s="48">
        <f t="shared" si="10818"/>
        <v>0</v>
      </c>
      <c r="BC605" s="48"/>
      <c r="BE605" t="s">
        <v>212</v>
      </c>
      <c r="CO605">
        <f>BF569*AW605</f>
        <v>0</v>
      </c>
      <c r="CP605">
        <f t="shared" ref="CP605" si="10834">BG569*AX605</f>
        <v>0</v>
      </c>
      <c r="CQ605">
        <f t="shared" ref="CQ605" si="10835">BH569*AY605</f>
        <v>0</v>
      </c>
      <c r="CR605">
        <f t="shared" ref="CR605" si="10836">BI569*AZ605</f>
        <v>0</v>
      </c>
      <c r="CS605">
        <f t="shared" ref="CS605" si="10837">BJ569*BA605</f>
        <v>0</v>
      </c>
      <c r="CT605">
        <f t="shared" ref="CT605" si="10838">BK569*BB605</f>
        <v>0</v>
      </c>
    </row>
    <row r="606" spans="6:98" x14ac:dyDescent="0.3">
      <c r="F606" s="91">
        <f t="shared" ref="F606:H606" si="10839">F605</f>
        <v>70</v>
      </c>
      <c r="G606" s="91">
        <f t="shared" si="10839"/>
        <v>70</v>
      </c>
      <c r="H606" s="4">
        <f t="shared" si="10839"/>
        <v>1</v>
      </c>
      <c r="I606">
        <v>180</v>
      </c>
      <c r="J606" s="48">
        <f t="shared" si="10024"/>
        <v>0</v>
      </c>
      <c r="K606" s="48">
        <f t="shared" si="10808"/>
        <v>0</v>
      </c>
      <c r="L606" s="98">
        <f t="shared" si="10026"/>
        <v>0</v>
      </c>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f>$J606+$K606+$L606</f>
        <v>0</v>
      </c>
      <c r="AY606" s="48">
        <f t="shared" si="10818"/>
        <v>0</v>
      </c>
      <c r="AZ606" s="48">
        <f t="shared" si="10818"/>
        <v>0</v>
      </c>
      <c r="BA606" s="48">
        <f t="shared" si="10818"/>
        <v>0</v>
      </c>
      <c r="BB606" s="48">
        <f t="shared" si="10818"/>
        <v>0</v>
      </c>
      <c r="BC606" s="48"/>
      <c r="BE606" t="s">
        <v>213</v>
      </c>
      <c r="CP606">
        <f>BF569*AX606</f>
        <v>0</v>
      </c>
      <c r="CQ606">
        <f t="shared" ref="CQ606" si="10840">BG569*AY606</f>
        <v>0</v>
      </c>
      <c r="CR606">
        <f t="shared" ref="CR606" si="10841">BH569*AZ606</f>
        <v>0</v>
      </c>
      <c r="CS606">
        <f t="shared" ref="CS606" si="10842">BI569*BA606</f>
        <v>0</v>
      </c>
      <c r="CT606">
        <f t="shared" ref="CT606" si="10843">BJ569*BB606</f>
        <v>0</v>
      </c>
    </row>
    <row r="607" spans="6:98" x14ac:dyDescent="0.3">
      <c r="F607" s="91">
        <f t="shared" ref="F607:H607" si="10844">F606</f>
        <v>70</v>
      </c>
      <c r="G607" s="91">
        <f t="shared" si="10844"/>
        <v>70</v>
      </c>
      <c r="H607" s="4">
        <f t="shared" si="10844"/>
        <v>1</v>
      </c>
      <c r="I607">
        <v>185</v>
      </c>
      <c r="J607" s="48">
        <f t="shared" si="10024"/>
        <v>0</v>
      </c>
      <c r="K607" s="48">
        <f t="shared" si="10808"/>
        <v>0</v>
      </c>
      <c r="L607" s="98">
        <f t="shared" si="10026"/>
        <v>0</v>
      </c>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f>$J607+$K607+$L607</f>
        <v>0</v>
      </c>
      <c r="AZ607" s="48">
        <f t="shared" si="10818"/>
        <v>0</v>
      </c>
      <c r="BA607" s="48">
        <f t="shared" si="10818"/>
        <v>0</v>
      </c>
      <c r="BB607" s="48">
        <f t="shared" si="10818"/>
        <v>0</v>
      </c>
      <c r="BC607" s="48"/>
      <c r="BE607" t="s">
        <v>214</v>
      </c>
      <c r="CQ607">
        <f>BF569*AY607</f>
        <v>0</v>
      </c>
      <c r="CR607">
        <f t="shared" ref="CR607" si="10845">BG569*AZ607</f>
        <v>0</v>
      </c>
      <c r="CS607">
        <f t="shared" ref="CS607" si="10846">BH569*BA607</f>
        <v>0</v>
      </c>
      <c r="CT607">
        <f t="shared" ref="CT607" si="10847">BI569*BB607</f>
        <v>0</v>
      </c>
    </row>
    <row r="608" spans="6:98" x14ac:dyDescent="0.3">
      <c r="F608" s="91">
        <f t="shared" ref="F608:H608" si="10848">F607</f>
        <v>70</v>
      </c>
      <c r="G608" s="91">
        <f t="shared" si="10848"/>
        <v>70</v>
      </c>
      <c r="H608" s="4">
        <f t="shared" si="10848"/>
        <v>1</v>
      </c>
      <c r="I608">
        <v>190</v>
      </c>
      <c r="J608" s="48">
        <f t="shared" si="10024"/>
        <v>0</v>
      </c>
      <c r="K608" s="48">
        <f t="shared" si="10808"/>
        <v>0</v>
      </c>
      <c r="L608" s="98">
        <f t="shared" si="10026"/>
        <v>0</v>
      </c>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f>$J608+$K608+$L608</f>
        <v>0</v>
      </c>
      <c r="BA608" s="48">
        <f t="shared" si="10818"/>
        <v>0</v>
      </c>
      <c r="BB608" s="48">
        <f t="shared" si="10818"/>
        <v>0</v>
      </c>
      <c r="BC608" s="48"/>
      <c r="BE608" t="s">
        <v>215</v>
      </c>
      <c r="CR608">
        <f>BF569*AZ608</f>
        <v>0</v>
      </c>
      <c r="CS608">
        <f t="shared" ref="CS608" si="10849">BG569*BA608</f>
        <v>0</v>
      </c>
      <c r="CT608">
        <f t="shared" ref="CT608" si="10850">BH569*BB608</f>
        <v>0</v>
      </c>
    </row>
    <row r="609" spans="1:98" x14ac:dyDescent="0.3">
      <c r="F609" s="91">
        <f t="shared" ref="F609:H609" si="10851">F608</f>
        <v>70</v>
      </c>
      <c r="G609" s="91">
        <f t="shared" si="10851"/>
        <v>70</v>
      </c>
      <c r="H609" s="4">
        <f t="shared" si="10851"/>
        <v>1</v>
      </c>
      <c r="I609">
        <v>195</v>
      </c>
      <c r="J609" s="48">
        <f t="shared" si="10024"/>
        <v>0</v>
      </c>
      <c r="K609" s="48">
        <f t="shared" si="10808"/>
        <v>0</v>
      </c>
      <c r="L609" s="98">
        <f t="shared" si="10026"/>
        <v>0</v>
      </c>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f>$J609+$K609+$L609</f>
        <v>0</v>
      </c>
      <c r="BB609" s="48">
        <f>$J609+$K609+$L609</f>
        <v>0</v>
      </c>
      <c r="BC609" s="48"/>
      <c r="BE609" t="s">
        <v>216</v>
      </c>
      <c r="CS609">
        <f>BF569*BA609</f>
        <v>0</v>
      </c>
      <c r="CT609">
        <f>BG569*BB609</f>
        <v>0</v>
      </c>
    </row>
    <row r="610" spans="1:98" x14ac:dyDescent="0.3">
      <c r="F610" s="91">
        <f t="shared" ref="F610:H610" si="10852">F609</f>
        <v>70</v>
      </c>
      <c r="G610" s="91">
        <f t="shared" si="10852"/>
        <v>70</v>
      </c>
      <c r="H610" s="4">
        <f t="shared" si="10852"/>
        <v>1</v>
      </c>
      <c r="I610">
        <v>200</v>
      </c>
      <c r="J610" s="48">
        <f t="shared" si="10024"/>
        <v>0</v>
      </c>
      <c r="K610" s="48">
        <f t="shared" si="10808"/>
        <v>0</v>
      </c>
      <c r="L610" s="98">
        <f t="shared" si="10026"/>
        <v>0</v>
      </c>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f>$J610+$K610+$L610</f>
        <v>0</v>
      </c>
      <c r="BC610" s="48"/>
      <c r="BE610" s="3" t="s">
        <v>217</v>
      </c>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f>BF569*BB610</f>
        <v>0</v>
      </c>
    </row>
    <row r="611" spans="1:98" x14ac:dyDescent="0.3">
      <c r="I611">
        <v>205</v>
      </c>
      <c r="BE611" s="19" t="s">
        <v>176</v>
      </c>
      <c r="BF611" s="99">
        <f>SUM(BF569:BF610)</f>
        <v>0</v>
      </c>
      <c r="BG611" s="99">
        <f t="shared" ref="BG611:CT611" si="10853">SUM(BG569:BG610)</f>
        <v>2.893518303691323</v>
      </c>
      <c r="BH611" s="99">
        <f t="shared" si="10853"/>
        <v>19.29012202460882</v>
      </c>
      <c r="BI611" s="99">
        <f t="shared" si="10853"/>
        <v>48.225305061522043</v>
      </c>
      <c r="BJ611" s="99">
        <f t="shared" si="10853"/>
        <v>96.450610123044086</v>
      </c>
      <c r="BK611" s="99">
        <f t="shared" si="10853"/>
        <v>107.42769107537755</v>
      </c>
      <c r="BL611" s="99">
        <f t="shared" si="10853"/>
        <v>113.84170163562868</v>
      </c>
      <c r="BM611" s="99">
        <f t="shared" si="10853"/>
        <v>120.19928904480055</v>
      </c>
      <c r="BN611" s="99">
        <f t="shared" si="10853"/>
        <v>123.50253685982715</v>
      </c>
      <c r="BO611" s="99">
        <f t="shared" si="10853"/>
        <v>129.27765205721062</v>
      </c>
      <c r="BP611" s="99">
        <f t="shared" si="10853"/>
        <v>133.30992248520039</v>
      </c>
      <c r="BQ611" s="99">
        <f t="shared" si="10853"/>
        <v>135.83157441349147</v>
      </c>
      <c r="BR611" s="99">
        <f t="shared" si="10853"/>
        <v>136.69398845983619</v>
      </c>
      <c r="BS611" s="99">
        <f t="shared" si="10853"/>
        <v>152.49303519321259</v>
      </c>
      <c r="BT611" s="99">
        <f t="shared" si="10853"/>
        <v>199.0706875600676</v>
      </c>
      <c r="BU611" s="99">
        <f t="shared" si="10853"/>
        <v>2.893518303691323</v>
      </c>
      <c r="BV611" s="99">
        <f t="shared" si="10853"/>
        <v>19.29012202460882</v>
      </c>
      <c r="BW611" s="99">
        <f t="shared" si="10853"/>
        <v>48.225305061522043</v>
      </c>
      <c r="BX611" s="99">
        <f t="shared" si="10853"/>
        <v>96.450610123044086</v>
      </c>
      <c r="BY611" s="99">
        <f t="shared" si="10853"/>
        <v>107.42769107537755</v>
      </c>
      <c r="BZ611" s="99">
        <f t="shared" si="10853"/>
        <v>113.84170163562868</v>
      </c>
      <c r="CA611" s="99">
        <f t="shared" si="10853"/>
        <v>120.19928904480055</v>
      </c>
      <c r="CB611" s="99">
        <f t="shared" si="10853"/>
        <v>123.50253685982715</v>
      </c>
      <c r="CC611" s="99">
        <f t="shared" si="10853"/>
        <v>129.27765205721062</v>
      </c>
      <c r="CD611" s="99">
        <f t="shared" si="10853"/>
        <v>133.30992248520039</v>
      </c>
      <c r="CE611" s="99">
        <f t="shared" si="10853"/>
        <v>135.83157441349147</v>
      </c>
      <c r="CF611" s="99">
        <f t="shared" si="10853"/>
        <v>136.69398845983619</v>
      </c>
      <c r="CG611" s="99">
        <f t="shared" si="10853"/>
        <v>152.49303519321259</v>
      </c>
      <c r="CH611" s="99">
        <f t="shared" si="10853"/>
        <v>199.0706875600676</v>
      </c>
      <c r="CI611" s="99">
        <f t="shared" si="10853"/>
        <v>2.893518303691323</v>
      </c>
      <c r="CJ611" s="99">
        <f t="shared" si="10853"/>
        <v>19.29012202460882</v>
      </c>
      <c r="CK611" s="99">
        <f t="shared" si="10853"/>
        <v>48.225305061522043</v>
      </c>
      <c r="CL611" s="99">
        <f t="shared" si="10853"/>
        <v>96.450610123044086</v>
      </c>
      <c r="CM611" s="99">
        <f t="shared" si="10853"/>
        <v>107.42769107537755</v>
      </c>
      <c r="CN611" s="99">
        <f t="shared" si="10853"/>
        <v>113.84170163562868</v>
      </c>
      <c r="CO611" s="99">
        <f t="shared" si="10853"/>
        <v>120.19928904480055</v>
      </c>
      <c r="CP611" s="99">
        <f t="shared" si="10853"/>
        <v>123.50253685982715</v>
      </c>
      <c r="CQ611" s="99">
        <f t="shared" si="10853"/>
        <v>129.27765205721062</v>
      </c>
      <c r="CR611" s="99">
        <f t="shared" si="10853"/>
        <v>133.30992248520039</v>
      </c>
      <c r="CS611" s="99">
        <f t="shared" si="10853"/>
        <v>135.83157441349147</v>
      </c>
      <c r="CT611" s="99">
        <f t="shared" si="10853"/>
        <v>136.69398845983619</v>
      </c>
    </row>
    <row r="613" spans="1:98" x14ac:dyDescent="0.3">
      <c r="A613" s="60" t="s">
        <v>258</v>
      </c>
    </row>
    <row r="614" spans="1:98" x14ac:dyDescent="0.3">
      <c r="A614" s="100"/>
      <c r="B614" s="100" t="s">
        <v>163</v>
      </c>
      <c r="C614" s="100" t="s">
        <v>164</v>
      </c>
      <c r="D614" t="s">
        <v>167</v>
      </c>
      <c r="E614" t="s">
        <v>166</v>
      </c>
    </row>
    <row r="615" spans="1:98" x14ac:dyDescent="0.3">
      <c r="A615" s="100" t="s">
        <v>165</v>
      </c>
      <c r="B615" s="93">
        <v>70</v>
      </c>
      <c r="C615" s="93">
        <v>70</v>
      </c>
      <c r="D615">
        <f>C615-B615+5</f>
        <v>5</v>
      </c>
      <c r="E615" s="4">
        <f>100/(D615/5)/100</f>
        <v>1</v>
      </c>
      <c r="N615" s="19">
        <v>0</v>
      </c>
      <c r="O615" s="19">
        <v>5</v>
      </c>
      <c r="P615" s="19">
        <v>10</v>
      </c>
      <c r="Q615" s="19">
        <v>15</v>
      </c>
      <c r="R615" s="19">
        <v>20</v>
      </c>
      <c r="S615" s="19">
        <v>25</v>
      </c>
      <c r="T615" s="19">
        <v>30</v>
      </c>
      <c r="U615" s="19">
        <v>35</v>
      </c>
      <c r="V615" s="19">
        <v>40</v>
      </c>
      <c r="W615" s="19">
        <v>45</v>
      </c>
      <c r="X615" s="19">
        <v>50</v>
      </c>
      <c r="Y615" s="19">
        <v>55</v>
      </c>
      <c r="Z615" s="19">
        <v>60</v>
      </c>
      <c r="AA615" s="19">
        <v>65</v>
      </c>
      <c r="AB615" s="19">
        <v>70</v>
      </c>
      <c r="AC615" s="19">
        <v>75</v>
      </c>
      <c r="AD615" s="19">
        <v>80</v>
      </c>
      <c r="AE615" s="19">
        <v>85</v>
      </c>
      <c r="AF615" s="19">
        <v>90</v>
      </c>
      <c r="AG615" s="19">
        <v>95</v>
      </c>
      <c r="AH615" s="19">
        <v>100</v>
      </c>
      <c r="AI615" s="19">
        <v>105</v>
      </c>
      <c r="AJ615" s="19">
        <v>110</v>
      </c>
      <c r="AK615" s="19">
        <v>115</v>
      </c>
      <c r="AL615" s="19">
        <v>120</v>
      </c>
      <c r="AM615" s="19">
        <v>125</v>
      </c>
      <c r="AN615" s="19">
        <v>130</v>
      </c>
      <c r="AO615" s="19">
        <v>135</v>
      </c>
      <c r="AP615" s="19">
        <v>140</v>
      </c>
      <c r="AQ615" s="19">
        <v>145</v>
      </c>
      <c r="AR615" s="2">
        <v>150</v>
      </c>
      <c r="AS615" s="19">
        <v>155</v>
      </c>
      <c r="AT615" s="2">
        <v>160</v>
      </c>
      <c r="AU615" s="19">
        <v>165</v>
      </c>
      <c r="AV615" s="2">
        <v>170</v>
      </c>
      <c r="AW615" s="19">
        <v>175</v>
      </c>
      <c r="AX615" s="2">
        <v>180</v>
      </c>
      <c r="AY615" s="19">
        <v>185</v>
      </c>
      <c r="AZ615" s="2">
        <v>190</v>
      </c>
      <c r="BA615" s="19">
        <v>195</v>
      </c>
      <c r="BB615" s="2">
        <v>200</v>
      </c>
      <c r="BF615" s="19">
        <v>0</v>
      </c>
      <c r="BG615" s="19">
        <v>5</v>
      </c>
      <c r="BH615" s="19">
        <v>10</v>
      </c>
      <c r="BI615" s="19">
        <v>15</v>
      </c>
      <c r="BJ615" s="19">
        <v>20</v>
      </c>
      <c r="BK615" s="19">
        <v>25</v>
      </c>
      <c r="BL615" s="19">
        <v>30</v>
      </c>
      <c r="BM615" s="19">
        <v>35</v>
      </c>
      <c r="BN615" s="19">
        <v>40</v>
      </c>
      <c r="BO615" s="19">
        <v>45</v>
      </c>
      <c r="BP615" s="19">
        <v>50</v>
      </c>
      <c r="BQ615" s="19">
        <v>55</v>
      </c>
      <c r="BR615" s="19">
        <v>60</v>
      </c>
      <c r="BS615" s="19">
        <v>65</v>
      </c>
      <c r="BT615" s="19">
        <v>70</v>
      </c>
      <c r="BU615" s="19">
        <v>75</v>
      </c>
      <c r="BV615" s="19">
        <v>80</v>
      </c>
      <c r="BW615" s="19">
        <v>85</v>
      </c>
      <c r="BX615" s="19">
        <v>90</v>
      </c>
      <c r="BY615" s="19">
        <v>95</v>
      </c>
      <c r="BZ615" s="19">
        <v>100</v>
      </c>
      <c r="CA615" s="19">
        <v>105</v>
      </c>
      <c r="CB615" s="19">
        <v>110</v>
      </c>
      <c r="CC615" s="19">
        <v>115</v>
      </c>
      <c r="CD615" s="19">
        <v>120</v>
      </c>
      <c r="CE615" s="19">
        <v>125</v>
      </c>
      <c r="CF615" s="19">
        <v>130</v>
      </c>
      <c r="CG615" s="19">
        <v>135</v>
      </c>
      <c r="CH615" s="19">
        <v>140</v>
      </c>
      <c r="CI615" s="19">
        <v>145</v>
      </c>
      <c r="CJ615" s="2">
        <v>150</v>
      </c>
      <c r="CK615" s="19">
        <v>155</v>
      </c>
      <c r="CL615" s="2">
        <v>160</v>
      </c>
      <c r="CM615" s="19">
        <v>165</v>
      </c>
      <c r="CN615" s="2">
        <v>170</v>
      </c>
      <c r="CO615" s="19">
        <v>175</v>
      </c>
      <c r="CP615" s="2">
        <v>180</v>
      </c>
      <c r="CQ615" s="19">
        <v>185</v>
      </c>
      <c r="CR615" s="2">
        <v>190</v>
      </c>
      <c r="CS615" s="19">
        <v>195</v>
      </c>
      <c r="CT615" s="2">
        <v>200</v>
      </c>
    </row>
    <row r="616" spans="1:98" x14ac:dyDescent="0.3">
      <c r="A616" s="100" t="s">
        <v>92</v>
      </c>
      <c r="B616" s="93">
        <v>70</v>
      </c>
      <c r="C616" s="93">
        <v>70</v>
      </c>
      <c r="D616">
        <f>C616-B616+5</f>
        <v>5</v>
      </c>
      <c r="E616" s="4">
        <f>IF(D616&gt;0,100/(D616/5)/100,1)</f>
        <v>1</v>
      </c>
      <c r="F616" s="94" t="s">
        <v>163</v>
      </c>
      <c r="G616" s="94" t="s">
        <v>164</v>
      </c>
      <c r="H616" s="94" t="s">
        <v>173</v>
      </c>
      <c r="I616" s="95" t="s">
        <v>169</v>
      </c>
      <c r="J616" s="3" t="s">
        <v>172</v>
      </c>
      <c r="K616" s="97" t="s">
        <v>174</v>
      </c>
      <c r="L616" s="97" t="s">
        <v>175</v>
      </c>
      <c r="M616" t="s">
        <v>168</v>
      </c>
      <c r="N616" s="4">
        <f t="shared" ref="N616" si="10854">IF(IF(BF615&lt;=$B615,1,M616-$E615)&gt;0,IF(BF615&lt;=$B615,1,M616-$E615),0)</f>
        <v>1</v>
      </c>
      <c r="O616" s="4">
        <f t="shared" ref="O616" si="10855">IF(IF(BG615&lt;=$B615,1,N616-$E615)&gt;0,IF(BG615&lt;=$B615,1,N616-$E615),0)</f>
        <v>1</v>
      </c>
      <c r="P616" s="4">
        <f t="shared" ref="P616" si="10856">IF(IF(BH615&lt;=$B615,1,O616-$E615)&gt;0,IF(BH615&lt;=$B615,1,O616-$E615),0)</f>
        <v>1</v>
      </c>
      <c r="Q616" s="4">
        <f t="shared" ref="Q616" si="10857">IF(IF(BI615&lt;=$B615,1,P616-$E615)&gt;0,IF(BI615&lt;=$B615,1,P616-$E615),0)</f>
        <v>1</v>
      </c>
      <c r="R616" s="4">
        <f t="shared" ref="R616" si="10858">IF(IF(BJ615&lt;=$B615,1,Q616-$E615)&gt;0,IF(BJ615&lt;=$B615,1,Q616-$E615),0)</f>
        <v>1</v>
      </c>
      <c r="S616" s="4">
        <f t="shared" ref="S616" si="10859">IF(IF(BK615&lt;=$B615,1,R616-$E615)&gt;0,IF(BK615&lt;=$B615,1,R616-$E615),0)</f>
        <v>1</v>
      </c>
      <c r="T616" s="4">
        <f t="shared" ref="T616" si="10860">IF(IF(BL615&lt;=$B615,1,S616-$E615)&gt;0,IF(BL615&lt;=$B615,1,S616-$E615),0)</f>
        <v>1</v>
      </c>
      <c r="U616" s="4">
        <f t="shared" ref="U616" si="10861">IF(IF(BM615&lt;=$B615,1,T616-$E615)&gt;0,IF(BM615&lt;=$B615,1,T616-$E615),0)</f>
        <v>1</v>
      </c>
      <c r="V616" s="4">
        <f t="shared" ref="V616" si="10862">IF(IF(BN615&lt;=$B615,1,U616-$E615)&gt;0,IF(BN615&lt;=$B615,1,U616-$E615),0)</f>
        <v>1</v>
      </c>
      <c r="W616" s="4">
        <f t="shared" ref="W616" si="10863">IF(IF(BO615&lt;=$B615,1,V616-$E615)&gt;0,IF(BO615&lt;=$B615,1,V616-$E615),0)</f>
        <v>1</v>
      </c>
      <c r="X616" s="4">
        <f t="shared" ref="X616" si="10864">IF(IF(BP615&lt;=$B615,1,W616-$E615)&gt;0,IF(BP615&lt;=$B615,1,W616-$E615),0)</f>
        <v>1</v>
      </c>
      <c r="Y616" s="4">
        <f t="shared" ref="Y616" si="10865">IF(IF(BQ615&lt;=$B615,1,X616-$E615)&gt;0,IF(BQ615&lt;=$B615,1,X616-$E615),0)</f>
        <v>1</v>
      </c>
      <c r="Z616" s="4">
        <f t="shared" ref="Z616" si="10866">IF(IF(BR615&lt;=$B615,1,Y616-$E615)&gt;0,IF(BR615&lt;=$B615,1,Y616-$E615),0)</f>
        <v>1</v>
      </c>
      <c r="AA616" s="4">
        <f t="shared" ref="AA616" si="10867">IF(IF(BS615&lt;=$B615,1,Z616-$E615)&gt;0,IF(BS615&lt;=$B615,1,Z616-$E615),0)</f>
        <v>1</v>
      </c>
      <c r="AB616" s="4">
        <f t="shared" ref="AB616" si="10868">IF(IF(BT615&lt;=$B615,1,AA616-$E615)&gt;0,IF(BT615&lt;=$B615,1,AA616-$E615),0)</f>
        <v>1</v>
      </c>
      <c r="AC616" s="4">
        <f t="shared" ref="AC616" si="10869">IF(IF(BU615&lt;=$B615,1,AB616-$E615)&gt;0,IF(BU615&lt;=$B615,1,AB616-$E615),0)</f>
        <v>0</v>
      </c>
      <c r="AD616" s="4">
        <f t="shared" ref="AD616" si="10870">IF(IF(BV615&lt;=$B615,1,AC616-$E615)&gt;0,IF(BV615&lt;=$B615,1,AC616-$E615),0)</f>
        <v>0</v>
      </c>
      <c r="AE616" s="4">
        <f t="shared" ref="AE616" si="10871">IF(IF(BW615&lt;=$B615,1,AD616-$E615)&gt;0,IF(BW615&lt;=$B615,1,AD616-$E615),0)</f>
        <v>0</v>
      </c>
      <c r="AF616" s="4">
        <f t="shared" ref="AF616" si="10872">IF(IF(BX615&lt;=$B615,1,AE616-$E615)&gt;0,IF(BX615&lt;=$B615,1,AE616-$E615),0)</f>
        <v>0</v>
      </c>
      <c r="AG616" s="4">
        <f t="shared" ref="AG616" si="10873">IF(IF(BY615&lt;=$B615,1,AF616-$E615)&gt;0,IF(BY615&lt;=$B615,1,AF616-$E615),0)</f>
        <v>0</v>
      </c>
      <c r="AH616" s="4">
        <f t="shared" ref="AH616" si="10874">IF(IF(BZ615&lt;=$B615,1,AG616-$E615)&gt;0,IF(BZ615&lt;=$B615,1,AG616-$E615),0)</f>
        <v>0</v>
      </c>
      <c r="AI616" s="4">
        <f t="shared" ref="AI616" si="10875">IF(IF(CA615&lt;=$B615,1,AH616-$E615)&gt;0,IF(CA615&lt;=$B615,1,AH616-$E615),0)</f>
        <v>0</v>
      </c>
      <c r="AJ616" s="4">
        <f t="shared" ref="AJ616" si="10876">IF(IF(CB615&lt;=$B615,1,AI616-$E615)&gt;0,IF(CB615&lt;=$B615,1,AI616-$E615),0)</f>
        <v>0</v>
      </c>
      <c r="AK616" s="4">
        <f t="shared" ref="AK616" si="10877">IF(IF(CC615&lt;=$B615,1,AJ616-$E615)&gt;0,IF(CC615&lt;=$B615,1,AJ616-$E615),0)</f>
        <v>0</v>
      </c>
      <c r="AL616" s="4">
        <f t="shared" ref="AL616" si="10878">IF(IF(CD615&lt;=$B615,1,AK616-$E615)&gt;0,IF(CD615&lt;=$B615,1,AK616-$E615),0)</f>
        <v>0</v>
      </c>
      <c r="AM616" s="4">
        <f t="shared" ref="AM616" si="10879">IF(IF(CE615&lt;=$B615,1,AL616-$E615)&gt;0,IF(CE615&lt;=$B615,1,AL616-$E615),0)</f>
        <v>0</v>
      </c>
      <c r="AN616" s="4">
        <f t="shared" ref="AN616" si="10880">IF(IF(CF615&lt;=$B615,1,AM616-$E615)&gt;0,IF(CF615&lt;=$B615,1,AM616-$E615),0)</f>
        <v>0</v>
      </c>
      <c r="AO616" s="4">
        <f t="shared" ref="AO616" si="10881">IF(IF(CG615&lt;=$B615,1,AN616-$E615)&gt;0,IF(CG615&lt;=$B615,1,AN616-$E615),0)</f>
        <v>0</v>
      </c>
      <c r="AP616" s="4">
        <f t="shared" ref="AP616" si="10882">IF(IF(CH615&lt;=$B615,1,AO616-$E615)&gt;0,IF(CH615&lt;=$B615,1,AO616-$E615),0)</f>
        <v>0</v>
      </c>
      <c r="AQ616" s="4">
        <f t="shared" ref="AQ616" si="10883">IF(IF(CI615&lt;=$B615,1,AP616-$E615)&gt;0,IF(CI615&lt;=$B615,1,AP616-$E615),0)</f>
        <v>0</v>
      </c>
      <c r="AR616" s="4">
        <f t="shared" ref="AR616" si="10884">IF(IF(CJ615&lt;=$B615,1,AQ616-$E615)&gt;0,IF(CJ615&lt;=$B615,1,AQ616-$E615),0)</f>
        <v>0</v>
      </c>
      <c r="AS616" s="4">
        <f t="shared" ref="AS616" si="10885">IF(IF(CK615&lt;=$B615,1,AR616-$E615)&gt;0,IF(CK615&lt;=$B615,1,AR616-$E615),0)</f>
        <v>0</v>
      </c>
      <c r="AT616" s="4">
        <f t="shared" ref="AT616" si="10886">IF(IF(CL615&lt;=$B615,1,AS616-$E615)&gt;0,IF(CL615&lt;=$B615,1,AS616-$E615),0)</f>
        <v>0</v>
      </c>
      <c r="AU616" s="4">
        <f t="shared" ref="AU616" si="10887">IF(IF(CM615&lt;=$B615,1,AT616-$E615)&gt;0,IF(CM615&lt;=$B615,1,AT616-$E615),0)</f>
        <v>0</v>
      </c>
      <c r="AV616" s="4">
        <f t="shared" ref="AV616" si="10888">IF(IF(CN615&lt;=$B615,1,AU616-$E615)&gt;0,IF(CN615&lt;=$B615,1,AU616-$E615),0)</f>
        <v>0</v>
      </c>
      <c r="AW616" s="4">
        <f t="shared" ref="AW616" si="10889">IF(IF(CO615&lt;=$B615,1,AV616-$E615)&gt;0,IF(CO615&lt;=$B615,1,AV616-$E615),0)</f>
        <v>0</v>
      </c>
      <c r="AX616" s="4">
        <f t="shared" ref="AX616" si="10890">IF(IF(CP615&lt;=$B615,1,AW616-$E615)&gt;0,IF(CP615&lt;=$B615,1,AW616-$E615),0)</f>
        <v>0</v>
      </c>
      <c r="AY616" s="4">
        <f t="shared" ref="AY616" si="10891">IF(IF(CQ615&lt;=$B615,1,AX616-$E615)&gt;0,IF(CQ615&lt;=$B615,1,AX616-$E615),0)</f>
        <v>0</v>
      </c>
      <c r="AZ616" s="4">
        <f t="shared" ref="AZ616" si="10892">IF(IF(CR615&lt;=$B615,1,AY616-$E615)&gt;0,IF(CR615&lt;=$B615,1,AY616-$E615),0)</f>
        <v>0</v>
      </c>
      <c r="BA616" s="4">
        <f t="shared" ref="BA616" si="10893">IF(IF(CS615&lt;=$B615,1,AZ616-$E615)&gt;0,IF(CS615&lt;=$B615,1,AZ616-$E615),0)</f>
        <v>0</v>
      </c>
      <c r="BB616" s="4">
        <f t="shared" ref="BB616" si="10894">IF(IF(CT615&lt;=$B615,1,BA616-$E615)&gt;0,IF(CT615&lt;=$B615,1,BA616-$E615),0)</f>
        <v>0</v>
      </c>
      <c r="BE616" t="s">
        <v>171</v>
      </c>
      <c r="BF616" s="91">
        <f>'Data tilvækstoversigt'!C476*N616</f>
        <v>0</v>
      </c>
      <c r="BG616" s="91">
        <f>'Data tilvækstoversigt'!D476*O616</f>
        <v>4.5934097975995263</v>
      </c>
      <c r="BH616" s="91">
        <f>'Data tilvækstoversigt'!E476*P616</f>
        <v>30.622731983996847</v>
      </c>
      <c r="BI616" s="91">
        <f>'Data tilvækstoversigt'!F476*Q616</f>
        <v>76.5568299599921</v>
      </c>
      <c r="BJ616" s="91">
        <f>'Data tilvækstoversigt'!G476*R616</f>
        <v>153.1136599199842</v>
      </c>
      <c r="BK616" s="91">
        <f>'Data tilvækstoversigt'!H476*S616</f>
        <v>158.46021070956718</v>
      </c>
      <c r="BL616" s="91">
        <f>'Data tilvækstoversigt'!I476*T616</f>
        <v>161.37434431741937</v>
      </c>
      <c r="BM616" s="91">
        <f>'Data tilvækstoversigt'!J476*U616</f>
        <v>165.51635347065795</v>
      </c>
      <c r="BN616" s="91">
        <f>'Data tilvækstoversigt'!K476*V616</f>
        <v>166.63405636289977</v>
      </c>
      <c r="BO616" s="91">
        <f>'Data tilvækstoversigt'!L476*W616</f>
        <v>170.23145061719566</v>
      </c>
      <c r="BP616" s="91">
        <f>'Data tilvækstoversigt'!M476*X616</f>
        <v>172.34572721855102</v>
      </c>
      <c r="BQ616" s="91">
        <f>'Data tilvækstoversigt'!N476*Y616</f>
        <v>173.06267850833632</v>
      </c>
      <c r="BR616" s="91">
        <f>'Data tilvækstoversigt'!O476*Z616</f>
        <v>172.7792869038453</v>
      </c>
      <c r="BS616" s="91">
        <f>'Data tilvækstoversigt'!P476*AA616</f>
        <v>183.13311147991573</v>
      </c>
      <c r="BT616" s="91">
        <f>'Data tilvækstoversigt'!Q476*AB616</f>
        <v>192.12608576690519</v>
      </c>
      <c r="BU616" s="91">
        <f>'Data tilvækstoversigt'!R476*AC616</f>
        <v>0</v>
      </c>
      <c r="BV616" s="91">
        <f>'Data tilvækstoversigt'!S476*AD616</f>
        <v>0</v>
      </c>
      <c r="BW616" s="91">
        <f>'Data tilvækstoversigt'!T476*AE616</f>
        <v>0</v>
      </c>
      <c r="BX616" s="91">
        <f>'Data tilvækstoversigt'!U476*AF616</f>
        <v>0</v>
      </c>
      <c r="BY616" s="91">
        <f>'Data tilvækstoversigt'!V476*AG616</f>
        <v>0</v>
      </c>
      <c r="BZ616" s="91">
        <f>'Data tilvækstoversigt'!W476*AH616</f>
        <v>0</v>
      </c>
      <c r="CA616" s="91">
        <f>'Data tilvækstoversigt'!X476*AI616</f>
        <v>0</v>
      </c>
      <c r="CB616" s="91">
        <f>'Data tilvækstoversigt'!Y476*AJ616</f>
        <v>0</v>
      </c>
      <c r="CC616" s="91">
        <f>'Data tilvækstoversigt'!Z476*AK616</f>
        <v>0</v>
      </c>
      <c r="CD616" s="91">
        <f>'Data tilvækstoversigt'!AA476*AL616</f>
        <v>0</v>
      </c>
      <c r="CE616" s="91">
        <f>'Data tilvækstoversigt'!AB476*AM616</f>
        <v>0</v>
      </c>
      <c r="CF616" s="91">
        <f>'Data tilvækstoversigt'!AC476*AN616</f>
        <v>0</v>
      </c>
      <c r="CG616" s="91">
        <f>'Data tilvækstoversigt'!AD476*AO616</f>
        <v>0</v>
      </c>
      <c r="CH616" s="91">
        <f>'Data tilvækstoversigt'!AE476*AP616</f>
        <v>0</v>
      </c>
      <c r="CI616" s="91">
        <f>'Data tilvækstoversigt'!AF476*AQ616</f>
        <v>0</v>
      </c>
      <c r="CJ616" s="91">
        <f>'Data tilvækstoversigt'!AG476*AR616</f>
        <v>0</v>
      </c>
      <c r="CK616" s="91">
        <f>'Data tilvækstoversigt'!AH476*AS616</f>
        <v>0</v>
      </c>
      <c r="CL616" s="91">
        <f>'Data tilvækstoversigt'!AI476*AT616</f>
        <v>0</v>
      </c>
      <c r="CM616" s="91">
        <f>'Data tilvækstoversigt'!AJ476*AU616</f>
        <v>0</v>
      </c>
      <c r="CN616" s="91">
        <f>'Data tilvækstoversigt'!AK476*AV616</f>
        <v>0</v>
      </c>
      <c r="CO616" s="91">
        <f>'Data tilvækstoversigt'!AL476*AW616</f>
        <v>0</v>
      </c>
      <c r="CP616" s="91">
        <f>'Data tilvækstoversigt'!AM476*AX616</f>
        <v>0</v>
      </c>
      <c r="CQ616" s="91">
        <f>'Data tilvækstoversigt'!AN476*AY616</f>
        <v>0</v>
      </c>
      <c r="CR616" s="91">
        <f>'Data tilvækstoversigt'!AO476*AZ616</f>
        <v>0</v>
      </c>
      <c r="CS616" s="91">
        <f>'Data tilvækstoversigt'!AP476*BA616</f>
        <v>0</v>
      </c>
      <c r="CT616" s="91">
        <f>'Data tilvækstoversigt'!AQ476*BB616</f>
        <v>0</v>
      </c>
    </row>
    <row r="617" spans="1:98" x14ac:dyDescent="0.3">
      <c r="F617" s="92">
        <f>B616</f>
        <v>70</v>
      </c>
      <c r="G617" s="92">
        <f>C616</f>
        <v>70</v>
      </c>
      <c r="H617" s="4">
        <f>E616</f>
        <v>1</v>
      </c>
      <c r="I617">
        <v>0</v>
      </c>
      <c r="J617" s="48">
        <f>IF(AND(I617&gt;=F617,I617&lt;=G617+1),H617,0)</f>
        <v>0</v>
      </c>
      <c r="K617" s="48">
        <f>IF(IF(AND(I617&gt;=(F617*2),I617&lt;=G617+F617+(G617-F617+5)+1),((H617)^2)*(I618-F617*2)/5,0)&lt;=H617,IF(AND(I617&gt;=(F617*2),I617&lt;=G617+F617+(G617-F617+5)+1),((H617)^2)*(I618-F617*2)/5,0),(K616-H617^2))</f>
        <v>0</v>
      </c>
      <c r="L617" s="98">
        <f>IF(IF(AND(I617&gt;=(F617*3),I617&lt;=G617+F617+F617+(G617-F617+5)+1),((H617)^3)*(I618-F617*3)/5,0)&lt;=H617,IF(AND(I617&gt;=(F617*3),I617&lt;=G617+F617+F617+(G617-F617+5)+1),((H617)^3)*(I618-F617*3)/5,0),(L616-H617^3))</f>
        <v>0</v>
      </c>
      <c r="M617" s="96"/>
      <c r="N617" s="48">
        <f>$J617+$K617+$L617</f>
        <v>0</v>
      </c>
      <c r="O617" s="48">
        <f t="shared" ref="O617:BB623" si="10895">$J617+$K617+$L617</f>
        <v>0</v>
      </c>
      <c r="P617" s="48">
        <f t="shared" si="10895"/>
        <v>0</v>
      </c>
      <c r="Q617" s="48">
        <f t="shared" si="10895"/>
        <v>0</v>
      </c>
      <c r="R617" s="48">
        <f t="shared" si="10895"/>
        <v>0</v>
      </c>
      <c r="S617" s="48">
        <f t="shared" si="10895"/>
        <v>0</v>
      </c>
      <c r="T617" s="48">
        <f t="shared" si="10895"/>
        <v>0</v>
      </c>
      <c r="U617" s="48">
        <f t="shared" si="10895"/>
        <v>0</v>
      </c>
      <c r="V617" s="48">
        <f t="shared" si="10895"/>
        <v>0</v>
      </c>
      <c r="W617" s="48">
        <f t="shared" si="10895"/>
        <v>0</v>
      </c>
      <c r="X617" s="48">
        <f t="shared" si="10895"/>
        <v>0</v>
      </c>
      <c r="Y617" s="48">
        <f t="shared" si="10895"/>
        <v>0</v>
      </c>
      <c r="Z617" s="48">
        <f t="shared" si="10895"/>
        <v>0</v>
      </c>
      <c r="AA617" s="48">
        <f t="shared" si="10895"/>
        <v>0</v>
      </c>
      <c r="AB617" s="48">
        <f t="shared" si="10895"/>
        <v>0</v>
      </c>
      <c r="AC617" s="48">
        <f t="shared" si="10895"/>
        <v>0</v>
      </c>
      <c r="AD617" s="48">
        <f t="shared" si="10895"/>
        <v>0</v>
      </c>
      <c r="AE617" s="48">
        <f t="shared" si="10895"/>
        <v>0</v>
      </c>
      <c r="AF617" s="48">
        <f t="shared" si="10895"/>
        <v>0</v>
      </c>
      <c r="AG617" s="48">
        <f t="shared" si="10895"/>
        <v>0</v>
      </c>
      <c r="AH617" s="48">
        <f t="shared" si="10895"/>
        <v>0</v>
      </c>
      <c r="AI617" s="48">
        <f t="shared" si="10895"/>
        <v>0</v>
      </c>
      <c r="AJ617" s="48">
        <f t="shared" si="10895"/>
        <v>0</v>
      </c>
      <c r="AK617" s="48">
        <f t="shared" si="10895"/>
        <v>0</v>
      </c>
      <c r="AL617" s="48">
        <f t="shared" si="10895"/>
        <v>0</v>
      </c>
      <c r="AM617" s="48">
        <f t="shared" si="10895"/>
        <v>0</v>
      </c>
      <c r="AN617" s="48">
        <f t="shared" si="10895"/>
        <v>0</v>
      </c>
      <c r="AO617" s="48">
        <f t="shared" si="10895"/>
        <v>0</v>
      </c>
      <c r="AP617" s="48">
        <f t="shared" si="10895"/>
        <v>0</v>
      </c>
      <c r="AQ617" s="48">
        <f t="shared" si="10895"/>
        <v>0</v>
      </c>
      <c r="AR617" s="48">
        <f t="shared" si="10895"/>
        <v>0</v>
      </c>
      <c r="AS617" s="48">
        <f t="shared" si="10895"/>
        <v>0</v>
      </c>
      <c r="AT617" s="48">
        <f t="shared" si="10895"/>
        <v>0</v>
      </c>
      <c r="AU617" s="48">
        <f t="shared" si="10895"/>
        <v>0</v>
      </c>
      <c r="AV617" s="48">
        <f t="shared" si="10895"/>
        <v>0</v>
      </c>
      <c r="AW617" s="48">
        <f t="shared" si="10895"/>
        <v>0</v>
      </c>
      <c r="AX617" s="48">
        <f t="shared" si="10895"/>
        <v>0</v>
      </c>
      <c r="AY617" s="48">
        <f t="shared" si="10895"/>
        <v>0</v>
      </c>
      <c r="AZ617" s="48">
        <f t="shared" si="10895"/>
        <v>0</v>
      </c>
      <c r="BA617" s="48">
        <f t="shared" si="10895"/>
        <v>0</v>
      </c>
      <c r="BB617" s="48">
        <f t="shared" si="10895"/>
        <v>0</v>
      </c>
      <c r="BC617" s="48"/>
      <c r="BE617" t="s">
        <v>177</v>
      </c>
      <c r="BF617">
        <f>BF616*N617</f>
        <v>0</v>
      </c>
      <c r="BG617">
        <f t="shared" ref="BG617" si="10896">BG616*O617</f>
        <v>0</v>
      </c>
      <c r="BH617">
        <f t="shared" ref="BH617" si="10897">BH616*P617</f>
        <v>0</v>
      </c>
      <c r="BI617">
        <f t="shared" ref="BI617" si="10898">BI616*Q617</f>
        <v>0</v>
      </c>
      <c r="BJ617">
        <f t="shared" ref="BJ617" si="10899">BJ616*R617</f>
        <v>0</v>
      </c>
      <c r="BK617">
        <f t="shared" ref="BK617" si="10900">BK616*S617</f>
        <v>0</v>
      </c>
      <c r="BL617">
        <f t="shared" ref="BL617" si="10901">BL616*T617</f>
        <v>0</v>
      </c>
      <c r="BM617">
        <f t="shared" ref="BM617" si="10902">BM616*U617</f>
        <v>0</v>
      </c>
      <c r="BN617">
        <f t="shared" ref="BN617" si="10903">BN616*V617</f>
        <v>0</v>
      </c>
      <c r="BO617">
        <f t="shared" ref="BO617" si="10904">BO616*W617</f>
        <v>0</v>
      </c>
      <c r="BP617">
        <f t="shared" ref="BP617" si="10905">BP616*X617</f>
        <v>0</v>
      </c>
      <c r="BQ617">
        <f t="shared" ref="BQ617" si="10906">BQ616*Y617</f>
        <v>0</v>
      </c>
      <c r="BR617">
        <f t="shared" ref="BR617" si="10907">BR616*Z617</f>
        <v>0</v>
      </c>
      <c r="BS617">
        <f t="shared" ref="BS617" si="10908">BS616*AA617</f>
        <v>0</v>
      </c>
      <c r="BT617">
        <f t="shared" ref="BT617" si="10909">BT616*AB617</f>
        <v>0</v>
      </c>
      <c r="BU617">
        <f t="shared" ref="BU617" si="10910">BU616*AC617</f>
        <v>0</v>
      </c>
      <c r="BV617">
        <f t="shared" ref="BV617" si="10911">BV616*AD617</f>
        <v>0</v>
      </c>
      <c r="BW617">
        <f t="shared" ref="BW617" si="10912">BW616*AE617</f>
        <v>0</v>
      </c>
      <c r="BX617">
        <f t="shared" ref="BX617" si="10913">BX616*AF617</f>
        <v>0</v>
      </c>
      <c r="BY617">
        <f t="shared" ref="BY617" si="10914">BY616*AG617</f>
        <v>0</v>
      </c>
      <c r="BZ617">
        <f t="shared" ref="BZ617" si="10915">BZ616*AH617</f>
        <v>0</v>
      </c>
      <c r="CA617">
        <f t="shared" ref="CA617" si="10916">CA616*AI617</f>
        <v>0</v>
      </c>
      <c r="CB617">
        <f t="shared" ref="CB617" si="10917">CB616*AJ617</f>
        <v>0</v>
      </c>
      <c r="CC617">
        <f t="shared" ref="CC617" si="10918">CC616*AK617</f>
        <v>0</v>
      </c>
      <c r="CD617">
        <f t="shared" ref="CD617" si="10919">CD616*AL617</f>
        <v>0</v>
      </c>
      <c r="CE617">
        <f t="shared" ref="CE617" si="10920">CE616*AM617</f>
        <v>0</v>
      </c>
      <c r="CF617">
        <f t="shared" ref="CF617" si="10921">CF616*AN617</f>
        <v>0</v>
      </c>
      <c r="CG617">
        <f t="shared" ref="CG617" si="10922">CG616*AO617</f>
        <v>0</v>
      </c>
      <c r="CH617">
        <f t="shared" ref="CH617" si="10923">CH616*AP617</f>
        <v>0</v>
      </c>
      <c r="CI617">
        <f t="shared" ref="CI617" si="10924">CI616*AQ617</f>
        <v>0</v>
      </c>
      <c r="CJ617">
        <f t="shared" ref="CJ617" si="10925">CJ616*AR617</f>
        <v>0</v>
      </c>
      <c r="CK617">
        <f t="shared" ref="CK617" si="10926">CK616*AS617</f>
        <v>0</v>
      </c>
      <c r="CL617">
        <f t="shared" ref="CL617" si="10927">CL616*AT617</f>
        <v>0</v>
      </c>
      <c r="CM617">
        <f t="shared" ref="CM617" si="10928">CM616*AU617</f>
        <v>0</v>
      </c>
      <c r="CN617">
        <f t="shared" ref="CN617" si="10929">CN616*AV617</f>
        <v>0</v>
      </c>
      <c r="CO617">
        <f t="shared" ref="CO617" si="10930">CO616*AW617</f>
        <v>0</v>
      </c>
      <c r="CP617">
        <f t="shared" ref="CP617" si="10931">CP616*AX617</f>
        <v>0</v>
      </c>
      <c r="CQ617">
        <f t="shared" ref="CQ617" si="10932">CQ616*AY617</f>
        <v>0</v>
      </c>
      <c r="CR617">
        <f t="shared" ref="CR617" si="10933">CR616*AZ617</f>
        <v>0</v>
      </c>
      <c r="CS617">
        <f t="shared" ref="CS617" si="10934">CS616*BA617</f>
        <v>0</v>
      </c>
      <c r="CT617">
        <f t="shared" ref="CT617" si="10935">CT616*BB617</f>
        <v>0</v>
      </c>
    </row>
    <row r="618" spans="1:98" x14ac:dyDescent="0.3">
      <c r="F618" s="91">
        <f>F617</f>
        <v>70</v>
      </c>
      <c r="G618" s="91">
        <f>G617</f>
        <v>70</v>
      </c>
      <c r="H618" s="4">
        <f>H617</f>
        <v>1</v>
      </c>
      <c r="I618">
        <v>5</v>
      </c>
      <c r="J618" s="48">
        <f t="shared" ref="J618:J657" si="10936">IF(AND(I618&gt;=F618,I618&lt;=G618+1),H618,0)</f>
        <v>0</v>
      </c>
      <c r="K618" s="48">
        <f t="shared" ref="K618:K623" si="10937">IF(IF(AND(I618&gt;=(F618*2),I618&lt;=G618+F618+(G618-F618+5)+1),((H618)^2)*(I619-F618*2)/5,0)&lt;=H618,IF(AND(I618&gt;=(F618*2),I618&lt;=G618+F618+(G618-F618+5)+1),((H618)^2)*(I619-F618*2)/5,0),(K617-H618^2))</f>
        <v>0</v>
      </c>
      <c r="L618" s="98">
        <f t="shared" ref="L618:L657" si="10938">IF(IF(AND(I618&gt;=(F618*3),I618&lt;=G618+F618+F618+(G618-F618+5)+1),((H618)^3)*(I619-F618*3)/5,0)&lt;=H618,IF(AND(I618&gt;=(F618*3),I618&lt;=G618+F618+F618+(G618-F618+5)+1),((H618)^3)*(I619-F618*3)/5,0),(L617-H618^3))</f>
        <v>0</v>
      </c>
      <c r="M618" s="48"/>
      <c r="N618" s="48"/>
      <c r="O618" s="48">
        <f>$J618+$K618+$L618</f>
        <v>0</v>
      </c>
      <c r="P618" s="48">
        <f t="shared" si="10895"/>
        <v>0</v>
      </c>
      <c r="Q618" s="48">
        <f t="shared" si="10895"/>
        <v>0</v>
      </c>
      <c r="R618" s="48">
        <f t="shared" si="10895"/>
        <v>0</v>
      </c>
      <c r="S618" s="48">
        <f t="shared" si="10895"/>
        <v>0</v>
      </c>
      <c r="T618" s="48">
        <f t="shared" si="10895"/>
        <v>0</v>
      </c>
      <c r="U618" s="48">
        <f t="shared" si="10895"/>
        <v>0</v>
      </c>
      <c r="V618" s="48">
        <f t="shared" si="10895"/>
        <v>0</v>
      </c>
      <c r="W618" s="48">
        <f t="shared" si="10895"/>
        <v>0</v>
      </c>
      <c r="X618" s="48">
        <f t="shared" si="10895"/>
        <v>0</v>
      </c>
      <c r="Y618" s="48">
        <f t="shared" si="10895"/>
        <v>0</v>
      </c>
      <c r="Z618" s="48">
        <f t="shared" si="10895"/>
        <v>0</v>
      </c>
      <c r="AA618" s="48">
        <f t="shared" si="10895"/>
        <v>0</v>
      </c>
      <c r="AB618" s="48">
        <f t="shared" si="10895"/>
        <v>0</v>
      </c>
      <c r="AC618" s="48">
        <f t="shared" si="10895"/>
        <v>0</v>
      </c>
      <c r="AD618" s="48">
        <f t="shared" si="10895"/>
        <v>0</v>
      </c>
      <c r="AE618" s="48">
        <f t="shared" si="10895"/>
        <v>0</v>
      </c>
      <c r="AF618" s="48">
        <f t="shared" si="10895"/>
        <v>0</v>
      </c>
      <c r="AG618" s="48">
        <f t="shared" si="10895"/>
        <v>0</v>
      </c>
      <c r="AH618" s="48">
        <f t="shared" si="10895"/>
        <v>0</v>
      </c>
      <c r="AI618" s="48">
        <f t="shared" si="10895"/>
        <v>0</v>
      </c>
      <c r="AJ618" s="48">
        <f t="shared" si="10895"/>
        <v>0</v>
      </c>
      <c r="AK618" s="48">
        <f t="shared" si="10895"/>
        <v>0</v>
      </c>
      <c r="AL618" s="48">
        <f t="shared" si="10895"/>
        <v>0</v>
      </c>
      <c r="AM618" s="48">
        <f t="shared" si="10895"/>
        <v>0</v>
      </c>
      <c r="AN618" s="48">
        <f t="shared" si="10895"/>
        <v>0</v>
      </c>
      <c r="AO618" s="48">
        <f t="shared" si="10895"/>
        <v>0</v>
      </c>
      <c r="AP618" s="48">
        <f t="shared" si="10895"/>
        <v>0</v>
      </c>
      <c r="AQ618" s="48">
        <f t="shared" si="10895"/>
        <v>0</v>
      </c>
      <c r="AR618" s="48">
        <f t="shared" si="10895"/>
        <v>0</v>
      </c>
      <c r="AS618" s="48">
        <f t="shared" si="10895"/>
        <v>0</v>
      </c>
      <c r="AT618" s="48">
        <f t="shared" si="10895"/>
        <v>0</v>
      </c>
      <c r="AU618" s="48">
        <f t="shared" si="10895"/>
        <v>0</v>
      </c>
      <c r="AV618" s="48">
        <f t="shared" si="10895"/>
        <v>0</v>
      </c>
      <c r="AW618" s="48">
        <f t="shared" si="10895"/>
        <v>0</v>
      </c>
      <c r="AX618" s="48">
        <f t="shared" si="10895"/>
        <v>0</v>
      </c>
      <c r="AY618" s="48">
        <f t="shared" si="10895"/>
        <v>0</v>
      </c>
      <c r="AZ618" s="48">
        <f t="shared" si="10895"/>
        <v>0</v>
      </c>
      <c r="BA618" s="48">
        <f t="shared" si="10895"/>
        <v>0</v>
      </c>
      <c r="BB618" s="48">
        <f t="shared" si="10895"/>
        <v>0</v>
      </c>
      <c r="BC618" s="48"/>
      <c r="BE618" t="s">
        <v>178</v>
      </c>
      <c r="BG618">
        <f>BF616*O618</f>
        <v>0</v>
      </c>
      <c r="BH618">
        <f t="shared" ref="BH618" si="10939">BG616*P618</f>
        <v>0</v>
      </c>
      <c r="BI618">
        <f t="shared" ref="BI618" si="10940">BH616*Q618</f>
        <v>0</v>
      </c>
      <c r="BJ618">
        <f t="shared" ref="BJ618" si="10941">BI616*R618</f>
        <v>0</v>
      </c>
      <c r="BK618">
        <f t="shared" ref="BK618" si="10942">BJ616*S618</f>
        <v>0</v>
      </c>
      <c r="BL618">
        <f t="shared" ref="BL618" si="10943">BK616*T618</f>
        <v>0</v>
      </c>
      <c r="BM618">
        <f t="shared" ref="BM618" si="10944">BL616*U618</f>
        <v>0</v>
      </c>
      <c r="BN618">
        <f t="shared" ref="BN618" si="10945">BM616*V618</f>
        <v>0</v>
      </c>
      <c r="BO618">
        <f t="shared" ref="BO618" si="10946">BN616*W618</f>
        <v>0</v>
      </c>
      <c r="BP618">
        <f t="shared" ref="BP618" si="10947">BO616*X618</f>
        <v>0</v>
      </c>
      <c r="BQ618">
        <f t="shared" ref="BQ618" si="10948">BP616*Y618</f>
        <v>0</v>
      </c>
      <c r="BR618">
        <f t="shared" ref="BR618" si="10949">BQ616*Z618</f>
        <v>0</v>
      </c>
      <c r="BS618">
        <f t="shared" ref="BS618" si="10950">BR616*AA618</f>
        <v>0</v>
      </c>
      <c r="BT618">
        <f t="shared" ref="BT618" si="10951">BS616*AB618</f>
        <v>0</v>
      </c>
      <c r="BU618">
        <f t="shared" ref="BU618" si="10952">BT616*AC618</f>
        <v>0</v>
      </c>
      <c r="BV618">
        <f t="shared" ref="BV618" si="10953">BU616*AD618</f>
        <v>0</v>
      </c>
      <c r="BW618">
        <f t="shared" ref="BW618" si="10954">BV616*AE618</f>
        <v>0</v>
      </c>
      <c r="BX618">
        <f t="shared" ref="BX618" si="10955">BW616*AF618</f>
        <v>0</v>
      </c>
      <c r="BY618">
        <f t="shared" ref="BY618" si="10956">BX616*AG618</f>
        <v>0</v>
      </c>
      <c r="BZ618">
        <f t="shared" ref="BZ618" si="10957">BY616*AH618</f>
        <v>0</v>
      </c>
      <c r="CA618">
        <f t="shared" ref="CA618" si="10958">BZ616*AI618</f>
        <v>0</v>
      </c>
      <c r="CB618">
        <f t="shared" ref="CB618" si="10959">CA616*AJ618</f>
        <v>0</v>
      </c>
      <c r="CC618">
        <f t="shared" ref="CC618" si="10960">CB616*AK618</f>
        <v>0</v>
      </c>
      <c r="CD618">
        <f t="shared" ref="CD618" si="10961">CC616*AL618</f>
        <v>0</v>
      </c>
      <c r="CE618">
        <f t="shared" ref="CE618" si="10962">CD616*AM618</f>
        <v>0</v>
      </c>
      <c r="CF618">
        <f t="shared" ref="CF618" si="10963">CE616*AN618</f>
        <v>0</v>
      </c>
      <c r="CG618">
        <f t="shared" ref="CG618" si="10964">CF616*AO618</f>
        <v>0</v>
      </c>
      <c r="CH618">
        <f t="shared" ref="CH618" si="10965">CG616*AP618</f>
        <v>0</v>
      </c>
      <c r="CI618">
        <f t="shared" ref="CI618" si="10966">CH616*AQ618</f>
        <v>0</v>
      </c>
      <c r="CJ618">
        <f t="shared" ref="CJ618" si="10967">CI616*AR618</f>
        <v>0</v>
      </c>
      <c r="CK618">
        <f t="shared" ref="CK618" si="10968">CJ616*AS618</f>
        <v>0</v>
      </c>
      <c r="CL618">
        <f t="shared" ref="CL618" si="10969">CK616*AT618</f>
        <v>0</v>
      </c>
      <c r="CM618">
        <f t="shared" ref="CM618" si="10970">CL616*AU618</f>
        <v>0</v>
      </c>
      <c r="CN618">
        <f t="shared" ref="CN618" si="10971">CM616*AV618</f>
        <v>0</v>
      </c>
      <c r="CO618">
        <f t="shared" ref="CO618" si="10972">CN616*AW618</f>
        <v>0</v>
      </c>
      <c r="CP618">
        <f t="shared" ref="CP618" si="10973">CO616*AX618</f>
        <v>0</v>
      </c>
      <c r="CQ618">
        <f t="shared" ref="CQ618" si="10974">CP616*AY618</f>
        <v>0</v>
      </c>
      <c r="CR618">
        <f t="shared" ref="CR618" si="10975">CQ616*AZ618</f>
        <v>0</v>
      </c>
      <c r="CS618">
        <f t="shared" ref="CS618" si="10976">CR616*BA618</f>
        <v>0</v>
      </c>
      <c r="CT618">
        <f t="shared" ref="CT618" si="10977">CS616*BB618</f>
        <v>0</v>
      </c>
    </row>
    <row r="619" spans="1:98" x14ac:dyDescent="0.3">
      <c r="E619" s="4"/>
      <c r="F619" s="91">
        <f t="shared" ref="F619:H619" si="10978">F618</f>
        <v>70</v>
      </c>
      <c r="G619" s="91">
        <f t="shared" si="10978"/>
        <v>70</v>
      </c>
      <c r="H619" s="4">
        <f t="shared" si="10978"/>
        <v>1</v>
      </c>
      <c r="I619">
        <v>10</v>
      </c>
      <c r="J619" s="48">
        <f t="shared" si="10936"/>
        <v>0</v>
      </c>
      <c r="K619" s="48">
        <f t="shared" si="10937"/>
        <v>0</v>
      </c>
      <c r="L619" s="98">
        <f t="shared" si="10938"/>
        <v>0</v>
      </c>
      <c r="M619" s="48"/>
      <c r="N619" s="48"/>
      <c r="O619" s="48"/>
      <c r="P619" s="48">
        <f>$J619+$K619+$L619</f>
        <v>0</v>
      </c>
      <c r="Q619" s="48">
        <f t="shared" si="10895"/>
        <v>0</v>
      </c>
      <c r="R619" s="48">
        <f t="shared" si="10895"/>
        <v>0</v>
      </c>
      <c r="S619" s="48">
        <f t="shared" si="10895"/>
        <v>0</v>
      </c>
      <c r="T619" s="48">
        <f t="shared" si="10895"/>
        <v>0</v>
      </c>
      <c r="U619" s="48">
        <f t="shared" si="10895"/>
        <v>0</v>
      </c>
      <c r="V619" s="48">
        <f t="shared" si="10895"/>
        <v>0</v>
      </c>
      <c r="W619" s="48">
        <f t="shared" si="10895"/>
        <v>0</v>
      </c>
      <c r="X619" s="48">
        <f t="shared" si="10895"/>
        <v>0</v>
      </c>
      <c r="Y619" s="48">
        <f t="shared" si="10895"/>
        <v>0</v>
      </c>
      <c r="Z619" s="48">
        <f t="shared" si="10895"/>
        <v>0</v>
      </c>
      <c r="AA619" s="48">
        <f t="shared" si="10895"/>
        <v>0</v>
      </c>
      <c r="AB619" s="48">
        <f t="shared" si="10895"/>
        <v>0</v>
      </c>
      <c r="AC619" s="48">
        <f t="shared" si="10895"/>
        <v>0</v>
      </c>
      <c r="AD619" s="48">
        <f t="shared" si="10895"/>
        <v>0</v>
      </c>
      <c r="AE619" s="48">
        <f t="shared" si="10895"/>
        <v>0</v>
      </c>
      <c r="AF619" s="48">
        <f t="shared" si="10895"/>
        <v>0</v>
      </c>
      <c r="AG619" s="48">
        <f t="shared" si="10895"/>
        <v>0</v>
      </c>
      <c r="AH619" s="48">
        <f t="shared" si="10895"/>
        <v>0</v>
      </c>
      <c r="AI619" s="48">
        <f t="shared" si="10895"/>
        <v>0</v>
      </c>
      <c r="AJ619" s="48">
        <f t="shared" si="10895"/>
        <v>0</v>
      </c>
      <c r="AK619" s="48">
        <f t="shared" si="10895"/>
        <v>0</v>
      </c>
      <c r="AL619" s="48">
        <f t="shared" si="10895"/>
        <v>0</v>
      </c>
      <c r="AM619" s="48">
        <f t="shared" si="10895"/>
        <v>0</v>
      </c>
      <c r="AN619" s="48">
        <f t="shared" si="10895"/>
        <v>0</v>
      </c>
      <c r="AO619" s="48">
        <f t="shared" si="10895"/>
        <v>0</v>
      </c>
      <c r="AP619" s="48">
        <f t="shared" si="10895"/>
        <v>0</v>
      </c>
      <c r="AQ619" s="48">
        <f t="shared" si="10895"/>
        <v>0</v>
      </c>
      <c r="AR619" s="48">
        <f t="shared" si="10895"/>
        <v>0</v>
      </c>
      <c r="AS619" s="48">
        <f t="shared" si="10895"/>
        <v>0</v>
      </c>
      <c r="AT619" s="48">
        <f t="shared" si="10895"/>
        <v>0</v>
      </c>
      <c r="AU619" s="48">
        <f t="shared" si="10895"/>
        <v>0</v>
      </c>
      <c r="AV619" s="48">
        <f t="shared" si="10895"/>
        <v>0</v>
      </c>
      <c r="AW619" s="48">
        <f t="shared" si="10895"/>
        <v>0</v>
      </c>
      <c r="AX619" s="48">
        <f t="shared" si="10895"/>
        <v>0</v>
      </c>
      <c r="AY619" s="48">
        <f t="shared" si="10895"/>
        <v>0</v>
      </c>
      <c r="AZ619" s="48">
        <f t="shared" si="10895"/>
        <v>0</v>
      </c>
      <c r="BA619" s="48">
        <f t="shared" si="10895"/>
        <v>0</v>
      </c>
      <c r="BB619" s="48">
        <f t="shared" si="10895"/>
        <v>0</v>
      </c>
      <c r="BC619" s="48"/>
      <c r="BE619" t="s">
        <v>179</v>
      </c>
      <c r="BH619">
        <f>BF616*P619</f>
        <v>0</v>
      </c>
      <c r="BI619">
        <f t="shared" ref="BI619" si="10979">BG616*Q619</f>
        <v>0</v>
      </c>
      <c r="BJ619">
        <f t="shared" ref="BJ619" si="10980">BH616*R619</f>
        <v>0</v>
      </c>
      <c r="BK619">
        <f t="shared" ref="BK619" si="10981">BI616*S619</f>
        <v>0</v>
      </c>
      <c r="BL619">
        <f t="shared" ref="BL619" si="10982">BJ616*T619</f>
        <v>0</v>
      </c>
      <c r="BM619">
        <f t="shared" ref="BM619" si="10983">BK616*U619</f>
        <v>0</v>
      </c>
      <c r="BN619">
        <f t="shared" ref="BN619" si="10984">BL616*V619</f>
        <v>0</v>
      </c>
      <c r="BO619">
        <f t="shared" ref="BO619" si="10985">BM616*W619</f>
        <v>0</v>
      </c>
      <c r="BP619">
        <f t="shared" ref="BP619" si="10986">BN616*X619</f>
        <v>0</v>
      </c>
      <c r="BQ619">
        <f t="shared" ref="BQ619" si="10987">BO616*Y619</f>
        <v>0</v>
      </c>
      <c r="BR619">
        <f t="shared" ref="BR619" si="10988">BP616*Z619</f>
        <v>0</v>
      </c>
      <c r="BS619">
        <f t="shared" ref="BS619" si="10989">BQ616*AA619</f>
        <v>0</v>
      </c>
      <c r="BT619">
        <f t="shared" ref="BT619" si="10990">BR616*AB619</f>
        <v>0</v>
      </c>
      <c r="BU619">
        <f t="shared" ref="BU619" si="10991">BS616*AC619</f>
        <v>0</v>
      </c>
      <c r="BV619">
        <f t="shared" ref="BV619" si="10992">BT616*AD619</f>
        <v>0</v>
      </c>
      <c r="BW619">
        <f t="shared" ref="BW619" si="10993">BU616*AE619</f>
        <v>0</v>
      </c>
      <c r="BX619">
        <f t="shared" ref="BX619" si="10994">BV616*AF619</f>
        <v>0</v>
      </c>
      <c r="BY619">
        <f t="shared" ref="BY619" si="10995">BW616*AG619</f>
        <v>0</v>
      </c>
      <c r="BZ619">
        <f t="shared" ref="BZ619" si="10996">BX616*AH619</f>
        <v>0</v>
      </c>
      <c r="CA619">
        <f t="shared" ref="CA619" si="10997">BY616*AI619</f>
        <v>0</v>
      </c>
      <c r="CB619">
        <f t="shared" ref="CB619" si="10998">BZ616*AJ619</f>
        <v>0</v>
      </c>
      <c r="CC619">
        <f t="shared" ref="CC619" si="10999">CA616*AK619</f>
        <v>0</v>
      </c>
      <c r="CD619">
        <f t="shared" ref="CD619" si="11000">CB616*AL619</f>
        <v>0</v>
      </c>
      <c r="CE619">
        <f t="shared" ref="CE619" si="11001">CC616*AM619</f>
        <v>0</v>
      </c>
      <c r="CF619">
        <f t="shared" ref="CF619" si="11002">CD616*AN619</f>
        <v>0</v>
      </c>
      <c r="CG619">
        <f t="shared" ref="CG619" si="11003">CE616*AO619</f>
        <v>0</v>
      </c>
      <c r="CH619">
        <f t="shared" ref="CH619" si="11004">CF616*AP619</f>
        <v>0</v>
      </c>
      <c r="CI619">
        <f t="shared" ref="CI619" si="11005">CG616*AQ619</f>
        <v>0</v>
      </c>
      <c r="CJ619">
        <f t="shared" ref="CJ619" si="11006">CH616*AR619</f>
        <v>0</v>
      </c>
      <c r="CK619">
        <f t="shared" ref="CK619" si="11007">CI616*AS619</f>
        <v>0</v>
      </c>
      <c r="CL619">
        <f t="shared" ref="CL619" si="11008">CJ616*AT619</f>
        <v>0</v>
      </c>
      <c r="CM619">
        <f t="shared" ref="CM619" si="11009">CK616*AU619</f>
        <v>0</v>
      </c>
      <c r="CN619">
        <f t="shared" ref="CN619" si="11010">CL616*AV619</f>
        <v>0</v>
      </c>
      <c r="CO619">
        <f t="shared" ref="CO619" si="11011">CM616*AW619</f>
        <v>0</v>
      </c>
      <c r="CP619">
        <f t="shared" ref="CP619" si="11012">CN616*AX619</f>
        <v>0</v>
      </c>
      <c r="CQ619">
        <f t="shared" ref="CQ619" si="11013">CO616*AY619</f>
        <v>0</v>
      </c>
      <c r="CR619">
        <f t="shared" ref="CR619" si="11014">CP616*AZ619</f>
        <v>0</v>
      </c>
      <c r="CS619">
        <f t="shared" ref="CS619" si="11015">CQ616*BA619</f>
        <v>0</v>
      </c>
      <c r="CT619">
        <f t="shared" ref="CT619" si="11016">CR616*BB619</f>
        <v>0</v>
      </c>
    </row>
    <row r="620" spans="1:98" x14ac:dyDescent="0.3">
      <c r="F620" s="91">
        <f t="shared" ref="F620:H620" si="11017">F619</f>
        <v>70</v>
      </c>
      <c r="G620" s="91">
        <f t="shared" si="11017"/>
        <v>70</v>
      </c>
      <c r="H620" s="4">
        <f t="shared" si="11017"/>
        <v>1</v>
      </c>
      <c r="I620">
        <v>15</v>
      </c>
      <c r="J620" s="48">
        <f t="shared" si="10936"/>
        <v>0</v>
      </c>
      <c r="K620" s="48">
        <f t="shared" si="10937"/>
        <v>0</v>
      </c>
      <c r="L620" s="98">
        <f t="shared" si="10938"/>
        <v>0</v>
      </c>
      <c r="M620" s="48"/>
      <c r="N620" s="48"/>
      <c r="O620" s="48"/>
      <c r="P620" s="48"/>
      <c r="Q620" s="48">
        <f>$J620+$K620+$L620</f>
        <v>0</v>
      </c>
      <c r="R620" s="48">
        <f t="shared" si="10895"/>
        <v>0</v>
      </c>
      <c r="S620" s="48">
        <f t="shared" si="10895"/>
        <v>0</v>
      </c>
      <c r="T620" s="48">
        <f t="shared" si="10895"/>
        <v>0</v>
      </c>
      <c r="U620" s="48">
        <f t="shared" si="10895"/>
        <v>0</v>
      </c>
      <c r="V620" s="48">
        <f t="shared" si="10895"/>
        <v>0</v>
      </c>
      <c r="W620" s="48">
        <f t="shared" si="10895"/>
        <v>0</v>
      </c>
      <c r="X620" s="48">
        <f t="shared" si="10895"/>
        <v>0</v>
      </c>
      <c r="Y620" s="48">
        <f t="shared" si="10895"/>
        <v>0</v>
      </c>
      <c r="Z620" s="48">
        <f t="shared" si="10895"/>
        <v>0</v>
      </c>
      <c r="AA620" s="48">
        <f t="shared" si="10895"/>
        <v>0</v>
      </c>
      <c r="AB620" s="48">
        <f t="shared" si="10895"/>
        <v>0</v>
      </c>
      <c r="AC620" s="48">
        <f t="shared" si="10895"/>
        <v>0</v>
      </c>
      <c r="AD620" s="48">
        <f t="shared" si="10895"/>
        <v>0</v>
      </c>
      <c r="AE620" s="48">
        <f t="shared" si="10895"/>
        <v>0</v>
      </c>
      <c r="AF620" s="48">
        <f t="shared" si="10895"/>
        <v>0</v>
      </c>
      <c r="AG620" s="48">
        <f t="shared" si="10895"/>
        <v>0</v>
      </c>
      <c r="AH620" s="48">
        <f t="shared" si="10895"/>
        <v>0</v>
      </c>
      <c r="AI620" s="48">
        <f t="shared" si="10895"/>
        <v>0</v>
      </c>
      <c r="AJ620" s="48">
        <f t="shared" si="10895"/>
        <v>0</v>
      </c>
      <c r="AK620" s="48">
        <f t="shared" si="10895"/>
        <v>0</v>
      </c>
      <c r="AL620" s="48">
        <f t="shared" si="10895"/>
        <v>0</v>
      </c>
      <c r="AM620" s="48">
        <f t="shared" si="10895"/>
        <v>0</v>
      </c>
      <c r="AN620" s="48">
        <f t="shared" si="10895"/>
        <v>0</v>
      </c>
      <c r="AO620" s="48">
        <f t="shared" si="10895"/>
        <v>0</v>
      </c>
      <c r="AP620" s="48">
        <f t="shared" si="10895"/>
        <v>0</v>
      </c>
      <c r="AQ620" s="48">
        <f t="shared" si="10895"/>
        <v>0</v>
      </c>
      <c r="AR620" s="48">
        <f t="shared" si="10895"/>
        <v>0</v>
      </c>
      <c r="AS620" s="48">
        <f t="shared" si="10895"/>
        <v>0</v>
      </c>
      <c r="AT620" s="48">
        <f t="shared" si="10895"/>
        <v>0</v>
      </c>
      <c r="AU620" s="48">
        <f t="shared" si="10895"/>
        <v>0</v>
      </c>
      <c r="AV620" s="48">
        <f t="shared" si="10895"/>
        <v>0</v>
      </c>
      <c r="AW620" s="48">
        <f t="shared" si="10895"/>
        <v>0</v>
      </c>
      <c r="AX620" s="48">
        <f t="shared" si="10895"/>
        <v>0</v>
      </c>
      <c r="AY620" s="48">
        <f t="shared" si="10895"/>
        <v>0</v>
      </c>
      <c r="AZ620" s="48">
        <f t="shared" si="10895"/>
        <v>0</v>
      </c>
      <c r="BA620" s="48">
        <f t="shared" si="10895"/>
        <v>0</v>
      </c>
      <c r="BB620" s="48">
        <f t="shared" si="10895"/>
        <v>0</v>
      </c>
      <c r="BC620" s="48"/>
      <c r="BE620" t="s">
        <v>180</v>
      </c>
      <c r="BI620">
        <f>BF616*Q620</f>
        <v>0</v>
      </c>
      <c r="BJ620">
        <f t="shared" ref="BJ620" si="11018">BG616*R620</f>
        <v>0</v>
      </c>
      <c r="BK620">
        <f t="shared" ref="BK620" si="11019">BH616*S620</f>
        <v>0</v>
      </c>
      <c r="BL620">
        <f t="shared" ref="BL620" si="11020">BI616*T620</f>
        <v>0</v>
      </c>
      <c r="BM620">
        <f t="shared" ref="BM620" si="11021">BJ616*U620</f>
        <v>0</v>
      </c>
      <c r="BN620">
        <f t="shared" ref="BN620" si="11022">BK616*V620</f>
        <v>0</v>
      </c>
      <c r="BO620">
        <f t="shared" ref="BO620" si="11023">BL616*W620</f>
        <v>0</v>
      </c>
      <c r="BP620">
        <f t="shared" ref="BP620" si="11024">BM616*X620</f>
        <v>0</v>
      </c>
      <c r="BQ620">
        <f t="shared" ref="BQ620" si="11025">BN616*Y620</f>
        <v>0</v>
      </c>
      <c r="BR620">
        <f t="shared" ref="BR620" si="11026">BO616*Z620</f>
        <v>0</v>
      </c>
      <c r="BS620">
        <f t="shared" ref="BS620" si="11027">BP616*AA620</f>
        <v>0</v>
      </c>
      <c r="BT620">
        <f t="shared" ref="BT620" si="11028">BQ616*AB620</f>
        <v>0</v>
      </c>
      <c r="BU620">
        <f t="shared" ref="BU620" si="11029">BR616*AC620</f>
        <v>0</v>
      </c>
      <c r="BV620">
        <f t="shared" ref="BV620" si="11030">BS616*AD620</f>
        <v>0</v>
      </c>
      <c r="BW620">
        <f t="shared" ref="BW620" si="11031">BT616*AE620</f>
        <v>0</v>
      </c>
      <c r="BX620">
        <f t="shared" ref="BX620" si="11032">BU616*AF620</f>
        <v>0</v>
      </c>
      <c r="BY620">
        <f t="shared" ref="BY620" si="11033">BV616*AG620</f>
        <v>0</v>
      </c>
      <c r="BZ620">
        <f t="shared" ref="BZ620" si="11034">BW616*AH620</f>
        <v>0</v>
      </c>
      <c r="CA620">
        <f t="shared" ref="CA620" si="11035">BX616*AI620</f>
        <v>0</v>
      </c>
      <c r="CB620">
        <f t="shared" ref="CB620" si="11036">BY616*AJ620</f>
        <v>0</v>
      </c>
      <c r="CC620">
        <f t="shared" ref="CC620" si="11037">BZ616*AK620</f>
        <v>0</v>
      </c>
      <c r="CD620">
        <f t="shared" ref="CD620" si="11038">CA616*AL620</f>
        <v>0</v>
      </c>
      <c r="CE620">
        <f t="shared" ref="CE620" si="11039">CB616*AM620</f>
        <v>0</v>
      </c>
      <c r="CF620">
        <f t="shared" ref="CF620" si="11040">CC616*AN620</f>
        <v>0</v>
      </c>
      <c r="CG620">
        <f t="shared" ref="CG620" si="11041">CD616*AO620</f>
        <v>0</v>
      </c>
      <c r="CH620">
        <f t="shared" ref="CH620" si="11042">CE616*AP620</f>
        <v>0</v>
      </c>
      <c r="CI620">
        <f t="shared" ref="CI620" si="11043">CF616*AQ620</f>
        <v>0</v>
      </c>
      <c r="CJ620">
        <f t="shared" ref="CJ620" si="11044">CG616*AR620</f>
        <v>0</v>
      </c>
      <c r="CK620">
        <f t="shared" ref="CK620" si="11045">CH616*AS620</f>
        <v>0</v>
      </c>
      <c r="CL620">
        <f t="shared" ref="CL620" si="11046">CI616*AT620</f>
        <v>0</v>
      </c>
      <c r="CM620">
        <f t="shared" ref="CM620" si="11047">CJ616*AU620</f>
        <v>0</v>
      </c>
      <c r="CN620">
        <f t="shared" ref="CN620" si="11048">CK616*AV620</f>
        <v>0</v>
      </c>
      <c r="CO620">
        <f t="shared" ref="CO620" si="11049">CL616*AW620</f>
        <v>0</v>
      </c>
      <c r="CP620">
        <f t="shared" ref="CP620" si="11050">CM616*AX620</f>
        <v>0</v>
      </c>
      <c r="CQ620">
        <f t="shared" ref="CQ620" si="11051">CN616*AY620</f>
        <v>0</v>
      </c>
      <c r="CR620">
        <f t="shared" ref="CR620" si="11052">CO616*AZ620</f>
        <v>0</v>
      </c>
      <c r="CS620">
        <f t="shared" ref="CS620" si="11053">CP616*BA620</f>
        <v>0</v>
      </c>
      <c r="CT620">
        <f t="shared" ref="CT620" si="11054">CQ616*BB620</f>
        <v>0</v>
      </c>
    </row>
    <row r="621" spans="1:98" x14ac:dyDescent="0.3">
      <c r="F621" s="91">
        <f t="shared" ref="F621:H621" si="11055">F620</f>
        <v>70</v>
      </c>
      <c r="G621" s="91">
        <f t="shared" si="11055"/>
        <v>70</v>
      </c>
      <c r="H621" s="4">
        <f t="shared" si="11055"/>
        <v>1</v>
      </c>
      <c r="I621">
        <v>20</v>
      </c>
      <c r="J621" s="48">
        <f t="shared" si="10936"/>
        <v>0</v>
      </c>
      <c r="K621" s="48">
        <f t="shared" si="10937"/>
        <v>0</v>
      </c>
      <c r="L621" s="98">
        <f t="shared" si="10938"/>
        <v>0</v>
      </c>
      <c r="M621" s="48"/>
      <c r="N621" s="48"/>
      <c r="O621" s="48"/>
      <c r="P621" s="48"/>
      <c r="Q621" s="48"/>
      <c r="R621" s="48">
        <f>$J621+$K621+$L621</f>
        <v>0</v>
      </c>
      <c r="S621" s="48">
        <f t="shared" si="10895"/>
        <v>0</v>
      </c>
      <c r="T621" s="48">
        <f t="shared" si="10895"/>
        <v>0</v>
      </c>
      <c r="U621" s="48">
        <f t="shared" si="10895"/>
        <v>0</v>
      </c>
      <c r="V621" s="48">
        <f t="shared" si="10895"/>
        <v>0</v>
      </c>
      <c r="W621" s="48">
        <f t="shared" si="10895"/>
        <v>0</v>
      </c>
      <c r="X621" s="48">
        <f t="shared" si="10895"/>
        <v>0</v>
      </c>
      <c r="Y621" s="48">
        <f t="shared" si="10895"/>
        <v>0</v>
      </c>
      <c r="Z621" s="48">
        <f t="shared" si="10895"/>
        <v>0</v>
      </c>
      <c r="AA621" s="48">
        <f t="shared" si="10895"/>
        <v>0</v>
      </c>
      <c r="AB621" s="48">
        <f t="shared" si="10895"/>
        <v>0</v>
      </c>
      <c r="AC621" s="48">
        <f t="shared" si="10895"/>
        <v>0</v>
      </c>
      <c r="AD621" s="48">
        <f t="shared" si="10895"/>
        <v>0</v>
      </c>
      <c r="AE621" s="48">
        <f t="shared" si="10895"/>
        <v>0</v>
      </c>
      <c r="AF621" s="48">
        <f t="shared" si="10895"/>
        <v>0</v>
      </c>
      <c r="AG621" s="48">
        <f t="shared" si="10895"/>
        <v>0</v>
      </c>
      <c r="AH621" s="48">
        <f t="shared" si="10895"/>
        <v>0</v>
      </c>
      <c r="AI621" s="48">
        <f t="shared" si="10895"/>
        <v>0</v>
      </c>
      <c r="AJ621" s="48">
        <f t="shared" si="10895"/>
        <v>0</v>
      </c>
      <c r="AK621" s="48">
        <f t="shared" si="10895"/>
        <v>0</v>
      </c>
      <c r="AL621" s="48">
        <f t="shared" si="10895"/>
        <v>0</v>
      </c>
      <c r="AM621" s="48">
        <f t="shared" si="10895"/>
        <v>0</v>
      </c>
      <c r="AN621" s="48">
        <f t="shared" si="10895"/>
        <v>0</v>
      </c>
      <c r="AO621" s="48">
        <f t="shared" si="10895"/>
        <v>0</v>
      </c>
      <c r="AP621" s="48">
        <f t="shared" si="10895"/>
        <v>0</v>
      </c>
      <c r="AQ621" s="48">
        <f t="shared" si="10895"/>
        <v>0</v>
      </c>
      <c r="AR621" s="48">
        <f t="shared" si="10895"/>
        <v>0</v>
      </c>
      <c r="AS621" s="48">
        <f t="shared" si="10895"/>
        <v>0</v>
      </c>
      <c r="AT621" s="48">
        <f t="shared" si="10895"/>
        <v>0</v>
      </c>
      <c r="AU621" s="48">
        <f t="shared" si="10895"/>
        <v>0</v>
      </c>
      <c r="AV621" s="48">
        <f t="shared" si="10895"/>
        <v>0</v>
      </c>
      <c r="AW621" s="48">
        <f t="shared" si="10895"/>
        <v>0</v>
      </c>
      <c r="AX621" s="48">
        <f t="shared" si="10895"/>
        <v>0</v>
      </c>
      <c r="AY621" s="48">
        <f t="shared" si="10895"/>
        <v>0</v>
      </c>
      <c r="AZ621" s="48">
        <f t="shared" si="10895"/>
        <v>0</v>
      </c>
      <c r="BA621" s="48">
        <f t="shared" si="10895"/>
        <v>0</v>
      </c>
      <c r="BB621" s="48">
        <f t="shared" si="10895"/>
        <v>0</v>
      </c>
      <c r="BC621" s="48"/>
      <c r="BE621" t="s">
        <v>181</v>
      </c>
      <c r="BJ621">
        <f>BF616*R621</f>
        <v>0</v>
      </c>
      <c r="BK621">
        <f t="shared" ref="BK621" si="11056">BG616*S621</f>
        <v>0</v>
      </c>
      <c r="BL621">
        <f t="shared" ref="BL621" si="11057">BH616*T621</f>
        <v>0</v>
      </c>
      <c r="BM621">
        <f t="shared" ref="BM621" si="11058">BI616*U621</f>
        <v>0</v>
      </c>
      <c r="BN621">
        <f t="shared" ref="BN621" si="11059">BJ616*V621</f>
        <v>0</v>
      </c>
      <c r="BO621">
        <f t="shared" ref="BO621" si="11060">BK616*W621</f>
        <v>0</v>
      </c>
      <c r="BP621">
        <f t="shared" ref="BP621" si="11061">BL616*X621</f>
        <v>0</v>
      </c>
      <c r="BQ621">
        <f t="shared" ref="BQ621" si="11062">BM616*Y621</f>
        <v>0</v>
      </c>
      <c r="BR621">
        <f t="shared" ref="BR621" si="11063">BN616*Z621</f>
        <v>0</v>
      </c>
      <c r="BS621">
        <f t="shared" ref="BS621" si="11064">BO616*AA621</f>
        <v>0</v>
      </c>
      <c r="BT621">
        <f t="shared" ref="BT621" si="11065">BP616*AB621</f>
        <v>0</v>
      </c>
      <c r="BU621">
        <f t="shared" ref="BU621" si="11066">BQ616*AC621</f>
        <v>0</v>
      </c>
      <c r="BV621">
        <f t="shared" ref="BV621" si="11067">BR616*AD621</f>
        <v>0</v>
      </c>
      <c r="BW621">
        <f t="shared" ref="BW621" si="11068">BS616*AE621</f>
        <v>0</v>
      </c>
      <c r="BX621">
        <f t="shared" ref="BX621" si="11069">BT616*AF621</f>
        <v>0</v>
      </c>
      <c r="BY621">
        <f t="shared" ref="BY621" si="11070">BU616*AG621</f>
        <v>0</v>
      </c>
      <c r="BZ621">
        <f t="shared" ref="BZ621" si="11071">BV616*AH621</f>
        <v>0</v>
      </c>
      <c r="CA621">
        <f t="shared" ref="CA621" si="11072">BW616*AI621</f>
        <v>0</v>
      </c>
      <c r="CB621">
        <f t="shared" ref="CB621" si="11073">BX616*AJ621</f>
        <v>0</v>
      </c>
      <c r="CC621">
        <f t="shared" ref="CC621" si="11074">BY616*AK621</f>
        <v>0</v>
      </c>
      <c r="CD621">
        <f t="shared" ref="CD621" si="11075">BZ616*AL621</f>
        <v>0</v>
      </c>
      <c r="CE621">
        <f t="shared" ref="CE621" si="11076">CA616*AM621</f>
        <v>0</v>
      </c>
      <c r="CF621">
        <f t="shared" ref="CF621" si="11077">CB616*AN621</f>
        <v>0</v>
      </c>
      <c r="CG621">
        <f t="shared" ref="CG621" si="11078">CC616*AO621</f>
        <v>0</v>
      </c>
      <c r="CH621">
        <f t="shared" ref="CH621" si="11079">CD616*AP621</f>
        <v>0</v>
      </c>
      <c r="CI621">
        <f t="shared" ref="CI621" si="11080">CE616*AQ621</f>
        <v>0</v>
      </c>
      <c r="CJ621">
        <f t="shared" ref="CJ621" si="11081">CF616*AR621</f>
        <v>0</v>
      </c>
      <c r="CK621">
        <f t="shared" ref="CK621" si="11082">CG616*AS621</f>
        <v>0</v>
      </c>
      <c r="CL621">
        <f t="shared" ref="CL621" si="11083">CH616*AT621</f>
        <v>0</v>
      </c>
      <c r="CM621">
        <f t="shared" ref="CM621" si="11084">CI616*AU621</f>
        <v>0</v>
      </c>
      <c r="CN621">
        <f t="shared" ref="CN621" si="11085">CJ616*AV621</f>
        <v>0</v>
      </c>
      <c r="CO621">
        <f t="shared" ref="CO621" si="11086">CK616*AW621</f>
        <v>0</v>
      </c>
      <c r="CP621">
        <f t="shared" ref="CP621" si="11087">CL616*AX621</f>
        <v>0</v>
      </c>
      <c r="CQ621">
        <f t="shared" ref="CQ621" si="11088">CM616*AY621</f>
        <v>0</v>
      </c>
      <c r="CR621">
        <f t="shared" ref="CR621" si="11089">CN616*AZ621</f>
        <v>0</v>
      </c>
      <c r="CS621">
        <f t="shared" ref="CS621" si="11090">CO616*BA621</f>
        <v>0</v>
      </c>
      <c r="CT621">
        <f t="shared" ref="CT621" si="11091">CP616*BB621</f>
        <v>0</v>
      </c>
    </row>
    <row r="622" spans="1:98" x14ac:dyDescent="0.3">
      <c r="F622" s="91">
        <f t="shared" ref="F622:H622" si="11092">F621</f>
        <v>70</v>
      </c>
      <c r="G622" s="91">
        <f t="shared" si="11092"/>
        <v>70</v>
      </c>
      <c r="H622" s="4">
        <f t="shared" si="11092"/>
        <v>1</v>
      </c>
      <c r="I622">
        <v>25</v>
      </c>
      <c r="J622" s="48">
        <f t="shared" si="10936"/>
        <v>0</v>
      </c>
      <c r="K622" s="48">
        <f t="shared" si="10937"/>
        <v>0</v>
      </c>
      <c r="L622" s="98">
        <f t="shared" si="10938"/>
        <v>0</v>
      </c>
      <c r="M622" s="48"/>
      <c r="N622" s="48"/>
      <c r="O622" s="48"/>
      <c r="P622" s="48"/>
      <c r="Q622" s="48"/>
      <c r="R622" s="48"/>
      <c r="S622" s="48">
        <f>$J622+$K622+$L622</f>
        <v>0</v>
      </c>
      <c r="T622" s="48">
        <f t="shared" si="10895"/>
        <v>0</v>
      </c>
      <c r="U622" s="48">
        <f t="shared" si="10895"/>
        <v>0</v>
      </c>
      <c r="V622" s="48">
        <f t="shared" si="10895"/>
        <v>0</v>
      </c>
      <c r="W622" s="48">
        <f t="shared" si="10895"/>
        <v>0</v>
      </c>
      <c r="X622" s="48">
        <f t="shared" si="10895"/>
        <v>0</v>
      </c>
      <c r="Y622" s="48">
        <f t="shared" si="10895"/>
        <v>0</v>
      </c>
      <c r="Z622" s="48">
        <f t="shared" si="10895"/>
        <v>0</v>
      </c>
      <c r="AA622" s="48">
        <f t="shared" si="10895"/>
        <v>0</v>
      </c>
      <c r="AB622" s="48">
        <f t="shared" si="10895"/>
        <v>0</v>
      </c>
      <c r="AC622" s="48">
        <f t="shared" si="10895"/>
        <v>0</v>
      </c>
      <c r="AD622" s="48">
        <f t="shared" si="10895"/>
        <v>0</v>
      </c>
      <c r="AE622" s="48">
        <f t="shared" si="10895"/>
        <v>0</v>
      </c>
      <c r="AF622" s="48">
        <f t="shared" si="10895"/>
        <v>0</v>
      </c>
      <c r="AG622" s="48">
        <f t="shared" si="10895"/>
        <v>0</v>
      </c>
      <c r="AH622" s="48">
        <f t="shared" si="10895"/>
        <v>0</v>
      </c>
      <c r="AI622" s="48">
        <f t="shared" si="10895"/>
        <v>0</v>
      </c>
      <c r="AJ622" s="48">
        <f t="shared" si="10895"/>
        <v>0</v>
      </c>
      <c r="AK622" s="48">
        <f t="shared" si="10895"/>
        <v>0</v>
      </c>
      <c r="AL622" s="48">
        <f t="shared" si="10895"/>
        <v>0</v>
      </c>
      <c r="AM622" s="48">
        <f t="shared" si="10895"/>
        <v>0</v>
      </c>
      <c r="AN622" s="48">
        <f t="shared" si="10895"/>
        <v>0</v>
      </c>
      <c r="AO622" s="48">
        <f t="shared" si="10895"/>
        <v>0</v>
      </c>
      <c r="AP622" s="48">
        <f t="shared" si="10895"/>
        <v>0</v>
      </c>
      <c r="AQ622" s="48">
        <f t="shared" si="10895"/>
        <v>0</v>
      </c>
      <c r="AR622" s="48">
        <f t="shared" si="10895"/>
        <v>0</v>
      </c>
      <c r="AS622" s="48">
        <f t="shared" si="10895"/>
        <v>0</v>
      </c>
      <c r="AT622" s="48">
        <f t="shared" si="10895"/>
        <v>0</v>
      </c>
      <c r="AU622" s="48">
        <f t="shared" si="10895"/>
        <v>0</v>
      </c>
      <c r="AV622" s="48">
        <f t="shared" si="10895"/>
        <v>0</v>
      </c>
      <c r="AW622" s="48">
        <f t="shared" si="10895"/>
        <v>0</v>
      </c>
      <c r="AX622" s="48">
        <f t="shared" si="10895"/>
        <v>0</v>
      </c>
      <c r="AY622" s="48">
        <f t="shared" si="10895"/>
        <v>0</v>
      </c>
      <c r="AZ622" s="48">
        <f t="shared" si="10895"/>
        <v>0</v>
      </c>
      <c r="BA622" s="48">
        <f t="shared" si="10895"/>
        <v>0</v>
      </c>
      <c r="BB622" s="48">
        <f t="shared" si="10895"/>
        <v>0</v>
      </c>
      <c r="BC622" s="48"/>
      <c r="BE622" t="s">
        <v>182</v>
      </c>
      <c r="BK622">
        <f>BF616*S622</f>
        <v>0</v>
      </c>
      <c r="BL622">
        <f t="shared" ref="BL622" si="11093">BG616*T622</f>
        <v>0</v>
      </c>
      <c r="BM622">
        <f t="shared" ref="BM622" si="11094">BH616*U622</f>
        <v>0</v>
      </c>
      <c r="BN622">
        <f t="shared" ref="BN622" si="11095">BI616*V622</f>
        <v>0</v>
      </c>
      <c r="BO622">
        <f t="shared" ref="BO622" si="11096">BJ616*W622</f>
        <v>0</v>
      </c>
      <c r="BP622">
        <f t="shared" ref="BP622" si="11097">BK616*X622</f>
        <v>0</v>
      </c>
      <c r="BQ622">
        <f t="shared" ref="BQ622" si="11098">BL616*Y622</f>
        <v>0</v>
      </c>
      <c r="BR622">
        <f t="shared" ref="BR622" si="11099">BM616*Z622</f>
        <v>0</v>
      </c>
      <c r="BS622">
        <f t="shared" ref="BS622" si="11100">BN616*AA622</f>
        <v>0</v>
      </c>
      <c r="BT622">
        <f t="shared" ref="BT622" si="11101">BO616*AB622</f>
        <v>0</v>
      </c>
      <c r="BU622">
        <f t="shared" ref="BU622" si="11102">BP616*AC622</f>
        <v>0</v>
      </c>
      <c r="BV622">
        <f t="shared" ref="BV622" si="11103">BQ616*AD622</f>
        <v>0</v>
      </c>
      <c r="BW622">
        <f t="shared" ref="BW622" si="11104">BR616*AE622</f>
        <v>0</v>
      </c>
      <c r="BX622">
        <f t="shared" ref="BX622" si="11105">BS616*AF622</f>
        <v>0</v>
      </c>
      <c r="BY622">
        <f t="shared" ref="BY622" si="11106">BT616*AG622</f>
        <v>0</v>
      </c>
      <c r="BZ622">
        <f t="shared" ref="BZ622" si="11107">BU616*AH622</f>
        <v>0</v>
      </c>
      <c r="CA622">
        <f t="shared" ref="CA622" si="11108">BV616*AI622</f>
        <v>0</v>
      </c>
      <c r="CB622">
        <f t="shared" ref="CB622" si="11109">BW616*AJ622</f>
        <v>0</v>
      </c>
      <c r="CC622">
        <f t="shared" ref="CC622" si="11110">BX616*AK622</f>
        <v>0</v>
      </c>
      <c r="CD622">
        <f t="shared" ref="CD622" si="11111">BY616*AL622</f>
        <v>0</v>
      </c>
      <c r="CE622">
        <f t="shared" ref="CE622" si="11112">BZ616*AM622</f>
        <v>0</v>
      </c>
      <c r="CF622">
        <f t="shared" ref="CF622" si="11113">CA616*AN622</f>
        <v>0</v>
      </c>
      <c r="CG622">
        <f t="shared" ref="CG622" si="11114">CB616*AO622</f>
        <v>0</v>
      </c>
      <c r="CH622">
        <f t="shared" ref="CH622" si="11115">CC616*AP622</f>
        <v>0</v>
      </c>
      <c r="CI622">
        <f t="shared" ref="CI622" si="11116">CD616*AQ622</f>
        <v>0</v>
      </c>
      <c r="CJ622">
        <f t="shared" ref="CJ622" si="11117">CE616*AR622</f>
        <v>0</v>
      </c>
      <c r="CK622">
        <f t="shared" ref="CK622" si="11118">CF616*AS622</f>
        <v>0</v>
      </c>
      <c r="CL622">
        <f t="shared" ref="CL622" si="11119">CG616*AT622</f>
        <v>0</v>
      </c>
      <c r="CM622">
        <f t="shared" ref="CM622" si="11120">CH616*AU622</f>
        <v>0</v>
      </c>
      <c r="CN622">
        <f t="shared" ref="CN622" si="11121">CI616*AV622</f>
        <v>0</v>
      </c>
      <c r="CO622">
        <f t="shared" ref="CO622" si="11122">CJ616*AW622</f>
        <v>0</v>
      </c>
      <c r="CP622">
        <f t="shared" ref="CP622" si="11123">CK616*AX622</f>
        <v>0</v>
      </c>
      <c r="CQ622">
        <f t="shared" ref="CQ622" si="11124">CL616*AY622</f>
        <v>0</v>
      </c>
      <c r="CR622">
        <f t="shared" ref="CR622" si="11125">CM616*AZ622</f>
        <v>0</v>
      </c>
      <c r="CS622">
        <f t="shared" ref="CS622" si="11126">CN616*BA622</f>
        <v>0</v>
      </c>
      <c r="CT622">
        <f t="shared" ref="CT622" si="11127">CO616*BB622</f>
        <v>0</v>
      </c>
    </row>
    <row r="623" spans="1:98" x14ac:dyDescent="0.3">
      <c r="F623" s="91">
        <f t="shared" ref="F623:H623" si="11128">F622</f>
        <v>70</v>
      </c>
      <c r="G623" s="91">
        <f t="shared" si="11128"/>
        <v>70</v>
      </c>
      <c r="H623" s="4">
        <f t="shared" si="11128"/>
        <v>1</v>
      </c>
      <c r="I623">
        <v>30</v>
      </c>
      <c r="J623" s="48">
        <f t="shared" si="10936"/>
        <v>0</v>
      </c>
      <c r="K623" s="48">
        <f t="shared" si="10937"/>
        <v>0</v>
      </c>
      <c r="L623" s="98">
        <f t="shared" si="10938"/>
        <v>0</v>
      </c>
      <c r="M623" s="48"/>
      <c r="N623" s="48"/>
      <c r="O623" s="48"/>
      <c r="P623" s="48"/>
      <c r="Q623" s="48"/>
      <c r="R623" s="48"/>
      <c r="S623" s="48"/>
      <c r="T623" s="48">
        <f>$J623+$K623+$L623</f>
        <v>0</v>
      </c>
      <c r="U623" s="48">
        <f t="shared" si="10895"/>
        <v>0</v>
      </c>
      <c r="V623" s="48">
        <f t="shared" si="10895"/>
        <v>0</v>
      </c>
      <c r="W623" s="48">
        <f t="shared" si="10895"/>
        <v>0</v>
      </c>
      <c r="X623" s="48">
        <f t="shared" si="10895"/>
        <v>0</v>
      </c>
      <c r="Y623" s="48">
        <f t="shared" si="10895"/>
        <v>0</v>
      </c>
      <c r="Z623" s="48">
        <f t="shared" si="10895"/>
        <v>0</v>
      </c>
      <c r="AA623" s="48">
        <f t="shared" si="10895"/>
        <v>0</v>
      </c>
      <c r="AB623" s="48">
        <f t="shared" si="10895"/>
        <v>0</v>
      </c>
      <c r="AC623" s="48">
        <f t="shared" si="10895"/>
        <v>0</v>
      </c>
      <c r="AD623" s="48">
        <f t="shared" si="10895"/>
        <v>0</v>
      </c>
      <c r="AE623" s="48">
        <f t="shared" si="10895"/>
        <v>0</v>
      </c>
      <c r="AF623" s="48">
        <f t="shared" si="10895"/>
        <v>0</v>
      </c>
      <c r="AG623" s="48">
        <f t="shared" si="10895"/>
        <v>0</v>
      </c>
      <c r="AH623" s="48">
        <f t="shared" si="10895"/>
        <v>0</v>
      </c>
      <c r="AI623" s="48">
        <f t="shared" si="10895"/>
        <v>0</v>
      </c>
      <c r="AJ623" s="48">
        <f t="shared" si="10895"/>
        <v>0</v>
      </c>
      <c r="AK623" s="48">
        <f t="shared" si="10895"/>
        <v>0</v>
      </c>
      <c r="AL623" s="48">
        <f t="shared" si="10895"/>
        <v>0</v>
      </c>
      <c r="AM623" s="48">
        <f t="shared" si="10895"/>
        <v>0</v>
      </c>
      <c r="AN623" s="48">
        <f t="shared" si="10895"/>
        <v>0</v>
      </c>
      <c r="AO623" s="48">
        <f t="shared" si="10895"/>
        <v>0</v>
      </c>
      <c r="AP623" s="48">
        <f t="shared" si="10895"/>
        <v>0</v>
      </c>
      <c r="AQ623" s="48">
        <f t="shared" si="10895"/>
        <v>0</v>
      </c>
      <c r="AR623" s="48">
        <f t="shared" si="10895"/>
        <v>0</v>
      </c>
      <c r="AS623" s="48">
        <f t="shared" si="10895"/>
        <v>0</v>
      </c>
      <c r="AT623" s="48">
        <f t="shared" si="10895"/>
        <v>0</v>
      </c>
      <c r="AU623" s="48">
        <f t="shared" si="10895"/>
        <v>0</v>
      </c>
      <c r="AV623" s="48">
        <f t="shared" si="10895"/>
        <v>0</v>
      </c>
      <c r="AW623" s="48">
        <f t="shared" si="10895"/>
        <v>0</v>
      </c>
      <c r="AX623" s="48">
        <f t="shared" si="10895"/>
        <v>0</v>
      </c>
      <c r="AY623" s="48">
        <f t="shared" ref="AY623:BB638" si="11129">$J623+$K623+$L623</f>
        <v>0</v>
      </c>
      <c r="AZ623" s="48">
        <f t="shared" si="11129"/>
        <v>0</v>
      </c>
      <c r="BA623" s="48">
        <f t="shared" si="11129"/>
        <v>0</v>
      </c>
      <c r="BB623" s="48">
        <f t="shared" si="11129"/>
        <v>0</v>
      </c>
      <c r="BC623" s="48"/>
      <c r="BE623" t="s">
        <v>183</v>
      </c>
      <c r="BL623">
        <f>BF616*T623</f>
        <v>0</v>
      </c>
      <c r="BM623">
        <f t="shared" ref="BM623" si="11130">BG616*U623</f>
        <v>0</v>
      </c>
      <c r="BN623">
        <f t="shared" ref="BN623" si="11131">BH616*V623</f>
        <v>0</v>
      </c>
      <c r="BO623">
        <f t="shared" ref="BO623" si="11132">BI616*W623</f>
        <v>0</v>
      </c>
      <c r="BP623">
        <f t="shared" ref="BP623" si="11133">BJ616*X623</f>
        <v>0</v>
      </c>
      <c r="BQ623">
        <f t="shared" ref="BQ623" si="11134">BK616*Y623</f>
        <v>0</v>
      </c>
      <c r="BR623">
        <f t="shared" ref="BR623" si="11135">BL616*Z623</f>
        <v>0</v>
      </c>
      <c r="BS623">
        <f t="shared" ref="BS623" si="11136">BM616*AA623</f>
        <v>0</v>
      </c>
      <c r="BT623">
        <f t="shared" ref="BT623" si="11137">BN616*AB623</f>
        <v>0</v>
      </c>
      <c r="BU623">
        <f t="shared" ref="BU623" si="11138">BO616*AC623</f>
        <v>0</v>
      </c>
      <c r="BV623">
        <f t="shared" ref="BV623" si="11139">BP616*AD623</f>
        <v>0</v>
      </c>
      <c r="BW623">
        <f t="shared" ref="BW623" si="11140">BQ616*AE623</f>
        <v>0</v>
      </c>
      <c r="BX623">
        <f t="shared" ref="BX623" si="11141">BR616*AF623</f>
        <v>0</v>
      </c>
      <c r="BY623">
        <f t="shared" ref="BY623" si="11142">BS616*AG623</f>
        <v>0</v>
      </c>
      <c r="BZ623">
        <f t="shared" ref="BZ623" si="11143">BT616*AH623</f>
        <v>0</v>
      </c>
      <c r="CA623">
        <f t="shared" ref="CA623" si="11144">BU616*AI623</f>
        <v>0</v>
      </c>
      <c r="CB623">
        <f t="shared" ref="CB623" si="11145">BV616*AJ623</f>
        <v>0</v>
      </c>
      <c r="CC623">
        <f t="shared" ref="CC623" si="11146">BW616*AK623</f>
        <v>0</v>
      </c>
      <c r="CD623">
        <f t="shared" ref="CD623" si="11147">BX616*AL623</f>
        <v>0</v>
      </c>
      <c r="CE623">
        <f t="shared" ref="CE623" si="11148">BY616*AM623</f>
        <v>0</v>
      </c>
      <c r="CF623">
        <f t="shared" ref="CF623" si="11149">BZ616*AN623</f>
        <v>0</v>
      </c>
      <c r="CG623">
        <f t="shared" ref="CG623" si="11150">CA616*AO623</f>
        <v>0</v>
      </c>
      <c r="CH623">
        <f t="shared" ref="CH623" si="11151">CB616*AP623</f>
        <v>0</v>
      </c>
      <c r="CI623">
        <f t="shared" ref="CI623" si="11152">CC616*AQ623</f>
        <v>0</v>
      </c>
      <c r="CJ623">
        <f t="shared" ref="CJ623" si="11153">CD616*AR623</f>
        <v>0</v>
      </c>
      <c r="CK623">
        <f t="shared" ref="CK623" si="11154">CE616*AS623</f>
        <v>0</v>
      </c>
      <c r="CL623">
        <f t="shared" ref="CL623" si="11155">CF616*AT623</f>
        <v>0</v>
      </c>
      <c r="CM623">
        <f t="shared" ref="CM623" si="11156">CG616*AU623</f>
        <v>0</v>
      </c>
      <c r="CN623">
        <f t="shared" ref="CN623" si="11157">CH616*AV623</f>
        <v>0</v>
      </c>
      <c r="CO623">
        <f t="shared" ref="CO623" si="11158">CI616*AW623</f>
        <v>0</v>
      </c>
      <c r="CP623">
        <f t="shared" ref="CP623" si="11159">CJ616*AX623</f>
        <v>0</v>
      </c>
      <c r="CQ623">
        <f t="shared" ref="CQ623" si="11160">CK616*AY623</f>
        <v>0</v>
      </c>
      <c r="CR623">
        <f t="shared" ref="CR623" si="11161">CL616*AZ623</f>
        <v>0</v>
      </c>
      <c r="CS623">
        <f t="shared" ref="CS623" si="11162">CM616*BA623</f>
        <v>0</v>
      </c>
      <c r="CT623">
        <f t="shared" ref="CT623" si="11163">CN616*BB623</f>
        <v>0</v>
      </c>
    </row>
    <row r="624" spans="1:98" x14ac:dyDescent="0.3">
      <c r="F624" s="91">
        <f t="shared" ref="F624:H624" si="11164">F623</f>
        <v>70</v>
      </c>
      <c r="G624" s="91">
        <f t="shared" si="11164"/>
        <v>70</v>
      </c>
      <c r="H624" s="4">
        <f t="shared" si="11164"/>
        <v>1</v>
      </c>
      <c r="I624">
        <v>35</v>
      </c>
      <c r="J624" s="48">
        <f t="shared" si="10936"/>
        <v>0</v>
      </c>
      <c r="K624" s="48">
        <f>IF(IF(AND(I624&gt;=(F624*2),I624&lt;=G624+F624+(G624-F624+5)+1),((H624)^2)*(I625-F624*2)/5,0)&lt;=H624,IF(AND(I624&gt;=(F624*2),I624&lt;=G624+F624+(G624-F624+5)+1),((H624)^2)*(I625-F624*2)/5,0),(K623-H624^2))</f>
        <v>0</v>
      </c>
      <c r="L624" s="98">
        <f t="shared" si="10938"/>
        <v>0</v>
      </c>
      <c r="M624" s="48"/>
      <c r="N624" s="48"/>
      <c r="O624" s="48"/>
      <c r="P624" s="48"/>
      <c r="Q624" s="48"/>
      <c r="R624" s="48"/>
      <c r="S624" s="48"/>
      <c r="T624" s="48"/>
      <c r="U624" s="48">
        <f>$J624+$K624+$L624</f>
        <v>0</v>
      </c>
      <c r="V624" s="48">
        <f t="shared" ref="V624:AX634" si="11165">$J624+$K624+$L624</f>
        <v>0</v>
      </c>
      <c r="W624" s="48">
        <f t="shared" si="11165"/>
        <v>0</v>
      </c>
      <c r="X624" s="48">
        <f t="shared" si="11165"/>
        <v>0</v>
      </c>
      <c r="Y624" s="48">
        <f t="shared" si="11165"/>
        <v>0</v>
      </c>
      <c r="Z624" s="48">
        <f t="shared" si="11165"/>
        <v>0</v>
      </c>
      <c r="AA624" s="48">
        <f t="shared" si="11165"/>
        <v>0</v>
      </c>
      <c r="AB624" s="48">
        <f t="shared" si="11165"/>
        <v>0</v>
      </c>
      <c r="AC624" s="48">
        <f t="shared" si="11165"/>
        <v>0</v>
      </c>
      <c r="AD624" s="48">
        <f t="shared" si="11165"/>
        <v>0</v>
      </c>
      <c r="AE624" s="48">
        <f t="shared" si="11165"/>
        <v>0</v>
      </c>
      <c r="AF624" s="48">
        <f t="shared" si="11165"/>
        <v>0</v>
      </c>
      <c r="AG624" s="48">
        <f t="shared" si="11165"/>
        <v>0</v>
      </c>
      <c r="AH624" s="48">
        <f t="shared" si="11165"/>
        <v>0</v>
      </c>
      <c r="AI624" s="48">
        <f t="shared" si="11165"/>
        <v>0</v>
      </c>
      <c r="AJ624" s="48">
        <f t="shared" si="11165"/>
        <v>0</v>
      </c>
      <c r="AK624" s="48">
        <f t="shared" si="11165"/>
        <v>0</v>
      </c>
      <c r="AL624" s="48">
        <f t="shared" si="11165"/>
        <v>0</v>
      </c>
      <c r="AM624" s="48">
        <f t="shared" si="11165"/>
        <v>0</v>
      </c>
      <c r="AN624" s="48">
        <f t="shared" si="11165"/>
        <v>0</v>
      </c>
      <c r="AO624" s="48">
        <f t="shared" si="11165"/>
        <v>0</v>
      </c>
      <c r="AP624" s="48">
        <f t="shared" si="11165"/>
        <v>0</v>
      </c>
      <c r="AQ624" s="48">
        <f t="shared" si="11165"/>
        <v>0</v>
      </c>
      <c r="AR624" s="48">
        <f t="shared" si="11165"/>
        <v>0</v>
      </c>
      <c r="AS624" s="48">
        <f t="shared" si="11165"/>
        <v>0</v>
      </c>
      <c r="AT624" s="48">
        <f t="shared" si="11165"/>
        <v>0</v>
      </c>
      <c r="AU624" s="48">
        <f t="shared" si="11165"/>
        <v>0</v>
      </c>
      <c r="AV624" s="48">
        <f t="shared" si="11165"/>
        <v>0</v>
      </c>
      <c r="AW624" s="48">
        <f t="shared" si="11165"/>
        <v>0</v>
      </c>
      <c r="AX624" s="48">
        <f t="shared" si="11165"/>
        <v>0</v>
      </c>
      <c r="AY624" s="48">
        <f t="shared" si="11129"/>
        <v>0</v>
      </c>
      <c r="AZ624" s="48">
        <f t="shared" si="11129"/>
        <v>0</v>
      </c>
      <c r="BA624" s="48">
        <f t="shared" si="11129"/>
        <v>0</v>
      </c>
      <c r="BB624" s="48">
        <f t="shared" si="11129"/>
        <v>0</v>
      </c>
      <c r="BC624" s="48"/>
      <c r="BE624" t="s">
        <v>184</v>
      </c>
      <c r="BM624">
        <f>BF616*U624</f>
        <v>0</v>
      </c>
      <c r="BN624">
        <f t="shared" ref="BN624" si="11166">BG616*V624</f>
        <v>0</v>
      </c>
      <c r="BO624">
        <f t="shared" ref="BO624" si="11167">BH616*W624</f>
        <v>0</v>
      </c>
      <c r="BP624">
        <f t="shared" ref="BP624" si="11168">BI616*X624</f>
        <v>0</v>
      </c>
      <c r="BQ624">
        <f t="shared" ref="BQ624" si="11169">BJ616*Y624</f>
        <v>0</v>
      </c>
      <c r="BR624">
        <f t="shared" ref="BR624" si="11170">BK616*Z624</f>
        <v>0</v>
      </c>
      <c r="BS624">
        <f t="shared" ref="BS624" si="11171">BL616*AA624</f>
        <v>0</v>
      </c>
      <c r="BT624">
        <f t="shared" ref="BT624" si="11172">BM616*AB624</f>
        <v>0</v>
      </c>
      <c r="BU624">
        <f t="shared" ref="BU624" si="11173">BN616*AC624</f>
        <v>0</v>
      </c>
      <c r="BV624">
        <f t="shared" ref="BV624" si="11174">BO616*AD624</f>
        <v>0</v>
      </c>
      <c r="BW624">
        <f t="shared" ref="BW624" si="11175">BP616*AE624</f>
        <v>0</v>
      </c>
      <c r="BX624">
        <f t="shared" ref="BX624" si="11176">BQ616*AF624</f>
        <v>0</v>
      </c>
      <c r="BY624">
        <f t="shared" ref="BY624" si="11177">BR616*AG624</f>
        <v>0</v>
      </c>
      <c r="BZ624">
        <f t="shared" ref="BZ624" si="11178">BS616*AH624</f>
        <v>0</v>
      </c>
      <c r="CA624">
        <f t="shared" ref="CA624" si="11179">BT616*AI624</f>
        <v>0</v>
      </c>
      <c r="CB624">
        <f t="shared" ref="CB624" si="11180">BU616*AJ624</f>
        <v>0</v>
      </c>
      <c r="CC624">
        <f t="shared" ref="CC624" si="11181">BV616*AK624</f>
        <v>0</v>
      </c>
      <c r="CD624">
        <f t="shared" ref="CD624" si="11182">BW616*AL624</f>
        <v>0</v>
      </c>
      <c r="CE624">
        <f t="shared" ref="CE624" si="11183">BX616*AM624</f>
        <v>0</v>
      </c>
      <c r="CF624">
        <f t="shared" ref="CF624" si="11184">BY616*AN624</f>
        <v>0</v>
      </c>
      <c r="CG624">
        <f t="shared" ref="CG624" si="11185">BZ616*AO624</f>
        <v>0</v>
      </c>
      <c r="CH624">
        <f t="shared" ref="CH624" si="11186">CA616*AP624</f>
        <v>0</v>
      </c>
      <c r="CI624">
        <f t="shared" ref="CI624" si="11187">CB616*AQ624</f>
        <v>0</v>
      </c>
      <c r="CJ624">
        <f t="shared" ref="CJ624" si="11188">CC616*AR624</f>
        <v>0</v>
      </c>
      <c r="CK624">
        <f t="shared" ref="CK624" si="11189">CD616*AS624</f>
        <v>0</v>
      </c>
      <c r="CL624">
        <f t="shared" ref="CL624" si="11190">CE616*AT624</f>
        <v>0</v>
      </c>
      <c r="CM624">
        <f t="shared" ref="CM624" si="11191">CF616*AU624</f>
        <v>0</v>
      </c>
      <c r="CN624">
        <f t="shared" ref="CN624" si="11192">CG616*AV624</f>
        <v>0</v>
      </c>
      <c r="CO624">
        <f t="shared" ref="CO624" si="11193">CH616*AW624</f>
        <v>0</v>
      </c>
      <c r="CP624">
        <f t="shared" ref="CP624" si="11194">CI616*AX624</f>
        <v>0</v>
      </c>
      <c r="CQ624">
        <f t="shared" ref="CQ624" si="11195">CJ616*AY624</f>
        <v>0</v>
      </c>
      <c r="CR624">
        <f t="shared" ref="CR624" si="11196">CK616*AZ624</f>
        <v>0</v>
      </c>
      <c r="CS624">
        <f t="shared" ref="CS624" si="11197">CL616*BA624</f>
        <v>0</v>
      </c>
      <c r="CT624">
        <f t="shared" ref="CT624" si="11198">CM616*BB624</f>
        <v>0</v>
      </c>
    </row>
    <row r="625" spans="6:98" x14ac:dyDescent="0.3">
      <c r="F625" s="91">
        <f t="shared" ref="F625:H625" si="11199">F624</f>
        <v>70</v>
      </c>
      <c r="G625" s="91">
        <f t="shared" si="11199"/>
        <v>70</v>
      </c>
      <c r="H625" s="4">
        <f t="shared" si="11199"/>
        <v>1</v>
      </c>
      <c r="I625">
        <v>40</v>
      </c>
      <c r="J625" s="48">
        <f t="shared" si="10936"/>
        <v>0</v>
      </c>
      <c r="K625" s="48">
        <f t="shared" ref="K625:K640" si="11200">IF(IF(AND(I625&gt;=(F625*2),I625&lt;=G625+F625+(G625-F625+5)+1),((H625)^2)*(I626-F625*2)/5,0)&lt;=H625,IF(AND(I625&gt;=(F625*2),I625&lt;=G625+F625+(G625-F625+5)+1),((H625)^2)*(I626-F625*2)/5,0),(K624-H625^2))</f>
        <v>0</v>
      </c>
      <c r="L625" s="98">
        <f t="shared" si="10938"/>
        <v>0</v>
      </c>
      <c r="M625" s="48"/>
      <c r="N625" s="48"/>
      <c r="O625" s="48"/>
      <c r="P625" s="48"/>
      <c r="Q625" s="48"/>
      <c r="R625" s="48"/>
      <c r="S625" s="48"/>
      <c r="T625" s="48"/>
      <c r="U625" s="48"/>
      <c r="V625" s="48">
        <f>$J625+$K625+$L625</f>
        <v>0</v>
      </c>
      <c r="W625" s="48">
        <f t="shared" si="11165"/>
        <v>0</v>
      </c>
      <c r="X625" s="48">
        <f t="shared" si="11165"/>
        <v>0</v>
      </c>
      <c r="Y625" s="48">
        <f t="shared" si="11165"/>
        <v>0</v>
      </c>
      <c r="Z625" s="48">
        <f t="shared" si="11165"/>
        <v>0</v>
      </c>
      <c r="AA625" s="48">
        <f t="shared" si="11165"/>
        <v>0</v>
      </c>
      <c r="AB625" s="48">
        <f t="shared" si="11165"/>
        <v>0</v>
      </c>
      <c r="AC625" s="48">
        <f t="shared" si="11165"/>
        <v>0</v>
      </c>
      <c r="AD625" s="48">
        <f t="shared" si="11165"/>
        <v>0</v>
      </c>
      <c r="AE625" s="48">
        <f t="shared" si="11165"/>
        <v>0</v>
      </c>
      <c r="AF625" s="48">
        <f t="shared" si="11165"/>
        <v>0</v>
      </c>
      <c r="AG625" s="48">
        <f t="shared" si="11165"/>
        <v>0</v>
      </c>
      <c r="AH625" s="48">
        <f t="shared" si="11165"/>
        <v>0</v>
      </c>
      <c r="AI625" s="48">
        <f t="shared" si="11165"/>
        <v>0</v>
      </c>
      <c r="AJ625" s="48">
        <f t="shared" si="11165"/>
        <v>0</v>
      </c>
      <c r="AK625" s="48">
        <f t="shared" si="11165"/>
        <v>0</v>
      </c>
      <c r="AL625" s="48">
        <f t="shared" si="11165"/>
        <v>0</v>
      </c>
      <c r="AM625" s="48">
        <f t="shared" si="11165"/>
        <v>0</v>
      </c>
      <c r="AN625" s="48">
        <f t="shared" si="11165"/>
        <v>0</v>
      </c>
      <c r="AO625" s="48">
        <f t="shared" si="11165"/>
        <v>0</v>
      </c>
      <c r="AP625" s="48">
        <f t="shared" si="11165"/>
        <v>0</v>
      </c>
      <c r="AQ625" s="48">
        <f t="shared" si="11165"/>
        <v>0</v>
      </c>
      <c r="AR625" s="48">
        <f t="shared" si="11165"/>
        <v>0</v>
      </c>
      <c r="AS625" s="48">
        <f t="shared" si="11165"/>
        <v>0</v>
      </c>
      <c r="AT625" s="48">
        <f t="shared" si="11165"/>
        <v>0</v>
      </c>
      <c r="AU625" s="48">
        <f t="shared" si="11165"/>
        <v>0</v>
      </c>
      <c r="AV625" s="48">
        <f t="shared" si="11165"/>
        <v>0</v>
      </c>
      <c r="AW625" s="48">
        <f t="shared" si="11165"/>
        <v>0</v>
      </c>
      <c r="AX625" s="48">
        <f t="shared" si="11165"/>
        <v>0</v>
      </c>
      <c r="AY625" s="48">
        <f t="shared" si="11129"/>
        <v>0</v>
      </c>
      <c r="AZ625" s="48">
        <f t="shared" si="11129"/>
        <v>0</v>
      </c>
      <c r="BA625" s="48">
        <f t="shared" si="11129"/>
        <v>0</v>
      </c>
      <c r="BB625" s="48">
        <f t="shared" si="11129"/>
        <v>0</v>
      </c>
      <c r="BC625" s="48"/>
      <c r="BE625" t="s">
        <v>185</v>
      </c>
      <c r="BN625">
        <f>BF616*V625</f>
        <v>0</v>
      </c>
      <c r="BO625">
        <f t="shared" ref="BO625" si="11201">BG616*W625</f>
        <v>0</v>
      </c>
      <c r="BP625">
        <f t="shared" ref="BP625" si="11202">BH616*X625</f>
        <v>0</v>
      </c>
      <c r="BQ625">
        <f t="shared" ref="BQ625" si="11203">BI616*Y625</f>
        <v>0</v>
      </c>
      <c r="BR625">
        <f t="shared" ref="BR625" si="11204">BJ616*Z625</f>
        <v>0</v>
      </c>
      <c r="BS625">
        <f t="shared" ref="BS625" si="11205">BK616*AA625</f>
        <v>0</v>
      </c>
      <c r="BT625">
        <f t="shared" ref="BT625" si="11206">BL616*AB625</f>
        <v>0</v>
      </c>
      <c r="BU625">
        <f t="shared" ref="BU625" si="11207">BM616*AC625</f>
        <v>0</v>
      </c>
      <c r="BV625">
        <f t="shared" ref="BV625" si="11208">BN616*AD625</f>
        <v>0</v>
      </c>
      <c r="BW625">
        <f t="shared" ref="BW625" si="11209">BO616*AE625</f>
        <v>0</v>
      </c>
      <c r="BX625">
        <f t="shared" ref="BX625" si="11210">BP616*AF625</f>
        <v>0</v>
      </c>
      <c r="BY625">
        <f t="shared" ref="BY625" si="11211">BQ616*AG625</f>
        <v>0</v>
      </c>
      <c r="BZ625">
        <f t="shared" ref="BZ625" si="11212">BR616*AH625</f>
        <v>0</v>
      </c>
      <c r="CA625">
        <f t="shared" ref="CA625" si="11213">BS616*AI625</f>
        <v>0</v>
      </c>
      <c r="CB625">
        <f t="shared" ref="CB625" si="11214">BT616*AJ625</f>
        <v>0</v>
      </c>
      <c r="CC625">
        <f t="shared" ref="CC625" si="11215">BU616*AK625</f>
        <v>0</v>
      </c>
      <c r="CD625">
        <f t="shared" ref="CD625" si="11216">BV616*AL625</f>
        <v>0</v>
      </c>
      <c r="CE625">
        <f t="shared" ref="CE625" si="11217">BW616*AM625</f>
        <v>0</v>
      </c>
      <c r="CF625">
        <f t="shared" ref="CF625" si="11218">BX616*AN625</f>
        <v>0</v>
      </c>
      <c r="CG625">
        <f t="shared" ref="CG625" si="11219">BY616*AO625</f>
        <v>0</v>
      </c>
      <c r="CH625">
        <f t="shared" ref="CH625" si="11220">BZ616*AP625</f>
        <v>0</v>
      </c>
      <c r="CI625">
        <f t="shared" ref="CI625" si="11221">CA616*AQ625</f>
        <v>0</v>
      </c>
      <c r="CJ625">
        <f t="shared" ref="CJ625" si="11222">CB616*AR625</f>
        <v>0</v>
      </c>
      <c r="CK625">
        <f t="shared" ref="CK625" si="11223">CC616*AS625</f>
        <v>0</v>
      </c>
      <c r="CL625">
        <f t="shared" ref="CL625" si="11224">CD616*AT625</f>
        <v>0</v>
      </c>
      <c r="CM625">
        <f t="shared" ref="CM625" si="11225">CE616*AU625</f>
        <v>0</v>
      </c>
      <c r="CN625">
        <f t="shared" ref="CN625" si="11226">CF616*AV625</f>
        <v>0</v>
      </c>
      <c r="CO625">
        <f t="shared" ref="CO625" si="11227">CG616*AW625</f>
        <v>0</v>
      </c>
      <c r="CP625">
        <f t="shared" ref="CP625" si="11228">CH616*AX625</f>
        <v>0</v>
      </c>
      <c r="CQ625">
        <f t="shared" ref="CQ625" si="11229">CI616*AY625</f>
        <v>0</v>
      </c>
      <c r="CR625">
        <f t="shared" ref="CR625" si="11230">CJ616*AZ625</f>
        <v>0</v>
      </c>
      <c r="CS625">
        <f t="shared" ref="CS625" si="11231">CK616*BA625</f>
        <v>0</v>
      </c>
      <c r="CT625">
        <f t="shared" ref="CT625" si="11232">CL616*BB625</f>
        <v>0</v>
      </c>
    </row>
    <row r="626" spans="6:98" x14ac:dyDescent="0.3">
      <c r="F626" s="91">
        <f t="shared" ref="F626:H626" si="11233">F625</f>
        <v>70</v>
      </c>
      <c r="G626" s="91">
        <f t="shared" si="11233"/>
        <v>70</v>
      </c>
      <c r="H626" s="4">
        <f t="shared" si="11233"/>
        <v>1</v>
      </c>
      <c r="I626">
        <v>45</v>
      </c>
      <c r="J626" s="48">
        <f t="shared" si="10936"/>
        <v>0</v>
      </c>
      <c r="K626" s="48">
        <f t="shared" si="11200"/>
        <v>0</v>
      </c>
      <c r="L626" s="98">
        <f t="shared" si="10938"/>
        <v>0</v>
      </c>
      <c r="M626" s="48"/>
      <c r="N626" s="48"/>
      <c r="O626" s="48"/>
      <c r="P626" s="48"/>
      <c r="Q626" s="48"/>
      <c r="R626" s="48"/>
      <c r="S626" s="48"/>
      <c r="T626" s="48"/>
      <c r="U626" s="48"/>
      <c r="V626" s="48"/>
      <c r="W626" s="48">
        <f>$J626+$K626+$L626</f>
        <v>0</v>
      </c>
      <c r="X626" s="48">
        <f t="shared" si="11165"/>
        <v>0</v>
      </c>
      <c r="Y626" s="48">
        <f t="shared" si="11165"/>
        <v>0</v>
      </c>
      <c r="Z626" s="48">
        <f t="shared" si="11165"/>
        <v>0</v>
      </c>
      <c r="AA626" s="48">
        <f t="shared" si="11165"/>
        <v>0</v>
      </c>
      <c r="AB626" s="48">
        <f t="shared" si="11165"/>
        <v>0</v>
      </c>
      <c r="AC626" s="48">
        <f t="shared" si="11165"/>
        <v>0</v>
      </c>
      <c r="AD626" s="48">
        <f t="shared" si="11165"/>
        <v>0</v>
      </c>
      <c r="AE626" s="48">
        <f t="shared" si="11165"/>
        <v>0</v>
      </c>
      <c r="AF626" s="48">
        <f t="shared" si="11165"/>
        <v>0</v>
      </c>
      <c r="AG626" s="48">
        <f t="shared" si="11165"/>
        <v>0</v>
      </c>
      <c r="AH626" s="48">
        <f t="shared" si="11165"/>
        <v>0</v>
      </c>
      <c r="AI626" s="48">
        <f t="shared" si="11165"/>
        <v>0</v>
      </c>
      <c r="AJ626" s="48">
        <f t="shared" si="11165"/>
        <v>0</v>
      </c>
      <c r="AK626" s="48">
        <f t="shared" si="11165"/>
        <v>0</v>
      </c>
      <c r="AL626" s="48">
        <f t="shared" si="11165"/>
        <v>0</v>
      </c>
      <c r="AM626" s="48">
        <f t="shared" si="11165"/>
        <v>0</v>
      </c>
      <c r="AN626" s="48">
        <f t="shared" si="11165"/>
        <v>0</v>
      </c>
      <c r="AO626" s="48">
        <f t="shared" si="11165"/>
        <v>0</v>
      </c>
      <c r="AP626" s="48">
        <f t="shared" si="11165"/>
        <v>0</v>
      </c>
      <c r="AQ626" s="48">
        <f t="shared" si="11165"/>
        <v>0</v>
      </c>
      <c r="AR626" s="48">
        <f t="shared" si="11165"/>
        <v>0</v>
      </c>
      <c r="AS626" s="48">
        <f t="shared" si="11165"/>
        <v>0</v>
      </c>
      <c r="AT626" s="48">
        <f t="shared" si="11165"/>
        <v>0</v>
      </c>
      <c r="AU626" s="48">
        <f t="shared" si="11165"/>
        <v>0</v>
      </c>
      <c r="AV626" s="48">
        <f t="shared" si="11165"/>
        <v>0</v>
      </c>
      <c r="AW626" s="48">
        <f t="shared" si="11165"/>
        <v>0</v>
      </c>
      <c r="AX626" s="48">
        <f t="shared" si="11165"/>
        <v>0</v>
      </c>
      <c r="AY626" s="48">
        <f t="shared" si="11129"/>
        <v>0</v>
      </c>
      <c r="AZ626" s="48">
        <f t="shared" si="11129"/>
        <v>0</v>
      </c>
      <c r="BA626" s="48">
        <f t="shared" si="11129"/>
        <v>0</v>
      </c>
      <c r="BB626" s="48">
        <f t="shared" si="11129"/>
        <v>0</v>
      </c>
      <c r="BC626" s="48"/>
      <c r="BE626" t="s">
        <v>186</v>
      </c>
      <c r="BO626">
        <f>BF616*W626</f>
        <v>0</v>
      </c>
      <c r="BP626">
        <f t="shared" ref="BP626" si="11234">BG616*X626</f>
        <v>0</v>
      </c>
      <c r="BQ626">
        <f t="shared" ref="BQ626" si="11235">BH616*Y626</f>
        <v>0</v>
      </c>
      <c r="BR626">
        <f t="shared" ref="BR626" si="11236">BI616*Z626</f>
        <v>0</v>
      </c>
      <c r="BS626">
        <f t="shared" ref="BS626" si="11237">BJ616*AA626</f>
        <v>0</v>
      </c>
      <c r="BT626">
        <f t="shared" ref="BT626" si="11238">BK616*AB626</f>
        <v>0</v>
      </c>
      <c r="BU626">
        <f t="shared" ref="BU626" si="11239">BL616*AC626</f>
        <v>0</v>
      </c>
      <c r="BV626">
        <f t="shared" ref="BV626" si="11240">BM616*AD626</f>
        <v>0</v>
      </c>
      <c r="BW626">
        <f t="shared" ref="BW626" si="11241">BN616*AE626</f>
        <v>0</v>
      </c>
      <c r="BX626">
        <f t="shared" ref="BX626" si="11242">BO616*AF626</f>
        <v>0</v>
      </c>
      <c r="BY626">
        <f t="shared" ref="BY626" si="11243">BP616*AG626</f>
        <v>0</v>
      </c>
      <c r="BZ626">
        <f t="shared" ref="BZ626" si="11244">BQ616*AH626</f>
        <v>0</v>
      </c>
      <c r="CA626">
        <f t="shared" ref="CA626" si="11245">BR616*AI626</f>
        <v>0</v>
      </c>
      <c r="CB626">
        <f t="shared" ref="CB626" si="11246">BS616*AJ626</f>
        <v>0</v>
      </c>
      <c r="CC626">
        <f t="shared" ref="CC626" si="11247">BT616*AK626</f>
        <v>0</v>
      </c>
      <c r="CD626">
        <f t="shared" ref="CD626" si="11248">BU616*AL626</f>
        <v>0</v>
      </c>
      <c r="CE626">
        <f t="shared" ref="CE626" si="11249">BV616*AM626</f>
        <v>0</v>
      </c>
      <c r="CF626">
        <f t="shared" ref="CF626" si="11250">BW616*AN626</f>
        <v>0</v>
      </c>
      <c r="CG626">
        <f t="shared" ref="CG626" si="11251">BX616*AO626</f>
        <v>0</v>
      </c>
      <c r="CH626">
        <f t="shared" ref="CH626" si="11252">BY616*AP626</f>
        <v>0</v>
      </c>
      <c r="CI626">
        <f t="shared" ref="CI626" si="11253">BZ616*AQ626</f>
        <v>0</v>
      </c>
      <c r="CJ626">
        <f t="shared" ref="CJ626" si="11254">CA616*AR626</f>
        <v>0</v>
      </c>
      <c r="CK626">
        <f t="shared" ref="CK626" si="11255">CB616*AS626</f>
        <v>0</v>
      </c>
      <c r="CL626">
        <f t="shared" ref="CL626" si="11256">CC616*AT626</f>
        <v>0</v>
      </c>
      <c r="CM626">
        <f t="shared" ref="CM626" si="11257">CD616*AU626</f>
        <v>0</v>
      </c>
      <c r="CN626">
        <f t="shared" ref="CN626" si="11258">CE616*AV626</f>
        <v>0</v>
      </c>
      <c r="CO626">
        <f t="shared" ref="CO626" si="11259">CF616*AW626</f>
        <v>0</v>
      </c>
      <c r="CP626">
        <f t="shared" ref="CP626" si="11260">CG616*AX626</f>
        <v>0</v>
      </c>
      <c r="CQ626">
        <f t="shared" ref="CQ626" si="11261">CH616*AY626</f>
        <v>0</v>
      </c>
      <c r="CR626">
        <f t="shared" ref="CR626" si="11262">CI616*AZ626</f>
        <v>0</v>
      </c>
      <c r="CS626">
        <f t="shared" ref="CS626" si="11263">CJ616*BA626</f>
        <v>0</v>
      </c>
      <c r="CT626">
        <f t="shared" ref="CT626" si="11264">CK616*BB626</f>
        <v>0</v>
      </c>
    </row>
    <row r="627" spans="6:98" x14ac:dyDescent="0.3">
      <c r="F627" s="91">
        <f t="shared" ref="F627:H627" si="11265">F626</f>
        <v>70</v>
      </c>
      <c r="G627" s="91">
        <f t="shared" si="11265"/>
        <v>70</v>
      </c>
      <c r="H627" s="4">
        <f t="shared" si="11265"/>
        <v>1</v>
      </c>
      <c r="I627">
        <v>50</v>
      </c>
      <c r="J627" s="48">
        <f t="shared" si="10936"/>
        <v>0</v>
      </c>
      <c r="K627" s="48">
        <f t="shared" si="11200"/>
        <v>0</v>
      </c>
      <c r="L627" s="98">
        <f t="shared" si="10938"/>
        <v>0</v>
      </c>
      <c r="M627" s="48"/>
      <c r="N627" s="48"/>
      <c r="O627" s="48"/>
      <c r="P627" s="48"/>
      <c r="Q627" s="48"/>
      <c r="R627" s="48"/>
      <c r="S627" s="48"/>
      <c r="T627" s="48"/>
      <c r="U627" s="48"/>
      <c r="V627" s="48"/>
      <c r="W627" s="48"/>
      <c r="X627" s="48">
        <f>$J627+$K627+$L627</f>
        <v>0</v>
      </c>
      <c r="Y627" s="48">
        <f t="shared" si="11165"/>
        <v>0</v>
      </c>
      <c r="Z627" s="48">
        <f t="shared" si="11165"/>
        <v>0</v>
      </c>
      <c r="AA627" s="48">
        <f t="shared" si="11165"/>
        <v>0</v>
      </c>
      <c r="AB627" s="48">
        <f t="shared" si="11165"/>
        <v>0</v>
      </c>
      <c r="AC627" s="48">
        <f t="shared" si="11165"/>
        <v>0</v>
      </c>
      <c r="AD627" s="48">
        <f t="shared" si="11165"/>
        <v>0</v>
      </c>
      <c r="AE627" s="48">
        <f t="shared" si="11165"/>
        <v>0</v>
      </c>
      <c r="AF627" s="48">
        <f t="shared" si="11165"/>
        <v>0</v>
      </c>
      <c r="AG627" s="48">
        <f t="shared" si="11165"/>
        <v>0</v>
      </c>
      <c r="AH627" s="48">
        <f t="shared" si="11165"/>
        <v>0</v>
      </c>
      <c r="AI627" s="48">
        <f t="shared" si="11165"/>
        <v>0</v>
      </c>
      <c r="AJ627" s="48">
        <f t="shared" si="11165"/>
        <v>0</v>
      </c>
      <c r="AK627" s="48">
        <f t="shared" si="11165"/>
        <v>0</v>
      </c>
      <c r="AL627" s="48">
        <f t="shared" si="11165"/>
        <v>0</v>
      </c>
      <c r="AM627" s="48">
        <f t="shared" si="11165"/>
        <v>0</v>
      </c>
      <c r="AN627" s="48">
        <f t="shared" si="11165"/>
        <v>0</v>
      </c>
      <c r="AO627" s="48">
        <f t="shared" si="11165"/>
        <v>0</v>
      </c>
      <c r="AP627" s="48">
        <f t="shared" si="11165"/>
        <v>0</v>
      </c>
      <c r="AQ627" s="48">
        <f t="shared" si="11165"/>
        <v>0</v>
      </c>
      <c r="AR627" s="48">
        <f t="shared" si="11165"/>
        <v>0</v>
      </c>
      <c r="AS627" s="48">
        <f t="shared" si="11165"/>
        <v>0</v>
      </c>
      <c r="AT627" s="48">
        <f t="shared" si="11165"/>
        <v>0</v>
      </c>
      <c r="AU627" s="48">
        <f t="shared" si="11165"/>
        <v>0</v>
      </c>
      <c r="AV627" s="48">
        <f t="shared" si="11165"/>
        <v>0</v>
      </c>
      <c r="AW627" s="48">
        <f t="shared" si="11165"/>
        <v>0</v>
      </c>
      <c r="AX627" s="48">
        <f t="shared" si="11165"/>
        <v>0</v>
      </c>
      <c r="AY627" s="48">
        <f t="shared" si="11129"/>
        <v>0</v>
      </c>
      <c r="AZ627" s="48">
        <f t="shared" si="11129"/>
        <v>0</v>
      </c>
      <c r="BA627" s="48">
        <f t="shared" si="11129"/>
        <v>0</v>
      </c>
      <c r="BB627" s="48">
        <f t="shared" si="11129"/>
        <v>0</v>
      </c>
      <c r="BC627" s="48"/>
      <c r="BE627" t="s">
        <v>187</v>
      </c>
      <c r="BP627">
        <f>BF616*X627</f>
        <v>0</v>
      </c>
      <c r="BQ627">
        <f t="shared" ref="BQ627" si="11266">BG616*Y627</f>
        <v>0</v>
      </c>
      <c r="BR627">
        <f t="shared" ref="BR627" si="11267">BH616*Z627</f>
        <v>0</v>
      </c>
      <c r="BS627">
        <f t="shared" ref="BS627" si="11268">BI616*AA627</f>
        <v>0</v>
      </c>
      <c r="BT627">
        <f t="shared" ref="BT627" si="11269">BJ616*AB627</f>
        <v>0</v>
      </c>
      <c r="BU627">
        <f t="shared" ref="BU627" si="11270">BK616*AC627</f>
        <v>0</v>
      </c>
      <c r="BV627">
        <f t="shared" ref="BV627" si="11271">BL616*AD627</f>
        <v>0</v>
      </c>
      <c r="BW627">
        <f t="shared" ref="BW627" si="11272">BM616*AE627</f>
        <v>0</v>
      </c>
      <c r="BX627">
        <f t="shared" ref="BX627" si="11273">BN616*AF627</f>
        <v>0</v>
      </c>
      <c r="BY627">
        <f t="shared" ref="BY627" si="11274">BO616*AG627</f>
        <v>0</v>
      </c>
      <c r="BZ627">
        <f t="shared" ref="BZ627" si="11275">BP616*AH627</f>
        <v>0</v>
      </c>
      <c r="CA627">
        <f t="shared" ref="CA627" si="11276">BQ616*AI627</f>
        <v>0</v>
      </c>
      <c r="CB627">
        <f t="shared" ref="CB627" si="11277">BR616*AJ627</f>
        <v>0</v>
      </c>
      <c r="CC627">
        <f t="shared" ref="CC627" si="11278">BS616*AK627</f>
        <v>0</v>
      </c>
      <c r="CD627">
        <f t="shared" ref="CD627" si="11279">BT616*AL627</f>
        <v>0</v>
      </c>
      <c r="CE627">
        <f t="shared" ref="CE627" si="11280">BU616*AM627</f>
        <v>0</v>
      </c>
      <c r="CF627">
        <f t="shared" ref="CF627" si="11281">BV616*AN627</f>
        <v>0</v>
      </c>
      <c r="CG627">
        <f t="shared" ref="CG627" si="11282">BW616*AO627</f>
        <v>0</v>
      </c>
      <c r="CH627">
        <f t="shared" ref="CH627" si="11283">BX616*AP627</f>
        <v>0</v>
      </c>
      <c r="CI627">
        <f t="shared" ref="CI627" si="11284">BY616*AQ627</f>
        <v>0</v>
      </c>
      <c r="CJ627">
        <f t="shared" ref="CJ627" si="11285">BZ616*AR627</f>
        <v>0</v>
      </c>
      <c r="CK627">
        <f t="shared" ref="CK627" si="11286">CA616*AS627</f>
        <v>0</v>
      </c>
      <c r="CL627">
        <f t="shared" ref="CL627" si="11287">CB616*AT627</f>
        <v>0</v>
      </c>
      <c r="CM627">
        <f t="shared" ref="CM627" si="11288">CC616*AU627</f>
        <v>0</v>
      </c>
      <c r="CN627">
        <f t="shared" ref="CN627" si="11289">CD616*AV627</f>
        <v>0</v>
      </c>
      <c r="CO627">
        <f t="shared" ref="CO627" si="11290">CE616*AW627</f>
        <v>0</v>
      </c>
      <c r="CP627">
        <f t="shared" ref="CP627" si="11291">CF616*AX627</f>
        <v>0</v>
      </c>
      <c r="CQ627">
        <f t="shared" ref="CQ627" si="11292">CG616*AY627</f>
        <v>0</v>
      </c>
      <c r="CR627">
        <f t="shared" ref="CR627" si="11293">CH616*AZ627</f>
        <v>0</v>
      </c>
      <c r="CS627">
        <f t="shared" ref="CS627" si="11294">CI616*BA627</f>
        <v>0</v>
      </c>
      <c r="CT627">
        <f t="shared" ref="CT627" si="11295">CJ616*BB627</f>
        <v>0</v>
      </c>
    </row>
    <row r="628" spans="6:98" x14ac:dyDescent="0.3">
      <c r="F628" s="91">
        <f t="shared" ref="F628:H628" si="11296">F627</f>
        <v>70</v>
      </c>
      <c r="G628" s="91">
        <f t="shared" si="11296"/>
        <v>70</v>
      </c>
      <c r="H628" s="4">
        <f t="shared" si="11296"/>
        <v>1</v>
      </c>
      <c r="I628">
        <v>55</v>
      </c>
      <c r="J628" s="48">
        <f t="shared" si="10936"/>
        <v>0</v>
      </c>
      <c r="K628" s="48">
        <f t="shared" si="11200"/>
        <v>0</v>
      </c>
      <c r="L628" s="98">
        <f t="shared" si="10938"/>
        <v>0</v>
      </c>
      <c r="M628" s="48"/>
      <c r="N628" s="48"/>
      <c r="O628" s="48"/>
      <c r="P628" s="48"/>
      <c r="Q628" s="48"/>
      <c r="R628" s="48"/>
      <c r="S628" s="48"/>
      <c r="T628" s="48"/>
      <c r="U628" s="48"/>
      <c r="V628" s="48"/>
      <c r="W628" s="48"/>
      <c r="X628" s="48"/>
      <c r="Y628" s="48">
        <f>$J628+$K628+$L628</f>
        <v>0</v>
      </c>
      <c r="Z628" s="48">
        <f t="shared" si="11165"/>
        <v>0</v>
      </c>
      <c r="AA628" s="48">
        <f t="shared" si="11165"/>
        <v>0</v>
      </c>
      <c r="AB628" s="48">
        <f t="shared" si="11165"/>
        <v>0</v>
      </c>
      <c r="AC628" s="48">
        <f t="shared" si="11165"/>
        <v>0</v>
      </c>
      <c r="AD628" s="48">
        <f t="shared" si="11165"/>
        <v>0</v>
      </c>
      <c r="AE628" s="48">
        <f t="shared" si="11165"/>
        <v>0</v>
      </c>
      <c r="AF628" s="48">
        <f t="shared" si="11165"/>
        <v>0</v>
      </c>
      <c r="AG628" s="48">
        <f t="shared" si="11165"/>
        <v>0</v>
      </c>
      <c r="AH628" s="48">
        <f t="shared" si="11165"/>
        <v>0</v>
      </c>
      <c r="AI628" s="48">
        <f t="shared" si="11165"/>
        <v>0</v>
      </c>
      <c r="AJ628" s="48">
        <f t="shared" si="11165"/>
        <v>0</v>
      </c>
      <c r="AK628" s="48">
        <f t="shared" si="11165"/>
        <v>0</v>
      </c>
      <c r="AL628" s="48">
        <f t="shared" si="11165"/>
        <v>0</v>
      </c>
      <c r="AM628" s="48">
        <f t="shared" si="11165"/>
        <v>0</v>
      </c>
      <c r="AN628" s="48">
        <f t="shared" si="11165"/>
        <v>0</v>
      </c>
      <c r="AO628" s="48">
        <f t="shared" si="11165"/>
        <v>0</v>
      </c>
      <c r="AP628" s="48">
        <f t="shared" si="11165"/>
        <v>0</v>
      </c>
      <c r="AQ628" s="48">
        <f t="shared" si="11165"/>
        <v>0</v>
      </c>
      <c r="AR628" s="48">
        <f t="shared" si="11165"/>
        <v>0</v>
      </c>
      <c r="AS628" s="48">
        <f t="shared" si="11165"/>
        <v>0</v>
      </c>
      <c r="AT628" s="48">
        <f t="shared" si="11165"/>
        <v>0</v>
      </c>
      <c r="AU628" s="48">
        <f t="shared" si="11165"/>
        <v>0</v>
      </c>
      <c r="AV628" s="48">
        <f t="shared" si="11165"/>
        <v>0</v>
      </c>
      <c r="AW628" s="48">
        <f t="shared" si="11165"/>
        <v>0</v>
      </c>
      <c r="AX628" s="48">
        <f t="shared" si="11165"/>
        <v>0</v>
      </c>
      <c r="AY628" s="48">
        <f t="shared" si="11129"/>
        <v>0</v>
      </c>
      <c r="AZ628" s="48">
        <f t="shared" si="11129"/>
        <v>0</v>
      </c>
      <c r="BA628" s="48">
        <f t="shared" si="11129"/>
        <v>0</v>
      </c>
      <c r="BB628" s="48">
        <f t="shared" si="11129"/>
        <v>0</v>
      </c>
      <c r="BC628" s="48"/>
      <c r="BE628" t="s">
        <v>188</v>
      </c>
      <c r="BQ628">
        <f>BF616*Y628</f>
        <v>0</v>
      </c>
      <c r="BR628">
        <f t="shared" ref="BR628" si="11297">BG616*Z628</f>
        <v>0</v>
      </c>
      <c r="BS628">
        <f t="shared" ref="BS628" si="11298">BH616*AA628</f>
        <v>0</v>
      </c>
      <c r="BT628">
        <f t="shared" ref="BT628" si="11299">BI616*AB628</f>
        <v>0</v>
      </c>
      <c r="BU628">
        <f t="shared" ref="BU628" si="11300">BJ616*AC628</f>
        <v>0</v>
      </c>
      <c r="BV628">
        <f t="shared" ref="BV628" si="11301">BK616*AD628</f>
        <v>0</v>
      </c>
      <c r="BW628">
        <f t="shared" ref="BW628" si="11302">BL616*AE628</f>
        <v>0</v>
      </c>
      <c r="BX628">
        <f t="shared" ref="BX628" si="11303">BM616*AF628</f>
        <v>0</v>
      </c>
      <c r="BY628">
        <f t="shared" ref="BY628" si="11304">BN616*AG628</f>
        <v>0</v>
      </c>
      <c r="BZ628">
        <f t="shared" ref="BZ628" si="11305">BO616*AH628</f>
        <v>0</v>
      </c>
      <c r="CA628">
        <f t="shared" ref="CA628" si="11306">BP616*AI628</f>
        <v>0</v>
      </c>
      <c r="CB628">
        <f t="shared" ref="CB628" si="11307">BQ616*AJ628</f>
        <v>0</v>
      </c>
      <c r="CC628">
        <f t="shared" ref="CC628" si="11308">BR616*AK628</f>
        <v>0</v>
      </c>
      <c r="CD628">
        <f t="shared" ref="CD628" si="11309">BS616*AL628</f>
        <v>0</v>
      </c>
      <c r="CE628">
        <f t="shared" ref="CE628" si="11310">BT616*AM628</f>
        <v>0</v>
      </c>
      <c r="CF628">
        <f t="shared" ref="CF628" si="11311">BU616*AN628</f>
        <v>0</v>
      </c>
      <c r="CG628">
        <f t="shared" ref="CG628" si="11312">BV616*AO628</f>
        <v>0</v>
      </c>
      <c r="CH628">
        <f t="shared" ref="CH628" si="11313">BW616*AP628</f>
        <v>0</v>
      </c>
      <c r="CI628">
        <f t="shared" ref="CI628" si="11314">BX616*AQ628</f>
        <v>0</v>
      </c>
      <c r="CJ628">
        <f t="shared" ref="CJ628" si="11315">BY616*AR628</f>
        <v>0</v>
      </c>
      <c r="CK628">
        <f t="shared" ref="CK628" si="11316">BZ616*AS628</f>
        <v>0</v>
      </c>
      <c r="CL628">
        <f t="shared" ref="CL628" si="11317">CA616*AT628</f>
        <v>0</v>
      </c>
      <c r="CM628">
        <f t="shared" ref="CM628" si="11318">CB616*AU628</f>
        <v>0</v>
      </c>
      <c r="CN628">
        <f t="shared" ref="CN628" si="11319">CC616*AV628</f>
        <v>0</v>
      </c>
      <c r="CO628">
        <f t="shared" ref="CO628" si="11320">CD616*AW628</f>
        <v>0</v>
      </c>
      <c r="CP628">
        <f t="shared" ref="CP628" si="11321">CE616*AX628</f>
        <v>0</v>
      </c>
      <c r="CQ628">
        <f t="shared" ref="CQ628" si="11322">CF616*AY628</f>
        <v>0</v>
      </c>
      <c r="CR628">
        <f t="shared" ref="CR628" si="11323">CG616*AZ628</f>
        <v>0</v>
      </c>
      <c r="CS628">
        <f t="shared" ref="CS628" si="11324">CH616*BA628</f>
        <v>0</v>
      </c>
      <c r="CT628">
        <f t="shared" ref="CT628" si="11325">CI616*BB628</f>
        <v>0</v>
      </c>
    </row>
    <row r="629" spans="6:98" x14ac:dyDescent="0.3">
      <c r="F629" s="91">
        <f t="shared" ref="F629:H629" si="11326">F628</f>
        <v>70</v>
      </c>
      <c r="G629" s="91">
        <f t="shared" si="11326"/>
        <v>70</v>
      </c>
      <c r="H629" s="4">
        <f t="shared" si="11326"/>
        <v>1</v>
      </c>
      <c r="I629">
        <v>60</v>
      </c>
      <c r="J629" s="48">
        <f t="shared" si="10936"/>
        <v>0</v>
      </c>
      <c r="K629" s="48">
        <f t="shared" si="11200"/>
        <v>0</v>
      </c>
      <c r="L629" s="98">
        <f t="shared" si="10938"/>
        <v>0</v>
      </c>
      <c r="M629" s="48"/>
      <c r="N629" s="48"/>
      <c r="O629" s="48"/>
      <c r="P629" s="48"/>
      <c r="Q629" s="48"/>
      <c r="R629" s="48"/>
      <c r="S629" s="48"/>
      <c r="T629" s="48"/>
      <c r="U629" s="48"/>
      <c r="V629" s="48"/>
      <c r="W629" s="48"/>
      <c r="X629" s="48"/>
      <c r="Y629" s="48"/>
      <c r="Z629" s="48">
        <f>$J629+$K629+$L629</f>
        <v>0</v>
      </c>
      <c r="AA629" s="48">
        <f t="shared" si="11165"/>
        <v>0</v>
      </c>
      <c r="AB629" s="48">
        <f t="shared" si="11165"/>
        <v>0</v>
      </c>
      <c r="AC629" s="48">
        <f t="shared" si="11165"/>
        <v>0</v>
      </c>
      <c r="AD629" s="48">
        <f t="shared" si="11165"/>
        <v>0</v>
      </c>
      <c r="AE629" s="48">
        <f t="shared" si="11165"/>
        <v>0</v>
      </c>
      <c r="AF629" s="48">
        <f t="shared" si="11165"/>
        <v>0</v>
      </c>
      <c r="AG629" s="48">
        <f t="shared" si="11165"/>
        <v>0</v>
      </c>
      <c r="AH629" s="48">
        <f t="shared" si="11165"/>
        <v>0</v>
      </c>
      <c r="AI629" s="48">
        <f t="shared" si="11165"/>
        <v>0</v>
      </c>
      <c r="AJ629" s="48">
        <f t="shared" si="11165"/>
        <v>0</v>
      </c>
      <c r="AK629" s="48">
        <f t="shared" si="11165"/>
        <v>0</v>
      </c>
      <c r="AL629" s="48">
        <f t="shared" si="11165"/>
        <v>0</v>
      </c>
      <c r="AM629" s="48">
        <f t="shared" si="11165"/>
        <v>0</v>
      </c>
      <c r="AN629" s="48">
        <f t="shared" si="11165"/>
        <v>0</v>
      </c>
      <c r="AO629" s="48">
        <f t="shared" si="11165"/>
        <v>0</v>
      </c>
      <c r="AP629" s="48">
        <f t="shared" si="11165"/>
        <v>0</v>
      </c>
      <c r="AQ629" s="48">
        <f t="shared" si="11165"/>
        <v>0</v>
      </c>
      <c r="AR629" s="48">
        <f t="shared" si="11165"/>
        <v>0</v>
      </c>
      <c r="AS629" s="48">
        <f t="shared" si="11165"/>
        <v>0</v>
      </c>
      <c r="AT629" s="48">
        <f t="shared" si="11165"/>
        <v>0</v>
      </c>
      <c r="AU629" s="48">
        <f t="shared" si="11165"/>
        <v>0</v>
      </c>
      <c r="AV629" s="48">
        <f t="shared" si="11165"/>
        <v>0</v>
      </c>
      <c r="AW629" s="48">
        <f t="shared" si="11165"/>
        <v>0</v>
      </c>
      <c r="AX629" s="48">
        <f t="shared" si="11165"/>
        <v>0</v>
      </c>
      <c r="AY629" s="48">
        <f t="shared" si="11129"/>
        <v>0</v>
      </c>
      <c r="AZ629" s="48">
        <f t="shared" si="11129"/>
        <v>0</v>
      </c>
      <c r="BA629" s="48">
        <f t="shared" si="11129"/>
        <v>0</v>
      </c>
      <c r="BB629" s="48">
        <f t="shared" si="11129"/>
        <v>0</v>
      </c>
      <c r="BC629" s="48"/>
      <c r="BE629" t="s">
        <v>189</v>
      </c>
      <c r="BR629">
        <f>BF616*Z629</f>
        <v>0</v>
      </c>
      <c r="BS629">
        <f t="shared" ref="BS629" si="11327">BG616*AA629</f>
        <v>0</v>
      </c>
      <c r="BT629">
        <f t="shared" ref="BT629" si="11328">BH616*AB629</f>
        <v>0</v>
      </c>
      <c r="BU629">
        <f t="shared" ref="BU629" si="11329">BI616*AC629</f>
        <v>0</v>
      </c>
      <c r="BV629">
        <f t="shared" ref="BV629" si="11330">BJ616*AD629</f>
        <v>0</v>
      </c>
      <c r="BW629">
        <f t="shared" ref="BW629" si="11331">BK616*AE629</f>
        <v>0</v>
      </c>
      <c r="BX629">
        <f t="shared" ref="BX629" si="11332">BL616*AF629</f>
        <v>0</v>
      </c>
      <c r="BY629">
        <f t="shared" ref="BY629" si="11333">BM616*AG629</f>
        <v>0</v>
      </c>
      <c r="BZ629">
        <f t="shared" ref="BZ629" si="11334">BN616*AH629</f>
        <v>0</v>
      </c>
      <c r="CA629">
        <f t="shared" ref="CA629" si="11335">BO616*AI629</f>
        <v>0</v>
      </c>
      <c r="CB629">
        <f t="shared" ref="CB629" si="11336">BP616*AJ629</f>
        <v>0</v>
      </c>
      <c r="CC629">
        <f t="shared" ref="CC629" si="11337">BQ616*AK629</f>
        <v>0</v>
      </c>
      <c r="CD629">
        <f t="shared" ref="CD629" si="11338">BR616*AL629</f>
        <v>0</v>
      </c>
      <c r="CE629">
        <f t="shared" ref="CE629" si="11339">BS616*AM629</f>
        <v>0</v>
      </c>
      <c r="CF629">
        <f t="shared" ref="CF629" si="11340">BT616*AN629</f>
        <v>0</v>
      </c>
      <c r="CG629">
        <f t="shared" ref="CG629" si="11341">BU616*AO629</f>
        <v>0</v>
      </c>
      <c r="CH629">
        <f t="shared" ref="CH629" si="11342">BV616*AP629</f>
        <v>0</v>
      </c>
      <c r="CI629">
        <f t="shared" ref="CI629" si="11343">BW616*AQ629</f>
        <v>0</v>
      </c>
      <c r="CJ629">
        <f t="shared" ref="CJ629" si="11344">BX616*AR629</f>
        <v>0</v>
      </c>
      <c r="CK629">
        <f t="shared" ref="CK629" si="11345">BY616*AS629</f>
        <v>0</v>
      </c>
      <c r="CL629">
        <f t="shared" ref="CL629" si="11346">BZ616*AT629</f>
        <v>0</v>
      </c>
      <c r="CM629">
        <f t="shared" ref="CM629" si="11347">CA616*AU629</f>
        <v>0</v>
      </c>
      <c r="CN629">
        <f t="shared" ref="CN629" si="11348">CB616*AV629</f>
        <v>0</v>
      </c>
      <c r="CO629">
        <f t="shared" ref="CO629" si="11349">CC616*AW629</f>
        <v>0</v>
      </c>
      <c r="CP629">
        <f t="shared" ref="CP629" si="11350">CD616*AX629</f>
        <v>0</v>
      </c>
      <c r="CQ629">
        <f t="shared" ref="CQ629" si="11351">CE616*AY629</f>
        <v>0</v>
      </c>
      <c r="CR629">
        <f t="shared" ref="CR629" si="11352">CF616*AZ629</f>
        <v>0</v>
      </c>
      <c r="CS629">
        <f t="shared" ref="CS629" si="11353">CG616*BA629</f>
        <v>0</v>
      </c>
      <c r="CT629">
        <f t="shared" ref="CT629" si="11354">CH616*BB629</f>
        <v>0</v>
      </c>
    </row>
    <row r="630" spans="6:98" x14ac:dyDescent="0.3">
      <c r="F630" s="91">
        <f t="shared" ref="F630:H630" si="11355">F629</f>
        <v>70</v>
      </c>
      <c r="G630" s="91">
        <f t="shared" si="11355"/>
        <v>70</v>
      </c>
      <c r="H630" s="4">
        <f t="shared" si="11355"/>
        <v>1</v>
      </c>
      <c r="I630">
        <v>65</v>
      </c>
      <c r="J630" s="48">
        <f t="shared" si="10936"/>
        <v>0</v>
      </c>
      <c r="K630" s="48">
        <f t="shared" si="11200"/>
        <v>0</v>
      </c>
      <c r="L630" s="98">
        <f t="shared" si="10938"/>
        <v>0</v>
      </c>
      <c r="M630" s="48"/>
      <c r="N630" s="48"/>
      <c r="O630" s="48"/>
      <c r="P630" s="48"/>
      <c r="Q630" s="48"/>
      <c r="R630" s="48"/>
      <c r="S630" s="48"/>
      <c r="T630" s="48"/>
      <c r="U630" s="48"/>
      <c r="V630" s="48"/>
      <c r="W630" s="48"/>
      <c r="X630" s="48"/>
      <c r="Y630" s="48"/>
      <c r="Z630" s="48"/>
      <c r="AA630" s="48">
        <f>$J630+$K630+$L630</f>
        <v>0</v>
      </c>
      <c r="AB630" s="48">
        <f t="shared" si="11165"/>
        <v>0</v>
      </c>
      <c r="AC630" s="48">
        <f t="shared" si="11165"/>
        <v>0</v>
      </c>
      <c r="AD630" s="48">
        <f t="shared" si="11165"/>
        <v>0</v>
      </c>
      <c r="AE630" s="48">
        <f t="shared" si="11165"/>
        <v>0</v>
      </c>
      <c r="AF630" s="48">
        <f t="shared" si="11165"/>
        <v>0</v>
      </c>
      <c r="AG630" s="48">
        <f t="shared" si="11165"/>
        <v>0</v>
      </c>
      <c r="AH630" s="48">
        <f t="shared" si="11165"/>
        <v>0</v>
      </c>
      <c r="AI630" s="48">
        <f t="shared" si="11165"/>
        <v>0</v>
      </c>
      <c r="AJ630" s="48">
        <f t="shared" si="11165"/>
        <v>0</v>
      </c>
      <c r="AK630" s="48">
        <f t="shared" si="11165"/>
        <v>0</v>
      </c>
      <c r="AL630" s="48">
        <f t="shared" si="11165"/>
        <v>0</v>
      </c>
      <c r="AM630" s="48">
        <f t="shared" si="11165"/>
        <v>0</v>
      </c>
      <c r="AN630" s="48">
        <f t="shared" si="11165"/>
        <v>0</v>
      </c>
      <c r="AO630" s="48">
        <f t="shared" si="11165"/>
        <v>0</v>
      </c>
      <c r="AP630" s="48">
        <f t="shared" si="11165"/>
        <v>0</v>
      </c>
      <c r="AQ630" s="48">
        <f t="shared" si="11165"/>
        <v>0</v>
      </c>
      <c r="AR630" s="48">
        <f t="shared" si="11165"/>
        <v>0</v>
      </c>
      <c r="AS630" s="48">
        <f t="shared" si="11165"/>
        <v>0</v>
      </c>
      <c r="AT630" s="48">
        <f t="shared" si="11165"/>
        <v>0</v>
      </c>
      <c r="AU630" s="48">
        <f t="shared" si="11165"/>
        <v>0</v>
      </c>
      <c r="AV630" s="48">
        <f t="shared" si="11165"/>
        <v>0</v>
      </c>
      <c r="AW630" s="48">
        <f t="shared" si="11165"/>
        <v>0</v>
      </c>
      <c r="AX630" s="48">
        <f t="shared" si="11165"/>
        <v>0</v>
      </c>
      <c r="AY630" s="48">
        <f t="shared" si="11129"/>
        <v>0</v>
      </c>
      <c r="AZ630" s="48">
        <f t="shared" si="11129"/>
        <v>0</v>
      </c>
      <c r="BA630" s="48">
        <f t="shared" si="11129"/>
        <v>0</v>
      </c>
      <c r="BB630" s="48">
        <f t="shared" si="11129"/>
        <v>0</v>
      </c>
      <c r="BC630" s="48"/>
      <c r="BE630" t="s">
        <v>190</v>
      </c>
      <c r="BS630">
        <f>BF616*AA630</f>
        <v>0</v>
      </c>
      <c r="BT630">
        <f t="shared" ref="BT630" si="11356">BG616*AB630</f>
        <v>0</v>
      </c>
      <c r="BU630">
        <f t="shared" ref="BU630" si="11357">BH616*AC630</f>
        <v>0</v>
      </c>
      <c r="BV630">
        <f t="shared" ref="BV630" si="11358">BI616*AD630</f>
        <v>0</v>
      </c>
      <c r="BW630">
        <f t="shared" ref="BW630" si="11359">BJ616*AE630</f>
        <v>0</v>
      </c>
      <c r="BX630">
        <f t="shared" ref="BX630" si="11360">BK616*AF630</f>
        <v>0</v>
      </c>
      <c r="BY630">
        <f t="shared" ref="BY630" si="11361">BL616*AG630</f>
        <v>0</v>
      </c>
      <c r="BZ630">
        <f t="shared" ref="BZ630" si="11362">BM616*AH630</f>
        <v>0</v>
      </c>
      <c r="CA630">
        <f t="shared" ref="CA630" si="11363">BN616*AI630</f>
        <v>0</v>
      </c>
      <c r="CB630">
        <f t="shared" ref="CB630" si="11364">BO616*AJ630</f>
        <v>0</v>
      </c>
      <c r="CC630">
        <f t="shared" ref="CC630" si="11365">BP616*AK630</f>
        <v>0</v>
      </c>
      <c r="CD630">
        <f t="shared" ref="CD630" si="11366">BQ616*AL630</f>
        <v>0</v>
      </c>
      <c r="CE630">
        <f t="shared" ref="CE630" si="11367">BR616*AM630</f>
        <v>0</v>
      </c>
      <c r="CF630">
        <f t="shared" ref="CF630" si="11368">BS616*AN630</f>
        <v>0</v>
      </c>
      <c r="CG630">
        <f t="shared" ref="CG630" si="11369">BT616*AO630</f>
        <v>0</v>
      </c>
      <c r="CH630">
        <f t="shared" ref="CH630" si="11370">BU616*AP630</f>
        <v>0</v>
      </c>
      <c r="CI630">
        <f t="shared" ref="CI630" si="11371">BV616*AQ630</f>
        <v>0</v>
      </c>
      <c r="CJ630">
        <f t="shared" ref="CJ630" si="11372">BW616*AR630</f>
        <v>0</v>
      </c>
      <c r="CK630">
        <f t="shared" ref="CK630" si="11373">BX616*AS630</f>
        <v>0</v>
      </c>
      <c r="CL630">
        <f t="shared" ref="CL630" si="11374">BY616*AT630</f>
        <v>0</v>
      </c>
      <c r="CM630">
        <f t="shared" ref="CM630" si="11375">BZ616*AU630</f>
        <v>0</v>
      </c>
      <c r="CN630">
        <f t="shared" ref="CN630" si="11376">CA616*AV630</f>
        <v>0</v>
      </c>
      <c r="CO630">
        <f t="shared" ref="CO630" si="11377">CB616*AW630</f>
        <v>0</v>
      </c>
      <c r="CP630">
        <f t="shared" ref="CP630" si="11378">CC616*AX630</f>
        <v>0</v>
      </c>
      <c r="CQ630">
        <f t="shared" ref="CQ630" si="11379">CD616*AY630</f>
        <v>0</v>
      </c>
      <c r="CR630">
        <f t="shared" ref="CR630" si="11380">CE616*AZ630</f>
        <v>0</v>
      </c>
      <c r="CS630">
        <f t="shared" ref="CS630" si="11381">CF616*BA630</f>
        <v>0</v>
      </c>
      <c r="CT630">
        <f t="shared" ref="CT630" si="11382">CG616*BB630</f>
        <v>0</v>
      </c>
    </row>
    <row r="631" spans="6:98" x14ac:dyDescent="0.3">
      <c r="F631" s="91">
        <f t="shared" ref="F631:H631" si="11383">F630</f>
        <v>70</v>
      </c>
      <c r="G631" s="91">
        <f t="shared" si="11383"/>
        <v>70</v>
      </c>
      <c r="H631" s="4">
        <f t="shared" si="11383"/>
        <v>1</v>
      </c>
      <c r="I631">
        <v>70</v>
      </c>
      <c r="J631" s="48">
        <f t="shared" si="10936"/>
        <v>1</v>
      </c>
      <c r="K631" s="48">
        <f t="shared" si="11200"/>
        <v>0</v>
      </c>
      <c r="L631" s="98">
        <f t="shared" si="10938"/>
        <v>0</v>
      </c>
      <c r="M631" s="48"/>
      <c r="N631" s="48"/>
      <c r="O631" s="48"/>
      <c r="P631" s="48"/>
      <c r="Q631" s="48"/>
      <c r="R631" s="48"/>
      <c r="S631" s="48"/>
      <c r="T631" s="48"/>
      <c r="U631" s="48"/>
      <c r="V631" s="48"/>
      <c r="W631" s="48"/>
      <c r="X631" s="48"/>
      <c r="Y631" s="48"/>
      <c r="Z631" s="48"/>
      <c r="AA631" s="48"/>
      <c r="AB631" s="48">
        <f>$J631+$K631+$L631</f>
        <v>1</v>
      </c>
      <c r="AC631" s="48">
        <f t="shared" si="11165"/>
        <v>1</v>
      </c>
      <c r="AD631" s="48">
        <f t="shared" si="11165"/>
        <v>1</v>
      </c>
      <c r="AE631" s="48">
        <f t="shared" si="11165"/>
        <v>1</v>
      </c>
      <c r="AF631" s="48">
        <f t="shared" si="11165"/>
        <v>1</v>
      </c>
      <c r="AG631" s="48">
        <f t="shared" si="11165"/>
        <v>1</v>
      </c>
      <c r="AH631" s="48">
        <f t="shared" si="11165"/>
        <v>1</v>
      </c>
      <c r="AI631" s="48">
        <f t="shared" si="11165"/>
        <v>1</v>
      </c>
      <c r="AJ631" s="48">
        <f t="shared" si="11165"/>
        <v>1</v>
      </c>
      <c r="AK631" s="48">
        <f t="shared" si="11165"/>
        <v>1</v>
      </c>
      <c r="AL631" s="48">
        <f t="shared" si="11165"/>
        <v>1</v>
      </c>
      <c r="AM631" s="48">
        <f t="shared" si="11165"/>
        <v>1</v>
      </c>
      <c r="AN631" s="48">
        <f t="shared" si="11165"/>
        <v>1</v>
      </c>
      <c r="AO631" s="48">
        <f t="shared" si="11165"/>
        <v>1</v>
      </c>
      <c r="AP631" s="48">
        <f t="shared" si="11165"/>
        <v>1</v>
      </c>
      <c r="AQ631" s="48">
        <f t="shared" si="11165"/>
        <v>1</v>
      </c>
      <c r="AR631" s="48">
        <f t="shared" si="11165"/>
        <v>1</v>
      </c>
      <c r="AS631" s="48">
        <f t="shared" si="11165"/>
        <v>1</v>
      </c>
      <c r="AT631" s="48">
        <f t="shared" si="11165"/>
        <v>1</v>
      </c>
      <c r="AU631" s="48">
        <f t="shared" si="11165"/>
        <v>1</v>
      </c>
      <c r="AV631" s="48">
        <f t="shared" si="11165"/>
        <v>1</v>
      </c>
      <c r="AW631" s="48">
        <f t="shared" si="11165"/>
        <v>1</v>
      </c>
      <c r="AX631" s="48">
        <f t="shared" si="11165"/>
        <v>1</v>
      </c>
      <c r="AY631" s="48">
        <f t="shared" si="11129"/>
        <v>1</v>
      </c>
      <c r="AZ631" s="48">
        <f t="shared" si="11129"/>
        <v>1</v>
      </c>
      <c r="BA631" s="48">
        <f t="shared" si="11129"/>
        <v>1</v>
      </c>
      <c r="BB631" s="48">
        <f t="shared" si="11129"/>
        <v>1</v>
      </c>
      <c r="BC631" s="48"/>
      <c r="BE631" t="s">
        <v>191</v>
      </c>
      <c r="BT631">
        <f>BF616*AB631</f>
        <v>0</v>
      </c>
      <c r="BU631">
        <f t="shared" ref="BU631" si="11384">BG616*AC631</f>
        <v>4.5934097975995263</v>
      </c>
      <c r="BV631">
        <f t="shared" ref="BV631" si="11385">BH616*AD631</f>
        <v>30.622731983996847</v>
      </c>
      <c r="BW631">
        <f t="shared" ref="BW631" si="11386">BI616*AE631</f>
        <v>76.5568299599921</v>
      </c>
      <c r="BX631">
        <f t="shared" ref="BX631" si="11387">BJ616*AF631</f>
        <v>153.1136599199842</v>
      </c>
      <c r="BY631">
        <f t="shared" ref="BY631" si="11388">BK616*AG631</f>
        <v>158.46021070956718</v>
      </c>
      <c r="BZ631">
        <f t="shared" ref="BZ631" si="11389">BL616*AH631</f>
        <v>161.37434431741937</v>
      </c>
      <c r="CA631">
        <f t="shared" ref="CA631" si="11390">BM616*AI631</f>
        <v>165.51635347065795</v>
      </c>
      <c r="CB631">
        <f t="shared" ref="CB631" si="11391">BN616*AJ631</f>
        <v>166.63405636289977</v>
      </c>
      <c r="CC631">
        <f t="shared" ref="CC631" si="11392">BO616*AK631</f>
        <v>170.23145061719566</v>
      </c>
      <c r="CD631">
        <f t="shared" ref="CD631" si="11393">BP616*AL631</f>
        <v>172.34572721855102</v>
      </c>
      <c r="CE631">
        <f t="shared" ref="CE631" si="11394">BQ616*AM631</f>
        <v>173.06267850833632</v>
      </c>
      <c r="CF631">
        <f t="shared" ref="CF631" si="11395">BR616*AN631</f>
        <v>172.7792869038453</v>
      </c>
      <c r="CG631">
        <f t="shared" ref="CG631" si="11396">BS616*AO631</f>
        <v>183.13311147991573</v>
      </c>
      <c r="CH631">
        <f t="shared" ref="CH631" si="11397">BT616*AP631</f>
        <v>192.12608576690519</v>
      </c>
      <c r="CI631">
        <f t="shared" ref="CI631" si="11398">BU616*AQ631</f>
        <v>0</v>
      </c>
      <c r="CJ631">
        <f t="shared" ref="CJ631" si="11399">BV616*AR631</f>
        <v>0</v>
      </c>
      <c r="CK631">
        <f t="shared" ref="CK631" si="11400">BW616*AS631</f>
        <v>0</v>
      </c>
      <c r="CL631">
        <f t="shared" ref="CL631" si="11401">BX616*AT631</f>
        <v>0</v>
      </c>
      <c r="CM631">
        <f t="shared" ref="CM631" si="11402">BY616*AU631</f>
        <v>0</v>
      </c>
      <c r="CN631">
        <f t="shared" ref="CN631" si="11403">BZ616*AV631</f>
        <v>0</v>
      </c>
      <c r="CO631">
        <f t="shared" ref="CO631" si="11404">CA616*AW631</f>
        <v>0</v>
      </c>
      <c r="CP631">
        <f t="shared" ref="CP631" si="11405">CB616*AX631</f>
        <v>0</v>
      </c>
      <c r="CQ631">
        <f t="shared" ref="CQ631" si="11406">CC616*AY631</f>
        <v>0</v>
      </c>
      <c r="CR631">
        <f t="shared" ref="CR631" si="11407">CD616*AZ631</f>
        <v>0</v>
      </c>
      <c r="CS631">
        <f t="shared" ref="CS631" si="11408">CE616*BA631</f>
        <v>0</v>
      </c>
      <c r="CT631">
        <f t="shared" ref="CT631" si="11409">CF616*BB631</f>
        <v>0</v>
      </c>
    </row>
    <row r="632" spans="6:98" x14ac:dyDescent="0.3">
      <c r="F632" s="91">
        <f t="shared" ref="F632:H632" si="11410">F631</f>
        <v>70</v>
      </c>
      <c r="G632" s="91">
        <f t="shared" si="11410"/>
        <v>70</v>
      </c>
      <c r="H632" s="4">
        <f t="shared" si="11410"/>
        <v>1</v>
      </c>
      <c r="I632">
        <v>75</v>
      </c>
      <c r="J632" s="48">
        <f t="shared" si="10936"/>
        <v>0</v>
      </c>
      <c r="K632" s="48">
        <f t="shared" si="11200"/>
        <v>0</v>
      </c>
      <c r="L632" s="98">
        <f t="shared" si="10938"/>
        <v>0</v>
      </c>
      <c r="M632" s="48"/>
      <c r="N632" s="48"/>
      <c r="O632" s="48"/>
      <c r="P632" s="48"/>
      <c r="Q632" s="48"/>
      <c r="R632" s="48"/>
      <c r="S632" s="48"/>
      <c r="T632" s="48"/>
      <c r="U632" s="48"/>
      <c r="V632" s="48"/>
      <c r="W632" s="48"/>
      <c r="X632" s="48"/>
      <c r="Y632" s="48"/>
      <c r="Z632" s="48"/>
      <c r="AA632" s="48"/>
      <c r="AB632" s="48"/>
      <c r="AC632" s="48">
        <f>$J632+$K632+$L632</f>
        <v>0</v>
      </c>
      <c r="AD632" s="48">
        <f t="shared" si="11165"/>
        <v>0</v>
      </c>
      <c r="AE632" s="48">
        <f t="shared" si="11165"/>
        <v>0</v>
      </c>
      <c r="AF632" s="48">
        <f t="shared" si="11165"/>
        <v>0</v>
      </c>
      <c r="AG632" s="48">
        <f t="shared" si="11165"/>
        <v>0</v>
      </c>
      <c r="AH632" s="48">
        <f t="shared" si="11165"/>
        <v>0</v>
      </c>
      <c r="AI632" s="48">
        <f t="shared" si="11165"/>
        <v>0</v>
      </c>
      <c r="AJ632" s="48">
        <f t="shared" si="11165"/>
        <v>0</v>
      </c>
      <c r="AK632" s="48">
        <f t="shared" si="11165"/>
        <v>0</v>
      </c>
      <c r="AL632" s="48">
        <f t="shared" si="11165"/>
        <v>0</v>
      </c>
      <c r="AM632" s="48">
        <f t="shared" si="11165"/>
        <v>0</v>
      </c>
      <c r="AN632" s="48">
        <f t="shared" si="11165"/>
        <v>0</v>
      </c>
      <c r="AO632" s="48">
        <f t="shared" si="11165"/>
        <v>0</v>
      </c>
      <c r="AP632" s="48">
        <f t="shared" si="11165"/>
        <v>0</v>
      </c>
      <c r="AQ632" s="48">
        <f t="shared" si="11165"/>
        <v>0</v>
      </c>
      <c r="AR632" s="48">
        <f t="shared" si="11165"/>
        <v>0</v>
      </c>
      <c r="AS632" s="48">
        <f t="shared" si="11165"/>
        <v>0</v>
      </c>
      <c r="AT632" s="48">
        <f t="shared" si="11165"/>
        <v>0</v>
      </c>
      <c r="AU632" s="48">
        <f t="shared" si="11165"/>
        <v>0</v>
      </c>
      <c r="AV632" s="48">
        <f t="shared" si="11165"/>
        <v>0</v>
      </c>
      <c r="AW632" s="48">
        <f t="shared" si="11165"/>
        <v>0</v>
      </c>
      <c r="AX632" s="48">
        <f t="shared" si="11165"/>
        <v>0</v>
      </c>
      <c r="AY632" s="48">
        <f t="shared" si="11129"/>
        <v>0</v>
      </c>
      <c r="AZ632" s="48">
        <f t="shared" si="11129"/>
        <v>0</v>
      </c>
      <c r="BA632" s="48">
        <f t="shared" si="11129"/>
        <v>0</v>
      </c>
      <c r="BB632" s="48">
        <f t="shared" si="11129"/>
        <v>0</v>
      </c>
      <c r="BC632" s="48"/>
      <c r="BE632" t="s">
        <v>192</v>
      </c>
      <c r="BU632">
        <f>BF616*AC632</f>
        <v>0</v>
      </c>
      <c r="BV632">
        <f t="shared" ref="BV632" si="11411">BG616*AD632</f>
        <v>0</v>
      </c>
      <c r="BW632">
        <f t="shared" ref="BW632" si="11412">BH616*AE632</f>
        <v>0</v>
      </c>
      <c r="BX632">
        <f t="shared" ref="BX632" si="11413">BI616*AF632</f>
        <v>0</v>
      </c>
      <c r="BY632">
        <f t="shared" ref="BY632" si="11414">BJ616*AG632</f>
        <v>0</v>
      </c>
      <c r="BZ632">
        <f t="shared" ref="BZ632" si="11415">BK616*AH632</f>
        <v>0</v>
      </c>
      <c r="CA632">
        <f t="shared" ref="CA632" si="11416">BL616*AI632</f>
        <v>0</v>
      </c>
      <c r="CB632">
        <f t="shared" ref="CB632" si="11417">BM616*AJ632</f>
        <v>0</v>
      </c>
      <c r="CC632">
        <f t="shared" ref="CC632" si="11418">BN616*AK632</f>
        <v>0</v>
      </c>
      <c r="CD632">
        <f t="shared" ref="CD632" si="11419">BO616*AL632</f>
        <v>0</v>
      </c>
      <c r="CE632">
        <f t="shared" ref="CE632" si="11420">BP616*AM632</f>
        <v>0</v>
      </c>
      <c r="CF632">
        <f t="shared" ref="CF632" si="11421">BQ616*AN632</f>
        <v>0</v>
      </c>
      <c r="CG632">
        <f t="shared" ref="CG632" si="11422">BR616*AO632</f>
        <v>0</v>
      </c>
      <c r="CH632">
        <f t="shared" ref="CH632" si="11423">BS616*AP632</f>
        <v>0</v>
      </c>
      <c r="CI632">
        <f t="shared" ref="CI632" si="11424">BT616*AQ632</f>
        <v>0</v>
      </c>
      <c r="CJ632">
        <f t="shared" ref="CJ632" si="11425">BU616*AR632</f>
        <v>0</v>
      </c>
      <c r="CK632">
        <f t="shared" ref="CK632" si="11426">BV616*AS632</f>
        <v>0</v>
      </c>
      <c r="CL632">
        <f t="shared" ref="CL632" si="11427">BW616*AT632</f>
        <v>0</v>
      </c>
      <c r="CM632">
        <f t="shared" ref="CM632" si="11428">BX616*AU632</f>
        <v>0</v>
      </c>
      <c r="CN632">
        <f t="shared" ref="CN632" si="11429">BY616*AV632</f>
        <v>0</v>
      </c>
      <c r="CO632">
        <f t="shared" ref="CO632" si="11430">BZ616*AW632</f>
        <v>0</v>
      </c>
      <c r="CP632">
        <f t="shared" ref="CP632" si="11431">CA616*AX632</f>
        <v>0</v>
      </c>
      <c r="CQ632">
        <f t="shared" ref="CQ632" si="11432">CB616*AY632</f>
        <v>0</v>
      </c>
      <c r="CR632">
        <f t="shared" ref="CR632" si="11433">CC616*AZ632</f>
        <v>0</v>
      </c>
      <c r="CS632">
        <f t="shared" ref="CS632" si="11434">CD616*BA632</f>
        <v>0</v>
      </c>
      <c r="CT632">
        <f t="shared" ref="CT632" si="11435">CE616*BB632</f>
        <v>0</v>
      </c>
    </row>
    <row r="633" spans="6:98" x14ac:dyDescent="0.3">
      <c r="F633" s="91">
        <f t="shared" ref="F633:H633" si="11436">F632</f>
        <v>70</v>
      </c>
      <c r="G633" s="91">
        <f t="shared" si="11436"/>
        <v>70</v>
      </c>
      <c r="H633" s="4">
        <f t="shared" si="11436"/>
        <v>1</v>
      </c>
      <c r="I633">
        <v>80</v>
      </c>
      <c r="J633" s="48">
        <f t="shared" si="10936"/>
        <v>0</v>
      </c>
      <c r="K633" s="48">
        <f t="shared" si="11200"/>
        <v>0</v>
      </c>
      <c r="L633" s="98">
        <f t="shared" si="10938"/>
        <v>0</v>
      </c>
      <c r="M633" s="48"/>
      <c r="N633" s="48"/>
      <c r="O633" s="48"/>
      <c r="P633" s="48"/>
      <c r="Q633" s="48"/>
      <c r="R633" s="48"/>
      <c r="S633" s="48"/>
      <c r="T633" s="48"/>
      <c r="U633" s="48"/>
      <c r="V633" s="48"/>
      <c r="W633" s="48"/>
      <c r="X633" s="48"/>
      <c r="Y633" s="48"/>
      <c r="Z633" s="48"/>
      <c r="AA633" s="48"/>
      <c r="AB633" s="48"/>
      <c r="AC633" s="48"/>
      <c r="AD633" s="48">
        <f>$J633+$K633+$L633</f>
        <v>0</v>
      </c>
      <c r="AE633" s="48">
        <f t="shared" si="11165"/>
        <v>0</v>
      </c>
      <c r="AF633" s="48">
        <f t="shared" si="11165"/>
        <v>0</v>
      </c>
      <c r="AG633" s="48">
        <f t="shared" si="11165"/>
        <v>0</v>
      </c>
      <c r="AH633" s="48">
        <f t="shared" si="11165"/>
        <v>0</v>
      </c>
      <c r="AI633" s="48">
        <f t="shared" si="11165"/>
        <v>0</v>
      </c>
      <c r="AJ633" s="48">
        <f t="shared" si="11165"/>
        <v>0</v>
      </c>
      <c r="AK633" s="48">
        <f t="shared" si="11165"/>
        <v>0</v>
      </c>
      <c r="AL633" s="48">
        <f t="shared" si="11165"/>
        <v>0</v>
      </c>
      <c r="AM633" s="48">
        <f t="shared" si="11165"/>
        <v>0</v>
      </c>
      <c r="AN633" s="48">
        <f t="shared" si="11165"/>
        <v>0</v>
      </c>
      <c r="AO633" s="48">
        <f t="shared" si="11165"/>
        <v>0</v>
      </c>
      <c r="AP633" s="48">
        <f t="shared" si="11165"/>
        <v>0</v>
      </c>
      <c r="AQ633" s="48">
        <f t="shared" si="11165"/>
        <v>0</v>
      </c>
      <c r="AR633" s="48">
        <f t="shared" si="11165"/>
        <v>0</v>
      </c>
      <c r="AS633" s="48">
        <f t="shared" si="11165"/>
        <v>0</v>
      </c>
      <c r="AT633" s="48">
        <f t="shared" si="11165"/>
        <v>0</v>
      </c>
      <c r="AU633" s="48">
        <f t="shared" si="11165"/>
        <v>0</v>
      </c>
      <c r="AV633" s="48">
        <f t="shared" si="11165"/>
        <v>0</v>
      </c>
      <c r="AW633" s="48">
        <f t="shared" si="11165"/>
        <v>0</v>
      </c>
      <c r="AX633" s="48">
        <f t="shared" si="11165"/>
        <v>0</v>
      </c>
      <c r="AY633" s="48">
        <f t="shared" si="11129"/>
        <v>0</v>
      </c>
      <c r="AZ633" s="48">
        <f t="shared" si="11129"/>
        <v>0</v>
      </c>
      <c r="BA633" s="48">
        <f t="shared" si="11129"/>
        <v>0</v>
      </c>
      <c r="BB633" s="48">
        <f t="shared" si="11129"/>
        <v>0</v>
      </c>
      <c r="BC633" s="48"/>
      <c r="BE633" t="s">
        <v>193</v>
      </c>
      <c r="BV633">
        <f>BF616*AD633</f>
        <v>0</v>
      </c>
      <c r="BW633">
        <f t="shared" ref="BW633" si="11437">BG616*AE633</f>
        <v>0</v>
      </c>
      <c r="BX633">
        <f t="shared" ref="BX633" si="11438">BH616*AF633</f>
        <v>0</v>
      </c>
      <c r="BY633">
        <f t="shared" ref="BY633" si="11439">BI616*AG633</f>
        <v>0</v>
      </c>
      <c r="BZ633">
        <f t="shared" ref="BZ633" si="11440">BJ616*AH633</f>
        <v>0</v>
      </c>
      <c r="CA633">
        <f t="shared" ref="CA633" si="11441">BK616*AI633</f>
        <v>0</v>
      </c>
      <c r="CB633">
        <f t="shared" ref="CB633" si="11442">BL616*AJ633</f>
        <v>0</v>
      </c>
      <c r="CC633">
        <f t="shared" ref="CC633" si="11443">BM616*AK633</f>
        <v>0</v>
      </c>
      <c r="CD633">
        <f t="shared" ref="CD633" si="11444">BN616*AL633</f>
        <v>0</v>
      </c>
      <c r="CE633">
        <f t="shared" ref="CE633" si="11445">BO616*AM633</f>
        <v>0</v>
      </c>
      <c r="CF633">
        <f t="shared" ref="CF633" si="11446">BP616*AN633</f>
        <v>0</v>
      </c>
      <c r="CG633">
        <f t="shared" ref="CG633" si="11447">BQ616*AO633</f>
        <v>0</v>
      </c>
      <c r="CH633">
        <f t="shared" ref="CH633" si="11448">BR616*AP633</f>
        <v>0</v>
      </c>
      <c r="CI633">
        <f t="shared" ref="CI633" si="11449">BS616*AQ633</f>
        <v>0</v>
      </c>
      <c r="CJ633">
        <f t="shared" ref="CJ633" si="11450">BT616*AR633</f>
        <v>0</v>
      </c>
      <c r="CK633">
        <f t="shared" ref="CK633" si="11451">BU616*AS633</f>
        <v>0</v>
      </c>
      <c r="CL633">
        <f t="shared" ref="CL633" si="11452">BV616*AT633</f>
        <v>0</v>
      </c>
      <c r="CM633">
        <f t="shared" ref="CM633" si="11453">BW616*AU633</f>
        <v>0</v>
      </c>
      <c r="CN633">
        <f t="shared" ref="CN633" si="11454">BX616*AV633</f>
        <v>0</v>
      </c>
      <c r="CO633">
        <f t="shared" ref="CO633" si="11455">BY616*AW633</f>
        <v>0</v>
      </c>
      <c r="CP633">
        <f t="shared" ref="CP633" si="11456">BZ616*AX633</f>
        <v>0</v>
      </c>
      <c r="CQ633">
        <f t="shared" ref="CQ633" si="11457">CA616*AY633</f>
        <v>0</v>
      </c>
      <c r="CR633">
        <f t="shared" ref="CR633" si="11458">CB616*AZ633</f>
        <v>0</v>
      </c>
      <c r="CS633">
        <f t="shared" ref="CS633" si="11459">CC616*BA633</f>
        <v>0</v>
      </c>
      <c r="CT633">
        <f t="shared" ref="CT633" si="11460">CD616*BB633</f>
        <v>0</v>
      </c>
    </row>
    <row r="634" spans="6:98" x14ac:dyDescent="0.3">
      <c r="F634" s="91">
        <f t="shared" ref="F634:H634" si="11461">F633</f>
        <v>70</v>
      </c>
      <c r="G634" s="91">
        <f t="shared" si="11461"/>
        <v>70</v>
      </c>
      <c r="H634" s="4">
        <f t="shared" si="11461"/>
        <v>1</v>
      </c>
      <c r="I634">
        <v>85</v>
      </c>
      <c r="J634" s="48">
        <f t="shared" si="10936"/>
        <v>0</v>
      </c>
      <c r="K634" s="48">
        <f t="shared" si="11200"/>
        <v>0</v>
      </c>
      <c r="L634" s="98">
        <f t="shared" si="10938"/>
        <v>0</v>
      </c>
      <c r="M634" s="48"/>
      <c r="N634" s="48"/>
      <c r="O634" s="48"/>
      <c r="P634" s="48"/>
      <c r="Q634" s="48"/>
      <c r="R634" s="48"/>
      <c r="S634" s="48"/>
      <c r="T634" s="48"/>
      <c r="U634" s="48"/>
      <c r="V634" s="48"/>
      <c r="W634" s="48"/>
      <c r="X634" s="48"/>
      <c r="Y634" s="48"/>
      <c r="Z634" s="48"/>
      <c r="AA634" s="48"/>
      <c r="AB634" s="48"/>
      <c r="AC634" s="48"/>
      <c r="AD634" s="48"/>
      <c r="AE634" s="48">
        <f>$J634+$K634+$L634</f>
        <v>0</v>
      </c>
      <c r="AF634" s="48">
        <f t="shared" si="11165"/>
        <v>0</v>
      </c>
      <c r="AG634" s="48">
        <f t="shared" si="11165"/>
        <v>0</v>
      </c>
      <c r="AH634" s="48">
        <f t="shared" si="11165"/>
        <v>0</v>
      </c>
      <c r="AI634" s="48">
        <f t="shared" si="11165"/>
        <v>0</v>
      </c>
      <c r="AJ634" s="48">
        <f t="shared" si="11165"/>
        <v>0</v>
      </c>
      <c r="AK634" s="48">
        <f t="shared" si="11165"/>
        <v>0</v>
      </c>
      <c r="AL634" s="48">
        <f t="shared" si="11165"/>
        <v>0</v>
      </c>
      <c r="AM634" s="48">
        <f t="shared" si="11165"/>
        <v>0</v>
      </c>
      <c r="AN634" s="48">
        <f t="shared" si="11165"/>
        <v>0</v>
      </c>
      <c r="AO634" s="48">
        <f t="shared" si="11165"/>
        <v>0</v>
      </c>
      <c r="AP634" s="48">
        <f t="shared" ref="AP634:BB649" si="11462">$J634+$K634+$L634</f>
        <v>0</v>
      </c>
      <c r="AQ634" s="48">
        <f t="shared" si="11462"/>
        <v>0</v>
      </c>
      <c r="AR634" s="48">
        <f t="shared" si="11462"/>
        <v>0</v>
      </c>
      <c r="AS634" s="48">
        <f t="shared" si="11462"/>
        <v>0</v>
      </c>
      <c r="AT634" s="48">
        <f t="shared" si="11462"/>
        <v>0</v>
      </c>
      <c r="AU634" s="48">
        <f t="shared" si="11462"/>
        <v>0</v>
      </c>
      <c r="AV634" s="48">
        <f t="shared" si="11462"/>
        <v>0</v>
      </c>
      <c r="AW634" s="48">
        <f t="shared" si="11462"/>
        <v>0</v>
      </c>
      <c r="AX634" s="48">
        <f t="shared" si="11462"/>
        <v>0</v>
      </c>
      <c r="AY634" s="48">
        <f t="shared" si="11129"/>
        <v>0</v>
      </c>
      <c r="AZ634" s="48">
        <f t="shared" si="11129"/>
        <v>0</v>
      </c>
      <c r="BA634" s="48">
        <f t="shared" si="11129"/>
        <v>0</v>
      </c>
      <c r="BB634" s="48">
        <f t="shared" si="11129"/>
        <v>0</v>
      </c>
      <c r="BC634" s="48"/>
      <c r="BE634" t="s">
        <v>194</v>
      </c>
      <c r="BW634">
        <f>BF616*AE634</f>
        <v>0</v>
      </c>
      <c r="BX634">
        <f t="shared" ref="BX634" si="11463">BG616*AF634</f>
        <v>0</v>
      </c>
      <c r="BY634">
        <f t="shared" ref="BY634" si="11464">BH616*AG634</f>
        <v>0</v>
      </c>
      <c r="BZ634">
        <f t="shared" ref="BZ634" si="11465">BI616*AH634</f>
        <v>0</v>
      </c>
      <c r="CA634">
        <f t="shared" ref="CA634" si="11466">BJ616*AI634</f>
        <v>0</v>
      </c>
      <c r="CB634">
        <f t="shared" ref="CB634" si="11467">BK616*AJ634</f>
        <v>0</v>
      </c>
      <c r="CC634">
        <f t="shared" ref="CC634" si="11468">BL616*AK634</f>
        <v>0</v>
      </c>
      <c r="CD634">
        <f t="shared" ref="CD634" si="11469">BM616*AL634</f>
        <v>0</v>
      </c>
      <c r="CE634">
        <f t="shared" ref="CE634" si="11470">BN616*AM634</f>
        <v>0</v>
      </c>
      <c r="CF634">
        <f t="shared" ref="CF634" si="11471">BO616*AN634</f>
        <v>0</v>
      </c>
      <c r="CG634">
        <f t="shared" ref="CG634" si="11472">BP616*AO634</f>
        <v>0</v>
      </c>
      <c r="CH634">
        <f t="shared" ref="CH634" si="11473">BQ616*AP634</f>
        <v>0</v>
      </c>
      <c r="CI634">
        <f t="shared" ref="CI634" si="11474">BR616*AQ634</f>
        <v>0</v>
      </c>
      <c r="CJ634">
        <f t="shared" ref="CJ634" si="11475">BS616*AR634</f>
        <v>0</v>
      </c>
      <c r="CK634">
        <f t="shared" ref="CK634" si="11476">BT616*AS634</f>
        <v>0</v>
      </c>
      <c r="CL634">
        <f t="shared" ref="CL634" si="11477">BU616*AT634</f>
        <v>0</v>
      </c>
      <c r="CM634">
        <f t="shared" ref="CM634" si="11478">BV616*AU634</f>
        <v>0</v>
      </c>
      <c r="CN634">
        <f t="shared" ref="CN634" si="11479">BW616*AV634</f>
        <v>0</v>
      </c>
      <c r="CO634">
        <f t="shared" ref="CO634" si="11480">BX616*AW634</f>
        <v>0</v>
      </c>
      <c r="CP634">
        <f t="shared" ref="CP634" si="11481">BY616*AX634</f>
        <v>0</v>
      </c>
      <c r="CQ634">
        <f t="shared" ref="CQ634" si="11482">BZ616*AY634</f>
        <v>0</v>
      </c>
      <c r="CR634">
        <f t="shared" ref="CR634" si="11483">CA616*AZ634</f>
        <v>0</v>
      </c>
      <c r="CS634">
        <f t="shared" ref="CS634" si="11484">CB616*BA634</f>
        <v>0</v>
      </c>
      <c r="CT634">
        <f t="shared" ref="CT634" si="11485">CC616*BB634</f>
        <v>0</v>
      </c>
    </row>
    <row r="635" spans="6:98" x14ac:dyDescent="0.3">
      <c r="F635" s="91">
        <f t="shared" ref="F635:H635" si="11486">F634</f>
        <v>70</v>
      </c>
      <c r="G635" s="91">
        <f t="shared" si="11486"/>
        <v>70</v>
      </c>
      <c r="H635" s="4">
        <f t="shared" si="11486"/>
        <v>1</v>
      </c>
      <c r="I635">
        <v>90</v>
      </c>
      <c r="J635" s="48">
        <f t="shared" si="10936"/>
        <v>0</v>
      </c>
      <c r="K635" s="48">
        <f t="shared" si="11200"/>
        <v>0</v>
      </c>
      <c r="L635" s="98">
        <f t="shared" si="10938"/>
        <v>0</v>
      </c>
      <c r="M635" s="48"/>
      <c r="N635" s="48"/>
      <c r="O635" s="48"/>
      <c r="P635" s="48"/>
      <c r="Q635" s="48"/>
      <c r="R635" s="48"/>
      <c r="S635" s="48"/>
      <c r="T635" s="48"/>
      <c r="U635" s="48"/>
      <c r="V635" s="48"/>
      <c r="W635" s="48"/>
      <c r="X635" s="48"/>
      <c r="Y635" s="48"/>
      <c r="Z635" s="48"/>
      <c r="AA635" s="48"/>
      <c r="AB635" s="48"/>
      <c r="AC635" s="48"/>
      <c r="AD635" s="48"/>
      <c r="AE635" s="48"/>
      <c r="AF635" s="48">
        <f>$J635+$K635+$L635</f>
        <v>0</v>
      </c>
      <c r="AG635" s="48">
        <f t="shared" ref="AG635:AO643" si="11487">$J635+$K635+$L635</f>
        <v>0</v>
      </c>
      <c r="AH635" s="48">
        <f t="shared" si="11487"/>
        <v>0</v>
      </c>
      <c r="AI635" s="48">
        <f t="shared" si="11487"/>
        <v>0</v>
      </c>
      <c r="AJ635" s="48">
        <f t="shared" si="11487"/>
        <v>0</v>
      </c>
      <c r="AK635" s="48">
        <f t="shared" si="11487"/>
        <v>0</v>
      </c>
      <c r="AL635" s="48">
        <f t="shared" si="11487"/>
        <v>0</v>
      </c>
      <c r="AM635" s="48">
        <f t="shared" si="11487"/>
        <v>0</v>
      </c>
      <c r="AN635" s="48">
        <f t="shared" si="11487"/>
        <v>0</v>
      </c>
      <c r="AO635" s="48">
        <f t="shared" si="11487"/>
        <v>0</v>
      </c>
      <c r="AP635" s="48">
        <f t="shared" si="11462"/>
        <v>0</v>
      </c>
      <c r="AQ635" s="48">
        <f t="shared" si="11462"/>
        <v>0</v>
      </c>
      <c r="AR635" s="48">
        <f t="shared" si="11462"/>
        <v>0</v>
      </c>
      <c r="AS635" s="48">
        <f t="shared" si="11462"/>
        <v>0</v>
      </c>
      <c r="AT635" s="48">
        <f t="shared" si="11462"/>
        <v>0</v>
      </c>
      <c r="AU635" s="48">
        <f t="shared" si="11462"/>
        <v>0</v>
      </c>
      <c r="AV635" s="48">
        <f t="shared" si="11462"/>
        <v>0</v>
      </c>
      <c r="AW635" s="48">
        <f t="shared" si="11462"/>
        <v>0</v>
      </c>
      <c r="AX635" s="48">
        <f t="shared" si="11462"/>
        <v>0</v>
      </c>
      <c r="AY635" s="48">
        <f t="shared" si="11129"/>
        <v>0</v>
      </c>
      <c r="AZ635" s="48">
        <f t="shared" si="11129"/>
        <v>0</v>
      </c>
      <c r="BA635" s="48">
        <f t="shared" si="11129"/>
        <v>0</v>
      </c>
      <c r="BB635" s="48">
        <f t="shared" si="11129"/>
        <v>0</v>
      </c>
      <c r="BC635" s="48"/>
      <c r="BE635" t="s">
        <v>195</v>
      </c>
      <c r="BX635">
        <f>BF616*AF635</f>
        <v>0</v>
      </c>
      <c r="BY635">
        <f t="shared" ref="BY635" si="11488">BG616*AG635</f>
        <v>0</v>
      </c>
      <c r="BZ635">
        <f t="shared" ref="BZ635" si="11489">BH616*AH635</f>
        <v>0</v>
      </c>
      <c r="CA635">
        <f t="shared" ref="CA635" si="11490">BI616*AI635</f>
        <v>0</v>
      </c>
      <c r="CB635">
        <f t="shared" ref="CB635" si="11491">BJ616*AJ635</f>
        <v>0</v>
      </c>
      <c r="CC635">
        <f t="shared" ref="CC635" si="11492">BK616*AK635</f>
        <v>0</v>
      </c>
      <c r="CD635">
        <f t="shared" ref="CD635" si="11493">BL616*AL635</f>
        <v>0</v>
      </c>
      <c r="CE635">
        <f t="shared" ref="CE635" si="11494">BM616*AM635</f>
        <v>0</v>
      </c>
      <c r="CF635">
        <f t="shared" ref="CF635" si="11495">BN616*AN635</f>
        <v>0</v>
      </c>
      <c r="CG635">
        <f t="shared" ref="CG635" si="11496">BO616*AO635</f>
        <v>0</v>
      </c>
      <c r="CH635">
        <f t="shared" ref="CH635" si="11497">BP616*AP635</f>
        <v>0</v>
      </c>
      <c r="CI635">
        <f t="shared" ref="CI635" si="11498">BQ616*AQ635</f>
        <v>0</v>
      </c>
      <c r="CJ635">
        <f t="shared" ref="CJ635" si="11499">BR616*AR635</f>
        <v>0</v>
      </c>
      <c r="CK635">
        <f t="shared" ref="CK635" si="11500">BS616*AS635</f>
        <v>0</v>
      </c>
      <c r="CL635">
        <f t="shared" ref="CL635" si="11501">BT616*AT635</f>
        <v>0</v>
      </c>
      <c r="CM635">
        <f t="shared" ref="CM635" si="11502">BU616*AU635</f>
        <v>0</v>
      </c>
      <c r="CN635">
        <f t="shared" ref="CN635" si="11503">BV616*AV635</f>
        <v>0</v>
      </c>
      <c r="CO635">
        <f t="shared" ref="CO635" si="11504">BW616*AW635</f>
        <v>0</v>
      </c>
      <c r="CP635">
        <f t="shared" ref="CP635" si="11505">BX616*AX635</f>
        <v>0</v>
      </c>
      <c r="CQ635">
        <f t="shared" ref="CQ635" si="11506">BY616*AY635</f>
        <v>0</v>
      </c>
      <c r="CR635">
        <f t="shared" ref="CR635" si="11507">BZ616*AZ635</f>
        <v>0</v>
      </c>
      <c r="CS635">
        <f t="shared" ref="CS635" si="11508">CA616*BA635</f>
        <v>0</v>
      </c>
      <c r="CT635">
        <f t="shared" ref="CT635" si="11509">CB616*BB635</f>
        <v>0</v>
      </c>
    </row>
    <row r="636" spans="6:98" x14ac:dyDescent="0.3">
      <c r="F636" s="91">
        <f t="shared" ref="F636:H636" si="11510">F635</f>
        <v>70</v>
      </c>
      <c r="G636" s="91">
        <f t="shared" si="11510"/>
        <v>70</v>
      </c>
      <c r="H636" s="4">
        <f t="shared" si="11510"/>
        <v>1</v>
      </c>
      <c r="I636">
        <v>95</v>
      </c>
      <c r="J636" s="48">
        <f t="shared" si="10936"/>
        <v>0</v>
      </c>
      <c r="K636" s="48">
        <f t="shared" si="11200"/>
        <v>0</v>
      </c>
      <c r="L636" s="98">
        <f t="shared" si="10938"/>
        <v>0</v>
      </c>
      <c r="M636" s="48"/>
      <c r="N636" s="48"/>
      <c r="O636" s="48"/>
      <c r="P636" s="48"/>
      <c r="Q636" s="48"/>
      <c r="R636" s="48"/>
      <c r="S636" s="48"/>
      <c r="T636" s="48"/>
      <c r="U636" s="48"/>
      <c r="V636" s="48"/>
      <c r="W636" s="48"/>
      <c r="X636" s="48"/>
      <c r="Y636" s="48"/>
      <c r="Z636" s="48"/>
      <c r="AA636" s="48"/>
      <c r="AB636" s="48"/>
      <c r="AC636" s="48"/>
      <c r="AD636" s="48"/>
      <c r="AE636" s="48"/>
      <c r="AF636" s="48"/>
      <c r="AG636" s="48">
        <f>$J636+$K636+$L636</f>
        <v>0</v>
      </c>
      <c r="AH636" s="48">
        <f t="shared" si="11487"/>
        <v>0</v>
      </c>
      <c r="AI636" s="48">
        <f t="shared" si="11487"/>
        <v>0</v>
      </c>
      <c r="AJ636" s="48">
        <f t="shared" si="11487"/>
        <v>0</v>
      </c>
      <c r="AK636" s="48">
        <f t="shared" si="11487"/>
        <v>0</v>
      </c>
      <c r="AL636" s="48">
        <f t="shared" si="11487"/>
        <v>0</v>
      </c>
      <c r="AM636" s="48">
        <f t="shared" si="11487"/>
        <v>0</v>
      </c>
      <c r="AN636" s="48">
        <f t="shared" si="11487"/>
        <v>0</v>
      </c>
      <c r="AO636" s="48">
        <f t="shared" si="11487"/>
        <v>0</v>
      </c>
      <c r="AP636" s="48">
        <f t="shared" si="11462"/>
        <v>0</v>
      </c>
      <c r="AQ636" s="48">
        <f t="shared" si="11462"/>
        <v>0</v>
      </c>
      <c r="AR636" s="48">
        <f t="shared" si="11462"/>
        <v>0</v>
      </c>
      <c r="AS636" s="48">
        <f t="shared" si="11462"/>
        <v>0</v>
      </c>
      <c r="AT636" s="48">
        <f t="shared" si="11462"/>
        <v>0</v>
      </c>
      <c r="AU636" s="48">
        <f t="shared" si="11462"/>
        <v>0</v>
      </c>
      <c r="AV636" s="48">
        <f t="shared" si="11462"/>
        <v>0</v>
      </c>
      <c r="AW636" s="48">
        <f t="shared" si="11462"/>
        <v>0</v>
      </c>
      <c r="AX636" s="48">
        <f t="shared" si="11462"/>
        <v>0</v>
      </c>
      <c r="AY636" s="48">
        <f t="shared" si="11129"/>
        <v>0</v>
      </c>
      <c r="AZ636" s="48">
        <f t="shared" si="11129"/>
        <v>0</v>
      </c>
      <c r="BA636" s="48">
        <f t="shared" si="11129"/>
        <v>0</v>
      </c>
      <c r="BB636" s="48">
        <f t="shared" si="11129"/>
        <v>0</v>
      </c>
      <c r="BC636" s="48"/>
      <c r="BE636" t="s">
        <v>196</v>
      </c>
      <c r="BY636">
        <f>BF616*AG636</f>
        <v>0</v>
      </c>
      <c r="BZ636">
        <f t="shared" ref="BZ636" si="11511">BG616*AH636</f>
        <v>0</v>
      </c>
      <c r="CA636">
        <f t="shared" ref="CA636" si="11512">BH616*AI636</f>
        <v>0</v>
      </c>
      <c r="CB636">
        <f t="shared" ref="CB636" si="11513">BI616*AJ636</f>
        <v>0</v>
      </c>
      <c r="CC636">
        <f t="shared" ref="CC636" si="11514">BJ616*AK636</f>
        <v>0</v>
      </c>
      <c r="CD636">
        <f t="shared" ref="CD636" si="11515">BK616*AL636</f>
        <v>0</v>
      </c>
      <c r="CE636">
        <f t="shared" ref="CE636" si="11516">BL616*AM636</f>
        <v>0</v>
      </c>
      <c r="CF636">
        <f t="shared" ref="CF636" si="11517">BM616*AN636</f>
        <v>0</v>
      </c>
      <c r="CG636">
        <f t="shared" ref="CG636" si="11518">BN616*AO636</f>
        <v>0</v>
      </c>
      <c r="CH636">
        <f t="shared" ref="CH636" si="11519">BO616*AP636</f>
        <v>0</v>
      </c>
      <c r="CI636">
        <f t="shared" ref="CI636" si="11520">BP616*AQ636</f>
        <v>0</v>
      </c>
      <c r="CJ636">
        <f t="shared" ref="CJ636" si="11521">BQ616*AR636</f>
        <v>0</v>
      </c>
      <c r="CK636">
        <f t="shared" ref="CK636" si="11522">BR616*AS636</f>
        <v>0</v>
      </c>
      <c r="CL636">
        <f t="shared" ref="CL636" si="11523">BS616*AT636</f>
        <v>0</v>
      </c>
      <c r="CM636">
        <f t="shared" ref="CM636" si="11524">BT616*AU636</f>
        <v>0</v>
      </c>
      <c r="CN636">
        <f t="shared" ref="CN636" si="11525">BU616*AV636</f>
        <v>0</v>
      </c>
      <c r="CO636">
        <f t="shared" ref="CO636" si="11526">BV616*AW636</f>
        <v>0</v>
      </c>
      <c r="CP636">
        <f t="shared" ref="CP636" si="11527">BW616*AX636</f>
        <v>0</v>
      </c>
      <c r="CQ636">
        <f t="shared" ref="CQ636" si="11528">BX616*AY636</f>
        <v>0</v>
      </c>
      <c r="CR636">
        <f t="shared" ref="CR636" si="11529">BY616*AZ636</f>
        <v>0</v>
      </c>
      <c r="CS636">
        <f t="shared" ref="CS636" si="11530">BZ616*BA636</f>
        <v>0</v>
      </c>
      <c r="CT636">
        <f t="shared" ref="CT636" si="11531">CA616*BB636</f>
        <v>0</v>
      </c>
    </row>
    <row r="637" spans="6:98" x14ac:dyDescent="0.3">
      <c r="F637" s="91">
        <f t="shared" ref="F637:H637" si="11532">F636</f>
        <v>70</v>
      </c>
      <c r="G637" s="91">
        <f t="shared" si="11532"/>
        <v>70</v>
      </c>
      <c r="H637" s="4">
        <f t="shared" si="11532"/>
        <v>1</v>
      </c>
      <c r="I637">
        <v>100</v>
      </c>
      <c r="J637" s="48">
        <f t="shared" si="10936"/>
        <v>0</v>
      </c>
      <c r="K637" s="48">
        <f t="shared" si="11200"/>
        <v>0</v>
      </c>
      <c r="L637" s="98">
        <f t="shared" si="10938"/>
        <v>0</v>
      </c>
      <c r="M637" s="48"/>
      <c r="N637" s="48"/>
      <c r="O637" s="48"/>
      <c r="P637" s="48"/>
      <c r="Q637" s="48"/>
      <c r="R637" s="48"/>
      <c r="S637" s="48"/>
      <c r="T637" s="48"/>
      <c r="U637" s="48"/>
      <c r="V637" s="48"/>
      <c r="W637" s="48"/>
      <c r="X637" s="48"/>
      <c r="Y637" s="48"/>
      <c r="Z637" s="48"/>
      <c r="AA637" s="48"/>
      <c r="AB637" s="48"/>
      <c r="AC637" s="48"/>
      <c r="AD637" s="48"/>
      <c r="AE637" s="48"/>
      <c r="AF637" s="48"/>
      <c r="AG637" s="48"/>
      <c r="AH637" s="48">
        <f>$J637+$K637+$L637</f>
        <v>0</v>
      </c>
      <c r="AI637" s="48">
        <f t="shared" si="11487"/>
        <v>0</v>
      </c>
      <c r="AJ637" s="48">
        <f t="shared" si="11487"/>
        <v>0</v>
      </c>
      <c r="AK637" s="48">
        <f t="shared" si="11487"/>
        <v>0</v>
      </c>
      <c r="AL637" s="48">
        <f t="shared" si="11487"/>
        <v>0</v>
      </c>
      <c r="AM637" s="48">
        <f t="shared" si="11487"/>
        <v>0</v>
      </c>
      <c r="AN637" s="48">
        <f t="shared" si="11487"/>
        <v>0</v>
      </c>
      <c r="AO637" s="48">
        <f t="shared" si="11487"/>
        <v>0</v>
      </c>
      <c r="AP637" s="48">
        <f t="shared" si="11462"/>
        <v>0</v>
      </c>
      <c r="AQ637" s="48">
        <f t="shared" si="11462"/>
        <v>0</v>
      </c>
      <c r="AR637" s="48">
        <f t="shared" si="11462"/>
        <v>0</v>
      </c>
      <c r="AS637" s="48">
        <f t="shared" si="11462"/>
        <v>0</v>
      </c>
      <c r="AT637" s="48">
        <f t="shared" si="11462"/>
        <v>0</v>
      </c>
      <c r="AU637" s="48">
        <f t="shared" si="11462"/>
        <v>0</v>
      </c>
      <c r="AV637" s="48">
        <f t="shared" si="11462"/>
        <v>0</v>
      </c>
      <c r="AW637" s="48">
        <f t="shared" si="11462"/>
        <v>0</v>
      </c>
      <c r="AX637" s="48">
        <f t="shared" si="11462"/>
        <v>0</v>
      </c>
      <c r="AY637" s="48">
        <f t="shared" si="11129"/>
        <v>0</v>
      </c>
      <c r="AZ637" s="48">
        <f t="shared" si="11129"/>
        <v>0</v>
      </c>
      <c r="BA637" s="48">
        <f t="shared" si="11129"/>
        <v>0</v>
      </c>
      <c r="BB637" s="48">
        <f t="shared" si="11129"/>
        <v>0</v>
      </c>
      <c r="BC637" s="48"/>
      <c r="BE637" t="s">
        <v>197</v>
      </c>
      <c r="BZ637">
        <f>BF616*AH637</f>
        <v>0</v>
      </c>
      <c r="CA637">
        <f t="shared" ref="CA637" si="11533">BG616*AI637</f>
        <v>0</v>
      </c>
      <c r="CB637">
        <f t="shared" ref="CB637" si="11534">BH616*AJ637</f>
        <v>0</v>
      </c>
      <c r="CC637">
        <f t="shared" ref="CC637" si="11535">BI616*AK637</f>
        <v>0</v>
      </c>
      <c r="CD637">
        <f t="shared" ref="CD637" si="11536">BJ616*AL637</f>
        <v>0</v>
      </c>
      <c r="CE637">
        <f t="shared" ref="CE637" si="11537">BK616*AM637</f>
        <v>0</v>
      </c>
      <c r="CF637">
        <f t="shared" ref="CF637" si="11538">BL616*AN637</f>
        <v>0</v>
      </c>
      <c r="CG637">
        <f t="shared" ref="CG637" si="11539">BM616*AO637</f>
        <v>0</v>
      </c>
      <c r="CH637">
        <f t="shared" ref="CH637" si="11540">BN616*AP637</f>
        <v>0</v>
      </c>
      <c r="CI637">
        <f t="shared" ref="CI637" si="11541">BO616*AQ637</f>
        <v>0</v>
      </c>
      <c r="CJ637">
        <f t="shared" ref="CJ637" si="11542">BP616*AR637</f>
        <v>0</v>
      </c>
      <c r="CK637">
        <f t="shared" ref="CK637" si="11543">BQ616*AS637</f>
        <v>0</v>
      </c>
      <c r="CL637">
        <f t="shared" ref="CL637" si="11544">BR616*AT637</f>
        <v>0</v>
      </c>
      <c r="CM637">
        <f t="shared" ref="CM637" si="11545">BS616*AU637</f>
        <v>0</v>
      </c>
      <c r="CN637">
        <f t="shared" ref="CN637" si="11546">BT616*AV637</f>
        <v>0</v>
      </c>
      <c r="CO637">
        <f t="shared" ref="CO637" si="11547">BU616*AW637</f>
        <v>0</v>
      </c>
      <c r="CP637">
        <f t="shared" ref="CP637" si="11548">BV616*AX637</f>
        <v>0</v>
      </c>
      <c r="CQ637">
        <f t="shared" ref="CQ637" si="11549">BW616*AY637</f>
        <v>0</v>
      </c>
      <c r="CR637">
        <f t="shared" ref="CR637" si="11550">BX616*AZ637</f>
        <v>0</v>
      </c>
      <c r="CS637">
        <f t="shared" ref="CS637" si="11551">BY616*BA637</f>
        <v>0</v>
      </c>
      <c r="CT637">
        <f t="shared" ref="CT637" si="11552">BZ616*BB637</f>
        <v>0</v>
      </c>
    </row>
    <row r="638" spans="6:98" x14ac:dyDescent="0.3">
      <c r="F638" s="91">
        <f t="shared" ref="F638:H638" si="11553">F637</f>
        <v>70</v>
      </c>
      <c r="G638" s="91">
        <f t="shared" si="11553"/>
        <v>70</v>
      </c>
      <c r="H638" s="4">
        <f t="shared" si="11553"/>
        <v>1</v>
      </c>
      <c r="I638">
        <v>105</v>
      </c>
      <c r="J638" s="48">
        <f t="shared" si="10936"/>
        <v>0</v>
      </c>
      <c r="K638" s="48">
        <f t="shared" si="11200"/>
        <v>0</v>
      </c>
      <c r="L638" s="98">
        <f t="shared" si="10938"/>
        <v>0</v>
      </c>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f>$J638+$K638+$L638</f>
        <v>0</v>
      </c>
      <c r="AJ638" s="48">
        <f t="shared" si="11487"/>
        <v>0</v>
      </c>
      <c r="AK638" s="48">
        <f t="shared" si="11487"/>
        <v>0</v>
      </c>
      <c r="AL638" s="48">
        <f t="shared" si="11487"/>
        <v>0</v>
      </c>
      <c r="AM638" s="48">
        <f t="shared" si="11487"/>
        <v>0</v>
      </c>
      <c r="AN638" s="48">
        <f t="shared" si="11487"/>
        <v>0</v>
      </c>
      <c r="AO638" s="48">
        <f t="shared" si="11487"/>
        <v>0</v>
      </c>
      <c r="AP638" s="48">
        <f t="shared" si="11462"/>
        <v>0</v>
      </c>
      <c r="AQ638" s="48">
        <f t="shared" si="11462"/>
        <v>0</v>
      </c>
      <c r="AR638" s="48">
        <f t="shared" si="11462"/>
        <v>0</v>
      </c>
      <c r="AS638" s="48">
        <f t="shared" si="11462"/>
        <v>0</v>
      </c>
      <c r="AT638" s="48">
        <f t="shared" si="11462"/>
        <v>0</v>
      </c>
      <c r="AU638" s="48">
        <f t="shared" si="11462"/>
        <v>0</v>
      </c>
      <c r="AV638" s="48">
        <f t="shared" si="11462"/>
        <v>0</v>
      </c>
      <c r="AW638" s="48">
        <f t="shared" si="11462"/>
        <v>0</v>
      </c>
      <c r="AX638" s="48">
        <f t="shared" si="11462"/>
        <v>0</v>
      </c>
      <c r="AY638" s="48">
        <f t="shared" si="11129"/>
        <v>0</v>
      </c>
      <c r="AZ638" s="48">
        <f t="shared" si="11129"/>
        <v>0</v>
      </c>
      <c r="BA638" s="48">
        <f t="shared" si="11129"/>
        <v>0</v>
      </c>
      <c r="BB638" s="48">
        <f t="shared" si="11129"/>
        <v>0</v>
      </c>
      <c r="BC638" s="48"/>
      <c r="BE638" t="s">
        <v>198</v>
      </c>
      <c r="CA638">
        <f>BF616*AI638</f>
        <v>0</v>
      </c>
      <c r="CB638">
        <f t="shared" ref="CB638" si="11554">BG616*AJ638</f>
        <v>0</v>
      </c>
      <c r="CC638">
        <f t="shared" ref="CC638" si="11555">BH616*AK638</f>
        <v>0</v>
      </c>
      <c r="CD638">
        <f t="shared" ref="CD638" si="11556">BI616*AL638</f>
        <v>0</v>
      </c>
      <c r="CE638">
        <f t="shared" ref="CE638" si="11557">BJ616*AM638</f>
        <v>0</v>
      </c>
      <c r="CF638">
        <f t="shared" ref="CF638" si="11558">BK616*AN638</f>
        <v>0</v>
      </c>
      <c r="CG638">
        <f t="shared" ref="CG638" si="11559">BL616*AO638</f>
        <v>0</v>
      </c>
      <c r="CH638">
        <f t="shared" ref="CH638" si="11560">BM616*AP638</f>
        <v>0</v>
      </c>
      <c r="CI638">
        <f t="shared" ref="CI638" si="11561">BN616*AQ638</f>
        <v>0</v>
      </c>
      <c r="CJ638">
        <f t="shared" ref="CJ638" si="11562">BO616*AR638</f>
        <v>0</v>
      </c>
      <c r="CK638">
        <f t="shared" ref="CK638" si="11563">BP616*AS638</f>
        <v>0</v>
      </c>
      <c r="CL638">
        <f t="shared" ref="CL638" si="11564">BQ616*AT638</f>
        <v>0</v>
      </c>
      <c r="CM638">
        <f t="shared" ref="CM638" si="11565">BR616*AU638</f>
        <v>0</v>
      </c>
      <c r="CN638">
        <f t="shared" ref="CN638" si="11566">BS616*AV638</f>
        <v>0</v>
      </c>
      <c r="CO638">
        <f t="shared" ref="CO638" si="11567">BT616*AW638</f>
        <v>0</v>
      </c>
      <c r="CP638">
        <f t="shared" ref="CP638" si="11568">BU616*AX638</f>
        <v>0</v>
      </c>
      <c r="CQ638">
        <f t="shared" ref="CQ638" si="11569">BV616*AY638</f>
        <v>0</v>
      </c>
      <c r="CR638">
        <f t="shared" ref="CR638" si="11570">BW616*AZ638</f>
        <v>0</v>
      </c>
      <c r="CS638">
        <f t="shared" ref="CS638" si="11571">BX616*BA638</f>
        <v>0</v>
      </c>
      <c r="CT638">
        <f t="shared" ref="CT638" si="11572">BY616*BB638</f>
        <v>0</v>
      </c>
    </row>
    <row r="639" spans="6:98" x14ac:dyDescent="0.3">
      <c r="F639" s="91">
        <f t="shared" ref="F639:H639" si="11573">F638</f>
        <v>70</v>
      </c>
      <c r="G639" s="91">
        <f t="shared" si="11573"/>
        <v>70</v>
      </c>
      <c r="H639" s="4">
        <f t="shared" si="11573"/>
        <v>1</v>
      </c>
      <c r="I639">
        <v>110</v>
      </c>
      <c r="J639" s="48">
        <f t="shared" si="10936"/>
        <v>0</v>
      </c>
      <c r="K639" s="48">
        <f t="shared" si="11200"/>
        <v>0</v>
      </c>
      <c r="L639" s="98">
        <f t="shared" si="10938"/>
        <v>0</v>
      </c>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f>$J639+$K639+$L639</f>
        <v>0</v>
      </c>
      <c r="AK639" s="48">
        <f t="shared" si="11487"/>
        <v>0</v>
      </c>
      <c r="AL639" s="48">
        <f t="shared" si="11487"/>
        <v>0</v>
      </c>
      <c r="AM639" s="48">
        <f t="shared" si="11487"/>
        <v>0</v>
      </c>
      <c r="AN639" s="48">
        <f t="shared" si="11487"/>
        <v>0</v>
      </c>
      <c r="AO639" s="48">
        <f t="shared" si="11487"/>
        <v>0</v>
      </c>
      <c r="AP639" s="48">
        <f t="shared" si="11462"/>
        <v>0</v>
      </c>
      <c r="AQ639" s="48">
        <f t="shared" si="11462"/>
        <v>0</v>
      </c>
      <c r="AR639" s="48">
        <f t="shared" si="11462"/>
        <v>0</v>
      </c>
      <c r="AS639" s="48">
        <f t="shared" si="11462"/>
        <v>0</v>
      </c>
      <c r="AT639" s="48">
        <f t="shared" si="11462"/>
        <v>0</v>
      </c>
      <c r="AU639" s="48">
        <f t="shared" si="11462"/>
        <v>0</v>
      </c>
      <c r="AV639" s="48">
        <f t="shared" si="11462"/>
        <v>0</v>
      </c>
      <c r="AW639" s="48">
        <f t="shared" si="11462"/>
        <v>0</v>
      </c>
      <c r="AX639" s="48">
        <f t="shared" si="11462"/>
        <v>0</v>
      </c>
      <c r="AY639" s="48">
        <f t="shared" si="11462"/>
        <v>0</v>
      </c>
      <c r="AZ639" s="48">
        <f t="shared" si="11462"/>
        <v>0</v>
      </c>
      <c r="BA639" s="48">
        <f t="shared" si="11462"/>
        <v>0</v>
      </c>
      <c r="BB639" s="48">
        <f t="shared" si="11462"/>
        <v>0</v>
      </c>
      <c r="BC639" s="48"/>
      <c r="BE639" t="s">
        <v>199</v>
      </c>
      <c r="CB639">
        <f>BF616*AJ639</f>
        <v>0</v>
      </c>
      <c r="CC639">
        <f t="shared" ref="CC639" si="11574">BG616*AK639</f>
        <v>0</v>
      </c>
      <c r="CD639">
        <f t="shared" ref="CD639" si="11575">BH616*AL639</f>
        <v>0</v>
      </c>
      <c r="CE639">
        <f t="shared" ref="CE639" si="11576">BI616*AM639</f>
        <v>0</v>
      </c>
      <c r="CF639">
        <f t="shared" ref="CF639" si="11577">BJ616*AN639</f>
        <v>0</v>
      </c>
      <c r="CG639">
        <f t="shared" ref="CG639" si="11578">BK616*AO639</f>
        <v>0</v>
      </c>
      <c r="CH639">
        <f t="shared" ref="CH639" si="11579">BL616*AP639</f>
        <v>0</v>
      </c>
      <c r="CI639">
        <f t="shared" ref="CI639" si="11580">BM616*AQ639</f>
        <v>0</v>
      </c>
      <c r="CJ639">
        <f t="shared" ref="CJ639" si="11581">BN616*AR639</f>
        <v>0</v>
      </c>
      <c r="CK639">
        <f t="shared" ref="CK639" si="11582">BO616*AS639</f>
        <v>0</v>
      </c>
      <c r="CL639">
        <f t="shared" ref="CL639" si="11583">BP616*AT639</f>
        <v>0</v>
      </c>
      <c r="CM639">
        <f t="shared" ref="CM639" si="11584">BQ616*AU639</f>
        <v>0</v>
      </c>
      <c r="CN639">
        <f t="shared" ref="CN639" si="11585">BR616*AV639</f>
        <v>0</v>
      </c>
      <c r="CO639">
        <f t="shared" ref="CO639" si="11586">BS616*AW639</f>
        <v>0</v>
      </c>
      <c r="CP639">
        <f t="shared" ref="CP639" si="11587">BT616*AX639</f>
        <v>0</v>
      </c>
      <c r="CQ639">
        <f t="shared" ref="CQ639" si="11588">BU616*AY639</f>
        <v>0</v>
      </c>
      <c r="CR639">
        <f t="shared" ref="CR639" si="11589">BV616*AZ639</f>
        <v>0</v>
      </c>
      <c r="CS639">
        <f t="shared" ref="CS639" si="11590">BW616*BA639</f>
        <v>0</v>
      </c>
      <c r="CT639">
        <f t="shared" ref="CT639" si="11591">BX616*BB639</f>
        <v>0</v>
      </c>
    </row>
    <row r="640" spans="6:98" x14ac:dyDescent="0.3">
      <c r="F640" s="91">
        <f t="shared" ref="F640:H640" si="11592">F639</f>
        <v>70</v>
      </c>
      <c r="G640" s="91">
        <f t="shared" si="11592"/>
        <v>70</v>
      </c>
      <c r="H640" s="4">
        <f t="shared" si="11592"/>
        <v>1</v>
      </c>
      <c r="I640">
        <v>115</v>
      </c>
      <c r="J640" s="48">
        <f t="shared" si="10936"/>
        <v>0</v>
      </c>
      <c r="K640" s="48">
        <f t="shared" si="11200"/>
        <v>0</v>
      </c>
      <c r="L640" s="98">
        <f t="shared" si="10938"/>
        <v>0</v>
      </c>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f>$J640+$K640+$L640</f>
        <v>0</v>
      </c>
      <c r="AL640" s="48">
        <f t="shared" si="11487"/>
        <v>0</v>
      </c>
      <c r="AM640" s="48">
        <f t="shared" si="11487"/>
        <v>0</v>
      </c>
      <c r="AN640" s="48">
        <f t="shared" si="11487"/>
        <v>0</v>
      </c>
      <c r="AO640" s="48">
        <f t="shared" si="11487"/>
        <v>0</v>
      </c>
      <c r="AP640" s="48">
        <f t="shared" si="11462"/>
        <v>0</v>
      </c>
      <c r="AQ640" s="48">
        <f t="shared" si="11462"/>
        <v>0</v>
      </c>
      <c r="AR640" s="48">
        <f t="shared" si="11462"/>
        <v>0</v>
      </c>
      <c r="AS640" s="48">
        <f t="shared" si="11462"/>
        <v>0</v>
      </c>
      <c r="AT640" s="48">
        <f t="shared" si="11462"/>
        <v>0</v>
      </c>
      <c r="AU640" s="48">
        <f t="shared" si="11462"/>
        <v>0</v>
      </c>
      <c r="AV640" s="48">
        <f t="shared" si="11462"/>
        <v>0</v>
      </c>
      <c r="AW640" s="48">
        <f t="shared" si="11462"/>
        <v>0</v>
      </c>
      <c r="AX640" s="48">
        <f t="shared" si="11462"/>
        <v>0</v>
      </c>
      <c r="AY640" s="48">
        <f t="shared" si="11462"/>
        <v>0</v>
      </c>
      <c r="AZ640" s="48">
        <f t="shared" si="11462"/>
        <v>0</v>
      </c>
      <c r="BA640" s="48">
        <f t="shared" si="11462"/>
        <v>0</v>
      </c>
      <c r="BB640" s="48">
        <f t="shared" si="11462"/>
        <v>0</v>
      </c>
      <c r="BC640" s="48"/>
      <c r="BE640" t="s">
        <v>200</v>
      </c>
      <c r="CC640">
        <f>BF616*AK640</f>
        <v>0</v>
      </c>
      <c r="CD640">
        <f t="shared" ref="CD640" si="11593">BG616*AL640</f>
        <v>0</v>
      </c>
      <c r="CE640">
        <f t="shared" ref="CE640" si="11594">BH616*AM640</f>
        <v>0</v>
      </c>
      <c r="CF640">
        <f t="shared" ref="CF640" si="11595">BI616*AN640</f>
        <v>0</v>
      </c>
      <c r="CG640">
        <f t="shared" ref="CG640" si="11596">BJ616*AO640</f>
        <v>0</v>
      </c>
      <c r="CH640">
        <f t="shared" ref="CH640" si="11597">BK616*AP640</f>
        <v>0</v>
      </c>
      <c r="CI640">
        <f t="shared" ref="CI640" si="11598">BL616*AQ640</f>
        <v>0</v>
      </c>
      <c r="CJ640">
        <f t="shared" ref="CJ640" si="11599">BM616*AR640</f>
        <v>0</v>
      </c>
      <c r="CK640">
        <f t="shared" ref="CK640" si="11600">BN616*AS640</f>
        <v>0</v>
      </c>
      <c r="CL640">
        <f t="shared" ref="CL640" si="11601">BO616*AT640</f>
        <v>0</v>
      </c>
      <c r="CM640">
        <f t="shared" ref="CM640" si="11602">BP616*AU640</f>
        <v>0</v>
      </c>
      <c r="CN640">
        <f t="shared" ref="CN640" si="11603">BQ616*AV640</f>
        <v>0</v>
      </c>
      <c r="CO640">
        <f t="shared" ref="CO640" si="11604">BR616*AW640</f>
        <v>0</v>
      </c>
      <c r="CP640">
        <f t="shared" ref="CP640" si="11605">BS616*AX640</f>
        <v>0</v>
      </c>
      <c r="CQ640">
        <f t="shared" ref="CQ640" si="11606">BT616*AY640</f>
        <v>0</v>
      </c>
      <c r="CR640">
        <f t="shared" ref="CR640" si="11607">BU616*AZ640</f>
        <v>0</v>
      </c>
      <c r="CS640">
        <f t="shared" ref="CS640" si="11608">BV616*BA640</f>
        <v>0</v>
      </c>
      <c r="CT640">
        <f t="shared" ref="CT640" si="11609">BW616*BB640</f>
        <v>0</v>
      </c>
    </row>
    <row r="641" spans="6:98" x14ac:dyDescent="0.3">
      <c r="F641" s="91">
        <f t="shared" ref="F641:H641" si="11610">F640</f>
        <v>70</v>
      </c>
      <c r="G641" s="91">
        <f t="shared" si="11610"/>
        <v>70</v>
      </c>
      <c r="H641" s="4">
        <f t="shared" si="11610"/>
        <v>1</v>
      </c>
      <c r="I641">
        <v>120</v>
      </c>
      <c r="J641" s="48">
        <f t="shared" si="10936"/>
        <v>0</v>
      </c>
      <c r="K641" s="48">
        <f>IF(IF(AND(I641&gt;=(F641*2),I641&lt;=G641+F641+(G641-F641+5)+1),((H641)^2)*(I642-F641*2)/5,0)&lt;=H641,IF(AND(I641&gt;=(F641*2),I641&lt;=G641+F641+(G641-F641+5)+1),((H641)^2)*(I642-F641*2)/5,0),(K640-H641^2))</f>
        <v>0</v>
      </c>
      <c r="L641" s="98">
        <f t="shared" si="10938"/>
        <v>0</v>
      </c>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f>$J641+$K641+$L641</f>
        <v>0</v>
      </c>
      <c r="AM641" s="48">
        <f t="shared" si="11487"/>
        <v>0</v>
      </c>
      <c r="AN641" s="48">
        <f t="shared" si="11487"/>
        <v>0</v>
      </c>
      <c r="AO641" s="48">
        <f t="shared" si="11487"/>
        <v>0</v>
      </c>
      <c r="AP641" s="48">
        <f t="shared" si="11462"/>
        <v>0</v>
      </c>
      <c r="AQ641" s="48">
        <f t="shared" si="11462"/>
        <v>0</v>
      </c>
      <c r="AR641" s="48">
        <f t="shared" si="11462"/>
        <v>0</v>
      </c>
      <c r="AS641" s="48">
        <f t="shared" si="11462"/>
        <v>0</v>
      </c>
      <c r="AT641" s="48">
        <f t="shared" si="11462"/>
        <v>0</v>
      </c>
      <c r="AU641" s="48">
        <f t="shared" si="11462"/>
        <v>0</v>
      </c>
      <c r="AV641" s="48">
        <f t="shared" si="11462"/>
        <v>0</v>
      </c>
      <c r="AW641" s="48">
        <f t="shared" si="11462"/>
        <v>0</v>
      </c>
      <c r="AX641" s="48">
        <f t="shared" si="11462"/>
        <v>0</v>
      </c>
      <c r="AY641" s="48">
        <f t="shared" si="11462"/>
        <v>0</v>
      </c>
      <c r="AZ641" s="48">
        <f t="shared" si="11462"/>
        <v>0</v>
      </c>
      <c r="BA641" s="48">
        <f t="shared" si="11462"/>
        <v>0</v>
      </c>
      <c r="BB641" s="48">
        <f t="shared" si="11462"/>
        <v>0</v>
      </c>
      <c r="BC641" s="48"/>
      <c r="BE641" t="s">
        <v>201</v>
      </c>
      <c r="CD641">
        <f>BF616*AL641</f>
        <v>0</v>
      </c>
      <c r="CE641">
        <f t="shared" ref="CE641" si="11611">BG616*AM641</f>
        <v>0</v>
      </c>
      <c r="CF641">
        <f t="shared" ref="CF641" si="11612">BH616*AN641</f>
        <v>0</v>
      </c>
      <c r="CG641">
        <f t="shared" ref="CG641" si="11613">BI616*AO641</f>
        <v>0</v>
      </c>
      <c r="CH641">
        <f t="shared" ref="CH641" si="11614">BJ616*AP641</f>
        <v>0</v>
      </c>
      <c r="CI641">
        <f t="shared" ref="CI641" si="11615">BK616*AQ641</f>
        <v>0</v>
      </c>
      <c r="CJ641">
        <f t="shared" ref="CJ641" si="11616">BL616*AR641</f>
        <v>0</v>
      </c>
      <c r="CK641">
        <f t="shared" ref="CK641" si="11617">BM616*AS641</f>
        <v>0</v>
      </c>
      <c r="CL641">
        <f t="shared" ref="CL641" si="11618">BN616*AT641</f>
        <v>0</v>
      </c>
      <c r="CM641">
        <f t="shared" ref="CM641" si="11619">BO616*AU641</f>
        <v>0</v>
      </c>
      <c r="CN641">
        <f t="shared" ref="CN641" si="11620">BP616*AV641</f>
        <v>0</v>
      </c>
      <c r="CO641">
        <f t="shared" ref="CO641" si="11621">BQ616*AW641</f>
        <v>0</v>
      </c>
      <c r="CP641">
        <f t="shared" ref="CP641" si="11622">BR616*AX641</f>
        <v>0</v>
      </c>
      <c r="CQ641">
        <f t="shared" ref="CQ641" si="11623">BS616*AY641</f>
        <v>0</v>
      </c>
      <c r="CR641">
        <f t="shared" ref="CR641" si="11624">BT616*AZ641</f>
        <v>0</v>
      </c>
      <c r="CS641">
        <f t="shared" ref="CS641" si="11625">BU616*BA641</f>
        <v>0</v>
      </c>
      <c r="CT641">
        <f t="shared" ref="CT641" si="11626">BV616*BB641</f>
        <v>0</v>
      </c>
    </row>
    <row r="642" spans="6:98" x14ac:dyDescent="0.3">
      <c r="F642" s="91">
        <f t="shared" ref="F642:H642" si="11627">F641</f>
        <v>70</v>
      </c>
      <c r="G642" s="91">
        <f t="shared" si="11627"/>
        <v>70</v>
      </c>
      <c r="H642" s="4">
        <f t="shared" si="11627"/>
        <v>1</v>
      </c>
      <c r="I642">
        <v>125</v>
      </c>
      <c r="J642" s="48">
        <f t="shared" si="10936"/>
        <v>0</v>
      </c>
      <c r="K642" s="48">
        <f t="shared" ref="K642:K647" si="11628">IF(IF(AND(I642&gt;=(F642*2),I642&lt;=G642+F642+(G642-F642+5)+1),((H642)^2)*(I643-F642*2)/5,0)&lt;=H642,IF(AND(I642&gt;=(F642*2),I642&lt;=G642+F642+(G642-F642+5)+1),((H642)^2)*(I643-F642*2)/5,0),(K641-H642^2))</f>
        <v>0</v>
      </c>
      <c r="L642" s="98">
        <f t="shared" si="10938"/>
        <v>0</v>
      </c>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f>$J642+$K642+$L642</f>
        <v>0</v>
      </c>
      <c r="AN642" s="48">
        <f t="shared" si="11487"/>
        <v>0</v>
      </c>
      <c r="AO642" s="48">
        <f t="shared" si="11487"/>
        <v>0</v>
      </c>
      <c r="AP642" s="48">
        <f t="shared" si="11462"/>
        <v>0</v>
      </c>
      <c r="AQ642" s="48">
        <f t="shared" si="11462"/>
        <v>0</v>
      </c>
      <c r="AR642" s="48">
        <f t="shared" si="11462"/>
        <v>0</v>
      </c>
      <c r="AS642" s="48">
        <f t="shared" si="11462"/>
        <v>0</v>
      </c>
      <c r="AT642" s="48">
        <f t="shared" si="11462"/>
        <v>0</v>
      </c>
      <c r="AU642" s="48">
        <f t="shared" si="11462"/>
        <v>0</v>
      </c>
      <c r="AV642" s="48">
        <f t="shared" si="11462"/>
        <v>0</v>
      </c>
      <c r="AW642" s="48">
        <f t="shared" si="11462"/>
        <v>0</v>
      </c>
      <c r="AX642" s="48">
        <f t="shared" si="11462"/>
        <v>0</v>
      </c>
      <c r="AY642" s="48">
        <f t="shared" si="11462"/>
        <v>0</v>
      </c>
      <c r="AZ642" s="48">
        <f t="shared" si="11462"/>
        <v>0</v>
      </c>
      <c r="BA642" s="48">
        <f t="shared" si="11462"/>
        <v>0</v>
      </c>
      <c r="BB642" s="48">
        <f t="shared" si="11462"/>
        <v>0</v>
      </c>
      <c r="BC642" s="48"/>
      <c r="BE642" t="s">
        <v>202</v>
      </c>
      <c r="CE642">
        <f>BF616*AM642</f>
        <v>0</v>
      </c>
      <c r="CF642">
        <f t="shared" ref="CF642" si="11629">BG616*AN642</f>
        <v>0</v>
      </c>
      <c r="CG642">
        <f t="shared" ref="CG642" si="11630">BH616*AO642</f>
        <v>0</v>
      </c>
      <c r="CH642">
        <f t="shared" ref="CH642" si="11631">BI616*AP642</f>
        <v>0</v>
      </c>
      <c r="CI642">
        <f t="shared" ref="CI642" si="11632">BJ616*AQ642</f>
        <v>0</v>
      </c>
      <c r="CJ642">
        <f t="shared" ref="CJ642" si="11633">BK616*AR642</f>
        <v>0</v>
      </c>
      <c r="CK642">
        <f t="shared" ref="CK642" si="11634">BL616*AS642</f>
        <v>0</v>
      </c>
      <c r="CL642">
        <f t="shared" ref="CL642" si="11635">BM616*AT642</f>
        <v>0</v>
      </c>
      <c r="CM642">
        <f t="shared" ref="CM642" si="11636">BN616*AU642</f>
        <v>0</v>
      </c>
      <c r="CN642">
        <f t="shared" ref="CN642" si="11637">BO616*AV642</f>
        <v>0</v>
      </c>
      <c r="CO642">
        <f t="shared" ref="CO642" si="11638">BP616*AW642</f>
        <v>0</v>
      </c>
      <c r="CP642">
        <f t="shared" ref="CP642" si="11639">BQ616*AX642</f>
        <v>0</v>
      </c>
      <c r="CQ642">
        <f t="shared" ref="CQ642" si="11640">BR616*AY642</f>
        <v>0</v>
      </c>
      <c r="CR642">
        <f t="shared" ref="CR642" si="11641">BS616*AZ642</f>
        <v>0</v>
      </c>
      <c r="CS642">
        <f t="shared" ref="CS642" si="11642">BT616*BA642</f>
        <v>0</v>
      </c>
      <c r="CT642">
        <f t="shared" ref="CT642" si="11643">BU616*BB642</f>
        <v>0</v>
      </c>
    </row>
    <row r="643" spans="6:98" x14ac:dyDescent="0.3">
      <c r="F643" s="91">
        <f t="shared" ref="F643:H643" si="11644">F642</f>
        <v>70</v>
      </c>
      <c r="G643" s="91">
        <f t="shared" si="11644"/>
        <v>70</v>
      </c>
      <c r="H643" s="4">
        <f t="shared" si="11644"/>
        <v>1</v>
      </c>
      <c r="I643">
        <v>130</v>
      </c>
      <c r="J643" s="48">
        <f t="shared" si="10936"/>
        <v>0</v>
      </c>
      <c r="K643" s="48">
        <f t="shared" si="11628"/>
        <v>0</v>
      </c>
      <c r="L643" s="98">
        <f t="shared" si="10938"/>
        <v>0</v>
      </c>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f>$J643+$K643+$L643</f>
        <v>0</v>
      </c>
      <c r="AO643" s="48">
        <f t="shared" si="11487"/>
        <v>0</v>
      </c>
      <c r="AP643" s="48">
        <f t="shared" si="11462"/>
        <v>0</v>
      </c>
      <c r="AQ643" s="48">
        <f t="shared" si="11462"/>
        <v>0</v>
      </c>
      <c r="AR643" s="48">
        <f t="shared" si="11462"/>
        <v>0</v>
      </c>
      <c r="AS643" s="48">
        <f t="shared" si="11462"/>
        <v>0</v>
      </c>
      <c r="AT643" s="48">
        <f t="shared" si="11462"/>
        <v>0</v>
      </c>
      <c r="AU643" s="48">
        <f t="shared" si="11462"/>
        <v>0</v>
      </c>
      <c r="AV643" s="48">
        <f t="shared" si="11462"/>
        <v>0</v>
      </c>
      <c r="AW643" s="48">
        <f t="shared" si="11462"/>
        <v>0</v>
      </c>
      <c r="AX643" s="48">
        <f t="shared" si="11462"/>
        <v>0</v>
      </c>
      <c r="AY643" s="48">
        <f t="shared" si="11462"/>
        <v>0</v>
      </c>
      <c r="AZ643" s="48">
        <f t="shared" si="11462"/>
        <v>0</v>
      </c>
      <c r="BA643" s="48">
        <f t="shared" si="11462"/>
        <v>0</v>
      </c>
      <c r="BB643" s="48">
        <f t="shared" si="11462"/>
        <v>0</v>
      </c>
      <c r="BC643" s="48"/>
      <c r="BE643" t="s">
        <v>203</v>
      </c>
      <c r="CF643">
        <f>BF616*AN643</f>
        <v>0</v>
      </c>
      <c r="CG643">
        <f t="shared" ref="CG643" si="11645">BG616*AO643</f>
        <v>0</v>
      </c>
      <c r="CH643">
        <f t="shared" ref="CH643" si="11646">BH616*AP643</f>
        <v>0</v>
      </c>
      <c r="CI643">
        <f t="shared" ref="CI643" si="11647">BI616*AQ643</f>
        <v>0</v>
      </c>
      <c r="CJ643">
        <f t="shared" ref="CJ643" si="11648">BJ616*AR643</f>
        <v>0</v>
      </c>
      <c r="CK643">
        <f t="shared" ref="CK643" si="11649">BK616*AS643</f>
        <v>0</v>
      </c>
      <c r="CL643">
        <f t="shared" ref="CL643" si="11650">BL616*AT643</f>
        <v>0</v>
      </c>
      <c r="CM643">
        <f t="shared" ref="CM643" si="11651">BM616*AU643</f>
        <v>0</v>
      </c>
      <c r="CN643">
        <f t="shared" ref="CN643" si="11652">BN616*AV643</f>
        <v>0</v>
      </c>
      <c r="CO643">
        <f t="shared" ref="CO643" si="11653">BO616*AW643</f>
        <v>0</v>
      </c>
      <c r="CP643">
        <f t="shared" ref="CP643" si="11654">BP616*AX643</f>
        <v>0</v>
      </c>
      <c r="CQ643">
        <f t="shared" ref="CQ643" si="11655">BQ616*AY643</f>
        <v>0</v>
      </c>
      <c r="CR643">
        <f t="shared" ref="CR643" si="11656">BR616*AZ643</f>
        <v>0</v>
      </c>
      <c r="CS643">
        <f t="shared" ref="CS643" si="11657">BS616*BA643</f>
        <v>0</v>
      </c>
      <c r="CT643">
        <f t="shared" ref="CT643" si="11658">BT616*BB643</f>
        <v>0</v>
      </c>
    </row>
    <row r="644" spans="6:98" x14ac:dyDescent="0.3">
      <c r="F644" s="91">
        <f t="shared" ref="F644:H644" si="11659">F643</f>
        <v>70</v>
      </c>
      <c r="G644" s="91">
        <f t="shared" si="11659"/>
        <v>70</v>
      </c>
      <c r="H644" s="4">
        <f t="shared" si="11659"/>
        <v>1</v>
      </c>
      <c r="I644">
        <v>135</v>
      </c>
      <c r="J644" s="48">
        <f t="shared" si="10936"/>
        <v>0</v>
      </c>
      <c r="K644" s="48">
        <f t="shared" si="11628"/>
        <v>0</v>
      </c>
      <c r="L644" s="98">
        <f t="shared" si="10938"/>
        <v>0</v>
      </c>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f>$J644+$K644+$L644</f>
        <v>0</v>
      </c>
      <c r="AP644" s="48">
        <f t="shared" si="11462"/>
        <v>0</v>
      </c>
      <c r="AQ644" s="48">
        <f t="shared" si="11462"/>
        <v>0</v>
      </c>
      <c r="AR644" s="48">
        <f t="shared" si="11462"/>
        <v>0</v>
      </c>
      <c r="AS644" s="48">
        <f t="shared" si="11462"/>
        <v>0</v>
      </c>
      <c r="AT644" s="48">
        <f t="shared" si="11462"/>
        <v>0</v>
      </c>
      <c r="AU644" s="48">
        <f t="shared" si="11462"/>
        <v>0</v>
      </c>
      <c r="AV644" s="48">
        <f t="shared" si="11462"/>
        <v>0</v>
      </c>
      <c r="AW644" s="48">
        <f t="shared" si="11462"/>
        <v>0</v>
      </c>
      <c r="AX644" s="48">
        <f t="shared" si="11462"/>
        <v>0</v>
      </c>
      <c r="AY644" s="48">
        <f t="shared" si="11462"/>
        <v>0</v>
      </c>
      <c r="AZ644" s="48">
        <f t="shared" si="11462"/>
        <v>0</v>
      </c>
      <c r="BA644" s="48">
        <f t="shared" si="11462"/>
        <v>0</v>
      </c>
      <c r="BB644" s="48">
        <f t="shared" si="11462"/>
        <v>0</v>
      </c>
      <c r="BC644" s="48"/>
      <c r="BE644" t="s">
        <v>204</v>
      </c>
      <c r="CG644">
        <f>BF616*AO644</f>
        <v>0</v>
      </c>
      <c r="CH644">
        <f t="shared" ref="CH644" si="11660">BG616*AP644</f>
        <v>0</v>
      </c>
      <c r="CI644">
        <f t="shared" ref="CI644" si="11661">BH616*AQ644</f>
        <v>0</v>
      </c>
      <c r="CJ644">
        <f t="shared" ref="CJ644" si="11662">BI616*AR644</f>
        <v>0</v>
      </c>
      <c r="CK644">
        <f t="shared" ref="CK644" si="11663">BJ616*AS644</f>
        <v>0</v>
      </c>
      <c r="CL644">
        <f t="shared" ref="CL644" si="11664">BK616*AT644</f>
        <v>0</v>
      </c>
      <c r="CM644">
        <f t="shared" ref="CM644" si="11665">BL616*AU644</f>
        <v>0</v>
      </c>
      <c r="CN644">
        <f t="shared" ref="CN644" si="11666">BM616*AV644</f>
        <v>0</v>
      </c>
      <c r="CO644">
        <f t="shared" ref="CO644" si="11667">BN616*AW644</f>
        <v>0</v>
      </c>
      <c r="CP644">
        <f t="shared" ref="CP644" si="11668">BO616*AX644</f>
        <v>0</v>
      </c>
      <c r="CQ644">
        <f t="shared" ref="CQ644" si="11669">BP616*AY644</f>
        <v>0</v>
      </c>
      <c r="CR644">
        <f t="shared" ref="CR644" si="11670">BQ616*AZ644</f>
        <v>0</v>
      </c>
      <c r="CS644">
        <f t="shared" ref="CS644" si="11671">BR616*BA644</f>
        <v>0</v>
      </c>
      <c r="CT644">
        <f t="shared" ref="CT644" si="11672">BS616*BB644</f>
        <v>0</v>
      </c>
    </row>
    <row r="645" spans="6:98" x14ac:dyDescent="0.3">
      <c r="F645" s="91">
        <f t="shared" ref="F645:H645" si="11673">F644</f>
        <v>70</v>
      </c>
      <c r="G645" s="91">
        <f t="shared" si="11673"/>
        <v>70</v>
      </c>
      <c r="H645" s="4">
        <f t="shared" si="11673"/>
        <v>1</v>
      </c>
      <c r="I645">
        <v>140</v>
      </c>
      <c r="J645" s="48">
        <f t="shared" si="10936"/>
        <v>0</v>
      </c>
      <c r="K645" s="48">
        <f t="shared" si="11628"/>
        <v>1</v>
      </c>
      <c r="L645" s="98">
        <f t="shared" si="10938"/>
        <v>0</v>
      </c>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f>$J645+$K645+$L645</f>
        <v>1</v>
      </c>
      <c r="AQ645" s="48">
        <f t="shared" si="11462"/>
        <v>1</v>
      </c>
      <c r="AR645" s="48">
        <f t="shared" si="11462"/>
        <v>1</v>
      </c>
      <c r="AS645" s="48">
        <f t="shared" si="11462"/>
        <v>1</v>
      </c>
      <c r="AT645" s="48">
        <f t="shared" si="11462"/>
        <v>1</v>
      </c>
      <c r="AU645" s="48">
        <f t="shared" si="11462"/>
        <v>1</v>
      </c>
      <c r="AV645" s="48">
        <f t="shared" si="11462"/>
        <v>1</v>
      </c>
      <c r="AW645" s="48">
        <f t="shared" si="11462"/>
        <v>1</v>
      </c>
      <c r="AX645" s="48">
        <f t="shared" si="11462"/>
        <v>1</v>
      </c>
      <c r="AY645" s="48">
        <f t="shared" si="11462"/>
        <v>1</v>
      </c>
      <c r="AZ645" s="48">
        <f t="shared" si="11462"/>
        <v>1</v>
      </c>
      <c r="BA645" s="48">
        <f t="shared" si="11462"/>
        <v>1</v>
      </c>
      <c r="BB645" s="48">
        <f t="shared" si="11462"/>
        <v>1</v>
      </c>
      <c r="BC645" s="48"/>
      <c r="BE645" t="s">
        <v>205</v>
      </c>
      <c r="CH645">
        <f>BF616*AP645</f>
        <v>0</v>
      </c>
      <c r="CI645">
        <f t="shared" ref="CI645" si="11674">BG616*AQ645</f>
        <v>4.5934097975995263</v>
      </c>
      <c r="CJ645">
        <f t="shared" ref="CJ645" si="11675">BH616*AR645</f>
        <v>30.622731983996847</v>
      </c>
      <c r="CK645">
        <f t="shared" ref="CK645" si="11676">BI616*AS645</f>
        <v>76.5568299599921</v>
      </c>
      <c r="CL645">
        <f t="shared" ref="CL645" si="11677">BJ616*AT645</f>
        <v>153.1136599199842</v>
      </c>
      <c r="CM645">
        <f t="shared" ref="CM645" si="11678">BK616*AU645</f>
        <v>158.46021070956718</v>
      </c>
      <c r="CN645">
        <f t="shared" ref="CN645" si="11679">BL616*AV645</f>
        <v>161.37434431741937</v>
      </c>
      <c r="CO645">
        <f t="shared" ref="CO645" si="11680">BM616*AW645</f>
        <v>165.51635347065795</v>
      </c>
      <c r="CP645">
        <f t="shared" ref="CP645" si="11681">BN616*AX645</f>
        <v>166.63405636289977</v>
      </c>
      <c r="CQ645">
        <f t="shared" ref="CQ645" si="11682">BO616*AY645</f>
        <v>170.23145061719566</v>
      </c>
      <c r="CR645">
        <f t="shared" ref="CR645" si="11683">BP616*AZ645</f>
        <v>172.34572721855102</v>
      </c>
      <c r="CS645">
        <f t="shared" ref="CS645" si="11684">BQ616*BA645</f>
        <v>173.06267850833632</v>
      </c>
      <c r="CT645">
        <f t="shared" ref="CT645" si="11685">BR616*BB645</f>
        <v>172.7792869038453</v>
      </c>
    </row>
    <row r="646" spans="6:98" x14ac:dyDescent="0.3">
      <c r="F646" s="91">
        <f t="shared" ref="F646:H646" si="11686">F645</f>
        <v>70</v>
      </c>
      <c r="G646" s="91">
        <f t="shared" si="11686"/>
        <v>70</v>
      </c>
      <c r="H646" s="4">
        <f t="shared" si="11686"/>
        <v>1</v>
      </c>
      <c r="I646">
        <v>145</v>
      </c>
      <c r="J646" s="48">
        <f t="shared" si="10936"/>
        <v>0</v>
      </c>
      <c r="K646" s="48">
        <f t="shared" si="11628"/>
        <v>0</v>
      </c>
      <c r="L646" s="98">
        <f t="shared" si="10938"/>
        <v>0</v>
      </c>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f>$J646+$K646+$L646</f>
        <v>0</v>
      </c>
      <c r="AR646" s="48">
        <f t="shared" si="11462"/>
        <v>0</v>
      </c>
      <c r="AS646" s="48">
        <f t="shared" si="11462"/>
        <v>0</v>
      </c>
      <c r="AT646" s="48">
        <f t="shared" si="11462"/>
        <v>0</v>
      </c>
      <c r="AU646" s="48">
        <f t="shared" si="11462"/>
        <v>0</v>
      </c>
      <c r="AV646" s="48">
        <f t="shared" si="11462"/>
        <v>0</v>
      </c>
      <c r="AW646" s="48">
        <f t="shared" si="11462"/>
        <v>0</v>
      </c>
      <c r="AX646" s="48">
        <f t="shared" si="11462"/>
        <v>0</v>
      </c>
      <c r="AY646" s="48">
        <f t="shared" si="11462"/>
        <v>0</v>
      </c>
      <c r="AZ646" s="48">
        <f t="shared" si="11462"/>
        <v>0</v>
      </c>
      <c r="BA646" s="48">
        <f t="shared" si="11462"/>
        <v>0</v>
      </c>
      <c r="BB646" s="48">
        <f t="shared" si="11462"/>
        <v>0</v>
      </c>
      <c r="BC646" s="48"/>
      <c r="BE646" t="s">
        <v>206</v>
      </c>
      <c r="CI646">
        <f>BF616*AQ646</f>
        <v>0</v>
      </c>
      <c r="CJ646">
        <f t="shared" ref="CJ646" si="11687">BG616*AR646</f>
        <v>0</v>
      </c>
      <c r="CK646">
        <f t="shared" ref="CK646" si="11688">BH616*AS646</f>
        <v>0</v>
      </c>
      <c r="CL646">
        <f t="shared" ref="CL646" si="11689">BI616*AT646</f>
        <v>0</v>
      </c>
      <c r="CM646">
        <f t="shared" ref="CM646" si="11690">BJ616*AU646</f>
        <v>0</v>
      </c>
      <c r="CN646">
        <f t="shared" ref="CN646" si="11691">BK616*AV646</f>
        <v>0</v>
      </c>
      <c r="CO646">
        <f t="shared" ref="CO646" si="11692">BL616*AW646</f>
        <v>0</v>
      </c>
      <c r="CP646">
        <f t="shared" ref="CP646" si="11693">BM616*AX646</f>
        <v>0</v>
      </c>
      <c r="CQ646">
        <f t="shared" ref="CQ646" si="11694">BN616*AY646</f>
        <v>0</v>
      </c>
      <c r="CR646">
        <f t="shared" ref="CR646" si="11695">BO616*AZ646</f>
        <v>0</v>
      </c>
      <c r="CS646">
        <f t="shared" ref="CS646" si="11696">BP616*BA646</f>
        <v>0</v>
      </c>
      <c r="CT646">
        <f t="shared" ref="CT646" si="11697">BQ616*BB646</f>
        <v>0</v>
      </c>
    </row>
    <row r="647" spans="6:98" x14ac:dyDescent="0.3">
      <c r="F647" s="91">
        <f t="shared" ref="F647:H647" si="11698">F646</f>
        <v>70</v>
      </c>
      <c r="G647" s="91">
        <f t="shared" si="11698"/>
        <v>70</v>
      </c>
      <c r="H647" s="4">
        <f t="shared" si="11698"/>
        <v>1</v>
      </c>
      <c r="I647">
        <v>150</v>
      </c>
      <c r="J647" s="48">
        <f t="shared" si="10936"/>
        <v>0</v>
      </c>
      <c r="K647" s="48">
        <f t="shared" si="11628"/>
        <v>0</v>
      </c>
      <c r="L647" s="98">
        <f t="shared" si="10938"/>
        <v>0</v>
      </c>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f>$J647+$K647+$L647</f>
        <v>0</v>
      </c>
      <c r="AS647" s="48">
        <f t="shared" si="11462"/>
        <v>0</v>
      </c>
      <c r="AT647" s="48">
        <f t="shared" si="11462"/>
        <v>0</v>
      </c>
      <c r="AU647" s="48">
        <f t="shared" si="11462"/>
        <v>0</v>
      </c>
      <c r="AV647" s="48">
        <f t="shared" si="11462"/>
        <v>0</v>
      </c>
      <c r="AW647" s="48">
        <f t="shared" si="11462"/>
        <v>0</v>
      </c>
      <c r="AX647" s="48">
        <f t="shared" si="11462"/>
        <v>0</v>
      </c>
      <c r="AY647" s="48">
        <f t="shared" si="11462"/>
        <v>0</v>
      </c>
      <c r="AZ647" s="48">
        <f t="shared" si="11462"/>
        <v>0</v>
      </c>
      <c r="BA647" s="48">
        <f t="shared" si="11462"/>
        <v>0</v>
      </c>
      <c r="BB647" s="48">
        <f t="shared" si="11462"/>
        <v>0</v>
      </c>
      <c r="BC647" s="48"/>
      <c r="BE647" t="s">
        <v>207</v>
      </c>
      <c r="CJ647">
        <f>BF616*AR647</f>
        <v>0</v>
      </c>
      <c r="CK647">
        <f t="shared" ref="CK647" si="11699">BG616*AS647</f>
        <v>0</v>
      </c>
      <c r="CL647">
        <f t="shared" ref="CL647" si="11700">BH616*AT647</f>
        <v>0</v>
      </c>
      <c r="CM647">
        <f t="shared" ref="CM647" si="11701">BI616*AU647</f>
        <v>0</v>
      </c>
      <c r="CN647">
        <f t="shared" ref="CN647" si="11702">BJ616*AV647</f>
        <v>0</v>
      </c>
      <c r="CO647">
        <f t="shared" ref="CO647" si="11703">BK616*AW647</f>
        <v>0</v>
      </c>
      <c r="CP647">
        <f t="shared" ref="CP647" si="11704">BL616*AX647</f>
        <v>0</v>
      </c>
      <c r="CQ647">
        <f t="shared" ref="CQ647" si="11705">BM616*AY647</f>
        <v>0</v>
      </c>
      <c r="CR647">
        <f t="shared" ref="CR647" si="11706">BN616*AZ647</f>
        <v>0</v>
      </c>
      <c r="CS647">
        <f t="shared" ref="CS647" si="11707">BO616*BA647</f>
        <v>0</v>
      </c>
      <c r="CT647">
        <f t="shared" ref="CT647" si="11708">BP616*BB647</f>
        <v>0</v>
      </c>
    </row>
    <row r="648" spans="6:98" x14ac:dyDescent="0.3">
      <c r="F648" s="91">
        <f t="shared" ref="F648:H648" si="11709">F647</f>
        <v>70</v>
      </c>
      <c r="G648" s="91">
        <f t="shared" si="11709"/>
        <v>70</v>
      </c>
      <c r="H648" s="4">
        <f t="shared" si="11709"/>
        <v>1</v>
      </c>
      <c r="I648">
        <v>155</v>
      </c>
      <c r="J648" s="48">
        <f t="shared" si="10936"/>
        <v>0</v>
      </c>
      <c r="K648" s="48">
        <f>IF(IF(AND(I648&gt;=(F648*2),I648&lt;=G648+F648+(G648-F648+5)+1),((H648)^2)*(I649-F648*2)/5,0)&lt;=H648,IF(AND(I648&gt;=(F648*2),I648&lt;=G648+F648+(G648-F648+5)+1),((H648)^2)*(I649-F648*2)/5,0),(K647-H648^2))</f>
        <v>0</v>
      </c>
      <c r="L648" s="98">
        <f t="shared" si="10938"/>
        <v>0</v>
      </c>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f>$J648+$K648+$L648</f>
        <v>0</v>
      </c>
      <c r="AT648" s="48">
        <f t="shared" si="11462"/>
        <v>0</v>
      </c>
      <c r="AU648" s="48">
        <f t="shared" si="11462"/>
        <v>0</v>
      </c>
      <c r="AV648" s="48">
        <f t="shared" si="11462"/>
        <v>0</v>
      </c>
      <c r="AW648" s="48">
        <f t="shared" si="11462"/>
        <v>0</v>
      </c>
      <c r="AX648" s="48">
        <f t="shared" si="11462"/>
        <v>0</v>
      </c>
      <c r="AY648" s="48">
        <f t="shared" si="11462"/>
        <v>0</v>
      </c>
      <c r="AZ648" s="48">
        <f t="shared" si="11462"/>
        <v>0</v>
      </c>
      <c r="BA648" s="48">
        <f t="shared" si="11462"/>
        <v>0</v>
      </c>
      <c r="BB648" s="48">
        <f t="shared" si="11462"/>
        <v>0</v>
      </c>
      <c r="BC648" s="48"/>
      <c r="BE648" t="s">
        <v>208</v>
      </c>
      <c r="CK648">
        <f>BF616*AS648</f>
        <v>0</v>
      </c>
      <c r="CL648">
        <f t="shared" ref="CL648" si="11710">BG616*AT648</f>
        <v>0</v>
      </c>
      <c r="CM648">
        <f t="shared" ref="CM648" si="11711">BH616*AU648</f>
        <v>0</v>
      </c>
      <c r="CN648">
        <f t="shared" ref="CN648" si="11712">BI616*AV648</f>
        <v>0</v>
      </c>
      <c r="CO648">
        <f t="shared" ref="CO648" si="11713">BJ616*AW648</f>
        <v>0</v>
      </c>
      <c r="CP648">
        <f t="shared" ref="CP648" si="11714">BK616*AX648</f>
        <v>0</v>
      </c>
      <c r="CQ648">
        <f t="shared" ref="CQ648" si="11715">BL616*AY648</f>
        <v>0</v>
      </c>
      <c r="CR648">
        <f t="shared" ref="CR648" si="11716">BM616*AZ648</f>
        <v>0</v>
      </c>
      <c r="CS648">
        <f t="shared" ref="CS648" si="11717">BN616*BA648</f>
        <v>0</v>
      </c>
      <c r="CT648">
        <f t="shared" ref="CT648" si="11718">BO616*BB648</f>
        <v>0</v>
      </c>
    </row>
    <row r="649" spans="6:98" x14ac:dyDescent="0.3">
      <c r="F649" s="91">
        <f t="shared" ref="F649:H649" si="11719">F648</f>
        <v>70</v>
      </c>
      <c r="G649" s="91">
        <f t="shared" si="11719"/>
        <v>70</v>
      </c>
      <c r="H649" s="4">
        <f t="shared" si="11719"/>
        <v>1</v>
      </c>
      <c r="I649">
        <v>160</v>
      </c>
      <c r="J649" s="48">
        <f t="shared" si="10936"/>
        <v>0</v>
      </c>
      <c r="K649" s="48">
        <f t="shared" ref="K649:K657" si="11720">IF(IF(AND(I649&gt;=(F649*2),I649&lt;=G649+F649+(G649-F649+5)+1),((H649)^2)*(I650-F649*2)/5,0)&lt;=H649,IF(AND(I649&gt;=(F649*2),I649&lt;=G649+F649+(G649-F649+5)+1),((H649)^2)*(I650-F649*2)/5,0),(K648-H649^2))</f>
        <v>0</v>
      </c>
      <c r="L649" s="98">
        <f t="shared" si="10938"/>
        <v>0</v>
      </c>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f>$J649+$K649+$L649</f>
        <v>0</v>
      </c>
      <c r="AU649" s="48">
        <f t="shared" si="11462"/>
        <v>0</v>
      </c>
      <c r="AV649" s="48">
        <f t="shared" si="11462"/>
        <v>0</v>
      </c>
      <c r="AW649" s="48">
        <f t="shared" si="11462"/>
        <v>0</v>
      </c>
      <c r="AX649" s="48">
        <f t="shared" si="11462"/>
        <v>0</v>
      </c>
      <c r="AY649" s="48">
        <f t="shared" si="11462"/>
        <v>0</v>
      </c>
      <c r="AZ649" s="48">
        <f t="shared" si="11462"/>
        <v>0</v>
      </c>
      <c r="BA649" s="48">
        <f t="shared" si="11462"/>
        <v>0</v>
      </c>
      <c r="BB649" s="48">
        <f t="shared" si="11462"/>
        <v>0</v>
      </c>
      <c r="BC649" s="48"/>
      <c r="BE649" t="s">
        <v>209</v>
      </c>
      <c r="CL649">
        <f>BF616*AT649</f>
        <v>0</v>
      </c>
      <c r="CM649">
        <f t="shared" ref="CM649" si="11721">BG616*AU649</f>
        <v>0</v>
      </c>
      <c r="CN649">
        <f t="shared" ref="CN649" si="11722">BH616*AV649</f>
        <v>0</v>
      </c>
      <c r="CO649">
        <f t="shared" ref="CO649" si="11723">BI616*AW649</f>
        <v>0</v>
      </c>
      <c r="CP649">
        <f t="shared" ref="CP649" si="11724">BJ616*AX649</f>
        <v>0</v>
      </c>
      <c r="CQ649">
        <f t="shared" ref="CQ649" si="11725">BK616*AY649</f>
        <v>0</v>
      </c>
      <c r="CR649">
        <f t="shared" ref="CR649" si="11726">BL616*AZ649</f>
        <v>0</v>
      </c>
      <c r="CS649">
        <f t="shared" ref="CS649" si="11727">BM616*BA649</f>
        <v>0</v>
      </c>
      <c r="CT649">
        <f t="shared" ref="CT649" si="11728">BN616*BB649</f>
        <v>0</v>
      </c>
    </row>
    <row r="650" spans="6:98" x14ac:dyDescent="0.3">
      <c r="F650" s="91">
        <f t="shared" ref="F650:H650" si="11729">F649</f>
        <v>70</v>
      </c>
      <c r="G650" s="91">
        <f t="shared" si="11729"/>
        <v>70</v>
      </c>
      <c r="H650" s="4">
        <f t="shared" si="11729"/>
        <v>1</v>
      </c>
      <c r="I650">
        <v>165</v>
      </c>
      <c r="J650" s="48">
        <f t="shared" si="10936"/>
        <v>0</v>
      </c>
      <c r="K650" s="48">
        <f t="shared" si="11720"/>
        <v>0</v>
      </c>
      <c r="L650" s="98">
        <f t="shared" si="10938"/>
        <v>0</v>
      </c>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f>$J650+$K650+$L650</f>
        <v>0</v>
      </c>
      <c r="AV650" s="48">
        <f t="shared" ref="AV650:BB655" si="11730">$J650+$K650+$L650</f>
        <v>0</v>
      </c>
      <c r="AW650" s="48">
        <f t="shared" si="11730"/>
        <v>0</v>
      </c>
      <c r="AX650" s="48">
        <f t="shared" si="11730"/>
        <v>0</v>
      </c>
      <c r="AY650" s="48">
        <f t="shared" si="11730"/>
        <v>0</v>
      </c>
      <c r="AZ650" s="48">
        <f t="shared" si="11730"/>
        <v>0</v>
      </c>
      <c r="BA650" s="48">
        <f t="shared" si="11730"/>
        <v>0</v>
      </c>
      <c r="BB650" s="48">
        <f t="shared" si="11730"/>
        <v>0</v>
      </c>
      <c r="BC650" s="48"/>
      <c r="BE650" t="s">
        <v>210</v>
      </c>
      <c r="CM650">
        <f>BF616*AU650</f>
        <v>0</v>
      </c>
      <c r="CN650">
        <f t="shared" ref="CN650" si="11731">BG616*AV650</f>
        <v>0</v>
      </c>
      <c r="CO650">
        <f t="shared" ref="CO650" si="11732">BH616*AW650</f>
        <v>0</v>
      </c>
      <c r="CP650">
        <f t="shared" ref="CP650" si="11733">BI616*AX650</f>
        <v>0</v>
      </c>
      <c r="CQ650">
        <f t="shared" ref="CQ650" si="11734">BJ616*AY650</f>
        <v>0</v>
      </c>
      <c r="CR650">
        <f t="shared" ref="CR650" si="11735">BK616*AZ650</f>
        <v>0</v>
      </c>
      <c r="CS650">
        <f t="shared" ref="CS650" si="11736">BL616*BA650</f>
        <v>0</v>
      </c>
      <c r="CT650">
        <f t="shared" ref="CT650" si="11737">BM616*BB650</f>
        <v>0</v>
      </c>
    </row>
    <row r="651" spans="6:98" x14ac:dyDescent="0.3">
      <c r="F651" s="91">
        <f t="shared" ref="F651:H651" si="11738">F650</f>
        <v>70</v>
      </c>
      <c r="G651" s="91">
        <f t="shared" si="11738"/>
        <v>70</v>
      </c>
      <c r="H651" s="4">
        <f t="shared" si="11738"/>
        <v>1</v>
      </c>
      <c r="I651">
        <v>170</v>
      </c>
      <c r="J651" s="48">
        <f t="shared" si="10936"/>
        <v>0</v>
      </c>
      <c r="K651" s="48">
        <f t="shared" si="11720"/>
        <v>0</v>
      </c>
      <c r="L651" s="98">
        <f t="shared" si="10938"/>
        <v>0</v>
      </c>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f>$J651+$K651+$L651</f>
        <v>0</v>
      </c>
      <c r="AW651" s="48">
        <f t="shared" si="11730"/>
        <v>0</v>
      </c>
      <c r="AX651" s="48">
        <f t="shared" si="11730"/>
        <v>0</v>
      </c>
      <c r="AY651" s="48">
        <f t="shared" si="11730"/>
        <v>0</v>
      </c>
      <c r="AZ651" s="48">
        <f t="shared" si="11730"/>
        <v>0</v>
      </c>
      <c r="BA651" s="48">
        <f t="shared" si="11730"/>
        <v>0</v>
      </c>
      <c r="BB651" s="48">
        <f t="shared" si="11730"/>
        <v>0</v>
      </c>
      <c r="BC651" s="48"/>
      <c r="BE651" t="s">
        <v>211</v>
      </c>
      <c r="CN651">
        <f>BF616*AV651</f>
        <v>0</v>
      </c>
      <c r="CO651">
        <f t="shared" ref="CO651" si="11739">BG616*AW651</f>
        <v>0</v>
      </c>
      <c r="CP651">
        <f t="shared" ref="CP651" si="11740">BH616*AX651</f>
        <v>0</v>
      </c>
      <c r="CQ651">
        <f t="shared" ref="CQ651" si="11741">BI616*AY651</f>
        <v>0</v>
      </c>
      <c r="CR651">
        <f t="shared" ref="CR651" si="11742">BJ616*AZ651</f>
        <v>0</v>
      </c>
      <c r="CS651">
        <f t="shared" ref="CS651" si="11743">BK616*BA651</f>
        <v>0</v>
      </c>
      <c r="CT651">
        <f t="shared" ref="CT651" si="11744">BL616*BB651</f>
        <v>0</v>
      </c>
    </row>
    <row r="652" spans="6:98" x14ac:dyDescent="0.3">
      <c r="F652" s="91">
        <f t="shared" ref="F652:H652" si="11745">F651</f>
        <v>70</v>
      </c>
      <c r="G652" s="91">
        <f t="shared" si="11745"/>
        <v>70</v>
      </c>
      <c r="H652" s="4">
        <f t="shared" si="11745"/>
        <v>1</v>
      </c>
      <c r="I652">
        <v>175</v>
      </c>
      <c r="J652" s="48">
        <f t="shared" si="10936"/>
        <v>0</v>
      </c>
      <c r="K652" s="48">
        <f t="shared" si="11720"/>
        <v>0</v>
      </c>
      <c r="L652" s="98">
        <f t="shared" si="10938"/>
        <v>0</v>
      </c>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f>$J652+$K652+$L652</f>
        <v>0</v>
      </c>
      <c r="AX652" s="48">
        <f t="shared" si="11730"/>
        <v>0</v>
      </c>
      <c r="AY652" s="48">
        <f t="shared" si="11730"/>
        <v>0</v>
      </c>
      <c r="AZ652" s="48">
        <f t="shared" si="11730"/>
        <v>0</v>
      </c>
      <c r="BA652" s="48">
        <f t="shared" si="11730"/>
        <v>0</v>
      </c>
      <c r="BB652" s="48">
        <f t="shared" si="11730"/>
        <v>0</v>
      </c>
      <c r="BC652" s="48"/>
      <c r="BE652" t="s">
        <v>212</v>
      </c>
      <c r="CO652">
        <f>BF616*AW652</f>
        <v>0</v>
      </c>
      <c r="CP652">
        <f t="shared" ref="CP652" si="11746">BG616*AX652</f>
        <v>0</v>
      </c>
      <c r="CQ652">
        <f t="shared" ref="CQ652" si="11747">BH616*AY652</f>
        <v>0</v>
      </c>
      <c r="CR652">
        <f t="shared" ref="CR652" si="11748">BI616*AZ652</f>
        <v>0</v>
      </c>
      <c r="CS652">
        <f t="shared" ref="CS652" si="11749">BJ616*BA652</f>
        <v>0</v>
      </c>
      <c r="CT652">
        <f t="shared" ref="CT652" si="11750">BK616*BB652</f>
        <v>0</v>
      </c>
    </row>
    <row r="653" spans="6:98" x14ac:dyDescent="0.3">
      <c r="F653" s="91">
        <f t="shared" ref="F653:H653" si="11751">F652</f>
        <v>70</v>
      </c>
      <c r="G653" s="91">
        <f t="shared" si="11751"/>
        <v>70</v>
      </c>
      <c r="H653" s="4">
        <f t="shared" si="11751"/>
        <v>1</v>
      </c>
      <c r="I653">
        <v>180</v>
      </c>
      <c r="J653" s="48">
        <f t="shared" si="10936"/>
        <v>0</v>
      </c>
      <c r="K653" s="48">
        <f t="shared" si="11720"/>
        <v>0</v>
      </c>
      <c r="L653" s="98">
        <f t="shared" si="10938"/>
        <v>0</v>
      </c>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f>$J653+$K653+$L653</f>
        <v>0</v>
      </c>
      <c r="AY653" s="48">
        <f t="shared" si="11730"/>
        <v>0</v>
      </c>
      <c r="AZ653" s="48">
        <f t="shared" si="11730"/>
        <v>0</v>
      </c>
      <c r="BA653" s="48">
        <f t="shared" si="11730"/>
        <v>0</v>
      </c>
      <c r="BB653" s="48">
        <f t="shared" si="11730"/>
        <v>0</v>
      </c>
      <c r="BC653" s="48"/>
      <c r="BE653" t="s">
        <v>213</v>
      </c>
      <c r="CP653">
        <f>BF616*AX653</f>
        <v>0</v>
      </c>
      <c r="CQ653">
        <f t="shared" ref="CQ653" si="11752">BG616*AY653</f>
        <v>0</v>
      </c>
      <c r="CR653">
        <f t="shared" ref="CR653" si="11753">BH616*AZ653</f>
        <v>0</v>
      </c>
      <c r="CS653">
        <f t="shared" ref="CS653" si="11754">BI616*BA653</f>
        <v>0</v>
      </c>
      <c r="CT653">
        <f t="shared" ref="CT653" si="11755">BJ616*BB653</f>
        <v>0</v>
      </c>
    </row>
    <row r="654" spans="6:98" x14ac:dyDescent="0.3">
      <c r="F654" s="91">
        <f t="shared" ref="F654:H654" si="11756">F653</f>
        <v>70</v>
      </c>
      <c r="G654" s="91">
        <f t="shared" si="11756"/>
        <v>70</v>
      </c>
      <c r="H654" s="4">
        <f t="shared" si="11756"/>
        <v>1</v>
      </c>
      <c r="I654">
        <v>185</v>
      </c>
      <c r="J654" s="48">
        <f t="shared" si="10936"/>
        <v>0</v>
      </c>
      <c r="K654" s="48">
        <f t="shared" si="11720"/>
        <v>0</v>
      </c>
      <c r="L654" s="98">
        <f t="shared" si="10938"/>
        <v>0</v>
      </c>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f>$J654+$K654+$L654</f>
        <v>0</v>
      </c>
      <c r="AZ654" s="48">
        <f t="shared" si="11730"/>
        <v>0</v>
      </c>
      <c r="BA654" s="48">
        <f t="shared" si="11730"/>
        <v>0</v>
      </c>
      <c r="BB654" s="48">
        <f t="shared" si="11730"/>
        <v>0</v>
      </c>
      <c r="BC654" s="48"/>
      <c r="BE654" t="s">
        <v>214</v>
      </c>
      <c r="CQ654">
        <f>BF616*AY654</f>
        <v>0</v>
      </c>
      <c r="CR654">
        <f t="shared" ref="CR654" si="11757">BG616*AZ654</f>
        <v>0</v>
      </c>
      <c r="CS654">
        <f t="shared" ref="CS654" si="11758">BH616*BA654</f>
        <v>0</v>
      </c>
      <c r="CT654">
        <f t="shared" ref="CT654" si="11759">BI616*BB654</f>
        <v>0</v>
      </c>
    </row>
    <row r="655" spans="6:98" x14ac:dyDescent="0.3">
      <c r="F655" s="91">
        <f t="shared" ref="F655:H655" si="11760">F654</f>
        <v>70</v>
      </c>
      <c r="G655" s="91">
        <f t="shared" si="11760"/>
        <v>70</v>
      </c>
      <c r="H655" s="4">
        <f t="shared" si="11760"/>
        <v>1</v>
      </c>
      <c r="I655">
        <v>190</v>
      </c>
      <c r="J655" s="48">
        <f t="shared" si="10936"/>
        <v>0</v>
      </c>
      <c r="K655" s="48">
        <f t="shared" si="11720"/>
        <v>0</v>
      </c>
      <c r="L655" s="98">
        <f t="shared" si="10938"/>
        <v>0</v>
      </c>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f>$J655+$K655+$L655</f>
        <v>0</v>
      </c>
      <c r="BA655" s="48">
        <f t="shared" si="11730"/>
        <v>0</v>
      </c>
      <c r="BB655" s="48">
        <f t="shared" si="11730"/>
        <v>0</v>
      </c>
      <c r="BC655" s="48"/>
      <c r="BE655" t="s">
        <v>215</v>
      </c>
      <c r="CR655">
        <f>BF616*AZ655</f>
        <v>0</v>
      </c>
      <c r="CS655">
        <f t="shared" ref="CS655" si="11761">BG616*BA655</f>
        <v>0</v>
      </c>
      <c r="CT655">
        <f t="shared" ref="CT655" si="11762">BH616*BB655</f>
        <v>0</v>
      </c>
    </row>
    <row r="656" spans="6:98" x14ac:dyDescent="0.3">
      <c r="F656" s="91">
        <f t="shared" ref="F656:H656" si="11763">F655</f>
        <v>70</v>
      </c>
      <c r="G656" s="91">
        <f t="shared" si="11763"/>
        <v>70</v>
      </c>
      <c r="H656" s="4">
        <f t="shared" si="11763"/>
        <v>1</v>
      </c>
      <c r="I656">
        <v>195</v>
      </c>
      <c r="J656" s="48">
        <f t="shared" si="10936"/>
        <v>0</v>
      </c>
      <c r="K656" s="48">
        <f t="shared" si="11720"/>
        <v>0</v>
      </c>
      <c r="L656" s="98">
        <f t="shared" si="10938"/>
        <v>0</v>
      </c>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f>$J656+$K656+$L656</f>
        <v>0</v>
      </c>
      <c r="BB656" s="48">
        <f>$J656+$K656+$L656</f>
        <v>0</v>
      </c>
      <c r="BC656" s="48"/>
      <c r="BE656" t="s">
        <v>216</v>
      </c>
      <c r="CS656">
        <f>BF616*BA656</f>
        <v>0</v>
      </c>
      <c r="CT656">
        <f>BG616*BB656</f>
        <v>0</v>
      </c>
    </row>
    <row r="657" spans="1:98" x14ac:dyDescent="0.3">
      <c r="F657" s="91">
        <f t="shared" ref="F657:H657" si="11764">F656</f>
        <v>70</v>
      </c>
      <c r="G657" s="91">
        <f t="shared" si="11764"/>
        <v>70</v>
      </c>
      <c r="H657" s="4">
        <f t="shared" si="11764"/>
        <v>1</v>
      </c>
      <c r="I657">
        <v>200</v>
      </c>
      <c r="J657" s="48">
        <f t="shared" si="10936"/>
        <v>0</v>
      </c>
      <c r="K657" s="48">
        <f t="shared" si="11720"/>
        <v>0</v>
      </c>
      <c r="L657" s="98">
        <f t="shared" si="10938"/>
        <v>0</v>
      </c>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f>$J657+$K657+$L657</f>
        <v>0</v>
      </c>
      <c r="BC657" s="48"/>
      <c r="BE657" s="3" t="s">
        <v>217</v>
      </c>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f>BF616*BB657</f>
        <v>0</v>
      </c>
    </row>
    <row r="658" spans="1:98" x14ac:dyDescent="0.3">
      <c r="I658">
        <v>205</v>
      </c>
      <c r="BE658" s="19" t="s">
        <v>176</v>
      </c>
      <c r="BF658" s="99">
        <f>SUM(BF616:BF657)</f>
        <v>0</v>
      </c>
      <c r="BG658" s="99">
        <f t="shared" ref="BG658:CT658" si="11765">SUM(BG616:BG657)</f>
        <v>4.5934097975995263</v>
      </c>
      <c r="BH658" s="99">
        <f t="shared" si="11765"/>
        <v>30.622731983996847</v>
      </c>
      <c r="BI658" s="99">
        <f t="shared" si="11765"/>
        <v>76.5568299599921</v>
      </c>
      <c r="BJ658" s="99">
        <f t="shared" si="11765"/>
        <v>153.1136599199842</v>
      </c>
      <c r="BK658" s="99">
        <f t="shared" si="11765"/>
        <v>158.46021070956718</v>
      </c>
      <c r="BL658" s="99">
        <f t="shared" si="11765"/>
        <v>161.37434431741937</v>
      </c>
      <c r="BM658" s="99">
        <f t="shared" si="11765"/>
        <v>165.51635347065795</v>
      </c>
      <c r="BN658" s="99">
        <f t="shared" si="11765"/>
        <v>166.63405636289977</v>
      </c>
      <c r="BO658" s="99">
        <f t="shared" si="11765"/>
        <v>170.23145061719566</v>
      </c>
      <c r="BP658" s="99">
        <f t="shared" si="11765"/>
        <v>172.34572721855102</v>
      </c>
      <c r="BQ658" s="99">
        <f t="shared" si="11765"/>
        <v>173.06267850833632</v>
      </c>
      <c r="BR658" s="99">
        <f t="shared" si="11765"/>
        <v>172.7792869038453</v>
      </c>
      <c r="BS658" s="99">
        <f t="shared" si="11765"/>
        <v>183.13311147991573</v>
      </c>
      <c r="BT658" s="99">
        <f t="shared" si="11765"/>
        <v>192.12608576690519</v>
      </c>
      <c r="BU658" s="99">
        <f t="shared" si="11765"/>
        <v>4.5934097975995263</v>
      </c>
      <c r="BV658" s="99">
        <f t="shared" si="11765"/>
        <v>30.622731983996847</v>
      </c>
      <c r="BW658" s="99">
        <f t="shared" si="11765"/>
        <v>76.5568299599921</v>
      </c>
      <c r="BX658" s="99">
        <f t="shared" si="11765"/>
        <v>153.1136599199842</v>
      </c>
      <c r="BY658" s="99">
        <f t="shared" si="11765"/>
        <v>158.46021070956718</v>
      </c>
      <c r="BZ658" s="99">
        <f t="shared" si="11765"/>
        <v>161.37434431741937</v>
      </c>
      <c r="CA658" s="99">
        <f t="shared" si="11765"/>
        <v>165.51635347065795</v>
      </c>
      <c r="CB658" s="99">
        <f t="shared" si="11765"/>
        <v>166.63405636289977</v>
      </c>
      <c r="CC658" s="99">
        <f t="shared" si="11765"/>
        <v>170.23145061719566</v>
      </c>
      <c r="CD658" s="99">
        <f t="shared" si="11765"/>
        <v>172.34572721855102</v>
      </c>
      <c r="CE658" s="99">
        <f t="shared" si="11765"/>
        <v>173.06267850833632</v>
      </c>
      <c r="CF658" s="99">
        <f t="shared" si="11765"/>
        <v>172.7792869038453</v>
      </c>
      <c r="CG658" s="99">
        <f t="shared" si="11765"/>
        <v>183.13311147991573</v>
      </c>
      <c r="CH658" s="99">
        <f t="shared" si="11765"/>
        <v>192.12608576690519</v>
      </c>
      <c r="CI658" s="99">
        <f t="shared" si="11765"/>
        <v>4.5934097975995263</v>
      </c>
      <c r="CJ658" s="99">
        <f t="shared" si="11765"/>
        <v>30.622731983996847</v>
      </c>
      <c r="CK658" s="99">
        <f t="shared" si="11765"/>
        <v>76.5568299599921</v>
      </c>
      <c r="CL658" s="99">
        <f t="shared" si="11765"/>
        <v>153.1136599199842</v>
      </c>
      <c r="CM658" s="99">
        <f t="shared" si="11765"/>
        <v>158.46021070956718</v>
      </c>
      <c r="CN658" s="99">
        <f t="shared" si="11765"/>
        <v>161.37434431741937</v>
      </c>
      <c r="CO658" s="99">
        <f t="shared" si="11765"/>
        <v>165.51635347065795</v>
      </c>
      <c r="CP658" s="99">
        <f t="shared" si="11765"/>
        <v>166.63405636289977</v>
      </c>
      <c r="CQ658" s="99">
        <f t="shared" si="11765"/>
        <v>170.23145061719566</v>
      </c>
      <c r="CR658" s="99">
        <f t="shared" si="11765"/>
        <v>172.34572721855102</v>
      </c>
      <c r="CS658" s="99">
        <f t="shared" si="11765"/>
        <v>173.06267850833632</v>
      </c>
      <c r="CT658" s="99">
        <f t="shared" si="11765"/>
        <v>172.7792869038453</v>
      </c>
    </row>
    <row r="660" spans="1:98" x14ac:dyDescent="0.3">
      <c r="A660" s="60" t="s">
        <v>170</v>
      </c>
    </row>
    <row r="661" spans="1:98" x14ac:dyDescent="0.3">
      <c r="A661" s="100"/>
      <c r="B661" s="100" t="s">
        <v>163</v>
      </c>
      <c r="C661" s="100" t="s">
        <v>164</v>
      </c>
      <c r="D661" t="s">
        <v>167</v>
      </c>
      <c r="E661" t="s">
        <v>166</v>
      </c>
    </row>
    <row r="662" spans="1:98" x14ac:dyDescent="0.3">
      <c r="A662" s="100" t="s">
        <v>165</v>
      </c>
      <c r="B662" s="93">
        <v>80</v>
      </c>
      <c r="C662" s="93">
        <v>80</v>
      </c>
      <c r="D662">
        <f>C662-B662+5</f>
        <v>5</v>
      </c>
      <c r="E662" s="4">
        <f>100/(D662/5)/100</f>
        <v>1</v>
      </c>
      <c r="N662" s="19">
        <v>0</v>
      </c>
      <c r="O662" s="19">
        <v>5</v>
      </c>
      <c r="P662" s="19">
        <v>10</v>
      </c>
      <c r="Q662" s="19">
        <v>15</v>
      </c>
      <c r="R662" s="19">
        <v>20</v>
      </c>
      <c r="S662" s="19">
        <v>25</v>
      </c>
      <c r="T662" s="19">
        <v>30</v>
      </c>
      <c r="U662" s="19">
        <v>35</v>
      </c>
      <c r="V662" s="19">
        <v>40</v>
      </c>
      <c r="W662" s="19">
        <v>45</v>
      </c>
      <c r="X662" s="19">
        <v>50</v>
      </c>
      <c r="Y662" s="19">
        <v>55</v>
      </c>
      <c r="Z662" s="19">
        <v>60</v>
      </c>
      <c r="AA662" s="19">
        <v>65</v>
      </c>
      <c r="AB662" s="19">
        <v>70</v>
      </c>
      <c r="AC662" s="19">
        <v>75</v>
      </c>
      <c r="AD662" s="19">
        <v>80</v>
      </c>
      <c r="AE662" s="19">
        <v>85</v>
      </c>
      <c r="AF662" s="19">
        <v>90</v>
      </c>
      <c r="AG662" s="19">
        <v>95</v>
      </c>
      <c r="AH662" s="19">
        <v>100</v>
      </c>
      <c r="AI662" s="19">
        <v>105</v>
      </c>
      <c r="AJ662" s="19">
        <v>110</v>
      </c>
      <c r="AK662" s="19">
        <v>115</v>
      </c>
      <c r="AL662" s="19">
        <v>120</v>
      </c>
      <c r="AM662" s="19">
        <v>125</v>
      </c>
      <c r="AN662" s="19">
        <v>130</v>
      </c>
      <c r="AO662" s="19">
        <v>135</v>
      </c>
      <c r="AP662" s="19">
        <v>140</v>
      </c>
      <c r="AQ662" s="19">
        <v>145</v>
      </c>
      <c r="AR662" s="2">
        <v>150</v>
      </c>
      <c r="AS662" s="19">
        <v>155</v>
      </c>
      <c r="AT662" s="2">
        <v>160</v>
      </c>
      <c r="AU662" s="19">
        <v>165</v>
      </c>
      <c r="AV662" s="2">
        <v>170</v>
      </c>
      <c r="AW662" s="19">
        <v>175</v>
      </c>
      <c r="AX662" s="2">
        <v>180</v>
      </c>
      <c r="AY662" s="19">
        <v>185</v>
      </c>
      <c r="AZ662" s="2">
        <v>190</v>
      </c>
      <c r="BA662" s="19">
        <v>195</v>
      </c>
      <c r="BB662" s="2">
        <v>200</v>
      </c>
      <c r="BF662" s="19">
        <v>0</v>
      </c>
      <c r="BG662" s="19">
        <v>5</v>
      </c>
      <c r="BH662" s="19">
        <v>10</v>
      </c>
      <c r="BI662" s="19">
        <v>15</v>
      </c>
      <c r="BJ662" s="19">
        <v>20</v>
      </c>
      <c r="BK662" s="19">
        <v>25</v>
      </c>
      <c r="BL662" s="19">
        <v>30</v>
      </c>
      <c r="BM662" s="19">
        <v>35</v>
      </c>
      <c r="BN662" s="19">
        <v>40</v>
      </c>
      <c r="BO662" s="19">
        <v>45</v>
      </c>
      <c r="BP662" s="19">
        <v>50</v>
      </c>
      <c r="BQ662" s="19">
        <v>55</v>
      </c>
      <c r="BR662" s="19">
        <v>60</v>
      </c>
      <c r="BS662" s="19">
        <v>65</v>
      </c>
      <c r="BT662" s="19">
        <v>70</v>
      </c>
      <c r="BU662" s="19">
        <v>75</v>
      </c>
      <c r="BV662" s="19">
        <v>80</v>
      </c>
      <c r="BW662" s="19">
        <v>85</v>
      </c>
      <c r="BX662" s="19">
        <v>90</v>
      </c>
      <c r="BY662" s="19">
        <v>95</v>
      </c>
      <c r="BZ662" s="19">
        <v>100</v>
      </c>
      <c r="CA662" s="19">
        <v>105</v>
      </c>
      <c r="CB662" s="19">
        <v>110</v>
      </c>
      <c r="CC662" s="19">
        <v>115</v>
      </c>
      <c r="CD662" s="19">
        <v>120</v>
      </c>
      <c r="CE662" s="19">
        <v>125</v>
      </c>
      <c r="CF662" s="19">
        <v>130</v>
      </c>
      <c r="CG662" s="19">
        <v>135</v>
      </c>
      <c r="CH662" s="19">
        <v>140</v>
      </c>
      <c r="CI662" s="19">
        <v>145</v>
      </c>
      <c r="CJ662" s="2">
        <v>150</v>
      </c>
      <c r="CK662" s="19">
        <v>155</v>
      </c>
      <c r="CL662" s="2">
        <v>160</v>
      </c>
      <c r="CM662" s="19">
        <v>165</v>
      </c>
      <c r="CN662" s="2">
        <v>170</v>
      </c>
      <c r="CO662" s="19">
        <v>175</v>
      </c>
      <c r="CP662" s="2">
        <v>180</v>
      </c>
      <c r="CQ662" s="19">
        <v>185</v>
      </c>
      <c r="CR662" s="2">
        <v>190</v>
      </c>
      <c r="CS662" s="19">
        <v>195</v>
      </c>
      <c r="CT662" s="2">
        <v>200</v>
      </c>
    </row>
    <row r="663" spans="1:98" x14ac:dyDescent="0.3">
      <c r="A663" s="100" t="s">
        <v>92</v>
      </c>
      <c r="B663" s="93">
        <v>80</v>
      </c>
      <c r="C663" s="93">
        <v>80</v>
      </c>
      <c r="D663">
        <f>C663-B663+5</f>
        <v>5</v>
      </c>
      <c r="E663" s="4">
        <f>IF(D663&gt;0,100/(D663/5)/100,1)</f>
        <v>1</v>
      </c>
      <c r="F663" s="94" t="s">
        <v>163</v>
      </c>
      <c r="G663" s="94" t="s">
        <v>164</v>
      </c>
      <c r="H663" s="94" t="s">
        <v>173</v>
      </c>
      <c r="I663" s="95" t="s">
        <v>169</v>
      </c>
      <c r="J663" s="3" t="s">
        <v>172</v>
      </c>
      <c r="K663" s="97" t="s">
        <v>174</v>
      </c>
      <c r="L663" s="97" t="s">
        <v>175</v>
      </c>
      <c r="M663" t="s">
        <v>168</v>
      </c>
      <c r="N663" s="4">
        <f t="shared" ref="N663" si="11766">IF(IF(BF662&lt;=$B662,1,M663-$E662)&gt;0,IF(BF662&lt;=$B662,1,M663-$E662),0)</f>
        <v>1</v>
      </c>
      <c r="O663" s="4">
        <f t="shared" ref="O663" si="11767">IF(IF(BG662&lt;=$B662,1,N663-$E662)&gt;0,IF(BG662&lt;=$B662,1,N663-$E662),0)</f>
        <v>1</v>
      </c>
      <c r="P663" s="4">
        <f t="shared" ref="P663" si="11768">IF(IF(BH662&lt;=$B662,1,O663-$E662)&gt;0,IF(BH662&lt;=$B662,1,O663-$E662),0)</f>
        <v>1</v>
      </c>
      <c r="Q663" s="4">
        <f t="shared" ref="Q663" si="11769">IF(IF(BI662&lt;=$B662,1,P663-$E662)&gt;0,IF(BI662&lt;=$B662,1,P663-$E662),0)</f>
        <v>1</v>
      </c>
      <c r="R663" s="4">
        <f t="shared" ref="R663" si="11770">IF(IF(BJ662&lt;=$B662,1,Q663-$E662)&gt;0,IF(BJ662&lt;=$B662,1,Q663-$E662),0)</f>
        <v>1</v>
      </c>
      <c r="S663" s="4">
        <f t="shared" ref="S663" si="11771">IF(IF(BK662&lt;=$B662,1,R663-$E662)&gt;0,IF(BK662&lt;=$B662,1,R663-$E662),0)</f>
        <v>1</v>
      </c>
      <c r="T663" s="4">
        <f t="shared" ref="T663" si="11772">IF(IF(BL662&lt;=$B662,1,S663-$E662)&gt;0,IF(BL662&lt;=$B662,1,S663-$E662),0)</f>
        <v>1</v>
      </c>
      <c r="U663" s="4">
        <f t="shared" ref="U663" si="11773">IF(IF(BM662&lt;=$B662,1,T663-$E662)&gt;0,IF(BM662&lt;=$B662,1,T663-$E662),0)</f>
        <v>1</v>
      </c>
      <c r="V663" s="4">
        <f t="shared" ref="V663" si="11774">IF(IF(BN662&lt;=$B662,1,U663-$E662)&gt;0,IF(BN662&lt;=$B662,1,U663-$E662),0)</f>
        <v>1</v>
      </c>
      <c r="W663" s="4">
        <f t="shared" ref="W663" si="11775">IF(IF(BO662&lt;=$B662,1,V663-$E662)&gt;0,IF(BO662&lt;=$B662,1,V663-$E662),0)</f>
        <v>1</v>
      </c>
      <c r="X663" s="4">
        <f t="shared" ref="X663" si="11776">IF(IF(BP662&lt;=$B662,1,W663-$E662)&gt;0,IF(BP662&lt;=$B662,1,W663-$E662),0)</f>
        <v>1</v>
      </c>
      <c r="Y663" s="4">
        <f t="shared" ref="Y663" si="11777">IF(IF(BQ662&lt;=$B662,1,X663-$E662)&gt;0,IF(BQ662&lt;=$B662,1,X663-$E662),0)</f>
        <v>1</v>
      </c>
      <c r="Z663" s="4">
        <f t="shared" ref="Z663" si="11778">IF(IF(BR662&lt;=$B662,1,Y663-$E662)&gt;0,IF(BR662&lt;=$B662,1,Y663-$E662),0)</f>
        <v>1</v>
      </c>
      <c r="AA663" s="4">
        <f t="shared" ref="AA663" si="11779">IF(IF(BS662&lt;=$B662,1,Z663-$E662)&gt;0,IF(BS662&lt;=$B662,1,Z663-$E662),0)</f>
        <v>1</v>
      </c>
      <c r="AB663" s="4">
        <f t="shared" ref="AB663" si="11780">IF(IF(BT662&lt;=$B662,1,AA663-$E662)&gt;0,IF(BT662&lt;=$B662,1,AA663-$E662),0)</f>
        <v>1</v>
      </c>
      <c r="AC663" s="4">
        <f t="shared" ref="AC663" si="11781">IF(IF(BU662&lt;=$B662,1,AB663-$E662)&gt;0,IF(BU662&lt;=$B662,1,AB663-$E662),0)</f>
        <v>1</v>
      </c>
      <c r="AD663" s="4">
        <f t="shared" ref="AD663" si="11782">IF(IF(BV662&lt;=$B662,1,AC663-$E662)&gt;0,IF(BV662&lt;=$B662,1,AC663-$E662),0)</f>
        <v>1</v>
      </c>
      <c r="AE663" s="4">
        <f t="shared" ref="AE663" si="11783">IF(IF(BW662&lt;=$B662,1,AD663-$E662)&gt;0,IF(BW662&lt;=$B662,1,AD663-$E662),0)</f>
        <v>0</v>
      </c>
      <c r="AF663" s="4">
        <f t="shared" ref="AF663" si="11784">IF(IF(BX662&lt;=$B662,1,AE663-$E662)&gt;0,IF(BX662&lt;=$B662,1,AE663-$E662),0)</f>
        <v>0</v>
      </c>
      <c r="AG663" s="4">
        <f t="shared" ref="AG663" si="11785">IF(IF(BY662&lt;=$B662,1,AF663-$E662)&gt;0,IF(BY662&lt;=$B662,1,AF663-$E662),0)</f>
        <v>0</v>
      </c>
      <c r="AH663" s="4">
        <f t="shared" ref="AH663" si="11786">IF(IF(BZ662&lt;=$B662,1,AG663-$E662)&gt;0,IF(BZ662&lt;=$B662,1,AG663-$E662),0)</f>
        <v>0</v>
      </c>
      <c r="AI663" s="4">
        <f t="shared" ref="AI663" si="11787">IF(IF(CA662&lt;=$B662,1,AH663-$E662)&gt;0,IF(CA662&lt;=$B662,1,AH663-$E662),0)</f>
        <v>0</v>
      </c>
      <c r="AJ663" s="4">
        <f t="shared" ref="AJ663" si="11788">IF(IF(CB662&lt;=$B662,1,AI663-$E662)&gt;0,IF(CB662&lt;=$B662,1,AI663-$E662),0)</f>
        <v>0</v>
      </c>
      <c r="AK663" s="4">
        <f t="shared" ref="AK663" si="11789">IF(IF(CC662&lt;=$B662,1,AJ663-$E662)&gt;0,IF(CC662&lt;=$B662,1,AJ663-$E662),0)</f>
        <v>0</v>
      </c>
      <c r="AL663" s="4">
        <f t="shared" ref="AL663" si="11790">IF(IF(CD662&lt;=$B662,1,AK663-$E662)&gt;0,IF(CD662&lt;=$B662,1,AK663-$E662),0)</f>
        <v>0</v>
      </c>
      <c r="AM663" s="4">
        <f t="shared" ref="AM663" si="11791">IF(IF(CE662&lt;=$B662,1,AL663-$E662)&gt;0,IF(CE662&lt;=$B662,1,AL663-$E662),0)</f>
        <v>0</v>
      </c>
      <c r="AN663" s="4">
        <f t="shared" ref="AN663" si="11792">IF(IF(CF662&lt;=$B662,1,AM663-$E662)&gt;0,IF(CF662&lt;=$B662,1,AM663-$E662),0)</f>
        <v>0</v>
      </c>
      <c r="AO663" s="4">
        <f t="shared" ref="AO663" si="11793">IF(IF(CG662&lt;=$B662,1,AN663-$E662)&gt;0,IF(CG662&lt;=$B662,1,AN663-$E662),0)</f>
        <v>0</v>
      </c>
      <c r="AP663" s="4">
        <f t="shared" ref="AP663" si="11794">IF(IF(CH662&lt;=$B662,1,AO663-$E662)&gt;0,IF(CH662&lt;=$B662,1,AO663-$E662),0)</f>
        <v>0</v>
      </c>
      <c r="AQ663" s="4">
        <f t="shared" ref="AQ663" si="11795">IF(IF(CI662&lt;=$B662,1,AP663-$E662)&gt;0,IF(CI662&lt;=$B662,1,AP663-$E662),0)</f>
        <v>0</v>
      </c>
      <c r="AR663" s="4">
        <f t="shared" ref="AR663" si="11796">IF(IF(CJ662&lt;=$B662,1,AQ663-$E662)&gt;0,IF(CJ662&lt;=$B662,1,AQ663-$E662),0)</f>
        <v>0</v>
      </c>
      <c r="AS663" s="4">
        <f t="shared" ref="AS663" si="11797">IF(IF(CK662&lt;=$B662,1,AR663-$E662)&gt;0,IF(CK662&lt;=$B662,1,AR663-$E662),0)</f>
        <v>0</v>
      </c>
      <c r="AT663" s="4">
        <f t="shared" ref="AT663" si="11798">IF(IF(CL662&lt;=$B662,1,AS663-$E662)&gt;0,IF(CL662&lt;=$B662,1,AS663-$E662),0)</f>
        <v>0</v>
      </c>
      <c r="AU663" s="4">
        <f t="shared" ref="AU663" si="11799">IF(IF(CM662&lt;=$B662,1,AT663-$E662)&gt;0,IF(CM662&lt;=$B662,1,AT663-$E662),0)</f>
        <v>0</v>
      </c>
      <c r="AV663" s="4">
        <f t="shared" ref="AV663" si="11800">IF(IF(CN662&lt;=$B662,1,AU663-$E662)&gt;0,IF(CN662&lt;=$B662,1,AU663-$E662),0)</f>
        <v>0</v>
      </c>
      <c r="AW663" s="4">
        <f t="shared" ref="AW663" si="11801">IF(IF(CO662&lt;=$B662,1,AV663-$E662)&gt;0,IF(CO662&lt;=$B662,1,AV663-$E662),0)</f>
        <v>0</v>
      </c>
      <c r="AX663" s="4">
        <f t="shared" ref="AX663" si="11802">IF(IF(CP662&lt;=$B662,1,AW663-$E662)&gt;0,IF(CP662&lt;=$B662,1,AW663-$E662),0)</f>
        <v>0</v>
      </c>
      <c r="AY663" s="4">
        <f t="shared" ref="AY663" si="11803">IF(IF(CQ662&lt;=$B662,1,AX663-$E662)&gt;0,IF(CQ662&lt;=$B662,1,AX663-$E662),0)</f>
        <v>0</v>
      </c>
      <c r="AZ663" s="4">
        <f t="shared" ref="AZ663" si="11804">IF(IF(CR662&lt;=$B662,1,AY663-$E662)&gt;0,IF(CR662&lt;=$B662,1,AY663-$E662),0)</f>
        <v>0</v>
      </c>
      <c r="BA663" s="4">
        <f t="shared" ref="BA663" si="11805">IF(IF(CS662&lt;=$B662,1,AZ663-$E662)&gt;0,IF(CS662&lt;=$B662,1,AZ663-$E662),0)</f>
        <v>0</v>
      </c>
      <c r="BB663" s="4">
        <f t="shared" ref="BB663" si="11806">IF(IF(CT662&lt;=$B662,1,BA663-$E662)&gt;0,IF(CT662&lt;=$B662,1,BA663-$E662),0)</f>
        <v>0</v>
      </c>
      <c r="BE663" t="s">
        <v>171</v>
      </c>
      <c r="BF663" s="91">
        <f>'Data tilvækstoversigt'!C510*N663</f>
        <v>0</v>
      </c>
      <c r="BG663" s="91">
        <f>'Data tilvækstoversigt'!D510*O663</f>
        <v>9.3762560525840577</v>
      </c>
      <c r="BH663" s="91">
        <f>'Data tilvækstoversigt'!E510*P663</f>
        <v>62.508373683893723</v>
      </c>
      <c r="BI663" s="91">
        <f>'Data tilvækstoversigt'!F510*Q663</f>
        <v>156.27093420973426</v>
      </c>
      <c r="BJ663" s="91">
        <f>'Data tilvækstoversigt'!G510*R663</f>
        <v>312.54186841946853</v>
      </c>
      <c r="BK663" s="91">
        <f>'Data tilvækstoversigt'!H510*S663</f>
        <v>327.19145262837645</v>
      </c>
      <c r="BL663" s="91">
        <f>'Data tilvækstoversigt'!I510*T663</f>
        <v>361.8699679699136</v>
      </c>
      <c r="BM663" s="91">
        <f>'Data tilvækstoversigt'!J510*U663</f>
        <v>398.30473540060331</v>
      </c>
      <c r="BN663" s="91">
        <f>'Data tilvækstoversigt'!K510*V663</f>
        <v>431.61755930746244</v>
      </c>
      <c r="BO663" s="91">
        <f>'Data tilvækstoversigt'!L510*W663</f>
        <v>460.42842140679141</v>
      </c>
      <c r="BP663" s="91">
        <f>'Data tilvækstoversigt'!M510*X663</f>
        <v>473.68126005080182</v>
      </c>
      <c r="BQ663" s="91">
        <f>'Data tilvækstoversigt'!N510*Y663</f>
        <v>487.17257561008728</v>
      </c>
      <c r="BR663" s="91">
        <f>'Data tilvækstoversigt'!O510*Z663</f>
        <v>498.42981422869599</v>
      </c>
      <c r="BS663" s="91">
        <f>'Data tilvækstoversigt'!P510*AA663</f>
        <v>511.25581354062211</v>
      </c>
      <c r="BT663" s="91">
        <f>'Data tilvækstoversigt'!Q510*AB663</f>
        <v>518.33259726131155</v>
      </c>
      <c r="BU663" s="91">
        <f>'Data tilvækstoversigt'!R510*AC663</f>
        <v>530.65200041638786</v>
      </c>
      <c r="BV663" s="91">
        <f>'Data tilvækstoversigt'!S510*AD663</f>
        <v>536.37604950363868</v>
      </c>
      <c r="BW663" s="91">
        <f>'Data tilvækstoversigt'!T510*AE663</f>
        <v>0</v>
      </c>
      <c r="BX663" s="91">
        <f>'Data tilvækstoversigt'!U510*AF663</f>
        <v>0</v>
      </c>
      <c r="BY663" s="91">
        <f>'Data tilvækstoversigt'!V510*AG663</f>
        <v>0</v>
      </c>
      <c r="BZ663" s="91">
        <f>'Data tilvækstoversigt'!W510*AH663</f>
        <v>0</v>
      </c>
      <c r="CA663" s="91">
        <f>'Data tilvækstoversigt'!X510*AI663</f>
        <v>0</v>
      </c>
      <c r="CB663" s="91">
        <f>'Data tilvækstoversigt'!Y510*AJ663</f>
        <v>0</v>
      </c>
      <c r="CC663" s="91">
        <f>'Data tilvækstoversigt'!Z510*AK663</f>
        <v>0</v>
      </c>
      <c r="CD663" s="91">
        <f>'Data tilvækstoversigt'!AA510*AL663</f>
        <v>0</v>
      </c>
      <c r="CE663" s="91">
        <f>'Data tilvækstoversigt'!AB510*AM663</f>
        <v>0</v>
      </c>
      <c r="CF663" s="91">
        <f>'Data tilvækstoversigt'!AC510*AN663</f>
        <v>0</v>
      </c>
      <c r="CG663" s="91">
        <f>'Data tilvækstoversigt'!AD510*AO663</f>
        <v>0</v>
      </c>
      <c r="CH663" s="91">
        <f>'Data tilvækstoversigt'!AE510*AP663</f>
        <v>0</v>
      </c>
      <c r="CI663" s="91">
        <f>'Data tilvækstoversigt'!AF510*AQ663</f>
        <v>0</v>
      </c>
      <c r="CJ663" s="91">
        <f>'Data tilvækstoversigt'!AG510*AR663</f>
        <v>0</v>
      </c>
      <c r="CK663" s="91">
        <f>'Data tilvækstoversigt'!AH510*AS663</f>
        <v>0</v>
      </c>
      <c r="CL663" s="91">
        <f>'Data tilvækstoversigt'!AI510*AT663</f>
        <v>0</v>
      </c>
      <c r="CM663" s="91">
        <f>'Data tilvækstoversigt'!AJ510*AU663</f>
        <v>0</v>
      </c>
      <c r="CN663" s="91">
        <f>'Data tilvækstoversigt'!AK510*AV663</f>
        <v>0</v>
      </c>
      <c r="CO663" s="91">
        <f>'Data tilvækstoversigt'!AL510*AW663</f>
        <v>0</v>
      </c>
      <c r="CP663" s="91">
        <f>'Data tilvækstoversigt'!AM510*AX663</f>
        <v>0</v>
      </c>
      <c r="CQ663" s="91">
        <f>'Data tilvækstoversigt'!AN510*AY663</f>
        <v>0</v>
      </c>
      <c r="CR663" s="91">
        <f>'Data tilvækstoversigt'!AO510*AZ663</f>
        <v>0</v>
      </c>
      <c r="CS663" s="91">
        <f>'Data tilvækstoversigt'!AP510*BA663</f>
        <v>0</v>
      </c>
      <c r="CT663" s="91">
        <f>'Data tilvækstoversigt'!AQ510*BB663</f>
        <v>0</v>
      </c>
    </row>
    <row r="664" spans="1:98" x14ac:dyDescent="0.3">
      <c r="F664" s="92">
        <f>B663</f>
        <v>80</v>
      </c>
      <c r="G664" s="92">
        <f>C663</f>
        <v>80</v>
      </c>
      <c r="H664" s="4">
        <f>E663</f>
        <v>1</v>
      </c>
      <c r="I664">
        <v>0</v>
      </c>
      <c r="J664" s="48">
        <f>IF(AND(I664&gt;=F664,I664&lt;=G664+1),H664,0)</f>
        <v>0</v>
      </c>
      <c r="K664" s="48">
        <f>IF(IF(AND(I664&gt;=(F664*2),I664&lt;=G664+F664+(G664-F664+5)+1),((H664)^2)*(I665-F664*2)/5,0)&lt;=H664,IF(AND(I664&gt;=(F664*2),I664&lt;=G664+F664+(G664-F664+5)+1),((H664)^2)*(I665-F664*2)/5,0),(K663-H664^2))</f>
        <v>0</v>
      </c>
      <c r="L664" s="98">
        <f>IF(IF(AND(I664&gt;=(F664*3),I664&lt;=G664+F664+F664+(G664-F664+5)+1),((H664)^3)*(I665-F664*3)/5,0)&lt;=H664,IF(AND(I664&gt;=(F664*3),I664&lt;=G664+F664+F664+(G664-F664+5)+1),((H664)^3)*(I665-F664*3)/5,0),(L663-H664^3))</f>
        <v>0</v>
      </c>
      <c r="M664" s="96"/>
      <c r="N664" s="48">
        <f>$J664+$K664+$L664</f>
        <v>0</v>
      </c>
      <c r="O664" s="48">
        <f t="shared" ref="O664:BB670" si="11807">$J664+$K664+$L664</f>
        <v>0</v>
      </c>
      <c r="P664" s="48">
        <f t="shared" si="11807"/>
        <v>0</v>
      </c>
      <c r="Q664" s="48">
        <f t="shared" si="11807"/>
        <v>0</v>
      </c>
      <c r="R664" s="48">
        <f t="shared" si="11807"/>
        <v>0</v>
      </c>
      <c r="S664" s="48">
        <f t="shared" si="11807"/>
        <v>0</v>
      </c>
      <c r="T664" s="48">
        <f t="shared" si="11807"/>
        <v>0</v>
      </c>
      <c r="U664" s="48">
        <f t="shared" si="11807"/>
        <v>0</v>
      </c>
      <c r="V664" s="48">
        <f t="shared" si="11807"/>
        <v>0</v>
      </c>
      <c r="W664" s="48">
        <f t="shared" si="11807"/>
        <v>0</v>
      </c>
      <c r="X664" s="48">
        <f t="shared" si="11807"/>
        <v>0</v>
      </c>
      <c r="Y664" s="48">
        <f t="shared" si="11807"/>
        <v>0</v>
      </c>
      <c r="Z664" s="48">
        <f t="shared" si="11807"/>
        <v>0</v>
      </c>
      <c r="AA664" s="48">
        <f t="shared" si="11807"/>
        <v>0</v>
      </c>
      <c r="AB664" s="48">
        <f t="shared" si="11807"/>
        <v>0</v>
      </c>
      <c r="AC664" s="48">
        <f t="shared" si="11807"/>
        <v>0</v>
      </c>
      <c r="AD664" s="48">
        <f t="shared" si="11807"/>
        <v>0</v>
      </c>
      <c r="AE664" s="48">
        <f t="shared" si="11807"/>
        <v>0</v>
      </c>
      <c r="AF664" s="48">
        <f t="shared" si="11807"/>
        <v>0</v>
      </c>
      <c r="AG664" s="48">
        <f t="shared" si="11807"/>
        <v>0</v>
      </c>
      <c r="AH664" s="48">
        <f t="shared" si="11807"/>
        <v>0</v>
      </c>
      <c r="AI664" s="48">
        <f t="shared" si="11807"/>
        <v>0</v>
      </c>
      <c r="AJ664" s="48">
        <f t="shared" si="11807"/>
        <v>0</v>
      </c>
      <c r="AK664" s="48">
        <f t="shared" si="11807"/>
        <v>0</v>
      </c>
      <c r="AL664" s="48">
        <f t="shared" si="11807"/>
        <v>0</v>
      </c>
      <c r="AM664" s="48">
        <f t="shared" si="11807"/>
        <v>0</v>
      </c>
      <c r="AN664" s="48">
        <f t="shared" si="11807"/>
        <v>0</v>
      </c>
      <c r="AO664" s="48">
        <f t="shared" si="11807"/>
        <v>0</v>
      </c>
      <c r="AP664" s="48">
        <f t="shared" si="11807"/>
        <v>0</v>
      </c>
      <c r="AQ664" s="48">
        <f t="shared" si="11807"/>
        <v>0</v>
      </c>
      <c r="AR664" s="48">
        <f t="shared" si="11807"/>
        <v>0</v>
      </c>
      <c r="AS664" s="48">
        <f t="shared" si="11807"/>
        <v>0</v>
      </c>
      <c r="AT664" s="48">
        <f t="shared" si="11807"/>
        <v>0</v>
      </c>
      <c r="AU664" s="48">
        <f t="shared" si="11807"/>
        <v>0</v>
      </c>
      <c r="AV664" s="48">
        <f t="shared" si="11807"/>
        <v>0</v>
      </c>
      <c r="AW664" s="48">
        <f t="shared" si="11807"/>
        <v>0</v>
      </c>
      <c r="AX664" s="48">
        <f t="shared" si="11807"/>
        <v>0</v>
      </c>
      <c r="AY664" s="48">
        <f t="shared" si="11807"/>
        <v>0</v>
      </c>
      <c r="AZ664" s="48">
        <f t="shared" si="11807"/>
        <v>0</v>
      </c>
      <c r="BA664" s="48">
        <f t="shared" si="11807"/>
        <v>0</v>
      </c>
      <c r="BB664" s="48">
        <f t="shared" si="11807"/>
        <v>0</v>
      </c>
      <c r="BC664" s="48"/>
      <c r="BE664" t="s">
        <v>177</v>
      </c>
      <c r="BF664">
        <f>BF663*N664</f>
        <v>0</v>
      </c>
      <c r="BG664">
        <f t="shared" ref="BG664" si="11808">BG663*O664</f>
        <v>0</v>
      </c>
      <c r="BH664">
        <f t="shared" ref="BH664" si="11809">BH663*P664</f>
        <v>0</v>
      </c>
      <c r="BI664">
        <f t="shared" ref="BI664" si="11810">BI663*Q664</f>
        <v>0</v>
      </c>
      <c r="BJ664">
        <f t="shared" ref="BJ664" si="11811">BJ663*R664</f>
        <v>0</v>
      </c>
      <c r="BK664">
        <f t="shared" ref="BK664" si="11812">BK663*S664</f>
        <v>0</v>
      </c>
      <c r="BL664">
        <f t="shared" ref="BL664" si="11813">BL663*T664</f>
        <v>0</v>
      </c>
      <c r="BM664">
        <f t="shared" ref="BM664" si="11814">BM663*U664</f>
        <v>0</v>
      </c>
      <c r="BN664">
        <f t="shared" ref="BN664" si="11815">BN663*V664</f>
        <v>0</v>
      </c>
      <c r="BO664">
        <f t="shared" ref="BO664" si="11816">BO663*W664</f>
        <v>0</v>
      </c>
      <c r="BP664">
        <f t="shared" ref="BP664" si="11817">BP663*X664</f>
        <v>0</v>
      </c>
      <c r="BQ664">
        <f t="shared" ref="BQ664" si="11818">BQ663*Y664</f>
        <v>0</v>
      </c>
      <c r="BR664">
        <f t="shared" ref="BR664" si="11819">BR663*Z664</f>
        <v>0</v>
      </c>
      <c r="BS664">
        <f t="shared" ref="BS664" si="11820">BS663*AA664</f>
        <v>0</v>
      </c>
      <c r="BT664">
        <f t="shared" ref="BT664" si="11821">BT663*AB664</f>
        <v>0</v>
      </c>
      <c r="BU664">
        <f t="shared" ref="BU664" si="11822">BU663*AC664</f>
        <v>0</v>
      </c>
      <c r="BV664">
        <f t="shared" ref="BV664" si="11823">BV663*AD664</f>
        <v>0</v>
      </c>
      <c r="BW664">
        <f t="shared" ref="BW664" si="11824">BW663*AE664</f>
        <v>0</v>
      </c>
      <c r="BX664">
        <f t="shared" ref="BX664" si="11825">BX663*AF664</f>
        <v>0</v>
      </c>
      <c r="BY664">
        <f t="shared" ref="BY664" si="11826">BY663*AG664</f>
        <v>0</v>
      </c>
      <c r="BZ664">
        <f t="shared" ref="BZ664" si="11827">BZ663*AH664</f>
        <v>0</v>
      </c>
      <c r="CA664">
        <f t="shared" ref="CA664" si="11828">CA663*AI664</f>
        <v>0</v>
      </c>
      <c r="CB664">
        <f t="shared" ref="CB664" si="11829">CB663*AJ664</f>
        <v>0</v>
      </c>
      <c r="CC664">
        <f t="shared" ref="CC664" si="11830">CC663*AK664</f>
        <v>0</v>
      </c>
      <c r="CD664">
        <f t="shared" ref="CD664" si="11831">CD663*AL664</f>
        <v>0</v>
      </c>
      <c r="CE664">
        <f t="shared" ref="CE664" si="11832">CE663*AM664</f>
        <v>0</v>
      </c>
      <c r="CF664">
        <f t="shared" ref="CF664" si="11833">CF663*AN664</f>
        <v>0</v>
      </c>
      <c r="CG664">
        <f t="shared" ref="CG664" si="11834">CG663*AO664</f>
        <v>0</v>
      </c>
      <c r="CH664">
        <f t="shared" ref="CH664" si="11835">CH663*AP664</f>
        <v>0</v>
      </c>
      <c r="CI664">
        <f t="shared" ref="CI664" si="11836">CI663*AQ664</f>
        <v>0</v>
      </c>
      <c r="CJ664">
        <f t="shared" ref="CJ664" si="11837">CJ663*AR664</f>
        <v>0</v>
      </c>
      <c r="CK664">
        <f t="shared" ref="CK664" si="11838">CK663*AS664</f>
        <v>0</v>
      </c>
      <c r="CL664">
        <f t="shared" ref="CL664" si="11839">CL663*AT664</f>
        <v>0</v>
      </c>
      <c r="CM664">
        <f t="shared" ref="CM664" si="11840">CM663*AU664</f>
        <v>0</v>
      </c>
      <c r="CN664">
        <f t="shared" ref="CN664" si="11841">CN663*AV664</f>
        <v>0</v>
      </c>
      <c r="CO664">
        <f t="shared" ref="CO664" si="11842">CO663*AW664</f>
        <v>0</v>
      </c>
      <c r="CP664">
        <f t="shared" ref="CP664" si="11843">CP663*AX664</f>
        <v>0</v>
      </c>
      <c r="CQ664">
        <f t="shared" ref="CQ664" si="11844">CQ663*AY664</f>
        <v>0</v>
      </c>
      <c r="CR664">
        <f t="shared" ref="CR664" si="11845">CR663*AZ664</f>
        <v>0</v>
      </c>
      <c r="CS664">
        <f t="shared" ref="CS664" si="11846">CS663*BA664</f>
        <v>0</v>
      </c>
      <c r="CT664">
        <f t="shared" ref="CT664" si="11847">CT663*BB664</f>
        <v>0</v>
      </c>
    </row>
    <row r="665" spans="1:98" x14ac:dyDescent="0.3">
      <c r="F665" s="91">
        <f>F664</f>
        <v>80</v>
      </c>
      <c r="G665" s="91">
        <f>G664</f>
        <v>80</v>
      </c>
      <c r="H665" s="4">
        <f>H664</f>
        <v>1</v>
      </c>
      <c r="I665">
        <v>5</v>
      </c>
      <c r="J665" s="48">
        <f t="shared" ref="J665:J704" si="11848">IF(AND(I665&gt;=F665,I665&lt;=G665+1),H665,0)</f>
        <v>0</v>
      </c>
      <c r="K665" s="48">
        <f t="shared" ref="K665:K670" si="11849">IF(IF(AND(I665&gt;=(F665*2),I665&lt;=G665+F665+(G665-F665+5)+1),((H665)^2)*(I666-F665*2)/5,0)&lt;=H665,IF(AND(I665&gt;=(F665*2),I665&lt;=G665+F665+(G665-F665+5)+1),((H665)^2)*(I666-F665*2)/5,0),(K664-H665^2))</f>
        <v>0</v>
      </c>
      <c r="L665" s="98">
        <f t="shared" ref="L665:L704" si="11850">IF(IF(AND(I665&gt;=(F665*3),I665&lt;=G665+F665+F665+(G665-F665+5)+1),((H665)^3)*(I666-F665*3)/5,0)&lt;=H665,IF(AND(I665&gt;=(F665*3),I665&lt;=G665+F665+F665+(G665-F665+5)+1),((H665)^3)*(I666-F665*3)/5,0),(L664-H665^3))</f>
        <v>0</v>
      </c>
      <c r="M665" s="48"/>
      <c r="N665" s="48"/>
      <c r="O665" s="48">
        <f>$J665+$K665+$L665</f>
        <v>0</v>
      </c>
      <c r="P665" s="48">
        <f t="shared" si="11807"/>
        <v>0</v>
      </c>
      <c r="Q665" s="48">
        <f t="shared" si="11807"/>
        <v>0</v>
      </c>
      <c r="R665" s="48">
        <f t="shared" si="11807"/>
        <v>0</v>
      </c>
      <c r="S665" s="48">
        <f t="shared" si="11807"/>
        <v>0</v>
      </c>
      <c r="T665" s="48">
        <f t="shared" si="11807"/>
        <v>0</v>
      </c>
      <c r="U665" s="48">
        <f t="shared" si="11807"/>
        <v>0</v>
      </c>
      <c r="V665" s="48">
        <f t="shared" si="11807"/>
        <v>0</v>
      </c>
      <c r="W665" s="48">
        <f t="shared" si="11807"/>
        <v>0</v>
      </c>
      <c r="X665" s="48">
        <f t="shared" si="11807"/>
        <v>0</v>
      </c>
      <c r="Y665" s="48">
        <f t="shared" si="11807"/>
        <v>0</v>
      </c>
      <c r="Z665" s="48">
        <f t="shared" si="11807"/>
        <v>0</v>
      </c>
      <c r="AA665" s="48">
        <f t="shared" si="11807"/>
        <v>0</v>
      </c>
      <c r="AB665" s="48">
        <f t="shared" si="11807"/>
        <v>0</v>
      </c>
      <c r="AC665" s="48">
        <f t="shared" si="11807"/>
        <v>0</v>
      </c>
      <c r="AD665" s="48">
        <f t="shared" si="11807"/>
        <v>0</v>
      </c>
      <c r="AE665" s="48">
        <f t="shared" si="11807"/>
        <v>0</v>
      </c>
      <c r="AF665" s="48">
        <f t="shared" si="11807"/>
        <v>0</v>
      </c>
      <c r="AG665" s="48">
        <f t="shared" si="11807"/>
        <v>0</v>
      </c>
      <c r="AH665" s="48">
        <f t="shared" si="11807"/>
        <v>0</v>
      </c>
      <c r="AI665" s="48">
        <f t="shared" si="11807"/>
        <v>0</v>
      </c>
      <c r="AJ665" s="48">
        <f t="shared" si="11807"/>
        <v>0</v>
      </c>
      <c r="AK665" s="48">
        <f t="shared" si="11807"/>
        <v>0</v>
      </c>
      <c r="AL665" s="48">
        <f t="shared" si="11807"/>
        <v>0</v>
      </c>
      <c r="AM665" s="48">
        <f t="shared" si="11807"/>
        <v>0</v>
      </c>
      <c r="AN665" s="48">
        <f t="shared" si="11807"/>
        <v>0</v>
      </c>
      <c r="AO665" s="48">
        <f t="shared" si="11807"/>
        <v>0</v>
      </c>
      <c r="AP665" s="48">
        <f t="shared" si="11807"/>
        <v>0</v>
      </c>
      <c r="AQ665" s="48">
        <f t="shared" si="11807"/>
        <v>0</v>
      </c>
      <c r="AR665" s="48">
        <f t="shared" si="11807"/>
        <v>0</v>
      </c>
      <c r="AS665" s="48">
        <f t="shared" si="11807"/>
        <v>0</v>
      </c>
      <c r="AT665" s="48">
        <f t="shared" si="11807"/>
        <v>0</v>
      </c>
      <c r="AU665" s="48">
        <f t="shared" si="11807"/>
        <v>0</v>
      </c>
      <c r="AV665" s="48">
        <f t="shared" si="11807"/>
        <v>0</v>
      </c>
      <c r="AW665" s="48">
        <f t="shared" si="11807"/>
        <v>0</v>
      </c>
      <c r="AX665" s="48">
        <f t="shared" si="11807"/>
        <v>0</v>
      </c>
      <c r="AY665" s="48">
        <f t="shared" si="11807"/>
        <v>0</v>
      </c>
      <c r="AZ665" s="48">
        <f t="shared" si="11807"/>
        <v>0</v>
      </c>
      <c r="BA665" s="48">
        <f t="shared" si="11807"/>
        <v>0</v>
      </c>
      <c r="BB665" s="48">
        <f t="shared" si="11807"/>
        <v>0</v>
      </c>
      <c r="BC665" s="48"/>
      <c r="BE665" t="s">
        <v>178</v>
      </c>
      <c r="BG665">
        <f>BF663*O665</f>
        <v>0</v>
      </c>
      <c r="BH665">
        <f t="shared" ref="BH665" si="11851">BG663*P665</f>
        <v>0</v>
      </c>
      <c r="BI665">
        <f t="shared" ref="BI665" si="11852">BH663*Q665</f>
        <v>0</v>
      </c>
      <c r="BJ665">
        <f t="shared" ref="BJ665" si="11853">BI663*R665</f>
        <v>0</v>
      </c>
      <c r="BK665">
        <f t="shared" ref="BK665" si="11854">BJ663*S665</f>
        <v>0</v>
      </c>
      <c r="BL665">
        <f t="shared" ref="BL665" si="11855">BK663*T665</f>
        <v>0</v>
      </c>
      <c r="BM665">
        <f t="shared" ref="BM665" si="11856">BL663*U665</f>
        <v>0</v>
      </c>
      <c r="BN665">
        <f t="shared" ref="BN665" si="11857">BM663*V665</f>
        <v>0</v>
      </c>
      <c r="BO665">
        <f t="shared" ref="BO665" si="11858">BN663*W665</f>
        <v>0</v>
      </c>
      <c r="BP665">
        <f t="shared" ref="BP665" si="11859">BO663*X665</f>
        <v>0</v>
      </c>
      <c r="BQ665">
        <f t="shared" ref="BQ665" si="11860">BP663*Y665</f>
        <v>0</v>
      </c>
      <c r="BR665">
        <f t="shared" ref="BR665" si="11861">BQ663*Z665</f>
        <v>0</v>
      </c>
      <c r="BS665">
        <f t="shared" ref="BS665" si="11862">BR663*AA665</f>
        <v>0</v>
      </c>
      <c r="BT665">
        <f t="shared" ref="BT665" si="11863">BS663*AB665</f>
        <v>0</v>
      </c>
      <c r="BU665">
        <f t="shared" ref="BU665" si="11864">BT663*AC665</f>
        <v>0</v>
      </c>
      <c r="BV665">
        <f t="shared" ref="BV665" si="11865">BU663*AD665</f>
        <v>0</v>
      </c>
      <c r="BW665">
        <f t="shared" ref="BW665" si="11866">BV663*AE665</f>
        <v>0</v>
      </c>
      <c r="BX665">
        <f t="shared" ref="BX665" si="11867">BW663*AF665</f>
        <v>0</v>
      </c>
      <c r="BY665">
        <f t="shared" ref="BY665" si="11868">BX663*AG665</f>
        <v>0</v>
      </c>
      <c r="BZ665">
        <f t="shared" ref="BZ665" si="11869">BY663*AH665</f>
        <v>0</v>
      </c>
      <c r="CA665">
        <f t="shared" ref="CA665" si="11870">BZ663*AI665</f>
        <v>0</v>
      </c>
      <c r="CB665">
        <f t="shared" ref="CB665" si="11871">CA663*AJ665</f>
        <v>0</v>
      </c>
      <c r="CC665">
        <f t="shared" ref="CC665" si="11872">CB663*AK665</f>
        <v>0</v>
      </c>
      <c r="CD665">
        <f t="shared" ref="CD665" si="11873">CC663*AL665</f>
        <v>0</v>
      </c>
      <c r="CE665">
        <f t="shared" ref="CE665" si="11874">CD663*AM665</f>
        <v>0</v>
      </c>
      <c r="CF665">
        <f t="shared" ref="CF665" si="11875">CE663*AN665</f>
        <v>0</v>
      </c>
      <c r="CG665">
        <f t="shared" ref="CG665" si="11876">CF663*AO665</f>
        <v>0</v>
      </c>
      <c r="CH665">
        <f t="shared" ref="CH665" si="11877">CG663*AP665</f>
        <v>0</v>
      </c>
      <c r="CI665">
        <f t="shared" ref="CI665" si="11878">CH663*AQ665</f>
        <v>0</v>
      </c>
      <c r="CJ665">
        <f t="shared" ref="CJ665" si="11879">CI663*AR665</f>
        <v>0</v>
      </c>
      <c r="CK665">
        <f t="shared" ref="CK665" si="11880">CJ663*AS665</f>
        <v>0</v>
      </c>
      <c r="CL665">
        <f t="shared" ref="CL665" si="11881">CK663*AT665</f>
        <v>0</v>
      </c>
      <c r="CM665">
        <f t="shared" ref="CM665" si="11882">CL663*AU665</f>
        <v>0</v>
      </c>
      <c r="CN665">
        <f t="shared" ref="CN665" si="11883">CM663*AV665</f>
        <v>0</v>
      </c>
      <c r="CO665">
        <f t="shared" ref="CO665" si="11884">CN663*AW665</f>
        <v>0</v>
      </c>
      <c r="CP665">
        <f t="shared" ref="CP665" si="11885">CO663*AX665</f>
        <v>0</v>
      </c>
      <c r="CQ665">
        <f t="shared" ref="CQ665" si="11886">CP663*AY665</f>
        <v>0</v>
      </c>
      <c r="CR665">
        <f t="shared" ref="CR665" si="11887">CQ663*AZ665</f>
        <v>0</v>
      </c>
      <c r="CS665">
        <f t="shared" ref="CS665" si="11888">CR663*BA665</f>
        <v>0</v>
      </c>
      <c r="CT665">
        <f t="shared" ref="CT665" si="11889">CS663*BB665</f>
        <v>0</v>
      </c>
    </row>
    <row r="666" spans="1:98" x14ac:dyDescent="0.3">
      <c r="E666" s="4"/>
      <c r="F666" s="91">
        <f t="shared" ref="F666:H681" si="11890">F665</f>
        <v>80</v>
      </c>
      <c r="G666" s="91">
        <f t="shared" si="11890"/>
        <v>80</v>
      </c>
      <c r="H666" s="4">
        <f t="shared" si="11890"/>
        <v>1</v>
      </c>
      <c r="I666">
        <v>10</v>
      </c>
      <c r="J666" s="48">
        <f t="shared" si="11848"/>
        <v>0</v>
      </c>
      <c r="K666" s="48">
        <f t="shared" si="11849"/>
        <v>0</v>
      </c>
      <c r="L666" s="98">
        <f t="shared" si="11850"/>
        <v>0</v>
      </c>
      <c r="M666" s="48"/>
      <c r="N666" s="48"/>
      <c r="O666" s="48"/>
      <c r="P666" s="48">
        <f>$J666+$K666+$L666</f>
        <v>0</v>
      </c>
      <c r="Q666" s="48">
        <f t="shared" si="11807"/>
        <v>0</v>
      </c>
      <c r="R666" s="48">
        <f t="shared" si="11807"/>
        <v>0</v>
      </c>
      <c r="S666" s="48">
        <f t="shared" si="11807"/>
        <v>0</v>
      </c>
      <c r="T666" s="48">
        <f t="shared" si="11807"/>
        <v>0</v>
      </c>
      <c r="U666" s="48">
        <f t="shared" si="11807"/>
        <v>0</v>
      </c>
      <c r="V666" s="48">
        <f t="shared" si="11807"/>
        <v>0</v>
      </c>
      <c r="W666" s="48">
        <f t="shared" si="11807"/>
        <v>0</v>
      </c>
      <c r="X666" s="48">
        <f t="shared" si="11807"/>
        <v>0</v>
      </c>
      <c r="Y666" s="48">
        <f t="shared" si="11807"/>
        <v>0</v>
      </c>
      <c r="Z666" s="48">
        <f t="shared" si="11807"/>
        <v>0</v>
      </c>
      <c r="AA666" s="48">
        <f t="shared" si="11807"/>
        <v>0</v>
      </c>
      <c r="AB666" s="48">
        <f t="shared" si="11807"/>
        <v>0</v>
      </c>
      <c r="AC666" s="48">
        <f t="shared" si="11807"/>
        <v>0</v>
      </c>
      <c r="AD666" s="48">
        <f t="shared" si="11807"/>
        <v>0</v>
      </c>
      <c r="AE666" s="48">
        <f t="shared" si="11807"/>
        <v>0</v>
      </c>
      <c r="AF666" s="48">
        <f t="shared" si="11807"/>
        <v>0</v>
      </c>
      <c r="AG666" s="48">
        <f t="shared" si="11807"/>
        <v>0</v>
      </c>
      <c r="AH666" s="48">
        <f t="shared" si="11807"/>
        <v>0</v>
      </c>
      <c r="AI666" s="48">
        <f t="shared" si="11807"/>
        <v>0</v>
      </c>
      <c r="AJ666" s="48">
        <f t="shared" si="11807"/>
        <v>0</v>
      </c>
      <c r="AK666" s="48">
        <f t="shared" si="11807"/>
        <v>0</v>
      </c>
      <c r="AL666" s="48">
        <f t="shared" si="11807"/>
        <v>0</v>
      </c>
      <c r="AM666" s="48">
        <f t="shared" si="11807"/>
        <v>0</v>
      </c>
      <c r="AN666" s="48">
        <f t="shared" si="11807"/>
        <v>0</v>
      </c>
      <c r="AO666" s="48">
        <f t="shared" si="11807"/>
        <v>0</v>
      </c>
      <c r="AP666" s="48">
        <f t="shared" si="11807"/>
        <v>0</v>
      </c>
      <c r="AQ666" s="48">
        <f t="shared" si="11807"/>
        <v>0</v>
      </c>
      <c r="AR666" s="48">
        <f t="shared" si="11807"/>
        <v>0</v>
      </c>
      <c r="AS666" s="48">
        <f t="shared" si="11807"/>
        <v>0</v>
      </c>
      <c r="AT666" s="48">
        <f t="shared" si="11807"/>
        <v>0</v>
      </c>
      <c r="AU666" s="48">
        <f t="shared" si="11807"/>
        <v>0</v>
      </c>
      <c r="AV666" s="48">
        <f t="shared" si="11807"/>
        <v>0</v>
      </c>
      <c r="AW666" s="48">
        <f t="shared" si="11807"/>
        <v>0</v>
      </c>
      <c r="AX666" s="48">
        <f t="shared" si="11807"/>
        <v>0</v>
      </c>
      <c r="AY666" s="48">
        <f t="shared" si="11807"/>
        <v>0</v>
      </c>
      <c r="AZ666" s="48">
        <f t="shared" si="11807"/>
        <v>0</v>
      </c>
      <c r="BA666" s="48">
        <f t="shared" si="11807"/>
        <v>0</v>
      </c>
      <c r="BB666" s="48">
        <f t="shared" si="11807"/>
        <v>0</v>
      </c>
      <c r="BC666" s="48"/>
      <c r="BE666" t="s">
        <v>179</v>
      </c>
      <c r="BH666">
        <f>BF663*P666</f>
        <v>0</v>
      </c>
      <c r="BI666">
        <f t="shared" ref="BI666" si="11891">BG663*Q666</f>
        <v>0</v>
      </c>
      <c r="BJ666">
        <f t="shared" ref="BJ666" si="11892">BH663*R666</f>
        <v>0</v>
      </c>
      <c r="BK666">
        <f t="shared" ref="BK666" si="11893">BI663*S666</f>
        <v>0</v>
      </c>
      <c r="BL666">
        <f t="shared" ref="BL666" si="11894">BJ663*T666</f>
        <v>0</v>
      </c>
      <c r="BM666">
        <f t="shared" ref="BM666" si="11895">BK663*U666</f>
        <v>0</v>
      </c>
      <c r="BN666">
        <f t="shared" ref="BN666" si="11896">BL663*V666</f>
        <v>0</v>
      </c>
      <c r="BO666">
        <f t="shared" ref="BO666" si="11897">BM663*W666</f>
        <v>0</v>
      </c>
      <c r="BP666">
        <f t="shared" ref="BP666" si="11898">BN663*X666</f>
        <v>0</v>
      </c>
      <c r="BQ666">
        <f t="shared" ref="BQ666" si="11899">BO663*Y666</f>
        <v>0</v>
      </c>
      <c r="BR666">
        <f t="shared" ref="BR666" si="11900">BP663*Z666</f>
        <v>0</v>
      </c>
      <c r="BS666">
        <f t="shared" ref="BS666" si="11901">BQ663*AA666</f>
        <v>0</v>
      </c>
      <c r="BT666">
        <f t="shared" ref="BT666" si="11902">BR663*AB666</f>
        <v>0</v>
      </c>
      <c r="BU666">
        <f t="shared" ref="BU666" si="11903">BS663*AC666</f>
        <v>0</v>
      </c>
      <c r="BV666">
        <f t="shared" ref="BV666" si="11904">BT663*AD666</f>
        <v>0</v>
      </c>
      <c r="BW666">
        <f t="shared" ref="BW666" si="11905">BU663*AE666</f>
        <v>0</v>
      </c>
      <c r="BX666">
        <f t="shared" ref="BX666" si="11906">BV663*AF666</f>
        <v>0</v>
      </c>
      <c r="BY666">
        <f t="shared" ref="BY666" si="11907">BW663*AG666</f>
        <v>0</v>
      </c>
      <c r="BZ666">
        <f t="shared" ref="BZ666" si="11908">BX663*AH666</f>
        <v>0</v>
      </c>
      <c r="CA666">
        <f t="shared" ref="CA666" si="11909">BY663*AI666</f>
        <v>0</v>
      </c>
      <c r="CB666">
        <f t="shared" ref="CB666" si="11910">BZ663*AJ666</f>
        <v>0</v>
      </c>
      <c r="CC666">
        <f t="shared" ref="CC666" si="11911">CA663*AK666</f>
        <v>0</v>
      </c>
      <c r="CD666">
        <f t="shared" ref="CD666" si="11912">CB663*AL666</f>
        <v>0</v>
      </c>
      <c r="CE666">
        <f t="shared" ref="CE666" si="11913">CC663*AM666</f>
        <v>0</v>
      </c>
      <c r="CF666">
        <f t="shared" ref="CF666" si="11914">CD663*AN666</f>
        <v>0</v>
      </c>
      <c r="CG666">
        <f t="shared" ref="CG666" si="11915">CE663*AO666</f>
        <v>0</v>
      </c>
      <c r="CH666">
        <f t="shared" ref="CH666" si="11916">CF663*AP666</f>
        <v>0</v>
      </c>
      <c r="CI666">
        <f t="shared" ref="CI666" si="11917">CG663*AQ666</f>
        <v>0</v>
      </c>
      <c r="CJ666">
        <f t="shared" ref="CJ666" si="11918">CH663*AR666</f>
        <v>0</v>
      </c>
      <c r="CK666">
        <f t="shared" ref="CK666" si="11919">CI663*AS666</f>
        <v>0</v>
      </c>
      <c r="CL666">
        <f t="shared" ref="CL666" si="11920">CJ663*AT666</f>
        <v>0</v>
      </c>
      <c r="CM666">
        <f t="shared" ref="CM666" si="11921">CK663*AU666</f>
        <v>0</v>
      </c>
      <c r="CN666">
        <f t="shared" ref="CN666" si="11922">CL663*AV666</f>
        <v>0</v>
      </c>
      <c r="CO666">
        <f t="shared" ref="CO666" si="11923">CM663*AW666</f>
        <v>0</v>
      </c>
      <c r="CP666">
        <f t="shared" ref="CP666" si="11924">CN663*AX666</f>
        <v>0</v>
      </c>
      <c r="CQ666">
        <f t="shared" ref="CQ666" si="11925">CO663*AY666</f>
        <v>0</v>
      </c>
      <c r="CR666">
        <f t="shared" ref="CR666" si="11926">CP663*AZ666</f>
        <v>0</v>
      </c>
      <c r="CS666">
        <f t="shared" ref="CS666" si="11927">CQ663*BA666</f>
        <v>0</v>
      </c>
      <c r="CT666">
        <f t="shared" ref="CT666" si="11928">CR663*BB666</f>
        <v>0</v>
      </c>
    </row>
    <row r="667" spans="1:98" x14ac:dyDescent="0.3">
      <c r="F667" s="91">
        <f t="shared" si="11890"/>
        <v>80</v>
      </c>
      <c r="G667" s="91">
        <f t="shared" si="11890"/>
        <v>80</v>
      </c>
      <c r="H667" s="4">
        <f t="shared" si="11890"/>
        <v>1</v>
      </c>
      <c r="I667">
        <v>15</v>
      </c>
      <c r="J667" s="48">
        <f t="shared" si="11848"/>
        <v>0</v>
      </c>
      <c r="K667" s="48">
        <f t="shared" si="11849"/>
        <v>0</v>
      </c>
      <c r="L667" s="98">
        <f t="shared" si="11850"/>
        <v>0</v>
      </c>
      <c r="M667" s="48"/>
      <c r="N667" s="48"/>
      <c r="O667" s="48"/>
      <c r="P667" s="48"/>
      <c r="Q667" s="48">
        <f>$J667+$K667+$L667</f>
        <v>0</v>
      </c>
      <c r="R667" s="48">
        <f t="shared" si="11807"/>
        <v>0</v>
      </c>
      <c r="S667" s="48">
        <f t="shared" si="11807"/>
        <v>0</v>
      </c>
      <c r="T667" s="48">
        <f t="shared" si="11807"/>
        <v>0</v>
      </c>
      <c r="U667" s="48">
        <f t="shared" si="11807"/>
        <v>0</v>
      </c>
      <c r="V667" s="48">
        <f t="shared" si="11807"/>
        <v>0</v>
      </c>
      <c r="W667" s="48">
        <f t="shared" si="11807"/>
        <v>0</v>
      </c>
      <c r="X667" s="48">
        <f t="shared" si="11807"/>
        <v>0</v>
      </c>
      <c r="Y667" s="48">
        <f t="shared" si="11807"/>
        <v>0</v>
      </c>
      <c r="Z667" s="48">
        <f t="shared" si="11807"/>
        <v>0</v>
      </c>
      <c r="AA667" s="48">
        <f t="shared" si="11807"/>
        <v>0</v>
      </c>
      <c r="AB667" s="48">
        <f t="shared" si="11807"/>
        <v>0</v>
      </c>
      <c r="AC667" s="48">
        <f t="shared" si="11807"/>
        <v>0</v>
      </c>
      <c r="AD667" s="48">
        <f t="shared" si="11807"/>
        <v>0</v>
      </c>
      <c r="AE667" s="48">
        <f t="shared" si="11807"/>
        <v>0</v>
      </c>
      <c r="AF667" s="48">
        <f t="shared" si="11807"/>
        <v>0</v>
      </c>
      <c r="AG667" s="48">
        <f t="shared" si="11807"/>
        <v>0</v>
      </c>
      <c r="AH667" s="48">
        <f t="shared" si="11807"/>
        <v>0</v>
      </c>
      <c r="AI667" s="48">
        <f t="shared" si="11807"/>
        <v>0</v>
      </c>
      <c r="AJ667" s="48">
        <f t="shared" si="11807"/>
        <v>0</v>
      </c>
      <c r="AK667" s="48">
        <f t="shared" si="11807"/>
        <v>0</v>
      </c>
      <c r="AL667" s="48">
        <f t="shared" si="11807"/>
        <v>0</v>
      </c>
      <c r="AM667" s="48">
        <f t="shared" si="11807"/>
        <v>0</v>
      </c>
      <c r="AN667" s="48">
        <f t="shared" si="11807"/>
        <v>0</v>
      </c>
      <c r="AO667" s="48">
        <f t="shared" si="11807"/>
        <v>0</v>
      </c>
      <c r="AP667" s="48">
        <f t="shared" si="11807"/>
        <v>0</v>
      </c>
      <c r="AQ667" s="48">
        <f t="shared" si="11807"/>
        <v>0</v>
      </c>
      <c r="AR667" s="48">
        <f t="shared" si="11807"/>
        <v>0</v>
      </c>
      <c r="AS667" s="48">
        <f t="shared" si="11807"/>
        <v>0</v>
      </c>
      <c r="AT667" s="48">
        <f t="shared" si="11807"/>
        <v>0</v>
      </c>
      <c r="AU667" s="48">
        <f t="shared" si="11807"/>
        <v>0</v>
      </c>
      <c r="AV667" s="48">
        <f t="shared" si="11807"/>
        <v>0</v>
      </c>
      <c r="AW667" s="48">
        <f t="shared" si="11807"/>
        <v>0</v>
      </c>
      <c r="AX667" s="48">
        <f t="shared" si="11807"/>
        <v>0</v>
      </c>
      <c r="AY667" s="48">
        <f t="shared" si="11807"/>
        <v>0</v>
      </c>
      <c r="AZ667" s="48">
        <f t="shared" si="11807"/>
        <v>0</v>
      </c>
      <c r="BA667" s="48">
        <f t="shared" si="11807"/>
        <v>0</v>
      </c>
      <c r="BB667" s="48">
        <f t="shared" si="11807"/>
        <v>0</v>
      </c>
      <c r="BC667" s="48"/>
      <c r="BE667" t="s">
        <v>180</v>
      </c>
      <c r="BI667">
        <f>BF663*Q667</f>
        <v>0</v>
      </c>
      <c r="BJ667">
        <f t="shared" ref="BJ667" si="11929">BG663*R667</f>
        <v>0</v>
      </c>
      <c r="BK667">
        <f t="shared" ref="BK667" si="11930">BH663*S667</f>
        <v>0</v>
      </c>
      <c r="BL667">
        <f t="shared" ref="BL667" si="11931">BI663*T667</f>
        <v>0</v>
      </c>
      <c r="BM667">
        <f t="shared" ref="BM667" si="11932">BJ663*U667</f>
        <v>0</v>
      </c>
      <c r="BN667">
        <f t="shared" ref="BN667" si="11933">BK663*V667</f>
        <v>0</v>
      </c>
      <c r="BO667">
        <f t="shared" ref="BO667" si="11934">BL663*W667</f>
        <v>0</v>
      </c>
      <c r="BP667">
        <f t="shared" ref="BP667" si="11935">BM663*X667</f>
        <v>0</v>
      </c>
      <c r="BQ667">
        <f t="shared" ref="BQ667" si="11936">BN663*Y667</f>
        <v>0</v>
      </c>
      <c r="BR667">
        <f t="shared" ref="BR667" si="11937">BO663*Z667</f>
        <v>0</v>
      </c>
      <c r="BS667">
        <f t="shared" ref="BS667" si="11938">BP663*AA667</f>
        <v>0</v>
      </c>
      <c r="BT667">
        <f t="shared" ref="BT667" si="11939">BQ663*AB667</f>
        <v>0</v>
      </c>
      <c r="BU667">
        <f t="shared" ref="BU667" si="11940">BR663*AC667</f>
        <v>0</v>
      </c>
      <c r="BV667">
        <f t="shared" ref="BV667" si="11941">BS663*AD667</f>
        <v>0</v>
      </c>
      <c r="BW667">
        <f t="shared" ref="BW667" si="11942">BT663*AE667</f>
        <v>0</v>
      </c>
      <c r="BX667">
        <f t="shared" ref="BX667" si="11943">BU663*AF667</f>
        <v>0</v>
      </c>
      <c r="BY667">
        <f t="shared" ref="BY667" si="11944">BV663*AG667</f>
        <v>0</v>
      </c>
      <c r="BZ667">
        <f t="shared" ref="BZ667" si="11945">BW663*AH667</f>
        <v>0</v>
      </c>
      <c r="CA667">
        <f t="shared" ref="CA667" si="11946">BX663*AI667</f>
        <v>0</v>
      </c>
      <c r="CB667">
        <f t="shared" ref="CB667" si="11947">BY663*AJ667</f>
        <v>0</v>
      </c>
      <c r="CC667">
        <f t="shared" ref="CC667" si="11948">BZ663*AK667</f>
        <v>0</v>
      </c>
      <c r="CD667">
        <f t="shared" ref="CD667" si="11949">CA663*AL667</f>
        <v>0</v>
      </c>
      <c r="CE667">
        <f t="shared" ref="CE667" si="11950">CB663*AM667</f>
        <v>0</v>
      </c>
      <c r="CF667">
        <f t="shared" ref="CF667" si="11951">CC663*AN667</f>
        <v>0</v>
      </c>
      <c r="CG667">
        <f t="shared" ref="CG667" si="11952">CD663*AO667</f>
        <v>0</v>
      </c>
      <c r="CH667">
        <f t="shared" ref="CH667" si="11953">CE663*AP667</f>
        <v>0</v>
      </c>
      <c r="CI667">
        <f t="shared" ref="CI667" si="11954">CF663*AQ667</f>
        <v>0</v>
      </c>
      <c r="CJ667">
        <f t="shared" ref="CJ667" si="11955">CG663*AR667</f>
        <v>0</v>
      </c>
      <c r="CK667">
        <f t="shared" ref="CK667" si="11956">CH663*AS667</f>
        <v>0</v>
      </c>
      <c r="CL667">
        <f t="shared" ref="CL667" si="11957">CI663*AT667</f>
        <v>0</v>
      </c>
      <c r="CM667">
        <f t="shared" ref="CM667" si="11958">CJ663*AU667</f>
        <v>0</v>
      </c>
      <c r="CN667">
        <f t="shared" ref="CN667" si="11959">CK663*AV667</f>
        <v>0</v>
      </c>
      <c r="CO667">
        <f t="shared" ref="CO667" si="11960">CL663*AW667</f>
        <v>0</v>
      </c>
      <c r="CP667">
        <f t="shared" ref="CP667" si="11961">CM663*AX667</f>
        <v>0</v>
      </c>
      <c r="CQ667">
        <f t="shared" ref="CQ667" si="11962">CN663*AY667</f>
        <v>0</v>
      </c>
      <c r="CR667">
        <f t="shared" ref="CR667" si="11963">CO663*AZ667</f>
        <v>0</v>
      </c>
      <c r="CS667">
        <f t="shared" ref="CS667" si="11964">CP663*BA667</f>
        <v>0</v>
      </c>
      <c r="CT667">
        <f t="shared" ref="CT667" si="11965">CQ663*BB667</f>
        <v>0</v>
      </c>
    </row>
    <row r="668" spans="1:98" x14ac:dyDescent="0.3">
      <c r="F668" s="91">
        <f t="shared" si="11890"/>
        <v>80</v>
      </c>
      <c r="G668" s="91">
        <f t="shared" si="11890"/>
        <v>80</v>
      </c>
      <c r="H668" s="4">
        <f t="shared" si="11890"/>
        <v>1</v>
      </c>
      <c r="I668">
        <v>20</v>
      </c>
      <c r="J668" s="48">
        <f t="shared" si="11848"/>
        <v>0</v>
      </c>
      <c r="K668" s="48">
        <f t="shared" si="11849"/>
        <v>0</v>
      </c>
      <c r="L668" s="98">
        <f t="shared" si="11850"/>
        <v>0</v>
      </c>
      <c r="M668" s="48"/>
      <c r="N668" s="48"/>
      <c r="O668" s="48"/>
      <c r="P668" s="48"/>
      <c r="Q668" s="48"/>
      <c r="R668" s="48">
        <f>$J668+$K668+$L668</f>
        <v>0</v>
      </c>
      <c r="S668" s="48">
        <f t="shared" si="11807"/>
        <v>0</v>
      </c>
      <c r="T668" s="48">
        <f t="shared" si="11807"/>
        <v>0</v>
      </c>
      <c r="U668" s="48">
        <f t="shared" si="11807"/>
        <v>0</v>
      </c>
      <c r="V668" s="48">
        <f t="shared" si="11807"/>
        <v>0</v>
      </c>
      <c r="W668" s="48">
        <f t="shared" si="11807"/>
        <v>0</v>
      </c>
      <c r="X668" s="48">
        <f t="shared" si="11807"/>
        <v>0</v>
      </c>
      <c r="Y668" s="48">
        <f t="shared" si="11807"/>
        <v>0</v>
      </c>
      <c r="Z668" s="48">
        <f t="shared" si="11807"/>
        <v>0</v>
      </c>
      <c r="AA668" s="48">
        <f t="shared" si="11807"/>
        <v>0</v>
      </c>
      <c r="AB668" s="48">
        <f t="shared" si="11807"/>
        <v>0</v>
      </c>
      <c r="AC668" s="48">
        <f t="shared" si="11807"/>
        <v>0</v>
      </c>
      <c r="AD668" s="48">
        <f t="shared" si="11807"/>
        <v>0</v>
      </c>
      <c r="AE668" s="48">
        <f t="shared" si="11807"/>
        <v>0</v>
      </c>
      <c r="AF668" s="48">
        <f t="shared" si="11807"/>
        <v>0</v>
      </c>
      <c r="AG668" s="48">
        <f t="shared" si="11807"/>
        <v>0</v>
      </c>
      <c r="AH668" s="48">
        <f t="shared" si="11807"/>
        <v>0</v>
      </c>
      <c r="AI668" s="48">
        <f t="shared" si="11807"/>
        <v>0</v>
      </c>
      <c r="AJ668" s="48">
        <f t="shared" si="11807"/>
        <v>0</v>
      </c>
      <c r="AK668" s="48">
        <f t="shared" si="11807"/>
        <v>0</v>
      </c>
      <c r="AL668" s="48">
        <f t="shared" si="11807"/>
        <v>0</v>
      </c>
      <c r="AM668" s="48">
        <f t="shared" si="11807"/>
        <v>0</v>
      </c>
      <c r="AN668" s="48">
        <f t="shared" si="11807"/>
        <v>0</v>
      </c>
      <c r="AO668" s="48">
        <f t="shared" si="11807"/>
        <v>0</v>
      </c>
      <c r="AP668" s="48">
        <f t="shared" si="11807"/>
        <v>0</v>
      </c>
      <c r="AQ668" s="48">
        <f t="shared" si="11807"/>
        <v>0</v>
      </c>
      <c r="AR668" s="48">
        <f t="shared" si="11807"/>
        <v>0</v>
      </c>
      <c r="AS668" s="48">
        <f t="shared" si="11807"/>
        <v>0</v>
      </c>
      <c r="AT668" s="48">
        <f t="shared" si="11807"/>
        <v>0</v>
      </c>
      <c r="AU668" s="48">
        <f t="shared" si="11807"/>
        <v>0</v>
      </c>
      <c r="AV668" s="48">
        <f t="shared" si="11807"/>
        <v>0</v>
      </c>
      <c r="AW668" s="48">
        <f t="shared" si="11807"/>
        <v>0</v>
      </c>
      <c r="AX668" s="48">
        <f t="shared" si="11807"/>
        <v>0</v>
      </c>
      <c r="AY668" s="48">
        <f t="shared" si="11807"/>
        <v>0</v>
      </c>
      <c r="AZ668" s="48">
        <f t="shared" si="11807"/>
        <v>0</v>
      </c>
      <c r="BA668" s="48">
        <f t="shared" si="11807"/>
        <v>0</v>
      </c>
      <c r="BB668" s="48">
        <f t="shared" si="11807"/>
        <v>0</v>
      </c>
      <c r="BC668" s="48"/>
      <c r="BE668" t="s">
        <v>181</v>
      </c>
      <c r="BJ668">
        <f>BF663*R668</f>
        <v>0</v>
      </c>
      <c r="BK668">
        <f t="shared" ref="BK668" si="11966">BG663*S668</f>
        <v>0</v>
      </c>
      <c r="BL668">
        <f t="shared" ref="BL668" si="11967">BH663*T668</f>
        <v>0</v>
      </c>
      <c r="BM668">
        <f t="shared" ref="BM668" si="11968">BI663*U668</f>
        <v>0</v>
      </c>
      <c r="BN668">
        <f t="shared" ref="BN668" si="11969">BJ663*V668</f>
        <v>0</v>
      </c>
      <c r="BO668">
        <f t="shared" ref="BO668" si="11970">BK663*W668</f>
        <v>0</v>
      </c>
      <c r="BP668">
        <f t="shared" ref="BP668" si="11971">BL663*X668</f>
        <v>0</v>
      </c>
      <c r="BQ668">
        <f t="shared" ref="BQ668" si="11972">BM663*Y668</f>
        <v>0</v>
      </c>
      <c r="BR668">
        <f t="shared" ref="BR668" si="11973">BN663*Z668</f>
        <v>0</v>
      </c>
      <c r="BS668">
        <f t="shared" ref="BS668" si="11974">BO663*AA668</f>
        <v>0</v>
      </c>
      <c r="BT668">
        <f t="shared" ref="BT668" si="11975">BP663*AB668</f>
        <v>0</v>
      </c>
      <c r="BU668">
        <f t="shared" ref="BU668" si="11976">BQ663*AC668</f>
        <v>0</v>
      </c>
      <c r="BV668">
        <f t="shared" ref="BV668" si="11977">BR663*AD668</f>
        <v>0</v>
      </c>
      <c r="BW668">
        <f t="shared" ref="BW668" si="11978">BS663*AE668</f>
        <v>0</v>
      </c>
      <c r="BX668">
        <f t="shared" ref="BX668" si="11979">BT663*AF668</f>
        <v>0</v>
      </c>
      <c r="BY668">
        <f t="shared" ref="BY668" si="11980">BU663*AG668</f>
        <v>0</v>
      </c>
      <c r="BZ668">
        <f t="shared" ref="BZ668" si="11981">BV663*AH668</f>
        <v>0</v>
      </c>
      <c r="CA668">
        <f t="shared" ref="CA668" si="11982">BW663*AI668</f>
        <v>0</v>
      </c>
      <c r="CB668">
        <f t="shared" ref="CB668" si="11983">BX663*AJ668</f>
        <v>0</v>
      </c>
      <c r="CC668">
        <f t="shared" ref="CC668" si="11984">BY663*AK668</f>
        <v>0</v>
      </c>
      <c r="CD668">
        <f t="shared" ref="CD668" si="11985">BZ663*AL668</f>
        <v>0</v>
      </c>
      <c r="CE668">
        <f t="shared" ref="CE668" si="11986">CA663*AM668</f>
        <v>0</v>
      </c>
      <c r="CF668">
        <f t="shared" ref="CF668" si="11987">CB663*AN668</f>
        <v>0</v>
      </c>
      <c r="CG668">
        <f t="shared" ref="CG668" si="11988">CC663*AO668</f>
        <v>0</v>
      </c>
      <c r="CH668">
        <f t="shared" ref="CH668" si="11989">CD663*AP668</f>
        <v>0</v>
      </c>
      <c r="CI668">
        <f t="shared" ref="CI668" si="11990">CE663*AQ668</f>
        <v>0</v>
      </c>
      <c r="CJ668">
        <f t="shared" ref="CJ668" si="11991">CF663*AR668</f>
        <v>0</v>
      </c>
      <c r="CK668">
        <f t="shared" ref="CK668" si="11992">CG663*AS668</f>
        <v>0</v>
      </c>
      <c r="CL668">
        <f t="shared" ref="CL668" si="11993">CH663*AT668</f>
        <v>0</v>
      </c>
      <c r="CM668">
        <f t="shared" ref="CM668" si="11994">CI663*AU668</f>
        <v>0</v>
      </c>
      <c r="CN668">
        <f t="shared" ref="CN668" si="11995">CJ663*AV668</f>
        <v>0</v>
      </c>
      <c r="CO668">
        <f t="shared" ref="CO668" si="11996">CK663*AW668</f>
        <v>0</v>
      </c>
      <c r="CP668">
        <f t="shared" ref="CP668" si="11997">CL663*AX668</f>
        <v>0</v>
      </c>
      <c r="CQ668">
        <f t="shared" ref="CQ668" si="11998">CM663*AY668</f>
        <v>0</v>
      </c>
      <c r="CR668">
        <f t="shared" ref="CR668" si="11999">CN663*AZ668</f>
        <v>0</v>
      </c>
      <c r="CS668">
        <f t="shared" ref="CS668" si="12000">CO663*BA668</f>
        <v>0</v>
      </c>
      <c r="CT668">
        <f t="shared" ref="CT668" si="12001">CP663*BB668</f>
        <v>0</v>
      </c>
    </row>
    <row r="669" spans="1:98" x14ac:dyDescent="0.3">
      <c r="F669" s="91">
        <f t="shared" si="11890"/>
        <v>80</v>
      </c>
      <c r="G669" s="91">
        <f t="shared" si="11890"/>
        <v>80</v>
      </c>
      <c r="H669" s="4">
        <f t="shared" si="11890"/>
        <v>1</v>
      </c>
      <c r="I669">
        <v>25</v>
      </c>
      <c r="J669" s="48">
        <f t="shared" si="11848"/>
        <v>0</v>
      </c>
      <c r="K669" s="48">
        <f t="shared" si="11849"/>
        <v>0</v>
      </c>
      <c r="L669" s="98">
        <f t="shared" si="11850"/>
        <v>0</v>
      </c>
      <c r="M669" s="48"/>
      <c r="N669" s="48"/>
      <c r="O669" s="48"/>
      <c r="P669" s="48"/>
      <c r="Q669" s="48"/>
      <c r="R669" s="48"/>
      <c r="S669" s="48">
        <f>$J669+$K669+$L669</f>
        <v>0</v>
      </c>
      <c r="T669" s="48">
        <f t="shared" si="11807"/>
        <v>0</v>
      </c>
      <c r="U669" s="48">
        <f t="shared" si="11807"/>
        <v>0</v>
      </c>
      <c r="V669" s="48">
        <f t="shared" si="11807"/>
        <v>0</v>
      </c>
      <c r="W669" s="48">
        <f t="shared" si="11807"/>
        <v>0</v>
      </c>
      <c r="X669" s="48">
        <f t="shared" si="11807"/>
        <v>0</v>
      </c>
      <c r="Y669" s="48">
        <f t="shared" si="11807"/>
        <v>0</v>
      </c>
      <c r="Z669" s="48">
        <f t="shared" si="11807"/>
        <v>0</v>
      </c>
      <c r="AA669" s="48">
        <f t="shared" si="11807"/>
        <v>0</v>
      </c>
      <c r="AB669" s="48">
        <f t="shared" si="11807"/>
        <v>0</v>
      </c>
      <c r="AC669" s="48">
        <f t="shared" si="11807"/>
        <v>0</v>
      </c>
      <c r="AD669" s="48">
        <f t="shared" si="11807"/>
        <v>0</v>
      </c>
      <c r="AE669" s="48">
        <f t="shared" si="11807"/>
        <v>0</v>
      </c>
      <c r="AF669" s="48">
        <f t="shared" si="11807"/>
        <v>0</v>
      </c>
      <c r="AG669" s="48">
        <f t="shared" si="11807"/>
        <v>0</v>
      </c>
      <c r="AH669" s="48">
        <f t="shared" si="11807"/>
        <v>0</v>
      </c>
      <c r="AI669" s="48">
        <f t="shared" si="11807"/>
        <v>0</v>
      </c>
      <c r="AJ669" s="48">
        <f t="shared" si="11807"/>
        <v>0</v>
      </c>
      <c r="AK669" s="48">
        <f t="shared" si="11807"/>
        <v>0</v>
      </c>
      <c r="AL669" s="48">
        <f t="shared" si="11807"/>
        <v>0</v>
      </c>
      <c r="AM669" s="48">
        <f t="shared" si="11807"/>
        <v>0</v>
      </c>
      <c r="AN669" s="48">
        <f t="shared" si="11807"/>
        <v>0</v>
      </c>
      <c r="AO669" s="48">
        <f t="shared" si="11807"/>
        <v>0</v>
      </c>
      <c r="AP669" s="48">
        <f t="shared" si="11807"/>
        <v>0</v>
      </c>
      <c r="AQ669" s="48">
        <f t="shared" si="11807"/>
        <v>0</v>
      </c>
      <c r="AR669" s="48">
        <f t="shared" si="11807"/>
        <v>0</v>
      </c>
      <c r="AS669" s="48">
        <f t="shared" si="11807"/>
        <v>0</v>
      </c>
      <c r="AT669" s="48">
        <f t="shared" si="11807"/>
        <v>0</v>
      </c>
      <c r="AU669" s="48">
        <f t="shared" si="11807"/>
        <v>0</v>
      </c>
      <c r="AV669" s="48">
        <f t="shared" si="11807"/>
        <v>0</v>
      </c>
      <c r="AW669" s="48">
        <f t="shared" si="11807"/>
        <v>0</v>
      </c>
      <c r="AX669" s="48">
        <f t="shared" si="11807"/>
        <v>0</v>
      </c>
      <c r="AY669" s="48">
        <f t="shared" si="11807"/>
        <v>0</v>
      </c>
      <c r="AZ669" s="48">
        <f t="shared" si="11807"/>
        <v>0</v>
      </c>
      <c r="BA669" s="48">
        <f t="shared" si="11807"/>
        <v>0</v>
      </c>
      <c r="BB669" s="48">
        <f t="shared" si="11807"/>
        <v>0</v>
      </c>
      <c r="BC669" s="48"/>
      <c r="BE669" t="s">
        <v>182</v>
      </c>
      <c r="BK669">
        <f>BF663*S669</f>
        <v>0</v>
      </c>
      <c r="BL669">
        <f t="shared" ref="BL669" si="12002">BG663*T669</f>
        <v>0</v>
      </c>
      <c r="BM669">
        <f t="shared" ref="BM669" si="12003">BH663*U669</f>
        <v>0</v>
      </c>
      <c r="BN669">
        <f t="shared" ref="BN669" si="12004">BI663*V669</f>
        <v>0</v>
      </c>
      <c r="BO669">
        <f t="shared" ref="BO669" si="12005">BJ663*W669</f>
        <v>0</v>
      </c>
      <c r="BP669">
        <f t="shared" ref="BP669" si="12006">BK663*X669</f>
        <v>0</v>
      </c>
      <c r="BQ669">
        <f t="shared" ref="BQ669" si="12007">BL663*Y669</f>
        <v>0</v>
      </c>
      <c r="BR669">
        <f t="shared" ref="BR669" si="12008">BM663*Z669</f>
        <v>0</v>
      </c>
      <c r="BS669">
        <f t="shared" ref="BS669" si="12009">BN663*AA669</f>
        <v>0</v>
      </c>
      <c r="BT669">
        <f t="shared" ref="BT669" si="12010">BO663*AB669</f>
        <v>0</v>
      </c>
      <c r="BU669">
        <f t="shared" ref="BU669" si="12011">BP663*AC669</f>
        <v>0</v>
      </c>
      <c r="BV669">
        <f t="shared" ref="BV669" si="12012">BQ663*AD669</f>
        <v>0</v>
      </c>
      <c r="BW669">
        <f t="shared" ref="BW669" si="12013">BR663*AE669</f>
        <v>0</v>
      </c>
      <c r="BX669">
        <f t="shared" ref="BX669" si="12014">BS663*AF669</f>
        <v>0</v>
      </c>
      <c r="BY669">
        <f t="shared" ref="BY669" si="12015">BT663*AG669</f>
        <v>0</v>
      </c>
      <c r="BZ669">
        <f t="shared" ref="BZ669" si="12016">BU663*AH669</f>
        <v>0</v>
      </c>
      <c r="CA669">
        <f t="shared" ref="CA669" si="12017">BV663*AI669</f>
        <v>0</v>
      </c>
      <c r="CB669">
        <f t="shared" ref="CB669" si="12018">BW663*AJ669</f>
        <v>0</v>
      </c>
      <c r="CC669">
        <f t="shared" ref="CC669" si="12019">BX663*AK669</f>
        <v>0</v>
      </c>
      <c r="CD669">
        <f t="shared" ref="CD669" si="12020">BY663*AL669</f>
        <v>0</v>
      </c>
      <c r="CE669">
        <f t="shared" ref="CE669" si="12021">BZ663*AM669</f>
        <v>0</v>
      </c>
      <c r="CF669">
        <f t="shared" ref="CF669" si="12022">CA663*AN669</f>
        <v>0</v>
      </c>
      <c r="CG669">
        <f t="shared" ref="CG669" si="12023">CB663*AO669</f>
        <v>0</v>
      </c>
      <c r="CH669">
        <f t="shared" ref="CH669" si="12024">CC663*AP669</f>
        <v>0</v>
      </c>
      <c r="CI669">
        <f t="shared" ref="CI669" si="12025">CD663*AQ669</f>
        <v>0</v>
      </c>
      <c r="CJ669">
        <f t="shared" ref="CJ669" si="12026">CE663*AR669</f>
        <v>0</v>
      </c>
      <c r="CK669">
        <f t="shared" ref="CK669" si="12027">CF663*AS669</f>
        <v>0</v>
      </c>
      <c r="CL669">
        <f t="shared" ref="CL669" si="12028">CG663*AT669</f>
        <v>0</v>
      </c>
      <c r="CM669">
        <f t="shared" ref="CM669" si="12029">CH663*AU669</f>
        <v>0</v>
      </c>
      <c r="CN669">
        <f t="shared" ref="CN669" si="12030">CI663*AV669</f>
        <v>0</v>
      </c>
      <c r="CO669">
        <f t="shared" ref="CO669" si="12031">CJ663*AW669</f>
        <v>0</v>
      </c>
      <c r="CP669">
        <f t="shared" ref="CP669" si="12032">CK663*AX669</f>
        <v>0</v>
      </c>
      <c r="CQ669">
        <f t="shared" ref="CQ669" si="12033">CL663*AY669</f>
        <v>0</v>
      </c>
      <c r="CR669">
        <f t="shared" ref="CR669" si="12034">CM663*AZ669</f>
        <v>0</v>
      </c>
      <c r="CS669">
        <f t="shared" ref="CS669" si="12035">CN663*BA669</f>
        <v>0</v>
      </c>
      <c r="CT669">
        <f t="shared" ref="CT669" si="12036">CO663*BB669</f>
        <v>0</v>
      </c>
    </row>
    <row r="670" spans="1:98" x14ac:dyDescent="0.3">
      <c r="F670" s="91">
        <f t="shared" si="11890"/>
        <v>80</v>
      </c>
      <c r="G670" s="91">
        <f t="shared" si="11890"/>
        <v>80</v>
      </c>
      <c r="H670" s="4">
        <f t="shared" si="11890"/>
        <v>1</v>
      </c>
      <c r="I670">
        <v>30</v>
      </c>
      <c r="J670" s="48">
        <f t="shared" si="11848"/>
        <v>0</v>
      </c>
      <c r="K670" s="48">
        <f t="shared" si="11849"/>
        <v>0</v>
      </c>
      <c r="L670" s="98">
        <f t="shared" si="11850"/>
        <v>0</v>
      </c>
      <c r="M670" s="48"/>
      <c r="N670" s="48"/>
      <c r="O670" s="48"/>
      <c r="P670" s="48"/>
      <c r="Q670" s="48"/>
      <c r="R670" s="48"/>
      <c r="S670" s="48"/>
      <c r="T670" s="48">
        <f>$J670+$K670+$L670</f>
        <v>0</v>
      </c>
      <c r="U670" s="48">
        <f t="shared" si="11807"/>
        <v>0</v>
      </c>
      <c r="V670" s="48">
        <f t="shared" si="11807"/>
        <v>0</v>
      </c>
      <c r="W670" s="48">
        <f t="shared" si="11807"/>
        <v>0</v>
      </c>
      <c r="X670" s="48">
        <f t="shared" si="11807"/>
        <v>0</v>
      </c>
      <c r="Y670" s="48">
        <f t="shared" si="11807"/>
        <v>0</v>
      </c>
      <c r="Z670" s="48">
        <f t="shared" si="11807"/>
        <v>0</v>
      </c>
      <c r="AA670" s="48">
        <f t="shared" si="11807"/>
        <v>0</v>
      </c>
      <c r="AB670" s="48">
        <f t="shared" si="11807"/>
        <v>0</v>
      </c>
      <c r="AC670" s="48">
        <f t="shared" si="11807"/>
        <v>0</v>
      </c>
      <c r="AD670" s="48">
        <f t="shared" si="11807"/>
        <v>0</v>
      </c>
      <c r="AE670" s="48">
        <f t="shared" si="11807"/>
        <v>0</v>
      </c>
      <c r="AF670" s="48">
        <f t="shared" si="11807"/>
        <v>0</v>
      </c>
      <c r="AG670" s="48">
        <f t="shared" si="11807"/>
        <v>0</v>
      </c>
      <c r="AH670" s="48">
        <f t="shared" si="11807"/>
        <v>0</v>
      </c>
      <c r="AI670" s="48">
        <f t="shared" si="11807"/>
        <v>0</v>
      </c>
      <c r="AJ670" s="48">
        <f t="shared" si="11807"/>
        <v>0</v>
      </c>
      <c r="AK670" s="48">
        <f t="shared" si="11807"/>
        <v>0</v>
      </c>
      <c r="AL670" s="48">
        <f t="shared" si="11807"/>
        <v>0</v>
      </c>
      <c r="AM670" s="48">
        <f t="shared" si="11807"/>
        <v>0</v>
      </c>
      <c r="AN670" s="48">
        <f t="shared" si="11807"/>
        <v>0</v>
      </c>
      <c r="AO670" s="48">
        <f t="shared" si="11807"/>
        <v>0</v>
      </c>
      <c r="AP670" s="48">
        <f t="shared" si="11807"/>
        <v>0</v>
      </c>
      <c r="AQ670" s="48">
        <f t="shared" si="11807"/>
        <v>0</v>
      </c>
      <c r="AR670" s="48">
        <f t="shared" si="11807"/>
        <v>0</v>
      </c>
      <c r="AS670" s="48">
        <f t="shared" si="11807"/>
        <v>0</v>
      </c>
      <c r="AT670" s="48">
        <f t="shared" si="11807"/>
        <v>0</v>
      </c>
      <c r="AU670" s="48">
        <f t="shared" si="11807"/>
        <v>0</v>
      </c>
      <c r="AV670" s="48">
        <f t="shared" si="11807"/>
        <v>0</v>
      </c>
      <c r="AW670" s="48">
        <f t="shared" si="11807"/>
        <v>0</v>
      </c>
      <c r="AX670" s="48">
        <f t="shared" si="11807"/>
        <v>0</v>
      </c>
      <c r="AY670" s="48">
        <f t="shared" ref="AY670:BB685" si="12037">$J670+$K670+$L670</f>
        <v>0</v>
      </c>
      <c r="AZ670" s="48">
        <f t="shared" si="12037"/>
        <v>0</v>
      </c>
      <c r="BA670" s="48">
        <f t="shared" si="12037"/>
        <v>0</v>
      </c>
      <c r="BB670" s="48">
        <f t="shared" si="12037"/>
        <v>0</v>
      </c>
      <c r="BC670" s="48"/>
      <c r="BE670" t="s">
        <v>183</v>
      </c>
      <c r="BL670">
        <f>BF663*T670</f>
        <v>0</v>
      </c>
      <c r="BM670">
        <f t="shared" ref="BM670" si="12038">BG663*U670</f>
        <v>0</v>
      </c>
      <c r="BN670">
        <f t="shared" ref="BN670" si="12039">BH663*V670</f>
        <v>0</v>
      </c>
      <c r="BO670">
        <f t="shared" ref="BO670" si="12040">BI663*W670</f>
        <v>0</v>
      </c>
      <c r="BP670">
        <f t="shared" ref="BP670" si="12041">BJ663*X670</f>
        <v>0</v>
      </c>
      <c r="BQ670">
        <f t="shared" ref="BQ670" si="12042">BK663*Y670</f>
        <v>0</v>
      </c>
      <c r="BR670">
        <f t="shared" ref="BR670" si="12043">BL663*Z670</f>
        <v>0</v>
      </c>
      <c r="BS670">
        <f t="shared" ref="BS670" si="12044">BM663*AA670</f>
        <v>0</v>
      </c>
      <c r="BT670">
        <f t="shared" ref="BT670" si="12045">BN663*AB670</f>
        <v>0</v>
      </c>
      <c r="BU670">
        <f t="shared" ref="BU670" si="12046">BO663*AC670</f>
        <v>0</v>
      </c>
      <c r="BV670">
        <f t="shared" ref="BV670" si="12047">BP663*AD670</f>
        <v>0</v>
      </c>
      <c r="BW670">
        <f t="shared" ref="BW670" si="12048">BQ663*AE670</f>
        <v>0</v>
      </c>
      <c r="BX670">
        <f t="shared" ref="BX670" si="12049">BR663*AF670</f>
        <v>0</v>
      </c>
      <c r="BY670">
        <f t="shared" ref="BY670" si="12050">BS663*AG670</f>
        <v>0</v>
      </c>
      <c r="BZ670">
        <f t="shared" ref="BZ670" si="12051">BT663*AH670</f>
        <v>0</v>
      </c>
      <c r="CA670">
        <f t="shared" ref="CA670" si="12052">BU663*AI670</f>
        <v>0</v>
      </c>
      <c r="CB670">
        <f t="shared" ref="CB670" si="12053">BV663*AJ670</f>
        <v>0</v>
      </c>
      <c r="CC670">
        <f t="shared" ref="CC670" si="12054">BW663*AK670</f>
        <v>0</v>
      </c>
      <c r="CD670">
        <f t="shared" ref="CD670" si="12055">BX663*AL670</f>
        <v>0</v>
      </c>
      <c r="CE670">
        <f t="shared" ref="CE670" si="12056">BY663*AM670</f>
        <v>0</v>
      </c>
      <c r="CF670">
        <f t="shared" ref="CF670" si="12057">BZ663*AN670</f>
        <v>0</v>
      </c>
      <c r="CG670">
        <f t="shared" ref="CG670" si="12058">CA663*AO670</f>
        <v>0</v>
      </c>
      <c r="CH670">
        <f t="shared" ref="CH670" si="12059">CB663*AP670</f>
        <v>0</v>
      </c>
      <c r="CI670">
        <f t="shared" ref="CI670" si="12060">CC663*AQ670</f>
        <v>0</v>
      </c>
      <c r="CJ670">
        <f t="shared" ref="CJ670" si="12061">CD663*AR670</f>
        <v>0</v>
      </c>
      <c r="CK670">
        <f t="shared" ref="CK670" si="12062">CE663*AS670</f>
        <v>0</v>
      </c>
      <c r="CL670">
        <f t="shared" ref="CL670" si="12063">CF663*AT670</f>
        <v>0</v>
      </c>
      <c r="CM670">
        <f t="shared" ref="CM670" si="12064">CG663*AU670</f>
        <v>0</v>
      </c>
      <c r="CN670">
        <f t="shared" ref="CN670" si="12065">CH663*AV670</f>
        <v>0</v>
      </c>
      <c r="CO670">
        <f t="shared" ref="CO670" si="12066">CI663*AW670</f>
        <v>0</v>
      </c>
      <c r="CP670">
        <f t="shared" ref="CP670" si="12067">CJ663*AX670</f>
        <v>0</v>
      </c>
      <c r="CQ670">
        <f t="shared" ref="CQ670" si="12068">CK663*AY670</f>
        <v>0</v>
      </c>
      <c r="CR670">
        <f t="shared" ref="CR670" si="12069">CL663*AZ670</f>
        <v>0</v>
      </c>
      <c r="CS670">
        <f t="shared" ref="CS670" si="12070">CM663*BA670</f>
        <v>0</v>
      </c>
      <c r="CT670">
        <f t="shared" ref="CT670" si="12071">CN663*BB670</f>
        <v>0</v>
      </c>
    </row>
    <row r="671" spans="1:98" x14ac:dyDescent="0.3">
      <c r="F671" s="91">
        <f t="shared" si="11890"/>
        <v>80</v>
      </c>
      <c r="G671" s="91">
        <f t="shared" si="11890"/>
        <v>80</v>
      </c>
      <c r="H671" s="4">
        <f t="shared" si="11890"/>
        <v>1</v>
      </c>
      <c r="I671">
        <v>35</v>
      </c>
      <c r="J671" s="48">
        <f t="shared" si="11848"/>
        <v>0</v>
      </c>
      <c r="K671" s="48">
        <f>IF(IF(AND(I671&gt;=(F671*2),I671&lt;=G671+F671+(G671-F671+5)+1),((H671)^2)*(I672-F671*2)/5,0)&lt;=H671,IF(AND(I671&gt;=(F671*2),I671&lt;=G671+F671+(G671-F671+5)+1),((H671)^2)*(I672-F671*2)/5,0),(K670-H671^2))</f>
        <v>0</v>
      </c>
      <c r="L671" s="98">
        <f t="shared" si="11850"/>
        <v>0</v>
      </c>
      <c r="M671" s="48"/>
      <c r="N671" s="48"/>
      <c r="O671" s="48"/>
      <c r="P671" s="48"/>
      <c r="Q671" s="48"/>
      <c r="R671" s="48"/>
      <c r="S671" s="48"/>
      <c r="T671" s="48"/>
      <c r="U671" s="48">
        <f>$J671+$K671+$L671</f>
        <v>0</v>
      </c>
      <c r="V671" s="48">
        <f t="shared" ref="V671:AX681" si="12072">$J671+$K671+$L671</f>
        <v>0</v>
      </c>
      <c r="W671" s="48">
        <f t="shared" si="12072"/>
        <v>0</v>
      </c>
      <c r="X671" s="48">
        <f t="shared" si="12072"/>
        <v>0</v>
      </c>
      <c r="Y671" s="48">
        <f t="shared" si="12072"/>
        <v>0</v>
      </c>
      <c r="Z671" s="48">
        <f t="shared" si="12072"/>
        <v>0</v>
      </c>
      <c r="AA671" s="48">
        <f t="shared" si="12072"/>
        <v>0</v>
      </c>
      <c r="AB671" s="48">
        <f t="shared" si="12072"/>
        <v>0</v>
      </c>
      <c r="AC671" s="48">
        <f t="shared" si="12072"/>
        <v>0</v>
      </c>
      <c r="AD671" s="48">
        <f t="shared" si="12072"/>
        <v>0</v>
      </c>
      <c r="AE671" s="48">
        <f t="shared" si="12072"/>
        <v>0</v>
      </c>
      <c r="AF671" s="48">
        <f t="shared" si="12072"/>
        <v>0</v>
      </c>
      <c r="AG671" s="48">
        <f t="shared" si="12072"/>
        <v>0</v>
      </c>
      <c r="AH671" s="48">
        <f t="shared" si="12072"/>
        <v>0</v>
      </c>
      <c r="AI671" s="48">
        <f t="shared" si="12072"/>
        <v>0</v>
      </c>
      <c r="AJ671" s="48">
        <f t="shared" si="12072"/>
        <v>0</v>
      </c>
      <c r="AK671" s="48">
        <f t="shared" si="12072"/>
        <v>0</v>
      </c>
      <c r="AL671" s="48">
        <f t="shared" si="12072"/>
        <v>0</v>
      </c>
      <c r="AM671" s="48">
        <f t="shared" si="12072"/>
        <v>0</v>
      </c>
      <c r="AN671" s="48">
        <f t="shared" si="12072"/>
        <v>0</v>
      </c>
      <c r="AO671" s="48">
        <f t="shared" si="12072"/>
        <v>0</v>
      </c>
      <c r="AP671" s="48">
        <f t="shared" si="12072"/>
        <v>0</v>
      </c>
      <c r="AQ671" s="48">
        <f t="shared" si="12072"/>
        <v>0</v>
      </c>
      <c r="AR671" s="48">
        <f t="shared" si="12072"/>
        <v>0</v>
      </c>
      <c r="AS671" s="48">
        <f t="shared" si="12072"/>
        <v>0</v>
      </c>
      <c r="AT671" s="48">
        <f t="shared" si="12072"/>
        <v>0</v>
      </c>
      <c r="AU671" s="48">
        <f t="shared" si="12072"/>
        <v>0</v>
      </c>
      <c r="AV671" s="48">
        <f t="shared" si="12072"/>
        <v>0</v>
      </c>
      <c r="AW671" s="48">
        <f t="shared" si="12072"/>
        <v>0</v>
      </c>
      <c r="AX671" s="48">
        <f t="shared" si="12072"/>
        <v>0</v>
      </c>
      <c r="AY671" s="48">
        <f t="shared" si="12037"/>
        <v>0</v>
      </c>
      <c r="AZ671" s="48">
        <f t="shared" si="12037"/>
        <v>0</v>
      </c>
      <c r="BA671" s="48">
        <f t="shared" si="12037"/>
        <v>0</v>
      </c>
      <c r="BB671" s="48">
        <f t="shared" si="12037"/>
        <v>0</v>
      </c>
      <c r="BC671" s="48"/>
      <c r="BE671" t="s">
        <v>184</v>
      </c>
      <c r="BM671">
        <f>BF663*U671</f>
        <v>0</v>
      </c>
      <c r="BN671">
        <f t="shared" ref="BN671" si="12073">BG663*V671</f>
        <v>0</v>
      </c>
      <c r="BO671">
        <f t="shared" ref="BO671" si="12074">BH663*W671</f>
        <v>0</v>
      </c>
      <c r="BP671">
        <f t="shared" ref="BP671" si="12075">BI663*X671</f>
        <v>0</v>
      </c>
      <c r="BQ671">
        <f t="shared" ref="BQ671" si="12076">BJ663*Y671</f>
        <v>0</v>
      </c>
      <c r="BR671">
        <f t="shared" ref="BR671" si="12077">BK663*Z671</f>
        <v>0</v>
      </c>
      <c r="BS671">
        <f t="shared" ref="BS671" si="12078">BL663*AA671</f>
        <v>0</v>
      </c>
      <c r="BT671">
        <f t="shared" ref="BT671" si="12079">BM663*AB671</f>
        <v>0</v>
      </c>
      <c r="BU671">
        <f t="shared" ref="BU671" si="12080">BN663*AC671</f>
        <v>0</v>
      </c>
      <c r="BV671">
        <f t="shared" ref="BV671" si="12081">BO663*AD671</f>
        <v>0</v>
      </c>
      <c r="BW671">
        <f t="shared" ref="BW671" si="12082">BP663*AE671</f>
        <v>0</v>
      </c>
      <c r="BX671">
        <f t="shared" ref="BX671" si="12083">BQ663*AF671</f>
        <v>0</v>
      </c>
      <c r="BY671">
        <f t="shared" ref="BY671" si="12084">BR663*AG671</f>
        <v>0</v>
      </c>
      <c r="BZ671">
        <f t="shared" ref="BZ671" si="12085">BS663*AH671</f>
        <v>0</v>
      </c>
      <c r="CA671">
        <f t="shared" ref="CA671" si="12086">BT663*AI671</f>
        <v>0</v>
      </c>
      <c r="CB671">
        <f t="shared" ref="CB671" si="12087">BU663*AJ671</f>
        <v>0</v>
      </c>
      <c r="CC671">
        <f t="shared" ref="CC671" si="12088">BV663*AK671</f>
        <v>0</v>
      </c>
      <c r="CD671">
        <f t="shared" ref="CD671" si="12089">BW663*AL671</f>
        <v>0</v>
      </c>
      <c r="CE671">
        <f t="shared" ref="CE671" si="12090">BX663*AM671</f>
        <v>0</v>
      </c>
      <c r="CF671">
        <f t="shared" ref="CF671" si="12091">BY663*AN671</f>
        <v>0</v>
      </c>
      <c r="CG671">
        <f t="shared" ref="CG671" si="12092">BZ663*AO671</f>
        <v>0</v>
      </c>
      <c r="CH671">
        <f t="shared" ref="CH671" si="12093">CA663*AP671</f>
        <v>0</v>
      </c>
      <c r="CI671">
        <f t="shared" ref="CI671" si="12094">CB663*AQ671</f>
        <v>0</v>
      </c>
      <c r="CJ671">
        <f t="shared" ref="CJ671" si="12095">CC663*AR671</f>
        <v>0</v>
      </c>
      <c r="CK671">
        <f t="shared" ref="CK671" si="12096">CD663*AS671</f>
        <v>0</v>
      </c>
      <c r="CL671">
        <f t="shared" ref="CL671" si="12097">CE663*AT671</f>
        <v>0</v>
      </c>
      <c r="CM671">
        <f t="shared" ref="CM671" si="12098">CF663*AU671</f>
        <v>0</v>
      </c>
      <c r="CN671">
        <f t="shared" ref="CN671" si="12099">CG663*AV671</f>
        <v>0</v>
      </c>
      <c r="CO671">
        <f t="shared" ref="CO671" si="12100">CH663*AW671</f>
        <v>0</v>
      </c>
      <c r="CP671">
        <f t="shared" ref="CP671" si="12101">CI663*AX671</f>
        <v>0</v>
      </c>
      <c r="CQ671">
        <f t="shared" ref="CQ671" si="12102">CJ663*AY671</f>
        <v>0</v>
      </c>
      <c r="CR671">
        <f t="shared" ref="CR671" si="12103">CK663*AZ671</f>
        <v>0</v>
      </c>
      <c r="CS671">
        <f t="shared" ref="CS671" si="12104">CL663*BA671</f>
        <v>0</v>
      </c>
      <c r="CT671">
        <f t="shared" ref="CT671" si="12105">CM663*BB671</f>
        <v>0</v>
      </c>
    </row>
    <row r="672" spans="1:98" x14ac:dyDescent="0.3">
      <c r="F672" s="91">
        <f t="shared" si="11890"/>
        <v>80</v>
      </c>
      <c r="G672" s="91">
        <f t="shared" si="11890"/>
        <v>80</v>
      </c>
      <c r="H672" s="4">
        <f t="shared" si="11890"/>
        <v>1</v>
      </c>
      <c r="I672">
        <v>40</v>
      </c>
      <c r="J672" s="48">
        <f t="shared" si="11848"/>
        <v>0</v>
      </c>
      <c r="K672" s="48">
        <f t="shared" ref="K672:K687" si="12106">IF(IF(AND(I672&gt;=(F672*2),I672&lt;=G672+F672+(G672-F672+5)+1),((H672)^2)*(I673-F672*2)/5,0)&lt;=H672,IF(AND(I672&gt;=(F672*2),I672&lt;=G672+F672+(G672-F672+5)+1),((H672)^2)*(I673-F672*2)/5,0),(K671-H672^2))</f>
        <v>0</v>
      </c>
      <c r="L672" s="98">
        <f t="shared" si="11850"/>
        <v>0</v>
      </c>
      <c r="M672" s="48"/>
      <c r="N672" s="48"/>
      <c r="O672" s="48"/>
      <c r="P672" s="48"/>
      <c r="Q672" s="48"/>
      <c r="R672" s="48"/>
      <c r="S672" s="48"/>
      <c r="T672" s="48"/>
      <c r="U672" s="48"/>
      <c r="V672" s="48">
        <f>$J672+$K672+$L672</f>
        <v>0</v>
      </c>
      <c r="W672" s="48">
        <f t="shared" si="12072"/>
        <v>0</v>
      </c>
      <c r="X672" s="48">
        <f t="shared" si="12072"/>
        <v>0</v>
      </c>
      <c r="Y672" s="48">
        <f t="shared" si="12072"/>
        <v>0</v>
      </c>
      <c r="Z672" s="48">
        <f t="shared" si="12072"/>
        <v>0</v>
      </c>
      <c r="AA672" s="48">
        <f t="shared" si="12072"/>
        <v>0</v>
      </c>
      <c r="AB672" s="48">
        <f t="shared" si="12072"/>
        <v>0</v>
      </c>
      <c r="AC672" s="48">
        <f t="shared" si="12072"/>
        <v>0</v>
      </c>
      <c r="AD672" s="48">
        <f t="shared" si="12072"/>
        <v>0</v>
      </c>
      <c r="AE672" s="48">
        <f t="shared" si="12072"/>
        <v>0</v>
      </c>
      <c r="AF672" s="48">
        <f t="shared" si="12072"/>
        <v>0</v>
      </c>
      <c r="AG672" s="48">
        <f t="shared" si="12072"/>
        <v>0</v>
      </c>
      <c r="AH672" s="48">
        <f t="shared" si="12072"/>
        <v>0</v>
      </c>
      <c r="AI672" s="48">
        <f t="shared" si="12072"/>
        <v>0</v>
      </c>
      <c r="AJ672" s="48">
        <f t="shared" si="12072"/>
        <v>0</v>
      </c>
      <c r="AK672" s="48">
        <f t="shared" si="12072"/>
        <v>0</v>
      </c>
      <c r="AL672" s="48">
        <f t="shared" si="12072"/>
        <v>0</v>
      </c>
      <c r="AM672" s="48">
        <f t="shared" si="12072"/>
        <v>0</v>
      </c>
      <c r="AN672" s="48">
        <f t="shared" si="12072"/>
        <v>0</v>
      </c>
      <c r="AO672" s="48">
        <f t="shared" si="12072"/>
        <v>0</v>
      </c>
      <c r="AP672" s="48">
        <f t="shared" si="12072"/>
        <v>0</v>
      </c>
      <c r="AQ672" s="48">
        <f t="shared" si="12072"/>
        <v>0</v>
      </c>
      <c r="AR672" s="48">
        <f t="shared" si="12072"/>
        <v>0</v>
      </c>
      <c r="AS672" s="48">
        <f t="shared" si="12072"/>
        <v>0</v>
      </c>
      <c r="AT672" s="48">
        <f t="shared" si="12072"/>
        <v>0</v>
      </c>
      <c r="AU672" s="48">
        <f t="shared" si="12072"/>
        <v>0</v>
      </c>
      <c r="AV672" s="48">
        <f t="shared" si="12072"/>
        <v>0</v>
      </c>
      <c r="AW672" s="48">
        <f t="shared" si="12072"/>
        <v>0</v>
      </c>
      <c r="AX672" s="48">
        <f t="shared" si="12072"/>
        <v>0</v>
      </c>
      <c r="AY672" s="48">
        <f t="shared" si="12037"/>
        <v>0</v>
      </c>
      <c r="AZ672" s="48">
        <f t="shared" si="12037"/>
        <v>0</v>
      </c>
      <c r="BA672" s="48">
        <f t="shared" si="12037"/>
        <v>0</v>
      </c>
      <c r="BB672" s="48">
        <f t="shared" si="12037"/>
        <v>0</v>
      </c>
      <c r="BC672" s="48"/>
      <c r="BE672" t="s">
        <v>185</v>
      </c>
      <c r="BN672">
        <f>BF663*V672</f>
        <v>0</v>
      </c>
      <c r="BO672">
        <f t="shared" ref="BO672" si="12107">BG663*W672</f>
        <v>0</v>
      </c>
      <c r="BP672">
        <f t="shared" ref="BP672" si="12108">BH663*X672</f>
        <v>0</v>
      </c>
      <c r="BQ672">
        <f t="shared" ref="BQ672" si="12109">BI663*Y672</f>
        <v>0</v>
      </c>
      <c r="BR672">
        <f t="shared" ref="BR672" si="12110">BJ663*Z672</f>
        <v>0</v>
      </c>
      <c r="BS672">
        <f t="shared" ref="BS672" si="12111">BK663*AA672</f>
        <v>0</v>
      </c>
      <c r="BT672">
        <f t="shared" ref="BT672" si="12112">BL663*AB672</f>
        <v>0</v>
      </c>
      <c r="BU672">
        <f t="shared" ref="BU672" si="12113">BM663*AC672</f>
        <v>0</v>
      </c>
      <c r="BV672">
        <f t="shared" ref="BV672" si="12114">BN663*AD672</f>
        <v>0</v>
      </c>
      <c r="BW672">
        <f t="shared" ref="BW672" si="12115">BO663*AE672</f>
        <v>0</v>
      </c>
      <c r="BX672">
        <f t="shared" ref="BX672" si="12116">BP663*AF672</f>
        <v>0</v>
      </c>
      <c r="BY672">
        <f t="shared" ref="BY672" si="12117">BQ663*AG672</f>
        <v>0</v>
      </c>
      <c r="BZ672">
        <f t="shared" ref="BZ672" si="12118">BR663*AH672</f>
        <v>0</v>
      </c>
      <c r="CA672">
        <f t="shared" ref="CA672" si="12119">BS663*AI672</f>
        <v>0</v>
      </c>
      <c r="CB672">
        <f t="shared" ref="CB672" si="12120">BT663*AJ672</f>
        <v>0</v>
      </c>
      <c r="CC672">
        <f t="shared" ref="CC672" si="12121">BU663*AK672</f>
        <v>0</v>
      </c>
      <c r="CD672">
        <f t="shared" ref="CD672" si="12122">BV663*AL672</f>
        <v>0</v>
      </c>
      <c r="CE672">
        <f t="shared" ref="CE672" si="12123">BW663*AM672</f>
        <v>0</v>
      </c>
      <c r="CF672">
        <f t="shared" ref="CF672" si="12124">BX663*AN672</f>
        <v>0</v>
      </c>
      <c r="CG672">
        <f t="shared" ref="CG672" si="12125">BY663*AO672</f>
        <v>0</v>
      </c>
      <c r="CH672">
        <f t="shared" ref="CH672" si="12126">BZ663*AP672</f>
        <v>0</v>
      </c>
      <c r="CI672">
        <f t="shared" ref="CI672" si="12127">CA663*AQ672</f>
        <v>0</v>
      </c>
      <c r="CJ672">
        <f t="shared" ref="CJ672" si="12128">CB663*AR672</f>
        <v>0</v>
      </c>
      <c r="CK672">
        <f t="shared" ref="CK672" si="12129">CC663*AS672</f>
        <v>0</v>
      </c>
      <c r="CL672">
        <f t="shared" ref="CL672" si="12130">CD663*AT672</f>
        <v>0</v>
      </c>
      <c r="CM672">
        <f t="shared" ref="CM672" si="12131">CE663*AU672</f>
        <v>0</v>
      </c>
      <c r="CN672">
        <f t="shared" ref="CN672" si="12132">CF663*AV672</f>
        <v>0</v>
      </c>
      <c r="CO672">
        <f t="shared" ref="CO672" si="12133">CG663*AW672</f>
        <v>0</v>
      </c>
      <c r="CP672">
        <f t="shared" ref="CP672" si="12134">CH663*AX672</f>
        <v>0</v>
      </c>
      <c r="CQ672">
        <f t="shared" ref="CQ672" si="12135">CI663*AY672</f>
        <v>0</v>
      </c>
      <c r="CR672">
        <f t="shared" ref="CR672" si="12136">CJ663*AZ672</f>
        <v>0</v>
      </c>
      <c r="CS672">
        <f t="shared" ref="CS672" si="12137">CK663*BA672</f>
        <v>0</v>
      </c>
      <c r="CT672">
        <f t="shared" ref="CT672" si="12138">CL663*BB672</f>
        <v>0</v>
      </c>
    </row>
    <row r="673" spans="6:98" x14ac:dyDescent="0.3">
      <c r="F673" s="91">
        <f t="shared" si="11890"/>
        <v>80</v>
      </c>
      <c r="G673" s="91">
        <f t="shared" si="11890"/>
        <v>80</v>
      </c>
      <c r="H673" s="4">
        <f t="shared" si="11890"/>
        <v>1</v>
      </c>
      <c r="I673">
        <v>45</v>
      </c>
      <c r="J673" s="48">
        <f t="shared" si="11848"/>
        <v>0</v>
      </c>
      <c r="K673" s="48">
        <f t="shared" si="12106"/>
        <v>0</v>
      </c>
      <c r="L673" s="98">
        <f t="shared" si="11850"/>
        <v>0</v>
      </c>
      <c r="M673" s="48"/>
      <c r="N673" s="48"/>
      <c r="O673" s="48"/>
      <c r="P673" s="48"/>
      <c r="Q673" s="48"/>
      <c r="R673" s="48"/>
      <c r="S673" s="48"/>
      <c r="T673" s="48"/>
      <c r="U673" s="48"/>
      <c r="V673" s="48"/>
      <c r="W673" s="48">
        <f>$J673+$K673+$L673</f>
        <v>0</v>
      </c>
      <c r="X673" s="48">
        <f t="shared" si="12072"/>
        <v>0</v>
      </c>
      <c r="Y673" s="48">
        <f t="shared" si="12072"/>
        <v>0</v>
      </c>
      <c r="Z673" s="48">
        <f t="shared" si="12072"/>
        <v>0</v>
      </c>
      <c r="AA673" s="48">
        <f t="shared" si="12072"/>
        <v>0</v>
      </c>
      <c r="AB673" s="48">
        <f t="shared" si="12072"/>
        <v>0</v>
      </c>
      <c r="AC673" s="48">
        <f t="shared" si="12072"/>
        <v>0</v>
      </c>
      <c r="AD673" s="48">
        <f t="shared" si="12072"/>
        <v>0</v>
      </c>
      <c r="AE673" s="48">
        <f t="shared" si="12072"/>
        <v>0</v>
      </c>
      <c r="AF673" s="48">
        <f t="shared" si="12072"/>
        <v>0</v>
      </c>
      <c r="AG673" s="48">
        <f t="shared" si="12072"/>
        <v>0</v>
      </c>
      <c r="AH673" s="48">
        <f t="shared" si="12072"/>
        <v>0</v>
      </c>
      <c r="AI673" s="48">
        <f t="shared" si="12072"/>
        <v>0</v>
      </c>
      <c r="AJ673" s="48">
        <f t="shared" si="12072"/>
        <v>0</v>
      </c>
      <c r="AK673" s="48">
        <f t="shared" si="12072"/>
        <v>0</v>
      </c>
      <c r="AL673" s="48">
        <f t="shared" si="12072"/>
        <v>0</v>
      </c>
      <c r="AM673" s="48">
        <f t="shared" si="12072"/>
        <v>0</v>
      </c>
      <c r="AN673" s="48">
        <f t="shared" si="12072"/>
        <v>0</v>
      </c>
      <c r="AO673" s="48">
        <f t="shared" si="12072"/>
        <v>0</v>
      </c>
      <c r="AP673" s="48">
        <f t="shared" si="12072"/>
        <v>0</v>
      </c>
      <c r="AQ673" s="48">
        <f t="shared" si="12072"/>
        <v>0</v>
      </c>
      <c r="AR673" s="48">
        <f t="shared" si="12072"/>
        <v>0</v>
      </c>
      <c r="AS673" s="48">
        <f t="shared" si="12072"/>
        <v>0</v>
      </c>
      <c r="AT673" s="48">
        <f t="shared" si="12072"/>
        <v>0</v>
      </c>
      <c r="AU673" s="48">
        <f t="shared" si="12072"/>
        <v>0</v>
      </c>
      <c r="AV673" s="48">
        <f t="shared" si="12072"/>
        <v>0</v>
      </c>
      <c r="AW673" s="48">
        <f t="shared" si="12072"/>
        <v>0</v>
      </c>
      <c r="AX673" s="48">
        <f t="shared" si="12072"/>
        <v>0</v>
      </c>
      <c r="AY673" s="48">
        <f t="shared" si="12037"/>
        <v>0</v>
      </c>
      <c r="AZ673" s="48">
        <f t="shared" si="12037"/>
        <v>0</v>
      </c>
      <c r="BA673" s="48">
        <f t="shared" si="12037"/>
        <v>0</v>
      </c>
      <c r="BB673" s="48">
        <f t="shared" si="12037"/>
        <v>0</v>
      </c>
      <c r="BC673" s="48"/>
      <c r="BE673" t="s">
        <v>186</v>
      </c>
      <c r="BO673">
        <f>BF663*W673</f>
        <v>0</v>
      </c>
      <c r="BP673">
        <f t="shared" ref="BP673" si="12139">BG663*X673</f>
        <v>0</v>
      </c>
      <c r="BQ673">
        <f t="shared" ref="BQ673" si="12140">BH663*Y673</f>
        <v>0</v>
      </c>
      <c r="BR673">
        <f t="shared" ref="BR673" si="12141">BI663*Z673</f>
        <v>0</v>
      </c>
      <c r="BS673">
        <f t="shared" ref="BS673" si="12142">BJ663*AA673</f>
        <v>0</v>
      </c>
      <c r="BT673">
        <f t="shared" ref="BT673" si="12143">BK663*AB673</f>
        <v>0</v>
      </c>
      <c r="BU673">
        <f t="shared" ref="BU673" si="12144">BL663*AC673</f>
        <v>0</v>
      </c>
      <c r="BV673">
        <f t="shared" ref="BV673" si="12145">BM663*AD673</f>
        <v>0</v>
      </c>
      <c r="BW673">
        <f t="shared" ref="BW673" si="12146">BN663*AE673</f>
        <v>0</v>
      </c>
      <c r="BX673">
        <f t="shared" ref="BX673" si="12147">BO663*AF673</f>
        <v>0</v>
      </c>
      <c r="BY673">
        <f t="shared" ref="BY673" si="12148">BP663*AG673</f>
        <v>0</v>
      </c>
      <c r="BZ673">
        <f t="shared" ref="BZ673" si="12149">BQ663*AH673</f>
        <v>0</v>
      </c>
      <c r="CA673">
        <f t="shared" ref="CA673" si="12150">BR663*AI673</f>
        <v>0</v>
      </c>
      <c r="CB673">
        <f t="shared" ref="CB673" si="12151">BS663*AJ673</f>
        <v>0</v>
      </c>
      <c r="CC673">
        <f t="shared" ref="CC673" si="12152">BT663*AK673</f>
        <v>0</v>
      </c>
      <c r="CD673">
        <f t="shared" ref="CD673" si="12153">BU663*AL673</f>
        <v>0</v>
      </c>
      <c r="CE673">
        <f t="shared" ref="CE673" si="12154">BV663*AM673</f>
        <v>0</v>
      </c>
      <c r="CF673">
        <f t="shared" ref="CF673" si="12155">BW663*AN673</f>
        <v>0</v>
      </c>
      <c r="CG673">
        <f t="shared" ref="CG673" si="12156">BX663*AO673</f>
        <v>0</v>
      </c>
      <c r="CH673">
        <f t="shared" ref="CH673" si="12157">BY663*AP673</f>
        <v>0</v>
      </c>
      <c r="CI673">
        <f t="shared" ref="CI673" si="12158">BZ663*AQ673</f>
        <v>0</v>
      </c>
      <c r="CJ673">
        <f t="shared" ref="CJ673" si="12159">CA663*AR673</f>
        <v>0</v>
      </c>
      <c r="CK673">
        <f t="shared" ref="CK673" si="12160">CB663*AS673</f>
        <v>0</v>
      </c>
      <c r="CL673">
        <f t="shared" ref="CL673" si="12161">CC663*AT673</f>
        <v>0</v>
      </c>
      <c r="CM673">
        <f t="shared" ref="CM673" si="12162">CD663*AU673</f>
        <v>0</v>
      </c>
      <c r="CN673">
        <f t="shared" ref="CN673" si="12163">CE663*AV673</f>
        <v>0</v>
      </c>
      <c r="CO673">
        <f t="shared" ref="CO673" si="12164">CF663*AW673</f>
        <v>0</v>
      </c>
      <c r="CP673">
        <f t="shared" ref="CP673" si="12165">CG663*AX673</f>
        <v>0</v>
      </c>
      <c r="CQ673">
        <f t="shared" ref="CQ673" si="12166">CH663*AY673</f>
        <v>0</v>
      </c>
      <c r="CR673">
        <f t="shared" ref="CR673" si="12167">CI663*AZ673</f>
        <v>0</v>
      </c>
      <c r="CS673">
        <f t="shared" ref="CS673" si="12168">CJ663*BA673</f>
        <v>0</v>
      </c>
      <c r="CT673">
        <f t="shared" ref="CT673" si="12169">CK663*BB673</f>
        <v>0</v>
      </c>
    </row>
    <row r="674" spans="6:98" x14ac:dyDescent="0.3">
      <c r="F674" s="91">
        <f t="shared" si="11890"/>
        <v>80</v>
      </c>
      <c r="G674" s="91">
        <f t="shared" si="11890"/>
        <v>80</v>
      </c>
      <c r="H674" s="4">
        <f t="shared" si="11890"/>
        <v>1</v>
      </c>
      <c r="I674">
        <v>50</v>
      </c>
      <c r="J674" s="48">
        <f t="shared" si="11848"/>
        <v>0</v>
      </c>
      <c r="K674" s="48">
        <f t="shared" si="12106"/>
        <v>0</v>
      </c>
      <c r="L674" s="98">
        <f t="shared" si="11850"/>
        <v>0</v>
      </c>
      <c r="M674" s="48"/>
      <c r="N674" s="48"/>
      <c r="O674" s="48"/>
      <c r="P674" s="48"/>
      <c r="Q674" s="48"/>
      <c r="R674" s="48"/>
      <c r="S674" s="48"/>
      <c r="T674" s="48"/>
      <c r="U674" s="48"/>
      <c r="V674" s="48"/>
      <c r="W674" s="48"/>
      <c r="X674" s="48">
        <f>$J674+$K674+$L674</f>
        <v>0</v>
      </c>
      <c r="Y674" s="48">
        <f t="shared" si="12072"/>
        <v>0</v>
      </c>
      <c r="Z674" s="48">
        <f t="shared" si="12072"/>
        <v>0</v>
      </c>
      <c r="AA674" s="48">
        <f t="shared" si="12072"/>
        <v>0</v>
      </c>
      <c r="AB674" s="48">
        <f t="shared" si="12072"/>
        <v>0</v>
      </c>
      <c r="AC674" s="48">
        <f t="shared" si="12072"/>
        <v>0</v>
      </c>
      <c r="AD674" s="48">
        <f t="shared" si="12072"/>
        <v>0</v>
      </c>
      <c r="AE674" s="48">
        <f t="shared" si="12072"/>
        <v>0</v>
      </c>
      <c r="AF674" s="48">
        <f t="shared" si="12072"/>
        <v>0</v>
      </c>
      <c r="AG674" s="48">
        <f t="shared" si="12072"/>
        <v>0</v>
      </c>
      <c r="AH674" s="48">
        <f t="shared" si="12072"/>
        <v>0</v>
      </c>
      <c r="AI674" s="48">
        <f t="shared" si="12072"/>
        <v>0</v>
      </c>
      <c r="AJ674" s="48">
        <f t="shared" si="12072"/>
        <v>0</v>
      </c>
      <c r="AK674" s="48">
        <f t="shared" si="12072"/>
        <v>0</v>
      </c>
      <c r="AL674" s="48">
        <f t="shared" si="12072"/>
        <v>0</v>
      </c>
      <c r="AM674" s="48">
        <f t="shared" si="12072"/>
        <v>0</v>
      </c>
      <c r="AN674" s="48">
        <f t="shared" si="12072"/>
        <v>0</v>
      </c>
      <c r="AO674" s="48">
        <f t="shared" si="12072"/>
        <v>0</v>
      </c>
      <c r="AP674" s="48">
        <f t="shared" si="12072"/>
        <v>0</v>
      </c>
      <c r="AQ674" s="48">
        <f t="shared" si="12072"/>
        <v>0</v>
      </c>
      <c r="AR674" s="48">
        <f t="shared" si="12072"/>
        <v>0</v>
      </c>
      <c r="AS674" s="48">
        <f t="shared" si="12072"/>
        <v>0</v>
      </c>
      <c r="AT674" s="48">
        <f t="shared" si="12072"/>
        <v>0</v>
      </c>
      <c r="AU674" s="48">
        <f t="shared" si="12072"/>
        <v>0</v>
      </c>
      <c r="AV674" s="48">
        <f t="shared" si="12072"/>
        <v>0</v>
      </c>
      <c r="AW674" s="48">
        <f t="shared" si="12072"/>
        <v>0</v>
      </c>
      <c r="AX674" s="48">
        <f t="shared" si="12072"/>
        <v>0</v>
      </c>
      <c r="AY674" s="48">
        <f t="shared" si="12037"/>
        <v>0</v>
      </c>
      <c r="AZ674" s="48">
        <f t="shared" si="12037"/>
        <v>0</v>
      </c>
      <c r="BA674" s="48">
        <f t="shared" si="12037"/>
        <v>0</v>
      </c>
      <c r="BB674" s="48">
        <f t="shared" si="12037"/>
        <v>0</v>
      </c>
      <c r="BC674" s="48"/>
      <c r="BE674" t="s">
        <v>187</v>
      </c>
      <c r="BP674">
        <f>BF663*X674</f>
        <v>0</v>
      </c>
      <c r="BQ674">
        <f t="shared" ref="BQ674" si="12170">BG663*Y674</f>
        <v>0</v>
      </c>
      <c r="BR674">
        <f t="shared" ref="BR674" si="12171">BH663*Z674</f>
        <v>0</v>
      </c>
      <c r="BS674">
        <f t="shared" ref="BS674" si="12172">BI663*AA674</f>
        <v>0</v>
      </c>
      <c r="BT674">
        <f t="shared" ref="BT674" si="12173">BJ663*AB674</f>
        <v>0</v>
      </c>
      <c r="BU674">
        <f t="shared" ref="BU674" si="12174">BK663*AC674</f>
        <v>0</v>
      </c>
      <c r="BV674">
        <f t="shared" ref="BV674" si="12175">BL663*AD674</f>
        <v>0</v>
      </c>
      <c r="BW674">
        <f t="shared" ref="BW674" si="12176">BM663*AE674</f>
        <v>0</v>
      </c>
      <c r="BX674">
        <f t="shared" ref="BX674" si="12177">BN663*AF674</f>
        <v>0</v>
      </c>
      <c r="BY674">
        <f t="shared" ref="BY674" si="12178">BO663*AG674</f>
        <v>0</v>
      </c>
      <c r="BZ674">
        <f t="shared" ref="BZ674" si="12179">BP663*AH674</f>
        <v>0</v>
      </c>
      <c r="CA674">
        <f t="shared" ref="CA674" si="12180">BQ663*AI674</f>
        <v>0</v>
      </c>
      <c r="CB674">
        <f t="shared" ref="CB674" si="12181">BR663*AJ674</f>
        <v>0</v>
      </c>
      <c r="CC674">
        <f t="shared" ref="CC674" si="12182">BS663*AK674</f>
        <v>0</v>
      </c>
      <c r="CD674">
        <f t="shared" ref="CD674" si="12183">BT663*AL674</f>
        <v>0</v>
      </c>
      <c r="CE674">
        <f t="shared" ref="CE674" si="12184">BU663*AM674</f>
        <v>0</v>
      </c>
      <c r="CF674">
        <f t="shared" ref="CF674" si="12185">BV663*AN674</f>
        <v>0</v>
      </c>
      <c r="CG674">
        <f t="shared" ref="CG674" si="12186">BW663*AO674</f>
        <v>0</v>
      </c>
      <c r="CH674">
        <f t="shared" ref="CH674" si="12187">BX663*AP674</f>
        <v>0</v>
      </c>
      <c r="CI674">
        <f t="shared" ref="CI674" si="12188">BY663*AQ674</f>
        <v>0</v>
      </c>
      <c r="CJ674">
        <f t="shared" ref="CJ674" si="12189">BZ663*AR674</f>
        <v>0</v>
      </c>
      <c r="CK674">
        <f t="shared" ref="CK674" si="12190">CA663*AS674</f>
        <v>0</v>
      </c>
      <c r="CL674">
        <f t="shared" ref="CL674" si="12191">CB663*AT674</f>
        <v>0</v>
      </c>
      <c r="CM674">
        <f t="shared" ref="CM674" si="12192">CC663*AU674</f>
        <v>0</v>
      </c>
      <c r="CN674">
        <f t="shared" ref="CN674" si="12193">CD663*AV674</f>
        <v>0</v>
      </c>
      <c r="CO674">
        <f t="shared" ref="CO674" si="12194">CE663*AW674</f>
        <v>0</v>
      </c>
      <c r="CP674">
        <f t="shared" ref="CP674" si="12195">CF663*AX674</f>
        <v>0</v>
      </c>
      <c r="CQ674">
        <f t="shared" ref="CQ674" si="12196">CG663*AY674</f>
        <v>0</v>
      </c>
      <c r="CR674">
        <f t="shared" ref="CR674" si="12197">CH663*AZ674</f>
        <v>0</v>
      </c>
      <c r="CS674">
        <f t="shared" ref="CS674" si="12198">CI663*BA674</f>
        <v>0</v>
      </c>
      <c r="CT674">
        <f t="shared" ref="CT674" si="12199">CJ663*BB674</f>
        <v>0</v>
      </c>
    </row>
    <row r="675" spans="6:98" x14ac:dyDescent="0.3">
      <c r="F675" s="91">
        <f t="shared" si="11890"/>
        <v>80</v>
      </c>
      <c r="G675" s="91">
        <f t="shared" si="11890"/>
        <v>80</v>
      </c>
      <c r="H675" s="4">
        <f t="shared" si="11890"/>
        <v>1</v>
      </c>
      <c r="I675">
        <v>55</v>
      </c>
      <c r="J675" s="48">
        <f t="shared" si="11848"/>
        <v>0</v>
      </c>
      <c r="K675" s="48">
        <f t="shared" si="12106"/>
        <v>0</v>
      </c>
      <c r="L675" s="98">
        <f t="shared" si="11850"/>
        <v>0</v>
      </c>
      <c r="M675" s="48"/>
      <c r="N675" s="48"/>
      <c r="O675" s="48"/>
      <c r="P675" s="48"/>
      <c r="Q675" s="48"/>
      <c r="R675" s="48"/>
      <c r="S675" s="48"/>
      <c r="T675" s="48"/>
      <c r="U675" s="48"/>
      <c r="V675" s="48"/>
      <c r="W675" s="48"/>
      <c r="X675" s="48"/>
      <c r="Y675" s="48">
        <f>$J675+$K675+$L675</f>
        <v>0</v>
      </c>
      <c r="Z675" s="48">
        <f t="shared" si="12072"/>
        <v>0</v>
      </c>
      <c r="AA675" s="48">
        <f t="shared" si="12072"/>
        <v>0</v>
      </c>
      <c r="AB675" s="48">
        <f t="shared" si="12072"/>
        <v>0</v>
      </c>
      <c r="AC675" s="48">
        <f t="shared" si="12072"/>
        <v>0</v>
      </c>
      <c r="AD675" s="48">
        <f t="shared" si="12072"/>
        <v>0</v>
      </c>
      <c r="AE675" s="48">
        <f t="shared" si="12072"/>
        <v>0</v>
      </c>
      <c r="AF675" s="48">
        <f t="shared" si="12072"/>
        <v>0</v>
      </c>
      <c r="AG675" s="48">
        <f t="shared" si="12072"/>
        <v>0</v>
      </c>
      <c r="AH675" s="48">
        <f t="shared" si="12072"/>
        <v>0</v>
      </c>
      <c r="AI675" s="48">
        <f t="shared" si="12072"/>
        <v>0</v>
      </c>
      <c r="AJ675" s="48">
        <f t="shared" si="12072"/>
        <v>0</v>
      </c>
      <c r="AK675" s="48">
        <f t="shared" si="12072"/>
        <v>0</v>
      </c>
      <c r="AL675" s="48">
        <f t="shared" si="12072"/>
        <v>0</v>
      </c>
      <c r="AM675" s="48">
        <f t="shared" si="12072"/>
        <v>0</v>
      </c>
      <c r="AN675" s="48">
        <f t="shared" si="12072"/>
        <v>0</v>
      </c>
      <c r="AO675" s="48">
        <f t="shared" si="12072"/>
        <v>0</v>
      </c>
      <c r="AP675" s="48">
        <f t="shared" si="12072"/>
        <v>0</v>
      </c>
      <c r="AQ675" s="48">
        <f t="shared" si="12072"/>
        <v>0</v>
      </c>
      <c r="AR675" s="48">
        <f t="shared" si="12072"/>
        <v>0</v>
      </c>
      <c r="AS675" s="48">
        <f t="shared" si="12072"/>
        <v>0</v>
      </c>
      <c r="AT675" s="48">
        <f t="shared" si="12072"/>
        <v>0</v>
      </c>
      <c r="AU675" s="48">
        <f t="shared" si="12072"/>
        <v>0</v>
      </c>
      <c r="AV675" s="48">
        <f t="shared" si="12072"/>
        <v>0</v>
      </c>
      <c r="AW675" s="48">
        <f t="shared" si="12072"/>
        <v>0</v>
      </c>
      <c r="AX675" s="48">
        <f t="shared" si="12072"/>
        <v>0</v>
      </c>
      <c r="AY675" s="48">
        <f t="shared" si="12037"/>
        <v>0</v>
      </c>
      <c r="AZ675" s="48">
        <f t="shared" si="12037"/>
        <v>0</v>
      </c>
      <c r="BA675" s="48">
        <f t="shared" si="12037"/>
        <v>0</v>
      </c>
      <c r="BB675" s="48">
        <f t="shared" si="12037"/>
        <v>0</v>
      </c>
      <c r="BC675" s="48"/>
      <c r="BE675" t="s">
        <v>188</v>
      </c>
      <c r="BQ675">
        <f>BF663*Y675</f>
        <v>0</v>
      </c>
      <c r="BR675">
        <f t="shared" ref="BR675" si="12200">BG663*Z675</f>
        <v>0</v>
      </c>
      <c r="BS675">
        <f t="shared" ref="BS675" si="12201">BH663*AA675</f>
        <v>0</v>
      </c>
      <c r="BT675">
        <f t="shared" ref="BT675" si="12202">BI663*AB675</f>
        <v>0</v>
      </c>
      <c r="BU675">
        <f t="shared" ref="BU675" si="12203">BJ663*AC675</f>
        <v>0</v>
      </c>
      <c r="BV675">
        <f t="shared" ref="BV675" si="12204">BK663*AD675</f>
        <v>0</v>
      </c>
      <c r="BW675">
        <f t="shared" ref="BW675" si="12205">BL663*AE675</f>
        <v>0</v>
      </c>
      <c r="BX675">
        <f t="shared" ref="BX675" si="12206">BM663*AF675</f>
        <v>0</v>
      </c>
      <c r="BY675">
        <f t="shared" ref="BY675" si="12207">BN663*AG675</f>
        <v>0</v>
      </c>
      <c r="BZ675">
        <f t="shared" ref="BZ675" si="12208">BO663*AH675</f>
        <v>0</v>
      </c>
      <c r="CA675">
        <f t="shared" ref="CA675" si="12209">BP663*AI675</f>
        <v>0</v>
      </c>
      <c r="CB675">
        <f t="shared" ref="CB675" si="12210">BQ663*AJ675</f>
        <v>0</v>
      </c>
      <c r="CC675">
        <f t="shared" ref="CC675" si="12211">BR663*AK675</f>
        <v>0</v>
      </c>
      <c r="CD675">
        <f t="shared" ref="CD675" si="12212">BS663*AL675</f>
        <v>0</v>
      </c>
      <c r="CE675">
        <f t="shared" ref="CE675" si="12213">BT663*AM675</f>
        <v>0</v>
      </c>
      <c r="CF675">
        <f t="shared" ref="CF675" si="12214">BU663*AN675</f>
        <v>0</v>
      </c>
      <c r="CG675">
        <f t="shared" ref="CG675" si="12215">BV663*AO675</f>
        <v>0</v>
      </c>
      <c r="CH675">
        <f t="shared" ref="CH675" si="12216">BW663*AP675</f>
        <v>0</v>
      </c>
      <c r="CI675">
        <f t="shared" ref="CI675" si="12217">BX663*AQ675</f>
        <v>0</v>
      </c>
      <c r="CJ675">
        <f t="shared" ref="CJ675" si="12218">BY663*AR675</f>
        <v>0</v>
      </c>
      <c r="CK675">
        <f t="shared" ref="CK675" si="12219">BZ663*AS675</f>
        <v>0</v>
      </c>
      <c r="CL675">
        <f t="shared" ref="CL675" si="12220">CA663*AT675</f>
        <v>0</v>
      </c>
      <c r="CM675">
        <f t="shared" ref="CM675" si="12221">CB663*AU675</f>
        <v>0</v>
      </c>
      <c r="CN675">
        <f t="shared" ref="CN675" si="12222">CC663*AV675</f>
        <v>0</v>
      </c>
      <c r="CO675">
        <f t="shared" ref="CO675" si="12223">CD663*AW675</f>
        <v>0</v>
      </c>
      <c r="CP675">
        <f t="shared" ref="CP675" si="12224">CE663*AX675</f>
        <v>0</v>
      </c>
      <c r="CQ675">
        <f t="shared" ref="CQ675" si="12225">CF663*AY675</f>
        <v>0</v>
      </c>
      <c r="CR675">
        <f t="shared" ref="CR675" si="12226">CG663*AZ675</f>
        <v>0</v>
      </c>
      <c r="CS675">
        <f t="shared" ref="CS675" si="12227">CH663*BA675</f>
        <v>0</v>
      </c>
      <c r="CT675">
        <f t="shared" ref="CT675" si="12228">CI663*BB675</f>
        <v>0</v>
      </c>
    </row>
    <row r="676" spans="6:98" x14ac:dyDescent="0.3">
      <c r="F676" s="91">
        <f t="shared" si="11890"/>
        <v>80</v>
      </c>
      <c r="G676" s="91">
        <f t="shared" si="11890"/>
        <v>80</v>
      </c>
      <c r="H676" s="4">
        <f t="shared" si="11890"/>
        <v>1</v>
      </c>
      <c r="I676">
        <v>60</v>
      </c>
      <c r="J676" s="48">
        <f t="shared" si="11848"/>
        <v>0</v>
      </c>
      <c r="K676" s="48">
        <f t="shared" si="12106"/>
        <v>0</v>
      </c>
      <c r="L676" s="98">
        <f t="shared" si="11850"/>
        <v>0</v>
      </c>
      <c r="M676" s="48"/>
      <c r="N676" s="48"/>
      <c r="O676" s="48"/>
      <c r="P676" s="48"/>
      <c r="Q676" s="48"/>
      <c r="R676" s="48"/>
      <c r="S676" s="48"/>
      <c r="T676" s="48"/>
      <c r="U676" s="48"/>
      <c r="V676" s="48"/>
      <c r="W676" s="48"/>
      <c r="X676" s="48"/>
      <c r="Y676" s="48"/>
      <c r="Z676" s="48">
        <f>$J676+$K676+$L676</f>
        <v>0</v>
      </c>
      <c r="AA676" s="48">
        <f t="shared" si="12072"/>
        <v>0</v>
      </c>
      <c r="AB676" s="48">
        <f t="shared" si="12072"/>
        <v>0</v>
      </c>
      <c r="AC676" s="48">
        <f t="shared" si="12072"/>
        <v>0</v>
      </c>
      <c r="AD676" s="48">
        <f t="shared" si="12072"/>
        <v>0</v>
      </c>
      <c r="AE676" s="48">
        <f t="shared" si="12072"/>
        <v>0</v>
      </c>
      <c r="AF676" s="48">
        <f t="shared" si="12072"/>
        <v>0</v>
      </c>
      <c r="AG676" s="48">
        <f t="shared" si="12072"/>
        <v>0</v>
      </c>
      <c r="AH676" s="48">
        <f t="shared" si="12072"/>
        <v>0</v>
      </c>
      <c r="AI676" s="48">
        <f t="shared" si="12072"/>
        <v>0</v>
      </c>
      <c r="AJ676" s="48">
        <f t="shared" si="12072"/>
        <v>0</v>
      </c>
      <c r="AK676" s="48">
        <f t="shared" si="12072"/>
        <v>0</v>
      </c>
      <c r="AL676" s="48">
        <f t="shared" si="12072"/>
        <v>0</v>
      </c>
      <c r="AM676" s="48">
        <f t="shared" si="12072"/>
        <v>0</v>
      </c>
      <c r="AN676" s="48">
        <f t="shared" si="12072"/>
        <v>0</v>
      </c>
      <c r="AO676" s="48">
        <f t="shared" si="12072"/>
        <v>0</v>
      </c>
      <c r="AP676" s="48">
        <f t="shared" si="12072"/>
        <v>0</v>
      </c>
      <c r="AQ676" s="48">
        <f t="shared" si="12072"/>
        <v>0</v>
      </c>
      <c r="AR676" s="48">
        <f t="shared" si="12072"/>
        <v>0</v>
      </c>
      <c r="AS676" s="48">
        <f t="shared" si="12072"/>
        <v>0</v>
      </c>
      <c r="AT676" s="48">
        <f t="shared" si="12072"/>
        <v>0</v>
      </c>
      <c r="AU676" s="48">
        <f t="shared" si="12072"/>
        <v>0</v>
      </c>
      <c r="AV676" s="48">
        <f t="shared" si="12072"/>
        <v>0</v>
      </c>
      <c r="AW676" s="48">
        <f t="shared" si="12072"/>
        <v>0</v>
      </c>
      <c r="AX676" s="48">
        <f t="shared" si="12072"/>
        <v>0</v>
      </c>
      <c r="AY676" s="48">
        <f t="shared" si="12037"/>
        <v>0</v>
      </c>
      <c r="AZ676" s="48">
        <f t="shared" si="12037"/>
        <v>0</v>
      </c>
      <c r="BA676" s="48">
        <f t="shared" si="12037"/>
        <v>0</v>
      </c>
      <c r="BB676" s="48">
        <f t="shared" si="12037"/>
        <v>0</v>
      </c>
      <c r="BC676" s="48"/>
      <c r="BE676" t="s">
        <v>189</v>
      </c>
      <c r="BR676">
        <f>BF663*Z676</f>
        <v>0</v>
      </c>
      <c r="BS676">
        <f t="shared" ref="BS676" si="12229">BG663*AA676</f>
        <v>0</v>
      </c>
      <c r="BT676">
        <f t="shared" ref="BT676" si="12230">BH663*AB676</f>
        <v>0</v>
      </c>
      <c r="BU676">
        <f t="shared" ref="BU676" si="12231">BI663*AC676</f>
        <v>0</v>
      </c>
      <c r="BV676">
        <f t="shared" ref="BV676" si="12232">BJ663*AD676</f>
        <v>0</v>
      </c>
      <c r="BW676">
        <f t="shared" ref="BW676" si="12233">BK663*AE676</f>
        <v>0</v>
      </c>
      <c r="BX676">
        <f t="shared" ref="BX676" si="12234">BL663*AF676</f>
        <v>0</v>
      </c>
      <c r="BY676">
        <f t="shared" ref="BY676" si="12235">BM663*AG676</f>
        <v>0</v>
      </c>
      <c r="BZ676">
        <f t="shared" ref="BZ676" si="12236">BN663*AH676</f>
        <v>0</v>
      </c>
      <c r="CA676">
        <f t="shared" ref="CA676" si="12237">BO663*AI676</f>
        <v>0</v>
      </c>
      <c r="CB676">
        <f t="shared" ref="CB676" si="12238">BP663*AJ676</f>
        <v>0</v>
      </c>
      <c r="CC676">
        <f t="shared" ref="CC676" si="12239">BQ663*AK676</f>
        <v>0</v>
      </c>
      <c r="CD676">
        <f t="shared" ref="CD676" si="12240">BR663*AL676</f>
        <v>0</v>
      </c>
      <c r="CE676">
        <f t="shared" ref="CE676" si="12241">BS663*AM676</f>
        <v>0</v>
      </c>
      <c r="CF676">
        <f t="shared" ref="CF676" si="12242">BT663*AN676</f>
        <v>0</v>
      </c>
      <c r="CG676">
        <f t="shared" ref="CG676" si="12243">BU663*AO676</f>
        <v>0</v>
      </c>
      <c r="CH676">
        <f t="shared" ref="CH676" si="12244">BV663*AP676</f>
        <v>0</v>
      </c>
      <c r="CI676">
        <f t="shared" ref="CI676" si="12245">BW663*AQ676</f>
        <v>0</v>
      </c>
      <c r="CJ676">
        <f t="shared" ref="CJ676" si="12246">BX663*AR676</f>
        <v>0</v>
      </c>
      <c r="CK676">
        <f t="shared" ref="CK676" si="12247">BY663*AS676</f>
        <v>0</v>
      </c>
      <c r="CL676">
        <f t="shared" ref="CL676" si="12248">BZ663*AT676</f>
        <v>0</v>
      </c>
      <c r="CM676">
        <f t="shared" ref="CM676" si="12249">CA663*AU676</f>
        <v>0</v>
      </c>
      <c r="CN676">
        <f t="shared" ref="CN676" si="12250">CB663*AV676</f>
        <v>0</v>
      </c>
      <c r="CO676">
        <f t="shared" ref="CO676" si="12251">CC663*AW676</f>
        <v>0</v>
      </c>
      <c r="CP676">
        <f t="shared" ref="CP676" si="12252">CD663*AX676</f>
        <v>0</v>
      </c>
      <c r="CQ676">
        <f t="shared" ref="CQ676" si="12253">CE663*AY676</f>
        <v>0</v>
      </c>
      <c r="CR676">
        <f t="shared" ref="CR676" si="12254">CF663*AZ676</f>
        <v>0</v>
      </c>
      <c r="CS676">
        <f t="shared" ref="CS676" si="12255">CG663*BA676</f>
        <v>0</v>
      </c>
      <c r="CT676">
        <f t="shared" ref="CT676" si="12256">CH663*BB676</f>
        <v>0</v>
      </c>
    </row>
    <row r="677" spans="6:98" x14ac:dyDescent="0.3">
      <c r="F677" s="91">
        <f t="shared" si="11890"/>
        <v>80</v>
      </c>
      <c r="G677" s="91">
        <f t="shared" si="11890"/>
        <v>80</v>
      </c>
      <c r="H677" s="4">
        <f t="shared" si="11890"/>
        <v>1</v>
      </c>
      <c r="I677">
        <v>65</v>
      </c>
      <c r="J677" s="48">
        <f t="shared" si="11848"/>
        <v>0</v>
      </c>
      <c r="K677" s="48">
        <f t="shared" si="12106"/>
        <v>0</v>
      </c>
      <c r="L677" s="98">
        <f t="shared" si="11850"/>
        <v>0</v>
      </c>
      <c r="M677" s="48"/>
      <c r="N677" s="48"/>
      <c r="O677" s="48"/>
      <c r="P677" s="48"/>
      <c r="Q677" s="48"/>
      <c r="R677" s="48"/>
      <c r="S677" s="48"/>
      <c r="T677" s="48"/>
      <c r="U677" s="48"/>
      <c r="V677" s="48"/>
      <c r="W677" s="48"/>
      <c r="X677" s="48"/>
      <c r="Y677" s="48"/>
      <c r="Z677" s="48"/>
      <c r="AA677" s="48">
        <f>$J677+$K677+$L677</f>
        <v>0</v>
      </c>
      <c r="AB677" s="48">
        <f t="shared" si="12072"/>
        <v>0</v>
      </c>
      <c r="AC677" s="48">
        <f t="shared" si="12072"/>
        <v>0</v>
      </c>
      <c r="AD677" s="48">
        <f t="shared" si="12072"/>
        <v>0</v>
      </c>
      <c r="AE677" s="48">
        <f t="shared" si="12072"/>
        <v>0</v>
      </c>
      <c r="AF677" s="48">
        <f t="shared" si="12072"/>
        <v>0</v>
      </c>
      <c r="AG677" s="48">
        <f t="shared" si="12072"/>
        <v>0</v>
      </c>
      <c r="AH677" s="48">
        <f t="shared" si="12072"/>
        <v>0</v>
      </c>
      <c r="AI677" s="48">
        <f t="shared" si="12072"/>
        <v>0</v>
      </c>
      <c r="AJ677" s="48">
        <f t="shared" si="12072"/>
        <v>0</v>
      </c>
      <c r="AK677" s="48">
        <f t="shared" si="12072"/>
        <v>0</v>
      </c>
      <c r="AL677" s="48">
        <f t="shared" si="12072"/>
        <v>0</v>
      </c>
      <c r="AM677" s="48">
        <f t="shared" si="12072"/>
        <v>0</v>
      </c>
      <c r="AN677" s="48">
        <f t="shared" si="12072"/>
        <v>0</v>
      </c>
      <c r="AO677" s="48">
        <f t="shared" si="12072"/>
        <v>0</v>
      </c>
      <c r="AP677" s="48">
        <f t="shared" si="12072"/>
        <v>0</v>
      </c>
      <c r="AQ677" s="48">
        <f t="shared" si="12072"/>
        <v>0</v>
      </c>
      <c r="AR677" s="48">
        <f t="shared" si="12072"/>
        <v>0</v>
      </c>
      <c r="AS677" s="48">
        <f t="shared" si="12072"/>
        <v>0</v>
      </c>
      <c r="AT677" s="48">
        <f t="shared" si="12072"/>
        <v>0</v>
      </c>
      <c r="AU677" s="48">
        <f t="shared" si="12072"/>
        <v>0</v>
      </c>
      <c r="AV677" s="48">
        <f t="shared" si="12072"/>
        <v>0</v>
      </c>
      <c r="AW677" s="48">
        <f t="shared" si="12072"/>
        <v>0</v>
      </c>
      <c r="AX677" s="48">
        <f t="shared" si="12072"/>
        <v>0</v>
      </c>
      <c r="AY677" s="48">
        <f t="shared" si="12037"/>
        <v>0</v>
      </c>
      <c r="AZ677" s="48">
        <f t="shared" si="12037"/>
        <v>0</v>
      </c>
      <c r="BA677" s="48">
        <f t="shared" si="12037"/>
        <v>0</v>
      </c>
      <c r="BB677" s="48">
        <f t="shared" si="12037"/>
        <v>0</v>
      </c>
      <c r="BC677" s="48"/>
      <c r="BE677" t="s">
        <v>190</v>
      </c>
      <c r="BS677">
        <f>BF663*AA677</f>
        <v>0</v>
      </c>
      <c r="BT677">
        <f t="shared" ref="BT677" si="12257">BG663*AB677</f>
        <v>0</v>
      </c>
      <c r="BU677">
        <f t="shared" ref="BU677" si="12258">BH663*AC677</f>
        <v>0</v>
      </c>
      <c r="BV677">
        <f t="shared" ref="BV677" si="12259">BI663*AD677</f>
        <v>0</v>
      </c>
      <c r="BW677">
        <f t="shared" ref="BW677" si="12260">BJ663*AE677</f>
        <v>0</v>
      </c>
      <c r="BX677">
        <f t="shared" ref="BX677" si="12261">BK663*AF677</f>
        <v>0</v>
      </c>
      <c r="BY677">
        <f t="shared" ref="BY677" si="12262">BL663*AG677</f>
        <v>0</v>
      </c>
      <c r="BZ677">
        <f t="shared" ref="BZ677" si="12263">BM663*AH677</f>
        <v>0</v>
      </c>
      <c r="CA677">
        <f t="shared" ref="CA677" si="12264">BN663*AI677</f>
        <v>0</v>
      </c>
      <c r="CB677">
        <f t="shared" ref="CB677" si="12265">BO663*AJ677</f>
        <v>0</v>
      </c>
      <c r="CC677">
        <f t="shared" ref="CC677" si="12266">BP663*AK677</f>
        <v>0</v>
      </c>
      <c r="CD677">
        <f t="shared" ref="CD677" si="12267">BQ663*AL677</f>
        <v>0</v>
      </c>
      <c r="CE677">
        <f t="shared" ref="CE677" si="12268">BR663*AM677</f>
        <v>0</v>
      </c>
      <c r="CF677">
        <f t="shared" ref="CF677" si="12269">BS663*AN677</f>
        <v>0</v>
      </c>
      <c r="CG677">
        <f t="shared" ref="CG677" si="12270">BT663*AO677</f>
        <v>0</v>
      </c>
      <c r="CH677">
        <f t="shared" ref="CH677" si="12271">BU663*AP677</f>
        <v>0</v>
      </c>
      <c r="CI677">
        <f t="shared" ref="CI677" si="12272">BV663*AQ677</f>
        <v>0</v>
      </c>
      <c r="CJ677">
        <f t="shared" ref="CJ677" si="12273">BW663*AR677</f>
        <v>0</v>
      </c>
      <c r="CK677">
        <f t="shared" ref="CK677" si="12274">BX663*AS677</f>
        <v>0</v>
      </c>
      <c r="CL677">
        <f t="shared" ref="CL677" si="12275">BY663*AT677</f>
        <v>0</v>
      </c>
      <c r="CM677">
        <f t="shared" ref="CM677" si="12276">BZ663*AU677</f>
        <v>0</v>
      </c>
      <c r="CN677">
        <f t="shared" ref="CN677" si="12277">CA663*AV677</f>
        <v>0</v>
      </c>
      <c r="CO677">
        <f t="shared" ref="CO677" si="12278">CB663*AW677</f>
        <v>0</v>
      </c>
      <c r="CP677">
        <f t="shared" ref="CP677" si="12279">CC663*AX677</f>
        <v>0</v>
      </c>
      <c r="CQ677">
        <f t="shared" ref="CQ677" si="12280">CD663*AY677</f>
        <v>0</v>
      </c>
      <c r="CR677">
        <f t="shared" ref="CR677" si="12281">CE663*AZ677</f>
        <v>0</v>
      </c>
      <c r="CS677">
        <f t="shared" ref="CS677" si="12282">CF663*BA677</f>
        <v>0</v>
      </c>
      <c r="CT677">
        <f t="shared" ref="CT677" si="12283">CG663*BB677</f>
        <v>0</v>
      </c>
    </row>
    <row r="678" spans="6:98" x14ac:dyDescent="0.3">
      <c r="F678" s="91">
        <f t="shared" si="11890"/>
        <v>80</v>
      </c>
      <c r="G678" s="91">
        <f t="shared" si="11890"/>
        <v>80</v>
      </c>
      <c r="H678" s="4">
        <f t="shared" si="11890"/>
        <v>1</v>
      </c>
      <c r="I678">
        <v>70</v>
      </c>
      <c r="J678" s="48">
        <f t="shared" si="11848"/>
        <v>0</v>
      </c>
      <c r="K678" s="48">
        <f t="shared" si="12106"/>
        <v>0</v>
      </c>
      <c r="L678" s="98">
        <f t="shared" si="11850"/>
        <v>0</v>
      </c>
      <c r="M678" s="48"/>
      <c r="N678" s="48"/>
      <c r="O678" s="48"/>
      <c r="P678" s="48"/>
      <c r="Q678" s="48"/>
      <c r="R678" s="48"/>
      <c r="S678" s="48"/>
      <c r="T678" s="48"/>
      <c r="U678" s="48"/>
      <c r="V678" s="48"/>
      <c r="W678" s="48"/>
      <c r="X678" s="48"/>
      <c r="Y678" s="48"/>
      <c r="Z678" s="48"/>
      <c r="AA678" s="48"/>
      <c r="AB678" s="48">
        <f>$J678+$K678+$L678</f>
        <v>0</v>
      </c>
      <c r="AC678" s="48">
        <f t="shared" si="12072"/>
        <v>0</v>
      </c>
      <c r="AD678" s="48">
        <f t="shared" si="12072"/>
        <v>0</v>
      </c>
      <c r="AE678" s="48">
        <f t="shared" si="12072"/>
        <v>0</v>
      </c>
      <c r="AF678" s="48">
        <f t="shared" si="12072"/>
        <v>0</v>
      </c>
      <c r="AG678" s="48">
        <f t="shared" si="12072"/>
        <v>0</v>
      </c>
      <c r="AH678" s="48">
        <f t="shared" si="12072"/>
        <v>0</v>
      </c>
      <c r="AI678" s="48">
        <f t="shared" si="12072"/>
        <v>0</v>
      </c>
      <c r="AJ678" s="48">
        <f t="shared" si="12072"/>
        <v>0</v>
      </c>
      <c r="AK678" s="48">
        <f t="shared" si="12072"/>
        <v>0</v>
      </c>
      <c r="AL678" s="48">
        <f t="shared" si="12072"/>
        <v>0</v>
      </c>
      <c r="AM678" s="48">
        <f t="shared" si="12072"/>
        <v>0</v>
      </c>
      <c r="AN678" s="48">
        <f t="shared" si="12072"/>
        <v>0</v>
      </c>
      <c r="AO678" s="48">
        <f t="shared" si="12072"/>
        <v>0</v>
      </c>
      <c r="AP678" s="48">
        <f t="shared" si="12072"/>
        <v>0</v>
      </c>
      <c r="AQ678" s="48">
        <f t="shared" si="12072"/>
        <v>0</v>
      </c>
      <c r="AR678" s="48">
        <f t="shared" si="12072"/>
        <v>0</v>
      </c>
      <c r="AS678" s="48">
        <f t="shared" si="12072"/>
        <v>0</v>
      </c>
      <c r="AT678" s="48">
        <f t="shared" si="12072"/>
        <v>0</v>
      </c>
      <c r="AU678" s="48">
        <f t="shared" si="12072"/>
        <v>0</v>
      </c>
      <c r="AV678" s="48">
        <f t="shared" si="12072"/>
        <v>0</v>
      </c>
      <c r="AW678" s="48">
        <f t="shared" si="12072"/>
        <v>0</v>
      </c>
      <c r="AX678" s="48">
        <f t="shared" si="12072"/>
        <v>0</v>
      </c>
      <c r="AY678" s="48">
        <f t="shared" si="12037"/>
        <v>0</v>
      </c>
      <c r="AZ678" s="48">
        <f t="shared" si="12037"/>
        <v>0</v>
      </c>
      <c r="BA678" s="48">
        <f t="shared" si="12037"/>
        <v>0</v>
      </c>
      <c r="BB678" s="48">
        <f t="shared" si="12037"/>
        <v>0</v>
      </c>
      <c r="BC678" s="48"/>
      <c r="BE678" t="s">
        <v>191</v>
      </c>
      <c r="BT678">
        <f>BF663*AB678</f>
        <v>0</v>
      </c>
      <c r="BU678">
        <f t="shared" ref="BU678" si="12284">BG663*AC678</f>
        <v>0</v>
      </c>
      <c r="BV678">
        <f t="shared" ref="BV678" si="12285">BH663*AD678</f>
        <v>0</v>
      </c>
      <c r="BW678">
        <f t="shared" ref="BW678" si="12286">BI663*AE678</f>
        <v>0</v>
      </c>
      <c r="BX678">
        <f t="shared" ref="BX678" si="12287">BJ663*AF678</f>
        <v>0</v>
      </c>
      <c r="BY678">
        <f t="shared" ref="BY678" si="12288">BK663*AG678</f>
        <v>0</v>
      </c>
      <c r="BZ678">
        <f t="shared" ref="BZ678" si="12289">BL663*AH678</f>
        <v>0</v>
      </c>
      <c r="CA678">
        <f t="shared" ref="CA678" si="12290">BM663*AI678</f>
        <v>0</v>
      </c>
      <c r="CB678">
        <f t="shared" ref="CB678" si="12291">BN663*AJ678</f>
        <v>0</v>
      </c>
      <c r="CC678">
        <f t="shared" ref="CC678" si="12292">BO663*AK678</f>
        <v>0</v>
      </c>
      <c r="CD678">
        <f t="shared" ref="CD678" si="12293">BP663*AL678</f>
        <v>0</v>
      </c>
      <c r="CE678">
        <f t="shared" ref="CE678" si="12294">BQ663*AM678</f>
        <v>0</v>
      </c>
      <c r="CF678">
        <f t="shared" ref="CF678" si="12295">BR663*AN678</f>
        <v>0</v>
      </c>
      <c r="CG678">
        <f t="shared" ref="CG678" si="12296">BS663*AO678</f>
        <v>0</v>
      </c>
      <c r="CH678">
        <f t="shared" ref="CH678" si="12297">BT663*AP678</f>
        <v>0</v>
      </c>
      <c r="CI678">
        <f t="shared" ref="CI678" si="12298">BU663*AQ678</f>
        <v>0</v>
      </c>
      <c r="CJ678">
        <f t="shared" ref="CJ678" si="12299">BV663*AR678</f>
        <v>0</v>
      </c>
      <c r="CK678">
        <f t="shared" ref="CK678" si="12300">BW663*AS678</f>
        <v>0</v>
      </c>
      <c r="CL678">
        <f t="shared" ref="CL678" si="12301">BX663*AT678</f>
        <v>0</v>
      </c>
      <c r="CM678">
        <f t="shared" ref="CM678" si="12302">BY663*AU678</f>
        <v>0</v>
      </c>
      <c r="CN678">
        <f t="shared" ref="CN678" si="12303">BZ663*AV678</f>
        <v>0</v>
      </c>
      <c r="CO678">
        <f t="shared" ref="CO678" si="12304">CA663*AW678</f>
        <v>0</v>
      </c>
      <c r="CP678">
        <f t="shared" ref="CP678" si="12305">CB663*AX678</f>
        <v>0</v>
      </c>
      <c r="CQ678">
        <f t="shared" ref="CQ678" si="12306">CC663*AY678</f>
        <v>0</v>
      </c>
      <c r="CR678">
        <f t="shared" ref="CR678" si="12307">CD663*AZ678</f>
        <v>0</v>
      </c>
      <c r="CS678">
        <f t="shared" ref="CS678" si="12308">CE663*BA678</f>
        <v>0</v>
      </c>
      <c r="CT678">
        <f t="shared" ref="CT678" si="12309">CF663*BB678</f>
        <v>0</v>
      </c>
    </row>
    <row r="679" spans="6:98" x14ac:dyDescent="0.3">
      <c r="F679" s="91">
        <f t="shared" si="11890"/>
        <v>80</v>
      </c>
      <c r="G679" s="91">
        <f t="shared" si="11890"/>
        <v>80</v>
      </c>
      <c r="H679" s="4">
        <f t="shared" si="11890"/>
        <v>1</v>
      </c>
      <c r="I679">
        <v>75</v>
      </c>
      <c r="J679" s="48">
        <f t="shared" si="11848"/>
        <v>0</v>
      </c>
      <c r="K679" s="48">
        <f t="shared" si="12106"/>
        <v>0</v>
      </c>
      <c r="L679" s="98">
        <f t="shared" si="11850"/>
        <v>0</v>
      </c>
      <c r="M679" s="48"/>
      <c r="N679" s="48"/>
      <c r="O679" s="48"/>
      <c r="P679" s="48"/>
      <c r="Q679" s="48"/>
      <c r="R679" s="48"/>
      <c r="S679" s="48"/>
      <c r="T679" s="48"/>
      <c r="U679" s="48"/>
      <c r="V679" s="48"/>
      <c r="W679" s="48"/>
      <c r="X679" s="48"/>
      <c r="Y679" s="48"/>
      <c r="Z679" s="48"/>
      <c r="AA679" s="48"/>
      <c r="AB679" s="48"/>
      <c r="AC679" s="48">
        <f>$J679+$K679+$L679</f>
        <v>0</v>
      </c>
      <c r="AD679" s="48">
        <f t="shared" si="12072"/>
        <v>0</v>
      </c>
      <c r="AE679" s="48">
        <f t="shared" si="12072"/>
        <v>0</v>
      </c>
      <c r="AF679" s="48">
        <f t="shared" si="12072"/>
        <v>0</v>
      </c>
      <c r="AG679" s="48">
        <f t="shared" si="12072"/>
        <v>0</v>
      </c>
      <c r="AH679" s="48">
        <f t="shared" si="12072"/>
        <v>0</v>
      </c>
      <c r="AI679" s="48">
        <f t="shared" si="12072"/>
        <v>0</v>
      </c>
      <c r="AJ679" s="48">
        <f t="shared" si="12072"/>
        <v>0</v>
      </c>
      <c r="AK679" s="48">
        <f t="shared" si="12072"/>
        <v>0</v>
      </c>
      <c r="AL679" s="48">
        <f t="shared" si="12072"/>
        <v>0</v>
      </c>
      <c r="AM679" s="48">
        <f t="shared" si="12072"/>
        <v>0</v>
      </c>
      <c r="AN679" s="48">
        <f t="shared" si="12072"/>
        <v>0</v>
      </c>
      <c r="AO679" s="48">
        <f t="shared" si="12072"/>
        <v>0</v>
      </c>
      <c r="AP679" s="48">
        <f t="shared" si="12072"/>
        <v>0</v>
      </c>
      <c r="AQ679" s="48">
        <f t="shared" si="12072"/>
        <v>0</v>
      </c>
      <c r="AR679" s="48">
        <f t="shared" si="12072"/>
        <v>0</v>
      </c>
      <c r="AS679" s="48">
        <f t="shared" si="12072"/>
        <v>0</v>
      </c>
      <c r="AT679" s="48">
        <f t="shared" si="12072"/>
        <v>0</v>
      </c>
      <c r="AU679" s="48">
        <f t="shared" si="12072"/>
        <v>0</v>
      </c>
      <c r="AV679" s="48">
        <f t="shared" si="12072"/>
        <v>0</v>
      </c>
      <c r="AW679" s="48">
        <f t="shared" si="12072"/>
        <v>0</v>
      </c>
      <c r="AX679" s="48">
        <f t="shared" si="12072"/>
        <v>0</v>
      </c>
      <c r="AY679" s="48">
        <f t="shared" si="12037"/>
        <v>0</v>
      </c>
      <c r="AZ679" s="48">
        <f t="shared" si="12037"/>
        <v>0</v>
      </c>
      <c r="BA679" s="48">
        <f t="shared" si="12037"/>
        <v>0</v>
      </c>
      <c r="BB679" s="48">
        <f t="shared" si="12037"/>
        <v>0</v>
      </c>
      <c r="BC679" s="48"/>
      <c r="BE679" t="s">
        <v>192</v>
      </c>
      <c r="BU679">
        <f>BF663*AC679</f>
        <v>0</v>
      </c>
      <c r="BV679">
        <f t="shared" ref="BV679" si="12310">BG663*AD679</f>
        <v>0</v>
      </c>
      <c r="BW679">
        <f t="shared" ref="BW679" si="12311">BH663*AE679</f>
        <v>0</v>
      </c>
      <c r="BX679">
        <f t="shared" ref="BX679" si="12312">BI663*AF679</f>
        <v>0</v>
      </c>
      <c r="BY679">
        <f t="shared" ref="BY679" si="12313">BJ663*AG679</f>
        <v>0</v>
      </c>
      <c r="BZ679">
        <f t="shared" ref="BZ679" si="12314">BK663*AH679</f>
        <v>0</v>
      </c>
      <c r="CA679">
        <f t="shared" ref="CA679" si="12315">BL663*AI679</f>
        <v>0</v>
      </c>
      <c r="CB679">
        <f t="shared" ref="CB679" si="12316">BM663*AJ679</f>
        <v>0</v>
      </c>
      <c r="CC679">
        <f t="shared" ref="CC679" si="12317">BN663*AK679</f>
        <v>0</v>
      </c>
      <c r="CD679">
        <f t="shared" ref="CD679" si="12318">BO663*AL679</f>
        <v>0</v>
      </c>
      <c r="CE679">
        <f t="shared" ref="CE679" si="12319">BP663*AM679</f>
        <v>0</v>
      </c>
      <c r="CF679">
        <f t="shared" ref="CF679" si="12320">BQ663*AN679</f>
        <v>0</v>
      </c>
      <c r="CG679">
        <f t="shared" ref="CG679" si="12321">BR663*AO679</f>
        <v>0</v>
      </c>
      <c r="CH679">
        <f t="shared" ref="CH679" si="12322">BS663*AP679</f>
        <v>0</v>
      </c>
      <c r="CI679">
        <f t="shared" ref="CI679" si="12323">BT663*AQ679</f>
        <v>0</v>
      </c>
      <c r="CJ679">
        <f t="shared" ref="CJ679" si="12324">BU663*AR679</f>
        <v>0</v>
      </c>
      <c r="CK679">
        <f t="shared" ref="CK679" si="12325">BV663*AS679</f>
        <v>0</v>
      </c>
      <c r="CL679">
        <f t="shared" ref="CL679" si="12326">BW663*AT679</f>
        <v>0</v>
      </c>
      <c r="CM679">
        <f t="shared" ref="CM679" si="12327">BX663*AU679</f>
        <v>0</v>
      </c>
      <c r="CN679">
        <f t="shared" ref="CN679" si="12328">BY663*AV679</f>
        <v>0</v>
      </c>
      <c r="CO679">
        <f t="shared" ref="CO679" si="12329">BZ663*AW679</f>
        <v>0</v>
      </c>
      <c r="CP679">
        <f t="shared" ref="CP679" si="12330">CA663*AX679</f>
        <v>0</v>
      </c>
      <c r="CQ679">
        <f t="shared" ref="CQ679" si="12331">CB663*AY679</f>
        <v>0</v>
      </c>
      <c r="CR679">
        <f t="shared" ref="CR679" si="12332">CC663*AZ679</f>
        <v>0</v>
      </c>
      <c r="CS679">
        <f t="shared" ref="CS679" si="12333">CD663*BA679</f>
        <v>0</v>
      </c>
      <c r="CT679">
        <f t="shared" ref="CT679" si="12334">CE663*BB679</f>
        <v>0</v>
      </c>
    </row>
    <row r="680" spans="6:98" x14ac:dyDescent="0.3">
      <c r="F680" s="91">
        <f t="shared" si="11890"/>
        <v>80</v>
      </c>
      <c r="G680" s="91">
        <f t="shared" si="11890"/>
        <v>80</v>
      </c>
      <c r="H680" s="4">
        <f t="shared" si="11890"/>
        <v>1</v>
      </c>
      <c r="I680">
        <v>80</v>
      </c>
      <c r="J680" s="48">
        <f t="shared" si="11848"/>
        <v>1</v>
      </c>
      <c r="K680" s="48">
        <f t="shared" si="12106"/>
        <v>0</v>
      </c>
      <c r="L680" s="98">
        <f t="shared" si="11850"/>
        <v>0</v>
      </c>
      <c r="M680" s="48"/>
      <c r="N680" s="48"/>
      <c r="O680" s="48"/>
      <c r="P680" s="48"/>
      <c r="Q680" s="48"/>
      <c r="R680" s="48"/>
      <c r="S680" s="48"/>
      <c r="T680" s="48"/>
      <c r="U680" s="48"/>
      <c r="V680" s="48"/>
      <c r="W680" s="48"/>
      <c r="X680" s="48"/>
      <c r="Y680" s="48"/>
      <c r="Z680" s="48"/>
      <c r="AA680" s="48"/>
      <c r="AB680" s="48"/>
      <c r="AC680" s="48"/>
      <c r="AD680" s="48">
        <f>$J680+$K680+$L680</f>
        <v>1</v>
      </c>
      <c r="AE680" s="48">
        <f t="shared" si="12072"/>
        <v>1</v>
      </c>
      <c r="AF680" s="48">
        <f t="shared" si="12072"/>
        <v>1</v>
      </c>
      <c r="AG680" s="48">
        <f t="shared" si="12072"/>
        <v>1</v>
      </c>
      <c r="AH680" s="48">
        <f t="shared" si="12072"/>
        <v>1</v>
      </c>
      <c r="AI680" s="48">
        <f t="shared" si="12072"/>
        <v>1</v>
      </c>
      <c r="AJ680" s="48">
        <f t="shared" si="12072"/>
        <v>1</v>
      </c>
      <c r="AK680" s="48">
        <f t="shared" si="12072"/>
        <v>1</v>
      </c>
      <c r="AL680" s="48">
        <f t="shared" si="12072"/>
        <v>1</v>
      </c>
      <c r="AM680" s="48">
        <f t="shared" si="12072"/>
        <v>1</v>
      </c>
      <c r="AN680" s="48">
        <f t="shared" si="12072"/>
        <v>1</v>
      </c>
      <c r="AO680" s="48">
        <f t="shared" si="12072"/>
        <v>1</v>
      </c>
      <c r="AP680" s="48">
        <f t="shared" si="12072"/>
        <v>1</v>
      </c>
      <c r="AQ680" s="48">
        <f t="shared" si="12072"/>
        <v>1</v>
      </c>
      <c r="AR680" s="48">
        <f t="shared" si="12072"/>
        <v>1</v>
      </c>
      <c r="AS680" s="48">
        <f t="shared" si="12072"/>
        <v>1</v>
      </c>
      <c r="AT680" s="48">
        <f t="shared" si="12072"/>
        <v>1</v>
      </c>
      <c r="AU680" s="48">
        <f t="shared" si="12072"/>
        <v>1</v>
      </c>
      <c r="AV680" s="48">
        <f t="shared" si="12072"/>
        <v>1</v>
      </c>
      <c r="AW680" s="48">
        <f t="shared" si="12072"/>
        <v>1</v>
      </c>
      <c r="AX680" s="48">
        <f t="shared" si="12072"/>
        <v>1</v>
      </c>
      <c r="AY680" s="48">
        <f t="shared" si="12037"/>
        <v>1</v>
      </c>
      <c r="AZ680" s="48">
        <f t="shared" si="12037"/>
        <v>1</v>
      </c>
      <c r="BA680" s="48">
        <f t="shared" si="12037"/>
        <v>1</v>
      </c>
      <c r="BB680" s="48">
        <f t="shared" si="12037"/>
        <v>1</v>
      </c>
      <c r="BC680" s="48"/>
      <c r="BE680" t="s">
        <v>193</v>
      </c>
      <c r="BV680">
        <f>BF663*AD680</f>
        <v>0</v>
      </c>
      <c r="BW680">
        <f t="shared" ref="BW680" si="12335">BG663*AE680</f>
        <v>9.3762560525840577</v>
      </c>
      <c r="BX680">
        <f t="shared" ref="BX680" si="12336">BH663*AF680</f>
        <v>62.508373683893723</v>
      </c>
      <c r="BY680">
        <f t="shared" ref="BY680" si="12337">BI663*AG680</f>
        <v>156.27093420973426</v>
      </c>
      <c r="BZ680">
        <f t="shared" ref="BZ680" si="12338">BJ663*AH680</f>
        <v>312.54186841946853</v>
      </c>
      <c r="CA680">
        <f t="shared" ref="CA680" si="12339">BK663*AI680</f>
        <v>327.19145262837645</v>
      </c>
      <c r="CB680">
        <f t="shared" ref="CB680" si="12340">BL663*AJ680</f>
        <v>361.8699679699136</v>
      </c>
      <c r="CC680">
        <f t="shared" ref="CC680" si="12341">BM663*AK680</f>
        <v>398.30473540060331</v>
      </c>
      <c r="CD680">
        <f t="shared" ref="CD680" si="12342">BN663*AL680</f>
        <v>431.61755930746244</v>
      </c>
      <c r="CE680">
        <f t="shared" ref="CE680" si="12343">BO663*AM680</f>
        <v>460.42842140679141</v>
      </c>
      <c r="CF680">
        <f t="shared" ref="CF680" si="12344">BP663*AN680</f>
        <v>473.68126005080182</v>
      </c>
      <c r="CG680">
        <f t="shared" ref="CG680" si="12345">BQ663*AO680</f>
        <v>487.17257561008728</v>
      </c>
      <c r="CH680">
        <f t="shared" ref="CH680" si="12346">BR663*AP680</f>
        <v>498.42981422869599</v>
      </c>
      <c r="CI680">
        <f t="shared" ref="CI680" si="12347">BS663*AQ680</f>
        <v>511.25581354062211</v>
      </c>
      <c r="CJ680">
        <f t="shared" ref="CJ680" si="12348">BT663*AR680</f>
        <v>518.33259726131155</v>
      </c>
      <c r="CK680">
        <f t="shared" ref="CK680" si="12349">BU663*AS680</f>
        <v>530.65200041638786</v>
      </c>
      <c r="CL680">
        <f t="shared" ref="CL680" si="12350">BV663*AT680</f>
        <v>536.37604950363868</v>
      </c>
      <c r="CM680">
        <f t="shared" ref="CM680" si="12351">BW663*AU680</f>
        <v>0</v>
      </c>
      <c r="CN680">
        <f t="shared" ref="CN680" si="12352">BX663*AV680</f>
        <v>0</v>
      </c>
      <c r="CO680">
        <f t="shared" ref="CO680" si="12353">BY663*AW680</f>
        <v>0</v>
      </c>
      <c r="CP680">
        <f t="shared" ref="CP680" si="12354">BZ663*AX680</f>
        <v>0</v>
      </c>
      <c r="CQ680">
        <f t="shared" ref="CQ680" si="12355">CA663*AY680</f>
        <v>0</v>
      </c>
      <c r="CR680">
        <f t="shared" ref="CR680" si="12356">CB663*AZ680</f>
        <v>0</v>
      </c>
      <c r="CS680">
        <f t="shared" ref="CS680" si="12357">CC663*BA680</f>
        <v>0</v>
      </c>
      <c r="CT680">
        <f t="shared" ref="CT680" si="12358">CD663*BB680</f>
        <v>0</v>
      </c>
    </row>
    <row r="681" spans="6:98" x14ac:dyDescent="0.3">
      <c r="F681" s="91">
        <f t="shared" si="11890"/>
        <v>80</v>
      </c>
      <c r="G681" s="91">
        <f t="shared" si="11890"/>
        <v>80</v>
      </c>
      <c r="H681" s="4">
        <f t="shared" si="11890"/>
        <v>1</v>
      </c>
      <c r="I681">
        <v>85</v>
      </c>
      <c r="J681" s="48">
        <f t="shared" si="11848"/>
        <v>0</v>
      </c>
      <c r="K681" s="48">
        <f t="shared" si="12106"/>
        <v>0</v>
      </c>
      <c r="L681" s="98">
        <f t="shared" si="11850"/>
        <v>0</v>
      </c>
      <c r="M681" s="48"/>
      <c r="N681" s="48"/>
      <c r="O681" s="48"/>
      <c r="P681" s="48"/>
      <c r="Q681" s="48"/>
      <c r="R681" s="48"/>
      <c r="S681" s="48"/>
      <c r="T681" s="48"/>
      <c r="U681" s="48"/>
      <c r="V681" s="48"/>
      <c r="W681" s="48"/>
      <c r="X681" s="48"/>
      <c r="Y681" s="48"/>
      <c r="Z681" s="48"/>
      <c r="AA681" s="48"/>
      <c r="AB681" s="48"/>
      <c r="AC681" s="48"/>
      <c r="AD681" s="48"/>
      <c r="AE681" s="48">
        <f>$J681+$K681+$L681</f>
        <v>0</v>
      </c>
      <c r="AF681" s="48">
        <f t="shared" si="12072"/>
        <v>0</v>
      </c>
      <c r="AG681" s="48">
        <f t="shared" si="12072"/>
        <v>0</v>
      </c>
      <c r="AH681" s="48">
        <f t="shared" si="12072"/>
        <v>0</v>
      </c>
      <c r="AI681" s="48">
        <f t="shared" si="12072"/>
        <v>0</v>
      </c>
      <c r="AJ681" s="48">
        <f t="shared" si="12072"/>
        <v>0</v>
      </c>
      <c r="AK681" s="48">
        <f t="shared" si="12072"/>
        <v>0</v>
      </c>
      <c r="AL681" s="48">
        <f t="shared" si="12072"/>
        <v>0</v>
      </c>
      <c r="AM681" s="48">
        <f t="shared" si="12072"/>
        <v>0</v>
      </c>
      <c r="AN681" s="48">
        <f t="shared" si="12072"/>
        <v>0</v>
      </c>
      <c r="AO681" s="48">
        <f t="shared" si="12072"/>
        <v>0</v>
      </c>
      <c r="AP681" s="48">
        <f t="shared" ref="AP681:BB696" si="12359">$J681+$K681+$L681</f>
        <v>0</v>
      </c>
      <c r="AQ681" s="48">
        <f t="shared" si="12359"/>
        <v>0</v>
      </c>
      <c r="AR681" s="48">
        <f t="shared" si="12359"/>
        <v>0</v>
      </c>
      <c r="AS681" s="48">
        <f t="shared" si="12359"/>
        <v>0</v>
      </c>
      <c r="AT681" s="48">
        <f t="shared" si="12359"/>
        <v>0</v>
      </c>
      <c r="AU681" s="48">
        <f t="shared" si="12359"/>
        <v>0</v>
      </c>
      <c r="AV681" s="48">
        <f t="shared" si="12359"/>
        <v>0</v>
      </c>
      <c r="AW681" s="48">
        <f t="shared" si="12359"/>
        <v>0</v>
      </c>
      <c r="AX681" s="48">
        <f t="shared" si="12359"/>
        <v>0</v>
      </c>
      <c r="AY681" s="48">
        <f t="shared" si="12037"/>
        <v>0</v>
      </c>
      <c r="AZ681" s="48">
        <f t="shared" si="12037"/>
        <v>0</v>
      </c>
      <c r="BA681" s="48">
        <f t="shared" si="12037"/>
        <v>0</v>
      </c>
      <c r="BB681" s="48">
        <f t="shared" si="12037"/>
        <v>0</v>
      </c>
      <c r="BC681" s="48"/>
      <c r="BE681" t="s">
        <v>194</v>
      </c>
      <c r="BW681">
        <f>BF663*AE681</f>
        <v>0</v>
      </c>
      <c r="BX681">
        <f t="shared" ref="BX681" si="12360">BG663*AF681</f>
        <v>0</v>
      </c>
      <c r="BY681">
        <f t="shared" ref="BY681" si="12361">BH663*AG681</f>
        <v>0</v>
      </c>
      <c r="BZ681">
        <f t="shared" ref="BZ681" si="12362">BI663*AH681</f>
        <v>0</v>
      </c>
      <c r="CA681">
        <f t="shared" ref="CA681" si="12363">BJ663*AI681</f>
        <v>0</v>
      </c>
      <c r="CB681">
        <f t="shared" ref="CB681" si="12364">BK663*AJ681</f>
        <v>0</v>
      </c>
      <c r="CC681">
        <f t="shared" ref="CC681" si="12365">BL663*AK681</f>
        <v>0</v>
      </c>
      <c r="CD681">
        <f t="shared" ref="CD681" si="12366">BM663*AL681</f>
        <v>0</v>
      </c>
      <c r="CE681">
        <f t="shared" ref="CE681" si="12367">BN663*AM681</f>
        <v>0</v>
      </c>
      <c r="CF681">
        <f t="shared" ref="CF681" si="12368">BO663*AN681</f>
        <v>0</v>
      </c>
      <c r="CG681">
        <f t="shared" ref="CG681" si="12369">BP663*AO681</f>
        <v>0</v>
      </c>
      <c r="CH681">
        <f t="shared" ref="CH681" si="12370">BQ663*AP681</f>
        <v>0</v>
      </c>
      <c r="CI681">
        <f t="shared" ref="CI681" si="12371">BR663*AQ681</f>
        <v>0</v>
      </c>
      <c r="CJ681">
        <f t="shared" ref="CJ681" si="12372">BS663*AR681</f>
        <v>0</v>
      </c>
      <c r="CK681">
        <f t="shared" ref="CK681" si="12373">BT663*AS681</f>
        <v>0</v>
      </c>
      <c r="CL681">
        <f t="shared" ref="CL681" si="12374">BU663*AT681</f>
        <v>0</v>
      </c>
      <c r="CM681">
        <f t="shared" ref="CM681" si="12375">BV663*AU681</f>
        <v>0</v>
      </c>
      <c r="CN681">
        <f t="shared" ref="CN681" si="12376">BW663*AV681</f>
        <v>0</v>
      </c>
      <c r="CO681">
        <f t="shared" ref="CO681" si="12377">BX663*AW681</f>
        <v>0</v>
      </c>
      <c r="CP681">
        <f t="shared" ref="CP681" si="12378">BY663*AX681</f>
        <v>0</v>
      </c>
      <c r="CQ681">
        <f t="shared" ref="CQ681" si="12379">BZ663*AY681</f>
        <v>0</v>
      </c>
      <c r="CR681">
        <f t="shared" ref="CR681" si="12380">CA663*AZ681</f>
        <v>0</v>
      </c>
      <c r="CS681">
        <f t="shared" ref="CS681" si="12381">CB663*BA681</f>
        <v>0</v>
      </c>
      <c r="CT681">
        <f t="shared" ref="CT681" si="12382">CC663*BB681</f>
        <v>0</v>
      </c>
    </row>
    <row r="682" spans="6:98" x14ac:dyDescent="0.3">
      <c r="F682" s="91">
        <f t="shared" ref="F682:H697" si="12383">F681</f>
        <v>80</v>
      </c>
      <c r="G682" s="91">
        <f t="shared" si="12383"/>
        <v>80</v>
      </c>
      <c r="H682" s="4">
        <f t="shared" si="12383"/>
        <v>1</v>
      </c>
      <c r="I682">
        <v>90</v>
      </c>
      <c r="J682" s="48">
        <f t="shared" si="11848"/>
        <v>0</v>
      </c>
      <c r="K682" s="48">
        <f t="shared" si="12106"/>
        <v>0</v>
      </c>
      <c r="L682" s="98">
        <f t="shared" si="11850"/>
        <v>0</v>
      </c>
      <c r="M682" s="48"/>
      <c r="N682" s="48"/>
      <c r="O682" s="48"/>
      <c r="P682" s="48"/>
      <c r="Q682" s="48"/>
      <c r="R682" s="48"/>
      <c r="S682" s="48"/>
      <c r="T682" s="48"/>
      <c r="U682" s="48"/>
      <c r="V682" s="48"/>
      <c r="W682" s="48"/>
      <c r="X682" s="48"/>
      <c r="Y682" s="48"/>
      <c r="Z682" s="48"/>
      <c r="AA682" s="48"/>
      <c r="AB682" s="48"/>
      <c r="AC682" s="48"/>
      <c r="AD682" s="48"/>
      <c r="AE682" s="48"/>
      <c r="AF682" s="48">
        <f>$J682+$K682+$L682</f>
        <v>0</v>
      </c>
      <c r="AG682" s="48">
        <f t="shared" ref="AG682:AO690" si="12384">$J682+$K682+$L682</f>
        <v>0</v>
      </c>
      <c r="AH682" s="48">
        <f t="shared" si="12384"/>
        <v>0</v>
      </c>
      <c r="AI682" s="48">
        <f t="shared" si="12384"/>
        <v>0</v>
      </c>
      <c r="AJ682" s="48">
        <f t="shared" si="12384"/>
        <v>0</v>
      </c>
      <c r="AK682" s="48">
        <f t="shared" si="12384"/>
        <v>0</v>
      </c>
      <c r="AL682" s="48">
        <f t="shared" si="12384"/>
        <v>0</v>
      </c>
      <c r="AM682" s="48">
        <f t="shared" si="12384"/>
        <v>0</v>
      </c>
      <c r="AN682" s="48">
        <f t="shared" si="12384"/>
        <v>0</v>
      </c>
      <c r="AO682" s="48">
        <f t="shared" si="12384"/>
        <v>0</v>
      </c>
      <c r="AP682" s="48">
        <f t="shared" si="12359"/>
        <v>0</v>
      </c>
      <c r="AQ682" s="48">
        <f t="shared" si="12359"/>
        <v>0</v>
      </c>
      <c r="AR682" s="48">
        <f t="shared" si="12359"/>
        <v>0</v>
      </c>
      <c r="AS682" s="48">
        <f t="shared" si="12359"/>
        <v>0</v>
      </c>
      <c r="AT682" s="48">
        <f t="shared" si="12359"/>
        <v>0</v>
      </c>
      <c r="AU682" s="48">
        <f t="shared" si="12359"/>
        <v>0</v>
      </c>
      <c r="AV682" s="48">
        <f t="shared" si="12359"/>
        <v>0</v>
      </c>
      <c r="AW682" s="48">
        <f t="shared" si="12359"/>
        <v>0</v>
      </c>
      <c r="AX682" s="48">
        <f t="shared" si="12359"/>
        <v>0</v>
      </c>
      <c r="AY682" s="48">
        <f t="shared" si="12037"/>
        <v>0</v>
      </c>
      <c r="AZ682" s="48">
        <f t="shared" si="12037"/>
        <v>0</v>
      </c>
      <c r="BA682" s="48">
        <f t="shared" si="12037"/>
        <v>0</v>
      </c>
      <c r="BB682" s="48">
        <f t="shared" si="12037"/>
        <v>0</v>
      </c>
      <c r="BC682" s="48"/>
      <c r="BE682" t="s">
        <v>195</v>
      </c>
      <c r="BX682">
        <f>BF663*AF682</f>
        <v>0</v>
      </c>
      <c r="BY682">
        <f t="shared" ref="BY682" si="12385">BG663*AG682</f>
        <v>0</v>
      </c>
      <c r="BZ682">
        <f t="shared" ref="BZ682" si="12386">BH663*AH682</f>
        <v>0</v>
      </c>
      <c r="CA682">
        <f t="shared" ref="CA682" si="12387">BI663*AI682</f>
        <v>0</v>
      </c>
      <c r="CB682">
        <f t="shared" ref="CB682" si="12388">BJ663*AJ682</f>
        <v>0</v>
      </c>
      <c r="CC682">
        <f t="shared" ref="CC682" si="12389">BK663*AK682</f>
        <v>0</v>
      </c>
      <c r="CD682">
        <f t="shared" ref="CD682" si="12390">BL663*AL682</f>
        <v>0</v>
      </c>
      <c r="CE682">
        <f t="shared" ref="CE682" si="12391">BM663*AM682</f>
        <v>0</v>
      </c>
      <c r="CF682">
        <f t="shared" ref="CF682" si="12392">BN663*AN682</f>
        <v>0</v>
      </c>
      <c r="CG682">
        <f t="shared" ref="CG682" si="12393">BO663*AO682</f>
        <v>0</v>
      </c>
      <c r="CH682">
        <f t="shared" ref="CH682" si="12394">BP663*AP682</f>
        <v>0</v>
      </c>
      <c r="CI682">
        <f t="shared" ref="CI682" si="12395">BQ663*AQ682</f>
        <v>0</v>
      </c>
      <c r="CJ682">
        <f t="shared" ref="CJ682" si="12396">BR663*AR682</f>
        <v>0</v>
      </c>
      <c r="CK682">
        <f t="shared" ref="CK682" si="12397">BS663*AS682</f>
        <v>0</v>
      </c>
      <c r="CL682">
        <f t="shared" ref="CL682" si="12398">BT663*AT682</f>
        <v>0</v>
      </c>
      <c r="CM682">
        <f t="shared" ref="CM682" si="12399">BU663*AU682</f>
        <v>0</v>
      </c>
      <c r="CN682">
        <f t="shared" ref="CN682" si="12400">BV663*AV682</f>
        <v>0</v>
      </c>
      <c r="CO682">
        <f t="shared" ref="CO682" si="12401">BW663*AW682</f>
        <v>0</v>
      </c>
      <c r="CP682">
        <f t="shared" ref="CP682" si="12402">BX663*AX682</f>
        <v>0</v>
      </c>
      <c r="CQ682">
        <f t="shared" ref="CQ682" si="12403">BY663*AY682</f>
        <v>0</v>
      </c>
      <c r="CR682">
        <f t="shared" ref="CR682" si="12404">BZ663*AZ682</f>
        <v>0</v>
      </c>
      <c r="CS682">
        <f t="shared" ref="CS682" si="12405">CA663*BA682</f>
        <v>0</v>
      </c>
      <c r="CT682">
        <f t="shared" ref="CT682" si="12406">CB663*BB682</f>
        <v>0</v>
      </c>
    </row>
    <row r="683" spans="6:98" x14ac:dyDescent="0.3">
      <c r="F683" s="91">
        <f t="shared" si="12383"/>
        <v>80</v>
      </c>
      <c r="G683" s="91">
        <f t="shared" si="12383"/>
        <v>80</v>
      </c>
      <c r="H683" s="4">
        <f t="shared" si="12383"/>
        <v>1</v>
      </c>
      <c r="I683">
        <v>95</v>
      </c>
      <c r="J683" s="48">
        <f t="shared" si="11848"/>
        <v>0</v>
      </c>
      <c r="K683" s="48">
        <f t="shared" si="12106"/>
        <v>0</v>
      </c>
      <c r="L683" s="98">
        <f t="shared" si="11850"/>
        <v>0</v>
      </c>
      <c r="M683" s="48"/>
      <c r="N683" s="48"/>
      <c r="O683" s="48"/>
      <c r="P683" s="48"/>
      <c r="Q683" s="48"/>
      <c r="R683" s="48"/>
      <c r="S683" s="48"/>
      <c r="T683" s="48"/>
      <c r="U683" s="48"/>
      <c r="V683" s="48"/>
      <c r="W683" s="48"/>
      <c r="X683" s="48"/>
      <c r="Y683" s="48"/>
      <c r="Z683" s="48"/>
      <c r="AA683" s="48"/>
      <c r="AB683" s="48"/>
      <c r="AC683" s="48"/>
      <c r="AD683" s="48"/>
      <c r="AE683" s="48"/>
      <c r="AF683" s="48"/>
      <c r="AG683" s="48">
        <f>$J683+$K683+$L683</f>
        <v>0</v>
      </c>
      <c r="AH683" s="48">
        <f t="shared" si="12384"/>
        <v>0</v>
      </c>
      <c r="AI683" s="48">
        <f t="shared" si="12384"/>
        <v>0</v>
      </c>
      <c r="AJ683" s="48">
        <f t="shared" si="12384"/>
        <v>0</v>
      </c>
      <c r="AK683" s="48">
        <f t="shared" si="12384"/>
        <v>0</v>
      </c>
      <c r="AL683" s="48">
        <f t="shared" si="12384"/>
        <v>0</v>
      </c>
      <c r="AM683" s="48">
        <f t="shared" si="12384"/>
        <v>0</v>
      </c>
      <c r="AN683" s="48">
        <f t="shared" si="12384"/>
        <v>0</v>
      </c>
      <c r="AO683" s="48">
        <f t="shared" si="12384"/>
        <v>0</v>
      </c>
      <c r="AP683" s="48">
        <f t="shared" si="12359"/>
        <v>0</v>
      </c>
      <c r="AQ683" s="48">
        <f t="shared" si="12359"/>
        <v>0</v>
      </c>
      <c r="AR683" s="48">
        <f t="shared" si="12359"/>
        <v>0</v>
      </c>
      <c r="AS683" s="48">
        <f t="shared" si="12359"/>
        <v>0</v>
      </c>
      <c r="AT683" s="48">
        <f t="shared" si="12359"/>
        <v>0</v>
      </c>
      <c r="AU683" s="48">
        <f t="shared" si="12359"/>
        <v>0</v>
      </c>
      <c r="AV683" s="48">
        <f t="shared" si="12359"/>
        <v>0</v>
      </c>
      <c r="AW683" s="48">
        <f t="shared" si="12359"/>
        <v>0</v>
      </c>
      <c r="AX683" s="48">
        <f t="shared" si="12359"/>
        <v>0</v>
      </c>
      <c r="AY683" s="48">
        <f t="shared" si="12037"/>
        <v>0</v>
      </c>
      <c r="AZ683" s="48">
        <f t="shared" si="12037"/>
        <v>0</v>
      </c>
      <c r="BA683" s="48">
        <f t="shared" si="12037"/>
        <v>0</v>
      </c>
      <c r="BB683" s="48">
        <f t="shared" si="12037"/>
        <v>0</v>
      </c>
      <c r="BC683" s="48"/>
      <c r="BE683" t="s">
        <v>196</v>
      </c>
      <c r="BY683">
        <f>BF663*AG683</f>
        <v>0</v>
      </c>
      <c r="BZ683">
        <f t="shared" ref="BZ683" si="12407">BG663*AH683</f>
        <v>0</v>
      </c>
      <c r="CA683">
        <f t="shared" ref="CA683" si="12408">BH663*AI683</f>
        <v>0</v>
      </c>
      <c r="CB683">
        <f t="shared" ref="CB683" si="12409">BI663*AJ683</f>
        <v>0</v>
      </c>
      <c r="CC683">
        <f t="shared" ref="CC683" si="12410">BJ663*AK683</f>
        <v>0</v>
      </c>
      <c r="CD683">
        <f t="shared" ref="CD683" si="12411">BK663*AL683</f>
        <v>0</v>
      </c>
      <c r="CE683">
        <f t="shared" ref="CE683" si="12412">BL663*AM683</f>
        <v>0</v>
      </c>
      <c r="CF683">
        <f t="shared" ref="CF683" si="12413">BM663*AN683</f>
        <v>0</v>
      </c>
      <c r="CG683">
        <f t="shared" ref="CG683" si="12414">BN663*AO683</f>
        <v>0</v>
      </c>
      <c r="CH683">
        <f t="shared" ref="CH683" si="12415">BO663*AP683</f>
        <v>0</v>
      </c>
      <c r="CI683">
        <f t="shared" ref="CI683" si="12416">BP663*AQ683</f>
        <v>0</v>
      </c>
      <c r="CJ683">
        <f t="shared" ref="CJ683" si="12417">BQ663*AR683</f>
        <v>0</v>
      </c>
      <c r="CK683">
        <f t="shared" ref="CK683" si="12418">BR663*AS683</f>
        <v>0</v>
      </c>
      <c r="CL683">
        <f t="shared" ref="CL683" si="12419">BS663*AT683</f>
        <v>0</v>
      </c>
      <c r="CM683">
        <f t="shared" ref="CM683" si="12420">BT663*AU683</f>
        <v>0</v>
      </c>
      <c r="CN683">
        <f t="shared" ref="CN683" si="12421">BU663*AV683</f>
        <v>0</v>
      </c>
      <c r="CO683">
        <f t="shared" ref="CO683" si="12422">BV663*AW683</f>
        <v>0</v>
      </c>
      <c r="CP683">
        <f t="shared" ref="CP683" si="12423">BW663*AX683</f>
        <v>0</v>
      </c>
      <c r="CQ683">
        <f t="shared" ref="CQ683" si="12424">BX663*AY683</f>
        <v>0</v>
      </c>
      <c r="CR683">
        <f t="shared" ref="CR683" si="12425">BY663*AZ683</f>
        <v>0</v>
      </c>
      <c r="CS683">
        <f t="shared" ref="CS683" si="12426">BZ663*BA683</f>
        <v>0</v>
      </c>
      <c r="CT683">
        <f t="shared" ref="CT683" si="12427">CA663*BB683</f>
        <v>0</v>
      </c>
    </row>
    <row r="684" spans="6:98" x14ac:dyDescent="0.3">
      <c r="F684" s="91">
        <f t="shared" si="12383"/>
        <v>80</v>
      </c>
      <c r="G684" s="91">
        <f t="shared" si="12383"/>
        <v>80</v>
      </c>
      <c r="H684" s="4">
        <f t="shared" si="12383"/>
        <v>1</v>
      </c>
      <c r="I684">
        <v>100</v>
      </c>
      <c r="J684" s="48">
        <f t="shared" si="11848"/>
        <v>0</v>
      </c>
      <c r="K684" s="48">
        <f t="shared" si="12106"/>
        <v>0</v>
      </c>
      <c r="L684" s="98">
        <f t="shared" si="11850"/>
        <v>0</v>
      </c>
      <c r="M684" s="48"/>
      <c r="N684" s="48"/>
      <c r="O684" s="48"/>
      <c r="P684" s="48"/>
      <c r="Q684" s="48"/>
      <c r="R684" s="48"/>
      <c r="S684" s="48"/>
      <c r="T684" s="48"/>
      <c r="U684" s="48"/>
      <c r="V684" s="48"/>
      <c r="W684" s="48"/>
      <c r="X684" s="48"/>
      <c r="Y684" s="48"/>
      <c r="Z684" s="48"/>
      <c r="AA684" s="48"/>
      <c r="AB684" s="48"/>
      <c r="AC684" s="48"/>
      <c r="AD684" s="48"/>
      <c r="AE684" s="48"/>
      <c r="AF684" s="48"/>
      <c r="AG684" s="48"/>
      <c r="AH684" s="48">
        <f>$J684+$K684+$L684</f>
        <v>0</v>
      </c>
      <c r="AI684" s="48">
        <f t="shared" si="12384"/>
        <v>0</v>
      </c>
      <c r="AJ684" s="48">
        <f t="shared" si="12384"/>
        <v>0</v>
      </c>
      <c r="AK684" s="48">
        <f t="shared" si="12384"/>
        <v>0</v>
      </c>
      <c r="AL684" s="48">
        <f t="shared" si="12384"/>
        <v>0</v>
      </c>
      <c r="AM684" s="48">
        <f t="shared" si="12384"/>
        <v>0</v>
      </c>
      <c r="AN684" s="48">
        <f t="shared" si="12384"/>
        <v>0</v>
      </c>
      <c r="AO684" s="48">
        <f t="shared" si="12384"/>
        <v>0</v>
      </c>
      <c r="AP684" s="48">
        <f t="shared" si="12359"/>
        <v>0</v>
      </c>
      <c r="AQ684" s="48">
        <f t="shared" si="12359"/>
        <v>0</v>
      </c>
      <c r="AR684" s="48">
        <f t="shared" si="12359"/>
        <v>0</v>
      </c>
      <c r="AS684" s="48">
        <f t="shared" si="12359"/>
        <v>0</v>
      </c>
      <c r="AT684" s="48">
        <f t="shared" si="12359"/>
        <v>0</v>
      </c>
      <c r="AU684" s="48">
        <f t="shared" si="12359"/>
        <v>0</v>
      </c>
      <c r="AV684" s="48">
        <f t="shared" si="12359"/>
        <v>0</v>
      </c>
      <c r="AW684" s="48">
        <f t="shared" si="12359"/>
        <v>0</v>
      </c>
      <c r="AX684" s="48">
        <f t="shared" si="12359"/>
        <v>0</v>
      </c>
      <c r="AY684" s="48">
        <f t="shared" si="12037"/>
        <v>0</v>
      </c>
      <c r="AZ684" s="48">
        <f t="shared" si="12037"/>
        <v>0</v>
      </c>
      <c r="BA684" s="48">
        <f t="shared" si="12037"/>
        <v>0</v>
      </c>
      <c r="BB684" s="48">
        <f t="shared" si="12037"/>
        <v>0</v>
      </c>
      <c r="BC684" s="48"/>
      <c r="BE684" t="s">
        <v>197</v>
      </c>
      <c r="BZ684">
        <f>BF663*AH684</f>
        <v>0</v>
      </c>
      <c r="CA684">
        <f t="shared" ref="CA684" si="12428">BG663*AI684</f>
        <v>0</v>
      </c>
      <c r="CB684">
        <f t="shared" ref="CB684" si="12429">BH663*AJ684</f>
        <v>0</v>
      </c>
      <c r="CC684">
        <f t="shared" ref="CC684" si="12430">BI663*AK684</f>
        <v>0</v>
      </c>
      <c r="CD684">
        <f t="shared" ref="CD684" si="12431">BJ663*AL684</f>
        <v>0</v>
      </c>
      <c r="CE684">
        <f t="shared" ref="CE684" si="12432">BK663*AM684</f>
        <v>0</v>
      </c>
      <c r="CF684">
        <f t="shared" ref="CF684" si="12433">BL663*AN684</f>
        <v>0</v>
      </c>
      <c r="CG684">
        <f t="shared" ref="CG684" si="12434">BM663*AO684</f>
        <v>0</v>
      </c>
      <c r="CH684">
        <f t="shared" ref="CH684" si="12435">BN663*AP684</f>
        <v>0</v>
      </c>
      <c r="CI684">
        <f t="shared" ref="CI684" si="12436">BO663*AQ684</f>
        <v>0</v>
      </c>
      <c r="CJ684">
        <f t="shared" ref="CJ684" si="12437">BP663*AR684</f>
        <v>0</v>
      </c>
      <c r="CK684">
        <f t="shared" ref="CK684" si="12438">BQ663*AS684</f>
        <v>0</v>
      </c>
      <c r="CL684">
        <f t="shared" ref="CL684" si="12439">BR663*AT684</f>
        <v>0</v>
      </c>
      <c r="CM684">
        <f t="shared" ref="CM684" si="12440">BS663*AU684</f>
        <v>0</v>
      </c>
      <c r="CN684">
        <f t="shared" ref="CN684" si="12441">BT663*AV684</f>
        <v>0</v>
      </c>
      <c r="CO684">
        <f t="shared" ref="CO684" si="12442">BU663*AW684</f>
        <v>0</v>
      </c>
      <c r="CP684">
        <f t="shared" ref="CP684" si="12443">BV663*AX684</f>
        <v>0</v>
      </c>
      <c r="CQ684">
        <f t="shared" ref="CQ684" si="12444">BW663*AY684</f>
        <v>0</v>
      </c>
      <c r="CR684">
        <f t="shared" ref="CR684" si="12445">BX663*AZ684</f>
        <v>0</v>
      </c>
      <c r="CS684">
        <f t="shared" ref="CS684" si="12446">BY663*BA684</f>
        <v>0</v>
      </c>
      <c r="CT684">
        <f t="shared" ref="CT684" si="12447">BZ663*BB684</f>
        <v>0</v>
      </c>
    </row>
    <row r="685" spans="6:98" x14ac:dyDescent="0.3">
      <c r="F685" s="91">
        <f t="shared" si="12383"/>
        <v>80</v>
      </c>
      <c r="G685" s="91">
        <f t="shared" si="12383"/>
        <v>80</v>
      </c>
      <c r="H685" s="4">
        <f t="shared" si="12383"/>
        <v>1</v>
      </c>
      <c r="I685">
        <v>105</v>
      </c>
      <c r="J685" s="48">
        <f t="shared" si="11848"/>
        <v>0</v>
      </c>
      <c r="K685" s="48">
        <f t="shared" si="12106"/>
        <v>0</v>
      </c>
      <c r="L685" s="98">
        <f t="shared" si="11850"/>
        <v>0</v>
      </c>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f>$J685+$K685+$L685</f>
        <v>0</v>
      </c>
      <c r="AJ685" s="48">
        <f t="shared" si="12384"/>
        <v>0</v>
      </c>
      <c r="AK685" s="48">
        <f t="shared" si="12384"/>
        <v>0</v>
      </c>
      <c r="AL685" s="48">
        <f t="shared" si="12384"/>
        <v>0</v>
      </c>
      <c r="AM685" s="48">
        <f t="shared" si="12384"/>
        <v>0</v>
      </c>
      <c r="AN685" s="48">
        <f t="shared" si="12384"/>
        <v>0</v>
      </c>
      <c r="AO685" s="48">
        <f t="shared" si="12384"/>
        <v>0</v>
      </c>
      <c r="AP685" s="48">
        <f t="shared" si="12359"/>
        <v>0</v>
      </c>
      <c r="AQ685" s="48">
        <f t="shared" si="12359"/>
        <v>0</v>
      </c>
      <c r="AR685" s="48">
        <f t="shared" si="12359"/>
        <v>0</v>
      </c>
      <c r="AS685" s="48">
        <f t="shared" si="12359"/>
        <v>0</v>
      </c>
      <c r="AT685" s="48">
        <f t="shared" si="12359"/>
        <v>0</v>
      </c>
      <c r="AU685" s="48">
        <f t="shared" si="12359"/>
        <v>0</v>
      </c>
      <c r="AV685" s="48">
        <f t="shared" si="12359"/>
        <v>0</v>
      </c>
      <c r="AW685" s="48">
        <f t="shared" si="12359"/>
        <v>0</v>
      </c>
      <c r="AX685" s="48">
        <f t="shared" si="12359"/>
        <v>0</v>
      </c>
      <c r="AY685" s="48">
        <f t="shared" si="12037"/>
        <v>0</v>
      </c>
      <c r="AZ685" s="48">
        <f t="shared" si="12037"/>
        <v>0</v>
      </c>
      <c r="BA685" s="48">
        <f t="shared" si="12037"/>
        <v>0</v>
      </c>
      <c r="BB685" s="48">
        <f t="shared" si="12037"/>
        <v>0</v>
      </c>
      <c r="BC685" s="48"/>
      <c r="BE685" t="s">
        <v>198</v>
      </c>
      <c r="CA685">
        <f>BF663*AI685</f>
        <v>0</v>
      </c>
      <c r="CB685">
        <f t="shared" ref="CB685" si="12448">BG663*AJ685</f>
        <v>0</v>
      </c>
      <c r="CC685">
        <f t="shared" ref="CC685" si="12449">BH663*AK685</f>
        <v>0</v>
      </c>
      <c r="CD685">
        <f t="shared" ref="CD685" si="12450">BI663*AL685</f>
        <v>0</v>
      </c>
      <c r="CE685">
        <f t="shared" ref="CE685" si="12451">BJ663*AM685</f>
        <v>0</v>
      </c>
      <c r="CF685">
        <f t="shared" ref="CF685" si="12452">BK663*AN685</f>
        <v>0</v>
      </c>
      <c r="CG685">
        <f t="shared" ref="CG685" si="12453">BL663*AO685</f>
        <v>0</v>
      </c>
      <c r="CH685">
        <f t="shared" ref="CH685" si="12454">BM663*AP685</f>
        <v>0</v>
      </c>
      <c r="CI685">
        <f t="shared" ref="CI685" si="12455">BN663*AQ685</f>
        <v>0</v>
      </c>
      <c r="CJ685">
        <f t="shared" ref="CJ685" si="12456">BO663*AR685</f>
        <v>0</v>
      </c>
      <c r="CK685">
        <f t="shared" ref="CK685" si="12457">BP663*AS685</f>
        <v>0</v>
      </c>
      <c r="CL685">
        <f t="shared" ref="CL685" si="12458">BQ663*AT685</f>
        <v>0</v>
      </c>
      <c r="CM685">
        <f t="shared" ref="CM685" si="12459">BR663*AU685</f>
        <v>0</v>
      </c>
      <c r="CN685">
        <f t="shared" ref="CN685" si="12460">BS663*AV685</f>
        <v>0</v>
      </c>
      <c r="CO685">
        <f t="shared" ref="CO685" si="12461">BT663*AW685</f>
        <v>0</v>
      </c>
      <c r="CP685">
        <f t="shared" ref="CP685" si="12462">BU663*AX685</f>
        <v>0</v>
      </c>
      <c r="CQ685">
        <f t="shared" ref="CQ685" si="12463">BV663*AY685</f>
        <v>0</v>
      </c>
      <c r="CR685">
        <f t="shared" ref="CR685" si="12464">BW663*AZ685</f>
        <v>0</v>
      </c>
      <c r="CS685">
        <f t="shared" ref="CS685" si="12465">BX663*BA685</f>
        <v>0</v>
      </c>
      <c r="CT685">
        <f t="shared" ref="CT685" si="12466">BY663*BB685</f>
        <v>0</v>
      </c>
    </row>
    <row r="686" spans="6:98" x14ac:dyDescent="0.3">
      <c r="F686" s="91">
        <f t="shared" si="12383"/>
        <v>80</v>
      </c>
      <c r="G686" s="91">
        <f t="shared" si="12383"/>
        <v>80</v>
      </c>
      <c r="H686" s="4">
        <f t="shared" si="12383"/>
        <v>1</v>
      </c>
      <c r="I686">
        <v>110</v>
      </c>
      <c r="J686" s="48">
        <f t="shared" si="11848"/>
        <v>0</v>
      </c>
      <c r="K686" s="48">
        <f t="shared" si="12106"/>
        <v>0</v>
      </c>
      <c r="L686" s="98">
        <f t="shared" si="11850"/>
        <v>0</v>
      </c>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f>$J686+$K686+$L686</f>
        <v>0</v>
      </c>
      <c r="AK686" s="48">
        <f t="shared" si="12384"/>
        <v>0</v>
      </c>
      <c r="AL686" s="48">
        <f t="shared" si="12384"/>
        <v>0</v>
      </c>
      <c r="AM686" s="48">
        <f t="shared" si="12384"/>
        <v>0</v>
      </c>
      <c r="AN686" s="48">
        <f t="shared" si="12384"/>
        <v>0</v>
      </c>
      <c r="AO686" s="48">
        <f t="shared" si="12384"/>
        <v>0</v>
      </c>
      <c r="AP686" s="48">
        <f t="shared" si="12359"/>
        <v>0</v>
      </c>
      <c r="AQ686" s="48">
        <f t="shared" si="12359"/>
        <v>0</v>
      </c>
      <c r="AR686" s="48">
        <f t="shared" si="12359"/>
        <v>0</v>
      </c>
      <c r="AS686" s="48">
        <f t="shared" si="12359"/>
        <v>0</v>
      </c>
      <c r="AT686" s="48">
        <f t="shared" si="12359"/>
        <v>0</v>
      </c>
      <c r="AU686" s="48">
        <f t="shared" si="12359"/>
        <v>0</v>
      </c>
      <c r="AV686" s="48">
        <f t="shared" si="12359"/>
        <v>0</v>
      </c>
      <c r="AW686" s="48">
        <f t="shared" si="12359"/>
        <v>0</v>
      </c>
      <c r="AX686" s="48">
        <f t="shared" si="12359"/>
        <v>0</v>
      </c>
      <c r="AY686" s="48">
        <f t="shared" si="12359"/>
        <v>0</v>
      </c>
      <c r="AZ686" s="48">
        <f t="shared" si="12359"/>
        <v>0</v>
      </c>
      <c r="BA686" s="48">
        <f t="shared" si="12359"/>
        <v>0</v>
      </c>
      <c r="BB686" s="48">
        <f t="shared" si="12359"/>
        <v>0</v>
      </c>
      <c r="BC686" s="48"/>
      <c r="BE686" t="s">
        <v>199</v>
      </c>
      <c r="CB686">
        <f>BF663*AJ686</f>
        <v>0</v>
      </c>
      <c r="CC686">
        <f t="shared" ref="CC686" si="12467">BG663*AK686</f>
        <v>0</v>
      </c>
      <c r="CD686">
        <f t="shared" ref="CD686" si="12468">BH663*AL686</f>
        <v>0</v>
      </c>
      <c r="CE686">
        <f t="shared" ref="CE686" si="12469">BI663*AM686</f>
        <v>0</v>
      </c>
      <c r="CF686">
        <f t="shared" ref="CF686" si="12470">BJ663*AN686</f>
        <v>0</v>
      </c>
      <c r="CG686">
        <f t="shared" ref="CG686" si="12471">BK663*AO686</f>
        <v>0</v>
      </c>
      <c r="CH686">
        <f t="shared" ref="CH686" si="12472">BL663*AP686</f>
        <v>0</v>
      </c>
      <c r="CI686">
        <f t="shared" ref="CI686" si="12473">BM663*AQ686</f>
        <v>0</v>
      </c>
      <c r="CJ686">
        <f t="shared" ref="CJ686" si="12474">BN663*AR686</f>
        <v>0</v>
      </c>
      <c r="CK686">
        <f t="shared" ref="CK686" si="12475">BO663*AS686</f>
        <v>0</v>
      </c>
      <c r="CL686">
        <f t="shared" ref="CL686" si="12476">BP663*AT686</f>
        <v>0</v>
      </c>
      <c r="CM686">
        <f t="shared" ref="CM686" si="12477">BQ663*AU686</f>
        <v>0</v>
      </c>
      <c r="CN686">
        <f t="shared" ref="CN686" si="12478">BR663*AV686</f>
        <v>0</v>
      </c>
      <c r="CO686">
        <f t="shared" ref="CO686" si="12479">BS663*AW686</f>
        <v>0</v>
      </c>
      <c r="CP686">
        <f t="shared" ref="CP686" si="12480">BT663*AX686</f>
        <v>0</v>
      </c>
      <c r="CQ686">
        <f t="shared" ref="CQ686" si="12481">BU663*AY686</f>
        <v>0</v>
      </c>
      <c r="CR686">
        <f t="shared" ref="CR686" si="12482">BV663*AZ686</f>
        <v>0</v>
      </c>
      <c r="CS686">
        <f t="shared" ref="CS686" si="12483">BW663*BA686</f>
        <v>0</v>
      </c>
      <c r="CT686">
        <f t="shared" ref="CT686" si="12484">BX663*BB686</f>
        <v>0</v>
      </c>
    </row>
    <row r="687" spans="6:98" x14ac:dyDescent="0.3">
      <c r="F687" s="91">
        <f t="shared" si="12383"/>
        <v>80</v>
      </c>
      <c r="G687" s="91">
        <f t="shared" si="12383"/>
        <v>80</v>
      </c>
      <c r="H687" s="4">
        <f t="shared" si="12383"/>
        <v>1</v>
      </c>
      <c r="I687">
        <v>115</v>
      </c>
      <c r="J687" s="48">
        <f t="shared" si="11848"/>
        <v>0</v>
      </c>
      <c r="K687" s="48">
        <f t="shared" si="12106"/>
        <v>0</v>
      </c>
      <c r="L687" s="98">
        <f t="shared" si="11850"/>
        <v>0</v>
      </c>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f>$J687+$K687+$L687</f>
        <v>0</v>
      </c>
      <c r="AL687" s="48">
        <f t="shared" si="12384"/>
        <v>0</v>
      </c>
      <c r="AM687" s="48">
        <f t="shared" si="12384"/>
        <v>0</v>
      </c>
      <c r="AN687" s="48">
        <f t="shared" si="12384"/>
        <v>0</v>
      </c>
      <c r="AO687" s="48">
        <f t="shared" si="12384"/>
        <v>0</v>
      </c>
      <c r="AP687" s="48">
        <f t="shared" si="12359"/>
        <v>0</v>
      </c>
      <c r="AQ687" s="48">
        <f t="shared" si="12359"/>
        <v>0</v>
      </c>
      <c r="AR687" s="48">
        <f t="shared" si="12359"/>
        <v>0</v>
      </c>
      <c r="AS687" s="48">
        <f t="shared" si="12359"/>
        <v>0</v>
      </c>
      <c r="AT687" s="48">
        <f t="shared" si="12359"/>
        <v>0</v>
      </c>
      <c r="AU687" s="48">
        <f t="shared" si="12359"/>
        <v>0</v>
      </c>
      <c r="AV687" s="48">
        <f t="shared" si="12359"/>
        <v>0</v>
      </c>
      <c r="AW687" s="48">
        <f t="shared" si="12359"/>
        <v>0</v>
      </c>
      <c r="AX687" s="48">
        <f t="shared" si="12359"/>
        <v>0</v>
      </c>
      <c r="AY687" s="48">
        <f t="shared" si="12359"/>
        <v>0</v>
      </c>
      <c r="AZ687" s="48">
        <f t="shared" si="12359"/>
        <v>0</v>
      </c>
      <c r="BA687" s="48">
        <f t="shared" si="12359"/>
        <v>0</v>
      </c>
      <c r="BB687" s="48">
        <f t="shared" si="12359"/>
        <v>0</v>
      </c>
      <c r="BC687" s="48"/>
      <c r="BE687" t="s">
        <v>200</v>
      </c>
      <c r="CC687">
        <f>BF663*AK687</f>
        <v>0</v>
      </c>
      <c r="CD687">
        <f t="shared" ref="CD687" si="12485">BG663*AL687</f>
        <v>0</v>
      </c>
      <c r="CE687">
        <f t="shared" ref="CE687" si="12486">BH663*AM687</f>
        <v>0</v>
      </c>
      <c r="CF687">
        <f t="shared" ref="CF687" si="12487">BI663*AN687</f>
        <v>0</v>
      </c>
      <c r="CG687">
        <f t="shared" ref="CG687" si="12488">BJ663*AO687</f>
        <v>0</v>
      </c>
      <c r="CH687">
        <f t="shared" ref="CH687" si="12489">BK663*AP687</f>
        <v>0</v>
      </c>
      <c r="CI687">
        <f t="shared" ref="CI687" si="12490">BL663*AQ687</f>
        <v>0</v>
      </c>
      <c r="CJ687">
        <f t="shared" ref="CJ687" si="12491">BM663*AR687</f>
        <v>0</v>
      </c>
      <c r="CK687">
        <f t="shared" ref="CK687" si="12492">BN663*AS687</f>
        <v>0</v>
      </c>
      <c r="CL687">
        <f t="shared" ref="CL687" si="12493">BO663*AT687</f>
        <v>0</v>
      </c>
      <c r="CM687">
        <f t="shared" ref="CM687" si="12494">BP663*AU687</f>
        <v>0</v>
      </c>
      <c r="CN687">
        <f t="shared" ref="CN687" si="12495">BQ663*AV687</f>
        <v>0</v>
      </c>
      <c r="CO687">
        <f t="shared" ref="CO687" si="12496">BR663*AW687</f>
        <v>0</v>
      </c>
      <c r="CP687">
        <f t="shared" ref="CP687" si="12497">BS663*AX687</f>
        <v>0</v>
      </c>
      <c r="CQ687">
        <f t="shared" ref="CQ687" si="12498">BT663*AY687</f>
        <v>0</v>
      </c>
      <c r="CR687">
        <f t="shared" ref="CR687" si="12499">BU663*AZ687</f>
        <v>0</v>
      </c>
      <c r="CS687">
        <f t="shared" ref="CS687" si="12500">BV663*BA687</f>
        <v>0</v>
      </c>
      <c r="CT687">
        <f t="shared" ref="CT687" si="12501">BW663*BB687</f>
        <v>0</v>
      </c>
    </row>
    <row r="688" spans="6:98" x14ac:dyDescent="0.3">
      <c r="F688" s="91">
        <f t="shared" si="12383"/>
        <v>80</v>
      </c>
      <c r="G688" s="91">
        <f t="shared" si="12383"/>
        <v>80</v>
      </c>
      <c r="H688" s="4">
        <f t="shared" si="12383"/>
        <v>1</v>
      </c>
      <c r="I688">
        <v>120</v>
      </c>
      <c r="J688" s="48">
        <f t="shared" si="11848"/>
        <v>0</v>
      </c>
      <c r="K688" s="48">
        <f>IF(IF(AND(I688&gt;=(F688*2),I688&lt;=G688+F688+(G688-F688+5)+1),((H688)^2)*(I689-F688*2)/5,0)&lt;=H688,IF(AND(I688&gt;=(F688*2),I688&lt;=G688+F688+(G688-F688+5)+1),((H688)^2)*(I689-F688*2)/5,0),(K687-H688^2))</f>
        <v>0</v>
      </c>
      <c r="L688" s="98">
        <f t="shared" si="11850"/>
        <v>0</v>
      </c>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f>$J688+$K688+$L688</f>
        <v>0</v>
      </c>
      <c r="AM688" s="48">
        <f t="shared" si="12384"/>
        <v>0</v>
      </c>
      <c r="AN688" s="48">
        <f t="shared" si="12384"/>
        <v>0</v>
      </c>
      <c r="AO688" s="48">
        <f t="shared" si="12384"/>
        <v>0</v>
      </c>
      <c r="AP688" s="48">
        <f t="shared" si="12359"/>
        <v>0</v>
      </c>
      <c r="AQ688" s="48">
        <f t="shared" si="12359"/>
        <v>0</v>
      </c>
      <c r="AR688" s="48">
        <f t="shared" si="12359"/>
        <v>0</v>
      </c>
      <c r="AS688" s="48">
        <f t="shared" si="12359"/>
        <v>0</v>
      </c>
      <c r="AT688" s="48">
        <f t="shared" si="12359"/>
        <v>0</v>
      </c>
      <c r="AU688" s="48">
        <f t="shared" si="12359"/>
        <v>0</v>
      </c>
      <c r="AV688" s="48">
        <f t="shared" si="12359"/>
        <v>0</v>
      </c>
      <c r="AW688" s="48">
        <f t="shared" si="12359"/>
        <v>0</v>
      </c>
      <c r="AX688" s="48">
        <f t="shared" si="12359"/>
        <v>0</v>
      </c>
      <c r="AY688" s="48">
        <f t="shared" si="12359"/>
        <v>0</v>
      </c>
      <c r="AZ688" s="48">
        <f t="shared" si="12359"/>
        <v>0</v>
      </c>
      <c r="BA688" s="48">
        <f t="shared" si="12359"/>
        <v>0</v>
      </c>
      <c r="BB688" s="48">
        <f t="shared" si="12359"/>
        <v>0</v>
      </c>
      <c r="BC688" s="48"/>
      <c r="BE688" t="s">
        <v>201</v>
      </c>
      <c r="CD688">
        <f>BF663*AL688</f>
        <v>0</v>
      </c>
      <c r="CE688">
        <f t="shared" ref="CE688" si="12502">BG663*AM688</f>
        <v>0</v>
      </c>
      <c r="CF688">
        <f t="shared" ref="CF688" si="12503">BH663*AN688</f>
        <v>0</v>
      </c>
      <c r="CG688">
        <f t="shared" ref="CG688" si="12504">BI663*AO688</f>
        <v>0</v>
      </c>
      <c r="CH688">
        <f t="shared" ref="CH688" si="12505">BJ663*AP688</f>
        <v>0</v>
      </c>
      <c r="CI688">
        <f t="shared" ref="CI688" si="12506">BK663*AQ688</f>
        <v>0</v>
      </c>
      <c r="CJ688">
        <f t="shared" ref="CJ688" si="12507">BL663*AR688</f>
        <v>0</v>
      </c>
      <c r="CK688">
        <f t="shared" ref="CK688" si="12508">BM663*AS688</f>
        <v>0</v>
      </c>
      <c r="CL688">
        <f t="shared" ref="CL688" si="12509">BN663*AT688</f>
        <v>0</v>
      </c>
      <c r="CM688">
        <f t="shared" ref="CM688" si="12510">BO663*AU688</f>
        <v>0</v>
      </c>
      <c r="CN688">
        <f t="shared" ref="CN688" si="12511">BP663*AV688</f>
        <v>0</v>
      </c>
      <c r="CO688">
        <f t="shared" ref="CO688" si="12512">BQ663*AW688</f>
        <v>0</v>
      </c>
      <c r="CP688">
        <f t="shared" ref="CP688" si="12513">BR663*AX688</f>
        <v>0</v>
      </c>
      <c r="CQ688">
        <f t="shared" ref="CQ688" si="12514">BS663*AY688</f>
        <v>0</v>
      </c>
      <c r="CR688">
        <f t="shared" ref="CR688" si="12515">BT663*AZ688</f>
        <v>0</v>
      </c>
      <c r="CS688">
        <f t="shared" ref="CS688" si="12516">BU663*BA688</f>
        <v>0</v>
      </c>
      <c r="CT688">
        <f t="shared" ref="CT688" si="12517">BV663*BB688</f>
        <v>0</v>
      </c>
    </row>
    <row r="689" spans="6:98" x14ac:dyDescent="0.3">
      <c r="F689" s="91">
        <f t="shared" si="12383"/>
        <v>80</v>
      </c>
      <c r="G689" s="91">
        <f t="shared" si="12383"/>
        <v>80</v>
      </c>
      <c r="H689" s="4">
        <f t="shared" si="12383"/>
        <v>1</v>
      </c>
      <c r="I689">
        <v>125</v>
      </c>
      <c r="J689" s="48">
        <f t="shared" si="11848"/>
        <v>0</v>
      </c>
      <c r="K689" s="48">
        <f t="shared" ref="K689:K694" si="12518">IF(IF(AND(I689&gt;=(F689*2),I689&lt;=G689+F689+(G689-F689+5)+1),((H689)^2)*(I690-F689*2)/5,0)&lt;=H689,IF(AND(I689&gt;=(F689*2),I689&lt;=G689+F689+(G689-F689+5)+1),((H689)^2)*(I690-F689*2)/5,0),(K688-H689^2))</f>
        <v>0</v>
      </c>
      <c r="L689" s="98">
        <f t="shared" si="11850"/>
        <v>0</v>
      </c>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f>$J689+$K689+$L689</f>
        <v>0</v>
      </c>
      <c r="AN689" s="48">
        <f t="shared" si="12384"/>
        <v>0</v>
      </c>
      <c r="AO689" s="48">
        <f t="shared" si="12384"/>
        <v>0</v>
      </c>
      <c r="AP689" s="48">
        <f t="shared" si="12359"/>
        <v>0</v>
      </c>
      <c r="AQ689" s="48">
        <f t="shared" si="12359"/>
        <v>0</v>
      </c>
      <c r="AR689" s="48">
        <f t="shared" si="12359"/>
        <v>0</v>
      </c>
      <c r="AS689" s="48">
        <f t="shared" si="12359"/>
        <v>0</v>
      </c>
      <c r="AT689" s="48">
        <f t="shared" si="12359"/>
        <v>0</v>
      </c>
      <c r="AU689" s="48">
        <f t="shared" si="12359"/>
        <v>0</v>
      </c>
      <c r="AV689" s="48">
        <f t="shared" si="12359"/>
        <v>0</v>
      </c>
      <c r="AW689" s="48">
        <f t="shared" si="12359"/>
        <v>0</v>
      </c>
      <c r="AX689" s="48">
        <f t="shared" si="12359"/>
        <v>0</v>
      </c>
      <c r="AY689" s="48">
        <f t="shared" si="12359"/>
        <v>0</v>
      </c>
      <c r="AZ689" s="48">
        <f t="shared" si="12359"/>
        <v>0</v>
      </c>
      <c r="BA689" s="48">
        <f t="shared" si="12359"/>
        <v>0</v>
      </c>
      <c r="BB689" s="48">
        <f t="shared" si="12359"/>
        <v>0</v>
      </c>
      <c r="BC689" s="48"/>
      <c r="BE689" t="s">
        <v>202</v>
      </c>
      <c r="CE689">
        <f>BF663*AM689</f>
        <v>0</v>
      </c>
      <c r="CF689">
        <f t="shared" ref="CF689" si="12519">BG663*AN689</f>
        <v>0</v>
      </c>
      <c r="CG689">
        <f t="shared" ref="CG689" si="12520">BH663*AO689</f>
        <v>0</v>
      </c>
      <c r="CH689">
        <f t="shared" ref="CH689" si="12521">BI663*AP689</f>
        <v>0</v>
      </c>
      <c r="CI689">
        <f t="shared" ref="CI689" si="12522">BJ663*AQ689</f>
        <v>0</v>
      </c>
      <c r="CJ689">
        <f t="shared" ref="CJ689" si="12523">BK663*AR689</f>
        <v>0</v>
      </c>
      <c r="CK689">
        <f t="shared" ref="CK689" si="12524">BL663*AS689</f>
        <v>0</v>
      </c>
      <c r="CL689">
        <f t="shared" ref="CL689" si="12525">BM663*AT689</f>
        <v>0</v>
      </c>
      <c r="CM689">
        <f t="shared" ref="CM689" si="12526">BN663*AU689</f>
        <v>0</v>
      </c>
      <c r="CN689">
        <f t="shared" ref="CN689" si="12527">BO663*AV689</f>
        <v>0</v>
      </c>
      <c r="CO689">
        <f t="shared" ref="CO689" si="12528">BP663*AW689</f>
        <v>0</v>
      </c>
      <c r="CP689">
        <f t="shared" ref="CP689" si="12529">BQ663*AX689</f>
        <v>0</v>
      </c>
      <c r="CQ689">
        <f t="shared" ref="CQ689" si="12530">BR663*AY689</f>
        <v>0</v>
      </c>
      <c r="CR689">
        <f t="shared" ref="CR689" si="12531">BS663*AZ689</f>
        <v>0</v>
      </c>
      <c r="CS689">
        <f t="shared" ref="CS689" si="12532">BT663*BA689</f>
        <v>0</v>
      </c>
      <c r="CT689">
        <f t="shared" ref="CT689" si="12533">BU663*BB689</f>
        <v>0</v>
      </c>
    </row>
    <row r="690" spans="6:98" x14ac:dyDescent="0.3">
      <c r="F690" s="91">
        <f t="shared" si="12383"/>
        <v>80</v>
      </c>
      <c r="G690" s="91">
        <f t="shared" si="12383"/>
        <v>80</v>
      </c>
      <c r="H690" s="4">
        <f t="shared" si="12383"/>
        <v>1</v>
      </c>
      <c r="I690">
        <v>130</v>
      </c>
      <c r="J690" s="48">
        <f t="shared" si="11848"/>
        <v>0</v>
      </c>
      <c r="K690" s="48">
        <f t="shared" si="12518"/>
        <v>0</v>
      </c>
      <c r="L690" s="98">
        <f t="shared" si="11850"/>
        <v>0</v>
      </c>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f>$J690+$K690+$L690</f>
        <v>0</v>
      </c>
      <c r="AO690" s="48">
        <f t="shared" si="12384"/>
        <v>0</v>
      </c>
      <c r="AP690" s="48">
        <f t="shared" si="12359"/>
        <v>0</v>
      </c>
      <c r="AQ690" s="48">
        <f t="shared" si="12359"/>
        <v>0</v>
      </c>
      <c r="AR690" s="48">
        <f t="shared" si="12359"/>
        <v>0</v>
      </c>
      <c r="AS690" s="48">
        <f t="shared" si="12359"/>
        <v>0</v>
      </c>
      <c r="AT690" s="48">
        <f t="shared" si="12359"/>
        <v>0</v>
      </c>
      <c r="AU690" s="48">
        <f t="shared" si="12359"/>
        <v>0</v>
      </c>
      <c r="AV690" s="48">
        <f t="shared" si="12359"/>
        <v>0</v>
      </c>
      <c r="AW690" s="48">
        <f t="shared" si="12359"/>
        <v>0</v>
      </c>
      <c r="AX690" s="48">
        <f t="shared" si="12359"/>
        <v>0</v>
      </c>
      <c r="AY690" s="48">
        <f t="shared" si="12359"/>
        <v>0</v>
      </c>
      <c r="AZ690" s="48">
        <f t="shared" si="12359"/>
        <v>0</v>
      </c>
      <c r="BA690" s="48">
        <f t="shared" si="12359"/>
        <v>0</v>
      </c>
      <c r="BB690" s="48">
        <f t="shared" si="12359"/>
        <v>0</v>
      </c>
      <c r="BC690" s="48"/>
      <c r="BE690" t="s">
        <v>203</v>
      </c>
      <c r="CF690">
        <f>BF663*AN690</f>
        <v>0</v>
      </c>
      <c r="CG690">
        <f t="shared" ref="CG690" si="12534">BG663*AO690</f>
        <v>0</v>
      </c>
      <c r="CH690">
        <f t="shared" ref="CH690" si="12535">BH663*AP690</f>
        <v>0</v>
      </c>
      <c r="CI690">
        <f t="shared" ref="CI690" si="12536">BI663*AQ690</f>
        <v>0</v>
      </c>
      <c r="CJ690">
        <f t="shared" ref="CJ690" si="12537">BJ663*AR690</f>
        <v>0</v>
      </c>
      <c r="CK690">
        <f t="shared" ref="CK690" si="12538">BK663*AS690</f>
        <v>0</v>
      </c>
      <c r="CL690">
        <f t="shared" ref="CL690" si="12539">BL663*AT690</f>
        <v>0</v>
      </c>
      <c r="CM690">
        <f t="shared" ref="CM690" si="12540">BM663*AU690</f>
        <v>0</v>
      </c>
      <c r="CN690">
        <f t="shared" ref="CN690" si="12541">BN663*AV690</f>
        <v>0</v>
      </c>
      <c r="CO690">
        <f t="shared" ref="CO690" si="12542">BO663*AW690</f>
        <v>0</v>
      </c>
      <c r="CP690">
        <f t="shared" ref="CP690" si="12543">BP663*AX690</f>
        <v>0</v>
      </c>
      <c r="CQ690">
        <f t="shared" ref="CQ690" si="12544">BQ663*AY690</f>
        <v>0</v>
      </c>
      <c r="CR690">
        <f t="shared" ref="CR690" si="12545">BR663*AZ690</f>
        <v>0</v>
      </c>
      <c r="CS690">
        <f t="shared" ref="CS690" si="12546">BS663*BA690</f>
        <v>0</v>
      </c>
      <c r="CT690">
        <f t="shared" ref="CT690" si="12547">BT663*BB690</f>
        <v>0</v>
      </c>
    </row>
    <row r="691" spans="6:98" x14ac:dyDescent="0.3">
      <c r="F691" s="91">
        <f t="shared" si="12383"/>
        <v>80</v>
      </c>
      <c r="G691" s="91">
        <f t="shared" si="12383"/>
        <v>80</v>
      </c>
      <c r="H691" s="4">
        <f t="shared" si="12383"/>
        <v>1</v>
      </c>
      <c r="I691">
        <v>135</v>
      </c>
      <c r="J691" s="48">
        <f t="shared" si="11848"/>
        <v>0</v>
      </c>
      <c r="K691" s="48">
        <f t="shared" si="12518"/>
        <v>0</v>
      </c>
      <c r="L691" s="98">
        <f t="shared" si="11850"/>
        <v>0</v>
      </c>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f>$J691+$K691+$L691</f>
        <v>0</v>
      </c>
      <c r="AP691" s="48">
        <f t="shared" si="12359"/>
        <v>0</v>
      </c>
      <c r="AQ691" s="48">
        <f t="shared" si="12359"/>
        <v>0</v>
      </c>
      <c r="AR691" s="48">
        <f t="shared" si="12359"/>
        <v>0</v>
      </c>
      <c r="AS691" s="48">
        <f t="shared" si="12359"/>
        <v>0</v>
      </c>
      <c r="AT691" s="48">
        <f t="shared" si="12359"/>
        <v>0</v>
      </c>
      <c r="AU691" s="48">
        <f t="shared" si="12359"/>
        <v>0</v>
      </c>
      <c r="AV691" s="48">
        <f t="shared" si="12359"/>
        <v>0</v>
      </c>
      <c r="AW691" s="48">
        <f t="shared" si="12359"/>
        <v>0</v>
      </c>
      <c r="AX691" s="48">
        <f t="shared" si="12359"/>
        <v>0</v>
      </c>
      <c r="AY691" s="48">
        <f t="shared" si="12359"/>
        <v>0</v>
      </c>
      <c r="AZ691" s="48">
        <f t="shared" si="12359"/>
        <v>0</v>
      </c>
      <c r="BA691" s="48">
        <f t="shared" si="12359"/>
        <v>0</v>
      </c>
      <c r="BB691" s="48">
        <f t="shared" si="12359"/>
        <v>0</v>
      </c>
      <c r="BC691" s="48"/>
      <c r="BE691" t="s">
        <v>204</v>
      </c>
      <c r="CG691">
        <f>BF663*AO691</f>
        <v>0</v>
      </c>
      <c r="CH691">
        <f t="shared" ref="CH691" si="12548">BG663*AP691</f>
        <v>0</v>
      </c>
      <c r="CI691">
        <f t="shared" ref="CI691" si="12549">BH663*AQ691</f>
        <v>0</v>
      </c>
      <c r="CJ691">
        <f t="shared" ref="CJ691" si="12550">BI663*AR691</f>
        <v>0</v>
      </c>
      <c r="CK691">
        <f t="shared" ref="CK691" si="12551">BJ663*AS691</f>
        <v>0</v>
      </c>
      <c r="CL691">
        <f t="shared" ref="CL691" si="12552">BK663*AT691</f>
        <v>0</v>
      </c>
      <c r="CM691">
        <f t="shared" ref="CM691" si="12553">BL663*AU691</f>
        <v>0</v>
      </c>
      <c r="CN691">
        <f t="shared" ref="CN691" si="12554">BM663*AV691</f>
        <v>0</v>
      </c>
      <c r="CO691">
        <f t="shared" ref="CO691" si="12555">BN663*AW691</f>
        <v>0</v>
      </c>
      <c r="CP691">
        <f t="shared" ref="CP691" si="12556">BO663*AX691</f>
        <v>0</v>
      </c>
      <c r="CQ691">
        <f t="shared" ref="CQ691" si="12557">BP663*AY691</f>
        <v>0</v>
      </c>
      <c r="CR691">
        <f t="shared" ref="CR691" si="12558">BQ663*AZ691</f>
        <v>0</v>
      </c>
      <c r="CS691">
        <f t="shared" ref="CS691" si="12559">BR663*BA691</f>
        <v>0</v>
      </c>
      <c r="CT691">
        <f t="shared" ref="CT691" si="12560">BS663*BB691</f>
        <v>0</v>
      </c>
    </row>
    <row r="692" spans="6:98" x14ac:dyDescent="0.3">
      <c r="F692" s="91">
        <f t="shared" si="12383"/>
        <v>80</v>
      </c>
      <c r="G692" s="91">
        <f t="shared" si="12383"/>
        <v>80</v>
      </c>
      <c r="H692" s="4">
        <f t="shared" si="12383"/>
        <v>1</v>
      </c>
      <c r="I692">
        <v>140</v>
      </c>
      <c r="J692" s="48">
        <f t="shared" si="11848"/>
        <v>0</v>
      </c>
      <c r="K692" s="48">
        <f t="shared" si="12518"/>
        <v>0</v>
      </c>
      <c r="L692" s="98">
        <f t="shared" si="11850"/>
        <v>0</v>
      </c>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f>$J692+$K692+$L692</f>
        <v>0</v>
      </c>
      <c r="AQ692" s="48">
        <f t="shared" si="12359"/>
        <v>0</v>
      </c>
      <c r="AR692" s="48">
        <f t="shared" si="12359"/>
        <v>0</v>
      </c>
      <c r="AS692" s="48">
        <f t="shared" si="12359"/>
        <v>0</v>
      </c>
      <c r="AT692" s="48">
        <f t="shared" si="12359"/>
        <v>0</v>
      </c>
      <c r="AU692" s="48">
        <f t="shared" si="12359"/>
        <v>0</v>
      </c>
      <c r="AV692" s="48">
        <f t="shared" si="12359"/>
        <v>0</v>
      </c>
      <c r="AW692" s="48">
        <f t="shared" si="12359"/>
        <v>0</v>
      </c>
      <c r="AX692" s="48">
        <f t="shared" si="12359"/>
        <v>0</v>
      </c>
      <c r="AY692" s="48">
        <f t="shared" si="12359"/>
        <v>0</v>
      </c>
      <c r="AZ692" s="48">
        <f t="shared" si="12359"/>
        <v>0</v>
      </c>
      <c r="BA692" s="48">
        <f t="shared" si="12359"/>
        <v>0</v>
      </c>
      <c r="BB692" s="48">
        <f t="shared" si="12359"/>
        <v>0</v>
      </c>
      <c r="BC692" s="48"/>
      <c r="BE692" t="s">
        <v>205</v>
      </c>
      <c r="CH692">
        <f>BF663*AP692</f>
        <v>0</v>
      </c>
      <c r="CI692">
        <f t="shared" ref="CI692" si="12561">BG663*AQ692</f>
        <v>0</v>
      </c>
      <c r="CJ692">
        <f t="shared" ref="CJ692" si="12562">BH663*AR692</f>
        <v>0</v>
      </c>
      <c r="CK692">
        <f t="shared" ref="CK692" si="12563">BI663*AS692</f>
        <v>0</v>
      </c>
      <c r="CL692">
        <f t="shared" ref="CL692" si="12564">BJ663*AT692</f>
        <v>0</v>
      </c>
      <c r="CM692">
        <f t="shared" ref="CM692" si="12565">BK663*AU692</f>
        <v>0</v>
      </c>
      <c r="CN692">
        <f t="shared" ref="CN692" si="12566">BL663*AV692</f>
        <v>0</v>
      </c>
      <c r="CO692">
        <f t="shared" ref="CO692" si="12567">BM663*AW692</f>
        <v>0</v>
      </c>
      <c r="CP692">
        <f t="shared" ref="CP692" si="12568">BN663*AX692</f>
        <v>0</v>
      </c>
      <c r="CQ692">
        <f t="shared" ref="CQ692" si="12569">BO663*AY692</f>
        <v>0</v>
      </c>
      <c r="CR692">
        <f t="shared" ref="CR692" si="12570">BP663*AZ692</f>
        <v>0</v>
      </c>
      <c r="CS692">
        <f t="shared" ref="CS692" si="12571">BQ663*BA692</f>
        <v>0</v>
      </c>
      <c r="CT692">
        <f t="shared" ref="CT692" si="12572">BR663*BB692</f>
        <v>0</v>
      </c>
    </row>
    <row r="693" spans="6:98" x14ac:dyDescent="0.3">
      <c r="F693" s="91">
        <f t="shared" si="12383"/>
        <v>80</v>
      </c>
      <c r="G693" s="91">
        <f t="shared" si="12383"/>
        <v>80</v>
      </c>
      <c r="H693" s="4">
        <f t="shared" si="12383"/>
        <v>1</v>
      </c>
      <c r="I693">
        <v>145</v>
      </c>
      <c r="J693" s="48">
        <f t="shared" si="11848"/>
        <v>0</v>
      </c>
      <c r="K693" s="48">
        <f t="shared" si="12518"/>
        <v>0</v>
      </c>
      <c r="L693" s="98">
        <f t="shared" si="11850"/>
        <v>0</v>
      </c>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f>$J693+$K693+$L693</f>
        <v>0</v>
      </c>
      <c r="AR693" s="48">
        <f t="shared" si="12359"/>
        <v>0</v>
      </c>
      <c r="AS693" s="48">
        <f t="shared" si="12359"/>
        <v>0</v>
      </c>
      <c r="AT693" s="48">
        <f t="shared" si="12359"/>
        <v>0</v>
      </c>
      <c r="AU693" s="48">
        <f t="shared" si="12359"/>
        <v>0</v>
      </c>
      <c r="AV693" s="48">
        <f t="shared" si="12359"/>
        <v>0</v>
      </c>
      <c r="AW693" s="48">
        <f t="shared" si="12359"/>
        <v>0</v>
      </c>
      <c r="AX693" s="48">
        <f t="shared" si="12359"/>
        <v>0</v>
      </c>
      <c r="AY693" s="48">
        <f t="shared" si="12359"/>
        <v>0</v>
      </c>
      <c r="AZ693" s="48">
        <f t="shared" si="12359"/>
        <v>0</v>
      </c>
      <c r="BA693" s="48">
        <f t="shared" si="12359"/>
        <v>0</v>
      </c>
      <c r="BB693" s="48">
        <f t="shared" si="12359"/>
        <v>0</v>
      </c>
      <c r="BC693" s="48"/>
      <c r="BE693" t="s">
        <v>206</v>
      </c>
      <c r="CI693">
        <f>BF663*AQ693</f>
        <v>0</v>
      </c>
      <c r="CJ693">
        <f t="shared" ref="CJ693" si="12573">BG663*AR693</f>
        <v>0</v>
      </c>
      <c r="CK693">
        <f t="shared" ref="CK693" si="12574">BH663*AS693</f>
        <v>0</v>
      </c>
      <c r="CL693">
        <f t="shared" ref="CL693" si="12575">BI663*AT693</f>
        <v>0</v>
      </c>
      <c r="CM693">
        <f t="shared" ref="CM693" si="12576">BJ663*AU693</f>
        <v>0</v>
      </c>
      <c r="CN693">
        <f t="shared" ref="CN693" si="12577">BK663*AV693</f>
        <v>0</v>
      </c>
      <c r="CO693">
        <f t="shared" ref="CO693" si="12578">BL663*AW693</f>
        <v>0</v>
      </c>
      <c r="CP693">
        <f t="shared" ref="CP693" si="12579">BM663*AX693</f>
        <v>0</v>
      </c>
      <c r="CQ693">
        <f t="shared" ref="CQ693" si="12580">BN663*AY693</f>
        <v>0</v>
      </c>
      <c r="CR693">
        <f t="shared" ref="CR693" si="12581">BO663*AZ693</f>
        <v>0</v>
      </c>
      <c r="CS693">
        <f t="shared" ref="CS693" si="12582">BP663*BA693</f>
        <v>0</v>
      </c>
      <c r="CT693">
        <f t="shared" ref="CT693" si="12583">BQ663*BB693</f>
        <v>0</v>
      </c>
    </row>
    <row r="694" spans="6:98" x14ac:dyDescent="0.3">
      <c r="F694" s="91">
        <f t="shared" si="12383"/>
        <v>80</v>
      </c>
      <c r="G694" s="91">
        <f t="shared" si="12383"/>
        <v>80</v>
      </c>
      <c r="H694" s="4">
        <f t="shared" si="12383"/>
        <v>1</v>
      </c>
      <c r="I694">
        <v>150</v>
      </c>
      <c r="J694" s="48">
        <f t="shared" si="11848"/>
        <v>0</v>
      </c>
      <c r="K694" s="48">
        <f t="shared" si="12518"/>
        <v>0</v>
      </c>
      <c r="L694" s="98">
        <f t="shared" si="11850"/>
        <v>0</v>
      </c>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f>$J694+$K694+$L694</f>
        <v>0</v>
      </c>
      <c r="AS694" s="48">
        <f t="shared" si="12359"/>
        <v>0</v>
      </c>
      <c r="AT694" s="48">
        <f t="shared" si="12359"/>
        <v>0</v>
      </c>
      <c r="AU694" s="48">
        <f t="shared" si="12359"/>
        <v>0</v>
      </c>
      <c r="AV694" s="48">
        <f t="shared" si="12359"/>
        <v>0</v>
      </c>
      <c r="AW694" s="48">
        <f t="shared" si="12359"/>
        <v>0</v>
      </c>
      <c r="AX694" s="48">
        <f t="shared" si="12359"/>
        <v>0</v>
      </c>
      <c r="AY694" s="48">
        <f t="shared" si="12359"/>
        <v>0</v>
      </c>
      <c r="AZ694" s="48">
        <f t="shared" si="12359"/>
        <v>0</v>
      </c>
      <c r="BA694" s="48">
        <f t="shared" si="12359"/>
        <v>0</v>
      </c>
      <c r="BB694" s="48">
        <f t="shared" si="12359"/>
        <v>0</v>
      </c>
      <c r="BC694" s="48"/>
      <c r="BE694" t="s">
        <v>207</v>
      </c>
      <c r="CJ694">
        <f>BF663*AR694</f>
        <v>0</v>
      </c>
      <c r="CK694">
        <f t="shared" ref="CK694" si="12584">BG663*AS694</f>
        <v>0</v>
      </c>
      <c r="CL694">
        <f t="shared" ref="CL694" si="12585">BH663*AT694</f>
        <v>0</v>
      </c>
      <c r="CM694">
        <f t="shared" ref="CM694" si="12586">BI663*AU694</f>
        <v>0</v>
      </c>
      <c r="CN694">
        <f t="shared" ref="CN694" si="12587">BJ663*AV694</f>
        <v>0</v>
      </c>
      <c r="CO694">
        <f t="shared" ref="CO694" si="12588">BK663*AW694</f>
        <v>0</v>
      </c>
      <c r="CP694">
        <f t="shared" ref="CP694" si="12589">BL663*AX694</f>
        <v>0</v>
      </c>
      <c r="CQ694">
        <f t="shared" ref="CQ694" si="12590">BM663*AY694</f>
        <v>0</v>
      </c>
      <c r="CR694">
        <f t="shared" ref="CR694" si="12591">BN663*AZ694</f>
        <v>0</v>
      </c>
      <c r="CS694">
        <f t="shared" ref="CS694" si="12592">BO663*BA694</f>
        <v>0</v>
      </c>
      <c r="CT694">
        <f t="shared" ref="CT694" si="12593">BP663*BB694</f>
        <v>0</v>
      </c>
    </row>
    <row r="695" spans="6:98" x14ac:dyDescent="0.3">
      <c r="F695" s="91">
        <f t="shared" si="12383"/>
        <v>80</v>
      </c>
      <c r="G695" s="91">
        <f t="shared" si="12383"/>
        <v>80</v>
      </c>
      <c r="H695" s="4">
        <f t="shared" si="12383"/>
        <v>1</v>
      </c>
      <c r="I695">
        <v>155</v>
      </c>
      <c r="J695" s="48">
        <f t="shared" si="11848"/>
        <v>0</v>
      </c>
      <c r="K695" s="48">
        <f>IF(IF(AND(I695&gt;=(F695*2),I695&lt;=G695+F695+(G695-F695+5)+1),((H695)^2)*(I696-F695*2)/5,0)&lt;=H695,IF(AND(I695&gt;=(F695*2),I695&lt;=G695+F695+(G695-F695+5)+1),((H695)^2)*(I696-F695*2)/5,0),(K694-H695^2))</f>
        <v>0</v>
      </c>
      <c r="L695" s="98">
        <f t="shared" si="11850"/>
        <v>0</v>
      </c>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f>$J695+$K695+$L695</f>
        <v>0</v>
      </c>
      <c r="AT695" s="48">
        <f t="shared" si="12359"/>
        <v>0</v>
      </c>
      <c r="AU695" s="48">
        <f t="shared" si="12359"/>
        <v>0</v>
      </c>
      <c r="AV695" s="48">
        <f t="shared" si="12359"/>
        <v>0</v>
      </c>
      <c r="AW695" s="48">
        <f t="shared" si="12359"/>
        <v>0</v>
      </c>
      <c r="AX695" s="48">
        <f t="shared" si="12359"/>
        <v>0</v>
      </c>
      <c r="AY695" s="48">
        <f t="shared" si="12359"/>
        <v>0</v>
      </c>
      <c r="AZ695" s="48">
        <f t="shared" si="12359"/>
        <v>0</v>
      </c>
      <c r="BA695" s="48">
        <f t="shared" si="12359"/>
        <v>0</v>
      </c>
      <c r="BB695" s="48">
        <f t="shared" si="12359"/>
        <v>0</v>
      </c>
      <c r="BC695" s="48"/>
      <c r="BE695" t="s">
        <v>208</v>
      </c>
      <c r="CK695">
        <f>BF663*AS695</f>
        <v>0</v>
      </c>
      <c r="CL695">
        <f t="shared" ref="CL695" si="12594">BG663*AT695</f>
        <v>0</v>
      </c>
      <c r="CM695">
        <f t="shared" ref="CM695" si="12595">BH663*AU695</f>
        <v>0</v>
      </c>
      <c r="CN695">
        <f t="shared" ref="CN695" si="12596">BI663*AV695</f>
        <v>0</v>
      </c>
      <c r="CO695">
        <f t="shared" ref="CO695" si="12597">BJ663*AW695</f>
        <v>0</v>
      </c>
      <c r="CP695">
        <f t="shared" ref="CP695" si="12598">BK663*AX695</f>
        <v>0</v>
      </c>
      <c r="CQ695">
        <f t="shared" ref="CQ695" si="12599">BL663*AY695</f>
        <v>0</v>
      </c>
      <c r="CR695">
        <f t="shared" ref="CR695" si="12600">BM663*AZ695</f>
        <v>0</v>
      </c>
      <c r="CS695">
        <f t="shared" ref="CS695" si="12601">BN663*BA695</f>
        <v>0</v>
      </c>
      <c r="CT695">
        <f t="shared" ref="CT695" si="12602">BO663*BB695</f>
        <v>0</v>
      </c>
    </row>
    <row r="696" spans="6:98" x14ac:dyDescent="0.3">
      <c r="F696" s="91">
        <f t="shared" si="12383"/>
        <v>80</v>
      </c>
      <c r="G696" s="91">
        <f t="shared" si="12383"/>
        <v>80</v>
      </c>
      <c r="H696" s="4">
        <f t="shared" si="12383"/>
        <v>1</v>
      </c>
      <c r="I696">
        <v>160</v>
      </c>
      <c r="J696" s="48">
        <f t="shared" si="11848"/>
        <v>0</v>
      </c>
      <c r="K696" s="48">
        <f t="shared" ref="K696:K704" si="12603">IF(IF(AND(I696&gt;=(F696*2),I696&lt;=G696+F696+(G696-F696+5)+1),((H696)^2)*(I697-F696*2)/5,0)&lt;=H696,IF(AND(I696&gt;=(F696*2),I696&lt;=G696+F696+(G696-F696+5)+1),((H696)^2)*(I697-F696*2)/5,0),(K695-H696^2))</f>
        <v>1</v>
      </c>
      <c r="L696" s="98">
        <f t="shared" si="11850"/>
        <v>0</v>
      </c>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f>$J696+$K696+$L696</f>
        <v>1</v>
      </c>
      <c r="AU696" s="48">
        <f t="shared" si="12359"/>
        <v>1</v>
      </c>
      <c r="AV696" s="48">
        <f t="shared" si="12359"/>
        <v>1</v>
      </c>
      <c r="AW696" s="48">
        <f t="shared" si="12359"/>
        <v>1</v>
      </c>
      <c r="AX696" s="48">
        <f t="shared" si="12359"/>
        <v>1</v>
      </c>
      <c r="AY696" s="48">
        <f t="shared" si="12359"/>
        <v>1</v>
      </c>
      <c r="AZ696" s="48">
        <f t="shared" si="12359"/>
        <v>1</v>
      </c>
      <c r="BA696" s="48">
        <f t="shared" si="12359"/>
        <v>1</v>
      </c>
      <c r="BB696" s="48">
        <f t="shared" si="12359"/>
        <v>1</v>
      </c>
      <c r="BC696" s="48"/>
      <c r="BE696" t="s">
        <v>209</v>
      </c>
      <c r="CL696">
        <f>BF663*AT696</f>
        <v>0</v>
      </c>
      <c r="CM696">
        <f t="shared" ref="CM696" si="12604">BG663*AU696</f>
        <v>9.3762560525840577</v>
      </c>
      <c r="CN696">
        <f t="shared" ref="CN696" si="12605">BH663*AV696</f>
        <v>62.508373683893723</v>
      </c>
      <c r="CO696">
        <f t="shared" ref="CO696" si="12606">BI663*AW696</f>
        <v>156.27093420973426</v>
      </c>
      <c r="CP696">
        <f t="shared" ref="CP696" si="12607">BJ663*AX696</f>
        <v>312.54186841946853</v>
      </c>
      <c r="CQ696">
        <f t="shared" ref="CQ696" si="12608">BK663*AY696</f>
        <v>327.19145262837645</v>
      </c>
      <c r="CR696">
        <f t="shared" ref="CR696" si="12609">BL663*AZ696</f>
        <v>361.8699679699136</v>
      </c>
      <c r="CS696">
        <f t="shared" ref="CS696" si="12610">BM663*BA696</f>
        <v>398.30473540060331</v>
      </c>
      <c r="CT696">
        <f t="shared" ref="CT696" si="12611">BN663*BB696</f>
        <v>431.61755930746244</v>
      </c>
    </row>
    <row r="697" spans="6:98" x14ac:dyDescent="0.3">
      <c r="F697" s="91">
        <f t="shared" si="12383"/>
        <v>80</v>
      </c>
      <c r="G697" s="91">
        <f t="shared" si="12383"/>
        <v>80</v>
      </c>
      <c r="H697" s="4">
        <f t="shared" si="12383"/>
        <v>1</v>
      </c>
      <c r="I697">
        <v>165</v>
      </c>
      <c r="J697" s="48">
        <f t="shared" si="11848"/>
        <v>0</v>
      </c>
      <c r="K697" s="48">
        <f t="shared" si="12603"/>
        <v>0</v>
      </c>
      <c r="L697" s="98">
        <f t="shared" si="11850"/>
        <v>0</v>
      </c>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f>$J697+$K697+$L697</f>
        <v>0</v>
      </c>
      <c r="AV697" s="48">
        <f t="shared" ref="AV697:BB702" si="12612">$J697+$K697+$L697</f>
        <v>0</v>
      </c>
      <c r="AW697" s="48">
        <f t="shared" si="12612"/>
        <v>0</v>
      </c>
      <c r="AX697" s="48">
        <f t="shared" si="12612"/>
        <v>0</v>
      </c>
      <c r="AY697" s="48">
        <f t="shared" si="12612"/>
        <v>0</v>
      </c>
      <c r="AZ697" s="48">
        <f t="shared" si="12612"/>
        <v>0</v>
      </c>
      <c r="BA697" s="48">
        <f t="shared" si="12612"/>
        <v>0</v>
      </c>
      <c r="BB697" s="48">
        <f t="shared" si="12612"/>
        <v>0</v>
      </c>
      <c r="BC697" s="48"/>
      <c r="BE697" t="s">
        <v>210</v>
      </c>
      <c r="CM697">
        <f>BF663*AU697</f>
        <v>0</v>
      </c>
      <c r="CN697">
        <f t="shared" ref="CN697" si="12613">BG663*AV697</f>
        <v>0</v>
      </c>
      <c r="CO697">
        <f t="shared" ref="CO697" si="12614">BH663*AW697</f>
        <v>0</v>
      </c>
      <c r="CP697">
        <f t="shared" ref="CP697" si="12615">BI663*AX697</f>
        <v>0</v>
      </c>
      <c r="CQ697">
        <f t="shared" ref="CQ697" si="12616">BJ663*AY697</f>
        <v>0</v>
      </c>
      <c r="CR697">
        <f t="shared" ref="CR697" si="12617">BK663*AZ697</f>
        <v>0</v>
      </c>
      <c r="CS697">
        <f t="shared" ref="CS697" si="12618">BL663*BA697</f>
        <v>0</v>
      </c>
      <c r="CT697">
        <f t="shared" ref="CT697" si="12619">BM663*BB697</f>
        <v>0</v>
      </c>
    </row>
    <row r="698" spans="6:98" x14ac:dyDescent="0.3">
      <c r="F698" s="91">
        <f t="shared" ref="F698:H704" si="12620">F697</f>
        <v>80</v>
      </c>
      <c r="G698" s="91">
        <f t="shared" si="12620"/>
        <v>80</v>
      </c>
      <c r="H698" s="4">
        <f t="shared" si="12620"/>
        <v>1</v>
      </c>
      <c r="I698">
        <v>170</v>
      </c>
      <c r="J698" s="48">
        <f t="shared" si="11848"/>
        <v>0</v>
      </c>
      <c r="K698" s="48">
        <f t="shared" si="12603"/>
        <v>0</v>
      </c>
      <c r="L698" s="98">
        <f t="shared" si="11850"/>
        <v>0</v>
      </c>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f>$J698+$K698+$L698</f>
        <v>0</v>
      </c>
      <c r="AW698" s="48">
        <f t="shared" si="12612"/>
        <v>0</v>
      </c>
      <c r="AX698" s="48">
        <f t="shared" si="12612"/>
        <v>0</v>
      </c>
      <c r="AY698" s="48">
        <f t="shared" si="12612"/>
        <v>0</v>
      </c>
      <c r="AZ698" s="48">
        <f t="shared" si="12612"/>
        <v>0</v>
      </c>
      <c r="BA698" s="48">
        <f t="shared" si="12612"/>
        <v>0</v>
      </c>
      <c r="BB698" s="48">
        <f t="shared" si="12612"/>
        <v>0</v>
      </c>
      <c r="BC698" s="48"/>
      <c r="BE698" t="s">
        <v>211</v>
      </c>
      <c r="CN698">
        <f>BF663*AV698</f>
        <v>0</v>
      </c>
      <c r="CO698">
        <f t="shared" ref="CO698" si="12621">BG663*AW698</f>
        <v>0</v>
      </c>
      <c r="CP698">
        <f t="shared" ref="CP698" si="12622">BH663*AX698</f>
        <v>0</v>
      </c>
      <c r="CQ698">
        <f t="shared" ref="CQ698" si="12623">BI663*AY698</f>
        <v>0</v>
      </c>
      <c r="CR698">
        <f t="shared" ref="CR698" si="12624">BJ663*AZ698</f>
        <v>0</v>
      </c>
      <c r="CS698">
        <f t="shared" ref="CS698" si="12625">BK663*BA698</f>
        <v>0</v>
      </c>
      <c r="CT698">
        <f t="shared" ref="CT698" si="12626">BL663*BB698</f>
        <v>0</v>
      </c>
    </row>
    <row r="699" spans="6:98" x14ac:dyDescent="0.3">
      <c r="F699" s="91">
        <f t="shared" si="12620"/>
        <v>80</v>
      </c>
      <c r="G699" s="91">
        <f t="shared" si="12620"/>
        <v>80</v>
      </c>
      <c r="H699" s="4">
        <f t="shared" si="12620"/>
        <v>1</v>
      </c>
      <c r="I699">
        <v>175</v>
      </c>
      <c r="J699" s="48">
        <f t="shared" si="11848"/>
        <v>0</v>
      </c>
      <c r="K699" s="48">
        <f t="shared" si="12603"/>
        <v>0</v>
      </c>
      <c r="L699" s="98">
        <f t="shared" si="11850"/>
        <v>0</v>
      </c>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f>$J699+$K699+$L699</f>
        <v>0</v>
      </c>
      <c r="AX699" s="48">
        <f t="shared" si="12612"/>
        <v>0</v>
      </c>
      <c r="AY699" s="48">
        <f t="shared" si="12612"/>
        <v>0</v>
      </c>
      <c r="AZ699" s="48">
        <f t="shared" si="12612"/>
        <v>0</v>
      </c>
      <c r="BA699" s="48">
        <f t="shared" si="12612"/>
        <v>0</v>
      </c>
      <c r="BB699" s="48">
        <f t="shared" si="12612"/>
        <v>0</v>
      </c>
      <c r="BC699" s="48"/>
      <c r="BE699" t="s">
        <v>212</v>
      </c>
      <c r="CO699">
        <f>BF663*AW699</f>
        <v>0</v>
      </c>
      <c r="CP699">
        <f t="shared" ref="CP699" si="12627">BG663*AX699</f>
        <v>0</v>
      </c>
      <c r="CQ699">
        <f t="shared" ref="CQ699" si="12628">BH663*AY699</f>
        <v>0</v>
      </c>
      <c r="CR699">
        <f t="shared" ref="CR699" si="12629">BI663*AZ699</f>
        <v>0</v>
      </c>
      <c r="CS699">
        <f t="shared" ref="CS699" si="12630">BJ663*BA699</f>
        <v>0</v>
      </c>
      <c r="CT699">
        <f t="shared" ref="CT699" si="12631">BK663*BB699</f>
        <v>0</v>
      </c>
    </row>
    <row r="700" spans="6:98" x14ac:dyDescent="0.3">
      <c r="F700" s="91">
        <f t="shared" si="12620"/>
        <v>80</v>
      </c>
      <c r="G700" s="91">
        <f t="shared" si="12620"/>
        <v>80</v>
      </c>
      <c r="H700" s="4">
        <f t="shared" si="12620"/>
        <v>1</v>
      </c>
      <c r="I700">
        <v>180</v>
      </c>
      <c r="J700" s="48">
        <f t="shared" si="11848"/>
        <v>0</v>
      </c>
      <c r="K700" s="48">
        <f t="shared" si="12603"/>
        <v>0</v>
      </c>
      <c r="L700" s="98">
        <f t="shared" si="11850"/>
        <v>0</v>
      </c>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f>$J700+$K700+$L700</f>
        <v>0</v>
      </c>
      <c r="AY700" s="48">
        <f t="shared" si="12612"/>
        <v>0</v>
      </c>
      <c r="AZ700" s="48">
        <f t="shared" si="12612"/>
        <v>0</v>
      </c>
      <c r="BA700" s="48">
        <f t="shared" si="12612"/>
        <v>0</v>
      </c>
      <c r="BB700" s="48">
        <f t="shared" si="12612"/>
        <v>0</v>
      </c>
      <c r="BC700" s="48"/>
      <c r="BE700" t="s">
        <v>213</v>
      </c>
      <c r="CP700">
        <f>BF663*AX700</f>
        <v>0</v>
      </c>
      <c r="CQ700">
        <f t="shared" ref="CQ700" si="12632">BG663*AY700</f>
        <v>0</v>
      </c>
      <c r="CR700">
        <f t="shared" ref="CR700" si="12633">BH663*AZ700</f>
        <v>0</v>
      </c>
      <c r="CS700">
        <f t="shared" ref="CS700" si="12634">BI663*BA700</f>
        <v>0</v>
      </c>
      <c r="CT700">
        <f t="shared" ref="CT700" si="12635">BJ663*BB700</f>
        <v>0</v>
      </c>
    </row>
    <row r="701" spans="6:98" x14ac:dyDescent="0.3">
      <c r="F701" s="91">
        <f t="shared" si="12620"/>
        <v>80</v>
      </c>
      <c r="G701" s="91">
        <f t="shared" si="12620"/>
        <v>80</v>
      </c>
      <c r="H701" s="4">
        <f t="shared" si="12620"/>
        <v>1</v>
      </c>
      <c r="I701">
        <v>185</v>
      </c>
      <c r="J701" s="48">
        <f t="shared" si="11848"/>
        <v>0</v>
      </c>
      <c r="K701" s="48">
        <f t="shared" si="12603"/>
        <v>0</v>
      </c>
      <c r="L701" s="98">
        <f t="shared" si="11850"/>
        <v>0</v>
      </c>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f>$J701+$K701+$L701</f>
        <v>0</v>
      </c>
      <c r="AZ701" s="48">
        <f t="shared" si="12612"/>
        <v>0</v>
      </c>
      <c r="BA701" s="48">
        <f t="shared" si="12612"/>
        <v>0</v>
      </c>
      <c r="BB701" s="48">
        <f t="shared" si="12612"/>
        <v>0</v>
      </c>
      <c r="BC701" s="48"/>
      <c r="BE701" t="s">
        <v>214</v>
      </c>
      <c r="CQ701">
        <f>BF663*AY701</f>
        <v>0</v>
      </c>
      <c r="CR701">
        <f t="shared" ref="CR701" si="12636">BG663*AZ701</f>
        <v>0</v>
      </c>
      <c r="CS701">
        <f t="shared" ref="CS701" si="12637">BH663*BA701</f>
        <v>0</v>
      </c>
      <c r="CT701">
        <f t="shared" ref="CT701" si="12638">BI663*BB701</f>
        <v>0</v>
      </c>
    </row>
    <row r="702" spans="6:98" x14ac:dyDescent="0.3">
      <c r="F702" s="91">
        <f t="shared" si="12620"/>
        <v>80</v>
      </c>
      <c r="G702" s="91">
        <f t="shared" si="12620"/>
        <v>80</v>
      </c>
      <c r="H702" s="4">
        <f t="shared" si="12620"/>
        <v>1</v>
      </c>
      <c r="I702">
        <v>190</v>
      </c>
      <c r="J702" s="48">
        <f t="shared" si="11848"/>
        <v>0</v>
      </c>
      <c r="K702" s="48">
        <f t="shared" si="12603"/>
        <v>0</v>
      </c>
      <c r="L702" s="98">
        <f t="shared" si="11850"/>
        <v>0</v>
      </c>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f>$J702+$K702+$L702</f>
        <v>0</v>
      </c>
      <c r="BA702" s="48">
        <f t="shared" si="12612"/>
        <v>0</v>
      </c>
      <c r="BB702" s="48">
        <f t="shared" si="12612"/>
        <v>0</v>
      </c>
      <c r="BC702" s="48"/>
      <c r="BE702" t="s">
        <v>215</v>
      </c>
      <c r="CR702">
        <f>BF663*AZ702</f>
        <v>0</v>
      </c>
      <c r="CS702">
        <f t="shared" ref="CS702" si="12639">BG663*BA702</f>
        <v>0</v>
      </c>
      <c r="CT702">
        <f t="shared" ref="CT702" si="12640">BH663*BB702</f>
        <v>0</v>
      </c>
    </row>
    <row r="703" spans="6:98" x14ac:dyDescent="0.3">
      <c r="F703" s="91">
        <f t="shared" si="12620"/>
        <v>80</v>
      </c>
      <c r="G703" s="91">
        <f t="shared" si="12620"/>
        <v>80</v>
      </c>
      <c r="H703" s="4">
        <f t="shared" si="12620"/>
        <v>1</v>
      </c>
      <c r="I703">
        <v>195</v>
      </c>
      <c r="J703" s="48">
        <f t="shared" si="11848"/>
        <v>0</v>
      </c>
      <c r="K703" s="48">
        <f t="shared" si="12603"/>
        <v>0</v>
      </c>
      <c r="L703" s="98">
        <f t="shared" si="11850"/>
        <v>0</v>
      </c>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f>$J703+$K703+$L703</f>
        <v>0</v>
      </c>
      <c r="BB703" s="48">
        <f>$J703+$K703+$L703</f>
        <v>0</v>
      </c>
      <c r="BC703" s="48"/>
      <c r="BE703" t="s">
        <v>216</v>
      </c>
      <c r="CS703">
        <f>BF663*BA703</f>
        <v>0</v>
      </c>
      <c r="CT703">
        <f>BG663*BB703</f>
        <v>0</v>
      </c>
    </row>
    <row r="704" spans="6:98" x14ac:dyDescent="0.3">
      <c r="F704" s="91">
        <f t="shared" si="12620"/>
        <v>80</v>
      </c>
      <c r="G704" s="91">
        <f t="shared" si="12620"/>
        <v>80</v>
      </c>
      <c r="H704" s="4">
        <f t="shared" si="12620"/>
        <v>1</v>
      </c>
      <c r="I704">
        <v>200</v>
      </c>
      <c r="J704" s="48">
        <f t="shared" si="11848"/>
        <v>0</v>
      </c>
      <c r="K704" s="48">
        <f t="shared" si="12603"/>
        <v>0</v>
      </c>
      <c r="L704" s="98">
        <f t="shared" si="11850"/>
        <v>0</v>
      </c>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f>$J704+$K704+$L704</f>
        <v>0</v>
      </c>
      <c r="BC704" s="48"/>
      <c r="BE704" s="3" t="s">
        <v>217</v>
      </c>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f>BF663*BB704</f>
        <v>0</v>
      </c>
    </row>
    <row r="705" spans="1:98" x14ac:dyDescent="0.3">
      <c r="I705">
        <v>205</v>
      </c>
      <c r="BE705" s="19" t="s">
        <v>176</v>
      </c>
      <c r="BF705" s="99">
        <f>SUM(BF663:BF704)</f>
        <v>0</v>
      </c>
      <c r="BG705" s="99">
        <f t="shared" ref="BG705:CT705" si="12641">SUM(BG663:BG704)</f>
        <v>9.3762560525840577</v>
      </c>
      <c r="BH705" s="99">
        <f t="shared" si="12641"/>
        <v>62.508373683893723</v>
      </c>
      <c r="BI705" s="99">
        <f t="shared" si="12641"/>
        <v>156.27093420973426</v>
      </c>
      <c r="BJ705" s="99">
        <f t="shared" si="12641"/>
        <v>312.54186841946853</v>
      </c>
      <c r="BK705" s="99">
        <f t="shared" si="12641"/>
        <v>327.19145262837645</v>
      </c>
      <c r="BL705" s="99">
        <f t="shared" si="12641"/>
        <v>361.8699679699136</v>
      </c>
      <c r="BM705" s="99">
        <f t="shared" si="12641"/>
        <v>398.30473540060331</v>
      </c>
      <c r="BN705" s="99">
        <f t="shared" si="12641"/>
        <v>431.61755930746244</v>
      </c>
      <c r="BO705" s="99">
        <f t="shared" si="12641"/>
        <v>460.42842140679141</v>
      </c>
      <c r="BP705" s="99">
        <f t="shared" si="12641"/>
        <v>473.68126005080182</v>
      </c>
      <c r="BQ705" s="99">
        <f t="shared" si="12641"/>
        <v>487.17257561008728</v>
      </c>
      <c r="BR705" s="99">
        <f t="shared" si="12641"/>
        <v>498.42981422869599</v>
      </c>
      <c r="BS705" s="99">
        <f t="shared" si="12641"/>
        <v>511.25581354062211</v>
      </c>
      <c r="BT705" s="99">
        <f t="shared" si="12641"/>
        <v>518.33259726131155</v>
      </c>
      <c r="BU705" s="99">
        <f t="shared" si="12641"/>
        <v>530.65200041638786</v>
      </c>
      <c r="BV705" s="99">
        <f t="shared" si="12641"/>
        <v>536.37604950363868</v>
      </c>
      <c r="BW705" s="99">
        <f t="shared" si="12641"/>
        <v>9.3762560525840577</v>
      </c>
      <c r="BX705" s="99">
        <f t="shared" si="12641"/>
        <v>62.508373683893723</v>
      </c>
      <c r="BY705" s="99">
        <f t="shared" si="12641"/>
        <v>156.27093420973426</v>
      </c>
      <c r="BZ705" s="99">
        <f t="shared" si="12641"/>
        <v>312.54186841946853</v>
      </c>
      <c r="CA705" s="99">
        <f t="shared" si="12641"/>
        <v>327.19145262837645</v>
      </c>
      <c r="CB705" s="99">
        <f t="shared" si="12641"/>
        <v>361.8699679699136</v>
      </c>
      <c r="CC705" s="99">
        <f t="shared" si="12641"/>
        <v>398.30473540060331</v>
      </c>
      <c r="CD705" s="99">
        <f t="shared" si="12641"/>
        <v>431.61755930746244</v>
      </c>
      <c r="CE705" s="99">
        <f t="shared" si="12641"/>
        <v>460.42842140679141</v>
      </c>
      <c r="CF705" s="99">
        <f t="shared" si="12641"/>
        <v>473.68126005080182</v>
      </c>
      <c r="CG705" s="99">
        <f t="shared" si="12641"/>
        <v>487.17257561008728</v>
      </c>
      <c r="CH705" s="99">
        <f t="shared" si="12641"/>
        <v>498.42981422869599</v>
      </c>
      <c r="CI705" s="99">
        <f t="shared" si="12641"/>
        <v>511.25581354062211</v>
      </c>
      <c r="CJ705" s="99">
        <f t="shared" si="12641"/>
        <v>518.33259726131155</v>
      </c>
      <c r="CK705" s="99">
        <f t="shared" si="12641"/>
        <v>530.65200041638786</v>
      </c>
      <c r="CL705" s="99">
        <f t="shared" si="12641"/>
        <v>536.37604950363868</v>
      </c>
      <c r="CM705" s="99">
        <f t="shared" si="12641"/>
        <v>9.3762560525840577</v>
      </c>
      <c r="CN705" s="99">
        <f t="shared" si="12641"/>
        <v>62.508373683893723</v>
      </c>
      <c r="CO705" s="99">
        <f t="shared" si="12641"/>
        <v>156.27093420973426</v>
      </c>
      <c r="CP705" s="99">
        <f t="shared" si="12641"/>
        <v>312.54186841946853</v>
      </c>
      <c r="CQ705" s="99">
        <f t="shared" si="12641"/>
        <v>327.19145262837645</v>
      </c>
      <c r="CR705" s="99">
        <f t="shared" si="12641"/>
        <v>361.8699679699136</v>
      </c>
      <c r="CS705" s="99">
        <f t="shared" si="12641"/>
        <v>398.30473540060331</v>
      </c>
      <c r="CT705" s="99">
        <f t="shared" si="12641"/>
        <v>431.61755930746244</v>
      </c>
    </row>
    <row r="707" spans="1:98" x14ac:dyDescent="0.3">
      <c r="A707" s="60" t="s">
        <v>286</v>
      </c>
    </row>
    <row r="708" spans="1:98" x14ac:dyDescent="0.3">
      <c r="A708" s="100"/>
      <c r="B708" s="100" t="s">
        <v>163</v>
      </c>
      <c r="C708" s="100" t="s">
        <v>164</v>
      </c>
      <c r="D708" t="s">
        <v>167</v>
      </c>
      <c r="E708" t="s">
        <v>166</v>
      </c>
    </row>
    <row r="709" spans="1:98" x14ac:dyDescent="0.3">
      <c r="A709" s="100" t="s">
        <v>165</v>
      </c>
      <c r="B709" s="93">
        <v>85</v>
      </c>
      <c r="C709" s="93">
        <v>85</v>
      </c>
      <c r="D709">
        <f>C709-B709+5</f>
        <v>5</v>
      </c>
      <c r="E709" s="4">
        <f>100/(D709/5)/100</f>
        <v>1</v>
      </c>
      <c r="N709" s="19">
        <v>0</v>
      </c>
      <c r="O709" s="19">
        <v>5</v>
      </c>
      <c r="P709" s="19">
        <v>10</v>
      </c>
      <c r="Q709" s="19">
        <v>15</v>
      </c>
      <c r="R709" s="19">
        <v>20</v>
      </c>
      <c r="S709" s="19">
        <v>25</v>
      </c>
      <c r="T709" s="19">
        <v>30</v>
      </c>
      <c r="U709" s="19">
        <v>35</v>
      </c>
      <c r="V709" s="19">
        <v>40</v>
      </c>
      <c r="W709" s="19">
        <v>45</v>
      </c>
      <c r="X709" s="19">
        <v>50</v>
      </c>
      <c r="Y709" s="19">
        <v>55</v>
      </c>
      <c r="Z709" s="19">
        <v>60</v>
      </c>
      <c r="AA709" s="19">
        <v>65</v>
      </c>
      <c r="AB709" s="19">
        <v>70</v>
      </c>
      <c r="AC709" s="19">
        <v>75</v>
      </c>
      <c r="AD709" s="19">
        <v>80</v>
      </c>
      <c r="AE709" s="19">
        <v>85</v>
      </c>
      <c r="AF709" s="19">
        <v>90</v>
      </c>
      <c r="AG709" s="19">
        <v>95</v>
      </c>
      <c r="AH709" s="19">
        <v>100</v>
      </c>
      <c r="AI709" s="19">
        <v>105</v>
      </c>
      <c r="AJ709" s="19">
        <v>110</v>
      </c>
      <c r="AK709" s="19">
        <v>115</v>
      </c>
      <c r="AL709" s="19">
        <v>120</v>
      </c>
      <c r="AM709" s="19">
        <v>125</v>
      </c>
      <c r="AN709" s="19">
        <v>130</v>
      </c>
      <c r="AO709" s="19">
        <v>135</v>
      </c>
      <c r="AP709" s="19">
        <v>140</v>
      </c>
      <c r="AQ709" s="19">
        <v>145</v>
      </c>
      <c r="AR709" s="2">
        <v>150</v>
      </c>
      <c r="AS709" s="19">
        <v>155</v>
      </c>
      <c r="AT709" s="2">
        <v>160</v>
      </c>
      <c r="AU709" s="19">
        <v>165</v>
      </c>
      <c r="AV709" s="2">
        <v>170</v>
      </c>
      <c r="AW709" s="19">
        <v>175</v>
      </c>
      <c r="AX709" s="2">
        <v>180</v>
      </c>
      <c r="AY709" s="19">
        <v>185</v>
      </c>
      <c r="AZ709" s="2">
        <v>190</v>
      </c>
      <c r="BA709" s="19">
        <v>195</v>
      </c>
      <c r="BB709" s="2">
        <v>200</v>
      </c>
      <c r="BF709" s="19">
        <v>0</v>
      </c>
      <c r="BG709" s="19">
        <v>5</v>
      </c>
      <c r="BH709" s="19">
        <v>10</v>
      </c>
      <c r="BI709" s="19">
        <v>15</v>
      </c>
      <c r="BJ709" s="19">
        <v>20</v>
      </c>
      <c r="BK709" s="19">
        <v>25</v>
      </c>
      <c r="BL709" s="19">
        <v>30</v>
      </c>
      <c r="BM709" s="19">
        <v>35</v>
      </c>
      <c r="BN709" s="19">
        <v>40</v>
      </c>
      <c r="BO709" s="19">
        <v>45</v>
      </c>
      <c r="BP709" s="19">
        <v>50</v>
      </c>
      <c r="BQ709" s="19">
        <v>55</v>
      </c>
      <c r="BR709" s="19">
        <v>60</v>
      </c>
      <c r="BS709" s="19">
        <v>65</v>
      </c>
      <c r="BT709" s="19">
        <v>70</v>
      </c>
      <c r="BU709" s="19">
        <v>75</v>
      </c>
      <c r="BV709" s="19">
        <v>80</v>
      </c>
      <c r="BW709" s="19">
        <v>85</v>
      </c>
      <c r="BX709" s="19">
        <v>90</v>
      </c>
      <c r="BY709" s="19">
        <v>95</v>
      </c>
      <c r="BZ709" s="19">
        <v>100</v>
      </c>
      <c r="CA709" s="19">
        <v>105</v>
      </c>
      <c r="CB709" s="19">
        <v>110</v>
      </c>
      <c r="CC709" s="19">
        <v>115</v>
      </c>
      <c r="CD709" s="19">
        <v>120</v>
      </c>
      <c r="CE709" s="19">
        <v>125</v>
      </c>
      <c r="CF709" s="19">
        <v>130</v>
      </c>
      <c r="CG709" s="19">
        <v>135</v>
      </c>
      <c r="CH709" s="19">
        <v>140</v>
      </c>
      <c r="CI709" s="19">
        <v>145</v>
      </c>
      <c r="CJ709" s="2">
        <v>150</v>
      </c>
      <c r="CK709" s="19">
        <v>155</v>
      </c>
      <c r="CL709" s="2">
        <v>160</v>
      </c>
      <c r="CM709" s="19">
        <v>165</v>
      </c>
      <c r="CN709" s="2">
        <v>170</v>
      </c>
      <c r="CO709" s="19">
        <v>175</v>
      </c>
      <c r="CP709" s="2">
        <v>180</v>
      </c>
      <c r="CQ709" s="19">
        <v>185</v>
      </c>
      <c r="CR709" s="2">
        <v>190</v>
      </c>
      <c r="CS709" s="19">
        <v>195</v>
      </c>
      <c r="CT709" s="2">
        <v>200</v>
      </c>
    </row>
    <row r="710" spans="1:98" x14ac:dyDescent="0.3">
      <c r="A710" s="100" t="s">
        <v>92</v>
      </c>
      <c r="B710" s="93">
        <v>85</v>
      </c>
      <c r="C710" s="93">
        <v>85</v>
      </c>
      <c r="D710">
        <f>C710-B710+5</f>
        <v>5</v>
      </c>
      <c r="E710" s="4">
        <f>IF(D710&gt;0,100/(D710/5)/100,1)</f>
        <v>1</v>
      </c>
      <c r="F710" s="94" t="s">
        <v>163</v>
      </c>
      <c r="G710" s="94" t="s">
        <v>164</v>
      </c>
      <c r="H710" s="94" t="s">
        <v>173</v>
      </c>
      <c r="I710" s="95" t="s">
        <v>169</v>
      </c>
      <c r="J710" s="3" t="s">
        <v>172</v>
      </c>
      <c r="K710" s="97" t="s">
        <v>174</v>
      </c>
      <c r="L710" s="97" t="s">
        <v>175</v>
      </c>
      <c r="M710" t="s">
        <v>168</v>
      </c>
      <c r="N710" s="4">
        <f t="shared" ref="N710" si="12642">IF(IF(BF709&lt;=$B709,1,M710-$E709)&gt;0,IF(BF709&lt;=$B709,1,M710-$E709),0)</f>
        <v>1</v>
      </c>
      <c r="O710" s="4">
        <f t="shared" ref="O710" si="12643">IF(IF(BG709&lt;=$B709,1,N710-$E709)&gt;0,IF(BG709&lt;=$B709,1,N710-$E709),0)</f>
        <v>1</v>
      </c>
      <c r="P710" s="4">
        <f t="shared" ref="P710" si="12644">IF(IF(BH709&lt;=$B709,1,O710-$E709)&gt;0,IF(BH709&lt;=$B709,1,O710-$E709),0)</f>
        <v>1</v>
      </c>
      <c r="Q710" s="4">
        <f t="shared" ref="Q710" si="12645">IF(IF(BI709&lt;=$B709,1,P710-$E709)&gt;0,IF(BI709&lt;=$B709,1,P710-$E709),0)</f>
        <v>1</v>
      </c>
      <c r="R710" s="4">
        <f t="shared" ref="R710" si="12646">IF(IF(BJ709&lt;=$B709,1,Q710-$E709)&gt;0,IF(BJ709&lt;=$B709,1,Q710-$E709),0)</f>
        <v>1</v>
      </c>
      <c r="S710" s="4">
        <f t="shared" ref="S710" si="12647">IF(IF(BK709&lt;=$B709,1,R710-$E709)&gt;0,IF(BK709&lt;=$B709,1,R710-$E709),0)</f>
        <v>1</v>
      </c>
      <c r="T710" s="4">
        <f t="shared" ref="T710" si="12648">IF(IF(BL709&lt;=$B709,1,S710-$E709)&gt;0,IF(BL709&lt;=$B709,1,S710-$E709),0)</f>
        <v>1</v>
      </c>
      <c r="U710" s="4">
        <f t="shared" ref="U710" si="12649">IF(IF(BM709&lt;=$B709,1,T710-$E709)&gt;0,IF(BM709&lt;=$B709,1,T710-$E709),0)</f>
        <v>1</v>
      </c>
      <c r="V710" s="4">
        <f t="shared" ref="V710" si="12650">IF(IF(BN709&lt;=$B709,1,U710-$E709)&gt;0,IF(BN709&lt;=$B709,1,U710-$E709),0)</f>
        <v>1</v>
      </c>
      <c r="W710" s="4">
        <f t="shared" ref="W710" si="12651">IF(IF(BO709&lt;=$B709,1,V710-$E709)&gt;0,IF(BO709&lt;=$B709,1,V710-$E709),0)</f>
        <v>1</v>
      </c>
      <c r="X710" s="4">
        <f t="shared" ref="X710" si="12652">IF(IF(BP709&lt;=$B709,1,W710-$E709)&gt;0,IF(BP709&lt;=$B709,1,W710-$E709),0)</f>
        <v>1</v>
      </c>
      <c r="Y710" s="4">
        <f t="shared" ref="Y710" si="12653">IF(IF(BQ709&lt;=$B709,1,X710-$E709)&gt;0,IF(BQ709&lt;=$B709,1,X710-$E709),0)</f>
        <v>1</v>
      </c>
      <c r="Z710" s="4">
        <f t="shared" ref="Z710" si="12654">IF(IF(BR709&lt;=$B709,1,Y710-$E709)&gt;0,IF(BR709&lt;=$B709,1,Y710-$E709),0)</f>
        <v>1</v>
      </c>
      <c r="AA710" s="4">
        <f t="shared" ref="AA710" si="12655">IF(IF(BS709&lt;=$B709,1,Z710-$E709)&gt;0,IF(BS709&lt;=$B709,1,Z710-$E709),0)</f>
        <v>1</v>
      </c>
      <c r="AB710" s="4">
        <f t="shared" ref="AB710" si="12656">IF(IF(BT709&lt;=$B709,1,AA710-$E709)&gt;0,IF(BT709&lt;=$B709,1,AA710-$E709),0)</f>
        <v>1</v>
      </c>
      <c r="AC710" s="4">
        <f t="shared" ref="AC710" si="12657">IF(IF(BU709&lt;=$B709,1,AB710-$E709)&gt;0,IF(BU709&lt;=$B709,1,AB710-$E709),0)</f>
        <v>1</v>
      </c>
      <c r="AD710" s="4">
        <f t="shared" ref="AD710" si="12658">IF(IF(BV709&lt;=$B709,1,AC710-$E709)&gt;0,IF(BV709&lt;=$B709,1,AC710-$E709),0)</f>
        <v>1</v>
      </c>
      <c r="AE710" s="4">
        <f t="shared" ref="AE710" si="12659">IF(IF(BW709&lt;=$B709,1,AD710-$E709)&gt;0,IF(BW709&lt;=$B709,1,AD710-$E709),0)</f>
        <v>1</v>
      </c>
      <c r="AF710" s="4">
        <f t="shared" ref="AF710" si="12660">IF(IF(BX709&lt;=$B709,1,AE710-$E709)&gt;0,IF(BX709&lt;=$B709,1,AE710-$E709),0)</f>
        <v>0</v>
      </c>
      <c r="AG710" s="4">
        <f t="shared" ref="AG710" si="12661">IF(IF(BY709&lt;=$B709,1,AF710-$E709)&gt;0,IF(BY709&lt;=$B709,1,AF710-$E709),0)</f>
        <v>0</v>
      </c>
      <c r="AH710" s="4">
        <f t="shared" ref="AH710" si="12662">IF(IF(BZ709&lt;=$B709,1,AG710-$E709)&gt;0,IF(BZ709&lt;=$B709,1,AG710-$E709),0)</f>
        <v>0</v>
      </c>
      <c r="AI710" s="4">
        <f t="shared" ref="AI710" si="12663">IF(IF(CA709&lt;=$B709,1,AH710-$E709)&gt;0,IF(CA709&lt;=$B709,1,AH710-$E709),0)</f>
        <v>0</v>
      </c>
      <c r="AJ710" s="4">
        <f t="shared" ref="AJ710" si="12664">IF(IF(CB709&lt;=$B709,1,AI710-$E709)&gt;0,IF(CB709&lt;=$B709,1,AI710-$E709),0)</f>
        <v>0</v>
      </c>
      <c r="AK710" s="4">
        <f t="shared" ref="AK710" si="12665">IF(IF(CC709&lt;=$B709,1,AJ710-$E709)&gt;0,IF(CC709&lt;=$B709,1,AJ710-$E709),0)</f>
        <v>0</v>
      </c>
      <c r="AL710" s="4">
        <f t="shared" ref="AL710" si="12666">IF(IF(CD709&lt;=$B709,1,AK710-$E709)&gt;0,IF(CD709&lt;=$B709,1,AK710-$E709),0)</f>
        <v>0</v>
      </c>
      <c r="AM710" s="4">
        <f t="shared" ref="AM710" si="12667">IF(IF(CE709&lt;=$B709,1,AL710-$E709)&gt;0,IF(CE709&lt;=$B709,1,AL710-$E709),0)</f>
        <v>0</v>
      </c>
      <c r="AN710" s="4">
        <f t="shared" ref="AN710" si="12668">IF(IF(CF709&lt;=$B709,1,AM710-$E709)&gt;0,IF(CF709&lt;=$B709,1,AM710-$E709),0)</f>
        <v>0</v>
      </c>
      <c r="AO710" s="4">
        <f t="shared" ref="AO710" si="12669">IF(IF(CG709&lt;=$B709,1,AN710-$E709)&gt;0,IF(CG709&lt;=$B709,1,AN710-$E709),0)</f>
        <v>0</v>
      </c>
      <c r="AP710" s="4">
        <f t="shared" ref="AP710" si="12670">IF(IF(CH709&lt;=$B709,1,AO710-$E709)&gt;0,IF(CH709&lt;=$B709,1,AO710-$E709),0)</f>
        <v>0</v>
      </c>
      <c r="AQ710" s="4">
        <f t="shared" ref="AQ710" si="12671">IF(IF(CI709&lt;=$B709,1,AP710-$E709)&gt;0,IF(CI709&lt;=$B709,1,AP710-$E709),0)</f>
        <v>0</v>
      </c>
      <c r="AR710" s="4">
        <f t="shared" ref="AR710" si="12672">IF(IF(CJ709&lt;=$B709,1,AQ710-$E709)&gt;0,IF(CJ709&lt;=$B709,1,AQ710-$E709),0)</f>
        <v>0</v>
      </c>
      <c r="AS710" s="4">
        <f t="shared" ref="AS710" si="12673">IF(IF(CK709&lt;=$B709,1,AR710-$E709)&gt;0,IF(CK709&lt;=$B709,1,AR710-$E709),0)</f>
        <v>0</v>
      </c>
      <c r="AT710" s="4">
        <f t="shared" ref="AT710" si="12674">IF(IF(CL709&lt;=$B709,1,AS710-$E709)&gt;0,IF(CL709&lt;=$B709,1,AS710-$E709),0)</f>
        <v>0</v>
      </c>
      <c r="AU710" s="4">
        <f t="shared" ref="AU710" si="12675">IF(IF(CM709&lt;=$B709,1,AT710-$E709)&gt;0,IF(CM709&lt;=$B709,1,AT710-$E709),0)</f>
        <v>0</v>
      </c>
      <c r="AV710" s="4">
        <f t="shared" ref="AV710" si="12676">IF(IF(CN709&lt;=$B709,1,AU710-$E709)&gt;0,IF(CN709&lt;=$B709,1,AU710-$E709),0)</f>
        <v>0</v>
      </c>
      <c r="AW710" s="4">
        <f t="shared" ref="AW710" si="12677">IF(IF(CO709&lt;=$B709,1,AV710-$E709)&gt;0,IF(CO709&lt;=$B709,1,AV710-$E709),0)</f>
        <v>0</v>
      </c>
      <c r="AX710" s="4">
        <f t="shared" ref="AX710" si="12678">IF(IF(CP709&lt;=$B709,1,AW710-$E709)&gt;0,IF(CP709&lt;=$B709,1,AW710-$E709),0)</f>
        <v>0</v>
      </c>
      <c r="AY710" s="4">
        <f t="shared" ref="AY710" si="12679">IF(IF(CQ709&lt;=$B709,1,AX710-$E709)&gt;0,IF(CQ709&lt;=$B709,1,AX710-$E709),0)</f>
        <v>0</v>
      </c>
      <c r="AZ710" s="4">
        <f t="shared" ref="AZ710" si="12680">IF(IF(CR709&lt;=$B709,1,AY710-$E709)&gt;0,IF(CR709&lt;=$B709,1,AY710-$E709),0)</f>
        <v>0</v>
      </c>
      <c r="BA710" s="4">
        <f t="shared" ref="BA710" si="12681">IF(IF(CS709&lt;=$B709,1,AZ710-$E709)&gt;0,IF(CS709&lt;=$B709,1,AZ710-$E709),0)</f>
        <v>0</v>
      </c>
      <c r="BB710" s="4">
        <f t="shared" ref="BB710" si="12682">IF(IF(CT709&lt;=$B709,1,BA710-$E709)&gt;0,IF(CT709&lt;=$B709,1,BA710-$E709),0)</f>
        <v>0</v>
      </c>
      <c r="BE710" t="s">
        <v>171</v>
      </c>
      <c r="BF710" s="91">
        <f>'Data tilvækstoversigt'!C544*N710</f>
        <v>0</v>
      </c>
      <c r="BG710" s="91">
        <f>'Data tilvækstoversigt'!D544*O710</f>
        <v>6.3078673828006728</v>
      </c>
      <c r="BH710" s="91">
        <f>'Data tilvækstoversigt'!E544*P710</f>
        <v>42.052449218671157</v>
      </c>
      <c r="BI710" s="91">
        <f>'Data tilvækstoversigt'!F544*Q710</f>
        <v>105.13112304667791</v>
      </c>
      <c r="BJ710" s="91">
        <f>'Data tilvækstoversigt'!G544*R710</f>
        <v>210.26224609335583</v>
      </c>
      <c r="BK710" s="91">
        <f>'Data tilvækstoversigt'!H544*S710</f>
        <v>302.21061951374628</v>
      </c>
      <c r="BL710" s="91">
        <f>'Data tilvækstoversigt'!I544*T710</f>
        <v>342.10012028842675</v>
      </c>
      <c r="BM710" s="91">
        <f>'Data tilvækstoversigt'!J544*U710</f>
        <v>379.45149172566977</v>
      </c>
      <c r="BN710" s="91">
        <f>'Data tilvækstoversigt'!K544*V710</f>
        <v>415.87574215357995</v>
      </c>
      <c r="BO710" s="91">
        <f>'Data tilvækstoversigt'!L544*W710</f>
        <v>443.63613739384641</v>
      </c>
      <c r="BP710" s="91">
        <f>'Data tilvækstoversigt'!M544*X710</f>
        <v>460.63586351485657</v>
      </c>
      <c r="BQ710" s="91">
        <f>'Data tilvækstoversigt'!N544*Y710</f>
        <v>473.50029156095286</v>
      </c>
      <c r="BR710" s="91">
        <f>'Data tilvækstoversigt'!O544*Z710</f>
        <v>486.82336865540253</v>
      </c>
      <c r="BS710" s="91">
        <f>'Data tilvækstoversigt'!P544*AA710</f>
        <v>497.4033016763392</v>
      </c>
      <c r="BT710" s="91">
        <f>'Data tilvækstoversigt'!Q544*AB710</f>
        <v>507.18310258532779</v>
      </c>
      <c r="BU710" s="91">
        <f>'Data tilvækstoversigt'!R544*AC710</f>
        <v>515.56625098741017</v>
      </c>
      <c r="BV710" s="91">
        <f>'Data tilvækstoversigt'!S544*AD710</f>
        <v>525.53449998352232</v>
      </c>
      <c r="BW710" s="91">
        <f>'Data tilvækstoversigt'!T544*AE710</f>
        <v>534.64582001202996</v>
      </c>
      <c r="BX710" s="91">
        <f>'Data tilvækstoversigt'!U544*AF710</f>
        <v>0</v>
      </c>
      <c r="BY710" s="91">
        <f>'Data tilvækstoversigt'!V544*AG710</f>
        <v>0</v>
      </c>
      <c r="BZ710" s="91">
        <f>'Data tilvækstoversigt'!W544*AH710</f>
        <v>0</v>
      </c>
      <c r="CA710" s="91">
        <f>'Data tilvækstoversigt'!X544*AI710</f>
        <v>0</v>
      </c>
      <c r="CB710" s="91">
        <f>'Data tilvækstoversigt'!Y544*AJ710</f>
        <v>0</v>
      </c>
      <c r="CC710" s="91">
        <f>'Data tilvækstoversigt'!Z544*AK710</f>
        <v>0</v>
      </c>
      <c r="CD710" s="91">
        <f>'Data tilvækstoversigt'!AA544*AL710</f>
        <v>0</v>
      </c>
      <c r="CE710" s="91">
        <f>'Data tilvækstoversigt'!AB544*AM710</f>
        <v>0</v>
      </c>
      <c r="CF710" s="91">
        <f>'Data tilvækstoversigt'!AC544*AN710</f>
        <v>0</v>
      </c>
      <c r="CG710" s="91">
        <f>'Data tilvækstoversigt'!AD544*AO710</f>
        <v>0</v>
      </c>
      <c r="CH710" s="91">
        <f>'Data tilvækstoversigt'!AE544*AP710</f>
        <v>0</v>
      </c>
      <c r="CI710" s="91">
        <f>'Data tilvækstoversigt'!AF544*AQ710</f>
        <v>0</v>
      </c>
      <c r="CJ710" s="91">
        <f>'Data tilvækstoversigt'!AG544*AR710</f>
        <v>0</v>
      </c>
      <c r="CK710" s="91">
        <f>'Data tilvækstoversigt'!AH544*AS710</f>
        <v>0</v>
      </c>
      <c r="CL710" s="91">
        <f>'Data tilvækstoversigt'!AI544*AT710</f>
        <v>0</v>
      </c>
      <c r="CM710" s="91">
        <f>'Data tilvækstoversigt'!AJ544*AU710</f>
        <v>0</v>
      </c>
      <c r="CN710" s="91">
        <f>'Data tilvækstoversigt'!AK544*AV710</f>
        <v>0</v>
      </c>
      <c r="CO710" s="91">
        <f>'Data tilvækstoversigt'!AL544*AW710</f>
        <v>0</v>
      </c>
      <c r="CP710" s="91">
        <f>'Data tilvækstoversigt'!AM544*AX710</f>
        <v>0</v>
      </c>
      <c r="CQ710" s="91">
        <f>'Data tilvækstoversigt'!AN544*AY710</f>
        <v>0</v>
      </c>
      <c r="CR710" s="91">
        <f>'Data tilvækstoversigt'!AO544*AZ710</f>
        <v>0</v>
      </c>
      <c r="CS710" s="91">
        <f>'Data tilvækstoversigt'!AP544*BA710</f>
        <v>0</v>
      </c>
      <c r="CT710" s="91">
        <f>'Data tilvækstoversigt'!AQ544*BB710</f>
        <v>0</v>
      </c>
    </row>
    <row r="711" spans="1:98" x14ac:dyDescent="0.3">
      <c r="F711" s="92">
        <f>B710</f>
        <v>85</v>
      </c>
      <c r="G711" s="92">
        <f>C710</f>
        <v>85</v>
      </c>
      <c r="H711" s="4">
        <f>E710</f>
        <v>1</v>
      </c>
      <c r="I711">
        <v>0</v>
      </c>
      <c r="J711" s="48">
        <f>IF(AND(I711&gt;=F711,I711&lt;=G711+1),H711,0)</f>
        <v>0</v>
      </c>
      <c r="K711" s="48">
        <f>IF(IF(AND(I711&gt;=(F711*2),I711&lt;=G711+F711+(G711-F711+5)+1),((H711)^2)*(I712-F711*2)/5,0)&lt;=H711,IF(AND(I711&gt;=(F711*2),I711&lt;=G711+F711+(G711-F711+5)+1),((H711)^2)*(I712-F711*2)/5,0),(K710-H711^2))</f>
        <v>0</v>
      </c>
      <c r="L711" s="98">
        <f>IF(IF(AND(I711&gt;=(F711*3),I711&lt;=G711+F711+F711+(G711-F711+5)+1),((H711)^3)*(I712-F711*3)/5,0)&lt;=H711,IF(AND(I711&gt;=(F711*3),I711&lt;=G711+F711+F711+(G711-F711+5)+1),((H711)^3)*(I712-F711*3)/5,0),(L710-H711^3))</f>
        <v>0</v>
      </c>
      <c r="M711" s="96"/>
      <c r="N711" s="48">
        <f>$J711+$K711+$L711</f>
        <v>0</v>
      </c>
      <c r="O711" s="48">
        <f t="shared" ref="O711:BB717" si="12683">$J711+$K711+$L711</f>
        <v>0</v>
      </c>
      <c r="P711" s="48">
        <f t="shared" si="12683"/>
        <v>0</v>
      </c>
      <c r="Q711" s="48">
        <f t="shared" si="12683"/>
        <v>0</v>
      </c>
      <c r="R711" s="48">
        <f t="shared" si="12683"/>
        <v>0</v>
      </c>
      <c r="S711" s="48">
        <f t="shared" si="12683"/>
        <v>0</v>
      </c>
      <c r="T711" s="48">
        <f t="shared" si="12683"/>
        <v>0</v>
      </c>
      <c r="U711" s="48">
        <f t="shared" si="12683"/>
        <v>0</v>
      </c>
      <c r="V711" s="48">
        <f t="shared" si="12683"/>
        <v>0</v>
      </c>
      <c r="W711" s="48">
        <f t="shared" si="12683"/>
        <v>0</v>
      </c>
      <c r="X711" s="48">
        <f t="shared" si="12683"/>
        <v>0</v>
      </c>
      <c r="Y711" s="48">
        <f t="shared" si="12683"/>
        <v>0</v>
      </c>
      <c r="Z711" s="48">
        <f t="shared" si="12683"/>
        <v>0</v>
      </c>
      <c r="AA711" s="48">
        <f t="shared" si="12683"/>
        <v>0</v>
      </c>
      <c r="AB711" s="48">
        <f t="shared" si="12683"/>
        <v>0</v>
      </c>
      <c r="AC711" s="48">
        <f t="shared" si="12683"/>
        <v>0</v>
      </c>
      <c r="AD711" s="48">
        <f t="shared" si="12683"/>
        <v>0</v>
      </c>
      <c r="AE711" s="48">
        <f t="shared" si="12683"/>
        <v>0</v>
      </c>
      <c r="AF711" s="48">
        <f t="shared" si="12683"/>
        <v>0</v>
      </c>
      <c r="AG711" s="48">
        <f t="shared" si="12683"/>
        <v>0</v>
      </c>
      <c r="AH711" s="48">
        <f t="shared" si="12683"/>
        <v>0</v>
      </c>
      <c r="AI711" s="48">
        <f t="shared" si="12683"/>
        <v>0</v>
      </c>
      <c r="AJ711" s="48">
        <f t="shared" si="12683"/>
        <v>0</v>
      </c>
      <c r="AK711" s="48">
        <f t="shared" si="12683"/>
        <v>0</v>
      </c>
      <c r="AL711" s="48">
        <f t="shared" si="12683"/>
        <v>0</v>
      </c>
      <c r="AM711" s="48">
        <f t="shared" si="12683"/>
        <v>0</v>
      </c>
      <c r="AN711" s="48">
        <f t="shared" si="12683"/>
        <v>0</v>
      </c>
      <c r="AO711" s="48">
        <f t="shared" si="12683"/>
        <v>0</v>
      </c>
      <c r="AP711" s="48">
        <f t="shared" si="12683"/>
        <v>0</v>
      </c>
      <c r="AQ711" s="48">
        <f t="shared" si="12683"/>
        <v>0</v>
      </c>
      <c r="AR711" s="48">
        <f t="shared" si="12683"/>
        <v>0</v>
      </c>
      <c r="AS711" s="48">
        <f t="shared" si="12683"/>
        <v>0</v>
      </c>
      <c r="AT711" s="48">
        <f t="shared" si="12683"/>
        <v>0</v>
      </c>
      <c r="AU711" s="48">
        <f t="shared" si="12683"/>
        <v>0</v>
      </c>
      <c r="AV711" s="48">
        <f t="shared" si="12683"/>
        <v>0</v>
      </c>
      <c r="AW711" s="48">
        <f t="shared" si="12683"/>
        <v>0</v>
      </c>
      <c r="AX711" s="48">
        <f t="shared" si="12683"/>
        <v>0</v>
      </c>
      <c r="AY711" s="48">
        <f t="shared" si="12683"/>
        <v>0</v>
      </c>
      <c r="AZ711" s="48">
        <f t="shared" si="12683"/>
        <v>0</v>
      </c>
      <c r="BA711" s="48">
        <f t="shared" si="12683"/>
        <v>0</v>
      </c>
      <c r="BB711" s="48">
        <f t="shared" si="12683"/>
        <v>0</v>
      </c>
      <c r="BC711" s="48"/>
      <c r="BE711" t="s">
        <v>177</v>
      </c>
      <c r="BF711">
        <f>BF710*N711</f>
        <v>0</v>
      </c>
      <c r="BG711">
        <f t="shared" ref="BG711" si="12684">BG710*O711</f>
        <v>0</v>
      </c>
      <c r="BH711">
        <f t="shared" ref="BH711" si="12685">BH710*P711</f>
        <v>0</v>
      </c>
      <c r="BI711">
        <f t="shared" ref="BI711" si="12686">BI710*Q711</f>
        <v>0</v>
      </c>
      <c r="BJ711">
        <f t="shared" ref="BJ711" si="12687">BJ710*R711</f>
        <v>0</v>
      </c>
      <c r="BK711">
        <f t="shared" ref="BK711" si="12688">BK710*S711</f>
        <v>0</v>
      </c>
      <c r="BL711">
        <f t="shared" ref="BL711" si="12689">BL710*T711</f>
        <v>0</v>
      </c>
      <c r="BM711">
        <f t="shared" ref="BM711" si="12690">BM710*U711</f>
        <v>0</v>
      </c>
      <c r="BN711">
        <f t="shared" ref="BN711" si="12691">BN710*V711</f>
        <v>0</v>
      </c>
      <c r="BO711">
        <f t="shared" ref="BO711" si="12692">BO710*W711</f>
        <v>0</v>
      </c>
      <c r="BP711">
        <f t="shared" ref="BP711" si="12693">BP710*X711</f>
        <v>0</v>
      </c>
      <c r="BQ711">
        <f t="shared" ref="BQ711" si="12694">BQ710*Y711</f>
        <v>0</v>
      </c>
      <c r="BR711">
        <f t="shared" ref="BR711" si="12695">BR710*Z711</f>
        <v>0</v>
      </c>
      <c r="BS711">
        <f t="shared" ref="BS711" si="12696">BS710*AA711</f>
        <v>0</v>
      </c>
      <c r="BT711">
        <f t="shared" ref="BT711" si="12697">BT710*AB711</f>
        <v>0</v>
      </c>
      <c r="BU711">
        <f t="shared" ref="BU711" si="12698">BU710*AC711</f>
        <v>0</v>
      </c>
      <c r="BV711">
        <f t="shared" ref="BV711" si="12699">BV710*AD711</f>
        <v>0</v>
      </c>
      <c r="BW711">
        <f t="shared" ref="BW711" si="12700">BW710*AE711</f>
        <v>0</v>
      </c>
      <c r="BX711">
        <f t="shared" ref="BX711" si="12701">BX710*AF711</f>
        <v>0</v>
      </c>
      <c r="BY711">
        <f t="shared" ref="BY711" si="12702">BY710*AG711</f>
        <v>0</v>
      </c>
      <c r="BZ711">
        <f t="shared" ref="BZ711" si="12703">BZ710*AH711</f>
        <v>0</v>
      </c>
      <c r="CA711">
        <f t="shared" ref="CA711" si="12704">CA710*AI711</f>
        <v>0</v>
      </c>
      <c r="CB711">
        <f t="shared" ref="CB711" si="12705">CB710*AJ711</f>
        <v>0</v>
      </c>
      <c r="CC711">
        <f t="shared" ref="CC711" si="12706">CC710*AK711</f>
        <v>0</v>
      </c>
      <c r="CD711">
        <f t="shared" ref="CD711" si="12707">CD710*AL711</f>
        <v>0</v>
      </c>
      <c r="CE711">
        <f t="shared" ref="CE711" si="12708">CE710*AM711</f>
        <v>0</v>
      </c>
      <c r="CF711">
        <f t="shared" ref="CF711" si="12709">CF710*AN711</f>
        <v>0</v>
      </c>
      <c r="CG711">
        <f t="shared" ref="CG711" si="12710">CG710*AO711</f>
        <v>0</v>
      </c>
      <c r="CH711">
        <f t="shared" ref="CH711" si="12711">CH710*AP711</f>
        <v>0</v>
      </c>
      <c r="CI711">
        <f t="shared" ref="CI711" si="12712">CI710*AQ711</f>
        <v>0</v>
      </c>
      <c r="CJ711">
        <f t="shared" ref="CJ711" si="12713">CJ710*AR711</f>
        <v>0</v>
      </c>
      <c r="CK711">
        <f t="shared" ref="CK711" si="12714">CK710*AS711</f>
        <v>0</v>
      </c>
      <c r="CL711">
        <f t="shared" ref="CL711" si="12715">CL710*AT711</f>
        <v>0</v>
      </c>
      <c r="CM711">
        <f t="shared" ref="CM711" si="12716">CM710*AU711</f>
        <v>0</v>
      </c>
      <c r="CN711">
        <f t="shared" ref="CN711" si="12717">CN710*AV711</f>
        <v>0</v>
      </c>
      <c r="CO711">
        <f t="shared" ref="CO711" si="12718">CO710*AW711</f>
        <v>0</v>
      </c>
      <c r="CP711">
        <f t="shared" ref="CP711" si="12719">CP710*AX711</f>
        <v>0</v>
      </c>
      <c r="CQ711">
        <f t="shared" ref="CQ711" si="12720">CQ710*AY711</f>
        <v>0</v>
      </c>
      <c r="CR711">
        <f t="shared" ref="CR711" si="12721">CR710*AZ711</f>
        <v>0</v>
      </c>
      <c r="CS711">
        <f t="shared" ref="CS711" si="12722">CS710*BA711</f>
        <v>0</v>
      </c>
      <c r="CT711">
        <f t="shared" ref="CT711" si="12723">CT710*BB711</f>
        <v>0</v>
      </c>
    </row>
    <row r="712" spans="1:98" x14ac:dyDescent="0.3">
      <c r="F712" s="91">
        <f>F711</f>
        <v>85</v>
      </c>
      <c r="G712" s="91">
        <f>G711</f>
        <v>85</v>
      </c>
      <c r="H712" s="4">
        <f>H711</f>
        <v>1</v>
      </c>
      <c r="I712">
        <v>5</v>
      </c>
      <c r="J712" s="48">
        <f t="shared" ref="J712:J751" si="12724">IF(AND(I712&gt;=F712,I712&lt;=G712+1),H712,0)</f>
        <v>0</v>
      </c>
      <c r="K712" s="48">
        <f t="shared" ref="K712:K717" si="12725">IF(IF(AND(I712&gt;=(F712*2),I712&lt;=G712+F712+(G712-F712+5)+1),((H712)^2)*(I713-F712*2)/5,0)&lt;=H712,IF(AND(I712&gt;=(F712*2),I712&lt;=G712+F712+(G712-F712+5)+1),((H712)^2)*(I713-F712*2)/5,0),(K711-H712^2))</f>
        <v>0</v>
      </c>
      <c r="L712" s="98">
        <f t="shared" ref="L712:L751" si="12726">IF(IF(AND(I712&gt;=(F712*3),I712&lt;=G712+F712+F712+(G712-F712+5)+1),((H712)^3)*(I713-F712*3)/5,0)&lt;=H712,IF(AND(I712&gt;=(F712*3),I712&lt;=G712+F712+F712+(G712-F712+5)+1),((H712)^3)*(I713-F712*3)/5,0),(L711-H712^3))</f>
        <v>0</v>
      </c>
      <c r="M712" s="48"/>
      <c r="N712" s="48"/>
      <c r="O712" s="48">
        <f>$J712+$K712+$L712</f>
        <v>0</v>
      </c>
      <c r="P712" s="48">
        <f t="shared" si="12683"/>
        <v>0</v>
      </c>
      <c r="Q712" s="48">
        <f t="shared" si="12683"/>
        <v>0</v>
      </c>
      <c r="R712" s="48">
        <f t="shared" si="12683"/>
        <v>0</v>
      </c>
      <c r="S712" s="48">
        <f t="shared" si="12683"/>
        <v>0</v>
      </c>
      <c r="T712" s="48">
        <f t="shared" si="12683"/>
        <v>0</v>
      </c>
      <c r="U712" s="48">
        <f t="shared" si="12683"/>
        <v>0</v>
      </c>
      <c r="V712" s="48">
        <f t="shared" si="12683"/>
        <v>0</v>
      </c>
      <c r="W712" s="48">
        <f t="shared" si="12683"/>
        <v>0</v>
      </c>
      <c r="X712" s="48">
        <f t="shared" si="12683"/>
        <v>0</v>
      </c>
      <c r="Y712" s="48">
        <f t="shared" si="12683"/>
        <v>0</v>
      </c>
      <c r="Z712" s="48">
        <f t="shared" si="12683"/>
        <v>0</v>
      </c>
      <c r="AA712" s="48">
        <f t="shared" si="12683"/>
        <v>0</v>
      </c>
      <c r="AB712" s="48">
        <f t="shared" si="12683"/>
        <v>0</v>
      </c>
      <c r="AC712" s="48">
        <f t="shared" si="12683"/>
        <v>0</v>
      </c>
      <c r="AD712" s="48">
        <f t="shared" si="12683"/>
        <v>0</v>
      </c>
      <c r="AE712" s="48">
        <f t="shared" si="12683"/>
        <v>0</v>
      </c>
      <c r="AF712" s="48">
        <f t="shared" si="12683"/>
        <v>0</v>
      </c>
      <c r="AG712" s="48">
        <f t="shared" si="12683"/>
        <v>0</v>
      </c>
      <c r="AH712" s="48">
        <f t="shared" si="12683"/>
        <v>0</v>
      </c>
      <c r="AI712" s="48">
        <f t="shared" si="12683"/>
        <v>0</v>
      </c>
      <c r="AJ712" s="48">
        <f t="shared" si="12683"/>
        <v>0</v>
      </c>
      <c r="AK712" s="48">
        <f t="shared" si="12683"/>
        <v>0</v>
      </c>
      <c r="AL712" s="48">
        <f t="shared" si="12683"/>
        <v>0</v>
      </c>
      <c r="AM712" s="48">
        <f t="shared" si="12683"/>
        <v>0</v>
      </c>
      <c r="AN712" s="48">
        <f t="shared" si="12683"/>
        <v>0</v>
      </c>
      <c r="AO712" s="48">
        <f t="shared" si="12683"/>
        <v>0</v>
      </c>
      <c r="AP712" s="48">
        <f t="shared" si="12683"/>
        <v>0</v>
      </c>
      <c r="AQ712" s="48">
        <f t="shared" si="12683"/>
        <v>0</v>
      </c>
      <c r="AR712" s="48">
        <f t="shared" si="12683"/>
        <v>0</v>
      </c>
      <c r="AS712" s="48">
        <f t="shared" si="12683"/>
        <v>0</v>
      </c>
      <c r="AT712" s="48">
        <f t="shared" si="12683"/>
        <v>0</v>
      </c>
      <c r="AU712" s="48">
        <f t="shared" si="12683"/>
        <v>0</v>
      </c>
      <c r="AV712" s="48">
        <f t="shared" si="12683"/>
        <v>0</v>
      </c>
      <c r="AW712" s="48">
        <f t="shared" si="12683"/>
        <v>0</v>
      </c>
      <c r="AX712" s="48">
        <f t="shared" si="12683"/>
        <v>0</v>
      </c>
      <c r="AY712" s="48">
        <f t="shared" si="12683"/>
        <v>0</v>
      </c>
      <c r="AZ712" s="48">
        <f t="shared" si="12683"/>
        <v>0</v>
      </c>
      <c r="BA712" s="48">
        <f t="shared" si="12683"/>
        <v>0</v>
      </c>
      <c r="BB712" s="48">
        <f t="shared" si="12683"/>
        <v>0</v>
      </c>
      <c r="BC712" s="48"/>
      <c r="BE712" t="s">
        <v>178</v>
      </c>
      <c r="BG712">
        <f>BF710*O712</f>
        <v>0</v>
      </c>
      <c r="BH712">
        <f t="shared" ref="BH712" si="12727">BG710*P712</f>
        <v>0</v>
      </c>
      <c r="BI712">
        <f t="shared" ref="BI712" si="12728">BH710*Q712</f>
        <v>0</v>
      </c>
      <c r="BJ712">
        <f t="shared" ref="BJ712" si="12729">BI710*R712</f>
        <v>0</v>
      </c>
      <c r="BK712">
        <f t="shared" ref="BK712" si="12730">BJ710*S712</f>
        <v>0</v>
      </c>
      <c r="BL712">
        <f t="shared" ref="BL712" si="12731">BK710*T712</f>
        <v>0</v>
      </c>
      <c r="BM712">
        <f t="shared" ref="BM712" si="12732">BL710*U712</f>
        <v>0</v>
      </c>
      <c r="BN712">
        <f t="shared" ref="BN712" si="12733">BM710*V712</f>
        <v>0</v>
      </c>
      <c r="BO712">
        <f t="shared" ref="BO712" si="12734">BN710*W712</f>
        <v>0</v>
      </c>
      <c r="BP712">
        <f t="shared" ref="BP712" si="12735">BO710*X712</f>
        <v>0</v>
      </c>
      <c r="BQ712">
        <f t="shared" ref="BQ712" si="12736">BP710*Y712</f>
        <v>0</v>
      </c>
      <c r="BR712">
        <f t="shared" ref="BR712" si="12737">BQ710*Z712</f>
        <v>0</v>
      </c>
      <c r="BS712">
        <f t="shared" ref="BS712" si="12738">BR710*AA712</f>
        <v>0</v>
      </c>
      <c r="BT712">
        <f t="shared" ref="BT712" si="12739">BS710*AB712</f>
        <v>0</v>
      </c>
      <c r="BU712">
        <f t="shared" ref="BU712" si="12740">BT710*AC712</f>
        <v>0</v>
      </c>
      <c r="BV712">
        <f t="shared" ref="BV712" si="12741">BU710*AD712</f>
        <v>0</v>
      </c>
      <c r="BW712">
        <f t="shared" ref="BW712" si="12742">BV710*AE712</f>
        <v>0</v>
      </c>
      <c r="BX712">
        <f t="shared" ref="BX712" si="12743">BW710*AF712</f>
        <v>0</v>
      </c>
      <c r="BY712">
        <f t="shared" ref="BY712" si="12744">BX710*AG712</f>
        <v>0</v>
      </c>
      <c r="BZ712">
        <f t="shared" ref="BZ712" si="12745">BY710*AH712</f>
        <v>0</v>
      </c>
      <c r="CA712">
        <f t="shared" ref="CA712" si="12746">BZ710*AI712</f>
        <v>0</v>
      </c>
      <c r="CB712">
        <f t="shared" ref="CB712" si="12747">CA710*AJ712</f>
        <v>0</v>
      </c>
      <c r="CC712">
        <f t="shared" ref="CC712" si="12748">CB710*AK712</f>
        <v>0</v>
      </c>
      <c r="CD712">
        <f t="shared" ref="CD712" si="12749">CC710*AL712</f>
        <v>0</v>
      </c>
      <c r="CE712">
        <f t="shared" ref="CE712" si="12750">CD710*AM712</f>
        <v>0</v>
      </c>
      <c r="CF712">
        <f t="shared" ref="CF712" si="12751">CE710*AN712</f>
        <v>0</v>
      </c>
      <c r="CG712">
        <f t="shared" ref="CG712" si="12752">CF710*AO712</f>
        <v>0</v>
      </c>
      <c r="CH712">
        <f t="shared" ref="CH712" si="12753">CG710*AP712</f>
        <v>0</v>
      </c>
      <c r="CI712">
        <f t="shared" ref="CI712" si="12754">CH710*AQ712</f>
        <v>0</v>
      </c>
      <c r="CJ712">
        <f t="shared" ref="CJ712" si="12755">CI710*AR712</f>
        <v>0</v>
      </c>
      <c r="CK712">
        <f t="shared" ref="CK712" si="12756">CJ710*AS712</f>
        <v>0</v>
      </c>
      <c r="CL712">
        <f t="shared" ref="CL712" si="12757">CK710*AT712</f>
        <v>0</v>
      </c>
      <c r="CM712">
        <f t="shared" ref="CM712" si="12758">CL710*AU712</f>
        <v>0</v>
      </c>
      <c r="CN712">
        <f t="shared" ref="CN712" si="12759">CM710*AV712</f>
        <v>0</v>
      </c>
      <c r="CO712">
        <f t="shared" ref="CO712" si="12760">CN710*AW712</f>
        <v>0</v>
      </c>
      <c r="CP712">
        <f t="shared" ref="CP712" si="12761">CO710*AX712</f>
        <v>0</v>
      </c>
      <c r="CQ712">
        <f t="shared" ref="CQ712" si="12762">CP710*AY712</f>
        <v>0</v>
      </c>
      <c r="CR712">
        <f t="shared" ref="CR712" si="12763">CQ710*AZ712</f>
        <v>0</v>
      </c>
      <c r="CS712">
        <f t="shared" ref="CS712" si="12764">CR710*BA712</f>
        <v>0</v>
      </c>
      <c r="CT712">
        <f t="shared" ref="CT712" si="12765">CS710*BB712</f>
        <v>0</v>
      </c>
    </row>
    <row r="713" spans="1:98" x14ac:dyDescent="0.3">
      <c r="E713" s="4"/>
      <c r="F713" s="91">
        <f t="shared" ref="F713:H713" si="12766">F712</f>
        <v>85</v>
      </c>
      <c r="G713" s="91">
        <f t="shared" si="12766"/>
        <v>85</v>
      </c>
      <c r="H713" s="4">
        <f t="shared" si="12766"/>
        <v>1</v>
      </c>
      <c r="I713">
        <v>10</v>
      </c>
      <c r="J713" s="48">
        <f t="shared" si="12724"/>
        <v>0</v>
      </c>
      <c r="K713" s="48">
        <f t="shared" si="12725"/>
        <v>0</v>
      </c>
      <c r="L713" s="98">
        <f t="shared" si="12726"/>
        <v>0</v>
      </c>
      <c r="M713" s="48"/>
      <c r="N713" s="48"/>
      <c r="O713" s="48"/>
      <c r="P713" s="48">
        <f>$J713+$K713+$L713</f>
        <v>0</v>
      </c>
      <c r="Q713" s="48">
        <f t="shared" si="12683"/>
        <v>0</v>
      </c>
      <c r="R713" s="48">
        <f t="shared" si="12683"/>
        <v>0</v>
      </c>
      <c r="S713" s="48">
        <f t="shared" si="12683"/>
        <v>0</v>
      </c>
      <c r="T713" s="48">
        <f t="shared" si="12683"/>
        <v>0</v>
      </c>
      <c r="U713" s="48">
        <f t="shared" si="12683"/>
        <v>0</v>
      </c>
      <c r="V713" s="48">
        <f t="shared" si="12683"/>
        <v>0</v>
      </c>
      <c r="W713" s="48">
        <f t="shared" si="12683"/>
        <v>0</v>
      </c>
      <c r="X713" s="48">
        <f t="shared" si="12683"/>
        <v>0</v>
      </c>
      <c r="Y713" s="48">
        <f t="shared" si="12683"/>
        <v>0</v>
      </c>
      <c r="Z713" s="48">
        <f t="shared" si="12683"/>
        <v>0</v>
      </c>
      <c r="AA713" s="48">
        <f t="shared" si="12683"/>
        <v>0</v>
      </c>
      <c r="AB713" s="48">
        <f t="shared" si="12683"/>
        <v>0</v>
      </c>
      <c r="AC713" s="48">
        <f t="shared" si="12683"/>
        <v>0</v>
      </c>
      <c r="AD713" s="48">
        <f t="shared" si="12683"/>
        <v>0</v>
      </c>
      <c r="AE713" s="48">
        <f t="shared" si="12683"/>
        <v>0</v>
      </c>
      <c r="AF713" s="48">
        <f t="shared" si="12683"/>
        <v>0</v>
      </c>
      <c r="AG713" s="48">
        <f t="shared" si="12683"/>
        <v>0</v>
      </c>
      <c r="AH713" s="48">
        <f t="shared" si="12683"/>
        <v>0</v>
      </c>
      <c r="AI713" s="48">
        <f t="shared" si="12683"/>
        <v>0</v>
      </c>
      <c r="AJ713" s="48">
        <f t="shared" si="12683"/>
        <v>0</v>
      </c>
      <c r="AK713" s="48">
        <f t="shared" si="12683"/>
        <v>0</v>
      </c>
      <c r="AL713" s="48">
        <f t="shared" si="12683"/>
        <v>0</v>
      </c>
      <c r="AM713" s="48">
        <f t="shared" si="12683"/>
        <v>0</v>
      </c>
      <c r="AN713" s="48">
        <f t="shared" si="12683"/>
        <v>0</v>
      </c>
      <c r="AO713" s="48">
        <f t="shared" si="12683"/>
        <v>0</v>
      </c>
      <c r="AP713" s="48">
        <f t="shared" si="12683"/>
        <v>0</v>
      </c>
      <c r="AQ713" s="48">
        <f t="shared" si="12683"/>
        <v>0</v>
      </c>
      <c r="AR713" s="48">
        <f t="shared" si="12683"/>
        <v>0</v>
      </c>
      <c r="AS713" s="48">
        <f t="shared" si="12683"/>
        <v>0</v>
      </c>
      <c r="AT713" s="48">
        <f t="shared" si="12683"/>
        <v>0</v>
      </c>
      <c r="AU713" s="48">
        <f t="shared" si="12683"/>
        <v>0</v>
      </c>
      <c r="AV713" s="48">
        <f t="shared" si="12683"/>
        <v>0</v>
      </c>
      <c r="AW713" s="48">
        <f t="shared" si="12683"/>
        <v>0</v>
      </c>
      <c r="AX713" s="48">
        <f t="shared" si="12683"/>
        <v>0</v>
      </c>
      <c r="AY713" s="48">
        <f t="shared" si="12683"/>
        <v>0</v>
      </c>
      <c r="AZ713" s="48">
        <f t="shared" si="12683"/>
        <v>0</v>
      </c>
      <c r="BA713" s="48">
        <f t="shared" si="12683"/>
        <v>0</v>
      </c>
      <c r="BB713" s="48">
        <f t="shared" si="12683"/>
        <v>0</v>
      </c>
      <c r="BC713" s="48"/>
      <c r="BE713" t="s">
        <v>179</v>
      </c>
      <c r="BH713">
        <f>BF710*P713</f>
        <v>0</v>
      </c>
      <c r="BI713">
        <f t="shared" ref="BI713" si="12767">BG710*Q713</f>
        <v>0</v>
      </c>
      <c r="BJ713">
        <f t="shared" ref="BJ713" si="12768">BH710*R713</f>
        <v>0</v>
      </c>
      <c r="BK713">
        <f t="shared" ref="BK713" si="12769">BI710*S713</f>
        <v>0</v>
      </c>
      <c r="BL713">
        <f t="shared" ref="BL713" si="12770">BJ710*T713</f>
        <v>0</v>
      </c>
      <c r="BM713">
        <f t="shared" ref="BM713" si="12771">BK710*U713</f>
        <v>0</v>
      </c>
      <c r="BN713">
        <f t="shared" ref="BN713" si="12772">BL710*V713</f>
        <v>0</v>
      </c>
      <c r="BO713">
        <f t="shared" ref="BO713" si="12773">BM710*W713</f>
        <v>0</v>
      </c>
      <c r="BP713">
        <f t="shared" ref="BP713" si="12774">BN710*X713</f>
        <v>0</v>
      </c>
      <c r="BQ713">
        <f t="shared" ref="BQ713" si="12775">BO710*Y713</f>
        <v>0</v>
      </c>
      <c r="BR713">
        <f t="shared" ref="BR713" si="12776">BP710*Z713</f>
        <v>0</v>
      </c>
      <c r="BS713">
        <f t="shared" ref="BS713" si="12777">BQ710*AA713</f>
        <v>0</v>
      </c>
      <c r="BT713">
        <f t="shared" ref="BT713" si="12778">BR710*AB713</f>
        <v>0</v>
      </c>
      <c r="BU713">
        <f t="shared" ref="BU713" si="12779">BS710*AC713</f>
        <v>0</v>
      </c>
      <c r="BV713">
        <f t="shared" ref="BV713" si="12780">BT710*AD713</f>
        <v>0</v>
      </c>
      <c r="BW713">
        <f t="shared" ref="BW713" si="12781">BU710*AE713</f>
        <v>0</v>
      </c>
      <c r="BX713">
        <f t="shared" ref="BX713" si="12782">BV710*AF713</f>
        <v>0</v>
      </c>
      <c r="BY713">
        <f t="shared" ref="BY713" si="12783">BW710*AG713</f>
        <v>0</v>
      </c>
      <c r="BZ713">
        <f t="shared" ref="BZ713" si="12784">BX710*AH713</f>
        <v>0</v>
      </c>
      <c r="CA713">
        <f t="shared" ref="CA713" si="12785">BY710*AI713</f>
        <v>0</v>
      </c>
      <c r="CB713">
        <f t="shared" ref="CB713" si="12786">BZ710*AJ713</f>
        <v>0</v>
      </c>
      <c r="CC713">
        <f t="shared" ref="CC713" si="12787">CA710*AK713</f>
        <v>0</v>
      </c>
      <c r="CD713">
        <f t="shared" ref="CD713" si="12788">CB710*AL713</f>
        <v>0</v>
      </c>
      <c r="CE713">
        <f t="shared" ref="CE713" si="12789">CC710*AM713</f>
        <v>0</v>
      </c>
      <c r="CF713">
        <f t="shared" ref="CF713" si="12790">CD710*AN713</f>
        <v>0</v>
      </c>
      <c r="CG713">
        <f t="shared" ref="CG713" si="12791">CE710*AO713</f>
        <v>0</v>
      </c>
      <c r="CH713">
        <f t="shared" ref="CH713" si="12792">CF710*AP713</f>
        <v>0</v>
      </c>
      <c r="CI713">
        <f t="shared" ref="CI713" si="12793">CG710*AQ713</f>
        <v>0</v>
      </c>
      <c r="CJ713">
        <f t="shared" ref="CJ713" si="12794">CH710*AR713</f>
        <v>0</v>
      </c>
      <c r="CK713">
        <f t="shared" ref="CK713" si="12795">CI710*AS713</f>
        <v>0</v>
      </c>
      <c r="CL713">
        <f t="shared" ref="CL713" si="12796">CJ710*AT713</f>
        <v>0</v>
      </c>
      <c r="CM713">
        <f t="shared" ref="CM713" si="12797">CK710*AU713</f>
        <v>0</v>
      </c>
      <c r="CN713">
        <f t="shared" ref="CN713" si="12798">CL710*AV713</f>
        <v>0</v>
      </c>
      <c r="CO713">
        <f t="shared" ref="CO713" si="12799">CM710*AW713</f>
        <v>0</v>
      </c>
      <c r="CP713">
        <f t="shared" ref="CP713" si="12800">CN710*AX713</f>
        <v>0</v>
      </c>
      <c r="CQ713">
        <f t="shared" ref="CQ713" si="12801">CO710*AY713</f>
        <v>0</v>
      </c>
      <c r="CR713">
        <f t="shared" ref="CR713" si="12802">CP710*AZ713</f>
        <v>0</v>
      </c>
      <c r="CS713">
        <f t="shared" ref="CS713" si="12803">CQ710*BA713</f>
        <v>0</v>
      </c>
      <c r="CT713">
        <f t="shared" ref="CT713" si="12804">CR710*BB713</f>
        <v>0</v>
      </c>
    </row>
    <row r="714" spans="1:98" x14ac:dyDescent="0.3">
      <c r="F714" s="91">
        <f t="shared" ref="F714:H714" si="12805">F713</f>
        <v>85</v>
      </c>
      <c r="G714" s="91">
        <f t="shared" si="12805"/>
        <v>85</v>
      </c>
      <c r="H714" s="4">
        <f t="shared" si="12805"/>
        <v>1</v>
      </c>
      <c r="I714">
        <v>15</v>
      </c>
      <c r="J714" s="48">
        <f t="shared" si="12724"/>
        <v>0</v>
      </c>
      <c r="K714" s="48">
        <f t="shared" si="12725"/>
        <v>0</v>
      </c>
      <c r="L714" s="98">
        <f t="shared" si="12726"/>
        <v>0</v>
      </c>
      <c r="M714" s="48"/>
      <c r="N714" s="48"/>
      <c r="O714" s="48"/>
      <c r="P714" s="48"/>
      <c r="Q714" s="48">
        <f>$J714+$K714+$L714</f>
        <v>0</v>
      </c>
      <c r="R714" s="48">
        <f t="shared" si="12683"/>
        <v>0</v>
      </c>
      <c r="S714" s="48">
        <f t="shared" si="12683"/>
        <v>0</v>
      </c>
      <c r="T714" s="48">
        <f t="shared" si="12683"/>
        <v>0</v>
      </c>
      <c r="U714" s="48">
        <f t="shared" si="12683"/>
        <v>0</v>
      </c>
      <c r="V714" s="48">
        <f t="shared" si="12683"/>
        <v>0</v>
      </c>
      <c r="W714" s="48">
        <f t="shared" si="12683"/>
        <v>0</v>
      </c>
      <c r="X714" s="48">
        <f t="shared" si="12683"/>
        <v>0</v>
      </c>
      <c r="Y714" s="48">
        <f t="shared" si="12683"/>
        <v>0</v>
      </c>
      <c r="Z714" s="48">
        <f t="shared" si="12683"/>
        <v>0</v>
      </c>
      <c r="AA714" s="48">
        <f t="shared" si="12683"/>
        <v>0</v>
      </c>
      <c r="AB714" s="48">
        <f t="shared" si="12683"/>
        <v>0</v>
      </c>
      <c r="AC714" s="48">
        <f t="shared" si="12683"/>
        <v>0</v>
      </c>
      <c r="AD714" s="48">
        <f t="shared" si="12683"/>
        <v>0</v>
      </c>
      <c r="AE714" s="48">
        <f t="shared" si="12683"/>
        <v>0</v>
      </c>
      <c r="AF714" s="48">
        <f t="shared" si="12683"/>
        <v>0</v>
      </c>
      <c r="AG714" s="48">
        <f t="shared" si="12683"/>
        <v>0</v>
      </c>
      <c r="AH714" s="48">
        <f t="shared" si="12683"/>
        <v>0</v>
      </c>
      <c r="AI714" s="48">
        <f t="shared" si="12683"/>
        <v>0</v>
      </c>
      <c r="AJ714" s="48">
        <f t="shared" si="12683"/>
        <v>0</v>
      </c>
      <c r="AK714" s="48">
        <f t="shared" si="12683"/>
        <v>0</v>
      </c>
      <c r="AL714" s="48">
        <f t="shared" si="12683"/>
        <v>0</v>
      </c>
      <c r="AM714" s="48">
        <f t="shared" si="12683"/>
        <v>0</v>
      </c>
      <c r="AN714" s="48">
        <f t="shared" si="12683"/>
        <v>0</v>
      </c>
      <c r="AO714" s="48">
        <f t="shared" si="12683"/>
        <v>0</v>
      </c>
      <c r="AP714" s="48">
        <f t="shared" si="12683"/>
        <v>0</v>
      </c>
      <c r="AQ714" s="48">
        <f t="shared" si="12683"/>
        <v>0</v>
      </c>
      <c r="AR714" s="48">
        <f t="shared" si="12683"/>
        <v>0</v>
      </c>
      <c r="AS714" s="48">
        <f t="shared" si="12683"/>
        <v>0</v>
      </c>
      <c r="AT714" s="48">
        <f t="shared" si="12683"/>
        <v>0</v>
      </c>
      <c r="AU714" s="48">
        <f t="shared" si="12683"/>
        <v>0</v>
      </c>
      <c r="AV714" s="48">
        <f t="shared" si="12683"/>
        <v>0</v>
      </c>
      <c r="AW714" s="48">
        <f t="shared" si="12683"/>
        <v>0</v>
      </c>
      <c r="AX714" s="48">
        <f t="shared" si="12683"/>
        <v>0</v>
      </c>
      <c r="AY714" s="48">
        <f t="shared" si="12683"/>
        <v>0</v>
      </c>
      <c r="AZ714" s="48">
        <f t="shared" si="12683"/>
        <v>0</v>
      </c>
      <c r="BA714" s="48">
        <f t="shared" si="12683"/>
        <v>0</v>
      </c>
      <c r="BB714" s="48">
        <f t="shared" si="12683"/>
        <v>0</v>
      </c>
      <c r="BC714" s="48"/>
      <c r="BE714" t="s">
        <v>180</v>
      </c>
      <c r="BI714">
        <f>BF710*Q714</f>
        <v>0</v>
      </c>
      <c r="BJ714">
        <f t="shared" ref="BJ714" si="12806">BG710*R714</f>
        <v>0</v>
      </c>
      <c r="BK714">
        <f t="shared" ref="BK714" si="12807">BH710*S714</f>
        <v>0</v>
      </c>
      <c r="BL714">
        <f t="shared" ref="BL714" si="12808">BI710*T714</f>
        <v>0</v>
      </c>
      <c r="BM714">
        <f t="shared" ref="BM714" si="12809">BJ710*U714</f>
        <v>0</v>
      </c>
      <c r="BN714">
        <f t="shared" ref="BN714" si="12810">BK710*V714</f>
        <v>0</v>
      </c>
      <c r="BO714">
        <f t="shared" ref="BO714" si="12811">BL710*W714</f>
        <v>0</v>
      </c>
      <c r="BP714">
        <f t="shared" ref="BP714" si="12812">BM710*X714</f>
        <v>0</v>
      </c>
      <c r="BQ714">
        <f t="shared" ref="BQ714" si="12813">BN710*Y714</f>
        <v>0</v>
      </c>
      <c r="BR714">
        <f t="shared" ref="BR714" si="12814">BO710*Z714</f>
        <v>0</v>
      </c>
      <c r="BS714">
        <f t="shared" ref="BS714" si="12815">BP710*AA714</f>
        <v>0</v>
      </c>
      <c r="BT714">
        <f t="shared" ref="BT714" si="12816">BQ710*AB714</f>
        <v>0</v>
      </c>
      <c r="BU714">
        <f t="shared" ref="BU714" si="12817">BR710*AC714</f>
        <v>0</v>
      </c>
      <c r="BV714">
        <f t="shared" ref="BV714" si="12818">BS710*AD714</f>
        <v>0</v>
      </c>
      <c r="BW714">
        <f t="shared" ref="BW714" si="12819">BT710*AE714</f>
        <v>0</v>
      </c>
      <c r="BX714">
        <f t="shared" ref="BX714" si="12820">BU710*AF714</f>
        <v>0</v>
      </c>
      <c r="BY714">
        <f t="shared" ref="BY714" si="12821">BV710*AG714</f>
        <v>0</v>
      </c>
      <c r="BZ714">
        <f t="shared" ref="BZ714" si="12822">BW710*AH714</f>
        <v>0</v>
      </c>
      <c r="CA714">
        <f t="shared" ref="CA714" si="12823">BX710*AI714</f>
        <v>0</v>
      </c>
      <c r="CB714">
        <f t="shared" ref="CB714" si="12824">BY710*AJ714</f>
        <v>0</v>
      </c>
      <c r="CC714">
        <f t="shared" ref="CC714" si="12825">BZ710*AK714</f>
        <v>0</v>
      </c>
      <c r="CD714">
        <f t="shared" ref="CD714" si="12826">CA710*AL714</f>
        <v>0</v>
      </c>
      <c r="CE714">
        <f t="shared" ref="CE714" si="12827">CB710*AM714</f>
        <v>0</v>
      </c>
      <c r="CF714">
        <f t="shared" ref="CF714" si="12828">CC710*AN714</f>
        <v>0</v>
      </c>
      <c r="CG714">
        <f t="shared" ref="CG714" si="12829">CD710*AO714</f>
        <v>0</v>
      </c>
      <c r="CH714">
        <f t="shared" ref="CH714" si="12830">CE710*AP714</f>
        <v>0</v>
      </c>
      <c r="CI714">
        <f t="shared" ref="CI714" si="12831">CF710*AQ714</f>
        <v>0</v>
      </c>
      <c r="CJ714">
        <f t="shared" ref="CJ714" si="12832">CG710*AR714</f>
        <v>0</v>
      </c>
      <c r="CK714">
        <f t="shared" ref="CK714" si="12833">CH710*AS714</f>
        <v>0</v>
      </c>
      <c r="CL714">
        <f t="shared" ref="CL714" si="12834">CI710*AT714</f>
        <v>0</v>
      </c>
      <c r="CM714">
        <f t="shared" ref="CM714" si="12835">CJ710*AU714</f>
        <v>0</v>
      </c>
      <c r="CN714">
        <f t="shared" ref="CN714" si="12836">CK710*AV714</f>
        <v>0</v>
      </c>
      <c r="CO714">
        <f t="shared" ref="CO714" si="12837">CL710*AW714</f>
        <v>0</v>
      </c>
      <c r="CP714">
        <f t="shared" ref="CP714" si="12838">CM710*AX714</f>
        <v>0</v>
      </c>
      <c r="CQ714">
        <f t="shared" ref="CQ714" si="12839">CN710*AY714</f>
        <v>0</v>
      </c>
      <c r="CR714">
        <f t="shared" ref="CR714" si="12840">CO710*AZ714</f>
        <v>0</v>
      </c>
      <c r="CS714">
        <f t="shared" ref="CS714" si="12841">CP710*BA714</f>
        <v>0</v>
      </c>
      <c r="CT714">
        <f t="shared" ref="CT714" si="12842">CQ710*BB714</f>
        <v>0</v>
      </c>
    </row>
    <row r="715" spans="1:98" x14ac:dyDescent="0.3">
      <c r="F715" s="91">
        <f t="shared" ref="F715:H715" si="12843">F714</f>
        <v>85</v>
      </c>
      <c r="G715" s="91">
        <f t="shared" si="12843"/>
        <v>85</v>
      </c>
      <c r="H715" s="4">
        <f t="shared" si="12843"/>
        <v>1</v>
      </c>
      <c r="I715">
        <v>20</v>
      </c>
      <c r="J715" s="48">
        <f t="shared" si="12724"/>
        <v>0</v>
      </c>
      <c r="K715" s="48">
        <f t="shared" si="12725"/>
        <v>0</v>
      </c>
      <c r="L715" s="98">
        <f t="shared" si="12726"/>
        <v>0</v>
      </c>
      <c r="M715" s="48"/>
      <c r="N715" s="48"/>
      <c r="O715" s="48"/>
      <c r="P715" s="48"/>
      <c r="Q715" s="48"/>
      <c r="R715" s="48">
        <f>$J715+$K715+$L715</f>
        <v>0</v>
      </c>
      <c r="S715" s="48">
        <f t="shared" si="12683"/>
        <v>0</v>
      </c>
      <c r="T715" s="48">
        <f t="shared" si="12683"/>
        <v>0</v>
      </c>
      <c r="U715" s="48">
        <f t="shared" si="12683"/>
        <v>0</v>
      </c>
      <c r="V715" s="48">
        <f t="shared" si="12683"/>
        <v>0</v>
      </c>
      <c r="W715" s="48">
        <f t="shared" si="12683"/>
        <v>0</v>
      </c>
      <c r="X715" s="48">
        <f t="shared" si="12683"/>
        <v>0</v>
      </c>
      <c r="Y715" s="48">
        <f t="shared" si="12683"/>
        <v>0</v>
      </c>
      <c r="Z715" s="48">
        <f t="shared" si="12683"/>
        <v>0</v>
      </c>
      <c r="AA715" s="48">
        <f t="shared" si="12683"/>
        <v>0</v>
      </c>
      <c r="AB715" s="48">
        <f t="shared" si="12683"/>
        <v>0</v>
      </c>
      <c r="AC715" s="48">
        <f t="shared" si="12683"/>
        <v>0</v>
      </c>
      <c r="AD715" s="48">
        <f t="shared" si="12683"/>
        <v>0</v>
      </c>
      <c r="AE715" s="48">
        <f t="shared" si="12683"/>
        <v>0</v>
      </c>
      <c r="AF715" s="48">
        <f t="shared" si="12683"/>
        <v>0</v>
      </c>
      <c r="AG715" s="48">
        <f t="shared" si="12683"/>
        <v>0</v>
      </c>
      <c r="AH715" s="48">
        <f t="shared" si="12683"/>
        <v>0</v>
      </c>
      <c r="AI715" s="48">
        <f t="shared" si="12683"/>
        <v>0</v>
      </c>
      <c r="AJ715" s="48">
        <f t="shared" si="12683"/>
        <v>0</v>
      </c>
      <c r="AK715" s="48">
        <f t="shared" si="12683"/>
        <v>0</v>
      </c>
      <c r="AL715" s="48">
        <f t="shared" si="12683"/>
        <v>0</v>
      </c>
      <c r="AM715" s="48">
        <f t="shared" si="12683"/>
        <v>0</v>
      </c>
      <c r="AN715" s="48">
        <f t="shared" si="12683"/>
        <v>0</v>
      </c>
      <c r="AO715" s="48">
        <f t="shared" si="12683"/>
        <v>0</v>
      </c>
      <c r="AP715" s="48">
        <f t="shared" si="12683"/>
        <v>0</v>
      </c>
      <c r="AQ715" s="48">
        <f t="shared" si="12683"/>
        <v>0</v>
      </c>
      <c r="AR715" s="48">
        <f t="shared" si="12683"/>
        <v>0</v>
      </c>
      <c r="AS715" s="48">
        <f t="shared" si="12683"/>
        <v>0</v>
      </c>
      <c r="AT715" s="48">
        <f t="shared" si="12683"/>
        <v>0</v>
      </c>
      <c r="AU715" s="48">
        <f t="shared" si="12683"/>
        <v>0</v>
      </c>
      <c r="AV715" s="48">
        <f t="shared" si="12683"/>
        <v>0</v>
      </c>
      <c r="AW715" s="48">
        <f t="shared" si="12683"/>
        <v>0</v>
      </c>
      <c r="AX715" s="48">
        <f t="shared" si="12683"/>
        <v>0</v>
      </c>
      <c r="AY715" s="48">
        <f t="shared" si="12683"/>
        <v>0</v>
      </c>
      <c r="AZ715" s="48">
        <f t="shared" si="12683"/>
        <v>0</v>
      </c>
      <c r="BA715" s="48">
        <f t="shared" si="12683"/>
        <v>0</v>
      </c>
      <c r="BB715" s="48">
        <f t="shared" si="12683"/>
        <v>0</v>
      </c>
      <c r="BC715" s="48"/>
      <c r="BE715" t="s">
        <v>181</v>
      </c>
      <c r="BJ715">
        <f>BF710*R715</f>
        <v>0</v>
      </c>
      <c r="BK715">
        <f t="shared" ref="BK715" si="12844">BG710*S715</f>
        <v>0</v>
      </c>
      <c r="BL715">
        <f t="shared" ref="BL715" si="12845">BH710*T715</f>
        <v>0</v>
      </c>
      <c r="BM715">
        <f t="shared" ref="BM715" si="12846">BI710*U715</f>
        <v>0</v>
      </c>
      <c r="BN715">
        <f t="shared" ref="BN715" si="12847">BJ710*V715</f>
        <v>0</v>
      </c>
      <c r="BO715">
        <f t="shared" ref="BO715" si="12848">BK710*W715</f>
        <v>0</v>
      </c>
      <c r="BP715">
        <f t="shared" ref="BP715" si="12849">BL710*X715</f>
        <v>0</v>
      </c>
      <c r="BQ715">
        <f t="shared" ref="BQ715" si="12850">BM710*Y715</f>
        <v>0</v>
      </c>
      <c r="BR715">
        <f t="shared" ref="BR715" si="12851">BN710*Z715</f>
        <v>0</v>
      </c>
      <c r="BS715">
        <f t="shared" ref="BS715" si="12852">BO710*AA715</f>
        <v>0</v>
      </c>
      <c r="BT715">
        <f t="shared" ref="BT715" si="12853">BP710*AB715</f>
        <v>0</v>
      </c>
      <c r="BU715">
        <f t="shared" ref="BU715" si="12854">BQ710*AC715</f>
        <v>0</v>
      </c>
      <c r="BV715">
        <f t="shared" ref="BV715" si="12855">BR710*AD715</f>
        <v>0</v>
      </c>
      <c r="BW715">
        <f t="shared" ref="BW715" si="12856">BS710*AE715</f>
        <v>0</v>
      </c>
      <c r="BX715">
        <f t="shared" ref="BX715" si="12857">BT710*AF715</f>
        <v>0</v>
      </c>
      <c r="BY715">
        <f t="shared" ref="BY715" si="12858">BU710*AG715</f>
        <v>0</v>
      </c>
      <c r="BZ715">
        <f t="shared" ref="BZ715" si="12859">BV710*AH715</f>
        <v>0</v>
      </c>
      <c r="CA715">
        <f t="shared" ref="CA715" si="12860">BW710*AI715</f>
        <v>0</v>
      </c>
      <c r="CB715">
        <f t="shared" ref="CB715" si="12861">BX710*AJ715</f>
        <v>0</v>
      </c>
      <c r="CC715">
        <f t="shared" ref="CC715" si="12862">BY710*AK715</f>
        <v>0</v>
      </c>
      <c r="CD715">
        <f t="shared" ref="CD715" si="12863">BZ710*AL715</f>
        <v>0</v>
      </c>
      <c r="CE715">
        <f t="shared" ref="CE715" si="12864">CA710*AM715</f>
        <v>0</v>
      </c>
      <c r="CF715">
        <f t="shared" ref="CF715" si="12865">CB710*AN715</f>
        <v>0</v>
      </c>
      <c r="CG715">
        <f t="shared" ref="CG715" si="12866">CC710*AO715</f>
        <v>0</v>
      </c>
      <c r="CH715">
        <f t="shared" ref="CH715" si="12867">CD710*AP715</f>
        <v>0</v>
      </c>
      <c r="CI715">
        <f t="shared" ref="CI715" si="12868">CE710*AQ715</f>
        <v>0</v>
      </c>
      <c r="CJ715">
        <f t="shared" ref="CJ715" si="12869">CF710*AR715</f>
        <v>0</v>
      </c>
      <c r="CK715">
        <f t="shared" ref="CK715" si="12870">CG710*AS715</f>
        <v>0</v>
      </c>
      <c r="CL715">
        <f t="shared" ref="CL715" si="12871">CH710*AT715</f>
        <v>0</v>
      </c>
      <c r="CM715">
        <f t="shared" ref="CM715" si="12872">CI710*AU715</f>
        <v>0</v>
      </c>
      <c r="CN715">
        <f t="shared" ref="CN715" si="12873">CJ710*AV715</f>
        <v>0</v>
      </c>
      <c r="CO715">
        <f t="shared" ref="CO715" si="12874">CK710*AW715</f>
        <v>0</v>
      </c>
      <c r="CP715">
        <f t="shared" ref="CP715" si="12875">CL710*AX715</f>
        <v>0</v>
      </c>
      <c r="CQ715">
        <f t="shared" ref="CQ715" si="12876">CM710*AY715</f>
        <v>0</v>
      </c>
      <c r="CR715">
        <f t="shared" ref="CR715" si="12877">CN710*AZ715</f>
        <v>0</v>
      </c>
      <c r="CS715">
        <f t="shared" ref="CS715" si="12878">CO710*BA715</f>
        <v>0</v>
      </c>
      <c r="CT715">
        <f t="shared" ref="CT715" si="12879">CP710*BB715</f>
        <v>0</v>
      </c>
    </row>
    <row r="716" spans="1:98" x14ac:dyDescent="0.3">
      <c r="F716" s="91">
        <f t="shared" ref="F716:H716" si="12880">F715</f>
        <v>85</v>
      </c>
      <c r="G716" s="91">
        <f t="shared" si="12880"/>
        <v>85</v>
      </c>
      <c r="H716" s="4">
        <f t="shared" si="12880"/>
        <v>1</v>
      </c>
      <c r="I716">
        <v>25</v>
      </c>
      <c r="J716" s="48">
        <f t="shared" si="12724"/>
        <v>0</v>
      </c>
      <c r="K716" s="48">
        <f t="shared" si="12725"/>
        <v>0</v>
      </c>
      <c r="L716" s="98">
        <f t="shared" si="12726"/>
        <v>0</v>
      </c>
      <c r="M716" s="48"/>
      <c r="N716" s="48"/>
      <c r="O716" s="48"/>
      <c r="P716" s="48"/>
      <c r="Q716" s="48"/>
      <c r="R716" s="48"/>
      <c r="S716" s="48">
        <f>$J716+$K716+$L716</f>
        <v>0</v>
      </c>
      <c r="T716" s="48">
        <f t="shared" si="12683"/>
        <v>0</v>
      </c>
      <c r="U716" s="48">
        <f t="shared" si="12683"/>
        <v>0</v>
      </c>
      <c r="V716" s="48">
        <f t="shared" si="12683"/>
        <v>0</v>
      </c>
      <c r="W716" s="48">
        <f t="shared" si="12683"/>
        <v>0</v>
      </c>
      <c r="X716" s="48">
        <f t="shared" si="12683"/>
        <v>0</v>
      </c>
      <c r="Y716" s="48">
        <f t="shared" si="12683"/>
        <v>0</v>
      </c>
      <c r="Z716" s="48">
        <f t="shared" si="12683"/>
        <v>0</v>
      </c>
      <c r="AA716" s="48">
        <f t="shared" si="12683"/>
        <v>0</v>
      </c>
      <c r="AB716" s="48">
        <f t="shared" si="12683"/>
        <v>0</v>
      </c>
      <c r="AC716" s="48">
        <f t="shared" si="12683"/>
        <v>0</v>
      </c>
      <c r="AD716" s="48">
        <f t="shared" si="12683"/>
        <v>0</v>
      </c>
      <c r="AE716" s="48">
        <f t="shared" si="12683"/>
        <v>0</v>
      </c>
      <c r="AF716" s="48">
        <f t="shared" si="12683"/>
        <v>0</v>
      </c>
      <c r="AG716" s="48">
        <f t="shared" si="12683"/>
        <v>0</v>
      </c>
      <c r="AH716" s="48">
        <f t="shared" si="12683"/>
        <v>0</v>
      </c>
      <c r="AI716" s="48">
        <f t="shared" si="12683"/>
        <v>0</v>
      </c>
      <c r="AJ716" s="48">
        <f t="shared" si="12683"/>
        <v>0</v>
      </c>
      <c r="AK716" s="48">
        <f t="shared" si="12683"/>
        <v>0</v>
      </c>
      <c r="AL716" s="48">
        <f t="shared" si="12683"/>
        <v>0</v>
      </c>
      <c r="AM716" s="48">
        <f t="shared" si="12683"/>
        <v>0</v>
      </c>
      <c r="AN716" s="48">
        <f t="shared" si="12683"/>
        <v>0</v>
      </c>
      <c r="AO716" s="48">
        <f t="shared" si="12683"/>
        <v>0</v>
      </c>
      <c r="AP716" s="48">
        <f t="shared" si="12683"/>
        <v>0</v>
      </c>
      <c r="AQ716" s="48">
        <f t="shared" si="12683"/>
        <v>0</v>
      </c>
      <c r="AR716" s="48">
        <f t="shared" si="12683"/>
        <v>0</v>
      </c>
      <c r="AS716" s="48">
        <f t="shared" si="12683"/>
        <v>0</v>
      </c>
      <c r="AT716" s="48">
        <f t="shared" si="12683"/>
        <v>0</v>
      </c>
      <c r="AU716" s="48">
        <f t="shared" si="12683"/>
        <v>0</v>
      </c>
      <c r="AV716" s="48">
        <f t="shared" si="12683"/>
        <v>0</v>
      </c>
      <c r="AW716" s="48">
        <f t="shared" si="12683"/>
        <v>0</v>
      </c>
      <c r="AX716" s="48">
        <f t="shared" si="12683"/>
        <v>0</v>
      </c>
      <c r="AY716" s="48">
        <f t="shared" si="12683"/>
        <v>0</v>
      </c>
      <c r="AZ716" s="48">
        <f t="shared" si="12683"/>
        <v>0</v>
      </c>
      <c r="BA716" s="48">
        <f t="shared" si="12683"/>
        <v>0</v>
      </c>
      <c r="BB716" s="48">
        <f t="shared" si="12683"/>
        <v>0</v>
      </c>
      <c r="BC716" s="48"/>
      <c r="BE716" t="s">
        <v>182</v>
      </c>
      <c r="BK716">
        <f>BF710*S716</f>
        <v>0</v>
      </c>
      <c r="BL716">
        <f t="shared" ref="BL716" si="12881">BG710*T716</f>
        <v>0</v>
      </c>
      <c r="BM716">
        <f t="shared" ref="BM716" si="12882">BH710*U716</f>
        <v>0</v>
      </c>
      <c r="BN716">
        <f t="shared" ref="BN716" si="12883">BI710*V716</f>
        <v>0</v>
      </c>
      <c r="BO716">
        <f t="shared" ref="BO716" si="12884">BJ710*W716</f>
        <v>0</v>
      </c>
      <c r="BP716">
        <f t="shared" ref="BP716" si="12885">BK710*X716</f>
        <v>0</v>
      </c>
      <c r="BQ716">
        <f t="shared" ref="BQ716" si="12886">BL710*Y716</f>
        <v>0</v>
      </c>
      <c r="BR716">
        <f t="shared" ref="BR716" si="12887">BM710*Z716</f>
        <v>0</v>
      </c>
      <c r="BS716">
        <f t="shared" ref="BS716" si="12888">BN710*AA716</f>
        <v>0</v>
      </c>
      <c r="BT716">
        <f t="shared" ref="BT716" si="12889">BO710*AB716</f>
        <v>0</v>
      </c>
      <c r="BU716">
        <f t="shared" ref="BU716" si="12890">BP710*AC716</f>
        <v>0</v>
      </c>
      <c r="BV716">
        <f t="shared" ref="BV716" si="12891">BQ710*AD716</f>
        <v>0</v>
      </c>
      <c r="BW716">
        <f t="shared" ref="BW716" si="12892">BR710*AE716</f>
        <v>0</v>
      </c>
      <c r="BX716">
        <f t="shared" ref="BX716" si="12893">BS710*AF716</f>
        <v>0</v>
      </c>
      <c r="BY716">
        <f t="shared" ref="BY716" si="12894">BT710*AG716</f>
        <v>0</v>
      </c>
      <c r="BZ716">
        <f t="shared" ref="BZ716" si="12895">BU710*AH716</f>
        <v>0</v>
      </c>
      <c r="CA716">
        <f t="shared" ref="CA716" si="12896">BV710*AI716</f>
        <v>0</v>
      </c>
      <c r="CB716">
        <f t="shared" ref="CB716" si="12897">BW710*AJ716</f>
        <v>0</v>
      </c>
      <c r="CC716">
        <f t="shared" ref="CC716" si="12898">BX710*AK716</f>
        <v>0</v>
      </c>
      <c r="CD716">
        <f t="shared" ref="CD716" si="12899">BY710*AL716</f>
        <v>0</v>
      </c>
      <c r="CE716">
        <f t="shared" ref="CE716" si="12900">BZ710*AM716</f>
        <v>0</v>
      </c>
      <c r="CF716">
        <f t="shared" ref="CF716" si="12901">CA710*AN716</f>
        <v>0</v>
      </c>
      <c r="CG716">
        <f t="shared" ref="CG716" si="12902">CB710*AO716</f>
        <v>0</v>
      </c>
      <c r="CH716">
        <f t="shared" ref="CH716" si="12903">CC710*AP716</f>
        <v>0</v>
      </c>
      <c r="CI716">
        <f t="shared" ref="CI716" si="12904">CD710*AQ716</f>
        <v>0</v>
      </c>
      <c r="CJ716">
        <f t="shared" ref="CJ716" si="12905">CE710*AR716</f>
        <v>0</v>
      </c>
      <c r="CK716">
        <f t="shared" ref="CK716" si="12906">CF710*AS716</f>
        <v>0</v>
      </c>
      <c r="CL716">
        <f t="shared" ref="CL716" si="12907">CG710*AT716</f>
        <v>0</v>
      </c>
      <c r="CM716">
        <f t="shared" ref="CM716" si="12908">CH710*AU716</f>
        <v>0</v>
      </c>
      <c r="CN716">
        <f t="shared" ref="CN716" si="12909">CI710*AV716</f>
        <v>0</v>
      </c>
      <c r="CO716">
        <f t="shared" ref="CO716" si="12910">CJ710*AW716</f>
        <v>0</v>
      </c>
      <c r="CP716">
        <f t="shared" ref="CP716" si="12911">CK710*AX716</f>
        <v>0</v>
      </c>
      <c r="CQ716">
        <f t="shared" ref="CQ716" si="12912">CL710*AY716</f>
        <v>0</v>
      </c>
      <c r="CR716">
        <f t="shared" ref="CR716" si="12913">CM710*AZ716</f>
        <v>0</v>
      </c>
      <c r="CS716">
        <f t="shared" ref="CS716" si="12914">CN710*BA716</f>
        <v>0</v>
      </c>
      <c r="CT716">
        <f t="shared" ref="CT716" si="12915">CO710*BB716</f>
        <v>0</v>
      </c>
    </row>
    <row r="717" spans="1:98" x14ac:dyDescent="0.3">
      <c r="F717" s="91">
        <f t="shared" ref="F717:H717" si="12916">F716</f>
        <v>85</v>
      </c>
      <c r="G717" s="91">
        <f t="shared" si="12916"/>
        <v>85</v>
      </c>
      <c r="H717" s="4">
        <f t="shared" si="12916"/>
        <v>1</v>
      </c>
      <c r="I717">
        <v>30</v>
      </c>
      <c r="J717" s="48">
        <f t="shared" si="12724"/>
        <v>0</v>
      </c>
      <c r="K717" s="48">
        <f t="shared" si="12725"/>
        <v>0</v>
      </c>
      <c r="L717" s="98">
        <f t="shared" si="12726"/>
        <v>0</v>
      </c>
      <c r="M717" s="48"/>
      <c r="N717" s="48"/>
      <c r="O717" s="48"/>
      <c r="P717" s="48"/>
      <c r="Q717" s="48"/>
      <c r="R717" s="48"/>
      <c r="S717" s="48"/>
      <c r="T717" s="48">
        <f>$J717+$K717+$L717</f>
        <v>0</v>
      </c>
      <c r="U717" s="48">
        <f t="shared" si="12683"/>
        <v>0</v>
      </c>
      <c r="V717" s="48">
        <f t="shared" si="12683"/>
        <v>0</v>
      </c>
      <c r="W717" s="48">
        <f t="shared" si="12683"/>
        <v>0</v>
      </c>
      <c r="X717" s="48">
        <f t="shared" si="12683"/>
        <v>0</v>
      </c>
      <c r="Y717" s="48">
        <f t="shared" si="12683"/>
        <v>0</v>
      </c>
      <c r="Z717" s="48">
        <f t="shared" si="12683"/>
        <v>0</v>
      </c>
      <c r="AA717" s="48">
        <f t="shared" si="12683"/>
        <v>0</v>
      </c>
      <c r="AB717" s="48">
        <f t="shared" si="12683"/>
        <v>0</v>
      </c>
      <c r="AC717" s="48">
        <f t="shared" si="12683"/>
        <v>0</v>
      </c>
      <c r="AD717" s="48">
        <f t="shared" si="12683"/>
        <v>0</v>
      </c>
      <c r="AE717" s="48">
        <f t="shared" si="12683"/>
        <v>0</v>
      </c>
      <c r="AF717" s="48">
        <f t="shared" si="12683"/>
        <v>0</v>
      </c>
      <c r="AG717" s="48">
        <f t="shared" si="12683"/>
        <v>0</v>
      </c>
      <c r="AH717" s="48">
        <f t="shared" si="12683"/>
        <v>0</v>
      </c>
      <c r="AI717" s="48">
        <f t="shared" si="12683"/>
        <v>0</v>
      </c>
      <c r="AJ717" s="48">
        <f t="shared" si="12683"/>
        <v>0</v>
      </c>
      <c r="AK717" s="48">
        <f t="shared" si="12683"/>
        <v>0</v>
      </c>
      <c r="AL717" s="48">
        <f t="shared" si="12683"/>
        <v>0</v>
      </c>
      <c r="AM717" s="48">
        <f t="shared" si="12683"/>
        <v>0</v>
      </c>
      <c r="AN717" s="48">
        <f t="shared" si="12683"/>
        <v>0</v>
      </c>
      <c r="AO717" s="48">
        <f t="shared" si="12683"/>
        <v>0</v>
      </c>
      <c r="AP717" s="48">
        <f t="shared" si="12683"/>
        <v>0</v>
      </c>
      <c r="AQ717" s="48">
        <f t="shared" si="12683"/>
        <v>0</v>
      </c>
      <c r="AR717" s="48">
        <f t="shared" si="12683"/>
        <v>0</v>
      </c>
      <c r="AS717" s="48">
        <f t="shared" si="12683"/>
        <v>0</v>
      </c>
      <c r="AT717" s="48">
        <f t="shared" si="12683"/>
        <v>0</v>
      </c>
      <c r="AU717" s="48">
        <f t="shared" si="12683"/>
        <v>0</v>
      </c>
      <c r="AV717" s="48">
        <f t="shared" si="12683"/>
        <v>0</v>
      </c>
      <c r="AW717" s="48">
        <f t="shared" si="12683"/>
        <v>0</v>
      </c>
      <c r="AX717" s="48">
        <f t="shared" si="12683"/>
        <v>0</v>
      </c>
      <c r="AY717" s="48">
        <f t="shared" ref="AY717:BB732" si="12917">$J717+$K717+$L717</f>
        <v>0</v>
      </c>
      <c r="AZ717" s="48">
        <f t="shared" si="12917"/>
        <v>0</v>
      </c>
      <c r="BA717" s="48">
        <f t="shared" si="12917"/>
        <v>0</v>
      </c>
      <c r="BB717" s="48">
        <f t="shared" si="12917"/>
        <v>0</v>
      </c>
      <c r="BC717" s="48"/>
      <c r="BE717" t="s">
        <v>183</v>
      </c>
      <c r="BL717">
        <f>BF710*T717</f>
        <v>0</v>
      </c>
      <c r="BM717">
        <f t="shared" ref="BM717" si="12918">BG710*U717</f>
        <v>0</v>
      </c>
      <c r="BN717">
        <f t="shared" ref="BN717" si="12919">BH710*V717</f>
        <v>0</v>
      </c>
      <c r="BO717">
        <f t="shared" ref="BO717" si="12920">BI710*W717</f>
        <v>0</v>
      </c>
      <c r="BP717">
        <f t="shared" ref="BP717" si="12921">BJ710*X717</f>
        <v>0</v>
      </c>
      <c r="BQ717">
        <f t="shared" ref="BQ717" si="12922">BK710*Y717</f>
        <v>0</v>
      </c>
      <c r="BR717">
        <f t="shared" ref="BR717" si="12923">BL710*Z717</f>
        <v>0</v>
      </c>
      <c r="BS717">
        <f t="shared" ref="BS717" si="12924">BM710*AA717</f>
        <v>0</v>
      </c>
      <c r="BT717">
        <f t="shared" ref="BT717" si="12925">BN710*AB717</f>
        <v>0</v>
      </c>
      <c r="BU717">
        <f t="shared" ref="BU717" si="12926">BO710*AC717</f>
        <v>0</v>
      </c>
      <c r="BV717">
        <f t="shared" ref="BV717" si="12927">BP710*AD717</f>
        <v>0</v>
      </c>
      <c r="BW717">
        <f t="shared" ref="BW717" si="12928">BQ710*AE717</f>
        <v>0</v>
      </c>
      <c r="BX717">
        <f t="shared" ref="BX717" si="12929">BR710*AF717</f>
        <v>0</v>
      </c>
      <c r="BY717">
        <f t="shared" ref="BY717" si="12930">BS710*AG717</f>
        <v>0</v>
      </c>
      <c r="BZ717">
        <f t="shared" ref="BZ717" si="12931">BT710*AH717</f>
        <v>0</v>
      </c>
      <c r="CA717">
        <f t="shared" ref="CA717" si="12932">BU710*AI717</f>
        <v>0</v>
      </c>
      <c r="CB717">
        <f t="shared" ref="CB717" si="12933">BV710*AJ717</f>
        <v>0</v>
      </c>
      <c r="CC717">
        <f t="shared" ref="CC717" si="12934">BW710*AK717</f>
        <v>0</v>
      </c>
      <c r="CD717">
        <f t="shared" ref="CD717" si="12935">BX710*AL717</f>
        <v>0</v>
      </c>
      <c r="CE717">
        <f t="shared" ref="CE717" si="12936">BY710*AM717</f>
        <v>0</v>
      </c>
      <c r="CF717">
        <f t="shared" ref="CF717" si="12937">BZ710*AN717</f>
        <v>0</v>
      </c>
      <c r="CG717">
        <f t="shared" ref="CG717" si="12938">CA710*AO717</f>
        <v>0</v>
      </c>
      <c r="CH717">
        <f t="shared" ref="CH717" si="12939">CB710*AP717</f>
        <v>0</v>
      </c>
      <c r="CI717">
        <f t="shared" ref="CI717" si="12940">CC710*AQ717</f>
        <v>0</v>
      </c>
      <c r="CJ717">
        <f t="shared" ref="CJ717" si="12941">CD710*AR717</f>
        <v>0</v>
      </c>
      <c r="CK717">
        <f t="shared" ref="CK717" si="12942">CE710*AS717</f>
        <v>0</v>
      </c>
      <c r="CL717">
        <f t="shared" ref="CL717" si="12943">CF710*AT717</f>
        <v>0</v>
      </c>
      <c r="CM717">
        <f t="shared" ref="CM717" si="12944">CG710*AU717</f>
        <v>0</v>
      </c>
      <c r="CN717">
        <f t="shared" ref="CN717" si="12945">CH710*AV717</f>
        <v>0</v>
      </c>
      <c r="CO717">
        <f t="shared" ref="CO717" si="12946">CI710*AW717</f>
        <v>0</v>
      </c>
      <c r="CP717">
        <f t="shared" ref="CP717" si="12947">CJ710*AX717</f>
        <v>0</v>
      </c>
      <c r="CQ717">
        <f t="shared" ref="CQ717" si="12948">CK710*AY717</f>
        <v>0</v>
      </c>
      <c r="CR717">
        <f t="shared" ref="CR717" si="12949">CL710*AZ717</f>
        <v>0</v>
      </c>
      <c r="CS717">
        <f t="shared" ref="CS717" si="12950">CM710*BA717</f>
        <v>0</v>
      </c>
      <c r="CT717">
        <f t="shared" ref="CT717" si="12951">CN710*BB717</f>
        <v>0</v>
      </c>
    </row>
    <row r="718" spans="1:98" x14ac:dyDescent="0.3">
      <c r="F718" s="91">
        <f t="shared" ref="F718:H718" si="12952">F717</f>
        <v>85</v>
      </c>
      <c r="G718" s="91">
        <f t="shared" si="12952"/>
        <v>85</v>
      </c>
      <c r="H718" s="4">
        <f t="shared" si="12952"/>
        <v>1</v>
      </c>
      <c r="I718">
        <v>35</v>
      </c>
      <c r="J718" s="48">
        <f t="shared" si="12724"/>
        <v>0</v>
      </c>
      <c r="K718" s="48">
        <f>IF(IF(AND(I718&gt;=(F718*2),I718&lt;=G718+F718+(G718-F718+5)+1),((H718)^2)*(I719-F718*2)/5,0)&lt;=H718,IF(AND(I718&gt;=(F718*2),I718&lt;=G718+F718+(G718-F718+5)+1),((H718)^2)*(I719-F718*2)/5,0),(K717-H718^2))</f>
        <v>0</v>
      </c>
      <c r="L718" s="98">
        <f t="shared" si="12726"/>
        <v>0</v>
      </c>
      <c r="M718" s="48"/>
      <c r="N718" s="48"/>
      <c r="O718" s="48"/>
      <c r="P718" s="48"/>
      <c r="Q718" s="48"/>
      <c r="R718" s="48"/>
      <c r="S718" s="48"/>
      <c r="T718" s="48"/>
      <c r="U718" s="48">
        <f>$J718+$K718+$L718</f>
        <v>0</v>
      </c>
      <c r="V718" s="48">
        <f t="shared" ref="V718:AX728" si="12953">$J718+$K718+$L718</f>
        <v>0</v>
      </c>
      <c r="W718" s="48">
        <f t="shared" si="12953"/>
        <v>0</v>
      </c>
      <c r="X718" s="48">
        <f t="shared" si="12953"/>
        <v>0</v>
      </c>
      <c r="Y718" s="48">
        <f t="shared" si="12953"/>
        <v>0</v>
      </c>
      <c r="Z718" s="48">
        <f t="shared" si="12953"/>
        <v>0</v>
      </c>
      <c r="AA718" s="48">
        <f t="shared" si="12953"/>
        <v>0</v>
      </c>
      <c r="AB718" s="48">
        <f t="shared" si="12953"/>
        <v>0</v>
      </c>
      <c r="AC718" s="48">
        <f t="shared" si="12953"/>
        <v>0</v>
      </c>
      <c r="AD718" s="48">
        <f t="shared" si="12953"/>
        <v>0</v>
      </c>
      <c r="AE718" s="48">
        <f t="shared" si="12953"/>
        <v>0</v>
      </c>
      <c r="AF718" s="48">
        <f t="shared" si="12953"/>
        <v>0</v>
      </c>
      <c r="AG718" s="48">
        <f t="shared" si="12953"/>
        <v>0</v>
      </c>
      <c r="AH718" s="48">
        <f t="shared" si="12953"/>
        <v>0</v>
      </c>
      <c r="AI718" s="48">
        <f t="shared" si="12953"/>
        <v>0</v>
      </c>
      <c r="AJ718" s="48">
        <f t="shared" si="12953"/>
        <v>0</v>
      </c>
      <c r="AK718" s="48">
        <f t="shared" si="12953"/>
        <v>0</v>
      </c>
      <c r="AL718" s="48">
        <f t="shared" si="12953"/>
        <v>0</v>
      </c>
      <c r="AM718" s="48">
        <f t="shared" si="12953"/>
        <v>0</v>
      </c>
      <c r="AN718" s="48">
        <f t="shared" si="12953"/>
        <v>0</v>
      </c>
      <c r="AO718" s="48">
        <f t="shared" si="12953"/>
        <v>0</v>
      </c>
      <c r="AP718" s="48">
        <f t="shared" si="12953"/>
        <v>0</v>
      </c>
      <c r="AQ718" s="48">
        <f t="shared" si="12953"/>
        <v>0</v>
      </c>
      <c r="AR718" s="48">
        <f t="shared" si="12953"/>
        <v>0</v>
      </c>
      <c r="AS718" s="48">
        <f t="shared" si="12953"/>
        <v>0</v>
      </c>
      <c r="AT718" s="48">
        <f t="shared" si="12953"/>
        <v>0</v>
      </c>
      <c r="AU718" s="48">
        <f t="shared" si="12953"/>
        <v>0</v>
      </c>
      <c r="AV718" s="48">
        <f t="shared" si="12953"/>
        <v>0</v>
      </c>
      <c r="AW718" s="48">
        <f t="shared" si="12953"/>
        <v>0</v>
      </c>
      <c r="AX718" s="48">
        <f t="shared" si="12953"/>
        <v>0</v>
      </c>
      <c r="AY718" s="48">
        <f t="shared" si="12917"/>
        <v>0</v>
      </c>
      <c r="AZ718" s="48">
        <f t="shared" si="12917"/>
        <v>0</v>
      </c>
      <c r="BA718" s="48">
        <f t="shared" si="12917"/>
        <v>0</v>
      </c>
      <c r="BB718" s="48">
        <f t="shared" si="12917"/>
        <v>0</v>
      </c>
      <c r="BC718" s="48"/>
      <c r="BE718" t="s">
        <v>184</v>
      </c>
      <c r="BM718">
        <f>BF710*U718</f>
        <v>0</v>
      </c>
      <c r="BN718">
        <f t="shared" ref="BN718" si="12954">BG710*V718</f>
        <v>0</v>
      </c>
      <c r="BO718">
        <f t="shared" ref="BO718" si="12955">BH710*W718</f>
        <v>0</v>
      </c>
      <c r="BP718">
        <f t="shared" ref="BP718" si="12956">BI710*X718</f>
        <v>0</v>
      </c>
      <c r="BQ718">
        <f t="shared" ref="BQ718" si="12957">BJ710*Y718</f>
        <v>0</v>
      </c>
      <c r="BR718">
        <f t="shared" ref="BR718" si="12958">BK710*Z718</f>
        <v>0</v>
      </c>
      <c r="BS718">
        <f t="shared" ref="BS718" si="12959">BL710*AA718</f>
        <v>0</v>
      </c>
      <c r="BT718">
        <f t="shared" ref="BT718" si="12960">BM710*AB718</f>
        <v>0</v>
      </c>
      <c r="BU718">
        <f t="shared" ref="BU718" si="12961">BN710*AC718</f>
        <v>0</v>
      </c>
      <c r="BV718">
        <f t="shared" ref="BV718" si="12962">BO710*AD718</f>
        <v>0</v>
      </c>
      <c r="BW718">
        <f t="shared" ref="BW718" si="12963">BP710*AE718</f>
        <v>0</v>
      </c>
      <c r="BX718">
        <f t="shared" ref="BX718" si="12964">BQ710*AF718</f>
        <v>0</v>
      </c>
      <c r="BY718">
        <f t="shared" ref="BY718" si="12965">BR710*AG718</f>
        <v>0</v>
      </c>
      <c r="BZ718">
        <f t="shared" ref="BZ718" si="12966">BS710*AH718</f>
        <v>0</v>
      </c>
      <c r="CA718">
        <f t="shared" ref="CA718" si="12967">BT710*AI718</f>
        <v>0</v>
      </c>
      <c r="CB718">
        <f t="shared" ref="CB718" si="12968">BU710*AJ718</f>
        <v>0</v>
      </c>
      <c r="CC718">
        <f t="shared" ref="CC718" si="12969">BV710*AK718</f>
        <v>0</v>
      </c>
      <c r="CD718">
        <f t="shared" ref="CD718" si="12970">BW710*AL718</f>
        <v>0</v>
      </c>
      <c r="CE718">
        <f t="shared" ref="CE718" si="12971">BX710*AM718</f>
        <v>0</v>
      </c>
      <c r="CF718">
        <f t="shared" ref="CF718" si="12972">BY710*AN718</f>
        <v>0</v>
      </c>
      <c r="CG718">
        <f t="shared" ref="CG718" si="12973">BZ710*AO718</f>
        <v>0</v>
      </c>
      <c r="CH718">
        <f t="shared" ref="CH718" si="12974">CA710*AP718</f>
        <v>0</v>
      </c>
      <c r="CI718">
        <f t="shared" ref="CI718" si="12975">CB710*AQ718</f>
        <v>0</v>
      </c>
      <c r="CJ718">
        <f t="shared" ref="CJ718" si="12976">CC710*AR718</f>
        <v>0</v>
      </c>
      <c r="CK718">
        <f t="shared" ref="CK718" si="12977">CD710*AS718</f>
        <v>0</v>
      </c>
      <c r="CL718">
        <f t="shared" ref="CL718" si="12978">CE710*AT718</f>
        <v>0</v>
      </c>
      <c r="CM718">
        <f t="shared" ref="CM718" si="12979">CF710*AU718</f>
        <v>0</v>
      </c>
      <c r="CN718">
        <f t="shared" ref="CN718" si="12980">CG710*AV718</f>
        <v>0</v>
      </c>
      <c r="CO718">
        <f t="shared" ref="CO718" si="12981">CH710*AW718</f>
        <v>0</v>
      </c>
      <c r="CP718">
        <f t="shared" ref="CP718" si="12982">CI710*AX718</f>
        <v>0</v>
      </c>
      <c r="CQ718">
        <f t="shared" ref="CQ718" si="12983">CJ710*AY718</f>
        <v>0</v>
      </c>
      <c r="CR718">
        <f t="shared" ref="CR718" si="12984">CK710*AZ718</f>
        <v>0</v>
      </c>
      <c r="CS718">
        <f t="shared" ref="CS718" si="12985">CL710*BA718</f>
        <v>0</v>
      </c>
      <c r="CT718">
        <f t="shared" ref="CT718" si="12986">CM710*BB718</f>
        <v>0</v>
      </c>
    </row>
    <row r="719" spans="1:98" x14ac:dyDescent="0.3">
      <c r="F719" s="91">
        <f t="shared" ref="F719:H719" si="12987">F718</f>
        <v>85</v>
      </c>
      <c r="G719" s="91">
        <f t="shared" si="12987"/>
        <v>85</v>
      </c>
      <c r="H719" s="4">
        <f t="shared" si="12987"/>
        <v>1</v>
      </c>
      <c r="I719">
        <v>40</v>
      </c>
      <c r="J719" s="48">
        <f t="shared" si="12724"/>
        <v>0</v>
      </c>
      <c r="K719" s="48">
        <f t="shared" ref="K719:K734" si="12988">IF(IF(AND(I719&gt;=(F719*2),I719&lt;=G719+F719+(G719-F719+5)+1),((H719)^2)*(I720-F719*2)/5,0)&lt;=H719,IF(AND(I719&gt;=(F719*2),I719&lt;=G719+F719+(G719-F719+5)+1),((H719)^2)*(I720-F719*2)/5,0),(K718-H719^2))</f>
        <v>0</v>
      </c>
      <c r="L719" s="98">
        <f t="shared" si="12726"/>
        <v>0</v>
      </c>
      <c r="M719" s="48"/>
      <c r="N719" s="48"/>
      <c r="O719" s="48"/>
      <c r="P719" s="48"/>
      <c r="Q719" s="48"/>
      <c r="R719" s="48"/>
      <c r="S719" s="48"/>
      <c r="T719" s="48"/>
      <c r="U719" s="48"/>
      <c r="V719" s="48">
        <f>$J719+$K719+$L719</f>
        <v>0</v>
      </c>
      <c r="W719" s="48">
        <f t="shared" si="12953"/>
        <v>0</v>
      </c>
      <c r="X719" s="48">
        <f t="shared" si="12953"/>
        <v>0</v>
      </c>
      <c r="Y719" s="48">
        <f t="shared" si="12953"/>
        <v>0</v>
      </c>
      <c r="Z719" s="48">
        <f t="shared" si="12953"/>
        <v>0</v>
      </c>
      <c r="AA719" s="48">
        <f t="shared" si="12953"/>
        <v>0</v>
      </c>
      <c r="AB719" s="48">
        <f t="shared" si="12953"/>
        <v>0</v>
      </c>
      <c r="AC719" s="48">
        <f t="shared" si="12953"/>
        <v>0</v>
      </c>
      <c r="AD719" s="48">
        <f t="shared" si="12953"/>
        <v>0</v>
      </c>
      <c r="AE719" s="48">
        <f t="shared" si="12953"/>
        <v>0</v>
      </c>
      <c r="AF719" s="48">
        <f t="shared" si="12953"/>
        <v>0</v>
      </c>
      <c r="AG719" s="48">
        <f t="shared" si="12953"/>
        <v>0</v>
      </c>
      <c r="AH719" s="48">
        <f t="shared" si="12953"/>
        <v>0</v>
      </c>
      <c r="AI719" s="48">
        <f t="shared" si="12953"/>
        <v>0</v>
      </c>
      <c r="AJ719" s="48">
        <f t="shared" si="12953"/>
        <v>0</v>
      </c>
      <c r="AK719" s="48">
        <f t="shared" si="12953"/>
        <v>0</v>
      </c>
      <c r="AL719" s="48">
        <f t="shared" si="12953"/>
        <v>0</v>
      </c>
      <c r="AM719" s="48">
        <f t="shared" si="12953"/>
        <v>0</v>
      </c>
      <c r="AN719" s="48">
        <f t="shared" si="12953"/>
        <v>0</v>
      </c>
      <c r="AO719" s="48">
        <f t="shared" si="12953"/>
        <v>0</v>
      </c>
      <c r="AP719" s="48">
        <f t="shared" si="12953"/>
        <v>0</v>
      </c>
      <c r="AQ719" s="48">
        <f t="shared" si="12953"/>
        <v>0</v>
      </c>
      <c r="AR719" s="48">
        <f t="shared" si="12953"/>
        <v>0</v>
      </c>
      <c r="AS719" s="48">
        <f t="shared" si="12953"/>
        <v>0</v>
      </c>
      <c r="AT719" s="48">
        <f t="shared" si="12953"/>
        <v>0</v>
      </c>
      <c r="AU719" s="48">
        <f t="shared" si="12953"/>
        <v>0</v>
      </c>
      <c r="AV719" s="48">
        <f t="shared" si="12953"/>
        <v>0</v>
      </c>
      <c r="AW719" s="48">
        <f t="shared" si="12953"/>
        <v>0</v>
      </c>
      <c r="AX719" s="48">
        <f t="shared" si="12953"/>
        <v>0</v>
      </c>
      <c r="AY719" s="48">
        <f t="shared" si="12917"/>
        <v>0</v>
      </c>
      <c r="AZ719" s="48">
        <f t="shared" si="12917"/>
        <v>0</v>
      </c>
      <c r="BA719" s="48">
        <f t="shared" si="12917"/>
        <v>0</v>
      </c>
      <c r="BB719" s="48">
        <f t="shared" si="12917"/>
        <v>0</v>
      </c>
      <c r="BC719" s="48"/>
      <c r="BE719" t="s">
        <v>185</v>
      </c>
      <c r="BN719">
        <f>BF710*V719</f>
        <v>0</v>
      </c>
      <c r="BO719">
        <f t="shared" ref="BO719" si="12989">BG710*W719</f>
        <v>0</v>
      </c>
      <c r="BP719">
        <f t="shared" ref="BP719" si="12990">BH710*X719</f>
        <v>0</v>
      </c>
      <c r="BQ719">
        <f t="shared" ref="BQ719" si="12991">BI710*Y719</f>
        <v>0</v>
      </c>
      <c r="BR719">
        <f t="shared" ref="BR719" si="12992">BJ710*Z719</f>
        <v>0</v>
      </c>
      <c r="BS719">
        <f t="shared" ref="BS719" si="12993">BK710*AA719</f>
        <v>0</v>
      </c>
      <c r="BT719">
        <f t="shared" ref="BT719" si="12994">BL710*AB719</f>
        <v>0</v>
      </c>
      <c r="BU719">
        <f t="shared" ref="BU719" si="12995">BM710*AC719</f>
        <v>0</v>
      </c>
      <c r="BV719">
        <f t="shared" ref="BV719" si="12996">BN710*AD719</f>
        <v>0</v>
      </c>
      <c r="BW719">
        <f t="shared" ref="BW719" si="12997">BO710*AE719</f>
        <v>0</v>
      </c>
      <c r="BX719">
        <f t="shared" ref="BX719" si="12998">BP710*AF719</f>
        <v>0</v>
      </c>
      <c r="BY719">
        <f t="shared" ref="BY719" si="12999">BQ710*AG719</f>
        <v>0</v>
      </c>
      <c r="BZ719">
        <f t="shared" ref="BZ719" si="13000">BR710*AH719</f>
        <v>0</v>
      </c>
      <c r="CA719">
        <f t="shared" ref="CA719" si="13001">BS710*AI719</f>
        <v>0</v>
      </c>
      <c r="CB719">
        <f t="shared" ref="CB719" si="13002">BT710*AJ719</f>
        <v>0</v>
      </c>
      <c r="CC719">
        <f t="shared" ref="CC719" si="13003">BU710*AK719</f>
        <v>0</v>
      </c>
      <c r="CD719">
        <f t="shared" ref="CD719" si="13004">BV710*AL719</f>
        <v>0</v>
      </c>
      <c r="CE719">
        <f t="shared" ref="CE719" si="13005">BW710*AM719</f>
        <v>0</v>
      </c>
      <c r="CF719">
        <f t="shared" ref="CF719" si="13006">BX710*AN719</f>
        <v>0</v>
      </c>
      <c r="CG719">
        <f t="shared" ref="CG719" si="13007">BY710*AO719</f>
        <v>0</v>
      </c>
      <c r="CH719">
        <f t="shared" ref="CH719" si="13008">BZ710*AP719</f>
        <v>0</v>
      </c>
      <c r="CI719">
        <f t="shared" ref="CI719" si="13009">CA710*AQ719</f>
        <v>0</v>
      </c>
      <c r="CJ719">
        <f t="shared" ref="CJ719" si="13010">CB710*AR719</f>
        <v>0</v>
      </c>
      <c r="CK719">
        <f t="shared" ref="CK719" si="13011">CC710*AS719</f>
        <v>0</v>
      </c>
      <c r="CL719">
        <f t="shared" ref="CL719" si="13012">CD710*AT719</f>
        <v>0</v>
      </c>
      <c r="CM719">
        <f t="shared" ref="CM719" si="13013">CE710*AU719</f>
        <v>0</v>
      </c>
      <c r="CN719">
        <f t="shared" ref="CN719" si="13014">CF710*AV719</f>
        <v>0</v>
      </c>
      <c r="CO719">
        <f t="shared" ref="CO719" si="13015">CG710*AW719</f>
        <v>0</v>
      </c>
      <c r="CP719">
        <f t="shared" ref="CP719" si="13016">CH710*AX719</f>
        <v>0</v>
      </c>
      <c r="CQ719">
        <f t="shared" ref="CQ719" si="13017">CI710*AY719</f>
        <v>0</v>
      </c>
      <c r="CR719">
        <f t="shared" ref="CR719" si="13018">CJ710*AZ719</f>
        <v>0</v>
      </c>
      <c r="CS719">
        <f t="shared" ref="CS719" si="13019">CK710*BA719</f>
        <v>0</v>
      </c>
      <c r="CT719">
        <f t="shared" ref="CT719" si="13020">CL710*BB719</f>
        <v>0</v>
      </c>
    </row>
    <row r="720" spans="1:98" x14ac:dyDescent="0.3">
      <c r="F720" s="91">
        <f t="shared" ref="F720:H720" si="13021">F719</f>
        <v>85</v>
      </c>
      <c r="G720" s="91">
        <f t="shared" si="13021"/>
        <v>85</v>
      </c>
      <c r="H720" s="4">
        <f t="shared" si="13021"/>
        <v>1</v>
      </c>
      <c r="I720">
        <v>45</v>
      </c>
      <c r="J720" s="48">
        <f t="shared" si="12724"/>
        <v>0</v>
      </c>
      <c r="K720" s="48">
        <f t="shared" si="12988"/>
        <v>0</v>
      </c>
      <c r="L720" s="98">
        <f t="shared" si="12726"/>
        <v>0</v>
      </c>
      <c r="M720" s="48"/>
      <c r="N720" s="48"/>
      <c r="O720" s="48"/>
      <c r="P720" s="48"/>
      <c r="Q720" s="48"/>
      <c r="R720" s="48"/>
      <c r="S720" s="48"/>
      <c r="T720" s="48"/>
      <c r="U720" s="48"/>
      <c r="V720" s="48"/>
      <c r="W720" s="48">
        <f>$J720+$K720+$L720</f>
        <v>0</v>
      </c>
      <c r="X720" s="48">
        <f t="shared" si="12953"/>
        <v>0</v>
      </c>
      <c r="Y720" s="48">
        <f t="shared" si="12953"/>
        <v>0</v>
      </c>
      <c r="Z720" s="48">
        <f t="shared" si="12953"/>
        <v>0</v>
      </c>
      <c r="AA720" s="48">
        <f t="shared" si="12953"/>
        <v>0</v>
      </c>
      <c r="AB720" s="48">
        <f t="shared" si="12953"/>
        <v>0</v>
      </c>
      <c r="AC720" s="48">
        <f t="shared" si="12953"/>
        <v>0</v>
      </c>
      <c r="AD720" s="48">
        <f t="shared" si="12953"/>
        <v>0</v>
      </c>
      <c r="AE720" s="48">
        <f t="shared" si="12953"/>
        <v>0</v>
      </c>
      <c r="AF720" s="48">
        <f t="shared" si="12953"/>
        <v>0</v>
      </c>
      <c r="AG720" s="48">
        <f t="shared" si="12953"/>
        <v>0</v>
      </c>
      <c r="AH720" s="48">
        <f t="shared" si="12953"/>
        <v>0</v>
      </c>
      <c r="AI720" s="48">
        <f t="shared" si="12953"/>
        <v>0</v>
      </c>
      <c r="AJ720" s="48">
        <f t="shared" si="12953"/>
        <v>0</v>
      </c>
      <c r="AK720" s="48">
        <f t="shared" si="12953"/>
        <v>0</v>
      </c>
      <c r="AL720" s="48">
        <f t="shared" si="12953"/>
        <v>0</v>
      </c>
      <c r="AM720" s="48">
        <f t="shared" si="12953"/>
        <v>0</v>
      </c>
      <c r="AN720" s="48">
        <f t="shared" si="12953"/>
        <v>0</v>
      </c>
      <c r="AO720" s="48">
        <f t="shared" si="12953"/>
        <v>0</v>
      </c>
      <c r="AP720" s="48">
        <f t="shared" si="12953"/>
        <v>0</v>
      </c>
      <c r="AQ720" s="48">
        <f t="shared" si="12953"/>
        <v>0</v>
      </c>
      <c r="AR720" s="48">
        <f t="shared" si="12953"/>
        <v>0</v>
      </c>
      <c r="AS720" s="48">
        <f t="shared" si="12953"/>
        <v>0</v>
      </c>
      <c r="AT720" s="48">
        <f t="shared" si="12953"/>
        <v>0</v>
      </c>
      <c r="AU720" s="48">
        <f t="shared" si="12953"/>
        <v>0</v>
      </c>
      <c r="AV720" s="48">
        <f t="shared" si="12953"/>
        <v>0</v>
      </c>
      <c r="AW720" s="48">
        <f t="shared" si="12953"/>
        <v>0</v>
      </c>
      <c r="AX720" s="48">
        <f t="shared" si="12953"/>
        <v>0</v>
      </c>
      <c r="AY720" s="48">
        <f t="shared" si="12917"/>
        <v>0</v>
      </c>
      <c r="AZ720" s="48">
        <f t="shared" si="12917"/>
        <v>0</v>
      </c>
      <c r="BA720" s="48">
        <f t="shared" si="12917"/>
        <v>0</v>
      </c>
      <c r="BB720" s="48">
        <f t="shared" si="12917"/>
        <v>0</v>
      </c>
      <c r="BC720" s="48"/>
      <c r="BE720" t="s">
        <v>186</v>
      </c>
      <c r="BO720">
        <f>BF710*W720</f>
        <v>0</v>
      </c>
      <c r="BP720">
        <f t="shared" ref="BP720" si="13022">BG710*X720</f>
        <v>0</v>
      </c>
      <c r="BQ720">
        <f t="shared" ref="BQ720" si="13023">BH710*Y720</f>
        <v>0</v>
      </c>
      <c r="BR720">
        <f t="shared" ref="BR720" si="13024">BI710*Z720</f>
        <v>0</v>
      </c>
      <c r="BS720">
        <f t="shared" ref="BS720" si="13025">BJ710*AA720</f>
        <v>0</v>
      </c>
      <c r="BT720">
        <f t="shared" ref="BT720" si="13026">BK710*AB720</f>
        <v>0</v>
      </c>
      <c r="BU720">
        <f t="shared" ref="BU720" si="13027">BL710*AC720</f>
        <v>0</v>
      </c>
      <c r="BV720">
        <f t="shared" ref="BV720" si="13028">BM710*AD720</f>
        <v>0</v>
      </c>
      <c r="BW720">
        <f t="shared" ref="BW720" si="13029">BN710*AE720</f>
        <v>0</v>
      </c>
      <c r="BX720">
        <f t="shared" ref="BX720" si="13030">BO710*AF720</f>
        <v>0</v>
      </c>
      <c r="BY720">
        <f t="shared" ref="BY720" si="13031">BP710*AG720</f>
        <v>0</v>
      </c>
      <c r="BZ720">
        <f t="shared" ref="BZ720" si="13032">BQ710*AH720</f>
        <v>0</v>
      </c>
      <c r="CA720">
        <f t="shared" ref="CA720" si="13033">BR710*AI720</f>
        <v>0</v>
      </c>
      <c r="CB720">
        <f t="shared" ref="CB720" si="13034">BS710*AJ720</f>
        <v>0</v>
      </c>
      <c r="CC720">
        <f t="shared" ref="CC720" si="13035">BT710*AK720</f>
        <v>0</v>
      </c>
      <c r="CD720">
        <f t="shared" ref="CD720" si="13036">BU710*AL720</f>
        <v>0</v>
      </c>
      <c r="CE720">
        <f t="shared" ref="CE720" si="13037">BV710*AM720</f>
        <v>0</v>
      </c>
      <c r="CF720">
        <f t="shared" ref="CF720" si="13038">BW710*AN720</f>
        <v>0</v>
      </c>
      <c r="CG720">
        <f t="shared" ref="CG720" si="13039">BX710*AO720</f>
        <v>0</v>
      </c>
      <c r="CH720">
        <f t="shared" ref="CH720" si="13040">BY710*AP720</f>
        <v>0</v>
      </c>
      <c r="CI720">
        <f t="shared" ref="CI720" si="13041">BZ710*AQ720</f>
        <v>0</v>
      </c>
      <c r="CJ720">
        <f t="shared" ref="CJ720" si="13042">CA710*AR720</f>
        <v>0</v>
      </c>
      <c r="CK720">
        <f t="shared" ref="CK720" si="13043">CB710*AS720</f>
        <v>0</v>
      </c>
      <c r="CL720">
        <f t="shared" ref="CL720" si="13044">CC710*AT720</f>
        <v>0</v>
      </c>
      <c r="CM720">
        <f t="shared" ref="CM720" si="13045">CD710*AU720</f>
        <v>0</v>
      </c>
      <c r="CN720">
        <f t="shared" ref="CN720" si="13046">CE710*AV720</f>
        <v>0</v>
      </c>
      <c r="CO720">
        <f t="shared" ref="CO720" si="13047">CF710*AW720</f>
        <v>0</v>
      </c>
      <c r="CP720">
        <f t="shared" ref="CP720" si="13048">CG710*AX720</f>
        <v>0</v>
      </c>
      <c r="CQ720">
        <f t="shared" ref="CQ720" si="13049">CH710*AY720</f>
        <v>0</v>
      </c>
      <c r="CR720">
        <f t="shared" ref="CR720" si="13050">CI710*AZ720</f>
        <v>0</v>
      </c>
      <c r="CS720">
        <f t="shared" ref="CS720" si="13051">CJ710*BA720</f>
        <v>0</v>
      </c>
      <c r="CT720">
        <f t="shared" ref="CT720" si="13052">CK710*BB720</f>
        <v>0</v>
      </c>
    </row>
    <row r="721" spans="6:98" x14ac:dyDescent="0.3">
      <c r="F721" s="91">
        <f t="shared" ref="F721:H721" si="13053">F720</f>
        <v>85</v>
      </c>
      <c r="G721" s="91">
        <f t="shared" si="13053"/>
        <v>85</v>
      </c>
      <c r="H721" s="4">
        <f t="shared" si="13053"/>
        <v>1</v>
      </c>
      <c r="I721">
        <v>50</v>
      </c>
      <c r="J721" s="48">
        <f t="shared" si="12724"/>
        <v>0</v>
      </c>
      <c r="K721" s="48">
        <f t="shared" si="12988"/>
        <v>0</v>
      </c>
      <c r="L721" s="98">
        <f t="shared" si="12726"/>
        <v>0</v>
      </c>
      <c r="M721" s="48"/>
      <c r="N721" s="48"/>
      <c r="O721" s="48"/>
      <c r="P721" s="48"/>
      <c r="Q721" s="48"/>
      <c r="R721" s="48"/>
      <c r="S721" s="48"/>
      <c r="T721" s="48"/>
      <c r="U721" s="48"/>
      <c r="V721" s="48"/>
      <c r="W721" s="48"/>
      <c r="X721" s="48">
        <f>$J721+$K721+$L721</f>
        <v>0</v>
      </c>
      <c r="Y721" s="48">
        <f t="shared" si="12953"/>
        <v>0</v>
      </c>
      <c r="Z721" s="48">
        <f t="shared" si="12953"/>
        <v>0</v>
      </c>
      <c r="AA721" s="48">
        <f t="shared" si="12953"/>
        <v>0</v>
      </c>
      <c r="AB721" s="48">
        <f t="shared" si="12953"/>
        <v>0</v>
      </c>
      <c r="AC721" s="48">
        <f t="shared" si="12953"/>
        <v>0</v>
      </c>
      <c r="AD721" s="48">
        <f t="shared" si="12953"/>
        <v>0</v>
      </c>
      <c r="AE721" s="48">
        <f t="shared" si="12953"/>
        <v>0</v>
      </c>
      <c r="AF721" s="48">
        <f t="shared" si="12953"/>
        <v>0</v>
      </c>
      <c r="AG721" s="48">
        <f t="shared" si="12953"/>
        <v>0</v>
      </c>
      <c r="AH721" s="48">
        <f t="shared" si="12953"/>
        <v>0</v>
      </c>
      <c r="AI721" s="48">
        <f t="shared" si="12953"/>
        <v>0</v>
      </c>
      <c r="AJ721" s="48">
        <f t="shared" si="12953"/>
        <v>0</v>
      </c>
      <c r="AK721" s="48">
        <f t="shared" si="12953"/>
        <v>0</v>
      </c>
      <c r="AL721" s="48">
        <f t="shared" si="12953"/>
        <v>0</v>
      </c>
      <c r="AM721" s="48">
        <f t="shared" si="12953"/>
        <v>0</v>
      </c>
      <c r="AN721" s="48">
        <f t="shared" si="12953"/>
        <v>0</v>
      </c>
      <c r="AO721" s="48">
        <f t="shared" si="12953"/>
        <v>0</v>
      </c>
      <c r="AP721" s="48">
        <f t="shared" si="12953"/>
        <v>0</v>
      </c>
      <c r="AQ721" s="48">
        <f t="shared" si="12953"/>
        <v>0</v>
      </c>
      <c r="AR721" s="48">
        <f t="shared" si="12953"/>
        <v>0</v>
      </c>
      <c r="AS721" s="48">
        <f t="shared" si="12953"/>
        <v>0</v>
      </c>
      <c r="AT721" s="48">
        <f t="shared" si="12953"/>
        <v>0</v>
      </c>
      <c r="AU721" s="48">
        <f t="shared" si="12953"/>
        <v>0</v>
      </c>
      <c r="AV721" s="48">
        <f t="shared" si="12953"/>
        <v>0</v>
      </c>
      <c r="AW721" s="48">
        <f t="shared" si="12953"/>
        <v>0</v>
      </c>
      <c r="AX721" s="48">
        <f t="shared" si="12953"/>
        <v>0</v>
      </c>
      <c r="AY721" s="48">
        <f t="shared" si="12917"/>
        <v>0</v>
      </c>
      <c r="AZ721" s="48">
        <f t="shared" si="12917"/>
        <v>0</v>
      </c>
      <c r="BA721" s="48">
        <f t="shared" si="12917"/>
        <v>0</v>
      </c>
      <c r="BB721" s="48">
        <f t="shared" si="12917"/>
        <v>0</v>
      </c>
      <c r="BC721" s="48"/>
      <c r="BE721" t="s">
        <v>187</v>
      </c>
      <c r="BP721">
        <f>BF710*X721</f>
        <v>0</v>
      </c>
      <c r="BQ721">
        <f t="shared" ref="BQ721" si="13054">BG710*Y721</f>
        <v>0</v>
      </c>
      <c r="BR721">
        <f t="shared" ref="BR721" si="13055">BH710*Z721</f>
        <v>0</v>
      </c>
      <c r="BS721">
        <f t="shared" ref="BS721" si="13056">BI710*AA721</f>
        <v>0</v>
      </c>
      <c r="BT721">
        <f t="shared" ref="BT721" si="13057">BJ710*AB721</f>
        <v>0</v>
      </c>
      <c r="BU721">
        <f t="shared" ref="BU721" si="13058">BK710*AC721</f>
        <v>0</v>
      </c>
      <c r="BV721">
        <f t="shared" ref="BV721" si="13059">BL710*AD721</f>
        <v>0</v>
      </c>
      <c r="BW721">
        <f t="shared" ref="BW721" si="13060">BM710*AE721</f>
        <v>0</v>
      </c>
      <c r="BX721">
        <f t="shared" ref="BX721" si="13061">BN710*AF721</f>
        <v>0</v>
      </c>
      <c r="BY721">
        <f t="shared" ref="BY721" si="13062">BO710*AG721</f>
        <v>0</v>
      </c>
      <c r="BZ721">
        <f t="shared" ref="BZ721" si="13063">BP710*AH721</f>
        <v>0</v>
      </c>
      <c r="CA721">
        <f t="shared" ref="CA721" si="13064">BQ710*AI721</f>
        <v>0</v>
      </c>
      <c r="CB721">
        <f t="shared" ref="CB721" si="13065">BR710*AJ721</f>
        <v>0</v>
      </c>
      <c r="CC721">
        <f t="shared" ref="CC721" si="13066">BS710*AK721</f>
        <v>0</v>
      </c>
      <c r="CD721">
        <f t="shared" ref="CD721" si="13067">BT710*AL721</f>
        <v>0</v>
      </c>
      <c r="CE721">
        <f t="shared" ref="CE721" si="13068">BU710*AM721</f>
        <v>0</v>
      </c>
      <c r="CF721">
        <f t="shared" ref="CF721" si="13069">BV710*AN721</f>
        <v>0</v>
      </c>
      <c r="CG721">
        <f t="shared" ref="CG721" si="13070">BW710*AO721</f>
        <v>0</v>
      </c>
      <c r="CH721">
        <f t="shared" ref="CH721" si="13071">BX710*AP721</f>
        <v>0</v>
      </c>
      <c r="CI721">
        <f t="shared" ref="CI721" si="13072">BY710*AQ721</f>
        <v>0</v>
      </c>
      <c r="CJ721">
        <f t="shared" ref="CJ721" si="13073">BZ710*AR721</f>
        <v>0</v>
      </c>
      <c r="CK721">
        <f t="shared" ref="CK721" si="13074">CA710*AS721</f>
        <v>0</v>
      </c>
      <c r="CL721">
        <f t="shared" ref="CL721" si="13075">CB710*AT721</f>
        <v>0</v>
      </c>
      <c r="CM721">
        <f t="shared" ref="CM721" si="13076">CC710*AU721</f>
        <v>0</v>
      </c>
      <c r="CN721">
        <f t="shared" ref="CN721" si="13077">CD710*AV721</f>
        <v>0</v>
      </c>
      <c r="CO721">
        <f t="shared" ref="CO721" si="13078">CE710*AW721</f>
        <v>0</v>
      </c>
      <c r="CP721">
        <f t="shared" ref="CP721" si="13079">CF710*AX721</f>
        <v>0</v>
      </c>
      <c r="CQ721">
        <f t="shared" ref="CQ721" si="13080">CG710*AY721</f>
        <v>0</v>
      </c>
      <c r="CR721">
        <f t="shared" ref="CR721" si="13081">CH710*AZ721</f>
        <v>0</v>
      </c>
      <c r="CS721">
        <f t="shared" ref="CS721" si="13082">CI710*BA721</f>
        <v>0</v>
      </c>
      <c r="CT721">
        <f t="shared" ref="CT721" si="13083">CJ710*BB721</f>
        <v>0</v>
      </c>
    </row>
    <row r="722" spans="6:98" x14ac:dyDescent="0.3">
      <c r="F722" s="91">
        <f t="shared" ref="F722:H722" si="13084">F721</f>
        <v>85</v>
      </c>
      <c r="G722" s="91">
        <f t="shared" si="13084"/>
        <v>85</v>
      </c>
      <c r="H722" s="4">
        <f t="shared" si="13084"/>
        <v>1</v>
      </c>
      <c r="I722">
        <v>55</v>
      </c>
      <c r="J722" s="48">
        <f t="shared" si="12724"/>
        <v>0</v>
      </c>
      <c r="K722" s="48">
        <f t="shared" si="12988"/>
        <v>0</v>
      </c>
      <c r="L722" s="98">
        <f t="shared" si="12726"/>
        <v>0</v>
      </c>
      <c r="M722" s="48"/>
      <c r="N722" s="48"/>
      <c r="O722" s="48"/>
      <c r="P722" s="48"/>
      <c r="Q722" s="48"/>
      <c r="R722" s="48"/>
      <c r="S722" s="48"/>
      <c r="T722" s="48"/>
      <c r="U722" s="48"/>
      <c r="V722" s="48"/>
      <c r="W722" s="48"/>
      <c r="X722" s="48"/>
      <c r="Y722" s="48">
        <f>$J722+$K722+$L722</f>
        <v>0</v>
      </c>
      <c r="Z722" s="48">
        <f t="shared" si="12953"/>
        <v>0</v>
      </c>
      <c r="AA722" s="48">
        <f t="shared" si="12953"/>
        <v>0</v>
      </c>
      <c r="AB722" s="48">
        <f t="shared" si="12953"/>
        <v>0</v>
      </c>
      <c r="AC722" s="48">
        <f t="shared" si="12953"/>
        <v>0</v>
      </c>
      <c r="AD722" s="48">
        <f t="shared" si="12953"/>
        <v>0</v>
      </c>
      <c r="AE722" s="48">
        <f t="shared" si="12953"/>
        <v>0</v>
      </c>
      <c r="AF722" s="48">
        <f t="shared" si="12953"/>
        <v>0</v>
      </c>
      <c r="AG722" s="48">
        <f t="shared" si="12953"/>
        <v>0</v>
      </c>
      <c r="AH722" s="48">
        <f t="shared" si="12953"/>
        <v>0</v>
      </c>
      <c r="AI722" s="48">
        <f t="shared" si="12953"/>
        <v>0</v>
      </c>
      <c r="AJ722" s="48">
        <f t="shared" si="12953"/>
        <v>0</v>
      </c>
      <c r="AK722" s="48">
        <f t="shared" si="12953"/>
        <v>0</v>
      </c>
      <c r="AL722" s="48">
        <f t="shared" si="12953"/>
        <v>0</v>
      </c>
      <c r="AM722" s="48">
        <f t="shared" si="12953"/>
        <v>0</v>
      </c>
      <c r="AN722" s="48">
        <f t="shared" si="12953"/>
        <v>0</v>
      </c>
      <c r="AO722" s="48">
        <f t="shared" si="12953"/>
        <v>0</v>
      </c>
      <c r="AP722" s="48">
        <f t="shared" si="12953"/>
        <v>0</v>
      </c>
      <c r="AQ722" s="48">
        <f t="shared" si="12953"/>
        <v>0</v>
      </c>
      <c r="AR722" s="48">
        <f t="shared" si="12953"/>
        <v>0</v>
      </c>
      <c r="AS722" s="48">
        <f t="shared" si="12953"/>
        <v>0</v>
      </c>
      <c r="AT722" s="48">
        <f t="shared" si="12953"/>
        <v>0</v>
      </c>
      <c r="AU722" s="48">
        <f t="shared" si="12953"/>
        <v>0</v>
      </c>
      <c r="AV722" s="48">
        <f t="shared" si="12953"/>
        <v>0</v>
      </c>
      <c r="AW722" s="48">
        <f t="shared" si="12953"/>
        <v>0</v>
      </c>
      <c r="AX722" s="48">
        <f t="shared" si="12953"/>
        <v>0</v>
      </c>
      <c r="AY722" s="48">
        <f t="shared" si="12917"/>
        <v>0</v>
      </c>
      <c r="AZ722" s="48">
        <f t="shared" si="12917"/>
        <v>0</v>
      </c>
      <c r="BA722" s="48">
        <f t="shared" si="12917"/>
        <v>0</v>
      </c>
      <c r="BB722" s="48">
        <f t="shared" si="12917"/>
        <v>0</v>
      </c>
      <c r="BC722" s="48"/>
      <c r="BE722" t="s">
        <v>188</v>
      </c>
      <c r="BQ722">
        <f>BF710*Y722</f>
        <v>0</v>
      </c>
      <c r="BR722">
        <f t="shared" ref="BR722" si="13085">BG710*Z722</f>
        <v>0</v>
      </c>
      <c r="BS722">
        <f t="shared" ref="BS722" si="13086">BH710*AA722</f>
        <v>0</v>
      </c>
      <c r="BT722">
        <f t="shared" ref="BT722" si="13087">BI710*AB722</f>
        <v>0</v>
      </c>
      <c r="BU722">
        <f t="shared" ref="BU722" si="13088">BJ710*AC722</f>
        <v>0</v>
      </c>
      <c r="BV722">
        <f t="shared" ref="BV722" si="13089">BK710*AD722</f>
        <v>0</v>
      </c>
      <c r="BW722">
        <f t="shared" ref="BW722" si="13090">BL710*AE722</f>
        <v>0</v>
      </c>
      <c r="BX722">
        <f t="shared" ref="BX722" si="13091">BM710*AF722</f>
        <v>0</v>
      </c>
      <c r="BY722">
        <f t="shared" ref="BY722" si="13092">BN710*AG722</f>
        <v>0</v>
      </c>
      <c r="BZ722">
        <f t="shared" ref="BZ722" si="13093">BO710*AH722</f>
        <v>0</v>
      </c>
      <c r="CA722">
        <f t="shared" ref="CA722" si="13094">BP710*AI722</f>
        <v>0</v>
      </c>
      <c r="CB722">
        <f t="shared" ref="CB722" si="13095">BQ710*AJ722</f>
        <v>0</v>
      </c>
      <c r="CC722">
        <f t="shared" ref="CC722" si="13096">BR710*AK722</f>
        <v>0</v>
      </c>
      <c r="CD722">
        <f t="shared" ref="CD722" si="13097">BS710*AL722</f>
        <v>0</v>
      </c>
      <c r="CE722">
        <f t="shared" ref="CE722" si="13098">BT710*AM722</f>
        <v>0</v>
      </c>
      <c r="CF722">
        <f t="shared" ref="CF722" si="13099">BU710*AN722</f>
        <v>0</v>
      </c>
      <c r="CG722">
        <f t="shared" ref="CG722" si="13100">BV710*AO722</f>
        <v>0</v>
      </c>
      <c r="CH722">
        <f t="shared" ref="CH722" si="13101">BW710*AP722</f>
        <v>0</v>
      </c>
      <c r="CI722">
        <f t="shared" ref="CI722" si="13102">BX710*AQ722</f>
        <v>0</v>
      </c>
      <c r="CJ722">
        <f t="shared" ref="CJ722" si="13103">BY710*AR722</f>
        <v>0</v>
      </c>
      <c r="CK722">
        <f t="shared" ref="CK722" si="13104">BZ710*AS722</f>
        <v>0</v>
      </c>
      <c r="CL722">
        <f t="shared" ref="CL722" si="13105">CA710*AT722</f>
        <v>0</v>
      </c>
      <c r="CM722">
        <f t="shared" ref="CM722" si="13106">CB710*AU722</f>
        <v>0</v>
      </c>
      <c r="CN722">
        <f t="shared" ref="CN722" si="13107">CC710*AV722</f>
        <v>0</v>
      </c>
      <c r="CO722">
        <f t="shared" ref="CO722" si="13108">CD710*AW722</f>
        <v>0</v>
      </c>
      <c r="CP722">
        <f t="shared" ref="CP722" si="13109">CE710*AX722</f>
        <v>0</v>
      </c>
      <c r="CQ722">
        <f t="shared" ref="CQ722" si="13110">CF710*AY722</f>
        <v>0</v>
      </c>
      <c r="CR722">
        <f t="shared" ref="CR722" si="13111">CG710*AZ722</f>
        <v>0</v>
      </c>
      <c r="CS722">
        <f t="shared" ref="CS722" si="13112">CH710*BA722</f>
        <v>0</v>
      </c>
      <c r="CT722">
        <f t="shared" ref="CT722" si="13113">CI710*BB722</f>
        <v>0</v>
      </c>
    </row>
    <row r="723" spans="6:98" x14ac:dyDescent="0.3">
      <c r="F723" s="91">
        <f t="shared" ref="F723:H723" si="13114">F722</f>
        <v>85</v>
      </c>
      <c r="G723" s="91">
        <f t="shared" si="13114"/>
        <v>85</v>
      </c>
      <c r="H723" s="4">
        <f t="shared" si="13114"/>
        <v>1</v>
      </c>
      <c r="I723">
        <v>60</v>
      </c>
      <c r="J723" s="48">
        <f t="shared" si="12724"/>
        <v>0</v>
      </c>
      <c r="K723" s="48">
        <f t="shared" si="12988"/>
        <v>0</v>
      </c>
      <c r="L723" s="98">
        <f t="shared" si="12726"/>
        <v>0</v>
      </c>
      <c r="M723" s="48"/>
      <c r="N723" s="48"/>
      <c r="O723" s="48"/>
      <c r="P723" s="48"/>
      <c r="Q723" s="48"/>
      <c r="R723" s="48"/>
      <c r="S723" s="48"/>
      <c r="T723" s="48"/>
      <c r="U723" s="48"/>
      <c r="V723" s="48"/>
      <c r="W723" s="48"/>
      <c r="X723" s="48"/>
      <c r="Y723" s="48"/>
      <c r="Z723" s="48">
        <f>$J723+$K723+$L723</f>
        <v>0</v>
      </c>
      <c r="AA723" s="48">
        <f t="shared" si="12953"/>
        <v>0</v>
      </c>
      <c r="AB723" s="48">
        <f t="shared" si="12953"/>
        <v>0</v>
      </c>
      <c r="AC723" s="48">
        <f t="shared" si="12953"/>
        <v>0</v>
      </c>
      <c r="AD723" s="48">
        <f t="shared" si="12953"/>
        <v>0</v>
      </c>
      <c r="AE723" s="48">
        <f t="shared" si="12953"/>
        <v>0</v>
      </c>
      <c r="AF723" s="48">
        <f t="shared" si="12953"/>
        <v>0</v>
      </c>
      <c r="AG723" s="48">
        <f t="shared" si="12953"/>
        <v>0</v>
      </c>
      <c r="AH723" s="48">
        <f t="shared" si="12953"/>
        <v>0</v>
      </c>
      <c r="AI723" s="48">
        <f t="shared" si="12953"/>
        <v>0</v>
      </c>
      <c r="AJ723" s="48">
        <f t="shared" si="12953"/>
        <v>0</v>
      </c>
      <c r="AK723" s="48">
        <f t="shared" si="12953"/>
        <v>0</v>
      </c>
      <c r="AL723" s="48">
        <f t="shared" si="12953"/>
        <v>0</v>
      </c>
      <c r="AM723" s="48">
        <f t="shared" si="12953"/>
        <v>0</v>
      </c>
      <c r="AN723" s="48">
        <f t="shared" si="12953"/>
        <v>0</v>
      </c>
      <c r="AO723" s="48">
        <f t="shared" si="12953"/>
        <v>0</v>
      </c>
      <c r="AP723" s="48">
        <f t="shared" si="12953"/>
        <v>0</v>
      </c>
      <c r="AQ723" s="48">
        <f t="shared" si="12953"/>
        <v>0</v>
      </c>
      <c r="AR723" s="48">
        <f t="shared" si="12953"/>
        <v>0</v>
      </c>
      <c r="AS723" s="48">
        <f t="shared" si="12953"/>
        <v>0</v>
      </c>
      <c r="AT723" s="48">
        <f t="shared" si="12953"/>
        <v>0</v>
      </c>
      <c r="AU723" s="48">
        <f t="shared" si="12953"/>
        <v>0</v>
      </c>
      <c r="AV723" s="48">
        <f t="shared" si="12953"/>
        <v>0</v>
      </c>
      <c r="AW723" s="48">
        <f t="shared" si="12953"/>
        <v>0</v>
      </c>
      <c r="AX723" s="48">
        <f t="shared" si="12953"/>
        <v>0</v>
      </c>
      <c r="AY723" s="48">
        <f t="shared" si="12917"/>
        <v>0</v>
      </c>
      <c r="AZ723" s="48">
        <f t="shared" si="12917"/>
        <v>0</v>
      </c>
      <c r="BA723" s="48">
        <f t="shared" si="12917"/>
        <v>0</v>
      </c>
      <c r="BB723" s="48">
        <f t="shared" si="12917"/>
        <v>0</v>
      </c>
      <c r="BC723" s="48"/>
      <c r="BE723" t="s">
        <v>189</v>
      </c>
      <c r="BR723">
        <f>BF710*Z723</f>
        <v>0</v>
      </c>
      <c r="BS723">
        <f t="shared" ref="BS723" si="13115">BG710*AA723</f>
        <v>0</v>
      </c>
      <c r="BT723">
        <f t="shared" ref="BT723" si="13116">BH710*AB723</f>
        <v>0</v>
      </c>
      <c r="BU723">
        <f t="shared" ref="BU723" si="13117">BI710*AC723</f>
        <v>0</v>
      </c>
      <c r="BV723">
        <f t="shared" ref="BV723" si="13118">BJ710*AD723</f>
        <v>0</v>
      </c>
      <c r="BW723">
        <f t="shared" ref="BW723" si="13119">BK710*AE723</f>
        <v>0</v>
      </c>
      <c r="BX723">
        <f t="shared" ref="BX723" si="13120">BL710*AF723</f>
        <v>0</v>
      </c>
      <c r="BY723">
        <f t="shared" ref="BY723" si="13121">BM710*AG723</f>
        <v>0</v>
      </c>
      <c r="BZ723">
        <f t="shared" ref="BZ723" si="13122">BN710*AH723</f>
        <v>0</v>
      </c>
      <c r="CA723">
        <f t="shared" ref="CA723" si="13123">BO710*AI723</f>
        <v>0</v>
      </c>
      <c r="CB723">
        <f t="shared" ref="CB723" si="13124">BP710*AJ723</f>
        <v>0</v>
      </c>
      <c r="CC723">
        <f t="shared" ref="CC723" si="13125">BQ710*AK723</f>
        <v>0</v>
      </c>
      <c r="CD723">
        <f t="shared" ref="CD723" si="13126">BR710*AL723</f>
        <v>0</v>
      </c>
      <c r="CE723">
        <f t="shared" ref="CE723" si="13127">BS710*AM723</f>
        <v>0</v>
      </c>
      <c r="CF723">
        <f t="shared" ref="CF723" si="13128">BT710*AN723</f>
        <v>0</v>
      </c>
      <c r="CG723">
        <f t="shared" ref="CG723" si="13129">BU710*AO723</f>
        <v>0</v>
      </c>
      <c r="CH723">
        <f t="shared" ref="CH723" si="13130">BV710*AP723</f>
        <v>0</v>
      </c>
      <c r="CI723">
        <f t="shared" ref="CI723" si="13131">BW710*AQ723</f>
        <v>0</v>
      </c>
      <c r="CJ723">
        <f t="shared" ref="CJ723" si="13132">BX710*AR723</f>
        <v>0</v>
      </c>
      <c r="CK723">
        <f t="shared" ref="CK723" si="13133">BY710*AS723</f>
        <v>0</v>
      </c>
      <c r="CL723">
        <f t="shared" ref="CL723" si="13134">BZ710*AT723</f>
        <v>0</v>
      </c>
      <c r="CM723">
        <f t="shared" ref="CM723" si="13135">CA710*AU723</f>
        <v>0</v>
      </c>
      <c r="CN723">
        <f t="shared" ref="CN723" si="13136">CB710*AV723</f>
        <v>0</v>
      </c>
      <c r="CO723">
        <f t="shared" ref="CO723" si="13137">CC710*AW723</f>
        <v>0</v>
      </c>
      <c r="CP723">
        <f t="shared" ref="CP723" si="13138">CD710*AX723</f>
        <v>0</v>
      </c>
      <c r="CQ723">
        <f t="shared" ref="CQ723" si="13139">CE710*AY723</f>
        <v>0</v>
      </c>
      <c r="CR723">
        <f t="shared" ref="CR723" si="13140">CF710*AZ723</f>
        <v>0</v>
      </c>
      <c r="CS723">
        <f t="shared" ref="CS723" si="13141">CG710*BA723</f>
        <v>0</v>
      </c>
      <c r="CT723">
        <f t="shared" ref="CT723" si="13142">CH710*BB723</f>
        <v>0</v>
      </c>
    </row>
    <row r="724" spans="6:98" x14ac:dyDescent="0.3">
      <c r="F724" s="91">
        <f t="shared" ref="F724:H724" si="13143">F723</f>
        <v>85</v>
      </c>
      <c r="G724" s="91">
        <f t="shared" si="13143"/>
        <v>85</v>
      </c>
      <c r="H724" s="4">
        <f t="shared" si="13143"/>
        <v>1</v>
      </c>
      <c r="I724">
        <v>65</v>
      </c>
      <c r="J724" s="48">
        <f t="shared" si="12724"/>
        <v>0</v>
      </c>
      <c r="K724" s="48">
        <f t="shared" si="12988"/>
        <v>0</v>
      </c>
      <c r="L724" s="98">
        <f t="shared" si="12726"/>
        <v>0</v>
      </c>
      <c r="M724" s="48"/>
      <c r="N724" s="48"/>
      <c r="O724" s="48"/>
      <c r="P724" s="48"/>
      <c r="Q724" s="48"/>
      <c r="R724" s="48"/>
      <c r="S724" s="48"/>
      <c r="T724" s="48"/>
      <c r="U724" s="48"/>
      <c r="V724" s="48"/>
      <c r="W724" s="48"/>
      <c r="X724" s="48"/>
      <c r="Y724" s="48"/>
      <c r="Z724" s="48"/>
      <c r="AA724" s="48">
        <f>$J724+$K724+$L724</f>
        <v>0</v>
      </c>
      <c r="AB724" s="48">
        <f t="shared" si="12953"/>
        <v>0</v>
      </c>
      <c r="AC724" s="48">
        <f t="shared" si="12953"/>
        <v>0</v>
      </c>
      <c r="AD724" s="48">
        <f t="shared" si="12953"/>
        <v>0</v>
      </c>
      <c r="AE724" s="48">
        <f t="shared" si="12953"/>
        <v>0</v>
      </c>
      <c r="AF724" s="48">
        <f t="shared" si="12953"/>
        <v>0</v>
      </c>
      <c r="AG724" s="48">
        <f t="shared" si="12953"/>
        <v>0</v>
      </c>
      <c r="AH724" s="48">
        <f t="shared" si="12953"/>
        <v>0</v>
      </c>
      <c r="AI724" s="48">
        <f t="shared" si="12953"/>
        <v>0</v>
      </c>
      <c r="AJ724" s="48">
        <f t="shared" si="12953"/>
        <v>0</v>
      </c>
      <c r="AK724" s="48">
        <f t="shared" si="12953"/>
        <v>0</v>
      </c>
      <c r="AL724" s="48">
        <f t="shared" si="12953"/>
        <v>0</v>
      </c>
      <c r="AM724" s="48">
        <f t="shared" si="12953"/>
        <v>0</v>
      </c>
      <c r="AN724" s="48">
        <f t="shared" si="12953"/>
        <v>0</v>
      </c>
      <c r="AO724" s="48">
        <f t="shared" si="12953"/>
        <v>0</v>
      </c>
      <c r="AP724" s="48">
        <f t="shared" si="12953"/>
        <v>0</v>
      </c>
      <c r="AQ724" s="48">
        <f t="shared" si="12953"/>
        <v>0</v>
      </c>
      <c r="AR724" s="48">
        <f t="shared" si="12953"/>
        <v>0</v>
      </c>
      <c r="AS724" s="48">
        <f t="shared" si="12953"/>
        <v>0</v>
      </c>
      <c r="AT724" s="48">
        <f t="shared" si="12953"/>
        <v>0</v>
      </c>
      <c r="AU724" s="48">
        <f t="shared" si="12953"/>
        <v>0</v>
      </c>
      <c r="AV724" s="48">
        <f t="shared" si="12953"/>
        <v>0</v>
      </c>
      <c r="AW724" s="48">
        <f t="shared" si="12953"/>
        <v>0</v>
      </c>
      <c r="AX724" s="48">
        <f t="shared" si="12953"/>
        <v>0</v>
      </c>
      <c r="AY724" s="48">
        <f t="shared" si="12917"/>
        <v>0</v>
      </c>
      <c r="AZ724" s="48">
        <f t="shared" si="12917"/>
        <v>0</v>
      </c>
      <c r="BA724" s="48">
        <f t="shared" si="12917"/>
        <v>0</v>
      </c>
      <c r="BB724" s="48">
        <f t="shared" si="12917"/>
        <v>0</v>
      </c>
      <c r="BC724" s="48"/>
      <c r="BE724" t="s">
        <v>190</v>
      </c>
      <c r="BS724">
        <f>BF710*AA724</f>
        <v>0</v>
      </c>
      <c r="BT724">
        <f t="shared" ref="BT724" si="13144">BG710*AB724</f>
        <v>0</v>
      </c>
      <c r="BU724">
        <f t="shared" ref="BU724" si="13145">BH710*AC724</f>
        <v>0</v>
      </c>
      <c r="BV724">
        <f t="shared" ref="BV724" si="13146">BI710*AD724</f>
        <v>0</v>
      </c>
      <c r="BW724">
        <f t="shared" ref="BW724" si="13147">BJ710*AE724</f>
        <v>0</v>
      </c>
      <c r="BX724">
        <f t="shared" ref="BX724" si="13148">BK710*AF724</f>
        <v>0</v>
      </c>
      <c r="BY724">
        <f t="shared" ref="BY724" si="13149">BL710*AG724</f>
        <v>0</v>
      </c>
      <c r="BZ724">
        <f t="shared" ref="BZ724" si="13150">BM710*AH724</f>
        <v>0</v>
      </c>
      <c r="CA724">
        <f t="shared" ref="CA724" si="13151">BN710*AI724</f>
        <v>0</v>
      </c>
      <c r="CB724">
        <f t="shared" ref="CB724" si="13152">BO710*AJ724</f>
        <v>0</v>
      </c>
      <c r="CC724">
        <f t="shared" ref="CC724" si="13153">BP710*AK724</f>
        <v>0</v>
      </c>
      <c r="CD724">
        <f t="shared" ref="CD724" si="13154">BQ710*AL724</f>
        <v>0</v>
      </c>
      <c r="CE724">
        <f t="shared" ref="CE724" si="13155">BR710*AM724</f>
        <v>0</v>
      </c>
      <c r="CF724">
        <f t="shared" ref="CF724" si="13156">BS710*AN724</f>
        <v>0</v>
      </c>
      <c r="CG724">
        <f t="shared" ref="CG724" si="13157">BT710*AO724</f>
        <v>0</v>
      </c>
      <c r="CH724">
        <f t="shared" ref="CH724" si="13158">BU710*AP724</f>
        <v>0</v>
      </c>
      <c r="CI724">
        <f t="shared" ref="CI724" si="13159">BV710*AQ724</f>
        <v>0</v>
      </c>
      <c r="CJ724">
        <f t="shared" ref="CJ724" si="13160">BW710*AR724</f>
        <v>0</v>
      </c>
      <c r="CK724">
        <f t="shared" ref="CK724" si="13161">BX710*AS724</f>
        <v>0</v>
      </c>
      <c r="CL724">
        <f t="shared" ref="CL724" si="13162">BY710*AT724</f>
        <v>0</v>
      </c>
      <c r="CM724">
        <f t="shared" ref="CM724" si="13163">BZ710*AU724</f>
        <v>0</v>
      </c>
      <c r="CN724">
        <f t="shared" ref="CN724" si="13164">CA710*AV724</f>
        <v>0</v>
      </c>
      <c r="CO724">
        <f t="shared" ref="CO724" si="13165">CB710*AW724</f>
        <v>0</v>
      </c>
      <c r="CP724">
        <f t="shared" ref="CP724" si="13166">CC710*AX724</f>
        <v>0</v>
      </c>
      <c r="CQ724">
        <f t="shared" ref="CQ724" si="13167">CD710*AY724</f>
        <v>0</v>
      </c>
      <c r="CR724">
        <f t="shared" ref="CR724" si="13168">CE710*AZ724</f>
        <v>0</v>
      </c>
      <c r="CS724">
        <f t="shared" ref="CS724" si="13169">CF710*BA724</f>
        <v>0</v>
      </c>
      <c r="CT724">
        <f t="shared" ref="CT724" si="13170">CG710*BB724</f>
        <v>0</v>
      </c>
    </row>
    <row r="725" spans="6:98" x14ac:dyDescent="0.3">
      <c r="F725" s="91">
        <f t="shared" ref="F725:H725" si="13171">F724</f>
        <v>85</v>
      </c>
      <c r="G725" s="91">
        <f t="shared" si="13171"/>
        <v>85</v>
      </c>
      <c r="H725" s="4">
        <f t="shared" si="13171"/>
        <v>1</v>
      </c>
      <c r="I725">
        <v>70</v>
      </c>
      <c r="J725" s="48">
        <f t="shared" si="12724"/>
        <v>0</v>
      </c>
      <c r="K725" s="48">
        <f t="shared" si="12988"/>
        <v>0</v>
      </c>
      <c r="L725" s="98">
        <f t="shared" si="12726"/>
        <v>0</v>
      </c>
      <c r="M725" s="48"/>
      <c r="N725" s="48"/>
      <c r="O725" s="48"/>
      <c r="P725" s="48"/>
      <c r="Q725" s="48"/>
      <c r="R725" s="48"/>
      <c r="S725" s="48"/>
      <c r="T725" s="48"/>
      <c r="U725" s="48"/>
      <c r="V725" s="48"/>
      <c r="W725" s="48"/>
      <c r="X725" s="48"/>
      <c r="Y725" s="48"/>
      <c r="Z725" s="48"/>
      <c r="AA725" s="48"/>
      <c r="AB725" s="48">
        <f>$J725+$K725+$L725</f>
        <v>0</v>
      </c>
      <c r="AC725" s="48">
        <f t="shared" si="12953"/>
        <v>0</v>
      </c>
      <c r="AD725" s="48">
        <f t="shared" si="12953"/>
        <v>0</v>
      </c>
      <c r="AE725" s="48">
        <f t="shared" si="12953"/>
        <v>0</v>
      </c>
      <c r="AF725" s="48">
        <f t="shared" si="12953"/>
        <v>0</v>
      </c>
      <c r="AG725" s="48">
        <f t="shared" si="12953"/>
        <v>0</v>
      </c>
      <c r="AH725" s="48">
        <f t="shared" si="12953"/>
        <v>0</v>
      </c>
      <c r="AI725" s="48">
        <f t="shared" si="12953"/>
        <v>0</v>
      </c>
      <c r="AJ725" s="48">
        <f t="shared" si="12953"/>
        <v>0</v>
      </c>
      <c r="AK725" s="48">
        <f t="shared" si="12953"/>
        <v>0</v>
      </c>
      <c r="AL725" s="48">
        <f t="shared" si="12953"/>
        <v>0</v>
      </c>
      <c r="AM725" s="48">
        <f t="shared" si="12953"/>
        <v>0</v>
      </c>
      <c r="AN725" s="48">
        <f t="shared" si="12953"/>
        <v>0</v>
      </c>
      <c r="AO725" s="48">
        <f t="shared" si="12953"/>
        <v>0</v>
      </c>
      <c r="AP725" s="48">
        <f t="shared" si="12953"/>
        <v>0</v>
      </c>
      <c r="AQ725" s="48">
        <f t="shared" si="12953"/>
        <v>0</v>
      </c>
      <c r="AR725" s="48">
        <f t="shared" si="12953"/>
        <v>0</v>
      </c>
      <c r="AS725" s="48">
        <f t="shared" si="12953"/>
        <v>0</v>
      </c>
      <c r="AT725" s="48">
        <f t="shared" si="12953"/>
        <v>0</v>
      </c>
      <c r="AU725" s="48">
        <f t="shared" si="12953"/>
        <v>0</v>
      </c>
      <c r="AV725" s="48">
        <f t="shared" si="12953"/>
        <v>0</v>
      </c>
      <c r="AW725" s="48">
        <f t="shared" si="12953"/>
        <v>0</v>
      </c>
      <c r="AX725" s="48">
        <f t="shared" si="12953"/>
        <v>0</v>
      </c>
      <c r="AY725" s="48">
        <f t="shared" si="12917"/>
        <v>0</v>
      </c>
      <c r="AZ725" s="48">
        <f t="shared" si="12917"/>
        <v>0</v>
      </c>
      <c r="BA725" s="48">
        <f t="shared" si="12917"/>
        <v>0</v>
      </c>
      <c r="BB725" s="48">
        <f t="shared" si="12917"/>
        <v>0</v>
      </c>
      <c r="BC725" s="48"/>
      <c r="BE725" t="s">
        <v>191</v>
      </c>
      <c r="BT725">
        <f>BF710*AB725</f>
        <v>0</v>
      </c>
      <c r="BU725">
        <f t="shared" ref="BU725" si="13172">BG710*AC725</f>
        <v>0</v>
      </c>
      <c r="BV725">
        <f t="shared" ref="BV725" si="13173">BH710*AD725</f>
        <v>0</v>
      </c>
      <c r="BW725">
        <f t="shared" ref="BW725" si="13174">BI710*AE725</f>
        <v>0</v>
      </c>
      <c r="BX725">
        <f t="shared" ref="BX725" si="13175">BJ710*AF725</f>
        <v>0</v>
      </c>
      <c r="BY725">
        <f t="shared" ref="BY725" si="13176">BK710*AG725</f>
        <v>0</v>
      </c>
      <c r="BZ725">
        <f t="shared" ref="BZ725" si="13177">BL710*AH725</f>
        <v>0</v>
      </c>
      <c r="CA725">
        <f t="shared" ref="CA725" si="13178">BM710*AI725</f>
        <v>0</v>
      </c>
      <c r="CB725">
        <f t="shared" ref="CB725" si="13179">BN710*AJ725</f>
        <v>0</v>
      </c>
      <c r="CC725">
        <f t="shared" ref="CC725" si="13180">BO710*AK725</f>
        <v>0</v>
      </c>
      <c r="CD725">
        <f t="shared" ref="CD725" si="13181">BP710*AL725</f>
        <v>0</v>
      </c>
      <c r="CE725">
        <f t="shared" ref="CE725" si="13182">BQ710*AM725</f>
        <v>0</v>
      </c>
      <c r="CF725">
        <f t="shared" ref="CF725" si="13183">BR710*AN725</f>
        <v>0</v>
      </c>
      <c r="CG725">
        <f t="shared" ref="CG725" si="13184">BS710*AO725</f>
        <v>0</v>
      </c>
      <c r="CH725">
        <f t="shared" ref="CH725" si="13185">BT710*AP725</f>
        <v>0</v>
      </c>
      <c r="CI725">
        <f t="shared" ref="CI725" si="13186">BU710*AQ725</f>
        <v>0</v>
      </c>
      <c r="CJ725">
        <f t="shared" ref="CJ725" si="13187">BV710*AR725</f>
        <v>0</v>
      </c>
      <c r="CK725">
        <f t="shared" ref="CK725" si="13188">BW710*AS725</f>
        <v>0</v>
      </c>
      <c r="CL725">
        <f t="shared" ref="CL725" si="13189">BX710*AT725</f>
        <v>0</v>
      </c>
      <c r="CM725">
        <f t="shared" ref="CM725" si="13190">BY710*AU725</f>
        <v>0</v>
      </c>
      <c r="CN725">
        <f t="shared" ref="CN725" si="13191">BZ710*AV725</f>
        <v>0</v>
      </c>
      <c r="CO725">
        <f t="shared" ref="CO725" si="13192">CA710*AW725</f>
        <v>0</v>
      </c>
      <c r="CP725">
        <f t="shared" ref="CP725" si="13193">CB710*AX725</f>
        <v>0</v>
      </c>
      <c r="CQ725">
        <f t="shared" ref="CQ725" si="13194">CC710*AY725</f>
        <v>0</v>
      </c>
      <c r="CR725">
        <f t="shared" ref="CR725" si="13195">CD710*AZ725</f>
        <v>0</v>
      </c>
      <c r="CS725">
        <f t="shared" ref="CS725" si="13196">CE710*BA725</f>
        <v>0</v>
      </c>
      <c r="CT725">
        <f t="shared" ref="CT725" si="13197">CF710*BB725</f>
        <v>0</v>
      </c>
    </row>
    <row r="726" spans="6:98" x14ac:dyDescent="0.3">
      <c r="F726" s="91">
        <f t="shared" ref="F726:H726" si="13198">F725</f>
        <v>85</v>
      </c>
      <c r="G726" s="91">
        <f t="shared" si="13198"/>
        <v>85</v>
      </c>
      <c r="H726" s="4">
        <f t="shared" si="13198"/>
        <v>1</v>
      </c>
      <c r="I726">
        <v>75</v>
      </c>
      <c r="J726" s="48">
        <f t="shared" si="12724"/>
        <v>0</v>
      </c>
      <c r="K726" s="48">
        <f t="shared" si="12988"/>
        <v>0</v>
      </c>
      <c r="L726" s="98">
        <f t="shared" si="12726"/>
        <v>0</v>
      </c>
      <c r="M726" s="48"/>
      <c r="N726" s="48"/>
      <c r="O726" s="48"/>
      <c r="P726" s="48"/>
      <c r="Q726" s="48"/>
      <c r="R726" s="48"/>
      <c r="S726" s="48"/>
      <c r="T726" s="48"/>
      <c r="U726" s="48"/>
      <c r="V726" s="48"/>
      <c r="W726" s="48"/>
      <c r="X726" s="48"/>
      <c r="Y726" s="48"/>
      <c r="Z726" s="48"/>
      <c r="AA726" s="48"/>
      <c r="AB726" s="48"/>
      <c r="AC726" s="48">
        <f>$J726+$K726+$L726</f>
        <v>0</v>
      </c>
      <c r="AD726" s="48">
        <f t="shared" si="12953"/>
        <v>0</v>
      </c>
      <c r="AE726" s="48">
        <f t="shared" si="12953"/>
        <v>0</v>
      </c>
      <c r="AF726" s="48">
        <f t="shared" si="12953"/>
        <v>0</v>
      </c>
      <c r="AG726" s="48">
        <f t="shared" si="12953"/>
        <v>0</v>
      </c>
      <c r="AH726" s="48">
        <f t="shared" si="12953"/>
        <v>0</v>
      </c>
      <c r="AI726" s="48">
        <f t="shared" si="12953"/>
        <v>0</v>
      </c>
      <c r="AJ726" s="48">
        <f t="shared" si="12953"/>
        <v>0</v>
      </c>
      <c r="AK726" s="48">
        <f t="shared" si="12953"/>
        <v>0</v>
      </c>
      <c r="AL726" s="48">
        <f t="shared" si="12953"/>
        <v>0</v>
      </c>
      <c r="AM726" s="48">
        <f t="shared" si="12953"/>
        <v>0</v>
      </c>
      <c r="AN726" s="48">
        <f t="shared" si="12953"/>
        <v>0</v>
      </c>
      <c r="AO726" s="48">
        <f t="shared" si="12953"/>
        <v>0</v>
      </c>
      <c r="AP726" s="48">
        <f t="shared" si="12953"/>
        <v>0</v>
      </c>
      <c r="AQ726" s="48">
        <f t="shared" si="12953"/>
        <v>0</v>
      </c>
      <c r="AR726" s="48">
        <f t="shared" si="12953"/>
        <v>0</v>
      </c>
      <c r="AS726" s="48">
        <f t="shared" si="12953"/>
        <v>0</v>
      </c>
      <c r="AT726" s="48">
        <f t="shared" si="12953"/>
        <v>0</v>
      </c>
      <c r="AU726" s="48">
        <f t="shared" si="12953"/>
        <v>0</v>
      </c>
      <c r="AV726" s="48">
        <f t="shared" si="12953"/>
        <v>0</v>
      </c>
      <c r="AW726" s="48">
        <f t="shared" si="12953"/>
        <v>0</v>
      </c>
      <c r="AX726" s="48">
        <f t="shared" si="12953"/>
        <v>0</v>
      </c>
      <c r="AY726" s="48">
        <f t="shared" si="12917"/>
        <v>0</v>
      </c>
      <c r="AZ726" s="48">
        <f t="shared" si="12917"/>
        <v>0</v>
      </c>
      <c r="BA726" s="48">
        <f t="shared" si="12917"/>
        <v>0</v>
      </c>
      <c r="BB726" s="48">
        <f t="shared" si="12917"/>
        <v>0</v>
      </c>
      <c r="BC726" s="48"/>
      <c r="BE726" t="s">
        <v>192</v>
      </c>
      <c r="BU726">
        <f>BF710*AC726</f>
        <v>0</v>
      </c>
      <c r="BV726">
        <f t="shared" ref="BV726" si="13199">BG710*AD726</f>
        <v>0</v>
      </c>
      <c r="BW726">
        <f t="shared" ref="BW726" si="13200">BH710*AE726</f>
        <v>0</v>
      </c>
      <c r="BX726">
        <f t="shared" ref="BX726" si="13201">BI710*AF726</f>
        <v>0</v>
      </c>
      <c r="BY726">
        <f t="shared" ref="BY726" si="13202">BJ710*AG726</f>
        <v>0</v>
      </c>
      <c r="BZ726">
        <f t="shared" ref="BZ726" si="13203">BK710*AH726</f>
        <v>0</v>
      </c>
      <c r="CA726">
        <f t="shared" ref="CA726" si="13204">BL710*AI726</f>
        <v>0</v>
      </c>
      <c r="CB726">
        <f t="shared" ref="CB726" si="13205">BM710*AJ726</f>
        <v>0</v>
      </c>
      <c r="CC726">
        <f t="shared" ref="CC726" si="13206">BN710*AK726</f>
        <v>0</v>
      </c>
      <c r="CD726">
        <f t="shared" ref="CD726" si="13207">BO710*AL726</f>
        <v>0</v>
      </c>
      <c r="CE726">
        <f t="shared" ref="CE726" si="13208">BP710*AM726</f>
        <v>0</v>
      </c>
      <c r="CF726">
        <f t="shared" ref="CF726" si="13209">BQ710*AN726</f>
        <v>0</v>
      </c>
      <c r="CG726">
        <f t="shared" ref="CG726" si="13210">BR710*AO726</f>
        <v>0</v>
      </c>
      <c r="CH726">
        <f t="shared" ref="CH726" si="13211">BS710*AP726</f>
        <v>0</v>
      </c>
      <c r="CI726">
        <f t="shared" ref="CI726" si="13212">BT710*AQ726</f>
        <v>0</v>
      </c>
      <c r="CJ726">
        <f t="shared" ref="CJ726" si="13213">BU710*AR726</f>
        <v>0</v>
      </c>
      <c r="CK726">
        <f t="shared" ref="CK726" si="13214">BV710*AS726</f>
        <v>0</v>
      </c>
      <c r="CL726">
        <f t="shared" ref="CL726" si="13215">BW710*AT726</f>
        <v>0</v>
      </c>
      <c r="CM726">
        <f t="shared" ref="CM726" si="13216">BX710*AU726</f>
        <v>0</v>
      </c>
      <c r="CN726">
        <f t="shared" ref="CN726" si="13217">BY710*AV726</f>
        <v>0</v>
      </c>
      <c r="CO726">
        <f t="shared" ref="CO726" si="13218">BZ710*AW726</f>
        <v>0</v>
      </c>
      <c r="CP726">
        <f t="shared" ref="CP726" si="13219">CA710*AX726</f>
        <v>0</v>
      </c>
      <c r="CQ726">
        <f t="shared" ref="CQ726" si="13220">CB710*AY726</f>
        <v>0</v>
      </c>
      <c r="CR726">
        <f t="shared" ref="CR726" si="13221">CC710*AZ726</f>
        <v>0</v>
      </c>
      <c r="CS726">
        <f t="shared" ref="CS726" si="13222">CD710*BA726</f>
        <v>0</v>
      </c>
      <c r="CT726">
        <f t="shared" ref="CT726" si="13223">CE710*BB726</f>
        <v>0</v>
      </c>
    </row>
    <row r="727" spans="6:98" x14ac:dyDescent="0.3">
      <c r="F727" s="91">
        <f t="shared" ref="F727:H727" si="13224">F726</f>
        <v>85</v>
      </c>
      <c r="G727" s="91">
        <f t="shared" si="13224"/>
        <v>85</v>
      </c>
      <c r="H727" s="4">
        <f t="shared" si="13224"/>
        <v>1</v>
      </c>
      <c r="I727">
        <v>80</v>
      </c>
      <c r="J727" s="48">
        <f t="shared" si="12724"/>
        <v>0</v>
      </c>
      <c r="K727" s="48">
        <f t="shared" si="12988"/>
        <v>0</v>
      </c>
      <c r="L727" s="98">
        <f t="shared" si="12726"/>
        <v>0</v>
      </c>
      <c r="M727" s="48"/>
      <c r="N727" s="48"/>
      <c r="O727" s="48"/>
      <c r="P727" s="48"/>
      <c r="Q727" s="48"/>
      <c r="R727" s="48"/>
      <c r="S727" s="48"/>
      <c r="T727" s="48"/>
      <c r="U727" s="48"/>
      <c r="V727" s="48"/>
      <c r="W727" s="48"/>
      <c r="X727" s="48"/>
      <c r="Y727" s="48"/>
      <c r="Z727" s="48"/>
      <c r="AA727" s="48"/>
      <c r="AB727" s="48"/>
      <c r="AC727" s="48"/>
      <c r="AD727" s="48">
        <f>$J727+$K727+$L727</f>
        <v>0</v>
      </c>
      <c r="AE727" s="48">
        <f t="shared" si="12953"/>
        <v>0</v>
      </c>
      <c r="AF727" s="48">
        <f t="shared" si="12953"/>
        <v>0</v>
      </c>
      <c r="AG727" s="48">
        <f t="shared" si="12953"/>
        <v>0</v>
      </c>
      <c r="AH727" s="48">
        <f t="shared" si="12953"/>
        <v>0</v>
      </c>
      <c r="AI727" s="48">
        <f t="shared" si="12953"/>
        <v>0</v>
      </c>
      <c r="AJ727" s="48">
        <f t="shared" si="12953"/>
        <v>0</v>
      </c>
      <c r="AK727" s="48">
        <f t="shared" si="12953"/>
        <v>0</v>
      </c>
      <c r="AL727" s="48">
        <f t="shared" si="12953"/>
        <v>0</v>
      </c>
      <c r="AM727" s="48">
        <f t="shared" si="12953"/>
        <v>0</v>
      </c>
      <c r="AN727" s="48">
        <f t="shared" si="12953"/>
        <v>0</v>
      </c>
      <c r="AO727" s="48">
        <f t="shared" si="12953"/>
        <v>0</v>
      </c>
      <c r="AP727" s="48">
        <f t="shared" si="12953"/>
        <v>0</v>
      </c>
      <c r="AQ727" s="48">
        <f t="shared" si="12953"/>
        <v>0</v>
      </c>
      <c r="AR727" s="48">
        <f t="shared" si="12953"/>
        <v>0</v>
      </c>
      <c r="AS727" s="48">
        <f t="shared" si="12953"/>
        <v>0</v>
      </c>
      <c r="AT727" s="48">
        <f t="shared" si="12953"/>
        <v>0</v>
      </c>
      <c r="AU727" s="48">
        <f t="shared" si="12953"/>
        <v>0</v>
      </c>
      <c r="AV727" s="48">
        <f t="shared" si="12953"/>
        <v>0</v>
      </c>
      <c r="AW727" s="48">
        <f t="shared" si="12953"/>
        <v>0</v>
      </c>
      <c r="AX727" s="48">
        <f t="shared" si="12953"/>
        <v>0</v>
      </c>
      <c r="AY727" s="48">
        <f t="shared" si="12917"/>
        <v>0</v>
      </c>
      <c r="AZ727" s="48">
        <f t="shared" si="12917"/>
        <v>0</v>
      </c>
      <c r="BA727" s="48">
        <f t="shared" si="12917"/>
        <v>0</v>
      </c>
      <c r="BB727" s="48">
        <f t="shared" si="12917"/>
        <v>0</v>
      </c>
      <c r="BC727" s="48"/>
      <c r="BE727" t="s">
        <v>193</v>
      </c>
      <c r="BV727">
        <f>BF710*AD727</f>
        <v>0</v>
      </c>
      <c r="BW727">
        <f t="shared" ref="BW727" si="13225">BG710*AE727</f>
        <v>0</v>
      </c>
      <c r="BX727">
        <f t="shared" ref="BX727" si="13226">BH710*AF727</f>
        <v>0</v>
      </c>
      <c r="BY727">
        <f t="shared" ref="BY727" si="13227">BI710*AG727</f>
        <v>0</v>
      </c>
      <c r="BZ727">
        <f t="shared" ref="BZ727" si="13228">BJ710*AH727</f>
        <v>0</v>
      </c>
      <c r="CA727">
        <f t="shared" ref="CA727" si="13229">BK710*AI727</f>
        <v>0</v>
      </c>
      <c r="CB727">
        <f t="shared" ref="CB727" si="13230">BL710*AJ727</f>
        <v>0</v>
      </c>
      <c r="CC727">
        <f t="shared" ref="CC727" si="13231">BM710*AK727</f>
        <v>0</v>
      </c>
      <c r="CD727">
        <f t="shared" ref="CD727" si="13232">BN710*AL727</f>
        <v>0</v>
      </c>
      <c r="CE727">
        <f t="shared" ref="CE727" si="13233">BO710*AM727</f>
        <v>0</v>
      </c>
      <c r="CF727">
        <f t="shared" ref="CF727" si="13234">BP710*AN727</f>
        <v>0</v>
      </c>
      <c r="CG727">
        <f t="shared" ref="CG727" si="13235">BQ710*AO727</f>
        <v>0</v>
      </c>
      <c r="CH727">
        <f t="shared" ref="CH727" si="13236">BR710*AP727</f>
        <v>0</v>
      </c>
      <c r="CI727">
        <f t="shared" ref="CI727" si="13237">BS710*AQ727</f>
        <v>0</v>
      </c>
      <c r="CJ727">
        <f t="shared" ref="CJ727" si="13238">BT710*AR727</f>
        <v>0</v>
      </c>
      <c r="CK727">
        <f t="shared" ref="CK727" si="13239">BU710*AS727</f>
        <v>0</v>
      </c>
      <c r="CL727">
        <f t="shared" ref="CL727" si="13240">BV710*AT727</f>
        <v>0</v>
      </c>
      <c r="CM727">
        <f t="shared" ref="CM727" si="13241">BW710*AU727</f>
        <v>0</v>
      </c>
      <c r="CN727">
        <f t="shared" ref="CN727" si="13242">BX710*AV727</f>
        <v>0</v>
      </c>
      <c r="CO727">
        <f t="shared" ref="CO727" si="13243">BY710*AW727</f>
        <v>0</v>
      </c>
      <c r="CP727">
        <f t="shared" ref="CP727" si="13244">BZ710*AX727</f>
        <v>0</v>
      </c>
      <c r="CQ727">
        <f t="shared" ref="CQ727" si="13245">CA710*AY727</f>
        <v>0</v>
      </c>
      <c r="CR727">
        <f t="shared" ref="CR727" si="13246">CB710*AZ727</f>
        <v>0</v>
      </c>
      <c r="CS727">
        <f t="shared" ref="CS727" si="13247">CC710*BA727</f>
        <v>0</v>
      </c>
      <c r="CT727">
        <f t="shared" ref="CT727" si="13248">CD710*BB727</f>
        <v>0</v>
      </c>
    </row>
    <row r="728" spans="6:98" x14ac:dyDescent="0.3">
      <c r="F728" s="91">
        <f t="shared" ref="F728:H728" si="13249">F727</f>
        <v>85</v>
      </c>
      <c r="G728" s="91">
        <f t="shared" si="13249"/>
        <v>85</v>
      </c>
      <c r="H728" s="4">
        <f t="shared" si="13249"/>
        <v>1</v>
      </c>
      <c r="I728">
        <v>85</v>
      </c>
      <c r="J728" s="48">
        <f t="shared" si="12724"/>
        <v>1</v>
      </c>
      <c r="K728" s="48">
        <f t="shared" si="12988"/>
        <v>0</v>
      </c>
      <c r="L728" s="98">
        <f t="shared" si="12726"/>
        <v>0</v>
      </c>
      <c r="M728" s="48"/>
      <c r="N728" s="48"/>
      <c r="O728" s="48"/>
      <c r="P728" s="48"/>
      <c r="Q728" s="48"/>
      <c r="R728" s="48"/>
      <c r="S728" s="48"/>
      <c r="T728" s="48"/>
      <c r="U728" s="48"/>
      <c r="V728" s="48"/>
      <c r="W728" s="48"/>
      <c r="X728" s="48"/>
      <c r="Y728" s="48"/>
      <c r="Z728" s="48"/>
      <c r="AA728" s="48"/>
      <c r="AB728" s="48"/>
      <c r="AC728" s="48"/>
      <c r="AD728" s="48"/>
      <c r="AE728" s="48">
        <f>$J728+$K728+$L728</f>
        <v>1</v>
      </c>
      <c r="AF728" s="48">
        <f t="shared" si="12953"/>
        <v>1</v>
      </c>
      <c r="AG728" s="48">
        <f t="shared" si="12953"/>
        <v>1</v>
      </c>
      <c r="AH728" s="48">
        <f t="shared" si="12953"/>
        <v>1</v>
      </c>
      <c r="AI728" s="48">
        <f t="shared" si="12953"/>
        <v>1</v>
      </c>
      <c r="AJ728" s="48">
        <f t="shared" si="12953"/>
        <v>1</v>
      </c>
      <c r="AK728" s="48">
        <f t="shared" si="12953"/>
        <v>1</v>
      </c>
      <c r="AL728" s="48">
        <f t="shared" si="12953"/>
        <v>1</v>
      </c>
      <c r="AM728" s="48">
        <f t="shared" si="12953"/>
        <v>1</v>
      </c>
      <c r="AN728" s="48">
        <f t="shared" si="12953"/>
        <v>1</v>
      </c>
      <c r="AO728" s="48">
        <f t="shared" si="12953"/>
        <v>1</v>
      </c>
      <c r="AP728" s="48">
        <f t="shared" ref="AP728:BB743" si="13250">$J728+$K728+$L728</f>
        <v>1</v>
      </c>
      <c r="AQ728" s="48">
        <f t="shared" si="13250"/>
        <v>1</v>
      </c>
      <c r="AR728" s="48">
        <f t="shared" si="13250"/>
        <v>1</v>
      </c>
      <c r="AS728" s="48">
        <f t="shared" si="13250"/>
        <v>1</v>
      </c>
      <c r="AT728" s="48">
        <f t="shared" si="13250"/>
        <v>1</v>
      </c>
      <c r="AU728" s="48">
        <f t="shared" si="13250"/>
        <v>1</v>
      </c>
      <c r="AV728" s="48">
        <f t="shared" si="13250"/>
        <v>1</v>
      </c>
      <c r="AW728" s="48">
        <f t="shared" si="13250"/>
        <v>1</v>
      </c>
      <c r="AX728" s="48">
        <f t="shared" si="13250"/>
        <v>1</v>
      </c>
      <c r="AY728" s="48">
        <f t="shared" si="12917"/>
        <v>1</v>
      </c>
      <c r="AZ728" s="48">
        <f t="shared" si="12917"/>
        <v>1</v>
      </c>
      <c r="BA728" s="48">
        <f t="shared" si="12917"/>
        <v>1</v>
      </c>
      <c r="BB728" s="48">
        <f t="shared" si="12917"/>
        <v>1</v>
      </c>
      <c r="BC728" s="48"/>
      <c r="BE728" t="s">
        <v>194</v>
      </c>
      <c r="BW728">
        <f>BF710*AE728</f>
        <v>0</v>
      </c>
      <c r="BX728">
        <f t="shared" ref="BX728" si="13251">BG710*AF728</f>
        <v>6.3078673828006728</v>
      </c>
      <c r="BY728">
        <f t="shared" ref="BY728" si="13252">BH710*AG728</f>
        <v>42.052449218671157</v>
      </c>
      <c r="BZ728">
        <f t="shared" ref="BZ728" si="13253">BI710*AH728</f>
        <v>105.13112304667791</v>
      </c>
      <c r="CA728">
        <f t="shared" ref="CA728" si="13254">BJ710*AI728</f>
        <v>210.26224609335583</v>
      </c>
      <c r="CB728">
        <f t="shared" ref="CB728" si="13255">BK710*AJ728</f>
        <v>302.21061951374628</v>
      </c>
      <c r="CC728">
        <f t="shared" ref="CC728" si="13256">BL710*AK728</f>
        <v>342.10012028842675</v>
      </c>
      <c r="CD728">
        <f t="shared" ref="CD728" si="13257">BM710*AL728</f>
        <v>379.45149172566977</v>
      </c>
      <c r="CE728">
        <f t="shared" ref="CE728" si="13258">BN710*AM728</f>
        <v>415.87574215357995</v>
      </c>
      <c r="CF728">
        <f t="shared" ref="CF728" si="13259">BO710*AN728</f>
        <v>443.63613739384641</v>
      </c>
      <c r="CG728">
        <f t="shared" ref="CG728" si="13260">BP710*AO728</f>
        <v>460.63586351485657</v>
      </c>
      <c r="CH728">
        <f t="shared" ref="CH728" si="13261">BQ710*AP728</f>
        <v>473.50029156095286</v>
      </c>
      <c r="CI728">
        <f t="shared" ref="CI728" si="13262">BR710*AQ728</f>
        <v>486.82336865540253</v>
      </c>
      <c r="CJ728">
        <f t="shared" ref="CJ728" si="13263">BS710*AR728</f>
        <v>497.4033016763392</v>
      </c>
      <c r="CK728">
        <f t="shared" ref="CK728" si="13264">BT710*AS728</f>
        <v>507.18310258532779</v>
      </c>
      <c r="CL728">
        <f t="shared" ref="CL728" si="13265">BU710*AT728</f>
        <v>515.56625098741017</v>
      </c>
      <c r="CM728">
        <f t="shared" ref="CM728" si="13266">BV710*AU728</f>
        <v>525.53449998352232</v>
      </c>
      <c r="CN728">
        <f t="shared" ref="CN728" si="13267">BW710*AV728</f>
        <v>534.64582001202996</v>
      </c>
      <c r="CO728">
        <f t="shared" ref="CO728" si="13268">BX710*AW728</f>
        <v>0</v>
      </c>
      <c r="CP728">
        <f t="shared" ref="CP728" si="13269">BY710*AX728</f>
        <v>0</v>
      </c>
      <c r="CQ728">
        <f t="shared" ref="CQ728" si="13270">BZ710*AY728</f>
        <v>0</v>
      </c>
      <c r="CR728">
        <f t="shared" ref="CR728" si="13271">CA710*AZ728</f>
        <v>0</v>
      </c>
      <c r="CS728">
        <f t="shared" ref="CS728" si="13272">CB710*BA728</f>
        <v>0</v>
      </c>
      <c r="CT728">
        <f t="shared" ref="CT728" si="13273">CC710*BB728</f>
        <v>0</v>
      </c>
    </row>
    <row r="729" spans="6:98" x14ac:dyDescent="0.3">
      <c r="F729" s="91">
        <f t="shared" ref="F729:H729" si="13274">F728</f>
        <v>85</v>
      </c>
      <c r="G729" s="91">
        <f t="shared" si="13274"/>
        <v>85</v>
      </c>
      <c r="H729" s="4">
        <f t="shared" si="13274"/>
        <v>1</v>
      </c>
      <c r="I729">
        <v>90</v>
      </c>
      <c r="J729" s="48">
        <f t="shared" si="12724"/>
        <v>0</v>
      </c>
      <c r="K729" s="48">
        <f t="shared" si="12988"/>
        <v>0</v>
      </c>
      <c r="L729" s="98">
        <f t="shared" si="12726"/>
        <v>0</v>
      </c>
      <c r="M729" s="48"/>
      <c r="N729" s="48"/>
      <c r="O729" s="48"/>
      <c r="P729" s="48"/>
      <c r="Q729" s="48"/>
      <c r="R729" s="48"/>
      <c r="S729" s="48"/>
      <c r="T729" s="48"/>
      <c r="U729" s="48"/>
      <c r="V729" s="48"/>
      <c r="W729" s="48"/>
      <c r="X729" s="48"/>
      <c r="Y729" s="48"/>
      <c r="Z729" s="48"/>
      <c r="AA729" s="48"/>
      <c r="AB729" s="48"/>
      <c r="AC729" s="48"/>
      <c r="AD729" s="48"/>
      <c r="AE729" s="48"/>
      <c r="AF729" s="48">
        <f>$J729+$K729+$L729</f>
        <v>0</v>
      </c>
      <c r="AG729" s="48">
        <f t="shared" ref="AG729:AO737" si="13275">$J729+$K729+$L729</f>
        <v>0</v>
      </c>
      <c r="AH729" s="48">
        <f t="shared" si="13275"/>
        <v>0</v>
      </c>
      <c r="AI729" s="48">
        <f t="shared" si="13275"/>
        <v>0</v>
      </c>
      <c r="AJ729" s="48">
        <f t="shared" si="13275"/>
        <v>0</v>
      </c>
      <c r="AK729" s="48">
        <f t="shared" si="13275"/>
        <v>0</v>
      </c>
      <c r="AL729" s="48">
        <f t="shared" si="13275"/>
        <v>0</v>
      </c>
      <c r="AM729" s="48">
        <f t="shared" si="13275"/>
        <v>0</v>
      </c>
      <c r="AN729" s="48">
        <f t="shared" si="13275"/>
        <v>0</v>
      </c>
      <c r="AO729" s="48">
        <f t="shared" si="13275"/>
        <v>0</v>
      </c>
      <c r="AP729" s="48">
        <f t="shared" si="13250"/>
        <v>0</v>
      </c>
      <c r="AQ729" s="48">
        <f t="shared" si="13250"/>
        <v>0</v>
      </c>
      <c r="AR729" s="48">
        <f t="shared" si="13250"/>
        <v>0</v>
      </c>
      <c r="AS729" s="48">
        <f t="shared" si="13250"/>
        <v>0</v>
      </c>
      <c r="AT729" s="48">
        <f t="shared" si="13250"/>
        <v>0</v>
      </c>
      <c r="AU729" s="48">
        <f t="shared" si="13250"/>
        <v>0</v>
      </c>
      <c r="AV729" s="48">
        <f t="shared" si="13250"/>
        <v>0</v>
      </c>
      <c r="AW729" s="48">
        <f t="shared" si="13250"/>
        <v>0</v>
      </c>
      <c r="AX729" s="48">
        <f t="shared" si="13250"/>
        <v>0</v>
      </c>
      <c r="AY729" s="48">
        <f t="shared" si="12917"/>
        <v>0</v>
      </c>
      <c r="AZ729" s="48">
        <f t="shared" si="12917"/>
        <v>0</v>
      </c>
      <c r="BA729" s="48">
        <f t="shared" si="12917"/>
        <v>0</v>
      </c>
      <c r="BB729" s="48">
        <f t="shared" si="12917"/>
        <v>0</v>
      </c>
      <c r="BC729" s="48"/>
      <c r="BE729" t="s">
        <v>195</v>
      </c>
      <c r="BX729">
        <f>BF710*AF729</f>
        <v>0</v>
      </c>
      <c r="BY729">
        <f t="shared" ref="BY729" si="13276">BG710*AG729</f>
        <v>0</v>
      </c>
      <c r="BZ729">
        <f t="shared" ref="BZ729" si="13277">BH710*AH729</f>
        <v>0</v>
      </c>
      <c r="CA729">
        <f t="shared" ref="CA729" si="13278">BI710*AI729</f>
        <v>0</v>
      </c>
      <c r="CB729">
        <f t="shared" ref="CB729" si="13279">BJ710*AJ729</f>
        <v>0</v>
      </c>
      <c r="CC729">
        <f t="shared" ref="CC729" si="13280">BK710*AK729</f>
        <v>0</v>
      </c>
      <c r="CD729">
        <f t="shared" ref="CD729" si="13281">BL710*AL729</f>
        <v>0</v>
      </c>
      <c r="CE729">
        <f t="shared" ref="CE729" si="13282">BM710*AM729</f>
        <v>0</v>
      </c>
      <c r="CF729">
        <f t="shared" ref="CF729" si="13283">BN710*AN729</f>
        <v>0</v>
      </c>
      <c r="CG729">
        <f t="shared" ref="CG729" si="13284">BO710*AO729</f>
        <v>0</v>
      </c>
      <c r="CH729">
        <f t="shared" ref="CH729" si="13285">BP710*AP729</f>
        <v>0</v>
      </c>
      <c r="CI729">
        <f t="shared" ref="CI729" si="13286">BQ710*AQ729</f>
        <v>0</v>
      </c>
      <c r="CJ729">
        <f t="shared" ref="CJ729" si="13287">BR710*AR729</f>
        <v>0</v>
      </c>
      <c r="CK729">
        <f t="shared" ref="CK729" si="13288">BS710*AS729</f>
        <v>0</v>
      </c>
      <c r="CL729">
        <f t="shared" ref="CL729" si="13289">BT710*AT729</f>
        <v>0</v>
      </c>
      <c r="CM729">
        <f t="shared" ref="CM729" si="13290">BU710*AU729</f>
        <v>0</v>
      </c>
      <c r="CN729">
        <f t="shared" ref="CN729" si="13291">BV710*AV729</f>
        <v>0</v>
      </c>
      <c r="CO729">
        <f t="shared" ref="CO729" si="13292">BW710*AW729</f>
        <v>0</v>
      </c>
      <c r="CP729">
        <f t="shared" ref="CP729" si="13293">BX710*AX729</f>
        <v>0</v>
      </c>
      <c r="CQ729">
        <f t="shared" ref="CQ729" si="13294">BY710*AY729</f>
        <v>0</v>
      </c>
      <c r="CR729">
        <f t="shared" ref="CR729" si="13295">BZ710*AZ729</f>
        <v>0</v>
      </c>
      <c r="CS729">
        <f t="shared" ref="CS729" si="13296">CA710*BA729</f>
        <v>0</v>
      </c>
      <c r="CT729">
        <f t="shared" ref="CT729" si="13297">CB710*BB729</f>
        <v>0</v>
      </c>
    </row>
    <row r="730" spans="6:98" x14ac:dyDescent="0.3">
      <c r="F730" s="91">
        <f t="shared" ref="F730:H730" si="13298">F729</f>
        <v>85</v>
      </c>
      <c r="G730" s="91">
        <f t="shared" si="13298"/>
        <v>85</v>
      </c>
      <c r="H730" s="4">
        <f t="shared" si="13298"/>
        <v>1</v>
      </c>
      <c r="I730">
        <v>95</v>
      </c>
      <c r="J730" s="48">
        <f t="shared" si="12724"/>
        <v>0</v>
      </c>
      <c r="K730" s="48">
        <f t="shared" si="12988"/>
        <v>0</v>
      </c>
      <c r="L730" s="98">
        <f t="shared" si="12726"/>
        <v>0</v>
      </c>
      <c r="M730" s="48"/>
      <c r="N730" s="48"/>
      <c r="O730" s="48"/>
      <c r="P730" s="48"/>
      <c r="Q730" s="48"/>
      <c r="R730" s="48"/>
      <c r="S730" s="48"/>
      <c r="T730" s="48"/>
      <c r="U730" s="48"/>
      <c r="V730" s="48"/>
      <c r="W730" s="48"/>
      <c r="X730" s="48"/>
      <c r="Y730" s="48"/>
      <c r="Z730" s="48"/>
      <c r="AA730" s="48"/>
      <c r="AB730" s="48"/>
      <c r="AC730" s="48"/>
      <c r="AD730" s="48"/>
      <c r="AE730" s="48"/>
      <c r="AF730" s="48"/>
      <c r="AG730" s="48">
        <f>$J730+$K730+$L730</f>
        <v>0</v>
      </c>
      <c r="AH730" s="48">
        <f t="shared" si="13275"/>
        <v>0</v>
      </c>
      <c r="AI730" s="48">
        <f t="shared" si="13275"/>
        <v>0</v>
      </c>
      <c r="AJ730" s="48">
        <f t="shared" si="13275"/>
        <v>0</v>
      </c>
      <c r="AK730" s="48">
        <f t="shared" si="13275"/>
        <v>0</v>
      </c>
      <c r="AL730" s="48">
        <f t="shared" si="13275"/>
        <v>0</v>
      </c>
      <c r="AM730" s="48">
        <f t="shared" si="13275"/>
        <v>0</v>
      </c>
      <c r="AN730" s="48">
        <f t="shared" si="13275"/>
        <v>0</v>
      </c>
      <c r="AO730" s="48">
        <f t="shared" si="13275"/>
        <v>0</v>
      </c>
      <c r="AP730" s="48">
        <f t="shared" si="13250"/>
        <v>0</v>
      </c>
      <c r="AQ730" s="48">
        <f t="shared" si="13250"/>
        <v>0</v>
      </c>
      <c r="AR730" s="48">
        <f t="shared" si="13250"/>
        <v>0</v>
      </c>
      <c r="AS730" s="48">
        <f t="shared" si="13250"/>
        <v>0</v>
      </c>
      <c r="AT730" s="48">
        <f t="shared" si="13250"/>
        <v>0</v>
      </c>
      <c r="AU730" s="48">
        <f t="shared" si="13250"/>
        <v>0</v>
      </c>
      <c r="AV730" s="48">
        <f t="shared" si="13250"/>
        <v>0</v>
      </c>
      <c r="AW730" s="48">
        <f t="shared" si="13250"/>
        <v>0</v>
      </c>
      <c r="AX730" s="48">
        <f t="shared" si="13250"/>
        <v>0</v>
      </c>
      <c r="AY730" s="48">
        <f t="shared" si="12917"/>
        <v>0</v>
      </c>
      <c r="AZ730" s="48">
        <f t="shared" si="12917"/>
        <v>0</v>
      </c>
      <c r="BA730" s="48">
        <f t="shared" si="12917"/>
        <v>0</v>
      </c>
      <c r="BB730" s="48">
        <f t="shared" si="12917"/>
        <v>0</v>
      </c>
      <c r="BC730" s="48"/>
      <c r="BE730" t="s">
        <v>196</v>
      </c>
      <c r="BY730">
        <f>BF710*AG730</f>
        <v>0</v>
      </c>
      <c r="BZ730">
        <f t="shared" ref="BZ730" si="13299">BG710*AH730</f>
        <v>0</v>
      </c>
      <c r="CA730">
        <f t="shared" ref="CA730" si="13300">BH710*AI730</f>
        <v>0</v>
      </c>
      <c r="CB730">
        <f t="shared" ref="CB730" si="13301">BI710*AJ730</f>
        <v>0</v>
      </c>
      <c r="CC730">
        <f t="shared" ref="CC730" si="13302">BJ710*AK730</f>
        <v>0</v>
      </c>
      <c r="CD730">
        <f t="shared" ref="CD730" si="13303">BK710*AL730</f>
        <v>0</v>
      </c>
      <c r="CE730">
        <f t="shared" ref="CE730" si="13304">BL710*AM730</f>
        <v>0</v>
      </c>
      <c r="CF730">
        <f t="shared" ref="CF730" si="13305">BM710*AN730</f>
        <v>0</v>
      </c>
      <c r="CG730">
        <f t="shared" ref="CG730" si="13306">BN710*AO730</f>
        <v>0</v>
      </c>
      <c r="CH730">
        <f t="shared" ref="CH730" si="13307">BO710*AP730</f>
        <v>0</v>
      </c>
      <c r="CI730">
        <f t="shared" ref="CI730" si="13308">BP710*AQ730</f>
        <v>0</v>
      </c>
      <c r="CJ730">
        <f t="shared" ref="CJ730" si="13309">BQ710*AR730</f>
        <v>0</v>
      </c>
      <c r="CK730">
        <f t="shared" ref="CK730" si="13310">BR710*AS730</f>
        <v>0</v>
      </c>
      <c r="CL730">
        <f t="shared" ref="CL730" si="13311">BS710*AT730</f>
        <v>0</v>
      </c>
      <c r="CM730">
        <f t="shared" ref="CM730" si="13312">BT710*AU730</f>
        <v>0</v>
      </c>
      <c r="CN730">
        <f t="shared" ref="CN730" si="13313">BU710*AV730</f>
        <v>0</v>
      </c>
      <c r="CO730">
        <f t="shared" ref="CO730" si="13314">BV710*AW730</f>
        <v>0</v>
      </c>
      <c r="CP730">
        <f t="shared" ref="CP730" si="13315">BW710*AX730</f>
        <v>0</v>
      </c>
      <c r="CQ730">
        <f t="shared" ref="CQ730" si="13316">BX710*AY730</f>
        <v>0</v>
      </c>
      <c r="CR730">
        <f t="shared" ref="CR730" si="13317">BY710*AZ730</f>
        <v>0</v>
      </c>
      <c r="CS730">
        <f t="shared" ref="CS730" si="13318">BZ710*BA730</f>
        <v>0</v>
      </c>
      <c r="CT730">
        <f t="shared" ref="CT730" si="13319">CA710*BB730</f>
        <v>0</v>
      </c>
    </row>
    <row r="731" spans="6:98" x14ac:dyDescent="0.3">
      <c r="F731" s="91">
        <f t="shared" ref="F731:H731" si="13320">F730</f>
        <v>85</v>
      </c>
      <c r="G731" s="91">
        <f t="shared" si="13320"/>
        <v>85</v>
      </c>
      <c r="H731" s="4">
        <f t="shared" si="13320"/>
        <v>1</v>
      </c>
      <c r="I731">
        <v>100</v>
      </c>
      <c r="J731" s="48">
        <f t="shared" si="12724"/>
        <v>0</v>
      </c>
      <c r="K731" s="48">
        <f t="shared" si="12988"/>
        <v>0</v>
      </c>
      <c r="L731" s="98">
        <f t="shared" si="12726"/>
        <v>0</v>
      </c>
      <c r="M731" s="48"/>
      <c r="N731" s="48"/>
      <c r="O731" s="48"/>
      <c r="P731" s="48"/>
      <c r="Q731" s="48"/>
      <c r="R731" s="48"/>
      <c r="S731" s="48"/>
      <c r="T731" s="48"/>
      <c r="U731" s="48"/>
      <c r="V731" s="48"/>
      <c r="W731" s="48"/>
      <c r="X731" s="48"/>
      <c r="Y731" s="48"/>
      <c r="Z731" s="48"/>
      <c r="AA731" s="48"/>
      <c r="AB731" s="48"/>
      <c r="AC731" s="48"/>
      <c r="AD731" s="48"/>
      <c r="AE731" s="48"/>
      <c r="AF731" s="48"/>
      <c r="AG731" s="48"/>
      <c r="AH731" s="48">
        <f>$J731+$K731+$L731</f>
        <v>0</v>
      </c>
      <c r="AI731" s="48">
        <f t="shared" si="13275"/>
        <v>0</v>
      </c>
      <c r="AJ731" s="48">
        <f t="shared" si="13275"/>
        <v>0</v>
      </c>
      <c r="AK731" s="48">
        <f t="shared" si="13275"/>
        <v>0</v>
      </c>
      <c r="AL731" s="48">
        <f t="shared" si="13275"/>
        <v>0</v>
      </c>
      <c r="AM731" s="48">
        <f t="shared" si="13275"/>
        <v>0</v>
      </c>
      <c r="AN731" s="48">
        <f t="shared" si="13275"/>
        <v>0</v>
      </c>
      <c r="AO731" s="48">
        <f t="shared" si="13275"/>
        <v>0</v>
      </c>
      <c r="AP731" s="48">
        <f t="shared" si="13250"/>
        <v>0</v>
      </c>
      <c r="AQ731" s="48">
        <f t="shared" si="13250"/>
        <v>0</v>
      </c>
      <c r="AR731" s="48">
        <f t="shared" si="13250"/>
        <v>0</v>
      </c>
      <c r="AS731" s="48">
        <f t="shared" si="13250"/>
        <v>0</v>
      </c>
      <c r="AT731" s="48">
        <f t="shared" si="13250"/>
        <v>0</v>
      </c>
      <c r="AU731" s="48">
        <f t="shared" si="13250"/>
        <v>0</v>
      </c>
      <c r="AV731" s="48">
        <f t="shared" si="13250"/>
        <v>0</v>
      </c>
      <c r="AW731" s="48">
        <f t="shared" si="13250"/>
        <v>0</v>
      </c>
      <c r="AX731" s="48">
        <f t="shared" si="13250"/>
        <v>0</v>
      </c>
      <c r="AY731" s="48">
        <f t="shared" si="12917"/>
        <v>0</v>
      </c>
      <c r="AZ731" s="48">
        <f t="shared" si="12917"/>
        <v>0</v>
      </c>
      <c r="BA731" s="48">
        <f t="shared" si="12917"/>
        <v>0</v>
      </c>
      <c r="BB731" s="48">
        <f t="shared" si="12917"/>
        <v>0</v>
      </c>
      <c r="BC731" s="48"/>
      <c r="BE731" t="s">
        <v>197</v>
      </c>
      <c r="BZ731">
        <f>BF710*AH731</f>
        <v>0</v>
      </c>
      <c r="CA731">
        <f t="shared" ref="CA731" si="13321">BG710*AI731</f>
        <v>0</v>
      </c>
      <c r="CB731">
        <f t="shared" ref="CB731" si="13322">BH710*AJ731</f>
        <v>0</v>
      </c>
      <c r="CC731">
        <f t="shared" ref="CC731" si="13323">BI710*AK731</f>
        <v>0</v>
      </c>
      <c r="CD731">
        <f t="shared" ref="CD731" si="13324">BJ710*AL731</f>
        <v>0</v>
      </c>
      <c r="CE731">
        <f t="shared" ref="CE731" si="13325">BK710*AM731</f>
        <v>0</v>
      </c>
      <c r="CF731">
        <f t="shared" ref="CF731" si="13326">BL710*AN731</f>
        <v>0</v>
      </c>
      <c r="CG731">
        <f t="shared" ref="CG731" si="13327">BM710*AO731</f>
        <v>0</v>
      </c>
      <c r="CH731">
        <f t="shared" ref="CH731" si="13328">BN710*AP731</f>
        <v>0</v>
      </c>
      <c r="CI731">
        <f t="shared" ref="CI731" si="13329">BO710*AQ731</f>
        <v>0</v>
      </c>
      <c r="CJ731">
        <f t="shared" ref="CJ731" si="13330">BP710*AR731</f>
        <v>0</v>
      </c>
      <c r="CK731">
        <f t="shared" ref="CK731" si="13331">BQ710*AS731</f>
        <v>0</v>
      </c>
      <c r="CL731">
        <f t="shared" ref="CL731" si="13332">BR710*AT731</f>
        <v>0</v>
      </c>
      <c r="CM731">
        <f t="shared" ref="CM731" si="13333">BS710*AU731</f>
        <v>0</v>
      </c>
      <c r="CN731">
        <f t="shared" ref="CN731" si="13334">BT710*AV731</f>
        <v>0</v>
      </c>
      <c r="CO731">
        <f t="shared" ref="CO731" si="13335">BU710*AW731</f>
        <v>0</v>
      </c>
      <c r="CP731">
        <f t="shared" ref="CP731" si="13336">BV710*AX731</f>
        <v>0</v>
      </c>
      <c r="CQ731">
        <f t="shared" ref="CQ731" si="13337">BW710*AY731</f>
        <v>0</v>
      </c>
      <c r="CR731">
        <f t="shared" ref="CR731" si="13338">BX710*AZ731</f>
        <v>0</v>
      </c>
      <c r="CS731">
        <f t="shared" ref="CS731" si="13339">BY710*BA731</f>
        <v>0</v>
      </c>
      <c r="CT731">
        <f t="shared" ref="CT731" si="13340">BZ710*BB731</f>
        <v>0</v>
      </c>
    </row>
    <row r="732" spans="6:98" x14ac:dyDescent="0.3">
      <c r="F732" s="91">
        <f t="shared" ref="F732:H732" si="13341">F731</f>
        <v>85</v>
      </c>
      <c r="G732" s="91">
        <f t="shared" si="13341"/>
        <v>85</v>
      </c>
      <c r="H732" s="4">
        <f t="shared" si="13341"/>
        <v>1</v>
      </c>
      <c r="I732">
        <v>105</v>
      </c>
      <c r="J732" s="48">
        <f t="shared" si="12724"/>
        <v>0</v>
      </c>
      <c r="K732" s="48">
        <f t="shared" si="12988"/>
        <v>0</v>
      </c>
      <c r="L732" s="98">
        <f t="shared" si="12726"/>
        <v>0</v>
      </c>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f>$J732+$K732+$L732</f>
        <v>0</v>
      </c>
      <c r="AJ732" s="48">
        <f t="shared" si="13275"/>
        <v>0</v>
      </c>
      <c r="AK732" s="48">
        <f t="shared" si="13275"/>
        <v>0</v>
      </c>
      <c r="AL732" s="48">
        <f t="shared" si="13275"/>
        <v>0</v>
      </c>
      <c r="AM732" s="48">
        <f t="shared" si="13275"/>
        <v>0</v>
      </c>
      <c r="AN732" s="48">
        <f t="shared" si="13275"/>
        <v>0</v>
      </c>
      <c r="AO732" s="48">
        <f t="shared" si="13275"/>
        <v>0</v>
      </c>
      <c r="AP732" s="48">
        <f t="shared" si="13250"/>
        <v>0</v>
      </c>
      <c r="AQ732" s="48">
        <f t="shared" si="13250"/>
        <v>0</v>
      </c>
      <c r="AR732" s="48">
        <f t="shared" si="13250"/>
        <v>0</v>
      </c>
      <c r="AS732" s="48">
        <f t="shared" si="13250"/>
        <v>0</v>
      </c>
      <c r="AT732" s="48">
        <f t="shared" si="13250"/>
        <v>0</v>
      </c>
      <c r="AU732" s="48">
        <f t="shared" si="13250"/>
        <v>0</v>
      </c>
      <c r="AV732" s="48">
        <f t="shared" si="13250"/>
        <v>0</v>
      </c>
      <c r="AW732" s="48">
        <f t="shared" si="13250"/>
        <v>0</v>
      </c>
      <c r="AX732" s="48">
        <f t="shared" si="13250"/>
        <v>0</v>
      </c>
      <c r="AY732" s="48">
        <f t="shared" si="12917"/>
        <v>0</v>
      </c>
      <c r="AZ732" s="48">
        <f t="shared" si="12917"/>
        <v>0</v>
      </c>
      <c r="BA732" s="48">
        <f t="shared" si="12917"/>
        <v>0</v>
      </c>
      <c r="BB732" s="48">
        <f t="shared" si="12917"/>
        <v>0</v>
      </c>
      <c r="BC732" s="48"/>
      <c r="BE732" t="s">
        <v>198</v>
      </c>
      <c r="CA732">
        <f>BF710*AI732</f>
        <v>0</v>
      </c>
      <c r="CB732">
        <f t="shared" ref="CB732" si="13342">BG710*AJ732</f>
        <v>0</v>
      </c>
      <c r="CC732">
        <f t="shared" ref="CC732" si="13343">BH710*AK732</f>
        <v>0</v>
      </c>
      <c r="CD732">
        <f t="shared" ref="CD732" si="13344">BI710*AL732</f>
        <v>0</v>
      </c>
      <c r="CE732">
        <f t="shared" ref="CE732" si="13345">BJ710*AM732</f>
        <v>0</v>
      </c>
      <c r="CF732">
        <f t="shared" ref="CF732" si="13346">BK710*AN732</f>
        <v>0</v>
      </c>
      <c r="CG732">
        <f t="shared" ref="CG732" si="13347">BL710*AO732</f>
        <v>0</v>
      </c>
      <c r="CH732">
        <f t="shared" ref="CH732" si="13348">BM710*AP732</f>
        <v>0</v>
      </c>
      <c r="CI732">
        <f t="shared" ref="CI732" si="13349">BN710*AQ732</f>
        <v>0</v>
      </c>
      <c r="CJ732">
        <f t="shared" ref="CJ732" si="13350">BO710*AR732</f>
        <v>0</v>
      </c>
      <c r="CK732">
        <f t="shared" ref="CK732" si="13351">BP710*AS732</f>
        <v>0</v>
      </c>
      <c r="CL732">
        <f t="shared" ref="CL732" si="13352">BQ710*AT732</f>
        <v>0</v>
      </c>
      <c r="CM732">
        <f t="shared" ref="CM732" si="13353">BR710*AU732</f>
        <v>0</v>
      </c>
      <c r="CN732">
        <f t="shared" ref="CN732" si="13354">BS710*AV732</f>
        <v>0</v>
      </c>
      <c r="CO732">
        <f t="shared" ref="CO732" si="13355">BT710*AW732</f>
        <v>0</v>
      </c>
      <c r="CP732">
        <f t="shared" ref="CP732" si="13356">BU710*AX732</f>
        <v>0</v>
      </c>
      <c r="CQ732">
        <f t="shared" ref="CQ732" si="13357">BV710*AY732</f>
        <v>0</v>
      </c>
      <c r="CR732">
        <f t="shared" ref="CR732" si="13358">BW710*AZ732</f>
        <v>0</v>
      </c>
      <c r="CS732">
        <f t="shared" ref="CS732" si="13359">BX710*BA732</f>
        <v>0</v>
      </c>
      <c r="CT732">
        <f t="shared" ref="CT732" si="13360">BY710*BB732</f>
        <v>0</v>
      </c>
    </row>
    <row r="733" spans="6:98" x14ac:dyDescent="0.3">
      <c r="F733" s="91">
        <f t="shared" ref="F733:H733" si="13361">F732</f>
        <v>85</v>
      </c>
      <c r="G733" s="91">
        <f t="shared" si="13361"/>
        <v>85</v>
      </c>
      <c r="H733" s="4">
        <f t="shared" si="13361"/>
        <v>1</v>
      </c>
      <c r="I733">
        <v>110</v>
      </c>
      <c r="J733" s="48">
        <f t="shared" si="12724"/>
        <v>0</v>
      </c>
      <c r="K733" s="48">
        <f t="shared" si="12988"/>
        <v>0</v>
      </c>
      <c r="L733" s="98">
        <f t="shared" si="12726"/>
        <v>0</v>
      </c>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f>$J733+$K733+$L733</f>
        <v>0</v>
      </c>
      <c r="AK733" s="48">
        <f t="shared" si="13275"/>
        <v>0</v>
      </c>
      <c r="AL733" s="48">
        <f t="shared" si="13275"/>
        <v>0</v>
      </c>
      <c r="AM733" s="48">
        <f t="shared" si="13275"/>
        <v>0</v>
      </c>
      <c r="AN733" s="48">
        <f t="shared" si="13275"/>
        <v>0</v>
      </c>
      <c r="AO733" s="48">
        <f t="shared" si="13275"/>
        <v>0</v>
      </c>
      <c r="AP733" s="48">
        <f t="shared" si="13250"/>
        <v>0</v>
      </c>
      <c r="AQ733" s="48">
        <f t="shared" si="13250"/>
        <v>0</v>
      </c>
      <c r="AR733" s="48">
        <f t="shared" si="13250"/>
        <v>0</v>
      </c>
      <c r="AS733" s="48">
        <f t="shared" si="13250"/>
        <v>0</v>
      </c>
      <c r="AT733" s="48">
        <f t="shared" si="13250"/>
        <v>0</v>
      </c>
      <c r="AU733" s="48">
        <f t="shared" si="13250"/>
        <v>0</v>
      </c>
      <c r="AV733" s="48">
        <f t="shared" si="13250"/>
        <v>0</v>
      </c>
      <c r="AW733" s="48">
        <f t="shared" si="13250"/>
        <v>0</v>
      </c>
      <c r="AX733" s="48">
        <f t="shared" si="13250"/>
        <v>0</v>
      </c>
      <c r="AY733" s="48">
        <f t="shared" si="13250"/>
        <v>0</v>
      </c>
      <c r="AZ733" s="48">
        <f t="shared" si="13250"/>
        <v>0</v>
      </c>
      <c r="BA733" s="48">
        <f t="shared" si="13250"/>
        <v>0</v>
      </c>
      <c r="BB733" s="48">
        <f t="shared" si="13250"/>
        <v>0</v>
      </c>
      <c r="BC733" s="48"/>
      <c r="BE733" t="s">
        <v>199</v>
      </c>
      <c r="CB733">
        <f>BF710*AJ733</f>
        <v>0</v>
      </c>
      <c r="CC733">
        <f t="shared" ref="CC733" si="13362">BG710*AK733</f>
        <v>0</v>
      </c>
      <c r="CD733">
        <f t="shared" ref="CD733" si="13363">BH710*AL733</f>
        <v>0</v>
      </c>
      <c r="CE733">
        <f t="shared" ref="CE733" si="13364">BI710*AM733</f>
        <v>0</v>
      </c>
      <c r="CF733">
        <f t="shared" ref="CF733" si="13365">BJ710*AN733</f>
        <v>0</v>
      </c>
      <c r="CG733">
        <f t="shared" ref="CG733" si="13366">BK710*AO733</f>
        <v>0</v>
      </c>
      <c r="CH733">
        <f t="shared" ref="CH733" si="13367">BL710*AP733</f>
        <v>0</v>
      </c>
      <c r="CI733">
        <f t="shared" ref="CI733" si="13368">BM710*AQ733</f>
        <v>0</v>
      </c>
      <c r="CJ733">
        <f t="shared" ref="CJ733" si="13369">BN710*AR733</f>
        <v>0</v>
      </c>
      <c r="CK733">
        <f t="shared" ref="CK733" si="13370">BO710*AS733</f>
        <v>0</v>
      </c>
      <c r="CL733">
        <f t="shared" ref="CL733" si="13371">BP710*AT733</f>
        <v>0</v>
      </c>
      <c r="CM733">
        <f t="shared" ref="CM733" si="13372">BQ710*AU733</f>
        <v>0</v>
      </c>
      <c r="CN733">
        <f t="shared" ref="CN733" si="13373">BR710*AV733</f>
        <v>0</v>
      </c>
      <c r="CO733">
        <f t="shared" ref="CO733" si="13374">BS710*AW733</f>
        <v>0</v>
      </c>
      <c r="CP733">
        <f t="shared" ref="CP733" si="13375">BT710*AX733</f>
        <v>0</v>
      </c>
      <c r="CQ733">
        <f t="shared" ref="CQ733" si="13376">BU710*AY733</f>
        <v>0</v>
      </c>
      <c r="CR733">
        <f t="shared" ref="CR733" si="13377">BV710*AZ733</f>
        <v>0</v>
      </c>
      <c r="CS733">
        <f t="shared" ref="CS733" si="13378">BW710*BA733</f>
        <v>0</v>
      </c>
      <c r="CT733">
        <f t="shared" ref="CT733" si="13379">BX710*BB733</f>
        <v>0</v>
      </c>
    </row>
    <row r="734" spans="6:98" x14ac:dyDescent="0.3">
      <c r="F734" s="91">
        <f t="shared" ref="F734:H734" si="13380">F733</f>
        <v>85</v>
      </c>
      <c r="G734" s="91">
        <f t="shared" si="13380"/>
        <v>85</v>
      </c>
      <c r="H734" s="4">
        <f t="shared" si="13380"/>
        <v>1</v>
      </c>
      <c r="I734">
        <v>115</v>
      </c>
      <c r="J734" s="48">
        <f t="shared" si="12724"/>
        <v>0</v>
      </c>
      <c r="K734" s="48">
        <f t="shared" si="12988"/>
        <v>0</v>
      </c>
      <c r="L734" s="98">
        <f t="shared" si="12726"/>
        <v>0</v>
      </c>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f>$J734+$K734+$L734</f>
        <v>0</v>
      </c>
      <c r="AL734" s="48">
        <f t="shared" si="13275"/>
        <v>0</v>
      </c>
      <c r="AM734" s="48">
        <f t="shared" si="13275"/>
        <v>0</v>
      </c>
      <c r="AN734" s="48">
        <f t="shared" si="13275"/>
        <v>0</v>
      </c>
      <c r="AO734" s="48">
        <f t="shared" si="13275"/>
        <v>0</v>
      </c>
      <c r="AP734" s="48">
        <f t="shared" si="13250"/>
        <v>0</v>
      </c>
      <c r="AQ734" s="48">
        <f t="shared" si="13250"/>
        <v>0</v>
      </c>
      <c r="AR734" s="48">
        <f t="shared" si="13250"/>
        <v>0</v>
      </c>
      <c r="AS734" s="48">
        <f t="shared" si="13250"/>
        <v>0</v>
      </c>
      <c r="AT734" s="48">
        <f t="shared" si="13250"/>
        <v>0</v>
      </c>
      <c r="AU734" s="48">
        <f t="shared" si="13250"/>
        <v>0</v>
      </c>
      <c r="AV734" s="48">
        <f t="shared" si="13250"/>
        <v>0</v>
      </c>
      <c r="AW734" s="48">
        <f t="shared" si="13250"/>
        <v>0</v>
      </c>
      <c r="AX734" s="48">
        <f t="shared" si="13250"/>
        <v>0</v>
      </c>
      <c r="AY734" s="48">
        <f t="shared" si="13250"/>
        <v>0</v>
      </c>
      <c r="AZ734" s="48">
        <f t="shared" si="13250"/>
        <v>0</v>
      </c>
      <c r="BA734" s="48">
        <f t="shared" si="13250"/>
        <v>0</v>
      </c>
      <c r="BB734" s="48">
        <f t="shared" si="13250"/>
        <v>0</v>
      </c>
      <c r="BC734" s="48"/>
      <c r="BE734" t="s">
        <v>200</v>
      </c>
      <c r="CC734">
        <f>BF710*AK734</f>
        <v>0</v>
      </c>
      <c r="CD734">
        <f t="shared" ref="CD734" si="13381">BG710*AL734</f>
        <v>0</v>
      </c>
      <c r="CE734">
        <f t="shared" ref="CE734" si="13382">BH710*AM734</f>
        <v>0</v>
      </c>
      <c r="CF734">
        <f t="shared" ref="CF734" si="13383">BI710*AN734</f>
        <v>0</v>
      </c>
      <c r="CG734">
        <f t="shared" ref="CG734" si="13384">BJ710*AO734</f>
        <v>0</v>
      </c>
      <c r="CH734">
        <f t="shared" ref="CH734" si="13385">BK710*AP734</f>
        <v>0</v>
      </c>
      <c r="CI734">
        <f t="shared" ref="CI734" si="13386">BL710*AQ734</f>
        <v>0</v>
      </c>
      <c r="CJ734">
        <f t="shared" ref="CJ734" si="13387">BM710*AR734</f>
        <v>0</v>
      </c>
      <c r="CK734">
        <f t="shared" ref="CK734" si="13388">BN710*AS734</f>
        <v>0</v>
      </c>
      <c r="CL734">
        <f t="shared" ref="CL734" si="13389">BO710*AT734</f>
        <v>0</v>
      </c>
      <c r="CM734">
        <f t="shared" ref="CM734" si="13390">BP710*AU734</f>
        <v>0</v>
      </c>
      <c r="CN734">
        <f t="shared" ref="CN734" si="13391">BQ710*AV734</f>
        <v>0</v>
      </c>
      <c r="CO734">
        <f t="shared" ref="CO734" si="13392">BR710*AW734</f>
        <v>0</v>
      </c>
      <c r="CP734">
        <f t="shared" ref="CP734" si="13393">BS710*AX734</f>
        <v>0</v>
      </c>
      <c r="CQ734">
        <f t="shared" ref="CQ734" si="13394">BT710*AY734</f>
        <v>0</v>
      </c>
      <c r="CR734">
        <f t="shared" ref="CR734" si="13395">BU710*AZ734</f>
        <v>0</v>
      </c>
      <c r="CS734">
        <f t="shared" ref="CS734" si="13396">BV710*BA734</f>
        <v>0</v>
      </c>
      <c r="CT734">
        <f t="shared" ref="CT734" si="13397">BW710*BB734</f>
        <v>0</v>
      </c>
    </row>
    <row r="735" spans="6:98" x14ac:dyDescent="0.3">
      <c r="F735" s="91">
        <f t="shared" ref="F735:H735" si="13398">F734</f>
        <v>85</v>
      </c>
      <c r="G735" s="91">
        <f t="shared" si="13398"/>
        <v>85</v>
      </c>
      <c r="H735" s="4">
        <f t="shared" si="13398"/>
        <v>1</v>
      </c>
      <c r="I735">
        <v>120</v>
      </c>
      <c r="J735" s="48">
        <f t="shared" si="12724"/>
        <v>0</v>
      </c>
      <c r="K735" s="48">
        <f>IF(IF(AND(I735&gt;=(F735*2),I735&lt;=G735+F735+(G735-F735+5)+1),((H735)^2)*(I736-F735*2)/5,0)&lt;=H735,IF(AND(I735&gt;=(F735*2),I735&lt;=G735+F735+(G735-F735+5)+1),((H735)^2)*(I736-F735*2)/5,0),(K734-H735^2))</f>
        <v>0</v>
      </c>
      <c r="L735" s="98">
        <f t="shared" si="12726"/>
        <v>0</v>
      </c>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f>$J735+$K735+$L735</f>
        <v>0</v>
      </c>
      <c r="AM735" s="48">
        <f t="shared" si="13275"/>
        <v>0</v>
      </c>
      <c r="AN735" s="48">
        <f t="shared" si="13275"/>
        <v>0</v>
      </c>
      <c r="AO735" s="48">
        <f t="shared" si="13275"/>
        <v>0</v>
      </c>
      <c r="AP735" s="48">
        <f t="shared" si="13250"/>
        <v>0</v>
      </c>
      <c r="AQ735" s="48">
        <f t="shared" si="13250"/>
        <v>0</v>
      </c>
      <c r="AR735" s="48">
        <f t="shared" si="13250"/>
        <v>0</v>
      </c>
      <c r="AS735" s="48">
        <f t="shared" si="13250"/>
        <v>0</v>
      </c>
      <c r="AT735" s="48">
        <f t="shared" si="13250"/>
        <v>0</v>
      </c>
      <c r="AU735" s="48">
        <f t="shared" si="13250"/>
        <v>0</v>
      </c>
      <c r="AV735" s="48">
        <f t="shared" si="13250"/>
        <v>0</v>
      </c>
      <c r="AW735" s="48">
        <f t="shared" si="13250"/>
        <v>0</v>
      </c>
      <c r="AX735" s="48">
        <f t="shared" si="13250"/>
        <v>0</v>
      </c>
      <c r="AY735" s="48">
        <f t="shared" si="13250"/>
        <v>0</v>
      </c>
      <c r="AZ735" s="48">
        <f t="shared" si="13250"/>
        <v>0</v>
      </c>
      <c r="BA735" s="48">
        <f t="shared" si="13250"/>
        <v>0</v>
      </c>
      <c r="BB735" s="48">
        <f t="shared" si="13250"/>
        <v>0</v>
      </c>
      <c r="BC735" s="48"/>
      <c r="BE735" t="s">
        <v>201</v>
      </c>
      <c r="CD735">
        <f>BF710*AL735</f>
        <v>0</v>
      </c>
      <c r="CE735">
        <f t="shared" ref="CE735" si="13399">BG710*AM735</f>
        <v>0</v>
      </c>
      <c r="CF735">
        <f t="shared" ref="CF735" si="13400">BH710*AN735</f>
        <v>0</v>
      </c>
      <c r="CG735">
        <f t="shared" ref="CG735" si="13401">BI710*AO735</f>
        <v>0</v>
      </c>
      <c r="CH735">
        <f t="shared" ref="CH735" si="13402">BJ710*AP735</f>
        <v>0</v>
      </c>
      <c r="CI735">
        <f t="shared" ref="CI735" si="13403">BK710*AQ735</f>
        <v>0</v>
      </c>
      <c r="CJ735">
        <f t="shared" ref="CJ735" si="13404">BL710*AR735</f>
        <v>0</v>
      </c>
      <c r="CK735">
        <f t="shared" ref="CK735" si="13405">BM710*AS735</f>
        <v>0</v>
      </c>
      <c r="CL735">
        <f t="shared" ref="CL735" si="13406">BN710*AT735</f>
        <v>0</v>
      </c>
      <c r="CM735">
        <f t="shared" ref="CM735" si="13407">BO710*AU735</f>
        <v>0</v>
      </c>
      <c r="CN735">
        <f t="shared" ref="CN735" si="13408">BP710*AV735</f>
        <v>0</v>
      </c>
      <c r="CO735">
        <f t="shared" ref="CO735" si="13409">BQ710*AW735</f>
        <v>0</v>
      </c>
      <c r="CP735">
        <f t="shared" ref="CP735" si="13410">BR710*AX735</f>
        <v>0</v>
      </c>
      <c r="CQ735">
        <f t="shared" ref="CQ735" si="13411">BS710*AY735</f>
        <v>0</v>
      </c>
      <c r="CR735">
        <f t="shared" ref="CR735" si="13412">BT710*AZ735</f>
        <v>0</v>
      </c>
      <c r="CS735">
        <f t="shared" ref="CS735" si="13413">BU710*BA735</f>
        <v>0</v>
      </c>
      <c r="CT735">
        <f t="shared" ref="CT735" si="13414">BV710*BB735</f>
        <v>0</v>
      </c>
    </row>
    <row r="736" spans="6:98" x14ac:dyDescent="0.3">
      <c r="F736" s="91">
        <f t="shared" ref="F736:H736" si="13415">F735</f>
        <v>85</v>
      </c>
      <c r="G736" s="91">
        <f t="shared" si="13415"/>
        <v>85</v>
      </c>
      <c r="H736" s="4">
        <f t="shared" si="13415"/>
        <v>1</v>
      </c>
      <c r="I736">
        <v>125</v>
      </c>
      <c r="J736" s="48">
        <f t="shared" si="12724"/>
        <v>0</v>
      </c>
      <c r="K736" s="48">
        <f t="shared" ref="K736:K741" si="13416">IF(IF(AND(I736&gt;=(F736*2),I736&lt;=G736+F736+(G736-F736+5)+1),((H736)^2)*(I737-F736*2)/5,0)&lt;=H736,IF(AND(I736&gt;=(F736*2),I736&lt;=G736+F736+(G736-F736+5)+1),((H736)^2)*(I737-F736*2)/5,0),(K735-H736^2))</f>
        <v>0</v>
      </c>
      <c r="L736" s="98">
        <f t="shared" si="12726"/>
        <v>0</v>
      </c>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f>$J736+$K736+$L736</f>
        <v>0</v>
      </c>
      <c r="AN736" s="48">
        <f t="shared" si="13275"/>
        <v>0</v>
      </c>
      <c r="AO736" s="48">
        <f t="shared" si="13275"/>
        <v>0</v>
      </c>
      <c r="AP736" s="48">
        <f t="shared" si="13250"/>
        <v>0</v>
      </c>
      <c r="AQ736" s="48">
        <f t="shared" si="13250"/>
        <v>0</v>
      </c>
      <c r="AR736" s="48">
        <f t="shared" si="13250"/>
        <v>0</v>
      </c>
      <c r="AS736" s="48">
        <f t="shared" si="13250"/>
        <v>0</v>
      </c>
      <c r="AT736" s="48">
        <f t="shared" si="13250"/>
        <v>0</v>
      </c>
      <c r="AU736" s="48">
        <f t="shared" si="13250"/>
        <v>0</v>
      </c>
      <c r="AV736" s="48">
        <f t="shared" si="13250"/>
        <v>0</v>
      </c>
      <c r="AW736" s="48">
        <f t="shared" si="13250"/>
        <v>0</v>
      </c>
      <c r="AX736" s="48">
        <f t="shared" si="13250"/>
        <v>0</v>
      </c>
      <c r="AY736" s="48">
        <f t="shared" si="13250"/>
        <v>0</v>
      </c>
      <c r="AZ736" s="48">
        <f t="shared" si="13250"/>
        <v>0</v>
      </c>
      <c r="BA736" s="48">
        <f t="shared" si="13250"/>
        <v>0</v>
      </c>
      <c r="BB736" s="48">
        <f t="shared" si="13250"/>
        <v>0</v>
      </c>
      <c r="BC736" s="48"/>
      <c r="BE736" t="s">
        <v>202</v>
      </c>
      <c r="CE736">
        <f>BF710*AM736</f>
        <v>0</v>
      </c>
      <c r="CF736">
        <f t="shared" ref="CF736" si="13417">BG710*AN736</f>
        <v>0</v>
      </c>
      <c r="CG736">
        <f t="shared" ref="CG736" si="13418">BH710*AO736</f>
        <v>0</v>
      </c>
      <c r="CH736">
        <f t="shared" ref="CH736" si="13419">BI710*AP736</f>
        <v>0</v>
      </c>
      <c r="CI736">
        <f t="shared" ref="CI736" si="13420">BJ710*AQ736</f>
        <v>0</v>
      </c>
      <c r="CJ736">
        <f t="shared" ref="CJ736" si="13421">BK710*AR736</f>
        <v>0</v>
      </c>
      <c r="CK736">
        <f t="shared" ref="CK736" si="13422">BL710*AS736</f>
        <v>0</v>
      </c>
      <c r="CL736">
        <f t="shared" ref="CL736" si="13423">BM710*AT736</f>
        <v>0</v>
      </c>
      <c r="CM736">
        <f t="shared" ref="CM736" si="13424">BN710*AU736</f>
        <v>0</v>
      </c>
      <c r="CN736">
        <f t="shared" ref="CN736" si="13425">BO710*AV736</f>
        <v>0</v>
      </c>
      <c r="CO736">
        <f t="shared" ref="CO736" si="13426">BP710*AW736</f>
        <v>0</v>
      </c>
      <c r="CP736">
        <f t="shared" ref="CP736" si="13427">BQ710*AX736</f>
        <v>0</v>
      </c>
      <c r="CQ736">
        <f t="shared" ref="CQ736" si="13428">BR710*AY736</f>
        <v>0</v>
      </c>
      <c r="CR736">
        <f t="shared" ref="CR736" si="13429">BS710*AZ736</f>
        <v>0</v>
      </c>
      <c r="CS736">
        <f t="shared" ref="CS736" si="13430">BT710*BA736</f>
        <v>0</v>
      </c>
      <c r="CT736">
        <f t="shared" ref="CT736" si="13431">BU710*BB736</f>
        <v>0</v>
      </c>
    </row>
    <row r="737" spans="6:98" x14ac:dyDescent="0.3">
      <c r="F737" s="91">
        <f t="shared" ref="F737:H737" si="13432">F736</f>
        <v>85</v>
      </c>
      <c r="G737" s="91">
        <f t="shared" si="13432"/>
        <v>85</v>
      </c>
      <c r="H737" s="4">
        <f t="shared" si="13432"/>
        <v>1</v>
      </c>
      <c r="I737">
        <v>130</v>
      </c>
      <c r="J737" s="48">
        <f t="shared" si="12724"/>
        <v>0</v>
      </c>
      <c r="K737" s="48">
        <f t="shared" si="13416"/>
        <v>0</v>
      </c>
      <c r="L737" s="98">
        <f t="shared" si="12726"/>
        <v>0</v>
      </c>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f>$J737+$K737+$L737</f>
        <v>0</v>
      </c>
      <c r="AO737" s="48">
        <f t="shared" si="13275"/>
        <v>0</v>
      </c>
      <c r="AP737" s="48">
        <f t="shared" si="13250"/>
        <v>0</v>
      </c>
      <c r="AQ737" s="48">
        <f t="shared" si="13250"/>
        <v>0</v>
      </c>
      <c r="AR737" s="48">
        <f t="shared" si="13250"/>
        <v>0</v>
      </c>
      <c r="AS737" s="48">
        <f t="shared" si="13250"/>
        <v>0</v>
      </c>
      <c r="AT737" s="48">
        <f t="shared" si="13250"/>
        <v>0</v>
      </c>
      <c r="AU737" s="48">
        <f t="shared" si="13250"/>
        <v>0</v>
      </c>
      <c r="AV737" s="48">
        <f t="shared" si="13250"/>
        <v>0</v>
      </c>
      <c r="AW737" s="48">
        <f t="shared" si="13250"/>
        <v>0</v>
      </c>
      <c r="AX737" s="48">
        <f t="shared" si="13250"/>
        <v>0</v>
      </c>
      <c r="AY737" s="48">
        <f t="shared" si="13250"/>
        <v>0</v>
      </c>
      <c r="AZ737" s="48">
        <f t="shared" si="13250"/>
        <v>0</v>
      </c>
      <c r="BA737" s="48">
        <f t="shared" si="13250"/>
        <v>0</v>
      </c>
      <c r="BB737" s="48">
        <f t="shared" si="13250"/>
        <v>0</v>
      </c>
      <c r="BC737" s="48"/>
      <c r="BE737" t="s">
        <v>203</v>
      </c>
      <c r="CF737">
        <f>BF710*AN737</f>
        <v>0</v>
      </c>
      <c r="CG737">
        <f t="shared" ref="CG737" si="13433">BG710*AO737</f>
        <v>0</v>
      </c>
      <c r="CH737">
        <f t="shared" ref="CH737" si="13434">BH710*AP737</f>
        <v>0</v>
      </c>
      <c r="CI737">
        <f t="shared" ref="CI737" si="13435">BI710*AQ737</f>
        <v>0</v>
      </c>
      <c r="CJ737">
        <f t="shared" ref="CJ737" si="13436">BJ710*AR737</f>
        <v>0</v>
      </c>
      <c r="CK737">
        <f t="shared" ref="CK737" si="13437">BK710*AS737</f>
        <v>0</v>
      </c>
      <c r="CL737">
        <f t="shared" ref="CL737" si="13438">BL710*AT737</f>
        <v>0</v>
      </c>
      <c r="CM737">
        <f t="shared" ref="CM737" si="13439">BM710*AU737</f>
        <v>0</v>
      </c>
      <c r="CN737">
        <f t="shared" ref="CN737" si="13440">BN710*AV737</f>
        <v>0</v>
      </c>
      <c r="CO737">
        <f t="shared" ref="CO737" si="13441">BO710*AW737</f>
        <v>0</v>
      </c>
      <c r="CP737">
        <f t="shared" ref="CP737" si="13442">BP710*AX737</f>
        <v>0</v>
      </c>
      <c r="CQ737">
        <f t="shared" ref="CQ737" si="13443">BQ710*AY737</f>
        <v>0</v>
      </c>
      <c r="CR737">
        <f t="shared" ref="CR737" si="13444">BR710*AZ737</f>
        <v>0</v>
      </c>
      <c r="CS737">
        <f t="shared" ref="CS737" si="13445">BS710*BA737</f>
        <v>0</v>
      </c>
      <c r="CT737">
        <f t="shared" ref="CT737" si="13446">BT710*BB737</f>
        <v>0</v>
      </c>
    </row>
    <row r="738" spans="6:98" x14ac:dyDescent="0.3">
      <c r="F738" s="91">
        <f t="shared" ref="F738:H738" si="13447">F737</f>
        <v>85</v>
      </c>
      <c r="G738" s="91">
        <f t="shared" si="13447"/>
        <v>85</v>
      </c>
      <c r="H738" s="4">
        <f t="shared" si="13447"/>
        <v>1</v>
      </c>
      <c r="I738">
        <v>135</v>
      </c>
      <c r="J738" s="48">
        <f t="shared" si="12724"/>
        <v>0</v>
      </c>
      <c r="K738" s="48">
        <f t="shared" si="13416"/>
        <v>0</v>
      </c>
      <c r="L738" s="98">
        <f t="shared" si="12726"/>
        <v>0</v>
      </c>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f>$J738+$K738+$L738</f>
        <v>0</v>
      </c>
      <c r="AP738" s="48">
        <f t="shared" si="13250"/>
        <v>0</v>
      </c>
      <c r="AQ738" s="48">
        <f t="shared" si="13250"/>
        <v>0</v>
      </c>
      <c r="AR738" s="48">
        <f t="shared" si="13250"/>
        <v>0</v>
      </c>
      <c r="AS738" s="48">
        <f t="shared" si="13250"/>
        <v>0</v>
      </c>
      <c r="AT738" s="48">
        <f t="shared" si="13250"/>
        <v>0</v>
      </c>
      <c r="AU738" s="48">
        <f t="shared" si="13250"/>
        <v>0</v>
      </c>
      <c r="AV738" s="48">
        <f t="shared" si="13250"/>
        <v>0</v>
      </c>
      <c r="AW738" s="48">
        <f t="shared" si="13250"/>
        <v>0</v>
      </c>
      <c r="AX738" s="48">
        <f t="shared" si="13250"/>
        <v>0</v>
      </c>
      <c r="AY738" s="48">
        <f t="shared" si="13250"/>
        <v>0</v>
      </c>
      <c r="AZ738" s="48">
        <f t="shared" si="13250"/>
        <v>0</v>
      </c>
      <c r="BA738" s="48">
        <f t="shared" si="13250"/>
        <v>0</v>
      </c>
      <c r="BB738" s="48">
        <f t="shared" si="13250"/>
        <v>0</v>
      </c>
      <c r="BC738" s="48"/>
      <c r="BE738" t="s">
        <v>204</v>
      </c>
      <c r="CG738">
        <f>BF710*AO738</f>
        <v>0</v>
      </c>
      <c r="CH738">
        <f t="shared" ref="CH738" si="13448">BG710*AP738</f>
        <v>0</v>
      </c>
      <c r="CI738">
        <f t="shared" ref="CI738" si="13449">BH710*AQ738</f>
        <v>0</v>
      </c>
      <c r="CJ738">
        <f t="shared" ref="CJ738" si="13450">BI710*AR738</f>
        <v>0</v>
      </c>
      <c r="CK738">
        <f t="shared" ref="CK738" si="13451">BJ710*AS738</f>
        <v>0</v>
      </c>
      <c r="CL738">
        <f t="shared" ref="CL738" si="13452">BK710*AT738</f>
        <v>0</v>
      </c>
      <c r="CM738">
        <f t="shared" ref="CM738" si="13453">BL710*AU738</f>
        <v>0</v>
      </c>
      <c r="CN738">
        <f t="shared" ref="CN738" si="13454">BM710*AV738</f>
        <v>0</v>
      </c>
      <c r="CO738">
        <f t="shared" ref="CO738" si="13455">BN710*AW738</f>
        <v>0</v>
      </c>
      <c r="CP738">
        <f t="shared" ref="CP738" si="13456">BO710*AX738</f>
        <v>0</v>
      </c>
      <c r="CQ738">
        <f t="shared" ref="CQ738" si="13457">BP710*AY738</f>
        <v>0</v>
      </c>
      <c r="CR738">
        <f t="shared" ref="CR738" si="13458">BQ710*AZ738</f>
        <v>0</v>
      </c>
      <c r="CS738">
        <f t="shared" ref="CS738" si="13459">BR710*BA738</f>
        <v>0</v>
      </c>
      <c r="CT738">
        <f t="shared" ref="CT738" si="13460">BS710*BB738</f>
        <v>0</v>
      </c>
    </row>
    <row r="739" spans="6:98" x14ac:dyDescent="0.3">
      <c r="F739" s="91">
        <f t="shared" ref="F739:H739" si="13461">F738</f>
        <v>85</v>
      </c>
      <c r="G739" s="91">
        <f t="shared" si="13461"/>
        <v>85</v>
      </c>
      <c r="H739" s="4">
        <f t="shared" si="13461"/>
        <v>1</v>
      </c>
      <c r="I739">
        <v>140</v>
      </c>
      <c r="J739" s="48">
        <f t="shared" si="12724"/>
        <v>0</v>
      </c>
      <c r="K739" s="48">
        <f t="shared" si="13416"/>
        <v>0</v>
      </c>
      <c r="L739" s="98">
        <f t="shared" si="12726"/>
        <v>0</v>
      </c>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f>$J739+$K739+$L739</f>
        <v>0</v>
      </c>
      <c r="AQ739" s="48">
        <f t="shared" si="13250"/>
        <v>0</v>
      </c>
      <c r="AR739" s="48">
        <f t="shared" si="13250"/>
        <v>0</v>
      </c>
      <c r="AS739" s="48">
        <f t="shared" si="13250"/>
        <v>0</v>
      </c>
      <c r="AT739" s="48">
        <f t="shared" si="13250"/>
        <v>0</v>
      </c>
      <c r="AU739" s="48">
        <f t="shared" si="13250"/>
        <v>0</v>
      </c>
      <c r="AV739" s="48">
        <f t="shared" si="13250"/>
        <v>0</v>
      </c>
      <c r="AW739" s="48">
        <f t="shared" si="13250"/>
        <v>0</v>
      </c>
      <c r="AX739" s="48">
        <f t="shared" si="13250"/>
        <v>0</v>
      </c>
      <c r="AY739" s="48">
        <f t="shared" si="13250"/>
        <v>0</v>
      </c>
      <c r="AZ739" s="48">
        <f t="shared" si="13250"/>
        <v>0</v>
      </c>
      <c r="BA739" s="48">
        <f t="shared" si="13250"/>
        <v>0</v>
      </c>
      <c r="BB739" s="48">
        <f t="shared" si="13250"/>
        <v>0</v>
      </c>
      <c r="BC739" s="48"/>
      <c r="BE739" t="s">
        <v>205</v>
      </c>
      <c r="CH739">
        <f>BF710*AP739</f>
        <v>0</v>
      </c>
      <c r="CI739">
        <f t="shared" ref="CI739" si="13462">BG710*AQ739</f>
        <v>0</v>
      </c>
      <c r="CJ739">
        <f t="shared" ref="CJ739" si="13463">BH710*AR739</f>
        <v>0</v>
      </c>
      <c r="CK739">
        <f t="shared" ref="CK739" si="13464">BI710*AS739</f>
        <v>0</v>
      </c>
      <c r="CL739">
        <f t="shared" ref="CL739" si="13465">BJ710*AT739</f>
        <v>0</v>
      </c>
      <c r="CM739">
        <f t="shared" ref="CM739" si="13466">BK710*AU739</f>
        <v>0</v>
      </c>
      <c r="CN739">
        <f t="shared" ref="CN739" si="13467">BL710*AV739</f>
        <v>0</v>
      </c>
      <c r="CO739">
        <f t="shared" ref="CO739" si="13468">BM710*AW739</f>
        <v>0</v>
      </c>
      <c r="CP739">
        <f t="shared" ref="CP739" si="13469">BN710*AX739</f>
        <v>0</v>
      </c>
      <c r="CQ739">
        <f t="shared" ref="CQ739" si="13470">BO710*AY739</f>
        <v>0</v>
      </c>
      <c r="CR739">
        <f t="shared" ref="CR739" si="13471">BP710*AZ739</f>
        <v>0</v>
      </c>
      <c r="CS739">
        <f t="shared" ref="CS739" si="13472">BQ710*BA739</f>
        <v>0</v>
      </c>
      <c r="CT739">
        <f t="shared" ref="CT739" si="13473">BR710*BB739</f>
        <v>0</v>
      </c>
    </row>
    <row r="740" spans="6:98" x14ac:dyDescent="0.3">
      <c r="F740" s="91">
        <f t="shared" ref="F740:H740" si="13474">F739</f>
        <v>85</v>
      </c>
      <c r="G740" s="91">
        <f t="shared" si="13474"/>
        <v>85</v>
      </c>
      <c r="H740" s="4">
        <f t="shared" si="13474"/>
        <v>1</v>
      </c>
      <c r="I740">
        <v>145</v>
      </c>
      <c r="J740" s="48">
        <f t="shared" si="12724"/>
        <v>0</v>
      </c>
      <c r="K740" s="48">
        <f t="shared" si="13416"/>
        <v>0</v>
      </c>
      <c r="L740" s="98">
        <f t="shared" si="12726"/>
        <v>0</v>
      </c>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f>$J740+$K740+$L740</f>
        <v>0</v>
      </c>
      <c r="AR740" s="48">
        <f t="shared" si="13250"/>
        <v>0</v>
      </c>
      <c r="AS740" s="48">
        <f t="shared" si="13250"/>
        <v>0</v>
      </c>
      <c r="AT740" s="48">
        <f t="shared" si="13250"/>
        <v>0</v>
      </c>
      <c r="AU740" s="48">
        <f t="shared" si="13250"/>
        <v>0</v>
      </c>
      <c r="AV740" s="48">
        <f t="shared" si="13250"/>
        <v>0</v>
      </c>
      <c r="AW740" s="48">
        <f t="shared" si="13250"/>
        <v>0</v>
      </c>
      <c r="AX740" s="48">
        <f t="shared" si="13250"/>
        <v>0</v>
      </c>
      <c r="AY740" s="48">
        <f t="shared" si="13250"/>
        <v>0</v>
      </c>
      <c r="AZ740" s="48">
        <f t="shared" si="13250"/>
        <v>0</v>
      </c>
      <c r="BA740" s="48">
        <f t="shared" si="13250"/>
        <v>0</v>
      </c>
      <c r="BB740" s="48">
        <f t="shared" si="13250"/>
        <v>0</v>
      </c>
      <c r="BC740" s="48"/>
      <c r="BE740" t="s">
        <v>206</v>
      </c>
      <c r="CI740">
        <f>BF710*AQ740</f>
        <v>0</v>
      </c>
      <c r="CJ740">
        <f t="shared" ref="CJ740" si="13475">BG710*AR740</f>
        <v>0</v>
      </c>
      <c r="CK740">
        <f t="shared" ref="CK740" si="13476">BH710*AS740</f>
        <v>0</v>
      </c>
      <c r="CL740">
        <f t="shared" ref="CL740" si="13477">BI710*AT740</f>
        <v>0</v>
      </c>
      <c r="CM740">
        <f t="shared" ref="CM740" si="13478">BJ710*AU740</f>
        <v>0</v>
      </c>
      <c r="CN740">
        <f t="shared" ref="CN740" si="13479">BK710*AV740</f>
        <v>0</v>
      </c>
      <c r="CO740">
        <f t="shared" ref="CO740" si="13480">BL710*AW740</f>
        <v>0</v>
      </c>
      <c r="CP740">
        <f t="shared" ref="CP740" si="13481">BM710*AX740</f>
        <v>0</v>
      </c>
      <c r="CQ740">
        <f t="shared" ref="CQ740" si="13482">BN710*AY740</f>
        <v>0</v>
      </c>
      <c r="CR740">
        <f t="shared" ref="CR740" si="13483">BO710*AZ740</f>
        <v>0</v>
      </c>
      <c r="CS740">
        <f t="shared" ref="CS740" si="13484">BP710*BA740</f>
        <v>0</v>
      </c>
      <c r="CT740">
        <f t="shared" ref="CT740" si="13485">BQ710*BB740</f>
        <v>0</v>
      </c>
    </row>
    <row r="741" spans="6:98" x14ac:dyDescent="0.3">
      <c r="F741" s="91">
        <f t="shared" ref="F741:H741" si="13486">F740</f>
        <v>85</v>
      </c>
      <c r="G741" s="91">
        <f t="shared" si="13486"/>
        <v>85</v>
      </c>
      <c r="H741" s="4">
        <f t="shared" si="13486"/>
        <v>1</v>
      </c>
      <c r="I741">
        <v>150</v>
      </c>
      <c r="J741" s="48">
        <f t="shared" si="12724"/>
        <v>0</v>
      </c>
      <c r="K741" s="48">
        <f t="shared" si="13416"/>
        <v>0</v>
      </c>
      <c r="L741" s="98">
        <f t="shared" si="12726"/>
        <v>0</v>
      </c>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f>$J741+$K741+$L741</f>
        <v>0</v>
      </c>
      <c r="AS741" s="48">
        <f t="shared" si="13250"/>
        <v>0</v>
      </c>
      <c r="AT741" s="48">
        <f t="shared" si="13250"/>
        <v>0</v>
      </c>
      <c r="AU741" s="48">
        <f t="shared" si="13250"/>
        <v>0</v>
      </c>
      <c r="AV741" s="48">
        <f t="shared" si="13250"/>
        <v>0</v>
      </c>
      <c r="AW741" s="48">
        <f t="shared" si="13250"/>
        <v>0</v>
      </c>
      <c r="AX741" s="48">
        <f t="shared" si="13250"/>
        <v>0</v>
      </c>
      <c r="AY741" s="48">
        <f t="shared" si="13250"/>
        <v>0</v>
      </c>
      <c r="AZ741" s="48">
        <f t="shared" si="13250"/>
        <v>0</v>
      </c>
      <c r="BA741" s="48">
        <f t="shared" si="13250"/>
        <v>0</v>
      </c>
      <c r="BB741" s="48">
        <f t="shared" si="13250"/>
        <v>0</v>
      </c>
      <c r="BC741" s="48"/>
      <c r="BE741" t="s">
        <v>207</v>
      </c>
      <c r="CJ741">
        <f>BF710*AR741</f>
        <v>0</v>
      </c>
      <c r="CK741">
        <f t="shared" ref="CK741" si="13487">BG710*AS741</f>
        <v>0</v>
      </c>
      <c r="CL741">
        <f t="shared" ref="CL741" si="13488">BH710*AT741</f>
        <v>0</v>
      </c>
      <c r="CM741">
        <f t="shared" ref="CM741" si="13489">BI710*AU741</f>
        <v>0</v>
      </c>
      <c r="CN741">
        <f t="shared" ref="CN741" si="13490">BJ710*AV741</f>
        <v>0</v>
      </c>
      <c r="CO741">
        <f t="shared" ref="CO741" si="13491">BK710*AW741</f>
        <v>0</v>
      </c>
      <c r="CP741">
        <f t="shared" ref="CP741" si="13492">BL710*AX741</f>
        <v>0</v>
      </c>
      <c r="CQ741">
        <f t="shared" ref="CQ741" si="13493">BM710*AY741</f>
        <v>0</v>
      </c>
      <c r="CR741">
        <f t="shared" ref="CR741" si="13494">BN710*AZ741</f>
        <v>0</v>
      </c>
      <c r="CS741">
        <f t="shared" ref="CS741" si="13495">BO710*BA741</f>
        <v>0</v>
      </c>
      <c r="CT741">
        <f t="shared" ref="CT741" si="13496">BP710*BB741</f>
        <v>0</v>
      </c>
    </row>
    <row r="742" spans="6:98" x14ac:dyDescent="0.3">
      <c r="F742" s="91">
        <f t="shared" ref="F742:H742" si="13497">F741</f>
        <v>85</v>
      </c>
      <c r="G742" s="91">
        <f t="shared" si="13497"/>
        <v>85</v>
      </c>
      <c r="H742" s="4">
        <f t="shared" si="13497"/>
        <v>1</v>
      </c>
      <c r="I742">
        <v>155</v>
      </c>
      <c r="J742" s="48">
        <f t="shared" si="12724"/>
        <v>0</v>
      </c>
      <c r="K742" s="48">
        <f>IF(IF(AND(I742&gt;=(F742*2),I742&lt;=G742+F742+(G742-F742+5)+1),((H742)^2)*(I743-F742*2)/5,0)&lt;=H742,IF(AND(I742&gt;=(F742*2),I742&lt;=G742+F742+(G742-F742+5)+1),((H742)^2)*(I743-F742*2)/5,0),(K741-H742^2))</f>
        <v>0</v>
      </c>
      <c r="L742" s="98">
        <f t="shared" si="12726"/>
        <v>0</v>
      </c>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f>$J742+$K742+$L742</f>
        <v>0</v>
      </c>
      <c r="AT742" s="48">
        <f t="shared" si="13250"/>
        <v>0</v>
      </c>
      <c r="AU742" s="48">
        <f t="shared" si="13250"/>
        <v>0</v>
      </c>
      <c r="AV742" s="48">
        <f t="shared" si="13250"/>
        <v>0</v>
      </c>
      <c r="AW742" s="48">
        <f t="shared" si="13250"/>
        <v>0</v>
      </c>
      <c r="AX742" s="48">
        <f t="shared" si="13250"/>
        <v>0</v>
      </c>
      <c r="AY742" s="48">
        <f t="shared" si="13250"/>
        <v>0</v>
      </c>
      <c r="AZ742" s="48">
        <f t="shared" si="13250"/>
        <v>0</v>
      </c>
      <c r="BA742" s="48">
        <f t="shared" si="13250"/>
        <v>0</v>
      </c>
      <c r="BB742" s="48">
        <f t="shared" si="13250"/>
        <v>0</v>
      </c>
      <c r="BC742" s="48"/>
      <c r="BE742" t="s">
        <v>208</v>
      </c>
      <c r="CK742">
        <f>BF710*AS742</f>
        <v>0</v>
      </c>
      <c r="CL742">
        <f t="shared" ref="CL742" si="13498">BG710*AT742</f>
        <v>0</v>
      </c>
      <c r="CM742">
        <f t="shared" ref="CM742" si="13499">BH710*AU742</f>
        <v>0</v>
      </c>
      <c r="CN742">
        <f t="shared" ref="CN742" si="13500">BI710*AV742</f>
        <v>0</v>
      </c>
      <c r="CO742">
        <f t="shared" ref="CO742" si="13501">BJ710*AW742</f>
        <v>0</v>
      </c>
      <c r="CP742">
        <f t="shared" ref="CP742" si="13502">BK710*AX742</f>
        <v>0</v>
      </c>
      <c r="CQ742">
        <f t="shared" ref="CQ742" si="13503">BL710*AY742</f>
        <v>0</v>
      </c>
      <c r="CR742">
        <f t="shared" ref="CR742" si="13504">BM710*AZ742</f>
        <v>0</v>
      </c>
      <c r="CS742">
        <f t="shared" ref="CS742" si="13505">BN710*BA742</f>
        <v>0</v>
      </c>
      <c r="CT742">
        <f t="shared" ref="CT742" si="13506">BO710*BB742</f>
        <v>0</v>
      </c>
    </row>
    <row r="743" spans="6:98" x14ac:dyDescent="0.3">
      <c r="F743" s="91">
        <f t="shared" ref="F743:H743" si="13507">F742</f>
        <v>85</v>
      </c>
      <c r="G743" s="91">
        <f t="shared" si="13507"/>
        <v>85</v>
      </c>
      <c r="H743" s="4">
        <f t="shared" si="13507"/>
        <v>1</v>
      </c>
      <c r="I743">
        <v>160</v>
      </c>
      <c r="J743" s="48">
        <f t="shared" si="12724"/>
        <v>0</v>
      </c>
      <c r="K743" s="48">
        <f t="shared" ref="K743:K751" si="13508">IF(IF(AND(I743&gt;=(F743*2),I743&lt;=G743+F743+(G743-F743+5)+1),((H743)^2)*(I744-F743*2)/5,0)&lt;=H743,IF(AND(I743&gt;=(F743*2),I743&lt;=G743+F743+(G743-F743+5)+1),((H743)^2)*(I744-F743*2)/5,0),(K742-H743^2))</f>
        <v>0</v>
      </c>
      <c r="L743" s="98">
        <f t="shared" si="12726"/>
        <v>0</v>
      </c>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f>$J743+$K743+$L743</f>
        <v>0</v>
      </c>
      <c r="AU743" s="48">
        <f t="shared" si="13250"/>
        <v>0</v>
      </c>
      <c r="AV743" s="48">
        <f t="shared" si="13250"/>
        <v>0</v>
      </c>
      <c r="AW743" s="48">
        <f t="shared" si="13250"/>
        <v>0</v>
      </c>
      <c r="AX743" s="48">
        <f t="shared" si="13250"/>
        <v>0</v>
      </c>
      <c r="AY743" s="48">
        <f t="shared" si="13250"/>
        <v>0</v>
      </c>
      <c r="AZ743" s="48">
        <f t="shared" si="13250"/>
        <v>0</v>
      </c>
      <c r="BA743" s="48">
        <f t="shared" si="13250"/>
        <v>0</v>
      </c>
      <c r="BB743" s="48">
        <f t="shared" si="13250"/>
        <v>0</v>
      </c>
      <c r="BC743" s="48"/>
      <c r="BE743" t="s">
        <v>209</v>
      </c>
      <c r="CL743">
        <f>BF710*AT743</f>
        <v>0</v>
      </c>
      <c r="CM743">
        <f t="shared" ref="CM743" si="13509">BG710*AU743</f>
        <v>0</v>
      </c>
      <c r="CN743">
        <f t="shared" ref="CN743" si="13510">BH710*AV743</f>
        <v>0</v>
      </c>
      <c r="CO743">
        <f t="shared" ref="CO743" si="13511">BI710*AW743</f>
        <v>0</v>
      </c>
      <c r="CP743">
        <f t="shared" ref="CP743" si="13512">BJ710*AX743</f>
        <v>0</v>
      </c>
      <c r="CQ743">
        <f t="shared" ref="CQ743" si="13513">BK710*AY743</f>
        <v>0</v>
      </c>
      <c r="CR743">
        <f t="shared" ref="CR743" si="13514">BL710*AZ743</f>
        <v>0</v>
      </c>
      <c r="CS743">
        <f t="shared" ref="CS743" si="13515">BM710*BA743</f>
        <v>0</v>
      </c>
      <c r="CT743">
        <f t="shared" ref="CT743" si="13516">BN710*BB743</f>
        <v>0</v>
      </c>
    </row>
    <row r="744" spans="6:98" x14ac:dyDescent="0.3">
      <c r="F744" s="91">
        <f t="shared" ref="F744:H744" si="13517">F743</f>
        <v>85</v>
      </c>
      <c r="G744" s="91">
        <f t="shared" si="13517"/>
        <v>85</v>
      </c>
      <c r="H744" s="4">
        <f t="shared" si="13517"/>
        <v>1</v>
      </c>
      <c r="I744">
        <v>165</v>
      </c>
      <c r="J744" s="48">
        <f t="shared" si="12724"/>
        <v>0</v>
      </c>
      <c r="K744" s="48">
        <f t="shared" si="13508"/>
        <v>0</v>
      </c>
      <c r="L744" s="98">
        <f t="shared" si="12726"/>
        <v>0</v>
      </c>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f>$J744+$K744+$L744</f>
        <v>0</v>
      </c>
      <c r="AV744" s="48">
        <f t="shared" ref="AV744:BB749" si="13518">$J744+$K744+$L744</f>
        <v>0</v>
      </c>
      <c r="AW744" s="48">
        <f t="shared" si="13518"/>
        <v>0</v>
      </c>
      <c r="AX744" s="48">
        <f t="shared" si="13518"/>
        <v>0</v>
      </c>
      <c r="AY744" s="48">
        <f t="shared" si="13518"/>
        <v>0</v>
      </c>
      <c r="AZ744" s="48">
        <f t="shared" si="13518"/>
        <v>0</v>
      </c>
      <c r="BA744" s="48">
        <f t="shared" si="13518"/>
        <v>0</v>
      </c>
      <c r="BB744" s="48">
        <f t="shared" si="13518"/>
        <v>0</v>
      </c>
      <c r="BC744" s="48"/>
      <c r="BE744" t="s">
        <v>210</v>
      </c>
      <c r="CM744">
        <f>BF710*AU744</f>
        <v>0</v>
      </c>
      <c r="CN744">
        <f t="shared" ref="CN744" si="13519">BG710*AV744</f>
        <v>0</v>
      </c>
      <c r="CO744">
        <f t="shared" ref="CO744" si="13520">BH710*AW744</f>
        <v>0</v>
      </c>
      <c r="CP744">
        <f t="shared" ref="CP744" si="13521">BI710*AX744</f>
        <v>0</v>
      </c>
      <c r="CQ744">
        <f t="shared" ref="CQ744" si="13522">BJ710*AY744</f>
        <v>0</v>
      </c>
      <c r="CR744">
        <f t="shared" ref="CR744" si="13523">BK710*AZ744</f>
        <v>0</v>
      </c>
      <c r="CS744">
        <f t="shared" ref="CS744" si="13524">BL710*BA744</f>
        <v>0</v>
      </c>
      <c r="CT744">
        <f t="shared" ref="CT744" si="13525">BM710*BB744</f>
        <v>0</v>
      </c>
    </row>
    <row r="745" spans="6:98" x14ac:dyDescent="0.3">
      <c r="F745" s="91">
        <f t="shared" ref="F745:H745" si="13526">F744</f>
        <v>85</v>
      </c>
      <c r="G745" s="91">
        <f t="shared" si="13526"/>
        <v>85</v>
      </c>
      <c r="H745" s="4">
        <f t="shared" si="13526"/>
        <v>1</v>
      </c>
      <c r="I745">
        <v>170</v>
      </c>
      <c r="J745" s="48">
        <f t="shared" si="12724"/>
        <v>0</v>
      </c>
      <c r="K745" s="48">
        <f t="shared" si="13508"/>
        <v>1</v>
      </c>
      <c r="L745" s="98">
        <f t="shared" si="12726"/>
        <v>0</v>
      </c>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f>$J745+$K745+$L745</f>
        <v>1</v>
      </c>
      <c r="AW745" s="48">
        <f t="shared" si="13518"/>
        <v>1</v>
      </c>
      <c r="AX745" s="48">
        <f t="shared" si="13518"/>
        <v>1</v>
      </c>
      <c r="AY745" s="48">
        <f t="shared" si="13518"/>
        <v>1</v>
      </c>
      <c r="AZ745" s="48">
        <f t="shared" si="13518"/>
        <v>1</v>
      </c>
      <c r="BA745" s="48">
        <f t="shared" si="13518"/>
        <v>1</v>
      </c>
      <c r="BB745" s="48">
        <f t="shared" si="13518"/>
        <v>1</v>
      </c>
      <c r="BC745" s="48"/>
      <c r="BE745" t="s">
        <v>211</v>
      </c>
      <c r="CN745">
        <f>BF710*AV745</f>
        <v>0</v>
      </c>
      <c r="CO745">
        <f t="shared" ref="CO745" si="13527">BG710*AW745</f>
        <v>6.3078673828006728</v>
      </c>
      <c r="CP745">
        <f t="shared" ref="CP745" si="13528">BH710*AX745</f>
        <v>42.052449218671157</v>
      </c>
      <c r="CQ745">
        <f t="shared" ref="CQ745" si="13529">BI710*AY745</f>
        <v>105.13112304667791</v>
      </c>
      <c r="CR745">
        <f t="shared" ref="CR745" si="13530">BJ710*AZ745</f>
        <v>210.26224609335583</v>
      </c>
      <c r="CS745">
        <f t="shared" ref="CS745" si="13531">BK710*BA745</f>
        <v>302.21061951374628</v>
      </c>
      <c r="CT745">
        <f t="shared" ref="CT745" si="13532">BL710*BB745</f>
        <v>342.10012028842675</v>
      </c>
    </row>
    <row r="746" spans="6:98" x14ac:dyDescent="0.3">
      <c r="F746" s="91">
        <f t="shared" ref="F746:H746" si="13533">F745</f>
        <v>85</v>
      </c>
      <c r="G746" s="91">
        <f t="shared" si="13533"/>
        <v>85</v>
      </c>
      <c r="H746" s="4">
        <f t="shared" si="13533"/>
        <v>1</v>
      </c>
      <c r="I746">
        <v>175</v>
      </c>
      <c r="J746" s="48">
        <f t="shared" si="12724"/>
        <v>0</v>
      </c>
      <c r="K746" s="48">
        <f t="shared" si="13508"/>
        <v>0</v>
      </c>
      <c r="L746" s="98">
        <f t="shared" si="12726"/>
        <v>0</v>
      </c>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f>$J746+$K746+$L746</f>
        <v>0</v>
      </c>
      <c r="AX746" s="48">
        <f t="shared" si="13518"/>
        <v>0</v>
      </c>
      <c r="AY746" s="48">
        <f t="shared" si="13518"/>
        <v>0</v>
      </c>
      <c r="AZ746" s="48">
        <f t="shared" si="13518"/>
        <v>0</v>
      </c>
      <c r="BA746" s="48">
        <f t="shared" si="13518"/>
        <v>0</v>
      </c>
      <c r="BB746" s="48">
        <f t="shared" si="13518"/>
        <v>0</v>
      </c>
      <c r="BC746" s="48"/>
      <c r="BE746" t="s">
        <v>212</v>
      </c>
      <c r="CO746">
        <f>BF710*AW746</f>
        <v>0</v>
      </c>
      <c r="CP746">
        <f t="shared" ref="CP746" si="13534">BG710*AX746</f>
        <v>0</v>
      </c>
      <c r="CQ746">
        <f t="shared" ref="CQ746" si="13535">BH710*AY746</f>
        <v>0</v>
      </c>
      <c r="CR746">
        <f t="shared" ref="CR746" si="13536">BI710*AZ746</f>
        <v>0</v>
      </c>
      <c r="CS746">
        <f t="shared" ref="CS746" si="13537">BJ710*BA746</f>
        <v>0</v>
      </c>
      <c r="CT746">
        <f t="shared" ref="CT746" si="13538">BK710*BB746</f>
        <v>0</v>
      </c>
    </row>
    <row r="747" spans="6:98" x14ac:dyDescent="0.3">
      <c r="F747" s="91">
        <f t="shared" ref="F747:H747" si="13539">F746</f>
        <v>85</v>
      </c>
      <c r="G747" s="91">
        <f t="shared" si="13539"/>
        <v>85</v>
      </c>
      <c r="H747" s="4">
        <f t="shared" si="13539"/>
        <v>1</v>
      </c>
      <c r="I747">
        <v>180</v>
      </c>
      <c r="J747" s="48">
        <f t="shared" si="12724"/>
        <v>0</v>
      </c>
      <c r="K747" s="48">
        <f t="shared" si="13508"/>
        <v>0</v>
      </c>
      <c r="L747" s="98">
        <f t="shared" si="12726"/>
        <v>0</v>
      </c>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f>$J747+$K747+$L747</f>
        <v>0</v>
      </c>
      <c r="AY747" s="48">
        <f t="shared" si="13518"/>
        <v>0</v>
      </c>
      <c r="AZ747" s="48">
        <f t="shared" si="13518"/>
        <v>0</v>
      </c>
      <c r="BA747" s="48">
        <f t="shared" si="13518"/>
        <v>0</v>
      </c>
      <c r="BB747" s="48">
        <f t="shared" si="13518"/>
        <v>0</v>
      </c>
      <c r="BC747" s="48"/>
      <c r="BE747" t="s">
        <v>213</v>
      </c>
      <c r="CP747">
        <f>BF710*AX747</f>
        <v>0</v>
      </c>
      <c r="CQ747">
        <f t="shared" ref="CQ747" si="13540">BG710*AY747</f>
        <v>0</v>
      </c>
      <c r="CR747">
        <f t="shared" ref="CR747" si="13541">BH710*AZ747</f>
        <v>0</v>
      </c>
      <c r="CS747">
        <f t="shared" ref="CS747" si="13542">BI710*BA747</f>
        <v>0</v>
      </c>
      <c r="CT747">
        <f t="shared" ref="CT747" si="13543">BJ710*BB747</f>
        <v>0</v>
      </c>
    </row>
    <row r="748" spans="6:98" x14ac:dyDescent="0.3">
      <c r="F748" s="91">
        <f t="shared" ref="F748:H748" si="13544">F747</f>
        <v>85</v>
      </c>
      <c r="G748" s="91">
        <f t="shared" si="13544"/>
        <v>85</v>
      </c>
      <c r="H748" s="4">
        <f t="shared" si="13544"/>
        <v>1</v>
      </c>
      <c r="I748">
        <v>185</v>
      </c>
      <c r="J748" s="48">
        <f t="shared" si="12724"/>
        <v>0</v>
      </c>
      <c r="K748" s="48">
        <f t="shared" si="13508"/>
        <v>0</v>
      </c>
      <c r="L748" s="98">
        <f t="shared" si="12726"/>
        <v>0</v>
      </c>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f>$J748+$K748+$L748</f>
        <v>0</v>
      </c>
      <c r="AZ748" s="48">
        <f t="shared" si="13518"/>
        <v>0</v>
      </c>
      <c r="BA748" s="48">
        <f t="shared" si="13518"/>
        <v>0</v>
      </c>
      <c r="BB748" s="48">
        <f t="shared" si="13518"/>
        <v>0</v>
      </c>
      <c r="BC748" s="48"/>
      <c r="BE748" t="s">
        <v>214</v>
      </c>
      <c r="CQ748">
        <f>BF710*AY748</f>
        <v>0</v>
      </c>
      <c r="CR748">
        <f t="shared" ref="CR748" si="13545">BG710*AZ748</f>
        <v>0</v>
      </c>
      <c r="CS748">
        <f t="shared" ref="CS748" si="13546">BH710*BA748</f>
        <v>0</v>
      </c>
      <c r="CT748">
        <f t="shared" ref="CT748" si="13547">BI710*BB748</f>
        <v>0</v>
      </c>
    </row>
    <row r="749" spans="6:98" x14ac:dyDescent="0.3">
      <c r="F749" s="91">
        <f t="shared" ref="F749:H749" si="13548">F748</f>
        <v>85</v>
      </c>
      <c r="G749" s="91">
        <f t="shared" si="13548"/>
        <v>85</v>
      </c>
      <c r="H749" s="4">
        <f t="shared" si="13548"/>
        <v>1</v>
      </c>
      <c r="I749">
        <v>190</v>
      </c>
      <c r="J749" s="48">
        <f t="shared" si="12724"/>
        <v>0</v>
      </c>
      <c r="K749" s="48">
        <f t="shared" si="13508"/>
        <v>0</v>
      </c>
      <c r="L749" s="98">
        <f t="shared" si="12726"/>
        <v>0</v>
      </c>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f>$J749+$K749+$L749</f>
        <v>0</v>
      </c>
      <c r="BA749" s="48">
        <f t="shared" si="13518"/>
        <v>0</v>
      </c>
      <c r="BB749" s="48">
        <f t="shared" si="13518"/>
        <v>0</v>
      </c>
      <c r="BC749" s="48"/>
      <c r="BE749" t="s">
        <v>215</v>
      </c>
      <c r="CR749">
        <f>BF710*AZ749</f>
        <v>0</v>
      </c>
      <c r="CS749">
        <f t="shared" ref="CS749" si="13549">BG710*BA749</f>
        <v>0</v>
      </c>
      <c r="CT749">
        <f t="shared" ref="CT749" si="13550">BH710*BB749</f>
        <v>0</v>
      </c>
    </row>
    <row r="750" spans="6:98" x14ac:dyDescent="0.3">
      <c r="F750" s="91">
        <f t="shared" ref="F750:H750" si="13551">F749</f>
        <v>85</v>
      </c>
      <c r="G750" s="91">
        <f t="shared" si="13551"/>
        <v>85</v>
      </c>
      <c r="H750" s="4">
        <f t="shared" si="13551"/>
        <v>1</v>
      </c>
      <c r="I750">
        <v>195</v>
      </c>
      <c r="J750" s="48">
        <f t="shared" si="12724"/>
        <v>0</v>
      </c>
      <c r="K750" s="48">
        <f t="shared" si="13508"/>
        <v>0</v>
      </c>
      <c r="L750" s="98">
        <f t="shared" si="12726"/>
        <v>0</v>
      </c>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f>$J750+$K750+$L750</f>
        <v>0</v>
      </c>
      <c r="BB750" s="48">
        <f>$J750+$K750+$L750</f>
        <v>0</v>
      </c>
      <c r="BC750" s="48"/>
      <c r="BE750" t="s">
        <v>216</v>
      </c>
      <c r="CS750">
        <f>BF710*BA750</f>
        <v>0</v>
      </c>
      <c r="CT750">
        <f>BG710*BB750</f>
        <v>0</v>
      </c>
    </row>
    <row r="751" spans="6:98" x14ac:dyDescent="0.3">
      <c r="F751" s="91">
        <f t="shared" ref="F751:H751" si="13552">F750</f>
        <v>85</v>
      </c>
      <c r="G751" s="91">
        <f t="shared" si="13552"/>
        <v>85</v>
      </c>
      <c r="H751" s="4">
        <f t="shared" si="13552"/>
        <v>1</v>
      </c>
      <c r="I751">
        <v>200</v>
      </c>
      <c r="J751" s="48">
        <f t="shared" si="12724"/>
        <v>0</v>
      </c>
      <c r="K751" s="48">
        <f t="shared" si="13508"/>
        <v>0</v>
      </c>
      <c r="L751" s="98">
        <f t="shared" si="12726"/>
        <v>0</v>
      </c>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f>$J751+$K751+$L751</f>
        <v>0</v>
      </c>
      <c r="BC751" s="48"/>
      <c r="BE751" s="3" t="s">
        <v>217</v>
      </c>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f>BF710*BB751</f>
        <v>0</v>
      </c>
    </row>
    <row r="752" spans="6:98" x14ac:dyDescent="0.3">
      <c r="I752">
        <v>205</v>
      </c>
      <c r="BE752" s="19" t="s">
        <v>176</v>
      </c>
      <c r="BF752" s="99">
        <f>SUM(BF710:BF751)</f>
        <v>0</v>
      </c>
      <c r="BG752" s="99">
        <f t="shared" ref="BG752:CT752" si="13553">SUM(BG710:BG751)</f>
        <v>6.3078673828006728</v>
      </c>
      <c r="BH752" s="99">
        <f t="shared" si="13553"/>
        <v>42.052449218671157</v>
      </c>
      <c r="BI752" s="99">
        <f t="shared" si="13553"/>
        <v>105.13112304667791</v>
      </c>
      <c r="BJ752" s="99">
        <f t="shared" si="13553"/>
        <v>210.26224609335583</v>
      </c>
      <c r="BK752" s="99">
        <f t="shared" si="13553"/>
        <v>302.21061951374628</v>
      </c>
      <c r="BL752" s="99">
        <f t="shared" si="13553"/>
        <v>342.10012028842675</v>
      </c>
      <c r="BM752" s="99">
        <f t="shared" si="13553"/>
        <v>379.45149172566977</v>
      </c>
      <c r="BN752" s="99">
        <f t="shared" si="13553"/>
        <v>415.87574215357995</v>
      </c>
      <c r="BO752" s="99">
        <f t="shared" si="13553"/>
        <v>443.63613739384641</v>
      </c>
      <c r="BP752" s="99">
        <f t="shared" si="13553"/>
        <v>460.63586351485657</v>
      </c>
      <c r="BQ752" s="99">
        <f t="shared" si="13553"/>
        <v>473.50029156095286</v>
      </c>
      <c r="BR752" s="99">
        <f t="shared" si="13553"/>
        <v>486.82336865540253</v>
      </c>
      <c r="BS752" s="99">
        <f t="shared" si="13553"/>
        <v>497.4033016763392</v>
      </c>
      <c r="BT752" s="99">
        <f t="shared" si="13553"/>
        <v>507.18310258532779</v>
      </c>
      <c r="BU752" s="99">
        <f t="shared" si="13553"/>
        <v>515.56625098741017</v>
      </c>
      <c r="BV752" s="99">
        <f t="shared" si="13553"/>
        <v>525.53449998352232</v>
      </c>
      <c r="BW752" s="99">
        <f t="shared" si="13553"/>
        <v>534.64582001202996</v>
      </c>
      <c r="BX752" s="99">
        <f t="shared" si="13553"/>
        <v>6.3078673828006728</v>
      </c>
      <c r="BY752" s="99">
        <f t="shared" si="13553"/>
        <v>42.052449218671157</v>
      </c>
      <c r="BZ752" s="99">
        <f t="shared" si="13553"/>
        <v>105.13112304667791</v>
      </c>
      <c r="CA752" s="99">
        <f t="shared" si="13553"/>
        <v>210.26224609335583</v>
      </c>
      <c r="CB752" s="99">
        <f t="shared" si="13553"/>
        <v>302.21061951374628</v>
      </c>
      <c r="CC752" s="99">
        <f t="shared" si="13553"/>
        <v>342.10012028842675</v>
      </c>
      <c r="CD752" s="99">
        <f t="shared" si="13553"/>
        <v>379.45149172566977</v>
      </c>
      <c r="CE752" s="99">
        <f t="shared" si="13553"/>
        <v>415.87574215357995</v>
      </c>
      <c r="CF752" s="99">
        <f t="shared" si="13553"/>
        <v>443.63613739384641</v>
      </c>
      <c r="CG752" s="99">
        <f t="shared" si="13553"/>
        <v>460.63586351485657</v>
      </c>
      <c r="CH752" s="99">
        <f t="shared" si="13553"/>
        <v>473.50029156095286</v>
      </c>
      <c r="CI752" s="99">
        <f t="shared" si="13553"/>
        <v>486.82336865540253</v>
      </c>
      <c r="CJ752" s="99">
        <f t="shared" si="13553"/>
        <v>497.4033016763392</v>
      </c>
      <c r="CK752" s="99">
        <f t="shared" si="13553"/>
        <v>507.18310258532779</v>
      </c>
      <c r="CL752" s="99">
        <f t="shared" si="13553"/>
        <v>515.56625098741017</v>
      </c>
      <c r="CM752" s="99">
        <f t="shared" si="13553"/>
        <v>525.53449998352232</v>
      </c>
      <c r="CN752" s="99">
        <f t="shared" si="13553"/>
        <v>534.64582001202996</v>
      </c>
      <c r="CO752" s="99">
        <f t="shared" si="13553"/>
        <v>6.3078673828006728</v>
      </c>
      <c r="CP752" s="99">
        <f t="shared" si="13553"/>
        <v>42.052449218671157</v>
      </c>
      <c r="CQ752" s="99">
        <f t="shared" si="13553"/>
        <v>105.13112304667791</v>
      </c>
      <c r="CR752" s="99">
        <f t="shared" si="13553"/>
        <v>210.26224609335583</v>
      </c>
      <c r="CS752" s="99">
        <f t="shared" si="13553"/>
        <v>302.21061951374628</v>
      </c>
      <c r="CT752" s="99">
        <f t="shared" si="13553"/>
        <v>342.10012028842675</v>
      </c>
    </row>
    <row r="754" spans="1:98" x14ac:dyDescent="0.3">
      <c r="A754" s="60" t="s">
        <v>221</v>
      </c>
    </row>
    <row r="755" spans="1:98" x14ac:dyDescent="0.3">
      <c r="A755" s="100"/>
      <c r="B755" s="100" t="s">
        <v>163</v>
      </c>
      <c r="C755" s="100" t="s">
        <v>164</v>
      </c>
      <c r="D755" t="s">
        <v>167</v>
      </c>
      <c r="E755" t="s">
        <v>166</v>
      </c>
    </row>
    <row r="756" spans="1:98" x14ac:dyDescent="0.3">
      <c r="A756" s="100" t="s">
        <v>165</v>
      </c>
      <c r="B756" s="93">
        <v>90</v>
      </c>
      <c r="C756" s="93">
        <v>90</v>
      </c>
      <c r="D756">
        <f>C756-B756+5</f>
        <v>5</v>
      </c>
      <c r="E756" s="4">
        <f>100/(D756/5)/100</f>
        <v>1</v>
      </c>
      <c r="N756" s="19">
        <v>0</v>
      </c>
      <c r="O756" s="19">
        <v>5</v>
      </c>
      <c r="P756" s="19">
        <v>10</v>
      </c>
      <c r="Q756" s="19">
        <v>15</v>
      </c>
      <c r="R756" s="19">
        <v>20</v>
      </c>
      <c r="S756" s="19">
        <v>25</v>
      </c>
      <c r="T756" s="19">
        <v>30</v>
      </c>
      <c r="U756" s="19">
        <v>35</v>
      </c>
      <c r="V756" s="19">
        <v>40</v>
      </c>
      <c r="W756" s="19">
        <v>45</v>
      </c>
      <c r="X756" s="19">
        <v>50</v>
      </c>
      <c r="Y756" s="19">
        <v>55</v>
      </c>
      <c r="Z756" s="19">
        <v>60</v>
      </c>
      <c r="AA756" s="19">
        <v>65</v>
      </c>
      <c r="AB756" s="19">
        <v>70</v>
      </c>
      <c r="AC756" s="19">
        <v>75</v>
      </c>
      <c r="AD756" s="19">
        <v>80</v>
      </c>
      <c r="AE756" s="19">
        <v>85</v>
      </c>
      <c r="AF756" s="19">
        <v>90</v>
      </c>
      <c r="AG756" s="19">
        <v>95</v>
      </c>
      <c r="AH756" s="19">
        <v>100</v>
      </c>
      <c r="AI756" s="19">
        <v>105</v>
      </c>
      <c r="AJ756" s="19">
        <v>110</v>
      </c>
      <c r="AK756" s="19">
        <v>115</v>
      </c>
      <c r="AL756" s="19">
        <v>120</v>
      </c>
      <c r="AM756" s="19">
        <v>125</v>
      </c>
      <c r="AN756" s="19">
        <v>130</v>
      </c>
      <c r="AO756" s="19">
        <v>135</v>
      </c>
      <c r="AP756" s="19">
        <v>140</v>
      </c>
      <c r="AQ756" s="19">
        <v>145</v>
      </c>
      <c r="AR756" s="2">
        <v>150</v>
      </c>
      <c r="AS756" s="19">
        <v>155</v>
      </c>
      <c r="AT756" s="2">
        <v>160</v>
      </c>
      <c r="AU756" s="19">
        <v>165</v>
      </c>
      <c r="AV756" s="2">
        <v>170</v>
      </c>
      <c r="AW756" s="19">
        <v>175</v>
      </c>
      <c r="AX756" s="2">
        <v>180</v>
      </c>
      <c r="AY756" s="19">
        <v>185</v>
      </c>
      <c r="AZ756" s="2">
        <v>190</v>
      </c>
      <c r="BA756" s="19">
        <v>195</v>
      </c>
      <c r="BB756" s="2">
        <v>200</v>
      </c>
      <c r="BF756" s="19">
        <v>0</v>
      </c>
      <c r="BG756" s="19">
        <v>5</v>
      </c>
      <c r="BH756" s="19">
        <v>10</v>
      </c>
      <c r="BI756" s="19">
        <v>15</v>
      </c>
      <c r="BJ756" s="19">
        <v>20</v>
      </c>
      <c r="BK756" s="19">
        <v>25</v>
      </c>
      <c r="BL756" s="19">
        <v>30</v>
      </c>
      <c r="BM756" s="19">
        <v>35</v>
      </c>
      <c r="BN756" s="19">
        <v>40</v>
      </c>
      <c r="BO756" s="19">
        <v>45</v>
      </c>
      <c r="BP756" s="19">
        <v>50</v>
      </c>
      <c r="BQ756" s="19">
        <v>55</v>
      </c>
      <c r="BR756" s="19">
        <v>60</v>
      </c>
      <c r="BS756" s="19">
        <v>65</v>
      </c>
      <c r="BT756" s="19">
        <v>70</v>
      </c>
      <c r="BU756" s="19">
        <v>75</v>
      </c>
      <c r="BV756" s="19">
        <v>80</v>
      </c>
      <c r="BW756" s="19">
        <v>85</v>
      </c>
      <c r="BX756" s="19">
        <v>90</v>
      </c>
      <c r="BY756" s="19">
        <v>95</v>
      </c>
      <c r="BZ756" s="19">
        <v>100</v>
      </c>
      <c r="CA756" s="19">
        <v>105</v>
      </c>
      <c r="CB756" s="19">
        <v>110</v>
      </c>
      <c r="CC756" s="19">
        <v>115</v>
      </c>
      <c r="CD756" s="19">
        <v>120</v>
      </c>
      <c r="CE756" s="19">
        <v>125</v>
      </c>
      <c r="CF756" s="19">
        <v>130</v>
      </c>
      <c r="CG756" s="19">
        <v>135</v>
      </c>
      <c r="CH756" s="19">
        <v>140</v>
      </c>
      <c r="CI756" s="19">
        <v>145</v>
      </c>
      <c r="CJ756" s="2">
        <v>150</v>
      </c>
      <c r="CK756" s="19">
        <v>155</v>
      </c>
      <c r="CL756" s="2">
        <v>160</v>
      </c>
      <c r="CM756" s="19">
        <v>165</v>
      </c>
      <c r="CN756" s="2">
        <v>170</v>
      </c>
      <c r="CO756" s="19">
        <v>175</v>
      </c>
      <c r="CP756" s="2">
        <v>180</v>
      </c>
      <c r="CQ756" s="19">
        <v>185</v>
      </c>
      <c r="CR756" s="2">
        <v>190</v>
      </c>
      <c r="CS756" s="19">
        <v>195</v>
      </c>
      <c r="CT756" s="2">
        <v>200</v>
      </c>
    </row>
    <row r="757" spans="1:98" x14ac:dyDescent="0.3">
      <c r="A757" s="100" t="s">
        <v>92</v>
      </c>
      <c r="B757" s="93">
        <v>90</v>
      </c>
      <c r="C757" s="93">
        <v>90</v>
      </c>
      <c r="D757">
        <f>C757-B757+5</f>
        <v>5</v>
      </c>
      <c r="E757" s="4">
        <f>IF(D757&gt;0,100/(D757/5)/100,1)</f>
        <v>1</v>
      </c>
      <c r="F757" s="94" t="s">
        <v>163</v>
      </c>
      <c r="G757" s="94" t="s">
        <v>164</v>
      </c>
      <c r="H757" s="94" t="s">
        <v>173</v>
      </c>
      <c r="I757" s="95" t="s">
        <v>169</v>
      </c>
      <c r="J757" s="3" t="s">
        <v>172</v>
      </c>
      <c r="K757" s="97" t="s">
        <v>174</v>
      </c>
      <c r="L757" s="97" t="s">
        <v>175</v>
      </c>
      <c r="M757" t="s">
        <v>168</v>
      </c>
      <c r="N757" s="4">
        <f t="shared" ref="N757" si="13554">IF(IF(BF756&lt;=$B756,1,M757-$E756)&gt;0,IF(BF756&lt;=$B756,1,M757-$E756),0)</f>
        <v>1</v>
      </c>
      <c r="O757" s="4">
        <f t="shared" ref="O757" si="13555">IF(IF(BG756&lt;=$B756,1,N757-$E756)&gt;0,IF(BG756&lt;=$B756,1,N757-$E756),0)</f>
        <v>1</v>
      </c>
      <c r="P757" s="4">
        <f t="shared" ref="P757" si="13556">IF(IF(BH756&lt;=$B756,1,O757-$E756)&gt;0,IF(BH756&lt;=$B756,1,O757-$E756),0)</f>
        <v>1</v>
      </c>
      <c r="Q757" s="4">
        <f t="shared" ref="Q757" si="13557">IF(IF(BI756&lt;=$B756,1,P757-$E756)&gt;0,IF(BI756&lt;=$B756,1,P757-$E756),0)</f>
        <v>1</v>
      </c>
      <c r="R757" s="4">
        <f t="shared" ref="R757" si="13558">IF(IF(BJ756&lt;=$B756,1,Q757-$E756)&gt;0,IF(BJ756&lt;=$B756,1,Q757-$E756),0)</f>
        <v>1</v>
      </c>
      <c r="S757" s="4">
        <f t="shared" ref="S757" si="13559">IF(IF(BK756&lt;=$B756,1,R757-$E756)&gt;0,IF(BK756&lt;=$B756,1,R757-$E756),0)</f>
        <v>1</v>
      </c>
      <c r="T757" s="4">
        <f t="shared" ref="T757" si="13560">IF(IF(BL756&lt;=$B756,1,S757-$E756)&gt;0,IF(BL756&lt;=$B756,1,S757-$E756),0)</f>
        <v>1</v>
      </c>
      <c r="U757" s="4">
        <f t="shared" ref="U757" si="13561">IF(IF(BM756&lt;=$B756,1,T757-$E756)&gt;0,IF(BM756&lt;=$B756,1,T757-$E756),0)</f>
        <v>1</v>
      </c>
      <c r="V757" s="4">
        <f t="shared" ref="V757" si="13562">IF(IF(BN756&lt;=$B756,1,U757-$E756)&gt;0,IF(BN756&lt;=$B756,1,U757-$E756),0)</f>
        <v>1</v>
      </c>
      <c r="W757" s="4">
        <f t="shared" ref="W757" si="13563">IF(IF(BO756&lt;=$B756,1,V757-$E756)&gt;0,IF(BO756&lt;=$B756,1,V757-$E756),0)</f>
        <v>1</v>
      </c>
      <c r="X757" s="4">
        <f t="shared" ref="X757" si="13564">IF(IF(BP756&lt;=$B756,1,W757-$E756)&gt;0,IF(BP756&lt;=$B756,1,W757-$E756),0)</f>
        <v>1</v>
      </c>
      <c r="Y757" s="4">
        <f t="shared" ref="Y757" si="13565">IF(IF(BQ756&lt;=$B756,1,X757-$E756)&gt;0,IF(BQ756&lt;=$B756,1,X757-$E756),0)</f>
        <v>1</v>
      </c>
      <c r="Z757" s="4">
        <f t="shared" ref="Z757" si="13566">IF(IF(BR756&lt;=$B756,1,Y757-$E756)&gt;0,IF(BR756&lt;=$B756,1,Y757-$E756),0)</f>
        <v>1</v>
      </c>
      <c r="AA757" s="4">
        <f t="shared" ref="AA757" si="13567">IF(IF(BS756&lt;=$B756,1,Z757-$E756)&gt;0,IF(BS756&lt;=$B756,1,Z757-$E756),0)</f>
        <v>1</v>
      </c>
      <c r="AB757" s="4">
        <f t="shared" ref="AB757" si="13568">IF(IF(BT756&lt;=$B756,1,AA757-$E756)&gt;0,IF(BT756&lt;=$B756,1,AA757-$E756),0)</f>
        <v>1</v>
      </c>
      <c r="AC757" s="4">
        <f t="shared" ref="AC757" si="13569">IF(IF(BU756&lt;=$B756,1,AB757-$E756)&gt;0,IF(BU756&lt;=$B756,1,AB757-$E756),0)</f>
        <v>1</v>
      </c>
      <c r="AD757" s="4">
        <f t="shared" ref="AD757" si="13570">IF(IF(BV756&lt;=$B756,1,AC757-$E756)&gt;0,IF(BV756&lt;=$B756,1,AC757-$E756),0)</f>
        <v>1</v>
      </c>
      <c r="AE757" s="4">
        <f t="shared" ref="AE757" si="13571">IF(IF(BW756&lt;=$B756,1,AD757-$E756)&gt;0,IF(BW756&lt;=$B756,1,AD757-$E756),0)</f>
        <v>1</v>
      </c>
      <c r="AF757" s="4">
        <f t="shared" ref="AF757" si="13572">IF(IF(BX756&lt;=$B756,1,AE757-$E756)&gt;0,IF(BX756&lt;=$B756,1,AE757-$E756),0)</f>
        <v>1</v>
      </c>
      <c r="AG757" s="4">
        <f t="shared" ref="AG757" si="13573">IF(IF(BY756&lt;=$B756,1,AF757-$E756)&gt;0,IF(BY756&lt;=$B756,1,AF757-$E756),0)</f>
        <v>0</v>
      </c>
      <c r="AH757" s="4">
        <f t="shared" ref="AH757" si="13574">IF(IF(BZ756&lt;=$B756,1,AG757-$E756)&gt;0,IF(BZ756&lt;=$B756,1,AG757-$E756),0)</f>
        <v>0</v>
      </c>
      <c r="AI757" s="4">
        <f t="shared" ref="AI757" si="13575">IF(IF(CA756&lt;=$B756,1,AH757-$E756)&gt;0,IF(CA756&lt;=$B756,1,AH757-$E756),0)</f>
        <v>0</v>
      </c>
      <c r="AJ757" s="4">
        <f t="shared" ref="AJ757" si="13576">IF(IF(CB756&lt;=$B756,1,AI757-$E756)&gt;0,IF(CB756&lt;=$B756,1,AI757-$E756),0)</f>
        <v>0</v>
      </c>
      <c r="AK757" s="4">
        <f t="shared" ref="AK757" si="13577">IF(IF(CC756&lt;=$B756,1,AJ757-$E756)&gt;0,IF(CC756&lt;=$B756,1,AJ757-$E756),0)</f>
        <v>0</v>
      </c>
      <c r="AL757" s="4">
        <f t="shared" ref="AL757" si="13578">IF(IF(CD756&lt;=$B756,1,AK757-$E756)&gt;0,IF(CD756&lt;=$B756,1,AK757-$E756),0)</f>
        <v>0</v>
      </c>
      <c r="AM757" s="4">
        <f t="shared" ref="AM757" si="13579">IF(IF(CE756&lt;=$B756,1,AL757-$E756)&gt;0,IF(CE756&lt;=$B756,1,AL757-$E756),0)</f>
        <v>0</v>
      </c>
      <c r="AN757" s="4">
        <f t="shared" ref="AN757" si="13580">IF(IF(CF756&lt;=$B756,1,AM757-$E756)&gt;0,IF(CF756&lt;=$B756,1,AM757-$E756),0)</f>
        <v>0</v>
      </c>
      <c r="AO757" s="4">
        <f t="shared" ref="AO757" si="13581">IF(IF(CG756&lt;=$B756,1,AN757-$E756)&gt;0,IF(CG756&lt;=$B756,1,AN757-$E756),0)</f>
        <v>0</v>
      </c>
      <c r="AP757" s="4">
        <f t="shared" ref="AP757" si="13582">IF(IF(CH756&lt;=$B756,1,AO757-$E756)&gt;0,IF(CH756&lt;=$B756,1,AO757-$E756),0)</f>
        <v>0</v>
      </c>
      <c r="AQ757" s="4">
        <f t="shared" ref="AQ757" si="13583">IF(IF(CI756&lt;=$B756,1,AP757-$E756)&gt;0,IF(CI756&lt;=$B756,1,AP757-$E756),0)</f>
        <v>0</v>
      </c>
      <c r="AR757" s="4">
        <f t="shared" ref="AR757" si="13584">IF(IF(CJ756&lt;=$B756,1,AQ757-$E756)&gt;0,IF(CJ756&lt;=$B756,1,AQ757-$E756),0)</f>
        <v>0</v>
      </c>
      <c r="AS757" s="4">
        <f t="shared" ref="AS757" si="13585">IF(IF(CK756&lt;=$B756,1,AR757-$E756)&gt;0,IF(CK756&lt;=$B756,1,AR757-$E756),0)</f>
        <v>0</v>
      </c>
      <c r="AT757" s="4">
        <f t="shared" ref="AT757" si="13586">IF(IF(CL756&lt;=$B756,1,AS757-$E756)&gt;0,IF(CL756&lt;=$B756,1,AS757-$E756),0)</f>
        <v>0</v>
      </c>
      <c r="AU757" s="4">
        <f t="shared" ref="AU757" si="13587">IF(IF(CM756&lt;=$B756,1,AT757-$E756)&gt;0,IF(CM756&lt;=$B756,1,AT757-$E756),0)</f>
        <v>0</v>
      </c>
      <c r="AV757" s="4">
        <f t="shared" ref="AV757" si="13588">IF(IF(CN756&lt;=$B756,1,AU757-$E756)&gt;0,IF(CN756&lt;=$B756,1,AU757-$E756),0)</f>
        <v>0</v>
      </c>
      <c r="AW757" s="4">
        <f t="shared" ref="AW757" si="13589">IF(IF(CO756&lt;=$B756,1,AV757-$E756)&gt;0,IF(CO756&lt;=$B756,1,AV757-$E756),0)</f>
        <v>0</v>
      </c>
      <c r="AX757" s="4">
        <f t="shared" ref="AX757" si="13590">IF(IF(CP756&lt;=$B756,1,AW757-$E756)&gt;0,IF(CP756&lt;=$B756,1,AW757-$E756),0)</f>
        <v>0</v>
      </c>
      <c r="AY757" s="4">
        <f t="shared" ref="AY757" si="13591">IF(IF(CQ756&lt;=$B756,1,AX757-$E756)&gt;0,IF(CQ756&lt;=$B756,1,AX757-$E756),0)</f>
        <v>0</v>
      </c>
      <c r="AZ757" s="4">
        <f t="shared" ref="AZ757" si="13592">IF(IF(CR756&lt;=$B756,1,AY757-$E756)&gt;0,IF(CR756&lt;=$B756,1,AY757-$E756),0)</f>
        <v>0</v>
      </c>
      <c r="BA757" s="4">
        <f t="shared" ref="BA757" si="13593">IF(IF(CS756&lt;=$B756,1,AZ757-$E756)&gt;0,IF(CS756&lt;=$B756,1,AZ757-$E756),0)</f>
        <v>0</v>
      </c>
      <c r="BB757" s="4">
        <f t="shared" ref="BB757" si="13594">IF(IF(CT756&lt;=$B756,1,BA757-$E756)&gt;0,IF(CT756&lt;=$B756,1,BA757-$E756),0)</f>
        <v>0</v>
      </c>
      <c r="BE757" t="s">
        <v>171</v>
      </c>
      <c r="BF757" s="91">
        <f>'Data tilvækstoversigt'!C578*N757</f>
        <v>0</v>
      </c>
      <c r="BG757" s="91">
        <f>'Data tilvækstoversigt'!D578*O757</f>
        <v>4.5354755339772597</v>
      </c>
      <c r="BH757" s="91">
        <f>'Data tilvækstoversigt'!E578*P757</f>
        <v>30.236503559848401</v>
      </c>
      <c r="BI757" s="91">
        <f>'Data tilvækstoversigt'!F578*Q757</f>
        <v>75.591258899620996</v>
      </c>
      <c r="BJ757" s="91">
        <f>'Data tilvækstoversigt'!G578*R757</f>
        <v>151.18251779924199</v>
      </c>
      <c r="BK757" s="91">
        <f>'Data tilvækstoversigt'!H578*S757</f>
        <v>262.28059545996359</v>
      </c>
      <c r="BL757" s="91">
        <f>'Data tilvækstoversigt'!I578*T757</f>
        <v>321.43394295465765</v>
      </c>
      <c r="BM757" s="91">
        <f>'Data tilvækstoversigt'!J578*U757</f>
        <v>360.13796815974985</v>
      </c>
      <c r="BN757" s="91">
        <f>'Data tilvækstoversigt'!K578*V757</f>
        <v>397.77234651241764</v>
      </c>
      <c r="BO757" s="91">
        <f>'Data tilvækstoversigt'!L578*W757</f>
        <v>426.12842111081937</v>
      </c>
      <c r="BP757" s="91">
        <f>'Data tilvækstoversigt'!M578*X757</f>
        <v>442.95569082720095</v>
      </c>
      <c r="BQ757" s="91">
        <f>'Data tilvækstoversigt'!N578*Y757</f>
        <v>458.49072468549775</v>
      </c>
      <c r="BR757" s="91">
        <f>'Data tilvækstoversigt'!O578*Z757</f>
        <v>472.39344218519039</v>
      </c>
      <c r="BS757" s="91">
        <f>'Data tilvækstoversigt'!P578*AA757</f>
        <v>485.27686245844575</v>
      </c>
      <c r="BT757" s="91">
        <f>'Data tilvækstoversigt'!Q578*AB757</f>
        <v>493.67179666435436</v>
      </c>
      <c r="BU757" s="91">
        <f>'Data tilvækstoversigt'!R578*AC757</f>
        <v>503.92946482286118</v>
      </c>
      <c r="BV757" s="91">
        <f>'Data tilvækstoversigt'!S578*AD757</f>
        <v>512.59648261204575</v>
      </c>
      <c r="BW757" s="91">
        <f>'Data tilvækstoversigt'!T578*AE757</f>
        <v>522.32234083480228</v>
      </c>
      <c r="BX757" s="91">
        <f>'Data tilvækstoversigt'!U578*AF757</f>
        <v>528.54057286327759</v>
      </c>
      <c r="BY757" s="91">
        <f>'Data tilvækstoversigt'!V578*AG757</f>
        <v>0</v>
      </c>
      <c r="BZ757" s="91">
        <f>'Data tilvækstoversigt'!W578*AH757</f>
        <v>0</v>
      </c>
      <c r="CA757" s="91">
        <f>'Data tilvækstoversigt'!X578*AI757</f>
        <v>0</v>
      </c>
      <c r="CB757" s="91">
        <f>'Data tilvækstoversigt'!Y578*AJ757</f>
        <v>0</v>
      </c>
      <c r="CC757" s="91">
        <f>'Data tilvækstoversigt'!Z578*AK757</f>
        <v>0</v>
      </c>
      <c r="CD757" s="91">
        <f>'Data tilvækstoversigt'!AA578*AL757</f>
        <v>0</v>
      </c>
      <c r="CE757" s="91">
        <f>'Data tilvækstoversigt'!AB578*AM757</f>
        <v>0</v>
      </c>
      <c r="CF757" s="91">
        <f>'Data tilvækstoversigt'!AC578*AN757</f>
        <v>0</v>
      </c>
      <c r="CG757" s="91">
        <f>'Data tilvækstoversigt'!AD578*AO757</f>
        <v>0</v>
      </c>
      <c r="CH757" s="91">
        <f>'Data tilvækstoversigt'!AE578*AP757</f>
        <v>0</v>
      </c>
      <c r="CI757" s="91">
        <f>'Data tilvækstoversigt'!AF578*AQ757</f>
        <v>0</v>
      </c>
      <c r="CJ757" s="91">
        <f>'Data tilvækstoversigt'!AG578*AR757</f>
        <v>0</v>
      </c>
      <c r="CK757" s="91">
        <f>'Data tilvækstoversigt'!AH578*AS757</f>
        <v>0</v>
      </c>
      <c r="CL757" s="91">
        <f>'Data tilvækstoversigt'!AI578*AT757</f>
        <v>0</v>
      </c>
      <c r="CM757" s="91">
        <f>'Data tilvækstoversigt'!AJ578*AU757</f>
        <v>0</v>
      </c>
      <c r="CN757" s="91">
        <f>'Data tilvækstoversigt'!AK578*AV757</f>
        <v>0</v>
      </c>
      <c r="CO757" s="91">
        <f>'Data tilvækstoversigt'!AL578*AW757</f>
        <v>0</v>
      </c>
      <c r="CP757" s="91">
        <f>'Data tilvækstoversigt'!AM578*AX757</f>
        <v>0</v>
      </c>
      <c r="CQ757" s="91">
        <f>'Data tilvækstoversigt'!AN578*AY757</f>
        <v>0</v>
      </c>
      <c r="CR757" s="91">
        <f>'Data tilvækstoversigt'!AO578*AZ757</f>
        <v>0</v>
      </c>
      <c r="CS757" s="91">
        <f>'Data tilvækstoversigt'!AP578*BA757</f>
        <v>0</v>
      </c>
      <c r="CT757" s="91">
        <f>'Data tilvækstoversigt'!AQ578*BB757</f>
        <v>0</v>
      </c>
    </row>
    <row r="758" spans="1:98" x14ac:dyDescent="0.3">
      <c r="F758" s="92">
        <f>B757</f>
        <v>90</v>
      </c>
      <c r="G758" s="92">
        <f>C757</f>
        <v>90</v>
      </c>
      <c r="H758" s="4">
        <f>E757</f>
        <v>1</v>
      </c>
      <c r="I758">
        <v>0</v>
      </c>
      <c r="J758" s="48">
        <f>IF(AND(I758&gt;=F758,I758&lt;=G758+1),H758,0)</f>
        <v>0</v>
      </c>
      <c r="K758" s="48">
        <f>IF(IF(AND(I758&gt;=(F758*2),I758&lt;=G758+F758+(G758-F758+5)+1),((H758)^2)*(I759-F758*2)/5,0)&lt;=H758,IF(AND(I758&gt;=(F758*2),I758&lt;=G758+F758+(G758-F758+5)+1),((H758)^2)*(I759-F758*2)/5,0),(K757-H758^2))</f>
        <v>0</v>
      </c>
      <c r="L758" s="98">
        <f>IF(IF(AND(I758&gt;=(F758*3),I758&lt;=G758+F758+F758+(G758-F758+5)+1),((H758)^3)*(I759-F758*3)/5,0)&lt;=H758,IF(AND(I758&gt;=(F758*3),I758&lt;=G758+F758+F758+(G758-F758+5)+1),((H758)^3)*(I759-F758*3)/5,0),(L757-H758^3))</f>
        <v>0</v>
      </c>
      <c r="M758" s="96"/>
      <c r="N758" s="48">
        <f>$J758+$K758+$L758</f>
        <v>0</v>
      </c>
      <c r="O758" s="48">
        <f t="shared" ref="O758:BB764" si="13595">$J758+$K758+$L758</f>
        <v>0</v>
      </c>
      <c r="P758" s="48">
        <f t="shared" si="13595"/>
        <v>0</v>
      </c>
      <c r="Q758" s="48">
        <f t="shared" si="13595"/>
        <v>0</v>
      </c>
      <c r="R758" s="48">
        <f t="shared" si="13595"/>
        <v>0</v>
      </c>
      <c r="S758" s="48">
        <f t="shared" si="13595"/>
        <v>0</v>
      </c>
      <c r="T758" s="48">
        <f t="shared" si="13595"/>
        <v>0</v>
      </c>
      <c r="U758" s="48">
        <f t="shared" si="13595"/>
        <v>0</v>
      </c>
      <c r="V758" s="48">
        <f t="shared" si="13595"/>
        <v>0</v>
      </c>
      <c r="W758" s="48">
        <f t="shared" si="13595"/>
        <v>0</v>
      </c>
      <c r="X758" s="48">
        <f t="shared" si="13595"/>
        <v>0</v>
      </c>
      <c r="Y758" s="48">
        <f t="shared" si="13595"/>
        <v>0</v>
      </c>
      <c r="Z758" s="48">
        <f t="shared" si="13595"/>
        <v>0</v>
      </c>
      <c r="AA758" s="48">
        <f t="shared" si="13595"/>
        <v>0</v>
      </c>
      <c r="AB758" s="48">
        <f t="shared" si="13595"/>
        <v>0</v>
      </c>
      <c r="AC758" s="48">
        <f t="shared" si="13595"/>
        <v>0</v>
      </c>
      <c r="AD758" s="48">
        <f t="shared" si="13595"/>
        <v>0</v>
      </c>
      <c r="AE758" s="48">
        <f t="shared" si="13595"/>
        <v>0</v>
      </c>
      <c r="AF758" s="48">
        <f t="shared" si="13595"/>
        <v>0</v>
      </c>
      <c r="AG758" s="48">
        <f t="shared" si="13595"/>
        <v>0</v>
      </c>
      <c r="AH758" s="48">
        <f t="shared" si="13595"/>
        <v>0</v>
      </c>
      <c r="AI758" s="48">
        <f t="shared" si="13595"/>
        <v>0</v>
      </c>
      <c r="AJ758" s="48">
        <f t="shared" si="13595"/>
        <v>0</v>
      </c>
      <c r="AK758" s="48">
        <f t="shared" si="13595"/>
        <v>0</v>
      </c>
      <c r="AL758" s="48">
        <f t="shared" si="13595"/>
        <v>0</v>
      </c>
      <c r="AM758" s="48">
        <f t="shared" si="13595"/>
        <v>0</v>
      </c>
      <c r="AN758" s="48">
        <f t="shared" si="13595"/>
        <v>0</v>
      </c>
      <c r="AO758" s="48">
        <f t="shared" si="13595"/>
        <v>0</v>
      </c>
      <c r="AP758" s="48">
        <f t="shared" si="13595"/>
        <v>0</v>
      </c>
      <c r="AQ758" s="48">
        <f t="shared" si="13595"/>
        <v>0</v>
      </c>
      <c r="AR758" s="48">
        <f t="shared" si="13595"/>
        <v>0</v>
      </c>
      <c r="AS758" s="48">
        <f t="shared" si="13595"/>
        <v>0</v>
      </c>
      <c r="AT758" s="48">
        <f t="shared" si="13595"/>
        <v>0</v>
      </c>
      <c r="AU758" s="48">
        <f t="shared" si="13595"/>
        <v>0</v>
      </c>
      <c r="AV758" s="48">
        <f t="shared" si="13595"/>
        <v>0</v>
      </c>
      <c r="AW758" s="48">
        <f t="shared" si="13595"/>
        <v>0</v>
      </c>
      <c r="AX758" s="48">
        <f t="shared" si="13595"/>
        <v>0</v>
      </c>
      <c r="AY758" s="48">
        <f t="shared" si="13595"/>
        <v>0</v>
      </c>
      <c r="AZ758" s="48">
        <f t="shared" si="13595"/>
        <v>0</v>
      </c>
      <c r="BA758" s="48">
        <f t="shared" si="13595"/>
        <v>0</v>
      </c>
      <c r="BB758" s="48">
        <f t="shared" si="13595"/>
        <v>0</v>
      </c>
      <c r="BC758" s="48"/>
      <c r="BE758" t="s">
        <v>177</v>
      </c>
      <c r="BF758">
        <f>BF757*N758</f>
        <v>0</v>
      </c>
      <c r="BG758">
        <f t="shared" ref="BG758" si="13596">BG757*O758</f>
        <v>0</v>
      </c>
      <c r="BH758">
        <f t="shared" ref="BH758" si="13597">BH757*P758</f>
        <v>0</v>
      </c>
      <c r="BI758">
        <f t="shared" ref="BI758" si="13598">BI757*Q758</f>
        <v>0</v>
      </c>
      <c r="BJ758">
        <f t="shared" ref="BJ758" si="13599">BJ757*R758</f>
        <v>0</v>
      </c>
      <c r="BK758">
        <f t="shared" ref="BK758" si="13600">BK757*S758</f>
        <v>0</v>
      </c>
      <c r="BL758">
        <f t="shared" ref="BL758" si="13601">BL757*T758</f>
        <v>0</v>
      </c>
      <c r="BM758">
        <f t="shared" ref="BM758" si="13602">BM757*U758</f>
        <v>0</v>
      </c>
      <c r="BN758">
        <f t="shared" ref="BN758" si="13603">BN757*V758</f>
        <v>0</v>
      </c>
      <c r="BO758">
        <f t="shared" ref="BO758" si="13604">BO757*W758</f>
        <v>0</v>
      </c>
      <c r="BP758">
        <f t="shared" ref="BP758" si="13605">BP757*X758</f>
        <v>0</v>
      </c>
      <c r="BQ758">
        <f t="shared" ref="BQ758" si="13606">BQ757*Y758</f>
        <v>0</v>
      </c>
      <c r="BR758">
        <f t="shared" ref="BR758" si="13607">BR757*Z758</f>
        <v>0</v>
      </c>
      <c r="BS758">
        <f t="shared" ref="BS758" si="13608">BS757*AA758</f>
        <v>0</v>
      </c>
      <c r="BT758">
        <f t="shared" ref="BT758" si="13609">BT757*AB758</f>
        <v>0</v>
      </c>
      <c r="BU758">
        <f t="shared" ref="BU758" si="13610">BU757*AC758</f>
        <v>0</v>
      </c>
      <c r="BV758">
        <f t="shared" ref="BV758" si="13611">BV757*AD758</f>
        <v>0</v>
      </c>
      <c r="BW758">
        <f t="shared" ref="BW758" si="13612">BW757*AE758</f>
        <v>0</v>
      </c>
      <c r="BX758">
        <f t="shared" ref="BX758" si="13613">BX757*AF758</f>
        <v>0</v>
      </c>
      <c r="BY758">
        <f t="shared" ref="BY758" si="13614">BY757*AG758</f>
        <v>0</v>
      </c>
      <c r="BZ758">
        <f t="shared" ref="BZ758" si="13615">BZ757*AH758</f>
        <v>0</v>
      </c>
      <c r="CA758">
        <f t="shared" ref="CA758" si="13616">CA757*AI758</f>
        <v>0</v>
      </c>
      <c r="CB758">
        <f t="shared" ref="CB758" si="13617">CB757*AJ758</f>
        <v>0</v>
      </c>
      <c r="CC758">
        <f t="shared" ref="CC758" si="13618">CC757*AK758</f>
        <v>0</v>
      </c>
      <c r="CD758">
        <f t="shared" ref="CD758" si="13619">CD757*AL758</f>
        <v>0</v>
      </c>
      <c r="CE758">
        <f t="shared" ref="CE758" si="13620">CE757*AM758</f>
        <v>0</v>
      </c>
      <c r="CF758">
        <f t="shared" ref="CF758" si="13621">CF757*AN758</f>
        <v>0</v>
      </c>
      <c r="CG758">
        <f t="shared" ref="CG758" si="13622">CG757*AO758</f>
        <v>0</v>
      </c>
      <c r="CH758">
        <f t="shared" ref="CH758" si="13623">CH757*AP758</f>
        <v>0</v>
      </c>
      <c r="CI758">
        <f t="shared" ref="CI758" si="13624">CI757*AQ758</f>
        <v>0</v>
      </c>
      <c r="CJ758">
        <f t="shared" ref="CJ758" si="13625">CJ757*AR758</f>
        <v>0</v>
      </c>
      <c r="CK758">
        <f t="shared" ref="CK758" si="13626">CK757*AS758</f>
        <v>0</v>
      </c>
      <c r="CL758">
        <f t="shared" ref="CL758" si="13627">CL757*AT758</f>
        <v>0</v>
      </c>
      <c r="CM758">
        <f t="shared" ref="CM758" si="13628">CM757*AU758</f>
        <v>0</v>
      </c>
      <c r="CN758">
        <f t="shared" ref="CN758" si="13629">CN757*AV758</f>
        <v>0</v>
      </c>
      <c r="CO758">
        <f t="shared" ref="CO758" si="13630">CO757*AW758</f>
        <v>0</v>
      </c>
      <c r="CP758">
        <f t="shared" ref="CP758" si="13631">CP757*AX758</f>
        <v>0</v>
      </c>
      <c r="CQ758">
        <f t="shared" ref="CQ758" si="13632">CQ757*AY758</f>
        <v>0</v>
      </c>
      <c r="CR758">
        <f t="shared" ref="CR758" si="13633">CR757*AZ758</f>
        <v>0</v>
      </c>
      <c r="CS758">
        <f t="shared" ref="CS758" si="13634">CS757*BA758</f>
        <v>0</v>
      </c>
      <c r="CT758">
        <f t="shared" ref="CT758" si="13635">CT757*BB758</f>
        <v>0</v>
      </c>
    </row>
    <row r="759" spans="1:98" x14ac:dyDescent="0.3">
      <c r="F759" s="91">
        <f>F758</f>
        <v>90</v>
      </c>
      <c r="G759" s="91">
        <f>G758</f>
        <v>90</v>
      </c>
      <c r="H759" s="4">
        <f>H758</f>
        <v>1</v>
      </c>
      <c r="I759">
        <v>5</v>
      </c>
      <c r="J759" s="48">
        <f t="shared" ref="J759:J798" si="13636">IF(AND(I759&gt;=F759,I759&lt;=G759+1),H759,0)</f>
        <v>0</v>
      </c>
      <c r="K759" s="48">
        <f t="shared" ref="K759:K764" si="13637">IF(IF(AND(I759&gt;=(F759*2),I759&lt;=G759+F759+(G759-F759+5)+1),((H759)^2)*(I760-F759*2)/5,0)&lt;=H759,IF(AND(I759&gt;=(F759*2),I759&lt;=G759+F759+(G759-F759+5)+1),((H759)^2)*(I760-F759*2)/5,0),(K758-H759^2))</f>
        <v>0</v>
      </c>
      <c r="L759" s="98">
        <f t="shared" ref="L759:L798" si="13638">IF(IF(AND(I759&gt;=(F759*3),I759&lt;=G759+F759+F759+(G759-F759+5)+1),((H759)^3)*(I760-F759*3)/5,0)&lt;=H759,IF(AND(I759&gt;=(F759*3),I759&lt;=G759+F759+F759+(G759-F759+5)+1),((H759)^3)*(I760-F759*3)/5,0),(L758-H759^3))</f>
        <v>0</v>
      </c>
      <c r="M759" s="48"/>
      <c r="N759" s="48"/>
      <c r="O759" s="48">
        <f>$J759+$K759+$L759</f>
        <v>0</v>
      </c>
      <c r="P759" s="48">
        <f t="shared" si="13595"/>
        <v>0</v>
      </c>
      <c r="Q759" s="48">
        <f t="shared" si="13595"/>
        <v>0</v>
      </c>
      <c r="R759" s="48">
        <f t="shared" si="13595"/>
        <v>0</v>
      </c>
      <c r="S759" s="48">
        <f t="shared" si="13595"/>
        <v>0</v>
      </c>
      <c r="T759" s="48">
        <f t="shared" si="13595"/>
        <v>0</v>
      </c>
      <c r="U759" s="48">
        <f t="shared" si="13595"/>
        <v>0</v>
      </c>
      <c r="V759" s="48">
        <f t="shared" si="13595"/>
        <v>0</v>
      </c>
      <c r="W759" s="48">
        <f t="shared" si="13595"/>
        <v>0</v>
      </c>
      <c r="X759" s="48">
        <f t="shared" si="13595"/>
        <v>0</v>
      </c>
      <c r="Y759" s="48">
        <f t="shared" si="13595"/>
        <v>0</v>
      </c>
      <c r="Z759" s="48">
        <f t="shared" si="13595"/>
        <v>0</v>
      </c>
      <c r="AA759" s="48">
        <f t="shared" si="13595"/>
        <v>0</v>
      </c>
      <c r="AB759" s="48">
        <f t="shared" si="13595"/>
        <v>0</v>
      </c>
      <c r="AC759" s="48">
        <f t="shared" si="13595"/>
        <v>0</v>
      </c>
      <c r="AD759" s="48">
        <f t="shared" si="13595"/>
        <v>0</v>
      </c>
      <c r="AE759" s="48">
        <f t="shared" si="13595"/>
        <v>0</v>
      </c>
      <c r="AF759" s="48">
        <f t="shared" si="13595"/>
        <v>0</v>
      </c>
      <c r="AG759" s="48">
        <f t="shared" si="13595"/>
        <v>0</v>
      </c>
      <c r="AH759" s="48">
        <f t="shared" si="13595"/>
        <v>0</v>
      </c>
      <c r="AI759" s="48">
        <f t="shared" si="13595"/>
        <v>0</v>
      </c>
      <c r="AJ759" s="48">
        <f t="shared" si="13595"/>
        <v>0</v>
      </c>
      <c r="AK759" s="48">
        <f t="shared" si="13595"/>
        <v>0</v>
      </c>
      <c r="AL759" s="48">
        <f t="shared" si="13595"/>
        <v>0</v>
      </c>
      <c r="AM759" s="48">
        <f t="shared" si="13595"/>
        <v>0</v>
      </c>
      <c r="AN759" s="48">
        <f t="shared" si="13595"/>
        <v>0</v>
      </c>
      <c r="AO759" s="48">
        <f t="shared" si="13595"/>
        <v>0</v>
      </c>
      <c r="AP759" s="48">
        <f t="shared" si="13595"/>
        <v>0</v>
      </c>
      <c r="AQ759" s="48">
        <f t="shared" si="13595"/>
        <v>0</v>
      </c>
      <c r="AR759" s="48">
        <f t="shared" si="13595"/>
        <v>0</v>
      </c>
      <c r="AS759" s="48">
        <f t="shared" si="13595"/>
        <v>0</v>
      </c>
      <c r="AT759" s="48">
        <f t="shared" si="13595"/>
        <v>0</v>
      </c>
      <c r="AU759" s="48">
        <f t="shared" si="13595"/>
        <v>0</v>
      </c>
      <c r="AV759" s="48">
        <f t="shared" si="13595"/>
        <v>0</v>
      </c>
      <c r="AW759" s="48">
        <f t="shared" si="13595"/>
        <v>0</v>
      </c>
      <c r="AX759" s="48">
        <f t="shared" si="13595"/>
        <v>0</v>
      </c>
      <c r="AY759" s="48">
        <f t="shared" si="13595"/>
        <v>0</v>
      </c>
      <c r="AZ759" s="48">
        <f t="shared" si="13595"/>
        <v>0</v>
      </c>
      <c r="BA759" s="48">
        <f t="shared" si="13595"/>
        <v>0</v>
      </c>
      <c r="BB759" s="48">
        <f t="shared" si="13595"/>
        <v>0</v>
      </c>
      <c r="BC759" s="48"/>
      <c r="BE759" t="s">
        <v>178</v>
      </c>
      <c r="BG759">
        <f>BF757*O759</f>
        <v>0</v>
      </c>
      <c r="BH759">
        <f t="shared" ref="BH759" si="13639">BG757*P759</f>
        <v>0</v>
      </c>
      <c r="BI759">
        <f t="shared" ref="BI759" si="13640">BH757*Q759</f>
        <v>0</v>
      </c>
      <c r="BJ759">
        <f t="shared" ref="BJ759" si="13641">BI757*R759</f>
        <v>0</v>
      </c>
      <c r="BK759">
        <f t="shared" ref="BK759" si="13642">BJ757*S759</f>
        <v>0</v>
      </c>
      <c r="BL759">
        <f t="shared" ref="BL759" si="13643">BK757*T759</f>
        <v>0</v>
      </c>
      <c r="BM759">
        <f t="shared" ref="BM759" si="13644">BL757*U759</f>
        <v>0</v>
      </c>
      <c r="BN759">
        <f t="shared" ref="BN759" si="13645">BM757*V759</f>
        <v>0</v>
      </c>
      <c r="BO759">
        <f t="shared" ref="BO759" si="13646">BN757*W759</f>
        <v>0</v>
      </c>
      <c r="BP759">
        <f t="shared" ref="BP759" si="13647">BO757*X759</f>
        <v>0</v>
      </c>
      <c r="BQ759">
        <f t="shared" ref="BQ759" si="13648">BP757*Y759</f>
        <v>0</v>
      </c>
      <c r="BR759">
        <f t="shared" ref="BR759" si="13649">BQ757*Z759</f>
        <v>0</v>
      </c>
      <c r="BS759">
        <f t="shared" ref="BS759" si="13650">BR757*AA759</f>
        <v>0</v>
      </c>
      <c r="BT759">
        <f t="shared" ref="BT759" si="13651">BS757*AB759</f>
        <v>0</v>
      </c>
      <c r="BU759">
        <f t="shared" ref="BU759" si="13652">BT757*AC759</f>
        <v>0</v>
      </c>
      <c r="BV759">
        <f t="shared" ref="BV759" si="13653">BU757*AD759</f>
        <v>0</v>
      </c>
      <c r="BW759">
        <f t="shared" ref="BW759" si="13654">BV757*AE759</f>
        <v>0</v>
      </c>
      <c r="BX759">
        <f t="shared" ref="BX759" si="13655">BW757*AF759</f>
        <v>0</v>
      </c>
      <c r="BY759">
        <f t="shared" ref="BY759" si="13656">BX757*AG759</f>
        <v>0</v>
      </c>
      <c r="BZ759">
        <f t="shared" ref="BZ759" si="13657">BY757*AH759</f>
        <v>0</v>
      </c>
      <c r="CA759">
        <f t="shared" ref="CA759" si="13658">BZ757*AI759</f>
        <v>0</v>
      </c>
      <c r="CB759">
        <f t="shared" ref="CB759" si="13659">CA757*AJ759</f>
        <v>0</v>
      </c>
      <c r="CC759">
        <f t="shared" ref="CC759" si="13660">CB757*AK759</f>
        <v>0</v>
      </c>
      <c r="CD759">
        <f t="shared" ref="CD759" si="13661">CC757*AL759</f>
        <v>0</v>
      </c>
      <c r="CE759">
        <f t="shared" ref="CE759" si="13662">CD757*AM759</f>
        <v>0</v>
      </c>
      <c r="CF759">
        <f t="shared" ref="CF759" si="13663">CE757*AN759</f>
        <v>0</v>
      </c>
      <c r="CG759">
        <f t="shared" ref="CG759" si="13664">CF757*AO759</f>
        <v>0</v>
      </c>
      <c r="CH759">
        <f t="shared" ref="CH759" si="13665">CG757*AP759</f>
        <v>0</v>
      </c>
      <c r="CI759">
        <f t="shared" ref="CI759" si="13666">CH757*AQ759</f>
        <v>0</v>
      </c>
      <c r="CJ759">
        <f t="shared" ref="CJ759" si="13667">CI757*AR759</f>
        <v>0</v>
      </c>
      <c r="CK759">
        <f t="shared" ref="CK759" si="13668">CJ757*AS759</f>
        <v>0</v>
      </c>
      <c r="CL759">
        <f t="shared" ref="CL759" si="13669">CK757*AT759</f>
        <v>0</v>
      </c>
      <c r="CM759">
        <f t="shared" ref="CM759" si="13670">CL757*AU759</f>
        <v>0</v>
      </c>
      <c r="CN759">
        <f t="shared" ref="CN759" si="13671">CM757*AV759</f>
        <v>0</v>
      </c>
      <c r="CO759">
        <f t="shared" ref="CO759" si="13672">CN757*AW759</f>
        <v>0</v>
      </c>
      <c r="CP759">
        <f t="shared" ref="CP759" si="13673">CO757*AX759</f>
        <v>0</v>
      </c>
      <c r="CQ759">
        <f t="shared" ref="CQ759" si="13674">CP757*AY759</f>
        <v>0</v>
      </c>
      <c r="CR759">
        <f t="shared" ref="CR759" si="13675">CQ757*AZ759</f>
        <v>0</v>
      </c>
      <c r="CS759">
        <f t="shared" ref="CS759" si="13676">CR757*BA759</f>
        <v>0</v>
      </c>
      <c r="CT759">
        <f t="shared" ref="CT759" si="13677">CS757*BB759</f>
        <v>0</v>
      </c>
    </row>
    <row r="760" spans="1:98" x14ac:dyDescent="0.3">
      <c r="E760" s="4"/>
      <c r="F760" s="91">
        <f t="shared" ref="F760:H775" si="13678">F759</f>
        <v>90</v>
      </c>
      <c r="G760" s="91">
        <f t="shared" si="13678"/>
        <v>90</v>
      </c>
      <c r="H760" s="4">
        <f t="shared" si="13678"/>
        <v>1</v>
      </c>
      <c r="I760">
        <v>10</v>
      </c>
      <c r="J760" s="48">
        <f t="shared" si="13636"/>
        <v>0</v>
      </c>
      <c r="K760" s="48">
        <f t="shared" si="13637"/>
        <v>0</v>
      </c>
      <c r="L760" s="98">
        <f t="shared" si="13638"/>
        <v>0</v>
      </c>
      <c r="M760" s="48"/>
      <c r="N760" s="48"/>
      <c r="O760" s="48"/>
      <c r="P760" s="48">
        <f>$J760+$K760+$L760</f>
        <v>0</v>
      </c>
      <c r="Q760" s="48">
        <f t="shared" si="13595"/>
        <v>0</v>
      </c>
      <c r="R760" s="48">
        <f t="shared" si="13595"/>
        <v>0</v>
      </c>
      <c r="S760" s="48">
        <f t="shared" si="13595"/>
        <v>0</v>
      </c>
      <c r="T760" s="48">
        <f t="shared" si="13595"/>
        <v>0</v>
      </c>
      <c r="U760" s="48">
        <f t="shared" si="13595"/>
        <v>0</v>
      </c>
      <c r="V760" s="48">
        <f t="shared" si="13595"/>
        <v>0</v>
      </c>
      <c r="W760" s="48">
        <f t="shared" si="13595"/>
        <v>0</v>
      </c>
      <c r="X760" s="48">
        <f t="shared" si="13595"/>
        <v>0</v>
      </c>
      <c r="Y760" s="48">
        <f t="shared" si="13595"/>
        <v>0</v>
      </c>
      <c r="Z760" s="48">
        <f t="shared" si="13595"/>
        <v>0</v>
      </c>
      <c r="AA760" s="48">
        <f t="shared" si="13595"/>
        <v>0</v>
      </c>
      <c r="AB760" s="48">
        <f t="shared" si="13595"/>
        <v>0</v>
      </c>
      <c r="AC760" s="48">
        <f t="shared" si="13595"/>
        <v>0</v>
      </c>
      <c r="AD760" s="48">
        <f t="shared" si="13595"/>
        <v>0</v>
      </c>
      <c r="AE760" s="48">
        <f t="shared" si="13595"/>
        <v>0</v>
      </c>
      <c r="AF760" s="48">
        <f t="shared" si="13595"/>
        <v>0</v>
      </c>
      <c r="AG760" s="48">
        <f t="shared" si="13595"/>
        <v>0</v>
      </c>
      <c r="AH760" s="48">
        <f t="shared" si="13595"/>
        <v>0</v>
      </c>
      <c r="AI760" s="48">
        <f t="shared" si="13595"/>
        <v>0</v>
      </c>
      <c r="AJ760" s="48">
        <f t="shared" si="13595"/>
        <v>0</v>
      </c>
      <c r="AK760" s="48">
        <f t="shared" si="13595"/>
        <v>0</v>
      </c>
      <c r="AL760" s="48">
        <f t="shared" si="13595"/>
        <v>0</v>
      </c>
      <c r="AM760" s="48">
        <f t="shared" si="13595"/>
        <v>0</v>
      </c>
      <c r="AN760" s="48">
        <f t="shared" si="13595"/>
        <v>0</v>
      </c>
      <c r="AO760" s="48">
        <f t="shared" si="13595"/>
        <v>0</v>
      </c>
      <c r="AP760" s="48">
        <f t="shared" si="13595"/>
        <v>0</v>
      </c>
      <c r="AQ760" s="48">
        <f t="shared" si="13595"/>
        <v>0</v>
      </c>
      <c r="AR760" s="48">
        <f t="shared" si="13595"/>
        <v>0</v>
      </c>
      <c r="AS760" s="48">
        <f t="shared" si="13595"/>
        <v>0</v>
      </c>
      <c r="AT760" s="48">
        <f t="shared" si="13595"/>
        <v>0</v>
      </c>
      <c r="AU760" s="48">
        <f t="shared" si="13595"/>
        <v>0</v>
      </c>
      <c r="AV760" s="48">
        <f t="shared" si="13595"/>
        <v>0</v>
      </c>
      <c r="AW760" s="48">
        <f t="shared" si="13595"/>
        <v>0</v>
      </c>
      <c r="AX760" s="48">
        <f t="shared" si="13595"/>
        <v>0</v>
      </c>
      <c r="AY760" s="48">
        <f t="shared" si="13595"/>
        <v>0</v>
      </c>
      <c r="AZ760" s="48">
        <f t="shared" si="13595"/>
        <v>0</v>
      </c>
      <c r="BA760" s="48">
        <f t="shared" si="13595"/>
        <v>0</v>
      </c>
      <c r="BB760" s="48">
        <f t="shared" si="13595"/>
        <v>0</v>
      </c>
      <c r="BC760" s="48"/>
      <c r="BE760" t="s">
        <v>179</v>
      </c>
      <c r="BH760">
        <f>BF757*P760</f>
        <v>0</v>
      </c>
      <c r="BI760">
        <f t="shared" ref="BI760" si="13679">BG757*Q760</f>
        <v>0</v>
      </c>
      <c r="BJ760">
        <f t="shared" ref="BJ760" si="13680">BH757*R760</f>
        <v>0</v>
      </c>
      <c r="BK760">
        <f t="shared" ref="BK760" si="13681">BI757*S760</f>
        <v>0</v>
      </c>
      <c r="BL760">
        <f t="shared" ref="BL760" si="13682">BJ757*T760</f>
        <v>0</v>
      </c>
      <c r="BM760">
        <f t="shared" ref="BM760" si="13683">BK757*U760</f>
        <v>0</v>
      </c>
      <c r="BN760">
        <f t="shared" ref="BN760" si="13684">BL757*V760</f>
        <v>0</v>
      </c>
      <c r="BO760">
        <f t="shared" ref="BO760" si="13685">BM757*W760</f>
        <v>0</v>
      </c>
      <c r="BP760">
        <f t="shared" ref="BP760" si="13686">BN757*X760</f>
        <v>0</v>
      </c>
      <c r="BQ760">
        <f t="shared" ref="BQ760" si="13687">BO757*Y760</f>
        <v>0</v>
      </c>
      <c r="BR760">
        <f t="shared" ref="BR760" si="13688">BP757*Z760</f>
        <v>0</v>
      </c>
      <c r="BS760">
        <f t="shared" ref="BS760" si="13689">BQ757*AA760</f>
        <v>0</v>
      </c>
      <c r="BT760">
        <f t="shared" ref="BT760" si="13690">BR757*AB760</f>
        <v>0</v>
      </c>
      <c r="BU760">
        <f t="shared" ref="BU760" si="13691">BS757*AC760</f>
        <v>0</v>
      </c>
      <c r="BV760">
        <f t="shared" ref="BV760" si="13692">BT757*AD760</f>
        <v>0</v>
      </c>
      <c r="BW760">
        <f t="shared" ref="BW760" si="13693">BU757*AE760</f>
        <v>0</v>
      </c>
      <c r="BX760">
        <f t="shared" ref="BX760" si="13694">BV757*AF760</f>
        <v>0</v>
      </c>
      <c r="BY760">
        <f t="shared" ref="BY760" si="13695">BW757*AG760</f>
        <v>0</v>
      </c>
      <c r="BZ760">
        <f t="shared" ref="BZ760" si="13696">BX757*AH760</f>
        <v>0</v>
      </c>
      <c r="CA760">
        <f t="shared" ref="CA760" si="13697">BY757*AI760</f>
        <v>0</v>
      </c>
      <c r="CB760">
        <f t="shared" ref="CB760" si="13698">BZ757*AJ760</f>
        <v>0</v>
      </c>
      <c r="CC760">
        <f t="shared" ref="CC760" si="13699">CA757*AK760</f>
        <v>0</v>
      </c>
      <c r="CD760">
        <f t="shared" ref="CD760" si="13700">CB757*AL760</f>
        <v>0</v>
      </c>
      <c r="CE760">
        <f t="shared" ref="CE760" si="13701">CC757*AM760</f>
        <v>0</v>
      </c>
      <c r="CF760">
        <f t="shared" ref="CF760" si="13702">CD757*AN760</f>
        <v>0</v>
      </c>
      <c r="CG760">
        <f t="shared" ref="CG760" si="13703">CE757*AO760</f>
        <v>0</v>
      </c>
      <c r="CH760">
        <f t="shared" ref="CH760" si="13704">CF757*AP760</f>
        <v>0</v>
      </c>
      <c r="CI760">
        <f t="shared" ref="CI760" si="13705">CG757*AQ760</f>
        <v>0</v>
      </c>
      <c r="CJ760">
        <f t="shared" ref="CJ760" si="13706">CH757*AR760</f>
        <v>0</v>
      </c>
      <c r="CK760">
        <f t="shared" ref="CK760" si="13707">CI757*AS760</f>
        <v>0</v>
      </c>
      <c r="CL760">
        <f t="shared" ref="CL760" si="13708">CJ757*AT760</f>
        <v>0</v>
      </c>
      <c r="CM760">
        <f t="shared" ref="CM760" si="13709">CK757*AU760</f>
        <v>0</v>
      </c>
      <c r="CN760">
        <f t="shared" ref="CN760" si="13710">CL757*AV760</f>
        <v>0</v>
      </c>
      <c r="CO760">
        <f t="shared" ref="CO760" si="13711">CM757*AW760</f>
        <v>0</v>
      </c>
      <c r="CP760">
        <f t="shared" ref="CP760" si="13712">CN757*AX760</f>
        <v>0</v>
      </c>
      <c r="CQ760">
        <f t="shared" ref="CQ760" si="13713">CO757*AY760</f>
        <v>0</v>
      </c>
      <c r="CR760">
        <f t="shared" ref="CR760" si="13714">CP757*AZ760</f>
        <v>0</v>
      </c>
      <c r="CS760">
        <f t="shared" ref="CS760" si="13715">CQ757*BA760</f>
        <v>0</v>
      </c>
      <c r="CT760">
        <f t="shared" ref="CT760" si="13716">CR757*BB760</f>
        <v>0</v>
      </c>
    </row>
    <row r="761" spans="1:98" x14ac:dyDescent="0.3">
      <c r="F761" s="91">
        <f t="shared" si="13678"/>
        <v>90</v>
      </c>
      <c r="G761" s="91">
        <f t="shared" si="13678"/>
        <v>90</v>
      </c>
      <c r="H761" s="4">
        <f t="shared" si="13678"/>
        <v>1</v>
      </c>
      <c r="I761">
        <v>15</v>
      </c>
      <c r="J761" s="48">
        <f t="shared" si="13636"/>
        <v>0</v>
      </c>
      <c r="K761" s="48">
        <f t="shared" si="13637"/>
        <v>0</v>
      </c>
      <c r="L761" s="98">
        <f t="shared" si="13638"/>
        <v>0</v>
      </c>
      <c r="M761" s="48"/>
      <c r="N761" s="48"/>
      <c r="O761" s="48"/>
      <c r="P761" s="48"/>
      <c r="Q761" s="48">
        <f>$J761+$K761+$L761</f>
        <v>0</v>
      </c>
      <c r="R761" s="48">
        <f t="shared" si="13595"/>
        <v>0</v>
      </c>
      <c r="S761" s="48">
        <f t="shared" si="13595"/>
        <v>0</v>
      </c>
      <c r="T761" s="48">
        <f t="shared" si="13595"/>
        <v>0</v>
      </c>
      <c r="U761" s="48">
        <f t="shared" si="13595"/>
        <v>0</v>
      </c>
      <c r="V761" s="48">
        <f t="shared" si="13595"/>
        <v>0</v>
      </c>
      <c r="W761" s="48">
        <f t="shared" si="13595"/>
        <v>0</v>
      </c>
      <c r="X761" s="48">
        <f t="shared" si="13595"/>
        <v>0</v>
      </c>
      <c r="Y761" s="48">
        <f t="shared" si="13595"/>
        <v>0</v>
      </c>
      <c r="Z761" s="48">
        <f t="shared" si="13595"/>
        <v>0</v>
      </c>
      <c r="AA761" s="48">
        <f t="shared" si="13595"/>
        <v>0</v>
      </c>
      <c r="AB761" s="48">
        <f t="shared" si="13595"/>
        <v>0</v>
      </c>
      <c r="AC761" s="48">
        <f t="shared" si="13595"/>
        <v>0</v>
      </c>
      <c r="AD761" s="48">
        <f t="shared" si="13595"/>
        <v>0</v>
      </c>
      <c r="AE761" s="48">
        <f t="shared" si="13595"/>
        <v>0</v>
      </c>
      <c r="AF761" s="48">
        <f t="shared" si="13595"/>
        <v>0</v>
      </c>
      <c r="AG761" s="48">
        <f t="shared" si="13595"/>
        <v>0</v>
      </c>
      <c r="AH761" s="48">
        <f t="shared" si="13595"/>
        <v>0</v>
      </c>
      <c r="AI761" s="48">
        <f t="shared" si="13595"/>
        <v>0</v>
      </c>
      <c r="AJ761" s="48">
        <f t="shared" si="13595"/>
        <v>0</v>
      </c>
      <c r="AK761" s="48">
        <f t="shared" si="13595"/>
        <v>0</v>
      </c>
      <c r="AL761" s="48">
        <f t="shared" si="13595"/>
        <v>0</v>
      </c>
      <c r="AM761" s="48">
        <f t="shared" si="13595"/>
        <v>0</v>
      </c>
      <c r="AN761" s="48">
        <f t="shared" si="13595"/>
        <v>0</v>
      </c>
      <c r="AO761" s="48">
        <f t="shared" si="13595"/>
        <v>0</v>
      </c>
      <c r="AP761" s="48">
        <f t="shared" si="13595"/>
        <v>0</v>
      </c>
      <c r="AQ761" s="48">
        <f t="shared" si="13595"/>
        <v>0</v>
      </c>
      <c r="AR761" s="48">
        <f t="shared" si="13595"/>
        <v>0</v>
      </c>
      <c r="AS761" s="48">
        <f t="shared" si="13595"/>
        <v>0</v>
      </c>
      <c r="AT761" s="48">
        <f t="shared" si="13595"/>
        <v>0</v>
      </c>
      <c r="AU761" s="48">
        <f t="shared" si="13595"/>
        <v>0</v>
      </c>
      <c r="AV761" s="48">
        <f t="shared" si="13595"/>
        <v>0</v>
      </c>
      <c r="AW761" s="48">
        <f t="shared" si="13595"/>
        <v>0</v>
      </c>
      <c r="AX761" s="48">
        <f t="shared" si="13595"/>
        <v>0</v>
      </c>
      <c r="AY761" s="48">
        <f t="shared" si="13595"/>
        <v>0</v>
      </c>
      <c r="AZ761" s="48">
        <f t="shared" si="13595"/>
        <v>0</v>
      </c>
      <c r="BA761" s="48">
        <f t="shared" si="13595"/>
        <v>0</v>
      </c>
      <c r="BB761" s="48">
        <f t="shared" si="13595"/>
        <v>0</v>
      </c>
      <c r="BC761" s="48"/>
      <c r="BE761" t="s">
        <v>180</v>
      </c>
      <c r="BI761">
        <f>BF757*Q761</f>
        <v>0</v>
      </c>
      <c r="BJ761">
        <f t="shared" ref="BJ761" si="13717">BG757*R761</f>
        <v>0</v>
      </c>
      <c r="BK761">
        <f t="shared" ref="BK761" si="13718">BH757*S761</f>
        <v>0</v>
      </c>
      <c r="BL761">
        <f t="shared" ref="BL761" si="13719">BI757*T761</f>
        <v>0</v>
      </c>
      <c r="BM761">
        <f t="shared" ref="BM761" si="13720">BJ757*U761</f>
        <v>0</v>
      </c>
      <c r="BN761">
        <f t="shared" ref="BN761" si="13721">BK757*V761</f>
        <v>0</v>
      </c>
      <c r="BO761">
        <f t="shared" ref="BO761" si="13722">BL757*W761</f>
        <v>0</v>
      </c>
      <c r="BP761">
        <f t="shared" ref="BP761" si="13723">BM757*X761</f>
        <v>0</v>
      </c>
      <c r="BQ761">
        <f t="shared" ref="BQ761" si="13724">BN757*Y761</f>
        <v>0</v>
      </c>
      <c r="BR761">
        <f t="shared" ref="BR761" si="13725">BO757*Z761</f>
        <v>0</v>
      </c>
      <c r="BS761">
        <f t="shared" ref="BS761" si="13726">BP757*AA761</f>
        <v>0</v>
      </c>
      <c r="BT761">
        <f t="shared" ref="BT761" si="13727">BQ757*AB761</f>
        <v>0</v>
      </c>
      <c r="BU761">
        <f t="shared" ref="BU761" si="13728">BR757*AC761</f>
        <v>0</v>
      </c>
      <c r="BV761">
        <f t="shared" ref="BV761" si="13729">BS757*AD761</f>
        <v>0</v>
      </c>
      <c r="BW761">
        <f t="shared" ref="BW761" si="13730">BT757*AE761</f>
        <v>0</v>
      </c>
      <c r="BX761">
        <f t="shared" ref="BX761" si="13731">BU757*AF761</f>
        <v>0</v>
      </c>
      <c r="BY761">
        <f t="shared" ref="BY761" si="13732">BV757*AG761</f>
        <v>0</v>
      </c>
      <c r="BZ761">
        <f t="shared" ref="BZ761" si="13733">BW757*AH761</f>
        <v>0</v>
      </c>
      <c r="CA761">
        <f t="shared" ref="CA761" si="13734">BX757*AI761</f>
        <v>0</v>
      </c>
      <c r="CB761">
        <f t="shared" ref="CB761" si="13735">BY757*AJ761</f>
        <v>0</v>
      </c>
      <c r="CC761">
        <f t="shared" ref="CC761" si="13736">BZ757*AK761</f>
        <v>0</v>
      </c>
      <c r="CD761">
        <f t="shared" ref="CD761" si="13737">CA757*AL761</f>
        <v>0</v>
      </c>
      <c r="CE761">
        <f t="shared" ref="CE761" si="13738">CB757*AM761</f>
        <v>0</v>
      </c>
      <c r="CF761">
        <f t="shared" ref="CF761" si="13739">CC757*AN761</f>
        <v>0</v>
      </c>
      <c r="CG761">
        <f t="shared" ref="CG761" si="13740">CD757*AO761</f>
        <v>0</v>
      </c>
      <c r="CH761">
        <f t="shared" ref="CH761" si="13741">CE757*AP761</f>
        <v>0</v>
      </c>
      <c r="CI761">
        <f t="shared" ref="CI761" si="13742">CF757*AQ761</f>
        <v>0</v>
      </c>
      <c r="CJ761">
        <f t="shared" ref="CJ761" si="13743">CG757*AR761</f>
        <v>0</v>
      </c>
      <c r="CK761">
        <f t="shared" ref="CK761" si="13744">CH757*AS761</f>
        <v>0</v>
      </c>
      <c r="CL761">
        <f t="shared" ref="CL761" si="13745">CI757*AT761</f>
        <v>0</v>
      </c>
      <c r="CM761">
        <f t="shared" ref="CM761" si="13746">CJ757*AU761</f>
        <v>0</v>
      </c>
      <c r="CN761">
        <f t="shared" ref="CN761" si="13747">CK757*AV761</f>
        <v>0</v>
      </c>
      <c r="CO761">
        <f t="shared" ref="CO761" si="13748">CL757*AW761</f>
        <v>0</v>
      </c>
      <c r="CP761">
        <f t="shared" ref="CP761" si="13749">CM757*AX761</f>
        <v>0</v>
      </c>
      <c r="CQ761">
        <f t="shared" ref="CQ761" si="13750">CN757*AY761</f>
        <v>0</v>
      </c>
      <c r="CR761">
        <f t="shared" ref="CR761" si="13751">CO757*AZ761</f>
        <v>0</v>
      </c>
      <c r="CS761">
        <f t="shared" ref="CS761" si="13752">CP757*BA761</f>
        <v>0</v>
      </c>
      <c r="CT761">
        <f t="shared" ref="CT761" si="13753">CQ757*BB761</f>
        <v>0</v>
      </c>
    </row>
    <row r="762" spans="1:98" x14ac:dyDescent="0.3">
      <c r="F762" s="91">
        <f t="shared" si="13678"/>
        <v>90</v>
      </c>
      <c r="G762" s="91">
        <f t="shared" si="13678"/>
        <v>90</v>
      </c>
      <c r="H762" s="4">
        <f t="shared" si="13678"/>
        <v>1</v>
      </c>
      <c r="I762">
        <v>20</v>
      </c>
      <c r="J762" s="48">
        <f t="shared" si="13636"/>
        <v>0</v>
      </c>
      <c r="K762" s="48">
        <f t="shared" si="13637"/>
        <v>0</v>
      </c>
      <c r="L762" s="98">
        <f t="shared" si="13638"/>
        <v>0</v>
      </c>
      <c r="M762" s="48"/>
      <c r="N762" s="48"/>
      <c r="O762" s="48"/>
      <c r="P762" s="48"/>
      <c r="Q762" s="48"/>
      <c r="R762" s="48">
        <f>$J762+$K762+$L762</f>
        <v>0</v>
      </c>
      <c r="S762" s="48">
        <f t="shared" si="13595"/>
        <v>0</v>
      </c>
      <c r="T762" s="48">
        <f t="shared" si="13595"/>
        <v>0</v>
      </c>
      <c r="U762" s="48">
        <f t="shared" si="13595"/>
        <v>0</v>
      </c>
      <c r="V762" s="48">
        <f t="shared" si="13595"/>
        <v>0</v>
      </c>
      <c r="W762" s="48">
        <f t="shared" si="13595"/>
        <v>0</v>
      </c>
      <c r="X762" s="48">
        <f t="shared" si="13595"/>
        <v>0</v>
      </c>
      <c r="Y762" s="48">
        <f t="shared" si="13595"/>
        <v>0</v>
      </c>
      <c r="Z762" s="48">
        <f t="shared" si="13595"/>
        <v>0</v>
      </c>
      <c r="AA762" s="48">
        <f t="shared" si="13595"/>
        <v>0</v>
      </c>
      <c r="AB762" s="48">
        <f t="shared" si="13595"/>
        <v>0</v>
      </c>
      <c r="AC762" s="48">
        <f t="shared" si="13595"/>
        <v>0</v>
      </c>
      <c r="AD762" s="48">
        <f t="shared" si="13595"/>
        <v>0</v>
      </c>
      <c r="AE762" s="48">
        <f t="shared" si="13595"/>
        <v>0</v>
      </c>
      <c r="AF762" s="48">
        <f t="shared" si="13595"/>
        <v>0</v>
      </c>
      <c r="AG762" s="48">
        <f t="shared" si="13595"/>
        <v>0</v>
      </c>
      <c r="AH762" s="48">
        <f t="shared" si="13595"/>
        <v>0</v>
      </c>
      <c r="AI762" s="48">
        <f t="shared" si="13595"/>
        <v>0</v>
      </c>
      <c r="AJ762" s="48">
        <f t="shared" si="13595"/>
        <v>0</v>
      </c>
      <c r="AK762" s="48">
        <f t="shared" si="13595"/>
        <v>0</v>
      </c>
      <c r="AL762" s="48">
        <f t="shared" si="13595"/>
        <v>0</v>
      </c>
      <c r="AM762" s="48">
        <f t="shared" si="13595"/>
        <v>0</v>
      </c>
      <c r="AN762" s="48">
        <f t="shared" si="13595"/>
        <v>0</v>
      </c>
      <c r="AO762" s="48">
        <f t="shared" si="13595"/>
        <v>0</v>
      </c>
      <c r="AP762" s="48">
        <f t="shared" si="13595"/>
        <v>0</v>
      </c>
      <c r="AQ762" s="48">
        <f t="shared" si="13595"/>
        <v>0</v>
      </c>
      <c r="AR762" s="48">
        <f t="shared" si="13595"/>
        <v>0</v>
      </c>
      <c r="AS762" s="48">
        <f t="shared" si="13595"/>
        <v>0</v>
      </c>
      <c r="AT762" s="48">
        <f t="shared" si="13595"/>
        <v>0</v>
      </c>
      <c r="AU762" s="48">
        <f t="shared" si="13595"/>
        <v>0</v>
      </c>
      <c r="AV762" s="48">
        <f t="shared" si="13595"/>
        <v>0</v>
      </c>
      <c r="AW762" s="48">
        <f t="shared" si="13595"/>
        <v>0</v>
      </c>
      <c r="AX762" s="48">
        <f t="shared" si="13595"/>
        <v>0</v>
      </c>
      <c r="AY762" s="48">
        <f t="shared" si="13595"/>
        <v>0</v>
      </c>
      <c r="AZ762" s="48">
        <f t="shared" si="13595"/>
        <v>0</v>
      </c>
      <c r="BA762" s="48">
        <f t="shared" si="13595"/>
        <v>0</v>
      </c>
      <c r="BB762" s="48">
        <f t="shared" si="13595"/>
        <v>0</v>
      </c>
      <c r="BC762" s="48"/>
      <c r="BE762" t="s">
        <v>181</v>
      </c>
      <c r="BJ762">
        <f>BF757*R762</f>
        <v>0</v>
      </c>
      <c r="BK762">
        <f t="shared" ref="BK762" si="13754">BG757*S762</f>
        <v>0</v>
      </c>
      <c r="BL762">
        <f t="shared" ref="BL762" si="13755">BH757*T762</f>
        <v>0</v>
      </c>
      <c r="BM762">
        <f t="shared" ref="BM762" si="13756">BI757*U762</f>
        <v>0</v>
      </c>
      <c r="BN762">
        <f t="shared" ref="BN762" si="13757">BJ757*V762</f>
        <v>0</v>
      </c>
      <c r="BO762">
        <f t="shared" ref="BO762" si="13758">BK757*W762</f>
        <v>0</v>
      </c>
      <c r="BP762">
        <f t="shared" ref="BP762" si="13759">BL757*X762</f>
        <v>0</v>
      </c>
      <c r="BQ762">
        <f t="shared" ref="BQ762" si="13760">BM757*Y762</f>
        <v>0</v>
      </c>
      <c r="BR762">
        <f t="shared" ref="BR762" si="13761">BN757*Z762</f>
        <v>0</v>
      </c>
      <c r="BS762">
        <f t="shared" ref="BS762" si="13762">BO757*AA762</f>
        <v>0</v>
      </c>
      <c r="BT762">
        <f t="shared" ref="BT762" si="13763">BP757*AB762</f>
        <v>0</v>
      </c>
      <c r="BU762">
        <f t="shared" ref="BU762" si="13764">BQ757*AC762</f>
        <v>0</v>
      </c>
      <c r="BV762">
        <f t="shared" ref="BV762" si="13765">BR757*AD762</f>
        <v>0</v>
      </c>
      <c r="BW762">
        <f t="shared" ref="BW762" si="13766">BS757*AE762</f>
        <v>0</v>
      </c>
      <c r="BX762">
        <f t="shared" ref="BX762" si="13767">BT757*AF762</f>
        <v>0</v>
      </c>
      <c r="BY762">
        <f t="shared" ref="BY762" si="13768">BU757*AG762</f>
        <v>0</v>
      </c>
      <c r="BZ762">
        <f t="shared" ref="BZ762" si="13769">BV757*AH762</f>
        <v>0</v>
      </c>
      <c r="CA762">
        <f t="shared" ref="CA762" si="13770">BW757*AI762</f>
        <v>0</v>
      </c>
      <c r="CB762">
        <f t="shared" ref="CB762" si="13771">BX757*AJ762</f>
        <v>0</v>
      </c>
      <c r="CC762">
        <f t="shared" ref="CC762" si="13772">BY757*AK762</f>
        <v>0</v>
      </c>
      <c r="CD762">
        <f t="shared" ref="CD762" si="13773">BZ757*AL762</f>
        <v>0</v>
      </c>
      <c r="CE762">
        <f t="shared" ref="CE762" si="13774">CA757*AM762</f>
        <v>0</v>
      </c>
      <c r="CF762">
        <f t="shared" ref="CF762" si="13775">CB757*AN762</f>
        <v>0</v>
      </c>
      <c r="CG762">
        <f t="shared" ref="CG762" si="13776">CC757*AO762</f>
        <v>0</v>
      </c>
      <c r="CH762">
        <f t="shared" ref="CH762" si="13777">CD757*AP762</f>
        <v>0</v>
      </c>
      <c r="CI762">
        <f t="shared" ref="CI762" si="13778">CE757*AQ762</f>
        <v>0</v>
      </c>
      <c r="CJ762">
        <f t="shared" ref="CJ762" si="13779">CF757*AR762</f>
        <v>0</v>
      </c>
      <c r="CK762">
        <f t="shared" ref="CK762" si="13780">CG757*AS762</f>
        <v>0</v>
      </c>
      <c r="CL762">
        <f t="shared" ref="CL762" si="13781">CH757*AT762</f>
        <v>0</v>
      </c>
      <c r="CM762">
        <f t="shared" ref="CM762" si="13782">CI757*AU762</f>
        <v>0</v>
      </c>
      <c r="CN762">
        <f t="shared" ref="CN762" si="13783">CJ757*AV762</f>
        <v>0</v>
      </c>
      <c r="CO762">
        <f t="shared" ref="CO762" si="13784">CK757*AW762</f>
        <v>0</v>
      </c>
      <c r="CP762">
        <f t="shared" ref="CP762" si="13785">CL757*AX762</f>
        <v>0</v>
      </c>
      <c r="CQ762">
        <f t="shared" ref="CQ762" si="13786">CM757*AY762</f>
        <v>0</v>
      </c>
      <c r="CR762">
        <f t="shared" ref="CR762" si="13787">CN757*AZ762</f>
        <v>0</v>
      </c>
      <c r="CS762">
        <f t="shared" ref="CS762" si="13788">CO757*BA762</f>
        <v>0</v>
      </c>
      <c r="CT762">
        <f t="shared" ref="CT762" si="13789">CP757*BB762</f>
        <v>0</v>
      </c>
    </row>
    <row r="763" spans="1:98" x14ac:dyDescent="0.3">
      <c r="F763" s="91">
        <f t="shared" si="13678"/>
        <v>90</v>
      </c>
      <c r="G763" s="91">
        <f t="shared" si="13678"/>
        <v>90</v>
      </c>
      <c r="H763" s="4">
        <f t="shared" si="13678"/>
        <v>1</v>
      </c>
      <c r="I763">
        <v>25</v>
      </c>
      <c r="J763" s="48">
        <f t="shared" si="13636"/>
        <v>0</v>
      </c>
      <c r="K763" s="48">
        <f t="shared" si="13637"/>
        <v>0</v>
      </c>
      <c r="L763" s="98">
        <f t="shared" si="13638"/>
        <v>0</v>
      </c>
      <c r="M763" s="48"/>
      <c r="N763" s="48"/>
      <c r="O763" s="48"/>
      <c r="P763" s="48"/>
      <c r="Q763" s="48"/>
      <c r="R763" s="48"/>
      <c r="S763" s="48">
        <f>$J763+$K763+$L763</f>
        <v>0</v>
      </c>
      <c r="T763" s="48">
        <f t="shared" si="13595"/>
        <v>0</v>
      </c>
      <c r="U763" s="48">
        <f t="shared" si="13595"/>
        <v>0</v>
      </c>
      <c r="V763" s="48">
        <f t="shared" si="13595"/>
        <v>0</v>
      </c>
      <c r="W763" s="48">
        <f t="shared" si="13595"/>
        <v>0</v>
      </c>
      <c r="X763" s="48">
        <f t="shared" si="13595"/>
        <v>0</v>
      </c>
      <c r="Y763" s="48">
        <f t="shared" si="13595"/>
        <v>0</v>
      </c>
      <c r="Z763" s="48">
        <f t="shared" si="13595"/>
        <v>0</v>
      </c>
      <c r="AA763" s="48">
        <f t="shared" si="13595"/>
        <v>0</v>
      </c>
      <c r="AB763" s="48">
        <f t="shared" si="13595"/>
        <v>0</v>
      </c>
      <c r="AC763" s="48">
        <f t="shared" si="13595"/>
        <v>0</v>
      </c>
      <c r="AD763" s="48">
        <f t="shared" si="13595"/>
        <v>0</v>
      </c>
      <c r="AE763" s="48">
        <f t="shared" si="13595"/>
        <v>0</v>
      </c>
      <c r="AF763" s="48">
        <f t="shared" si="13595"/>
        <v>0</v>
      </c>
      <c r="AG763" s="48">
        <f t="shared" si="13595"/>
        <v>0</v>
      </c>
      <c r="AH763" s="48">
        <f t="shared" si="13595"/>
        <v>0</v>
      </c>
      <c r="AI763" s="48">
        <f t="shared" si="13595"/>
        <v>0</v>
      </c>
      <c r="AJ763" s="48">
        <f t="shared" si="13595"/>
        <v>0</v>
      </c>
      <c r="AK763" s="48">
        <f t="shared" si="13595"/>
        <v>0</v>
      </c>
      <c r="AL763" s="48">
        <f t="shared" si="13595"/>
        <v>0</v>
      </c>
      <c r="AM763" s="48">
        <f t="shared" si="13595"/>
        <v>0</v>
      </c>
      <c r="AN763" s="48">
        <f t="shared" si="13595"/>
        <v>0</v>
      </c>
      <c r="AO763" s="48">
        <f t="shared" si="13595"/>
        <v>0</v>
      </c>
      <c r="AP763" s="48">
        <f t="shared" si="13595"/>
        <v>0</v>
      </c>
      <c r="AQ763" s="48">
        <f t="shared" si="13595"/>
        <v>0</v>
      </c>
      <c r="AR763" s="48">
        <f t="shared" si="13595"/>
        <v>0</v>
      </c>
      <c r="AS763" s="48">
        <f t="shared" si="13595"/>
        <v>0</v>
      </c>
      <c r="AT763" s="48">
        <f t="shared" si="13595"/>
        <v>0</v>
      </c>
      <c r="AU763" s="48">
        <f t="shared" si="13595"/>
        <v>0</v>
      </c>
      <c r="AV763" s="48">
        <f t="shared" si="13595"/>
        <v>0</v>
      </c>
      <c r="AW763" s="48">
        <f t="shared" si="13595"/>
        <v>0</v>
      </c>
      <c r="AX763" s="48">
        <f t="shared" si="13595"/>
        <v>0</v>
      </c>
      <c r="AY763" s="48">
        <f t="shared" si="13595"/>
        <v>0</v>
      </c>
      <c r="AZ763" s="48">
        <f t="shared" si="13595"/>
        <v>0</v>
      </c>
      <c r="BA763" s="48">
        <f t="shared" si="13595"/>
        <v>0</v>
      </c>
      <c r="BB763" s="48">
        <f t="shared" si="13595"/>
        <v>0</v>
      </c>
      <c r="BC763" s="48"/>
      <c r="BE763" t="s">
        <v>182</v>
      </c>
      <c r="BK763">
        <f>BF757*S763</f>
        <v>0</v>
      </c>
      <c r="BL763">
        <f t="shared" ref="BL763" si="13790">BG757*T763</f>
        <v>0</v>
      </c>
      <c r="BM763">
        <f t="shared" ref="BM763" si="13791">BH757*U763</f>
        <v>0</v>
      </c>
      <c r="BN763">
        <f t="shared" ref="BN763" si="13792">BI757*V763</f>
        <v>0</v>
      </c>
      <c r="BO763">
        <f t="shared" ref="BO763" si="13793">BJ757*W763</f>
        <v>0</v>
      </c>
      <c r="BP763">
        <f t="shared" ref="BP763" si="13794">BK757*X763</f>
        <v>0</v>
      </c>
      <c r="BQ763">
        <f t="shared" ref="BQ763" si="13795">BL757*Y763</f>
        <v>0</v>
      </c>
      <c r="BR763">
        <f t="shared" ref="BR763" si="13796">BM757*Z763</f>
        <v>0</v>
      </c>
      <c r="BS763">
        <f t="shared" ref="BS763" si="13797">BN757*AA763</f>
        <v>0</v>
      </c>
      <c r="BT763">
        <f t="shared" ref="BT763" si="13798">BO757*AB763</f>
        <v>0</v>
      </c>
      <c r="BU763">
        <f t="shared" ref="BU763" si="13799">BP757*AC763</f>
        <v>0</v>
      </c>
      <c r="BV763">
        <f t="shared" ref="BV763" si="13800">BQ757*AD763</f>
        <v>0</v>
      </c>
      <c r="BW763">
        <f t="shared" ref="BW763" si="13801">BR757*AE763</f>
        <v>0</v>
      </c>
      <c r="BX763">
        <f t="shared" ref="BX763" si="13802">BS757*AF763</f>
        <v>0</v>
      </c>
      <c r="BY763">
        <f t="shared" ref="BY763" si="13803">BT757*AG763</f>
        <v>0</v>
      </c>
      <c r="BZ763">
        <f t="shared" ref="BZ763" si="13804">BU757*AH763</f>
        <v>0</v>
      </c>
      <c r="CA763">
        <f t="shared" ref="CA763" si="13805">BV757*AI763</f>
        <v>0</v>
      </c>
      <c r="CB763">
        <f t="shared" ref="CB763" si="13806">BW757*AJ763</f>
        <v>0</v>
      </c>
      <c r="CC763">
        <f t="shared" ref="CC763" si="13807">BX757*AK763</f>
        <v>0</v>
      </c>
      <c r="CD763">
        <f t="shared" ref="CD763" si="13808">BY757*AL763</f>
        <v>0</v>
      </c>
      <c r="CE763">
        <f t="shared" ref="CE763" si="13809">BZ757*AM763</f>
        <v>0</v>
      </c>
      <c r="CF763">
        <f t="shared" ref="CF763" si="13810">CA757*AN763</f>
        <v>0</v>
      </c>
      <c r="CG763">
        <f t="shared" ref="CG763" si="13811">CB757*AO763</f>
        <v>0</v>
      </c>
      <c r="CH763">
        <f t="shared" ref="CH763" si="13812">CC757*AP763</f>
        <v>0</v>
      </c>
      <c r="CI763">
        <f t="shared" ref="CI763" si="13813">CD757*AQ763</f>
        <v>0</v>
      </c>
      <c r="CJ763">
        <f t="shared" ref="CJ763" si="13814">CE757*AR763</f>
        <v>0</v>
      </c>
      <c r="CK763">
        <f t="shared" ref="CK763" si="13815">CF757*AS763</f>
        <v>0</v>
      </c>
      <c r="CL763">
        <f t="shared" ref="CL763" si="13816">CG757*AT763</f>
        <v>0</v>
      </c>
      <c r="CM763">
        <f t="shared" ref="CM763" si="13817">CH757*AU763</f>
        <v>0</v>
      </c>
      <c r="CN763">
        <f t="shared" ref="CN763" si="13818">CI757*AV763</f>
        <v>0</v>
      </c>
      <c r="CO763">
        <f t="shared" ref="CO763" si="13819">CJ757*AW763</f>
        <v>0</v>
      </c>
      <c r="CP763">
        <f t="shared" ref="CP763" si="13820">CK757*AX763</f>
        <v>0</v>
      </c>
      <c r="CQ763">
        <f t="shared" ref="CQ763" si="13821">CL757*AY763</f>
        <v>0</v>
      </c>
      <c r="CR763">
        <f t="shared" ref="CR763" si="13822">CM757*AZ763</f>
        <v>0</v>
      </c>
      <c r="CS763">
        <f t="shared" ref="CS763" si="13823">CN757*BA763</f>
        <v>0</v>
      </c>
      <c r="CT763">
        <f t="shared" ref="CT763" si="13824">CO757*BB763</f>
        <v>0</v>
      </c>
    </row>
    <row r="764" spans="1:98" x14ac:dyDescent="0.3">
      <c r="F764" s="91">
        <f t="shared" si="13678"/>
        <v>90</v>
      </c>
      <c r="G764" s="91">
        <f t="shared" si="13678"/>
        <v>90</v>
      </c>
      <c r="H764" s="4">
        <f t="shared" si="13678"/>
        <v>1</v>
      </c>
      <c r="I764">
        <v>30</v>
      </c>
      <c r="J764" s="48">
        <f t="shared" si="13636"/>
        <v>0</v>
      </c>
      <c r="K764" s="48">
        <f t="shared" si="13637"/>
        <v>0</v>
      </c>
      <c r="L764" s="98">
        <f t="shared" si="13638"/>
        <v>0</v>
      </c>
      <c r="M764" s="48"/>
      <c r="N764" s="48"/>
      <c r="O764" s="48"/>
      <c r="P764" s="48"/>
      <c r="Q764" s="48"/>
      <c r="R764" s="48"/>
      <c r="S764" s="48"/>
      <c r="T764" s="48">
        <f>$J764+$K764+$L764</f>
        <v>0</v>
      </c>
      <c r="U764" s="48">
        <f t="shared" si="13595"/>
        <v>0</v>
      </c>
      <c r="V764" s="48">
        <f t="shared" si="13595"/>
        <v>0</v>
      </c>
      <c r="W764" s="48">
        <f t="shared" si="13595"/>
        <v>0</v>
      </c>
      <c r="X764" s="48">
        <f t="shared" si="13595"/>
        <v>0</v>
      </c>
      <c r="Y764" s="48">
        <f t="shared" si="13595"/>
        <v>0</v>
      </c>
      <c r="Z764" s="48">
        <f t="shared" si="13595"/>
        <v>0</v>
      </c>
      <c r="AA764" s="48">
        <f t="shared" si="13595"/>
        <v>0</v>
      </c>
      <c r="AB764" s="48">
        <f t="shared" si="13595"/>
        <v>0</v>
      </c>
      <c r="AC764" s="48">
        <f t="shared" si="13595"/>
        <v>0</v>
      </c>
      <c r="AD764" s="48">
        <f t="shared" si="13595"/>
        <v>0</v>
      </c>
      <c r="AE764" s="48">
        <f t="shared" si="13595"/>
        <v>0</v>
      </c>
      <c r="AF764" s="48">
        <f t="shared" si="13595"/>
        <v>0</v>
      </c>
      <c r="AG764" s="48">
        <f t="shared" si="13595"/>
        <v>0</v>
      </c>
      <c r="AH764" s="48">
        <f t="shared" si="13595"/>
        <v>0</v>
      </c>
      <c r="AI764" s="48">
        <f t="shared" si="13595"/>
        <v>0</v>
      </c>
      <c r="AJ764" s="48">
        <f t="shared" si="13595"/>
        <v>0</v>
      </c>
      <c r="AK764" s="48">
        <f t="shared" si="13595"/>
        <v>0</v>
      </c>
      <c r="AL764" s="48">
        <f t="shared" si="13595"/>
        <v>0</v>
      </c>
      <c r="AM764" s="48">
        <f t="shared" si="13595"/>
        <v>0</v>
      </c>
      <c r="AN764" s="48">
        <f t="shared" si="13595"/>
        <v>0</v>
      </c>
      <c r="AO764" s="48">
        <f t="shared" si="13595"/>
        <v>0</v>
      </c>
      <c r="AP764" s="48">
        <f t="shared" si="13595"/>
        <v>0</v>
      </c>
      <c r="AQ764" s="48">
        <f t="shared" si="13595"/>
        <v>0</v>
      </c>
      <c r="AR764" s="48">
        <f t="shared" si="13595"/>
        <v>0</v>
      </c>
      <c r="AS764" s="48">
        <f t="shared" si="13595"/>
        <v>0</v>
      </c>
      <c r="AT764" s="48">
        <f t="shared" si="13595"/>
        <v>0</v>
      </c>
      <c r="AU764" s="48">
        <f t="shared" si="13595"/>
        <v>0</v>
      </c>
      <c r="AV764" s="48">
        <f t="shared" si="13595"/>
        <v>0</v>
      </c>
      <c r="AW764" s="48">
        <f t="shared" si="13595"/>
        <v>0</v>
      </c>
      <c r="AX764" s="48">
        <f t="shared" si="13595"/>
        <v>0</v>
      </c>
      <c r="AY764" s="48">
        <f t="shared" ref="AY764:BB779" si="13825">$J764+$K764+$L764</f>
        <v>0</v>
      </c>
      <c r="AZ764" s="48">
        <f t="shared" si="13825"/>
        <v>0</v>
      </c>
      <c r="BA764" s="48">
        <f t="shared" si="13825"/>
        <v>0</v>
      </c>
      <c r="BB764" s="48">
        <f t="shared" si="13825"/>
        <v>0</v>
      </c>
      <c r="BC764" s="48"/>
      <c r="BE764" t="s">
        <v>183</v>
      </c>
      <c r="BL764">
        <f>BF757*T764</f>
        <v>0</v>
      </c>
      <c r="BM764">
        <f t="shared" ref="BM764" si="13826">BG757*U764</f>
        <v>0</v>
      </c>
      <c r="BN764">
        <f t="shared" ref="BN764" si="13827">BH757*V764</f>
        <v>0</v>
      </c>
      <c r="BO764">
        <f t="shared" ref="BO764" si="13828">BI757*W764</f>
        <v>0</v>
      </c>
      <c r="BP764">
        <f t="shared" ref="BP764" si="13829">BJ757*X764</f>
        <v>0</v>
      </c>
      <c r="BQ764">
        <f t="shared" ref="BQ764" si="13830">BK757*Y764</f>
        <v>0</v>
      </c>
      <c r="BR764">
        <f t="shared" ref="BR764" si="13831">BL757*Z764</f>
        <v>0</v>
      </c>
      <c r="BS764">
        <f t="shared" ref="BS764" si="13832">BM757*AA764</f>
        <v>0</v>
      </c>
      <c r="BT764">
        <f t="shared" ref="BT764" si="13833">BN757*AB764</f>
        <v>0</v>
      </c>
      <c r="BU764">
        <f t="shared" ref="BU764" si="13834">BO757*AC764</f>
        <v>0</v>
      </c>
      <c r="BV764">
        <f t="shared" ref="BV764" si="13835">BP757*AD764</f>
        <v>0</v>
      </c>
      <c r="BW764">
        <f t="shared" ref="BW764" si="13836">BQ757*AE764</f>
        <v>0</v>
      </c>
      <c r="BX764">
        <f t="shared" ref="BX764" si="13837">BR757*AF764</f>
        <v>0</v>
      </c>
      <c r="BY764">
        <f t="shared" ref="BY764" si="13838">BS757*AG764</f>
        <v>0</v>
      </c>
      <c r="BZ764">
        <f t="shared" ref="BZ764" si="13839">BT757*AH764</f>
        <v>0</v>
      </c>
      <c r="CA764">
        <f t="shared" ref="CA764" si="13840">BU757*AI764</f>
        <v>0</v>
      </c>
      <c r="CB764">
        <f t="shared" ref="CB764" si="13841">BV757*AJ764</f>
        <v>0</v>
      </c>
      <c r="CC764">
        <f t="shared" ref="CC764" si="13842">BW757*AK764</f>
        <v>0</v>
      </c>
      <c r="CD764">
        <f t="shared" ref="CD764" si="13843">BX757*AL764</f>
        <v>0</v>
      </c>
      <c r="CE764">
        <f t="shared" ref="CE764" si="13844">BY757*AM764</f>
        <v>0</v>
      </c>
      <c r="CF764">
        <f t="shared" ref="CF764" si="13845">BZ757*AN764</f>
        <v>0</v>
      </c>
      <c r="CG764">
        <f t="shared" ref="CG764" si="13846">CA757*AO764</f>
        <v>0</v>
      </c>
      <c r="CH764">
        <f t="shared" ref="CH764" si="13847">CB757*AP764</f>
        <v>0</v>
      </c>
      <c r="CI764">
        <f t="shared" ref="CI764" si="13848">CC757*AQ764</f>
        <v>0</v>
      </c>
      <c r="CJ764">
        <f t="shared" ref="CJ764" si="13849">CD757*AR764</f>
        <v>0</v>
      </c>
      <c r="CK764">
        <f t="shared" ref="CK764" si="13850">CE757*AS764</f>
        <v>0</v>
      </c>
      <c r="CL764">
        <f t="shared" ref="CL764" si="13851">CF757*AT764</f>
        <v>0</v>
      </c>
      <c r="CM764">
        <f t="shared" ref="CM764" si="13852">CG757*AU764</f>
        <v>0</v>
      </c>
      <c r="CN764">
        <f t="shared" ref="CN764" si="13853">CH757*AV764</f>
        <v>0</v>
      </c>
      <c r="CO764">
        <f t="shared" ref="CO764" si="13854">CI757*AW764</f>
        <v>0</v>
      </c>
      <c r="CP764">
        <f t="shared" ref="CP764" si="13855">CJ757*AX764</f>
        <v>0</v>
      </c>
      <c r="CQ764">
        <f t="shared" ref="CQ764" si="13856">CK757*AY764</f>
        <v>0</v>
      </c>
      <c r="CR764">
        <f t="shared" ref="CR764" si="13857">CL757*AZ764</f>
        <v>0</v>
      </c>
      <c r="CS764">
        <f t="shared" ref="CS764" si="13858">CM757*BA764</f>
        <v>0</v>
      </c>
      <c r="CT764">
        <f t="shared" ref="CT764" si="13859">CN757*BB764</f>
        <v>0</v>
      </c>
    </row>
    <row r="765" spans="1:98" x14ac:dyDescent="0.3">
      <c r="F765" s="91">
        <f t="shared" si="13678"/>
        <v>90</v>
      </c>
      <c r="G765" s="91">
        <f t="shared" si="13678"/>
        <v>90</v>
      </c>
      <c r="H765" s="4">
        <f t="shared" si="13678"/>
        <v>1</v>
      </c>
      <c r="I765">
        <v>35</v>
      </c>
      <c r="J765" s="48">
        <f t="shared" si="13636"/>
        <v>0</v>
      </c>
      <c r="K765" s="48">
        <f>IF(IF(AND(I765&gt;=(F765*2),I765&lt;=G765+F765+(G765-F765+5)+1),((H765)^2)*(I766-F765*2)/5,0)&lt;=H765,IF(AND(I765&gt;=(F765*2),I765&lt;=G765+F765+(G765-F765+5)+1),((H765)^2)*(I766-F765*2)/5,0),(K764-H765^2))</f>
        <v>0</v>
      </c>
      <c r="L765" s="98">
        <f t="shared" si="13638"/>
        <v>0</v>
      </c>
      <c r="M765" s="48"/>
      <c r="N765" s="48"/>
      <c r="O765" s="48"/>
      <c r="P765" s="48"/>
      <c r="Q765" s="48"/>
      <c r="R765" s="48"/>
      <c r="S765" s="48"/>
      <c r="T765" s="48"/>
      <c r="U765" s="48">
        <f>$J765+$K765+$L765</f>
        <v>0</v>
      </c>
      <c r="V765" s="48">
        <f t="shared" ref="V765:AX775" si="13860">$J765+$K765+$L765</f>
        <v>0</v>
      </c>
      <c r="W765" s="48">
        <f t="shared" si="13860"/>
        <v>0</v>
      </c>
      <c r="X765" s="48">
        <f t="shared" si="13860"/>
        <v>0</v>
      </c>
      <c r="Y765" s="48">
        <f t="shared" si="13860"/>
        <v>0</v>
      </c>
      <c r="Z765" s="48">
        <f t="shared" si="13860"/>
        <v>0</v>
      </c>
      <c r="AA765" s="48">
        <f t="shared" si="13860"/>
        <v>0</v>
      </c>
      <c r="AB765" s="48">
        <f t="shared" si="13860"/>
        <v>0</v>
      </c>
      <c r="AC765" s="48">
        <f t="shared" si="13860"/>
        <v>0</v>
      </c>
      <c r="AD765" s="48">
        <f t="shared" si="13860"/>
        <v>0</v>
      </c>
      <c r="AE765" s="48">
        <f t="shared" si="13860"/>
        <v>0</v>
      </c>
      <c r="AF765" s="48">
        <f t="shared" si="13860"/>
        <v>0</v>
      </c>
      <c r="AG765" s="48">
        <f t="shared" si="13860"/>
        <v>0</v>
      </c>
      <c r="AH765" s="48">
        <f t="shared" si="13860"/>
        <v>0</v>
      </c>
      <c r="AI765" s="48">
        <f t="shared" si="13860"/>
        <v>0</v>
      </c>
      <c r="AJ765" s="48">
        <f t="shared" si="13860"/>
        <v>0</v>
      </c>
      <c r="AK765" s="48">
        <f t="shared" si="13860"/>
        <v>0</v>
      </c>
      <c r="AL765" s="48">
        <f t="shared" si="13860"/>
        <v>0</v>
      </c>
      <c r="AM765" s="48">
        <f t="shared" si="13860"/>
        <v>0</v>
      </c>
      <c r="AN765" s="48">
        <f t="shared" si="13860"/>
        <v>0</v>
      </c>
      <c r="AO765" s="48">
        <f t="shared" si="13860"/>
        <v>0</v>
      </c>
      <c r="AP765" s="48">
        <f t="shared" si="13860"/>
        <v>0</v>
      </c>
      <c r="AQ765" s="48">
        <f t="shared" si="13860"/>
        <v>0</v>
      </c>
      <c r="AR765" s="48">
        <f t="shared" si="13860"/>
        <v>0</v>
      </c>
      <c r="AS765" s="48">
        <f t="shared" si="13860"/>
        <v>0</v>
      </c>
      <c r="AT765" s="48">
        <f t="shared" si="13860"/>
        <v>0</v>
      </c>
      <c r="AU765" s="48">
        <f t="shared" si="13860"/>
        <v>0</v>
      </c>
      <c r="AV765" s="48">
        <f t="shared" si="13860"/>
        <v>0</v>
      </c>
      <c r="AW765" s="48">
        <f t="shared" si="13860"/>
        <v>0</v>
      </c>
      <c r="AX765" s="48">
        <f t="shared" si="13860"/>
        <v>0</v>
      </c>
      <c r="AY765" s="48">
        <f t="shared" si="13825"/>
        <v>0</v>
      </c>
      <c r="AZ765" s="48">
        <f t="shared" si="13825"/>
        <v>0</v>
      </c>
      <c r="BA765" s="48">
        <f t="shared" si="13825"/>
        <v>0</v>
      </c>
      <c r="BB765" s="48">
        <f t="shared" si="13825"/>
        <v>0</v>
      </c>
      <c r="BC765" s="48"/>
      <c r="BE765" t="s">
        <v>184</v>
      </c>
      <c r="BM765">
        <f>BF757*U765</f>
        <v>0</v>
      </c>
      <c r="BN765">
        <f t="shared" ref="BN765" si="13861">BG757*V765</f>
        <v>0</v>
      </c>
      <c r="BO765">
        <f t="shared" ref="BO765" si="13862">BH757*W765</f>
        <v>0</v>
      </c>
      <c r="BP765">
        <f t="shared" ref="BP765" si="13863">BI757*X765</f>
        <v>0</v>
      </c>
      <c r="BQ765">
        <f t="shared" ref="BQ765" si="13864">BJ757*Y765</f>
        <v>0</v>
      </c>
      <c r="BR765">
        <f t="shared" ref="BR765" si="13865">BK757*Z765</f>
        <v>0</v>
      </c>
      <c r="BS765">
        <f t="shared" ref="BS765" si="13866">BL757*AA765</f>
        <v>0</v>
      </c>
      <c r="BT765">
        <f t="shared" ref="BT765" si="13867">BM757*AB765</f>
        <v>0</v>
      </c>
      <c r="BU765">
        <f t="shared" ref="BU765" si="13868">BN757*AC765</f>
        <v>0</v>
      </c>
      <c r="BV765">
        <f t="shared" ref="BV765" si="13869">BO757*AD765</f>
        <v>0</v>
      </c>
      <c r="BW765">
        <f t="shared" ref="BW765" si="13870">BP757*AE765</f>
        <v>0</v>
      </c>
      <c r="BX765">
        <f t="shared" ref="BX765" si="13871">BQ757*AF765</f>
        <v>0</v>
      </c>
      <c r="BY765">
        <f t="shared" ref="BY765" si="13872">BR757*AG765</f>
        <v>0</v>
      </c>
      <c r="BZ765">
        <f t="shared" ref="BZ765" si="13873">BS757*AH765</f>
        <v>0</v>
      </c>
      <c r="CA765">
        <f t="shared" ref="CA765" si="13874">BT757*AI765</f>
        <v>0</v>
      </c>
      <c r="CB765">
        <f t="shared" ref="CB765" si="13875">BU757*AJ765</f>
        <v>0</v>
      </c>
      <c r="CC765">
        <f t="shared" ref="CC765" si="13876">BV757*AK765</f>
        <v>0</v>
      </c>
      <c r="CD765">
        <f t="shared" ref="CD765" si="13877">BW757*AL765</f>
        <v>0</v>
      </c>
      <c r="CE765">
        <f t="shared" ref="CE765" si="13878">BX757*AM765</f>
        <v>0</v>
      </c>
      <c r="CF765">
        <f t="shared" ref="CF765" si="13879">BY757*AN765</f>
        <v>0</v>
      </c>
      <c r="CG765">
        <f t="shared" ref="CG765" si="13880">BZ757*AO765</f>
        <v>0</v>
      </c>
      <c r="CH765">
        <f t="shared" ref="CH765" si="13881">CA757*AP765</f>
        <v>0</v>
      </c>
      <c r="CI765">
        <f t="shared" ref="CI765" si="13882">CB757*AQ765</f>
        <v>0</v>
      </c>
      <c r="CJ765">
        <f t="shared" ref="CJ765" si="13883">CC757*AR765</f>
        <v>0</v>
      </c>
      <c r="CK765">
        <f t="shared" ref="CK765" si="13884">CD757*AS765</f>
        <v>0</v>
      </c>
      <c r="CL765">
        <f t="shared" ref="CL765" si="13885">CE757*AT765</f>
        <v>0</v>
      </c>
      <c r="CM765">
        <f t="shared" ref="CM765" si="13886">CF757*AU765</f>
        <v>0</v>
      </c>
      <c r="CN765">
        <f t="shared" ref="CN765" si="13887">CG757*AV765</f>
        <v>0</v>
      </c>
      <c r="CO765">
        <f t="shared" ref="CO765" si="13888">CH757*AW765</f>
        <v>0</v>
      </c>
      <c r="CP765">
        <f t="shared" ref="CP765" si="13889">CI757*AX765</f>
        <v>0</v>
      </c>
      <c r="CQ765">
        <f t="shared" ref="CQ765" si="13890">CJ757*AY765</f>
        <v>0</v>
      </c>
      <c r="CR765">
        <f t="shared" ref="CR765" si="13891">CK757*AZ765</f>
        <v>0</v>
      </c>
      <c r="CS765">
        <f t="shared" ref="CS765" si="13892">CL757*BA765</f>
        <v>0</v>
      </c>
      <c r="CT765">
        <f t="shared" ref="CT765" si="13893">CM757*BB765</f>
        <v>0</v>
      </c>
    </row>
    <row r="766" spans="1:98" x14ac:dyDescent="0.3">
      <c r="F766" s="91">
        <f t="shared" si="13678"/>
        <v>90</v>
      </c>
      <c r="G766" s="91">
        <f t="shared" si="13678"/>
        <v>90</v>
      </c>
      <c r="H766" s="4">
        <f t="shared" si="13678"/>
        <v>1</v>
      </c>
      <c r="I766">
        <v>40</v>
      </c>
      <c r="J766" s="48">
        <f t="shared" si="13636"/>
        <v>0</v>
      </c>
      <c r="K766" s="48">
        <f t="shared" ref="K766:K781" si="13894">IF(IF(AND(I766&gt;=(F766*2),I766&lt;=G766+F766+(G766-F766+5)+1),((H766)^2)*(I767-F766*2)/5,0)&lt;=H766,IF(AND(I766&gt;=(F766*2),I766&lt;=G766+F766+(G766-F766+5)+1),((H766)^2)*(I767-F766*2)/5,0),(K765-H766^2))</f>
        <v>0</v>
      </c>
      <c r="L766" s="98">
        <f t="shared" si="13638"/>
        <v>0</v>
      </c>
      <c r="M766" s="48"/>
      <c r="N766" s="48"/>
      <c r="O766" s="48"/>
      <c r="P766" s="48"/>
      <c r="Q766" s="48"/>
      <c r="R766" s="48"/>
      <c r="S766" s="48"/>
      <c r="T766" s="48"/>
      <c r="U766" s="48"/>
      <c r="V766" s="48">
        <f>$J766+$K766+$L766</f>
        <v>0</v>
      </c>
      <c r="W766" s="48">
        <f t="shared" si="13860"/>
        <v>0</v>
      </c>
      <c r="X766" s="48">
        <f t="shared" si="13860"/>
        <v>0</v>
      </c>
      <c r="Y766" s="48">
        <f t="shared" si="13860"/>
        <v>0</v>
      </c>
      <c r="Z766" s="48">
        <f t="shared" si="13860"/>
        <v>0</v>
      </c>
      <c r="AA766" s="48">
        <f t="shared" si="13860"/>
        <v>0</v>
      </c>
      <c r="AB766" s="48">
        <f t="shared" si="13860"/>
        <v>0</v>
      </c>
      <c r="AC766" s="48">
        <f t="shared" si="13860"/>
        <v>0</v>
      </c>
      <c r="AD766" s="48">
        <f t="shared" si="13860"/>
        <v>0</v>
      </c>
      <c r="AE766" s="48">
        <f t="shared" si="13860"/>
        <v>0</v>
      </c>
      <c r="AF766" s="48">
        <f t="shared" si="13860"/>
        <v>0</v>
      </c>
      <c r="AG766" s="48">
        <f t="shared" si="13860"/>
        <v>0</v>
      </c>
      <c r="AH766" s="48">
        <f t="shared" si="13860"/>
        <v>0</v>
      </c>
      <c r="AI766" s="48">
        <f t="shared" si="13860"/>
        <v>0</v>
      </c>
      <c r="AJ766" s="48">
        <f t="shared" si="13860"/>
        <v>0</v>
      </c>
      <c r="AK766" s="48">
        <f t="shared" si="13860"/>
        <v>0</v>
      </c>
      <c r="AL766" s="48">
        <f t="shared" si="13860"/>
        <v>0</v>
      </c>
      <c r="AM766" s="48">
        <f t="shared" si="13860"/>
        <v>0</v>
      </c>
      <c r="AN766" s="48">
        <f t="shared" si="13860"/>
        <v>0</v>
      </c>
      <c r="AO766" s="48">
        <f t="shared" si="13860"/>
        <v>0</v>
      </c>
      <c r="AP766" s="48">
        <f t="shared" si="13860"/>
        <v>0</v>
      </c>
      <c r="AQ766" s="48">
        <f t="shared" si="13860"/>
        <v>0</v>
      </c>
      <c r="AR766" s="48">
        <f t="shared" si="13860"/>
        <v>0</v>
      </c>
      <c r="AS766" s="48">
        <f t="shared" si="13860"/>
        <v>0</v>
      </c>
      <c r="AT766" s="48">
        <f t="shared" si="13860"/>
        <v>0</v>
      </c>
      <c r="AU766" s="48">
        <f t="shared" si="13860"/>
        <v>0</v>
      </c>
      <c r="AV766" s="48">
        <f t="shared" si="13860"/>
        <v>0</v>
      </c>
      <c r="AW766" s="48">
        <f t="shared" si="13860"/>
        <v>0</v>
      </c>
      <c r="AX766" s="48">
        <f t="shared" si="13860"/>
        <v>0</v>
      </c>
      <c r="AY766" s="48">
        <f t="shared" si="13825"/>
        <v>0</v>
      </c>
      <c r="AZ766" s="48">
        <f t="shared" si="13825"/>
        <v>0</v>
      </c>
      <c r="BA766" s="48">
        <f t="shared" si="13825"/>
        <v>0</v>
      </c>
      <c r="BB766" s="48">
        <f t="shared" si="13825"/>
        <v>0</v>
      </c>
      <c r="BC766" s="48"/>
      <c r="BE766" t="s">
        <v>185</v>
      </c>
      <c r="BN766">
        <f>BF757*V766</f>
        <v>0</v>
      </c>
      <c r="BO766">
        <f t="shared" ref="BO766" si="13895">BG757*W766</f>
        <v>0</v>
      </c>
      <c r="BP766">
        <f t="shared" ref="BP766" si="13896">BH757*X766</f>
        <v>0</v>
      </c>
      <c r="BQ766">
        <f t="shared" ref="BQ766" si="13897">BI757*Y766</f>
        <v>0</v>
      </c>
      <c r="BR766">
        <f t="shared" ref="BR766" si="13898">BJ757*Z766</f>
        <v>0</v>
      </c>
      <c r="BS766">
        <f t="shared" ref="BS766" si="13899">BK757*AA766</f>
        <v>0</v>
      </c>
      <c r="BT766">
        <f t="shared" ref="BT766" si="13900">BL757*AB766</f>
        <v>0</v>
      </c>
      <c r="BU766">
        <f t="shared" ref="BU766" si="13901">BM757*AC766</f>
        <v>0</v>
      </c>
      <c r="BV766">
        <f t="shared" ref="BV766" si="13902">BN757*AD766</f>
        <v>0</v>
      </c>
      <c r="BW766">
        <f t="shared" ref="BW766" si="13903">BO757*AE766</f>
        <v>0</v>
      </c>
      <c r="BX766">
        <f t="shared" ref="BX766" si="13904">BP757*AF766</f>
        <v>0</v>
      </c>
      <c r="BY766">
        <f t="shared" ref="BY766" si="13905">BQ757*AG766</f>
        <v>0</v>
      </c>
      <c r="BZ766">
        <f t="shared" ref="BZ766" si="13906">BR757*AH766</f>
        <v>0</v>
      </c>
      <c r="CA766">
        <f t="shared" ref="CA766" si="13907">BS757*AI766</f>
        <v>0</v>
      </c>
      <c r="CB766">
        <f t="shared" ref="CB766" si="13908">BT757*AJ766</f>
        <v>0</v>
      </c>
      <c r="CC766">
        <f t="shared" ref="CC766" si="13909">BU757*AK766</f>
        <v>0</v>
      </c>
      <c r="CD766">
        <f t="shared" ref="CD766" si="13910">BV757*AL766</f>
        <v>0</v>
      </c>
      <c r="CE766">
        <f t="shared" ref="CE766" si="13911">BW757*AM766</f>
        <v>0</v>
      </c>
      <c r="CF766">
        <f t="shared" ref="CF766" si="13912">BX757*AN766</f>
        <v>0</v>
      </c>
      <c r="CG766">
        <f t="shared" ref="CG766" si="13913">BY757*AO766</f>
        <v>0</v>
      </c>
      <c r="CH766">
        <f t="shared" ref="CH766" si="13914">BZ757*AP766</f>
        <v>0</v>
      </c>
      <c r="CI766">
        <f t="shared" ref="CI766" si="13915">CA757*AQ766</f>
        <v>0</v>
      </c>
      <c r="CJ766">
        <f t="shared" ref="CJ766" si="13916">CB757*AR766</f>
        <v>0</v>
      </c>
      <c r="CK766">
        <f t="shared" ref="CK766" si="13917">CC757*AS766</f>
        <v>0</v>
      </c>
      <c r="CL766">
        <f t="shared" ref="CL766" si="13918">CD757*AT766</f>
        <v>0</v>
      </c>
      <c r="CM766">
        <f t="shared" ref="CM766" si="13919">CE757*AU766</f>
        <v>0</v>
      </c>
      <c r="CN766">
        <f t="shared" ref="CN766" si="13920">CF757*AV766</f>
        <v>0</v>
      </c>
      <c r="CO766">
        <f t="shared" ref="CO766" si="13921">CG757*AW766</f>
        <v>0</v>
      </c>
      <c r="CP766">
        <f t="shared" ref="CP766" si="13922">CH757*AX766</f>
        <v>0</v>
      </c>
      <c r="CQ766">
        <f t="shared" ref="CQ766" si="13923">CI757*AY766</f>
        <v>0</v>
      </c>
      <c r="CR766">
        <f t="shared" ref="CR766" si="13924">CJ757*AZ766</f>
        <v>0</v>
      </c>
      <c r="CS766">
        <f t="shared" ref="CS766" si="13925">CK757*BA766</f>
        <v>0</v>
      </c>
      <c r="CT766">
        <f t="shared" ref="CT766" si="13926">CL757*BB766</f>
        <v>0</v>
      </c>
    </row>
    <row r="767" spans="1:98" x14ac:dyDescent="0.3">
      <c r="F767" s="91">
        <f t="shared" si="13678"/>
        <v>90</v>
      </c>
      <c r="G767" s="91">
        <f t="shared" si="13678"/>
        <v>90</v>
      </c>
      <c r="H767" s="4">
        <f t="shared" si="13678"/>
        <v>1</v>
      </c>
      <c r="I767">
        <v>45</v>
      </c>
      <c r="J767" s="48">
        <f t="shared" si="13636"/>
        <v>0</v>
      </c>
      <c r="K767" s="48">
        <f t="shared" si="13894"/>
        <v>0</v>
      </c>
      <c r="L767" s="98">
        <f t="shared" si="13638"/>
        <v>0</v>
      </c>
      <c r="M767" s="48"/>
      <c r="N767" s="48"/>
      <c r="O767" s="48"/>
      <c r="P767" s="48"/>
      <c r="Q767" s="48"/>
      <c r="R767" s="48"/>
      <c r="S767" s="48"/>
      <c r="T767" s="48"/>
      <c r="U767" s="48"/>
      <c r="V767" s="48"/>
      <c r="W767" s="48">
        <f>$J767+$K767+$L767</f>
        <v>0</v>
      </c>
      <c r="X767" s="48">
        <f t="shared" si="13860"/>
        <v>0</v>
      </c>
      <c r="Y767" s="48">
        <f t="shared" si="13860"/>
        <v>0</v>
      </c>
      <c r="Z767" s="48">
        <f t="shared" si="13860"/>
        <v>0</v>
      </c>
      <c r="AA767" s="48">
        <f t="shared" si="13860"/>
        <v>0</v>
      </c>
      <c r="AB767" s="48">
        <f t="shared" si="13860"/>
        <v>0</v>
      </c>
      <c r="AC767" s="48">
        <f t="shared" si="13860"/>
        <v>0</v>
      </c>
      <c r="AD767" s="48">
        <f t="shared" si="13860"/>
        <v>0</v>
      </c>
      <c r="AE767" s="48">
        <f t="shared" si="13860"/>
        <v>0</v>
      </c>
      <c r="AF767" s="48">
        <f t="shared" si="13860"/>
        <v>0</v>
      </c>
      <c r="AG767" s="48">
        <f t="shared" si="13860"/>
        <v>0</v>
      </c>
      <c r="AH767" s="48">
        <f t="shared" si="13860"/>
        <v>0</v>
      </c>
      <c r="AI767" s="48">
        <f t="shared" si="13860"/>
        <v>0</v>
      </c>
      <c r="AJ767" s="48">
        <f t="shared" si="13860"/>
        <v>0</v>
      </c>
      <c r="AK767" s="48">
        <f t="shared" si="13860"/>
        <v>0</v>
      </c>
      <c r="AL767" s="48">
        <f t="shared" si="13860"/>
        <v>0</v>
      </c>
      <c r="AM767" s="48">
        <f t="shared" si="13860"/>
        <v>0</v>
      </c>
      <c r="AN767" s="48">
        <f t="shared" si="13860"/>
        <v>0</v>
      </c>
      <c r="AO767" s="48">
        <f t="shared" si="13860"/>
        <v>0</v>
      </c>
      <c r="AP767" s="48">
        <f t="shared" si="13860"/>
        <v>0</v>
      </c>
      <c r="AQ767" s="48">
        <f t="shared" si="13860"/>
        <v>0</v>
      </c>
      <c r="AR767" s="48">
        <f t="shared" si="13860"/>
        <v>0</v>
      </c>
      <c r="AS767" s="48">
        <f t="shared" si="13860"/>
        <v>0</v>
      </c>
      <c r="AT767" s="48">
        <f t="shared" si="13860"/>
        <v>0</v>
      </c>
      <c r="AU767" s="48">
        <f t="shared" si="13860"/>
        <v>0</v>
      </c>
      <c r="AV767" s="48">
        <f t="shared" si="13860"/>
        <v>0</v>
      </c>
      <c r="AW767" s="48">
        <f t="shared" si="13860"/>
        <v>0</v>
      </c>
      <c r="AX767" s="48">
        <f t="shared" si="13860"/>
        <v>0</v>
      </c>
      <c r="AY767" s="48">
        <f t="shared" si="13825"/>
        <v>0</v>
      </c>
      <c r="AZ767" s="48">
        <f t="shared" si="13825"/>
        <v>0</v>
      </c>
      <c r="BA767" s="48">
        <f t="shared" si="13825"/>
        <v>0</v>
      </c>
      <c r="BB767" s="48">
        <f t="shared" si="13825"/>
        <v>0</v>
      </c>
      <c r="BC767" s="48"/>
      <c r="BE767" t="s">
        <v>186</v>
      </c>
      <c r="BO767">
        <f>BF757*W767</f>
        <v>0</v>
      </c>
      <c r="BP767">
        <f t="shared" ref="BP767" si="13927">BG757*X767</f>
        <v>0</v>
      </c>
      <c r="BQ767">
        <f t="shared" ref="BQ767" si="13928">BH757*Y767</f>
        <v>0</v>
      </c>
      <c r="BR767">
        <f t="shared" ref="BR767" si="13929">BI757*Z767</f>
        <v>0</v>
      </c>
      <c r="BS767">
        <f t="shared" ref="BS767" si="13930">BJ757*AA767</f>
        <v>0</v>
      </c>
      <c r="BT767">
        <f t="shared" ref="BT767" si="13931">BK757*AB767</f>
        <v>0</v>
      </c>
      <c r="BU767">
        <f t="shared" ref="BU767" si="13932">BL757*AC767</f>
        <v>0</v>
      </c>
      <c r="BV767">
        <f t="shared" ref="BV767" si="13933">BM757*AD767</f>
        <v>0</v>
      </c>
      <c r="BW767">
        <f t="shared" ref="BW767" si="13934">BN757*AE767</f>
        <v>0</v>
      </c>
      <c r="BX767">
        <f t="shared" ref="BX767" si="13935">BO757*AF767</f>
        <v>0</v>
      </c>
      <c r="BY767">
        <f t="shared" ref="BY767" si="13936">BP757*AG767</f>
        <v>0</v>
      </c>
      <c r="BZ767">
        <f t="shared" ref="BZ767" si="13937">BQ757*AH767</f>
        <v>0</v>
      </c>
      <c r="CA767">
        <f t="shared" ref="CA767" si="13938">BR757*AI767</f>
        <v>0</v>
      </c>
      <c r="CB767">
        <f t="shared" ref="CB767" si="13939">BS757*AJ767</f>
        <v>0</v>
      </c>
      <c r="CC767">
        <f t="shared" ref="CC767" si="13940">BT757*AK767</f>
        <v>0</v>
      </c>
      <c r="CD767">
        <f t="shared" ref="CD767" si="13941">BU757*AL767</f>
        <v>0</v>
      </c>
      <c r="CE767">
        <f t="shared" ref="CE767" si="13942">BV757*AM767</f>
        <v>0</v>
      </c>
      <c r="CF767">
        <f t="shared" ref="CF767" si="13943">BW757*AN767</f>
        <v>0</v>
      </c>
      <c r="CG767">
        <f t="shared" ref="CG767" si="13944">BX757*AO767</f>
        <v>0</v>
      </c>
      <c r="CH767">
        <f t="shared" ref="CH767" si="13945">BY757*AP767</f>
        <v>0</v>
      </c>
      <c r="CI767">
        <f t="shared" ref="CI767" si="13946">BZ757*AQ767</f>
        <v>0</v>
      </c>
      <c r="CJ767">
        <f t="shared" ref="CJ767" si="13947">CA757*AR767</f>
        <v>0</v>
      </c>
      <c r="CK767">
        <f t="shared" ref="CK767" si="13948">CB757*AS767</f>
        <v>0</v>
      </c>
      <c r="CL767">
        <f t="shared" ref="CL767" si="13949">CC757*AT767</f>
        <v>0</v>
      </c>
      <c r="CM767">
        <f t="shared" ref="CM767" si="13950">CD757*AU767</f>
        <v>0</v>
      </c>
      <c r="CN767">
        <f t="shared" ref="CN767" si="13951">CE757*AV767</f>
        <v>0</v>
      </c>
      <c r="CO767">
        <f t="shared" ref="CO767" si="13952">CF757*AW767</f>
        <v>0</v>
      </c>
      <c r="CP767">
        <f t="shared" ref="CP767" si="13953">CG757*AX767</f>
        <v>0</v>
      </c>
      <c r="CQ767">
        <f t="shared" ref="CQ767" si="13954">CH757*AY767</f>
        <v>0</v>
      </c>
      <c r="CR767">
        <f t="shared" ref="CR767" si="13955">CI757*AZ767</f>
        <v>0</v>
      </c>
      <c r="CS767">
        <f t="shared" ref="CS767" si="13956">CJ757*BA767</f>
        <v>0</v>
      </c>
      <c r="CT767">
        <f t="shared" ref="CT767" si="13957">CK757*BB767</f>
        <v>0</v>
      </c>
    </row>
    <row r="768" spans="1:98" x14ac:dyDescent="0.3">
      <c r="F768" s="91">
        <f t="shared" si="13678"/>
        <v>90</v>
      </c>
      <c r="G768" s="91">
        <f t="shared" si="13678"/>
        <v>90</v>
      </c>
      <c r="H768" s="4">
        <f t="shared" si="13678"/>
        <v>1</v>
      </c>
      <c r="I768">
        <v>50</v>
      </c>
      <c r="J768" s="48">
        <f t="shared" si="13636"/>
        <v>0</v>
      </c>
      <c r="K768" s="48">
        <f t="shared" si="13894"/>
        <v>0</v>
      </c>
      <c r="L768" s="98">
        <f t="shared" si="13638"/>
        <v>0</v>
      </c>
      <c r="M768" s="48"/>
      <c r="N768" s="48"/>
      <c r="O768" s="48"/>
      <c r="P768" s="48"/>
      <c r="Q768" s="48"/>
      <c r="R768" s="48"/>
      <c r="S768" s="48"/>
      <c r="T768" s="48"/>
      <c r="U768" s="48"/>
      <c r="V768" s="48"/>
      <c r="W768" s="48"/>
      <c r="X768" s="48">
        <f>$J768+$K768+$L768</f>
        <v>0</v>
      </c>
      <c r="Y768" s="48">
        <f t="shared" si="13860"/>
        <v>0</v>
      </c>
      <c r="Z768" s="48">
        <f t="shared" si="13860"/>
        <v>0</v>
      </c>
      <c r="AA768" s="48">
        <f t="shared" si="13860"/>
        <v>0</v>
      </c>
      <c r="AB768" s="48">
        <f t="shared" si="13860"/>
        <v>0</v>
      </c>
      <c r="AC768" s="48">
        <f t="shared" si="13860"/>
        <v>0</v>
      </c>
      <c r="AD768" s="48">
        <f t="shared" si="13860"/>
        <v>0</v>
      </c>
      <c r="AE768" s="48">
        <f t="shared" si="13860"/>
        <v>0</v>
      </c>
      <c r="AF768" s="48">
        <f t="shared" si="13860"/>
        <v>0</v>
      </c>
      <c r="AG768" s="48">
        <f t="shared" si="13860"/>
        <v>0</v>
      </c>
      <c r="AH768" s="48">
        <f t="shared" si="13860"/>
        <v>0</v>
      </c>
      <c r="AI768" s="48">
        <f t="shared" si="13860"/>
        <v>0</v>
      </c>
      <c r="AJ768" s="48">
        <f t="shared" si="13860"/>
        <v>0</v>
      </c>
      <c r="AK768" s="48">
        <f t="shared" si="13860"/>
        <v>0</v>
      </c>
      <c r="AL768" s="48">
        <f t="shared" si="13860"/>
        <v>0</v>
      </c>
      <c r="AM768" s="48">
        <f t="shared" si="13860"/>
        <v>0</v>
      </c>
      <c r="AN768" s="48">
        <f t="shared" si="13860"/>
        <v>0</v>
      </c>
      <c r="AO768" s="48">
        <f t="shared" si="13860"/>
        <v>0</v>
      </c>
      <c r="AP768" s="48">
        <f t="shared" si="13860"/>
        <v>0</v>
      </c>
      <c r="AQ768" s="48">
        <f t="shared" si="13860"/>
        <v>0</v>
      </c>
      <c r="AR768" s="48">
        <f t="shared" si="13860"/>
        <v>0</v>
      </c>
      <c r="AS768" s="48">
        <f t="shared" si="13860"/>
        <v>0</v>
      </c>
      <c r="AT768" s="48">
        <f t="shared" si="13860"/>
        <v>0</v>
      </c>
      <c r="AU768" s="48">
        <f t="shared" si="13860"/>
        <v>0</v>
      </c>
      <c r="AV768" s="48">
        <f t="shared" si="13860"/>
        <v>0</v>
      </c>
      <c r="AW768" s="48">
        <f t="shared" si="13860"/>
        <v>0</v>
      </c>
      <c r="AX768" s="48">
        <f t="shared" si="13860"/>
        <v>0</v>
      </c>
      <c r="AY768" s="48">
        <f t="shared" si="13825"/>
        <v>0</v>
      </c>
      <c r="AZ768" s="48">
        <f t="shared" si="13825"/>
        <v>0</v>
      </c>
      <c r="BA768" s="48">
        <f t="shared" si="13825"/>
        <v>0</v>
      </c>
      <c r="BB768" s="48">
        <f t="shared" si="13825"/>
        <v>0</v>
      </c>
      <c r="BC768" s="48"/>
      <c r="BE768" t="s">
        <v>187</v>
      </c>
      <c r="BP768">
        <f>BF757*X768</f>
        <v>0</v>
      </c>
      <c r="BQ768">
        <f t="shared" ref="BQ768" si="13958">BG757*Y768</f>
        <v>0</v>
      </c>
      <c r="BR768">
        <f t="shared" ref="BR768" si="13959">BH757*Z768</f>
        <v>0</v>
      </c>
      <c r="BS768">
        <f t="shared" ref="BS768" si="13960">BI757*AA768</f>
        <v>0</v>
      </c>
      <c r="BT768">
        <f t="shared" ref="BT768" si="13961">BJ757*AB768</f>
        <v>0</v>
      </c>
      <c r="BU768">
        <f t="shared" ref="BU768" si="13962">BK757*AC768</f>
        <v>0</v>
      </c>
      <c r="BV768">
        <f t="shared" ref="BV768" si="13963">BL757*AD768</f>
        <v>0</v>
      </c>
      <c r="BW768">
        <f t="shared" ref="BW768" si="13964">BM757*AE768</f>
        <v>0</v>
      </c>
      <c r="BX768">
        <f t="shared" ref="BX768" si="13965">BN757*AF768</f>
        <v>0</v>
      </c>
      <c r="BY768">
        <f t="shared" ref="BY768" si="13966">BO757*AG768</f>
        <v>0</v>
      </c>
      <c r="BZ768">
        <f t="shared" ref="BZ768" si="13967">BP757*AH768</f>
        <v>0</v>
      </c>
      <c r="CA768">
        <f t="shared" ref="CA768" si="13968">BQ757*AI768</f>
        <v>0</v>
      </c>
      <c r="CB768">
        <f t="shared" ref="CB768" si="13969">BR757*AJ768</f>
        <v>0</v>
      </c>
      <c r="CC768">
        <f t="shared" ref="CC768" si="13970">BS757*AK768</f>
        <v>0</v>
      </c>
      <c r="CD768">
        <f t="shared" ref="CD768" si="13971">BT757*AL768</f>
        <v>0</v>
      </c>
      <c r="CE768">
        <f t="shared" ref="CE768" si="13972">BU757*AM768</f>
        <v>0</v>
      </c>
      <c r="CF768">
        <f t="shared" ref="CF768" si="13973">BV757*AN768</f>
        <v>0</v>
      </c>
      <c r="CG768">
        <f t="shared" ref="CG768" si="13974">BW757*AO768</f>
        <v>0</v>
      </c>
      <c r="CH768">
        <f t="shared" ref="CH768" si="13975">BX757*AP768</f>
        <v>0</v>
      </c>
      <c r="CI768">
        <f t="shared" ref="CI768" si="13976">BY757*AQ768</f>
        <v>0</v>
      </c>
      <c r="CJ768">
        <f t="shared" ref="CJ768" si="13977">BZ757*AR768</f>
        <v>0</v>
      </c>
      <c r="CK768">
        <f t="shared" ref="CK768" si="13978">CA757*AS768</f>
        <v>0</v>
      </c>
      <c r="CL768">
        <f t="shared" ref="CL768" si="13979">CB757*AT768</f>
        <v>0</v>
      </c>
      <c r="CM768">
        <f t="shared" ref="CM768" si="13980">CC757*AU768</f>
        <v>0</v>
      </c>
      <c r="CN768">
        <f t="shared" ref="CN768" si="13981">CD757*AV768</f>
        <v>0</v>
      </c>
      <c r="CO768">
        <f t="shared" ref="CO768" si="13982">CE757*AW768</f>
        <v>0</v>
      </c>
      <c r="CP768">
        <f t="shared" ref="CP768" si="13983">CF757*AX768</f>
        <v>0</v>
      </c>
      <c r="CQ768">
        <f t="shared" ref="CQ768" si="13984">CG757*AY768</f>
        <v>0</v>
      </c>
      <c r="CR768">
        <f t="shared" ref="CR768" si="13985">CH757*AZ768</f>
        <v>0</v>
      </c>
      <c r="CS768">
        <f t="shared" ref="CS768" si="13986">CI757*BA768</f>
        <v>0</v>
      </c>
      <c r="CT768">
        <f t="shared" ref="CT768" si="13987">CJ757*BB768</f>
        <v>0</v>
      </c>
    </row>
    <row r="769" spans="6:98" x14ac:dyDescent="0.3">
      <c r="F769" s="91">
        <f t="shared" si="13678"/>
        <v>90</v>
      </c>
      <c r="G769" s="91">
        <f t="shared" si="13678"/>
        <v>90</v>
      </c>
      <c r="H769" s="4">
        <f t="shared" si="13678"/>
        <v>1</v>
      </c>
      <c r="I769">
        <v>55</v>
      </c>
      <c r="J769" s="48">
        <f t="shared" si="13636"/>
        <v>0</v>
      </c>
      <c r="K769" s="48">
        <f t="shared" si="13894"/>
        <v>0</v>
      </c>
      <c r="L769" s="98">
        <f t="shared" si="13638"/>
        <v>0</v>
      </c>
      <c r="M769" s="48"/>
      <c r="N769" s="48"/>
      <c r="O769" s="48"/>
      <c r="P769" s="48"/>
      <c r="Q769" s="48"/>
      <c r="R769" s="48"/>
      <c r="S769" s="48"/>
      <c r="T769" s="48"/>
      <c r="U769" s="48"/>
      <c r="V769" s="48"/>
      <c r="W769" s="48"/>
      <c r="X769" s="48"/>
      <c r="Y769" s="48">
        <f>$J769+$K769+$L769</f>
        <v>0</v>
      </c>
      <c r="Z769" s="48">
        <f t="shared" si="13860"/>
        <v>0</v>
      </c>
      <c r="AA769" s="48">
        <f t="shared" si="13860"/>
        <v>0</v>
      </c>
      <c r="AB769" s="48">
        <f t="shared" si="13860"/>
        <v>0</v>
      </c>
      <c r="AC769" s="48">
        <f t="shared" si="13860"/>
        <v>0</v>
      </c>
      <c r="AD769" s="48">
        <f t="shared" si="13860"/>
        <v>0</v>
      </c>
      <c r="AE769" s="48">
        <f t="shared" si="13860"/>
        <v>0</v>
      </c>
      <c r="AF769" s="48">
        <f t="shared" si="13860"/>
        <v>0</v>
      </c>
      <c r="AG769" s="48">
        <f t="shared" si="13860"/>
        <v>0</v>
      </c>
      <c r="AH769" s="48">
        <f t="shared" si="13860"/>
        <v>0</v>
      </c>
      <c r="AI769" s="48">
        <f t="shared" si="13860"/>
        <v>0</v>
      </c>
      <c r="AJ769" s="48">
        <f t="shared" si="13860"/>
        <v>0</v>
      </c>
      <c r="AK769" s="48">
        <f t="shared" si="13860"/>
        <v>0</v>
      </c>
      <c r="AL769" s="48">
        <f t="shared" si="13860"/>
        <v>0</v>
      </c>
      <c r="AM769" s="48">
        <f t="shared" si="13860"/>
        <v>0</v>
      </c>
      <c r="AN769" s="48">
        <f t="shared" si="13860"/>
        <v>0</v>
      </c>
      <c r="AO769" s="48">
        <f t="shared" si="13860"/>
        <v>0</v>
      </c>
      <c r="AP769" s="48">
        <f t="shared" si="13860"/>
        <v>0</v>
      </c>
      <c r="AQ769" s="48">
        <f t="shared" si="13860"/>
        <v>0</v>
      </c>
      <c r="AR769" s="48">
        <f t="shared" si="13860"/>
        <v>0</v>
      </c>
      <c r="AS769" s="48">
        <f t="shared" si="13860"/>
        <v>0</v>
      </c>
      <c r="AT769" s="48">
        <f t="shared" si="13860"/>
        <v>0</v>
      </c>
      <c r="AU769" s="48">
        <f t="shared" si="13860"/>
        <v>0</v>
      </c>
      <c r="AV769" s="48">
        <f t="shared" si="13860"/>
        <v>0</v>
      </c>
      <c r="AW769" s="48">
        <f t="shared" si="13860"/>
        <v>0</v>
      </c>
      <c r="AX769" s="48">
        <f t="shared" si="13860"/>
        <v>0</v>
      </c>
      <c r="AY769" s="48">
        <f t="shared" si="13825"/>
        <v>0</v>
      </c>
      <c r="AZ769" s="48">
        <f t="shared" si="13825"/>
        <v>0</v>
      </c>
      <c r="BA769" s="48">
        <f t="shared" si="13825"/>
        <v>0</v>
      </c>
      <c r="BB769" s="48">
        <f t="shared" si="13825"/>
        <v>0</v>
      </c>
      <c r="BC769" s="48"/>
      <c r="BE769" t="s">
        <v>188</v>
      </c>
      <c r="BQ769">
        <f>BF757*Y769</f>
        <v>0</v>
      </c>
      <c r="BR769">
        <f t="shared" ref="BR769" si="13988">BG757*Z769</f>
        <v>0</v>
      </c>
      <c r="BS769">
        <f t="shared" ref="BS769" si="13989">BH757*AA769</f>
        <v>0</v>
      </c>
      <c r="BT769">
        <f t="shared" ref="BT769" si="13990">BI757*AB769</f>
        <v>0</v>
      </c>
      <c r="BU769">
        <f t="shared" ref="BU769" si="13991">BJ757*AC769</f>
        <v>0</v>
      </c>
      <c r="BV769">
        <f t="shared" ref="BV769" si="13992">BK757*AD769</f>
        <v>0</v>
      </c>
      <c r="BW769">
        <f t="shared" ref="BW769" si="13993">BL757*AE769</f>
        <v>0</v>
      </c>
      <c r="BX769">
        <f t="shared" ref="BX769" si="13994">BM757*AF769</f>
        <v>0</v>
      </c>
      <c r="BY769">
        <f t="shared" ref="BY769" si="13995">BN757*AG769</f>
        <v>0</v>
      </c>
      <c r="BZ769">
        <f t="shared" ref="BZ769" si="13996">BO757*AH769</f>
        <v>0</v>
      </c>
      <c r="CA769">
        <f t="shared" ref="CA769" si="13997">BP757*AI769</f>
        <v>0</v>
      </c>
      <c r="CB769">
        <f t="shared" ref="CB769" si="13998">BQ757*AJ769</f>
        <v>0</v>
      </c>
      <c r="CC769">
        <f t="shared" ref="CC769" si="13999">BR757*AK769</f>
        <v>0</v>
      </c>
      <c r="CD769">
        <f t="shared" ref="CD769" si="14000">BS757*AL769</f>
        <v>0</v>
      </c>
      <c r="CE769">
        <f t="shared" ref="CE769" si="14001">BT757*AM769</f>
        <v>0</v>
      </c>
      <c r="CF769">
        <f t="shared" ref="CF769" si="14002">BU757*AN769</f>
        <v>0</v>
      </c>
      <c r="CG769">
        <f t="shared" ref="CG769" si="14003">BV757*AO769</f>
        <v>0</v>
      </c>
      <c r="CH769">
        <f t="shared" ref="CH769" si="14004">BW757*AP769</f>
        <v>0</v>
      </c>
      <c r="CI769">
        <f t="shared" ref="CI769" si="14005">BX757*AQ769</f>
        <v>0</v>
      </c>
      <c r="CJ769">
        <f t="shared" ref="CJ769" si="14006">BY757*AR769</f>
        <v>0</v>
      </c>
      <c r="CK769">
        <f t="shared" ref="CK769" si="14007">BZ757*AS769</f>
        <v>0</v>
      </c>
      <c r="CL769">
        <f t="shared" ref="CL769" si="14008">CA757*AT769</f>
        <v>0</v>
      </c>
      <c r="CM769">
        <f t="shared" ref="CM769" si="14009">CB757*AU769</f>
        <v>0</v>
      </c>
      <c r="CN769">
        <f t="shared" ref="CN769" si="14010">CC757*AV769</f>
        <v>0</v>
      </c>
      <c r="CO769">
        <f t="shared" ref="CO769" si="14011">CD757*AW769</f>
        <v>0</v>
      </c>
      <c r="CP769">
        <f t="shared" ref="CP769" si="14012">CE757*AX769</f>
        <v>0</v>
      </c>
      <c r="CQ769">
        <f t="shared" ref="CQ769" si="14013">CF757*AY769</f>
        <v>0</v>
      </c>
      <c r="CR769">
        <f t="shared" ref="CR769" si="14014">CG757*AZ769</f>
        <v>0</v>
      </c>
      <c r="CS769">
        <f t="shared" ref="CS769" si="14015">CH757*BA769</f>
        <v>0</v>
      </c>
      <c r="CT769">
        <f t="shared" ref="CT769" si="14016">CI757*BB769</f>
        <v>0</v>
      </c>
    </row>
    <row r="770" spans="6:98" x14ac:dyDescent="0.3">
      <c r="F770" s="91">
        <f t="shared" si="13678"/>
        <v>90</v>
      </c>
      <c r="G770" s="91">
        <f t="shared" si="13678"/>
        <v>90</v>
      </c>
      <c r="H770" s="4">
        <f t="shared" si="13678"/>
        <v>1</v>
      </c>
      <c r="I770">
        <v>60</v>
      </c>
      <c r="J770" s="48">
        <f t="shared" si="13636"/>
        <v>0</v>
      </c>
      <c r="K770" s="48">
        <f t="shared" si="13894"/>
        <v>0</v>
      </c>
      <c r="L770" s="98">
        <f t="shared" si="13638"/>
        <v>0</v>
      </c>
      <c r="M770" s="48"/>
      <c r="N770" s="48"/>
      <c r="O770" s="48"/>
      <c r="P770" s="48"/>
      <c r="Q770" s="48"/>
      <c r="R770" s="48"/>
      <c r="S770" s="48"/>
      <c r="T770" s="48"/>
      <c r="U770" s="48"/>
      <c r="V770" s="48"/>
      <c r="W770" s="48"/>
      <c r="X770" s="48"/>
      <c r="Y770" s="48"/>
      <c r="Z770" s="48">
        <f>$J770+$K770+$L770</f>
        <v>0</v>
      </c>
      <c r="AA770" s="48">
        <f t="shared" si="13860"/>
        <v>0</v>
      </c>
      <c r="AB770" s="48">
        <f t="shared" si="13860"/>
        <v>0</v>
      </c>
      <c r="AC770" s="48">
        <f t="shared" si="13860"/>
        <v>0</v>
      </c>
      <c r="AD770" s="48">
        <f t="shared" si="13860"/>
        <v>0</v>
      </c>
      <c r="AE770" s="48">
        <f t="shared" si="13860"/>
        <v>0</v>
      </c>
      <c r="AF770" s="48">
        <f t="shared" si="13860"/>
        <v>0</v>
      </c>
      <c r="AG770" s="48">
        <f t="shared" si="13860"/>
        <v>0</v>
      </c>
      <c r="AH770" s="48">
        <f t="shared" si="13860"/>
        <v>0</v>
      </c>
      <c r="AI770" s="48">
        <f t="shared" si="13860"/>
        <v>0</v>
      </c>
      <c r="AJ770" s="48">
        <f t="shared" si="13860"/>
        <v>0</v>
      </c>
      <c r="AK770" s="48">
        <f t="shared" si="13860"/>
        <v>0</v>
      </c>
      <c r="AL770" s="48">
        <f t="shared" si="13860"/>
        <v>0</v>
      </c>
      <c r="AM770" s="48">
        <f t="shared" si="13860"/>
        <v>0</v>
      </c>
      <c r="AN770" s="48">
        <f t="shared" si="13860"/>
        <v>0</v>
      </c>
      <c r="AO770" s="48">
        <f t="shared" si="13860"/>
        <v>0</v>
      </c>
      <c r="AP770" s="48">
        <f t="shared" si="13860"/>
        <v>0</v>
      </c>
      <c r="AQ770" s="48">
        <f t="shared" si="13860"/>
        <v>0</v>
      </c>
      <c r="AR770" s="48">
        <f t="shared" si="13860"/>
        <v>0</v>
      </c>
      <c r="AS770" s="48">
        <f t="shared" si="13860"/>
        <v>0</v>
      </c>
      <c r="AT770" s="48">
        <f t="shared" si="13860"/>
        <v>0</v>
      </c>
      <c r="AU770" s="48">
        <f t="shared" si="13860"/>
        <v>0</v>
      </c>
      <c r="AV770" s="48">
        <f t="shared" si="13860"/>
        <v>0</v>
      </c>
      <c r="AW770" s="48">
        <f t="shared" si="13860"/>
        <v>0</v>
      </c>
      <c r="AX770" s="48">
        <f t="shared" si="13860"/>
        <v>0</v>
      </c>
      <c r="AY770" s="48">
        <f t="shared" si="13825"/>
        <v>0</v>
      </c>
      <c r="AZ770" s="48">
        <f t="shared" si="13825"/>
        <v>0</v>
      </c>
      <c r="BA770" s="48">
        <f t="shared" si="13825"/>
        <v>0</v>
      </c>
      <c r="BB770" s="48">
        <f t="shared" si="13825"/>
        <v>0</v>
      </c>
      <c r="BC770" s="48"/>
      <c r="BE770" t="s">
        <v>189</v>
      </c>
      <c r="BR770">
        <f>BF757*Z770</f>
        <v>0</v>
      </c>
      <c r="BS770">
        <f t="shared" ref="BS770" si="14017">BG757*AA770</f>
        <v>0</v>
      </c>
      <c r="BT770">
        <f t="shared" ref="BT770" si="14018">BH757*AB770</f>
        <v>0</v>
      </c>
      <c r="BU770">
        <f t="shared" ref="BU770" si="14019">BI757*AC770</f>
        <v>0</v>
      </c>
      <c r="BV770">
        <f t="shared" ref="BV770" si="14020">BJ757*AD770</f>
        <v>0</v>
      </c>
      <c r="BW770">
        <f t="shared" ref="BW770" si="14021">BK757*AE770</f>
        <v>0</v>
      </c>
      <c r="BX770">
        <f t="shared" ref="BX770" si="14022">BL757*AF770</f>
        <v>0</v>
      </c>
      <c r="BY770">
        <f t="shared" ref="BY770" si="14023">BM757*AG770</f>
        <v>0</v>
      </c>
      <c r="BZ770">
        <f t="shared" ref="BZ770" si="14024">BN757*AH770</f>
        <v>0</v>
      </c>
      <c r="CA770">
        <f t="shared" ref="CA770" si="14025">BO757*AI770</f>
        <v>0</v>
      </c>
      <c r="CB770">
        <f t="shared" ref="CB770" si="14026">BP757*AJ770</f>
        <v>0</v>
      </c>
      <c r="CC770">
        <f t="shared" ref="CC770" si="14027">BQ757*AK770</f>
        <v>0</v>
      </c>
      <c r="CD770">
        <f t="shared" ref="CD770" si="14028">BR757*AL770</f>
        <v>0</v>
      </c>
      <c r="CE770">
        <f t="shared" ref="CE770" si="14029">BS757*AM770</f>
        <v>0</v>
      </c>
      <c r="CF770">
        <f t="shared" ref="CF770" si="14030">BT757*AN770</f>
        <v>0</v>
      </c>
      <c r="CG770">
        <f t="shared" ref="CG770" si="14031">BU757*AO770</f>
        <v>0</v>
      </c>
      <c r="CH770">
        <f t="shared" ref="CH770" si="14032">BV757*AP770</f>
        <v>0</v>
      </c>
      <c r="CI770">
        <f t="shared" ref="CI770" si="14033">BW757*AQ770</f>
        <v>0</v>
      </c>
      <c r="CJ770">
        <f t="shared" ref="CJ770" si="14034">BX757*AR770</f>
        <v>0</v>
      </c>
      <c r="CK770">
        <f t="shared" ref="CK770" si="14035">BY757*AS770</f>
        <v>0</v>
      </c>
      <c r="CL770">
        <f t="shared" ref="CL770" si="14036">BZ757*AT770</f>
        <v>0</v>
      </c>
      <c r="CM770">
        <f t="shared" ref="CM770" si="14037">CA757*AU770</f>
        <v>0</v>
      </c>
      <c r="CN770">
        <f t="shared" ref="CN770" si="14038">CB757*AV770</f>
        <v>0</v>
      </c>
      <c r="CO770">
        <f t="shared" ref="CO770" si="14039">CC757*AW770</f>
        <v>0</v>
      </c>
      <c r="CP770">
        <f t="shared" ref="CP770" si="14040">CD757*AX770</f>
        <v>0</v>
      </c>
      <c r="CQ770">
        <f t="shared" ref="CQ770" si="14041">CE757*AY770</f>
        <v>0</v>
      </c>
      <c r="CR770">
        <f t="shared" ref="CR770" si="14042">CF757*AZ770</f>
        <v>0</v>
      </c>
      <c r="CS770">
        <f t="shared" ref="CS770" si="14043">CG757*BA770</f>
        <v>0</v>
      </c>
      <c r="CT770">
        <f t="shared" ref="CT770" si="14044">CH757*BB770</f>
        <v>0</v>
      </c>
    </row>
    <row r="771" spans="6:98" x14ac:dyDescent="0.3">
      <c r="F771" s="91">
        <f t="shared" si="13678"/>
        <v>90</v>
      </c>
      <c r="G771" s="91">
        <f t="shared" si="13678"/>
        <v>90</v>
      </c>
      <c r="H771" s="4">
        <f t="shared" si="13678"/>
        <v>1</v>
      </c>
      <c r="I771">
        <v>65</v>
      </c>
      <c r="J771" s="48">
        <f t="shared" si="13636"/>
        <v>0</v>
      </c>
      <c r="K771" s="48">
        <f t="shared" si="13894"/>
        <v>0</v>
      </c>
      <c r="L771" s="98">
        <f t="shared" si="13638"/>
        <v>0</v>
      </c>
      <c r="M771" s="48"/>
      <c r="N771" s="48"/>
      <c r="O771" s="48"/>
      <c r="P771" s="48"/>
      <c r="Q771" s="48"/>
      <c r="R771" s="48"/>
      <c r="S771" s="48"/>
      <c r="T771" s="48"/>
      <c r="U771" s="48"/>
      <c r="V771" s="48"/>
      <c r="W771" s="48"/>
      <c r="X771" s="48"/>
      <c r="Y771" s="48"/>
      <c r="Z771" s="48"/>
      <c r="AA771" s="48">
        <f>$J771+$K771+$L771</f>
        <v>0</v>
      </c>
      <c r="AB771" s="48">
        <f t="shared" si="13860"/>
        <v>0</v>
      </c>
      <c r="AC771" s="48">
        <f t="shared" si="13860"/>
        <v>0</v>
      </c>
      <c r="AD771" s="48">
        <f t="shared" si="13860"/>
        <v>0</v>
      </c>
      <c r="AE771" s="48">
        <f t="shared" si="13860"/>
        <v>0</v>
      </c>
      <c r="AF771" s="48">
        <f t="shared" si="13860"/>
        <v>0</v>
      </c>
      <c r="AG771" s="48">
        <f t="shared" si="13860"/>
        <v>0</v>
      </c>
      <c r="AH771" s="48">
        <f t="shared" si="13860"/>
        <v>0</v>
      </c>
      <c r="AI771" s="48">
        <f t="shared" si="13860"/>
        <v>0</v>
      </c>
      <c r="AJ771" s="48">
        <f t="shared" si="13860"/>
        <v>0</v>
      </c>
      <c r="AK771" s="48">
        <f t="shared" si="13860"/>
        <v>0</v>
      </c>
      <c r="AL771" s="48">
        <f t="shared" si="13860"/>
        <v>0</v>
      </c>
      <c r="AM771" s="48">
        <f t="shared" si="13860"/>
        <v>0</v>
      </c>
      <c r="AN771" s="48">
        <f t="shared" si="13860"/>
        <v>0</v>
      </c>
      <c r="AO771" s="48">
        <f t="shared" si="13860"/>
        <v>0</v>
      </c>
      <c r="AP771" s="48">
        <f t="shared" si="13860"/>
        <v>0</v>
      </c>
      <c r="AQ771" s="48">
        <f t="shared" si="13860"/>
        <v>0</v>
      </c>
      <c r="AR771" s="48">
        <f t="shared" si="13860"/>
        <v>0</v>
      </c>
      <c r="AS771" s="48">
        <f t="shared" si="13860"/>
        <v>0</v>
      </c>
      <c r="AT771" s="48">
        <f t="shared" si="13860"/>
        <v>0</v>
      </c>
      <c r="AU771" s="48">
        <f t="shared" si="13860"/>
        <v>0</v>
      </c>
      <c r="AV771" s="48">
        <f t="shared" si="13860"/>
        <v>0</v>
      </c>
      <c r="AW771" s="48">
        <f t="shared" si="13860"/>
        <v>0</v>
      </c>
      <c r="AX771" s="48">
        <f t="shared" si="13860"/>
        <v>0</v>
      </c>
      <c r="AY771" s="48">
        <f t="shared" si="13825"/>
        <v>0</v>
      </c>
      <c r="AZ771" s="48">
        <f t="shared" si="13825"/>
        <v>0</v>
      </c>
      <c r="BA771" s="48">
        <f t="shared" si="13825"/>
        <v>0</v>
      </c>
      <c r="BB771" s="48">
        <f t="shared" si="13825"/>
        <v>0</v>
      </c>
      <c r="BC771" s="48"/>
      <c r="BE771" t="s">
        <v>190</v>
      </c>
      <c r="BS771">
        <f>BF757*AA771</f>
        <v>0</v>
      </c>
      <c r="BT771">
        <f t="shared" ref="BT771" si="14045">BG757*AB771</f>
        <v>0</v>
      </c>
      <c r="BU771">
        <f t="shared" ref="BU771" si="14046">BH757*AC771</f>
        <v>0</v>
      </c>
      <c r="BV771">
        <f t="shared" ref="BV771" si="14047">BI757*AD771</f>
        <v>0</v>
      </c>
      <c r="BW771">
        <f t="shared" ref="BW771" si="14048">BJ757*AE771</f>
        <v>0</v>
      </c>
      <c r="BX771">
        <f t="shared" ref="BX771" si="14049">BK757*AF771</f>
        <v>0</v>
      </c>
      <c r="BY771">
        <f t="shared" ref="BY771" si="14050">BL757*AG771</f>
        <v>0</v>
      </c>
      <c r="BZ771">
        <f t="shared" ref="BZ771" si="14051">BM757*AH771</f>
        <v>0</v>
      </c>
      <c r="CA771">
        <f t="shared" ref="CA771" si="14052">BN757*AI771</f>
        <v>0</v>
      </c>
      <c r="CB771">
        <f t="shared" ref="CB771" si="14053">BO757*AJ771</f>
        <v>0</v>
      </c>
      <c r="CC771">
        <f t="shared" ref="CC771" si="14054">BP757*AK771</f>
        <v>0</v>
      </c>
      <c r="CD771">
        <f t="shared" ref="CD771" si="14055">BQ757*AL771</f>
        <v>0</v>
      </c>
      <c r="CE771">
        <f t="shared" ref="CE771" si="14056">BR757*AM771</f>
        <v>0</v>
      </c>
      <c r="CF771">
        <f t="shared" ref="CF771" si="14057">BS757*AN771</f>
        <v>0</v>
      </c>
      <c r="CG771">
        <f t="shared" ref="CG771" si="14058">BT757*AO771</f>
        <v>0</v>
      </c>
      <c r="CH771">
        <f t="shared" ref="CH771" si="14059">BU757*AP771</f>
        <v>0</v>
      </c>
      <c r="CI771">
        <f t="shared" ref="CI771" si="14060">BV757*AQ771</f>
        <v>0</v>
      </c>
      <c r="CJ771">
        <f t="shared" ref="CJ771" si="14061">BW757*AR771</f>
        <v>0</v>
      </c>
      <c r="CK771">
        <f t="shared" ref="CK771" si="14062">BX757*AS771</f>
        <v>0</v>
      </c>
      <c r="CL771">
        <f t="shared" ref="CL771" si="14063">BY757*AT771</f>
        <v>0</v>
      </c>
      <c r="CM771">
        <f t="shared" ref="CM771" si="14064">BZ757*AU771</f>
        <v>0</v>
      </c>
      <c r="CN771">
        <f t="shared" ref="CN771" si="14065">CA757*AV771</f>
        <v>0</v>
      </c>
      <c r="CO771">
        <f t="shared" ref="CO771" si="14066">CB757*AW771</f>
        <v>0</v>
      </c>
      <c r="CP771">
        <f t="shared" ref="CP771" si="14067">CC757*AX771</f>
        <v>0</v>
      </c>
      <c r="CQ771">
        <f t="shared" ref="CQ771" si="14068">CD757*AY771</f>
        <v>0</v>
      </c>
      <c r="CR771">
        <f t="shared" ref="CR771" si="14069">CE757*AZ771</f>
        <v>0</v>
      </c>
      <c r="CS771">
        <f t="shared" ref="CS771" si="14070">CF757*BA771</f>
        <v>0</v>
      </c>
      <c r="CT771">
        <f t="shared" ref="CT771" si="14071">CG757*BB771</f>
        <v>0</v>
      </c>
    </row>
    <row r="772" spans="6:98" x14ac:dyDescent="0.3">
      <c r="F772" s="91">
        <f t="shared" si="13678"/>
        <v>90</v>
      </c>
      <c r="G772" s="91">
        <f t="shared" si="13678"/>
        <v>90</v>
      </c>
      <c r="H772" s="4">
        <f t="shared" si="13678"/>
        <v>1</v>
      </c>
      <c r="I772">
        <v>70</v>
      </c>
      <c r="J772" s="48">
        <f t="shared" si="13636"/>
        <v>0</v>
      </c>
      <c r="K772" s="48">
        <f t="shared" si="13894"/>
        <v>0</v>
      </c>
      <c r="L772" s="98">
        <f t="shared" si="13638"/>
        <v>0</v>
      </c>
      <c r="M772" s="48"/>
      <c r="N772" s="48"/>
      <c r="O772" s="48"/>
      <c r="P772" s="48"/>
      <c r="Q772" s="48"/>
      <c r="R772" s="48"/>
      <c r="S772" s="48"/>
      <c r="T772" s="48"/>
      <c r="U772" s="48"/>
      <c r="V772" s="48"/>
      <c r="W772" s="48"/>
      <c r="X772" s="48"/>
      <c r="Y772" s="48"/>
      <c r="Z772" s="48"/>
      <c r="AA772" s="48"/>
      <c r="AB772" s="48">
        <f>$J772+$K772+$L772</f>
        <v>0</v>
      </c>
      <c r="AC772" s="48">
        <f t="shared" si="13860"/>
        <v>0</v>
      </c>
      <c r="AD772" s="48">
        <f t="shared" si="13860"/>
        <v>0</v>
      </c>
      <c r="AE772" s="48">
        <f t="shared" si="13860"/>
        <v>0</v>
      </c>
      <c r="AF772" s="48">
        <f t="shared" si="13860"/>
        <v>0</v>
      </c>
      <c r="AG772" s="48">
        <f t="shared" si="13860"/>
        <v>0</v>
      </c>
      <c r="AH772" s="48">
        <f t="shared" si="13860"/>
        <v>0</v>
      </c>
      <c r="AI772" s="48">
        <f t="shared" si="13860"/>
        <v>0</v>
      </c>
      <c r="AJ772" s="48">
        <f t="shared" si="13860"/>
        <v>0</v>
      </c>
      <c r="AK772" s="48">
        <f t="shared" si="13860"/>
        <v>0</v>
      </c>
      <c r="AL772" s="48">
        <f t="shared" si="13860"/>
        <v>0</v>
      </c>
      <c r="AM772" s="48">
        <f t="shared" si="13860"/>
        <v>0</v>
      </c>
      <c r="AN772" s="48">
        <f t="shared" si="13860"/>
        <v>0</v>
      </c>
      <c r="AO772" s="48">
        <f t="shared" si="13860"/>
        <v>0</v>
      </c>
      <c r="AP772" s="48">
        <f t="shared" si="13860"/>
        <v>0</v>
      </c>
      <c r="AQ772" s="48">
        <f t="shared" si="13860"/>
        <v>0</v>
      </c>
      <c r="AR772" s="48">
        <f t="shared" si="13860"/>
        <v>0</v>
      </c>
      <c r="AS772" s="48">
        <f t="shared" si="13860"/>
        <v>0</v>
      </c>
      <c r="AT772" s="48">
        <f t="shared" si="13860"/>
        <v>0</v>
      </c>
      <c r="AU772" s="48">
        <f t="shared" si="13860"/>
        <v>0</v>
      </c>
      <c r="AV772" s="48">
        <f t="shared" si="13860"/>
        <v>0</v>
      </c>
      <c r="AW772" s="48">
        <f t="shared" si="13860"/>
        <v>0</v>
      </c>
      <c r="AX772" s="48">
        <f t="shared" si="13860"/>
        <v>0</v>
      </c>
      <c r="AY772" s="48">
        <f t="shared" si="13825"/>
        <v>0</v>
      </c>
      <c r="AZ772" s="48">
        <f t="shared" si="13825"/>
        <v>0</v>
      </c>
      <c r="BA772" s="48">
        <f t="shared" si="13825"/>
        <v>0</v>
      </c>
      <c r="BB772" s="48">
        <f t="shared" si="13825"/>
        <v>0</v>
      </c>
      <c r="BC772" s="48"/>
      <c r="BE772" t="s">
        <v>191</v>
      </c>
      <c r="BT772">
        <f>BF757*AB772</f>
        <v>0</v>
      </c>
      <c r="BU772">
        <f t="shared" ref="BU772" si="14072">BG757*AC772</f>
        <v>0</v>
      </c>
      <c r="BV772">
        <f t="shared" ref="BV772" si="14073">BH757*AD772</f>
        <v>0</v>
      </c>
      <c r="BW772">
        <f t="shared" ref="BW772" si="14074">BI757*AE772</f>
        <v>0</v>
      </c>
      <c r="BX772">
        <f t="shared" ref="BX772" si="14075">BJ757*AF772</f>
        <v>0</v>
      </c>
      <c r="BY772">
        <f t="shared" ref="BY772" si="14076">BK757*AG772</f>
        <v>0</v>
      </c>
      <c r="BZ772">
        <f t="shared" ref="BZ772" si="14077">BL757*AH772</f>
        <v>0</v>
      </c>
      <c r="CA772">
        <f t="shared" ref="CA772" si="14078">BM757*AI772</f>
        <v>0</v>
      </c>
      <c r="CB772">
        <f t="shared" ref="CB772" si="14079">BN757*AJ772</f>
        <v>0</v>
      </c>
      <c r="CC772">
        <f t="shared" ref="CC772" si="14080">BO757*AK772</f>
        <v>0</v>
      </c>
      <c r="CD772">
        <f t="shared" ref="CD772" si="14081">BP757*AL772</f>
        <v>0</v>
      </c>
      <c r="CE772">
        <f t="shared" ref="CE772" si="14082">BQ757*AM772</f>
        <v>0</v>
      </c>
      <c r="CF772">
        <f t="shared" ref="CF772" si="14083">BR757*AN772</f>
        <v>0</v>
      </c>
      <c r="CG772">
        <f t="shared" ref="CG772" si="14084">BS757*AO772</f>
        <v>0</v>
      </c>
      <c r="CH772">
        <f t="shared" ref="CH772" si="14085">BT757*AP772</f>
        <v>0</v>
      </c>
      <c r="CI772">
        <f t="shared" ref="CI772" si="14086">BU757*AQ772</f>
        <v>0</v>
      </c>
      <c r="CJ772">
        <f t="shared" ref="CJ772" si="14087">BV757*AR772</f>
        <v>0</v>
      </c>
      <c r="CK772">
        <f t="shared" ref="CK772" si="14088">BW757*AS772</f>
        <v>0</v>
      </c>
      <c r="CL772">
        <f t="shared" ref="CL772" si="14089">BX757*AT772</f>
        <v>0</v>
      </c>
      <c r="CM772">
        <f t="shared" ref="CM772" si="14090">BY757*AU772</f>
        <v>0</v>
      </c>
      <c r="CN772">
        <f t="shared" ref="CN772" si="14091">BZ757*AV772</f>
        <v>0</v>
      </c>
      <c r="CO772">
        <f t="shared" ref="CO772" si="14092">CA757*AW772</f>
        <v>0</v>
      </c>
      <c r="CP772">
        <f t="shared" ref="CP772" si="14093">CB757*AX772</f>
        <v>0</v>
      </c>
      <c r="CQ772">
        <f t="shared" ref="CQ772" si="14094">CC757*AY772</f>
        <v>0</v>
      </c>
      <c r="CR772">
        <f t="shared" ref="CR772" si="14095">CD757*AZ772</f>
        <v>0</v>
      </c>
      <c r="CS772">
        <f t="shared" ref="CS772" si="14096">CE757*BA772</f>
        <v>0</v>
      </c>
      <c r="CT772">
        <f t="shared" ref="CT772" si="14097">CF757*BB772</f>
        <v>0</v>
      </c>
    </row>
    <row r="773" spans="6:98" x14ac:dyDescent="0.3">
      <c r="F773" s="91">
        <f t="shared" si="13678"/>
        <v>90</v>
      </c>
      <c r="G773" s="91">
        <f t="shared" si="13678"/>
        <v>90</v>
      </c>
      <c r="H773" s="4">
        <f t="shared" si="13678"/>
        <v>1</v>
      </c>
      <c r="I773">
        <v>75</v>
      </c>
      <c r="J773" s="48">
        <f t="shared" si="13636"/>
        <v>0</v>
      </c>
      <c r="K773" s="48">
        <f t="shared" si="13894"/>
        <v>0</v>
      </c>
      <c r="L773" s="98">
        <f t="shared" si="13638"/>
        <v>0</v>
      </c>
      <c r="M773" s="48"/>
      <c r="N773" s="48"/>
      <c r="O773" s="48"/>
      <c r="P773" s="48"/>
      <c r="Q773" s="48"/>
      <c r="R773" s="48"/>
      <c r="S773" s="48"/>
      <c r="T773" s="48"/>
      <c r="U773" s="48"/>
      <c r="V773" s="48"/>
      <c r="W773" s="48"/>
      <c r="X773" s="48"/>
      <c r="Y773" s="48"/>
      <c r="Z773" s="48"/>
      <c r="AA773" s="48"/>
      <c r="AB773" s="48"/>
      <c r="AC773" s="48">
        <f>$J773+$K773+$L773</f>
        <v>0</v>
      </c>
      <c r="AD773" s="48">
        <f t="shared" si="13860"/>
        <v>0</v>
      </c>
      <c r="AE773" s="48">
        <f t="shared" si="13860"/>
        <v>0</v>
      </c>
      <c r="AF773" s="48">
        <f t="shared" si="13860"/>
        <v>0</v>
      </c>
      <c r="AG773" s="48">
        <f t="shared" si="13860"/>
        <v>0</v>
      </c>
      <c r="AH773" s="48">
        <f t="shared" si="13860"/>
        <v>0</v>
      </c>
      <c r="AI773" s="48">
        <f t="shared" si="13860"/>
        <v>0</v>
      </c>
      <c r="AJ773" s="48">
        <f t="shared" si="13860"/>
        <v>0</v>
      </c>
      <c r="AK773" s="48">
        <f t="shared" si="13860"/>
        <v>0</v>
      </c>
      <c r="AL773" s="48">
        <f t="shared" si="13860"/>
        <v>0</v>
      </c>
      <c r="AM773" s="48">
        <f t="shared" si="13860"/>
        <v>0</v>
      </c>
      <c r="AN773" s="48">
        <f t="shared" si="13860"/>
        <v>0</v>
      </c>
      <c r="AO773" s="48">
        <f t="shared" si="13860"/>
        <v>0</v>
      </c>
      <c r="AP773" s="48">
        <f t="shared" si="13860"/>
        <v>0</v>
      </c>
      <c r="AQ773" s="48">
        <f t="shared" si="13860"/>
        <v>0</v>
      </c>
      <c r="AR773" s="48">
        <f t="shared" si="13860"/>
        <v>0</v>
      </c>
      <c r="AS773" s="48">
        <f t="shared" si="13860"/>
        <v>0</v>
      </c>
      <c r="AT773" s="48">
        <f t="shared" si="13860"/>
        <v>0</v>
      </c>
      <c r="AU773" s="48">
        <f t="shared" si="13860"/>
        <v>0</v>
      </c>
      <c r="AV773" s="48">
        <f t="shared" si="13860"/>
        <v>0</v>
      </c>
      <c r="AW773" s="48">
        <f t="shared" si="13860"/>
        <v>0</v>
      </c>
      <c r="AX773" s="48">
        <f t="shared" si="13860"/>
        <v>0</v>
      </c>
      <c r="AY773" s="48">
        <f t="shared" si="13825"/>
        <v>0</v>
      </c>
      <c r="AZ773" s="48">
        <f t="shared" si="13825"/>
        <v>0</v>
      </c>
      <c r="BA773" s="48">
        <f t="shared" si="13825"/>
        <v>0</v>
      </c>
      <c r="BB773" s="48">
        <f t="shared" si="13825"/>
        <v>0</v>
      </c>
      <c r="BC773" s="48"/>
      <c r="BE773" t="s">
        <v>192</v>
      </c>
      <c r="BU773">
        <f>BF757*AC773</f>
        <v>0</v>
      </c>
      <c r="BV773">
        <f t="shared" ref="BV773" si="14098">BG757*AD773</f>
        <v>0</v>
      </c>
      <c r="BW773">
        <f t="shared" ref="BW773" si="14099">BH757*AE773</f>
        <v>0</v>
      </c>
      <c r="BX773">
        <f t="shared" ref="BX773" si="14100">BI757*AF773</f>
        <v>0</v>
      </c>
      <c r="BY773">
        <f t="shared" ref="BY773" si="14101">BJ757*AG773</f>
        <v>0</v>
      </c>
      <c r="BZ773">
        <f t="shared" ref="BZ773" si="14102">BK757*AH773</f>
        <v>0</v>
      </c>
      <c r="CA773">
        <f t="shared" ref="CA773" si="14103">BL757*AI773</f>
        <v>0</v>
      </c>
      <c r="CB773">
        <f t="shared" ref="CB773" si="14104">BM757*AJ773</f>
        <v>0</v>
      </c>
      <c r="CC773">
        <f t="shared" ref="CC773" si="14105">BN757*AK773</f>
        <v>0</v>
      </c>
      <c r="CD773">
        <f t="shared" ref="CD773" si="14106">BO757*AL773</f>
        <v>0</v>
      </c>
      <c r="CE773">
        <f t="shared" ref="CE773" si="14107">BP757*AM773</f>
        <v>0</v>
      </c>
      <c r="CF773">
        <f t="shared" ref="CF773" si="14108">BQ757*AN773</f>
        <v>0</v>
      </c>
      <c r="CG773">
        <f t="shared" ref="CG773" si="14109">BR757*AO773</f>
        <v>0</v>
      </c>
      <c r="CH773">
        <f t="shared" ref="CH773" si="14110">BS757*AP773</f>
        <v>0</v>
      </c>
      <c r="CI773">
        <f t="shared" ref="CI773" si="14111">BT757*AQ773</f>
        <v>0</v>
      </c>
      <c r="CJ773">
        <f t="shared" ref="CJ773" si="14112">BU757*AR773</f>
        <v>0</v>
      </c>
      <c r="CK773">
        <f t="shared" ref="CK773" si="14113">BV757*AS773</f>
        <v>0</v>
      </c>
      <c r="CL773">
        <f t="shared" ref="CL773" si="14114">BW757*AT773</f>
        <v>0</v>
      </c>
      <c r="CM773">
        <f t="shared" ref="CM773" si="14115">BX757*AU773</f>
        <v>0</v>
      </c>
      <c r="CN773">
        <f t="shared" ref="CN773" si="14116">BY757*AV773</f>
        <v>0</v>
      </c>
      <c r="CO773">
        <f t="shared" ref="CO773" si="14117">BZ757*AW773</f>
        <v>0</v>
      </c>
      <c r="CP773">
        <f t="shared" ref="CP773" si="14118">CA757*AX773</f>
        <v>0</v>
      </c>
      <c r="CQ773">
        <f t="shared" ref="CQ773" si="14119">CB757*AY773</f>
        <v>0</v>
      </c>
      <c r="CR773">
        <f t="shared" ref="CR773" si="14120">CC757*AZ773</f>
        <v>0</v>
      </c>
      <c r="CS773">
        <f t="shared" ref="CS773" si="14121">CD757*BA773</f>
        <v>0</v>
      </c>
      <c r="CT773">
        <f t="shared" ref="CT773" si="14122">CE757*BB773</f>
        <v>0</v>
      </c>
    </row>
    <row r="774" spans="6:98" x14ac:dyDescent="0.3">
      <c r="F774" s="91">
        <f t="shared" si="13678"/>
        <v>90</v>
      </c>
      <c r="G774" s="91">
        <f t="shared" si="13678"/>
        <v>90</v>
      </c>
      <c r="H774" s="4">
        <f t="shared" si="13678"/>
        <v>1</v>
      </c>
      <c r="I774">
        <v>80</v>
      </c>
      <c r="J774" s="48">
        <f t="shared" si="13636"/>
        <v>0</v>
      </c>
      <c r="K774" s="48">
        <f t="shared" si="13894"/>
        <v>0</v>
      </c>
      <c r="L774" s="98">
        <f t="shared" si="13638"/>
        <v>0</v>
      </c>
      <c r="M774" s="48"/>
      <c r="N774" s="48"/>
      <c r="O774" s="48"/>
      <c r="P774" s="48"/>
      <c r="Q774" s="48"/>
      <c r="R774" s="48"/>
      <c r="S774" s="48"/>
      <c r="T774" s="48"/>
      <c r="U774" s="48"/>
      <c r="V774" s="48"/>
      <c r="W774" s="48"/>
      <c r="X774" s="48"/>
      <c r="Y774" s="48"/>
      <c r="Z774" s="48"/>
      <c r="AA774" s="48"/>
      <c r="AB774" s="48"/>
      <c r="AC774" s="48"/>
      <c r="AD774" s="48">
        <f>$J774+$K774+$L774</f>
        <v>0</v>
      </c>
      <c r="AE774" s="48">
        <f t="shared" si="13860"/>
        <v>0</v>
      </c>
      <c r="AF774" s="48">
        <f t="shared" si="13860"/>
        <v>0</v>
      </c>
      <c r="AG774" s="48">
        <f t="shared" si="13860"/>
        <v>0</v>
      </c>
      <c r="AH774" s="48">
        <f t="shared" si="13860"/>
        <v>0</v>
      </c>
      <c r="AI774" s="48">
        <f t="shared" si="13860"/>
        <v>0</v>
      </c>
      <c r="AJ774" s="48">
        <f t="shared" si="13860"/>
        <v>0</v>
      </c>
      <c r="AK774" s="48">
        <f t="shared" si="13860"/>
        <v>0</v>
      </c>
      <c r="AL774" s="48">
        <f t="shared" si="13860"/>
        <v>0</v>
      </c>
      <c r="AM774" s="48">
        <f t="shared" si="13860"/>
        <v>0</v>
      </c>
      <c r="AN774" s="48">
        <f t="shared" si="13860"/>
        <v>0</v>
      </c>
      <c r="AO774" s="48">
        <f t="shared" si="13860"/>
        <v>0</v>
      </c>
      <c r="AP774" s="48">
        <f t="shared" si="13860"/>
        <v>0</v>
      </c>
      <c r="AQ774" s="48">
        <f t="shared" si="13860"/>
        <v>0</v>
      </c>
      <c r="AR774" s="48">
        <f t="shared" si="13860"/>
        <v>0</v>
      </c>
      <c r="AS774" s="48">
        <f t="shared" si="13860"/>
        <v>0</v>
      </c>
      <c r="AT774" s="48">
        <f t="shared" si="13860"/>
        <v>0</v>
      </c>
      <c r="AU774" s="48">
        <f t="shared" si="13860"/>
        <v>0</v>
      </c>
      <c r="AV774" s="48">
        <f t="shared" si="13860"/>
        <v>0</v>
      </c>
      <c r="AW774" s="48">
        <f t="shared" si="13860"/>
        <v>0</v>
      </c>
      <c r="AX774" s="48">
        <f t="shared" si="13860"/>
        <v>0</v>
      </c>
      <c r="AY774" s="48">
        <f t="shared" si="13825"/>
        <v>0</v>
      </c>
      <c r="AZ774" s="48">
        <f t="shared" si="13825"/>
        <v>0</v>
      </c>
      <c r="BA774" s="48">
        <f t="shared" si="13825"/>
        <v>0</v>
      </c>
      <c r="BB774" s="48">
        <f t="shared" si="13825"/>
        <v>0</v>
      </c>
      <c r="BC774" s="48"/>
      <c r="BE774" t="s">
        <v>193</v>
      </c>
      <c r="BV774">
        <f>BF757*AD774</f>
        <v>0</v>
      </c>
      <c r="BW774">
        <f t="shared" ref="BW774" si="14123">BG757*AE774</f>
        <v>0</v>
      </c>
      <c r="BX774">
        <f t="shared" ref="BX774" si="14124">BH757*AF774</f>
        <v>0</v>
      </c>
      <c r="BY774">
        <f t="shared" ref="BY774" si="14125">BI757*AG774</f>
        <v>0</v>
      </c>
      <c r="BZ774">
        <f t="shared" ref="BZ774" si="14126">BJ757*AH774</f>
        <v>0</v>
      </c>
      <c r="CA774">
        <f t="shared" ref="CA774" si="14127">BK757*AI774</f>
        <v>0</v>
      </c>
      <c r="CB774">
        <f t="shared" ref="CB774" si="14128">BL757*AJ774</f>
        <v>0</v>
      </c>
      <c r="CC774">
        <f t="shared" ref="CC774" si="14129">BM757*AK774</f>
        <v>0</v>
      </c>
      <c r="CD774">
        <f t="shared" ref="CD774" si="14130">BN757*AL774</f>
        <v>0</v>
      </c>
      <c r="CE774">
        <f t="shared" ref="CE774" si="14131">BO757*AM774</f>
        <v>0</v>
      </c>
      <c r="CF774">
        <f t="shared" ref="CF774" si="14132">BP757*AN774</f>
        <v>0</v>
      </c>
      <c r="CG774">
        <f t="shared" ref="CG774" si="14133">BQ757*AO774</f>
        <v>0</v>
      </c>
      <c r="CH774">
        <f t="shared" ref="CH774" si="14134">BR757*AP774</f>
        <v>0</v>
      </c>
      <c r="CI774">
        <f t="shared" ref="CI774" si="14135">BS757*AQ774</f>
        <v>0</v>
      </c>
      <c r="CJ774">
        <f t="shared" ref="CJ774" si="14136">BT757*AR774</f>
        <v>0</v>
      </c>
      <c r="CK774">
        <f t="shared" ref="CK774" si="14137">BU757*AS774</f>
        <v>0</v>
      </c>
      <c r="CL774">
        <f t="shared" ref="CL774" si="14138">BV757*AT774</f>
        <v>0</v>
      </c>
      <c r="CM774">
        <f t="shared" ref="CM774" si="14139">BW757*AU774</f>
        <v>0</v>
      </c>
      <c r="CN774">
        <f t="shared" ref="CN774" si="14140">BX757*AV774</f>
        <v>0</v>
      </c>
      <c r="CO774">
        <f t="shared" ref="CO774" si="14141">BY757*AW774</f>
        <v>0</v>
      </c>
      <c r="CP774">
        <f t="shared" ref="CP774" si="14142">BZ757*AX774</f>
        <v>0</v>
      </c>
      <c r="CQ774">
        <f t="shared" ref="CQ774" si="14143">CA757*AY774</f>
        <v>0</v>
      </c>
      <c r="CR774">
        <f t="shared" ref="CR774" si="14144">CB757*AZ774</f>
        <v>0</v>
      </c>
      <c r="CS774">
        <f t="shared" ref="CS774" si="14145">CC757*BA774</f>
        <v>0</v>
      </c>
      <c r="CT774">
        <f t="shared" ref="CT774" si="14146">CD757*BB774</f>
        <v>0</v>
      </c>
    </row>
    <row r="775" spans="6:98" x14ac:dyDescent="0.3">
      <c r="F775" s="91">
        <f t="shared" si="13678"/>
        <v>90</v>
      </c>
      <c r="G775" s="91">
        <f t="shared" si="13678"/>
        <v>90</v>
      </c>
      <c r="H775" s="4">
        <f t="shared" si="13678"/>
        <v>1</v>
      </c>
      <c r="I775">
        <v>85</v>
      </c>
      <c r="J775" s="48">
        <f t="shared" si="13636"/>
        <v>0</v>
      </c>
      <c r="K775" s="48">
        <f t="shared" si="13894"/>
        <v>0</v>
      </c>
      <c r="L775" s="98">
        <f t="shared" si="13638"/>
        <v>0</v>
      </c>
      <c r="M775" s="48"/>
      <c r="N775" s="48"/>
      <c r="O775" s="48"/>
      <c r="P775" s="48"/>
      <c r="Q775" s="48"/>
      <c r="R775" s="48"/>
      <c r="S775" s="48"/>
      <c r="T775" s="48"/>
      <c r="U775" s="48"/>
      <c r="V775" s="48"/>
      <c r="W775" s="48"/>
      <c r="X775" s="48"/>
      <c r="Y775" s="48"/>
      <c r="Z775" s="48"/>
      <c r="AA775" s="48"/>
      <c r="AB775" s="48"/>
      <c r="AC775" s="48"/>
      <c r="AD775" s="48"/>
      <c r="AE775" s="48">
        <f>$J775+$K775+$L775</f>
        <v>0</v>
      </c>
      <c r="AF775" s="48">
        <f t="shared" si="13860"/>
        <v>0</v>
      </c>
      <c r="AG775" s="48">
        <f t="shared" si="13860"/>
        <v>0</v>
      </c>
      <c r="AH775" s="48">
        <f t="shared" si="13860"/>
        <v>0</v>
      </c>
      <c r="AI775" s="48">
        <f t="shared" si="13860"/>
        <v>0</v>
      </c>
      <c r="AJ775" s="48">
        <f t="shared" si="13860"/>
        <v>0</v>
      </c>
      <c r="AK775" s="48">
        <f t="shared" si="13860"/>
        <v>0</v>
      </c>
      <c r="AL775" s="48">
        <f t="shared" si="13860"/>
        <v>0</v>
      </c>
      <c r="AM775" s="48">
        <f t="shared" si="13860"/>
        <v>0</v>
      </c>
      <c r="AN775" s="48">
        <f t="shared" si="13860"/>
        <v>0</v>
      </c>
      <c r="AO775" s="48">
        <f t="shared" si="13860"/>
        <v>0</v>
      </c>
      <c r="AP775" s="48">
        <f t="shared" ref="AP775:BB790" si="14147">$J775+$K775+$L775</f>
        <v>0</v>
      </c>
      <c r="AQ775" s="48">
        <f t="shared" si="14147"/>
        <v>0</v>
      </c>
      <c r="AR775" s="48">
        <f t="shared" si="14147"/>
        <v>0</v>
      </c>
      <c r="AS775" s="48">
        <f t="shared" si="14147"/>
        <v>0</v>
      </c>
      <c r="AT775" s="48">
        <f t="shared" si="14147"/>
        <v>0</v>
      </c>
      <c r="AU775" s="48">
        <f t="shared" si="14147"/>
        <v>0</v>
      </c>
      <c r="AV775" s="48">
        <f t="shared" si="14147"/>
        <v>0</v>
      </c>
      <c r="AW775" s="48">
        <f t="shared" si="14147"/>
        <v>0</v>
      </c>
      <c r="AX775" s="48">
        <f t="shared" si="14147"/>
        <v>0</v>
      </c>
      <c r="AY775" s="48">
        <f t="shared" si="13825"/>
        <v>0</v>
      </c>
      <c r="AZ775" s="48">
        <f t="shared" si="13825"/>
        <v>0</v>
      </c>
      <c r="BA775" s="48">
        <f t="shared" si="13825"/>
        <v>0</v>
      </c>
      <c r="BB775" s="48">
        <f t="shared" si="13825"/>
        <v>0</v>
      </c>
      <c r="BC775" s="48"/>
      <c r="BE775" t="s">
        <v>194</v>
      </c>
      <c r="BW775">
        <f>BF757*AE775</f>
        <v>0</v>
      </c>
      <c r="BX775">
        <f t="shared" ref="BX775" si="14148">BG757*AF775</f>
        <v>0</v>
      </c>
      <c r="BY775">
        <f t="shared" ref="BY775" si="14149">BH757*AG775</f>
        <v>0</v>
      </c>
      <c r="BZ775">
        <f t="shared" ref="BZ775" si="14150">BI757*AH775</f>
        <v>0</v>
      </c>
      <c r="CA775">
        <f t="shared" ref="CA775" si="14151">BJ757*AI775</f>
        <v>0</v>
      </c>
      <c r="CB775">
        <f t="shared" ref="CB775" si="14152">BK757*AJ775</f>
        <v>0</v>
      </c>
      <c r="CC775">
        <f t="shared" ref="CC775" si="14153">BL757*AK775</f>
        <v>0</v>
      </c>
      <c r="CD775">
        <f t="shared" ref="CD775" si="14154">BM757*AL775</f>
        <v>0</v>
      </c>
      <c r="CE775">
        <f t="shared" ref="CE775" si="14155">BN757*AM775</f>
        <v>0</v>
      </c>
      <c r="CF775">
        <f t="shared" ref="CF775" si="14156">BO757*AN775</f>
        <v>0</v>
      </c>
      <c r="CG775">
        <f t="shared" ref="CG775" si="14157">BP757*AO775</f>
        <v>0</v>
      </c>
      <c r="CH775">
        <f t="shared" ref="CH775" si="14158">BQ757*AP775</f>
        <v>0</v>
      </c>
      <c r="CI775">
        <f t="shared" ref="CI775" si="14159">BR757*AQ775</f>
        <v>0</v>
      </c>
      <c r="CJ775">
        <f t="shared" ref="CJ775" si="14160">BS757*AR775</f>
        <v>0</v>
      </c>
      <c r="CK775">
        <f t="shared" ref="CK775" si="14161">BT757*AS775</f>
        <v>0</v>
      </c>
      <c r="CL775">
        <f t="shared" ref="CL775" si="14162">BU757*AT775</f>
        <v>0</v>
      </c>
      <c r="CM775">
        <f t="shared" ref="CM775" si="14163">BV757*AU775</f>
        <v>0</v>
      </c>
      <c r="CN775">
        <f t="shared" ref="CN775" si="14164">BW757*AV775</f>
        <v>0</v>
      </c>
      <c r="CO775">
        <f t="shared" ref="CO775" si="14165">BX757*AW775</f>
        <v>0</v>
      </c>
      <c r="CP775">
        <f t="shared" ref="CP775" si="14166">BY757*AX775</f>
        <v>0</v>
      </c>
      <c r="CQ775">
        <f t="shared" ref="CQ775" si="14167">BZ757*AY775</f>
        <v>0</v>
      </c>
      <c r="CR775">
        <f t="shared" ref="CR775" si="14168">CA757*AZ775</f>
        <v>0</v>
      </c>
      <c r="CS775">
        <f t="shared" ref="CS775" si="14169">CB757*BA775</f>
        <v>0</v>
      </c>
      <c r="CT775">
        <f t="shared" ref="CT775" si="14170">CC757*BB775</f>
        <v>0</v>
      </c>
    </row>
    <row r="776" spans="6:98" x14ac:dyDescent="0.3">
      <c r="F776" s="91">
        <f t="shared" ref="F776:H791" si="14171">F775</f>
        <v>90</v>
      </c>
      <c r="G776" s="91">
        <f t="shared" si="14171"/>
        <v>90</v>
      </c>
      <c r="H776" s="4">
        <f t="shared" si="14171"/>
        <v>1</v>
      </c>
      <c r="I776">
        <v>90</v>
      </c>
      <c r="J776" s="48">
        <f t="shared" si="13636"/>
        <v>1</v>
      </c>
      <c r="K776" s="48">
        <f t="shared" si="13894"/>
        <v>0</v>
      </c>
      <c r="L776" s="98">
        <f t="shared" si="13638"/>
        <v>0</v>
      </c>
      <c r="M776" s="48"/>
      <c r="N776" s="48"/>
      <c r="O776" s="48"/>
      <c r="P776" s="48"/>
      <c r="Q776" s="48"/>
      <c r="R776" s="48"/>
      <c r="S776" s="48"/>
      <c r="T776" s="48"/>
      <c r="U776" s="48"/>
      <c r="V776" s="48"/>
      <c r="W776" s="48"/>
      <c r="X776" s="48"/>
      <c r="Y776" s="48"/>
      <c r="Z776" s="48"/>
      <c r="AA776" s="48"/>
      <c r="AB776" s="48"/>
      <c r="AC776" s="48"/>
      <c r="AD776" s="48"/>
      <c r="AE776" s="48"/>
      <c r="AF776" s="48">
        <f>$J776+$K776+$L776</f>
        <v>1</v>
      </c>
      <c r="AG776" s="48">
        <f t="shared" ref="AG776:AO784" si="14172">$J776+$K776+$L776</f>
        <v>1</v>
      </c>
      <c r="AH776" s="48">
        <f t="shared" si="14172"/>
        <v>1</v>
      </c>
      <c r="AI776" s="48">
        <f t="shared" si="14172"/>
        <v>1</v>
      </c>
      <c r="AJ776" s="48">
        <f t="shared" si="14172"/>
        <v>1</v>
      </c>
      <c r="AK776" s="48">
        <f t="shared" si="14172"/>
        <v>1</v>
      </c>
      <c r="AL776" s="48">
        <f t="shared" si="14172"/>
        <v>1</v>
      </c>
      <c r="AM776" s="48">
        <f t="shared" si="14172"/>
        <v>1</v>
      </c>
      <c r="AN776" s="48">
        <f t="shared" si="14172"/>
        <v>1</v>
      </c>
      <c r="AO776" s="48">
        <f t="shared" si="14172"/>
        <v>1</v>
      </c>
      <c r="AP776" s="48">
        <f t="shared" si="14147"/>
        <v>1</v>
      </c>
      <c r="AQ776" s="48">
        <f t="shared" si="14147"/>
        <v>1</v>
      </c>
      <c r="AR776" s="48">
        <f t="shared" si="14147"/>
        <v>1</v>
      </c>
      <c r="AS776" s="48">
        <f t="shared" si="14147"/>
        <v>1</v>
      </c>
      <c r="AT776" s="48">
        <f t="shared" si="14147"/>
        <v>1</v>
      </c>
      <c r="AU776" s="48">
        <f t="shared" si="14147"/>
        <v>1</v>
      </c>
      <c r="AV776" s="48">
        <f t="shared" si="14147"/>
        <v>1</v>
      </c>
      <c r="AW776" s="48">
        <f t="shared" si="14147"/>
        <v>1</v>
      </c>
      <c r="AX776" s="48">
        <f t="shared" si="14147"/>
        <v>1</v>
      </c>
      <c r="AY776" s="48">
        <f t="shared" si="13825"/>
        <v>1</v>
      </c>
      <c r="AZ776" s="48">
        <f t="shared" si="13825"/>
        <v>1</v>
      </c>
      <c r="BA776" s="48">
        <f t="shared" si="13825"/>
        <v>1</v>
      </c>
      <c r="BB776" s="48">
        <f t="shared" si="13825"/>
        <v>1</v>
      </c>
      <c r="BC776" s="48"/>
      <c r="BE776" t="s">
        <v>195</v>
      </c>
      <c r="BX776">
        <f>BF757*AF776</f>
        <v>0</v>
      </c>
      <c r="BY776">
        <f t="shared" ref="BY776" si="14173">BG757*AG776</f>
        <v>4.5354755339772597</v>
      </c>
      <c r="BZ776">
        <f t="shared" ref="BZ776" si="14174">BH757*AH776</f>
        <v>30.236503559848401</v>
      </c>
      <c r="CA776">
        <f t="shared" ref="CA776" si="14175">BI757*AI776</f>
        <v>75.591258899620996</v>
      </c>
      <c r="CB776">
        <f t="shared" ref="CB776" si="14176">BJ757*AJ776</f>
        <v>151.18251779924199</v>
      </c>
      <c r="CC776">
        <f t="shared" ref="CC776" si="14177">BK757*AK776</f>
        <v>262.28059545996359</v>
      </c>
      <c r="CD776">
        <f t="shared" ref="CD776" si="14178">BL757*AL776</f>
        <v>321.43394295465765</v>
      </c>
      <c r="CE776">
        <f t="shared" ref="CE776" si="14179">BM757*AM776</f>
        <v>360.13796815974985</v>
      </c>
      <c r="CF776">
        <f t="shared" ref="CF776" si="14180">BN757*AN776</f>
        <v>397.77234651241764</v>
      </c>
      <c r="CG776">
        <f t="shared" ref="CG776" si="14181">BO757*AO776</f>
        <v>426.12842111081937</v>
      </c>
      <c r="CH776">
        <f t="shared" ref="CH776" si="14182">BP757*AP776</f>
        <v>442.95569082720095</v>
      </c>
      <c r="CI776">
        <f t="shared" ref="CI776" si="14183">BQ757*AQ776</f>
        <v>458.49072468549775</v>
      </c>
      <c r="CJ776">
        <f t="shared" ref="CJ776" si="14184">BR757*AR776</f>
        <v>472.39344218519039</v>
      </c>
      <c r="CK776">
        <f t="shared" ref="CK776" si="14185">BS757*AS776</f>
        <v>485.27686245844575</v>
      </c>
      <c r="CL776">
        <f t="shared" ref="CL776" si="14186">BT757*AT776</f>
        <v>493.67179666435436</v>
      </c>
      <c r="CM776">
        <f t="shared" ref="CM776" si="14187">BU757*AU776</f>
        <v>503.92946482286118</v>
      </c>
      <c r="CN776">
        <f t="shared" ref="CN776" si="14188">BV757*AV776</f>
        <v>512.59648261204575</v>
      </c>
      <c r="CO776">
        <f t="shared" ref="CO776" si="14189">BW757*AW776</f>
        <v>522.32234083480228</v>
      </c>
      <c r="CP776">
        <f t="shared" ref="CP776" si="14190">BX757*AX776</f>
        <v>528.54057286327759</v>
      </c>
      <c r="CQ776">
        <f t="shared" ref="CQ776" si="14191">BY757*AY776</f>
        <v>0</v>
      </c>
      <c r="CR776">
        <f t="shared" ref="CR776" si="14192">BZ757*AZ776</f>
        <v>0</v>
      </c>
      <c r="CS776">
        <f t="shared" ref="CS776" si="14193">CA757*BA776</f>
        <v>0</v>
      </c>
      <c r="CT776">
        <f t="shared" ref="CT776" si="14194">CB757*BB776</f>
        <v>0</v>
      </c>
    </row>
    <row r="777" spans="6:98" x14ac:dyDescent="0.3">
      <c r="F777" s="91">
        <f t="shared" si="14171"/>
        <v>90</v>
      </c>
      <c r="G777" s="91">
        <f t="shared" si="14171"/>
        <v>90</v>
      </c>
      <c r="H777" s="4">
        <f t="shared" si="14171"/>
        <v>1</v>
      </c>
      <c r="I777">
        <v>95</v>
      </c>
      <c r="J777" s="48">
        <f t="shared" si="13636"/>
        <v>0</v>
      </c>
      <c r="K777" s="48">
        <f t="shared" si="13894"/>
        <v>0</v>
      </c>
      <c r="L777" s="98">
        <f t="shared" si="13638"/>
        <v>0</v>
      </c>
      <c r="M777" s="48"/>
      <c r="N777" s="48"/>
      <c r="O777" s="48"/>
      <c r="P777" s="48"/>
      <c r="Q777" s="48"/>
      <c r="R777" s="48"/>
      <c r="S777" s="48"/>
      <c r="T777" s="48"/>
      <c r="U777" s="48"/>
      <c r="V777" s="48"/>
      <c r="W777" s="48"/>
      <c r="X777" s="48"/>
      <c r="Y777" s="48"/>
      <c r="Z777" s="48"/>
      <c r="AA777" s="48"/>
      <c r="AB777" s="48"/>
      <c r="AC777" s="48"/>
      <c r="AD777" s="48"/>
      <c r="AE777" s="48"/>
      <c r="AF777" s="48"/>
      <c r="AG777" s="48">
        <f>$J777+$K777+$L777</f>
        <v>0</v>
      </c>
      <c r="AH777" s="48">
        <f t="shared" si="14172"/>
        <v>0</v>
      </c>
      <c r="AI777" s="48">
        <f t="shared" si="14172"/>
        <v>0</v>
      </c>
      <c r="AJ777" s="48">
        <f t="shared" si="14172"/>
        <v>0</v>
      </c>
      <c r="AK777" s="48">
        <f t="shared" si="14172"/>
        <v>0</v>
      </c>
      <c r="AL777" s="48">
        <f t="shared" si="14172"/>
        <v>0</v>
      </c>
      <c r="AM777" s="48">
        <f t="shared" si="14172"/>
        <v>0</v>
      </c>
      <c r="AN777" s="48">
        <f t="shared" si="14172"/>
        <v>0</v>
      </c>
      <c r="AO777" s="48">
        <f t="shared" si="14172"/>
        <v>0</v>
      </c>
      <c r="AP777" s="48">
        <f t="shared" si="14147"/>
        <v>0</v>
      </c>
      <c r="AQ777" s="48">
        <f t="shared" si="14147"/>
        <v>0</v>
      </c>
      <c r="AR777" s="48">
        <f t="shared" si="14147"/>
        <v>0</v>
      </c>
      <c r="AS777" s="48">
        <f t="shared" si="14147"/>
        <v>0</v>
      </c>
      <c r="AT777" s="48">
        <f t="shared" si="14147"/>
        <v>0</v>
      </c>
      <c r="AU777" s="48">
        <f t="shared" si="14147"/>
        <v>0</v>
      </c>
      <c r="AV777" s="48">
        <f t="shared" si="14147"/>
        <v>0</v>
      </c>
      <c r="AW777" s="48">
        <f t="shared" si="14147"/>
        <v>0</v>
      </c>
      <c r="AX777" s="48">
        <f t="shared" si="14147"/>
        <v>0</v>
      </c>
      <c r="AY777" s="48">
        <f t="shared" si="13825"/>
        <v>0</v>
      </c>
      <c r="AZ777" s="48">
        <f t="shared" si="13825"/>
        <v>0</v>
      </c>
      <c r="BA777" s="48">
        <f t="shared" si="13825"/>
        <v>0</v>
      </c>
      <c r="BB777" s="48">
        <f t="shared" si="13825"/>
        <v>0</v>
      </c>
      <c r="BC777" s="48"/>
      <c r="BE777" t="s">
        <v>196</v>
      </c>
      <c r="BY777">
        <f>BF757*AG777</f>
        <v>0</v>
      </c>
      <c r="BZ777">
        <f t="shared" ref="BZ777" si="14195">BG757*AH777</f>
        <v>0</v>
      </c>
      <c r="CA777">
        <f t="shared" ref="CA777" si="14196">BH757*AI777</f>
        <v>0</v>
      </c>
      <c r="CB777">
        <f t="shared" ref="CB777" si="14197">BI757*AJ777</f>
        <v>0</v>
      </c>
      <c r="CC777">
        <f t="shared" ref="CC777" si="14198">BJ757*AK777</f>
        <v>0</v>
      </c>
      <c r="CD777">
        <f t="shared" ref="CD777" si="14199">BK757*AL777</f>
        <v>0</v>
      </c>
      <c r="CE777">
        <f t="shared" ref="CE777" si="14200">BL757*AM777</f>
        <v>0</v>
      </c>
      <c r="CF777">
        <f t="shared" ref="CF777" si="14201">BM757*AN777</f>
        <v>0</v>
      </c>
      <c r="CG777">
        <f t="shared" ref="CG777" si="14202">BN757*AO777</f>
        <v>0</v>
      </c>
      <c r="CH777">
        <f t="shared" ref="CH777" si="14203">BO757*AP777</f>
        <v>0</v>
      </c>
      <c r="CI777">
        <f t="shared" ref="CI777" si="14204">BP757*AQ777</f>
        <v>0</v>
      </c>
      <c r="CJ777">
        <f t="shared" ref="CJ777" si="14205">BQ757*AR777</f>
        <v>0</v>
      </c>
      <c r="CK777">
        <f t="shared" ref="CK777" si="14206">BR757*AS777</f>
        <v>0</v>
      </c>
      <c r="CL777">
        <f t="shared" ref="CL777" si="14207">BS757*AT777</f>
        <v>0</v>
      </c>
      <c r="CM777">
        <f t="shared" ref="CM777" si="14208">BT757*AU777</f>
        <v>0</v>
      </c>
      <c r="CN777">
        <f t="shared" ref="CN777" si="14209">BU757*AV777</f>
        <v>0</v>
      </c>
      <c r="CO777">
        <f t="shared" ref="CO777" si="14210">BV757*AW777</f>
        <v>0</v>
      </c>
      <c r="CP777">
        <f t="shared" ref="CP777" si="14211">BW757*AX777</f>
        <v>0</v>
      </c>
      <c r="CQ777">
        <f t="shared" ref="CQ777" si="14212">BX757*AY777</f>
        <v>0</v>
      </c>
      <c r="CR777">
        <f t="shared" ref="CR777" si="14213">BY757*AZ777</f>
        <v>0</v>
      </c>
      <c r="CS777">
        <f t="shared" ref="CS777" si="14214">BZ757*BA777</f>
        <v>0</v>
      </c>
      <c r="CT777">
        <f t="shared" ref="CT777" si="14215">CA757*BB777</f>
        <v>0</v>
      </c>
    </row>
    <row r="778" spans="6:98" x14ac:dyDescent="0.3">
      <c r="F778" s="91">
        <f t="shared" si="14171"/>
        <v>90</v>
      </c>
      <c r="G778" s="91">
        <f t="shared" si="14171"/>
        <v>90</v>
      </c>
      <c r="H778" s="4">
        <f t="shared" si="14171"/>
        <v>1</v>
      </c>
      <c r="I778">
        <v>100</v>
      </c>
      <c r="J778" s="48">
        <f t="shared" si="13636"/>
        <v>0</v>
      </c>
      <c r="K778" s="48">
        <f t="shared" si="13894"/>
        <v>0</v>
      </c>
      <c r="L778" s="98">
        <f t="shared" si="13638"/>
        <v>0</v>
      </c>
      <c r="M778" s="48"/>
      <c r="N778" s="48"/>
      <c r="O778" s="48"/>
      <c r="P778" s="48"/>
      <c r="Q778" s="48"/>
      <c r="R778" s="48"/>
      <c r="S778" s="48"/>
      <c r="T778" s="48"/>
      <c r="U778" s="48"/>
      <c r="V778" s="48"/>
      <c r="W778" s="48"/>
      <c r="X778" s="48"/>
      <c r="Y778" s="48"/>
      <c r="Z778" s="48"/>
      <c r="AA778" s="48"/>
      <c r="AB778" s="48"/>
      <c r="AC778" s="48"/>
      <c r="AD778" s="48"/>
      <c r="AE778" s="48"/>
      <c r="AF778" s="48"/>
      <c r="AG778" s="48"/>
      <c r="AH778" s="48">
        <f>$J778+$K778+$L778</f>
        <v>0</v>
      </c>
      <c r="AI778" s="48">
        <f t="shared" si="14172"/>
        <v>0</v>
      </c>
      <c r="AJ778" s="48">
        <f t="shared" si="14172"/>
        <v>0</v>
      </c>
      <c r="AK778" s="48">
        <f t="shared" si="14172"/>
        <v>0</v>
      </c>
      <c r="AL778" s="48">
        <f t="shared" si="14172"/>
        <v>0</v>
      </c>
      <c r="AM778" s="48">
        <f t="shared" si="14172"/>
        <v>0</v>
      </c>
      <c r="AN778" s="48">
        <f t="shared" si="14172"/>
        <v>0</v>
      </c>
      <c r="AO778" s="48">
        <f t="shared" si="14172"/>
        <v>0</v>
      </c>
      <c r="AP778" s="48">
        <f t="shared" si="14147"/>
        <v>0</v>
      </c>
      <c r="AQ778" s="48">
        <f t="shared" si="14147"/>
        <v>0</v>
      </c>
      <c r="AR778" s="48">
        <f t="shared" si="14147"/>
        <v>0</v>
      </c>
      <c r="AS778" s="48">
        <f t="shared" si="14147"/>
        <v>0</v>
      </c>
      <c r="AT778" s="48">
        <f t="shared" si="14147"/>
        <v>0</v>
      </c>
      <c r="AU778" s="48">
        <f t="shared" si="14147"/>
        <v>0</v>
      </c>
      <c r="AV778" s="48">
        <f t="shared" si="14147"/>
        <v>0</v>
      </c>
      <c r="AW778" s="48">
        <f t="shared" si="14147"/>
        <v>0</v>
      </c>
      <c r="AX778" s="48">
        <f t="shared" si="14147"/>
        <v>0</v>
      </c>
      <c r="AY778" s="48">
        <f t="shared" si="13825"/>
        <v>0</v>
      </c>
      <c r="AZ778" s="48">
        <f t="shared" si="13825"/>
        <v>0</v>
      </c>
      <c r="BA778" s="48">
        <f t="shared" si="13825"/>
        <v>0</v>
      </c>
      <c r="BB778" s="48">
        <f t="shared" si="13825"/>
        <v>0</v>
      </c>
      <c r="BC778" s="48"/>
      <c r="BE778" t="s">
        <v>197</v>
      </c>
      <c r="BZ778">
        <f>BF757*AH778</f>
        <v>0</v>
      </c>
      <c r="CA778">
        <f t="shared" ref="CA778" si="14216">BG757*AI778</f>
        <v>0</v>
      </c>
      <c r="CB778">
        <f t="shared" ref="CB778" si="14217">BH757*AJ778</f>
        <v>0</v>
      </c>
      <c r="CC778">
        <f t="shared" ref="CC778" si="14218">BI757*AK778</f>
        <v>0</v>
      </c>
      <c r="CD778">
        <f t="shared" ref="CD778" si="14219">BJ757*AL778</f>
        <v>0</v>
      </c>
      <c r="CE778">
        <f t="shared" ref="CE778" si="14220">BK757*AM778</f>
        <v>0</v>
      </c>
      <c r="CF778">
        <f t="shared" ref="CF778" si="14221">BL757*AN778</f>
        <v>0</v>
      </c>
      <c r="CG778">
        <f t="shared" ref="CG778" si="14222">BM757*AO778</f>
        <v>0</v>
      </c>
      <c r="CH778">
        <f t="shared" ref="CH778" si="14223">BN757*AP778</f>
        <v>0</v>
      </c>
      <c r="CI778">
        <f t="shared" ref="CI778" si="14224">BO757*AQ778</f>
        <v>0</v>
      </c>
      <c r="CJ778">
        <f t="shared" ref="CJ778" si="14225">BP757*AR778</f>
        <v>0</v>
      </c>
      <c r="CK778">
        <f t="shared" ref="CK778" si="14226">BQ757*AS778</f>
        <v>0</v>
      </c>
      <c r="CL778">
        <f t="shared" ref="CL778" si="14227">BR757*AT778</f>
        <v>0</v>
      </c>
      <c r="CM778">
        <f t="shared" ref="CM778" si="14228">BS757*AU778</f>
        <v>0</v>
      </c>
      <c r="CN778">
        <f t="shared" ref="CN778" si="14229">BT757*AV778</f>
        <v>0</v>
      </c>
      <c r="CO778">
        <f t="shared" ref="CO778" si="14230">BU757*AW778</f>
        <v>0</v>
      </c>
      <c r="CP778">
        <f t="shared" ref="CP778" si="14231">BV757*AX778</f>
        <v>0</v>
      </c>
      <c r="CQ778">
        <f t="shared" ref="CQ778" si="14232">BW757*AY778</f>
        <v>0</v>
      </c>
      <c r="CR778">
        <f t="shared" ref="CR778" si="14233">BX757*AZ778</f>
        <v>0</v>
      </c>
      <c r="CS778">
        <f t="shared" ref="CS778" si="14234">BY757*BA778</f>
        <v>0</v>
      </c>
      <c r="CT778">
        <f t="shared" ref="CT778" si="14235">BZ757*BB778</f>
        <v>0</v>
      </c>
    </row>
    <row r="779" spans="6:98" x14ac:dyDescent="0.3">
      <c r="F779" s="91">
        <f t="shared" si="14171"/>
        <v>90</v>
      </c>
      <c r="G779" s="91">
        <f t="shared" si="14171"/>
        <v>90</v>
      </c>
      <c r="H779" s="4">
        <f t="shared" si="14171"/>
        <v>1</v>
      </c>
      <c r="I779">
        <v>105</v>
      </c>
      <c r="J779" s="48">
        <f t="shared" si="13636"/>
        <v>0</v>
      </c>
      <c r="K779" s="48">
        <f t="shared" si="13894"/>
        <v>0</v>
      </c>
      <c r="L779" s="98">
        <f t="shared" si="13638"/>
        <v>0</v>
      </c>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f>$J779+$K779+$L779</f>
        <v>0</v>
      </c>
      <c r="AJ779" s="48">
        <f t="shared" si="14172"/>
        <v>0</v>
      </c>
      <c r="AK779" s="48">
        <f t="shared" si="14172"/>
        <v>0</v>
      </c>
      <c r="AL779" s="48">
        <f t="shared" si="14172"/>
        <v>0</v>
      </c>
      <c r="AM779" s="48">
        <f t="shared" si="14172"/>
        <v>0</v>
      </c>
      <c r="AN779" s="48">
        <f t="shared" si="14172"/>
        <v>0</v>
      </c>
      <c r="AO779" s="48">
        <f t="shared" si="14172"/>
        <v>0</v>
      </c>
      <c r="AP779" s="48">
        <f t="shared" si="14147"/>
        <v>0</v>
      </c>
      <c r="AQ779" s="48">
        <f t="shared" si="14147"/>
        <v>0</v>
      </c>
      <c r="AR779" s="48">
        <f t="shared" si="14147"/>
        <v>0</v>
      </c>
      <c r="AS779" s="48">
        <f t="shared" si="14147"/>
        <v>0</v>
      </c>
      <c r="AT779" s="48">
        <f t="shared" si="14147"/>
        <v>0</v>
      </c>
      <c r="AU779" s="48">
        <f t="shared" si="14147"/>
        <v>0</v>
      </c>
      <c r="AV779" s="48">
        <f t="shared" si="14147"/>
        <v>0</v>
      </c>
      <c r="AW779" s="48">
        <f t="shared" si="14147"/>
        <v>0</v>
      </c>
      <c r="AX779" s="48">
        <f t="shared" si="14147"/>
        <v>0</v>
      </c>
      <c r="AY779" s="48">
        <f t="shared" si="13825"/>
        <v>0</v>
      </c>
      <c r="AZ779" s="48">
        <f t="shared" si="13825"/>
        <v>0</v>
      </c>
      <c r="BA779" s="48">
        <f t="shared" si="13825"/>
        <v>0</v>
      </c>
      <c r="BB779" s="48">
        <f t="shared" si="13825"/>
        <v>0</v>
      </c>
      <c r="BC779" s="48"/>
      <c r="BE779" t="s">
        <v>198</v>
      </c>
      <c r="CA779">
        <f>BF757*AI779</f>
        <v>0</v>
      </c>
      <c r="CB779">
        <f t="shared" ref="CB779" si="14236">BG757*AJ779</f>
        <v>0</v>
      </c>
      <c r="CC779">
        <f t="shared" ref="CC779" si="14237">BH757*AK779</f>
        <v>0</v>
      </c>
      <c r="CD779">
        <f t="shared" ref="CD779" si="14238">BI757*AL779</f>
        <v>0</v>
      </c>
      <c r="CE779">
        <f t="shared" ref="CE779" si="14239">BJ757*AM779</f>
        <v>0</v>
      </c>
      <c r="CF779">
        <f t="shared" ref="CF779" si="14240">BK757*AN779</f>
        <v>0</v>
      </c>
      <c r="CG779">
        <f t="shared" ref="CG779" si="14241">BL757*AO779</f>
        <v>0</v>
      </c>
      <c r="CH779">
        <f t="shared" ref="CH779" si="14242">BM757*AP779</f>
        <v>0</v>
      </c>
      <c r="CI779">
        <f t="shared" ref="CI779" si="14243">BN757*AQ779</f>
        <v>0</v>
      </c>
      <c r="CJ779">
        <f t="shared" ref="CJ779" si="14244">BO757*AR779</f>
        <v>0</v>
      </c>
      <c r="CK779">
        <f t="shared" ref="CK779" si="14245">BP757*AS779</f>
        <v>0</v>
      </c>
      <c r="CL779">
        <f t="shared" ref="CL779" si="14246">BQ757*AT779</f>
        <v>0</v>
      </c>
      <c r="CM779">
        <f t="shared" ref="CM779" si="14247">BR757*AU779</f>
        <v>0</v>
      </c>
      <c r="CN779">
        <f t="shared" ref="CN779" si="14248">BS757*AV779</f>
        <v>0</v>
      </c>
      <c r="CO779">
        <f t="shared" ref="CO779" si="14249">BT757*AW779</f>
        <v>0</v>
      </c>
      <c r="CP779">
        <f t="shared" ref="CP779" si="14250">BU757*AX779</f>
        <v>0</v>
      </c>
      <c r="CQ779">
        <f t="shared" ref="CQ779" si="14251">BV757*AY779</f>
        <v>0</v>
      </c>
      <c r="CR779">
        <f t="shared" ref="CR779" si="14252">BW757*AZ779</f>
        <v>0</v>
      </c>
      <c r="CS779">
        <f t="shared" ref="CS779" si="14253">BX757*BA779</f>
        <v>0</v>
      </c>
      <c r="CT779">
        <f t="shared" ref="CT779" si="14254">BY757*BB779</f>
        <v>0</v>
      </c>
    </row>
    <row r="780" spans="6:98" x14ac:dyDescent="0.3">
      <c r="F780" s="91">
        <f t="shared" si="14171"/>
        <v>90</v>
      </c>
      <c r="G780" s="91">
        <f t="shared" si="14171"/>
        <v>90</v>
      </c>
      <c r="H780" s="4">
        <f t="shared" si="14171"/>
        <v>1</v>
      </c>
      <c r="I780">
        <v>110</v>
      </c>
      <c r="J780" s="48">
        <f t="shared" si="13636"/>
        <v>0</v>
      </c>
      <c r="K780" s="48">
        <f t="shared" si="13894"/>
        <v>0</v>
      </c>
      <c r="L780" s="98">
        <f t="shared" si="13638"/>
        <v>0</v>
      </c>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f>$J780+$K780+$L780</f>
        <v>0</v>
      </c>
      <c r="AK780" s="48">
        <f t="shared" si="14172"/>
        <v>0</v>
      </c>
      <c r="AL780" s="48">
        <f t="shared" si="14172"/>
        <v>0</v>
      </c>
      <c r="AM780" s="48">
        <f t="shared" si="14172"/>
        <v>0</v>
      </c>
      <c r="AN780" s="48">
        <f t="shared" si="14172"/>
        <v>0</v>
      </c>
      <c r="AO780" s="48">
        <f t="shared" si="14172"/>
        <v>0</v>
      </c>
      <c r="AP780" s="48">
        <f t="shared" si="14147"/>
        <v>0</v>
      </c>
      <c r="AQ780" s="48">
        <f t="shared" si="14147"/>
        <v>0</v>
      </c>
      <c r="AR780" s="48">
        <f t="shared" si="14147"/>
        <v>0</v>
      </c>
      <c r="AS780" s="48">
        <f t="shared" si="14147"/>
        <v>0</v>
      </c>
      <c r="AT780" s="48">
        <f t="shared" si="14147"/>
        <v>0</v>
      </c>
      <c r="AU780" s="48">
        <f t="shared" si="14147"/>
        <v>0</v>
      </c>
      <c r="AV780" s="48">
        <f t="shared" si="14147"/>
        <v>0</v>
      </c>
      <c r="AW780" s="48">
        <f t="shared" si="14147"/>
        <v>0</v>
      </c>
      <c r="AX780" s="48">
        <f t="shared" si="14147"/>
        <v>0</v>
      </c>
      <c r="AY780" s="48">
        <f t="shared" si="14147"/>
        <v>0</v>
      </c>
      <c r="AZ780" s="48">
        <f t="shared" si="14147"/>
        <v>0</v>
      </c>
      <c r="BA780" s="48">
        <f t="shared" si="14147"/>
        <v>0</v>
      </c>
      <c r="BB780" s="48">
        <f t="shared" si="14147"/>
        <v>0</v>
      </c>
      <c r="BC780" s="48"/>
      <c r="BE780" t="s">
        <v>199</v>
      </c>
      <c r="CB780">
        <f>BF757*AJ780</f>
        <v>0</v>
      </c>
      <c r="CC780">
        <f t="shared" ref="CC780" si="14255">BG757*AK780</f>
        <v>0</v>
      </c>
      <c r="CD780">
        <f t="shared" ref="CD780" si="14256">BH757*AL780</f>
        <v>0</v>
      </c>
      <c r="CE780">
        <f t="shared" ref="CE780" si="14257">BI757*AM780</f>
        <v>0</v>
      </c>
      <c r="CF780">
        <f t="shared" ref="CF780" si="14258">BJ757*AN780</f>
        <v>0</v>
      </c>
      <c r="CG780">
        <f t="shared" ref="CG780" si="14259">BK757*AO780</f>
        <v>0</v>
      </c>
      <c r="CH780">
        <f t="shared" ref="CH780" si="14260">BL757*AP780</f>
        <v>0</v>
      </c>
      <c r="CI780">
        <f t="shared" ref="CI780" si="14261">BM757*AQ780</f>
        <v>0</v>
      </c>
      <c r="CJ780">
        <f t="shared" ref="CJ780" si="14262">BN757*AR780</f>
        <v>0</v>
      </c>
      <c r="CK780">
        <f t="shared" ref="CK780" si="14263">BO757*AS780</f>
        <v>0</v>
      </c>
      <c r="CL780">
        <f t="shared" ref="CL780" si="14264">BP757*AT780</f>
        <v>0</v>
      </c>
      <c r="CM780">
        <f t="shared" ref="CM780" si="14265">BQ757*AU780</f>
        <v>0</v>
      </c>
      <c r="CN780">
        <f t="shared" ref="CN780" si="14266">BR757*AV780</f>
        <v>0</v>
      </c>
      <c r="CO780">
        <f t="shared" ref="CO780" si="14267">BS757*AW780</f>
        <v>0</v>
      </c>
      <c r="CP780">
        <f t="shared" ref="CP780" si="14268">BT757*AX780</f>
        <v>0</v>
      </c>
      <c r="CQ780">
        <f t="shared" ref="CQ780" si="14269">BU757*AY780</f>
        <v>0</v>
      </c>
      <c r="CR780">
        <f t="shared" ref="CR780" si="14270">BV757*AZ780</f>
        <v>0</v>
      </c>
      <c r="CS780">
        <f t="shared" ref="CS780" si="14271">BW757*BA780</f>
        <v>0</v>
      </c>
      <c r="CT780">
        <f t="shared" ref="CT780" si="14272">BX757*BB780</f>
        <v>0</v>
      </c>
    </row>
    <row r="781" spans="6:98" x14ac:dyDescent="0.3">
      <c r="F781" s="91">
        <f t="shared" si="14171"/>
        <v>90</v>
      </c>
      <c r="G781" s="91">
        <f t="shared" si="14171"/>
        <v>90</v>
      </c>
      <c r="H781" s="4">
        <f t="shared" si="14171"/>
        <v>1</v>
      </c>
      <c r="I781">
        <v>115</v>
      </c>
      <c r="J781" s="48">
        <f t="shared" si="13636"/>
        <v>0</v>
      </c>
      <c r="K781" s="48">
        <f t="shared" si="13894"/>
        <v>0</v>
      </c>
      <c r="L781" s="98">
        <f t="shared" si="13638"/>
        <v>0</v>
      </c>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f>$J781+$K781+$L781</f>
        <v>0</v>
      </c>
      <c r="AL781" s="48">
        <f t="shared" si="14172"/>
        <v>0</v>
      </c>
      <c r="AM781" s="48">
        <f t="shared" si="14172"/>
        <v>0</v>
      </c>
      <c r="AN781" s="48">
        <f t="shared" si="14172"/>
        <v>0</v>
      </c>
      <c r="AO781" s="48">
        <f t="shared" si="14172"/>
        <v>0</v>
      </c>
      <c r="AP781" s="48">
        <f t="shared" si="14147"/>
        <v>0</v>
      </c>
      <c r="AQ781" s="48">
        <f t="shared" si="14147"/>
        <v>0</v>
      </c>
      <c r="AR781" s="48">
        <f t="shared" si="14147"/>
        <v>0</v>
      </c>
      <c r="AS781" s="48">
        <f t="shared" si="14147"/>
        <v>0</v>
      </c>
      <c r="AT781" s="48">
        <f t="shared" si="14147"/>
        <v>0</v>
      </c>
      <c r="AU781" s="48">
        <f t="shared" si="14147"/>
        <v>0</v>
      </c>
      <c r="AV781" s="48">
        <f t="shared" si="14147"/>
        <v>0</v>
      </c>
      <c r="AW781" s="48">
        <f t="shared" si="14147"/>
        <v>0</v>
      </c>
      <c r="AX781" s="48">
        <f t="shared" si="14147"/>
        <v>0</v>
      </c>
      <c r="AY781" s="48">
        <f t="shared" si="14147"/>
        <v>0</v>
      </c>
      <c r="AZ781" s="48">
        <f t="shared" si="14147"/>
        <v>0</v>
      </c>
      <c r="BA781" s="48">
        <f t="shared" si="14147"/>
        <v>0</v>
      </c>
      <c r="BB781" s="48">
        <f t="shared" si="14147"/>
        <v>0</v>
      </c>
      <c r="BC781" s="48"/>
      <c r="BE781" t="s">
        <v>200</v>
      </c>
      <c r="CC781">
        <f>BF757*AK781</f>
        <v>0</v>
      </c>
      <c r="CD781">
        <f t="shared" ref="CD781" si="14273">BG757*AL781</f>
        <v>0</v>
      </c>
      <c r="CE781">
        <f t="shared" ref="CE781" si="14274">BH757*AM781</f>
        <v>0</v>
      </c>
      <c r="CF781">
        <f t="shared" ref="CF781" si="14275">BI757*AN781</f>
        <v>0</v>
      </c>
      <c r="CG781">
        <f t="shared" ref="CG781" si="14276">BJ757*AO781</f>
        <v>0</v>
      </c>
      <c r="CH781">
        <f t="shared" ref="CH781" si="14277">BK757*AP781</f>
        <v>0</v>
      </c>
      <c r="CI781">
        <f t="shared" ref="CI781" si="14278">BL757*AQ781</f>
        <v>0</v>
      </c>
      <c r="CJ781">
        <f t="shared" ref="CJ781" si="14279">BM757*AR781</f>
        <v>0</v>
      </c>
      <c r="CK781">
        <f t="shared" ref="CK781" si="14280">BN757*AS781</f>
        <v>0</v>
      </c>
      <c r="CL781">
        <f t="shared" ref="CL781" si="14281">BO757*AT781</f>
        <v>0</v>
      </c>
      <c r="CM781">
        <f t="shared" ref="CM781" si="14282">BP757*AU781</f>
        <v>0</v>
      </c>
      <c r="CN781">
        <f t="shared" ref="CN781" si="14283">BQ757*AV781</f>
        <v>0</v>
      </c>
      <c r="CO781">
        <f t="shared" ref="CO781" si="14284">BR757*AW781</f>
        <v>0</v>
      </c>
      <c r="CP781">
        <f t="shared" ref="CP781" si="14285">BS757*AX781</f>
        <v>0</v>
      </c>
      <c r="CQ781">
        <f t="shared" ref="CQ781" si="14286">BT757*AY781</f>
        <v>0</v>
      </c>
      <c r="CR781">
        <f t="shared" ref="CR781" si="14287">BU757*AZ781</f>
        <v>0</v>
      </c>
      <c r="CS781">
        <f t="shared" ref="CS781" si="14288">BV757*BA781</f>
        <v>0</v>
      </c>
      <c r="CT781">
        <f t="shared" ref="CT781" si="14289">BW757*BB781</f>
        <v>0</v>
      </c>
    </row>
    <row r="782" spans="6:98" x14ac:dyDescent="0.3">
      <c r="F782" s="91">
        <f t="shared" si="14171"/>
        <v>90</v>
      </c>
      <c r="G782" s="91">
        <f t="shared" si="14171"/>
        <v>90</v>
      </c>
      <c r="H782" s="4">
        <f t="shared" si="14171"/>
        <v>1</v>
      </c>
      <c r="I782">
        <v>120</v>
      </c>
      <c r="J782" s="48">
        <f t="shared" si="13636"/>
        <v>0</v>
      </c>
      <c r="K782" s="48">
        <f>IF(IF(AND(I782&gt;=(F782*2),I782&lt;=G782+F782+(G782-F782+5)+1),((H782)^2)*(I783-F782*2)/5,0)&lt;=H782,IF(AND(I782&gt;=(F782*2),I782&lt;=G782+F782+(G782-F782+5)+1),((H782)^2)*(I783-F782*2)/5,0),(K781-H782^2))</f>
        <v>0</v>
      </c>
      <c r="L782" s="98">
        <f t="shared" si="13638"/>
        <v>0</v>
      </c>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f>$J782+$K782+$L782</f>
        <v>0</v>
      </c>
      <c r="AM782" s="48">
        <f t="shared" si="14172"/>
        <v>0</v>
      </c>
      <c r="AN782" s="48">
        <f t="shared" si="14172"/>
        <v>0</v>
      </c>
      <c r="AO782" s="48">
        <f t="shared" si="14172"/>
        <v>0</v>
      </c>
      <c r="AP782" s="48">
        <f t="shared" si="14147"/>
        <v>0</v>
      </c>
      <c r="AQ782" s="48">
        <f t="shared" si="14147"/>
        <v>0</v>
      </c>
      <c r="AR782" s="48">
        <f t="shared" si="14147"/>
        <v>0</v>
      </c>
      <c r="AS782" s="48">
        <f t="shared" si="14147"/>
        <v>0</v>
      </c>
      <c r="AT782" s="48">
        <f t="shared" si="14147"/>
        <v>0</v>
      </c>
      <c r="AU782" s="48">
        <f t="shared" si="14147"/>
        <v>0</v>
      </c>
      <c r="AV782" s="48">
        <f t="shared" si="14147"/>
        <v>0</v>
      </c>
      <c r="AW782" s="48">
        <f t="shared" si="14147"/>
        <v>0</v>
      </c>
      <c r="AX782" s="48">
        <f t="shared" si="14147"/>
        <v>0</v>
      </c>
      <c r="AY782" s="48">
        <f t="shared" si="14147"/>
        <v>0</v>
      </c>
      <c r="AZ782" s="48">
        <f t="shared" si="14147"/>
        <v>0</v>
      </c>
      <c r="BA782" s="48">
        <f t="shared" si="14147"/>
        <v>0</v>
      </c>
      <c r="BB782" s="48">
        <f t="shared" si="14147"/>
        <v>0</v>
      </c>
      <c r="BC782" s="48"/>
      <c r="BE782" t="s">
        <v>201</v>
      </c>
      <c r="CD782">
        <f>BF757*AL782</f>
        <v>0</v>
      </c>
      <c r="CE782">
        <f t="shared" ref="CE782" si="14290">BG757*AM782</f>
        <v>0</v>
      </c>
      <c r="CF782">
        <f t="shared" ref="CF782" si="14291">BH757*AN782</f>
        <v>0</v>
      </c>
      <c r="CG782">
        <f t="shared" ref="CG782" si="14292">BI757*AO782</f>
        <v>0</v>
      </c>
      <c r="CH782">
        <f t="shared" ref="CH782" si="14293">BJ757*AP782</f>
        <v>0</v>
      </c>
      <c r="CI782">
        <f t="shared" ref="CI782" si="14294">BK757*AQ782</f>
        <v>0</v>
      </c>
      <c r="CJ782">
        <f t="shared" ref="CJ782" si="14295">BL757*AR782</f>
        <v>0</v>
      </c>
      <c r="CK782">
        <f t="shared" ref="CK782" si="14296">BM757*AS782</f>
        <v>0</v>
      </c>
      <c r="CL782">
        <f t="shared" ref="CL782" si="14297">BN757*AT782</f>
        <v>0</v>
      </c>
      <c r="CM782">
        <f t="shared" ref="CM782" si="14298">BO757*AU782</f>
        <v>0</v>
      </c>
      <c r="CN782">
        <f t="shared" ref="CN782" si="14299">BP757*AV782</f>
        <v>0</v>
      </c>
      <c r="CO782">
        <f t="shared" ref="CO782" si="14300">BQ757*AW782</f>
        <v>0</v>
      </c>
      <c r="CP782">
        <f t="shared" ref="CP782" si="14301">BR757*AX782</f>
        <v>0</v>
      </c>
      <c r="CQ782">
        <f t="shared" ref="CQ782" si="14302">BS757*AY782</f>
        <v>0</v>
      </c>
      <c r="CR782">
        <f t="shared" ref="CR782" si="14303">BT757*AZ782</f>
        <v>0</v>
      </c>
      <c r="CS782">
        <f t="shared" ref="CS782" si="14304">BU757*BA782</f>
        <v>0</v>
      </c>
      <c r="CT782">
        <f t="shared" ref="CT782" si="14305">BV757*BB782</f>
        <v>0</v>
      </c>
    </row>
    <row r="783" spans="6:98" x14ac:dyDescent="0.3">
      <c r="F783" s="91">
        <f t="shared" si="14171"/>
        <v>90</v>
      </c>
      <c r="G783" s="91">
        <f t="shared" si="14171"/>
        <v>90</v>
      </c>
      <c r="H783" s="4">
        <f t="shared" si="14171"/>
        <v>1</v>
      </c>
      <c r="I783">
        <v>125</v>
      </c>
      <c r="J783" s="48">
        <f t="shared" si="13636"/>
        <v>0</v>
      </c>
      <c r="K783" s="48">
        <f t="shared" ref="K783:K788" si="14306">IF(IF(AND(I783&gt;=(F783*2),I783&lt;=G783+F783+(G783-F783+5)+1),((H783)^2)*(I784-F783*2)/5,0)&lt;=H783,IF(AND(I783&gt;=(F783*2),I783&lt;=G783+F783+(G783-F783+5)+1),((H783)^2)*(I784-F783*2)/5,0),(K782-H783^2))</f>
        <v>0</v>
      </c>
      <c r="L783" s="98">
        <f t="shared" si="13638"/>
        <v>0</v>
      </c>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f>$J783+$K783+$L783</f>
        <v>0</v>
      </c>
      <c r="AN783" s="48">
        <f t="shared" si="14172"/>
        <v>0</v>
      </c>
      <c r="AO783" s="48">
        <f t="shared" si="14172"/>
        <v>0</v>
      </c>
      <c r="AP783" s="48">
        <f t="shared" si="14147"/>
        <v>0</v>
      </c>
      <c r="AQ783" s="48">
        <f t="shared" si="14147"/>
        <v>0</v>
      </c>
      <c r="AR783" s="48">
        <f t="shared" si="14147"/>
        <v>0</v>
      </c>
      <c r="AS783" s="48">
        <f t="shared" si="14147"/>
        <v>0</v>
      </c>
      <c r="AT783" s="48">
        <f t="shared" si="14147"/>
        <v>0</v>
      </c>
      <c r="AU783" s="48">
        <f t="shared" si="14147"/>
        <v>0</v>
      </c>
      <c r="AV783" s="48">
        <f t="shared" si="14147"/>
        <v>0</v>
      </c>
      <c r="AW783" s="48">
        <f t="shared" si="14147"/>
        <v>0</v>
      </c>
      <c r="AX783" s="48">
        <f t="shared" si="14147"/>
        <v>0</v>
      </c>
      <c r="AY783" s="48">
        <f t="shared" si="14147"/>
        <v>0</v>
      </c>
      <c r="AZ783" s="48">
        <f t="shared" si="14147"/>
        <v>0</v>
      </c>
      <c r="BA783" s="48">
        <f t="shared" si="14147"/>
        <v>0</v>
      </c>
      <c r="BB783" s="48">
        <f t="shared" si="14147"/>
        <v>0</v>
      </c>
      <c r="BC783" s="48"/>
      <c r="BE783" t="s">
        <v>202</v>
      </c>
      <c r="CE783">
        <f>BF757*AM783</f>
        <v>0</v>
      </c>
      <c r="CF783">
        <f t="shared" ref="CF783" si="14307">BG757*AN783</f>
        <v>0</v>
      </c>
      <c r="CG783">
        <f t="shared" ref="CG783" si="14308">BH757*AO783</f>
        <v>0</v>
      </c>
      <c r="CH783">
        <f t="shared" ref="CH783" si="14309">BI757*AP783</f>
        <v>0</v>
      </c>
      <c r="CI783">
        <f t="shared" ref="CI783" si="14310">BJ757*AQ783</f>
        <v>0</v>
      </c>
      <c r="CJ783">
        <f t="shared" ref="CJ783" si="14311">BK757*AR783</f>
        <v>0</v>
      </c>
      <c r="CK783">
        <f t="shared" ref="CK783" si="14312">BL757*AS783</f>
        <v>0</v>
      </c>
      <c r="CL783">
        <f t="shared" ref="CL783" si="14313">BM757*AT783</f>
        <v>0</v>
      </c>
      <c r="CM783">
        <f t="shared" ref="CM783" si="14314">BN757*AU783</f>
        <v>0</v>
      </c>
      <c r="CN783">
        <f t="shared" ref="CN783" si="14315">BO757*AV783</f>
        <v>0</v>
      </c>
      <c r="CO783">
        <f t="shared" ref="CO783" si="14316">BP757*AW783</f>
        <v>0</v>
      </c>
      <c r="CP783">
        <f t="shared" ref="CP783" si="14317">BQ757*AX783</f>
        <v>0</v>
      </c>
      <c r="CQ783">
        <f t="shared" ref="CQ783" si="14318">BR757*AY783</f>
        <v>0</v>
      </c>
      <c r="CR783">
        <f t="shared" ref="CR783" si="14319">BS757*AZ783</f>
        <v>0</v>
      </c>
      <c r="CS783">
        <f t="shared" ref="CS783" si="14320">BT757*BA783</f>
        <v>0</v>
      </c>
      <c r="CT783">
        <f t="shared" ref="CT783" si="14321">BU757*BB783</f>
        <v>0</v>
      </c>
    </row>
    <row r="784" spans="6:98" x14ac:dyDescent="0.3">
      <c r="F784" s="91">
        <f t="shared" si="14171"/>
        <v>90</v>
      </c>
      <c r="G784" s="91">
        <f t="shared" si="14171"/>
        <v>90</v>
      </c>
      <c r="H784" s="4">
        <f t="shared" si="14171"/>
        <v>1</v>
      </c>
      <c r="I784">
        <v>130</v>
      </c>
      <c r="J784" s="48">
        <f t="shared" si="13636"/>
        <v>0</v>
      </c>
      <c r="K784" s="48">
        <f t="shared" si="14306"/>
        <v>0</v>
      </c>
      <c r="L784" s="98">
        <f t="shared" si="13638"/>
        <v>0</v>
      </c>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f>$J784+$K784+$L784</f>
        <v>0</v>
      </c>
      <c r="AO784" s="48">
        <f t="shared" si="14172"/>
        <v>0</v>
      </c>
      <c r="AP784" s="48">
        <f t="shared" si="14147"/>
        <v>0</v>
      </c>
      <c r="AQ784" s="48">
        <f t="shared" si="14147"/>
        <v>0</v>
      </c>
      <c r="AR784" s="48">
        <f t="shared" si="14147"/>
        <v>0</v>
      </c>
      <c r="AS784" s="48">
        <f t="shared" si="14147"/>
        <v>0</v>
      </c>
      <c r="AT784" s="48">
        <f t="shared" si="14147"/>
        <v>0</v>
      </c>
      <c r="AU784" s="48">
        <f t="shared" si="14147"/>
        <v>0</v>
      </c>
      <c r="AV784" s="48">
        <f t="shared" si="14147"/>
        <v>0</v>
      </c>
      <c r="AW784" s="48">
        <f t="shared" si="14147"/>
        <v>0</v>
      </c>
      <c r="AX784" s="48">
        <f t="shared" si="14147"/>
        <v>0</v>
      </c>
      <c r="AY784" s="48">
        <f t="shared" si="14147"/>
        <v>0</v>
      </c>
      <c r="AZ784" s="48">
        <f t="shared" si="14147"/>
        <v>0</v>
      </c>
      <c r="BA784" s="48">
        <f t="shared" si="14147"/>
        <v>0</v>
      </c>
      <c r="BB784" s="48">
        <f t="shared" si="14147"/>
        <v>0</v>
      </c>
      <c r="BC784" s="48"/>
      <c r="BE784" t="s">
        <v>203</v>
      </c>
      <c r="CF784">
        <f>BF757*AN784</f>
        <v>0</v>
      </c>
      <c r="CG784">
        <f t="shared" ref="CG784" si="14322">BG757*AO784</f>
        <v>0</v>
      </c>
      <c r="CH784">
        <f t="shared" ref="CH784" si="14323">BH757*AP784</f>
        <v>0</v>
      </c>
      <c r="CI784">
        <f t="shared" ref="CI784" si="14324">BI757*AQ784</f>
        <v>0</v>
      </c>
      <c r="CJ784">
        <f t="shared" ref="CJ784" si="14325">BJ757*AR784</f>
        <v>0</v>
      </c>
      <c r="CK784">
        <f t="shared" ref="CK784" si="14326">BK757*AS784</f>
        <v>0</v>
      </c>
      <c r="CL784">
        <f t="shared" ref="CL784" si="14327">BL757*AT784</f>
        <v>0</v>
      </c>
      <c r="CM784">
        <f t="shared" ref="CM784" si="14328">BM757*AU784</f>
        <v>0</v>
      </c>
      <c r="CN784">
        <f t="shared" ref="CN784" si="14329">BN757*AV784</f>
        <v>0</v>
      </c>
      <c r="CO784">
        <f t="shared" ref="CO784" si="14330">BO757*AW784</f>
        <v>0</v>
      </c>
      <c r="CP784">
        <f t="shared" ref="CP784" si="14331">BP757*AX784</f>
        <v>0</v>
      </c>
      <c r="CQ784">
        <f t="shared" ref="CQ784" si="14332">BQ757*AY784</f>
        <v>0</v>
      </c>
      <c r="CR784">
        <f t="shared" ref="CR784" si="14333">BR757*AZ784</f>
        <v>0</v>
      </c>
      <c r="CS784">
        <f t="shared" ref="CS784" si="14334">BS757*BA784</f>
        <v>0</v>
      </c>
      <c r="CT784">
        <f t="shared" ref="CT784" si="14335">BT757*BB784</f>
        <v>0</v>
      </c>
    </row>
    <row r="785" spans="6:98" x14ac:dyDescent="0.3">
      <c r="F785" s="91">
        <f t="shared" si="14171"/>
        <v>90</v>
      </c>
      <c r="G785" s="91">
        <f t="shared" si="14171"/>
        <v>90</v>
      </c>
      <c r="H785" s="4">
        <f t="shared" si="14171"/>
        <v>1</v>
      </c>
      <c r="I785">
        <v>135</v>
      </c>
      <c r="J785" s="48">
        <f t="shared" si="13636"/>
        <v>0</v>
      </c>
      <c r="K785" s="48">
        <f t="shared" si="14306"/>
        <v>0</v>
      </c>
      <c r="L785" s="98">
        <f t="shared" si="13638"/>
        <v>0</v>
      </c>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f>$J785+$K785+$L785</f>
        <v>0</v>
      </c>
      <c r="AP785" s="48">
        <f t="shared" si="14147"/>
        <v>0</v>
      </c>
      <c r="AQ785" s="48">
        <f t="shared" si="14147"/>
        <v>0</v>
      </c>
      <c r="AR785" s="48">
        <f t="shared" si="14147"/>
        <v>0</v>
      </c>
      <c r="AS785" s="48">
        <f t="shared" si="14147"/>
        <v>0</v>
      </c>
      <c r="AT785" s="48">
        <f t="shared" si="14147"/>
        <v>0</v>
      </c>
      <c r="AU785" s="48">
        <f t="shared" si="14147"/>
        <v>0</v>
      </c>
      <c r="AV785" s="48">
        <f t="shared" si="14147"/>
        <v>0</v>
      </c>
      <c r="AW785" s="48">
        <f t="shared" si="14147"/>
        <v>0</v>
      </c>
      <c r="AX785" s="48">
        <f t="shared" si="14147"/>
        <v>0</v>
      </c>
      <c r="AY785" s="48">
        <f t="shared" si="14147"/>
        <v>0</v>
      </c>
      <c r="AZ785" s="48">
        <f t="shared" si="14147"/>
        <v>0</v>
      </c>
      <c r="BA785" s="48">
        <f t="shared" si="14147"/>
        <v>0</v>
      </c>
      <c r="BB785" s="48">
        <f t="shared" si="14147"/>
        <v>0</v>
      </c>
      <c r="BC785" s="48"/>
      <c r="BE785" t="s">
        <v>204</v>
      </c>
      <c r="CG785">
        <f>BF757*AO785</f>
        <v>0</v>
      </c>
      <c r="CH785">
        <f t="shared" ref="CH785" si="14336">BG757*AP785</f>
        <v>0</v>
      </c>
      <c r="CI785">
        <f t="shared" ref="CI785" si="14337">BH757*AQ785</f>
        <v>0</v>
      </c>
      <c r="CJ785">
        <f t="shared" ref="CJ785" si="14338">BI757*AR785</f>
        <v>0</v>
      </c>
      <c r="CK785">
        <f t="shared" ref="CK785" si="14339">BJ757*AS785</f>
        <v>0</v>
      </c>
      <c r="CL785">
        <f t="shared" ref="CL785" si="14340">BK757*AT785</f>
        <v>0</v>
      </c>
      <c r="CM785">
        <f t="shared" ref="CM785" si="14341">BL757*AU785</f>
        <v>0</v>
      </c>
      <c r="CN785">
        <f t="shared" ref="CN785" si="14342">BM757*AV785</f>
        <v>0</v>
      </c>
      <c r="CO785">
        <f t="shared" ref="CO785" si="14343">BN757*AW785</f>
        <v>0</v>
      </c>
      <c r="CP785">
        <f t="shared" ref="CP785" si="14344">BO757*AX785</f>
        <v>0</v>
      </c>
      <c r="CQ785">
        <f t="shared" ref="CQ785" si="14345">BP757*AY785</f>
        <v>0</v>
      </c>
      <c r="CR785">
        <f t="shared" ref="CR785" si="14346">BQ757*AZ785</f>
        <v>0</v>
      </c>
      <c r="CS785">
        <f t="shared" ref="CS785" si="14347">BR757*BA785</f>
        <v>0</v>
      </c>
      <c r="CT785">
        <f t="shared" ref="CT785" si="14348">BS757*BB785</f>
        <v>0</v>
      </c>
    </row>
    <row r="786" spans="6:98" x14ac:dyDescent="0.3">
      <c r="F786" s="91">
        <f t="shared" si="14171"/>
        <v>90</v>
      </c>
      <c r="G786" s="91">
        <f t="shared" si="14171"/>
        <v>90</v>
      </c>
      <c r="H786" s="4">
        <f t="shared" si="14171"/>
        <v>1</v>
      </c>
      <c r="I786">
        <v>140</v>
      </c>
      <c r="J786" s="48">
        <f t="shared" si="13636"/>
        <v>0</v>
      </c>
      <c r="K786" s="48">
        <f t="shared" si="14306"/>
        <v>0</v>
      </c>
      <c r="L786" s="98">
        <f t="shared" si="13638"/>
        <v>0</v>
      </c>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f>$J786+$K786+$L786</f>
        <v>0</v>
      </c>
      <c r="AQ786" s="48">
        <f t="shared" si="14147"/>
        <v>0</v>
      </c>
      <c r="AR786" s="48">
        <f t="shared" si="14147"/>
        <v>0</v>
      </c>
      <c r="AS786" s="48">
        <f t="shared" si="14147"/>
        <v>0</v>
      </c>
      <c r="AT786" s="48">
        <f t="shared" si="14147"/>
        <v>0</v>
      </c>
      <c r="AU786" s="48">
        <f t="shared" si="14147"/>
        <v>0</v>
      </c>
      <c r="AV786" s="48">
        <f t="shared" si="14147"/>
        <v>0</v>
      </c>
      <c r="AW786" s="48">
        <f t="shared" si="14147"/>
        <v>0</v>
      </c>
      <c r="AX786" s="48">
        <f t="shared" si="14147"/>
        <v>0</v>
      </c>
      <c r="AY786" s="48">
        <f t="shared" si="14147"/>
        <v>0</v>
      </c>
      <c r="AZ786" s="48">
        <f t="shared" si="14147"/>
        <v>0</v>
      </c>
      <c r="BA786" s="48">
        <f t="shared" si="14147"/>
        <v>0</v>
      </c>
      <c r="BB786" s="48">
        <f t="shared" si="14147"/>
        <v>0</v>
      </c>
      <c r="BC786" s="48"/>
      <c r="BE786" t="s">
        <v>205</v>
      </c>
      <c r="CH786">
        <f>BF757*AP786</f>
        <v>0</v>
      </c>
      <c r="CI786">
        <f t="shared" ref="CI786" si="14349">BG757*AQ786</f>
        <v>0</v>
      </c>
      <c r="CJ786">
        <f t="shared" ref="CJ786" si="14350">BH757*AR786</f>
        <v>0</v>
      </c>
      <c r="CK786">
        <f t="shared" ref="CK786" si="14351">BI757*AS786</f>
        <v>0</v>
      </c>
      <c r="CL786">
        <f t="shared" ref="CL786" si="14352">BJ757*AT786</f>
        <v>0</v>
      </c>
      <c r="CM786">
        <f t="shared" ref="CM786" si="14353">BK757*AU786</f>
        <v>0</v>
      </c>
      <c r="CN786">
        <f t="shared" ref="CN786" si="14354">BL757*AV786</f>
        <v>0</v>
      </c>
      <c r="CO786">
        <f t="shared" ref="CO786" si="14355">BM757*AW786</f>
        <v>0</v>
      </c>
      <c r="CP786">
        <f t="shared" ref="CP786" si="14356">BN757*AX786</f>
        <v>0</v>
      </c>
      <c r="CQ786">
        <f t="shared" ref="CQ786" si="14357">BO757*AY786</f>
        <v>0</v>
      </c>
      <c r="CR786">
        <f t="shared" ref="CR786" si="14358">BP757*AZ786</f>
        <v>0</v>
      </c>
      <c r="CS786">
        <f t="shared" ref="CS786" si="14359">BQ757*BA786</f>
        <v>0</v>
      </c>
      <c r="CT786">
        <f t="shared" ref="CT786" si="14360">BR757*BB786</f>
        <v>0</v>
      </c>
    </row>
    <row r="787" spans="6:98" x14ac:dyDescent="0.3">
      <c r="F787" s="91">
        <f t="shared" si="14171"/>
        <v>90</v>
      </c>
      <c r="G787" s="91">
        <f t="shared" si="14171"/>
        <v>90</v>
      </c>
      <c r="H787" s="4">
        <f t="shared" si="14171"/>
        <v>1</v>
      </c>
      <c r="I787">
        <v>145</v>
      </c>
      <c r="J787" s="48">
        <f t="shared" si="13636"/>
        <v>0</v>
      </c>
      <c r="K787" s="48">
        <f t="shared" si="14306"/>
        <v>0</v>
      </c>
      <c r="L787" s="98">
        <f t="shared" si="13638"/>
        <v>0</v>
      </c>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f>$J787+$K787+$L787</f>
        <v>0</v>
      </c>
      <c r="AR787" s="48">
        <f t="shared" si="14147"/>
        <v>0</v>
      </c>
      <c r="AS787" s="48">
        <f t="shared" si="14147"/>
        <v>0</v>
      </c>
      <c r="AT787" s="48">
        <f t="shared" si="14147"/>
        <v>0</v>
      </c>
      <c r="AU787" s="48">
        <f t="shared" si="14147"/>
        <v>0</v>
      </c>
      <c r="AV787" s="48">
        <f t="shared" si="14147"/>
        <v>0</v>
      </c>
      <c r="AW787" s="48">
        <f t="shared" si="14147"/>
        <v>0</v>
      </c>
      <c r="AX787" s="48">
        <f t="shared" si="14147"/>
        <v>0</v>
      </c>
      <c r="AY787" s="48">
        <f t="shared" si="14147"/>
        <v>0</v>
      </c>
      <c r="AZ787" s="48">
        <f t="shared" si="14147"/>
        <v>0</v>
      </c>
      <c r="BA787" s="48">
        <f t="shared" si="14147"/>
        <v>0</v>
      </c>
      <c r="BB787" s="48">
        <f t="shared" si="14147"/>
        <v>0</v>
      </c>
      <c r="BC787" s="48"/>
      <c r="BE787" t="s">
        <v>206</v>
      </c>
      <c r="CI787">
        <f>BF757*AQ787</f>
        <v>0</v>
      </c>
      <c r="CJ787">
        <f t="shared" ref="CJ787" si="14361">BG757*AR787</f>
        <v>0</v>
      </c>
      <c r="CK787">
        <f t="shared" ref="CK787" si="14362">BH757*AS787</f>
        <v>0</v>
      </c>
      <c r="CL787">
        <f t="shared" ref="CL787" si="14363">BI757*AT787</f>
        <v>0</v>
      </c>
      <c r="CM787">
        <f t="shared" ref="CM787" si="14364">BJ757*AU787</f>
        <v>0</v>
      </c>
      <c r="CN787">
        <f t="shared" ref="CN787" si="14365">BK757*AV787</f>
        <v>0</v>
      </c>
      <c r="CO787">
        <f t="shared" ref="CO787" si="14366">BL757*AW787</f>
        <v>0</v>
      </c>
      <c r="CP787">
        <f t="shared" ref="CP787" si="14367">BM757*AX787</f>
        <v>0</v>
      </c>
      <c r="CQ787">
        <f t="shared" ref="CQ787" si="14368">BN757*AY787</f>
        <v>0</v>
      </c>
      <c r="CR787">
        <f t="shared" ref="CR787" si="14369">BO757*AZ787</f>
        <v>0</v>
      </c>
      <c r="CS787">
        <f t="shared" ref="CS787" si="14370">BP757*BA787</f>
        <v>0</v>
      </c>
      <c r="CT787">
        <f t="shared" ref="CT787" si="14371">BQ757*BB787</f>
        <v>0</v>
      </c>
    </row>
    <row r="788" spans="6:98" x14ac:dyDescent="0.3">
      <c r="F788" s="91">
        <f t="shared" si="14171"/>
        <v>90</v>
      </c>
      <c r="G788" s="91">
        <f t="shared" si="14171"/>
        <v>90</v>
      </c>
      <c r="H788" s="4">
        <f t="shared" si="14171"/>
        <v>1</v>
      </c>
      <c r="I788">
        <v>150</v>
      </c>
      <c r="J788" s="48">
        <f t="shared" si="13636"/>
        <v>0</v>
      </c>
      <c r="K788" s="48">
        <f t="shared" si="14306"/>
        <v>0</v>
      </c>
      <c r="L788" s="98">
        <f t="shared" si="13638"/>
        <v>0</v>
      </c>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f>$J788+$K788+$L788</f>
        <v>0</v>
      </c>
      <c r="AS788" s="48">
        <f t="shared" si="14147"/>
        <v>0</v>
      </c>
      <c r="AT788" s="48">
        <f t="shared" si="14147"/>
        <v>0</v>
      </c>
      <c r="AU788" s="48">
        <f t="shared" si="14147"/>
        <v>0</v>
      </c>
      <c r="AV788" s="48">
        <f t="shared" si="14147"/>
        <v>0</v>
      </c>
      <c r="AW788" s="48">
        <f t="shared" si="14147"/>
        <v>0</v>
      </c>
      <c r="AX788" s="48">
        <f t="shared" si="14147"/>
        <v>0</v>
      </c>
      <c r="AY788" s="48">
        <f t="shared" si="14147"/>
        <v>0</v>
      </c>
      <c r="AZ788" s="48">
        <f t="shared" si="14147"/>
        <v>0</v>
      </c>
      <c r="BA788" s="48">
        <f t="shared" si="14147"/>
        <v>0</v>
      </c>
      <c r="BB788" s="48">
        <f t="shared" si="14147"/>
        <v>0</v>
      </c>
      <c r="BC788" s="48"/>
      <c r="BE788" t="s">
        <v>207</v>
      </c>
      <c r="CJ788">
        <f>BF757*AR788</f>
        <v>0</v>
      </c>
      <c r="CK788">
        <f t="shared" ref="CK788" si="14372">BG757*AS788</f>
        <v>0</v>
      </c>
      <c r="CL788">
        <f t="shared" ref="CL788" si="14373">BH757*AT788</f>
        <v>0</v>
      </c>
      <c r="CM788">
        <f t="shared" ref="CM788" si="14374">BI757*AU788</f>
        <v>0</v>
      </c>
      <c r="CN788">
        <f t="shared" ref="CN788" si="14375">BJ757*AV788</f>
        <v>0</v>
      </c>
      <c r="CO788">
        <f t="shared" ref="CO788" si="14376">BK757*AW788</f>
        <v>0</v>
      </c>
      <c r="CP788">
        <f t="shared" ref="CP788" si="14377">BL757*AX788</f>
        <v>0</v>
      </c>
      <c r="CQ788">
        <f t="shared" ref="CQ788" si="14378">BM757*AY788</f>
        <v>0</v>
      </c>
      <c r="CR788">
        <f t="shared" ref="CR788" si="14379">BN757*AZ788</f>
        <v>0</v>
      </c>
      <c r="CS788">
        <f t="shared" ref="CS788" si="14380">BO757*BA788</f>
        <v>0</v>
      </c>
      <c r="CT788">
        <f t="shared" ref="CT788" si="14381">BP757*BB788</f>
        <v>0</v>
      </c>
    </row>
    <row r="789" spans="6:98" x14ac:dyDescent="0.3">
      <c r="F789" s="91">
        <f t="shared" si="14171"/>
        <v>90</v>
      </c>
      <c r="G789" s="91">
        <f t="shared" si="14171"/>
        <v>90</v>
      </c>
      <c r="H789" s="4">
        <f t="shared" si="14171"/>
        <v>1</v>
      </c>
      <c r="I789">
        <v>155</v>
      </c>
      <c r="J789" s="48">
        <f t="shared" si="13636"/>
        <v>0</v>
      </c>
      <c r="K789" s="48">
        <f>IF(IF(AND(I789&gt;=(F789*2),I789&lt;=G789+F789+(G789-F789+5)+1),((H789)^2)*(I790-F789*2)/5,0)&lt;=H789,IF(AND(I789&gt;=(F789*2),I789&lt;=G789+F789+(G789-F789+5)+1),((H789)^2)*(I790-F789*2)/5,0),(K788-H789^2))</f>
        <v>0</v>
      </c>
      <c r="L789" s="98">
        <f t="shared" si="13638"/>
        <v>0</v>
      </c>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f>$J789+$K789+$L789</f>
        <v>0</v>
      </c>
      <c r="AT789" s="48">
        <f t="shared" si="14147"/>
        <v>0</v>
      </c>
      <c r="AU789" s="48">
        <f t="shared" si="14147"/>
        <v>0</v>
      </c>
      <c r="AV789" s="48">
        <f t="shared" si="14147"/>
        <v>0</v>
      </c>
      <c r="AW789" s="48">
        <f t="shared" si="14147"/>
        <v>0</v>
      </c>
      <c r="AX789" s="48">
        <f t="shared" si="14147"/>
        <v>0</v>
      </c>
      <c r="AY789" s="48">
        <f t="shared" si="14147"/>
        <v>0</v>
      </c>
      <c r="AZ789" s="48">
        <f t="shared" si="14147"/>
        <v>0</v>
      </c>
      <c r="BA789" s="48">
        <f t="shared" si="14147"/>
        <v>0</v>
      </c>
      <c r="BB789" s="48">
        <f t="shared" si="14147"/>
        <v>0</v>
      </c>
      <c r="BC789" s="48"/>
      <c r="BE789" t="s">
        <v>208</v>
      </c>
      <c r="CK789">
        <f>BF757*AS789</f>
        <v>0</v>
      </c>
      <c r="CL789">
        <f t="shared" ref="CL789" si="14382">BG757*AT789</f>
        <v>0</v>
      </c>
      <c r="CM789">
        <f t="shared" ref="CM789" si="14383">BH757*AU789</f>
        <v>0</v>
      </c>
      <c r="CN789">
        <f t="shared" ref="CN789" si="14384">BI757*AV789</f>
        <v>0</v>
      </c>
      <c r="CO789">
        <f t="shared" ref="CO789" si="14385">BJ757*AW789</f>
        <v>0</v>
      </c>
      <c r="CP789">
        <f t="shared" ref="CP789" si="14386">BK757*AX789</f>
        <v>0</v>
      </c>
      <c r="CQ789">
        <f t="shared" ref="CQ789" si="14387">BL757*AY789</f>
        <v>0</v>
      </c>
      <c r="CR789">
        <f t="shared" ref="CR789" si="14388">BM757*AZ789</f>
        <v>0</v>
      </c>
      <c r="CS789">
        <f t="shared" ref="CS789" si="14389">BN757*BA789</f>
        <v>0</v>
      </c>
      <c r="CT789">
        <f t="shared" ref="CT789" si="14390">BO757*BB789</f>
        <v>0</v>
      </c>
    </row>
    <row r="790" spans="6:98" x14ac:dyDescent="0.3">
      <c r="F790" s="91">
        <f t="shared" si="14171"/>
        <v>90</v>
      </c>
      <c r="G790" s="91">
        <f t="shared" si="14171"/>
        <v>90</v>
      </c>
      <c r="H790" s="4">
        <f t="shared" si="14171"/>
        <v>1</v>
      </c>
      <c r="I790">
        <v>160</v>
      </c>
      <c r="J790" s="48">
        <f t="shared" si="13636"/>
        <v>0</v>
      </c>
      <c r="K790" s="48">
        <f t="shared" ref="K790:K798" si="14391">IF(IF(AND(I790&gt;=(F790*2),I790&lt;=G790+F790+(G790-F790+5)+1),((H790)^2)*(I791-F790*2)/5,0)&lt;=H790,IF(AND(I790&gt;=(F790*2),I790&lt;=G790+F790+(G790-F790+5)+1),((H790)^2)*(I791-F790*2)/5,0),(K789-H790^2))</f>
        <v>0</v>
      </c>
      <c r="L790" s="98">
        <f t="shared" si="13638"/>
        <v>0</v>
      </c>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f>$J790+$K790+$L790</f>
        <v>0</v>
      </c>
      <c r="AU790" s="48">
        <f t="shared" si="14147"/>
        <v>0</v>
      </c>
      <c r="AV790" s="48">
        <f t="shared" si="14147"/>
        <v>0</v>
      </c>
      <c r="AW790" s="48">
        <f t="shared" si="14147"/>
        <v>0</v>
      </c>
      <c r="AX790" s="48">
        <f t="shared" si="14147"/>
        <v>0</v>
      </c>
      <c r="AY790" s="48">
        <f t="shared" si="14147"/>
        <v>0</v>
      </c>
      <c r="AZ790" s="48">
        <f t="shared" si="14147"/>
        <v>0</v>
      </c>
      <c r="BA790" s="48">
        <f t="shared" si="14147"/>
        <v>0</v>
      </c>
      <c r="BB790" s="48">
        <f t="shared" si="14147"/>
        <v>0</v>
      </c>
      <c r="BC790" s="48"/>
      <c r="BE790" t="s">
        <v>209</v>
      </c>
      <c r="CL790">
        <f>BF757*AT790</f>
        <v>0</v>
      </c>
      <c r="CM790">
        <f t="shared" ref="CM790" si="14392">BG757*AU790</f>
        <v>0</v>
      </c>
      <c r="CN790">
        <f t="shared" ref="CN790" si="14393">BH757*AV790</f>
        <v>0</v>
      </c>
      <c r="CO790">
        <f t="shared" ref="CO790" si="14394">BI757*AW790</f>
        <v>0</v>
      </c>
      <c r="CP790">
        <f t="shared" ref="CP790" si="14395">BJ757*AX790</f>
        <v>0</v>
      </c>
      <c r="CQ790">
        <f t="shared" ref="CQ790" si="14396">BK757*AY790</f>
        <v>0</v>
      </c>
      <c r="CR790">
        <f t="shared" ref="CR790" si="14397">BL757*AZ790</f>
        <v>0</v>
      </c>
      <c r="CS790">
        <f t="shared" ref="CS790" si="14398">BM757*BA790</f>
        <v>0</v>
      </c>
      <c r="CT790">
        <f t="shared" ref="CT790" si="14399">BN757*BB790</f>
        <v>0</v>
      </c>
    </row>
    <row r="791" spans="6:98" x14ac:dyDescent="0.3">
      <c r="F791" s="91">
        <f t="shared" si="14171"/>
        <v>90</v>
      </c>
      <c r="G791" s="91">
        <f t="shared" si="14171"/>
        <v>90</v>
      </c>
      <c r="H791" s="4">
        <f t="shared" si="14171"/>
        <v>1</v>
      </c>
      <c r="I791">
        <v>165</v>
      </c>
      <c r="J791" s="48">
        <f t="shared" si="13636"/>
        <v>0</v>
      </c>
      <c r="K791" s="48">
        <f t="shared" si="14391"/>
        <v>0</v>
      </c>
      <c r="L791" s="98">
        <f t="shared" si="13638"/>
        <v>0</v>
      </c>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f>$J791+$K791+$L791</f>
        <v>0</v>
      </c>
      <c r="AV791" s="48">
        <f t="shared" ref="AV791:BB796" si="14400">$J791+$K791+$L791</f>
        <v>0</v>
      </c>
      <c r="AW791" s="48">
        <f t="shared" si="14400"/>
        <v>0</v>
      </c>
      <c r="AX791" s="48">
        <f t="shared" si="14400"/>
        <v>0</v>
      </c>
      <c r="AY791" s="48">
        <f t="shared" si="14400"/>
        <v>0</v>
      </c>
      <c r="AZ791" s="48">
        <f t="shared" si="14400"/>
        <v>0</v>
      </c>
      <c r="BA791" s="48">
        <f t="shared" si="14400"/>
        <v>0</v>
      </c>
      <c r="BB791" s="48">
        <f t="shared" si="14400"/>
        <v>0</v>
      </c>
      <c r="BC791" s="48"/>
      <c r="BE791" t="s">
        <v>210</v>
      </c>
      <c r="CM791">
        <f>BF757*AU791</f>
        <v>0</v>
      </c>
      <c r="CN791">
        <f t="shared" ref="CN791" si="14401">BG757*AV791</f>
        <v>0</v>
      </c>
      <c r="CO791">
        <f t="shared" ref="CO791" si="14402">BH757*AW791</f>
        <v>0</v>
      </c>
      <c r="CP791">
        <f t="shared" ref="CP791" si="14403">BI757*AX791</f>
        <v>0</v>
      </c>
      <c r="CQ791">
        <f t="shared" ref="CQ791" si="14404">BJ757*AY791</f>
        <v>0</v>
      </c>
      <c r="CR791">
        <f t="shared" ref="CR791" si="14405">BK757*AZ791</f>
        <v>0</v>
      </c>
      <c r="CS791">
        <f t="shared" ref="CS791" si="14406">BL757*BA791</f>
        <v>0</v>
      </c>
      <c r="CT791">
        <f t="shared" ref="CT791" si="14407">BM757*BB791</f>
        <v>0</v>
      </c>
    </row>
    <row r="792" spans="6:98" x14ac:dyDescent="0.3">
      <c r="F792" s="91">
        <f t="shared" ref="F792:H798" si="14408">F791</f>
        <v>90</v>
      </c>
      <c r="G792" s="91">
        <f t="shared" si="14408"/>
        <v>90</v>
      </c>
      <c r="H792" s="4">
        <f t="shared" si="14408"/>
        <v>1</v>
      </c>
      <c r="I792">
        <v>170</v>
      </c>
      <c r="J792" s="48">
        <f t="shared" si="13636"/>
        <v>0</v>
      </c>
      <c r="K792" s="48">
        <f t="shared" si="14391"/>
        <v>0</v>
      </c>
      <c r="L792" s="98">
        <f t="shared" si="13638"/>
        <v>0</v>
      </c>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f>$J792+$K792+$L792</f>
        <v>0</v>
      </c>
      <c r="AW792" s="48">
        <f t="shared" si="14400"/>
        <v>0</v>
      </c>
      <c r="AX792" s="48">
        <f t="shared" si="14400"/>
        <v>0</v>
      </c>
      <c r="AY792" s="48">
        <f t="shared" si="14400"/>
        <v>0</v>
      </c>
      <c r="AZ792" s="48">
        <f t="shared" si="14400"/>
        <v>0</v>
      </c>
      <c r="BA792" s="48">
        <f t="shared" si="14400"/>
        <v>0</v>
      </c>
      <c r="BB792" s="48">
        <f t="shared" si="14400"/>
        <v>0</v>
      </c>
      <c r="BC792" s="48"/>
      <c r="BE792" t="s">
        <v>211</v>
      </c>
      <c r="CN792">
        <f>BF757*AV792</f>
        <v>0</v>
      </c>
      <c r="CO792">
        <f t="shared" ref="CO792" si="14409">BG757*AW792</f>
        <v>0</v>
      </c>
      <c r="CP792">
        <f t="shared" ref="CP792" si="14410">BH757*AX792</f>
        <v>0</v>
      </c>
      <c r="CQ792">
        <f t="shared" ref="CQ792" si="14411">BI757*AY792</f>
        <v>0</v>
      </c>
      <c r="CR792">
        <f t="shared" ref="CR792" si="14412">BJ757*AZ792</f>
        <v>0</v>
      </c>
      <c r="CS792">
        <f t="shared" ref="CS792" si="14413">BK757*BA792</f>
        <v>0</v>
      </c>
      <c r="CT792">
        <f t="shared" ref="CT792" si="14414">BL757*BB792</f>
        <v>0</v>
      </c>
    </row>
    <row r="793" spans="6:98" x14ac:dyDescent="0.3">
      <c r="F793" s="91">
        <f t="shared" si="14408"/>
        <v>90</v>
      </c>
      <c r="G793" s="91">
        <f t="shared" si="14408"/>
        <v>90</v>
      </c>
      <c r="H793" s="4">
        <f t="shared" si="14408"/>
        <v>1</v>
      </c>
      <c r="I793">
        <v>175</v>
      </c>
      <c r="J793" s="48">
        <f t="shared" si="13636"/>
        <v>0</v>
      </c>
      <c r="K793" s="48">
        <f t="shared" si="14391"/>
        <v>0</v>
      </c>
      <c r="L793" s="98">
        <f t="shared" si="13638"/>
        <v>0</v>
      </c>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f>$J793+$K793+$L793</f>
        <v>0</v>
      </c>
      <c r="AX793" s="48">
        <f t="shared" si="14400"/>
        <v>0</v>
      </c>
      <c r="AY793" s="48">
        <f t="shared" si="14400"/>
        <v>0</v>
      </c>
      <c r="AZ793" s="48">
        <f t="shared" si="14400"/>
        <v>0</v>
      </c>
      <c r="BA793" s="48">
        <f t="shared" si="14400"/>
        <v>0</v>
      </c>
      <c r="BB793" s="48">
        <f t="shared" si="14400"/>
        <v>0</v>
      </c>
      <c r="BC793" s="48"/>
      <c r="BE793" t="s">
        <v>212</v>
      </c>
      <c r="CO793">
        <f>BF757*AW793</f>
        <v>0</v>
      </c>
      <c r="CP793">
        <f t="shared" ref="CP793" si="14415">BG757*AX793</f>
        <v>0</v>
      </c>
      <c r="CQ793">
        <f t="shared" ref="CQ793" si="14416">BH757*AY793</f>
        <v>0</v>
      </c>
      <c r="CR793">
        <f t="shared" ref="CR793" si="14417">BI757*AZ793</f>
        <v>0</v>
      </c>
      <c r="CS793">
        <f t="shared" ref="CS793" si="14418">BJ757*BA793</f>
        <v>0</v>
      </c>
      <c r="CT793">
        <f t="shared" ref="CT793" si="14419">BK757*BB793</f>
        <v>0</v>
      </c>
    </row>
    <row r="794" spans="6:98" x14ac:dyDescent="0.3">
      <c r="F794" s="91">
        <f t="shared" si="14408"/>
        <v>90</v>
      </c>
      <c r="G794" s="91">
        <f t="shared" si="14408"/>
        <v>90</v>
      </c>
      <c r="H794" s="4">
        <f t="shared" si="14408"/>
        <v>1</v>
      </c>
      <c r="I794">
        <v>180</v>
      </c>
      <c r="J794" s="48">
        <f t="shared" si="13636"/>
        <v>0</v>
      </c>
      <c r="K794" s="48">
        <f t="shared" si="14391"/>
        <v>1</v>
      </c>
      <c r="L794" s="98">
        <f t="shared" si="13638"/>
        <v>0</v>
      </c>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f>$J794+$K794+$L794</f>
        <v>1</v>
      </c>
      <c r="AY794" s="48">
        <f t="shared" si="14400"/>
        <v>1</v>
      </c>
      <c r="AZ794" s="48">
        <f t="shared" si="14400"/>
        <v>1</v>
      </c>
      <c r="BA794" s="48">
        <f t="shared" si="14400"/>
        <v>1</v>
      </c>
      <c r="BB794" s="48">
        <f t="shared" si="14400"/>
        <v>1</v>
      </c>
      <c r="BC794" s="48"/>
      <c r="BE794" t="s">
        <v>213</v>
      </c>
      <c r="CP794">
        <f>BF757*AX794</f>
        <v>0</v>
      </c>
      <c r="CQ794">
        <f t="shared" ref="CQ794" si="14420">BG757*AY794</f>
        <v>4.5354755339772597</v>
      </c>
      <c r="CR794">
        <f t="shared" ref="CR794" si="14421">BH757*AZ794</f>
        <v>30.236503559848401</v>
      </c>
      <c r="CS794">
        <f t="shared" ref="CS794" si="14422">BI757*BA794</f>
        <v>75.591258899620996</v>
      </c>
      <c r="CT794">
        <f t="shared" ref="CT794" si="14423">BJ757*BB794</f>
        <v>151.18251779924199</v>
      </c>
    </row>
    <row r="795" spans="6:98" x14ac:dyDescent="0.3">
      <c r="F795" s="91">
        <f t="shared" si="14408"/>
        <v>90</v>
      </c>
      <c r="G795" s="91">
        <f t="shared" si="14408"/>
        <v>90</v>
      </c>
      <c r="H795" s="4">
        <f t="shared" si="14408"/>
        <v>1</v>
      </c>
      <c r="I795">
        <v>185</v>
      </c>
      <c r="J795" s="48">
        <f t="shared" si="13636"/>
        <v>0</v>
      </c>
      <c r="K795" s="48">
        <f t="shared" si="14391"/>
        <v>0</v>
      </c>
      <c r="L795" s="98">
        <f t="shared" si="13638"/>
        <v>0</v>
      </c>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f>$J795+$K795+$L795</f>
        <v>0</v>
      </c>
      <c r="AZ795" s="48">
        <f t="shared" si="14400"/>
        <v>0</v>
      </c>
      <c r="BA795" s="48">
        <f t="shared" si="14400"/>
        <v>0</v>
      </c>
      <c r="BB795" s="48">
        <f t="shared" si="14400"/>
        <v>0</v>
      </c>
      <c r="BC795" s="48"/>
      <c r="BE795" t="s">
        <v>214</v>
      </c>
      <c r="CQ795">
        <f>BF757*AY795</f>
        <v>0</v>
      </c>
      <c r="CR795">
        <f t="shared" ref="CR795" si="14424">BG757*AZ795</f>
        <v>0</v>
      </c>
      <c r="CS795">
        <f t="shared" ref="CS795" si="14425">BH757*BA795</f>
        <v>0</v>
      </c>
      <c r="CT795">
        <f t="shared" ref="CT795" si="14426">BI757*BB795</f>
        <v>0</v>
      </c>
    </row>
    <row r="796" spans="6:98" x14ac:dyDescent="0.3">
      <c r="F796" s="91">
        <f t="shared" si="14408"/>
        <v>90</v>
      </c>
      <c r="G796" s="91">
        <f t="shared" si="14408"/>
        <v>90</v>
      </c>
      <c r="H796" s="4">
        <f t="shared" si="14408"/>
        <v>1</v>
      </c>
      <c r="I796">
        <v>190</v>
      </c>
      <c r="J796" s="48">
        <f t="shared" si="13636"/>
        <v>0</v>
      </c>
      <c r="K796" s="48">
        <f t="shared" si="14391"/>
        <v>0</v>
      </c>
      <c r="L796" s="98">
        <f t="shared" si="13638"/>
        <v>0</v>
      </c>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f>$J796+$K796+$L796</f>
        <v>0</v>
      </c>
      <c r="BA796" s="48">
        <f t="shared" si="14400"/>
        <v>0</v>
      </c>
      <c r="BB796" s="48">
        <f t="shared" si="14400"/>
        <v>0</v>
      </c>
      <c r="BC796" s="48"/>
      <c r="BE796" t="s">
        <v>215</v>
      </c>
      <c r="CR796">
        <f>BF757*AZ796</f>
        <v>0</v>
      </c>
      <c r="CS796">
        <f t="shared" ref="CS796" si="14427">BG757*BA796</f>
        <v>0</v>
      </c>
      <c r="CT796">
        <f t="shared" ref="CT796" si="14428">BH757*BB796</f>
        <v>0</v>
      </c>
    </row>
    <row r="797" spans="6:98" x14ac:dyDescent="0.3">
      <c r="F797" s="91">
        <f t="shared" si="14408"/>
        <v>90</v>
      </c>
      <c r="G797" s="91">
        <f t="shared" si="14408"/>
        <v>90</v>
      </c>
      <c r="H797" s="4">
        <f t="shared" si="14408"/>
        <v>1</v>
      </c>
      <c r="I797">
        <v>195</v>
      </c>
      <c r="J797" s="48">
        <f t="shared" si="13636"/>
        <v>0</v>
      </c>
      <c r="K797" s="48">
        <f t="shared" si="14391"/>
        <v>0</v>
      </c>
      <c r="L797" s="98">
        <f t="shared" si="13638"/>
        <v>0</v>
      </c>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f>$J797+$K797+$L797</f>
        <v>0</v>
      </c>
      <c r="BB797" s="48">
        <f>$J797+$K797+$L797</f>
        <v>0</v>
      </c>
      <c r="BC797" s="48"/>
      <c r="BE797" t="s">
        <v>216</v>
      </c>
      <c r="CS797">
        <f>BF757*BA797</f>
        <v>0</v>
      </c>
      <c r="CT797">
        <f>BG757*BB797</f>
        <v>0</v>
      </c>
    </row>
    <row r="798" spans="6:98" x14ac:dyDescent="0.3">
      <c r="F798" s="91">
        <f t="shared" si="14408"/>
        <v>90</v>
      </c>
      <c r="G798" s="91">
        <f t="shared" si="14408"/>
        <v>90</v>
      </c>
      <c r="H798" s="4">
        <f t="shared" si="14408"/>
        <v>1</v>
      </c>
      <c r="I798">
        <v>200</v>
      </c>
      <c r="J798" s="48">
        <f t="shared" si="13636"/>
        <v>0</v>
      </c>
      <c r="K798" s="48">
        <f t="shared" si="14391"/>
        <v>0</v>
      </c>
      <c r="L798" s="98">
        <f t="shared" si="13638"/>
        <v>0</v>
      </c>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f>$J798+$K798+$L798</f>
        <v>0</v>
      </c>
      <c r="BC798" s="48"/>
      <c r="BE798" s="3" t="s">
        <v>217</v>
      </c>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f>BF757*BB798</f>
        <v>0</v>
      </c>
    </row>
    <row r="799" spans="6:98" x14ac:dyDescent="0.3">
      <c r="I799">
        <v>205</v>
      </c>
      <c r="BE799" s="19" t="s">
        <v>176</v>
      </c>
      <c r="BF799" s="99">
        <f>SUM(BF757:BF798)</f>
        <v>0</v>
      </c>
      <c r="BG799" s="99">
        <f t="shared" ref="BG799:CT799" si="14429">SUM(BG757:BG798)</f>
        <v>4.5354755339772597</v>
      </c>
      <c r="BH799" s="99">
        <f t="shared" si="14429"/>
        <v>30.236503559848401</v>
      </c>
      <c r="BI799" s="99">
        <f t="shared" si="14429"/>
        <v>75.591258899620996</v>
      </c>
      <c r="BJ799" s="99">
        <f t="shared" si="14429"/>
        <v>151.18251779924199</v>
      </c>
      <c r="BK799" s="99">
        <f t="shared" si="14429"/>
        <v>262.28059545996359</v>
      </c>
      <c r="BL799" s="99">
        <f t="shared" si="14429"/>
        <v>321.43394295465765</v>
      </c>
      <c r="BM799" s="99">
        <f t="shared" si="14429"/>
        <v>360.13796815974985</v>
      </c>
      <c r="BN799" s="99">
        <f t="shared" si="14429"/>
        <v>397.77234651241764</v>
      </c>
      <c r="BO799" s="99">
        <f t="shared" si="14429"/>
        <v>426.12842111081937</v>
      </c>
      <c r="BP799" s="99">
        <f t="shared" si="14429"/>
        <v>442.95569082720095</v>
      </c>
      <c r="BQ799" s="99">
        <f t="shared" si="14429"/>
        <v>458.49072468549775</v>
      </c>
      <c r="BR799" s="99">
        <f t="shared" si="14429"/>
        <v>472.39344218519039</v>
      </c>
      <c r="BS799" s="99">
        <f t="shared" si="14429"/>
        <v>485.27686245844575</v>
      </c>
      <c r="BT799" s="99">
        <f t="shared" si="14429"/>
        <v>493.67179666435436</v>
      </c>
      <c r="BU799" s="99">
        <f t="shared" si="14429"/>
        <v>503.92946482286118</v>
      </c>
      <c r="BV799" s="99">
        <f t="shared" si="14429"/>
        <v>512.59648261204575</v>
      </c>
      <c r="BW799" s="99">
        <f t="shared" si="14429"/>
        <v>522.32234083480228</v>
      </c>
      <c r="BX799" s="99">
        <f t="shared" si="14429"/>
        <v>528.54057286327759</v>
      </c>
      <c r="BY799" s="99">
        <f t="shared" si="14429"/>
        <v>4.5354755339772597</v>
      </c>
      <c r="BZ799" s="99">
        <f t="shared" si="14429"/>
        <v>30.236503559848401</v>
      </c>
      <c r="CA799" s="99">
        <f t="shared" si="14429"/>
        <v>75.591258899620996</v>
      </c>
      <c r="CB799" s="99">
        <f t="shared" si="14429"/>
        <v>151.18251779924199</v>
      </c>
      <c r="CC799" s="99">
        <f t="shared" si="14429"/>
        <v>262.28059545996359</v>
      </c>
      <c r="CD799" s="99">
        <f t="shared" si="14429"/>
        <v>321.43394295465765</v>
      </c>
      <c r="CE799" s="99">
        <f t="shared" si="14429"/>
        <v>360.13796815974985</v>
      </c>
      <c r="CF799" s="99">
        <f t="shared" si="14429"/>
        <v>397.77234651241764</v>
      </c>
      <c r="CG799" s="99">
        <f t="shared" si="14429"/>
        <v>426.12842111081937</v>
      </c>
      <c r="CH799" s="99">
        <f t="shared" si="14429"/>
        <v>442.95569082720095</v>
      </c>
      <c r="CI799" s="99">
        <f t="shared" si="14429"/>
        <v>458.49072468549775</v>
      </c>
      <c r="CJ799" s="99">
        <f t="shared" si="14429"/>
        <v>472.39344218519039</v>
      </c>
      <c r="CK799" s="99">
        <f t="shared" si="14429"/>
        <v>485.27686245844575</v>
      </c>
      <c r="CL799" s="99">
        <f t="shared" si="14429"/>
        <v>493.67179666435436</v>
      </c>
      <c r="CM799" s="99">
        <f t="shared" si="14429"/>
        <v>503.92946482286118</v>
      </c>
      <c r="CN799" s="99">
        <f t="shared" si="14429"/>
        <v>512.59648261204575</v>
      </c>
      <c r="CO799" s="99">
        <f t="shared" si="14429"/>
        <v>522.32234083480228</v>
      </c>
      <c r="CP799" s="99">
        <f t="shared" si="14429"/>
        <v>528.54057286327759</v>
      </c>
      <c r="CQ799" s="99">
        <f t="shared" si="14429"/>
        <v>4.5354755339772597</v>
      </c>
      <c r="CR799" s="99">
        <f t="shared" si="14429"/>
        <v>30.236503559848401</v>
      </c>
      <c r="CS799" s="99">
        <f t="shared" si="14429"/>
        <v>75.591258899620996</v>
      </c>
      <c r="CT799" s="99">
        <f t="shared" si="14429"/>
        <v>151.18251779924199</v>
      </c>
    </row>
    <row r="801" spans="1:98" x14ac:dyDescent="0.3">
      <c r="A801" s="60" t="s">
        <v>309</v>
      </c>
    </row>
    <row r="802" spans="1:98" x14ac:dyDescent="0.3">
      <c r="A802" s="100"/>
      <c r="B802" s="100" t="s">
        <v>163</v>
      </c>
      <c r="C802" s="100" t="s">
        <v>164</v>
      </c>
      <c r="D802" t="s">
        <v>167</v>
      </c>
      <c r="E802" t="s">
        <v>166</v>
      </c>
    </row>
    <row r="803" spans="1:98" x14ac:dyDescent="0.3">
      <c r="A803" s="100" t="s">
        <v>165</v>
      </c>
      <c r="B803" s="93">
        <v>90</v>
      </c>
      <c r="C803" s="93">
        <v>90</v>
      </c>
      <c r="D803">
        <f>C803-B803+5</f>
        <v>5</v>
      </c>
      <c r="E803" s="4">
        <f>100/(D803/5)/100</f>
        <v>1</v>
      </c>
      <c r="N803" s="19">
        <v>0</v>
      </c>
      <c r="O803" s="19">
        <v>5</v>
      </c>
      <c r="P803" s="19">
        <v>10</v>
      </c>
      <c r="Q803" s="19">
        <v>15</v>
      </c>
      <c r="R803" s="19">
        <v>20</v>
      </c>
      <c r="S803" s="19">
        <v>25</v>
      </c>
      <c r="T803" s="19">
        <v>30</v>
      </c>
      <c r="U803" s="19">
        <v>35</v>
      </c>
      <c r="V803" s="19">
        <v>40</v>
      </c>
      <c r="W803" s="19">
        <v>45</v>
      </c>
      <c r="X803" s="19">
        <v>50</v>
      </c>
      <c r="Y803" s="19">
        <v>55</v>
      </c>
      <c r="Z803" s="19">
        <v>60</v>
      </c>
      <c r="AA803" s="19">
        <v>65</v>
      </c>
      <c r="AB803" s="19">
        <v>70</v>
      </c>
      <c r="AC803" s="19">
        <v>75</v>
      </c>
      <c r="AD803" s="19">
        <v>80</v>
      </c>
      <c r="AE803" s="19">
        <v>85</v>
      </c>
      <c r="AF803" s="19">
        <v>90</v>
      </c>
      <c r="AG803" s="19">
        <v>95</v>
      </c>
      <c r="AH803" s="19">
        <v>100</v>
      </c>
      <c r="AI803" s="19">
        <v>105</v>
      </c>
      <c r="AJ803" s="19">
        <v>110</v>
      </c>
      <c r="AK803" s="19">
        <v>115</v>
      </c>
      <c r="AL803" s="19">
        <v>120</v>
      </c>
      <c r="AM803" s="19">
        <v>125</v>
      </c>
      <c r="AN803" s="19">
        <v>130</v>
      </c>
      <c r="AO803" s="19">
        <v>135</v>
      </c>
      <c r="AP803" s="19">
        <v>140</v>
      </c>
      <c r="AQ803" s="19">
        <v>145</v>
      </c>
      <c r="AR803" s="2">
        <v>150</v>
      </c>
      <c r="AS803" s="19">
        <v>155</v>
      </c>
      <c r="AT803" s="2">
        <v>160</v>
      </c>
      <c r="AU803" s="19">
        <v>165</v>
      </c>
      <c r="AV803" s="2">
        <v>170</v>
      </c>
      <c r="AW803" s="19">
        <v>175</v>
      </c>
      <c r="AX803" s="2">
        <v>180</v>
      </c>
      <c r="AY803" s="19">
        <v>185</v>
      </c>
      <c r="AZ803" s="2">
        <v>190</v>
      </c>
      <c r="BA803" s="19">
        <v>195</v>
      </c>
      <c r="BB803" s="2">
        <v>200</v>
      </c>
      <c r="BF803" s="19">
        <v>0</v>
      </c>
      <c r="BG803" s="19">
        <v>5</v>
      </c>
      <c r="BH803" s="19">
        <v>10</v>
      </c>
      <c r="BI803" s="19">
        <v>15</v>
      </c>
      <c r="BJ803" s="19">
        <v>20</v>
      </c>
      <c r="BK803" s="19">
        <v>25</v>
      </c>
      <c r="BL803" s="19">
        <v>30</v>
      </c>
      <c r="BM803" s="19">
        <v>35</v>
      </c>
      <c r="BN803" s="19">
        <v>40</v>
      </c>
      <c r="BO803" s="19">
        <v>45</v>
      </c>
      <c r="BP803" s="19">
        <v>50</v>
      </c>
      <c r="BQ803" s="19">
        <v>55</v>
      </c>
      <c r="BR803" s="19">
        <v>60</v>
      </c>
      <c r="BS803" s="19">
        <v>65</v>
      </c>
      <c r="BT803" s="19">
        <v>70</v>
      </c>
      <c r="BU803" s="19">
        <v>75</v>
      </c>
      <c r="BV803" s="19">
        <v>80</v>
      </c>
      <c r="BW803" s="19">
        <v>85</v>
      </c>
      <c r="BX803" s="19">
        <v>90</v>
      </c>
      <c r="BY803" s="19">
        <v>95</v>
      </c>
      <c r="BZ803" s="19">
        <v>100</v>
      </c>
      <c r="CA803" s="19">
        <v>105</v>
      </c>
      <c r="CB803" s="19">
        <v>110</v>
      </c>
      <c r="CC803" s="19">
        <v>115</v>
      </c>
      <c r="CD803" s="19">
        <v>120</v>
      </c>
      <c r="CE803" s="19">
        <v>125</v>
      </c>
      <c r="CF803" s="19">
        <v>130</v>
      </c>
      <c r="CG803" s="19">
        <v>135</v>
      </c>
      <c r="CH803" s="19">
        <v>140</v>
      </c>
      <c r="CI803" s="19">
        <v>145</v>
      </c>
      <c r="CJ803" s="2">
        <v>150</v>
      </c>
      <c r="CK803" s="19">
        <v>155</v>
      </c>
      <c r="CL803" s="2">
        <v>160</v>
      </c>
      <c r="CM803" s="19">
        <v>165</v>
      </c>
      <c r="CN803" s="2">
        <v>170</v>
      </c>
      <c r="CO803" s="19">
        <v>175</v>
      </c>
      <c r="CP803" s="2">
        <v>180</v>
      </c>
      <c r="CQ803" s="19">
        <v>185</v>
      </c>
      <c r="CR803" s="2">
        <v>190</v>
      </c>
      <c r="CS803" s="19">
        <v>195</v>
      </c>
      <c r="CT803" s="2">
        <v>200</v>
      </c>
    </row>
    <row r="804" spans="1:98" x14ac:dyDescent="0.3">
      <c r="A804" s="100" t="s">
        <v>92</v>
      </c>
      <c r="B804" s="93">
        <v>90</v>
      </c>
      <c r="C804" s="93">
        <v>90</v>
      </c>
      <c r="D804">
        <f>C804-B804+5</f>
        <v>5</v>
      </c>
      <c r="E804" s="4">
        <f>IF(D804&gt;0,100/(D804/5)/100,1)</f>
        <v>1</v>
      </c>
      <c r="F804" s="94" t="s">
        <v>163</v>
      </c>
      <c r="G804" s="94" t="s">
        <v>164</v>
      </c>
      <c r="H804" s="94" t="s">
        <v>173</v>
      </c>
      <c r="I804" s="95" t="s">
        <v>169</v>
      </c>
      <c r="J804" s="3" t="s">
        <v>172</v>
      </c>
      <c r="K804" s="97" t="s">
        <v>174</v>
      </c>
      <c r="L804" s="97" t="s">
        <v>175</v>
      </c>
      <c r="M804" t="s">
        <v>168</v>
      </c>
      <c r="N804" s="4">
        <f t="shared" ref="N804" si="14430">IF(IF(BF803&lt;=$B803,1,M804-$E803)&gt;0,IF(BF803&lt;=$B803,1,M804-$E803),0)</f>
        <v>1</v>
      </c>
      <c r="O804" s="4">
        <f t="shared" ref="O804" si="14431">IF(IF(BG803&lt;=$B803,1,N804-$E803)&gt;0,IF(BG803&lt;=$B803,1,N804-$E803),0)</f>
        <v>1</v>
      </c>
      <c r="P804" s="4">
        <f t="shared" ref="P804" si="14432">IF(IF(BH803&lt;=$B803,1,O804-$E803)&gt;0,IF(BH803&lt;=$B803,1,O804-$E803),0)</f>
        <v>1</v>
      </c>
      <c r="Q804" s="4">
        <f t="shared" ref="Q804" si="14433">IF(IF(BI803&lt;=$B803,1,P804-$E803)&gt;0,IF(BI803&lt;=$B803,1,P804-$E803),0)</f>
        <v>1</v>
      </c>
      <c r="R804" s="4">
        <f t="shared" ref="R804" si="14434">IF(IF(BJ803&lt;=$B803,1,Q804-$E803)&gt;0,IF(BJ803&lt;=$B803,1,Q804-$E803),0)</f>
        <v>1</v>
      </c>
      <c r="S804" s="4">
        <f t="shared" ref="S804" si="14435">IF(IF(BK803&lt;=$B803,1,R804-$E803)&gt;0,IF(BK803&lt;=$B803,1,R804-$E803),0)</f>
        <v>1</v>
      </c>
      <c r="T804" s="4">
        <f t="shared" ref="T804" si="14436">IF(IF(BL803&lt;=$B803,1,S804-$E803)&gt;0,IF(BL803&lt;=$B803,1,S804-$E803),0)</f>
        <v>1</v>
      </c>
      <c r="U804" s="4">
        <f t="shared" ref="U804" si="14437">IF(IF(BM803&lt;=$B803,1,T804-$E803)&gt;0,IF(BM803&lt;=$B803,1,T804-$E803),0)</f>
        <v>1</v>
      </c>
      <c r="V804" s="4">
        <f t="shared" ref="V804" si="14438">IF(IF(BN803&lt;=$B803,1,U804-$E803)&gt;0,IF(BN803&lt;=$B803,1,U804-$E803),0)</f>
        <v>1</v>
      </c>
      <c r="W804" s="4">
        <f t="shared" ref="W804" si="14439">IF(IF(BO803&lt;=$B803,1,V804-$E803)&gt;0,IF(BO803&lt;=$B803,1,V804-$E803),0)</f>
        <v>1</v>
      </c>
      <c r="X804" s="4">
        <f t="shared" ref="X804" si="14440">IF(IF(BP803&lt;=$B803,1,W804-$E803)&gt;0,IF(BP803&lt;=$B803,1,W804-$E803),0)</f>
        <v>1</v>
      </c>
      <c r="Y804" s="4">
        <f t="shared" ref="Y804" si="14441">IF(IF(BQ803&lt;=$B803,1,X804-$E803)&gt;0,IF(BQ803&lt;=$B803,1,X804-$E803),0)</f>
        <v>1</v>
      </c>
      <c r="Z804" s="4">
        <f t="shared" ref="Z804" si="14442">IF(IF(BR803&lt;=$B803,1,Y804-$E803)&gt;0,IF(BR803&lt;=$B803,1,Y804-$E803),0)</f>
        <v>1</v>
      </c>
      <c r="AA804" s="4">
        <f t="shared" ref="AA804" si="14443">IF(IF(BS803&lt;=$B803,1,Z804-$E803)&gt;0,IF(BS803&lt;=$B803,1,Z804-$E803),0)</f>
        <v>1</v>
      </c>
      <c r="AB804" s="4">
        <f t="shared" ref="AB804" si="14444">IF(IF(BT803&lt;=$B803,1,AA804-$E803)&gt;0,IF(BT803&lt;=$B803,1,AA804-$E803),0)</f>
        <v>1</v>
      </c>
      <c r="AC804" s="4">
        <f t="shared" ref="AC804" si="14445">IF(IF(BU803&lt;=$B803,1,AB804-$E803)&gt;0,IF(BU803&lt;=$B803,1,AB804-$E803),0)</f>
        <v>1</v>
      </c>
      <c r="AD804" s="4">
        <f t="shared" ref="AD804" si="14446">IF(IF(BV803&lt;=$B803,1,AC804-$E803)&gt;0,IF(BV803&lt;=$B803,1,AC804-$E803),0)</f>
        <v>1</v>
      </c>
      <c r="AE804" s="4">
        <f t="shared" ref="AE804" si="14447">IF(IF(BW803&lt;=$B803,1,AD804-$E803)&gt;0,IF(BW803&lt;=$B803,1,AD804-$E803),0)</f>
        <v>1</v>
      </c>
      <c r="AF804" s="4">
        <f t="shared" ref="AF804" si="14448">IF(IF(BX803&lt;=$B803,1,AE804-$E803)&gt;0,IF(BX803&lt;=$B803,1,AE804-$E803),0)</f>
        <v>1</v>
      </c>
      <c r="AG804" s="4">
        <f t="shared" ref="AG804" si="14449">IF(IF(BY803&lt;=$B803,1,AF804-$E803)&gt;0,IF(BY803&lt;=$B803,1,AF804-$E803),0)</f>
        <v>0</v>
      </c>
      <c r="AH804" s="4">
        <f t="shared" ref="AH804" si="14450">IF(IF(BZ803&lt;=$B803,1,AG804-$E803)&gt;0,IF(BZ803&lt;=$B803,1,AG804-$E803),0)</f>
        <v>0</v>
      </c>
      <c r="AI804" s="4">
        <f t="shared" ref="AI804" si="14451">IF(IF(CA803&lt;=$B803,1,AH804-$E803)&gt;0,IF(CA803&lt;=$B803,1,AH804-$E803),0)</f>
        <v>0</v>
      </c>
      <c r="AJ804" s="4">
        <f t="shared" ref="AJ804" si="14452">IF(IF(CB803&lt;=$B803,1,AI804-$E803)&gt;0,IF(CB803&lt;=$B803,1,AI804-$E803),0)</f>
        <v>0</v>
      </c>
      <c r="AK804" s="4">
        <f t="shared" ref="AK804" si="14453">IF(IF(CC803&lt;=$B803,1,AJ804-$E803)&gt;0,IF(CC803&lt;=$B803,1,AJ804-$E803),0)</f>
        <v>0</v>
      </c>
      <c r="AL804" s="4">
        <f t="shared" ref="AL804" si="14454">IF(IF(CD803&lt;=$B803,1,AK804-$E803)&gt;0,IF(CD803&lt;=$B803,1,AK804-$E803),0)</f>
        <v>0</v>
      </c>
      <c r="AM804" s="4">
        <f t="shared" ref="AM804" si="14455">IF(IF(CE803&lt;=$B803,1,AL804-$E803)&gt;0,IF(CE803&lt;=$B803,1,AL804-$E803),0)</f>
        <v>0</v>
      </c>
      <c r="AN804" s="4">
        <f t="shared" ref="AN804" si="14456">IF(IF(CF803&lt;=$B803,1,AM804-$E803)&gt;0,IF(CF803&lt;=$B803,1,AM804-$E803),0)</f>
        <v>0</v>
      </c>
      <c r="AO804" s="4">
        <f t="shared" ref="AO804" si="14457">IF(IF(CG803&lt;=$B803,1,AN804-$E803)&gt;0,IF(CG803&lt;=$B803,1,AN804-$E803),0)</f>
        <v>0</v>
      </c>
      <c r="AP804" s="4">
        <f t="shared" ref="AP804" si="14458">IF(IF(CH803&lt;=$B803,1,AO804-$E803)&gt;0,IF(CH803&lt;=$B803,1,AO804-$E803),0)</f>
        <v>0</v>
      </c>
      <c r="AQ804" s="4">
        <f t="shared" ref="AQ804" si="14459">IF(IF(CI803&lt;=$B803,1,AP804-$E803)&gt;0,IF(CI803&lt;=$B803,1,AP804-$E803),0)</f>
        <v>0</v>
      </c>
      <c r="AR804" s="4">
        <f t="shared" ref="AR804" si="14460">IF(IF(CJ803&lt;=$B803,1,AQ804-$E803)&gt;0,IF(CJ803&lt;=$B803,1,AQ804-$E803),0)</f>
        <v>0</v>
      </c>
      <c r="AS804" s="4">
        <f t="shared" ref="AS804" si="14461">IF(IF(CK803&lt;=$B803,1,AR804-$E803)&gt;0,IF(CK803&lt;=$B803,1,AR804-$E803),0)</f>
        <v>0</v>
      </c>
      <c r="AT804" s="4">
        <f t="shared" ref="AT804" si="14462">IF(IF(CL803&lt;=$B803,1,AS804-$E803)&gt;0,IF(CL803&lt;=$B803,1,AS804-$E803),0)</f>
        <v>0</v>
      </c>
      <c r="AU804" s="4">
        <f t="shared" ref="AU804" si="14463">IF(IF(CM803&lt;=$B803,1,AT804-$E803)&gt;0,IF(CM803&lt;=$B803,1,AT804-$E803),0)</f>
        <v>0</v>
      </c>
      <c r="AV804" s="4">
        <f t="shared" ref="AV804" si="14464">IF(IF(CN803&lt;=$B803,1,AU804-$E803)&gt;0,IF(CN803&lt;=$B803,1,AU804-$E803),0)</f>
        <v>0</v>
      </c>
      <c r="AW804" s="4">
        <f t="shared" ref="AW804" si="14465">IF(IF(CO803&lt;=$B803,1,AV804-$E803)&gt;0,IF(CO803&lt;=$B803,1,AV804-$E803),0)</f>
        <v>0</v>
      </c>
      <c r="AX804" s="4">
        <f t="shared" ref="AX804" si="14466">IF(IF(CP803&lt;=$B803,1,AW804-$E803)&gt;0,IF(CP803&lt;=$B803,1,AW804-$E803),0)</f>
        <v>0</v>
      </c>
      <c r="AY804" s="4">
        <f t="shared" ref="AY804" si="14467">IF(IF(CQ803&lt;=$B803,1,AX804-$E803)&gt;0,IF(CQ803&lt;=$B803,1,AX804-$E803),0)</f>
        <v>0</v>
      </c>
      <c r="AZ804" s="4">
        <f t="shared" ref="AZ804" si="14468">IF(IF(CR803&lt;=$B803,1,AY804-$E803)&gt;0,IF(CR803&lt;=$B803,1,AY804-$E803),0)</f>
        <v>0</v>
      </c>
      <c r="BA804" s="4">
        <f t="shared" ref="BA804" si="14469">IF(IF(CS803&lt;=$B803,1,AZ804-$E803)&gt;0,IF(CS803&lt;=$B803,1,AZ804-$E803),0)</f>
        <v>0</v>
      </c>
      <c r="BB804" s="4">
        <f t="shared" ref="BB804" si="14470">IF(IF(CT803&lt;=$B803,1,BA804-$E803)&gt;0,IF(CT803&lt;=$B803,1,BA804-$E803),0)</f>
        <v>0</v>
      </c>
      <c r="BE804" t="s">
        <v>171</v>
      </c>
      <c r="BF804" s="91">
        <f>'Data tilvækstoversigt'!C612*N804</f>
        <v>0</v>
      </c>
      <c r="BG804" s="91">
        <f>'Data tilvækstoversigt'!D612*O804</f>
        <v>2.1014607422933413</v>
      </c>
      <c r="BH804" s="91">
        <f>'Data tilvækstoversigt'!E612*P804</f>
        <v>14.009738281955611</v>
      </c>
      <c r="BI804" s="91">
        <f>'Data tilvækstoversigt'!F612*Q804</f>
        <v>35.024345704889036</v>
      </c>
      <c r="BJ804" s="91">
        <f>'Data tilvækstoversigt'!G612*R804</f>
        <v>70.048691409778073</v>
      </c>
      <c r="BK804" s="91">
        <f>'Data tilvækstoversigt'!H612*S804</f>
        <v>162.16989041592777</v>
      </c>
      <c r="BL804" s="91">
        <f>'Data tilvækstoversigt'!I612*T804</f>
        <v>248.17078725802901</v>
      </c>
      <c r="BM804" s="91">
        <f>'Data tilvækstoversigt'!J612*U804</f>
        <v>290.68503402623406</v>
      </c>
      <c r="BN804" s="91">
        <f>'Data tilvækstoversigt'!K612*V804</f>
        <v>332.71647854608534</v>
      </c>
      <c r="BO804" s="91">
        <f>'Data tilvækstoversigt'!L612*W804</f>
        <v>362.19073794399247</v>
      </c>
      <c r="BP804" s="91">
        <f>'Data tilvækstoversigt'!M612*X804</f>
        <v>380.64355080364612</v>
      </c>
      <c r="BQ804" s="91">
        <f>'Data tilvækstoversigt'!N612*Y804</f>
        <v>396.36186002976638</v>
      </c>
      <c r="BR804" s="91">
        <f>'Data tilvækstoversigt'!O612*Z804</f>
        <v>407.15451999634325</v>
      </c>
      <c r="BS804" s="91">
        <f>'Data tilvækstoversigt'!P612*AA804</f>
        <v>418.38642803829538</v>
      </c>
      <c r="BT804" s="91">
        <f>'Data tilvækstoversigt'!Q612*AB804</f>
        <v>428.93400511766049</v>
      </c>
      <c r="BU804" s="91">
        <f>'Data tilvækstoversigt'!R612*AC804</f>
        <v>439.42699648468295</v>
      </c>
      <c r="BV804" s="91">
        <f>'Data tilvækstoversigt'!S612*AD804</f>
        <v>446.97682222451061</v>
      </c>
      <c r="BW804" s="91">
        <f>'Data tilvækstoversigt'!T612*AE804</f>
        <v>455.39023979067315</v>
      </c>
      <c r="BX804" s="91">
        <f>'Data tilvækstoversigt'!U612*AF804</f>
        <v>462.53215479063209</v>
      </c>
      <c r="BY804" s="91">
        <f>'Data tilvækstoversigt'!V612*AG804</f>
        <v>0</v>
      </c>
      <c r="BZ804" s="91">
        <f>'Data tilvækstoversigt'!W612*AH804</f>
        <v>0</v>
      </c>
      <c r="CA804" s="91">
        <f>'Data tilvækstoversigt'!X612*AI804</f>
        <v>0</v>
      </c>
      <c r="CB804" s="91">
        <f>'Data tilvækstoversigt'!Y612*AJ804</f>
        <v>0</v>
      </c>
      <c r="CC804" s="91">
        <f>'Data tilvækstoversigt'!Z612*AK804</f>
        <v>0</v>
      </c>
      <c r="CD804" s="91">
        <f>'Data tilvækstoversigt'!AA612*AL804</f>
        <v>0</v>
      </c>
      <c r="CE804" s="91">
        <f>'Data tilvækstoversigt'!AB612*AM804</f>
        <v>0</v>
      </c>
      <c r="CF804" s="91">
        <f>'Data tilvækstoversigt'!AC612*AN804</f>
        <v>0</v>
      </c>
      <c r="CG804" s="91">
        <f>'Data tilvækstoversigt'!AD612*AO804</f>
        <v>0</v>
      </c>
      <c r="CH804" s="91">
        <f>'Data tilvækstoversigt'!AE612*AP804</f>
        <v>0</v>
      </c>
      <c r="CI804" s="91">
        <f>'Data tilvækstoversigt'!AF612*AQ804</f>
        <v>0</v>
      </c>
      <c r="CJ804" s="91">
        <f>'Data tilvækstoversigt'!AG612*AR804</f>
        <v>0</v>
      </c>
      <c r="CK804" s="91">
        <f>'Data tilvækstoversigt'!AH612*AS804</f>
        <v>0</v>
      </c>
      <c r="CL804" s="91">
        <f>'Data tilvækstoversigt'!AI612*AT804</f>
        <v>0</v>
      </c>
      <c r="CM804" s="91">
        <f>'Data tilvækstoversigt'!AJ612*AU804</f>
        <v>0</v>
      </c>
      <c r="CN804" s="91">
        <f>'Data tilvækstoversigt'!AK612*AV804</f>
        <v>0</v>
      </c>
      <c r="CO804" s="91">
        <f>'Data tilvækstoversigt'!AL612*AW804</f>
        <v>0</v>
      </c>
      <c r="CP804" s="91">
        <f>'Data tilvækstoversigt'!AM612*AX804</f>
        <v>0</v>
      </c>
      <c r="CQ804" s="91">
        <f>'Data tilvækstoversigt'!AN612*AY804</f>
        <v>0</v>
      </c>
      <c r="CR804" s="91">
        <f>'Data tilvækstoversigt'!AO612*AZ804</f>
        <v>0</v>
      </c>
      <c r="CS804" s="91">
        <f>'Data tilvækstoversigt'!AP612*BA804</f>
        <v>0</v>
      </c>
      <c r="CT804" s="91">
        <f>'Data tilvækstoversigt'!AQ612*BB804</f>
        <v>0</v>
      </c>
    </row>
    <row r="805" spans="1:98" x14ac:dyDescent="0.3">
      <c r="F805" s="92">
        <f>B804</f>
        <v>90</v>
      </c>
      <c r="G805" s="92">
        <f>C804</f>
        <v>90</v>
      </c>
      <c r="H805" s="4">
        <f>E804</f>
        <v>1</v>
      </c>
      <c r="I805">
        <v>0</v>
      </c>
      <c r="J805" s="48">
        <f>IF(AND(I805&gt;=F805,I805&lt;=G805+1),H805,0)</f>
        <v>0</v>
      </c>
      <c r="K805" s="48">
        <f>IF(IF(AND(I805&gt;=(F805*2),I805&lt;=G805+F805+(G805-F805+5)+1),((H805)^2)*(I806-F805*2)/5,0)&lt;=H805,IF(AND(I805&gt;=(F805*2),I805&lt;=G805+F805+(G805-F805+5)+1),((H805)^2)*(I806-F805*2)/5,0),(K804-H805^2))</f>
        <v>0</v>
      </c>
      <c r="L805" s="98">
        <f>IF(IF(AND(I805&gt;=(F805*3),I805&lt;=G805+F805+F805+(G805-F805+5)+1),((H805)^3)*(I806-F805*3)/5,0)&lt;=H805,IF(AND(I805&gt;=(F805*3),I805&lt;=G805+F805+F805+(G805-F805+5)+1),((H805)^3)*(I806-F805*3)/5,0),(L804-H805^3))</f>
        <v>0</v>
      </c>
      <c r="M805" s="96"/>
      <c r="N805" s="48">
        <f>$J805+$K805+$L805</f>
        <v>0</v>
      </c>
      <c r="O805" s="48">
        <f t="shared" ref="O805:BB811" si="14471">$J805+$K805+$L805</f>
        <v>0</v>
      </c>
      <c r="P805" s="48">
        <f t="shared" si="14471"/>
        <v>0</v>
      </c>
      <c r="Q805" s="48">
        <f t="shared" si="14471"/>
        <v>0</v>
      </c>
      <c r="R805" s="48">
        <f t="shared" si="14471"/>
        <v>0</v>
      </c>
      <c r="S805" s="48">
        <f t="shared" si="14471"/>
        <v>0</v>
      </c>
      <c r="T805" s="48">
        <f t="shared" si="14471"/>
        <v>0</v>
      </c>
      <c r="U805" s="48">
        <f t="shared" si="14471"/>
        <v>0</v>
      </c>
      <c r="V805" s="48">
        <f t="shared" si="14471"/>
        <v>0</v>
      </c>
      <c r="W805" s="48">
        <f t="shared" si="14471"/>
        <v>0</v>
      </c>
      <c r="X805" s="48">
        <f t="shared" si="14471"/>
        <v>0</v>
      </c>
      <c r="Y805" s="48">
        <f t="shared" si="14471"/>
        <v>0</v>
      </c>
      <c r="Z805" s="48">
        <f t="shared" si="14471"/>
        <v>0</v>
      </c>
      <c r="AA805" s="48">
        <f t="shared" si="14471"/>
        <v>0</v>
      </c>
      <c r="AB805" s="48">
        <f t="shared" si="14471"/>
        <v>0</v>
      </c>
      <c r="AC805" s="48">
        <f t="shared" si="14471"/>
        <v>0</v>
      </c>
      <c r="AD805" s="48">
        <f t="shared" si="14471"/>
        <v>0</v>
      </c>
      <c r="AE805" s="48">
        <f t="shared" si="14471"/>
        <v>0</v>
      </c>
      <c r="AF805" s="48">
        <f t="shared" si="14471"/>
        <v>0</v>
      </c>
      <c r="AG805" s="48">
        <f t="shared" si="14471"/>
        <v>0</v>
      </c>
      <c r="AH805" s="48">
        <f t="shared" si="14471"/>
        <v>0</v>
      </c>
      <c r="AI805" s="48">
        <f t="shared" si="14471"/>
        <v>0</v>
      </c>
      <c r="AJ805" s="48">
        <f t="shared" si="14471"/>
        <v>0</v>
      </c>
      <c r="AK805" s="48">
        <f t="shared" si="14471"/>
        <v>0</v>
      </c>
      <c r="AL805" s="48">
        <f t="shared" si="14471"/>
        <v>0</v>
      </c>
      <c r="AM805" s="48">
        <f t="shared" si="14471"/>
        <v>0</v>
      </c>
      <c r="AN805" s="48">
        <f t="shared" si="14471"/>
        <v>0</v>
      </c>
      <c r="AO805" s="48">
        <f t="shared" si="14471"/>
        <v>0</v>
      </c>
      <c r="AP805" s="48">
        <f t="shared" si="14471"/>
        <v>0</v>
      </c>
      <c r="AQ805" s="48">
        <f t="shared" si="14471"/>
        <v>0</v>
      </c>
      <c r="AR805" s="48">
        <f t="shared" si="14471"/>
        <v>0</v>
      </c>
      <c r="AS805" s="48">
        <f t="shared" si="14471"/>
        <v>0</v>
      </c>
      <c r="AT805" s="48">
        <f t="shared" si="14471"/>
        <v>0</v>
      </c>
      <c r="AU805" s="48">
        <f t="shared" si="14471"/>
        <v>0</v>
      </c>
      <c r="AV805" s="48">
        <f t="shared" si="14471"/>
        <v>0</v>
      </c>
      <c r="AW805" s="48">
        <f t="shared" si="14471"/>
        <v>0</v>
      </c>
      <c r="AX805" s="48">
        <f t="shared" si="14471"/>
        <v>0</v>
      </c>
      <c r="AY805" s="48">
        <f t="shared" si="14471"/>
        <v>0</v>
      </c>
      <c r="AZ805" s="48">
        <f t="shared" si="14471"/>
        <v>0</v>
      </c>
      <c r="BA805" s="48">
        <f t="shared" si="14471"/>
        <v>0</v>
      </c>
      <c r="BB805" s="48">
        <f t="shared" si="14471"/>
        <v>0</v>
      </c>
      <c r="BC805" s="48"/>
      <c r="BE805" t="s">
        <v>177</v>
      </c>
      <c r="BF805">
        <f>BF804*N805</f>
        <v>0</v>
      </c>
      <c r="BG805">
        <f t="shared" ref="BG805" si="14472">BG804*O805</f>
        <v>0</v>
      </c>
      <c r="BH805">
        <f t="shared" ref="BH805" si="14473">BH804*P805</f>
        <v>0</v>
      </c>
      <c r="BI805">
        <f t="shared" ref="BI805" si="14474">BI804*Q805</f>
        <v>0</v>
      </c>
      <c r="BJ805">
        <f t="shared" ref="BJ805" si="14475">BJ804*R805</f>
        <v>0</v>
      </c>
      <c r="BK805">
        <f t="shared" ref="BK805" si="14476">BK804*S805</f>
        <v>0</v>
      </c>
      <c r="BL805">
        <f t="shared" ref="BL805" si="14477">BL804*T805</f>
        <v>0</v>
      </c>
      <c r="BM805">
        <f t="shared" ref="BM805" si="14478">BM804*U805</f>
        <v>0</v>
      </c>
      <c r="BN805">
        <f t="shared" ref="BN805" si="14479">BN804*V805</f>
        <v>0</v>
      </c>
      <c r="BO805">
        <f t="shared" ref="BO805" si="14480">BO804*W805</f>
        <v>0</v>
      </c>
      <c r="BP805">
        <f t="shared" ref="BP805" si="14481">BP804*X805</f>
        <v>0</v>
      </c>
      <c r="BQ805">
        <f t="shared" ref="BQ805" si="14482">BQ804*Y805</f>
        <v>0</v>
      </c>
      <c r="BR805">
        <f t="shared" ref="BR805" si="14483">BR804*Z805</f>
        <v>0</v>
      </c>
      <c r="BS805">
        <f t="shared" ref="BS805" si="14484">BS804*AA805</f>
        <v>0</v>
      </c>
      <c r="BT805">
        <f t="shared" ref="BT805" si="14485">BT804*AB805</f>
        <v>0</v>
      </c>
      <c r="BU805">
        <f t="shared" ref="BU805" si="14486">BU804*AC805</f>
        <v>0</v>
      </c>
      <c r="BV805">
        <f t="shared" ref="BV805" si="14487">BV804*AD805</f>
        <v>0</v>
      </c>
      <c r="BW805">
        <f t="shared" ref="BW805" si="14488">BW804*AE805</f>
        <v>0</v>
      </c>
      <c r="BX805">
        <f t="shared" ref="BX805" si="14489">BX804*AF805</f>
        <v>0</v>
      </c>
      <c r="BY805">
        <f t="shared" ref="BY805" si="14490">BY804*AG805</f>
        <v>0</v>
      </c>
      <c r="BZ805">
        <f t="shared" ref="BZ805" si="14491">BZ804*AH805</f>
        <v>0</v>
      </c>
      <c r="CA805">
        <f t="shared" ref="CA805" si="14492">CA804*AI805</f>
        <v>0</v>
      </c>
      <c r="CB805">
        <f t="shared" ref="CB805" si="14493">CB804*AJ805</f>
        <v>0</v>
      </c>
      <c r="CC805">
        <f t="shared" ref="CC805" si="14494">CC804*AK805</f>
        <v>0</v>
      </c>
      <c r="CD805">
        <f t="shared" ref="CD805" si="14495">CD804*AL805</f>
        <v>0</v>
      </c>
      <c r="CE805">
        <f t="shared" ref="CE805" si="14496">CE804*AM805</f>
        <v>0</v>
      </c>
      <c r="CF805">
        <f t="shared" ref="CF805" si="14497">CF804*AN805</f>
        <v>0</v>
      </c>
      <c r="CG805">
        <f t="shared" ref="CG805" si="14498">CG804*AO805</f>
        <v>0</v>
      </c>
      <c r="CH805">
        <f t="shared" ref="CH805" si="14499">CH804*AP805</f>
        <v>0</v>
      </c>
      <c r="CI805">
        <f t="shared" ref="CI805" si="14500">CI804*AQ805</f>
        <v>0</v>
      </c>
      <c r="CJ805">
        <f t="shared" ref="CJ805" si="14501">CJ804*AR805</f>
        <v>0</v>
      </c>
      <c r="CK805">
        <f t="shared" ref="CK805" si="14502">CK804*AS805</f>
        <v>0</v>
      </c>
      <c r="CL805">
        <f t="shared" ref="CL805" si="14503">CL804*AT805</f>
        <v>0</v>
      </c>
      <c r="CM805">
        <f t="shared" ref="CM805" si="14504">CM804*AU805</f>
        <v>0</v>
      </c>
      <c r="CN805">
        <f t="shared" ref="CN805" si="14505">CN804*AV805</f>
        <v>0</v>
      </c>
      <c r="CO805">
        <f t="shared" ref="CO805" si="14506">CO804*AW805</f>
        <v>0</v>
      </c>
      <c r="CP805">
        <f t="shared" ref="CP805" si="14507">CP804*AX805</f>
        <v>0</v>
      </c>
      <c r="CQ805">
        <f t="shared" ref="CQ805" si="14508">CQ804*AY805</f>
        <v>0</v>
      </c>
      <c r="CR805">
        <f t="shared" ref="CR805" si="14509">CR804*AZ805</f>
        <v>0</v>
      </c>
      <c r="CS805">
        <f t="shared" ref="CS805" si="14510">CS804*BA805</f>
        <v>0</v>
      </c>
      <c r="CT805">
        <f t="shared" ref="CT805" si="14511">CT804*BB805</f>
        <v>0</v>
      </c>
    </row>
    <row r="806" spans="1:98" x14ac:dyDescent="0.3">
      <c r="F806" s="91">
        <f>F805</f>
        <v>90</v>
      </c>
      <c r="G806" s="91">
        <f>G805</f>
        <v>90</v>
      </c>
      <c r="H806" s="4">
        <f>H805</f>
        <v>1</v>
      </c>
      <c r="I806">
        <v>5</v>
      </c>
      <c r="J806" s="48">
        <f t="shared" ref="J806:J845" si="14512">IF(AND(I806&gt;=F806,I806&lt;=G806+1),H806,0)</f>
        <v>0</v>
      </c>
      <c r="K806" s="48">
        <f t="shared" ref="K806:K811" si="14513">IF(IF(AND(I806&gt;=(F806*2),I806&lt;=G806+F806+(G806-F806+5)+1),((H806)^2)*(I807-F806*2)/5,0)&lt;=H806,IF(AND(I806&gt;=(F806*2),I806&lt;=G806+F806+(G806-F806+5)+1),((H806)^2)*(I807-F806*2)/5,0),(K805-H806^2))</f>
        <v>0</v>
      </c>
      <c r="L806" s="98">
        <f t="shared" ref="L806:L845" si="14514">IF(IF(AND(I806&gt;=(F806*3),I806&lt;=G806+F806+F806+(G806-F806+5)+1),((H806)^3)*(I807-F806*3)/5,0)&lt;=H806,IF(AND(I806&gt;=(F806*3),I806&lt;=G806+F806+F806+(G806-F806+5)+1),((H806)^3)*(I807-F806*3)/5,0),(L805-H806^3))</f>
        <v>0</v>
      </c>
      <c r="M806" s="48"/>
      <c r="N806" s="48"/>
      <c r="O806" s="48">
        <f>$J806+$K806+$L806</f>
        <v>0</v>
      </c>
      <c r="P806" s="48">
        <f t="shared" si="14471"/>
        <v>0</v>
      </c>
      <c r="Q806" s="48">
        <f t="shared" si="14471"/>
        <v>0</v>
      </c>
      <c r="R806" s="48">
        <f t="shared" si="14471"/>
        <v>0</v>
      </c>
      <c r="S806" s="48">
        <f t="shared" si="14471"/>
        <v>0</v>
      </c>
      <c r="T806" s="48">
        <f t="shared" si="14471"/>
        <v>0</v>
      </c>
      <c r="U806" s="48">
        <f t="shared" si="14471"/>
        <v>0</v>
      </c>
      <c r="V806" s="48">
        <f t="shared" si="14471"/>
        <v>0</v>
      </c>
      <c r="W806" s="48">
        <f t="shared" si="14471"/>
        <v>0</v>
      </c>
      <c r="X806" s="48">
        <f t="shared" si="14471"/>
        <v>0</v>
      </c>
      <c r="Y806" s="48">
        <f t="shared" si="14471"/>
        <v>0</v>
      </c>
      <c r="Z806" s="48">
        <f t="shared" si="14471"/>
        <v>0</v>
      </c>
      <c r="AA806" s="48">
        <f t="shared" si="14471"/>
        <v>0</v>
      </c>
      <c r="AB806" s="48">
        <f t="shared" si="14471"/>
        <v>0</v>
      </c>
      <c r="AC806" s="48">
        <f t="shared" si="14471"/>
        <v>0</v>
      </c>
      <c r="AD806" s="48">
        <f t="shared" si="14471"/>
        <v>0</v>
      </c>
      <c r="AE806" s="48">
        <f t="shared" si="14471"/>
        <v>0</v>
      </c>
      <c r="AF806" s="48">
        <f t="shared" si="14471"/>
        <v>0</v>
      </c>
      <c r="AG806" s="48">
        <f t="shared" si="14471"/>
        <v>0</v>
      </c>
      <c r="AH806" s="48">
        <f t="shared" si="14471"/>
        <v>0</v>
      </c>
      <c r="AI806" s="48">
        <f t="shared" si="14471"/>
        <v>0</v>
      </c>
      <c r="AJ806" s="48">
        <f t="shared" si="14471"/>
        <v>0</v>
      </c>
      <c r="AK806" s="48">
        <f t="shared" si="14471"/>
        <v>0</v>
      </c>
      <c r="AL806" s="48">
        <f t="shared" si="14471"/>
        <v>0</v>
      </c>
      <c r="AM806" s="48">
        <f t="shared" si="14471"/>
        <v>0</v>
      </c>
      <c r="AN806" s="48">
        <f t="shared" si="14471"/>
        <v>0</v>
      </c>
      <c r="AO806" s="48">
        <f t="shared" si="14471"/>
        <v>0</v>
      </c>
      <c r="AP806" s="48">
        <f t="shared" si="14471"/>
        <v>0</v>
      </c>
      <c r="AQ806" s="48">
        <f t="shared" si="14471"/>
        <v>0</v>
      </c>
      <c r="AR806" s="48">
        <f t="shared" si="14471"/>
        <v>0</v>
      </c>
      <c r="AS806" s="48">
        <f t="shared" si="14471"/>
        <v>0</v>
      </c>
      <c r="AT806" s="48">
        <f t="shared" si="14471"/>
        <v>0</v>
      </c>
      <c r="AU806" s="48">
        <f t="shared" si="14471"/>
        <v>0</v>
      </c>
      <c r="AV806" s="48">
        <f t="shared" si="14471"/>
        <v>0</v>
      </c>
      <c r="AW806" s="48">
        <f t="shared" si="14471"/>
        <v>0</v>
      </c>
      <c r="AX806" s="48">
        <f t="shared" si="14471"/>
        <v>0</v>
      </c>
      <c r="AY806" s="48">
        <f t="shared" si="14471"/>
        <v>0</v>
      </c>
      <c r="AZ806" s="48">
        <f t="shared" si="14471"/>
        <v>0</v>
      </c>
      <c r="BA806" s="48">
        <f t="shared" si="14471"/>
        <v>0</v>
      </c>
      <c r="BB806" s="48">
        <f t="shared" si="14471"/>
        <v>0</v>
      </c>
      <c r="BC806" s="48"/>
      <c r="BE806" t="s">
        <v>178</v>
      </c>
      <c r="BG806">
        <f>BF804*O806</f>
        <v>0</v>
      </c>
      <c r="BH806">
        <f t="shared" ref="BH806" si="14515">BG804*P806</f>
        <v>0</v>
      </c>
      <c r="BI806">
        <f t="shared" ref="BI806" si="14516">BH804*Q806</f>
        <v>0</v>
      </c>
      <c r="BJ806">
        <f t="shared" ref="BJ806" si="14517">BI804*R806</f>
        <v>0</v>
      </c>
      <c r="BK806">
        <f t="shared" ref="BK806" si="14518">BJ804*S806</f>
        <v>0</v>
      </c>
      <c r="BL806">
        <f t="shared" ref="BL806" si="14519">BK804*T806</f>
        <v>0</v>
      </c>
      <c r="BM806">
        <f t="shared" ref="BM806" si="14520">BL804*U806</f>
        <v>0</v>
      </c>
      <c r="BN806">
        <f t="shared" ref="BN806" si="14521">BM804*V806</f>
        <v>0</v>
      </c>
      <c r="BO806">
        <f t="shared" ref="BO806" si="14522">BN804*W806</f>
        <v>0</v>
      </c>
      <c r="BP806">
        <f t="shared" ref="BP806" si="14523">BO804*X806</f>
        <v>0</v>
      </c>
      <c r="BQ806">
        <f t="shared" ref="BQ806" si="14524">BP804*Y806</f>
        <v>0</v>
      </c>
      <c r="BR806">
        <f t="shared" ref="BR806" si="14525">BQ804*Z806</f>
        <v>0</v>
      </c>
      <c r="BS806">
        <f t="shared" ref="BS806" si="14526">BR804*AA806</f>
        <v>0</v>
      </c>
      <c r="BT806">
        <f t="shared" ref="BT806" si="14527">BS804*AB806</f>
        <v>0</v>
      </c>
      <c r="BU806">
        <f t="shared" ref="BU806" si="14528">BT804*AC806</f>
        <v>0</v>
      </c>
      <c r="BV806">
        <f t="shared" ref="BV806" si="14529">BU804*AD806</f>
        <v>0</v>
      </c>
      <c r="BW806">
        <f t="shared" ref="BW806" si="14530">BV804*AE806</f>
        <v>0</v>
      </c>
      <c r="BX806">
        <f t="shared" ref="BX806" si="14531">BW804*AF806</f>
        <v>0</v>
      </c>
      <c r="BY806">
        <f t="shared" ref="BY806" si="14532">BX804*AG806</f>
        <v>0</v>
      </c>
      <c r="BZ806">
        <f t="shared" ref="BZ806" si="14533">BY804*AH806</f>
        <v>0</v>
      </c>
      <c r="CA806">
        <f t="shared" ref="CA806" si="14534">BZ804*AI806</f>
        <v>0</v>
      </c>
      <c r="CB806">
        <f t="shared" ref="CB806" si="14535">CA804*AJ806</f>
        <v>0</v>
      </c>
      <c r="CC806">
        <f t="shared" ref="CC806" si="14536">CB804*AK806</f>
        <v>0</v>
      </c>
      <c r="CD806">
        <f t="shared" ref="CD806" si="14537">CC804*AL806</f>
        <v>0</v>
      </c>
      <c r="CE806">
        <f t="shared" ref="CE806" si="14538">CD804*AM806</f>
        <v>0</v>
      </c>
      <c r="CF806">
        <f t="shared" ref="CF806" si="14539">CE804*AN806</f>
        <v>0</v>
      </c>
      <c r="CG806">
        <f t="shared" ref="CG806" si="14540">CF804*AO806</f>
        <v>0</v>
      </c>
      <c r="CH806">
        <f t="shared" ref="CH806" si="14541">CG804*AP806</f>
        <v>0</v>
      </c>
      <c r="CI806">
        <f t="shared" ref="CI806" si="14542">CH804*AQ806</f>
        <v>0</v>
      </c>
      <c r="CJ806">
        <f t="shared" ref="CJ806" si="14543">CI804*AR806</f>
        <v>0</v>
      </c>
      <c r="CK806">
        <f t="shared" ref="CK806" si="14544">CJ804*AS806</f>
        <v>0</v>
      </c>
      <c r="CL806">
        <f t="shared" ref="CL806" si="14545">CK804*AT806</f>
        <v>0</v>
      </c>
      <c r="CM806">
        <f t="shared" ref="CM806" si="14546">CL804*AU806</f>
        <v>0</v>
      </c>
      <c r="CN806">
        <f t="shared" ref="CN806" si="14547">CM804*AV806</f>
        <v>0</v>
      </c>
      <c r="CO806">
        <f t="shared" ref="CO806" si="14548">CN804*AW806</f>
        <v>0</v>
      </c>
      <c r="CP806">
        <f t="shared" ref="CP806" si="14549">CO804*AX806</f>
        <v>0</v>
      </c>
      <c r="CQ806">
        <f t="shared" ref="CQ806" si="14550">CP804*AY806</f>
        <v>0</v>
      </c>
      <c r="CR806">
        <f t="shared" ref="CR806" si="14551">CQ804*AZ806</f>
        <v>0</v>
      </c>
      <c r="CS806">
        <f t="shared" ref="CS806" si="14552">CR804*BA806</f>
        <v>0</v>
      </c>
      <c r="CT806">
        <f t="shared" ref="CT806" si="14553">CS804*BB806</f>
        <v>0</v>
      </c>
    </row>
    <row r="807" spans="1:98" x14ac:dyDescent="0.3">
      <c r="E807" s="4"/>
      <c r="F807" s="91">
        <f t="shared" ref="F807:H807" si="14554">F806</f>
        <v>90</v>
      </c>
      <c r="G807" s="91">
        <f t="shared" si="14554"/>
        <v>90</v>
      </c>
      <c r="H807" s="4">
        <f t="shared" si="14554"/>
        <v>1</v>
      </c>
      <c r="I807">
        <v>10</v>
      </c>
      <c r="J807" s="48">
        <f t="shared" si="14512"/>
        <v>0</v>
      </c>
      <c r="K807" s="48">
        <f t="shared" si="14513"/>
        <v>0</v>
      </c>
      <c r="L807" s="98">
        <f t="shared" si="14514"/>
        <v>0</v>
      </c>
      <c r="M807" s="48"/>
      <c r="N807" s="48"/>
      <c r="O807" s="48"/>
      <c r="P807" s="48">
        <f>$J807+$K807+$L807</f>
        <v>0</v>
      </c>
      <c r="Q807" s="48">
        <f t="shared" si="14471"/>
        <v>0</v>
      </c>
      <c r="R807" s="48">
        <f t="shared" si="14471"/>
        <v>0</v>
      </c>
      <c r="S807" s="48">
        <f t="shared" si="14471"/>
        <v>0</v>
      </c>
      <c r="T807" s="48">
        <f t="shared" si="14471"/>
        <v>0</v>
      </c>
      <c r="U807" s="48">
        <f t="shared" si="14471"/>
        <v>0</v>
      </c>
      <c r="V807" s="48">
        <f t="shared" si="14471"/>
        <v>0</v>
      </c>
      <c r="W807" s="48">
        <f t="shared" si="14471"/>
        <v>0</v>
      </c>
      <c r="X807" s="48">
        <f t="shared" si="14471"/>
        <v>0</v>
      </c>
      <c r="Y807" s="48">
        <f t="shared" si="14471"/>
        <v>0</v>
      </c>
      <c r="Z807" s="48">
        <f t="shared" si="14471"/>
        <v>0</v>
      </c>
      <c r="AA807" s="48">
        <f t="shared" si="14471"/>
        <v>0</v>
      </c>
      <c r="AB807" s="48">
        <f t="shared" si="14471"/>
        <v>0</v>
      </c>
      <c r="AC807" s="48">
        <f t="shared" si="14471"/>
        <v>0</v>
      </c>
      <c r="AD807" s="48">
        <f t="shared" si="14471"/>
        <v>0</v>
      </c>
      <c r="AE807" s="48">
        <f t="shared" si="14471"/>
        <v>0</v>
      </c>
      <c r="AF807" s="48">
        <f t="shared" si="14471"/>
        <v>0</v>
      </c>
      <c r="AG807" s="48">
        <f t="shared" si="14471"/>
        <v>0</v>
      </c>
      <c r="AH807" s="48">
        <f t="shared" si="14471"/>
        <v>0</v>
      </c>
      <c r="AI807" s="48">
        <f t="shared" si="14471"/>
        <v>0</v>
      </c>
      <c r="AJ807" s="48">
        <f t="shared" si="14471"/>
        <v>0</v>
      </c>
      <c r="AK807" s="48">
        <f t="shared" si="14471"/>
        <v>0</v>
      </c>
      <c r="AL807" s="48">
        <f t="shared" si="14471"/>
        <v>0</v>
      </c>
      <c r="AM807" s="48">
        <f t="shared" si="14471"/>
        <v>0</v>
      </c>
      <c r="AN807" s="48">
        <f t="shared" si="14471"/>
        <v>0</v>
      </c>
      <c r="AO807" s="48">
        <f t="shared" si="14471"/>
        <v>0</v>
      </c>
      <c r="AP807" s="48">
        <f t="shared" si="14471"/>
        <v>0</v>
      </c>
      <c r="AQ807" s="48">
        <f t="shared" si="14471"/>
        <v>0</v>
      </c>
      <c r="AR807" s="48">
        <f t="shared" si="14471"/>
        <v>0</v>
      </c>
      <c r="AS807" s="48">
        <f t="shared" si="14471"/>
        <v>0</v>
      </c>
      <c r="AT807" s="48">
        <f t="shared" si="14471"/>
        <v>0</v>
      </c>
      <c r="AU807" s="48">
        <f t="shared" si="14471"/>
        <v>0</v>
      </c>
      <c r="AV807" s="48">
        <f t="shared" si="14471"/>
        <v>0</v>
      </c>
      <c r="AW807" s="48">
        <f t="shared" si="14471"/>
        <v>0</v>
      </c>
      <c r="AX807" s="48">
        <f t="shared" si="14471"/>
        <v>0</v>
      </c>
      <c r="AY807" s="48">
        <f t="shared" si="14471"/>
        <v>0</v>
      </c>
      <c r="AZ807" s="48">
        <f t="shared" si="14471"/>
        <v>0</v>
      </c>
      <c r="BA807" s="48">
        <f t="shared" si="14471"/>
        <v>0</v>
      </c>
      <c r="BB807" s="48">
        <f t="shared" si="14471"/>
        <v>0</v>
      </c>
      <c r="BC807" s="48"/>
      <c r="BE807" t="s">
        <v>179</v>
      </c>
      <c r="BH807">
        <f>BF804*P807</f>
        <v>0</v>
      </c>
      <c r="BI807">
        <f t="shared" ref="BI807" si="14555">BG804*Q807</f>
        <v>0</v>
      </c>
      <c r="BJ807">
        <f t="shared" ref="BJ807" si="14556">BH804*R807</f>
        <v>0</v>
      </c>
      <c r="BK807">
        <f t="shared" ref="BK807" si="14557">BI804*S807</f>
        <v>0</v>
      </c>
      <c r="BL807">
        <f t="shared" ref="BL807" si="14558">BJ804*T807</f>
        <v>0</v>
      </c>
      <c r="BM807">
        <f t="shared" ref="BM807" si="14559">BK804*U807</f>
        <v>0</v>
      </c>
      <c r="BN807">
        <f t="shared" ref="BN807" si="14560">BL804*V807</f>
        <v>0</v>
      </c>
      <c r="BO807">
        <f t="shared" ref="BO807" si="14561">BM804*W807</f>
        <v>0</v>
      </c>
      <c r="BP807">
        <f t="shared" ref="BP807" si="14562">BN804*X807</f>
        <v>0</v>
      </c>
      <c r="BQ807">
        <f t="shared" ref="BQ807" si="14563">BO804*Y807</f>
        <v>0</v>
      </c>
      <c r="BR807">
        <f t="shared" ref="BR807" si="14564">BP804*Z807</f>
        <v>0</v>
      </c>
      <c r="BS807">
        <f t="shared" ref="BS807" si="14565">BQ804*AA807</f>
        <v>0</v>
      </c>
      <c r="BT807">
        <f t="shared" ref="BT807" si="14566">BR804*AB807</f>
        <v>0</v>
      </c>
      <c r="BU807">
        <f t="shared" ref="BU807" si="14567">BS804*AC807</f>
        <v>0</v>
      </c>
      <c r="BV807">
        <f t="shared" ref="BV807" si="14568">BT804*AD807</f>
        <v>0</v>
      </c>
      <c r="BW807">
        <f t="shared" ref="BW807" si="14569">BU804*AE807</f>
        <v>0</v>
      </c>
      <c r="BX807">
        <f t="shared" ref="BX807" si="14570">BV804*AF807</f>
        <v>0</v>
      </c>
      <c r="BY807">
        <f t="shared" ref="BY807" si="14571">BW804*AG807</f>
        <v>0</v>
      </c>
      <c r="BZ807">
        <f t="shared" ref="BZ807" si="14572">BX804*AH807</f>
        <v>0</v>
      </c>
      <c r="CA807">
        <f t="shared" ref="CA807" si="14573">BY804*AI807</f>
        <v>0</v>
      </c>
      <c r="CB807">
        <f t="shared" ref="CB807" si="14574">BZ804*AJ807</f>
        <v>0</v>
      </c>
      <c r="CC807">
        <f t="shared" ref="CC807" si="14575">CA804*AK807</f>
        <v>0</v>
      </c>
      <c r="CD807">
        <f t="shared" ref="CD807" si="14576">CB804*AL807</f>
        <v>0</v>
      </c>
      <c r="CE807">
        <f t="shared" ref="CE807" si="14577">CC804*AM807</f>
        <v>0</v>
      </c>
      <c r="CF807">
        <f t="shared" ref="CF807" si="14578">CD804*AN807</f>
        <v>0</v>
      </c>
      <c r="CG807">
        <f t="shared" ref="CG807" si="14579">CE804*AO807</f>
        <v>0</v>
      </c>
      <c r="CH807">
        <f t="shared" ref="CH807" si="14580">CF804*AP807</f>
        <v>0</v>
      </c>
      <c r="CI807">
        <f t="shared" ref="CI807" si="14581">CG804*AQ807</f>
        <v>0</v>
      </c>
      <c r="CJ807">
        <f t="shared" ref="CJ807" si="14582">CH804*AR807</f>
        <v>0</v>
      </c>
      <c r="CK807">
        <f t="shared" ref="CK807" si="14583">CI804*AS807</f>
        <v>0</v>
      </c>
      <c r="CL807">
        <f t="shared" ref="CL807" si="14584">CJ804*AT807</f>
        <v>0</v>
      </c>
      <c r="CM807">
        <f t="shared" ref="CM807" si="14585">CK804*AU807</f>
        <v>0</v>
      </c>
      <c r="CN807">
        <f t="shared" ref="CN807" si="14586">CL804*AV807</f>
        <v>0</v>
      </c>
      <c r="CO807">
        <f t="shared" ref="CO807" si="14587">CM804*AW807</f>
        <v>0</v>
      </c>
      <c r="CP807">
        <f t="shared" ref="CP807" si="14588">CN804*AX807</f>
        <v>0</v>
      </c>
      <c r="CQ807">
        <f t="shared" ref="CQ807" si="14589">CO804*AY807</f>
        <v>0</v>
      </c>
      <c r="CR807">
        <f t="shared" ref="CR807" si="14590">CP804*AZ807</f>
        <v>0</v>
      </c>
      <c r="CS807">
        <f t="shared" ref="CS807" si="14591">CQ804*BA807</f>
        <v>0</v>
      </c>
      <c r="CT807">
        <f t="shared" ref="CT807" si="14592">CR804*BB807</f>
        <v>0</v>
      </c>
    </row>
    <row r="808" spans="1:98" x14ac:dyDescent="0.3">
      <c r="F808" s="91">
        <f t="shared" ref="F808:H808" si="14593">F807</f>
        <v>90</v>
      </c>
      <c r="G808" s="91">
        <f t="shared" si="14593"/>
        <v>90</v>
      </c>
      <c r="H808" s="4">
        <f t="shared" si="14593"/>
        <v>1</v>
      </c>
      <c r="I808">
        <v>15</v>
      </c>
      <c r="J808" s="48">
        <f t="shared" si="14512"/>
        <v>0</v>
      </c>
      <c r="K808" s="48">
        <f t="shared" si="14513"/>
        <v>0</v>
      </c>
      <c r="L808" s="98">
        <f t="shared" si="14514"/>
        <v>0</v>
      </c>
      <c r="M808" s="48"/>
      <c r="N808" s="48"/>
      <c r="O808" s="48"/>
      <c r="P808" s="48"/>
      <c r="Q808" s="48">
        <f>$J808+$K808+$L808</f>
        <v>0</v>
      </c>
      <c r="R808" s="48">
        <f t="shared" si="14471"/>
        <v>0</v>
      </c>
      <c r="S808" s="48">
        <f t="shared" si="14471"/>
        <v>0</v>
      </c>
      <c r="T808" s="48">
        <f t="shared" si="14471"/>
        <v>0</v>
      </c>
      <c r="U808" s="48">
        <f t="shared" si="14471"/>
        <v>0</v>
      </c>
      <c r="V808" s="48">
        <f t="shared" si="14471"/>
        <v>0</v>
      </c>
      <c r="W808" s="48">
        <f t="shared" si="14471"/>
        <v>0</v>
      </c>
      <c r="X808" s="48">
        <f t="shared" si="14471"/>
        <v>0</v>
      </c>
      <c r="Y808" s="48">
        <f t="shared" si="14471"/>
        <v>0</v>
      </c>
      <c r="Z808" s="48">
        <f t="shared" si="14471"/>
        <v>0</v>
      </c>
      <c r="AA808" s="48">
        <f t="shared" si="14471"/>
        <v>0</v>
      </c>
      <c r="AB808" s="48">
        <f t="shared" si="14471"/>
        <v>0</v>
      </c>
      <c r="AC808" s="48">
        <f t="shared" si="14471"/>
        <v>0</v>
      </c>
      <c r="AD808" s="48">
        <f t="shared" si="14471"/>
        <v>0</v>
      </c>
      <c r="AE808" s="48">
        <f t="shared" si="14471"/>
        <v>0</v>
      </c>
      <c r="AF808" s="48">
        <f t="shared" si="14471"/>
        <v>0</v>
      </c>
      <c r="AG808" s="48">
        <f t="shared" si="14471"/>
        <v>0</v>
      </c>
      <c r="AH808" s="48">
        <f t="shared" si="14471"/>
        <v>0</v>
      </c>
      <c r="AI808" s="48">
        <f t="shared" si="14471"/>
        <v>0</v>
      </c>
      <c r="AJ808" s="48">
        <f t="shared" si="14471"/>
        <v>0</v>
      </c>
      <c r="AK808" s="48">
        <f t="shared" si="14471"/>
        <v>0</v>
      </c>
      <c r="AL808" s="48">
        <f t="shared" si="14471"/>
        <v>0</v>
      </c>
      <c r="AM808" s="48">
        <f t="shared" si="14471"/>
        <v>0</v>
      </c>
      <c r="AN808" s="48">
        <f t="shared" si="14471"/>
        <v>0</v>
      </c>
      <c r="AO808" s="48">
        <f t="shared" si="14471"/>
        <v>0</v>
      </c>
      <c r="AP808" s="48">
        <f t="shared" si="14471"/>
        <v>0</v>
      </c>
      <c r="AQ808" s="48">
        <f t="shared" si="14471"/>
        <v>0</v>
      </c>
      <c r="AR808" s="48">
        <f t="shared" si="14471"/>
        <v>0</v>
      </c>
      <c r="AS808" s="48">
        <f t="shared" si="14471"/>
        <v>0</v>
      </c>
      <c r="AT808" s="48">
        <f t="shared" si="14471"/>
        <v>0</v>
      </c>
      <c r="AU808" s="48">
        <f t="shared" si="14471"/>
        <v>0</v>
      </c>
      <c r="AV808" s="48">
        <f t="shared" si="14471"/>
        <v>0</v>
      </c>
      <c r="AW808" s="48">
        <f t="shared" si="14471"/>
        <v>0</v>
      </c>
      <c r="AX808" s="48">
        <f t="shared" si="14471"/>
        <v>0</v>
      </c>
      <c r="AY808" s="48">
        <f t="shared" si="14471"/>
        <v>0</v>
      </c>
      <c r="AZ808" s="48">
        <f t="shared" si="14471"/>
        <v>0</v>
      </c>
      <c r="BA808" s="48">
        <f t="shared" si="14471"/>
        <v>0</v>
      </c>
      <c r="BB808" s="48">
        <f t="shared" si="14471"/>
        <v>0</v>
      </c>
      <c r="BC808" s="48"/>
      <c r="BE808" t="s">
        <v>180</v>
      </c>
      <c r="BI808">
        <f>BF804*Q808</f>
        <v>0</v>
      </c>
      <c r="BJ808">
        <f t="shared" ref="BJ808" si="14594">BG804*R808</f>
        <v>0</v>
      </c>
      <c r="BK808">
        <f t="shared" ref="BK808" si="14595">BH804*S808</f>
        <v>0</v>
      </c>
      <c r="BL808">
        <f t="shared" ref="BL808" si="14596">BI804*T808</f>
        <v>0</v>
      </c>
      <c r="BM808">
        <f t="shared" ref="BM808" si="14597">BJ804*U808</f>
        <v>0</v>
      </c>
      <c r="BN808">
        <f t="shared" ref="BN808" si="14598">BK804*V808</f>
        <v>0</v>
      </c>
      <c r="BO808">
        <f t="shared" ref="BO808" si="14599">BL804*W808</f>
        <v>0</v>
      </c>
      <c r="BP808">
        <f t="shared" ref="BP808" si="14600">BM804*X808</f>
        <v>0</v>
      </c>
      <c r="BQ808">
        <f t="shared" ref="BQ808" si="14601">BN804*Y808</f>
        <v>0</v>
      </c>
      <c r="BR808">
        <f t="shared" ref="BR808" si="14602">BO804*Z808</f>
        <v>0</v>
      </c>
      <c r="BS808">
        <f t="shared" ref="BS808" si="14603">BP804*AA808</f>
        <v>0</v>
      </c>
      <c r="BT808">
        <f t="shared" ref="BT808" si="14604">BQ804*AB808</f>
        <v>0</v>
      </c>
      <c r="BU808">
        <f t="shared" ref="BU808" si="14605">BR804*AC808</f>
        <v>0</v>
      </c>
      <c r="BV808">
        <f t="shared" ref="BV808" si="14606">BS804*AD808</f>
        <v>0</v>
      </c>
      <c r="BW808">
        <f t="shared" ref="BW808" si="14607">BT804*AE808</f>
        <v>0</v>
      </c>
      <c r="BX808">
        <f t="shared" ref="BX808" si="14608">BU804*AF808</f>
        <v>0</v>
      </c>
      <c r="BY808">
        <f t="shared" ref="BY808" si="14609">BV804*AG808</f>
        <v>0</v>
      </c>
      <c r="BZ808">
        <f t="shared" ref="BZ808" si="14610">BW804*AH808</f>
        <v>0</v>
      </c>
      <c r="CA808">
        <f t="shared" ref="CA808" si="14611">BX804*AI808</f>
        <v>0</v>
      </c>
      <c r="CB808">
        <f t="shared" ref="CB808" si="14612">BY804*AJ808</f>
        <v>0</v>
      </c>
      <c r="CC808">
        <f t="shared" ref="CC808" si="14613">BZ804*AK808</f>
        <v>0</v>
      </c>
      <c r="CD808">
        <f t="shared" ref="CD808" si="14614">CA804*AL808</f>
        <v>0</v>
      </c>
      <c r="CE808">
        <f t="shared" ref="CE808" si="14615">CB804*AM808</f>
        <v>0</v>
      </c>
      <c r="CF808">
        <f t="shared" ref="CF808" si="14616">CC804*AN808</f>
        <v>0</v>
      </c>
      <c r="CG808">
        <f t="shared" ref="CG808" si="14617">CD804*AO808</f>
        <v>0</v>
      </c>
      <c r="CH808">
        <f t="shared" ref="CH808" si="14618">CE804*AP808</f>
        <v>0</v>
      </c>
      <c r="CI808">
        <f t="shared" ref="CI808" si="14619">CF804*AQ808</f>
        <v>0</v>
      </c>
      <c r="CJ808">
        <f t="shared" ref="CJ808" si="14620">CG804*AR808</f>
        <v>0</v>
      </c>
      <c r="CK808">
        <f t="shared" ref="CK808" si="14621">CH804*AS808</f>
        <v>0</v>
      </c>
      <c r="CL808">
        <f t="shared" ref="CL808" si="14622">CI804*AT808</f>
        <v>0</v>
      </c>
      <c r="CM808">
        <f t="shared" ref="CM808" si="14623">CJ804*AU808</f>
        <v>0</v>
      </c>
      <c r="CN808">
        <f t="shared" ref="CN808" si="14624">CK804*AV808</f>
        <v>0</v>
      </c>
      <c r="CO808">
        <f t="shared" ref="CO808" si="14625">CL804*AW808</f>
        <v>0</v>
      </c>
      <c r="CP808">
        <f t="shared" ref="CP808" si="14626">CM804*AX808</f>
        <v>0</v>
      </c>
      <c r="CQ808">
        <f t="shared" ref="CQ808" si="14627">CN804*AY808</f>
        <v>0</v>
      </c>
      <c r="CR808">
        <f t="shared" ref="CR808" si="14628">CO804*AZ808</f>
        <v>0</v>
      </c>
      <c r="CS808">
        <f t="shared" ref="CS808" si="14629">CP804*BA808</f>
        <v>0</v>
      </c>
      <c r="CT808">
        <f t="shared" ref="CT808" si="14630">CQ804*BB808</f>
        <v>0</v>
      </c>
    </row>
    <row r="809" spans="1:98" x14ac:dyDescent="0.3">
      <c r="F809" s="91">
        <f t="shared" ref="F809:H809" si="14631">F808</f>
        <v>90</v>
      </c>
      <c r="G809" s="91">
        <f t="shared" si="14631"/>
        <v>90</v>
      </c>
      <c r="H809" s="4">
        <f t="shared" si="14631"/>
        <v>1</v>
      </c>
      <c r="I809">
        <v>20</v>
      </c>
      <c r="J809" s="48">
        <f t="shared" si="14512"/>
        <v>0</v>
      </c>
      <c r="K809" s="48">
        <f t="shared" si="14513"/>
        <v>0</v>
      </c>
      <c r="L809" s="98">
        <f t="shared" si="14514"/>
        <v>0</v>
      </c>
      <c r="M809" s="48"/>
      <c r="N809" s="48"/>
      <c r="O809" s="48"/>
      <c r="P809" s="48"/>
      <c r="Q809" s="48"/>
      <c r="R809" s="48">
        <f>$J809+$K809+$L809</f>
        <v>0</v>
      </c>
      <c r="S809" s="48">
        <f t="shared" si="14471"/>
        <v>0</v>
      </c>
      <c r="T809" s="48">
        <f t="shared" si="14471"/>
        <v>0</v>
      </c>
      <c r="U809" s="48">
        <f t="shared" si="14471"/>
        <v>0</v>
      </c>
      <c r="V809" s="48">
        <f t="shared" si="14471"/>
        <v>0</v>
      </c>
      <c r="W809" s="48">
        <f t="shared" si="14471"/>
        <v>0</v>
      </c>
      <c r="X809" s="48">
        <f t="shared" si="14471"/>
        <v>0</v>
      </c>
      <c r="Y809" s="48">
        <f t="shared" si="14471"/>
        <v>0</v>
      </c>
      <c r="Z809" s="48">
        <f t="shared" si="14471"/>
        <v>0</v>
      </c>
      <c r="AA809" s="48">
        <f t="shared" si="14471"/>
        <v>0</v>
      </c>
      <c r="AB809" s="48">
        <f t="shared" si="14471"/>
        <v>0</v>
      </c>
      <c r="AC809" s="48">
        <f t="shared" si="14471"/>
        <v>0</v>
      </c>
      <c r="AD809" s="48">
        <f t="shared" si="14471"/>
        <v>0</v>
      </c>
      <c r="AE809" s="48">
        <f t="shared" si="14471"/>
        <v>0</v>
      </c>
      <c r="AF809" s="48">
        <f t="shared" si="14471"/>
        <v>0</v>
      </c>
      <c r="AG809" s="48">
        <f t="shared" si="14471"/>
        <v>0</v>
      </c>
      <c r="AH809" s="48">
        <f t="shared" si="14471"/>
        <v>0</v>
      </c>
      <c r="AI809" s="48">
        <f t="shared" si="14471"/>
        <v>0</v>
      </c>
      <c r="AJ809" s="48">
        <f t="shared" si="14471"/>
        <v>0</v>
      </c>
      <c r="AK809" s="48">
        <f t="shared" si="14471"/>
        <v>0</v>
      </c>
      <c r="AL809" s="48">
        <f t="shared" si="14471"/>
        <v>0</v>
      </c>
      <c r="AM809" s="48">
        <f t="shared" si="14471"/>
        <v>0</v>
      </c>
      <c r="AN809" s="48">
        <f t="shared" si="14471"/>
        <v>0</v>
      </c>
      <c r="AO809" s="48">
        <f t="shared" si="14471"/>
        <v>0</v>
      </c>
      <c r="AP809" s="48">
        <f t="shared" si="14471"/>
        <v>0</v>
      </c>
      <c r="AQ809" s="48">
        <f t="shared" si="14471"/>
        <v>0</v>
      </c>
      <c r="AR809" s="48">
        <f t="shared" si="14471"/>
        <v>0</v>
      </c>
      <c r="AS809" s="48">
        <f t="shared" si="14471"/>
        <v>0</v>
      </c>
      <c r="AT809" s="48">
        <f t="shared" si="14471"/>
        <v>0</v>
      </c>
      <c r="AU809" s="48">
        <f t="shared" si="14471"/>
        <v>0</v>
      </c>
      <c r="AV809" s="48">
        <f t="shared" si="14471"/>
        <v>0</v>
      </c>
      <c r="AW809" s="48">
        <f t="shared" si="14471"/>
        <v>0</v>
      </c>
      <c r="AX809" s="48">
        <f t="shared" si="14471"/>
        <v>0</v>
      </c>
      <c r="AY809" s="48">
        <f t="shared" si="14471"/>
        <v>0</v>
      </c>
      <c r="AZ809" s="48">
        <f t="shared" si="14471"/>
        <v>0</v>
      </c>
      <c r="BA809" s="48">
        <f t="shared" si="14471"/>
        <v>0</v>
      </c>
      <c r="BB809" s="48">
        <f t="shared" si="14471"/>
        <v>0</v>
      </c>
      <c r="BC809" s="48"/>
      <c r="BE809" t="s">
        <v>181</v>
      </c>
      <c r="BJ809">
        <f>BF804*R809</f>
        <v>0</v>
      </c>
      <c r="BK809">
        <f t="shared" ref="BK809" si="14632">BG804*S809</f>
        <v>0</v>
      </c>
      <c r="BL809">
        <f t="shared" ref="BL809" si="14633">BH804*T809</f>
        <v>0</v>
      </c>
      <c r="BM809">
        <f t="shared" ref="BM809" si="14634">BI804*U809</f>
        <v>0</v>
      </c>
      <c r="BN809">
        <f t="shared" ref="BN809" si="14635">BJ804*V809</f>
        <v>0</v>
      </c>
      <c r="BO809">
        <f t="shared" ref="BO809" si="14636">BK804*W809</f>
        <v>0</v>
      </c>
      <c r="BP809">
        <f t="shared" ref="BP809" si="14637">BL804*X809</f>
        <v>0</v>
      </c>
      <c r="BQ809">
        <f t="shared" ref="BQ809" si="14638">BM804*Y809</f>
        <v>0</v>
      </c>
      <c r="BR809">
        <f t="shared" ref="BR809" si="14639">BN804*Z809</f>
        <v>0</v>
      </c>
      <c r="BS809">
        <f t="shared" ref="BS809" si="14640">BO804*AA809</f>
        <v>0</v>
      </c>
      <c r="BT809">
        <f t="shared" ref="BT809" si="14641">BP804*AB809</f>
        <v>0</v>
      </c>
      <c r="BU809">
        <f t="shared" ref="BU809" si="14642">BQ804*AC809</f>
        <v>0</v>
      </c>
      <c r="BV809">
        <f t="shared" ref="BV809" si="14643">BR804*AD809</f>
        <v>0</v>
      </c>
      <c r="BW809">
        <f t="shared" ref="BW809" si="14644">BS804*AE809</f>
        <v>0</v>
      </c>
      <c r="BX809">
        <f t="shared" ref="BX809" si="14645">BT804*AF809</f>
        <v>0</v>
      </c>
      <c r="BY809">
        <f t="shared" ref="BY809" si="14646">BU804*AG809</f>
        <v>0</v>
      </c>
      <c r="BZ809">
        <f t="shared" ref="BZ809" si="14647">BV804*AH809</f>
        <v>0</v>
      </c>
      <c r="CA809">
        <f t="shared" ref="CA809" si="14648">BW804*AI809</f>
        <v>0</v>
      </c>
      <c r="CB809">
        <f t="shared" ref="CB809" si="14649">BX804*AJ809</f>
        <v>0</v>
      </c>
      <c r="CC809">
        <f t="shared" ref="CC809" si="14650">BY804*AK809</f>
        <v>0</v>
      </c>
      <c r="CD809">
        <f t="shared" ref="CD809" si="14651">BZ804*AL809</f>
        <v>0</v>
      </c>
      <c r="CE809">
        <f t="shared" ref="CE809" si="14652">CA804*AM809</f>
        <v>0</v>
      </c>
      <c r="CF809">
        <f t="shared" ref="CF809" si="14653">CB804*AN809</f>
        <v>0</v>
      </c>
      <c r="CG809">
        <f t="shared" ref="CG809" si="14654">CC804*AO809</f>
        <v>0</v>
      </c>
      <c r="CH809">
        <f t="shared" ref="CH809" si="14655">CD804*AP809</f>
        <v>0</v>
      </c>
      <c r="CI809">
        <f t="shared" ref="CI809" si="14656">CE804*AQ809</f>
        <v>0</v>
      </c>
      <c r="CJ809">
        <f t="shared" ref="CJ809" si="14657">CF804*AR809</f>
        <v>0</v>
      </c>
      <c r="CK809">
        <f t="shared" ref="CK809" si="14658">CG804*AS809</f>
        <v>0</v>
      </c>
      <c r="CL809">
        <f t="shared" ref="CL809" si="14659">CH804*AT809</f>
        <v>0</v>
      </c>
      <c r="CM809">
        <f t="shared" ref="CM809" si="14660">CI804*AU809</f>
        <v>0</v>
      </c>
      <c r="CN809">
        <f t="shared" ref="CN809" si="14661">CJ804*AV809</f>
        <v>0</v>
      </c>
      <c r="CO809">
        <f t="shared" ref="CO809" si="14662">CK804*AW809</f>
        <v>0</v>
      </c>
      <c r="CP809">
        <f t="shared" ref="CP809" si="14663">CL804*AX809</f>
        <v>0</v>
      </c>
      <c r="CQ809">
        <f t="shared" ref="CQ809" si="14664">CM804*AY809</f>
        <v>0</v>
      </c>
      <c r="CR809">
        <f t="shared" ref="CR809" si="14665">CN804*AZ809</f>
        <v>0</v>
      </c>
      <c r="CS809">
        <f t="shared" ref="CS809" si="14666">CO804*BA809</f>
        <v>0</v>
      </c>
      <c r="CT809">
        <f t="shared" ref="CT809" si="14667">CP804*BB809</f>
        <v>0</v>
      </c>
    </row>
    <row r="810" spans="1:98" x14ac:dyDescent="0.3">
      <c r="F810" s="91">
        <f t="shared" ref="F810:H810" si="14668">F809</f>
        <v>90</v>
      </c>
      <c r="G810" s="91">
        <f t="shared" si="14668"/>
        <v>90</v>
      </c>
      <c r="H810" s="4">
        <f t="shared" si="14668"/>
        <v>1</v>
      </c>
      <c r="I810">
        <v>25</v>
      </c>
      <c r="J810" s="48">
        <f t="shared" si="14512"/>
        <v>0</v>
      </c>
      <c r="K810" s="48">
        <f t="shared" si="14513"/>
        <v>0</v>
      </c>
      <c r="L810" s="98">
        <f t="shared" si="14514"/>
        <v>0</v>
      </c>
      <c r="M810" s="48"/>
      <c r="N810" s="48"/>
      <c r="O810" s="48"/>
      <c r="P810" s="48"/>
      <c r="Q810" s="48"/>
      <c r="R810" s="48"/>
      <c r="S810" s="48">
        <f>$J810+$K810+$L810</f>
        <v>0</v>
      </c>
      <c r="T810" s="48">
        <f t="shared" si="14471"/>
        <v>0</v>
      </c>
      <c r="U810" s="48">
        <f t="shared" si="14471"/>
        <v>0</v>
      </c>
      <c r="V810" s="48">
        <f t="shared" si="14471"/>
        <v>0</v>
      </c>
      <c r="W810" s="48">
        <f t="shared" si="14471"/>
        <v>0</v>
      </c>
      <c r="X810" s="48">
        <f t="shared" si="14471"/>
        <v>0</v>
      </c>
      <c r="Y810" s="48">
        <f t="shared" si="14471"/>
        <v>0</v>
      </c>
      <c r="Z810" s="48">
        <f t="shared" si="14471"/>
        <v>0</v>
      </c>
      <c r="AA810" s="48">
        <f t="shared" si="14471"/>
        <v>0</v>
      </c>
      <c r="AB810" s="48">
        <f t="shared" si="14471"/>
        <v>0</v>
      </c>
      <c r="AC810" s="48">
        <f t="shared" si="14471"/>
        <v>0</v>
      </c>
      <c r="AD810" s="48">
        <f t="shared" si="14471"/>
        <v>0</v>
      </c>
      <c r="AE810" s="48">
        <f t="shared" si="14471"/>
        <v>0</v>
      </c>
      <c r="AF810" s="48">
        <f t="shared" si="14471"/>
        <v>0</v>
      </c>
      <c r="AG810" s="48">
        <f t="shared" si="14471"/>
        <v>0</v>
      </c>
      <c r="AH810" s="48">
        <f t="shared" si="14471"/>
        <v>0</v>
      </c>
      <c r="AI810" s="48">
        <f t="shared" si="14471"/>
        <v>0</v>
      </c>
      <c r="AJ810" s="48">
        <f t="shared" si="14471"/>
        <v>0</v>
      </c>
      <c r="AK810" s="48">
        <f t="shared" si="14471"/>
        <v>0</v>
      </c>
      <c r="AL810" s="48">
        <f t="shared" si="14471"/>
        <v>0</v>
      </c>
      <c r="AM810" s="48">
        <f t="shared" si="14471"/>
        <v>0</v>
      </c>
      <c r="AN810" s="48">
        <f t="shared" si="14471"/>
        <v>0</v>
      </c>
      <c r="AO810" s="48">
        <f t="shared" si="14471"/>
        <v>0</v>
      </c>
      <c r="AP810" s="48">
        <f t="shared" si="14471"/>
        <v>0</v>
      </c>
      <c r="AQ810" s="48">
        <f t="shared" si="14471"/>
        <v>0</v>
      </c>
      <c r="AR810" s="48">
        <f t="shared" si="14471"/>
        <v>0</v>
      </c>
      <c r="AS810" s="48">
        <f t="shared" si="14471"/>
        <v>0</v>
      </c>
      <c r="AT810" s="48">
        <f t="shared" si="14471"/>
        <v>0</v>
      </c>
      <c r="AU810" s="48">
        <f t="shared" si="14471"/>
        <v>0</v>
      </c>
      <c r="AV810" s="48">
        <f t="shared" si="14471"/>
        <v>0</v>
      </c>
      <c r="AW810" s="48">
        <f t="shared" si="14471"/>
        <v>0</v>
      </c>
      <c r="AX810" s="48">
        <f t="shared" si="14471"/>
        <v>0</v>
      </c>
      <c r="AY810" s="48">
        <f t="shared" si="14471"/>
        <v>0</v>
      </c>
      <c r="AZ810" s="48">
        <f t="shared" si="14471"/>
        <v>0</v>
      </c>
      <c r="BA810" s="48">
        <f t="shared" si="14471"/>
        <v>0</v>
      </c>
      <c r="BB810" s="48">
        <f t="shared" si="14471"/>
        <v>0</v>
      </c>
      <c r="BC810" s="48"/>
      <c r="BE810" t="s">
        <v>182</v>
      </c>
      <c r="BK810">
        <f>BF804*S810</f>
        <v>0</v>
      </c>
      <c r="BL810">
        <f t="shared" ref="BL810" si="14669">BG804*T810</f>
        <v>0</v>
      </c>
      <c r="BM810">
        <f t="shared" ref="BM810" si="14670">BH804*U810</f>
        <v>0</v>
      </c>
      <c r="BN810">
        <f t="shared" ref="BN810" si="14671">BI804*V810</f>
        <v>0</v>
      </c>
      <c r="BO810">
        <f t="shared" ref="BO810" si="14672">BJ804*W810</f>
        <v>0</v>
      </c>
      <c r="BP810">
        <f t="shared" ref="BP810" si="14673">BK804*X810</f>
        <v>0</v>
      </c>
      <c r="BQ810">
        <f t="shared" ref="BQ810" si="14674">BL804*Y810</f>
        <v>0</v>
      </c>
      <c r="BR810">
        <f t="shared" ref="BR810" si="14675">BM804*Z810</f>
        <v>0</v>
      </c>
      <c r="BS810">
        <f t="shared" ref="BS810" si="14676">BN804*AA810</f>
        <v>0</v>
      </c>
      <c r="BT810">
        <f t="shared" ref="BT810" si="14677">BO804*AB810</f>
        <v>0</v>
      </c>
      <c r="BU810">
        <f t="shared" ref="BU810" si="14678">BP804*AC810</f>
        <v>0</v>
      </c>
      <c r="BV810">
        <f t="shared" ref="BV810" si="14679">BQ804*AD810</f>
        <v>0</v>
      </c>
      <c r="BW810">
        <f t="shared" ref="BW810" si="14680">BR804*AE810</f>
        <v>0</v>
      </c>
      <c r="BX810">
        <f t="shared" ref="BX810" si="14681">BS804*AF810</f>
        <v>0</v>
      </c>
      <c r="BY810">
        <f t="shared" ref="BY810" si="14682">BT804*AG810</f>
        <v>0</v>
      </c>
      <c r="BZ810">
        <f t="shared" ref="BZ810" si="14683">BU804*AH810</f>
        <v>0</v>
      </c>
      <c r="CA810">
        <f t="shared" ref="CA810" si="14684">BV804*AI810</f>
        <v>0</v>
      </c>
      <c r="CB810">
        <f t="shared" ref="CB810" si="14685">BW804*AJ810</f>
        <v>0</v>
      </c>
      <c r="CC810">
        <f t="shared" ref="CC810" si="14686">BX804*AK810</f>
        <v>0</v>
      </c>
      <c r="CD810">
        <f t="shared" ref="CD810" si="14687">BY804*AL810</f>
        <v>0</v>
      </c>
      <c r="CE810">
        <f t="shared" ref="CE810" si="14688">BZ804*AM810</f>
        <v>0</v>
      </c>
      <c r="CF810">
        <f t="shared" ref="CF810" si="14689">CA804*AN810</f>
        <v>0</v>
      </c>
      <c r="CG810">
        <f t="shared" ref="CG810" si="14690">CB804*AO810</f>
        <v>0</v>
      </c>
      <c r="CH810">
        <f t="shared" ref="CH810" si="14691">CC804*AP810</f>
        <v>0</v>
      </c>
      <c r="CI810">
        <f t="shared" ref="CI810" si="14692">CD804*AQ810</f>
        <v>0</v>
      </c>
      <c r="CJ810">
        <f t="shared" ref="CJ810" si="14693">CE804*AR810</f>
        <v>0</v>
      </c>
      <c r="CK810">
        <f t="shared" ref="CK810" si="14694">CF804*AS810</f>
        <v>0</v>
      </c>
      <c r="CL810">
        <f t="shared" ref="CL810" si="14695">CG804*AT810</f>
        <v>0</v>
      </c>
      <c r="CM810">
        <f t="shared" ref="CM810" si="14696">CH804*AU810</f>
        <v>0</v>
      </c>
      <c r="CN810">
        <f t="shared" ref="CN810" si="14697">CI804*AV810</f>
        <v>0</v>
      </c>
      <c r="CO810">
        <f t="shared" ref="CO810" si="14698">CJ804*AW810</f>
        <v>0</v>
      </c>
      <c r="CP810">
        <f t="shared" ref="CP810" si="14699">CK804*AX810</f>
        <v>0</v>
      </c>
      <c r="CQ810">
        <f t="shared" ref="CQ810" si="14700">CL804*AY810</f>
        <v>0</v>
      </c>
      <c r="CR810">
        <f t="shared" ref="CR810" si="14701">CM804*AZ810</f>
        <v>0</v>
      </c>
      <c r="CS810">
        <f t="shared" ref="CS810" si="14702">CN804*BA810</f>
        <v>0</v>
      </c>
      <c r="CT810">
        <f t="shared" ref="CT810" si="14703">CO804*BB810</f>
        <v>0</v>
      </c>
    </row>
    <row r="811" spans="1:98" x14ac:dyDescent="0.3">
      <c r="F811" s="91">
        <f t="shared" ref="F811:H811" si="14704">F810</f>
        <v>90</v>
      </c>
      <c r="G811" s="91">
        <f t="shared" si="14704"/>
        <v>90</v>
      </c>
      <c r="H811" s="4">
        <f t="shared" si="14704"/>
        <v>1</v>
      </c>
      <c r="I811">
        <v>30</v>
      </c>
      <c r="J811" s="48">
        <f t="shared" si="14512"/>
        <v>0</v>
      </c>
      <c r="K811" s="48">
        <f t="shared" si="14513"/>
        <v>0</v>
      </c>
      <c r="L811" s="98">
        <f t="shared" si="14514"/>
        <v>0</v>
      </c>
      <c r="M811" s="48"/>
      <c r="N811" s="48"/>
      <c r="O811" s="48"/>
      <c r="P811" s="48"/>
      <c r="Q811" s="48"/>
      <c r="R811" s="48"/>
      <c r="S811" s="48"/>
      <c r="T811" s="48">
        <f>$J811+$K811+$L811</f>
        <v>0</v>
      </c>
      <c r="U811" s="48">
        <f t="shared" si="14471"/>
        <v>0</v>
      </c>
      <c r="V811" s="48">
        <f t="shared" si="14471"/>
        <v>0</v>
      </c>
      <c r="W811" s="48">
        <f t="shared" si="14471"/>
        <v>0</v>
      </c>
      <c r="X811" s="48">
        <f t="shared" si="14471"/>
        <v>0</v>
      </c>
      <c r="Y811" s="48">
        <f t="shared" si="14471"/>
        <v>0</v>
      </c>
      <c r="Z811" s="48">
        <f t="shared" si="14471"/>
        <v>0</v>
      </c>
      <c r="AA811" s="48">
        <f t="shared" si="14471"/>
        <v>0</v>
      </c>
      <c r="AB811" s="48">
        <f t="shared" si="14471"/>
        <v>0</v>
      </c>
      <c r="AC811" s="48">
        <f t="shared" si="14471"/>
        <v>0</v>
      </c>
      <c r="AD811" s="48">
        <f t="shared" si="14471"/>
        <v>0</v>
      </c>
      <c r="AE811" s="48">
        <f t="shared" si="14471"/>
        <v>0</v>
      </c>
      <c r="AF811" s="48">
        <f t="shared" si="14471"/>
        <v>0</v>
      </c>
      <c r="AG811" s="48">
        <f t="shared" si="14471"/>
        <v>0</v>
      </c>
      <c r="AH811" s="48">
        <f t="shared" si="14471"/>
        <v>0</v>
      </c>
      <c r="AI811" s="48">
        <f t="shared" si="14471"/>
        <v>0</v>
      </c>
      <c r="AJ811" s="48">
        <f t="shared" si="14471"/>
        <v>0</v>
      </c>
      <c r="AK811" s="48">
        <f t="shared" si="14471"/>
        <v>0</v>
      </c>
      <c r="AL811" s="48">
        <f t="shared" si="14471"/>
        <v>0</v>
      </c>
      <c r="AM811" s="48">
        <f t="shared" si="14471"/>
        <v>0</v>
      </c>
      <c r="AN811" s="48">
        <f t="shared" si="14471"/>
        <v>0</v>
      </c>
      <c r="AO811" s="48">
        <f t="shared" si="14471"/>
        <v>0</v>
      </c>
      <c r="AP811" s="48">
        <f t="shared" si="14471"/>
        <v>0</v>
      </c>
      <c r="AQ811" s="48">
        <f t="shared" si="14471"/>
        <v>0</v>
      </c>
      <c r="AR811" s="48">
        <f t="shared" si="14471"/>
        <v>0</v>
      </c>
      <c r="AS811" s="48">
        <f t="shared" si="14471"/>
        <v>0</v>
      </c>
      <c r="AT811" s="48">
        <f t="shared" si="14471"/>
        <v>0</v>
      </c>
      <c r="AU811" s="48">
        <f t="shared" si="14471"/>
        <v>0</v>
      </c>
      <c r="AV811" s="48">
        <f t="shared" si="14471"/>
        <v>0</v>
      </c>
      <c r="AW811" s="48">
        <f t="shared" si="14471"/>
        <v>0</v>
      </c>
      <c r="AX811" s="48">
        <f t="shared" si="14471"/>
        <v>0</v>
      </c>
      <c r="AY811" s="48">
        <f t="shared" ref="AY811:BB826" si="14705">$J811+$K811+$L811</f>
        <v>0</v>
      </c>
      <c r="AZ811" s="48">
        <f t="shared" si="14705"/>
        <v>0</v>
      </c>
      <c r="BA811" s="48">
        <f t="shared" si="14705"/>
        <v>0</v>
      </c>
      <c r="BB811" s="48">
        <f t="shared" si="14705"/>
        <v>0</v>
      </c>
      <c r="BC811" s="48"/>
      <c r="BE811" t="s">
        <v>183</v>
      </c>
      <c r="BL811">
        <f>BF804*T811</f>
        <v>0</v>
      </c>
      <c r="BM811">
        <f t="shared" ref="BM811" si="14706">BG804*U811</f>
        <v>0</v>
      </c>
      <c r="BN811">
        <f t="shared" ref="BN811" si="14707">BH804*V811</f>
        <v>0</v>
      </c>
      <c r="BO811">
        <f t="shared" ref="BO811" si="14708">BI804*W811</f>
        <v>0</v>
      </c>
      <c r="BP811">
        <f t="shared" ref="BP811" si="14709">BJ804*X811</f>
        <v>0</v>
      </c>
      <c r="BQ811">
        <f t="shared" ref="BQ811" si="14710">BK804*Y811</f>
        <v>0</v>
      </c>
      <c r="BR811">
        <f t="shared" ref="BR811" si="14711">BL804*Z811</f>
        <v>0</v>
      </c>
      <c r="BS811">
        <f t="shared" ref="BS811" si="14712">BM804*AA811</f>
        <v>0</v>
      </c>
      <c r="BT811">
        <f t="shared" ref="BT811" si="14713">BN804*AB811</f>
        <v>0</v>
      </c>
      <c r="BU811">
        <f t="shared" ref="BU811" si="14714">BO804*AC811</f>
        <v>0</v>
      </c>
      <c r="BV811">
        <f t="shared" ref="BV811" si="14715">BP804*AD811</f>
        <v>0</v>
      </c>
      <c r="BW811">
        <f t="shared" ref="BW811" si="14716">BQ804*AE811</f>
        <v>0</v>
      </c>
      <c r="BX811">
        <f t="shared" ref="BX811" si="14717">BR804*AF811</f>
        <v>0</v>
      </c>
      <c r="BY811">
        <f t="shared" ref="BY811" si="14718">BS804*AG811</f>
        <v>0</v>
      </c>
      <c r="BZ811">
        <f t="shared" ref="BZ811" si="14719">BT804*AH811</f>
        <v>0</v>
      </c>
      <c r="CA811">
        <f t="shared" ref="CA811" si="14720">BU804*AI811</f>
        <v>0</v>
      </c>
      <c r="CB811">
        <f t="shared" ref="CB811" si="14721">BV804*AJ811</f>
        <v>0</v>
      </c>
      <c r="CC811">
        <f t="shared" ref="CC811" si="14722">BW804*AK811</f>
        <v>0</v>
      </c>
      <c r="CD811">
        <f t="shared" ref="CD811" si="14723">BX804*AL811</f>
        <v>0</v>
      </c>
      <c r="CE811">
        <f t="shared" ref="CE811" si="14724">BY804*AM811</f>
        <v>0</v>
      </c>
      <c r="CF811">
        <f t="shared" ref="CF811" si="14725">BZ804*AN811</f>
        <v>0</v>
      </c>
      <c r="CG811">
        <f t="shared" ref="CG811" si="14726">CA804*AO811</f>
        <v>0</v>
      </c>
      <c r="CH811">
        <f t="shared" ref="CH811" si="14727">CB804*AP811</f>
        <v>0</v>
      </c>
      <c r="CI811">
        <f t="shared" ref="CI811" si="14728">CC804*AQ811</f>
        <v>0</v>
      </c>
      <c r="CJ811">
        <f t="shared" ref="CJ811" si="14729">CD804*AR811</f>
        <v>0</v>
      </c>
      <c r="CK811">
        <f t="shared" ref="CK811" si="14730">CE804*AS811</f>
        <v>0</v>
      </c>
      <c r="CL811">
        <f t="shared" ref="CL811" si="14731">CF804*AT811</f>
        <v>0</v>
      </c>
      <c r="CM811">
        <f t="shared" ref="CM811" si="14732">CG804*AU811</f>
        <v>0</v>
      </c>
      <c r="CN811">
        <f t="shared" ref="CN811" si="14733">CH804*AV811</f>
        <v>0</v>
      </c>
      <c r="CO811">
        <f t="shared" ref="CO811" si="14734">CI804*AW811</f>
        <v>0</v>
      </c>
      <c r="CP811">
        <f t="shared" ref="CP811" si="14735">CJ804*AX811</f>
        <v>0</v>
      </c>
      <c r="CQ811">
        <f t="shared" ref="CQ811" si="14736">CK804*AY811</f>
        <v>0</v>
      </c>
      <c r="CR811">
        <f t="shared" ref="CR811" si="14737">CL804*AZ811</f>
        <v>0</v>
      </c>
      <c r="CS811">
        <f t="shared" ref="CS811" si="14738">CM804*BA811</f>
        <v>0</v>
      </c>
      <c r="CT811">
        <f t="shared" ref="CT811" si="14739">CN804*BB811</f>
        <v>0</v>
      </c>
    </row>
    <row r="812" spans="1:98" x14ac:dyDescent="0.3">
      <c r="F812" s="91">
        <f t="shared" ref="F812:H812" si="14740">F811</f>
        <v>90</v>
      </c>
      <c r="G812" s="91">
        <f t="shared" si="14740"/>
        <v>90</v>
      </c>
      <c r="H812" s="4">
        <f t="shared" si="14740"/>
        <v>1</v>
      </c>
      <c r="I812">
        <v>35</v>
      </c>
      <c r="J812" s="48">
        <f t="shared" si="14512"/>
        <v>0</v>
      </c>
      <c r="K812" s="48">
        <f>IF(IF(AND(I812&gt;=(F812*2),I812&lt;=G812+F812+(G812-F812+5)+1),((H812)^2)*(I813-F812*2)/5,0)&lt;=H812,IF(AND(I812&gt;=(F812*2),I812&lt;=G812+F812+(G812-F812+5)+1),((H812)^2)*(I813-F812*2)/5,0),(K811-H812^2))</f>
        <v>0</v>
      </c>
      <c r="L812" s="98">
        <f t="shared" si="14514"/>
        <v>0</v>
      </c>
      <c r="M812" s="48"/>
      <c r="N812" s="48"/>
      <c r="O812" s="48"/>
      <c r="P812" s="48"/>
      <c r="Q812" s="48"/>
      <c r="R812" s="48"/>
      <c r="S812" s="48"/>
      <c r="T812" s="48"/>
      <c r="U812" s="48">
        <f>$J812+$K812+$L812</f>
        <v>0</v>
      </c>
      <c r="V812" s="48">
        <f t="shared" ref="V812:AX822" si="14741">$J812+$K812+$L812</f>
        <v>0</v>
      </c>
      <c r="W812" s="48">
        <f t="shared" si="14741"/>
        <v>0</v>
      </c>
      <c r="X812" s="48">
        <f t="shared" si="14741"/>
        <v>0</v>
      </c>
      <c r="Y812" s="48">
        <f t="shared" si="14741"/>
        <v>0</v>
      </c>
      <c r="Z812" s="48">
        <f t="shared" si="14741"/>
        <v>0</v>
      </c>
      <c r="AA812" s="48">
        <f t="shared" si="14741"/>
        <v>0</v>
      </c>
      <c r="AB812" s="48">
        <f t="shared" si="14741"/>
        <v>0</v>
      </c>
      <c r="AC812" s="48">
        <f t="shared" si="14741"/>
        <v>0</v>
      </c>
      <c r="AD812" s="48">
        <f t="shared" si="14741"/>
        <v>0</v>
      </c>
      <c r="AE812" s="48">
        <f t="shared" si="14741"/>
        <v>0</v>
      </c>
      <c r="AF812" s="48">
        <f t="shared" si="14741"/>
        <v>0</v>
      </c>
      <c r="AG812" s="48">
        <f t="shared" si="14741"/>
        <v>0</v>
      </c>
      <c r="AH812" s="48">
        <f t="shared" si="14741"/>
        <v>0</v>
      </c>
      <c r="AI812" s="48">
        <f t="shared" si="14741"/>
        <v>0</v>
      </c>
      <c r="AJ812" s="48">
        <f t="shared" si="14741"/>
        <v>0</v>
      </c>
      <c r="AK812" s="48">
        <f t="shared" si="14741"/>
        <v>0</v>
      </c>
      <c r="AL812" s="48">
        <f t="shared" si="14741"/>
        <v>0</v>
      </c>
      <c r="AM812" s="48">
        <f t="shared" si="14741"/>
        <v>0</v>
      </c>
      <c r="AN812" s="48">
        <f t="shared" si="14741"/>
        <v>0</v>
      </c>
      <c r="AO812" s="48">
        <f t="shared" si="14741"/>
        <v>0</v>
      </c>
      <c r="AP812" s="48">
        <f t="shared" si="14741"/>
        <v>0</v>
      </c>
      <c r="AQ812" s="48">
        <f t="shared" si="14741"/>
        <v>0</v>
      </c>
      <c r="AR812" s="48">
        <f t="shared" si="14741"/>
        <v>0</v>
      </c>
      <c r="AS812" s="48">
        <f t="shared" si="14741"/>
        <v>0</v>
      </c>
      <c r="AT812" s="48">
        <f t="shared" si="14741"/>
        <v>0</v>
      </c>
      <c r="AU812" s="48">
        <f t="shared" si="14741"/>
        <v>0</v>
      </c>
      <c r="AV812" s="48">
        <f t="shared" si="14741"/>
        <v>0</v>
      </c>
      <c r="AW812" s="48">
        <f t="shared" si="14741"/>
        <v>0</v>
      </c>
      <c r="AX812" s="48">
        <f t="shared" si="14741"/>
        <v>0</v>
      </c>
      <c r="AY812" s="48">
        <f t="shared" si="14705"/>
        <v>0</v>
      </c>
      <c r="AZ812" s="48">
        <f t="shared" si="14705"/>
        <v>0</v>
      </c>
      <c r="BA812" s="48">
        <f t="shared" si="14705"/>
        <v>0</v>
      </c>
      <c r="BB812" s="48">
        <f t="shared" si="14705"/>
        <v>0</v>
      </c>
      <c r="BC812" s="48"/>
      <c r="BE812" t="s">
        <v>184</v>
      </c>
      <c r="BM812">
        <f>BF804*U812</f>
        <v>0</v>
      </c>
      <c r="BN812">
        <f t="shared" ref="BN812" si="14742">BG804*V812</f>
        <v>0</v>
      </c>
      <c r="BO812">
        <f t="shared" ref="BO812" si="14743">BH804*W812</f>
        <v>0</v>
      </c>
      <c r="BP812">
        <f t="shared" ref="BP812" si="14744">BI804*X812</f>
        <v>0</v>
      </c>
      <c r="BQ812">
        <f t="shared" ref="BQ812" si="14745">BJ804*Y812</f>
        <v>0</v>
      </c>
      <c r="BR812">
        <f t="shared" ref="BR812" si="14746">BK804*Z812</f>
        <v>0</v>
      </c>
      <c r="BS812">
        <f t="shared" ref="BS812" si="14747">BL804*AA812</f>
        <v>0</v>
      </c>
      <c r="BT812">
        <f t="shared" ref="BT812" si="14748">BM804*AB812</f>
        <v>0</v>
      </c>
      <c r="BU812">
        <f t="shared" ref="BU812" si="14749">BN804*AC812</f>
        <v>0</v>
      </c>
      <c r="BV812">
        <f t="shared" ref="BV812" si="14750">BO804*AD812</f>
        <v>0</v>
      </c>
      <c r="BW812">
        <f t="shared" ref="BW812" si="14751">BP804*AE812</f>
        <v>0</v>
      </c>
      <c r="BX812">
        <f t="shared" ref="BX812" si="14752">BQ804*AF812</f>
        <v>0</v>
      </c>
      <c r="BY812">
        <f t="shared" ref="BY812" si="14753">BR804*AG812</f>
        <v>0</v>
      </c>
      <c r="BZ812">
        <f t="shared" ref="BZ812" si="14754">BS804*AH812</f>
        <v>0</v>
      </c>
      <c r="CA812">
        <f t="shared" ref="CA812" si="14755">BT804*AI812</f>
        <v>0</v>
      </c>
      <c r="CB812">
        <f t="shared" ref="CB812" si="14756">BU804*AJ812</f>
        <v>0</v>
      </c>
      <c r="CC812">
        <f t="shared" ref="CC812" si="14757">BV804*AK812</f>
        <v>0</v>
      </c>
      <c r="CD812">
        <f t="shared" ref="CD812" si="14758">BW804*AL812</f>
        <v>0</v>
      </c>
      <c r="CE812">
        <f t="shared" ref="CE812" si="14759">BX804*AM812</f>
        <v>0</v>
      </c>
      <c r="CF812">
        <f t="shared" ref="CF812" si="14760">BY804*AN812</f>
        <v>0</v>
      </c>
      <c r="CG812">
        <f t="shared" ref="CG812" si="14761">BZ804*AO812</f>
        <v>0</v>
      </c>
      <c r="CH812">
        <f t="shared" ref="CH812" si="14762">CA804*AP812</f>
        <v>0</v>
      </c>
      <c r="CI812">
        <f t="shared" ref="CI812" si="14763">CB804*AQ812</f>
        <v>0</v>
      </c>
      <c r="CJ812">
        <f t="shared" ref="CJ812" si="14764">CC804*AR812</f>
        <v>0</v>
      </c>
      <c r="CK812">
        <f t="shared" ref="CK812" si="14765">CD804*AS812</f>
        <v>0</v>
      </c>
      <c r="CL812">
        <f t="shared" ref="CL812" si="14766">CE804*AT812</f>
        <v>0</v>
      </c>
      <c r="CM812">
        <f t="shared" ref="CM812" si="14767">CF804*AU812</f>
        <v>0</v>
      </c>
      <c r="CN812">
        <f t="shared" ref="CN812" si="14768">CG804*AV812</f>
        <v>0</v>
      </c>
      <c r="CO812">
        <f t="shared" ref="CO812" si="14769">CH804*AW812</f>
        <v>0</v>
      </c>
      <c r="CP812">
        <f t="shared" ref="CP812" si="14770">CI804*AX812</f>
        <v>0</v>
      </c>
      <c r="CQ812">
        <f t="shared" ref="CQ812" si="14771">CJ804*AY812</f>
        <v>0</v>
      </c>
      <c r="CR812">
        <f t="shared" ref="CR812" si="14772">CK804*AZ812</f>
        <v>0</v>
      </c>
      <c r="CS812">
        <f t="shared" ref="CS812" si="14773">CL804*BA812</f>
        <v>0</v>
      </c>
      <c r="CT812">
        <f t="shared" ref="CT812" si="14774">CM804*BB812</f>
        <v>0</v>
      </c>
    </row>
    <row r="813" spans="1:98" x14ac:dyDescent="0.3">
      <c r="F813" s="91">
        <f t="shared" ref="F813:H813" si="14775">F812</f>
        <v>90</v>
      </c>
      <c r="G813" s="91">
        <f t="shared" si="14775"/>
        <v>90</v>
      </c>
      <c r="H813" s="4">
        <f t="shared" si="14775"/>
        <v>1</v>
      </c>
      <c r="I813">
        <v>40</v>
      </c>
      <c r="J813" s="48">
        <f t="shared" si="14512"/>
        <v>0</v>
      </c>
      <c r="K813" s="48">
        <f t="shared" ref="K813:K828" si="14776">IF(IF(AND(I813&gt;=(F813*2),I813&lt;=G813+F813+(G813-F813+5)+1),((H813)^2)*(I814-F813*2)/5,0)&lt;=H813,IF(AND(I813&gt;=(F813*2),I813&lt;=G813+F813+(G813-F813+5)+1),((H813)^2)*(I814-F813*2)/5,0),(K812-H813^2))</f>
        <v>0</v>
      </c>
      <c r="L813" s="98">
        <f t="shared" si="14514"/>
        <v>0</v>
      </c>
      <c r="M813" s="48"/>
      <c r="N813" s="48"/>
      <c r="O813" s="48"/>
      <c r="P813" s="48"/>
      <c r="Q813" s="48"/>
      <c r="R813" s="48"/>
      <c r="S813" s="48"/>
      <c r="T813" s="48"/>
      <c r="U813" s="48"/>
      <c r="V813" s="48">
        <f>$J813+$K813+$L813</f>
        <v>0</v>
      </c>
      <c r="W813" s="48">
        <f t="shared" si="14741"/>
        <v>0</v>
      </c>
      <c r="X813" s="48">
        <f t="shared" si="14741"/>
        <v>0</v>
      </c>
      <c r="Y813" s="48">
        <f t="shared" si="14741"/>
        <v>0</v>
      </c>
      <c r="Z813" s="48">
        <f t="shared" si="14741"/>
        <v>0</v>
      </c>
      <c r="AA813" s="48">
        <f t="shared" si="14741"/>
        <v>0</v>
      </c>
      <c r="AB813" s="48">
        <f t="shared" si="14741"/>
        <v>0</v>
      </c>
      <c r="AC813" s="48">
        <f t="shared" si="14741"/>
        <v>0</v>
      </c>
      <c r="AD813" s="48">
        <f t="shared" si="14741"/>
        <v>0</v>
      </c>
      <c r="AE813" s="48">
        <f t="shared" si="14741"/>
        <v>0</v>
      </c>
      <c r="AF813" s="48">
        <f t="shared" si="14741"/>
        <v>0</v>
      </c>
      <c r="AG813" s="48">
        <f t="shared" si="14741"/>
        <v>0</v>
      </c>
      <c r="AH813" s="48">
        <f t="shared" si="14741"/>
        <v>0</v>
      </c>
      <c r="AI813" s="48">
        <f t="shared" si="14741"/>
        <v>0</v>
      </c>
      <c r="AJ813" s="48">
        <f t="shared" si="14741"/>
        <v>0</v>
      </c>
      <c r="AK813" s="48">
        <f t="shared" si="14741"/>
        <v>0</v>
      </c>
      <c r="AL813" s="48">
        <f t="shared" si="14741"/>
        <v>0</v>
      </c>
      <c r="AM813" s="48">
        <f t="shared" si="14741"/>
        <v>0</v>
      </c>
      <c r="AN813" s="48">
        <f t="shared" si="14741"/>
        <v>0</v>
      </c>
      <c r="AO813" s="48">
        <f t="shared" si="14741"/>
        <v>0</v>
      </c>
      <c r="AP813" s="48">
        <f t="shared" si="14741"/>
        <v>0</v>
      </c>
      <c r="AQ813" s="48">
        <f t="shared" si="14741"/>
        <v>0</v>
      </c>
      <c r="AR813" s="48">
        <f t="shared" si="14741"/>
        <v>0</v>
      </c>
      <c r="AS813" s="48">
        <f t="shared" si="14741"/>
        <v>0</v>
      </c>
      <c r="AT813" s="48">
        <f t="shared" si="14741"/>
        <v>0</v>
      </c>
      <c r="AU813" s="48">
        <f t="shared" si="14741"/>
        <v>0</v>
      </c>
      <c r="AV813" s="48">
        <f t="shared" si="14741"/>
        <v>0</v>
      </c>
      <c r="AW813" s="48">
        <f t="shared" si="14741"/>
        <v>0</v>
      </c>
      <c r="AX813" s="48">
        <f t="shared" si="14741"/>
        <v>0</v>
      </c>
      <c r="AY813" s="48">
        <f t="shared" si="14705"/>
        <v>0</v>
      </c>
      <c r="AZ813" s="48">
        <f t="shared" si="14705"/>
        <v>0</v>
      </c>
      <c r="BA813" s="48">
        <f t="shared" si="14705"/>
        <v>0</v>
      </c>
      <c r="BB813" s="48">
        <f t="shared" si="14705"/>
        <v>0</v>
      </c>
      <c r="BC813" s="48"/>
      <c r="BE813" t="s">
        <v>185</v>
      </c>
      <c r="BN813">
        <f>BF804*V813</f>
        <v>0</v>
      </c>
      <c r="BO813">
        <f t="shared" ref="BO813" si="14777">BG804*W813</f>
        <v>0</v>
      </c>
      <c r="BP813">
        <f t="shared" ref="BP813" si="14778">BH804*X813</f>
        <v>0</v>
      </c>
      <c r="BQ813">
        <f t="shared" ref="BQ813" si="14779">BI804*Y813</f>
        <v>0</v>
      </c>
      <c r="BR813">
        <f t="shared" ref="BR813" si="14780">BJ804*Z813</f>
        <v>0</v>
      </c>
      <c r="BS813">
        <f t="shared" ref="BS813" si="14781">BK804*AA813</f>
        <v>0</v>
      </c>
      <c r="BT813">
        <f t="shared" ref="BT813" si="14782">BL804*AB813</f>
        <v>0</v>
      </c>
      <c r="BU813">
        <f t="shared" ref="BU813" si="14783">BM804*AC813</f>
        <v>0</v>
      </c>
      <c r="BV813">
        <f t="shared" ref="BV813" si="14784">BN804*AD813</f>
        <v>0</v>
      </c>
      <c r="BW813">
        <f t="shared" ref="BW813" si="14785">BO804*AE813</f>
        <v>0</v>
      </c>
      <c r="BX813">
        <f t="shared" ref="BX813" si="14786">BP804*AF813</f>
        <v>0</v>
      </c>
      <c r="BY813">
        <f t="shared" ref="BY813" si="14787">BQ804*AG813</f>
        <v>0</v>
      </c>
      <c r="BZ813">
        <f t="shared" ref="BZ813" si="14788">BR804*AH813</f>
        <v>0</v>
      </c>
      <c r="CA813">
        <f t="shared" ref="CA813" si="14789">BS804*AI813</f>
        <v>0</v>
      </c>
      <c r="CB813">
        <f t="shared" ref="CB813" si="14790">BT804*AJ813</f>
        <v>0</v>
      </c>
      <c r="CC813">
        <f t="shared" ref="CC813" si="14791">BU804*AK813</f>
        <v>0</v>
      </c>
      <c r="CD813">
        <f t="shared" ref="CD813" si="14792">BV804*AL813</f>
        <v>0</v>
      </c>
      <c r="CE813">
        <f t="shared" ref="CE813" si="14793">BW804*AM813</f>
        <v>0</v>
      </c>
      <c r="CF813">
        <f t="shared" ref="CF813" si="14794">BX804*AN813</f>
        <v>0</v>
      </c>
      <c r="CG813">
        <f t="shared" ref="CG813" si="14795">BY804*AO813</f>
        <v>0</v>
      </c>
      <c r="CH813">
        <f t="shared" ref="CH813" si="14796">BZ804*AP813</f>
        <v>0</v>
      </c>
      <c r="CI813">
        <f t="shared" ref="CI813" si="14797">CA804*AQ813</f>
        <v>0</v>
      </c>
      <c r="CJ813">
        <f t="shared" ref="CJ813" si="14798">CB804*AR813</f>
        <v>0</v>
      </c>
      <c r="CK813">
        <f t="shared" ref="CK813" si="14799">CC804*AS813</f>
        <v>0</v>
      </c>
      <c r="CL813">
        <f t="shared" ref="CL813" si="14800">CD804*AT813</f>
        <v>0</v>
      </c>
      <c r="CM813">
        <f t="shared" ref="CM813" si="14801">CE804*AU813</f>
        <v>0</v>
      </c>
      <c r="CN813">
        <f t="shared" ref="CN813" si="14802">CF804*AV813</f>
        <v>0</v>
      </c>
      <c r="CO813">
        <f t="shared" ref="CO813" si="14803">CG804*AW813</f>
        <v>0</v>
      </c>
      <c r="CP813">
        <f t="shared" ref="CP813" si="14804">CH804*AX813</f>
        <v>0</v>
      </c>
      <c r="CQ813">
        <f t="shared" ref="CQ813" si="14805">CI804*AY813</f>
        <v>0</v>
      </c>
      <c r="CR813">
        <f t="shared" ref="CR813" si="14806">CJ804*AZ813</f>
        <v>0</v>
      </c>
      <c r="CS813">
        <f t="shared" ref="CS813" si="14807">CK804*BA813</f>
        <v>0</v>
      </c>
      <c r="CT813">
        <f t="shared" ref="CT813" si="14808">CL804*BB813</f>
        <v>0</v>
      </c>
    </row>
    <row r="814" spans="1:98" x14ac:dyDescent="0.3">
      <c r="F814" s="91">
        <f t="shared" ref="F814:H814" si="14809">F813</f>
        <v>90</v>
      </c>
      <c r="G814" s="91">
        <f t="shared" si="14809"/>
        <v>90</v>
      </c>
      <c r="H814" s="4">
        <f t="shared" si="14809"/>
        <v>1</v>
      </c>
      <c r="I814">
        <v>45</v>
      </c>
      <c r="J814" s="48">
        <f t="shared" si="14512"/>
        <v>0</v>
      </c>
      <c r="K814" s="48">
        <f t="shared" si="14776"/>
        <v>0</v>
      </c>
      <c r="L814" s="98">
        <f t="shared" si="14514"/>
        <v>0</v>
      </c>
      <c r="M814" s="48"/>
      <c r="N814" s="48"/>
      <c r="O814" s="48"/>
      <c r="P814" s="48"/>
      <c r="Q814" s="48"/>
      <c r="R814" s="48"/>
      <c r="S814" s="48"/>
      <c r="T814" s="48"/>
      <c r="U814" s="48"/>
      <c r="V814" s="48"/>
      <c r="W814" s="48">
        <f>$J814+$K814+$L814</f>
        <v>0</v>
      </c>
      <c r="X814" s="48">
        <f t="shared" si="14741"/>
        <v>0</v>
      </c>
      <c r="Y814" s="48">
        <f t="shared" si="14741"/>
        <v>0</v>
      </c>
      <c r="Z814" s="48">
        <f t="shared" si="14741"/>
        <v>0</v>
      </c>
      <c r="AA814" s="48">
        <f t="shared" si="14741"/>
        <v>0</v>
      </c>
      <c r="AB814" s="48">
        <f t="shared" si="14741"/>
        <v>0</v>
      </c>
      <c r="AC814" s="48">
        <f t="shared" si="14741"/>
        <v>0</v>
      </c>
      <c r="AD814" s="48">
        <f t="shared" si="14741"/>
        <v>0</v>
      </c>
      <c r="AE814" s="48">
        <f t="shared" si="14741"/>
        <v>0</v>
      </c>
      <c r="AF814" s="48">
        <f t="shared" si="14741"/>
        <v>0</v>
      </c>
      <c r="AG814" s="48">
        <f t="shared" si="14741"/>
        <v>0</v>
      </c>
      <c r="AH814" s="48">
        <f t="shared" si="14741"/>
        <v>0</v>
      </c>
      <c r="AI814" s="48">
        <f t="shared" si="14741"/>
        <v>0</v>
      </c>
      <c r="AJ814" s="48">
        <f t="shared" si="14741"/>
        <v>0</v>
      </c>
      <c r="AK814" s="48">
        <f t="shared" si="14741"/>
        <v>0</v>
      </c>
      <c r="AL814" s="48">
        <f t="shared" si="14741"/>
        <v>0</v>
      </c>
      <c r="AM814" s="48">
        <f t="shared" si="14741"/>
        <v>0</v>
      </c>
      <c r="AN814" s="48">
        <f t="shared" si="14741"/>
        <v>0</v>
      </c>
      <c r="AO814" s="48">
        <f t="shared" si="14741"/>
        <v>0</v>
      </c>
      <c r="AP814" s="48">
        <f t="shared" si="14741"/>
        <v>0</v>
      </c>
      <c r="AQ814" s="48">
        <f t="shared" si="14741"/>
        <v>0</v>
      </c>
      <c r="AR814" s="48">
        <f t="shared" si="14741"/>
        <v>0</v>
      </c>
      <c r="AS814" s="48">
        <f t="shared" si="14741"/>
        <v>0</v>
      </c>
      <c r="AT814" s="48">
        <f t="shared" si="14741"/>
        <v>0</v>
      </c>
      <c r="AU814" s="48">
        <f t="shared" si="14741"/>
        <v>0</v>
      </c>
      <c r="AV814" s="48">
        <f t="shared" si="14741"/>
        <v>0</v>
      </c>
      <c r="AW814" s="48">
        <f t="shared" si="14741"/>
        <v>0</v>
      </c>
      <c r="AX814" s="48">
        <f t="shared" si="14741"/>
        <v>0</v>
      </c>
      <c r="AY814" s="48">
        <f t="shared" si="14705"/>
        <v>0</v>
      </c>
      <c r="AZ814" s="48">
        <f t="shared" si="14705"/>
        <v>0</v>
      </c>
      <c r="BA814" s="48">
        <f t="shared" si="14705"/>
        <v>0</v>
      </c>
      <c r="BB814" s="48">
        <f t="shared" si="14705"/>
        <v>0</v>
      </c>
      <c r="BC814" s="48"/>
      <c r="BE814" t="s">
        <v>186</v>
      </c>
      <c r="BO814">
        <f>BF804*W814</f>
        <v>0</v>
      </c>
      <c r="BP814">
        <f t="shared" ref="BP814" si="14810">BG804*X814</f>
        <v>0</v>
      </c>
      <c r="BQ814">
        <f t="shared" ref="BQ814" si="14811">BH804*Y814</f>
        <v>0</v>
      </c>
      <c r="BR814">
        <f t="shared" ref="BR814" si="14812">BI804*Z814</f>
        <v>0</v>
      </c>
      <c r="BS814">
        <f t="shared" ref="BS814" si="14813">BJ804*AA814</f>
        <v>0</v>
      </c>
      <c r="BT814">
        <f t="shared" ref="BT814" si="14814">BK804*AB814</f>
        <v>0</v>
      </c>
      <c r="BU814">
        <f t="shared" ref="BU814" si="14815">BL804*AC814</f>
        <v>0</v>
      </c>
      <c r="BV814">
        <f t="shared" ref="BV814" si="14816">BM804*AD814</f>
        <v>0</v>
      </c>
      <c r="BW814">
        <f t="shared" ref="BW814" si="14817">BN804*AE814</f>
        <v>0</v>
      </c>
      <c r="BX814">
        <f t="shared" ref="BX814" si="14818">BO804*AF814</f>
        <v>0</v>
      </c>
      <c r="BY814">
        <f t="shared" ref="BY814" si="14819">BP804*AG814</f>
        <v>0</v>
      </c>
      <c r="BZ814">
        <f t="shared" ref="BZ814" si="14820">BQ804*AH814</f>
        <v>0</v>
      </c>
      <c r="CA814">
        <f t="shared" ref="CA814" si="14821">BR804*AI814</f>
        <v>0</v>
      </c>
      <c r="CB814">
        <f t="shared" ref="CB814" si="14822">BS804*AJ814</f>
        <v>0</v>
      </c>
      <c r="CC814">
        <f t="shared" ref="CC814" si="14823">BT804*AK814</f>
        <v>0</v>
      </c>
      <c r="CD814">
        <f t="shared" ref="CD814" si="14824">BU804*AL814</f>
        <v>0</v>
      </c>
      <c r="CE814">
        <f t="shared" ref="CE814" si="14825">BV804*AM814</f>
        <v>0</v>
      </c>
      <c r="CF814">
        <f t="shared" ref="CF814" si="14826">BW804*AN814</f>
        <v>0</v>
      </c>
      <c r="CG814">
        <f t="shared" ref="CG814" si="14827">BX804*AO814</f>
        <v>0</v>
      </c>
      <c r="CH814">
        <f t="shared" ref="CH814" si="14828">BY804*AP814</f>
        <v>0</v>
      </c>
      <c r="CI814">
        <f t="shared" ref="CI814" si="14829">BZ804*AQ814</f>
        <v>0</v>
      </c>
      <c r="CJ814">
        <f t="shared" ref="CJ814" si="14830">CA804*AR814</f>
        <v>0</v>
      </c>
      <c r="CK814">
        <f t="shared" ref="CK814" si="14831">CB804*AS814</f>
        <v>0</v>
      </c>
      <c r="CL814">
        <f t="shared" ref="CL814" si="14832">CC804*AT814</f>
        <v>0</v>
      </c>
      <c r="CM814">
        <f t="shared" ref="CM814" si="14833">CD804*AU814</f>
        <v>0</v>
      </c>
      <c r="CN814">
        <f t="shared" ref="CN814" si="14834">CE804*AV814</f>
        <v>0</v>
      </c>
      <c r="CO814">
        <f t="shared" ref="CO814" si="14835">CF804*AW814</f>
        <v>0</v>
      </c>
      <c r="CP814">
        <f t="shared" ref="CP814" si="14836">CG804*AX814</f>
        <v>0</v>
      </c>
      <c r="CQ814">
        <f t="shared" ref="CQ814" si="14837">CH804*AY814</f>
        <v>0</v>
      </c>
      <c r="CR814">
        <f t="shared" ref="CR814" si="14838">CI804*AZ814</f>
        <v>0</v>
      </c>
      <c r="CS814">
        <f t="shared" ref="CS814" si="14839">CJ804*BA814</f>
        <v>0</v>
      </c>
      <c r="CT814">
        <f t="shared" ref="CT814" si="14840">CK804*BB814</f>
        <v>0</v>
      </c>
    </row>
    <row r="815" spans="1:98" x14ac:dyDescent="0.3">
      <c r="F815" s="91">
        <f t="shared" ref="F815:H815" si="14841">F814</f>
        <v>90</v>
      </c>
      <c r="G815" s="91">
        <f t="shared" si="14841"/>
        <v>90</v>
      </c>
      <c r="H815" s="4">
        <f t="shared" si="14841"/>
        <v>1</v>
      </c>
      <c r="I815">
        <v>50</v>
      </c>
      <c r="J815" s="48">
        <f t="shared" si="14512"/>
        <v>0</v>
      </c>
      <c r="K815" s="48">
        <f t="shared" si="14776"/>
        <v>0</v>
      </c>
      <c r="L815" s="98">
        <f t="shared" si="14514"/>
        <v>0</v>
      </c>
      <c r="M815" s="48"/>
      <c r="N815" s="48"/>
      <c r="O815" s="48"/>
      <c r="P815" s="48"/>
      <c r="Q815" s="48"/>
      <c r="R815" s="48"/>
      <c r="S815" s="48"/>
      <c r="T815" s="48"/>
      <c r="U815" s="48"/>
      <c r="V815" s="48"/>
      <c r="W815" s="48"/>
      <c r="X815" s="48">
        <f>$J815+$K815+$L815</f>
        <v>0</v>
      </c>
      <c r="Y815" s="48">
        <f t="shared" si="14741"/>
        <v>0</v>
      </c>
      <c r="Z815" s="48">
        <f t="shared" si="14741"/>
        <v>0</v>
      </c>
      <c r="AA815" s="48">
        <f t="shared" si="14741"/>
        <v>0</v>
      </c>
      <c r="AB815" s="48">
        <f t="shared" si="14741"/>
        <v>0</v>
      </c>
      <c r="AC815" s="48">
        <f t="shared" si="14741"/>
        <v>0</v>
      </c>
      <c r="AD815" s="48">
        <f t="shared" si="14741"/>
        <v>0</v>
      </c>
      <c r="AE815" s="48">
        <f t="shared" si="14741"/>
        <v>0</v>
      </c>
      <c r="AF815" s="48">
        <f t="shared" si="14741"/>
        <v>0</v>
      </c>
      <c r="AG815" s="48">
        <f t="shared" si="14741"/>
        <v>0</v>
      </c>
      <c r="AH815" s="48">
        <f t="shared" si="14741"/>
        <v>0</v>
      </c>
      <c r="AI815" s="48">
        <f t="shared" si="14741"/>
        <v>0</v>
      </c>
      <c r="AJ815" s="48">
        <f t="shared" si="14741"/>
        <v>0</v>
      </c>
      <c r="AK815" s="48">
        <f t="shared" si="14741"/>
        <v>0</v>
      </c>
      <c r="AL815" s="48">
        <f t="shared" si="14741"/>
        <v>0</v>
      </c>
      <c r="AM815" s="48">
        <f t="shared" si="14741"/>
        <v>0</v>
      </c>
      <c r="AN815" s="48">
        <f t="shared" si="14741"/>
        <v>0</v>
      </c>
      <c r="AO815" s="48">
        <f t="shared" si="14741"/>
        <v>0</v>
      </c>
      <c r="AP815" s="48">
        <f t="shared" si="14741"/>
        <v>0</v>
      </c>
      <c r="AQ815" s="48">
        <f t="shared" si="14741"/>
        <v>0</v>
      </c>
      <c r="AR815" s="48">
        <f t="shared" si="14741"/>
        <v>0</v>
      </c>
      <c r="AS815" s="48">
        <f t="shared" si="14741"/>
        <v>0</v>
      </c>
      <c r="AT815" s="48">
        <f t="shared" si="14741"/>
        <v>0</v>
      </c>
      <c r="AU815" s="48">
        <f t="shared" si="14741"/>
        <v>0</v>
      </c>
      <c r="AV815" s="48">
        <f t="shared" si="14741"/>
        <v>0</v>
      </c>
      <c r="AW815" s="48">
        <f t="shared" si="14741"/>
        <v>0</v>
      </c>
      <c r="AX815" s="48">
        <f t="shared" si="14741"/>
        <v>0</v>
      </c>
      <c r="AY815" s="48">
        <f t="shared" si="14705"/>
        <v>0</v>
      </c>
      <c r="AZ815" s="48">
        <f t="shared" si="14705"/>
        <v>0</v>
      </c>
      <c r="BA815" s="48">
        <f t="shared" si="14705"/>
        <v>0</v>
      </c>
      <c r="BB815" s="48">
        <f t="shared" si="14705"/>
        <v>0</v>
      </c>
      <c r="BC815" s="48"/>
      <c r="BE815" t="s">
        <v>187</v>
      </c>
      <c r="BP815">
        <f>BF804*X815</f>
        <v>0</v>
      </c>
      <c r="BQ815">
        <f t="shared" ref="BQ815" si="14842">BG804*Y815</f>
        <v>0</v>
      </c>
      <c r="BR815">
        <f t="shared" ref="BR815" si="14843">BH804*Z815</f>
        <v>0</v>
      </c>
      <c r="BS815">
        <f t="shared" ref="BS815" si="14844">BI804*AA815</f>
        <v>0</v>
      </c>
      <c r="BT815">
        <f t="shared" ref="BT815" si="14845">BJ804*AB815</f>
        <v>0</v>
      </c>
      <c r="BU815">
        <f t="shared" ref="BU815" si="14846">BK804*AC815</f>
        <v>0</v>
      </c>
      <c r="BV815">
        <f t="shared" ref="BV815" si="14847">BL804*AD815</f>
        <v>0</v>
      </c>
      <c r="BW815">
        <f t="shared" ref="BW815" si="14848">BM804*AE815</f>
        <v>0</v>
      </c>
      <c r="BX815">
        <f t="shared" ref="BX815" si="14849">BN804*AF815</f>
        <v>0</v>
      </c>
      <c r="BY815">
        <f t="shared" ref="BY815" si="14850">BO804*AG815</f>
        <v>0</v>
      </c>
      <c r="BZ815">
        <f t="shared" ref="BZ815" si="14851">BP804*AH815</f>
        <v>0</v>
      </c>
      <c r="CA815">
        <f t="shared" ref="CA815" si="14852">BQ804*AI815</f>
        <v>0</v>
      </c>
      <c r="CB815">
        <f t="shared" ref="CB815" si="14853">BR804*AJ815</f>
        <v>0</v>
      </c>
      <c r="CC815">
        <f t="shared" ref="CC815" si="14854">BS804*AK815</f>
        <v>0</v>
      </c>
      <c r="CD815">
        <f t="shared" ref="CD815" si="14855">BT804*AL815</f>
        <v>0</v>
      </c>
      <c r="CE815">
        <f t="shared" ref="CE815" si="14856">BU804*AM815</f>
        <v>0</v>
      </c>
      <c r="CF815">
        <f t="shared" ref="CF815" si="14857">BV804*AN815</f>
        <v>0</v>
      </c>
      <c r="CG815">
        <f t="shared" ref="CG815" si="14858">BW804*AO815</f>
        <v>0</v>
      </c>
      <c r="CH815">
        <f t="shared" ref="CH815" si="14859">BX804*AP815</f>
        <v>0</v>
      </c>
      <c r="CI815">
        <f t="shared" ref="CI815" si="14860">BY804*AQ815</f>
        <v>0</v>
      </c>
      <c r="CJ815">
        <f t="shared" ref="CJ815" si="14861">BZ804*AR815</f>
        <v>0</v>
      </c>
      <c r="CK815">
        <f t="shared" ref="CK815" si="14862">CA804*AS815</f>
        <v>0</v>
      </c>
      <c r="CL815">
        <f t="shared" ref="CL815" si="14863">CB804*AT815</f>
        <v>0</v>
      </c>
      <c r="CM815">
        <f t="shared" ref="CM815" si="14864">CC804*AU815</f>
        <v>0</v>
      </c>
      <c r="CN815">
        <f t="shared" ref="CN815" si="14865">CD804*AV815</f>
        <v>0</v>
      </c>
      <c r="CO815">
        <f t="shared" ref="CO815" si="14866">CE804*AW815</f>
        <v>0</v>
      </c>
      <c r="CP815">
        <f t="shared" ref="CP815" si="14867">CF804*AX815</f>
        <v>0</v>
      </c>
      <c r="CQ815">
        <f t="shared" ref="CQ815" si="14868">CG804*AY815</f>
        <v>0</v>
      </c>
      <c r="CR815">
        <f t="shared" ref="CR815" si="14869">CH804*AZ815</f>
        <v>0</v>
      </c>
      <c r="CS815">
        <f t="shared" ref="CS815" si="14870">CI804*BA815</f>
        <v>0</v>
      </c>
      <c r="CT815">
        <f t="shared" ref="CT815" si="14871">CJ804*BB815</f>
        <v>0</v>
      </c>
    </row>
    <row r="816" spans="1:98" x14ac:dyDescent="0.3">
      <c r="F816" s="91">
        <f t="shared" ref="F816:H816" si="14872">F815</f>
        <v>90</v>
      </c>
      <c r="G816" s="91">
        <f t="shared" si="14872"/>
        <v>90</v>
      </c>
      <c r="H816" s="4">
        <f t="shared" si="14872"/>
        <v>1</v>
      </c>
      <c r="I816">
        <v>55</v>
      </c>
      <c r="J816" s="48">
        <f t="shared" si="14512"/>
        <v>0</v>
      </c>
      <c r="K816" s="48">
        <f t="shared" si="14776"/>
        <v>0</v>
      </c>
      <c r="L816" s="98">
        <f t="shared" si="14514"/>
        <v>0</v>
      </c>
      <c r="M816" s="48"/>
      <c r="N816" s="48"/>
      <c r="O816" s="48"/>
      <c r="P816" s="48"/>
      <c r="Q816" s="48"/>
      <c r="R816" s="48"/>
      <c r="S816" s="48"/>
      <c r="T816" s="48"/>
      <c r="U816" s="48"/>
      <c r="V816" s="48"/>
      <c r="W816" s="48"/>
      <c r="X816" s="48"/>
      <c r="Y816" s="48">
        <f>$J816+$K816+$L816</f>
        <v>0</v>
      </c>
      <c r="Z816" s="48">
        <f t="shared" si="14741"/>
        <v>0</v>
      </c>
      <c r="AA816" s="48">
        <f t="shared" si="14741"/>
        <v>0</v>
      </c>
      <c r="AB816" s="48">
        <f t="shared" si="14741"/>
        <v>0</v>
      </c>
      <c r="AC816" s="48">
        <f t="shared" si="14741"/>
        <v>0</v>
      </c>
      <c r="AD816" s="48">
        <f t="shared" si="14741"/>
        <v>0</v>
      </c>
      <c r="AE816" s="48">
        <f t="shared" si="14741"/>
        <v>0</v>
      </c>
      <c r="AF816" s="48">
        <f t="shared" si="14741"/>
        <v>0</v>
      </c>
      <c r="AG816" s="48">
        <f t="shared" si="14741"/>
        <v>0</v>
      </c>
      <c r="AH816" s="48">
        <f t="shared" si="14741"/>
        <v>0</v>
      </c>
      <c r="AI816" s="48">
        <f t="shared" si="14741"/>
        <v>0</v>
      </c>
      <c r="AJ816" s="48">
        <f t="shared" si="14741"/>
        <v>0</v>
      </c>
      <c r="AK816" s="48">
        <f t="shared" si="14741"/>
        <v>0</v>
      </c>
      <c r="AL816" s="48">
        <f t="shared" si="14741"/>
        <v>0</v>
      </c>
      <c r="AM816" s="48">
        <f t="shared" si="14741"/>
        <v>0</v>
      </c>
      <c r="AN816" s="48">
        <f t="shared" si="14741"/>
        <v>0</v>
      </c>
      <c r="AO816" s="48">
        <f t="shared" si="14741"/>
        <v>0</v>
      </c>
      <c r="AP816" s="48">
        <f t="shared" si="14741"/>
        <v>0</v>
      </c>
      <c r="AQ816" s="48">
        <f t="shared" si="14741"/>
        <v>0</v>
      </c>
      <c r="AR816" s="48">
        <f t="shared" si="14741"/>
        <v>0</v>
      </c>
      <c r="AS816" s="48">
        <f t="shared" si="14741"/>
        <v>0</v>
      </c>
      <c r="AT816" s="48">
        <f t="shared" si="14741"/>
        <v>0</v>
      </c>
      <c r="AU816" s="48">
        <f t="shared" si="14741"/>
        <v>0</v>
      </c>
      <c r="AV816" s="48">
        <f t="shared" si="14741"/>
        <v>0</v>
      </c>
      <c r="AW816" s="48">
        <f t="shared" si="14741"/>
        <v>0</v>
      </c>
      <c r="AX816" s="48">
        <f t="shared" si="14741"/>
        <v>0</v>
      </c>
      <c r="AY816" s="48">
        <f t="shared" si="14705"/>
        <v>0</v>
      </c>
      <c r="AZ816" s="48">
        <f t="shared" si="14705"/>
        <v>0</v>
      </c>
      <c r="BA816" s="48">
        <f t="shared" si="14705"/>
        <v>0</v>
      </c>
      <c r="BB816" s="48">
        <f t="shared" si="14705"/>
        <v>0</v>
      </c>
      <c r="BC816" s="48"/>
      <c r="BE816" t="s">
        <v>188</v>
      </c>
      <c r="BQ816">
        <f>BF804*Y816</f>
        <v>0</v>
      </c>
      <c r="BR816">
        <f t="shared" ref="BR816" si="14873">BG804*Z816</f>
        <v>0</v>
      </c>
      <c r="BS816">
        <f t="shared" ref="BS816" si="14874">BH804*AA816</f>
        <v>0</v>
      </c>
      <c r="BT816">
        <f t="shared" ref="BT816" si="14875">BI804*AB816</f>
        <v>0</v>
      </c>
      <c r="BU816">
        <f t="shared" ref="BU816" si="14876">BJ804*AC816</f>
        <v>0</v>
      </c>
      <c r="BV816">
        <f t="shared" ref="BV816" si="14877">BK804*AD816</f>
        <v>0</v>
      </c>
      <c r="BW816">
        <f t="shared" ref="BW816" si="14878">BL804*AE816</f>
        <v>0</v>
      </c>
      <c r="BX816">
        <f t="shared" ref="BX816" si="14879">BM804*AF816</f>
        <v>0</v>
      </c>
      <c r="BY816">
        <f t="shared" ref="BY816" si="14880">BN804*AG816</f>
        <v>0</v>
      </c>
      <c r="BZ816">
        <f t="shared" ref="BZ816" si="14881">BO804*AH816</f>
        <v>0</v>
      </c>
      <c r="CA816">
        <f t="shared" ref="CA816" si="14882">BP804*AI816</f>
        <v>0</v>
      </c>
      <c r="CB816">
        <f t="shared" ref="CB816" si="14883">BQ804*AJ816</f>
        <v>0</v>
      </c>
      <c r="CC816">
        <f t="shared" ref="CC816" si="14884">BR804*AK816</f>
        <v>0</v>
      </c>
      <c r="CD816">
        <f t="shared" ref="CD816" si="14885">BS804*AL816</f>
        <v>0</v>
      </c>
      <c r="CE816">
        <f t="shared" ref="CE816" si="14886">BT804*AM816</f>
        <v>0</v>
      </c>
      <c r="CF816">
        <f t="shared" ref="CF816" si="14887">BU804*AN816</f>
        <v>0</v>
      </c>
      <c r="CG816">
        <f t="shared" ref="CG816" si="14888">BV804*AO816</f>
        <v>0</v>
      </c>
      <c r="CH816">
        <f t="shared" ref="CH816" si="14889">BW804*AP816</f>
        <v>0</v>
      </c>
      <c r="CI816">
        <f t="shared" ref="CI816" si="14890">BX804*AQ816</f>
        <v>0</v>
      </c>
      <c r="CJ816">
        <f t="shared" ref="CJ816" si="14891">BY804*AR816</f>
        <v>0</v>
      </c>
      <c r="CK816">
        <f t="shared" ref="CK816" si="14892">BZ804*AS816</f>
        <v>0</v>
      </c>
      <c r="CL816">
        <f t="shared" ref="CL816" si="14893">CA804*AT816</f>
        <v>0</v>
      </c>
      <c r="CM816">
        <f t="shared" ref="CM816" si="14894">CB804*AU816</f>
        <v>0</v>
      </c>
      <c r="CN816">
        <f t="shared" ref="CN816" si="14895">CC804*AV816</f>
        <v>0</v>
      </c>
      <c r="CO816">
        <f t="shared" ref="CO816" si="14896">CD804*AW816</f>
        <v>0</v>
      </c>
      <c r="CP816">
        <f t="shared" ref="CP816" si="14897">CE804*AX816</f>
        <v>0</v>
      </c>
      <c r="CQ816">
        <f t="shared" ref="CQ816" si="14898">CF804*AY816</f>
        <v>0</v>
      </c>
      <c r="CR816">
        <f t="shared" ref="CR816" si="14899">CG804*AZ816</f>
        <v>0</v>
      </c>
      <c r="CS816">
        <f t="shared" ref="CS816" si="14900">CH804*BA816</f>
        <v>0</v>
      </c>
      <c r="CT816">
        <f t="shared" ref="CT816" si="14901">CI804*BB816</f>
        <v>0</v>
      </c>
    </row>
    <row r="817" spans="6:98" x14ac:dyDescent="0.3">
      <c r="F817" s="91">
        <f t="shared" ref="F817:H817" si="14902">F816</f>
        <v>90</v>
      </c>
      <c r="G817" s="91">
        <f t="shared" si="14902"/>
        <v>90</v>
      </c>
      <c r="H817" s="4">
        <f t="shared" si="14902"/>
        <v>1</v>
      </c>
      <c r="I817">
        <v>60</v>
      </c>
      <c r="J817" s="48">
        <f t="shared" si="14512"/>
        <v>0</v>
      </c>
      <c r="K817" s="48">
        <f t="shared" si="14776"/>
        <v>0</v>
      </c>
      <c r="L817" s="98">
        <f t="shared" si="14514"/>
        <v>0</v>
      </c>
      <c r="M817" s="48"/>
      <c r="N817" s="48"/>
      <c r="O817" s="48"/>
      <c r="P817" s="48"/>
      <c r="Q817" s="48"/>
      <c r="R817" s="48"/>
      <c r="S817" s="48"/>
      <c r="T817" s="48"/>
      <c r="U817" s="48"/>
      <c r="V817" s="48"/>
      <c r="W817" s="48"/>
      <c r="X817" s="48"/>
      <c r="Y817" s="48"/>
      <c r="Z817" s="48">
        <f>$J817+$K817+$L817</f>
        <v>0</v>
      </c>
      <c r="AA817" s="48">
        <f t="shared" si="14741"/>
        <v>0</v>
      </c>
      <c r="AB817" s="48">
        <f t="shared" si="14741"/>
        <v>0</v>
      </c>
      <c r="AC817" s="48">
        <f t="shared" si="14741"/>
        <v>0</v>
      </c>
      <c r="AD817" s="48">
        <f t="shared" si="14741"/>
        <v>0</v>
      </c>
      <c r="AE817" s="48">
        <f t="shared" si="14741"/>
        <v>0</v>
      </c>
      <c r="AF817" s="48">
        <f t="shared" si="14741"/>
        <v>0</v>
      </c>
      <c r="AG817" s="48">
        <f t="shared" si="14741"/>
        <v>0</v>
      </c>
      <c r="AH817" s="48">
        <f t="shared" si="14741"/>
        <v>0</v>
      </c>
      <c r="AI817" s="48">
        <f t="shared" si="14741"/>
        <v>0</v>
      </c>
      <c r="AJ817" s="48">
        <f t="shared" si="14741"/>
        <v>0</v>
      </c>
      <c r="AK817" s="48">
        <f t="shared" si="14741"/>
        <v>0</v>
      </c>
      <c r="AL817" s="48">
        <f t="shared" si="14741"/>
        <v>0</v>
      </c>
      <c r="AM817" s="48">
        <f t="shared" si="14741"/>
        <v>0</v>
      </c>
      <c r="AN817" s="48">
        <f t="shared" si="14741"/>
        <v>0</v>
      </c>
      <c r="AO817" s="48">
        <f t="shared" si="14741"/>
        <v>0</v>
      </c>
      <c r="AP817" s="48">
        <f t="shared" si="14741"/>
        <v>0</v>
      </c>
      <c r="AQ817" s="48">
        <f t="shared" si="14741"/>
        <v>0</v>
      </c>
      <c r="AR817" s="48">
        <f t="shared" si="14741"/>
        <v>0</v>
      </c>
      <c r="AS817" s="48">
        <f t="shared" si="14741"/>
        <v>0</v>
      </c>
      <c r="AT817" s="48">
        <f t="shared" si="14741"/>
        <v>0</v>
      </c>
      <c r="AU817" s="48">
        <f t="shared" si="14741"/>
        <v>0</v>
      </c>
      <c r="AV817" s="48">
        <f t="shared" si="14741"/>
        <v>0</v>
      </c>
      <c r="AW817" s="48">
        <f t="shared" si="14741"/>
        <v>0</v>
      </c>
      <c r="AX817" s="48">
        <f t="shared" si="14741"/>
        <v>0</v>
      </c>
      <c r="AY817" s="48">
        <f t="shared" si="14705"/>
        <v>0</v>
      </c>
      <c r="AZ817" s="48">
        <f t="shared" si="14705"/>
        <v>0</v>
      </c>
      <c r="BA817" s="48">
        <f t="shared" si="14705"/>
        <v>0</v>
      </c>
      <c r="BB817" s="48">
        <f t="shared" si="14705"/>
        <v>0</v>
      </c>
      <c r="BC817" s="48"/>
      <c r="BE817" t="s">
        <v>189</v>
      </c>
      <c r="BR817">
        <f>BF804*Z817</f>
        <v>0</v>
      </c>
      <c r="BS817">
        <f t="shared" ref="BS817" si="14903">BG804*AA817</f>
        <v>0</v>
      </c>
      <c r="BT817">
        <f t="shared" ref="BT817" si="14904">BH804*AB817</f>
        <v>0</v>
      </c>
      <c r="BU817">
        <f t="shared" ref="BU817" si="14905">BI804*AC817</f>
        <v>0</v>
      </c>
      <c r="BV817">
        <f t="shared" ref="BV817" si="14906">BJ804*AD817</f>
        <v>0</v>
      </c>
      <c r="BW817">
        <f t="shared" ref="BW817" si="14907">BK804*AE817</f>
        <v>0</v>
      </c>
      <c r="BX817">
        <f t="shared" ref="BX817" si="14908">BL804*AF817</f>
        <v>0</v>
      </c>
      <c r="BY817">
        <f t="shared" ref="BY817" si="14909">BM804*AG817</f>
        <v>0</v>
      </c>
      <c r="BZ817">
        <f t="shared" ref="BZ817" si="14910">BN804*AH817</f>
        <v>0</v>
      </c>
      <c r="CA817">
        <f t="shared" ref="CA817" si="14911">BO804*AI817</f>
        <v>0</v>
      </c>
      <c r="CB817">
        <f t="shared" ref="CB817" si="14912">BP804*AJ817</f>
        <v>0</v>
      </c>
      <c r="CC817">
        <f t="shared" ref="CC817" si="14913">BQ804*AK817</f>
        <v>0</v>
      </c>
      <c r="CD817">
        <f t="shared" ref="CD817" si="14914">BR804*AL817</f>
        <v>0</v>
      </c>
      <c r="CE817">
        <f t="shared" ref="CE817" si="14915">BS804*AM817</f>
        <v>0</v>
      </c>
      <c r="CF817">
        <f t="shared" ref="CF817" si="14916">BT804*AN817</f>
        <v>0</v>
      </c>
      <c r="CG817">
        <f t="shared" ref="CG817" si="14917">BU804*AO817</f>
        <v>0</v>
      </c>
      <c r="CH817">
        <f t="shared" ref="CH817" si="14918">BV804*AP817</f>
        <v>0</v>
      </c>
      <c r="CI817">
        <f t="shared" ref="CI817" si="14919">BW804*AQ817</f>
        <v>0</v>
      </c>
      <c r="CJ817">
        <f t="shared" ref="CJ817" si="14920">BX804*AR817</f>
        <v>0</v>
      </c>
      <c r="CK817">
        <f t="shared" ref="CK817" si="14921">BY804*AS817</f>
        <v>0</v>
      </c>
      <c r="CL817">
        <f t="shared" ref="CL817" si="14922">BZ804*AT817</f>
        <v>0</v>
      </c>
      <c r="CM817">
        <f t="shared" ref="CM817" si="14923">CA804*AU817</f>
        <v>0</v>
      </c>
      <c r="CN817">
        <f t="shared" ref="CN817" si="14924">CB804*AV817</f>
        <v>0</v>
      </c>
      <c r="CO817">
        <f t="shared" ref="CO817" si="14925">CC804*AW817</f>
        <v>0</v>
      </c>
      <c r="CP817">
        <f t="shared" ref="CP817" si="14926">CD804*AX817</f>
        <v>0</v>
      </c>
      <c r="CQ817">
        <f t="shared" ref="CQ817" si="14927">CE804*AY817</f>
        <v>0</v>
      </c>
      <c r="CR817">
        <f t="shared" ref="CR817" si="14928">CF804*AZ817</f>
        <v>0</v>
      </c>
      <c r="CS817">
        <f t="shared" ref="CS817" si="14929">CG804*BA817</f>
        <v>0</v>
      </c>
      <c r="CT817">
        <f t="shared" ref="CT817" si="14930">CH804*BB817</f>
        <v>0</v>
      </c>
    </row>
    <row r="818" spans="6:98" x14ac:dyDescent="0.3">
      <c r="F818" s="91">
        <f t="shared" ref="F818:H818" si="14931">F817</f>
        <v>90</v>
      </c>
      <c r="G818" s="91">
        <f t="shared" si="14931"/>
        <v>90</v>
      </c>
      <c r="H818" s="4">
        <f t="shared" si="14931"/>
        <v>1</v>
      </c>
      <c r="I818">
        <v>65</v>
      </c>
      <c r="J818" s="48">
        <f t="shared" si="14512"/>
        <v>0</v>
      </c>
      <c r="K818" s="48">
        <f t="shared" si="14776"/>
        <v>0</v>
      </c>
      <c r="L818" s="98">
        <f t="shared" si="14514"/>
        <v>0</v>
      </c>
      <c r="M818" s="48"/>
      <c r="N818" s="48"/>
      <c r="O818" s="48"/>
      <c r="P818" s="48"/>
      <c r="Q818" s="48"/>
      <c r="R818" s="48"/>
      <c r="S818" s="48"/>
      <c r="T818" s="48"/>
      <c r="U818" s="48"/>
      <c r="V818" s="48"/>
      <c r="W818" s="48"/>
      <c r="X818" s="48"/>
      <c r="Y818" s="48"/>
      <c r="Z818" s="48"/>
      <c r="AA818" s="48">
        <f>$J818+$K818+$L818</f>
        <v>0</v>
      </c>
      <c r="AB818" s="48">
        <f t="shared" si="14741"/>
        <v>0</v>
      </c>
      <c r="AC818" s="48">
        <f t="shared" si="14741"/>
        <v>0</v>
      </c>
      <c r="AD818" s="48">
        <f t="shared" si="14741"/>
        <v>0</v>
      </c>
      <c r="AE818" s="48">
        <f t="shared" si="14741"/>
        <v>0</v>
      </c>
      <c r="AF818" s="48">
        <f t="shared" si="14741"/>
        <v>0</v>
      </c>
      <c r="AG818" s="48">
        <f t="shared" si="14741"/>
        <v>0</v>
      </c>
      <c r="AH818" s="48">
        <f t="shared" si="14741"/>
        <v>0</v>
      </c>
      <c r="AI818" s="48">
        <f t="shared" si="14741"/>
        <v>0</v>
      </c>
      <c r="AJ818" s="48">
        <f t="shared" si="14741"/>
        <v>0</v>
      </c>
      <c r="AK818" s="48">
        <f t="shared" si="14741"/>
        <v>0</v>
      </c>
      <c r="AL818" s="48">
        <f t="shared" si="14741"/>
        <v>0</v>
      </c>
      <c r="AM818" s="48">
        <f t="shared" si="14741"/>
        <v>0</v>
      </c>
      <c r="AN818" s="48">
        <f t="shared" si="14741"/>
        <v>0</v>
      </c>
      <c r="AO818" s="48">
        <f t="shared" si="14741"/>
        <v>0</v>
      </c>
      <c r="AP818" s="48">
        <f t="shared" si="14741"/>
        <v>0</v>
      </c>
      <c r="AQ818" s="48">
        <f t="shared" si="14741"/>
        <v>0</v>
      </c>
      <c r="AR818" s="48">
        <f t="shared" si="14741"/>
        <v>0</v>
      </c>
      <c r="AS818" s="48">
        <f t="shared" si="14741"/>
        <v>0</v>
      </c>
      <c r="AT818" s="48">
        <f t="shared" si="14741"/>
        <v>0</v>
      </c>
      <c r="AU818" s="48">
        <f t="shared" si="14741"/>
        <v>0</v>
      </c>
      <c r="AV818" s="48">
        <f t="shared" si="14741"/>
        <v>0</v>
      </c>
      <c r="AW818" s="48">
        <f t="shared" si="14741"/>
        <v>0</v>
      </c>
      <c r="AX818" s="48">
        <f t="shared" si="14741"/>
        <v>0</v>
      </c>
      <c r="AY818" s="48">
        <f t="shared" si="14705"/>
        <v>0</v>
      </c>
      <c r="AZ818" s="48">
        <f t="shared" si="14705"/>
        <v>0</v>
      </c>
      <c r="BA818" s="48">
        <f t="shared" si="14705"/>
        <v>0</v>
      </c>
      <c r="BB818" s="48">
        <f t="shared" si="14705"/>
        <v>0</v>
      </c>
      <c r="BC818" s="48"/>
      <c r="BE818" t="s">
        <v>190</v>
      </c>
      <c r="BS818">
        <f>BF804*AA818</f>
        <v>0</v>
      </c>
      <c r="BT818">
        <f t="shared" ref="BT818" si="14932">BG804*AB818</f>
        <v>0</v>
      </c>
      <c r="BU818">
        <f t="shared" ref="BU818" si="14933">BH804*AC818</f>
        <v>0</v>
      </c>
      <c r="BV818">
        <f t="shared" ref="BV818" si="14934">BI804*AD818</f>
        <v>0</v>
      </c>
      <c r="BW818">
        <f t="shared" ref="BW818" si="14935">BJ804*AE818</f>
        <v>0</v>
      </c>
      <c r="BX818">
        <f t="shared" ref="BX818" si="14936">BK804*AF818</f>
        <v>0</v>
      </c>
      <c r="BY818">
        <f t="shared" ref="BY818" si="14937">BL804*AG818</f>
        <v>0</v>
      </c>
      <c r="BZ818">
        <f t="shared" ref="BZ818" si="14938">BM804*AH818</f>
        <v>0</v>
      </c>
      <c r="CA818">
        <f t="shared" ref="CA818" si="14939">BN804*AI818</f>
        <v>0</v>
      </c>
      <c r="CB818">
        <f t="shared" ref="CB818" si="14940">BO804*AJ818</f>
        <v>0</v>
      </c>
      <c r="CC818">
        <f t="shared" ref="CC818" si="14941">BP804*AK818</f>
        <v>0</v>
      </c>
      <c r="CD818">
        <f t="shared" ref="CD818" si="14942">BQ804*AL818</f>
        <v>0</v>
      </c>
      <c r="CE818">
        <f t="shared" ref="CE818" si="14943">BR804*AM818</f>
        <v>0</v>
      </c>
      <c r="CF818">
        <f t="shared" ref="CF818" si="14944">BS804*AN818</f>
        <v>0</v>
      </c>
      <c r="CG818">
        <f t="shared" ref="CG818" si="14945">BT804*AO818</f>
        <v>0</v>
      </c>
      <c r="CH818">
        <f t="shared" ref="CH818" si="14946">BU804*AP818</f>
        <v>0</v>
      </c>
      <c r="CI818">
        <f t="shared" ref="CI818" si="14947">BV804*AQ818</f>
        <v>0</v>
      </c>
      <c r="CJ818">
        <f t="shared" ref="CJ818" si="14948">BW804*AR818</f>
        <v>0</v>
      </c>
      <c r="CK818">
        <f t="shared" ref="CK818" si="14949">BX804*AS818</f>
        <v>0</v>
      </c>
      <c r="CL818">
        <f t="shared" ref="CL818" si="14950">BY804*AT818</f>
        <v>0</v>
      </c>
      <c r="CM818">
        <f t="shared" ref="CM818" si="14951">BZ804*AU818</f>
        <v>0</v>
      </c>
      <c r="CN818">
        <f t="shared" ref="CN818" si="14952">CA804*AV818</f>
        <v>0</v>
      </c>
      <c r="CO818">
        <f t="shared" ref="CO818" si="14953">CB804*AW818</f>
        <v>0</v>
      </c>
      <c r="CP818">
        <f t="shared" ref="CP818" si="14954">CC804*AX818</f>
        <v>0</v>
      </c>
      <c r="CQ818">
        <f t="shared" ref="CQ818" si="14955">CD804*AY818</f>
        <v>0</v>
      </c>
      <c r="CR818">
        <f t="shared" ref="CR818" si="14956">CE804*AZ818</f>
        <v>0</v>
      </c>
      <c r="CS818">
        <f t="shared" ref="CS818" si="14957">CF804*BA818</f>
        <v>0</v>
      </c>
      <c r="CT818">
        <f t="shared" ref="CT818" si="14958">CG804*BB818</f>
        <v>0</v>
      </c>
    </row>
    <row r="819" spans="6:98" x14ac:dyDescent="0.3">
      <c r="F819" s="91">
        <f t="shared" ref="F819:H819" si="14959">F818</f>
        <v>90</v>
      </c>
      <c r="G819" s="91">
        <f t="shared" si="14959"/>
        <v>90</v>
      </c>
      <c r="H819" s="4">
        <f t="shared" si="14959"/>
        <v>1</v>
      </c>
      <c r="I819">
        <v>70</v>
      </c>
      <c r="J819" s="48">
        <f t="shared" si="14512"/>
        <v>0</v>
      </c>
      <c r="K819" s="48">
        <f t="shared" si="14776"/>
        <v>0</v>
      </c>
      <c r="L819" s="98">
        <f t="shared" si="14514"/>
        <v>0</v>
      </c>
      <c r="M819" s="48"/>
      <c r="N819" s="48"/>
      <c r="O819" s="48"/>
      <c r="P819" s="48"/>
      <c r="Q819" s="48"/>
      <c r="R819" s="48"/>
      <c r="S819" s="48"/>
      <c r="T819" s="48"/>
      <c r="U819" s="48"/>
      <c r="V819" s="48"/>
      <c r="W819" s="48"/>
      <c r="X819" s="48"/>
      <c r="Y819" s="48"/>
      <c r="Z819" s="48"/>
      <c r="AA819" s="48"/>
      <c r="AB819" s="48">
        <f>$J819+$K819+$L819</f>
        <v>0</v>
      </c>
      <c r="AC819" s="48">
        <f t="shared" si="14741"/>
        <v>0</v>
      </c>
      <c r="AD819" s="48">
        <f t="shared" si="14741"/>
        <v>0</v>
      </c>
      <c r="AE819" s="48">
        <f t="shared" si="14741"/>
        <v>0</v>
      </c>
      <c r="AF819" s="48">
        <f t="shared" si="14741"/>
        <v>0</v>
      </c>
      <c r="AG819" s="48">
        <f t="shared" si="14741"/>
        <v>0</v>
      </c>
      <c r="AH819" s="48">
        <f t="shared" si="14741"/>
        <v>0</v>
      </c>
      <c r="AI819" s="48">
        <f t="shared" si="14741"/>
        <v>0</v>
      </c>
      <c r="AJ819" s="48">
        <f t="shared" si="14741"/>
        <v>0</v>
      </c>
      <c r="AK819" s="48">
        <f t="shared" si="14741"/>
        <v>0</v>
      </c>
      <c r="AL819" s="48">
        <f t="shared" si="14741"/>
        <v>0</v>
      </c>
      <c r="AM819" s="48">
        <f t="shared" si="14741"/>
        <v>0</v>
      </c>
      <c r="AN819" s="48">
        <f t="shared" si="14741"/>
        <v>0</v>
      </c>
      <c r="AO819" s="48">
        <f t="shared" si="14741"/>
        <v>0</v>
      </c>
      <c r="AP819" s="48">
        <f t="shared" si="14741"/>
        <v>0</v>
      </c>
      <c r="AQ819" s="48">
        <f t="shared" si="14741"/>
        <v>0</v>
      </c>
      <c r="AR819" s="48">
        <f t="shared" si="14741"/>
        <v>0</v>
      </c>
      <c r="AS819" s="48">
        <f t="shared" si="14741"/>
        <v>0</v>
      </c>
      <c r="AT819" s="48">
        <f t="shared" si="14741"/>
        <v>0</v>
      </c>
      <c r="AU819" s="48">
        <f t="shared" si="14741"/>
        <v>0</v>
      </c>
      <c r="AV819" s="48">
        <f t="shared" si="14741"/>
        <v>0</v>
      </c>
      <c r="AW819" s="48">
        <f t="shared" si="14741"/>
        <v>0</v>
      </c>
      <c r="AX819" s="48">
        <f t="shared" si="14741"/>
        <v>0</v>
      </c>
      <c r="AY819" s="48">
        <f t="shared" si="14705"/>
        <v>0</v>
      </c>
      <c r="AZ819" s="48">
        <f t="shared" si="14705"/>
        <v>0</v>
      </c>
      <c r="BA819" s="48">
        <f t="shared" si="14705"/>
        <v>0</v>
      </c>
      <c r="BB819" s="48">
        <f t="shared" si="14705"/>
        <v>0</v>
      </c>
      <c r="BC819" s="48"/>
      <c r="BE819" t="s">
        <v>191</v>
      </c>
      <c r="BT819">
        <f>BF804*AB819</f>
        <v>0</v>
      </c>
      <c r="BU819">
        <f t="shared" ref="BU819" si="14960">BG804*AC819</f>
        <v>0</v>
      </c>
      <c r="BV819">
        <f t="shared" ref="BV819" si="14961">BH804*AD819</f>
        <v>0</v>
      </c>
      <c r="BW819">
        <f t="shared" ref="BW819" si="14962">BI804*AE819</f>
        <v>0</v>
      </c>
      <c r="BX819">
        <f t="shared" ref="BX819" si="14963">BJ804*AF819</f>
        <v>0</v>
      </c>
      <c r="BY819">
        <f t="shared" ref="BY819" si="14964">BK804*AG819</f>
        <v>0</v>
      </c>
      <c r="BZ819">
        <f t="shared" ref="BZ819" si="14965">BL804*AH819</f>
        <v>0</v>
      </c>
      <c r="CA819">
        <f t="shared" ref="CA819" si="14966">BM804*AI819</f>
        <v>0</v>
      </c>
      <c r="CB819">
        <f t="shared" ref="CB819" si="14967">BN804*AJ819</f>
        <v>0</v>
      </c>
      <c r="CC819">
        <f t="shared" ref="CC819" si="14968">BO804*AK819</f>
        <v>0</v>
      </c>
      <c r="CD819">
        <f t="shared" ref="CD819" si="14969">BP804*AL819</f>
        <v>0</v>
      </c>
      <c r="CE819">
        <f t="shared" ref="CE819" si="14970">BQ804*AM819</f>
        <v>0</v>
      </c>
      <c r="CF819">
        <f t="shared" ref="CF819" si="14971">BR804*AN819</f>
        <v>0</v>
      </c>
      <c r="CG819">
        <f t="shared" ref="CG819" si="14972">BS804*AO819</f>
        <v>0</v>
      </c>
      <c r="CH819">
        <f t="shared" ref="CH819" si="14973">BT804*AP819</f>
        <v>0</v>
      </c>
      <c r="CI819">
        <f t="shared" ref="CI819" si="14974">BU804*AQ819</f>
        <v>0</v>
      </c>
      <c r="CJ819">
        <f t="shared" ref="CJ819" si="14975">BV804*AR819</f>
        <v>0</v>
      </c>
      <c r="CK819">
        <f t="shared" ref="CK819" si="14976">BW804*AS819</f>
        <v>0</v>
      </c>
      <c r="CL819">
        <f t="shared" ref="CL819" si="14977">BX804*AT819</f>
        <v>0</v>
      </c>
      <c r="CM819">
        <f t="shared" ref="CM819" si="14978">BY804*AU819</f>
        <v>0</v>
      </c>
      <c r="CN819">
        <f t="shared" ref="CN819" si="14979">BZ804*AV819</f>
        <v>0</v>
      </c>
      <c r="CO819">
        <f t="shared" ref="CO819" si="14980">CA804*AW819</f>
        <v>0</v>
      </c>
      <c r="CP819">
        <f t="shared" ref="CP819" si="14981">CB804*AX819</f>
        <v>0</v>
      </c>
      <c r="CQ819">
        <f t="shared" ref="CQ819" si="14982">CC804*AY819</f>
        <v>0</v>
      </c>
      <c r="CR819">
        <f t="shared" ref="CR819" si="14983">CD804*AZ819</f>
        <v>0</v>
      </c>
      <c r="CS819">
        <f t="shared" ref="CS819" si="14984">CE804*BA819</f>
        <v>0</v>
      </c>
      <c r="CT819">
        <f t="shared" ref="CT819" si="14985">CF804*BB819</f>
        <v>0</v>
      </c>
    </row>
    <row r="820" spans="6:98" x14ac:dyDescent="0.3">
      <c r="F820" s="91">
        <f t="shared" ref="F820:H820" si="14986">F819</f>
        <v>90</v>
      </c>
      <c r="G820" s="91">
        <f t="shared" si="14986"/>
        <v>90</v>
      </c>
      <c r="H820" s="4">
        <f t="shared" si="14986"/>
        <v>1</v>
      </c>
      <c r="I820">
        <v>75</v>
      </c>
      <c r="J820" s="48">
        <f t="shared" si="14512"/>
        <v>0</v>
      </c>
      <c r="K820" s="48">
        <f t="shared" si="14776"/>
        <v>0</v>
      </c>
      <c r="L820" s="98">
        <f t="shared" si="14514"/>
        <v>0</v>
      </c>
      <c r="M820" s="48"/>
      <c r="N820" s="48"/>
      <c r="O820" s="48"/>
      <c r="P820" s="48"/>
      <c r="Q820" s="48"/>
      <c r="R820" s="48"/>
      <c r="S820" s="48"/>
      <c r="T820" s="48"/>
      <c r="U820" s="48"/>
      <c r="V820" s="48"/>
      <c r="W820" s="48"/>
      <c r="X820" s="48"/>
      <c r="Y820" s="48"/>
      <c r="Z820" s="48"/>
      <c r="AA820" s="48"/>
      <c r="AB820" s="48"/>
      <c r="AC820" s="48">
        <f>$J820+$K820+$L820</f>
        <v>0</v>
      </c>
      <c r="AD820" s="48">
        <f t="shared" si="14741"/>
        <v>0</v>
      </c>
      <c r="AE820" s="48">
        <f t="shared" si="14741"/>
        <v>0</v>
      </c>
      <c r="AF820" s="48">
        <f t="shared" si="14741"/>
        <v>0</v>
      </c>
      <c r="AG820" s="48">
        <f t="shared" si="14741"/>
        <v>0</v>
      </c>
      <c r="AH820" s="48">
        <f t="shared" si="14741"/>
        <v>0</v>
      </c>
      <c r="AI820" s="48">
        <f t="shared" si="14741"/>
        <v>0</v>
      </c>
      <c r="AJ820" s="48">
        <f t="shared" si="14741"/>
        <v>0</v>
      </c>
      <c r="AK820" s="48">
        <f t="shared" si="14741"/>
        <v>0</v>
      </c>
      <c r="AL820" s="48">
        <f t="shared" si="14741"/>
        <v>0</v>
      </c>
      <c r="AM820" s="48">
        <f t="shared" si="14741"/>
        <v>0</v>
      </c>
      <c r="AN820" s="48">
        <f t="shared" si="14741"/>
        <v>0</v>
      </c>
      <c r="AO820" s="48">
        <f t="shared" si="14741"/>
        <v>0</v>
      </c>
      <c r="AP820" s="48">
        <f t="shared" si="14741"/>
        <v>0</v>
      </c>
      <c r="AQ820" s="48">
        <f t="shared" si="14741"/>
        <v>0</v>
      </c>
      <c r="AR820" s="48">
        <f t="shared" si="14741"/>
        <v>0</v>
      </c>
      <c r="AS820" s="48">
        <f t="shared" si="14741"/>
        <v>0</v>
      </c>
      <c r="AT820" s="48">
        <f t="shared" si="14741"/>
        <v>0</v>
      </c>
      <c r="AU820" s="48">
        <f t="shared" si="14741"/>
        <v>0</v>
      </c>
      <c r="AV820" s="48">
        <f t="shared" si="14741"/>
        <v>0</v>
      </c>
      <c r="AW820" s="48">
        <f t="shared" si="14741"/>
        <v>0</v>
      </c>
      <c r="AX820" s="48">
        <f t="shared" si="14741"/>
        <v>0</v>
      </c>
      <c r="AY820" s="48">
        <f t="shared" si="14705"/>
        <v>0</v>
      </c>
      <c r="AZ820" s="48">
        <f t="shared" si="14705"/>
        <v>0</v>
      </c>
      <c r="BA820" s="48">
        <f t="shared" si="14705"/>
        <v>0</v>
      </c>
      <c r="BB820" s="48">
        <f t="shared" si="14705"/>
        <v>0</v>
      </c>
      <c r="BC820" s="48"/>
      <c r="BE820" t="s">
        <v>192</v>
      </c>
      <c r="BU820">
        <f>BF804*AC820</f>
        <v>0</v>
      </c>
      <c r="BV820">
        <f t="shared" ref="BV820" si="14987">BG804*AD820</f>
        <v>0</v>
      </c>
      <c r="BW820">
        <f t="shared" ref="BW820" si="14988">BH804*AE820</f>
        <v>0</v>
      </c>
      <c r="BX820">
        <f t="shared" ref="BX820" si="14989">BI804*AF820</f>
        <v>0</v>
      </c>
      <c r="BY820">
        <f t="shared" ref="BY820" si="14990">BJ804*AG820</f>
        <v>0</v>
      </c>
      <c r="BZ820">
        <f t="shared" ref="BZ820" si="14991">BK804*AH820</f>
        <v>0</v>
      </c>
      <c r="CA820">
        <f t="shared" ref="CA820" si="14992">BL804*AI820</f>
        <v>0</v>
      </c>
      <c r="CB820">
        <f t="shared" ref="CB820" si="14993">BM804*AJ820</f>
        <v>0</v>
      </c>
      <c r="CC820">
        <f t="shared" ref="CC820" si="14994">BN804*AK820</f>
        <v>0</v>
      </c>
      <c r="CD820">
        <f t="shared" ref="CD820" si="14995">BO804*AL820</f>
        <v>0</v>
      </c>
      <c r="CE820">
        <f t="shared" ref="CE820" si="14996">BP804*AM820</f>
        <v>0</v>
      </c>
      <c r="CF820">
        <f t="shared" ref="CF820" si="14997">BQ804*AN820</f>
        <v>0</v>
      </c>
      <c r="CG820">
        <f t="shared" ref="CG820" si="14998">BR804*AO820</f>
        <v>0</v>
      </c>
      <c r="CH820">
        <f t="shared" ref="CH820" si="14999">BS804*AP820</f>
        <v>0</v>
      </c>
      <c r="CI820">
        <f t="shared" ref="CI820" si="15000">BT804*AQ820</f>
        <v>0</v>
      </c>
      <c r="CJ820">
        <f t="shared" ref="CJ820" si="15001">BU804*AR820</f>
        <v>0</v>
      </c>
      <c r="CK820">
        <f t="shared" ref="CK820" si="15002">BV804*AS820</f>
        <v>0</v>
      </c>
      <c r="CL820">
        <f t="shared" ref="CL820" si="15003">BW804*AT820</f>
        <v>0</v>
      </c>
      <c r="CM820">
        <f t="shared" ref="CM820" si="15004">BX804*AU820</f>
        <v>0</v>
      </c>
      <c r="CN820">
        <f t="shared" ref="CN820" si="15005">BY804*AV820</f>
        <v>0</v>
      </c>
      <c r="CO820">
        <f t="shared" ref="CO820" si="15006">BZ804*AW820</f>
        <v>0</v>
      </c>
      <c r="CP820">
        <f t="shared" ref="CP820" si="15007">CA804*AX820</f>
        <v>0</v>
      </c>
      <c r="CQ820">
        <f t="shared" ref="CQ820" si="15008">CB804*AY820</f>
        <v>0</v>
      </c>
      <c r="CR820">
        <f t="shared" ref="CR820" si="15009">CC804*AZ820</f>
        <v>0</v>
      </c>
      <c r="CS820">
        <f t="shared" ref="CS820" si="15010">CD804*BA820</f>
        <v>0</v>
      </c>
      <c r="CT820">
        <f t="shared" ref="CT820" si="15011">CE804*BB820</f>
        <v>0</v>
      </c>
    </row>
    <row r="821" spans="6:98" x14ac:dyDescent="0.3">
      <c r="F821" s="91">
        <f t="shared" ref="F821:H821" si="15012">F820</f>
        <v>90</v>
      </c>
      <c r="G821" s="91">
        <f t="shared" si="15012"/>
        <v>90</v>
      </c>
      <c r="H821" s="4">
        <f t="shared" si="15012"/>
        <v>1</v>
      </c>
      <c r="I821">
        <v>80</v>
      </c>
      <c r="J821" s="48">
        <f t="shared" si="14512"/>
        <v>0</v>
      </c>
      <c r="K821" s="48">
        <f t="shared" si="14776"/>
        <v>0</v>
      </c>
      <c r="L821" s="98">
        <f t="shared" si="14514"/>
        <v>0</v>
      </c>
      <c r="M821" s="48"/>
      <c r="N821" s="48"/>
      <c r="O821" s="48"/>
      <c r="P821" s="48"/>
      <c r="Q821" s="48"/>
      <c r="R821" s="48"/>
      <c r="S821" s="48"/>
      <c r="T821" s="48"/>
      <c r="U821" s="48"/>
      <c r="V821" s="48"/>
      <c r="W821" s="48"/>
      <c r="X821" s="48"/>
      <c r="Y821" s="48"/>
      <c r="Z821" s="48"/>
      <c r="AA821" s="48"/>
      <c r="AB821" s="48"/>
      <c r="AC821" s="48"/>
      <c r="AD821" s="48">
        <f>$J821+$K821+$L821</f>
        <v>0</v>
      </c>
      <c r="AE821" s="48">
        <f t="shared" si="14741"/>
        <v>0</v>
      </c>
      <c r="AF821" s="48">
        <f t="shared" si="14741"/>
        <v>0</v>
      </c>
      <c r="AG821" s="48">
        <f t="shared" si="14741"/>
        <v>0</v>
      </c>
      <c r="AH821" s="48">
        <f t="shared" si="14741"/>
        <v>0</v>
      </c>
      <c r="AI821" s="48">
        <f t="shared" si="14741"/>
        <v>0</v>
      </c>
      <c r="AJ821" s="48">
        <f t="shared" si="14741"/>
        <v>0</v>
      </c>
      <c r="AK821" s="48">
        <f t="shared" si="14741"/>
        <v>0</v>
      </c>
      <c r="AL821" s="48">
        <f t="shared" si="14741"/>
        <v>0</v>
      </c>
      <c r="AM821" s="48">
        <f t="shared" si="14741"/>
        <v>0</v>
      </c>
      <c r="AN821" s="48">
        <f t="shared" si="14741"/>
        <v>0</v>
      </c>
      <c r="AO821" s="48">
        <f t="shared" si="14741"/>
        <v>0</v>
      </c>
      <c r="AP821" s="48">
        <f t="shared" si="14741"/>
        <v>0</v>
      </c>
      <c r="AQ821" s="48">
        <f t="shared" si="14741"/>
        <v>0</v>
      </c>
      <c r="AR821" s="48">
        <f t="shared" si="14741"/>
        <v>0</v>
      </c>
      <c r="AS821" s="48">
        <f t="shared" si="14741"/>
        <v>0</v>
      </c>
      <c r="AT821" s="48">
        <f t="shared" si="14741"/>
        <v>0</v>
      </c>
      <c r="AU821" s="48">
        <f t="shared" si="14741"/>
        <v>0</v>
      </c>
      <c r="AV821" s="48">
        <f t="shared" si="14741"/>
        <v>0</v>
      </c>
      <c r="AW821" s="48">
        <f t="shared" si="14741"/>
        <v>0</v>
      </c>
      <c r="AX821" s="48">
        <f t="shared" si="14741"/>
        <v>0</v>
      </c>
      <c r="AY821" s="48">
        <f t="shared" si="14705"/>
        <v>0</v>
      </c>
      <c r="AZ821" s="48">
        <f t="shared" si="14705"/>
        <v>0</v>
      </c>
      <c r="BA821" s="48">
        <f t="shared" si="14705"/>
        <v>0</v>
      </c>
      <c r="BB821" s="48">
        <f t="shared" si="14705"/>
        <v>0</v>
      </c>
      <c r="BC821" s="48"/>
      <c r="BE821" t="s">
        <v>193</v>
      </c>
      <c r="BV821">
        <f>BF804*AD821</f>
        <v>0</v>
      </c>
      <c r="BW821">
        <f t="shared" ref="BW821" si="15013">BG804*AE821</f>
        <v>0</v>
      </c>
      <c r="BX821">
        <f t="shared" ref="BX821" si="15014">BH804*AF821</f>
        <v>0</v>
      </c>
      <c r="BY821">
        <f t="shared" ref="BY821" si="15015">BI804*AG821</f>
        <v>0</v>
      </c>
      <c r="BZ821">
        <f t="shared" ref="BZ821" si="15016">BJ804*AH821</f>
        <v>0</v>
      </c>
      <c r="CA821">
        <f t="shared" ref="CA821" si="15017">BK804*AI821</f>
        <v>0</v>
      </c>
      <c r="CB821">
        <f t="shared" ref="CB821" si="15018">BL804*AJ821</f>
        <v>0</v>
      </c>
      <c r="CC821">
        <f t="shared" ref="CC821" si="15019">BM804*AK821</f>
        <v>0</v>
      </c>
      <c r="CD821">
        <f t="shared" ref="CD821" si="15020">BN804*AL821</f>
        <v>0</v>
      </c>
      <c r="CE821">
        <f t="shared" ref="CE821" si="15021">BO804*AM821</f>
        <v>0</v>
      </c>
      <c r="CF821">
        <f t="shared" ref="CF821" si="15022">BP804*AN821</f>
        <v>0</v>
      </c>
      <c r="CG821">
        <f t="shared" ref="CG821" si="15023">BQ804*AO821</f>
        <v>0</v>
      </c>
      <c r="CH821">
        <f t="shared" ref="CH821" si="15024">BR804*AP821</f>
        <v>0</v>
      </c>
      <c r="CI821">
        <f t="shared" ref="CI821" si="15025">BS804*AQ821</f>
        <v>0</v>
      </c>
      <c r="CJ821">
        <f t="shared" ref="CJ821" si="15026">BT804*AR821</f>
        <v>0</v>
      </c>
      <c r="CK821">
        <f t="shared" ref="CK821" si="15027">BU804*AS821</f>
        <v>0</v>
      </c>
      <c r="CL821">
        <f t="shared" ref="CL821" si="15028">BV804*AT821</f>
        <v>0</v>
      </c>
      <c r="CM821">
        <f t="shared" ref="CM821" si="15029">BW804*AU821</f>
        <v>0</v>
      </c>
      <c r="CN821">
        <f t="shared" ref="CN821" si="15030">BX804*AV821</f>
        <v>0</v>
      </c>
      <c r="CO821">
        <f t="shared" ref="CO821" si="15031">BY804*AW821</f>
        <v>0</v>
      </c>
      <c r="CP821">
        <f t="shared" ref="CP821" si="15032">BZ804*AX821</f>
        <v>0</v>
      </c>
      <c r="CQ821">
        <f t="shared" ref="CQ821" si="15033">CA804*AY821</f>
        <v>0</v>
      </c>
      <c r="CR821">
        <f t="shared" ref="CR821" si="15034">CB804*AZ821</f>
        <v>0</v>
      </c>
      <c r="CS821">
        <f t="shared" ref="CS821" si="15035">CC804*BA821</f>
        <v>0</v>
      </c>
      <c r="CT821">
        <f t="shared" ref="CT821" si="15036">CD804*BB821</f>
        <v>0</v>
      </c>
    </row>
    <row r="822" spans="6:98" x14ac:dyDescent="0.3">
      <c r="F822" s="91">
        <f t="shared" ref="F822:H822" si="15037">F821</f>
        <v>90</v>
      </c>
      <c r="G822" s="91">
        <f t="shared" si="15037"/>
        <v>90</v>
      </c>
      <c r="H822" s="4">
        <f t="shared" si="15037"/>
        <v>1</v>
      </c>
      <c r="I822">
        <v>85</v>
      </c>
      <c r="J822" s="48">
        <f t="shared" si="14512"/>
        <v>0</v>
      </c>
      <c r="K822" s="48">
        <f t="shared" si="14776"/>
        <v>0</v>
      </c>
      <c r="L822" s="98">
        <f t="shared" si="14514"/>
        <v>0</v>
      </c>
      <c r="M822" s="48"/>
      <c r="N822" s="48"/>
      <c r="O822" s="48"/>
      <c r="P822" s="48"/>
      <c r="Q822" s="48"/>
      <c r="R822" s="48"/>
      <c r="S822" s="48"/>
      <c r="T822" s="48"/>
      <c r="U822" s="48"/>
      <c r="V822" s="48"/>
      <c r="W822" s="48"/>
      <c r="X822" s="48"/>
      <c r="Y822" s="48"/>
      <c r="Z822" s="48"/>
      <c r="AA822" s="48"/>
      <c r="AB822" s="48"/>
      <c r="AC822" s="48"/>
      <c r="AD822" s="48"/>
      <c r="AE822" s="48">
        <f>$J822+$K822+$L822</f>
        <v>0</v>
      </c>
      <c r="AF822" s="48">
        <f t="shared" si="14741"/>
        <v>0</v>
      </c>
      <c r="AG822" s="48">
        <f t="shared" si="14741"/>
        <v>0</v>
      </c>
      <c r="AH822" s="48">
        <f t="shared" si="14741"/>
        <v>0</v>
      </c>
      <c r="AI822" s="48">
        <f t="shared" si="14741"/>
        <v>0</v>
      </c>
      <c r="AJ822" s="48">
        <f t="shared" si="14741"/>
        <v>0</v>
      </c>
      <c r="AK822" s="48">
        <f t="shared" si="14741"/>
        <v>0</v>
      </c>
      <c r="AL822" s="48">
        <f t="shared" si="14741"/>
        <v>0</v>
      </c>
      <c r="AM822" s="48">
        <f t="shared" si="14741"/>
        <v>0</v>
      </c>
      <c r="AN822" s="48">
        <f t="shared" si="14741"/>
        <v>0</v>
      </c>
      <c r="AO822" s="48">
        <f t="shared" si="14741"/>
        <v>0</v>
      </c>
      <c r="AP822" s="48">
        <f t="shared" ref="AP822:BB837" si="15038">$J822+$K822+$L822</f>
        <v>0</v>
      </c>
      <c r="AQ822" s="48">
        <f t="shared" si="15038"/>
        <v>0</v>
      </c>
      <c r="AR822" s="48">
        <f t="shared" si="15038"/>
        <v>0</v>
      </c>
      <c r="AS822" s="48">
        <f t="shared" si="15038"/>
        <v>0</v>
      </c>
      <c r="AT822" s="48">
        <f t="shared" si="15038"/>
        <v>0</v>
      </c>
      <c r="AU822" s="48">
        <f t="shared" si="15038"/>
        <v>0</v>
      </c>
      <c r="AV822" s="48">
        <f t="shared" si="15038"/>
        <v>0</v>
      </c>
      <c r="AW822" s="48">
        <f t="shared" si="15038"/>
        <v>0</v>
      </c>
      <c r="AX822" s="48">
        <f t="shared" si="15038"/>
        <v>0</v>
      </c>
      <c r="AY822" s="48">
        <f t="shared" si="14705"/>
        <v>0</v>
      </c>
      <c r="AZ822" s="48">
        <f t="shared" si="14705"/>
        <v>0</v>
      </c>
      <c r="BA822" s="48">
        <f t="shared" si="14705"/>
        <v>0</v>
      </c>
      <c r="BB822" s="48">
        <f t="shared" si="14705"/>
        <v>0</v>
      </c>
      <c r="BC822" s="48"/>
      <c r="BE822" t="s">
        <v>194</v>
      </c>
      <c r="BW822">
        <f>BF804*AE822</f>
        <v>0</v>
      </c>
      <c r="BX822">
        <f t="shared" ref="BX822" si="15039">BG804*AF822</f>
        <v>0</v>
      </c>
      <c r="BY822">
        <f t="shared" ref="BY822" si="15040">BH804*AG822</f>
        <v>0</v>
      </c>
      <c r="BZ822">
        <f t="shared" ref="BZ822" si="15041">BI804*AH822</f>
        <v>0</v>
      </c>
      <c r="CA822">
        <f t="shared" ref="CA822" si="15042">BJ804*AI822</f>
        <v>0</v>
      </c>
      <c r="CB822">
        <f t="shared" ref="CB822" si="15043">BK804*AJ822</f>
        <v>0</v>
      </c>
      <c r="CC822">
        <f t="shared" ref="CC822" si="15044">BL804*AK822</f>
        <v>0</v>
      </c>
      <c r="CD822">
        <f t="shared" ref="CD822" si="15045">BM804*AL822</f>
        <v>0</v>
      </c>
      <c r="CE822">
        <f t="shared" ref="CE822" si="15046">BN804*AM822</f>
        <v>0</v>
      </c>
      <c r="CF822">
        <f t="shared" ref="CF822" si="15047">BO804*AN822</f>
        <v>0</v>
      </c>
      <c r="CG822">
        <f t="shared" ref="CG822" si="15048">BP804*AO822</f>
        <v>0</v>
      </c>
      <c r="CH822">
        <f t="shared" ref="CH822" si="15049">BQ804*AP822</f>
        <v>0</v>
      </c>
      <c r="CI822">
        <f t="shared" ref="CI822" si="15050">BR804*AQ822</f>
        <v>0</v>
      </c>
      <c r="CJ822">
        <f t="shared" ref="CJ822" si="15051">BS804*AR822</f>
        <v>0</v>
      </c>
      <c r="CK822">
        <f t="shared" ref="CK822" si="15052">BT804*AS822</f>
        <v>0</v>
      </c>
      <c r="CL822">
        <f t="shared" ref="CL822" si="15053">BU804*AT822</f>
        <v>0</v>
      </c>
      <c r="CM822">
        <f t="shared" ref="CM822" si="15054">BV804*AU822</f>
        <v>0</v>
      </c>
      <c r="CN822">
        <f t="shared" ref="CN822" si="15055">BW804*AV822</f>
        <v>0</v>
      </c>
      <c r="CO822">
        <f t="shared" ref="CO822" si="15056">BX804*AW822</f>
        <v>0</v>
      </c>
      <c r="CP822">
        <f t="shared" ref="CP822" si="15057">BY804*AX822</f>
        <v>0</v>
      </c>
      <c r="CQ822">
        <f t="shared" ref="CQ822" si="15058">BZ804*AY822</f>
        <v>0</v>
      </c>
      <c r="CR822">
        <f t="shared" ref="CR822" si="15059">CA804*AZ822</f>
        <v>0</v>
      </c>
      <c r="CS822">
        <f t="shared" ref="CS822" si="15060">CB804*BA822</f>
        <v>0</v>
      </c>
      <c r="CT822">
        <f t="shared" ref="CT822" si="15061">CC804*BB822</f>
        <v>0</v>
      </c>
    </row>
    <row r="823" spans="6:98" x14ac:dyDescent="0.3">
      <c r="F823" s="91">
        <f t="shared" ref="F823:H823" si="15062">F822</f>
        <v>90</v>
      </c>
      <c r="G823" s="91">
        <f t="shared" si="15062"/>
        <v>90</v>
      </c>
      <c r="H823" s="4">
        <f t="shared" si="15062"/>
        <v>1</v>
      </c>
      <c r="I823">
        <v>90</v>
      </c>
      <c r="J823" s="48">
        <f t="shared" si="14512"/>
        <v>1</v>
      </c>
      <c r="K823" s="48">
        <f t="shared" si="14776"/>
        <v>0</v>
      </c>
      <c r="L823" s="98">
        <f t="shared" si="14514"/>
        <v>0</v>
      </c>
      <c r="M823" s="48"/>
      <c r="N823" s="48"/>
      <c r="O823" s="48"/>
      <c r="P823" s="48"/>
      <c r="Q823" s="48"/>
      <c r="R823" s="48"/>
      <c r="S823" s="48"/>
      <c r="T823" s="48"/>
      <c r="U823" s="48"/>
      <c r="V823" s="48"/>
      <c r="W823" s="48"/>
      <c r="X823" s="48"/>
      <c r="Y823" s="48"/>
      <c r="Z823" s="48"/>
      <c r="AA823" s="48"/>
      <c r="AB823" s="48"/>
      <c r="AC823" s="48"/>
      <c r="AD823" s="48"/>
      <c r="AE823" s="48"/>
      <c r="AF823" s="48">
        <f>$J823+$K823+$L823</f>
        <v>1</v>
      </c>
      <c r="AG823" s="48">
        <f t="shared" ref="AG823:AO831" si="15063">$J823+$K823+$L823</f>
        <v>1</v>
      </c>
      <c r="AH823" s="48">
        <f t="shared" si="15063"/>
        <v>1</v>
      </c>
      <c r="AI823" s="48">
        <f t="shared" si="15063"/>
        <v>1</v>
      </c>
      <c r="AJ823" s="48">
        <f t="shared" si="15063"/>
        <v>1</v>
      </c>
      <c r="AK823" s="48">
        <f t="shared" si="15063"/>
        <v>1</v>
      </c>
      <c r="AL823" s="48">
        <f t="shared" si="15063"/>
        <v>1</v>
      </c>
      <c r="AM823" s="48">
        <f t="shared" si="15063"/>
        <v>1</v>
      </c>
      <c r="AN823" s="48">
        <f t="shared" si="15063"/>
        <v>1</v>
      </c>
      <c r="AO823" s="48">
        <f t="shared" si="15063"/>
        <v>1</v>
      </c>
      <c r="AP823" s="48">
        <f t="shared" si="15038"/>
        <v>1</v>
      </c>
      <c r="AQ823" s="48">
        <f t="shared" si="15038"/>
        <v>1</v>
      </c>
      <c r="AR823" s="48">
        <f t="shared" si="15038"/>
        <v>1</v>
      </c>
      <c r="AS823" s="48">
        <f t="shared" si="15038"/>
        <v>1</v>
      </c>
      <c r="AT823" s="48">
        <f t="shared" si="15038"/>
        <v>1</v>
      </c>
      <c r="AU823" s="48">
        <f t="shared" si="15038"/>
        <v>1</v>
      </c>
      <c r="AV823" s="48">
        <f t="shared" si="15038"/>
        <v>1</v>
      </c>
      <c r="AW823" s="48">
        <f t="shared" si="15038"/>
        <v>1</v>
      </c>
      <c r="AX823" s="48">
        <f t="shared" si="15038"/>
        <v>1</v>
      </c>
      <c r="AY823" s="48">
        <f t="shared" si="14705"/>
        <v>1</v>
      </c>
      <c r="AZ823" s="48">
        <f t="shared" si="14705"/>
        <v>1</v>
      </c>
      <c r="BA823" s="48">
        <f t="shared" si="14705"/>
        <v>1</v>
      </c>
      <c r="BB823" s="48">
        <f t="shared" si="14705"/>
        <v>1</v>
      </c>
      <c r="BC823" s="48"/>
      <c r="BE823" t="s">
        <v>195</v>
      </c>
      <c r="BX823">
        <f>BF804*AF823</f>
        <v>0</v>
      </c>
      <c r="BY823">
        <f t="shared" ref="BY823" si="15064">BG804*AG823</f>
        <v>2.1014607422933413</v>
      </c>
      <c r="BZ823">
        <f t="shared" ref="BZ823" si="15065">BH804*AH823</f>
        <v>14.009738281955611</v>
      </c>
      <c r="CA823">
        <f t="shared" ref="CA823" si="15066">BI804*AI823</f>
        <v>35.024345704889036</v>
      </c>
      <c r="CB823">
        <f t="shared" ref="CB823" si="15067">BJ804*AJ823</f>
        <v>70.048691409778073</v>
      </c>
      <c r="CC823">
        <f t="shared" ref="CC823" si="15068">BK804*AK823</f>
        <v>162.16989041592777</v>
      </c>
      <c r="CD823">
        <f t="shared" ref="CD823" si="15069">BL804*AL823</f>
        <v>248.17078725802901</v>
      </c>
      <c r="CE823">
        <f t="shared" ref="CE823" si="15070">BM804*AM823</f>
        <v>290.68503402623406</v>
      </c>
      <c r="CF823">
        <f t="shared" ref="CF823" si="15071">BN804*AN823</f>
        <v>332.71647854608534</v>
      </c>
      <c r="CG823">
        <f t="shared" ref="CG823" si="15072">BO804*AO823</f>
        <v>362.19073794399247</v>
      </c>
      <c r="CH823">
        <f t="shared" ref="CH823" si="15073">BP804*AP823</f>
        <v>380.64355080364612</v>
      </c>
      <c r="CI823">
        <f t="shared" ref="CI823" si="15074">BQ804*AQ823</f>
        <v>396.36186002976638</v>
      </c>
      <c r="CJ823">
        <f t="shared" ref="CJ823" si="15075">BR804*AR823</f>
        <v>407.15451999634325</v>
      </c>
      <c r="CK823">
        <f t="shared" ref="CK823" si="15076">BS804*AS823</f>
        <v>418.38642803829538</v>
      </c>
      <c r="CL823">
        <f t="shared" ref="CL823" si="15077">BT804*AT823</f>
        <v>428.93400511766049</v>
      </c>
      <c r="CM823">
        <f t="shared" ref="CM823" si="15078">BU804*AU823</f>
        <v>439.42699648468295</v>
      </c>
      <c r="CN823">
        <f t="shared" ref="CN823" si="15079">BV804*AV823</f>
        <v>446.97682222451061</v>
      </c>
      <c r="CO823">
        <f t="shared" ref="CO823" si="15080">BW804*AW823</f>
        <v>455.39023979067315</v>
      </c>
      <c r="CP823">
        <f t="shared" ref="CP823" si="15081">BX804*AX823</f>
        <v>462.53215479063209</v>
      </c>
      <c r="CQ823">
        <f t="shared" ref="CQ823" si="15082">BY804*AY823</f>
        <v>0</v>
      </c>
      <c r="CR823">
        <f t="shared" ref="CR823" si="15083">BZ804*AZ823</f>
        <v>0</v>
      </c>
      <c r="CS823">
        <f t="shared" ref="CS823" si="15084">CA804*BA823</f>
        <v>0</v>
      </c>
      <c r="CT823">
        <f t="shared" ref="CT823" si="15085">CB804*BB823</f>
        <v>0</v>
      </c>
    </row>
    <row r="824" spans="6:98" x14ac:dyDescent="0.3">
      <c r="F824" s="91">
        <f t="shared" ref="F824:H824" si="15086">F823</f>
        <v>90</v>
      </c>
      <c r="G824" s="91">
        <f t="shared" si="15086"/>
        <v>90</v>
      </c>
      <c r="H824" s="4">
        <f t="shared" si="15086"/>
        <v>1</v>
      </c>
      <c r="I824">
        <v>95</v>
      </c>
      <c r="J824" s="48">
        <f t="shared" si="14512"/>
        <v>0</v>
      </c>
      <c r="K824" s="48">
        <f t="shared" si="14776"/>
        <v>0</v>
      </c>
      <c r="L824" s="98">
        <f t="shared" si="14514"/>
        <v>0</v>
      </c>
      <c r="M824" s="48"/>
      <c r="N824" s="48"/>
      <c r="O824" s="48"/>
      <c r="P824" s="48"/>
      <c r="Q824" s="48"/>
      <c r="R824" s="48"/>
      <c r="S824" s="48"/>
      <c r="T824" s="48"/>
      <c r="U824" s="48"/>
      <c r="V824" s="48"/>
      <c r="W824" s="48"/>
      <c r="X824" s="48"/>
      <c r="Y824" s="48"/>
      <c r="Z824" s="48"/>
      <c r="AA824" s="48"/>
      <c r="AB824" s="48"/>
      <c r="AC824" s="48"/>
      <c r="AD824" s="48"/>
      <c r="AE824" s="48"/>
      <c r="AF824" s="48"/>
      <c r="AG824" s="48">
        <f>$J824+$K824+$L824</f>
        <v>0</v>
      </c>
      <c r="AH824" s="48">
        <f t="shared" si="15063"/>
        <v>0</v>
      </c>
      <c r="AI824" s="48">
        <f t="shared" si="15063"/>
        <v>0</v>
      </c>
      <c r="AJ824" s="48">
        <f t="shared" si="15063"/>
        <v>0</v>
      </c>
      <c r="AK824" s="48">
        <f t="shared" si="15063"/>
        <v>0</v>
      </c>
      <c r="AL824" s="48">
        <f t="shared" si="15063"/>
        <v>0</v>
      </c>
      <c r="AM824" s="48">
        <f t="shared" si="15063"/>
        <v>0</v>
      </c>
      <c r="AN824" s="48">
        <f t="shared" si="15063"/>
        <v>0</v>
      </c>
      <c r="AO824" s="48">
        <f t="shared" si="15063"/>
        <v>0</v>
      </c>
      <c r="AP824" s="48">
        <f t="shared" si="15038"/>
        <v>0</v>
      </c>
      <c r="AQ824" s="48">
        <f t="shared" si="15038"/>
        <v>0</v>
      </c>
      <c r="AR824" s="48">
        <f t="shared" si="15038"/>
        <v>0</v>
      </c>
      <c r="AS824" s="48">
        <f t="shared" si="15038"/>
        <v>0</v>
      </c>
      <c r="AT824" s="48">
        <f t="shared" si="15038"/>
        <v>0</v>
      </c>
      <c r="AU824" s="48">
        <f t="shared" si="15038"/>
        <v>0</v>
      </c>
      <c r="AV824" s="48">
        <f t="shared" si="15038"/>
        <v>0</v>
      </c>
      <c r="AW824" s="48">
        <f t="shared" si="15038"/>
        <v>0</v>
      </c>
      <c r="AX824" s="48">
        <f t="shared" si="15038"/>
        <v>0</v>
      </c>
      <c r="AY824" s="48">
        <f t="shared" si="14705"/>
        <v>0</v>
      </c>
      <c r="AZ824" s="48">
        <f t="shared" si="14705"/>
        <v>0</v>
      </c>
      <c r="BA824" s="48">
        <f t="shared" si="14705"/>
        <v>0</v>
      </c>
      <c r="BB824" s="48">
        <f t="shared" si="14705"/>
        <v>0</v>
      </c>
      <c r="BC824" s="48"/>
      <c r="BE824" t="s">
        <v>196</v>
      </c>
      <c r="BY824">
        <f>BF804*AG824</f>
        <v>0</v>
      </c>
      <c r="BZ824">
        <f t="shared" ref="BZ824" si="15087">BG804*AH824</f>
        <v>0</v>
      </c>
      <c r="CA824">
        <f t="shared" ref="CA824" si="15088">BH804*AI824</f>
        <v>0</v>
      </c>
      <c r="CB824">
        <f t="shared" ref="CB824" si="15089">BI804*AJ824</f>
        <v>0</v>
      </c>
      <c r="CC824">
        <f t="shared" ref="CC824" si="15090">BJ804*AK824</f>
        <v>0</v>
      </c>
      <c r="CD824">
        <f t="shared" ref="CD824" si="15091">BK804*AL824</f>
        <v>0</v>
      </c>
      <c r="CE824">
        <f t="shared" ref="CE824" si="15092">BL804*AM824</f>
        <v>0</v>
      </c>
      <c r="CF824">
        <f t="shared" ref="CF824" si="15093">BM804*AN824</f>
        <v>0</v>
      </c>
      <c r="CG824">
        <f t="shared" ref="CG824" si="15094">BN804*AO824</f>
        <v>0</v>
      </c>
      <c r="CH824">
        <f t="shared" ref="CH824" si="15095">BO804*AP824</f>
        <v>0</v>
      </c>
      <c r="CI824">
        <f t="shared" ref="CI824" si="15096">BP804*AQ824</f>
        <v>0</v>
      </c>
      <c r="CJ824">
        <f t="shared" ref="CJ824" si="15097">BQ804*AR824</f>
        <v>0</v>
      </c>
      <c r="CK824">
        <f t="shared" ref="CK824" si="15098">BR804*AS824</f>
        <v>0</v>
      </c>
      <c r="CL824">
        <f t="shared" ref="CL824" si="15099">BS804*AT824</f>
        <v>0</v>
      </c>
      <c r="CM824">
        <f t="shared" ref="CM824" si="15100">BT804*AU824</f>
        <v>0</v>
      </c>
      <c r="CN824">
        <f t="shared" ref="CN824" si="15101">BU804*AV824</f>
        <v>0</v>
      </c>
      <c r="CO824">
        <f t="shared" ref="CO824" si="15102">BV804*AW824</f>
        <v>0</v>
      </c>
      <c r="CP824">
        <f t="shared" ref="CP824" si="15103">BW804*AX824</f>
        <v>0</v>
      </c>
      <c r="CQ824">
        <f t="shared" ref="CQ824" si="15104">BX804*AY824</f>
        <v>0</v>
      </c>
      <c r="CR824">
        <f t="shared" ref="CR824" si="15105">BY804*AZ824</f>
        <v>0</v>
      </c>
      <c r="CS824">
        <f t="shared" ref="CS824" si="15106">BZ804*BA824</f>
        <v>0</v>
      </c>
      <c r="CT824">
        <f t="shared" ref="CT824" si="15107">CA804*BB824</f>
        <v>0</v>
      </c>
    </row>
    <row r="825" spans="6:98" x14ac:dyDescent="0.3">
      <c r="F825" s="91">
        <f t="shared" ref="F825:H825" si="15108">F824</f>
        <v>90</v>
      </c>
      <c r="G825" s="91">
        <f t="shared" si="15108"/>
        <v>90</v>
      </c>
      <c r="H825" s="4">
        <f t="shared" si="15108"/>
        <v>1</v>
      </c>
      <c r="I825">
        <v>100</v>
      </c>
      <c r="J825" s="48">
        <f t="shared" si="14512"/>
        <v>0</v>
      </c>
      <c r="K825" s="48">
        <f t="shared" si="14776"/>
        <v>0</v>
      </c>
      <c r="L825" s="98">
        <f t="shared" si="14514"/>
        <v>0</v>
      </c>
      <c r="M825" s="48"/>
      <c r="N825" s="48"/>
      <c r="O825" s="48"/>
      <c r="P825" s="48"/>
      <c r="Q825" s="48"/>
      <c r="R825" s="48"/>
      <c r="S825" s="48"/>
      <c r="T825" s="48"/>
      <c r="U825" s="48"/>
      <c r="V825" s="48"/>
      <c r="W825" s="48"/>
      <c r="X825" s="48"/>
      <c r="Y825" s="48"/>
      <c r="Z825" s="48"/>
      <c r="AA825" s="48"/>
      <c r="AB825" s="48"/>
      <c r="AC825" s="48"/>
      <c r="AD825" s="48"/>
      <c r="AE825" s="48"/>
      <c r="AF825" s="48"/>
      <c r="AG825" s="48"/>
      <c r="AH825" s="48">
        <f>$J825+$K825+$L825</f>
        <v>0</v>
      </c>
      <c r="AI825" s="48">
        <f t="shared" si="15063"/>
        <v>0</v>
      </c>
      <c r="AJ825" s="48">
        <f t="shared" si="15063"/>
        <v>0</v>
      </c>
      <c r="AK825" s="48">
        <f t="shared" si="15063"/>
        <v>0</v>
      </c>
      <c r="AL825" s="48">
        <f t="shared" si="15063"/>
        <v>0</v>
      </c>
      <c r="AM825" s="48">
        <f t="shared" si="15063"/>
        <v>0</v>
      </c>
      <c r="AN825" s="48">
        <f t="shared" si="15063"/>
        <v>0</v>
      </c>
      <c r="AO825" s="48">
        <f t="shared" si="15063"/>
        <v>0</v>
      </c>
      <c r="AP825" s="48">
        <f t="shared" si="15038"/>
        <v>0</v>
      </c>
      <c r="AQ825" s="48">
        <f t="shared" si="15038"/>
        <v>0</v>
      </c>
      <c r="AR825" s="48">
        <f t="shared" si="15038"/>
        <v>0</v>
      </c>
      <c r="AS825" s="48">
        <f t="shared" si="15038"/>
        <v>0</v>
      </c>
      <c r="AT825" s="48">
        <f t="shared" si="15038"/>
        <v>0</v>
      </c>
      <c r="AU825" s="48">
        <f t="shared" si="15038"/>
        <v>0</v>
      </c>
      <c r="AV825" s="48">
        <f t="shared" si="15038"/>
        <v>0</v>
      </c>
      <c r="AW825" s="48">
        <f t="shared" si="15038"/>
        <v>0</v>
      </c>
      <c r="AX825" s="48">
        <f t="shared" si="15038"/>
        <v>0</v>
      </c>
      <c r="AY825" s="48">
        <f t="shared" si="14705"/>
        <v>0</v>
      </c>
      <c r="AZ825" s="48">
        <f t="shared" si="14705"/>
        <v>0</v>
      </c>
      <c r="BA825" s="48">
        <f t="shared" si="14705"/>
        <v>0</v>
      </c>
      <c r="BB825" s="48">
        <f t="shared" si="14705"/>
        <v>0</v>
      </c>
      <c r="BC825" s="48"/>
      <c r="BE825" t="s">
        <v>197</v>
      </c>
      <c r="BZ825">
        <f>BF804*AH825</f>
        <v>0</v>
      </c>
      <c r="CA825">
        <f t="shared" ref="CA825" si="15109">BG804*AI825</f>
        <v>0</v>
      </c>
      <c r="CB825">
        <f t="shared" ref="CB825" si="15110">BH804*AJ825</f>
        <v>0</v>
      </c>
      <c r="CC825">
        <f t="shared" ref="CC825" si="15111">BI804*AK825</f>
        <v>0</v>
      </c>
      <c r="CD825">
        <f t="shared" ref="CD825" si="15112">BJ804*AL825</f>
        <v>0</v>
      </c>
      <c r="CE825">
        <f t="shared" ref="CE825" si="15113">BK804*AM825</f>
        <v>0</v>
      </c>
      <c r="CF825">
        <f t="shared" ref="CF825" si="15114">BL804*AN825</f>
        <v>0</v>
      </c>
      <c r="CG825">
        <f t="shared" ref="CG825" si="15115">BM804*AO825</f>
        <v>0</v>
      </c>
      <c r="CH825">
        <f t="shared" ref="CH825" si="15116">BN804*AP825</f>
        <v>0</v>
      </c>
      <c r="CI825">
        <f t="shared" ref="CI825" si="15117">BO804*AQ825</f>
        <v>0</v>
      </c>
      <c r="CJ825">
        <f t="shared" ref="CJ825" si="15118">BP804*AR825</f>
        <v>0</v>
      </c>
      <c r="CK825">
        <f t="shared" ref="CK825" si="15119">BQ804*AS825</f>
        <v>0</v>
      </c>
      <c r="CL825">
        <f t="shared" ref="CL825" si="15120">BR804*AT825</f>
        <v>0</v>
      </c>
      <c r="CM825">
        <f t="shared" ref="CM825" si="15121">BS804*AU825</f>
        <v>0</v>
      </c>
      <c r="CN825">
        <f t="shared" ref="CN825" si="15122">BT804*AV825</f>
        <v>0</v>
      </c>
      <c r="CO825">
        <f t="shared" ref="CO825" si="15123">BU804*AW825</f>
        <v>0</v>
      </c>
      <c r="CP825">
        <f t="shared" ref="CP825" si="15124">BV804*AX825</f>
        <v>0</v>
      </c>
      <c r="CQ825">
        <f t="shared" ref="CQ825" si="15125">BW804*AY825</f>
        <v>0</v>
      </c>
      <c r="CR825">
        <f t="shared" ref="CR825" si="15126">BX804*AZ825</f>
        <v>0</v>
      </c>
      <c r="CS825">
        <f t="shared" ref="CS825" si="15127">BY804*BA825</f>
        <v>0</v>
      </c>
      <c r="CT825">
        <f t="shared" ref="CT825" si="15128">BZ804*BB825</f>
        <v>0</v>
      </c>
    </row>
    <row r="826" spans="6:98" x14ac:dyDescent="0.3">
      <c r="F826" s="91">
        <f t="shared" ref="F826:H826" si="15129">F825</f>
        <v>90</v>
      </c>
      <c r="G826" s="91">
        <f t="shared" si="15129"/>
        <v>90</v>
      </c>
      <c r="H826" s="4">
        <f t="shared" si="15129"/>
        <v>1</v>
      </c>
      <c r="I826">
        <v>105</v>
      </c>
      <c r="J826" s="48">
        <f t="shared" si="14512"/>
        <v>0</v>
      </c>
      <c r="K826" s="48">
        <f t="shared" si="14776"/>
        <v>0</v>
      </c>
      <c r="L826" s="98">
        <f t="shared" si="14514"/>
        <v>0</v>
      </c>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f>$J826+$K826+$L826</f>
        <v>0</v>
      </c>
      <c r="AJ826" s="48">
        <f t="shared" si="15063"/>
        <v>0</v>
      </c>
      <c r="AK826" s="48">
        <f t="shared" si="15063"/>
        <v>0</v>
      </c>
      <c r="AL826" s="48">
        <f t="shared" si="15063"/>
        <v>0</v>
      </c>
      <c r="AM826" s="48">
        <f t="shared" si="15063"/>
        <v>0</v>
      </c>
      <c r="AN826" s="48">
        <f t="shared" si="15063"/>
        <v>0</v>
      </c>
      <c r="AO826" s="48">
        <f t="shared" si="15063"/>
        <v>0</v>
      </c>
      <c r="AP826" s="48">
        <f t="shared" si="15038"/>
        <v>0</v>
      </c>
      <c r="AQ826" s="48">
        <f t="shared" si="15038"/>
        <v>0</v>
      </c>
      <c r="AR826" s="48">
        <f t="shared" si="15038"/>
        <v>0</v>
      </c>
      <c r="AS826" s="48">
        <f t="shared" si="15038"/>
        <v>0</v>
      </c>
      <c r="AT826" s="48">
        <f t="shared" si="15038"/>
        <v>0</v>
      </c>
      <c r="AU826" s="48">
        <f t="shared" si="15038"/>
        <v>0</v>
      </c>
      <c r="AV826" s="48">
        <f t="shared" si="15038"/>
        <v>0</v>
      </c>
      <c r="AW826" s="48">
        <f t="shared" si="15038"/>
        <v>0</v>
      </c>
      <c r="AX826" s="48">
        <f t="shared" si="15038"/>
        <v>0</v>
      </c>
      <c r="AY826" s="48">
        <f t="shared" si="14705"/>
        <v>0</v>
      </c>
      <c r="AZ826" s="48">
        <f t="shared" si="14705"/>
        <v>0</v>
      </c>
      <c r="BA826" s="48">
        <f t="shared" si="14705"/>
        <v>0</v>
      </c>
      <c r="BB826" s="48">
        <f t="shared" si="14705"/>
        <v>0</v>
      </c>
      <c r="BC826" s="48"/>
      <c r="BE826" t="s">
        <v>198</v>
      </c>
      <c r="CA826">
        <f>BF804*AI826</f>
        <v>0</v>
      </c>
      <c r="CB826">
        <f t="shared" ref="CB826" si="15130">BG804*AJ826</f>
        <v>0</v>
      </c>
      <c r="CC826">
        <f t="shared" ref="CC826" si="15131">BH804*AK826</f>
        <v>0</v>
      </c>
      <c r="CD826">
        <f t="shared" ref="CD826" si="15132">BI804*AL826</f>
        <v>0</v>
      </c>
      <c r="CE826">
        <f t="shared" ref="CE826" si="15133">BJ804*AM826</f>
        <v>0</v>
      </c>
      <c r="CF826">
        <f t="shared" ref="CF826" si="15134">BK804*AN826</f>
        <v>0</v>
      </c>
      <c r="CG826">
        <f t="shared" ref="CG826" si="15135">BL804*AO826</f>
        <v>0</v>
      </c>
      <c r="CH826">
        <f t="shared" ref="CH826" si="15136">BM804*AP826</f>
        <v>0</v>
      </c>
      <c r="CI826">
        <f t="shared" ref="CI826" si="15137">BN804*AQ826</f>
        <v>0</v>
      </c>
      <c r="CJ826">
        <f t="shared" ref="CJ826" si="15138">BO804*AR826</f>
        <v>0</v>
      </c>
      <c r="CK826">
        <f t="shared" ref="CK826" si="15139">BP804*AS826</f>
        <v>0</v>
      </c>
      <c r="CL826">
        <f t="shared" ref="CL826" si="15140">BQ804*AT826</f>
        <v>0</v>
      </c>
      <c r="CM826">
        <f t="shared" ref="CM826" si="15141">BR804*AU826</f>
        <v>0</v>
      </c>
      <c r="CN826">
        <f t="shared" ref="CN826" si="15142">BS804*AV826</f>
        <v>0</v>
      </c>
      <c r="CO826">
        <f t="shared" ref="CO826" si="15143">BT804*AW826</f>
        <v>0</v>
      </c>
      <c r="CP826">
        <f t="shared" ref="CP826" si="15144">BU804*AX826</f>
        <v>0</v>
      </c>
      <c r="CQ826">
        <f t="shared" ref="CQ826" si="15145">BV804*AY826</f>
        <v>0</v>
      </c>
      <c r="CR826">
        <f t="shared" ref="CR826" si="15146">BW804*AZ826</f>
        <v>0</v>
      </c>
      <c r="CS826">
        <f t="shared" ref="CS826" si="15147">BX804*BA826</f>
        <v>0</v>
      </c>
      <c r="CT826">
        <f t="shared" ref="CT826" si="15148">BY804*BB826</f>
        <v>0</v>
      </c>
    </row>
    <row r="827" spans="6:98" x14ac:dyDescent="0.3">
      <c r="F827" s="91">
        <f t="shared" ref="F827:H827" si="15149">F826</f>
        <v>90</v>
      </c>
      <c r="G827" s="91">
        <f t="shared" si="15149"/>
        <v>90</v>
      </c>
      <c r="H827" s="4">
        <f t="shared" si="15149"/>
        <v>1</v>
      </c>
      <c r="I827">
        <v>110</v>
      </c>
      <c r="J827" s="48">
        <f t="shared" si="14512"/>
        <v>0</v>
      </c>
      <c r="K827" s="48">
        <f t="shared" si="14776"/>
        <v>0</v>
      </c>
      <c r="L827" s="98">
        <f t="shared" si="14514"/>
        <v>0</v>
      </c>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f>$J827+$K827+$L827</f>
        <v>0</v>
      </c>
      <c r="AK827" s="48">
        <f t="shared" si="15063"/>
        <v>0</v>
      </c>
      <c r="AL827" s="48">
        <f t="shared" si="15063"/>
        <v>0</v>
      </c>
      <c r="AM827" s="48">
        <f t="shared" si="15063"/>
        <v>0</v>
      </c>
      <c r="AN827" s="48">
        <f t="shared" si="15063"/>
        <v>0</v>
      </c>
      <c r="AO827" s="48">
        <f t="shared" si="15063"/>
        <v>0</v>
      </c>
      <c r="AP827" s="48">
        <f t="shared" si="15038"/>
        <v>0</v>
      </c>
      <c r="AQ827" s="48">
        <f t="shared" si="15038"/>
        <v>0</v>
      </c>
      <c r="AR827" s="48">
        <f t="shared" si="15038"/>
        <v>0</v>
      </c>
      <c r="AS827" s="48">
        <f t="shared" si="15038"/>
        <v>0</v>
      </c>
      <c r="AT827" s="48">
        <f t="shared" si="15038"/>
        <v>0</v>
      </c>
      <c r="AU827" s="48">
        <f t="shared" si="15038"/>
        <v>0</v>
      </c>
      <c r="AV827" s="48">
        <f t="shared" si="15038"/>
        <v>0</v>
      </c>
      <c r="AW827" s="48">
        <f t="shared" si="15038"/>
        <v>0</v>
      </c>
      <c r="AX827" s="48">
        <f t="shared" si="15038"/>
        <v>0</v>
      </c>
      <c r="AY827" s="48">
        <f t="shared" si="15038"/>
        <v>0</v>
      </c>
      <c r="AZ827" s="48">
        <f t="shared" si="15038"/>
        <v>0</v>
      </c>
      <c r="BA827" s="48">
        <f t="shared" si="15038"/>
        <v>0</v>
      </c>
      <c r="BB827" s="48">
        <f t="shared" si="15038"/>
        <v>0</v>
      </c>
      <c r="BC827" s="48"/>
      <c r="BE827" t="s">
        <v>199</v>
      </c>
      <c r="CB827">
        <f>BF804*AJ827</f>
        <v>0</v>
      </c>
      <c r="CC827">
        <f t="shared" ref="CC827" si="15150">BG804*AK827</f>
        <v>0</v>
      </c>
      <c r="CD827">
        <f t="shared" ref="CD827" si="15151">BH804*AL827</f>
        <v>0</v>
      </c>
      <c r="CE827">
        <f t="shared" ref="CE827" si="15152">BI804*AM827</f>
        <v>0</v>
      </c>
      <c r="CF827">
        <f t="shared" ref="CF827" si="15153">BJ804*AN827</f>
        <v>0</v>
      </c>
      <c r="CG827">
        <f t="shared" ref="CG827" si="15154">BK804*AO827</f>
        <v>0</v>
      </c>
      <c r="CH827">
        <f t="shared" ref="CH827" si="15155">BL804*AP827</f>
        <v>0</v>
      </c>
      <c r="CI827">
        <f t="shared" ref="CI827" si="15156">BM804*AQ827</f>
        <v>0</v>
      </c>
      <c r="CJ827">
        <f t="shared" ref="CJ827" si="15157">BN804*AR827</f>
        <v>0</v>
      </c>
      <c r="CK827">
        <f t="shared" ref="CK827" si="15158">BO804*AS827</f>
        <v>0</v>
      </c>
      <c r="CL827">
        <f t="shared" ref="CL827" si="15159">BP804*AT827</f>
        <v>0</v>
      </c>
      <c r="CM827">
        <f t="shared" ref="CM827" si="15160">BQ804*AU827</f>
        <v>0</v>
      </c>
      <c r="CN827">
        <f t="shared" ref="CN827" si="15161">BR804*AV827</f>
        <v>0</v>
      </c>
      <c r="CO827">
        <f t="shared" ref="CO827" si="15162">BS804*AW827</f>
        <v>0</v>
      </c>
      <c r="CP827">
        <f t="shared" ref="CP827" si="15163">BT804*AX827</f>
        <v>0</v>
      </c>
      <c r="CQ827">
        <f t="shared" ref="CQ827" si="15164">BU804*AY827</f>
        <v>0</v>
      </c>
      <c r="CR827">
        <f t="shared" ref="CR827" si="15165">BV804*AZ827</f>
        <v>0</v>
      </c>
      <c r="CS827">
        <f t="shared" ref="CS827" si="15166">BW804*BA827</f>
        <v>0</v>
      </c>
      <c r="CT827">
        <f t="shared" ref="CT827" si="15167">BX804*BB827</f>
        <v>0</v>
      </c>
    </row>
    <row r="828" spans="6:98" x14ac:dyDescent="0.3">
      <c r="F828" s="91">
        <f t="shared" ref="F828:H828" si="15168">F827</f>
        <v>90</v>
      </c>
      <c r="G828" s="91">
        <f t="shared" si="15168"/>
        <v>90</v>
      </c>
      <c r="H828" s="4">
        <f t="shared" si="15168"/>
        <v>1</v>
      </c>
      <c r="I828">
        <v>115</v>
      </c>
      <c r="J828" s="48">
        <f t="shared" si="14512"/>
        <v>0</v>
      </c>
      <c r="K828" s="48">
        <f t="shared" si="14776"/>
        <v>0</v>
      </c>
      <c r="L828" s="98">
        <f t="shared" si="14514"/>
        <v>0</v>
      </c>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f>$J828+$K828+$L828</f>
        <v>0</v>
      </c>
      <c r="AL828" s="48">
        <f t="shared" si="15063"/>
        <v>0</v>
      </c>
      <c r="AM828" s="48">
        <f t="shared" si="15063"/>
        <v>0</v>
      </c>
      <c r="AN828" s="48">
        <f t="shared" si="15063"/>
        <v>0</v>
      </c>
      <c r="AO828" s="48">
        <f t="shared" si="15063"/>
        <v>0</v>
      </c>
      <c r="AP828" s="48">
        <f t="shared" si="15038"/>
        <v>0</v>
      </c>
      <c r="AQ828" s="48">
        <f t="shared" si="15038"/>
        <v>0</v>
      </c>
      <c r="AR828" s="48">
        <f t="shared" si="15038"/>
        <v>0</v>
      </c>
      <c r="AS828" s="48">
        <f t="shared" si="15038"/>
        <v>0</v>
      </c>
      <c r="AT828" s="48">
        <f t="shared" si="15038"/>
        <v>0</v>
      </c>
      <c r="AU828" s="48">
        <f t="shared" si="15038"/>
        <v>0</v>
      </c>
      <c r="AV828" s="48">
        <f t="shared" si="15038"/>
        <v>0</v>
      </c>
      <c r="AW828" s="48">
        <f t="shared" si="15038"/>
        <v>0</v>
      </c>
      <c r="AX828" s="48">
        <f t="shared" si="15038"/>
        <v>0</v>
      </c>
      <c r="AY828" s="48">
        <f t="shared" si="15038"/>
        <v>0</v>
      </c>
      <c r="AZ828" s="48">
        <f t="shared" si="15038"/>
        <v>0</v>
      </c>
      <c r="BA828" s="48">
        <f t="shared" si="15038"/>
        <v>0</v>
      </c>
      <c r="BB828" s="48">
        <f t="shared" si="15038"/>
        <v>0</v>
      </c>
      <c r="BC828" s="48"/>
      <c r="BE828" t="s">
        <v>200</v>
      </c>
      <c r="CC828">
        <f>BF804*AK828</f>
        <v>0</v>
      </c>
      <c r="CD828">
        <f t="shared" ref="CD828" si="15169">BG804*AL828</f>
        <v>0</v>
      </c>
      <c r="CE828">
        <f t="shared" ref="CE828" si="15170">BH804*AM828</f>
        <v>0</v>
      </c>
      <c r="CF828">
        <f t="shared" ref="CF828" si="15171">BI804*AN828</f>
        <v>0</v>
      </c>
      <c r="CG828">
        <f t="shared" ref="CG828" si="15172">BJ804*AO828</f>
        <v>0</v>
      </c>
      <c r="CH828">
        <f t="shared" ref="CH828" si="15173">BK804*AP828</f>
        <v>0</v>
      </c>
      <c r="CI828">
        <f t="shared" ref="CI828" si="15174">BL804*AQ828</f>
        <v>0</v>
      </c>
      <c r="CJ828">
        <f t="shared" ref="CJ828" si="15175">BM804*AR828</f>
        <v>0</v>
      </c>
      <c r="CK828">
        <f t="shared" ref="CK828" si="15176">BN804*AS828</f>
        <v>0</v>
      </c>
      <c r="CL828">
        <f t="shared" ref="CL828" si="15177">BO804*AT828</f>
        <v>0</v>
      </c>
      <c r="CM828">
        <f t="shared" ref="CM828" si="15178">BP804*AU828</f>
        <v>0</v>
      </c>
      <c r="CN828">
        <f t="shared" ref="CN828" si="15179">BQ804*AV828</f>
        <v>0</v>
      </c>
      <c r="CO828">
        <f t="shared" ref="CO828" si="15180">BR804*AW828</f>
        <v>0</v>
      </c>
      <c r="CP828">
        <f t="shared" ref="CP828" si="15181">BS804*AX828</f>
        <v>0</v>
      </c>
      <c r="CQ828">
        <f t="shared" ref="CQ828" si="15182">BT804*AY828</f>
        <v>0</v>
      </c>
      <c r="CR828">
        <f t="shared" ref="CR828" si="15183">BU804*AZ828</f>
        <v>0</v>
      </c>
      <c r="CS828">
        <f t="shared" ref="CS828" si="15184">BV804*BA828</f>
        <v>0</v>
      </c>
      <c r="CT828">
        <f t="shared" ref="CT828" si="15185">BW804*BB828</f>
        <v>0</v>
      </c>
    </row>
    <row r="829" spans="6:98" x14ac:dyDescent="0.3">
      <c r="F829" s="91">
        <f t="shared" ref="F829:H829" si="15186">F828</f>
        <v>90</v>
      </c>
      <c r="G829" s="91">
        <f t="shared" si="15186"/>
        <v>90</v>
      </c>
      <c r="H829" s="4">
        <f t="shared" si="15186"/>
        <v>1</v>
      </c>
      <c r="I829">
        <v>120</v>
      </c>
      <c r="J829" s="48">
        <f t="shared" si="14512"/>
        <v>0</v>
      </c>
      <c r="K829" s="48">
        <f>IF(IF(AND(I829&gt;=(F829*2),I829&lt;=G829+F829+(G829-F829+5)+1),((H829)^2)*(I830-F829*2)/5,0)&lt;=H829,IF(AND(I829&gt;=(F829*2),I829&lt;=G829+F829+(G829-F829+5)+1),((H829)^2)*(I830-F829*2)/5,0),(K828-H829^2))</f>
        <v>0</v>
      </c>
      <c r="L829" s="98">
        <f t="shared" si="14514"/>
        <v>0</v>
      </c>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f>$J829+$K829+$L829</f>
        <v>0</v>
      </c>
      <c r="AM829" s="48">
        <f t="shared" si="15063"/>
        <v>0</v>
      </c>
      <c r="AN829" s="48">
        <f t="shared" si="15063"/>
        <v>0</v>
      </c>
      <c r="AO829" s="48">
        <f t="shared" si="15063"/>
        <v>0</v>
      </c>
      <c r="AP829" s="48">
        <f t="shared" si="15038"/>
        <v>0</v>
      </c>
      <c r="AQ829" s="48">
        <f t="shared" si="15038"/>
        <v>0</v>
      </c>
      <c r="AR829" s="48">
        <f t="shared" si="15038"/>
        <v>0</v>
      </c>
      <c r="AS829" s="48">
        <f t="shared" si="15038"/>
        <v>0</v>
      </c>
      <c r="AT829" s="48">
        <f t="shared" si="15038"/>
        <v>0</v>
      </c>
      <c r="AU829" s="48">
        <f t="shared" si="15038"/>
        <v>0</v>
      </c>
      <c r="AV829" s="48">
        <f t="shared" si="15038"/>
        <v>0</v>
      </c>
      <c r="AW829" s="48">
        <f t="shared" si="15038"/>
        <v>0</v>
      </c>
      <c r="AX829" s="48">
        <f t="shared" si="15038"/>
        <v>0</v>
      </c>
      <c r="AY829" s="48">
        <f t="shared" si="15038"/>
        <v>0</v>
      </c>
      <c r="AZ829" s="48">
        <f t="shared" si="15038"/>
        <v>0</v>
      </c>
      <c r="BA829" s="48">
        <f t="shared" si="15038"/>
        <v>0</v>
      </c>
      <c r="BB829" s="48">
        <f t="shared" si="15038"/>
        <v>0</v>
      </c>
      <c r="BC829" s="48"/>
      <c r="BE829" t="s">
        <v>201</v>
      </c>
      <c r="CD829">
        <f>BF804*AL829</f>
        <v>0</v>
      </c>
      <c r="CE829">
        <f t="shared" ref="CE829" si="15187">BG804*AM829</f>
        <v>0</v>
      </c>
      <c r="CF829">
        <f t="shared" ref="CF829" si="15188">BH804*AN829</f>
        <v>0</v>
      </c>
      <c r="CG829">
        <f t="shared" ref="CG829" si="15189">BI804*AO829</f>
        <v>0</v>
      </c>
      <c r="CH829">
        <f t="shared" ref="CH829" si="15190">BJ804*AP829</f>
        <v>0</v>
      </c>
      <c r="CI829">
        <f t="shared" ref="CI829" si="15191">BK804*AQ829</f>
        <v>0</v>
      </c>
      <c r="CJ829">
        <f t="shared" ref="CJ829" si="15192">BL804*AR829</f>
        <v>0</v>
      </c>
      <c r="CK829">
        <f t="shared" ref="CK829" si="15193">BM804*AS829</f>
        <v>0</v>
      </c>
      <c r="CL829">
        <f t="shared" ref="CL829" si="15194">BN804*AT829</f>
        <v>0</v>
      </c>
      <c r="CM829">
        <f t="shared" ref="CM829" si="15195">BO804*AU829</f>
        <v>0</v>
      </c>
      <c r="CN829">
        <f t="shared" ref="CN829" si="15196">BP804*AV829</f>
        <v>0</v>
      </c>
      <c r="CO829">
        <f t="shared" ref="CO829" si="15197">BQ804*AW829</f>
        <v>0</v>
      </c>
      <c r="CP829">
        <f t="shared" ref="CP829" si="15198">BR804*AX829</f>
        <v>0</v>
      </c>
      <c r="CQ829">
        <f t="shared" ref="CQ829" si="15199">BS804*AY829</f>
        <v>0</v>
      </c>
      <c r="CR829">
        <f t="shared" ref="CR829" si="15200">BT804*AZ829</f>
        <v>0</v>
      </c>
      <c r="CS829">
        <f t="shared" ref="CS829" si="15201">BU804*BA829</f>
        <v>0</v>
      </c>
      <c r="CT829">
        <f t="shared" ref="CT829" si="15202">BV804*BB829</f>
        <v>0</v>
      </c>
    </row>
    <row r="830" spans="6:98" x14ac:dyDescent="0.3">
      <c r="F830" s="91">
        <f t="shared" ref="F830:H830" si="15203">F829</f>
        <v>90</v>
      </c>
      <c r="G830" s="91">
        <f t="shared" si="15203"/>
        <v>90</v>
      </c>
      <c r="H830" s="4">
        <f t="shared" si="15203"/>
        <v>1</v>
      </c>
      <c r="I830">
        <v>125</v>
      </c>
      <c r="J830" s="48">
        <f t="shared" si="14512"/>
        <v>0</v>
      </c>
      <c r="K830" s="48">
        <f t="shared" ref="K830:K835" si="15204">IF(IF(AND(I830&gt;=(F830*2),I830&lt;=G830+F830+(G830-F830+5)+1),((H830)^2)*(I831-F830*2)/5,0)&lt;=H830,IF(AND(I830&gt;=(F830*2),I830&lt;=G830+F830+(G830-F830+5)+1),((H830)^2)*(I831-F830*2)/5,0),(K829-H830^2))</f>
        <v>0</v>
      </c>
      <c r="L830" s="98">
        <f t="shared" si="14514"/>
        <v>0</v>
      </c>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f>$J830+$K830+$L830</f>
        <v>0</v>
      </c>
      <c r="AN830" s="48">
        <f t="shared" si="15063"/>
        <v>0</v>
      </c>
      <c r="AO830" s="48">
        <f t="shared" si="15063"/>
        <v>0</v>
      </c>
      <c r="AP830" s="48">
        <f t="shared" si="15038"/>
        <v>0</v>
      </c>
      <c r="AQ830" s="48">
        <f t="shared" si="15038"/>
        <v>0</v>
      </c>
      <c r="AR830" s="48">
        <f t="shared" si="15038"/>
        <v>0</v>
      </c>
      <c r="AS830" s="48">
        <f t="shared" si="15038"/>
        <v>0</v>
      </c>
      <c r="AT830" s="48">
        <f t="shared" si="15038"/>
        <v>0</v>
      </c>
      <c r="AU830" s="48">
        <f t="shared" si="15038"/>
        <v>0</v>
      </c>
      <c r="AV830" s="48">
        <f t="shared" si="15038"/>
        <v>0</v>
      </c>
      <c r="AW830" s="48">
        <f t="shared" si="15038"/>
        <v>0</v>
      </c>
      <c r="AX830" s="48">
        <f t="shared" si="15038"/>
        <v>0</v>
      </c>
      <c r="AY830" s="48">
        <f t="shared" si="15038"/>
        <v>0</v>
      </c>
      <c r="AZ830" s="48">
        <f t="shared" si="15038"/>
        <v>0</v>
      </c>
      <c r="BA830" s="48">
        <f t="shared" si="15038"/>
        <v>0</v>
      </c>
      <c r="BB830" s="48">
        <f t="shared" si="15038"/>
        <v>0</v>
      </c>
      <c r="BC830" s="48"/>
      <c r="BE830" t="s">
        <v>202</v>
      </c>
      <c r="CE830">
        <f>BF804*AM830</f>
        <v>0</v>
      </c>
      <c r="CF830">
        <f t="shared" ref="CF830" si="15205">BG804*AN830</f>
        <v>0</v>
      </c>
      <c r="CG830">
        <f t="shared" ref="CG830" si="15206">BH804*AO830</f>
        <v>0</v>
      </c>
      <c r="CH830">
        <f t="shared" ref="CH830" si="15207">BI804*AP830</f>
        <v>0</v>
      </c>
      <c r="CI830">
        <f t="shared" ref="CI830" si="15208">BJ804*AQ830</f>
        <v>0</v>
      </c>
      <c r="CJ830">
        <f t="shared" ref="CJ830" si="15209">BK804*AR830</f>
        <v>0</v>
      </c>
      <c r="CK830">
        <f t="shared" ref="CK830" si="15210">BL804*AS830</f>
        <v>0</v>
      </c>
      <c r="CL830">
        <f t="shared" ref="CL830" si="15211">BM804*AT830</f>
        <v>0</v>
      </c>
      <c r="CM830">
        <f t="shared" ref="CM830" si="15212">BN804*AU830</f>
        <v>0</v>
      </c>
      <c r="CN830">
        <f t="shared" ref="CN830" si="15213">BO804*AV830</f>
        <v>0</v>
      </c>
      <c r="CO830">
        <f t="shared" ref="CO830" si="15214">BP804*AW830</f>
        <v>0</v>
      </c>
      <c r="CP830">
        <f t="shared" ref="CP830" si="15215">BQ804*AX830</f>
        <v>0</v>
      </c>
      <c r="CQ830">
        <f t="shared" ref="CQ830" si="15216">BR804*AY830</f>
        <v>0</v>
      </c>
      <c r="CR830">
        <f t="shared" ref="CR830" si="15217">BS804*AZ830</f>
        <v>0</v>
      </c>
      <c r="CS830">
        <f t="shared" ref="CS830" si="15218">BT804*BA830</f>
        <v>0</v>
      </c>
      <c r="CT830">
        <f t="shared" ref="CT830" si="15219">BU804*BB830</f>
        <v>0</v>
      </c>
    </row>
    <row r="831" spans="6:98" x14ac:dyDescent="0.3">
      <c r="F831" s="91">
        <f t="shared" ref="F831:H831" si="15220">F830</f>
        <v>90</v>
      </c>
      <c r="G831" s="91">
        <f t="shared" si="15220"/>
        <v>90</v>
      </c>
      <c r="H831" s="4">
        <f t="shared" si="15220"/>
        <v>1</v>
      </c>
      <c r="I831">
        <v>130</v>
      </c>
      <c r="J831" s="48">
        <f t="shared" si="14512"/>
        <v>0</v>
      </c>
      <c r="K831" s="48">
        <f t="shared" si="15204"/>
        <v>0</v>
      </c>
      <c r="L831" s="98">
        <f t="shared" si="14514"/>
        <v>0</v>
      </c>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f>$J831+$K831+$L831</f>
        <v>0</v>
      </c>
      <c r="AO831" s="48">
        <f t="shared" si="15063"/>
        <v>0</v>
      </c>
      <c r="AP831" s="48">
        <f t="shared" si="15038"/>
        <v>0</v>
      </c>
      <c r="AQ831" s="48">
        <f t="shared" si="15038"/>
        <v>0</v>
      </c>
      <c r="AR831" s="48">
        <f t="shared" si="15038"/>
        <v>0</v>
      </c>
      <c r="AS831" s="48">
        <f t="shared" si="15038"/>
        <v>0</v>
      </c>
      <c r="AT831" s="48">
        <f t="shared" si="15038"/>
        <v>0</v>
      </c>
      <c r="AU831" s="48">
        <f t="shared" si="15038"/>
        <v>0</v>
      </c>
      <c r="AV831" s="48">
        <f t="shared" si="15038"/>
        <v>0</v>
      </c>
      <c r="AW831" s="48">
        <f t="shared" si="15038"/>
        <v>0</v>
      </c>
      <c r="AX831" s="48">
        <f t="shared" si="15038"/>
        <v>0</v>
      </c>
      <c r="AY831" s="48">
        <f t="shared" si="15038"/>
        <v>0</v>
      </c>
      <c r="AZ831" s="48">
        <f t="shared" si="15038"/>
        <v>0</v>
      </c>
      <c r="BA831" s="48">
        <f t="shared" si="15038"/>
        <v>0</v>
      </c>
      <c r="BB831" s="48">
        <f t="shared" si="15038"/>
        <v>0</v>
      </c>
      <c r="BC831" s="48"/>
      <c r="BE831" t="s">
        <v>203</v>
      </c>
      <c r="CF831">
        <f>BF804*AN831</f>
        <v>0</v>
      </c>
      <c r="CG831">
        <f t="shared" ref="CG831" si="15221">BG804*AO831</f>
        <v>0</v>
      </c>
      <c r="CH831">
        <f t="shared" ref="CH831" si="15222">BH804*AP831</f>
        <v>0</v>
      </c>
      <c r="CI831">
        <f t="shared" ref="CI831" si="15223">BI804*AQ831</f>
        <v>0</v>
      </c>
      <c r="CJ831">
        <f t="shared" ref="CJ831" si="15224">BJ804*AR831</f>
        <v>0</v>
      </c>
      <c r="CK831">
        <f t="shared" ref="CK831" si="15225">BK804*AS831</f>
        <v>0</v>
      </c>
      <c r="CL831">
        <f t="shared" ref="CL831" si="15226">BL804*AT831</f>
        <v>0</v>
      </c>
      <c r="CM831">
        <f t="shared" ref="CM831" si="15227">BM804*AU831</f>
        <v>0</v>
      </c>
      <c r="CN831">
        <f t="shared" ref="CN831" si="15228">BN804*AV831</f>
        <v>0</v>
      </c>
      <c r="CO831">
        <f t="shared" ref="CO831" si="15229">BO804*AW831</f>
        <v>0</v>
      </c>
      <c r="CP831">
        <f t="shared" ref="CP831" si="15230">BP804*AX831</f>
        <v>0</v>
      </c>
      <c r="CQ831">
        <f t="shared" ref="CQ831" si="15231">BQ804*AY831</f>
        <v>0</v>
      </c>
      <c r="CR831">
        <f t="shared" ref="CR831" si="15232">BR804*AZ831</f>
        <v>0</v>
      </c>
      <c r="CS831">
        <f t="shared" ref="CS831" si="15233">BS804*BA831</f>
        <v>0</v>
      </c>
      <c r="CT831">
        <f t="shared" ref="CT831" si="15234">BT804*BB831</f>
        <v>0</v>
      </c>
    </row>
    <row r="832" spans="6:98" x14ac:dyDescent="0.3">
      <c r="F832" s="91">
        <f t="shared" ref="F832:H832" si="15235">F831</f>
        <v>90</v>
      </c>
      <c r="G832" s="91">
        <f t="shared" si="15235"/>
        <v>90</v>
      </c>
      <c r="H832" s="4">
        <f t="shared" si="15235"/>
        <v>1</v>
      </c>
      <c r="I832">
        <v>135</v>
      </c>
      <c r="J832" s="48">
        <f t="shared" si="14512"/>
        <v>0</v>
      </c>
      <c r="K832" s="48">
        <f t="shared" si="15204"/>
        <v>0</v>
      </c>
      <c r="L832" s="98">
        <f t="shared" si="14514"/>
        <v>0</v>
      </c>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f>$J832+$K832+$L832</f>
        <v>0</v>
      </c>
      <c r="AP832" s="48">
        <f t="shared" si="15038"/>
        <v>0</v>
      </c>
      <c r="AQ832" s="48">
        <f t="shared" si="15038"/>
        <v>0</v>
      </c>
      <c r="AR832" s="48">
        <f t="shared" si="15038"/>
        <v>0</v>
      </c>
      <c r="AS832" s="48">
        <f t="shared" si="15038"/>
        <v>0</v>
      </c>
      <c r="AT832" s="48">
        <f t="shared" si="15038"/>
        <v>0</v>
      </c>
      <c r="AU832" s="48">
        <f t="shared" si="15038"/>
        <v>0</v>
      </c>
      <c r="AV832" s="48">
        <f t="shared" si="15038"/>
        <v>0</v>
      </c>
      <c r="AW832" s="48">
        <f t="shared" si="15038"/>
        <v>0</v>
      </c>
      <c r="AX832" s="48">
        <f t="shared" si="15038"/>
        <v>0</v>
      </c>
      <c r="AY832" s="48">
        <f t="shared" si="15038"/>
        <v>0</v>
      </c>
      <c r="AZ832" s="48">
        <f t="shared" si="15038"/>
        <v>0</v>
      </c>
      <c r="BA832" s="48">
        <f t="shared" si="15038"/>
        <v>0</v>
      </c>
      <c r="BB832" s="48">
        <f t="shared" si="15038"/>
        <v>0</v>
      </c>
      <c r="BC832" s="48"/>
      <c r="BE832" t="s">
        <v>204</v>
      </c>
      <c r="CG832">
        <f>BF804*AO832</f>
        <v>0</v>
      </c>
      <c r="CH832">
        <f t="shared" ref="CH832" si="15236">BG804*AP832</f>
        <v>0</v>
      </c>
      <c r="CI832">
        <f t="shared" ref="CI832" si="15237">BH804*AQ832</f>
        <v>0</v>
      </c>
      <c r="CJ832">
        <f t="shared" ref="CJ832" si="15238">BI804*AR832</f>
        <v>0</v>
      </c>
      <c r="CK832">
        <f t="shared" ref="CK832" si="15239">BJ804*AS832</f>
        <v>0</v>
      </c>
      <c r="CL832">
        <f t="shared" ref="CL832" si="15240">BK804*AT832</f>
        <v>0</v>
      </c>
      <c r="CM832">
        <f t="shared" ref="CM832" si="15241">BL804*AU832</f>
        <v>0</v>
      </c>
      <c r="CN832">
        <f t="shared" ref="CN832" si="15242">BM804*AV832</f>
        <v>0</v>
      </c>
      <c r="CO832">
        <f t="shared" ref="CO832" si="15243">BN804*AW832</f>
        <v>0</v>
      </c>
      <c r="CP832">
        <f t="shared" ref="CP832" si="15244">BO804*AX832</f>
        <v>0</v>
      </c>
      <c r="CQ832">
        <f t="shared" ref="CQ832" si="15245">BP804*AY832</f>
        <v>0</v>
      </c>
      <c r="CR832">
        <f t="shared" ref="CR832" si="15246">BQ804*AZ832</f>
        <v>0</v>
      </c>
      <c r="CS832">
        <f t="shared" ref="CS832" si="15247">BR804*BA832</f>
        <v>0</v>
      </c>
      <c r="CT832">
        <f t="shared" ref="CT832" si="15248">BS804*BB832</f>
        <v>0</v>
      </c>
    </row>
    <row r="833" spans="1:98" x14ac:dyDescent="0.3">
      <c r="F833" s="91">
        <f t="shared" ref="F833:H833" si="15249">F832</f>
        <v>90</v>
      </c>
      <c r="G833" s="91">
        <f t="shared" si="15249"/>
        <v>90</v>
      </c>
      <c r="H833" s="4">
        <f t="shared" si="15249"/>
        <v>1</v>
      </c>
      <c r="I833">
        <v>140</v>
      </c>
      <c r="J833" s="48">
        <f t="shared" si="14512"/>
        <v>0</v>
      </c>
      <c r="K833" s="48">
        <f t="shared" si="15204"/>
        <v>0</v>
      </c>
      <c r="L833" s="98">
        <f t="shared" si="14514"/>
        <v>0</v>
      </c>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f>$J833+$K833+$L833</f>
        <v>0</v>
      </c>
      <c r="AQ833" s="48">
        <f t="shared" si="15038"/>
        <v>0</v>
      </c>
      <c r="AR833" s="48">
        <f t="shared" si="15038"/>
        <v>0</v>
      </c>
      <c r="AS833" s="48">
        <f t="shared" si="15038"/>
        <v>0</v>
      </c>
      <c r="AT833" s="48">
        <f t="shared" si="15038"/>
        <v>0</v>
      </c>
      <c r="AU833" s="48">
        <f t="shared" si="15038"/>
        <v>0</v>
      </c>
      <c r="AV833" s="48">
        <f t="shared" si="15038"/>
        <v>0</v>
      </c>
      <c r="AW833" s="48">
        <f t="shared" si="15038"/>
        <v>0</v>
      </c>
      <c r="AX833" s="48">
        <f t="shared" si="15038"/>
        <v>0</v>
      </c>
      <c r="AY833" s="48">
        <f t="shared" si="15038"/>
        <v>0</v>
      </c>
      <c r="AZ833" s="48">
        <f t="shared" si="15038"/>
        <v>0</v>
      </c>
      <c r="BA833" s="48">
        <f t="shared" si="15038"/>
        <v>0</v>
      </c>
      <c r="BB833" s="48">
        <f t="shared" si="15038"/>
        <v>0</v>
      </c>
      <c r="BC833" s="48"/>
      <c r="BE833" t="s">
        <v>205</v>
      </c>
      <c r="CH833">
        <f>BF804*AP833</f>
        <v>0</v>
      </c>
      <c r="CI833">
        <f t="shared" ref="CI833" si="15250">BG804*AQ833</f>
        <v>0</v>
      </c>
      <c r="CJ833">
        <f t="shared" ref="CJ833" si="15251">BH804*AR833</f>
        <v>0</v>
      </c>
      <c r="CK833">
        <f t="shared" ref="CK833" si="15252">BI804*AS833</f>
        <v>0</v>
      </c>
      <c r="CL833">
        <f t="shared" ref="CL833" si="15253">BJ804*AT833</f>
        <v>0</v>
      </c>
      <c r="CM833">
        <f t="shared" ref="CM833" si="15254">BK804*AU833</f>
        <v>0</v>
      </c>
      <c r="CN833">
        <f t="shared" ref="CN833" si="15255">BL804*AV833</f>
        <v>0</v>
      </c>
      <c r="CO833">
        <f t="shared" ref="CO833" si="15256">BM804*AW833</f>
        <v>0</v>
      </c>
      <c r="CP833">
        <f t="shared" ref="CP833" si="15257">BN804*AX833</f>
        <v>0</v>
      </c>
      <c r="CQ833">
        <f t="shared" ref="CQ833" si="15258">BO804*AY833</f>
        <v>0</v>
      </c>
      <c r="CR833">
        <f t="shared" ref="CR833" si="15259">BP804*AZ833</f>
        <v>0</v>
      </c>
      <c r="CS833">
        <f t="shared" ref="CS833" si="15260">BQ804*BA833</f>
        <v>0</v>
      </c>
      <c r="CT833">
        <f t="shared" ref="CT833" si="15261">BR804*BB833</f>
        <v>0</v>
      </c>
    </row>
    <row r="834" spans="1:98" x14ac:dyDescent="0.3">
      <c r="F834" s="91">
        <f t="shared" ref="F834:H834" si="15262">F833</f>
        <v>90</v>
      </c>
      <c r="G834" s="91">
        <f t="shared" si="15262"/>
        <v>90</v>
      </c>
      <c r="H834" s="4">
        <f t="shared" si="15262"/>
        <v>1</v>
      </c>
      <c r="I834">
        <v>145</v>
      </c>
      <c r="J834" s="48">
        <f t="shared" si="14512"/>
        <v>0</v>
      </c>
      <c r="K834" s="48">
        <f t="shared" si="15204"/>
        <v>0</v>
      </c>
      <c r="L834" s="98">
        <f t="shared" si="14514"/>
        <v>0</v>
      </c>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f>$J834+$K834+$L834</f>
        <v>0</v>
      </c>
      <c r="AR834" s="48">
        <f t="shared" si="15038"/>
        <v>0</v>
      </c>
      <c r="AS834" s="48">
        <f t="shared" si="15038"/>
        <v>0</v>
      </c>
      <c r="AT834" s="48">
        <f t="shared" si="15038"/>
        <v>0</v>
      </c>
      <c r="AU834" s="48">
        <f t="shared" si="15038"/>
        <v>0</v>
      </c>
      <c r="AV834" s="48">
        <f t="shared" si="15038"/>
        <v>0</v>
      </c>
      <c r="AW834" s="48">
        <f t="shared" si="15038"/>
        <v>0</v>
      </c>
      <c r="AX834" s="48">
        <f t="shared" si="15038"/>
        <v>0</v>
      </c>
      <c r="AY834" s="48">
        <f t="shared" si="15038"/>
        <v>0</v>
      </c>
      <c r="AZ834" s="48">
        <f t="shared" si="15038"/>
        <v>0</v>
      </c>
      <c r="BA834" s="48">
        <f t="shared" si="15038"/>
        <v>0</v>
      </c>
      <c r="BB834" s="48">
        <f t="shared" si="15038"/>
        <v>0</v>
      </c>
      <c r="BC834" s="48"/>
      <c r="BE834" t="s">
        <v>206</v>
      </c>
      <c r="CI834">
        <f>BF804*AQ834</f>
        <v>0</v>
      </c>
      <c r="CJ834">
        <f t="shared" ref="CJ834" si="15263">BG804*AR834</f>
        <v>0</v>
      </c>
      <c r="CK834">
        <f t="shared" ref="CK834" si="15264">BH804*AS834</f>
        <v>0</v>
      </c>
      <c r="CL834">
        <f t="shared" ref="CL834" si="15265">BI804*AT834</f>
        <v>0</v>
      </c>
      <c r="CM834">
        <f t="shared" ref="CM834" si="15266">BJ804*AU834</f>
        <v>0</v>
      </c>
      <c r="CN834">
        <f t="shared" ref="CN834" si="15267">BK804*AV834</f>
        <v>0</v>
      </c>
      <c r="CO834">
        <f t="shared" ref="CO834" si="15268">BL804*AW834</f>
        <v>0</v>
      </c>
      <c r="CP834">
        <f t="shared" ref="CP834" si="15269">BM804*AX834</f>
        <v>0</v>
      </c>
      <c r="CQ834">
        <f t="shared" ref="CQ834" si="15270">BN804*AY834</f>
        <v>0</v>
      </c>
      <c r="CR834">
        <f t="shared" ref="CR834" si="15271">BO804*AZ834</f>
        <v>0</v>
      </c>
      <c r="CS834">
        <f t="shared" ref="CS834" si="15272">BP804*BA834</f>
        <v>0</v>
      </c>
      <c r="CT834">
        <f t="shared" ref="CT834" si="15273">BQ804*BB834</f>
        <v>0</v>
      </c>
    </row>
    <row r="835" spans="1:98" x14ac:dyDescent="0.3">
      <c r="F835" s="91">
        <f t="shared" ref="F835:H835" si="15274">F834</f>
        <v>90</v>
      </c>
      <c r="G835" s="91">
        <f t="shared" si="15274"/>
        <v>90</v>
      </c>
      <c r="H835" s="4">
        <f t="shared" si="15274"/>
        <v>1</v>
      </c>
      <c r="I835">
        <v>150</v>
      </c>
      <c r="J835" s="48">
        <f t="shared" si="14512"/>
        <v>0</v>
      </c>
      <c r="K835" s="48">
        <f t="shared" si="15204"/>
        <v>0</v>
      </c>
      <c r="L835" s="98">
        <f t="shared" si="14514"/>
        <v>0</v>
      </c>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f>$J835+$K835+$L835</f>
        <v>0</v>
      </c>
      <c r="AS835" s="48">
        <f t="shared" si="15038"/>
        <v>0</v>
      </c>
      <c r="AT835" s="48">
        <f t="shared" si="15038"/>
        <v>0</v>
      </c>
      <c r="AU835" s="48">
        <f t="shared" si="15038"/>
        <v>0</v>
      </c>
      <c r="AV835" s="48">
        <f t="shared" si="15038"/>
        <v>0</v>
      </c>
      <c r="AW835" s="48">
        <f t="shared" si="15038"/>
        <v>0</v>
      </c>
      <c r="AX835" s="48">
        <f t="shared" si="15038"/>
        <v>0</v>
      </c>
      <c r="AY835" s="48">
        <f t="shared" si="15038"/>
        <v>0</v>
      </c>
      <c r="AZ835" s="48">
        <f t="shared" si="15038"/>
        <v>0</v>
      </c>
      <c r="BA835" s="48">
        <f t="shared" si="15038"/>
        <v>0</v>
      </c>
      <c r="BB835" s="48">
        <f t="shared" si="15038"/>
        <v>0</v>
      </c>
      <c r="BC835" s="48"/>
      <c r="BE835" t="s">
        <v>207</v>
      </c>
      <c r="CJ835">
        <f>BF804*AR835</f>
        <v>0</v>
      </c>
      <c r="CK835">
        <f t="shared" ref="CK835" si="15275">BG804*AS835</f>
        <v>0</v>
      </c>
      <c r="CL835">
        <f t="shared" ref="CL835" si="15276">BH804*AT835</f>
        <v>0</v>
      </c>
      <c r="CM835">
        <f t="shared" ref="CM835" si="15277">BI804*AU835</f>
        <v>0</v>
      </c>
      <c r="CN835">
        <f t="shared" ref="CN835" si="15278">BJ804*AV835</f>
        <v>0</v>
      </c>
      <c r="CO835">
        <f t="shared" ref="CO835" si="15279">BK804*AW835</f>
        <v>0</v>
      </c>
      <c r="CP835">
        <f t="shared" ref="CP835" si="15280">BL804*AX835</f>
        <v>0</v>
      </c>
      <c r="CQ835">
        <f t="shared" ref="CQ835" si="15281">BM804*AY835</f>
        <v>0</v>
      </c>
      <c r="CR835">
        <f t="shared" ref="CR835" si="15282">BN804*AZ835</f>
        <v>0</v>
      </c>
      <c r="CS835">
        <f t="shared" ref="CS835" si="15283">BO804*BA835</f>
        <v>0</v>
      </c>
      <c r="CT835">
        <f t="shared" ref="CT835" si="15284">BP804*BB835</f>
        <v>0</v>
      </c>
    </row>
    <row r="836" spans="1:98" x14ac:dyDescent="0.3">
      <c r="F836" s="91">
        <f t="shared" ref="F836:H836" si="15285">F835</f>
        <v>90</v>
      </c>
      <c r="G836" s="91">
        <f t="shared" si="15285"/>
        <v>90</v>
      </c>
      <c r="H836" s="4">
        <f t="shared" si="15285"/>
        <v>1</v>
      </c>
      <c r="I836">
        <v>155</v>
      </c>
      <c r="J836" s="48">
        <f t="shared" si="14512"/>
        <v>0</v>
      </c>
      <c r="K836" s="48">
        <f>IF(IF(AND(I836&gt;=(F836*2),I836&lt;=G836+F836+(G836-F836+5)+1),((H836)^2)*(I837-F836*2)/5,0)&lt;=H836,IF(AND(I836&gt;=(F836*2),I836&lt;=G836+F836+(G836-F836+5)+1),((H836)^2)*(I837-F836*2)/5,0),(K835-H836^2))</f>
        <v>0</v>
      </c>
      <c r="L836" s="98">
        <f t="shared" si="14514"/>
        <v>0</v>
      </c>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f>$J836+$K836+$L836</f>
        <v>0</v>
      </c>
      <c r="AT836" s="48">
        <f t="shared" si="15038"/>
        <v>0</v>
      </c>
      <c r="AU836" s="48">
        <f t="shared" si="15038"/>
        <v>0</v>
      </c>
      <c r="AV836" s="48">
        <f t="shared" si="15038"/>
        <v>0</v>
      </c>
      <c r="AW836" s="48">
        <f t="shared" si="15038"/>
        <v>0</v>
      </c>
      <c r="AX836" s="48">
        <f t="shared" si="15038"/>
        <v>0</v>
      </c>
      <c r="AY836" s="48">
        <f t="shared" si="15038"/>
        <v>0</v>
      </c>
      <c r="AZ836" s="48">
        <f t="shared" si="15038"/>
        <v>0</v>
      </c>
      <c r="BA836" s="48">
        <f t="shared" si="15038"/>
        <v>0</v>
      </c>
      <c r="BB836" s="48">
        <f t="shared" si="15038"/>
        <v>0</v>
      </c>
      <c r="BC836" s="48"/>
      <c r="BE836" t="s">
        <v>208</v>
      </c>
      <c r="CK836">
        <f>BF804*AS836</f>
        <v>0</v>
      </c>
      <c r="CL836">
        <f t="shared" ref="CL836" si="15286">BG804*AT836</f>
        <v>0</v>
      </c>
      <c r="CM836">
        <f t="shared" ref="CM836" si="15287">BH804*AU836</f>
        <v>0</v>
      </c>
      <c r="CN836">
        <f t="shared" ref="CN836" si="15288">BI804*AV836</f>
        <v>0</v>
      </c>
      <c r="CO836">
        <f t="shared" ref="CO836" si="15289">BJ804*AW836</f>
        <v>0</v>
      </c>
      <c r="CP836">
        <f t="shared" ref="CP836" si="15290">BK804*AX836</f>
        <v>0</v>
      </c>
      <c r="CQ836">
        <f t="shared" ref="CQ836" si="15291">BL804*AY836</f>
        <v>0</v>
      </c>
      <c r="CR836">
        <f t="shared" ref="CR836" si="15292">BM804*AZ836</f>
        <v>0</v>
      </c>
      <c r="CS836">
        <f t="shared" ref="CS836" si="15293">BN804*BA836</f>
        <v>0</v>
      </c>
      <c r="CT836">
        <f t="shared" ref="CT836" si="15294">BO804*BB836</f>
        <v>0</v>
      </c>
    </row>
    <row r="837" spans="1:98" x14ac:dyDescent="0.3">
      <c r="F837" s="91">
        <f t="shared" ref="F837:H837" si="15295">F836</f>
        <v>90</v>
      </c>
      <c r="G837" s="91">
        <f t="shared" si="15295"/>
        <v>90</v>
      </c>
      <c r="H837" s="4">
        <f t="shared" si="15295"/>
        <v>1</v>
      </c>
      <c r="I837">
        <v>160</v>
      </c>
      <c r="J837" s="48">
        <f t="shared" si="14512"/>
        <v>0</v>
      </c>
      <c r="K837" s="48">
        <f t="shared" ref="K837:K845" si="15296">IF(IF(AND(I837&gt;=(F837*2),I837&lt;=G837+F837+(G837-F837+5)+1),((H837)^2)*(I838-F837*2)/5,0)&lt;=H837,IF(AND(I837&gt;=(F837*2),I837&lt;=G837+F837+(G837-F837+5)+1),((H837)^2)*(I838-F837*2)/5,0),(K836-H837^2))</f>
        <v>0</v>
      </c>
      <c r="L837" s="98">
        <f t="shared" si="14514"/>
        <v>0</v>
      </c>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f>$J837+$K837+$L837</f>
        <v>0</v>
      </c>
      <c r="AU837" s="48">
        <f t="shared" si="15038"/>
        <v>0</v>
      </c>
      <c r="AV837" s="48">
        <f t="shared" si="15038"/>
        <v>0</v>
      </c>
      <c r="AW837" s="48">
        <f t="shared" si="15038"/>
        <v>0</v>
      </c>
      <c r="AX837" s="48">
        <f t="shared" si="15038"/>
        <v>0</v>
      </c>
      <c r="AY837" s="48">
        <f t="shared" si="15038"/>
        <v>0</v>
      </c>
      <c r="AZ837" s="48">
        <f t="shared" si="15038"/>
        <v>0</v>
      </c>
      <c r="BA837" s="48">
        <f t="shared" si="15038"/>
        <v>0</v>
      </c>
      <c r="BB837" s="48">
        <f t="shared" si="15038"/>
        <v>0</v>
      </c>
      <c r="BC837" s="48"/>
      <c r="BE837" t="s">
        <v>209</v>
      </c>
      <c r="CL837">
        <f>BF804*AT837</f>
        <v>0</v>
      </c>
      <c r="CM837">
        <f t="shared" ref="CM837" si="15297">BG804*AU837</f>
        <v>0</v>
      </c>
      <c r="CN837">
        <f t="shared" ref="CN837" si="15298">BH804*AV837</f>
        <v>0</v>
      </c>
      <c r="CO837">
        <f t="shared" ref="CO837" si="15299">BI804*AW837</f>
        <v>0</v>
      </c>
      <c r="CP837">
        <f t="shared" ref="CP837" si="15300">BJ804*AX837</f>
        <v>0</v>
      </c>
      <c r="CQ837">
        <f t="shared" ref="CQ837" si="15301">BK804*AY837</f>
        <v>0</v>
      </c>
      <c r="CR837">
        <f t="shared" ref="CR837" si="15302">BL804*AZ837</f>
        <v>0</v>
      </c>
      <c r="CS837">
        <f t="shared" ref="CS837" si="15303">BM804*BA837</f>
        <v>0</v>
      </c>
      <c r="CT837">
        <f t="shared" ref="CT837" si="15304">BN804*BB837</f>
        <v>0</v>
      </c>
    </row>
    <row r="838" spans="1:98" x14ac:dyDescent="0.3">
      <c r="F838" s="91">
        <f t="shared" ref="F838:H838" si="15305">F837</f>
        <v>90</v>
      </c>
      <c r="G838" s="91">
        <f t="shared" si="15305"/>
        <v>90</v>
      </c>
      <c r="H838" s="4">
        <f t="shared" si="15305"/>
        <v>1</v>
      </c>
      <c r="I838">
        <v>165</v>
      </c>
      <c r="J838" s="48">
        <f t="shared" si="14512"/>
        <v>0</v>
      </c>
      <c r="K838" s="48">
        <f t="shared" si="15296"/>
        <v>0</v>
      </c>
      <c r="L838" s="98">
        <f t="shared" si="14514"/>
        <v>0</v>
      </c>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f>$J838+$K838+$L838</f>
        <v>0</v>
      </c>
      <c r="AV838" s="48">
        <f t="shared" ref="AV838:BB843" si="15306">$J838+$K838+$L838</f>
        <v>0</v>
      </c>
      <c r="AW838" s="48">
        <f t="shared" si="15306"/>
        <v>0</v>
      </c>
      <c r="AX838" s="48">
        <f t="shared" si="15306"/>
        <v>0</v>
      </c>
      <c r="AY838" s="48">
        <f t="shared" si="15306"/>
        <v>0</v>
      </c>
      <c r="AZ838" s="48">
        <f t="shared" si="15306"/>
        <v>0</v>
      </c>
      <c r="BA838" s="48">
        <f t="shared" si="15306"/>
        <v>0</v>
      </c>
      <c r="BB838" s="48">
        <f t="shared" si="15306"/>
        <v>0</v>
      </c>
      <c r="BC838" s="48"/>
      <c r="BE838" t="s">
        <v>210</v>
      </c>
      <c r="CM838">
        <f>BF804*AU838</f>
        <v>0</v>
      </c>
      <c r="CN838">
        <f t="shared" ref="CN838" si="15307">BG804*AV838</f>
        <v>0</v>
      </c>
      <c r="CO838">
        <f t="shared" ref="CO838" si="15308">BH804*AW838</f>
        <v>0</v>
      </c>
      <c r="CP838">
        <f t="shared" ref="CP838" si="15309">BI804*AX838</f>
        <v>0</v>
      </c>
      <c r="CQ838">
        <f t="shared" ref="CQ838" si="15310">BJ804*AY838</f>
        <v>0</v>
      </c>
      <c r="CR838">
        <f t="shared" ref="CR838" si="15311">BK804*AZ838</f>
        <v>0</v>
      </c>
      <c r="CS838">
        <f t="shared" ref="CS838" si="15312">BL804*BA838</f>
        <v>0</v>
      </c>
      <c r="CT838">
        <f t="shared" ref="CT838" si="15313">BM804*BB838</f>
        <v>0</v>
      </c>
    </row>
    <row r="839" spans="1:98" x14ac:dyDescent="0.3">
      <c r="F839" s="91">
        <f t="shared" ref="F839:H839" si="15314">F838</f>
        <v>90</v>
      </c>
      <c r="G839" s="91">
        <f t="shared" si="15314"/>
        <v>90</v>
      </c>
      <c r="H839" s="4">
        <f t="shared" si="15314"/>
        <v>1</v>
      </c>
      <c r="I839">
        <v>170</v>
      </c>
      <c r="J839" s="48">
        <f t="shared" si="14512"/>
        <v>0</v>
      </c>
      <c r="K839" s="48">
        <f t="shared" si="15296"/>
        <v>0</v>
      </c>
      <c r="L839" s="98">
        <f t="shared" si="14514"/>
        <v>0</v>
      </c>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f>$J839+$K839+$L839</f>
        <v>0</v>
      </c>
      <c r="AW839" s="48">
        <f t="shared" si="15306"/>
        <v>0</v>
      </c>
      <c r="AX839" s="48">
        <f t="shared" si="15306"/>
        <v>0</v>
      </c>
      <c r="AY839" s="48">
        <f t="shared" si="15306"/>
        <v>0</v>
      </c>
      <c r="AZ839" s="48">
        <f t="shared" si="15306"/>
        <v>0</v>
      </c>
      <c r="BA839" s="48">
        <f t="shared" si="15306"/>
        <v>0</v>
      </c>
      <c r="BB839" s="48">
        <f t="shared" si="15306"/>
        <v>0</v>
      </c>
      <c r="BC839" s="48"/>
      <c r="BE839" t="s">
        <v>211</v>
      </c>
      <c r="CN839">
        <f>BF804*AV839</f>
        <v>0</v>
      </c>
      <c r="CO839">
        <f t="shared" ref="CO839" si="15315">BG804*AW839</f>
        <v>0</v>
      </c>
      <c r="CP839">
        <f t="shared" ref="CP839" si="15316">BH804*AX839</f>
        <v>0</v>
      </c>
      <c r="CQ839">
        <f t="shared" ref="CQ839" si="15317">BI804*AY839</f>
        <v>0</v>
      </c>
      <c r="CR839">
        <f t="shared" ref="CR839" si="15318">BJ804*AZ839</f>
        <v>0</v>
      </c>
      <c r="CS839">
        <f t="shared" ref="CS839" si="15319">BK804*BA839</f>
        <v>0</v>
      </c>
      <c r="CT839">
        <f t="shared" ref="CT839" si="15320">BL804*BB839</f>
        <v>0</v>
      </c>
    </row>
    <row r="840" spans="1:98" x14ac:dyDescent="0.3">
      <c r="F840" s="91">
        <f t="shared" ref="F840:H840" si="15321">F839</f>
        <v>90</v>
      </c>
      <c r="G840" s="91">
        <f t="shared" si="15321"/>
        <v>90</v>
      </c>
      <c r="H840" s="4">
        <f t="shared" si="15321"/>
        <v>1</v>
      </c>
      <c r="I840">
        <v>175</v>
      </c>
      <c r="J840" s="48">
        <f t="shared" si="14512"/>
        <v>0</v>
      </c>
      <c r="K840" s="48">
        <f t="shared" si="15296"/>
        <v>0</v>
      </c>
      <c r="L840" s="98">
        <f t="shared" si="14514"/>
        <v>0</v>
      </c>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f>$J840+$K840+$L840</f>
        <v>0</v>
      </c>
      <c r="AX840" s="48">
        <f t="shared" si="15306"/>
        <v>0</v>
      </c>
      <c r="AY840" s="48">
        <f t="shared" si="15306"/>
        <v>0</v>
      </c>
      <c r="AZ840" s="48">
        <f t="shared" si="15306"/>
        <v>0</v>
      </c>
      <c r="BA840" s="48">
        <f t="shared" si="15306"/>
        <v>0</v>
      </c>
      <c r="BB840" s="48">
        <f t="shared" si="15306"/>
        <v>0</v>
      </c>
      <c r="BC840" s="48"/>
      <c r="BE840" t="s">
        <v>212</v>
      </c>
      <c r="CO840">
        <f>BF804*AW840</f>
        <v>0</v>
      </c>
      <c r="CP840">
        <f t="shared" ref="CP840" si="15322">BG804*AX840</f>
        <v>0</v>
      </c>
      <c r="CQ840">
        <f t="shared" ref="CQ840" si="15323">BH804*AY840</f>
        <v>0</v>
      </c>
      <c r="CR840">
        <f t="shared" ref="CR840" si="15324">BI804*AZ840</f>
        <v>0</v>
      </c>
      <c r="CS840">
        <f t="shared" ref="CS840" si="15325">BJ804*BA840</f>
        <v>0</v>
      </c>
      <c r="CT840">
        <f t="shared" ref="CT840" si="15326">BK804*BB840</f>
        <v>0</v>
      </c>
    </row>
    <row r="841" spans="1:98" x14ac:dyDescent="0.3">
      <c r="F841" s="91">
        <f t="shared" ref="F841:H841" si="15327">F840</f>
        <v>90</v>
      </c>
      <c r="G841" s="91">
        <f t="shared" si="15327"/>
        <v>90</v>
      </c>
      <c r="H841" s="4">
        <f t="shared" si="15327"/>
        <v>1</v>
      </c>
      <c r="I841">
        <v>180</v>
      </c>
      <c r="J841" s="48">
        <f t="shared" si="14512"/>
        <v>0</v>
      </c>
      <c r="K841" s="48">
        <f t="shared" si="15296"/>
        <v>1</v>
      </c>
      <c r="L841" s="98">
        <f t="shared" si="14514"/>
        <v>0</v>
      </c>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f>$J841+$K841+$L841</f>
        <v>1</v>
      </c>
      <c r="AY841" s="48">
        <f t="shared" si="15306"/>
        <v>1</v>
      </c>
      <c r="AZ841" s="48">
        <f t="shared" si="15306"/>
        <v>1</v>
      </c>
      <c r="BA841" s="48">
        <f t="shared" si="15306"/>
        <v>1</v>
      </c>
      <c r="BB841" s="48">
        <f t="shared" si="15306"/>
        <v>1</v>
      </c>
      <c r="BC841" s="48"/>
      <c r="BE841" t="s">
        <v>213</v>
      </c>
      <c r="CP841">
        <f>BF804*AX841</f>
        <v>0</v>
      </c>
      <c r="CQ841">
        <f t="shared" ref="CQ841" si="15328">BG804*AY841</f>
        <v>2.1014607422933413</v>
      </c>
      <c r="CR841">
        <f t="shared" ref="CR841" si="15329">BH804*AZ841</f>
        <v>14.009738281955611</v>
      </c>
      <c r="CS841">
        <f t="shared" ref="CS841" si="15330">BI804*BA841</f>
        <v>35.024345704889036</v>
      </c>
      <c r="CT841">
        <f t="shared" ref="CT841" si="15331">BJ804*BB841</f>
        <v>70.048691409778073</v>
      </c>
    </row>
    <row r="842" spans="1:98" x14ac:dyDescent="0.3">
      <c r="F842" s="91">
        <f t="shared" ref="F842:H842" si="15332">F841</f>
        <v>90</v>
      </c>
      <c r="G842" s="91">
        <f t="shared" si="15332"/>
        <v>90</v>
      </c>
      <c r="H842" s="4">
        <f t="shared" si="15332"/>
        <v>1</v>
      </c>
      <c r="I842">
        <v>185</v>
      </c>
      <c r="J842" s="48">
        <f t="shared" si="14512"/>
        <v>0</v>
      </c>
      <c r="K842" s="48">
        <f t="shared" si="15296"/>
        <v>0</v>
      </c>
      <c r="L842" s="98">
        <f t="shared" si="14514"/>
        <v>0</v>
      </c>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f>$J842+$K842+$L842</f>
        <v>0</v>
      </c>
      <c r="AZ842" s="48">
        <f t="shared" si="15306"/>
        <v>0</v>
      </c>
      <c r="BA842" s="48">
        <f t="shared" si="15306"/>
        <v>0</v>
      </c>
      <c r="BB842" s="48">
        <f t="shared" si="15306"/>
        <v>0</v>
      </c>
      <c r="BC842" s="48"/>
      <c r="BE842" t="s">
        <v>214</v>
      </c>
      <c r="CQ842">
        <f>BF804*AY842</f>
        <v>0</v>
      </c>
      <c r="CR842">
        <f t="shared" ref="CR842" si="15333">BG804*AZ842</f>
        <v>0</v>
      </c>
      <c r="CS842">
        <f t="shared" ref="CS842" si="15334">BH804*BA842</f>
        <v>0</v>
      </c>
      <c r="CT842">
        <f t="shared" ref="CT842" si="15335">BI804*BB842</f>
        <v>0</v>
      </c>
    </row>
    <row r="843" spans="1:98" x14ac:dyDescent="0.3">
      <c r="F843" s="91">
        <f t="shared" ref="F843:H843" si="15336">F842</f>
        <v>90</v>
      </c>
      <c r="G843" s="91">
        <f t="shared" si="15336"/>
        <v>90</v>
      </c>
      <c r="H843" s="4">
        <f t="shared" si="15336"/>
        <v>1</v>
      </c>
      <c r="I843">
        <v>190</v>
      </c>
      <c r="J843" s="48">
        <f t="shared" si="14512"/>
        <v>0</v>
      </c>
      <c r="K843" s="48">
        <f t="shared" si="15296"/>
        <v>0</v>
      </c>
      <c r="L843" s="98">
        <f t="shared" si="14514"/>
        <v>0</v>
      </c>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f>$J843+$K843+$L843</f>
        <v>0</v>
      </c>
      <c r="BA843" s="48">
        <f t="shared" si="15306"/>
        <v>0</v>
      </c>
      <c r="BB843" s="48">
        <f t="shared" si="15306"/>
        <v>0</v>
      </c>
      <c r="BC843" s="48"/>
      <c r="BE843" t="s">
        <v>215</v>
      </c>
      <c r="CR843">
        <f>BF804*AZ843</f>
        <v>0</v>
      </c>
      <c r="CS843">
        <f t="shared" ref="CS843" si="15337">BG804*BA843</f>
        <v>0</v>
      </c>
      <c r="CT843">
        <f t="shared" ref="CT843" si="15338">BH804*BB843</f>
        <v>0</v>
      </c>
    </row>
    <row r="844" spans="1:98" x14ac:dyDescent="0.3">
      <c r="F844" s="91">
        <f t="shared" ref="F844:H844" si="15339">F843</f>
        <v>90</v>
      </c>
      <c r="G844" s="91">
        <f t="shared" si="15339"/>
        <v>90</v>
      </c>
      <c r="H844" s="4">
        <f t="shared" si="15339"/>
        <v>1</v>
      </c>
      <c r="I844">
        <v>195</v>
      </c>
      <c r="J844" s="48">
        <f t="shared" si="14512"/>
        <v>0</v>
      </c>
      <c r="K844" s="48">
        <f t="shared" si="15296"/>
        <v>0</v>
      </c>
      <c r="L844" s="98">
        <f t="shared" si="14514"/>
        <v>0</v>
      </c>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f>$J844+$K844+$L844</f>
        <v>0</v>
      </c>
      <c r="BB844" s="48">
        <f>$J844+$K844+$L844</f>
        <v>0</v>
      </c>
      <c r="BC844" s="48"/>
      <c r="BE844" t="s">
        <v>216</v>
      </c>
      <c r="CS844">
        <f>BF804*BA844</f>
        <v>0</v>
      </c>
      <c r="CT844">
        <f>BG804*BB844</f>
        <v>0</v>
      </c>
    </row>
    <row r="845" spans="1:98" x14ac:dyDescent="0.3">
      <c r="F845" s="91">
        <f t="shared" ref="F845:H845" si="15340">F844</f>
        <v>90</v>
      </c>
      <c r="G845" s="91">
        <f t="shared" si="15340"/>
        <v>90</v>
      </c>
      <c r="H845" s="4">
        <f t="shared" si="15340"/>
        <v>1</v>
      </c>
      <c r="I845">
        <v>200</v>
      </c>
      <c r="J845" s="48">
        <f t="shared" si="14512"/>
        <v>0</v>
      </c>
      <c r="K845" s="48">
        <f t="shared" si="15296"/>
        <v>0</v>
      </c>
      <c r="L845" s="98">
        <f t="shared" si="14514"/>
        <v>0</v>
      </c>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f>$J845+$K845+$L845</f>
        <v>0</v>
      </c>
      <c r="BC845" s="48"/>
      <c r="BE845" s="3" t="s">
        <v>217</v>
      </c>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f>BF804*BB845</f>
        <v>0</v>
      </c>
    </row>
    <row r="846" spans="1:98" x14ac:dyDescent="0.3">
      <c r="I846">
        <v>205</v>
      </c>
      <c r="BE846" s="19" t="s">
        <v>176</v>
      </c>
      <c r="BF846" s="99">
        <f>SUM(BF804:BF845)</f>
        <v>0</v>
      </c>
      <c r="BG846" s="99">
        <f t="shared" ref="BG846:CT846" si="15341">SUM(BG804:BG845)</f>
        <v>2.1014607422933413</v>
      </c>
      <c r="BH846" s="99">
        <f t="shared" si="15341"/>
        <v>14.009738281955611</v>
      </c>
      <c r="BI846" s="99">
        <f t="shared" si="15341"/>
        <v>35.024345704889036</v>
      </c>
      <c r="BJ846" s="99">
        <f t="shared" si="15341"/>
        <v>70.048691409778073</v>
      </c>
      <c r="BK846" s="99">
        <f t="shared" si="15341"/>
        <v>162.16989041592777</v>
      </c>
      <c r="BL846" s="99">
        <f t="shared" si="15341"/>
        <v>248.17078725802901</v>
      </c>
      <c r="BM846" s="99">
        <f t="shared" si="15341"/>
        <v>290.68503402623406</v>
      </c>
      <c r="BN846" s="99">
        <f t="shared" si="15341"/>
        <v>332.71647854608534</v>
      </c>
      <c r="BO846" s="99">
        <f t="shared" si="15341"/>
        <v>362.19073794399247</v>
      </c>
      <c r="BP846" s="99">
        <f t="shared" si="15341"/>
        <v>380.64355080364612</v>
      </c>
      <c r="BQ846" s="99">
        <f t="shared" si="15341"/>
        <v>396.36186002976638</v>
      </c>
      <c r="BR846" s="99">
        <f t="shared" si="15341"/>
        <v>407.15451999634325</v>
      </c>
      <c r="BS846" s="99">
        <f t="shared" si="15341"/>
        <v>418.38642803829538</v>
      </c>
      <c r="BT846" s="99">
        <f t="shared" si="15341"/>
        <v>428.93400511766049</v>
      </c>
      <c r="BU846" s="99">
        <f t="shared" si="15341"/>
        <v>439.42699648468295</v>
      </c>
      <c r="BV846" s="99">
        <f t="shared" si="15341"/>
        <v>446.97682222451061</v>
      </c>
      <c r="BW846" s="99">
        <f t="shared" si="15341"/>
        <v>455.39023979067315</v>
      </c>
      <c r="BX846" s="99">
        <f t="shared" si="15341"/>
        <v>462.53215479063209</v>
      </c>
      <c r="BY846" s="99">
        <f t="shared" si="15341"/>
        <v>2.1014607422933413</v>
      </c>
      <c r="BZ846" s="99">
        <f t="shared" si="15341"/>
        <v>14.009738281955611</v>
      </c>
      <c r="CA846" s="99">
        <f t="shared" si="15341"/>
        <v>35.024345704889036</v>
      </c>
      <c r="CB846" s="99">
        <f t="shared" si="15341"/>
        <v>70.048691409778073</v>
      </c>
      <c r="CC846" s="99">
        <f t="shared" si="15341"/>
        <v>162.16989041592777</v>
      </c>
      <c r="CD846" s="99">
        <f t="shared" si="15341"/>
        <v>248.17078725802901</v>
      </c>
      <c r="CE846" s="99">
        <f t="shared" si="15341"/>
        <v>290.68503402623406</v>
      </c>
      <c r="CF846" s="99">
        <f t="shared" si="15341"/>
        <v>332.71647854608534</v>
      </c>
      <c r="CG846" s="99">
        <f t="shared" si="15341"/>
        <v>362.19073794399247</v>
      </c>
      <c r="CH846" s="99">
        <f t="shared" si="15341"/>
        <v>380.64355080364612</v>
      </c>
      <c r="CI846" s="99">
        <f t="shared" si="15341"/>
        <v>396.36186002976638</v>
      </c>
      <c r="CJ846" s="99">
        <f t="shared" si="15341"/>
        <v>407.15451999634325</v>
      </c>
      <c r="CK846" s="99">
        <f t="shared" si="15341"/>
        <v>418.38642803829538</v>
      </c>
      <c r="CL846" s="99">
        <f t="shared" si="15341"/>
        <v>428.93400511766049</v>
      </c>
      <c r="CM846" s="99">
        <f t="shared" si="15341"/>
        <v>439.42699648468295</v>
      </c>
      <c r="CN846" s="99">
        <f t="shared" si="15341"/>
        <v>446.97682222451061</v>
      </c>
      <c r="CO846" s="99">
        <f t="shared" si="15341"/>
        <v>455.39023979067315</v>
      </c>
      <c r="CP846" s="99">
        <f t="shared" si="15341"/>
        <v>462.53215479063209</v>
      </c>
      <c r="CQ846" s="99">
        <f t="shared" si="15341"/>
        <v>2.1014607422933413</v>
      </c>
      <c r="CR846" s="99">
        <f t="shared" si="15341"/>
        <v>14.009738281955611</v>
      </c>
      <c r="CS846" s="99">
        <f t="shared" si="15341"/>
        <v>35.024345704889036</v>
      </c>
      <c r="CT846" s="99">
        <f t="shared" si="15341"/>
        <v>70.048691409778073</v>
      </c>
    </row>
    <row r="848" spans="1:98" x14ac:dyDescent="0.3">
      <c r="A848" s="60" t="s">
        <v>275</v>
      </c>
    </row>
    <row r="849" spans="1:98" x14ac:dyDescent="0.3">
      <c r="A849" s="100"/>
      <c r="B849" s="100" t="s">
        <v>163</v>
      </c>
      <c r="C849" s="100" t="s">
        <v>164</v>
      </c>
      <c r="D849" t="s">
        <v>167</v>
      </c>
      <c r="E849" t="s">
        <v>166</v>
      </c>
    </row>
    <row r="850" spans="1:98" x14ac:dyDescent="0.3">
      <c r="A850" s="100" t="s">
        <v>165</v>
      </c>
      <c r="B850" s="93">
        <v>70</v>
      </c>
      <c r="C850" s="93">
        <v>70</v>
      </c>
      <c r="D850">
        <f>C850-B850+5</f>
        <v>5</v>
      </c>
      <c r="E850" s="4">
        <f>100/(D850/5)/100</f>
        <v>1</v>
      </c>
      <c r="N850" s="19">
        <v>0</v>
      </c>
      <c r="O850" s="19">
        <v>5</v>
      </c>
      <c r="P850" s="19">
        <v>10</v>
      </c>
      <c r="Q850" s="19">
        <v>15</v>
      </c>
      <c r="R850" s="19">
        <v>20</v>
      </c>
      <c r="S850" s="19">
        <v>25</v>
      </c>
      <c r="T850" s="19">
        <v>30</v>
      </c>
      <c r="U850" s="19">
        <v>35</v>
      </c>
      <c r="V850" s="19">
        <v>40</v>
      </c>
      <c r="W850" s="19">
        <v>45</v>
      </c>
      <c r="X850" s="19">
        <v>50</v>
      </c>
      <c r="Y850" s="19">
        <v>55</v>
      </c>
      <c r="Z850" s="19">
        <v>60</v>
      </c>
      <c r="AA850" s="19">
        <v>65</v>
      </c>
      <c r="AB850" s="19">
        <v>70</v>
      </c>
      <c r="AC850" s="19">
        <v>75</v>
      </c>
      <c r="AD850" s="19">
        <v>80</v>
      </c>
      <c r="AE850" s="19">
        <v>85</v>
      </c>
      <c r="AF850" s="19">
        <v>90</v>
      </c>
      <c r="AG850" s="19">
        <v>95</v>
      </c>
      <c r="AH850" s="19">
        <v>100</v>
      </c>
      <c r="AI850" s="19">
        <v>105</v>
      </c>
      <c r="AJ850" s="19">
        <v>110</v>
      </c>
      <c r="AK850" s="19">
        <v>115</v>
      </c>
      <c r="AL850" s="19">
        <v>120</v>
      </c>
      <c r="AM850" s="19">
        <v>125</v>
      </c>
      <c r="AN850" s="19">
        <v>130</v>
      </c>
      <c r="AO850" s="19">
        <v>135</v>
      </c>
      <c r="AP850" s="19">
        <v>140</v>
      </c>
      <c r="AQ850" s="19">
        <v>145</v>
      </c>
      <c r="AR850" s="2">
        <v>150</v>
      </c>
      <c r="AS850" s="19">
        <v>155</v>
      </c>
      <c r="AT850" s="2">
        <v>160</v>
      </c>
      <c r="AU850" s="19">
        <v>165</v>
      </c>
      <c r="AV850" s="2">
        <v>170</v>
      </c>
      <c r="AW850" s="19">
        <v>175</v>
      </c>
      <c r="AX850" s="2">
        <v>180</v>
      </c>
      <c r="AY850" s="19">
        <v>185</v>
      </c>
      <c r="AZ850" s="2">
        <v>190</v>
      </c>
      <c r="BA850" s="19">
        <v>195</v>
      </c>
      <c r="BB850" s="2">
        <v>200</v>
      </c>
      <c r="BF850" s="19">
        <v>0</v>
      </c>
      <c r="BG850" s="19">
        <v>5</v>
      </c>
      <c r="BH850" s="19">
        <v>10</v>
      </c>
      <c r="BI850" s="19">
        <v>15</v>
      </c>
      <c r="BJ850" s="19">
        <v>20</v>
      </c>
      <c r="BK850" s="19">
        <v>25</v>
      </c>
      <c r="BL850" s="19">
        <v>30</v>
      </c>
      <c r="BM850" s="19">
        <v>35</v>
      </c>
      <c r="BN850" s="19">
        <v>40</v>
      </c>
      <c r="BO850" s="19">
        <v>45</v>
      </c>
      <c r="BP850" s="19">
        <v>50</v>
      </c>
      <c r="BQ850" s="19">
        <v>55</v>
      </c>
      <c r="BR850" s="19">
        <v>60</v>
      </c>
      <c r="BS850" s="19">
        <v>65</v>
      </c>
      <c r="BT850" s="19">
        <v>70</v>
      </c>
      <c r="BU850" s="19">
        <v>75</v>
      </c>
      <c r="BV850" s="19">
        <v>80</v>
      </c>
      <c r="BW850" s="19">
        <v>85</v>
      </c>
      <c r="BX850" s="19">
        <v>90</v>
      </c>
      <c r="BY850" s="19">
        <v>95</v>
      </c>
      <c r="BZ850" s="19">
        <v>100</v>
      </c>
      <c r="CA850" s="19">
        <v>105</v>
      </c>
      <c r="CB850" s="19">
        <v>110</v>
      </c>
      <c r="CC850" s="19">
        <v>115</v>
      </c>
      <c r="CD850" s="19">
        <v>120</v>
      </c>
      <c r="CE850" s="19">
        <v>125</v>
      </c>
      <c r="CF850" s="19">
        <v>130</v>
      </c>
      <c r="CG850" s="19">
        <v>135</v>
      </c>
      <c r="CH850" s="19">
        <v>140</v>
      </c>
      <c r="CI850" s="19">
        <v>145</v>
      </c>
      <c r="CJ850" s="2">
        <v>150</v>
      </c>
      <c r="CK850" s="19">
        <v>155</v>
      </c>
      <c r="CL850" s="2">
        <v>160</v>
      </c>
      <c r="CM850" s="19">
        <v>165</v>
      </c>
      <c r="CN850" s="2">
        <v>170</v>
      </c>
      <c r="CO850" s="19">
        <v>175</v>
      </c>
      <c r="CP850" s="2">
        <v>180</v>
      </c>
      <c r="CQ850" s="19">
        <v>185</v>
      </c>
      <c r="CR850" s="2">
        <v>190</v>
      </c>
      <c r="CS850" s="19">
        <v>195</v>
      </c>
      <c r="CT850" s="2">
        <v>200</v>
      </c>
    </row>
    <row r="851" spans="1:98" x14ac:dyDescent="0.3">
      <c r="A851" s="100" t="s">
        <v>92</v>
      </c>
      <c r="B851" s="93">
        <v>70</v>
      </c>
      <c r="C851" s="93">
        <v>70</v>
      </c>
      <c r="D851">
        <f>C851-B851+5</f>
        <v>5</v>
      </c>
      <c r="E851" s="4">
        <f>IF(D851&gt;0,100/(D851/5)/100,1)</f>
        <v>1</v>
      </c>
      <c r="F851" s="94" t="s">
        <v>163</v>
      </c>
      <c r="G851" s="94" t="s">
        <v>164</v>
      </c>
      <c r="H851" s="94" t="s">
        <v>173</v>
      </c>
      <c r="I851" s="95" t="s">
        <v>169</v>
      </c>
      <c r="J851" s="3" t="s">
        <v>172</v>
      </c>
      <c r="K851" s="97" t="s">
        <v>174</v>
      </c>
      <c r="L851" s="97" t="s">
        <v>175</v>
      </c>
      <c r="M851" t="s">
        <v>168</v>
      </c>
      <c r="N851" s="4">
        <f t="shared" ref="N851" si="15342">IF(IF(BF850&lt;=$B850,1,M851-$E850)&gt;0,IF(BF850&lt;=$B850,1,M851-$E850),0)</f>
        <v>1</v>
      </c>
      <c r="O851" s="4">
        <f t="shared" ref="O851" si="15343">IF(IF(BG850&lt;=$B850,1,N851-$E850)&gt;0,IF(BG850&lt;=$B850,1,N851-$E850),0)</f>
        <v>1</v>
      </c>
      <c r="P851" s="4">
        <f t="shared" ref="P851" si="15344">IF(IF(BH850&lt;=$B850,1,O851-$E850)&gt;0,IF(BH850&lt;=$B850,1,O851-$E850),0)</f>
        <v>1</v>
      </c>
      <c r="Q851" s="4">
        <f t="shared" ref="Q851" si="15345">IF(IF(BI850&lt;=$B850,1,P851-$E850)&gt;0,IF(BI850&lt;=$B850,1,P851-$E850),0)</f>
        <v>1</v>
      </c>
      <c r="R851" s="4">
        <f t="shared" ref="R851" si="15346">IF(IF(BJ850&lt;=$B850,1,Q851-$E850)&gt;0,IF(BJ850&lt;=$B850,1,Q851-$E850),0)</f>
        <v>1</v>
      </c>
      <c r="S851" s="4">
        <f t="shared" ref="S851" si="15347">IF(IF(BK850&lt;=$B850,1,R851-$E850)&gt;0,IF(BK850&lt;=$B850,1,R851-$E850),0)</f>
        <v>1</v>
      </c>
      <c r="T851" s="4">
        <f t="shared" ref="T851" si="15348">IF(IF(BL850&lt;=$B850,1,S851-$E850)&gt;0,IF(BL850&lt;=$B850,1,S851-$E850),0)</f>
        <v>1</v>
      </c>
      <c r="U851" s="4">
        <f t="shared" ref="U851" si="15349">IF(IF(BM850&lt;=$B850,1,T851-$E850)&gt;0,IF(BM850&lt;=$B850,1,T851-$E850),0)</f>
        <v>1</v>
      </c>
      <c r="V851" s="4">
        <f t="shared" ref="V851" si="15350">IF(IF(BN850&lt;=$B850,1,U851-$E850)&gt;0,IF(BN850&lt;=$B850,1,U851-$E850),0)</f>
        <v>1</v>
      </c>
      <c r="W851" s="4">
        <f t="shared" ref="W851" si="15351">IF(IF(BO850&lt;=$B850,1,V851-$E850)&gt;0,IF(BO850&lt;=$B850,1,V851-$E850),0)</f>
        <v>1</v>
      </c>
      <c r="X851" s="4">
        <f t="shared" ref="X851" si="15352">IF(IF(BP850&lt;=$B850,1,W851-$E850)&gt;0,IF(BP850&lt;=$B850,1,W851-$E850),0)</f>
        <v>1</v>
      </c>
      <c r="Y851" s="4">
        <f t="shared" ref="Y851" si="15353">IF(IF(BQ850&lt;=$B850,1,X851-$E850)&gt;0,IF(BQ850&lt;=$B850,1,X851-$E850),0)</f>
        <v>1</v>
      </c>
      <c r="Z851" s="4">
        <f t="shared" ref="Z851" si="15354">IF(IF(BR850&lt;=$B850,1,Y851-$E850)&gt;0,IF(BR850&lt;=$B850,1,Y851-$E850),0)</f>
        <v>1</v>
      </c>
      <c r="AA851" s="4">
        <f t="shared" ref="AA851" si="15355">IF(IF(BS850&lt;=$B850,1,Z851-$E850)&gt;0,IF(BS850&lt;=$B850,1,Z851-$E850),0)</f>
        <v>1</v>
      </c>
      <c r="AB851" s="4">
        <f t="shared" ref="AB851" si="15356">IF(IF(BT850&lt;=$B850,1,AA851-$E850)&gt;0,IF(BT850&lt;=$B850,1,AA851-$E850),0)</f>
        <v>1</v>
      </c>
      <c r="AC851" s="4">
        <f t="shared" ref="AC851" si="15357">IF(IF(BU850&lt;=$B850,1,AB851-$E850)&gt;0,IF(BU850&lt;=$B850,1,AB851-$E850),0)</f>
        <v>0</v>
      </c>
      <c r="AD851" s="4">
        <f t="shared" ref="AD851" si="15358">IF(IF(BV850&lt;=$B850,1,AC851-$E850)&gt;0,IF(BV850&lt;=$B850,1,AC851-$E850),0)</f>
        <v>0</v>
      </c>
      <c r="AE851" s="4">
        <f t="shared" ref="AE851" si="15359">IF(IF(BW850&lt;=$B850,1,AD851-$E850)&gt;0,IF(BW850&lt;=$B850,1,AD851-$E850),0)</f>
        <v>0</v>
      </c>
      <c r="AF851" s="4">
        <f t="shared" ref="AF851" si="15360">IF(IF(BX850&lt;=$B850,1,AE851-$E850)&gt;0,IF(BX850&lt;=$B850,1,AE851-$E850),0)</f>
        <v>0</v>
      </c>
      <c r="AG851" s="4">
        <f t="shared" ref="AG851" si="15361">IF(IF(BY850&lt;=$B850,1,AF851-$E850)&gt;0,IF(BY850&lt;=$B850,1,AF851-$E850),0)</f>
        <v>0</v>
      </c>
      <c r="AH851" s="4">
        <f t="shared" ref="AH851" si="15362">IF(IF(BZ850&lt;=$B850,1,AG851-$E850)&gt;0,IF(BZ850&lt;=$B850,1,AG851-$E850),0)</f>
        <v>0</v>
      </c>
      <c r="AI851" s="4">
        <f t="shared" ref="AI851" si="15363">IF(IF(CA850&lt;=$B850,1,AH851-$E850)&gt;0,IF(CA850&lt;=$B850,1,AH851-$E850),0)</f>
        <v>0</v>
      </c>
      <c r="AJ851" s="4">
        <f t="shared" ref="AJ851" si="15364">IF(IF(CB850&lt;=$B850,1,AI851-$E850)&gt;0,IF(CB850&lt;=$B850,1,AI851-$E850),0)</f>
        <v>0</v>
      </c>
      <c r="AK851" s="4">
        <f t="shared" ref="AK851" si="15365">IF(IF(CC850&lt;=$B850,1,AJ851-$E850)&gt;0,IF(CC850&lt;=$B850,1,AJ851-$E850),0)</f>
        <v>0</v>
      </c>
      <c r="AL851" s="4">
        <f t="shared" ref="AL851" si="15366">IF(IF(CD850&lt;=$B850,1,AK851-$E850)&gt;0,IF(CD850&lt;=$B850,1,AK851-$E850),0)</f>
        <v>0</v>
      </c>
      <c r="AM851" s="4">
        <f t="shared" ref="AM851" si="15367">IF(IF(CE850&lt;=$B850,1,AL851-$E850)&gt;0,IF(CE850&lt;=$B850,1,AL851-$E850),0)</f>
        <v>0</v>
      </c>
      <c r="AN851" s="4">
        <f t="shared" ref="AN851" si="15368">IF(IF(CF850&lt;=$B850,1,AM851-$E850)&gt;0,IF(CF850&lt;=$B850,1,AM851-$E850),0)</f>
        <v>0</v>
      </c>
      <c r="AO851" s="4">
        <f t="shared" ref="AO851" si="15369">IF(IF(CG850&lt;=$B850,1,AN851-$E850)&gt;0,IF(CG850&lt;=$B850,1,AN851-$E850),0)</f>
        <v>0</v>
      </c>
      <c r="AP851" s="4">
        <f t="shared" ref="AP851" si="15370">IF(IF(CH850&lt;=$B850,1,AO851-$E850)&gt;0,IF(CH850&lt;=$B850,1,AO851-$E850),0)</f>
        <v>0</v>
      </c>
      <c r="AQ851" s="4">
        <f t="shared" ref="AQ851" si="15371">IF(IF(CI850&lt;=$B850,1,AP851-$E850)&gt;0,IF(CI850&lt;=$B850,1,AP851-$E850),0)</f>
        <v>0</v>
      </c>
      <c r="AR851" s="4">
        <f t="shared" ref="AR851" si="15372">IF(IF(CJ850&lt;=$B850,1,AQ851-$E850)&gt;0,IF(CJ850&lt;=$B850,1,AQ851-$E850),0)</f>
        <v>0</v>
      </c>
      <c r="AS851" s="4">
        <f t="shared" ref="AS851" si="15373">IF(IF(CK850&lt;=$B850,1,AR851-$E850)&gt;0,IF(CK850&lt;=$B850,1,AR851-$E850),0)</f>
        <v>0</v>
      </c>
      <c r="AT851" s="4">
        <f t="shared" ref="AT851" si="15374">IF(IF(CL850&lt;=$B850,1,AS851-$E850)&gt;0,IF(CL850&lt;=$B850,1,AS851-$E850),0)</f>
        <v>0</v>
      </c>
      <c r="AU851" s="4">
        <f t="shared" ref="AU851" si="15375">IF(IF(CM850&lt;=$B850,1,AT851-$E850)&gt;0,IF(CM850&lt;=$B850,1,AT851-$E850),0)</f>
        <v>0</v>
      </c>
      <c r="AV851" s="4">
        <f t="shared" ref="AV851" si="15376">IF(IF(CN850&lt;=$B850,1,AU851-$E850)&gt;0,IF(CN850&lt;=$B850,1,AU851-$E850),0)</f>
        <v>0</v>
      </c>
      <c r="AW851" s="4">
        <f t="shared" ref="AW851" si="15377">IF(IF(CO850&lt;=$B850,1,AV851-$E850)&gt;0,IF(CO850&lt;=$B850,1,AV851-$E850),0)</f>
        <v>0</v>
      </c>
      <c r="AX851" s="4">
        <f t="shared" ref="AX851" si="15378">IF(IF(CP850&lt;=$B850,1,AW851-$E850)&gt;0,IF(CP850&lt;=$B850,1,AW851-$E850),0)</f>
        <v>0</v>
      </c>
      <c r="AY851" s="4">
        <f t="shared" ref="AY851" si="15379">IF(IF(CQ850&lt;=$B850,1,AX851-$E850)&gt;0,IF(CQ850&lt;=$B850,1,AX851-$E850),0)</f>
        <v>0</v>
      </c>
      <c r="AZ851" s="4">
        <f t="shared" ref="AZ851" si="15380">IF(IF(CR850&lt;=$B850,1,AY851-$E850)&gt;0,IF(CR850&lt;=$B850,1,AY851-$E850),0)</f>
        <v>0</v>
      </c>
      <c r="BA851" s="4">
        <f t="shared" ref="BA851" si="15381">IF(IF(CS850&lt;=$B850,1,AZ851-$E850)&gt;0,IF(CS850&lt;=$B850,1,AZ851-$E850),0)</f>
        <v>0</v>
      </c>
      <c r="BB851" s="4">
        <f t="shared" ref="BB851" si="15382">IF(IF(CT850&lt;=$B850,1,BA851-$E850)&gt;0,IF(CT850&lt;=$B850,1,BA851-$E850),0)</f>
        <v>0</v>
      </c>
      <c r="BE851" t="s">
        <v>171</v>
      </c>
      <c r="BF851" s="91">
        <f>'Data tilvækstoversigt'!C646*N851</f>
        <v>0</v>
      </c>
      <c r="BG851" s="91">
        <f>'Data tilvækstoversigt'!D646*O851</f>
        <v>5.2101077297065448</v>
      </c>
      <c r="BH851" s="91">
        <f>'Data tilvækstoversigt'!E646*P851</f>
        <v>34.734051531376956</v>
      </c>
      <c r="BI851" s="91">
        <f>'Data tilvækstoversigt'!F646*Q851</f>
        <v>86.835128828442393</v>
      </c>
      <c r="BJ851" s="91">
        <f>'Data tilvækstoversigt'!G646*R851</f>
        <v>173.67025765688479</v>
      </c>
      <c r="BK851" s="91">
        <f>'Data tilvækstoversigt'!H646*S851</f>
        <v>279.84588739844344</v>
      </c>
      <c r="BL851" s="91">
        <f>'Data tilvækstoversigt'!I646*T851</f>
        <v>318.29058787682794</v>
      </c>
      <c r="BM851" s="91">
        <f>'Data tilvækstoversigt'!J646*U851</f>
        <v>353.14248451091049</v>
      </c>
      <c r="BN851" s="91">
        <f>'Data tilvækstoversigt'!K646*V851</f>
        <v>386.41002090249822</v>
      </c>
      <c r="BO851" s="91">
        <f>'Data tilvækstoversigt'!L646*W851</f>
        <v>411.39008262058923</v>
      </c>
      <c r="BP851" s="91">
        <f>'Data tilvækstoversigt'!M646*X851</f>
        <v>425.46882214179436</v>
      </c>
      <c r="BQ851" s="91">
        <f>'Data tilvækstoversigt'!N646*Y851</f>
        <v>439.03336985045758</v>
      </c>
      <c r="BR851" s="91">
        <f>'Data tilvækstoversigt'!O646*Z851</f>
        <v>451.72680530552071</v>
      </c>
      <c r="BS851" s="91">
        <f>'Data tilvækstoversigt'!P646*AA851</f>
        <v>463.19748947493576</v>
      </c>
      <c r="BT851" s="91">
        <f>'Data tilvækstoversigt'!Q646*AB851</f>
        <v>472.56313268478436</v>
      </c>
      <c r="BU851" s="91">
        <f>'Data tilvækstoversigt'!R646*AC851</f>
        <v>0</v>
      </c>
      <c r="BV851" s="91">
        <f>'Data tilvækstoversigt'!S646*AD851</f>
        <v>0</v>
      </c>
      <c r="BW851" s="91">
        <f>'Data tilvækstoversigt'!T646*AE851</f>
        <v>0</v>
      </c>
      <c r="BX851" s="91">
        <f>'Data tilvækstoversigt'!U646*AF851</f>
        <v>0</v>
      </c>
      <c r="BY851" s="91">
        <f>'Data tilvækstoversigt'!V646*AG851</f>
        <v>0</v>
      </c>
      <c r="BZ851" s="91">
        <f>'Data tilvækstoversigt'!W646*AH851</f>
        <v>0</v>
      </c>
      <c r="CA851" s="91">
        <f>'Data tilvækstoversigt'!X646*AI851</f>
        <v>0</v>
      </c>
      <c r="CB851" s="91">
        <f>'Data tilvækstoversigt'!Y646*AJ851</f>
        <v>0</v>
      </c>
      <c r="CC851" s="91">
        <f>'Data tilvækstoversigt'!Z646*AK851</f>
        <v>0</v>
      </c>
      <c r="CD851" s="91">
        <f>'Data tilvækstoversigt'!AA646*AL851</f>
        <v>0</v>
      </c>
      <c r="CE851" s="91">
        <f>'Data tilvækstoversigt'!AB646*AM851</f>
        <v>0</v>
      </c>
      <c r="CF851" s="91">
        <f>'Data tilvækstoversigt'!AC646*AN851</f>
        <v>0</v>
      </c>
      <c r="CG851" s="91">
        <f>'Data tilvækstoversigt'!AD646*AO851</f>
        <v>0</v>
      </c>
      <c r="CH851" s="91">
        <f>'Data tilvækstoversigt'!AE646*AP851</f>
        <v>0</v>
      </c>
      <c r="CI851" s="91">
        <f>'Data tilvækstoversigt'!AF646*AQ851</f>
        <v>0</v>
      </c>
      <c r="CJ851" s="91">
        <f>'Data tilvækstoversigt'!AG646*AR851</f>
        <v>0</v>
      </c>
      <c r="CK851" s="91">
        <f>'Data tilvækstoversigt'!AH646*AS851</f>
        <v>0</v>
      </c>
      <c r="CL851" s="91">
        <f>'Data tilvækstoversigt'!AI646*AT851</f>
        <v>0</v>
      </c>
      <c r="CM851" s="91">
        <f>'Data tilvækstoversigt'!AJ646*AU851</f>
        <v>0</v>
      </c>
      <c r="CN851" s="91">
        <f>'Data tilvækstoversigt'!AK646*AV851</f>
        <v>0</v>
      </c>
      <c r="CO851" s="91">
        <f>'Data tilvækstoversigt'!AL646*AW851</f>
        <v>0</v>
      </c>
      <c r="CP851" s="91">
        <f>'Data tilvækstoversigt'!AM646*AX851</f>
        <v>0</v>
      </c>
      <c r="CQ851" s="91">
        <f>'Data tilvækstoversigt'!AN646*AY851</f>
        <v>0</v>
      </c>
      <c r="CR851" s="91">
        <f>'Data tilvækstoversigt'!AO646*AZ851</f>
        <v>0</v>
      </c>
      <c r="CS851" s="91">
        <f>'Data tilvækstoversigt'!AP646*BA851</f>
        <v>0</v>
      </c>
      <c r="CT851" s="91">
        <f>'Data tilvækstoversigt'!AQ646*BB851</f>
        <v>0</v>
      </c>
    </row>
    <row r="852" spans="1:98" x14ac:dyDescent="0.3">
      <c r="F852" s="92">
        <f>B851</f>
        <v>70</v>
      </c>
      <c r="G852" s="92">
        <f>C851</f>
        <v>70</v>
      </c>
      <c r="H852" s="4">
        <f>E851</f>
        <v>1</v>
      </c>
      <c r="I852">
        <v>0</v>
      </c>
      <c r="J852" s="48">
        <f>IF(AND(I852&gt;=F852,I852&lt;=G852+1),H852,0)</f>
        <v>0</v>
      </c>
      <c r="K852" s="48">
        <f>IF(IF(AND(I852&gt;=(F852*2),I852&lt;=G852+F852+(G852-F852+5)+1),((H852)^2)*(I853-F852*2)/5,0)&lt;=H852,IF(AND(I852&gt;=(F852*2),I852&lt;=G852+F852+(G852-F852+5)+1),((H852)^2)*(I853-F852*2)/5,0),(K851-H852^2))</f>
        <v>0</v>
      </c>
      <c r="L852" s="98">
        <f>IF(IF(AND(I852&gt;=(F852*3),I852&lt;=G852+F852+F852+(G852-F852+5)+1),((H852)^3)*(I853-F852*3)/5,0)&lt;=H852,IF(AND(I852&gt;=(F852*3),I852&lt;=G852+F852+F852+(G852-F852+5)+1),((H852)^3)*(I853-F852*3)/5,0),(L851-H852^3))</f>
        <v>0</v>
      </c>
      <c r="M852" s="96"/>
      <c r="N852" s="48">
        <f>$J852+$K852+$L852</f>
        <v>0</v>
      </c>
      <c r="O852" s="48">
        <f t="shared" ref="O852:BB858" si="15383">$J852+$K852+$L852</f>
        <v>0</v>
      </c>
      <c r="P852" s="48">
        <f t="shared" si="15383"/>
        <v>0</v>
      </c>
      <c r="Q852" s="48">
        <f t="shared" si="15383"/>
        <v>0</v>
      </c>
      <c r="R852" s="48">
        <f t="shared" si="15383"/>
        <v>0</v>
      </c>
      <c r="S852" s="48">
        <f t="shared" si="15383"/>
        <v>0</v>
      </c>
      <c r="T852" s="48">
        <f t="shared" si="15383"/>
        <v>0</v>
      </c>
      <c r="U852" s="48">
        <f t="shared" si="15383"/>
        <v>0</v>
      </c>
      <c r="V852" s="48">
        <f t="shared" si="15383"/>
        <v>0</v>
      </c>
      <c r="W852" s="48">
        <f t="shared" si="15383"/>
        <v>0</v>
      </c>
      <c r="X852" s="48">
        <f t="shared" si="15383"/>
        <v>0</v>
      </c>
      <c r="Y852" s="48">
        <f t="shared" si="15383"/>
        <v>0</v>
      </c>
      <c r="Z852" s="48">
        <f t="shared" si="15383"/>
        <v>0</v>
      </c>
      <c r="AA852" s="48">
        <f t="shared" si="15383"/>
        <v>0</v>
      </c>
      <c r="AB852" s="48">
        <f t="shared" si="15383"/>
        <v>0</v>
      </c>
      <c r="AC852" s="48">
        <f t="shared" si="15383"/>
        <v>0</v>
      </c>
      <c r="AD852" s="48">
        <f t="shared" si="15383"/>
        <v>0</v>
      </c>
      <c r="AE852" s="48">
        <f t="shared" si="15383"/>
        <v>0</v>
      </c>
      <c r="AF852" s="48">
        <f t="shared" si="15383"/>
        <v>0</v>
      </c>
      <c r="AG852" s="48">
        <f t="shared" si="15383"/>
        <v>0</v>
      </c>
      <c r="AH852" s="48">
        <f t="shared" si="15383"/>
        <v>0</v>
      </c>
      <c r="AI852" s="48">
        <f t="shared" si="15383"/>
        <v>0</v>
      </c>
      <c r="AJ852" s="48">
        <f t="shared" si="15383"/>
        <v>0</v>
      </c>
      <c r="AK852" s="48">
        <f t="shared" si="15383"/>
        <v>0</v>
      </c>
      <c r="AL852" s="48">
        <f t="shared" si="15383"/>
        <v>0</v>
      </c>
      <c r="AM852" s="48">
        <f t="shared" si="15383"/>
        <v>0</v>
      </c>
      <c r="AN852" s="48">
        <f t="shared" si="15383"/>
        <v>0</v>
      </c>
      <c r="AO852" s="48">
        <f t="shared" si="15383"/>
        <v>0</v>
      </c>
      <c r="AP852" s="48">
        <f t="shared" si="15383"/>
        <v>0</v>
      </c>
      <c r="AQ852" s="48">
        <f t="shared" si="15383"/>
        <v>0</v>
      </c>
      <c r="AR852" s="48">
        <f t="shared" si="15383"/>
        <v>0</v>
      </c>
      <c r="AS852" s="48">
        <f t="shared" si="15383"/>
        <v>0</v>
      </c>
      <c r="AT852" s="48">
        <f t="shared" si="15383"/>
        <v>0</v>
      </c>
      <c r="AU852" s="48">
        <f t="shared" si="15383"/>
        <v>0</v>
      </c>
      <c r="AV852" s="48">
        <f t="shared" si="15383"/>
        <v>0</v>
      </c>
      <c r="AW852" s="48">
        <f t="shared" si="15383"/>
        <v>0</v>
      </c>
      <c r="AX852" s="48">
        <f t="shared" si="15383"/>
        <v>0</v>
      </c>
      <c r="AY852" s="48">
        <f t="shared" si="15383"/>
        <v>0</v>
      </c>
      <c r="AZ852" s="48">
        <f t="shared" si="15383"/>
        <v>0</v>
      </c>
      <c r="BA852" s="48">
        <f t="shared" si="15383"/>
        <v>0</v>
      </c>
      <c r="BB852" s="48">
        <f t="shared" si="15383"/>
        <v>0</v>
      </c>
      <c r="BC852" s="48"/>
      <c r="BE852" t="s">
        <v>177</v>
      </c>
      <c r="BF852">
        <f>BF851*N852</f>
        <v>0</v>
      </c>
      <c r="BG852">
        <f t="shared" ref="BG852" si="15384">BG851*O852</f>
        <v>0</v>
      </c>
      <c r="BH852">
        <f t="shared" ref="BH852" si="15385">BH851*P852</f>
        <v>0</v>
      </c>
      <c r="BI852">
        <f t="shared" ref="BI852" si="15386">BI851*Q852</f>
        <v>0</v>
      </c>
      <c r="BJ852">
        <f t="shared" ref="BJ852" si="15387">BJ851*R852</f>
        <v>0</v>
      </c>
      <c r="BK852">
        <f t="shared" ref="BK852" si="15388">BK851*S852</f>
        <v>0</v>
      </c>
      <c r="BL852">
        <f t="shared" ref="BL852" si="15389">BL851*T852</f>
        <v>0</v>
      </c>
      <c r="BM852">
        <f t="shared" ref="BM852" si="15390">BM851*U852</f>
        <v>0</v>
      </c>
      <c r="BN852">
        <f t="shared" ref="BN852" si="15391">BN851*V852</f>
        <v>0</v>
      </c>
      <c r="BO852">
        <f t="shared" ref="BO852" si="15392">BO851*W852</f>
        <v>0</v>
      </c>
      <c r="BP852">
        <f t="shared" ref="BP852" si="15393">BP851*X852</f>
        <v>0</v>
      </c>
      <c r="BQ852">
        <f t="shared" ref="BQ852" si="15394">BQ851*Y852</f>
        <v>0</v>
      </c>
      <c r="BR852">
        <f t="shared" ref="BR852" si="15395">BR851*Z852</f>
        <v>0</v>
      </c>
      <c r="BS852">
        <f t="shared" ref="BS852" si="15396">BS851*AA852</f>
        <v>0</v>
      </c>
      <c r="BT852">
        <f t="shared" ref="BT852" si="15397">BT851*AB852</f>
        <v>0</v>
      </c>
      <c r="BU852">
        <f t="shared" ref="BU852" si="15398">BU851*AC852</f>
        <v>0</v>
      </c>
      <c r="BV852">
        <f t="shared" ref="BV852" si="15399">BV851*AD852</f>
        <v>0</v>
      </c>
      <c r="BW852">
        <f t="shared" ref="BW852" si="15400">BW851*AE852</f>
        <v>0</v>
      </c>
      <c r="BX852">
        <f t="shared" ref="BX852" si="15401">BX851*AF852</f>
        <v>0</v>
      </c>
      <c r="BY852">
        <f t="shared" ref="BY852" si="15402">BY851*AG852</f>
        <v>0</v>
      </c>
      <c r="BZ852">
        <f t="shared" ref="BZ852" si="15403">BZ851*AH852</f>
        <v>0</v>
      </c>
      <c r="CA852">
        <f t="shared" ref="CA852" si="15404">CA851*AI852</f>
        <v>0</v>
      </c>
      <c r="CB852">
        <f t="shared" ref="CB852" si="15405">CB851*AJ852</f>
        <v>0</v>
      </c>
      <c r="CC852">
        <f t="shared" ref="CC852" si="15406">CC851*AK852</f>
        <v>0</v>
      </c>
      <c r="CD852">
        <f t="shared" ref="CD852" si="15407">CD851*AL852</f>
        <v>0</v>
      </c>
      <c r="CE852">
        <f t="shared" ref="CE852" si="15408">CE851*AM852</f>
        <v>0</v>
      </c>
      <c r="CF852">
        <f t="shared" ref="CF852" si="15409">CF851*AN852</f>
        <v>0</v>
      </c>
      <c r="CG852">
        <f t="shared" ref="CG852" si="15410">CG851*AO852</f>
        <v>0</v>
      </c>
      <c r="CH852">
        <f t="shared" ref="CH852" si="15411">CH851*AP852</f>
        <v>0</v>
      </c>
      <c r="CI852">
        <f t="shared" ref="CI852" si="15412">CI851*AQ852</f>
        <v>0</v>
      </c>
      <c r="CJ852">
        <f t="shared" ref="CJ852" si="15413">CJ851*AR852</f>
        <v>0</v>
      </c>
      <c r="CK852">
        <f t="shared" ref="CK852" si="15414">CK851*AS852</f>
        <v>0</v>
      </c>
      <c r="CL852">
        <f t="shared" ref="CL852" si="15415">CL851*AT852</f>
        <v>0</v>
      </c>
      <c r="CM852">
        <f t="shared" ref="CM852" si="15416">CM851*AU852</f>
        <v>0</v>
      </c>
      <c r="CN852">
        <f t="shared" ref="CN852" si="15417">CN851*AV852</f>
        <v>0</v>
      </c>
      <c r="CO852">
        <f t="shared" ref="CO852" si="15418">CO851*AW852</f>
        <v>0</v>
      </c>
      <c r="CP852">
        <f t="shared" ref="CP852" si="15419">CP851*AX852</f>
        <v>0</v>
      </c>
      <c r="CQ852">
        <f t="shared" ref="CQ852" si="15420">CQ851*AY852</f>
        <v>0</v>
      </c>
      <c r="CR852">
        <f t="shared" ref="CR852" si="15421">CR851*AZ852</f>
        <v>0</v>
      </c>
      <c r="CS852">
        <f t="shared" ref="CS852" si="15422">CS851*BA852</f>
        <v>0</v>
      </c>
      <c r="CT852">
        <f t="shared" ref="CT852" si="15423">CT851*BB852</f>
        <v>0</v>
      </c>
    </row>
    <row r="853" spans="1:98" x14ac:dyDescent="0.3">
      <c r="F853" s="91">
        <f>F852</f>
        <v>70</v>
      </c>
      <c r="G853" s="91">
        <f>G852</f>
        <v>70</v>
      </c>
      <c r="H853" s="4">
        <f>H852</f>
        <v>1</v>
      </c>
      <c r="I853">
        <v>5</v>
      </c>
      <c r="J853" s="48">
        <f t="shared" ref="J853:J892" si="15424">IF(AND(I853&gt;=F853,I853&lt;=G853+1),H853,0)</f>
        <v>0</v>
      </c>
      <c r="K853" s="48">
        <f t="shared" ref="K853:K858" si="15425">IF(IF(AND(I853&gt;=(F853*2),I853&lt;=G853+F853+(G853-F853+5)+1),((H853)^2)*(I854-F853*2)/5,0)&lt;=H853,IF(AND(I853&gt;=(F853*2),I853&lt;=G853+F853+(G853-F853+5)+1),((H853)^2)*(I854-F853*2)/5,0),(K852-H853^2))</f>
        <v>0</v>
      </c>
      <c r="L853" s="98">
        <f t="shared" ref="L853:L892" si="15426">IF(IF(AND(I853&gt;=(F853*3),I853&lt;=G853+F853+F853+(G853-F853+5)+1),((H853)^3)*(I854-F853*3)/5,0)&lt;=H853,IF(AND(I853&gt;=(F853*3),I853&lt;=G853+F853+F853+(G853-F853+5)+1),((H853)^3)*(I854-F853*3)/5,0),(L852-H853^3))</f>
        <v>0</v>
      </c>
      <c r="M853" s="48"/>
      <c r="N853" s="48"/>
      <c r="O853" s="48">
        <f>$J853+$K853+$L853</f>
        <v>0</v>
      </c>
      <c r="P853" s="48">
        <f t="shared" si="15383"/>
        <v>0</v>
      </c>
      <c r="Q853" s="48">
        <f t="shared" si="15383"/>
        <v>0</v>
      </c>
      <c r="R853" s="48">
        <f t="shared" si="15383"/>
        <v>0</v>
      </c>
      <c r="S853" s="48">
        <f t="shared" si="15383"/>
        <v>0</v>
      </c>
      <c r="T853" s="48">
        <f t="shared" si="15383"/>
        <v>0</v>
      </c>
      <c r="U853" s="48">
        <f t="shared" si="15383"/>
        <v>0</v>
      </c>
      <c r="V853" s="48">
        <f t="shared" si="15383"/>
        <v>0</v>
      </c>
      <c r="W853" s="48">
        <f t="shared" si="15383"/>
        <v>0</v>
      </c>
      <c r="X853" s="48">
        <f t="shared" si="15383"/>
        <v>0</v>
      </c>
      <c r="Y853" s="48">
        <f t="shared" si="15383"/>
        <v>0</v>
      </c>
      <c r="Z853" s="48">
        <f t="shared" si="15383"/>
        <v>0</v>
      </c>
      <c r="AA853" s="48">
        <f t="shared" si="15383"/>
        <v>0</v>
      </c>
      <c r="AB853" s="48">
        <f t="shared" si="15383"/>
        <v>0</v>
      </c>
      <c r="AC853" s="48">
        <f t="shared" si="15383"/>
        <v>0</v>
      </c>
      <c r="AD853" s="48">
        <f t="shared" si="15383"/>
        <v>0</v>
      </c>
      <c r="AE853" s="48">
        <f t="shared" si="15383"/>
        <v>0</v>
      </c>
      <c r="AF853" s="48">
        <f t="shared" si="15383"/>
        <v>0</v>
      </c>
      <c r="AG853" s="48">
        <f t="shared" si="15383"/>
        <v>0</v>
      </c>
      <c r="AH853" s="48">
        <f t="shared" si="15383"/>
        <v>0</v>
      </c>
      <c r="AI853" s="48">
        <f t="shared" si="15383"/>
        <v>0</v>
      </c>
      <c r="AJ853" s="48">
        <f t="shared" si="15383"/>
        <v>0</v>
      </c>
      <c r="AK853" s="48">
        <f t="shared" si="15383"/>
        <v>0</v>
      </c>
      <c r="AL853" s="48">
        <f t="shared" si="15383"/>
        <v>0</v>
      </c>
      <c r="AM853" s="48">
        <f t="shared" si="15383"/>
        <v>0</v>
      </c>
      <c r="AN853" s="48">
        <f t="shared" si="15383"/>
        <v>0</v>
      </c>
      <c r="AO853" s="48">
        <f t="shared" si="15383"/>
        <v>0</v>
      </c>
      <c r="AP853" s="48">
        <f t="shared" si="15383"/>
        <v>0</v>
      </c>
      <c r="AQ853" s="48">
        <f t="shared" si="15383"/>
        <v>0</v>
      </c>
      <c r="AR853" s="48">
        <f t="shared" si="15383"/>
        <v>0</v>
      </c>
      <c r="AS853" s="48">
        <f t="shared" si="15383"/>
        <v>0</v>
      </c>
      <c r="AT853" s="48">
        <f t="shared" si="15383"/>
        <v>0</v>
      </c>
      <c r="AU853" s="48">
        <f t="shared" si="15383"/>
        <v>0</v>
      </c>
      <c r="AV853" s="48">
        <f t="shared" si="15383"/>
        <v>0</v>
      </c>
      <c r="AW853" s="48">
        <f t="shared" si="15383"/>
        <v>0</v>
      </c>
      <c r="AX853" s="48">
        <f t="shared" si="15383"/>
        <v>0</v>
      </c>
      <c r="AY853" s="48">
        <f t="shared" si="15383"/>
        <v>0</v>
      </c>
      <c r="AZ853" s="48">
        <f t="shared" si="15383"/>
        <v>0</v>
      </c>
      <c r="BA853" s="48">
        <f t="shared" si="15383"/>
        <v>0</v>
      </c>
      <c r="BB853" s="48">
        <f t="shared" si="15383"/>
        <v>0</v>
      </c>
      <c r="BC853" s="48"/>
      <c r="BE853" t="s">
        <v>178</v>
      </c>
      <c r="BG853">
        <f>BF851*O853</f>
        <v>0</v>
      </c>
      <c r="BH853">
        <f t="shared" ref="BH853" si="15427">BG851*P853</f>
        <v>0</v>
      </c>
      <c r="BI853">
        <f t="shared" ref="BI853" si="15428">BH851*Q853</f>
        <v>0</v>
      </c>
      <c r="BJ853">
        <f t="shared" ref="BJ853" si="15429">BI851*R853</f>
        <v>0</v>
      </c>
      <c r="BK853">
        <f t="shared" ref="BK853" si="15430">BJ851*S853</f>
        <v>0</v>
      </c>
      <c r="BL853">
        <f t="shared" ref="BL853" si="15431">BK851*T853</f>
        <v>0</v>
      </c>
      <c r="BM853">
        <f t="shared" ref="BM853" si="15432">BL851*U853</f>
        <v>0</v>
      </c>
      <c r="BN853">
        <f t="shared" ref="BN853" si="15433">BM851*V853</f>
        <v>0</v>
      </c>
      <c r="BO853">
        <f t="shared" ref="BO853" si="15434">BN851*W853</f>
        <v>0</v>
      </c>
      <c r="BP853">
        <f t="shared" ref="BP853" si="15435">BO851*X853</f>
        <v>0</v>
      </c>
      <c r="BQ853">
        <f t="shared" ref="BQ853" si="15436">BP851*Y853</f>
        <v>0</v>
      </c>
      <c r="BR853">
        <f t="shared" ref="BR853" si="15437">BQ851*Z853</f>
        <v>0</v>
      </c>
      <c r="BS853">
        <f t="shared" ref="BS853" si="15438">BR851*AA853</f>
        <v>0</v>
      </c>
      <c r="BT853">
        <f t="shared" ref="BT853" si="15439">BS851*AB853</f>
        <v>0</v>
      </c>
      <c r="BU853">
        <f t="shared" ref="BU853" si="15440">BT851*AC853</f>
        <v>0</v>
      </c>
      <c r="BV853">
        <f t="shared" ref="BV853" si="15441">BU851*AD853</f>
        <v>0</v>
      </c>
      <c r="BW853">
        <f t="shared" ref="BW853" si="15442">BV851*AE853</f>
        <v>0</v>
      </c>
      <c r="BX853">
        <f t="shared" ref="BX853" si="15443">BW851*AF853</f>
        <v>0</v>
      </c>
      <c r="BY853">
        <f t="shared" ref="BY853" si="15444">BX851*AG853</f>
        <v>0</v>
      </c>
      <c r="BZ853">
        <f t="shared" ref="BZ853" si="15445">BY851*AH853</f>
        <v>0</v>
      </c>
      <c r="CA853">
        <f t="shared" ref="CA853" si="15446">BZ851*AI853</f>
        <v>0</v>
      </c>
      <c r="CB853">
        <f t="shared" ref="CB853" si="15447">CA851*AJ853</f>
        <v>0</v>
      </c>
      <c r="CC853">
        <f t="shared" ref="CC853" si="15448">CB851*AK853</f>
        <v>0</v>
      </c>
      <c r="CD853">
        <f t="shared" ref="CD853" si="15449">CC851*AL853</f>
        <v>0</v>
      </c>
      <c r="CE853">
        <f t="shared" ref="CE853" si="15450">CD851*AM853</f>
        <v>0</v>
      </c>
      <c r="CF853">
        <f t="shared" ref="CF853" si="15451">CE851*AN853</f>
        <v>0</v>
      </c>
      <c r="CG853">
        <f t="shared" ref="CG853" si="15452">CF851*AO853</f>
        <v>0</v>
      </c>
      <c r="CH853">
        <f t="shared" ref="CH853" si="15453">CG851*AP853</f>
        <v>0</v>
      </c>
      <c r="CI853">
        <f t="shared" ref="CI853" si="15454">CH851*AQ853</f>
        <v>0</v>
      </c>
      <c r="CJ853">
        <f t="shared" ref="CJ853" si="15455">CI851*AR853</f>
        <v>0</v>
      </c>
      <c r="CK853">
        <f t="shared" ref="CK853" si="15456">CJ851*AS853</f>
        <v>0</v>
      </c>
      <c r="CL853">
        <f t="shared" ref="CL853" si="15457">CK851*AT853</f>
        <v>0</v>
      </c>
      <c r="CM853">
        <f t="shared" ref="CM853" si="15458">CL851*AU853</f>
        <v>0</v>
      </c>
      <c r="CN853">
        <f t="shared" ref="CN853" si="15459">CM851*AV853</f>
        <v>0</v>
      </c>
      <c r="CO853">
        <f t="shared" ref="CO853" si="15460">CN851*AW853</f>
        <v>0</v>
      </c>
      <c r="CP853">
        <f t="shared" ref="CP853" si="15461">CO851*AX853</f>
        <v>0</v>
      </c>
      <c r="CQ853">
        <f t="shared" ref="CQ853" si="15462">CP851*AY853</f>
        <v>0</v>
      </c>
      <c r="CR853">
        <f t="shared" ref="CR853" si="15463">CQ851*AZ853</f>
        <v>0</v>
      </c>
      <c r="CS853">
        <f t="shared" ref="CS853" si="15464">CR851*BA853</f>
        <v>0</v>
      </c>
      <c r="CT853">
        <f t="shared" ref="CT853" si="15465">CS851*BB853</f>
        <v>0</v>
      </c>
    </row>
    <row r="854" spans="1:98" x14ac:dyDescent="0.3">
      <c r="E854" s="4"/>
      <c r="F854" s="91">
        <f t="shared" ref="F854:H854" si="15466">F853</f>
        <v>70</v>
      </c>
      <c r="G854" s="91">
        <f t="shared" si="15466"/>
        <v>70</v>
      </c>
      <c r="H854" s="4">
        <f t="shared" si="15466"/>
        <v>1</v>
      </c>
      <c r="I854">
        <v>10</v>
      </c>
      <c r="J854" s="48">
        <f t="shared" si="15424"/>
        <v>0</v>
      </c>
      <c r="K854" s="48">
        <f t="shared" si="15425"/>
        <v>0</v>
      </c>
      <c r="L854" s="98">
        <f t="shared" si="15426"/>
        <v>0</v>
      </c>
      <c r="M854" s="48"/>
      <c r="N854" s="48"/>
      <c r="O854" s="48"/>
      <c r="P854" s="48">
        <f>$J854+$K854+$L854</f>
        <v>0</v>
      </c>
      <c r="Q854" s="48">
        <f t="shared" si="15383"/>
        <v>0</v>
      </c>
      <c r="R854" s="48">
        <f t="shared" si="15383"/>
        <v>0</v>
      </c>
      <c r="S854" s="48">
        <f t="shared" si="15383"/>
        <v>0</v>
      </c>
      <c r="T854" s="48">
        <f t="shared" si="15383"/>
        <v>0</v>
      </c>
      <c r="U854" s="48">
        <f t="shared" si="15383"/>
        <v>0</v>
      </c>
      <c r="V854" s="48">
        <f t="shared" si="15383"/>
        <v>0</v>
      </c>
      <c r="W854" s="48">
        <f t="shared" si="15383"/>
        <v>0</v>
      </c>
      <c r="X854" s="48">
        <f t="shared" si="15383"/>
        <v>0</v>
      </c>
      <c r="Y854" s="48">
        <f t="shared" si="15383"/>
        <v>0</v>
      </c>
      <c r="Z854" s="48">
        <f t="shared" si="15383"/>
        <v>0</v>
      </c>
      <c r="AA854" s="48">
        <f t="shared" si="15383"/>
        <v>0</v>
      </c>
      <c r="AB854" s="48">
        <f t="shared" si="15383"/>
        <v>0</v>
      </c>
      <c r="AC854" s="48">
        <f t="shared" si="15383"/>
        <v>0</v>
      </c>
      <c r="AD854" s="48">
        <f t="shared" si="15383"/>
        <v>0</v>
      </c>
      <c r="AE854" s="48">
        <f t="shared" si="15383"/>
        <v>0</v>
      </c>
      <c r="AF854" s="48">
        <f t="shared" si="15383"/>
        <v>0</v>
      </c>
      <c r="AG854" s="48">
        <f t="shared" si="15383"/>
        <v>0</v>
      </c>
      <c r="AH854" s="48">
        <f t="shared" si="15383"/>
        <v>0</v>
      </c>
      <c r="AI854" s="48">
        <f t="shared" si="15383"/>
        <v>0</v>
      </c>
      <c r="AJ854" s="48">
        <f t="shared" si="15383"/>
        <v>0</v>
      </c>
      <c r="AK854" s="48">
        <f t="shared" si="15383"/>
        <v>0</v>
      </c>
      <c r="AL854" s="48">
        <f t="shared" si="15383"/>
        <v>0</v>
      </c>
      <c r="AM854" s="48">
        <f t="shared" si="15383"/>
        <v>0</v>
      </c>
      <c r="AN854" s="48">
        <f t="shared" si="15383"/>
        <v>0</v>
      </c>
      <c r="AO854" s="48">
        <f t="shared" si="15383"/>
        <v>0</v>
      </c>
      <c r="AP854" s="48">
        <f t="shared" si="15383"/>
        <v>0</v>
      </c>
      <c r="AQ854" s="48">
        <f t="shared" si="15383"/>
        <v>0</v>
      </c>
      <c r="AR854" s="48">
        <f t="shared" si="15383"/>
        <v>0</v>
      </c>
      <c r="AS854" s="48">
        <f t="shared" si="15383"/>
        <v>0</v>
      </c>
      <c r="AT854" s="48">
        <f t="shared" si="15383"/>
        <v>0</v>
      </c>
      <c r="AU854" s="48">
        <f t="shared" si="15383"/>
        <v>0</v>
      </c>
      <c r="AV854" s="48">
        <f t="shared" si="15383"/>
        <v>0</v>
      </c>
      <c r="AW854" s="48">
        <f t="shared" si="15383"/>
        <v>0</v>
      </c>
      <c r="AX854" s="48">
        <f t="shared" si="15383"/>
        <v>0</v>
      </c>
      <c r="AY854" s="48">
        <f t="shared" si="15383"/>
        <v>0</v>
      </c>
      <c r="AZ854" s="48">
        <f t="shared" si="15383"/>
        <v>0</v>
      </c>
      <c r="BA854" s="48">
        <f t="shared" si="15383"/>
        <v>0</v>
      </c>
      <c r="BB854" s="48">
        <f t="shared" si="15383"/>
        <v>0</v>
      </c>
      <c r="BC854" s="48"/>
      <c r="BE854" t="s">
        <v>179</v>
      </c>
      <c r="BH854">
        <f>BF851*P854</f>
        <v>0</v>
      </c>
      <c r="BI854">
        <f t="shared" ref="BI854" si="15467">BG851*Q854</f>
        <v>0</v>
      </c>
      <c r="BJ854">
        <f t="shared" ref="BJ854" si="15468">BH851*R854</f>
        <v>0</v>
      </c>
      <c r="BK854">
        <f t="shared" ref="BK854" si="15469">BI851*S854</f>
        <v>0</v>
      </c>
      <c r="BL854">
        <f t="shared" ref="BL854" si="15470">BJ851*T854</f>
        <v>0</v>
      </c>
      <c r="BM854">
        <f t="shared" ref="BM854" si="15471">BK851*U854</f>
        <v>0</v>
      </c>
      <c r="BN854">
        <f t="shared" ref="BN854" si="15472">BL851*V854</f>
        <v>0</v>
      </c>
      <c r="BO854">
        <f t="shared" ref="BO854" si="15473">BM851*W854</f>
        <v>0</v>
      </c>
      <c r="BP854">
        <f t="shared" ref="BP854" si="15474">BN851*X854</f>
        <v>0</v>
      </c>
      <c r="BQ854">
        <f t="shared" ref="BQ854" si="15475">BO851*Y854</f>
        <v>0</v>
      </c>
      <c r="BR854">
        <f t="shared" ref="BR854" si="15476">BP851*Z854</f>
        <v>0</v>
      </c>
      <c r="BS854">
        <f t="shared" ref="BS854" si="15477">BQ851*AA854</f>
        <v>0</v>
      </c>
      <c r="BT854">
        <f t="shared" ref="BT854" si="15478">BR851*AB854</f>
        <v>0</v>
      </c>
      <c r="BU854">
        <f t="shared" ref="BU854" si="15479">BS851*AC854</f>
        <v>0</v>
      </c>
      <c r="BV854">
        <f t="shared" ref="BV854" si="15480">BT851*AD854</f>
        <v>0</v>
      </c>
      <c r="BW854">
        <f t="shared" ref="BW854" si="15481">BU851*AE854</f>
        <v>0</v>
      </c>
      <c r="BX854">
        <f t="shared" ref="BX854" si="15482">BV851*AF854</f>
        <v>0</v>
      </c>
      <c r="BY854">
        <f t="shared" ref="BY854" si="15483">BW851*AG854</f>
        <v>0</v>
      </c>
      <c r="BZ854">
        <f t="shared" ref="BZ854" si="15484">BX851*AH854</f>
        <v>0</v>
      </c>
      <c r="CA854">
        <f t="shared" ref="CA854" si="15485">BY851*AI854</f>
        <v>0</v>
      </c>
      <c r="CB854">
        <f t="shared" ref="CB854" si="15486">BZ851*AJ854</f>
        <v>0</v>
      </c>
      <c r="CC854">
        <f t="shared" ref="CC854" si="15487">CA851*AK854</f>
        <v>0</v>
      </c>
      <c r="CD854">
        <f t="shared" ref="CD854" si="15488">CB851*AL854</f>
        <v>0</v>
      </c>
      <c r="CE854">
        <f t="shared" ref="CE854" si="15489">CC851*AM854</f>
        <v>0</v>
      </c>
      <c r="CF854">
        <f t="shared" ref="CF854" si="15490">CD851*AN854</f>
        <v>0</v>
      </c>
      <c r="CG854">
        <f t="shared" ref="CG854" si="15491">CE851*AO854</f>
        <v>0</v>
      </c>
      <c r="CH854">
        <f t="shared" ref="CH854" si="15492">CF851*AP854</f>
        <v>0</v>
      </c>
      <c r="CI854">
        <f t="shared" ref="CI854" si="15493">CG851*AQ854</f>
        <v>0</v>
      </c>
      <c r="CJ854">
        <f t="shared" ref="CJ854" si="15494">CH851*AR854</f>
        <v>0</v>
      </c>
      <c r="CK854">
        <f t="shared" ref="CK854" si="15495">CI851*AS854</f>
        <v>0</v>
      </c>
      <c r="CL854">
        <f t="shared" ref="CL854" si="15496">CJ851*AT854</f>
        <v>0</v>
      </c>
      <c r="CM854">
        <f t="shared" ref="CM854" si="15497">CK851*AU854</f>
        <v>0</v>
      </c>
      <c r="CN854">
        <f t="shared" ref="CN854" si="15498">CL851*AV854</f>
        <v>0</v>
      </c>
      <c r="CO854">
        <f t="shared" ref="CO854" si="15499">CM851*AW854</f>
        <v>0</v>
      </c>
      <c r="CP854">
        <f t="shared" ref="CP854" si="15500">CN851*AX854</f>
        <v>0</v>
      </c>
      <c r="CQ854">
        <f t="shared" ref="CQ854" si="15501">CO851*AY854</f>
        <v>0</v>
      </c>
      <c r="CR854">
        <f t="shared" ref="CR854" si="15502">CP851*AZ854</f>
        <v>0</v>
      </c>
      <c r="CS854">
        <f t="shared" ref="CS854" si="15503">CQ851*BA854</f>
        <v>0</v>
      </c>
      <c r="CT854">
        <f t="shared" ref="CT854" si="15504">CR851*BB854</f>
        <v>0</v>
      </c>
    </row>
    <row r="855" spans="1:98" x14ac:dyDescent="0.3">
      <c r="F855" s="91">
        <f t="shared" ref="F855:H855" si="15505">F854</f>
        <v>70</v>
      </c>
      <c r="G855" s="91">
        <f t="shared" si="15505"/>
        <v>70</v>
      </c>
      <c r="H855" s="4">
        <f t="shared" si="15505"/>
        <v>1</v>
      </c>
      <c r="I855">
        <v>15</v>
      </c>
      <c r="J855" s="48">
        <f t="shared" si="15424"/>
        <v>0</v>
      </c>
      <c r="K855" s="48">
        <f t="shared" si="15425"/>
        <v>0</v>
      </c>
      <c r="L855" s="98">
        <f t="shared" si="15426"/>
        <v>0</v>
      </c>
      <c r="M855" s="48"/>
      <c r="N855" s="48"/>
      <c r="O855" s="48"/>
      <c r="P855" s="48"/>
      <c r="Q855" s="48">
        <f>$J855+$K855+$L855</f>
        <v>0</v>
      </c>
      <c r="R855" s="48">
        <f t="shared" si="15383"/>
        <v>0</v>
      </c>
      <c r="S855" s="48">
        <f t="shared" si="15383"/>
        <v>0</v>
      </c>
      <c r="T855" s="48">
        <f t="shared" si="15383"/>
        <v>0</v>
      </c>
      <c r="U855" s="48">
        <f t="shared" si="15383"/>
        <v>0</v>
      </c>
      <c r="V855" s="48">
        <f t="shared" si="15383"/>
        <v>0</v>
      </c>
      <c r="W855" s="48">
        <f t="shared" si="15383"/>
        <v>0</v>
      </c>
      <c r="X855" s="48">
        <f t="shared" si="15383"/>
        <v>0</v>
      </c>
      <c r="Y855" s="48">
        <f t="shared" si="15383"/>
        <v>0</v>
      </c>
      <c r="Z855" s="48">
        <f t="shared" si="15383"/>
        <v>0</v>
      </c>
      <c r="AA855" s="48">
        <f t="shared" si="15383"/>
        <v>0</v>
      </c>
      <c r="AB855" s="48">
        <f t="shared" si="15383"/>
        <v>0</v>
      </c>
      <c r="AC855" s="48">
        <f t="shared" si="15383"/>
        <v>0</v>
      </c>
      <c r="AD855" s="48">
        <f t="shared" si="15383"/>
        <v>0</v>
      </c>
      <c r="AE855" s="48">
        <f t="shared" si="15383"/>
        <v>0</v>
      </c>
      <c r="AF855" s="48">
        <f t="shared" si="15383"/>
        <v>0</v>
      </c>
      <c r="AG855" s="48">
        <f t="shared" si="15383"/>
        <v>0</v>
      </c>
      <c r="AH855" s="48">
        <f t="shared" si="15383"/>
        <v>0</v>
      </c>
      <c r="AI855" s="48">
        <f t="shared" si="15383"/>
        <v>0</v>
      </c>
      <c r="AJ855" s="48">
        <f t="shared" si="15383"/>
        <v>0</v>
      </c>
      <c r="AK855" s="48">
        <f t="shared" si="15383"/>
        <v>0</v>
      </c>
      <c r="AL855" s="48">
        <f t="shared" si="15383"/>
        <v>0</v>
      </c>
      <c r="AM855" s="48">
        <f t="shared" si="15383"/>
        <v>0</v>
      </c>
      <c r="AN855" s="48">
        <f t="shared" si="15383"/>
        <v>0</v>
      </c>
      <c r="AO855" s="48">
        <f t="shared" si="15383"/>
        <v>0</v>
      </c>
      <c r="AP855" s="48">
        <f t="shared" si="15383"/>
        <v>0</v>
      </c>
      <c r="AQ855" s="48">
        <f t="shared" si="15383"/>
        <v>0</v>
      </c>
      <c r="AR855" s="48">
        <f t="shared" si="15383"/>
        <v>0</v>
      </c>
      <c r="AS855" s="48">
        <f t="shared" si="15383"/>
        <v>0</v>
      </c>
      <c r="AT855" s="48">
        <f t="shared" si="15383"/>
        <v>0</v>
      </c>
      <c r="AU855" s="48">
        <f t="shared" si="15383"/>
        <v>0</v>
      </c>
      <c r="AV855" s="48">
        <f t="shared" si="15383"/>
        <v>0</v>
      </c>
      <c r="AW855" s="48">
        <f t="shared" si="15383"/>
        <v>0</v>
      </c>
      <c r="AX855" s="48">
        <f t="shared" si="15383"/>
        <v>0</v>
      </c>
      <c r="AY855" s="48">
        <f t="shared" si="15383"/>
        <v>0</v>
      </c>
      <c r="AZ855" s="48">
        <f t="shared" si="15383"/>
        <v>0</v>
      </c>
      <c r="BA855" s="48">
        <f t="shared" si="15383"/>
        <v>0</v>
      </c>
      <c r="BB855" s="48">
        <f t="shared" si="15383"/>
        <v>0</v>
      </c>
      <c r="BC855" s="48"/>
      <c r="BE855" t="s">
        <v>180</v>
      </c>
      <c r="BI855">
        <f>BF851*Q855</f>
        <v>0</v>
      </c>
      <c r="BJ855">
        <f t="shared" ref="BJ855" si="15506">BG851*R855</f>
        <v>0</v>
      </c>
      <c r="BK855">
        <f t="shared" ref="BK855" si="15507">BH851*S855</f>
        <v>0</v>
      </c>
      <c r="BL855">
        <f t="shared" ref="BL855" si="15508">BI851*T855</f>
        <v>0</v>
      </c>
      <c r="BM855">
        <f t="shared" ref="BM855" si="15509">BJ851*U855</f>
        <v>0</v>
      </c>
      <c r="BN855">
        <f t="shared" ref="BN855" si="15510">BK851*V855</f>
        <v>0</v>
      </c>
      <c r="BO855">
        <f t="shared" ref="BO855" si="15511">BL851*W855</f>
        <v>0</v>
      </c>
      <c r="BP855">
        <f t="shared" ref="BP855" si="15512">BM851*X855</f>
        <v>0</v>
      </c>
      <c r="BQ855">
        <f t="shared" ref="BQ855" si="15513">BN851*Y855</f>
        <v>0</v>
      </c>
      <c r="BR855">
        <f t="shared" ref="BR855" si="15514">BO851*Z855</f>
        <v>0</v>
      </c>
      <c r="BS855">
        <f t="shared" ref="BS855" si="15515">BP851*AA855</f>
        <v>0</v>
      </c>
      <c r="BT855">
        <f t="shared" ref="BT855" si="15516">BQ851*AB855</f>
        <v>0</v>
      </c>
      <c r="BU855">
        <f t="shared" ref="BU855" si="15517">BR851*AC855</f>
        <v>0</v>
      </c>
      <c r="BV855">
        <f t="shared" ref="BV855" si="15518">BS851*AD855</f>
        <v>0</v>
      </c>
      <c r="BW855">
        <f t="shared" ref="BW855" si="15519">BT851*AE855</f>
        <v>0</v>
      </c>
      <c r="BX855">
        <f t="shared" ref="BX855" si="15520">BU851*AF855</f>
        <v>0</v>
      </c>
      <c r="BY855">
        <f t="shared" ref="BY855" si="15521">BV851*AG855</f>
        <v>0</v>
      </c>
      <c r="BZ855">
        <f t="shared" ref="BZ855" si="15522">BW851*AH855</f>
        <v>0</v>
      </c>
      <c r="CA855">
        <f t="shared" ref="CA855" si="15523">BX851*AI855</f>
        <v>0</v>
      </c>
      <c r="CB855">
        <f t="shared" ref="CB855" si="15524">BY851*AJ855</f>
        <v>0</v>
      </c>
      <c r="CC855">
        <f t="shared" ref="CC855" si="15525">BZ851*AK855</f>
        <v>0</v>
      </c>
      <c r="CD855">
        <f t="shared" ref="CD855" si="15526">CA851*AL855</f>
        <v>0</v>
      </c>
      <c r="CE855">
        <f t="shared" ref="CE855" si="15527">CB851*AM855</f>
        <v>0</v>
      </c>
      <c r="CF855">
        <f t="shared" ref="CF855" si="15528">CC851*AN855</f>
        <v>0</v>
      </c>
      <c r="CG855">
        <f t="shared" ref="CG855" si="15529">CD851*AO855</f>
        <v>0</v>
      </c>
      <c r="CH855">
        <f t="shared" ref="CH855" si="15530">CE851*AP855</f>
        <v>0</v>
      </c>
      <c r="CI855">
        <f t="shared" ref="CI855" si="15531">CF851*AQ855</f>
        <v>0</v>
      </c>
      <c r="CJ855">
        <f t="shared" ref="CJ855" si="15532">CG851*AR855</f>
        <v>0</v>
      </c>
      <c r="CK855">
        <f t="shared" ref="CK855" si="15533">CH851*AS855</f>
        <v>0</v>
      </c>
      <c r="CL855">
        <f t="shared" ref="CL855" si="15534">CI851*AT855</f>
        <v>0</v>
      </c>
      <c r="CM855">
        <f t="shared" ref="CM855" si="15535">CJ851*AU855</f>
        <v>0</v>
      </c>
      <c r="CN855">
        <f t="shared" ref="CN855" si="15536">CK851*AV855</f>
        <v>0</v>
      </c>
      <c r="CO855">
        <f t="shared" ref="CO855" si="15537">CL851*AW855</f>
        <v>0</v>
      </c>
      <c r="CP855">
        <f t="shared" ref="CP855" si="15538">CM851*AX855</f>
        <v>0</v>
      </c>
      <c r="CQ855">
        <f t="shared" ref="CQ855" si="15539">CN851*AY855</f>
        <v>0</v>
      </c>
      <c r="CR855">
        <f t="shared" ref="CR855" si="15540">CO851*AZ855</f>
        <v>0</v>
      </c>
      <c r="CS855">
        <f t="shared" ref="CS855" si="15541">CP851*BA855</f>
        <v>0</v>
      </c>
      <c r="CT855">
        <f t="shared" ref="CT855" si="15542">CQ851*BB855</f>
        <v>0</v>
      </c>
    </row>
    <row r="856" spans="1:98" x14ac:dyDescent="0.3">
      <c r="F856" s="91">
        <f t="shared" ref="F856:H856" si="15543">F855</f>
        <v>70</v>
      </c>
      <c r="G856" s="91">
        <f t="shared" si="15543"/>
        <v>70</v>
      </c>
      <c r="H856" s="4">
        <f t="shared" si="15543"/>
        <v>1</v>
      </c>
      <c r="I856">
        <v>20</v>
      </c>
      <c r="J856" s="48">
        <f t="shared" si="15424"/>
        <v>0</v>
      </c>
      <c r="K856" s="48">
        <f t="shared" si="15425"/>
        <v>0</v>
      </c>
      <c r="L856" s="98">
        <f t="shared" si="15426"/>
        <v>0</v>
      </c>
      <c r="M856" s="48"/>
      <c r="N856" s="48"/>
      <c r="O856" s="48"/>
      <c r="P856" s="48"/>
      <c r="Q856" s="48"/>
      <c r="R856" s="48">
        <f>$J856+$K856+$L856</f>
        <v>0</v>
      </c>
      <c r="S856" s="48">
        <f t="shared" si="15383"/>
        <v>0</v>
      </c>
      <c r="T856" s="48">
        <f t="shared" si="15383"/>
        <v>0</v>
      </c>
      <c r="U856" s="48">
        <f t="shared" si="15383"/>
        <v>0</v>
      </c>
      <c r="V856" s="48">
        <f t="shared" si="15383"/>
        <v>0</v>
      </c>
      <c r="W856" s="48">
        <f t="shared" si="15383"/>
        <v>0</v>
      </c>
      <c r="X856" s="48">
        <f t="shared" si="15383"/>
        <v>0</v>
      </c>
      <c r="Y856" s="48">
        <f t="shared" si="15383"/>
        <v>0</v>
      </c>
      <c r="Z856" s="48">
        <f t="shared" si="15383"/>
        <v>0</v>
      </c>
      <c r="AA856" s="48">
        <f t="shared" si="15383"/>
        <v>0</v>
      </c>
      <c r="AB856" s="48">
        <f t="shared" si="15383"/>
        <v>0</v>
      </c>
      <c r="AC856" s="48">
        <f t="shared" si="15383"/>
        <v>0</v>
      </c>
      <c r="AD856" s="48">
        <f t="shared" si="15383"/>
        <v>0</v>
      </c>
      <c r="AE856" s="48">
        <f t="shared" si="15383"/>
        <v>0</v>
      </c>
      <c r="AF856" s="48">
        <f t="shared" si="15383"/>
        <v>0</v>
      </c>
      <c r="AG856" s="48">
        <f t="shared" si="15383"/>
        <v>0</v>
      </c>
      <c r="AH856" s="48">
        <f t="shared" si="15383"/>
        <v>0</v>
      </c>
      <c r="AI856" s="48">
        <f t="shared" si="15383"/>
        <v>0</v>
      </c>
      <c r="AJ856" s="48">
        <f t="shared" si="15383"/>
        <v>0</v>
      </c>
      <c r="AK856" s="48">
        <f t="shared" si="15383"/>
        <v>0</v>
      </c>
      <c r="AL856" s="48">
        <f t="shared" si="15383"/>
        <v>0</v>
      </c>
      <c r="AM856" s="48">
        <f t="shared" si="15383"/>
        <v>0</v>
      </c>
      <c r="AN856" s="48">
        <f t="shared" si="15383"/>
        <v>0</v>
      </c>
      <c r="AO856" s="48">
        <f t="shared" si="15383"/>
        <v>0</v>
      </c>
      <c r="AP856" s="48">
        <f t="shared" si="15383"/>
        <v>0</v>
      </c>
      <c r="AQ856" s="48">
        <f t="shared" si="15383"/>
        <v>0</v>
      </c>
      <c r="AR856" s="48">
        <f t="shared" si="15383"/>
        <v>0</v>
      </c>
      <c r="AS856" s="48">
        <f t="shared" si="15383"/>
        <v>0</v>
      </c>
      <c r="AT856" s="48">
        <f t="shared" si="15383"/>
        <v>0</v>
      </c>
      <c r="AU856" s="48">
        <f t="shared" si="15383"/>
        <v>0</v>
      </c>
      <c r="AV856" s="48">
        <f t="shared" si="15383"/>
        <v>0</v>
      </c>
      <c r="AW856" s="48">
        <f t="shared" si="15383"/>
        <v>0</v>
      </c>
      <c r="AX856" s="48">
        <f t="shared" si="15383"/>
        <v>0</v>
      </c>
      <c r="AY856" s="48">
        <f t="shared" si="15383"/>
        <v>0</v>
      </c>
      <c r="AZ856" s="48">
        <f t="shared" si="15383"/>
        <v>0</v>
      </c>
      <c r="BA856" s="48">
        <f t="shared" si="15383"/>
        <v>0</v>
      </c>
      <c r="BB856" s="48">
        <f t="shared" si="15383"/>
        <v>0</v>
      </c>
      <c r="BC856" s="48"/>
      <c r="BE856" t="s">
        <v>181</v>
      </c>
      <c r="BJ856">
        <f>BF851*R856</f>
        <v>0</v>
      </c>
      <c r="BK856">
        <f t="shared" ref="BK856" si="15544">BG851*S856</f>
        <v>0</v>
      </c>
      <c r="BL856">
        <f t="shared" ref="BL856" si="15545">BH851*T856</f>
        <v>0</v>
      </c>
      <c r="BM856">
        <f t="shared" ref="BM856" si="15546">BI851*U856</f>
        <v>0</v>
      </c>
      <c r="BN856">
        <f t="shared" ref="BN856" si="15547">BJ851*V856</f>
        <v>0</v>
      </c>
      <c r="BO856">
        <f t="shared" ref="BO856" si="15548">BK851*W856</f>
        <v>0</v>
      </c>
      <c r="BP856">
        <f t="shared" ref="BP856" si="15549">BL851*X856</f>
        <v>0</v>
      </c>
      <c r="BQ856">
        <f t="shared" ref="BQ856" si="15550">BM851*Y856</f>
        <v>0</v>
      </c>
      <c r="BR856">
        <f t="shared" ref="BR856" si="15551">BN851*Z856</f>
        <v>0</v>
      </c>
      <c r="BS856">
        <f t="shared" ref="BS856" si="15552">BO851*AA856</f>
        <v>0</v>
      </c>
      <c r="BT856">
        <f t="shared" ref="BT856" si="15553">BP851*AB856</f>
        <v>0</v>
      </c>
      <c r="BU856">
        <f t="shared" ref="BU856" si="15554">BQ851*AC856</f>
        <v>0</v>
      </c>
      <c r="BV856">
        <f t="shared" ref="BV856" si="15555">BR851*AD856</f>
        <v>0</v>
      </c>
      <c r="BW856">
        <f t="shared" ref="BW856" si="15556">BS851*AE856</f>
        <v>0</v>
      </c>
      <c r="BX856">
        <f t="shared" ref="BX856" si="15557">BT851*AF856</f>
        <v>0</v>
      </c>
      <c r="BY856">
        <f t="shared" ref="BY856" si="15558">BU851*AG856</f>
        <v>0</v>
      </c>
      <c r="BZ856">
        <f t="shared" ref="BZ856" si="15559">BV851*AH856</f>
        <v>0</v>
      </c>
      <c r="CA856">
        <f t="shared" ref="CA856" si="15560">BW851*AI856</f>
        <v>0</v>
      </c>
      <c r="CB856">
        <f t="shared" ref="CB856" si="15561">BX851*AJ856</f>
        <v>0</v>
      </c>
      <c r="CC856">
        <f t="shared" ref="CC856" si="15562">BY851*AK856</f>
        <v>0</v>
      </c>
      <c r="CD856">
        <f t="shared" ref="CD856" si="15563">BZ851*AL856</f>
        <v>0</v>
      </c>
      <c r="CE856">
        <f t="shared" ref="CE856" si="15564">CA851*AM856</f>
        <v>0</v>
      </c>
      <c r="CF856">
        <f t="shared" ref="CF856" si="15565">CB851*AN856</f>
        <v>0</v>
      </c>
      <c r="CG856">
        <f t="shared" ref="CG856" si="15566">CC851*AO856</f>
        <v>0</v>
      </c>
      <c r="CH856">
        <f t="shared" ref="CH856" si="15567">CD851*AP856</f>
        <v>0</v>
      </c>
      <c r="CI856">
        <f t="shared" ref="CI856" si="15568">CE851*AQ856</f>
        <v>0</v>
      </c>
      <c r="CJ856">
        <f t="shared" ref="CJ856" si="15569">CF851*AR856</f>
        <v>0</v>
      </c>
      <c r="CK856">
        <f t="shared" ref="CK856" si="15570">CG851*AS856</f>
        <v>0</v>
      </c>
      <c r="CL856">
        <f t="shared" ref="CL856" si="15571">CH851*AT856</f>
        <v>0</v>
      </c>
      <c r="CM856">
        <f t="shared" ref="CM856" si="15572">CI851*AU856</f>
        <v>0</v>
      </c>
      <c r="CN856">
        <f t="shared" ref="CN856" si="15573">CJ851*AV856</f>
        <v>0</v>
      </c>
      <c r="CO856">
        <f t="shared" ref="CO856" si="15574">CK851*AW856</f>
        <v>0</v>
      </c>
      <c r="CP856">
        <f t="shared" ref="CP856" si="15575">CL851*AX856</f>
        <v>0</v>
      </c>
      <c r="CQ856">
        <f t="shared" ref="CQ856" si="15576">CM851*AY856</f>
        <v>0</v>
      </c>
      <c r="CR856">
        <f t="shared" ref="CR856" si="15577">CN851*AZ856</f>
        <v>0</v>
      </c>
      <c r="CS856">
        <f t="shared" ref="CS856" si="15578">CO851*BA856</f>
        <v>0</v>
      </c>
      <c r="CT856">
        <f t="shared" ref="CT856" si="15579">CP851*BB856</f>
        <v>0</v>
      </c>
    </row>
    <row r="857" spans="1:98" x14ac:dyDescent="0.3">
      <c r="F857" s="91">
        <f t="shared" ref="F857:H857" si="15580">F856</f>
        <v>70</v>
      </c>
      <c r="G857" s="91">
        <f t="shared" si="15580"/>
        <v>70</v>
      </c>
      <c r="H857" s="4">
        <f t="shared" si="15580"/>
        <v>1</v>
      </c>
      <c r="I857">
        <v>25</v>
      </c>
      <c r="J857" s="48">
        <f t="shared" si="15424"/>
        <v>0</v>
      </c>
      <c r="K857" s="48">
        <f t="shared" si="15425"/>
        <v>0</v>
      </c>
      <c r="L857" s="98">
        <f t="shared" si="15426"/>
        <v>0</v>
      </c>
      <c r="M857" s="48"/>
      <c r="N857" s="48"/>
      <c r="O857" s="48"/>
      <c r="P857" s="48"/>
      <c r="Q857" s="48"/>
      <c r="R857" s="48"/>
      <c r="S857" s="48">
        <f>$J857+$K857+$L857</f>
        <v>0</v>
      </c>
      <c r="T857" s="48">
        <f t="shared" si="15383"/>
        <v>0</v>
      </c>
      <c r="U857" s="48">
        <f t="shared" si="15383"/>
        <v>0</v>
      </c>
      <c r="V857" s="48">
        <f t="shared" si="15383"/>
        <v>0</v>
      </c>
      <c r="W857" s="48">
        <f t="shared" si="15383"/>
        <v>0</v>
      </c>
      <c r="X857" s="48">
        <f t="shared" si="15383"/>
        <v>0</v>
      </c>
      <c r="Y857" s="48">
        <f t="shared" si="15383"/>
        <v>0</v>
      </c>
      <c r="Z857" s="48">
        <f t="shared" si="15383"/>
        <v>0</v>
      </c>
      <c r="AA857" s="48">
        <f t="shared" si="15383"/>
        <v>0</v>
      </c>
      <c r="AB857" s="48">
        <f t="shared" si="15383"/>
        <v>0</v>
      </c>
      <c r="AC857" s="48">
        <f t="shared" si="15383"/>
        <v>0</v>
      </c>
      <c r="AD857" s="48">
        <f t="shared" si="15383"/>
        <v>0</v>
      </c>
      <c r="AE857" s="48">
        <f t="shared" si="15383"/>
        <v>0</v>
      </c>
      <c r="AF857" s="48">
        <f t="shared" si="15383"/>
        <v>0</v>
      </c>
      <c r="AG857" s="48">
        <f t="shared" si="15383"/>
        <v>0</v>
      </c>
      <c r="AH857" s="48">
        <f t="shared" si="15383"/>
        <v>0</v>
      </c>
      <c r="AI857" s="48">
        <f t="shared" si="15383"/>
        <v>0</v>
      </c>
      <c r="AJ857" s="48">
        <f t="shared" si="15383"/>
        <v>0</v>
      </c>
      <c r="AK857" s="48">
        <f t="shared" si="15383"/>
        <v>0</v>
      </c>
      <c r="AL857" s="48">
        <f t="shared" si="15383"/>
        <v>0</v>
      </c>
      <c r="AM857" s="48">
        <f t="shared" si="15383"/>
        <v>0</v>
      </c>
      <c r="AN857" s="48">
        <f t="shared" si="15383"/>
        <v>0</v>
      </c>
      <c r="AO857" s="48">
        <f t="shared" si="15383"/>
        <v>0</v>
      </c>
      <c r="AP857" s="48">
        <f t="shared" si="15383"/>
        <v>0</v>
      </c>
      <c r="AQ857" s="48">
        <f t="shared" si="15383"/>
        <v>0</v>
      </c>
      <c r="AR857" s="48">
        <f t="shared" si="15383"/>
        <v>0</v>
      </c>
      <c r="AS857" s="48">
        <f t="shared" si="15383"/>
        <v>0</v>
      </c>
      <c r="AT857" s="48">
        <f t="shared" si="15383"/>
        <v>0</v>
      </c>
      <c r="AU857" s="48">
        <f t="shared" si="15383"/>
        <v>0</v>
      </c>
      <c r="AV857" s="48">
        <f t="shared" si="15383"/>
        <v>0</v>
      </c>
      <c r="AW857" s="48">
        <f t="shared" si="15383"/>
        <v>0</v>
      </c>
      <c r="AX857" s="48">
        <f t="shared" si="15383"/>
        <v>0</v>
      </c>
      <c r="AY857" s="48">
        <f t="shared" si="15383"/>
        <v>0</v>
      </c>
      <c r="AZ857" s="48">
        <f t="shared" si="15383"/>
        <v>0</v>
      </c>
      <c r="BA857" s="48">
        <f t="shared" si="15383"/>
        <v>0</v>
      </c>
      <c r="BB857" s="48">
        <f t="shared" si="15383"/>
        <v>0</v>
      </c>
      <c r="BC857" s="48"/>
      <c r="BE857" t="s">
        <v>182</v>
      </c>
      <c r="BK857">
        <f>BF851*S857</f>
        <v>0</v>
      </c>
      <c r="BL857">
        <f t="shared" ref="BL857" si="15581">BG851*T857</f>
        <v>0</v>
      </c>
      <c r="BM857">
        <f t="shared" ref="BM857" si="15582">BH851*U857</f>
        <v>0</v>
      </c>
      <c r="BN857">
        <f t="shared" ref="BN857" si="15583">BI851*V857</f>
        <v>0</v>
      </c>
      <c r="BO857">
        <f t="shared" ref="BO857" si="15584">BJ851*W857</f>
        <v>0</v>
      </c>
      <c r="BP857">
        <f t="shared" ref="BP857" si="15585">BK851*X857</f>
        <v>0</v>
      </c>
      <c r="BQ857">
        <f t="shared" ref="BQ857" si="15586">BL851*Y857</f>
        <v>0</v>
      </c>
      <c r="BR857">
        <f t="shared" ref="BR857" si="15587">BM851*Z857</f>
        <v>0</v>
      </c>
      <c r="BS857">
        <f t="shared" ref="BS857" si="15588">BN851*AA857</f>
        <v>0</v>
      </c>
      <c r="BT857">
        <f t="shared" ref="BT857" si="15589">BO851*AB857</f>
        <v>0</v>
      </c>
      <c r="BU857">
        <f t="shared" ref="BU857" si="15590">BP851*AC857</f>
        <v>0</v>
      </c>
      <c r="BV857">
        <f t="shared" ref="BV857" si="15591">BQ851*AD857</f>
        <v>0</v>
      </c>
      <c r="BW857">
        <f t="shared" ref="BW857" si="15592">BR851*AE857</f>
        <v>0</v>
      </c>
      <c r="BX857">
        <f t="shared" ref="BX857" si="15593">BS851*AF857</f>
        <v>0</v>
      </c>
      <c r="BY857">
        <f t="shared" ref="BY857" si="15594">BT851*AG857</f>
        <v>0</v>
      </c>
      <c r="BZ857">
        <f t="shared" ref="BZ857" si="15595">BU851*AH857</f>
        <v>0</v>
      </c>
      <c r="CA857">
        <f t="shared" ref="CA857" si="15596">BV851*AI857</f>
        <v>0</v>
      </c>
      <c r="CB857">
        <f t="shared" ref="CB857" si="15597">BW851*AJ857</f>
        <v>0</v>
      </c>
      <c r="CC857">
        <f t="shared" ref="CC857" si="15598">BX851*AK857</f>
        <v>0</v>
      </c>
      <c r="CD857">
        <f t="shared" ref="CD857" si="15599">BY851*AL857</f>
        <v>0</v>
      </c>
      <c r="CE857">
        <f t="shared" ref="CE857" si="15600">BZ851*AM857</f>
        <v>0</v>
      </c>
      <c r="CF857">
        <f t="shared" ref="CF857" si="15601">CA851*AN857</f>
        <v>0</v>
      </c>
      <c r="CG857">
        <f t="shared" ref="CG857" si="15602">CB851*AO857</f>
        <v>0</v>
      </c>
      <c r="CH857">
        <f t="shared" ref="CH857" si="15603">CC851*AP857</f>
        <v>0</v>
      </c>
      <c r="CI857">
        <f t="shared" ref="CI857" si="15604">CD851*AQ857</f>
        <v>0</v>
      </c>
      <c r="CJ857">
        <f t="shared" ref="CJ857" si="15605">CE851*AR857</f>
        <v>0</v>
      </c>
      <c r="CK857">
        <f t="shared" ref="CK857" si="15606">CF851*AS857</f>
        <v>0</v>
      </c>
      <c r="CL857">
        <f t="shared" ref="CL857" si="15607">CG851*AT857</f>
        <v>0</v>
      </c>
      <c r="CM857">
        <f t="shared" ref="CM857" si="15608">CH851*AU857</f>
        <v>0</v>
      </c>
      <c r="CN857">
        <f t="shared" ref="CN857" si="15609">CI851*AV857</f>
        <v>0</v>
      </c>
      <c r="CO857">
        <f t="shared" ref="CO857" si="15610">CJ851*AW857</f>
        <v>0</v>
      </c>
      <c r="CP857">
        <f t="shared" ref="CP857" si="15611">CK851*AX857</f>
        <v>0</v>
      </c>
      <c r="CQ857">
        <f t="shared" ref="CQ857" si="15612">CL851*AY857</f>
        <v>0</v>
      </c>
      <c r="CR857">
        <f t="shared" ref="CR857" si="15613">CM851*AZ857</f>
        <v>0</v>
      </c>
      <c r="CS857">
        <f t="shared" ref="CS857" si="15614">CN851*BA857</f>
        <v>0</v>
      </c>
      <c r="CT857">
        <f t="shared" ref="CT857" si="15615">CO851*BB857</f>
        <v>0</v>
      </c>
    </row>
    <row r="858" spans="1:98" x14ac:dyDescent="0.3">
      <c r="F858" s="91">
        <f t="shared" ref="F858:H858" si="15616">F857</f>
        <v>70</v>
      </c>
      <c r="G858" s="91">
        <f t="shared" si="15616"/>
        <v>70</v>
      </c>
      <c r="H858" s="4">
        <f t="shared" si="15616"/>
        <v>1</v>
      </c>
      <c r="I858">
        <v>30</v>
      </c>
      <c r="J858" s="48">
        <f t="shared" si="15424"/>
        <v>0</v>
      </c>
      <c r="K858" s="48">
        <f t="shared" si="15425"/>
        <v>0</v>
      </c>
      <c r="L858" s="98">
        <f t="shared" si="15426"/>
        <v>0</v>
      </c>
      <c r="M858" s="48"/>
      <c r="N858" s="48"/>
      <c r="O858" s="48"/>
      <c r="P858" s="48"/>
      <c r="Q858" s="48"/>
      <c r="R858" s="48"/>
      <c r="S858" s="48"/>
      <c r="T858" s="48">
        <f>$J858+$K858+$L858</f>
        <v>0</v>
      </c>
      <c r="U858" s="48">
        <f t="shared" si="15383"/>
        <v>0</v>
      </c>
      <c r="V858" s="48">
        <f t="shared" si="15383"/>
        <v>0</v>
      </c>
      <c r="W858" s="48">
        <f t="shared" si="15383"/>
        <v>0</v>
      </c>
      <c r="X858" s="48">
        <f t="shared" si="15383"/>
        <v>0</v>
      </c>
      <c r="Y858" s="48">
        <f t="shared" si="15383"/>
        <v>0</v>
      </c>
      <c r="Z858" s="48">
        <f t="shared" si="15383"/>
        <v>0</v>
      </c>
      <c r="AA858" s="48">
        <f t="shared" si="15383"/>
        <v>0</v>
      </c>
      <c r="AB858" s="48">
        <f t="shared" si="15383"/>
        <v>0</v>
      </c>
      <c r="AC858" s="48">
        <f t="shared" si="15383"/>
        <v>0</v>
      </c>
      <c r="AD858" s="48">
        <f t="shared" si="15383"/>
        <v>0</v>
      </c>
      <c r="AE858" s="48">
        <f t="shared" si="15383"/>
        <v>0</v>
      </c>
      <c r="AF858" s="48">
        <f t="shared" si="15383"/>
        <v>0</v>
      </c>
      <c r="AG858" s="48">
        <f t="shared" si="15383"/>
        <v>0</v>
      </c>
      <c r="AH858" s="48">
        <f t="shared" si="15383"/>
        <v>0</v>
      </c>
      <c r="AI858" s="48">
        <f t="shared" si="15383"/>
        <v>0</v>
      </c>
      <c r="AJ858" s="48">
        <f t="shared" si="15383"/>
        <v>0</v>
      </c>
      <c r="AK858" s="48">
        <f t="shared" si="15383"/>
        <v>0</v>
      </c>
      <c r="AL858" s="48">
        <f t="shared" si="15383"/>
        <v>0</v>
      </c>
      <c r="AM858" s="48">
        <f t="shared" si="15383"/>
        <v>0</v>
      </c>
      <c r="AN858" s="48">
        <f t="shared" si="15383"/>
        <v>0</v>
      </c>
      <c r="AO858" s="48">
        <f t="shared" si="15383"/>
        <v>0</v>
      </c>
      <c r="AP858" s="48">
        <f t="shared" si="15383"/>
        <v>0</v>
      </c>
      <c r="AQ858" s="48">
        <f t="shared" si="15383"/>
        <v>0</v>
      </c>
      <c r="AR858" s="48">
        <f t="shared" si="15383"/>
        <v>0</v>
      </c>
      <c r="AS858" s="48">
        <f t="shared" si="15383"/>
        <v>0</v>
      </c>
      <c r="AT858" s="48">
        <f t="shared" si="15383"/>
        <v>0</v>
      </c>
      <c r="AU858" s="48">
        <f t="shared" si="15383"/>
        <v>0</v>
      </c>
      <c r="AV858" s="48">
        <f t="shared" si="15383"/>
        <v>0</v>
      </c>
      <c r="AW858" s="48">
        <f t="shared" si="15383"/>
        <v>0</v>
      </c>
      <c r="AX858" s="48">
        <f t="shared" si="15383"/>
        <v>0</v>
      </c>
      <c r="AY858" s="48">
        <f t="shared" ref="AY858:BB873" si="15617">$J858+$K858+$L858</f>
        <v>0</v>
      </c>
      <c r="AZ858" s="48">
        <f t="shared" si="15617"/>
        <v>0</v>
      </c>
      <c r="BA858" s="48">
        <f t="shared" si="15617"/>
        <v>0</v>
      </c>
      <c r="BB858" s="48">
        <f t="shared" si="15617"/>
        <v>0</v>
      </c>
      <c r="BC858" s="48"/>
      <c r="BE858" t="s">
        <v>183</v>
      </c>
      <c r="BL858">
        <f>BF851*T858</f>
        <v>0</v>
      </c>
      <c r="BM858">
        <f t="shared" ref="BM858" si="15618">BG851*U858</f>
        <v>0</v>
      </c>
      <c r="BN858">
        <f t="shared" ref="BN858" si="15619">BH851*V858</f>
        <v>0</v>
      </c>
      <c r="BO858">
        <f t="shared" ref="BO858" si="15620">BI851*W858</f>
        <v>0</v>
      </c>
      <c r="BP858">
        <f t="shared" ref="BP858" si="15621">BJ851*X858</f>
        <v>0</v>
      </c>
      <c r="BQ858">
        <f t="shared" ref="BQ858" si="15622">BK851*Y858</f>
        <v>0</v>
      </c>
      <c r="BR858">
        <f t="shared" ref="BR858" si="15623">BL851*Z858</f>
        <v>0</v>
      </c>
      <c r="BS858">
        <f t="shared" ref="BS858" si="15624">BM851*AA858</f>
        <v>0</v>
      </c>
      <c r="BT858">
        <f t="shared" ref="BT858" si="15625">BN851*AB858</f>
        <v>0</v>
      </c>
      <c r="BU858">
        <f t="shared" ref="BU858" si="15626">BO851*AC858</f>
        <v>0</v>
      </c>
      <c r="BV858">
        <f t="shared" ref="BV858" si="15627">BP851*AD858</f>
        <v>0</v>
      </c>
      <c r="BW858">
        <f t="shared" ref="BW858" si="15628">BQ851*AE858</f>
        <v>0</v>
      </c>
      <c r="BX858">
        <f t="shared" ref="BX858" si="15629">BR851*AF858</f>
        <v>0</v>
      </c>
      <c r="BY858">
        <f t="shared" ref="BY858" si="15630">BS851*AG858</f>
        <v>0</v>
      </c>
      <c r="BZ858">
        <f t="shared" ref="BZ858" si="15631">BT851*AH858</f>
        <v>0</v>
      </c>
      <c r="CA858">
        <f t="shared" ref="CA858" si="15632">BU851*AI858</f>
        <v>0</v>
      </c>
      <c r="CB858">
        <f t="shared" ref="CB858" si="15633">BV851*AJ858</f>
        <v>0</v>
      </c>
      <c r="CC858">
        <f t="shared" ref="CC858" si="15634">BW851*AK858</f>
        <v>0</v>
      </c>
      <c r="CD858">
        <f t="shared" ref="CD858" si="15635">BX851*AL858</f>
        <v>0</v>
      </c>
      <c r="CE858">
        <f t="shared" ref="CE858" si="15636">BY851*AM858</f>
        <v>0</v>
      </c>
      <c r="CF858">
        <f t="shared" ref="CF858" si="15637">BZ851*AN858</f>
        <v>0</v>
      </c>
      <c r="CG858">
        <f t="shared" ref="CG858" si="15638">CA851*AO858</f>
        <v>0</v>
      </c>
      <c r="CH858">
        <f t="shared" ref="CH858" si="15639">CB851*AP858</f>
        <v>0</v>
      </c>
      <c r="CI858">
        <f t="shared" ref="CI858" si="15640">CC851*AQ858</f>
        <v>0</v>
      </c>
      <c r="CJ858">
        <f t="shared" ref="CJ858" si="15641">CD851*AR858</f>
        <v>0</v>
      </c>
      <c r="CK858">
        <f t="shared" ref="CK858" si="15642">CE851*AS858</f>
        <v>0</v>
      </c>
      <c r="CL858">
        <f t="shared" ref="CL858" si="15643">CF851*AT858</f>
        <v>0</v>
      </c>
      <c r="CM858">
        <f t="shared" ref="CM858" si="15644">CG851*AU858</f>
        <v>0</v>
      </c>
      <c r="CN858">
        <f t="shared" ref="CN858" si="15645">CH851*AV858</f>
        <v>0</v>
      </c>
      <c r="CO858">
        <f t="shared" ref="CO858" si="15646">CI851*AW858</f>
        <v>0</v>
      </c>
      <c r="CP858">
        <f t="shared" ref="CP858" si="15647">CJ851*AX858</f>
        <v>0</v>
      </c>
      <c r="CQ858">
        <f t="shared" ref="CQ858" si="15648">CK851*AY858</f>
        <v>0</v>
      </c>
      <c r="CR858">
        <f t="shared" ref="CR858" si="15649">CL851*AZ858</f>
        <v>0</v>
      </c>
      <c r="CS858">
        <f t="shared" ref="CS858" si="15650">CM851*BA858</f>
        <v>0</v>
      </c>
      <c r="CT858">
        <f t="shared" ref="CT858" si="15651">CN851*BB858</f>
        <v>0</v>
      </c>
    </row>
    <row r="859" spans="1:98" x14ac:dyDescent="0.3">
      <c r="F859" s="91">
        <f t="shared" ref="F859:H859" si="15652">F858</f>
        <v>70</v>
      </c>
      <c r="G859" s="91">
        <f t="shared" si="15652"/>
        <v>70</v>
      </c>
      <c r="H859" s="4">
        <f t="shared" si="15652"/>
        <v>1</v>
      </c>
      <c r="I859">
        <v>35</v>
      </c>
      <c r="J859" s="48">
        <f t="shared" si="15424"/>
        <v>0</v>
      </c>
      <c r="K859" s="48">
        <f>IF(IF(AND(I859&gt;=(F859*2),I859&lt;=G859+F859+(G859-F859+5)+1),((H859)^2)*(I860-F859*2)/5,0)&lt;=H859,IF(AND(I859&gt;=(F859*2),I859&lt;=G859+F859+(G859-F859+5)+1),((H859)^2)*(I860-F859*2)/5,0),(K858-H859^2))</f>
        <v>0</v>
      </c>
      <c r="L859" s="98">
        <f t="shared" si="15426"/>
        <v>0</v>
      </c>
      <c r="M859" s="48"/>
      <c r="N859" s="48"/>
      <c r="O859" s="48"/>
      <c r="P859" s="48"/>
      <c r="Q859" s="48"/>
      <c r="R859" s="48"/>
      <c r="S859" s="48"/>
      <c r="T859" s="48"/>
      <c r="U859" s="48">
        <f>$J859+$K859+$L859</f>
        <v>0</v>
      </c>
      <c r="V859" s="48">
        <f t="shared" ref="V859:AX869" si="15653">$J859+$K859+$L859</f>
        <v>0</v>
      </c>
      <c r="W859" s="48">
        <f t="shared" si="15653"/>
        <v>0</v>
      </c>
      <c r="X859" s="48">
        <f t="shared" si="15653"/>
        <v>0</v>
      </c>
      <c r="Y859" s="48">
        <f t="shared" si="15653"/>
        <v>0</v>
      </c>
      <c r="Z859" s="48">
        <f t="shared" si="15653"/>
        <v>0</v>
      </c>
      <c r="AA859" s="48">
        <f t="shared" si="15653"/>
        <v>0</v>
      </c>
      <c r="AB859" s="48">
        <f t="shared" si="15653"/>
        <v>0</v>
      </c>
      <c r="AC859" s="48">
        <f t="shared" si="15653"/>
        <v>0</v>
      </c>
      <c r="AD859" s="48">
        <f t="shared" si="15653"/>
        <v>0</v>
      </c>
      <c r="AE859" s="48">
        <f t="shared" si="15653"/>
        <v>0</v>
      </c>
      <c r="AF859" s="48">
        <f t="shared" si="15653"/>
        <v>0</v>
      </c>
      <c r="AG859" s="48">
        <f t="shared" si="15653"/>
        <v>0</v>
      </c>
      <c r="AH859" s="48">
        <f t="shared" si="15653"/>
        <v>0</v>
      </c>
      <c r="AI859" s="48">
        <f t="shared" si="15653"/>
        <v>0</v>
      </c>
      <c r="AJ859" s="48">
        <f t="shared" si="15653"/>
        <v>0</v>
      </c>
      <c r="AK859" s="48">
        <f t="shared" si="15653"/>
        <v>0</v>
      </c>
      <c r="AL859" s="48">
        <f t="shared" si="15653"/>
        <v>0</v>
      </c>
      <c r="AM859" s="48">
        <f t="shared" si="15653"/>
        <v>0</v>
      </c>
      <c r="AN859" s="48">
        <f t="shared" si="15653"/>
        <v>0</v>
      </c>
      <c r="AO859" s="48">
        <f t="shared" si="15653"/>
        <v>0</v>
      </c>
      <c r="AP859" s="48">
        <f t="shared" si="15653"/>
        <v>0</v>
      </c>
      <c r="AQ859" s="48">
        <f t="shared" si="15653"/>
        <v>0</v>
      </c>
      <c r="AR859" s="48">
        <f t="shared" si="15653"/>
        <v>0</v>
      </c>
      <c r="AS859" s="48">
        <f t="shared" si="15653"/>
        <v>0</v>
      </c>
      <c r="AT859" s="48">
        <f t="shared" si="15653"/>
        <v>0</v>
      </c>
      <c r="AU859" s="48">
        <f t="shared" si="15653"/>
        <v>0</v>
      </c>
      <c r="AV859" s="48">
        <f t="shared" si="15653"/>
        <v>0</v>
      </c>
      <c r="AW859" s="48">
        <f t="shared" si="15653"/>
        <v>0</v>
      </c>
      <c r="AX859" s="48">
        <f t="shared" si="15653"/>
        <v>0</v>
      </c>
      <c r="AY859" s="48">
        <f t="shared" si="15617"/>
        <v>0</v>
      </c>
      <c r="AZ859" s="48">
        <f t="shared" si="15617"/>
        <v>0</v>
      </c>
      <c r="BA859" s="48">
        <f t="shared" si="15617"/>
        <v>0</v>
      </c>
      <c r="BB859" s="48">
        <f t="shared" si="15617"/>
        <v>0</v>
      </c>
      <c r="BC859" s="48"/>
      <c r="BE859" t="s">
        <v>184</v>
      </c>
      <c r="BM859">
        <f>BF851*U859</f>
        <v>0</v>
      </c>
      <c r="BN859">
        <f t="shared" ref="BN859" si="15654">BG851*V859</f>
        <v>0</v>
      </c>
      <c r="BO859">
        <f t="shared" ref="BO859" si="15655">BH851*W859</f>
        <v>0</v>
      </c>
      <c r="BP859">
        <f t="shared" ref="BP859" si="15656">BI851*X859</f>
        <v>0</v>
      </c>
      <c r="BQ859">
        <f t="shared" ref="BQ859" si="15657">BJ851*Y859</f>
        <v>0</v>
      </c>
      <c r="BR859">
        <f t="shared" ref="BR859" si="15658">BK851*Z859</f>
        <v>0</v>
      </c>
      <c r="BS859">
        <f t="shared" ref="BS859" si="15659">BL851*AA859</f>
        <v>0</v>
      </c>
      <c r="BT859">
        <f t="shared" ref="BT859" si="15660">BM851*AB859</f>
        <v>0</v>
      </c>
      <c r="BU859">
        <f t="shared" ref="BU859" si="15661">BN851*AC859</f>
        <v>0</v>
      </c>
      <c r="BV859">
        <f t="shared" ref="BV859" si="15662">BO851*AD859</f>
        <v>0</v>
      </c>
      <c r="BW859">
        <f t="shared" ref="BW859" si="15663">BP851*AE859</f>
        <v>0</v>
      </c>
      <c r="BX859">
        <f t="shared" ref="BX859" si="15664">BQ851*AF859</f>
        <v>0</v>
      </c>
      <c r="BY859">
        <f t="shared" ref="BY859" si="15665">BR851*AG859</f>
        <v>0</v>
      </c>
      <c r="BZ859">
        <f t="shared" ref="BZ859" si="15666">BS851*AH859</f>
        <v>0</v>
      </c>
      <c r="CA859">
        <f t="shared" ref="CA859" si="15667">BT851*AI859</f>
        <v>0</v>
      </c>
      <c r="CB859">
        <f t="shared" ref="CB859" si="15668">BU851*AJ859</f>
        <v>0</v>
      </c>
      <c r="CC859">
        <f t="shared" ref="CC859" si="15669">BV851*AK859</f>
        <v>0</v>
      </c>
      <c r="CD859">
        <f t="shared" ref="CD859" si="15670">BW851*AL859</f>
        <v>0</v>
      </c>
      <c r="CE859">
        <f t="shared" ref="CE859" si="15671">BX851*AM859</f>
        <v>0</v>
      </c>
      <c r="CF859">
        <f t="shared" ref="CF859" si="15672">BY851*AN859</f>
        <v>0</v>
      </c>
      <c r="CG859">
        <f t="shared" ref="CG859" si="15673">BZ851*AO859</f>
        <v>0</v>
      </c>
      <c r="CH859">
        <f t="shared" ref="CH859" si="15674">CA851*AP859</f>
        <v>0</v>
      </c>
      <c r="CI859">
        <f t="shared" ref="CI859" si="15675">CB851*AQ859</f>
        <v>0</v>
      </c>
      <c r="CJ859">
        <f t="shared" ref="CJ859" si="15676">CC851*AR859</f>
        <v>0</v>
      </c>
      <c r="CK859">
        <f t="shared" ref="CK859" si="15677">CD851*AS859</f>
        <v>0</v>
      </c>
      <c r="CL859">
        <f t="shared" ref="CL859" si="15678">CE851*AT859</f>
        <v>0</v>
      </c>
      <c r="CM859">
        <f t="shared" ref="CM859" si="15679">CF851*AU859</f>
        <v>0</v>
      </c>
      <c r="CN859">
        <f t="shared" ref="CN859" si="15680">CG851*AV859</f>
        <v>0</v>
      </c>
      <c r="CO859">
        <f t="shared" ref="CO859" si="15681">CH851*AW859</f>
        <v>0</v>
      </c>
      <c r="CP859">
        <f t="shared" ref="CP859" si="15682">CI851*AX859</f>
        <v>0</v>
      </c>
      <c r="CQ859">
        <f t="shared" ref="CQ859" si="15683">CJ851*AY859</f>
        <v>0</v>
      </c>
      <c r="CR859">
        <f t="shared" ref="CR859" si="15684">CK851*AZ859</f>
        <v>0</v>
      </c>
      <c r="CS859">
        <f t="shared" ref="CS859" si="15685">CL851*BA859</f>
        <v>0</v>
      </c>
      <c r="CT859">
        <f t="shared" ref="CT859" si="15686">CM851*BB859</f>
        <v>0</v>
      </c>
    </row>
    <row r="860" spans="1:98" x14ac:dyDescent="0.3">
      <c r="F860" s="91">
        <f t="shared" ref="F860:H860" si="15687">F859</f>
        <v>70</v>
      </c>
      <c r="G860" s="91">
        <f t="shared" si="15687"/>
        <v>70</v>
      </c>
      <c r="H860" s="4">
        <f t="shared" si="15687"/>
        <v>1</v>
      </c>
      <c r="I860">
        <v>40</v>
      </c>
      <c r="J860" s="48">
        <f t="shared" si="15424"/>
        <v>0</v>
      </c>
      <c r="K860" s="48">
        <f t="shared" ref="K860:K875" si="15688">IF(IF(AND(I860&gt;=(F860*2),I860&lt;=G860+F860+(G860-F860+5)+1),((H860)^2)*(I861-F860*2)/5,0)&lt;=H860,IF(AND(I860&gt;=(F860*2),I860&lt;=G860+F860+(G860-F860+5)+1),((H860)^2)*(I861-F860*2)/5,0),(K859-H860^2))</f>
        <v>0</v>
      </c>
      <c r="L860" s="98">
        <f t="shared" si="15426"/>
        <v>0</v>
      </c>
      <c r="M860" s="48"/>
      <c r="N860" s="48"/>
      <c r="O860" s="48"/>
      <c r="P860" s="48"/>
      <c r="Q860" s="48"/>
      <c r="R860" s="48"/>
      <c r="S860" s="48"/>
      <c r="T860" s="48"/>
      <c r="U860" s="48"/>
      <c r="V860" s="48">
        <f>$J860+$K860+$L860</f>
        <v>0</v>
      </c>
      <c r="W860" s="48">
        <f t="shared" si="15653"/>
        <v>0</v>
      </c>
      <c r="X860" s="48">
        <f t="shared" si="15653"/>
        <v>0</v>
      </c>
      <c r="Y860" s="48">
        <f t="shared" si="15653"/>
        <v>0</v>
      </c>
      <c r="Z860" s="48">
        <f t="shared" si="15653"/>
        <v>0</v>
      </c>
      <c r="AA860" s="48">
        <f t="shared" si="15653"/>
        <v>0</v>
      </c>
      <c r="AB860" s="48">
        <f t="shared" si="15653"/>
        <v>0</v>
      </c>
      <c r="AC860" s="48">
        <f t="shared" si="15653"/>
        <v>0</v>
      </c>
      <c r="AD860" s="48">
        <f t="shared" si="15653"/>
        <v>0</v>
      </c>
      <c r="AE860" s="48">
        <f t="shared" si="15653"/>
        <v>0</v>
      </c>
      <c r="AF860" s="48">
        <f t="shared" si="15653"/>
        <v>0</v>
      </c>
      <c r="AG860" s="48">
        <f t="shared" si="15653"/>
        <v>0</v>
      </c>
      <c r="AH860" s="48">
        <f t="shared" si="15653"/>
        <v>0</v>
      </c>
      <c r="AI860" s="48">
        <f t="shared" si="15653"/>
        <v>0</v>
      </c>
      <c r="AJ860" s="48">
        <f t="shared" si="15653"/>
        <v>0</v>
      </c>
      <c r="AK860" s="48">
        <f t="shared" si="15653"/>
        <v>0</v>
      </c>
      <c r="AL860" s="48">
        <f t="shared" si="15653"/>
        <v>0</v>
      </c>
      <c r="AM860" s="48">
        <f t="shared" si="15653"/>
        <v>0</v>
      </c>
      <c r="AN860" s="48">
        <f t="shared" si="15653"/>
        <v>0</v>
      </c>
      <c r="AO860" s="48">
        <f t="shared" si="15653"/>
        <v>0</v>
      </c>
      <c r="AP860" s="48">
        <f t="shared" si="15653"/>
        <v>0</v>
      </c>
      <c r="AQ860" s="48">
        <f t="shared" si="15653"/>
        <v>0</v>
      </c>
      <c r="AR860" s="48">
        <f t="shared" si="15653"/>
        <v>0</v>
      </c>
      <c r="AS860" s="48">
        <f t="shared" si="15653"/>
        <v>0</v>
      </c>
      <c r="AT860" s="48">
        <f t="shared" si="15653"/>
        <v>0</v>
      </c>
      <c r="AU860" s="48">
        <f t="shared" si="15653"/>
        <v>0</v>
      </c>
      <c r="AV860" s="48">
        <f t="shared" si="15653"/>
        <v>0</v>
      </c>
      <c r="AW860" s="48">
        <f t="shared" si="15653"/>
        <v>0</v>
      </c>
      <c r="AX860" s="48">
        <f t="shared" si="15653"/>
        <v>0</v>
      </c>
      <c r="AY860" s="48">
        <f t="shared" si="15617"/>
        <v>0</v>
      </c>
      <c r="AZ860" s="48">
        <f t="shared" si="15617"/>
        <v>0</v>
      </c>
      <c r="BA860" s="48">
        <f t="shared" si="15617"/>
        <v>0</v>
      </c>
      <c r="BB860" s="48">
        <f t="shared" si="15617"/>
        <v>0</v>
      </c>
      <c r="BC860" s="48"/>
      <c r="BE860" t="s">
        <v>185</v>
      </c>
      <c r="BN860">
        <f>BF851*V860</f>
        <v>0</v>
      </c>
      <c r="BO860">
        <f t="shared" ref="BO860" si="15689">BG851*W860</f>
        <v>0</v>
      </c>
      <c r="BP860">
        <f t="shared" ref="BP860" si="15690">BH851*X860</f>
        <v>0</v>
      </c>
      <c r="BQ860">
        <f t="shared" ref="BQ860" si="15691">BI851*Y860</f>
        <v>0</v>
      </c>
      <c r="BR860">
        <f t="shared" ref="BR860" si="15692">BJ851*Z860</f>
        <v>0</v>
      </c>
      <c r="BS860">
        <f t="shared" ref="BS860" si="15693">BK851*AA860</f>
        <v>0</v>
      </c>
      <c r="BT860">
        <f t="shared" ref="BT860" si="15694">BL851*AB860</f>
        <v>0</v>
      </c>
      <c r="BU860">
        <f t="shared" ref="BU860" si="15695">BM851*AC860</f>
        <v>0</v>
      </c>
      <c r="BV860">
        <f t="shared" ref="BV860" si="15696">BN851*AD860</f>
        <v>0</v>
      </c>
      <c r="BW860">
        <f t="shared" ref="BW860" si="15697">BO851*AE860</f>
        <v>0</v>
      </c>
      <c r="BX860">
        <f t="shared" ref="BX860" si="15698">BP851*AF860</f>
        <v>0</v>
      </c>
      <c r="BY860">
        <f t="shared" ref="BY860" si="15699">BQ851*AG860</f>
        <v>0</v>
      </c>
      <c r="BZ860">
        <f t="shared" ref="BZ860" si="15700">BR851*AH860</f>
        <v>0</v>
      </c>
      <c r="CA860">
        <f t="shared" ref="CA860" si="15701">BS851*AI860</f>
        <v>0</v>
      </c>
      <c r="CB860">
        <f t="shared" ref="CB860" si="15702">BT851*AJ860</f>
        <v>0</v>
      </c>
      <c r="CC860">
        <f t="shared" ref="CC860" si="15703">BU851*AK860</f>
        <v>0</v>
      </c>
      <c r="CD860">
        <f t="shared" ref="CD860" si="15704">BV851*AL860</f>
        <v>0</v>
      </c>
      <c r="CE860">
        <f t="shared" ref="CE860" si="15705">BW851*AM860</f>
        <v>0</v>
      </c>
      <c r="CF860">
        <f t="shared" ref="CF860" si="15706">BX851*AN860</f>
        <v>0</v>
      </c>
      <c r="CG860">
        <f t="shared" ref="CG860" si="15707">BY851*AO860</f>
        <v>0</v>
      </c>
      <c r="CH860">
        <f t="shared" ref="CH860" si="15708">BZ851*AP860</f>
        <v>0</v>
      </c>
      <c r="CI860">
        <f t="shared" ref="CI860" si="15709">CA851*AQ860</f>
        <v>0</v>
      </c>
      <c r="CJ860">
        <f t="shared" ref="CJ860" si="15710">CB851*AR860</f>
        <v>0</v>
      </c>
      <c r="CK860">
        <f t="shared" ref="CK860" si="15711">CC851*AS860</f>
        <v>0</v>
      </c>
      <c r="CL860">
        <f t="shared" ref="CL860" si="15712">CD851*AT860</f>
        <v>0</v>
      </c>
      <c r="CM860">
        <f t="shared" ref="CM860" si="15713">CE851*AU860</f>
        <v>0</v>
      </c>
      <c r="CN860">
        <f t="shared" ref="CN860" si="15714">CF851*AV860</f>
        <v>0</v>
      </c>
      <c r="CO860">
        <f t="shared" ref="CO860" si="15715">CG851*AW860</f>
        <v>0</v>
      </c>
      <c r="CP860">
        <f t="shared" ref="CP860" si="15716">CH851*AX860</f>
        <v>0</v>
      </c>
      <c r="CQ860">
        <f t="shared" ref="CQ860" si="15717">CI851*AY860</f>
        <v>0</v>
      </c>
      <c r="CR860">
        <f t="shared" ref="CR860" si="15718">CJ851*AZ860</f>
        <v>0</v>
      </c>
      <c r="CS860">
        <f t="shared" ref="CS860" si="15719">CK851*BA860</f>
        <v>0</v>
      </c>
      <c r="CT860">
        <f t="shared" ref="CT860" si="15720">CL851*BB860</f>
        <v>0</v>
      </c>
    </row>
    <row r="861" spans="1:98" x14ac:dyDescent="0.3">
      <c r="F861" s="91">
        <f t="shared" ref="F861:H861" si="15721">F860</f>
        <v>70</v>
      </c>
      <c r="G861" s="91">
        <f t="shared" si="15721"/>
        <v>70</v>
      </c>
      <c r="H861" s="4">
        <f t="shared" si="15721"/>
        <v>1</v>
      </c>
      <c r="I861">
        <v>45</v>
      </c>
      <c r="J861" s="48">
        <f t="shared" si="15424"/>
        <v>0</v>
      </c>
      <c r="K861" s="48">
        <f t="shared" si="15688"/>
        <v>0</v>
      </c>
      <c r="L861" s="98">
        <f t="shared" si="15426"/>
        <v>0</v>
      </c>
      <c r="M861" s="48"/>
      <c r="N861" s="48"/>
      <c r="O861" s="48"/>
      <c r="P861" s="48"/>
      <c r="Q861" s="48"/>
      <c r="R861" s="48"/>
      <c r="S861" s="48"/>
      <c r="T861" s="48"/>
      <c r="U861" s="48"/>
      <c r="V861" s="48"/>
      <c r="W861" s="48">
        <f>$J861+$K861+$L861</f>
        <v>0</v>
      </c>
      <c r="X861" s="48">
        <f t="shared" si="15653"/>
        <v>0</v>
      </c>
      <c r="Y861" s="48">
        <f t="shared" si="15653"/>
        <v>0</v>
      </c>
      <c r="Z861" s="48">
        <f t="shared" si="15653"/>
        <v>0</v>
      </c>
      <c r="AA861" s="48">
        <f t="shared" si="15653"/>
        <v>0</v>
      </c>
      <c r="AB861" s="48">
        <f t="shared" si="15653"/>
        <v>0</v>
      </c>
      <c r="AC861" s="48">
        <f t="shared" si="15653"/>
        <v>0</v>
      </c>
      <c r="AD861" s="48">
        <f t="shared" si="15653"/>
        <v>0</v>
      </c>
      <c r="AE861" s="48">
        <f t="shared" si="15653"/>
        <v>0</v>
      </c>
      <c r="AF861" s="48">
        <f t="shared" si="15653"/>
        <v>0</v>
      </c>
      <c r="AG861" s="48">
        <f t="shared" si="15653"/>
        <v>0</v>
      </c>
      <c r="AH861" s="48">
        <f t="shared" si="15653"/>
        <v>0</v>
      </c>
      <c r="AI861" s="48">
        <f t="shared" si="15653"/>
        <v>0</v>
      </c>
      <c r="AJ861" s="48">
        <f t="shared" si="15653"/>
        <v>0</v>
      </c>
      <c r="AK861" s="48">
        <f t="shared" si="15653"/>
        <v>0</v>
      </c>
      <c r="AL861" s="48">
        <f t="shared" si="15653"/>
        <v>0</v>
      </c>
      <c r="AM861" s="48">
        <f t="shared" si="15653"/>
        <v>0</v>
      </c>
      <c r="AN861" s="48">
        <f t="shared" si="15653"/>
        <v>0</v>
      </c>
      <c r="AO861" s="48">
        <f t="shared" si="15653"/>
        <v>0</v>
      </c>
      <c r="AP861" s="48">
        <f t="shared" si="15653"/>
        <v>0</v>
      </c>
      <c r="AQ861" s="48">
        <f t="shared" si="15653"/>
        <v>0</v>
      </c>
      <c r="AR861" s="48">
        <f t="shared" si="15653"/>
        <v>0</v>
      </c>
      <c r="AS861" s="48">
        <f t="shared" si="15653"/>
        <v>0</v>
      </c>
      <c r="AT861" s="48">
        <f t="shared" si="15653"/>
        <v>0</v>
      </c>
      <c r="AU861" s="48">
        <f t="shared" si="15653"/>
        <v>0</v>
      </c>
      <c r="AV861" s="48">
        <f t="shared" si="15653"/>
        <v>0</v>
      </c>
      <c r="AW861" s="48">
        <f t="shared" si="15653"/>
        <v>0</v>
      </c>
      <c r="AX861" s="48">
        <f t="shared" si="15653"/>
        <v>0</v>
      </c>
      <c r="AY861" s="48">
        <f t="shared" si="15617"/>
        <v>0</v>
      </c>
      <c r="AZ861" s="48">
        <f t="shared" si="15617"/>
        <v>0</v>
      </c>
      <c r="BA861" s="48">
        <f t="shared" si="15617"/>
        <v>0</v>
      </c>
      <c r="BB861" s="48">
        <f t="shared" si="15617"/>
        <v>0</v>
      </c>
      <c r="BC861" s="48"/>
      <c r="BE861" t="s">
        <v>186</v>
      </c>
      <c r="BO861">
        <f>BF851*W861</f>
        <v>0</v>
      </c>
      <c r="BP861">
        <f t="shared" ref="BP861" si="15722">BG851*X861</f>
        <v>0</v>
      </c>
      <c r="BQ861">
        <f t="shared" ref="BQ861" si="15723">BH851*Y861</f>
        <v>0</v>
      </c>
      <c r="BR861">
        <f t="shared" ref="BR861" si="15724">BI851*Z861</f>
        <v>0</v>
      </c>
      <c r="BS861">
        <f t="shared" ref="BS861" si="15725">BJ851*AA861</f>
        <v>0</v>
      </c>
      <c r="BT861">
        <f t="shared" ref="BT861" si="15726">BK851*AB861</f>
        <v>0</v>
      </c>
      <c r="BU861">
        <f t="shared" ref="BU861" si="15727">BL851*AC861</f>
        <v>0</v>
      </c>
      <c r="BV861">
        <f t="shared" ref="BV861" si="15728">BM851*AD861</f>
        <v>0</v>
      </c>
      <c r="BW861">
        <f t="shared" ref="BW861" si="15729">BN851*AE861</f>
        <v>0</v>
      </c>
      <c r="BX861">
        <f t="shared" ref="BX861" si="15730">BO851*AF861</f>
        <v>0</v>
      </c>
      <c r="BY861">
        <f t="shared" ref="BY861" si="15731">BP851*AG861</f>
        <v>0</v>
      </c>
      <c r="BZ861">
        <f t="shared" ref="BZ861" si="15732">BQ851*AH861</f>
        <v>0</v>
      </c>
      <c r="CA861">
        <f t="shared" ref="CA861" si="15733">BR851*AI861</f>
        <v>0</v>
      </c>
      <c r="CB861">
        <f t="shared" ref="CB861" si="15734">BS851*AJ861</f>
        <v>0</v>
      </c>
      <c r="CC861">
        <f t="shared" ref="CC861" si="15735">BT851*AK861</f>
        <v>0</v>
      </c>
      <c r="CD861">
        <f t="shared" ref="CD861" si="15736">BU851*AL861</f>
        <v>0</v>
      </c>
      <c r="CE861">
        <f t="shared" ref="CE861" si="15737">BV851*AM861</f>
        <v>0</v>
      </c>
      <c r="CF861">
        <f t="shared" ref="CF861" si="15738">BW851*AN861</f>
        <v>0</v>
      </c>
      <c r="CG861">
        <f t="shared" ref="CG861" si="15739">BX851*AO861</f>
        <v>0</v>
      </c>
      <c r="CH861">
        <f t="shared" ref="CH861" si="15740">BY851*AP861</f>
        <v>0</v>
      </c>
      <c r="CI861">
        <f t="shared" ref="CI861" si="15741">BZ851*AQ861</f>
        <v>0</v>
      </c>
      <c r="CJ861">
        <f t="shared" ref="CJ861" si="15742">CA851*AR861</f>
        <v>0</v>
      </c>
      <c r="CK861">
        <f t="shared" ref="CK861" si="15743">CB851*AS861</f>
        <v>0</v>
      </c>
      <c r="CL861">
        <f t="shared" ref="CL861" si="15744">CC851*AT861</f>
        <v>0</v>
      </c>
      <c r="CM861">
        <f t="shared" ref="CM861" si="15745">CD851*AU861</f>
        <v>0</v>
      </c>
      <c r="CN861">
        <f t="shared" ref="CN861" si="15746">CE851*AV861</f>
        <v>0</v>
      </c>
      <c r="CO861">
        <f t="shared" ref="CO861" si="15747">CF851*AW861</f>
        <v>0</v>
      </c>
      <c r="CP861">
        <f t="shared" ref="CP861" si="15748">CG851*AX861</f>
        <v>0</v>
      </c>
      <c r="CQ861">
        <f t="shared" ref="CQ861" si="15749">CH851*AY861</f>
        <v>0</v>
      </c>
      <c r="CR861">
        <f t="shared" ref="CR861" si="15750">CI851*AZ861</f>
        <v>0</v>
      </c>
      <c r="CS861">
        <f t="shared" ref="CS861" si="15751">CJ851*BA861</f>
        <v>0</v>
      </c>
      <c r="CT861">
        <f t="shared" ref="CT861" si="15752">CK851*BB861</f>
        <v>0</v>
      </c>
    </row>
    <row r="862" spans="1:98" x14ac:dyDescent="0.3">
      <c r="F862" s="91">
        <f t="shared" ref="F862:H862" si="15753">F861</f>
        <v>70</v>
      </c>
      <c r="G862" s="91">
        <f t="shared" si="15753"/>
        <v>70</v>
      </c>
      <c r="H862" s="4">
        <f t="shared" si="15753"/>
        <v>1</v>
      </c>
      <c r="I862">
        <v>50</v>
      </c>
      <c r="J862" s="48">
        <f t="shared" si="15424"/>
        <v>0</v>
      </c>
      <c r="K862" s="48">
        <f t="shared" si="15688"/>
        <v>0</v>
      </c>
      <c r="L862" s="98">
        <f t="shared" si="15426"/>
        <v>0</v>
      </c>
      <c r="M862" s="48"/>
      <c r="N862" s="48"/>
      <c r="O862" s="48"/>
      <c r="P862" s="48"/>
      <c r="Q862" s="48"/>
      <c r="R862" s="48"/>
      <c r="S862" s="48"/>
      <c r="T862" s="48"/>
      <c r="U862" s="48"/>
      <c r="V862" s="48"/>
      <c r="W862" s="48"/>
      <c r="X862" s="48">
        <f>$J862+$K862+$L862</f>
        <v>0</v>
      </c>
      <c r="Y862" s="48">
        <f t="shared" si="15653"/>
        <v>0</v>
      </c>
      <c r="Z862" s="48">
        <f t="shared" si="15653"/>
        <v>0</v>
      </c>
      <c r="AA862" s="48">
        <f t="shared" si="15653"/>
        <v>0</v>
      </c>
      <c r="AB862" s="48">
        <f t="shared" si="15653"/>
        <v>0</v>
      </c>
      <c r="AC862" s="48">
        <f t="shared" si="15653"/>
        <v>0</v>
      </c>
      <c r="AD862" s="48">
        <f t="shared" si="15653"/>
        <v>0</v>
      </c>
      <c r="AE862" s="48">
        <f t="shared" si="15653"/>
        <v>0</v>
      </c>
      <c r="AF862" s="48">
        <f t="shared" si="15653"/>
        <v>0</v>
      </c>
      <c r="AG862" s="48">
        <f t="shared" si="15653"/>
        <v>0</v>
      </c>
      <c r="AH862" s="48">
        <f t="shared" si="15653"/>
        <v>0</v>
      </c>
      <c r="AI862" s="48">
        <f t="shared" si="15653"/>
        <v>0</v>
      </c>
      <c r="AJ862" s="48">
        <f t="shared" si="15653"/>
        <v>0</v>
      </c>
      <c r="AK862" s="48">
        <f t="shared" si="15653"/>
        <v>0</v>
      </c>
      <c r="AL862" s="48">
        <f t="shared" si="15653"/>
        <v>0</v>
      </c>
      <c r="AM862" s="48">
        <f t="shared" si="15653"/>
        <v>0</v>
      </c>
      <c r="AN862" s="48">
        <f t="shared" si="15653"/>
        <v>0</v>
      </c>
      <c r="AO862" s="48">
        <f t="shared" si="15653"/>
        <v>0</v>
      </c>
      <c r="AP862" s="48">
        <f t="shared" si="15653"/>
        <v>0</v>
      </c>
      <c r="AQ862" s="48">
        <f t="shared" si="15653"/>
        <v>0</v>
      </c>
      <c r="AR862" s="48">
        <f t="shared" si="15653"/>
        <v>0</v>
      </c>
      <c r="AS862" s="48">
        <f t="shared" si="15653"/>
        <v>0</v>
      </c>
      <c r="AT862" s="48">
        <f t="shared" si="15653"/>
        <v>0</v>
      </c>
      <c r="AU862" s="48">
        <f t="shared" si="15653"/>
        <v>0</v>
      </c>
      <c r="AV862" s="48">
        <f t="shared" si="15653"/>
        <v>0</v>
      </c>
      <c r="AW862" s="48">
        <f t="shared" si="15653"/>
        <v>0</v>
      </c>
      <c r="AX862" s="48">
        <f t="shared" si="15653"/>
        <v>0</v>
      </c>
      <c r="AY862" s="48">
        <f t="shared" si="15617"/>
        <v>0</v>
      </c>
      <c r="AZ862" s="48">
        <f t="shared" si="15617"/>
        <v>0</v>
      </c>
      <c r="BA862" s="48">
        <f t="shared" si="15617"/>
        <v>0</v>
      </c>
      <c r="BB862" s="48">
        <f t="shared" si="15617"/>
        <v>0</v>
      </c>
      <c r="BC862" s="48"/>
      <c r="BE862" t="s">
        <v>187</v>
      </c>
      <c r="BP862">
        <f>BF851*X862</f>
        <v>0</v>
      </c>
      <c r="BQ862">
        <f t="shared" ref="BQ862" si="15754">BG851*Y862</f>
        <v>0</v>
      </c>
      <c r="BR862">
        <f t="shared" ref="BR862" si="15755">BH851*Z862</f>
        <v>0</v>
      </c>
      <c r="BS862">
        <f t="shared" ref="BS862" si="15756">BI851*AA862</f>
        <v>0</v>
      </c>
      <c r="BT862">
        <f t="shared" ref="BT862" si="15757">BJ851*AB862</f>
        <v>0</v>
      </c>
      <c r="BU862">
        <f t="shared" ref="BU862" si="15758">BK851*AC862</f>
        <v>0</v>
      </c>
      <c r="BV862">
        <f t="shared" ref="BV862" si="15759">BL851*AD862</f>
        <v>0</v>
      </c>
      <c r="BW862">
        <f t="shared" ref="BW862" si="15760">BM851*AE862</f>
        <v>0</v>
      </c>
      <c r="BX862">
        <f t="shared" ref="BX862" si="15761">BN851*AF862</f>
        <v>0</v>
      </c>
      <c r="BY862">
        <f t="shared" ref="BY862" si="15762">BO851*AG862</f>
        <v>0</v>
      </c>
      <c r="BZ862">
        <f t="shared" ref="BZ862" si="15763">BP851*AH862</f>
        <v>0</v>
      </c>
      <c r="CA862">
        <f t="shared" ref="CA862" si="15764">BQ851*AI862</f>
        <v>0</v>
      </c>
      <c r="CB862">
        <f t="shared" ref="CB862" si="15765">BR851*AJ862</f>
        <v>0</v>
      </c>
      <c r="CC862">
        <f t="shared" ref="CC862" si="15766">BS851*AK862</f>
        <v>0</v>
      </c>
      <c r="CD862">
        <f t="shared" ref="CD862" si="15767">BT851*AL862</f>
        <v>0</v>
      </c>
      <c r="CE862">
        <f t="shared" ref="CE862" si="15768">BU851*AM862</f>
        <v>0</v>
      </c>
      <c r="CF862">
        <f t="shared" ref="CF862" si="15769">BV851*AN862</f>
        <v>0</v>
      </c>
      <c r="CG862">
        <f t="shared" ref="CG862" si="15770">BW851*AO862</f>
        <v>0</v>
      </c>
      <c r="CH862">
        <f t="shared" ref="CH862" si="15771">BX851*AP862</f>
        <v>0</v>
      </c>
      <c r="CI862">
        <f t="shared" ref="CI862" si="15772">BY851*AQ862</f>
        <v>0</v>
      </c>
      <c r="CJ862">
        <f t="shared" ref="CJ862" si="15773">BZ851*AR862</f>
        <v>0</v>
      </c>
      <c r="CK862">
        <f t="shared" ref="CK862" si="15774">CA851*AS862</f>
        <v>0</v>
      </c>
      <c r="CL862">
        <f t="shared" ref="CL862" si="15775">CB851*AT862</f>
        <v>0</v>
      </c>
      <c r="CM862">
        <f t="shared" ref="CM862" si="15776">CC851*AU862</f>
        <v>0</v>
      </c>
      <c r="CN862">
        <f t="shared" ref="CN862" si="15777">CD851*AV862</f>
        <v>0</v>
      </c>
      <c r="CO862">
        <f t="shared" ref="CO862" si="15778">CE851*AW862</f>
        <v>0</v>
      </c>
      <c r="CP862">
        <f t="shared" ref="CP862" si="15779">CF851*AX862</f>
        <v>0</v>
      </c>
      <c r="CQ862">
        <f t="shared" ref="CQ862" si="15780">CG851*AY862</f>
        <v>0</v>
      </c>
      <c r="CR862">
        <f t="shared" ref="CR862" si="15781">CH851*AZ862</f>
        <v>0</v>
      </c>
      <c r="CS862">
        <f t="shared" ref="CS862" si="15782">CI851*BA862</f>
        <v>0</v>
      </c>
      <c r="CT862">
        <f t="shared" ref="CT862" si="15783">CJ851*BB862</f>
        <v>0</v>
      </c>
    </row>
    <row r="863" spans="1:98" x14ac:dyDescent="0.3">
      <c r="F863" s="91">
        <f t="shared" ref="F863:H863" si="15784">F862</f>
        <v>70</v>
      </c>
      <c r="G863" s="91">
        <f t="shared" si="15784"/>
        <v>70</v>
      </c>
      <c r="H863" s="4">
        <f t="shared" si="15784"/>
        <v>1</v>
      </c>
      <c r="I863">
        <v>55</v>
      </c>
      <c r="J863" s="48">
        <f t="shared" si="15424"/>
        <v>0</v>
      </c>
      <c r="K863" s="48">
        <f t="shared" si="15688"/>
        <v>0</v>
      </c>
      <c r="L863" s="98">
        <f t="shared" si="15426"/>
        <v>0</v>
      </c>
      <c r="M863" s="48"/>
      <c r="N863" s="48"/>
      <c r="O863" s="48"/>
      <c r="P863" s="48"/>
      <c r="Q863" s="48"/>
      <c r="R863" s="48"/>
      <c r="S863" s="48"/>
      <c r="T863" s="48"/>
      <c r="U863" s="48"/>
      <c r="V863" s="48"/>
      <c r="W863" s="48"/>
      <c r="X863" s="48"/>
      <c r="Y863" s="48">
        <f>$J863+$K863+$L863</f>
        <v>0</v>
      </c>
      <c r="Z863" s="48">
        <f t="shared" si="15653"/>
        <v>0</v>
      </c>
      <c r="AA863" s="48">
        <f t="shared" si="15653"/>
        <v>0</v>
      </c>
      <c r="AB863" s="48">
        <f t="shared" si="15653"/>
        <v>0</v>
      </c>
      <c r="AC863" s="48">
        <f t="shared" si="15653"/>
        <v>0</v>
      </c>
      <c r="AD863" s="48">
        <f t="shared" si="15653"/>
        <v>0</v>
      </c>
      <c r="AE863" s="48">
        <f t="shared" si="15653"/>
        <v>0</v>
      </c>
      <c r="AF863" s="48">
        <f t="shared" si="15653"/>
        <v>0</v>
      </c>
      <c r="AG863" s="48">
        <f t="shared" si="15653"/>
        <v>0</v>
      </c>
      <c r="AH863" s="48">
        <f t="shared" si="15653"/>
        <v>0</v>
      </c>
      <c r="AI863" s="48">
        <f t="shared" si="15653"/>
        <v>0</v>
      </c>
      <c r="AJ863" s="48">
        <f t="shared" si="15653"/>
        <v>0</v>
      </c>
      <c r="AK863" s="48">
        <f t="shared" si="15653"/>
        <v>0</v>
      </c>
      <c r="AL863" s="48">
        <f t="shared" si="15653"/>
        <v>0</v>
      </c>
      <c r="AM863" s="48">
        <f t="shared" si="15653"/>
        <v>0</v>
      </c>
      <c r="AN863" s="48">
        <f t="shared" si="15653"/>
        <v>0</v>
      </c>
      <c r="AO863" s="48">
        <f t="shared" si="15653"/>
        <v>0</v>
      </c>
      <c r="AP863" s="48">
        <f t="shared" si="15653"/>
        <v>0</v>
      </c>
      <c r="AQ863" s="48">
        <f t="shared" si="15653"/>
        <v>0</v>
      </c>
      <c r="AR863" s="48">
        <f t="shared" si="15653"/>
        <v>0</v>
      </c>
      <c r="AS863" s="48">
        <f t="shared" si="15653"/>
        <v>0</v>
      </c>
      <c r="AT863" s="48">
        <f t="shared" si="15653"/>
        <v>0</v>
      </c>
      <c r="AU863" s="48">
        <f t="shared" si="15653"/>
        <v>0</v>
      </c>
      <c r="AV863" s="48">
        <f t="shared" si="15653"/>
        <v>0</v>
      </c>
      <c r="AW863" s="48">
        <f t="shared" si="15653"/>
        <v>0</v>
      </c>
      <c r="AX863" s="48">
        <f t="shared" si="15653"/>
        <v>0</v>
      </c>
      <c r="AY863" s="48">
        <f t="shared" si="15617"/>
        <v>0</v>
      </c>
      <c r="AZ863" s="48">
        <f t="shared" si="15617"/>
        <v>0</v>
      </c>
      <c r="BA863" s="48">
        <f t="shared" si="15617"/>
        <v>0</v>
      </c>
      <c r="BB863" s="48">
        <f t="shared" si="15617"/>
        <v>0</v>
      </c>
      <c r="BC863" s="48"/>
      <c r="BE863" t="s">
        <v>188</v>
      </c>
      <c r="BQ863">
        <f>BF851*Y863</f>
        <v>0</v>
      </c>
      <c r="BR863">
        <f t="shared" ref="BR863" si="15785">BG851*Z863</f>
        <v>0</v>
      </c>
      <c r="BS863">
        <f t="shared" ref="BS863" si="15786">BH851*AA863</f>
        <v>0</v>
      </c>
      <c r="BT863">
        <f t="shared" ref="BT863" si="15787">BI851*AB863</f>
        <v>0</v>
      </c>
      <c r="BU863">
        <f t="shared" ref="BU863" si="15788">BJ851*AC863</f>
        <v>0</v>
      </c>
      <c r="BV863">
        <f t="shared" ref="BV863" si="15789">BK851*AD863</f>
        <v>0</v>
      </c>
      <c r="BW863">
        <f t="shared" ref="BW863" si="15790">BL851*AE863</f>
        <v>0</v>
      </c>
      <c r="BX863">
        <f t="shared" ref="BX863" si="15791">BM851*AF863</f>
        <v>0</v>
      </c>
      <c r="BY863">
        <f t="shared" ref="BY863" si="15792">BN851*AG863</f>
        <v>0</v>
      </c>
      <c r="BZ863">
        <f t="shared" ref="BZ863" si="15793">BO851*AH863</f>
        <v>0</v>
      </c>
      <c r="CA863">
        <f t="shared" ref="CA863" si="15794">BP851*AI863</f>
        <v>0</v>
      </c>
      <c r="CB863">
        <f t="shared" ref="CB863" si="15795">BQ851*AJ863</f>
        <v>0</v>
      </c>
      <c r="CC863">
        <f t="shared" ref="CC863" si="15796">BR851*AK863</f>
        <v>0</v>
      </c>
      <c r="CD863">
        <f t="shared" ref="CD863" si="15797">BS851*AL863</f>
        <v>0</v>
      </c>
      <c r="CE863">
        <f t="shared" ref="CE863" si="15798">BT851*AM863</f>
        <v>0</v>
      </c>
      <c r="CF863">
        <f t="shared" ref="CF863" si="15799">BU851*AN863</f>
        <v>0</v>
      </c>
      <c r="CG863">
        <f t="shared" ref="CG863" si="15800">BV851*AO863</f>
        <v>0</v>
      </c>
      <c r="CH863">
        <f t="shared" ref="CH863" si="15801">BW851*AP863</f>
        <v>0</v>
      </c>
      <c r="CI863">
        <f t="shared" ref="CI863" si="15802">BX851*AQ863</f>
        <v>0</v>
      </c>
      <c r="CJ863">
        <f t="shared" ref="CJ863" si="15803">BY851*AR863</f>
        <v>0</v>
      </c>
      <c r="CK863">
        <f t="shared" ref="CK863" si="15804">BZ851*AS863</f>
        <v>0</v>
      </c>
      <c r="CL863">
        <f t="shared" ref="CL863" si="15805">CA851*AT863</f>
        <v>0</v>
      </c>
      <c r="CM863">
        <f t="shared" ref="CM863" si="15806">CB851*AU863</f>
        <v>0</v>
      </c>
      <c r="CN863">
        <f t="shared" ref="CN863" si="15807">CC851*AV863</f>
        <v>0</v>
      </c>
      <c r="CO863">
        <f t="shared" ref="CO863" si="15808">CD851*AW863</f>
        <v>0</v>
      </c>
      <c r="CP863">
        <f t="shared" ref="CP863" si="15809">CE851*AX863</f>
        <v>0</v>
      </c>
      <c r="CQ863">
        <f t="shared" ref="CQ863" si="15810">CF851*AY863</f>
        <v>0</v>
      </c>
      <c r="CR863">
        <f t="shared" ref="CR863" si="15811">CG851*AZ863</f>
        <v>0</v>
      </c>
      <c r="CS863">
        <f t="shared" ref="CS863" si="15812">CH851*BA863</f>
        <v>0</v>
      </c>
      <c r="CT863">
        <f t="shared" ref="CT863" si="15813">CI851*BB863</f>
        <v>0</v>
      </c>
    </row>
    <row r="864" spans="1:98" x14ac:dyDescent="0.3">
      <c r="F864" s="91">
        <f t="shared" ref="F864:H864" si="15814">F863</f>
        <v>70</v>
      </c>
      <c r="G864" s="91">
        <f t="shared" si="15814"/>
        <v>70</v>
      </c>
      <c r="H864" s="4">
        <f t="shared" si="15814"/>
        <v>1</v>
      </c>
      <c r="I864">
        <v>60</v>
      </c>
      <c r="J864" s="48">
        <f t="shared" si="15424"/>
        <v>0</v>
      </c>
      <c r="K864" s="48">
        <f t="shared" si="15688"/>
        <v>0</v>
      </c>
      <c r="L864" s="98">
        <f t="shared" si="15426"/>
        <v>0</v>
      </c>
      <c r="M864" s="48"/>
      <c r="N864" s="48"/>
      <c r="O864" s="48"/>
      <c r="P864" s="48"/>
      <c r="Q864" s="48"/>
      <c r="R864" s="48"/>
      <c r="S864" s="48"/>
      <c r="T864" s="48"/>
      <c r="U864" s="48"/>
      <c r="V864" s="48"/>
      <c r="W864" s="48"/>
      <c r="X864" s="48"/>
      <c r="Y864" s="48"/>
      <c r="Z864" s="48">
        <f>$J864+$K864+$L864</f>
        <v>0</v>
      </c>
      <c r="AA864" s="48">
        <f t="shared" si="15653"/>
        <v>0</v>
      </c>
      <c r="AB864" s="48">
        <f t="shared" si="15653"/>
        <v>0</v>
      </c>
      <c r="AC864" s="48">
        <f t="shared" si="15653"/>
        <v>0</v>
      </c>
      <c r="AD864" s="48">
        <f t="shared" si="15653"/>
        <v>0</v>
      </c>
      <c r="AE864" s="48">
        <f t="shared" si="15653"/>
        <v>0</v>
      </c>
      <c r="AF864" s="48">
        <f t="shared" si="15653"/>
        <v>0</v>
      </c>
      <c r="AG864" s="48">
        <f t="shared" si="15653"/>
        <v>0</v>
      </c>
      <c r="AH864" s="48">
        <f t="shared" si="15653"/>
        <v>0</v>
      </c>
      <c r="AI864" s="48">
        <f t="shared" si="15653"/>
        <v>0</v>
      </c>
      <c r="AJ864" s="48">
        <f t="shared" si="15653"/>
        <v>0</v>
      </c>
      <c r="AK864" s="48">
        <f t="shared" si="15653"/>
        <v>0</v>
      </c>
      <c r="AL864" s="48">
        <f t="shared" si="15653"/>
        <v>0</v>
      </c>
      <c r="AM864" s="48">
        <f t="shared" si="15653"/>
        <v>0</v>
      </c>
      <c r="AN864" s="48">
        <f t="shared" si="15653"/>
        <v>0</v>
      </c>
      <c r="AO864" s="48">
        <f t="shared" si="15653"/>
        <v>0</v>
      </c>
      <c r="AP864" s="48">
        <f t="shared" si="15653"/>
        <v>0</v>
      </c>
      <c r="AQ864" s="48">
        <f t="shared" si="15653"/>
        <v>0</v>
      </c>
      <c r="AR864" s="48">
        <f t="shared" si="15653"/>
        <v>0</v>
      </c>
      <c r="AS864" s="48">
        <f t="shared" si="15653"/>
        <v>0</v>
      </c>
      <c r="AT864" s="48">
        <f t="shared" si="15653"/>
        <v>0</v>
      </c>
      <c r="AU864" s="48">
        <f t="shared" si="15653"/>
        <v>0</v>
      </c>
      <c r="AV864" s="48">
        <f t="shared" si="15653"/>
        <v>0</v>
      </c>
      <c r="AW864" s="48">
        <f t="shared" si="15653"/>
        <v>0</v>
      </c>
      <c r="AX864" s="48">
        <f t="shared" si="15653"/>
        <v>0</v>
      </c>
      <c r="AY864" s="48">
        <f t="shared" si="15617"/>
        <v>0</v>
      </c>
      <c r="AZ864" s="48">
        <f t="shared" si="15617"/>
        <v>0</v>
      </c>
      <c r="BA864" s="48">
        <f t="shared" si="15617"/>
        <v>0</v>
      </c>
      <c r="BB864" s="48">
        <f t="shared" si="15617"/>
        <v>0</v>
      </c>
      <c r="BC864" s="48"/>
      <c r="BE864" t="s">
        <v>189</v>
      </c>
      <c r="BR864">
        <f>BF851*Z864</f>
        <v>0</v>
      </c>
      <c r="BS864">
        <f t="shared" ref="BS864" si="15815">BG851*AA864</f>
        <v>0</v>
      </c>
      <c r="BT864">
        <f t="shared" ref="BT864" si="15816">BH851*AB864</f>
        <v>0</v>
      </c>
      <c r="BU864">
        <f t="shared" ref="BU864" si="15817">BI851*AC864</f>
        <v>0</v>
      </c>
      <c r="BV864">
        <f t="shared" ref="BV864" si="15818">BJ851*AD864</f>
        <v>0</v>
      </c>
      <c r="BW864">
        <f t="shared" ref="BW864" si="15819">BK851*AE864</f>
        <v>0</v>
      </c>
      <c r="BX864">
        <f t="shared" ref="BX864" si="15820">BL851*AF864</f>
        <v>0</v>
      </c>
      <c r="BY864">
        <f t="shared" ref="BY864" si="15821">BM851*AG864</f>
        <v>0</v>
      </c>
      <c r="BZ864">
        <f t="shared" ref="BZ864" si="15822">BN851*AH864</f>
        <v>0</v>
      </c>
      <c r="CA864">
        <f t="shared" ref="CA864" si="15823">BO851*AI864</f>
        <v>0</v>
      </c>
      <c r="CB864">
        <f t="shared" ref="CB864" si="15824">BP851*AJ864</f>
        <v>0</v>
      </c>
      <c r="CC864">
        <f t="shared" ref="CC864" si="15825">BQ851*AK864</f>
        <v>0</v>
      </c>
      <c r="CD864">
        <f t="shared" ref="CD864" si="15826">BR851*AL864</f>
        <v>0</v>
      </c>
      <c r="CE864">
        <f t="shared" ref="CE864" si="15827">BS851*AM864</f>
        <v>0</v>
      </c>
      <c r="CF864">
        <f t="shared" ref="CF864" si="15828">BT851*AN864</f>
        <v>0</v>
      </c>
      <c r="CG864">
        <f t="shared" ref="CG864" si="15829">BU851*AO864</f>
        <v>0</v>
      </c>
      <c r="CH864">
        <f t="shared" ref="CH864" si="15830">BV851*AP864</f>
        <v>0</v>
      </c>
      <c r="CI864">
        <f t="shared" ref="CI864" si="15831">BW851*AQ864</f>
        <v>0</v>
      </c>
      <c r="CJ864">
        <f t="shared" ref="CJ864" si="15832">BX851*AR864</f>
        <v>0</v>
      </c>
      <c r="CK864">
        <f t="shared" ref="CK864" si="15833">BY851*AS864</f>
        <v>0</v>
      </c>
      <c r="CL864">
        <f t="shared" ref="CL864" si="15834">BZ851*AT864</f>
        <v>0</v>
      </c>
      <c r="CM864">
        <f t="shared" ref="CM864" si="15835">CA851*AU864</f>
        <v>0</v>
      </c>
      <c r="CN864">
        <f t="shared" ref="CN864" si="15836">CB851*AV864</f>
        <v>0</v>
      </c>
      <c r="CO864">
        <f t="shared" ref="CO864" si="15837">CC851*AW864</f>
        <v>0</v>
      </c>
      <c r="CP864">
        <f t="shared" ref="CP864" si="15838">CD851*AX864</f>
        <v>0</v>
      </c>
      <c r="CQ864">
        <f t="shared" ref="CQ864" si="15839">CE851*AY864</f>
        <v>0</v>
      </c>
      <c r="CR864">
        <f t="shared" ref="CR864" si="15840">CF851*AZ864</f>
        <v>0</v>
      </c>
      <c r="CS864">
        <f t="shared" ref="CS864" si="15841">CG851*BA864</f>
        <v>0</v>
      </c>
      <c r="CT864">
        <f t="shared" ref="CT864" si="15842">CH851*BB864</f>
        <v>0</v>
      </c>
    </row>
    <row r="865" spans="6:98" x14ac:dyDescent="0.3">
      <c r="F865" s="91">
        <f t="shared" ref="F865:H865" si="15843">F864</f>
        <v>70</v>
      </c>
      <c r="G865" s="91">
        <f t="shared" si="15843"/>
        <v>70</v>
      </c>
      <c r="H865" s="4">
        <f t="shared" si="15843"/>
        <v>1</v>
      </c>
      <c r="I865">
        <v>65</v>
      </c>
      <c r="J865" s="48">
        <f t="shared" si="15424"/>
        <v>0</v>
      </c>
      <c r="K865" s="48">
        <f t="shared" si="15688"/>
        <v>0</v>
      </c>
      <c r="L865" s="98">
        <f t="shared" si="15426"/>
        <v>0</v>
      </c>
      <c r="M865" s="48"/>
      <c r="N865" s="48"/>
      <c r="O865" s="48"/>
      <c r="P865" s="48"/>
      <c r="Q865" s="48"/>
      <c r="R865" s="48"/>
      <c r="S865" s="48"/>
      <c r="T865" s="48"/>
      <c r="U865" s="48"/>
      <c r="V865" s="48"/>
      <c r="W865" s="48"/>
      <c r="X865" s="48"/>
      <c r="Y865" s="48"/>
      <c r="Z865" s="48"/>
      <c r="AA865" s="48">
        <f>$J865+$K865+$L865</f>
        <v>0</v>
      </c>
      <c r="AB865" s="48">
        <f t="shared" si="15653"/>
        <v>0</v>
      </c>
      <c r="AC865" s="48">
        <f t="shared" si="15653"/>
        <v>0</v>
      </c>
      <c r="AD865" s="48">
        <f t="shared" si="15653"/>
        <v>0</v>
      </c>
      <c r="AE865" s="48">
        <f t="shared" si="15653"/>
        <v>0</v>
      </c>
      <c r="AF865" s="48">
        <f t="shared" si="15653"/>
        <v>0</v>
      </c>
      <c r="AG865" s="48">
        <f t="shared" si="15653"/>
        <v>0</v>
      </c>
      <c r="AH865" s="48">
        <f t="shared" si="15653"/>
        <v>0</v>
      </c>
      <c r="AI865" s="48">
        <f t="shared" si="15653"/>
        <v>0</v>
      </c>
      <c r="AJ865" s="48">
        <f t="shared" si="15653"/>
        <v>0</v>
      </c>
      <c r="AK865" s="48">
        <f t="shared" si="15653"/>
        <v>0</v>
      </c>
      <c r="AL865" s="48">
        <f t="shared" si="15653"/>
        <v>0</v>
      </c>
      <c r="AM865" s="48">
        <f t="shared" si="15653"/>
        <v>0</v>
      </c>
      <c r="AN865" s="48">
        <f t="shared" si="15653"/>
        <v>0</v>
      </c>
      <c r="AO865" s="48">
        <f t="shared" si="15653"/>
        <v>0</v>
      </c>
      <c r="AP865" s="48">
        <f t="shared" si="15653"/>
        <v>0</v>
      </c>
      <c r="AQ865" s="48">
        <f t="shared" si="15653"/>
        <v>0</v>
      </c>
      <c r="AR865" s="48">
        <f t="shared" si="15653"/>
        <v>0</v>
      </c>
      <c r="AS865" s="48">
        <f t="shared" si="15653"/>
        <v>0</v>
      </c>
      <c r="AT865" s="48">
        <f t="shared" si="15653"/>
        <v>0</v>
      </c>
      <c r="AU865" s="48">
        <f t="shared" si="15653"/>
        <v>0</v>
      </c>
      <c r="AV865" s="48">
        <f t="shared" si="15653"/>
        <v>0</v>
      </c>
      <c r="AW865" s="48">
        <f t="shared" si="15653"/>
        <v>0</v>
      </c>
      <c r="AX865" s="48">
        <f t="shared" si="15653"/>
        <v>0</v>
      </c>
      <c r="AY865" s="48">
        <f t="shared" si="15617"/>
        <v>0</v>
      </c>
      <c r="AZ865" s="48">
        <f t="shared" si="15617"/>
        <v>0</v>
      </c>
      <c r="BA865" s="48">
        <f t="shared" si="15617"/>
        <v>0</v>
      </c>
      <c r="BB865" s="48">
        <f t="shared" si="15617"/>
        <v>0</v>
      </c>
      <c r="BC865" s="48"/>
      <c r="BE865" t="s">
        <v>190</v>
      </c>
      <c r="BS865">
        <f>BF851*AA865</f>
        <v>0</v>
      </c>
      <c r="BT865">
        <f t="shared" ref="BT865" si="15844">BG851*AB865</f>
        <v>0</v>
      </c>
      <c r="BU865">
        <f t="shared" ref="BU865" si="15845">BH851*AC865</f>
        <v>0</v>
      </c>
      <c r="BV865">
        <f t="shared" ref="BV865" si="15846">BI851*AD865</f>
        <v>0</v>
      </c>
      <c r="BW865">
        <f t="shared" ref="BW865" si="15847">BJ851*AE865</f>
        <v>0</v>
      </c>
      <c r="BX865">
        <f t="shared" ref="BX865" si="15848">BK851*AF865</f>
        <v>0</v>
      </c>
      <c r="BY865">
        <f t="shared" ref="BY865" si="15849">BL851*AG865</f>
        <v>0</v>
      </c>
      <c r="BZ865">
        <f t="shared" ref="BZ865" si="15850">BM851*AH865</f>
        <v>0</v>
      </c>
      <c r="CA865">
        <f t="shared" ref="CA865" si="15851">BN851*AI865</f>
        <v>0</v>
      </c>
      <c r="CB865">
        <f t="shared" ref="CB865" si="15852">BO851*AJ865</f>
        <v>0</v>
      </c>
      <c r="CC865">
        <f t="shared" ref="CC865" si="15853">BP851*AK865</f>
        <v>0</v>
      </c>
      <c r="CD865">
        <f t="shared" ref="CD865" si="15854">BQ851*AL865</f>
        <v>0</v>
      </c>
      <c r="CE865">
        <f t="shared" ref="CE865" si="15855">BR851*AM865</f>
        <v>0</v>
      </c>
      <c r="CF865">
        <f t="shared" ref="CF865" si="15856">BS851*AN865</f>
        <v>0</v>
      </c>
      <c r="CG865">
        <f t="shared" ref="CG865" si="15857">BT851*AO865</f>
        <v>0</v>
      </c>
      <c r="CH865">
        <f t="shared" ref="CH865" si="15858">BU851*AP865</f>
        <v>0</v>
      </c>
      <c r="CI865">
        <f t="shared" ref="CI865" si="15859">BV851*AQ865</f>
        <v>0</v>
      </c>
      <c r="CJ865">
        <f t="shared" ref="CJ865" si="15860">BW851*AR865</f>
        <v>0</v>
      </c>
      <c r="CK865">
        <f t="shared" ref="CK865" si="15861">BX851*AS865</f>
        <v>0</v>
      </c>
      <c r="CL865">
        <f t="shared" ref="CL865" si="15862">BY851*AT865</f>
        <v>0</v>
      </c>
      <c r="CM865">
        <f t="shared" ref="CM865" si="15863">BZ851*AU865</f>
        <v>0</v>
      </c>
      <c r="CN865">
        <f t="shared" ref="CN865" si="15864">CA851*AV865</f>
        <v>0</v>
      </c>
      <c r="CO865">
        <f t="shared" ref="CO865" si="15865">CB851*AW865</f>
        <v>0</v>
      </c>
      <c r="CP865">
        <f t="shared" ref="CP865" si="15866">CC851*AX865</f>
        <v>0</v>
      </c>
      <c r="CQ865">
        <f t="shared" ref="CQ865" si="15867">CD851*AY865</f>
        <v>0</v>
      </c>
      <c r="CR865">
        <f t="shared" ref="CR865" si="15868">CE851*AZ865</f>
        <v>0</v>
      </c>
      <c r="CS865">
        <f t="shared" ref="CS865" si="15869">CF851*BA865</f>
        <v>0</v>
      </c>
      <c r="CT865">
        <f t="shared" ref="CT865" si="15870">CG851*BB865</f>
        <v>0</v>
      </c>
    </row>
    <row r="866" spans="6:98" x14ac:dyDescent="0.3">
      <c r="F866" s="91">
        <f t="shared" ref="F866:H866" si="15871">F865</f>
        <v>70</v>
      </c>
      <c r="G866" s="91">
        <f t="shared" si="15871"/>
        <v>70</v>
      </c>
      <c r="H866" s="4">
        <f t="shared" si="15871"/>
        <v>1</v>
      </c>
      <c r="I866">
        <v>70</v>
      </c>
      <c r="J866" s="48">
        <f t="shared" si="15424"/>
        <v>1</v>
      </c>
      <c r="K866" s="48">
        <f t="shared" si="15688"/>
        <v>0</v>
      </c>
      <c r="L866" s="98">
        <f t="shared" si="15426"/>
        <v>0</v>
      </c>
      <c r="M866" s="48"/>
      <c r="N866" s="48"/>
      <c r="O866" s="48"/>
      <c r="P866" s="48"/>
      <c r="Q866" s="48"/>
      <c r="R866" s="48"/>
      <c r="S866" s="48"/>
      <c r="T866" s="48"/>
      <c r="U866" s="48"/>
      <c r="V866" s="48"/>
      <c r="W866" s="48"/>
      <c r="X866" s="48"/>
      <c r="Y866" s="48"/>
      <c r="Z866" s="48"/>
      <c r="AA866" s="48"/>
      <c r="AB866" s="48">
        <f>$J866+$K866+$L866</f>
        <v>1</v>
      </c>
      <c r="AC866" s="48">
        <f t="shared" si="15653"/>
        <v>1</v>
      </c>
      <c r="AD866" s="48">
        <f t="shared" si="15653"/>
        <v>1</v>
      </c>
      <c r="AE866" s="48">
        <f t="shared" si="15653"/>
        <v>1</v>
      </c>
      <c r="AF866" s="48">
        <f t="shared" si="15653"/>
        <v>1</v>
      </c>
      <c r="AG866" s="48">
        <f t="shared" si="15653"/>
        <v>1</v>
      </c>
      <c r="AH866" s="48">
        <f t="shared" si="15653"/>
        <v>1</v>
      </c>
      <c r="AI866" s="48">
        <f t="shared" si="15653"/>
        <v>1</v>
      </c>
      <c r="AJ866" s="48">
        <f t="shared" si="15653"/>
        <v>1</v>
      </c>
      <c r="AK866" s="48">
        <f t="shared" si="15653"/>
        <v>1</v>
      </c>
      <c r="AL866" s="48">
        <f t="shared" si="15653"/>
        <v>1</v>
      </c>
      <c r="AM866" s="48">
        <f t="shared" si="15653"/>
        <v>1</v>
      </c>
      <c r="AN866" s="48">
        <f t="shared" si="15653"/>
        <v>1</v>
      </c>
      <c r="AO866" s="48">
        <f t="shared" si="15653"/>
        <v>1</v>
      </c>
      <c r="AP866" s="48">
        <f t="shared" si="15653"/>
        <v>1</v>
      </c>
      <c r="AQ866" s="48">
        <f t="shared" si="15653"/>
        <v>1</v>
      </c>
      <c r="AR866" s="48">
        <f t="shared" si="15653"/>
        <v>1</v>
      </c>
      <c r="AS866" s="48">
        <f t="shared" si="15653"/>
        <v>1</v>
      </c>
      <c r="AT866" s="48">
        <f t="shared" si="15653"/>
        <v>1</v>
      </c>
      <c r="AU866" s="48">
        <f t="shared" si="15653"/>
        <v>1</v>
      </c>
      <c r="AV866" s="48">
        <f t="shared" si="15653"/>
        <v>1</v>
      </c>
      <c r="AW866" s="48">
        <f t="shared" si="15653"/>
        <v>1</v>
      </c>
      <c r="AX866" s="48">
        <f t="shared" si="15653"/>
        <v>1</v>
      </c>
      <c r="AY866" s="48">
        <f t="shared" si="15617"/>
        <v>1</v>
      </c>
      <c r="AZ866" s="48">
        <f t="shared" si="15617"/>
        <v>1</v>
      </c>
      <c r="BA866" s="48">
        <f t="shared" si="15617"/>
        <v>1</v>
      </c>
      <c r="BB866" s="48">
        <f t="shared" si="15617"/>
        <v>1</v>
      </c>
      <c r="BC866" s="48"/>
      <c r="BE866" t="s">
        <v>191</v>
      </c>
      <c r="BT866">
        <f>BF851*AB866</f>
        <v>0</v>
      </c>
      <c r="BU866">
        <f t="shared" ref="BU866" si="15872">BG851*AC866</f>
        <v>5.2101077297065448</v>
      </c>
      <c r="BV866">
        <f t="shared" ref="BV866" si="15873">BH851*AD866</f>
        <v>34.734051531376956</v>
      </c>
      <c r="BW866">
        <f t="shared" ref="BW866" si="15874">BI851*AE866</f>
        <v>86.835128828442393</v>
      </c>
      <c r="BX866">
        <f t="shared" ref="BX866" si="15875">BJ851*AF866</f>
        <v>173.67025765688479</v>
      </c>
      <c r="BY866">
        <f t="shared" ref="BY866" si="15876">BK851*AG866</f>
        <v>279.84588739844344</v>
      </c>
      <c r="BZ866">
        <f t="shared" ref="BZ866" si="15877">BL851*AH866</f>
        <v>318.29058787682794</v>
      </c>
      <c r="CA866">
        <f t="shared" ref="CA866" si="15878">BM851*AI866</f>
        <v>353.14248451091049</v>
      </c>
      <c r="CB866">
        <f t="shared" ref="CB866" si="15879">BN851*AJ866</f>
        <v>386.41002090249822</v>
      </c>
      <c r="CC866">
        <f t="shared" ref="CC866" si="15880">BO851*AK866</f>
        <v>411.39008262058923</v>
      </c>
      <c r="CD866">
        <f t="shared" ref="CD866" si="15881">BP851*AL866</f>
        <v>425.46882214179436</v>
      </c>
      <c r="CE866">
        <f t="shared" ref="CE866" si="15882">BQ851*AM866</f>
        <v>439.03336985045758</v>
      </c>
      <c r="CF866">
        <f t="shared" ref="CF866" si="15883">BR851*AN866</f>
        <v>451.72680530552071</v>
      </c>
      <c r="CG866">
        <f t="shared" ref="CG866" si="15884">BS851*AO866</f>
        <v>463.19748947493576</v>
      </c>
      <c r="CH866">
        <f t="shared" ref="CH866" si="15885">BT851*AP866</f>
        <v>472.56313268478436</v>
      </c>
      <c r="CI866">
        <f t="shared" ref="CI866" si="15886">BU851*AQ866</f>
        <v>0</v>
      </c>
      <c r="CJ866">
        <f t="shared" ref="CJ866" si="15887">BV851*AR866</f>
        <v>0</v>
      </c>
      <c r="CK866">
        <f t="shared" ref="CK866" si="15888">BW851*AS866</f>
        <v>0</v>
      </c>
      <c r="CL866">
        <f t="shared" ref="CL866" si="15889">BX851*AT866</f>
        <v>0</v>
      </c>
      <c r="CM866">
        <f t="shared" ref="CM866" si="15890">BY851*AU866</f>
        <v>0</v>
      </c>
      <c r="CN866">
        <f t="shared" ref="CN866" si="15891">BZ851*AV866</f>
        <v>0</v>
      </c>
      <c r="CO866">
        <f t="shared" ref="CO866" si="15892">CA851*AW866</f>
        <v>0</v>
      </c>
      <c r="CP866">
        <f t="shared" ref="CP866" si="15893">CB851*AX866</f>
        <v>0</v>
      </c>
      <c r="CQ866">
        <f t="shared" ref="CQ866" si="15894">CC851*AY866</f>
        <v>0</v>
      </c>
      <c r="CR866">
        <f t="shared" ref="CR866" si="15895">CD851*AZ866</f>
        <v>0</v>
      </c>
      <c r="CS866">
        <f t="shared" ref="CS866" si="15896">CE851*BA866</f>
        <v>0</v>
      </c>
      <c r="CT866">
        <f t="shared" ref="CT866" si="15897">CF851*BB866</f>
        <v>0</v>
      </c>
    </row>
    <row r="867" spans="6:98" x14ac:dyDescent="0.3">
      <c r="F867" s="91">
        <f t="shared" ref="F867:H867" si="15898">F866</f>
        <v>70</v>
      </c>
      <c r="G867" s="91">
        <f t="shared" si="15898"/>
        <v>70</v>
      </c>
      <c r="H867" s="4">
        <f t="shared" si="15898"/>
        <v>1</v>
      </c>
      <c r="I867">
        <v>75</v>
      </c>
      <c r="J867" s="48">
        <f t="shared" si="15424"/>
        <v>0</v>
      </c>
      <c r="K867" s="48">
        <f t="shared" si="15688"/>
        <v>0</v>
      </c>
      <c r="L867" s="98">
        <f t="shared" si="15426"/>
        <v>0</v>
      </c>
      <c r="M867" s="48"/>
      <c r="N867" s="48"/>
      <c r="O867" s="48"/>
      <c r="P867" s="48"/>
      <c r="Q867" s="48"/>
      <c r="R867" s="48"/>
      <c r="S867" s="48"/>
      <c r="T867" s="48"/>
      <c r="U867" s="48"/>
      <c r="V867" s="48"/>
      <c r="W867" s="48"/>
      <c r="X867" s="48"/>
      <c r="Y867" s="48"/>
      <c r="Z867" s="48"/>
      <c r="AA867" s="48"/>
      <c r="AB867" s="48"/>
      <c r="AC867" s="48">
        <f>$J867+$K867+$L867</f>
        <v>0</v>
      </c>
      <c r="AD867" s="48">
        <f t="shared" si="15653"/>
        <v>0</v>
      </c>
      <c r="AE867" s="48">
        <f t="shared" si="15653"/>
        <v>0</v>
      </c>
      <c r="AF867" s="48">
        <f t="shared" si="15653"/>
        <v>0</v>
      </c>
      <c r="AG867" s="48">
        <f t="shared" si="15653"/>
        <v>0</v>
      </c>
      <c r="AH867" s="48">
        <f t="shared" si="15653"/>
        <v>0</v>
      </c>
      <c r="AI867" s="48">
        <f t="shared" si="15653"/>
        <v>0</v>
      </c>
      <c r="AJ867" s="48">
        <f t="shared" si="15653"/>
        <v>0</v>
      </c>
      <c r="AK867" s="48">
        <f t="shared" si="15653"/>
        <v>0</v>
      </c>
      <c r="AL867" s="48">
        <f t="shared" si="15653"/>
        <v>0</v>
      </c>
      <c r="AM867" s="48">
        <f t="shared" si="15653"/>
        <v>0</v>
      </c>
      <c r="AN867" s="48">
        <f t="shared" si="15653"/>
        <v>0</v>
      </c>
      <c r="AO867" s="48">
        <f t="shared" si="15653"/>
        <v>0</v>
      </c>
      <c r="AP867" s="48">
        <f t="shared" si="15653"/>
        <v>0</v>
      </c>
      <c r="AQ867" s="48">
        <f t="shared" si="15653"/>
        <v>0</v>
      </c>
      <c r="AR867" s="48">
        <f t="shared" si="15653"/>
        <v>0</v>
      </c>
      <c r="AS867" s="48">
        <f t="shared" si="15653"/>
        <v>0</v>
      </c>
      <c r="AT867" s="48">
        <f t="shared" si="15653"/>
        <v>0</v>
      </c>
      <c r="AU867" s="48">
        <f t="shared" si="15653"/>
        <v>0</v>
      </c>
      <c r="AV867" s="48">
        <f t="shared" si="15653"/>
        <v>0</v>
      </c>
      <c r="AW867" s="48">
        <f t="shared" si="15653"/>
        <v>0</v>
      </c>
      <c r="AX867" s="48">
        <f t="shared" si="15653"/>
        <v>0</v>
      </c>
      <c r="AY867" s="48">
        <f t="shared" si="15617"/>
        <v>0</v>
      </c>
      <c r="AZ867" s="48">
        <f t="shared" si="15617"/>
        <v>0</v>
      </c>
      <c r="BA867" s="48">
        <f t="shared" si="15617"/>
        <v>0</v>
      </c>
      <c r="BB867" s="48">
        <f t="shared" si="15617"/>
        <v>0</v>
      </c>
      <c r="BC867" s="48"/>
      <c r="BE867" t="s">
        <v>192</v>
      </c>
      <c r="BU867">
        <f>BF851*AC867</f>
        <v>0</v>
      </c>
      <c r="BV867">
        <f t="shared" ref="BV867" si="15899">BG851*AD867</f>
        <v>0</v>
      </c>
      <c r="BW867">
        <f t="shared" ref="BW867" si="15900">BH851*AE867</f>
        <v>0</v>
      </c>
      <c r="BX867">
        <f t="shared" ref="BX867" si="15901">BI851*AF867</f>
        <v>0</v>
      </c>
      <c r="BY867">
        <f t="shared" ref="BY867" si="15902">BJ851*AG867</f>
        <v>0</v>
      </c>
      <c r="BZ867">
        <f t="shared" ref="BZ867" si="15903">BK851*AH867</f>
        <v>0</v>
      </c>
      <c r="CA867">
        <f t="shared" ref="CA867" si="15904">BL851*AI867</f>
        <v>0</v>
      </c>
      <c r="CB867">
        <f t="shared" ref="CB867" si="15905">BM851*AJ867</f>
        <v>0</v>
      </c>
      <c r="CC867">
        <f t="shared" ref="CC867" si="15906">BN851*AK867</f>
        <v>0</v>
      </c>
      <c r="CD867">
        <f t="shared" ref="CD867" si="15907">BO851*AL867</f>
        <v>0</v>
      </c>
      <c r="CE867">
        <f t="shared" ref="CE867" si="15908">BP851*AM867</f>
        <v>0</v>
      </c>
      <c r="CF867">
        <f t="shared" ref="CF867" si="15909">BQ851*AN867</f>
        <v>0</v>
      </c>
      <c r="CG867">
        <f t="shared" ref="CG867" si="15910">BR851*AO867</f>
        <v>0</v>
      </c>
      <c r="CH867">
        <f t="shared" ref="CH867" si="15911">BS851*AP867</f>
        <v>0</v>
      </c>
      <c r="CI867">
        <f t="shared" ref="CI867" si="15912">BT851*AQ867</f>
        <v>0</v>
      </c>
      <c r="CJ867">
        <f t="shared" ref="CJ867" si="15913">BU851*AR867</f>
        <v>0</v>
      </c>
      <c r="CK867">
        <f t="shared" ref="CK867" si="15914">BV851*AS867</f>
        <v>0</v>
      </c>
      <c r="CL867">
        <f t="shared" ref="CL867" si="15915">BW851*AT867</f>
        <v>0</v>
      </c>
      <c r="CM867">
        <f t="shared" ref="CM867" si="15916">BX851*AU867</f>
        <v>0</v>
      </c>
      <c r="CN867">
        <f t="shared" ref="CN867" si="15917">BY851*AV867</f>
        <v>0</v>
      </c>
      <c r="CO867">
        <f t="shared" ref="CO867" si="15918">BZ851*AW867</f>
        <v>0</v>
      </c>
      <c r="CP867">
        <f t="shared" ref="CP867" si="15919">CA851*AX867</f>
        <v>0</v>
      </c>
      <c r="CQ867">
        <f t="shared" ref="CQ867" si="15920">CB851*AY867</f>
        <v>0</v>
      </c>
      <c r="CR867">
        <f t="shared" ref="CR867" si="15921">CC851*AZ867</f>
        <v>0</v>
      </c>
      <c r="CS867">
        <f t="shared" ref="CS867" si="15922">CD851*BA867</f>
        <v>0</v>
      </c>
      <c r="CT867">
        <f t="shared" ref="CT867" si="15923">CE851*BB867</f>
        <v>0</v>
      </c>
    </row>
    <row r="868" spans="6:98" x14ac:dyDescent="0.3">
      <c r="F868" s="91">
        <f t="shared" ref="F868:H868" si="15924">F867</f>
        <v>70</v>
      </c>
      <c r="G868" s="91">
        <f t="shared" si="15924"/>
        <v>70</v>
      </c>
      <c r="H868" s="4">
        <f t="shared" si="15924"/>
        <v>1</v>
      </c>
      <c r="I868">
        <v>80</v>
      </c>
      <c r="J868" s="48">
        <f t="shared" si="15424"/>
        <v>0</v>
      </c>
      <c r="K868" s="48">
        <f t="shared" si="15688"/>
        <v>0</v>
      </c>
      <c r="L868" s="98">
        <f t="shared" si="15426"/>
        <v>0</v>
      </c>
      <c r="M868" s="48"/>
      <c r="N868" s="48"/>
      <c r="O868" s="48"/>
      <c r="P868" s="48"/>
      <c r="Q868" s="48"/>
      <c r="R868" s="48"/>
      <c r="S868" s="48"/>
      <c r="T868" s="48"/>
      <c r="U868" s="48"/>
      <c r="V868" s="48"/>
      <c r="W868" s="48"/>
      <c r="X868" s="48"/>
      <c r="Y868" s="48"/>
      <c r="Z868" s="48"/>
      <c r="AA868" s="48"/>
      <c r="AB868" s="48"/>
      <c r="AC868" s="48"/>
      <c r="AD868" s="48">
        <f>$J868+$K868+$L868</f>
        <v>0</v>
      </c>
      <c r="AE868" s="48">
        <f t="shared" si="15653"/>
        <v>0</v>
      </c>
      <c r="AF868" s="48">
        <f t="shared" si="15653"/>
        <v>0</v>
      </c>
      <c r="AG868" s="48">
        <f t="shared" si="15653"/>
        <v>0</v>
      </c>
      <c r="AH868" s="48">
        <f t="shared" si="15653"/>
        <v>0</v>
      </c>
      <c r="AI868" s="48">
        <f t="shared" si="15653"/>
        <v>0</v>
      </c>
      <c r="AJ868" s="48">
        <f t="shared" si="15653"/>
        <v>0</v>
      </c>
      <c r="AK868" s="48">
        <f t="shared" si="15653"/>
        <v>0</v>
      </c>
      <c r="AL868" s="48">
        <f t="shared" si="15653"/>
        <v>0</v>
      </c>
      <c r="AM868" s="48">
        <f t="shared" si="15653"/>
        <v>0</v>
      </c>
      <c r="AN868" s="48">
        <f t="shared" si="15653"/>
        <v>0</v>
      </c>
      <c r="AO868" s="48">
        <f t="shared" si="15653"/>
        <v>0</v>
      </c>
      <c r="AP868" s="48">
        <f t="shared" si="15653"/>
        <v>0</v>
      </c>
      <c r="AQ868" s="48">
        <f t="shared" si="15653"/>
        <v>0</v>
      </c>
      <c r="AR868" s="48">
        <f t="shared" si="15653"/>
        <v>0</v>
      </c>
      <c r="AS868" s="48">
        <f t="shared" si="15653"/>
        <v>0</v>
      </c>
      <c r="AT868" s="48">
        <f t="shared" si="15653"/>
        <v>0</v>
      </c>
      <c r="AU868" s="48">
        <f t="shared" si="15653"/>
        <v>0</v>
      </c>
      <c r="AV868" s="48">
        <f t="shared" si="15653"/>
        <v>0</v>
      </c>
      <c r="AW868" s="48">
        <f t="shared" si="15653"/>
        <v>0</v>
      </c>
      <c r="AX868" s="48">
        <f t="shared" si="15653"/>
        <v>0</v>
      </c>
      <c r="AY868" s="48">
        <f t="shared" si="15617"/>
        <v>0</v>
      </c>
      <c r="AZ868" s="48">
        <f t="shared" si="15617"/>
        <v>0</v>
      </c>
      <c r="BA868" s="48">
        <f t="shared" si="15617"/>
        <v>0</v>
      </c>
      <c r="BB868" s="48">
        <f t="shared" si="15617"/>
        <v>0</v>
      </c>
      <c r="BC868" s="48"/>
      <c r="BE868" t="s">
        <v>193</v>
      </c>
      <c r="BV868">
        <f>BF851*AD868</f>
        <v>0</v>
      </c>
      <c r="BW868">
        <f t="shared" ref="BW868" si="15925">BG851*AE868</f>
        <v>0</v>
      </c>
      <c r="BX868">
        <f t="shared" ref="BX868" si="15926">BH851*AF868</f>
        <v>0</v>
      </c>
      <c r="BY868">
        <f t="shared" ref="BY868" si="15927">BI851*AG868</f>
        <v>0</v>
      </c>
      <c r="BZ868">
        <f t="shared" ref="BZ868" si="15928">BJ851*AH868</f>
        <v>0</v>
      </c>
      <c r="CA868">
        <f t="shared" ref="CA868" si="15929">BK851*AI868</f>
        <v>0</v>
      </c>
      <c r="CB868">
        <f t="shared" ref="CB868" si="15930">BL851*AJ868</f>
        <v>0</v>
      </c>
      <c r="CC868">
        <f t="shared" ref="CC868" si="15931">BM851*AK868</f>
        <v>0</v>
      </c>
      <c r="CD868">
        <f t="shared" ref="CD868" si="15932">BN851*AL868</f>
        <v>0</v>
      </c>
      <c r="CE868">
        <f t="shared" ref="CE868" si="15933">BO851*AM868</f>
        <v>0</v>
      </c>
      <c r="CF868">
        <f t="shared" ref="CF868" si="15934">BP851*AN868</f>
        <v>0</v>
      </c>
      <c r="CG868">
        <f t="shared" ref="CG868" si="15935">BQ851*AO868</f>
        <v>0</v>
      </c>
      <c r="CH868">
        <f t="shared" ref="CH868" si="15936">BR851*AP868</f>
        <v>0</v>
      </c>
      <c r="CI868">
        <f t="shared" ref="CI868" si="15937">BS851*AQ868</f>
        <v>0</v>
      </c>
      <c r="CJ868">
        <f t="shared" ref="CJ868" si="15938">BT851*AR868</f>
        <v>0</v>
      </c>
      <c r="CK868">
        <f t="shared" ref="CK868" si="15939">BU851*AS868</f>
        <v>0</v>
      </c>
      <c r="CL868">
        <f t="shared" ref="CL868" si="15940">BV851*AT868</f>
        <v>0</v>
      </c>
      <c r="CM868">
        <f t="shared" ref="CM868" si="15941">BW851*AU868</f>
        <v>0</v>
      </c>
      <c r="CN868">
        <f t="shared" ref="CN868" si="15942">BX851*AV868</f>
        <v>0</v>
      </c>
      <c r="CO868">
        <f t="shared" ref="CO868" si="15943">BY851*AW868</f>
        <v>0</v>
      </c>
      <c r="CP868">
        <f t="shared" ref="CP868" si="15944">BZ851*AX868</f>
        <v>0</v>
      </c>
      <c r="CQ868">
        <f t="shared" ref="CQ868" si="15945">CA851*AY868</f>
        <v>0</v>
      </c>
      <c r="CR868">
        <f t="shared" ref="CR868" si="15946">CB851*AZ868</f>
        <v>0</v>
      </c>
      <c r="CS868">
        <f t="shared" ref="CS868" si="15947">CC851*BA868</f>
        <v>0</v>
      </c>
      <c r="CT868">
        <f t="shared" ref="CT868" si="15948">CD851*BB868</f>
        <v>0</v>
      </c>
    </row>
    <row r="869" spans="6:98" x14ac:dyDescent="0.3">
      <c r="F869" s="91">
        <f t="shared" ref="F869:H869" si="15949">F868</f>
        <v>70</v>
      </c>
      <c r="G869" s="91">
        <f t="shared" si="15949"/>
        <v>70</v>
      </c>
      <c r="H869" s="4">
        <f t="shared" si="15949"/>
        <v>1</v>
      </c>
      <c r="I869">
        <v>85</v>
      </c>
      <c r="J869" s="48">
        <f t="shared" si="15424"/>
        <v>0</v>
      </c>
      <c r="K869" s="48">
        <f t="shared" si="15688"/>
        <v>0</v>
      </c>
      <c r="L869" s="98">
        <f t="shared" si="15426"/>
        <v>0</v>
      </c>
      <c r="M869" s="48"/>
      <c r="N869" s="48"/>
      <c r="O869" s="48"/>
      <c r="P869" s="48"/>
      <c r="Q869" s="48"/>
      <c r="R869" s="48"/>
      <c r="S869" s="48"/>
      <c r="T869" s="48"/>
      <c r="U869" s="48"/>
      <c r="V869" s="48"/>
      <c r="W869" s="48"/>
      <c r="X869" s="48"/>
      <c r="Y869" s="48"/>
      <c r="Z869" s="48"/>
      <c r="AA869" s="48"/>
      <c r="AB869" s="48"/>
      <c r="AC869" s="48"/>
      <c r="AD869" s="48"/>
      <c r="AE869" s="48">
        <f>$J869+$K869+$L869</f>
        <v>0</v>
      </c>
      <c r="AF869" s="48">
        <f t="shared" si="15653"/>
        <v>0</v>
      </c>
      <c r="AG869" s="48">
        <f t="shared" si="15653"/>
        <v>0</v>
      </c>
      <c r="AH869" s="48">
        <f t="shared" si="15653"/>
        <v>0</v>
      </c>
      <c r="AI869" s="48">
        <f t="shared" si="15653"/>
        <v>0</v>
      </c>
      <c r="AJ869" s="48">
        <f t="shared" si="15653"/>
        <v>0</v>
      </c>
      <c r="AK869" s="48">
        <f t="shared" si="15653"/>
        <v>0</v>
      </c>
      <c r="AL869" s="48">
        <f t="shared" si="15653"/>
        <v>0</v>
      </c>
      <c r="AM869" s="48">
        <f t="shared" si="15653"/>
        <v>0</v>
      </c>
      <c r="AN869" s="48">
        <f t="shared" si="15653"/>
        <v>0</v>
      </c>
      <c r="AO869" s="48">
        <f t="shared" si="15653"/>
        <v>0</v>
      </c>
      <c r="AP869" s="48">
        <f t="shared" ref="AP869:BB884" si="15950">$J869+$K869+$L869</f>
        <v>0</v>
      </c>
      <c r="AQ869" s="48">
        <f t="shared" si="15950"/>
        <v>0</v>
      </c>
      <c r="AR869" s="48">
        <f t="shared" si="15950"/>
        <v>0</v>
      </c>
      <c r="AS869" s="48">
        <f t="shared" si="15950"/>
        <v>0</v>
      </c>
      <c r="AT869" s="48">
        <f t="shared" si="15950"/>
        <v>0</v>
      </c>
      <c r="AU869" s="48">
        <f t="shared" si="15950"/>
        <v>0</v>
      </c>
      <c r="AV869" s="48">
        <f t="shared" si="15950"/>
        <v>0</v>
      </c>
      <c r="AW869" s="48">
        <f t="shared" si="15950"/>
        <v>0</v>
      </c>
      <c r="AX869" s="48">
        <f t="shared" si="15950"/>
        <v>0</v>
      </c>
      <c r="AY869" s="48">
        <f t="shared" si="15617"/>
        <v>0</v>
      </c>
      <c r="AZ869" s="48">
        <f t="shared" si="15617"/>
        <v>0</v>
      </c>
      <c r="BA869" s="48">
        <f t="shared" si="15617"/>
        <v>0</v>
      </c>
      <c r="BB869" s="48">
        <f t="shared" si="15617"/>
        <v>0</v>
      </c>
      <c r="BC869" s="48"/>
      <c r="BE869" t="s">
        <v>194</v>
      </c>
      <c r="BW869">
        <f>BF851*AE869</f>
        <v>0</v>
      </c>
      <c r="BX869">
        <f t="shared" ref="BX869" si="15951">BG851*AF869</f>
        <v>0</v>
      </c>
      <c r="BY869">
        <f t="shared" ref="BY869" si="15952">BH851*AG869</f>
        <v>0</v>
      </c>
      <c r="BZ869">
        <f t="shared" ref="BZ869" si="15953">BI851*AH869</f>
        <v>0</v>
      </c>
      <c r="CA869">
        <f t="shared" ref="CA869" si="15954">BJ851*AI869</f>
        <v>0</v>
      </c>
      <c r="CB869">
        <f t="shared" ref="CB869" si="15955">BK851*AJ869</f>
        <v>0</v>
      </c>
      <c r="CC869">
        <f t="shared" ref="CC869" si="15956">BL851*AK869</f>
        <v>0</v>
      </c>
      <c r="CD869">
        <f t="shared" ref="CD869" si="15957">BM851*AL869</f>
        <v>0</v>
      </c>
      <c r="CE869">
        <f t="shared" ref="CE869" si="15958">BN851*AM869</f>
        <v>0</v>
      </c>
      <c r="CF869">
        <f t="shared" ref="CF869" si="15959">BO851*AN869</f>
        <v>0</v>
      </c>
      <c r="CG869">
        <f t="shared" ref="CG869" si="15960">BP851*AO869</f>
        <v>0</v>
      </c>
      <c r="CH869">
        <f t="shared" ref="CH869" si="15961">BQ851*AP869</f>
        <v>0</v>
      </c>
      <c r="CI869">
        <f t="shared" ref="CI869" si="15962">BR851*AQ869</f>
        <v>0</v>
      </c>
      <c r="CJ869">
        <f t="shared" ref="CJ869" si="15963">BS851*AR869</f>
        <v>0</v>
      </c>
      <c r="CK869">
        <f t="shared" ref="CK869" si="15964">BT851*AS869</f>
        <v>0</v>
      </c>
      <c r="CL869">
        <f t="shared" ref="CL869" si="15965">BU851*AT869</f>
        <v>0</v>
      </c>
      <c r="CM869">
        <f t="shared" ref="CM869" si="15966">BV851*AU869</f>
        <v>0</v>
      </c>
      <c r="CN869">
        <f t="shared" ref="CN869" si="15967">BW851*AV869</f>
        <v>0</v>
      </c>
      <c r="CO869">
        <f t="shared" ref="CO869" si="15968">BX851*AW869</f>
        <v>0</v>
      </c>
      <c r="CP869">
        <f t="shared" ref="CP869" si="15969">BY851*AX869</f>
        <v>0</v>
      </c>
      <c r="CQ869">
        <f t="shared" ref="CQ869" si="15970">BZ851*AY869</f>
        <v>0</v>
      </c>
      <c r="CR869">
        <f t="shared" ref="CR869" si="15971">CA851*AZ869</f>
        <v>0</v>
      </c>
      <c r="CS869">
        <f t="shared" ref="CS869" si="15972">CB851*BA869</f>
        <v>0</v>
      </c>
      <c r="CT869">
        <f t="shared" ref="CT869" si="15973">CC851*BB869</f>
        <v>0</v>
      </c>
    </row>
    <row r="870" spans="6:98" x14ac:dyDescent="0.3">
      <c r="F870" s="91">
        <f t="shared" ref="F870:H870" si="15974">F869</f>
        <v>70</v>
      </c>
      <c r="G870" s="91">
        <f t="shared" si="15974"/>
        <v>70</v>
      </c>
      <c r="H870" s="4">
        <f t="shared" si="15974"/>
        <v>1</v>
      </c>
      <c r="I870">
        <v>90</v>
      </c>
      <c r="J870" s="48">
        <f t="shared" si="15424"/>
        <v>0</v>
      </c>
      <c r="K870" s="48">
        <f t="shared" si="15688"/>
        <v>0</v>
      </c>
      <c r="L870" s="98">
        <f t="shared" si="15426"/>
        <v>0</v>
      </c>
      <c r="M870" s="48"/>
      <c r="N870" s="48"/>
      <c r="O870" s="48"/>
      <c r="P870" s="48"/>
      <c r="Q870" s="48"/>
      <c r="R870" s="48"/>
      <c r="S870" s="48"/>
      <c r="T870" s="48"/>
      <c r="U870" s="48"/>
      <c r="V870" s="48"/>
      <c r="W870" s="48"/>
      <c r="X870" s="48"/>
      <c r="Y870" s="48"/>
      <c r="Z870" s="48"/>
      <c r="AA870" s="48"/>
      <c r="AB870" s="48"/>
      <c r="AC870" s="48"/>
      <c r="AD870" s="48"/>
      <c r="AE870" s="48"/>
      <c r="AF870" s="48">
        <f>$J870+$K870+$L870</f>
        <v>0</v>
      </c>
      <c r="AG870" s="48">
        <f t="shared" ref="AG870:AO878" si="15975">$J870+$K870+$L870</f>
        <v>0</v>
      </c>
      <c r="AH870" s="48">
        <f t="shared" si="15975"/>
        <v>0</v>
      </c>
      <c r="AI870" s="48">
        <f t="shared" si="15975"/>
        <v>0</v>
      </c>
      <c r="AJ870" s="48">
        <f t="shared" si="15975"/>
        <v>0</v>
      </c>
      <c r="AK870" s="48">
        <f t="shared" si="15975"/>
        <v>0</v>
      </c>
      <c r="AL870" s="48">
        <f t="shared" si="15975"/>
        <v>0</v>
      </c>
      <c r="AM870" s="48">
        <f t="shared" si="15975"/>
        <v>0</v>
      </c>
      <c r="AN870" s="48">
        <f t="shared" si="15975"/>
        <v>0</v>
      </c>
      <c r="AO870" s="48">
        <f t="shared" si="15975"/>
        <v>0</v>
      </c>
      <c r="AP870" s="48">
        <f t="shared" si="15950"/>
        <v>0</v>
      </c>
      <c r="AQ870" s="48">
        <f t="shared" si="15950"/>
        <v>0</v>
      </c>
      <c r="AR870" s="48">
        <f t="shared" si="15950"/>
        <v>0</v>
      </c>
      <c r="AS870" s="48">
        <f t="shared" si="15950"/>
        <v>0</v>
      </c>
      <c r="AT870" s="48">
        <f t="shared" si="15950"/>
        <v>0</v>
      </c>
      <c r="AU870" s="48">
        <f t="shared" si="15950"/>
        <v>0</v>
      </c>
      <c r="AV870" s="48">
        <f t="shared" si="15950"/>
        <v>0</v>
      </c>
      <c r="AW870" s="48">
        <f t="shared" si="15950"/>
        <v>0</v>
      </c>
      <c r="AX870" s="48">
        <f t="shared" si="15950"/>
        <v>0</v>
      </c>
      <c r="AY870" s="48">
        <f t="shared" si="15617"/>
        <v>0</v>
      </c>
      <c r="AZ870" s="48">
        <f t="shared" si="15617"/>
        <v>0</v>
      </c>
      <c r="BA870" s="48">
        <f t="shared" si="15617"/>
        <v>0</v>
      </c>
      <c r="BB870" s="48">
        <f t="shared" si="15617"/>
        <v>0</v>
      </c>
      <c r="BC870" s="48"/>
      <c r="BE870" t="s">
        <v>195</v>
      </c>
      <c r="BX870">
        <f>BF851*AF870</f>
        <v>0</v>
      </c>
      <c r="BY870">
        <f t="shared" ref="BY870" si="15976">BG851*AG870</f>
        <v>0</v>
      </c>
      <c r="BZ870">
        <f t="shared" ref="BZ870" si="15977">BH851*AH870</f>
        <v>0</v>
      </c>
      <c r="CA870">
        <f t="shared" ref="CA870" si="15978">BI851*AI870</f>
        <v>0</v>
      </c>
      <c r="CB870">
        <f t="shared" ref="CB870" si="15979">BJ851*AJ870</f>
        <v>0</v>
      </c>
      <c r="CC870">
        <f t="shared" ref="CC870" si="15980">BK851*AK870</f>
        <v>0</v>
      </c>
      <c r="CD870">
        <f t="shared" ref="CD870" si="15981">BL851*AL870</f>
        <v>0</v>
      </c>
      <c r="CE870">
        <f t="shared" ref="CE870" si="15982">BM851*AM870</f>
        <v>0</v>
      </c>
      <c r="CF870">
        <f t="shared" ref="CF870" si="15983">BN851*AN870</f>
        <v>0</v>
      </c>
      <c r="CG870">
        <f t="shared" ref="CG870" si="15984">BO851*AO870</f>
        <v>0</v>
      </c>
      <c r="CH870">
        <f t="shared" ref="CH870" si="15985">BP851*AP870</f>
        <v>0</v>
      </c>
      <c r="CI870">
        <f t="shared" ref="CI870" si="15986">BQ851*AQ870</f>
        <v>0</v>
      </c>
      <c r="CJ870">
        <f t="shared" ref="CJ870" si="15987">BR851*AR870</f>
        <v>0</v>
      </c>
      <c r="CK870">
        <f t="shared" ref="CK870" si="15988">BS851*AS870</f>
        <v>0</v>
      </c>
      <c r="CL870">
        <f t="shared" ref="CL870" si="15989">BT851*AT870</f>
        <v>0</v>
      </c>
      <c r="CM870">
        <f t="shared" ref="CM870" si="15990">BU851*AU870</f>
        <v>0</v>
      </c>
      <c r="CN870">
        <f t="shared" ref="CN870" si="15991">BV851*AV870</f>
        <v>0</v>
      </c>
      <c r="CO870">
        <f t="shared" ref="CO870" si="15992">BW851*AW870</f>
        <v>0</v>
      </c>
      <c r="CP870">
        <f t="shared" ref="CP870" si="15993">BX851*AX870</f>
        <v>0</v>
      </c>
      <c r="CQ870">
        <f t="shared" ref="CQ870" si="15994">BY851*AY870</f>
        <v>0</v>
      </c>
      <c r="CR870">
        <f t="shared" ref="CR870" si="15995">BZ851*AZ870</f>
        <v>0</v>
      </c>
      <c r="CS870">
        <f t="shared" ref="CS870" si="15996">CA851*BA870</f>
        <v>0</v>
      </c>
      <c r="CT870">
        <f t="shared" ref="CT870" si="15997">CB851*BB870</f>
        <v>0</v>
      </c>
    </row>
    <row r="871" spans="6:98" x14ac:dyDescent="0.3">
      <c r="F871" s="91">
        <f t="shared" ref="F871:H871" si="15998">F870</f>
        <v>70</v>
      </c>
      <c r="G871" s="91">
        <f t="shared" si="15998"/>
        <v>70</v>
      </c>
      <c r="H871" s="4">
        <f t="shared" si="15998"/>
        <v>1</v>
      </c>
      <c r="I871">
        <v>95</v>
      </c>
      <c r="J871" s="48">
        <f t="shared" si="15424"/>
        <v>0</v>
      </c>
      <c r="K871" s="48">
        <f t="shared" si="15688"/>
        <v>0</v>
      </c>
      <c r="L871" s="98">
        <f t="shared" si="15426"/>
        <v>0</v>
      </c>
      <c r="M871" s="48"/>
      <c r="N871" s="48"/>
      <c r="O871" s="48"/>
      <c r="P871" s="48"/>
      <c r="Q871" s="48"/>
      <c r="R871" s="48"/>
      <c r="S871" s="48"/>
      <c r="T871" s="48"/>
      <c r="U871" s="48"/>
      <c r="V871" s="48"/>
      <c r="W871" s="48"/>
      <c r="X871" s="48"/>
      <c r="Y871" s="48"/>
      <c r="Z871" s="48"/>
      <c r="AA871" s="48"/>
      <c r="AB871" s="48"/>
      <c r="AC871" s="48"/>
      <c r="AD871" s="48"/>
      <c r="AE871" s="48"/>
      <c r="AF871" s="48"/>
      <c r="AG871" s="48">
        <f>$J871+$K871+$L871</f>
        <v>0</v>
      </c>
      <c r="AH871" s="48">
        <f t="shared" si="15975"/>
        <v>0</v>
      </c>
      <c r="AI871" s="48">
        <f t="shared" si="15975"/>
        <v>0</v>
      </c>
      <c r="AJ871" s="48">
        <f t="shared" si="15975"/>
        <v>0</v>
      </c>
      <c r="AK871" s="48">
        <f t="shared" si="15975"/>
        <v>0</v>
      </c>
      <c r="AL871" s="48">
        <f t="shared" si="15975"/>
        <v>0</v>
      </c>
      <c r="AM871" s="48">
        <f t="shared" si="15975"/>
        <v>0</v>
      </c>
      <c r="AN871" s="48">
        <f t="shared" si="15975"/>
        <v>0</v>
      </c>
      <c r="AO871" s="48">
        <f t="shared" si="15975"/>
        <v>0</v>
      </c>
      <c r="AP871" s="48">
        <f t="shared" si="15950"/>
        <v>0</v>
      </c>
      <c r="AQ871" s="48">
        <f t="shared" si="15950"/>
        <v>0</v>
      </c>
      <c r="AR871" s="48">
        <f t="shared" si="15950"/>
        <v>0</v>
      </c>
      <c r="AS871" s="48">
        <f t="shared" si="15950"/>
        <v>0</v>
      </c>
      <c r="AT871" s="48">
        <f t="shared" si="15950"/>
        <v>0</v>
      </c>
      <c r="AU871" s="48">
        <f t="shared" si="15950"/>
        <v>0</v>
      </c>
      <c r="AV871" s="48">
        <f t="shared" si="15950"/>
        <v>0</v>
      </c>
      <c r="AW871" s="48">
        <f t="shared" si="15950"/>
        <v>0</v>
      </c>
      <c r="AX871" s="48">
        <f t="shared" si="15950"/>
        <v>0</v>
      </c>
      <c r="AY871" s="48">
        <f t="shared" si="15617"/>
        <v>0</v>
      </c>
      <c r="AZ871" s="48">
        <f t="shared" si="15617"/>
        <v>0</v>
      </c>
      <c r="BA871" s="48">
        <f t="shared" si="15617"/>
        <v>0</v>
      </c>
      <c r="BB871" s="48">
        <f t="shared" si="15617"/>
        <v>0</v>
      </c>
      <c r="BC871" s="48"/>
      <c r="BE871" t="s">
        <v>196</v>
      </c>
      <c r="BY871">
        <f>BF851*AG871</f>
        <v>0</v>
      </c>
      <c r="BZ871">
        <f t="shared" ref="BZ871" si="15999">BG851*AH871</f>
        <v>0</v>
      </c>
      <c r="CA871">
        <f t="shared" ref="CA871" si="16000">BH851*AI871</f>
        <v>0</v>
      </c>
      <c r="CB871">
        <f t="shared" ref="CB871" si="16001">BI851*AJ871</f>
        <v>0</v>
      </c>
      <c r="CC871">
        <f t="shared" ref="CC871" si="16002">BJ851*AK871</f>
        <v>0</v>
      </c>
      <c r="CD871">
        <f t="shared" ref="CD871" si="16003">BK851*AL871</f>
        <v>0</v>
      </c>
      <c r="CE871">
        <f t="shared" ref="CE871" si="16004">BL851*AM871</f>
        <v>0</v>
      </c>
      <c r="CF871">
        <f t="shared" ref="CF871" si="16005">BM851*AN871</f>
        <v>0</v>
      </c>
      <c r="CG871">
        <f t="shared" ref="CG871" si="16006">BN851*AO871</f>
        <v>0</v>
      </c>
      <c r="CH871">
        <f t="shared" ref="CH871" si="16007">BO851*AP871</f>
        <v>0</v>
      </c>
      <c r="CI871">
        <f t="shared" ref="CI871" si="16008">BP851*AQ871</f>
        <v>0</v>
      </c>
      <c r="CJ871">
        <f t="shared" ref="CJ871" si="16009">BQ851*AR871</f>
        <v>0</v>
      </c>
      <c r="CK871">
        <f t="shared" ref="CK871" si="16010">BR851*AS871</f>
        <v>0</v>
      </c>
      <c r="CL871">
        <f t="shared" ref="CL871" si="16011">BS851*AT871</f>
        <v>0</v>
      </c>
      <c r="CM871">
        <f t="shared" ref="CM871" si="16012">BT851*AU871</f>
        <v>0</v>
      </c>
      <c r="CN871">
        <f t="shared" ref="CN871" si="16013">BU851*AV871</f>
        <v>0</v>
      </c>
      <c r="CO871">
        <f t="shared" ref="CO871" si="16014">BV851*AW871</f>
        <v>0</v>
      </c>
      <c r="CP871">
        <f t="shared" ref="CP871" si="16015">BW851*AX871</f>
        <v>0</v>
      </c>
      <c r="CQ871">
        <f t="shared" ref="CQ871" si="16016">BX851*AY871</f>
        <v>0</v>
      </c>
      <c r="CR871">
        <f t="shared" ref="CR871" si="16017">BY851*AZ871</f>
        <v>0</v>
      </c>
      <c r="CS871">
        <f t="shared" ref="CS871" si="16018">BZ851*BA871</f>
        <v>0</v>
      </c>
      <c r="CT871">
        <f t="shared" ref="CT871" si="16019">CA851*BB871</f>
        <v>0</v>
      </c>
    </row>
    <row r="872" spans="6:98" x14ac:dyDescent="0.3">
      <c r="F872" s="91">
        <f t="shared" ref="F872:H872" si="16020">F871</f>
        <v>70</v>
      </c>
      <c r="G872" s="91">
        <f t="shared" si="16020"/>
        <v>70</v>
      </c>
      <c r="H872" s="4">
        <f t="shared" si="16020"/>
        <v>1</v>
      </c>
      <c r="I872">
        <v>100</v>
      </c>
      <c r="J872" s="48">
        <f t="shared" si="15424"/>
        <v>0</v>
      </c>
      <c r="K872" s="48">
        <f t="shared" si="15688"/>
        <v>0</v>
      </c>
      <c r="L872" s="98">
        <f t="shared" si="15426"/>
        <v>0</v>
      </c>
      <c r="M872" s="48"/>
      <c r="N872" s="48"/>
      <c r="O872" s="48"/>
      <c r="P872" s="48"/>
      <c r="Q872" s="48"/>
      <c r="R872" s="48"/>
      <c r="S872" s="48"/>
      <c r="T872" s="48"/>
      <c r="U872" s="48"/>
      <c r="V872" s="48"/>
      <c r="W872" s="48"/>
      <c r="X872" s="48"/>
      <c r="Y872" s="48"/>
      <c r="Z872" s="48"/>
      <c r="AA872" s="48"/>
      <c r="AB872" s="48"/>
      <c r="AC872" s="48"/>
      <c r="AD872" s="48"/>
      <c r="AE872" s="48"/>
      <c r="AF872" s="48"/>
      <c r="AG872" s="48"/>
      <c r="AH872" s="48">
        <f>$J872+$K872+$L872</f>
        <v>0</v>
      </c>
      <c r="AI872" s="48">
        <f t="shared" si="15975"/>
        <v>0</v>
      </c>
      <c r="AJ872" s="48">
        <f t="shared" si="15975"/>
        <v>0</v>
      </c>
      <c r="AK872" s="48">
        <f t="shared" si="15975"/>
        <v>0</v>
      </c>
      <c r="AL872" s="48">
        <f t="shared" si="15975"/>
        <v>0</v>
      </c>
      <c r="AM872" s="48">
        <f t="shared" si="15975"/>
        <v>0</v>
      </c>
      <c r="AN872" s="48">
        <f t="shared" si="15975"/>
        <v>0</v>
      </c>
      <c r="AO872" s="48">
        <f t="shared" si="15975"/>
        <v>0</v>
      </c>
      <c r="AP872" s="48">
        <f t="shared" si="15950"/>
        <v>0</v>
      </c>
      <c r="AQ872" s="48">
        <f t="shared" si="15950"/>
        <v>0</v>
      </c>
      <c r="AR872" s="48">
        <f t="shared" si="15950"/>
        <v>0</v>
      </c>
      <c r="AS872" s="48">
        <f t="shared" si="15950"/>
        <v>0</v>
      </c>
      <c r="AT872" s="48">
        <f t="shared" si="15950"/>
        <v>0</v>
      </c>
      <c r="AU872" s="48">
        <f t="shared" si="15950"/>
        <v>0</v>
      </c>
      <c r="AV872" s="48">
        <f t="shared" si="15950"/>
        <v>0</v>
      </c>
      <c r="AW872" s="48">
        <f t="shared" si="15950"/>
        <v>0</v>
      </c>
      <c r="AX872" s="48">
        <f t="shared" si="15950"/>
        <v>0</v>
      </c>
      <c r="AY872" s="48">
        <f t="shared" si="15617"/>
        <v>0</v>
      </c>
      <c r="AZ872" s="48">
        <f t="shared" si="15617"/>
        <v>0</v>
      </c>
      <c r="BA872" s="48">
        <f t="shared" si="15617"/>
        <v>0</v>
      </c>
      <c r="BB872" s="48">
        <f t="shared" si="15617"/>
        <v>0</v>
      </c>
      <c r="BC872" s="48"/>
      <c r="BE872" t="s">
        <v>197</v>
      </c>
      <c r="BZ872">
        <f>BF851*AH872</f>
        <v>0</v>
      </c>
      <c r="CA872">
        <f t="shared" ref="CA872" si="16021">BG851*AI872</f>
        <v>0</v>
      </c>
      <c r="CB872">
        <f t="shared" ref="CB872" si="16022">BH851*AJ872</f>
        <v>0</v>
      </c>
      <c r="CC872">
        <f t="shared" ref="CC872" si="16023">BI851*AK872</f>
        <v>0</v>
      </c>
      <c r="CD872">
        <f t="shared" ref="CD872" si="16024">BJ851*AL872</f>
        <v>0</v>
      </c>
      <c r="CE872">
        <f t="shared" ref="CE872" si="16025">BK851*AM872</f>
        <v>0</v>
      </c>
      <c r="CF872">
        <f t="shared" ref="CF872" si="16026">BL851*AN872</f>
        <v>0</v>
      </c>
      <c r="CG872">
        <f t="shared" ref="CG872" si="16027">BM851*AO872</f>
        <v>0</v>
      </c>
      <c r="CH872">
        <f t="shared" ref="CH872" si="16028">BN851*AP872</f>
        <v>0</v>
      </c>
      <c r="CI872">
        <f t="shared" ref="CI872" si="16029">BO851*AQ872</f>
        <v>0</v>
      </c>
      <c r="CJ872">
        <f t="shared" ref="CJ872" si="16030">BP851*AR872</f>
        <v>0</v>
      </c>
      <c r="CK872">
        <f t="shared" ref="CK872" si="16031">BQ851*AS872</f>
        <v>0</v>
      </c>
      <c r="CL872">
        <f t="shared" ref="CL872" si="16032">BR851*AT872</f>
        <v>0</v>
      </c>
      <c r="CM872">
        <f t="shared" ref="CM872" si="16033">BS851*AU872</f>
        <v>0</v>
      </c>
      <c r="CN872">
        <f t="shared" ref="CN872" si="16034">BT851*AV872</f>
        <v>0</v>
      </c>
      <c r="CO872">
        <f t="shared" ref="CO872" si="16035">BU851*AW872</f>
        <v>0</v>
      </c>
      <c r="CP872">
        <f t="shared" ref="CP872" si="16036">BV851*AX872</f>
        <v>0</v>
      </c>
      <c r="CQ872">
        <f t="shared" ref="CQ872" si="16037">BW851*AY872</f>
        <v>0</v>
      </c>
      <c r="CR872">
        <f t="shared" ref="CR872" si="16038">BX851*AZ872</f>
        <v>0</v>
      </c>
      <c r="CS872">
        <f t="shared" ref="CS872" si="16039">BY851*BA872</f>
        <v>0</v>
      </c>
      <c r="CT872">
        <f t="shared" ref="CT872" si="16040">BZ851*BB872</f>
        <v>0</v>
      </c>
    </row>
    <row r="873" spans="6:98" x14ac:dyDescent="0.3">
      <c r="F873" s="91">
        <f t="shared" ref="F873:H873" si="16041">F872</f>
        <v>70</v>
      </c>
      <c r="G873" s="91">
        <f t="shared" si="16041"/>
        <v>70</v>
      </c>
      <c r="H873" s="4">
        <f t="shared" si="16041"/>
        <v>1</v>
      </c>
      <c r="I873">
        <v>105</v>
      </c>
      <c r="J873" s="48">
        <f t="shared" si="15424"/>
        <v>0</v>
      </c>
      <c r="K873" s="48">
        <f t="shared" si="15688"/>
        <v>0</v>
      </c>
      <c r="L873" s="98">
        <f t="shared" si="15426"/>
        <v>0</v>
      </c>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f>$J873+$K873+$L873</f>
        <v>0</v>
      </c>
      <c r="AJ873" s="48">
        <f t="shared" si="15975"/>
        <v>0</v>
      </c>
      <c r="AK873" s="48">
        <f t="shared" si="15975"/>
        <v>0</v>
      </c>
      <c r="AL873" s="48">
        <f t="shared" si="15975"/>
        <v>0</v>
      </c>
      <c r="AM873" s="48">
        <f t="shared" si="15975"/>
        <v>0</v>
      </c>
      <c r="AN873" s="48">
        <f t="shared" si="15975"/>
        <v>0</v>
      </c>
      <c r="AO873" s="48">
        <f t="shared" si="15975"/>
        <v>0</v>
      </c>
      <c r="AP873" s="48">
        <f t="shared" si="15950"/>
        <v>0</v>
      </c>
      <c r="AQ873" s="48">
        <f t="shared" si="15950"/>
        <v>0</v>
      </c>
      <c r="AR873" s="48">
        <f t="shared" si="15950"/>
        <v>0</v>
      </c>
      <c r="AS873" s="48">
        <f t="shared" si="15950"/>
        <v>0</v>
      </c>
      <c r="AT873" s="48">
        <f t="shared" si="15950"/>
        <v>0</v>
      </c>
      <c r="AU873" s="48">
        <f t="shared" si="15950"/>
        <v>0</v>
      </c>
      <c r="AV873" s="48">
        <f t="shared" si="15950"/>
        <v>0</v>
      </c>
      <c r="AW873" s="48">
        <f t="shared" si="15950"/>
        <v>0</v>
      </c>
      <c r="AX873" s="48">
        <f t="shared" si="15950"/>
        <v>0</v>
      </c>
      <c r="AY873" s="48">
        <f t="shared" si="15617"/>
        <v>0</v>
      </c>
      <c r="AZ873" s="48">
        <f t="shared" si="15617"/>
        <v>0</v>
      </c>
      <c r="BA873" s="48">
        <f t="shared" si="15617"/>
        <v>0</v>
      </c>
      <c r="BB873" s="48">
        <f t="shared" si="15617"/>
        <v>0</v>
      </c>
      <c r="BC873" s="48"/>
      <c r="BE873" t="s">
        <v>198</v>
      </c>
      <c r="CA873">
        <f>BF851*AI873</f>
        <v>0</v>
      </c>
      <c r="CB873">
        <f t="shared" ref="CB873" si="16042">BG851*AJ873</f>
        <v>0</v>
      </c>
      <c r="CC873">
        <f t="shared" ref="CC873" si="16043">BH851*AK873</f>
        <v>0</v>
      </c>
      <c r="CD873">
        <f t="shared" ref="CD873" si="16044">BI851*AL873</f>
        <v>0</v>
      </c>
      <c r="CE873">
        <f t="shared" ref="CE873" si="16045">BJ851*AM873</f>
        <v>0</v>
      </c>
      <c r="CF873">
        <f t="shared" ref="CF873" si="16046">BK851*AN873</f>
        <v>0</v>
      </c>
      <c r="CG873">
        <f t="shared" ref="CG873" si="16047">BL851*AO873</f>
        <v>0</v>
      </c>
      <c r="CH873">
        <f t="shared" ref="CH873" si="16048">BM851*AP873</f>
        <v>0</v>
      </c>
      <c r="CI873">
        <f t="shared" ref="CI873" si="16049">BN851*AQ873</f>
        <v>0</v>
      </c>
      <c r="CJ873">
        <f t="shared" ref="CJ873" si="16050">BO851*AR873</f>
        <v>0</v>
      </c>
      <c r="CK873">
        <f t="shared" ref="CK873" si="16051">BP851*AS873</f>
        <v>0</v>
      </c>
      <c r="CL873">
        <f t="shared" ref="CL873" si="16052">BQ851*AT873</f>
        <v>0</v>
      </c>
      <c r="CM873">
        <f t="shared" ref="CM873" si="16053">BR851*AU873</f>
        <v>0</v>
      </c>
      <c r="CN873">
        <f t="shared" ref="CN873" si="16054">BS851*AV873</f>
        <v>0</v>
      </c>
      <c r="CO873">
        <f t="shared" ref="CO873" si="16055">BT851*AW873</f>
        <v>0</v>
      </c>
      <c r="CP873">
        <f t="shared" ref="CP873" si="16056">BU851*AX873</f>
        <v>0</v>
      </c>
      <c r="CQ873">
        <f t="shared" ref="CQ873" si="16057">BV851*AY873</f>
        <v>0</v>
      </c>
      <c r="CR873">
        <f t="shared" ref="CR873" si="16058">BW851*AZ873</f>
        <v>0</v>
      </c>
      <c r="CS873">
        <f t="shared" ref="CS873" si="16059">BX851*BA873</f>
        <v>0</v>
      </c>
      <c r="CT873">
        <f t="shared" ref="CT873" si="16060">BY851*BB873</f>
        <v>0</v>
      </c>
    </row>
    <row r="874" spans="6:98" x14ac:dyDescent="0.3">
      <c r="F874" s="91">
        <f t="shared" ref="F874:H874" si="16061">F873</f>
        <v>70</v>
      </c>
      <c r="G874" s="91">
        <f t="shared" si="16061"/>
        <v>70</v>
      </c>
      <c r="H874" s="4">
        <f t="shared" si="16061"/>
        <v>1</v>
      </c>
      <c r="I874">
        <v>110</v>
      </c>
      <c r="J874" s="48">
        <f t="shared" si="15424"/>
        <v>0</v>
      </c>
      <c r="K874" s="48">
        <f t="shared" si="15688"/>
        <v>0</v>
      </c>
      <c r="L874" s="98">
        <f t="shared" si="15426"/>
        <v>0</v>
      </c>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f>$J874+$K874+$L874</f>
        <v>0</v>
      </c>
      <c r="AK874" s="48">
        <f t="shared" si="15975"/>
        <v>0</v>
      </c>
      <c r="AL874" s="48">
        <f t="shared" si="15975"/>
        <v>0</v>
      </c>
      <c r="AM874" s="48">
        <f t="shared" si="15975"/>
        <v>0</v>
      </c>
      <c r="AN874" s="48">
        <f t="shared" si="15975"/>
        <v>0</v>
      </c>
      <c r="AO874" s="48">
        <f t="shared" si="15975"/>
        <v>0</v>
      </c>
      <c r="AP874" s="48">
        <f t="shared" si="15950"/>
        <v>0</v>
      </c>
      <c r="AQ874" s="48">
        <f t="shared" si="15950"/>
        <v>0</v>
      </c>
      <c r="AR874" s="48">
        <f t="shared" si="15950"/>
        <v>0</v>
      </c>
      <c r="AS874" s="48">
        <f t="shared" si="15950"/>
        <v>0</v>
      </c>
      <c r="AT874" s="48">
        <f t="shared" si="15950"/>
        <v>0</v>
      </c>
      <c r="AU874" s="48">
        <f t="shared" si="15950"/>
        <v>0</v>
      </c>
      <c r="AV874" s="48">
        <f t="shared" si="15950"/>
        <v>0</v>
      </c>
      <c r="AW874" s="48">
        <f t="shared" si="15950"/>
        <v>0</v>
      </c>
      <c r="AX874" s="48">
        <f t="shared" si="15950"/>
        <v>0</v>
      </c>
      <c r="AY874" s="48">
        <f t="shared" si="15950"/>
        <v>0</v>
      </c>
      <c r="AZ874" s="48">
        <f t="shared" si="15950"/>
        <v>0</v>
      </c>
      <c r="BA874" s="48">
        <f t="shared" si="15950"/>
        <v>0</v>
      </c>
      <c r="BB874" s="48">
        <f t="shared" si="15950"/>
        <v>0</v>
      </c>
      <c r="BC874" s="48"/>
      <c r="BE874" t="s">
        <v>199</v>
      </c>
      <c r="CB874">
        <f>BF851*AJ874</f>
        <v>0</v>
      </c>
      <c r="CC874">
        <f t="shared" ref="CC874" si="16062">BG851*AK874</f>
        <v>0</v>
      </c>
      <c r="CD874">
        <f t="shared" ref="CD874" si="16063">BH851*AL874</f>
        <v>0</v>
      </c>
      <c r="CE874">
        <f t="shared" ref="CE874" si="16064">BI851*AM874</f>
        <v>0</v>
      </c>
      <c r="CF874">
        <f t="shared" ref="CF874" si="16065">BJ851*AN874</f>
        <v>0</v>
      </c>
      <c r="CG874">
        <f t="shared" ref="CG874" si="16066">BK851*AO874</f>
        <v>0</v>
      </c>
      <c r="CH874">
        <f t="shared" ref="CH874" si="16067">BL851*AP874</f>
        <v>0</v>
      </c>
      <c r="CI874">
        <f t="shared" ref="CI874" si="16068">BM851*AQ874</f>
        <v>0</v>
      </c>
      <c r="CJ874">
        <f t="shared" ref="CJ874" si="16069">BN851*AR874</f>
        <v>0</v>
      </c>
      <c r="CK874">
        <f t="shared" ref="CK874" si="16070">BO851*AS874</f>
        <v>0</v>
      </c>
      <c r="CL874">
        <f t="shared" ref="CL874" si="16071">BP851*AT874</f>
        <v>0</v>
      </c>
      <c r="CM874">
        <f t="shared" ref="CM874" si="16072">BQ851*AU874</f>
        <v>0</v>
      </c>
      <c r="CN874">
        <f t="shared" ref="CN874" si="16073">BR851*AV874</f>
        <v>0</v>
      </c>
      <c r="CO874">
        <f t="shared" ref="CO874" si="16074">BS851*AW874</f>
        <v>0</v>
      </c>
      <c r="CP874">
        <f t="shared" ref="CP874" si="16075">BT851*AX874</f>
        <v>0</v>
      </c>
      <c r="CQ874">
        <f t="shared" ref="CQ874" si="16076">BU851*AY874</f>
        <v>0</v>
      </c>
      <c r="CR874">
        <f t="shared" ref="CR874" si="16077">BV851*AZ874</f>
        <v>0</v>
      </c>
      <c r="CS874">
        <f t="shared" ref="CS874" si="16078">BW851*BA874</f>
        <v>0</v>
      </c>
      <c r="CT874">
        <f t="shared" ref="CT874" si="16079">BX851*BB874</f>
        <v>0</v>
      </c>
    </row>
    <row r="875" spans="6:98" x14ac:dyDescent="0.3">
      <c r="F875" s="91">
        <f t="shared" ref="F875:H875" si="16080">F874</f>
        <v>70</v>
      </c>
      <c r="G875" s="91">
        <f t="shared" si="16080"/>
        <v>70</v>
      </c>
      <c r="H875" s="4">
        <f t="shared" si="16080"/>
        <v>1</v>
      </c>
      <c r="I875">
        <v>115</v>
      </c>
      <c r="J875" s="48">
        <f t="shared" si="15424"/>
        <v>0</v>
      </c>
      <c r="K875" s="48">
        <f t="shared" si="15688"/>
        <v>0</v>
      </c>
      <c r="L875" s="98">
        <f t="shared" si="15426"/>
        <v>0</v>
      </c>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f>$J875+$K875+$L875</f>
        <v>0</v>
      </c>
      <c r="AL875" s="48">
        <f t="shared" si="15975"/>
        <v>0</v>
      </c>
      <c r="AM875" s="48">
        <f t="shared" si="15975"/>
        <v>0</v>
      </c>
      <c r="AN875" s="48">
        <f t="shared" si="15975"/>
        <v>0</v>
      </c>
      <c r="AO875" s="48">
        <f t="shared" si="15975"/>
        <v>0</v>
      </c>
      <c r="AP875" s="48">
        <f t="shared" si="15950"/>
        <v>0</v>
      </c>
      <c r="AQ875" s="48">
        <f t="shared" si="15950"/>
        <v>0</v>
      </c>
      <c r="AR875" s="48">
        <f t="shared" si="15950"/>
        <v>0</v>
      </c>
      <c r="AS875" s="48">
        <f t="shared" si="15950"/>
        <v>0</v>
      </c>
      <c r="AT875" s="48">
        <f t="shared" si="15950"/>
        <v>0</v>
      </c>
      <c r="AU875" s="48">
        <f t="shared" si="15950"/>
        <v>0</v>
      </c>
      <c r="AV875" s="48">
        <f t="shared" si="15950"/>
        <v>0</v>
      </c>
      <c r="AW875" s="48">
        <f t="shared" si="15950"/>
        <v>0</v>
      </c>
      <c r="AX875" s="48">
        <f t="shared" si="15950"/>
        <v>0</v>
      </c>
      <c r="AY875" s="48">
        <f t="shared" si="15950"/>
        <v>0</v>
      </c>
      <c r="AZ875" s="48">
        <f t="shared" si="15950"/>
        <v>0</v>
      </c>
      <c r="BA875" s="48">
        <f t="shared" si="15950"/>
        <v>0</v>
      </c>
      <c r="BB875" s="48">
        <f t="shared" si="15950"/>
        <v>0</v>
      </c>
      <c r="BC875" s="48"/>
      <c r="BE875" t="s">
        <v>200</v>
      </c>
      <c r="CC875">
        <f>BF851*AK875</f>
        <v>0</v>
      </c>
      <c r="CD875">
        <f t="shared" ref="CD875" si="16081">BG851*AL875</f>
        <v>0</v>
      </c>
      <c r="CE875">
        <f t="shared" ref="CE875" si="16082">BH851*AM875</f>
        <v>0</v>
      </c>
      <c r="CF875">
        <f t="shared" ref="CF875" si="16083">BI851*AN875</f>
        <v>0</v>
      </c>
      <c r="CG875">
        <f t="shared" ref="CG875" si="16084">BJ851*AO875</f>
        <v>0</v>
      </c>
      <c r="CH875">
        <f t="shared" ref="CH875" si="16085">BK851*AP875</f>
        <v>0</v>
      </c>
      <c r="CI875">
        <f t="shared" ref="CI875" si="16086">BL851*AQ875</f>
        <v>0</v>
      </c>
      <c r="CJ875">
        <f t="shared" ref="CJ875" si="16087">BM851*AR875</f>
        <v>0</v>
      </c>
      <c r="CK875">
        <f t="shared" ref="CK875" si="16088">BN851*AS875</f>
        <v>0</v>
      </c>
      <c r="CL875">
        <f t="shared" ref="CL875" si="16089">BO851*AT875</f>
        <v>0</v>
      </c>
      <c r="CM875">
        <f t="shared" ref="CM875" si="16090">BP851*AU875</f>
        <v>0</v>
      </c>
      <c r="CN875">
        <f t="shared" ref="CN875" si="16091">BQ851*AV875</f>
        <v>0</v>
      </c>
      <c r="CO875">
        <f t="shared" ref="CO875" si="16092">BR851*AW875</f>
        <v>0</v>
      </c>
      <c r="CP875">
        <f t="shared" ref="CP875" si="16093">BS851*AX875</f>
        <v>0</v>
      </c>
      <c r="CQ875">
        <f t="shared" ref="CQ875" si="16094">BT851*AY875</f>
        <v>0</v>
      </c>
      <c r="CR875">
        <f t="shared" ref="CR875" si="16095">BU851*AZ875</f>
        <v>0</v>
      </c>
      <c r="CS875">
        <f t="shared" ref="CS875" si="16096">BV851*BA875</f>
        <v>0</v>
      </c>
      <c r="CT875">
        <f t="shared" ref="CT875" si="16097">BW851*BB875</f>
        <v>0</v>
      </c>
    </row>
    <row r="876" spans="6:98" x14ac:dyDescent="0.3">
      <c r="F876" s="91">
        <f t="shared" ref="F876:H876" si="16098">F875</f>
        <v>70</v>
      </c>
      <c r="G876" s="91">
        <f t="shared" si="16098"/>
        <v>70</v>
      </c>
      <c r="H876" s="4">
        <f t="shared" si="16098"/>
        <v>1</v>
      </c>
      <c r="I876">
        <v>120</v>
      </c>
      <c r="J876" s="48">
        <f t="shared" si="15424"/>
        <v>0</v>
      </c>
      <c r="K876" s="48">
        <f>IF(IF(AND(I876&gt;=(F876*2),I876&lt;=G876+F876+(G876-F876+5)+1),((H876)^2)*(I877-F876*2)/5,0)&lt;=H876,IF(AND(I876&gt;=(F876*2),I876&lt;=G876+F876+(G876-F876+5)+1),((H876)^2)*(I877-F876*2)/5,0),(K875-H876^2))</f>
        <v>0</v>
      </c>
      <c r="L876" s="98">
        <f t="shared" si="15426"/>
        <v>0</v>
      </c>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f>$J876+$K876+$L876</f>
        <v>0</v>
      </c>
      <c r="AM876" s="48">
        <f t="shared" si="15975"/>
        <v>0</v>
      </c>
      <c r="AN876" s="48">
        <f t="shared" si="15975"/>
        <v>0</v>
      </c>
      <c r="AO876" s="48">
        <f t="shared" si="15975"/>
        <v>0</v>
      </c>
      <c r="AP876" s="48">
        <f t="shared" si="15950"/>
        <v>0</v>
      </c>
      <c r="AQ876" s="48">
        <f t="shared" si="15950"/>
        <v>0</v>
      </c>
      <c r="AR876" s="48">
        <f t="shared" si="15950"/>
        <v>0</v>
      </c>
      <c r="AS876" s="48">
        <f t="shared" si="15950"/>
        <v>0</v>
      </c>
      <c r="AT876" s="48">
        <f t="shared" si="15950"/>
        <v>0</v>
      </c>
      <c r="AU876" s="48">
        <f t="shared" si="15950"/>
        <v>0</v>
      </c>
      <c r="AV876" s="48">
        <f t="shared" si="15950"/>
        <v>0</v>
      </c>
      <c r="AW876" s="48">
        <f t="shared" si="15950"/>
        <v>0</v>
      </c>
      <c r="AX876" s="48">
        <f t="shared" si="15950"/>
        <v>0</v>
      </c>
      <c r="AY876" s="48">
        <f t="shared" si="15950"/>
        <v>0</v>
      </c>
      <c r="AZ876" s="48">
        <f t="shared" si="15950"/>
        <v>0</v>
      </c>
      <c r="BA876" s="48">
        <f t="shared" si="15950"/>
        <v>0</v>
      </c>
      <c r="BB876" s="48">
        <f t="shared" si="15950"/>
        <v>0</v>
      </c>
      <c r="BC876" s="48"/>
      <c r="BE876" t="s">
        <v>201</v>
      </c>
      <c r="CD876">
        <f>BF851*AL876</f>
        <v>0</v>
      </c>
      <c r="CE876">
        <f t="shared" ref="CE876" si="16099">BG851*AM876</f>
        <v>0</v>
      </c>
      <c r="CF876">
        <f t="shared" ref="CF876" si="16100">BH851*AN876</f>
        <v>0</v>
      </c>
      <c r="CG876">
        <f t="shared" ref="CG876" si="16101">BI851*AO876</f>
        <v>0</v>
      </c>
      <c r="CH876">
        <f t="shared" ref="CH876" si="16102">BJ851*AP876</f>
        <v>0</v>
      </c>
      <c r="CI876">
        <f t="shared" ref="CI876" si="16103">BK851*AQ876</f>
        <v>0</v>
      </c>
      <c r="CJ876">
        <f t="shared" ref="CJ876" si="16104">BL851*AR876</f>
        <v>0</v>
      </c>
      <c r="CK876">
        <f t="shared" ref="CK876" si="16105">BM851*AS876</f>
        <v>0</v>
      </c>
      <c r="CL876">
        <f t="shared" ref="CL876" si="16106">BN851*AT876</f>
        <v>0</v>
      </c>
      <c r="CM876">
        <f t="shared" ref="CM876" si="16107">BO851*AU876</f>
        <v>0</v>
      </c>
      <c r="CN876">
        <f t="shared" ref="CN876" si="16108">BP851*AV876</f>
        <v>0</v>
      </c>
      <c r="CO876">
        <f t="shared" ref="CO876" si="16109">BQ851*AW876</f>
        <v>0</v>
      </c>
      <c r="CP876">
        <f t="shared" ref="CP876" si="16110">BR851*AX876</f>
        <v>0</v>
      </c>
      <c r="CQ876">
        <f t="shared" ref="CQ876" si="16111">BS851*AY876</f>
        <v>0</v>
      </c>
      <c r="CR876">
        <f t="shared" ref="CR876" si="16112">BT851*AZ876</f>
        <v>0</v>
      </c>
      <c r="CS876">
        <f t="shared" ref="CS876" si="16113">BU851*BA876</f>
        <v>0</v>
      </c>
      <c r="CT876">
        <f t="shared" ref="CT876" si="16114">BV851*BB876</f>
        <v>0</v>
      </c>
    </row>
    <row r="877" spans="6:98" x14ac:dyDescent="0.3">
      <c r="F877" s="91">
        <f t="shared" ref="F877:H877" si="16115">F876</f>
        <v>70</v>
      </c>
      <c r="G877" s="91">
        <f t="shared" si="16115"/>
        <v>70</v>
      </c>
      <c r="H877" s="4">
        <f t="shared" si="16115"/>
        <v>1</v>
      </c>
      <c r="I877">
        <v>125</v>
      </c>
      <c r="J877" s="48">
        <f t="shared" si="15424"/>
        <v>0</v>
      </c>
      <c r="K877" s="48">
        <f t="shared" ref="K877:K882" si="16116">IF(IF(AND(I877&gt;=(F877*2),I877&lt;=G877+F877+(G877-F877+5)+1),((H877)^2)*(I878-F877*2)/5,0)&lt;=H877,IF(AND(I877&gt;=(F877*2),I877&lt;=G877+F877+(G877-F877+5)+1),((H877)^2)*(I878-F877*2)/5,0),(K876-H877^2))</f>
        <v>0</v>
      </c>
      <c r="L877" s="98">
        <f t="shared" si="15426"/>
        <v>0</v>
      </c>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f>$J877+$K877+$L877</f>
        <v>0</v>
      </c>
      <c r="AN877" s="48">
        <f t="shared" si="15975"/>
        <v>0</v>
      </c>
      <c r="AO877" s="48">
        <f t="shared" si="15975"/>
        <v>0</v>
      </c>
      <c r="AP877" s="48">
        <f t="shared" si="15950"/>
        <v>0</v>
      </c>
      <c r="AQ877" s="48">
        <f t="shared" si="15950"/>
        <v>0</v>
      </c>
      <c r="AR877" s="48">
        <f t="shared" si="15950"/>
        <v>0</v>
      </c>
      <c r="AS877" s="48">
        <f t="shared" si="15950"/>
        <v>0</v>
      </c>
      <c r="AT877" s="48">
        <f t="shared" si="15950"/>
        <v>0</v>
      </c>
      <c r="AU877" s="48">
        <f t="shared" si="15950"/>
        <v>0</v>
      </c>
      <c r="AV877" s="48">
        <f t="shared" si="15950"/>
        <v>0</v>
      </c>
      <c r="AW877" s="48">
        <f t="shared" si="15950"/>
        <v>0</v>
      </c>
      <c r="AX877" s="48">
        <f t="shared" si="15950"/>
        <v>0</v>
      </c>
      <c r="AY877" s="48">
        <f t="shared" si="15950"/>
        <v>0</v>
      </c>
      <c r="AZ877" s="48">
        <f t="shared" si="15950"/>
        <v>0</v>
      </c>
      <c r="BA877" s="48">
        <f t="shared" si="15950"/>
        <v>0</v>
      </c>
      <c r="BB877" s="48">
        <f t="shared" si="15950"/>
        <v>0</v>
      </c>
      <c r="BC877" s="48"/>
      <c r="BE877" t="s">
        <v>202</v>
      </c>
      <c r="CE877">
        <f>BF851*AM877</f>
        <v>0</v>
      </c>
      <c r="CF877">
        <f t="shared" ref="CF877" si="16117">BG851*AN877</f>
        <v>0</v>
      </c>
      <c r="CG877">
        <f t="shared" ref="CG877" si="16118">BH851*AO877</f>
        <v>0</v>
      </c>
      <c r="CH877">
        <f t="shared" ref="CH877" si="16119">BI851*AP877</f>
        <v>0</v>
      </c>
      <c r="CI877">
        <f t="shared" ref="CI877" si="16120">BJ851*AQ877</f>
        <v>0</v>
      </c>
      <c r="CJ877">
        <f t="shared" ref="CJ877" si="16121">BK851*AR877</f>
        <v>0</v>
      </c>
      <c r="CK877">
        <f t="shared" ref="CK877" si="16122">BL851*AS877</f>
        <v>0</v>
      </c>
      <c r="CL877">
        <f t="shared" ref="CL877" si="16123">BM851*AT877</f>
        <v>0</v>
      </c>
      <c r="CM877">
        <f t="shared" ref="CM877" si="16124">BN851*AU877</f>
        <v>0</v>
      </c>
      <c r="CN877">
        <f t="shared" ref="CN877" si="16125">BO851*AV877</f>
        <v>0</v>
      </c>
      <c r="CO877">
        <f t="shared" ref="CO877" si="16126">BP851*AW877</f>
        <v>0</v>
      </c>
      <c r="CP877">
        <f t="shared" ref="CP877" si="16127">BQ851*AX877</f>
        <v>0</v>
      </c>
      <c r="CQ877">
        <f t="shared" ref="CQ877" si="16128">BR851*AY877</f>
        <v>0</v>
      </c>
      <c r="CR877">
        <f t="shared" ref="CR877" si="16129">BS851*AZ877</f>
        <v>0</v>
      </c>
      <c r="CS877">
        <f t="shared" ref="CS877" si="16130">BT851*BA877</f>
        <v>0</v>
      </c>
      <c r="CT877">
        <f t="shared" ref="CT877" si="16131">BU851*BB877</f>
        <v>0</v>
      </c>
    </row>
    <row r="878" spans="6:98" x14ac:dyDescent="0.3">
      <c r="F878" s="91">
        <f t="shared" ref="F878:H878" si="16132">F877</f>
        <v>70</v>
      </c>
      <c r="G878" s="91">
        <f t="shared" si="16132"/>
        <v>70</v>
      </c>
      <c r="H878" s="4">
        <f t="shared" si="16132"/>
        <v>1</v>
      </c>
      <c r="I878">
        <v>130</v>
      </c>
      <c r="J878" s="48">
        <f t="shared" si="15424"/>
        <v>0</v>
      </c>
      <c r="K878" s="48">
        <f t="shared" si="16116"/>
        <v>0</v>
      </c>
      <c r="L878" s="98">
        <f t="shared" si="15426"/>
        <v>0</v>
      </c>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f>$J878+$K878+$L878</f>
        <v>0</v>
      </c>
      <c r="AO878" s="48">
        <f t="shared" si="15975"/>
        <v>0</v>
      </c>
      <c r="AP878" s="48">
        <f t="shared" si="15950"/>
        <v>0</v>
      </c>
      <c r="AQ878" s="48">
        <f t="shared" si="15950"/>
        <v>0</v>
      </c>
      <c r="AR878" s="48">
        <f t="shared" si="15950"/>
        <v>0</v>
      </c>
      <c r="AS878" s="48">
        <f t="shared" si="15950"/>
        <v>0</v>
      </c>
      <c r="AT878" s="48">
        <f t="shared" si="15950"/>
        <v>0</v>
      </c>
      <c r="AU878" s="48">
        <f t="shared" si="15950"/>
        <v>0</v>
      </c>
      <c r="AV878" s="48">
        <f t="shared" si="15950"/>
        <v>0</v>
      </c>
      <c r="AW878" s="48">
        <f t="shared" si="15950"/>
        <v>0</v>
      </c>
      <c r="AX878" s="48">
        <f t="shared" si="15950"/>
        <v>0</v>
      </c>
      <c r="AY878" s="48">
        <f t="shared" si="15950"/>
        <v>0</v>
      </c>
      <c r="AZ878" s="48">
        <f t="shared" si="15950"/>
        <v>0</v>
      </c>
      <c r="BA878" s="48">
        <f t="shared" si="15950"/>
        <v>0</v>
      </c>
      <c r="BB878" s="48">
        <f t="shared" si="15950"/>
        <v>0</v>
      </c>
      <c r="BC878" s="48"/>
      <c r="BE878" t="s">
        <v>203</v>
      </c>
      <c r="CF878">
        <f>BF851*AN878</f>
        <v>0</v>
      </c>
      <c r="CG878">
        <f t="shared" ref="CG878" si="16133">BG851*AO878</f>
        <v>0</v>
      </c>
      <c r="CH878">
        <f t="shared" ref="CH878" si="16134">BH851*AP878</f>
        <v>0</v>
      </c>
      <c r="CI878">
        <f t="shared" ref="CI878" si="16135">BI851*AQ878</f>
        <v>0</v>
      </c>
      <c r="CJ878">
        <f t="shared" ref="CJ878" si="16136">BJ851*AR878</f>
        <v>0</v>
      </c>
      <c r="CK878">
        <f t="shared" ref="CK878" si="16137">BK851*AS878</f>
        <v>0</v>
      </c>
      <c r="CL878">
        <f t="shared" ref="CL878" si="16138">BL851*AT878</f>
        <v>0</v>
      </c>
      <c r="CM878">
        <f t="shared" ref="CM878" si="16139">BM851*AU878</f>
        <v>0</v>
      </c>
      <c r="CN878">
        <f t="shared" ref="CN878" si="16140">BN851*AV878</f>
        <v>0</v>
      </c>
      <c r="CO878">
        <f t="shared" ref="CO878" si="16141">BO851*AW878</f>
        <v>0</v>
      </c>
      <c r="CP878">
        <f t="shared" ref="CP878" si="16142">BP851*AX878</f>
        <v>0</v>
      </c>
      <c r="CQ878">
        <f t="shared" ref="CQ878" si="16143">BQ851*AY878</f>
        <v>0</v>
      </c>
      <c r="CR878">
        <f t="shared" ref="CR878" si="16144">BR851*AZ878</f>
        <v>0</v>
      </c>
      <c r="CS878">
        <f t="shared" ref="CS878" si="16145">BS851*BA878</f>
        <v>0</v>
      </c>
      <c r="CT878">
        <f t="shared" ref="CT878" si="16146">BT851*BB878</f>
        <v>0</v>
      </c>
    </row>
    <row r="879" spans="6:98" x14ac:dyDescent="0.3">
      <c r="F879" s="91">
        <f t="shared" ref="F879:H879" si="16147">F878</f>
        <v>70</v>
      </c>
      <c r="G879" s="91">
        <f t="shared" si="16147"/>
        <v>70</v>
      </c>
      <c r="H879" s="4">
        <f t="shared" si="16147"/>
        <v>1</v>
      </c>
      <c r="I879">
        <v>135</v>
      </c>
      <c r="J879" s="48">
        <f t="shared" si="15424"/>
        <v>0</v>
      </c>
      <c r="K879" s="48">
        <f t="shared" si="16116"/>
        <v>0</v>
      </c>
      <c r="L879" s="98">
        <f t="shared" si="15426"/>
        <v>0</v>
      </c>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f>$J879+$K879+$L879</f>
        <v>0</v>
      </c>
      <c r="AP879" s="48">
        <f t="shared" si="15950"/>
        <v>0</v>
      </c>
      <c r="AQ879" s="48">
        <f t="shared" si="15950"/>
        <v>0</v>
      </c>
      <c r="AR879" s="48">
        <f t="shared" si="15950"/>
        <v>0</v>
      </c>
      <c r="AS879" s="48">
        <f t="shared" si="15950"/>
        <v>0</v>
      </c>
      <c r="AT879" s="48">
        <f t="shared" si="15950"/>
        <v>0</v>
      </c>
      <c r="AU879" s="48">
        <f t="shared" si="15950"/>
        <v>0</v>
      </c>
      <c r="AV879" s="48">
        <f t="shared" si="15950"/>
        <v>0</v>
      </c>
      <c r="AW879" s="48">
        <f t="shared" si="15950"/>
        <v>0</v>
      </c>
      <c r="AX879" s="48">
        <f t="shared" si="15950"/>
        <v>0</v>
      </c>
      <c r="AY879" s="48">
        <f t="shared" si="15950"/>
        <v>0</v>
      </c>
      <c r="AZ879" s="48">
        <f t="shared" si="15950"/>
        <v>0</v>
      </c>
      <c r="BA879" s="48">
        <f t="shared" si="15950"/>
        <v>0</v>
      </c>
      <c r="BB879" s="48">
        <f t="shared" si="15950"/>
        <v>0</v>
      </c>
      <c r="BC879" s="48"/>
      <c r="BE879" t="s">
        <v>204</v>
      </c>
      <c r="CG879">
        <f>BF851*AO879</f>
        <v>0</v>
      </c>
      <c r="CH879">
        <f t="shared" ref="CH879" si="16148">BG851*AP879</f>
        <v>0</v>
      </c>
      <c r="CI879">
        <f t="shared" ref="CI879" si="16149">BH851*AQ879</f>
        <v>0</v>
      </c>
      <c r="CJ879">
        <f t="shared" ref="CJ879" si="16150">BI851*AR879</f>
        <v>0</v>
      </c>
      <c r="CK879">
        <f t="shared" ref="CK879" si="16151">BJ851*AS879</f>
        <v>0</v>
      </c>
      <c r="CL879">
        <f t="shared" ref="CL879" si="16152">BK851*AT879</f>
        <v>0</v>
      </c>
      <c r="CM879">
        <f t="shared" ref="CM879" si="16153">BL851*AU879</f>
        <v>0</v>
      </c>
      <c r="CN879">
        <f t="shared" ref="CN879" si="16154">BM851*AV879</f>
        <v>0</v>
      </c>
      <c r="CO879">
        <f t="shared" ref="CO879" si="16155">BN851*AW879</f>
        <v>0</v>
      </c>
      <c r="CP879">
        <f t="shared" ref="CP879" si="16156">BO851*AX879</f>
        <v>0</v>
      </c>
      <c r="CQ879">
        <f t="shared" ref="CQ879" si="16157">BP851*AY879</f>
        <v>0</v>
      </c>
      <c r="CR879">
        <f t="shared" ref="CR879" si="16158">BQ851*AZ879</f>
        <v>0</v>
      </c>
      <c r="CS879">
        <f t="shared" ref="CS879" si="16159">BR851*BA879</f>
        <v>0</v>
      </c>
      <c r="CT879">
        <f t="shared" ref="CT879" si="16160">BS851*BB879</f>
        <v>0</v>
      </c>
    </row>
    <row r="880" spans="6:98" x14ac:dyDescent="0.3">
      <c r="F880" s="91">
        <f t="shared" ref="F880:H880" si="16161">F879</f>
        <v>70</v>
      </c>
      <c r="G880" s="91">
        <f t="shared" si="16161"/>
        <v>70</v>
      </c>
      <c r="H880" s="4">
        <f t="shared" si="16161"/>
        <v>1</v>
      </c>
      <c r="I880">
        <v>140</v>
      </c>
      <c r="J880" s="48">
        <f t="shared" si="15424"/>
        <v>0</v>
      </c>
      <c r="K880" s="48">
        <f t="shared" si="16116"/>
        <v>1</v>
      </c>
      <c r="L880" s="98">
        <f t="shared" si="15426"/>
        <v>0</v>
      </c>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f>$J880+$K880+$L880</f>
        <v>1</v>
      </c>
      <c r="AQ880" s="48">
        <f t="shared" si="15950"/>
        <v>1</v>
      </c>
      <c r="AR880" s="48">
        <f t="shared" si="15950"/>
        <v>1</v>
      </c>
      <c r="AS880" s="48">
        <f t="shared" si="15950"/>
        <v>1</v>
      </c>
      <c r="AT880" s="48">
        <f t="shared" si="15950"/>
        <v>1</v>
      </c>
      <c r="AU880" s="48">
        <f t="shared" si="15950"/>
        <v>1</v>
      </c>
      <c r="AV880" s="48">
        <f t="shared" si="15950"/>
        <v>1</v>
      </c>
      <c r="AW880" s="48">
        <f t="shared" si="15950"/>
        <v>1</v>
      </c>
      <c r="AX880" s="48">
        <f t="shared" si="15950"/>
        <v>1</v>
      </c>
      <c r="AY880" s="48">
        <f t="shared" si="15950"/>
        <v>1</v>
      </c>
      <c r="AZ880" s="48">
        <f t="shared" si="15950"/>
        <v>1</v>
      </c>
      <c r="BA880" s="48">
        <f t="shared" si="15950"/>
        <v>1</v>
      </c>
      <c r="BB880" s="48">
        <f t="shared" si="15950"/>
        <v>1</v>
      </c>
      <c r="BC880" s="48"/>
      <c r="BE880" t="s">
        <v>205</v>
      </c>
      <c r="CH880">
        <f>BF851*AP880</f>
        <v>0</v>
      </c>
      <c r="CI880">
        <f t="shared" ref="CI880" si="16162">BG851*AQ880</f>
        <v>5.2101077297065448</v>
      </c>
      <c r="CJ880">
        <f t="shared" ref="CJ880" si="16163">BH851*AR880</f>
        <v>34.734051531376956</v>
      </c>
      <c r="CK880">
        <f t="shared" ref="CK880" si="16164">BI851*AS880</f>
        <v>86.835128828442393</v>
      </c>
      <c r="CL880">
        <f t="shared" ref="CL880" si="16165">BJ851*AT880</f>
        <v>173.67025765688479</v>
      </c>
      <c r="CM880">
        <f t="shared" ref="CM880" si="16166">BK851*AU880</f>
        <v>279.84588739844344</v>
      </c>
      <c r="CN880">
        <f t="shared" ref="CN880" si="16167">BL851*AV880</f>
        <v>318.29058787682794</v>
      </c>
      <c r="CO880">
        <f t="shared" ref="CO880" si="16168">BM851*AW880</f>
        <v>353.14248451091049</v>
      </c>
      <c r="CP880">
        <f t="shared" ref="CP880" si="16169">BN851*AX880</f>
        <v>386.41002090249822</v>
      </c>
      <c r="CQ880">
        <f t="shared" ref="CQ880" si="16170">BO851*AY880</f>
        <v>411.39008262058923</v>
      </c>
      <c r="CR880">
        <f t="shared" ref="CR880" si="16171">BP851*AZ880</f>
        <v>425.46882214179436</v>
      </c>
      <c r="CS880">
        <f t="shared" ref="CS880" si="16172">BQ851*BA880</f>
        <v>439.03336985045758</v>
      </c>
      <c r="CT880">
        <f t="shared" ref="CT880" si="16173">BR851*BB880</f>
        <v>451.72680530552071</v>
      </c>
    </row>
    <row r="881" spans="1:98" x14ac:dyDescent="0.3">
      <c r="F881" s="91">
        <f t="shared" ref="F881:H881" si="16174">F880</f>
        <v>70</v>
      </c>
      <c r="G881" s="91">
        <f t="shared" si="16174"/>
        <v>70</v>
      </c>
      <c r="H881" s="4">
        <f t="shared" si="16174"/>
        <v>1</v>
      </c>
      <c r="I881">
        <v>145</v>
      </c>
      <c r="J881" s="48">
        <f t="shared" si="15424"/>
        <v>0</v>
      </c>
      <c r="K881" s="48">
        <f t="shared" si="16116"/>
        <v>0</v>
      </c>
      <c r="L881" s="98">
        <f t="shared" si="15426"/>
        <v>0</v>
      </c>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f>$J881+$K881+$L881</f>
        <v>0</v>
      </c>
      <c r="AR881" s="48">
        <f t="shared" si="15950"/>
        <v>0</v>
      </c>
      <c r="AS881" s="48">
        <f t="shared" si="15950"/>
        <v>0</v>
      </c>
      <c r="AT881" s="48">
        <f t="shared" si="15950"/>
        <v>0</v>
      </c>
      <c r="AU881" s="48">
        <f t="shared" si="15950"/>
        <v>0</v>
      </c>
      <c r="AV881" s="48">
        <f t="shared" si="15950"/>
        <v>0</v>
      </c>
      <c r="AW881" s="48">
        <f t="shared" si="15950"/>
        <v>0</v>
      </c>
      <c r="AX881" s="48">
        <f t="shared" si="15950"/>
        <v>0</v>
      </c>
      <c r="AY881" s="48">
        <f t="shared" si="15950"/>
        <v>0</v>
      </c>
      <c r="AZ881" s="48">
        <f t="shared" si="15950"/>
        <v>0</v>
      </c>
      <c r="BA881" s="48">
        <f t="shared" si="15950"/>
        <v>0</v>
      </c>
      <c r="BB881" s="48">
        <f t="shared" si="15950"/>
        <v>0</v>
      </c>
      <c r="BC881" s="48"/>
      <c r="BE881" t="s">
        <v>206</v>
      </c>
      <c r="CI881">
        <f>BF851*AQ881</f>
        <v>0</v>
      </c>
      <c r="CJ881">
        <f t="shared" ref="CJ881" si="16175">BG851*AR881</f>
        <v>0</v>
      </c>
      <c r="CK881">
        <f t="shared" ref="CK881" si="16176">BH851*AS881</f>
        <v>0</v>
      </c>
      <c r="CL881">
        <f t="shared" ref="CL881" si="16177">BI851*AT881</f>
        <v>0</v>
      </c>
      <c r="CM881">
        <f t="shared" ref="CM881" si="16178">BJ851*AU881</f>
        <v>0</v>
      </c>
      <c r="CN881">
        <f t="shared" ref="CN881" si="16179">BK851*AV881</f>
        <v>0</v>
      </c>
      <c r="CO881">
        <f t="shared" ref="CO881" si="16180">BL851*AW881</f>
        <v>0</v>
      </c>
      <c r="CP881">
        <f t="shared" ref="CP881" si="16181">BM851*AX881</f>
        <v>0</v>
      </c>
      <c r="CQ881">
        <f t="shared" ref="CQ881" si="16182">BN851*AY881</f>
        <v>0</v>
      </c>
      <c r="CR881">
        <f t="shared" ref="CR881" si="16183">BO851*AZ881</f>
        <v>0</v>
      </c>
      <c r="CS881">
        <f t="shared" ref="CS881" si="16184">BP851*BA881</f>
        <v>0</v>
      </c>
      <c r="CT881">
        <f t="shared" ref="CT881" si="16185">BQ851*BB881</f>
        <v>0</v>
      </c>
    </row>
    <row r="882" spans="1:98" x14ac:dyDescent="0.3">
      <c r="F882" s="91">
        <f t="shared" ref="F882:H882" si="16186">F881</f>
        <v>70</v>
      </c>
      <c r="G882" s="91">
        <f t="shared" si="16186"/>
        <v>70</v>
      </c>
      <c r="H882" s="4">
        <f t="shared" si="16186"/>
        <v>1</v>
      </c>
      <c r="I882">
        <v>150</v>
      </c>
      <c r="J882" s="48">
        <f t="shared" si="15424"/>
        <v>0</v>
      </c>
      <c r="K882" s="48">
        <f t="shared" si="16116"/>
        <v>0</v>
      </c>
      <c r="L882" s="98">
        <f t="shared" si="15426"/>
        <v>0</v>
      </c>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f>$J882+$K882+$L882</f>
        <v>0</v>
      </c>
      <c r="AS882" s="48">
        <f t="shared" si="15950"/>
        <v>0</v>
      </c>
      <c r="AT882" s="48">
        <f t="shared" si="15950"/>
        <v>0</v>
      </c>
      <c r="AU882" s="48">
        <f t="shared" si="15950"/>
        <v>0</v>
      </c>
      <c r="AV882" s="48">
        <f t="shared" si="15950"/>
        <v>0</v>
      </c>
      <c r="AW882" s="48">
        <f t="shared" si="15950"/>
        <v>0</v>
      </c>
      <c r="AX882" s="48">
        <f t="shared" si="15950"/>
        <v>0</v>
      </c>
      <c r="AY882" s="48">
        <f t="shared" si="15950"/>
        <v>0</v>
      </c>
      <c r="AZ882" s="48">
        <f t="shared" si="15950"/>
        <v>0</v>
      </c>
      <c r="BA882" s="48">
        <f t="shared" si="15950"/>
        <v>0</v>
      </c>
      <c r="BB882" s="48">
        <f t="shared" si="15950"/>
        <v>0</v>
      </c>
      <c r="BC882" s="48"/>
      <c r="BE882" t="s">
        <v>207</v>
      </c>
      <c r="CJ882">
        <f>BF851*AR882</f>
        <v>0</v>
      </c>
      <c r="CK882">
        <f t="shared" ref="CK882" si="16187">BG851*AS882</f>
        <v>0</v>
      </c>
      <c r="CL882">
        <f t="shared" ref="CL882" si="16188">BH851*AT882</f>
        <v>0</v>
      </c>
      <c r="CM882">
        <f t="shared" ref="CM882" si="16189">BI851*AU882</f>
        <v>0</v>
      </c>
      <c r="CN882">
        <f t="shared" ref="CN882" si="16190">BJ851*AV882</f>
        <v>0</v>
      </c>
      <c r="CO882">
        <f t="shared" ref="CO882" si="16191">BK851*AW882</f>
        <v>0</v>
      </c>
      <c r="CP882">
        <f t="shared" ref="CP882" si="16192">BL851*AX882</f>
        <v>0</v>
      </c>
      <c r="CQ882">
        <f t="shared" ref="CQ882" si="16193">BM851*AY882</f>
        <v>0</v>
      </c>
      <c r="CR882">
        <f t="shared" ref="CR882" si="16194">BN851*AZ882</f>
        <v>0</v>
      </c>
      <c r="CS882">
        <f t="shared" ref="CS882" si="16195">BO851*BA882</f>
        <v>0</v>
      </c>
      <c r="CT882">
        <f t="shared" ref="CT882" si="16196">BP851*BB882</f>
        <v>0</v>
      </c>
    </row>
    <row r="883" spans="1:98" x14ac:dyDescent="0.3">
      <c r="F883" s="91">
        <f t="shared" ref="F883:H883" si="16197">F882</f>
        <v>70</v>
      </c>
      <c r="G883" s="91">
        <f t="shared" si="16197"/>
        <v>70</v>
      </c>
      <c r="H883" s="4">
        <f t="shared" si="16197"/>
        <v>1</v>
      </c>
      <c r="I883">
        <v>155</v>
      </c>
      <c r="J883" s="48">
        <f t="shared" si="15424"/>
        <v>0</v>
      </c>
      <c r="K883" s="48">
        <f>IF(IF(AND(I883&gt;=(F883*2),I883&lt;=G883+F883+(G883-F883+5)+1),((H883)^2)*(I884-F883*2)/5,0)&lt;=H883,IF(AND(I883&gt;=(F883*2),I883&lt;=G883+F883+(G883-F883+5)+1),((H883)^2)*(I884-F883*2)/5,0),(K882-H883^2))</f>
        <v>0</v>
      </c>
      <c r="L883" s="98">
        <f t="shared" si="15426"/>
        <v>0</v>
      </c>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f>$J883+$K883+$L883</f>
        <v>0</v>
      </c>
      <c r="AT883" s="48">
        <f t="shared" si="15950"/>
        <v>0</v>
      </c>
      <c r="AU883" s="48">
        <f t="shared" si="15950"/>
        <v>0</v>
      </c>
      <c r="AV883" s="48">
        <f t="shared" si="15950"/>
        <v>0</v>
      </c>
      <c r="AW883" s="48">
        <f t="shared" si="15950"/>
        <v>0</v>
      </c>
      <c r="AX883" s="48">
        <f t="shared" si="15950"/>
        <v>0</v>
      </c>
      <c r="AY883" s="48">
        <f t="shared" si="15950"/>
        <v>0</v>
      </c>
      <c r="AZ883" s="48">
        <f t="shared" si="15950"/>
        <v>0</v>
      </c>
      <c r="BA883" s="48">
        <f t="shared" si="15950"/>
        <v>0</v>
      </c>
      <c r="BB883" s="48">
        <f t="shared" si="15950"/>
        <v>0</v>
      </c>
      <c r="BC883" s="48"/>
      <c r="BE883" t="s">
        <v>208</v>
      </c>
      <c r="CK883">
        <f>BF851*AS883</f>
        <v>0</v>
      </c>
      <c r="CL883">
        <f t="shared" ref="CL883" si="16198">BG851*AT883</f>
        <v>0</v>
      </c>
      <c r="CM883">
        <f t="shared" ref="CM883" si="16199">BH851*AU883</f>
        <v>0</v>
      </c>
      <c r="CN883">
        <f t="shared" ref="CN883" si="16200">BI851*AV883</f>
        <v>0</v>
      </c>
      <c r="CO883">
        <f t="shared" ref="CO883" si="16201">BJ851*AW883</f>
        <v>0</v>
      </c>
      <c r="CP883">
        <f t="shared" ref="CP883" si="16202">BK851*AX883</f>
        <v>0</v>
      </c>
      <c r="CQ883">
        <f t="shared" ref="CQ883" si="16203">BL851*AY883</f>
        <v>0</v>
      </c>
      <c r="CR883">
        <f t="shared" ref="CR883" si="16204">BM851*AZ883</f>
        <v>0</v>
      </c>
      <c r="CS883">
        <f t="shared" ref="CS883" si="16205">BN851*BA883</f>
        <v>0</v>
      </c>
      <c r="CT883">
        <f t="shared" ref="CT883" si="16206">BO851*BB883</f>
        <v>0</v>
      </c>
    </row>
    <row r="884" spans="1:98" x14ac:dyDescent="0.3">
      <c r="F884" s="91">
        <f t="shared" ref="F884:H884" si="16207">F883</f>
        <v>70</v>
      </c>
      <c r="G884" s="91">
        <f t="shared" si="16207"/>
        <v>70</v>
      </c>
      <c r="H884" s="4">
        <f t="shared" si="16207"/>
        <v>1</v>
      </c>
      <c r="I884">
        <v>160</v>
      </c>
      <c r="J884" s="48">
        <f t="shared" si="15424"/>
        <v>0</v>
      </c>
      <c r="K884" s="48">
        <f t="shared" ref="K884:K892" si="16208">IF(IF(AND(I884&gt;=(F884*2),I884&lt;=G884+F884+(G884-F884+5)+1),((H884)^2)*(I885-F884*2)/5,0)&lt;=H884,IF(AND(I884&gt;=(F884*2),I884&lt;=G884+F884+(G884-F884+5)+1),((H884)^2)*(I885-F884*2)/5,0),(K883-H884^2))</f>
        <v>0</v>
      </c>
      <c r="L884" s="98">
        <f t="shared" si="15426"/>
        <v>0</v>
      </c>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f>$J884+$K884+$L884</f>
        <v>0</v>
      </c>
      <c r="AU884" s="48">
        <f t="shared" si="15950"/>
        <v>0</v>
      </c>
      <c r="AV884" s="48">
        <f t="shared" si="15950"/>
        <v>0</v>
      </c>
      <c r="AW884" s="48">
        <f t="shared" si="15950"/>
        <v>0</v>
      </c>
      <c r="AX884" s="48">
        <f t="shared" si="15950"/>
        <v>0</v>
      </c>
      <c r="AY884" s="48">
        <f t="shared" si="15950"/>
        <v>0</v>
      </c>
      <c r="AZ884" s="48">
        <f t="shared" si="15950"/>
        <v>0</v>
      </c>
      <c r="BA884" s="48">
        <f t="shared" si="15950"/>
        <v>0</v>
      </c>
      <c r="BB884" s="48">
        <f t="shared" si="15950"/>
        <v>0</v>
      </c>
      <c r="BC884" s="48"/>
      <c r="BE884" t="s">
        <v>209</v>
      </c>
      <c r="CL884">
        <f>BF851*AT884</f>
        <v>0</v>
      </c>
      <c r="CM884">
        <f t="shared" ref="CM884" si="16209">BG851*AU884</f>
        <v>0</v>
      </c>
      <c r="CN884">
        <f t="shared" ref="CN884" si="16210">BH851*AV884</f>
        <v>0</v>
      </c>
      <c r="CO884">
        <f t="shared" ref="CO884" si="16211">BI851*AW884</f>
        <v>0</v>
      </c>
      <c r="CP884">
        <f t="shared" ref="CP884" si="16212">BJ851*AX884</f>
        <v>0</v>
      </c>
      <c r="CQ884">
        <f t="shared" ref="CQ884" si="16213">BK851*AY884</f>
        <v>0</v>
      </c>
      <c r="CR884">
        <f t="shared" ref="CR884" si="16214">BL851*AZ884</f>
        <v>0</v>
      </c>
      <c r="CS884">
        <f t="shared" ref="CS884" si="16215">BM851*BA884</f>
        <v>0</v>
      </c>
      <c r="CT884">
        <f t="shared" ref="CT884" si="16216">BN851*BB884</f>
        <v>0</v>
      </c>
    </row>
    <row r="885" spans="1:98" x14ac:dyDescent="0.3">
      <c r="F885" s="91">
        <f t="shared" ref="F885:H885" si="16217">F884</f>
        <v>70</v>
      </c>
      <c r="G885" s="91">
        <f t="shared" si="16217"/>
        <v>70</v>
      </c>
      <c r="H885" s="4">
        <f t="shared" si="16217"/>
        <v>1</v>
      </c>
      <c r="I885">
        <v>165</v>
      </c>
      <c r="J885" s="48">
        <f t="shared" si="15424"/>
        <v>0</v>
      </c>
      <c r="K885" s="48">
        <f t="shared" si="16208"/>
        <v>0</v>
      </c>
      <c r="L885" s="98">
        <f t="shared" si="15426"/>
        <v>0</v>
      </c>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f>$J885+$K885+$L885</f>
        <v>0</v>
      </c>
      <c r="AV885" s="48">
        <f t="shared" ref="AV885:BB890" si="16218">$J885+$K885+$L885</f>
        <v>0</v>
      </c>
      <c r="AW885" s="48">
        <f t="shared" si="16218"/>
        <v>0</v>
      </c>
      <c r="AX885" s="48">
        <f t="shared" si="16218"/>
        <v>0</v>
      </c>
      <c r="AY885" s="48">
        <f t="shared" si="16218"/>
        <v>0</v>
      </c>
      <c r="AZ885" s="48">
        <f t="shared" si="16218"/>
        <v>0</v>
      </c>
      <c r="BA885" s="48">
        <f t="shared" si="16218"/>
        <v>0</v>
      </c>
      <c r="BB885" s="48">
        <f t="shared" si="16218"/>
        <v>0</v>
      </c>
      <c r="BC885" s="48"/>
      <c r="BE885" t="s">
        <v>210</v>
      </c>
      <c r="CM885">
        <f>BF851*AU885</f>
        <v>0</v>
      </c>
      <c r="CN885">
        <f t="shared" ref="CN885" si="16219">BG851*AV885</f>
        <v>0</v>
      </c>
      <c r="CO885">
        <f t="shared" ref="CO885" si="16220">BH851*AW885</f>
        <v>0</v>
      </c>
      <c r="CP885">
        <f t="shared" ref="CP885" si="16221">BI851*AX885</f>
        <v>0</v>
      </c>
      <c r="CQ885">
        <f t="shared" ref="CQ885" si="16222">BJ851*AY885</f>
        <v>0</v>
      </c>
      <c r="CR885">
        <f t="shared" ref="CR885" si="16223">BK851*AZ885</f>
        <v>0</v>
      </c>
      <c r="CS885">
        <f t="shared" ref="CS885" si="16224">BL851*BA885</f>
        <v>0</v>
      </c>
      <c r="CT885">
        <f t="shared" ref="CT885" si="16225">BM851*BB885</f>
        <v>0</v>
      </c>
    </row>
    <row r="886" spans="1:98" x14ac:dyDescent="0.3">
      <c r="F886" s="91">
        <f t="shared" ref="F886:H886" si="16226">F885</f>
        <v>70</v>
      </c>
      <c r="G886" s="91">
        <f t="shared" si="16226"/>
        <v>70</v>
      </c>
      <c r="H886" s="4">
        <f t="shared" si="16226"/>
        <v>1</v>
      </c>
      <c r="I886">
        <v>170</v>
      </c>
      <c r="J886" s="48">
        <f t="shared" si="15424"/>
        <v>0</v>
      </c>
      <c r="K886" s="48">
        <f t="shared" si="16208"/>
        <v>0</v>
      </c>
      <c r="L886" s="98">
        <f t="shared" si="15426"/>
        <v>0</v>
      </c>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f>$J886+$K886+$L886</f>
        <v>0</v>
      </c>
      <c r="AW886" s="48">
        <f t="shared" si="16218"/>
        <v>0</v>
      </c>
      <c r="AX886" s="48">
        <f t="shared" si="16218"/>
        <v>0</v>
      </c>
      <c r="AY886" s="48">
        <f t="shared" si="16218"/>
        <v>0</v>
      </c>
      <c r="AZ886" s="48">
        <f t="shared" si="16218"/>
        <v>0</v>
      </c>
      <c r="BA886" s="48">
        <f t="shared" si="16218"/>
        <v>0</v>
      </c>
      <c r="BB886" s="48">
        <f t="shared" si="16218"/>
        <v>0</v>
      </c>
      <c r="BC886" s="48"/>
      <c r="BE886" t="s">
        <v>211</v>
      </c>
      <c r="CN886">
        <f>BF851*AV886</f>
        <v>0</v>
      </c>
      <c r="CO886">
        <f t="shared" ref="CO886" si="16227">BG851*AW886</f>
        <v>0</v>
      </c>
      <c r="CP886">
        <f t="shared" ref="CP886" si="16228">BH851*AX886</f>
        <v>0</v>
      </c>
      <c r="CQ886">
        <f t="shared" ref="CQ886" si="16229">BI851*AY886</f>
        <v>0</v>
      </c>
      <c r="CR886">
        <f t="shared" ref="CR886" si="16230">BJ851*AZ886</f>
        <v>0</v>
      </c>
      <c r="CS886">
        <f t="shared" ref="CS886" si="16231">BK851*BA886</f>
        <v>0</v>
      </c>
      <c r="CT886">
        <f t="shared" ref="CT886" si="16232">BL851*BB886</f>
        <v>0</v>
      </c>
    </row>
    <row r="887" spans="1:98" x14ac:dyDescent="0.3">
      <c r="F887" s="91">
        <f t="shared" ref="F887:H887" si="16233">F886</f>
        <v>70</v>
      </c>
      <c r="G887" s="91">
        <f t="shared" si="16233"/>
        <v>70</v>
      </c>
      <c r="H887" s="4">
        <f t="shared" si="16233"/>
        <v>1</v>
      </c>
      <c r="I887">
        <v>175</v>
      </c>
      <c r="J887" s="48">
        <f t="shared" si="15424"/>
        <v>0</v>
      </c>
      <c r="K887" s="48">
        <f t="shared" si="16208"/>
        <v>0</v>
      </c>
      <c r="L887" s="98">
        <f t="shared" si="15426"/>
        <v>0</v>
      </c>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f>$J887+$K887+$L887</f>
        <v>0</v>
      </c>
      <c r="AX887" s="48">
        <f t="shared" si="16218"/>
        <v>0</v>
      </c>
      <c r="AY887" s="48">
        <f t="shared" si="16218"/>
        <v>0</v>
      </c>
      <c r="AZ887" s="48">
        <f t="shared" si="16218"/>
        <v>0</v>
      </c>
      <c r="BA887" s="48">
        <f t="shared" si="16218"/>
        <v>0</v>
      </c>
      <c r="BB887" s="48">
        <f t="shared" si="16218"/>
        <v>0</v>
      </c>
      <c r="BC887" s="48"/>
      <c r="BE887" t="s">
        <v>212</v>
      </c>
      <c r="CO887">
        <f>BF851*AW887</f>
        <v>0</v>
      </c>
      <c r="CP887">
        <f t="shared" ref="CP887" si="16234">BG851*AX887</f>
        <v>0</v>
      </c>
      <c r="CQ887">
        <f t="shared" ref="CQ887" si="16235">BH851*AY887</f>
        <v>0</v>
      </c>
      <c r="CR887">
        <f t="shared" ref="CR887" si="16236">BI851*AZ887</f>
        <v>0</v>
      </c>
      <c r="CS887">
        <f t="shared" ref="CS887" si="16237">BJ851*BA887</f>
        <v>0</v>
      </c>
      <c r="CT887">
        <f t="shared" ref="CT887" si="16238">BK851*BB887</f>
        <v>0</v>
      </c>
    </row>
    <row r="888" spans="1:98" x14ac:dyDescent="0.3">
      <c r="F888" s="91">
        <f t="shared" ref="F888:H888" si="16239">F887</f>
        <v>70</v>
      </c>
      <c r="G888" s="91">
        <f t="shared" si="16239"/>
        <v>70</v>
      </c>
      <c r="H888" s="4">
        <f t="shared" si="16239"/>
        <v>1</v>
      </c>
      <c r="I888">
        <v>180</v>
      </c>
      <c r="J888" s="48">
        <f t="shared" si="15424"/>
        <v>0</v>
      </c>
      <c r="K888" s="48">
        <f t="shared" si="16208"/>
        <v>0</v>
      </c>
      <c r="L888" s="98">
        <f t="shared" si="15426"/>
        <v>0</v>
      </c>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f>$J888+$K888+$L888</f>
        <v>0</v>
      </c>
      <c r="AY888" s="48">
        <f t="shared" si="16218"/>
        <v>0</v>
      </c>
      <c r="AZ888" s="48">
        <f t="shared" si="16218"/>
        <v>0</v>
      </c>
      <c r="BA888" s="48">
        <f t="shared" si="16218"/>
        <v>0</v>
      </c>
      <c r="BB888" s="48">
        <f t="shared" si="16218"/>
        <v>0</v>
      </c>
      <c r="BC888" s="48"/>
      <c r="BE888" t="s">
        <v>213</v>
      </c>
      <c r="CP888">
        <f>BF851*AX888</f>
        <v>0</v>
      </c>
      <c r="CQ888">
        <f t="shared" ref="CQ888" si="16240">BG851*AY888</f>
        <v>0</v>
      </c>
      <c r="CR888">
        <f t="shared" ref="CR888" si="16241">BH851*AZ888</f>
        <v>0</v>
      </c>
      <c r="CS888">
        <f t="shared" ref="CS888" si="16242">BI851*BA888</f>
        <v>0</v>
      </c>
      <c r="CT888">
        <f t="shared" ref="CT888" si="16243">BJ851*BB888</f>
        <v>0</v>
      </c>
    </row>
    <row r="889" spans="1:98" x14ac:dyDescent="0.3">
      <c r="F889" s="91">
        <f t="shared" ref="F889:H889" si="16244">F888</f>
        <v>70</v>
      </c>
      <c r="G889" s="91">
        <f t="shared" si="16244"/>
        <v>70</v>
      </c>
      <c r="H889" s="4">
        <f t="shared" si="16244"/>
        <v>1</v>
      </c>
      <c r="I889">
        <v>185</v>
      </c>
      <c r="J889" s="48">
        <f t="shared" si="15424"/>
        <v>0</v>
      </c>
      <c r="K889" s="48">
        <f t="shared" si="16208"/>
        <v>0</v>
      </c>
      <c r="L889" s="98">
        <f t="shared" si="15426"/>
        <v>0</v>
      </c>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f>$J889+$K889+$L889</f>
        <v>0</v>
      </c>
      <c r="AZ889" s="48">
        <f t="shared" si="16218"/>
        <v>0</v>
      </c>
      <c r="BA889" s="48">
        <f t="shared" si="16218"/>
        <v>0</v>
      </c>
      <c r="BB889" s="48">
        <f t="shared" si="16218"/>
        <v>0</v>
      </c>
      <c r="BC889" s="48"/>
      <c r="BE889" t="s">
        <v>214</v>
      </c>
      <c r="CQ889">
        <f>BF851*AY889</f>
        <v>0</v>
      </c>
      <c r="CR889">
        <f t="shared" ref="CR889" si="16245">BG851*AZ889</f>
        <v>0</v>
      </c>
      <c r="CS889">
        <f t="shared" ref="CS889" si="16246">BH851*BA889</f>
        <v>0</v>
      </c>
      <c r="CT889">
        <f t="shared" ref="CT889" si="16247">BI851*BB889</f>
        <v>0</v>
      </c>
    </row>
    <row r="890" spans="1:98" x14ac:dyDescent="0.3">
      <c r="F890" s="91">
        <f t="shared" ref="F890:H890" si="16248">F889</f>
        <v>70</v>
      </c>
      <c r="G890" s="91">
        <f t="shared" si="16248"/>
        <v>70</v>
      </c>
      <c r="H890" s="4">
        <f t="shared" si="16248"/>
        <v>1</v>
      </c>
      <c r="I890">
        <v>190</v>
      </c>
      <c r="J890" s="48">
        <f t="shared" si="15424"/>
        <v>0</v>
      </c>
      <c r="K890" s="48">
        <f t="shared" si="16208"/>
        <v>0</v>
      </c>
      <c r="L890" s="98">
        <f t="shared" si="15426"/>
        <v>0</v>
      </c>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f>$J890+$K890+$L890</f>
        <v>0</v>
      </c>
      <c r="BA890" s="48">
        <f t="shared" si="16218"/>
        <v>0</v>
      </c>
      <c r="BB890" s="48">
        <f t="shared" si="16218"/>
        <v>0</v>
      </c>
      <c r="BC890" s="48"/>
      <c r="BE890" t="s">
        <v>215</v>
      </c>
      <c r="CR890">
        <f>BF851*AZ890</f>
        <v>0</v>
      </c>
      <c r="CS890">
        <f t="shared" ref="CS890" si="16249">BG851*BA890</f>
        <v>0</v>
      </c>
      <c r="CT890">
        <f t="shared" ref="CT890" si="16250">BH851*BB890</f>
        <v>0</v>
      </c>
    </row>
    <row r="891" spans="1:98" x14ac:dyDescent="0.3">
      <c r="F891" s="91">
        <f t="shared" ref="F891:H891" si="16251">F890</f>
        <v>70</v>
      </c>
      <c r="G891" s="91">
        <f t="shared" si="16251"/>
        <v>70</v>
      </c>
      <c r="H891" s="4">
        <f t="shared" si="16251"/>
        <v>1</v>
      </c>
      <c r="I891">
        <v>195</v>
      </c>
      <c r="J891" s="48">
        <f t="shared" si="15424"/>
        <v>0</v>
      </c>
      <c r="K891" s="48">
        <f t="shared" si="16208"/>
        <v>0</v>
      </c>
      <c r="L891" s="98">
        <f t="shared" si="15426"/>
        <v>0</v>
      </c>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f>$J891+$K891+$L891</f>
        <v>0</v>
      </c>
      <c r="BB891" s="48">
        <f>$J891+$K891+$L891</f>
        <v>0</v>
      </c>
      <c r="BC891" s="48"/>
      <c r="BE891" t="s">
        <v>216</v>
      </c>
      <c r="CS891">
        <f>BF851*BA891</f>
        <v>0</v>
      </c>
      <c r="CT891">
        <f>BG851*BB891</f>
        <v>0</v>
      </c>
    </row>
    <row r="892" spans="1:98" x14ac:dyDescent="0.3">
      <c r="F892" s="91">
        <f t="shared" ref="F892:H892" si="16252">F891</f>
        <v>70</v>
      </c>
      <c r="G892" s="91">
        <f t="shared" si="16252"/>
        <v>70</v>
      </c>
      <c r="H892" s="4">
        <f t="shared" si="16252"/>
        <v>1</v>
      </c>
      <c r="I892">
        <v>200</v>
      </c>
      <c r="J892" s="48">
        <f t="shared" si="15424"/>
        <v>0</v>
      </c>
      <c r="K892" s="48">
        <f t="shared" si="16208"/>
        <v>0</v>
      </c>
      <c r="L892" s="98">
        <f t="shared" si="15426"/>
        <v>0</v>
      </c>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f>$J892+$K892+$L892</f>
        <v>0</v>
      </c>
      <c r="BC892" s="48"/>
      <c r="BE892" s="3" t="s">
        <v>217</v>
      </c>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f>BF851*BB892</f>
        <v>0</v>
      </c>
    </row>
    <row r="893" spans="1:98" x14ac:dyDescent="0.3">
      <c r="I893">
        <v>205</v>
      </c>
      <c r="BE893" s="19" t="s">
        <v>176</v>
      </c>
      <c r="BF893" s="99">
        <f>SUM(BF851:BF892)</f>
        <v>0</v>
      </c>
      <c r="BG893" s="99">
        <f t="shared" ref="BG893:CT893" si="16253">SUM(BG851:BG892)</f>
        <v>5.2101077297065448</v>
      </c>
      <c r="BH893" s="99">
        <f t="shared" si="16253"/>
        <v>34.734051531376956</v>
      </c>
      <c r="BI893" s="99">
        <f t="shared" si="16253"/>
        <v>86.835128828442393</v>
      </c>
      <c r="BJ893" s="99">
        <f t="shared" si="16253"/>
        <v>173.67025765688479</v>
      </c>
      <c r="BK893" s="99">
        <f t="shared" si="16253"/>
        <v>279.84588739844344</v>
      </c>
      <c r="BL893" s="99">
        <f t="shared" si="16253"/>
        <v>318.29058787682794</v>
      </c>
      <c r="BM893" s="99">
        <f t="shared" si="16253"/>
        <v>353.14248451091049</v>
      </c>
      <c r="BN893" s="99">
        <f t="shared" si="16253"/>
        <v>386.41002090249822</v>
      </c>
      <c r="BO893" s="99">
        <f t="shared" si="16253"/>
        <v>411.39008262058923</v>
      </c>
      <c r="BP893" s="99">
        <f t="shared" si="16253"/>
        <v>425.46882214179436</v>
      </c>
      <c r="BQ893" s="99">
        <f t="shared" si="16253"/>
        <v>439.03336985045758</v>
      </c>
      <c r="BR893" s="99">
        <f t="shared" si="16253"/>
        <v>451.72680530552071</v>
      </c>
      <c r="BS893" s="99">
        <f t="shared" si="16253"/>
        <v>463.19748947493576</v>
      </c>
      <c r="BT893" s="99">
        <f t="shared" si="16253"/>
        <v>472.56313268478436</v>
      </c>
      <c r="BU893" s="99">
        <f t="shared" si="16253"/>
        <v>5.2101077297065448</v>
      </c>
      <c r="BV893" s="99">
        <f t="shared" si="16253"/>
        <v>34.734051531376956</v>
      </c>
      <c r="BW893" s="99">
        <f t="shared" si="16253"/>
        <v>86.835128828442393</v>
      </c>
      <c r="BX893" s="99">
        <f t="shared" si="16253"/>
        <v>173.67025765688479</v>
      </c>
      <c r="BY893" s="99">
        <f t="shared" si="16253"/>
        <v>279.84588739844344</v>
      </c>
      <c r="BZ893" s="99">
        <f t="shared" si="16253"/>
        <v>318.29058787682794</v>
      </c>
      <c r="CA893" s="99">
        <f t="shared" si="16253"/>
        <v>353.14248451091049</v>
      </c>
      <c r="CB893" s="99">
        <f t="shared" si="16253"/>
        <v>386.41002090249822</v>
      </c>
      <c r="CC893" s="99">
        <f t="shared" si="16253"/>
        <v>411.39008262058923</v>
      </c>
      <c r="CD893" s="99">
        <f t="shared" si="16253"/>
        <v>425.46882214179436</v>
      </c>
      <c r="CE893" s="99">
        <f t="shared" si="16253"/>
        <v>439.03336985045758</v>
      </c>
      <c r="CF893" s="99">
        <f t="shared" si="16253"/>
        <v>451.72680530552071</v>
      </c>
      <c r="CG893" s="99">
        <f t="shared" si="16253"/>
        <v>463.19748947493576</v>
      </c>
      <c r="CH893" s="99">
        <f t="shared" si="16253"/>
        <v>472.56313268478436</v>
      </c>
      <c r="CI893" s="99">
        <f t="shared" si="16253"/>
        <v>5.2101077297065448</v>
      </c>
      <c r="CJ893" s="99">
        <f t="shared" si="16253"/>
        <v>34.734051531376956</v>
      </c>
      <c r="CK893" s="99">
        <f t="shared" si="16253"/>
        <v>86.835128828442393</v>
      </c>
      <c r="CL893" s="99">
        <f t="shared" si="16253"/>
        <v>173.67025765688479</v>
      </c>
      <c r="CM893" s="99">
        <f t="shared" si="16253"/>
        <v>279.84588739844344</v>
      </c>
      <c r="CN893" s="99">
        <f t="shared" si="16253"/>
        <v>318.29058787682794</v>
      </c>
      <c r="CO893" s="99">
        <f t="shared" si="16253"/>
        <v>353.14248451091049</v>
      </c>
      <c r="CP893" s="99">
        <f t="shared" si="16253"/>
        <v>386.41002090249822</v>
      </c>
      <c r="CQ893" s="99">
        <f t="shared" si="16253"/>
        <v>411.39008262058923</v>
      </c>
      <c r="CR893" s="99">
        <f t="shared" si="16253"/>
        <v>425.46882214179436</v>
      </c>
      <c r="CS893" s="99">
        <f t="shared" si="16253"/>
        <v>439.03336985045758</v>
      </c>
      <c r="CT893" s="99">
        <f t="shared" si="16253"/>
        <v>451.72680530552071</v>
      </c>
    </row>
    <row r="895" spans="1:98" x14ac:dyDescent="0.3">
      <c r="A895" s="60" t="s">
        <v>276</v>
      </c>
    </row>
    <row r="896" spans="1:98" x14ac:dyDescent="0.3">
      <c r="A896" s="100"/>
      <c r="B896" s="100" t="s">
        <v>163</v>
      </c>
      <c r="C896" s="100" t="s">
        <v>164</v>
      </c>
      <c r="D896" t="s">
        <v>167</v>
      </c>
      <c r="E896" t="s">
        <v>166</v>
      </c>
    </row>
    <row r="897" spans="1:98" x14ac:dyDescent="0.3">
      <c r="A897" s="100" t="s">
        <v>165</v>
      </c>
      <c r="B897" s="93">
        <v>75</v>
      </c>
      <c r="C897" s="93">
        <v>75</v>
      </c>
      <c r="D897">
        <f>C897-B897+5</f>
        <v>5</v>
      </c>
      <c r="E897" s="4">
        <f>100/(D897/5)/100</f>
        <v>1</v>
      </c>
      <c r="N897" s="19">
        <v>0</v>
      </c>
      <c r="O897" s="19">
        <v>5</v>
      </c>
      <c r="P897" s="19">
        <v>10</v>
      </c>
      <c r="Q897" s="19">
        <v>15</v>
      </c>
      <c r="R897" s="19">
        <v>20</v>
      </c>
      <c r="S897" s="19">
        <v>25</v>
      </c>
      <c r="T897" s="19">
        <v>30</v>
      </c>
      <c r="U897" s="19">
        <v>35</v>
      </c>
      <c r="V897" s="19">
        <v>40</v>
      </c>
      <c r="W897" s="19">
        <v>45</v>
      </c>
      <c r="X897" s="19">
        <v>50</v>
      </c>
      <c r="Y897" s="19">
        <v>55</v>
      </c>
      <c r="Z897" s="19">
        <v>60</v>
      </c>
      <c r="AA897" s="19">
        <v>65</v>
      </c>
      <c r="AB897" s="19">
        <v>70</v>
      </c>
      <c r="AC897" s="19">
        <v>75</v>
      </c>
      <c r="AD897" s="19">
        <v>80</v>
      </c>
      <c r="AE897" s="19">
        <v>85</v>
      </c>
      <c r="AF897" s="19">
        <v>90</v>
      </c>
      <c r="AG897" s="19">
        <v>95</v>
      </c>
      <c r="AH897" s="19">
        <v>100</v>
      </c>
      <c r="AI897" s="19">
        <v>105</v>
      </c>
      <c r="AJ897" s="19">
        <v>110</v>
      </c>
      <c r="AK897" s="19">
        <v>115</v>
      </c>
      <c r="AL897" s="19">
        <v>120</v>
      </c>
      <c r="AM897" s="19">
        <v>125</v>
      </c>
      <c r="AN897" s="19">
        <v>130</v>
      </c>
      <c r="AO897" s="19">
        <v>135</v>
      </c>
      <c r="AP897" s="19">
        <v>140</v>
      </c>
      <c r="AQ897" s="19">
        <v>145</v>
      </c>
      <c r="AR897" s="2">
        <v>150</v>
      </c>
      <c r="AS897" s="19">
        <v>155</v>
      </c>
      <c r="AT897" s="2">
        <v>160</v>
      </c>
      <c r="AU897" s="19">
        <v>165</v>
      </c>
      <c r="AV897" s="2">
        <v>170</v>
      </c>
      <c r="AW897" s="19">
        <v>175</v>
      </c>
      <c r="AX897" s="2">
        <v>180</v>
      </c>
      <c r="AY897" s="19">
        <v>185</v>
      </c>
      <c r="AZ897" s="2">
        <v>190</v>
      </c>
      <c r="BA897" s="19">
        <v>195</v>
      </c>
      <c r="BB897" s="2">
        <v>200</v>
      </c>
      <c r="BF897" s="19">
        <v>0</v>
      </c>
      <c r="BG897" s="19">
        <v>5</v>
      </c>
      <c r="BH897" s="19">
        <v>10</v>
      </c>
      <c r="BI897" s="19">
        <v>15</v>
      </c>
      <c r="BJ897" s="19">
        <v>20</v>
      </c>
      <c r="BK897" s="19">
        <v>25</v>
      </c>
      <c r="BL897" s="19">
        <v>30</v>
      </c>
      <c r="BM897" s="19">
        <v>35</v>
      </c>
      <c r="BN897" s="19">
        <v>40</v>
      </c>
      <c r="BO897" s="19">
        <v>45</v>
      </c>
      <c r="BP897" s="19">
        <v>50</v>
      </c>
      <c r="BQ897" s="19">
        <v>55</v>
      </c>
      <c r="BR897" s="19">
        <v>60</v>
      </c>
      <c r="BS897" s="19">
        <v>65</v>
      </c>
      <c r="BT897" s="19">
        <v>70</v>
      </c>
      <c r="BU897" s="19">
        <v>75</v>
      </c>
      <c r="BV897" s="19">
        <v>80</v>
      </c>
      <c r="BW897" s="19">
        <v>85</v>
      </c>
      <c r="BX897" s="19">
        <v>90</v>
      </c>
      <c r="BY897" s="19">
        <v>95</v>
      </c>
      <c r="BZ897" s="19">
        <v>100</v>
      </c>
      <c r="CA897" s="19">
        <v>105</v>
      </c>
      <c r="CB897" s="19">
        <v>110</v>
      </c>
      <c r="CC897" s="19">
        <v>115</v>
      </c>
      <c r="CD897" s="19">
        <v>120</v>
      </c>
      <c r="CE897" s="19">
        <v>125</v>
      </c>
      <c r="CF897" s="19">
        <v>130</v>
      </c>
      <c r="CG897" s="19">
        <v>135</v>
      </c>
      <c r="CH897" s="19">
        <v>140</v>
      </c>
      <c r="CI897" s="19">
        <v>145</v>
      </c>
      <c r="CJ897" s="2">
        <v>150</v>
      </c>
      <c r="CK897" s="19">
        <v>155</v>
      </c>
      <c r="CL897" s="2">
        <v>160</v>
      </c>
      <c r="CM897" s="19">
        <v>165</v>
      </c>
      <c r="CN897" s="2">
        <v>170</v>
      </c>
      <c r="CO897" s="19">
        <v>175</v>
      </c>
      <c r="CP897" s="2">
        <v>180</v>
      </c>
      <c r="CQ897" s="19">
        <v>185</v>
      </c>
      <c r="CR897" s="2">
        <v>190</v>
      </c>
      <c r="CS897" s="19">
        <v>195</v>
      </c>
      <c r="CT897" s="2">
        <v>200</v>
      </c>
    </row>
    <row r="898" spans="1:98" x14ac:dyDescent="0.3">
      <c r="A898" s="100" t="s">
        <v>92</v>
      </c>
      <c r="B898" s="93">
        <v>75</v>
      </c>
      <c r="C898" s="93">
        <v>75</v>
      </c>
      <c r="D898">
        <f>C898-B898+5</f>
        <v>5</v>
      </c>
      <c r="E898" s="4">
        <f>IF(D898&gt;0,100/(D898/5)/100,1)</f>
        <v>1</v>
      </c>
      <c r="F898" s="94" t="s">
        <v>163</v>
      </c>
      <c r="G898" s="94" t="s">
        <v>164</v>
      </c>
      <c r="H898" s="94" t="s">
        <v>173</v>
      </c>
      <c r="I898" s="95" t="s">
        <v>169</v>
      </c>
      <c r="J898" s="3" t="s">
        <v>172</v>
      </c>
      <c r="K898" s="97" t="s">
        <v>174</v>
      </c>
      <c r="L898" s="97" t="s">
        <v>175</v>
      </c>
      <c r="M898" t="s">
        <v>168</v>
      </c>
      <c r="N898" s="4">
        <f t="shared" ref="N898" si="16254">IF(IF(BF897&lt;=$B897,1,M898-$E897)&gt;0,IF(BF897&lt;=$B897,1,M898-$E897),0)</f>
        <v>1</v>
      </c>
      <c r="O898" s="4">
        <f t="shared" ref="O898" si="16255">IF(IF(BG897&lt;=$B897,1,N898-$E897)&gt;0,IF(BG897&lt;=$B897,1,N898-$E897),0)</f>
        <v>1</v>
      </c>
      <c r="P898" s="4">
        <f t="shared" ref="P898" si="16256">IF(IF(BH897&lt;=$B897,1,O898-$E897)&gt;0,IF(BH897&lt;=$B897,1,O898-$E897),0)</f>
        <v>1</v>
      </c>
      <c r="Q898" s="4">
        <f t="shared" ref="Q898" si="16257">IF(IF(BI897&lt;=$B897,1,P898-$E897)&gt;0,IF(BI897&lt;=$B897,1,P898-$E897),0)</f>
        <v>1</v>
      </c>
      <c r="R898" s="4">
        <f t="shared" ref="R898" si="16258">IF(IF(BJ897&lt;=$B897,1,Q898-$E897)&gt;0,IF(BJ897&lt;=$B897,1,Q898-$E897),0)</f>
        <v>1</v>
      </c>
      <c r="S898" s="4">
        <f t="shared" ref="S898" si="16259">IF(IF(BK897&lt;=$B897,1,R898-$E897)&gt;0,IF(BK897&lt;=$B897,1,R898-$E897),0)</f>
        <v>1</v>
      </c>
      <c r="T898" s="4">
        <f t="shared" ref="T898" si="16260">IF(IF(BL897&lt;=$B897,1,S898-$E897)&gt;0,IF(BL897&lt;=$B897,1,S898-$E897),0)</f>
        <v>1</v>
      </c>
      <c r="U898" s="4">
        <f t="shared" ref="U898" si="16261">IF(IF(BM897&lt;=$B897,1,T898-$E897)&gt;0,IF(BM897&lt;=$B897,1,T898-$E897),0)</f>
        <v>1</v>
      </c>
      <c r="V898" s="4">
        <f t="shared" ref="V898" si="16262">IF(IF(BN897&lt;=$B897,1,U898-$E897)&gt;0,IF(BN897&lt;=$B897,1,U898-$E897),0)</f>
        <v>1</v>
      </c>
      <c r="W898" s="4">
        <f t="shared" ref="W898" si="16263">IF(IF(BO897&lt;=$B897,1,V898-$E897)&gt;0,IF(BO897&lt;=$B897,1,V898-$E897),0)</f>
        <v>1</v>
      </c>
      <c r="X898" s="4">
        <f t="shared" ref="X898" si="16264">IF(IF(BP897&lt;=$B897,1,W898-$E897)&gt;0,IF(BP897&lt;=$B897,1,W898-$E897),0)</f>
        <v>1</v>
      </c>
      <c r="Y898" s="4">
        <f t="shared" ref="Y898" si="16265">IF(IF(BQ897&lt;=$B897,1,X898-$E897)&gt;0,IF(BQ897&lt;=$B897,1,X898-$E897),0)</f>
        <v>1</v>
      </c>
      <c r="Z898" s="4">
        <f t="shared" ref="Z898" si="16266">IF(IF(BR897&lt;=$B897,1,Y898-$E897)&gt;0,IF(BR897&lt;=$B897,1,Y898-$E897),0)</f>
        <v>1</v>
      </c>
      <c r="AA898" s="4">
        <f t="shared" ref="AA898" si="16267">IF(IF(BS897&lt;=$B897,1,Z898-$E897)&gt;0,IF(BS897&lt;=$B897,1,Z898-$E897),0)</f>
        <v>1</v>
      </c>
      <c r="AB898" s="4">
        <f t="shared" ref="AB898" si="16268">IF(IF(BT897&lt;=$B897,1,AA898-$E897)&gt;0,IF(BT897&lt;=$B897,1,AA898-$E897),0)</f>
        <v>1</v>
      </c>
      <c r="AC898" s="4">
        <f t="shared" ref="AC898" si="16269">IF(IF(BU897&lt;=$B897,1,AB898-$E897)&gt;0,IF(BU897&lt;=$B897,1,AB898-$E897),0)</f>
        <v>1</v>
      </c>
      <c r="AD898" s="4">
        <f t="shared" ref="AD898" si="16270">IF(IF(BV897&lt;=$B897,1,AC898-$E897)&gt;0,IF(BV897&lt;=$B897,1,AC898-$E897),0)</f>
        <v>0</v>
      </c>
      <c r="AE898" s="4">
        <f t="shared" ref="AE898" si="16271">IF(IF(BW897&lt;=$B897,1,AD898-$E897)&gt;0,IF(BW897&lt;=$B897,1,AD898-$E897),0)</f>
        <v>0</v>
      </c>
      <c r="AF898" s="4">
        <f t="shared" ref="AF898" si="16272">IF(IF(BX897&lt;=$B897,1,AE898-$E897)&gt;0,IF(BX897&lt;=$B897,1,AE898-$E897),0)</f>
        <v>0</v>
      </c>
      <c r="AG898" s="4">
        <f t="shared" ref="AG898" si="16273">IF(IF(BY897&lt;=$B897,1,AF898-$E897)&gt;0,IF(BY897&lt;=$B897,1,AF898-$E897),0)</f>
        <v>0</v>
      </c>
      <c r="AH898" s="4">
        <f t="shared" ref="AH898" si="16274">IF(IF(BZ897&lt;=$B897,1,AG898-$E897)&gt;0,IF(BZ897&lt;=$B897,1,AG898-$E897),0)</f>
        <v>0</v>
      </c>
      <c r="AI898" s="4">
        <f t="shared" ref="AI898" si="16275">IF(IF(CA897&lt;=$B897,1,AH898-$E897)&gt;0,IF(CA897&lt;=$B897,1,AH898-$E897),0)</f>
        <v>0</v>
      </c>
      <c r="AJ898" s="4">
        <f t="shared" ref="AJ898" si="16276">IF(IF(CB897&lt;=$B897,1,AI898-$E897)&gt;0,IF(CB897&lt;=$B897,1,AI898-$E897),0)</f>
        <v>0</v>
      </c>
      <c r="AK898" s="4">
        <f t="shared" ref="AK898" si="16277">IF(IF(CC897&lt;=$B897,1,AJ898-$E897)&gt;0,IF(CC897&lt;=$B897,1,AJ898-$E897),0)</f>
        <v>0</v>
      </c>
      <c r="AL898" s="4">
        <f t="shared" ref="AL898" si="16278">IF(IF(CD897&lt;=$B897,1,AK898-$E897)&gt;0,IF(CD897&lt;=$B897,1,AK898-$E897),0)</f>
        <v>0</v>
      </c>
      <c r="AM898" s="4">
        <f t="shared" ref="AM898" si="16279">IF(IF(CE897&lt;=$B897,1,AL898-$E897)&gt;0,IF(CE897&lt;=$B897,1,AL898-$E897),0)</f>
        <v>0</v>
      </c>
      <c r="AN898" s="4">
        <f t="shared" ref="AN898" si="16280">IF(IF(CF897&lt;=$B897,1,AM898-$E897)&gt;0,IF(CF897&lt;=$B897,1,AM898-$E897),0)</f>
        <v>0</v>
      </c>
      <c r="AO898" s="4">
        <f t="shared" ref="AO898" si="16281">IF(IF(CG897&lt;=$B897,1,AN898-$E897)&gt;0,IF(CG897&lt;=$B897,1,AN898-$E897),0)</f>
        <v>0</v>
      </c>
      <c r="AP898" s="4">
        <f t="shared" ref="AP898" si="16282">IF(IF(CH897&lt;=$B897,1,AO898-$E897)&gt;0,IF(CH897&lt;=$B897,1,AO898-$E897),0)</f>
        <v>0</v>
      </c>
      <c r="AQ898" s="4">
        <f t="shared" ref="AQ898" si="16283">IF(IF(CI897&lt;=$B897,1,AP898-$E897)&gt;0,IF(CI897&lt;=$B897,1,AP898-$E897),0)</f>
        <v>0</v>
      </c>
      <c r="AR898" s="4">
        <f t="shared" ref="AR898" si="16284">IF(IF(CJ897&lt;=$B897,1,AQ898-$E897)&gt;0,IF(CJ897&lt;=$B897,1,AQ898-$E897),0)</f>
        <v>0</v>
      </c>
      <c r="AS898" s="4">
        <f t="shared" ref="AS898" si="16285">IF(IF(CK897&lt;=$B897,1,AR898-$E897)&gt;0,IF(CK897&lt;=$B897,1,AR898-$E897),0)</f>
        <v>0</v>
      </c>
      <c r="AT898" s="4">
        <f t="shared" ref="AT898" si="16286">IF(IF(CL897&lt;=$B897,1,AS898-$E897)&gt;0,IF(CL897&lt;=$B897,1,AS898-$E897),0)</f>
        <v>0</v>
      </c>
      <c r="AU898" s="4">
        <f t="shared" ref="AU898" si="16287">IF(IF(CM897&lt;=$B897,1,AT898-$E897)&gt;0,IF(CM897&lt;=$B897,1,AT898-$E897),0)</f>
        <v>0</v>
      </c>
      <c r="AV898" s="4">
        <f t="shared" ref="AV898" si="16288">IF(IF(CN897&lt;=$B897,1,AU898-$E897)&gt;0,IF(CN897&lt;=$B897,1,AU898-$E897),0)</f>
        <v>0</v>
      </c>
      <c r="AW898" s="4">
        <f t="shared" ref="AW898" si="16289">IF(IF(CO897&lt;=$B897,1,AV898-$E897)&gt;0,IF(CO897&lt;=$B897,1,AV898-$E897),0)</f>
        <v>0</v>
      </c>
      <c r="AX898" s="4">
        <f t="shared" ref="AX898" si="16290">IF(IF(CP897&lt;=$B897,1,AW898-$E897)&gt;0,IF(CP897&lt;=$B897,1,AW898-$E897),0)</f>
        <v>0</v>
      </c>
      <c r="AY898" s="4">
        <f t="shared" ref="AY898" si="16291">IF(IF(CQ897&lt;=$B897,1,AX898-$E897)&gt;0,IF(CQ897&lt;=$B897,1,AX898-$E897),0)</f>
        <v>0</v>
      </c>
      <c r="AZ898" s="4">
        <f t="shared" ref="AZ898" si="16292">IF(IF(CR897&lt;=$B897,1,AY898-$E897)&gt;0,IF(CR897&lt;=$B897,1,AY898-$E897),0)</f>
        <v>0</v>
      </c>
      <c r="BA898" s="4">
        <f t="shared" ref="BA898" si="16293">IF(IF(CS897&lt;=$B897,1,AZ898-$E897)&gt;0,IF(CS897&lt;=$B897,1,AZ898-$E897),0)</f>
        <v>0</v>
      </c>
      <c r="BB898" s="4">
        <f t="shared" ref="BB898" si="16294">IF(IF(CT897&lt;=$B897,1,BA898-$E897)&gt;0,IF(CT897&lt;=$B897,1,BA898-$E897),0)</f>
        <v>0</v>
      </c>
      <c r="BE898" t="s">
        <v>171</v>
      </c>
      <c r="BF898" s="91">
        <f>'Data tilvækstoversigt'!C680*N898</f>
        <v>0</v>
      </c>
      <c r="BG898" s="91">
        <f>'Data tilvækstoversigt'!D680*O898</f>
        <v>2.9827042858133845</v>
      </c>
      <c r="BH898" s="91">
        <f>'Data tilvækstoversigt'!E680*P898</f>
        <v>19.884695238755899</v>
      </c>
      <c r="BI898" s="91">
        <f>'Data tilvækstoversigt'!F680*Q898</f>
        <v>49.711738096889739</v>
      </c>
      <c r="BJ898" s="91">
        <f>'Data tilvækstoversigt'!G680*R898</f>
        <v>99.423476193779479</v>
      </c>
      <c r="BK898" s="91">
        <f>'Data tilvækstoversigt'!H680*S898</f>
        <v>193.37380220791943</v>
      </c>
      <c r="BL898" s="91">
        <f>'Data tilvækstoversigt'!I680*T898</f>
        <v>271.75203227637189</v>
      </c>
      <c r="BM898" s="91">
        <f>'Data tilvækstoversigt'!J680*U898</f>
        <v>305.26542014185139</v>
      </c>
      <c r="BN898" s="91">
        <f>'Data tilvækstoversigt'!K680*V898</f>
        <v>330.86572646575985</v>
      </c>
      <c r="BO898" s="91">
        <f>'Data tilvækstoversigt'!L680*W898</f>
        <v>355.26982857069333</v>
      </c>
      <c r="BP898" s="91">
        <f>'Data tilvækstoversigt'!M680*X898</f>
        <v>375.26696627246531</v>
      </c>
      <c r="BQ898" s="91">
        <f>'Data tilvækstoversigt'!N680*Y898</f>
        <v>396.47691245305248</v>
      </c>
      <c r="BR898" s="91">
        <f>'Data tilvækstoversigt'!O680*Z898</f>
        <v>414.71469313211463</v>
      </c>
      <c r="BS898" s="91">
        <f>'Data tilvækstoversigt'!P680*AA898</f>
        <v>427.37373957837968</v>
      </c>
      <c r="BT898" s="91">
        <f>'Data tilvækstoversigt'!Q680*AB898</f>
        <v>438.3358915969734</v>
      </c>
      <c r="BU898" s="91">
        <f>'Data tilvækstoversigt'!R680*AC898</f>
        <v>447.98080107892577</v>
      </c>
      <c r="BV898" s="91">
        <f>'Data tilvækstoversigt'!S680*AD898</f>
        <v>0</v>
      </c>
      <c r="BW898" s="91">
        <f>'Data tilvækstoversigt'!T680*AE898</f>
        <v>0</v>
      </c>
      <c r="BX898" s="91">
        <f>'Data tilvækstoversigt'!U680*AF898</f>
        <v>0</v>
      </c>
      <c r="BY898" s="91">
        <f>'Data tilvækstoversigt'!V680*AG898</f>
        <v>0</v>
      </c>
      <c r="BZ898" s="91">
        <f>'Data tilvækstoversigt'!W680*AH898</f>
        <v>0</v>
      </c>
      <c r="CA898" s="91">
        <f>'Data tilvækstoversigt'!X680*AI898</f>
        <v>0</v>
      </c>
      <c r="CB898" s="91">
        <f>'Data tilvækstoversigt'!Y680*AJ898</f>
        <v>0</v>
      </c>
      <c r="CC898" s="91">
        <f>'Data tilvækstoversigt'!Z680*AK898</f>
        <v>0</v>
      </c>
      <c r="CD898" s="91">
        <f>'Data tilvækstoversigt'!AA680*AL898</f>
        <v>0</v>
      </c>
      <c r="CE898" s="91">
        <f>'Data tilvækstoversigt'!AB680*AM898</f>
        <v>0</v>
      </c>
      <c r="CF898" s="91">
        <f>'Data tilvækstoversigt'!AC680*AN898</f>
        <v>0</v>
      </c>
      <c r="CG898" s="91">
        <f>'Data tilvækstoversigt'!AD680*AO898</f>
        <v>0</v>
      </c>
      <c r="CH898" s="91">
        <f>'Data tilvækstoversigt'!AE680*AP898</f>
        <v>0</v>
      </c>
      <c r="CI898" s="91">
        <f>'Data tilvækstoversigt'!AF680*AQ898</f>
        <v>0</v>
      </c>
      <c r="CJ898" s="91">
        <f>'Data tilvækstoversigt'!AG680*AR898</f>
        <v>0</v>
      </c>
      <c r="CK898" s="91">
        <f>'Data tilvækstoversigt'!AH680*AS898</f>
        <v>0</v>
      </c>
      <c r="CL898" s="91">
        <f>'Data tilvækstoversigt'!AI680*AT898</f>
        <v>0</v>
      </c>
      <c r="CM898" s="91">
        <f>'Data tilvækstoversigt'!AJ680*AU898</f>
        <v>0</v>
      </c>
      <c r="CN898" s="91">
        <f>'Data tilvækstoversigt'!AK680*AV898</f>
        <v>0</v>
      </c>
      <c r="CO898" s="91">
        <f>'Data tilvækstoversigt'!AL680*AW898</f>
        <v>0</v>
      </c>
      <c r="CP898" s="91">
        <f>'Data tilvækstoversigt'!AM680*AX898</f>
        <v>0</v>
      </c>
      <c r="CQ898" s="91">
        <f>'Data tilvækstoversigt'!AN680*AY898</f>
        <v>0</v>
      </c>
      <c r="CR898" s="91">
        <f>'Data tilvækstoversigt'!AO680*AZ898</f>
        <v>0</v>
      </c>
      <c r="CS898" s="91">
        <f>'Data tilvækstoversigt'!AP680*BA898</f>
        <v>0</v>
      </c>
      <c r="CT898" s="91">
        <f>'Data tilvækstoversigt'!AQ680*BB898</f>
        <v>0</v>
      </c>
    </row>
    <row r="899" spans="1:98" x14ac:dyDescent="0.3">
      <c r="F899" s="92">
        <f>B898</f>
        <v>75</v>
      </c>
      <c r="G899" s="92">
        <f>C898</f>
        <v>75</v>
      </c>
      <c r="H899" s="4">
        <f>E898</f>
        <v>1</v>
      </c>
      <c r="I899">
        <v>0</v>
      </c>
      <c r="J899" s="48">
        <f>IF(AND(I899&gt;=F899,I899&lt;=G899+1),H899,0)</f>
        <v>0</v>
      </c>
      <c r="K899" s="48">
        <f>IF(IF(AND(I899&gt;=(F899*2),I899&lt;=G899+F899+(G899-F899+5)+1),((H899)^2)*(I900-F899*2)/5,0)&lt;=H899,IF(AND(I899&gt;=(F899*2),I899&lt;=G899+F899+(G899-F899+5)+1),((H899)^2)*(I900-F899*2)/5,0),(K898-H899^2))</f>
        <v>0</v>
      </c>
      <c r="L899" s="98">
        <f>IF(IF(AND(I899&gt;=(F899*3),I899&lt;=G899+F899+F899+(G899-F899+5)+1),((H899)^3)*(I900-F899*3)/5,0)&lt;=H899,IF(AND(I899&gt;=(F899*3),I899&lt;=G899+F899+F899+(G899-F899+5)+1),((H899)^3)*(I900-F899*3)/5,0),(L898-H899^3))</f>
        <v>0</v>
      </c>
      <c r="M899" s="96"/>
      <c r="N899" s="48">
        <f>$J899+$K899+$L899</f>
        <v>0</v>
      </c>
      <c r="O899" s="48">
        <f t="shared" ref="O899:BB905" si="16295">$J899+$K899+$L899</f>
        <v>0</v>
      </c>
      <c r="P899" s="48">
        <f t="shared" si="16295"/>
        <v>0</v>
      </c>
      <c r="Q899" s="48">
        <f t="shared" si="16295"/>
        <v>0</v>
      </c>
      <c r="R899" s="48">
        <f t="shared" si="16295"/>
        <v>0</v>
      </c>
      <c r="S899" s="48">
        <f t="shared" si="16295"/>
        <v>0</v>
      </c>
      <c r="T899" s="48">
        <f t="shared" si="16295"/>
        <v>0</v>
      </c>
      <c r="U899" s="48">
        <f t="shared" si="16295"/>
        <v>0</v>
      </c>
      <c r="V899" s="48">
        <f t="shared" si="16295"/>
        <v>0</v>
      </c>
      <c r="W899" s="48">
        <f t="shared" si="16295"/>
        <v>0</v>
      </c>
      <c r="X899" s="48">
        <f t="shared" si="16295"/>
        <v>0</v>
      </c>
      <c r="Y899" s="48">
        <f t="shared" si="16295"/>
        <v>0</v>
      </c>
      <c r="Z899" s="48">
        <f t="shared" si="16295"/>
        <v>0</v>
      </c>
      <c r="AA899" s="48">
        <f t="shared" si="16295"/>
        <v>0</v>
      </c>
      <c r="AB899" s="48">
        <f t="shared" si="16295"/>
        <v>0</v>
      </c>
      <c r="AC899" s="48">
        <f t="shared" si="16295"/>
        <v>0</v>
      </c>
      <c r="AD899" s="48">
        <f t="shared" si="16295"/>
        <v>0</v>
      </c>
      <c r="AE899" s="48">
        <f t="shared" si="16295"/>
        <v>0</v>
      </c>
      <c r="AF899" s="48">
        <f t="shared" si="16295"/>
        <v>0</v>
      </c>
      <c r="AG899" s="48">
        <f t="shared" si="16295"/>
        <v>0</v>
      </c>
      <c r="AH899" s="48">
        <f t="shared" si="16295"/>
        <v>0</v>
      </c>
      <c r="AI899" s="48">
        <f t="shared" si="16295"/>
        <v>0</v>
      </c>
      <c r="AJ899" s="48">
        <f t="shared" si="16295"/>
        <v>0</v>
      </c>
      <c r="AK899" s="48">
        <f t="shared" si="16295"/>
        <v>0</v>
      </c>
      <c r="AL899" s="48">
        <f t="shared" si="16295"/>
        <v>0</v>
      </c>
      <c r="AM899" s="48">
        <f t="shared" si="16295"/>
        <v>0</v>
      </c>
      <c r="AN899" s="48">
        <f t="shared" si="16295"/>
        <v>0</v>
      </c>
      <c r="AO899" s="48">
        <f t="shared" si="16295"/>
        <v>0</v>
      </c>
      <c r="AP899" s="48">
        <f t="shared" si="16295"/>
        <v>0</v>
      </c>
      <c r="AQ899" s="48">
        <f t="shared" si="16295"/>
        <v>0</v>
      </c>
      <c r="AR899" s="48">
        <f t="shared" si="16295"/>
        <v>0</v>
      </c>
      <c r="AS899" s="48">
        <f t="shared" si="16295"/>
        <v>0</v>
      </c>
      <c r="AT899" s="48">
        <f t="shared" si="16295"/>
        <v>0</v>
      </c>
      <c r="AU899" s="48">
        <f t="shared" si="16295"/>
        <v>0</v>
      </c>
      <c r="AV899" s="48">
        <f t="shared" si="16295"/>
        <v>0</v>
      </c>
      <c r="AW899" s="48">
        <f t="shared" si="16295"/>
        <v>0</v>
      </c>
      <c r="AX899" s="48">
        <f t="shared" si="16295"/>
        <v>0</v>
      </c>
      <c r="AY899" s="48">
        <f t="shared" si="16295"/>
        <v>0</v>
      </c>
      <c r="AZ899" s="48">
        <f t="shared" si="16295"/>
        <v>0</v>
      </c>
      <c r="BA899" s="48">
        <f t="shared" si="16295"/>
        <v>0</v>
      </c>
      <c r="BB899" s="48">
        <f t="shared" si="16295"/>
        <v>0</v>
      </c>
      <c r="BC899" s="48"/>
      <c r="BE899" t="s">
        <v>177</v>
      </c>
      <c r="BF899">
        <f>BF898*N899</f>
        <v>0</v>
      </c>
      <c r="BG899">
        <f t="shared" ref="BG899" si="16296">BG898*O899</f>
        <v>0</v>
      </c>
      <c r="BH899">
        <f t="shared" ref="BH899" si="16297">BH898*P899</f>
        <v>0</v>
      </c>
      <c r="BI899">
        <f t="shared" ref="BI899" si="16298">BI898*Q899</f>
        <v>0</v>
      </c>
      <c r="BJ899">
        <f t="shared" ref="BJ899" si="16299">BJ898*R899</f>
        <v>0</v>
      </c>
      <c r="BK899">
        <f t="shared" ref="BK899" si="16300">BK898*S899</f>
        <v>0</v>
      </c>
      <c r="BL899">
        <f t="shared" ref="BL899" si="16301">BL898*T899</f>
        <v>0</v>
      </c>
      <c r="BM899">
        <f t="shared" ref="BM899" si="16302">BM898*U899</f>
        <v>0</v>
      </c>
      <c r="BN899">
        <f t="shared" ref="BN899" si="16303">BN898*V899</f>
        <v>0</v>
      </c>
      <c r="BO899">
        <f t="shared" ref="BO899" si="16304">BO898*W899</f>
        <v>0</v>
      </c>
      <c r="BP899">
        <f t="shared" ref="BP899" si="16305">BP898*X899</f>
        <v>0</v>
      </c>
      <c r="BQ899">
        <f t="shared" ref="BQ899" si="16306">BQ898*Y899</f>
        <v>0</v>
      </c>
      <c r="BR899">
        <f t="shared" ref="BR899" si="16307">BR898*Z899</f>
        <v>0</v>
      </c>
      <c r="BS899">
        <f t="shared" ref="BS899" si="16308">BS898*AA899</f>
        <v>0</v>
      </c>
      <c r="BT899">
        <f t="shared" ref="BT899" si="16309">BT898*AB899</f>
        <v>0</v>
      </c>
      <c r="BU899">
        <f t="shared" ref="BU899" si="16310">BU898*AC899</f>
        <v>0</v>
      </c>
      <c r="BV899">
        <f t="shared" ref="BV899" si="16311">BV898*AD899</f>
        <v>0</v>
      </c>
      <c r="BW899">
        <f t="shared" ref="BW899" si="16312">BW898*AE899</f>
        <v>0</v>
      </c>
      <c r="BX899">
        <f t="shared" ref="BX899" si="16313">BX898*AF899</f>
        <v>0</v>
      </c>
      <c r="BY899">
        <f t="shared" ref="BY899" si="16314">BY898*AG899</f>
        <v>0</v>
      </c>
      <c r="BZ899">
        <f t="shared" ref="BZ899" si="16315">BZ898*AH899</f>
        <v>0</v>
      </c>
      <c r="CA899">
        <f t="shared" ref="CA899" si="16316">CA898*AI899</f>
        <v>0</v>
      </c>
      <c r="CB899">
        <f t="shared" ref="CB899" si="16317">CB898*AJ899</f>
        <v>0</v>
      </c>
      <c r="CC899">
        <f t="shared" ref="CC899" si="16318">CC898*AK899</f>
        <v>0</v>
      </c>
      <c r="CD899">
        <f t="shared" ref="CD899" si="16319">CD898*AL899</f>
        <v>0</v>
      </c>
      <c r="CE899">
        <f t="shared" ref="CE899" si="16320">CE898*AM899</f>
        <v>0</v>
      </c>
      <c r="CF899">
        <f t="shared" ref="CF899" si="16321">CF898*AN899</f>
        <v>0</v>
      </c>
      <c r="CG899">
        <f t="shared" ref="CG899" si="16322">CG898*AO899</f>
        <v>0</v>
      </c>
      <c r="CH899">
        <f t="shared" ref="CH899" si="16323">CH898*AP899</f>
        <v>0</v>
      </c>
      <c r="CI899">
        <f t="shared" ref="CI899" si="16324">CI898*AQ899</f>
        <v>0</v>
      </c>
      <c r="CJ899">
        <f t="shared" ref="CJ899" si="16325">CJ898*AR899</f>
        <v>0</v>
      </c>
      <c r="CK899">
        <f t="shared" ref="CK899" si="16326">CK898*AS899</f>
        <v>0</v>
      </c>
      <c r="CL899">
        <f t="shared" ref="CL899" si="16327">CL898*AT899</f>
        <v>0</v>
      </c>
      <c r="CM899">
        <f t="shared" ref="CM899" si="16328">CM898*AU899</f>
        <v>0</v>
      </c>
      <c r="CN899">
        <f t="shared" ref="CN899" si="16329">CN898*AV899</f>
        <v>0</v>
      </c>
      <c r="CO899">
        <f t="shared" ref="CO899" si="16330">CO898*AW899</f>
        <v>0</v>
      </c>
      <c r="CP899">
        <f t="shared" ref="CP899" si="16331">CP898*AX899</f>
        <v>0</v>
      </c>
      <c r="CQ899">
        <f t="shared" ref="CQ899" si="16332">CQ898*AY899</f>
        <v>0</v>
      </c>
      <c r="CR899">
        <f t="shared" ref="CR899" si="16333">CR898*AZ899</f>
        <v>0</v>
      </c>
      <c r="CS899">
        <f t="shared" ref="CS899" si="16334">CS898*BA899</f>
        <v>0</v>
      </c>
      <c r="CT899">
        <f t="shared" ref="CT899" si="16335">CT898*BB899</f>
        <v>0</v>
      </c>
    </row>
    <row r="900" spans="1:98" x14ac:dyDescent="0.3">
      <c r="F900" s="91">
        <f>F899</f>
        <v>75</v>
      </c>
      <c r="G900" s="91">
        <f>G899</f>
        <v>75</v>
      </c>
      <c r="H900" s="4">
        <f>H899</f>
        <v>1</v>
      </c>
      <c r="I900">
        <v>5</v>
      </c>
      <c r="J900" s="48">
        <f t="shared" ref="J900:J939" si="16336">IF(AND(I900&gt;=F900,I900&lt;=G900+1),H900,0)</f>
        <v>0</v>
      </c>
      <c r="K900" s="48">
        <f t="shared" ref="K900:K905" si="16337">IF(IF(AND(I900&gt;=(F900*2),I900&lt;=G900+F900+(G900-F900+5)+1),((H900)^2)*(I901-F900*2)/5,0)&lt;=H900,IF(AND(I900&gt;=(F900*2),I900&lt;=G900+F900+(G900-F900+5)+1),((H900)^2)*(I901-F900*2)/5,0),(K899-H900^2))</f>
        <v>0</v>
      </c>
      <c r="L900" s="98">
        <f t="shared" ref="L900:L939" si="16338">IF(IF(AND(I900&gt;=(F900*3),I900&lt;=G900+F900+F900+(G900-F900+5)+1),((H900)^3)*(I901-F900*3)/5,0)&lt;=H900,IF(AND(I900&gt;=(F900*3),I900&lt;=G900+F900+F900+(G900-F900+5)+1),((H900)^3)*(I901-F900*3)/5,0),(L899-H900^3))</f>
        <v>0</v>
      </c>
      <c r="M900" s="48"/>
      <c r="N900" s="48"/>
      <c r="O900" s="48">
        <f>$J900+$K900+$L900</f>
        <v>0</v>
      </c>
      <c r="P900" s="48">
        <f t="shared" si="16295"/>
        <v>0</v>
      </c>
      <c r="Q900" s="48">
        <f t="shared" si="16295"/>
        <v>0</v>
      </c>
      <c r="R900" s="48">
        <f t="shared" si="16295"/>
        <v>0</v>
      </c>
      <c r="S900" s="48">
        <f t="shared" si="16295"/>
        <v>0</v>
      </c>
      <c r="T900" s="48">
        <f t="shared" si="16295"/>
        <v>0</v>
      </c>
      <c r="U900" s="48">
        <f t="shared" si="16295"/>
        <v>0</v>
      </c>
      <c r="V900" s="48">
        <f t="shared" si="16295"/>
        <v>0</v>
      </c>
      <c r="W900" s="48">
        <f t="shared" si="16295"/>
        <v>0</v>
      </c>
      <c r="X900" s="48">
        <f t="shared" si="16295"/>
        <v>0</v>
      </c>
      <c r="Y900" s="48">
        <f t="shared" si="16295"/>
        <v>0</v>
      </c>
      <c r="Z900" s="48">
        <f t="shared" si="16295"/>
        <v>0</v>
      </c>
      <c r="AA900" s="48">
        <f t="shared" si="16295"/>
        <v>0</v>
      </c>
      <c r="AB900" s="48">
        <f t="shared" si="16295"/>
        <v>0</v>
      </c>
      <c r="AC900" s="48">
        <f t="shared" si="16295"/>
        <v>0</v>
      </c>
      <c r="AD900" s="48">
        <f t="shared" si="16295"/>
        <v>0</v>
      </c>
      <c r="AE900" s="48">
        <f t="shared" si="16295"/>
        <v>0</v>
      </c>
      <c r="AF900" s="48">
        <f t="shared" si="16295"/>
        <v>0</v>
      </c>
      <c r="AG900" s="48">
        <f t="shared" si="16295"/>
        <v>0</v>
      </c>
      <c r="AH900" s="48">
        <f t="shared" si="16295"/>
        <v>0</v>
      </c>
      <c r="AI900" s="48">
        <f t="shared" si="16295"/>
        <v>0</v>
      </c>
      <c r="AJ900" s="48">
        <f t="shared" si="16295"/>
        <v>0</v>
      </c>
      <c r="AK900" s="48">
        <f t="shared" si="16295"/>
        <v>0</v>
      </c>
      <c r="AL900" s="48">
        <f t="shared" si="16295"/>
        <v>0</v>
      </c>
      <c r="AM900" s="48">
        <f t="shared" si="16295"/>
        <v>0</v>
      </c>
      <c r="AN900" s="48">
        <f t="shared" si="16295"/>
        <v>0</v>
      </c>
      <c r="AO900" s="48">
        <f t="shared" si="16295"/>
        <v>0</v>
      </c>
      <c r="AP900" s="48">
        <f t="shared" si="16295"/>
        <v>0</v>
      </c>
      <c r="AQ900" s="48">
        <f t="shared" si="16295"/>
        <v>0</v>
      </c>
      <c r="AR900" s="48">
        <f t="shared" si="16295"/>
        <v>0</v>
      </c>
      <c r="AS900" s="48">
        <f t="shared" si="16295"/>
        <v>0</v>
      </c>
      <c r="AT900" s="48">
        <f t="shared" si="16295"/>
        <v>0</v>
      </c>
      <c r="AU900" s="48">
        <f t="shared" si="16295"/>
        <v>0</v>
      </c>
      <c r="AV900" s="48">
        <f t="shared" si="16295"/>
        <v>0</v>
      </c>
      <c r="AW900" s="48">
        <f t="shared" si="16295"/>
        <v>0</v>
      </c>
      <c r="AX900" s="48">
        <f t="shared" si="16295"/>
        <v>0</v>
      </c>
      <c r="AY900" s="48">
        <f t="shared" si="16295"/>
        <v>0</v>
      </c>
      <c r="AZ900" s="48">
        <f t="shared" si="16295"/>
        <v>0</v>
      </c>
      <c r="BA900" s="48">
        <f t="shared" si="16295"/>
        <v>0</v>
      </c>
      <c r="BB900" s="48">
        <f t="shared" si="16295"/>
        <v>0</v>
      </c>
      <c r="BC900" s="48"/>
      <c r="BE900" t="s">
        <v>178</v>
      </c>
      <c r="BG900">
        <f>BF898*O900</f>
        <v>0</v>
      </c>
      <c r="BH900">
        <f t="shared" ref="BH900" si="16339">BG898*P900</f>
        <v>0</v>
      </c>
      <c r="BI900">
        <f t="shared" ref="BI900" si="16340">BH898*Q900</f>
        <v>0</v>
      </c>
      <c r="BJ900">
        <f t="shared" ref="BJ900" si="16341">BI898*R900</f>
        <v>0</v>
      </c>
      <c r="BK900">
        <f t="shared" ref="BK900" si="16342">BJ898*S900</f>
        <v>0</v>
      </c>
      <c r="BL900">
        <f t="shared" ref="BL900" si="16343">BK898*T900</f>
        <v>0</v>
      </c>
      <c r="BM900">
        <f t="shared" ref="BM900" si="16344">BL898*U900</f>
        <v>0</v>
      </c>
      <c r="BN900">
        <f t="shared" ref="BN900" si="16345">BM898*V900</f>
        <v>0</v>
      </c>
      <c r="BO900">
        <f t="shared" ref="BO900" si="16346">BN898*W900</f>
        <v>0</v>
      </c>
      <c r="BP900">
        <f t="shared" ref="BP900" si="16347">BO898*X900</f>
        <v>0</v>
      </c>
      <c r="BQ900">
        <f t="shared" ref="BQ900" si="16348">BP898*Y900</f>
        <v>0</v>
      </c>
      <c r="BR900">
        <f t="shared" ref="BR900" si="16349">BQ898*Z900</f>
        <v>0</v>
      </c>
      <c r="BS900">
        <f t="shared" ref="BS900" si="16350">BR898*AA900</f>
        <v>0</v>
      </c>
      <c r="BT900">
        <f t="shared" ref="BT900" si="16351">BS898*AB900</f>
        <v>0</v>
      </c>
      <c r="BU900">
        <f t="shared" ref="BU900" si="16352">BT898*AC900</f>
        <v>0</v>
      </c>
      <c r="BV900">
        <f t="shared" ref="BV900" si="16353">BU898*AD900</f>
        <v>0</v>
      </c>
      <c r="BW900">
        <f t="shared" ref="BW900" si="16354">BV898*AE900</f>
        <v>0</v>
      </c>
      <c r="BX900">
        <f t="shared" ref="BX900" si="16355">BW898*AF900</f>
        <v>0</v>
      </c>
      <c r="BY900">
        <f t="shared" ref="BY900" si="16356">BX898*AG900</f>
        <v>0</v>
      </c>
      <c r="BZ900">
        <f t="shared" ref="BZ900" si="16357">BY898*AH900</f>
        <v>0</v>
      </c>
      <c r="CA900">
        <f t="shared" ref="CA900" si="16358">BZ898*AI900</f>
        <v>0</v>
      </c>
      <c r="CB900">
        <f t="shared" ref="CB900" si="16359">CA898*AJ900</f>
        <v>0</v>
      </c>
      <c r="CC900">
        <f t="shared" ref="CC900" si="16360">CB898*AK900</f>
        <v>0</v>
      </c>
      <c r="CD900">
        <f t="shared" ref="CD900" si="16361">CC898*AL900</f>
        <v>0</v>
      </c>
      <c r="CE900">
        <f t="shared" ref="CE900" si="16362">CD898*AM900</f>
        <v>0</v>
      </c>
      <c r="CF900">
        <f t="shared" ref="CF900" si="16363">CE898*AN900</f>
        <v>0</v>
      </c>
      <c r="CG900">
        <f t="shared" ref="CG900" si="16364">CF898*AO900</f>
        <v>0</v>
      </c>
      <c r="CH900">
        <f t="shared" ref="CH900" si="16365">CG898*AP900</f>
        <v>0</v>
      </c>
      <c r="CI900">
        <f t="shared" ref="CI900" si="16366">CH898*AQ900</f>
        <v>0</v>
      </c>
      <c r="CJ900">
        <f t="shared" ref="CJ900" si="16367">CI898*AR900</f>
        <v>0</v>
      </c>
      <c r="CK900">
        <f t="shared" ref="CK900" si="16368">CJ898*AS900</f>
        <v>0</v>
      </c>
      <c r="CL900">
        <f t="shared" ref="CL900" si="16369">CK898*AT900</f>
        <v>0</v>
      </c>
      <c r="CM900">
        <f t="shared" ref="CM900" si="16370">CL898*AU900</f>
        <v>0</v>
      </c>
      <c r="CN900">
        <f t="shared" ref="CN900" si="16371">CM898*AV900</f>
        <v>0</v>
      </c>
      <c r="CO900">
        <f t="shared" ref="CO900" si="16372">CN898*AW900</f>
        <v>0</v>
      </c>
      <c r="CP900">
        <f t="shared" ref="CP900" si="16373">CO898*AX900</f>
        <v>0</v>
      </c>
      <c r="CQ900">
        <f t="shared" ref="CQ900" si="16374">CP898*AY900</f>
        <v>0</v>
      </c>
      <c r="CR900">
        <f t="shared" ref="CR900" si="16375">CQ898*AZ900</f>
        <v>0</v>
      </c>
      <c r="CS900">
        <f t="shared" ref="CS900" si="16376">CR898*BA900</f>
        <v>0</v>
      </c>
      <c r="CT900">
        <f t="shared" ref="CT900" si="16377">CS898*BB900</f>
        <v>0</v>
      </c>
    </row>
    <row r="901" spans="1:98" x14ac:dyDescent="0.3">
      <c r="E901" s="4"/>
      <c r="F901" s="91">
        <f t="shared" ref="F901:H901" si="16378">F900</f>
        <v>75</v>
      </c>
      <c r="G901" s="91">
        <f t="shared" si="16378"/>
        <v>75</v>
      </c>
      <c r="H901" s="4">
        <f t="shared" si="16378"/>
        <v>1</v>
      </c>
      <c r="I901">
        <v>10</v>
      </c>
      <c r="J901" s="48">
        <f t="shared" si="16336"/>
        <v>0</v>
      </c>
      <c r="K901" s="48">
        <f t="shared" si="16337"/>
        <v>0</v>
      </c>
      <c r="L901" s="98">
        <f t="shared" si="16338"/>
        <v>0</v>
      </c>
      <c r="M901" s="48"/>
      <c r="N901" s="48"/>
      <c r="O901" s="48"/>
      <c r="P901" s="48">
        <f>$J901+$K901+$L901</f>
        <v>0</v>
      </c>
      <c r="Q901" s="48">
        <f t="shared" si="16295"/>
        <v>0</v>
      </c>
      <c r="R901" s="48">
        <f t="shared" si="16295"/>
        <v>0</v>
      </c>
      <c r="S901" s="48">
        <f t="shared" si="16295"/>
        <v>0</v>
      </c>
      <c r="T901" s="48">
        <f t="shared" si="16295"/>
        <v>0</v>
      </c>
      <c r="U901" s="48">
        <f t="shared" si="16295"/>
        <v>0</v>
      </c>
      <c r="V901" s="48">
        <f t="shared" si="16295"/>
        <v>0</v>
      </c>
      <c r="W901" s="48">
        <f t="shared" si="16295"/>
        <v>0</v>
      </c>
      <c r="X901" s="48">
        <f t="shared" si="16295"/>
        <v>0</v>
      </c>
      <c r="Y901" s="48">
        <f t="shared" si="16295"/>
        <v>0</v>
      </c>
      <c r="Z901" s="48">
        <f t="shared" si="16295"/>
        <v>0</v>
      </c>
      <c r="AA901" s="48">
        <f t="shared" si="16295"/>
        <v>0</v>
      </c>
      <c r="AB901" s="48">
        <f t="shared" si="16295"/>
        <v>0</v>
      </c>
      <c r="AC901" s="48">
        <f t="shared" si="16295"/>
        <v>0</v>
      </c>
      <c r="AD901" s="48">
        <f t="shared" si="16295"/>
        <v>0</v>
      </c>
      <c r="AE901" s="48">
        <f t="shared" si="16295"/>
        <v>0</v>
      </c>
      <c r="AF901" s="48">
        <f t="shared" si="16295"/>
        <v>0</v>
      </c>
      <c r="AG901" s="48">
        <f t="shared" si="16295"/>
        <v>0</v>
      </c>
      <c r="AH901" s="48">
        <f t="shared" si="16295"/>
        <v>0</v>
      </c>
      <c r="AI901" s="48">
        <f t="shared" si="16295"/>
        <v>0</v>
      </c>
      <c r="AJ901" s="48">
        <f t="shared" si="16295"/>
        <v>0</v>
      </c>
      <c r="AK901" s="48">
        <f t="shared" si="16295"/>
        <v>0</v>
      </c>
      <c r="AL901" s="48">
        <f t="shared" si="16295"/>
        <v>0</v>
      </c>
      <c r="AM901" s="48">
        <f t="shared" si="16295"/>
        <v>0</v>
      </c>
      <c r="AN901" s="48">
        <f t="shared" si="16295"/>
        <v>0</v>
      </c>
      <c r="AO901" s="48">
        <f t="shared" si="16295"/>
        <v>0</v>
      </c>
      <c r="AP901" s="48">
        <f t="shared" si="16295"/>
        <v>0</v>
      </c>
      <c r="AQ901" s="48">
        <f t="shared" si="16295"/>
        <v>0</v>
      </c>
      <c r="AR901" s="48">
        <f t="shared" si="16295"/>
        <v>0</v>
      </c>
      <c r="AS901" s="48">
        <f t="shared" si="16295"/>
        <v>0</v>
      </c>
      <c r="AT901" s="48">
        <f t="shared" si="16295"/>
        <v>0</v>
      </c>
      <c r="AU901" s="48">
        <f t="shared" si="16295"/>
        <v>0</v>
      </c>
      <c r="AV901" s="48">
        <f t="shared" si="16295"/>
        <v>0</v>
      </c>
      <c r="AW901" s="48">
        <f t="shared" si="16295"/>
        <v>0</v>
      </c>
      <c r="AX901" s="48">
        <f t="shared" si="16295"/>
        <v>0</v>
      </c>
      <c r="AY901" s="48">
        <f t="shared" si="16295"/>
        <v>0</v>
      </c>
      <c r="AZ901" s="48">
        <f t="shared" si="16295"/>
        <v>0</v>
      </c>
      <c r="BA901" s="48">
        <f t="shared" si="16295"/>
        <v>0</v>
      </c>
      <c r="BB901" s="48">
        <f t="shared" si="16295"/>
        <v>0</v>
      </c>
      <c r="BC901" s="48"/>
      <c r="BE901" t="s">
        <v>179</v>
      </c>
      <c r="BH901">
        <f>BF898*P901</f>
        <v>0</v>
      </c>
      <c r="BI901">
        <f t="shared" ref="BI901" si="16379">BG898*Q901</f>
        <v>0</v>
      </c>
      <c r="BJ901">
        <f t="shared" ref="BJ901" si="16380">BH898*R901</f>
        <v>0</v>
      </c>
      <c r="BK901">
        <f t="shared" ref="BK901" si="16381">BI898*S901</f>
        <v>0</v>
      </c>
      <c r="BL901">
        <f t="shared" ref="BL901" si="16382">BJ898*T901</f>
        <v>0</v>
      </c>
      <c r="BM901">
        <f t="shared" ref="BM901" si="16383">BK898*U901</f>
        <v>0</v>
      </c>
      <c r="BN901">
        <f t="shared" ref="BN901" si="16384">BL898*V901</f>
        <v>0</v>
      </c>
      <c r="BO901">
        <f t="shared" ref="BO901" si="16385">BM898*W901</f>
        <v>0</v>
      </c>
      <c r="BP901">
        <f t="shared" ref="BP901" si="16386">BN898*X901</f>
        <v>0</v>
      </c>
      <c r="BQ901">
        <f t="shared" ref="BQ901" si="16387">BO898*Y901</f>
        <v>0</v>
      </c>
      <c r="BR901">
        <f t="shared" ref="BR901" si="16388">BP898*Z901</f>
        <v>0</v>
      </c>
      <c r="BS901">
        <f t="shared" ref="BS901" si="16389">BQ898*AA901</f>
        <v>0</v>
      </c>
      <c r="BT901">
        <f t="shared" ref="BT901" si="16390">BR898*AB901</f>
        <v>0</v>
      </c>
      <c r="BU901">
        <f t="shared" ref="BU901" si="16391">BS898*AC901</f>
        <v>0</v>
      </c>
      <c r="BV901">
        <f t="shared" ref="BV901" si="16392">BT898*AD901</f>
        <v>0</v>
      </c>
      <c r="BW901">
        <f t="shared" ref="BW901" si="16393">BU898*AE901</f>
        <v>0</v>
      </c>
      <c r="BX901">
        <f t="shared" ref="BX901" si="16394">BV898*AF901</f>
        <v>0</v>
      </c>
      <c r="BY901">
        <f t="shared" ref="BY901" si="16395">BW898*AG901</f>
        <v>0</v>
      </c>
      <c r="BZ901">
        <f t="shared" ref="BZ901" si="16396">BX898*AH901</f>
        <v>0</v>
      </c>
      <c r="CA901">
        <f t="shared" ref="CA901" si="16397">BY898*AI901</f>
        <v>0</v>
      </c>
      <c r="CB901">
        <f t="shared" ref="CB901" si="16398">BZ898*AJ901</f>
        <v>0</v>
      </c>
      <c r="CC901">
        <f t="shared" ref="CC901" si="16399">CA898*AK901</f>
        <v>0</v>
      </c>
      <c r="CD901">
        <f t="shared" ref="CD901" si="16400">CB898*AL901</f>
        <v>0</v>
      </c>
      <c r="CE901">
        <f t="shared" ref="CE901" si="16401">CC898*AM901</f>
        <v>0</v>
      </c>
      <c r="CF901">
        <f t="shared" ref="CF901" si="16402">CD898*AN901</f>
        <v>0</v>
      </c>
      <c r="CG901">
        <f t="shared" ref="CG901" si="16403">CE898*AO901</f>
        <v>0</v>
      </c>
      <c r="CH901">
        <f t="shared" ref="CH901" si="16404">CF898*AP901</f>
        <v>0</v>
      </c>
      <c r="CI901">
        <f t="shared" ref="CI901" si="16405">CG898*AQ901</f>
        <v>0</v>
      </c>
      <c r="CJ901">
        <f t="shared" ref="CJ901" si="16406">CH898*AR901</f>
        <v>0</v>
      </c>
      <c r="CK901">
        <f t="shared" ref="CK901" si="16407">CI898*AS901</f>
        <v>0</v>
      </c>
      <c r="CL901">
        <f t="shared" ref="CL901" si="16408">CJ898*AT901</f>
        <v>0</v>
      </c>
      <c r="CM901">
        <f t="shared" ref="CM901" si="16409">CK898*AU901</f>
        <v>0</v>
      </c>
      <c r="CN901">
        <f t="shared" ref="CN901" si="16410">CL898*AV901</f>
        <v>0</v>
      </c>
      <c r="CO901">
        <f t="shared" ref="CO901" si="16411">CM898*AW901</f>
        <v>0</v>
      </c>
      <c r="CP901">
        <f t="shared" ref="CP901" si="16412">CN898*AX901</f>
        <v>0</v>
      </c>
      <c r="CQ901">
        <f t="shared" ref="CQ901" si="16413">CO898*AY901</f>
        <v>0</v>
      </c>
      <c r="CR901">
        <f t="shared" ref="CR901" si="16414">CP898*AZ901</f>
        <v>0</v>
      </c>
      <c r="CS901">
        <f t="shared" ref="CS901" si="16415">CQ898*BA901</f>
        <v>0</v>
      </c>
      <c r="CT901">
        <f t="shared" ref="CT901" si="16416">CR898*BB901</f>
        <v>0</v>
      </c>
    </row>
    <row r="902" spans="1:98" x14ac:dyDescent="0.3">
      <c r="F902" s="91">
        <f t="shared" ref="F902:H902" si="16417">F901</f>
        <v>75</v>
      </c>
      <c r="G902" s="91">
        <f t="shared" si="16417"/>
        <v>75</v>
      </c>
      <c r="H902" s="4">
        <f t="shared" si="16417"/>
        <v>1</v>
      </c>
      <c r="I902">
        <v>15</v>
      </c>
      <c r="J902" s="48">
        <f t="shared" si="16336"/>
        <v>0</v>
      </c>
      <c r="K902" s="48">
        <f t="shared" si="16337"/>
        <v>0</v>
      </c>
      <c r="L902" s="98">
        <f t="shared" si="16338"/>
        <v>0</v>
      </c>
      <c r="M902" s="48"/>
      <c r="N902" s="48"/>
      <c r="O902" s="48"/>
      <c r="P902" s="48"/>
      <c r="Q902" s="48">
        <f>$J902+$K902+$L902</f>
        <v>0</v>
      </c>
      <c r="R902" s="48">
        <f t="shared" si="16295"/>
        <v>0</v>
      </c>
      <c r="S902" s="48">
        <f t="shared" si="16295"/>
        <v>0</v>
      </c>
      <c r="T902" s="48">
        <f t="shared" si="16295"/>
        <v>0</v>
      </c>
      <c r="U902" s="48">
        <f t="shared" si="16295"/>
        <v>0</v>
      </c>
      <c r="V902" s="48">
        <f t="shared" si="16295"/>
        <v>0</v>
      </c>
      <c r="W902" s="48">
        <f t="shared" si="16295"/>
        <v>0</v>
      </c>
      <c r="X902" s="48">
        <f t="shared" si="16295"/>
        <v>0</v>
      </c>
      <c r="Y902" s="48">
        <f t="shared" si="16295"/>
        <v>0</v>
      </c>
      <c r="Z902" s="48">
        <f t="shared" si="16295"/>
        <v>0</v>
      </c>
      <c r="AA902" s="48">
        <f t="shared" si="16295"/>
        <v>0</v>
      </c>
      <c r="AB902" s="48">
        <f t="shared" si="16295"/>
        <v>0</v>
      </c>
      <c r="AC902" s="48">
        <f t="shared" si="16295"/>
        <v>0</v>
      </c>
      <c r="AD902" s="48">
        <f t="shared" si="16295"/>
        <v>0</v>
      </c>
      <c r="AE902" s="48">
        <f t="shared" si="16295"/>
        <v>0</v>
      </c>
      <c r="AF902" s="48">
        <f t="shared" si="16295"/>
        <v>0</v>
      </c>
      <c r="AG902" s="48">
        <f t="shared" si="16295"/>
        <v>0</v>
      </c>
      <c r="AH902" s="48">
        <f t="shared" si="16295"/>
        <v>0</v>
      </c>
      <c r="AI902" s="48">
        <f t="shared" si="16295"/>
        <v>0</v>
      </c>
      <c r="AJ902" s="48">
        <f t="shared" si="16295"/>
        <v>0</v>
      </c>
      <c r="AK902" s="48">
        <f t="shared" si="16295"/>
        <v>0</v>
      </c>
      <c r="AL902" s="48">
        <f t="shared" si="16295"/>
        <v>0</v>
      </c>
      <c r="AM902" s="48">
        <f t="shared" si="16295"/>
        <v>0</v>
      </c>
      <c r="AN902" s="48">
        <f t="shared" si="16295"/>
        <v>0</v>
      </c>
      <c r="AO902" s="48">
        <f t="shared" si="16295"/>
        <v>0</v>
      </c>
      <c r="AP902" s="48">
        <f t="shared" si="16295"/>
        <v>0</v>
      </c>
      <c r="AQ902" s="48">
        <f t="shared" si="16295"/>
        <v>0</v>
      </c>
      <c r="AR902" s="48">
        <f t="shared" si="16295"/>
        <v>0</v>
      </c>
      <c r="AS902" s="48">
        <f t="shared" si="16295"/>
        <v>0</v>
      </c>
      <c r="AT902" s="48">
        <f t="shared" si="16295"/>
        <v>0</v>
      </c>
      <c r="AU902" s="48">
        <f t="shared" si="16295"/>
        <v>0</v>
      </c>
      <c r="AV902" s="48">
        <f t="shared" si="16295"/>
        <v>0</v>
      </c>
      <c r="AW902" s="48">
        <f t="shared" si="16295"/>
        <v>0</v>
      </c>
      <c r="AX902" s="48">
        <f t="shared" si="16295"/>
        <v>0</v>
      </c>
      <c r="AY902" s="48">
        <f t="shared" si="16295"/>
        <v>0</v>
      </c>
      <c r="AZ902" s="48">
        <f t="shared" si="16295"/>
        <v>0</v>
      </c>
      <c r="BA902" s="48">
        <f t="shared" si="16295"/>
        <v>0</v>
      </c>
      <c r="BB902" s="48">
        <f t="shared" si="16295"/>
        <v>0</v>
      </c>
      <c r="BC902" s="48"/>
      <c r="BE902" t="s">
        <v>180</v>
      </c>
      <c r="BI902">
        <f>BF898*Q902</f>
        <v>0</v>
      </c>
      <c r="BJ902">
        <f t="shared" ref="BJ902" si="16418">BG898*R902</f>
        <v>0</v>
      </c>
      <c r="BK902">
        <f t="shared" ref="BK902" si="16419">BH898*S902</f>
        <v>0</v>
      </c>
      <c r="BL902">
        <f t="shared" ref="BL902" si="16420">BI898*T902</f>
        <v>0</v>
      </c>
      <c r="BM902">
        <f t="shared" ref="BM902" si="16421">BJ898*U902</f>
        <v>0</v>
      </c>
      <c r="BN902">
        <f t="shared" ref="BN902" si="16422">BK898*V902</f>
        <v>0</v>
      </c>
      <c r="BO902">
        <f t="shared" ref="BO902" si="16423">BL898*W902</f>
        <v>0</v>
      </c>
      <c r="BP902">
        <f t="shared" ref="BP902" si="16424">BM898*X902</f>
        <v>0</v>
      </c>
      <c r="BQ902">
        <f t="shared" ref="BQ902" si="16425">BN898*Y902</f>
        <v>0</v>
      </c>
      <c r="BR902">
        <f t="shared" ref="BR902" si="16426">BO898*Z902</f>
        <v>0</v>
      </c>
      <c r="BS902">
        <f t="shared" ref="BS902" si="16427">BP898*AA902</f>
        <v>0</v>
      </c>
      <c r="BT902">
        <f t="shared" ref="BT902" si="16428">BQ898*AB902</f>
        <v>0</v>
      </c>
      <c r="BU902">
        <f t="shared" ref="BU902" si="16429">BR898*AC902</f>
        <v>0</v>
      </c>
      <c r="BV902">
        <f t="shared" ref="BV902" si="16430">BS898*AD902</f>
        <v>0</v>
      </c>
      <c r="BW902">
        <f t="shared" ref="BW902" si="16431">BT898*AE902</f>
        <v>0</v>
      </c>
      <c r="BX902">
        <f t="shared" ref="BX902" si="16432">BU898*AF902</f>
        <v>0</v>
      </c>
      <c r="BY902">
        <f t="shared" ref="BY902" si="16433">BV898*AG902</f>
        <v>0</v>
      </c>
      <c r="BZ902">
        <f t="shared" ref="BZ902" si="16434">BW898*AH902</f>
        <v>0</v>
      </c>
      <c r="CA902">
        <f t="shared" ref="CA902" si="16435">BX898*AI902</f>
        <v>0</v>
      </c>
      <c r="CB902">
        <f t="shared" ref="CB902" si="16436">BY898*AJ902</f>
        <v>0</v>
      </c>
      <c r="CC902">
        <f t="shared" ref="CC902" si="16437">BZ898*AK902</f>
        <v>0</v>
      </c>
      <c r="CD902">
        <f t="shared" ref="CD902" si="16438">CA898*AL902</f>
        <v>0</v>
      </c>
      <c r="CE902">
        <f t="shared" ref="CE902" si="16439">CB898*AM902</f>
        <v>0</v>
      </c>
      <c r="CF902">
        <f t="shared" ref="CF902" si="16440">CC898*AN902</f>
        <v>0</v>
      </c>
      <c r="CG902">
        <f t="shared" ref="CG902" si="16441">CD898*AO902</f>
        <v>0</v>
      </c>
      <c r="CH902">
        <f t="shared" ref="CH902" si="16442">CE898*AP902</f>
        <v>0</v>
      </c>
      <c r="CI902">
        <f t="shared" ref="CI902" si="16443">CF898*AQ902</f>
        <v>0</v>
      </c>
      <c r="CJ902">
        <f t="shared" ref="CJ902" si="16444">CG898*AR902</f>
        <v>0</v>
      </c>
      <c r="CK902">
        <f t="shared" ref="CK902" si="16445">CH898*AS902</f>
        <v>0</v>
      </c>
      <c r="CL902">
        <f t="shared" ref="CL902" si="16446">CI898*AT902</f>
        <v>0</v>
      </c>
      <c r="CM902">
        <f t="shared" ref="CM902" si="16447">CJ898*AU902</f>
        <v>0</v>
      </c>
      <c r="CN902">
        <f t="shared" ref="CN902" si="16448">CK898*AV902</f>
        <v>0</v>
      </c>
      <c r="CO902">
        <f t="shared" ref="CO902" si="16449">CL898*AW902</f>
        <v>0</v>
      </c>
      <c r="CP902">
        <f t="shared" ref="CP902" si="16450">CM898*AX902</f>
        <v>0</v>
      </c>
      <c r="CQ902">
        <f t="shared" ref="CQ902" si="16451">CN898*AY902</f>
        <v>0</v>
      </c>
      <c r="CR902">
        <f t="shared" ref="CR902" si="16452">CO898*AZ902</f>
        <v>0</v>
      </c>
      <c r="CS902">
        <f t="shared" ref="CS902" si="16453">CP898*BA902</f>
        <v>0</v>
      </c>
      <c r="CT902">
        <f t="shared" ref="CT902" si="16454">CQ898*BB902</f>
        <v>0</v>
      </c>
    </row>
    <row r="903" spans="1:98" x14ac:dyDescent="0.3">
      <c r="F903" s="91">
        <f t="shared" ref="F903:H903" si="16455">F902</f>
        <v>75</v>
      </c>
      <c r="G903" s="91">
        <f t="shared" si="16455"/>
        <v>75</v>
      </c>
      <c r="H903" s="4">
        <f t="shared" si="16455"/>
        <v>1</v>
      </c>
      <c r="I903">
        <v>20</v>
      </c>
      <c r="J903" s="48">
        <f t="shared" si="16336"/>
        <v>0</v>
      </c>
      <c r="K903" s="48">
        <f t="shared" si="16337"/>
        <v>0</v>
      </c>
      <c r="L903" s="98">
        <f t="shared" si="16338"/>
        <v>0</v>
      </c>
      <c r="M903" s="48"/>
      <c r="N903" s="48"/>
      <c r="O903" s="48"/>
      <c r="P903" s="48"/>
      <c r="Q903" s="48"/>
      <c r="R903" s="48">
        <f>$J903+$K903+$L903</f>
        <v>0</v>
      </c>
      <c r="S903" s="48">
        <f t="shared" si="16295"/>
        <v>0</v>
      </c>
      <c r="T903" s="48">
        <f t="shared" si="16295"/>
        <v>0</v>
      </c>
      <c r="U903" s="48">
        <f t="shared" si="16295"/>
        <v>0</v>
      </c>
      <c r="V903" s="48">
        <f t="shared" si="16295"/>
        <v>0</v>
      </c>
      <c r="W903" s="48">
        <f t="shared" si="16295"/>
        <v>0</v>
      </c>
      <c r="X903" s="48">
        <f t="shared" si="16295"/>
        <v>0</v>
      </c>
      <c r="Y903" s="48">
        <f t="shared" si="16295"/>
        <v>0</v>
      </c>
      <c r="Z903" s="48">
        <f t="shared" si="16295"/>
        <v>0</v>
      </c>
      <c r="AA903" s="48">
        <f t="shared" si="16295"/>
        <v>0</v>
      </c>
      <c r="AB903" s="48">
        <f t="shared" si="16295"/>
        <v>0</v>
      </c>
      <c r="AC903" s="48">
        <f t="shared" si="16295"/>
        <v>0</v>
      </c>
      <c r="AD903" s="48">
        <f t="shared" si="16295"/>
        <v>0</v>
      </c>
      <c r="AE903" s="48">
        <f t="shared" si="16295"/>
        <v>0</v>
      </c>
      <c r="AF903" s="48">
        <f t="shared" si="16295"/>
        <v>0</v>
      </c>
      <c r="AG903" s="48">
        <f t="shared" si="16295"/>
        <v>0</v>
      </c>
      <c r="AH903" s="48">
        <f t="shared" si="16295"/>
        <v>0</v>
      </c>
      <c r="AI903" s="48">
        <f t="shared" si="16295"/>
        <v>0</v>
      </c>
      <c r="AJ903" s="48">
        <f t="shared" si="16295"/>
        <v>0</v>
      </c>
      <c r="AK903" s="48">
        <f t="shared" si="16295"/>
        <v>0</v>
      </c>
      <c r="AL903" s="48">
        <f t="shared" si="16295"/>
        <v>0</v>
      </c>
      <c r="AM903" s="48">
        <f t="shared" si="16295"/>
        <v>0</v>
      </c>
      <c r="AN903" s="48">
        <f t="shared" si="16295"/>
        <v>0</v>
      </c>
      <c r="AO903" s="48">
        <f t="shared" si="16295"/>
        <v>0</v>
      </c>
      <c r="AP903" s="48">
        <f t="shared" si="16295"/>
        <v>0</v>
      </c>
      <c r="AQ903" s="48">
        <f t="shared" si="16295"/>
        <v>0</v>
      </c>
      <c r="AR903" s="48">
        <f t="shared" si="16295"/>
        <v>0</v>
      </c>
      <c r="AS903" s="48">
        <f t="shared" si="16295"/>
        <v>0</v>
      </c>
      <c r="AT903" s="48">
        <f t="shared" si="16295"/>
        <v>0</v>
      </c>
      <c r="AU903" s="48">
        <f t="shared" si="16295"/>
        <v>0</v>
      </c>
      <c r="AV903" s="48">
        <f t="shared" si="16295"/>
        <v>0</v>
      </c>
      <c r="AW903" s="48">
        <f t="shared" si="16295"/>
        <v>0</v>
      </c>
      <c r="AX903" s="48">
        <f t="shared" si="16295"/>
        <v>0</v>
      </c>
      <c r="AY903" s="48">
        <f t="shared" si="16295"/>
        <v>0</v>
      </c>
      <c r="AZ903" s="48">
        <f t="shared" si="16295"/>
        <v>0</v>
      </c>
      <c r="BA903" s="48">
        <f t="shared" si="16295"/>
        <v>0</v>
      </c>
      <c r="BB903" s="48">
        <f t="shared" si="16295"/>
        <v>0</v>
      </c>
      <c r="BC903" s="48"/>
      <c r="BE903" t="s">
        <v>181</v>
      </c>
      <c r="BJ903">
        <f>BF898*R903</f>
        <v>0</v>
      </c>
      <c r="BK903">
        <f t="shared" ref="BK903" si="16456">BG898*S903</f>
        <v>0</v>
      </c>
      <c r="BL903">
        <f t="shared" ref="BL903" si="16457">BH898*T903</f>
        <v>0</v>
      </c>
      <c r="BM903">
        <f t="shared" ref="BM903" si="16458">BI898*U903</f>
        <v>0</v>
      </c>
      <c r="BN903">
        <f t="shared" ref="BN903" si="16459">BJ898*V903</f>
        <v>0</v>
      </c>
      <c r="BO903">
        <f t="shared" ref="BO903" si="16460">BK898*W903</f>
        <v>0</v>
      </c>
      <c r="BP903">
        <f t="shared" ref="BP903" si="16461">BL898*X903</f>
        <v>0</v>
      </c>
      <c r="BQ903">
        <f t="shared" ref="BQ903" si="16462">BM898*Y903</f>
        <v>0</v>
      </c>
      <c r="BR903">
        <f t="shared" ref="BR903" si="16463">BN898*Z903</f>
        <v>0</v>
      </c>
      <c r="BS903">
        <f t="shared" ref="BS903" si="16464">BO898*AA903</f>
        <v>0</v>
      </c>
      <c r="BT903">
        <f t="shared" ref="BT903" si="16465">BP898*AB903</f>
        <v>0</v>
      </c>
      <c r="BU903">
        <f t="shared" ref="BU903" si="16466">BQ898*AC903</f>
        <v>0</v>
      </c>
      <c r="BV903">
        <f t="shared" ref="BV903" si="16467">BR898*AD903</f>
        <v>0</v>
      </c>
      <c r="BW903">
        <f t="shared" ref="BW903" si="16468">BS898*AE903</f>
        <v>0</v>
      </c>
      <c r="BX903">
        <f t="shared" ref="BX903" si="16469">BT898*AF903</f>
        <v>0</v>
      </c>
      <c r="BY903">
        <f t="shared" ref="BY903" si="16470">BU898*AG903</f>
        <v>0</v>
      </c>
      <c r="BZ903">
        <f t="shared" ref="BZ903" si="16471">BV898*AH903</f>
        <v>0</v>
      </c>
      <c r="CA903">
        <f t="shared" ref="CA903" si="16472">BW898*AI903</f>
        <v>0</v>
      </c>
      <c r="CB903">
        <f t="shared" ref="CB903" si="16473">BX898*AJ903</f>
        <v>0</v>
      </c>
      <c r="CC903">
        <f t="shared" ref="CC903" si="16474">BY898*AK903</f>
        <v>0</v>
      </c>
      <c r="CD903">
        <f t="shared" ref="CD903" si="16475">BZ898*AL903</f>
        <v>0</v>
      </c>
      <c r="CE903">
        <f t="shared" ref="CE903" si="16476">CA898*AM903</f>
        <v>0</v>
      </c>
      <c r="CF903">
        <f t="shared" ref="CF903" si="16477">CB898*AN903</f>
        <v>0</v>
      </c>
      <c r="CG903">
        <f t="shared" ref="CG903" si="16478">CC898*AO903</f>
        <v>0</v>
      </c>
      <c r="CH903">
        <f t="shared" ref="CH903" si="16479">CD898*AP903</f>
        <v>0</v>
      </c>
      <c r="CI903">
        <f t="shared" ref="CI903" si="16480">CE898*AQ903</f>
        <v>0</v>
      </c>
      <c r="CJ903">
        <f t="shared" ref="CJ903" si="16481">CF898*AR903</f>
        <v>0</v>
      </c>
      <c r="CK903">
        <f t="shared" ref="CK903" si="16482">CG898*AS903</f>
        <v>0</v>
      </c>
      <c r="CL903">
        <f t="shared" ref="CL903" si="16483">CH898*AT903</f>
        <v>0</v>
      </c>
      <c r="CM903">
        <f t="shared" ref="CM903" si="16484">CI898*AU903</f>
        <v>0</v>
      </c>
      <c r="CN903">
        <f t="shared" ref="CN903" si="16485">CJ898*AV903</f>
        <v>0</v>
      </c>
      <c r="CO903">
        <f t="shared" ref="CO903" si="16486">CK898*AW903</f>
        <v>0</v>
      </c>
      <c r="CP903">
        <f t="shared" ref="CP903" si="16487">CL898*AX903</f>
        <v>0</v>
      </c>
      <c r="CQ903">
        <f t="shared" ref="CQ903" si="16488">CM898*AY903</f>
        <v>0</v>
      </c>
      <c r="CR903">
        <f t="shared" ref="CR903" si="16489">CN898*AZ903</f>
        <v>0</v>
      </c>
      <c r="CS903">
        <f t="shared" ref="CS903" si="16490">CO898*BA903</f>
        <v>0</v>
      </c>
      <c r="CT903">
        <f t="shared" ref="CT903" si="16491">CP898*BB903</f>
        <v>0</v>
      </c>
    </row>
    <row r="904" spans="1:98" x14ac:dyDescent="0.3">
      <c r="F904" s="91">
        <f t="shared" ref="F904:H904" si="16492">F903</f>
        <v>75</v>
      </c>
      <c r="G904" s="91">
        <f t="shared" si="16492"/>
        <v>75</v>
      </c>
      <c r="H904" s="4">
        <f t="shared" si="16492"/>
        <v>1</v>
      </c>
      <c r="I904">
        <v>25</v>
      </c>
      <c r="J904" s="48">
        <f t="shared" si="16336"/>
        <v>0</v>
      </c>
      <c r="K904" s="48">
        <f t="shared" si="16337"/>
        <v>0</v>
      </c>
      <c r="L904" s="98">
        <f t="shared" si="16338"/>
        <v>0</v>
      </c>
      <c r="M904" s="48"/>
      <c r="N904" s="48"/>
      <c r="O904" s="48"/>
      <c r="P904" s="48"/>
      <c r="Q904" s="48"/>
      <c r="R904" s="48"/>
      <c r="S904" s="48">
        <f>$J904+$K904+$L904</f>
        <v>0</v>
      </c>
      <c r="T904" s="48">
        <f t="shared" si="16295"/>
        <v>0</v>
      </c>
      <c r="U904" s="48">
        <f t="shared" si="16295"/>
        <v>0</v>
      </c>
      <c r="V904" s="48">
        <f t="shared" si="16295"/>
        <v>0</v>
      </c>
      <c r="W904" s="48">
        <f t="shared" si="16295"/>
        <v>0</v>
      </c>
      <c r="X904" s="48">
        <f t="shared" si="16295"/>
        <v>0</v>
      </c>
      <c r="Y904" s="48">
        <f t="shared" si="16295"/>
        <v>0</v>
      </c>
      <c r="Z904" s="48">
        <f t="shared" si="16295"/>
        <v>0</v>
      </c>
      <c r="AA904" s="48">
        <f t="shared" si="16295"/>
        <v>0</v>
      </c>
      <c r="AB904" s="48">
        <f t="shared" si="16295"/>
        <v>0</v>
      </c>
      <c r="AC904" s="48">
        <f t="shared" si="16295"/>
        <v>0</v>
      </c>
      <c r="AD904" s="48">
        <f t="shared" si="16295"/>
        <v>0</v>
      </c>
      <c r="AE904" s="48">
        <f t="shared" si="16295"/>
        <v>0</v>
      </c>
      <c r="AF904" s="48">
        <f t="shared" si="16295"/>
        <v>0</v>
      </c>
      <c r="AG904" s="48">
        <f t="shared" si="16295"/>
        <v>0</v>
      </c>
      <c r="AH904" s="48">
        <f t="shared" si="16295"/>
        <v>0</v>
      </c>
      <c r="AI904" s="48">
        <f t="shared" si="16295"/>
        <v>0</v>
      </c>
      <c r="AJ904" s="48">
        <f t="shared" si="16295"/>
        <v>0</v>
      </c>
      <c r="AK904" s="48">
        <f t="shared" si="16295"/>
        <v>0</v>
      </c>
      <c r="AL904" s="48">
        <f t="shared" si="16295"/>
        <v>0</v>
      </c>
      <c r="AM904" s="48">
        <f t="shared" si="16295"/>
        <v>0</v>
      </c>
      <c r="AN904" s="48">
        <f t="shared" si="16295"/>
        <v>0</v>
      </c>
      <c r="AO904" s="48">
        <f t="shared" si="16295"/>
        <v>0</v>
      </c>
      <c r="AP904" s="48">
        <f t="shared" si="16295"/>
        <v>0</v>
      </c>
      <c r="AQ904" s="48">
        <f t="shared" si="16295"/>
        <v>0</v>
      </c>
      <c r="AR904" s="48">
        <f t="shared" si="16295"/>
        <v>0</v>
      </c>
      <c r="AS904" s="48">
        <f t="shared" si="16295"/>
        <v>0</v>
      </c>
      <c r="AT904" s="48">
        <f t="shared" si="16295"/>
        <v>0</v>
      </c>
      <c r="AU904" s="48">
        <f t="shared" si="16295"/>
        <v>0</v>
      </c>
      <c r="AV904" s="48">
        <f t="shared" si="16295"/>
        <v>0</v>
      </c>
      <c r="AW904" s="48">
        <f t="shared" si="16295"/>
        <v>0</v>
      </c>
      <c r="AX904" s="48">
        <f t="shared" si="16295"/>
        <v>0</v>
      </c>
      <c r="AY904" s="48">
        <f t="shared" si="16295"/>
        <v>0</v>
      </c>
      <c r="AZ904" s="48">
        <f t="shared" si="16295"/>
        <v>0</v>
      </c>
      <c r="BA904" s="48">
        <f t="shared" si="16295"/>
        <v>0</v>
      </c>
      <c r="BB904" s="48">
        <f t="shared" si="16295"/>
        <v>0</v>
      </c>
      <c r="BC904" s="48"/>
      <c r="BE904" t="s">
        <v>182</v>
      </c>
      <c r="BK904">
        <f>BF898*S904</f>
        <v>0</v>
      </c>
      <c r="BL904">
        <f t="shared" ref="BL904" si="16493">BG898*T904</f>
        <v>0</v>
      </c>
      <c r="BM904">
        <f t="shared" ref="BM904" si="16494">BH898*U904</f>
        <v>0</v>
      </c>
      <c r="BN904">
        <f t="shared" ref="BN904" si="16495">BI898*V904</f>
        <v>0</v>
      </c>
      <c r="BO904">
        <f t="shared" ref="BO904" si="16496">BJ898*W904</f>
        <v>0</v>
      </c>
      <c r="BP904">
        <f t="shared" ref="BP904" si="16497">BK898*X904</f>
        <v>0</v>
      </c>
      <c r="BQ904">
        <f t="shared" ref="BQ904" si="16498">BL898*Y904</f>
        <v>0</v>
      </c>
      <c r="BR904">
        <f t="shared" ref="BR904" si="16499">BM898*Z904</f>
        <v>0</v>
      </c>
      <c r="BS904">
        <f t="shared" ref="BS904" si="16500">BN898*AA904</f>
        <v>0</v>
      </c>
      <c r="BT904">
        <f t="shared" ref="BT904" si="16501">BO898*AB904</f>
        <v>0</v>
      </c>
      <c r="BU904">
        <f t="shared" ref="BU904" si="16502">BP898*AC904</f>
        <v>0</v>
      </c>
      <c r="BV904">
        <f t="shared" ref="BV904" si="16503">BQ898*AD904</f>
        <v>0</v>
      </c>
      <c r="BW904">
        <f t="shared" ref="BW904" si="16504">BR898*AE904</f>
        <v>0</v>
      </c>
      <c r="BX904">
        <f t="shared" ref="BX904" si="16505">BS898*AF904</f>
        <v>0</v>
      </c>
      <c r="BY904">
        <f t="shared" ref="BY904" si="16506">BT898*AG904</f>
        <v>0</v>
      </c>
      <c r="BZ904">
        <f t="shared" ref="BZ904" si="16507">BU898*AH904</f>
        <v>0</v>
      </c>
      <c r="CA904">
        <f t="shared" ref="CA904" si="16508">BV898*AI904</f>
        <v>0</v>
      </c>
      <c r="CB904">
        <f t="shared" ref="CB904" si="16509">BW898*AJ904</f>
        <v>0</v>
      </c>
      <c r="CC904">
        <f t="shared" ref="CC904" si="16510">BX898*AK904</f>
        <v>0</v>
      </c>
      <c r="CD904">
        <f t="shared" ref="CD904" si="16511">BY898*AL904</f>
        <v>0</v>
      </c>
      <c r="CE904">
        <f t="shared" ref="CE904" si="16512">BZ898*AM904</f>
        <v>0</v>
      </c>
      <c r="CF904">
        <f t="shared" ref="CF904" si="16513">CA898*AN904</f>
        <v>0</v>
      </c>
      <c r="CG904">
        <f t="shared" ref="CG904" si="16514">CB898*AO904</f>
        <v>0</v>
      </c>
      <c r="CH904">
        <f t="shared" ref="CH904" si="16515">CC898*AP904</f>
        <v>0</v>
      </c>
      <c r="CI904">
        <f t="shared" ref="CI904" si="16516">CD898*AQ904</f>
        <v>0</v>
      </c>
      <c r="CJ904">
        <f t="shared" ref="CJ904" si="16517">CE898*AR904</f>
        <v>0</v>
      </c>
      <c r="CK904">
        <f t="shared" ref="CK904" si="16518">CF898*AS904</f>
        <v>0</v>
      </c>
      <c r="CL904">
        <f t="shared" ref="CL904" si="16519">CG898*AT904</f>
        <v>0</v>
      </c>
      <c r="CM904">
        <f t="shared" ref="CM904" si="16520">CH898*AU904</f>
        <v>0</v>
      </c>
      <c r="CN904">
        <f t="shared" ref="CN904" si="16521">CI898*AV904</f>
        <v>0</v>
      </c>
      <c r="CO904">
        <f t="shared" ref="CO904" si="16522">CJ898*AW904</f>
        <v>0</v>
      </c>
      <c r="CP904">
        <f t="shared" ref="CP904" si="16523">CK898*AX904</f>
        <v>0</v>
      </c>
      <c r="CQ904">
        <f t="shared" ref="CQ904" si="16524">CL898*AY904</f>
        <v>0</v>
      </c>
      <c r="CR904">
        <f t="shared" ref="CR904" si="16525">CM898*AZ904</f>
        <v>0</v>
      </c>
      <c r="CS904">
        <f t="shared" ref="CS904" si="16526">CN898*BA904</f>
        <v>0</v>
      </c>
      <c r="CT904">
        <f t="shared" ref="CT904" si="16527">CO898*BB904</f>
        <v>0</v>
      </c>
    </row>
    <row r="905" spans="1:98" x14ac:dyDescent="0.3">
      <c r="F905" s="91">
        <f t="shared" ref="F905:H905" si="16528">F904</f>
        <v>75</v>
      </c>
      <c r="G905" s="91">
        <f t="shared" si="16528"/>
        <v>75</v>
      </c>
      <c r="H905" s="4">
        <f t="shared" si="16528"/>
        <v>1</v>
      </c>
      <c r="I905">
        <v>30</v>
      </c>
      <c r="J905" s="48">
        <f t="shared" si="16336"/>
        <v>0</v>
      </c>
      <c r="K905" s="48">
        <f t="shared" si="16337"/>
        <v>0</v>
      </c>
      <c r="L905" s="98">
        <f t="shared" si="16338"/>
        <v>0</v>
      </c>
      <c r="M905" s="48"/>
      <c r="N905" s="48"/>
      <c r="O905" s="48"/>
      <c r="P905" s="48"/>
      <c r="Q905" s="48"/>
      <c r="R905" s="48"/>
      <c r="S905" s="48"/>
      <c r="T905" s="48">
        <f>$J905+$K905+$L905</f>
        <v>0</v>
      </c>
      <c r="U905" s="48">
        <f t="shared" si="16295"/>
        <v>0</v>
      </c>
      <c r="V905" s="48">
        <f t="shared" si="16295"/>
        <v>0</v>
      </c>
      <c r="W905" s="48">
        <f t="shared" si="16295"/>
        <v>0</v>
      </c>
      <c r="X905" s="48">
        <f t="shared" si="16295"/>
        <v>0</v>
      </c>
      <c r="Y905" s="48">
        <f t="shared" si="16295"/>
        <v>0</v>
      </c>
      <c r="Z905" s="48">
        <f t="shared" si="16295"/>
        <v>0</v>
      </c>
      <c r="AA905" s="48">
        <f t="shared" si="16295"/>
        <v>0</v>
      </c>
      <c r="AB905" s="48">
        <f t="shared" si="16295"/>
        <v>0</v>
      </c>
      <c r="AC905" s="48">
        <f t="shared" si="16295"/>
        <v>0</v>
      </c>
      <c r="AD905" s="48">
        <f t="shared" si="16295"/>
        <v>0</v>
      </c>
      <c r="AE905" s="48">
        <f t="shared" si="16295"/>
        <v>0</v>
      </c>
      <c r="AF905" s="48">
        <f t="shared" si="16295"/>
        <v>0</v>
      </c>
      <c r="AG905" s="48">
        <f t="shared" si="16295"/>
        <v>0</v>
      </c>
      <c r="AH905" s="48">
        <f t="shared" si="16295"/>
        <v>0</v>
      </c>
      <c r="AI905" s="48">
        <f t="shared" si="16295"/>
        <v>0</v>
      </c>
      <c r="AJ905" s="48">
        <f t="shared" si="16295"/>
        <v>0</v>
      </c>
      <c r="AK905" s="48">
        <f t="shared" si="16295"/>
        <v>0</v>
      </c>
      <c r="AL905" s="48">
        <f t="shared" si="16295"/>
        <v>0</v>
      </c>
      <c r="AM905" s="48">
        <f t="shared" si="16295"/>
        <v>0</v>
      </c>
      <c r="AN905" s="48">
        <f t="shared" si="16295"/>
        <v>0</v>
      </c>
      <c r="AO905" s="48">
        <f t="shared" si="16295"/>
        <v>0</v>
      </c>
      <c r="AP905" s="48">
        <f t="shared" si="16295"/>
        <v>0</v>
      </c>
      <c r="AQ905" s="48">
        <f t="shared" si="16295"/>
        <v>0</v>
      </c>
      <c r="AR905" s="48">
        <f t="shared" si="16295"/>
        <v>0</v>
      </c>
      <c r="AS905" s="48">
        <f t="shared" si="16295"/>
        <v>0</v>
      </c>
      <c r="AT905" s="48">
        <f t="shared" si="16295"/>
        <v>0</v>
      </c>
      <c r="AU905" s="48">
        <f t="shared" si="16295"/>
        <v>0</v>
      </c>
      <c r="AV905" s="48">
        <f t="shared" si="16295"/>
        <v>0</v>
      </c>
      <c r="AW905" s="48">
        <f t="shared" si="16295"/>
        <v>0</v>
      </c>
      <c r="AX905" s="48">
        <f t="shared" si="16295"/>
        <v>0</v>
      </c>
      <c r="AY905" s="48">
        <f t="shared" ref="AY905:BB920" si="16529">$J905+$K905+$L905</f>
        <v>0</v>
      </c>
      <c r="AZ905" s="48">
        <f t="shared" si="16529"/>
        <v>0</v>
      </c>
      <c r="BA905" s="48">
        <f t="shared" si="16529"/>
        <v>0</v>
      </c>
      <c r="BB905" s="48">
        <f t="shared" si="16529"/>
        <v>0</v>
      </c>
      <c r="BC905" s="48"/>
      <c r="BE905" t="s">
        <v>183</v>
      </c>
      <c r="BL905">
        <f>BF898*T905</f>
        <v>0</v>
      </c>
      <c r="BM905">
        <f t="shared" ref="BM905" si="16530">BG898*U905</f>
        <v>0</v>
      </c>
      <c r="BN905">
        <f t="shared" ref="BN905" si="16531">BH898*V905</f>
        <v>0</v>
      </c>
      <c r="BO905">
        <f t="shared" ref="BO905" si="16532">BI898*W905</f>
        <v>0</v>
      </c>
      <c r="BP905">
        <f t="shared" ref="BP905" si="16533">BJ898*X905</f>
        <v>0</v>
      </c>
      <c r="BQ905">
        <f t="shared" ref="BQ905" si="16534">BK898*Y905</f>
        <v>0</v>
      </c>
      <c r="BR905">
        <f t="shared" ref="BR905" si="16535">BL898*Z905</f>
        <v>0</v>
      </c>
      <c r="BS905">
        <f t="shared" ref="BS905" si="16536">BM898*AA905</f>
        <v>0</v>
      </c>
      <c r="BT905">
        <f t="shared" ref="BT905" si="16537">BN898*AB905</f>
        <v>0</v>
      </c>
      <c r="BU905">
        <f t="shared" ref="BU905" si="16538">BO898*AC905</f>
        <v>0</v>
      </c>
      <c r="BV905">
        <f t="shared" ref="BV905" si="16539">BP898*AD905</f>
        <v>0</v>
      </c>
      <c r="BW905">
        <f t="shared" ref="BW905" si="16540">BQ898*AE905</f>
        <v>0</v>
      </c>
      <c r="BX905">
        <f t="shared" ref="BX905" si="16541">BR898*AF905</f>
        <v>0</v>
      </c>
      <c r="BY905">
        <f t="shared" ref="BY905" si="16542">BS898*AG905</f>
        <v>0</v>
      </c>
      <c r="BZ905">
        <f t="shared" ref="BZ905" si="16543">BT898*AH905</f>
        <v>0</v>
      </c>
      <c r="CA905">
        <f t="shared" ref="CA905" si="16544">BU898*AI905</f>
        <v>0</v>
      </c>
      <c r="CB905">
        <f t="shared" ref="CB905" si="16545">BV898*AJ905</f>
        <v>0</v>
      </c>
      <c r="CC905">
        <f t="shared" ref="CC905" si="16546">BW898*AK905</f>
        <v>0</v>
      </c>
      <c r="CD905">
        <f t="shared" ref="CD905" si="16547">BX898*AL905</f>
        <v>0</v>
      </c>
      <c r="CE905">
        <f t="shared" ref="CE905" si="16548">BY898*AM905</f>
        <v>0</v>
      </c>
      <c r="CF905">
        <f t="shared" ref="CF905" si="16549">BZ898*AN905</f>
        <v>0</v>
      </c>
      <c r="CG905">
        <f t="shared" ref="CG905" si="16550">CA898*AO905</f>
        <v>0</v>
      </c>
      <c r="CH905">
        <f t="shared" ref="CH905" si="16551">CB898*AP905</f>
        <v>0</v>
      </c>
      <c r="CI905">
        <f t="shared" ref="CI905" si="16552">CC898*AQ905</f>
        <v>0</v>
      </c>
      <c r="CJ905">
        <f t="shared" ref="CJ905" si="16553">CD898*AR905</f>
        <v>0</v>
      </c>
      <c r="CK905">
        <f t="shared" ref="CK905" si="16554">CE898*AS905</f>
        <v>0</v>
      </c>
      <c r="CL905">
        <f t="shared" ref="CL905" si="16555">CF898*AT905</f>
        <v>0</v>
      </c>
      <c r="CM905">
        <f t="shared" ref="CM905" si="16556">CG898*AU905</f>
        <v>0</v>
      </c>
      <c r="CN905">
        <f t="shared" ref="CN905" si="16557">CH898*AV905</f>
        <v>0</v>
      </c>
      <c r="CO905">
        <f t="shared" ref="CO905" si="16558">CI898*AW905</f>
        <v>0</v>
      </c>
      <c r="CP905">
        <f t="shared" ref="CP905" si="16559">CJ898*AX905</f>
        <v>0</v>
      </c>
      <c r="CQ905">
        <f t="shared" ref="CQ905" si="16560">CK898*AY905</f>
        <v>0</v>
      </c>
      <c r="CR905">
        <f t="shared" ref="CR905" si="16561">CL898*AZ905</f>
        <v>0</v>
      </c>
      <c r="CS905">
        <f t="shared" ref="CS905" si="16562">CM898*BA905</f>
        <v>0</v>
      </c>
      <c r="CT905">
        <f t="shared" ref="CT905" si="16563">CN898*BB905</f>
        <v>0</v>
      </c>
    </row>
    <row r="906" spans="1:98" x14ac:dyDescent="0.3">
      <c r="F906" s="91">
        <f t="shared" ref="F906:H906" si="16564">F905</f>
        <v>75</v>
      </c>
      <c r="G906" s="91">
        <f t="shared" si="16564"/>
        <v>75</v>
      </c>
      <c r="H906" s="4">
        <f t="shared" si="16564"/>
        <v>1</v>
      </c>
      <c r="I906">
        <v>35</v>
      </c>
      <c r="J906" s="48">
        <f t="shared" si="16336"/>
        <v>0</v>
      </c>
      <c r="K906" s="48">
        <f>IF(IF(AND(I906&gt;=(F906*2),I906&lt;=G906+F906+(G906-F906+5)+1),((H906)^2)*(I907-F906*2)/5,0)&lt;=H906,IF(AND(I906&gt;=(F906*2),I906&lt;=G906+F906+(G906-F906+5)+1),((H906)^2)*(I907-F906*2)/5,0),(K905-H906^2))</f>
        <v>0</v>
      </c>
      <c r="L906" s="98">
        <f t="shared" si="16338"/>
        <v>0</v>
      </c>
      <c r="M906" s="48"/>
      <c r="N906" s="48"/>
      <c r="O906" s="48"/>
      <c r="P906" s="48"/>
      <c r="Q906" s="48"/>
      <c r="R906" s="48"/>
      <c r="S906" s="48"/>
      <c r="T906" s="48"/>
      <c r="U906" s="48">
        <f>$J906+$K906+$L906</f>
        <v>0</v>
      </c>
      <c r="V906" s="48">
        <f t="shared" ref="V906:AX916" si="16565">$J906+$K906+$L906</f>
        <v>0</v>
      </c>
      <c r="W906" s="48">
        <f t="shared" si="16565"/>
        <v>0</v>
      </c>
      <c r="X906" s="48">
        <f t="shared" si="16565"/>
        <v>0</v>
      </c>
      <c r="Y906" s="48">
        <f t="shared" si="16565"/>
        <v>0</v>
      </c>
      <c r="Z906" s="48">
        <f t="shared" si="16565"/>
        <v>0</v>
      </c>
      <c r="AA906" s="48">
        <f t="shared" si="16565"/>
        <v>0</v>
      </c>
      <c r="AB906" s="48">
        <f t="shared" si="16565"/>
        <v>0</v>
      </c>
      <c r="AC906" s="48">
        <f t="shared" si="16565"/>
        <v>0</v>
      </c>
      <c r="AD906" s="48">
        <f t="shared" si="16565"/>
        <v>0</v>
      </c>
      <c r="AE906" s="48">
        <f t="shared" si="16565"/>
        <v>0</v>
      </c>
      <c r="AF906" s="48">
        <f t="shared" si="16565"/>
        <v>0</v>
      </c>
      <c r="AG906" s="48">
        <f t="shared" si="16565"/>
        <v>0</v>
      </c>
      <c r="AH906" s="48">
        <f t="shared" si="16565"/>
        <v>0</v>
      </c>
      <c r="AI906" s="48">
        <f t="shared" si="16565"/>
        <v>0</v>
      </c>
      <c r="AJ906" s="48">
        <f t="shared" si="16565"/>
        <v>0</v>
      </c>
      <c r="AK906" s="48">
        <f t="shared" si="16565"/>
        <v>0</v>
      </c>
      <c r="AL906" s="48">
        <f t="shared" si="16565"/>
        <v>0</v>
      </c>
      <c r="AM906" s="48">
        <f t="shared" si="16565"/>
        <v>0</v>
      </c>
      <c r="AN906" s="48">
        <f t="shared" si="16565"/>
        <v>0</v>
      </c>
      <c r="AO906" s="48">
        <f t="shared" si="16565"/>
        <v>0</v>
      </c>
      <c r="AP906" s="48">
        <f t="shared" si="16565"/>
        <v>0</v>
      </c>
      <c r="AQ906" s="48">
        <f t="shared" si="16565"/>
        <v>0</v>
      </c>
      <c r="AR906" s="48">
        <f t="shared" si="16565"/>
        <v>0</v>
      </c>
      <c r="AS906" s="48">
        <f t="shared" si="16565"/>
        <v>0</v>
      </c>
      <c r="AT906" s="48">
        <f t="shared" si="16565"/>
        <v>0</v>
      </c>
      <c r="AU906" s="48">
        <f t="shared" si="16565"/>
        <v>0</v>
      </c>
      <c r="AV906" s="48">
        <f t="shared" si="16565"/>
        <v>0</v>
      </c>
      <c r="AW906" s="48">
        <f t="shared" si="16565"/>
        <v>0</v>
      </c>
      <c r="AX906" s="48">
        <f t="shared" si="16565"/>
        <v>0</v>
      </c>
      <c r="AY906" s="48">
        <f t="shared" si="16529"/>
        <v>0</v>
      </c>
      <c r="AZ906" s="48">
        <f t="shared" si="16529"/>
        <v>0</v>
      </c>
      <c r="BA906" s="48">
        <f t="shared" si="16529"/>
        <v>0</v>
      </c>
      <c r="BB906" s="48">
        <f t="shared" si="16529"/>
        <v>0</v>
      </c>
      <c r="BC906" s="48"/>
      <c r="BE906" t="s">
        <v>184</v>
      </c>
      <c r="BM906">
        <f>BF898*U906</f>
        <v>0</v>
      </c>
      <c r="BN906">
        <f t="shared" ref="BN906" si="16566">BG898*V906</f>
        <v>0</v>
      </c>
      <c r="BO906">
        <f t="shared" ref="BO906" si="16567">BH898*W906</f>
        <v>0</v>
      </c>
      <c r="BP906">
        <f t="shared" ref="BP906" si="16568">BI898*X906</f>
        <v>0</v>
      </c>
      <c r="BQ906">
        <f t="shared" ref="BQ906" si="16569">BJ898*Y906</f>
        <v>0</v>
      </c>
      <c r="BR906">
        <f t="shared" ref="BR906" si="16570">BK898*Z906</f>
        <v>0</v>
      </c>
      <c r="BS906">
        <f t="shared" ref="BS906" si="16571">BL898*AA906</f>
        <v>0</v>
      </c>
      <c r="BT906">
        <f t="shared" ref="BT906" si="16572">BM898*AB906</f>
        <v>0</v>
      </c>
      <c r="BU906">
        <f t="shared" ref="BU906" si="16573">BN898*AC906</f>
        <v>0</v>
      </c>
      <c r="BV906">
        <f t="shared" ref="BV906" si="16574">BO898*AD906</f>
        <v>0</v>
      </c>
      <c r="BW906">
        <f t="shared" ref="BW906" si="16575">BP898*AE906</f>
        <v>0</v>
      </c>
      <c r="BX906">
        <f t="shared" ref="BX906" si="16576">BQ898*AF906</f>
        <v>0</v>
      </c>
      <c r="BY906">
        <f t="shared" ref="BY906" si="16577">BR898*AG906</f>
        <v>0</v>
      </c>
      <c r="BZ906">
        <f t="shared" ref="BZ906" si="16578">BS898*AH906</f>
        <v>0</v>
      </c>
      <c r="CA906">
        <f t="shared" ref="CA906" si="16579">BT898*AI906</f>
        <v>0</v>
      </c>
      <c r="CB906">
        <f t="shared" ref="CB906" si="16580">BU898*AJ906</f>
        <v>0</v>
      </c>
      <c r="CC906">
        <f t="shared" ref="CC906" si="16581">BV898*AK906</f>
        <v>0</v>
      </c>
      <c r="CD906">
        <f t="shared" ref="CD906" si="16582">BW898*AL906</f>
        <v>0</v>
      </c>
      <c r="CE906">
        <f t="shared" ref="CE906" si="16583">BX898*AM906</f>
        <v>0</v>
      </c>
      <c r="CF906">
        <f t="shared" ref="CF906" si="16584">BY898*AN906</f>
        <v>0</v>
      </c>
      <c r="CG906">
        <f t="shared" ref="CG906" si="16585">BZ898*AO906</f>
        <v>0</v>
      </c>
      <c r="CH906">
        <f t="shared" ref="CH906" si="16586">CA898*AP906</f>
        <v>0</v>
      </c>
      <c r="CI906">
        <f t="shared" ref="CI906" si="16587">CB898*AQ906</f>
        <v>0</v>
      </c>
      <c r="CJ906">
        <f t="shared" ref="CJ906" si="16588">CC898*AR906</f>
        <v>0</v>
      </c>
      <c r="CK906">
        <f t="shared" ref="CK906" si="16589">CD898*AS906</f>
        <v>0</v>
      </c>
      <c r="CL906">
        <f t="shared" ref="CL906" si="16590">CE898*AT906</f>
        <v>0</v>
      </c>
      <c r="CM906">
        <f t="shared" ref="CM906" si="16591">CF898*AU906</f>
        <v>0</v>
      </c>
      <c r="CN906">
        <f t="shared" ref="CN906" si="16592">CG898*AV906</f>
        <v>0</v>
      </c>
      <c r="CO906">
        <f t="shared" ref="CO906" si="16593">CH898*AW906</f>
        <v>0</v>
      </c>
      <c r="CP906">
        <f t="shared" ref="CP906" si="16594">CI898*AX906</f>
        <v>0</v>
      </c>
      <c r="CQ906">
        <f t="shared" ref="CQ906" si="16595">CJ898*AY906</f>
        <v>0</v>
      </c>
      <c r="CR906">
        <f t="shared" ref="CR906" si="16596">CK898*AZ906</f>
        <v>0</v>
      </c>
      <c r="CS906">
        <f t="shared" ref="CS906" si="16597">CL898*BA906</f>
        <v>0</v>
      </c>
      <c r="CT906">
        <f t="shared" ref="CT906" si="16598">CM898*BB906</f>
        <v>0</v>
      </c>
    </row>
    <row r="907" spans="1:98" x14ac:dyDescent="0.3">
      <c r="F907" s="91">
        <f t="shared" ref="F907:H907" si="16599">F906</f>
        <v>75</v>
      </c>
      <c r="G907" s="91">
        <f t="shared" si="16599"/>
        <v>75</v>
      </c>
      <c r="H907" s="4">
        <f t="shared" si="16599"/>
        <v>1</v>
      </c>
      <c r="I907">
        <v>40</v>
      </c>
      <c r="J907" s="48">
        <f t="shared" si="16336"/>
        <v>0</v>
      </c>
      <c r="K907" s="48">
        <f t="shared" ref="K907:K922" si="16600">IF(IF(AND(I907&gt;=(F907*2),I907&lt;=G907+F907+(G907-F907+5)+1),((H907)^2)*(I908-F907*2)/5,0)&lt;=H907,IF(AND(I907&gt;=(F907*2),I907&lt;=G907+F907+(G907-F907+5)+1),((H907)^2)*(I908-F907*2)/5,0),(K906-H907^2))</f>
        <v>0</v>
      </c>
      <c r="L907" s="98">
        <f t="shared" si="16338"/>
        <v>0</v>
      </c>
      <c r="M907" s="48"/>
      <c r="N907" s="48"/>
      <c r="O907" s="48"/>
      <c r="P907" s="48"/>
      <c r="Q907" s="48"/>
      <c r="R907" s="48"/>
      <c r="S907" s="48"/>
      <c r="T907" s="48"/>
      <c r="U907" s="48"/>
      <c r="V907" s="48">
        <f>$J907+$K907+$L907</f>
        <v>0</v>
      </c>
      <c r="W907" s="48">
        <f t="shared" si="16565"/>
        <v>0</v>
      </c>
      <c r="X907" s="48">
        <f t="shared" si="16565"/>
        <v>0</v>
      </c>
      <c r="Y907" s="48">
        <f t="shared" si="16565"/>
        <v>0</v>
      </c>
      <c r="Z907" s="48">
        <f t="shared" si="16565"/>
        <v>0</v>
      </c>
      <c r="AA907" s="48">
        <f t="shared" si="16565"/>
        <v>0</v>
      </c>
      <c r="AB907" s="48">
        <f t="shared" si="16565"/>
        <v>0</v>
      </c>
      <c r="AC907" s="48">
        <f t="shared" si="16565"/>
        <v>0</v>
      </c>
      <c r="AD907" s="48">
        <f t="shared" si="16565"/>
        <v>0</v>
      </c>
      <c r="AE907" s="48">
        <f t="shared" si="16565"/>
        <v>0</v>
      </c>
      <c r="AF907" s="48">
        <f t="shared" si="16565"/>
        <v>0</v>
      </c>
      <c r="AG907" s="48">
        <f t="shared" si="16565"/>
        <v>0</v>
      </c>
      <c r="AH907" s="48">
        <f t="shared" si="16565"/>
        <v>0</v>
      </c>
      <c r="AI907" s="48">
        <f t="shared" si="16565"/>
        <v>0</v>
      </c>
      <c r="AJ907" s="48">
        <f t="shared" si="16565"/>
        <v>0</v>
      </c>
      <c r="AK907" s="48">
        <f t="shared" si="16565"/>
        <v>0</v>
      </c>
      <c r="AL907" s="48">
        <f t="shared" si="16565"/>
        <v>0</v>
      </c>
      <c r="AM907" s="48">
        <f t="shared" si="16565"/>
        <v>0</v>
      </c>
      <c r="AN907" s="48">
        <f t="shared" si="16565"/>
        <v>0</v>
      </c>
      <c r="AO907" s="48">
        <f t="shared" si="16565"/>
        <v>0</v>
      </c>
      <c r="AP907" s="48">
        <f t="shared" si="16565"/>
        <v>0</v>
      </c>
      <c r="AQ907" s="48">
        <f t="shared" si="16565"/>
        <v>0</v>
      </c>
      <c r="AR907" s="48">
        <f t="shared" si="16565"/>
        <v>0</v>
      </c>
      <c r="AS907" s="48">
        <f t="shared" si="16565"/>
        <v>0</v>
      </c>
      <c r="AT907" s="48">
        <f t="shared" si="16565"/>
        <v>0</v>
      </c>
      <c r="AU907" s="48">
        <f t="shared" si="16565"/>
        <v>0</v>
      </c>
      <c r="AV907" s="48">
        <f t="shared" si="16565"/>
        <v>0</v>
      </c>
      <c r="AW907" s="48">
        <f t="shared" si="16565"/>
        <v>0</v>
      </c>
      <c r="AX907" s="48">
        <f t="shared" si="16565"/>
        <v>0</v>
      </c>
      <c r="AY907" s="48">
        <f t="shared" si="16529"/>
        <v>0</v>
      </c>
      <c r="AZ907" s="48">
        <f t="shared" si="16529"/>
        <v>0</v>
      </c>
      <c r="BA907" s="48">
        <f t="shared" si="16529"/>
        <v>0</v>
      </c>
      <c r="BB907" s="48">
        <f t="shared" si="16529"/>
        <v>0</v>
      </c>
      <c r="BC907" s="48"/>
      <c r="BE907" t="s">
        <v>185</v>
      </c>
      <c r="BN907">
        <f>BF898*V907</f>
        <v>0</v>
      </c>
      <c r="BO907">
        <f t="shared" ref="BO907" si="16601">BG898*W907</f>
        <v>0</v>
      </c>
      <c r="BP907">
        <f t="shared" ref="BP907" si="16602">BH898*X907</f>
        <v>0</v>
      </c>
      <c r="BQ907">
        <f t="shared" ref="BQ907" si="16603">BI898*Y907</f>
        <v>0</v>
      </c>
      <c r="BR907">
        <f t="shared" ref="BR907" si="16604">BJ898*Z907</f>
        <v>0</v>
      </c>
      <c r="BS907">
        <f t="shared" ref="BS907" si="16605">BK898*AA907</f>
        <v>0</v>
      </c>
      <c r="BT907">
        <f t="shared" ref="BT907" si="16606">BL898*AB907</f>
        <v>0</v>
      </c>
      <c r="BU907">
        <f t="shared" ref="BU907" si="16607">BM898*AC907</f>
        <v>0</v>
      </c>
      <c r="BV907">
        <f t="shared" ref="BV907" si="16608">BN898*AD907</f>
        <v>0</v>
      </c>
      <c r="BW907">
        <f t="shared" ref="BW907" si="16609">BO898*AE907</f>
        <v>0</v>
      </c>
      <c r="BX907">
        <f t="shared" ref="BX907" si="16610">BP898*AF907</f>
        <v>0</v>
      </c>
      <c r="BY907">
        <f t="shared" ref="BY907" si="16611">BQ898*AG907</f>
        <v>0</v>
      </c>
      <c r="BZ907">
        <f t="shared" ref="BZ907" si="16612">BR898*AH907</f>
        <v>0</v>
      </c>
      <c r="CA907">
        <f t="shared" ref="CA907" si="16613">BS898*AI907</f>
        <v>0</v>
      </c>
      <c r="CB907">
        <f t="shared" ref="CB907" si="16614">BT898*AJ907</f>
        <v>0</v>
      </c>
      <c r="CC907">
        <f t="shared" ref="CC907" si="16615">BU898*AK907</f>
        <v>0</v>
      </c>
      <c r="CD907">
        <f t="shared" ref="CD907" si="16616">BV898*AL907</f>
        <v>0</v>
      </c>
      <c r="CE907">
        <f t="shared" ref="CE907" si="16617">BW898*AM907</f>
        <v>0</v>
      </c>
      <c r="CF907">
        <f t="shared" ref="CF907" si="16618">BX898*AN907</f>
        <v>0</v>
      </c>
      <c r="CG907">
        <f t="shared" ref="CG907" si="16619">BY898*AO907</f>
        <v>0</v>
      </c>
      <c r="CH907">
        <f t="shared" ref="CH907" si="16620">BZ898*AP907</f>
        <v>0</v>
      </c>
      <c r="CI907">
        <f t="shared" ref="CI907" si="16621">CA898*AQ907</f>
        <v>0</v>
      </c>
      <c r="CJ907">
        <f t="shared" ref="CJ907" si="16622">CB898*AR907</f>
        <v>0</v>
      </c>
      <c r="CK907">
        <f t="shared" ref="CK907" si="16623">CC898*AS907</f>
        <v>0</v>
      </c>
      <c r="CL907">
        <f t="shared" ref="CL907" si="16624">CD898*AT907</f>
        <v>0</v>
      </c>
      <c r="CM907">
        <f t="shared" ref="CM907" si="16625">CE898*AU907</f>
        <v>0</v>
      </c>
      <c r="CN907">
        <f t="shared" ref="CN907" si="16626">CF898*AV907</f>
        <v>0</v>
      </c>
      <c r="CO907">
        <f t="shared" ref="CO907" si="16627">CG898*AW907</f>
        <v>0</v>
      </c>
      <c r="CP907">
        <f t="shared" ref="CP907" si="16628">CH898*AX907</f>
        <v>0</v>
      </c>
      <c r="CQ907">
        <f t="shared" ref="CQ907" si="16629">CI898*AY907</f>
        <v>0</v>
      </c>
      <c r="CR907">
        <f t="shared" ref="CR907" si="16630">CJ898*AZ907</f>
        <v>0</v>
      </c>
      <c r="CS907">
        <f t="shared" ref="CS907" si="16631">CK898*BA907</f>
        <v>0</v>
      </c>
      <c r="CT907">
        <f t="shared" ref="CT907" si="16632">CL898*BB907</f>
        <v>0</v>
      </c>
    </row>
    <row r="908" spans="1:98" x14ac:dyDescent="0.3">
      <c r="F908" s="91">
        <f t="shared" ref="F908:H908" si="16633">F907</f>
        <v>75</v>
      </c>
      <c r="G908" s="91">
        <f t="shared" si="16633"/>
        <v>75</v>
      </c>
      <c r="H908" s="4">
        <f t="shared" si="16633"/>
        <v>1</v>
      </c>
      <c r="I908">
        <v>45</v>
      </c>
      <c r="J908" s="48">
        <f t="shared" si="16336"/>
        <v>0</v>
      </c>
      <c r="K908" s="48">
        <f t="shared" si="16600"/>
        <v>0</v>
      </c>
      <c r="L908" s="98">
        <f t="shared" si="16338"/>
        <v>0</v>
      </c>
      <c r="M908" s="48"/>
      <c r="N908" s="48"/>
      <c r="O908" s="48"/>
      <c r="P908" s="48"/>
      <c r="Q908" s="48"/>
      <c r="R908" s="48"/>
      <c r="S908" s="48"/>
      <c r="T908" s="48"/>
      <c r="U908" s="48"/>
      <c r="V908" s="48"/>
      <c r="W908" s="48">
        <f>$J908+$K908+$L908</f>
        <v>0</v>
      </c>
      <c r="X908" s="48">
        <f t="shared" si="16565"/>
        <v>0</v>
      </c>
      <c r="Y908" s="48">
        <f t="shared" si="16565"/>
        <v>0</v>
      </c>
      <c r="Z908" s="48">
        <f t="shared" si="16565"/>
        <v>0</v>
      </c>
      <c r="AA908" s="48">
        <f t="shared" si="16565"/>
        <v>0</v>
      </c>
      <c r="AB908" s="48">
        <f t="shared" si="16565"/>
        <v>0</v>
      </c>
      <c r="AC908" s="48">
        <f t="shared" si="16565"/>
        <v>0</v>
      </c>
      <c r="AD908" s="48">
        <f t="shared" si="16565"/>
        <v>0</v>
      </c>
      <c r="AE908" s="48">
        <f t="shared" si="16565"/>
        <v>0</v>
      </c>
      <c r="AF908" s="48">
        <f t="shared" si="16565"/>
        <v>0</v>
      </c>
      <c r="AG908" s="48">
        <f t="shared" si="16565"/>
        <v>0</v>
      </c>
      <c r="AH908" s="48">
        <f t="shared" si="16565"/>
        <v>0</v>
      </c>
      <c r="AI908" s="48">
        <f t="shared" si="16565"/>
        <v>0</v>
      </c>
      <c r="AJ908" s="48">
        <f t="shared" si="16565"/>
        <v>0</v>
      </c>
      <c r="AK908" s="48">
        <f t="shared" si="16565"/>
        <v>0</v>
      </c>
      <c r="AL908" s="48">
        <f t="shared" si="16565"/>
        <v>0</v>
      </c>
      <c r="AM908" s="48">
        <f t="shared" si="16565"/>
        <v>0</v>
      </c>
      <c r="AN908" s="48">
        <f t="shared" si="16565"/>
        <v>0</v>
      </c>
      <c r="AO908" s="48">
        <f t="shared" si="16565"/>
        <v>0</v>
      </c>
      <c r="AP908" s="48">
        <f t="shared" si="16565"/>
        <v>0</v>
      </c>
      <c r="AQ908" s="48">
        <f t="shared" si="16565"/>
        <v>0</v>
      </c>
      <c r="AR908" s="48">
        <f t="shared" si="16565"/>
        <v>0</v>
      </c>
      <c r="AS908" s="48">
        <f t="shared" si="16565"/>
        <v>0</v>
      </c>
      <c r="AT908" s="48">
        <f t="shared" si="16565"/>
        <v>0</v>
      </c>
      <c r="AU908" s="48">
        <f t="shared" si="16565"/>
        <v>0</v>
      </c>
      <c r="AV908" s="48">
        <f t="shared" si="16565"/>
        <v>0</v>
      </c>
      <c r="AW908" s="48">
        <f t="shared" si="16565"/>
        <v>0</v>
      </c>
      <c r="AX908" s="48">
        <f t="shared" si="16565"/>
        <v>0</v>
      </c>
      <c r="AY908" s="48">
        <f t="shared" si="16529"/>
        <v>0</v>
      </c>
      <c r="AZ908" s="48">
        <f t="shared" si="16529"/>
        <v>0</v>
      </c>
      <c r="BA908" s="48">
        <f t="shared" si="16529"/>
        <v>0</v>
      </c>
      <c r="BB908" s="48">
        <f t="shared" si="16529"/>
        <v>0</v>
      </c>
      <c r="BC908" s="48"/>
      <c r="BE908" t="s">
        <v>186</v>
      </c>
      <c r="BO908">
        <f>BF898*W908</f>
        <v>0</v>
      </c>
      <c r="BP908">
        <f t="shared" ref="BP908" si="16634">BG898*X908</f>
        <v>0</v>
      </c>
      <c r="BQ908">
        <f t="shared" ref="BQ908" si="16635">BH898*Y908</f>
        <v>0</v>
      </c>
      <c r="BR908">
        <f t="shared" ref="BR908" si="16636">BI898*Z908</f>
        <v>0</v>
      </c>
      <c r="BS908">
        <f t="shared" ref="BS908" si="16637">BJ898*AA908</f>
        <v>0</v>
      </c>
      <c r="BT908">
        <f t="shared" ref="BT908" si="16638">BK898*AB908</f>
        <v>0</v>
      </c>
      <c r="BU908">
        <f t="shared" ref="BU908" si="16639">BL898*AC908</f>
        <v>0</v>
      </c>
      <c r="BV908">
        <f t="shared" ref="BV908" si="16640">BM898*AD908</f>
        <v>0</v>
      </c>
      <c r="BW908">
        <f t="shared" ref="BW908" si="16641">BN898*AE908</f>
        <v>0</v>
      </c>
      <c r="BX908">
        <f t="shared" ref="BX908" si="16642">BO898*AF908</f>
        <v>0</v>
      </c>
      <c r="BY908">
        <f t="shared" ref="BY908" si="16643">BP898*AG908</f>
        <v>0</v>
      </c>
      <c r="BZ908">
        <f t="shared" ref="BZ908" si="16644">BQ898*AH908</f>
        <v>0</v>
      </c>
      <c r="CA908">
        <f t="shared" ref="CA908" si="16645">BR898*AI908</f>
        <v>0</v>
      </c>
      <c r="CB908">
        <f t="shared" ref="CB908" si="16646">BS898*AJ908</f>
        <v>0</v>
      </c>
      <c r="CC908">
        <f t="shared" ref="CC908" si="16647">BT898*AK908</f>
        <v>0</v>
      </c>
      <c r="CD908">
        <f t="shared" ref="CD908" si="16648">BU898*AL908</f>
        <v>0</v>
      </c>
      <c r="CE908">
        <f t="shared" ref="CE908" si="16649">BV898*AM908</f>
        <v>0</v>
      </c>
      <c r="CF908">
        <f t="shared" ref="CF908" si="16650">BW898*AN908</f>
        <v>0</v>
      </c>
      <c r="CG908">
        <f t="shared" ref="CG908" si="16651">BX898*AO908</f>
        <v>0</v>
      </c>
      <c r="CH908">
        <f t="shared" ref="CH908" si="16652">BY898*AP908</f>
        <v>0</v>
      </c>
      <c r="CI908">
        <f t="shared" ref="CI908" si="16653">BZ898*AQ908</f>
        <v>0</v>
      </c>
      <c r="CJ908">
        <f t="shared" ref="CJ908" si="16654">CA898*AR908</f>
        <v>0</v>
      </c>
      <c r="CK908">
        <f t="shared" ref="CK908" si="16655">CB898*AS908</f>
        <v>0</v>
      </c>
      <c r="CL908">
        <f t="shared" ref="CL908" si="16656">CC898*AT908</f>
        <v>0</v>
      </c>
      <c r="CM908">
        <f t="shared" ref="CM908" si="16657">CD898*AU908</f>
        <v>0</v>
      </c>
      <c r="CN908">
        <f t="shared" ref="CN908" si="16658">CE898*AV908</f>
        <v>0</v>
      </c>
      <c r="CO908">
        <f t="shared" ref="CO908" si="16659">CF898*AW908</f>
        <v>0</v>
      </c>
      <c r="CP908">
        <f t="shared" ref="CP908" si="16660">CG898*AX908</f>
        <v>0</v>
      </c>
      <c r="CQ908">
        <f t="shared" ref="CQ908" si="16661">CH898*AY908</f>
        <v>0</v>
      </c>
      <c r="CR908">
        <f t="shared" ref="CR908" si="16662">CI898*AZ908</f>
        <v>0</v>
      </c>
      <c r="CS908">
        <f t="shared" ref="CS908" si="16663">CJ898*BA908</f>
        <v>0</v>
      </c>
      <c r="CT908">
        <f t="shared" ref="CT908" si="16664">CK898*BB908</f>
        <v>0</v>
      </c>
    </row>
    <row r="909" spans="1:98" x14ac:dyDescent="0.3">
      <c r="F909" s="91">
        <f t="shared" ref="F909:H909" si="16665">F908</f>
        <v>75</v>
      </c>
      <c r="G909" s="91">
        <f t="shared" si="16665"/>
        <v>75</v>
      </c>
      <c r="H909" s="4">
        <f t="shared" si="16665"/>
        <v>1</v>
      </c>
      <c r="I909">
        <v>50</v>
      </c>
      <c r="J909" s="48">
        <f t="shared" si="16336"/>
        <v>0</v>
      </c>
      <c r="K909" s="48">
        <f t="shared" si="16600"/>
        <v>0</v>
      </c>
      <c r="L909" s="98">
        <f t="shared" si="16338"/>
        <v>0</v>
      </c>
      <c r="M909" s="48"/>
      <c r="N909" s="48"/>
      <c r="O909" s="48"/>
      <c r="P909" s="48"/>
      <c r="Q909" s="48"/>
      <c r="R909" s="48"/>
      <c r="S909" s="48"/>
      <c r="T909" s="48"/>
      <c r="U909" s="48"/>
      <c r="V909" s="48"/>
      <c r="W909" s="48"/>
      <c r="X909" s="48">
        <f>$J909+$K909+$L909</f>
        <v>0</v>
      </c>
      <c r="Y909" s="48">
        <f t="shared" si="16565"/>
        <v>0</v>
      </c>
      <c r="Z909" s="48">
        <f t="shared" si="16565"/>
        <v>0</v>
      </c>
      <c r="AA909" s="48">
        <f t="shared" si="16565"/>
        <v>0</v>
      </c>
      <c r="AB909" s="48">
        <f t="shared" si="16565"/>
        <v>0</v>
      </c>
      <c r="AC909" s="48">
        <f t="shared" si="16565"/>
        <v>0</v>
      </c>
      <c r="AD909" s="48">
        <f t="shared" si="16565"/>
        <v>0</v>
      </c>
      <c r="AE909" s="48">
        <f t="shared" si="16565"/>
        <v>0</v>
      </c>
      <c r="AF909" s="48">
        <f t="shared" si="16565"/>
        <v>0</v>
      </c>
      <c r="AG909" s="48">
        <f t="shared" si="16565"/>
        <v>0</v>
      </c>
      <c r="AH909" s="48">
        <f t="shared" si="16565"/>
        <v>0</v>
      </c>
      <c r="AI909" s="48">
        <f t="shared" si="16565"/>
        <v>0</v>
      </c>
      <c r="AJ909" s="48">
        <f t="shared" si="16565"/>
        <v>0</v>
      </c>
      <c r="AK909" s="48">
        <f t="shared" si="16565"/>
        <v>0</v>
      </c>
      <c r="AL909" s="48">
        <f t="shared" si="16565"/>
        <v>0</v>
      </c>
      <c r="AM909" s="48">
        <f t="shared" si="16565"/>
        <v>0</v>
      </c>
      <c r="AN909" s="48">
        <f t="shared" si="16565"/>
        <v>0</v>
      </c>
      <c r="AO909" s="48">
        <f t="shared" si="16565"/>
        <v>0</v>
      </c>
      <c r="AP909" s="48">
        <f t="shared" si="16565"/>
        <v>0</v>
      </c>
      <c r="AQ909" s="48">
        <f t="shared" si="16565"/>
        <v>0</v>
      </c>
      <c r="AR909" s="48">
        <f t="shared" si="16565"/>
        <v>0</v>
      </c>
      <c r="AS909" s="48">
        <f t="shared" si="16565"/>
        <v>0</v>
      </c>
      <c r="AT909" s="48">
        <f t="shared" si="16565"/>
        <v>0</v>
      </c>
      <c r="AU909" s="48">
        <f t="shared" si="16565"/>
        <v>0</v>
      </c>
      <c r="AV909" s="48">
        <f t="shared" si="16565"/>
        <v>0</v>
      </c>
      <c r="AW909" s="48">
        <f t="shared" si="16565"/>
        <v>0</v>
      </c>
      <c r="AX909" s="48">
        <f t="shared" si="16565"/>
        <v>0</v>
      </c>
      <c r="AY909" s="48">
        <f t="shared" si="16529"/>
        <v>0</v>
      </c>
      <c r="AZ909" s="48">
        <f t="shared" si="16529"/>
        <v>0</v>
      </c>
      <c r="BA909" s="48">
        <f t="shared" si="16529"/>
        <v>0</v>
      </c>
      <c r="BB909" s="48">
        <f t="shared" si="16529"/>
        <v>0</v>
      </c>
      <c r="BC909" s="48"/>
      <c r="BE909" t="s">
        <v>187</v>
      </c>
      <c r="BP909">
        <f>BF898*X909</f>
        <v>0</v>
      </c>
      <c r="BQ909">
        <f t="shared" ref="BQ909" si="16666">BG898*Y909</f>
        <v>0</v>
      </c>
      <c r="BR909">
        <f t="shared" ref="BR909" si="16667">BH898*Z909</f>
        <v>0</v>
      </c>
      <c r="BS909">
        <f t="shared" ref="BS909" si="16668">BI898*AA909</f>
        <v>0</v>
      </c>
      <c r="BT909">
        <f t="shared" ref="BT909" si="16669">BJ898*AB909</f>
        <v>0</v>
      </c>
      <c r="BU909">
        <f t="shared" ref="BU909" si="16670">BK898*AC909</f>
        <v>0</v>
      </c>
      <c r="BV909">
        <f t="shared" ref="BV909" si="16671">BL898*AD909</f>
        <v>0</v>
      </c>
      <c r="BW909">
        <f t="shared" ref="BW909" si="16672">BM898*AE909</f>
        <v>0</v>
      </c>
      <c r="BX909">
        <f t="shared" ref="BX909" si="16673">BN898*AF909</f>
        <v>0</v>
      </c>
      <c r="BY909">
        <f t="shared" ref="BY909" si="16674">BO898*AG909</f>
        <v>0</v>
      </c>
      <c r="BZ909">
        <f t="shared" ref="BZ909" si="16675">BP898*AH909</f>
        <v>0</v>
      </c>
      <c r="CA909">
        <f t="shared" ref="CA909" si="16676">BQ898*AI909</f>
        <v>0</v>
      </c>
      <c r="CB909">
        <f t="shared" ref="CB909" si="16677">BR898*AJ909</f>
        <v>0</v>
      </c>
      <c r="CC909">
        <f t="shared" ref="CC909" si="16678">BS898*AK909</f>
        <v>0</v>
      </c>
      <c r="CD909">
        <f t="shared" ref="CD909" si="16679">BT898*AL909</f>
        <v>0</v>
      </c>
      <c r="CE909">
        <f t="shared" ref="CE909" si="16680">BU898*AM909</f>
        <v>0</v>
      </c>
      <c r="CF909">
        <f t="shared" ref="CF909" si="16681">BV898*AN909</f>
        <v>0</v>
      </c>
      <c r="CG909">
        <f t="shared" ref="CG909" si="16682">BW898*AO909</f>
        <v>0</v>
      </c>
      <c r="CH909">
        <f t="shared" ref="CH909" si="16683">BX898*AP909</f>
        <v>0</v>
      </c>
      <c r="CI909">
        <f t="shared" ref="CI909" si="16684">BY898*AQ909</f>
        <v>0</v>
      </c>
      <c r="CJ909">
        <f t="shared" ref="CJ909" si="16685">BZ898*AR909</f>
        <v>0</v>
      </c>
      <c r="CK909">
        <f t="shared" ref="CK909" si="16686">CA898*AS909</f>
        <v>0</v>
      </c>
      <c r="CL909">
        <f t="shared" ref="CL909" si="16687">CB898*AT909</f>
        <v>0</v>
      </c>
      <c r="CM909">
        <f t="shared" ref="CM909" si="16688">CC898*AU909</f>
        <v>0</v>
      </c>
      <c r="CN909">
        <f t="shared" ref="CN909" si="16689">CD898*AV909</f>
        <v>0</v>
      </c>
      <c r="CO909">
        <f t="shared" ref="CO909" si="16690">CE898*AW909</f>
        <v>0</v>
      </c>
      <c r="CP909">
        <f t="shared" ref="CP909" si="16691">CF898*AX909</f>
        <v>0</v>
      </c>
      <c r="CQ909">
        <f t="shared" ref="CQ909" si="16692">CG898*AY909</f>
        <v>0</v>
      </c>
      <c r="CR909">
        <f t="shared" ref="CR909" si="16693">CH898*AZ909</f>
        <v>0</v>
      </c>
      <c r="CS909">
        <f t="shared" ref="CS909" si="16694">CI898*BA909</f>
        <v>0</v>
      </c>
      <c r="CT909">
        <f t="shared" ref="CT909" si="16695">CJ898*BB909</f>
        <v>0</v>
      </c>
    </row>
    <row r="910" spans="1:98" x14ac:dyDescent="0.3">
      <c r="F910" s="91">
        <f t="shared" ref="F910:H910" si="16696">F909</f>
        <v>75</v>
      </c>
      <c r="G910" s="91">
        <f t="shared" si="16696"/>
        <v>75</v>
      </c>
      <c r="H910" s="4">
        <f t="shared" si="16696"/>
        <v>1</v>
      </c>
      <c r="I910">
        <v>55</v>
      </c>
      <c r="J910" s="48">
        <f t="shared" si="16336"/>
        <v>0</v>
      </c>
      <c r="K910" s="48">
        <f t="shared" si="16600"/>
        <v>0</v>
      </c>
      <c r="L910" s="98">
        <f t="shared" si="16338"/>
        <v>0</v>
      </c>
      <c r="M910" s="48"/>
      <c r="N910" s="48"/>
      <c r="O910" s="48"/>
      <c r="P910" s="48"/>
      <c r="Q910" s="48"/>
      <c r="R910" s="48"/>
      <c r="S910" s="48"/>
      <c r="T910" s="48"/>
      <c r="U910" s="48"/>
      <c r="V910" s="48"/>
      <c r="W910" s="48"/>
      <c r="X910" s="48"/>
      <c r="Y910" s="48">
        <f>$J910+$K910+$L910</f>
        <v>0</v>
      </c>
      <c r="Z910" s="48">
        <f t="shared" si="16565"/>
        <v>0</v>
      </c>
      <c r="AA910" s="48">
        <f t="shared" si="16565"/>
        <v>0</v>
      </c>
      <c r="AB910" s="48">
        <f t="shared" si="16565"/>
        <v>0</v>
      </c>
      <c r="AC910" s="48">
        <f t="shared" si="16565"/>
        <v>0</v>
      </c>
      <c r="AD910" s="48">
        <f t="shared" si="16565"/>
        <v>0</v>
      </c>
      <c r="AE910" s="48">
        <f t="shared" si="16565"/>
        <v>0</v>
      </c>
      <c r="AF910" s="48">
        <f t="shared" si="16565"/>
        <v>0</v>
      </c>
      <c r="AG910" s="48">
        <f t="shared" si="16565"/>
        <v>0</v>
      </c>
      <c r="AH910" s="48">
        <f t="shared" si="16565"/>
        <v>0</v>
      </c>
      <c r="AI910" s="48">
        <f t="shared" si="16565"/>
        <v>0</v>
      </c>
      <c r="AJ910" s="48">
        <f t="shared" si="16565"/>
        <v>0</v>
      </c>
      <c r="AK910" s="48">
        <f t="shared" si="16565"/>
        <v>0</v>
      </c>
      <c r="AL910" s="48">
        <f t="shared" si="16565"/>
        <v>0</v>
      </c>
      <c r="AM910" s="48">
        <f t="shared" si="16565"/>
        <v>0</v>
      </c>
      <c r="AN910" s="48">
        <f t="shared" si="16565"/>
        <v>0</v>
      </c>
      <c r="AO910" s="48">
        <f t="shared" si="16565"/>
        <v>0</v>
      </c>
      <c r="AP910" s="48">
        <f t="shared" si="16565"/>
        <v>0</v>
      </c>
      <c r="AQ910" s="48">
        <f t="shared" si="16565"/>
        <v>0</v>
      </c>
      <c r="AR910" s="48">
        <f t="shared" si="16565"/>
        <v>0</v>
      </c>
      <c r="AS910" s="48">
        <f t="shared" si="16565"/>
        <v>0</v>
      </c>
      <c r="AT910" s="48">
        <f t="shared" si="16565"/>
        <v>0</v>
      </c>
      <c r="AU910" s="48">
        <f t="shared" si="16565"/>
        <v>0</v>
      </c>
      <c r="AV910" s="48">
        <f t="shared" si="16565"/>
        <v>0</v>
      </c>
      <c r="AW910" s="48">
        <f t="shared" si="16565"/>
        <v>0</v>
      </c>
      <c r="AX910" s="48">
        <f t="shared" si="16565"/>
        <v>0</v>
      </c>
      <c r="AY910" s="48">
        <f t="shared" si="16529"/>
        <v>0</v>
      </c>
      <c r="AZ910" s="48">
        <f t="shared" si="16529"/>
        <v>0</v>
      </c>
      <c r="BA910" s="48">
        <f t="shared" si="16529"/>
        <v>0</v>
      </c>
      <c r="BB910" s="48">
        <f t="shared" si="16529"/>
        <v>0</v>
      </c>
      <c r="BC910" s="48"/>
      <c r="BE910" t="s">
        <v>188</v>
      </c>
      <c r="BQ910">
        <f>BF898*Y910</f>
        <v>0</v>
      </c>
      <c r="BR910">
        <f t="shared" ref="BR910" si="16697">BG898*Z910</f>
        <v>0</v>
      </c>
      <c r="BS910">
        <f t="shared" ref="BS910" si="16698">BH898*AA910</f>
        <v>0</v>
      </c>
      <c r="BT910">
        <f t="shared" ref="BT910" si="16699">BI898*AB910</f>
        <v>0</v>
      </c>
      <c r="BU910">
        <f t="shared" ref="BU910" si="16700">BJ898*AC910</f>
        <v>0</v>
      </c>
      <c r="BV910">
        <f t="shared" ref="BV910" si="16701">BK898*AD910</f>
        <v>0</v>
      </c>
      <c r="BW910">
        <f t="shared" ref="BW910" si="16702">BL898*AE910</f>
        <v>0</v>
      </c>
      <c r="BX910">
        <f t="shared" ref="BX910" si="16703">BM898*AF910</f>
        <v>0</v>
      </c>
      <c r="BY910">
        <f t="shared" ref="BY910" si="16704">BN898*AG910</f>
        <v>0</v>
      </c>
      <c r="BZ910">
        <f t="shared" ref="BZ910" si="16705">BO898*AH910</f>
        <v>0</v>
      </c>
      <c r="CA910">
        <f t="shared" ref="CA910" si="16706">BP898*AI910</f>
        <v>0</v>
      </c>
      <c r="CB910">
        <f t="shared" ref="CB910" si="16707">BQ898*AJ910</f>
        <v>0</v>
      </c>
      <c r="CC910">
        <f t="shared" ref="CC910" si="16708">BR898*AK910</f>
        <v>0</v>
      </c>
      <c r="CD910">
        <f t="shared" ref="CD910" si="16709">BS898*AL910</f>
        <v>0</v>
      </c>
      <c r="CE910">
        <f t="shared" ref="CE910" si="16710">BT898*AM910</f>
        <v>0</v>
      </c>
      <c r="CF910">
        <f t="shared" ref="CF910" si="16711">BU898*AN910</f>
        <v>0</v>
      </c>
      <c r="CG910">
        <f t="shared" ref="CG910" si="16712">BV898*AO910</f>
        <v>0</v>
      </c>
      <c r="CH910">
        <f t="shared" ref="CH910" si="16713">BW898*AP910</f>
        <v>0</v>
      </c>
      <c r="CI910">
        <f t="shared" ref="CI910" si="16714">BX898*AQ910</f>
        <v>0</v>
      </c>
      <c r="CJ910">
        <f t="shared" ref="CJ910" si="16715">BY898*AR910</f>
        <v>0</v>
      </c>
      <c r="CK910">
        <f t="shared" ref="CK910" si="16716">BZ898*AS910</f>
        <v>0</v>
      </c>
      <c r="CL910">
        <f t="shared" ref="CL910" si="16717">CA898*AT910</f>
        <v>0</v>
      </c>
      <c r="CM910">
        <f t="shared" ref="CM910" si="16718">CB898*AU910</f>
        <v>0</v>
      </c>
      <c r="CN910">
        <f t="shared" ref="CN910" si="16719">CC898*AV910</f>
        <v>0</v>
      </c>
      <c r="CO910">
        <f t="shared" ref="CO910" si="16720">CD898*AW910</f>
        <v>0</v>
      </c>
      <c r="CP910">
        <f t="shared" ref="CP910" si="16721">CE898*AX910</f>
        <v>0</v>
      </c>
      <c r="CQ910">
        <f t="shared" ref="CQ910" si="16722">CF898*AY910</f>
        <v>0</v>
      </c>
      <c r="CR910">
        <f t="shared" ref="CR910" si="16723">CG898*AZ910</f>
        <v>0</v>
      </c>
      <c r="CS910">
        <f t="shared" ref="CS910" si="16724">CH898*BA910</f>
        <v>0</v>
      </c>
      <c r="CT910">
        <f t="shared" ref="CT910" si="16725">CI898*BB910</f>
        <v>0</v>
      </c>
    </row>
    <row r="911" spans="1:98" x14ac:dyDescent="0.3">
      <c r="F911" s="91">
        <f t="shared" ref="F911:H911" si="16726">F910</f>
        <v>75</v>
      </c>
      <c r="G911" s="91">
        <f t="shared" si="16726"/>
        <v>75</v>
      </c>
      <c r="H911" s="4">
        <f t="shared" si="16726"/>
        <v>1</v>
      </c>
      <c r="I911">
        <v>60</v>
      </c>
      <c r="J911" s="48">
        <f t="shared" si="16336"/>
        <v>0</v>
      </c>
      <c r="K911" s="48">
        <f t="shared" si="16600"/>
        <v>0</v>
      </c>
      <c r="L911" s="98">
        <f t="shared" si="16338"/>
        <v>0</v>
      </c>
      <c r="M911" s="48"/>
      <c r="N911" s="48"/>
      <c r="O911" s="48"/>
      <c r="P911" s="48"/>
      <c r="Q911" s="48"/>
      <c r="R911" s="48"/>
      <c r="S911" s="48"/>
      <c r="T911" s="48"/>
      <c r="U911" s="48"/>
      <c r="V911" s="48"/>
      <c r="W911" s="48"/>
      <c r="X911" s="48"/>
      <c r="Y911" s="48"/>
      <c r="Z911" s="48">
        <f>$J911+$K911+$L911</f>
        <v>0</v>
      </c>
      <c r="AA911" s="48">
        <f t="shared" si="16565"/>
        <v>0</v>
      </c>
      <c r="AB911" s="48">
        <f t="shared" si="16565"/>
        <v>0</v>
      </c>
      <c r="AC911" s="48">
        <f t="shared" si="16565"/>
        <v>0</v>
      </c>
      <c r="AD911" s="48">
        <f t="shared" si="16565"/>
        <v>0</v>
      </c>
      <c r="AE911" s="48">
        <f t="shared" si="16565"/>
        <v>0</v>
      </c>
      <c r="AF911" s="48">
        <f t="shared" si="16565"/>
        <v>0</v>
      </c>
      <c r="AG911" s="48">
        <f t="shared" si="16565"/>
        <v>0</v>
      </c>
      <c r="AH911" s="48">
        <f t="shared" si="16565"/>
        <v>0</v>
      </c>
      <c r="AI911" s="48">
        <f t="shared" si="16565"/>
        <v>0</v>
      </c>
      <c r="AJ911" s="48">
        <f t="shared" si="16565"/>
        <v>0</v>
      </c>
      <c r="AK911" s="48">
        <f t="shared" si="16565"/>
        <v>0</v>
      </c>
      <c r="AL911" s="48">
        <f t="shared" si="16565"/>
        <v>0</v>
      </c>
      <c r="AM911" s="48">
        <f t="shared" si="16565"/>
        <v>0</v>
      </c>
      <c r="AN911" s="48">
        <f t="shared" si="16565"/>
        <v>0</v>
      </c>
      <c r="AO911" s="48">
        <f t="shared" si="16565"/>
        <v>0</v>
      </c>
      <c r="AP911" s="48">
        <f t="shared" si="16565"/>
        <v>0</v>
      </c>
      <c r="AQ911" s="48">
        <f t="shared" si="16565"/>
        <v>0</v>
      </c>
      <c r="AR911" s="48">
        <f t="shared" si="16565"/>
        <v>0</v>
      </c>
      <c r="AS911" s="48">
        <f t="shared" si="16565"/>
        <v>0</v>
      </c>
      <c r="AT911" s="48">
        <f t="shared" si="16565"/>
        <v>0</v>
      </c>
      <c r="AU911" s="48">
        <f t="shared" si="16565"/>
        <v>0</v>
      </c>
      <c r="AV911" s="48">
        <f t="shared" si="16565"/>
        <v>0</v>
      </c>
      <c r="AW911" s="48">
        <f t="shared" si="16565"/>
        <v>0</v>
      </c>
      <c r="AX911" s="48">
        <f t="shared" si="16565"/>
        <v>0</v>
      </c>
      <c r="AY911" s="48">
        <f t="shared" si="16529"/>
        <v>0</v>
      </c>
      <c r="AZ911" s="48">
        <f t="shared" si="16529"/>
        <v>0</v>
      </c>
      <c r="BA911" s="48">
        <f t="shared" si="16529"/>
        <v>0</v>
      </c>
      <c r="BB911" s="48">
        <f t="shared" si="16529"/>
        <v>0</v>
      </c>
      <c r="BC911" s="48"/>
      <c r="BE911" t="s">
        <v>189</v>
      </c>
      <c r="BR911">
        <f>BF898*Z911</f>
        <v>0</v>
      </c>
      <c r="BS911">
        <f t="shared" ref="BS911" si="16727">BG898*AA911</f>
        <v>0</v>
      </c>
      <c r="BT911">
        <f t="shared" ref="BT911" si="16728">BH898*AB911</f>
        <v>0</v>
      </c>
      <c r="BU911">
        <f t="shared" ref="BU911" si="16729">BI898*AC911</f>
        <v>0</v>
      </c>
      <c r="BV911">
        <f t="shared" ref="BV911" si="16730">BJ898*AD911</f>
        <v>0</v>
      </c>
      <c r="BW911">
        <f t="shared" ref="BW911" si="16731">BK898*AE911</f>
        <v>0</v>
      </c>
      <c r="BX911">
        <f t="shared" ref="BX911" si="16732">BL898*AF911</f>
        <v>0</v>
      </c>
      <c r="BY911">
        <f t="shared" ref="BY911" si="16733">BM898*AG911</f>
        <v>0</v>
      </c>
      <c r="BZ911">
        <f t="shared" ref="BZ911" si="16734">BN898*AH911</f>
        <v>0</v>
      </c>
      <c r="CA911">
        <f t="shared" ref="CA911" si="16735">BO898*AI911</f>
        <v>0</v>
      </c>
      <c r="CB911">
        <f t="shared" ref="CB911" si="16736">BP898*AJ911</f>
        <v>0</v>
      </c>
      <c r="CC911">
        <f t="shared" ref="CC911" si="16737">BQ898*AK911</f>
        <v>0</v>
      </c>
      <c r="CD911">
        <f t="shared" ref="CD911" si="16738">BR898*AL911</f>
        <v>0</v>
      </c>
      <c r="CE911">
        <f t="shared" ref="CE911" si="16739">BS898*AM911</f>
        <v>0</v>
      </c>
      <c r="CF911">
        <f t="shared" ref="CF911" si="16740">BT898*AN911</f>
        <v>0</v>
      </c>
      <c r="CG911">
        <f t="shared" ref="CG911" si="16741">BU898*AO911</f>
        <v>0</v>
      </c>
      <c r="CH911">
        <f t="shared" ref="CH911" si="16742">BV898*AP911</f>
        <v>0</v>
      </c>
      <c r="CI911">
        <f t="shared" ref="CI911" si="16743">BW898*AQ911</f>
        <v>0</v>
      </c>
      <c r="CJ911">
        <f t="shared" ref="CJ911" si="16744">BX898*AR911</f>
        <v>0</v>
      </c>
      <c r="CK911">
        <f t="shared" ref="CK911" si="16745">BY898*AS911</f>
        <v>0</v>
      </c>
      <c r="CL911">
        <f t="shared" ref="CL911" si="16746">BZ898*AT911</f>
        <v>0</v>
      </c>
      <c r="CM911">
        <f t="shared" ref="CM911" si="16747">CA898*AU911</f>
        <v>0</v>
      </c>
      <c r="CN911">
        <f t="shared" ref="CN911" si="16748">CB898*AV911</f>
        <v>0</v>
      </c>
      <c r="CO911">
        <f t="shared" ref="CO911" si="16749">CC898*AW911</f>
        <v>0</v>
      </c>
      <c r="CP911">
        <f t="shared" ref="CP911" si="16750">CD898*AX911</f>
        <v>0</v>
      </c>
      <c r="CQ911">
        <f t="shared" ref="CQ911" si="16751">CE898*AY911</f>
        <v>0</v>
      </c>
      <c r="CR911">
        <f t="shared" ref="CR911" si="16752">CF898*AZ911</f>
        <v>0</v>
      </c>
      <c r="CS911">
        <f t="shared" ref="CS911" si="16753">CG898*BA911</f>
        <v>0</v>
      </c>
      <c r="CT911">
        <f t="shared" ref="CT911" si="16754">CH898*BB911</f>
        <v>0</v>
      </c>
    </row>
    <row r="912" spans="1:98" x14ac:dyDescent="0.3">
      <c r="F912" s="91">
        <f t="shared" ref="F912:H912" si="16755">F911</f>
        <v>75</v>
      </c>
      <c r="G912" s="91">
        <f t="shared" si="16755"/>
        <v>75</v>
      </c>
      <c r="H912" s="4">
        <f t="shared" si="16755"/>
        <v>1</v>
      </c>
      <c r="I912">
        <v>65</v>
      </c>
      <c r="J912" s="48">
        <f t="shared" si="16336"/>
        <v>0</v>
      </c>
      <c r="K912" s="48">
        <f t="shared" si="16600"/>
        <v>0</v>
      </c>
      <c r="L912" s="98">
        <f t="shared" si="16338"/>
        <v>0</v>
      </c>
      <c r="M912" s="48"/>
      <c r="N912" s="48"/>
      <c r="O912" s="48"/>
      <c r="P912" s="48"/>
      <c r="Q912" s="48"/>
      <c r="R912" s="48"/>
      <c r="S912" s="48"/>
      <c r="T912" s="48"/>
      <c r="U912" s="48"/>
      <c r="V912" s="48"/>
      <c r="W912" s="48"/>
      <c r="X912" s="48"/>
      <c r="Y912" s="48"/>
      <c r="Z912" s="48"/>
      <c r="AA912" s="48">
        <f>$J912+$K912+$L912</f>
        <v>0</v>
      </c>
      <c r="AB912" s="48">
        <f t="shared" si="16565"/>
        <v>0</v>
      </c>
      <c r="AC912" s="48">
        <f t="shared" si="16565"/>
        <v>0</v>
      </c>
      <c r="AD912" s="48">
        <f t="shared" si="16565"/>
        <v>0</v>
      </c>
      <c r="AE912" s="48">
        <f t="shared" si="16565"/>
        <v>0</v>
      </c>
      <c r="AF912" s="48">
        <f t="shared" si="16565"/>
        <v>0</v>
      </c>
      <c r="AG912" s="48">
        <f t="shared" si="16565"/>
        <v>0</v>
      </c>
      <c r="AH912" s="48">
        <f t="shared" si="16565"/>
        <v>0</v>
      </c>
      <c r="AI912" s="48">
        <f t="shared" si="16565"/>
        <v>0</v>
      </c>
      <c r="AJ912" s="48">
        <f t="shared" si="16565"/>
        <v>0</v>
      </c>
      <c r="AK912" s="48">
        <f t="shared" si="16565"/>
        <v>0</v>
      </c>
      <c r="AL912" s="48">
        <f t="shared" si="16565"/>
        <v>0</v>
      </c>
      <c r="AM912" s="48">
        <f t="shared" si="16565"/>
        <v>0</v>
      </c>
      <c r="AN912" s="48">
        <f t="shared" si="16565"/>
        <v>0</v>
      </c>
      <c r="AO912" s="48">
        <f t="shared" si="16565"/>
        <v>0</v>
      </c>
      <c r="AP912" s="48">
        <f t="shared" si="16565"/>
        <v>0</v>
      </c>
      <c r="AQ912" s="48">
        <f t="shared" si="16565"/>
        <v>0</v>
      </c>
      <c r="AR912" s="48">
        <f t="shared" si="16565"/>
        <v>0</v>
      </c>
      <c r="AS912" s="48">
        <f t="shared" si="16565"/>
        <v>0</v>
      </c>
      <c r="AT912" s="48">
        <f t="shared" si="16565"/>
        <v>0</v>
      </c>
      <c r="AU912" s="48">
        <f t="shared" si="16565"/>
        <v>0</v>
      </c>
      <c r="AV912" s="48">
        <f t="shared" si="16565"/>
        <v>0</v>
      </c>
      <c r="AW912" s="48">
        <f t="shared" si="16565"/>
        <v>0</v>
      </c>
      <c r="AX912" s="48">
        <f t="shared" si="16565"/>
        <v>0</v>
      </c>
      <c r="AY912" s="48">
        <f t="shared" si="16529"/>
        <v>0</v>
      </c>
      <c r="AZ912" s="48">
        <f t="shared" si="16529"/>
        <v>0</v>
      </c>
      <c r="BA912" s="48">
        <f t="shared" si="16529"/>
        <v>0</v>
      </c>
      <c r="BB912" s="48">
        <f t="shared" si="16529"/>
        <v>0</v>
      </c>
      <c r="BC912" s="48"/>
      <c r="BE912" t="s">
        <v>190</v>
      </c>
      <c r="BS912">
        <f>BF898*AA912</f>
        <v>0</v>
      </c>
      <c r="BT912">
        <f t="shared" ref="BT912" si="16756">BG898*AB912</f>
        <v>0</v>
      </c>
      <c r="BU912">
        <f t="shared" ref="BU912" si="16757">BH898*AC912</f>
        <v>0</v>
      </c>
      <c r="BV912">
        <f t="shared" ref="BV912" si="16758">BI898*AD912</f>
        <v>0</v>
      </c>
      <c r="BW912">
        <f t="shared" ref="BW912" si="16759">BJ898*AE912</f>
        <v>0</v>
      </c>
      <c r="BX912">
        <f t="shared" ref="BX912" si="16760">BK898*AF912</f>
        <v>0</v>
      </c>
      <c r="BY912">
        <f t="shared" ref="BY912" si="16761">BL898*AG912</f>
        <v>0</v>
      </c>
      <c r="BZ912">
        <f t="shared" ref="BZ912" si="16762">BM898*AH912</f>
        <v>0</v>
      </c>
      <c r="CA912">
        <f t="shared" ref="CA912" si="16763">BN898*AI912</f>
        <v>0</v>
      </c>
      <c r="CB912">
        <f t="shared" ref="CB912" si="16764">BO898*AJ912</f>
        <v>0</v>
      </c>
      <c r="CC912">
        <f t="shared" ref="CC912" si="16765">BP898*AK912</f>
        <v>0</v>
      </c>
      <c r="CD912">
        <f t="shared" ref="CD912" si="16766">BQ898*AL912</f>
        <v>0</v>
      </c>
      <c r="CE912">
        <f t="shared" ref="CE912" si="16767">BR898*AM912</f>
        <v>0</v>
      </c>
      <c r="CF912">
        <f t="shared" ref="CF912" si="16768">BS898*AN912</f>
        <v>0</v>
      </c>
      <c r="CG912">
        <f t="shared" ref="CG912" si="16769">BT898*AO912</f>
        <v>0</v>
      </c>
      <c r="CH912">
        <f t="shared" ref="CH912" si="16770">BU898*AP912</f>
        <v>0</v>
      </c>
      <c r="CI912">
        <f t="shared" ref="CI912" si="16771">BV898*AQ912</f>
        <v>0</v>
      </c>
      <c r="CJ912">
        <f t="shared" ref="CJ912" si="16772">BW898*AR912</f>
        <v>0</v>
      </c>
      <c r="CK912">
        <f t="shared" ref="CK912" si="16773">BX898*AS912</f>
        <v>0</v>
      </c>
      <c r="CL912">
        <f t="shared" ref="CL912" si="16774">BY898*AT912</f>
        <v>0</v>
      </c>
      <c r="CM912">
        <f t="shared" ref="CM912" si="16775">BZ898*AU912</f>
        <v>0</v>
      </c>
      <c r="CN912">
        <f t="shared" ref="CN912" si="16776">CA898*AV912</f>
        <v>0</v>
      </c>
      <c r="CO912">
        <f t="shared" ref="CO912" si="16777">CB898*AW912</f>
        <v>0</v>
      </c>
      <c r="CP912">
        <f t="shared" ref="CP912" si="16778">CC898*AX912</f>
        <v>0</v>
      </c>
      <c r="CQ912">
        <f t="shared" ref="CQ912" si="16779">CD898*AY912</f>
        <v>0</v>
      </c>
      <c r="CR912">
        <f t="shared" ref="CR912" si="16780">CE898*AZ912</f>
        <v>0</v>
      </c>
      <c r="CS912">
        <f t="shared" ref="CS912" si="16781">CF898*BA912</f>
        <v>0</v>
      </c>
      <c r="CT912">
        <f t="shared" ref="CT912" si="16782">CG898*BB912</f>
        <v>0</v>
      </c>
    </row>
    <row r="913" spans="6:98" x14ac:dyDescent="0.3">
      <c r="F913" s="91">
        <f t="shared" ref="F913:H913" si="16783">F912</f>
        <v>75</v>
      </c>
      <c r="G913" s="91">
        <f t="shared" si="16783"/>
        <v>75</v>
      </c>
      <c r="H913" s="4">
        <f t="shared" si="16783"/>
        <v>1</v>
      </c>
      <c r="I913">
        <v>70</v>
      </c>
      <c r="J913" s="48">
        <f t="shared" si="16336"/>
        <v>0</v>
      </c>
      <c r="K913" s="48">
        <f t="shared" si="16600"/>
        <v>0</v>
      </c>
      <c r="L913" s="98">
        <f t="shared" si="16338"/>
        <v>0</v>
      </c>
      <c r="M913" s="48"/>
      <c r="N913" s="48"/>
      <c r="O913" s="48"/>
      <c r="P913" s="48"/>
      <c r="Q913" s="48"/>
      <c r="R913" s="48"/>
      <c r="S913" s="48"/>
      <c r="T913" s="48"/>
      <c r="U913" s="48"/>
      <c r="V913" s="48"/>
      <c r="W913" s="48"/>
      <c r="X913" s="48"/>
      <c r="Y913" s="48"/>
      <c r="Z913" s="48"/>
      <c r="AA913" s="48"/>
      <c r="AB913" s="48">
        <f>$J913+$K913+$L913</f>
        <v>0</v>
      </c>
      <c r="AC913" s="48">
        <f t="shared" si="16565"/>
        <v>0</v>
      </c>
      <c r="AD913" s="48">
        <f t="shared" si="16565"/>
        <v>0</v>
      </c>
      <c r="AE913" s="48">
        <f t="shared" si="16565"/>
        <v>0</v>
      </c>
      <c r="AF913" s="48">
        <f t="shared" si="16565"/>
        <v>0</v>
      </c>
      <c r="AG913" s="48">
        <f t="shared" si="16565"/>
        <v>0</v>
      </c>
      <c r="AH913" s="48">
        <f t="shared" si="16565"/>
        <v>0</v>
      </c>
      <c r="AI913" s="48">
        <f t="shared" si="16565"/>
        <v>0</v>
      </c>
      <c r="AJ913" s="48">
        <f t="shared" si="16565"/>
        <v>0</v>
      </c>
      <c r="AK913" s="48">
        <f t="shared" si="16565"/>
        <v>0</v>
      </c>
      <c r="AL913" s="48">
        <f t="shared" si="16565"/>
        <v>0</v>
      </c>
      <c r="AM913" s="48">
        <f t="shared" si="16565"/>
        <v>0</v>
      </c>
      <c r="AN913" s="48">
        <f t="shared" si="16565"/>
        <v>0</v>
      </c>
      <c r="AO913" s="48">
        <f t="shared" si="16565"/>
        <v>0</v>
      </c>
      <c r="AP913" s="48">
        <f t="shared" si="16565"/>
        <v>0</v>
      </c>
      <c r="AQ913" s="48">
        <f t="shared" si="16565"/>
        <v>0</v>
      </c>
      <c r="AR913" s="48">
        <f t="shared" si="16565"/>
        <v>0</v>
      </c>
      <c r="AS913" s="48">
        <f t="shared" si="16565"/>
        <v>0</v>
      </c>
      <c r="AT913" s="48">
        <f t="shared" si="16565"/>
        <v>0</v>
      </c>
      <c r="AU913" s="48">
        <f t="shared" si="16565"/>
        <v>0</v>
      </c>
      <c r="AV913" s="48">
        <f t="shared" si="16565"/>
        <v>0</v>
      </c>
      <c r="AW913" s="48">
        <f t="shared" si="16565"/>
        <v>0</v>
      </c>
      <c r="AX913" s="48">
        <f t="shared" si="16565"/>
        <v>0</v>
      </c>
      <c r="AY913" s="48">
        <f t="shared" si="16529"/>
        <v>0</v>
      </c>
      <c r="AZ913" s="48">
        <f t="shared" si="16529"/>
        <v>0</v>
      </c>
      <c r="BA913" s="48">
        <f t="shared" si="16529"/>
        <v>0</v>
      </c>
      <c r="BB913" s="48">
        <f t="shared" si="16529"/>
        <v>0</v>
      </c>
      <c r="BC913" s="48"/>
      <c r="BE913" t="s">
        <v>191</v>
      </c>
      <c r="BT913">
        <f>BF898*AB913</f>
        <v>0</v>
      </c>
      <c r="BU913">
        <f t="shared" ref="BU913" si="16784">BG898*AC913</f>
        <v>0</v>
      </c>
      <c r="BV913">
        <f t="shared" ref="BV913" si="16785">BH898*AD913</f>
        <v>0</v>
      </c>
      <c r="BW913">
        <f t="shared" ref="BW913" si="16786">BI898*AE913</f>
        <v>0</v>
      </c>
      <c r="BX913">
        <f t="shared" ref="BX913" si="16787">BJ898*AF913</f>
        <v>0</v>
      </c>
      <c r="BY913">
        <f t="shared" ref="BY913" si="16788">BK898*AG913</f>
        <v>0</v>
      </c>
      <c r="BZ913">
        <f t="shared" ref="BZ913" si="16789">BL898*AH913</f>
        <v>0</v>
      </c>
      <c r="CA913">
        <f t="shared" ref="CA913" si="16790">BM898*AI913</f>
        <v>0</v>
      </c>
      <c r="CB913">
        <f t="shared" ref="CB913" si="16791">BN898*AJ913</f>
        <v>0</v>
      </c>
      <c r="CC913">
        <f t="shared" ref="CC913" si="16792">BO898*AK913</f>
        <v>0</v>
      </c>
      <c r="CD913">
        <f t="shared" ref="CD913" si="16793">BP898*AL913</f>
        <v>0</v>
      </c>
      <c r="CE913">
        <f t="shared" ref="CE913" si="16794">BQ898*AM913</f>
        <v>0</v>
      </c>
      <c r="CF913">
        <f t="shared" ref="CF913" si="16795">BR898*AN913</f>
        <v>0</v>
      </c>
      <c r="CG913">
        <f t="shared" ref="CG913" si="16796">BS898*AO913</f>
        <v>0</v>
      </c>
      <c r="CH913">
        <f t="shared" ref="CH913" si="16797">BT898*AP913</f>
        <v>0</v>
      </c>
      <c r="CI913">
        <f t="shared" ref="CI913" si="16798">BU898*AQ913</f>
        <v>0</v>
      </c>
      <c r="CJ913">
        <f t="shared" ref="CJ913" si="16799">BV898*AR913</f>
        <v>0</v>
      </c>
      <c r="CK913">
        <f t="shared" ref="CK913" si="16800">BW898*AS913</f>
        <v>0</v>
      </c>
      <c r="CL913">
        <f t="shared" ref="CL913" si="16801">BX898*AT913</f>
        <v>0</v>
      </c>
      <c r="CM913">
        <f t="shared" ref="CM913" si="16802">BY898*AU913</f>
        <v>0</v>
      </c>
      <c r="CN913">
        <f t="shared" ref="CN913" si="16803">BZ898*AV913</f>
        <v>0</v>
      </c>
      <c r="CO913">
        <f t="shared" ref="CO913" si="16804">CA898*AW913</f>
        <v>0</v>
      </c>
      <c r="CP913">
        <f t="shared" ref="CP913" si="16805">CB898*AX913</f>
        <v>0</v>
      </c>
      <c r="CQ913">
        <f t="shared" ref="CQ913" si="16806">CC898*AY913</f>
        <v>0</v>
      </c>
      <c r="CR913">
        <f t="shared" ref="CR913" si="16807">CD898*AZ913</f>
        <v>0</v>
      </c>
      <c r="CS913">
        <f t="shared" ref="CS913" si="16808">CE898*BA913</f>
        <v>0</v>
      </c>
      <c r="CT913">
        <f t="shared" ref="CT913" si="16809">CF898*BB913</f>
        <v>0</v>
      </c>
    </row>
    <row r="914" spans="6:98" x14ac:dyDescent="0.3">
      <c r="F914" s="91">
        <f t="shared" ref="F914:H914" si="16810">F913</f>
        <v>75</v>
      </c>
      <c r="G914" s="91">
        <f t="shared" si="16810"/>
        <v>75</v>
      </c>
      <c r="H914" s="4">
        <f t="shared" si="16810"/>
        <v>1</v>
      </c>
      <c r="I914">
        <v>75</v>
      </c>
      <c r="J914" s="48">
        <f t="shared" si="16336"/>
        <v>1</v>
      </c>
      <c r="K914" s="48">
        <f t="shared" si="16600"/>
        <v>0</v>
      </c>
      <c r="L914" s="98">
        <f t="shared" si="16338"/>
        <v>0</v>
      </c>
      <c r="M914" s="48"/>
      <c r="N914" s="48"/>
      <c r="O914" s="48"/>
      <c r="P914" s="48"/>
      <c r="Q914" s="48"/>
      <c r="R914" s="48"/>
      <c r="S914" s="48"/>
      <c r="T914" s="48"/>
      <c r="U914" s="48"/>
      <c r="V914" s="48"/>
      <c r="W914" s="48"/>
      <c r="X914" s="48"/>
      <c r="Y914" s="48"/>
      <c r="Z914" s="48"/>
      <c r="AA914" s="48"/>
      <c r="AB914" s="48"/>
      <c r="AC914" s="48">
        <f>$J914+$K914+$L914</f>
        <v>1</v>
      </c>
      <c r="AD914" s="48">
        <f t="shared" si="16565"/>
        <v>1</v>
      </c>
      <c r="AE914" s="48">
        <f t="shared" si="16565"/>
        <v>1</v>
      </c>
      <c r="AF914" s="48">
        <f t="shared" si="16565"/>
        <v>1</v>
      </c>
      <c r="AG914" s="48">
        <f t="shared" si="16565"/>
        <v>1</v>
      </c>
      <c r="AH914" s="48">
        <f t="shared" si="16565"/>
        <v>1</v>
      </c>
      <c r="AI914" s="48">
        <f t="shared" si="16565"/>
        <v>1</v>
      </c>
      <c r="AJ914" s="48">
        <f t="shared" si="16565"/>
        <v>1</v>
      </c>
      <c r="AK914" s="48">
        <f t="shared" si="16565"/>
        <v>1</v>
      </c>
      <c r="AL914" s="48">
        <f t="shared" si="16565"/>
        <v>1</v>
      </c>
      <c r="AM914" s="48">
        <f t="shared" si="16565"/>
        <v>1</v>
      </c>
      <c r="AN914" s="48">
        <f t="shared" si="16565"/>
        <v>1</v>
      </c>
      <c r="AO914" s="48">
        <f t="shared" si="16565"/>
        <v>1</v>
      </c>
      <c r="AP914" s="48">
        <f t="shared" si="16565"/>
        <v>1</v>
      </c>
      <c r="AQ914" s="48">
        <f t="shared" si="16565"/>
        <v>1</v>
      </c>
      <c r="AR914" s="48">
        <f t="shared" si="16565"/>
        <v>1</v>
      </c>
      <c r="AS914" s="48">
        <f t="shared" si="16565"/>
        <v>1</v>
      </c>
      <c r="AT914" s="48">
        <f t="shared" si="16565"/>
        <v>1</v>
      </c>
      <c r="AU914" s="48">
        <f t="shared" si="16565"/>
        <v>1</v>
      </c>
      <c r="AV914" s="48">
        <f t="shared" si="16565"/>
        <v>1</v>
      </c>
      <c r="AW914" s="48">
        <f t="shared" si="16565"/>
        <v>1</v>
      </c>
      <c r="AX914" s="48">
        <f t="shared" si="16565"/>
        <v>1</v>
      </c>
      <c r="AY914" s="48">
        <f t="shared" si="16529"/>
        <v>1</v>
      </c>
      <c r="AZ914" s="48">
        <f t="shared" si="16529"/>
        <v>1</v>
      </c>
      <c r="BA914" s="48">
        <f t="shared" si="16529"/>
        <v>1</v>
      </c>
      <c r="BB914" s="48">
        <f t="shared" si="16529"/>
        <v>1</v>
      </c>
      <c r="BC914" s="48"/>
      <c r="BE914" t="s">
        <v>192</v>
      </c>
      <c r="BU914">
        <f>BF898*AC914</f>
        <v>0</v>
      </c>
      <c r="BV914">
        <f t="shared" ref="BV914" si="16811">BG898*AD914</f>
        <v>2.9827042858133845</v>
      </c>
      <c r="BW914">
        <f t="shared" ref="BW914" si="16812">BH898*AE914</f>
        <v>19.884695238755899</v>
      </c>
      <c r="BX914">
        <f t="shared" ref="BX914" si="16813">BI898*AF914</f>
        <v>49.711738096889739</v>
      </c>
      <c r="BY914">
        <f t="shared" ref="BY914" si="16814">BJ898*AG914</f>
        <v>99.423476193779479</v>
      </c>
      <c r="BZ914">
        <f t="shared" ref="BZ914" si="16815">BK898*AH914</f>
        <v>193.37380220791943</v>
      </c>
      <c r="CA914">
        <f t="shared" ref="CA914" si="16816">BL898*AI914</f>
        <v>271.75203227637189</v>
      </c>
      <c r="CB914">
        <f t="shared" ref="CB914" si="16817">BM898*AJ914</f>
        <v>305.26542014185139</v>
      </c>
      <c r="CC914">
        <f t="shared" ref="CC914" si="16818">BN898*AK914</f>
        <v>330.86572646575985</v>
      </c>
      <c r="CD914">
        <f t="shared" ref="CD914" si="16819">BO898*AL914</f>
        <v>355.26982857069333</v>
      </c>
      <c r="CE914">
        <f t="shared" ref="CE914" si="16820">BP898*AM914</f>
        <v>375.26696627246531</v>
      </c>
      <c r="CF914">
        <f t="shared" ref="CF914" si="16821">BQ898*AN914</f>
        <v>396.47691245305248</v>
      </c>
      <c r="CG914">
        <f t="shared" ref="CG914" si="16822">BR898*AO914</f>
        <v>414.71469313211463</v>
      </c>
      <c r="CH914">
        <f t="shared" ref="CH914" si="16823">BS898*AP914</f>
        <v>427.37373957837968</v>
      </c>
      <c r="CI914">
        <f t="shared" ref="CI914" si="16824">BT898*AQ914</f>
        <v>438.3358915969734</v>
      </c>
      <c r="CJ914">
        <f t="shared" ref="CJ914" si="16825">BU898*AR914</f>
        <v>447.98080107892577</v>
      </c>
      <c r="CK914">
        <f t="shared" ref="CK914" si="16826">BV898*AS914</f>
        <v>0</v>
      </c>
      <c r="CL914">
        <f t="shared" ref="CL914" si="16827">BW898*AT914</f>
        <v>0</v>
      </c>
      <c r="CM914">
        <f t="shared" ref="CM914" si="16828">BX898*AU914</f>
        <v>0</v>
      </c>
      <c r="CN914">
        <f t="shared" ref="CN914" si="16829">BY898*AV914</f>
        <v>0</v>
      </c>
      <c r="CO914">
        <f t="shared" ref="CO914" si="16830">BZ898*AW914</f>
        <v>0</v>
      </c>
      <c r="CP914">
        <f t="shared" ref="CP914" si="16831">CA898*AX914</f>
        <v>0</v>
      </c>
      <c r="CQ914">
        <f t="shared" ref="CQ914" si="16832">CB898*AY914</f>
        <v>0</v>
      </c>
      <c r="CR914">
        <f t="shared" ref="CR914" si="16833">CC898*AZ914</f>
        <v>0</v>
      </c>
      <c r="CS914">
        <f t="shared" ref="CS914" si="16834">CD898*BA914</f>
        <v>0</v>
      </c>
      <c r="CT914">
        <f t="shared" ref="CT914" si="16835">CE898*BB914</f>
        <v>0</v>
      </c>
    </row>
    <row r="915" spans="6:98" x14ac:dyDescent="0.3">
      <c r="F915" s="91">
        <f t="shared" ref="F915:H915" si="16836">F914</f>
        <v>75</v>
      </c>
      <c r="G915" s="91">
        <f t="shared" si="16836"/>
        <v>75</v>
      </c>
      <c r="H915" s="4">
        <f t="shared" si="16836"/>
        <v>1</v>
      </c>
      <c r="I915">
        <v>80</v>
      </c>
      <c r="J915" s="48">
        <f t="shared" si="16336"/>
        <v>0</v>
      </c>
      <c r="K915" s="48">
        <f t="shared" si="16600"/>
        <v>0</v>
      </c>
      <c r="L915" s="98">
        <f t="shared" si="16338"/>
        <v>0</v>
      </c>
      <c r="M915" s="48"/>
      <c r="N915" s="48"/>
      <c r="O915" s="48"/>
      <c r="P915" s="48"/>
      <c r="Q915" s="48"/>
      <c r="R915" s="48"/>
      <c r="S915" s="48"/>
      <c r="T915" s="48"/>
      <c r="U915" s="48"/>
      <c r="V915" s="48"/>
      <c r="W915" s="48"/>
      <c r="X915" s="48"/>
      <c r="Y915" s="48"/>
      <c r="Z915" s="48"/>
      <c r="AA915" s="48"/>
      <c r="AB915" s="48"/>
      <c r="AC915" s="48"/>
      <c r="AD915" s="48">
        <f>$J915+$K915+$L915</f>
        <v>0</v>
      </c>
      <c r="AE915" s="48">
        <f t="shared" si="16565"/>
        <v>0</v>
      </c>
      <c r="AF915" s="48">
        <f t="shared" si="16565"/>
        <v>0</v>
      </c>
      <c r="AG915" s="48">
        <f t="shared" si="16565"/>
        <v>0</v>
      </c>
      <c r="AH915" s="48">
        <f t="shared" si="16565"/>
        <v>0</v>
      </c>
      <c r="AI915" s="48">
        <f t="shared" si="16565"/>
        <v>0</v>
      </c>
      <c r="AJ915" s="48">
        <f t="shared" si="16565"/>
        <v>0</v>
      </c>
      <c r="AK915" s="48">
        <f t="shared" si="16565"/>
        <v>0</v>
      </c>
      <c r="AL915" s="48">
        <f t="shared" si="16565"/>
        <v>0</v>
      </c>
      <c r="AM915" s="48">
        <f t="shared" si="16565"/>
        <v>0</v>
      </c>
      <c r="AN915" s="48">
        <f t="shared" si="16565"/>
        <v>0</v>
      </c>
      <c r="AO915" s="48">
        <f t="shared" si="16565"/>
        <v>0</v>
      </c>
      <c r="AP915" s="48">
        <f t="shared" si="16565"/>
        <v>0</v>
      </c>
      <c r="AQ915" s="48">
        <f t="shared" si="16565"/>
        <v>0</v>
      </c>
      <c r="AR915" s="48">
        <f t="shared" si="16565"/>
        <v>0</v>
      </c>
      <c r="AS915" s="48">
        <f t="shared" si="16565"/>
        <v>0</v>
      </c>
      <c r="AT915" s="48">
        <f t="shared" si="16565"/>
        <v>0</v>
      </c>
      <c r="AU915" s="48">
        <f t="shared" si="16565"/>
        <v>0</v>
      </c>
      <c r="AV915" s="48">
        <f t="shared" si="16565"/>
        <v>0</v>
      </c>
      <c r="AW915" s="48">
        <f t="shared" si="16565"/>
        <v>0</v>
      </c>
      <c r="AX915" s="48">
        <f t="shared" si="16565"/>
        <v>0</v>
      </c>
      <c r="AY915" s="48">
        <f t="shared" si="16529"/>
        <v>0</v>
      </c>
      <c r="AZ915" s="48">
        <f t="shared" si="16529"/>
        <v>0</v>
      </c>
      <c r="BA915" s="48">
        <f t="shared" si="16529"/>
        <v>0</v>
      </c>
      <c r="BB915" s="48">
        <f t="shared" si="16529"/>
        <v>0</v>
      </c>
      <c r="BC915" s="48"/>
      <c r="BE915" t="s">
        <v>193</v>
      </c>
      <c r="BV915">
        <f>BF898*AD915</f>
        <v>0</v>
      </c>
      <c r="BW915">
        <f t="shared" ref="BW915" si="16837">BG898*AE915</f>
        <v>0</v>
      </c>
      <c r="BX915">
        <f t="shared" ref="BX915" si="16838">BH898*AF915</f>
        <v>0</v>
      </c>
      <c r="BY915">
        <f t="shared" ref="BY915" si="16839">BI898*AG915</f>
        <v>0</v>
      </c>
      <c r="BZ915">
        <f t="shared" ref="BZ915" si="16840">BJ898*AH915</f>
        <v>0</v>
      </c>
      <c r="CA915">
        <f t="shared" ref="CA915" si="16841">BK898*AI915</f>
        <v>0</v>
      </c>
      <c r="CB915">
        <f t="shared" ref="CB915" si="16842">BL898*AJ915</f>
        <v>0</v>
      </c>
      <c r="CC915">
        <f t="shared" ref="CC915" si="16843">BM898*AK915</f>
        <v>0</v>
      </c>
      <c r="CD915">
        <f t="shared" ref="CD915" si="16844">BN898*AL915</f>
        <v>0</v>
      </c>
      <c r="CE915">
        <f t="shared" ref="CE915" si="16845">BO898*AM915</f>
        <v>0</v>
      </c>
      <c r="CF915">
        <f t="shared" ref="CF915" si="16846">BP898*AN915</f>
        <v>0</v>
      </c>
      <c r="CG915">
        <f t="shared" ref="CG915" si="16847">BQ898*AO915</f>
        <v>0</v>
      </c>
      <c r="CH915">
        <f t="shared" ref="CH915" si="16848">BR898*AP915</f>
        <v>0</v>
      </c>
      <c r="CI915">
        <f t="shared" ref="CI915" si="16849">BS898*AQ915</f>
        <v>0</v>
      </c>
      <c r="CJ915">
        <f t="shared" ref="CJ915" si="16850">BT898*AR915</f>
        <v>0</v>
      </c>
      <c r="CK915">
        <f t="shared" ref="CK915" si="16851">BU898*AS915</f>
        <v>0</v>
      </c>
      <c r="CL915">
        <f t="shared" ref="CL915" si="16852">BV898*AT915</f>
        <v>0</v>
      </c>
      <c r="CM915">
        <f t="shared" ref="CM915" si="16853">BW898*AU915</f>
        <v>0</v>
      </c>
      <c r="CN915">
        <f t="shared" ref="CN915" si="16854">BX898*AV915</f>
        <v>0</v>
      </c>
      <c r="CO915">
        <f t="shared" ref="CO915" si="16855">BY898*AW915</f>
        <v>0</v>
      </c>
      <c r="CP915">
        <f t="shared" ref="CP915" si="16856">BZ898*AX915</f>
        <v>0</v>
      </c>
      <c r="CQ915">
        <f t="shared" ref="CQ915" si="16857">CA898*AY915</f>
        <v>0</v>
      </c>
      <c r="CR915">
        <f t="shared" ref="CR915" si="16858">CB898*AZ915</f>
        <v>0</v>
      </c>
      <c r="CS915">
        <f t="shared" ref="CS915" si="16859">CC898*BA915</f>
        <v>0</v>
      </c>
      <c r="CT915">
        <f t="shared" ref="CT915" si="16860">CD898*BB915</f>
        <v>0</v>
      </c>
    </row>
    <row r="916" spans="6:98" x14ac:dyDescent="0.3">
      <c r="F916" s="91">
        <f t="shared" ref="F916:H916" si="16861">F915</f>
        <v>75</v>
      </c>
      <c r="G916" s="91">
        <f t="shared" si="16861"/>
        <v>75</v>
      </c>
      <c r="H916" s="4">
        <f t="shared" si="16861"/>
        <v>1</v>
      </c>
      <c r="I916">
        <v>85</v>
      </c>
      <c r="J916" s="48">
        <f t="shared" si="16336"/>
        <v>0</v>
      </c>
      <c r="K916" s="48">
        <f t="shared" si="16600"/>
        <v>0</v>
      </c>
      <c r="L916" s="98">
        <f t="shared" si="16338"/>
        <v>0</v>
      </c>
      <c r="M916" s="48"/>
      <c r="N916" s="48"/>
      <c r="O916" s="48"/>
      <c r="P916" s="48"/>
      <c r="Q916" s="48"/>
      <c r="R916" s="48"/>
      <c r="S916" s="48"/>
      <c r="T916" s="48"/>
      <c r="U916" s="48"/>
      <c r="V916" s="48"/>
      <c r="W916" s="48"/>
      <c r="X916" s="48"/>
      <c r="Y916" s="48"/>
      <c r="Z916" s="48"/>
      <c r="AA916" s="48"/>
      <c r="AB916" s="48"/>
      <c r="AC916" s="48"/>
      <c r="AD916" s="48"/>
      <c r="AE916" s="48">
        <f>$J916+$K916+$L916</f>
        <v>0</v>
      </c>
      <c r="AF916" s="48">
        <f t="shared" si="16565"/>
        <v>0</v>
      </c>
      <c r="AG916" s="48">
        <f t="shared" si="16565"/>
        <v>0</v>
      </c>
      <c r="AH916" s="48">
        <f t="shared" si="16565"/>
        <v>0</v>
      </c>
      <c r="AI916" s="48">
        <f t="shared" si="16565"/>
        <v>0</v>
      </c>
      <c r="AJ916" s="48">
        <f t="shared" si="16565"/>
        <v>0</v>
      </c>
      <c r="AK916" s="48">
        <f t="shared" si="16565"/>
        <v>0</v>
      </c>
      <c r="AL916" s="48">
        <f t="shared" si="16565"/>
        <v>0</v>
      </c>
      <c r="AM916" s="48">
        <f t="shared" si="16565"/>
        <v>0</v>
      </c>
      <c r="AN916" s="48">
        <f t="shared" si="16565"/>
        <v>0</v>
      </c>
      <c r="AO916" s="48">
        <f t="shared" si="16565"/>
        <v>0</v>
      </c>
      <c r="AP916" s="48">
        <f t="shared" ref="AP916:BB931" si="16862">$J916+$K916+$L916</f>
        <v>0</v>
      </c>
      <c r="AQ916" s="48">
        <f t="shared" si="16862"/>
        <v>0</v>
      </c>
      <c r="AR916" s="48">
        <f t="shared" si="16862"/>
        <v>0</v>
      </c>
      <c r="AS916" s="48">
        <f t="shared" si="16862"/>
        <v>0</v>
      </c>
      <c r="AT916" s="48">
        <f t="shared" si="16862"/>
        <v>0</v>
      </c>
      <c r="AU916" s="48">
        <f t="shared" si="16862"/>
        <v>0</v>
      </c>
      <c r="AV916" s="48">
        <f t="shared" si="16862"/>
        <v>0</v>
      </c>
      <c r="AW916" s="48">
        <f t="shared" si="16862"/>
        <v>0</v>
      </c>
      <c r="AX916" s="48">
        <f t="shared" si="16862"/>
        <v>0</v>
      </c>
      <c r="AY916" s="48">
        <f t="shared" si="16529"/>
        <v>0</v>
      </c>
      <c r="AZ916" s="48">
        <f t="shared" si="16529"/>
        <v>0</v>
      </c>
      <c r="BA916" s="48">
        <f t="shared" si="16529"/>
        <v>0</v>
      </c>
      <c r="BB916" s="48">
        <f t="shared" si="16529"/>
        <v>0</v>
      </c>
      <c r="BC916" s="48"/>
      <c r="BE916" t="s">
        <v>194</v>
      </c>
      <c r="BW916">
        <f>BF898*AE916</f>
        <v>0</v>
      </c>
      <c r="BX916">
        <f t="shared" ref="BX916" si="16863">BG898*AF916</f>
        <v>0</v>
      </c>
      <c r="BY916">
        <f t="shared" ref="BY916" si="16864">BH898*AG916</f>
        <v>0</v>
      </c>
      <c r="BZ916">
        <f t="shared" ref="BZ916" si="16865">BI898*AH916</f>
        <v>0</v>
      </c>
      <c r="CA916">
        <f t="shared" ref="CA916" si="16866">BJ898*AI916</f>
        <v>0</v>
      </c>
      <c r="CB916">
        <f t="shared" ref="CB916" si="16867">BK898*AJ916</f>
        <v>0</v>
      </c>
      <c r="CC916">
        <f t="shared" ref="CC916" si="16868">BL898*AK916</f>
        <v>0</v>
      </c>
      <c r="CD916">
        <f t="shared" ref="CD916" si="16869">BM898*AL916</f>
        <v>0</v>
      </c>
      <c r="CE916">
        <f t="shared" ref="CE916" si="16870">BN898*AM916</f>
        <v>0</v>
      </c>
      <c r="CF916">
        <f t="shared" ref="CF916" si="16871">BO898*AN916</f>
        <v>0</v>
      </c>
      <c r="CG916">
        <f t="shared" ref="CG916" si="16872">BP898*AO916</f>
        <v>0</v>
      </c>
      <c r="CH916">
        <f t="shared" ref="CH916" si="16873">BQ898*AP916</f>
        <v>0</v>
      </c>
      <c r="CI916">
        <f t="shared" ref="CI916" si="16874">BR898*AQ916</f>
        <v>0</v>
      </c>
      <c r="CJ916">
        <f t="shared" ref="CJ916" si="16875">BS898*AR916</f>
        <v>0</v>
      </c>
      <c r="CK916">
        <f t="shared" ref="CK916" si="16876">BT898*AS916</f>
        <v>0</v>
      </c>
      <c r="CL916">
        <f t="shared" ref="CL916" si="16877">BU898*AT916</f>
        <v>0</v>
      </c>
      <c r="CM916">
        <f t="shared" ref="CM916" si="16878">BV898*AU916</f>
        <v>0</v>
      </c>
      <c r="CN916">
        <f t="shared" ref="CN916" si="16879">BW898*AV916</f>
        <v>0</v>
      </c>
      <c r="CO916">
        <f t="shared" ref="CO916" si="16880">BX898*AW916</f>
        <v>0</v>
      </c>
      <c r="CP916">
        <f t="shared" ref="CP916" si="16881">BY898*AX916</f>
        <v>0</v>
      </c>
      <c r="CQ916">
        <f t="shared" ref="CQ916" si="16882">BZ898*AY916</f>
        <v>0</v>
      </c>
      <c r="CR916">
        <f t="shared" ref="CR916" si="16883">CA898*AZ916</f>
        <v>0</v>
      </c>
      <c r="CS916">
        <f t="shared" ref="CS916" si="16884">CB898*BA916</f>
        <v>0</v>
      </c>
      <c r="CT916">
        <f t="shared" ref="CT916" si="16885">CC898*BB916</f>
        <v>0</v>
      </c>
    </row>
    <row r="917" spans="6:98" x14ac:dyDescent="0.3">
      <c r="F917" s="91">
        <f t="shared" ref="F917:H917" si="16886">F916</f>
        <v>75</v>
      </c>
      <c r="G917" s="91">
        <f t="shared" si="16886"/>
        <v>75</v>
      </c>
      <c r="H917" s="4">
        <f t="shared" si="16886"/>
        <v>1</v>
      </c>
      <c r="I917">
        <v>90</v>
      </c>
      <c r="J917" s="48">
        <f t="shared" si="16336"/>
        <v>0</v>
      </c>
      <c r="K917" s="48">
        <f t="shared" si="16600"/>
        <v>0</v>
      </c>
      <c r="L917" s="98">
        <f t="shared" si="16338"/>
        <v>0</v>
      </c>
      <c r="M917" s="48"/>
      <c r="N917" s="48"/>
      <c r="O917" s="48"/>
      <c r="P917" s="48"/>
      <c r="Q917" s="48"/>
      <c r="R917" s="48"/>
      <c r="S917" s="48"/>
      <c r="T917" s="48"/>
      <c r="U917" s="48"/>
      <c r="V917" s="48"/>
      <c r="W917" s="48"/>
      <c r="X917" s="48"/>
      <c r="Y917" s="48"/>
      <c r="Z917" s="48"/>
      <c r="AA917" s="48"/>
      <c r="AB917" s="48"/>
      <c r="AC917" s="48"/>
      <c r="AD917" s="48"/>
      <c r="AE917" s="48"/>
      <c r="AF917" s="48">
        <f>$J917+$K917+$L917</f>
        <v>0</v>
      </c>
      <c r="AG917" s="48">
        <f t="shared" ref="AG917:AO925" si="16887">$J917+$K917+$L917</f>
        <v>0</v>
      </c>
      <c r="AH917" s="48">
        <f t="shared" si="16887"/>
        <v>0</v>
      </c>
      <c r="AI917" s="48">
        <f t="shared" si="16887"/>
        <v>0</v>
      </c>
      <c r="AJ917" s="48">
        <f t="shared" si="16887"/>
        <v>0</v>
      </c>
      <c r="AK917" s="48">
        <f t="shared" si="16887"/>
        <v>0</v>
      </c>
      <c r="AL917" s="48">
        <f t="shared" si="16887"/>
        <v>0</v>
      </c>
      <c r="AM917" s="48">
        <f t="shared" si="16887"/>
        <v>0</v>
      </c>
      <c r="AN917" s="48">
        <f t="shared" si="16887"/>
        <v>0</v>
      </c>
      <c r="AO917" s="48">
        <f t="shared" si="16887"/>
        <v>0</v>
      </c>
      <c r="AP917" s="48">
        <f t="shared" si="16862"/>
        <v>0</v>
      </c>
      <c r="AQ917" s="48">
        <f t="shared" si="16862"/>
        <v>0</v>
      </c>
      <c r="AR917" s="48">
        <f t="shared" si="16862"/>
        <v>0</v>
      </c>
      <c r="AS917" s="48">
        <f t="shared" si="16862"/>
        <v>0</v>
      </c>
      <c r="AT917" s="48">
        <f t="shared" si="16862"/>
        <v>0</v>
      </c>
      <c r="AU917" s="48">
        <f t="shared" si="16862"/>
        <v>0</v>
      </c>
      <c r="AV917" s="48">
        <f t="shared" si="16862"/>
        <v>0</v>
      </c>
      <c r="AW917" s="48">
        <f t="shared" si="16862"/>
        <v>0</v>
      </c>
      <c r="AX917" s="48">
        <f t="shared" si="16862"/>
        <v>0</v>
      </c>
      <c r="AY917" s="48">
        <f t="shared" si="16529"/>
        <v>0</v>
      </c>
      <c r="AZ917" s="48">
        <f t="shared" si="16529"/>
        <v>0</v>
      </c>
      <c r="BA917" s="48">
        <f t="shared" si="16529"/>
        <v>0</v>
      </c>
      <c r="BB917" s="48">
        <f t="shared" si="16529"/>
        <v>0</v>
      </c>
      <c r="BC917" s="48"/>
      <c r="BE917" t="s">
        <v>195</v>
      </c>
      <c r="BX917">
        <f>BF898*AF917</f>
        <v>0</v>
      </c>
      <c r="BY917">
        <f t="shared" ref="BY917" si="16888">BG898*AG917</f>
        <v>0</v>
      </c>
      <c r="BZ917">
        <f t="shared" ref="BZ917" si="16889">BH898*AH917</f>
        <v>0</v>
      </c>
      <c r="CA917">
        <f t="shared" ref="CA917" si="16890">BI898*AI917</f>
        <v>0</v>
      </c>
      <c r="CB917">
        <f t="shared" ref="CB917" si="16891">BJ898*AJ917</f>
        <v>0</v>
      </c>
      <c r="CC917">
        <f t="shared" ref="CC917" si="16892">BK898*AK917</f>
        <v>0</v>
      </c>
      <c r="CD917">
        <f t="shared" ref="CD917" si="16893">BL898*AL917</f>
        <v>0</v>
      </c>
      <c r="CE917">
        <f t="shared" ref="CE917" si="16894">BM898*AM917</f>
        <v>0</v>
      </c>
      <c r="CF917">
        <f t="shared" ref="CF917" si="16895">BN898*AN917</f>
        <v>0</v>
      </c>
      <c r="CG917">
        <f t="shared" ref="CG917" si="16896">BO898*AO917</f>
        <v>0</v>
      </c>
      <c r="CH917">
        <f t="shared" ref="CH917" si="16897">BP898*AP917</f>
        <v>0</v>
      </c>
      <c r="CI917">
        <f t="shared" ref="CI917" si="16898">BQ898*AQ917</f>
        <v>0</v>
      </c>
      <c r="CJ917">
        <f t="shared" ref="CJ917" si="16899">BR898*AR917</f>
        <v>0</v>
      </c>
      <c r="CK917">
        <f t="shared" ref="CK917" si="16900">BS898*AS917</f>
        <v>0</v>
      </c>
      <c r="CL917">
        <f t="shared" ref="CL917" si="16901">BT898*AT917</f>
        <v>0</v>
      </c>
      <c r="CM917">
        <f t="shared" ref="CM917" si="16902">BU898*AU917</f>
        <v>0</v>
      </c>
      <c r="CN917">
        <f t="shared" ref="CN917" si="16903">BV898*AV917</f>
        <v>0</v>
      </c>
      <c r="CO917">
        <f t="shared" ref="CO917" si="16904">BW898*AW917</f>
        <v>0</v>
      </c>
      <c r="CP917">
        <f t="shared" ref="CP917" si="16905">BX898*AX917</f>
        <v>0</v>
      </c>
      <c r="CQ917">
        <f t="shared" ref="CQ917" si="16906">BY898*AY917</f>
        <v>0</v>
      </c>
      <c r="CR917">
        <f t="shared" ref="CR917" si="16907">BZ898*AZ917</f>
        <v>0</v>
      </c>
      <c r="CS917">
        <f t="shared" ref="CS917" si="16908">CA898*BA917</f>
        <v>0</v>
      </c>
      <c r="CT917">
        <f t="shared" ref="CT917" si="16909">CB898*BB917</f>
        <v>0</v>
      </c>
    </row>
    <row r="918" spans="6:98" x14ac:dyDescent="0.3">
      <c r="F918" s="91">
        <f t="shared" ref="F918:H918" si="16910">F917</f>
        <v>75</v>
      </c>
      <c r="G918" s="91">
        <f t="shared" si="16910"/>
        <v>75</v>
      </c>
      <c r="H918" s="4">
        <f t="shared" si="16910"/>
        <v>1</v>
      </c>
      <c r="I918">
        <v>95</v>
      </c>
      <c r="J918" s="48">
        <f t="shared" si="16336"/>
        <v>0</v>
      </c>
      <c r="K918" s="48">
        <f t="shared" si="16600"/>
        <v>0</v>
      </c>
      <c r="L918" s="98">
        <f t="shared" si="16338"/>
        <v>0</v>
      </c>
      <c r="M918" s="48"/>
      <c r="N918" s="48"/>
      <c r="O918" s="48"/>
      <c r="P918" s="48"/>
      <c r="Q918" s="48"/>
      <c r="R918" s="48"/>
      <c r="S918" s="48"/>
      <c r="T918" s="48"/>
      <c r="U918" s="48"/>
      <c r="V918" s="48"/>
      <c r="W918" s="48"/>
      <c r="X918" s="48"/>
      <c r="Y918" s="48"/>
      <c r="Z918" s="48"/>
      <c r="AA918" s="48"/>
      <c r="AB918" s="48"/>
      <c r="AC918" s="48"/>
      <c r="AD918" s="48"/>
      <c r="AE918" s="48"/>
      <c r="AF918" s="48"/>
      <c r="AG918" s="48">
        <f>$J918+$K918+$L918</f>
        <v>0</v>
      </c>
      <c r="AH918" s="48">
        <f t="shared" si="16887"/>
        <v>0</v>
      </c>
      <c r="AI918" s="48">
        <f t="shared" si="16887"/>
        <v>0</v>
      </c>
      <c r="AJ918" s="48">
        <f t="shared" si="16887"/>
        <v>0</v>
      </c>
      <c r="AK918" s="48">
        <f t="shared" si="16887"/>
        <v>0</v>
      </c>
      <c r="AL918" s="48">
        <f t="shared" si="16887"/>
        <v>0</v>
      </c>
      <c r="AM918" s="48">
        <f t="shared" si="16887"/>
        <v>0</v>
      </c>
      <c r="AN918" s="48">
        <f t="shared" si="16887"/>
        <v>0</v>
      </c>
      <c r="AO918" s="48">
        <f t="shared" si="16887"/>
        <v>0</v>
      </c>
      <c r="AP918" s="48">
        <f t="shared" si="16862"/>
        <v>0</v>
      </c>
      <c r="AQ918" s="48">
        <f t="shared" si="16862"/>
        <v>0</v>
      </c>
      <c r="AR918" s="48">
        <f t="shared" si="16862"/>
        <v>0</v>
      </c>
      <c r="AS918" s="48">
        <f t="shared" si="16862"/>
        <v>0</v>
      </c>
      <c r="AT918" s="48">
        <f t="shared" si="16862"/>
        <v>0</v>
      </c>
      <c r="AU918" s="48">
        <f t="shared" si="16862"/>
        <v>0</v>
      </c>
      <c r="AV918" s="48">
        <f t="shared" si="16862"/>
        <v>0</v>
      </c>
      <c r="AW918" s="48">
        <f t="shared" si="16862"/>
        <v>0</v>
      </c>
      <c r="AX918" s="48">
        <f t="shared" si="16862"/>
        <v>0</v>
      </c>
      <c r="AY918" s="48">
        <f t="shared" si="16529"/>
        <v>0</v>
      </c>
      <c r="AZ918" s="48">
        <f t="shared" si="16529"/>
        <v>0</v>
      </c>
      <c r="BA918" s="48">
        <f t="shared" si="16529"/>
        <v>0</v>
      </c>
      <c r="BB918" s="48">
        <f t="shared" si="16529"/>
        <v>0</v>
      </c>
      <c r="BC918" s="48"/>
      <c r="BE918" t="s">
        <v>196</v>
      </c>
      <c r="BY918">
        <f>BF898*AG918</f>
        <v>0</v>
      </c>
      <c r="BZ918">
        <f t="shared" ref="BZ918" si="16911">BG898*AH918</f>
        <v>0</v>
      </c>
      <c r="CA918">
        <f t="shared" ref="CA918" si="16912">BH898*AI918</f>
        <v>0</v>
      </c>
      <c r="CB918">
        <f t="shared" ref="CB918" si="16913">BI898*AJ918</f>
        <v>0</v>
      </c>
      <c r="CC918">
        <f t="shared" ref="CC918" si="16914">BJ898*AK918</f>
        <v>0</v>
      </c>
      <c r="CD918">
        <f t="shared" ref="CD918" si="16915">BK898*AL918</f>
        <v>0</v>
      </c>
      <c r="CE918">
        <f t="shared" ref="CE918" si="16916">BL898*AM918</f>
        <v>0</v>
      </c>
      <c r="CF918">
        <f t="shared" ref="CF918" si="16917">BM898*AN918</f>
        <v>0</v>
      </c>
      <c r="CG918">
        <f t="shared" ref="CG918" si="16918">BN898*AO918</f>
        <v>0</v>
      </c>
      <c r="CH918">
        <f t="shared" ref="CH918" si="16919">BO898*AP918</f>
        <v>0</v>
      </c>
      <c r="CI918">
        <f t="shared" ref="CI918" si="16920">BP898*AQ918</f>
        <v>0</v>
      </c>
      <c r="CJ918">
        <f t="shared" ref="CJ918" si="16921">BQ898*AR918</f>
        <v>0</v>
      </c>
      <c r="CK918">
        <f t="shared" ref="CK918" si="16922">BR898*AS918</f>
        <v>0</v>
      </c>
      <c r="CL918">
        <f t="shared" ref="CL918" si="16923">BS898*AT918</f>
        <v>0</v>
      </c>
      <c r="CM918">
        <f t="shared" ref="CM918" si="16924">BT898*AU918</f>
        <v>0</v>
      </c>
      <c r="CN918">
        <f t="shared" ref="CN918" si="16925">BU898*AV918</f>
        <v>0</v>
      </c>
      <c r="CO918">
        <f t="shared" ref="CO918" si="16926">BV898*AW918</f>
        <v>0</v>
      </c>
      <c r="CP918">
        <f t="shared" ref="CP918" si="16927">BW898*AX918</f>
        <v>0</v>
      </c>
      <c r="CQ918">
        <f t="shared" ref="CQ918" si="16928">BX898*AY918</f>
        <v>0</v>
      </c>
      <c r="CR918">
        <f t="shared" ref="CR918" si="16929">BY898*AZ918</f>
        <v>0</v>
      </c>
      <c r="CS918">
        <f t="shared" ref="CS918" si="16930">BZ898*BA918</f>
        <v>0</v>
      </c>
      <c r="CT918">
        <f t="shared" ref="CT918" si="16931">CA898*BB918</f>
        <v>0</v>
      </c>
    </row>
    <row r="919" spans="6:98" x14ac:dyDescent="0.3">
      <c r="F919" s="91">
        <f t="shared" ref="F919:H919" si="16932">F918</f>
        <v>75</v>
      </c>
      <c r="G919" s="91">
        <f t="shared" si="16932"/>
        <v>75</v>
      </c>
      <c r="H919" s="4">
        <f t="shared" si="16932"/>
        <v>1</v>
      </c>
      <c r="I919">
        <v>100</v>
      </c>
      <c r="J919" s="48">
        <f t="shared" si="16336"/>
        <v>0</v>
      </c>
      <c r="K919" s="48">
        <f t="shared" si="16600"/>
        <v>0</v>
      </c>
      <c r="L919" s="98">
        <f t="shared" si="16338"/>
        <v>0</v>
      </c>
      <c r="M919" s="48"/>
      <c r="N919" s="48"/>
      <c r="O919" s="48"/>
      <c r="P919" s="48"/>
      <c r="Q919" s="48"/>
      <c r="R919" s="48"/>
      <c r="S919" s="48"/>
      <c r="T919" s="48"/>
      <c r="U919" s="48"/>
      <c r="V919" s="48"/>
      <c r="W919" s="48"/>
      <c r="X919" s="48"/>
      <c r="Y919" s="48"/>
      <c r="Z919" s="48"/>
      <c r="AA919" s="48"/>
      <c r="AB919" s="48"/>
      <c r="AC919" s="48"/>
      <c r="AD919" s="48"/>
      <c r="AE919" s="48"/>
      <c r="AF919" s="48"/>
      <c r="AG919" s="48"/>
      <c r="AH919" s="48">
        <f>$J919+$K919+$L919</f>
        <v>0</v>
      </c>
      <c r="AI919" s="48">
        <f t="shared" si="16887"/>
        <v>0</v>
      </c>
      <c r="AJ919" s="48">
        <f t="shared" si="16887"/>
        <v>0</v>
      </c>
      <c r="AK919" s="48">
        <f t="shared" si="16887"/>
        <v>0</v>
      </c>
      <c r="AL919" s="48">
        <f t="shared" si="16887"/>
        <v>0</v>
      </c>
      <c r="AM919" s="48">
        <f t="shared" si="16887"/>
        <v>0</v>
      </c>
      <c r="AN919" s="48">
        <f t="shared" si="16887"/>
        <v>0</v>
      </c>
      <c r="AO919" s="48">
        <f t="shared" si="16887"/>
        <v>0</v>
      </c>
      <c r="AP919" s="48">
        <f t="shared" si="16862"/>
        <v>0</v>
      </c>
      <c r="AQ919" s="48">
        <f t="shared" si="16862"/>
        <v>0</v>
      </c>
      <c r="AR919" s="48">
        <f t="shared" si="16862"/>
        <v>0</v>
      </c>
      <c r="AS919" s="48">
        <f t="shared" si="16862"/>
        <v>0</v>
      </c>
      <c r="AT919" s="48">
        <f t="shared" si="16862"/>
        <v>0</v>
      </c>
      <c r="AU919" s="48">
        <f t="shared" si="16862"/>
        <v>0</v>
      </c>
      <c r="AV919" s="48">
        <f t="shared" si="16862"/>
        <v>0</v>
      </c>
      <c r="AW919" s="48">
        <f t="shared" si="16862"/>
        <v>0</v>
      </c>
      <c r="AX919" s="48">
        <f t="shared" si="16862"/>
        <v>0</v>
      </c>
      <c r="AY919" s="48">
        <f t="shared" si="16529"/>
        <v>0</v>
      </c>
      <c r="AZ919" s="48">
        <f t="shared" si="16529"/>
        <v>0</v>
      </c>
      <c r="BA919" s="48">
        <f t="shared" si="16529"/>
        <v>0</v>
      </c>
      <c r="BB919" s="48">
        <f t="shared" si="16529"/>
        <v>0</v>
      </c>
      <c r="BC919" s="48"/>
      <c r="BE919" t="s">
        <v>197</v>
      </c>
      <c r="BZ919">
        <f>BF898*AH919</f>
        <v>0</v>
      </c>
      <c r="CA919">
        <f t="shared" ref="CA919" si="16933">BG898*AI919</f>
        <v>0</v>
      </c>
      <c r="CB919">
        <f t="shared" ref="CB919" si="16934">BH898*AJ919</f>
        <v>0</v>
      </c>
      <c r="CC919">
        <f t="shared" ref="CC919" si="16935">BI898*AK919</f>
        <v>0</v>
      </c>
      <c r="CD919">
        <f t="shared" ref="CD919" si="16936">BJ898*AL919</f>
        <v>0</v>
      </c>
      <c r="CE919">
        <f t="shared" ref="CE919" si="16937">BK898*AM919</f>
        <v>0</v>
      </c>
      <c r="CF919">
        <f t="shared" ref="CF919" si="16938">BL898*AN919</f>
        <v>0</v>
      </c>
      <c r="CG919">
        <f t="shared" ref="CG919" si="16939">BM898*AO919</f>
        <v>0</v>
      </c>
      <c r="CH919">
        <f t="shared" ref="CH919" si="16940">BN898*AP919</f>
        <v>0</v>
      </c>
      <c r="CI919">
        <f t="shared" ref="CI919" si="16941">BO898*AQ919</f>
        <v>0</v>
      </c>
      <c r="CJ919">
        <f t="shared" ref="CJ919" si="16942">BP898*AR919</f>
        <v>0</v>
      </c>
      <c r="CK919">
        <f t="shared" ref="CK919" si="16943">BQ898*AS919</f>
        <v>0</v>
      </c>
      <c r="CL919">
        <f t="shared" ref="CL919" si="16944">BR898*AT919</f>
        <v>0</v>
      </c>
      <c r="CM919">
        <f t="shared" ref="CM919" si="16945">BS898*AU919</f>
        <v>0</v>
      </c>
      <c r="CN919">
        <f t="shared" ref="CN919" si="16946">BT898*AV919</f>
        <v>0</v>
      </c>
      <c r="CO919">
        <f t="shared" ref="CO919" si="16947">BU898*AW919</f>
        <v>0</v>
      </c>
      <c r="CP919">
        <f t="shared" ref="CP919" si="16948">BV898*AX919</f>
        <v>0</v>
      </c>
      <c r="CQ919">
        <f t="shared" ref="CQ919" si="16949">BW898*AY919</f>
        <v>0</v>
      </c>
      <c r="CR919">
        <f t="shared" ref="CR919" si="16950">BX898*AZ919</f>
        <v>0</v>
      </c>
      <c r="CS919">
        <f t="shared" ref="CS919" si="16951">BY898*BA919</f>
        <v>0</v>
      </c>
      <c r="CT919">
        <f t="shared" ref="CT919" si="16952">BZ898*BB919</f>
        <v>0</v>
      </c>
    </row>
    <row r="920" spans="6:98" x14ac:dyDescent="0.3">
      <c r="F920" s="91">
        <f t="shared" ref="F920:H920" si="16953">F919</f>
        <v>75</v>
      </c>
      <c r="G920" s="91">
        <f t="shared" si="16953"/>
        <v>75</v>
      </c>
      <c r="H920" s="4">
        <f t="shared" si="16953"/>
        <v>1</v>
      </c>
      <c r="I920">
        <v>105</v>
      </c>
      <c r="J920" s="48">
        <f t="shared" si="16336"/>
        <v>0</v>
      </c>
      <c r="K920" s="48">
        <f t="shared" si="16600"/>
        <v>0</v>
      </c>
      <c r="L920" s="98">
        <f t="shared" si="16338"/>
        <v>0</v>
      </c>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f>$J920+$K920+$L920</f>
        <v>0</v>
      </c>
      <c r="AJ920" s="48">
        <f t="shared" si="16887"/>
        <v>0</v>
      </c>
      <c r="AK920" s="48">
        <f t="shared" si="16887"/>
        <v>0</v>
      </c>
      <c r="AL920" s="48">
        <f t="shared" si="16887"/>
        <v>0</v>
      </c>
      <c r="AM920" s="48">
        <f t="shared" si="16887"/>
        <v>0</v>
      </c>
      <c r="AN920" s="48">
        <f t="shared" si="16887"/>
        <v>0</v>
      </c>
      <c r="AO920" s="48">
        <f t="shared" si="16887"/>
        <v>0</v>
      </c>
      <c r="AP920" s="48">
        <f t="shared" si="16862"/>
        <v>0</v>
      </c>
      <c r="AQ920" s="48">
        <f t="shared" si="16862"/>
        <v>0</v>
      </c>
      <c r="AR920" s="48">
        <f t="shared" si="16862"/>
        <v>0</v>
      </c>
      <c r="AS920" s="48">
        <f t="shared" si="16862"/>
        <v>0</v>
      </c>
      <c r="AT920" s="48">
        <f t="shared" si="16862"/>
        <v>0</v>
      </c>
      <c r="AU920" s="48">
        <f t="shared" si="16862"/>
        <v>0</v>
      </c>
      <c r="AV920" s="48">
        <f t="shared" si="16862"/>
        <v>0</v>
      </c>
      <c r="AW920" s="48">
        <f t="shared" si="16862"/>
        <v>0</v>
      </c>
      <c r="AX920" s="48">
        <f t="shared" si="16862"/>
        <v>0</v>
      </c>
      <c r="AY920" s="48">
        <f t="shared" si="16529"/>
        <v>0</v>
      </c>
      <c r="AZ920" s="48">
        <f t="shared" si="16529"/>
        <v>0</v>
      </c>
      <c r="BA920" s="48">
        <f t="shared" si="16529"/>
        <v>0</v>
      </c>
      <c r="BB920" s="48">
        <f t="shared" si="16529"/>
        <v>0</v>
      </c>
      <c r="BC920" s="48"/>
      <c r="BE920" t="s">
        <v>198</v>
      </c>
      <c r="CA920">
        <f>BF898*AI920</f>
        <v>0</v>
      </c>
      <c r="CB920">
        <f t="shared" ref="CB920" si="16954">BG898*AJ920</f>
        <v>0</v>
      </c>
      <c r="CC920">
        <f t="shared" ref="CC920" si="16955">BH898*AK920</f>
        <v>0</v>
      </c>
      <c r="CD920">
        <f t="shared" ref="CD920" si="16956">BI898*AL920</f>
        <v>0</v>
      </c>
      <c r="CE920">
        <f t="shared" ref="CE920" si="16957">BJ898*AM920</f>
        <v>0</v>
      </c>
      <c r="CF920">
        <f t="shared" ref="CF920" si="16958">BK898*AN920</f>
        <v>0</v>
      </c>
      <c r="CG920">
        <f t="shared" ref="CG920" si="16959">BL898*AO920</f>
        <v>0</v>
      </c>
      <c r="CH920">
        <f t="shared" ref="CH920" si="16960">BM898*AP920</f>
        <v>0</v>
      </c>
      <c r="CI920">
        <f t="shared" ref="CI920" si="16961">BN898*AQ920</f>
        <v>0</v>
      </c>
      <c r="CJ920">
        <f t="shared" ref="CJ920" si="16962">BO898*AR920</f>
        <v>0</v>
      </c>
      <c r="CK920">
        <f t="shared" ref="CK920" si="16963">BP898*AS920</f>
        <v>0</v>
      </c>
      <c r="CL920">
        <f t="shared" ref="CL920" si="16964">BQ898*AT920</f>
        <v>0</v>
      </c>
      <c r="CM920">
        <f t="shared" ref="CM920" si="16965">BR898*AU920</f>
        <v>0</v>
      </c>
      <c r="CN920">
        <f t="shared" ref="CN920" si="16966">BS898*AV920</f>
        <v>0</v>
      </c>
      <c r="CO920">
        <f t="shared" ref="CO920" si="16967">BT898*AW920</f>
        <v>0</v>
      </c>
      <c r="CP920">
        <f t="shared" ref="CP920" si="16968">BU898*AX920</f>
        <v>0</v>
      </c>
      <c r="CQ920">
        <f t="shared" ref="CQ920" si="16969">BV898*AY920</f>
        <v>0</v>
      </c>
      <c r="CR920">
        <f t="shared" ref="CR920" si="16970">BW898*AZ920</f>
        <v>0</v>
      </c>
      <c r="CS920">
        <f t="shared" ref="CS920" si="16971">BX898*BA920</f>
        <v>0</v>
      </c>
      <c r="CT920">
        <f t="shared" ref="CT920" si="16972">BY898*BB920</f>
        <v>0</v>
      </c>
    </row>
    <row r="921" spans="6:98" x14ac:dyDescent="0.3">
      <c r="F921" s="91">
        <f t="shared" ref="F921:H921" si="16973">F920</f>
        <v>75</v>
      </c>
      <c r="G921" s="91">
        <f t="shared" si="16973"/>
        <v>75</v>
      </c>
      <c r="H921" s="4">
        <f t="shared" si="16973"/>
        <v>1</v>
      </c>
      <c r="I921">
        <v>110</v>
      </c>
      <c r="J921" s="48">
        <f t="shared" si="16336"/>
        <v>0</v>
      </c>
      <c r="K921" s="48">
        <f t="shared" si="16600"/>
        <v>0</v>
      </c>
      <c r="L921" s="98">
        <f t="shared" si="16338"/>
        <v>0</v>
      </c>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f>$J921+$K921+$L921</f>
        <v>0</v>
      </c>
      <c r="AK921" s="48">
        <f t="shared" si="16887"/>
        <v>0</v>
      </c>
      <c r="AL921" s="48">
        <f t="shared" si="16887"/>
        <v>0</v>
      </c>
      <c r="AM921" s="48">
        <f t="shared" si="16887"/>
        <v>0</v>
      </c>
      <c r="AN921" s="48">
        <f t="shared" si="16887"/>
        <v>0</v>
      </c>
      <c r="AO921" s="48">
        <f t="shared" si="16887"/>
        <v>0</v>
      </c>
      <c r="AP921" s="48">
        <f t="shared" si="16862"/>
        <v>0</v>
      </c>
      <c r="AQ921" s="48">
        <f t="shared" si="16862"/>
        <v>0</v>
      </c>
      <c r="AR921" s="48">
        <f t="shared" si="16862"/>
        <v>0</v>
      </c>
      <c r="AS921" s="48">
        <f t="shared" si="16862"/>
        <v>0</v>
      </c>
      <c r="AT921" s="48">
        <f t="shared" si="16862"/>
        <v>0</v>
      </c>
      <c r="AU921" s="48">
        <f t="shared" si="16862"/>
        <v>0</v>
      </c>
      <c r="AV921" s="48">
        <f t="shared" si="16862"/>
        <v>0</v>
      </c>
      <c r="AW921" s="48">
        <f t="shared" si="16862"/>
        <v>0</v>
      </c>
      <c r="AX921" s="48">
        <f t="shared" si="16862"/>
        <v>0</v>
      </c>
      <c r="AY921" s="48">
        <f t="shared" si="16862"/>
        <v>0</v>
      </c>
      <c r="AZ921" s="48">
        <f t="shared" si="16862"/>
        <v>0</v>
      </c>
      <c r="BA921" s="48">
        <f t="shared" si="16862"/>
        <v>0</v>
      </c>
      <c r="BB921" s="48">
        <f t="shared" si="16862"/>
        <v>0</v>
      </c>
      <c r="BC921" s="48"/>
      <c r="BE921" t="s">
        <v>199</v>
      </c>
      <c r="CB921">
        <f>BF898*AJ921</f>
        <v>0</v>
      </c>
      <c r="CC921">
        <f t="shared" ref="CC921" si="16974">BG898*AK921</f>
        <v>0</v>
      </c>
      <c r="CD921">
        <f t="shared" ref="CD921" si="16975">BH898*AL921</f>
        <v>0</v>
      </c>
      <c r="CE921">
        <f t="shared" ref="CE921" si="16976">BI898*AM921</f>
        <v>0</v>
      </c>
      <c r="CF921">
        <f t="shared" ref="CF921" si="16977">BJ898*AN921</f>
        <v>0</v>
      </c>
      <c r="CG921">
        <f t="shared" ref="CG921" si="16978">BK898*AO921</f>
        <v>0</v>
      </c>
      <c r="CH921">
        <f t="shared" ref="CH921" si="16979">BL898*AP921</f>
        <v>0</v>
      </c>
      <c r="CI921">
        <f t="shared" ref="CI921" si="16980">BM898*AQ921</f>
        <v>0</v>
      </c>
      <c r="CJ921">
        <f t="shared" ref="CJ921" si="16981">BN898*AR921</f>
        <v>0</v>
      </c>
      <c r="CK921">
        <f t="shared" ref="CK921" si="16982">BO898*AS921</f>
        <v>0</v>
      </c>
      <c r="CL921">
        <f t="shared" ref="CL921" si="16983">BP898*AT921</f>
        <v>0</v>
      </c>
      <c r="CM921">
        <f t="shared" ref="CM921" si="16984">BQ898*AU921</f>
        <v>0</v>
      </c>
      <c r="CN921">
        <f t="shared" ref="CN921" si="16985">BR898*AV921</f>
        <v>0</v>
      </c>
      <c r="CO921">
        <f t="shared" ref="CO921" si="16986">BS898*AW921</f>
        <v>0</v>
      </c>
      <c r="CP921">
        <f t="shared" ref="CP921" si="16987">BT898*AX921</f>
        <v>0</v>
      </c>
      <c r="CQ921">
        <f t="shared" ref="CQ921" si="16988">BU898*AY921</f>
        <v>0</v>
      </c>
      <c r="CR921">
        <f t="shared" ref="CR921" si="16989">BV898*AZ921</f>
        <v>0</v>
      </c>
      <c r="CS921">
        <f t="shared" ref="CS921" si="16990">BW898*BA921</f>
        <v>0</v>
      </c>
      <c r="CT921">
        <f t="shared" ref="CT921" si="16991">BX898*BB921</f>
        <v>0</v>
      </c>
    </row>
    <row r="922" spans="6:98" x14ac:dyDescent="0.3">
      <c r="F922" s="91">
        <f t="shared" ref="F922:H922" si="16992">F921</f>
        <v>75</v>
      </c>
      <c r="G922" s="91">
        <f t="shared" si="16992"/>
        <v>75</v>
      </c>
      <c r="H922" s="4">
        <f t="shared" si="16992"/>
        <v>1</v>
      </c>
      <c r="I922">
        <v>115</v>
      </c>
      <c r="J922" s="48">
        <f t="shared" si="16336"/>
        <v>0</v>
      </c>
      <c r="K922" s="48">
        <f t="shared" si="16600"/>
        <v>0</v>
      </c>
      <c r="L922" s="98">
        <f t="shared" si="16338"/>
        <v>0</v>
      </c>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f>$J922+$K922+$L922</f>
        <v>0</v>
      </c>
      <c r="AL922" s="48">
        <f t="shared" si="16887"/>
        <v>0</v>
      </c>
      <c r="AM922" s="48">
        <f t="shared" si="16887"/>
        <v>0</v>
      </c>
      <c r="AN922" s="48">
        <f t="shared" si="16887"/>
        <v>0</v>
      </c>
      <c r="AO922" s="48">
        <f t="shared" si="16887"/>
        <v>0</v>
      </c>
      <c r="AP922" s="48">
        <f t="shared" si="16862"/>
        <v>0</v>
      </c>
      <c r="AQ922" s="48">
        <f t="shared" si="16862"/>
        <v>0</v>
      </c>
      <c r="AR922" s="48">
        <f t="shared" si="16862"/>
        <v>0</v>
      </c>
      <c r="AS922" s="48">
        <f t="shared" si="16862"/>
        <v>0</v>
      </c>
      <c r="AT922" s="48">
        <f t="shared" si="16862"/>
        <v>0</v>
      </c>
      <c r="AU922" s="48">
        <f t="shared" si="16862"/>
        <v>0</v>
      </c>
      <c r="AV922" s="48">
        <f t="shared" si="16862"/>
        <v>0</v>
      </c>
      <c r="AW922" s="48">
        <f t="shared" si="16862"/>
        <v>0</v>
      </c>
      <c r="AX922" s="48">
        <f t="shared" si="16862"/>
        <v>0</v>
      </c>
      <c r="AY922" s="48">
        <f t="shared" si="16862"/>
        <v>0</v>
      </c>
      <c r="AZ922" s="48">
        <f t="shared" si="16862"/>
        <v>0</v>
      </c>
      <c r="BA922" s="48">
        <f t="shared" si="16862"/>
        <v>0</v>
      </c>
      <c r="BB922" s="48">
        <f t="shared" si="16862"/>
        <v>0</v>
      </c>
      <c r="BC922" s="48"/>
      <c r="BE922" t="s">
        <v>200</v>
      </c>
      <c r="CC922">
        <f>BF898*AK922</f>
        <v>0</v>
      </c>
      <c r="CD922">
        <f t="shared" ref="CD922" si="16993">BG898*AL922</f>
        <v>0</v>
      </c>
      <c r="CE922">
        <f t="shared" ref="CE922" si="16994">BH898*AM922</f>
        <v>0</v>
      </c>
      <c r="CF922">
        <f t="shared" ref="CF922" si="16995">BI898*AN922</f>
        <v>0</v>
      </c>
      <c r="CG922">
        <f t="shared" ref="CG922" si="16996">BJ898*AO922</f>
        <v>0</v>
      </c>
      <c r="CH922">
        <f t="shared" ref="CH922" si="16997">BK898*AP922</f>
        <v>0</v>
      </c>
      <c r="CI922">
        <f t="shared" ref="CI922" si="16998">BL898*AQ922</f>
        <v>0</v>
      </c>
      <c r="CJ922">
        <f t="shared" ref="CJ922" si="16999">BM898*AR922</f>
        <v>0</v>
      </c>
      <c r="CK922">
        <f t="shared" ref="CK922" si="17000">BN898*AS922</f>
        <v>0</v>
      </c>
      <c r="CL922">
        <f t="shared" ref="CL922" si="17001">BO898*AT922</f>
        <v>0</v>
      </c>
      <c r="CM922">
        <f t="shared" ref="CM922" si="17002">BP898*AU922</f>
        <v>0</v>
      </c>
      <c r="CN922">
        <f t="shared" ref="CN922" si="17003">BQ898*AV922</f>
        <v>0</v>
      </c>
      <c r="CO922">
        <f t="shared" ref="CO922" si="17004">BR898*AW922</f>
        <v>0</v>
      </c>
      <c r="CP922">
        <f t="shared" ref="CP922" si="17005">BS898*AX922</f>
        <v>0</v>
      </c>
      <c r="CQ922">
        <f t="shared" ref="CQ922" si="17006">BT898*AY922</f>
        <v>0</v>
      </c>
      <c r="CR922">
        <f t="shared" ref="CR922" si="17007">BU898*AZ922</f>
        <v>0</v>
      </c>
      <c r="CS922">
        <f t="shared" ref="CS922" si="17008">BV898*BA922</f>
        <v>0</v>
      </c>
      <c r="CT922">
        <f t="shared" ref="CT922" si="17009">BW898*BB922</f>
        <v>0</v>
      </c>
    </row>
    <row r="923" spans="6:98" x14ac:dyDescent="0.3">
      <c r="F923" s="91">
        <f t="shared" ref="F923:H923" si="17010">F922</f>
        <v>75</v>
      </c>
      <c r="G923" s="91">
        <f t="shared" si="17010"/>
        <v>75</v>
      </c>
      <c r="H923" s="4">
        <f t="shared" si="17010"/>
        <v>1</v>
      </c>
      <c r="I923">
        <v>120</v>
      </c>
      <c r="J923" s="48">
        <f t="shared" si="16336"/>
        <v>0</v>
      </c>
      <c r="K923" s="48">
        <f>IF(IF(AND(I923&gt;=(F923*2),I923&lt;=G923+F923+(G923-F923+5)+1),((H923)^2)*(I924-F923*2)/5,0)&lt;=H923,IF(AND(I923&gt;=(F923*2),I923&lt;=G923+F923+(G923-F923+5)+1),((H923)^2)*(I924-F923*2)/5,0),(K922-H923^2))</f>
        <v>0</v>
      </c>
      <c r="L923" s="98">
        <f t="shared" si="16338"/>
        <v>0</v>
      </c>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f>$J923+$K923+$L923</f>
        <v>0</v>
      </c>
      <c r="AM923" s="48">
        <f t="shared" si="16887"/>
        <v>0</v>
      </c>
      <c r="AN923" s="48">
        <f t="shared" si="16887"/>
        <v>0</v>
      </c>
      <c r="AO923" s="48">
        <f t="shared" si="16887"/>
        <v>0</v>
      </c>
      <c r="AP923" s="48">
        <f t="shared" si="16862"/>
        <v>0</v>
      </c>
      <c r="AQ923" s="48">
        <f t="shared" si="16862"/>
        <v>0</v>
      </c>
      <c r="AR923" s="48">
        <f t="shared" si="16862"/>
        <v>0</v>
      </c>
      <c r="AS923" s="48">
        <f t="shared" si="16862"/>
        <v>0</v>
      </c>
      <c r="AT923" s="48">
        <f t="shared" si="16862"/>
        <v>0</v>
      </c>
      <c r="AU923" s="48">
        <f t="shared" si="16862"/>
        <v>0</v>
      </c>
      <c r="AV923" s="48">
        <f t="shared" si="16862"/>
        <v>0</v>
      </c>
      <c r="AW923" s="48">
        <f t="shared" si="16862"/>
        <v>0</v>
      </c>
      <c r="AX923" s="48">
        <f t="shared" si="16862"/>
        <v>0</v>
      </c>
      <c r="AY923" s="48">
        <f t="shared" si="16862"/>
        <v>0</v>
      </c>
      <c r="AZ923" s="48">
        <f t="shared" si="16862"/>
        <v>0</v>
      </c>
      <c r="BA923" s="48">
        <f t="shared" si="16862"/>
        <v>0</v>
      </c>
      <c r="BB923" s="48">
        <f t="shared" si="16862"/>
        <v>0</v>
      </c>
      <c r="BC923" s="48"/>
      <c r="BE923" t="s">
        <v>201</v>
      </c>
      <c r="CD923">
        <f>BF898*AL923</f>
        <v>0</v>
      </c>
      <c r="CE923">
        <f t="shared" ref="CE923" si="17011">BG898*AM923</f>
        <v>0</v>
      </c>
      <c r="CF923">
        <f t="shared" ref="CF923" si="17012">BH898*AN923</f>
        <v>0</v>
      </c>
      <c r="CG923">
        <f t="shared" ref="CG923" si="17013">BI898*AO923</f>
        <v>0</v>
      </c>
      <c r="CH923">
        <f t="shared" ref="CH923" si="17014">BJ898*AP923</f>
        <v>0</v>
      </c>
      <c r="CI923">
        <f t="shared" ref="CI923" si="17015">BK898*AQ923</f>
        <v>0</v>
      </c>
      <c r="CJ923">
        <f t="shared" ref="CJ923" si="17016">BL898*AR923</f>
        <v>0</v>
      </c>
      <c r="CK923">
        <f t="shared" ref="CK923" si="17017">BM898*AS923</f>
        <v>0</v>
      </c>
      <c r="CL923">
        <f t="shared" ref="CL923" si="17018">BN898*AT923</f>
        <v>0</v>
      </c>
      <c r="CM923">
        <f t="shared" ref="CM923" si="17019">BO898*AU923</f>
        <v>0</v>
      </c>
      <c r="CN923">
        <f t="shared" ref="CN923" si="17020">BP898*AV923</f>
        <v>0</v>
      </c>
      <c r="CO923">
        <f t="shared" ref="CO923" si="17021">BQ898*AW923</f>
        <v>0</v>
      </c>
      <c r="CP923">
        <f t="shared" ref="CP923" si="17022">BR898*AX923</f>
        <v>0</v>
      </c>
      <c r="CQ923">
        <f t="shared" ref="CQ923" si="17023">BS898*AY923</f>
        <v>0</v>
      </c>
      <c r="CR923">
        <f t="shared" ref="CR923" si="17024">BT898*AZ923</f>
        <v>0</v>
      </c>
      <c r="CS923">
        <f t="shared" ref="CS923" si="17025">BU898*BA923</f>
        <v>0</v>
      </c>
      <c r="CT923">
        <f t="shared" ref="CT923" si="17026">BV898*BB923</f>
        <v>0</v>
      </c>
    </row>
    <row r="924" spans="6:98" x14ac:dyDescent="0.3">
      <c r="F924" s="91">
        <f t="shared" ref="F924:H924" si="17027">F923</f>
        <v>75</v>
      </c>
      <c r="G924" s="91">
        <f t="shared" si="17027"/>
        <v>75</v>
      </c>
      <c r="H924" s="4">
        <f t="shared" si="17027"/>
        <v>1</v>
      </c>
      <c r="I924">
        <v>125</v>
      </c>
      <c r="J924" s="48">
        <f t="shared" si="16336"/>
        <v>0</v>
      </c>
      <c r="K924" s="48">
        <f t="shared" ref="K924:K929" si="17028">IF(IF(AND(I924&gt;=(F924*2),I924&lt;=G924+F924+(G924-F924+5)+1),((H924)^2)*(I925-F924*2)/5,0)&lt;=H924,IF(AND(I924&gt;=(F924*2),I924&lt;=G924+F924+(G924-F924+5)+1),((H924)^2)*(I925-F924*2)/5,0),(K923-H924^2))</f>
        <v>0</v>
      </c>
      <c r="L924" s="98">
        <f t="shared" si="16338"/>
        <v>0</v>
      </c>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f>$J924+$K924+$L924</f>
        <v>0</v>
      </c>
      <c r="AN924" s="48">
        <f t="shared" si="16887"/>
        <v>0</v>
      </c>
      <c r="AO924" s="48">
        <f t="shared" si="16887"/>
        <v>0</v>
      </c>
      <c r="AP924" s="48">
        <f t="shared" si="16862"/>
        <v>0</v>
      </c>
      <c r="AQ924" s="48">
        <f t="shared" si="16862"/>
        <v>0</v>
      </c>
      <c r="AR924" s="48">
        <f t="shared" si="16862"/>
        <v>0</v>
      </c>
      <c r="AS924" s="48">
        <f t="shared" si="16862"/>
        <v>0</v>
      </c>
      <c r="AT924" s="48">
        <f t="shared" si="16862"/>
        <v>0</v>
      </c>
      <c r="AU924" s="48">
        <f t="shared" si="16862"/>
        <v>0</v>
      </c>
      <c r="AV924" s="48">
        <f t="shared" si="16862"/>
        <v>0</v>
      </c>
      <c r="AW924" s="48">
        <f t="shared" si="16862"/>
        <v>0</v>
      </c>
      <c r="AX924" s="48">
        <f t="shared" si="16862"/>
        <v>0</v>
      </c>
      <c r="AY924" s="48">
        <f t="shared" si="16862"/>
        <v>0</v>
      </c>
      <c r="AZ924" s="48">
        <f t="shared" si="16862"/>
        <v>0</v>
      </c>
      <c r="BA924" s="48">
        <f t="shared" si="16862"/>
        <v>0</v>
      </c>
      <c r="BB924" s="48">
        <f t="shared" si="16862"/>
        <v>0</v>
      </c>
      <c r="BC924" s="48"/>
      <c r="BE924" t="s">
        <v>202</v>
      </c>
      <c r="CE924">
        <f>BF898*AM924</f>
        <v>0</v>
      </c>
      <c r="CF924">
        <f t="shared" ref="CF924" si="17029">BG898*AN924</f>
        <v>0</v>
      </c>
      <c r="CG924">
        <f t="shared" ref="CG924" si="17030">BH898*AO924</f>
        <v>0</v>
      </c>
      <c r="CH924">
        <f t="shared" ref="CH924" si="17031">BI898*AP924</f>
        <v>0</v>
      </c>
      <c r="CI924">
        <f t="shared" ref="CI924" si="17032">BJ898*AQ924</f>
        <v>0</v>
      </c>
      <c r="CJ924">
        <f t="shared" ref="CJ924" si="17033">BK898*AR924</f>
        <v>0</v>
      </c>
      <c r="CK924">
        <f t="shared" ref="CK924" si="17034">BL898*AS924</f>
        <v>0</v>
      </c>
      <c r="CL924">
        <f t="shared" ref="CL924" si="17035">BM898*AT924</f>
        <v>0</v>
      </c>
      <c r="CM924">
        <f t="shared" ref="CM924" si="17036">BN898*AU924</f>
        <v>0</v>
      </c>
      <c r="CN924">
        <f t="shared" ref="CN924" si="17037">BO898*AV924</f>
        <v>0</v>
      </c>
      <c r="CO924">
        <f t="shared" ref="CO924" si="17038">BP898*AW924</f>
        <v>0</v>
      </c>
      <c r="CP924">
        <f t="shared" ref="CP924" si="17039">BQ898*AX924</f>
        <v>0</v>
      </c>
      <c r="CQ924">
        <f t="shared" ref="CQ924" si="17040">BR898*AY924</f>
        <v>0</v>
      </c>
      <c r="CR924">
        <f t="shared" ref="CR924" si="17041">BS898*AZ924</f>
        <v>0</v>
      </c>
      <c r="CS924">
        <f t="shared" ref="CS924" si="17042">BT898*BA924</f>
        <v>0</v>
      </c>
      <c r="CT924">
        <f t="shared" ref="CT924" si="17043">BU898*BB924</f>
        <v>0</v>
      </c>
    </row>
    <row r="925" spans="6:98" x14ac:dyDescent="0.3">
      <c r="F925" s="91">
        <f t="shared" ref="F925:H925" si="17044">F924</f>
        <v>75</v>
      </c>
      <c r="G925" s="91">
        <f t="shared" si="17044"/>
        <v>75</v>
      </c>
      <c r="H925" s="4">
        <f t="shared" si="17044"/>
        <v>1</v>
      </c>
      <c r="I925">
        <v>130</v>
      </c>
      <c r="J925" s="48">
        <f t="shared" si="16336"/>
        <v>0</v>
      </c>
      <c r="K925" s="48">
        <f t="shared" si="17028"/>
        <v>0</v>
      </c>
      <c r="L925" s="98">
        <f t="shared" si="16338"/>
        <v>0</v>
      </c>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f>$J925+$K925+$L925</f>
        <v>0</v>
      </c>
      <c r="AO925" s="48">
        <f t="shared" si="16887"/>
        <v>0</v>
      </c>
      <c r="AP925" s="48">
        <f t="shared" si="16862"/>
        <v>0</v>
      </c>
      <c r="AQ925" s="48">
        <f t="shared" si="16862"/>
        <v>0</v>
      </c>
      <c r="AR925" s="48">
        <f t="shared" si="16862"/>
        <v>0</v>
      </c>
      <c r="AS925" s="48">
        <f t="shared" si="16862"/>
        <v>0</v>
      </c>
      <c r="AT925" s="48">
        <f t="shared" si="16862"/>
        <v>0</v>
      </c>
      <c r="AU925" s="48">
        <f t="shared" si="16862"/>
        <v>0</v>
      </c>
      <c r="AV925" s="48">
        <f t="shared" si="16862"/>
        <v>0</v>
      </c>
      <c r="AW925" s="48">
        <f t="shared" si="16862"/>
        <v>0</v>
      </c>
      <c r="AX925" s="48">
        <f t="shared" si="16862"/>
        <v>0</v>
      </c>
      <c r="AY925" s="48">
        <f t="shared" si="16862"/>
        <v>0</v>
      </c>
      <c r="AZ925" s="48">
        <f t="shared" si="16862"/>
        <v>0</v>
      </c>
      <c r="BA925" s="48">
        <f t="shared" si="16862"/>
        <v>0</v>
      </c>
      <c r="BB925" s="48">
        <f t="shared" si="16862"/>
        <v>0</v>
      </c>
      <c r="BC925" s="48"/>
      <c r="BE925" t="s">
        <v>203</v>
      </c>
      <c r="CF925">
        <f>BF898*AN925</f>
        <v>0</v>
      </c>
      <c r="CG925">
        <f t="shared" ref="CG925" si="17045">BG898*AO925</f>
        <v>0</v>
      </c>
      <c r="CH925">
        <f t="shared" ref="CH925" si="17046">BH898*AP925</f>
        <v>0</v>
      </c>
      <c r="CI925">
        <f t="shared" ref="CI925" si="17047">BI898*AQ925</f>
        <v>0</v>
      </c>
      <c r="CJ925">
        <f t="shared" ref="CJ925" si="17048">BJ898*AR925</f>
        <v>0</v>
      </c>
      <c r="CK925">
        <f t="shared" ref="CK925" si="17049">BK898*AS925</f>
        <v>0</v>
      </c>
      <c r="CL925">
        <f t="shared" ref="CL925" si="17050">BL898*AT925</f>
        <v>0</v>
      </c>
      <c r="CM925">
        <f t="shared" ref="CM925" si="17051">BM898*AU925</f>
        <v>0</v>
      </c>
      <c r="CN925">
        <f t="shared" ref="CN925" si="17052">BN898*AV925</f>
        <v>0</v>
      </c>
      <c r="CO925">
        <f t="shared" ref="CO925" si="17053">BO898*AW925</f>
        <v>0</v>
      </c>
      <c r="CP925">
        <f t="shared" ref="CP925" si="17054">BP898*AX925</f>
        <v>0</v>
      </c>
      <c r="CQ925">
        <f t="shared" ref="CQ925" si="17055">BQ898*AY925</f>
        <v>0</v>
      </c>
      <c r="CR925">
        <f t="shared" ref="CR925" si="17056">BR898*AZ925</f>
        <v>0</v>
      </c>
      <c r="CS925">
        <f t="shared" ref="CS925" si="17057">BS898*BA925</f>
        <v>0</v>
      </c>
      <c r="CT925">
        <f t="shared" ref="CT925" si="17058">BT898*BB925</f>
        <v>0</v>
      </c>
    </row>
    <row r="926" spans="6:98" x14ac:dyDescent="0.3">
      <c r="F926" s="91">
        <f t="shared" ref="F926:H926" si="17059">F925</f>
        <v>75</v>
      </c>
      <c r="G926" s="91">
        <f t="shared" si="17059"/>
        <v>75</v>
      </c>
      <c r="H926" s="4">
        <f t="shared" si="17059"/>
        <v>1</v>
      </c>
      <c r="I926">
        <v>135</v>
      </c>
      <c r="J926" s="48">
        <f t="shared" si="16336"/>
        <v>0</v>
      </c>
      <c r="K926" s="48">
        <f t="shared" si="17028"/>
        <v>0</v>
      </c>
      <c r="L926" s="98">
        <f t="shared" si="16338"/>
        <v>0</v>
      </c>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f>$J926+$K926+$L926</f>
        <v>0</v>
      </c>
      <c r="AP926" s="48">
        <f t="shared" si="16862"/>
        <v>0</v>
      </c>
      <c r="AQ926" s="48">
        <f t="shared" si="16862"/>
        <v>0</v>
      </c>
      <c r="AR926" s="48">
        <f t="shared" si="16862"/>
        <v>0</v>
      </c>
      <c r="AS926" s="48">
        <f t="shared" si="16862"/>
        <v>0</v>
      </c>
      <c r="AT926" s="48">
        <f t="shared" si="16862"/>
        <v>0</v>
      </c>
      <c r="AU926" s="48">
        <f t="shared" si="16862"/>
        <v>0</v>
      </c>
      <c r="AV926" s="48">
        <f t="shared" si="16862"/>
        <v>0</v>
      </c>
      <c r="AW926" s="48">
        <f t="shared" si="16862"/>
        <v>0</v>
      </c>
      <c r="AX926" s="48">
        <f t="shared" si="16862"/>
        <v>0</v>
      </c>
      <c r="AY926" s="48">
        <f t="shared" si="16862"/>
        <v>0</v>
      </c>
      <c r="AZ926" s="48">
        <f t="shared" si="16862"/>
        <v>0</v>
      </c>
      <c r="BA926" s="48">
        <f t="shared" si="16862"/>
        <v>0</v>
      </c>
      <c r="BB926" s="48">
        <f t="shared" si="16862"/>
        <v>0</v>
      </c>
      <c r="BC926" s="48"/>
      <c r="BE926" t="s">
        <v>204</v>
      </c>
      <c r="CG926">
        <f>BF898*AO926</f>
        <v>0</v>
      </c>
      <c r="CH926">
        <f t="shared" ref="CH926" si="17060">BG898*AP926</f>
        <v>0</v>
      </c>
      <c r="CI926">
        <f t="shared" ref="CI926" si="17061">BH898*AQ926</f>
        <v>0</v>
      </c>
      <c r="CJ926">
        <f t="shared" ref="CJ926" si="17062">BI898*AR926</f>
        <v>0</v>
      </c>
      <c r="CK926">
        <f t="shared" ref="CK926" si="17063">BJ898*AS926</f>
        <v>0</v>
      </c>
      <c r="CL926">
        <f t="shared" ref="CL926" si="17064">BK898*AT926</f>
        <v>0</v>
      </c>
      <c r="CM926">
        <f t="shared" ref="CM926" si="17065">BL898*AU926</f>
        <v>0</v>
      </c>
      <c r="CN926">
        <f t="shared" ref="CN926" si="17066">BM898*AV926</f>
        <v>0</v>
      </c>
      <c r="CO926">
        <f t="shared" ref="CO926" si="17067">BN898*AW926</f>
        <v>0</v>
      </c>
      <c r="CP926">
        <f t="shared" ref="CP926" si="17068">BO898*AX926</f>
        <v>0</v>
      </c>
      <c r="CQ926">
        <f t="shared" ref="CQ926" si="17069">BP898*AY926</f>
        <v>0</v>
      </c>
      <c r="CR926">
        <f t="shared" ref="CR926" si="17070">BQ898*AZ926</f>
        <v>0</v>
      </c>
      <c r="CS926">
        <f t="shared" ref="CS926" si="17071">BR898*BA926</f>
        <v>0</v>
      </c>
      <c r="CT926">
        <f t="shared" ref="CT926" si="17072">BS898*BB926</f>
        <v>0</v>
      </c>
    </row>
    <row r="927" spans="6:98" x14ac:dyDescent="0.3">
      <c r="F927" s="91">
        <f t="shared" ref="F927:H927" si="17073">F926</f>
        <v>75</v>
      </c>
      <c r="G927" s="91">
        <f t="shared" si="17073"/>
        <v>75</v>
      </c>
      <c r="H927" s="4">
        <f t="shared" si="17073"/>
        <v>1</v>
      </c>
      <c r="I927">
        <v>140</v>
      </c>
      <c r="J927" s="48">
        <f t="shared" si="16336"/>
        <v>0</v>
      </c>
      <c r="K927" s="48">
        <f t="shared" si="17028"/>
        <v>0</v>
      </c>
      <c r="L927" s="98">
        <f t="shared" si="16338"/>
        <v>0</v>
      </c>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f>$J927+$K927+$L927</f>
        <v>0</v>
      </c>
      <c r="AQ927" s="48">
        <f t="shared" si="16862"/>
        <v>0</v>
      </c>
      <c r="AR927" s="48">
        <f t="shared" si="16862"/>
        <v>0</v>
      </c>
      <c r="AS927" s="48">
        <f t="shared" si="16862"/>
        <v>0</v>
      </c>
      <c r="AT927" s="48">
        <f t="shared" si="16862"/>
        <v>0</v>
      </c>
      <c r="AU927" s="48">
        <f t="shared" si="16862"/>
        <v>0</v>
      </c>
      <c r="AV927" s="48">
        <f t="shared" si="16862"/>
        <v>0</v>
      </c>
      <c r="AW927" s="48">
        <f t="shared" si="16862"/>
        <v>0</v>
      </c>
      <c r="AX927" s="48">
        <f t="shared" si="16862"/>
        <v>0</v>
      </c>
      <c r="AY927" s="48">
        <f t="shared" si="16862"/>
        <v>0</v>
      </c>
      <c r="AZ927" s="48">
        <f t="shared" si="16862"/>
        <v>0</v>
      </c>
      <c r="BA927" s="48">
        <f t="shared" si="16862"/>
        <v>0</v>
      </c>
      <c r="BB927" s="48">
        <f t="shared" si="16862"/>
        <v>0</v>
      </c>
      <c r="BC927" s="48"/>
      <c r="BE927" t="s">
        <v>205</v>
      </c>
      <c r="CH927">
        <f>BF898*AP927</f>
        <v>0</v>
      </c>
      <c r="CI927">
        <f t="shared" ref="CI927" si="17074">BG898*AQ927</f>
        <v>0</v>
      </c>
      <c r="CJ927">
        <f t="shared" ref="CJ927" si="17075">BH898*AR927</f>
        <v>0</v>
      </c>
      <c r="CK927">
        <f t="shared" ref="CK927" si="17076">BI898*AS927</f>
        <v>0</v>
      </c>
      <c r="CL927">
        <f t="shared" ref="CL927" si="17077">BJ898*AT927</f>
        <v>0</v>
      </c>
      <c r="CM927">
        <f t="shared" ref="CM927" si="17078">BK898*AU927</f>
        <v>0</v>
      </c>
      <c r="CN927">
        <f t="shared" ref="CN927" si="17079">BL898*AV927</f>
        <v>0</v>
      </c>
      <c r="CO927">
        <f t="shared" ref="CO927" si="17080">BM898*AW927</f>
        <v>0</v>
      </c>
      <c r="CP927">
        <f t="shared" ref="CP927" si="17081">BN898*AX927</f>
        <v>0</v>
      </c>
      <c r="CQ927">
        <f t="shared" ref="CQ927" si="17082">BO898*AY927</f>
        <v>0</v>
      </c>
      <c r="CR927">
        <f t="shared" ref="CR927" si="17083">BP898*AZ927</f>
        <v>0</v>
      </c>
      <c r="CS927">
        <f t="shared" ref="CS927" si="17084">BQ898*BA927</f>
        <v>0</v>
      </c>
      <c r="CT927">
        <f t="shared" ref="CT927" si="17085">BR898*BB927</f>
        <v>0</v>
      </c>
    </row>
    <row r="928" spans="6:98" x14ac:dyDescent="0.3">
      <c r="F928" s="91">
        <f t="shared" ref="F928:H928" si="17086">F927</f>
        <v>75</v>
      </c>
      <c r="G928" s="91">
        <f t="shared" si="17086"/>
        <v>75</v>
      </c>
      <c r="H928" s="4">
        <f t="shared" si="17086"/>
        <v>1</v>
      </c>
      <c r="I928">
        <v>145</v>
      </c>
      <c r="J928" s="48">
        <f t="shared" si="16336"/>
        <v>0</v>
      </c>
      <c r="K928" s="48">
        <f t="shared" si="17028"/>
        <v>0</v>
      </c>
      <c r="L928" s="98">
        <f t="shared" si="16338"/>
        <v>0</v>
      </c>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f>$J928+$K928+$L928</f>
        <v>0</v>
      </c>
      <c r="AR928" s="48">
        <f t="shared" si="16862"/>
        <v>0</v>
      </c>
      <c r="AS928" s="48">
        <f t="shared" si="16862"/>
        <v>0</v>
      </c>
      <c r="AT928" s="48">
        <f t="shared" si="16862"/>
        <v>0</v>
      </c>
      <c r="AU928" s="48">
        <f t="shared" si="16862"/>
        <v>0</v>
      </c>
      <c r="AV928" s="48">
        <f t="shared" si="16862"/>
        <v>0</v>
      </c>
      <c r="AW928" s="48">
        <f t="shared" si="16862"/>
        <v>0</v>
      </c>
      <c r="AX928" s="48">
        <f t="shared" si="16862"/>
        <v>0</v>
      </c>
      <c r="AY928" s="48">
        <f t="shared" si="16862"/>
        <v>0</v>
      </c>
      <c r="AZ928" s="48">
        <f t="shared" si="16862"/>
        <v>0</v>
      </c>
      <c r="BA928" s="48">
        <f t="shared" si="16862"/>
        <v>0</v>
      </c>
      <c r="BB928" s="48">
        <f t="shared" si="16862"/>
        <v>0</v>
      </c>
      <c r="BC928" s="48"/>
      <c r="BE928" t="s">
        <v>206</v>
      </c>
      <c r="CI928">
        <f>BF898*AQ928</f>
        <v>0</v>
      </c>
      <c r="CJ928">
        <f t="shared" ref="CJ928" si="17087">BG898*AR928</f>
        <v>0</v>
      </c>
      <c r="CK928">
        <f t="shared" ref="CK928" si="17088">BH898*AS928</f>
        <v>0</v>
      </c>
      <c r="CL928">
        <f t="shared" ref="CL928" si="17089">BI898*AT928</f>
        <v>0</v>
      </c>
      <c r="CM928">
        <f t="shared" ref="CM928" si="17090">BJ898*AU928</f>
        <v>0</v>
      </c>
      <c r="CN928">
        <f t="shared" ref="CN928" si="17091">BK898*AV928</f>
        <v>0</v>
      </c>
      <c r="CO928">
        <f t="shared" ref="CO928" si="17092">BL898*AW928</f>
        <v>0</v>
      </c>
      <c r="CP928">
        <f t="shared" ref="CP928" si="17093">BM898*AX928</f>
        <v>0</v>
      </c>
      <c r="CQ928">
        <f t="shared" ref="CQ928" si="17094">BN898*AY928</f>
        <v>0</v>
      </c>
      <c r="CR928">
        <f t="shared" ref="CR928" si="17095">BO898*AZ928</f>
        <v>0</v>
      </c>
      <c r="CS928">
        <f t="shared" ref="CS928" si="17096">BP898*BA928</f>
        <v>0</v>
      </c>
      <c r="CT928">
        <f t="shared" ref="CT928" si="17097">BQ898*BB928</f>
        <v>0</v>
      </c>
    </row>
    <row r="929" spans="1:98" x14ac:dyDescent="0.3">
      <c r="F929" s="91">
        <f t="shared" ref="F929:H929" si="17098">F928</f>
        <v>75</v>
      </c>
      <c r="G929" s="91">
        <f t="shared" si="17098"/>
        <v>75</v>
      </c>
      <c r="H929" s="4">
        <f t="shared" si="17098"/>
        <v>1</v>
      </c>
      <c r="I929">
        <v>150</v>
      </c>
      <c r="J929" s="48">
        <f t="shared" si="16336"/>
        <v>0</v>
      </c>
      <c r="K929" s="48">
        <f t="shared" si="17028"/>
        <v>1</v>
      </c>
      <c r="L929" s="98">
        <f t="shared" si="16338"/>
        <v>0</v>
      </c>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f>$J929+$K929+$L929</f>
        <v>1</v>
      </c>
      <c r="AS929" s="48">
        <f t="shared" si="16862"/>
        <v>1</v>
      </c>
      <c r="AT929" s="48">
        <f t="shared" si="16862"/>
        <v>1</v>
      </c>
      <c r="AU929" s="48">
        <f t="shared" si="16862"/>
        <v>1</v>
      </c>
      <c r="AV929" s="48">
        <f t="shared" si="16862"/>
        <v>1</v>
      </c>
      <c r="AW929" s="48">
        <f t="shared" si="16862"/>
        <v>1</v>
      </c>
      <c r="AX929" s="48">
        <f t="shared" si="16862"/>
        <v>1</v>
      </c>
      <c r="AY929" s="48">
        <f t="shared" si="16862"/>
        <v>1</v>
      </c>
      <c r="AZ929" s="48">
        <f t="shared" si="16862"/>
        <v>1</v>
      </c>
      <c r="BA929" s="48">
        <f t="shared" si="16862"/>
        <v>1</v>
      </c>
      <c r="BB929" s="48">
        <f t="shared" si="16862"/>
        <v>1</v>
      </c>
      <c r="BC929" s="48"/>
      <c r="BE929" t="s">
        <v>207</v>
      </c>
      <c r="CJ929">
        <f>BF898*AR929</f>
        <v>0</v>
      </c>
      <c r="CK929">
        <f t="shared" ref="CK929" si="17099">BG898*AS929</f>
        <v>2.9827042858133845</v>
      </c>
      <c r="CL929">
        <f t="shared" ref="CL929" si="17100">BH898*AT929</f>
        <v>19.884695238755899</v>
      </c>
      <c r="CM929">
        <f t="shared" ref="CM929" si="17101">BI898*AU929</f>
        <v>49.711738096889739</v>
      </c>
      <c r="CN929">
        <f t="shared" ref="CN929" si="17102">BJ898*AV929</f>
        <v>99.423476193779479</v>
      </c>
      <c r="CO929">
        <f t="shared" ref="CO929" si="17103">BK898*AW929</f>
        <v>193.37380220791943</v>
      </c>
      <c r="CP929">
        <f t="shared" ref="CP929" si="17104">BL898*AX929</f>
        <v>271.75203227637189</v>
      </c>
      <c r="CQ929">
        <f t="shared" ref="CQ929" si="17105">BM898*AY929</f>
        <v>305.26542014185139</v>
      </c>
      <c r="CR929">
        <f t="shared" ref="CR929" si="17106">BN898*AZ929</f>
        <v>330.86572646575985</v>
      </c>
      <c r="CS929">
        <f t="shared" ref="CS929" si="17107">BO898*BA929</f>
        <v>355.26982857069333</v>
      </c>
      <c r="CT929">
        <f t="shared" ref="CT929" si="17108">BP898*BB929</f>
        <v>375.26696627246531</v>
      </c>
    </row>
    <row r="930" spans="1:98" x14ac:dyDescent="0.3">
      <c r="F930" s="91">
        <f t="shared" ref="F930:H930" si="17109">F929</f>
        <v>75</v>
      </c>
      <c r="G930" s="91">
        <f t="shared" si="17109"/>
        <v>75</v>
      </c>
      <c r="H930" s="4">
        <f t="shared" si="17109"/>
        <v>1</v>
      </c>
      <c r="I930">
        <v>155</v>
      </c>
      <c r="J930" s="48">
        <f t="shared" si="16336"/>
        <v>0</v>
      </c>
      <c r="K930" s="48">
        <f>IF(IF(AND(I930&gt;=(F930*2),I930&lt;=G930+F930+(G930-F930+5)+1),((H930)^2)*(I931-F930*2)/5,0)&lt;=H930,IF(AND(I930&gt;=(F930*2),I930&lt;=G930+F930+(G930-F930+5)+1),((H930)^2)*(I931-F930*2)/5,0),(K929-H930^2))</f>
        <v>0</v>
      </c>
      <c r="L930" s="98">
        <f t="shared" si="16338"/>
        <v>0</v>
      </c>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f>$J930+$K930+$L930</f>
        <v>0</v>
      </c>
      <c r="AT930" s="48">
        <f t="shared" si="16862"/>
        <v>0</v>
      </c>
      <c r="AU930" s="48">
        <f t="shared" si="16862"/>
        <v>0</v>
      </c>
      <c r="AV930" s="48">
        <f t="shared" si="16862"/>
        <v>0</v>
      </c>
      <c r="AW930" s="48">
        <f t="shared" si="16862"/>
        <v>0</v>
      </c>
      <c r="AX930" s="48">
        <f t="shared" si="16862"/>
        <v>0</v>
      </c>
      <c r="AY930" s="48">
        <f t="shared" si="16862"/>
        <v>0</v>
      </c>
      <c r="AZ930" s="48">
        <f t="shared" si="16862"/>
        <v>0</v>
      </c>
      <c r="BA930" s="48">
        <f t="shared" si="16862"/>
        <v>0</v>
      </c>
      <c r="BB930" s="48">
        <f t="shared" si="16862"/>
        <v>0</v>
      </c>
      <c r="BC930" s="48"/>
      <c r="BE930" t="s">
        <v>208</v>
      </c>
      <c r="CK930">
        <f>BF898*AS930</f>
        <v>0</v>
      </c>
      <c r="CL930">
        <f t="shared" ref="CL930" si="17110">BG898*AT930</f>
        <v>0</v>
      </c>
      <c r="CM930">
        <f t="shared" ref="CM930" si="17111">BH898*AU930</f>
        <v>0</v>
      </c>
      <c r="CN930">
        <f t="shared" ref="CN930" si="17112">BI898*AV930</f>
        <v>0</v>
      </c>
      <c r="CO930">
        <f t="shared" ref="CO930" si="17113">BJ898*AW930</f>
        <v>0</v>
      </c>
      <c r="CP930">
        <f t="shared" ref="CP930" si="17114">BK898*AX930</f>
        <v>0</v>
      </c>
      <c r="CQ930">
        <f t="shared" ref="CQ930" si="17115">BL898*AY930</f>
        <v>0</v>
      </c>
      <c r="CR930">
        <f t="shared" ref="CR930" si="17116">BM898*AZ930</f>
        <v>0</v>
      </c>
      <c r="CS930">
        <f t="shared" ref="CS930" si="17117">BN898*BA930</f>
        <v>0</v>
      </c>
      <c r="CT930">
        <f t="shared" ref="CT930" si="17118">BO898*BB930</f>
        <v>0</v>
      </c>
    </row>
    <row r="931" spans="1:98" x14ac:dyDescent="0.3">
      <c r="F931" s="91">
        <f t="shared" ref="F931:H931" si="17119">F930</f>
        <v>75</v>
      </c>
      <c r="G931" s="91">
        <f t="shared" si="17119"/>
        <v>75</v>
      </c>
      <c r="H931" s="4">
        <f t="shared" si="17119"/>
        <v>1</v>
      </c>
      <c r="I931">
        <v>160</v>
      </c>
      <c r="J931" s="48">
        <f t="shared" si="16336"/>
        <v>0</v>
      </c>
      <c r="K931" s="48">
        <f t="shared" ref="K931:K939" si="17120">IF(IF(AND(I931&gt;=(F931*2),I931&lt;=G931+F931+(G931-F931+5)+1),((H931)^2)*(I932-F931*2)/5,0)&lt;=H931,IF(AND(I931&gt;=(F931*2),I931&lt;=G931+F931+(G931-F931+5)+1),((H931)^2)*(I932-F931*2)/5,0),(K930-H931^2))</f>
        <v>0</v>
      </c>
      <c r="L931" s="98">
        <f t="shared" si="16338"/>
        <v>0</v>
      </c>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f>$J931+$K931+$L931</f>
        <v>0</v>
      </c>
      <c r="AU931" s="48">
        <f t="shared" si="16862"/>
        <v>0</v>
      </c>
      <c r="AV931" s="48">
        <f t="shared" si="16862"/>
        <v>0</v>
      </c>
      <c r="AW931" s="48">
        <f t="shared" si="16862"/>
        <v>0</v>
      </c>
      <c r="AX931" s="48">
        <f t="shared" si="16862"/>
        <v>0</v>
      </c>
      <c r="AY931" s="48">
        <f t="shared" si="16862"/>
        <v>0</v>
      </c>
      <c r="AZ931" s="48">
        <f t="shared" si="16862"/>
        <v>0</v>
      </c>
      <c r="BA931" s="48">
        <f t="shared" si="16862"/>
        <v>0</v>
      </c>
      <c r="BB931" s="48">
        <f t="shared" si="16862"/>
        <v>0</v>
      </c>
      <c r="BC931" s="48"/>
      <c r="BE931" t="s">
        <v>209</v>
      </c>
      <c r="CL931">
        <f>BF898*AT931</f>
        <v>0</v>
      </c>
      <c r="CM931">
        <f t="shared" ref="CM931" si="17121">BG898*AU931</f>
        <v>0</v>
      </c>
      <c r="CN931">
        <f t="shared" ref="CN931" si="17122">BH898*AV931</f>
        <v>0</v>
      </c>
      <c r="CO931">
        <f t="shared" ref="CO931" si="17123">BI898*AW931</f>
        <v>0</v>
      </c>
      <c r="CP931">
        <f t="shared" ref="CP931" si="17124">BJ898*AX931</f>
        <v>0</v>
      </c>
      <c r="CQ931">
        <f t="shared" ref="CQ931" si="17125">BK898*AY931</f>
        <v>0</v>
      </c>
      <c r="CR931">
        <f t="shared" ref="CR931" si="17126">BL898*AZ931</f>
        <v>0</v>
      </c>
      <c r="CS931">
        <f t="shared" ref="CS931" si="17127">BM898*BA931</f>
        <v>0</v>
      </c>
      <c r="CT931">
        <f t="shared" ref="CT931" si="17128">BN898*BB931</f>
        <v>0</v>
      </c>
    </row>
    <row r="932" spans="1:98" x14ac:dyDescent="0.3">
      <c r="F932" s="91">
        <f t="shared" ref="F932:H932" si="17129">F931</f>
        <v>75</v>
      </c>
      <c r="G932" s="91">
        <f t="shared" si="17129"/>
        <v>75</v>
      </c>
      <c r="H932" s="4">
        <f t="shared" si="17129"/>
        <v>1</v>
      </c>
      <c r="I932">
        <v>165</v>
      </c>
      <c r="J932" s="48">
        <f t="shared" si="16336"/>
        <v>0</v>
      </c>
      <c r="K932" s="48">
        <f t="shared" si="17120"/>
        <v>0</v>
      </c>
      <c r="L932" s="98">
        <f t="shared" si="16338"/>
        <v>0</v>
      </c>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f>$J932+$K932+$L932</f>
        <v>0</v>
      </c>
      <c r="AV932" s="48">
        <f t="shared" ref="AV932:BB937" si="17130">$J932+$K932+$L932</f>
        <v>0</v>
      </c>
      <c r="AW932" s="48">
        <f t="shared" si="17130"/>
        <v>0</v>
      </c>
      <c r="AX932" s="48">
        <f t="shared" si="17130"/>
        <v>0</v>
      </c>
      <c r="AY932" s="48">
        <f t="shared" si="17130"/>
        <v>0</v>
      </c>
      <c r="AZ932" s="48">
        <f t="shared" si="17130"/>
        <v>0</v>
      </c>
      <c r="BA932" s="48">
        <f t="shared" si="17130"/>
        <v>0</v>
      </c>
      <c r="BB932" s="48">
        <f t="shared" si="17130"/>
        <v>0</v>
      </c>
      <c r="BC932" s="48"/>
      <c r="BE932" t="s">
        <v>210</v>
      </c>
      <c r="CM932">
        <f>BF898*AU932</f>
        <v>0</v>
      </c>
      <c r="CN932">
        <f t="shared" ref="CN932" si="17131">BG898*AV932</f>
        <v>0</v>
      </c>
      <c r="CO932">
        <f t="shared" ref="CO932" si="17132">BH898*AW932</f>
        <v>0</v>
      </c>
      <c r="CP932">
        <f t="shared" ref="CP932" si="17133">BI898*AX932</f>
        <v>0</v>
      </c>
      <c r="CQ932">
        <f t="shared" ref="CQ932" si="17134">BJ898*AY932</f>
        <v>0</v>
      </c>
      <c r="CR932">
        <f t="shared" ref="CR932" si="17135">BK898*AZ932</f>
        <v>0</v>
      </c>
      <c r="CS932">
        <f t="shared" ref="CS932" si="17136">BL898*BA932</f>
        <v>0</v>
      </c>
      <c r="CT932">
        <f t="shared" ref="CT932" si="17137">BM898*BB932</f>
        <v>0</v>
      </c>
    </row>
    <row r="933" spans="1:98" x14ac:dyDescent="0.3">
      <c r="F933" s="91">
        <f t="shared" ref="F933:H933" si="17138">F932</f>
        <v>75</v>
      </c>
      <c r="G933" s="91">
        <f t="shared" si="17138"/>
        <v>75</v>
      </c>
      <c r="H933" s="4">
        <f t="shared" si="17138"/>
        <v>1</v>
      </c>
      <c r="I933">
        <v>170</v>
      </c>
      <c r="J933" s="48">
        <f t="shared" si="16336"/>
        <v>0</v>
      </c>
      <c r="K933" s="48">
        <f t="shared" si="17120"/>
        <v>0</v>
      </c>
      <c r="L933" s="98">
        <f t="shared" si="16338"/>
        <v>0</v>
      </c>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f>$J933+$K933+$L933</f>
        <v>0</v>
      </c>
      <c r="AW933" s="48">
        <f t="shared" si="17130"/>
        <v>0</v>
      </c>
      <c r="AX933" s="48">
        <f t="shared" si="17130"/>
        <v>0</v>
      </c>
      <c r="AY933" s="48">
        <f t="shared" si="17130"/>
        <v>0</v>
      </c>
      <c r="AZ933" s="48">
        <f t="shared" si="17130"/>
        <v>0</v>
      </c>
      <c r="BA933" s="48">
        <f t="shared" si="17130"/>
        <v>0</v>
      </c>
      <c r="BB933" s="48">
        <f t="shared" si="17130"/>
        <v>0</v>
      </c>
      <c r="BC933" s="48"/>
      <c r="BE933" t="s">
        <v>211</v>
      </c>
      <c r="CN933">
        <f>BF898*AV933</f>
        <v>0</v>
      </c>
      <c r="CO933">
        <f t="shared" ref="CO933" si="17139">BG898*AW933</f>
        <v>0</v>
      </c>
      <c r="CP933">
        <f t="shared" ref="CP933" si="17140">BH898*AX933</f>
        <v>0</v>
      </c>
      <c r="CQ933">
        <f t="shared" ref="CQ933" si="17141">BI898*AY933</f>
        <v>0</v>
      </c>
      <c r="CR933">
        <f t="shared" ref="CR933" si="17142">BJ898*AZ933</f>
        <v>0</v>
      </c>
      <c r="CS933">
        <f t="shared" ref="CS933" si="17143">BK898*BA933</f>
        <v>0</v>
      </c>
      <c r="CT933">
        <f t="shared" ref="CT933" si="17144">BL898*BB933</f>
        <v>0</v>
      </c>
    </row>
    <row r="934" spans="1:98" x14ac:dyDescent="0.3">
      <c r="F934" s="91">
        <f t="shared" ref="F934:H934" si="17145">F933</f>
        <v>75</v>
      </c>
      <c r="G934" s="91">
        <f t="shared" si="17145"/>
        <v>75</v>
      </c>
      <c r="H934" s="4">
        <f t="shared" si="17145"/>
        <v>1</v>
      </c>
      <c r="I934">
        <v>175</v>
      </c>
      <c r="J934" s="48">
        <f t="shared" si="16336"/>
        <v>0</v>
      </c>
      <c r="K934" s="48">
        <f t="shared" si="17120"/>
        <v>0</v>
      </c>
      <c r="L934" s="98">
        <f t="shared" si="16338"/>
        <v>0</v>
      </c>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f>$J934+$K934+$L934</f>
        <v>0</v>
      </c>
      <c r="AX934" s="48">
        <f t="shared" si="17130"/>
        <v>0</v>
      </c>
      <c r="AY934" s="48">
        <f t="shared" si="17130"/>
        <v>0</v>
      </c>
      <c r="AZ934" s="48">
        <f t="shared" si="17130"/>
        <v>0</v>
      </c>
      <c r="BA934" s="48">
        <f t="shared" si="17130"/>
        <v>0</v>
      </c>
      <c r="BB934" s="48">
        <f t="shared" si="17130"/>
        <v>0</v>
      </c>
      <c r="BC934" s="48"/>
      <c r="BE934" t="s">
        <v>212</v>
      </c>
      <c r="CO934">
        <f>BF898*AW934</f>
        <v>0</v>
      </c>
      <c r="CP934">
        <f t="shared" ref="CP934" si="17146">BG898*AX934</f>
        <v>0</v>
      </c>
      <c r="CQ934">
        <f t="shared" ref="CQ934" si="17147">BH898*AY934</f>
        <v>0</v>
      </c>
      <c r="CR934">
        <f t="shared" ref="CR934" si="17148">BI898*AZ934</f>
        <v>0</v>
      </c>
      <c r="CS934">
        <f t="shared" ref="CS934" si="17149">BJ898*BA934</f>
        <v>0</v>
      </c>
      <c r="CT934">
        <f t="shared" ref="CT934" si="17150">BK898*BB934</f>
        <v>0</v>
      </c>
    </row>
    <row r="935" spans="1:98" x14ac:dyDescent="0.3">
      <c r="F935" s="91">
        <f t="shared" ref="F935:H935" si="17151">F934</f>
        <v>75</v>
      </c>
      <c r="G935" s="91">
        <f t="shared" si="17151"/>
        <v>75</v>
      </c>
      <c r="H935" s="4">
        <f t="shared" si="17151"/>
        <v>1</v>
      </c>
      <c r="I935">
        <v>180</v>
      </c>
      <c r="J935" s="48">
        <f t="shared" si="16336"/>
        <v>0</v>
      </c>
      <c r="K935" s="48">
        <f t="shared" si="17120"/>
        <v>0</v>
      </c>
      <c r="L935" s="98">
        <f t="shared" si="16338"/>
        <v>0</v>
      </c>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f>$J935+$K935+$L935</f>
        <v>0</v>
      </c>
      <c r="AY935" s="48">
        <f t="shared" si="17130"/>
        <v>0</v>
      </c>
      <c r="AZ935" s="48">
        <f t="shared" si="17130"/>
        <v>0</v>
      </c>
      <c r="BA935" s="48">
        <f t="shared" si="17130"/>
        <v>0</v>
      </c>
      <c r="BB935" s="48">
        <f t="shared" si="17130"/>
        <v>0</v>
      </c>
      <c r="BC935" s="48"/>
      <c r="BE935" t="s">
        <v>213</v>
      </c>
      <c r="CP935">
        <f>BF898*AX935</f>
        <v>0</v>
      </c>
      <c r="CQ935">
        <f t="shared" ref="CQ935" si="17152">BG898*AY935</f>
        <v>0</v>
      </c>
      <c r="CR935">
        <f t="shared" ref="CR935" si="17153">BH898*AZ935</f>
        <v>0</v>
      </c>
      <c r="CS935">
        <f t="shared" ref="CS935" si="17154">BI898*BA935</f>
        <v>0</v>
      </c>
      <c r="CT935">
        <f t="shared" ref="CT935" si="17155">BJ898*BB935</f>
        <v>0</v>
      </c>
    </row>
    <row r="936" spans="1:98" x14ac:dyDescent="0.3">
      <c r="F936" s="91">
        <f t="shared" ref="F936:H936" si="17156">F935</f>
        <v>75</v>
      </c>
      <c r="G936" s="91">
        <f t="shared" si="17156"/>
        <v>75</v>
      </c>
      <c r="H936" s="4">
        <f t="shared" si="17156"/>
        <v>1</v>
      </c>
      <c r="I936">
        <v>185</v>
      </c>
      <c r="J936" s="48">
        <f t="shared" si="16336"/>
        <v>0</v>
      </c>
      <c r="K936" s="48">
        <f t="shared" si="17120"/>
        <v>0</v>
      </c>
      <c r="L936" s="98">
        <f t="shared" si="16338"/>
        <v>0</v>
      </c>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f>$J936+$K936+$L936</f>
        <v>0</v>
      </c>
      <c r="AZ936" s="48">
        <f t="shared" si="17130"/>
        <v>0</v>
      </c>
      <c r="BA936" s="48">
        <f t="shared" si="17130"/>
        <v>0</v>
      </c>
      <c r="BB936" s="48">
        <f t="shared" si="17130"/>
        <v>0</v>
      </c>
      <c r="BC936" s="48"/>
      <c r="BE936" t="s">
        <v>214</v>
      </c>
      <c r="CQ936">
        <f>BF898*AY936</f>
        <v>0</v>
      </c>
      <c r="CR936">
        <f t="shared" ref="CR936" si="17157">BG898*AZ936</f>
        <v>0</v>
      </c>
      <c r="CS936">
        <f t="shared" ref="CS936" si="17158">BH898*BA936</f>
        <v>0</v>
      </c>
      <c r="CT936">
        <f t="shared" ref="CT936" si="17159">BI898*BB936</f>
        <v>0</v>
      </c>
    </row>
    <row r="937" spans="1:98" x14ac:dyDescent="0.3">
      <c r="F937" s="91">
        <f t="shared" ref="F937:H937" si="17160">F936</f>
        <v>75</v>
      </c>
      <c r="G937" s="91">
        <f t="shared" si="17160"/>
        <v>75</v>
      </c>
      <c r="H937" s="4">
        <f t="shared" si="17160"/>
        <v>1</v>
      </c>
      <c r="I937">
        <v>190</v>
      </c>
      <c r="J937" s="48">
        <f t="shared" si="16336"/>
        <v>0</v>
      </c>
      <c r="K937" s="48">
        <f t="shared" si="17120"/>
        <v>0</v>
      </c>
      <c r="L937" s="98">
        <f t="shared" si="16338"/>
        <v>0</v>
      </c>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f>$J937+$K937+$L937</f>
        <v>0</v>
      </c>
      <c r="BA937" s="48">
        <f t="shared" si="17130"/>
        <v>0</v>
      </c>
      <c r="BB937" s="48">
        <f t="shared" si="17130"/>
        <v>0</v>
      </c>
      <c r="BC937" s="48"/>
      <c r="BE937" t="s">
        <v>215</v>
      </c>
      <c r="CR937">
        <f>BF898*AZ937</f>
        <v>0</v>
      </c>
      <c r="CS937">
        <f t="shared" ref="CS937" si="17161">BG898*BA937</f>
        <v>0</v>
      </c>
      <c r="CT937">
        <f t="shared" ref="CT937" si="17162">BH898*BB937</f>
        <v>0</v>
      </c>
    </row>
    <row r="938" spans="1:98" x14ac:dyDescent="0.3">
      <c r="F938" s="91">
        <f t="shared" ref="F938:H938" si="17163">F937</f>
        <v>75</v>
      </c>
      <c r="G938" s="91">
        <f t="shared" si="17163"/>
        <v>75</v>
      </c>
      <c r="H938" s="4">
        <f t="shared" si="17163"/>
        <v>1</v>
      </c>
      <c r="I938">
        <v>195</v>
      </c>
      <c r="J938" s="48">
        <f t="shared" si="16336"/>
        <v>0</v>
      </c>
      <c r="K938" s="48">
        <f t="shared" si="17120"/>
        <v>0</v>
      </c>
      <c r="L938" s="98">
        <f t="shared" si="16338"/>
        <v>0</v>
      </c>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f>$J938+$K938+$L938</f>
        <v>0</v>
      </c>
      <c r="BB938" s="48">
        <f>$J938+$K938+$L938</f>
        <v>0</v>
      </c>
      <c r="BC938" s="48"/>
      <c r="BE938" t="s">
        <v>216</v>
      </c>
      <c r="CS938">
        <f>BF898*BA938</f>
        <v>0</v>
      </c>
      <c r="CT938">
        <f>BG898*BB938</f>
        <v>0</v>
      </c>
    </row>
    <row r="939" spans="1:98" x14ac:dyDescent="0.3">
      <c r="F939" s="91">
        <f t="shared" ref="F939:H939" si="17164">F938</f>
        <v>75</v>
      </c>
      <c r="G939" s="91">
        <f t="shared" si="17164"/>
        <v>75</v>
      </c>
      <c r="H939" s="4">
        <f t="shared" si="17164"/>
        <v>1</v>
      </c>
      <c r="I939">
        <v>200</v>
      </c>
      <c r="J939" s="48">
        <f t="shared" si="16336"/>
        <v>0</v>
      </c>
      <c r="K939" s="48">
        <f t="shared" si="17120"/>
        <v>0</v>
      </c>
      <c r="L939" s="98">
        <f t="shared" si="16338"/>
        <v>0</v>
      </c>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f>$J939+$K939+$L939</f>
        <v>0</v>
      </c>
      <c r="BC939" s="48"/>
      <c r="BE939" s="3" t="s">
        <v>217</v>
      </c>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f>BF898*BB939</f>
        <v>0</v>
      </c>
    </row>
    <row r="940" spans="1:98" x14ac:dyDescent="0.3">
      <c r="I940">
        <v>205</v>
      </c>
      <c r="BE940" s="19" t="s">
        <v>176</v>
      </c>
      <c r="BF940" s="99">
        <f>SUM(BF898:BF939)</f>
        <v>0</v>
      </c>
      <c r="BG940" s="99">
        <f t="shared" ref="BG940:CT940" si="17165">SUM(BG898:BG939)</f>
        <v>2.9827042858133845</v>
      </c>
      <c r="BH940" s="99">
        <f t="shared" si="17165"/>
        <v>19.884695238755899</v>
      </c>
      <c r="BI940" s="99">
        <f t="shared" si="17165"/>
        <v>49.711738096889739</v>
      </c>
      <c r="BJ940" s="99">
        <f t="shared" si="17165"/>
        <v>99.423476193779479</v>
      </c>
      <c r="BK940" s="99">
        <f t="shared" si="17165"/>
        <v>193.37380220791943</v>
      </c>
      <c r="BL940" s="99">
        <f t="shared" si="17165"/>
        <v>271.75203227637189</v>
      </c>
      <c r="BM940" s="99">
        <f t="shared" si="17165"/>
        <v>305.26542014185139</v>
      </c>
      <c r="BN940" s="99">
        <f t="shared" si="17165"/>
        <v>330.86572646575985</v>
      </c>
      <c r="BO940" s="99">
        <f t="shared" si="17165"/>
        <v>355.26982857069333</v>
      </c>
      <c r="BP940" s="99">
        <f t="shared" si="17165"/>
        <v>375.26696627246531</v>
      </c>
      <c r="BQ940" s="99">
        <f t="shared" si="17165"/>
        <v>396.47691245305248</v>
      </c>
      <c r="BR940" s="99">
        <f t="shared" si="17165"/>
        <v>414.71469313211463</v>
      </c>
      <c r="BS940" s="99">
        <f t="shared" si="17165"/>
        <v>427.37373957837968</v>
      </c>
      <c r="BT940" s="99">
        <f t="shared" si="17165"/>
        <v>438.3358915969734</v>
      </c>
      <c r="BU940" s="99">
        <f t="shared" si="17165"/>
        <v>447.98080107892577</v>
      </c>
      <c r="BV940" s="99">
        <f t="shared" si="17165"/>
        <v>2.9827042858133845</v>
      </c>
      <c r="BW940" s="99">
        <f t="shared" si="17165"/>
        <v>19.884695238755899</v>
      </c>
      <c r="BX940" s="99">
        <f t="shared" si="17165"/>
        <v>49.711738096889739</v>
      </c>
      <c r="BY940" s="99">
        <f t="shared" si="17165"/>
        <v>99.423476193779479</v>
      </c>
      <c r="BZ940" s="99">
        <f t="shared" si="17165"/>
        <v>193.37380220791943</v>
      </c>
      <c r="CA940" s="99">
        <f t="shared" si="17165"/>
        <v>271.75203227637189</v>
      </c>
      <c r="CB940" s="99">
        <f t="shared" si="17165"/>
        <v>305.26542014185139</v>
      </c>
      <c r="CC940" s="99">
        <f t="shared" si="17165"/>
        <v>330.86572646575985</v>
      </c>
      <c r="CD940" s="99">
        <f t="shared" si="17165"/>
        <v>355.26982857069333</v>
      </c>
      <c r="CE940" s="99">
        <f t="shared" si="17165"/>
        <v>375.26696627246531</v>
      </c>
      <c r="CF940" s="99">
        <f t="shared" si="17165"/>
        <v>396.47691245305248</v>
      </c>
      <c r="CG940" s="99">
        <f t="shared" si="17165"/>
        <v>414.71469313211463</v>
      </c>
      <c r="CH940" s="99">
        <f t="shared" si="17165"/>
        <v>427.37373957837968</v>
      </c>
      <c r="CI940" s="99">
        <f t="shared" si="17165"/>
        <v>438.3358915969734</v>
      </c>
      <c r="CJ940" s="99">
        <f t="shared" si="17165"/>
        <v>447.98080107892577</v>
      </c>
      <c r="CK940" s="99">
        <f t="shared" si="17165"/>
        <v>2.9827042858133845</v>
      </c>
      <c r="CL940" s="99">
        <f t="shared" si="17165"/>
        <v>19.884695238755899</v>
      </c>
      <c r="CM940" s="99">
        <f t="shared" si="17165"/>
        <v>49.711738096889739</v>
      </c>
      <c r="CN940" s="99">
        <f t="shared" si="17165"/>
        <v>99.423476193779479</v>
      </c>
      <c r="CO940" s="99">
        <f t="shared" si="17165"/>
        <v>193.37380220791943</v>
      </c>
      <c r="CP940" s="99">
        <f t="shared" si="17165"/>
        <v>271.75203227637189</v>
      </c>
      <c r="CQ940" s="99">
        <f t="shared" si="17165"/>
        <v>305.26542014185139</v>
      </c>
      <c r="CR940" s="99">
        <f t="shared" si="17165"/>
        <v>330.86572646575985</v>
      </c>
      <c r="CS940" s="99">
        <f t="shared" si="17165"/>
        <v>355.26982857069333</v>
      </c>
      <c r="CT940" s="99">
        <f t="shared" si="17165"/>
        <v>375.26696627246531</v>
      </c>
    </row>
    <row r="942" spans="1:98" x14ac:dyDescent="0.3">
      <c r="A942" s="60" t="s">
        <v>277</v>
      </c>
    </row>
    <row r="943" spans="1:98" x14ac:dyDescent="0.3">
      <c r="A943" s="100"/>
      <c r="B943" s="100" t="s">
        <v>163</v>
      </c>
      <c r="C943" s="100" t="s">
        <v>164</v>
      </c>
      <c r="D943" t="s">
        <v>167</v>
      </c>
      <c r="E943" t="s">
        <v>166</v>
      </c>
    </row>
    <row r="944" spans="1:98" x14ac:dyDescent="0.3">
      <c r="A944" s="100" t="s">
        <v>165</v>
      </c>
      <c r="B944" s="93">
        <v>80</v>
      </c>
      <c r="C944" s="93">
        <v>80</v>
      </c>
      <c r="D944">
        <f>C944-B944+5</f>
        <v>5</v>
      </c>
      <c r="E944" s="4">
        <f>100/(D944/5)/100</f>
        <v>1</v>
      </c>
      <c r="N944" s="19">
        <v>0</v>
      </c>
      <c r="O944" s="19">
        <v>5</v>
      </c>
      <c r="P944" s="19">
        <v>10</v>
      </c>
      <c r="Q944" s="19">
        <v>15</v>
      </c>
      <c r="R944" s="19">
        <v>20</v>
      </c>
      <c r="S944" s="19">
        <v>25</v>
      </c>
      <c r="T944" s="19">
        <v>30</v>
      </c>
      <c r="U944" s="19">
        <v>35</v>
      </c>
      <c r="V944" s="19">
        <v>40</v>
      </c>
      <c r="W944" s="19">
        <v>45</v>
      </c>
      <c r="X944" s="19">
        <v>50</v>
      </c>
      <c r="Y944" s="19">
        <v>55</v>
      </c>
      <c r="Z944" s="19">
        <v>60</v>
      </c>
      <c r="AA944" s="19">
        <v>65</v>
      </c>
      <c r="AB944" s="19">
        <v>70</v>
      </c>
      <c r="AC944" s="19">
        <v>75</v>
      </c>
      <c r="AD944" s="19">
        <v>80</v>
      </c>
      <c r="AE944" s="19">
        <v>85</v>
      </c>
      <c r="AF944" s="19">
        <v>90</v>
      </c>
      <c r="AG944" s="19">
        <v>95</v>
      </c>
      <c r="AH944" s="19">
        <v>100</v>
      </c>
      <c r="AI944" s="19">
        <v>105</v>
      </c>
      <c r="AJ944" s="19">
        <v>110</v>
      </c>
      <c r="AK944" s="19">
        <v>115</v>
      </c>
      <c r="AL944" s="19">
        <v>120</v>
      </c>
      <c r="AM944" s="19">
        <v>125</v>
      </c>
      <c r="AN944" s="19">
        <v>130</v>
      </c>
      <c r="AO944" s="19">
        <v>135</v>
      </c>
      <c r="AP944" s="19">
        <v>140</v>
      </c>
      <c r="AQ944" s="19">
        <v>145</v>
      </c>
      <c r="AR944" s="2">
        <v>150</v>
      </c>
      <c r="AS944" s="19">
        <v>155</v>
      </c>
      <c r="AT944" s="2">
        <v>160</v>
      </c>
      <c r="AU944" s="19">
        <v>165</v>
      </c>
      <c r="AV944" s="2">
        <v>170</v>
      </c>
      <c r="AW944" s="19">
        <v>175</v>
      </c>
      <c r="AX944" s="2">
        <v>180</v>
      </c>
      <c r="AY944" s="19">
        <v>185</v>
      </c>
      <c r="AZ944" s="2">
        <v>190</v>
      </c>
      <c r="BA944" s="19">
        <v>195</v>
      </c>
      <c r="BB944" s="2">
        <v>200</v>
      </c>
      <c r="BF944" s="19">
        <v>0</v>
      </c>
      <c r="BG944" s="19">
        <v>5</v>
      </c>
      <c r="BH944" s="19">
        <v>10</v>
      </c>
      <c r="BI944" s="19">
        <v>15</v>
      </c>
      <c r="BJ944" s="19">
        <v>20</v>
      </c>
      <c r="BK944" s="19">
        <v>25</v>
      </c>
      <c r="BL944" s="19">
        <v>30</v>
      </c>
      <c r="BM944" s="19">
        <v>35</v>
      </c>
      <c r="BN944" s="19">
        <v>40</v>
      </c>
      <c r="BO944" s="19">
        <v>45</v>
      </c>
      <c r="BP944" s="19">
        <v>50</v>
      </c>
      <c r="BQ944" s="19">
        <v>55</v>
      </c>
      <c r="BR944" s="19">
        <v>60</v>
      </c>
      <c r="BS944" s="19">
        <v>65</v>
      </c>
      <c r="BT944" s="19">
        <v>70</v>
      </c>
      <c r="BU944" s="19">
        <v>75</v>
      </c>
      <c r="BV944" s="19">
        <v>80</v>
      </c>
      <c r="BW944" s="19">
        <v>85</v>
      </c>
      <c r="BX944" s="19">
        <v>90</v>
      </c>
      <c r="BY944" s="19">
        <v>95</v>
      </c>
      <c r="BZ944" s="19">
        <v>100</v>
      </c>
      <c r="CA944" s="19">
        <v>105</v>
      </c>
      <c r="CB944" s="19">
        <v>110</v>
      </c>
      <c r="CC944" s="19">
        <v>115</v>
      </c>
      <c r="CD944" s="19">
        <v>120</v>
      </c>
      <c r="CE944" s="19">
        <v>125</v>
      </c>
      <c r="CF944" s="19">
        <v>130</v>
      </c>
      <c r="CG944" s="19">
        <v>135</v>
      </c>
      <c r="CH944" s="19">
        <v>140</v>
      </c>
      <c r="CI944" s="19">
        <v>145</v>
      </c>
      <c r="CJ944" s="2">
        <v>150</v>
      </c>
      <c r="CK944" s="19">
        <v>155</v>
      </c>
      <c r="CL944" s="2">
        <v>160</v>
      </c>
      <c r="CM944" s="19">
        <v>165</v>
      </c>
      <c r="CN944" s="2">
        <v>170</v>
      </c>
      <c r="CO944" s="19">
        <v>175</v>
      </c>
      <c r="CP944" s="2">
        <v>180</v>
      </c>
      <c r="CQ944" s="19">
        <v>185</v>
      </c>
      <c r="CR944" s="2">
        <v>190</v>
      </c>
      <c r="CS944" s="19">
        <v>195</v>
      </c>
      <c r="CT944" s="2">
        <v>200</v>
      </c>
    </row>
    <row r="945" spans="1:98" x14ac:dyDescent="0.3">
      <c r="A945" s="100" t="s">
        <v>92</v>
      </c>
      <c r="B945" s="93">
        <v>80</v>
      </c>
      <c r="C945" s="93">
        <v>80</v>
      </c>
      <c r="D945">
        <f>C945-B945+5</f>
        <v>5</v>
      </c>
      <c r="E945" s="4">
        <f>IF(D945&gt;0,100/(D945/5)/100,1)</f>
        <v>1</v>
      </c>
      <c r="F945" s="94" t="s">
        <v>163</v>
      </c>
      <c r="G945" s="94" t="s">
        <v>164</v>
      </c>
      <c r="H945" s="94" t="s">
        <v>173</v>
      </c>
      <c r="I945" s="95" t="s">
        <v>169</v>
      </c>
      <c r="J945" s="3" t="s">
        <v>172</v>
      </c>
      <c r="K945" s="97" t="s">
        <v>174</v>
      </c>
      <c r="L945" s="97" t="s">
        <v>175</v>
      </c>
      <c r="M945" t="s">
        <v>168</v>
      </c>
      <c r="N945" s="4">
        <f t="shared" ref="N945" si="17166">IF(IF(BF944&lt;=$B944,1,M945-$E944)&gt;0,IF(BF944&lt;=$B944,1,M945-$E944),0)</f>
        <v>1</v>
      </c>
      <c r="O945" s="4">
        <f t="shared" ref="O945" si="17167">IF(IF(BG944&lt;=$B944,1,N945-$E944)&gt;0,IF(BG944&lt;=$B944,1,N945-$E944),0)</f>
        <v>1</v>
      </c>
      <c r="P945" s="4">
        <f t="shared" ref="P945" si="17168">IF(IF(BH944&lt;=$B944,1,O945-$E944)&gt;0,IF(BH944&lt;=$B944,1,O945-$E944),0)</f>
        <v>1</v>
      </c>
      <c r="Q945" s="4">
        <f t="shared" ref="Q945" si="17169">IF(IF(BI944&lt;=$B944,1,P945-$E944)&gt;0,IF(BI944&lt;=$B944,1,P945-$E944),0)</f>
        <v>1</v>
      </c>
      <c r="R945" s="4">
        <f t="shared" ref="R945" si="17170">IF(IF(BJ944&lt;=$B944,1,Q945-$E944)&gt;0,IF(BJ944&lt;=$B944,1,Q945-$E944),0)</f>
        <v>1</v>
      </c>
      <c r="S945" s="4">
        <f t="shared" ref="S945" si="17171">IF(IF(BK944&lt;=$B944,1,R945-$E944)&gt;0,IF(BK944&lt;=$B944,1,R945-$E944),0)</f>
        <v>1</v>
      </c>
      <c r="T945" s="4">
        <f t="shared" ref="T945" si="17172">IF(IF(BL944&lt;=$B944,1,S945-$E944)&gt;0,IF(BL944&lt;=$B944,1,S945-$E944),0)</f>
        <v>1</v>
      </c>
      <c r="U945" s="4">
        <f t="shared" ref="U945" si="17173">IF(IF(BM944&lt;=$B944,1,T945-$E944)&gt;0,IF(BM944&lt;=$B944,1,T945-$E944),0)</f>
        <v>1</v>
      </c>
      <c r="V945" s="4">
        <f t="shared" ref="V945" si="17174">IF(IF(BN944&lt;=$B944,1,U945-$E944)&gt;0,IF(BN944&lt;=$B944,1,U945-$E944),0)</f>
        <v>1</v>
      </c>
      <c r="W945" s="4">
        <f t="shared" ref="W945" si="17175">IF(IF(BO944&lt;=$B944,1,V945-$E944)&gt;0,IF(BO944&lt;=$B944,1,V945-$E944),0)</f>
        <v>1</v>
      </c>
      <c r="X945" s="4">
        <f t="shared" ref="X945" si="17176">IF(IF(BP944&lt;=$B944,1,W945-$E944)&gt;0,IF(BP944&lt;=$B944,1,W945-$E944),0)</f>
        <v>1</v>
      </c>
      <c r="Y945" s="4">
        <f t="shared" ref="Y945" si="17177">IF(IF(BQ944&lt;=$B944,1,X945-$E944)&gt;0,IF(BQ944&lt;=$B944,1,X945-$E944),0)</f>
        <v>1</v>
      </c>
      <c r="Z945" s="4">
        <f t="shared" ref="Z945" si="17178">IF(IF(BR944&lt;=$B944,1,Y945-$E944)&gt;0,IF(BR944&lt;=$B944,1,Y945-$E944),0)</f>
        <v>1</v>
      </c>
      <c r="AA945" s="4">
        <f t="shared" ref="AA945" si="17179">IF(IF(BS944&lt;=$B944,1,Z945-$E944)&gt;0,IF(BS944&lt;=$B944,1,Z945-$E944),0)</f>
        <v>1</v>
      </c>
      <c r="AB945" s="4">
        <f t="shared" ref="AB945" si="17180">IF(IF(BT944&lt;=$B944,1,AA945-$E944)&gt;0,IF(BT944&lt;=$B944,1,AA945-$E944),0)</f>
        <v>1</v>
      </c>
      <c r="AC945" s="4">
        <f t="shared" ref="AC945" si="17181">IF(IF(BU944&lt;=$B944,1,AB945-$E944)&gt;0,IF(BU944&lt;=$B944,1,AB945-$E944),0)</f>
        <v>1</v>
      </c>
      <c r="AD945" s="4">
        <f t="shared" ref="AD945" si="17182">IF(IF(BV944&lt;=$B944,1,AC945-$E944)&gt;0,IF(BV944&lt;=$B944,1,AC945-$E944),0)</f>
        <v>1</v>
      </c>
      <c r="AE945" s="4">
        <f t="shared" ref="AE945" si="17183">IF(IF(BW944&lt;=$B944,1,AD945-$E944)&gt;0,IF(BW944&lt;=$B944,1,AD945-$E944),0)</f>
        <v>0</v>
      </c>
      <c r="AF945" s="4">
        <f t="shared" ref="AF945" si="17184">IF(IF(BX944&lt;=$B944,1,AE945-$E944)&gt;0,IF(BX944&lt;=$B944,1,AE945-$E944),0)</f>
        <v>0</v>
      </c>
      <c r="AG945" s="4">
        <f t="shared" ref="AG945" si="17185">IF(IF(BY944&lt;=$B944,1,AF945-$E944)&gt;0,IF(BY944&lt;=$B944,1,AF945-$E944),0)</f>
        <v>0</v>
      </c>
      <c r="AH945" s="4">
        <f t="shared" ref="AH945" si="17186">IF(IF(BZ944&lt;=$B944,1,AG945-$E944)&gt;0,IF(BZ944&lt;=$B944,1,AG945-$E944),0)</f>
        <v>0</v>
      </c>
      <c r="AI945" s="4">
        <f t="shared" ref="AI945" si="17187">IF(IF(CA944&lt;=$B944,1,AH945-$E944)&gt;0,IF(CA944&lt;=$B944,1,AH945-$E944),0)</f>
        <v>0</v>
      </c>
      <c r="AJ945" s="4">
        <f t="shared" ref="AJ945" si="17188">IF(IF(CB944&lt;=$B944,1,AI945-$E944)&gt;0,IF(CB944&lt;=$B944,1,AI945-$E944),0)</f>
        <v>0</v>
      </c>
      <c r="AK945" s="4">
        <f t="shared" ref="AK945" si="17189">IF(IF(CC944&lt;=$B944,1,AJ945-$E944)&gt;0,IF(CC944&lt;=$B944,1,AJ945-$E944),0)</f>
        <v>0</v>
      </c>
      <c r="AL945" s="4">
        <f t="shared" ref="AL945" si="17190">IF(IF(CD944&lt;=$B944,1,AK945-$E944)&gt;0,IF(CD944&lt;=$B944,1,AK945-$E944),0)</f>
        <v>0</v>
      </c>
      <c r="AM945" s="4">
        <f t="shared" ref="AM945" si="17191">IF(IF(CE944&lt;=$B944,1,AL945-$E944)&gt;0,IF(CE944&lt;=$B944,1,AL945-$E944),0)</f>
        <v>0</v>
      </c>
      <c r="AN945" s="4">
        <f t="shared" ref="AN945" si="17192">IF(IF(CF944&lt;=$B944,1,AM945-$E944)&gt;0,IF(CF944&lt;=$B944,1,AM945-$E944),0)</f>
        <v>0</v>
      </c>
      <c r="AO945" s="4">
        <f t="shared" ref="AO945" si="17193">IF(IF(CG944&lt;=$B944,1,AN945-$E944)&gt;0,IF(CG944&lt;=$B944,1,AN945-$E944),0)</f>
        <v>0</v>
      </c>
      <c r="AP945" s="4">
        <f t="shared" ref="AP945" si="17194">IF(IF(CH944&lt;=$B944,1,AO945-$E944)&gt;0,IF(CH944&lt;=$B944,1,AO945-$E944),0)</f>
        <v>0</v>
      </c>
      <c r="AQ945" s="4">
        <f t="shared" ref="AQ945" si="17195">IF(IF(CI944&lt;=$B944,1,AP945-$E944)&gt;0,IF(CI944&lt;=$B944,1,AP945-$E944),0)</f>
        <v>0</v>
      </c>
      <c r="AR945" s="4">
        <f t="shared" ref="AR945" si="17196">IF(IF(CJ944&lt;=$B944,1,AQ945-$E944)&gt;0,IF(CJ944&lt;=$B944,1,AQ945-$E944),0)</f>
        <v>0</v>
      </c>
      <c r="AS945" s="4">
        <f t="shared" ref="AS945" si="17197">IF(IF(CK944&lt;=$B944,1,AR945-$E944)&gt;0,IF(CK944&lt;=$B944,1,AR945-$E944),0)</f>
        <v>0</v>
      </c>
      <c r="AT945" s="4">
        <f t="shared" ref="AT945" si="17198">IF(IF(CL944&lt;=$B944,1,AS945-$E944)&gt;0,IF(CL944&lt;=$B944,1,AS945-$E944),0)</f>
        <v>0</v>
      </c>
      <c r="AU945" s="4">
        <f t="shared" ref="AU945" si="17199">IF(IF(CM944&lt;=$B944,1,AT945-$E944)&gt;0,IF(CM944&lt;=$B944,1,AT945-$E944),0)</f>
        <v>0</v>
      </c>
      <c r="AV945" s="4">
        <f t="shared" ref="AV945" si="17200">IF(IF(CN944&lt;=$B944,1,AU945-$E944)&gt;0,IF(CN944&lt;=$B944,1,AU945-$E944),0)</f>
        <v>0</v>
      </c>
      <c r="AW945" s="4">
        <f t="shared" ref="AW945" si="17201">IF(IF(CO944&lt;=$B944,1,AV945-$E944)&gt;0,IF(CO944&lt;=$B944,1,AV945-$E944),0)</f>
        <v>0</v>
      </c>
      <c r="AX945" s="4">
        <f t="shared" ref="AX945" si="17202">IF(IF(CP944&lt;=$B944,1,AW945-$E944)&gt;0,IF(CP944&lt;=$B944,1,AW945-$E944),0)</f>
        <v>0</v>
      </c>
      <c r="AY945" s="4">
        <f t="shared" ref="AY945" si="17203">IF(IF(CQ944&lt;=$B944,1,AX945-$E944)&gt;0,IF(CQ944&lt;=$B944,1,AX945-$E944),0)</f>
        <v>0</v>
      </c>
      <c r="AZ945" s="4">
        <f t="shared" ref="AZ945" si="17204">IF(IF(CR944&lt;=$B944,1,AY945-$E944)&gt;0,IF(CR944&lt;=$B944,1,AY945-$E944),0)</f>
        <v>0</v>
      </c>
      <c r="BA945" s="4">
        <f t="shared" ref="BA945" si="17205">IF(IF(CS944&lt;=$B944,1,AZ945-$E944)&gt;0,IF(CS944&lt;=$B944,1,AZ945-$E944),0)</f>
        <v>0</v>
      </c>
      <c r="BB945" s="4">
        <f t="shared" ref="BB945" si="17206">IF(IF(CT944&lt;=$B944,1,BA945-$E944)&gt;0,IF(CT944&lt;=$B944,1,BA945-$E944),0)</f>
        <v>0</v>
      </c>
      <c r="BE945" t="s">
        <v>171</v>
      </c>
      <c r="BF945" s="91">
        <f>'Data tilvækstoversigt'!C714*N945</f>
        <v>0</v>
      </c>
      <c r="BG945" s="91">
        <f>'Data tilvækstoversigt'!D714*O945</f>
        <v>1.7604379473808758</v>
      </c>
      <c r="BH945" s="91">
        <f>'Data tilvækstoversigt'!E714*P945</f>
        <v>11.736252982539174</v>
      </c>
      <c r="BI945" s="91">
        <f>'Data tilvækstoversigt'!F714*Q945</f>
        <v>29.340632456347937</v>
      </c>
      <c r="BJ945" s="91">
        <f>'Data tilvækstoversigt'!G714*R945</f>
        <v>58.681264912695873</v>
      </c>
      <c r="BK945" s="91">
        <f>'Data tilvækstoversigt'!H714*S945</f>
        <v>124.02655361490673</v>
      </c>
      <c r="BL945" s="91">
        <f>'Data tilvækstoversigt'!I714*T945</f>
        <v>196.30019889505837</v>
      </c>
      <c r="BM945" s="91">
        <f>'Data tilvækstoversigt'!J714*U945</f>
        <v>247.07640127315847</v>
      </c>
      <c r="BN945" s="91">
        <f>'Data tilvækstoversigt'!K714*V945</f>
        <v>273.98801882258738</v>
      </c>
      <c r="BO945" s="91">
        <f>'Data tilvækstoversigt'!L714*W945</f>
        <v>299.38413576128301</v>
      </c>
      <c r="BP945" s="91">
        <f>'Data tilvækstoversigt'!M714*X945</f>
        <v>320.51532986911889</v>
      </c>
      <c r="BQ945" s="91">
        <f>'Data tilvækstoversigt'!N714*Y945</f>
        <v>339.25434418832401</v>
      </c>
      <c r="BR945" s="91">
        <f>'Data tilvækstoversigt'!O714*Z945</f>
        <v>358.96969995993828</v>
      </c>
      <c r="BS945" s="91">
        <f>'Data tilvækstoversigt'!P714*AA945</f>
        <v>374.8572449096398</v>
      </c>
      <c r="BT945" s="91">
        <f>'Data tilvækstoversigt'!Q714*AB945</f>
        <v>385.20608808820919</v>
      </c>
      <c r="BU945" s="91">
        <f>'Data tilvækstoversigt'!R714*AC945</f>
        <v>396.53398158838769</v>
      </c>
      <c r="BV945" s="91">
        <f>'Data tilvækstoversigt'!S714*AD945</f>
        <v>403.04917885085285</v>
      </c>
      <c r="BW945" s="91">
        <f>'Data tilvækstoversigt'!T714*AE945</f>
        <v>0</v>
      </c>
      <c r="BX945" s="91">
        <f>'Data tilvækstoversigt'!U714*AF945</f>
        <v>0</v>
      </c>
      <c r="BY945" s="91">
        <f>'Data tilvækstoversigt'!V714*AG945</f>
        <v>0</v>
      </c>
      <c r="BZ945" s="91">
        <f>'Data tilvækstoversigt'!W714*AH945</f>
        <v>0</v>
      </c>
      <c r="CA945" s="91">
        <f>'Data tilvækstoversigt'!X714*AI945</f>
        <v>0</v>
      </c>
      <c r="CB945" s="91">
        <f>'Data tilvækstoversigt'!Y714*AJ945</f>
        <v>0</v>
      </c>
      <c r="CC945" s="91">
        <f>'Data tilvækstoversigt'!Z714*AK945</f>
        <v>0</v>
      </c>
      <c r="CD945" s="91">
        <f>'Data tilvækstoversigt'!AA714*AL945</f>
        <v>0</v>
      </c>
      <c r="CE945" s="91">
        <f>'Data tilvækstoversigt'!AB714*AM945</f>
        <v>0</v>
      </c>
      <c r="CF945" s="91">
        <f>'Data tilvækstoversigt'!AC714*AN945</f>
        <v>0</v>
      </c>
      <c r="CG945" s="91">
        <f>'Data tilvækstoversigt'!AD714*AO945</f>
        <v>0</v>
      </c>
      <c r="CH945" s="91">
        <f>'Data tilvækstoversigt'!AE714*AP945</f>
        <v>0</v>
      </c>
      <c r="CI945" s="91">
        <f>'Data tilvækstoversigt'!AF714*AQ945</f>
        <v>0</v>
      </c>
      <c r="CJ945" s="91">
        <f>'Data tilvækstoversigt'!AG714*AR945</f>
        <v>0</v>
      </c>
      <c r="CK945" s="91">
        <f>'Data tilvækstoversigt'!AH714*AS945</f>
        <v>0</v>
      </c>
      <c r="CL945" s="91">
        <f>'Data tilvækstoversigt'!AI714*AT945</f>
        <v>0</v>
      </c>
      <c r="CM945" s="91">
        <f>'Data tilvækstoversigt'!AJ714*AU945</f>
        <v>0</v>
      </c>
      <c r="CN945" s="91">
        <f>'Data tilvækstoversigt'!AK714*AV945</f>
        <v>0</v>
      </c>
      <c r="CO945" s="91">
        <f>'Data tilvækstoversigt'!AL714*AW945</f>
        <v>0</v>
      </c>
      <c r="CP945" s="91">
        <f>'Data tilvækstoversigt'!AM714*AX945</f>
        <v>0</v>
      </c>
      <c r="CQ945" s="91">
        <f>'Data tilvækstoversigt'!AN714*AY945</f>
        <v>0</v>
      </c>
      <c r="CR945" s="91">
        <f>'Data tilvækstoversigt'!AO714*AZ945</f>
        <v>0</v>
      </c>
      <c r="CS945" s="91">
        <f>'Data tilvækstoversigt'!AP714*BA945</f>
        <v>0</v>
      </c>
      <c r="CT945" s="91">
        <f>'Data tilvækstoversigt'!AQ714*BB945</f>
        <v>0</v>
      </c>
    </row>
    <row r="946" spans="1:98" x14ac:dyDescent="0.3">
      <c r="F946" s="92">
        <f>B945</f>
        <v>80</v>
      </c>
      <c r="G946" s="92">
        <f>C945</f>
        <v>80</v>
      </c>
      <c r="H946" s="4">
        <f>E945</f>
        <v>1</v>
      </c>
      <c r="I946">
        <v>0</v>
      </c>
      <c r="J946" s="48">
        <f>IF(AND(I946&gt;=F946,I946&lt;=G946+1),H946,0)</f>
        <v>0</v>
      </c>
      <c r="K946" s="48">
        <f>IF(IF(AND(I946&gt;=(F946*2),I946&lt;=G946+F946+(G946-F946+5)+1),((H946)^2)*(I947-F946*2)/5,0)&lt;=H946,IF(AND(I946&gt;=(F946*2),I946&lt;=G946+F946+(G946-F946+5)+1),((H946)^2)*(I947-F946*2)/5,0),(K945-H946^2))</f>
        <v>0</v>
      </c>
      <c r="L946" s="98">
        <f>IF(IF(AND(I946&gt;=(F946*3),I946&lt;=G946+F946+F946+(G946-F946+5)+1),((H946)^3)*(I947-F946*3)/5,0)&lt;=H946,IF(AND(I946&gt;=(F946*3),I946&lt;=G946+F946+F946+(G946-F946+5)+1),((H946)^3)*(I947-F946*3)/5,0),(L945-H946^3))</f>
        <v>0</v>
      </c>
      <c r="M946" s="96"/>
      <c r="N946" s="48">
        <f>$J946+$K946+$L946</f>
        <v>0</v>
      </c>
      <c r="O946" s="48">
        <f t="shared" ref="O946:BB952" si="17207">$J946+$K946+$L946</f>
        <v>0</v>
      </c>
      <c r="P946" s="48">
        <f t="shared" si="17207"/>
        <v>0</v>
      </c>
      <c r="Q946" s="48">
        <f t="shared" si="17207"/>
        <v>0</v>
      </c>
      <c r="R946" s="48">
        <f t="shared" si="17207"/>
        <v>0</v>
      </c>
      <c r="S946" s="48">
        <f t="shared" si="17207"/>
        <v>0</v>
      </c>
      <c r="T946" s="48">
        <f t="shared" si="17207"/>
        <v>0</v>
      </c>
      <c r="U946" s="48">
        <f t="shared" si="17207"/>
        <v>0</v>
      </c>
      <c r="V946" s="48">
        <f t="shared" si="17207"/>
        <v>0</v>
      </c>
      <c r="W946" s="48">
        <f t="shared" si="17207"/>
        <v>0</v>
      </c>
      <c r="X946" s="48">
        <f t="shared" si="17207"/>
        <v>0</v>
      </c>
      <c r="Y946" s="48">
        <f t="shared" si="17207"/>
        <v>0</v>
      </c>
      <c r="Z946" s="48">
        <f t="shared" si="17207"/>
        <v>0</v>
      </c>
      <c r="AA946" s="48">
        <f t="shared" si="17207"/>
        <v>0</v>
      </c>
      <c r="AB946" s="48">
        <f t="shared" si="17207"/>
        <v>0</v>
      </c>
      <c r="AC946" s="48">
        <f t="shared" si="17207"/>
        <v>0</v>
      </c>
      <c r="AD946" s="48">
        <f t="shared" si="17207"/>
        <v>0</v>
      </c>
      <c r="AE946" s="48">
        <f t="shared" si="17207"/>
        <v>0</v>
      </c>
      <c r="AF946" s="48">
        <f t="shared" si="17207"/>
        <v>0</v>
      </c>
      <c r="AG946" s="48">
        <f t="shared" si="17207"/>
        <v>0</v>
      </c>
      <c r="AH946" s="48">
        <f t="shared" si="17207"/>
        <v>0</v>
      </c>
      <c r="AI946" s="48">
        <f t="shared" si="17207"/>
        <v>0</v>
      </c>
      <c r="AJ946" s="48">
        <f t="shared" si="17207"/>
        <v>0</v>
      </c>
      <c r="AK946" s="48">
        <f t="shared" si="17207"/>
        <v>0</v>
      </c>
      <c r="AL946" s="48">
        <f t="shared" si="17207"/>
        <v>0</v>
      </c>
      <c r="AM946" s="48">
        <f t="shared" si="17207"/>
        <v>0</v>
      </c>
      <c r="AN946" s="48">
        <f t="shared" si="17207"/>
        <v>0</v>
      </c>
      <c r="AO946" s="48">
        <f t="shared" si="17207"/>
        <v>0</v>
      </c>
      <c r="AP946" s="48">
        <f t="shared" si="17207"/>
        <v>0</v>
      </c>
      <c r="AQ946" s="48">
        <f t="shared" si="17207"/>
        <v>0</v>
      </c>
      <c r="AR946" s="48">
        <f t="shared" si="17207"/>
        <v>0</v>
      </c>
      <c r="AS946" s="48">
        <f t="shared" si="17207"/>
        <v>0</v>
      </c>
      <c r="AT946" s="48">
        <f t="shared" si="17207"/>
        <v>0</v>
      </c>
      <c r="AU946" s="48">
        <f t="shared" si="17207"/>
        <v>0</v>
      </c>
      <c r="AV946" s="48">
        <f t="shared" si="17207"/>
        <v>0</v>
      </c>
      <c r="AW946" s="48">
        <f t="shared" si="17207"/>
        <v>0</v>
      </c>
      <c r="AX946" s="48">
        <f t="shared" si="17207"/>
        <v>0</v>
      </c>
      <c r="AY946" s="48">
        <f t="shared" si="17207"/>
        <v>0</v>
      </c>
      <c r="AZ946" s="48">
        <f t="shared" si="17207"/>
        <v>0</v>
      </c>
      <c r="BA946" s="48">
        <f t="shared" si="17207"/>
        <v>0</v>
      </c>
      <c r="BB946" s="48">
        <f t="shared" si="17207"/>
        <v>0</v>
      </c>
      <c r="BC946" s="48"/>
      <c r="BE946" t="s">
        <v>177</v>
      </c>
      <c r="BF946">
        <f>BF945*N946</f>
        <v>0</v>
      </c>
      <c r="BG946">
        <f t="shared" ref="BG946" si="17208">BG945*O946</f>
        <v>0</v>
      </c>
      <c r="BH946">
        <f t="shared" ref="BH946" si="17209">BH945*P946</f>
        <v>0</v>
      </c>
      <c r="BI946">
        <f t="shared" ref="BI946" si="17210">BI945*Q946</f>
        <v>0</v>
      </c>
      <c r="BJ946">
        <f t="shared" ref="BJ946" si="17211">BJ945*R946</f>
        <v>0</v>
      </c>
      <c r="BK946">
        <f t="shared" ref="BK946" si="17212">BK945*S946</f>
        <v>0</v>
      </c>
      <c r="BL946">
        <f t="shared" ref="BL946" si="17213">BL945*T946</f>
        <v>0</v>
      </c>
      <c r="BM946">
        <f t="shared" ref="BM946" si="17214">BM945*U946</f>
        <v>0</v>
      </c>
      <c r="BN946">
        <f t="shared" ref="BN946" si="17215">BN945*V946</f>
        <v>0</v>
      </c>
      <c r="BO946">
        <f t="shared" ref="BO946" si="17216">BO945*W946</f>
        <v>0</v>
      </c>
      <c r="BP946">
        <f t="shared" ref="BP946" si="17217">BP945*X946</f>
        <v>0</v>
      </c>
      <c r="BQ946">
        <f t="shared" ref="BQ946" si="17218">BQ945*Y946</f>
        <v>0</v>
      </c>
      <c r="BR946">
        <f t="shared" ref="BR946" si="17219">BR945*Z946</f>
        <v>0</v>
      </c>
      <c r="BS946">
        <f t="shared" ref="BS946" si="17220">BS945*AA946</f>
        <v>0</v>
      </c>
      <c r="BT946">
        <f t="shared" ref="BT946" si="17221">BT945*AB946</f>
        <v>0</v>
      </c>
      <c r="BU946">
        <f t="shared" ref="BU946" si="17222">BU945*AC946</f>
        <v>0</v>
      </c>
      <c r="BV946">
        <f t="shared" ref="BV946" si="17223">BV945*AD946</f>
        <v>0</v>
      </c>
      <c r="BW946">
        <f t="shared" ref="BW946" si="17224">BW945*AE946</f>
        <v>0</v>
      </c>
      <c r="BX946">
        <f t="shared" ref="BX946" si="17225">BX945*AF946</f>
        <v>0</v>
      </c>
      <c r="BY946">
        <f t="shared" ref="BY946" si="17226">BY945*AG946</f>
        <v>0</v>
      </c>
      <c r="BZ946">
        <f t="shared" ref="BZ946" si="17227">BZ945*AH946</f>
        <v>0</v>
      </c>
      <c r="CA946">
        <f t="shared" ref="CA946" si="17228">CA945*AI946</f>
        <v>0</v>
      </c>
      <c r="CB946">
        <f t="shared" ref="CB946" si="17229">CB945*AJ946</f>
        <v>0</v>
      </c>
      <c r="CC946">
        <f t="shared" ref="CC946" si="17230">CC945*AK946</f>
        <v>0</v>
      </c>
      <c r="CD946">
        <f t="shared" ref="CD946" si="17231">CD945*AL946</f>
        <v>0</v>
      </c>
      <c r="CE946">
        <f t="shared" ref="CE946" si="17232">CE945*AM946</f>
        <v>0</v>
      </c>
      <c r="CF946">
        <f t="shared" ref="CF946" si="17233">CF945*AN946</f>
        <v>0</v>
      </c>
      <c r="CG946">
        <f t="shared" ref="CG946" si="17234">CG945*AO946</f>
        <v>0</v>
      </c>
      <c r="CH946">
        <f t="shared" ref="CH946" si="17235">CH945*AP946</f>
        <v>0</v>
      </c>
      <c r="CI946">
        <f t="shared" ref="CI946" si="17236">CI945*AQ946</f>
        <v>0</v>
      </c>
      <c r="CJ946">
        <f t="shared" ref="CJ946" si="17237">CJ945*AR946</f>
        <v>0</v>
      </c>
      <c r="CK946">
        <f t="shared" ref="CK946" si="17238">CK945*AS946</f>
        <v>0</v>
      </c>
      <c r="CL946">
        <f t="shared" ref="CL946" si="17239">CL945*AT946</f>
        <v>0</v>
      </c>
      <c r="CM946">
        <f t="shared" ref="CM946" si="17240">CM945*AU946</f>
        <v>0</v>
      </c>
      <c r="CN946">
        <f t="shared" ref="CN946" si="17241">CN945*AV946</f>
        <v>0</v>
      </c>
      <c r="CO946">
        <f t="shared" ref="CO946" si="17242">CO945*AW946</f>
        <v>0</v>
      </c>
      <c r="CP946">
        <f t="shared" ref="CP946" si="17243">CP945*AX946</f>
        <v>0</v>
      </c>
      <c r="CQ946">
        <f t="shared" ref="CQ946" si="17244">CQ945*AY946</f>
        <v>0</v>
      </c>
      <c r="CR946">
        <f t="shared" ref="CR946" si="17245">CR945*AZ946</f>
        <v>0</v>
      </c>
      <c r="CS946">
        <f t="shared" ref="CS946" si="17246">CS945*BA946</f>
        <v>0</v>
      </c>
      <c r="CT946">
        <f t="shared" ref="CT946" si="17247">CT945*BB946</f>
        <v>0</v>
      </c>
    </row>
    <row r="947" spans="1:98" x14ac:dyDescent="0.3">
      <c r="F947" s="91">
        <f>F946</f>
        <v>80</v>
      </c>
      <c r="G947" s="91">
        <f>G946</f>
        <v>80</v>
      </c>
      <c r="H947" s="4">
        <f>H946</f>
        <v>1</v>
      </c>
      <c r="I947">
        <v>5</v>
      </c>
      <c r="J947" s="48">
        <f t="shared" ref="J947:J986" si="17248">IF(AND(I947&gt;=F947,I947&lt;=G947+1),H947,0)</f>
        <v>0</v>
      </c>
      <c r="K947" s="48">
        <f t="shared" ref="K947:K952" si="17249">IF(IF(AND(I947&gt;=(F947*2),I947&lt;=G947+F947+(G947-F947+5)+1),((H947)^2)*(I948-F947*2)/5,0)&lt;=H947,IF(AND(I947&gt;=(F947*2),I947&lt;=G947+F947+(G947-F947+5)+1),((H947)^2)*(I948-F947*2)/5,0),(K946-H947^2))</f>
        <v>0</v>
      </c>
      <c r="L947" s="98">
        <f t="shared" ref="L947:L986" si="17250">IF(IF(AND(I947&gt;=(F947*3),I947&lt;=G947+F947+F947+(G947-F947+5)+1),((H947)^3)*(I948-F947*3)/5,0)&lt;=H947,IF(AND(I947&gt;=(F947*3),I947&lt;=G947+F947+F947+(G947-F947+5)+1),((H947)^3)*(I948-F947*3)/5,0),(L946-H947^3))</f>
        <v>0</v>
      </c>
      <c r="M947" s="48"/>
      <c r="N947" s="48"/>
      <c r="O947" s="48">
        <f>$J947+$K947+$L947</f>
        <v>0</v>
      </c>
      <c r="P947" s="48">
        <f t="shared" si="17207"/>
        <v>0</v>
      </c>
      <c r="Q947" s="48">
        <f t="shared" si="17207"/>
        <v>0</v>
      </c>
      <c r="R947" s="48">
        <f t="shared" si="17207"/>
        <v>0</v>
      </c>
      <c r="S947" s="48">
        <f t="shared" si="17207"/>
        <v>0</v>
      </c>
      <c r="T947" s="48">
        <f t="shared" si="17207"/>
        <v>0</v>
      </c>
      <c r="U947" s="48">
        <f t="shared" si="17207"/>
        <v>0</v>
      </c>
      <c r="V947" s="48">
        <f t="shared" si="17207"/>
        <v>0</v>
      </c>
      <c r="W947" s="48">
        <f t="shared" si="17207"/>
        <v>0</v>
      </c>
      <c r="X947" s="48">
        <f t="shared" si="17207"/>
        <v>0</v>
      </c>
      <c r="Y947" s="48">
        <f t="shared" si="17207"/>
        <v>0</v>
      </c>
      <c r="Z947" s="48">
        <f t="shared" si="17207"/>
        <v>0</v>
      </c>
      <c r="AA947" s="48">
        <f t="shared" si="17207"/>
        <v>0</v>
      </c>
      <c r="AB947" s="48">
        <f t="shared" si="17207"/>
        <v>0</v>
      </c>
      <c r="AC947" s="48">
        <f t="shared" si="17207"/>
        <v>0</v>
      </c>
      <c r="AD947" s="48">
        <f t="shared" si="17207"/>
        <v>0</v>
      </c>
      <c r="AE947" s="48">
        <f t="shared" si="17207"/>
        <v>0</v>
      </c>
      <c r="AF947" s="48">
        <f t="shared" si="17207"/>
        <v>0</v>
      </c>
      <c r="AG947" s="48">
        <f t="shared" si="17207"/>
        <v>0</v>
      </c>
      <c r="AH947" s="48">
        <f t="shared" si="17207"/>
        <v>0</v>
      </c>
      <c r="AI947" s="48">
        <f t="shared" si="17207"/>
        <v>0</v>
      </c>
      <c r="AJ947" s="48">
        <f t="shared" si="17207"/>
        <v>0</v>
      </c>
      <c r="AK947" s="48">
        <f t="shared" si="17207"/>
        <v>0</v>
      </c>
      <c r="AL947" s="48">
        <f t="shared" si="17207"/>
        <v>0</v>
      </c>
      <c r="AM947" s="48">
        <f t="shared" si="17207"/>
        <v>0</v>
      </c>
      <c r="AN947" s="48">
        <f t="shared" si="17207"/>
        <v>0</v>
      </c>
      <c r="AO947" s="48">
        <f t="shared" si="17207"/>
        <v>0</v>
      </c>
      <c r="AP947" s="48">
        <f t="shared" si="17207"/>
        <v>0</v>
      </c>
      <c r="AQ947" s="48">
        <f t="shared" si="17207"/>
        <v>0</v>
      </c>
      <c r="AR947" s="48">
        <f t="shared" si="17207"/>
        <v>0</v>
      </c>
      <c r="AS947" s="48">
        <f t="shared" si="17207"/>
        <v>0</v>
      </c>
      <c r="AT947" s="48">
        <f t="shared" si="17207"/>
        <v>0</v>
      </c>
      <c r="AU947" s="48">
        <f t="shared" si="17207"/>
        <v>0</v>
      </c>
      <c r="AV947" s="48">
        <f t="shared" si="17207"/>
        <v>0</v>
      </c>
      <c r="AW947" s="48">
        <f t="shared" si="17207"/>
        <v>0</v>
      </c>
      <c r="AX947" s="48">
        <f t="shared" si="17207"/>
        <v>0</v>
      </c>
      <c r="AY947" s="48">
        <f t="shared" si="17207"/>
        <v>0</v>
      </c>
      <c r="AZ947" s="48">
        <f t="shared" si="17207"/>
        <v>0</v>
      </c>
      <c r="BA947" s="48">
        <f t="shared" si="17207"/>
        <v>0</v>
      </c>
      <c r="BB947" s="48">
        <f t="shared" si="17207"/>
        <v>0</v>
      </c>
      <c r="BC947" s="48"/>
      <c r="BE947" t="s">
        <v>178</v>
      </c>
      <c r="BG947">
        <f>BF945*O947</f>
        <v>0</v>
      </c>
      <c r="BH947">
        <f t="shared" ref="BH947" si="17251">BG945*P947</f>
        <v>0</v>
      </c>
      <c r="BI947">
        <f t="shared" ref="BI947" si="17252">BH945*Q947</f>
        <v>0</v>
      </c>
      <c r="BJ947">
        <f t="shared" ref="BJ947" si="17253">BI945*R947</f>
        <v>0</v>
      </c>
      <c r="BK947">
        <f t="shared" ref="BK947" si="17254">BJ945*S947</f>
        <v>0</v>
      </c>
      <c r="BL947">
        <f t="shared" ref="BL947" si="17255">BK945*T947</f>
        <v>0</v>
      </c>
      <c r="BM947">
        <f t="shared" ref="BM947" si="17256">BL945*U947</f>
        <v>0</v>
      </c>
      <c r="BN947">
        <f t="shared" ref="BN947" si="17257">BM945*V947</f>
        <v>0</v>
      </c>
      <c r="BO947">
        <f t="shared" ref="BO947" si="17258">BN945*W947</f>
        <v>0</v>
      </c>
      <c r="BP947">
        <f t="shared" ref="BP947" si="17259">BO945*X947</f>
        <v>0</v>
      </c>
      <c r="BQ947">
        <f t="shared" ref="BQ947" si="17260">BP945*Y947</f>
        <v>0</v>
      </c>
      <c r="BR947">
        <f t="shared" ref="BR947" si="17261">BQ945*Z947</f>
        <v>0</v>
      </c>
      <c r="BS947">
        <f t="shared" ref="BS947" si="17262">BR945*AA947</f>
        <v>0</v>
      </c>
      <c r="BT947">
        <f t="shared" ref="BT947" si="17263">BS945*AB947</f>
        <v>0</v>
      </c>
      <c r="BU947">
        <f t="shared" ref="BU947" si="17264">BT945*AC947</f>
        <v>0</v>
      </c>
      <c r="BV947">
        <f t="shared" ref="BV947" si="17265">BU945*AD947</f>
        <v>0</v>
      </c>
      <c r="BW947">
        <f t="shared" ref="BW947" si="17266">BV945*AE947</f>
        <v>0</v>
      </c>
      <c r="BX947">
        <f t="shared" ref="BX947" si="17267">BW945*AF947</f>
        <v>0</v>
      </c>
      <c r="BY947">
        <f t="shared" ref="BY947" si="17268">BX945*AG947</f>
        <v>0</v>
      </c>
      <c r="BZ947">
        <f t="shared" ref="BZ947" si="17269">BY945*AH947</f>
        <v>0</v>
      </c>
      <c r="CA947">
        <f t="shared" ref="CA947" si="17270">BZ945*AI947</f>
        <v>0</v>
      </c>
      <c r="CB947">
        <f t="shared" ref="CB947" si="17271">CA945*AJ947</f>
        <v>0</v>
      </c>
      <c r="CC947">
        <f t="shared" ref="CC947" si="17272">CB945*AK947</f>
        <v>0</v>
      </c>
      <c r="CD947">
        <f t="shared" ref="CD947" si="17273">CC945*AL947</f>
        <v>0</v>
      </c>
      <c r="CE947">
        <f t="shared" ref="CE947" si="17274">CD945*AM947</f>
        <v>0</v>
      </c>
      <c r="CF947">
        <f t="shared" ref="CF947" si="17275">CE945*AN947</f>
        <v>0</v>
      </c>
      <c r="CG947">
        <f t="shared" ref="CG947" si="17276">CF945*AO947</f>
        <v>0</v>
      </c>
      <c r="CH947">
        <f t="shared" ref="CH947" si="17277">CG945*AP947</f>
        <v>0</v>
      </c>
      <c r="CI947">
        <f t="shared" ref="CI947" si="17278">CH945*AQ947</f>
        <v>0</v>
      </c>
      <c r="CJ947">
        <f t="shared" ref="CJ947" si="17279">CI945*AR947</f>
        <v>0</v>
      </c>
      <c r="CK947">
        <f t="shared" ref="CK947" si="17280">CJ945*AS947</f>
        <v>0</v>
      </c>
      <c r="CL947">
        <f t="shared" ref="CL947" si="17281">CK945*AT947</f>
        <v>0</v>
      </c>
      <c r="CM947">
        <f t="shared" ref="CM947" si="17282">CL945*AU947</f>
        <v>0</v>
      </c>
      <c r="CN947">
        <f t="shared" ref="CN947" si="17283">CM945*AV947</f>
        <v>0</v>
      </c>
      <c r="CO947">
        <f t="shared" ref="CO947" si="17284">CN945*AW947</f>
        <v>0</v>
      </c>
      <c r="CP947">
        <f t="shared" ref="CP947" si="17285">CO945*AX947</f>
        <v>0</v>
      </c>
      <c r="CQ947">
        <f t="shared" ref="CQ947" si="17286">CP945*AY947</f>
        <v>0</v>
      </c>
      <c r="CR947">
        <f t="shared" ref="CR947" si="17287">CQ945*AZ947</f>
        <v>0</v>
      </c>
      <c r="CS947">
        <f t="shared" ref="CS947" si="17288">CR945*BA947</f>
        <v>0</v>
      </c>
      <c r="CT947">
        <f t="shared" ref="CT947" si="17289">CS945*BB947</f>
        <v>0</v>
      </c>
    </row>
    <row r="948" spans="1:98" x14ac:dyDescent="0.3">
      <c r="E948" s="4"/>
      <c r="F948" s="91">
        <f t="shared" ref="F948:H948" si="17290">F947</f>
        <v>80</v>
      </c>
      <c r="G948" s="91">
        <f t="shared" si="17290"/>
        <v>80</v>
      </c>
      <c r="H948" s="4">
        <f t="shared" si="17290"/>
        <v>1</v>
      </c>
      <c r="I948">
        <v>10</v>
      </c>
      <c r="J948" s="48">
        <f t="shared" si="17248"/>
        <v>0</v>
      </c>
      <c r="K948" s="48">
        <f t="shared" si="17249"/>
        <v>0</v>
      </c>
      <c r="L948" s="98">
        <f t="shared" si="17250"/>
        <v>0</v>
      </c>
      <c r="M948" s="48"/>
      <c r="N948" s="48"/>
      <c r="O948" s="48"/>
      <c r="P948" s="48">
        <f>$J948+$K948+$L948</f>
        <v>0</v>
      </c>
      <c r="Q948" s="48">
        <f t="shared" si="17207"/>
        <v>0</v>
      </c>
      <c r="R948" s="48">
        <f t="shared" si="17207"/>
        <v>0</v>
      </c>
      <c r="S948" s="48">
        <f t="shared" si="17207"/>
        <v>0</v>
      </c>
      <c r="T948" s="48">
        <f t="shared" si="17207"/>
        <v>0</v>
      </c>
      <c r="U948" s="48">
        <f t="shared" si="17207"/>
        <v>0</v>
      </c>
      <c r="V948" s="48">
        <f t="shared" si="17207"/>
        <v>0</v>
      </c>
      <c r="W948" s="48">
        <f t="shared" si="17207"/>
        <v>0</v>
      </c>
      <c r="X948" s="48">
        <f t="shared" si="17207"/>
        <v>0</v>
      </c>
      <c r="Y948" s="48">
        <f t="shared" si="17207"/>
        <v>0</v>
      </c>
      <c r="Z948" s="48">
        <f t="shared" si="17207"/>
        <v>0</v>
      </c>
      <c r="AA948" s="48">
        <f t="shared" si="17207"/>
        <v>0</v>
      </c>
      <c r="AB948" s="48">
        <f t="shared" si="17207"/>
        <v>0</v>
      </c>
      <c r="AC948" s="48">
        <f t="shared" si="17207"/>
        <v>0</v>
      </c>
      <c r="AD948" s="48">
        <f t="shared" si="17207"/>
        <v>0</v>
      </c>
      <c r="AE948" s="48">
        <f t="shared" si="17207"/>
        <v>0</v>
      </c>
      <c r="AF948" s="48">
        <f t="shared" si="17207"/>
        <v>0</v>
      </c>
      <c r="AG948" s="48">
        <f t="shared" si="17207"/>
        <v>0</v>
      </c>
      <c r="AH948" s="48">
        <f t="shared" si="17207"/>
        <v>0</v>
      </c>
      <c r="AI948" s="48">
        <f t="shared" si="17207"/>
        <v>0</v>
      </c>
      <c r="AJ948" s="48">
        <f t="shared" si="17207"/>
        <v>0</v>
      </c>
      <c r="AK948" s="48">
        <f t="shared" si="17207"/>
        <v>0</v>
      </c>
      <c r="AL948" s="48">
        <f t="shared" si="17207"/>
        <v>0</v>
      </c>
      <c r="AM948" s="48">
        <f t="shared" si="17207"/>
        <v>0</v>
      </c>
      <c r="AN948" s="48">
        <f t="shared" si="17207"/>
        <v>0</v>
      </c>
      <c r="AO948" s="48">
        <f t="shared" si="17207"/>
        <v>0</v>
      </c>
      <c r="AP948" s="48">
        <f t="shared" si="17207"/>
        <v>0</v>
      </c>
      <c r="AQ948" s="48">
        <f t="shared" si="17207"/>
        <v>0</v>
      </c>
      <c r="AR948" s="48">
        <f t="shared" si="17207"/>
        <v>0</v>
      </c>
      <c r="AS948" s="48">
        <f t="shared" si="17207"/>
        <v>0</v>
      </c>
      <c r="AT948" s="48">
        <f t="shared" si="17207"/>
        <v>0</v>
      </c>
      <c r="AU948" s="48">
        <f t="shared" si="17207"/>
        <v>0</v>
      </c>
      <c r="AV948" s="48">
        <f t="shared" si="17207"/>
        <v>0</v>
      </c>
      <c r="AW948" s="48">
        <f t="shared" si="17207"/>
        <v>0</v>
      </c>
      <c r="AX948" s="48">
        <f t="shared" si="17207"/>
        <v>0</v>
      </c>
      <c r="AY948" s="48">
        <f t="shared" si="17207"/>
        <v>0</v>
      </c>
      <c r="AZ948" s="48">
        <f t="shared" si="17207"/>
        <v>0</v>
      </c>
      <c r="BA948" s="48">
        <f t="shared" si="17207"/>
        <v>0</v>
      </c>
      <c r="BB948" s="48">
        <f t="shared" si="17207"/>
        <v>0</v>
      </c>
      <c r="BC948" s="48"/>
      <c r="BE948" t="s">
        <v>179</v>
      </c>
      <c r="BH948">
        <f>BF945*P948</f>
        <v>0</v>
      </c>
      <c r="BI948">
        <f t="shared" ref="BI948" si="17291">BG945*Q948</f>
        <v>0</v>
      </c>
      <c r="BJ948">
        <f t="shared" ref="BJ948" si="17292">BH945*R948</f>
        <v>0</v>
      </c>
      <c r="BK948">
        <f t="shared" ref="BK948" si="17293">BI945*S948</f>
        <v>0</v>
      </c>
      <c r="BL948">
        <f t="shared" ref="BL948" si="17294">BJ945*T948</f>
        <v>0</v>
      </c>
      <c r="BM948">
        <f t="shared" ref="BM948" si="17295">BK945*U948</f>
        <v>0</v>
      </c>
      <c r="BN948">
        <f t="shared" ref="BN948" si="17296">BL945*V948</f>
        <v>0</v>
      </c>
      <c r="BO948">
        <f t="shared" ref="BO948" si="17297">BM945*W948</f>
        <v>0</v>
      </c>
      <c r="BP948">
        <f t="shared" ref="BP948" si="17298">BN945*X948</f>
        <v>0</v>
      </c>
      <c r="BQ948">
        <f t="shared" ref="BQ948" si="17299">BO945*Y948</f>
        <v>0</v>
      </c>
      <c r="BR948">
        <f t="shared" ref="BR948" si="17300">BP945*Z948</f>
        <v>0</v>
      </c>
      <c r="BS948">
        <f t="shared" ref="BS948" si="17301">BQ945*AA948</f>
        <v>0</v>
      </c>
      <c r="BT948">
        <f t="shared" ref="BT948" si="17302">BR945*AB948</f>
        <v>0</v>
      </c>
      <c r="BU948">
        <f t="shared" ref="BU948" si="17303">BS945*AC948</f>
        <v>0</v>
      </c>
      <c r="BV948">
        <f t="shared" ref="BV948" si="17304">BT945*AD948</f>
        <v>0</v>
      </c>
      <c r="BW948">
        <f t="shared" ref="BW948" si="17305">BU945*AE948</f>
        <v>0</v>
      </c>
      <c r="BX948">
        <f t="shared" ref="BX948" si="17306">BV945*AF948</f>
        <v>0</v>
      </c>
      <c r="BY948">
        <f t="shared" ref="BY948" si="17307">BW945*AG948</f>
        <v>0</v>
      </c>
      <c r="BZ948">
        <f t="shared" ref="BZ948" si="17308">BX945*AH948</f>
        <v>0</v>
      </c>
      <c r="CA948">
        <f t="shared" ref="CA948" si="17309">BY945*AI948</f>
        <v>0</v>
      </c>
      <c r="CB948">
        <f t="shared" ref="CB948" si="17310">BZ945*AJ948</f>
        <v>0</v>
      </c>
      <c r="CC948">
        <f t="shared" ref="CC948" si="17311">CA945*AK948</f>
        <v>0</v>
      </c>
      <c r="CD948">
        <f t="shared" ref="CD948" si="17312">CB945*AL948</f>
        <v>0</v>
      </c>
      <c r="CE948">
        <f t="shared" ref="CE948" si="17313">CC945*AM948</f>
        <v>0</v>
      </c>
      <c r="CF948">
        <f t="shared" ref="CF948" si="17314">CD945*AN948</f>
        <v>0</v>
      </c>
      <c r="CG948">
        <f t="shared" ref="CG948" si="17315">CE945*AO948</f>
        <v>0</v>
      </c>
      <c r="CH948">
        <f t="shared" ref="CH948" si="17316">CF945*AP948</f>
        <v>0</v>
      </c>
      <c r="CI948">
        <f t="shared" ref="CI948" si="17317">CG945*AQ948</f>
        <v>0</v>
      </c>
      <c r="CJ948">
        <f t="shared" ref="CJ948" si="17318">CH945*AR948</f>
        <v>0</v>
      </c>
      <c r="CK948">
        <f t="shared" ref="CK948" si="17319">CI945*AS948</f>
        <v>0</v>
      </c>
      <c r="CL948">
        <f t="shared" ref="CL948" si="17320">CJ945*AT948</f>
        <v>0</v>
      </c>
      <c r="CM948">
        <f t="shared" ref="CM948" si="17321">CK945*AU948</f>
        <v>0</v>
      </c>
      <c r="CN948">
        <f t="shared" ref="CN948" si="17322">CL945*AV948</f>
        <v>0</v>
      </c>
      <c r="CO948">
        <f t="shared" ref="CO948" si="17323">CM945*AW948</f>
        <v>0</v>
      </c>
      <c r="CP948">
        <f t="shared" ref="CP948" si="17324">CN945*AX948</f>
        <v>0</v>
      </c>
      <c r="CQ948">
        <f t="shared" ref="CQ948" si="17325">CO945*AY948</f>
        <v>0</v>
      </c>
      <c r="CR948">
        <f t="shared" ref="CR948" si="17326">CP945*AZ948</f>
        <v>0</v>
      </c>
      <c r="CS948">
        <f t="shared" ref="CS948" si="17327">CQ945*BA948</f>
        <v>0</v>
      </c>
      <c r="CT948">
        <f t="shared" ref="CT948" si="17328">CR945*BB948</f>
        <v>0</v>
      </c>
    </row>
    <row r="949" spans="1:98" x14ac:dyDescent="0.3">
      <c r="F949" s="91">
        <f t="shared" ref="F949:H949" si="17329">F948</f>
        <v>80</v>
      </c>
      <c r="G949" s="91">
        <f t="shared" si="17329"/>
        <v>80</v>
      </c>
      <c r="H949" s="4">
        <f t="shared" si="17329"/>
        <v>1</v>
      </c>
      <c r="I949">
        <v>15</v>
      </c>
      <c r="J949" s="48">
        <f t="shared" si="17248"/>
        <v>0</v>
      </c>
      <c r="K949" s="48">
        <f t="shared" si="17249"/>
        <v>0</v>
      </c>
      <c r="L949" s="98">
        <f t="shared" si="17250"/>
        <v>0</v>
      </c>
      <c r="M949" s="48"/>
      <c r="N949" s="48"/>
      <c r="O949" s="48"/>
      <c r="P949" s="48"/>
      <c r="Q949" s="48">
        <f>$J949+$K949+$L949</f>
        <v>0</v>
      </c>
      <c r="R949" s="48">
        <f t="shared" si="17207"/>
        <v>0</v>
      </c>
      <c r="S949" s="48">
        <f t="shared" si="17207"/>
        <v>0</v>
      </c>
      <c r="T949" s="48">
        <f t="shared" si="17207"/>
        <v>0</v>
      </c>
      <c r="U949" s="48">
        <f t="shared" si="17207"/>
        <v>0</v>
      </c>
      <c r="V949" s="48">
        <f t="shared" si="17207"/>
        <v>0</v>
      </c>
      <c r="W949" s="48">
        <f t="shared" si="17207"/>
        <v>0</v>
      </c>
      <c r="X949" s="48">
        <f t="shared" si="17207"/>
        <v>0</v>
      </c>
      <c r="Y949" s="48">
        <f t="shared" si="17207"/>
        <v>0</v>
      </c>
      <c r="Z949" s="48">
        <f t="shared" si="17207"/>
        <v>0</v>
      </c>
      <c r="AA949" s="48">
        <f t="shared" si="17207"/>
        <v>0</v>
      </c>
      <c r="AB949" s="48">
        <f t="shared" si="17207"/>
        <v>0</v>
      </c>
      <c r="AC949" s="48">
        <f t="shared" si="17207"/>
        <v>0</v>
      </c>
      <c r="AD949" s="48">
        <f t="shared" si="17207"/>
        <v>0</v>
      </c>
      <c r="AE949" s="48">
        <f t="shared" si="17207"/>
        <v>0</v>
      </c>
      <c r="AF949" s="48">
        <f t="shared" si="17207"/>
        <v>0</v>
      </c>
      <c r="AG949" s="48">
        <f t="shared" si="17207"/>
        <v>0</v>
      </c>
      <c r="AH949" s="48">
        <f t="shared" si="17207"/>
        <v>0</v>
      </c>
      <c r="AI949" s="48">
        <f t="shared" si="17207"/>
        <v>0</v>
      </c>
      <c r="AJ949" s="48">
        <f t="shared" si="17207"/>
        <v>0</v>
      </c>
      <c r="AK949" s="48">
        <f t="shared" si="17207"/>
        <v>0</v>
      </c>
      <c r="AL949" s="48">
        <f t="shared" si="17207"/>
        <v>0</v>
      </c>
      <c r="AM949" s="48">
        <f t="shared" si="17207"/>
        <v>0</v>
      </c>
      <c r="AN949" s="48">
        <f t="shared" si="17207"/>
        <v>0</v>
      </c>
      <c r="AO949" s="48">
        <f t="shared" si="17207"/>
        <v>0</v>
      </c>
      <c r="AP949" s="48">
        <f t="shared" si="17207"/>
        <v>0</v>
      </c>
      <c r="AQ949" s="48">
        <f t="shared" si="17207"/>
        <v>0</v>
      </c>
      <c r="AR949" s="48">
        <f t="shared" si="17207"/>
        <v>0</v>
      </c>
      <c r="AS949" s="48">
        <f t="shared" si="17207"/>
        <v>0</v>
      </c>
      <c r="AT949" s="48">
        <f t="shared" si="17207"/>
        <v>0</v>
      </c>
      <c r="AU949" s="48">
        <f t="shared" si="17207"/>
        <v>0</v>
      </c>
      <c r="AV949" s="48">
        <f t="shared" si="17207"/>
        <v>0</v>
      </c>
      <c r="AW949" s="48">
        <f t="shared" si="17207"/>
        <v>0</v>
      </c>
      <c r="AX949" s="48">
        <f t="shared" si="17207"/>
        <v>0</v>
      </c>
      <c r="AY949" s="48">
        <f t="shared" si="17207"/>
        <v>0</v>
      </c>
      <c r="AZ949" s="48">
        <f t="shared" si="17207"/>
        <v>0</v>
      </c>
      <c r="BA949" s="48">
        <f t="shared" si="17207"/>
        <v>0</v>
      </c>
      <c r="BB949" s="48">
        <f t="shared" si="17207"/>
        <v>0</v>
      </c>
      <c r="BC949" s="48"/>
      <c r="BE949" t="s">
        <v>180</v>
      </c>
      <c r="BI949">
        <f>BF945*Q949</f>
        <v>0</v>
      </c>
      <c r="BJ949">
        <f t="shared" ref="BJ949" si="17330">BG945*R949</f>
        <v>0</v>
      </c>
      <c r="BK949">
        <f t="shared" ref="BK949" si="17331">BH945*S949</f>
        <v>0</v>
      </c>
      <c r="BL949">
        <f t="shared" ref="BL949" si="17332">BI945*T949</f>
        <v>0</v>
      </c>
      <c r="BM949">
        <f t="shared" ref="BM949" si="17333">BJ945*U949</f>
        <v>0</v>
      </c>
      <c r="BN949">
        <f t="shared" ref="BN949" si="17334">BK945*V949</f>
        <v>0</v>
      </c>
      <c r="BO949">
        <f t="shared" ref="BO949" si="17335">BL945*W949</f>
        <v>0</v>
      </c>
      <c r="BP949">
        <f t="shared" ref="BP949" si="17336">BM945*X949</f>
        <v>0</v>
      </c>
      <c r="BQ949">
        <f t="shared" ref="BQ949" si="17337">BN945*Y949</f>
        <v>0</v>
      </c>
      <c r="BR949">
        <f t="shared" ref="BR949" si="17338">BO945*Z949</f>
        <v>0</v>
      </c>
      <c r="BS949">
        <f t="shared" ref="BS949" si="17339">BP945*AA949</f>
        <v>0</v>
      </c>
      <c r="BT949">
        <f t="shared" ref="BT949" si="17340">BQ945*AB949</f>
        <v>0</v>
      </c>
      <c r="BU949">
        <f t="shared" ref="BU949" si="17341">BR945*AC949</f>
        <v>0</v>
      </c>
      <c r="BV949">
        <f t="shared" ref="BV949" si="17342">BS945*AD949</f>
        <v>0</v>
      </c>
      <c r="BW949">
        <f t="shared" ref="BW949" si="17343">BT945*AE949</f>
        <v>0</v>
      </c>
      <c r="BX949">
        <f t="shared" ref="BX949" si="17344">BU945*AF949</f>
        <v>0</v>
      </c>
      <c r="BY949">
        <f t="shared" ref="BY949" si="17345">BV945*AG949</f>
        <v>0</v>
      </c>
      <c r="BZ949">
        <f t="shared" ref="BZ949" si="17346">BW945*AH949</f>
        <v>0</v>
      </c>
      <c r="CA949">
        <f t="shared" ref="CA949" si="17347">BX945*AI949</f>
        <v>0</v>
      </c>
      <c r="CB949">
        <f t="shared" ref="CB949" si="17348">BY945*AJ949</f>
        <v>0</v>
      </c>
      <c r="CC949">
        <f t="shared" ref="CC949" si="17349">BZ945*AK949</f>
        <v>0</v>
      </c>
      <c r="CD949">
        <f t="shared" ref="CD949" si="17350">CA945*AL949</f>
        <v>0</v>
      </c>
      <c r="CE949">
        <f t="shared" ref="CE949" si="17351">CB945*AM949</f>
        <v>0</v>
      </c>
      <c r="CF949">
        <f t="shared" ref="CF949" si="17352">CC945*AN949</f>
        <v>0</v>
      </c>
      <c r="CG949">
        <f t="shared" ref="CG949" si="17353">CD945*AO949</f>
        <v>0</v>
      </c>
      <c r="CH949">
        <f t="shared" ref="CH949" si="17354">CE945*AP949</f>
        <v>0</v>
      </c>
      <c r="CI949">
        <f t="shared" ref="CI949" si="17355">CF945*AQ949</f>
        <v>0</v>
      </c>
      <c r="CJ949">
        <f t="shared" ref="CJ949" si="17356">CG945*AR949</f>
        <v>0</v>
      </c>
      <c r="CK949">
        <f t="shared" ref="CK949" si="17357">CH945*AS949</f>
        <v>0</v>
      </c>
      <c r="CL949">
        <f t="shared" ref="CL949" si="17358">CI945*AT949</f>
        <v>0</v>
      </c>
      <c r="CM949">
        <f t="shared" ref="CM949" si="17359">CJ945*AU949</f>
        <v>0</v>
      </c>
      <c r="CN949">
        <f t="shared" ref="CN949" si="17360">CK945*AV949</f>
        <v>0</v>
      </c>
      <c r="CO949">
        <f t="shared" ref="CO949" si="17361">CL945*AW949</f>
        <v>0</v>
      </c>
      <c r="CP949">
        <f t="shared" ref="CP949" si="17362">CM945*AX949</f>
        <v>0</v>
      </c>
      <c r="CQ949">
        <f t="shared" ref="CQ949" si="17363">CN945*AY949</f>
        <v>0</v>
      </c>
      <c r="CR949">
        <f t="shared" ref="CR949" si="17364">CO945*AZ949</f>
        <v>0</v>
      </c>
      <c r="CS949">
        <f t="shared" ref="CS949" si="17365">CP945*BA949</f>
        <v>0</v>
      </c>
      <c r="CT949">
        <f t="shared" ref="CT949" si="17366">CQ945*BB949</f>
        <v>0</v>
      </c>
    </row>
    <row r="950" spans="1:98" x14ac:dyDescent="0.3">
      <c r="F950" s="91">
        <f t="shared" ref="F950:H950" si="17367">F949</f>
        <v>80</v>
      </c>
      <c r="G950" s="91">
        <f t="shared" si="17367"/>
        <v>80</v>
      </c>
      <c r="H950" s="4">
        <f t="shared" si="17367"/>
        <v>1</v>
      </c>
      <c r="I950">
        <v>20</v>
      </c>
      <c r="J950" s="48">
        <f t="shared" si="17248"/>
        <v>0</v>
      </c>
      <c r="K950" s="48">
        <f t="shared" si="17249"/>
        <v>0</v>
      </c>
      <c r="L950" s="98">
        <f t="shared" si="17250"/>
        <v>0</v>
      </c>
      <c r="M950" s="48"/>
      <c r="N950" s="48"/>
      <c r="O950" s="48"/>
      <c r="P950" s="48"/>
      <c r="Q950" s="48"/>
      <c r="R950" s="48">
        <f>$J950+$K950+$L950</f>
        <v>0</v>
      </c>
      <c r="S950" s="48">
        <f t="shared" si="17207"/>
        <v>0</v>
      </c>
      <c r="T950" s="48">
        <f t="shared" si="17207"/>
        <v>0</v>
      </c>
      <c r="U950" s="48">
        <f t="shared" si="17207"/>
        <v>0</v>
      </c>
      <c r="V950" s="48">
        <f t="shared" si="17207"/>
        <v>0</v>
      </c>
      <c r="W950" s="48">
        <f t="shared" si="17207"/>
        <v>0</v>
      </c>
      <c r="X950" s="48">
        <f t="shared" si="17207"/>
        <v>0</v>
      </c>
      <c r="Y950" s="48">
        <f t="shared" si="17207"/>
        <v>0</v>
      </c>
      <c r="Z950" s="48">
        <f t="shared" si="17207"/>
        <v>0</v>
      </c>
      <c r="AA950" s="48">
        <f t="shared" si="17207"/>
        <v>0</v>
      </c>
      <c r="AB950" s="48">
        <f t="shared" si="17207"/>
        <v>0</v>
      </c>
      <c r="AC950" s="48">
        <f t="shared" si="17207"/>
        <v>0</v>
      </c>
      <c r="AD950" s="48">
        <f t="shared" si="17207"/>
        <v>0</v>
      </c>
      <c r="AE950" s="48">
        <f t="shared" si="17207"/>
        <v>0</v>
      </c>
      <c r="AF950" s="48">
        <f t="shared" si="17207"/>
        <v>0</v>
      </c>
      <c r="AG950" s="48">
        <f t="shared" si="17207"/>
        <v>0</v>
      </c>
      <c r="AH950" s="48">
        <f t="shared" si="17207"/>
        <v>0</v>
      </c>
      <c r="AI950" s="48">
        <f t="shared" si="17207"/>
        <v>0</v>
      </c>
      <c r="AJ950" s="48">
        <f t="shared" si="17207"/>
        <v>0</v>
      </c>
      <c r="AK950" s="48">
        <f t="shared" si="17207"/>
        <v>0</v>
      </c>
      <c r="AL950" s="48">
        <f t="shared" si="17207"/>
        <v>0</v>
      </c>
      <c r="AM950" s="48">
        <f t="shared" si="17207"/>
        <v>0</v>
      </c>
      <c r="AN950" s="48">
        <f t="shared" si="17207"/>
        <v>0</v>
      </c>
      <c r="AO950" s="48">
        <f t="shared" si="17207"/>
        <v>0</v>
      </c>
      <c r="AP950" s="48">
        <f t="shared" si="17207"/>
        <v>0</v>
      </c>
      <c r="AQ950" s="48">
        <f t="shared" si="17207"/>
        <v>0</v>
      </c>
      <c r="AR950" s="48">
        <f t="shared" si="17207"/>
        <v>0</v>
      </c>
      <c r="AS950" s="48">
        <f t="shared" si="17207"/>
        <v>0</v>
      </c>
      <c r="AT950" s="48">
        <f t="shared" si="17207"/>
        <v>0</v>
      </c>
      <c r="AU950" s="48">
        <f t="shared" si="17207"/>
        <v>0</v>
      </c>
      <c r="AV950" s="48">
        <f t="shared" si="17207"/>
        <v>0</v>
      </c>
      <c r="AW950" s="48">
        <f t="shared" si="17207"/>
        <v>0</v>
      </c>
      <c r="AX950" s="48">
        <f t="shared" si="17207"/>
        <v>0</v>
      </c>
      <c r="AY950" s="48">
        <f t="shared" si="17207"/>
        <v>0</v>
      </c>
      <c r="AZ950" s="48">
        <f t="shared" si="17207"/>
        <v>0</v>
      </c>
      <c r="BA950" s="48">
        <f t="shared" si="17207"/>
        <v>0</v>
      </c>
      <c r="BB950" s="48">
        <f t="shared" si="17207"/>
        <v>0</v>
      </c>
      <c r="BC950" s="48"/>
      <c r="BE950" t="s">
        <v>181</v>
      </c>
      <c r="BJ950">
        <f>BF945*R950</f>
        <v>0</v>
      </c>
      <c r="BK950">
        <f t="shared" ref="BK950" si="17368">BG945*S950</f>
        <v>0</v>
      </c>
      <c r="BL950">
        <f t="shared" ref="BL950" si="17369">BH945*T950</f>
        <v>0</v>
      </c>
      <c r="BM950">
        <f t="shared" ref="BM950" si="17370">BI945*U950</f>
        <v>0</v>
      </c>
      <c r="BN950">
        <f t="shared" ref="BN950" si="17371">BJ945*V950</f>
        <v>0</v>
      </c>
      <c r="BO950">
        <f t="shared" ref="BO950" si="17372">BK945*W950</f>
        <v>0</v>
      </c>
      <c r="BP950">
        <f t="shared" ref="BP950" si="17373">BL945*X950</f>
        <v>0</v>
      </c>
      <c r="BQ950">
        <f t="shared" ref="BQ950" si="17374">BM945*Y950</f>
        <v>0</v>
      </c>
      <c r="BR950">
        <f t="shared" ref="BR950" si="17375">BN945*Z950</f>
        <v>0</v>
      </c>
      <c r="BS950">
        <f t="shared" ref="BS950" si="17376">BO945*AA950</f>
        <v>0</v>
      </c>
      <c r="BT950">
        <f t="shared" ref="BT950" si="17377">BP945*AB950</f>
        <v>0</v>
      </c>
      <c r="BU950">
        <f t="shared" ref="BU950" si="17378">BQ945*AC950</f>
        <v>0</v>
      </c>
      <c r="BV950">
        <f t="shared" ref="BV950" si="17379">BR945*AD950</f>
        <v>0</v>
      </c>
      <c r="BW950">
        <f t="shared" ref="BW950" si="17380">BS945*AE950</f>
        <v>0</v>
      </c>
      <c r="BX950">
        <f t="shared" ref="BX950" si="17381">BT945*AF950</f>
        <v>0</v>
      </c>
      <c r="BY950">
        <f t="shared" ref="BY950" si="17382">BU945*AG950</f>
        <v>0</v>
      </c>
      <c r="BZ950">
        <f t="shared" ref="BZ950" si="17383">BV945*AH950</f>
        <v>0</v>
      </c>
      <c r="CA950">
        <f t="shared" ref="CA950" si="17384">BW945*AI950</f>
        <v>0</v>
      </c>
      <c r="CB950">
        <f t="shared" ref="CB950" si="17385">BX945*AJ950</f>
        <v>0</v>
      </c>
      <c r="CC950">
        <f t="shared" ref="CC950" si="17386">BY945*AK950</f>
        <v>0</v>
      </c>
      <c r="CD950">
        <f t="shared" ref="CD950" si="17387">BZ945*AL950</f>
        <v>0</v>
      </c>
      <c r="CE950">
        <f t="shared" ref="CE950" si="17388">CA945*AM950</f>
        <v>0</v>
      </c>
      <c r="CF950">
        <f t="shared" ref="CF950" si="17389">CB945*AN950</f>
        <v>0</v>
      </c>
      <c r="CG950">
        <f t="shared" ref="CG950" si="17390">CC945*AO950</f>
        <v>0</v>
      </c>
      <c r="CH950">
        <f t="shared" ref="CH950" si="17391">CD945*AP950</f>
        <v>0</v>
      </c>
      <c r="CI950">
        <f t="shared" ref="CI950" si="17392">CE945*AQ950</f>
        <v>0</v>
      </c>
      <c r="CJ950">
        <f t="shared" ref="CJ950" si="17393">CF945*AR950</f>
        <v>0</v>
      </c>
      <c r="CK950">
        <f t="shared" ref="CK950" si="17394">CG945*AS950</f>
        <v>0</v>
      </c>
      <c r="CL950">
        <f t="shared" ref="CL950" si="17395">CH945*AT950</f>
        <v>0</v>
      </c>
      <c r="CM950">
        <f t="shared" ref="CM950" si="17396">CI945*AU950</f>
        <v>0</v>
      </c>
      <c r="CN950">
        <f t="shared" ref="CN950" si="17397">CJ945*AV950</f>
        <v>0</v>
      </c>
      <c r="CO950">
        <f t="shared" ref="CO950" si="17398">CK945*AW950</f>
        <v>0</v>
      </c>
      <c r="CP950">
        <f t="shared" ref="CP950" si="17399">CL945*AX950</f>
        <v>0</v>
      </c>
      <c r="CQ950">
        <f t="shared" ref="CQ950" si="17400">CM945*AY950</f>
        <v>0</v>
      </c>
      <c r="CR950">
        <f t="shared" ref="CR950" si="17401">CN945*AZ950</f>
        <v>0</v>
      </c>
      <c r="CS950">
        <f t="shared" ref="CS950" si="17402">CO945*BA950</f>
        <v>0</v>
      </c>
      <c r="CT950">
        <f t="shared" ref="CT950" si="17403">CP945*BB950</f>
        <v>0</v>
      </c>
    </row>
    <row r="951" spans="1:98" x14ac:dyDescent="0.3">
      <c r="F951" s="91">
        <f t="shared" ref="F951:H951" si="17404">F950</f>
        <v>80</v>
      </c>
      <c r="G951" s="91">
        <f t="shared" si="17404"/>
        <v>80</v>
      </c>
      <c r="H951" s="4">
        <f t="shared" si="17404"/>
        <v>1</v>
      </c>
      <c r="I951">
        <v>25</v>
      </c>
      <c r="J951" s="48">
        <f t="shared" si="17248"/>
        <v>0</v>
      </c>
      <c r="K951" s="48">
        <f t="shared" si="17249"/>
        <v>0</v>
      </c>
      <c r="L951" s="98">
        <f t="shared" si="17250"/>
        <v>0</v>
      </c>
      <c r="M951" s="48"/>
      <c r="N951" s="48"/>
      <c r="O951" s="48"/>
      <c r="P951" s="48"/>
      <c r="Q951" s="48"/>
      <c r="R951" s="48"/>
      <c r="S951" s="48">
        <f>$J951+$K951+$L951</f>
        <v>0</v>
      </c>
      <c r="T951" s="48">
        <f t="shared" si="17207"/>
        <v>0</v>
      </c>
      <c r="U951" s="48">
        <f t="shared" si="17207"/>
        <v>0</v>
      </c>
      <c r="V951" s="48">
        <f t="shared" si="17207"/>
        <v>0</v>
      </c>
      <c r="W951" s="48">
        <f t="shared" si="17207"/>
        <v>0</v>
      </c>
      <c r="X951" s="48">
        <f t="shared" si="17207"/>
        <v>0</v>
      </c>
      <c r="Y951" s="48">
        <f t="shared" si="17207"/>
        <v>0</v>
      </c>
      <c r="Z951" s="48">
        <f t="shared" si="17207"/>
        <v>0</v>
      </c>
      <c r="AA951" s="48">
        <f t="shared" si="17207"/>
        <v>0</v>
      </c>
      <c r="AB951" s="48">
        <f t="shared" si="17207"/>
        <v>0</v>
      </c>
      <c r="AC951" s="48">
        <f t="shared" si="17207"/>
        <v>0</v>
      </c>
      <c r="AD951" s="48">
        <f t="shared" si="17207"/>
        <v>0</v>
      </c>
      <c r="AE951" s="48">
        <f t="shared" si="17207"/>
        <v>0</v>
      </c>
      <c r="AF951" s="48">
        <f t="shared" si="17207"/>
        <v>0</v>
      </c>
      <c r="AG951" s="48">
        <f t="shared" si="17207"/>
        <v>0</v>
      </c>
      <c r="AH951" s="48">
        <f t="shared" si="17207"/>
        <v>0</v>
      </c>
      <c r="AI951" s="48">
        <f t="shared" si="17207"/>
        <v>0</v>
      </c>
      <c r="AJ951" s="48">
        <f t="shared" si="17207"/>
        <v>0</v>
      </c>
      <c r="AK951" s="48">
        <f t="shared" si="17207"/>
        <v>0</v>
      </c>
      <c r="AL951" s="48">
        <f t="shared" si="17207"/>
        <v>0</v>
      </c>
      <c r="AM951" s="48">
        <f t="shared" si="17207"/>
        <v>0</v>
      </c>
      <c r="AN951" s="48">
        <f t="shared" si="17207"/>
        <v>0</v>
      </c>
      <c r="AO951" s="48">
        <f t="shared" si="17207"/>
        <v>0</v>
      </c>
      <c r="AP951" s="48">
        <f t="shared" si="17207"/>
        <v>0</v>
      </c>
      <c r="AQ951" s="48">
        <f t="shared" si="17207"/>
        <v>0</v>
      </c>
      <c r="AR951" s="48">
        <f t="shared" si="17207"/>
        <v>0</v>
      </c>
      <c r="AS951" s="48">
        <f t="shared" si="17207"/>
        <v>0</v>
      </c>
      <c r="AT951" s="48">
        <f t="shared" si="17207"/>
        <v>0</v>
      </c>
      <c r="AU951" s="48">
        <f t="shared" si="17207"/>
        <v>0</v>
      </c>
      <c r="AV951" s="48">
        <f t="shared" si="17207"/>
        <v>0</v>
      </c>
      <c r="AW951" s="48">
        <f t="shared" si="17207"/>
        <v>0</v>
      </c>
      <c r="AX951" s="48">
        <f t="shared" si="17207"/>
        <v>0</v>
      </c>
      <c r="AY951" s="48">
        <f t="shared" si="17207"/>
        <v>0</v>
      </c>
      <c r="AZ951" s="48">
        <f t="shared" si="17207"/>
        <v>0</v>
      </c>
      <c r="BA951" s="48">
        <f t="shared" si="17207"/>
        <v>0</v>
      </c>
      <c r="BB951" s="48">
        <f t="shared" si="17207"/>
        <v>0</v>
      </c>
      <c r="BC951" s="48"/>
      <c r="BE951" t="s">
        <v>182</v>
      </c>
      <c r="BK951">
        <f>BF945*S951</f>
        <v>0</v>
      </c>
      <c r="BL951">
        <f t="shared" ref="BL951" si="17405">BG945*T951</f>
        <v>0</v>
      </c>
      <c r="BM951">
        <f t="shared" ref="BM951" si="17406">BH945*U951</f>
        <v>0</v>
      </c>
      <c r="BN951">
        <f t="shared" ref="BN951" si="17407">BI945*V951</f>
        <v>0</v>
      </c>
      <c r="BO951">
        <f t="shared" ref="BO951" si="17408">BJ945*W951</f>
        <v>0</v>
      </c>
      <c r="BP951">
        <f t="shared" ref="BP951" si="17409">BK945*X951</f>
        <v>0</v>
      </c>
      <c r="BQ951">
        <f t="shared" ref="BQ951" si="17410">BL945*Y951</f>
        <v>0</v>
      </c>
      <c r="BR951">
        <f t="shared" ref="BR951" si="17411">BM945*Z951</f>
        <v>0</v>
      </c>
      <c r="BS951">
        <f t="shared" ref="BS951" si="17412">BN945*AA951</f>
        <v>0</v>
      </c>
      <c r="BT951">
        <f t="shared" ref="BT951" si="17413">BO945*AB951</f>
        <v>0</v>
      </c>
      <c r="BU951">
        <f t="shared" ref="BU951" si="17414">BP945*AC951</f>
        <v>0</v>
      </c>
      <c r="BV951">
        <f t="shared" ref="BV951" si="17415">BQ945*AD951</f>
        <v>0</v>
      </c>
      <c r="BW951">
        <f t="shared" ref="BW951" si="17416">BR945*AE951</f>
        <v>0</v>
      </c>
      <c r="BX951">
        <f t="shared" ref="BX951" si="17417">BS945*AF951</f>
        <v>0</v>
      </c>
      <c r="BY951">
        <f t="shared" ref="BY951" si="17418">BT945*AG951</f>
        <v>0</v>
      </c>
      <c r="BZ951">
        <f t="shared" ref="BZ951" si="17419">BU945*AH951</f>
        <v>0</v>
      </c>
      <c r="CA951">
        <f t="shared" ref="CA951" si="17420">BV945*AI951</f>
        <v>0</v>
      </c>
      <c r="CB951">
        <f t="shared" ref="CB951" si="17421">BW945*AJ951</f>
        <v>0</v>
      </c>
      <c r="CC951">
        <f t="shared" ref="CC951" si="17422">BX945*AK951</f>
        <v>0</v>
      </c>
      <c r="CD951">
        <f t="shared" ref="CD951" si="17423">BY945*AL951</f>
        <v>0</v>
      </c>
      <c r="CE951">
        <f t="shared" ref="CE951" si="17424">BZ945*AM951</f>
        <v>0</v>
      </c>
      <c r="CF951">
        <f t="shared" ref="CF951" si="17425">CA945*AN951</f>
        <v>0</v>
      </c>
      <c r="CG951">
        <f t="shared" ref="CG951" si="17426">CB945*AO951</f>
        <v>0</v>
      </c>
      <c r="CH951">
        <f t="shared" ref="CH951" si="17427">CC945*AP951</f>
        <v>0</v>
      </c>
      <c r="CI951">
        <f t="shared" ref="CI951" si="17428">CD945*AQ951</f>
        <v>0</v>
      </c>
      <c r="CJ951">
        <f t="shared" ref="CJ951" si="17429">CE945*AR951</f>
        <v>0</v>
      </c>
      <c r="CK951">
        <f t="shared" ref="CK951" si="17430">CF945*AS951</f>
        <v>0</v>
      </c>
      <c r="CL951">
        <f t="shared" ref="CL951" si="17431">CG945*AT951</f>
        <v>0</v>
      </c>
      <c r="CM951">
        <f t="shared" ref="CM951" si="17432">CH945*AU951</f>
        <v>0</v>
      </c>
      <c r="CN951">
        <f t="shared" ref="CN951" si="17433">CI945*AV951</f>
        <v>0</v>
      </c>
      <c r="CO951">
        <f t="shared" ref="CO951" si="17434">CJ945*AW951</f>
        <v>0</v>
      </c>
      <c r="CP951">
        <f t="shared" ref="CP951" si="17435">CK945*AX951</f>
        <v>0</v>
      </c>
      <c r="CQ951">
        <f t="shared" ref="CQ951" si="17436">CL945*AY951</f>
        <v>0</v>
      </c>
      <c r="CR951">
        <f t="shared" ref="CR951" si="17437">CM945*AZ951</f>
        <v>0</v>
      </c>
      <c r="CS951">
        <f t="shared" ref="CS951" si="17438">CN945*BA951</f>
        <v>0</v>
      </c>
      <c r="CT951">
        <f t="shared" ref="CT951" si="17439">CO945*BB951</f>
        <v>0</v>
      </c>
    </row>
    <row r="952" spans="1:98" x14ac:dyDescent="0.3">
      <c r="F952" s="91">
        <f t="shared" ref="F952:H952" si="17440">F951</f>
        <v>80</v>
      </c>
      <c r="G952" s="91">
        <f t="shared" si="17440"/>
        <v>80</v>
      </c>
      <c r="H952" s="4">
        <f t="shared" si="17440"/>
        <v>1</v>
      </c>
      <c r="I952">
        <v>30</v>
      </c>
      <c r="J952" s="48">
        <f t="shared" si="17248"/>
        <v>0</v>
      </c>
      <c r="K952" s="48">
        <f t="shared" si="17249"/>
        <v>0</v>
      </c>
      <c r="L952" s="98">
        <f t="shared" si="17250"/>
        <v>0</v>
      </c>
      <c r="M952" s="48"/>
      <c r="N952" s="48"/>
      <c r="O952" s="48"/>
      <c r="P952" s="48"/>
      <c r="Q952" s="48"/>
      <c r="R952" s="48"/>
      <c r="S952" s="48"/>
      <c r="T952" s="48">
        <f>$J952+$K952+$L952</f>
        <v>0</v>
      </c>
      <c r="U952" s="48">
        <f t="shared" si="17207"/>
        <v>0</v>
      </c>
      <c r="V952" s="48">
        <f t="shared" si="17207"/>
        <v>0</v>
      </c>
      <c r="W952" s="48">
        <f t="shared" si="17207"/>
        <v>0</v>
      </c>
      <c r="X952" s="48">
        <f t="shared" si="17207"/>
        <v>0</v>
      </c>
      <c r="Y952" s="48">
        <f t="shared" si="17207"/>
        <v>0</v>
      </c>
      <c r="Z952" s="48">
        <f t="shared" si="17207"/>
        <v>0</v>
      </c>
      <c r="AA952" s="48">
        <f t="shared" si="17207"/>
        <v>0</v>
      </c>
      <c r="AB952" s="48">
        <f t="shared" si="17207"/>
        <v>0</v>
      </c>
      <c r="AC952" s="48">
        <f t="shared" si="17207"/>
        <v>0</v>
      </c>
      <c r="AD952" s="48">
        <f t="shared" si="17207"/>
        <v>0</v>
      </c>
      <c r="AE952" s="48">
        <f t="shared" si="17207"/>
        <v>0</v>
      </c>
      <c r="AF952" s="48">
        <f t="shared" si="17207"/>
        <v>0</v>
      </c>
      <c r="AG952" s="48">
        <f t="shared" si="17207"/>
        <v>0</v>
      </c>
      <c r="AH952" s="48">
        <f t="shared" si="17207"/>
        <v>0</v>
      </c>
      <c r="AI952" s="48">
        <f t="shared" si="17207"/>
        <v>0</v>
      </c>
      <c r="AJ952" s="48">
        <f t="shared" si="17207"/>
        <v>0</v>
      </c>
      <c r="AK952" s="48">
        <f t="shared" si="17207"/>
        <v>0</v>
      </c>
      <c r="AL952" s="48">
        <f t="shared" si="17207"/>
        <v>0</v>
      </c>
      <c r="AM952" s="48">
        <f t="shared" si="17207"/>
        <v>0</v>
      </c>
      <c r="AN952" s="48">
        <f t="shared" si="17207"/>
        <v>0</v>
      </c>
      <c r="AO952" s="48">
        <f t="shared" si="17207"/>
        <v>0</v>
      </c>
      <c r="AP952" s="48">
        <f t="shared" si="17207"/>
        <v>0</v>
      </c>
      <c r="AQ952" s="48">
        <f t="shared" si="17207"/>
        <v>0</v>
      </c>
      <c r="AR952" s="48">
        <f t="shared" si="17207"/>
        <v>0</v>
      </c>
      <c r="AS952" s="48">
        <f t="shared" si="17207"/>
        <v>0</v>
      </c>
      <c r="AT952" s="48">
        <f t="shared" si="17207"/>
        <v>0</v>
      </c>
      <c r="AU952" s="48">
        <f t="shared" si="17207"/>
        <v>0</v>
      </c>
      <c r="AV952" s="48">
        <f t="shared" si="17207"/>
        <v>0</v>
      </c>
      <c r="AW952" s="48">
        <f t="shared" si="17207"/>
        <v>0</v>
      </c>
      <c r="AX952" s="48">
        <f t="shared" si="17207"/>
        <v>0</v>
      </c>
      <c r="AY952" s="48">
        <f t="shared" ref="AY952:BB967" si="17441">$J952+$K952+$L952</f>
        <v>0</v>
      </c>
      <c r="AZ952" s="48">
        <f t="shared" si="17441"/>
        <v>0</v>
      </c>
      <c r="BA952" s="48">
        <f t="shared" si="17441"/>
        <v>0</v>
      </c>
      <c r="BB952" s="48">
        <f t="shared" si="17441"/>
        <v>0</v>
      </c>
      <c r="BC952" s="48"/>
      <c r="BE952" t="s">
        <v>183</v>
      </c>
      <c r="BL952">
        <f>BF945*T952</f>
        <v>0</v>
      </c>
      <c r="BM952">
        <f t="shared" ref="BM952" si="17442">BG945*U952</f>
        <v>0</v>
      </c>
      <c r="BN952">
        <f t="shared" ref="BN952" si="17443">BH945*V952</f>
        <v>0</v>
      </c>
      <c r="BO952">
        <f t="shared" ref="BO952" si="17444">BI945*W952</f>
        <v>0</v>
      </c>
      <c r="BP952">
        <f t="shared" ref="BP952" si="17445">BJ945*X952</f>
        <v>0</v>
      </c>
      <c r="BQ952">
        <f t="shared" ref="BQ952" si="17446">BK945*Y952</f>
        <v>0</v>
      </c>
      <c r="BR952">
        <f t="shared" ref="BR952" si="17447">BL945*Z952</f>
        <v>0</v>
      </c>
      <c r="BS952">
        <f t="shared" ref="BS952" si="17448">BM945*AA952</f>
        <v>0</v>
      </c>
      <c r="BT952">
        <f t="shared" ref="BT952" si="17449">BN945*AB952</f>
        <v>0</v>
      </c>
      <c r="BU952">
        <f t="shared" ref="BU952" si="17450">BO945*AC952</f>
        <v>0</v>
      </c>
      <c r="BV952">
        <f t="shared" ref="BV952" si="17451">BP945*AD952</f>
        <v>0</v>
      </c>
      <c r="BW952">
        <f t="shared" ref="BW952" si="17452">BQ945*AE952</f>
        <v>0</v>
      </c>
      <c r="BX952">
        <f t="shared" ref="BX952" si="17453">BR945*AF952</f>
        <v>0</v>
      </c>
      <c r="BY952">
        <f t="shared" ref="BY952" si="17454">BS945*AG952</f>
        <v>0</v>
      </c>
      <c r="BZ952">
        <f t="shared" ref="BZ952" si="17455">BT945*AH952</f>
        <v>0</v>
      </c>
      <c r="CA952">
        <f t="shared" ref="CA952" si="17456">BU945*AI952</f>
        <v>0</v>
      </c>
      <c r="CB952">
        <f t="shared" ref="CB952" si="17457">BV945*AJ952</f>
        <v>0</v>
      </c>
      <c r="CC952">
        <f t="shared" ref="CC952" si="17458">BW945*AK952</f>
        <v>0</v>
      </c>
      <c r="CD952">
        <f t="shared" ref="CD952" si="17459">BX945*AL952</f>
        <v>0</v>
      </c>
      <c r="CE952">
        <f t="shared" ref="CE952" si="17460">BY945*AM952</f>
        <v>0</v>
      </c>
      <c r="CF952">
        <f t="shared" ref="CF952" si="17461">BZ945*AN952</f>
        <v>0</v>
      </c>
      <c r="CG952">
        <f t="shared" ref="CG952" si="17462">CA945*AO952</f>
        <v>0</v>
      </c>
      <c r="CH952">
        <f t="shared" ref="CH952" si="17463">CB945*AP952</f>
        <v>0</v>
      </c>
      <c r="CI952">
        <f t="shared" ref="CI952" si="17464">CC945*AQ952</f>
        <v>0</v>
      </c>
      <c r="CJ952">
        <f t="shared" ref="CJ952" si="17465">CD945*AR952</f>
        <v>0</v>
      </c>
      <c r="CK952">
        <f t="shared" ref="CK952" si="17466">CE945*AS952</f>
        <v>0</v>
      </c>
      <c r="CL952">
        <f t="shared" ref="CL952" si="17467">CF945*AT952</f>
        <v>0</v>
      </c>
      <c r="CM952">
        <f t="shared" ref="CM952" si="17468">CG945*AU952</f>
        <v>0</v>
      </c>
      <c r="CN952">
        <f t="shared" ref="CN952" si="17469">CH945*AV952</f>
        <v>0</v>
      </c>
      <c r="CO952">
        <f t="shared" ref="CO952" si="17470">CI945*AW952</f>
        <v>0</v>
      </c>
      <c r="CP952">
        <f t="shared" ref="CP952" si="17471">CJ945*AX952</f>
        <v>0</v>
      </c>
      <c r="CQ952">
        <f t="shared" ref="CQ952" si="17472">CK945*AY952</f>
        <v>0</v>
      </c>
      <c r="CR952">
        <f t="shared" ref="CR952" si="17473">CL945*AZ952</f>
        <v>0</v>
      </c>
      <c r="CS952">
        <f t="shared" ref="CS952" si="17474">CM945*BA952</f>
        <v>0</v>
      </c>
      <c r="CT952">
        <f t="shared" ref="CT952" si="17475">CN945*BB952</f>
        <v>0</v>
      </c>
    </row>
    <row r="953" spans="1:98" x14ac:dyDescent="0.3">
      <c r="F953" s="91">
        <f t="shared" ref="F953:H953" si="17476">F952</f>
        <v>80</v>
      </c>
      <c r="G953" s="91">
        <f t="shared" si="17476"/>
        <v>80</v>
      </c>
      <c r="H953" s="4">
        <f t="shared" si="17476"/>
        <v>1</v>
      </c>
      <c r="I953">
        <v>35</v>
      </c>
      <c r="J953" s="48">
        <f t="shared" si="17248"/>
        <v>0</v>
      </c>
      <c r="K953" s="48">
        <f>IF(IF(AND(I953&gt;=(F953*2),I953&lt;=G953+F953+(G953-F953+5)+1),((H953)^2)*(I954-F953*2)/5,0)&lt;=H953,IF(AND(I953&gt;=(F953*2),I953&lt;=G953+F953+(G953-F953+5)+1),((H953)^2)*(I954-F953*2)/5,0),(K952-H953^2))</f>
        <v>0</v>
      </c>
      <c r="L953" s="98">
        <f t="shared" si="17250"/>
        <v>0</v>
      </c>
      <c r="M953" s="48"/>
      <c r="N953" s="48"/>
      <c r="O953" s="48"/>
      <c r="P953" s="48"/>
      <c r="Q953" s="48"/>
      <c r="R953" s="48"/>
      <c r="S953" s="48"/>
      <c r="T953" s="48"/>
      <c r="U953" s="48">
        <f>$J953+$K953+$L953</f>
        <v>0</v>
      </c>
      <c r="V953" s="48">
        <f t="shared" ref="V953:AX963" si="17477">$J953+$K953+$L953</f>
        <v>0</v>
      </c>
      <c r="W953" s="48">
        <f t="shared" si="17477"/>
        <v>0</v>
      </c>
      <c r="X953" s="48">
        <f t="shared" si="17477"/>
        <v>0</v>
      </c>
      <c r="Y953" s="48">
        <f t="shared" si="17477"/>
        <v>0</v>
      </c>
      <c r="Z953" s="48">
        <f t="shared" si="17477"/>
        <v>0</v>
      </c>
      <c r="AA953" s="48">
        <f t="shared" si="17477"/>
        <v>0</v>
      </c>
      <c r="AB953" s="48">
        <f t="shared" si="17477"/>
        <v>0</v>
      </c>
      <c r="AC953" s="48">
        <f t="shared" si="17477"/>
        <v>0</v>
      </c>
      <c r="AD953" s="48">
        <f t="shared" si="17477"/>
        <v>0</v>
      </c>
      <c r="AE953" s="48">
        <f t="shared" si="17477"/>
        <v>0</v>
      </c>
      <c r="AF953" s="48">
        <f t="shared" si="17477"/>
        <v>0</v>
      </c>
      <c r="AG953" s="48">
        <f t="shared" si="17477"/>
        <v>0</v>
      </c>
      <c r="AH953" s="48">
        <f t="shared" si="17477"/>
        <v>0</v>
      </c>
      <c r="AI953" s="48">
        <f t="shared" si="17477"/>
        <v>0</v>
      </c>
      <c r="AJ953" s="48">
        <f t="shared" si="17477"/>
        <v>0</v>
      </c>
      <c r="AK953" s="48">
        <f t="shared" si="17477"/>
        <v>0</v>
      </c>
      <c r="AL953" s="48">
        <f t="shared" si="17477"/>
        <v>0</v>
      </c>
      <c r="AM953" s="48">
        <f t="shared" si="17477"/>
        <v>0</v>
      </c>
      <c r="AN953" s="48">
        <f t="shared" si="17477"/>
        <v>0</v>
      </c>
      <c r="AO953" s="48">
        <f t="shared" si="17477"/>
        <v>0</v>
      </c>
      <c r="AP953" s="48">
        <f t="shared" si="17477"/>
        <v>0</v>
      </c>
      <c r="AQ953" s="48">
        <f t="shared" si="17477"/>
        <v>0</v>
      </c>
      <c r="AR953" s="48">
        <f t="shared" si="17477"/>
        <v>0</v>
      </c>
      <c r="AS953" s="48">
        <f t="shared" si="17477"/>
        <v>0</v>
      </c>
      <c r="AT953" s="48">
        <f t="shared" si="17477"/>
        <v>0</v>
      </c>
      <c r="AU953" s="48">
        <f t="shared" si="17477"/>
        <v>0</v>
      </c>
      <c r="AV953" s="48">
        <f t="shared" si="17477"/>
        <v>0</v>
      </c>
      <c r="AW953" s="48">
        <f t="shared" si="17477"/>
        <v>0</v>
      </c>
      <c r="AX953" s="48">
        <f t="shared" si="17477"/>
        <v>0</v>
      </c>
      <c r="AY953" s="48">
        <f t="shared" si="17441"/>
        <v>0</v>
      </c>
      <c r="AZ953" s="48">
        <f t="shared" si="17441"/>
        <v>0</v>
      </c>
      <c r="BA953" s="48">
        <f t="shared" si="17441"/>
        <v>0</v>
      </c>
      <c r="BB953" s="48">
        <f t="shared" si="17441"/>
        <v>0</v>
      </c>
      <c r="BC953" s="48"/>
      <c r="BE953" t="s">
        <v>184</v>
      </c>
      <c r="BM953">
        <f>BF945*U953</f>
        <v>0</v>
      </c>
      <c r="BN953">
        <f t="shared" ref="BN953" si="17478">BG945*V953</f>
        <v>0</v>
      </c>
      <c r="BO953">
        <f t="shared" ref="BO953" si="17479">BH945*W953</f>
        <v>0</v>
      </c>
      <c r="BP953">
        <f t="shared" ref="BP953" si="17480">BI945*X953</f>
        <v>0</v>
      </c>
      <c r="BQ953">
        <f t="shared" ref="BQ953" si="17481">BJ945*Y953</f>
        <v>0</v>
      </c>
      <c r="BR953">
        <f t="shared" ref="BR953" si="17482">BK945*Z953</f>
        <v>0</v>
      </c>
      <c r="BS953">
        <f t="shared" ref="BS953" si="17483">BL945*AA953</f>
        <v>0</v>
      </c>
      <c r="BT953">
        <f t="shared" ref="BT953" si="17484">BM945*AB953</f>
        <v>0</v>
      </c>
      <c r="BU953">
        <f t="shared" ref="BU953" si="17485">BN945*AC953</f>
        <v>0</v>
      </c>
      <c r="BV953">
        <f t="shared" ref="BV953" si="17486">BO945*AD953</f>
        <v>0</v>
      </c>
      <c r="BW953">
        <f t="shared" ref="BW953" si="17487">BP945*AE953</f>
        <v>0</v>
      </c>
      <c r="BX953">
        <f t="shared" ref="BX953" si="17488">BQ945*AF953</f>
        <v>0</v>
      </c>
      <c r="BY953">
        <f t="shared" ref="BY953" si="17489">BR945*AG953</f>
        <v>0</v>
      </c>
      <c r="BZ953">
        <f t="shared" ref="BZ953" si="17490">BS945*AH953</f>
        <v>0</v>
      </c>
      <c r="CA953">
        <f t="shared" ref="CA953" si="17491">BT945*AI953</f>
        <v>0</v>
      </c>
      <c r="CB953">
        <f t="shared" ref="CB953" si="17492">BU945*AJ953</f>
        <v>0</v>
      </c>
      <c r="CC953">
        <f t="shared" ref="CC953" si="17493">BV945*AK953</f>
        <v>0</v>
      </c>
      <c r="CD953">
        <f t="shared" ref="CD953" si="17494">BW945*AL953</f>
        <v>0</v>
      </c>
      <c r="CE953">
        <f t="shared" ref="CE953" si="17495">BX945*AM953</f>
        <v>0</v>
      </c>
      <c r="CF953">
        <f t="shared" ref="CF953" si="17496">BY945*AN953</f>
        <v>0</v>
      </c>
      <c r="CG953">
        <f t="shared" ref="CG953" si="17497">BZ945*AO953</f>
        <v>0</v>
      </c>
      <c r="CH953">
        <f t="shared" ref="CH953" si="17498">CA945*AP953</f>
        <v>0</v>
      </c>
      <c r="CI953">
        <f t="shared" ref="CI953" si="17499">CB945*AQ953</f>
        <v>0</v>
      </c>
      <c r="CJ953">
        <f t="shared" ref="CJ953" si="17500">CC945*AR953</f>
        <v>0</v>
      </c>
      <c r="CK953">
        <f t="shared" ref="CK953" si="17501">CD945*AS953</f>
        <v>0</v>
      </c>
      <c r="CL953">
        <f t="shared" ref="CL953" si="17502">CE945*AT953</f>
        <v>0</v>
      </c>
      <c r="CM953">
        <f t="shared" ref="CM953" si="17503">CF945*AU953</f>
        <v>0</v>
      </c>
      <c r="CN953">
        <f t="shared" ref="CN953" si="17504">CG945*AV953</f>
        <v>0</v>
      </c>
      <c r="CO953">
        <f t="shared" ref="CO953" si="17505">CH945*AW953</f>
        <v>0</v>
      </c>
      <c r="CP953">
        <f t="shared" ref="CP953" si="17506">CI945*AX953</f>
        <v>0</v>
      </c>
      <c r="CQ953">
        <f t="shared" ref="CQ953" si="17507">CJ945*AY953</f>
        <v>0</v>
      </c>
      <c r="CR953">
        <f t="shared" ref="CR953" si="17508">CK945*AZ953</f>
        <v>0</v>
      </c>
      <c r="CS953">
        <f t="shared" ref="CS953" si="17509">CL945*BA953</f>
        <v>0</v>
      </c>
      <c r="CT953">
        <f t="shared" ref="CT953" si="17510">CM945*BB953</f>
        <v>0</v>
      </c>
    </row>
    <row r="954" spans="1:98" x14ac:dyDescent="0.3">
      <c r="F954" s="91">
        <f t="shared" ref="F954:H954" si="17511">F953</f>
        <v>80</v>
      </c>
      <c r="G954" s="91">
        <f t="shared" si="17511"/>
        <v>80</v>
      </c>
      <c r="H954" s="4">
        <f t="shared" si="17511"/>
        <v>1</v>
      </c>
      <c r="I954">
        <v>40</v>
      </c>
      <c r="J954" s="48">
        <f t="shared" si="17248"/>
        <v>0</v>
      </c>
      <c r="K954" s="48">
        <f t="shared" ref="K954:K969" si="17512">IF(IF(AND(I954&gt;=(F954*2),I954&lt;=G954+F954+(G954-F954+5)+1),((H954)^2)*(I955-F954*2)/5,0)&lt;=H954,IF(AND(I954&gt;=(F954*2),I954&lt;=G954+F954+(G954-F954+5)+1),((H954)^2)*(I955-F954*2)/5,0),(K953-H954^2))</f>
        <v>0</v>
      </c>
      <c r="L954" s="98">
        <f t="shared" si="17250"/>
        <v>0</v>
      </c>
      <c r="M954" s="48"/>
      <c r="N954" s="48"/>
      <c r="O954" s="48"/>
      <c r="P954" s="48"/>
      <c r="Q954" s="48"/>
      <c r="R954" s="48"/>
      <c r="S954" s="48"/>
      <c r="T954" s="48"/>
      <c r="U954" s="48"/>
      <c r="V954" s="48">
        <f>$J954+$K954+$L954</f>
        <v>0</v>
      </c>
      <c r="W954" s="48">
        <f t="shared" si="17477"/>
        <v>0</v>
      </c>
      <c r="X954" s="48">
        <f t="shared" si="17477"/>
        <v>0</v>
      </c>
      <c r="Y954" s="48">
        <f t="shared" si="17477"/>
        <v>0</v>
      </c>
      <c r="Z954" s="48">
        <f t="shared" si="17477"/>
        <v>0</v>
      </c>
      <c r="AA954" s="48">
        <f t="shared" si="17477"/>
        <v>0</v>
      </c>
      <c r="AB954" s="48">
        <f t="shared" si="17477"/>
        <v>0</v>
      </c>
      <c r="AC954" s="48">
        <f t="shared" si="17477"/>
        <v>0</v>
      </c>
      <c r="AD954" s="48">
        <f t="shared" si="17477"/>
        <v>0</v>
      </c>
      <c r="AE954" s="48">
        <f t="shared" si="17477"/>
        <v>0</v>
      </c>
      <c r="AF954" s="48">
        <f t="shared" si="17477"/>
        <v>0</v>
      </c>
      <c r="AG954" s="48">
        <f t="shared" si="17477"/>
        <v>0</v>
      </c>
      <c r="AH954" s="48">
        <f t="shared" si="17477"/>
        <v>0</v>
      </c>
      <c r="AI954" s="48">
        <f t="shared" si="17477"/>
        <v>0</v>
      </c>
      <c r="AJ954" s="48">
        <f t="shared" si="17477"/>
        <v>0</v>
      </c>
      <c r="AK954" s="48">
        <f t="shared" si="17477"/>
        <v>0</v>
      </c>
      <c r="AL954" s="48">
        <f t="shared" si="17477"/>
        <v>0</v>
      </c>
      <c r="AM954" s="48">
        <f t="shared" si="17477"/>
        <v>0</v>
      </c>
      <c r="AN954" s="48">
        <f t="shared" si="17477"/>
        <v>0</v>
      </c>
      <c r="AO954" s="48">
        <f t="shared" si="17477"/>
        <v>0</v>
      </c>
      <c r="AP954" s="48">
        <f t="shared" si="17477"/>
        <v>0</v>
      </c>
      <c r="AQ954" s="48">
        <f t="shared" si="17477"/>
        <v>0</v>
      </c>
      <c r="AR954" s="48">
        <f t="shared" si="17477"/>
        <v>0</v>
      </c>
      <c r="AS954" s="48">
        <f t="shared" si="17477"/>
        <v>0</v>
      </c>
      <c r="AT954" s="48">
        <f t="shared" si="17477"/>
        <v>0</v>
      </c>
      <c r="AU954" s="48">
        <f t="shared" si="17477"/>
        <v>0</v>
      </c>
      <c r="AV954" s="48">
        <f t="shared" si="17477"/>
        <v>0</v>
      </c>
      <c r="AW954" s="48">
        <f t="shared" si="17477"/>
        <v>0</v>
      </c>
      <c r="AX954" s="48">
        <f t="shared" si="17477"/>
        <v>0</v>
      </c>
      <c r="AY954" s="48">
        <f t="shared" si="17441"/>
        <v>0</v>
      </c>
      <c r="AZ954" s="48">
        <f t="shared" si="17441"/>
        <v>0</v>
      </c>
      <c r="BA954" s="48">
        <f t="shared" si="17441"/>
        <v>0</v>
      </c>
      <c r="BB954" s="48">
        <f t="shared" si="17441"/>
        <v>0</v>
      </c>
      <c r="BC954" s="48"/>
      <c r="BE954" t="s">
        <v>185</v>
      </c>
      <c r="BN954">
        <f>BF945*V954</f>
        <v>0</v>
      </c>
      <c r="BO954">
        <f t="shared" ref="BO954" si="17513">BG945*W954</f>
        <v>0</v>
      </c>
      <c r="BP954">
        <f t="shared" ref="BP954" si="17514">BH945*X954</f>
        <v>0</v>
      </c>
      <c r="BQ954">
        <f t="shared" ref="BQ954" si="17515">BI945*Y954</f>
        <v>0</v>
      </c>
      <c r="BR954">
        <f t="shared" ref="BR954" si="17516">BJ945*Z954</f>
        <v>0</v>
      </c>
      <c r="BS954">
        <f t="shared" ref="BS954" si="17517">BK945*AA954</f>
        <v>0</v>
      </c>
      <c r="BT954">
        <f t="shared" ref="BT954" si="17518">BL945*AB954</f>
        <v>0</v>
      </c>
      <c r="BU954">
        <f t="shared" ref="BU954" si="17519">BM945*AC954</f>
        <v>0</v>
      </c>
      <c r="BV954">
        <f t="shared" ref="BV954" si="17520">BN945*AD954</f>
        <v>0</v>
      </c>
      <c r="BW954">
        <f t="shared" ref="BW954" si="17521">BO945*AE954</f>
        <v>0</v>
      </c>
      <c r="BX954">
        <f t="shared" ref="BX954" si="17522">BP945*AF954</f>
        <v>0</v>
      </c>
      <c r="BY954">
        <f t="shared" ref="BY954" si="17523">BQ945*AG954</f>
        <v>0</v>
      </c>
      <c r="BZ954">
        <f t="shared" ref="BZ954" si="17524">BR945*AH954</f>
        <v>0</v>
      </c>
      <c r="CA954">
        <f t="shared" ref="CA954" si="17525">BS945*AI954</f>
        <v>0</v>
      </c>
      <c r="CB954">
        <f t="shared" ref="CB954" si="17526">BT945*AJ954</f>
        <v>0</v>
      </c>
      <c r="CC954">
        <f t="shared" ref="CC954" si="17527">BU945*AK954</f>
        <v>0</v>
      </c>
      <c r="CD954">
        <f t="shared" ref="CD954" si="17528">BV945*AL954</f>
        <v>0</v>
      </c>
      <c r="CE954">
        <f t="shared" ref="CE954" si="17529">BW945*AM954</f>
        <v>0</v>
      </c>
      <c r="CF954">
        <f t="shared" ref="CF954" si="17530">BX945*AN954</f>
        <v>0</v>
      </c>
      <c r="CG954">
        <f t="shared" ref="CG954" si="17531">BY945*AO954</f>
        <v>0</v>
      </c>
      <c r="CH954">
        <f t="shared" ref="CH954" si="17532">BZ945*AP954</f>
        <v>0</v>
      </c>
      <c r="CI954">
        <f t="shared" ref="CI954" si="17533">CA945*AQ954</f>
        <v>0</v>
      </c>
      <c r="CJ954">
        <f t="shared" ref="CJ954" si="17534">CB945*AR954</f>
        <v>0</v>
      </c>
      <c r="CK954">
        <f t="shared" ref="CK954" si="17535">CC945*AS954</f>
        <v>0</v>
      </c>
      <c r="CL954">
        <f t="shared" ref="CL954" si="17536">CD945*AT954</f>
        <v>0</v>
      </c>
      <c r="CM954">
        <f t="shared" ref="CM954" si="17537">CE945*AU954</f>
        <v>0</v>
      </c>
      <c r="CN954">
        <f t="shared" ref="CN954" si="17538">CF945*AV954</f>
        <v>0</v>
      </c>
      <c r="CO954">
        <f t="shared" ref="CO954" si="17539">CG945*AW954</f>
        <v>0</v>
      </c>
      <c r="CP954">
        <f t="shared" ref="CP954" si="17540">CH945*AX954</f>
        <v>0</v>
      </c>
      <c r="CQ954">
        <f t="shared" ref="CQ954" si="17541">CI945*AY954</f>
        <v>0</v>
      </c>
      <c r="CR954">
        <f t="shared" ref="CR954" si="17542">CJ945*AZ954</f>
        <v>0</v>
      </c>
      <c r="CS954">
        <f t="shared" ref="CS954" si="17543">CK945*BA954</f>
        <v>0</v>
      </c>
      <c r="CT954">
        <f t="shared" ref="CT954" si="17544">CL945*BB954</f>
        <v>0</v>
      </c>
    </row>
    <row r="955" spans="1:98" x14ac:dyDescent="0.3">
      <c r="F955" s="91">
        <f t="shared" ref="F955:H955" si="17545">F954</f>
        <v>80</v>
      </c>
      <c r="G955" s="91">
        <f t="shared" si="17545"/>
        <v>80</v>
      </c>
      <c r="H955" s="4">
        <f t="shared" si="17545"/>
        <v>1</v>
      </c>
      <c r="I955">
        <v>45</v>
      </c>
      <c r="J955" s="48">
        <f t="shared" si="17248"/>
        <v>0</v>
      </c>
      <c r="K955" s="48">
        <f t="shared" si="17512"/>
        <v>0</v>
      </c>
      <c r="L955" s="98">
        <f t="shared" si="17250"/>
        <v>0</v>
      </c>
      <c r="M955" s="48"/>
      <c r="N955" s="48"/>
      <c r="O955" s="48"/>
      <c r="P955" s="48"/>
      <c r="Q955" s="48"/>
      <c r="R955" s="48"/>
      <c r="S955" s="48"/>
      <c r="T955" s="48"/>
      <c r="U955" s="48"/>
      <c r="V955" s="48"/>
      <c r="W955" s="48">
        <f>$J955+$K955+$L955</f>
        <v>0</v>
      </c>
      <c r="X955" s="48">
        <f t="shared" si="17477"/>
        <v>0</v>
      </c>
      <c r="Y955" s="48">
        <f t="shared" si="17477"/>
        <v>0</v>
      </c>
      <c r="Z955" s="48">
        <f t="shared" si="17477"/>
        <v>0</v>
      </c>
      <c r="AA955" s="48">
        <f t="shared" si="17477"/>
        <v>0</v>
      </c>
      <c r="AB955" s="48">
        <f t="shared" si="17477"/>
        <v>0</v>
      </c>
      <c r="AC955" s="48">
        <f t="shared" si="17477"/>
        <v>0</v>
      </c>
      <c r="AD955" s="48">
        <f t="shared" si="17477"/>
        <v>0</v>
      </c>
      <c r="AE955" s="48">
        <f t="shared" si="17477"/>
        <v>0</v>
      </c>
      <c r="AF955" s="48">
        <f t="shared" si="17477"/>
        <v>0</v>
      </c>
      <c r="AG955" s="48">
        <f t="shared" si="17477"/>
        <v>0</v>
      </c>
      <c r="AH955" s="48">
        <f t="shared" si="17477"/>
        <v>0</v>
      </c>
      <c r="AI955" s="48">
        <f t="shared" si="17477"/>
        <v>0</v>
      </c>
      <c r="AJ955" s="48">
        <f t="shared" si="17477"/>
        <v>0</v>
      </c>
      <c r="AK955" s="48">
        <f t="shared" si="17477"/>
        <v>0</v>
      </c>
      <c r="AL955" s="48">
        <f t="shared" si="17477"/>
        <v>0</v>
      </c>
      <c r="AM955" s="48">
        <f t="shared" si="17477"/>
        <v>0</v>
      </c>
      <c r="AN955" s="48">
        <f t="shared" si="17477"/>
        <v>0</v>
      </c>
      <c r="AO955" s="48">
        <f t="shared" si="17477"/>
        <v>0</v>
      </c>
      <c r="AP955" s="48">
        <f t="shared" si="17477"/>
        <v>0</v>
      </c>
      <c r="AQ955" s="48">
        <f t="shared" si="17477"/>
        <v>0</v>
      </c>
      <c r="AR955" s="48">
        <f t="shared" si="17477"/>
        <v>0</v>
      </c>
      <c r="AS955" s="48">
        <f t="shared" si="17477"/>
        <v>0</v>
      </c>
      <c r="AT955" s="48">
        <f t="shared" si="17477"/>
        <v>0</v>
      </c>
      <c r="AU955" s="48">
        <f t="shared" si="17477"/>
        <v>0</v>
      </c>
      <c r="AV955" s="48">
        <f t="shared" si="17477"/>
        <v>0</v>
      </c>
      <c r="AW955" s="48">
        <f t="shared" si="17477"/>
        <v>0</v>
      </c>
      <c r="AX955" s="48">
        <f t="shared" si="17477"/>
        <v>0</v>
      </c>
      <c r="AY955" s="48">
        <f t="shared" si="17441"/>
        <v>0</v>
      </c>
      <c r="AZ955" s="48">
        <f t="shared" si="17441"/>
        <v>0</v>
      </c>
      <c r="BA955" s="48">
        <f t="shared" si="17441"/>
        <v>0</v>
      </c>
      <c r="BB955" s="48">
        <f t="shared" si="17441"/>
        <v>0</v>
      </c>
      <c r="BC955" s="48"/>
      <c r="BE955" t="s">
        <v>186</v>
      </c>
      <c r="BO955">
        <f>BF945*W955</f>
        <v>0</v>
      </c>
      <c r="BP955">
        <f t="shared" ref="BP955" si="17546">BG945*X955</f>
        <v>0</v>
      </c>
      <c r="BQ955">
        <f t="shared" ref="BQ955" si="17547">BH945*Y955</f>
        <v>0</v>
      </c>
      <c r="BR955">
        <f t="shared" ref="BR955" si="17548">BI945*Z955</f>
        <v>0</v>
      </c>
      <c r="BS955">
        <f t="shared" ref="BS955" si="17549">BJ945*AA955</f>
        <v>0</v>
      </c>
      <c r="BT955">
        <f t="shared" ref="BT955" si="17550">BK945*AB955</f>
        <v>0</v>
      </c>
      <c r="BU955">
        <f t="shared" ref="BU955" si="17551">BL945*AC955</f>
        <v>0</v>
      </c>
      <c r="BV955">
        <f t="shared" ref="BV955" si="17552">BM945*AD955</f>
        <v>0</v>
      </c>
      <c r="BW955">
        <f t="shared" ref="BW955" si="17553">BN945*AE955</f>
        <v>0</v>
      </c>
      <c r="BX955">
        <f t="shared" ref="BX955" si="17554">BO945*AF955</f>
        <v>0</v>
      </c>
      <c r="BY955">
        <f t="shared" ref="BY955" si="17555">BP945*AG955</f>
        <v>0</v>
      </c>
      <c r="BZ955">
        <f t="shared" ref="BZ955" si="17556">BQ945*AH955</f>
        <v>0</v>
      </c>
      <c r="CA955">
        <f t="shared" ref="CA955" si="17557">BR945*AI955</f>
        <v>0</v>
      </c>
      <c r="CB955">
        <f t="shared" ref="CB955" si="17558">BS945*AJ955</f>
        <v>0</v>
      </c>
      <c r="CC955">
        <f t="shared" ref="CC955" si="17559">BT945*AK955</f>
        <v>0</v>
      </c>
      <c r="CD955">
        <f t="shared" ref="CD955" si="17560">BU945*AL955</f>
        <v>0</v>
      </c>
      <c r="CE955">
        <f t="shared" ref="CE955" si="17561">BV945*AM955</f>
        <v>0</v>
      </c>
      <c r="CF955">
        <f t="shared" ref="CF955" si="17562">BW945*AN955</f>
        <v>0</v>
      </c>
      <c r="CG955">
        <f t="shared" ref="CG955" si="17563">BX945*AO955</f>
        <v>0</v>
      </c>
      <c r="CH955">
        <f t="shared" ref="CH955" si="17564">BY945*AP955</f>
        <v>0</v>
      </c>
      <c r="CI955">
        <f t="shared" ref="CI955" si="17565">BZ945*AQ955</f>
        <v>0</v>
      </c>
      <c r="CJ955">
        <f t="shared" ref="CJ955" si="17566">CA945*AR955</f>
        <v>0</v>
      </c>
      <c r="CK955">
        <f t="shared" ref="CK955" si="17567">CB945*AS955</f>
        <v>0</v>
      </c>
      <c r="CL955">
        <f t="shared" ref="CL955" si="17568">CC945*AT955</f>
        <v>0</v>
      </c>
      <c r="CM955">
        <f t="shared" ref="CM955" si="17569">CD945*AU955</f>
        <v>0</v>
      </c>
      <c r="CN955">
        <f t="shared" ref="CN955" si="17570">CE945*AV955</f>
        <v>0</v>
      </c>
      <c r="CO955">
        <f t="shared" ref="CO955" si="17571">CF945*AW955</f>
        <v>0</v>
      </c>
      <c r="CP955">
        <f t="shared" ref="CP955" si="17572">CG945*AX955</f>
        <v>0</v>
      </c>
      <c r="CQ955">
        <f t="shared" ref="CQ955" si="17573">CH945*AY955</f>
        <v>0</v>
      </c>
      <c r="CR955">
        <f t="shared" ref="CR955" si="17574">CI945*AZ955</f>
        <v>0</v>
      </c>
      <c r="CS955">
        <f t="shared" ref="CS955" si="17575">CJ945*BA955</f>
        <v>0</v>
      </c>
      <c r="CT955">
        <f t="shared" ref="CT955" si="17576">CK945*BB955</f>
        <v>0</v>
      </c>
    </row>
    <row r="956" spans="1:98" x14ac:dyDescent="0.3">
      <c r="F956" s="91">
        <f t="shared" ref="F956:H956" si="17577">F955</f>
        <v>80</v>
      </c>
      <c r="G956" s="91">
        <f t="shared" si="17577"/>
        <v>80</v>
      </c>
      <c r="H956" s="4">
        <f t="shared" si="17577"/>
        <v>1</v>
      </c>
      <c r="I956">
        <v>50</v>
      </c>
      <c r="J956" s="48">
        <f t="shared" si="17248"/>
        <v>0</v>
      </c>
      <c r="K956" s="48">
        <f t="shared" si="17512"/>
        <v>0</v>
      </c>
      <c r="L956" s="98">
        <f t="shared" si="17250"/>
        <v>0</v>
      </c>
      <c r="M956" s="48"/>
      <c r="N956" s="48"/>
      <c r="O956" s="48"/>
      <c r="P956" s="48"/>
      <c r="Q956" s="48"/>
      <c r="R956" s="48"/>
      <c r="S956" s="48"/>
      <c r="T956" s="48"/>
      <c r="U956" s="48"/>
      <c r="V956" s="48"/>
      <c r="W956" s="48"/>
      <c r="X956" s="48">
        <f>$J956+$K956+$L956</f>
        <v>0</v>
      </c>
      <c r="Y956" s="48">
        <f t="shared" si="17477"/>
        <v>0</v>
      </c>
      <c r="Z956" s="48">
        <f t="shared" si="17477"/>
        <v>0</v>
      </c>
      <c r="AA956" s="48">
        <f t="shared" si="17477"/>
        <v>0</v>
      </c>
      <c r="AB956" s="48">
        <f t="shared" si="17477"/>
        <v>0</v>
      </c>
      <c r="AC956" s="48">
        <f t="shared" si="17477"/>
        <v>0</v>
      </c>
      <c r="AD956" s="48">
        <f t="shared" si="17477"/>
        <v>0</v>
      </c>
      <c r="AE956" s="48">
        <f t="shared" si="17477"/>
        <v>0</v>
      </c>
      <c r="AF956" s="48">
        <f t="shared" si="17477"/>
        <v>0</v>
      </c>
      <c r="AG956" s="48">
        <f t="shared" si="17477"/>
        <v>0</v>
      </c>
      <c r="AH956" s="48">
        <f t="shared" si="17477"/>
        <v>0</v>
      </c>
      <c r="AI956" s="48">
        <f t="shared" si="17477"/>
        <v>0</v>
      </c>
      <c r="AJ956" s="48">
        <f t="shared" si="17477"/>
        <v>0</v>
      </c>
      <c r="AK956" s="48">
        <f t="shared" si="17477"/>
        <v>0</v>
      </c>
      <c r="AL956" s="48">
        <f t="shared" si="17477"/>
        <v>0</v>
      </c>
      <c r="AM956" s="48">
        <f t="shared" si="17477"/>
        <v>0</v>
      </c>
      <c r="AN956" s="48">
        <f t="shared" si="17477"/>
        <v>0</v>
      </c>
      <c r="AO956" s="48">
        <f t="shared" si="17477"/>
        <v>0</v>
      </c>
      <c r="AP956" s="48">
        <f t="shared" si="17477"/>
        <v>0</v>
      </c>
      <c r="AQ956" s="48">
        <f t="shared" si="17477"/>
        <v>0</v>
      </c>
      <c r="AR956" s="48">
        <f t="shared" si="17477"/>
        <v>0</v>
      </c>
      <c r="AS956" s="48">
        <f t="shared" si="17477"/>
        <v>0</v>
      </c>
      <c r="AT956" s="48">
        <f t="shared" si="17477"/>
        <v>0</v>
      </c>
      <c r="AU956" s="48">
        <f t="shared" si="17477"/>
        <v>0</v>
      </c>
      <c r="AV956" s="48">
        <f t="shared" si="17477"/>
        <v>0</v>
      </c>
      <c r="AW956" s="48">
        <f t="shared" si="17477"/>
        <v>0</v>
      </c>
      <c r="AX956" s="48">
        <f t="shared" si="17477"/>
        <v>0</v>
      </c>
      <c r="AY956" s="48">
        <f t="shared" si="17441"/>
        <v>0</v>
      </c>
      <c r="AZ956" s="48">
        <f t="shared" si="17441"/>
        <v>0</v>
      </c>
      <c r="BA956" s="48">
        <f t="shared" si="17441"/>
        <v>0</v>
      </c>
      <c r="BB956" s="48">
        <f t="shared" si="17441"/>
        <v>0</v>
      </c>
      <c r="BC956" s="48"/>
      <c r="BE956" t="s">
        <v>187</v>
      </c>
      <c r="BP956">
        <f>BF945*X956</f>
        <v>0</v>
      </c>
      <c r="BQ956">
        <f t="shared" ref="BQ956" si="17578">BG945*Y956</f>
        <v>0</v>
      </c>
      <c r="BR956">
        <f t="shared" ref="BR956" si="17579">BH945*Z956</f>
        <v>0</v>
      </c>
      <c r="BS956">
        <f t="shared" ref="BS956" si="17580">BI945*AA956</f>
        <v>0</v>
      </c>
      <c r="BT956">
        <f t="shared" ref="BT956" si="17581">BJ945*AB956</f>
        <v>0</v>
      </c>
      <c r="BU956">
        <f t="shared" ref="BU956" si="17582">BK945*AC956</f>
        <v>0</v>
      </c>
      <c r="BV956">
        <f t="shared" ref="BV956" si="17583">BL945*AD956</f>
        <v>0</v>
      </c>
      <c r="BW956">
        <f t="shared" ref="BW956" si="17584">BM945*AE956</f>
        <v>0</v>
      </c>
      <c r="BX956">
        <f t="shared" ref="BX956" si="17585">BN945*AF956</f>
        <v>0</v>
      </c>
      <c r="BY956">
        <f t="shared" ref="BY956" si="17586">BO945*AG956</f>
        <v>0</v>
      </c>
      <c r="BZ956">
        <f t="shared" ref="BZ956" si="17587">BP945*AH956</f>
        <v>0</v>
      </c>
      <c r="CA956">
        <f t="shared" ref="CA956" si="17588">BQ945*AI956</f>
        <v>0</v>
      </c>
      <c r="CB956">
        <f t="shared" ref="CB956" si="17589">BR945*AJ956</f>
        <v>0</v>
      </c>
      <c r="CC956">
        <f t="shared" ref="CC956" si="17590">BS945*AK956</f>
        <v>0</v>
      </c>
      <c r="CD956">
        <f t="shared" ref="CD956" si="17591">BT945*AL956</f>
        <v>0</v>
      </c>
      <c r="CE956">
        <f t="shared" ref="CE956" si="17592">BU945*AM956</f>
        <v>0</v>
      </c>
      <c r="CF956">
        <f t="shared" ref="CF956" si="17593">BV945*AN956</f>
        <v>0</v>
      </c>
      <c r="CG956">
        <f t="shared" ref="CG956" si="17594">BW945*AO956</f>
        <v>0</v>
      </c>
      <c r="CH956">
        <f t="shared" ref="CH956" si="17595">BX945*AP956</f>
        <v>0</v>
      </c>
      <c r="CI956">
        <f t="shared" ref="CI956" si="17596">BY945*AQ956</f>
        <v>0</v>
      </c>
      <c r="CJ956">
        <f t="shared" ref="CJ956" si="17597">BZ945*AR956</f>
        <v>0</v>
      </c>
      <c r="CK956">
        <f t="shared" ref="CK956" si="17598">CA945*AS956</f>
        <v>0</v>
      </c>
      <c r="CL956">
        <f t="shared" ref="CL956" si="17599">CB945*AT956</f>
        <v>0</v>
      </c>
      <c r="CM956">
        <f t="shared" ref="CM956" si="17600">CC945*AU956</f>
        <v>0</v>
      </c>
      <c r="CN956">
        <f t="shared" ref="CN956" si="17601">CD945*AV956</f>
        <v>0</v>
      </c>
      <c r="CO956">
        <f t="shared" ref="CO956" si="17602">CE945*AW956</f>
        <v>0</v>
      </c>
      <c r="CP956">
        <f t="shared" ref="CP956" si="17603">CF945*AX956</f>
        <v>0</v>
      </c>
      <c r="CQ956">
        <f t="shared" ref="CQ956" si="17604">CG945*AY956</f>
        <v>0</v>
      </c>
      <c r="CR956">
        <f t="shared" ref="CR956" si="17605">CH945*AZ956</f>
        <v>0</v>
      </c>
      <c r="CS956">
        <f t="shared" ref="CS956" si="17606">CI945*BA956</f>
        <v>0</v>
      </c>
      <c r="CT956">
        <f t="shared" ref="CT956" si="17607">CJ945*BB956</f>
        <v>0</v>
      </c>
    </row>
    <row r="957" spans="1:98" x14ac:dyDescent="0.3">
      <c r="F957" s="91">
        <f t="shared" ref="F957:H957" si="17608">F956</f>
        <v>80</v>
      </c>
      <c r="G957" s="91">
        <f t="shared" si="17608"/>
        <v>80</v>
      </c>
      <c r="H957" s="4">
        <f t="shared" si="17608"/>
        <v>1</v>
      </c>
      <c r="I957">
        <v>55</v>
      </c>
      <c r="J957" s="48">
        <f t="shared" si="17248"/>
        <v>0</v>
      </c>
      <c r="K957" s="48">
        <f t="shared" si="17512"/>
        <v>0</v>
      </c>
      <c r="L957" s="98">
        <f t="shared" si="17250"/>
        <v>0</v>
      </c>
      <c r="M957" s="48"/>
      <c r="N957" s="48"/>
      <c r="O957" s="48"/>
      <c r="P957" s="48"/>
      <c r="Q957" s="48"/>
      <c r="R957" s="48"/>
      <c r="S957" s="48"/>
      <c r="T957" s="48"/>
      <c r="U957" s="48"/>
      <c r="V957" s="48"/>
      <c r="W957" s="48"/>
      <c r="X957" s="48"/>
      <c r="Y957" s="48">
        <f>$J957+$K957+$L957</f>
        <v>0</v>
      </c>
      <c r="Z957" s="48">
        <f t="shared" si="17477"/>
        <v>0</v>
      </c>
      <c r="AA957" s="48">
        <f t="shared" si="17477"/>
        <v>0</v>
      </c>
      <c r="AB957" s="48">
        <f t="shared" si="17477"/>
        <v>0</v>
      </c>
      <c r="AC957" s="48">
        <f t="shared" si="17477"/>
        <v>0</v>
      </c>
      <c r="AD957" s="48">
        <f t="shared" si="17477"/>
        <v>0</v>
      </c>
      <c r="AE957" s="48">
        <f t="shared" si="17477"/>
        <v>0</v>
      </c>
      <c r="AF957" s="48">
        <f t="shared" si="17477"/>
        <v>0</v>
      </c>
      <c r="AG957" s="48">
        <f t="shared" si="17477"/>
        <v>0</v>
      </c>
      <c r="AH957" s="48">
        <f t="shared" si="17477"/>
        <v>0</v>
      </c>
      <c r="AI957" s="48">
        <f t="shared" si="17477"/>
        <v>0</v>
      </c>
      <c r="AJ957" s="48">
        <f t="shared" si="17477"/>
        <v>0</v>
      </c>
      <c r="AK957" s="48">
        <f t="shared" si="17477"/>
        <v>0</v>
      </c>
      <c r="AL957" s="48">
        <f t="shared" si="17477"/>
        <v>0</v>
      </c>
      <c r="AM957" s="48">
        <f t="shared" si="17477"/>
        <v>0</v>
      </c>
      <c r="AN957" s="48">
        <f t="shared" si="17477"/>
        <v>0</v>
      </c>
      <c r="AO957" s="48">
        <f t="shared" si="17477"/>
        <v>0</v>
      </c>
      <c r="AP957" s="48">
        <f t="shared" si="17477"/>
        <v>0</v>
      </c>
      <c r="AQ957" s="48">
        <f t="shared" si="17477"/>
        <v>0</v>
      </c>
      <c r="AR957" s="48">
        <f t="shared" si="17477"/>
        <v>0</v>
      </c>
      <c r="AS957" s="48">
        <f t="shared" si="17477"/>
        <v>0</v>
      </c>
      <c r="AT957" s="48">
        <f t="shared" si="17477"/>
        <v>0</v>
      </c>
      <c r="AU957" s="48">
        <f t="shared" si="17477"/>
        <v>0</v>
      </c>
      <c r="AV957" s="48">
        <f t="shared" si="17477"/>
        <v>0</v>
      </c>
      <c r="AW957" s="48">
        <f t="shared" si="17477"/>
        <v>0</v>
      </c>
      <c r="AX957" s="48">
        <f t="shared" si="17477"/>
        <v>0</v>
      </c>
      <c r="AY957" s="48">
        <f t="shared" si="17441"/>
        <v>0</v>
      </c>
      <c r="AZ957" s="48">
        <f t="shared" si="17441"/>
        <v>0</v>
      </c>
      <c r="BA957" s="48">
        <f t="shared" si="17441"/>
        <v>0</v>
      </c>
      <c r="BB957" s="48">
        <f t="shared" si="17441"/>
        <v>0</v>
      </c>
      <c r="BC957" s="48"/>
      <c r="BE957" t="s">
        <v>188</v>
      </c>
      <c r="BQ957">
        <f>BF945*Y957</f>
        <v>0</v>
      </c>
      <c r="BR957">
        <f t="shared" ref="BR957" si="17609">BG945*Z957</f>
        <v>0</v>
      </c>
      <c r="BS957">
        <f t="shared" ref="BS957" si="17610">BH945*AA957</f>
        <v>0</v>
      </c>
      <c r="BT957">
        <f t="shared" ref="BT957" si="17611">BI945*AB957</f>
        <v>0</v>
      </c>
      <c r="BU957">
        <f t="shared" ref="BU957" si="17612">BJ945*AC957</f>
        <v>0</v>
      </c>
      <c r="BV957">
        <f t="shared" ref="BV957" si="17613">BK945*AD957</f>
        <v>0</v>
      </c>
      <c r="BW957">
        <f t="shared" ref="BW957" si="17614">BL945*AE957</f>
        <v>0</v>
      </c>
      <c r="BX957">
        <f t="shared" ref="BX957" si="17615">BM945*AF957</f>
        <v>0</v>
      </c>
      <c r="BY957">
        <f t="shared" ref="BY957" si="17616">BN945*AG957</f>
        <v>0</v>
      </c>
      <c r="BZ957">
        <f t="shared" ref="BZ957" si="17617">BO945*AH957</f>
        <v>0</v>
      </c>
      <c r="CA957">
        <f t="shared" ref="CA957" si="17618">BP945*AI957</f>
        <v>0</v>
      </c>
      <c r="CB957">
        <f t="shared" ref="CB957" si="17619">BQ945*AJ957</f>
        <v>0</v>
      </c>
      <c r="CC957">
        <f t="shared" ref="CC957" si="17620">BR945*AK957</f>
        <v>0</v>
      </c>
      <c r="CD957">
        <f t="shared" ref="CD957" si="17621">BS945*AL957</f>
        <v>0</v>
      </c>
      <c r="CE957">
        <f t="shared" ref="CE957" si="17622">BT945*AM957</f>
        <v>0</v>
      </c>
      <c r="CF957">
        <f t="shared" ref="CF957" si="17623">BU945*AN957</f>
        <v>0</v>
      </c>
      <c r="CG957">
        <f t="shared" ref="CG957" si="17624">BV945*AO957</f>
        <v>0</v>
      </c>
      <c r="CH957">
        <f t="shared" ref="CH957" si="17625">BW945*AP957</f>
        <v>0</v>
      </c>
      <c r="CI957">
        <f t="shared" ref="CI957" si="17626">BX945*AQ957</f>
        <v>0</v>
      </c>
      <c r="CJ957">
        <f t="shared" ref="CJ957" si="17627">BY945*AR957</f>
        <v>0</v>
      </c>
      <c r="CK957">
        <f t="shared" ref="CK957" si="17628">BZ945*AS957</f>
        <v>0</v>
      </c>
      <c r="CL957">
        <f t="shared" ref="CL957" si="17629">CA945*AT957</f>
        <v>0</v>
      </c>
      <c r="CM957">
        <f t="shared" ref="CM957" si="17630">CB945*AU957</f>
        <v>0</v>
      </c>
      <c r="CN957">
        <f t="shared" ref="CN957" si="17631">CC945*AV957</f>
        <v>0</v>
      </c>
      <c r="CO957">
        <f t="shared" ref="CO957" si="17632">CD945*AW957</f>
        <v>0</v>
      </c>
      <c r="CP957">
        <f t="shared" ref="CP957" si="17633">CE945*AX957</f>
        <v>0</v>
      </c>
      <c r="CQ957">
        <f t="shared" ref="CQ957" si="17634">CF945*AY957</f>
        <v>0</v>
      </c>
      <c r="CR957">
        <f t="shared" ref="CR957" si="17635">CG945*AZ957</f>
        <v>0</v>
      </c>
      <c r="CS957">
        <f t="shared" ref="CS957" si="17636">CH945*BA957</f>
        <v>0</v>
      </c>
      <c r="CT957">
        <f t="shared" ref="CT957" si="17637">CI945*BB957</f>
        <v>0</v>
      </c>
    </row>
    <row r="958" spans="1:98" x14ac:dyDescent="0.3">
      <c r="F958" s="91">
        <f t="shared" ref="F958:H958" si="17638">F957</f>
        <v>80</v>
      </c>
      <c r="G958" s="91">
        <f t="shared" si="17638"/>
        <v>80</v>
      </c>
      <c r="H958" s="4">
        <f t="shared" si="17638"/>
        <v>1</v>
      </c>
      <c r="I958">
        <v>60</v>
      </c>
      <c r="J958" s="48">
        <f t="shared" si="17248"/>
        <v>0</v>
      </c>
      <c r="K958" s="48">
        <f t="shared" si="17512"/>
        <v>0</v>
      </c>
      <c r="L958" s="98">
        <f t="shared" si="17250"/>
        <v>0</v>
      </c>
      <c r="M958" s="48"/>
      <c r="N958" s="48"/>
      <c r="O958" s="48"/>
      <c r="P958" s="48"/>
      <c r="Q958" s="48"/>
      <c r="R958" s="48"/>
      <c r="S958" s="48"/>
      <c r="T958" s="48"/>
      <c r="U958" s="48"/>
      <c r="V958" s="48"/>
      <c r="W958" s="48"/>
      <c r="X958" s="48"/>
      <c r="Y958" s="48"/>
      <c r="Z958" s="48">
        <f>$J958+$K958+$L958</f>
        <v>0</v>
      </c>
      <c r="AA958" s="48">
        <f t="shared" si="17477"/>
        <v>0</v>
      </c>
      <c r="AB958" s="48">
        <f t="shared" si="17477"/>
        <v>0</v>
      </c>
      <c r="AC958" s="48">
        <f t="shared" si="17477"/>
        <v>0</v>
      </c>
      <c r="AD958" s="48">
        <f t="shared" si="17477"/>
        <v>0</v>
      </c>
      <c r="AE958" s="48">
        <f t="shared" si="17477"/>
        <v>0</v>
      </c>
      <c r="AF958" s="48">
        <f t="shared" si="17477"/>
        <v>0</v>
      </c>
      <c r="AG958" s="48">
        <f t="shared" si="17477"/>
        <v>0</v>
      </c>
      <c r="AH958" s="48">
        <f t="shared" si="17477"/>
        <v>0</v>
      </c>
      <c r="AI958" s="48">
        <f t="shared" si="17477"/>
        <v>0</v>
      </c>
      <c r="AJ958" s="48">
        <f t="shared" si="17477"/>
        <v>0</v>
      </c>
      <c r="AK958" s="48">
        <f t="shared" si="17477"/>
        <v>0</v>
      </c>
      <c r="AL958" s="48">
        <f t="shared" si="17477"/>
        <v>0</v>
      </c>
      <c r="AM958" s="48">
        <f t="shared" si="17477"/>
        <v>0</v>
      </c>
      <c r="AN958" s="48">
        <f t="shared" si="17477"/>
        <v>0</v>
      </c>
      <c r="AO958" s="48">
        <f t="shared" si="17477"/>
        <v>0</v>
      </c>
      <c r="AP958" s="48">
        <f t="shared" si="17477"/>
        <v>0</v>
      </c>
      <c r="AQ958" s="48">
        <f t="shared" si="17477"/>
        <v>0</v>
      </c>
      <c r="AR958" s="48">
        <f t="shared" si="17477"/>
        <v>0</v>
      </c>
      <c r="AS958" s="48">
        <f t="shared" si="17477"/>
        <v>0</v>
      </c>
      <c r="AT958" s="48">
        <f t="shared" si="17477"/>
        <v>0</v>
      </c>
      <c r="AU958" s="48">
        <f t="shared" si="17477"/>
        <v>0</v>
      </c>
      <c r="AV958" s="48">
        <f t="shared" si="17477"/>
        <v>0</v>
      </c>
      <c r="AW958" s="48">
        <f t="shared" si="17477"/>
        <v>0</v>
      </c>
      <c r="AX958" s="48">
        <f t="shared" si="17477"/>
        <v>0</v>
      </c>
      <c r="AY958" s="48">
        <f t="shared" si="17441"/>
        <v>0</v>
      </c>
      <c r="AZ958" s="48">
        <f t="shared" si="17441"/>
        <v>0</v>
      </c>
      <c r="BA958" s="48">
        <f t="shared" si="17441"/>
        <v>0</v>
      </c>
      <c r="BB958" s="48">
        <f t="shared" si="17441"/>
        <v>0</v>
      </c>
      <c r="BC958" s="48"/>
      <c r="BE958" t="s">
        <v>189</v>
      </c>
      <c r="BR958">
        <f>BF945*Z958</f>
        <v>0</v>
      </c>
      <c r="BS958">
        <f t="shared" ref="BS958" si="17639">BG945*AA958</f>
        <v>0</v>
      </c>
      <c r="BT958">
        <f t="shared" ref="BT958" si="17640">BH945*AB958</f>
        <v>0</v>
      </c>
      <c r="BU958">
        <f t="shared" ref="BU958" si="17641">BI945*AC958</f>
        <v>0</v>
      </c>
      <c r="BV958">
        <f t="shared" ref="BV958" si="17642">BJ945*AD958</f>
        <v>0</v>
      </c>
      <c r="BW958">
        <f t="shared" ref="BW958" si="17643">BK945*AE958</f>
        <v>0</v>
      </c>
      <c r="BX958">
        <f t="shared" ref="BX958" si="17644">BL945*AF958</f>
        <v>0</v>
      </c>
      <c r="BY958">
        <f t="shared" ref="BY958" si="17645">BM945*AG958</f>
        <v>0</v>
      </c>
      <c r="BZ958">
        <f t="shared" ref="BZ958" si="17646">BN945*AH958</f>
        <v>0</v>
      </c>
      <c r="CA958">
        <f t="shared" ref="CA958" si="17647">BO945*AI958</f>
        <v>0</v>
      </c>
      <c r="CB958">
        <f t="shared" ref="CB958" si="17648">BP945*AJ958</f>
        <v>0</v>
      </c>
      <c r="CC958">
        <f t="shared" ref="CC958" si="17649">BQ945*AK958</f>
        <v>0</v>
      </c>
      <c r="CD958">
        <f t="shared" ref="CD958" si="17650">BR945*AL958</f>
        <v>0</v>
      </c>
      <c r="CE958">
        <f t="shared" ref="CE958" si="17651">BS945*AM958</f>
        <v>0</v>
      </c>
      <c r="CF958">
        <f t="shared" ref="CF958" si="17652">BT945*AN958</f>
        <v>0</v>
      </c>
      <c r="CG958">
        <f t="shared" ref="CG958" si="17653">BU945*AO958</f>
        <v>0</v>
      </c>
      <c r="CH958">
        <f t="shared" ref="CH958" si="17654">BV945*AP958</f>
        <v>0</v>
      </c>
      <c r="CI958">
        <f t="shared" ref="CI958" si="17655">BW945*AQ958</f>
        <v>0</v>
      </c>
      <c r="CJ958">
        <f t="shared" ref="CJ958" si="17656">BX945*AR958</f>
        <v>0</v>
      </c>
      <c r="CK958">
        <f t="shared" ref="CK958" si="17657">BY945*AS958</f>
        <v>0</v>
      </c>
      <c r="CL958">
        <f t="shared" ref="CL958" si="17658">BZ945*AT958</f>
        <v>0</v>
      </c>
      <c r="CM958">
        <f t="shared" ref="CM958" si="17659">CA945*AU958</f>
        <v>0</v>
      </c>
      <c r="CN958">
        <f t="shared" ref="CN958" si="17660">CB945*AV958</f>
        <v>0</v>
      </c>
      <c r="CO958">
        <f t="shared" ref="CO958" si="17661">CC945*AW958</f>
        <v>0</v>
      </c>
      <c r="CP958">
        <f t="shared" ref="CP958" si="17662">CD945*AX958</f>
        <v>0</v>
      </c>
      <c r="CQ958">
        <f t="shared" ref="CQ958" si="17663">CE945*AY958</f>
        <v>0</v>
      </c>
      <c r="CR958">
        <f t="shared" ref="CR958" si="17664">CF945*AZ958</f>
        <v>0</v>
      </c>
      <c r="CS958">
        <f t="shared" ref="CS958" si="17665">CG945*BA958</f>
        <v>0</v>
      </c>
      <c r="CT958">
        <f t="shared" ref="CT958" si="17666">CH945*BB958</f>
        <v>0</v>
      </c>
    </row>
    <row r="959" spans="1:98" x14ac:dyDescent="0.3">
      <c r="F959" s="91">
        <f t="shared" ref="F959:H959" si="17667">F958</f>
        <v>80</v>
      </c>
      <c r="G959" s="91">
        <f t="shared" si="17667"/>
        <v>80</v>
      </c>
      <c r="H959" s="4">
        <f t="shared" si="17667"/>
        <v>1</v>
      </c>
      <c r="I959">
        <v>65</v>
      </c>
      <c r="J959" s="48">
        <f t="shared" si="17248"/>
        <v>0</v>
      </c>
      <c r="K959" s="48">
        <f t="shared" si="17512"/>
        <v>0</v>
      </c>
      <c r="L959" s="98">
        <f t="shared" si="17250"/>
        <v>0</v>
      </c>
      <c r="M959" s="48"/>
      <c r="N959" s="48"/>
      <c r="O959" s="48"/>
      <c r="P959" s="48"/>
      <c r="Q959" s="48"/>
      <c r="R959" s="48"/>
      <c r="S959" s="48"/>
      <c r="T959" s="48"/>
      <c r="U959" s="48"/>
      <c r="V959" s="48"/>
      <c r="W959" s="48"/>
      <c r="X959" s="48"/>
      <c r="Y959" s="48"/>
      <c r="Z959" s="48"/>
      <c r="AA959" s="48">
        <f>$J959+$K959+$L959</f>
        <v>0</v>
      </c>
      <c r="AB959" s="48">
        <f t="shared" si="17477"/>
        <v>0</v>
      </c>
      <c r="AC959" s="48">
        <f t="shared" si="17477"/>
        <v>0</v>
      </c>
      <c r="AD959" s="48">
        <f t="shared" si="17477"/>
        <v>0</v>
      </c>
      <c r="AE959" s="48">
        <f t="shared" si="17477"/>
        <v>0</v>
      </c>
      <c r="AF959" s="48">
        <f t="shared" si="17477"/>
        <v>0</v>
      </c>
      <c r="AG959" s="48">
        <f t="shared" si="17477"/>
        <v>0</v>
      </c>
      <c r="AH959" s="48">
        <f t="shared" si="17477"/>
        <v>0</v>
      </c>
      <c r="AI959" s="48">
        <f t="shared" si="17477"/>
        <v>0</v>
      </c>
      <c r="AJ959" s="48">
        <f t="shared" si="17477"/>
        <v>0</v>
      </c>
      <c r="AK959" s="48">
        <f t="shared" si="17477"/>
        <v>0</v>
      </c>
      <c r="AL959" s="48">
        <f t="shared" si="17477"/>
        <v>0</v>
      </c>
      <c r="AM959" s="48">
        <f t="shared" si="17477"/>
        <v>0</v>
      </c>
      <c r="AN959" s="48">
        <f t="shared" si="17477"/>
        <v>0</v>
      </c>
      <c r="AO959" s="48">
        <f t="shared" si="17477"/>
        <v>0</v>
      </c>
      <c r="AP959" s="48">
        <f t="shared" si="17477"/>
        <v>0</v>
      </c>
      <c r="AQ959" s="48">
        <f t="shared" si="17477"/>
        <v>0</v>
      </c>
      <c r="AR959" s="48">
        <f t="shared" si="17477"/>
        <v>0</v>
      </c>
      <c r="AS959" s="48">
        <f t="shared" si="17477"/>
        <v>0</v>
      </c>
      <c r="AT959" s="48">
        <f t="shared" si="17477"/>
        <v>0</v>
      </c>
      <c r="AU959" s="48">
        <f t="shared" si="17477"/>
        <v>0</v>
      </c>
      <c r="AV959" s="48">
        <f t="shared" si="17477"/>
        <v>0</v>
      </c>
      <c r="AW959" s="48">
        <f t="shared" si="17477"/>
        <v>0</v>
      </c>
      <c r="AX959" s="48">
        <f t="shared" si="17477"/>
        <v>0</v>
      </c>
      <c r="AY959" s="48">
        <f t="shared" si="17441"/>
        <v>0</v>
      </c>
      <c r="AZ959" s="48">
        <f t="shared" si="17441"/>
        <v>0</v>
      </c>
      <c r="BA959" s="48">
        <f t="shared" si="17441"/>
        <v>0</v>
      </c>
      <c r="BB959" s="48">
        <f t="shared" si="17441"/>
        <v>0</v>
      </c>
      <c r="BC959" s="48"/>
      <c r="BE959" t="s">
        <v>190</v>
      </c>
      <c r="BS959">
        <f>BF945*AA959</f>
        <v>0</v>
      </c>
      <c r="BT959">
        <f t="shared" ref="BT959" si="17668">BG945*AB959</f>
        <v>0</v>
      </c>
      <c r="BU959">
        <f t="shared" ref="BU959" si="17669">BH945*AC959</f>
        <v>0</v>
      </c>
      <c r="BV959">
        <f t="shared" ref="BV959" si="17670">BI945*AD959</f>
        <v>0</v>
      </c>
      <c r="BW959">
        <f t="shared" ref="BW959" si="17671">BJ945*AE959</f>
        <v>0</v>
      </c>
      <c r="BX959">
        <f t="shared" ref="BX959" si="17672">BK945*AF959</f>
        <v>0</v>
      </c>
      <c r="BY959">
        <f t="shared" ref="BY959" si="17673">BL945*AG959</f>
        <v>0</v>
      </c>
      <c r="BZ959">
        <f t="shared" ref="BZ959" si="17674">BM945*AH959</f>
        <v>0</v>
      </c>
      <c r="CA959">
        <f t="shared" ref="CA959" si="17675">BN945*AI959</f>
        <v>0</v>
      </c>
      <c r="CB959">
        <f t="shared" ref="CB959" si="17676">BO945*AJ959</f>
        <v>0</v>
      </c>
      <c r="CC959">
        <f t="shared" ref="CC959" si="17677">BP945*AK959</f>
        <v>0</v>
      </c>
      <c r="CD959">
        <f t="shared" ref="CD959" si="17678">BQ945*AL959</f>
        <v>0</v>
      </c>
      <c r="CE959">
        <f t="shared" ref="CE959" si="17679">BR945*AM959</f>
        <v>0</v>
      </c>
      <c r="CF959">
        <f t="shared" ref="CF959" si="17680">BS945*AN959</f>
        <v>0</v>
      </c>
      <c r="CG959">
        <f t="shared" ref="CG959" si="17681">BT945*AO959</f>
        <v>0</v>
      </c>
      <c r="CH959">
        <f t="shared" ref="CH959" si="17682">BU945*AP959</f>
        <v>0</v>
      </c>
      <c r="CI959">
        <f t="shared" ref="CI959" si="17683">BV945*AQ959</f>
        <v>0</v>
      </c>
      <c r="CJ959">
        <f t="shared" ref="CJ959" si="17684">BW945*AR959</f>
        <v>0</v>
      </c>
      <c r="CK959">
        <f t="shared" ref="CK959" si="17685">BX945*AS959</f>
        <v>0</v>
      </c>
      <c r="CL959">
        <f t="shared" ref="CL959" si="17686">BY945*AT959</f>
        <v>0</v>
      </c>
      <c r="CM959">
        <f t="shared" ref="CM959" si="17687">BZ945*AU959</f>
        <v>0</v>
      </c>
      <c r="CN959">
        <f t="shared" ref="CN959" si="17688">CA945*AV959</f>
        <v>0</v>
      </c>
      <c r="CO959">
        <f t="shared" ref="CO959" si="17689">CB945*AW959</f>
        <v>0</v>
      </c>
      <c r="CP959">
        <f t="shared" ref="CP959" si="17690">CC945*AX959</f>
        <v>0</v>
      </c>
      <c r="CQ959">
        <f t="shared" ref="CQ959" si="17691">CD945*AY959</f>
        <v>0</v>
      </c>
      <c r="CR959">
        <f t="shared" ref="CR959" si="17692">CE945*AZ959</f>
        <v>0</v>
      </c>
      <c r="CS959">
        <f t="shared" ref="CS959" si="17693">CF945*BA959</f>
        <v>0</v>
      </c>
      <c r="CT959">
        <f t="shared" ref="CT959" si="17694">CG945*BB959</f>
        <v>0</v>
      </c>
    </row>
    <row r="960" spans="1:98" x14ac:dyDescent="0.3">
      <c r="F960" s="91">
        <f t="shared" ref="F960:H960" si="17695">F959</f>
        <v>80</v>
      </c>
      <c r="G960" s="91">
        <f t="shared" si="17695"/>
        <v>80</v>
      </c>
      <c r="H960" s="4">
        <f t="shared" si="17695"/>
        <v>1</v>
      </c>
      <c r="I960">
        <v>70</v>
      </c>
      <c r="J960" s="48">
        <f t="shared" si="17248"/>
        <v>0</v>
      </c>
      <c r="K960" s="48">
        <f t="shared" si="17512"/>
        <v>0</v>
      </c>
      <c r="L960" s="98">
        <f t="shared" si="17250"/>
        <v>0</v>
      </c>
      <c r="M960" s="48"/>
      <c r="N960" s="48"/>
      <c r="O960" s="48"/>
      <c r="P960" s="48"/>
      <c r="Q960" s="48"/>
      <c r="R960" s="48"/>
      <c r="S960" s="48"/>
      <c r="T960" s="48"/>
      <c r="U960" s="48"/>
      <c r="V960" s="48"/>
      <c r="W960" s="48"/>
      <c r="X960" s="48"/>
      <c r="Y960" s="48"/>
      <c r="Z960" s="48"/>
      <c r="AA960" s="48"/>
      <c r="AB960" s="48">
        <f>$J960+$K960+$L960</f>
        <v>0</v>
      </c>
      <c r="AC960" s="48">
        <f t="shared" si="17477"/>
        <v>0</v>
      </c>
      <c r="AD960" s="48">
        <f t="shared" si="17477"/>
        <v>0</v>
      </c>
      <c r="AE960" s="48">
        <f t="shared" si="17477"/>
        <v>0</v>
      </c>
      <c r="AF960" s="48">
        <f t="shared" si="17477"/>
        <v>0</v>
      </c>
      <c r="AG960" s="48">
        <f t="shared" si="17477"/>
        <v>0</v>
      </c>
      <c r="AH960" s="48">
        <f t="shared" si="17477"/>
        <v>0</v>
      </c>
      <c r="AI960" s="48">
        <f t="shared" si="17477"/>
        <v>0</v>
      </c>
      <c r="AJ960" s="48">
        <f t="shared" si="17477"/>
        <v>0</v>
      </c>
      <c r="AK960" s="48">
        <f t="shared" si="17477"/>
        <v>0</v>
      </c>
      <c r="AL960" s="48">
        <f t="shared" si="17477"/>
        <v>0</v>
      </c>
      <c r="AM960" s="48">
        <f t="shared" si="17477"/>
        <v>0</v>
      </c>
      <c r="AN960" s="48">
        <f t="shared" si="17477"/>
        <v>0</v>
      </c>
      <c r="AO960" s="48">
        <f t="shared" si="17477"/>
        <v>0</v>
      </c>
      <c r="AP960" s="48">
        <f t="shared" si="17477"/>
        <v>0</v>
      </c>
      <c r="AQ960" s="48">
        <f t="shared" si="17477"/>
        <v>0</v>
      </c>
      <c r="AR960" s="48">
        <f t="shared" si="17477"/>
        <v>0</v>
      </c>
      <c r="AS960" s="48">
        <f t="shared" si="17477"/>
        <v>0</v>
      </c>
      <c r="AT960" s="48">
        <f t="shared" si="17477"/>
        <v>0</v>
      </c>
      <c r="AU960" s="48">
        <f t="shared" si="17477"/>
        <v>0</v>
      </c>
      <c r="AV960" s="48">
        <f t="shared" si="17477"/>
        <v>0</v>
      </c>
      <c r="AW960" s="48">
        <f t="shared" si="17477"/>
        <v>0</v>
      </c>
      <c r="AX960" s="48">
        <f t="shared" si="17477"/>
        <v>0</v>
      </c>
      <c r="AY960" s="48">
        <f t="shared" si="17441"/>
        <v>0</v>
      </c>
      <c r="AZ960" s="48">
        <f t="shared" si="17441"/>
        <v>0</v>
      </c>
      <c r="BA960" s="48">
        <f t="shared" si="17441"/>
        <v>0</v>
      </c>
      <c r="BB960" s="48">
        <f t="shared" si="17441"/>
        <v>0</v>
      </c>
      <c r="BC960" s="48"/>
      <c r="BE960" t="s">
        <v>191</v>
      </c>
      <c r="BT960">
        <f>BF945*AB960</f>
        <v>0</v>
      </c>
      <c r="BU960">
        <f t="shared" ref="BU960" si="17696">BG945*AC960</f>
        <v>0</v>
      </c>
      <c r="BV960">
        <f t="shared" ref="BV960" si="17697">BH945*AD960</f>
        <v>0</v>
      </c>
      <c r="BW960">
        <f t="shared" ref="BW960" si="17698">BI945*AE960</f>
        <v>0</v>
      </c>
      <c r="BX960">
        <f t="shared" ref="BX960" si="17699">BJ945*AF960</f>
        <v>0</v>
      </c>
      <c r="BY960">
        <f t="shared" ref="BY960" si="17700">BK945*AG960</f>
        <v>0</v>
      </c>
      <c r="BZ960">
        <f t="shared" ref="BZ960" si="17701">BL945*AH960</f>
        <v>0</v>
      </c>
      <c r="CA960">
        <f t="shared" ref="CA960" si="17702">BM945*AI960</f>
        <v>0</v>
      </c>
      <c r="CB960">
        <f t="shared" ref="CB960" si="17703">BN945*AJ960</f>
        <v>0</v>
      </c>
      <c r="CC960">
        <f t="shared" ref="CC960" si="17704">BO945*AK960</f>
        <v>0</v>
      </c>
      <c r="CD960">
        <f t="shared" ref="CD960" si="17705">BP945*AL960</f>
        <v>0</v>
      </c>
      <c r="CE960">
        <f t="shared" ref="CE960" si="17706">BQ945*AM960</f>
        <v>0</v>
      </c>
      <c r="CF960">
        <f t="shared" ref="CF960" si="17707">BR945*AN960</f>
        <v>0</v>
      </c>
      <c r="CG960">
        <f t="shared" ref="CG960" si="17708">BS945*AO960</f>
        <v>0</v>
      </c>
      <c r="CH960">
        <f t="shared" ref="CH960" si="17709">BT945*AP960</f>
        <v>0</v>
      </c>
      <c r="CI960">
        <f t="shared" ref="CI960" si="17710">BU945*AQ960</f>
        <v>0</v>
      </c>
      <c r="CJ960">
        <f t="shared" ref="CJ960" si="17711">BV945*AR960</f>
        <v>0</v>
      </c>
      <c r="CK960">
        <f t="shared" ref="CK960" si="17712">BW945*AS960</f>
        <v>0</v>
      </c>
      <c r="CL960">
        <f t="shared" ref="CL960" si="17713">BX945*AT960</f>
        <v>0</v>
      </c>
      <c r="CM960">
        <f t="shared" ref="CM960" si="17714">BY945*AU960</f>
        <v>0</v>
      </c>
      <c r="CN960">
        <f t="shared" ref="CN960" si="17715">BZ945*AV960</f>
        <v>0</v>
      </c>
      <c r="CO960">
        <f t="shared" ref="CO960" si="17716">CA945*AW960</f>
        <v>0</v>
      </c>
      <c r="CP960">
        <f t="shared" ref="CP960" si="17717">CB945*AX960</f>
        <v>0</v>
      </c>
      <c r="CQ960">
        <f t="shared" ref="CQ960" si="17718">CC945*AY960</f>
        <v>0</v>
      </c>
      <c r="CR960">
        <f t="shared" ref="CR960" si="17719">CD945*AZ960</f>
        <v>0</v>
      </c>
      <c r="CS960">
        <f t="shared" ref="CS960" si="17720">CE945*BA960</f>
        <v>0</v>
      </c>
      <c r="CT960">
        <f t="shared" ref="CT960" si="17721">CF945*BB960</f>
        <v>0</v>
      </c>
    </row>
    <row r="961" spans="6:98" x14ac:dyDescent="0.3">
      <c r="F961" s="91">
        <f t="shared" ref="F961:H961" si="17722">F960</f>
        <v>80</v>
      </c>
      <c r="G961" s="91">
        <f t="shared" si="17722"/>
        <v>80</v>
      </c>
      <c r="H961" s="4">
        <f t="shared" si="17722"/>
        <v>1</v>
      </c>
      <c r="I961">
        <v>75</v>
      </c>
      <c r="J961" s="48">
        <f t="shared" si="17248"/>
        <v>0</v>
      </c>
      <c r="K961" s="48">
        <f t="shared" si="17512"/>
        <v>0</v>
      </c>
      <c r="L961" s="98">
        <f t="shared" si="17250"/>
        <v>0</v>
      </c>
      <c r="M961" s="48"/>
      <c r="N961" s="48"/>
      <c r="O961" s="48"/>
      <c r="P961" s="48"/>
      <c r="Q961" s="48"/>
      <c r="R961" s="48"/>
      <c r="S961" s="48"/>
      <c r="T961" s="48"/>
      <c r="U961" s="48"/>
      <c r="V961" s="48"/>
      <c r="W961" s="48"/>
      <c r="X961" s="48"/>
      <c r="Y961" s="48"/>
      <c r="Z961" s="48"/>
      <c r="AA961" s="48"/>
      <c r="AB961" s="48"/>
      <c r="AC961" s="48">
        <f>$J961+$K961+$L961</f>
        <v>0</v>
      </c>
      <c r="AD961" s="48">
        <f t="shared" si="17477"/>
        <v>0</v>
      </c>
      <c r="AE961" s="48">
        <f t="shared" si="17477"/>
        <v>0</v>
      </c>
      <c r="AF961" s="48">
        <f t="shared" si="17477"/>
        <v>0</v>
      </c>
      <c r="AG961" s="48">
        <f t="shared" si="17477"/>
        <v>0</v>
      </c>
      <c r="AH961" s="48">
        <f t="shared" si="17477"/>
        <v>0</v>
      </c>
      <c r="AI961" s="48">
        <f t="shared" si="17477"/>
        <v>0</v>
      </c>
      <c r="AJ961" s="48">
        <f t="shared" si="17477"/>
        <v>0</v>
      </c>
      <c r="AK961" s="48">
        <f t="shared" si="17477"/>
        <v>0</v>
      </c>
      <c r="AL961" s="48">
        <f t="shared" si="17477"/>
        <v>0</v>
      </c>
      <c r="AM961" s="48">
        <f t="shared" si="17477"/>
        <v>0</v>
      </c>
      <c r="AN961" s="48">
        <f t="shared" si="17477"/>
        <v>0</v>
      </c>
      <c r="AO961" s="48">
        <f t="shared" si="17477"/>
        <v>0</v>
      </c>
      <c r="AP961" s="48">
        <f t="shared" si="17477"/>
        <v>0</v>
      </c>
      <c r="AQ961" s="48">
        <f t="shared" si="17477"/>
        <v>0</v>
      </c>
      <c r="AR961" s="48">
        <f t="shared" si="17477"/>
        <v>0</v>
      </c>
      <c r="AS961" s="48">
        <f t="shared" si="17477"/>
        <v>0</v>
      </c>
      <c r="AT961" s="48">
        <f t="shared" si="17477"/>
        <v>0</v>
      </c>
      <c r="AU961" s="48">
        <f t="shared" si="17477"/>
        <v>0</v>
      </c>
      <c r="AV961" s="48">
        <f t="shared" si="17477"/>
        <v>0</v>
      </c>
      <c r="AW961" s="48">
        <f t="shared" si="17477"/>
        <v>0</v>
      </c>
      <c r="AX961" s="48">
        <f t="shared" si="17477"/>
        <v>0</v>
      </c>
      <c r="AY961" s="48">
        <f t="shared" si="17441"/>
        <v>0</v>
      </c>
      <c r="AZ961" s="48">
        <f t="shared" si="17441"/>
        <v>0</v>
      </c>
      <c r="BA961" s="48">
        <f t="shared" si="17441"/>
        <v>0</v>
      </c>
      <c r="BB961" s="48">
        <f t="shared" si="17441"/>
        <v>0</v>
      </c>
      <c r="BC961" s="48"/>
      <c r="BE961" t="s">
        <v>192</v>
      </c>
      <c r="BU961">
        <f>BF945*AC961</f>
        <v>0</v>
      </c>
      <c r="BV961">
        <f t="shared" ref="BV961" si="17723">BG945*AD961</f>
        <v>0</v>
      </c>
      <c r="BW961">
        <f t="shared" ref="BW961" si="17724">BH945*AE961</f>
        <v>0</v>
      </c>
      <c r="BX961">
        <f t="shared" ref="BX961" si="17725">BI945*AF961</f>
        <v>0</v>
      </c>
      <c r="BY961">
        <f t="shared" ref="BY961" si="17726">BJ945*AG961</f>
        <v>0</v>
      </c>
      <c r="BZ961">
        <f t="shared" ref="BZ961" si="17727">BK945*AH961</f>
        <v>0</v>
      </c>
      <c r="CA961">
        <f t="shared" ref="CA961" si="17728">BL945*AI961</f>
        <v>0</v>
      </c>
      <c r="CB961">
        <f t="shared" ref="CB961" si="17729">BM945*AJ961</f>
        <v>0</v>
      </c>
      <c r="CC961">
        <f t="shared" ref="CC961" si="17730">BN945*AK961</f>
        <v>0</v>
      </c>
      <c r="CD961">
        <f t="shared" ref="CD961" si="17731">BO945*AL961</f>
        <v>0</v>
      </c>
      <c r="CE961">
        <f t="shared" ref="CE961" si="17732">BP945*AM961</f>
        <v>0</v>
      </c>
      <c r="CF961">
        <f t="shared" ref="CF961" si="17733">BQ945*AN961</f>
        <v>0</v>
      </c>
      <c r="CG961">
        <f t="shared" ref="CG961" si="17734">BR945*AO961</f>
        <v>0</v>
      </c>
      <c r="CH961">
        <f t="shared" ref="CH961" si="17735">BS945*AP961</f>
        <v>0</v>
      </c>
      <c r="CI961">
        <f t="shared" ref="CI961" si="17736">BT945*AQ961</f>
        <v>0</v>
      </c>
      <c r="CJ961">
        <f t="shared" ref="CJ961" si="17737">BU945*AR961</f>
        <v>0</v>
      </c>
      <c r="CK961">
        <f t="shared" ref="CK961" si="17738">BV945*AS961</f>
        <v>0</v>
      </c>
      <c r="CL961">
        <f t="shared" ref="CL961" si="17739">BW945*AT961</f>
        <v>0</v>
      </c>
      <c r="CM961">
        <f t="shared" ref="CM961" si="17740">BX945*AU961</f>
        <v>0</v>
      </c>
      <c r="CN961">
        <f t="shared" ref="CN961" si="17741">BY945*AV961</f>
        <v>0</v>
      </c>
      <c r="CO961">
        <f t="shared" ref="CO961" si="17742">BZ945*AW961</f>
        <v>0</v>
      </c>
      <c r="CP961">
        <f t="shared" ref="CP961" si="17743">CA945*AX961</f>
        <v>0</v>
      </c>
      <c r="CQ961">
        <f t="shared" ref="CQ961" si="17744">CB945*AY961</f>
        <v>0</v>
      </c>
      <c r="CR961">
        <f t="shared" ref="CR961" si="17745">CC945*AZ961</f>
        <v>0</v>
      </c>
      <c r="CS961">
        <f t="shared" ref="CS961" si="17746">CD945*BA961</f>
        <v>0</v>
      </c>
      <c r="CT961">
        <f t="shared" ref="CT961" si="17747">CE945*BB961</f>
        <v>0</v>
      </c>
    </row>
    <row r="962" spans="6:98" x14ac:dyDescent="0.3">
      <c r="F962" s="91">
        <f t="shared" ref="F962:H962" si="17748">F961</f>
        <v>80</v>
      </c>
      <c r="G962" s="91">
        <f t="shared" si="17748"/>
        <v>80</v>
      </c>
      <c r="H962" s="4">
        <f t="shared" si="17748"/>
        <v>1</v>
      </c>
      <c r="I962">
        <v>80</v>
      </c>
      <c r="J962" s="48">
        <f t="shared" si="17248"/>
        <v>1</v>
      </c>
      <c r="K962" s="48">
        <f t="shared" si="17512"/>
        <v>0</v>
      </c>
      <c r="L962" s="98">
        <f t="shared" si="17250"/>
        <v>0</v>
      </c>
      <c r="M962" s="48"/>
      <c r="N962" s="48"/>
      <c r="O962" s="48"/>
      <c r="P962" s="48"/>
      <c r="Q962" s="48"/>
      <c r="R962" s="48"/>
      <c r="S962" s="48"/>
      <c r="T962" s="48"/>
      <c r="U962" s="48"/>
      <c r="V962" s="48"/>
      <c r="W962" s="48"/>
      <c r="X962" s="48"/>
      <c r="Y962" s="48"/>
      <c r="Z962" s="48"/>
      <c r="AA962" s="48"/>
      <c r="AB962" s="48"/>
      <c r="AC962" s="48"/>
      <c r="AD962" s="48">
        <f>$J962+$K962+$L962</f>
        <v>1</v>
      </c>
      <c r="AE962" s="48">
        <f t="shared" si="17477"/>
        <v>1</v>
      </c>
      <c r="AF962" s="48">
        <f t="shared" si="17477"/>
        <v>1</v>
      </c>
      <c r="AG962" s="48">
        <f t="shared" si="17477"/>
        <v>1</v>
      </c>
      <c r="AH962" s="48">
        <f t="shared" si="17477"/>
        <v>1</v>
      </c>
      <c r="AI962" s="48">
        <f t="shared" si="17477"/>
        <v>1</v>
      </c>
      <c r="AJ962" s="48">
        <f t="shared" si="17477"/>
        <v>1</v>
      </c>
      <c r="AK962" s="48">
        <f t="shared" si="17477"/>
        <v>1</v>
      </c>
      <c r="AL962" s="48">
        <f t="shared" si="17477"/>
        <v>1</v>
      </c>
      <c r="AM962" s="48">
        <f t="shared" si="17477"/>
        <v>1</v>
      </c>
      <c r="AN962" s="48">
        <f t="shared" si="17477"/>
        <v>1</v>
      </c>
      <c r="AO962" s="48">
        <f t="shared" si="17477"/>
        <v>1</v>
      </c>
      <c r="AP962" s="48">
        <f t="shared" si="17477"/>
        <v>1</v>
      </c>
      <c r="AQ962" s="48">
        <f t="shared" si="17477"/>
        <v>1</v>
      </c>
      <c r="AR962" s="48">
        <f t="shared" si="17477"/>
        <v>1</v>
      </c>
      <c r="AS962" s="48">
        <f t="shared" si="17477"/>
        <v>1</v>
      </c>
      <c r="AT962" s="48">
        <f t="shared" si="17477"/>
        <v>1</v>
      </c>
      <c r="AU962" s="48">
        <f t="shared" si="17477"/>
        <v>1</v>
      </c>
      <c r="AV962" s="48">
        <f t="shared" si="17477"/>
        <v>1</v>
      </c>
      <c r="AW962" s="48">
        <f t="shared" si="17477"/>
        <v>1</v>
      </c>
      <c r="AX962" s="48">
        <f t="shared" si="17477"/>
        <v>1</v>
      </c>
      <c r="AY962" s="48">
        <f t="shared" si="17441"/>
        <v>1</v>
      </c>
      <c r="AZ962" s="48">
        <f t="shared" si="17441"/>
        <v>1</v>
      </c>
      <c r="BA962" s="48">
        <f t="shared" si="17441"/>
        <v>1</v>
      </c>
      <c r="BB962" s="48">
        <f t="shared" si="17441"/>
        <v>1</v>
      </c>
      <c r="BC962" s="48"/>
      <c r="BE962" t="s">
        <v>193</v>
      </c>
      <c r="BV962">
        <f>BF945*AD962</f>
        <v>0</v>
      </c>
      <c r="BW962">
        <f t="shared" ref="BW962" si="17749">BG945*AE962</f>
        <v>1.7604379473808758</v>
      </c>
      <c r="BX962">
        <f t="shared" ref="BX962" si="17750">BH945*AF962</f>
        <v>11.736252982539174</v>
      </c>
      <c r="BY962">
        <f t="shared" ref="BY962" si="17751">BI945*AG962</f>
        <v>29.340632456347937</v>
      </c>
      <c r="BZ962">
        <f t="shared" ref="BZ962" si="17752">BJ945*AH962</f>
        <v>58.681264912695873</v>
      </c>
      <c r="CA962">
        <f t="shared" ref="CA962" si="17753">BK945*AI962</f>
        <v>124.02655361490673</v>
      </c>
      <c r="CB962">
        <f t="shared" ref="CB962" si="17754">BL945*AJ962</f>
        <v>196.30019889505837</v>
      </c>
      <c r="CC962">
        <f t="shared" ref="CC962" si="17755">BM945*AK962</f>
        <v>247.07640127315847</v>
      </c>
      <c r="CD962">
        <f t="shared" ref="CD962" si="17756">BN945*AL962</f>
        <v>273.98801882258738</v>
      </c>
      <c r="CE962">
        <f t="shared" ref="CE962" si="17757">BO945*AM962</f>
        <v>299.38413576128301</v>
      </c>
      <c r="CF962">
        <f t="shared" ref="CF962" si="17758">BP945*AN962</f>
        <v>320.51532986911889</v>
      </c>
      <c r="CG962">
        <f t="shared" ref="CG962" si="17759">BQ945*AO962</f>
        <v>339.25434418832401</v>
      </c>
      <c r="CH962">
        <f t="shared" ref="CH962" si="17760">BR945*AP962</f>
        <v>358.96969995993828</v>
      </c>
      <c r="CI962">
        <f t="shared" ref="CI962" si="17761">BS945*AQ962</f>
        <v>374.8572449096398</v>
      </c>
      <c r="CJ962">
        <f t="shared" ref="CJ962" si="17762">BT945*AR962</f>
        <v>385.20608808820919</v>
      </c>
      <c r="CK962">
        <f t="shared" ref="CK962" si="17763">BU945*AS962</f>
        <v>396.53398158838769</v>
      </c>
      <c r="CL962">
        <f t="shared" ref="CL962" si="17764">BV945*AT962</f>
        <v>403.04917885085285</v>
      </c>
      <c r="CM962">
        <f t="shared" ref="CM962" si="17765">BW945*AU962</f>
        <v>0</v>
      </c>
      <c r="CN962">
        <f t="shared" ref="CN962" si="17766">BX945*AV962</f>
        <v>0</v>
      </c>
      <c r="CO962">
        <f t="shared" ref="CO962" si="17767">BY945*AW962</f>
        <v>0</v>
      </c>
      <c r="CP962">
        <f t="shared" ref="CP962" si="17768">BZ945*AX962</f>
        <v>0</v>
      </c>
      <c r="CQ962">
        <f t="shared" ref="CQ962" si="17769">CA945*AY962</f>
        <v>0</v>
      </c>
      <c r="CR962">
        <f t="shared" ref="CR962" si="17770">CB945*AZ962</f>
        <v>0</v>
      </c>
      <c r="CS962">
        <f t="shared" ref="CS962" si="17771">CC945*BA962</f>
        <v>0</v>
      </c>
      <c r="CT962">
        <f t="shared" ref="CT962" si="17772">CD945*BB962</f>
        <v>0</v>
      </c>
    </row>
    <row r="963" spans="6:98" x14ac:dyDescent="0.3">
      <c r="F963" s="91">
        <f t="shared" ref="F963:H963" si="17773">F962</f>
        <v>80</v>
      </c>
      <c r="G963" s="91">
        <f t="shared" si="17773"/>
        <v>80</v>
      </c>
      <c r="H963" s="4">
        <f t="shared" si="17773"/>
        <v>1</v>
      </c>
      <c r="I963">
        <v>85</v>
      </c>
      <c r="J963" s="48">
        <f t="shared" si="17248"/>
        <v>0</v>
      </c>
      <c r="K963" s="48">
        <f t="shared" si="17512"/>
        <v>0</v>
      </c>
      <c r="L963" s="98">
        <f t="shared" si="17250"/>
        <v>0</v>
      </c>
      <c r="M963" s="48"/>
      <c r="N963" s="48"/>
      <c r="O963" s="48"/>
      <c r="P963" s="48"/>
      <c r="Q963" s="48"/>
      <c r="R963" s="48"/>
      <c r="S963" s="48"/>
      <c r="T963" s="48"/>
      <c r="U963" s="48"/>
      <c r="V963" s="48"/>
      <c r="W963" s="48"/>
      <c r="X963" s="48"/>
      <c r="Y963" s="48"/>
      <c r="Z963" s="48"/>
      <c r="AA963" s="48"/>
      <c r="AB963" s="48"/>
      <c r="AC963" s="48"/>
      <c r="AD963" s="48"/>
      <c r="AE963" s="48">
        <f>$J963+$K963+$L963</f>
        <v>0</v>
      </c>
      <c r="AF963" s="48">
        <f t="shared" si="17477"/>
        <v>0</v>
      </c>
      <c r="AG963" s="48">
        <f t="shared" si="17477"/>
        <v>0</v>
      </c>
      <c r="AH963" s="48">
        <f t="shared" si="17477"/>
        <v>0</v>
      </c>
      <c r="AI963" s="48">
        <f t="shared" si="17477"/>
        <v>0</v>
      </c>
      <c r="AJ963" s="48">
        <f t="shared" si="17477"/>
        <v>0</v>
      </c>
      <c r="AK963" s="48">
        <f t="shared" si="17477"/>
        <v>0</v>
      </c>
      <c r="AL963" s="48">
        <f t="shared" si="17477"/>
        <v>0</v>
      </c>
      <c r="AM963" s="48">
        <f t="shared" si="17477"/>
        <v>0</v>
      </c>
      <c r="AN963" s="48">
        <f t="shared" si="17477"/>
        <v>0</v>
      </c>
      <c r="AO963" s="48">
        <f t="shared" si="17477"/>
        <v>0</v>
      </c>
      <c r="AP963" s="48">
        <f t="shared" ref="AP963:BB978" si="17774">$J963+$K963+$L963</f>
        <v>0</v>
      </c>
      <c r="AQ963" s="48">
        <f t="shared" si="17774"/>
        <v>0</v>
      </c>
      <c r="AR963" s="48">
        <f t="shared" si="17774"/>
        <v>0</v>
      </c>
      <c r="AS963" s="48">
        <f t="shared" si="17774"/>
        <v>0</v>
      </c>
      <c r="AT963" s="48">
        <f t="shared" si="17774"/>
        <v>0</v>
      </c>
      <c r="AU963" s="48">
        <f t="shared" si="17774"/>
        <v>0</v>
      </c>
      <c r="AV963" s="48">
        <f t="shared" si="17774"/>
        <v>0</v>
      </c>
      <c r="AW963" s="48">
        <f t="shared" si="17774"/>
        <v>0</v>
      </c>
      <c r="AX963" s="48">
        <f t="shared" si="17774"/>
        <v>0</v>
      </c>
      <c r="AY963" s="48">
        <f t="shared" si="17441"/>
        <v>0</v>
      </c>
      <c r="AZ963" s="48">
        <f t="shared" si="17441"/>
        <v>0</v>
      </c>
      <c r="BA963" s="48">
        <f t="shared" si="17441"/>
        <v>0</v>
      </c>
      <c r="BB963" s="48">
        <f t="shared" si="17441"/>
        <v>0</v>
      </c>
      <c r="BC963" s="48"/>
      <c r="BE963" t="s">
        <v>194</v>
      </c>
      <c r="BW963">
        <f>BF945*AE963</f>
        <v>0</v>
      </c>
      <c r="BX963">
        <f t="shared" ref="BX963" si="17775">BG945*AF963</f>
        <v>0</v>
      </c>
      <c r="BY963">
        <f t="shared" ref="BY963" si="17776">BH945*AG963</f>
        <v>0</v>
      </c>
      <c r="BZ963">
        <f t="shared" ref="BZ963" si="17777">BI945*AH963</f>
        <v>0</v>
      </c>
      <c r="CA963">
        <f t="shared" ref="CA963" si="17778">BJ945*AI963</f>
        <v>0</v>
      </c>
      <c r="CB963">
        <f t="shared" ref="CB963" si="17779">BK945*AJ963</f>
        <v>0</v>
      </c>
      <c r="CC963">
        <f t="shared" ref="CC963" si="17780">BL945*AK963</f>
        <v>0</v>
      </c>
      <c r="CD963">
        <f t="shared" ref="CD963" si="17781">BM945*AL963</f>
        <v>0</v>
      </c>
      <c r="CE963">
        <f t="shared" ref="CE963" si="17782">BN945*AM963</f>
        <v>0</v>
      </c>
      <c r="CF963">
        <f t="shared" ref="CF963" si="17783">BO945*AN963</f>
        <v>0</v>
      </c>
      <c r="CG963">
        <f t="shared" ref="CG963" si="17784">BP945*AO963</f>
        <v>0</v>
      </c>
      <c r="CH963">
        <f t="shared" ref="CH963" si="17785">BQ945*AP963</f>
        <v>0</v>
      </c>
      <c r="CI963">
        <f t="shared" ref="CI963" si="17786">BR945*AQ963</f>
        <v>0</v>
      </c>
      <c r="CJ963">
        <f t="shared" ref="CJ963" si="17787">BS945*AR963</f>
        <v>0</v>
      </c>
      <c r="CK963">
        <f t="shared" ref="CK963" si="17788">BT945*AS963</f>
        <v>0</v>
      </c>
      <c r="CL963">
        <f t="shared" ref="CL963" si="17789">BU945*AT963</f>
        <v>0</v>
      </c>
      <c r="CM963">
        <f t="shared" ref="CM963" si="17790">BV945*AU963</f>
        <v>0</v>
      </c>
      <c r="CN963">
        <f t="shared" ref="CN963" si="17791">BW945*AV963</f>
        <v>0</v>
      </c>
      <c r="CO963">
        <f t="shared" ref="CO963" si="17792">BX945*AW963</f>
        <v>0</v>
      </c>
      <c r="CP963">
        <f t="shared" ref="CP963" si="17793">BY945*AX963</f>
        <v>0</v>
      </c>
      <c r="CQ963">
        <f t="shared" ref="CQ963" si="17794">BZ945*AY963</f>
        <v>0</v>
      </c>
      <c r="CR963">
        <f t="shared" ref="CR963" si="17795">CA945*AZ963</f>
        <v>0</v>
      </c>
      <c r="CS963">
        <f t="shared" ref="CS963" si="17796">CB945*BA963</f>
        <v>0</v>
      </c>
      <c r="CT963">
        <f t="shared" ref="CT963" si="17797">CC945*BB963</f>
        <v>0</v>
      </c>
    </row>
    <row r="964" spans="6:98" x14ac:dyDescent="0.3">
      <c r="F964" s="91">
        <f t="shared" ref="F964:H964" si="17798">F963</f>
        <v>80</v>
      </c>
      <c r="G964" s="91">
        <f t="shared" si="17798"/>
        <v>80</v>
      </c>
      <c r="H964" s="4">
        <f t="shared" si="17798"/>
        <v>1</v>
      </c>
      <c r="I964">
        <v>90</v>
      </c>
      <c r="J964" s="48">
        <f t="shared" si="17248"/>
        <v>0</v>
      </c>
      <c r="K964" s="48">
        <f t="shared" si="17512"/>
        <v>0</v>
      </c>
      <c r="L964" s="98">
        <f t="shared" si="17250"/>
        <v>0</v>
      </c>
      <c r="M964" s="48"/>
      <c r="N964" s="48"/>
      <c r="O964" s="48"/>
      <c r="P964" s="48"/>
      <c r="Q964" s="48"/>
      <c r="R964" s="48"/>
      <c r="S964" s="48"/>
      <c r="T964" s="48"/>
      <c r="U964" s="48"/>
      <c r="V964" s="48"/>
      <c r="W964" s="48"/>
      <c r="X964" s="48"/>
      <c r="Y964" s="48"/>
      <c r="Z964" s="48"/>
      <c r="AA964" s="48"/>
      <c r="AB964" s="48"/>
      <c r="AC964" s="48"/>
      <c r="AD964" s="48"/>
      <c r="AE964" s="48"/>
      <c r="AF964" s="48">
        <f>$J964+$K964+$L964</f>
        <v>0</v>
      </c>
      <c r="AG964" s="48">
        <f t="shared" ref="AG964:AO972" si="17799">$J964+$K964+$L964</f>
        <v>0</v>
      </c>
      <c r="AH964" s="48">
        <f t="shared" si="17799"/>
        <v>0</v>
      </c>
      <c r="AI964" s="48">
        <f t="shared" si="17799"/>
        <v>0</v>
      </c>
      <c r="AJ964" s="48">
        <f t="shared" si="17799"/>
        <v>0</v>
      </c>
      <c r="AK964" s="48">
        <f t="shared" si="17799"/>
        <v>0</v>
      </c>
      <c r="AL964" s="48">
        <f t="shared" si="17799"/>
        <v>0</v>
      </c>
      <c r="AM964" s="48">
        <f t="shared" si="17799"/>
        <v>0</v>
      </c>
      <c r="AN964" s="48">
        <f t="shared" si="17799"/>
        <v>0</v>
      </c>
      <c r="AO964" s="48">
        <f t="shared" si="17799"/>
        <v>0</v>
      </c>
      <c r="AP964" s="48">
        <f t="shared" si="17774"/>
        <v>0</v>
      </c>
      <c r="AQ964" s="48">
        <f t="shared" si="17774"/>
        <v>0</v>
      </c>
      <c r="AR964" s="48">
        <f t="shared" si="17774"/>
        <v>0</v>
      </c>
      <c r="AS964" s="48">
        <f t="shared" si="17774"/>
        <v>0</v>
      </c>
      <c r="AT964" s="48">
        <f t="shared" si="17774"/>
        <v>0</v>
      </c>
      <c r="AU964" s="48">
        <f t="shared" si="17774"/>
        <v>0</v>
      </c>
      <c r="AV964" s="48">
        <f t="shared" si="17774"/>
        <v>0</v>
      </c>
      <c r="AW964" s="48">
        <f t="shared" si="17774"/>
        <v>0</v>
      </c>
      <c r="AX964" s="48">
        <f t="shared" si="17774"/>
        <v>0</v>
      </c>
      <c r="AY964" s="48">
        <f t="shared" si="17441"/>
        <v>0</v>
      </c>
      <c r="AZ964" s="48">
        <f t="shared" si="17441"/>
        <v>0</v>
      </c>
      <c r="BA964" s="48">
        <f t="shared" si="17441"/>
        <v>0</v>
      </c>
      <c r="BB964" s="48">
        <f t="shared" si="17441"/>
        <v>0</v>
      </c>
      <c r="BC964" s="48"/>
      <c r="BE964" t="s">
        <v>195</v>
      </c>
      <c r="BX964">
        <f>BF945*AF964</f>
        <v>0</v>
      </c>
      <c r="BY964">
        <f t="shared" ref="BY964" si="17800">BG945*AG964</f>
        <v>0</v>
      </c>
      <c r="BZ964">
        <f t="shared" ref="BZ964" si="17801">BH945*AH964</f>
        <v>0</v>
      </c>
      <c r="CA964">
        <f t="shared" ref="CA964" si="17802">BI945*AI964</f>
        <v>0</v>
      </c>
      <c r="CB964">
        <f t="shared" ref="CB964" si="17803">BJ945*AJ964</f>
        <v>0</v>
      </c>
      <c r="CC964">
        <f t="shared" ref="CC964" si="17804">BK945*AK964</f>
        <v>0</v>
      </c>
      <c r="CD964">
        <f t="shared" ref="CD964" si="17805">BL945*AL964</f>
        <v>0</v>
      </c>
      <c r="CE964">
        <f t="shared" ref="CE964" si="17806">BM945*AM964</f>
        <v>0</v>
      </c>
      <c r="CF964">
        <f t="shared" ref="CF964" si="17807">BN945*AN964</f>
        <v>0</v>
      </c>
      <c r="CG964">
        <f t="shared" ref="CG964" si="17808">BO945*AO964</f>
        <v>0</v>
      </c>
      <c r="CH964">
        <f t="shared" ref="CH964" si="17809">BP945*AP964</f>
        <v>0</v>
      </c>
      <c r="CI964">
        <f t="shared" ref="CI964" si="17810">BQ945*AQ964</f>
        <v>0</v>
      </c>
      <c r="CJ964">
        <f t="shared" ref="CJ964" si="17811">BR945*AR964</f>
        <v>0</v>
      </c>
      <c r="CK964">
        <f t="shared" ref="CK964" si="17812">BS945*AS964</f>
        <v>0</v>
      </c>
      <c r="CL964">
        <f t="shared" ref="CL964" si="17813">BT945*AT964</f>
        <v>0</v>
      </c>
      <c r="CM964">
        <f t="shared" ref="CM964" si="17814">BU945*AU964</f>
        <v>0</v>
      </c>
      <c r="CN964">
        <f t="shared" ref="CN964" si="17815">BV945*AV964</f>
        <v>0</v>
      </c>
      <c r="CO964">
        <f t="shared" ref="CO964" si="17816">BW945*AW964</f>
        <v>0</v>
      </c>
      <c r="CP964">
        <f t="shared" ref="CP964" si="17817">BX945*AX964</f>
        <v>0</v>
      </c>
      <c r="CQ964">
        <f t="shared" ref="CQ964" si="17818">BY945*AY964</f>
        <v>0</v>
      </c>
      <c r="CR964">
        <f t="shared" ref="CR964" si="17819">BZ945*AZ964</f>
        <v>0</v>
      </c>
      <c r="CS964">
        <f t="shared" ref="CS964" si="17820">CA945*BA964</f>
        <v>0</v>
      </c>
      <c r="CT964">
        <f t="shared" ref="CT964" si="17821">CB945*BB964</f>
        <v>0</v>
      </c>
    </row>
    <row r="965" spans="6:98" x14ac:dyDescent="0.3">
      <c r="F965" s="91">
        <f t="shared" ref="F965:H965" si="17822">F964</f>
        <v>80</v>
      </c>
      <c r="G965" s="91">
        <f t="shared" si="17822"/>
        <v>80</v>
      </c>
      <c r="H965" s="4">
        <f t="shared" si="17822"/>
        <v>1</v>
      </c>
      <c r="I965">
        <v>95</v>
      </c>
      <c r="J965" s="48">
        <f t="shared" si="17248"/>
        <v>0</v>
      </c>
      <c r="K965" s="48">
        <f t="shared" si="17512"/>
        <v>0</v>
      </c>
      <c r="L965" s="98">
        <f t="shared" si="17250"/>
        <v>0</v>
      </c>
      <c r="M965" s="48"/>
      <c r="N965" s="48"/>
      <c r="O965" s="48"/>
      <c r="P965" s="48"/>
      <c r="Q965" s="48"/>
      <c r="R965" s="48"/>
      <c r="S965" s="48"/>
      <c r="T965" s="48"/>
      <c r="U965" s="48"/>
      <c r="V965" s="48"/>
      <c r="W965" s="48"/>
      <c r="X965" s="48"/>
      <c r="Y965" s="48"/>
      <c r="Z965" s="48"/>
      <c r="AA965" s="48"/>
      <c r="AB965" s="48"/>
      <c r="AC965" s="48"/>
      <c r="AD965" s="48"/>
      <c r="AE965" s="48"/>
      <c r="AF965" s="48"/>
      <c r="AG965" s="48">
        <f>$J965+$K965+$L965</f>
        <v>0</v>
      </c>
      <c r="AH965" s="48">
        <f t="shared" si="17799"/>
        <v>0</v>
      </c>
      <c r="AI965" s="48">
        <f t="shared" si="17799"/>
        <v>0</v>
      </c>
      <c r="AJ965" s="48">
        <f t="shared" si="17799"/>
        <v>0</v>
      </c>
      <c r="AK965" s="48">
        <f t="shared" si="17799"/>
        <v>0</v>
      </c>
      <c r="AL965" s="48">
        <f t="shared" si="17799"/>
        <v>0</v>
      </c>
      <c r="AM965" s="48">
        <f t="shared" si="17799"/>
        <v>0</v>
      </c>
      <c r="AN965" s="48">
        <f t="shared" si="17799"/>
        <v>0</v>
      </c>
      <c r="AO965" s="48">
        <f t="shared" si="17799"/>
        <v>0</v>
      </c>
      <c r="AP965" s="48">
        <f t="shared" si="17774"/>
        <v>0</v>
      </c>
      <c r="AQ965" s="48">
        <f t="shared" si="17774"/>
        <v>0</v>
      </c>
      <c r="AR965" s="48">
        <f t="shared" si="17774"/>
        <v>0</v>
      </c>
      <c r="AS965" s="48">
        <f t="shared" si="17774"/>
        <v>0</v>
      </c>
      <c r="AT965" s="48">
        <f t="shared" si="17774"/>
        <v>0</v>
      </c>
      <c r="AU965" s="48">
        <f t="shared" si="17774"/>
        <v>0</v>
      </c>
      <c r="AV965" s="48">
        <f t="shared" si="17774"/>
        <v>0</v>
      </c>
      <c r="AW965" s="48">
        <f t="shared" si="17774"/>
        <v>0</v>
      </c>
      <c r="AX965" s="48">
        <f t="shared" si="17774"/>
        <v>0</v>
      </c>
      <c r="AY965" s="48">
        <f t="shared" si="17441"/>
        <v>0</v>
      </c>
      <c r="AZ965" s="48">
        <f t="shared" si="17441"/>
        <v>0</v>
      </c>
      <c r="BA965" s="48">
        <f t="shared" si="17441"/>
        <v>0</v>
      </c>
      <c r="BB965" s="48">
        <f t="shared" si="17441"/>
        <v>0</v>
      </c>
      <c r="BC965" s="48"/>
      <c r="BE965" t="s">
        <v>196</v>
      </c>
      <c r="BY965">
        <f>BF945*AG965</f>
        <v>0</v>
      </c>
      <c r="BZ965">
        <f t="shared" ref="BZ965" si="17823">BG945*AH965</f>
        <v>0</v>
      </c>
      <c r="CA965">
        <f t="shared" ref="CA965" si="17824">BH945*AI965</f>
        <v>0</v>
      </c>
      <c r="CB965">
        <f t="shared" ref="CB965" si="17825">BI945*AJ965</f>
        <v>0</v>
      </c>
      <c r="CC965">
        <f t="shared" ref="CC965" si="17826">BJ945*AK965</f>
        <v>0</v>
      </c>
      <c r="CD965">
        <f t="shared" ref="CD965" si="17827">BK945*AL965</f>
        <v>0</v>
      </c>
      <c r="CE965">
        <f t="shared" ref="CE965" si="17828">BL945*AM965</f>
        <v>0</v>
      </c>
      <c r="CF965">
        <f t="shared" ref="CF965" si="17829">BM945*AN965</f>
        <v>0</v>
      </c>
      <c r="CG965">
        <f t="shared" ref="CG965" si="17830">BN945*AO965</f>
        <v>0</v>
      </c>
      <c r="CH965">
        <f t="shared" ref="CH965" si="17831">BO945*AP965</f>
        <v>0</v>
      </c>
      <c r="CI965">
        <f t="shared" ref="CI965" si="17832">BP945*AQ965</f>
        <v>0</v>
      </c>
      <c r="CJ965">
        <f t="shared" ref="CJ965" si="17833">BQ945*AR965</f>
        <v>0</v>
      </c>
      <c r="CK965">
        <f t="shared" ref="CK965" si="17834">BR945*AS965</f>
        <v>0</v>
      </c>
      <c r="CL965">
        <f t="shared" ref="CL965" si="17835">BS945*AT965</f>
        <v>0</v>
      </c>
      <c r="CM965">
        <f t="shared" ref="CM965" si="17836">BT945*AU965</f>
        <v>0</v>
      </c>
      <c r="CN965">
        <f t="shared" ref="CN965" si="17837">BU945*AV965</f>
        <v>0</v>
      </c>
      <c r="CO965">
        <f t="shared" ref="CO965" si="17838">BV945*AW965</f>
        <v>0</v>
      </c>
      <c r="CP965">
        <f t="shared" ref="CP965" si="17839">BW945*AX965</f>
        <v>0</v>
      </c>
      <c r="CQ965">
        <f t="shared" ref="CQ965" si="17840">BX945*AY965</f>
        <v>0</v>
      </c>
      <c r="CR965">
        <f t="shared" ref="CR965" si="17841">BY945*AZ965</f>
        <v>0</v>
      </c>
      <c r="CS965">
        <f t="shared" ref="CS965" si="17842">BZ945*BA965</f>
        <v>0</v>
      </c>
      <c r="CT965">
        <f t="shared" ref="CT965" si="17843">CA945*BB965</f>
        <v>0</v>
      </c>
    </row>
    <row r="966" spans="6:98" x14ac:dyDescent="0.3">
      <c r="F966" s="91">
        <f t="shared" ref="F966:H966" si="17844">F965</f>
        <v>80</v>
      </c>
      <c r="G966" s="91">
        <f t="shared" si="17844"/>
        <v>80</v>
      </c>
      <c r="H966" s="4">
        <f t="shared" si="17844"/>
        <v>1</v>
      </c>
      <c r="I966">
        <v>100</v>
      </c>
      <c r="J966" s="48">
        <f t="shared" si="17248"/>
        <v>0</v>
      </c>
      <c r="K966" s="48">
        <f t="shared" si="17512"/>
        <v>0</v>
      </c>
      <c r="L966" s="98">
        <f t="shared" si="17250"/>
        <v>0</v>
      </c>
      <c r="M966" s="48"/>
      <c r="N966" s="48"/>
      <c r="O966" s="48"/>
      <c r="P966" s="48"/>
      <c r="Q966" s="48"/>
      <c r="R966" s="48"/>
      <c r="S966" s="48"/>
      <c r="T966" s="48"/>
      <c r="U966" s="48"/>
      <c r="V966" s="48"/>
      <c r="W966" s="48"/>
      <c r="X966" s="48"/>
      <c r="Y966" s="48"/>
      <c r="Z966" s="48"/>
      <c r="AA966" s="48"/>
      <c r="AB966" s="48"/>
      <c r="AC966" s="48"/>
      <c r="AD966" s="48"/>
      <c r="AE966" s="48"/>
      <c r="AF966" s="48"/>
      <c r="AG966" s="48"/>
      <c r="AH966" s="48">
        <f>$J966+$K966+$L966</f>
        <v>0</v>
      </c>
      <c r="AI966" s="48">
        <f t="shared" si="17799"/>
        <v>0</v>
      </c>
      <c r="AJ966" s="48">
        <f t="shared" si="17799"/>
        <v>0</v>
      </c>
      <c r="AK966" s="48">
        <f t="shared" si="17799"/>
        <v>0</v>
      </c>
      <c r="AL966" s="48">
        <f t="shared" si="17799"/>
        <v>0</v>
      </c>
      <c r="AM966" s="48">
        <f t="shared" si="17799"/>
        <v>0</v>
      </c>
      <c r="AN966" s="48">
        <f t="shared" si="17799"/>
        <v>0</v>
      </c>
      <c r="AO966" s="48">
        <f t="shared" si="17799"/>
        <v>0</v>
      </c>
      <c r="AP966" s="48">
        <f t="shared" si="17774"/>
        <v>0</v>
      </c>
      <c r="AQ966" s="48">
        <f t="shared" si="17774"/>
        <v>0</v>
      </c>
      <c r="AR966" s="48">
        <f t="shared" si="17774"/>
        <v>0</v>
      </c>
      <c r="AS966" s="48">
        <f t="shared" si="17774"/>
        <v>0</v>
      </c>
      <c r="AT966" s="48">
        <f t="shared" si="17774"/>
        <v>0</v>
      </c>
      <c r="AU966" s="48">
        <f t="shared" si="17774"/>
        <v>0</v>
      </c>
      <c r="AV966" s="48">
        <f t="shared" si="17774"/>
        <v>0</v>
      </c>
      <c r="AW966" s="48">
        <f t="shared" si="17774"/>
        <v>0</v>
      </c>
      <c r="AX966" s="48">
        <f t="shared" si="17774"/>
        <v>0</v>
      </c>
      <c r="AY966" s="48">
        <f t="shared" si="17441"/>
        <v>0</v>
      </c>
      <c r="AZ966" s="48">
        <f t="shared" si="17441"/>
        <v>0</v>
      </c>
      <c r="BA966" s="48">
        <f t="shared" si="17441"/>
        <v>0</v>
      </c>
      <c r="BB966" s="48">
        <f t="shared" si="17441"/>
        <v>0</v>
      </c>
      <c r="BC966" s="48"/>
      <c r="BE966" t="s">
        <v>197</v>
      </c>
      <c r="BZ966">
        <f>BF945*AH966</f>
        <v>0</v>
      </c>
      <c r="CA966">
        <f t="shared" ref="CA966" si="17845">BG945*AI966</f>
        <v>0</v>
      </c>
      <c r="CB966">
        <f t="shared" ref="CB966" si="17846">BH945*AJ966</f>
        <v>0</v>
      </c>
      <c r="CC966">
        <f t="shared" ref="CC966" si="17847">BI945*AK966</f>
        <v>0</v>
      </c>
      <c r="CD966">
        <f t="shared" ref="CD966" si="17848">BJ945*AL966</f>
        <v>0</v>
      </c>
      <c r="CE966">
        <f t="shared" ref="CE966" si="17849">BK945*AM966</f>
        <v>0</v>
      </c>
      <c r="CF966">
        <f t="shared" ref="CF966" si="17850">BL945*AN966</f>
        <v>0</v>
      </c>
      <c r="CG966">
        <f t="shared" ref="CG966" si="17851">BM945*AO966</f>
        <v>0</v>
      </c>
      <c r="CH966">
        <f t="shared" ref="CH966" si="17852">BN945*AP966</f>
        <v>0</v>
      </c>
      <c r="CI966">
        <f t="shared" ref="CI966" si="17853">BO945*AQ966</f>
        <v>0</v>
      </c>
      <c r="CJ966">
        <f t="shared" ref="CJ966" si="17854">BP945*AR966</f>
        <v>0</v>
      </c>
      <c r="CK966">
        <f t="shared" ref="CK966" si="17855">BQ945*AS966</f>
        <v>0</v>
      </c>
      <c r="CL966">
        <f t="shared" ref="CL966" si="17856">BR945*AT966</f>
        <v>0</v>
      </c>
      <c r="CM966">
        <f t="shared" ref="CM966" si="17857">BS945*AU966</f>
        <v>0</v>
      </c>
      <c r="CN966">
        <f t="shared" ref="CN966" si="17858">BT945*AV966</f>
        <v>0</v>
      </c>
      <c r="CO966">
        <f t="shared" ref="CO966" si="17859">BU945*AW966</f>
        <v>0</v>
      </c>
      <c r="CP966">
        <f t="shared" ref="CP966" si="17860">BV945*AX966</f>
        <v>0</v>
      </c>
      <c r="CQ966">
        <f t="shared" ref="CQ966" si="17861">BW945*AY966</f>
        <v>0</v>
      </c>
      <c r="CR966">
        <f t="shared" ref="CR966" si="17862">BX945*AZ966</f>
        <v>0</v>
      </c>
      <c r="CS966">
        <f t="shared" ref="CS966" si="17863">BY945*BA966</f>
        <v>0</v>
      </c>
      <c r="CT966">
        <f t="shared" ref="CT966" si="17864">BZ945*BB966</f>
        <v>0</v>
      </c>
    </row>
    <row r="967" spans="6:98" x14ac:dyDescent="0.3">
      <c r="F967" s="91">
        <f t="shared" ref="F967:H967" si="17865">F966</f>
        <v>80</v>
      </c>
      <c r="G967" s="91">
        <f t="shared" si="17865"/>
        <v>80</v>
      </c>
      <c r="H967" s="4">
        <f t="shared" si="17865"/>
        <v>1</v>
      </c>
      <c r="I967">
        <v>105</v>
      </c>
      <c r="J967" s="48">
        <f t="shared" si="17248"/>
        <v>0</v>
      </c>
      <c r="K967" s="48">
        <f t="shared" si="17512"/>
        <v>0</v>
      </c>
      <c r="L967" s="98">
        <f t="shared" si="17250"/>
        <v>0</v>
      </c>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f>$J967+$K967+$L967</f>
        <v>0</v>
      </c>
      <c r="AJ967" s="48">
        <f t="shared" si="17799"/>
        <v>0</v>
      </c>
      <c r="AK967" s="48">
        <f t="shared" si="17799"/>
        <v>0</v>
      </c>
      <c r="AL967" s="48">
        <f t="shared" si="17799"/>
        <v>0</v>
      </c>
      <c r="AM967" s="48">
        <f t="shared" si="17799"/>
        <v>0</v>
      </c>
      <c r="AN967" s="48">
        <f t="shared" si="17799"/>
        <v>0</v>
      </c>
      <c r="AO967" s="48">
        <f t="shared" si="17799"/>
        <v>0</v>
      </c>
      <c r="AP967" s="48">
        <f t="shared" si="17774"/>
        <v>0</v>
      </c>
      <c r="AQ967" s="48">
        <f t="shared" si="17774"/>
        <v>0</v>
      </c>
      <c r="AR967" s="48">
        <f t="shared" si="17774"/>
        <v>0</v>
      </c>
      <c r="AS967" s="48">
        <f t="shared" si="17774"/>
        <v>0</v>
      </c>
      <c r="AT967" s="48">
        <f t="shared" si="17774"/>
        <v>0</v>
      </c>
      <c r="AU967" s="48">
        <f t="shared" si="17774"/>
        <v>0</v>
      </c>
      <c r="AV967" s="48">
        <f t="shared" si="17774"/>
        <v>0</v>
      </c>
      <c r="AW967" s="48">
        <f t="shared" si="17774"/>
        <v>0</v>
      </c>
      <c r="AX967" s="48">
        <f t="shared" si="17774"/>
        <v>0</v>
      </c>
      <c r="AY967" s="48">
        <f t="shared" si="17441"/>
        <v>0</v>
      </c>
      <c r="AZ967" s="48">
        <f t="shared" si="17441"/>
        <v>0</v>
      </c>
      <c r="BA967" s="48">
        <f t="shared" si="17441"/>
        <v>0</v>
      </c>
      <c r="BB967" s="48">
        <f t="shared" si="17441"/>
        <v>0</v>
      </c>
      <c r="BC967" s="48"/>
      <c r="BE967" t="s">
        <v>198</v>
      </c>
      <c r="CA967">
        <f>BF945*AI967</f>
        <v>0</v>
      </c>
      <c r="CB967">
        <f t="shared" ref="CB967" si="17866">BG945*AJ967</f>
        <v>0</v>
      </c>
      <c r="CC967">
        <f t="shared" ref="CC967" si="17867">BH945*AK967</f>
        <v>0</v>
      </c>
      <c r="CD967">
        <f t="shared" ref="CD967" si="17868">BI945*AL967</f>
        <v>0</v>
      </c>
      <c r="CE967">
        <f t="shared" ref="CE967" si="17869">BJ945*AM967</f>
        <v>0</v>
      </c>
      <c r="CF967">
        <f t="shared" ref="CF967" si="17870">BK945*AN967</f>
        <v>0</v>
      </c>
      <c r="CG967">
        <f t="shared" ref="CG967" si="17871">BL945*AO967</f>
        <v>0</v>
      </c>
      <c r="CH967">
        <f t="shared" ref="CH967" si="17872">BM945*AP967</f>
        <v>0</v>
      </c>
      <c r="CI967">
        <f t="shared" ref="CI967" si="17873">BN945*AQ967</f>
        <v>0</v>
      </c>
      <c r="CJ967">
        <f t="shared" ref="CJ967" si="17874">BO945*AR967</f>
        <v>0</v>
      </c>
      <c r="CK967">
        <f t="shared" ref="CK967" si="17875">BP945*AS967</f>
        <v>0</v>
      </c>
      <c r="CL967">
        <f t="shared" ref="CL967" si="17876">BQ945*AT967</f>
        <v>0</v>
      </c>
      <c r="CM967">
        <f t="shared" ref="CM967" si="17877">BR945*AU967</f>
        <v>0</v>
      </c>
      <c r="CN967">
        <f t="shared" ref="CN967" si="17878">BS945*AV967</f>
        <v>0</v>
      </c>
      <c r="CO967">
        <f t="shared" ref="CO967" si="17879">BT945*AW967</f>
        <v>0</v>
      </c>
      <c r="CP967">
        <f t="shared" ref="CP967" si="17880">BU945*AX967</f>
        <v>0</v>
      </c>
      <c r="CQ967">
        <f t="shared" ref="CQ967" si="17881">BV945*AY967</f>
        <v>0</v>
      </c>
      <c r="CR967">
        <f t="shared" ref="CR967" si="17882">BW945*AZ967</f>
        <v>0</v>
      </c>
      <c r="CS967">
        <f t="shared" ref="CS967" si="17883">BX945*BA967</f>
        <v>0</v>
      </c>
      <c r="CT967">
        <f t="shared" ref="CT967" si="17884">BY945*BB967</f>
        <v>0</v>
      </c>
    </row>
    <row r="968" spans="6:98" x14ac:dyDescent="0.3">
      <c r="F968" s="91">
        <f t="shared" ref="F968:H968" si="17885">F967</f>
        <v>80</v>
      </c>
      <c r="G968" s="91">
        <f t="shared" si="17885"/>
        <v>80</v>
      </c>
      <c r="H968" s="4">
        <f t="shared" si="17885"/>
        <v>1</v>
      </c>
      <c r="I968">
        <v>110</v>
      </c>
      <c r="J968" s="48">
        <f t="shared" si="17248"/>
        <v>0</v>
      </c>
      <c r="K968" s="48">
        <f t="shared" si="17512"/>
        <v>0</v>
      </c>
      <c r="L968" s="98">
        <f t="shared" si="17250"/>
        <v>0</v>
      </c>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f>$J968+$K968+$L968</f>
        <v>0</v>
      </c>
      <c r="AK968" s="48">
        <f t="shared" si="17799"/>
        <v>0</v>
      </c>
      <c r="AL968" s="48">
        <f t="shared" si="17799"/>
        <v>0</v>
      </c>
      <c r="AM968" s="48">
        <f t="shared" si="17799"/>
        <v>0</v>
      </c>
      <c r="AN968" s="48">
        <f t="shared" si="17799"/>
        <v>0</v>
      </c>
      <c r="AO968" s="48">
        <f t="shared" si="17799"/>
        <v>0</v>
      </c>
      <c r="AP968" s="48">
        <f t="shared" si="17774"/>
        <v>0</v>
      </c>
      <c r="AQ968" s="48">
        <f t="shared" si="17774"/>
        <v>0</v>
      </c>
      <c r="AR968" s="48">
        <f t="shared" si="17774"/>
        <v>0</v>
      </c>
      <c r="AS968" s="48">
        <f t="shared" si="17774"/>
        <v>0</v>
      </c>
      <c r="AT968" s="48">
        <f t="shared" si="17774"/>
        <v>0</v>
      </c>
      <c r="AU968" s="48">
        <f t="shared" si="17774"/>
        <v>0</v>
      </c>
      <c r="AV968" s="48">
        <f t="shared" si="17774"/>
        <v>0</v>
      </c>
      <c r="AW968" s="48">
        <f t="shared" si="17774"/>
        <v>0</v>
      </c>
      <c r="AX968" s="48">
        <f t="shared" si="17774"/>
        <v>0</v>
      </c>
      <c r="AY968" s="48">
        <f t="shared" si="17774"/>
        <v>0</v>
      </c>
      <c r="AZ968" s="48">
        <f t="shared" si="17774"/>
        <v>0</v>
      </c>
      <c r="BA968" s="48">
        <f t="shared" si="17774"/>
        <v>0</v>
      </c>
      <c r="BB968" s="48">
        <f t="shared" si="17774"/>
        <v>0</v>
      </c>
      <c r="BC968" s="48"/>
      <c r="BE968" t="s">
        <v>199</v>
      </c>
      <c r="CB968">
        <f>BF945*AJ968</f>
        <v>0</v>
      </c>
      <c r="CC968">
        <f t="shared" ref="CC968" si="17886">BG945*AK968</f>
        <v>0</v>
      </c>
      <c r="CD968">
        <f t="shared" ref="CD968" si="17887">BH945*AL968</f>
        <v>0</v>
      </c>
      <c r="CE968">
        <f t="shared" ref="CE968" si="17888">BI945*AM968</f>
        <v>0</v>
      </c>
      <c r="CF968">
        <f t="shared" ref="CF968" si="17889">BJ945*AN968</f>
        <v>0</v>
      </c>
      <c r="CG968">
        <f t="shared" ref="CG968" si="17890">BK945*AO968</f>
        <v>0</v>
      </c>
      <c r="CH968">
        <f t="shared" ref="CH968" si="17891">BL945*AP968</f>
        <v>0</v>
      </c>
      <c r="CI968">
        <f t="shared" ref="CI968" si="17892">BM945*AQ968</f>
        <v>0</v>
      </c>
      <c r="CJ968">
        <f t="shared" ref="CJ968" si="17893">BN945*AR968</f>
        <v>0</v>
      </c>
      <c r="CK968">
        <f t="shared" ref="CK968" si="17894">BO945*AS968</f>
        <v>0</v>
      </c>
      <c r="CL968">
        <f t="shared" ref="CL968" si="17895">BP945*AT968</f>
        <v>0</v>
      </c>
      <c r="CM968">
        <f t="shared" ref="CM968" si="17896">BQ945*AU968</f>
        <v>0</v>
      </c>
      <c r="CN968">
        <f t="shared" ref="CN968" si="17897">BR945*AV968</f>
        <v>0</v>
      </c>
      <c r="CO968">
        <f t="shared" ref="CO968" si="17898">BS945*AW968</f>
        <v>0</v>
      </c>
      <c r="CP968">
        <f t="shared" ref="CP968" si="17899">BT945*AX968</f>
        <v>0</v>
      </c>
      <c r="CQ968">
        <f t="shared" ref="CQ968" si="17900">BU945*AY968</f>
        <v>0</v>
      </c>
      <c r="CR968">
        <f t="shared" ref="CR968" si="17901">BV945*AZ968</f>
        <v>0</v>
      </c>
      <c r="CS968">
        <f t="shared" ref="CS968" si="17902">BW945*BA968</f>
        <v>0</v>
      </c>
      <c r="CT968">
        <f t="shared" ref="CT968" si="17903">BX945*BB968</f>
        <v>0</v>
      </c>
    </row>
    <row r="969" spans="6:98" x14ac:dyDescent="0.3">
      <c r="F969" s="91">
        <f t="shared" ref="F969:H969" si="17904">F968</f>
        <v>80</v>
      </c>
      <c r="G969" s="91">
        <f t="shared" si="17904"/>
        <v>80</v>
      </c>
      <c r="H969" s="4">
        <f t="shared" si="17904"/>
        <v>1</v>
      </c>
      <c r="I969">
        <v>115</v>
      </c>
      <c r="J969" s="48">
        <f t="shared" si="17248"/>
        <v>0</v>
      </c>
      <c r="K969" s="48">
        <f t="shared" si="17512"/>
        <v>0</v>
      </c>
      <c r="L969" s="98">
        <f t="shared" si="17250"/>
        <v>0</v>
      </c>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f>$J969+$K969+$L969</f>
        <v>0</v>
      </c>
      <c r="AL969" s="48">
        <f t="shared" si="17799"/>
        <v>0</v>
      </c>
      <c r="AM969" s="48">
        <f t="shared" si="17799"/>
        <v>0</v>
      </c>
      <c r="AN969" s="48">
        <f t="shared" si="17799"/>
        <v>0</v>
      </c>
      <c r="AO969" s="48">
        <f t="shared" si="17799"/>
        <v>0</v>
      </c>
      <c r="AP969" s="48">
        <f t="shared" si="17774"/>
        <v>0</v>
      </c>
      <c r="AQ969" s="48">
        <f t="shared" si="17774"/>
        <v>0</v>
      </c>
      <c r="AR969" s="48">
        <f t="shared" si="17774"/>
        <v>0</v>
      </c>
      <c r="AS969" s="48">
        <f t="shared" si="17774"/>
        <v>0</v>
      </c>
      <c r="AT969" s="48">
        <f t="shared" si="17774"/>
        <v>0</v>
      </c>
      <c r="AU969" s="48">
        <f t="shared" si="17774"/>
        <v>0</v>
      </c>
      <c r="AV969" s="48">
        <f t="shared" si="17774"/>
        <v>0</v>
      </c>
      <c r="AW969" s="48">
        <f t="shared" si="17774"/>
        <v>0</v>
      </c>
      <c r="AX969" s="48">
        <f t="shared" si="17774"/>
        <v>0</v>
      </c>
      <c r="AY969" s="48">
        <f t="shared" si="17774"/>
        <v>0</v>
      </c>
      <c r="AZ969" s="48">
        <f t="shared" si="17774"/>
        <v>0</v>
      </c>
      <c r="BA969" s="48">
        <f t="shared" si="17774"/>
        <v>0</v>
      </c>
      <c r="BB969" s="48">
        <f t="shared" si="17774"/>
        <v>0</v>
      </c>
      <c r="BC969" s="48"/>
      <c r="BE969" t="s">
        <v>200</v>
      </c>
      <c r="CC969">
        <f>BF945*AK969</f>
        <v>0</v>
      </c>
      <c r="CD969">
        <f t="shared" ref="CD969" si="17905">BG945*AL969</f>
        <v>0</v>
      </c>
      <c r="CE969">
        <f t="shared" ref="CE969" si="17906">BH945*AM969</f>
        <v>0</v>
      </c>
      <c r="CF969">
        <f t="shared" ref="CF969" si="17907">BI945*AN969</f>
        <v>0</v>
      </c>
      <c r="CG969">
        <f t="shared" ref="CG969" si="17908">BJ945*AO969</f>
        <v>0</v>
      </c>
      <c r="CH969">
        <f t="shared" ref="CH969" si="17909">BK945*AP969</f>
        <v>0</v>
      </c>
      <c r="CI969">
        <f t="shared" ref="CI969" si="17910">BL945*AQ969</f>
        <v>0</v>
      </c>
      <c r="CJ969">
        <f t="shared" ref="CJ969" si="17911">BM945*AR969</f>
        <v>0</v>
      </c>
      <c r="CK969">
        <f t="shared" ref="CK969" si="17912">BN945*AS969</f>
        <v>0</v>
      </c>
      <c r="CL969">
        <f t="shared" ref="CL969" si="17913">BO945*AT969</f>
        <v>0</v>
      </c>
      <c r="CM969">
        <f t="shared" ref="CM969" si="17914">BP945*AU969</f>
        <v>0</v>
      </c>
      <c r="CN969">
        <f t="shared" ref="CN969" si="17915">BQ945*AV969</f>
        <v>0</v>
      </c>
      <c r="CO969">
        <f t="shared" ref="CO969" si="17916">BR945*AW969</f>
        <v>0</v>
      </c>
      <c r="CP969">
        <f t="shared" ref="CP969" si="17917">BS945*AX969</f>
        <v>0</v>
      </c>
      <c r="CQ969">
        <f t="shared" ref="CQ969" si="17918">BT945*AY969</f>
        <v>0</v>
      </c>
      <c r="CR969">
        <f t="shared" ref="CR969" si="17919">BU945*AZ969</f>
        <v>0</v>
      </c>
      <c r="CS969">
        <f t="shared" ref="CS969" si="17920">BV945*BA969</f>
        <v>0</v>
      </c>
      <c r="CT969">
        <f t="shared" ref="CT969" si="17921">BW945*BB969</f>
        <v>0</v>
      </c>
    </row>
    <row r="970" spans="6:98" x14ac:dyDescent="0.3">
      <c r="F970" s="91">
        <f t="shared" ref="F970:H970" si="17922">F969</f>
        <v>80</v>
      </c>
      <c r="G970" s="91">
        <f t="shared" si="17922"/>
        <v>80</v>
      </c>
      <c r="H970" s="4">
        <f t="shared" si="17922"/>
        <v>1</v>
      </c>
      <c r="I970">
        <v>120</v>
      </c>
      <c r="J970" s="48">
        <f t="shared" si="17248"/>
        <v>0</v>
      </c>
      <c r="K970" s="48">
        <f>IF(IF(AND(I970&gt;=(F970*2),I970&lt;=G970+F970+(G970-F970+5)+1),((H970)^2)*(I971-F970*2)/5,0)&lt;=H970,IF(AND(I970&gt;=(F970*2),I970&lt;=G970+F970+(G970-F970+5)+1),((H970)^2)*(I971-F970*2)/5,0),(K969-H970^2))</f>
        <v>0</v>
      </c>
      <c r="L970" s="98">
        <f t="shared" si="17250"/>
        <v>0</v>
      </c>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f>$J970+$K970+$L970</f>
        <v>0</v>
      </c>
      <c r="AM970" s="48">
        <f t="shared" si="17799"/>
        <v>0</v>
      </c>
      <c r="AN970" s="48">
        <f t="shared" si="17799"/>
        <v>0</v>
      </c>
      <c r="AO970" s="48">
        <f t="shared" si="17799"/>
        <v>0</v>
      </c>
      <c r="AP970" s="48">
        <f t="shared" si="17774"/>
        <v>0</v>
      </c>
      <c r="AQ970" s="48">
        <f t="shared" si="17774"/>
        <v>0</v>
      </c>
      <c r="AR970" s="48">
        <f t="shared" si="17774"/>
        <v>0</v>
      </c>
      <c r="AS970" s="48">
        <f t="shared" si="17774"/>
        <v>0</v>
      </c>
      <c r="AT970" s="48">
        <f t="shared" si="17774"/>
        <v>0</v>
      </c>
      <c r="AU970" s="48">
        <f t="shared" si="17774"/>
        <v>0</v>
      </c>
      <c r="AV970" s="48">
        <f t="shared" si="17774"/>
        <v>0</v>
      </c>
      <c r="AW970" s="48">
        <f t="shared" si="17774"/>
        <v>0</v>
      </c>
      <c r="AX970" s="48">
        <f t="shared" si="17774"/>
        <v>0</v>
      </c>
      <c r="AY970" s="48">
        <f t="shared" si="17774"/>
        <v>0</v>
      </c>
      <c r="AZ970" s="48">
        <f t="shared" si="17774"/>
        <v>0</v>
      </c>
      <c r="BA970" s="48">
        <f t="shared" si="17774"/>
        <v>0</v>
      </c>
      <c r="BB970" s="48">
        <f t="shared" si="17774"/>
        <v>0</v>
      </c>
      <c r="BC970" s="48"/>
      <c r="BE970" t="s">
        <v>201</v>
      </c>
      <c r="CD970">
        <f>BF945*AL970</f>
        <v>0</v>
      </c>
      <c r="CE970">
        <f t="shared" ref="CE970" si="17923">BG945*AM970</f>
        <v>0</v>
      </c>
      <c r="CF970">
        <f t="shared" ref="CF970" si="17924">BH945*AN970</f>
        <v>0</v>
      </c>
      <c r="CG970">
        <f t="shared" ref="CG970" si="17925">BI945*AO970</f>
        <v>0</v>
      </c>
      <c r="CH970">
        <f t="shared" ref="CH970" si="17926">BJ945*AP970</f>
        <v>0</v>
      </c>
      <c r="CI970">
        <f t="shared" ref="CI970" si="17927">BK945*AQ970</f>
        <v>0</v>
      </c>
      <c r="CJ970">
        <f t="shared" ref="CJ970" si="17928">BL945*AR970</f>
        <v>0</v>
      </c>
      <c r="CK970">
        <f t="shared" ref="CK970" si="17929">BM945*AS970</f>
        <v>0</v>
      </c>
      <c r="CL970">
        <f t="shared" ref="CL970" si="17930">BN945*AT970</f>
        <v>0</v>
      </c>
      <c r="CM970">
        <f t="shared" ref="CM970" si="17931">BO945*AU970</f>
        <v>0</v>
      </c>
      <c r="CN970">
        <f t="shared" ref="CN970" si="17932">BP945*AV970</f>
        <v>0</v>
      </c>
      <c r="CO970">
        <f t="shared" ref="CO970" si="17933">BQ945*AW970</f>
        <v>0</v>
      </c>
      <c r="CP970">
        <f t="shared" ref="CP970" si="17934">BR945*AX970</f>
        <v>0</v>
      </c>
      <c r="CQ970">
        <f t="shared" ref="CQ970" si="17935">BS945*AY970</f>
        <v>0</v>
      </c>
      <c r="CR970">
        <f t="shared" ref="CR970" si="17936">BT945*AZ970</f>
        <v>0</v>
      </c>
      <c r="CS970">
        <f t="shared" ref="CS970" si="17937">BU945*BA970</f>
        <v>0</v>
      </c>
      <c r="CT970">
        <f t="shared" ref="CT970" si="17938">BV945*BB970</f>
        <v>0</v>
      </c>
    </row>
    <row r="971" spans="6:98" x14ac:dyDescent="0.3">
      <c r="F971" s="91">
        <f t="shared" ref="F971:H971" si="17939">F970</f>
        <v>80</v>
      </c>
      <c r="G971" s="91">
        <f t="shared" si="17939"/>
        <v>80</v>
      </c>
      <c r="H971" s="4">
        <f t="shared" si="17939"/>
        <v>1</v>
      </c>
      <c r="I971">
        <v>125</v>
      </c>
      <c r="J971" s="48">
        <f t="shared" si="17248"/>
        <v>0</v>
      </c>
      <c r="K971" s="48">
        <f t="shared" ref="K971:K976" si="17940">IF(IF(AND(I971&gt;=(F971*2),I971&lt;=G971+F971+(G971-F971+5)+1),((H971)^2)*(I972-F971*2)/5,0)&lt;=H971,IF(AND(I971&gt;=(F971*2),I971&lt;=G971+F971+(G971-F971+5)+1),((H971)^2)*(I972-F971*2)/5,0),(K970-H971^2))</f>
        <v>0</v>
      </c>
      <c r="L971" s="98">
        <f t="shared" si="17250"/>
        <v>0</v>
      </c>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f>$J971+$K971+$L971</f>
        <v>0</v>
      </c>
      <c r="AN971" s="48">
        <f t="shared" si="17799"/>
        <v>0</v>
      </c>
      <c r="AO971" s="48">
        <f t="shared" si="17799"/>
        <v>0</v>
      </c>
      <c r="AP971" s="48">
        <f t="shared" si="17774"/>
        <v>0</v>
      </c>
      <c r="AQ971" s="48">
        <f t="shared" si="17774"/>
        <v>0</v>
      </c>
      <c r="AR971" s="48">
        <f t="shared" si="17774"/>
        <v>0</v>
      </c>
      <c r="AS971" s="48">
        <f t="shared" si="17774"/>
        <v>0</v>
      </c>
      <c r="AT971" s="48">
        <f t="shared" si="17774"/>
        <v>0</v>
      </c>
      <c r="AU971" s="48">
        <f t="shared" si="17774"/>
        <v>0</v>
      </c>
      <c r="AV971" s="48">
        <f t="shared" si="17774"/>
        <v>0</v>
      </c>
      <c r="AW971" s="48">
        <f t="shared" si="17774"/>
        <v>0</v>
      </c>
      <c r="AX971" s="48">
        <f t="shared" si="17774"/>
        <v>0</v>
      </c>
      <c r="AY971" s="48">
        <f t="shared" si="17774"/>
        <v>0</v>
      </c>
      <c r="AZ971" s="48">
        <f t="shared" si="17774"/>
        <v>0</v>
      </c>
      <c r="BA971" s="48">
        <f t="shared" si="17774"/>
        <v>0</v>
      </c>
      <c r="BB971" s="48">
        <f t="shared" si="17774"/>
        <v>0</v>
      </c>
      <c r="BC971" s="48"/>
      <c r="BE971" t="s">
        <v>202</v>
      </c>
      <c r="CE971">
        <f>BF945*AM971</f>
        <v>0</v>
      </c>
      <c r="CF971">
        <f t="shared" ref="CF971" si="17941">BG945*AN971</f>
        <v>0</v>
      </c>
      <c r="CG971">
        <f t="shared" ref="CG971" si="17942">BH945*AO971</f>
        <v>0</v>
      </c>
      <c r="CH971">
        <f t="shared" ref="CH971" si="17943">BI945*AP971</f>
        <v>0</v>
      </c>
      <c r="CI971">
        <f t="shared" ref="CI971" si="17944">BJ945*AQ971</f>
        <v>0</v>
      </c>
      <c r="CJ971">
        <f t="shared" ref="CJ971" si="17945">BK945*AR971</f>
        <v>0</v>
      </c>
      <c r="CK971">
        <f t="shared" ref="CK971" si="17946">BL945*AS971</f>
        <v>0</v>
      </c>
      <c r="CL971">
        <f t="shared" ref="CL971" si="17947">BM945*AT971</f>
        <v>0</v>
      </c>
      <c r="CM971">
        <f t="shared" ref="CM971" si="17948">BN945*AU971</f>
        <v>0</v>
      </c>
      <c r="CN971">
        <f t="shared" ref="CN971" si="17949">BO945*AV971</f>
        <v>0</v>
      </c>
      <c r="CO971">
        <f t="shared" ref="CO971" si="17950">BP945*AW971</f>
        <v>0</v>
      </c>
      <c r="CP971">
        <f t="shared" ref="CP971" si="17951">BQ945*AX971</f>
        <v>0</v>
      </c>
      <c r="CQ971">
        <f t="shared" ref="CQ971" si="17952">BR945*AY971</f>
        <v>0</v>
      </c>
      <c r="CR971">
        <f t="shared" ref="CR971" si="17953">BS945*AZ971</f>
        <v>0</v>
      </c>
      <c r="CS971">
        <f t="shared" ref="CS971" si="17954">BT945*BA971</f>
        <v>0</v>
      </c>
      <c r="CT971">
        <f t="shared" ref="CT971" si="17955">BU945*BB971</f>
        <v>0</v>
      </c>
    </row>
    <row r="972" spans="6:98" x14ac:dyDescent="0.3">
      <c r="F972" s="91">
        <f t="shared" ref="F972:H972" si="17956">F971</f>
        <v>80</v>
      </c>
      <c r="G972" s="91">
        <f t="shared" si="17956"/>
        <v>80</v>
      </c>
      <c r="H972" s="4">
        <f t="shared" si="17956"/>
        <v>1</v>
      </c>
      <c r="I972">
        <v>130</v>
      </c>
      <c r="J972" s="48">
        <f t="shared" si="17248"/>
        <v>0</v>
      </c>
      <c r="K972" s="48">
        <f t="shared" si="17940"/>
        <v>0</v>
      </c>
      <c r="L972" s="98">
        <f t="shared" si="17250"/>
        <v>0</v>
      </c>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f>$J972+$K972+$L972</f>
        <v>0</v>
      </c>
      <c r="AO972" s="48">
        <f t="shared" si="17799"/>
        <v>0</v>
      </c>
      <c r="AP972" s="48">
        <f t="shared" si="17774"/>
        <v>0</v>
      </c>
      <c r="AQ972" s="48">
        <f t="shared" si="17774"/>
        <v>0</v>
      </c>
      <c r="AR972" s="48">
        <f t="shared" si="17774"/>
        <v>0</v>
      </c>
      <c r="AS972" s="48">
        <f t="shared" si="17774"/>
        <v>0</v>
      </c>
      <c r="AT972" s="48">
        <f t="shared" si="17774"/>
        <v>0</v>
      </c>
      <c r="AU972" s="48">
        <f t="shared" si="17774"/>
        <v>0</v>
      </c>
      <c r="AV972" s="48">
        <f t="shared" si="17774"/>
        <v>0</v>
      </c>
      <c r="AW972" s="48">
        <f t="shared" si="17774"/>
        <v>0</v>
      </c>
      <c r="AX972" s="48">
        <f t="shared" si="17774"/>
        <v>0</v>
      </c>
      <c r="AY972" s="48">
        <f t="shared" si="17774"/>
        <v>0</v>
      </c>
      <c r="AZ972" s="48">
        <f t="shared" si="17774"/>
        <v>0</v>
      </c>
      <c r="BA972" s="48">
        <f t="shared" si="17774"/>
        <v>0</v>
      </c>
      <c r="BB972" s="48">
        <f t="shared" si="17774"/>
        <v>0</v>
      </c>
      <c r="BC972" s="48"/>
      <c r="BE972" t="s">
        <v>203</v>
      </c>
      <c r="CF972">
        <f>BF945*AN972</f>
        <v>0</v>
      </c>
      <c r="CG972">
        <f t="shared" ref="CG972" si="17957">BG945*AO972</f>
        <v>0</v>
      </c>
      <c r="CH972">
        <f t="shared" ref="CH972" si="17958">BH945*AP972</f>
        <v>0</v>
      </c>
      <c r="CI972">
        <f t="shared" ref="CI972" si="17959">BI945*AQ972</f>
        <v>0</v>
      </c>
      <c r="CJ972">
        <f t="shared" ref="CJ972" si="17960">BJ945*AR972</f>
        <v>0</v>
      </c>
      <c r="CK972">
        <f t="shared" ref="CK972" si="17961">BK945*AS972</f>
        <v>0</v>
      </c>
      <c r="CL972">
        <f t="shared" ref="CL972" si="17962">BL945*AT972</f>
        <v>0</v>
      </c>
      <c r="CM972">
        <f t="shared" ref="CM972" si="17963">BM945*AU972</f>
        <v>0</v>
      </c>
      <c r="CN972">
        <f t="shared" ref="CN972" si="17964">BN945*AV972</f>
        <v>0</v>
      </c>
      <c r="CO972">
        <f t="shared" ref="CO972" si="17965">BO945*AW972</f>
        <v>0</v>
      </c>
      <c r="CP972">
        <f t="shared" ref="CP972" si="17966">BP945*AX972</f>
        <v>0</v>
      </c>
      <c r="CQ972">
        <f t="shared" ref="CQ972" si="17967">BQ945*AY972</f>
        <v>0</v>
      </c>
      <c r="CR972">
        <f t="shared" ref="CR972" si="17968">BR945*AZ972</f>
        <v>0</v>
      </c>
      <c r="CS972">
        <f t="shared" ref="CS972" si="17969">BS945*BA972</f>
        <v>0</v>
      </c>
      <c r="CT972">
        <f t="shared" ref="CT972" si="17970">BT945*BB972</f>
        <v>0</v>
      </c>
    </row>
    <row r="973" spans="6:98" x14ac:dyDescent="0.3">
      <c r="F973" s="91">
        <f t="shared" ref="F973:H973" si="17971">F972</f>
        <v>80</v>
      </c>
      <c r="G973" s="91">
        <f t="shared" si="17971"/>
        <v>80</v>
      </c>
      <c r="H973" s="4">
        <f t="shared" si="17971"/>
        <v>1</v>
      </c>
      <c r="I973">
        <v>135</v>
      </c>
      <c r="J973" s="48">
        <f t="shared" si="17248"/>
        <v>0</v>
      </c>
      <c r="K973" s="48">
        <f t="shared" si="17940"/>
        <v>0</v>
      </c>
      <c r="L973" s="98">
        <f t="shared" si="17250"/>
        <v>0</v>
      </c>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f>$J973+$K973+$L973</f>
        <v>0</v>
      </c>
      <c r="AP973" s="48">
        <f t="shared" si="17774"/>
        <v>0</v>
      </c>
      <c r="AQ973" s="48">
        <f t="shared" si="17774"/>
        <v>0</v>
      </c>
      <c r="AR973" s="48">
        <f t="shared" si="17774"/>
        <v>0</v>
      </c>
      <c r="AS973" s="48">
        <f t="shared" si="17774"/>
        <v>0</v>
      </c>
      <c r="AT973" s="48">
        <f t="shared" si="17774"/>
        <v>0</v>
      </c>
      <c r="AU973" s="48">
        <f t="shared" si="17774"/>
        <v>0</v>
      </c>
      <c r="AV973" s="48">
        <f t="shared" si="17774"/>
        <v>0</v>
      </c>
      <c r="AW973" s="48">
        <f t="shared" si="17774"/>
        <v>0</v>
      </c>
      <c r="AX973" s="48">
        <f t="shared" si="17774"/>
        <v>0</v>
      </c>
      <c r="AY973" s="48">
        <f t="shared" si="17774"/>
        <v>0</v>
      </c>
      <c r="AZ973" s="48">
        <f t="shared" si="17774"/>
        <v>0</v>
      </c>
      <c r="BA973" s="48">
        <f t="shared" si="17774"/>
        <v>0</v>
      </c>
      <c r="BB973" s="48">
        <f t="shared" si="17774"/>
        <v>0</v>
      </c>
      <c r="BC973" s="48"/>
      <c r="BE973" t="s">
        <v>204</v>
      </c>
      <c r="CG973">
        <f>BF945*AO973</f>
        <v>0</v>
      </c>
      <c r="CH973">
        <f t="shared" ref="CH973" si="17972">BG945*AP973</f>
        <v>0</v>
      </c>
      <c r="CI973">
        <f t="shared" ref="CI973" si="17973">BH945*AQ973</f>
        <v>0</v>
      </c>
      <c r="CJ973">
        <f t="shared" ref="CJ973" si="17974">BI945*AR973</f>
        <v>0</v>
      </c>
      <c r="CK973">
        <f t="shared" ref="CK973" si="17975">BJ945*AS973</f>
        <v>0</v>
      </c>
      <c r="CL973">
        <f t="shared" ref="CL973" si="17976">BK945*AT973</f>
        <v>0</v>
      </c>
      <c r="CM973">
        <f t="shared" ref="CM973" si="17977">BL945*AU973</f>
        <v>0</v>
      </c>
      <c r="CN973">
        <f t="shared" ref="CN973" si="17978">BM945*AV973</f>
        <v>0</v>
      </c>
      <c r="CO973">
        <f t="shared" ref="CO973" si="17979">BN945*AW973</f>
        <v>0</v>
      </c>
      <c r="CP973">
        <f t="shared" ref="CP973" si="17980">BO945*AX973</f>
        <v>0</v>
      </c>
      <c r="CQ973">
        <f t="shared" ref="CQ973" si="17981">BP945*AY973</f>
        <v>0</v>
      </c>
      <c r="CR973">
        <f t="shared" ref="CR973" si="17982">BQ945*AZ973</f>
        <v>0</v>
      </c>
      <c r="CS973">
        <f t="shared" ref="CS973" si="17983">BR945*BA973</f>
        <v>0</v>
      </c>
      <c r="CT973">
        <f t="shared" ref="CT973" si="17984">BS945*BB973</f>
        <v>0</v>
      </c>
    </row>
    <row r="974" spans="6:98" x14ac:dyDescent="0.3">
      <c r="F974" s="91">
        <f t="shared" ref="F974:H974" si="17985">F973</f>
        <v>80</v>
      </c>
      <c r="G974" s="91">
        <f t="shared" si="17985"/>
        <v>80</v>
      </c>
      <c r="H974" s="4">
        <f t="shared" si="17985"/>
        <v>1</v>
      </c>
      <c r="I974">
        <v>140</v>
      </c>
      <c r="J974" s="48">
        <f t="shared" si="17248"/>
        <v>0</v>
      </c>
      <c r="K974" s="48">
        <f t="shared" si="17940"/>
        <v>0</v>
      </c>
      <c r="L974" s="98">
        <f t="shared" si="17250"/>
        <v>0</v>
      </c>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f>$J974+$K974+$L974</f>
        <v>0</v>
      </c>
      <c r="AQ974" s="48">
        <f t="shared" si="17774"/>
        <v>0</v>
      </c>
      <c r="AR974" s="48">
        <f t="shared" si="17774"/>
        <v>0</v>
      </c>
      <c r="AS974" s="48">
        <f t="shared" si="17774"/>
        <v>0</v>
      </c>
      <c r="AT974" s="48">
        <f t="shared" si="17774"/>
        <v>0</v>
      </c>
      <c r="AU974" s="48">
        <f t="shared" si="17774"/>
        <v>0</v>
      </c>
      <c r="AV974" s="48">
        <f t="shared" si="17774"/>
        <v>0</v>
      </c>
      <c r="AW974" s="48">
        <f t="shared" si="17774"/>
        <v>0</v>
      </c>
      <c r="AX974" s="48">
        <f t="shared" si="17774"/>
        <v>0</v>
      </c>
      <c r="AY974" s="48">
        <f t="shared" si="17774"/>
        <v>0</v>
      </c>
      <c r="AZ974" s="48">
        <f t="shared" si="17774"/>
        <v>0</v>
      </c>
      <c r="BA974" s="48">
        <f t="shared" si="17774"/>
        <v>0</v>
      </c>
      <c r="BB974" s="48">
        <f t="shared" si="17774"/>
        <v>0</v>
      </c>
      <c r="BC974" s="48"/>
      <c r="BE974" t="s">
        <v>205</v>
      </c>
      <c r="CH974">
        <f>BF945*AP974</f>
        <v>0</v>
      </c>
      <c r="CI974">
        <f t="shared" ref="CI974" si="17986">BG945*AQ974</f>
        <v>0</v>
      </c>
      <c r="CJ974">
        <f t="shared" ref="CJ974" si="17987">BH945*AR974</f>
        <v>0</v>
      </c>
      <c r="CK974">
        <f t="shared" ref="CK974" si="17988">BI945*AS974</f>
        <v>0</v>
      </c>
      <c r="CL974">
        <f t="shared" ref="CL974" si="17989">BJ945*AT974</f>
        <v>0</v>
      </c>
      <c r="CM974">
        <f t="shared" ref="CM974" si="17990">BK945*AU974</f>
        <v>0</v>
      </c>
      <c r="CN974">
        <f t="shared" ref="CN974" si="17991">BL945*AV974</f>
        <v>0</v>
      </c>
      <c r="CO974">
        <f t="shared" ref="CO974" si="17992">BM945*AW974</f>
        <v>0</v>
      </c>
      <c r="CP974">
        <f t="shared" ref="CP974" si="17993">BN945*AX974</f>
        <v>0</v>
      </c>
      <c r="CQ974">
        <f t="shared" ref="CQ974" si="17994">BO945*AY974</f>
        <v>0</v>
      </c>
      <c r="CR974">
        <f t="shared" ref="CR974" si="17995">BP945*AZ974</f>
        <v>0</v>
      </c>
      <c r="CS974">
        <f t="shared" ref="CS974" si="17996">BQ945*BA974</f>
        <v>0</v>
      </c>
      <c r="CT974">
        <f t="shared" ref="CT974" si="17997">BR945*BB974</f>
        <v>0</v>
      </c>
    </row>
    <row r="975" spans="6:98" x14ac:dyDescent="0.3">
      <c r="F975" s="91">
        <f t="shared" ref="F975:H975" si="17998">F974</f>
        <v>80</v>
      </c>
      <c r="G975" s="91">
        <f t="shared" si="17998"/>
        <v>80</v>
      </c>
      <c r="H975" s="4">
        <f t="shared" si="17998"/>
        <v>1</v>
      </c>
      <c r="I975">
        <v>145</v>
      </c>
      <c r="J975" s="48">
        <f t="shared" si="17248"/>
        <v>0</v>
      </c>
      <c r="K975" s="48">
        <f t="shared" si="17940"/>
        <v>0</v>
      </c>
      <c r="L975" s="98">
        <f t="shared" si="17250"/>
        <v>0</v>
      </c>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f>$J975+$K975+$L975</f>
        <v>0</v>
      </c>
      <c r="AR975" s="48">
        <f t="shared" si="17774"/>
        <v>0</v>
      </c>
      <c r="AS975" s="48">
        <f t="shared" si="17774"/>
        <v>0</v>
      </c>
      <c r="AT975" s="48">
        <f t="shared" si="17774"/>
        <v>0</v>
      </c>
      <c r="AU975" s="48">
        <f t="shared" si="17774"/>
        <v>0</v>
      </c>
      <c r="AV975" s="48">
        <f t="shared" si="17774"/>
        <v>0</v>
      </c>
      <c r="AW975" s="48">
        <f t="shared" si="17774"/>
        <v>0</v>
      </c>
      <c r="AX975" s="48">
        <f t="shared" si="17774"/>
        <v>0</v>
      </c>
      <c r="AY975" s="48">
        <f t="shared" si="17774"/>
        <v>0</v>
      </c>
      <c r="AZ975" s="48">
        <f t="shared" si="17774"/>
        <v>0</v>
      </c>
      <c r="BA975" s="48">
        <f t="shared" si="17774"/>
        <v>0</v>
      </c>
      <c r="BB975" s="48">
        <f t="shared" si="17774"/>
        <v>0</v>
      </c>
      <c r="BC975" s="48"/>
      <c r="BE975" t="s">
        <v>206</v>
      </c>
      <c r="CI975">
        <f>BF945*AQ975</f>
        <v>0</v>
      </c>
      <c r="CJ975">
        <f t="shared" ref="CJ975" si="17999">BG945*AR975</f>
        <v>0</v>
      </c>
      <c r="CK975">
        <f t="shared" ref="CK975" si="18000">BH945*AS975</f>
        <v>0</v>
      </c>
      <c r="CL975">
        <f t="shared" ref="CL975" si="18001">BI945*AT975</f>
        <v>0</v>
      </c>
      <c r="CM975">
        <f t="shared" ref="CM975" si="18002">BJ945*AU975</f>
        <v>0</v>
      </c>
      <c r="CN975">
        <f t="shared" ref="CN975" si="18003">BK945*AV975</f>
        <v>0</v>
      </c>
      <c r="CO975">
        <f t="shared" ref="CO975" si="18004">BL945*AW975</f>
        <v>0</v>
      </c>
      <c r="CP975">
        <f t="shared" ref="CP975" si="18005">BM945*AX975</f>
        <v>0</v>
      </c>
      <c r="CQ975">
        <f t="shared" ref="CQ975" si="18006">BN945*AY975</f>
        <v>0</v>
      </c>
      <c r="CR975">
        <f t="shared" ref="CR975" si="18007">BO945*AZ975</f>
        <v>0</v>
      </c>
      <c r="CS975">
        <f t="shared" ref="CS975" si="18008">BP945*BA975</f>
        <v>0</v>
      </c>
      <c r="CT975">
        <f t="shared" ref="CT975" si="18009">BQ945*BB975</f>
        <v>0</v>
      </c>
    </row>
    <row r="976" spans="6:98" x14ac:dyDescent="0.3">
      <c r="F976" s="91">
        <f t="shared" ref="F976:H976" si="18010">F975</f>
        <v>80</v>
      </c>
      <c r="G976" s="91">
        <f t="shared" si="18010"/>
        <v>80</v>
      </c>
      <c r="H976" s="4">
        <f t="shared" si="18010"/>
        <v>1</v>
      </c>
      <c r="I976">
        <v>150</v>
      </c>
      <c r="J976" s="48">
        <f t="shared" si="17248"/>
        <v>0</v>
      </c>
      <c r="K976" s="48">
        <f t="shared" si="17940"/>
        <v>0</v>
      </c>
      <c r="L976" s="98">
        <f t="shared" si="17250"/>
        <v>0</v>
      </c>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f>$J976+$K976+$L976</f>
        <v>0</v>
      </c>
      <c r="AS976" s="48">
        <f t="shared" si="17774"/>
        <v>0</v>
      </c>
      <c r="AT976" s="48">
        <f t="shared" si="17774"/>
        <v>0</v>
      </c>
      <c r="AU976" s="48">
        <f t="shared" si="17774"/>
        <v>0</v>
      </c>
      <c r="AV976" s="48">
        <f t="shared" si="17774"/>
        <v>0</v>
      </c>
      <c r="AW976" s="48">
        <f t="shared" si="17774"/>
        <v>0</v>
      </c>
      <c r="AX976" s="48">
        <f t="shared" si="17774"/>
        <v>0</v>
      </c>
      <c r="AY976" s="48">
        <f t="shared" si="17774"/>
        <v>0</v>
      </c>
      <c r="AZ976" s="48">
        <f t="shared" si="17774"/>
        <v>0</v>
      </c>
      <c r="BA976" s="48">
        <f t="shared" si="17774"/>
        <v>0</v>
      </c>
      <c r="BB976" s="48">
        <f t="shared" si="17774"/>
        <v>0</v>
      </c>
      <c r="BC976" s="48"/>
      <c r="BE976" t="s">
        <v>207</v>
      </c>
      <c r="CJ976">
        <f>BF945*AR976</f>
        <v>0</v>
      </c>
      <c r="CK976">
        <f t="shared" ref="CK976" si="18011">BG945*AS976</f>
        <v>0</v>
      </c>
      <c r="CL976">
        <f t="shared" ref="CL976" si="18012">BH945*AT976</f>
        <v>0</v>
      </c>
      <c r="CM976">
        <f t="shared" ref="CM976" si="18013">BI945*AU976</f>
        <v>0</v>
      </c>
      <c r="CN976">
        <f t="shared" ref="CN976" si="18014">BJ945*AV976</f>
        <v>0</v>
      </c>
      <c r="CO976">
        <f t="shared" ref="CO976" si="18015">BK945*AW976</f>
        <v>0</v>
      </c>
      <c r="CP976">
        <f t="shared" ref="CP976" si="18016">BL945*AX976</f>
        <v>0</v>
      </c>
      <c r="CQ976">
        <f t="shared" ref="CQ976" si="18017">BM945*AY976</f>
        <v>0</v>
      </c>
      <c r="CR976">
        <f t="shared" ref="CR976" si="18018">BN945*AZ976</f>
        <v>0</v>
      </c>
      <c r="CS976">
        <f t="shared" ref="CS976" si="18019">BO945*BA976</f>
        <v>0</v>
      </c>
      <c r="CT976">
        <f t="shared" ref="CT976" si="18020">BP945*BB976</f>
        <v>0</v>
      </c>
    </row>
    <row r="977" spans="1:98" x14ac:dyDescent="0.3">
      <c r="F977" s="91">
        <f t="shared" ref="F977:H977" si="18021">F976</f>
        <v>80</v>
      </c>
      <c r="G977" s="91">
        <f t="shared" si="18021"/>
        <v>80</v>
      </c>
      <c r="H977" s="4">
        <f t="shared" si="18021"/>
        <v>1</v>
      </c>
      <c r="I977">
        <v>155</v>
      </c>
      <c r="J977" s="48">
        <f t="shared" si="17248"/>
        <v>0</v>
      </c>
      <c r="K977" s="48">
        <f>IF(IF(AND(I977&gt;=(F977*2),I977&lt;=G977+F977+(G977-F977+5)+1),((H977)^2)*(I978-F977*2)/5,0)&lt;=H977,IF(AND(I977&gt;=(F977*2),I977&lt;=G977+F977+(G977-F977+5)+1),((H977)^2)*(I978-F977*2)/5,0),(K976-H977^2))</f>
        <v>0</v>
      </c>
      <c r="L977" s="98">
        <f t="shared" si="17250"/>
        <v>0</v>
      </c>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f>$J977+$K977+$L977</f>
        <v>0</v>
      </c>
      <c r="AT977" s="48">
        <f t="shared" si="17774"/>
        <v>0</v>
      </c>
      <c r="AU977" s="48">
        <f t="shared" si="17774"/>
        <v>0</v>
      </c>
      <c r="AV977" s="48">
        <f t="shared" si="17774"/>
        <v>0</v>
      </c>
      <c r="AW977" s="48">
        <f t="shared" si="17774"/>
        <v>0</v>
      </c>
      <c r="AX977" s="48">
        <f t="shared" si="17774"/>
        <v>0</v>
      </c>
      <c r="AY977" s="48">
        <f t="shared" si="17774"/>
        <v>0</v>
      </c>
      <c r="AZ977" s="48">
        <f t="shared" si="17774"/>
        <v>0</v>
      </c>
      <c r="BA977" s="48">
        <f t="shared" si="17774"/>
        <v>0</v>
      </c>
      <c r="BB977" s="48">
        <f t="shared" si="17774"/>
        <v>0</v>
      </c>
      <c r="BC977" s="48"/>
      <c r="BE977" t="s">
        <v>208</v>
      </c>
      <c r="CK977">
        <f>BF945*AS977</f>
        <v>0</v>
      </c>
      <c r="CL977">
        <f t="shared" ref="CL977" si="18022">BG945*AT977</f>
        <v>0</v>
      </c>
      <c r="CM977">
        <f t="shared" ref="CM977" si="18023">BH945*AU977</f>
        <v>0</v>
      </c>
      <c r="CN977">
        <f t="shared" ref="CN977" si="18024">BI945*AV977</f>
        <v>0</v>
      </c>
      <c r="CO977">
        <f t="shared" ref="CO977" si="18025">BJ945*AW977</f>
        <v>0</v>
      </c>
      <c r="CP977">
        <f t="shared" ref="CP977" si="18026">BK945*AX977</f>
        <v>0</v>
      </c>
      <c r="CQ977">
        <f t="shared" ref="CQ977" si="18027">BL945*AY977</f>
        <v>0</v>
      </c>
      <c r="CR977">
        <f t="shared" ref="CR977" si="18028">BM945*AZ977</f>
        <v>0</v>
      </c>
      <c r="CS977">
        <f t="shared" ref="CS977" si="18029">BN945*BA977</f>
        <v>0</v>
      </c>
      <c r="CT977">
        <f t="shared" ref="CT977" si="18030">BO945*BB977</f>
        <v>0</v>
      </c>
    </row>
    <row r="978" spans="1:98" x14ac:dyDescent="0.3">
      <c r="F978" s="91">
        <f t="shared" ref="F978:H978" si="18031">F977</f>
        <v>80</v>
      </c>
      <c r="G978" s="91">
        <f t="shared" si="18031"/>
        <v>80</v>
      </c>
      <c r="H978" s="4">
        <f t="shared" si="18031"/>
        <v>1</v>
      </c>
      <c r="I978">
        <v>160</v>
      </c>
      <c r="J978" s="48">
        <f t="shared" si="17248"/>
        <v>0</v>
      </c>
      <c r="K978" s="48">
        <f t="shared" ref="K978:K986" si="18032">IF(IF(AND(I978&gt;=(F978*2),I978&lt;=G978+F978+(G978-F978+5)+1),((H978)^2)*(I979-F978*2)/5,0)&lt;=H978,IF(AND(I978&gt;=(F978*2),I978&lt;=G978+F978+(G978-F978+5)+1),((H978)^2)*(I979-F978*2)/5,0),(K977-H978^2))</f>
        <v>1</v>
      </c>
      <c r="L978" s="98">
        <f t="shared" si="17250"/>
        <v>0</v>
      </c>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f>$J978+$K978+$L978</f>
        <v>1</v>
      </c>
      <c r="AU978" s="48">
        <f t="shared" si="17774"/>
        <v>1</v>
      </c>
      <c r="AV978" s="48">
        <f t="shared" si="17774"/>
        <v>1</v>
      </c>
      <c r="AW978" s="48">
        <f t="shared" si="17774"/>
        <v>1</v>
      </c>
      <c r="AX978" s="48">
        <f t="shared" si="17774"/>
        <v>1</v>
      </c>
      <c r="AY978" s="48">
        <f t="shared" si="17774"/>
        <v>1</v>
      </c>
      <c r="AZ978" s="48">
        <f t="shared" si="17774"/>
        <v>1</v>
      </c>
      <c r="BA978" s="48">
        <f t="shared" si="17774"/>
        <v>1</v>
      </c>
      <c r="BB978" s="48">
        <f t="shared" si="17774"/>
        <v>1</v>
      </c>
      <c r="BC978" s="48"/>
      <c r="BE978" t="s">
        <v>209</v>
      </c>
      <c r="CL978">
        <f>BF945*AT978</f>
        <v>0</v>
      </c>
      <c r="CM978">
        <f t="shared" ref="CM978" si="18033">BG945*AU978</f>
        <v>1.7604379473808758</v>
      </c>
      <c r="CN978">
        <f t="shared" ref="CN978" si="18034">BH945*AV978</f>
        <v>11.736252982539174</v>
      </c>
      <c r="CO978">
        <f t="shared" ref="CO978" si="18035">BI945*AW978</f>
        <v>29.340632456347937</v>
      </c>
      <c r="CP978">
        <f t="shared" ref="CP978" si="18036">BJ945*AX978</f>
        <v>58.681264912695873</v>
      </c>
      <c r="CQ978">
        <f t="shared" ref="CQ978" si="18037">BK945*AY978</f>
        <v>124.02655361490673</v>
      </c>
      <c r="CR978">
        <f t="shared" ref="CR978" si="18038">BL945*AZ978</f>
        <v>196.30019889505837</v>
      </c>
      <c r="CS978">
        <f t="shared" ref="CS978" si="18039">BM945*BA978</f>
        <v>247.07640127315847</v>
      </c>
      <c r="CT978">
        <f t="shared" ref="CT978" si="18040">BN945*BB978</f>
        <v>273.98801882258738</v>
      </c>
    </row>
    <row r="979" spans="1:98" x14ac:dyDescent="0.3">
      <c r="F979" s="91">
        <f t="shared" ref="F979:H979" si="18041">F978</f>
        <v>80</v>
      </c>
      <c r="G979" s="91">
        <f t="shared" si="18041"/>
        <v>80</v>
      </c>
      <c r="H979" s="4">
        <f t="shared" si="18041"/>
        <v>1</v>
      </c>
      <c r="I979">
        <v>165</v>
      </c>
      <c r="J979" s="48">
        <f t="shared" si="17248"/>
        <v>0</v>
      </c>
      <c r="K979" s="48">
        <f t="shared" si="18032"/>
        <v>0</v>
      </c>
      <c r="L979" s="98">
        <f t="shared" si="17250"/>
        <v>0</v>
      </c>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f>$J979+$K979+$L979</f>
        <v>0</v>
      </c>
      <c r="AV979" s="48">
        <f t="shared" ref="AV979:BB984" si="18042">$J979+$K979+$L979</f>
        <v>0</v>
      </c>
      <c r="AW979" s="48">
        <f t="shared" si="18042"/>
        <v>0</v>
      </c>
      <c r="AX979" s="48">
        <f t="shared" si="18042"/>
        <v>0</v>
      </c>
      <c r="AY979" s="48">
        <f t="shared" si="18042"/>
        <v>0</v>
      </c>
      <c r="AZ979" s="48">
        <f t="shared" si="18042"/>
        <v>0</v>
      </c>
      <c r="BA979" s="48">
        <f t="shared" si="18042"/>
        <v>0</v>
      </c>
      <c r="BB979" s="48">
        <f t="shared" si="18042"/>
        <v>0</v>
      </c>
      <c r="BC979" s="48"/>
      <c r="BE979" t="s">
        <v>210</v>
      </c>
      <c r="CM979">
        <f>BF945*AU979</f>
        <v>0</v>
      </c>
      <c r="CN979">
        <f t="shared" ref="CN979" si="18043">BG945*AV979</f>
        <v>0</v>
      </c>
      <c r="CO979">
        <f t="shared" ref="CO979" si="18044">BH945*AW979</f>
        <v>0</v>
      </c>
      <c r="CP979">
        <f t="shared" ref="CP979" si="18045">BI945*AX979</f>
        <v>0</v>
      </c>
      <c r="CQ979">
        <f t="shared" ref="CQ979" si="18046">BJ945*AY979</f>
        <v>0</v>
      </c>
      <c r="CR979">
        <f t="shared" ref="CR979" si="18047">BK945*AZ979</f>
        <v>0</v>
      </c>
      <c r="CS979">
        <f t="shared" ref="CS979" si="18048">BL945*BA979</f>
        <v>0</v>
      </c>
      <c r="CT979">
        <f t="shared" ref="CT979" si="18049">BM945*BB979</f>
        <v>0</v>
      </c>
    </row>
    <row r="980" spans="1:98" x14ac:dyDescent="0.3">
      <c r="F980" s="91">
        <f t="shared" ref="F980:H980" si="18050">F979</f>
        <v>80</v>
      </c>
      <c r="G980" s="91">
        <f t="shared" si="18050"/>
        <v>80</v>
      </c>
      <c r="H980" s="4">
        <f t="shared" si="18050"/>
        <v>1</v>
      </c>
      <c r="I980">
        <v>170</v>
      </c>
      <c r="J980" s="48">
        <f t="shared" si="17248"/>
        <v>0</v>
      </c>
      <c r="K980" s="48">
        <f t="shared" si="18032"/>
        <v>0</v>
      </c>
      <c r="L980" s="98">
        <f t="shared" si="17250"/>
        <v>0</v>
      </c>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f>$J980+$K980+$L980</f>
        <v>0</v>
      </c>
      <c r="AW980" s="48">
        <f t="shared" si="18042"/>
        <v>0</v>
      </c>
      <c r="AX980" s="48">
        <f t="shared" si="18042"/>
        <v>0</v>
      </c>
      <c r="AY980" s="48">
        <f t="shared" si="18042"/>
        <v>0</v>
      </c>
      <c r="AZ980" s="48">
        <f t="shared" si="18042"/>
        <v>0</v>
      </c>
      <c r="BA980" s="48">
        <f t="shared" si="18042"/>
        <v>0</v>
      </c>
      <c r="BB980" s="48">
        <f t="shared" si="18042"/>
        <v>0</v>
      </c>
      <c r="BC980" s="48"/>
      <c r="BE980" t="s">
        <v>211</v>
      </c>
      <c r="CN980">
        <f>BF945*AV980</f>
        <v>0</v>
      </c>
      <c r="CO980">
        <f t="shared" ref="CO980" si="18051">BG945*AW980</f>
        <v>0</v>
      </c>
      <c r="CP980">
        <f t="shared" ref="CP980" si="18052">BH945*AX980</f>
        <v>0</v>
      </c>
      <c r="CQ980">
        <f t="shared" ref="CQ980" si="18053">BI945*AY980</f>
        <v>0</v>
      </c>
      <c r="CR980">
        <f t="shared" ref="CR980" si="18054">BJ945*AZ980</f>
        <v>0</v>
      </c>
      <c r="CS980">
        <f t="shared" ref="CS980" si="18055">BK945*BA980</f>
        <v>0</v>
      </c>
      <c r="CT980">
        <f t="shared" ref="CT980" si="18056">BL945*BB980</f>
        <v>0</v>
      </c>
    </row>
    <row r="981" spans="1:98" x14ac:dyDescent="0.3">
      <c r="F981" s="91">
        <f t="shared" ref="F981:H981" si="18057">F980</f>
        <v>80</v>
      </c>
      <c r="G981" s="91">
        <f t="shared" si="18057"/>
        <v>80</v>
      </c>
      <c r="H981" s="4">
        <f t="shared" si="18057"/>
        <v>1</v>
      </c>
      <c r="I981">
        <v>175</v>
      </c>
      <c r="J981" s="48">
        <f t="shared" si="17248"/>
        <v>0</v>
      </c>
      <c r="K981" s="48">
        <f t="shared" si="18032"/>
        <v>0</v>
      </c>
      <c r="L981" s="98">
        <f t="shared" si="17250"/>
        <v>0</v>
      </c>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f>$J981+$K981+$L981</f>
        <v>0</v>
      </c>
      <c r="AX981" s="48">
        <f t="shared" si="18042"/>
        <v>0</v>
      </c>
      <c r="AY981" s="48">
        <f t="shared" si="18042"/>
        <v>0</v>
      </c>
      <c r="AZ981" s="48">
        <f t="shared" si="18042"/>
        <v>0</v>
      </c>
      <c r="BA981" s="48">
        <f t="shared" si="18042"/>
        <v>0</v>
      </c>
      <c r="BB981" s="48">
        <f t="shared" si="18042"/>
        <v>0</v>
      </c>
      <c r="BC981" s="48"/>
      <c r="BE981" t="s">
        <v>212</v>
      </c>
      <c r="CO981">
        <f>BF945*AW981</f>
        <v>0</v>
      </c>
      <c r="CP981">
        <f t="shared" ref="CP981" si="18058">BG945*AX981</f>
        <v>0</v>
      </c>
      <c r="CQ981">
        <f t="shared" ref="CQ981" si="18059">BH945*AY981</f>
        <v>0</v>
      </c>
      <c r="CR981">
        <f t="shared" ref="CR981" si="18060">BI945*AZ981</f>
        <v>0</v>
      </c>
      <c r="CS981">
        <f t="shared" ref="CS981" si="18061">BJ945*BA981</f>
        <v>0</v>
      </c>
      <c r="CT981">
        <f t="shared" ref="CT981" si="18062">BK945*BB981</f>
        <v>0</v>
      </c>
    </row>
    <row r="982" spans="1:98" x14ac:dyDescent="0.3">
      <c r="F982" s="91">
        <f t="shared" ref="F982:H982" si="18063">F981</f>
        <v>80</v>
      </c>
      <c r="G982" s="91">
        <f t="shared" si="18063"/>
        <v>80</v>
      </c>
      <c r="H982" s="4">
        <f t="shared" si="18063"/>
        <v>1</v>
      </c>
      <c r="I982">
        <v>180</v>
      </c>
      <c r="J982" s="48">
        <f t="shared" si="17248"/>
        <v>0</v>
      </c>
      <c r="K982" s="48">
        <f t="shared" si="18032"/>
        <v>0</v>
      </c>
      <c r="L982" s="98">
        <f t="shared" si="17250"/>
        <v>0</v>
      </c>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f>$J982+$K982+$L982</f>
        <v>0</v>
      </c>
      <c r="AY982" s="48">
        <f t="shared" si="18042"/>
        <v>0</v>
      </c>
      <c r="AZ982" s="48">
        <f t="shared" si="18042"/>
        <v>0</v>
      </c>
      <c r="BA982" s="48">
        <f t="shared" si="18042"/>
        <v>0</v>
      </c>
      <c r="BB982" s="48">
        <f t="shared" si="18042"/>
        <v>0</v>
      </c>
      <c r="BC982" s="48"/>
      <c r="BE982" t="s">
        <v>213</v>
      </c>
      <c r="CP982">
        <f>BF945*AX982</f>
        <v>0</v>
      </c>
      <c r="CQ982">
        <f t="shared" ref="CQ982" si="18064">BG945*AY982</f>
        <v>0</v>
      </c>
      <c r="CR982">
        <f t="shared" ref="CR982" si="18065">BH945*AZ982</f>
        <v>0</v>
      </c>
      <c r="CS982">
        <f t="shared" ref="CS982" si="18066">BI945*BA982</f>
        <v>0</v>
      </c>
      <c r="CT982">
        <f t="shared" ref="CT982" si="18067">BJ945*BB982</f>
        <v>0</v>
      </c>
    </row>
    <row r="983" spans="1:98" x14ac:dyDescent="0.3">
      <c r="F983" s="91">
        <f t="shared" ref="F983:H983" si="18068">F982</f>
        <v>80</v>
      </c>
      <c r="G983" s="91">
        <f t="shared" si="18068"/>
        <v>80</v>
      </c>
      <c r="H983" s="4">
        <f t="shared" si="18068"/>
        <v>1</v>
      </c>
      <c r="I983">
        <v>185</v>
      </c>
      <c r="J983" s="48">
        <f t="shared" si="17248"/>
        <v>0</v>
      </c>
      <c r="K983" s="48">
        <f t="shared" si="18032"/>
        <v>0</v>
      </c>
      <c r="L983" s="98">
        <f t="shared" si="17250"/>
        <v>0</v>
      </c>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f>$J983+$K983+$L983</f>
        <v>0</v>
      </c>
      <c r="AZ983" s="48">
        <f t="shared" si="18042"/>
        <v>0</v>
      </c>
      <c r="BA983" s="48">
        <f t="shared" si="18042"/>
        <v>0</v>
      </c>
      <c r="BB983" s="48">
        <f t="shared" si="18042"/>
        <v>0</v>
      </c>
      <c r="BC983" s="48"/>
      <c r="BE983" t="s">
        <v>214</v>
      </c>
      <c r="CQ983">
        <f>BF945*AY983</f>
        <v>0</v>
      </c>
      <c r="CR983">
        <f t="shared" ref="CR983" si="18069">BG945*AZ983</f>
        <v>0</v>
      </c>
      <c r="CS983">
        <f t="shared" ref="CS983" si="18070">BH945*BA983</f>
        <v>0</v>
      </c>
      <c r="CT983">
        <f t="shared" ref="CT983" si="18071">BI945*BB983</f>
        <v>0</v>
      </c>
    </row>
    <row r="984" spans="1:98" x14ac:dyDescent="0.3">
      <c r="F984" s="91">
        <f t="shared" ref="F984:H984" si="18072">F983</f>
        <v>80</v>
      </c>
      <c r="G984" s="91">
        <f t="shared" si="18072"/>
        <v>80</v>
      </c>
      <c r="H984" s="4">
        <f t="shared" si="18072"/>
        <v>1</v>
      </c>
      <c r="I984">
        <v>190</v>
      </c>
      <c r="J984" s="48">
        <f t="shared" si="17248"/>
        <v>0</v>
      </c>
      <c r="K984" s="48">
        <f t="shared" si="18032"/>
        <v>0</v>
      </c>
      <c r="L984" s="98">
        <f t="shared" si="17250"/>
        <v>0</v>
      </c>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f>$J984+$K984+$L984</f>
        <v>0</v>
      </c>
      <c r="BA984" s="48">
        <f t="shared" si="18042"/>
        <v>0</v>
      </c>
      <c r="BB984" s="48">
        <f t="shared" si="18042"/>
        <v>0</v>
      </c>
      <c r="BC984" s="48"/>
      <c r="BE984" t="s">
        <v>215</v>
      </c>
      <c r="CR984">
        <f>BF945*AZ984</f>
        <v>0</v>
      </c>
      <c r="CS984">
        <f t="shared" ref="CS984" si="18073">BG945*BA984</f>
        <v>0</v>
      </c>
      <c r="CT984">
        <f t="shared" ref="CT984" si="18074">BH945*BB984</f>
        <v>0</v>
      </c>
    </row>
    <row r="985" spans="1:98" x14ac:dyDescent="0.3">
      <c r="F985" s="91">
        <f t="shared" ref="F985:H985" si="18075">F984</f>
        <v>80</v>
      </c>
      <c r="G985" s="91">
        <f t="shared" si="18075"/>
        <v>80</v>
      </c>
      <c r="H985" s="4">
        <f t="shared" si="18075"/>
        <v>1</v>
      </c>
      <c r="I985">
        <v>195</v>
      </c>
      <c r="J985" s="48">
        <f t="shared" si="17248"/>
        <v>0</v>
      </c>
      <c r="K985" s="48">
        <f t="shared" si="18032"/>
        <v>0</v>
      </c>
      <c r="L985" s="98">
        <f t="shared" si="17250"/>
        <v>0</v>
      </c>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f>$J985+$K985+$L985</f>
        <v>0</v>
      </c>
      <c r="BB985" s="48">
        <f>$J985+$K985+$L985</f>
        <v>0</v>
      </c>
      <c r="BC985" s="48"/>
      <c r="BE985" t="s">
        <v>216</v>
      </c>
      <c r="CS985">
        <f>BF945*BA985</f>
        <v>0</v>
      </c>
      <c r="CT985">
        <f>BG945*BB985</f>
        <v>0</v>
      </c>
    </row>
    <row r="986" spans="1:98" x14ac:dyDescent="0.3">
      <c r="F986" s="91">
        <f t="shared" ref="F986:H986" si="18076">F985</f>
        <v>80</v>
      </c>
      <c r="G986" s="91">
        <f t="shared" si="18076"/>
        <v>80</v>
      </c>
      <c r="H986" s="4">
        <f t="shared" si="18076"/>
        <v>1</v>
      </c>
      <c r="I986">
        <v>200</v>
      </c>
      <c r="J986" s="48">
        <f t="shared" si="17248"/>
        <v>0</v>
      </c>
      <c r="K986" s="48">
        <f t="shared" si="18032"/>
        <v>0</v>
      </c>
      <c r="L986" s="98">
        <f t="shared" si="17250"/>
        <v>0</v>
      </c>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f>$J986+$K986+$L986</f>
        <v>0</v>
      </c>
      <c r="BC986" s="48"/>
      <c r="BE986" s="3" t="s">
        <v>217</v>
      </c>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f>BF945*BB986</f>
        <v>0</v>
      </c>
    </row>
    <row r="987" spans="1:98" x14ac:dyDescent="0.3">
      <c r="I987">
        <v>205</v>
      </c>
      <c r="BE987" s="19" t="s">
        <v>176</v>
      </c>
      <c r="BF987" s="99">
        <f>SUM(BF945:BF986)</f>
        <v>0</v>
      </c>
      <c r="BG987" s="99">
        <f t="shared" ref="BG987:CT987" si="18077">SUM(BG945:BG986)</f>
        <v>1.7604379473808758</v>
      </c>
      <c r="BH987" s="99">
        <f t="shared" si="18077"/>
        <v>11.736252982539174</v>
      </c>
      <c r="BI987" s="99">
        <f t="shared" si="18077"/>
        <v>29.340632456347937</v>
      </c>
      <c r="BJ987" s="99">
        <f t="shared" si="18077"/>
        <v>58.681264912695873</v>
      </c>
      <c r="BK987" s="99">
        <f t="shared" si="18077"/>
        <v>124.02655361490673</v>
      </c>
      <c r="BL987" s="99">
        <f t="shared" si="18077"/>
        <v>196.30019889505837</v>
      </c>
      <c r="BM987" s="99">
        <f t="shared" si="18077"/>
        <v>247.07640127315847</v>
      </c>
      <c r="BN987" s="99">
        <f t="shared" si="18077"/>
        <v>273.98801882258738</v>
      </c>
      <c r="BO987" s="99">
        <f t="shared" si="18077"/>
        <v>299.38413576128301</v>
      </c>
      <c r="BP987" s="99">
        <f t="shared" si="18077"/>
        <v>320.51532986911889</v>
      </c>
      <c r="BQ987" s="99">
        <f t="shared" si="18077"/>
        <v>339.25434418832401</v>
      </c>
      <c r="BR987" s="99">
        <f t="shared" si="18077"/>
        <v>358.96969995993828</v>
      </c>
      <c r="BS987" s="99">
        <f t="shared" si="18077"/>
        <v>374.8572449096398</v>
      </c>
      <c r="BT987" s="99">
        <f t="shared" si="18077"/>
        <v>385.20608808820919</v>
      </c>
      <c r="BU987" s="99">
        <f t="shared" si="18077"/>
        <v>396.53398158838769</v>
      </c>
      <c r="BV987" s="99">
        <f t="shared" si="18077"/>
        <v>403.04917885085285</v>
      </c>
      <c r="BW987" s="99">
        <f t="shared" si="18077"/>
        <v>1.7604379473808758</v>
      </c>
      <c r="BX987" s="99">
        <f t="shared" si="18077"/>
        <v>11.736252982539174</v>
      </c>
      <c r="BY987" s="99">
        <f t="shared" si="18077"/>
        <v>29.340632456347937</v>
      </c>
      <c r="BZ987" s="99">
        <f t="shared" si="18077"/>
        <v>58.681264912695873</v>
      </c>
      <c r="CA987" s="99">
        <f t="shared" si="18077"/>
        <v>124.02655361490673</v>
      </c>
      <c r="CB987" s="99">
        <f t="shared" si="18077"/>
        <v>196.30019889505837</v>
      </c>
      <c r="CC987" s="99">
        <f t="shared" si="18077"/>
        <v>247.07640127315847</v>
      </c>
      <c r="CD987" s="99">
        <f t="shared" si="18077"/>
        <v>273.98801882258738</v>
      </c>
      <c r="CE987" s="99">
        <f t="shared" si="18077"/>
        <v>299.38413576128301</v>
      </c>
      <c r="CF987" s="99">
        <f t="shared" si="18077"/>
        <v>320.51532986911889</v>
      </c>
      <c r="CG987" s="99">
        <f t="shared" si="18077"/>
        <v>339.25434418832401</v>
      </c>
      <c r="CH987" s="99">
        <f t="shared" si="18077"/>
        <v>358.96969995993828</v>
      </c>
      <c r="CI987" s="99">
        <f t="shared" si="18077"/>
        <v>374.8572449096398</v>
      </c>
      <c r="CJ987" s="99">
        <f t="shared" si="18077"/>
        <v>385.20608808820919</v>
      </c>
      <c r="CK987" s="99">
        <f t="shared" si="18077"/>
        <v>396.53398158838769</v>
      </c>
      <c r="CL987" s="99">
        <f t="shared" si="18077"/>
        <v>403.04917885085285</v>
      </c>
      <c r="CM987" s="99">
        <f t="shared" si="18077"/>
        <v>1.7604379473808758</v>
      </c>
      <c r="CN987" s="99">
        <f t="shared" si="18077"/>
        <v>11.736252982539174</v>
      </c>
      <c r="CO987" s="99">
        <f t="shared" si="18077"/>
        <v>29.340632456347937</v>
      </c>
      <c r="CP987" s="99">
        <f t="shared" si="18077"/>
        <v>58.681264912695873</v>
      </c>
      <c r="CQ987" s="99">
        <f t="shared" si="18077"/>
        <v>124.02655361490673</v>
      </c>
      <c r="CR987" s="99">
        <f t="shared" si="18077"/>
        <v>196.30019889505837</v>
      </c>
      <c r="CS987" s="99">
        <f t="shared" si="18077"/>
        <v>247.07640127315847</v>
      </c>
      <c r="CT987" s="99">
        <f t="shared" si="18077"/>
        <v>273.98801882258738</v>
      </c>
    </row>
    <row r="989" spans="1:98" x14ac:dyDescent="0.3">
      <c r="A989" s="60" t="s">
        <v>310</v>
      </c>
    </row>
    <row r="990" spans="1:98" x14ac:dyDescent="0.3">
      <c r="A990" s="100"/>
      <c r="B990" s="100" t="s">
        <v>163</v>
      </c>
      <c r="C990" s="100" t="s">
        <v>164</v>
      </c>
      <c r="D990" t="s">
        <v>167</v>
      </c>
      <c r="E990" t="s">
        <v>166</v>
      </c>
    </row>
    <row r="991" spans="1:98" x14ac:dyDescent="0.3">
      <c r="A991" s="100" t="s">
        <v>165</v>
      </c>
      <c r="B991" s="93">
        <v>80</v>
      </c>
      <c r="C991" s="93">
        <v>80</v>
      </c>
      <c r="D991">
        <f>C991-B991+5</f>
        <v>5</v>
      </c>
      <c r="E991" s="4">
        <f>100/(D991/5)/100</f>
        <v>1</v>
      </c>
      <c r="N991" s="19">
        <v>0</v>
      </c>
      <c r="O991" s="19">
        <v>5</v>
      </c>
      <c r="P991" s="19">
        <v>10</v>
      </c>
      <c r="Q991" s="19">
        <v>15</v>
      </c>
      <c r="R991" s="19">
        <v>20</v>
      </c>
      <c r="S991" s="19">
        <v>25</v>
      </c>
      <c r="T991" s="19">
        <v>30</v>
      </c>
      <c r="U991" s="19">
        <v>35</v>
      </c>
      <c r="V991" s="19">
        <v>40</v>
      </c>
      <c r="W991" s="19">
        <v>45</v>
      </c>
      <c r="X991" s="19">
        <v>50</v>
      </c>
      <c r="Y991" s="19">
        <v>55</v>
      </c>
      <c r="Z991" s="19">
        <v>60</v>
      </c>
      <c r="AA991" s="19">
        <v>65</v>
      </c>
      <c r="AB991" s="19">
        <v>70</v>
      </c>
      <c r="AC991" s="19">
        <v>75</v>
      </c>
      <c r="AD991" s="19">
        <v>80</v>
      </c>
      <c r="AE991" s="19">
        <v>85</v>
      </c>
      <c r="AF991" s="19">
        <v>90</v>
      </c>
      <c r="AG991" s="19">
        <v>95</v>
      </c>
      <c r="AH991" s="19">
        <v>100</v>
      </c>
      <c r="AI991" s="19">
        <v>105</v>
      </c>
      <c r="AJ991" s="19">
        <v>110</v>
      </c>
      <c r="AK991" s="19">
        <v>115</v>
      </c>
      <c r="AL991" s="19">
        <v>120</v>
      </c>
      <c r="AM991" s="19">
        <v>125</v>
      </c>
      <c r="AN991" s="19">
        <v>130</v>
      </c>
      <c r="AO991" s="19">
        <v>135</v>
      </c>
      <c r="AP991" s="19">
        <v>140</v>
      </c>
      <c r="AQ991" s="19">
        <v>145</v>
      </c>
      <c r="AR991" s="2">
        <v>150</v>
      </c>
      <c r="AS991" s="19">
        <v>155</v>
      </c>
      <c r="AT991" s="2">
        <v>160</v>
      </c>
      <c r="AU991" s="19">
        <v>165</v>
      </c>
      <c r="AV991" s="2">
        <v>170</v>
      </c>
      <c r="AW991" s="19">
        <v>175</v>
      </c>
      <c r="AX991" s="2">
        <v>180</v>
      </c>
      <c r="AY991" s="19">
        <v>185</v>
      </c>
      <c r="AZ991" s="2">
        <v>190</v>
      </c>
      <c r="BA991" s="19">
        <v>195</v>
      </c>
      <c r="BB991" s="2">
        <v>200</v>
      </c>
      <c r="BF991" s="19">
        <v>0</v>
      </c>
      <c r="BG991" s="19">
        <v>5</v>
      </c>
      <c r="BH991" s="19">
        <v>10</v>
      </c>
      <c r="BI991" s="19">
        <v>15</v>
      </c>
      <c r="BJ991" s="19">
        <v>20</v>
      </c>
      <c r="BK991" s="19">
        <v>25</v>
      </c>
      <c r="BL991" s="19">
        <v>30</v>
      </c>
      <c r="BM991" s="19">
        <v>35</v>
      </c>
      <c r="BN991" s="19">
        <v>40</v>
      </c>
      <c r="BO991" s="19">
        <v>45</v>
      </c>
      <c r="BP991" s="19">
        <v>50</v>
      </c>
      <c r="BQ991" s="19">
        <v>55</v>
      </c>
      <c r="BR991" s="19">
        <v>60</v>
      </c>
      <c r="BS991" s="19">
        <v>65</v>
      </c>
      <c r="BT991" s="19">
        <v>70</v>
      </c>
      <c r="BU991" s="19">
        <v>75</v>
      </c>
      <c r="BV991" s="19">
        <v>80</v>
      </c>
      <c r="BW991" s="19">
        <v>85</v>
      </c>
      <c r="BX991" s="19">
        <v>90</v>
      </c>
      <c r="BY991" s="19">
        <v>95</v>
      </c>
      <c r="BZ991" s="19">
        <v>100</v>
      </c>
      <c r="CA991" s="19">
        <v>105</v>
      </c>
      <c r="CB991" s="19">
        <v>110</v>
      </c>
      <c r="CC991" s="19">
        <v>115</v>
      </c>
      <c r="CD991" s="19">
        <v>120</v>
      </c>
      <c r="CE991" s="19">
        <v>125</v>
      </c>
      <c r="CF991" s="19">
        <v>130</v>
      </c>
      <c r="CG991" s="19">
        <v>135</v>
      </c>
      <c r="CH991" s="19">
        <v>140</v>
      </c>
      <c r="CI991" s="19">
        <v>145</v>
      </c>
      <c r="CJ991" s="2">
        <v>150</v>
      </c>
      <c r="CK991" s="19">
        <v>155</v>
      </c>
      <c r="CL991" s="2">
        <v>160</v>
      </c>
      <c r="CM991" s="19">
        <v>165</v>
      </c>
      <c r="CN991" s="2">
        <v>170</v>
      </c>
      <c r="CO991" s="19">
        <v>175</v>
      </c>
      <c r="CP991" s="2">
        <v>180</v>
      </c>
      <c r="CQ991" s="19">
        <v>185</v>
      </c>
      <c r="CR991" s="2">
        <v>190</v>
      </c>
      <c r="CS991" s="19">
        <v>195</v>
      </c>
      <c r="CT991" s="2">
        <v>200</v>
      </c>
    </row>
    <row r="992" spans="1:98" x14ac:dyDescent="0.3">
      <c r="A992" s="100" t="s">
        <v>92</v>
      </c>
      <c r="B992" s="93">
        <v>80</v>
      </c>
      <c r="C992" s="93">
        <v>80</v>
      </c>
      <c r="D992">
        <f>C992-B992+5</f>
        <v>5</v>
      </c>
      <c r="E992" s="4">
        <f>IF(D992&gt;0,100/(D992/5)/100,1)</f>
        <v>1</v>
      </c>
      <c r="F992" s="94" t="s">
        <v>163</v>
      </c>
      <c r="G992" s="94" t="s">
        <v>164</v>
      </c>
      <c r="H992" s="94" t="s">
        <v>173</v>
      </c>
      <c r="I992" s="95" t="s">
        <v>169</v>
      </c>
      <c r="J992" s="3" t="s">
        <v>172</v>
      </c>
      <c r="K992" s="97" t="s">
        <v>174</v>
      </c>
      <c r="L992" s="97" t="s">
        <v>175</v>
      </c>
      <c r="M992" t="s">
        <v>168</v>
      </c>
      <c r="N992" s="4">
        <f t="shared" ref="N992" si="18078">IF(IF(BF991&lt;=$B991,1,M992-$E991)&gt;0,IF(BF991&lt;=$B991,1,M992-$E991),0)</f>
        <v>1</v>
      </c>
      <c r="O992" s="4">
        <f t="shared" ref="O992" si="18079">IF(IF(BG991&lt;=$B991,1,N992-$E991)&gt;0,IF(BG991&lt;=$B991,1,N992-$E991),0)</f>
        <v>1</v>
      </c>
      <c r="P992" s="4">
        <f t="shared" ref="P992" si="18080">IF(IF(BH991&lt;=$B991,1,O992-$E991)&gt;0,IF(BH991&lt;=$B991,1,O992-$E991),0)</f>
        <v>1</v>
      </c>
      <c r="Q992" s="4">
        <f t="shared" ref="Q992" si="18081">IF(IF(BI991&lt;=$B991,1,P992-$E991)&gt;0,IF(BI991&lt;=$B991,1,P992-$E991),0)</f>
        <v>1</v>
      </c>
      <c r="R992" s="4">
        <f t="shared" ref="R992" si="18082">IF(IF(BJ991&lt;=$B991,1,Q992-$E991)&gt;0,IF(BJ991&lt;=$B991,1,Q992-$E991),0)</f>
        <v>1</v>
      </c>
      <c r="S992" s="4">
        <f t="shared" ref="S992" si="18083">IF(IF(BK991&lt;=$B991,1,R992-$E991)&gt;0,IF(BK991&lt;=$B991,1,R992-$E991),0)</f>
        <v>1</v>
      </c>
      <c r="T992" s="4">
        <f t="shared" ref="T992" si="18084">IF(IF(BL991&lt;=$B991,1,S992-$E991)&gt;0,IF(BL991&lt;=$B991,1,S992-$E991),0)</f>
        <v>1</v>
      </c>
      <c r="U992" s="4">
        <f t="shared" ref="U992" si="18085">IF(IF(BM991&lt;=$B991,1,T992-$E991)&gt;0,IF(BM991&lt;=$B991,1,T992-$E991),0)</f>
        <v>1</v>
      </c>
      <c r="V992" s="4">
        <f t="shared" ref="V992" si="18086">IF(IF(BN991&lt;=$B991,1,U992-$E991)&gt;0,IF(BN991&lt;=$B991,1,U992-$E991),0)</f>
        <v>1</v>
      </c>
      <c r="W992" s="4">
        <f t="shared" ref="W992" si="18087">IF(IF(BO991&lt;=$B991,1,V992-$E991)&gt;0,IF(BO991&lt;=$B991,1,V992-$E991),0)</f>
        <v>1</v>
      </c>
      <c r="X992" s="4">
        <f t="shared" ref="X992" si="18088">IF(IF(BP991&lt;=$B991,1,W992-$E991)&gt;0,IF(BP991&lt;=$B991,1,W992-$E991),0)</f>
        <v>1</v>
      </c>
      <c r="Y992" s="4">
        <f t="shared" ref="Y992" si="18089">IF(IF(BQ991&lt;=$B991,1,X992-$E991)&gt;0,IF(BQ991&lt;=$B991,1,X992-$E991),0)</f>
        <v>1</v>
      </c>
      <c r="Z992" s="4">
        <f t="shared" ref="Z992" si="18090">IF(IF(BR991&lt;=$B991,1,Y992-$E991)&gt;0,IF(BR991&lt;=$B991,1,Y992-$E991),0)</f>
        <v>1</v>
      </c>
      <c r="AA992" s="4">
        <f t="shared" ref="AA992" si="18091">IF(IF(BS991&lt;=$B991,1,Z992-$E991)&gt;0,IF(BS991&lt;=$B991,1,Z992-$E991),0)</f>
        <v>1</v>
      </c>
      <c r="AB992" s="4">
        <f t="shared" ref="AB992" si="18092">IF(IF(BT991&lt;=$B991,1,AA992-$E991)&gt;0,IF(BT991&lt;=$B991,1,AA992-$E991),0)</f>
        <v>1</v>
      </c>
      <c r="AC992" s="4">
        <f t="shared" ref="AC992" si="18093">IF(IF(BU991&lt;=$B991,1,AB992-$E991)&gt;0,IF(BU991&lt;=$B991,1,AB992-$E991),0)</f>
        <v>1</v>
      </c>
      <c r="AD992" s="4">
        <f t="shared" ref="AD992" si="18094">IF(IF(BV991&lt;=$B991,1,AC992-$E991)&gt;0,IF(BV991&lt;=$B991,1,AC992-$E991),0)</f>
        <v>1</v>
      </c>
      <c r="AE992" s="4">
        <f t="shared" ref="AE992" si="18095">IF(IF(BW991&lt;=$B991,1,AD992-$E991)&gt;0,IF(BW991&lt;=$B991,1,AD992-$E991),0)</f>
        <v>0</v>
      </c>
      <c r="AF992" s="4">
        <f t="shared" ref="AF992" si="18096">IF(IF(BX991&lt;=$B991,1,AE992-$E991)&gt;0,IF(BX991&lt;=$B991,1,AE992-$E991),0)</f>
        <v>0</v>
      </c>
      <c r="AG992" s="4">
        <f t="shared" ref="AG992" si="18097">IF(IF(BY991&lt;=$B991,1,AF992-$E991)&gt;0,IF(BY991&lt;=$B991,1,AF992-$E991),0)</f>
        <v>0</v>
      </c>
      <c r="AH992" s="4">
        <f t="shared" ref="AH992" si="18098">IF(IF(BZ991&lt;=$B991,1,AG992-$E991)&gt;0,IF(BZ991&lt;=$B991,1,AG992-$E991),0)</f>
        <v>0</v>
      </c>
      <c r="AI992" s="4">
        <f t="shared" ref="AI992" si="18099">IF(IF(CA991&lt;=$B991,1,AH992-$E991)&gt;0,IF(CA991&lt;=$B991,1,AH992-$E991),0)</f>
        <v>0</v>
      </c>
      <c r="AJ992" s="4">
        <f t="shared" ref="AJ992" si="18100">IF(IF(CB991&lt;=$B991,1,AI992-$E991)&gt;0,IF(CB991&lt;=$B991,1,AI992-$E991),0)</f>
        <v>0</v>
      </c>
      <c r="AK992" s="4">
        <f t="shared" ref="AK992" si="18101">IF(IF(CC991&lt;=$B991,1,AJ992-$E991)&gt;0,IF(CC991&lt;=$B991,1,AJ992-$E991),0)</f>
        <v>0</v>
      </c>
      <c r="AL992" s="4">
        <f t="shared" ref="AL992" si="18102">IF(IF(CD991&lt;=$B991,1,AK992-$E991)&gt;0,IF(CD991&lt;=$B991,1,AK992-$E991),0)</f>
        <v>0</v>
      </c>
      <c r="AM992" s="4">
        <f t="shared" ref="AM992" si="18103">IF(IF(CE991&lt;=$B991,1,AL992-$E991)&gt;0,IF(CE991&lt;=$B991,1,AL992-$E991),0)</f>
        <v>0</v>
      </c>
      <c r="AN992" s="4">
        <f t="shared" ref="AN992" si="18104">IF(IF(CF991&lt;=$B991,1,AM992-$E991)&gt;0,IF(CF991&lt;=$B991,1,AM992-$E991),0)</f>
        <v>0</v>
      </c>
      <c r="AO992" s="4">
        <f t="shared" ref="AO992" si="18105">IF(IF(CG991&lt;=$B991,1,AN992-$E991)&gt;0,IF(CG991&lt;=$B991,1,AN992-$E991),0)</f>
        <v>0</v>
      </c>
      <c r="AP992" s="4">
        <f t="shared" ref="AP992" si="18106">IF(IF(CH991&lt;=$B991,1,AO992-$E991)&gt;0,IF(CH991&lt;=$B991,1,AO992-$E991),0)</f>
        <v>0</v>
      </c>
      <c r="AQ992" s="4">
        <f t="shared" ref="AQ992" si="18107">IF(IF(CI991&lt;=$B991,1,AP992-$E991)&gt;0,IF(CI991&lt;=$B991,1,AP992-$E991),0)</f>
        <v>0</v>
      </c>
      <c r="AR992" s="4">
        <f t="shared" ref="AR992" si="18108">IF(IF(CJ991&lt;=$B991,1,AQ992-$E991)&gt;0,IF(CJ991&lt;=$B991,1,AQ992-$E991),0)</f>
        <v>0</v>
      </c>
      <c r="AS992" s="4">
        <f t="shared" ref="AS992" si="18109">IF(IF(CK991&lt;=$B991,1,AR992-$E991)&gt;0,IF(CK991&lt;=$B991,1,AR992-$E991),0)</f>
        <v>0</v>
      </c>
      <c r="AT992" s="4">
        <f t="shared" ref="AT992" si="18110">IF(IF(CL991&lt;=$B991,1,AS992-$E991)&gt;0,IF(CL991&lt;=$B991,1,AS992-$E991),0)</f>
        <v>0</v>
      </c>
      <c r="AU992" s="4">
        <f t="shared" ref="AU992" si="18111">IF(IF(CM991&lt;=$B991,1,AT992-$E991)&gt;0,IF(CM991&lt;=$B991,1,AT992-$E991),0)</f>
        <v>0</v>
      </c>
      <c r="AV992" s="4">
        <f t="shared" ref="AV992" si="18112">IF(IF(CN991&lt;=$B991,1,AU992-$E991)&gt;0,IF(CN991&lt;=$B991,1,AU992-$E991),0)</f>
        <v>0</v>
      </c>
      <c r="AW992" s="4">
        <f t="shared" ref="AW992" si="18113">IF(IF(CO991&lt;=$B991,1,AV992-$E991)&gt;0,IF(CO991&lt;=$B991,1,AV992-$E991),0)</f>
        <v>0</v>
      </c>
      <c r="AX992" s="4">
        <f t="shared" ref="AX992" si="18114">IF(IF(CP991&lt;=$B991,1,AW992-$E991)&gt;0,IF(CP991&lt;=$B991,1,AW992-$E991),0)</f>
        <v>0</v>
      </c>
      <c r="AY992" s="4">
        <f t="shared" ref="AY992" si="18115">IF(IF(CQ991&lt;=$B991,1,AX992-$E991)&gt;0,IF(CQ991&lt;=$B991,1,AX992-$E991),0)</f>
        <v>0</v>
      </c>
      <c r="AZ992" s="4">
        <f t="shared" ref="AZ992" si="18116">IF(IF(CR991&lt;=$B991,1,AY992-$E991)&gt;0,IF(CR991&lt;=$B991,1,AY992-$E991),0)</f>
        <v>0</v>
      </c>
      <c r="BA992" s="4">
        <f t="shared" ref="BA992" si="18117">IF(IF(CS991&lt;=$B991,1,AZ992-$E991)&gt;0,IF(CS991&lt;=$B991,1,AZ992-$E991),0)</f>
        <v>0</v>
      </c>
      <c r="BB992" s="4">
        <f t="shared" ref="BB992" si="18118">IF(IF(CT991&lt;=$B991,1,BA992-$E991)&gt;0,IF(CT991&lt;=$B991,1,BA992-$E991),0)</f>
        <v>0</v>
      </c>
      <c r="BE992" t="s">
        <v>171</v>
      </c>
      <c r="BF992" s="91">
        <f>'Data tilvækstoversigt'!C748*N992</f>
        <v>0</v>
      </c>
      <c r="BG992" s="91">
        <f>'Data tilvækstoversigt'!D748*O992</f>
        <v>2.0733641216065011</v>
      </c>
      <c r="BH992" s="91">
        <f>'Data tilvækstoversigt'!E748*P992</f>
        <v>13.822427477376678</v>
      </c>
      <c r="BI992" s="91">
        <f>'Data tilvækstoversigt'!F748*Q992</f>
        <v>34.556068693441695</v>
      </c>
      <c r="BJ992" s="91">
        <f>'Data tilvækstoversigt'!G748*R992</f>
        <v>69.11213738688339</v>
      </c>
      <c r="BK992" s="91">
        <f>'Data tilvækstoversigt'!H748*S992</f>
        <v>123.50237504210394</v>
      </c>
      <c r="BL992" s="91">
        <f>'Data tilvækstoversigt'!I748*T992</f>
        <v>170.20169341741445</v>
      </c>
      <c r="BM992" s="91">
        <f>'Data tilvækstoversigt'!J748*U992</f>
        <v>190.72466696520945</v>
      </c>
      <c r="BN992" s="91">
        <f>'Data tilvækstoversigt'!K748*V992</f>
        <v>213.37994732805123</v>
      </c>
      <c r="BO992" s="91">
        <f>'Data tilvækstoversigt'!L748*W992</f>
        <v>236.17478817473975</v>
      </c>
      <c r="BP992" s="91">
        <f>'Data tilvækstoversigt'!M748*X992</f>
        <v>259.48490543623609</v>
      </c>
      <c r="BQ992" s="91">
        <f>'Data tilvækstoversigt'!N748*Y992</f>
        <v>280.80351541758807</v>
      </c>
      <c r="BR992" s="91">
        <f>'Data tilvækstoversigt'!O748*Z992</f>
        <v>299.58060739611716</v>
      </c>
      <c r="BS992" s="91">
        <f>'Data tilvækstoversigt'!P748*AA992</f>
        <v>317.58332841753554</v>
      </c>
      <c r="BT992" s="91">
        <f>'Data tilvækstoversigt'!Q748*AB992</f>
        <v>331.93377428036717</v>
      </c>
      <c r="BU992" s="91">
        <f>'Data tilvækstoversigt'!R748*AC992</f>
        <v>342.79937233364217</v>
      </c>
      <c r="BV992" s="91">
        <f>'Data tilvækstoversigt'!S748*AD992</f>
        <v>352.04045989248601</v>
      </c>
      <c r="BW992" s="91">
        <f>'Data tilvækstoversigt'!T748*AE992</f>
        <v>0</v>
      </c>
      <c r="BX992" s="91">
        <f>'Data tilvækstoversigt'!U748*AF992</f>
        <v>0</v>
      </c>
      <c r="BY992" s="91">
        <f>'Data tilvækstoversigt'!V748*AG992</f>
        <v>0</v>
      </c>
      <c r="BZ992" s="91">
        <f>'Data tilvækstoversigt'!W748*AH992</f>
        <v>0</v>
      </c>
      <c r="CA992" s="91">
        <f>'Data tilvækstoversigt'!X748*AI992</f>
        <v>0</v>
      </c>
      <c r="CB992" s="91">
        <f>'Data tilvækstoversigt'!Y748*AJ992</f>
        <v>0</v>
      </c>
      <c r="CC992" s="91">
        <f>'Data tilvækstoversigt'!Z748*AK992</f>
        <v>0</v>
      </c>
      <c r="CD992" s="91">
        <f>'Data tilvækstoversigt'!AA748*AL992</f>
        <v>0</v>
      </c>
      <c r="CE992" s="91">
        <f>'Data tilvækstoversigt'!AB748*AM992</f>
        <v>0</v>
      </c>
      <c r="CF992" s="91">
        <f>'Data tilvækstoversigt'!AC748*AN992</f>
        <v>0</v>
      </c>
      <c r="CG992" s="91">
        <f>'Data tilvækstoversigt'!AD748*AO992</f>
        <v>0</v>
      </c>
      <c r="CH992" s="91">
        <f>'Data tilvækstoversigt'!AE748*AP992</f>
        <v>0</v>
      </c>
      <c r="CI992" s="91">
        <f>'Data tilvækstoversigt'!AF748*AQ992</f>
        <v>0</v>
      </c>
      <c r="CJ992" s="91">
        <f>'Data tilvækstoversigt'!AG748*AR992</f>
        <v>0</v>
      </c>
      <c r="CK992" s="91">
        <f>'Data tilvækstoversigt'!AH748*AS992</f>
        <v>0</v>
      </c>
      <c r="CL992" s="91">
        <f>'Data tilvækstoversigt'!AI748*AT992</f>
        <v>0</v>
      </c>
      <c r="CM992" s="91">
        <f>'Data tilvækstoversigt'!AJ748*AU992</f>
        <v>0</v>
      </c>
      <c r="CN992" s="91">
        <f>'Data tilvækstoversigt'!AK748*AV992</f>
        <v>0</v>
      </c>
      <c r="CO992" s="91">
        <f>'Data tilvækstoversigt'!AL748*AW992</f>
        <v>0</v>
      </c>
      <c r="CP992" s="91">
        <f>'Data tilvækstoversigt'!AM748*AX992</f>
        <v>0</v>
      </c>
      <c r="CQ992" s="91">
        <f>'Data tilvækstoversigt'!AN748*AY992</f>
        <v>0</v>
      </c>
      <c r="CR992" s="91">
        <f>'Data tilvækstoversigt'!AO748*AZ992</f>
        <v>0</v>
      </c>
      <c r="CS992" s="91">
        <f>'Data tilvækstoversigt'!AP748*BA992</f>
        <v>0</v>
      </c>
      <c r="CT992" s="91">
        <f>'Data tilvækstoversigt'!AQ748*BB992</f>
        <v>0</v>
      </c>
    </row>
    <row r="993" spans="5:98" x14ac:dyDescent="0.3">
      <c r="F993" s="92">
        <f>B992</f>
        <v>80</v>
      </c>
      <c r="G993" s="92">
        <f>C992</f>
        <v>80</v>
      </c>
      <c r="H993" s="4">
        <f>E992</f>
        <v>1</v>
      </c>
      <c r="I993">
        <v>0</v>
      </c>
      <c r="J993" s="48">
        <f>IF(AND(I993&gt;=F993,I993&lt;=G993+1),H993,0)</f>
        <v>0</v>
      </c>
      <c r="K993" s="48">
        <f>IF(IF(AND(I993&gt;=(F993*2),I993&lt;=G993+F993+(G993-F993+5)+1),((H993)^2)*(I994-F993*2)/5,0)&lt;=H993,IF(AND(I993&gt;=(F993*2),I993&lt;=G993+F993+(G993-F993+5)+1),((H993)^2)*(I994-F993*2)/5,0),(K992-H993^2))</f>
        <v>0</v>
      </c>
      <c r="L993" s="98">
        <f>IF(IF(AND(I993&gt;=(F993*3),I993&lt;=G993+F993+F993+(G993-F993+5)+1),((H993)^3)*(I994-F993*3)/5,0)&lt;=H993,IF(AND(I993&gt;=(F993*3),I993&lt;=G993+F993+F993+(G993-F993+5)+1),((H993)^3)*(I994-F993*3)/5,0),(L992-H993^3))</f>
        <v>0</v>
      </c>
      <c r="M993" s="96"/>
      <c r="N993" s="48">
        <f>$J993+$K993+$L993</f>
        <v>0</v>
      </c>
      <c r="O993" s="48">
        <f t="shared" ref="O993:BB999" si="18119">$J993+$K993+$L993</f>
        <v>0</v>
      </c>
      <c r="P993" s="48">
        <f t="shared" si="18119"/>
        <v>0</v>
      </c>
      <c r="Q993" s="48">
        <f t="shared" si="18119"/>
        <v>0</v>
      </c>
      <c r="R993" s="48">
        <f t="shared" si="18119"/>
        <v>0</v>
      </c>
      <c r="S993" s="48">
        <f t="shared" si="18119"/>
        <v>0</v>
      </c>
      <c r="T993" s="48">
        <f t="shared" si="18119"/>
        <v>0</v>
      </c>
      <c r="U993" s="48">
        <f t="shared" si="18119"/>
        <v>0</v>
      </c>
      <c r="V993" s="48">
        <f t="shared" si="18119"/>
        <v>0</v>
      </c>
      <c r="W993" s="48">
        <f t="shared" si="18119"/>
        <v>0</v>
      </c>
      <c r="X993" s="48">
        <f t="shared" si="18119"/>
        <v>0</v>
      </c>
      <c r="Y993" s="48">
        <f t="shared" si="18119"/>
        <v>0</v>
      </c>
      <c r="Z993" s="48">
        <f t="shared" si="18119"/>
        <v>0</v>
      </c>
      <c r="AA993" s="48">
        <f t="shared" si="18119"/>
        <v>0</v>
      </c>
      <c r="AB993" s="48">
        <f t="shared" si="18119"/>
        <v>0</v>
      </c>
      <c r="AC993" s="48">
        <f t="shared" si="18119"/>
        <v>0</v>
      </c>
      <c r="AD993" s="48">
        <f t="shared" si="18119"/>
        <v>0</v>
      </c>
      <c r="AE993" s="48">
        <f t="shared" si="18119"/>
        <v>0</v>
      </c>
      <c r="AF993" s="48">
        <f t="shared" si="18119"/>
        <v>0</v>
      </c>
      <c r="AG993" s="48">
        <f t="shared" si="18119"/>
        <v>0</v>
      </c>
      <c r="AH993" s="48">
        <f t="shared" si="18119"/>
        <v>0</v>
      </c>
      <c r="AI993" s="48">
        <f t="shared" si="18119"/>
        <v>0</v>
      </c>
      <c r="AJ993" s="48">
        <f t="shared" si="18119"/>
        <v>0</v>
      </c>
      <c r="AK993" s="48">
        <f t="shared" si="18119"/>
        <v>0</v>
      </c>
      <c r="AL993" s="48">
        <f t="shared" si="18119"/>
        <v>0</v>
      </c>
      <c r="AM993" s="48">
        <f t="shared" si="18119"/>
        <v>0</v>
      </c>
      <c r="AN993" s="48">
        <f t="shared" si="18119"/>
        <v>0</v>
      </c>
      <c r="AO993" s="48">
        <f t="shared" si="18119"/>
        <v>0</v>
      </c>
      <c r="AP993" s="48">
        <f t="shared" si="18119"/>
        <v>0</v>
      </c>
      <c r="AQ993" s="48">
        <f t="shared" si="18119"/>
        <v>0</v>
      </c>
      <c r="AR993" s="48">
        <f t="shared" si="18119"/>
        <v>0</v>
      </c>
      <c r="AS993" s="48">
        <f t="shared" si="18119"/>
        <v>0</v>
      </c>
      <c r="AT993" s="48">
        <f t="shared" si="18119"/>
        <v>0</v>
      </c>
      <c r="AU993" s="48">
        <f t="shared" si="18119"/>
        <v>0</v>
      </c>
      <c r="AV993" s="48">
        <f t="shared" si="18119"/>
        <v>0</v>
      </c>
      <c r="AW993" s="48">
        <f t="shared" si="18119"/>
        <v>0</v>
      </c>
      <c r="AX993" s="48">
        <f t="shared" si="18119"/>
        <v>0</v>
      </c>
      <c r="AY993" s="48">
        <f t="shared" si="18119"/>
        <v>0</v>
      </c>
      <c r="AZ993" s="48">
        <f t="shared" si="18119"/>
        <v>0</v>
      </c>
      <c r="BA993" s="48">
        <f t="shared" si="18119"/>
        <v>0</v>
      </c>
      <c r="BB993" s="48">
        <f t="shared" si="18119"/>
        <v>0</v>
      </c>
      <c r="BC993" s="48"/>
      <c r="BE993" t="s">
        <v>177</v>
      </c>
      <c r="BF993">
        <f>BF992*N993</f>
        <v>0</v>
      </c>
      <c r="BG993">
        <f t="shared" ref="BG993" si="18120">BG992*O993</f>
        <v>0</v>
      </c>
      <c r="BH993">
        <f t="shared" ref="BH993" si="18121">BH992*P993</f>
        <v>0</v>
      </c>
      <c r="BI993">
        <f t="shared" ref="BI993" si="18122">BI992*Q993</f>
        <v>0</v>
      </c>
      <c r="BJ993">
        <f t="shared" ref="BJ993" si="18123">BJ992*R993</f>
        <v>0</v>
      </c>
      <c r="BK993">
        <f t="shared" ref="BK993" si="18124">BK992*S993</f>
        <v>0</v>
      </c>
      <c r="BL993">
        <f t="shared" ref="BL993" si="18125">BL992*T993</f>
        <v>0</v>
      </c>
      <c r="BM993">
        <f t="shared" ref="BM993" si="18126">BM992*U993</f>
        <v>0</v>
      </c>
      <c r="BN993">
        <f t="shared" ref="BN993" si="18127">BN992*V993</f>
        <v>0</v>
      </c>
      <c r="BO993">
        <f t="shared" ref="BO993" si="18128">BO992*W993</f>
        <v>0</v>
      </c>
      <c r="BP993">
        <f t="shared" ref="BP993" si="18129">BP992*X993</f>
        <v>0</v>
      </c>
      <c r="BQ993">
        <f t="shared" ref="BQ993" si="18130">BQ992*Y993</f>
        <v>0</v>
      </c>
      <c r="BR993">
        <f t="shared" ref="BR993" si="18131">BR992*Z993</f>
        <v>0</v>
      </c>
      <c r="BS993">
        <f t="shared" ref="BS993" si="18132">BS992*AA993</f>
        <v>0</v>
      </c>
      <c r="BT993">
        <f t="shared" ref="BT993" si="18133">BT992*AB993</f>
        <v>0</v>
      </c>
      <c r="BU993">
        <f t="shared" ref="BU993" si="18134">BU992*AC993</f>
        <v>0</v>
      </c>
      <c r="BV993">
        <f t="shared" ref="BV993" si="18135">BV992*AD993</f>
        <v>0</v>
      </c>
      <c r="BW993">
        <f t="shared" ref="BW993" si="18136">BW992*AE993</f>
        <v>0</v>
      </c>
      <c r="BX993">
        <f t="shared" ref="BX993" si="18137">BX992*AF993</f>
        <v>0</v>
      </c>
      <c r="BY993">
        <f t="shared" ref="BY993" si="18138">BY992*AG993</f>
        <v>0</v>
      </c>
      <c r="BZ993">
        <f t="shared" ref="BZ993" si="18139">BZ992*AH993</f>
        <v>0</v>
      </c>
      <c r="CA993">
        <f t="shared" ref="CA993" si="18140">CA992*AI993</f>
        <v>0</v>
      </c>
      <c r="CB993">
        <f t="shared" ref="CB993" si="18141">CB992*AJ993</f>
        <v>0</v>
      </c>
      <c r="CC993">
        <f t="shared" ref="CC993" si="18142">CC992*AK993</f>
        <v>0</v>
      </c>
      <c r="CD993">
        <f t="shared" ref="CD993" si="18143">CD992*AL993</f>
        <v>0</v>
      </c>
      <c r="CE993">
        <f t="shared" ref="CE993" si="18144">CE992*AM993</f>
        <v>0</v>
      </c>
      <c r="CF993">
        <f t="shared" ref="CF993" si="18145">CF992*AN993</f>
        <v>0</v>
      </c>
      <c r="CG993">
        <f t="shared" ref="CG993" si="18146">CG992*AO993</f>
        <v>0</v>
      </c>
      <c r="CH993">
        <f t="shared" ref="CH993" si="18147">CH992*AP993</f>
        <v>0</v>
      </c>
      <c r="CI993">
        <f t="shared" ref="CI993" si="18148">CI992*AQ993</f>
        <v>0</v>
      </c>
      <c r="CJ993">
        <f t="shared" ref="CJ993" si="18149">CJ992*AR993</f>
        <v>0</v>
      </c>
      <c r="CK993">
        <f t="shared" ref="CK993" si="18150">CK992*AS993</f>
        <v>0</v>
      </c>
      <c r="CL993">
        <f t="shared" ref="CL993" si="18151">CL992*AT993</f>
        <v>0</v>
      </c>
      <c r="CM993">
        <f t="shared" ref="CM993" si="18152">CM992*AU993</f>
        <v>0</v>
      </c>
      <c r="CN993">
        <f t="shared" ref="CN993" si="18153">CN992*AV993</f>
        <v>0</v>
      </c>
      <c r="CO993">
        <f t="shared" ref="CO993" si="18154">CO992*AW993</f>
        <v>0</v>
      </c>
      <c r="CP993">
        <f t="shared" ref="CP993" si="18155">CP992*AX993</f>
        <v>0</v>
      </c>
      <c r="CQ993">
        <f t="shared" ref="CQ993" si="18156">CQ992*AY993</f>
        <v>0</v>
      </c>
      <c r="CR993">
        <f t="shared" ref="CR993" si="18157">CR992*AZ993</f>
        <v>0</v>
      </c>
      <c r="CS993">
        <f t="shared" ref="CS993" si="18158">CS992*BA993</f>
        <v>0</v>
      </c>
      <c r="CT993">
        <f t="shared" ref="CT993" si="18159">CT992*BB993</f>
        <v>0</v>
      </c>
    </row>
    <row r="994" spans="5:98" x14ac:dyDescent="0.3">
      <c r="F994" s="91">
        <f>F993</f>
        <v>80</v>
      </c>
      <c r="G994" s="91">
        <f>G993</f>
        <v>80</v>
      </c>
      <c r="H994" s="4">
        <f>H993</f>
        <v>1</v>
      </c>
      <c r="I994">
        <v>5</v>
      </c>
      <c r="J994" s="48">
        <f t="shared" ref="J994:J1033" si="18160">IF(AND(I994&gt;=F994,I994&lt;=G994+1),H994,0)</f>
        <v>0</v>
      </c>
      <c r="K994" s="48">
        <f t="shared" ref="K994:K999" si="18161">IF(IF(AND(I994&gt;=(F994*2),I994&lt;=G994+F994+(G994-F994+5)+1),((H994)^2)*(I995-F994*2)/5,0)&lt;=H994,IF(AND(I994&gt;=(F994*2),I994&lt;=G994+F994+(G994-F994+5)+1),((H994)^2)*(I995-F994*2)/5,0),(K993-H994^2))</f>
        <v>0</v>
      </c>
      <c r="L994" s="98">
        <f t="shared" ref="L994:L1033" si="18162">IF(IF(AND(I994&gt;=(F994*3),I994&lt;=G994+F994+F994+(G994-F994+5)+1),((H994)^3)*(I995-F994*3)/5,0)&lt;=H994,IF(AND(I994&gt;=(F994*3),I994&lt;=G994+F994+F994+(G994-F994+5)+1),((H994)^3)*(I995-F994*3)/5,0),(L993-H994^3))</f>
        <v>0</v>
      </c>
      <c r="M994" s="48"/>
      <c r="N994" s="48"/>
      <c r="O994" s="48">
        <f>$J994+$K994+$L994</f>
        <v>0</v>
      </c>
      <c r="P994" s="48">
        <f t="shared" si="18119"/>
        <v>0</v>
      </c>
      <c r="Q994" s="48">
        <f t="shared" si="18119"/>
        <v>0</v>
      </c>
      <c r="R994" s="48">
        <f t="shared" si="18119"/>
        <v>0</v>
      </c>
      <c r="S994" s="48">
        <f t="shared" si="18119"/>
        <v>0</v>
      </c>
      <c r="T994" s="48">
        <f t="shared" si="18119"/>
        <v>0</v>
      </c>
      <c r="U994" s="48">
        <f t="shared" si="18119"/>
        <v>0</v>
      </c>
      <c r="V994" s="48">
        <f t="shared" si="18119"/>
        <v>0</v>
      </c>
      <c r="W994" s="48">
        <f t="shared" si="18119"/>
        <v>0</v>
      </c>
      <c r="X994" s="48">
        <f t="shared" si="18119"/>
        <v>0</v>
      </c>
      <c r="Y994" s="48">
        <f t="shared" si="18119"/>
        <v>0</v>
      </c>
      <c r="Z994" s="48">
        <f t="shared" si="18119"/>
        <v>0</v>
      </c>
      <c r="AA994" s="48">
        <f t="shared" si="18119"/>
        <v>0</v>
      </c>
      <c r="AB994" s="48">
        <f t="shared" si="18119"/>
        <v>0</v>
      </c>
      <c r="AC994" s="48">
        <f t="shared" si="18119"/>
        <v>0</v>
      </c>
      <c r="AD994" s="48">
        <f t="shared" si="18119"/>
        <v>0</v>
      </c>
      <c r="AE994" s="48">
        <f t="shared" si="18119"/>
        <v>0</v>
      </c>
      <c r="AF994" s="48">
        <f t="shared" si="18119"/>
        <v>0</v>
      </c>
      <c r="AG994" s="48">
        <f t="shared" si="18119"/>
        <v>0</v>
      </c>
      <c r="AH994" s="48">
        <f t="shared" si="18119"/>
        <v>0</v>
      </c>
      <c r="AI994" s="48">
        <f t="shared" si="18119"/>
        <v>0</v>
      </c>
      <c r="AJ994" s="48">
        <f t="shared" si="18119"/>
        <v>0</v>
      </c>
      <c r="AK994" s="48">
        <f t="shared" si="18119"/>
        <v>0</v>
      </c>
      <c r="AL994" s="48">
        <f t="shared" si="18119"/>
        <v>0</v>
      </c>
      <c r="AM994" s="48">
        <f t="shared" si="18119"/>
        <v>0</v>
      </c>
      <c r="AN994" s="48">
        <f t="shared" si="18119"/>
        <v>0</v>
      </c>
      <c r="AO994" s="48">
        <f t="shared" si="18119"/>
        <v>0</v>
      </c>
      <c r="AP994" s="48">
        <f t="shared" si="18119"/>
        <v>0</v>
      </c>
      <c r="AQ994" s="48">
        <f t="shared" si="18119"/>
        <v>0</v>
      </c>
      <c r="AR994" s="48">
        <f t="shared" si="18119"/>
        <v>0</v>
      </c>
      <c r="AS994" s="48">
        <f t="shared" si="18119"/>
        <v>0</v>
      </c>
      <c r="AT994" s="48">
        <f t="shared" si="18119"/>
        <v>0</v>
      </c>
      <c r="AU994" s="48">
        <f t="shared" si="18119"/>
        <v>0</v>
      </c>
      <c r="AV994" s="48">
        <f t="shared" si="18119"/>
        <v>0</v>
      </c>
      <c r="AW994" s="48">
        <f t="shared" si="18119"/>
        <v>0</v>
      </c>
      <c r="AX994" s="48">
        <f t="shared" si="18119"/>
        <v>0</v>
      </c>
      <c r="AY994" s="48">
        <f t="shared" si="18119"/>
        <v>0</v>
      </c>
      <c r="AZ994" s="48">
        <f t="shared" si="18119"/>
        <v>0</v>
      </c>
      <c r="BA994" s="48">
        <f t="shared" si="18119"/>
        <v>0</v>
      </c>
      <c r="BB994" s="48">
        <f t="shared" si="18119"/>
        <v>0</v>
      </c>
      <c r="BC994" s="48"/>
      <c r="BE994" t="s">
        <v>178</v>
      </c>
      <c r="BG994">
        <f>BF992*O994</f>
        <v>0</v>
      </c>
      <c r="BH994">
        <f t="shared" ref="BH994" si="18163">BG992*P994</f>
        <v>0</v>
      </c>
      <c r="BI994">
        <f t="shared" ref="BI994" si="18164">BH992*Q994</f>
        <v>0</v>
      </c>
      <c r="BJ994">
        <f t="shared" ref="BJ994" si="18165">BI992*R994</f>
        <v>0</v>
      </c>
      <c r="BK994">
        <f t="shared" ref="BK994" si="18166">BJ992*S994</f>
        <v>0</v>
      </c>
      <c r="BL994">
        <f t="shared" ref="BL994" si="18167">BK992*T994</f>
        <v>0</v>
      </c>
      <c r="BM994">
        <f t="shared" ref="BM994" si="18168">BL992*U994</f>
        <v>0</v>
      </c>
      <c r="BN994">
        <f t="shared" ref="BN994" si="18169">BM992*V994</f>
        <v>0</v>
      </c>
      <c r="BO994">
        <f t="shared" ref="BO994" si="18170">BN992*W994</f>
        <v>0</v>
      </c>
      <c r="BP994">
        <f t="shared" ref="BP994" si="18171">BO992*X994</f>
        <v>0</v>
      </c>
      <c r="BQ994">
        <f t="shared" ref="BQ994" si="18172">BP992*Y994</f>
        <v>0</v>
      </c>
      <c r="BR994">
        <f t="shared" ref="BR994" si="18173">BQ992*Z994</f>
        <v>0</v>
      </c>
      <c r="BS994">
        <f t="shared" ref="BS994" si="18174">BR992*AA994</f>
        <v>0</v>
      </c>
      <c r="BT994">
        <f t="shared" ref="BT994" si="18175">BS992*AB994</f>
        <v>0</v>
      </c>
      <c r="BU994">
        <f t="shared" ref="BU994" si="18176">BT992*AC994</f>
        <v>0</v>
      </c>
      <c r="BV994">
        <f t="shared" ref="BV994" si="18177">BU992*AD994</f>
        <v>0</v>
      </c>
      <c r="BW994">
        <f t="shared" ref="BW994" si="18178">BV992*AE994</f>
        <v>0</v>
      </c>
      <c r="BX994">
        <f t="shared" ref="BX994" si="18179">BW992*AF994</f>
        <v>0</v>
      </c>
      <c r="BY994">
        <f t="shared" ref="BY994" si="18180">BX992*AG994</f>
        <v>0</v>
      </c>
      <c r="BZ994">
        <f t="shared" ref="BZ994" si="18181">BY992*AH994</f>
        <v>0</v>
      </c>
      <c r="CA994">
        <f t="shared" ref="CA994" si="18182">BZ992*AI994</f>
        <v>0</v>
      </c>
      <c r="CB994">
        <f t="shared" ref="CB994" si="18183">CA992*AJ994</f>
        <v>0</v>
      </c>
      <c r="CC994">
        <f t="shared" ref="CC994" si="18184">CB992*AK994</f>
        <v>0</v>
      </c>
      <c r="CD994">
        <f t="shared" ref="CD994" si="18185">CC992*AL994</f>
        <v>0</v>
      </c>
      <c r="CE994">
        <f t="shared" ref="CE994" si="18186">CD992*AM994</f>
        <v>0</v>
      </c>
      <c r="CF994">
        <f t="shared" ref="CF994" si="18187">CE992*AN994</f>
        <v>0</v>
      </c>
      <c r="CG994">
        <f t="shared" ref="CG994" si="18188">CF992*AO994</f>
        <v>0</v>
      </c>
      <c r="CH994">
        <f t="shared" ref="CH994" si="18189">CG992*AP994</f>
        <v>0</v>
      </c>
      <c r="CI994">
        <f t="shared" ref="CI994" si="18190">CH992*AQ994</f>
        <v>0</v>
      </c>
      <c r="CJ994">
        <f t="shared" ref="CJ994" si="18191">CI992*AR994</f>
        <v>0</v>
      </c>
      <c r="CK994">
        <f t="shared" ref="CK994" si="18192">CJ992*AS994</f>
        <v>0</v>
      </c>
      <c r="CL994">
        <f t="shared" ref="CL994" si="18193">CK992*AT994</f>
        <v>0</v>
      </c>
      <c r="CM994">
        <f t="shared" ref="CM994" si="18194">CL992*AU994</f>
        <v>0</v>
      </c>
      <c r="CN994">
        <f t="shared" ref="CN994" si="18195">CM992*AV994</f>
        <v>0</v>
      </c>
      <c r="CO994">
        <f t="shared" ref="CO994" si="18196">CN992*AW994</f>
        <v>0</v>
      </c>
      <c r="CP994">
        <f t="shared" ref="CP994" si="18197">CO992*AX994</f>
        <v>0</v>
      </c>
      <c r="CQ994">
        <f t="shared" ref="CQ994" si="18198">CP992*AY994</f>
        <v>0</v>
      </c>
      <c r="CR994">
        <f t="shared" ref="CR994" si="18199">CQ992*AZ994</f>
        <v>0</v>
      </c>
      <c r="CS994">
        <f t="shared" ref="CS994" si="18200">CR992*BA994</f>
        <v>0</v>
      </c>
      <c r="CT994">
        <f t="shared" ref="CT994" si="18201">CS992*BB994</f>
        <v>0</v>
      </c>
    </row>
    <row r="995" spans="5:98" x14ac:dyDescent="0.3">
      <c r="E995" s="4"/>
      <c r="F995" s="91">
        <f t="shared" ref="F995:H995" si="18202">F994</f>
        <v>80</v>
      </c>
      <c r="G995" s="91">
        <f t="shared" si="18202"/>
        <v>80</v>
      </c>
      <c r="H995" s="4">
        <f t="shared" si="18202"/>
        <v>1</v>
      </c>
      <c r="I995">
        <v>10</v>
      </c>
      <c r="J995" s="48">
        <f t="shared" si="18160"/>
        <v>0</v>
      </c>
      <c r="K995" s="48">
        <f t="shared" si="18161"/>
        <v>0</v>
      </c>
      <c r="L995" s="98">
        <f t="shared" si="18162"/>
        <v>0</v>
      </c>
      <c r="M995" s="48"/>
      <c r="N995" s="48"/>
      <c r="O995" s="48"/>
      <c r="P995" s="48">
        <f>$J995+$K995+$L995</f>
        <v>0</v>
      </c>
      <c r="Q995" s="48">
        <f t="shared" si="18119"/>
        <v>0</v>
      </c>
      <c r="R995" s="48">
        <f t="shared" si="18119"/>
        <v>0</v>
      </c>
      <c r="S995" s="48">
        <f t="shared" si="18119"/>
        <v>0</v>
      </c>
      <c r="T995" s="48">
        <f t="shared" si="18119"/>
        <v>0</v>
      </c>
      <c r="U995" s="48">
        <f t="shared" si="18119"/>
        <v>0</v>
      </c>
      <c r="V995" s="48">
        <f t="shared" si="18119"/>
        <v>0</v>
      </c>
      <c r="W995" s="48">
        <f t="shared" si="18119"/>
        <v>0</v>
      </c>
      <c r="X995" s="48">
        <f t="shared" si="18119"/>
        <v>0</v>
      </c>
      <c r="Y995" s="48">
        <f t="shared" si="18119"/>
        <v>0</v>
      </c>
      <c r="Z995" s="48">
        <f t="shared" si="18119"/>
        <v>0</v>
      </c>
      <c r="AA995" s="48">
        <f t="shared" si="18119"/>
        <v>0</v>
      </c>
      <c r="AB995" s="48">
        <f t="shared" si="18119"/>
        <v>0</v>
      </c>
      <c r="AC995" s="48">
        <f t="shared" si="18119"/>
        <v>0</v>
      </c>
      <c r="AD995" s="48">
        <f t="shared" si="18119"/>
        <v>0</v>
      </c>
      <c r="AE995" s="48">
        <f t="shared" si="18119"/>
        <v>0</v>
      </c>
      <c r="AF995" s="48">
        <f t="shared" si="18119"/>
        <v>0</v>
      </c>
      <c r="AG995" s="48">
        <f t="shared" si="18119"/>
        <v>0</v>
      </c>
      <c r="AH995" s="48">
        <f t="shared" si="18119"/>
        <v>0</v>
      </c>
      <c r="AI995" s="48">
        <f t="shared" si="18119"/>
        <v>0</v>
      </c>
      <c r="AJ995" s="48">
        <f t="shared" si="18119"/>
        <v>0</v>
      </c>
      <c r="AK995" s="48">
        <f t="shared" si="18119"/>
        <v>0</v>
      </c>
      <c r="AL995" s="48">
        <f t="shared" si="18119"/>
        <v>0</v>
      </c>
      <c r="AM995" s="48">
        <f t="shared" si="18119"/>
        <v>0</v>
      </c>
      <c r="AN995" s="48">
        <f t="shared" si="18119"/>
        <v>0</v>
      </c>
      <c r="AO995" s="48">
        <f t="shared" si="18119"/>
        <v>0</v>
      </c>
      <c r="AP995" s="48">
        <f t="shared" si="18119"/>
        <v>0</v>
      </c>
      <c r="AQ995" s="48">
        <f t="shared" si="18119"/>
        <v>0</v>
      </c>
      <c r="AR995" s="48">
        <f t="shared" si="18119"/>
        <v>0</v>
      </c>
      <c r="AS995" s="48">
        <f t="shared" si="18119"/>
        <v>0</v>
      </c>
      <c r="AT995" s="48">
        <f t="shared" si="18119"/>
        <v>0</v>
      </c>
      <c r="AU995" s="48">
        <f t="shared" si="18119"/>
        <v>0</v>
      </c>
      <c r="AV995" s="48">
        <f t="shared" si="18119"/>
        <v>0</v>
      </c>
      <c r="AW995" s="48">
        <f t="shared" si="18119"/>
        <v>0</v>
      </c>
      <c r="AX995" s="48">
        <f t="shared" si="18119"/>
        <v>0</v>
      </c>
      <c r="AY995" s="48">
        <f t="shared" si="18119"/>
        <v>0</v>
      </c>
      <c r="AZ995" s="48">
        <f t="shared" si="18119"/>
        <v>0</v>
      </c>
      <c r="BA995" s="48">
        <f t="shared" si="18119"/>
        <v>0</v>
      </c>
      <c r="BB995" s="48">
        <f t="shared" si="18119"/>
        <v>0</v>
      </c>
      <c r="BC995" s="48"/>
      <c r="BE995" t="s">
        <v>179</v>
      </c>
      <c r="BH995">
        <f>BF992*P995</f>
        <v>0</v>
      </c>
      <c r="BI995">
        <f t="shared" ref="BI995" si="18203">BG992*Q995</f>
        <v>0</v>
      </c>
      <c r="BJ995">
        <f t="shared" ref="BJ995" si="18204">BH992*R995</f>
        <v>0</v>
      </c>
      <c r="BK995">
        <f t="shared" ref="BK995" si="18205">BI992*S995</f>
        <v>0</v>
      </c>
      <c r="BL995">
        <f t="shared" ref="BL995" si="18206">BJ992*T995</f>
        <v>0</v>
      </c>
      <c r="BM995">
        <f t="shared" ref="BM995" si="18207">BK992*U995</f>
        <v>0</v>
      </c>
      <c r="BN995">
        <f t="shared" ref="BN995" si="18208">BL992*V995</f>
        <v>0</v>
      </c>
      <c r="BO995">
        <f t="shared" ref="BO995" si="18209">BM992*W995</f>
        <v>0</v>
      </c>
      <c r="BP995">
        <f t="shared" ref="BP995" si="18210">BN992*X995</f>
        <v>0</v>
      </c>
      <c r="BQ995">
        <f t="shared" ref="BQ995" si="18211">BO992*Y995</f>
        <v>0</v>
      </c>
      <c r="BR995">
        <f t="shared" ref="BR995" si="18212">BP992*Z995</f>
        <v>0</v>
      </c>
      <c r="BS995">
        <f t="shared" ref="BS995" si="18213">BQ992*AA995</f>
        <v>0</v>
      </c>
      <c r="BT995">
        <f t="shared" ref="BT995" si="18214">BR992*AB995</f>
        <v>0</v>
      </c>
      <c r="BU995">
        <f t="shared" ref="BU995" si="18215">BS992*AC995</f>
        <v>0</v>
      </c>
      <c r="BV995">
        <f t="shared" ref="BV995" si="18216">BT992*AD995</f>
        <v>0</v>
      </c>
      <c r="BW995">
        <f t="shared" ref="BW995" si="18217">BU992*AE995</f>
        <v>0</v>
      </c>
      <c r="BX995">
        <f t="shared" ref="BX995" si="18218">BV992*AF995</f>
        <v>0</v>
      </c>
      <c r="BY995">
        <f t="shared" ref="BY995" si="18219">BW992*AG995</f>
        <v>0</v>
      </c>
      <c r="BZ995">
        <f t="shared" ref="BZ995" si="18220">BX992*AH995</f>
        <v>0</v>
      </c>
      <c r="CA995">
        <f t="shared" ref="CA995" si="18221">BY992*AI995</f>
        <v>0</v>
      </c>
      <c r="CB995">
        <f t="shared" ref="CB995" si="18222">BZ992*AJ995</f>
        <v>0</v>
      </c>
      <c r="CC995">
        <f t="shared" ref="CC995" si="18223">CA992*AK995</f>
        <v>0</v>
      </c>
      <c r="CD995">
        <f t="shared" ref="CD995" si="18224">CB992*AL995</f>
        <v>0</v>
      </c>
      <c r="CE995">
        <f t="shared" ref="CE995" si="18225">CC992*AM995</f>
        <v>0</v>
      </c>
      <c r="CF995">
        <f t="shared" ref="CF995" si="18226">CD992*AN995</f>
        <v>0</v>
      </c>
      <c r="CG995">
        <f t="shared" ref="CG995" si="18227">CE992*AO995</f>
        <v>0</v>
      </c>
      <c r="CH995">
        <f t="shared" ref="CH995" si="18228">CF992*AP995</f>
        <v>0</v>
      </c>
      <c r="CI995">
        <f t="shared" ref="CI995" si="18229">CG992*AQ995</f>
        <v>0</v>
      </c>
      <c r="CJ995">
        <f t="shared" ref="CJ995" si="18230">CH992*AR995</f>
        <v>0</v>
      </c>
      <c r="CK995">
        <f t="shared" ref="CK995" si="18231">CI992*AS995</f>
        <v>0</v>
      </c>
      <c r="CL995">
        <f t="shared" ref="CL995" si="18232">CJ992*AT995</f>
        <v>0</v>
      </c>
      <c r="CM995">
        <f t="shared" ref="CM995" si="18233">CK992*AU995</f>
        <v>0</v>
      </c>
      <c r="CN995">
        <f t="shared" ref="CN995" si="18234">CL992*AV995</f>
        <v>0</v>
      </c>
      <c r="CO995">
        <f t="shared" ref="CO995" si="18235">CM992*AW995</f>
        <v>0</v>
      </c>
      <c r="CP995">
        <f t="shared" ref="CP995" si="18236">CN992*AX995</f>
        <v>0</v>
      </c>
      <c r="CQ995">
        <f t="shared" ref="CQ995" si="18237">CO992*AY995</f>
        <v>0</v>
      </c>
      <c r="CR995">
        <f t="shared" ref="CR995" si="18238">CP992*AZ995</f>
        <v>0</v>
      </c>
      <c r="CS995">
        <f t="shared" ref="CS995" si="18239">CQ992*BA995</f>
        <v>0</v>
      </c>
      <c r="CT995">
        <f t="shared" ref="CT995" si="18240">CR992*BB995</f>
        <v>0</v>
      </c>
    </row>
    <row r="996" spans="5:98" x14ac:dyDescent="0.3">
      <c r="F996" s="91">
        <f t="shared" ref="F996:H996" si="18241">F995</f>
        <v>80</v>
      </c>
      <c r="G996" s="91">
        <f t="shared" si="18241"/>
        <v>80</v>
      </c>
      <c r="H996" s="4">
        <f t="shared" si="18241"/>
        <v>1</v>
      </c>
      <c r="I996">
        <v>15</v>
      </c>
      <c r="J996" s="48">
        <f t="shared" si="18160"/>
        <v>0</v>
      </c>
      <c r="K996" s="48">
        <f t="shared" si="18161"/>
        <v>0</v>
      </c>
      <c r="L996" s="98">
        <f t="shared" si="18162"/>
        <v>0</v>
      </c>
      <c r="M996" s="48"/>
      <c r="N996" s="48"/>
      <c r="O996" s="48"/>
      <c r="P996" s="48"/>
      <c r="Q996" s="48">
        <f>$J996+$K996+$L996</f>
        <v>0</v>
      </c>
      <c r="R996" s="48">
        <f t="shared" si="18119"/>
        <v>0</v>
      </c>
      <c r="S996" s="48">
        <f t="shared" si="18119"/>
        <v>0</v>
      </c>
      <c r="T996" s="48">
        <f t="shared" si="18119"/>
        <v>0</v>
      </c>
      <c r="U996" s="48">
        <f t="shared" si="18119"/>
        <v>0</v>
      </c>
      <c r="V996" s="48">
        <f t="shared" si="18119"/>
        <v>0</v>
      </c>
      <c r="W996" s="48">
        <f t="shared" si="18119"/>
        <v>0</v>
      </c>
      <c r="X996" s="48">
        <f t="shared" si="18119"/>
        <v>0</v>
      </c>
      <c r="Y996" s="48">
        <f t="shared" si="18119"/>
        <v>0</v>
      </c>
      <c r="Z996" s="48">
        <f t="shared" si="18119"/>
        <v>0</v>
      </c>
      <c r="AA996" s="48">
        <f t="shared" si="18119"/>
        <v>0</v>
      </c>
      <c r="AB996" s="48">
        <f t="shared" si="18119"/>
        <v>0</v>
      </c>
      <c r="AC996" s="48">
        <f t="shared" si="18119"/>
        <v>0</v>
      </c>
      <c r="AD996" s="48">
        <f t="shared" si="18119"/>
        <v>0</v>
      </c>
      <c r="AE996" s="48">
        <f t="shared" si="18119"/>
        <v>0</v>
      </c>
      <c r="AF996" s="48">
        <f t="shared" si="18119"/>
        <v>0</v>
      </c>
      <c r="AG996" s="48">
        <f t="shared" si="18119"/>
        <v>0</v>
      </c>
      <c r="AH996" s="48">
        <f t="shared" si="18119"/>
        <v>0</v>
      </c>
      <c r="AI996" s="48">
        <f t="shared" si="18119"/>
        <v>0</v>
      </c>
      <c r="AJ996" s="48">
        <f t="shared" si="18119"/>
        <v>0</v>
      </c>
      <c r="AK996" s="48">
        <f t="shared" si="18119"/>
        <v>0</v>
      </c>
      <c r="AL996" s="48">
        <f t="shared" si="18119"/>
        <v>0</v>
      </c>
      <c r="AM996" s="48">
        <f t="shared" si="18119"/>
        <v>0</v>
      </c>
      <c r="AN996" s="48">
        <f t="shared" si="18119"/>
        <v>0</v>
      </c>
      <c r="AO996" s="48">
        <f t="shared" si="18119"/>
        <v>0</v>
      </c>
      <c r="AP996" s="48">
        <f t="shared" si="18119"/>
        <v>0</v>
      </c>
      <c r="AQ996" s="48">
        <f t="shared" si="18119"/>
        <v>0</v>
      </c>
      <c r="AR996" s="48">
        <f t="shared" si="18119"/>
        <v>0</v>
      </c>
      <c r="AS996" s="48">
        <f t="shared" si="18119"/>
        <v>0</v>
      </c>
      <c r="AT996" s="48">
        <f t="shared" si="18119"/>
        <v>0</v>
      </c>
      <c r="AU996" s="48">
        <f t="shared" si="18119"/>
        <v>0</v>
      </c>
      <c r="AV996" s="48">
        <f t="shared" si="18119"/>
        <v>0</v>
      </c>
      <c r="AW996" s="48">
        <f t="shared" si="18119"/>
        <v>0</v>
      </c>
      <c r="AX996" s="48">
        <f t="shared" si="18119"/>
        <v>0</v>
      </c>
      <c r="AY996" s="48">
        <f t="shared" si="18119"/>
        <v>0</v>
      </c>
      <c r="AZ996" s="48">
        <f t="shared" si="18119"/>
        <v>0</v>
      </c>
      <c r="BA996" s="48">
        <f t="shared" si="18119"/>
        <v>0</v>
      </c>
      <c r="BB996" s="48">
        <f t="shared" si="18119"/>
        <v>0</v>
      </c>
      <c r="BC996" s="48"/>
      <c r="BE996" t="s">
        <v>180</v>
      </c>
      <c r="BI996">
        <f>BF992*Q996</f>
        <v>0</v>
      </c>
      <c r="BJ996">
        <f t="shared" ref="BJ996" si="18242">BG992*R996</f>
        <v>0</v>
      </c>
      <c r="BK996">
        <f t="shared" ref="BK996" si="18243">BH992*S996</f>
        <v>0</v>
      </c>
      <c r="BL996">
        <f t="shared" ref="BL996" si="18244">BI992*T996</f>
        <v>0</v>
      </c>
      <c r="BM996">
        <f t="shared" ref="BM996" si="18245">BJ992*U996</f>
        <v>0</v>
      </c>
      <c r="BN996">
        <f t="shared" ref="BN996" si="18246">BK992*V996</f>
        <v>0</v>
      </c>
      <c r="BO996">
        <f t="shared" ref="BO996" si="18247">BL992*W996</f>
        <v>0</v>
      </c>
      <c r="BP996">
        <f t="shared" ref="BP996" si="18248">BM992*X996</f>
        <v>0</v>
      </c>
      <c r="BQ996">
        <f t="shared" ref="BQ996" si="18249">BN992*Y996</f>
        <v>0</v>
      </c>
      <c r="BR996">
        <f t="shared" ref="BR996" si="18250">BO992*Z996</f>
        <v>0</v>
      </c>
      <c r="BS996">
        <f t="shared" ref="BS996" si="18251">BP992*AA996</f>
        <v>0</v>
      </c>
      <c r="BT996">
        <f t="shared" ref="BT996" si="18252">BQ992*AB996</f>
        <v>0</v>
      </c>
      <c r="BU996">
        <f t="shared" ref="BU996" si="18253">BR992*AC996</f>
        <v>0</v>
      </c>
      <c r="BV996">
        <f t="shared" ref="BV996" si="18254">BS992*AD996</f>
        <v>0</v>
      </c>
      <c r="BW996">
        <f t="shared" ref="BW996" si="18255">BT992*AE996</f>
        <v>0</v>
      </c>
      <c r="BX996">
        <f t="shared" ref="BX996" si="18256">BU992*AF996</f>
        <v>0</v>
      </c>
      <c r="BY996">
        <f t="shared" ref="BY996" si="18257">BV992*AG996</f>
        <v>0</v>
      </c>
      <c r="BZ996">
        <f t="shared" ref="BZ996" si="18258">BW992*AH996</f>
        <v>0</v>
      </c>
      <c r="CA996">
        <f t="shared" ref="CA996" si="18259">BX992*AI996</f>
        <v>0</v>
      </c>
      <c r="CB996">
        <f t="shared" ref="CB996" si="18260">BY992*AJ996</f>
        <v>0</v>
      </c>
      <c r="CC996">
        <f t="shared" ref="CC996" si="18261">BZ992*AK996</f>
        <v>0</v>
      </c>
      <c r="CD996">
        <f t="shared" ref="CD996" si="18262">CA992*AL996</f>
        <v>0</v>
      </c>
      <c r="CE996">
        <f t="shared" ref="CE996" si="18263">CB992*AM996</f>
        <v>0</v>
      </c>
      <c r="CF996">
        <f t="shared" ref="CF996" si="18264">CC992*AN996</f>
        <v>0</v>
      </c>
      <c r="CG996">
        <f t="shared" ref="CG996" si="18265">CD992*AO996</f>
        <v>0</v>
      </c>
      <c r="CH996">
        <f t="shared" ref="CH996" si="18266">CE992*AP996</f>
        <v>0</v>
      </c>
      <c r="CI996">
        <f t="shared" ref="CI996" si="18267">CF992*AQ996</f>
        <v>0</v>
      </c>
      <c r="CJ996">
        <f t="shared" ref="CJ996" si="18268">CG992*AR996</f>
        <v>0</v>
      </c>
      <c r="CK996">
        <f t="shared" ref="CK996" si="18269">CH992*AS996</f>
        <v>0</v>
      </c>
      <c r="CL996">
        <f t="shared" ref="CL996" si="18270">CI992*AT996</f>
        <v>0</v>
      </c>
      <c r="CM996">
        <f t="shared" ref="CM996" si="18271">CJ992*AU996</f>
        <v>0</v>
      </c>
      <c r="CN996">
        <f t="shared" ref="CN996" si="18272">CK992*AV996</f>
        <v>0</v>
      </c>
      <c r="CO996">
        <f t="shared" ref="CO996" si="18273">CL992*AW996</f>
        <v>0</v>
      </c>
      <c r="CP996">
        <f t="shared" ref="CP996" si="18274">CM992*AX996</f>
        <v>0</v>
      </c>
      <c r="CQ996">
        <f t="shared" ref="CQ996" si="18275">CN992*AY996</f>
        <v>0</v>
      </c>
      <c r="CR996">
        <f t="shared" ref="CR996" si="18276">CO992*AZ996</f>
        <v>0</v>
      </c>
      <c r="CS996">
        <f t="shared" ref="CS996" si="18277">CP992*BA996</f>
        <v>0</v>
      </c>
      <c r="CT996">
        <f t="shared" ref="CT996" si="18278">CQ992*BB996</f>
        <v>0</v>
      </c>
    </row>
    <row r="997" spans="5:98" x14ac:dyDescent="0.3">
      <c r="F997" s="91">
        <f t="shared" ref="F997:H997" si="18279">F996</f>
        <v>80</v>
      </c>
      <c r="G997" s="91">
        <f t="shared" si="18279"/>
        <v>80</v>
      </c>
      <c r="H997" s="4">
        <f t="shared" si="18279"/>
        <v>1</v>
      </c>
      <c r="I997">
        <v>20</v>
      </c>
      <c r="J997" s="48">
        <f t="shared" si="18160"/>
        <v>0</v>
      </c>
      <c r="K997" s="48">
        <f t="shared" si="18161"/>
        <v>0</v>
      </c>
      <c r="L997" s="98">
        <f t="shared" si="18162"/>
        <v>0</v>
      </c>
      <c r="M997" s="48"/>
      <c r="N997" s="48"/>
      <c r="O997" s="48"/>
      <c r="P997" s="48"/>
      <c r="Q997" s="48"/>
      <c r="R997" s="48">
        <f>$J997+$K997+$L997</f>
        <v>0</v>
      </c>
      <c r="S997" s="48">
        <f t="shared" si="18119"/>
        <v>0</v>
      </c>
      <c r="T997" s="48">
        <f t="shared" si="18119"/>
        <v>0</v>
      </c>
      <c r="U997" s="48">
        <f t="shared" si="18119"/>
        <v>0</v>
      </c>
      <c r="V997" s="48">
        <f t="shared" si="18119"/>
        <v>0</v>
      </c>
      <c r="W997" s="48">
        <f t="shared" si="18119"/>
        <v>0</v>
      </c>
      <c r="X997" s="48">
        <f t="shared" si="18119"/>
        <v>0</v>
      </c>
      <c r="Y997" s="48">
        <f t="shared" si="18119"/>
        <v>0</v>
      </c>
      <c r="Z997" s="48">
        <f t="shared" si="18119"/>
        <v>0</v>
      </c>
      <c r="AA997" s="48">
        <f t="shared" si="18119"/>
        <v>0</v>
      </c>
      <c r="AB997" s="48">
        <f t="shared" si="18119"/>
        <v>0</v>
      </c>
      <c r="AC997" s="48">
        <f t="shared" si="18119"/>
        <v>0</v>
      </c>
      <c r="AD997" s="48">
        <f t="shared" si="18119"/>
        <v>0</v>
      </c>
      <c r="AE997" s="48">
        <f t="shared" si="18119"/>
        <v>0</v>
      </c>
      <c r="AF997" s="48">
        <f t="shared" si="18119"/>
        <v>0</v>
      </c>
      <c r="AG997" s="48">
        <f t="shared" si="18119"/>
        <v>0</v>
      </c>
      <c r="AH997" s="48">
        <f t="shared" si="18119"/>
        <v>0</v>
      </c>
      <c r="AI997" s="48">
        <f t="shared" si="18119"/>
        <v>0</v>
      </c>
      <c r="AJ997" s="48">
        <f t="shared" si="18119"/>
        <v>0</v>
      </c>
      <c r="AK997" s="48">
        <f t="shared" si="18119"/>
        <v>0</v>
      </c>
      <c r="AL997" s="48">
        <f t="shared" si="18119"/>
        <v>0</v>
      </c>
      <c r="AM997" s="48">
        <f t="shared" si="18119"/>
        <v>0</v>
      </c>
      <c r="AN997" s="48">
        <f t="shared" si="18119"/>
        <v>0</v>
      </c>
      <c r="AO997" s="48">
        <f t="shared" si="18119"/>
        <v>0</v>
      </c>
      <c r="AP997" s="48">
        <f t="shared" si="18119"/>
        <v>0</v>
      </c>
      <c r="AQ997" s="48">
        <f t="shared" si="18119"/>
        <v>0</v>
      </c>
      <c r="AR997" s="48">
        <f t="shared" si="18119"/>
        <v>0</v>
      </c>
      <c r="AS997" s="48">
        <f t="shared" si="18119"/>
        <v>0</v>
      </c>
      <c r="AT997" s="48">
        <f t="shared" si="18119"/>
        <v>0</v>
      </c>
      <c r="AU997" s="48">
        <f t="shared" si="18119"/>
        <v>0</v>
      </c>
      <c r="AV997" s="48">
        <f t="shared" si="18119"/>
        <v>0</v>
      </c>
      <c r="AW997" s="48">
        <f t="shared" si="18119"/>
        <v>0</v>
      </c>
      <c r="AX997" s="48">
        <f t="shared" si="18119"/>
        <v>0</v>
      </c>
      <c r="AY997" s="48">
        <f t="shared" si="18119"/>
        <v>0</v>
      </c>
      <c r="AZ997" s="48">
        <f t="shared" si="18119"/>
        <v>0</v>
      </c>
      <c r="BA997" s="48">
        <f t="shared" si="18119"/>
        <v>0</v>
      </c>
      <c r="BB997" s="48">
        <f t="shared" si="18119"/>
        <v>0</v>
      </c>
      <c r="BC997" s="48"/>
      <c r="BE997" t="s">
        <v>181</v>
      </c>
      <c r="BJ997">
        <f>BF992*R997</f>
        <v>0</v>
      </c>
      <c r="BK997">
        <f t="shared" ref="BK997" si="18280">BG992*S997</f>
        <v>0</v>
      </c>
      <c r="BL997">
        <f t="shared" ref="BL997" si="18281">BH992*T997</f>
        <v>0</v>
      </c>
      <c r="BM997">
        <f t="shared" ref="BM997" si="18282">BI992*U997</f>
        <v>0</v>
      </c>
      <c r="BN997">
        <f t="shared" ref="BN997" si="18283">BJ992*V997</f>
        <v>0</v>
      </c>
      <c r="BO997">
        <f t="shared" ref="BO997" si="18284">BK992*W997</f>
        <v>0</v>
      </c>
      <c r="BP997">
        <f t="shared" ref="BP997" si="18285">BL992*X997</f>
        <v>0</v>
      </c>
      <c r="BQ997">
        <f t="shared" ref="BQ997" si="18286">BM992*Y997</f>
        <v>0</v>
      </c>
      <c r="BR997">
        <f t="shared" ref="BR997" si="18287">BN992*Z997</f>
        <v>0</v>
      </c>
      <c r="BS997">
        <f t="shared" ref="BS997" si="18288">BO992*AA997</f>
        <v>0</v>
      </c>
      <c r="BT997">
        <f t="shared" ref="BT997" si="18289">BP992*AB997</f>
        <v>0</v>
      </c>
      <c r="BU997">
        <f t="shared" ref="BU997" si="18290">BQ992*AC997</f>
        <v>0</v>
      </c>
      <c r="BV997">
        <f t="shared" ref="BV997" si="18291">BR992*AD997</f>
        <v>0</v>
      </c>
      <c r="BW997">
        <f t="shared" ref="BW997" si="18292">BS992*AE997</f>
        <v>0</v>
      </c>
      <c r="BX997">
        <f t="shared" ref="BX997" si="18293">BT992*AF997</f>
        <v>0</v>
      </c>
      <c r="BY997">
        <f t="shared" ref="BY997" si="18294">BU992*AG997</f>
        <v>0</v>
      </c>
      <c r="BZ997">
        <f t="shared" ref="BZ997" si="18295">BV992*AH997</f>
        <v>0</v>
      </c>
      <c r="CA997">
        <f t="shared" ref="CA997" si="18296">BW992*AI997</f>
        <v>0</v>
      </c>
      <c r="CB997">
        <f t="shared" ref="CB997" si="18297">BX992*AJ997</f>
        <v>0</v>
      </c>
      <c r="CC997">
        <f t="shared" ref="CC997" si="18298">BY992*AK997</f>
        <v>0</v>
      </c>
      <c r="CD997">
        <f t="shared" ref="CD997" si="18299">BZ992*AL997</f>
        <v>0</v>
      </c>
      <c r="CE997">
        <f t="shared" ref="CE997" si="18300">CA992*AM997</f>
        <v>0</v>
      </c>
      <c r="CF997">
        <f t="shared" ref="CF997" si="18301">CB992*AN997</f>
        <v>0</v>
      </c>
      <c r="CG997">
        <f t="shared" ref="CG997" si="18302">CC992*AO997</f>
        <v>0</v>
      </c>
      <c r="CH997">
        <f t="shared" ref="CH997" si="18303">CD992*AP997</f>
        <v>0</v>
      </c>
      <c r="CI997">
        <f t="shared" ref="CI997" si="18304">CE992*AQ997</f>
        <v>0</v>
      </c>
      <c r="CJ997">
        <f t="shared" ref="CJ997" si="18305">CF992*AR997</f>
        <v>0</v>
      </c>
      <c r="CK997">
        <f t="shared" ref="CK997" si="18306">CG992*AS997</f>
        <v>0</v>
      </c>
      <c r="CL997">
        <f t="shared" ref="CL997" si="18307">CH992*AT997</f>
        <v>0</v>
      </c>
      <c r="CM997">
        <f t="shared" ref="CM997" si="18308">CI992*AU997</f>
        <v>0</v>
      </c>
      <c r="CN997">
        <f t="shared" ref="CN997" si="18309">CJ992*AV997</f>
        <v>0</v>
      </c>
      <c r="CO997">
        <f t="shared" ref="CO997" si="18310">CK992*AW997</f>
        <v>0</v>
      </c>
      <c r="CP997">
        <f t="shared" ref="CP997" si="18311">CL992*AX997</f>
        <v>0</v>
      </c>
      <c r="CQ997">
        <f t="shared" ref="CQ997" si="18312">CM992*AY997</f>
        <v>0</v>
      </c>
      <c r="CR997">
        <f t="shared" ref="CR997" si="18313">CN992*AZ997</f>
        <v>0</v>
      </c>
      <c r="CS997">
        <f t="shared" ref="CS997" si="18314">CO992*BA997</f>
        <v>0</v>
      </c>
      <c r="CT997">
        <f t="shared" ref="CT997" si="18315">CP992*BB997</f>
        <v>0</v>
      </c>
    </row>
    <row r="998" spans="5:98" x14ac:dyDescent="0.3">
      <c r="F998" s="91">
        <f t="shared" ref="F998:H998" si="18316">F997</f>
        <v>80</v>
      </c>
      <c r="G998" s="91">
        <f t="shared" si="18316"/>
        <v>80</v>
      </c>
      <c r="H998" s="4">
        <f t="shared" si="18316"/>
        <v>1</v>
      </c>
      <c r="I998">
        <v>25</v>
      </c>
      <c r="J998" s="48">
        <f t="shared" si="18160"/>
        <v>0</v>
      </c>
      <c r="K998" s="48">
        <f t="shared" si="18161"/>
        <v>0</v>
      </c>
      <c r="L998" s="98">
        <f t="shared" si="18162"/>
        <v>0</v>
      </c>
      <c r="M998" s="48"/>
      <c r="N998" s="48"/>
      <c r="O998" s="48"/>
      <c r="P998" s="48"/>
      <c r="Q998" s="48"/>
      <c r="R998" s="48"/>
      <c r="S998" s="48">
        <f>$J998+$K998+$L998</f>
        <v>0</v>
      </c>
      <c r="T998" s="48">
        <f t="shared" si="18119"/>
        <v>0</v>
      </c>
      <c r="U998" s="48">
        <f t="shared" si="18119"/>
        <v>0</v>
      </c>
      <c r="V998" s="48">
        <f t="shared" si="18119"/>
        <v>0</v>
      </c>
      <c r="W998" s="48">
        <f t="shared" si="18119"/>
        <v>0</v>
      </c>
      <c r="X998" s="48">
        <f t="shared" si="18119"/>
        <v>0</v>
      </c>
      <c r="Y998" s="48">
        <f t="shared" si="18119"/>
        <v>0</v>
      </c>
      <c r="Z998" s="48">
        <f t="shared" si="18119"/>
        <v>0</v>
      </c>
      <c r="AA998" s="48">
        <f t="shared" si="18119"/>
        <v>0</v>
      </c>
      <c r="AB998" s="48">
        <f t="shared" si="18119"/>
        <v>0</v>
      </c>
      <c r="AC998" s="48">
        <f t="shared" si="18119"/>
        <v>0</v>
      </c>
      <c r="AD998" s="48">
        <f t="shared" si="18119"/>
        <v>0</v>
      </c>
      <c r="AE998" s="48">
        <f t="shared" si="18119"/>
        <v>0</v>
      </c>
      <c r="AF998" s="48">
        <f t="shared" si="18119"/>
        <v>0</v>
      </c>
      <c r="AG998" s="48">
        <f t="shared" si="18119"/>
        <v>0</v>
      </c>
      <c r="AH998" s="48">
        <f t="shared" si="18119"/>
        <v>0</v>
      </c>
      <c r="AI998" s="48">
        <f t="shared" si="18119"/>
        <v>0</v>
      </c>
      <c r="AJ998" s="48">
        <f t="shared" si="18119"/>
        <v>0</v>
      </c>
      <c r="AK998" s="48">
        <f t="shared" si="18119"/>
        <v>0</v>
      </c>
      <c r="AL998" s="48">
        <f t="shared" si="18119"/>
        <v>0</v>
      </c>
      <c r="AM998" s="48">
        <f t="shared" si="18119"/>
        <v>0</v>
      </c>
      <c r="AN998" s="48">
        <f t="shared" si="18119"/>
        <v>0</v>
      </c>
      <c r="AO998" s="48">
        <f t="shared" si="18119"/>
        <v>0</v>
      </c>
      <c r="AP998" s="48">
        <f t="shared" si="18119"/>
        <v>0</v>
      </c>
      <c r="AQ998" s="48">
        <f t="shared" si="18119"/>
        <v>0</v>
      </c>
      <c r="AR998" s="48">
        <f t="shared" si="18119"/>
        <v>0</v>
      </c>
      <c r="AS998" s="48">
        <f t="shared" si="18119"/>
        <v>0</v>
      </c>
      <c r="AT998" s="48">
        <f t="shared" si="18119"/>
        <v>0</v>
      </c>
      <c r="AU998" s="48">
        <f t="shared" si="18119"/>
        <v>0</v>
      </c>
      <c r="AV998" s="48">
        <f t="shared" si="18119"/>
        <v>0</v>
      </c>
      <c r="AW998" s="48">
        <f t="shared" si="18119"/>
        <v>0</v>
      </c>
      <c r="AX998" s="48">
        <f t="shared" si="18119"/>
        <v>0</v>
      </c>
      <c r="AY998" s="48">
        <f t="shared" si="18119"/>
        <v>0</v>
      </c>
      <c r="AZ998" s="48">
        <f t="shared" si="18119"/>
        <v>0</v>
      </c>
      <c r="BA998" s="48">
        <f t="shared" si="18119"/>
        <v>0</v>
      </c>
      <c r="BB998" s="48">
        <f t="shared" si="18119"/>
        <v>0</v>
      </c>
      <c r="BC998" s="48"/>
      <c r="BE998" t="s">
        <v>182</v>
      </c>
      <c r="BK998">
        <f>BF992*S998</f>
        <v>0</v>
      </c>
      <c r="BL998">
        <f t="shared" ref="BL998" si="18317">BG992*T998</f>
        <v>0</v>
      </c>
      <c r="BM998">
        <f t="shared" ref="BM998" si="18318">BH992*U998</f>
        <v>0</v>
      </c>
      <c r="BN998">
        <f t="shared" ref="BN998" si="18319">BI992*V998</f>
        <v>0</v>
      </c>
      <c r="BO998">
        <f t="shared" ref="BO998" si="18320">BJ992*W998</f>
        <v>0</v>
      </c>
      <c r="BP998">
        <f t="shared" ref="BP998" si="18321">BK992*X998</f>
        <v>0</v>
      </c>
      <c r="BQ998">
        <f t="shared" ref="BQ998" si="18322">BL992*Y998</f>
        <v>0</v>
      </c>
      <c r="BR998">
        <f t="shared" ref="BR998" si="18323">BM992*Z998</f>
        <v>0</v>
      </c>
      <c r="BS998">
        <f t="shared" ref="BS998" si="18324">BN992*AA998</f>
        <v>0</v>
      </c>
      <c r="BT998">
        <f t="shared" ref="BT998" si="18325">BO992*AB998</f>
        <v>0</v>
      </c>
      <c r="BU998">
        <f t="shared" ref="BU998" si="18326">BP992*AC998</f>
        <v>0</v>
      </c>
      <c r="BV998">
        <f t="shared" ref="BV998" si="18327">BQ992*AD998</f>
        <v>0</v>
      </c>
      <c r="BW998">
        <f t="shared" ref="BW998" si="18328">BR992*AE998</f>
        <v>0</v>
      </c>
      <c r="BX998">
        <f t="shared" ref="BX998" si="18329">BS992*AF998</f>
        <v>0</v>
      </c>
      <c r="BY998">
        <f t="shared" ref="BY998" si="18330">BT992*AG998</f>
        <v>0</v>
      </c>
      <c r="BZ998">
        <f t="shared" ref="BZ998" si="18331">BU992*AH998</f>
        <v>0</v>
      </c>
      <c r="CA998">
        <f t="shared" ref="CA998" si="18332">BV992*AI998</f>
        <v>0</v>
      </c>
      <c r="CB998">
        <f t="shared" ref="CB998" si="18333">BW992*AJ998</f>
        <v>0</v>
      </c>
      <c r="CC998">
        <f t="shared" ref="CC998" si="18334">BX992*AK998</f>
        <v>0</v>
      </c>
      <c r="CD998">
        <f t="shared" ref="CD998" si="18335">BY992*AL998</f>
        <v>0</v>
      </c>
      <c r="CE998">
        <f t="shared" ref="CE998" si="18336">BZ992*AM998</f>
        <v>0</v>
      </c>
      <c r="CF998">
        <f t="shared" ref="CF998" si="18337">CA992*AN998</f>
        <v>0</v>
      </c>
      <c r="CG998">
        <f t="shared" ref="CG998" si="18338">CB992*AO998</f>
        <v>0</v>
      </c>
      <c r="CH998">
        <f t="shared" ref="CH998" si="18339">CC992*AP998</f>
        <v>0</v>
      </c>
      <c r="CI998">
        <f t="shared" ref="CI998" si="18340">CD992*AQ998</f>
        <v>0</v>
      </c>
      <c r="CJ998">
        <f t="shared" ref="CJ998" si="18341">CE992*AR998</f>
        <v>0</v>
      </c>
      <c r="CK998">
        <f t="shared" ref="CK998" si="18342">CF992*AS998</f>
        <v>0</v>
      </c>
      <c r="CL998">
        <f t="shared" ref="CL998" si="18343">CG992*AT998</f>
        <v>0</v>
      </c>
      <c r="CM998">
        <f t="shared" ref="CM998" si="18344">CH992*AU998</f>
        <v>0</v>
      </c>
      <c r="CN998">
        <f t="shared" ref="CN998" si="18345">CI992*AV998</f>
        <v>0</v>
      </c>
      <c r="CO998">
        <f t="shared" ref="CO998" si="18346">CJ992*AW998</f>
        <v>0</v>
      </c>
      <c r="CP998">
        <f t="shared" ref="CP998" si="18347">CK992*AX998</f>
        <v>0</v>
      </c>
      <c r="CQ998">
        <f t="shared" ref="CQ998" si="18348">CL992*AY998</f>
        <v>0</v>
      </c>
      <c r="CR998">
        <f t="shared" ref="CR998" si="18349">CM992*AZ998</f>
        <v>0</v>
      </c>
      <c r="CS998">
        <f t="shared" ref="CS998" si="18350">CN992*BA998</f>
        <v>0</v>
      </c>
      <c r="CT998">
        <f t="shared" ref="CT998" si="18351">CO992*BB998</f>
        <v>0</v>
      </c>
    </row>
    <row r="999" spans="5:98" x14ac:dyDescent="0.3">
      <c r="F999" s="91">
        <f t="shared" ref="F999:H999" si="18352">F998</f>
        <v>80</v>
      </c>
      <c r="G999" s="91">
        <f t="shared" si="18352"/>
        <v>80</v>
      </c>
      <c r="H999" s="4">
        <f t="shared" si="18352"/>
        <v>1</v>
      </c>
      <c r="I999">
        <v>30</v>
      </c>
      <c r="J999" s="48">
        <f t="shared" si="18160"/>
        <v>0</v>
      </c>
      <c r="K999" s="48">
        <f t="shared" si="18161"/>
        <v>0</v>
      </c>
      <c r="L999" s="98">
        <f t="shared" si="18162"/>
        <v>0</v>
      </c>
      <c r="M999" s="48"/>
      <c r="N999" s="48"/>
      <c r="O999" s="48"/>
      <c r="P999" s="48"/>
      <c r="Q999" s="48"/>
      <c r="R999" s="48"/>
      <c r="S999" s="48"/>
      <c r="T999" s="48">
        <f>$J999+$K999+$L999</f>
        <v>0</v>
      </c>
      <c r="U999" s="48">
        <f t="shared" si="18119"/>
        <v>0</v>
      </c>
      <c r="V999" s="48">
        <f t="shared" si="18119"/>
        <v>0</v>
      </c>
      <c r="W999" s="48">
        <f t="shared" si="18119"/>
        <v>0</v>
      </c>
      <c r="X999" s="48">
        <f t="shared" si="18119"/>
        <v>0</v>
      </c>
      <c r="Y999" s="48">
        <f t="shared" si="18119"/>
        <v>0</v>
      </c>
      <c r="Z999" s="48">
        <f t="shared" si="18119"/>
        <v>0</v>
      </c>
      <c r="AA999" s="48">
        <f t="shared" si="18119"/>
        <v>0</v>
      </c>
      <c r="AB999" s="48">
        <f t="shared" si="18119"/>
        <v>0</v>
      </c>
      <c r="AC999" s="48">
        <f t="shared" si="18119"/>
        <v>0</v>
      </c>
      <c r="AD999" s="48">
        <f t="shared" si="18119"/>
        <v>0</v>
      </c>
      <c r="AE999" s="48">
        <f t="shared" si="18119"/>
        <v>0</v>
      </c>
      <c r="AF999" s="48">
        <f t="shared" si="18119"/>
        <v>0</v>
      </c>
      <c r="AG999" s="48">
        <f t="shared" si="18119"/>
        <v>0</v>
      </c>
      <c r="AH999" s="48">
        <f t="shared" si="18119"/>
        <v>0</v>
      </c>
      <c r="AI999" s="48">
        <f t="shared" si="18119"/>
        <v>0</v>
      </c>
      <c r="AJ999" s="48">
        <f t="shared" si="18119"/>
        <v>0</v>
      </c>
      <c r="AK999" s="48">
        <f t="shared" si="18119"/>
        <v>0</v>
      </c>
      <c r="AL999" s="48">
        <f t="shared" si="18119"/>
        <v>0</v>
      </c>
      <c r="AM999" s="48">
        <f t="shared" si="18119"/>
        <v>0</v>
      </c>
      <c r="AN999" s="48">
        <f t="shared" si="18119"/>
        <v>0</v>
      </c>
      <c r="AO999" s="48">
        <f t="shared" si="18119"/>
        <v>0</v>
      </c>
      <c r="AP999" s="48">
        <f t="shared" si="18119"/>
        <v>0</v>
      </c>
      <c r="AQ999" s="48">
        <f t="shared" si="18119"/>
        <v>0</v>
      </c>
      <c r="AR999" s="48">
        <f t="shared" si="18119"/>
        <v>0</v>
      </c>
      <c r="AS999" s="48">
        <f t="shared" si="18119"/>
        <v>0</v>
      </c>
      <c r="AT999" s="48">
        <f t="shared" si="18119"/>
        <v>0</v>
      </c>
      <c r="AU999" s="48">
        <f t="shared" si="18119"/>
        <v>0</v>
      </c>
      <c r="AV999" s="48">
        <f t="shared" si="18119"/>
        <v>0</v>
      </c>
      <c r="AW999" s="48">
        <f t="shared" si="18119"/>
        <v>0</v>
      </c>
      <c r="AX999" s="48">
        <f t="shared" si="18119"/>
        <v>0</v>
      </c>
      <c r="AY999" s="48">
        <f t="shared" ref="AY999:BB1014" si="18353">$J999+$K999+$L999</f>
        <v>0</v>
      </c>
      <c r="AZ999" s="48">
        <f t="shared" si="18353"/>
        <v>0</v>
      </c>
      <c r="BA999" s="48">
        <f t="shared" si="18353"/>
        <v>0</v>
      </c>
      <c r="BB999" s="48">
        <f t="shared" si="18353"/>
        <v>0</v>
      </c>
      <c r="BC999" s="48"/>
      <c r="BE999" t="s">
        <v>183</v>
      </c>
      <c r="BL999">
        <f>BF992*T999</f>
        <v>0</v>
      </c>
      <c r="BM999">
        <f t="shared" ref="BM999" si="18354">BG992*U999</f>
        <v>0</v>
      </c>
      <c r="BN999">
        <f t="shared" ref="BN999" si="18355">BH992*V999</f>
        <v>0</v>
      </c>
      <c r="BO999">
        <f t="shared" ref="BO999" si="18356">BI992*W999</f>
        <v>0</v>
      </c>
      <c r="BP999">
        <f t="shared" ref="BP999" si="18357">BJ992*X999</f>
        <v>0</v>
      </c>
      <c r="BQ999">
        <f t="shared" ref="BQ999" si="18358">BK992*Y999</f>
        <v>0</v>
      </c>
      <c r="BR999">
        <f t="shared" ref="BR999" si="18359">BL992*Z999</f>
        <v>0</v>
      </c>
      <c r="BS999">
        <f t="shared" ref="BS999" si="18360">BM992*AA999</f>
        <v>0</v>
      </c>
      <c r="BT999">
        <f t="shared" ref="BT999" si="18361">BN992*AB999</f>
        <v>0</v>
      </c>
      <c r="BU999">
        <f t="shared" ref="BU999" si="18362">BO992*AC999</f>
        <v>0</v>
      </c>
      <c r="BV999">
        <f t="shared" ref="BV999" si="18363">BP992*AD999</f>
        <v>0</v>
      </c>
      <c r="BW999">
        <f t="shared" ref="BW999" si="18364">BQ992*AE999</f>
        <v>0</v>
      </c>
      <c r="BX999">
        <f t="shared" ref="BX999" si="18365">BR992*AF999</f>
        <v>0</v>
      </c>
      <c r="BY999">
        <f t="shared" ref="BY999" si="18366">BS992*AG999</f>
        <v>0</v>
      </c>
      <c r="BZ999">
        <f t="shared" ref="BZ999" si="18367">BT992*AH999</f>
        <v>0</v>
      </c>
      <c r="CA999">
        <f t="shared" ref="CA999" si="18368">BU992*AI999</f>
        <v>0</v>
      </c>
      <c r="CB999">
        <f t="shared" ref="CB999" si="18369">BV992*AJ999</f>
        <v>0</v>
      </c>
      <c r="CC999">
        <f t="shared" ref="CC999" si="18370">BW992*AK999</f>
        <v>0</v>
      </c>
      <c r="CD999">
        <f t="shared" ref="CD999" si="18371">BX992*AL999</f>
        <v>0</v>
      </c>
      <c r="CE999">
        <f t="shared" ref="CE999" si="18372">BY992*AM999</f>
        <v>0</v>
      </c>
      <c r="CF999">
        <f t="shared" ref="CF999" si="18373">BZ992*AN999</f>
        <v>0</v>
      </c>
      <c r="CG999">
        <f t="shared" ref="CG999" si="18374">CA992*AO999</f>
        <v>0</v>
      </c>
      <c r="CH999">
        <f t="shared" ref="CH999" si="18375">CB992*AP999</f>
        <v>0</v>
      </c>
      <c r="CI999">
        <f t="shared" ref="CI999" si="18376">CC992*AQ999</f>
        <v>0</v>
      </c>
      <c r="CJ999">
        <f t="shared" ref="CJ999" si="18377">CD992*AR999</f>
        <v>0</v>
      </c>
      <c r="CK999">
        <f t="shared" ref="CK999" si="18378">CE992*AS999</f>
        <v>0</v>
      </c>
      <c r="CL999">
        <f t="shared" ref="CL999" si="18379">CF992*AT999</f>
        <v>0</v>
      </c>
      <c r="CM999">
        <f t="shared" ref="CM999" si="18380">CG992*AU999</f>
        <v>0</v>
      </c>
      <c r="CN999">
        <f t="shared" ref="CN999" si="18381">CH992*AV999</f>
        <v>0</v>
      </c>
      <c r="CO999">
        <f t="shared" ref="CO999" si="18382">CI992*AW999</f>
        <v>0</v>
      </c>
      <c r="CP999">
        <f t="shared" ref="CP999" si="18383">CJ992*AX999</f>
        <v>0</v>
      </c>
      <c r="CQ999">
        <f t="shared" ref="CQ999" si="18384">CK992*AY999</f>
        <v>0</v>
      </c>
      <c r="CR999">
        <f t="shared" ref="CR999" si="18385">CL992*AZ999</f>
        <v>0</v>
      </c>
      <c r="CS999">
        <f t="shared" ref="CS999" si="18386">CM992*BA999</f>
        <v>0</v>
      </c>
      <c r="CT999">
        <f t="shared" ref="CT999" si="18387">CN992*BB999</f>
        <v>0</v>
      </c>
    </row>
    <row r="1000" spans="5:98" x14ac:dyDescent="0.3">
      <c r="F1000" s="91">
        <f t="shared" ref="F1000:H1000" si="18388">F999</f>
        <v>80</v>
      </c>
      <c r="G1000" s="91">
        <f t="shared" si="18388"/>
        <v>80</v>
      </c>
      <c r="H1000" s="4">
        <f t="shared" si="18388"/>
        <v>1</v>
      </c>
      <c r="I1000">
        <v>35</v>
      </c>
      <c r="J1000" s="48">
        <f t="shared" si="18160"/>
        <v>0</v>
      </c>
      <c r="K1000" s="48">
        <f>IF(IF(AND(I1000&gt;=(F1000*2),I1000&lt;=G1000+F1000+(G1000-F1000+5)+1),((H1000)^2)*(I1001-F1000*2)/5,0)&lt;=H1000,IF(AND(I1000&gt;=(F1000*2),I1000&lt;=G1000+F1000+(G1000-F1000+5)+1),((H1000)^2)*(I1001-F1000*2)/5,0),(K999-H1000^2))</f>
        <v>0</v>
      </c>
      <c r="L1000" s="98">
        <f t="shared" si="18162"/>
        <v>0</v>
      </c>
      <c r="M1000" s="48"/>
      <c r="N1000" s="48"/>
      <c r="O1000" s="48"/>
      <c r="P1000" s="48"/>
      <c r="Q1000" s="48"/>
      <c r="R1000" s="48"/>
      <c r="S1000" s="48"/>
      <c r="T1000" s="48"/>
      <c r="U1000" s="48">
        <f>$J1000+$K1000+$L1000</f>
        <v>0</v>
      </c>
      <c r="V1000" s="48">
        <f t="shared" ref="V1000:AX1010" si="18389">$J1000+$K1000+$L1000</f>
        <v>0</v>
      </c>
      <c r="W1000" s="48">
        <f t="shared" si="18389"/>
        <v>0</v>
      </c>
      <c r="X1000" s="48">
        <f t="shared" si="18389"/>
        <v>0</v>
      </c>
      <c r="Y1000" s="48">
        <f t="shared" si="18389"/>
        <v>0</v>
      </c>
      <c r="Z1000" s="48">
        <f t="shared" si="18389"/>
        <v>0</v>
      </c>
      <c r="AA1000" s="48">
        <f t="shared" si="18389"/>
        <v>0</v>
      </c>
      <c r="AB1000" s="48">
        <f t="shared" si="18389"/>
        <v>0</v>
      </c>
      <c r="AC1000" s="48">
        <f t="shared" si="18389"/>
        <v>0</v>
      </c>
      <c r="AD1000" s="48">
        <f t="shared" si="18389"/>
        <v>0</v>
      </c>
      <c r="AE1000" s="48">
        <f t="shared" si="18389"/>
        <v>0</v>
      </c>
      <c r="AF1000" s="48">
        <f t="shared" si="18389"/>
        <v>0</v>
      </c>
      <c r="AG1000" s="48">
        <f t="shared" si="18389"/>
        <v>0</v>
      </c>
      <c r="AH1000" s="48">
        <f t="shared" si="18389"/>
        <v>0</v>
      </c>
      <c r="AI1000" s="48">
        <f t="shared" si="18389"/>
        <v>0</v>
      </c>
      <c r="AJ1000" s="48">
        <f t="shared" si="18389"/>
        <v>0</v>
      </c>
      <c r="AK1000" s="48">
        <f t="shared" si="18389"/>
        <v>0</v>
      </c>
      <c r="AL1000" s="48">
        <f t="shared" si="18389"/>
        <v>0</v>
      </c>
      <c r="AM1000" s="48">
        <f t="shared" si="18389"/>
        <v>0</v>
      </c>
      <c r="AN1000" s="48">
        <f t="shared" si="18389"/>
        <v>0</v>
      </c>
      <c r="AO1000" s="48">
        <f t="shared" si="18389"/>
        <v>0</v>
      </c>
      <c r="AP1000" s="48">
        <f t="shared" si="18389"/>
        <v>0</v>
      </c>
      <c r="AQ1000" s="48">
        <f t="shared" si="18389"/>
        <v>0</v>
      </c>
      <c r="AR1000" s="48">
        <f t="shared" si="18389"/>
        <v>0</v>
      </c>
      <c r="AS1000" s="48">
        <f t="shared" si="18389"/>
        <v>0</v>
      </c>
      <c r="AT1000" s="48">
        <f t="shared" si="18389"/>
        <v>0</v>
      </c>
      <c r="AU1000" s="48">
        <f t="shared" si="18389"/>
        <v>0</v>
      </c>
      <c r="AV1000" s="48">
        <f t="shared" si="18389"/>
        <v>0</v>
      </c>
      <c r="AW1000" s="48">
        <f t="shared" si="18389"/>
        <v>0</v>
      </c>
      <c r="AX1000" s="48">
        <f t="shared" si="18389"/>
        <v>0</v>
      </c>
      <c r="AY1000" s="48">
        <f t="shared" si="18353"/>
        <v>0</v>
      </c>
      <c r="AZ1000" s="48">
        <f t="shared" si="18353"/>
        <v>0</v>
      </c>
      <c r="BA1000" s="48">
        <f t="shared" si="18353"/>
        <v>0</v>
      </c>
      <c r="BB1000" s="48">
        <f t="shared" si="18353"/>
        <v>0</v>
      </c>
      <c r="BC1000" s="48"/>
      <c r="BE1000" t="s">
        <v>184</v>
      </c>
      <c r="BM1000">
        <f>BF992*U1000</f>
        <v>0</v>
      </c>
      <c r="BN1000">
        <f t="shared" ref="BN1000" si="18390">BG992*V1000</f>
        <v>0</v>
      </c>
      <c r="BO1000">
        <f t="shared" ref="BO1000" si="18391">BH992*W1000</f>
        <v>0</v>
      </c>
      <c r="BP1000">
        <f t="shared" ref="BP1000" si="18392">BI992*X1000</f>
        <v>0</v>
      </c>
      <c r="BQ1000">
        <f t="shared" ref="BQ1000" si="18393">BJ992*Y1000</f>
        <v>0</v>
      </c>
      <c r="BR1000">
        <f t="shared" ref="BR1000" si="18394">BK992*Z1000</f>
        <v>0</v>
      </c>
      <c r="BS1000">
        <f t="shared" ref="BS1000" si="18395">BL992*AA1000</f>
        <v>0</v>
      </c>
      <c r="BT1000">
        <f t="shared" ref="BT1000" si="18396">BM992*AB1000</f>
        <v>0</v>
      </c>
      <c r="BU1000">
        <f t="shared" ref="BU1000" si="18397">BN992*AC1000</f>
        <v>0</v>
      </c>
      <c r="BV1000">
        <f t="shared" ref="BV1000" si="18398">BO992*AD1000</f>
        <v>0</v>
      </c>
      <c r="BW1000">
        <f t="shared" ref="BW1000" si="18399">BP992*AE1000</f>
        <v>0</v>
      </c>
      <c r="BX1000">
        <f t="shared" ref="BX1000" si="18400">BQ992*AF1000</f>
        <v>0</v>
      </c>
      <c r="BY1000">
        <f t="shared" ref="BY1000" si="18401">BR992*AG1000</f>
        <v>0</v>
      </c>
      <c r="BZ1000">
        <f t="shared" ref="BZ1000" si="18402">BS992*AH1000</f>
        <v>0</v>
      </c>
      <c r="CA1000">
        <f t="shared" ref="CA1000" si="18403">BT992*AI1000</f>
        <v>0</v>
      </c>
      <c r="CB1000">
        <f t="shared" ref="CB1000" si="18404">BU992*AJ1000</f>
        <v>0</v>
      </c>
      <c r="CC1000">
        <f t="shared" ref="CC1000" si="18405">BV992*AK1000</f>
        <v>0</v>
      </c>
      <c r="CD1000">
        <f t="shared" ref="CD1000" si="18406">BW992*AL1000</f>
        <v>0</v>
      </c>
      <c r="CE1000">
        <f t="shared" ref="CE1000" si="18407">BX992*AM1000</f>
        <v>0</v>
      </c>
      <c r="CF1000">
        <f t="shared" ref="CF1000" si="18408">BY992*AN1000</f>
        <v>0</v>
      </c>
      <c r="CG1000">
        <f t="shared" ref="CG1000" si="18409">BZ992*AO1000</f>
        <v>0</v>
      </c>
      <c r="CH1000">
        <f t="shared" ref="CH1000" si="18410">CA992*AP1000</f>
        <v>0</v>
      </c>
      <c r="CI1000">
        <f t="shared" ref="CI1000" si="18411">CB992*AQ1000</f>
        <v>0</v>
      </c>
      <c r="CJ1000">
        <f t="shared" ref="CJ1000" si="18412">CC992*AR1000</f>
        <v>0</v>
      </c>
      <c r="CK1000">
        <f t="shared" ref="CK1000" si="18413">CD992*AS1000</f>
        <v>0</v>
      </c>
      <c r="CL1000">
        <f t="shared" ref="CL1000" si="18414">CE992*AT1000</f>
        <v>0</v>
      </c>
      <c r="CM1000">
        <f t="shared" ref="CM1000" si="18415">CF992*AU1000</f>
        <v>0</v>
      </c>
      <c r="CN1000">
        <f t="shared" ref="CN1000" si="18416">CG992*AV1000</f>
        <v>0</v>
      </c>
      <c r="CO1000">
        <f t="shared" ref="CO1000" si="18417">CH992*AW1000</f>
        <v>0</v>
      </c>
      <c r="CP1000">
        <f t="shared" ref="CP1000" si="18418">CI992*AX1000</f>
        <v>0</v>
      </c>
      <c r="CQ1000">
        <f t="shared" ref="CQ1000" si="18419">CJ992*AY1000</f>
        <v>0</v>
      </c>
      <c r="CR1000">
        <f t="shared" ref="CR1000" si="18420">CK992*AZ1000</f>
        <v>0</v>
      </c>
      <c r="CS1000">
        <f t="shared" ref="CS1000" si="18421">CL992*BA1000</f>
        <v>0</v>
      </c>
      <c r="CT1000">
        <f t="shared" ref="CT1000" si="18422">CM992*BB1000</f>
        <v>0</v>
      </c>
    </row>
    <row r="1001" spans="5:98" x14ac:dyDescent="0.3">
      <c r="F1001" s="91">
        <f t="shared" ref="F1001:H1001" si="18423">F1000</f>
        <v>80</v>
      </c>
      <c r="G1001" s="91">
        <f t="shared" si="18423"/>
        <v>80</v>
      </c>
      <c r="H1001" s="4">
        <f t="shared" si="18423"/>
        <v>1</v>
      </c>
      <c r="I1001">
        <v>40</v>
      </c>
      <c r="J1001" s="48">
        <f t="shared" si="18160"/>
        <v>0</v>
      </c>
      <c r="K1001" s="48">
        <f t="shared" ref="K1001:K1016" si="18424">IF(IF(AND(I1001&gt;=(F1001*2),I1001&lt;=G1001+F1001+(G1001-F1001+5)+1),((H1001)^2)*(I1002-F1001*2)/5,0)&lt;=H1001,IF(AND(I1001&gt;=(F1001*2),I1001&lt;=G1001+F1001+(G1001-F1001+5)+1),((H1001)^2)*(I1002-F1001*2)/5,0),(K1000-H1001^2))</f>
        <v>0</v>
      </c>
      <c r="L1001" s="98">
        <f t="shared" si="18162"/>
        <v>0</v>
      </c>
      <c r="M1001" s="48"/>
      <c r="N1001" s="48"/>
      <c r="O1001" s="48"/>
      <c r="P1001" s="48"/>
      <c r="Q1001" s="48"/>
      <c r="R1001" s="48"/>
      <c r="S1001" s="48"/>
      <c r="T1001" s="48"/>
      <c r="U1001" s="48"/>
      <c r="V1001" s="48">
        <f>$J1001+$K1001+$L1001</f>
        <v>0</v>
      </c>
      <c r="W1001" s="48">
        <f t="shared" si="18389"/>
        <v>0</v>
      </c>
      <c r="X1001" s="48">
        <f t="shared" si="18389"/>
        <v>0</v>
      </c>
      <c r="Y1001" s="48">
        <f t="shared" si="18389"/>
        <v>0</v>
      </c>
      <c r="Z1001" s="48">
        <f t="shared" si="18389"/>
        <v>0</v>
      </c>
      <c r="AA1001" s="48">
        <f t="shared" si="18389"/>
        <v>0</v>
      </c>
      <c r="AB1001" s="48">
        <f t="shared" si="18389"/>
        <v>0</v>
      </c>
      <c r="AC1001" s="48">
        <f t="shared" si="18389"/>
        <v>0</v>
      </c>
      <c r="AD1001" s="48">
        <f t="shared" si="18389"/>
        <v>0</v>
      </c>
      <c r="AE1001" s="48">
        <f t="shared" si="18389"/>
        <v>0</v>
      </c>
      <c r="AF1001" s="48">
        <f t="shared" si="18389"/>
        <v>0</v>
      </c>
      <c r="AG1001" s="48">
        <f t="shared" si="18389"/>
        <v>0</v>
      </c>
      <c r="AH1001" s="48">
        <f t="shared" si="18389"/>
        <v>0</v>
      </c>
      <c r="AI1001" s="48">
        <f t="shared" si="18389"/>
        <v>0</v>
      </c>
      <c r="AJ1001" s="48">
        <f t="shared" si="18389"/>
        <v>0</v>
      </c>
      <c r="AK1001" s="48">
        <f t="shared" si="18389"/>
        <v>0</v>
      </c>
      <c r="AL1001" s="48">
        <f t="shared" si="18389"/>
        <v>0</v>
      </c>
      <c r="AM1001" s="48">
        <f t="shared" si="18389"/>
        <v>0</v>
      </c>
      <c r="AN1001" s="48">
        <f t="shared" si="18389"/>
        <v>0</v>
      </c>
      <c r="AO1001" s="48">
        <f t="shared" si="18389"/>
        <v>0</v>
      </c>
      <c r="AP1001" s="48">
        <f t="shared" si="18389"/>
        <v>0</v>
      </c>
      <c r="AQ1001" s="48">
        <f t="shared" si="18389"/>
        <v>0</v>
      </c>
      <c r="AR1001" s="48">
        <f t="shared" si="18389"/>
        <v>0</v>
      </c>
      <c r="AS1001" s="48">
        <f t="shared" si="18389"/>
        <v>0</v>
      </c>
      <c r="AT1001" s="48">
        <f t="shared" si="18389"/>
        <v>0</v>
      </c>
      <c r="AU1001" s="48">
        <f t="shared" si="18389"/>
        <v>0</v>
      </c>
      <c r="AV1001" s="48">
        <f t="shared" si="18389"/>
        <v>0</v>
      </c>
      <c r="AW1001" s="48">
        <f t="shared" si="18389"/>
        <v>0</v>
      </c>
      <c r="AX1001" s="48">
        <f t="shared" si="18389"/>
        <v>0</v>
      </c>
      <c r="AY1001" s="48">
        <f t="shared" si="18353"/>
        <v>0</v>
      </c>
      <c r="AZ1001" s="48">
        <f t="shared" si="18353"/>
        <v>0</v>
      </c>
      <c r="BA1001" s="48">
        <f t="shared" si="18353"/>
        <v>0</v>
      </c>
      <c r="BB1001" s="48">
        <f t="shared" si="18353"/>
        <v>0</v>
      </c>
      <c r="BC1001" s="48"/>
      <c r="BE1001" t="s">
        <v>185</v>
      </c>
      <c r="BN1001">
        <f>BF992*V1001</f>
        <v>0</v>
      </c>
      <c r="BO1001">
        <f t="shared" ref="BO1001" si="18425">BG992*W1001</f>
        <v>0</v>
      </c>
      <c r="BP1001">
        <f t="shared" ref="BP1001" si="18426">BH992*X1001</f>
        <v>0</v>
      </c>
      <c r="BQ1001">
        <f t="shared" ref="BQ1001" si="18427">BI992*Y1001</f>
        <v>0</v>
      </c>
      <c r="BR1001">
        <f t="shared" ref="BR1001" si="18428">BJ992*Z1001</f>
        <v>0</v>
      </c>
      <c r="BS1001">
        <f t="shared" ref="BS1001" si="18429">BK992*AA1001</f>
        <v>0</v>
      </c>
      <c r="BT1001">
        <f t="shared" ref="BT1001" si="18430">BL992*AB1001</f>
        <v>0</v>
      </c>
      <c r="BU1001">
        <f t="shared" ref="BU1001" si="18431">BM992*AC1001</f>
        <v>0</v>
      </c>
      <c r="BV1001">
        <f t="shared" ref="BV1001" si="18432">BN992*AD1001</f>
        <v>0</v>
      </c>
      <c r="BW1001">
        <f t="shared" ref="BW1001" si="18433">BO992*AE1001</f>
        <v>0</v>
      </c>
      <c r="BX1001">
        <f t="shared" ref="BX1001" si="18434">BP992*AF1001</f>
        <v>0</v>
      </c>
      <c r="BY1001">
        <f t="shared" ref="BY1001" si="18435">BQ992*AG1001</f>
        <v>0</v>
      </c>
      <c r="BZ1001">
        <f t="shared" ref="BZ1001" si="18436">BR992*AH1001</f>
        <v>0</v>
      </c>
      <c r="CA1001">
        <f t="shared" ref="CA1001" si="18437">BS992*AI1001</f>
        <v>0</v>
      </c>
      <c r="CB1001">
        <f t="shared" ref="CB1001" si="18438">BT992*AJ1001</f>
        <v>0</v>
      </c>
      <c r="CC1001">
        <f t="shared" ref="CC1001" si="18439">BU992*AK1001</f>
        <v>0</v>
      </c>
      <c r="CD1001">
        <f t="shared" ref="CD1001" si="18440">BV992*AL1001</f>
        <v>0</v>
      </c>
      <c r="CE1001">
        <f t="shared" ref="CE1001" si="18441">BW992*AM1001</f>
        <v>0</v>
      </c>
      <c r="CF1001">
        <f t="shared" ref="CF1001" si="18442">BX992*AN1001</f>
        <v>0</v>
      </c>
      <c r="CG1001">
        <f t="shared" ref="CG1001" si="18443">BY992*AO1001</f>
        <v>0</v>
      </c>
      <c r="CH1001">
        <f t="shared" ref="CH1001" si="18444">BZ992*AP1001</f>
        <v>0</v>
      </c>
      <c r="CI1001">
        <f t="shared" ref="CI1001" si="18445">CA992*AQ1001</f>
        <v>0</v>
      </c>
      <c r="CJ1001">
        <f t="shared" ref="CJ1001" si="18446">CB992*AR1001</f>
        <v>0</v>
      </c>
      <c r="CK1001">
        <f t="shared" ref="CK1001" si="18447">CC992*AS1001</f>
        <v>0</v>
      </c>
      <c r="CL1001">
        <f t="shared" ref="CL1001" si="18448">CD992*AT1001</f>
        <v>0</v>
      </c>
      <c r="CM1001">
        <f t="shared" ref="CM1001" si="18449">CE992*AU1001</f>
        <v>0</v>
      </c>
      <c r="CN1001">
        <f t="shared" ref="CN1001" si="18450">CF992*AV1001</f>
        <v>0</v>
      </c>
      <c r="CO1001">
        <f t="shared" ref="CO1001" si="18451">CG992*AW1001</f>
        <v>0</v>
      </c>
      <c r="CP1001">
        <f t="shared" ref="CP1001" si="18452">CH992*AX1001</f>
        <v>0</v>
      </c>
      <c r="CQ1001">
        <f t="shared" ref="CQ1001" si="18453">CI992*AY1001</f>
        <v>0</v>
      </c>
      <c r="CR1001">
        <f t="shared" ref="CR1001" si="18454">CJ992*AZ1001</f>
        <v>0</v>
      </c>
      <c r="CS1001">
        <f t="shared" ref="CS1001" si="18455">CK992*BA1001</f>
        <v>0</v>
      </c>
      <c r="CT1001">
        <f t="shared" ref="CT1001" si="18456">CL992*BB1001</f>
        <v>0</v>
      </c>
    </row>
    <row r="1002" spans="5:98" x14ac:dyDescent="0.3">
      <c r="F1002" s="91">
        <f t="shared" ref="F1002:H1002" si="18457">F1001</f>
        <v>80</v>
      </c>
      <c r="G1002" s="91">
        <f t="shared" si="18457"/>
        <v>80</v>
      </c>
      <c r="H1002" s="4">
        <f t="shared" si="18457"/>
        <v>1</v>
      </c>
      <c r="I1002">
        <v>45</v>
      </c>
      <c r="J1002" s="48">
        <f t="shared" si="18160"/>
        <v>0</v>
      </c>
      <c r="K1002" s="48">
        <f t="shared" si="18424"/>
        <v>0</v>
      </c>
      <c r="L1002" s="98">
        <f t="shared" si="18162"/>
        <v>0</v>
      </c>
      <c r="M1002" s="48"/>
      <c r="N1002" s="48"/>
      <c r="O1002" s="48"/>
      <c r="P1002" s="48"/>
      <c r="Q1002" s="48"/>
      <c r="R1002" s="48"/>
      <c r="S1002" s="48"/>
      <c r="T1002" s="48"/>
      <c r="U1002" s="48"/>
      <c r="V1002" s="48"/>
      <c r="W1002" s="48">
        <f>$J1002+$K1002+$L1002</f>
        <v>0</v>
      </c>
      <c r="X1002" s="48">
        <f t="shared" si="18389"/>
        <v>0</v>
      </c>
      <c r="Y1002" s="48">
        <f t="shared" si="18389"/>
        <v>0</v>
      </c>
      <c r="Z1002" s="48">
        <f t="shared" si="18389"/>
        <v>0</v>
      </c>
      <c r="AA1002" s="48">
        <f t="shared" si="18389"/>
        <v>0</v>
      </c>
      <c r="AB1002" s="48">
        <f t="shared" si="18389"/>
        <v>0</v>
      </c>
      <c r="AC1002" s="48">
        <f t="shared" si="18389"/>
        <v>0</v>
      </c>
      <c r="AD1002" s="48">
        <f t="shared" si="18389"/>
        <v>0</v>
      </c>
      <c r="AE1002" s="48">
        <f t="shared" si="18389"/>
        <v>0</v>
      </c>
      <c r="AF1002" s="48">
        <f t="shared" si="18389"/>
        <v>0</v>
      </c>
      <c r="AG1002" s="48">
        <f t="shared" si="18389"/>
        <v>0</v>
      </c>
      <c r="AH1002" s="48">
        <f t="shared" si="18389"/>
        <v>0</v>
      </c>
      <c r="AI1002" s="48">
        <f t="shared" si="18389"/>
        <v>0</v>
      </c>
      <c r="AJ1002" s="48">
        <f t="shared" si="18389"/>
        <v>0</v>
      </c>
      <c r="AK1002" s="48">
        <f t="shared" si="18389"/>
        <v>0</v>
      </c>
      <c r="AL1002" s="48">
        <f t="shared" si="18389"/>
        <v>0</v>
      </c>
      <c r="AM1002" s="48">
        <f t="shared" si="18389"/>
        <v>0</v>
      </c>
      <c r="AN1002" s="48">
        <f t="shared" si="18389"/>
        <v>0</v>
      </c>
      <c r="AO1002" s="48">
        <f t="shared" si="18389"/>
        <v>0</v>
      </c>
      <c r="AP1002" s="48">
        <f t="shared" si="18389"/>
        <v>0</v>
      </c>
      <c r="AQ1002" s="48">
        <f t="shared" si="18389"/>
        <v>0</v>
      </c>
      <c r="AR1002" s="48">
        <f t="shared" si="18389"/>
        <v>0</v>
      </c>
      <c r="AS1002" s="48">
        <f t="shared" si="18389"/>
        <v>0</v>
      </c>
      <c r="AT1002" s="48">
        <f t="shared" si="18389"/>
        <v>0</v>
      </c>
      <c r="AU1002" s="48">
        <f t="shared" si="18389"/>
        <v>0</v>
      </c>
      <c r="AV1002" s="48">
        <f t="shared" si="18389"/>
        <v>0</v>
      </c>
      <c r="AW1002" s="48">
        <f t="shared" si="18389"/>
        <v>0</v>
      </c>
      <c r="AX1002" s="48">
        <f t="shared" si="18389"/>
        <v>0</v>
      </c>
      <c r="AY1002" s="48">
        <f t="shared" si="18353"/>
        <v>0</v>
      </c>
      <c r="AZ1002" s="48">
        <f t="shared" si="18353"/>
        <v>0</v>
      </c>
      <c r="BA1002" s="48">
        <f t="shared" si="18353"/>
        <v>0</v>
      </c>
      <c r="BB1002" s="48">
        <f t="shared" si="18353"/>
        <v>0</v>
      </c>
      <c r="BC1002" s="48"/>
      <c r="BE1002" t="s">
        <v>186</v>
      </c>
      <c r="BO1002">
        <f>BF992*W1002</f>
        <v>0</v>
      </c>
      <c r="BP1002">
        <f t="shared" ref="BP1002" si="18458">BG992*X1002</f>
        <v>0</v>
      </c>
      <c r="BQ1002">
        <f t="shared" ref="BQ1002" si="18459">BH992*Y1002</f>
        <v>0</v>
      </c>
      <c r="BR1002">
        <f t="shared" ref="BR1002" si="18460">BI992*Z1002</f>
        <v>0</v>
      </c>
      <c r="BS1002">
        <f t="shared" ref="BS1002" si="18461">BJ992*AA1002</f>
        <v>0</v>
      </c>
      <c r="BT1002">
        <f t="shared" ref="BT1002" si="18462">BK992*AB1002</f>
        <v>0</v>
      </c>
      <c r="BU1002">
        <f t="shared" ref="BU1002" si="18463">BL992*AC1002</f>
        <v>0</v>
      </c>
      <c r="BV1002">
        <f t="shared" ref="BV1002" si="18464">BM992*AD1002</f>
        <v>0</v>
      </c>
      <c r="BW1002">
        <f t="shared" ref="BW1002" si="18465">BN992*AE1002</f>
        <v>0</v>
      </c>
      <c r="BX1002">
        <f t="shared" ref="BX1002" si="18466">BO992*AF1002</f>
        <v>0</v>
      </c>
      <c r="BY1002">
        <f t="shared" ref="BY1002" si="18467">BP992*AG1002</f>
        <v>0</v>
      </c>
      <c r="BZ1002">
        <f t="shared" ref="BZ1002" si="18468">BQ992*AH1002</f>
        <v>0</v>
      </c>
      <c r="CA1002">
        <f t="shared" ref="CA1002" si="18469">BR992*AI1002</f>
        <v>0</v>
      </c>
      <c r="CB1002">
        <f t="shared" ref="CB1002" si="18470">BS992*AJ1002</f>
        <v>0</v>
      </c>
      <c r="CC1002">
        <f t="shared" ref="CC1002" si="18471">BT992*AK1002</f>
        <v>0</v>
      </c>
      <c r="CD1002">
        <f t="shared" ref="CD1002" si="18472">BU992*AL1002</f>
        <v>0</v>
      </c>
      <c r="CE1002">
        <f t="shared" ref="CE1002" si="18473">BV992*AM1002</f>
        <v>0</v>
      </c>
      <c r="CF1002">
        <f t="shared" ref="CF1002" si="18474">BW992*AN1002</f>
        <v>0</v>
      </c>
      <c r="CG1002">
        <f t="shared" ref="CG1002" si="18475">BX992*AO1002</f>
        <v>0</v>
      </c>
      <c r="CH1002">
        <f t="shared" ref="CH1002" si="18476">BY992*AP1002</f>
        <v>0</v>
      </c>
      <c r="CI1002">
        <f t="shared" ref="CI1002" si="18477">BZ992*AQ1002</f>
        <v>0</v>
      </c>
      <c r="CJ1002">
        <f t="shared" ref="CJ1002" si="18478">CA992*AR1002</f>
        <v>0</v>
      </c>
      <c r="CK1002">
        <f t="shared" ref="CK1002" si="18479">CB992*AS1002</f>
        <v>0</v>
      </c>
      <c r="CL1002">
        <f t="shared" ref="CL1002" si="18480">CC992*AT1002</f>
        <v>0</v>
      </c>
      <c r="CM1002">
        <f t="shared" ref="CM1002" si="18481">CD992*AU1002</f>
        <v>0</v>
      </c>
      <c r="CN1002">
        <f t="shared" ref="CN1002" si="18482">CE992*AV1002</f>
        <v>0</v>
      </c>
      <c r="CO1002">
        <f t="shared" ref="CO1002" si="18483">CF992*AW1002</f>
        <v>0</v>
      </c>
      <c r="CP1002">
        <f t="shared" ref="CP1002" si="18484">CG992*AX1002</f>
        <v>0</v>
      </c>
      <c r="CQ1002">
        <f t="shared" ref="CQ1002" si="18485">CH992*AY1002</f>
        <v>0</v>
      </c>
      <c r="CR1002">
        <f t="shared" ref="CR1002" si="18486">CI992*AZ1002</f>
        <v>0</v>
      </c>
      <c r="CS1002">
        <f t="shared" ref="CS1002" si="18487">CJ992*BA1002</f>
        <v>0</v>
      </c>
      <c r="CT1002">
        <f t="shared" ref="CT1002" si="18488">CK992*BB1002</f>
        <v>0</v>
      </c>
    </row>
    <row r="1003" spans="5:98" x14ac:dyDescent="0.3">
      <c r="F1003" s="91">
        <f t="shared" ref="F1003:H1003" si="18489">F1002</f>
        <v>80</v>
      </c>
      <c r="G1003" s="91">
        <f t="shared" si="18489"/>
        <v>80</v>
      </c>
      <c r="H1003" s="4">
        <f t="shared" si="18489"/>
        <v>1</v>
      </c>
      <c r="I1003">
        <v>50</v>
      </c>
      <c r="J1003" s="48">
        <f t="shared" si="18160"/>
        <v>0</v>
      </c>
      <c r="K1003" s="48">
        <f t="shared" si="18424"/>
        <v>0</v>
      </c>
      <c r="L1003" s="98">
        <f t="shared" si="18162"/>
        <v>0</v>
      </c>
      <c r="M1003" s="48"/>
      <c r="N1003" s="48"/>
      <c r="O1003" s="48"/>
      <c r="P1003" s="48"/>
      <c r="Q1003" s="48"/>
      <c r="R1003" s="48"/>
      <c r="S1003" s="48"/>
      <c r="T1003" s="48"/>
      <c r="U1003" s="48"/>
      <c r="V1003" s="48"/>
      <c r="W1003" s="48"/>
      <c r="X1003" s="48">
        <f>$J1003+$K1003+$L1003</f>
        <v>0</v>
      </c>
      <c r="Y1003" s="48">
        <f t="shared" si="18389"/>
        <v>0</v>
      </c>
      <c r="Z1003" s="48">
        <f t="shared" si="18389"/>
        <v>0</v>
      </c>
      <c r="AA1003" s="48">
        <f t="shared" si="18389"/>
        <v>0</v>
      </c>
      <c r="AB1003" s="48">
        <f t="shared" si="18389"/>
        <v>0</v>
      </c>
      <c r="AC1003" s="48">
        <f t="shared" si="18389"/>
        <v>0</v>
      </c>
      <c r="AD1003" s="48">
        <f t="shared" si="18389"/>
        <v>0</v>
      </c>
      <c r="AE1003" s="48">
        <f t="shared" si="18389"/>
        <v>0</v>
      </c>
      <c r="AF1003" s="48">
        <f t="shared" si="18389"/>
        <v>0</v>
      </c>
      <c r="AG1003" s="48">
        <f t="shared" si="18389"/>
        <v>0</v>
      </c>
      <c r="AH1003" s="48">
        <f t="shared" si="18389"/>
        <v>0</v>
      </c>
      <c r="AI1003" s="48">
        <f t="shared" si="18389"/>
        <v>0</v>
      </c>
      <c r="AJ1003" s="48">
        <f t="shared" si="18389"/>
        <v>0</v>
      </c>
      <c r="AK1003" s="48">
        <f t="shared" si="18389"/>
        <v>0</v>
      </c>
      <c r="AL1003" s="48">
        <f t="shared" si="18389"/>
        <v>0</v>
      </c>
      <c r="AM1003" s="48">
        <f t="shared" si="18389"/>
        <v>0</v>
      </c>
      <c r="AN1003" s="48">
        <f t="shared" si="18389"/>
        <v>0</v>
      </c>
      <c r="AO1003" s="48">
        <f t="shared" si="18389"/>
        <v>0</v>
      </c>
      <c r="AP1003" s="48">
        <f t="shared" si="18389"/>
        <v>0</v>
      </c>
      <c r="AQ1003" s="48">
        <f t="shared" si="18389"/>
        <v>0</v>
      </c>
      <c r="AR1003" s="48">
        <f t="shared" si="18389"/>
        <v>0</v>
      </c>
      <c r="AS1003" s="48">
        <f t="shared" si="18389"/>
        <v>0</v>
      </c>
      <c r="AT1003" s="48">
        <f t="shared" si="18389"/>
        <v>0</v>
      </c>
      <c r="AU1003" s="48">
        <f t="shared" si="18389"/>
        <v>0</v>
      </c>
      <c r="AV1003" s="48">
        <f t="shared" si="18389"/>
        <v>0</v>
      </c>
      <c r="AW1003" s="48">
        <f t="shared" si="18389"/>
        <v>0</v>
      </c>
      <c r="AX1003" s="48">
        <f t="shared" si="18389"/>
        <v>0</v>
      </c>
      <c r="AY1003" s="48">
        <f t="shared" si="18353"/>
        <v>0</v>
      </c>
      <c r="AZ1003" s="48">
        <f t="shared" si="18353"/>
        <v>0</v>
      </c>
      <c r="BA1003" s="48">
        <f t="shared" si="18353"/>
        <v>0</v>
      </c>
      <c r="BB1003" s="48">
        <f t="shared" si="18353"/>
        <v>0</v>
      </c>
      <c r="BC1003" s="48"/>
      <c r="BE1003" t="s">
        <v>187</v>
      </c>
      <c r="BP1003">
        <f>BF992*X1003</f>
        <v>0</v>
      </c>
      <c r="BQ1003">
        <f t="shared" ref="BQ1003" si="18490">BG992*Y1003</f>
        <v>0</v>
      </c>
      <c r="BR1003">
        <f t="shared" ref="BR1003" si="18491">BH992*Z1003</f>
        <v>0</v>
      </c>
      <c r="BS1003">
        <f t="shared" ref="BS1003" si="18492">BI992*AA1003</f>
        <v>0</v>
      </c>
      <c r="BT1003">
        <f t="shared" ref="BT1003" si="18493">BJ992*AB1003</f>
        <v>0</v>
      </c>
      <c r="BU1003">
        <f t="shared" ref="BU1003" si="18494">BK992*AC1003</f>
        <v>0</v>
      </c>
      <c r="BV1003">
        <f t="shared" ref="BV1003" si="18495">BL992*AD1003</f>
        <v>0</v>
      </c>
      <c r="BW1003">
        <f t="shared" ref="BW1003" si="18496">BM992*AE1003</f>
        <v>0</v>
      </c>
      <c r="BX1003">
        <f t="shared" ref="BX1003" si="18497">BN992*AF1003</f>
        <v>0</v>
      </c>
      <c r="BY1003">
        <f t="shared" ref="BY1003" si="18498">BO992*AG1003</f>
        <v>0</v>
      </c>
      <c r="BZ1003">
        <f t="shared" ref="BZ1003" si="18499">BP992*AH1003</f>
        <v>0</v>
      </c>
      <c r="CA1003">
        <f t="shared" ref="CA1003" si="18500">BQ992*AI1003</f>
        <v>0</v>
      </c>
      <c r="CB1003">
        <f t="shared" ref="CB1003" si="18501">BR992*AJ1003</f>
        <v>0</v>
      </c>
      <c r="CC1003">
        <f t="shared" ref="CC1003" si="18502">BS992*AK1003</f>
        <v>0</v>
      </c>
      <c r="CD1003">
        <f t="shared" ref="CD1003" si="18503">BT992*AL1003</f>
        <v>0</v>
      </c>
      <c r="CE1003">
        <f t="shared" ref="CE1003" si="18504">BU992*AM1003</f>
        <v>0</v>
      </c>
      <c r="CF1003">
        <f t="shared" ref="CF1003" si="18505">BV992*AN1003</f>
        <v>0</v>
      </c>
      <c r="CG1003">
        <f t="shared" ref="CG1003" si="18506">BW992*AO1003</f>
        <v>0</v>
      </c>
      <c r="CH1003">
        <f t="shared" ref="CH1003" si="18507">BX992*AP1003</f>
        <v>0</v>
      </c>
      <c r="CI1003">
        <f t="shared" ref="CI1003" si="18508">BY992*AQ1003</f>
        <v>0</v>
      </c>
      <c r="CJ1003">
        <f t="shared" ref="CJ1003" si="18509">BZ992*AR1003</f>
        <v>0</v>
      </c>
      <c r="CK1003">
        <f t="shared" ref="CK1003" si="18510">CA992*AS1003</f>
        <v>0</v>
      </c>
      <c r="CL1003">
        <f t="shared" ref="CL1003" si="18511">CB992*AT1003</f>
        <v>0</v>
      </c>
      <c r="CM1003">
        <f t="shared" ref="CM1003" si="18512">CC992*AU1003</f>
        <v>0</v>
      </c>
      <c r="CN1003">
        <f t="shared" ref="CN1003" si="18513">CD992*AV1003</f>
        <v>0</v>
      </c>
      <c r="CO1003">
        <f t="shared" ref="CO1003" si="18514">CE992*AW1003</f>
        <v>0</v>
      </c>
      <c r="CP1003">
        <f t="shared" ref="CP1003" si="18515">CF992*AX1003</f>
        <v>0</v>
      </c>
      <c r="CQ1003">
        <f t="shared" ref="CQ1003" si="18516">CG992*AY1003</f>
        <v>0</v>
      </c>
      <c r="CR1003">
        <f t="shared" ref="CR1003" si="18517">CH992*AZ1003</f>
        <v>0</v>
      </c>
      <c r="CS1003">
        <f t="shared" ref="CS1003" si="18518">CI992*BA1003</f>
        <v>0</v>
      </c>
      <c r="CT1003">
        <f t="shared" ref="CT1003" si="18519">CJ992*BB1003</f>
        <v>0</v>
      </c>
    </row>
    <row r="1004" spans="5:98" x14ac:dyDescent="0.3">
      <c r="F1004" s="91">
        <f t="shared" ref="F1004:H1004" si="18520">F1003</f>
        <v>80</v>
      </c>
      <c r="G1004" s="91">
        <f t="shared" si="18520"/>
        <v>80</v>
      </c>
      <c r="H1004" s="4">
        <f t="shared" si="18520"/>
        <v>1</v>
      </c>
      <c r="I1004">
        <v>55</v>
      </c>
      <c r="J1004" s="48">
        <f t="shared" si="18160"/>
        <v>0</v>
      </c>
      <c r="K1004" s="48">
        <f t="shared" si="18424"/>
        <v>0</v>
      </c>
      <c r="L1004" s="98">
        <f t="shared" si="18162"/>
        <v>0</v>
      </c>
      <c r="M1004" s="48"/>
      <c r="N1004" s="48"/>
      <c r="O1004" s="48"/>
      <c r="P1004" s="48"/>
      <c r="Q1004" s="48"/>
      <c r="R1004" s="48"/>
      <c r="S1004" s="48"/>
      <c r="T1004" s="48"/>
      <c r="U1004" s="48"/>
      <c r="V1004" s="48"/>
      <c r="W1004" s="48"/>
      <c r="X1004" s="48"/>
      <c r="Y1004" s="48">
        <f>$J1004+$K1004+$L1004</f>
        <v>0</v>
      </c>
      <c r="Z1004" s="48">
        <f t="shared" si="18389"/>
        <v>0</v>
      </c>
      <c r="AA1004" s="48">
        <f t="shared" si="18389"/>
        <v>0</v>
      </c>
      <c r="AB1004" s="48">
        <f t="shared" si="18389"/>
        <v>0</v>
      </c>
      <c r="AC1004" s="48">
        <f t="shared" si="18389"/>
        <v>0</v>
      </c>
      <c r="AD1004" s="48">
        <f t="shared" si="18389"/>
        <v>0</v>
      </c>
      <c r="AE1004" s="48">
        <f t="shared" si="18389"/>
        <v>0</v>
      </c>
      <c r="AF1004" s="48">
        <f t="shared" si="18389"/>
        <v>0</v>
      </c>
      <c r="AG1004" s="48">
        <f t="shared" si="18389"/>
        <v>0</v>
      </c>
      <c r="AH1004" s="48">
        <f t="shared" si="18389"/>
        <v>0</v>
      </c>
      <c r="AI1004" s="48">
        <f t="shared" si="18389"/>
        <v>0</v>
      </c>
      <c r="AJ1004" s="48">
        <f t="shared" si="18389"/>
        <v>0</v>
      </c>
      <c r="AK1004" s="48">
        <f t="shared" si="18389"/>
        <v>0</v>
      </c>
      <c r="AL1004" s="48">
        <f t="shared" si="18389"/>
        <v>0</v>
      </c>
      <c r="AM1004" s="48">
        <f t="shared" si="18389"/>
        <v>0</v>
      </c>
      <c r="AN1004" s="48">
        <f t="shared" si="18389"/>
        <v>0</v>
      </c>
      <c r="AO1004" s="48">
        <f t="shared" si="18389"/>
        <v>0</v>
      </c>
      <c r="AP1004" s="48">
        <f t="shared" si="18389"/>
        <v>0</v>
      </c>
      <c r="AQ1004" s="48">
        <f t="shared" si="18389"/>
        <v>0</v>
      </c>
      <c r="AR1004" s="48">
        <f t="shared" si="18389"/>
        <v>0</v>
      </c>
      <c r="AS1004" s="48">
        <f t="shared" si="18389"/>
        <v>0</v>
      </c>
      <c r="AT1004" s="48">
        <f t="shared" si="18389"/>
        <v>0</v>
      </c>
      <c r="AU1004" s="48">
        <f t="shared" si="18389"/>
        <v>0</v>
      </c>
      <c r="AV1004" s="48">
        <f t="shared" si="18389"/>
        <v>0</v>
      </c>
      <c r="AW1004" s="48">
        <f t="shared" si="18389"/>
        <v>0</v>
      </c>
      <c r="AX1004" s="48">
        <f t="shared" si="18389"/>
        <v>0</v>
      </c>
      <c r="AY1004" s="48">
        <f t="shared" si="18353"/>
        <v>0</v>
      </c>
      <c r="AZ1004" s="48">
        <f t="shared" si="18353"/>
        <v>0</v>
      </c>
      <c r="BA1004" s="48">
        <f t="shared" si="18353"/>
        <v>0</v>
      </c>
      <c r="BB1004" s="48">
        <f t="shared" si="18353"/>
        <v>0</v>
      </c>
      <c r="BC1004" s="48"/>
      <c r="BE1004" t="s">
        <v>188</v>
      </c>
      <c r="BQ1004">
        <f>BF992*Y1004</f>
        <v>0</v>
      </c>
      <c r="BR1004">
        <f t="shared" ref="BR1004" si="18521">BG992*Z1004</f>
        <v>0</v>
      </c>
      <c r="BS1004">
        <f t="shared" ref="BS1004" si="18522">BH992*AA1004</f>
        <v>0</v>
      </c>
      <c r="BT1004">
        <f t="shared" ref="BT1004" si="18523">BI992*AB1004</f>
        <v>0</v>
      </c>
      <c r="BU1004">
        <f t="shared" ref="BU1004" si="18524">BJ992*AC1004</f>
        <v>0</v>
      </c>
      <c r="BV1004">
        <f t="shared" ref="BV1004" si="18525">BK992*AD1004</f>
        <v>0</v>
      </c>
      <c r="BW1004">
        <f t="shared" ref="BW1004" si="18526">BL992*AE1004</f>
        <v>0</v>
      </c>
      <c r="BX1004">
        <f t="shared" ref="BX1004" si="18527">BM992*AF1004</f>
        <v>0</v>
      </c>
      <c r="BY1004">
        <f t="shared" ref="BY1004" si="18528">BN992*AG1004</f>
        <v>0</v>
      </c>
      <c r="BZ1004">
        <f t="shared" ref="BZ1004" si="18529">BO992*AH1004</f>
        <v>0</v>
      </c>
      <c r="CA1004">
        <f t="shared" ref="CA1004" si="18530">BP992*AI1004</f>
        <v>0</v>
      </c>
      <c r="CB1004">
        <f t="shared" ref="CB1004" si="18531">BQ992*AJ1004</f>
        <v>0</v>
      </c>
      <c r="CC1004">
        <f t="shared" ref="CC1004" si="18532">BR992*AK1004</f>
        <v>0</v>
      </c>
      <c r="CD1004">
        <f t="shared" ref="CD1004" si="18533">BS992*AL1004</f>
        <v>0</v>
      </c>
      <c r="CE1004">
        <f t="shared" ref="CE1004" si="18534">BT992*AM1004</f>
        <v>0</v>
      </c>
      <c r="CF1004">
        <f t="shared" ref="CF1004" si="18535">BU992*AN1004</f>
        <v>0</v>
      </c>
      <c r="CG1004">
        <f t="shared" ref="CG1004" si="18536">BV992*AO1004</f>
        <v>0</v>
      </c>
      <c r="CH1004">
        <f t="shared" ref="CH1004" si="18537">BW992*AP1004</f>
        <v>0</v>
      </c>
      <c r="CI1004">
        <f t="shared" ref="CI1004" si="18538">BX992*AQ1004</f>
        <v>0</v>
      </c>
      <c r="CJ1004">
        <f t="shared" ref="CJ1004" si="18539">BY992*AR1004</f>
        <v>0</v>
      </c>
      <c r="CK1004">
        <f t="shared" ref="CK1004" si="18540">BZ992*AS1004</f>
        <v>0</v>
      </c>
      <c r="CL1004">
        <f t="shared" ref="CL1004" si="18541">CA992*AT1004</f>
        <v>0</v>
      </c>
      <c r="CM1004">
        <f t="shared" ref="CM1004" si="18542">CB992*AU1004</f>
        <v>0</v>
      </c>
      <c r="CN1004">
        <f t="shared" ref="CN1004" si="18543">CC992*AV1004</f>
        <v>0</v>
      </c>
      <c r="CO1004">
        <f t="shared" ref="CO1004" si="18544">CD992*AW1004</f>
        <v>0</v>
      </c>
      <c r="CP1004">
        <f t="shared" ref="CP1004" si="18545">CE992*AX1004</f>
        <v>0</v>
      </c>
      <c r="CQ1004">
        <f t="shared" ref="CQ1004" si="18546">CF992*AY1004</f>
        <v>0</v>
      </c>
      <c r="CR1004">
        <f t="shared" ref="CR1004" si="18547">CG992*AZ1004</f>
        <v>0</v>
      </c>
      <c r="CS1004">
        <f t="shared" ref="CS1004" si="18548">CH992*BA1004</f>
        <v>0</v>
      </c>
      <c r="CT1004">
        <f t="shared" ref="CT1004" si="18549">CI992*BB1004</f>
        <v>0</v>
      </c>
    </row>
    <row r="1005" spans="5:98" x14ac:dyDescent="0.3">
      <c r="F1005" s="91">
        <f t="shared" ref="F1005:H1005" si="18550">F1004</f>
        <v>80</v>
      </c>
      <c r="G1005" s="91">
        <f t="shared" si="18550"/>
        <v>80</v>
      </c>
      <c r="H1005" s="4">
        <f t="shared" si="18550"/>
        <v>1</v>
      </c>
      <c r="I1005">
        <v>60</v>
      </c>
      <c r="J1005" s="48">
        <f t="shared" si="18160"/>
        <v>0</v>
      </c>
      <c r="K1005" s="48">
        <f t="shared" si="18424"/>
        <v>0</v>
      </c>
      <c r="L1005" s="98">
        <f t="shared" si="18162"/>
        <v>0</v>
      </c>
      <c r="M1005" s="48"/>
      <c r="N1005" s="48"/>
      <c r="O1005" s="48"/>
      <c r="P1005" s="48"/>
      <c r="Q1005" s="48"/>
      <c r="R1005" s="48"/>
      <c r="S1005" s="48"/>
      <c r="T1005" s="48"/>
      <c r="U1005" s="48"/>
      <c r="V1005" s="48"/>
      <c r="W1005" s="48"/>
      <c r="X1005" s="48"/>
      <c r="Y1005" s="48"/>
      <c r="Z1005" s="48">
        <f>$J1005+$K1005+$L1005</f>
        <v>0</v>
      </c>
      <c r="AA1005" s="48">
        <f t="shared" si="18389"/>
        <v>0</v>
      </c>
      <c r="AB1005" s="48">
        <f t="shared" si="18389"/>
        <v>0</v>
      </c>
      <c r="AC1005" s="48">
        <f t="shared" si="18389"/>
        <v>0</v>
      </c>
      <c r="AD1005" s="48">
        <f t="shared" si="18389"/>
        <v>0</v>
      </c>
      <c r="AE1005" s="48">
        <f t="shared" si="18389"/>
        <v>0</v>
      </c>
      <c r="AF1005" s="48">
        <f t="shared" si="18389"/>
        <v>0</v>
      </c>
      <c r="AG1005" s="48">
        <f t="shared" si="18389"/>
        <v>0</v>
      </c>
      <c r="AH1005" s="48">
        <f t="shared" si="18389"/>
        <v>0</v>
      </c>
      <c r="AI1005" s="48">
        <f t="shared" si="18389"/>
        <v>0</v>
      </c>
      <c r="AJ1005" s="48">
        <f t="shared" si="18389"/>
        <v>0</v>
      </c>
      <c r="AK1005" s="48">
        <f t="shared" si="18389"/>
        <v>0</v>
      </c>
      <c r="AL1005" s="48">
        <f t="shared" si="18389"/>
        <v>0</v>
      </c>
      <c r="AM1005" s="48">
        <f t="shared" si="18389"/>
        <v>0</v>
      </c>
      <c r="AN1005" s="48">
        <f t="shared" si="18389"/>
        <v>0</v>
      </c>
      <c r="AO1005" s="48">
        <f t="shared" si="18389"/>
        <v>0</v>
      </c>
      <c r="AP1005" s="48">
        <f t="shared" si="18389"/>
        <v>0</v>
      </c>
      <c r="AQ1005" s="48">
        <f t="shared" si="18389"/>
        <v>0</v>
      </c>
      <c r="AR1005" s="48">
        <f t="shared" si="18389"/>
        <v>0</v>
      </c>
      <c r="AS1005" s="48">
        <f t="shared" si="18389"/>
        <v>0</v>
      </c>
      <c r="AT1005" s="48">
        <f t="shared" si="18389"/>
        <v>0</v>
      </c>
      <c r="AU1005" s="48">
        <f t="shared" si="18389"/>
        <v>0</v>
      </c>
      <c r="AV1005" s="48">
        <f t="shared" si="18389"/>
        <v>0</v>
      </c>
      <c r="AW1005" s="48">
        <f t="shared" si="18389"/>
        <v>0</v>
      </c>
      <c r="AX1005" s="48">
        <f t="shared" si="18389"/>
        <v>0</v>
      </c>
      <c r="AY1005" s="48">
        <f t="shared" si="18353"/>
        <v>0</v>
      </c>
      <c r="AZ1005" s="48">
        <f t="shared" si="18353"/>
        <v>0</v>
      </c>
      <c r="BA1005" s="48">
        <f t="shared" si="18353"/>
        <v>0</v>
      </c>
      <c r="BB1005" s="48">
        <f t="shared" si="18353"/>
        <v>0</v>
      </c>
      <c r="BC1005" s="48"/>
      <c r="BE1005" t="s">
        <v>189</v>
      </c>
      <c r="BR1005">
        <f>BF992*Z1005</f>
        <v>0</v>
      </c>
      <c r="BS1005">
        <f t="shared" ref="BS1005" si="18551">BG992*AA1005</f>
        <v>0</v>
      </c>
      <c r="BT1005">
        <f t="shared" ref="BT1005" si="18552">BH992*AB1005</f>
        <v>0</v>
      </c>
      <c r="BU1005">
        <f t="shared" ref="BU1005" si="18553">BI992*AC1005</f>
        <v>0</v>
      </c>
      <c r="BV1005">
        <f t="shared" ref="BV1005" si="18554">BJ992*AD1005</f>
        <v>0</v>
      </c>
      <c r="BW1005">
        <f t="shared" ref="BW1005" si="18555">BK992*AE1005</f>
        <v>0</v>
      </c>
      <c r="BX1005">
        <f t="shared" ref="BX1005" si="18556">BL992*AF1005</f>
        <v>0</v>
      </c>
      <c r="BY1005">
        <f t="shared" ref="BY1005" si="18557">BM992*AG1005</f>
        <v>0</v>
      </c>
      <c r="BZ1005">
        <f t="shared" ref="BZ1005" si="18558">BN992*AH1005</f>
        <v>0</v>
      </c>
      <c r="CA1005">
        <f t="shared" ref="CA1005" si="18559">BO992*AI1005</f>
        <v>0</v>
      </c>
      <c r="CB1005">
        <f t="shared" ref="CB1005" si="18560">BP992*AJ1005</f>
        <v>0</v>
      </c>
      <c r="CC1005">
        <f t="shared" ref="CC1005" si="18561">BQ992*AK1005</f>
        <v>0</v>
      </c>
      <c r="CD1005">
        <f t="shared" ref="CD1005" si="18562">BR992*AL1005</f>
        <v>0</v>
      </c>
      <c r="CE1005">
        <f t="shared" ref="CE1005" si="18563">BS992*AM1005</f>
        <v>0</v>
      </c>
      <c r="CF1005">
        <f t="shared" ref="CF1005" si="18564">BT992*AN1005</f>
        <v>0</v>
      </c>
      <c r="CG1005">
        <f t="shared" ref="CG1005" si="18565">BU992*AO1005</f>
        <v>0</v>
      </c>
      <c r="CH1005">
        <f t="shared" ref="CH1005" si="18566">BV992*AP1005</f>
        <v>0</v>
      </c>
      <c r="CI1005">
        <f t="shared" ref="CI1005" si="18567">BW992*AQ1005</f>
        <v>0</v>
      </c>
      <c r="CJ1005">
        <f t="shared" ref="CJ1005" si="18568">BX992*AR1005</f>
        <v>0</v>
      </c>
      <c r="CK1005">
        <f t="shared" ref="CK1005" si="18569">BY992*AS1005</f>
        <v>0</v>
      </c>
      <c r="CL1005">
        <f t="shared" ref="CL1005" si="18570">BZ992*AT1005</f>
        <v>0</v>
      </c>
      <c r="CM1005">
        <f t="shared" ref="CM1005" si="18571">CA992*AU1005</f>
        <v>0</v>
      </c>
      <c r="CN1005">
        <f t="shared" ref="CN1005" si="18572">CB992*AV1005</f>
        <v>0</v>
      </c>
      <c r="CO1005">
        <f t="shared" ref="CO1005" si="18573">CC992*AW1005</f>
        <v>0</v>
      </c>
      <c r="CP1005">
        <f t="shared" ref="CP1005" si="18574">CD992*AX1005</f>
        <v>0</v>
      </c>
      <c r="CQ1005">
        <f t="shared" ref="CQ1005" si="18575">CE992*AY1005</f>
        <v>0</v>
      </c>
      <c r="CR1005">
        <f t="shared" ref="CR1005" si="18576">CF992*AZ1005</f>
        <v>0</v>
      </c>
      <c r="CS1005">
        <f t="shared" ref="CS1005" si="18577">CG992*BA1005</f>
        <v>0</v>
      </c>
      <c r="CT1005">
        <f t="shared" ref="CT1005" si="18578">CH992*BB1005</f>
        <v>0</v>
      </c>
    </row>
    <row r="1006" spans="5:98" x14ac:dyDescent="0.3">
      <c r="F1006" s="91">
        <f t="shared" ref="F1006:H1006" si="18579">F1005</f>
        <v>80</v>
      </c>
      <c r="G1006" s="91">
        <f t="shared" si="18579"/>
        <v>80</v>
      </c>
      <c r="H1006" s="4">
        <f t="shared" si="18579"/>
        <v>1</v>
      </c>
      <c r="I1006">
        <v>65</v>
      </c>
      <c r="J1006" s="48">
        <f t="shared" si="18160"/>
        <v>0</v>
      </c>
      <c r="K1006" s="48">
        <f t="shared" si="18424"/>
        <v>0</v>
      </c>
      <c r="L1006" s="98">
        <f t="shared" si="18162"/>
        <v>0</v>
      </c>
      <c r="M1006" s="48"/>
      <c r="N1006" s="48"/>
      <c r="O1006" s="48"/>
      <c r="P1006" s="48"/>
      <c r="Q1006" s="48"/>
      <c r="R1006" s="48"/>
      <c r="S1006" s="48"/>
      <c r="T1006" s="48"/>
      <c r="U1006" s="48"/>
      <c r="V1006" s="48"/>
      <c r="W1006" s="48"/>
      <c r="X1006" s="48"/>
      <c r="Y1006" s="48"/>
      <c r="Z1006" s="48"/>
      <c r="AA1006" s="48">
        <f>$J1006+$K1006+$L1006</f>
        <v>0</v>
      </c>
      <c r="AB1006" s="48">
        <f t="shared" si="18389"/>
        <v>0</v>
      </c>
      <c r="AC1006" s="48">
        <f t="shared" si="18389"/>
        <v>0</v>
      </c>
      <c r="AD1006" s="48">
        <f t="shared" si="18389"/>
        <v>0</v>
      </c>
      <c r="AE1006" s="48">
        <f t="shared" si="18389"/>
        <v>0</v>
      </c>
      <c r="AF1006" s="48">
        <f t="shared" si="18389"/>
        <v>0</v>
      </c>
      <c r="AG1006" s="48">
        <f t="shared" si="18389"/>
        <v>0</v>
      </c>
      <c r="AH1006" s="48">
        <f t="shared" si="18389"/>
        <v>0</v>
      </c>
      <c r="AI1006" s="48">
        <f t="shared" si="18389"/>
        <v>0</v>
      </c>
      <c r="AJ1006" s="48">
        <f t="shared" si="18389"/>
        <v>0</v>
      </c>
      <c r="AK1006" s="48">
        <f t="shared" si="18389"/>
        <v>0</v>
      </c>
      <c r="AL1006" s="48">
        <f t="shared" si="18389"/>
        <v>0</v>
      </c>
      <c r="AM1006" s="48">
        <f t="shared" si="18389"/>
        <v>0</v>
      </c>
      <c r="AN1006" s="48">
        <f t="shared" si="18389"/>
        <v>0</v>
      </c>
      <c r="AO1006" s="48">
        <f t="shared" si="18389"/>
        <v>0</v>
      </c>
      <c r="AP1006" s="48">
        <f t="shared" si="18389"/>
        <v>0</v>
      </c>
      <c r="AQ1006" s="48">
        <f t="shared" si="18389"/>
        <v>0</v>
      </c>
      <c r="AR1006" s="48">
        <f t="shared" si="18389"/>
        <v>0</v>
      </c>
      <c r="AS1006" s="48">
        <f t="shared" si="18389"/>
        <v>0</v>
      </c>
      <c r="AT1006" s="48">
        <f t="shared" si="18389"/>
        <v>0</v>
      </c>
      <c r="AU1006" s="48">
        <f t="shared" si="18389"/>
        <v>0</v>
      </c>
      <c r="AV1006" s="48">
        <f t="shared" si="18389"/>
        <v>0</v>
      </c>
      <c r="AW1006" s="48">
        <f t="shared" si="18389"/>
        <v>0</v>
      </c>
      <c r="AX1006" s="48">
        <f t="shared" si="18389"/>
        <v>0</v>
      </c>
      <c r="AY1006" s="48">
        <f t="shared" si="18353"/>
        <v>0</v>
      </c>
      <c r="AZ1006" s="48">
        <f t="shared" si="18353"/>
        <v>0</v>
      </c>
      <c r="BA1006" s="48">
        <f t="shared" si="18353"/>
        <v>0</v>
      </c>
      <c r="BB1006" s="48">
        <f t="shared" si="18353"/>
        <v>0</v>
      </c>
      <c r="BC1006" s="48"/>
      <c r="BE1006" t="s">
        <v>190</v>
      </c>
      <c r="BS1006">
        <f>BF992*AA1006</f>
        <v>0</v>
      </c>
      <c r="BT1006">
        <f t="shared" ref="BT1006" si="18580">BG992*AB1006</f>
        <v>0</v>
      </c>
      <c r="BU1006">
        <f t="shared" ref="BU1006" si="18581">BH992*AC1006</f>
        <v>0</v>
      </c>
      <c r="BV1006">
        <f t="shared" ref="BV1006" si="18582">BI992*AD1006</f>
        <v>0</v>
      </c>
      <c r="BW1006">
        <f t="shared" ref="BW1006" si="18583">BJ992*AE1006</f>
        <v>0</v>
      </c>
      <c r="BX1006">
        <f t="shared" ref="BX1006" si="18584">BK992*AF1006</f>
        <v>0</v>
      </c>
      <c r="BY1006">
        <f t="shared" ref="BY1006" si="18585">BL992*AG1006</f>
        <v>0</v>
      </c>
      <c r="BZ1006">
        <f t="shared" ref="BZ1006" si="18586">BM992*AH1006</f>
        <v>0</v>
      </c>
      <c r="CA1006">
        <f t="shared" ref="CA1006" si="18587">BN992*AI1006</f>
        <v>0</v>
      </c>
      <c r="CB1006">
        <f t="shared" ref="CB1006" si="18588">BO992*AJ1006</f>
        <v>0</v>
      </c>
      <c r="CC1006">
        <f t="shared" ref="CC1006" si="18589">BP992*AK1006</f>
        <v>0</v>
      </c>
      <c r="CD1006">
        <f t="shared" ref="CD1006" si="18590">BQ992*AL1006</f>
        <v>0</v>
      </c>
      <c r="CE1006">
        <f t="shared" ref="CE1006" si="18591">BR992*AM1006</f>
        <v>0</v>
      </c>
      <c r="CF1006">
        <f t="shared" ref="CF1006" si="18592">BS992*AN1006</f>
        <v>0</v>
      </c>
      <c r="CG1006">
        <f t="shared" ref="CG1006" si="18593">BT992*AO1006</f>
        <v>0</v>
      </c>
      <c r="CH1006">
        <f t="shared" ref="CH1006" si="18594">BU992*AP1006</f>
        <v>0</v>
      </c>
      <c r="CI1006">
        <f t="shared" ref="CI1006" si="18595">BV992*AQ1006</f>
        <v>0</v>
      </c>
      <c r="CJ1006">
        <f t="shared" ref="CJ1006" si="18596">BW992*AR1006</f>
        <v>0</v>
      </c>
      <c r="CK1006">
        <f t="shared" ref="CK1006" si="18597">BX992*AS1006</f>
        <v>0</v>
      </c>
      <c r="CL1006">
        <f t="shared" ref="CL1006" si="18598">BY992*AT1006</f>
        <v>0</v>
      </c>
      <c r="CM1006">
        <f t="shared" ref="CM1006" si="18599">BZ992*AU1006</f>
        <v>0</v>
      </c>
      <c r="CN1006">
        <f t="shared" ref="CN1006" si="18600">CA992*AV1006</f>
        <v>0</v>
      </c>
      <c r="CO1006">
        <f t="shared" ref="CO1006" si="18601">CB992*AW1006</f>
        <v>0</v>
      </c>
      <c r="CP1006">
        <f t="shared" ref="CP1006" si="18602">CC992*AX1006</f>
        <v>0</v>
      </c>
      <c r="CQ1006">
        <f t="shared" ref="CQ1006" si="18603">CD992*AY1006</f>
        <v>0</v>
      </c>
      <c r="CR1006">
        <f t="shared" ref="CR1006" si="18604">CE992*AZ1006</f>
        <v>0</v>
      </c>
      <c r="CS1006">
        <f t="shared" ref="CS1006" si="18605">CF992*BA1006</f>
        <v>0</v>
      </c>
      <c r="CT1006">
        <f t="shared" ref="CT1006" si="18606">CG992*BB1006</f>
        <v>0</v>
      </c>
    </row>
    <row r="1007" spans="5:98" x14ac:dyDescent="0.3">
      <c r="F1007" s="91">
        <f t="shared" ref="F1007:H1007" si="18607">F1006</f>
        <v>80</v>
      </c>
      <c r="G1007" s="91">
        <f t="shared" si="18607"/>
        <v>80</v>
      </c>
      <c r="H1007" s="4">
        <f t="shared" si="18607"/>
        <v>1</v>
      </c>
      <c r="I1007">
        <v>70</v>
      </c>
      <c r="J1007" s="48">
        <f t="shared" si="18160"/>
        <v>0</v>
      </c>
      <c r="K1007" s="48">
        <f t="shared" si="18424"/>
        <v>0</v>
      </c>
      <c r="L1007" s="98">
        <f t="shared" si="18162"/>
        <v>0</v>
      </c>
      <c r="M1007" s="48"/>
      <c r="N1007" s="48"/>
      <c r="O1007" s="48"/>
      <c r="P1007" s="48"/>
      <c r="Q1007" s="48"/>
      <c r="R1007" s="48"/>
      <c r="S1007" s="48"/>
      <c r="T1007" s="48"/>
      <c r="U1007" s="48"/>
      <c r="V1007" s="48"/>
      <c r="W1007" s="48"/>
      <c r="X1007" s="48"/>
      <c r="Y1007" s="48"/>
      <c r="Z1007" s="48"/>
      <c r="AA1007" s="48"/>
      <c r="AB1007" s="48">
        <f>$J1007+$K1007+$L1007</f>
        <v>0</v>
      </c>
      <c r="AC1007" s="48">
        <f t="shared" si="18389"/>
        <v>0</v>
      </c>
      <c r="AD1007" s="48">
        <f t="shared" si="18389"/>
        <v>0</v>
      </c>
      <c r="AE1007" s="48">
        <f t="shared" si="18389"/>
        <v>0</v>
      </c>
      <c r="AF1007" s="48">
        <f t="shared" si="18389"/>
        <v>0</v>
      </c>
      <c r="AG1007" s="48">
        <f t="shared" si="18389"/>
        <v>0</v>
      </c>
      <c r="AH1007" s="48">
        <f t="shared" si="18389"/>
        <v>0</v>
      </c>
      <c r="AI1007" s="48">
        <f t="shared" si="18389"/>
        <v>0</v>
      </c>
      <c r="AJ1007" s="48">
        <f t="shared" si="18389"/>
        <v>0</v>
      </c>
      <c r="AK1007" s="48">
        <f t="shared" si="18389"/>
        <v>0</v>
      </c>
      <c r="AL1007" s="48">
        <f t="shared" si="18389"/>
        <v>0</v>
      </c>
      <c r="AM1007" s="48">
        <f t="shared" si="18389"/>
        <v>0</v>
      </c>
      <c r="AN1007" s="48">
        <f t="shared" si="18389"/>
        <v>0</v>
      </c>
      <c r="AO1007" s="48">
        <f t="shared" si="18389"/>
        <v>0</v>
      </c>
      <c r="AP1007" s="48">
        <f t="shared" si="18389"/>
        <v>0</v>
      </c>
      <c r="AQ1007" s="48">
        <f t="shared" si="18389"/>
        <v>0</v>
      </c>
      <c r="AR1007" s="48">
        <f t="shared" si="18389"/>
        <v>0</v>
      </c>
      <c r="AS1007" s="48">
        <f t="shared" si="18389"/>
        <v>0</v>
      </c>
      <c r="AT1007" s="48">
        <f t="shared" si="18389"/>
        <v>0</v>
      </c>
      <c r="AU1007" s="48">
        <f t="shared" si="18389"/>
        <v>0</v>
      </c>
      <c r="AV1007" s="48">
        <f t="shared" si="18389"/>
        <v>0</v>
      </c>
      <c r="AW1007" s="48">
        <f t="shared" si="18389"/>
        <v>0</v>
      </c>
      <c r="AX1007" s="48">
        <f t="shared" si="18389"/>
        <v>0</v>
      </c>
      <c r="AY1007" s="48">
        <f t="shared" si="18353"/>
        <v>0</v>
      </c>
      <c r="AZ1007" s="48">
        <f t="shared" si="18353"/>
        <v>0</v>
      </c>
      <c r="BA1007" s="48">
        <f t="shared" si="18353"/>
        <v>0</v>
      </c>
      <c r="BB1007" s="48">
        <f t="shared" si="18353"/>
        <v>0</v>
      </c>
      <c r="BC1007" s="48"/>
      <c r="BE1007" t="s">
        <v>191</v>
      </c>
      <c r="BT1007">
        <f>BF992*AB1007</f>
        <v>0</v>
      </c>
      <c r="BU1007">
        <f t="shared" ref="BU1007" si="18608">BG992*AC1007</f>
        <v>0</v>
      </c>
      <c r="BV1007">
        <f t="shared" ref="BV1007" si="18609">BH992*AD1007</f>
        <v>0</v>
      </c>
      <c r="BW1007">
        <f t="shared" ref="BW1007" si="18610">BI992*AE1007</f>
        <v>0</v>
      </c>
      <c r="BX1007">
        <f t="shared" ref="BX1007" si="18611">BJ992*AF1007</f>
        <v>0</v>
      </c>
      <c r="BY1007">
        <f t="shared" ref="BY1007" si="18612">BK992*AG1007</f>
        <v>0</v>
      </c>
      <c r="BZ1007">
        <f t="shared" ref="BZ1007" si="18613">BL992*AH1007</f>
        <v>0</v>
      </c>
      <c r="CA1007">
        <f t="shared" ref="CA1007" si="18614">BM992*AI1007</f>
        <v>0</v>
      </c>
      <c r="CB1007">
        <f t="shared" ref="CB1007" si="18615">BN992*AJ1007</f>
        <v>0</v>
      </c>
      <c r="CC1007">
        <f t="shared" ref="CC1007" si="18616">BO992*AK1007</f>
        <v>0</v>
      </c>
      <c r="CD1007">
        <f t="shared" ref="CD1007" si="18617">BP992*AL1007</f>
        <v>0</v>
      </c>
      <c r="CE1007">
        <f t="shared" ref="CE1007" si="18618">BQ992*AM1007</f>
        <v>0</v>
      </c>
      <c r="CF1007">
        <f t="shared" ref="CF1007" si="18619">BR992*AN1007</f>
        <v>0</v>
      </c>
      <c r="CG1007">
        <f t="shared" ref="CG1007" si="18620">BS992*AO1007</f>
        <v>0</v>
      </c>
      <c r="CH1007">
        <f t="shared" ref="CH1007" si="18621">BT992*AP1007</f>
        <v>0</v>
      </c>
      <c r="CI1007">
        <f t="shared" ref="CI1007" si="18622">BU992*AQ1007</f>
        <v>0</v>
      </c>
      <c r="CJ1007">
        <f t="shared" ref="CJ1007" si="18623">BV992*AR1007</f>
        <v>0</v>
      </c>
      <c r="CK1007">
        <f t="shared" ref="CK1007" si="18624">BW992*AS1007</f>
        <v>0</v>
      </c>
      <c r="CL1007">
        <f t="shared" ref="CL1007" si="18625">BX992*AT1007</f>
        <v>0</v>
      </c>
      <c r="CM1007">
        <f t="shared" ref="CM1007" si="18626">BY992*AU1007</f>
        <v>0</v>
      </c>
      <c r="CN1007">
        <f t="shared" ref="CN1007" si="18627">BZ992*AV1007</f>
        <v>0</v>
      </c>
      <c r="CO1007">
        <f t="shared" ref="CO1007" si="18628">CA992*AW1007</f>
        <v>0</v>
      </c>
      <c r="CP1007">
        <f t="shared" ref="CP1007" si="18629">CB992*AX1007</f>
        <v>0</v>
      </c>
      <c r="CQ1007">
        <f t="shared" ref="CQ1007" si="18630">CC992*AY1007</f>
        <v>0</v>
      </c>
      <c r="CR1007">
        <f t="shared" ref="CR1007" si="18631">CD992*AZ1007</f>
        <v>0</v>
      </c>
      <c r="CS1007">
        <f t="shared" ref="CS1007" si="18632">CE992*BA1007</f>
        <v>0</v>
      </c>
      <c r="CT1007">
        <f t="shared" ref="CT1007" si="18633">CF992*BB1007</f>
        <v>0</v>
      </c>
    </row>
    <row r="1008" spans="5:98" x14ac:dyDescent="0.3">
      <c r="F1008" s="91">
        <f t="shared" ref="F1008:H1008" si="18634">F1007</f>
        <v>80</v>
      </c>
      <c r="G1008" s="91">
        <f t="shared" si="18634"/>
        <v>80</v>
      </c>
      <c r="H1008" s="4">
        <f t="shared" si="18634"/>
        <v>1</v>
      </c>
      <c r="I1008">
        <v>75</v>
      </c>
      <c r="J1008" s="48">
        <f t="shared" si="18160"/>
        <v>0</v>
      </c>
      <c r="K1008" s="48">
        <f t="shared" si="18424"/>
        <v>0</v>
      </c>
      <c r="L1008" s="98">
        <f t="shared" si="18162"/>
        <v>0</v>
      </c>
      <c r="M1008" s="48"/>
      <c r="N1008" s="48"/>
      <c r="O1008" s="48"/>
      <c r="P1008" s="48"/>
      <c r="Q1008" s="48"/>
      <c r="R1008" s="48"/>
      <c r="S1008" s="48"/>
      <c r="T1008" s="48"/>
      <c r="U1008" s="48"/>
      <c r="V1008" s="48"/>
      <c r="W1008" s="48"/>
      <c r="X1008" s="48"/>
      <c r="Y1008" s="48"/>
      <c r="Z1008" s="48"/>
      <c r="AA1008" s="48"/>
      <c r="AB1008" s="48"/>
      <c r="AC1008" s="48">
        <f>$J1008+$K1008+$L1008</f>
        <v>0</v>
      </c>
      <c r="AD1008" s="48">
        <f t="shared" si="18389"/>
        <v>0</v>
      </c>
      <c r="AE1008" s="48">
        <f t="shared" si="18389"/>
        <v>0</v>
      </c>
      <c r="AF1008" s="48">
        <f t="shared" si="18389"/>
        <v>0</v>
      </c>
      <c r="AG1008" s="48">
        <f t="shared" si="18389"/>
        <v>0</v>
      </c>
      <c r="AH1008" s="48">
        <f t="shared" si="18389"/>
        <v>0</v>
      </c>
      <c r="AI1008" s="48">
        <f t="shared" si="18389"/>
        <v>0</v>
      </c>
      <c r="AJ1008" s="48">
        <f t="shared" si="18389"/>
        <v>0</v>
      </c>
      <c r="AK1008" s="48">
        <f t="shared" si="18389"/>
        <v>0</v>
      </c>
      <c r="AL1008" s="48">
        <f t="shared" si="18389"/>
        <v>0</v>
      </c>
      <c r="AM1008" s="48">
        <f t="shared" si="18389"/>
        <v>0</v>
      </c>
      <c r="AN1008" s="48">
        <f t="shared" si="18389"/>
        <v>0</v>
      </c>
      <c r="AO1008" s="48">
        <f t="shared" si="18389"/>
        <v>0</v>
      </c>
      <c r="AP1008" s="48">
        <f t="shared" si="18389"/>
        <v>0</v>
      </c>
      <c r="AQ1008" s="48">
        <f t="shared" si="18389"/>
        <v>0</v>
      </c>
      <c r="AR1008" s="48">
        <f t="shared" si="18389"/>
        <v>0</v>
      </c>
      <c r="AS1008" s="48">
        <f t="shared" si="18389"/>
        <v>0</v>
      </c>
      <c r="AT1008" s="48">
        <f t="shared" si="18389"/>
        <v>0</v>
      </c>
      <c r="AU1008" s="48">
        <f t="shared" si="18389"/>
        <v>0</v>
      </c>
      <c r="AV1008" s="48">
        <f t="shared" si="18389"/>
        <v>0</v>
      </c>
      <c r="AW1008" s="48">
        <f t="shared" si="18389"/>
        <v>0</v>
      </c>
      <c r="AX1008" s="48">
        <f t="shared" si="18389"/>
        <v>0</v>
      </c>
      <c r="AY1008" s="48">
        <f t="shared" si="18353"/>
        <v>0</v>
      </c>
      <c r="AZ1008" s="48">
        <f t="shared" si="18353"/>
        <v>0</v>
      </c>
      <c r="BA1008" s="48">
        <f t="shared" si="18353"/>
        <v>0</v>
      </c>
      <c r="BB1008" s="48">
        <f t="shared" si="18353"/>
        <v>0</v>
      </c>
      <c r="BC1008" s="48"/>
      <c r="BE1008" t="s">
        <v>192</v>
      </c>
      <c r="BU1008">
        <f>BF992*AC1008</f>
        <v>0</v>
      </c>
      <c r="BV1008">
        <f t="shared" ref="BV1008" si="18635">BG992*AD1008</f>
        <v>0</v>
      </c>
      <c r="BW1008">
        <f t="shared" ref="BW1008" si="18636">BH992*AE1008</f>
        <v>0</v>
      </c>
      <c r="BX1008">
        <f t="shared" ref="BX1008" si="18637">BI992*AF1008</f>
        <v>0</v>
      </c>
      <c r="BY1008">
        <f t="shared" ref="BY1008" si="18638">BJ992*AG1008</f>
        <v>0</v>
      </c>
      <c r="BZ1008">
        <f t="shared" ref="BZ1008" si="18639">BK992*AH1008</f>
        <v>0</v>
      </c>
      <c r="CA1008">
        <f t="shared" ref="CA1008" si="18640">BL992*AI1008</f>
        <v>0</v>
      </c>
      <c r="CB1008">
        <f t="shared" ref="CB1008" si="18641">BM992*AJ1008</f>
        <v>0</v>
      </c>
      <c r="CC1008">
        <f t="shared" ref="CC1008" si="18642">BN992*AK1008</f>
        <v>0</v>
      </c>
      <c r="CD1008">
        <f t="shared" ref="CD1008" si="18643">BO992*AL1008</f>
        <v>0</v>
      </c>
      <c r="CE1008">
        <f t="shared" ref="CE1008" si="18644">BP992*AM1008</f>
        <v>0</v>
      </c>
      <c r="CF1008">
        <f t="shared" ref="CF1008" si="18645">BQ992*AN1008</f>
        <v>0</v>
      </c>
      <c r="CG1008">
        <f t="shared" ref="CG1008" si="18646">BR992*AO1008</f>
        <v>0</v>
      </c>
      <c r="CH1008">
        <f t="shared" ref="CH1008" si="18647">BS992*AP1008</f>
        <v>0</v>
      </c>
      <c r="CI1008">
        <f t="shared" ref="CI1008" si="18648">BT992*AQ1008</f>
        <v>0</v>
      </c>
      <c r="CJ1008">
        <f t="shared" ref="CJ1008" si="18649">BU992*AR1008</f>
        <v>0</v>
      </c>
      <c r="CK1008">
        <f t="shared" ref="CK1008" si="18650">BV992*AS1008</f>
        <v>0</v>
      </c>
      <c r="CL1008">
        <f t="shared" ref="CL1008" si="18651">BW992*AT1008</f>
        <v>0</v>
      </c>
      <c r="CM1008">
        <f t="shared" ref="CM1008" si="18652">BX992*AU1008</f>
        <v>0</v>
      </c>
      <c r="CN1008">
        <f t="shared" ref="CN1008" si="18653">BY992*AV1008</f>
        <v>0</v>
      </c>
      <c r="CO1008">
        <f t="shared" ref="CO1008" si="18654">BZ992*AW1008</f>
        <v>0</v>
      </c>
      <c r="CP1008">
        <f t="shared" ref="CP1008" si="18655">CA992*AX1008</f>
        <v>0</v>
      </c>
      <c r="CQ1008">
        <f t="shared" ref="CQ1008" si="18656">CB992*AY1008</f>
        <v>0</v>
      </c>
      <c r="CR1008">
        <f t="shared" ref="CR1008" si="18657">CC992*AZ1008</f>
        <v>0</v>
      </c>
      <c r="CS1008">
        <f t="shared" ref="CS1008" si="18658">CD992*BA1008</f>
        <v>0</v>
      </c>
      <c r="CT1008">
        <f t="shared" ref="CT1008" si="18659">CE992*BB1008</f>
        <v>0</v>
      </c>
    </row>
    <row r="1009" spans="6:98" x14ac:dyDescent="0.3">
      <c r="F1009" s="91">
        <f t="shared" ref="F1009:H1009" si="18660">F1008</f>
        <v>80</v>
      </c>
      <c r="G1009" s="91">
        <f t="shared" si="18660"/>
        <v>80</v>
      </c>
      <c r="H1009" s="4">
        <f t="shared" si="18660"/>
        <v>1</v>
      </c>
      <c r="I1009">
        <v>80</v>
      </c>
      <c r="J1009" s="48">
        <f t="shared" si="18160"/>
        <v>1</v>
      </c>
      <c r="K1009" s="48">
        <f t="shared" si="18424"/>
        <v>0</v>
      </c>
      <c r="L1009" s="98">
        <f t="shared" si="18162"/>
        <v>0</v>
      </c>
      <c r="M1009" s="48"/>
      <c r="N1009" s="48"/>
      <c r="O1009" s="48"/>
      <c r="P1009" s="48"/>
      <c r="Q1009" s="48"/>
      <c r="R1009" s="48"/>
      <c r="S1009" s="48"/>
      <c r="T1009" s="48"/>
      <c r="U1009" s="48"/>
      <c r="V1009" s="48"/>
      <c r="W1009" s="48"/>
      <c r="X1009" s="48"/>
      <c r="Y1009" s="48"/>
      <c r="Z1009" s="48"/>
      <c r="AA1009" s="48"/>
      <c r="AB1009" s="48"/>
      <c r="AC1009" s="48"/>
      <c r="AD1009" s="48">
        <f>$J1009+$K1009+$L1009</f>
        <v>1</v>
      </c>
      <c r="AE1009" s="48">
        <f t="shared" si="18389"/>
        <v>1</v>
      </c>
      <c r="AF1009" s="48">
        <f t="shared" si="18389"/>
        <v>1</v>
      </c>
      <c r="AG1009" s="48">
        <f t="shared" si="18389"/>
        <v>1</v>
      </c>
      <c r="AH1009" s="48">
        <f t="shared" si="18389"/>
        <v>1</v>
      </c>
      <c r="AI1009" s="48">
        <f t="shared" si="18389"/>
        <v>1</v>
      </c>
      <c r="AJ1009" s="48">
        <f t="shared" si="18389"/>
        <v>1</v>
      </c>
      <c r="AK1009" s="48">
        <f t="shared" si="18389"/>
        <v>1</v>
      </c>
      <c r="AL1009" s="48">
        <f t="shared" si="18389"/>
        <v>1</v>
      </c>
      <c r="AM1009" s="48">
        <f t="shared" si="18389"/>
        <v>1</v>
      </c>
      <c r="AN1009" s="48">
        <f t="shared" si="18389"/>
        <v>1</v>
      </c>
      <c r="AO1009" s="48">
        <f t="shared" si="18389"/>
        <v>1</v>
      </c>
      <c r="AP1009" s="48">
        <f t="shared" si="18389"/>
        <v>1</v>
      </c>
      <c r="AQ1009" s="48">
        <f t="shared" si="18389"/>
        <v>1</v>
      </c>
      <c r="AR1009" s="48">
        <f t="shared" si="18389"/>
        <v>1</v>
      </c>
      <c r="AS1009" s="48">
        <f t="shared" si="18389"/>
        <v>1</v>
      </c>
      <c r="AT1009" s="48">
        <f t="shared" si="18389"/>
        <v>1</v>
      </c>
      <c r="AU1009" s="48">
        <f t="shared" si="18389"/>
        <v>1</v>
      </c>
      <c r="AV1009" s="48">
        <f t="shared" si="18389"/>
        <v>1</v>
      </c>
      <c r="AW1009" s="48">
        <f t="shared" si="18389"/>
        <v>1</v>
      </c>
      <c r="AX1009" s="48">
        <f t="shared" si="18389"/>
        <v>1</v>
      </c>
      <c r="AY1009" s="48">
        <f t="shared" si="18353"/>
        <v>1</v>
      </c>
      <c r="AZ1009" s="48">
        <f t="shared" si="18353"/>
        <v>1</v>
      </c>
      <c r="BA1009" s="48">
        <f t="shared" si="18353"/>
        <v>1</v>
      </c>
      <c r="BB1009" s="48">
        <f t="shared" si="18353"/>
        <v>1</v>
      </c>
      <c r="BC1009" s="48"/>
      <c r="BE1009" t="s">
        <v>193</v>
      </c>
      <c r="BV1009">
        <f>BF992*AD1009</f>
        <v>0</v>
      </c>
      <c r="BW1009">
        <f t="shared" ref="BW1009" si="18661">BG992*AE1009</f>
        <v>2.0733641216065011</v>
      </c>
      <c r="BX1009">
        <f t="shared" ref="BX1009" si="18662">BH992*AF1009</f>
        <v>13.822427477376678</v>
      </c>
      <c r="BY1009">
        <f t="shared" ref="BY1009" si="18663">BI992*AG1009</f>
        <v>34.556068693441695</v>
      </c>
      <c r="BZ1009">
        <f t="shared" ref="BZ1009" si="18664">BJ992*AH1009</f>
        <v>69.11213738688339</v>
      </c>
      <c r="CA1009">
        <f t="shared" ref="CA1009" si="18665">BK992*AI1009</f>
        <v>123.50237504210394</v>
      </c>
      <c r="CB1009">
        <f t="shared" ref="CB1009" si="18666">BL992*AJ1009</f>
        <v>170.20169341741445</v>
      </c>
      <c r="CC1009">
        <f t="shared" ref="CC1009" si="18667">BM992*AK1009</f>
        <v>190.72466696520945</v>
      </c>
      <c r="CD1009">
        <f t="shared" ref="CD1009" si="18668">BN992*AL1009</f>
        <v>213.37994732805123</v>
      </c>
      <c r="CE1009">
        <f t="shared" ref="CE1009" si="18669">BO992*AM1009</f>
        <v>236.17478817473975</v>
      </c>
      <c r="CF1009">
        <f t="shared" ref="CF1009" si="18670">BP992*AN1009</f>
        <v>259.48490543623609</v>
      </c>
      <c r="CG1009">
        <f t="shared" ref="CG1009" si="18671">BQ992*AO1009</f>
        <v>280.80351541758807</v>
      </c>
      <c r="CH1009">
        <f t="shared" ref="CH1009" si="18672">BR992*AP1009</f>
        <v>299.58060739611716</v>
      </c>
      <c r="CI1009">
        <f t="shared" ref="CI1009" si="18673">BS992*AQ1009</f>
        <v>317.58332841753554</v>
      </c>
      <c r="CJ1009">
        <f t="shared" ref="CJ1009" si="18674">BT992*AR1009</f>
        <v>331.93377428036717</v>
      </c>
      <c r="CK1009">
        <f t="shared" ref="CK1009" si="18675">BU992*AS1009</f>
        <v>342.79937233364217</v>
      </c>
      <c r="CL1009">
        <f t="shared" ref="CL1009" si="18676">BV992*AT1009</f>
        <v>352.04045989248601</v>
      </c>
      <c r="CM1009">
        <f t="shared" ref="CM1009" si="18677">BW992*AU1009</f>
        <v>0</v>
      </c>
      <c r="CN1009">
        <f t="shared" ref="CN1009" si="18678">BX992*AV1009</f>
        <v>0</v>
      </c>
      <c r="CO1009">
        <f t="shared" ref="CO1009" si="18679">BY992*AW1009</f>
        <v>0</v>
      </c>
      <c r="CP1009">
        <f t="shared" ref="CP1009" si="18680">BZ992*AX1009</f>
        <v>0</v>
      </c>
      <c r="CQ1009">
        <f t="shared" ref="CQ1009" si="18681">CA992*AY1009</f>
        <v>0</v>
      </c>
      <c r="CR1009">
        <f t="shared" ref="CR1009" si="18682">CB992*AZ1009</f>
        <v>0</v>
      </c>
      <c r="CS1009">
        <f t="shared" ref="CS1009" si="18683">CC992*BA1009</f>
        <v>0</v>
      </c>
      <c r="CT1009">
        <f t="shared" ref="CT1009" si="18684">CD992*BB1009</f>
        <v>0</v>
      </c>
    </row>
    <row r="1010" spans="6:98" x14ac:dyDescent="0.3">
      <c r="F1010" s="91">
        <f t="shared" ref="F1010:H1010" si="18685">F1009</f>
        <v>80</v>
      </c>
      <c r="G1010" s="91">
        <f t="shared" si="18685"/>
        <v>80</v>
      </c>
      <c r="H1010" s="4">
        <f t="shared" si="18685"/>
        <v>1</v>
      </c>
      <c r="I1010">
        <v>85</v>
      </c>
      <c r="J1010" s="48">
        <f t="shared" si="18160"/>
        <v>0</v>
      </c>
      <c r="K1010" s="48">
        <f t="shared" si="18424"/>
        <v>0</v>
      </c>
      <c r="L1010" s="98">
        <f t="shared" si="18162"/>
        <v>0</v>
      </c>
      <c r="M1010" s="48"/>
      <c r="N1010" s="48"/>
      <c r="O1010" s="48"/>
      <c r="P1010" s="48"/>
      <c r="Q1010" s="48"/>
      <c r="R1010" s="48"/>
      <c r="S1010" s="48"/>
      <c r="T1010" s="48"/>
      <c r="U1010" s="48"/>
      <c r="V1010" s="48"/>
      <c r="W1010" s="48"/>
      <c r="X1010" s="48"/>
      <c r="Y1010" s="48"/>
      <c r="Z1010" s="48"/>
      <c r="AA1010" s="48"/>
      <c r="AB1010" s="48"/>
      <c r="AC1010" s="48"/>
      <c r="AD1010" s="48"/>
      <c r="AE1010" s="48">
        <f>$J1010+$K1010+$L1010</f>
        <v>0</v>
      </c>
      <c r="AF1010" s="48">
        <f t="shared" si="18389"/>
        <v>0</v>
      </c>
      <c r="AG1010" s="48">
        <f t="shared" si="18389"/>
        <v>0</v>
      </c>
      <c r="AH1010" s="48">
        <f t="shared" si="18389"/>
        <v>0</v>
      </c>
      <c r="AI1010" s="48">
        <f t="shared" si="18389"/>
        <v>0</v>
      </c>
      <c r="AJ1010" s="48">
        <f t="shared" si="18389"/>
        <v>0</v>
      </c>
      <c r="AK1010" s="48">
        <f t="shared" si="18389"/>
        <v>0</v>
      </c>
      <c r="AL1010" s="48">
        <f t="shared" si="18389"/>
        <v>0</v>
      </c>
      <c r="AM1010" s="48">
        <f t="shared" si="18389"/>
        <v>0</v>
      </c>
      <c r="AN1010" s="48">
        <f t="shared" si="18389"/>
        <v>0</v>
      </c>
      <c r="AO1010" s="48">
        <f t="shared" si="18389"/>
        <v>0</v>
      </c>
      <c r="AP1010" s="48">
        <f t="shared" ref="AP1010:BB1025" si="18686">$J1010+$K1010+$L1010</f>
        <v>0</v>
      </c>
      <c r="AQ1010" s="48">
        <f t="shared" si="18686"/>
        <v>0</v>
      </c>
      <c r="AR1010" s="48">
        <f t="shared" si="18686"/>
        <v>0</v>
      </c>
      <c r="AS1010" s="48">
        <f t="shared" si="18686"/>
        <v>0</v>
      </c>
      <c r="AT1010" s="48">
        <f t="shared" si="18686"/>
        <v>0</v>
      </c>
      <c r="AU1010" s="48">
        <f t="shared" si="18686"/>
        <v>0</v>
      </c>
      <c r="AV1010" s="48">
        <f t="shared" si="18686"/>
        <v>0</v>
      </c>
      <c r="AW1010" s="48">
        <f t="shared" si="18686"/>
        <v>0</v>
      </c>
      <c r="AX1010" s="48">
        <f t="shared" si="18686"/>
        <v>0</v>
      </c>
      <c r="AY1010" s="48">
        <f t="shared" si="18353"/>
        <v>0</v>
      </c>
      <c r="AZ1010" s="48">
        <f t="shared" si="18353"/>
        <v>0</v>
      </c>
      <c r="BA1010" s="48">
        <f t="shared" si="18353"/>
        <v>0</v>
      </c>
      <c r="BB1010" s="48">
        <f t="shared" si="18353"/>
        <v>0</v>
      </c>
      <c r="BC1010" s="48"/>
      <c r="BE1010" t="s">
        <v>194</v>
      </c>
      <c r="BW1010">
        <f>BF992*AE1010</f>
        <v>0</v>
      </c>
      <c r="BX1010">
        <f t="shared" ref="BX1010" si="18687">BG992*AF1010</f>
        <v>0</v>
      </c>
      <c r="BY1010">
        <f t="shared" ref="BY1010" si="18688">BH992*AG1010</f>
        <v>0</v>
      </c>
      <c r="BZ1010">
        <f t="shared" ref="BZ1010" si="18689">BI992*AH1010</f>
        <v>0</v>
      </c>
      <c r="CA1010">
        <f t="shared" ref="CA1010" si="18690">BJ992*AI1010</f>
        <v>0</v>
      </c>
      <c r="CB1010">
        <f t="shared" ref="CB1010" si="18691">BK992*AJ1010</f>
        <v>0</v>
      </c>
      <c r="CC1010">
        <f t="shared" ref="CC1010" si="18692">BL992*AK1010</f>
        <v>0</v>
      </c>
      <c r="CD1010">
        <f t="shared" ref="CD1010" si="18693">BM992*AL1010</f>
        <v>0</v>
      </c>
      <c r="CE1010">
        <f t="shared" ref="CE1010" si="18694">BN992*AM1010</f>
        <v>0</v>
      </c>
      <c r="CF1010">
        <f t="shared" ref="CF1010" si="18695">BO992*AN1010</f>
        <v>0</v>
      </c>
      <c r="CG1010">
        <f t="shared" ref="CG1010" si="18696">BP992*AO1010</f>
        <v>0</v>
      </c>
      <c r="CH1010">
        <f t="shared" ref="CH1010" si="18697">BQ992*AP1010</f>
        <v>0</v>
      </c>
      <c r="CI1010">
        <f t="shared" ref="CI1010" si="18698">BR992*AQ1010</f>
        <v>0</v>
      </c>
      <c r="CJ1010">
        <f t="shared" ref="CJ1010" si="18699">BS992*AR1010</f>
        <v>0</v>
      </c>
      <c r="CK1010">
        <f t="shared" ref="CK1010" si="18700">BT992*AS1010</f>
        <v>0</v>
      </c>
      <c r="CL1010">
        <f t="shared" ref="CL1010" si="18701">BU992*AT1010</f>
        <v>0</v>
      </c>
      <c r="CM1010">
        <f t="shared" ref="CM1010" si="18702">BV992*AU1010</f>
        <v>0</v>
      </c>
      <c r="CN1010">
        <f t="shared" ref="CN1010" si="18703">BW992*AV1010</f>
        <v>0</v>
      </c>
      <c r="CO1010">
        <f t="shared" ref="CO1010" si="18704">BX992*AW1010</f>
        <v>0</v>
      </c>
      <c r="CP1010">
        <f t="shared" ref="CP1010" si="18705">BY992*AX1010</f>
        <v>0</v>
      </c>
      <c r="CQ1010">
        <f t="shared" ref="CQ1010" si="18706">BZ992*AY1010</f>
        <v>0</v>
      </c>
      <c r="CR1010">
        <f t="shared" ref="CR1010" si="18707">CA992*AZ1010</f>
        <v>0</v>
      </c>
      <c r="CS1010">
        <f t="shared" ref="CS1010" si="18708">CB992*BA1010</f>
        <v>0</v>
      </c>
      <c r="CT1010">
        <f t="shared" ref="CT1010" si="18709">CC992*BB1010</f>
        <v>0</v>
      </c>
    </row>
    <row r="1011" spans="6:98" x14ac:dyDescent="0.3">
      <c r="F1011" s="91">
        <f t="shared" ref="F1011:H1011" si="18710">F1010</f>
        <v>80</v>
      </c>
      <c r="G1011" s="91">
        <f t="shared" si="18710"/>
        <v>80</v>
      </c>
      <c r="H1011" s="4">
        <f t="shared" si="18710"/>
        <v>1</v>
      </c>
      <c r="I1011">
        <v>90</v>
      </c>
      <c r="J1011" s="48">
        <f t="shared" si="18160"/>
        <v>0</v>
      </c>
      <c r="K1011" s="48">
        <f t="shared" si="18424"/>
        <v>0</v>
      </c>
      <c r="L1011" s="98">
        <f t="shared" si="18162"/>
        <v>0</v>
      </c>
      <c r="M1011" s="48"/>
      <c r="N1011" s="48"/>
      <c r="O1011" s="48"/>
      <c r="P1011" s="48"/>
      <c r="Q1011" s="48"/>
      <c r="R1011" s="48"/>
      <c r="S1011" s="48"/>
      <c r="T1011" s="48"/>
      <c r="U1011" s="48"/>
      <c r="V1011" s="48"/>
      <c r="W1011" s="48"/>
      <c r="X1011" s="48"/>
      <c r="Y1011" s="48"/>
      <c r="Z1011" s="48"/>
      <c r="AA1011" s="48"/>
      <c r="AB1011" s="48"/>
      <c r="AC1011" s="48"/>
      <c r="AD1011" s="48"/>
      <c r="AE1011" s="48"/>
      <c r="AF1011" s="48">
        <f>$J1011+$K1011+$L1011</f>
        <v>0</v>
      </c>
      <c r="AG1011" s="48">
        <f t="shared" ref="AG1011:AO1019" si="18711">$J1011+$K1011+$L1011</f>
        <v>0</v>
      </c>
      <c r="AH1011" s="48">
        <f t="shared" si="18711"/>
        <v>0</v>
      </c>
      <c r="AI1011" s="48">
        <f t="shared" si="18711"/>
        <v>0</v>
      </c>
      <c r="AJ1011" s="48">
        <f t="shared" si="18711"/>
        <v>0</v>
      </c>
      <c r="AK1011" s="48">
        <f t="shared" si="18711"/>
        <v>0</v>
      </c>
      <c r="AL1011" s="48">
        <f t="shared" si="18711"/>
        <v>0</v>
      </c>
      <c r="AM1011" s="48">
        <f t="shared" si="18711"/>
        <v>0</v>
      </c>
      <c r="AN1011" s="48">
        <f t="shared" si="18711"/>
        <v>0</v>
      </c>
      <c r="AO1011" s="48">
        <f t="shared" si="18711"/>
        <v>0</v>
      </c>
      <c r="AP1011" s="48">
        <f t="shared" si="18686"/>
        <v>0</v>
      </c>
      <c r="AQ1011" s="48">
        <f t="shared" si="18686"/>
        <v>0</v>
      </c>
      <c r="AR1011" s="48">
        <f t="shared" si="18686"/>
        <v>0</v>
      </c>
      <c r="AS1011" s="48">
        <f t="shared" si="18686"/>
        <v>0</v>
      </c>
      <c r="AT1011" s="48">
        <f t="shared" si="18686"/>
        <v>0</v>
      </c>
      <c r="AU1011" s="48">
        <f t="shared" si="18686"/>
        <v>0</v>
      </c>
      <c r="AV1011" s="48">
        <f t="shared" si="18686"/>
        <v>0</v>
      </c>
      <c r="AW1011" s="48">
        <f t="shared" si="18686"/>
        <v>0</v>
      </c>
      <c r="AX1011" s="48">
        <f t="shared" si="18686"/>
        <v>0</v>
      </c>
      <c r="AY1011" s="48">
        <f t="shared" si="18353"/>
        <v>0</v>
      </c>
      <c r="AZ1011" s="48">
        <f t="shared" si="18353"/>
        <v>0</v>
      </c>
      <c r="BA1011" s="48">
        <f t="shared" si="18353"/>
        <v>0</v>
      </c>
      <c r="BB1011" s="48">
        <f t="shared" si="18353"/>
        <v>0</v>
      </c>
      <c r="BC1011" s="48"/>
      <c r="BE1011" t="s">
        <v>195</v>
      </c>
      <c r="BX1011">
        <f>BF992*AF1011</f>
        <v>0</v>
      </c>
      <c r="BY1011">
        <f t="shared" ref="BY1011" si="18712">BG992*AG1011</f>
        <v>0</v>
      </c>
      <c r="BZ1011">
        <f t="shared" ref="BZ1011" si="18713">BH992*AH1011</f>
        <v>0</v>
      </c>
      <c r="CA1011">
        <f t="shared" ref="CA1011" si="18714">BI992*AI1011</f>
        <v>0</v>
      </c>
      <c r="CB1011">
        <f t="shared" ref="CB1011" si="18715">BJ992*AJ1011</f>
        <v>0</v>
      </c>
      <c r="CC1011">
        <f t="shared" ref="CC1011" si="18716">BK992*AK1011</f>
        <v>0</v>
      </c>
      <c r="CD1011">
        <f t="shared" ref="CD1011" si="18717">BL992*AL1011</f>
        <v>0</v>
      </c>
      <c r="CE1011">
        <f t="shared" ref="CE1011" si="18718">BM992*AM1011</f>
        <v>0</v>
      </c>
      <c r="CF1011">
        <f t="shared" ref="CF1011" si="18719">BN992*AN1011</f>
        <v>0</v>
      </c>
      <c r="CG1011">
        <f t="shared" ref="CG1011" si="18720">BO992*AO1011</f>
        <v>0</v>
      </c>
      <c r="CH1011">
        <f t="shared" ref="CH1011" si="18721">BP992*AP1011</f>
        <v>0</v>
      </c>
      <c r="CI1011">
        <f t="shared" ref="CI1011" si="18722">BQ992*AQ1011</f>
        <v>0</v>
      </c>
      <c r="CJ1011">
        <f t="shared" ref="CJ1011" si="18723">BR992*AR1011</f>
        <v>0</v>
      </c>
      <c r="CK1011">
        <f t="shared" ref="CK1011" si="18724">BS992*AS1011</f>
        <v>0</v>
      </c>
      <c r="CL1011">
        <f t="shared" ref="CL1011" si="18725">BT992*AT1011</f>
        <v>0</v>
      </c>
      <c r="CM1011">
        <f t="shared" ref="CM1011" si="18726">BU992*AU1011</f>
        <v>0</v>
      </c>
      <c r="CN1011">
        <f t="shared" ref="CN1011" si="18727">BV992*AV1011</f>
        <v>0</v>
      </c>
      <c r="CO1011">
        <f t="shared" ref="CO1011" si="18728">BW992*AW1011</f>
        <v>0</v>
      </c>
      <c r="CP1011">
        <f t="shared" ref="CP1011" si="18729">BX992*AX1011</f>
        <v>0</v>
      </c>
      <c r="CQ1011">
        <f t="shared" ref="CQ1011" si="18730">BY992*AY1011</f>
        <v>0</v>
      </c>
      <c r="CR1011">
        <f t="shared" ref="CR1011" si="18731">BZ992*AZ1011</f>
        <v>0</v>
      </c>
      <c r="CS1011">
        <f t="shared" ref="CS1011" si="18732">CA992*BA1011</f>
        <v>0</v>
      </c>
      <c r="CT1011">
        <f t="shared" ref="CT1011" si="18733">CB992*BB1011</f>
        <v>0</v>
      </c>
    </row>
    <row r="1012" spans="6:98" x14ac:dyDescent="0.3">
      <c r="F1012" s="91">
        <f t="shared" ref="F1012:H1012" si="18734">F1011</f>
        <v>80</v>
      </c>
      <c r="G1012" s="91">
        <f t="shared" si="18734"/>
        <v>80</v>
      </c>
      <c r="H1012" s="4">
        <f t="shared" si="18734"/>
        <v>1</v>
      </c>
      <c r="I1012">
        <v>95</v>
      </c>
      <c r="J1012" s="48">
        <f t="shared" si="18160"/>
        <v>0</v>
      </c>
      <c r="K1012" s="48">
        <f t="shared" si="18424"/>
        <v>0</v>
      </c>
      <c r="L1012" s="98">
        <f t="shared" si="18162"/>
        <v>0</v>
      </c>
      <c r="M1012" s="48"/>
      <c r="N1012" s="48"/>
      <c r="O1012" s="48"/>
      <c r="P1012" s="48"/>
      <c r="Q1012" s="48"/>
      <c r="R1012" s="48"/>
      <c r="S1012" s="48"/>
      <c r="T1012" s="48"/>
      <c r="U1012" s="48"/>
      <c r="V1012" s="48"/>
      <c r="W1012" s="48"/>
      <c r="X1012" s="48"/>
      <c r="Y1012" s="48"/>
      <c r="Z1012" s="48"/>
      <c r="AA1012" s="48"/>
      <c r="AB1012" s="48"/>
      <c r="AC1012" s="48"/>
      <c r="AD1012" s="48"/>
      <c r="AE1012" s="48"/>
      <c r="AF1012" s="48"/>
      <c r="AG1012" s="48">
        <f>$J1012+$K1012+$L1012</f>
        <v>0</v>
      </c>
      <c r="AH1012" s="48">
        <f t="shared" si="18711"/>
        <v>0</v>
      </c>
      <c r="AI1012" s="48">
        <f t="shared" si="18711"/>
        <v>0</v>
      </c>
      <c r="AJ1012" s="48">
        <f t="shared" si="18711"/>
        <v>0</v>
      </c>
      <c r="AK1012" s="48">
        <f t="shared" si="18711"/>
        <v>0</v>
      </c>
      <c r="AL1012" s="48">
        <f t="shared" si="18711"/>
        <v>0</v>
      </c>
      <c r="AM1012" s="48">
        <f t="shared" si="18711"/>
        <v>0</v>
      </c>
      <c r="AN1012" s="48">
        <f t="shared" si="18711"/>
        <v>0</v>
      </c>
      <c r="AO1012" s="48">
        <f t="shared" si="18711"/>
        <v>0</v>
      </c>
      <c r="AP1012" s="48">
        <f t="shared" si="18686"/>
        <v>0</v>
      </c>
      <c r="AQ1012" s="48">
        <f t="shared" si="18686"/>
        <v>0</v>
      </c>
      <c r="AR1012" s="48">
        <f t="shared" si="18686"/>
        <v>0</v>
      </c>
      <c r="AS1012" s="48">
        <f t="shared" si="18686"/>
        <v>0</v>
      </c>
      <c r="AT1012" s="48">
        <f t="shared" si="18686"/>
        <v>0</v>
      </c>
      <c r="AU1012" s="48">
        <f t="shared" si="18686"/>
        <v>0</v>
      </c>
      <c r="AV1012" s="48">
        <f t="shared" si="18686"/>
        <v>0</v>
      </c>
      <c r="AW1012" s="48">
        <f t="shared" si="18686"/>
        <v>0</v>
      </c>
      <c r="AX1012" s="48">
        <f t="shared" si="18686"/>
        <v>0</v>
      </c>
      <c r="AY1012" s="48">
        <f t="shared" si="18353"/>
        <v>0</v>
      </c>
      <c r="AZ1012" s="48">
        <f t="shared" si="18353"/>
        <v>0</v>
      </c>
      <c r="BA1012" s="48">
        <f t="shared" si="18353"/>
        <v>0</v>
      </c>
      <c r="BB1012" s="48">
        <f t="shared" si="18353"/>
        <v>0</v>
      </c>
      <c r="BC1012" s="48"/>
      <c r="BE1012" t="s">
        <v>196</v>
      </c>
      <c r="BY1012">
        <f>BF992*AG1012</f>
        <v>0</v>
      </c>
      <c r="BZ1012">
        <f t="shared" ref="BZ1012" si="18735">BG992*AH1012</f>
        <v>0</v>
      </c>
      <c r="CA1012">
        <f t="shared" ref="CA1012" si="18736">BH992*AI1012</f>
        <v>0</v>
      </c>
      <c r="CB1012">
        <f t="shared" ref="CB1012" si="18737">BI992*AJ1012</f>
        <v>0</v>
      </c>
      <c r="CC1012">
        <f t="shared" ref="CC1012" si="18738">BJ992*AK1012</f>
        <v>0</v>
      </c>
      <c r="CD1012">
        <f t="shared" ref="CD1012" si="18739">BK992*AL1012</f>
        <v>0</v>
      </c>
      <c r="CE1012">
        <f t="shared" ref="CE1012" si="18740">BL992*AM1012</f>
        <v>0</v>
      </c>
      <c r="CF1012">
        <f t="shared" ref="CF1012" si="18741">BM992*AN1012</f>
        <v>0</v>
      </c>
      <c r="CG1012">
        <f t="shared" ref="CG1012" si="18742">BN992*AO1012</f>
        <v>0</v>
      </c>
      <c r="CH1012">
        <f t="shared" ref="CH1012" si="18743">BO992*AP1012</f>
        <v>0</v>
      </c>
      <c r="CI1012">
        <f t="shared" ref="CI1012" si="18744">BP992*AQ1012</f>
        <v>0</v>
      </c>
      <c r="CJ1012">
        <f t="shared" ref="CJ1012" si="18745">BQ992*AR1012</f>
        <v>0</v>
      </c>
      <c r="CK1012">
        <f t="shared" ref="CK1012" si="18746">BR992*AS1012</f>
        <v>0</v>
      </c>
      <c r="CL1012">
        <f t="shared" ref="CL1012" si="18747">BS992*AT1012</f>
        <v>0</v>
      </c>
      <c r="CM1012">
        <f t="shared" ref="CM1012" si="18748">BT992*AU1012</f>
        <v>0</v>
      </c>
      <c r="CN1012">
        <f t="shared" ref="CN1012" si="18749">BU992*AV1012</f>
        <v>0</v>
      </c>
      <c r="CO1012">
        <f t="shared" ref="CO1012" si="18750">BV992*AW1012</f>
        <v>0</v>
      </c>
      <c r="CP1012">
        <f t="shared" ref="CP1012" si="18751">BW992*AX1012</f>
        <v>0</v>
      </c>
      <c r="CQ1012">
        <f t="shared" ref="CQ1012" si="18752">BX992*AY1012</f>
        <v>0</v>
      </c>
      <c r="CR1012">
        <f t="shared" ref="CR1012" si="18753">BY992*AZ1012</f>
        <v>0</v>
      </c>
      <c r="CS1012">
        <f t="shared" ref="CS1012" si="18754">BZ992*BA1012</f>
        <v>0</v>
      </c>
      <c r="CT1012">
        <f t="shared" ref="CT1012" si="18755">CA992*BB1012</f>
        <v>0</v>
      </c>
    </row>
    <row r="1013" spans="6:98" x14ac:dyDescent="0.3">
      <c r="F1013" s="91">
        <f t="shared" ref="F1013:H1013" si="18756">F1012</f>
        <v>80</v>
      </c>
      <c r="G1013" s="91">
        <f t="shared" si="18756"/>
        <v>80</v>
      </c>
      <c r="H1013" s="4">
        <f t="shared" si="18756"/>
        <v>1</v>
      </c>
      <c r="I1013">
        <v>100</v>
      </c>
      <c r="J1013" s="48">
        <f t="shared" si="18160"/>
        <v>0</v>
      </c>
      <c r="K1013" s="48">
        <f t="shared" si="18424"/>
        <v>0</v>
      </c>
      <c r="L1013" s="98">
        <f t="shared" si="18162"/>
        <v>0</v>
      </c>
      <c r="M1013" s="48"/>
      <c r="N1013" s="48"/>
      <c r="O1013" s="48"/>
      <c r="P1013" s="48"/>
      <c r="Q1013" s="48"/>
      <c r="R1013" s="48"/>
      <c r="S1013" s="48"/>
      <c r="T1013" s="48"/>
      <c r="U1013" s="48"/>
      <c r="V1013" s="48"/>
      <c r="W1013" s="48"/>
      <c r="X1013" s="48"/>
      <c r="Y1013" s="48"/>
      <c r="Z1013" s="48"/>
      <c r="AA1013" s="48"/>
      <c r="AB1013" s="48"/>
      <c r="AC1013" s="48"/>
      <c r="AD1013" s="48"/>
      <c r="AE1013" s="48"/>
      <c r="AF1013" s="48"/>
      <c r="AG1013" s="48"/>
      <c r="AH1013" s="48">
        <f>$J1013+$K1013+$L1013</f>
        <v>0</v>
      </c>
      <c r="AI1013" s="48">
        <f t="shared" si="18711"/>
        <v>0</v>
      </c>
      <c r="AJ1013" s="48">
        <f t="shared" si="18711"/>
        <v>0</v>
      </c>
      <c r="AK1013" s="48">
        <f t="shared" si="18711"/>
        <v>0</v>
      </c>
      <c r="AL1013" s="48">
        <f t="shared" si="18711"/>
        <v>0</v>
      </c>
      <c r="AM1013" s="48">
        <f t="shared" si="18711"/>
        <v>0</v>
      </c>
      <c r="AN1013" s="48">
        <f t="shared" si="18711"/>
        <v>0</v>
      </c>
      <c r="AO1013" s="48">
        <f t="shared" si="18711"/>
        <v>0</v>
      </c>
      <c r="AP1013" s="48">
        <f t="shared" si="18686"/>
        <v>0</v>
      </c>
      <c r="AQ1013" s="48">
        <f t="shared" si="18686"/>
        <v>0</v>
      </c>
      <c r="AR1013" s="48">
        <f t="shared" si="18686"/>
        <v>0</v>
      </c>
      <c r="AS1013" s="48">
        <f t="shared" si="18686"/>
        <v>0</v>
      </c>
      <c r="AT1013" s="48">
        <f t="shared" si="18686"/>
        <v>0</v>
      </c>
      <c r="AU1013" s="48">
        <f t="shared" si="18686"/>
        <v>0</v>
      </c>
      <c r="AV1013" s="48">
        <f t="shared" si="18686"/>
        <v>0</v>
      </c>
      <c r="AW1013" s="48">
        <f t="shared" si="18686"/>
        <v>0</v>
      </c>
      <c r="AX1013" s="48">
        <f t="shared" si="18686"/>
        <v>0</v>
      </c>
      <c r="AY1013" s="48">
        <f t="shared" si="18353"/>
        <v>0</v>
      </c>
      <c r="AZ1013" s="48">
        <f t="shared" si="18353"/>
        <v>0</v>
      </c>
      <c r="BA1013" s="48">
        <f t="shared" si="18353"/>
        <v>0</v>
      </c>
      <c r="BB1013" s="48">
        <f t="shared" si="18353"/>
        <v>0</v>
      </c>
      <c r="BC1013" s="48"/>
      <c r="BE1013" t="s">
        <v>197</v>
      </c>
      <c r="BZ1013">
        <f>BF992*AH1013</f>
        <v>0</v>
      </c>
      <c r="CA1013">
        <f t="shared" ref="CA1013" si="18757">BG992*AI1013</f>
        <v>0</v>
      </c>
      <c r="CB1013">
        <f t="shared" ref="CB1013" si="18758">BH992*AJ1013</f>
        <v>0</v>
      </c>
      <c r="CC1013">
        <f t="shared" ref="CC1013" si="18759">BI992*AK1013</f>
        <v>0</v>
      </c>
      <c r="CD1013">
        <f t="shared" ref="CD1013" si="18760">BJ992*AL1013</f>
        <v>0</v>
      </c>
      <c r="CE1013">
        <f t="shared" ref="CE1013" si="18761">BK992*AM1013</f>
        <v>0</v>
      </c>
      <c r="CF1013">
        <f t="shared" ref="CF1013" si="18762">BL992*AN1013</f>
        <v>0</v>
      </c>
      <c r="CG1013">
        <f t="shared" ref="CG1013" si="18763">BM992*AO1013</f>
        <v>0</v>
      </c>
      <c r="CH1013">
        <f t="shared" ref="CH1013" si="18764">BN992*AP1013</f>
        <v>0</v>
      </c>
      <c r="CI1013">
        <f t="shared" ref="CI1013" si="18765">BO992*AQ1013</f>
        <v>0</v>
      </c>
      <c r="CJ1013">
        <f t="shared" ref="CJ1013" si="18766">BP992*AR1013</f>
        <v>0</v>
      </c>
      <c r="CK1013">
        <f t="shared" ref="CK1013" si="18767">BQ992*AS1013</f>
        <v>0</v>
      </c>
      <c r="CL1013">
        <f t="shared" ref="CL1013" si="18768">BR992*AT1013</f>
        <v>0</v>
      </c>
      <c r="CM1013">
        <f t="shared" ref="CM1013" si="18769">BS992*AU1013</f>
        <v>0</v>
      </c>
      <c r="CN1013">
        <f t="shared" ref="CN1013" si="18770">BT992*AV1013</f>
        <v>0</v>
      </c>
      <c r="CO1013">
        <f t="shared" ref="CO1013" si="18771">BU992*AW1013</f>
        <v>0</v>
      </c>
      <c r="CP1013">
        <f t="shared" ref="CP1013" si="18772">BV992*AX1013</f>
        <v>0</v>
      </c>
      <c r="CQ1013">
        <f t="shared" ref="CQ1013" si="18773">BW992*AY1013</f>
        <v>0</v>
      </c>
      <c r="CR1013">
        <f t="shared" ref="CR1013" si="18774">BX992*AZ1013</f>
        <v>0</v>
      </c>
      <c r="CS1013">
        <f t="shared" ref="CS1013" si="18775">BY992*BA1013</f>
        <v>0</v>
      </c>
      <c r="CT1013">
        <f t="shared" ref="CT1013" si="18776">BZ992*BB1013</f>
        <v>0</v>
      </c>
    </row>
    <row r="1014" spans="6:98" x14ac:dyDescent="0.3">
      <c r="F1014" s="91">
        <f t="shared" ref="F1014:H1014" si="18777">F1013</f>
        <v>80</v>
      </c>
      <c r="G1014" s="91">
        <f t="shared" si="18777"/>
        <v>80</v>
      </c>
      <c r="H1014" s="4">
        <f t="shared" si="18777"/>
        <v>1</v>
      </c>
      <c r="I1014">
        <v>105</v>
      </c>
      <c r="J1014" s="48">
        <f t="shared" si="18160"/>
        <v>0</v>
      </c>
      <c r="K1014" s="48">
        <f t="shared" si="18424"/>
        <v>0</v>
      </c>
      <c r="L1014" s="98">
        <f t="shared" si="18162"/>
        <v>0</v>
      </c>
      <c r="M1014" s="48"/>
      <c r="N1014" s="48"/>
      <c r="O1014" s="48"/>
      <c r="P1014" s="48"/>
      <c r="Q1014" s="48"/>
      <c r="R1014" s="48"/>
      <c r="S1014" s="48"/>
      <c r="T1014" s="48"/>
      <c r="U1014" s="48"/>
      <c r="V1014" s="48"/>
      <c r="W1014" s="48"/>
      <c r="X1014" s="48"/>
      <c r="Y1014" s="48"/>
      <c r="Z1014" s="48"/>
      <c r="AA1014" s="48"/>
      <c r="AB1014" s="48"/>
      <c r="AC1014" s="48"/>
      <c r="AD1014" s="48"/>
      <c r="AE1014" s="48"/>
      <c r="AF1014" s="48"/>
      <c r="AG1014" s="48"/>
      <c r="AH1014" s="48"/>
      <c r="AI1014" s="48">
        <f>$J1014+$K1014+$L1014</f>
        <v>0</v>
      </c>
      <c r="AJ1014" s="48">
        <f t="shared" si="18711"/>
        <v>0</v>
      </c>
      <c r="AK1014" s="48">
        <f t="shared" si="18711"/>
        <v>0</v>
      </c>
      <c r="AL1014" s="48">
        <f t="shared" si="18711"/>
        <v>0</v>
      </c>
      <c r="AM1014" s="48">
        <f t="shared" si="18711"/>
        <v>0</v>
      </c>
      <c r="AN1014" s="48">
        <f t="shared" si="18711"/>
        <v>0</v>
      </c>
      <c r="AO1014" s="48">
        <f t="shared" si="18711"/>
        <v>0</v>
      </c>
      <c r="AP1014" s="48">
        <f t="shared" si="18686"/>
        <v>0</v>
      </c>
      <c r="AQ1014" s="48">
        <f t="shared" si="18686"/>
        <v>0</v>
      </c>
      <c r="AR1014" s="48">
        <f t="shared" si="18686"/>
        <v>0</v>
      </c>
      <c r="AS1014" s="48">
        <f t="shared" si="18686"/>
        <v>0</v>
      </c>
      <c r="AT1014" s="48">
        <f t="shared" si="18686"/>
        <v>0</v>
      </c>
      <c r="AU1014" s="48">
        <f t="shared" si="18686"/>
        <v>0</v>
      </c>
      <c r="AV1014" s="48">
        <f t="shared" si="18686"/>
        <v>0</v>
      </c>
      <c r="AW1014" s="48">
        <f t="shared" si="18686"/>
        <v>0</v>
      </c>
      <c r="AX1014" s="48">
        <f t="shared" si="18686"/>
        <v>0</v>
      </c>
      <c r="AY1014" s="48">
        <f t="shared" si="18353"/>
        <v>0</v>
      </c>
      <c r="AZ1014" s="48">
        <f t="shared" si="18353"/>
        <v>0</v>
      </c>
      <c r="BA1014" s="48">
        <f t="shared" si="18353"/>
        <v>0</v>
      </c>
      <c r="BB1014" s="48">
        <f t="shared" si="18353"/>
        <v>0</v>
      </c>
      <c r="BC1014" s="48"/>
      <c r="BE1014" t="s">
        <v>198</v>
      </c>
      <c r="CA1014">
        <f>BF992*AI1014</f>
        <v>0</v>
      </c>
      <c r="CB1014">
        <f t="shared" ref="CB1014" si="18778">BG992*AJ1014</f>
        <v>0</v>
      </c>
      <c r="CC1014">
        <f t="shared" ref="CC1014" si="18779">BH992*AK1014</f>
        <v>0</v>
      </c>
      <c r="CD1014">
        <f t="shared" ref="CD1014" si="18780">BI992*AL1014</f>
        <v>0</v>
      </c>
      <c r="CE1014">
        <f t="shared" ref="CE1014" si="18781">BJ992*AM1014</f>
        <v>0</v>
      </c>
      <c r="CF1014">
        <f t="shared" ref="CF1014" si="18782">BK992*AN1014</f>
        <v>0</v>
      </c>
      <c r="CG1014">
        <f t="shared" ref="CG1014" si="18783">BL992*AO1014</f>
        <v>0</v>
      </c>
      <c r="CH1014">
        <f t="shared" ref="CH1014" si="18784">BM992*AP1014</f>
        <v>0</v>
      </c>
      <c r="CI1014">
        <f t="shared" ref="CI1014" si="18785">BN992*AQ1014</f>
        <v>0</v>
      </c>
      <c r="CJ1014">
        <f t="shared" ref="CJ1014" si="18786">BO992*AR1014</f>
        <v>0</v>
      </c>
      <c r="CK1014">
        <f t="shared" ref="CK1014" si="18787">BP992*AS1014</f>
        <v>0</v>
      </c>
      <c r="CL1014">
        <f t="shared" ref="CL1014" si="18788">BQ992*AT1014</f>
        <v>0</v>
      </c>
      <c r="CM1014">
        <f t="shared" ref="CM1014" si="18789">BR992*AU1014</f>
        <v>0</v>
      </c>
      <c r="CN1014">
        <f t="shared" ref="CN1014" si="18790">BS992*AV1014</f>
        <v>0</v>
      </c>
      <c r="CO1014">
        <f t="shared" ref="CO1014" si="18791">BT992*AW1014</f>
        <v>0</v>
      </c>
      <c r="CP1014">
        <f t="shared" ref="CP1014" si="18792">BU992*AX1014</f>
        <v>0</v>
      </c>
      <c r="CQ1014">
        <f t="shared" ref="CQ1014" si="18793">BV992*AY1014</f>
        <v>0</v>
      </c>
      <c r="CR1014">
        <f t="shared" ref="CR1014" si="18794">BW992*AZ1014</f>
        <v>0</v>
      </c>
      <c r="CS1014">
        <f t="shared" ref="CS1014" si="18795">BX992*BA1014</f>
        <v>0</v>
      </c>
      <c r="CT1014">
        <f t="shared" ref="CT1014" si="18796">BY992*BB1014</f>
        <v>0</v>
      </c>
    </row>
    <row r="1015" spans="6:98" x14ac:dyDescent="0.3">
      <c r="F1015" s="91">
        <f t="shared" ref="F1015:H1015" si="18797">F1014</f>
        <v>80</v>
      </c>
      <c r="G1015" s="91">
        <f t="shared" si="18797"/>
        <v>80</v>
      </c>
      <c r="H1015" s="4">
        <f t="shared" si="18797"/>
        <v>1</v>
      </c>
      <c r="I1015">
        <v>110</v>
      </c>
      <c r="J1015" s="48">
        <f t="shared" si="18160"/>
        <v>0</v>
      </c>
      <c r="K1015" s="48">
        <f t="shared" si="18424"/>
        <v>0</v>
      </c>
      <c r="L1015" s="98">
        <f t="shared" si="18162"/>
        <v>0</v>
      </c>
      <c r="M1015" s="48"/>
      <c r="N1015" s="48"/>
      <c r="O1015" s="48"/>
      <c r="P1015" s="48"/>
      <c r="Q1015" s="48"/>
      <c r="R1015" s="48"/>
      <c r="S1015" s="48"/>
      <c r="T1015" s="48"/>
      <c r="U1015" s="48"/>
      <c r="V1015" s="48"/>
      <c r="W1015" s="48"/>
      <c r="X1015" s="48"/>
      <c r="Y1015" s="48"/>
      <c r="Z1015" s="48"/>
      <c r="AA1015" s="48"/>
      <c r="AB1015" s="48"/>
      <c r="AC1015" s="48"/>
      <c r="AD1015" s="48"/>
      <c r="AE1015" s="48"/>
      <c r="AF1015" s="48"/>
      <c r="AG1015" s="48"/>
      <c r="AH1015" s="48"/>
      <c r="AI1015" s="48"/>
      <c r="AJ1015" s="48">
        <f>$J1015+$K1015+$L1015</f>
        <v>0</v>
      </c>
      <c r="AK1015" s="48">
        <f t="shared" si="18711"/>
        <v>0</v>
      </c>
      <c r="AL1015" s="48">
        <f t="shared" si="18711"/>
        <v>0</v>
      </c>
      <c r="AM1015" s="48">
        <f t="shared" si="18711"/>
        <v>0</v>
      </c>
      <c r="AN1015" s="48">
        <f t="shared" si="18711"/>
        <v>0</v>
      </c>
      <c r="AO1015" s="48">
        <f t="shared" si="18711"/>
        <v>0</v>
      </c>
      <c r="AP1015" s="48">
        <f t="shared" si="18686"/>
        <v>0</v>
      </c>
      <c r="AQ1015" s="48">
        <f t="shared" si="18686"/>
        <v>0</v>
      </c>
      <c r="AR1015" s="48">
        <f t="shared" si="18686"/>
        <v>0</v>
      </c>
      <c r="AS1015" s="48">
        <f t="shared" si="18686"/>
        <v>0</v>
      </c>
      <c r="AT1015" s="48">
        <f t="shared" si="18686"/>
        <v>0</v>
      </c>
      <c r="AU1015" s="48">
        <f t="shared" si="18686"/>
        <v>0</v>
      </c>
      <c r="AV1015" s="48">
        <f t="shared" si="18686"/>
        <v>0</v>
      </c>
      <c r="AW1015" s="48">
        <f t="shared" si="18686"/>
        <v>0</v>
      </c>
      <c r="AX1015" s="48">
        <f t="shared" si="18686"/>
        <v>0</v>
      </c>
      <c r="AY1015" s="48">
        <f t="shared" si="18686"/>
        <v>0</v>
      </c>
      <c r="AZ1015" s="48">
        <f t="shared" si="18686"/>
        <v>0</v>
      </c>
      <c r="BA1015" s="48">
        <f t="shared" si="18686"/>
        <v>0</v>
      </c>
      <c r="BB1015" s="48">
        <f t="shared" si="18686"/>
        <v>0</v>
      </c>
      <c r="BC1015" s="48"/>
      <c r="BE1015" t="s">
        <v>199</v>
      </c>
      <c r="CB1015">
        <f>BF992*AJ1015</f>
        <v>0</v>
      </c>
      <c r="CC1015">
        <f t="shared" ref="CC1015" si="18798">BG992*AK1015</f>
        <v>0</v>
      </c>
      <c r="CD1015">
        <f t="shared" ref="CD1015" si="18799">BH992*AL1015</f>
        <v>0</v>
      </c>
      <c r="CE1015">
        <f t="shared" ref="CE1015" si="18800">BI992*AM1015</f>
        <v>0</v>
      </c>
      <c r="CF1015">
        <f t="shared" ref="CF1015" si="18801">BJ992*AN1015</f>
        <v>0</v>
      </c>
      <c r="CG1015">
        <f t="shared" ref="CG1015" si="18802">BK992*AO1015</f>
        <v>0</v>
      </c>
      <c r="CH1015">
        <f t="shared" ref="CH1015" si="18803">BL992*AP1015</f>
        <v>0</v>
      </c>
      <c r="CI1015">
        <f t="shared" ref="CI1015" si="18804">BM992*AQ1015</f>
        <v>0</v>
      </c>
      <c r="CJ1015">
        <f t="shared" ref="CJ1015" si="18805">BN992*AR1015</f>
        <v>0</v>
      </c>
      <c r="CK1015">
        <f t="shared" ref="CK1015" si="18806">BO992*AS1015</f>
        <v>0</v>
      </c>
      <c r="CL1015">
        <f t="shared" ref="CL1015" si="18807">BP992*AT1015</f>
        <v>0</v>
      </c>
      <c r="CM1015">
        <f t="shared" ref="CM1015" si="18808">BQ992*AU1015</f>
        <v>0</v>
      </c>
      <c r="CN1015">
        <f t="shared" ref="CN1015" si="18809">BR992*AV1015</f>
        <v>0</v>
      </c>
      <c r="CO1015">
        <f t="shared" ref="CO1015" si="18810">BS992*AW1015</f>
        <v>0</v>
      </c>
      <c r="CP1015">
        <f t="shared" ref="CP1015" si="18811">BT992*AX1015</f>
        <v>0</v>
      </c>
      <c r="CQ1015">
        <f t="shared" ref="CQ1015" si="18812">BU992*AY1015</f>
        <v>0</v>
      </c>
      <c r="CR1015">
        <f t="shared" ref="CR1015" si="18813">BV992*AZ1015</f>
        <v>0</v>
      </c>
      <c r="CS1015">
        <f t="shared" ref="CS1015" si="18814">BW992*BA1015</f>
        <v>0</v>
      </c>
      <c r="CT1015">
        <f t="shared" ref="CT1015" si="18815">BX992*BB1015</f>
        <v>0</v>
      </c>
    </row>
    <row r="1016" spans="6:98" x14ac:dyDescent="0.3">
      <c r="F1016" s="91">
        <f t="shared" ref="F1016:H1016" si="18816">F1015</f>
        <v>80</v>
      </c>
      <c r="G1016" s="91">
        <f t="shared" si="18816"/>
        <v>80</v>
      </c>
      <c r="H1016" s="4">
        <f t="shared" si="18816"/>
        <v>1</v>
      </c>
      <c r="I1016">
        <v>115</v>
      </c>
      <c r="J1016" s="48">
        <f t="shared" si="18160"/>
        <v>0</v>
      </c>
      <c r="K1016" s="48">
        <f t="shared" si="18424"/>
        <v>0</v>
      </c>
      <c r="L1016" s="98">
        <f t="shared" si="18162"/>
        <v>0</v>
      </c>
      <c r="M1016" s="48"/>
      <c r="N1016" s="48"/>
      <c r="O1016" s="48"/>
      <c r="P1016" s="48"/>
      <c r="Q1016" s="48"/>
      <c r="R1016" s="48"/>
      <c r="S1016" s="48"/>
      <c r="T1016" s="48"/>
      <c r="U1016" s="48"/>
      <c r="V1016" s="48"/>
      <c r="W1016" s="48"/>
      <c r="X1016" s="48"/>
      <c r="Y1016" s="48"/>
      <c r="Z1016" s="48"/>
      <c r="AA1016" s="48"/>
      <c r="AB1016" s="48"/>
      <c r="AC1016" s="48"/>
      <c r="AD1016" s="48"/>
      <c r="AE1016" s="48"/>
      <c r="AF1016" s="48"/>
      <c r="AG1016" s="48"/>
      <c r="AH1016" s="48"/>
      <c r="AI1016" s="48"/>
      <c r="AJ1016" s="48"/>
      <c r="AK1016" s="48">
        <f>$J1016+$K1016+$L1016</f>
        <v>0</v>
      </c>
      <c r="AL1016" s="48">
        <f t="shared" si="18711"/>
        <v>0</v>
      </c>
      <c r="AM1016" s="48">
        <f t="shared" si="18711"/>
        <v>0</v>
      </c>
      <c r="AN1016" s="48">
        <f t="shared" si="18711"/>
        <v>0</v>
      </c>
      <c r="AO1016" s="48">
        <f t="shared" si="18711"/>
        <v>0</v>
      </c>
      <c r="AP1016" s="48">
        <f t="shared" si="18686"/>
        <v>0</v>
      </c>
      <c r="AQ1016" s="48">
        <f t="shared" si="18686"/>
        <v>0</v>
      </c>
      <c r="AR1016" s="48">
        <f t="shared" si="18686"/>
        <v>0</v>
      </c>
      <c r="AS1016" s="48">
        <f t="shared" si="18686"/>
        <v>0</v>
      </c>
      <c r="AT1016" s="48">
        <f t="shared" si="18686"/>
        <v>0</v>
      </c>
      <c r="AU1016" s="48">
        <f t="shared" si="18686"/>
        <v>0</v>
      </c>
      <c r="AV1016" s="48">
        <f t="shared" si="18686"/>
        <v>0</v>
      </c>
      <c r="AW1016" s="48">
        <f t="shared" si="18686"/>
        <v>0</v>
      </c>
      <c r="AX1016" s="48">
        <f t="shared" si="18686"/>
        <v>0</v>
      </c>
      <c r="AY1016" s="48">
        <f t="shared" si="18686"/>
        <v>0</v>
      </c>
      <c r="AZ1016" s="48">
        <f t="shared" si="18686"/>
        <v>0</v>
      </c>
      <c r="BA1016" s="48">
        <f t="shared" si="18686"/>
        <v>0</v>
      </c>
      <c r="BB1016" s="48">
        <f t="shared" si="18686"/>
        <v>0</v>
      </c>
      <c r="BC1016" s="48"/>
      <c r="BE1016" t="s">
        <v>200</v>
      </c>
      <c r="CC1016">
        <f>BF992*AK1016</f>
        <v>0</v>
      </c>
      <c r="CD1016">
        <f t="shared" ref="CD1016" si="18817">BG992*AL1016</f>
        <v>0</v>
      </c>
      <c r="CE1016">
        <f t="shared" ref="CE1016" si="18818">BH992*AM1016</f>
        <v>0</v>
      </c>
      <c r="CF1016">
        <f t="shared" ref="CF1016" si="18819">BI992*AN1016</f>
        <v>0</v>
      </c>
      <c r="CG1016">
        <f t="shared" ref="CG1016" si="18820">BJ992*AO1016</f>
        <v>0</v>
      </c>
      <c r="CH1016">
        <f t="shared" ref="CH1016" si="18821">BK992*AP1016</f>
        <v>0</v>
      </c>
      <c r="CI1016">
        <f t="shared" ref="CI1016" si="18822">BL992*AQ1016</f>
        <v>0</v>
      </c>
      <c r="CJ1016">
        <f t="shared" ref="CJ1016" si="18823">BM992*AR1016</f>
        <v>0</v>
      </c>
      <c r="CK1016">
        <f t="shared" ref="CK1016" si="18824">BN992*AS1016</f>
        <v>0</v>
      </c>
      <c r="CL1016">
        <f t="shared" ref="CL1016" si="18825">BO992*AT1016</f>
        <v>0</v>
      </c>
      <c r="CM1016">
        <f t="shared" ref="CM1016" si="18826">BP992*AU1016</f>
        <v>0</v>
      </c>
      <c r="CN1016">
        <f t="shared" ref="CN1016" si="18827">BQ992*AV1016</f>
        <v>0</v>
      </c>
      <c r="CO1016">
        <f t="shared" ref="CO1016" si="18828">BR992*AW1016</f>
        <v>0</v>
      </c>
      <c r="CP1016">
        <f t="shared" ref="CP1016" si="18829">BS992*AX1016</f>
        <v>0</v>
      </c>
      <c r="CQ1016">
        <f t="shared" ref="CQ1016" si="18830">BT992*AY1016</f>
        <v>0</v>
      </c>
      <c r="CR1016">
        <f t="shared" ref="CR1016" si="18831">BU992*AZ1016</f>
        <v>0</v>
      </c>
      <c r="CS1016">
        <f t="shared" ref="CS1016" si="18832">BV992*BA1016</f>
        <v>0</v>
      </c>
      <c r="CT1016">
        <f t="shared" ref="CT1016" si="18833">BW992*BB1016</f>
        <v>0</v>
      </c>
    </row>
    <row r="1017" spans="6:98" x14ac:dyDescent="0.3">
      <c r="F1017" s="91">
        <f t="shared" ref="F1017:H1017" si="18834">F1016</f>
        <v>80</v>
      </c>
      <c r="G1017" s="91">
        <f t="shared" si="18834"/>
        <v>80</v>
      </c>
      <c r="H1017" s="4">
        <f t="shared" si="18834"/>
        <v>1</v>
      </c>
      <c r="I1017">
        <v>120</v>
      </c>
      <c r="J1017" s="48">
        <f t="shared" si="18160"/>
        <v>0</v>
      </c>
      <c r="K1017" s="48">
        <f>IF(IF(AND(I1017&gt;=(F1017*2),I1017&lt;=G1017+F1017+(G1017-F1017+5)+1),((H1017)^2)*(I1018-F1017*2)/5,0)&lt;=H1017,IF(AND(I1017&gt;=(F1017*2),I1017&lt;=G1017+F1017+(G1017-F1017+5)+1),((H1017)^2)*(I1018-F1017*2)/5,0),(K1016-H1017^2))</f>
        <v>0</v>
      </c>
      <c r="L1017" s="98">
        <f t="shared" si="18162"/>
        <v>0</v>
      </c>
      <c r="M1017" s="48"/>
      <c r="N1017" s="48"/>
      <c r="O1017" s="48"/>
      <c r="P1017" s="48"/>
      <c r="Q1017" s="48"/>
      <c r="R1017" s="48"/>
      <c r="S1017" s="48"/>
      <c r="T1017" s="48"/>
      <c r="U1017" s="48"/>
      <c r="V1017" s="48"/>
      <c r="W1017" s="48"/>
      <c r="X1017" s="48"/>
      <c r="Y1017" s="48"/>
      <c r="Z1017" s="48"/>
      <c r="AA1017" s="48"/>
      <c r="AB1017" s="48"/>
      <c r="AC1017" s="48"/>
      <c r="AD1017" s="48"/>
      <c r="AE1017" s="48"/>
      <c r="AF1017" s="48"/>
      <c r="AG1017" s="48"/>
      <c r="AH1017" s="48"/>
      <c r="AI1017" s="48"/>
      <c r="AJ1017" s="48"/>
      <c r="AK1017" s="48"/>
      <c r="AL1017" s="48">
        <f>$J1017+$K1017+$L1017</f>
        <v>0</v>
      </c>
      <c r="AM1017" s="48">
        <f t="shared" si="18711"/>
        <v>0</v>
      </c>
      <c r="AN1017" s="48">
        <f t="shared" si="18711"/>
        <v>0</v>
      </c>
      <c r="AO1017" s="48">
        <f t="shared" si="18711"/>
        <v>0</v>
      </c>
      <c r="AP1017" s="48">
        <f t="shared" si="18686"/>
        <v>0</v>
      </c>
      <c r="AQ1017" s="48">
        <f t="shared" si="18686"/>
        <v>0</v>
      </c>
      <c r="AR1017" s="48">
        <f t="shared" si="18686"/>
        <v>0</v>
      </c>
      <c r="AS1017" s="48">
        <f t="shared" si="18686"/>
        <v>0</v>
      </c>
      <c r="AT1017" s="48">
        <f t="shared" si="18686"/>
        <v>0</v>
      </c>
      <c r="AU1017" s="48">
        <f t="shared" si="18686"/>
        <v>0</v>
      </c>
      <c r="AV1017" s="48">
        <f t="shared" si="18686"/>
        <v>0</v>
      </c>
      <c r="AW1017" s="48">
        <f t="shared" si="18686"/>
        <v>0</v>
      </c>
      <c r="AX1017" s="48">
        <f t="shared" si="18686"/>
        <v>0</v>
      </c>
      <c r="AY1017" s="48">
        <f t="shared" si="18686"/>
        <v>0</v>
      </c>
      <c r="AZ1017" s="48">
        <f t="shared" si="18686"/>
        <v>0</v>
      </c>
      <c r="BA1017" s="48">
        <f t="shared" si="18686"/>
        <v>0</v>
      </c>
      <c r="BB1017" s="48">
        <f t="shared" si="18686"/>
        <v>0</v>
      </c>
      <c r="BC1017" s="48"/>
      <c r="BE1017" t="s">
        <v>201</v>
      </c>
      <c r="CD1017">
        <f>BF992*AL1017</f>
        <v>0</v>
      </c>
      <c r="CE1017">
        <f t="shared" ref="CE1017" si="18835">BG992*AM1017</f>
        <v>0</v>
      </c>
      <c r="CF1017">
        <f t="shared" ref="CF1017" si="18836">BH992*AN1017</f>
        <v>0</v>
      </c>
      <c r="CG1017">
        <f t="shared" ref="CG1017" si="18837">BI992*AO1017</f>
        <v>0</v>
      </c>
      <c r="CH1017">
        <f t="shared" ref="CH1017" si="18838">BJ992*AP1017</f>
        <v>0</v>
      </c>
      <c r="CI1017">
        <f t="shared" ref="CI1017" si="18839">BK992*AQ1017</f>
        <v>0</v>
      </c>
      <c r="CJ1017">
        <f t="shared" ref="CJ1017" si="18840">BL992*AR1017</f>
        <v>0</v>
      </c>
      <c r="CK1017">
        <f t="shared" ref="CK1017" si="18841">BM992*AS1017</f>
        <v>0</v>
      </c>
      <c r="CL1017">
        <f t="shared" ref="CL1017" si="18842">BN992*AT1017</f>
        <v>0</v>
      </c>
      <c r="CM1017">
        <f t="shared" ref="CM1017" si="18843">BO992*AU1017</f>
        <v>0</v>
      </c>
      <c r="CN1017">
        <f t="shared" ref="CN1017" si="18844">BP992*AV1017</f>
        <v>0</v>
      </c>
      <c r="CO1017">
        <f t="shared" ref="CO1017" si="18845">BQ992*AW1017</f>
        <v>0</v>
      </c>
      <c r="CP1017">
        <f t="shared" ref="CP1017" si="18846">BR992*AX1017</f>
        <v>0</v>
      </c>
      <c r="CQ1017">
        <f t="shared" ref="CQ1017" si="18847">BS992*AY1017</f>
        <v>0</v>
      </c>
      <c r="CR1017">
        <f t="shared" ref="CR1017" si="18848">BT992*AZ1017</f>
        <v>0</v>
      </c>
      <c r="CS1017">
        <f t="shared" ref="CS1017" si="18849">BU992*BA1017</f>
        <v>0</v>
      </c>
      <c r="CT1017">
        <f t="shared" ref="CT1017" si="18850">BV992*BB1017</f>
        <v>0</v>
      </c>
    </row>
    <row r="1018" spans="6:98" x14ac:dyDescent="0.3">
      <c r="F1018" s="91">
        <f t="shared" ref="F1018:H1018" si="18851">F1017</f>
        <v>80</v>
      </c>
      <c r="G1018" s="91">
        <f t="shared" si="18851"/>
        <v>80</v>
      </c>
      <c r="H1018" s="4">
        <f t="shared" si="18851"/>
        <v>1</v>
      </c>
      <c r="I1018">
        <v>125</v>
      </c>
      <c r="J1018" s="48">
        <f t="shared" si="18160"/>
        <v>0</v>
      </c>
      <c r="K1018" s="48">
        <f t="shared" ref="K1018:K1023" si="18852">IF(IF(AND(I1018&gt;=(F1018*2),I1018&lt;=G1018+F1018+(G1018-F1018+5)+1),((H1018)^2)*(I1019-F1018*2)/5,0)&lt;=H1018,IF(AND(I1018&gt;=(F1018*2),I1018&lt;=G1018+F1018+(G1018-F1018+5)+1),((H1018)^2)*(I1019-F1018*2)/5,0),(K1017-H1018^2))</f>
        <v>0</v>
      </c>
      <c r="L1018" s="98">
        <f t="shared" si="18162"/>
        <v>0</v>
      </c>
      <c r="M1018" s="48"/>
      <c r="N1018" s="48"/>
      <c r="O1018" s="48"/>
      <c r="P1018" s="48"/>
      <c r="Q1018" s="48"/>
      <c r="R1018" s="48"/>
      <c r="S1018" s="48"/>
      <c r="T1018" s="48"/>
      <c r="U1018" s="48"/>
      <c r="V1018" s="48"/>
      <c r="W1018" s="48"/>
      <c r="X1018" s="48"/>
      <c r="Y1018" s="48"/>
      <c r="Z1018" s="48"/>
      <c r="AA1018" s="48"/>
      <c r="AB1018" s="48"/>
      <c r="AC1018" s="48"/>
      <c r="AD1018" s="48"/>
      <c r="AE1018" s="48"/>
      <c r="AF1018" s="48"/>
      <c r="AG1018" s="48"/>
      <c r="AH1018" s="48"/>
      <c r="AI1018" s="48"/>
      <c r="AJ1018" s="48"/>
      <c r="AK1018" s="48"/>
      <c r="AL1018" s="48"/>
      <c r="AM1018" s="48">
        <f>$J1018+$K1018+$L1018</f>
        <v>0</v>
      </c>
      <c r="AN1018" s="48">
        <f t="shared" si="18711"/>
        <v>0</v>
      </c>
      <c r="AO1018" s="48">
        <f t="shared" si="18711"/>
        <v>0</v>
      </c>
      <c r="AP1018" s="48">
        <f t="shared" si="18686"/>
        <v>0</v>
      </c>
      <c r="AQ1018" s="48">
        <f t="shared" si="18686"/>
        <v>0</v>
      </c>
      <c r="AR1018" s="48">
        <f t="shared" si="18686"/>
        <v>0</v>
      </c>
      <c r="AS1018" s="48">
        <f t="shared" si="18686"/>
        <v>0</v>
      </c>
      <c r="AT1018" s="48">
        <f t="shared" si="18686"/>
        <v>0</v>
      </c>
      <c r="AU1018" s="48">
        <f t="shared" si="18686"/>
        <v>0</v>
      </c>
      <c r="AV1018" s="48">
        <f t="shared" si="18686"/>
        <v>0</v>
      </c>
      <c r="AW1018" s="48">
        <f t="shared" si="18686"/>
        <v>0</v>
      </c>
      <c r="AX1018" s="48">
        <f t="shared" si="18686"/>
        <v>0</v>
      </c>
      <c r="AY1018" s="48">
        <f t="shared" si="18686"/>
        <v>0</v>
      </c>
      <c r="AZ1018" s="48">
        <f t="shared" si="18686"/>
        <v>0</v>
      </c>
      <c r="BA1018" s="48">
        <f t="shared" si="18686"/>
        <v>0</v>
      </c>
      <c r="BB1018" s="48">
        <f t="shared" si="18686"/>
        <v>0</v>
      </c>
      <c r="BC1018" s="48"/>
      <c r="BE1018" t="s">
        <v>202</v>
      </c>
      <c r="CE1018">
        <f>BF992*AM1018</f>
        <v>0</v>
      </c>
      <c r="CF1018">
        <f t="shared" ref="CF1018" si="18853">BG992*AN1018</f>
        <v>0</v>
      </c>
      <c r="CG1018">
        <f t="shared" ref="CG1018" si="18854">BH992*AO1018</f>
        <v>0</v>
      </c>
      <c r="CH1018">
        <f t="shared" ref="CH1018" si="18855">BI992*AP1018</f>
        <v>0</v>
      </c>
      <c r="CI1018">
        <f t="shared" ref="CI1018" si="18856">BJ992*AQ1018</f>
        <v>0</v>
      </c>
      <c r="CJ1018">
        <f t="shared" ref="CJ1018" si="18857">BK992*AR1018</f>
        <v>0</v>
      </c>
      <c r="CK1018">
        <f t="shared" ref="CK1018" si="18858">BL992*AS1018</f>
        <v>0</v>
      </c>
      <c r="CL1018">
        <f t="shared" ref="CL1018" si="18859">BM992*AT1018</f>
        <v>0</v>
      </c>
      <c r="CM1018">
        <f t="shared" ref="CM1018" si="18860">BN992*AU1018</f>
        <v>0</v>
      </c>
      <c r="CN1018">
        <f t="shared" ref="CN1018" si="18861">BO992*AV1018</f>
        <v>0</v>
      </c>
      <c r="CO1018">
        <f t="shared" ref="CO1018" si="18862">BP992*AW1018</f>
        <v>0</v>
      </c>
      <c r="CP1018">
        <f t="shared" ref="CP1018" si="18863">BQ992*AX1018</f>
        <v>0</v>
      </c>
      <c r="CQ1018">
        <f t="shared" ref="CQ1018" si="18864">BR992*AY1018</f>
        <v>0</v>
      </c>
      <c r="CR1018">
        <f t="shared" ref="CR1018" si="18865">BS992*AZ1018</f>
        <v>0</v>
      </c>
      <c r="CS1018">
        <f t="shared" ref="CS1018" si="18866">BT992*BA1018</f>
        <v>0</v>
      </c>
      <c r="CT1018">
        <f t="shared" ref="CT1018" si="18867">BU992*BB1018</f>
        <v>0</v>
      </c>
    </row>
    <row r="1019" spans="6:98" x14ac:dyDescent="0.3">
      <c r="F1019" s="91">
        <f t="shared" ref="F1019:H1019" si="18868">F1018</f>
        <v>80</v>
      </c>
      <c r="G1019" s="91">
        <f t="shared" si="18868"/>
        <v>80</v>
      </c>
      <c r="H1019" s="4">
        <f t="shared" si="18868"/>
        <v>1</v>
      </c>
      <c r="I1019">
        <v>130</v>
      </c>
      <c r="J1019" s="48">
        <f t="shared" si="18160"/>
        <v>0</v>
      </c>
      <c r="K1019" s="48">
        <f t="shared" si="18852"/>
        <v>0</v>
      </c>
      <c r="L1019" s="98">
        <f t="shared" si="18162"/>
        <v>0</v>
      </c>
      <c r="M1019" s="48"/>
      <c r="N1019" s="48"/>
      <c r="O1019" s="48"/>
      <c r="P1019" s="48"/>
      <c r="Q1019" s="48"/>
      <c r="R1019" s="48"/>
      <c r="S1019" s="48"/>
      <c r="T1019" s="48"/>
      <c r="U1019" s="48"/>
      <c r="V1019" s="48"/>
      <c r="W1019" s="48"/>
      <c r="X1019" s="48"/>
      <c r="Y1019" s="48"/>
      <c r="Z1019" s="48"/>
      <c r="AA1019" s="48"/>
      <c r="AB1019" s="48"/>
      <c r="AC1019" s="48"/>
      <c r="AD1019" s="48"/>
      <c r="AE1019" s="48"/>
      <c r="AF1019" s="48"/>
      <c r="AG1019" s="48"/>
      <c r="AH1019" s="48"/>
      <c r="AI1019" s="48"/>
      <c r="AJ1019" s="48"/>
      <c r="AK1019" s="48"/>
      <c r="AL1019" s="48"/>
      <c r="AM1019" s="48"/>
      <c r="AN1019" s="48">
        <f>$J1019+$K1019+$L1019</f>
        <v>0</v>
      </c>
      <c r="AO1019" s="48">
        <f t="shared" si="18711"/>
        <v>0</v>
      </c>
      <c r="AP1019" s="48">
        <f t="shared" si="18686"/>
        <v>0</v>
      </c>
      <c r="AQ1019" s="48">
        <f t="shared" si="18686"/>
        <v>0</v>
      </c>
      <c r="AR1019" s="48">
        <f t="shared" si="18686"/>
        <v>0</v>
      </c>
      <c r="AS1019" s="48">
        <f t="shared" si="18686"/>
        <v>0</v>
      </c>
      <c r="AT1019" s="48">
        <f t="shared" si="18686"/>
        <v>0</v>
      </c>
      <c r="AU1019" s="48">
        <f t="shared" si="18686"/>
        <v>0</v>
      </c>
      <c r="AV1019" s="48">
        <f t="shared" si="18686"/>
        <v>0</v>
      </c>
      <c r="AW1019" s="48">
        <f t="shared" si="18686"/>
        <v>0</v>
      </c>
      <c r="AX1019" s="48">
        <f t="shared" si="18686"/>
        <v>0</v>
      </c>
      <c r="AY1019" s="48">
        <f t="shared" si="18686"/>
        <v>0</v>
      </c>
      <c r="AZ1019" s="48">
        <f t="shared" si="18686"/>
        <v>0</v>
      </c>
      <c r="BA1019" s="48">
        <f t="shared" si="18686"/>
        <v>0</v>
      </c>
      <c r="BB1019" s="48">
        <f t="shared" si="18686"/>
        <v>0</v>
      </c>
      <c r="BC1019" s="48"/>
      <c r="BE1019" t="s">
        <v>203</v>
      </c>
      <c r="CF1019">
        <f>BF992*AN1019</f>
        <v>0</v>
      </c>
      <c r="CG1019">
        <f t="shared" ref="CG1019" si="18869">BG992*AO1019</f>
        <v>0</v>
      </c>
      <c r="CH1019">
        <f t="shared" ref="CH1019" si="18870">BH992*AP1019</f>
        <v>0</v>
      </c>
      <c r="CI1019">
        <f t="shared" ref="CI1019" si="18871">BI992*AQ1019</f>
        <v>0</v>
      </c>
      <c r="CJ1019">
        <f t="shared" ref="CJ1019" si="18872">BJ992*AR1019</f>
        <v>0</v>
      </c>
      <c r="CK1019">
        <f t="shared" ref="CK1019" si="18873">BK992*AS1019</f>
        <v>0</v>
      </c>
      <c r="CL1019">
        <f t="shared" ref="CL1019" si="18874">BL992*AT1019</f>
        <v>0</v>
      </c>
      <c r="CM1019">
        <f t="shared" ref="CM1019" si="18875">BM992*AU1019</f>
        <v>0</v>
      </c>
      <c r="CN1019">
        <f t="shared" ref="CN1019" si="18876">BN992*AV1019</f>
        <v>0</v>
      </c>
      <c r="CO1019">
        <f t="shared" ref="CO1019" si="18877">BO992*AW1019</f>
        <v>0</v>
      </c>
      <c r="CP1019">
        <f t="shared" ref="CP1019" si="18878">BP992*AX1019</f>
        <v>0</v>
      </c>
      <c r="CQ1019">
        <f t="shared" ref="CQ1019" si="18879">BQ992*AY1019</f>
        <v>0</v>
      </c>
      <c r="CR1019">
        <f t="shared" ref="CR1019" si="18880">BR992*AZ1019</f>
        <v>0</v>
      </c>
      <c r="CS1019">
        <f t="shared" ref="CS1019" si="18881">BS992*BA1019</f>
        <v>0</v>
      </c>
      <c r="CT1019">
        <f t="shared" ref="CT1019" si="18882">BT992*BB1019</f>
        <v>0</v>
      </c>
    </row>
    <row r="1020" spans="6:98" x14ac:dyDescent="0.3">
      <c r="F1020" s="91">
        <f t="shared" ref="F1020:H1020" si="18883">F1019</f>
        <v>80</v>
      </c>
      <c r="G1020" s="91">
        <f t="shared" si="18883"/>
        <v>80</v>
      </c>
      <c r="H1020" s="4">
        <f t="shared" si="18883"/>
        <v>1</v>
      </c>
      <c r="I1020">
        <v>135</v>
      </c>
      <c r="J1020" s="48">
        <f t="shared" si="18160"/>
        <v>0</v>
      </c>
      <c r="K1020" s="48">
        <f t="shared" si="18852"/>
        <v>0</v>
      </c>
      <c r="L1020" s="98">
        <f t="shared" si="18162"/>
        <v>0</v>
      </c>
      <c r="M1020" s="48"/>
      <c r="N1020" s="48"/>
      <c r="O1020" s="48"/>
      <c r="P1020" s="48"/>
      <c r="Q1020" s="48"/>
      <c r="R1020" s="48"/>
      <c r="S1020" s="48"/>
      <c r="T1020" s="48"/>
      <c r="U1020" s="48"/>
      <c r="V1020" s="48"/>
      <c r="W1020" s="48"/>
      <c r="X1020" s="48"/>
      <c r="Y1020" s="48"/>
      <c r="Z1020" s="48"/>
      <c r="AA1020" s="48"/>
      <c r="AB1020" s="48"/>
      <c r="AC1020" s="48"/>
      <c r="AD1020" s="48"/>
      <c r="AE1020" s="48"/>
      <c r="AF1020" s="48"/>
      <c r="AG1020" s="48"/>
      <c r="AH1020" s="48"/>
      <c r="AI1020" s="48"/>
      <c r="AJ1020" s="48"/>
      <c r="AK1020" s="48"/>
      <c r="AL1020" s="48"/>
      <c r="AM1020" s="48"/>
      <c r="AN1020" s="48"/>
      <c r="AO1020" s="48">
        <f>$J1020+$K1020+$L1020</f>
        <v>0</v>
      </c>
      <c r="AP1020" s="48">
        <f t="shared" si="18686"/>
        <v>0</v>
      </c>
      <c r="AQ1020" s="48">
        <f t="shared" si="18686"/>
        <v>0</v>
      </c>
      <c r="AR1020" s="48">
        <f t="shared" si="18686"/>
        <v>0</v>
      </c>
      <c r="AS1020" s="48">
        <f t="shared" si="18686"/>
        <v>0</v>
      </c>
      <c r="AT1020" s="48">
        <f t="shared" si="18686"/>
        <v>0</v>
      </c>
      <c r="AU1020" s="48">
        <f t="shared" si="18686"/>
        <v>0</v>
      </c>
      <c r="AV1020" s="48">
        <f t="shared" si="18686"/>
        <v>0</v>
      </c>
      <c r="AW1020" s="48">
        <f t="shared" si="18686"/>
        <v>0</v>
      </c>
      <c r="AX1020" s="48">
        <f t="shared" si="18686"/>
        <v>0</v>
      </c>
      <c r="AY1020" s="48">
        <f t="shared" si="18686"/>
        <v>0</v>
      </c>
      <c r="AZ1020" s="48">
        <f t="shared" si="18686"/>
        <v>0</v>
      </c>
      <c r="BA1020" s="48">
        <f t="shared" si="18686"/>
        <v>0</v>
      </c>
      <c r="BB1020" s="48">
        <f t="shared" si="18686"/>
        <v>0</v>
      </c>
      <c r="BC1020" s="48"/>
      <c r="BE1020" t="s">
        <v>204</v>
      </c>
      <c r="CG1020">
        <f>BF992*AO1020</f>
        <v>0</v>
      </c>
      <c r="CH1020">
        <f t="shared" ref="CH1020" si="18884">BG992*AP1020</f>
        <v>0</v>
      </c>
      <c r="CI1020">
        <f t="shared" ref="CI1020" si="18885">BH992*AQ1020</f>
        <v>0</v>
      </c>
      <c r="CJ1020">
        <f t="shared" ref="CJ1020" si="18886">BI992*AR1020</f>
        <v>0</v>
      </c>
      <c r="CK1020">
        <f t="shared" ref="CK1020" si="18887">BJ992*AS1020</f>
        <v>0</v>
      </c>
      <c r="CL1020">
        <f t="shared" ref="CL1020" si="18888">BK992*AT1020</f>
        <v>0</v>
      </c>
      <c r="CM1020">
        <f t="shared" ref="CM1020" si="18889">BL992*AU1020</f>
        <v>0</v>
      </c>
      <c r="CN1020">
        <f t="shared" ref="CN1020" si="18890">BM992*AV1020</f>
        <v>0</v>
      </c>
      <c r="CO1020">
        <f t="shared" ref="CO1020" si="18891">BN992*AW1020</f>
        <v>0</v>
      </c>
      <c r="CP1020">
        <f t="shared" ref="CP1020" si="18892">BO992*AX1020</f>
        <v>0</v>
      </c>
      <c r="CQ1020">
        <f t="shared" ref="CQ1020" si="18893">BP992*AY1020</f>
        <v>0</v>
      </c>
      <c r="CR1020">
        <f t="shared" ref="CR1020" si="18894">BQ992*AZ1020</f>
        <v>0</v>
      </c>
      <c r="CS1020">
        <f t="shared" ref="CS1020" si="18895">BR992*BA1020</f>
        <v>0</v>
      </c>
      <c r="CT1020">
        <f t="shared" ref="CT1020" si="18896">BS992*BB1020</f>
        <v>0</v>
      </c>
    </row>
    <row r="1021" spans="6:98" x14ac:dyDescent="0.3">
      <c r="F1021" s="91">
        <f t="shared" ref="F1021:H1021" si="18897">F1020</f>
        <v>80</v>
      </c>
      <c r="G1021" s="91">
        <f t="shared" si="18897"/>
        <v>80</v>
      </c>
      <c r="H1021" s="4">
        <f t="shared" si="18897"/>
        <v>1</v>
      </c>
      <c r="I1021">
        <v>140</v>
      </c>
      <c r="J1021" s="48">
        <f t="shared" si="18160"/>
        <v>0</v>
      </c>
      <c r="K1021" s="48">
        <f t="shared" si="18852"/>
        <v>0</v>
      </c>
      <c r="L1021" s="98">
        <f t="shared" si="18162"/>
        <v>0</v>
      </c>
      <c r="M1021" s="48"/>
      <c r="N1021" s="48"/>
      <c r="O1021" s="48"/>
      <c r="P1021" s="48"/>
      <c r="Q1021" s="48"/>
      <c r="R1021" s="48"/>
      <c r="S1021" s="48"/>
      <c r="T1021" s="48"/>
      <c r="U1021" s="48"/>
      <c r="V1021" s="48"/>
      <c r="W1021" s="48"/>
      <c r="X1021" s="48"/>
      <c r="Y1021" s="48"/>
      <c r="Z1021" s="48"/>
      <c r="AA1021" s="48"/>
      <c r="AB1021" s="48"/>
      <c r="AC1021" s="48"/>
      <c r="AD1021" s="48"/>
      <c r="AE1021" s="48"/>
      <c r="AF1021" s="48"/>
      <c r="AG1021" s="48"/>
      <c r="AH1021" s="48"/>
      <c r="AI1021" s="48"/>
      <c r="AJ1021" s="48"/>
      <c r="AK1021" s="48"/>
      <c r="AL1021" s="48"/>
      <c r="AM1021" s="48"/>
      <c r="AN1021" s="48"/>
      <c r="AO1021" s="48"/>
      <c r="AP1021" s="48">
        <f>$J1021+$K1021+$L1021</f>
        <v>0</v>
      </c>
      <c r="AQ1021" s="48">
        <f t="shared" si="18686"/>
        <v>0</v>
      </c>
      <c r="AR1021" s="48">
        <f t="shared" si="18686"/>
        <v>0</v>
      </c>
      <c r="AS1021" s="48">
        <f t="shared" si="18686"/>
        <v>0</v>
      </c>
      <c r="AT1021" s="48">
        <f t="shared" si="18686"/>
        <v>0</v>
      </c>
      <c r="AU1021" s="48">
        <f t="shared" si="18686"/>
        <v>0</v>
      </c>
      <c r="AV1021" s="48">
        <f t="shared" si="18686"/>
        <v>0</v>
      </c>
      <c r="AW1021" s="48">
        <f t="shared" si="18686"/>
        <v>0</v>
      </c>
      <c r="AX1021" s="48">
        <f t="shared" si="18686"/>
        <v>0</v>
      </c>
      <c r="AY1021" s="48">
        <f t="shared" si="18686"/>
        <v>0</v>
      </c>
      <c r="AZ1021" s="48">
        <f t="shared" si="18686"/>
        <v>0</v>
      </c>
      <c r="BA1021" s="48">
        <f t="shared" si="18686"/>
        <v>0</v>
      </c>
      <c r="BB1021" s="48">
        <f t="shared" si="18686"/>
        <v>0</v>
      </c>
      <c r="BC1021" s="48"/>
      <c r="BE1021" t="s">
        <v>205</v>
      </c>
      <c r="CH1021">
        <f>BF992*AP1021</f>
        <v>0</v>
      </c>
      <c r="CI1021">
        <f t="shared" ref="CI1021" si="18898">BG992*AQ1021</f>
        <v>0</v>
      </c>
      <c r="CJ1021">
        <f t="shared" ref="CJ1021" si="18899">BH992*AR1021</f>
        <v>0</v>
      </c>
      <c r="CK1021">
        <f t="shared" ref="CK1021" si="18900">BI992*AS1021</f>
        <v>0</v>
      </c>
      <c r="CL1021">
        <f t="shared" ref="CL1021" si="18901">BJ992*AT1021</f>
        <v>0</v>
      </c>
      <c r="CM1021">
        <f t="shared" ref="CM1021" si="18902">BK992*AU1021</f>
        <v>0</v>
      </c>
      <c r="CN1021">
        <f t="shared" ref="CN1021" si="18903">BL992*AV1021</f>
        <v>0</v>
      </c>
      <c r="CO1021">
        <f t="shared" ref="CO1021" si="18904">BM992*AW1021</f>
        <v>0</v>
      </c>
      <c r="CP1021">
        <f t="shared" ref="CP1021" si="18905">BN992*AX1021</f>
        <v>0</v>
      </c>
      <c r="CQ1021">
        <f t="shared" ref="CQ1021" si="18906">BO992*AY1021</f>
        <v>0</v>
      </c>
      <c r="CR1021">
        <f t="shared" ref="CR1021" si="18907">BP992*AZ1021</f>
        <v>0</v>
      </c>
      <c r="CS1021">
        <f t="shared" ref="CS1021" si="18908">BQ992*BA1021</f>
        <v>0</v>
      </c>
      <c r="CT1021">
        <f t="shared" ref="CT1021" si="18909">BR992*BB1021</f>
        <v>0</v>
      </c>
    </row>
    <row r="1022" spans="6:98" x14ac:dyDescent="0.3">
      <c r="F1022" s="91">
        <f t="shared" ref="F1022:H1022" si="18910">F1021</f>
        <v>80</v>
      </c>
      <c r="G1022" s="91">
        <f t="shared" si="18910"/>
        <v>80</v>
      </c>
      <c r="H1022" s="4">
        <f t="shared" si="18910"/>
        <v>1</v>
      </c>
      <c r="I1022">
        <v>145</v>
      </c>
      <c r="J1022" s="48">
        <f t="shared" si="18160"/>
        <v>0</v>
      </c>
      <c r="K1022" s="48">
        <f t="shared" si="18852"/>
        <v>0</v>
      </c>
      <c r="L1022" s="98">
        <f t="shared" si="18162"/>
        <v>0</v>
      </c>
      <c r="M1022" s="48"/>
      <c r="N1022" s="48"/>
      <c r="O1022" s="48"/>
      <c r="P1022" s="48"/>
      <c r="Q1022" s="48"/>
      <c r="R1022" s="48"/>
      <c r="S1022" s="48"/>
      <c r="T1022" s="48"/>
      <c r="U1022" s="48"/>
      <c r="V1022" s="48"/>
      <c r="W1022" s="48"/>
      <c r="X1022" s="48"/>
      <c r="Y1022" s="48"/>
      <c r="Z1022" s="48"/>
      <c r="AA1022" s="48"/>
      <c r="AB1022" s="48"/>
      <c r="AC1022" s="48"/>
      <c r="AD1022" s="48"/>
      <c r="AE1022" s="48"/>
      <c r="AF1022" s="48"/>
      <c r="AG1022" s="48"/>
      <c r="AH1022" s="48"/>
      <c r="AI1022" s="48"/>
      <c r="AJ1022" s="48"/>
      <c r="AK1022" s="48"/>
      <c r="AL1022" s="48"/>
      <c r="AM1022" s="48"/>
      <c r="AN1022" s="48"/>
      <c r="AO1022" s="48"/>
      <c r="AP1022" s="48"/>
      <c r="AQ1022" s="48">
        <f>$J1022+$K1022+$L1022</f>
        <v>0</v>
      </c>
      <c r="AR1022" s="48">
        <f t="shared" si="18686"/>
        <v>0</v>
      </c>
      <c r="AS1022" s="48">
        <f t="shared" si="18686"/>
        <v>0</v>
      </c>
      <c r="AT1022" s="48">
        <f t="shared" si="18686"/>
        <v>0</v>
      </c>
      <c r="AU1022" s="48">
        <f t="shared" si="18686"/>
        <v>0</v>
      </c>
      <c r="AV1022" s="48">
        <f t="shared" si="18686"/>
        <v>0</v>
      </c>
      <c r="AW1022" s="48">
        <f t="shared" si="18686"/>
        <v>0</v>
      </c>
      <c r="AX1022" s="48">
        <f t="shared" si="18686"/>
        <v>0</v>
      </c>
      <c r="AY1022" s="48">
        <f t="shared" si="18686"/>
        <v>0</v>
      </c>
      <c r="AZ1022" s="48">
        <f t="shared" si="18686"/>
        <v>0</v>
      </c>
      <c r="BA1022" s="48">
        <f t="shared" si="18686"/>
        <v>0</v>
      </c>
      <c r="BB1022" s="48">
        <f t="shared" si="18686"/>
        <v>0</v>
      </c>
      <c r="BC1022" s="48"/>
      <c r="BE1022" t="s">
        <v>206</v>
      </c>
      <c r="CI1022">
        <f>BF992*AQ1022</f>
        <v>0</v>
      </c>
      <c r="CJ1022">
        <f t="shared" ref="CJ1022" si="18911">BG992*AR1022</f>
        <v>0</v>
      </c>
      <c r="CK1022">
        <f t="shared" ref="CK1022" si="18912">BH992*AS1022</f>
        <v>0</v>
      </c>
      <c r="CL1022">
        <f t="shared" ref="CL1022" si="18913">BI992*AT1022</f>
        <v>0</v>
      </c>
      <c r="CM1022">
        <f t="shared" ref="CM1022" si="18914">BJ992*AU1022</f>
        <v>0</v>
      </c>
      <c r="CN1022">
        <f t="shared" ref="CN1022" si="18915">BK992*AV1022</f>
        <v>0</v>
      </c>
      <c r="CO1022">
        <f t="shared" ref="CO1022" si="18916">BL992*AW1022</f>
        <v>0</v>
      </c>
      <c r="CP1022">
        <f t="shared" ref="CP1022" si="18917">BM992*AX1022</f>
        <v>0</v>
      </c>
      <c r="CQ1022">
        <f t="shared" ref="CQ1022" si="18918">BN992*AY1022</f>
        <v>0</v>
      </c>
      <c r="CR1022">
        <f t="shared" ref="CR1022" si="18919">BO992*AZ1022</f>
        <v>0</v>
      </c>
      <c r="CS1022">
        <f t="shared" ref="CS1022" si="18920">BP992*BA1022</f>
        <v>0</v>
      </c>
      <c r="CT1022">
        <f t="shared" ref="CT1022" si="18921">BQ992*BB1022</f>
        <v>0</v>
      </c>
    </row>
    <row r="1023" spans="6:98" x14ac:dyDescent="0.3">
      <c r="F1023" s="91">
        <f t="shared" ref="F1023:H1023" si="18922">F1022</f>
        <v>80</v>
      </c>
      <c r="G1023" s="91">
        <f t="shared" si="18922"/>
        <v>80</v>
      </c>
      <c r="H1023" s="4">
        <f t="shared" si="18922"/>
        <v>1</v>
      </c>
      <c r="I1023">
        <v>150</v>
      </c>
      <c r="J1023" s="48">
        <f t="shared" si="18160"/>
        <v>0</v>
      </c>
      <c r="K1023" s="48">
        <f t="shared" si="18852"/>
        <v>0</v>
      </c>
      <c r="L1023" s="98">
        <f t="shared" si="18162"/>
        <v>0</v>
      </c>
      <c r="M1023" s="48"/>
      <c r="N1023" s="48"/>
      <c r="O1023" s="48"/>
      <c r="P1023" s="48"/>
      <c r="Q1023" s="48"/>
      <c r="R1023" s="48"/>
      <c r="S1023" s="48"/>
      <c r="T1023" s="48"/>
      <c r="U1023" s="48"/>
      <c r="V1023" s="48"/>
      <c r="W1023" s="48"/>
      <c r="X1023" s="48"/>
      <c r="Y1023" s="48"/>
      <c r="Z1023" s="48"/>
      <c r="AA1023" s="48"/>
      <c r="AB1023" s="48"/>
      <c r="AC1023" s="48"/>
      <c r="AD1023" s="48"/>
      <c r="AE1023" s="48"/>
      <c r="AF1023" s="48"/>
      <c r="AG1023" s="48"/>
      <c r="AH1023" s="48"/>
      <c r="AI1023" s="48"/>
      <c r="AJ1023" s="48"/>
      <c r="AK1023" s="48"/>
      <c r="AL1023" s="48"/>
      <c r="AM1023" s="48"/>
      <c r="AN1023" s="48"/>
      <c r="AO1023" s="48"/>
      <c r="AP1023" s="48"/>
      <c r="AQ1023" s="48"/>
      <c r="AR1023" s="48">
        <f>$J1023+$K1023+$L1023</f>
        <v>0</v>
      </c>
      <c r="AS1023" s="48">
        <f t="shared" si="18686"/>
        <v>0</v>
      </c>
      <c r="AT1023" s="48">
        <f t="shared" si="18686"/>
        <v>0</v>
      </c>
      <c r="AU1023" s="48">
        <f t="shared" si="18686"/>
        <v>0</v>
      </c>
      <c r="AV1023" s="48">
        <f t="shared" si="18686"/>
        <v>0</v>
      </c>
      <c r="AW1023" s="48">
        <f t="shared" si="18686"/>
        <v>0</v>
      </c>
      <c r="AX1023" s="48">
        <f t="shared" si="18686"/>
        <v>0</v>
      </c>
      <c r="AY1023" s="48">
        <f t="shared" si="18686"/>
        <v>0</v>
      </c>
      <c r="AZ1023" s="48">
        <f t="shared" si="18686"/>
        <v>0</v>
      </c>
      <c r="BA1023" s="48">
        <f t="shared" si="18686"/>
        <v>0</v>
      </c>
      <c r="BB1023" s="48">
        <f t="shared" si="18686"/>
        <v>0</v>
      </c>
      <c r="BC1023" s="48"/>
      <c r="BE1023" t="s">
        <v>207</v>
      </c>
      <c r="CJ1023">
        <f>BF992*AR1023</f>
        <v>0</v>
      </c>
      <c r="CK1023">
        <f t="shared" ref="CK1023" si="18923">BG992*AS1023</f>
        <v>0</v>
      </c>
      <c r="CL1023">
        <f t="shared" ref="CL1023" si="18924">BH992*AT1023</f>
        <v>0</v>
      </c>
      <c r="CM1023">
        <f t="shared" ref="CM1023" si="18925">BI992*AU1023</f>
        <v>0</v>
      </c>
      <c r="CN1023">
        <f t="shared" ref="CN1023" si="18926">BJ992*AV1023</f>
        <v>0</v>
      </c>
      <c r="CO1023">
        <f t="shared" ref="CO1023" si="18927">BK992*AW1023</f>
        <v>0</v>
      </c>
      <c r="CP1023">
        <f t="shared" ref="CP1023" si="18928">BL992*AX1023</f>
        <v>0</v>
      </c>
      <c r="CQ1023">
        <f t="shared" ref="CQ1023" si="18929">BM992*AY1023</f>
        <v>0</v>
      </c>
      <c r="CR1023">
        <f t="shared" ref="CR1023" si="18930">BN992*AZ1023</f>
        <v>0</v>
      </c>
      <c r="CS1023">
        <f t="shared" ref="CS1023" si="18931">BO992*BA1023</f>
        <v>0</v>
      </c>
      <c r="CT1023">
        <f t="shared" ref="CT1023" si="18932">BP992*BB1023</f>
        <v>0</v>
      </c>
    </row>
    <row r="1024" spans="6:98" x14ac:dyDescent="0.3">
      <c r="F1024" s="91">
        <f t="shared" ref="F1024:H1024" si="18933">F1023</f>
        <v>80</v>
      </c>
      <c r="G1024" s="91">
        <f t="shared" si="18933"/>
        <v>80</v>
      </c>
      <c r="H1024" s="4">
        <f t="shared" si="18933"/>
        <v>1</v>
      </c>
      <c r="I1024">
        <v>155</v>
      </c>
      <c r="J1024" s="48">
        <f t="shared" si="18160"/>
        <v>0</v>
      </c>
      <c r="K1024" s="48">
        <f>IF(IF(AND(I1024&gt;=(F1024*2),I1024&lt;=G1024+F1024+(G1024-F1024+5)+1),((H1024)^2)*(I1025-F1024*2)/5,0)&lt;=H1024,IF(AND(I1024&gt;=(F1024*2),I1024&lt;=G1024+F1024+(G1024-F1024+5)+1),((H1024)^2)*(I1025-F1024*2)/5,0),(K1023-H1024^2))</f>
        <v>0</v>
      </c>
      <c r="L1024" s="98">
        <f t="shared" si="18162"/>
        <v>0</v>
      </c>
      <c r="M1024" s="48"/>
      <c r="N1024" s="48"/>
      <c r="O1024" s="48"/>
      <c r="P1024" s="48"/>
      <c r="Q1024" s="48"/>
      <c r="R1024" s="48"/>
      <c r="S1024" s="48"/>
      <c r="T1024" s="48"/>
      <c r="U1024" s="48"/>
      <c r="V1024" s="48"/>
      <c r="W1024" s="48"/>
      <c r="X1024" s="48"/>
      <c r="Y1024" s="48"/>
      <c r="Z1024" s="48"/>
      <c r="AA1024" s="48"/>
      <c r="AB1024" s="48"/>
      <c r="AC1024" s="48"/>
      <c r="AD1024" s="48"/>
      <c r="AE1024" s="48"/>
      <c r="AF1024" s="48"/>
      <c r="AG1024" s="48"/>
      <c r="AH1024" s="48"/>
      <c r="AI1024" s="48"/>
      <c r="AJ1024" s="48"/>
      <c r="AK1024" s="48"/>
      <c r="AL1024" s="48"/>
      <c r="AM1024" s="48"/>
      <c r="AN1024" s="48"/>
      <c r="AO1024" s="48"/>
      <c r="AP1024" s="48"/>
      <c r="AQ1024" s="48"/>
      <c r="AR1024" s="48"/>
      <c r="AS1024" s="48">
        <f>$J1024+$K1024+$L1024</f>
        <v>0</v>
      </c>
      <c r="AT1024" s="48">
        <f t="shared" si="18686"/>
        <v>0</v>
      </c>
      <c r="AU1024" s="48">
        <f t="shared" si="18686"/>
        <v>0</v>
      </c>
      <c r="AV1024" s="48">
        <f t="shared" si="18686"/>
        <v>0</v>
      </c>
      <c r="AW1024" s="48">
        <f t="shared" si="18686"/>
        <v>0</v>
      </c>
      <c r="AX1024" s="48">
        <f t="shared" si="18686"/>
        <v>0</v>
      </c>
      <c r="AY1024" s="48">
        <f t="shared" si="18686"/>
        <v>0</v>
      </c>
      <c r="AZ1024" s="48">
        <f t="shared" si="18686"/>
        <v>0</v>
      </c>
      <c r="BA1024" s="48">
        <f t="shared" si="18686"/>
        <v>0</v>
      </c>
      <c r="BB1024" s="48">
        <f t="shared" si="18686"/>
        <v>0</v>
      </c>
      <c r="BC1024" s="48"/>
      <c r="BE1024" t="s">
        <v>208</v>
      </c>
      <c r="CK1024">
        <f>BF992*AS1024</f>
        <v>0</v>
      </c>
      <c r="CL1024">
        <f t="shared" ref="CL1024" si="18934">BG992*AT1024</f>
        <v>0</v>
      </c>
      <c r="CM1024">
        <f t="shared" ref="CM1024" si="18935">BH992*AU1024</f>
        <v>0</v>
      </c>
      <c r="CN1024">
        <f t="shared" ref="CN1024" si="18936">BI992*AV1024</f>
        <v>0</v>
      </c>
      <c r="CO1024">
        <f t="shared" ref="CO1024" si="18937">BJ992*AW1024</f>
        <v>0</v>
      </c>
      <c r="CP1024">
        <f t="shared" ref="CP1024" si="18938">BK992*AX1024</f>
        <v>0</v>
      </c>
      <c r="CQ1024">
        <f t="shared" ref="CQ1024" si="18939">BL992*AY1024</f>
        <v>0</v>
      </c>
      <c r="CR1024">
        <f t="shared" ref="CR1024" si="18940">BM992*AZ1024</f>
        <v>0</v>
      </c>
      <c r="CS1024">
        <f t="shared" ref="CS1024" si="18941">BN992*BA1024</f>
        <v>0</v>
      </c>
      <c r="CT1024">
        <f t="shared" ref="CT1024" si="18942">BO992*BB1024</f>
        <v>0</v>
      </c>
    </row>
    <row r="1025" spans="1:98" x14ac:dyDescent="0.3">
      <c r="F1025" s="91">
        <f t="shared" ref="F1025:H1025" si="18943">F1024</f>
        <v>80</v>
      </c>
      <c r="G1025" s="91">
        <f t="shared" si="18943"/>
        <v>80</v>
      </c>
      <c r="H1025" s="4">
        <f t="shared" si="18943"/>
        <v>1</v>
      </c>
      <c r="I1025">
        <v>160</v>
      </c>
      <c r="J1025" s="48">
        <f t="shared" si="18160"/>
        <v>0</v>
      </c>
      <c r="K1025" s="48">
        <f t="shared" ref="K1025:K1033" si="18944">IF(IF(AND(I1025&gt;=(F1025*2),I1025&lt;=G1025+F1025+(G1025-F1025+5)+1),((H1025)^2)*(I1026-F1025*2)/5,0)&lt;=H1025,IF(AND(I1025&gt;=(F1025*2),I1025&lt;=G1025+F1025+(G1025-F1025+5)+1),((H1025)^2)*(I1026-F1025*2)/5,0),(K1024-H1025^2))</f>
        <v>1</v>
      </c>
      <c r="L1025" s="98">
        <f t="shared" si="18162"/>
        <v>0</v>
      </c>
      <c r="M1025" s="48"/>
      <c r="N1025" s="48"/>
      <c r="O1025" s="48"/>
      <c r="P1025" s="48"/>
      <c r="Q1025" s="48"/>
      <c r="R1025" s="48"/>
      <c r="S1025" s="48"/>
      <c r="T1025" s="48"/>
      <c r="U1025" s="48"/>
      <c r="V1025" s="48"/>
      <c r="W1025" s="48"/>
      <c r="X1025" s="48"/>
      <c r="Y1025" s="48"/>
      <c r="Z1025" s="48"/>
      <c r="AA1025" s="48"/>
      <c r="AB1025" s="48"/>
      <c r="AC1025" s="48"/>
      <c r="AD1025" s="48"/>
      <c r="AE1025" s="48"/>
      <c r="AF1025" s="48"/>
      <c r="AG1025" s="48"/>
      <c r="AH1025" s="48"/>
      <c r="AI1025" s="48"/>
      <c r="AJ1025" s="48"/>
      <c r="AK1025" s="48"/>
      <c r="AL1025" s="48"/>
      <c r="AM1025" s="48"/>
      <c r="AN1025" s="48"/>
      <c r="AO1025" s="48"/>
      <c r="AP1025" s="48"/>
      <c r="AQ1025" s="48"/>
      <c r="AR1025" s="48"/>
      <c r="AS1025" s="48"/>
      <c r="AT1025" s="48">
        <f>$J1025+$K1025+$L1025</f>
        <v>1</v>
      </c>
      <c r="AU1025" s="48">
        <f t="shared" si="18686"/>
        <v>1</v>
      </c>
      <c r="AV1025" s="48">
        <f t="shared" si="18686"/>
        <v>1</v>
      </c>
      <c r="AW1025" s="48">
        <f t="shared" si="18686"/>
        <v>1</v>
      </c>
      <c r="AX1025" s="48">
        <f t="shared" si="18686"/>
        <v>1</v>
      </c>
      <c r="AY1025" s="48">
        <f t="shared" si="18686"/>
        <v>1</v>
      </c>
      <c r="AZ1025" s="48">
        <f t="shared" si="18686"/>
        <v>1</v>
      </c>
      <c r="BA1025" s="48">
        <f t="shared" si="18686"/>
        <v>1</v>
      </c>
      <c r="BB1025" s="48">
        <f t="shared" si="18686"/>
        <v>1</v>
      </c>
      <c r="BC1025" s="48"/>
      <c r="BE1025" t="s">
        <v>209</v>
      </c>
      <c r="CL1025">
        <f>BF992*AT1025</f>
        <v>0</v>
      </c>
      <c r="CM1025">
        <f t="shared" ref="CM1025" si="18945">BG992*AU1025</f>
        <v>2.0733641216065011</v>
      </c>
      <c r="CN1025">
        <f t="shared" ref="CN1025" si="18946">BH992*AV1025</f>
        <v>13.822427477376678</v>
      </c>
      <c r="CO1025">
        <f t="shared" ref="CO1025" si="18947">BI992*AW1025</f>
        <v>34.556068693441695</v>
      </c>
      <c r="CP1025">
        <f t="shared" ref="CP1025" si="18948">BJ992*AX1025</f>
        <v>69.11213738688339</v>
      </c>
      <c r="CQ1025">
        <f t="shared" ref="CQ1025" si="18949">BK992*AY1025</f>
        <v>123.50237504210394</v>
      </c>
      <c r="CR1025">
        <f t="shared" ref="CR1025" si="18950">BL992*AZ1025</f>
        <v>170.20169341741445</v>
      </c>
      <c r="CS1025">
        <f t="shared" ref="CS1025" si="18951">BM992*BA1025</f>
        <v>190.72466696520945</v>
      </c>
      <c r="CT1025">
        <f t="shared" ref="CT1025" si="18952">BN992*BB1025</f>
        <v>213.37994732805123</v>
      </c>
    </row>
    <row r="1026" spans="1:98" x14ac:dyDescent="0.3">
      <c r="F1026" s="91">
        <f t="shared" ref="F1026:H1026" si="18953">F1025</f>
        <v>80</v>
      </c>
      <c r="G1026" s="91">
        <f t="shared" si="18953"/>
        <v>80</v>
      </c>
      <c r="H1026" s="4">
        <f t="shared" si="18953"/>
        <v>1</v>
      </c>
      <c r="I1026">
        <v>165</v>
      </c>
      <c r="J1026" s="48">
        <f t="shared" si="18160"/>
        <v>0</v>
      </c>
      <c r="K1026" s="48">
        <f t="shared" si="18944"/>
        <v>0</v>
      </c>
      <c r="L1026" s="98">
        <f t="shared" si="18162"/>
        <v>0</v>
      </c>
      <c r="M1026" s="48"/>
      <c r="N1026" s="48"/>
      <c r="O1026" s="48"/>
      <c r="P1026" s="48"/>
      <c r="Q1026" s="48"/>
      <c r="R1026" s="48"/>
      <c r="S1026" s="48"/>
      <c r="T1026" s="48"/>
      <c r="U1026" s="48"/>
      <c r="V1026" s="48"/>
      <c r="W1026" s="48"/>
      <c r="X1026" s="48"/>
      <c r="Y1026" s="48"/>
      <c r="Z1026" s="48"/>
      <c r="AA1026" s="48"/>
      <c r="AB1026" s="48"/>
      <c r="AC1026" s="48"/>
      <c r="AD1026" s="48"/>
      <c r="AE1026" s="48"/>
      <c r="AF1026" s="48"/>
      <c r="AG1026" s="48"/>
      <c r="AH1026" s="48"/>
      <c r="AI1026" s="48"/>
      <c r="AJ1026" s="48"/>
      <c r="AK1026" s="48"/>
      <c r="AL1026" s="48"/>
      <c r="AM1026" s="48"/>
      <c r="AN1026" s="48"/>
      <c r="AO1026" s="48"/>
      <c r="AP1026" s="48"/>
      <c r="AQ1026" s="48"/>
      <c r="AR1026" s="48"/>
      <c r="AS1026" s="48"/>
      <c r="AT1026" s="48"/>
      <c r="AU1026" s="48">
        <f>$J1026+$K1026+$L1026</f>
        <v>0</v>
      </c>
      <c r="AV1026" s="48">
        <f t="shared" ref="AV1026:BB1031" si="18954">$J1026+$K1026+$L1026</f>
        <v>0</v>
      </c>
      <c r="AW1026" s="48">
        <f t="shared" si="18954"/>
        <v>0</v>
      </c>
      <c r="AX1026" s="48">
        <f t="shared" si="18954"/>
        <v>0</v>
      </c>
      <c r="AY1026" s="48">
        <f t="shared" si="18954"/>
        <v>0</v>
      </c>
      <c r="AZ1026" s="48">
        <f t="shared" si="18954"/>
        <v>0</v>
      </c>
      <c r="BA1026" s="48">
        <f t="shared" si="18954"/>
        <v>0</v>
      </c>
      <c r="BB1026" s="48">
        <f t="shared" si="18954"/>
        <v>0</v>
      </c>
      <c r="BC1026" s="48"/>
      <c r="BE1026" t="s">
        <v>210</v>
      </c>
      <c r="CM1026">
        <f>BF992*AU1026</f>
        <v>0</v>
      </c>
      <c r="CN1026">
        <f t="shared" ref="CN1026" si="18955">BG992*AV1026</f>
        <v>0</v>
      </c>
      <c r="CO1026">
        <f t="shared" ref="CO1026" si="18956">BH992*AW1026</f>
        <v>0</v>
      </c>
      <c r="CP1026">
        <f t="shared" ref="CP1026" si="18957">BI992*AX1026</f>
        <v>0</v>
      </c>
      <c r="CQ1026">
        <f t="shared" ref="CQ1026" si="18958">BJ992*AY1026</f>
        <v>0</v>
      </c>
      <c r="CR1026">
        <f t="shared" ref="CR1026" si="18959">BK992*AZ1026</f>
        <v>0</v>
      </c>
      <c r="CS1026">
        <f t="shared" ref="CS1026" si="18960">BL992*BA1026</f>
        <v>0</v>
      </c>
      <c r="CT1026">
        <f t="shared" ref="CT1026" si="18961">BM992*BB1026</f>
        <v>0</v>
      </c>
    </row>
    <row r="1027" spans="1:98" x14ac:dyDescent="0.3">
      <c r="F1027" s="91">
        <f t="shared" ref="F1027:H1027" si="18962">F1026</f>
        <v>80</v>
      </c>
      <c r="G1027" s="91">
        <f t="shared" si="18962"/>
        <v>80</v>
      </c>
      <c r="H1027" s="4">
        <f t="shared" si="18962"/>
        <v>1</v>
      </c>
      <c r="I1027">
        <v>170</v>
      </c>
      <c r="J1027" s="48">
        <f t="shared" si="18160"/>
        <v>0</v>
      </c>
      <c r="K1027" s="48">
        <f t="shared" si="18944"/>
        <v>0</v>
      </c>
      <c r="L1027" s="98">
        <f t="shared" si="18162"/>
        <v>0</v>
      </c>
      <c r="M1027" s="48"/>
      <c r="N1027" s="48"/>
      <c r="O1027" s="48"/>
      <c r="P1027" s="48"/>
      <c r="Q1027" s="48"/>
      <c r="R1027" s="48"/>
      <c r="S1027" s="48"/>
      <c r="T1027" s="48"/>
      <c r="U1027" s="48"/>
      <c r="V1027" s="48"/>
      <c r="W1027" s="48"/>
      <c r="X1027" s="48"/>
      <c r="Y1027" s="48"/>
      <c r="Z1027" s="48"/>
      <c r="AA1027" s="48"/>
      <c r="AB1027" s="48"/>
      <c r="AC1027" s="48"/>
      <c r="AD1027" s="48"/>
      <c r="AE1027" s="48"/>
      <c r="AF1027" s="48"/>
      <c r="AG1027" s="48"/>
      <c r="AH1027" s="48"/>
      <c r="AI1027" s="48"/>
      <c r="AJ1027" s="48"/>
      <c r="AK1027" s="48"/>
      <c r="AL1027" s="48"/>
      <c r="AM1027" s="48"/>
      <c r="AN1027" s="48"/>
      <c r="AO1027" s="48"/>
      <c r="AP1027" s="48"/>
      <c r="AQ1027" s="48"/>
      <c r="AR1027" s="48"/>
      <c r="AS1027" s="48"/>
      <c r="AT1027" s="48"/>
      <c r="AU1027" s="48"/>
      <c r="AV1027" s="48">
        <f>$J1027+$K1027+$L1027</f>
        <v>0</v>
      </c>
      <c r="AW1027" s="48">
        <f t="shared" si="18954"/>
        <v>0</v>
      </c>
      <c r="AX1027" s="48">
        <f t="shared" si="18954"/>
        <v>0</v>
      </c>
      <c r="AY1027" s="48">
        <f t="shared" si="18954"/>
        <v>0</v>
      </c>
      <c r="AZ1027" s="48">
        <f t="shared" si="18954"/>
        <v>0</v>
      </c>
      <c r="BA1027" s="48">
        <f t="shared" si="18954"/>
        <v>0</v>
      </c>
      <c r="BB1027" s="48">
        <f t="shared" si="18954"/>
        <v>0</v>
      </c>
      <c r="BC1027" s="48"/>
      <c r="BE1027" t="s">
        <v>211</v>
      </c>
      <c r="CN1027">
        <f>BF992*AV1027</f>
        <v>0</v>
      </c>
      <c r="CO1027">
        <f t="shared" ref="CO1027" si="18963">BG992*AW1027</f>
        <v>0</v>
      </c>
      <c r="CP1027">
        <f t="shared" ref="CP1027" si="18964">BH992*AX1027</f>
        <v>0</v>
      </c>
      <c r="CQ1027">
        <f t="shared" ref="CQ1027" si="18965">BI992*AY1027</f>
        <v>0</v>
      </c>
      <c r="CR1027">
        <f t="shared" ref="CR1027" si="18966">BJ992*AZ1027</f>
        <v>0</v>
      </c>
      <c r="CS1027">
        <f t="shared" ref="CS1027" si="18967">BK992*BA1027</f>
        <v>0</v>
      </c>
      <c r="CT1027">
        <f t="shared" ref="CT1027" si="18968">BL992*BB1027</f>
        <v>0</v>
      </c>
    </row>
    <row r="1028" spans="1:98" x14ac:dyDescent="0.3">
      <c r="F1028" s="91">
        <f t="shared" ref="F1028:H1028" si="18969">F1027</f>
        <v>80</v>
      </c>
      <c r="G1028" s="91">
        <f t="shared" si="18969"/>
        <v>80</v>
      </c>
      <c r="H1028" s="4">
        <f t="shared" si="18969"/>
        <v>1</v>
      </c>
      <c r="I1028">
        <v>175</v>
      </c>
      <c r="J1028" s="48">
        <f t="shared" si="18160"/>
        <v>0</v>
      </c>
      <c r="K1028" s="48">
        <f t="shared" si="18944"/>
        <v>0</v>
      </c>
      <c r="L1028" s="98">
        <f t="shared" si="18162"/>
        <v>0</v>
      </c>
      <c r="M1028" s="48"/>
      <c r="N1028" s="48"/>
      <c r="O1028" s="48"/>
      <c r="P1028" s="48"/>
      <c r="Q1028" s="48"/>
      <c r="R1028" s="48"/>
      <c r="S1028" s="48"/>
      <c r="T1028" s="48"/>
      <c r="U1028" s="48"/>
      <c r="V1028" s="48"/>
      <c r="W1028" s="48"/>
      <c r="X1028" s="48"/>
      <c r="Y1028" s="48"/>
      <c r="Z1028" s="48"/>
      <c r="AA1028" s="48"/>
      <c r="AB1028" s="48"/>
      <c r="AC1028" s="48"/>
      <c r="AD1028" s="48"/>
      <c r="AE1028" s="48"/>
      <c r="AF1028" s="48"/>
      <c r="AG1028" s="48"/>
      <c r="AH1028" s="48"/>
      <c r="AI1028" s="48"/>
      <c r="AJ1028" s="48"/>
      <c r="AK1028" s="48"/>
      <c r="AL1028" s="48"/>
      <c r="AM1028" s="48"/>
      <c r="AN1028" s="48"/>
      <c r="AO1028" s="48"/>
      <c r="AP1028" s="48"/>
      <c r="AQ1028" s="48"/>
      <c r="AR1028" s="48"/>
      <c r="AS1028" s="48"/>
      <c r="AT1028" s="48"/>
      <c r="AU1028" s="48"/>
      <c r="AV1028" s="48"/>
      <c r="AW1028" s="48">
        <f>$J1028+$K1028+$L1028</f>
        <v>0</v>
      </c>
      <c r="AX1028" s="48">
        <f t="shared" si="18954"/>
        <v>0</v>
      </c>
      <c r="AY1028" s="48">
        <f t="shared" si="18954"/>
        <v>0</v>
      </c>
      <c r="AZ1028" s="48">
        <f t="shared" si="18954"/>
        <v>0</v>
      </c>
      <c r="BA1028" s="48">
        <f t="shared" si="18954"/>
        <v>0</v>
      </c>
      <c r="BB1028" s="48">
        <f t="shared" si="18954"/>
        <v>0</v>
      </c>
      <c r="BC1028" s="48"/>
      <c r="BE1028" t="s">
        <v>212</v>
      </c>
      <c r="CO1028">
        <f>BF992*AW1028</f>
        <v>0</v>
      </c>
      <c r="CP1028">
        <f t="shared" ref="CP1028" si="18970">BG992*AX1028</f>
        <v>0</v>
      </c>
      <c r="CQ1028">
        <f t="shared" ref="CQ1028" si="18971">BH992*AY1028</f>
        <v>0</v>
      </c>
      <c r="CR1028">
        <f t="shared" ref="CR1028" si="18972">BI992*AZ1028</f>
        <v>0</v>
      </c>
      <c r="CS1028">
        <f t="shared" ref="CS1028" si="18973">BJ992*BA1028</f>
        <v>0</v>
      </c>
      <c r="CT1028">
        <f t="shared" ref="CT1028" si="18974">BK992*BB1028</f>
        <v>0</v>
      </c>
    </row>
    <row r="1029" spans="1:98" x14ac:dyDescent="0.3">
      <c r="F1029" s="91">
        <f t="shared" ref="F1029:H1029" si="18975">F1028</f>
        <v>80</v>
      </c>
      <c r="G1029" s="91">
        <f t="shared" si="18975"/>
        <v>80</v>
      </c>
      <c r="H1029" s="4">
        <f t="shared" si="18975"/>
        <v>1</v>
      </c>
      <c r="I1029">
        <v>180</v>
      </c>
      <c r="J1029" s="48">
        <f t="shared" si="18160"/>
        <v>0</v>
      </c>
      <c r="K1029" s="48">
        <f t="shared" si="18944"/>
        <v>0</v>
      </c>
      <c r="L1029" s="98">
        <f t="shared" si="18162"/>
        <v>0</v>
      </c>
      <c r="M1029" s="48"/>
      <c r="N1029" s="48"/>
      <c r="O1029" s="48"/>
      <c r="P1029" s="48"/>
      <c r="Q1029" s="48"/>
      <c r="R1029" s="48"/>
      <c r="S1029" s="48"/>
      <c r="T1029" s="48"/>
      <c r="U1029" s="48"/>
      <c r="V1029" s="48"/>
      <c r="W1029" s="48"/>
      <c r="X1029" s="48"/>
      <c r="Y1029" s="48"/>
      <c r="Z1029" s="48"/>
      <c r="AA1029" s="48"/>
      <c r="AB1029" s="48"/>
      <c r="AC1029" s="48"/>
      <c r="AD1029" s="48"/>
      <c r="AE1029" s="48"/>
      <c r="AF1029" s="48"/>
      <c r="AG1029" s="48"/>
      <c r="AH1029" s="48"/>
      <c r="AI1029" s="48"/>
      <c r="AJ1029" s="48"/>
      <c r="AK1029" s="48"/>
      <c r="AL1029" s="48"/>
      <c r="AM1029" s="48"/>
      <c r="AN1029" s="48"/>
      <c r="AO1029" s="48"/>
      <c r="AP1029" s="48"/>
      <c r="AQ1029" s="48"/>
      <c r="AR1029" s="48"/>
      <c r="AS1029" s="48"/>
      <c r="AT1029" s="48"/>
      <c r="AU1029" s="48"/>
      <c r="AV1029" s="48"/>
      <c r="AW1029" s="48"/>
      <c r="AX1029" s="48">
        <f>$J1029+$K1029+$L1029</f>
        <v>0</v>
      </c>
      <c r="AY1029" s="48">
        <f t="shared" si="18954"/>
        <v>0</v>
      </c>
      <c r="AZ1029" s="48">
        <f t="shared" si="18954"/>
        <v>0</v>
      </c>
      <c r="BA1029" s="48">
        <f t="shared" si="18954"/>
        <v>0</v>
      </c>
      <c r="BB1029" s="48">
        <f t="shared" si="18954"/>
        <v>0</v>
      </c>
      <c r="BC1029" s="48"/>
      <c r="BE1029" t="s">
        <v>213</v>
      </c>
      <c r="CP1029">
        <f>BF992*AX1029</f>
        <v>0</v>
      </c>
      <c r="CQ1029">
        <f t="shared" ref="CQ1029" si="18976">BG992*AY1029</f>
        <v>0</v>
      </c>
      <c r="CR1029">
        <f t="shared" ref="CR1029" si="18977">BH992*AZ1029</f>
        <v>0</v>
      </c>
      <c r="CS1029">
        <f t="shared" ref="CS1029" si="18978">BI992*BA1029</f>
        <v>0</v>
      </c>
      <c r="CT1029">
        <f t="shared" ref="CT1029" si="18979">BJ992*BB1029</f>
        <v>0</v>
      </c>
    </row>
    <row r="1030" spans="1:98" x14ac:dyDescent="0.3">
      <c r="F1030" s="91">
        <f t="shared" ref="F1030:H1030" si="18980">F1029</f>
        <v>80</v>
      </c>
      <c r="G1030" s="91">
        <f t="shared" si="18980"/>
        <v>80</v>
      </c>
      <c r="H1030" s="4">
        <f t="shared" si="18980"/>
        <v>1</v>
      </c>
      <c r="I1030">
        <v>185</v>
      </c>
      <c r="J1030" s="48">
        <f t="shared" si="18160"/>
        <v>0</v>
      </c>
      <c r="K1030" s="48">
        <f t="shared" si="18944"/>
        <v>0</v>
      </c>
      <c r="L1030" s="98">
        <f t="shared" si="18162"/>
        <v>0</v>
      </c>
      <c r="M1030" s="48"/>
      <c r="N1030" s="48"/>
      <c r="O1030" s="48"/>
      <c r="P1030" s="48"/>
      <c r="Q1030" s="48"/>
      <c r="R1030" s="48"/>
      <c r="S1030" s="48"/>
      <c r="T1030" s="48"/>
      <c r="U1030" s="48"/>
      <c r="V1030" s="48"/>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c r="AR1030" s="48"/>
      <c r="AS1030" s="48"/>
      <c r="AT1030" s="48"/>
      <c r="AU1030" s="48"/>
      <c r="AV1030" s="48"/>
      <c r="AW1030" s="48"/>
      <c r="AX1030" s="48"/>
      <c r="AY1030" s="48">
        <f>$J1030+$K1030+$L1030</f>
        <v>0</v>
      </c>
      <c r="AZ1030" s="48">
        <f t="shared" si="18954"/>
        <v>0</v>
      </c>
      <c r="BA1030" s="48">
        <f t="shared" si="18954"/>
        <v>0</v>
      </c>
      <c r="BB1030" s="48">
        <f t="shared" si="18954"/>
        <v>0</v>
      </c>
      <c r="BC1030" s="48"/>
      <c r="BE1030" t="s">
        <v>214</v>
      </c>
      <c r="CQ1030">
        <f>BF992*AY1030</f>
        <v>0</v>
      </c>
      <c r="CR1030">
        <f t="shared" ref="CR1030" si="18981">BG992*AZ1030</f>
        <v>0</v>
      </c>
      <c r="CS1030">
        <f t="shared" ref="CS1030" si="18982">BH992*BA1030</f>
        <v>0</v>
      </c>
      <c r="CT1030">
        <f t="shared" ref="CT1030" si="18983">BI992*BB1030</f>
        <v>0</v>
      </c>
    </row>
    <row r="1031" spans="1:98" x14ac:dyDescent="0.3">
      <c r="F1031" s="91">
        <f t="shared" ref="F1031:H1031" si="18984">F1030</f>
        <v>80</v>
      </c>
      <c r="G1031" s="91">
        <f t="shared" si="18984"/>
        <v>80</v>
      </c>
      <c r="H1031" s="4">
        <f t="shared" si="18984"/>
        <v>1</v>
      </c>
      <c r="I1031">
        <v>190</v>
      </c>
      <c r="J1031" s="48">
        <f t="shared" si="18160"/>
        <v>0</v>
      </c>
      <c r="K1031" s="48">
        <f t="shared" si="18944"/>
        <v>0</v>
      </c>
      <c r="L1031" s="98">
        <f t="shared" si="18162"/>
        <v>0</v>
      </c>
      <c r="M1031" s="48"/>
      <c r="N1031" s="48"/>
      <c r="O1031" s="48"/>
      <c r="P1031" s="48"/>
      <c r="Q1031" s="48"/>
      <c r="R1031" s="48"/>
      <c r="S1031" s="48"/>
      <c r="T1031" s="48"/>
      <c r="U1031" s="48"/>
      <c r="V1031" s="48"/>
      <c r="W1031" s="48"/>
      <c r="X1031" s="48"/>
      <c r="Y1031" s="48"/>
      <c r="Z1031" s="48"/>
      <c r="AA1031" s="48"/>
      <c r="AB1031" s="48"/>
      <c r="AC1031" s="48"/>
      <c r="AD1031" s="48"/>
      <c r="AE1031" s="48"/>
      <c r="AF1031" s="48"/>
      <c r="AG1031" s="48"/>
      <c r="AH1031" s="48"/>
      <c r="AI1031" s="48"/>
      <c r="AJ1031" s="48"/>
      <c r="AK1031" s="48"/>
      <c r="AL1031" s="48"/>
      <c r="AM1031" s="48"/>
      <c r="AN1031" s="48"/>
      <c r="AO1031" s="48"/>
      <c r="AP1031" s="48"/>
      <c r="AQ1031" s="48"/>
      <c r="AR1031" s="48"/>
      <c r="AS1031" s="48"/>
      <c r="AT1031" s="48"/>
      <c r="AU1031" s="48"/>
      <c r="AV1031" s="48"/>
      <c r="AW1031" s="48"/>
      <c r="AX1031" s="48"/>
      <c r="AY1031" s="48"/>
      <c r="AZ1031" s="48">
        <f>$J1031+$K1031+$L1031</f>
        <v>0</v>
      </c>
      <c r="BA1031" s="48">
        <f t="shared" si="18954"/>
        <v>0</v>
      </c>
      <c r="BB1031" s="48">
        <f t="shared" si="18954"/>
        <v>0</v>
      </c>
      <c r="BC1031" s="48"/>
      <c r="BE1031" t="s">
        <v>215</v>
      </c>
      <c r="CR1031">
        <f>BF992*AZ1031</f>
        <v>0</v>
      </c>
      <c r="CS1031">
        <f t="shared" ref="CS1031" si="18985">BG992*BA1031</f>
        <v>0</v>
      </c>
      <c r="CT1031">
        <f t="shared" ref="CT1031" si="18986">BH992*BB1031</f>
        <v>0</v>
      </c>
    </row>
    <row r="1032" spans="1:98" x14ac:dyDescent="0.3">
      <c r="F1032" s="91">
        <f t="shared" ref="F1032:H1032" si="18987">F1031</f>
        <v>80</v>
      </c>
      <c r="G1032" s="91">
        <f t="shared" si="18987"/>
        <v>80</v>
      </c>
      <c r="H1032" s="4">
        <f t="shared" si="18987"/>
        <v>1</v>
      </c>
      <c r="I1032">
        <v>195</v>
      </c>
      <c r="J1032" s="48">
        <f t="shared" si="18160"/>
        <v>0</v>
      </c>
      <c r="K1032" s="48">
        <f t="shared" si="18944"/>
        <v>0</v>
      </c>
      <c r="L1032" s="98">
        <f t="shared" si="18162"/>
        <v>0</v>
      </c>
      <c r="M1032" s="48"/>
      <c r="N1032" s="48"/>
      <c r="O1032" s="48"/>
      <c r="P1032" s="48"/>
      <c r="Q1032" s="48"/>
      <c r="R1032" s="48"/>
      <c r="S1032" s="48"/>
      <c r="T1032" s="48"/>
      <c r="U1032" s="48"/>
      <c r="V1032" s="48"/>
      <c r="W1032" s="48"/>
      <c r="X1032" s="48"/>
      <c r="Y1032" s="48"/>
      <c r="Z1032" s="48"/>
      <c r="AA1032" s="48"/>
      <c r="AB1032" s="48"/>
      <c r="AC1032" s="48"/>
      <c r="AD1032" s="48"/>
      <c r="AE1032" s="48"/>
      <c r="AF1032" s="48"/>
      <c r="AG1032" s="48"/>
      <c r="AH1032" s="48"/>
      <c r="AI1032" s="48"/>
      <c r="AJ1032" s="48"/>
      <c r="AK1032" s="48"/>
      <c r="AL1032" s="48"/>
      <c r="AM1032" s="48"/>
      <c r="AN1032" s="48"/>
      <c r="AO1032" s="48"/>
      <c r="AP1032" s="48"/>
      <c r="AQ1032" s="48"/>
      <c r="AR1032" s="48"/>
      <c r="AS1032" s="48"/>
      <c r="AT1032" s="48"/>
      <c r="AU1032" s="48"/>
      <c r="AV1032" s="48"/>
      <c r="AW1032" s="48"/>
      <c r="AX1032" s="48"/>
      <c r="AY1032" s="48"/>
      <c r="AZ1032" s="48"/>
      <c r="BA1032" s="48">
        <f>$J1032+$K1032+$L1032</f>
        <v>0</v>
      </c>
      <c r="BB1032" s="48">
        <f>$J1032+$K1032+$L1032</f>
        <v>0</v>
      </c>
      <c r="BC1032" s="48"/>
      <c r="BE1032" t="s">
        <v>216</v>
      </c>
      <c r="CS1032">
        <f>BF992*BA1032</f>
        <v>0</v>
      </c>
      <c r="CT1032">
        <f>BG992*BB1032</f>
        <v>0</v>
      </c>
    </row>
    <row r="1033" spans="1:98" x14ac:dyDescent="0.3">
      <c r="F1033" s="91">
        <f t="shared" ref="F1033:H1033" si="18988">F1032</f>
        <v>80</v>
      </c>
      <c r="G1033" s="91">
        <f t="shared" si="18988"/>
        <v>80</v>
      </c>
      <c r="H1033" s="4">
        <f t="shared" si="18988"/>
        <v>1</v>
      </c>
      <c r="I1033">
        <v>200</v>
      </c>
      <c r="J1033" s="48">
        <f t="shared" si="18160"/>
        <v>0</v>
      </c>
      <c r="K1033" s="48">
        <f t="shared" si="18944"/>
        <v>0</v>
      </c>
      <c r="L1033" s="98">
        <f t="shared" si="18162"/>
        <v>0</v>
      </c>
      <c r="M1033" s="48"/>
      <c r="N1033" s="48"/>
      <c r="O1033" s="48"/>
      <c r="P1033" s="48"/>
      <c r="Q1033" s="48"/>
      <c r="R1033" s="48"/>
      <c r="S1033" s="48"/>
      <c r="T1033" s="48"/>
      <c r="U1033" s="48"/>
      <c r="V1033" s="48"/>
      <c r="W1033" s="48"/>
      <c r="X1033" s="48"/>
      <c r="Y1033" s="48"/>
      <c r="Z1033" s="48"/>
      <c r="AA1033" s="48"/>
      <c r="AB1033" s="48"/>
      <c r="AC1033" s="48"/>
      <c r="AD1033" s="48"/>
      <c r="AE1033" s="48"/>
      <c r="AF1033" s="48"/>
      <c r="AG1033" s="48"/>
      <c r="AH1033" s="48"/>
      <c r="AI1033" s="48"/>
      <c r="AJ1033" s="48"/>
      <c r="AK1033" s="48"/>
      <c r="AL1033" s="48"/>
      <c r="AM1033" s="48"/>
      <c r="AN1033" s="48"/>
      <c r="AO1033" s="48"/>
      <c r="AP1033" s="48"/>
      <c r="AQ1033" s="48"/>
      <c r="AR1033" s="48"/>
      <c r="AS1033" s="48"/>
      <c r="AT1033" s="48"/>
      <c r="AU1033" s="48"/>
      <c r="AV1033" s="48"/>
      <c r="AW1033" s="48"/>
      <c r="AX1033" s="48"/>
      <c r="AY1033" s="48"/>
      <c r="AZ1033" s="48"/>
      <c r="BA1033" s="48"/>
      <c r="BB1033" s="48">
        <f>$J1033+$K1033+$L1033</f>
        <v>0</v>
      </c>
      <c r="BC1033" s="48"/>
      <c r="BE1033" s="3" t="s">
        <v>217</v>
      </c>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f>BF992*BB1033</f>
        <v>0</v>
      </c>
    </row>
    <row r="1034" spans="1:98" x14ac:dyDescent="0.3">
      <c r="I1034">
        <v>205</v>
      </c>
      <c r="BE1034" s="19" t="s">
        <v>176</v>
      </c>
      <c r="BF1034" s="99">
        <f>SUM(BF992:BF1033)</f>
        <v>0</v>
      </c>
      <c r="BG1034" s="99">
        <f t="shared" ref="BG1034:CT1034" si="18989">SUM(BG992:BG1033)</f>
        <v>2.0733641216065011</v>
      </c>
      <c r="BH1034" s="99">
        <f t="shared" si="18989"/>
        <v>13.822427477376678</v>
      </c>
      <c r="BI1034" s="99">
        <f t="shared" si="18989"/>
        <v>34.556068693441695</v>
      </c>
      <c r="BJ1034" s="99">
        <f t="shared" si="18989"/>
        <v>69.11213738688339</v>
      </c>
      <c r="BK1034" s="99">
        <f t="shared" si="18989"/>
        <v>123.50237504210394</v>
      </c>
      <c r="BL1034" s="99">
        <f t="shared" si="18989"/>
        <v>170.20169341741445</v>
      </c>
      <c r="BM1034" s="99">
        <f t="shared" si="18989"/>
        <v>190.72466696520945</v>
      </c>
      <c r="BN1034" s="99">
        <f t="shared" si="18989"/>
        <v>213.37994732805123</v>
      </c>
      <c r="BO1034" s="99">
        <f t="shared" si="18989"/>
        <v>236.17478817473975</v>
      </c>
      <c r="BP1034" s="99">
        <f t="shared" si="18989"/>
        <v>259.48490543623609</v>
      </c>
      <c r="BQ1034" s="99">
        <f t="shared" si="18989"/>
        <v>280.80351541758807</v>
      </c>
      <c r="BR1034" s="99">
        <f t="shared" si="18989"/>
        <v>299.58060739611716</v>
      </c>
      <c r="BS1034" s="99">
        <f t="shared" si="18989"/>
        <v>317.58332841753554</v>
      </c>
      <c r="BT1034" s="99">
        <f t="shared" si="18989"/>
        <v>331.93377428036717</v>
      </c>
      <c r="BU1034" s="99">
        <f t="shared" si="18989"/>
        <v>342.79937233364217</v>
      </c>
      <c r="BV1034" s="99">
        <f t="shared" si="18989"/>
        <v>352.04045989248601</v>
      </c>
      <c r="BW1034" s="99">
        <f t="shared" si="18989"/>
        <v>2.0733641216065011</v>
      </c>
      <c r="BX1034" s="99">
        <f t="shared" si="18989"/>
        <v>13.822427477376678</v>
      </c>
      <c r="BY1034" s="99">
        <f t="shared" si="18989"/>
        <v>34.556068693441695</v>
      </c>
      <c r="BZ1034" s="99">
        <f t="shared" si="18989"/>
        <v>69.11213738688339</v>
      </c>
      <c r="CA1034" s="99">
        <f t="shared" si="18989"/>
        <v>123.50237504210394</v>
      </c>
      <c r="CB1034" s="99">
        <f t="shared" si="18989"/>
        <v>170.20169341741445</v>
      </c>
      <c r="CC1034" s="99">
        <f t="shared" si="18989"/>
        <v>190.72466696520945</v>
      </c>
      <c r="CD1034" s="99">
        <f t="shared" si="18989"/>
        <v>213.37994732805123</v>
      </c>
      <c r="CE1034" s="99">
        <f t="shared" si="18989"/>
        <v>236.17478817473975</v>
      </c>
      <c r="CF1034" s="99">
        <f t="shared" si="18989"/>
        <v>259.48490543623609</v>
      </c>
      <c r="CG1034" s="99">
        <f t="shared" si="18989"/>
        <v>280.80351541758807</v>
      </c>
      <c r="CH1034" s="99">
        <f t="shared" si="18989"/>
        <v>299.58060739611716</v>
      </c>
      <c r="CI1034" s="99">
        <f t="shared" si="18989"/>
        <v>317.58332841753554</v>
      </c>
      <c r="CJ1034" s="99">
        <f t="shared" si="18989"/>
        <v>331.93377428036717</v>
      </c>
      <c r="CK1034" s="99">
        <f t="shared" si="18989"/>
        <v>342.79937233364217</v>
      </c>
      <c r="CL1034" s="99">
        <f t="shared" si="18989"/>
        <v>352.04045989248601</v>
      </c>
      <c r="CM1034" s="99">
        <f t="shared" si="18989"/>
        <v>2.0733641216065011</v>
      </c>
      <c r="CN1034" s="99">
        <f t="shared" si="18989"/>
        <v>13.822427477376678</v>
      </c>
      <c r="CO1034" s="99">
        <f t="shared" si="18989"/>
        <v>34.556068693441695</v>
      </c>
      <c r="CP1034" s="99">
        <f t="shared" si="18989"/>
        <v>69.11213738688339</v>
      </c>
      <c r="CQ1034" s="99">
        <f t="shared" si="18989"/>
        <v>123.50237504210394</v>
      </c>
      <c r="CR1034" s="99">
        <f t="shared" si="18989"/>
        <v>170.20169341741445</v>
      </c>
      <c r="CS1034" s="99">
        <f t="shared" si="18989"/>
        <v>190.72466696520945</v>
      </c>
      <c r="CT1034" s="99">
        <f t="shared" si="18989"/>
        <v>213.37994732805123</v>
      </c>
    </row>
    <row r="1036" spans="1:98" x14ac:dyDescent="0.3">
      <c r="A1036" s="60" t="s">
        <v>278</v>
      </c>
    </row>
    <row r="1037" spans="1:98" x14ac:dyDescent="0.3">
      <c r="A1037" s="100"/>
      <c r="B1037" s="100" t="s">
        <v>163</v>
      </c>
      <c r="C1037" s="100" t="s">
        <v>164</v>
      </c>
      <c r="D1037" t="s">
        <v>167</v>
      </c>
      <c r="E1037" t="s">
        <v>166</v>
      </c>
    </row>
    <row r="1038" spans="1:98" x14ac:dyDescent="0.3">
      <c r="A1038" s="100" t="s">
        <v>165</v>
      </c>
      <c r="B1038" s="93">
        <v>60</v>
      </c>
      <c r="C1038" s="93">
        <v>60</v>
      </c>
      <c r="D1038">
        <f>C1038-B1038+5</f>
        <v>5</v>
      </c>
      <c r="E1038" s="4">
        <f>100/(D1038/5)/100</f>
        <v>1</v>
      </c>
      <c r="N1038" s="19">
        <v>0</v>
      </c>
      <c r="O1038" s="19">
        <v>5</v>
      </c>
      <c r="P1038" s="19">
        <v>10</v>
      </c>
      <c r="Q1038" s="19">
        <v>15</v>
      </c>
      <c r="R1038" s="19">
        <v>20</v>
      </c>
      <c r="S1038" s="19">
        <v>25</v>
      </c>
      <c r="T1038" s="19">
        <v>30</v>
      </c>
      <c r="U1038" s="19">
        <v>35</v>
      </c>
      <c r="V1038" s="19">
        <v>40</v>
      </c>
      <c r="W1038" s="19">
        <v>45</v>
      </c>
      <c r="X1038" s="19">
        <v>50</v>
      </c>
      <c r="Y1038" s="19">
        <v>55</v>
      </c>
      <c r="Z1038" s="19">
        <v>60</v>
      </c>
      <c r="AA1038" s="19">
        <v>65</v>
      </c>
      <c r="AB1038" s="19">
        <v>70</v>
      </c>
      <c r="AC1038" s="19">
        <v>75</v>
      </c>
      <c r="AD1038" s="19">
        <v>80</v>
      </c>
      <c r="AE1038" s="19">
        <v>85</v>
      </c>
      <c r="AF1038" s="19">
        <v>90</v>
      </c>
      <c r="AG1038" s="19">
        <v>95</v>
      </c>
      <c r="AH1038" s="19">
        <v>100</v>
      </c>
      <c r="AI1038" s="19">
        <v>105</v>
      </c>
      <c r="AJ1038" s="19">
        <v>110</v>
      </c>
      <c r="AK1038" s="19">
        <v>115</v>
      </c>
      <c r="AL1038" s="19">
        <v>120</v>
      </c>
      <c r="AM1038" s="19">
        <v>125</v>
      </c>
      <c r="AN1038" s="19">
        <v>130</v>
      </c>
      <c r="AO1038" s="19">
        <v>135</v>
      </c>
      <c r="AP1038" s="19">
        <v>140</v>
      </c>
      <c r="AQ1038" s="19">
        <v>145</v>
      </c>
      <c r="AR1038" s="2">
        <v>150</v>
      </c>
      <c r="AS1038" s="19">
        <v>155</v>
      </c>
      <c r="AT1038" s="2">
        <v>160</v>
      </c>
      <c r="AU1038" s="19">
        <v>165</v>
      </c>
      <c r="AV1038" s="2">
        <v>170</v>
      </c>
      <c r="AW1038" s="19">
        <v>175</v>
      </c>
      <c r="AX1038" s="2">
        <v>180</v>
      </c>
      <c r="AY1038" s="19">
        <v>185</v>
      </c>
      <c r="AZ1038" s="2">
        <v>190</v>
      </c>
      <c r="BA1038" s="19">
        <v>195</v>
      </c>
      <c r="BB1038" s="2">
        <v>200</v>
      </c>
      <c r="BF1038" s="19">
        <v>0</v>
      </c>
      <c r="BG1038" s="19">
        <v>5</v>
      </c>
      <c r="BH1038" s="19">
        <v>10</v>
      </c>
      <c r="BI1038" s="19">
        <v>15</v>
      </c>
      <c r="BJ1038" s="19">
        <v>20</v>
      </c>
      <c r="BK1038" s="19">
        <v>25</v>
      </c>
      <c r="BL1038" s="19">
        <v>30</v>
      </c>
      <c r="BM1038" s="19">
        <v>35</v>
      </c>
      <c r="BN1038" s="19">
        <v>40</v>
      </c>
      <c r="BO1038" s="19">
        <v>45</v>
      </c>
      <c r="BP1038" s="19">
        <v>50</v>
      </c>
      <c r="BQ1038" s="19">
        <v>55</v>
      </c>
      <c r="BR1038" s="19">
        <v>60</v>
      </c>
      <c r="BS1038" s="19">
        <v>65</v>
      </c>
      <c r="BT1038" s="19">
        <v>70</v>
      </c>
      <c r="BU1038" s="19">
        <v>75</v>
      </c>
      <c r="BV1038" s="19">
        <v>80</v>
      </c>
      <c r="BW1038" s="19">
        <v>85</v>
      </c>
      <c r="BX1038" s="19">
        <v>90</v>
      </c>
      <c r="BY1038" s="19">
        <v>95</v>
      </c>
      <c r="BZ1038" s="19">
        <v>100</v>
      </c>
      <c r="CA1038" s="19">
        <v>105</v>
      </c>
      <c r="CB1038" s="19">
        <v>110</v>
      </c>
      <c r="CC1038" s="19">
        <v>115</v>
      </c>
      <c r="CD1038" s="19">
        <v>120</v>
      </c>
      <c r="CE1038" s="19">
        <v>125</v>
      </c>
      <c r="CF1038" s="19">
        <v>130</v>
      </c>
      <c r="CG1038" s="19">
        <v>135</v>
      </c>
      <c r="CH1038" s="19">
        <v>140</v>
      </c>
      <c r="CI1038" s="19">
        <v>145</v>
      </c>
      <c r="CJ1038" s="2">
        <v>150</v>
      </c>
      <c r="CK1038" s="19">
        <v>155</v>
      </c>
      <c r="CL1038" s="2">
        <v>160</v>
      </c>
      <c r="CM1038" s="19">
        <v>165</v>
      </c>
      <c r="CN1038" s="2">
        <v>170</v>
      </c>
      <c r="CO1038" s="19">
        <v>175</v>
      </c>
      <c r="CP1038" s="2">
        <v>180</v>
      </c>
      <c r="CQ1038" s="19">
        <v>185</v>
      </c>
      <c r="CR1038" s="2">
        <v>190</v>
      </c>
      <c r="CS1038" s="19">
        <v>195</v>
      </c>
      <c r="CT1038" s="2">
        <v>200</v>
      </c>
    </row>
    <row r="1039" spans="1:98" x14ac:dyDescent="0.3">
      <c r="A1039" s="100" t="s">
        <v>92</v>
      </c>
      <c r="B1039" s="93">
        <v>60</v>
      </c>
      <c r="C1039" s="93">
        <v>60</v>
      </c>
      <c r="D1039">
        <f>C1039-B1039+5</f>
        <v>5</v>
      </c>
      <c r="E1039" s="4">
        <f>IF(D1039&gt;0,100/(D1039/5)/100,1)</f>
        <v>1</v>
      </c>
      <c r="F1039" s="94" t="s">
        <v>163</v>
      </c>
      <c r="G1039" s="94" t="s">
        <v>164</v>
      </c>
      <c r="H1039" s="94" t="s">
        <v>173</v>
      </c>
      <c r="I1039" s="95" t="s">
        <v>169</v>
      </c>
      <c r="J1039" s="3" t="s">
        <v>172</v>
      </c>
      <c r="K1039" s="97" t="s">
        <v>174</v>
      </c>
      <c r="L1039" s="97" t="s">
        <v>175</v>
      </c>
      <c r="M1039" t="s">
        <v>168</v>
      </c>
      <c r="N1039" s="4">
        <f t="shared" ref="N1039" si="18990">IF(IF(BF1038&lt;=$B1038,1,M1039-$E1038)&gt;0,IF(BF1038&lt;=$B1038,1,M1039-$E1038),0)</f>
        <v>1</v>
      </c>
      <c r="O1039" s="4">
        <f t="shared" ref="O1039" si="18991">IF(IF(BG1038&lt;=$B1038,1,N1039-$E1038)&gt;0,IF(BG1038&lt;=$B1038,1,N1039-$E1038),0)</f>
        <v>1</v>
      </c>
      <c r="P1039" s="4">
        <f t="shared" ref="P1039" si="18992">IF(IF(BH1038&lt;=$B1038,1,O1039-$E1038)&gt;0,IF(BH1038&lt;=$B1038,1,O1039-$E1038),0)</f>
        <v>1</v>
      </c>
      <c r="Q1039" s="4">
        <f t="shared" ref="Q1039" si="18993">IF(IF(BI1038&lt;=$B1038,1,P1039-$E1038)&gt;0,IF(BI1038&lt;=$B1038,1,P1039-$E1038),0)</f>
        <v>1</v>
      </c>
      <c r="R1039" s="4">
        <f t="shared" ref="R1039" si="18994">IF(IF(BJ1038&lt;=$B1038,1,Q1039-$E1038)&gt;0,IF(BJ1038&lt;=$B1038,1,Q1039-$E1038),0)</f>
        <v>1</v>
      </c>
      <c r="S1039" s="4">
        <f t="shared" ref="S1039" si="18995">IF(IF(BK1038&lt;=$B1038,1,R1039-$E1038)&gt;0,IF(BK1038&lt;=$B1038,1,R1039-$E1038),0)</f>
        <v>1</v>
      </c>
      <c r="T1039" s="4">
        <f t="shared" ref="T1039" si="18996">IF(IF(BL1038&lt;=$B1038,1,S1039-$E1038)&gt;0,IF(BL1038&lt;=$B1038,1,S1039-$E1038),0)</f>
        <v>1</v>
      </c>
      <c r="U1039" s="4">
        <f t="shared" ref="U1039" si="18997">IF(IF(BM1038&lt;=$B1038,1,T1039-$E1038)&gt;0,IF(BM1038&lt;=$B1038,1,T1039-$E1038),0)</f>
        <v>1</v>
      </c>
      <c r="V1039" s="4">
        <f t="shared" ref="V1039" si="18998">IF(IF(BN1038&lt;=$B1038,1,U1039-$E1038)&gt;0,IF(BN1038&lt;=$B1038,1,U1039-$E1038),0)</f>
        <v>1</v>
      </c>
      <c r="W1039" s="4">
        <f t="shared" ref="W1039" si="18999">IF(IF(BO1038&lt;=$B1038,1,V1039-$E1038)&gt;0,IF(BO1038&lt;=$B1038,1,V1039-$E1038),0)</f>
        <v>1</v>
      </c>
      <c r="X1039" s="4">
        <f t="shared" ref="X1039" si="19000">IF(IF(BP1038&lt;=$B1038,1,W1039-$E1038)&gt;0,IF(BP1038&lt;=$B1038,1,W1039-$E1038),0)</f>
        <v>1</v>
      </c>
      <c r="Y1039" s="4">
        <f t="shared" ref="Y1039" si="19001">IF(IF(BQ1038&lt;=$B1038,1,X1039-$E1038)&gt;0,IF(BQ1038&lt;=$B1038,1,X1039-$E1038),0)</f>
        <v>1</v>
      </c>
      <c r="Z1039" s="4">
        <f t="shared" ref="Z1039" si="19002">IF(IF(BR1038&lt;=$B1038,1,Y1039-$E1038)&gt;0,IF(BR1038&lt;=$B1038,1,Y1039-$E1038),0)</f>
        <v>1</v>
      </c>
      <c r="AA1039" s="4">
        <f t="shared" ref="AA1039" si="19003">IF(IF(BS1038&lt;=$B1038,1,Z1039-$E1038)&gt;0,IF(BS1038&lt;=$B1038,1,Z1039-$E1038),0)</f>
        <v>0</v>
      </c>
      <c r="AB1039" s="4">
        <f t="shared" ref="AB1039" si="19004">IF(IF(BT1038&lt;=$B1038,1,AA1039-$E1038)&gt;0,IF(BT1038&lt;=$B1038,1,AA1039-$E1038),0)</f>
        <v>0</v>
      </c>
      <c r="AC1039" s="4">
        <f t="shared" ref="AC1039" si="19005">IF(IF(BU1038&lt;=$B1038,1,AB1039-$E1038)&gt;0,IF(BU1038&lt;=$B1038,1,AB1039-$E1038),0)</f>
        <v>0</v>
      </c>
      <c r="AD1039" s="4">
        <f t="shared" ref="AD1039" si="19006">IF(IF(BV1038&lt;=$B1038,1,AC1039-$E1038)&gt;0,IF(BV1038&lt;=$B1038,1,AC1039-$E1038),0)</f>
        <v>0</v>
      </c>
      <c r="AE1039" s="4">
        <f t="shared" ref="AE1039" si="19007">IF(IF(BW1038&lt;=$B1038,1,AD1039-$E1038)&gt;0,IF(BW1038&lt;=$B1038,1,AD1039-$E1038),0)</f>
        <v>0</v>
      </c>
      <c r="AF1039" s="4">
        <f t="shared" ref="AF1039" si="19008">IF(IF(BX1038&lt;=$B1038,1,AE1039-$E1038)&gt;0,IF(BX1038&lt;=$B1038,1,AE1039-$E1038),0)</f>
        <v>0</v>
      </c>
      <c r="AG1039" s="4">
        <f t="shared" ref="AG1039" si="19009">IF(IF(BY1038&lt;=$B1038,1,AF1039-$E1038)&gt;0,IF(BY1038&lt;=$B1038,1,AF1039-$E1038),0)</f>
        <v>0</v>
      </c>
      <c r="AH1039" s="4">
        <f t="shared" ref="AH1039" si="19010">IF(IF(BZ1038&lt;=$B1038,1,AG1039-$E1038)&gt;0,IF(BZ1038&lt;=$B1038,1,AG1039-$E1038),0)</f>
        <v>0</v>
      </c>
      <c r="AI1039" s="4">
        <f t="shared" ref="AI1039" si="19011">IF(IF(CA1038&lt;=$B1038,1,AH1039-$E1038)&gt;0,IF(CA1038&lt;=$B1038,1,AH1039-$E1038),0)</f>
        <v>0</v>
      </c>
      <c r="AJ1039" s="4">
        <f t="shared" ref="AJ1039" si="19012">IF(IF(CB1038&lt;=$B1038,1,AI1039-$E1038)&gt;0,IF(CB1038&lt;=$B1038,1,AI1039-$E1038),0)</f>
        <v>0</v>
      </c>
      <c r="AK1039" s="4">
        <f t="shared" ref="AK1039" si="19013">IF(IF(CC1038&lt;=$B1038,1,AJ1039-$E1038)&gt;0,IF(CC1038&lt;=$B1038,1,AJ1039-$E1038),0)</f>
        <v>0</v>
      </c>
      <c r="AL1039" s="4">
        <f t="shared" ref="AL1039" si="19014">IF(IF(CD1038&lt;=$B1038,1,AK1039-$E1038)&gt;0,IF(CD1038&lt;=$B1038,1,AK1039-$E1038),0)</f>
        <v>0</v>
      </c>
      <c r="AM1039" s="4">
        <f t="shared" ref="AM1039" si="19015">IF(IF(CE1038&lt;=$B1038,1,AL1039-$E1038)&gt;0,IF(CE1038&lt;=$B1038,1,AL1039-$E1038),0)</f>
        <v>0</v>
      </c>
      <c r="AN1039" s="4">
        <f t="shared" ref="AN1039" si="19016">IF(IF(CF1038&lt;=$B1038,1,AM1039-$E1038)&gt;0,IF(CF1038&lt;=$B1038,1,AM1039-$E1038),0)</f>
        <v>0</v>
      </c>
      <c r="AO1039" s="4">
        <f t="shared" ref="AO1039" si="19017">IF(IF(CG1038&lt;=$B1038,1,AN1039-$E1038)&gt;0,IF(CG1038&lt;=$B1038,1,AN1039-$E1038),0)</f>
        <v>0</v>
      </c>
      <c r="AP1039" s="4">
        <f t="shared" ref="AP1039" si="19018">IF(IF(CH1038&lt;=$B1038,1,AO1039-$E1038)&gt;0,IF(CH1038&lt;=$B1038,1,AO1039-$E1038),0)</f>
        <v>0</v>
      </c>
      <c r="AQ1039" s="4">
        <f t="shared" ref="AQ1039" si="19019">IF(IF(CI1038&lt;=$B1038,1,AP1039-$E1038)&gt;0,IF(CI1038&lt;=$B1038,1,AP1039-$E1038),0)</f>
        <v>0</v>
      </c>
      <c r="AR1039" s="4">
        <f t="shared" ref="AR1039" si="19020">IF(IF(CJ1038&lt;=$B1038,1,AQ1039-$E1038)&gt;0,IF(CJ1038&lt;=$B1038,1,AQ1039-$E1038),0)</f>
        <v>0</v>
      </c>
      <c r="AS1039" s="4">
        <f t="shared" ref="AS1039" si="19021">IF(IF(CK1038&lt;=$B1038,1,AR1039-$E1038)&gt;0,IF(CK1038&lt;=$B1038,1,AR1039-$E1038),0)</f>
        <v>0</v>
      </c>
      <c r="AT1039" s="4">
        <f t="shared" ref="AT1039" si="19022">IF(IF(CL1038&lt;=$B1038,1,AS1039-$E1038)&gt;0,IF(CL1038&lt;=$B1038,1,AS1039-$E1038),0)</f>
        <v>0</v>
      </c>
      <c r="AU1039" s="4">
        <f t="shared" ref="AU1039" si="19023">IF(IF(CM1038&lt;=$B1038,1,AT1039-$E1038)&gt;0,IF(CM1038&lt;=$B1038,1,AT1039-$E1038),0)</f>
        <v>0</v>
      </c>
      <c r="AV1039" s="4">
        <f t="shared" ref="AV1039" si="19024">IF(IF(CN1038&lt;=$B1038,1,AU1039-$E1038)&gt;0,IF(CN1038&lt;=$B1038,1,AU1039-$E1038),0)</f>
        <v>0</v>
      </c>
      <c r="AW1039" s="4">
        <f t="shared" ref="AW1039" si="19025">IF(IF(CO1038&lt;=$B1038,1,AV1039-$E1038)&gt;0,IF(CO1038&lt;=$B1038,1,AV1039-$E1038),0)</f>
        <v>0</v>
      </c>
      <c r="AX1039" s="4">
        <f t="shared" ref="AX1039" si="19026">IF(IF(CP1038&lt;=$B1038,1,AW1039-$E1038)&gt;0,IF(CP1038&lt;=$B1038,1,AW1039-$E1038),0)</f>
        <v>0</v>
      </c>
      <c r="AY1039" s="4">
        <f t="shared" ref="AY1039" si="19027">IF(IF(CQ1038&lt;=$B1038,1,AX1039-$E1038)&gt;0,IF(CQ1038&lt;=$B1038,1,AX1039-$E1038),0)</f>
        <v>0</v>
      </c>
      <c r="AZ1039" s="4">
        <f t="shared" ref="AZ1039" si="19028">IF(IF(CR1038&lt;=$B1038,1,AY1039-$E1038)&gt;0,IF(CR1038&lt;=$B1038,1,AY1039-$E1038),0)</f>
        <v>0</v>
      </c>
      <c r="BA1039" s="4">
        <f t="shared" ref="BA1039" si="19029">IF(IF(CS1038&lt;=$B1038,1,AZ1039-$E1038)&gt;0,IF(CS1038&lt;=$B1038,1,AZ1039-$E1038),0)</f>
        <v>0</v>
      </c>
      <c r="BB1039" s="4">
        <f t="shared" ref="BB1039" si="19030">IF(IF(CT1038&lt;=$B1038,1,BA1039-$E1038)&gt;0,IF(CT1038&lt;=$B1038,1,BA1039-$E1038),0)</f>
        <v>0</v>
      </c>
      <c r="BE1039" t="s">
        <v>171</v>
      </c>
      <c r="BF1039" s="91">
        <f>'Data tilvækstoversigt'!C782*N1039</f>
        <v>0</v>
      </c>
      <c r="BG1039" s="91">
        <f>'Data tilvækstoversigt'!D782*O1039</f>
        <v>6.1944200775741152</v>
      </c>
      <c r="BH1039" s="91">
        <f>'Data tilvækstoversigt'!E782*P1039</f>
        <v>41.296133850494108</v>
      </c>
      <c r="BI1039" s="91">
        <f>'Data tilvækstoversigt'!F782*Q1039</f>
        <v>103.24033462623527</v>
      </c>
      <c r="BJ1039" s="91">
        <f>'Data tilvækstoversigt'!G782*R1039</f>
        <v>206.48066925247053</v>
      </c>
      <c r="BK1039" s="91">
        <f>'Data tilvækstoversigt'!H782*S1039</f>
        <v>364.36123877251356</v>
      </c>
      <c r="BL1039" s="91">
        <f>'Data tilvækstoversigt'!I782*T1039</f>
        <v>417.35620502706428</v>
      </c>
      <c r="BM1039" s="91">
        <f>'Data tilvækstoversigt'!J782*U1039</f>
        <v>457.31913408947656</v>
      </c>
      <c r="BN1039" s="91">
        <f>'Data tilvækstoversigt'!K782*V1039</f>
        <v>495.5956676369471</v>
      </c>
      <c r="BO1039" s="91">
        <f>'Data tilvækstoversigt'!L782*W1039</f>
        <v>531.37017342914123</v>
      </c>
      <c r="BP1039" s="91">
        <f>'Data tilvækstoversigt'!M782*X1039</f>
        <v>566.65461442915432</v>
      </c>
      <c r="BQ1039" s="91">
        <f>'Data tilvækstoversigt'!N782*Y1039</f>
        <v>598.91286660145033</v>
      </c>
      <c r="BR1039" s="91">
        <f>'Data tilvækstoversigt'!O782*Z1039</f>
        <v>631.32254742144028</v>
      </c>
      <c r="BS1039" s="91">
        <f>'Data tilvækstoversigt'!P782*AA1039</f>
        <v>0</v>
      </c>
      <c r="BT1039" s="91">
        <f>'Data tilvækstoversigt'!Q782*AB1039</f>
        <v>0</v>
      </c>
      <c r="BU1039" s="91">
        <f>'Data tilvækstoversigt'!R782*AC1039</f>
        <v>0</v>
      </c>
      <c r="BV1039" s="91">
        <f>'Data tilvækstoversigt'!S782*AD1039</f>
        <v>0</v>
      </c>
      <c r="BW1039" s="91">
        <f>'Data tilvækstoversigt'!T782*AE1039</f>
        <v>0</v>
      </c>
      <c r="BX1039" s="91">
        <f>'Data tilvækstoversigt'!U782*AF1039</f>
        <v>0</v>
      </c>
      <c r="BY1039" s="91">
        <f>'Data tilvækstoversigt'!V782*AG1039</f>
        <v>0</v>
      </c>
      <c r="BZ1039" s="91">
        <f>'Data tilvækstoversigt'!W782*AH1039</f>
        <v>0</v>
      </c>
      <c r="CA1039" s="91">
        <f>'Data tilvækstoversigt'!X782*AI1039</f>
        <v>0</v>
      </c>
      <c r="CB1039" s="91">
        <f>'Data tilvækstoversigt'!Y782*AJ1039</f>
        <v>0</v>
      </c>
      <c r="CC1039" s="91">
        <f>'Data tilvækstoversigt'!Z782*AK1039</f>
        <v>0</v>
      </c>
      <c r="CD1039" s="91">
        <f>'Data tilvækstoversigt'!AA782*AL1039</f>
        <v>0</v>
      </c>
      <c r="CE1039" s="91">
        <f>'Data tilvækstoversigt'!AB782*AM1039</f>
        <v>0</v>
      </c>
      <c r="CF1039" s="91">
        <f>'Data tilvækstoversigt'!AC782*AN1039</f>
        <v>0</v>
      </c>
      <c r="CG1039" s="91">
        <f>'Data tilvækstoversigt'!AD782*AO1039</f>
        <v>0</v>
      </c>
      <c r="CH1039" s="91">
        <f>'Data tilvækstoversigt'!AE782*AP1039</f>
        <v>0</v>
      </c>
      <c r="CI1039" s="91">
        <f>'Data tilvækstoversigt'!AF782*AQ1039</f>
        <v>0</v>
      </c>
      <c r="CJ1039" s="91">
        <f>'Data tilvækstoversigt'!AG782*AR1039</f>
        <v>0</v>
      </c>
      <c r="CK1039" s="91">
        <f>'Data tilvækstoversigt'!AH782*AS1039</f>
        <v>0</v>
      </c>
      <c r="CL1039" s="91">
        <f>'Data tilvækstoversigt'!AI782*AT1039</f>
        <v>0</v>
      </c>
      <c r="CM1039" s="91">
        <f>'Data tilvækstoversigt'!AJ782*AU1039</f>
        <v>0</v>
      </c>
      <c r="CN1039" s="91">
        <f>'Data tilvækstoversigt'!AK782*AV1039</f>
        <v>0</v>
      </c>
      <c r="CO1039" s="91">
        <f>'Data tilvækstoversigt'!AL782*AW1039</f>
        <v>0</v>
      </c>
      <c r="CP1039" s="91">
        <f>'Data tilvækstoversigt'!AM782*AX1039</f>
        <v>0</v>
      </c>
      <c r="CQ1039" s="91">
        <f>'Data tilvækstoversigt'!AN782*AY1039</f>
        <v>0</v>
      </c>
      <c r="CR1039" s="91">
        <f>'Data tilvækstoversigt'!AO782*AZ1039</f>
        <v>0</v>
      </c>
      <c r="CS1039" s="91">
        <f>'Data tilvækstoversigt'!AP782*BA1039</f>
        <v>0</v>
      </c>
      <c r="CT1039" s="91">
        <f>'Data tilvækstoversigt'!AQ782*BB1039</f>
        <v>0</v>
      </c>
    </row>
    <row r="1040" spans="1:98" x14ac:dyDescent="0.3">
      <c r="F1040" s="92">
        <f>B1039</f>
        <v>60</v>
      </c>
      <c r="G1040" s="92">
        <f>C1039</f>
        <v>60</v>
      </c>
      <c r="H1040" s="4">
        <f>E1039</f>
        <v>1</v>
      </c>
      <c r="I1040">
        <v>0</v>
      </c>
      <c r="J1040" s="48">
        <f>IF(AND(I1040&gt;=F1040,I1040&lt;=G1040+1),H1040,0)</f>
        <v>0</v>
      </c>
      <c r="K1040" s="48">
        <f>IF(IF(AND(I1040&gt;=(F1040*2),I1040&lt;=G1040+F1040+(G1040-F1040+5)+1),((H1040)^2)*(I1041-F1040*2)/5,0)&lt;=H1040,IF(AND(I1040&gt;=(F1040*2),I1040&lt;=G1040+F1040+(G1040-F1040+5)+1),((H1040)^2)*(I1041-F1040*2)/5,0),(K1039-H1040^2))</f>
        <v>0</v>
      </c>
      <c r="L1040" s="98">
        <f>IF(IF(AND(I1040&gt;=(F1040*3),I1040&lt;=G1040+F1040+F1040+(G1040-F1040+5)+1),((H1040)^3)*(I1041-F1040*3)/5,0)&lt;=H1040,IF(AND(I1040&gt;=(F1040*3),I1040&lt;=G1040+F1040+F1040+(G1040-F1040+5)+1),((H1040)^3)*(I1041-F1040*3)/5,0),(L1039-H1040^3))</f>
        <v>0</v>
      </c>
      <c r="M1040" s="96"/>
      <c r="N1040" s="48">
        <f>$J1040+$K1040+$L1040</f>
        <v>0</v>
      </c>
      <c r="O1040" s="48">
        <f t="shared" ref="O1040:BB1046" si="19031">$J1040+$K1040+$L1040</f>
        <v>0</v>
      </c>
      <c r="P1040" s="48">
        <f t="shared" si="19031"/>
        <v>0</v>
      </c>
      <c r="Q1040" s="48">
        <f t="shared" si="19031"/>
        <v>0</v>
      </c>
      <c r="R1040" s="48">
        <f t="shared" si="19031"/>
        <v>0</v>
      </c>
      <c r="S1040" s="48">
        <f t="shared" si="19031"/>
        <v>0</v>
      </c>
      <c r="T1040" s="48">
        <f t="shared" si="19031"/>
        <v>0</v>
      </c>
      <c r="U1040" s="48">
        <f t="shared" si="19031"/>
        <v>0</v>
      </c>
      <c r="V1040" s="48">
        <f t="shared" si="19031"/>
        <v>0</v>
      </c>
      <c r="W1040" s="48">
        <f t="shared" si="19031"/>
        <v>0</v>
      </c>
      <c r="X1040" s="48">
        <f t="shared" si="19031"/>
        <v>0</v>
      </c>
      <c r="Y1040" s="48">
        <f t="shared" si="19031"/>
        <v>0</v>
      </c>
      <c r="Z1040" s="48">
        <f t="shared" si="19031"/>
        <v>0</v>
      </c>
      <c r="AA1040" s="48">
        <f t="shared" si="19031"/>
        <v>0</v>
      </c>
      <c r="AB1040" s="48">
        <f t="shared" si="19031"/>
        <v>0</v>
      </c>
      <c r="AC1040" s="48">
        <f t="shared" si="19031"/>
        <v>0</v>
      </c>
      <c r="AD1040" s="48">
        <f t="shared" si="19031"/>
        <v>0</v>
      </c>
      <c r="AE1040" s="48">
        <f t="shared" si="19031"/>
        <v>0</v>
      </c>
      <c r="AF1040" s="48">
        <f t="shared" si="19031"/>
        <v>0</v>
      </c>
      <c r="AG1040" s="48">
        <f t="shared" si="19031"/>
        <v>0</v>
      </c>
      <c r="AH1040" s="48">
        <f t="shared" si="19031"/>
        <v>0</v>
      </c>
      <c r="AI1040" s="48">
        <f t="shared" si="19031"/>
        <v>0</v>
      </c>
      <c r="AJ1040" s="48">
        <f t="shared" si="19031"/>
        <v>0</v>
      </c>
      <c r="AK1040" s="48">
        <f t="shared" si="19031"/>
        <v>0</v>
      </c>
      <c r="AL1040" s="48">
        <f t="shared" si="19031"/>
        <v>0</v>
      </c>
      <c r="AM1040" s="48">
        <f t="shared" si="19031"/>
        <v>0</v>
      </c>
      <c r="AN1040" s="48">
        <f t="shared" si="19031"/>
        <v>0</v>
      </c>
      <c r="AO1040" s="48">
        <f t="shared" si="19031"/>
        <v>0</v>
      </c>
      <c r="AP1040" s="48">
        <f t="shared" si="19031"/>
        <v>0</v>
      </c>
      <c r="AQ1040" s="48">
        <f t="shared" si="19031"/>
        <v>0</v>
      </c>
      <c r="AR1040" s="48">
        <f t="shared" si="19031"/>
        <v>0</v>
      </c>
      <c r="AS1040" s="48">
        <f t="shared" si="19031"/>
        <v>0</v>
      </c>
      <c r="AT1040" s="48">
        <f t="shared" si="19031"/>
        <v>0</v>
      </c>
      <c r="AU1040" s="48">
        <f t="shared" si="19031"/>
        <v>0</v>
      </c>
      <c r="AV1040" s="48">
        <f t="shared" si="19031"/>
        <v>0</v>
      </c>
      <c r="AW1040" s="48">
        <f t="shared" si="19031"/>
        <v>0</v>
      </c>
      <c r="AX1040" s="48">
        <f t="shared" si="19031"/>
        <v>0</v>
      </c>
      <c r="AY1040" s="48">
        <f t="shared" si="19031"/>
        <v>0</v>
      </c>
      <c r="AZ1040" s="48">
        <f t="shared" si="19031"/>
        <v>0</v>
      </c>
      <c r="BA1040" s="48">
        <f t="shared" si="19031"/>
        <v>0</v>
      </c>
      <c r="BB1040" s="48">
        <f t="shared" si="19031"/>
        <v>0</v>
      </c>
      <c r="BC1040" s="48"/>
      <c r="BE1040" t="s">
        <v>177</v>
      </c>
      <c r="BF1040">
        <f>BF1039*N1040</f>
        <v>0</v>
      </c>
      <c r="BG1040">
        <f t="shared" ref="BG1040" si="19032">BG1039*O1040</f>
        <v>0</v>
      </c>
      <c r="BH1040">
        <f t="shared" ref="BH1040" si="19033">BH1039*P1040</f>
        <v>0</v>
      </c>
      <c r="BI1040">
        <f t="shared" ref="BI1040" si="19034">BI1039*Q1040</f>
        <v>0</v>
      </c>
      <c r="BJ1040">
        <f t="shared" ref="BJ1040" si="19035">BJ1039*R1040</f>
        <v>0</v>
      </c>
      <c r="BK1040">
        <f t="shared" ref="BK1040" si="19036">BK1039*S1040</f>
        <v>0</v>
      </c>
      <c r="BL1040">
        <f t="shared" ref="BL1040" si="19037">BL1039*T1040</f>
        <v>0</v>
      </c>
      <c r="BM1040">
        <f t="shared" ref="BM1040" si="19038">BM1039*U1040</f>
        <v>0</v>
      </c>
      <c r="BN1040">
        <f t="shared" ref="BN1040" si="19039">BN1039*V1040</f>
        <v>0</v>
      </c>
      <c r="BO1040">
        <f t="shared" ref="BO1040" si="19040">BO1039*W1040</f>
        <v>0</v>
      </c>
      <c r="BP1040">
        <f t="shared" ref="BP1040" si="19041">BP1039*X1040</f>
        <v>0</v>
      </c>
      <c r="BQ1040">
        <f t="shared" ref="BQ1040" si="19042">BQ1039*Y1040</f>
        <v>0</v>
      </c>
      <c r="BR1040">
        <f t="shared" ref="BR1040" si="19043">BR1039*Z1040</f>
        <v>0</v>
      </c>
      <c r="BS1040">
        <f t="shared" ref="BS1040" si="19044">BS1039*AA1040</f>
        <v>0</v>
      </c>
      <c r="BT1040">
        <f t="shared" ref="BT1040" si="19045">BT1039*AB1040</f>
        <v>0</v>
      </c>
      <c r="BU1040">
        <f t="shared" ref="BU1040" si="19046">BU1039*AC1040</f>
        <v>0</v>
      </c>
      <c r="BV1040">
        <f t="shared" ref="BV1040" si="19047">BV1039*AD1040</f>
        <v>0</v>
      </c>
      <c r="BW1040">
        <f t="shared" ref="BW1040" si="19048">BW1039*AE1040</f>
        <v>0</v>
      </c>
      <c r="BX1040">
        <f t="shared" ref="BX1040" si="19049">BX1039*AF1040</f>
        <v>0</v>
      </c>
      <c r="BY1040">
        <f t="shared" ref="BY1040" si="19050">BY1039*AG1040</f>
        <v>0</v>
      </c>
      <c r="BZ1040">
        <f t="shared" ref="BZ1040" si="19051">BZ1039*AH1040</f>
        <v>0</v>
      </c>
      <c r="CA1040">
        <f t="shared" ref="CA1040" si="19052">CA1039*AI1040</f>
        <v>0</v>
      </c>
      <c r="CB1040">
        <f t="shared" ref="CB1040" si="19053">CB1039*AJ1040</f>
        <v>0</v>
      </c>
      <c r="CC1040">
        <f t="shared" ref="CC1040" si="19054">CC1039*AK1040</f>
        <v>0</v>
      </c>
      <c r="CD1040">
        <f t="shared" ref="CD1040" si="19055">CD1039*AL1040</f>
        <v>0</v>
      </c>
      <c r="CE1040">
        <f t="shared" ref="CE1040" si="19056">CE1039*AM1040</f>
        <v>0</v>
      </c>
      <c r="CF1040">
        <f t="shared" ref="CF1040" si="19057">CF1039*AN1040</f>
        <v>0</v>
      </c>
      <c r="CG1040">
        <f t="shared" ref="CG1040" si="19058">CG1039*AO1040</f>
        <v>0</v>
      </c>
      <c r="CH1040">
        <f t="shared" ref="CH1040" si="19059">CH1039*AP1040</f>
        <v>0</v>
      </c>
      <c r="CI1040">
        <f t="shared" ref="CI1040" si="19060">CI1039*AQ1040</f>
        <v>0</v>
      </c>
      <c r="CJ1040">
        <f t="shared" ref="CJ1040" si="19061">CJ1039*AR1040</f>
        <v>0</v>
      </c>
      <c r="CK1040">
        <f t="shared" ref="CK1040" si="19062">CK1039*AS1040</f>
        <v>0</v>
      </c>
      <c r="CL1040">
        <f t="shared" ref="CL1040" si="19063">CL1039*AT1040</f>
        <v>0</v>
      </c>
      <c r="CM1040">
        <f t="shared" ref="CM1040" si="19064">CM1039*AU1040</f>
        <v>0</v>
      </c>
      <c r="CN1040">
        <f t="shared" ref="CN1040" si="19065">CN1039*AV1040</f>
        <v>0</v>
      </c>
      <c r="CO1040">
        <f t="shared" ref="CO1040" si="19066">CO1039*AW1040</f>
        <v>0</v>
      </c>
      <c r="CP1040">
        <f t="shared" ref="CP1040" si="19067">CP1039*AX1040</f>
        <v>0</v>
      </c>
      <c r="CQ1040">
        <f t="shared" ref="CQ1040" si="19068">CQ1039*AY1040</f>
        <v>0</v>
      </c>
      <c r="CR1040">
        <f t="shared" ref="CR1040" si="19069">CR1039*AZ1040</f>
        <v>0</v>
      </c>
      <c r="CS1040">
        <f t="shared" ref="CS1040" si="19070">CS1039*BA1040</f>
        <v>0</v>
      </c>
      <c r="CT1040">
        <f t="shared" ref="CT1040" si="19071">CT1039*BB1040</f>
        <v>0</v>
      </c>
    </row>
    <row r="1041" spans="5:98" x14ac:dyDescent="0.3">
      <c r="F1041" s="91">
        <f>F1040</f>
        <v>60</v>
      </c>
      <c r="G1041" s="91">
        <f>G1040</f>
        <v>60</v>
      </c>
      <c r="H1041" s="4">
        <f>H1040</f>
        <v>1</v>
      </c>
      <c r="I1041">
        <v>5</v>
      </c>
      <c r="J1041" s="48">
        <f t="shared" ref="J1041:J1080" si="19072">IF(AND(I1041&gt;=F1041,I1041&lt;=G1041+1),H1041,0)</f>
        <v>0</v>
      </c>
      <c r="K1041" s="48">
        <f t="shared" ref="K1041:K1046" si="19073">IF(IF(AND(I1041&gt;=(F1041*2),I1041&lt;=G1041+F1041+(G1041-F1041+5)+1),((H1041)^2)*(I1042-F1041*2)/5,0)&lt;=H1041,IF(AND(I1041&gt;=(F1041*2),I1041&lt;=G1041+F1041+(G1041-F1041+5)+1),((H1041)^2)*(I1042-F1041*2)/5,0),(K1040-H1041^2))</f>
        <v>0</v>
      </c>
      <c r="L1041" s="98">
        <f t="shared" ref="L1041:L1080" si="19074">IF(IF(AND(I1041&gt;=(F1041*3),I1041&lt;=G1041+F1041+F1041+(G1041-F1041+5)+1),((H1041)^3)*(I1042-F1041*3)/5,0)&lt;=H1041,IF(AND(I1041&gt;=(F1041*3),I1041&lt;=G1041+F1041+F1041+(G1041-F1041+5)+1),((H1041)^3)*(I1042-F1041*3)/5,0),(L1040-H1041^3))</f>
        <v>0</v>
      </c>
      <c r="M1041" s="48"/>
      <c r="N1041" s="48"/>
      <c r="O1041" s="48">
        <f>$J1041+$K1041+$L1041</f>
        <v>0</v>
      </c>
      <c r="P1041" s="48">
        <f t="shared" si="19031"/>
        <v>0</v>
      </c>
      <c r="Q1041" s="48">
        <f t="shared" si="19031"/>
        <v>0</v>
      </c>
      <c r="R1041" s="48">
        <f t="shared" si="19031"/>
        <v>0</v>
      </c>
      <c r="S1041" s="48">
        <f t="shared" si="19031"/>
        <v>0</v>
      </c>
      <c r="T1041" s="48">
        <f t="shared" si="19031"/>
        <v>0</v>
      </c>
      <c r="U1041" s="48">
        <f t="shared" si="19031"/>
        <v>0</v>
      </c>
      <c r="V1041" s="48">
        <f t="shared" si="19031"/>
        <v>0</v>
      </c>
      <c r="W1041" s="48">
        <f t="shared" si="19031"/>
        <v>0</v>
      </c>
      <c r="X1041" s="48">
        <f t="shared" si="19031"/>
        <v>0</v>
      </c>
      <c r="Y1041" s="48">
        <f t="shared" si="19031"/>
        <v>0</v>
      </c>
      <c r="Z1041" s="48">
        <f t="shared" si="19031"/>
        <v>0</v>
      </c>
      <c r="AA1041" s="48">
        <f t="shared" si="19031"/>
        <v>0</v>
      </c>
      <c r="AB1041" s="48">
        <f t="shared" si="19031"/>
        <v>0</v>
      </c>
      <c r="AC1041" s="48">
        <f t="shared" si="19031"/>
        <v>0</v>
      </c>
      <c r="AD1041" s="48">
        <f t="shared" si="19031"/>
        <v>0</v>
      </c>
      <c r="AE1041" s="48">
        <f t="shared" si="19031"/>
        <v>0</v>
      </c>
      <c r="AF1041" s="48">
        <f t="shared" si="19031"/>
        <v>0</v>
      </c>
      <c r="AG1041" s="48">
        <f t="shared" si="19031"/>
        <v>0</v>
      </c>
      <c r="AH1041" s="48">
        <f t="shared" si="19031"/>
        <v>0</v>
      </c>
      <c r="AI1041" s="48">
        <f t="shared" si="19031"/>
        <v>0</v>
      </c>
      <c r="AJ1041" s="48">
        <f t="shared" si="19031"/>
        <v>0</v>
      </c>
      <c r="AK1041" s="48">
        <f t="shared" si="19031"/>
        <v>0</v>
      </c>
      <c r="AL1041" s="48">
        <f t="shared" si="19031"/>
        <v>0</v>
      </c>
      <c r="AM1041" s="48">
        <f t="shared" si="19031"/>
        <v>0</v>
      </c>
      <c r="AN1041" s="48">
        <f t="shared" si="19031"/>
        <v>0</v>
      </c>
      <c r="AO1041" s="48">
        <f t="shared" si="19031"/>
        <v>0</v>
      </c>
      <c r="AP1041" s="48">
        <f t="shared" si="19031"/>
        <v>0</v>
      </c>
      <c r="AQ1041" s="48">
        <f t="shared" si="19031"/>
        <v>0</v>
      </c>
      <c r="AR1041" s="48">
        <f t="shared" si="19031"/>
        <v>0</v>
      </c>
      <c r="AS1041" s="48">
        <f t="shared" si="19031"/>
        <v>0</v>
      </c>
      <c r="AT1041" s="48">
        <f t="shared" si="19031"/>
        <v>0</v>
      </c>
      <c r="AU1041" s="48">
        <f t="shared" si="19031"/>
        <v>0</v>
      </c>
      <c r="AV1041" s="48">
        <f t="shared" si="19031"/>
        <v>0</v>
      </c>
      <c r="AW1041" s="48">
        <f t="shared" si="19031"/>
        <v>0</v>
      </c>
      <c r="AX1041" s="48">
        <f t="shared" si="19031"/>
        <v>0</v>
      </c>
      <c r="AY1041" s="48">
        <f t="shared" si="19031"/>
        <v>0</v>
      </c>
      <c r="AZ1041" s="48">
        <f t="shared" si="19031"/>
        <v>0</v>
      </c>
      <c r="BA1041" s="48">
        <f t="shared" si="19031"/>
        <v>0</v>
      </c>
      <c r="BB1041" s="48">
        <f t="shared" si="19031"/>
        <v>0</v>
      </c>
      <c r="BC1041" s="48"/>
      <c r="BE1041" t="s">
        <v>178</v>
      </c>
      <c r="BG1041">
        <f>BF1039*O1041</f>
        <v>0</v>
      </c>
      <c r="BH1041">
        <f t="shared" ref="BH1041" si="19075">BG1039*P1041</f>
        <v>0</v>
      </c>
      <c r="BI1041">
        <f t="shared" ref="BI1041" si="19076">BH1039*Q1041</f>
        <v>0</v>
      </c>
      <c r="BJ1041">
        <f t="shared" ref="BJ1041" si="19077">BI1039*R1041</f>
        <v>0</v>
      </c>
      <c r="BK1041">
        <f t="shared" ref="BK1041" si="19078">BJ1039*S1041</f>
        <v>0</v>
      </c>
      <c r="BL1041">
        <f t="shared" ref="BL1041" si="19079">BK1039*T1041</f>
        <v>0</v>
      </c>
      <c r="BM1041">
        <f t="shared" ref="BM1041" si="19080">BL1039*U1041</f>
        <v>0</v>
      </c>
      <c r="BN1041">
        <f t="shared" ref="BN1041" si="19081">BM1039*V1041</f>
        <v>0</v>
      </c>
      <c r="BO1041">
        <f t="shared" ref="BO1041" si="19082">BN1039*W1041</f>
        <v>0</v>
      </c>
      <c r="BP1041">
        <f t="shared" ref="BP1041" si="19083">BO1039*X1041</f>
        <v>0</v>
      </c>
      <c r="BQ1041">
        <f t="shared" ref="BQ1041" si="19084">BP1039*Y1041</f>
        <v>0</v>
      </c>
      <c r="BR1041">
        <f t="shared" ref="BR1041" si="19085">BQ1039*Z1041</f>
        <v>0</v>
      </c>
      <c r="BS1041">
        <f t="shared" ref="BS1041" si="19086">BR1039*AA1041</f>
        <v>0</v>
      </c>
      <c r="BT1041">
        <f t="shared" ref="BT1041" si="19087">BS1039*AB1041</f>
        <v>0</v>
      </c>
      <c r="BU1041">
        <f t="shared" ref="BU1041" si="19088">BT1039*AC1041</f>
        <v>0</v>
      </c>
      <c r="BV1041">
        <f t="shared" ref="BV1041" si="19089">BU1039*AD1041</f>
        <v>0</v>
      </c>
      <c r="BW1041">
        <f t="shared" ref="BW1041" si="19090">BV1039*AE1041</f>
        <v>0</v>
      </c>
      <c r="BX1041">
        <f t="shared" ref="BX1041" si="19091">BW1039*AF1041</f>
        <v>0</v>
      </c>
      <c r="BY1041">
        <f t="shared" ref="BY1041" si="19092">BX1039*AG1041</f>
        <v>0</v>
      </c>
      <c r="BZ1041">
        <f t="shared" ref="BZ1041" si="19093">BY1039*AH1041</f>
        <v>0</v>
      </c>
      <c r="CA1041">
        <f t="shared" ref="CA1041" si="19094">BZ1039*AI1041</f>
        <v>0</v>
      </c>
      <c r="CB1041">
        <f t="shared" ref="CB1041" si="19095">CA1039*AJ1041</f>
        <v>0</v>
      </c>
      <c r="CC1041">
        <f t="shared" ref="CC1041" si="19096">CB1039*AK1041</f>
        <v>0</v>
      </c>
      <c r="CD1041">
        <f t="shared" ref="CD1041" si="19097">CC1039*AL1041</f>
        <v>0</v>
      </c>
      <c r="CE1041">
        <f t="shared" ref="CE1041" si="19098">CD1039*AM1041</f>
        <v>0</v>
      </c>
      <c r="CF1041">
        <f t="shared" ref="CF1041" si="19099">CE1039*AN1041</f>
        <v>0</v>
      </c>
      <c r="CG1041">
        <f t="shared" ref="CG1041" si="19100">CF1039*AO1041</f>
        <v>0</v>
      </c>
      <c r="CH1041">
        <f t="shared" ref="CH1041" si="19101">CG1039*AP1041</f>
        <v>0</v>
      </c>
      <c r="CI1041">
        <f t="shared" ref="CI1041" si="19102">CH1039*AQ1041</f>
        <v>0</v>
      </c>
      <c r="CJ1041">
        <f t="shared" ref="CJ1041" si="19103">CI1039*AR1041</f>
        <v>0</v>
      </c>
      <c r="CK1041">
        <f t="shared" ref="CK1041" si="19104">CJ1039*AS1041</f>
        <v>0</v>
      </c>
      <c r="CL1041">
        <f t="shared" ref="CL1041" si="19105">CK1039*AT1041</f>
        <v>0</v>
      </c>
      <c r="CM1041">
        <f t="shared" ref="CM1041" si="19106">CL1039*AU1041</f>
        <v>0</v>
      </c>
      <c r="CN1041">
        <f t="shared" ref="CN1041" si="19107">CM1039*AV1041</f>
        <v>0</v>
      </c>
      <c r="CO1041">
        <f t="shared" ref="CO1041" si="19108">CN1039*AW1041</f>
        <v>0</v>
      </c>
      <c r="CP1041">
        <f t="shared" ref="CP1041" si="19109">CO1039*AX1041</f>
        <v>0</v>
      </c>
      <c r="CQ1041">
        <f t="shared" ref="CQ1041" si="19110">CP1039*AY1041</f>
        <v>0</v>
      </c>
      <c r="CR1041">
        <f t="shared" ref="CR1041" si="19111">CQ1039*AZ1041</f>
        <v>0</v>
      </c>
      <c r="CS1041">
        <f t="shared" ref="CS1041" si="19112">CR1039*BA1041</f>
        <v>0</v>
      </c>
      <c r="CT1041">
        <f t="shared" ref="CT1041" si="19113">CS1039*BB1041</f>
        <v>0</v>
      </c>
    </row>
    <row r="1042" spans="5:98" x14ac:dyDescent="0.3">
      <c r="E1042" s="4"/>
      <c r="F1042" s="91">
        <f t="shared" ref="F1042:H1042" si="19114">F1041</f>
        <v>60</v>
      </c>
      <c r="G1042" s="91">
        <f t="shared" si="19114"/>
        <v>60</v>
      </c>
      <c r="H1042" s="4">
        <f t="shared" si="19114"/>
        <v>1</v>
      </c>
      <c r="I1042">
        <v>10</v>
      </c>
      <c r="J1042" s="48">
        <f t="shared" si="19072"/>
        <v>0</v>
      </c>
      <c r="K1042" s="48">
        <f t="shared" si="19073"/>
        <v>0</v>
      </c>
      <c r="L1042" s="98">
        <f t="shared" si="19074"/>
        <v>0</v>
      </c>
      <c r="M1042" s="48"/>
      <c r="N1042" s="48"/>
      <c r="O1042" s="48"/>
      <c r="P1042" s="48">
        <f>$J1042+$K1042+$L1042</f>
        <v>0</v>
      </c>
      <c r="Q1042" s="48">
        <f t="shared" si="19031"/>
        <v>0</v>
      </c>
      <c r="R1042" s="48">
        <f t="shared" si="19031"/>
        <v>0</v>
      </c>
      <c r="S1042" s="48">
        <f t="shared" si="19031"/>
        <v>0</v>
      </c>
      <c r="T1042" s="48">
        <f t="shared" si="19031"/>
        <v>0</v>
      </c>
      <c r="U1042" s="48">
        <f t="shared" si="19031"/>
        <v>0</v>
      </c>
      <c r="V1042" s="48">
        <f t="shared" si="19031"/>
        <v>0</v>
      </c>
      <c r="W1042" s="48">
        <f t="shared" si="19031"/>
        <v>0</v>
      </c>
      <c r="X1042" s="48">
        <f t="shared" si="19031"/>
        <v>0</v>
      </c>
      <c r="Y1042" s="48">
        <f t="shared" si="19031"/>
        <v>0</v>
      </c>
      <c r="Z1042" s="48">
        <f t="shared" si="19031"/>
        <v>0</v>
      </c>
      <c r="AA1042" s="48">
        <f t="shared" si="19031"/>
        <v>0</v>
      </c>
      <c r="AB1042" s="48">
        <f t="shared" si="19031"/>
        <v>0</v>
      </c>
      <c r="AC1042" s="48">
        <f t="shared" si="19031"/>
        <v>0</v>
      </c>
      <c r="AD1042" s="48">
        <f t="shared" si="19031"/>
        <v>0</v>
      </c>
      <c r="AE1042" s="48">
        <f t="shared" si="19031"/>
        <v>0</v>
      </c>
      <c r="AF1042" s="48">
        <f t="shared" si="19031"/>
        <v>0</v>
      </c>
      <c r="AG1042" s="48">
        <f t="shared" si="19031"/>
        <v>0</v>
      </c>
      <c r="AH1042" s="48">
        <f t="shared" si="19031"/>
        <v>0</v>
      </c>
      <c r="AI1042" s="48">
        <f t="shared" si="19031"/>
        <v>0</v>
      </c>
      <c r="AJ1042" s="48">
        <f t="shared" si="19031"/>
        <v>0</v>
      </c>
      <c r="AK1042" s="48">
        <f t="shared" si="19031"/>
        <v>0</v>
      </c>
      <c r="AL1042" s="48">
        <f t="shared" si="19031"/>
        <v>0</v>
      </c>
      <c r="AM1042" s="48">
        <f t="shared" si="19031"/>
        <v>0</v>
      </c>
      <c r="AN1042" s="48">
        <f t="shared" si="19031"/>
        <v>0</v>
      </c>
      <c r="AO1042" s="48">
        <f t="shared" si="19031"/>
        <v>0</v>
      </c>
      <c r="AP1042" s="48">
        <f t="shared" si="19031"/>
        <v>0</v>
      </c>
      <c r="AQ1042" s="48">
        <f t="shared" si="19031"/>
        <v>0</v>
      </c>
      <c r="AR1042" s="48">
        <f t="shared" si="19031"/>
        <v>0</v>
      </c>
      <c r="AS1042" s="48">
        <f t="shared" si="19031"/>
        <v>0</v>
      </c>
      <c r="AT1042" s="48">
        <f t="shared" si="19031"/>
        <v>0</v>
      </c>
      <c r="AU1042" s="48">
        <f t="shared" si="19031"/>
        <v>0</v>
      </c>
      <c r="AV1042" s="48">
        <f t="shared" si="19031"/>
        <v>0</v>
      </c>
      <c r="AW1042" s="48">
        <f t="shared" si="19031"/>
        <v>0</v>
      </c>
      <c r="AX1042" s="48">
        <f t="shared" si="19031"/>
        <v>0</v>
      </c>
      <c r="AY1042" s="48">
        <f t="shared" si="19031"/>
        <v>0</v>
      </c>
      <c r="AZ1042" s="48">
        <f t="shared" si="19031"/>
        <v>0</v>
      </c>
      <c r="BA1042" s="48">
        <f t="shared" si="19031"/>
        <v>0</v>
      </c>
      <c r="BB1042" s="48">
        <f t="shared" si="19031"/>
        <v>0</v>
      </c>
      <c r="BC1042" s="48"/>
      <c r="BE1042" t="s">
        <v>179</v>
      </c>
      <c r="BH1042">
        <f>BF1039*P1042</f>
        <v>0</v>
      </c>
      <c r="BI1042">
        <f t="shared" ref="BI1042" si="19115">BG1039*Q1042</f>
        <v>0</v>
      </c>
      <c r="BJ1042">
        <f t="shared" ref="BJ1042" si="19116">BH1039*R1042</f>
        <v>0</v>
      </c>
      <c r="BK1042">
        <f t="shared" ref="BK1042" si="19117">BI1039*S1042</f>
        <v>0</v>
      </c>
      <c r="BL1042">
        <f t="shared" ref="BL1042" si="19118">BJ1039*T1042</f>
        <v>0</v>
      </c>
      <c r="BM1042">
        <f t="shared" ref="BM1042" si="19119">BK1039*U1042</f>
        <v>0</v>
      </c>
      <c r="BN1042">
        <f t="shared" ref="BN1042" si="19120">BL1039*V1042</f>
        <v>0</v>
      </c>
      <c r="BO1042">
        <f t="shared" ref="BO1042" si="19121">BM1039*W1042</f>
        <v>0</v>
      </c>
      <c r="BP1042">
        <f t="shared" ref="BP1042" si="19122">BN1039*X1042</f>
        <v>0</v>
      </c>
      <c r="BQ1042">
        <f t="shared" ref="BQ1042" si="19123">BO1039*Y1042</f>
        <v>0</v>
      </c>
      <c r="BR1042">
        <f t="shared" ref="BR1042" si="19124">BP1039*Z1042</f>
        <v>0</v>
      </c>
      <c r="BS1042">
        <f t="shared" ref="BS1042" si="19125">BQ1039*AA1042</f>
        <v>0</v>
      </c>
      <c r="BT1042">
        <f t="shared" ref="BT1042" si="19126">BR1039*AB1042</f>
        <v>0</v>
      </c>
      <c r="BU1042">
        <f t="shared" ref="BU1042" si="19127">BS1039*AC1042</f>
        <v>0</v>
      </c>
      <c r="BV1042">
        <f t="shared" ref="BV1042" si="19128">BT1039*AD1042</f>
        <v>0</v>
      </c>
      <c r="BW1042">
        <f t="shared" ref="BW1042" si="19129">BU1039*AE1042</f>
        <v>0</v>
      </c>
      <c r="BX1042">
        <f t="shared" ref="BX1042" si="19130">BV1039*AF1042</f>
        <v>0</v>
      </c>
      <c r="BY1042">
        <f t="shared" ref="BY1042" si="19131">BW1039*AG1042</f>
        <v>0</v>
      </c>
      <c r="BZ1042">
        <f t="shared" ref="BZ1042" si="19132">BX1039*AH1042</f>
        <v>0</v>
      </c>
      <c r="CA1042">
        <f t="shared" ref="CA1042" si="19133">BY1039*AI1042</f>
        <v>0</v>
      </c>
      <c r="CB1042">
        <f t="shared" ref="CB1042" si="19134">BZ1039*AJ1042</f>
        <v>0</v>
      </c>
      <c r="CC1042">
        <f t="shared" ref="CC1042" si="19135">CA1039*AK1042</f>
        <v>0</v>
      </c>
      <c r="CD1042">
        <f t="shared" ref="CD1042" si="19136">CB1039*AL1042</f>
        <v>0</v>
      </c>
      <c r="CE1042">
        <f t="shared" ref="CE1042" si="19137">CC1039*AM1042</f>
        <v>0</v>
      </c>
      <c r="CF1042">
        <f t="shared" ref="CF1042" si="19138">CD1039*AN1042</f>
        <v>0</v>
      </c>
      <c r="CG1042">
        <f t="shared" ref="CG1042" si="19139">CE1039*AO1042</f>
        <v>0</v>
      </c>
      <c r="CH1042">
        <f t="shared" ref="CH1042" si="19140">CF1039*AP1042</f>
        <v>0</v>
      </c>
      <c r="CI1042">
        <f t="shared" ref="CI1042" si="19141">CG1039*AQ1042</f>
        <v>0</v>
      </c>
      <c r="CJ1042">
        <f t="shared" ref="CJ1042" si="19142">CH1039*AR1042</f>
        <v>0</v>
      </c>
      <c r="CK1042">
        <f t="shared" ref="CK1042" si="19143">CI1039*AS1042</f>
        <v>0</v>
      </c>
      <c r="CL1042">
        <f t="shared" ref="CL1042" si="19144">CJ1039*AT1042</f>
        <v>0</v>
      </c>
      <c r="CM1042">
        <f t="shared" ref="CM1042" si="19145">CK1039*AU1042</f>
        <v>0</v>
      </c>
      <c r="CN1042">
        <f t="shared" ref="CN1042" si="19146">CL1039*AV1042</f>
        <v>0</v>
      </c>
      <c r="CO1042">
        <f t="shared" ref="CO1042" si="19147">CM1039*AW1042</f>
        <v>0</v>
      </c>
      <c r="CP1042">
        <f t="shared" ref="CP1042" si="19148">CN1039*AX1042</f>
        <v>0</v>
      </c>
      <c r="CQ1042">
        <f t="shared" ref="CQ1042" si="19149">CO1039*AY1042</f>
        <v>0</v>
      </c>
      <c r="CR1042">
        <f t="shared" ref="CR1042" si="19150">CP1039*AZ1042</f>
        <v>0</v>
      </c>
      <c r="CS1042">
        <f t="shared" ref="CS1042" si="19151">CQ1039*BA1042</f>
        <v>0</v>
      </c>
      <c r="CT1042">
        <f t="shared" ref="CT1042" si="19152">CR1039*BB1042</f>
        <v>0</v>
      </c>
    </row>
    <row r="1043" spans="5:98" x14ac:dyDescent="0.3">
      <c r="F1043" s="91">
        <f t="shared" ref="F1043:H1043" si="19153">F1042</f>
        <v>60</v>
      </c>
      <c r="G1043" s="91">
        <f t="shared" si="19153"/>
        <v>60</v>
      </c>
      <c r="H1043" s="4">
        <f t="shared" si="19153"/>
        <v>1</v>
      </c>
      <c r="I1043">
        <v>15</v>
      </c>
      <c r="J1043" s="48">
        <f t="shared" si="19072"/>
        <v>0</v>
      </c>
      <c r="K1043" s="48">
        <f t="shared" si="19073"/>
        <v>0</v>
      </c>
      <c r="L1043" s="98">
        <f t="shared" si="19074"/>
        <v>0</v>
      </c>
      <c r="M1043" s="48"/>
      <c r="N1043" s="48"/>
      <c r="O1043" s="48"/>
      <c r="P1043" s="48"/>
      <c r="Q1043" s="48">
        <f>$J1043+$K1043+$L1043</f>
        <v>0</v>
      </c>
      <c r="R1043" s="48">
        <f t="shared" si="19031"/>
        <v>0</v>
      </c>
      <c r="S1043" s="48">
        <f t="shared" si="19031"/>
        <v>0</v>
      </c>
      <c r="T1043" s="48">
        <f t="shared" si="19031"/>
        <v>0</v>
      </c>
      <c r="U1043" s="48">
        <f t="shared" si="19031"/>
        <v>0</v>
      </c>
      <c r="V1043" s="48">
        <f t="shared" si="19031"/>
        <v>0</v>
      </c>
      <c r="W1043" s="48">
        <f t="shared" si="19031"/>
        <v>0</v>
      </c>
      <c r="X1043" s="48">
        <f t="shared" si="19031"/>
        <v>0</v>
      </c>
      <c r="Y1043" s="48">
        <f t="shared" si="19031"/>
        <v>0</v>
      </c>
      <c r="Z1043" s="48">
        <f t="shared" si="19031"/>
        <v>0</v>
      </c>
      <c r="AA1043" s="48">
        <f t="shared" si="19031"/>
        <v>0</v>
      </c>
      <c r="AB1043" s="48">
        <f t="shared" si="19031"/>
        <v>0</v>
      </c>
      <c r="AC1043" s="48">
        <f t="shared" si="19031"/>
        <v>0</v>
      </c>
      <c r="AD1043" s="48">
        <f t="shared" si="19031"/>
        <v>0</v>
      </c>
      <c r="AE1043" s="48">
        <f t="shared" si="19031"/>
        <v>0</v>
      </c>
      <c r="AF1043" s="48">
        <f t="shared" si="19031"/>
        <v>0</v>
      </c>
      <c r="AG1043" s="48">
        <f t="shared" si="19031"/>
        <v>0</v>
      </c>
      <c r="AH1043" s="48">
        <f t="shared" si="19031"/>
        <v>0</v>
      </c>
      <c r="AI1043" s="48">
        <f t="shared" si="19031"/>
        <v>0</v>
      </c>
      <c r="AJ1043" s="48">
        <f t="shared" si="19031"/>
        <v>0</v>
      </c>
      <c r="AK1043" s="48">
        <f t="shared" si="19031"/>
        <v>0</v>
      </c>
      <c r="AL1043" s="48">
        <f t="shared" si="19031"/>
        <v>0</v>
      </c>
      <c r="AM1043" s="48">
        <f t="shared" si="19031"/>
        <v>0</v>
      </c>
      <c r="AN1043" s="48">
        <f t="shared" si="19031"/>
        <v>0</v>
      </c>
      <c r="AO1043" s="48">
        <f t="shared" si="19031"/>
        <v>0</v>
      </c>
      <c r="AP1043" s="48">
        <f t="shared" si="19031"/>
        <v>0</v>
      </c>
      <c r="AQ1043" s="48">
        <f t="shared" si="19031"/>
        <v>0</v>
      </c>
      <c r="AR1043" s="48">
        <f t="shared" si="19031"/>
        <v>0</v>
      </c>
      <c r="AS1043" s="48">
        <f t="shared" si="19031"/>
        <v>0</v>
      </c>
      <c r="AT1043" s="48">
        <f t="shared" si="19031"/>
        <v>0</v>
      </c>
      <c r="AU1043" s="48">
        <f t="shared" si="19031"/>
        <v>0</v>
      </c>
      <c r="AV1043" s="48">
        <f t="shared" si="19031"/>
        <v>0</v>
      </c>
      <c r="AW1043" s="48">
        <f t="shared" si="19031"/>
        <v>0</v>
      </c>
      <c r="AX1043" s="48">
        <f t="shared" si="19031"/>
        <v>0</v>
      </c>
      <c r="AY1043" s="48">
        <f t="shared" si="19031"/>
        <v>0</v>
      </c>
      <c r="AZ1043" s="48">
        <f t="shared" si="19031"/>
        <v>0</v>
      </c>
      <c r="BA1043" s="48">
        <f t="shared" si="19031"/>
        <v>0</v>
      </c>
      <c r="BB1043" s="48">
        <f t="shared" si="19031"/>
        <v>0</v>
      </c>
      <c r="BC1043" s="48"/>
      <c r="BE1043" t="s">
        <v>180</v>
      </c>
      <c r="BI1043">
        <f>BF1039*Q1043</f>
        <v>0</v>
      </c>
      <c r="BJ1043">
        <f t="shared" ref="BJ1043" si="19154">BG1039*R1043</f>
        <v>0</v>
      </c>
      <c r="BK1043">
        <f t="shared" ref="BK1043" si="19155">BH1039*S1043</f>
        <v>0</v>
      </c>
      <c r="BL1043">
        <f t="shared" ref="BL1043" si="19156">BI1039*T1043</f>
        <v>0</v>
      </c>
      <c r="BM1043">
        <f t="shared" ref="BM1043" si="19157">BJ1039*U1043</f>
        <v>0</v>
      </c>
      <c r="BN1043">
        <f t="shared" ref="BN1043" si="19158">BK1039*V1043</f>
        <v>0</v>
      </c>
      <c r="BO1043">
        <f t="shared" ref="BO1043" si="19159">BL1039*W1043</f>
        <v>0</v>
      </c>
      <c r="BP1043">
        <f t="shared" ref="BP1043" si="19160">BM1039*X1043</f>
        <v>0</v>
      </c>
      <c r="BQ1043">
        <f t="shared" ref="BQ1043" si="19161">BN1039*Y1043</f>
        <v>0</v>
      </c>
      <c r="BR1043">
        <f t="shared" ref="BR1043" si="19162">BO1039*Z1043</f>
        <v>0</v>
      </c>
      <c r="BS1043">
        <f t="shared" ref="BS1043" si="19163">BP1039*AA1043</f>
        <v>0</v>
      </c>
      <c r="BT1043">
        <f t="shared" ref="BT1043" si="19164">BQ1039*AB1043</f>
        <v>0</v>
      </c>
      <c r="BU1043">
        <f t="shared" ref="BU1043" si="19165">BR1039*AC1043</f>
        <v>0</v>
      </c>
      <c r="BV1043">
        <f t="shared" ref="BV1043" si="19166">BS1039*AD1043</f>
        <v>0</v>
      </c>
      <c r="BW1043">
        <f t="shared" ref="BW1043" si="19167">BT1039*AE1043</f>
        <v>0</v>
      </c>
      <c r="BX1043">
        <f t="shared" ref="BX1043" si="19168">BU1039*AF1043</f>
        <v>0</v>
      </c>
      <c r="BY1043">
        <f t="shared" ref="BY1043" si="19169">BV1039*AG1043</f>
        <v>0</v>
      </c>
      <c r="BZ1043">
        <f t="shared" ref="BZ1043" si="19170">BW1039*AH1043</f>
        <v>0</v>
      </c>
      <c r="CA1043">
        <f t="shared" ref="CA1043" si="19171">BX1039*AI1043</f>
        <v>0</v>
      </c>
      <c r="CB1043">
        <f t="shared" ref="CB1043" si="19172">BY1039*AJ1043</f>
        <v>0</v>
      </c>
      <c r="CC1043">
        <f t="shared" ref="CC1043" si="19173">BZ1039*AK1043</f>
        <v>0</v>
      </c>
      <c r="CD1043">
        <f t="shared" ref="CD1043" si="19174">CA1039*AL1043</f>
        <v>0</v>
      </c>
      <c r="CE1043">
        <f t="shared" ref="CE1043" si="19175">CB1039*AM1043</f>
        <v>0</v>
      </c>
      <c r="CF1043">
        <f t="shared" ref="CF1043" si="19176">CC1039*AN1043</f>
        <v>0</v>
      </c>
      <c r="CG1043">
        <f t="shared" ref="CG1043" si="19177">CD1039*AO1043</f>
        <v>0</v>
      </c>
      <c r="CH1043">
        <f t="shared" ref="CH1043" si="19178">CE1039*AP1043</f>
        <v>0</v>
      </c>
      <c r="CI1043">
        <f t="shared" ref="CI1043" si="19179">CF1039*AQ1043</f>
        <v>0</v>
      </c>
      <c r="CJ1043">
        <f t="shared" ref="CJ1043" si="19180">CG1039*AR1043</f>
        <v>0</v>
      </c>
      <c r="CK1043">
        <f t="shared" ref="CK1043" si="19181">CH1039*AS1043</f>
        <v>0</v>
      </c>
      <c r="CL1043">
        <f t="shared" ref="CL1043" si="19182">CI1039*AT1043</f>
        <v>0</v>
      </c>
      <c r="CM1043">
        <f t="shared" ref="CM1043" si="19183">CJ1039*AU1043</f>
        <v>0</v>
      </c>
      <c r="CN1043">
        <f t="shared" ref="CN1043" si="19184">CK1039*AV1043</f>
        <v>0</v>
      </c>
      <c r="CO1043">
        <f t="shared" ref="CO1043" si="19185">CL1039*AW1043</f>
        <v>0</v>
      </c>
      <c r="CP1043">
        <f t="shared" ref="CP1043" si="19186">CM1039*AX1043</f>
        <v>0</v>
      </c>
      <c r="CQ1043">
        <f t="shared" ref="CQ1043" si="19187">CN1039*AY1043</f>
        <v>0</v>
      </c>
      <c r="CR1043">
        <f t="shared" ref="CR1043" si="19188">CO1039*AZ1043</f>
        <v>0</v>
      </c>
      <c r="CS1043">
        <f t="shared" ref="CS1043" si="19189">CP1039*BA1043</f>
        <v>0</v>
      </c>
      <c r="CT1043">
        <f t="shared" ref="CT1043" si="19190">CQ1039*BB1043</f>
        <v>0</v>
      </c>
    </row>
    <row r="1044" spans="5:98" x14ac:dyDescent="0.3">
      <c r="F1044" s="91">
        <f t="shared" ref="F1044:H1044" si="19191">F1043</f>
        <v>60</v>
      </c>
      <c r="G1044" s="91">
        <f t="shared" si="19191"/>
        <v>60</v>
      </c>
      <c r="H1044" s="4">
        <f t="shared" si="19191"/>
        <v>1</v>
      </c>
      <c r="I1044">
        <v>20</v>
      </c>
      <c r="J1044" s="48">
        <f t="shared" si="19072"/>
        <v>0</v>
      </c>
      <c r="K1044" s="48">
        <f t="shared" si="19073"/>
        <v>0</v>
      </c>
      <c r="L1044" s="98">
        <f t="shared" si="19074"/>
        <v>0</v>
      </c>
      <c r="M1044" s="48"/>
      <c r="N1044" s="48"/>
      <c r="O1044" s="48"/>
      <c r="P1044" s="48"/>
      <c r="Q1044" s="48"/>
      <c r="R1044" s="48">
        <f>$J1044+$K1044+$L1044</f>
        <v>0</v>
      </c>
      <c r="S1044" s="48">
        <f t="shared" si="19031"/>
        <v>0</v>
      </c>
      <c r="T1044" s="48">
        <f t="shared" si="19031"/>
        <v>0</v>
      </c>
      <c r="U1044" s="48">
        <f t="shared" si="19031"/>
        <v>0</v>
      </c>
      <c r="V1044" s="48">
        <f t="shared" si="19031"/>
        <v>0</v>
      </c>
      <c r="W1044" s="48">
        <f t="shared" si="19031"/>
        <v>0</v>
      </c>
      <c r="X1044" s="48">
        <f t="shared" si="19031"/>
        <v>0</v>
      </c>
      <c r="Y1044" s="48">
        <f t="shared" si="19031"/>
        <v>0</v>
      </c>
      <c r="Z1044" s="48">
        <f t="shared" si="19031"/>
        <v>0</v>
      </c>
      <c r="AA1044" s="48">
        <f t="shared" si="19031"/>
        <v>0</v>
      </c>
      <c r="AB1044" s="48">
        <f t="shared" si="19031"/>
        <v>0</v>
      </c>
      <c r="AC1044" s="48">
        <f t="shared" si="19031"/>
        <v>0</v>
      </c>
      <c r="AD1044" s="48">
        <f t="shared" si="19031"/>
        <v>0</v>
      </c>
      <c r="AE1044" s="48">
        <f t="shared" si="19031"/>
        <v>0</v>
      </c>
      <c r="AF1044" s="48">
        <f t="shared" si="19031"/>
        <v>0</v>
      </c>
      <c r="AG1044" s="48">
        <f t="shared" si="19031"/>
        <v>0</v>
      </c>
      <c r="AH1044" s="48">
        <f t="shared" si="19031"/>
        <v>0</v>
      </c>
      <c r="AI1044" s="48">
        <f t="shared" si="19031"/>
        <v>0</v>
      </c>
      <c r="AJ1044" s="48">
        <f t="shared" si="19031"/>
        <v>0</v>
      </c>
      <c r="AK1044" s="48">
        <f t="shared" si="19031"/>
        <v>0</v>
      </c>
      <c r="AL1044" s="48">
        <f t="shared" si="19031"/>
        <v>0</v>
      </c>
      <c r="AM1044" s="48">
        <f t="shared" si="19031"/>
        <v>0</v>
      </c>
      <c r="AN1044" s="48">
        <f t="shared" si="19031"/>
        <v>0</v>
      </c>
      <c r="AO1044" s="48">
        <f t="shared" si="19031"/>
        <v>0</v>
      </c>
      <c r="AP1044" s="48">
        <f t="shared" si="19031"/>
        <v>0</v>
      </c>
      <c r="AQ1044" s="48">
        <f t="shared" si="19031"/>
        <v>0</v>
      </c>
      <c r="AR1044" s="48">
        <f t="shared" si="19031"/>
        <v>0</v>
      </c>
      <c r="AS1044" s="48">
        <f t="shared" si="19031"/>
        <v>0</v>
      </c>
      <c r="AT1044" s="48">
        <f t="shared" si="19031"/>
        <v>0</v>
      </c>
      <c r="AU1044" s="48">
        <f t="shared" si="19031"/>
        <v>0</v>
      </c>
      <c r="AV1044" s="48">
        <f t="shared" si="19031"/>
        <v>0</v>
      </c>
      <c r="AW1044" s="48">
        <f t="shared" si="19031"/>
        <v>0</v>
      </c>
      <c r="AX1044" s="48">
        <f t="shared" si="19031"/>
        <v>0</v>
      </c>
      <c r="AY1044" s="48">
        <f t="shared" si="19031"/>
        <v>0</v>
      </c>
      <c r="AZ1044" s="48">
        <f t="shared" si="19031"/>
        <v>0</v>
      </c>
      <c r="BA1044" s="48">
        <f t="shared" si="19031"/>
        <v>0</v>
      </c>
      <c r="BB1044" s="48">
        <f t="shared" si="19031"/>
        <v>0</v>
      </c>
      <c r="BC1044" s="48"/>
      <c r="BE1044" t="s">
        <v>181</v>
      </c>
      <c r="BJ1044">
        <f>BF1039*R1044</f>
        <v>0</v>
      </c>
      <c r="BK1044">
        <f t="shared" ref="BK1044" si="19192">BG1039*S1044</f>
        <v>0</v>
      </c>
      <c r="BL1044">
        <f t="shared" ref="BL1044" si="19193">BH1039*T1044</f>
        <v>0</v>
      </c>
      <c r="BM1044">
        <f t="shared" ref="BM1044" si="19194">BI1039*U1044</f>
        <v>0</v>
      </c>
      <c r="BN1044">
        <f t="shared" ref="BN1044" si="19195">BJ1039*V1044</f>
        <v>0</v>
      </c>
      <c r="BO1044">
        <f t="shared" ref="BO1044" si="19196">BK1039*W1044</f>
        <v>0</v>
      </c>
      <c r="BP1044">
        <f t="shared" ref="BP1044" si="19197">BL1039*X1044</f>
        <v>0</v>
      </c>
      <c r="BQ1044">
        <f t="shared" ref="BQ1044" si="19198">BM1039*Y1044</f>
        <v>0</v>
      </c>
      <c r="BR1044">
        <f t="shared" ref="BR1044" si="19199">BN1039*Z1044</f>
        <v>0</v>
      </c>
      <c r="BS1044">
        <f t="shared" ref="BS1044" si="19200">BO1039*AA1044</f>
        <v>0</v>
      </c>
      <c r="BT1044">
        <f t="shared" ref="BT1044" si="19201">BP1039*AB1044</f>
        <v>0</v>
      </c>
      <c r="BU1044">
        <f t="shared" ref="BU1044" si="19202">BQ1039*AC1044</f>
        <v>0</v>
      </c>
      <c r="BV1044">
        <f t="shared" ref="BV1044" si="19203">BR1039*AD1044</f>
        <v>0</v>
      </c>
      <c r="BW1044">
        <f t="shared" ref="BW1044" si="19204">BS1039*AE1044</f>
        <v>0</v>
      </c>
      <c r="BX1044">
        <f t="shared" ref="BX1044" si="19205">BT1039*AF1044</f>
        <v>0</v>
      </c>
      <c r="BY1044">
        <f t="shared" ref="BY1044" si="19206">BU1039*AG1044</f>
        <v>0</v>
      </c>
      <c r="BZ1044">
        <f t="shared" ref="BZ1044" si="19207">BV1039*AH1044</f>
        <v>0</v>
      </c>
      <c r="CA1044">
        <f t="shared" ref="CA1044" si="19208">BW1039*AI1044</f>
        <v>0</v>
      </c>
      <c r="CB1044">
        <f t="shared" ref="CB1044" si="19209">BX1039*AJ1044</f>
        <v>0</v>
      </c>
      <c r="CC1044">
        <f t="shared" ref="CC1044" si="19210">BY1039*AK1044</f>
        <v>0</v>
      </c>
      <c r="CD1044">
        <f t="shared" ref="CD1044" si="19211">BZ1039*AL1044</f>
        <v>0</v>
      </c>
      <c r="CE1044">
        <f t="shared" ref="CE1044" si="19212">CA1039*AM1044</f>
        <v>0</v>
      </c>
      <c r="CF1044">
        <f t="shared" ref="CF1044" si="19213">CB1039*AN1044</f>
        <v>0</v>
      </c>
      <c r="CG1044">
        <f t="shared" ref="CG1044" si="19214">CC1039*AO1044</f>
        <v>0</v>
      </c>
      <c r="CH1044">
        <f t="shared" ref="CH1044" si="19215">CD1039*AP1044</f>
        <v>0</v>
      </c>
      <c r="CI1044">
        <f t="shared" ref="CI1044" si="19216">CE1039*AQ1044</f>
        <v>0</v>
      </c>
      <c r="CJ1044">
        <f t="shared" ref="CJ1044" si="19217">CF1039*AR1044</f>
        <v>0</v>
      </c>
      <c r="CK1044">
        <f t="shared" ref="CK1044" si="19218">CG1039*AS1044</f>
        <v>0</v>
      </c>
      <c r="CL1044">
        <f t="shared" ref="CL1044" si="19219">CH1039*AT1044</f>
        <v>0</v>
      </c>
      <c r="CM1044">
        <f t="shared" ref="CM1044" si="19220">CI1039*AU1044</f>
        <v>0</v>
      </c>
      <c r="CN1044">
        <f t="shared" ref="CN1044" si="19221">CJ1039*AV1044</f>
        <v>0</v>
      </c>
      <c r="CO1044">
        <f t="shared" ref="CO1044" si="19222">CK1039*AW1044</f>
        <v>0</v>
      </c>
      <c r="CP1044">
        <f t="shared" ref="CP1044" si="19223">CL1039*AX1044</f>
        <v>0</v>
      </c>
      <c r="CQ1044">
        <f t="shared" ref="CQ1044" si="19224">CM1039*AY1044</f>
        <v>0</v>
      </c>
      <c r="CR1044">
        <f t="shared" ref="CR1044" si="19225">CN1039*AZ1044</f>
        <v>0</v>
      </c>
      <c r="CS1044">
        <f t="shared" ref="CS1044" si="19226">CO1039*BA1044</f>
        <v>0</v>
      </c>
      <c r="CT1044">
        <f t="shared" ref="CT1044" si="19227">CP1039*BB1044</f>
        <v>0</v>
      </c>
    </row>
    <row r="1045" spans="5:98" x14ac:dyDescent="0.3">
      <c r="F1045" s="91">
        <f t="shared" ref="F1045:H1045" si="19228">F1044</f>
        <v>60</v>
      </c>
      <c r="G1045" s="91">
        <f t="shared" si="19228"/>
        <v>60</v>
      </c>
      <c r="H1045" s="4">
        <f t="shared" si="19228"/>
        <v>1</v>
      </c>
      <c r="I1045">
        <v>25</v>
      </c>
      <c r="J1045" s="48">
        <f t="shared" si="19072"/>
        <v>0</v>
      </c>
      <c r="K1045" s="48">
        <f t="shared" si="19073"/>
        <v>0</v>
      </c>
      <c r="L1045" s="98">
        <f t="shared" si="19074"/>
        <v>0</v>
      </c>
      <c r="M1045" s="48"/>
      <c r="N1045" s="48"/>
      <c r="O1045" s="48"/>
      <c r="P1045" s="48"/>
      <c r="Q1045" s="48"/>
      <c r="R1045" s="48"/>
      <c r="S1045" s="48">
        <f>$J1045+$K1045+$L1045</f>
        <v>0</v>
      </c>
      <c r="T1045" s="48">
        <f t="shared" si="19031"/>
        <v>0</v>
      </c>
      <c r="U1045" s="48">
        <f t="shared" si="19031"/>
        <v>0</v>
      </c>
      <c r="V1045" s="48">
        <f t="shared" si="19031"/>
        <v>0</v>
      </c>
      <c r="W1045" s="48">
        <f t="shared" si="19031"/>
        <v>0</v>
      </c>
      <c r="X1045" s="48">
        <f t="shared" si="19031"/>
        <v>0</v>
      </c>
      <c r="Y1045" s="48">
        <f t="shared" si="19031"/>
        <v>0</v>
      </c>
      <c r="Z1045" s="48">
        <f t="shared" si="19031"/>
        <v>0</v>
      </c>
      <c r="AA1045" s="48">
        <f t="shared" si="19031"/>
        <v>0</v>
      </c>
      <c r="AB1045" s="48">
        <f t="shared" si="19031"/>
        <v>0</v>
      </c>
      <c r="AC1045" s="48">
        <f t="shared" si="19031"/>
        <v>0</v>
      </c>
      <c r="AD1045" s="48">
        <f t="shared" si="19031"/>
        <v>0</v>
      </c>
      <c r="AE1045" s="48">
        <f t="shared" si="19031"/>
        <v>0</v>
      </c>
      <c r="AF1045" s="48">
        <f t="shared" si="19031"/>
        <v>0</v>
      </c>
      <c r="AG1045" s="48">
        <f t="shared" si="19031"/>
        <v>0</v>
      </c>
      <c r="AH1045" s="48">
        <f t="shared" si="19031"/>
        <v>0</v>
      </c>
      <c r="AI1045" s="48">
        <f t="shared" si="19031"/>
        <v>0</v>
      </c>
      <c r="AJ1045" s="48">
        <f t="shared" si="19031"/>
        <v>0</v>
      </c>
      <c r="AK1045" s="48">
        <f t="shared" si="19031"/>
        <v>0</v>
      </c>
      <c r="AL1045" s="48">
        <f t="shared" si="19031"/>
        <v>0</v>
      </c>
      <c r="AM1045" s="48">
        <f t="shared" si="19031"/>
        <v>0</v>
      </c>
      <c r="AN1045" s="48">
        <f t="shared" si="19031"/>
        <v>0</v>
      </c>
      <c r="AO1045" s="48">
        <f t="shared" si="19031"/>
        <v>0</v>
      </c>
      <c r="AP1045" s="48">
        <f t="shared" si="19031"/>
        <v>0</v>
      </c>
      <c r="AQ1045" s="48">
        <f t="shared" si="19031"/>
        <v>0</v>
      </c>
      <c r="AR1045" s="48">
        <f t="shared" si="19031"/>
        <v>0</v>
      </c>
      <c r="AS1045" s="48">
        <f t="shared" si="19031"/>
        <v>0</v>
      </c>
      <c r="AT1045" s="48">
        <f t="shared" si="19031"/>
        <v>0</v>
      </c>
      <c r="AU1045" s="48">
        <f t="shared" si="19031"/>
        <v>0</v>
      </c>
      <c r="AV1045" s="48">
        <f t="shared" si="19031"/>
        <v>0</v>
      </c>
      <c r="AW1045" s="48">
        <f t="shared" si="19031"/>
        <v>0</v>
      </c>
      <c r="AX1045" s="48">
        <f t="shared" si="19031"/>
        <v>0</v>
      </c>
      <c r="AY1045" s="48">
        <f t="shared" si="19031"/>
        <v>0</v>
      </c>
      <c r="AZ1045" s="48">
        <f t="shared" si="19031"/>
        <v>0</v>
      </c>
      <c r="BA1045" s="48">
        <f t="shared" si="19031"/>
        <v>0</v>
      </c>
      <c r="BB1045" s="48">
        <f t="shared" si="19031"/>
        <v>0</v>
      </c>
      <c r="BC1045" s="48"/>
      <c r="BE1045" t="s">
        <v>182</v>
      </c>
      <c r="BK1045">
        <f>BF1039*S1045</f>
        <v>0</v>
      </c>
      <c r="BL1045">
        <f t="shared" ref="BL1045" si="19229">BG1039*T1045</f>
        <v>0</v>
      </c>
      <c r="BM1045">
        <f t="shared" ref="BM1045" si="19230">BH1039*U1045</f>
        <v>0</v>
      </c>
      <c r="BN1045">
        <f t="shared" ref="BN1045" si="19231">BI1039*V1045</f>
        <v>0</v>
      </c>
      <c r="BO1045">
        <f t="shared" ref="BO1045" si="19232">BJ1039*W1045</f>
        <v>0</v>
      </c>
      <c r="BP1045">
        <f t="shared" ref="BP1045" si="19233">BK1039*X1045</f>
        <v>0</v>
      </c>
      <c r="BQ1045">
        <f t="shared" ref="BQ1045" si="19234">BL1039*Y1045</f>
        <v>0</v>
      </c>
      <c r="BR1045">
        <f t="shared" ref="BR1045" si="19235">BM1039*Z1045</f>
        <v>0</v>
      </c>
      <c r="BS1045">
        <f t="shared" ref="BS1045" si="19236">BN1039*AA1045</f>
        <v>0</v>
      </c>
      <c r="BT1045">
        <f t="shared" ref="BT1045" si="19237">BO1039*AB1045</f>
        <v>0</v>
      </c>
      <c r="BU1045">
        <f t="shared" ref="BU1045" si="19238">BP1039*AC1045</f>
        <v>0</v>
      </c>
      <c r="BV1045">
        <f t="shared" ref="BV1045" si="19239">BQ1039*AD1045</f>
        <v>0</v>
      </c>
      <c r="BW1045">
        <f t="shared" ref="BW1045" si="19240">BR1039*AE1045</f>
        <v>0</v>
      </c>
      <c r="BX1045">
        <f t="shared" ref="BX1045" si="19241">BS1039*AF1045</f>
        <v>0</v>
      </c>
      <c r="BY1045">
        <f t="shared" ref="BY1045" si="19242">BT1039*AG1045</f>
        <v>0</v>
      </c>
      <c r="BZ1045">
        <f t="shared" ref="BZ1045" si="19243">BU1039*AH1045</f>
        <v>0</v>
      </c>
      <c r="CA1045">
        <f t="shared" ref="CA1045" si="19244">BV1039*AI1045</f>
        <v>0</v>
      </c>
      <c r="CB1045">
        <f t="shared" ref="CB1045" si="19245">BW1039*AJ1045</f>
        <v>0</v>
      </c>
      <c r="CC1045">
        <f t="shared" ref="CC1045" si="19246">BX1039*AK1045</f>
        <v>0</v>
      </c>
      <c r="CD1045">
        <f t="shared" ref="CD1045" si="19247">BY1039*AL1045</f>
        <v>0</v>
      </c>
      <c r="CE1045">
        <f t="shared" ref="CE1045" si="19248">BZ1039*AM1045</f>
        <v>0</v>
      </c>
      <c r="CF1045">
        <f t="shared" ref="CF1045" si="19249">CA1039*AN1045</f>
        <v>0</v>
      </c>
      <c r="CG1045">
        <f t="shared" ref="CG1045" si="19250">CB1039*AO1045</f>
        <v>0</v>
      </c>
      <c r="CH1045">
        <f t="shared" ref="CH1045" si="19251">CC1039*AP1045</f>
        <v>0</v>
      </c>
      <c r="CI1045">
        <f t="shared" ref="CI1045" si="19252">CD1039*AQ1045</f>
        <v>0</v>
      </c>
      <c r="CJ1045">
        <f t="shared" ref="CJ1045" si="19253">CE1039*AR1045</f>
        <v>0</v>
      </c>
      <c r="CK1045">
        <f t="shared" ref="CK1045" si="19254">CF1039*AS1045</f>
        <v>0</v>
      </c>
      <c r="CL1045">
        <f t="shared" ref="CL1045" si="19255">CG1039*AT1045</f>
        <v>0</v>
      </c>
      <c r="CM1045">
        <f t="shared" ref="CM1045" si="19256">CH1039*AU1045</f>
        <v>0</v>
      </c>
      <c r="CN1045">
        <f t="shared" ref="CN1045" si="19257">CI1039*AV1045</f>
        <v>0</v>
      </c>
      <c r="CO1045">
        <f t="shared" ref="CO1045" si="19258">CJ1039*AW1045</f>
        <v>0</v>
      </c>
      <c r="CP1045">
        <f t="shared" ref="CP1045" si="19259">CK1039*AX1045</f>
        <v>0</v>
      </c>
      <c r="CQ1045">
        <f t="shared" ref="CQ1045" si="19260">CL1039*AY1045</f>
        <v>0</v>
      </c>
      <c r="CR1045">
        <f t="shared" ref="CR1045" si="19261">CM1039*AZ1045</f>
        <v>0</v>
      </c>
      <c r="CS1045">
        <f t="shared" ref="CS1045" si="19262">CN1039*BA1045</f>
        <v>0</v>
      </c>
      <c r="CT1045">
        <f t="shared" ref="CT1045" si="19263">CO1039*BB1045</f>
        <v>0</v>
      </c>
    </row>
    <row r="1046" spans="5:98" x14ac:dyDescent="0.3">
      <c r="F1046" s="91">
        <f t="shared" ref="F1046:H1046" si="19264">F1045</f>
        <v>60</v>
      </c>
      <c r="G1046" s="91">
        <f t="shared" si="19264"/>
        <v>60</v>
      </c>
      <c r="H1046" s="4">
        <f t="shared" si="19264"/>
        <v>1</v>
      </c>
      <c r="I1046">
        <v>30</v>
      </c>
      <c r="J1046" s="48">
        <f t="shared" si="19072"/>
        <v>0</v>
      </c>
      <c r="K1046" s="48">
        <f t="shared" si="19073"/>
        <v>0</v>
      </c>
      <c r="L1046" s="98">
        <f t="shared" si="19074"/>
        <v>0</v>
      </c>
      <c r="M1046" s="48"/>
      <c r="N1046" s="48"/>
      <c r="O1046" s="48"/>
      <c r="P1046" s="48"/>
      <c r="Q1046" s="48"/>
      <c r="R1046" s="48"/>
      <c r="S1046" s="48"/>
      <c r="T1046" s="48">
        <f>$J1046+$K1046+$L1046</f>
        <v>0</v>
      </c>
      <c r="U1046" s="48">
        <f t="shared" si="19031"/>
        <v>0</v>
      </c>
      <c r="V1046" s="48">
        <f t="shared" si="19031"/>
        <v>0</v>
      </c>
      <c r="W1046" s="48">
        <f t="shared" si="19031"/>
        <v>0</v>
      </c>
      <c r="X1046" s="48">
        <f t="shared" si="19031"/>
        <v>0</v>
      </c>
      <c r="Y1046" s="48">
        <f t="shared" si="19031"/>
        <v>0</v>
      </c>
      <c r="Z1046" s="48">
        <f t="shared" si="19031"/>
        <v>0</v>
      </c>
      <c r="AA1046" s="48">
        <f t="shared" si="19031"/>
        <v>0</v>
      </c>
      <c r="AB1046" s="48">
        <f t="shared" si="19031"/>
        <v>0</v>
      </c>
      <c r="AC1046" s="48">
        <f t="shared" si="19031"/>
        <v>0</v>
      </c>
      <c r="AD1046" s="48">
        <f t="shared" si="19031"/>
        <v>0</v>
      </c>
      <c r="AE1046" s="48">
        <f t="shared" si="19031"/>
        <v>0</v>
      </c>
      <c r="AF1046" s="48">
        <f t="shared" si="19031"/>
        <v>0</v>
      </c>
      <c r="AG1046" s="48">
        <f t="shared" si="19031"/>
        <v>0</v>
      </c>
      <c r="AH1046" s="48">
        <f t="shared" si="19031"/>
        <v>0</v>
      </c>
      <c r="AI1046" s="48">
        <f t="shared" si="19031"/>
        <v>0</v>
      </c>
      <c r="AJ1046" s="48">
        <f t="shared" si="19031"/>
        <v>0</v>
      </c>
      <c r="AK1046" s="48">
        <f t="shared" si="19031"/>
        <v>0</v>
      </c>
      <c r="AL1046" s="48">
        <f t="shared" si="19031"/>
        <v>0</v>
      </c>
      <c r="AM1046" s="48">
        <f t="shared" si="19031"/>
        <v>0</v>
      </c>
      <c r="AN1046" s="48">
        <f t="shared" si="19031"/>
        <v>0</v>
      </c>
      <c r="AO1046" s="48">
        <f t="shared" si="19031"/>
        <v>0</v>
      </c>
      <c r="AP1046" s="48">
        <f t="shared" si="19031"/>
        <v>0</v>
      </c>
      <c r="AQ1046" s="48">
        <f t="shared" si="19031"/>
        <v>0</v>
      </c>
      <c r="AR1046" s="48">
        <f t="shared" si="19031"/>
        <v>0</v>
      </c>
      <c r="AS1046" s="48">
        <f t="shared" si="19031"/>
        <v>0</v>
      </c>
      <c r="AT1046" s="48">
        <f t="shared" si="19031"/>
        <v>0</v>
      </c>
      <c r="AU1046" s="48">
        <f t="shared" si="19031"/>
        <v>0</v>
      </c>
      <c r="AV1046" s="48">
        <f t="shared" si="19031"/>
        <v>0</v>
      </c>
      <c r="AW1046" s="48">
        <f t="shared" si="19031"/>
        <v>0</v>
      </c>
      <c r="AX1046" s="48">
        <f t="shared" si="19031"/>
        <v>0</v>
      </c>
      <c r="AY1046" s="48">
        <f t="shared" ref="AY1046:BB1061" si="19265">$J1046+$K1046+$L1046</f>
        <v>0</v>
      </c>
      <c r="AZ1046" s="48">
        <f t="shared" si="19265"/>
        <v>0</v>
      </c>
      <c r="BA1046" s="48">
        <f t="shared" si="19265"/>
        <v>0</v>
      </c>
      <c r="BB1046" s="48">
        <f t="shared" si="19265"/>
        <v>0</v>
      </c>
      <c r="BC1046" s="48"/>
      <c r="BE1046" t="s">
        <v>183</v>
      </c>
      <c r="BL1046">
        <f>BF1039*T1046</f>
        <v>0</v>
      </c>
      <c r="BM1046">
        <f t="shared" ref="BM1046" si="19266">BG1039*U1046</f>
        <v>0</v>
      </c>
      <c r="BN1046">
        <f t="shared" ref="BN1046" si="19267">BH1039*V1046</f>
        <v>0</v>
      </c>
      <c r="BO1046">
        <f t="shared" ref="BO1046" si="19268">BI1039*W1046</f>
        <v>0</v>
      </c>
      <c r="BP1046">
        <f t="shared" ref="BP1046" si="19269">BJ1039*X1046</f>
        <v>0</v>
      </c>
      <c r="BQ1046">
        <f t="shared" ref="BQ1046" si="19270">BK1039*Y1046</f>
        <v>0</v>
      </c>
      <c r="BR1046">
        <f t="shared" ref="BR1046" si="19271">BL1039*Z1046</f>
        <v>0</v>
      </c>
      <c r="BS1046">
        <f t="shared" ref="BS1046" si="19272">BM1039*AA1046</f>
        <v>0</v>
      </c>
      <c r="BT1046">
        <f t="shared" ref="BT1046" si="19273">BN1039*AB1046</f>
        <v>0</v>
      </c>
      <c r="BU1046">
        <f t="shared" ref="BU1046" si="19274">BO1039*AC1046</f>
        <v>0</v>
      </c>
      <c r="BV1046">
        <f t="shared" ref="BV1046" si="19275">BP1039*AD1046</f>
        <v>0</v>
      </c>
      <c r="BW1046">
        <f t="shared" ref="BW1046" si="19276">BQ1039*AE1046</f>
        <v>0</v>
      </c>
      <c r="BX1046">
        <f t="shared" ref="BX1046" si="19277">BR1039*AF1046</f>
        <v>0</v>
      </c>
      <c r="BY1046">
        <f t="shared" ref="BY1046" si="19278">BS1039*AG1046</f>
        <v>0</v>
      </c>
      <c r="BZ1046">
        <f t="shared" ref="BZ1046" si="19279">BT1039*AH1046</f>
        <v>0</v>
      </c>
      <c r="CA1046">
        <f t="shared" ref="CA1046" si="19280">BU1039*AI1046</f>
        <v>0</v>
      </c>
      <c r="CB1046">
        <f t="shared" ref="CB1046" si="19281">BV1039*AJ1046</f>
        <v>0</v>
      </c>
      <c r="CC1046">
        <f t="shared" ref="CC1046" si="19282">BW1039*AK1046</f>
        <v>0</v>
      </c>
      <c r="CD1046">
        <f t="shared" ref="CD1046" si="19283">BX1039*AL1046</f>
        <v>0</v>
      </c>
      <c r="CE1046">
        <f t="shared" ref="CE1046" si="19284">BY1039*AM1046</f>
        <v>0</v>
      </c>
      <c r="CF1046">
        <f t="shared" ref="CF1046" si="19285">BZ1039*AN1046</f>
        <v>0</v>
      </c>
      <c r="CG1046">
        <f t="shared" ref="CG1046" si="19286">CA1039*AO1046</f>
        <v>0</v>
      </c>
      <c r="CH1046">
        <f t="shared" ref="CH1046" si="19287">CB1039*AP1046</f>
        <v>0</v>
      </c>
      <c r="CI1046">
        <f t="shared" ref="CI1046" si="19288">CC1039*AQ1046</f>
        <v>0</v>
      </c>
      <c r="CJ1046">
        <f t="shared" ref="CJ1046" si="19289">CD1039*AR1046</f>
        <v>0</v>
      </c>
      <c r="CK1046">
        <f t="shared" ref="CK1046" si="19290">CE1039*AS1046</f>
        <v>0</v>
      </c>
      <c r="CL1046">
        <f t="shared" ref="CL1046" si="19291">CF1039*AT1046</f>
        <v>0</v>
      </c>
      <c r="CM1046">
        <f t="shared" ref="CM1046" si="19292">CG1039*AU1046</f>
        <v>0</v>
      </c>
      <c r="CN1046">
        <f t="shared" ref="CN1046" si="19293">CH1039*AV1046</f>
        <v>0</v>
      </c>
      <c r="CO1046">
        <f t="shared" ref="CO1046" si="19294">CI1039*AW1046</f>
        <v>0</v>
      </c>
      <c r="CP1046">
        <f t="shared" ref="CP1046" si="19295">CJ1039*AX1046</f>
        <v>0</v>
      </c>
      <c r="CQ1046">
        <f t="shared" ref="CQ1046" si="19296">CK1039*AY1046</f>
        <v>0</v>
      </c>
      <c r="CR1046">
        <f t="shared" ref="CR1046" si="19297">CL1039*AZ1046</f>
        <v>0</v>
      </c>
      <c r="CS1046">
        <f t="shared" ref="CS1046" si="19298">CM1039*BA1046</f>
        <v>0</v>
      </c>
      <c r="CT1046">
        <f t="shared" ref="CT1046" si="19299">CN1039*BB1046</f>
        <v>0</v>
      </c>
    </row>
    <row r="1047" spans="5:98" x14ac:dyDescent="0.3">
      <c r="F1047" s="91">
        <f t="shared" ref="F1047:H1047" si="19300">F1046</f>
        <v>60</v>
      </c>
      <c r="G1047" s="91">
        <f t="shared" si="19300"/>
        <v>60</v>
      </c>
      <c r="H1047" s="4">
        <f t="shared" si="19300"/>
        <v>1</v>
      </c>
      <c r="I1047">
        <v>35</v>
      </c>
      <c r="J1047" s="48">
        <f t="shared" si="19072"/>
        <v>0</v>
      </c>
      <c r="K1047" s="48">
        <f>IF(IF(AND(I1047&gt;=(F1047*2),I1047&lt;=G1047+F1047+(G1047-F1047+5)+1),((H1047)^2)*(I1048-F1047*2)/5,0)&lt;=H1047,IF(AND(I1047&gt;=(F1047*2),I1047&lt;=G1047+F1047+(G1047-F1047+5)+1),((H1047)^2)*(I1048-F1047*2)/5,0),(K1046-H1047^2))</f>
        <v>0</v>
      </c>
      <c r="L1047" s="98">
        <f t="shared" si="19074"/>
        <v>0</v>
      </c>
      <c r="M1047" s="48"/>
      <c r="N1047" s="48"/>
      <c r="O1047" s="48"/>
      <c r="P1047" s="48"/>
      <c r="Q1047" s="48"/>
      <c r="R1047" s="48"/>
      <c r="S1047" s="48"/>
      <c r="T1047" s="48"/>
      <c r="U1047" s="48">
        <f>$J1047+$K1047+$L1047</f>
        <v>0</v>
      </c>
      <c r="V1047" s="48">
        <f t="shared" ref="V1047:AX1057" si="19301">$J1047+$K1047+$L1047</f>
        <v>0</v>
      </c>
      <c r="W1047" s="48">
        <f t="shared" si="19301"/>
        <v>0</v>
      </c>
      <c r="X1047" s="48">
        <f t="shared" si="19301"/>
        <v>0</v>
      </c>
      <c r="Y1047" s="48">
        <f t="shared" si="19301"/>
        <v>0</v>
      </c>
      <c r="Z1047" s="48">
        <f t="shared" si="19301"/>
        <v>0</v>
      </c>
      <c r="AA1047" s="48">
        <f t="shared" si="19301"/>
        <v>0</v>
      </c>
      <c r="AB1047" s="48">
        <f t="shared" si="19301"/>
        <v>0</v>
      </c>
      <c r="AC1047" s="48">
        <f t="shared" si="19301"/>
        <v>0</v>
      </c>
      <c r="AD1047" s="48">
        <f t="shared" si="19301"/>
        <v>0</v>
      </c>
      <c r="AE1047" s="48">
        <f t="shared" si="19301"/>
        <v>0</v>
      </c>
      <c r="AF1047" s="48">
        <f t="shared" si="19301"/>
        <v>0</v>
      </c>
      <c r="AG1047" s="48">
        <f t="shared" si="19301"/>
        <v>0</v>
      </c>
      <c r="AH1047" s="48">
        <f t="shared" si="19301"/>
        <v>0</v>
      </c>
      <c r="AI1047" s="48">
        <f t="shared" si="19301"/>
        <v>0</v>
      </c>
      <c r="AJ1047" s="48">
        <f t="shared" si="19301"/>
        <v>0</v>
      </c>
      <c r="AK1047" s="48">
        <f t="shared" si="19301"/>
        <v>0</v>
      </c>
      <c r="AL1047" s="48">
        <f t="shared" si="19301"/>
        <v>0</v>
      </c>
      <c r="AM1047" s="48">
        <f t="shared" si="19301"/>
        <v>0</v>
      </c>
      <c r="AN1047" s="48">
        <f t="shared" si="19301"/>
        <v>0</v>
      </c>
      <c r="AO1047" s="48">
        <f t="shared" si="19301"/>
        <v>0</v>
      </c>
      <c r="AP1047" s="48">
        <f t="shared" si="19301"/>
        <v>0</v>
      </c>
      <c r="AQ1047" s="48">
        <f t="shared" si="19301"/>
        <v>0</v>
      </c>
      <c r="AR1047" s="48">
        <f t="shared" si="19301"/>
        <v>0</v>
      </c>
      <c r="AS1047" s="48">
        <f t="shared" si="19301"/>
        <v>0</v>
      </c>
      <c r="AT1047" s="48">
        <f t="shared" si="19301"/>
        <v>0</v>
      </c>
      <c r="AU1047" s="48">
        <f t="shared" si="19301"/>
        <v>0</v>
      </c>
      <c r="AV1047" s="48">
        <f t="shared" si="19301"/>
        <v>0</v>
      </c>
      <c r="AW1047" s="48">
        <f t="shared" si="19301"/>
        <v>0</v>
      </c>
      <c r="AX1047" s="48">
        <f t="shared" si="19301"/>
        <v>0</v>
      </c>
      <c r="AY1047" s="48">
        <f t="shared" si="19265"/>
        <v>0</v>
      </c>
      <c r="AZ1047" s="48">
        <f t="shared" si="19265"/>
        <v>0</v>
      </c>
      <c r="BA1047" s="48">
        <f t="shared" si="19265"/>
        <v>0</v>
      </c>
      <c r="BB1047" s="48">
        <f t="shared" si="19265"/>
        <v>0</v>
      </c>
      <c r="BC1047" s="48"/>
      <c r="BE1047" t="s">
        <v>184</v>
      </c>
      <c r="BM1047">
        <f>BF1039*U1047</f>
        <v>0</v>
      </c>
      <c r="BN1047">
        <f t="shared" ref="BN1047" si="19302">BG1039*V1047</f>
        <v>0</v>
      </c>
      <c r="BO1047">
        <f t="shared" ref="BO1047" si="19303">BH1039*W1047</f>
        <v>0</v>
      </c>
      <c r="BP1047">
        <f t="shared" ref="BP1047" si="19304">BI1039*X1047</f>
        <v>0</v>
      </c>
      <c r="BQ1047">
        <f t="shared" ref="BQ1047" si="19305">BJ1039*Y1047</f>
        <v>0</v>
      </c>
      <c r="BR1047">
        <f t="shared" ref="BR1047" si="19306">BK1039*Z1047</f>
        <v>0</v>
      </c>
      <c r="BS1047">
        <f t="shared" ref="BS1047" si="19307">BL1039*AA1047</f>
        <v>0</v>
      </c>
      <c r="BT1047">
        <f t="shared" ref="BT1047" si="19308">BM1039*AB1047</f>
        <v>0</v>
      </c>
      <c r="BU1047">
        <f t="shared" ref="BU1047" si="19309">BN1039*AC1047</f>
        <v>0</v>
      </c>
      <c r="BV1047">
        <f t="shared" ref="BV1047" si="19310">BO1039*AD1047</f>
        <v>0</v>
      </c>
      <c r="BW1047">
        <f t="shared" ref="BW1047" si="19311">BP1039*AE1047</f>
        <v>0</v>
      </c>
      <c r="BX1047">
        <f t="shared" ref="BX1047" si="19312">BQ1039*AF1047</f>
        <v>0</v>
      </c>
      <c r="BY1047">
        <f t="shared" ref="BY1047" si="19313">BR1039*AG1047</f>
        <v>0</v>
      </c>
      <c r="BZ1047">
        <f t="shared" ref="BZ1047" si="19314">BS1039*AH1047</f>
        <v>0</v>
      </c>
      <c r="CA1047">
        <f t="shared" ref="CA1047" si="19315">BT1039*AI1047</f>
        <v>0</v>
      </c>
      <c r="CB1047">
        <f t="shared" ref="CB1047" si="19316">BU1039*AJ1047</f>
        <v>0</v>
      </c>
      <c r="CC1047">
        <f t="shared" ref="CC1047" si="19317">BV1039*AK1047</f>
        <v>0</v>
      </c>
      <c r="CD1047">
        <f t="shared" ref="CD1047" si="19318">BW1039*AL1047</f>
        <v>0</v>
      </c>
      <c r="CE1047">
        <f t="shared" ref="CE1047" si="19319">BX1039*AM1047</f>
        <v>0</v>
      </c>
      <c r="CF1047">
        <f t="shared" ref="CF1047" si="19320">BY1039*AN1047</f>
        <v>0</v>
      </c>
      <c r="CG1047">
        <f t="shared" ref="CG1047" si="19321">BZ1039*AO1047</f>
        <v>0</v>
      </c>
      <c r="CH1047">
        <f t="shared" ref="CH1047" si="19322">CA1039*AP1047</f>
        <v>0</v>
      </c>
      <c r="CI1047">
        <f t="shared" ref="CI1047" si="19323">CB1039*AQ1047</f>
        <v>0</v>
      </c>
      <c r="CJ1047">
        <f t="shared" ref="CJ1047" si="19324">CC1039*AR1047</f>
        <v>0</v>
      </c>
      <c r="CK1047">
        <f t="shared" ref="CK1047" si="19325">CD1039*AS1047</f>
        <v>0</v>
      </c>
      <c r="CL1047">
        <f t="shared" ref="CL1047" si="19326">CE1039*AT1047</f>
        <v>0</v>
      </c>
      <c r="CM1047">
        <f t="shared" ref="CM1047" si="19327">CF1039*AU1047</f>
        <v>0</v>
      </c>
      <c r="CN1047">
        <f t="shared" ref="CN1047" si="19328">CG1039*AV1047</f>
        <v>0</v>
      </c>
      <c r="CO1047">
        <f t="shared" ref="CO1047" si="19329">CH1039*AW1047</f>
        <v>0</v>
      </c>
      <c r="CP1047">
        <f t="shared" ref="CP1047" si="19330">CI1039*AX1047</f>
        <v>0</v>
      </c>
      <c r="CQ1047">
        <f t="shared" ref="CQ1047" si="19331">CJ1039*AY1047</f>
        <v>0</v>
      </c>
      <c r="CR1047">
        <f t="shared" ref="CR1047" si="19332">CK1039*AZ1047</f>
        <v>0</v>
      </c>
      <c r="CS1047">
        <f t="shared" ref="CS1047" si="19333">CL1039*BA1047</f>
        <v>0</v>
      </c>
      <c r="CT1047">
        <f t="shared" ref="CT1047" si="19334">CM1039*BB1047</f>
        <v>0</v>
      </c>
    </row>
    <row r="1048" spans="5:98" x14ac:dyDescent="0.3">
      <c r="F1048" s="91">
        <f t="shared" ref="F1048:H1048" si="19335">F1047</f>
        <v>60</v>
      </c>
      <c r="G1048" s="91">
        <f t="shared" si="19335"/>
        <v>60</v>
      </c>
      <c r="H1048" s="4">
        <f t="shared" si="19335"/>
        <v>1</v>
      </c>
      <c r="I1048">
        <v>40</v>
      </c>
      <c r="J1048" s="48">
        <f t="shared" si="19072"/>
        <v>0</v>
      </c>
      <c r="K1048" s="48">
        <f t="shared" ref="K1048:K1063" si="19336">IF(IF(AND(I1048&gt;=(F1048*2),I1048&lt;=G1048+F1048+(G1048-F1048+5)+1),((H1048)^2)*(I1049-F1048*2)/5,0)&lt;=H1048,IF(AND(I1048&gt;=(F1048*2),I1048&lt;=G1048+F1048+(G1048-F1048+5)+1),((H1048)^2)*(I1049-F1048*2)/5,0),(K1047-H1048^2))</f>
        <v>0</v>
      </c>
      <c r="L1048" s="98">
        <f t="shared" si="19074"/>
        <v>0</v>
      </c>
      <c r="M1048" s="48"/>
      <c r="N1048" s="48"/>
      <c r="O1048" s="48"/>
      <c r="P1048" s="48"/>
      <c r="Q1048" s="48"/>
      <c r="R1048" s="48"/>
      <c r="S1048" s="48"/>
      <c r="T1048" s="48"/>
      <c r="U1048" s="48"/>
      <c r="V1048" s="48">
        <f>$J1048+$K1048+$L1048</f>
        <v>0</v>
      </c>
      <c r="W1048" s="48">
        <f t="shared" si="19301"/>
        <v>0</v>
      </c>
      <c r="X1048" s="48">
        <f t="shared" si="19301"/>
        <v>0</v>
      </c>
      <c r="Y1048" s="48">
        <f t="shared" si="19301"/>
        <v>0</v>
      </c>
      <c r="Z1048" s="48">
        <f t="shared" si="19301"/>
        <v>0</v>
      </c>
      <c r="AA1048" s="48">
        <f t="shared" si="19301"/>
        <v>0</v>
      </c>
      <c r="AB1048" s="48">
        <f t="shared" si="19301"/>
        <v>0</v>
      </c>
      <c r="AC1048" s="48">
        <f t="shared" si="19301"/>
        <v>0</v>
      </c>
      <c r="AD1048" s="48">
        <f t="shared" si="19301"/>
        <v>0</v>
      </c>
      <c r="AE1048" s="48">
        <f t="shared" si="19301"/>
        <v>0</v>
      </c>
      <c r="AF1048" s="48">
        <f t="shared" si="19301"/>
        <v>0</v>
      </c>
      <c r="AG1048" s="48">
        <f t="shared" si="19301"/>
        <v>0</v>
      </c>
      <c r="AH1048" s="48">
        <f t="shared" si="19301"/>
        <v>0</v>
      </c>
      <c r="AI1048" s="48">
        <f t="shared" si="19301"/>
        <v>0</v>
      </c>
      <c r="AJ1048" s="48">
        <f t="shared" si="19301"/>
        <v>0</v>
      </c>
      <c r="AK1048" s="48">
        <f t="shared" si="19301"/>
        <v>0</v>
      </c>
      <c r="AL1048" s="48">
        <f t="shared" si="19301"/>
        <v>0</v>
      </c>
      <c r="AM1048" s="48">
        <f t="shared" si="19301"/>
        <v>0</v>
      </c>
      <c r="AN1048" s="48">
        <f t="shared" si="19301"/>
        <v>0</v>
      </c>
      <c r="AO1048" s="48">
        <f t="shared" si="19301"/>
        <v>0</v>
      </c>
      <c r="AP1048" s="48">
        <f t="shared" si="19301"/>
        <v>0</v>
      </c>
      <c r="AQ1048" s="48">
        <f t="shared" si="19301"/>
        <v>0</v>
      </c>
      <c r="AR1048" s="48">
        <f t="shared" si="19301"/>
        <v>0</v>
      </c>
      <c r="AS1048" s="48">
        <f t="shared" si="19301"/>
        <v>0</v>
      </c>
      <c r="AT1048" s="48">
        <f t="shared" si="19301"/>
        <v>0</v>
      </c>
      <c r="AU1048" s="48">
        <f t="shared" si="19301"/>
        <v>0</v>
      </c>
      <c r="AV1048" s="48">
        <f t="shared" si="19301"/>
        <v>0</v>
      </c>
      <c r="AW1048" s="48">
        <f t="shared" si="19301"/>
        <v>0</v>
      </c>
      <c r="AX1048" s="48">
        <f t="shared" si="19301"/>
        <v>0</v>
      </c>
      <c r="AY1048" s="48">
        <f t="shared" si="19265"/>
        <v>0</v>
      </c>
      <c r="AZ1048" s="48">
        <f t="shared" si="19265"/>
        <v>0</v>
      </c>
      <c r="BA1048" s="48">
        <f t="shared" si="19265"/>
        <v>0</v>
      </c>
      <c r="BB1048" s="48">
        <f t="shared" si="19265"/>
        <v>0</v>
      </c>
      <c r="BC1048" s="48"/>
      <c r="BE1048" t="s">
        <v>185</v>
      </c>
      <c r="BN1048">
        <f>BF1039*V1048</f>
        <v>0</v>
      </c>
      <c r="BO1048">
        <f t="shared" ref="BO1048" si="19337">BG1039*W1048</f>
        <v>0</v>
      </c>
      <c r="BP1048">
        <f t="shared" ref="BP1048" si="19338">BH1039*X1048</f>
        <v>0</v>
      </c>
      <c r="BQ1048">
        <f t="shared" ref="BQ1048" si="19339">BI1039*Y1048</f>
        <v>0</v>
      </c>
      <c r="BR1048">
        <f t="shared" ref="BR1048" si="19340">BJ1039*Z1048</f>
        <v>0</v>
      </c>
      <c r="BS1048">
        <f t="shared" ref="BS1048" si="19341">BK1039*AA1048</f>
        <v>0</v>
      </c>
      <c r="BT1048">
        <f t="shared" ref="BT1048" si="19342">BL1039*AB1048</f>
        <v>0</v>
      </c>
      <c r="BU1048">
        <f t="shared" ref="BU1048" si="19343">BM1039*AC1048</f>
        <v>0</v>
      </c>
      <c r="BV1048">
        <f t="shared" ref="BV1048" si="19344">BN1039*AD1048</f>
        <v>0</v>
      </c>
      <c r="BW1048">
        <f t="shared" ref="BW1048" si="19345">BO1039*AE1048</f>
        <v>0</v>
      </c>
      <c r="BX1048">
        <f t="shared" ref="BX1048" si="19346">BP1039*AF1048</f>
        <v>0</v>
      </c>
      <c r="BY1048">
        <f t="shared" ref="BY1048" si="19347">BQ1039*AG1048</f>
        <v>0</v>
      </c>
      <c r="BZ1048">
        <f t="shared" ref="BZ1048" si="19348">BR1039*AH1048</f>
        <v>0</v>
      </c>
      <c r="CA1048">
        <f t="shared" ref="CA1048" si="19349">BS1039*AI1048</f>
        <v>0</v>
      </c>
      <c r="CB1048">
        <f t="shared" ref="CB1048" si="19350">BT1039*AJ1048</f>
        <v>0</v>
      </c>
      <c r="CC1048">
        <f t="shared" ref="CC1048" si="19351">BU1039*AK1048</f>
        <v>0</v>
      </c>
      <c r="CD1048">
        <f t="shared" ref="CD1048" si="19352">BV1039*AL1048</f>
        <v>0</v>
      </c>
      <c r="CE1048">
        <f t="shared" ref="CE1048" si="19353">BW1039*AM1048</f>
        <v>0</v>
      </c>
      <c r="CF1048">
        <f t="shared" ref="CF1048" si="19354">BX1039*AN1048</f>
        <v>0</v>
      </c>
      <c r="CG1048">
        <f t="shared" ref="CG1048" si="19355">BY1039*AO1048</f>
        <v>0</v>
      </c>
      <c r="CH1048">
        <f t="shared" ref="CH1048" si="19356">BZ1039*AP1048</f>
        <v>0</v>
      </c>
      <c r="CI1048">
        <f t="shared" ref="CI1048" si="19357">CA1039*AQ1048</f>
        <v>0</v>
      </c>
      <c r="CJ1048">
        <f t="shared" ref="CJ1048" si="19358">CB1039*AR1048</f>
        <v>0</v>
      </c>
      <c r="CK1048">
        <f t="shared" ref="CK1048" si="19359">CC1039*AS1048</f>
        <v>0</v>
      </c>
      <c r="CL1048">
        <f t="shared" ref="CL1048" si="19360">CD1039*AT1048</f>
        <v>0</v>
      </c>
      <c r="CM1048">
        <f t="shared" ref="CM1048" si="19361">CE1039*AU1048</f>
        <v>0</v>
      </c>
      <c r="CN1048">
        <f t="shared" ref="CN1048" si="19362">CF1039*AV1048</f>
        <v>0</v>
      </c>
      <c r="CO1048">
        <f t="shared" ref="CO1048" si="19363">CG1039*AW1048</f>
        <v>0</v>
      </c>
      <c r="CP1048">
        <f t="shared" ref="CP1048" si="19364">CH1039*AX1048</f>
        <v>0</v>
      </c>
      <c r="CQ1048">
        <f t="shared" ref="CQ1048" si="19365">CI1039*AY1048</f>
        <v>0</v>
      </c>
      <c r="CR1048">
        <f t="shared" ref="CR1048" si="19366">CJ1039*AZ1048</f>
        <v>0</v>
      </c>
      <c r="CS1048">
        <f t="shared" ref="CS1048" si="19367">CK1039*BA1048</f>
        <v>0</v>
      </c>
      <c r="CT1048">
        <f t="shared" ref="CT1048" si="19368">CL1039*BB1048</f>
        <v>0</v>
      </c>
    </row>
    <row r="1049" spans="5:98" x14ac:dyDescent="0.3">
      <c r="F1049" s="91">
        <f t="shared" ref="F1049:H1049" si="19369">F1048</f>
        <v>60</v>
      </c>
      <c r="G1049" s="91">
        <f t="shared" si="19369"/>
        <v>60</v>
      </c>
      <c r="H1049" s="4">
        <f t="shared" si="19369"/>
        <v>1</v>
      </c>
      <c r="I1049">
        <v>45</v>
      </c>
      <c r="J1049" s="48">
        <f t="shared" si="19072"/>
        <v>0</v>
      </c>
      <c r="K1049" s="48">
        <f t="shared" si="19336"/>
        <v>0</v>
      </c>
      <c r="L1049" s="98">
        <f t="shared" si="19074"/>
        <v>0</v>
      </c>
      <c r="M1049" s="48"/>
      <c r="N1049" s="48"/>
      <c r="O1049" s="48"/>
      <c r="P1049" s="48"/>
      <c r="Q1049" s="48"/>
      <c r="R1049" s="48"/>
      <c r="S1049" s="48"/>
      <c r="T1049" s="48"/>
      <c r="U1049" s="48"/>
      <c r="V1049" s="48"/>
      <c r="W1049" s="48">
        <f>$J1049+$K1049+$L1049</f>
        <v>0</v>
      </c>
      <c r="X1049" s="48">
        <f t="shared" si="19301"/>
        <v>0</v>
      </c>
      <c r="Y1049" s="48">
        <f t="shared" si="19301"/>
        <v>0</v>
      </c>
      <c r="Z1049" s="48">
        <f t="shared" si="19301"/>
        <v>0</v>
      </c>
      <c r="AA1049" s="48">
        <f t="shared" si="19301"/>
        <v>0</v>
      </c>
      <c r="AB1049" s="48">
        <f t="shared" si="19301"/>
        <v>0</v>
      </c>
      <c r="AC1049" s="48">
        <f t="shared" si="19301"/>
        <v>0</v>
      </c>
      <c r="AD1049" s="48">
        <f t="shared" si="19301"/>
        <v>0</v>
      </c>
      <c r="AE1049" s="48">
        <f t="shared" si="19301"/>
        <v>0</v>
      </c>
      <c r="AF1049" s="48">
        <f t="shared" si="19301"/>
        <v>0</v>
      </c>
      <c r="AG1049" s="48">
        <f t="shared" si="19301"/>
        <v>0</v>
      </c>
      <c r="AH1049" s="48">
        <f t="shared" si="19301"/>
        <v>0</v>
      </c>
      <c r="AI1049" s="48">
        <f t="shared" si="19301"/>
        <v>0</v>
      </c>
      <c r="AJ1049" s="48">
        <f t="shared" si="19301"/>
        <v>0</v>
      </c>
      <c r="AK1049" s="48">
        <f t="shared" si="19301"/>
        <v>0</v>
      </c>
      <c r="AL1049" s="48">
        <f t="shared" si="19301"/>
        <v>0</v>
      </c>
      <c r="AM1049" s="48">
        <f t="shared" si="19301"/>
        <v>0</v>
      </c>
      <c r="AN1049" s="48">
        <f t="shared" si="19301"/>
        <v>0</v>
      </c>
      <c r="AO1049" s="48">
        <f t="shared" si="19301"/>
        <v>0</v>
      </c>
      <c r="AP1049" s="48">
        <f t="shared" si="19301"/>
        <v>0</v>
      </c>
      <c r="AQ1049" s="48">
        <f t="shared" si="19301"/>
        <v>0</v>
      </c>
      <c r="AR1049" s="48">
        <f t="shared" si="19301"/>
        <v>0</v>
      </c>
      <c r="AS1049" s="48">
        <f t="shared" si="19301"/>
        <v>0</v>
      </c>
      <c r="AT1049" s="48">
        <f t="shared" si="19301"/>
        <v>0</v>
      </c>
      <c r="AU1049" s="48">
        <f t="shared" si="19301"/>
        <v>0</v>
      </c>
      <c r="AV1049" s="48">
        <f t="shared" si="19301"/>
        <v>0</v>
      </c>
      <c r="AW1049" s="48">
        <f t="shared" si="19301"/>
        <v>0</v>
      </c>
      <c r="AX1049" s="48">
        <f t="shared" si="19301"/>
        <v>0</v>
      </c>
      <c r="AY1049" s="48">
        <f t="shared" si="19265"/>
        <v>0</v>
      </c>
      <c r="AZ1049" s="48">
        <f t="shared" si="19265"/>
        <v>0</v>
      </c>
      <c r="BA1049" s="48">
        <f t="shared" si="19265"/>
        <v>0</v>
      </c>
      <c r="BB1049" s="48">
        <f t="shared" si="19265"/>
        <v>0</v>
      </c>
      <c r="BC1049" s="48"/>
      <c r="BE1049" t="s">
        <v>186</v>
      </c>
      <c r="BO1049">
        <f>BF1039*W1049</f>
        <v>0</v>
      </c>
      <c r="BP1049">
        <f t="shared" ref="BP1049" si="19370">BG1039*X1049</f>
        <v>0</v>
      </c>
      <c r="BQ1049">
        <f t="shared" ref="BQ1049" si="19371">BH1039*Y1049</f>
        <v>0</v>
      </c>
      <c r="BR1049">
        <f t="shared" ref="BR1049" si="19372">BI1039*Z1049</f>
        <v>0</v>
      </c>
      <c r="BS1049">
        <f t="shared" ref="BS1049" si="19373">BJ1039*AA1049</f>
        <v>0</v>
      </c>
      <c r="BT1049">
        <f t="shared" ref="BT1049" si="19374">BK1039*AB1049</f>
        <v>0</v>
      </c>
      <c r="BU1049">
        <f t="shared" ref="BU1049" si="19375">BL1039*AC1049</f>
        <v>0</v>
      </c>
      <c r="BV1049">
        <f t="shared" ref="BV1049" si="19376">BM1039*AD1049</f>
        <v>0</v>
      </c>
      <c r="BW1049">
        <f t="shared" ref="BW1049" si="19377">BN1039*AE1049</f>
        <v>0</v>
      </c>
      <c r="BX1049">
        <f t="shared" ref="BX1049" si="19378">BO1039*AF1049</f>
        <v>0</v>
      </c>
      <c r="BY1049">
        <f t="shared" ref="BY1049" si="19379">BP1039*AG1049</f>
        <v>0</v>
      </c>
      <c r="BZ1049">
        <f t="shared" ref="BZ1049" si="19380">BQ1039*AH1049</f>
        <v>0</v>
      </c>
      <c r="CA1049">
        <f t="shared" ref="CA1049" si="19381">BR1039*AI1049</f>
        <v>0</v>
      </c>
      <c r="CB1049">
        <f t="shared" ref="CB1049" si="19382">BS1039*AJ1049</f>
        <v>0</v>
      </c>
      <c r="CC1049">
        <f t="shared" ref="CC1049" si="19383">BT1039*AK1049</f>
        <v>0</v>
      </c>
      <c r="CD1049">
        <f t="shared" ref="CD1049" si="19384">BU1039*AL1049</f>
        <v>0</v>
      </c>
      <c r="CE1049">
        <f t="shared" ref="CE1049" si="19385">BV1039*AM1049</f>
        <v>0</v>
      </c>
      <c r="CF1049">
        <f t="shared" ref="CF1049" si="19386">BW1039*AN1049</f>
        <v>0</v>
      </c>
      <c r="CG1049">
        <f t="shared" ref="CG1049" si="19387">BX1039*AO1049</f>
        <v>0</v>
      </c>
      <c r="CH1049">
        <f t="shared" ref="CH1049" si="19388">BY1039*AP1049</f>
        <v>0</v>
      </c>
      <c r="CI1049">
        <f t="shared" ref="CI1049" si="19389">BZ1039*AQ1049</f>
        <v>0</v>
      </c>
      <c r="CJ1049">
        <f t="shared" ref="CJ1049" si="19390">CA1039*AR1049</f>
        <v>0</v>
      </c>
      <c r="CK1049">
        <f t="shared" ref="CK1049" si="19391">CB1039*AS1049</f>
        <v>0</v>
      </c>
      <c r="CL1049">
        <f t="shared" ref="CL1049" si="19392">CC1039*AT1049</f>
        <v>0</v>
      </c>
      <c r="CM1049">
        <f t="shared" ref="CM1049" si="19393">CD1039*AU1049</f>
        <v>0</v>
      </c>
      <c r="CN1049">
        <f t="shared" ref="CN1049" si="19394">CE1039*AV1049</f>
        <v>0</v>
      </c>
      <c r="CO1049">
        <f t="shared" ref="CO1049" si="19395">CF1039*AW1049</f>
        <v>0</v>
      </c>
      <c r="CP1049">
        <f t="shared" ref="CP1049" si="19396">CG1039*AX1049</f>
        <v>0</v>
      </c>
      <c r="CQ1049">
        <f t="shared" ref="CQ1049" si="19397">CH1039*AY1049</f>
        <v>0</v>
      </c>
      <c r="CR1049">
        <f t="shared" ref="CR1049" si="19398">CI1039*AZ1049</f>
        <v>0</v>
      </c>
      <c r="CS1049">
        <f t="shared" ref="CS1049" si="19399">CJ1039*BA1049</f>
        <v>0</v>
      </c>
      <c r="CT1049">
        <f t="shared" ref="CT1049" si="19400">CK1039*BB1049</f>
        <v>0</v>
      </c>
    </row>
    <row r="1050" spans="5:98" x14ac:dyDescent="0.3">
      <c r="F1050" s="91">
        <f t="shared" ref="F1050:H1050" si="19401">F1049</f>
        <v>60</v>
      </c>
      <c r="G1050" s="91">
        <f t="shared" si="19401"/>
        <v>60</v>
      </c>
      <c r="H1050" s="4">
        <f t="shared" si="19401"/>
        <v>1</v>
      </c>
      <c r="I1050">
        <v>50</v>
      </c>
      <c r="J1050" s="48">
        <f t="shared" si="19072"/>
        <v>0</v>
      </c>
      <c r="K1050" s="48">
        <f t="shared" si="19336"/>
        <v>0</v>
      </c>
      <c r="L1050" s="98">
        <f t="shared" si="19074"/>
        <v>0</v>
      </c>
      <c r="M1050" s="48"/>
      <c r="N1050" s="48"/>
      <c r="O1050" s="48"/>
      <c r="P1050" s="48"/>
      <c r="Q1050" s="48"/>
      <c r="R1050" s="48"/>
      <c r="S1050" s="48"/>
      <c r="T1050" s="48"/>
      <c r="U1050" s="48"/>
      <c r="V1050" s="48"/>
      <c r="W1050" s="48"/>
      <c r="X1050" s="48">
        <f>$J1050+$K1050+$L1050</f>
        <v>0</v>
      </c>
      <c r="Y1050" s="48">
        <f t="shared" si="19301"/>
        <v>0</v>
      </c>
      <c r="Z1050" s="48">
        <f t="shared" si="19301"/>
        <v>0</v>
      </c>
      <c r="AA1050" s="48">
        <f t="shared" si="19301"/>
        <v>0</v>
      </c>
      <c r="AB1050" s="48">
        <f t="shared" si="19301"/>
        <v>0</v>
      </c>
      <c r="AC1050" s="48">
        <f t="shared" si="19301"/>
        <v>0</v>
      </c>
      <c r="AD1050" s="48">
        <f t="shared" si="19301"/>
        <v>0</v>
      </c>
      <c r="AE1050" s="48">
        <f t="shared" si="19301"/>
        <v>0</v>
      </c>
      <c r="AF1050" s="48">
        <f t="shared" si="19301"/>
        <v>0</v>
      </c>
      <c r="AG1050" s="48">
        <f t="shared" si="19301"/>
        <v>0</v>
      </c>
      <c r="AH1050" s="48">
        <f t="shared" si="19301"/>
        <v>0</v>
      </c>
      <c r="AI1050" s="48">
        <f t="shared" si="19301"/>
        <v>0</v>
      </c>
      <c r="AJ1050" s="48">
        <f t="shared" si="19301"/>
        <v>0</v>
      </c>
      <c r="AK1050" s="48">
        <f t="shared" si="19301"/>
        <v>0</v>
      </c>
      <c r="AL1050" s="48">
        <f t="shared" si="19301"/>
        <v>0</v>
      </c>
      <c r="AM1050" s="48">
        <f t="shared" si="19301"/>
        <v>0</v>
      </c>
      <c r="AN1050" s="48">
        <f t="shared" si="19301"/>
        <v>0</v>
      </c>
      <c r="AO1050" s="48">
        <f t="shared" si="19301"/>
        <v>0</v>
      </c>
      <c r="AP1050" s="48">
        <f t="shared" si="19301"/>
        <v>0</v>
      </c>
      <c r="AQ1050" s="48">
        <f t="shared" si="19301"/>
        <v>0</v>
      </c>
      <c r="AR1050" s="48">
        <f t="shared" si="19301"/>
        <v>0</v>
      </c>
      <c r="AS1050" s="48">
        <f t="shared" si="19301"/>
        <v>0</v>
      </c>
      <c r="AT1050" s="48">
        <f t="shared" si="19301"/>
        <v>0</v>
      </c>
      <c r="AU1050" s="48">
        <f t="shared" si="19301"/>
        <v>0</v>
      </c>
      <c r="AV1050" s="48">
        <f t="shared" si="19301"/>
        <v>0</v>
      </c>
      <c r="AW1050" s="48">
        <f t="shared" si="19301"/>
        <v>0</v>
      </c>
      <c r="AX1050" s="48">
        <f t="shared" si="19301"/>
        <v>0</v>
      </c>
      <c r="AY1050" s="48">
        <f t="shared" si="19265"/>
        <v>0</v>
      </c>
      <c r="AZ1050" s="48">
        <f t="shared" si="19265"/>
        <v>0</v>
      </c>
      <c r="BA1050" s="48">
        <f t="shared" si="19265"/>
        <v>0</v>
      </c>
      <c r="BB1050" s="48">
        <f t="shared" si="19265"/>
        <v>0</v>
      </c>
      <c r="BC1050" s="48"/>
      <c r="BE1050" t="s">
        <v>187</v>
      </c>
      <c r="BP1050">
        <f>BF1039*X1050</f>
        <v>0</v>
      </c>
      <c r="BQ1050">
        <f t="shared" ref="BQ1050" si="19402">BG1039*Y1050</f>
        <v>0</v>
      </c>
      <c r="BR1050">
        <f t="shared" ref="BR1050" si="19403">BH1039*Z1050</f>
        <v>0</v>
      </c>
      <c r="BS1050">
        <f t="shared" ref="BS1050" si="19404">BI1039*AA1050</f>
        <v>0</v>
      </c>
      <c r="BT1050">
        <f t="shared" ref="BT1050" si="19405">BJ1039*AB1050</f>
        <v>0</v>
      </c>
      <c r="BU1050">
        <f t="shared" ref="BU1050" si="19406">BK1039*AC1050</f>
        <v>0</v>
      </c>
      <c r="BV1050">
        <f t="shared" ref="BV1050" si="19407">BL1039*AD1050</f>
        <v>0</v>
      </c>
      <c r="BW1050">
        <f t="shared" ref="BW1050" si="19408">BM1039*AE1050</f>
        <v>0</v>
      </c>
      <c r="BX1050">
        <f t="shared" ref="BX1050" si="19409">BN1039*AF1050</f>
        <v>0</v>
      </c>
      <c r="BY1050">
        <f t="shared" ref="BY1050" si="19410">BO1039*AG1050</f>
        <v>0</v>
      </c>
      <c r="BZ1050">
        <f t="shared" ref="BZ1050" si="19411">BP1039*AH1050</f>
        <v>0</v>
      </c>
      <c r="CA1050">
        <f t="shared" ref="CA1050" si="19412">BQ1039*AI1050</f>
        <v>0</v>
      </c>
      <c r="CB1050">
        <f t="shared" ref="CB1050" si="19413">BR1039*AJ1050</f>
        <v>0</v>
      </c>
      <c r="CC1050">
        <f t="shared" ref="CC1050" si="19414">BS1039*AK1050</f>
        <v>0</v>
      </c>
      <c r="CD1050">
        <f t="shared" ref="CD1050" si="19415">BT1039*AL1050</f>
        <v>0</v>
      </c>
      <c r="CE1050">
        <f t="shared" ref="CE1050" si="19416">BU1039*AM1050</f>
        <v>0</v>
      </c>
      <c r="CF1050">
        <f t="shared" ref="CF1050" si="19417">BV1039*AN1050</f>
        <v>0</v>
      </c>
      <c r="CG1050">
        <f t="shared" ref="CG1050" si="19418">BW1039*AO1050</f>
        <v>0</v>
      </c>
      <c r="CH1050">
        <f t="shared" ref="CH1050" si="19419">BX1039*AP1050</f>
        <v>0</v>
      </c>
      <c r="CI1050">
        <f t="shared" ref="CI1050" si="19420">BY1039*AQ1050</f>
        <v>0</v>
      </c>
      <c r="CJ1050">
        <f t="shared" ref="CJ1050" si="19421">BZ1039*AR1050</f>
        <v>0</v>
      </c>
      <c r="CK1050">
        <f t="shared" ref="CK1050" si="19422">CA1039*AS1050</f>
        <v>0</v>
      </c>
      <c r="CL1050">
        <f t="shared" ref="CL1050" si="19423">CB1039*AT1050</f>
        <v>0</v>
      </c>
      <c r="CM1050">
        <f t="shared" ref="CM1050" si="19424">CC1039*AU1050</f>
        <v>0</v>
      </c>
      <c r="CN1050">
        <f t="shared" ref="CN1050" si="19425">CD1039*AV1050</f>
        <v>0</v>
      </c>
      <c r="CO1050">
        <f t="shared" ref="CO1050" si="19426">CE1039*AW1050</f>
        <v>0</v>
      </c>
      <c r="CP1050">
        <f t="shared" ref="CP1050" si="19427">CF1039*AX1050</f>
        <v>0</v>
      </c>
      <c r="CQ1050">
        <f t="shared" ref="CQ1050" si="19428">CG1039*AY1050</f>
        <v>0</v>
      </c>
      <c r="CR1050">
        <f t="shared" ref="CR1050" si="19429">CH1039*AZ1050</f>
        <v>0</v>
      </c>
      <c r="CS1050">
        <f t="shared" ref="CS1050" si="19430">CI1039*BA1050</f>
        <v>0</v>
      </c>
      <c r="CT1050">
        <f t="shared" ref="CT1050" si="19431">CJ1039*BB1050</f>
        <v>0</v>
      </c>
    </row>
    <row r="1051" spans="5:98" x14ac:dyDescent="0.3">
      <c r="F1051" s="91">
        <f t="shared" ref="F1051:H1051" si="19432">F1050</f>
        <v>60</v>
      </c>
      <c r="G1051" s="91">
        <f t="shared" si="19432"/>
        <v>60</v>
      </c>
      <c r="H1051" s="4">
        <f t="shared" si="19432"/>
        <v>1</v>
      </c>
      <c r="I1051">
        <v>55</v>
      </c>
      <c r="J1051" s="48">
        <f t="shared" si="19072"/>
        <v>0</v>
      </c>
      <c r="K1051" s="48">
        <f t="shared" si="19336"/>
        <v>0</v>
      </c>
      <c r="L1051" s="98">
        <f t="shared" si="19074"/>
        <v>0</v>
      </c>
      <c r="M1051" s="48"/>
      <c r="N1051" s="48"/>
      <c r="O1051" s="48"/>
      <c r="P1051" s="48"/>
      <c r="Q1051" s="48"/>
      <c r="R1051" s="48"/>
      <c r="S1051" s="48"/>
      <c r="T1051" s="48"/>
      <c r="U1051" s="48"/>
      <c r="V1051" s="48"/>
      <c r="W1051" s="48"/>
      <c r="X1051" s="48"/>
      <c r="Y1051" s="48">
        <f>$J1051+$K1051+$L1051</f>
        <v>0</v>
      </c>
      <c r="Z1051" s="48">
        <f t="shared" si="19301"/>
        <v>0</v>
      </c>
      <c r="AA1051" s="48">
        <f t="shared" si="19301"/>
        <v>0</v>
      </c>
      <c r="AB1051" s="48">
        <f t="shared" si="19301"/>
        <v>0</v>
      </c>
      <c r="AC1051" s="48">
        <f t="shared" si="19301"/>
        <v>0</v>
      </c>
      <c r="AD1051" s="48">
        <f t="shared" si="19301"/>
        <v>0</v>
      </c>
      <c r="AE1051" s="48">
        <f t="shared" si="19301"/>
        <v>0</v>
      </c>
      <c r="AF1051" s="48">
        <f t="shared" si="19301"/>
        <v>0</v>
      </c>
      <c r="AG1051" s="48">
        <f t="shared" si="19301"/>
        <v>0</v>
      </c>
      <c r="AH1051" s="48">
        <f t="shared" si="19301"/>
        <v>0</v>
      </c>
      <c r="AI1051" s="48">
        <f t="shared" si="19301"/>
        <v>0</v>
      </c>
      <c r="AJ1051" s="48">
        <f t="shared" si="19301"/>
        <v>0</v>
      </c>
      <c r="AK1051" s="48">
        <f t="shared" si="19301"/>
        <v>0</v>
      </c>
      <c r="AL1051" s="48">
        <f t="shared" si="19301"/>
        <v>0</v>
      </c>
      <c r="AM1051" s="48">
        <f t="shared" si="19301"/>
        <v>0</v>
      </c>
      <c r="AN1051" s="48">
        <f t="shared" si="19301"/>
        <v>0</v>
      </c>
      <c r="AO1051" s="48">
        <f t="shared" si="19301"/>
        <v>0</v>
      </c>
      <c r="AP1051" s="48">
        <f t="shared" si="19301"/>
        <v>0</v>
      </c>
      <c r="AQ1051" s="48">
        <f t="shared" si="19301"/>
        <v>0</v>
      </c>
      <c r="AR1051" s="48">
        <f t="shared" si="19301"/>
        <v>0</v>
      </c>
      <c r="AS1051" s="48">
        <f t="shared" si="19301"/>
        <v>0</v>
      </c>
      <c r="AT1051" s="48">
        <f t="shared" si="19301"/>
        <v>0</v>
      </c>
      <c r="AU1051" s="48">
        <f t="shared" si="19301"/>
        <v>0</v>
      </c>
      <c r="AV1051" s="48">
        <f t="shared" si="19301"/>
        <v>0</v>
      </c>
      <c r="AW1051" s="48">
        <f t="shared" si="19301"/>
        <v>0</v>
      </c>
      <c r="AX1051" s="48">
        <f t="shared" si="19301"/>
        <v>0</v>
      </c>
      <c r="AY1051" s="48">
        <f t="shared" si="19265"/>
        <v>0</v>
      </c>
      <c r="AZ1051" s="48">
        <f t="shared" si="19265"/>
        <v>0</v>
      </c>
      <c r="BA1051" s="48">
        <f t="shared" si="19265"/>
        <v>0</v>
      </c>
      <c r="BB1051" s="48">
        <f t="shared" si="19265"/>
        <v>0</v>
      </c>
      <c r="BC1051" s="48"/>
      <c r="BE1051" t="s">
        <v>188</v>
      </c>
      <c r="BQ1051">
        <f>BF1039*Y1051</f>
        <v>0</v>
      </c>
      <c r="BR1051">
        <f t="shared" ref="BR1051" si="19433">BG1039*Z1051</f>
        <v>0</v>
      </c>
      <c r="BS1051">
        <f t="shared" ref="BS1051" si="19434">BH1039*AA1051</f>
        <v>0</v>
      </c>
      <c r="BT1051">
        <f t="shared" ref="BT1051" si="19435">BI1039*AB1051</f>
        <v>0</v>
      </c>
      <c r="BU1051">
        <f t="shared" ref="BU1051" si="19436">BJ1039*AC1051</f>
        <v>0</v>
      </c>
      <c r="BV1051">
        <f t="shared" ref="BV1051" si="19437">BK1039*AD1051</f>
        <v>0</v>
      </c>
      <c r="BW1051">
        <f t="shared" ref="BW1051" si="19438">BL1039*AE1051</f>
        <v>0</v>
      </c>
      <c r="BX1051">
        <f t="shared" ref="BX1051" si="19439">BM1039*AF1051</f>
        <v>0</v>
      </c>
      <c r="BY1051">
        <f t="shared" ref="BY1051" si="19440">BN1039*AG1051</f>
        <v>0</v>
      </c>
      <c r="BZ1051">
        <f t="shared" ref="BZ1051" si="19441">BO1039*AH1051</f>
        <v>0</v>
      </c>
      <c r="CA1051">
        <f t="shared" ref="CA1051" si="19442">BP1039*AI1051</f>
        <v>0</v>
      </c>
      <c r="CB1051">
        <f t="shared" ref="CB1051" si="19443">BQ1039*AJ1051</f>
        <v>0</v>
      </c>
      <c r="CC1051">
        <f t="shared" ref="CC1051" si="19444">BR1039*AK1051</f>
        <v>0</v>
      </c>
      <c r="CD1051">
        <f t="shared" ref="CD1051" si="19445">BS1039*AL1051</f>
        <v>0</v>
      </c>
      <c r="CE1051">
        <f t="shared" ref="CE1051" si="19446">BT1039*AM1051</f>
        <v>0</v>
      </c>
      <c r="CF1051">
        <f t="shared" ref="CF1051" si="19447">BU1039*AN1051</f>
        <v>0</v>
      </c>
      <c r="CG1051">
        <f t="shared" ref="CG1051" si="19448">BV1039*AO1051</f>
        <v>0</v>
      </c>
      <c r="CH1051">
        <f t="shared" ref="CH1051" si="19449">BW1039*AP1051</f>
        <v>0</v>
      </c>
      <c r="CI1051">
        <f t="shared" ref="CI1051" si="19450">BX1039*AQ1051</f>
        <v>0</v>
      </c>
      <c r="CJ1051">
        <f t="shared" ref="CJ1051" si="19451">BY1039*AR1051</f>
        <v>0</v>
      </c>
      <c r="CK1051">
        <f t="shared" ref="CK1051" si="19452">BZ1039*AS1051</f>
        <v>0</v>
      </c>
      <c r="CL1051">
        <f t="shared" ref="CL1051" si="19453">CA1039*AT1051</f>
        <v>0</v>
      </c>
      <c r="CM1051">
        <f t="shared" ref="CM1051" si="19454">CB1039*AU1051</f>
        <v>0</v>
      </c>
      <c r="CN1051">
        <f t="shared" ref="CN1051" si="19455">CC1039*AV1051</f>
        <v>0</v>
      </c>
      <c r="CO1051">
        <f t="shared" ref="CO1051" si="19456">CD1039*AW1051</f>
        <v>0</v>
      </c>
      <c r="CP1051">
        <f t="shared" ref="CP1051" si="19457">CE1039*AX1051</f>
        <v>0</v>
      </c>
      <c r="CQ1051">
        <f t="shared" ref="CQ1051" si="19458">CF1039*AY1051</f>
        <v>0</v>
      </c>
      <c r="CR1051">
        <f t="shared" ref="CR1051" si="19459">CG1039*AZ1051</f>
        <v>0</v>
      </c>
      <c r="CS1051">
        <f t="shared" ref="CS1051" si="19460">CH1039*BA1051</f>
        <v>0</v>
      </c>
      <c r="CT1051">
        <f t="shared" ref="CT1051" si="19461">CI1039*BB1051</f>
        <v>0</v>
      </c>
    </row>
    <row r="1052" spans="5:98" x14ac:dyDescent="0.3">
      <c r="F1052" s="91">
        <f t="shared" ref="F1052:H1052" si="19462">F1051</f>
        <v>60</v>
      </c>
      <c r="G1052" s="91">
        <f t="shared" si="19462"/>
        <v>60</v>
      </c>
      <c r="H1052" s="4">
        <f t="shared" si="19462"/>
        <v>1</v>
      </c>
      <c r="I1052">
        <v>60</v>
      </c>
      <c r="J1052" s="48">
        <f t="shared" si="19072"/>
        <v>1</v>
      </c>
      <c r="K1052" s="48">
        <f t="shared" si="19336"/>
        <v>0</v>
      </c>
      <c r="L1052" s="98">
        <f t="shared" si="19074"/>
        <v>0</v>
      </c>
      <c r="M1052" s="48"/>
      <c r="N1052" s="48"/>
      <c r="O1052" s="48"/>
      <c r="P1052" s="48"/>
      <c r="Q1052" s="48"/>
      <c r="R1052" s="48"/>
      <c r="S1052" s="48"/>
      <c r="T1052" s="48"/>
      <c r="U1052" s="48"/>
      <c r="V1052" s="48"/>
      <c r="W1052" s="48"/>
      <c r="X1052" s="48"/>
      <c r="Y1052" s="48"/>
      <c r="Z1052" s="48">
        <f>$J1052+$K1052+$L1052</f>
        <v>1</v>
      </c>
      <c r="AA1052" s="48">
        <f t="shared" si="19301"/>
        <v>1</v>
      </c>
      <c r="AB1052" s="48">
        <f t="shared" si="19301"/>
        <v>1</v>
      </c>
      <c r="AC1052" s="48">
        <f t="shared" si="19301"/>
        <v>1</v>
      </c>
      <c r="AD1052" s="48">
        <f t="shared" si="19301"/>
        <v>1</v>
      </c>
      <c r="AE1052" s="48">
        <f t="shared" si="19301"/>
        <v>1</v>
      </c>
      <c r="AF1052" s="48">
        <f t="shared" si="19301"/>
        <v>1</v>
      </c>
      <c r="AG1052" s="48">
        <f t="shared" si="19301"/>
        <v>1</v>
      </c>
      <c r="AH1052" s="48">
        <f t="shared" si="19301"/>
        <v>1</v>
      </c>
      <c r="AI1052" s="48">
        <f t="shared" si="19301"/>
        <v>1</v>
      </c>
      <c r="AJ1052" s="48">
        <f t="shared" si="19301"/>
        <v>1</v>
      </c>
      <c r="AK1052" s="48">
        <f t="shared" si="19301"/>
        <v>1</v>
      </c>
      <c r="AL1052" s="48">
        <f t="shared" si="19301"/>
        <v>1</v>
      </c>
      <c r="AM1052" s="48">
        <f t="shared" si="19301"/>
        <v>1</v>
      </c>
      <c r="AN1052" s="48">
        <f t="shared" si="19301"/>
        <v>1</v>
      </c>
      <c r="AO1052" s="48">
        <f t="shared" si="19301"/>
        <v>1</v>
      </c>
      <c r="AP1052" s="48">
        <f t="shared" si="19301"/>
        <v>1</v>
      </c>
      <c r="AQ1052" s="48">
        <f t="shared" si="19301"/>
        <v>1</v>
      </c>
      <c r="AR1052" s="48">
        <f t="shared" si="19301"/>
        <v>1</v>
      </c>
      <c r="AS1052" s="48">
        <f t="shared" si="19301"/>
        <v>1</v>
      </c>
      <c r="AT1052" s="48">
        <f t="shared" si="19301"/>
        <v>1</v>
      </c>
      <c r="AU1052" s="48">
        <f t="shared" si="19301"/>
        <v>1</v>
      </c>
      <c r="AV1052" s="48">
        <f t="shared" si="19301"/>
        <v>1</v>
      </c>
      <c r="AW1052" s="48">
        <f t="shared" si="19301"/>
        <v>1</v>
      </c>
      <c r="AX1052" s="48">
        <f t="shared" si="19301"/>
        <v>1</v>
      </c>
      <c r="AY1052" s="48">
        <f t="shared" si="19265"/>
        <v>1</v>
      </c>
      <c r="AZ1052" s="48">
        <f t="shared" si="19265"/>
        <v>1</v>
      </c>
      <c r="BA1052" s="48">
        <f t="shared" si="19265"/>
        <v>1</v>
      </c>
      <c r="BB1052" s="48">
        <f t="shared" si="19265"/>
        <v>1</v>
      </c>
      <c r="BC1052" s="48"/>
      <c r="BE1052" t="s">
        <v>189</v>
      </c>
      <c r="BR1052">
        <f>BF1039*Z1052</f>
        <v>0</v>
      </c>
      <c r="BS1052">
        <f t="shared" ref="BS1052" si="19463">BG1039*AA1052</f>
        <v>6.1944200775741152</v>
      </c>
      <c r="BT1052">
        <f t="shared" ref="BT1052" si="19464">BH1039*AB1052</f>
        <v>41.296133850494108</v>
      </c>
      <c r="BU1052">
        <f t="shared" ref="BU1052" si="19465">BI1039*AC1052</f>
        <v>103.24033462623527</v>
      </c>
      <c r="BV1052">
        <f t="shared" ref="BV1052" si="19466">BJ1039*AD1052</f>
        <v>206.48066925247053</v>
      </c>
      <c r="BW1052">
        <f t="shared" ref="BW1052" si="19467">BK1039*AE1052</f>
        <v>364.36123877251356</v>
      </c>
      <c r="BX1052">
        <f t="shared" ref="BX1052" si="19468">BL1039*AF1052</f>
        <v>417.35620502706428</v>
      </c>
      <c r="BY1052">
        <f t="shared" ref="BY1052" si="19469">BM1039*AG1052</f>
        <v>457.31913408947656</v>
      </c>
      <c r="BZ1052">
        <f t="shared" ref="BZ1052" si="19470">BN1039*AH1052</f>
        <v>495.5956676369471</v>
      </c>
      <c r="CA1052">
        <f t="shared" ref="CA1052" si="19471">BO1039*AI1052</f>
        <v>531.37017342914123</v>
      </c>
      <c r="CB1052">
        <f t="shared" ref="CB1052" si="19472">BP1039*AJ1052</f>
        <v>566.65461442915432</v>
      </c>
      <c r="CC1052">
        <f t="shared" ref="CC1052" si="19473">BQ1039*AK1052</f>
        <v>598.91286660145033</v>
      </c>
      <c r="CD1052">
        <f t="shared" ref="CD1052" si="19474">BR1039*AL1052</f>
        <v>631.32254742144028</v>
      </c>
      <c r="CE1052">
        <f t="shared" ref="CE1052" si="19475">BS1039*AM1052</f>
        <v>0</v>
      </c>
      <c r="CF1052">
        <f t="shared" ref="CF1052" si="19476">BT1039*AN1052</f>
        <v>0</v>
      </c>
      <c r="CG1052">
        <f t="shared" ref="CG1052" si="19477">BU1039*AO1052</f>
        <v>0</v>
      </c>
      <c r="CH1052">
        <f t="shared" ref="CH1052" si="19478">BV1039*AP1052</f>
        <v>0</v>
      </c>
      <c r="CI1052">
        <f t="shared" ref="CI1052" si="19479">BW1039*AQ1052</f>
        <v>0</v>
      </c>
      <c r="CJ1052">
        <f t="shared" ref="CJ1052" si="19480">BX1039*AR1052</f>
        <v>0</v>
      </c>
      <c r="CK1052">
        <f t="shared" ref="CK1052" si="19481">BY1039*AS1052</f>
        <v>0</v>
      </c>
      <c r="CL1052">
        <f t="shared" ref="CL1052" si="19482">BZ1039*AT1052</f>
        <v>0</v>
      </c>
      <c r="CM1052">
        <f t="shared" ref="CM1052" si="19483">CA1039*AU1052</f>
        <v>0</v>
      </c>
      <c r="CN1052">
        <f t="shared" ref="CN1052" si="19484">CB1039*AV1052</f>
        <v>0</v>
      </c>
      <c r="CO1052">
        <f t="shared" ref="CO1052" si="19485">CC1039*AW1052</f>
        <v>0</v>
      </c>
      <c r="CP1052">
        <f t="shared" ref="CP1052" si="19486">CD1039*AX1052</f>
        <v>0</v>
      </c>
      <c r="CQ1052">
        <f t="shared" ref="CQ1052" si="19487">CE1039*AY1052</f>
        <v>0</v>
      </c>
      <c r="CR1052">
        <f t="shared" ref="CR1052" si="19488">CF1039*AZ1052</f>
        <v>0</v>
      </c>
      <c r="CS1052">
        <f t="shared" ref="CS1052" si="19489">CG1039*BA1052</f>
        <v>0</v>
      </c>
      <c r="CT1052">
        <f t="shared" ref="CT1052" si="19490">CH1039*BB1052</f>
        <v>0</v>
      </c>
    </row>
    <row r="1053" spans="5:98" x14ac:dyDescent="0.3">
      <c r="F1053" s="91">
        <f t="shared" ref="F1053:H1053" si="19491">F1052</f>
        <v>60</v>
      </c>
      <c r="G1053" s="91">
        <f t="shared" si="19491"/>
        <v>60</v>
      </c>
      <c r="H1053" s="4">
        <f t="shared" si="19491"/>
        <v>1</v>
      </c>
      <c r="I1053">
        <v>65</v>
      </c>
      <c r="J1053" s="48">
        <f t="shared" si="19072"/>
        <v>0</v>
      </c>
      <c r="K1053" s="48">
        <f t="shared" si="19336"/>
        <v>0</v>
      </c>
      <c r="L1053" s="98">
        <f t="shared" si="19074"/>
        <v>0</v>
      </c>
      <c r="M1053" s="48"/>
      <c r="N1053" s="48"/>
      <c r="O1053" s="48"/>
      <c r="P1053" s="48"/>
      <c r="Q1053" s="48"/>
      <c r="R1053" s="48"/>
      <c r="S1053" s="48"/>
      <c r="T1053" s="48"/>
      <c r="U1053" s="48"/>
      <c r="V1053" s="48"/>
      <c r="W1053" s="48"/>
      <c r="X1053" s="48"/>
      <c r="Y1053" s="48"/>
      <c r="Z1053" s="48"/>
      <c r="AA1053" s="48">
        <f>$J1053+$K1053+$L1053</f>
        <v>0</v>
      </c>
      <c r="AB1053" s="48">
        <f t="shared" si="19301"/>
        <v>0</v>
      </c>
      <c r="AC1053" s="48">
        <f t="shared" si="19301"/>
        <v>0</v>
      </c>
      <c r="AD1053" s="48">
        <f t="shared" si="19301"/>
        <v>0</v>
      </c>
      <c r="AE1053" s="48">
        <f t="shared" si="19301"/>
        <v>0</v>
      </c>
      <c r="AF1053" s="48">
        <f t="shared" si="19301"/>
        <v>0</v>
      </c>
      <c r="AG1053" s="48">
        <f t="shared" si="19301"/>
        <v>0</v>
      </c>
      <c r="AH1053" s="48">
        <f t="shared" si="19301"/>
        <v>0</v>
      </c>
      <c r="AI1053" s="48">
        <f t="shared" si="19301"/>
        <v>0</v>
      </c>
      <c r="AJ1053" s="48">
        <f t="shared" si="19301"/>
        <v>0</v>
      </c>
      <c r="AK1053" s="48">
        <f t="shared" si="19301"/>
        <v>0</v>
      </c>
      <c r="AL1053" s="48">
        <f t="shared" si="19301"/>
        <v>0</v>
      </c>
      <c r="AM1053" s="48">
        <f t="shared" si="19301"/>
        <v>0</v>
      </c>
      <c r="AN1053" s="48">
        <f t="shared" si="19301"/>
        <v>0</v>
      </c>
      <c r="AO1053" s="48">
        <f t="shared" si="19301"/>
        <v>0</v>
      </c>
      <c r="AP1053" s="48">
        <f t="shared" si="19301"/>
        <v>0</v>
      </c>
      <c r="AQ1053" s="48">
        <f t="shared" si="19301"/>
        <v>0</v>
      </c>
      <c r="AR1053" s="48">
        <f t="shared" si="19301"/>
        <v>0</v>
      </c>
      <c r="AS1053" s="48">
        <f t="shared" si="19301"/>
        <v>0</v>
      </c>
      <c r="AT1053" s="48">
        <f t="shared" si="19301"/>
        <v>0</v>
      </c>
      <c r="AU1053" s="48">
        <f t="shared" si="19301"/>
        <v>0</v>
      </c>
      <c r="AV1053" s="48">
        <f t="shared" si="19301"/>
        <v>0</v>
      </c>
      <c r="AW1053" s="48">
        <f t="shared" si="19301"/>
        <v>0</v>
      </c>
      <c r="AX1053" s="48">
        <f t="shared" si="19301"/>
        <v>0</v>
      </c>
      <c r="AY1053" s="48">
        <f t="shared" si="19265"/>
        <v>0</v>
      </c>
      <c r="AZ1053" s="48">
        <f t="shared" si="19265"/>
        <v>0</v>
      </c>
      <c r="BA1053" s="48">
        <f t="shared" si="19265"/>
        <v>0</v>
      </c>
      <c r="BB1053" s="48">
        <f t="shared" si="19265"/>
        <v>0</v>
      </c>
      <c r="BC1053" s="48"/>
      <c r="BE1053" t="s">
        <v>190</v>
      </c>
      <c r="BS1053">
        <f>BF1039*AA1053</f>
        <v>0</v>
      </c>
      <c r="BT1053">
        <f t="shared" ref="BT1053" si="19492">BG1039*AB1053</f>
        <v>0</v>
      </c>
      <c r="BU1053">
        <f t="shared" ref="BU1053" si="19493">BH1039*AC1053</f>
        <v>0</v>
      </c>
      <c r="BV1053">
        <f t="shared" ref="BV1053" si="19494">BI1039*AD1053</f>
        <v>0</v>
      </c>
      <c r="BW1053">
        <f t="shared" ref="BW1053" si="19495">BJ1039*AE1053</f>
        <v>0</v>
      </c>
      <c r="BX1053">
        <f t="shared" ref="BX1053" si="19496">BK1039*AF1053</f>
        <v>0</v>
      </c>
      <c r="BY1053">
        <f t="shared" ref="BY1053" si="19497">BL1039*AG1053</f>
        <v>0</v>
      </c>
      <c r="BZ1053">
        <f t="shared" ref="BZ1053" si="19498">BM1039*AH1053</f>
        <v>0</v>
      </c>
      <c r="CA1053">
        <f t="shared" ref="CA1053" si="19499">BN1039*AI1053</f>
        <v>0</v>
      </c>
      <c r="CB1053">
        <f t="shared" ref="CB1053" si="19500">BO1039*AJ1053</f>
        <v>0</v>
      </c>
      <c r="CC1053">
        <f t="shared" ref="CC1053" si="19501">BP1039*AK1053</f>
        <v>0</v>
      </c>
      <c r="CD1053">
        <f t="shared" ref="CD1053" si="19502">BQ1039*AL1053</f>
        <v>0</v>
      </c>
      <c r="CE1053">
        <f t="shared" ref="CE1053" si="19503">BR1039*AM1053</f>
        <v>0</v>
      </c>
      <c r="CF1053">
        <f t="shared" ref="CF1053" si="19504">BS1039*AN1053</f>
        <v>0</v>
      </c>
      <c r="CG1053">
        <f t="shared" ref="CG1053" si="19505">BT1039*AO1053</f>
        <v>0</v>
      </c>
      <c r="CH1053">
        <f t="shared" ref="CH1053" si="19506">BU1039*AP1053</f>
        <v>0</v>
      </c>
      <c r="CI1053">
        <f t="shared" ref="CI1053" si="19507">BV1039*AQ1053</f>
        <v>0</v>
      </c>
      <c r="CJ1053">
        <f t="shared" ref="CJ1053" si="19508">BW1039*AR1053</f>
        <v>0</v>
      </c>
      <c r="CK1053">
        <f t="shared" ref="CK1053" si="19509">BX1039*AS1053</f>
        <v>0</v>
      </c>
      <c r="CL1053">
        <f t="shared" ref="CL1053" si="19510">BY1039*AT1053</f>
        <v>0</v>
      </c>
      <c r="CM1053">
        <f t="shared" ref="CM1053" si="19511">BZ1039*AU1053</f>
        <v>0</v>
      </c>
      <c r="CN1053">
        <f t="shared" ref="CN1053" si="19512">CA1039*AV1053</f>
        <v>0</v>
      </c>
      <c r="CO1053">
        <f t="shared" ref="CO1053" si="19513">CB1039*AW1053</f>
        <v>0</v>
      </c>
      <c r="CP1053">
        <f t="shared" ref="CP1053" si="19514">CC1039*AX1053</f>
        <v>0</v>
      </c>
      <c r="CQ1053">
        <f t="shared" ref="CQ1053" si="19515">CD1039*AY1053</f>
        <v>0</v>
      </c>
      <c r="CR1053">
        <f t="shared" ref="CR1053" si="19516">CE1039*AZ1053</f>
        <v>0</v>
      </c>
      <c r="CS1053">
        <f t="shared" ref="CS1053" si="19517">CF1039*BA1053</f>
        <v>0</v>
      </c>
      <c r="CT1053">
        <f t="shared" ref="CT1053" si="19518">CG1039*BB1053</f>
        <v>0</v>
      </c>
    </row>
    <row r="1054" spans="5:98" x14ac:dyDescent="0.3">
      <c r="F1054" s="91">
        <f t="shared" ref="F1054:H1054" si="19519">F1053</f>
        <v>60</v>
      </c>
      <c r="G1054" s="91">
        <f t="shared" si="19519"/>
        <v>60</v>
      </c>
      <c r="H1054" s="4">
        <f t="shared" si="19519"/>
        <v>1</v>
      </c>
      <c r="I1054">
        <v>70</v>
      </c>
      <c r="J1054" s="48">
        <f t="shared" si="19072"/>
        <v>0</v>
      </c>
      <c r="K1054" s="48">
        <f t="shared" si="19336"/>
        <v>0</v>
      </c>
      <c r="L1054" s="98">
        <f t="shared" si="19074"/>
        <v>0</v>
      </c>
      <c r="M1054" s="48"/>
      <c r="N1054" s="48"/>
      <c r="O1054" s="48"/>
      <c r="P1054" s="48"/>
      <c r="Q1054" s="48"/>
      <c r="R1054" s="48"/>
      <c r="S1054" s="48"/>
      <c r="T1054" s="48"/>
      <c r="U1054" s="48"/>
      <c r="V1054" s="48"/>
      <c r="W1054" s="48"/>
      <c r="X1054" s="48"/>
      <c r="Y1054" s="48"/>
      <c r="Z1054" s="48"/>
      <c r="AA1054" s="48"/>
      <c r="AB1054" s="48">
        <f>$J1054+$K1054+$L1054</f>
        <v>0</v>
      </c>
      <c r="AC1054" s="48">
        <f t="shared" si="19301"/>
        <v>0</v>
      </c>
      <c r="AD1054" s="48">
        <f t="shared" si="19301"/>
        <v>0</v>
      </c>
      <c r="AE1054" s="48">
        <f t="shared" si="19301"/>
        <v>0</v>
      </c>
      <c r="AF1054" s="48">
        <f t="shared" si="19301"/>
        <v>0</v>
      </c>
      <c r="AG1054" s="48">
        <f t="shared" si="19301"/>
        <v>0</v>
      </c>
      <c r="AH1054" s="48">
        <f t="shared" si="19301"/>
        <v>0</v>
      </c>
      <c r="AI1054" s="48">
        <f t="shared" si="19301"/>
        <v>0</v>
      </c>
      <c r="AJ1054" s="48">
        <f t="shared" si="19301"/>
        <v>0</v>
      </c>
      <c r="AK1054" s="48">
        <f t="shared" si="19301"/>
        <v>0</v>
      </c>
      <c r="AL1054" s="48">
        <f t="shared" si="19301"/>
        <v>0</v>
      </c>
      <c r="AM1054" s="48">
        <f t="shared" si="19301"/>
        <v>0</v>
      </c>
      <c r="AN1054" s="48">
        <f t="shared" si="19301"/>
        <v>0</v>
      </c>
      <c r="AO1054" s="48">
        <f t="shared" si="19301"/>
        <v>0</v>
      </c>
      <c r="AP1054" s="48">
        <f t="shared" si="19301"/>
        <v>0</v>
      </c>
      <c r="AQ1054" s="48">
        <f t="shared" si="19301"/>
        <v>0</v>
      </c>
      <c r="AR1054" s="48">
        <f t="shared" si="19301"/>
        <v>0</v>
      </c>
      <c r="AS1054" s="48">
        <f t="shared" si="19301"/>
        <v>0</v>
      </c>
      <c r="AT1054" s="48">
        <f t="shared" si="19301"/>
        <v>0</v>
      </c>
      <c r="AU1054" s="48">
        <f t="shared" si="19301"/>
        <v>0</v>
      </c>
      <c r="AV1054" s="48">
        <f t="shared" si="19301"/>
        <v>0</v>
      </c>
      <c r="AW1054" s="48">
        <f t="shared" si="19301"/>
        <v>0</v>
      </c>
      <c r="AX1054" s="48">
        <f t="shared" si="19301"/>
        <v>0</v>
      </c>
      <c r="AY1054" s="48">
        <f t="shared" si="19265"/>
        <v>0</v>
      </c>
      <c r="AZ1054" s="48">
        <f t="shared" si="19265"/>
        <v>0</v>
      </c>
      <c r="BA1054" s="48">
        <f t="shared" si="19265"/>
        <v>0</v>
      </c>
      <c r="BB1054" s="48">
        <f t="shared" si="19265"/>
        <v>0</v>
      </c>
      <c r="BC1054" s="48"/>
      <c r="BE1054" t="s">
        <v>191</v>
      </c>
      <c r="BT1054">
        <f>BF1039*AB1054</f>
        <v>0</v>
      </c>
      <c r="BU1054">
        <f t="shared" ref="BU1054" si="19520">BG1039*AC1054</f>
        <v>0</v>
      </c>
      <c r="BV1054">
        <f t="shared" ref="BV1054" si="19521">BH1039*AD1054</f>
        <v>0</v>
      </c>
      <c r="BW1054">
        <f t="shared" ref="BW1054" si="19522">BI1039*AE1054</f>
        <v>0</v>
      </c>
      <c r="BX1054">
        <f t="shared" ref="BX1054" si="19523">BJ1039*AF1054</f>
        <v>0</v>
      </c>
      <c r="BY1054">
        <f t="shared" ref="BY1054" si="19524">BK1039*AG1054</f>
        <v>0</v>
      </c>
      <c r="BZ1054">
        <f t="shared" ref="BZ1054" si="19525">BL1039*AH1054</f>
        <v>0</v>
      </c>
      <c r="CA1054">
        <f t="shared" ref="CA1054" si="19526">BM1039*AI1054</f>
        <v>0</v>
      </c>
      <c r="CB1054">
        <f t="shared" ref="CB1054" si="19527">BN1039*AJ1054</f>
        <v>0</v>
      </c>
      <c r="CC1054">
        <f t="shared" ref="CC1054" si="19528">BO1039*AK1054</f>
        <v>0</v>
      </c>
      <c r="CD1054">
        <f t="shared" ref="CD1054" si="19529">BP1039*AL1054</f>
        <v>0</v>
      </c>
      <c r="CE1054">
        <f t="shared" ref="CE1054" si="19530">BQ1039*AM1054</f>
        <v>0</v>
      </c>
      <c r="CF1054">
        <f t="shared" ref="CF1054" si="19531">BR1039*AN1054</f>
        <v>0</v>
      </c>
      <c r="CG1054">
        <f t="shared" ref="CG1054" si="19532">BS1039*AO1054</f>
        <v>0</v>
      </c>
      <c r="CH1054">
        <f t="shared" ref="CH1054" si="19533">BT1039*AP1054</f>
        <v>0</v>
      </c>
      <c r="CI1054">
        <f t="shared" ref="CI1054" si="19534">BU1039*AQ1054</f>
        <v>0</v>
      </c>
      <c r="CJ1054">
        <f t="shared" ref="CJ1054" si="19535">BV1039*AR1054</f>
        <v>0</v>
      </c>
      <c r="CK1054">
        <f t="shared" ref="CK1054" si="19536">BW1039*AS1054</f>
        <v>0</v>
      </c>
      <c r="CL1054">
        <f t="shared" ref="CL1054" si="19537">BX1039*AT1054</f>
        <v>0</v>
      </c>
      <c r="CM1054">
        <f t="shared" ref="CM1054" si="19538">BY1039*AU1054</f>
        <v>0</v>
      </c>
      <c r="CN1054">
        <f t="shared" ref="CN1054" si="19539">BZ1039*AV1054</f>
        <v>0</v>
      </c>
      <c r="CO1054">
        <f t="shared" ref="CO1054" si="19540">CA1039*AW1054</f>
        <v>0</v>
      </c>
      <c r="CP1054">
        <f t="shared" ref="CP1054" si="19541">CB1039*AX1054</f>
        <v>0</v>
      </c>
      <c r="CQ1054">
        <f t="shared" ref="CQ1054" si="19542">CC1039*AY1054</f>
        <v>0</v>
      </c>
      <c r="CR1054">
        <f t="shared" ref="CR1054" si="19543">CD1039*AZ1054</f>
        <v>0</v>
      </c>
      <c r="CS1054">
        <f t="shared" ref="CS1054" si="19544">CE1039*BA1054</f>
        <v>0</v>
      </c>
      <c r="CT1054">
        <f t="shared" ref="CT1054" si="19545">CF1039*BB1054</f>
        <v>0</v>
      </c>
    </row>
    <row r="1055" spans="5:98" x14ac:dyDescent="0.3">
      <c r="F1055" s="91">
        <f t="shared" ref="F1055:H1055" si="19546">F1054</f>
        <v>60</v>
      </c>
      <c r="G1055" s="91">
        <f t="shared" si="19546"/>
        <v>60</v>
      </c>
      <c r="H1055" s="4">
        <f t="shared" si="19546"/>
        <v>1</v>
      </c>
      <c r="I1055">
        <v>75</v>
      </c>
      <c r="J1055" s="48">
        <f t="shared" si="19072"/>
        <v>0</v>
      </c>
      <c r="K1055" s="48">
        <f t="shared" si="19336"/>
        <v>0</v>
      </c>
      <c r="L1055" s="98">
        <f t="shared" si="19074"/>
        <v>0</v>
      </c>
      <c r="M1055" s="48"/>
      <c r="N1055" s="48"/>
      <c r="O1055" s="48"/>
      <c r="P1055" s="48"/>
      <c r="Q1055" s="48"/>
      <c r="R1055" s="48"/>
      <c r="S1055" s="48"/>
      <c r="T1055" s="48"/>
      <c r="U1055" s="48"/>
      <c r="V1055" s="48"/>
      <c r="W1055" s="48"/>
      <c r="X1055" s="48"/>
      <c r="Y1055" s="48"/>
      <c r="Z1055" s="48"/>
      <c r="AA1055" s="48"/>
      <c r="AB1055" s="48"/>
      <c r="AC1055" s="48">
        <f>$J1055+$K1055+$L1055</f>
        <v>0</v>
      </c>
      <c r="AD1055" s="48">
        <f t="shared" si="19301"/>
        <v>0</v>
      </c>
      <c r="AE1055" s="48">
        <f t="shared" si="19301"/>
        <v>0</v>
      </c>
      <c r="AF1055" s="48">
        <f t="shared" si="19301"/>
        <v>0</v>
      </c>
      <c r="AG1055" s="48">
        <f t="shared" si="19301"/>
        <v>0</v>
      </c>
      <c r="AH1055" s="48">
        <f t="shared" si="19301"/>
        <v>0</v>
      </c>
      <c r="AI1055" s="48">
        <f t="shared" si="19301"/>
        <v>0</v>
      </c>
      <c r="AJ1055" s="48">
        <f t="shared" si="19301"/>
        <v>0</v>
      </c>
      <c r="AK1055" s="48">
        <f t="shared" si="19301"/>
        <v>0</v>
      </c>
      <c r="AL1055" s="48">
        <f t="shared" si="19301"/>
        <v>0</v>
      </c>
      <c r="AM1055" s="48">
        <f t="shared" si="19301"/>
        <v>0</v>
      </c>
      <c r="AN1055" s="48">
        <f t="shared" si="19301"/>
        <v>0</v>
      </c>
      <c r="AO1055" s="48">
        <f t="shared" si="19301"/>
        <v>0</v>
      </c>
      <c r="AP1055" s="48">
        <f t="shared" si="19301"/>
        <v>0</v>
      </c>
      <c r="AQ1055" s="48">
        <f t="shared" si="19301"/>
        <v>0</v>
      </c>
      <c r="AR1055" s="48">
        <f t="shared" si="19301"/>
        <v>0</v>
      </c>
      <c r="AS1055" s="48">
        <f t="shared" si="19301"/>
        <v>0</v>
      </c>
      <c r="AT1055" s="48">
        <f t="shared" si="19301"/>
        <v>0</v>
      </c>
      <c r="AU1055" s="48">
        <f t="shared" si="19301"/>
        <v>0</v>
      </c>
      <c r="AV1055" s="48">
        <f t="shared" si="19301"/>
        <v>0</v>
      </c>
      <c r="AW1055" s="48">
        <f t="shared" si="19301"/>
        <v>0</v>
      </c>
      <c r="AX1055" s="48">
        <f t="shared" si="19301"/>
        <v>0</v>
      </c>
      <c r="AY1055" s="48">
        <f t="shared" si="19265"/>
        <v>0</v>
      </c>
      <c r="AZ1055" s="48">
        <f t="shared" si="19265"/>
        <v>0</v>
      </c>
      <c r="BA1055" s="48">
        <f t="shared" si="19265"/>
        <v>0</v>
      </c>
      <c r="BB1055" s="48">
        <f t="shared" si="19265"/>
        <v>0</v>
      </c>
      <c r="BC1055" s="48"/>
      <c r="BE1055" t="s">
        <v>192</v>
      </c>
      <c r="BU1055">
        <f>BF1039*AC1055</f>
        <v>0</v>
      </c>
      <c r="BV1055">
        <f t="shared" ref="BV1055" si="19547">BG1039*AD1055</f>
        <v>0</v>
      </c>
      <c r="BW1055">
        <f t="shared" ref="BW1055" si="19548">BH1039*AE1055</f>
        <v>0</v>
      </c>
      <c r="BX1055">
        <f t="shared" ref="BX1055" si="19549">BI1039*AF1055</f>
        <v>0</v>
      </c>
      <c r="BY1055">
        <f t="shared" ref="BY1055" si="19550">BJ1039*AG1055</f>
        <v>0</v>
      </c>
      <c r="BZ1055">
        <f t="shared" ref="BZ1055" si="19551">BK1039*AH1055</f>
        <v>0</v>
      </c>
      <c r="CA1055">
        <f t="shared" ref="CA1055" si="19552">BL1039*AI1055</f>
        <v>0</v>
      </c>
      <c r="CB1055">
        <f t="shared" ref="CB1055" si="19553">BM1039*AJ1055</f>
        <v>0</v>
      </c>
      <c r="CC1055">
        <f t="shared" ref="CC1055" si="19554">BN1039*AK1055</f>
        <v>0</v>
      </c>
      <c r="CD1055">
        <f t="shared" ref="CD1055" si="19555">BO1039*AL1055</f>
        <v>0</v>
      </c>
      <c r="CE1055">
        <f t="shared" ref="CE1055" si="19556">BP1039*AM1055</f>
        <v>0</v>
      </c>
      <c r="CF1055">
        <f t="shared" ref="CF1055" si="19557">BQ1039*AN1055</f>
        <v>0</v>
      </c>
      <c r="CG1055">
        <f t="shared" ref="CG1055" si="19558">BR1039*AO1055</f>
        <v>0</v>
      </c>
      <c r="CH1055">
        <f t="shared" ref="CH1055" si="19559">BS1039*AP1055</f>
        <v>0</v>
      </c>
      <c r="CI1055">
        <f t="shared" ref="CI1055" si="19560">BT1039*AQ1055</f>
        <v>0</v>
      </c>
      <c r="CJ1055">
        <f t="shared" ref="CJ1055" si="19561">BU1039*AR1055</f>
        <v>0</v>
      </c>
      <c r="CK1055">
        <f t="shared" ref="CK1055" si="19562">BV1039*AS1055</f>
        <v>0</v>
      </c>
      <c r="CL1055">
        <f t="shared" ref="CL1055" si="19563">BW1039*AT1055</f>
        <v>0</v>
      </c>
      <c r="CM1055">
        <f t="shared" ref="CM1055" si="19564">BX1039*AU1055</f>
        <v>0</v>
      </c>
      <c r="CN1055">
        <f t="shared" ref="CN1055" si="19565">BY1039*AV1055</f>
        <v>0</v>
      </c>
      <c r="CO1055">
        <f t="shared" ref="CO1055" si="19566">BZ1039*AW1055</f>
        <v>0</v>
      </c>
      <c r="CP1055">
        <f t="shared" ref="CP1055" si="19567">CA1039*AX1055</f>
        <v>0</v>
      </c>
      <c r="CQ1055">
        <f t="shared" ref="CQ1055" si="19568">CB1039*AY1055</f>
        <v>0</v>
      </c>
      <c r="CR1055">
        <f t="shared" ref="CR1055" si="19569">CC1039*AZ1055</f>
        <v>0</v>
      </c>
      <c r="CS1055">
        <f t="shared" ref="CS1055" si="19570">CD1039*BA1055</f>
        <v>0</v>
      </c>
      <c r="CT1055">
        <f t="shared" ref="CT1055" si="19571">CE1039*BB1055</f>
        <v>0</v>
      </c>
    </row>
    <row r="1056" spans="5:98" x14ac:dyDescent="0.3">
      <c r="F1056" s="91">
        <f t="shared" ref="F1056:H1056" si="19572">F1055</f>
        <v>60</v>
      </c>
      <c r="G1056" s="91">
        <f t="shared" si="19572"/>
        <v>60</v>
      </c>
      <c r="H1056" s="4">
        <f t="shared" si="19572"/>
        <v>1</v>
      </c>
      <c r="I1056">
        <v>80</v>
      </c>
      <c r="J1056" s="48">
        <f t="shared" si="19072"/>
        <v>0</v>
      </c>
      <c r="K1056" s="48">
        <f t="shared" si="19336"/>
        <v>0</v>
      </c>
      <c r="L1056" s="98">
        <f t="shared" si="19074"/>
        <v>0</v>
      </c>
      <c r="M1056" s="48"/>
      <c r="N1056" s="48"/>
      <c r="O1056" s="48"/>
      <c r="P1056" s="48"/>
      <c r="Q1056" s="48"/>
      <c r="R1056" s="48"/>
      <c r="S1056" s="48"/>
      <c r="T1056" s="48"/>
      <c r="U1056" s="48"/>
      <c r="V1056" s="48"/>
      <c r="W1056" s="48"/>
      <c r="X1056" s="48"/>
      <c r="Y1056" s="48"/>
      <c r="Z1056" s="48"/>
      <c r="AA1056" s="48"/>
      <c r="AB1056" s="48"/>
      <c r="AC1056" s="48"/>
      <c r="AD1056" s="48">
        <f>$J1056+$K1056+$L1056</f>
        <v>0</v>
      </c>
      <c r="AE1056" s="48">
        <f t="shared" si="19301"/>
        <v>0</v>
      </c>
      <c r="AF1056" s="48">
        <f t="shared" si="19301"/>
        <v>0</v>
      </c>
      <c r="AG1056" s="48">
        <f t="shared" si="19301"/>
        <v>0</v>
      </c>
      <c r="AH1056" s="48">
        <f t="shared" si="19301"/>
        <v>0</v>
      </c>
      <c r="AI1056" s="48">
        <f t="shared" si="19301"/>
        <v>0</v>
      </c>
      <c r="AJ1056" s="48">
        <f t="shared" si="19301"/>
        <v>0</v>
      </c>
      <c r="AK1056" s="48">
        <f t="shared" si="19301"/>
        <v>0</v>
      </c>
      <c r="AL1056" s="48">
        <f t="shared" si="19301"/>
        <v>0</v>
      </c>
      <c r="AM1056" s="48">
        <f t="shared" si="19301"/>
        <v>0</v>
      </c>
      <c r="AN1056" s="48">
        <f t="shared" si="19301"/>
        <v>0</v>
      </c>
      <c r="AO1056" s="48">
        <f t="shared" si="19301"/>
        <v>0</v>
      </c>
      <c r="AP1056" s="48">
        <f t="shared" si="19301"/>
        <v>0</v>
      </c>
      <c r="AQ1056" s="48">
        <f t="shared" si="19301"/>
        <v>0</v>
      </c>
      <c r="AR1056" s="48">
        <f t="shared" si="19301"/>
        <v>0</v>
      </c>
      <c r="AS1056" s="48">
        <f t="shared" si="19301"/>
        <v>0</v>
      </c>
      <c r="AT1056" s="48">
        <f t="shared" si="19301"/>
        <v>0</v>
      </c>
      <c r="AU1056" s="48">
        <f t="shared" si="19301"/>
        <v>0</v>
      </c>
      <c r="AV1056" s="48">
        <f t="shared" si="19301"/>
        <v>0</v>
      </c>
      <c r="AW1056" s="48">
        <f t="shared" si="19301"/>
        <v>0</v>
      </c>
      <c r="AX1056" s="48">
        <f t="shared" si="19301"/>
        <v>0</v>
      </c>
      <c r="AY1056" s="48">
        <f t="shared" si="19265"/>
        <v>0</v>
      </c>
      <c r="AZ1056" s="48">
        <f t="shared" si="19265"/>
        <v>0</v>
      </c>
      <c r="BA1056" s="48">
        <f t="shared" si="19265"/>
        <v>0</v>
      </c>
      <c r="BB1056" s="48">
        <f t="shared" si="19265"/>
        <v>0</v>
      </c>
      <c r="BC1056" s="48"/>
      <c r="BE1056" t="s">
        <v>193</v>
      </c>
      <c r="BV1056">
        <f>BF1039*AD1056</f>
        <v>0</v>
      </c>
      <c r="BW1056">
        <f t="shared" ref="BW1056" si="19573">BG1039*AE1056</f>
        <v>0</v>
      </c>
      <c r="BX1056">
        <f t="shared" ref="BX1056" si="19574">BH1039*AF1056</f>
        <v>0</v>
      </c>
      <c r="BY1056">
        <f t="shared" ref="BY1056" si="19575">BI1039*AG1056</f>
        <v>0</v>
      </c>
      <c r="BZ1056">
        <f t="shared" ref="BZ1056" si="19576">BJ1039*AH1056</f>
        <v>0</v>
      </c>
      <c r="CA1056">
        <f t="shared" ref="CA1056" si="19577">BK1039*AI1056</f>
        <v>0</v>
      </c>
      <c r="CB1056">
        <f t="shared" ref="CB1056" si="19578">BL1039*AJ1056</f>
        <v>0</v>
      </c>
      <c r="CC1056">
        <f t="shared" ref="CC1056" si="19579">BM1039*AK1056</f>
        <v>0</v>
      </c>
      <c r="CD1056">
        <f t="shared" ref="CD1056" si="19580">BN1039*AL1056</f>
        <v>0</v>
      </c>
      <c r="CE1056">
        <f t="shared" ref="CE1056" si="19581">BO1039*AM1056</f>
        <v>0</v>
      </c>
      <c r="CF1056">
        <f t="shared" ref="CF1056" si="19582">BP1039*AN1056</f>
        <v>0</v>
      </c>
      <c r="CG1056">
        <f t="shared" ref="CG1056" si="19583">BQ1039*AO1056</f>
        <v>0</v>
      </c>
      <c r="CH1056">
        <f t="shared" ref="CH1056" si="19584">BR1039*AP1056</f>
        <v>0</v>
      </c>
      <c r="CI1056">
        <f t="shared" ref="CI1056" si="19585">BS1039*AQ1056</f>
        <v>0</v>
      </c>
      <c r="CJ1056">
        <f t="shared" ref="CJ1056" si="19586">BT1039*AR1056</f>
        <v>0</v>
      </c>
      <c r="CK1056">
        <f t="shared" ref="CK1056" si="19587">BU1039*AS1056</f>
        <v>0</v>
      </c>
      <c r="CL1056">
        <f t="shared" ref="CL1056" si="19588">BV1039*AT1056</f>
        <v>0</v>
      </c>
      <c r="CM1056">
        <f t="shared" ref="CM1056" si="19589">BW1039*AU1056</f>
        <v>0</v>
      </c>
      <c r="CN1056">
        <f t="shared" ref="CN1056" si="19590">BX1039*AV1056</f>
        <v>0</v>
      </c>
      <c r="CO1056">
        <f t="shared" ref="CO1056" si="19591">BY1039*AW1056</f>
        <v>0</v>
      </c>
      <c r="CP1056">
        <f t="shared" ref="CP1056" si="19592">BZ1039*AX1056</f>
        <v>0</v>
      </c>
      <c r="CQ1056">
        <f t="shared" ref="CQ1056" si="19593">CA1039*AY1056</f>
        <v>0</v>
      </c>
      <c r="CR1056">
        <f t="shared" ref="CR1056" si="19594">CB1039*AZ1056</f>
        <v>0</v>
      </c>
      <c r="CS1056">
        <f t="shared" ref="CS1056" si="19595">CC1039*BA1056</f>
        <v>0</v>
      </c>
      <c r="CT1056">
        <f t="shared" ref="CT1056" si="19596">CD1039*BB1056</f>
        <v>0</v>
      </c>
    </row>
    <row r="1057" spans="6:98" x14ac:dyDescent="0.3">
      <c r="F1057" s="91">
        <f t="shared" ref="F1057:H1057" si="19597">F1056</f>
        <v>60</v>
      </c>
      <c r="G1057" s="91">
        <f t="shared" si="19597"/>
        <v>60</v>
      </c>
      <c r="H1057" s="4">
        <f t="shared" si="19597"/>
        <v>1</v>
      </c>
      <c r="I1057">
        <v>85</v>
      </c>
      <c r="J1057" s="48">
        <f t="shared" si="19072"/>
        <v>0</v>
      </c>
      <c r="K1057" s="48">
        <f t="shared" si="19336"/>
        <v>0</v>
      </c>
      <c r="L1057" s="98">
        <f t="shared" si="19074"/>
        <v>0</v>
      </c>
      <c r="M1057" s="48"/>
      <c r="N1057" s="48"/>
      <c r="O1057" s="48"/>
      <c r="P1057" s="48"/>
      <c r="Q1057" s="48"/>
      <c r="R1057" s="48"/>
      <c r="S1057" s="48"/>
      <c r="T1057" s="48"/>
      <c r="U1057" s="48"/>
      <c r="V1057" s="48"/>
      <c r="W1057" s="48"/>
      <c r="X1057" s="48"/>
      <c r="Y1057" s="48"/>
      <c r="Z1057" s="48"/>
      <c r="AA1057" s="48"/>
      <c r="AB1057" s="48"/>
      <c r="AC1057" s="48"/>
      <c r="AD1057" s="48"/>
      <c r="AE1057" s="48">
        <f>$J1057+$K1057+$L1057</f>
        <v>0</v>
      </c>
      <c r="AF1057" s="48">
        <f t="shared" si="19301"/>
        <v>0</v>
      </c>
      <c r="AG1057" s="48">
        <f t="shared" si="19301"/>
        <v>0</v>
      </c>
      <c r="AH1057" s="48">
        <f t="shared" si="19301"/>
        <v>0</v>
      </c>
      <c r="AI1057" s="48">
        <f t="shared" si="19301"/>
        <v>0</v>
      </c>
      <c r="AJ1057" s="48">
        <f t="shared" si="19301"/>
        <v>0</v>
      </c>
      <c r="AK1057" s="48">
        <f t="shared" si="19301"/>
        <v>0</v>
      </c>
      <c r="AL1057" s="48">
        <f t="shared" si="19301"/>
        <v>0</v>
      </c>
      <c r="AM1057" s="48">
        <f t="shared" si="19301"/>
        <v>0</v>
      </c>
      <c r="AN1057" s="48">
        <f t="shared" si="19301"/>
        <v>0</v>
      </c>
      <c r="AO1057" s="48">
        <f t="shared" si="19301"/>
        <v>0</v>
      </c>
      <c r="AP1057" s="48">
        <f t="shared" ref="AP1057:BB1072" si="19598">$J1057+$K1057+$L1057</f>
        <v>0</v>
      </c>
      <c r="AQ1057" s="48">
        <f t="shared" si="19598"/>
        <v>0</v>
      </c>
      <c r="AR1057" s="48">
        <f t="shared" si="19598"/>
        <v>0</v>
      </c>
      <c r="AS1057" s="48">
        <f t="shared" si="19598"/>
        <v>0</v>
      </c>
      <c r="AT1057" s="48">
        <f t="shared" si="19598"/>
        <v>0</v>
      </c>
      <c r="AU1057" s="48">
        <f t="shared" si="19598"/>
        <v>0</v>
      </c>
      <c r="AV1057" s="48">
        <f t="shared" si="19598"/>
        <v>0</v>
      </c>
      <c r="AW1057" s="48">
        <f t="shared" si="19598"/>
        <v>0</v>
      </c>
      <c r="AX1057" s="48">
        <f t="shared" si="19598"/>
        <v>0</v>
      </c>
      <c r="AY1057" s="48">
        <f t="shared" si="19265"/>
        <v>0</v>
      </c>
      <c r="AZ1057" s="48">
        <f t="shared" si="19265"/>
        <v>0</v>
      </c>
      <c r="BA1057" s="48">
        <f t="shared" si="19265"/>
        <v>0</v>
      </c>
      <c r="BB1057" s="48">
        <f t="shared" si="19265"/>
        <v>0</v>
      </c>
      <c r="BC1057" s="48"/>
      <c r="BE1057" t="s">
        <v>194</v>
      </c>
      <c r="BW1057">
        <f>BF1039*AE1057</f>
        <v>0</v>
      </c>
      <c r="BX1057">
        <f t="shared" ref="BX1057" si="19599">BG1039*AF1057</f>
        <v>0</v>
      </c>
      <c r="BY1057">
        <f t="shared" ref="BY1057" si="19600">BH1039*AG1057</f>
        <v>0</v>
      </c>
      <c r="BZ1057">
        <f t="shared" ref="BZ1057" si="19601">BI1039*AH1057</f>
        <v>0</v>
      </c>
      <c r="CA1057">
        <f t="shared" ref="CA1057" si="19602">BJ1039*AI1057</f>
        <v>0</v>
      </c>
      <c r="CB1057">
        <f t="shared" ref="CB1057" si="19603">BK1039*AJ1057</f>
        <v>0</v>
      </c>
      <c r="CC1057">
        <f t="shared" ref="CC1057" si="19604">BL1039*AK1057</f>
        <v>0</v>
      </c>
      <c r="CD1057">
        <f t="shared" ref="CD1057" si="19605">BM1039*AL1057</f>
        <v>0</v>
      </c>
      <c r="CE1057">
        <f t="shared" ref="CE1057" si="19606">BN1039*AM1057</f>
        <v>0</v>
      </c>
      <c r="CF1057">
        <f t="shared" ref="CF1057" si="19607">BO1039*AN1057</f>
        <v>0</v>
      </c>
      <c r="CG1057">
        <f t="shared" ref="CG1057" si="19608">BP1039*AO1057</f>
        <v>0</v>
      </c>
      <c r="CH1057">
        <f t="shared" ref="CH1057" si="19609">BQ1039*AP1057</f>
        <v>0</v>
      </c>
      <c r="CI1057">
        <f t="shared" ref="CI1057" si="19610">BR1039*AQ1057</f>
        <v>0</v>
      </c>
      <c r="CJ1057">
        <f t="shared" ref="CJ1057" si="19611">BS1039*AR1057</f>
        <v>0</v>
      </c>
      <c r="CK1057">
        <f t="shared" ref="CK1057" si="19612">BT1039*AS1057</f>
        <v>0</v>
      </c>
      <c r="CL1057">
        <f t="shared" ref="CL1057" si="19613">BU1039*AT1057</f>
        <v>0</v>
      </c>
      <c r="CM1057">
        <f t="shared" ref="CM1057" si="19614">BV1039*AU1057</f>
        <v>0</v>
      </c>
      <c r="CN1057">
        <f t="shared" ref="CN1057" si="19615">BW1039*AV1057</f>
        <v>0</v>
      </c>
      <c r="CO1057">
        <f t="shared" ref="CO1057" si="19616">BX1039*AW1057</f>
        <v>0</v>
      </c>
      <c r="CP1057">
        <f t="shared" ref="CP1057" si="19617">BY1039*AX1057</f>
        <v>0</v>
      </c>
      <c r="CQ1057">
        <f t="shared" ref="CQ1057" si="19618">BZ1039*AY1057</f>
        <v>0</v>
      </c>
      <c r="CR1057">
        <f t="shared" ref="CR1057" si="19619">CA1039*AZ1057</f>
        <v>0</v>
      </c>
      <c r="CS1057">
        <f t="shared" ref="CS1057" si="19620">CB1039*BA1057</f>
        <v>0</v>
      </c>
      <c r="CT1057">
        <f t="shared" ref="CT1057" si="19621">CC1039*BB1057</f>
        <v>0</v>
      </c>
    </row>
    <row r="1058" spans="6:98" x14ac:dyDescent="0.3">
      <c r="F1058" s="91">
        <f t="shared" ref="F1058:H1058" si="19622">F1057</f>
        <v>60</v>
      </c>
      <c r="G1058" s="91">
        <f t="shared" si="19622"/>
        <v>60</v>
      </c>
      <c r="H1058" s="4">
        <f t="shared" si="19622"/>
        <v>1</v>
      </c>
      <c r="I1058">
        <v>90</v>
      </c>
      <c r="J1058" s="48">
        <f t="shared" si="19072"/>
        <v>0</v>
      </c>
      <c r="K1058" s="48">
        <f t="shared" si="19336"/>
        <v>0</v>
      </c>
      <c r="L1058" s="98">
        <f t="shared" si="19074"/>
        <v>0</v>
      </c>
      <c r="M1058" s="48"/>
      <c r="N1058" s="48"/>
      <c r="O1058" s="48"/>
      <c r="P1058" s="48"/>
      <c r="Q1058" s="48"/>
      <c r="R1058" s="48"/>
      <c r="S1058" s="48"/>
      <c r="T1058" s="48"/>
      <c r="U1058" s="48"/>
      <c r="V1058" s="48"/>
      <c r="W1058" s="48"/>
      <c r="X1058" s="48"/>
      <c r="Y1058" s="48"/>
      <c r="Z1058" s="48"/>
      <c r="AA1058" s="48"/>
      <c r="AB1058" s="48"/>
      <c r="AC1058" s="48"/>
      <c r="AD1058" s="48"/>
      <c r="AE1058" s="48"/>
      <c r="AF1058" s="48">
        <f>$J1058+$K1058+$L1058</f>
        <v>0</v>
      </c>
      <c r="AG1058" s="48">
        <f t="shared" ref="AG1058:AO1066" si="19623">$J1058+$K1058+$L1058</f>
        <v>0</v>
      </c>
      <c r="AH1058" s="48">
        <f t="shared" si="19623"/>
        <v>0</v>
      </c>
      <c r="AI1058" s="48">
        <f t="shared" si="19623"/>
        <v>0</v>
      </c>
      <c r="AJ1058" s="48">
        <f t="shared" si="19623"/>
        <v>0</v>
      </c>
      <c r="AK1058" s="48">
        <f t="shared" si="19623"/>
        <v>0</v>
      </c>
      <c r="AL1058" s="48">
        <f t="shared" si="19623"/>
        <v>0</v>
      </c>
      <c r="AM1058" s="48">
        <f t="shared" si="19623"/>
        <v>0</v>
      </c>
      <c r="AN1058" s="48">
        <f t="shared" si="19623"/>
        <v>0</v>
      </c>
      <c r="AO1058" s="48">
        <f t="shared" si="19623"/>
        <v>0</v>
      </c>
      <c r="AP1058" s="48">
        <f t="shared" si="19598"/>
        <v>0</v>
      </c>
      <c r="AQ1058" s="48">
        <f t="shared" si="19598"/>
        <v>0</v>
      </c>
      <c r="AR1058" s="48">
        <f t="shared" si="19598"/>
        <v>0</v>
      </c>
      <c r="AS1058" s="48">
        <f t="shared" si="19598"/>
        <v>0</v>
      </c>
      <c r="AT1058" s="48">
        <f t="shared" si="19598"/>
        <v>0</v>
      </c>
      <c r="AU1058" s="48">
        <f t="shared" si="19598"/>
        <v>0</v>
      </c>
      <c r="AV1058" s="48">
        <f t="shared" si="19598"/>
        <v>0</v>
      </c>
      <c r="AW1058" s="48">
        <f t="shared" si="19598"/>
        <v>0</v>
      </c>
      <c r="AX1058" s="48">
        <f t="shared" si="19598"/>
        <v>0</v>
      </c>
      <c r="AY1058" s="48">
        <f t="shared" si="19265"/>
        <v>0</v>
      </c>
      <c r="AZ1058" s="48">
        <f t="shared" si="19265"/>
        <v>0</v>
      </c>
      <c r="BA1058" s="48">
        <f t="shared" si="19265"/>
        <v>0</v>
      </c>
      <c r="BB1058" s="48">
        <f t="shared" si="19265"/>
        <v>0</v>
      </c>
      <c r="BC1058" s="48"/>
      <c r="BE1058" t="s">
        <v>195</v>
      </c>
      <c r="BX1058">
        <f>BF1039*AF1058</f>
        <v>0</v>
      </c>
      <c r="BY1058">
        <f t="shared" ref="BY1058" si="19624">BG1039*AG1058</f>
        <v>0</v>
      </c>
      <c r="BZ1058">
        <f t="shared" ref="BZ1058" si="19625">BH1039*AH1058</f>
        <v>0</v>
      </c>
      <c r="CA1058">
        <f t="shared" ref="CA1058" si="19626">BI1039*AI1058</f>
        <v>0</v>
      </c>
      <c r="CB1058">
        <f t="shared" ref="CB1058" si="19627">BJ1039*AJ1058</f>
        <v>0</v>
      </c>
      <c r="CC1058">
        <f t="shared" ref="CC1058" si="19628">BK1039*AK1058</f>
        <v>0</v>
      </c>
      <c r="CD1058">
        <f t="shared" ref="CD1058" si="19629">BL1039*AL1058</f>
        <v>0</v>
      </c>
      <c r="CE1058">
        <f t="shared" ref="CE1058" si="19630">BM1039*AM1058</f>
        <v>0</v>
      </c>
      <c r="CF1058">
        <f t="shared" ref="CF1058" si="19631">BN1039*AN1058</f>
        <v>0</v>
      </c>
      <c r="CG1058">
        <f t="shared" ref="CG1058" si="19632">BO1039*AO1058</f>
        <v>0</v>
      </c>
      <c r="CH1058">
        <f t="shared" ref="CH1058" si="19633">BP1039*AP1058</f>
        <v>0</v>
      </c>
      <c r="CI1058">
        <f t="shared" ref="CI1058" si="19634">BQ1039*AQ1058</f>
        <v>0</v>
      </c>
      <c r="CJ1058">
        <f t="shared" ref="CJ1058" si="19635">BR1039*AR1058</f>
        <v>0</v>
      </c>
      <c r="CK1058">
        <f t="shared" ref="CK1058" si="19636">BS1039*AS1058</f>
        <v>0</v>
      </c>
      <c r="CL1058">
        <f t="shared" ref="CL1058" si="19637">BT1039*AT1058</f>
        <v>0</v>
      </c>
      <c r="CM1058">
        <f t="shared" ref="CM1058" si="19638">BU1039*AU1058</f>
        <v>0</v>
      </c>
      <c r="CN1058">
        <f t="shared" ref="CN1058" si="19639">BV1039*AV1058</f>
        <v>0</v>
      </c>
      <c r="CO1058">
        <f t="shared" ref="CO1058" si="19640">BW1039*AW1058</f>
        <v>0</v>
      </c>
      <c r="CP1058">
        <f t="shared" ref="CP1058" si="19641">BX1039*AX1058</f>
        <v>0</v>
      </c>
      <c r="CQ1058">
        <f t="shared" ref="CQ1058" si="19642">BY1039*AY1058</f>
        <v>0</v>
      </c>
      <c r="CR1058">
        <f t="shared" ref="CR1058" si="19643">BZ1039*AZ1058</f>
        <v>0</v>
      </c>
      <c r="CS1058">
        <f t="shared" ref="CS1058" si="19644">CA1039*BA1058</f>
        <v>0</v>
      </c>
      <c r="CT1058">
        <f t="shared" ref="CT1058" si="19645">CB1039*BB1058</f>
        <v>0</v>
      </c>
    </row>
    <row r="1059" spans="6:98" x14ac:dyDescent="0.3">
      <c r="F1059" s="91">
        <f t="shared" ref="F1059:H1059" si="19646">F1058</f>
        <v>60</v>
      </c>
      <c r="G1059" s="91">
        <f t="shared" si="19646"/>
        <v>60</v>
      </c>
      <c r="H1059" s="4">
        <f t="shared" si="19646"/>
        <v>1</v>
      </c>
      <c r="I1059">
        <v>95</v>
      </c>
      <c r="J1059" s="48">
        <f t="shared" si="19072"/>
        <v>0</v>
      </c>
      <c r="K1059" s="48">
        <f t="shared" si="19336"/>
        <v>0</v>
      </c>
      <c r="L1059" s="98">
        <f t="shared" si="19074"/>
        <v>0</v>
      </c>
      <c r="M1059" s="48"/>
      <c r="N1059" s="48"/>
      <c r="O1059" s="48"/>
      <c r="P1059" s="48"/>
      <c r="Q1059" s="48"/>
      <c r="R1059" s="48"/>
      <c r="S1059" s="48"/>
      <c r="T1059" s="48"/>
      <c r="U1059" s="48"/>
      <c r="V1059" s="48"/>
      <c r="W1059" s="48"/>
      <c r="X1059" s="48"/>
      <c r="Y1059" s="48"/>
      <c r="Z1059" s="48"/>
      <c r="AA1059" s="48"/>
      <c r="AB1059" s="48"/>
      <c r="AC1059" s="48"/>
      <c r="AD1059" s="48"/>
      <c r="AE1059" s="48"/>
      <c r="AF1059" s="48"/>
      <c r="AG1059" s="48">
        <f>$J1059+$K1059+$L1059</f>
        <v>0</v>
      </c>
      <c r="AH1059" s="48">
        <f t="shared" si="19623"/>
        <v>0</v>
      </c>
      <c r="AI1059" s="48">
        <f t="shared" si="19623"/>
        <v>0</v>
      </c>
      <c r="AJ1059" s="48">
        <f t="shared" si="19623"/>
        <v>0</v>
      </c>
      <c r="AK1059" s="48">
        <f t="shared" si="19623"/>
        <v>0</v>
      </c>
      <c r="AL1059" s="48">
        <f t="shared" si="19623"/>
        <v>0</v>
      </c>
      <c r="AM1059" s="48">
        <f t="shared" si="19623"/>
        <v>0</v>
      </c>
      <c r="AN1059" s="48">
        <f t="shared" si="19623"/>
        <v>0</v>
      </c>
      <c r="AO1059" s="48">
        <f t="shared" si="19623"/>
        <v>0</v>
      </c>
      <c r="AP1059" s="48">
        <f t="shared" si="19598"/>
        <v>0</v>
      </c>
      <c r="AQ1059" s="48">
        <f t="shared" si="19598"/>
        <v>0</v>
      </c>
      <c r="AR1059" s="48">
        <f t="shared" si="19598"/>
        <v>0</v>
      </c>
      <c r="AS1059" s="48">
        <f t="shared" si="19598"/>
        <v>0</v>
      </c>
      <c r="AT1059" s="48">
        <f t="shared" si="19598"/>
        <v>0</v>
      </c>
      <c r="AU1059" s="48">
        <f t="shared" si="19598"/>
        <v>0</v>
      </c>
      <c r="AV1059" s="48">
        <f t="shared" si="19598"/>
        <v>0</v>
      </c>
      <c r="AW1059" s="48">
        <f t="shared" si="19598"/>
        <v>0</v>
      </c>
      <c r="AX1059" s="48">
        <f t="shared" si="19598"/>
        <v>0</v>
      </c>
      <c r="AY1059" s="48">
        <f t="shared" si="19265"/>
        <v>0</v>
      </c>
      <c r="AZ1059" s="48">
        <f t="shared" si="19265"/>
        <v>0</v>
      </c>
      <c r="BA1059" s="48">
        <f t="shared" si="19265"/>
        <v>0</v>
      </c>
      <c r="BB1059" s="48">
        <f t="shared" si="19265"/>
        <v>0</v>
      </c>
      <c r="BC1059" s="48"/>
      <c r="BE1059" t="s">
        <v>196</v>
      </c>
      <c r="BY1059">
        <f>BF1039*AG1059</f>
        <v>0</v>
      </c>
      <c r="BZ1059">
        <f t="shared" ref="BZ1059" si="19647">BG1039*AH1059</f>
        <v>0</v>
      </c>
      <c r="CA1059">
        <f t="shared" ref="CA1059" si="19648">BH1039*AI1059</f>
        <v>0</v>
      </c>
      <c r="CB1059">
        <f t="shared" ref="CB1059" si="19649">BI1039*AJ1059</f>
        <v>0</v>
      </c>
      <c r="CC1059">
        <f t="shared" ref="CC1059" si="19650">BJ1039*AK1059</f>
        <v>0</v>
      </c>
      <c r="CD1059">
        <f t="shared" ref="CD1059" si="19651">BK1039*AL1059</f>
        <v>0</v>
      </c>
      <c r="CE1059">
        <f t="shared" ref="CE1059" si="19652">BL1039*AM1059</f>
        <v>0</v>
      </c>
      <c r="CF1059">
        <f t="shared" ref="CF1059" si="19653">BM1039*AN1059</f>
        <v>0</v>
      </c>
      <c r="CG1059">
        <f t="shared" ref="CG1059" si="19654">BN1039*AO1059</f>
        <v>0</v>
      </c>
      <c r="CH1059">
        <f t="shared" ref="CH1059" si="19655">BO1039*AP1059</f>
        <v>0</v>
      </c>
      <c r="CI1059">
        <f t="shared" ref="CI1059" si="19656">BP1039*AQ1059</f>
        <v>0</v>
      </c>
      <c r="CJ1059">
        <f t="shared" ref="CJ1059" si="19657">BQ1039*AR1059</f>
        <v>0</v>
      </c>
      <c r="CK1059">
        <f t="shared" ref="CK1059" si="19658">BR1039*AS1059</f>
        <v>0</v>
      </c>
      <c r="CL1059">
        <f t="shared" ref="CL1059" si="19659">BS1039*AT1059</f>
        <v>0</v>
      </c>
      <c r="CM1059">
        <f t="shared" ref="CM1059" si="19660">BT1039*AU1059</f>
        <v>0</v>
      </c>
      <c r="CN1059">
        <f t="shared" ref="CN1059" si="19661">BU1039*AV1059</f>
        <v>0</v>
      </c>
      <c r="CO1059">
        <f t="shared" ref="CO1059" si="19662">BV1039*AW1059</f>
        <v>0</v>
      </c>
      <c r="CP1059">
        <f t="shared" ref="CP1059" si="19663">BW1039*AX1059</f>
        <v>0</v>
      </c>
      <c r="CQ1059">
        <f t="shared" ref="CQ1059" si="19664">BX1039*AY1059</f>
        <v>0</v>
      </c>
      <c r="CR1059">
        <f t="shared" ref="CR1059" si="19665">BY1039*AZ1059</f>
        <v>0</v>
      </c>
      <c r="CS1059">
        <f t="shared" ref="CS1059" si="19666">BZ1039*BA1059</f>
        <v>0</v>
      </c>
      <c r="CT1059">
        <f t="shared" ref="CT1059" si="19667">CA1039*BB1059</f>
        <v>0</v>
      </c>
    </row>
    <row r="1060" spans="6:98" x14ac:dyDescent="0.3">
      <c r="F1060" s="91">
        <f t="shared" ref="F1060:H1060" si="19668">F1059</f>
        <v>60</v>
      </c>
      <c r="G1060" s="91">
        <f t="shared" si="19668"/>
        <v>60</v>
      </c>
      <c r="H1060" s="4">
        <f t="shared" si="19668"/>
        <v>1</v>
      </c>
      <c r="I1060">
        <v>100</v>
      </c>
      <c r="J1060" s="48">
        <f t="shared" si="19072"/>
        <v>0</v>
      </c>
      <c r="K1060" s="48">
        <f t="shared" si="19336"/>
        <v>0</v>
      </c>
      <c r="L1060" s="98">
        <f t="shared" si="19074"/>
        <v>0</v>
      </c>
      <c r="M1060" s="48"/>
      <c r="N1060" s="48"/>
      <c r="O1060" s="48"/>
      <c r="P1060" s="48"/>
      <c r="Q1060" s="48"/>
      <c r="R1060" s="48"/>
      <c r="S1060" s="48"/>
      <c r="T1060" s="48"/>
      <c r="U1060" s="48"/>
      <c r="V1060" s="48"/>
      <c r="W1060" s="48"/>
      <c r="X1060" s="48"/>
      <c r="Y1060" s="48"/>
      <c r="Z1060" s="48"/>
      <c r="AA1060" s="48"/>
      <c r="AB1060" s="48"/>
      <c r="AC1060" s="48"/>
      <c r="AD1060" s="48"/>
      <c r="AE1060" s="48"/>
      <c r="AF1060" s="48"/>
      <c r="AG1060" s="48"/>
      <c r="AH1060" s="48">
        <f>$J1060+$K1060+$L1060</f>
        <v>0</v>
      </c>
      <c r="AI1060" s="48">
        <f t="shared" si="19623"/>
        <v>0</v>
      </c>
      <c r="AJ1060" s="48">
        <f t="shared" si="19623"/>
        <v>0</v>
      </c>
      <c r="AK1060" s="48">
        <f t="shared" si="19623"/>
        <v>0</v>
      </c>
      <c r="AL1060" s="48">
        <f t="shared" si="19623"/>
        <v>0</v>
      </c>
      <c r="AM1060" s="48">
        <f t="shared" si="19623"/>
        <v>0</v>
      </c>
      <c r="AN1060" s="48">
        <f t="shared" si="19623"/>
        <v>0</v>
      </c>
      <c r="AO1060" s="48">
        <f t="shared" si="19623"/>
        <v>0</v>
      </c>
      <c r="AP1060" s="48">
        <f t="shared" si="19598"/>
        <v>0</v>
      </c>
      <c r="AQ1060" s="48">
        <f t="shared" si="19598"/>
        <v>0</v>
      </c>
      <c r="AR1060" s="48">
        <f t="shared" si="19598"/>
        <v>0</v>
      </c>
      <c r="AS1060" s="48">
        <f t="shared" si="19598"/>
        <v>0</v>
      </c>
      <c r="AT1060" s="48">
        <f t="shared" si="19598"/>
        <v>0</v>
      </c>
      <c r="AU1060" s="48">
        <f t="shared" si="19598"/>
        <v>0</v>
      </c>
      <c r="AV1060" s="48">
        <f t="shared" si="19598"/>
        <v>0</v>
      </c>
      <c r="AW1060" s="48">
        <f t="shared" si="19598"/>
        <v>0</v>
      </c>
      <c r="AX1060" s="48">
        <f t="shared" si="19598"/>
        <v>0</v>
      </c>
      <c r="AY1060" s="48">
        <f t="shared" si="19265"/>
        <v>0</v>
      </c>
      <c r="AZ1060" s="48">
        <f t="shared" si="19265"/>
        <v>0</v>
      </c>
      <c r="BA1060" s="48">
        <f t="shared" si="19265"/>
        <v>0</v>
      </c>
      <c r="BB1060" s="48">
        <f t="shared" si="19265"/>
        <v>0</v>
      </c>
      <c r="BC1060" s="48"/>
      <c r="BE1060" t="s">
        <v>197</v>
      </c>
      <c r="BZ1060">
        <f>BF1039*AH1060</f>
        <v>0</v>
      </c>
      <c r="CA1060">
        <f t="shared" ref="CA1060" si="19669">BG1039*AI1060</f>
        <v>0</v>
      </c>
      <c r="CB1060">
        <f t="shared" ref="CB1060" si="19670">BH1039*AJ1060</f>
        <v>0</v>
      </c>
      <c r="CC1060">
        <f t="shared" ref="CC1060" si="19671">BI1039*AK1060</f>
        <v>0</v>
      </c>
      <c r="CD1060">
        <f t="shared" ref="CD1060" si="19672">BJ1039*AL1060</f>
        <v>0</v>
      </c>
      <c r="CE1060">
        <f t="shared" ref="CE1060" si="19673">BK1039*AM1060</f>
        <v>0</v>
      </c>
      <c r="CF1060">
        <f t="shared" ref="CF1060" si="19674">BL1039*AN1060</f>
        <v>0</v>
      </c>
      <c r="CG1060">
        <f t="shared" ref="CG1060" si="19675">BM1039*AO1060</f>
        <v>0</v>
      </c>
      <c r="CH1060">
        <f t="shared" ref="CH1060" si="19676">BN1039*AP1060</f>
        <v>0</v>
      </c>
      <c r="CI1060">
        <f t="shared" ref="CI1060" si="19677">BO1039*AQ1060</f>
        <v>0</v>
      </c>
      <c r="CJ1060">
        <f t="shared" ref="CJ1060" si="19678">BP1039*AR1060</f>
        <v>0</v>
      </c>
      <c r="CK1060">
        <f t="shared" ref="CK1060" si="19679">BQ1039*AS1060</f>
        <v>0</v>
      </c>
      <c r="CL1060">
        <f t="shared" ref="CL1060" si="19680">BR1039*AT1060</f>
        <v>0</v>
      </c>
      <c r="CM1060">
        <f t="shared" ref="CM1060" si="19681">BS1039*AU1060</f>
        <v>0</v>
      </c>
      <c r="CN1060">
        <f t="shared" ref="CN1060" si="19682">BT1039*AV1060</f>
        <v>0</v>
      </c>
      <c r="CO1060">
        <f t="shared" ref="CO1060" si="19683">BU1039*AW1060</f>
        <v>0</v>
      </c>
      <c r="CP1060">
        <f t="shared" ref="CP1060" si="19684">BV1039*AX1060</f>
        <v>0</v>
      </c>
      <c r="CQ1060">
        <f t="shared" ref="CQ1060" si="19685">BW1039*AY1060</f>
        <v>0</v>
      </c>
      <c r="CR1060">
        <f t="shared" ref="CR1060" si="19686">BX1039*AZ1060</f>
        <v>0</v>
      </c>
      <c r="CS1060">
        <f t="shared" ref="CS1060" si="19687">BY1039*BA1060</f>
        <v>0</v>
      </c>
      <c r="CT1060">
        <f t="shared" ref="CT1060" si="19688">BZ1039*BB1060</f>
        <v>0</v>
      </c>
    </row>
    <row r="1061" spans="6:98" x14ac:dyDescent="0.3">
      <c r="F1061" s="91">
        <f t="shared" ref="F1061:H1061" si="19689">F1060</f>
        <v>60</v>
      </c>
      <c r="G1061" s="91">
        <f t="shared" si="19689"/>
        <v>60</v>
      </c>
      <c r="H1061" s="4">
        <f t="shared" si="19689"/>
        <v>1</v>
      </c>
      <c r="I1061">
        <v>105</v>
      </c>
      <c r="J1061" s="48">
        <f t="shared" si="19072"/>
        <v>0</v>
      </c>
      <c r="K1061" s="48">
        <f t="shared" si="19336"/>
        <v>0</v>
      </c>
      <c r="L1061" s="98">
        <f t="shared" si="19074"/>
        <v>0</v>
      </c>
      <c r="M1061" s="48"/>
      <c r="N1061" s="48"/>
      <c r="O1061" s="48"/>
      <c r="P1061" s="48"/>
      <c r="Q1061" s="48"/>
      <c r="R1061" s="48"/>
      <c r="S1061" s="48"/>
      <c r="T1061" s="48"/>
      <c r="U1061" s="48"/>
      <c r="V1061" s="48"/>
      <c r="W1061" s="48"/>
      <c r="X1061" s="48"/>
      <c r="Y1061" s="48"/>
      <c r="Z1061" s="48"/>
      <c r="AA1061" s="48"/>
      <c r="AB1061" s="48"/>
      <c r="AC1061" s="48"/>
      <c r="AD1061" s="48"/>
      <c r="AE1061" s="48"/>
      <c r="AF1061" s="48"/>
      <c r="AG1061" s="48"/>
      <c r="AH1061" s="48"/>
      <c r="AI1061" s="48">
        <f>$J1061+$K1061+$L1061</f>
        <v>0</v>
      </c>
      <c r="AJ1061" s="48">
        <f t="shared" si="19623"/>
        <v>0</v>
      </c>
      <c r="AK1061" s="48">
        <f t="shared" si="19623"/>
        <v>0</v>
      </c>
      <c r="AL1061" s="48">
        <f t="shared" si="19623"/>
        <v>0</v>
      </c>
      <c r="AM1061" s="48">
        <f t="shared" si="19623"/>
        <v>0</v>
      </c>
      <c r="AN1061" s="48">
        <f t="shared" si="19623"/>
        <v>0</v>
      </c>
      <c r="AO1061" s="48">
        <f t="shared" si="19623"/>
        <v>0</v>
      </c>
      <c r="AP1061" s="48">
        <f t="shared" si="19598"/>
        <v>0</v>
      </c>
      <c r="AQ1061" s="48">
        <f t="shared" si="19598"/>
        <v>0</v>
      </c>
      <c r="AR1061" s="48">
        <f t="shared" si="19598"/>
        <v>0</v>
      </c>
      <c r="AS1061" s="48">
        <f t="shared" si="19598"/>
        <v>0</v>
      </c>
      <c r="AT1061" s="48">
        <f t="shared" si="19598"/>
        <v>0</v>
      </c>
      <c r="AU1061" s="48">
        <f t="shared" si="19598"/>
        <v>0</v>
      </c>
      <c r="AV1061" s="48">
        <f t="shared" si="19598"/>
        <v>0</v>
      </c>
      <c r="AW1061" s="48">
        <f t="shared" si="19598"/>
        <v>0</v>
      </c>
      <c r="AX1061" s="48">
        <f t="shared" si="19598"/>
        <v>0</v>
      </c>
      <c r="AY1061" s="48">
        <f t="shared" si="19265"/>
        <v>0</v>
      </c>
      <c r="AZ1061" s="48">
        <f t="shared" si="19265"/>
        <v>0</v>
      </c>
      <c r="BA1061" s="48">
        <f t="shared" si="19265"/>
        <v>0</v>
      </c>
      <c r="BB1061" s="48">
        <f t="shared" si="19265"/>
        <v>0</v>
      </c>
      <c r="BC1061" s="48"/>
      <c r="BE1061" t="s">
        <v>198</v>
      </c>
      <c r="CA1061">
        <f>BF1039*AI1061</f>
        <v>0</v>
      </c>
      <c r="CB1061">
        <f t="shared" ref="CB1061" si="19690">BG1039*AJ1061</f>
        <v>0</v>
      </c>
      <c r="CC1061">
        <f t="shared" ref="CC1061" si="19691">BH1039*AK1061</f>
        <v>0</v>
      </c>
      <c r="CD1061">
        <f t="shared" ref="CD1061" si="19692">BI1039*AL1061</f>
        <v>0</v>
      </c>
      <c r="CE1061">
        <f t="shared" ref="CE1061" si="19693">BJ1039*AM1061</f>
        <v>0</v>
      </c>
      <c r="CF1061">
        <f t="shared" ref="CF1061" si="19694">BK1039*AN1061</f>
        <v>0</v>
      </c>
      <c r="CG1061">
        <f t="shared" ref="CG1061" si="19695">BL1039*AO1061</f>
        <v>0</v>
      </c>
      <c r="CH1061">
        <f t="shared" ref="CH1061" si="19696">BM1039*AP1061</f>
        <v>0</v>
      </c>
      <c r="CI1061">
        <f t="shared" ref="CI1061" si="19697">BN1039*AQ1061</f>
        <v>0</v>
      </c>
      <c r="CJ1061">
        <f t="shared" ref="CJ1061" si="19698">BO1039*AR1061</f>
        <v>0</v>
      </c>
      <c r="CK1061">
        <f t="shared" ref="CK1061" si="19699">BP1039*AS1061</f>
        <v>0</v>
      </c>
      <c r="CL1061">
        <f t="shared" ref="CL1061" si="19700">BQ1039*AT1061</f>
        <v>0</v>
      </c>
      <c r="CM1061">
        <f t="shared" ref="CM1061" si="19701">BR1039*AU1061</f>
        <v>0</v>
      </c>
      <c r="CN1061">
        <f t="shared" ref="CN1061" si="19702">BS1039*AV1061</f>
        <v>0</v>
      </c>
      <c r="CO1061">
        <f t="shared" ref="CO1061" si="19703">BT1039*AW1061</f>
        <v>0</v>
      </c>
      <c r="CP1061">
        <f t="shared" ref="CP1061" si="19704">BU1039*AX1061</f>
        <v>0</v>
      </c>
      <c r="CQ1061">
        <f t="shared" ref="CQ1061" si="19705">BV1039*AY1061</f>
        <v>0</v>
      </c>
      <c r="CR1061">
        <f t="shared" ref="CR1061" si="19706">BW1039*AZ1061</f>
        <v>0</v>
      </c>
      <c r="CS1061">
        <f t="shared" ref="CS1061" si="19707">BX1039*BA1061</f>
        <v>0</v>
      </c>
      <c r="CT1061">
        <f t="shared" ref="CT1061" si="19708">BY1039*BB1061</f>
        <v>0</v>
      </c>
    </row>
    <row r="1062" spans="6:98" x14ac:dyDescent="0.3">
      <c r="F1062" s="91">
        <f t="shared" ref="F1062:H1062" si="19709">F1061</f>
        <v>60</v>
      </c>
      <c r="G1062" s="91">
        <f t="shared" si="19709"/>
        <v>60</v>
      </c>
      <c r="H1062" s="4">
        <f t="shared" si="19709"/>
        <v>1</v>
      </c>
      <c r="I1062">
        <v>110</v>
      </c>
      <c r="J1062" s="48">
        <f t="shared" si="19072"/>
        <v>0</v>
      </c>
      <c r="K1062" s="48">
        <f t="shared" si="19336"/>
        <v>0</v>
      </c>
      <c r="L1062" s="98">
        <f t="shared" si="19074"/>
        <v>0</v>
      </c>
      <c r="M1062" s="48"/>
      <c r="N1062" s="48"/>
      <c r="O1062" s="48"/>
      <c r="P1062" s="48"/>
      <c r="Q1062" s="48"/>
      <c r="R1062" s="48"/>
      <c r="S1062" s="48"/>
      <c r="T1062" s="48"/>
      <c r="U1062" s="48"/>
      <c r="V1062" s="48"/>
      <c r="W1062" s="48"/>
      <c r="X1062" s="48"/>
      <c r="Y1062" s="48"/>
      <c r="Z1062" s="48"/>
      <c r="AA1062" s="48"/>
      <c r="AB1062" s="48"/>
      <c r="AC1062" s="48"/>
      <c r="AD1062" s="48"/>
      <c r="AE1062" s="48"/>
      <c r="AF1062" s="48"/>
      <c r="AG1062" s="48"/>
      <c r="AH1062" s="48"/>
      <c r="AI1062" s="48"/>
      <c r="AJ1062" s="48">
        <f>$J1062+$K1062+$L1062</f>
        <v>0</v>
      </c>
      <c r="AK1062" s="48">
        <f t="shared" si="19623"/>
        <v>0</v>
      </c>
      <c r="AL1062" s="48">
        <f t="shared" si="19623"/>
        <v>0</v>
      </c>
      <c r="AM1062" s="48">
        <f t="shared" si="19623"/>
        <v>0</v>
      </c>
      <c r="AN1062" s="48">
        <f t="shared" si="19623"/>
        <v>0</v>
      </c>
      <c r="AO1062" s="48">
        <f t="shared" si="19623"/>
        <v>0</v>
      </c>
      <c r="AP1062" s="48">
        <f t="shared" si="19598"/>
        <v>0</v>
      </c>
      <c r="AQ1062" s="48">
        <f t="shared" si="19598"/>
        <v>0</v>
      </c>
      <c r="AR1062" s="48">
        <f t="shared" si="19598"/>
        <v>0</v>
      </c>
      <c r="AS1062" s="48">
        <f t="shared" si="19598"/>
        <v>0</v>
      </c>
      <c r="AT1062" s="48">
        <f t="shared" si="19598"/>
        <v>0</v>
      </c>
      <c r="AU1062" s="48">
        <f t="shared" si="19598"/>
        <v>0</v>
      </c>
      <c r="AV1062" s="48">
        <f t="shared" si="19598"/>
        <v>0</v>
      </c>
      <c r="AW1062" s="48">
        <f t="shared" si="19598"/>
        <v>0</v>
      </c>
      <c r="AX1062" s="48">
        <f t="shared" si="19598"/>
        <v>0</v>
      </c>
      <c r="AY1062" s="48">
        <f t="shared" si="19598"/>
        <v>0</v>
      </c>
      <c r="AZ1062" s="48">
        <f t="shared" si="19598"/>
        <v>0</v>
      </c>
      <c r="BA1062" s="48">
        <f t="shared" si="19598"/>
        <v>0</v>
      </c>
      <c r="BB1062" s="48">
        <f t="shared" si="19598"/>
        <v>0</v>
      </c>
      <c r="BC1062" s="48"/>
      <c r="BE1062" t="s">
        <v>199</v>
      </c>
      <c r="CB1062">
        <f>BF1039*AJ1062</f>
        <v>0</v>
      </c>
      <c r="CC1062">
        <f t="shared" ref="CC1062" si="19710">BG1039*AK1062</f>
        <v>0</v>
      </c>
      <c r="CD1062">
        <f t="shared" ref="CD1062" si="19711">BH1039*AL1062</f>
        <v>0</v>
      </c>
      <c r="CE1062">
        <f t="shared" ref="CE1062" si="19712">BI1039*AM1062</f>
        <v>0</v>
      </c>
      <c r="CF1062">
        <f t="shared" ref="CF1062" si="19713">BJ1039*AN1062</f>
        <v>0</v>
      </c>
      <c r="CG1062">
        <f t="shared" ref="CG1062" si="19714">BK1039*AO1062</f>
        <v>0</v>
      </c>
      <c r="CH1062">
        <f t="shared" ref="CH1062" si="19715">BL1039*AP1062</f>
        <v>0</v>
      </c>
      <c r="CI1062">
        <f t="shared" ref="CI1062" si="19716">BM1039*AQ1062</f>
        <v>0</v>
      </c>
      <c r="CJ1062">
        <f t="shared" ref="CJ1062" si="19717">BN1039*AR1062</f>
        <v>0</v>
      </c>
      <c r="CK1062">
        <f t="shared" ref="CK1062" si="19718">BO1039*AS1062</f>
        <v>0</v>
      </c>
      <c r="CL1062">
        <f t="shared" ref="CL1062" si="19719">BP1039*AT1062</f>
        <v>0</v>
      </c>
      <c r="CM1062">
        <f t="shared" ref="CM1062" si="19720">BQ1039*AU1062</f>
        <v>0</v>
      </c>
      <c r="CN1062">
        <f t="shared" ref="CN1062" si="19721">BR1039*AV1062</f>
        <v>0</v>
      </c>
      <c r="CO1062">
        <f t="shared" ref="CO1062" si="19722">BS1039*AW1062</f>
        <v>0</v>
      </c>
      <c r="CP1062">
        <f t="shared" ref="CP1062" si="19723">BT1039*AX1062</f>
        <v>0</v>
      </c>
      <c r="CQ1062">
        <f t="shared" ref="CQ1062" si="19724">BU1039*AY1062</f>
        <v>0</v>
      </c>
      <c r="CR1062">
        <f t="shared" ref="CR1062" si="19725">BV1039*AZ1062</f>
        <v>0</v>
      </c>
      <c r="CS1062">
        <f t="shared" ref="CS1062" si="19726">BW1039*BA1062</f>
        <v>0</v>
      </c>
      <c r="CT1062">
        <f t="shared" ref="CT1062" si="19727">BX1039*BB1062</f>
        <v>0</v>
      </c>
    </row>
    <row r="1063" spans="6:98" x14ac:dyDescent="0.3">
      <c r="F1063" s="91">
        <f t="shared" ref="F1063:H1063" si="19728">F1062</f>
        <v>60</v>
      </c>
      <c r="G1063" s="91">
        <f t="shared" si="19728"/>
        <v>60</v>
      </c>
      <c r="H1063" s="4">
        <f t="shared" si="19728"/>
        <v>1</v>
      </c>
      <c r="I1063">
        <v>115</v>
      </c>
      <c r="J1063" s="48">
        <f t="shared" si="19072"/>
        <v>0</v>
      </c>
      <c r="K1063" s="48">
        <f t="shared" si="19336"/>
        <v>0</v>
      </c>
      <c r="L1063" s="98">
        <f t="shared" si="19074"/>
        <v>0</v>
      </c>
      <c r="M1063" s="48"/>
      <c r="N1063" s="48"/>
      <c r="O1063" s="48"/>
      <c r="P1063" s="48"/>
      <c r="Q1063" s="48"/>
      <c r="R1063" s="48"/>
      <c r="S1063" s="48"/>
      <c r="T1063" s="48"/>
      <c r="U1063" s="48"/>
      <c r="V1063" s="48"/>
      <c r="W1063" s="48"/>
      <c r="X1063" s="48"/>
      <c r="Y1063" s="48"/>
      <c r="Z1063" s="48"/>
      <c r="AA1063" s="48"/>
      <c r="AB1063" s="48"/>
      <c r="AC1063" s="48"/>
      <c r="AD1063" s="48"/>
      <c r="AE1063" s="48"/>
      <c r="AF1063" s="48"/>
      <c r="AG1063" s="48"/>
      <c r="AH1063" s="48"/>
      <c r="AI1063" s="48"/>
      <c r="AJ1063" s="48"/>
      <c r="AK1063" s="48">
        <f>$J1063+$K1063+$L1063</f>
        <v>0</v>
      </c>
      <c r="AL1063" s="48">
        <f t="shared" si="19623"/>
        <v>0</v>
      </c>
      <c r="AM1063" s="48">
        <f t="shared" si="19623"/>
        <v>0</v>
      </c>
      <c r="AN1063" s="48">
        <f t="shared" si="19623"/>
        <v>0</v>
      </c>
      <c r="AO1063" s="48">
        <f t="shared" si="19623"/>
        <v>0</v>
      </c>
      <c r="AP1063" s="48">
        <f t="shared" si="19598"/>
        <v>0</v>
      </c>
      <c r="AQ1063" s="48">
        <f t="shared" si="19598"/>
        <v>0</v>
      </c>
      <c r="AR1063" s="48">
        <f t="shared" si="19598"/>
        <v>0</v>
      </c>
      <c r="AS1063" s="48">
        <f t="shared" si="19598"/>
        <v>0</v>
      </c>
      <c r="AT1063" s="48">
        <f t="shared" si="19598"/>
        <v>0</v>
      </c>
      <c r="AU1063" s="48">
        <f t="shared" si="19598"/>
        <v>0</v>
      </c>
      <c r="AV1063" s="48">
        <f t="shared" si="19598"/>
        <v>0</v>
      </c>
      <c r="AW1063" s="48">
        <f t="shared" si="19598"/>
        <v>0</v>
      </c>
      <c r="AX1063" s="48">
        <f t="shared" si="19598"/>
        <v>0</v>
      </c>
      <c r="AY1063" s="48">
        <f t="shared" si="19598"/>
        <v>0</v>
      </c>
      <c r="AZ1063" s="48">
        <f t="shared" si="19598"/>
        <v>0</v>
      </c>
      <c r="BA1063" s="48">
        <f t="shared" si="19598"/>
        <v>0</v>
      </c>
      <c r="BB1063" s="48">
        <f t="shared" si="19598"/>
        <v>0</v>
      </c>
      <c r="BC1063" s="48"/>
      <c r="BE1063" t="s">
        <v>200</v>
      </c>
      <c r="CC1063">
        <f>BF1039*AK1063</f>
        <v>0</v>
      </c>
      <c r="CD1063">
        <f t="shared" ref="CD1063" si="19729">BG1039*AL1063</f>
        <v>0</v>
      </c>
      <c r="CE1063">
        <f t="shared" ref="CE1063" si="19730">BH1039*AM1063</f>
        <v>0</v>
      </c>
      <c r="CF1063">
        <f t="shared" ref="CF1063" si="19731">BI1039*AN1063</f>
        <v>0</v>
      </c>
      <c r="CG1063">
        <f t="shared" ref="CG1063" si="19732">BJ1039*AO1063</f>
        <v>0</v>
      </c>
      <c r="CH1063">
        <f t="shared" ref="CH1063" si="19733">BK1039*AP1063</f>
        <v>0</v>
      </c>
      <c r="CI1063">
        <f t="shared" ref="CI1063" si="19734">BL1039*AQ1063</f>
        <v>0</v>
      </c>
      <c r="CJ1063">
        <f t="shared" ref="CJ1063" si="19735">BM1039*AR1063</f>
        <v>0</v>
      </c>
      <c r="CK1063">
        <f t="shared" ref="CK1063" si="19736">BN1039*AS1063</f>
        <v>0</v>
      </c>
      <c r="CL1063">
        <f t="shared" ref="CL1063" si="19737">BO1039*AT1063</f>
        <v>0</v>
      </c>
      <c r="CM1063">
        <f t="shared" ref="CM1063" si="19738">BP1039*AU1063</f>
        <v>0</v>
      </c>
      <c r="CN1063">
        <f t="shared" ref="CN1063" si="19739">BQ1039*AV1063</f>
        <v>0</v>
      </c>
      <c r="CO1063">
        <f t="shared" ref="CO1063" si="19740">BR1039*AW1063</f>
        <v>0</v>
      </c>
      <c r="CP1063">
        <f t="shared" ref="CP1063" si="19741">BS1039*AX1063</f>
        <v>0</v>
      </c>
      <c r="CQ1063">
        <f t="shared" ref="CQ1063" si="19742">BT1039*AY1063</f>
        <v>0</v>
      </c>
      <c r="CR1063">
        <f t="shared" ref="CR1063" si="19743">BU1039*AZ1063</f>
        <v>0</v>
      </c>
      <c r="CS1063">
        <f t="shared" ref="CS1063" si="19744">BV1039*BA1063</f>
        <v>0</v>
      </c>
      <c r="CT1063">
        <f t="shared" ref="CT1063" si="19745">BW1039*BB1063</f>
        <v>0</v>
      </c>
    </row>
    <row r="1064" spans="6:98" x14ac:dyDescent="0.3">
      <c r="F1064" s="91">
        <f t="shared" ref="F1064:H1064" si="19746">F1063</f>
        <v>60</v>
      </c>
      <c r="G1064" s="91">
        <f t="shared" si="19746"/>
        <v>60</v>
      </c>
      <c r="H1064" s="4">
        <f t="shared" si="19746"/>
        <v>1</v>
      </c>
      <c r="I1064">
        <v>120</v>
      </c>
      <c r="J1064" s="48">
        <f t="shared" si="19072"/>
        <v>0</v>
      </c>
      <c r="K1064" s="48">
        <f>IF(IF(AND(I1064&gt;=(F1064*2),I1064&lt;=G1064+F1064+(G1064-F1064+5)+1),((H1064)^2)*(I1065-F1064*2)/5,0)&lt;=H1064,IF(AND(I1064&gt;=(F1064*2),I1064&lt;=G1064+F1064+(G1064-F1064+5)+1),((H1064)^2)*(I1065-F1064*2)/5,0),(K1063-H1064^2))</f>
        <v>1</v>
      </c>
      <c r="L1064" s="98">
        <f t="shared" si="19074"/>
        <v>0</v>
      </c>
      <c r="M1064" s="48"/>
      <c r="N1064" s="48"/>
      <c r="O1064" s="48"/>
      <c r="P1064" s="48"/>
      <c r="Q1064" s="48"/>
      <c r="R1064" s="48"/>
      <c r="S1064" s="48"/>
      <c r="T1064" s="48"/>
      <c r="U1064" s="48"/>
      <c r="V1064" s="48"/>
      <c r="W1064" s="48"/>
      <c r="X1064" s="48"/>
      <c r="Y1064" s="48"/>
      <c r="Z1064" s="48"/>
      <c r="AA1064" s="48"/>
      <c r="AB1064" s="48"/>
      <c r="AC1064" s="48"/>
      <c r="AD1064" s="48"/>
      <c r="AE1064" s="48"/>
      <c r="AF1064" s="48"/>
      <c r="AG1064" s="48"/>
      <c r="AH1064" s="48"/>
      <c r="AI1064" s="48"/>
      <c r="AJ1064" s="48"/>
      <c r="AK1064" s="48"/>
      <c r="AL1064" s="48">
        <f>$J1064+$K1064+$L1064</f>
        <v>1</v>
      </c>
      <c r="AM1064" s="48">
        <f t="shared" si="19623"/>
        <v>1</v>
      </c>
      <c r="AN1064" s="48">
        <f t="shared" si="19623"/>
        <v>1</v>
      </c>
      <c r="AO1064" s="48">
        <f t="shared" si="19623"/>
        <v>1</v>
      </c>
      <c r="AP1064" s="48">
        <f t="shared" si="19598"/>
        <v>1</v>
      </c>
      <c r="AQ1064" s="48">
        <f t="shared" si="19598"/>
        <v>1</v>
      </c>
      <c r="AR1064" s="48">
        <f t="shared" si="19598"/>
        <v>1</v>
      </c>
      <c r="AS1064" s="48">
        <f t="shared" si="19598"/>
        <v>1</v>
      </c>
      <c r="AT1064" s="48">
        <f t="shared" si="19598"/>
        <v>1</v>
      </c>
      <c r="AU1064" s="48">
        <f t="shared" si="19598"/>
        <v>1</v>
      </c>
      <c r="AV1064" s="48">
        <f t="shared" si="19598"/>
        <v>1</v>
      </c>
      <c r="AW1064" s="48">
        <f t="shared" si="19598"/>
        <v>1</v>
      </c>
      <c r="AX1064" s="48">
        <f t="shared" si="19598"/>
        <v>1</v>
      </c>
      <c r="AY1064" s="48">
        <f t="shared" si="19598"/>
        <v>1</v>
      </c>
      <c r="AZ1064" s="48">
        <f t="shared" si="19598"/>
        <v>1</v>
      </c>
      <c r="BA1064" s="48">
        <f t="shared" si="19598"/>
        <v>1</v>
      </c>
      <c r="BB1064" s="48">
        <f t="shared" si="19598"/>
        <v>1</v>
      </c>
      <c r="BC1064" s="48"/>
      <c r="BE1064" t="s">
        <v>201</v>
      </c>
      <c r="CD1064">
        <f>BF1039*AL1064</f>
        <v>0</v>
      </c>
      <c r="CE1064">
        <f t="shared" ref="CE1064" si="19747">BG1039*AM1064</f>
        <v>6.1944200775741152</v>
      </c>
      <c r="CF1064">
        <f t="shared" ref="CF1064" si="19748">BH1039*AN1064</f>
        <v>41.296133850494108</v>
      </c>
      <c r="CG1064">
        <f t="shared" ref="CG1064" si="19749">BI1039*AO1064</f>
        <v>103.24033462623527</v>
      </c>
      <c r="CH1064">
        <f t="shared" ref="CH1064" si="19750">BJ1039*AP1064</f>
        <v>206.48066925247053</v>
      </c>
      <c r="CI1064">
        <f t="shared" ref="CI1064" si="19751">BK1039*AQ1064</f>
        <v>364.36123877251356</v>
      </c>
      <c r="CJ1064">
        <f t="shared" ref="CJ1064" si="19752">BL1039*AR1064</f>
        <v>417.35620502706428</v>
      </c>
      <c r="CK1064">
        <f t="shared" ref="CK1064" si="19753">BM1039*AS1064</f>
        <v>457.31913408947656</v>
      </c>
      <c r="CL1064">
        <f t="shared" ref="CL1064" si="19754">BN1039*AT1064</f>
        <v>495.5956676369471</v>
      </c>
      <c r="CM1064">
        <f t="shared" ref="CM1064" si="19755">BO1039*AU1064</f>
        <v>531.37017342914123</v>
      </c>
      <c r="CN1064">
        <f t="shared" ref="CN1064" si="19756">BP1039*AV1064</f>
        <v>566.65461442915432</v>
      </c>
      <c r="CO1064">
        <f t="shared" ref="CO1064" si="19757">BQ1039*AW1064</f>
        <v>598.91286660145033</v>
      </c>
      <c r="CP1064">
        <f t="shared" ref="CP1064" si="19758">BR1039*AX1064</f>
        <v>631.32254742144028</v>
      </c>
      <c r="CQ1064">
        <f t="shared" ref="CQ1064" si="19759">BS1039*AY1064</f>
        <v>0</v>
      </c>
      <c r="CR1064">
        <f t="shared" ref="CR1064" si="19760">BT1039*AZ1064</f>
        <v>0</v>
      </c>
      <c r="CS1064">
        <f t="shared" ref="CS1064" si="19761">BU1039*BA1064</f>
        <v>0</v>
      </c>
      <c r="CT1064">
        <f t="shared" ref="CT1064" si="19762">BV1039*BB1064</f>
        <v>0</v>
      </c>
    </row>
    <row r="1065" spans="6:98" x14ac:dyDescent="0.3">
      <c r="F1065" s="91">
        <f t="shared" ref="F1065:H1065" si="19763">F1064</f>
        <v>60</v>
      </c>
      <c r="G1065" s="91">
        <f t="shared" si="19763"/>
        <v>60</v>
      </c>
      <c r="H1065" s="4">
        <f t="shared" si="19763"/>
        <v>1</v>
      </c>
      <c r="I1065">
        <v>125</v>
      </c>
      <c r="J1065" s="48">
        <f t="shared" si="19072"/>
        <v>0</v>
      </c>
      <c r="K1065" s="48">
        <f t="shared" ref="K1065:K1070" si="19764">IF(IF(AND(I1065&gt;=(F1065*2),I1065&lt;=G1065+F1065+(G1065-F1065+5)+1),((H1065)^2)*(I1066-F1065*2)/5,0)&lt;=H1065,IF(AND(I1065&gt;=(F1065*2),I1065&lt;=G1065+F1065+(G1065-F1065+5)+1),((H1065)^2)*(I1066-F1065*2)/5,0),(K1064-H1065^2))</f>
        <v>0</v>
      </c>
      <c r="L1065" s="98">
        <f t="shared" si="19074"/>
        <v>0</v>
      </c>
      <c r="M1065" s="48"/>
      <c r="N1065" s="48"/>
      <c r="O1065" s="48"/>
      <c r="P1065" s="48"/>
      <c r="Q1065" s="48"/>
      <c r="R1065" s="48"/>
      <c r="S1065" s="48"/>
      <c r="T1065" s="48"/>
      <c r="U1065" s="48"/>
      <c r="V1065" s="48"/>
      <c r="W1065" s="48"/>
      <c r="X1065" s="48"/>
      <c r="Y1065" s="48"/>
      <c r="Z1065" s="48"/>
      <c r="AA1065" s="48"/>
      <c r="AB1065" s="48"/>
      <c r="AC1065" s="48"/>
      <c r="AD1065" s="48"/>
      <c r="AE1065" s="48"/>
      <c r="AF1065" s="48"/>
      <c r="AG1065" s="48"/>
      <c r="AH1065" s="48"/>
      <c r="AI1065" s="48"/>
      <c r="AJ1065" s="48"/>
      <c r="AK1065" s="48"/>
      <c r="AL1065" s="48"/>
      <c r="AM1065" s="48">
        <f>$J1065+$K1065+$L1065</f>
        <v>0</v>
      </c>
      <c r="AN1065" s="48">
        <f t="shared" si="19623"/>
        <v>0</v>
      </c>
      <c r="AO1065" s="48">
        <f t="shared" si="19623"/>
        <v>0</v>
      </c>
      <c r="AP1065" s="48">
        <f t="shared" si="19598"/>
        <v>0</v>
      </c>
      <c r="AQ1065" s="48">
        <f t="shared" si="19598"/>
        <v>0</v>
      </c>
      <c r="AR1065" s="48">
        <f t="shared" si="19598"/>
        <v>0</v>
      </c>
      <c r="AS1065" s="48">
        <f t="shared" si="19598"/>
        <v>0</v>
      </c>
      <c r="AT1065" s="48">
        <f t="shared" si="19598"/>
        <v>0</v>
      </c>
      <c r="AU1065" s="48">
        <f t="shared" si="19598"/>
        <v>0</v>
      </c>
      <c r="AV1065" s="48">
        <f t="shared" si="19598"/>
        <v>0</v>
      </c>
      <c r="AW1065" s="48">
        <f t="shared" si="19598"/>
        <v>0</v>
      </c>
      <c r="AX1065" s="48">
        <f t="shared" si="19598"/>
        <v>0</v>
      </c>
      <c r="AY1065" s="48">
        <f t="shared" si="19598"/>
        <v>0</v>
      </c>
      <c r="AZ1065" s="48">
        <f t="shared" si="19598"/>
        <v>0</v>
      </c>
      <c r="BA1065" s="48">
        <f t="shared" si="19598"/>
        <v>0</v>
      </c>
      <c r="BB1065" s="48">
        <f t="shared" si="19598"/>
        <v>0</v>
      </c>
      <c r="BC1065" s="48"/>
      <c r="BE1065" t="s">
        <v>202</v>
      </c>
      <c r="CE1065">
        <f>BF1039*AM1065</f>
        <v>0</v>
      </c>
      <c r="CF1065">
        <f t="shared" ref="CF1065" si="19765">BG1039*AN1065</f>
        <v>0</v>
      </c>
      <c r="CG1065">
        <f t="shared" ref="CG1065" si="19766">BH1039*AO1065</f>
        <v>0</v>
      </c>
      <c r="CH1065">
        <f t="shared" ref="CH1065" si="19767">BI1039*AP1065</f>
        <v>0</v>
      </c>
      <c r="CI1065">
        <f t="shared" ref="CI1065" si="19768">BJ1039*AQ1065</f>
        <v>0</v>
      </c>
      <c r="CJ1065">
        <f t="shared" ref="CJ1065" si="19769">BK1039*AR1065</f>
        <v>0</v>
      </c>
      <c r="CK1065">
        <f t="shared" ref="CK1065" si="19770">BL1039*AS1065</f>
        <v>0</v>
      </c>
      <c r="CL1065">
        <f t="shared" ref="CL1065" si="19771">BM1039*AT1065</f>
        <v>0</v>
      </c>
      <c r="CM1065">
        <f t="shared" ref="CM1065" si="19772">BN1039*AU1065</f>
        <v>0</v>
      </c>
      <c r="CN1065">
        <f t="shared" ref="CN1065" si="19773">BO1039*AV1065</f>
        <v>0</v>
      </c>
      <c r="CO1065">
        <f t="shared" ref="CO1065" si="19774">BP1039*AW1065</f>
        <v>0</v>
      </c>
      <c r="CP1065">
        <f t="shared" ref="CP1065" si="19775">BQ1039*AX1065</f>
        <v>0</v>
      </c>
      <c r="CQ1065">
        <f t="shared" ref="CQ1065" si="19776">BR1039*AY1065</f>
        <v>0</v>
      </c>
      <c r="CR1065">
        <f t="shared" ref="CR1065" si="19777">BS1039*AZ1065</f>
        <v>0</v>
      </c>
      <c r="CS1065">
        <f t="shared" ref="CS1065" si="19778">BT1039*BA1065</f>
        <v>0</v>
      </c>
      <c r="CT1065">
        <f t="shared" ref="CT1065" si="19779">BU1039*BB1065</f>
        <v>0</v>
      </c>
    </row>
    <row r="1066" spans="6:98" x14ac:dyDescent="0.3">
      <c r="F1066" s="91">
        <f t="shared" ref="F1066:H1066" si="19780">F1065</f>
        <v>60</v>
      </c>
      <c r="G1066" s="91">
        <f t="shared" si="19780"/>
        <v>60</v>
      </c>
      <c r="H1066" s="4">
        <f t="shared" si="19780"/>
        <v>1</v>
      </c>
      <c r="I1066">
        <v>130</v>
      </c>
      <c r="J1066" s="48">
        <f t="shared" si="19072"/>
        <v>0</v>
      </c>
      <c r="K1066" s="48">
        <f t="shared" si="19764"/>
        <v>0</v>
      </c>
      <c r="L1066" s="98">
        <f t="shared" si="19074"/>
        <v>0</v>
      </c>
      <c r="M1066" s="48"/>
      <c r="N1066" s="48"/>
      <c r="O1066" s="48"/>
      <c r="P1066" s="48"/>
      <c r="Q1066" s="48"/>
      <c r="R1066" s="48"/>
      <c r="S1066" s="48"/>
      <c r="T1066" s="48"/>
      <c r="U1066" s="48"/>
      <c r="V1066" s="48"/>
      <c r="W1066" s="48"/>
      <c r="X1066" s="48"/>
      <c r="Y1066" s="48"/>
      <c r="Z1066" s="48"/>
      <c r="AA1066" s="48"/>
      <c r="AB1066" s="48"/>
      <c r="AC1066" s="48"/>
      <c r="AD1066" s="48"/>
      <c r="AE1066" s="48"/>
      <c r="AF1066" s="48"/>
      <c r="AG1066" s="48"/>
      <c r="AH1066" s="48"/>
      <c r="AI1066" s="48"/>
      <c r="AJ1066" s="48"/>
      <c r="AK1066" s="48"/>
      <c r="AL1066" s="48"/>
      <c r="AM1066" s="48"/>
      <c r="AN1066" s="48">
        <f>$J1066+$K1066+$L1066</f>
        <v>0</v>
      </c>
      <c r="AO1066" s="48">
        <f t="shared" si="19623"/>
        <v>0</v>
      </c>
      <c r="AP1066" s="48">
        <f t="shared" si="19598"/>
        <v>0</v>
      </c>
      <c r="AQ1066" s="48">
        <f t="shared" si="19598"/>
        <v>0</v>
      </c>
      <c r="AR1066" s="48">
        <f t="shared" si="19598"/>
        <v>0</v>
      </c>
      <c r="AS1066" s="48">
        <f t="shared" si="19598"/>
        <v>0</v>
      </c>
      <c r="AT1066" s="48">
        <f t="shared" si="19598"/>
        <v>0</v>
      </c>
      <c r="AU1066" s="48">
        <f t="shared" si="19598"/>
        <v>0</v>
      </c>
      <c r="AV1066" s="48">
        <f t="shared" si="19598"/>
        <v>0</v>
      </c>
      <c r="AW1066" s="48">
        <f t="shared" si="19598"/>
        <v>0</v>
      </c>
      <c r="AX1066" s="48">
        <f t="shared" si="19598"/>
        <v>0</v>
      </c>
      <c r="AY1066" s="48">
        <f t="shared" si="19598"/>
        <v>0</v>
      </c>
      <c r="AZ1066" s="48">
        <f t="shared" si="19598"/>
        <v>0</v>
      </c>
      <c r="BA1066" s="48">
        <f t="shared" si="19598"/>
        <v>0</v>
      </c>
      <c r="BB1066" s="48">
        <f t="shared" si="19598"/>
        <v>0</v>
      </c>
      <c r="BC1066" s="48"/>
      <c r="BE1066" t="s">
        <v>203</v>
      </c>
      <c r="CF1066">
        <f>BF1039*AN1066</f>
        <v>0</v>
      </c>
      <c r="CG1066">
        <f t="shared" ref="CG1066" si="19781">BG1039*AO1066</f>
        <v>0</v>
      </c>
      <c r="CH1066">
        <f t="shared" ref="CH1066" si="19782">BH1039*AP1066</f>
        <v>0</v>
      </c>
      <c r="CI1066">
        <f t="shared" ref="CI1066" si="19783">BI1039*AQ1066</f>
        <v>0</v>
      </c>
      <c r="CJ1066">
        <f t="shared" ref="CJ1066" si="19784">BJ1039*AR1066</f>
        <v>0</v>
      </c>
      <c r="CK1066">
        <f t="shared" ref="CK1066" si="19785">BK1039*AS1066</f>
        <v>0</v>
      </c>
      <c r="CL1066">
        <f t="shared" ref="CL1066" si="19786">BL1039*AT1066</f>
        <v>0</v>
      </c>
      <c r="CM1066">
        <f t="shared" ref="CM1066" si="19787">BM1039*AU1066</f>
        <v>0</v>
      </c>
      <c r="CN1066">
        <f t="shared" ref="CN1066" si="19788">BN1039*AV1066</f>
        <v>0</v>
      </c>
      <c r="CO1066">
        <f t="shared" ref="CO1066" si="19789">BO1039*AW1066</f>
        <v>0</v>
      </c>
      <c r="CP1066">
        <f t="shared" ref="CP1066" si="19790">BP1039*AX1066</f>
        <v>0</v>
      </c>
      <c r="CQ1066">
        <f t="shared" ref="CQ1066" si="19791">BQ1039*AY1066</f>
        <v>0</v>
      </c>
      <c r="CR1066">
        <f t="shared" ref="CR1066" si="19792">BR1039*AZ1066</f>
        <v>0</v>
      </c>
      <c r="CS1066">
        <f t="shared" ref="CS1066" si="19793">BS1039*BA1066</f>
        <v>0</v>
      </c>
      <c r="CT1066">
        <f t="shared" ref="CT1066" si="19794">BT1039*BB1066</f>
        <v>0</v>
      </c>
    </row>
    <row r="1067" spans="6:98" x14ac:dyDescent="0.3">
      <c r="F1067" s="91">
        <f t="shared" ref="F1067:H1067" si="19795">F1066</f>
        <v>60</v>
      </c>
      <c r="G1067" s="91">
        <f t="shared" si="19795"/>
        <v>60</v>
      </c>
      <c r="H1067" s="4">
        <f t="shared" si="19795"/>
        <v>1</v>
      </c>
      <c r="I1067">
        <v>135</v>
      </c>
      <c r="J1067" s="48">
        <f t="shared" si="19072"/>
        <v>0</v>
      </c>
      <c r="K1067" s="48">
        <f t="shared" si="19764"/>
        <v>0</v>
      </c>
      <c r="L1067" s="98">
        <f t="shared" si="19074"/>
        <v>0</v>
      </c>
      <c r="M1067" s="48"/>
      <c r="N1067" s="48"/>
      <c r="O1067" s="48"/>
      <c r="P1067" s="48"/>
      <c r="Q1067" s="48"/>
      <c r="R1067" s="48"/>
      <c r="S1067" s="48"/>
      <c r="T1067" s="48"/>
      <c r="U1067" s="48"/>
      <c r="V1067" s="48"/>
      <c r="W1067" s="48"/>
      <c r="X1067" s="48"/>
      <c r="Y1067" s="48"/>
      <c r="Z1067" s="48"/>
      <c r="AA1067" s="48"/>
      <c r="AB1067" s="48"/>
      <c r="AC1067" s="48"/>
      <c r="AD1067" s="48"/>
      <c r="AE1067" s="48"/>
      <c r="AF1067" s="48"/>
      <c r="AG1067" s="48"/>
      <c r="AH1067" s="48"/>
      <c r="AI1067" s="48"/>
      <c r="AJ1067" s="48"/>
      <c r="AK1067" s="48"/>
      <c r="AL1067" s="48"/>
      <c r="AM1067" s="48"/>
      <c r="AN1067" s="48"/>
      <c r="AO1067" s="48">
        <f>$J1067+$K1067+$L1067</f>
        <v>0</v>
      </c>
      <c r="AP1067" s="48">
        <f t="shared" si="19598"/>
        <v>0</v>
      </c>
      <c r="AQ1067" s="48">
        <f t="shared" si="19598"/>
        <v>0</v>
      </c>
      <c r="AR1067" s="48">
        <f t="shared" si="19598"/>
        <v>0</v>
      </c>
      <c r="AS1067" s="48">
        <f t="shared" si="19598"/>
        <v>0</v>
      </c>
      <c r="AT1067" s="48">
        <f t="shared" si="19598"/>
        <v>0</v>
      </c>
      <c r="AU1067" s="48">
        <f t="shared" si="19598"/>
        <v>0</v>
      </c>
      <c r="AV1067" s="48">
        <f t="shared" si="19598"/>
        <v>0</v>
      </c>
      <c r="AW1067" s="48">
        <f t="shared" si="19598"/>
        <v>0</v>
      </c>
      <c r="AX1067" s="48">
        <f t="shared" si="19598"/>
        <v>0</v>
      </c>
      <c r="AY1067" s="48">
        <f t="shared" si="19598"/>
        <v>0</v>
      </c>
      <c r="AZ1067" s="48">
        <f t="shared" si="19598"/>
        <v>0</v>
      </c>
      <c r="BA1067" s="48">
        <f t="shared" si="19598"/>
        <v>0</v>
      </c>
      <c r="BB1067" s="48">
        <f t="shared" si="19598"/>
        <v>0</v>
      </c>
      <c r="BC1067" s="48"/>
      <c r="BE1067" t="s">
        <v>204</v>
      </c>
      <c r="CG1067">
        <f>BF1039*AO1067</f>
        <v>0</v>
      </c>
      <c r="CH1067">
        <f t="shared" ref="CH1067" si="19796">BG1039*AP1067</f>
        <v>0</v>
      </c>
      <c r="CI1067">
        <f t="shared" ref="CI1067" si="19797">BH1039*AQ1067</f>
        <v>0</v>
      </c>
      <c r="CJ1067">
        <f t="shared" ref="CJ1067" si="19798">BI1039*AR1067</f>
        <v>0</v>
      </c>
      <c r="CK1067">
        <f t="shared" ref="CK1067" si="19799">BJ1039*AS1067</f>
        <v>0</v>
      </c>
      <c r="CL1067">
        <f t="shared" ref="CL1067" si="19800">BK1039*AT1067</f>
        <v>0</v>
      </c>
      <c r="CM1067">
        <f t="shared" ref="CM1067" si="19801">BL1039*AU1067</f>
        <v>0</v>
      </c>
      <c r="CN1067">
        <f t="shared" ref="CN1067" si="19802">BM1039*AV1067</f>
        <v>0</v>
      </c>
      <c r="CO1067">
        <f t="shared" ref="CO1067" si="19803">BN1039*AW1067</f>
        <v>0</v>
      </c>
      <c r="CP1067">
        <f t="shared" ref="CP1067" si="19804">BO1039*AX1067</f>
        <v>0</v>
      </c>
      <c r="CQ1067">
        <f t="shared" ref="CQ1067" si="19805">BP1039*AY1067</f>
        <v>0</v>
      </c>
      <c r="CR1067">
        <f t="shared" ref="CR1067" si="19806">BQ1039*AZ1067</f>
        <v>0</v>
      </c>
      <c r="CS1067">
        <f t="shared" ref="CS1067" si="19807">BR1039*BA1067</f>
        <v>0</v>
      </c>
      <c r="CT1067">
        <f t="shared" ref="CT1067" si="19808">BS1039*BB1067</f>
        <v>0</v>
      </c>
    </row>
    <row r="1068" spans="6:98" x14ac:dyDescent="0.3">
      <c r="F1068" s="91">
        <f t="shared" ref="F1068:H1068" si="19809">F1067</f>
        <v>60</v>
      </c>
      <c r="G1068" s="91">
        <f t="shared" si="19809"/>
        <v>60</v>
      </c>
      <c r="H1068" s="4">
        <f t="shared" si="19809"/>
        <v>1</v>
      </c>
      <c r="I1068">
        <v>140</v>
      </c>
      <c r="J1068" s="48">
        <f t="shared" si="19072"/>
        <v>0</v>
      </c>
      <c r="K1068" s="48">
        <f t="shared" si="19764"/>
        <v>0</v>
      </c>
      <c r="L1068" s="98">
        <f t="shared" si="19074"/>
        <v>0</v>
      </c>
      <c r="M1068" s="48"/>
      <c r="N1068" s="48"/>
      <c r="O1068" s="48"/>
      <c r="P1068" s="48"/>
      <c r="Q1068" s="48"/>
      <c r="R1068" s="48"/>
      <c r="S1068" s="48"/>
      <c r="T1068" s="48"/>
      <c r="U1068" s="48"/>
      <c r="V1068" s="48"/>
      <c r="W1068" s="48"/>
      <c r="X1068" s="48"/>
      <c r="Y1068" s="48"/>
      <c r="Z1068" s="48"/>
      <c r="AA1068" s="48"/>
      <c r="AB1068" s="48"/>
      <c r="AC1068" s="48"/>
      <c r="AD1068" s="48"/>
      <c r="AE1068" s="48"/>
      <c r="AF1068" s="48"/>
      <c r="AG1068" s="48"/>
      <c r="AH1068" s="48"/>
      <c r="AI1068" s="48"/>
      <c r="AJ1068" s="48"/>
      <c r="AK1068" s="48"/>
      <c r="AL1068" s="48"/>
      <c r="AM1068" s="48"/>
      <c r="AN1068" s="48"/>
      <c r="AO1068" s="48"/>
      <c r="AP1068" s="48">
        <f>$J1068+$K1068+$L1068</f>
        <v>0</v>
      </c>
      <c r="AQ1068" s="48">
        <f t="shared" si="19598"/>
        <v>0</v>
      </c>
      <c r="AR1068" s="48">
        <f t="shared" si="19598"/>
        <v>0</v>
      </c>
      <c r="AS1068" s="48">
        <f t="shared" si="19598"/>
        <v>0</v>
      </c>
      <c r="AT1068" s="48">
        <f t="shared" si="19598"/>
        <v>0</v>
      </c>
      <c r="AU1068" s="48">
        <f t="shared" si="19598"/>
        <v>0</v>
      </c>
      <c r="AV1068" s="48">
        <f t="shared" si="19598"/>
        <v>0</v>
      </c>
      <c r="AW1068" s="48">
        <f t="shared" si="19598"/>
        <v>0</v>
      </c>
      <c r="AX1068" s="48">
        <f t="shared" si="19598"/>
        <v>0</v>
      </c>
      <c r="AY1068" s="48">
        <f t="shared" si="19598"/>
        <v>0</v>
      </c>
      <c r="AZ1068" s="48">
        <f t="shared" si="19598"/>
        <v>0</v>
      </c>
      <c r="BA1068" s="48">
        <f t="shared" si="19598"/>
        <v>0</v>
      </c>
      <c r="BB1068" s="48">
        <f t="shared" si="19598"/>
        <v>0</v>
      </c>
      <c r="BC1068" s="48"/>
      <c r="BE1068" t="s">
        <v>205</v>
      </c>
      <c r="CH1068">
        <f>BF1039*AP1068</f>
        <v>0</v>
      </c>
      <c r="CI1068">
        <f t="shared" ref="CI1068" si="19810">BG1039*AQ1068</f>
        <v>0</v>
      </c>
      <c r="CJ1068">
        <f t="shared" ref="CJ1068" si="19811">BH1039*AR1068</f>
        <v>0</v>
      </c>
      <c r="CK1068">
        <f t="shared" ref="CK1068" si="19812">BI1039*AS1068</f>
        <v>0</v>
      </c>
      <c r="CL1068">
        <f t="shared" ref="CL1068" si="19813">BJ1039*AT1068</f>
        <v>0</v>
      </c>
      <c r="CM1068">
        <f t="shared" ref="CM1068" si="19814">BK1039*AU1068</f>
        <v>0</v>
      </c>
      <c r="CN1068">
        <f t="shared" ref="CN1068" si="19815">BL1039*AV1068</f>
        <v>0</v>
      </c>
      <c r="CO1068">
        <f t="shared" ref="CO1068" si="19816">BM1039*AW1068</f>
        <v>0</v>
      </c>
      <c r="CP1068">
        <f t="shared" ref="CP1068" si="19817">BN1039*AX1068</f>
        <v>0</v>
      </c>
      <c r="CQ1068">
        <f t="shared" ref="CQ1068" si="19818">BO1039*AY1068</f>
        <v>0</v>
      </c>
      <c r="CR1068">
        <f t="shared" ref="CR1068" si="19819">BP1039*AZ1068</f>
        <v>0</v>
      </c>
      <c r="CS1068">
        <f t="shared" ref="CS1068" si="19820">BQ1039*BA1068</f>
        <v>0</v>
      </c>
      <c r="CT1068">
        <f t="shared" ref="CT1068" si="19821">BR1039*BB1068</f>
        <v>0</v>
      </c>
    </row>
    <row r="1069" spans="6:98" x14ac:dyDescent="0.3">
      <c r="F1069" s="91">
        <f t="shared" ref="F1069:H1069" si="19822">F1068</f>
        <v>60</v>
      </c>
      <c r="G1069" s="91">
        <f t="shared" si="19822"/>
        <v>60</v>
      </c>
      <c r="H1069" s="4">
        <f t="shared" si="19822"/>
        <v>1</v>
      </c>
      <c r="I1069">
        <v>145</v>
      </c>
      <c r="J1069" s="48">
        <f t="shared" si="19072"/>
        <v>0</v>
      </c>
      <c r="K1069" s="48">
        <f t="shared" si="19764"/>
        <v>0</v>
      </c>
      <c r="L1069" s="98">
        <f t="shared" si="19074"/>
        <v>0</v>
      </c>
      <c r="M1069" s="48"/>
      <c r="N1069" s="48"/>
      <c r="O1069" s="48"/>
      <c r="P1069" s="48"/>
      <c r="Q1069" s="48"/>
      <c r="R1069" s="48"/>
      <c r="S1069" s="48"/>
      <c r="T1069" s="48"/>
      <c r="U1069" s="48"/>
      <c r="V1069" s="48"/>
      <c r="W1069" s="48"/>
      <c r="X1069" s="48"/>
      <c r="Y1069" s="48"/>
      <c r="Z1069" s="48"/>
      <c r="AA1069" s="48"/>
      <c r="AB1069" s="48"/>
      <c r="AC1069" s="48"/>
      <c r="AD1069" s="48"/>
      <c r="AE1069" s="48"/>
      <c r="AF1069" s="48"/>
      <c r="AG1069" s="48"/>
      <c r="AH1069" s="48"/>
      <c r="AI1069" s="48"/>
      <c r="AJ1069" s="48"/>
      <c r="AK1069" s="48"/>
      <c r="AL1069" s="48"/>
      <c r="AM1069" s="48"/>
      <c r="AN1069" s="48"/>
      <c r="AO1069" s="48"/>
      <c r="AP1069" s="48"/>
      <c r="AQ1069" s="48">
        <f>$J1069+$K1069+$L1069</f>
        <v>0</v>
      </c>
      <c r="AR1069" s="48">
        <f t="shared" si="19598"/>
        <v>0</v>
      </c>
      <c r="AS1069" s="48">
        <f t="shared" si="19598"/>
        <v>0</v>
      </c>
      <c r="AT1069" s="48">
        <f t="shared" si="19598"/>
        <v>0</v>
      </c>
      <c r="AU1069" s="48">
        <f t="shared" si="19598"/>
        <v>0</v>
      </c>
      <c r="AV1069" s="48">
        <f t="shared" si="19598"/>
        <v>0</v>
      </c>
      <c r="AW1069" s="48">
        <f t="shared" si="19598"/>
        <v>0</v>
      </c>
      <c r="AX1069" s="48">
        <f t="shared" si="19598"/>
        <v>0</v>
      </c>
      <c r="AY1069" s="48">
        <f t="shared" si="19598"/>
        <v>0</v>
      </c>
      <c r="AZ1069" s="48">
        <f t="shared" si="19598"/>
        <v>0</v>
      </c>
      <c r="BA1069" s="48">
        <f t="shared" si="19598"/>
        <v>0</v>
      </c>
      <c r="BB1069" s="48">
        <f t="shared" si="19598"/>
        <v>0</v>
      </c>
      <c r="BC1069" s="48"/>
      <c r="BE1069" t="s">
        <v>206</v>
      </c>
      <c r="CI1069">
        <f>BF1039*AQ1069</f>
        <v>0</v>
      </c>
      <c r="CJ1069">
        <f t="shared" ref="CJ1069" si="19823">BG1039*AR1069</f>
        <v>0</v>
      </c>
      <c r="CK1069">
        <f t="shared" ref="CK1069" si="19824">BH1039*AS1069</f>
        <v>0</v>
      </c>
      <c r="CL1069">
        <f t="shared" ref="CL1069" si="19825">BI1039*AT1069</f>
        <v>0</v>
      </c>
      <c r="CM1069">
        <f t="shared" ref="CM1069" si="19826">BJ1039*AU1069</f>
        <v>0</v>
      </c>
      <c r="CN1069">
        <f t="shared" ref="CN1069" si="19827">BK1039*AV1069</f>
        <v>0</v>
      </c>
      <c r="CO1069">
        <f t="shared" ref="CO1069" si="19828">BL1039*AW1069</f>
        <v>0</v>
      </c>
      <c r="CP1069">
        <f t="shared" ref="CP1069" si="19829">BM1039*AX1069</f>
        <v>0</v>
      </c>
      <c r="CQ1069">
        <f t="shared" ref="CQ1069" si="19830">BN1039*AY1069</f>
        <v>0</v>
      </c>
      <c r="CR1069">
        <f t="shared" ref="CR1069" si="19831">BO1039*AZ1069</f>
        <v>0</v>
      </c>
      <c r="CS1069">
        <f t="shared" ref="CS1069" si="19832">BP1039*BA1069</f>
        <v>0</v>
      </c>
      <c r="CT1069">
        <f t="shared" ref="CT1069" si="19833">BQ1039*BB1069</f>
        <v>0</v>
      </c>
    </row>
    <row r="1070" spans="6:98" x14ac:dyDescent="0.3">
      <c r="F1070" s="91">
        <f t="shared" ref="F1070:H1070" si="19834">F1069</f>
        <v>60</v>
      </c>
      <c r="G1070" s="91">
        <f t="shared" si="19834"/>
        <v>60</v>
      </c>
      <c r="H1070" s="4">
        <f t="shared" si="19834"/>
        <v>1</v>
      </c>
      <c r="I1070">
        <v>150</v>
      </c>
      <c r="J1070" s="48">
        <f t="shared" si="19072"/>
        <v>0</v>
      </c>
      <c r="K1070" s="48">
        <f t="shared" si="19764"/>
        <v>0</v>
      </c>
      <c r="L1070" s="98">
        <f t="shared" si="19074"/>
        <v>0</v>
      </c>
      <c r="M1070" s="48"/>
      <c r="N1070" s="48"/>
      <c r="O1070" s="48"/>
      <c r="P1070" s="48"/>
      <c r="Q1070" s="48"/>
      <c r="R1070" s="48"/>
      <c r="S1070" s="48"/>
      <c r="T1070" s="48"/>
      <c r="U1070" s="48"/>
      <c r="V1070" s="48"/>
      <c r="W1070" s="48"/>
      <c r="X1070" s="48"/>
      <c r="Y1070" s="48"/>
      <c r="Z1070" s="48"/>
      <c r="AA1070" s="48"/>
      <c r="AB1070" s="48"/>
      <c r="AC1070" s="48"/>
      <c r="AD1070" s="48"/>
      <c r="AE1070" s="48"/>
      <c r="AF1070" s="48"/>
      <c r="AG1070" s="48"/>
      <c r="AH1070" s="48"/>
      <c r="AI1070" s="48"/>
      <c r="AJ1070" s="48"/>
      <c r="AK1070" s="48"/>
      <c r="AL1070" s="48"/>
      <c r="AM1070" s="48"/>
      <c r="AN1070" s="48"/>
      <c r="AO1070" s="48"/>
      <c r="AP1070" s="48"/>
      <c r="AQ1070" s="48"/>
      <c r="AR1070" s="48">
        <f>$J1070+$K1070+$L1070</f>
        <v>0</v>
      </c>
      <c r="AS1070" s="48">
        <f t="shared" si="19598"/>
        <v>0</v>
      </c>
      <c r="AT1070" s="48">
        <f t="shared" si="19598"/>
        <v>0</v>
      </c>
      <c r="AU1070" s="48">
        <f t="shared" si="19598"/>
        <v>0</v>
      </c>
      <c r="AV1070" s="48">
        <f t="shared" si="19598"/>
        <v>0</v>
      </c>
      <c r="AW1070" s="48">
        <f t="shared" si="19598"/>
        <v>0</v>
      </c>
      <c r="AX1070" s="48">
        <f t="shared" si="19598"/>
        <v>0</v>
      </c>
      <c r="AY1070" s="48">
        <f t="shared" si="19598"/>
        <v>0</v>
      </c>
      <c r="AZ1070" s="48">
        <f t="shared" si="19598"/>
        <v>0</v>
      </c>
      <c r="BA1070" s="48">
        <f t="shared" si="19598"/>
        <v>0</v>
      </c>
      <c r="BB1070" s="48">
        <f t="shared" si="19598"/>
        <v>0</v>
      </c>
      <c r="BC1070" s="48"/>
      <c r="BE1070" t="s">
        <v>207</v>
      </c>
      <c r="CJ1070">
        <f>BF1039*AR1070</f>
        <v>0</v>
      </c>
      <c r="CK1070">
        <f t="shared" ref="CK1070" si="19835">BG1039*AS1070</f>
        <v>0</v>
      </c>
      <c r="CL1070">
        <f t="shared" ref="CL1070" si="19836">BH1039*AT1070</f>
        <v>0</v>
      </c>
      <c r="CM1070">
        <f t="shared" ref="CM1070" si="19837">BI1039*AU1070</f>
        <v>0</v>
      </c>
      <c r="CN1070">
        <f t="shared" ref="CN1070" si="19838">BJ1039*AV1070</f>
        <v>0</v>
      </c>
      <c r="CO1070">
        <f t="shared" ref="CO1070" si="19839">BK1039*AW1070</f>
        <v>0</v>
      </c>
      <c r="CP1070">
        <f t="shared" ref="CP1070" si="19840">BL1039*AX1070</f>
        <v>0</v>
      </c>
      <c r="CQ1070">
        <f t="shared" ref="CQ1070" si="19841">BM1039*AY1070</f>
        <v>0</v>
      </c>
      <c r="CR1070">
        <f t="shared" ref="CR1070" si="19842">BN1039*AZ1070</f>
        <v>0</v>
      </c>
      <c r="CS1070">
        <f t="shared" ref="CS1070" si="19843">BO1039*BA1070</f>
        <v>0</v>
      </c>
      <c r="CT1070">
        <f t="shared" ref="CT1070" si="19844">BP1039*BB1070</f>
        <v>0</v>
      </c>
    </row>
    <row r="1071" spans="6:98" x14ac:dyDescent="0.3">
      <c r="F1071" s="91">
        <f t="shared" ref="F1071:H1071" si="19845">F1070</f>
        <v>60</v>
      </c>
      <c r="G1071" s="91">
        <f t="shared" si="19845"/>
        <v>60</v>
      </c>
      <c r="H1071" s="4">
        <f t="shared" si="19845"/>
        <v>1</v>
      </c>
      <c r="I1071">
        <v>155</v>
      </c>
      <c r="J1071" s="48">
        <f t="shared" si="19072"/>
        <v>0</v>
      </c>
      <c r="K1071" s="48">
        <f>IF(IF(AND(I1071&gt;=(F1071*2),I1071&lt;=G1071+F1071+(G1071-F1071+5)+1),((H1071)^2)*(I1072-F1071*2)/5,0)&lt;=H1071,IF(AND(I1071&gt;=(F1071*2),I1071&lt;=G1071+F1071+(G1071-F1071+5)+1),((H1071)^2)*(I1072-F1071*2)/5,0),(K1070-H1071^2))</f>
        <v>0</v>
      </c>
      <c r="L1071" s="98">
        <f t="shared" si="19074"/>
        <v>0</v>
      </c>
      <c r="M1071" s="48"/>
      <c r="N1071" s="48"/>
      <c r="O1071" s="48"/>
      <c r="P1071" s="48"/>
      <c r="Q1071" s="48"/>
      <c r="R1071" s="48"/>
      <c r="S1071" s="48"/>
      <c r="T1071" s="48"/>
      <c r="U1071" s="48"/>
      <c r="V1071" s="48"/>
      <c r="W1071" s="48"/>
      <c r="X1071" s="48"/>
      <c r="Y1071" s="48"/>
      <c r="Z1071" s="48"/>
      <c r="AA1071" s="48"/>
      <c r="AB1071" s="48"/>
      <c r="AC1071" s="48"/>
      <c r="AD1071" s="48"/>
      <c r="AE1071" s="48"/>
      <c r="AF1071" s="48"/>
      <c r="AG1071" s="48"/>
      <c r="AH1071" s="48"/>
      <c r="AI1071" s="48"/>
      <c r="AJ1071" s="48"/>
      <c r="AK1071" s="48"/>
      <c r="AL1071" s="48"/>
      <c r="AM1071" s="48"/>
      <c r="AN1071" s="48"/>
      <c r="AO1071" s="48"/>
      <c r="AP1071" s="48"/>
      <c r="AQ1071" s="48"/>
      <c r="AR1071" s="48"/>
      <c r="AS1071" s="48">
        <f>$J1071+$K1071+$L1071</f>
        <v>0</v>
      </c>
      <c r="AT1071" s="48">
        <f t="shared" si="19598"/>
        <v>0</v>
      </c>
      <c r="AU1071" s="48">
        <f t="shared" si="19598"/>
        <v>0</v>
      </c>
      <c r="AV1071" s="48">
        <f t="shared" si="19598"/>
        <v>0</v>
      </c>
      <c r="AW1071" s="48">
        <f t="shared" si="19598"/>
        <v>0</v>
      </c>
      <c r="AX1071" s="48">
        <f t="shared" si="19598"/>
        <v>0</v>
      </c>
      <c r="AY1071" s="48">
        <f t="shared" si="19598"/>
        <v>0</v>
      </c>
      <c r="AZ1071" s="48">
        <f t="shared" si="19598"/>
        <v>0</v>
      </c>
      <c r="BA1071" s="48">
        <f t="shared" si="19598"/>
        <v>0</v>
      </c>
      <c r="BB1071" s="48">
        <f t="shared" si="19598"/>
        <v>0</v>
      </c>
      <c r="BC1071" s="48"/>
      <c r="BE1071" t="s">
        <v>208</v>
      </c>
      <c r="CK1071">
        <f>BF1039*AS1071</f>
        <v>0</v>
      </c>
      <c r="CL1071">
        <f t="shared" ref="CL1071" si="19846">BG1039*AT1071</f>
        <v>0</v>
      </c>
      <c r="CM1071">
        <f t="shared" ref="CM1071" si="19847">BH1039*AU1071</f>
        <v>0</v>
      </c>
      <c r="CN1071">
        <f t="shared" ref="CN1071" si="19848">BI1039*AV1071</f>
        <v>0</v>
      </c>
      <c r="CO1071">
        <f t="shared" ref="CO1071" si="19849">BJ1039*AW1071</f>
        <v>0</v>
      </c>
      <c r="CP1071">
        <f t="shared" ref="CP1071" si="19850">BK1039*AX1071</f>
        <v>0</v>
      </c>
      <c r="CQ1071">
        <f t="shared" ref="CQ1071" si="19851">BL1039*AY1071</f>
        <v>0</v>
      </c>
      <c r="CR1071">
        <f t="shared" ref="CR1071" si="19852">BM1039*AZ1071</f>
        <v>0</v>
      </c>
      <c r="CS1071">
        <f t="shared" ref="CS1071" si="19853">BN1039*BA1071</f>
        <v>0</v>
      </c>
      <c r="CT1071">
        <f t="shared" ref="CT1071" si="19854">BO1039*BB1071</f>
        <v>0</v>
      </c>
    </row>
    <row r="1072" spans="6:98" x14ac:dyDescent="0.3">
      <c r="F1072" s="91">
        <f t="shared" ref="F1072:H1072" si="19855">F1071</f>
        <v>60</v>
      </c>
      <c r="G1072" s="91">
        <f t="shared" si="19855"/>
        <v>60</v>
      </c>
      <c r="H1072" s="4">
        <f t="shared" si="19855"/>
        <v>1</v>
      </c>
      <c r="I1072">
        <v>160</v>
      </c>
      <c r="J1072" s="48">
        <f t="shared" si="19072"/>
        <v>0</v>
      </c>
      <c r="K1072" s="48">
        <f t="shared" ref="K1072:K1080" si="19856">IF(IF(AND(I1072&gt;=(F1072*2),I1072&lt;=G1072+F1072+(G1072-F1072+5)+1),((H1072)^2)*(I1073-F1072*2)/5,0)&lt;=H1072,IF(AND(I1072&gt;=(F1072*2),I1072&lt;=G1072+F1072+(G1072-F1072+5)+1),((H1072)^2)*(I1073-F1072*2)/5,0),(K1071-H1072^2))</f>
        <v>0</v>
      </c>
      <c r="L1072" s="98">
        <f t="shared" si="19074"/>
        <v>0</v>
      </c>
      <c r="M1072" s="48"/>
      <c r="N1072" s="48"/>
      <c r="O1072" s="48"/>
      <c r="P1072" s="48"/>
      <c r="Q1072" s="48"/>
      <c r="R1072" s="48"/>
      <c r="S1072" s="48"/>
      <c r="T1072" s="48"/>
      <c r="U1072" s="48"/>
      <c r="V1072" s="48"/>
      <c r="W1072" s="48"/>
      <c r="X1072" s="48"/>
      <c r="Y1072" s="48"/>
      <c r="Z1072" s="48"/>
      <c r="AA1072" s="48"/>
      <c r="AB1072" s="48"/>
      <c r="AC1072" s="48"/>
      <c r="AD1072" s="48"/>
      <c r="AE1072" s="48"/>
      <c r="AF1072" s="48"/>
      <c r="AG1072" s="48"/>
      <c r="AH1072" s="48"/>
      <c r="AI1072" s="48"/>
      <c r="AJ1072" s="48"/>
      <c r="AK1072" s="48"/>
      <c r="AL1072" s="48"/>
      <c r="AM1072" s="48"/>
      <c r="AN1072" s="48"/>
      <c r="AO1072" s="48"/>
      <c r="AP1072" s="48"/>
      <c r="AQ1072" s="48"/>
      <c r="AR1072" s="48"/>
      <c r="AS1072" s="48"/>
      <c r="AT1072" s="48">
        <f>$J1072+$K1072+$L1072</f>
        <v>0</v>
      </c>
      <c r="AU1072" s="48">
        <f t="shared" si="19598"/>
        <v>0</v>
      </c>
      <c r="AV1072" s="48">
        <f t="shared" si="19598"/>
        <v>0</v>
      </c>
      <c r="AW1072" s="48">
        <f t="shared" si="19598"/>
        <v>0</v>
      </c>
      <c r="AX1072" s="48">
        <f t="shared" si="19598"/>
        <v>0</v>
      </c>
      <c r="AY1072" s="48">
        <f t="shared" si="19598"/>
        <v>0</v>
      </c>
      <c r="AZ1072" s="48">
        <f t="shared" si="19598"/>
        <v>0</v>
      </c>
      <c r="BA1072" s="48">
        <f t="shared" si="19598"/>
        <v>0</v>
      </c>
      <c r="BB1072" s="48">
        <f t="shared" si="19598"/>
        <v>0</v>
      </c>
      <c r="BC1072" s="48"/>
      <c r="BE1072" t="s">
        <v>209</v>
      </c>
      <c r="CL1072">
        <f>BF1039*AT1072</f>
        <v>0</v>
      </c>
      <c r="CM1072">
        <f t="shared" ref="CM1072" si="19857">BG1039*AU1072</f>
        <v>0</v>
      </c>
      <c r="CN1072">
        <f t="shared" ref="CN1072" si="19858">BH1039*AV1072</f>
        <v>0</v>
      </c>
      <c r="CO1072">
        <f t="shared" ref="CO1072" si="19859">BI1039*AW1072</f>
        <v>0</v>
      </c>
      <c r="CP1072">
        <f t="shared" ref="CP1072" si="19860">BJ1039*AX1072</f>
        <v>0</v>
      </c>
      <c r="CQ1072">
        <f t="shared" ref="CQ1072" si="19861">BK1039*AY1072</f>
        <v>0</v>
      </c>
      <c r="CR1072">
        <f t="shared" ref="CR1072" si="19862">BL1039*AZ1072</f>
        <v>0</v>
      </c>
      <c r="CS1072">
        <f t="shared" ref="CS1072" si="19863">BM1039*BA1072</f>
        <v>0</v>
      </c>
      <c r="CT1072">
        <f t="shared" ref="CT1072" si="19864">BN1039*BB1072</f>
        <v>0</v>
      </c>
    </row>
    <row r="1073" spans="1:98" x14ac:dyDescent="0.3">
      <c r="F1073" s="91">
        <f t="shared" ref="F1073:H1073" si="19865">F1072</f>
        <v>60</v>
      </c>
      <c r="G1073" s="91">
        <f t="shared" si="19865"/>
        <v>60</v>
      </c>
      <c r="H1073" s="4">
        <f t="shared" si="19865"/>
        <v>1</v>
      </c>
      <c r="I1073">
        <v>165</v>
      </c>
      <c r="J1073" s="48">
        <f t="shared" si="19072"/>
        <v>0</v>
      </c>
      <c r="K1073" s="48">
        <f t="shared" si="19856"/>
        <v>0</v>
      </c>
      <c r="L1073" s="98">
        <f t="shared" si="19074"/>
        <v>0</v>
      </c>
      <c r="M1073" s="48"/>
      <c r="N1073" s="48"/>
      <c r="O1073" s="48"/>
      <c r="P1073" s="48"/>
      <c r="Q1073" s="48"/>
      <c r="R1073" s="48"/>
      <c r="S1073" s="48"/>
      <c r="T1073" s="48"/>
      <c r="U1073" s="48"/>
      <c r="V1073" s="48"/>
      <c r="W1073" s="48"/>
      <c r="X1073" s="48"/>
      <c r="Y1073" s="48"/>
      <c r="Z1073" s="48"/>
      <c r="AA1073" s="48"/>
      <c r="AB1073" s="48"/>
      <c r="AC1073" s="48"/>
      <c r="AD1073" s="48"/>
      <c r="AE1073" s="48"/>
      <c r="AF1073" s="48"/>
      <c r="AG1073" s="48"/>
      <c r="AH1073" s="48"/>
      <c r="AI1073" s="48"/>
      <c r="AJ1073" s="48"/>
      <c r="AK1073" s="48"/>
      <c r="AL1073" s="48"/>
      <c r="AM1073" s="48"/>
      <c r="AN1073" s="48"/>
      <c r="AO1073" s="48"/>
      <c r="AP1073" s="48"/>
      <c r="AQ1073" s="48"/>
      <c r="AR1073" s="48"/>
      <c r="AS1073" s="48"/>
      <c r="AT1073" s="48"/>
      <c r="AU1073" s="48">
        <f>$J1073+$K1073+$L1073</f>
        <v>0</v>
      </c>
      <c r="AV1073" s="48">
        <f t="shared" ref="AV1073:BB1078" si="19866">$J1073+$K1073+$L1073</f>
        <v>0</v>
      </c>
      <c r="AW1073" s="48">
        <f t="shared" si="19866"/>
        <v>0</v>
      </c>
      <c r="AX1073" s="48">
        <f t="shared" si="19866"/>
        <v>0</v>
      </c>
      <c r="AY1073" s="48">
        <f t="shared" si="19866"/>
        <v>0</v>
      </c>
      <c r="AZ1073" s="48">
        <f t="shared" si="19866"/>
        <v>0</v>
      </c>
      <c r="BA1073" s="48">
        <f t="shared" si="19866"/>
        <v>0</v>
      </c>
      <c r="BB1073" s="48">
        <f t="shared" si="19866"/>
        <v>0</v>
      </c>
      <c r="BC1073" s="48"/>
      <c r="BE1073" t="s">
        <v>210</v>
      </c>
      <c r="CM1073">
        <f>BF1039*AU1073</f>
        <v>0</v>
      </c>
      <c r="CN1073">
        <f t="shared" ref="CN1073" si="19867">BG1039*AV1073</f>
        <v>0</v>
      </c>
      <c r="CO1073">
        <f t="shared" ref="CO1073" si="19868">BH1039*AW1073</f>
        <v>0</v>
      </c>
      <c r="CP1073">
        <f t="shared" ref="CP1073" si="19869">BI1039*AX1073</f>
        <v>0</v>
      </c>
      <c r="CQ1073">
        <f t="shared" ref="CQ1073" si="19870">BJ1039*AY1073</f>
        <v>0</v>
      </c>
      <c r="CR1073">
        <f t="shared" ref="CR1073" si="19871">BK1039*AZ1073</f>
        <v>0</v>
      </c>
      <c r="CS1073">
        <f t="shared" ref="CS1073" si="19872">BL1039*BA1073</f>
        <v>0</v>
      </c>
      <c r="CT1073">
        <f t="shared" ref="CT1073" si="19873">BM1039*BB1073</f>
        <v>0</v>
      </c>
    </row>
    <row r="1074" spans="1:98" x14ac:dyDescent="0.3">
      <c r="F1074" s="91">
        <f t="shared" ref="F1074:H1074" si="19874">F1073</f>
        <v>60</v>
      </c>
      <c r="G1074" s="91">
        <f t="shared" si="19874"/>
        <v>60</v>
      </c>
      <c r="H1074" s="4">
        <f t="shared" si="19874"/>
        <v>1</v>
      </c>
      <c r="I1074">
        <v>170</v>
      </c>
      <c r="J1074" s="48">
        <f t="shared" si="19072"/>
        <v>0</v>
      </c>
      <c r="K1074" s="48">
        <f t="shared" si="19856"/>
        <v>0</v>
      </c>
      <c r="L1074" s="98">
        <f t="shared" si="19074"/>
        <v>0</v>
      </c>
      <c r="M1074" s="48"/>
      <c r="N1074" s="48"/>
      <c r="O1074" s="48"/>
      <c r="P1074" s="48"/>
      <c r="Q1074" s="48"/>
      <c r="R1074" s="48"/>
      <c r="S1074" s="48"/>
      <c r="T1074" s="48"/>
      <c r="U1074" s="48"/>
      <c r="V1074" s="48"/>
      <c r="W1074" s="48"/>
      <c r="X1074" s="48"/>
      <c r="Y1074" s="48"/>
      <c r="Z1074" s="48"/>
      <c r="AA1074" s="48"/>
      <c r="AB1074" s="48"/>
      <c r="AC1074" s="48"/>
      <c r="AD1074" s="48"/>
      <c r="AE1074" s="48"/>
      <c r="AF1074" s="48"/>
      <c r="AG1074" s="48"/>
      <c r="AH1074" s="48"/>
      <c r="AI1074" s="48"/>
      <c r="AJ1074" s="48"/>
      <c r="AK1074" s="48"/>
      <c r="AL1074" s="48"/>
      <c r="AM1074" s="48"/>
      <c r="AN1074" s="48"/>
      <c r="AO1074" s="48"/>
      <c r="AP1074" s="48"/>
      <c r="AQ1074" s="48"/>
      <c r="AR1074" s="48"/>
      <c r="AS1074" s="48"/>
      <c r="AT1074" s="48"/>
      <c r="AU1074" s="48"/>
      <c r="AV1074" s="48">
        <f>$J1074+$K1074+$L1074</f>
        <v>0</v>
      </c>
      <c r="AW1074" s="48">
        <f t="shared" si="19866"/>
        <v>0</v>
      </c>
      <c r="AX1074" s="48">
        <f t="shared" si="19866"/>
        <v>0</v>
      </c>
      <c r="AY1074" s="48">
        <f t="shared" si="19866"/>
        <v>0</v>
      </c>
      <c r="AZ1074" s="48">
        <f t="shared" si="19866"/>
        <v>0</v>
      </c>
      <c r="BA1074" s="48">
        <f t="shared" si="19866"/>
        <v>0</v>
      </c>
      <c r="BB1074" s="48">
        <f t="shared" si="19866"/>
        <v>0</v>
      </c>
      <c r="BC1074" s="48"/>
      <c r="BE1074" t="s">
        <v>211</v>
      </c>
      <c r="CN1074">
        <f>BF1039*AV1074</f>
        <v>0</v>
      </c>
      <c r="CO1074">
        <f t="shared" ref="CO1074" si="19875">BG1039*AW1074</f>
        <v>0</v>
      </c>
      <c r="CP1074">
        <f t="shared" ref="CP1074" si="19876">BH1039*AX1074</f>
        <v>0</v>
      </c>
      <c r="CQ1074">
        <f t="shared" ref="CQ1074" si="19877">BI1039*AY1074</f>
        <v>0</v>
      </c>
      <c r="CR1074">
        <f t="shared" ref="CR1074" si="19878">BJ1039*AZ1074</f>
        <v>0</v>
      </c>
      <c r="CS1074">
        <f t="shared" ref="CS1074" si="19879">BK1039*BA1074</f>
        <v>0</v>
      </c>
      <c r="CT1074">
        <f t="shared" ref="CT1074" si="19880">BL1039*BB1074</f>
        <v>0</v>
      </c>
    </row>
    <row r="1075" spans="1:98" x14ac:dyDescent="0.3">
      <c r="F1075" s="91">
        <f t="shared" ref="F1075:H1075" si="19881">F1074</f>
        <v>60</v>
      </c>
      <c r="G1075" s="91">
        <f t="shared" si="19881"/>
        <v>60</v>
      </c>
      <c r="H1075" s="4">
        <f t="shared" si="19881"/>
        <v>1</v>
      </c>
      <c r="I1075">
        <v>175</v>
      </c>
      <c r="J1075" s="48">
        <f t="shared" si="19072"/>
        <v>0</v>
      </c>
      <c r="K1075" s="48">
        <f t="shared" si="19856"/>
        <v>0</v>
      </c>
      <c r="L1075" s="98">
        <f t="shared" si="19074"/>
        <v>0</v>
      </c>
      <c r="M1075" s="48"/>
      <c r="N1075" s="48"/>
      <c r="O1075" s="48"/>
      <c r="P1075" s="48"/>
      <c r="Q1075" s="48"/>
      <c r="R1075" s="48"/>
      <c r="S1075" s="48"/>
      <c r="T1075" s="48"/>
      <c r="U1075" s="48"/>
      <c r="V1075" s="48"/>
      <c r="W1075" s="48"/>
      <c r="X1075" s="48"/>
      <c r="Y1075" s="48"/>
      <c r="Z1075" s="48"/>
      <c r="AA1075" s="48"/>
      <c r="AB1075" s="48"/>
      <c r="AC1075" s="48"/>
      <c r="AD1075" s="48"/>
      <c r="AE1075" s="48"/>
      <c r="AF1075" s="48"/>
      <c r="AG1075" s="48"/>
      <c r="AH1075" s="48"/>
      <c r="AI1075" s="48"/>
      <c r="AJ1075" s="48"/>
      <c r="AK1075" s="48"/>
      <c r="AL1075" s="48"/>
      <c r="AM1075" s="48"/>
      <c r="AN1075" s="48"/>
      <c r="AO1075" s="48"/>
      <c r="AP1075" s="48"/>
      <c r="AQ1075" s="48"/>
      <c r="AR1075" s="48"/>
      <c r="AS1075" s="48"/>
      <c r="AT1075" s="48"/>
      <c r="AU1075" s="48"/>
      <c r="AV1075" s="48"/>
      <c r="AW1075" s="48">
        <f>$J1075+$K1075+$L1075</f>
        <v>0</v>
      </c>
      <c r="AX1075" s="48">
        <f t="shared" si="19866"/>
        <v>0</v>
      </c>
      <c r="AY1075" s="48">
        <f t="shared" si="19866"/>
        <v>0</v>
      </c>
      <c r="AZ1075" s="48">
        <f t="shared" si="19866"/>
        <v>0</v>
      </c>
      <c r="BA1075" s="48">
        <f t="shared" si="19866"/>
        <v>0</v>
      </c>
      <c r="BB1075" s="48">
        <f t="shared" si="19866"/>
        <v>0</v>
      </c>
      <c r="BC1075" s="48"/>
      <c r="BE1075" t="s">
        <v>212</v>
      </c>
      <c r="CO1075">
        <f>BF1039*AW1075</f>
        <v>0</v>
      </c>
      <c r="CP1075">
        <f t="shared" ref="CP1075" si="19882">BG1039*AX1075</f>
        <v>0</v>
      </c>
      <c r="CQ1075">
        <f t="shared" ref="CQ1075" si="19883">BH1039*AY1075</f>
        <v>0</v>
      </c>
      <c r="CR1075">
        <f t="shared" ref="CR1075" si="19884">BI1039*AZ1075</f>
        <v>0</v>
      </c>
      <c r="CS1075">
        <f t="shared" ref="CS1075" si="19885">BJ1039*BA1075</f>
        <v>0</v>
      </c>
      <c r="CT1075">
        <f t="shared" ref="CT1075" si="19886">BK1039*BB1075</f>
        <v>0</v>
      </c>
    </row>
    <row r="1076" spans="1:98" x14ac:dyDescent="0.3">
      <c r="F1076" s="91">
        <f t="shared" ref="F1076:H1076" si="19887">F1075</f>
        <v>60</v>
      </c>
      <c r="G1076" s="91">
        <f t="shared" si="19887"/>
        <v>60</v>
      </c>
      <c r="H1076" s="4">
        <f t="shared" si="19887"/>
        <v>1</v>
      </c>
      <c r="I1076">
        <v>180</v>
      </c>
      <c r="J1076" s="48">
        <f t="shared" si="19072"/>
        <v>0</v>
      </c>
      <c r="K1076" s="48">
        <f t="shared" si="19856"/>
        <v>0</v>
      </c>
      <c r="L1076" s="98">
        <f t="shared" si="19074"/>
        <v>1</v>
      </c>
      <c r="M1076" s="48"/>
      <c r="N1076" s="48"/>
      <c r="O1076" s="48"/>
      <c r="P1076" s="48"/>
      <c r="Q1076" s="48"/>
      <c r="R1076" s="48"/>
      <c r="S1076" s="48"/>
      <c r="T1076" s="48"/>
      <c r="U1076" s="48"/>
      <c r="V1076" s="48"/>
      <c r="W1076" s="48"/>
      <c r="X1076" s="48"/>
      <c r="Y1076" s="48"/>
      <c r="Z1076" s="48"/>
      <c r="AA1076" s="48"/>
      <c r="AB1076" s="48"/>
      <c r="AC1076" s="48"/>
      <c r="AD1076" s="48"/>
      <c r="AE1076" s="48"/>
      <c r="AF1076" s="48"/>
      <c r="AG1076" s="48"/>
      <c r="AH1076" s="48"/>
      <c r="AI1076" s="48"/>
      <c r="AJ1076" s="48"/>
      <c r="AK1076" s="48"/>
      <c r="AL1076" s="48"/>
      <c r="AM1076" s="48"/>
      <c r="AN1076" s="48"/>
      <c r="AO1076" s="48"/>
      <c r="AP1076" s="48"/>
      <c r="AQ1076" s="48"/>
      <c r="AR1076" s="48"/>
      <c r="AS1076" s="48"/>
      <c r="AT1076" s="48"/>
      <c r="AU1076" s="48"/>
      <c r="AV1076" s="48"/>
      <c r="AW1076" s="48"/>
      <c r="AX1076" s="48">
        <f>$J1076+$K1076+$L1076</f>
        <v>1</v>
      </c>
      <c r="AY1076" s="48">
        <f t="shared" si="19866"/>
        <v>1</v>
      </c>
      <c r="AZ1076" s="48">
        <f t="shared" si="19866"/>
        <v>1</v>
      </c>
      <c r="BA1076" s="48">
        <f t="shared" si="19866"/>
        <v>1</v>
      </c>
      <c r="BB1076" s="48">
        <f t="shared" si="19866"/>
        <v>1</v>
      </c>
      <c r="BC1076" s="48"/>
      <c r="BE1076" t="s">
        <v>213</v>
      </c>
      <c r="CP1076">
        <f>BF1039*AX1076</f>
        <v>0</v>
      </c>
      <c r="CQ1076">
        <f t="shared" ref="CQ1076" si="19888">BG1039*AY1076</f>
        <v>6.1944200775741152</v>
      </c>
      <c r="CR1076">
        <f t="shared" ref="CR1076" si="19889">BH1039*AZ1076</f>
        <v>41.296133850494108</v>
      </c>
      <c r="CS1076">
        <f t="shared" ref="CS1076" si="19890">BI1039*BA1076</f>
        <v>103.24033462623527</v>
      </c>
      <c r="CT1076">
        <f t="shared" ref="CT1076" si="19891">BJ1039*BB1076</f>
        <v>206.48066925247053</v>
      </c>
    </row>
    <row r="1077" spans="1:98" x14ac:dyDescent="0.3">
      <c r="F1077" s="91">
        <f t="shared" ref="F1077:H1077" si="19892">F1076</f>
        <v>60</v>
      </c>
      <c r="G1077" s="91">
        <f t="shared" si="19892"/>
        <v>60</v>
      </c>
      <c r="H1077" s="4">
        <f t="shared" si="19892"/>
        <v>1</v>
      </c>
      <c r="I1077">
        <v>185</v>
      </c>
      <c r="J1077" s="48">
        <f t="shared" si="19072"/>
        <v>0</v>
      </c>
      <c r="K1077" s="48">
        <f t="shared" si="19856"/>
        <v>0</v>
      </c>
      <c r="L1077" s="98">
        <f t="shared" si="19074"/>
        <v>0</v>
      </c>
      <c r="M1077" s="48"/>
      <c r="N1077" s="48"/>
      <c r="O1077" s="48"/>
      <c r="P1077" s="48"/>
      <c r="Q1077" s="48"/>
      <c r="R1077" s="48"/>
      <c r="S1077" s="48"/>
      <c r="T1077" s="48"/>
      <c r="U1077" s="48"/>
      <c r="V1077" s="48"/>
      <c r="W1077" s="48"/>
      <c r="X1077" s="48"/>
      <c r="Y1077" s="48"/>
      <c r="Z1077" s="48"/>
      <c r="AA1077" s="48"/>
      <c r="AB1077" s="48"/>
      <c r="AC1077" s="48"/>
      <c r="AD1077" s="48"/>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f>$J1077+$K1077+$L1077</f>
        <v>0</v>
      </c>
      <c r="AZ1077" s="48">
        <f t="shared" si="19866"/>
        <v>0</v>
      </c>
      <c r="BA1077" s="48">
        <f t="shared" si="19866"/>
        <v>0</v>
      </c>
      <c r="BB1077" s="48">
        <f t="shared" si="19866"/>
        <v>0</v>
      </c>
      <c r="BC1077" s="48"/>
      <c r="BE1077" t="s">
        <v>214</v>
      </c>
      <c r="CQ1077">
        <f>BF1039*AY1077</f>
        <v>0</v>
      </c>
      <c r="CR1077">
        <f t="shared" ref="CR1077" si="19893">BG1039*AZ1077</f>
        <v>0</v>
      </c>
      <c r="CS1077">
        <f t="shared" ref="CS1077" si="19894">BH1039*BA1077</f>
        <v>0</v>
      </c>
      <c r="CT1077">
        <f t="shared" ref="CT1077" si="19895">BI1039*BB1077</f>
        <v>0</v>
      </c>
    </row>
    <row r="1078" spans="1:98" x14ac:dyDescent="0.3">
      <c r="F1078" s="91">
        <f t="shared" ref="F1078:H1078" si="19896">F1077</f>
        <v>60</v>
      </c>
      <c r="G1078" s="91">
        <f t="shared" si="19896"/>
        <v>60</v>
      </c>
      <c r="H1078" s="4">
        <f t="shared" si="19896"/>
        <v>1</v>
      </c>
      <c r="I1078">
        <v>190</v>
      </c>
      <c r="J1078" s="48">
        <f t="shared" si="19072"/>
        <v>0</v>
      </c>
      <c r="K1078" s="48">
        <f t="shared" si="19856"/>
        <v>0</v>
      </c>
      <c r="L1078" s="98">
        <f t="shared" si="19074"/>
        <v>0</v>
      </c>
      <c r="M1078" s="48"/>
      <c r="N1078" s="48"/>
      <c r="O1078" s="48"/>
      <c r="P1078" s="48"/>
      <c r="Q1078" s="48"/>
      <c r="R1078" s="48"/>
      <c r="S1078" s="48"/>
      <c r="T1078" s="48"/>
      <c r="U1078" s="48"/>
      <c r="V1078" s="48"/>
      <c r="W1078" s="48"/>
      <c r="X1078" s="48"/>
      <c r="Y1078" s="48"/>
      <c r="Z1078" s="48"/>
      <c r="AA1078" s="4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f>$J1078+$K1078+$L1078</f>
        <v>0</v>
      </c>
      <c r="BA1078" s="48">
        <f t="shared" si="19866"/>
        <v>0</v>
      </c>
      <c r="BB1078" s="48">
        <f t="shared" si="19866"/>
        <v>0</v>
      </c>
      <c r="BC1078" s="48"/>
      <c r="BE1078" t="s">
        <v>215</v>
      </c>
      <c r="CR1078">
        <f>BF1039*AZ1078</f>
        <v>0</v>
      </c>
      <c r="CS1078">
        <f t="shared" ref="CS1078" si="19897">BG1039*BA1078</f>
        <v>0</v>
      </c>
      <c r="CT1078">
        <f t="shared" ref="CT1078" si="19898">BH1039*BB1078</f>
        <v>0</v>
      </c>
    </row>
    <row r="1079" spans="1:98" x14ac:dyDescent="0.3">
      <c r="F1079" s="91">
        <f t="shared" ref="F1079:H1079" si="19899">F1078</f>
        <v>60</v>
      </c>
      <c r="G1079" s="91">
        <f t="shared" si="19899"/>
        <v>60</v>
      </c>
      <c r="H1079" s="4">
        <f t="shared" si="19899"/>
        <v>1</v>
      </c>
      <c r="I1079">
        <v>195</v>
      </c>
      <c r="J1079" s="48">
        <f t="shared" si="19072"/>
        <v>0</v>
      </c>
      <c r="K1079" s="48">
        <f t="shared" si="19856"/>
        <v>0</v>
      </c>
      <c r="L1079" s="98">
        <f t="shared" si="19074"/>
        <v>0</v>
      </c>
      <c r="M1079" s="48"/>
      <c r="N1079" s="48"/>
      <c r="O1079" s="48"/>
      <c r="P1079" s="48"/>
      <c r="Q1079" s="48"/>
      <c r="R1079" s="48"/>
      <c r="S1079" s="48"/>
      <c r="T1079" s="48"/>
      <c r="U1079" s="48"/>
      <c r="V1079" s="48"/>
      <c r="W1079" s="48"/>
      <c r="X1079" s="48"/>
      <c r="Y1079" s="48"/>
      <c r="Z1079" s="48"/>
      <c r="AA1079" s="48"/>
      <c r="AB1079" s="48"/>
      <c r="AC1079" s="48"/>
      <c r="AD1079" s="48"/>
      <c r="AE1079" s="48"/>
      <c r="AF1079" s="48"/>
      <c r="AG1079" s="48"/>
      <c r="AH1079" s="48"/>
      <c r="AI1079" s="48"/>
      <c r="AJ1079" s="48"/>
      <c r="AK1079" s="48"/>
      <c r="AL1079" s="48"/>
      <c r="AM1079" s="48"/>
      <c r="AN1079" s="48"/>
      <c r="AO1079" s="48"/>
      <c r="AP1079" s="48"/>
      <c r="AQ1079" s="48"/>
      <c r="AR1079" s="48"/>
      <c r="AS1079" s="48"/>
      <c r="AT1079" s="48"/>
      <c r="AU1079" s="48"/>
      <c r="AV1079" s="48"/>
      <c r="AW1079" s="48"/>
      <c r="AX1079" s="48"/>
      <c r="AY1079" s="48"/>
      <c r="AZ1079" s="48"/>
      <c r="BA1079" s="48">
        <f>$J1079+$K1079+$L1079</f>
        <v>0</v>
      </c>
      <c r="BB1079" s="48">
        <f>$J1079+$K1079+$L1079</f>
        <v>0</v>
      </c>
      <c r="BC1079" s="48"/>
      <c r="BE1079" t="s">
        <v>216</v>
      </c>
      <c r="CS1079">
        <f>BF1039*BA1079</f>
        <v>0</v>
      </c>
      <c r="CT1079">
        <f>BG1039*BB1079</f>
        <v>0</v>
      </c>
    </row>
    <row r="1080" spans="1:98" x14ac:dyDescent="0.3">
      <c r="F1080" s="91">
        <f t="shared" ref="F1080:H1080" si="19900">F1079</f>
        <v>60</v>
      </c>
      <c r="G1080" s="91">
        <f t="shared" si="19900"/>
        <v>60</v>
      </c>
      <c r="H1080" s="4">
        <f t="shared" si="19900"/>
        <v>1</v>
      </c>
      <c r="I1080">
        <v>200</v>
      </c>
      <c r="J1080" s="48">
        <f t="shared" si="19072"/>
        <v>0</v>
      </c>
      <c r="K1080" s="48">
        <f t="shared" si="19856"/>
        <v>0</v>
      </c>
      <c r="L1080" s="98">
        <f t="shared" si="19074"/>
        <v>0</v>
      </c>
      <c r="M1080" s="48"/>
      <c r="N1080" s="48"/>
      <c r="O1080" s="48"/>
      <c r="P1080" s="48"/>
      <c r="Q1080" s="48"/>
      <c r="R1080" s="48"/>
      <c r="S1080" s="48"/>
      <c r="T1080" s="48"/>
      <c r="U1080" s="48"/>
      <c r="V1080" s="48"/>
      <c r="W1080" s="48"/>
      <c r="X1080" s="48"/>
      <c r="Y1080" s="48"/>
      <c r="Z1080" s="48"/>
      <c r="AA1080" s="48"/>
      <c r="AB1080" s="48"/>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f>$J1080+$K1080+$L1080</f>
        <v>0</v>
      </c>
      <c r="BC1080" s="48"/>
      <c r="BE1080" s="3" t="s">
        <v>217</v>
      </c>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f>BF1039*BB1080</f>
        <v>0</v>
      </c>
    </row>
    <row r="1081" spans="1:98" x14ac:dyDescent="0.3">
      <c r="I1081">
        <v>205</v>
      </c>
      <c r="BE1081" s="19" t="s">
        <v>176</v>
      </c>
      <c r="BF1081" s="99">
        <f>SUM(BF1039:BF1080)</f>
        <v>0</v>
      </c>
      <c r="BG1081" s="99">
        <f t="shared" ref="BG1081:CT1081" si="19901">SUM(BG1039:BG1080)</f>
        <v>6.1944200775741152</v>
      </c>
      <c r="BH1081" s="99">
        <f t="shared" si="19901"/>
        <v>41.296133850494108</v>
      </c>
      <c r="BI1081" s="99">
        <f t="shared" si="19901"/>
        <v>103.24033462623527</v>
      </c>
      <c r="BJ1081" s="99">
        <f t="shared" si="19901"/>
        <v>206.48066925247053</v>
      </c>
      <c r="BK1081" s="99">
        <f t="shared" si="19901"/>
        <v>364.36123877251356</v>
      </c>
      <c r="BL1081" s="99">
        <f t="shared" si="19901"/>
        <v>417.35620502706428</v>
      </c>
      <c r="BM1081" s="99">
        <f t="shared" si="19901"/>
        <v>457.31913408947656</v>
      </c>
      <c r="BN1081" s="99">
        <f t="shared" si="19901"/>
        <v>495.5956676369471</v>
      </c>
      <c r="BO1081" s="99">
        <f t="shared" si="19901"/>
        <v>531.37017342914123</v>
      </c>
      <c r="BP1081" s="99">
        <f t="shared" si="19901"/>
        <v>566.65461442915432</v>
      </c>
      <c r="BQ1081" s="99">
        <f t="shared" si="19901"/>
        <v>598.91286660145033</v>
      </c>
      <c r="BR1081" s="99">
        <f t="shared" si="19901"/>
        <v>631.32254742144028</v>
      </c>
      <c r="BS1081" s="99">
        <f t="shared" si="19901"/>
        <v>6.1944200775741152</v>
      </c>
      <c r="BT1081" s="99">
        <f t="shared" si="19901"/>
        <v>41.296133850494108</v>
      </c>
      <c r="BU1081" s="99">
        <f t="shared" si="19901"/>
        <v>103.24033462623527</v>
      </c>
      <c r="BV1081" s="99">
        <f t="shared" si="19901"/>
        <v>206.48066925247053</v>
      </c>
      <c r="BW1081" s="99">
        <f t="shared" si="19901"/>
        <v>364.36123877251356</v>
      </c>
      <c r="BX1081" s="99">
        <f t="shared" si="19901"/>
        <v>417.35620502706428</v>
      </c>
      <c r="BY1081" s="99">
        <f t="shared" si="19901"/>
        <v>457.31913408947656</v>
      </c>
      <c r="BZ1081" s="99">
        <f t="shared" si="19901"/>
        <v>495.5956676369471</v>
      </c>
      <c r="CA1081" s="99">
        <f t="shared" si="19901"/>
        <v>531.37017342914123</v>
      </c>
      <c r="CB1081" s="99">
        <f t="shared" si="19901"/>
        <v>566.65461442915432</v>
      </c>
      <c r="CC1081" s="99">
        <f t="shared" si="19901"/>
        <v>598.91286660145033</v>
      </c>
      <c r="CD1081" s="99">
        <f t="shared" si="19901"/>
        <v>631.32254742144028</v>
      </c>
      <c r="CE1081" s="99">
        <f t="shared" si="19901"/>
        <v>6.1944200775741152</v>
      </c>
      <c r="CF1081" s="99">
        <f t="shared" si="19901"/>
        <v>41.296133850494108</v>
      </c>
      <c r="CG1081" s="99">
        <f t="shared" si="19901"/>
        <v>103.24033462623527</v>
      </c>
      <c r="CH1081" s="99">
        <f t="shared" si="19901"/>
        <v>206.48066925247053</v>
      </c>
      <c r="CI1081" s="99">
        <f t="shared" si="19901"/>
        <v>364.36123877251356</v>
      </c>
      <c r="CJ1081" s="99">
        <f t="shared" si="19901"/>
        <v>417.35620502706428</v>
      </c>
      <c r="CK1081" s="99">
        <f t="shared" si="19901"/>
        <v>457.31913408947656</v>
      </c>
      <c r="CL1081" s="99">
        <f t="shared" si="19901"/>
        <v>495.5956676369471</v>
      </c>
      <c r="CM1081" s="99">
        <f t="shared" si="19901"/>
        <v>531.37017342914123</v>
      </c>
      <c r="CN1081" s="99">
        <f t="shared" si="19901"/>
        <v>566.65461442915432</v>
      </c>
      <c r="CO1081" s="99">
        <f t="shared" si="19901"/>
        <v>598.91286660145033</v>
      </c>
      <c r="CP1081" s="99">
        <f t="shared" si="19901"/>
        <v>631.32254742144028</v>
      </c>
      <c r="CQ1081" s="99">
        <f t="shared" si="19901"/>
        <v>6.1944200775741152</v>
      </c>
      <c r="CR1081" s="99">
        <f t="shared" si="19901"/>
        <v>41.296133850494108</v>
      </c>
      <c r="CS1081" s="99">
        <f t="shared" si="19901"/>
        <v>103.24033462623527</v>
      </c>
      <c r="CT1081" s="99">
        <f t="shared" si="19901"/>
        <v>206.48066925247053</v>
      </c>
    </row>
    <row r="1083" spans="1:98" x14ac:dyDescent="0.3">
      <c r="A1083" s="60" t="s">
        <v>279</v>
      </c>
    </row>
    <row r="1084" spans="1:98" x14ac:dyDescent="0.3">
      <c r="A1084" s="100"/>
      <c r="B1084" s="100" t="s">
        <v>163</v>
      </c>
      <c r="C1084" s="100" t="s">
        <v>164</v>
      </c>
      <c r="D1084" t="s">
        <v>167</v>
      </c>
      <c r="E1084" t="s">
        <v>166</v>
      </c>
    </row>
    <row r="1085" spans="1:98" x14ac:dyDescent="0.3">
      <c r="A1085" s="100" t="s">
        <v>165</v>
      </c>
      <c r="B1085" s="93">
        <v>65</v>
      </c>
      <c r="C1085" s="93">
        <v>65</v>
      </c>
      <c r="D1085">
        <f>C1085-B1085+5</f>
        <v>5</v>
      </c>
      <c r="E1085" s="4">
        <f>100/(D1085/5)/100</f>
        <v>1</v>
      </c>
      <c r="N1085" s="19">
        <v>0</v>
      </c>
      <c r="O1085" s="19">
        <v>5</v>
      </c>
      <c r="P1085" s="19">
        <v>10</v>
      </c>
      <c r="Q1085" s="19">
        <v>15</v>
      </c>
      <c r="R1085" s="19">
        <v>20</v>
      </c>
      <c r="S1085" s="19">
        <v>25</v>
      </c>
      <c r="T1085" s="19">
        <v>30</v>
      </c>
      <c r="U1085" s="19">
        <v>35</v>
      </c>
      <c r="V1085" s="19">
        <v>40</v>
      </c>
      <c r="W1085" s="19">
        <v>45</v>
      </c>
      <c r="X1085" s="19">
        <v>50</v>
      </c>
      <c r="Y1085" s="19">
        <v>55</v>
      </c>
      <c r="Z1085" s="19">
        <v>60</v>
      </c>
      <c r="AA1085" s="19">
        <v>65</v>
      </c>
      <c r="AB1085" s="19">
        <v>70</v>
      </c>
      <c r="AC1085" s="19">
        <v>75</v>
      </c>
      <c r="AD1085" s="19">
        <v>80</v>
      </c>
      <c r="AE1085" s="19">
        <v>85</v>
      </c>
      <c r="AF1085" s="19">
        <v>90</v>
      </c>
      <c r="AG1085" s="19">
        <v>95</v>
      </c>
      <c r="AH1085" s="19">
        <v>100</v>
      </c>
      <c r="AI1085" s="19">
        <v>105</v>
      </c>
      <c r="AJ1085" s="19">
        <v>110</v>
      </c>
      <c r="AK1085" s="19">
        <v>115</v>
      </c>
      <c r="AL1085" s="19">
        <v>120</v>
      </c>
      <c r="AM1085" s="19">
        <v>125</v>
      </c>
      <c r="AN1085" s="19">
        <v>130</v>
      </c>
      <c r="AO1085" s="19">
        <v>135</v>
      </c>
      <c r="AP1085" s="19">
        <v>140</v>
      </c>
      <c r="AQ1085" s="19">
        <v>145</v>
      </c>
      <c r="AR1085" s="2">
        <v>150</v>
      </c>
      <c r="AS1085" s="19">
        <v>155</v>
      </c>
      <c r="AT1085" s="2">
        <v>160</v>
      </c>
      <c r="AU1085" s="19">
        <v>165</v>
      </c>
      <c r="AV1085" s="2">
        <v>170</v>
      </c>
      <c r="AW1085" s="19">
        <v>175</v>
      </c>
      <c r="AX1085" s="2">
        <v>180</v>
      </c>
      <c r="AY1085" s="19">
        <v>185</v>
      </c>
      <c r="AZ1085" s="2">
        <v>190</v>
      </c>
      <c r="BA1085" s="19">
        <v>195</v>
      </c>
      <c r="BB1085" s="2">
        <v>200</v>
      </c>
      <c r="BF1085" s="19">
        <v>0</v>
      </c>
      <c r="BG1085" s="19">
        <v>5</v>
      </c>
      <c r="BH1085" s="19">
        <v>10</v>
      </c>
      <c r="BI1085" s="19">
        <v>15</v>
      </c>
      <c r="BJ1085" s="19">
        <v>20</v>
      </c>
      <c r="BK1085" s="19">
        <v>25</v>
      </c>
      <c r="BL1085" s="19">
        <v>30</v>
      </c>
      <c r="BM1085" s="19">
        <v>35</v>
      </c>
      <c r="BN1085" s="19">
        <v>40</v>
      </c>
      <c r="BO1085" s="19">
        <v>45</v>
      </c>
      <c r="BP1085" s="19">
        <v>50</v>
      </c>
      <c r="BQ1085" s="19">
        <v>55</v>
      </c>
      <c r="BR1085" s="19">
        <v>60</v>
      </c>
      <c r="BS1085" s="19">
        <v>65</v>
      </c>
      <c r="BT1085" s="19">
        <v>70</v>
      </c>
      <c r="BU1085" s="19">
        <v>75</v>
      </c>
      <c r="BV1085" s="19">
        <v>80</v>
      </c>
      <c r="BW1085" s="19">
        <v>85</v>
      </c>
      <c r="BX1085" s="19">
        <v>90</v>
      </c>
      <c r="BY1085" s="19">
        <v>95</v>
      </c>
      <c r="BZ1085" s="19">
        <v>100</v>
      </c>
      <c r="CA1085" s="19">
        <v>105</v>
      </c>
      <c r="CB1085" s="19">
        <v>110</v>
      </c>
      <c r="CC1085" s="19">
        <v>115</v>
      </c>
      <c r="CD1085" s="19">
        <v>120</v>
      </c>
      <c r="CE1085" s="19">
        <v>125</v>
      </c>
      <c r="CF1085" s="19">
        <v>130</v>
      </c>
      <c r="CG1085" s="19">
        <v>135</v>
      </c>
      <c r="CH1085" s="19">
        <v>140</v>
      </c>
      <c r="CI1085" s="19">
        <v>145</v>
      </c>
      <c r="CJ1085" s="2">
        <v>150</v>
      </c>
      <c r="CK1085" s="19">
        <v>155</v>
      </c>
      <c r="CL1085" s="2">
        <v>160</v>
      </c>
      <c r="CM1085" s="19">
        <v>165</v>
      </c>
      <c r="CN1085" s="2">
        <v>170</v>
      </c>
      <c r="CO1085" s="19">
        <v>175</v>
      </c>
      <c r="CP1085" s="2">
        <v>180</v>
      </c>
      <c r="CQ1085" s="19">
        <v>185</v>
      </c>
      <c r="CR1085" s="2">
        <v>190</v>
      </c>
      <c r="CS1085" s="19">
        <v>195</v>
      </c>
      <c r="CT1085" s="2">
        <v>200</v>
      </c>
    </row>
    <row r="1086" spans="1:98" x14ac:dyDescent="0.3">
      <c r="A1086" s="100" t="s">
        <v>92</v>
      </c>
      <c r="B1086" s="93">
        <v>65</v>
      </c>
      <c r="C1086" s="93">
        <v>65</v>
      </c>
      <c r="D1086">
        <f>C1086-B1086+5</f>
        <v>5</v>
      </c>
      <c r="E1086" s="4">
        <f>IF(D1086&gt;0,100/(D1086/5)/100,1)</f>
        <v>1</v>
      </c>
      <c r="F1086" s="94" t="s">
        <v>163</v>
      </c>
      <c r="G1086" s="94" t="s">
        <v>164</v>
      </c>
      <c r="H1086" s="94" t="s">
        <v>173</v>
      </c>
      <c r="I1086" s="95" t="s">
        <v>169</v>
      </c>
      <c r="J1086" s="3" t="s">
        <v>172</v>
      </c>
      <c r="K1086" s="97" t="s">
        <v>174</v>
      </c>
      <c r="L1086" s="97" t="s">
        <v>175</v>
      </c>
      <c r="M1086" t="s">
        <v>168</v>
      </c>
      <c r="N1086" s="4">
        <f t="shared" ref="N1086" si="19902">IF(IF(BF1085&lt;=$B1085,1,M1086-$E1085)&gt;0,IF(BF1085&lt;=$B1085,1,M1086-$E1085),0)</f>
        <v>1</v>
      </c>
      <c r="O1086" s="4">
        <f t="shared" ref="O1086" si="19903">IF(IF(BG1085&lt;=$B1085,1,N1086-$E1085)&gt;0,IF(BG1085&lt;=$B1085,1,N1086-$E1085),0)</f>
        <v>1</v>
      </c>
      <c r="P1086" s="4">
        <f t="shared" ref="P1086" si="19904">IF(IF(BH1085&lt;=$B1085,1,O1086-$E1085)&gt;0,IF(BH1085&lt;=$B1085,1,O1086-$E1085),0)</f>
        <v>1</v>
      </c>
      <c r="Q1086" s="4">
        <f t="shared" ref="Q1086" si="19905">IF(IF(BI1085&lt;=$B1085,1,P1086-$E1085)&gt;0,IF(BI1085&lt;=$B1085,1,P1086-$E1085),0)</f>
        <v>1</v>
      </c>
      <c r="R1086" s="4">
        <f t="shared" ref="R1086" si="19906">IF(IF(BJ1085&lt;=$B1085,1,Q1086-$E1085)&gt;0,IF(BJ1085&lt;=$B1085,1,Q1086-$E1085),0)</f>
        <v>1</v>
      </c>
      <c r="S1086" s="4">
        <f t="shared" ref="S1086" si="19907">IF(IF(BK1085&lt;=$B1085,1,R1086-$E1085)&gt;0,IF(BK1085&lt;=$B1085,1,R1086-$E1085),0)</f>
        <v>1</v>
      </c>
      <c r="T1086" s="4">
        <f t="shared" ref="T1086" si="19908">IF(IF(BL1085&lt;=$B1085,1,S1086-$E1085)&gt;0,IF(BL1085&lt;=$B1085,1,S1086-$E1085),0)</f>
        <v>1</v>
      </c>
      <c r="U1086" s="4">
        <f t="shared" ref="U1086" si="19909">IF(IF(BM1085&lt;=$B1085,1,T1086-$E1085)&gt;0,IF(BM1085&lt;=$B1085,1,T1086-$E1085),0)</f>
        <v>1</v>
      </c>
      <c r="V1086" s="4">
        <f t="shared" ref="V1086" si="19910">IF(IF(BN1085&lt;=$B1085,1,U1086-$E1085)&gt;0,IF(BN1085&lt;=$B1085,1,U1086-$E1085),0)</f>
        <v>1</v>
      </c>
      <c r="W1086" s="4">
        <f t="shared" ref="W1086" si="19911">IF(IF(BO1085&lt;=$B1085,1,V1086-$E1085)&gt;0,IF(BO1085&lt;=$B1085,1,V1086-$E1085),0)</f>
        <v>1</v>
      </c>
      <c r="X1086" s="4">
        <f t="shared" ref="X1086" si="19912">IF(IF(BP1085&lt;=$B1085,1,W1086-$E1085)&gt;0,IF(BP1085&lt;=$B1085,1,W1086-$E1085),0)</f>
        <v>1</v>
      </c>
      <c r="Y1086" s="4">
        <f t="shared" ref="Y1086" si="19913">IF(IF(BQ1085&lt;=$B1085,1,X1086-$E1085)&gt;0,IF(BQ1085&lt;=$B1085,1,X1086-$E1085),0)</f>
        <v>1</v>
      </c>
      <c r="Z1086" s="4">
        <f t="shared" ref="Z1086" si="19914">IF(IF(BR1085&lt;=$B1085,1,Y1086-$E1085)&gt;0,IF(BR1085&lt;=$B1085,1,Y1086-$E1085),0)</f>
        <v>1</v>
      </c>
      <c r="AA1086" s="4">
        <f t="shared" ref="AA1086" si="19915">IF(IF(BS1085&lt;=$B1085,1,Z1086-$E1085)&gt;0,IF(BS1085&lt;=$B1085,1,Z1086-$E1085),0)</f>
        <v>1</v>
      </c>
      <c r="AB1086" s="4">
        <f t="shared" ref="AB1086" si="19916">IF(IF(BT1085&lt;=$B1085,1,AA1086-$E1085)&gt;0,IF(BT1085&lt;=$B1085,1,AA1086-$E1085),0)</f>
        <v>0</v>
      </c>
      <c r="AC1086" s="4">
        <f t="shared" ref="AC1086" si="19917">IF(IF(BU1085&lt;=$B1085,1,AB1086-$E1085)&gt;0,IF(BU1085&lt;=$B1085,1,AB1086-$E1085),0)</f>
        <v>0</v>
      </c>
      <c r="AD1086" s="4">
        <f t="shared" ref="AD1086" si="19918">IF(IF(BV1085&lt;=$B1085,1,AC1086-$E1085)&gt;0,IF(BV1085&lt;=$B1085,1,AC1086-$E1085),0)</f>
        <v>0</v>
      </c>
      <c r="AE1086" s="4">
        <f t="shared" ref="AE1086" si="19919">IF(IF(BW1085&lt;=$B1085,1,AD1086-$E1085)&gt;0,IF(BW1085&lt;=$B1085,1,AD1086-$E1085),0)</f>
        <v>0</v>
      </c>
      <c r="AF1086" s="4">
        <f t="shared" ref="AF1086" si="19920">IF(IF(BX1085&lt;=$B1085,1,AE1086-$E1085)&gt;0,IF(BX1085&lt;=$B1085,1,AE1086-$E1085),0)</f>
        <v>0</v>
      </c>
      <c r="AG1086" s="4">
        <f t="shared" ref="AG1086" si="19921">IF(IF(BY1085&lt;=$B1085,1,AF1086-$E1085)&gt;0,IF(BY1085&lt;=$B1085,1,AF1086-$E1085),0)</f>
        <v>0</v>
      </c>
      <c r="AH1086" s="4">
        <f t="shared" ref="AH1086" si="19922">IF(IF(BZ1085&lt;=$B1085,1,AG1086-$E1085)&gt;0,IF(BZ1085&lt;=$B1085,1,AG1086-$E1085),0)</f>
        <v>0</v>
      </c>
      <c r="AI1086" s="4">
        <f t="shared" ref="AI1086" si="19923">IF(IF(CA1085&lt;=$B1085,1,AH1086-$E1085)&gt;0,IF(CA1085&lt;=$B1085,1,AH1086-$E1085),0)</f>
        <v>0</v>
      </c>
      <c r="AJ1086" s="4">
        <f t="shared" ref="AJ1086" si="19924">IF(IF(CB1085&lt;=$B1085,1,AI1086-$E1085)&gt;0,IF(CB1085&lt;=$B1085,1,AI1086-$E1085),0)</f>
        <v>0</v>
      </c>
      <c r="AK1086" s="4">
        <f t="shared" ref="AK1086" si="19925">IF(IF(CC1085&lt;=$B1085,1,AJ1086-$E1085)&gt;0,IF(CC1085&lt;=$B1085,1,AJ1086-$E1085),0)</f>
        <v>0</v>
      </c>
      <c r="AL1086" s="4">
        <f t="shared" ref="AL1086" si="19926">IF(IF(CD1085&lt;=$B1085,1,AK1086-$E1085)&gt;0,IF(CD1085&lt;=$B1085,1,AK1086-$E1085),0)</f>
        <v>0</v>
      </c>
      <c r="AM1086" s="4">
        <f t="shared" ref="AM1086" si="19927">IF(IF(CE1085&lt;=$B1085,1,AL1086-$E1085)&gt;0,IF(CE1085&lt;=$B1085,1,AL1086-$E1085),0)</f>
        <v>0</v>
      </c>
      <c r="AN1086" s="4">
        <f t="shared" ref="AN1086" si="19928">IF(IF(CF1085&lt;=$B1085,1,AM1086-$E1085)&gt;0,IF(CF1085&lt;=$B1085,1,AM1086-$E1085),0)</f>
        <v>0</v>
      </c>
      <c r="AO1086" s="4">
        <f t="shared" ref="AO1086" si="19929">IF(IF(CG1085&lt;=$B1085,1,AN1086-$E1085)&gt;0,IF(CG1085&lt;=$B1085,1,AN1086-$E1085),0)</f>
        <v>0</v>
      </c>
      <c r="AP1086" s="4">
        <f t="shared" ref="AP1086" si="19930">IF(IF(CH1085&lt;=$B1085,1,AO1086-$E1085)&gt;0,IF(CH1085&lt;=$B1085,1,AO1086-$E1085),0)</f>
        <v>0</v>
      </c>
      <c r="AQ1086" s="4">
        <f t="shared" ref="AQ1086" si="19931">IF(IF(CI1085&lt;=$B1085,1,AP1086-$E1085)&gt;0,IF(CI1085&lt;=$B1085,1,AP1086-$E1085),0)</f>
        <v>0</v>
      </c>
      <c r="AR1086" s="4">
        <f t="shared" ref="AR1086" si="19932">IF(IF(CJ1085&lt;=$B1085,1,AQ1086-$E1085)&gt;0,IF(CJ1085&lt;=$B1085,1,AQ1086-$E1085),0)</f>
        <v>0</v>
      </c>
      <c r="AS1086" s="4">
        <f t="shared" ref="AS1086" si="19933">IF(IF(CK1085&lt;=$B1085,1,AR1086-$E1085)&gt;0,IF(CK1085&lt;=$B1085,1,AR1086-$E1085),0)</f>
        <v>0</v>
      </c>
      <c r="AT1086" s="4">
        <f t="shared" ref="AT1086" si="19934">IF(IF(CL1085&lt;=$B1085,1,AS1086-$E1085)&gt;0,IF(CL1085&lt;=$B1085,1,AS1086-$E1085),0)</f>
        <v>0</v>
      </c>
      <c r="AU1086" s="4">
        <f t="shared" ref="AU1086" si="19935">IF(IF(CM1085&lt;=$B1085,1,AT1086-$E1085)&gt;0,IF(CM1085&lt;=$B1085,1,AT1086-$E1085),0)</f>
        <v>0</v>
      </c>
      <c r="AV1086" s="4">
        <f t="shared" ref="AV1086" si="19936">IF(IF(CN1085&lt;=$B1085,1,AU1086-$E1085)&gt;0,IF(CN1085&lt;=$B1085,1,AU1086-$E1085),0)</f>
        <v>0</v>
      </c>
      <c r="AW1086" s="4">
        <f t="shared" ref="AW1086" si="19937">IF(IF(CO1085&lt;=$B1085,1,AV1086-$E1085)&gt;0,IF(CO1085&lt;=$B1085,1,AV1086-$E1085),0)</f>
        <v>0</v>
      </c>
      <c r="AX1086" s="4">
        <f t="shared" ref="AX1086" si="19938">IF(IF(CP1085&lt;=$B1085,1,AW1086-$E1085)&gt;0,IF(CP1085&lt;=$B1085,1,AW1086-$E1085),0)</f>
        <v>0</v>
      </c>
      <c r="AY1086" s="4">
        <f t="shared" ref="AY1086" si="19939">IF(IF(CQ1085&lt;=$B1085,1,AX1086-$E1085)&gt;0,IF(CQ1085&lt;=$B1085,1,AX1086-$E1085),0)</f>
        <v>0</v>
      </c>
      <c r="AZ1086" s="4">
        <f t="shared" ref="AZ1086" si="19940">IF(IF(CR1085&lt;=$B1085,1,AY1086-$E1085)&gt;0,IF(CR1085&lt;=$B1085,1,AY1086-$E1085),0)</f>
        <v>0</v>
      </c>
      <c r="BA1086" s="4">
        <f t="shared" ref="BA1086" si="19941">IF(IF(CS1085&lt;=$B1085,1,AZ1086-$E1085)&gt;0,IF(CS1085&lt;=$B1085,1,AZ1086-$E1085),0)</f>
        <v>0</v>
      </c>
      <c r="BB1086" s="4">
        <f t="shared" ref="BB1086" si="19942">IF(IF(CT1085&lt;=$B1085,1,BA1086-$E1085)&gt;0,IF(CT1085&lt;=$B1085,1,BA1086-$E1085),0)</f>
        <v>0</v>
      </c>
      <c r="BE1086" t="s">
        <v>171</v>
      </c>
      <c r="BF1086" s="91">
        <f>'Data tilvækstoversigt'!C816*N1086</f>
        <v>0</v>
      </c>
      <c r="BG1086" s="91">
        <f>'Data tilvækstoversigt'!D816*O1086</f>
        <v>2.4901135885573562</v>
      </c>
      <c r="BH1086" s="91">
        <f>'Data tilvækstoversigt'!E816*P1086</f>
        <v>16.600757257049047</v>
      </c>
      <c r="BI1086" s="91">
        <f>'Data tilvækstoversigt'!F816*Q1086</f>
        <v>41.501893142622606</v>
      </c>
      <c r="BJ1086" s="91">
        <f>'Data tilvækstoversigt'!G816*R1086</f>
        <v>83.003786285245212</v>
      </c>
      <c r="BK1086" s="91">
        <f>'Data tilvækstoversigt'!H816*S1086</f>
        <v>203.52730234083887</v>
      </c>
      <c r="BL1086" s="91">
        <f>'Data tilvækstoversigt'!I816*T1086</f>
        <v>330.18693531726007</v>
      </c>
      <c r="BM1086" s="91">
        <f>'Data tilvækstoversigt'!J816*U1086</f>
        <v>390.99143739668671</v>
      </c>
      <c r="BN1086" s="91">
        <f>'Data tilvækstoversigt'!K816*V1086</f>
        <v>432.6623015613161</v>
      </c>
      <c r="BO1086" s="91">
        <f>'Data tilvækstoversigt'!L816*W1086</f>
        <v>468.27576630593677</v>
      </c>
      <c r="BP1086" s="91">
        <f>'Data tilvækstoversigt'!M816*X1086</f>
        <v>500.09296247452824</v>
      </c>
      <c r="BQ1086" s="91">
        <f>'Data tilvækstoversigt'!N816*Y1086</f>
        <v>531.48661237044405</v>
      </c>
      <c r="BR1086" s="91">
        <f>'Data tilvækstoversigt'!O816*Z1086</f>
        <v>561.74434768030176</v>
      </c>
      <c r="BS1086" s="91">
        <f>'Data tilvækstoversigt'!P816*AA1086</f>
        <v>588.49371551325135</v>
      </c>
      <c r="BT1086" s="91">
        <f>'Data tilvækstoversigt'!Q816*AB1086</f>
        <v>0</v>
      </c>
      <c r="BU1086" s="91">
        <f>'Data tilvækstoversigt'!R816*AC1086</f>
        <v>0</v>
      </c>
      <c r="BV1086" s="91">
        <f>'Data tilvækstoversigt'!S816*AD1086</f>
        <v>0</v>
      </c>
      <c r="BW1086" s="91">
        <f>'Data tilvækstoversigt'!T816*AE1086</f>
        <v>0</v>
      </c>
      <c r="BX1086" s="91">
        <f>'Data tilvækstoversigt'!U816*AF1086</f>
        <v>0</v>
      </c>
      <c r="BY1086" s="91">
        <f>'Data tilvækstoversigt'!V816*AG1086</f>
        <v>0</v>
      </c>
      <c r="BZ1086" s="91">
        <f>'Data tilvækstoversigt'!W816*AH1086</f>
        <v>0</v>
      </c>
      <c r="CA1086" s="91">
        <f>'Data tilvækstoversigt'!X816*AI1086</f>
        <v>0</v>
      </c>
      <c r="CB1086" s="91">
        <f>'Data tilvækstoversigt'!Y816*AJ1086</f>
        <v>0</v>
      </c>
      <c r="CC1086" s="91">
        <f>'Data tilvækstoversigt'!Z816*AK1086</f>
        <v>0</v>
      </c>
      <c r="CD1086" s="91">
        <f>'Data tilvækstoversigt'!AA816*AL1086</f>
        <v>0</v>
      </c>
      <c r="CE1086" s="91">
        <f>'Data tilvækstoversigt'!AB816*AM1086</f>
        <v>0</v>
      </c>
      <c r="CF1086" s="91">
        <f>'Data tilvækstoversigt'!AC816*AN1086</f>
        <v>0</v>
      </c>
      <c r="CG1086" s="91">
        <f>'Data tilvækstoversigt'!AD816*AO1086</f>
        <v>0</v>
      </c>
      <c r="CH1086" s="91">
        <f>'Data tilvækstoversigt'!AE816*AP1086</f>
        <v>0</v>
      </c>
      <c r="CI1086" s="91">
        <f>'Data tilvækstoversigt'!AF816*AQ1086</f>
        <v>0</v>
      </c>
      <c r="CJ1086" s="91">
        <f>'Data tilvækstoversigt'!AG816*AR1086</f>
        <v>0</v>
      </c>
      <c r="CK1086" s="91">
        <f>'Data tilvækstoversigt'!AH816*AS1086</f>
        <v>0</v>
      </c>
      <c r="CL1086" s="91">
        <f>'Data tilvækstoversigt'!AI816*AT1086</f>
        <v>0</v>
      </c>
      <c r="CM1086" s="91">
        <f>'Data tilvækstoversigt'!AJ816*AU1086</f>
        <v>0</v>
      </c>
      <c r="CN1086" s="91">
        <f>'Data tilvækstoversigt'!AK816*AV1086</f>
        <v>0</v>
      </c>
      <c r="CO1086" s="91">
        <f>'Data tilvækstoversigt'!AL816*AW1086</f>
        <v>0</v>
      </c>
      <c r="CP1086" s="91">
        <f>'Data tilvækstoversigt'!AM816*AX1086</f>
        <v>0</v>
      </c>
      <c r="CQ1086" s="91">
        <f>'Data tilvækstoversigt'!AN816*AY1086</f>
        <v>0</v>
      </c>
      <c r="CR1086" s="91">
        <f>'Data tilvækstoversigt'!AO816*AZ1086</f>
        <v>0</v>
      </c>
      <c r="CS1086" s="91">
        <f>'Data tilvækstoversigt'!AP816*BA1086</f>
        <v>0</v>
      </c>
      <c r="CT1086" s="91">
        <f>'Data tilvækstoversigt'!AQ816*BB1086</f>
        <v>0</v>
      </c>
    </row>
    <row r="1087" spans="1:98" x14ac:dyDescent="0.3">
      <c r="F1087" s="92">
        <f>B1086</f>
        <v>65</v>
      </c>
      <c r="G1087" s="92">
        <f>C1086</f>
        <v>65</v>
      </c>
      <c r="H1087" s="4">
        <f>E1086</f>
        <v>1</v>
      </c>
      <c r="I1087">
        <v>0</v>
      </c>
      <c r="J1087" s="48">
        <f>IF(AND(I1087&gt;=F1087,I1087&lt;=G1087+1),H1087,0)</f>
        <v>0</v>
      </c>
      <c r="K1087" s="48">
        <f>IF(IF(AND(I1087&gt;=(F1087*2),I1087&lt;=G1087+F1087+(G1087-F1087+5)+1),((H1087)^2)*(I1088-F1087*2)/5,0)&lt;=H1087,IF(AND(I1087&gt;=(F1087*2),I1087&lt;=G1087+F1087+(G1087-F1087+5)+1),((H1087)^2)*(I1088-F1087*2)/5,0),(K1086-H1087^2))</f>
        <v>0</v>
      </c>
      <c r="L1087" s="98">
        <f>IF(IF(AND(I1087&gt;=(F1087*3),I1087&lt;=G1087+F1087+F1087+(G1087-F1087+5)+1),((H1087)^3)*(I1088-F1087*3)/5,0)&lt;=H1087,IF(AND(I1087&gt;=(F1087*3),I1087&lt;=G1087+F1087+F1087+(G1087-F1087+5)+1),((H1087)^3)*(I1088-F1087*3)/5,0),(L1086-H1087^3))</f>
        <v>0</v>
      </c>
      <c r="M1087" s="96"/>
      <c r="N1087" s="48">
        <f>$J1087+$K1087+$L1087</f>
        <v>0</v>
      </c>
      <c r="O1087" s="48">
        <f t="shared" ref="O1087:BB1093" si="19943">$J1087+$K1087+$L1087</f>
        <v>0</v>
      </c>
      <c r="P1087" s="48">
        <f t="shared" si="19943"/>
        <v>0</v>
      </c>
      <c r="Q1087" s="48">
        <f t="shared" si="19943"/>
        <v>0</v>
      </c>
      <c r="R1087" s="48">
        <f t="shared" si="19943"/>
        <v>0</v>
      </c>
      <c r="S1087" s="48">
        <f t="shared" si="19943"/>
        <v>0</v>
      </c>
      <c r="T1087" s="48">
        <f t="shared" si="19943"/>
        <v>0</v>
      </c>
      <c r="U1087" s="48">
        <f t="shared" si="19943"/>
        <v>0</v>
      </c>
      <c r="V1087" s="48">
        <f t="shared" si="19943"/>
        <v>0</v>
      </c>
      <c r="W1087" s="48">
        <f t="shared" si="19943"/>
        <v>0</v>
      </c>
      <c r="X1087" s="48">
        <f t="shared" si="19943"/>
        <v>0</v>
      </c>
      <c r="Y1087" s="48">
        <f t="shared" si="19943"/>
        <v>0</v>
      </c>
      <c r="Z1087" s="48">
        <f t="shared" si="19943"/>
        <v>0</v>
      </c>
      <c r="AA1087" s="48">
        <f t="shared" si="19943"/>
        <v>0</v>
      </c>
      <c r="AB1087" s="48">
        <f t="shared" si="19943"/>
        <v>0</v>
      </c>
      <c r="AC1087" s="48">
        <f t="shared" si="19943"/>
        <v>0</v>
      </c>
      <c r="AD1087" s="48">
        <f t="shared" si="19943"/>
        <v>0</v>
      </c>
      <c r="AE1087" s="48">
        <f t="shared" si="19943"/>
        <v>0</v>
      </c>
      <c r="AF1087" s="48">
        <f t="shared" si="19943"/>
        <v>0</v>
      </c>
      <c r="AG1087" s="48">
        <f t="shared" si="19943"/>
        <v>0</v>
      </c>
      <c r="AH1087" s="48">
        <f t="shared" si="19943"/>
        <v>0</v>
      </c>
      <c r="AI1087" s="48">
        <f t="shared" si="19943"/>
        <v>0</v>
      </c>
      <c r="AJ1087" s="48">
        <f t="shared" si="19943"/>
        <v>0</v>
      </c>
      <c r="AK1087" s="48">
        <f t="shared" si="19943"/>
        <v>0</v>
      </c>
      <c r="AL1087" s="48">
        <f t="shared" si="19943"/>
        <v>0</v>
      </c>
      <c r="AM1087" s="48">
        <f t="shared" si="19943"/>
        <v>0</v>
      </c>
      <c r="AN1087" s="48">
        <f t="shared" si="19943"/>
        <v>0</v>
      </c>
      <c r="AO1087" s="48">
        <f t="shared" si="19943"/>
        <v>0</v>
      </c>
      <c r="AP1087" s="48">
        <f t="shared" si="19943"/>
        <v>0</v>
      </c>
      <c r="AQ1087" s="48">
        <f t="shared" si="19943"/>
        <v>0</v>
      </c>
      <c r="AR1087" s="48">
        <f t="shared" si="19943"/>
        <v>0</v>
      </c>
      <c r="AS1087" s="48">
        <f t="shared" si="19943"/>
        <v>0</v>
      </c>
      <c r="AT1087" s="48">
        <f t="shared" si="19943"/>
        <v>0</v>
      </c>
      <c r="AU1087" s="48">
        <f t="shared" si="19943"/>
        <v>0</v>
      </c>
      <c r="AV1087" s="48">
        <f t="shared" si="19943"/>
        <v>0</v>
      </c>
      <c r="AW1087" s="48">
        <f t="shared" si="19943"/>
        <v>0</v>
      </c>
      <c r="AX1087" s="48">
        <f t="shared" si="19943"/>
        <v>0</v>
      </c>
      <c r="AY1087" s="48">
        <f t="shared" si="19943"/>
        <v>0</v>
      </c>
      <c r="AZ1087" s="48">
        <f t="shared" si="19943"/>
        <v>0</v>
      </c>
      <c r="BA1087" s="48">
        <f t="shared" si="19943"/>
        <v>0</v>
      </c>
      <c r="BB1087" s="48">
        <f t="shared" si="19943"/>
        <v>0</v>
      </c>
      <c r="BC1087" s="48"/>
      <c r="BE1087" t="s">
        <v>177</v>
      </c>
      <c r="BF1087">
        <f>BF1086*N1087</f>
        <v>0</v>
      </c>
      <c r="BG1087">
        <f t="shared" ref="BG1087" si="19944">BG1086*O1087</f>
        <v>0</v>
      </c>
      <c r="BH1087">
        <f t="shared" ref="BH1087" si="19945">BH1086*P1087</f>
        <v>0</v>
      </c>
      <c r="BI1087">
        <f t="shared" ref="BI1087" si="19946">BI1086*Q1087</f>
        <v>0</v>
      </c>
      <c r="BJ1087">
        <f t="shared" ref="BJ1087" si="19947">BJ1086*R1087</f>
        <v>0</v>
      </c>
      <c r="BK1087">
        <f t="shared" ref="BK1087" si="19948">BK1086*S1087</f>
        <v>0</v>
      </c>
      <c r="BL1087">
        <f t="shared" ref="BL1087" si="19949">BL1086*T1087</f>
        <v>0</v>
      </c>
      <c r="BM1087">
        <f t="shared" ref="BM1087" si="19950">BM1086*U1087</f>
        <v>0</v>
      </c>
      <c r="BN1087">
        <f t="shared" ref="BN1087" si="19951">BN1086*V1087</f>
        <v>0</v>
      </c>
      <c r="BO1087">
        <f t="shared" ref="BO1087" si="19952">BO1086*W1087</f>
        <v>0</v>
      </c>
      <c r="BP1087">
        <f t="shared" ref="BP1087" si="19953">BP1086*X1087</f>
        <v>0</v>
      </c>
      <c r="BQ1087">
        <f t="shared" ref="BQ1087" si="19954">BQ1086*Y1087</f>
        <v>0</v>
      </c>
      <c r="BR1087">
        <f t="shared" ref="BR1087" si="19955">BR1086*Z1087</f>
        <v>0</v>
      </c>
      <c r="BS1087">
        <f t="shared" ref="BS1087" si="19956">BS1086*AA1087</f>
        <v>0</v>
      </c>
      <c r="BT1087">
        <f t="shared" ref="BT1087" si="19957">BT1086*AB1087</f>
        <v>0</v>
      </c>
      <c r="BU1087">
        <f t="shared" ref="BU1087" si="19958">BU1086*AC1087</f>
        <v>0</v>
      </c>
      <c r="BV1087">
        <f t="shared" ref="BV1087" si="19959">BV1086*AD1087</f>
        <v>0</v>
      </c>
      <c r="BW1087">
        <f t="shared" ref="BW1087" si="19960">BW1086*AE1087</f>
        <v>0</v>
      </c>
      <c r="BX1087">
        <f t="shared" ref="BX1087" si="19961">BX1086*AF1087</f>
        <v>0</v>
      </c>
      <c r="BY1087">
        <f t="shared" ref="BY1087" si="19962">BY1086*AG1087</f>
        <v>0</v>
      </c>
      <c r="BZ1087">
        <f t="shared" ref="BZ1087" si="19963">BZ1086*AH1087</f>
        <v>0</v>
      </c>
      <c r="CA1087">
        <f t="shared" ref="CA1087" si="19964">CA1086*AI1087</f>
        <v>0</v>
      </c>
      <c r="CB1087">
        <f t="shared" ref="CB1087" si="19965">CB1086*AJ1087</f>
        <v>0</v>
      </c>
      <c r="CC1087">
        <f t="shared" ref="CC1087" si="19966">CC1086*AK1087</f>
        <v>0</v>
      </c>
      <c r="CD1087">
        <f t="shared" ref="CD1087" si="19967">CD1086*AL1087</f>
        <v>0</v>
      </c>
      <c r="CE1087">
        <f t="shared" ref="CE1087" si="19968">CE1086*AM1087</f>
        <v>0</v>
      </c>
      <c r="CF1087">
        <f t="shared" ref="CF1087" si="19969">CF1086*AN1087</f>
        <v>0</v>
      </c>
      <c r="CG1087">
        <f t="shared" ref="CG1087" si="19970">CG1086*AO1087</f>
        <v>0</v>
      </c>
      <c r="CH1087">
        <f t="shared" ref="CH1087" si="19971">CH1086*AP1087</f>
        <v>0</v>
      </c>
      <c r="CI1087">
        <f t="shared" ref="CI1087" si="19972">CI1086*AQ1087</f>
        <v>0</v>
      </c>
      <c r="CJ1087">
        <f t="shared" ref="CJ1087" si="19973">CJ1086*AR1087</f>
        <v>0</v>
      </c>
      <c r="CK1087">
        <f t="shared" ref="CK1087" si="19974">CK1086*AS1087</f>
        <v>0</v>
      </c>
      <c r="CL1087">
        <f t="shared" ref="CL1087" si="19975">CL1086*AT1087</f>
        <v>0</v>
      </c>
      <c r="CM1087">
        <f t="shared" ref="CM1087" si="19976">CM1086*AU1087</f>
        <v>0</v>
      </c>
      <c r="CN1087">
        <f t="shared" ref="CN1087" si="19977">CN1086*AV1087</f>
        <v>0</v>
      </c>
      <c r="CO1087">
        <f t="shared" ref="CO1087" si="19978">CO1086*AW1087</f>
        <v>0</v>
      </c>
      <c r="CP1087">
        <f t="shared" ref="CP1087" si="19979">CP1086*AX1087</f>
        <v>0</v>
      </c>
      <c r="CQ1087">
        <f t="shared" ref="CQ1087" si="19980">CQ1086*AY1087</f>
        <v>0</v>
      </c>
      <c r="CR1087">
        <f t="shared" ref="CR1087" si="19981">CR1086*AZ1087</f>
        <v>0</v>
      </c>
      <c r="CS1087">
        <f t="shared" ref="CS1087" si="19982">CS1086*BA1087</f>
        <v>0</v>
      </c>
      <c r="CT1087">
        <f t="shared" ref="CT1087" si="19983">CT1086*BB1087</f>
        <v>0</v>
      </c>
    </row>
    <row r="1088" spans="1:98" x14ac:dyDescent="0.3">
      <c r="F1088" s="91">
        <f>F1087</f>
        <v>65</v>
      </c>
      <c r="G1088" s="91">
        <f>G1087</f>
        <v>65</v>
      </c>
      <c r="H1088" s="4">
        <f>H1087</f>
        <v>1</v>
      </c>
      <c r="I1088">
        <v>5</v>
      </c>
      <c r="J1088" s="48">
        <f t="shared" ref="J1088:J1127" si="19984">IF(AND(I1088&gt;=F1088,I1088&lt;=G1088+1),H1088,0)</f>
        <v>0</v>
      </c>
      <c r="K1088" s="48">
        <f t="shared" ref="K1088:K1093" si="19985">IF(IF(AND(I1088&gt;=(F1088*2),I1088&lt;=G1088+F1088+(G1088-F1088+5)+1),((H1088)^2)*(I1089-F1088*2)/5,0)&lt;=H1088,IF(AND(I1088&gt;=(F1088*2),I1088&lt;=G1088+F1088+(G1088-F1088+5)+1),((H1088)^2)*(I1089-F1088*2)/5,0),(K1087-H1088^2))</f>
        <v>0</v>
      </c>
      <c r="L1088" s="98">
        <f t="shared" ref="L1088:L1127" si="19986">IF(IF(AND(I1088&gt;=(F1088*3),I1088&lt;=G1088+F1088+F1088+(G1088-F1088+5)+1),((H1088)^3)*(I1089-F1088*3)/5,0)&lt;=H1088,IF(AND(I1088&gt;=(F1088*3),I1088&lt;=G1088+F1088+F1088+(G1088-F1088+5)+1),((H1088)^3)*(I1089-F1088*3)/5,0),(L1087-H1088^3))</f>
        <v>0</v>
      </c>
      <c r="M1088" s="48"/>
      <c r="N1088" s="48"/>
      <c r="O1088" s="48">
        <f>$J1088+$K1088+$L1088</f>
        <v>0</v>
      </c>
      <c r="P1088" s="48">
        <f t="shared" si="19943"/>
        <v>0</v>
      </c>
      <c r="Q1088" s="48">
        <f t="shared" si="19943"/>
        <v>0</v>
      </c>
      <c r="R1088" s="48">
        <f t="shared" si="19943"/>
        <v>0</v>
      </c>
      <c r="S1088" s="48">
        <f t="shared" si="19943"/>
        <v>0</v>
      </c>
      <c r="T1088" s="48">
        <f t="shared" si="19943"/>
        <v>0</v>
      </c>
      <c r="U1088" s="48">
        <f t="shared" si="19943"/>
        <v>0</v>
      </c>
      <c r="V1088" s="48">
        <f t="shared" si="19943"/>
        <v>0</v>
      </c>
      <c r="W1088" s="48">
        <f t="shared" si="19943"/>
        <v>0</v>
      </c>
      <c r="X1088" s="48">
        <f t="shared" si="19943"/>
        <v>0</v>
      </c>
      <c r="Y1088" s="48">
        <f t="shared" si="19943"/>
        <v>0</v>
      </c>
      <c r="Z1088" s="48">
        <f t="shared" si="19943"/>
        <v>0</v>
      </c>
      <c r="AA1088" s="48">
        <f t="shared" si="19943"/>
        <v>0</v>
      </c>
      <c r="AB1088" s="48">
        <f t="shared" si="19943"/>
        <v>0</v>
      </c>
      <c r="AC1088" s="48">
        <f t="shared" si="19943"/>
        <v>0</v>
      </c>
      <c r="AD1088" s="48">
        <f t="shared" si="19943"/>
        <v>0</v>
      </c>
      <c r="AE1088" s="48">
        <f t="shared" si="19943"/>
        <v>0</v>
      </c>
      <c r="AF1088" s="48">
        <f t="shared" si="19943"/>
        <v>0</v>
      </c>
      <c r="AG1088" s="48">
        <f t="shared" si="19943"/>
        <v>0</v>
      </c>
      <c r="AH1088" s="48">
        <f t="shared" si="19943"/>
        <v>0</v>
      </c>
      <c r="AI1088" s="48">
        <f t="shared" si="19943"/>
        <v>0</v>
      </c>
      <c r="AJ1088" s="48">
        <f t="shared" si="19943"/>
        <v>0</v>
      </c>
      <c r="AK1088" s="48">
        <f t="shared" si="19943"/>
        <v>0</v>
      </c>
      <c r="AL1088" s="48">
        <f t="shared" si="19943"/>
        <v>0</v>
      </c>
      <c r="AM1088" s="48">
        <f t="shared" si="19943"/>
        <v>0</v>
      </c>
      <c r="AN1088" s="48">
        <f t="shared" si="19943"/>
        <v>0</v>
      </c>
      <c r="AO1088" s="48">
        <f t="shared" si="19943"/>
        <v>0</v>
      </c>
      <c r="AP1088" s="48">
        <f t="shared" si="19943"/>
        <v>0</v>
      </c>
      <c r="AQ1088" s="48">
        <f t="shared" si="19943"/>
        <v>0</v>
      </c>
      <c r="AR1088" s="48">
        <f t="shared" si="19943"/>
        <v>0</v>
      </c>
      <c r="AS1088" s="48">
        <f t="shared" si="19943"/>
        <v>0</v>
      </c>
      <c r="AT1088" s="48">
        <f t="shared" si="19943"/>
        <v>0</v>
      </c>
      <c r="AU1088" s="48">
        <f t="shared" si="19943"/>
        <v>0</v>
      </c>
      <c r="AV1088" s="48">
        <f t="shared" si="19943"/>
        <v>0</v>
      </c>
      <c r="AW1088" s="48">
        <f t="shared" si="19943"/>
        <v>0</v>
      </c>
      <c r="AX1088" s="48">
        <f t="shared" si="19943"/>
        <v>0</v>
      </c>
      <c r="AY1088" s="48">
        <f t="shared" si="19943"/>
        <v>0</v>
      </c>
      <c r="AZ1088" s="48">
        <f t="shared" si="19943"/>
        <v>0</v>
      </c>
      <c r="BA1088" s="48">
        <f t="shared" si="19943"/>
        <v>0</v>
      </c>
      <c r="BB1088" s="48">
        <f t="shared" si="19943"/>
        <v>0</v>
      </c>
      <c r="BC1088" s="48"/>
      <c r="BE1088" t="s">
        <v>178</v>
      </c>
      <c r="BG1088">
        <f>BF1086*O1088</f>
        <v>0</v>
      </c>
      <c r="BH1088">
        <f t="shared" ref="BH1088" si="19987">BG1086*P1088</f>
        <v>0</v>
      </c>
      <c r="BI1088">
        <f t="shared" ref="BI1088" si="19988">BH1086*Q1088</f>
        <v>0</v>
      </c>
      <c r="BJ1088">
        <f t="shared" ref="BJ1088" si="19989">BI1086*R1088</f>
        <v>0</v>
      </c>
      <c r="BK1088">
        <f t="shared" ref="BK1088" si="19990">BJ1086*S1088</f>
        <v>0</v>
      </c>
      <c r="BL1088">
        <f t="shared" ref="BL1088" si="19991">BK1086*T1088</f>
        <v>0</v>
      </c>
      <c r="BM1088">
        <f t="shared" ref="BM1088" si="19992">BL1086*U1088</f>
        <v>0</v>
      </c>
      <c r="BN1088">
        <f t="shared" ref="BN1088" si="19993">BM1086*V1088</f>
        <v>0</v>
      </c>
      <c r="BO1088">
        <f t="shared" ref="BO1088" si="19994">BN1086*W1088</f>
        <v>0</v>
      </c>
      <c r="BP1088">
        <f t="shared" ref="BP1088" si="19995">BO1086*X1088</f>
        <v>0</v>
      </c>
      <c r="BQ1088">
        <f t="shared" ref="BQ1088" si="19996">BP1086*Y1088</f>
        <v>0</v>
      </c>
      <c r="BR1088">
        <f t="shared" ref="BR1088" si="19997">BQ1086*Z1088</f>
        <v>0</v>
      </c>
      <c r="BS1088">
        <f t="shared" ref="BS1088" si="19998">BR1086*AA1088</f>
        <v>0</v>
      </c>
      <c r="BT1088">
        <f t="shared" ref="BT1088" si="19999">BS1086*AB1088</f>
        <v>0</v>
      </c>
      <c r="BU1088">
        <f t="shared" ref="BU1088" si="20000">BT1086*AC1088</f>
        <v>0</v>
      </c>
      <c r="BV1088">
        <f t="shared" ref="BV1088" si="20001">BU1086*AD1088</f>
        <v>0</v>
      </c>
      <c r="BW1088">
        <f t="shared" ref="BW1088" si="20002">BV1086*AE1088</f>
        <v>0</v>
      </c>
      <c r="BX1088">
        <f t="shared" ref="BX1088" si="20003">BW1086*AF1088</f>
        <v>0</v>
      </c>
      <c r="BY1088">
        <f t="shared" ref="BY1088" si="20004">BX1086*AG1088</f>
        <v>0</v>
      </c>
      <c r="BZ1088">
        <f t="shared" ref="BZ1088" si="20005">BY1086*AH1088</f>
        <v>0</v>
      </c>
      <c r="CA1088">
        <f t="shared" ref="CA1088" si="20006">BZ1086*AI1088</f>
        <v>0</v>
      </c>
      <c r="CB1088">
        <f t="shared" ref="CB1088" si="20007">CA1086*AJ1088</f>
        <v>0</v>
      </c>
      <c r="CC1088">
        <f t="shared" ref="CC1088" si="20008">CB1086*AK1088</f>
        <v>0</v>
      </c>
      <c r="CD1088">
        <f t="shared" ref="CD1088" si="20009">CC1086*AL1088</f>
        <v>0</v>
      </c>
      <c r="CE1088">
        <f t="shared" ref="CE1088" si="20010">CD1086*AM1088</f>
        <v>0</v>
      </c>
      <c r="CF1088">
        <f t="shared" ref="CF1088" si="20011">CE1086*AN1088</f>
        <v>0</v>
      </c>
      <c r="CG1088">
        <f t="shared" ref="CG1088" si="20012">CF1086*AO1088</f>
        <v>0</v>
      </c>
      <c r="CH1088">
        <f t="shared" ref="CH1088" si="20013">CG1086*AP1088</f>
        <v>0</v>
      </c>
      <c r="CI1088">
        <f t="shared" ref="CI1088" si="20014">CH1086*AQ1088</f>
        <v>0</v>
      </c>
      <c r="CJ1088">
        <f t="shared" ref="CJ1088" si="20015">CI1086*AR1088</f>
        <v>0</v>
      </c>
      <c r="CK1088">
        <f t="shared" ref="CK1088" si="20016">CJ1086*AS1088</f>
        <v>0</v>
      </c>
      <c r="CL1088">
        <f t="shared" ref="CL1088" si="20017">CK1086*AT1088</f>
        <v>0</v>
      </c>
      <c r="CM1088">
        <f t="shared" ref="CM1088" si="20018">CL1086*AU1088</f>
        <v>0</v>
      </c>
      <c r="CN1088">
        <f t="shared" ref="CN1088" si="20019">CM1086*AV1088</f>
        <v>0</v>
      </c>
      <c r="CO1088">
        <f t="shared" ref="CO1088" si="20020">CN1086*AW1088</f>
        <v>0</v>
      </c>
      <c r="CP1088">
        <f t="shared" ref="CP1088" si="20021">CO1086*AX1088</f>
        <v>0</v>
      </c>
      <c r="CQ1088">
        <f t="shared" ref="CQ1088" si="20022">CP1086*AY1088</f>
        <v>0</v>
      </c>
      <c r="CR1088">
        <f t="shared" ref="CR1088" si="20023">CQ1086*AZ1088</f>
        <v>0</v>
      </c>
      <c r="CS1088">
        <f t="shared" ref="CS1088" si="20024">CR1086*BA1088</f>
        <v>0</v>
      </c>
      <c r="CT1088">
        <f t="shared" ref="CT1088" si="20025">CS1086*BB1088</f>
        <v>0</v>
      </c>
    </row>
    <row r="1089" spans="5:98" x14ac:dyDescent="0.3">
      <c r="E1089" s="4"/>
      <c r="F1089" s="91">
        <f t="shared" ref="F1089:H1089" si="20026">F1088</f>
        <v>65</v>
      </c>
      <c r="G1089" s="91">
        <f t="shared" si="20026"/>
        <v>65</v>
      </c>
      <c r="H1089" s="4">
        <f t="shared" si="20026"/>
        <v>1</v>
      </c>
      <c r="I1089">
        <v>10</v>
      </c>
      <c r="J1089" s="48">
        <f t="shared" si="19984"/>
        <v>0</v>
      </c>
      <c r="K1089" s="48">
        <f t="shared" si="19985"/>
        <v>0</v>
      </c>
      <c r="L1089" s="98">
        <f t="shared" si="19986"/>
        <v>0</v>
      </c>
      <c r="M1089" s="48"/>
      <c r="N1089" s="48"/>
      <c r="O1089" s="48"/>
      <c r="P1089" s="48">
        <f>$J1089+$K1089+$L1089</f>
        <v>0</v>
      </c>
      <c r="Q1089" s="48">
        <f t="shared" si="19943"/>
        <v>0</v>
      </c>
      <c r="R1089" s="48">
        <f t="shared" si="19943"/>
        <v>0</v>
      </c>
      <c r="S1089" s="48">
        <f t="shared" si="19943"/>
        <v>0</v>
      </c>
      <c r="T1089" s="48">
        <f t="shared" si="19943"/>
        <v>0</v>
      </c>
      <c r="U1089" s="48">
        <f t="shared" si="19943"/>
        <v>0</v>
      </c>
      <c r="V1089" s="48">
        <f t="shared" si="19943"/>
        <v>0</v>
      </c>
      <c r="W1089" s="48">
        <f t="shared" si="19943"/>
        <v>0</v>
      </c>
      <c r="X1089" s="48">
        <f t="shared" si="19943"/>
        <v>0</v>
      </c>
      <c r="Y1089" s="48">
        <f t="shared" si="19943"/>
        <v>0</v>
      </c>
      <c r="Z1089" s="48">
        <f t="shared" si="19943"/>
        <v>0</v>
      </c>
      <c r="AA1089" s="48">
        <f t="shared" si="19943"/>
        <v>0</v>
      </c>
      <c r="AB1089" s="48">
        <f t="shared" si="19943"/>
        <v>0</v>
      </c>
      <c r="AC1089" s="48">
        <f t="shared" si="19943"/>
        <v>0</v>
      </c>
      <c r="AD1089" s="48">
        <f t="shared" si="19943"/>
        <v>0</v>
      </c>
      <c r="AE1089" s="48">
        <f t="shared" si="19943"/>
        <v>0</v>
      </c>
      <c r="AF1089" s="48">
        <f t="shared" si="19943"/>
        <v>0</v>
      </c>
      <c r="AG1089" s="48">
        <f t="shared" si="19943"/>
        <v>0</v>
      </c>
      <c r="AH1089" s="48">
        <f t="shared" si="19943"/>
        <v>0</v>
      </c>
      <c r="AI1089" s="48">
        <f t="shared" si="19943"/>
        <v>0</v>
      </c>
      <c r="AJ1089" s="48">
        <f t="shared" si="19943"/>
        <v>0</v>
      </c>
      <c r="AK1089" s="48">
        <f t="shared" si="19943"/>
        <v>0</v>
      </c>
      <c r="AL1089" s="48">
        <f t="shared" si="19943"/>
        <v>0</v>
      </c>
      <c r="AM1089" s="48">
        <f t="shared" si="19943"/>
        <v>0</v>
      </c>
      <c r="AN1089" s="48">
        <f t="shared" si="19943"/>
        <v>0</v>
      </c>
      <c r="AO1089" s="48">
        <f t="shared" si="19943"/>
        <v>0</v>
      </c>
      <c r="AP1089" s="48">
        <f t="shared" si="19943"/>
        <v>0</v>
      </c>
      <c r="AQ1089" s="48">
        <f t="shared" si="19943"/>
        <v>0</v>
      </c>
      <c r="AR1089" s="48">
        <f t="shared" si="19943"/>
        <v>0</v>
      </c>
      <c r="AS1089" s="48">
        <f t="shared" si="19943"/>
        <v>0</v>
      </c>
      <c r="AT1089" s="48">
        <f t="shared" si="19943"/>
        <v>0</v>
      </c>
      <c r="AU1089" s="48">
        <f t="shared" si="19943"/>
        <v>0</v>
      </c>
      <c r="AV1089" s="48">
        <f t="shared" si="19943"/>
        <v>0</v>
      </c>
      <c r="AW1089" s="48">
        <f t="shared" si="19943"/>
        <v>0</v>
      </c>
      <c r="AX1089" s="48">
        <f t="shared" si="19943"/>
        <v>0</v>
      </c>
      <c r="AY1089" s="48">
        <f t="shared" si="19943"/>
        <v>0</v>
      </c>
      <c r="AZ1089" s="48">
        <f t="shared" si="19943"/>
        <v>0</v>
      </c>
      <c r="BA1089" s="48">
        <f t="shared" si="19943"/>
        <v>0</v>
      </c>
      <c r="BB1089" s="48">
        <f t="shared" si="19943"/>
        <v>0</v>
      </c>
      <c r="BC1089" s="48"/>
      <c r="BE1089" t="s">
        <v>179</v>
      </c>
      <c r="BH1089">
        <f>BF1086*P1089</f>
        <v>0</v>
      </c>
      <c r="BI1089">
        <f t="shared" ref="BI1089" si="20027">BG1086*Q1089</f>
        <v>0</v>
      </c>
      <c r="BJ1089">
        <f t="shared" ref="BJ1089" si="20028">BH1086*R1089</f>
        <v>0</v>
      </c>
      <c r="BK1089">
        <f t="shared" ref="BK1089" si="20029">BI1086*S1089</f>
        <v>0</v>
      </c>
      <c r="BL1089">
        <f t="shared" ref="BL1089" si="20030">BJ1086*T1089</f>
        <v>0</v>
      </c>
      <c r="BM1089">
        <f t="shared" ref="BM1089" si="20031">BK1086*U1089</f>
        <v>0</v>
      </c>
      <c r="BN1089">
        <f t="shared" ref="BN1089" si="20032">BL1086*V1089</f>
        <v>0</v>
      </c>
      <c r="BO1089">
        <f t="shared" ref="BO1089" si="20033">BM1086*W1089</f>
        <v>0</v>
      </c>
      <c r="BP1089">
        <f t="shared" ref="BP1089" si="20034">BN1086*X1089</f>
        <v>0</v>
      </c>
      <c r="BQ1089">
        <f t="shared" ref="BQ1089" si="20035">BO1086*Y1089</f>
        <v>0</v>
      </c>
      <c r="BR1089">
        <f t="shared" ref="BR1089" si="20036">BP1086*Z1089</f>
        <v>0</v>
      </c>
      <c r="BS1089">
        <f t="shared" ref="BS1089" si="20037">BQ1086*AA1089</f>
        <v>0</v>
      </c>
      <c r="BT1089">
        <f t="shared" ref="BT1089" si="20038">BR1086*AB1089</f>
        <v>0</v>
      </c>
      <c r="BU1089">
        <f t="shared" ref="BU1089" si="20039">BS1086*AC1089</f>
        <v>0</v>
      </c>
      <c r="BV1089">
        <f t="shared" ref="BV1089" si="20040">BT1086*AD1089</f>
        <v>0</v>
      </c>
      <c r="BW1089">
        <f t="shared" ref="BW1089" si="20041">BU1086*AE1089</f>
        <v>0</v>
      </c>
      <c r="BX1089">
        <f t="shared" ref="BX1089" si="20042">BV1086*AF1089</f>
        <v>0</v>
      </c>
      <c r="BY1089">
        <f t="shared" ref="BY1089" si="20043">BW1086*AG1089</f>
        <v>0</v>
      </c>
      <c r="BZ1089">
        <f t="shared" ref="BZ1089" si="20044">BX1086*AH1089</f>
        <v>0</v>
      </c>
      <c r="CA1089">
        <f t="shared" ref="CA1089" si="20045">BY1086*AI1089</f>
        <v>0</v>
      </c>
      <c r="CB1089">
        <f t="shared" ref="CB1089" si="20046">BZ1086*AJ1089</f>
        <v>0</v>
      </c>
      <c r="CC1089">
        <f t="shared" ref="CC1089" si="20047">CA1086*AK1089</f>
        <v>0</v>
      </c>
      <c r="CD1089">
        <f t="shared" ref="CD1089" si="20048">CB1086*AL1089</f>
        <v>0</v>
      </c>
      <c r="CE1089">
        <f t="shared" ref="CE1089" si="20049">CC1086*AM1089</f>
        <v>0</v>
      </c>
      <c r="CF1089">
        <f t="shared" ref="CF1089" si="20050">CD1086*AN1089</f>
        <v>0</v>
      </c>
      <c r="CG1089">
        <f t="shared" ref="CG1089" si="20051">CE1086*AO1089</f>
        <v>0</v>
      </c>
      <c r="CH1089">
        <f t="shared" ref="CH1089" si="20052">CF1086*AP1089</f>
        <v>0</v>
      </c>
      <c r="CI1089">
        <f t="shared" ref="CI1089" si="20053">CG1086*AQ1089</f>
        <v>0</v>
      </c>
      <c r="CJ1089">
        <f t="shared" ref="CJ1089" si="20054">CH1086*AR1089</f>
        <v>0</v>
      </c>
      <c r="CK1089">
        <f t="shared" ref="CK1089" si="20055">CI1086*AS1089</f>
        <v>0</v>
      </c>
      <c r="CL1089">
        <f t="shared" ref="CL1089" si="20056">CJ1086*AT1089</f>
        <v>0</v>
      </c>
      <c r="CM1089">
        <f t="shared" ref="CM1089" si="20057">CK1086*AU1089</f>
        <v>0</v>
      </c>
      <c r="CN1089">
        <f t="shared" ref="CN1089" si="20058">CL1086*AV1089</f>
        <v>0</v>
      </c>
      <c r="CO1089">
        <f t="shared" ref="CO1089" si="20059">CM1086*AW1089</f>
        <v>0</v>
      </c>
      <c r="CP1089">
        <f t="shared" ref="CP1089" si="20060">CN1086*AX1089</f>
        <v>0</v>
      </c>
      <c r="CQ1089">
        <f t="shared" ref="CQ1089" si="20061">CO1086*AY1089</f>
        <v>0</v>
      </c>
      <c r="CR1089">
        <f t="shared" ref="CR1089" si="20062">CP1086*AZ1089</f>
        <v>0</v>
      </c>
      <c r="CS1089">
        <f t="shared" ref="CS1089" si="20063">CQ1086*BA1089</f>
        <v>0</v>
      </c>
      <c r="CT1089">
        <f t="shared" ref="CT1089" si="20064">CR1086*BB1089</f>
        <v>0</v>
      </c>
    </row>
    <row r="1090" spans="5:98" x14ac:dyDescent="0.3">
      <c r="F1090" s="91">
        <f t="shared" ref="F1090:H1090" si="20065">F1089</f>
        <v>65</v>
      </c>
      <c r="G1090" s="91">
        <f t="shared" si="20065"/>
        <v>65</v>
      </c>
      <c r="H1090" s="4">
        <f t="shared" si="20065"/>
        <v>1</v>
      </c>
      <c r="I1090">
        <v>15</v>
      </c>
      <c r="J1090" s="48">
        <f t="shared" si="19984"/>
        <v>0</v>
      </c>
      <c r="K1090" s="48">
        <f t="shared" si="19985"/>
        <v>0</v>
      </c>
      <c r="L1090" s="98">
        <f t="shared" si="19986"/>
        <v>0</v>
      </c>
      <c r="M1090" s="48"/>
      <c r="N1090" s="48"/>
      <c r="O1090" s="48"/>
      <c r="P1090" s="48"/>
      <c r="Q1090" s="48">
        <f>$J1090+$K1090+$L1090</f>
        <v>0</v>
      </c>
      <c r="R1090" s="48">
        <f t="shared" si="19943"/>
        <v>0</v>
      </c>
      <c r="S1090" s="48">
        <f t="shared" si="19943"/>
        <v>0</v>
      </c>
      <c r="T1090" s="48">
        <f t="shared" si="19943"/>
        <v>0</v>
      </c>
      <c r="U1090" s="48">
        <f t="shared" si="19943"/>
        <v>0</v>
      </c>
      <c r="V1090" s="48">
        <f t="shared" si="19943"/>
        <v>0</v>
      </c>
      <c r="W1090" s="48">
        <f t="shared" si="19943"/>
        <v>0</v>
      </c>
      <c r="X1090" s="48">
        <f t="shared" si="19943"/>
        <v>0</v>
      </c>
      <c r="Y1090" s="48">
        <f t="shared" si="19943"/>
        <v>0</v>
      </c>
      <c r="Z1090" s="48">
        <f t="shared" si="19943"/>
        <v>0</v>
      </c>
      <c r="AA1090" s="48">
        <f t="shared" si="19943"/>
        <v>0</v>
      </c>
      <c r="AB1090" s="48">
        <f t="shared" si="19943"/>
        <v>0</v>
      </c>
      <c r="AC1090" s="48">
        <f t="shared" si="19943"/>
        <v>0</v>
      </c>
      <c r="AD1090" s="48">
        <f t="shared" si="19943"/>
        <v>0</v>
      </c>
      <c r="AE1090" s="48">
        <f t="shared" si="19943"/>
        <v>0</v>
      </c>
      <c r="AF1090" s="48">
        <f t="shared" si="19943"/>
        <v>0</v>
      </c>
      <c r="AG1090" s="48">
        <f t="shared" si="19943"/>
        <v>0</v>
      </c>
      <c r="AH1090" s="48">
        <f t="shared" si="19943"/>
        <v>0</v>
      </c>
      <c r="AI1090" s="48">
        <f t="shared" si="19943"/>
        <v>0</v>
      </c>
      <c r="AJ1090" s="48">
        <f t="shared" si="19943"/>
        <v>0</v>
      </c>
      <c r="AK1090" s="48">
        <f t="shared" si="19943"/>
        <v>0</v>
      </c>
      <c r="AL1090" s="48">
        <f t="shared" si="19943"/>
        <v>0</v>
      </c>
      <c r="AM1090" s="48">
        <f t="shared" si="19943"/>
        <v>0</v>
      </c>
      <c r="AN1090" s="48">
        <f t="shared" si="19943"/>
        <v>0</v>
      </c>
      <c r="AO1090" s="48">
        <f t="shared" si="19943"/>
        <v>0</v>
      </c>
      <c r="AP1090" s="48">
        <f t="shared" si="19943"/>
        <v>0</v>
      </c>
      <c r="AQ1090" s="48">
        <f t="shared" si="19943"/>
        <v>0</v>
      </c>
      <c r="AR1090" s="48">
        <f t="shared" si="19943"/>
        <v>0</v>
      </c>
      <c r="AS1090" s="48">
        <f t="shared" si="19943"/>
        <v>0</v>
      </c>
      <c r="AT1090" s="48">
        <f t="shared" si="19943"/>
        <v>0</v>
      </c>
      <c r="AU1090" s="48">
        <f t="shared" si="19943"/>
        <v>0</v>
      </c>
      <c r="AV1090" s="48">
        <f t="shared" si="19943"/>
        <v>0</v>
      </c>
      <c r="AW1090" s="48">
        <f t="shared" si="19943"/>
        <v>0</v>
      </c>
      <c r="AX1090" s="48">
        <f t="shared" si="19943"/>
        <v>0</v>
      </c>
      <c r="AY1090" s="48">
        <f t="shared" si="19943"/>
        <v>0</v>
      </c>
      <c r="AZ1090" s="48">
        <f t="shared" si="19943"/>
        <v>0</v>
      </c>
      <c r="BA1090" s="48">
        <f t="shared" si="19943"/>
        <v>0</v>
      </c>
      <c r="BB1090" s="48">
        <f t="shared" si="19943"/>
        <v>0</v>
      </c>
      <c r="BC1090" s="48"/>
      <c r="BE1090" t="s">
        <v>180</v>
      </c>
      <c r="BI1090">
        <f>BF1086*Q1090</f>
        <v>0</v>
      </c>
      <c r="BJ1090">
        <f t="shared" ref="BJ1090" si="20066">BG1086*R1090</f>
        <v>0</v>
      </c>
      <c r="BK1090">
        <f t="shared" ref="BK1090" si="20067">BH1086*S1090</f>
        <v>0</v>
      </c>
      <c r="BL1090">
        <f t="shared" ref="BL1090" si="20068">BI1086*T1090</f>
        <v>0</v>
      </c>
      <c r="BM1090">
        <f t="shared" ref="BM1090" si="20069">BJ1086*U1090</f>
        <v>0</v>
      </c>
      <c r="BN1090">
        <f t="shared" ref="BN1090" si="20070">BK1086*V1090</f>
        <v>0</v>
      </c>
      <c r="BO1090">
        <f t="shared" ref="BO1090" si="20071">BL1086*W1090</f>
        <v>0</v>
      </c>
      <c r="BP1090">
        <f t="shared" ref="BP1090" si="20072">BM1086*X1090</f>
        <v>0</v>
      </c>
      <c r="BQ1090">
        <f t="shared" ref="BQ1090" si="20073">BN1086*Y1090</f>
        <v>0</v>
      </c>
      <c r="BR1090">
        <f t="shared" ref="BR1090" si="20074">BO1086*Z1090</f>
        <v>0</v>
      </c>
      <c r="BS1090">
        <f t="shared" ref="BS1090" si="20075">BP1086*AA1090</f>
        <v>0</v>
      </c>
      <c r="BT1090">
        <f t="shared" ref="BT1090" si="20076">BQ1086*AB1090</f>
        <v>0</v>
      </c>
      <c r="BU1090">
        <f t="shared" ref="BU1090" si="20077">BR1086*AC1090</f>
        <v>0</v>
      </c>
      <c r="BV1090">
        <f t="shared" ref="BV1090" si="20078">BS1086*AD1090</f>
        <v>0</v>
      </c>
      <c r="BW1090">
        <f t="shared" ref="BW1090" si="20079">BT1086*AE1090</f>
        <v>0</v>
      </c>
      <c r="BX1090">
        <f t="shared" ref="BX1090" si="20080">BU1086*AF1090</f>
        <v>0</v>
      </c>
      <c r="BY1090">
        <f t="shared" ref="BY1090" si="20081">BV1086*AG1090</f>
        <v>0</v>
      </c>
      <c r="BZ1090">
        <f t="shared" ref="BZ1090" si="20082">BW1086*AH1090</f>
        <v>0</v>
      </c>
      <c r="CA1090">
        <f t="shared" ref="CA1090" si="20083">BX1086*AI1090</f>
        <v>0</v>
      </c>
      <c r="CB1090">
        <f t="shared" ref="CB1090" si="20084">BY1086*AJ1090</f>
        <v>0</v>
      </c>
      <c r="CC1090">
        <f t="shared" ref="CC1090" si="20085">BZ1086*AK1090</f>
        <v>0</v>
      </c>
      <c r="CD1090">
        <f t="shared" ref="CD1090" si="20086">CA1086*AL1090</f>
        <v>0</v>
      </c>
      <c r="CE1090">
        <f t="shared" ref="CE1090" si="20087">CB1086*AM1090</f>
        <v>0</v>
      </c>
      <c r="CF1090">
        <f t="shared" ref="CF1090" si="20088">CC1086*AN1090</f>
        <v>0</v>
      </c>
      <c r="CG1090">
        <f t="shared" ref="CG1090" si="20089">CD1086*AO1090</f>
        <v>0</v>
      </c>
      <c r="CH1090">
        <f t="shared" ref="CH1090" si="20090">CE1086*AP1090</f>
        <v>0</v>
      </c>
      <c r="CI1090">
        <f t="shared" ref="CI1090" si="20091">CF1086*AQ1090</f>
        <v>0</v>
      </c>
      <c r="CJ1090">
        <f t="shared" ref="CJ1090" si="20092">CG1086*AR1090</f>
        <v>0</v>
      </c>
      <c r="CK1090">
        <f t="shared" ref="CK1090" si="20093">CH1086*AS1090</f>
        <v>0</v>
      </c>
      <c r="CL1090">
        <f t="shared" ref="CL1090" si="20094">CI1086*AT1090</f>
        <v>0</v>
      </c>
      <c r="CM1090">
        <f t="shared" ref="CM1090" si="20095">CJ1086*AU1090</f>
        <v>0</v>
      </c>
      <c r="CN1090">
        <f t="shared" ref="CN1090" si="20096">CK1086*AV1090</f>
        <v>0</v>
      </c>
      <c r="CO1090">
        <f t="shared" ref="CO1090" si="20097">CL1086*AW1090</f>
        <v>0</v>
      </c>
      <c r="CP1090">
        <f t="shared" ref="CP1090" si="20098">CM1086*AX1090</f>
        <v>0</v>
      </c>
      <c r="CQ1090">
        <f t="shared" ref="CQ1090" si="20099">CN1086*AY1090</f>
        <v>0</v>
      </c>
      <c r="CR1090">
        <f t="shared" ref="CR1090" si="20100">CO1086*AZ1090</f>
        <v>0</v>
      </c>
      <c r="CS1090">
        <f t="shared" ref="CS1090" si="20101">CP1086*BA1090</f>
        <v>0</v>
      </c>
      <c r="CT1090">
        <f t="shared" ref="CT1090" si="20102">CQ1086*BB1090</f>
        <v>0</v>
      </c>
    </row>
    <row r="1091" spans="5:98" x14ac:dyDescent="0.3">
      <c r="F1091" s="91">
        <f t="shared" ref="F1091:H1091" si="20103">F1090</f>
        <v>65</v>
      </c>
      <c r="G1091" s="91">
        <f t="shared" si="20103"/>
        <v>65</v>
      </c>
      <c r="H1091" s="4">
        <f t="shared" si="20103"/>
        <v>1</v>
      </c>
      <c r="I1091">
        <v>20</v>
      </c>
      <c r="J1091" s="48">
        <f t="shared" si="19984"/>
        <v>0</v>
      </c>
      <c r="K1091" s="48">
        <f t="shared" si="19985"/>
        <v>0</v>
      </c>
      <c r="L1091" s="98">
        <f t="shared" si="19986"/>
        <v>0</v>
      </c>
      <c r="M1091" s="48"/>
      <c r="N1091" s="48"/>
      <c r="O1091" s="48"/>
      <c r="P1091" s="48"/>
      <c r="Q1091" s="48"/>
      <c r="R1091" s="48">
        <f>$J1091+$K1091+$L1091</f>
        <v>0</v>
      </c>
      <c r="S1091" s="48">
        <f t="shared" si="19943"/>
        <v>0</v>
      </c>
      <c r="T1091" s="48">
        <f t="shared" si="19943"/>
        <v>0</v>
      </c>
      <c r="U1091" s="48">
        <f t="shared" si="19943"/>
        <v>0</v>
      </c>
      <c r="V1091" s="48">
        <f t="shared" si="19943"/>
        <v>0</v>
      </c>
      <c r="W1091" s="48">
        <f t="shared" si="19943"/>
        <v>0</v>
      </c>
      <c r="X1091" s="48">
        <f t="shared" si="19943"/>
        <v>0</v>
      </c>
      <c r="Y1091" s="48">
        <f t="shared" si="19943"/>
        <v>0</v>
      </c>
      <c r="Z1091" s="48">
        <f t="shared" si="19943"/>
        <v>0</v>
      </c>
      <c r="AA1091" s="48">
        <f t="shared" si="19943"/>
        <v>0</v>
      </c>
      <c r="AB1091" s="48">
        <f t="shared" si="19943"/>
        <v>0</v>
      </c>
      <c r="AC1091" s="48">
        <f t="shared" si="19943"/>
        <v>0</v>
      </c>
      <c r="AD1091" s="48">
        <f t="shared" si="19943"/>
        <v>0</v>
      </c>
      <c r="AE1091" s="48">
        <f t="shared" si="19943"/>
        <v>0</v>
      </c>
      <c r="AF1091" s="48">
        <f t="shared" si="19943"/>
        <v>0</v>
      </c>
      <c r="AG1091" s="48">
        <f t="shared" si="19943"/>
        <v>0</v>
      </c>
      <c r="AH1091" s="48">
        <f t="shared" si="19943"/>
        <v>0</v>
      </c>
      <c r="AI1091" s="48">
        <f t="shared" si="19943"/>
        <v>0</v>
      </c>
      <c r="AJ1091" s="48">
        <f t="shared" si="19943"/>
        <v>0</v>
      </c>
      <c r="AK1091" s="48">
        <f t="shared" si="19943"/>
        <v>0</v>
      </c>
      <c r="AL1091" s="48">
        <f t="shared" si="19943"/>
        <v>0</v>
      </c>
      <c r="AM1091" s="48">
        <f t="shared" si="19943"/>
        <v>0</v>
      </c>
      <c r="AN1091" s="48">
        <f t="shared" si="19943"/>
        <v>0</v>
      </c>
      <c r="AO1091" s="48">
        <f t="shared" si="19943"/>
        <v>0</v>
      </c>
      <c r="AP1091" s="48">
        <f t="shared" si="19943"/>
        <v>0</v>
      </c>
      <c r="AQ1091" s="48">
        <f t="shared" si="19943"/>
        <v>0</v>
      </c>
      <c r="AR1091" s="48">
        <f t="shared" si="19943"/>
        <v>0</v>
      </c>
      <c r="AS1091" s="48">
        <f t="shared" si="19943"/>
        <v>0</v>
      </c>
      <c r="AT1091" s="48">
        <f t="shared" si="19943"/>
        <v>0</v>
      </c>
      <c r="AU1091" s="48">
        <f t="shared" si="19943"/>
        <v>0</v>
      </c>
      <c r="AV1091" s="48">
        <f t="shared" si="19943"/>
        <v>0</v>
      </c>
      <c r="AW1091" s="48">
        <f t="shared" si="19943"/>
        <v>0</v>
      </c>
      <c r="AX1091" s="48">
        <f t="shared" si="19943"/>
        <v>0</v>
      </c>
      <c r="AY1091" s="48">
        <f t="shared" si="19943"/>
        <v>0</v>
      </c>
      <c r="AZ1091" s="48">
        <f t="shared" si="19943"/>
        <v>0</v>
      </c>
      <c r="BA1091" s="48">
        <f t="shared" si="19943"/>
        <v>0</v>
      </c>
      <c r="BB1091" s="48">
        <f t="shared" si="19943"/>
        <v>0</v>
      </c>
      <c r="BC1091" s="48"/>
      <c r="BE1091" t="s">
        <v>181</v>
      </c>
      <c r="BJ1091">
        <f>BF1086*R1091</f>
        <v>0</v>
      </c>
      <c r="BK1091">
        <f t="shared" ref="BK1091" si="20104">BG1086*S1091</f>
        <v>0</v>
      </c>
      <c r="BL1091">
        <f t="shared" ref="BL1091" si="20105">BH1086*T1091</f>
        <v>0</v>
      </c>
      <c r="BM1091">
        <f t="shared" ref="BM1091" si="20106">BI1086*U1091</f>
        <v>0</v>
      </c>
      <c r="BN1091">
        <f t="shared" ref="BN1091" si="20107">BJ1086*V1091</f>
        <v>0</v>
      </c>
      <c r="BO1091">
        <f t="shared" ref="BO1091" si="20108">BK1086*W1091</f>
        <v>0</v>
      </c>
      <c r="BP1091">
        <f t="shared" ref="BP1091" si="20109">BL1086*X1091</f>
        <v>0</v>
      </c>
      <c r="BQ1091">
        <f t="shared" ref="BQ1091" si="20110">BM1086*Y1091</f>
        <v>0</v>
      </c>
      <c r="BR1091">
        <f t="shared" ref="BR1091" si="20111">BN1086*Z1091</f>
        <v>0</v>
      </c>
      <c r="BS1091">
        <f t="shared" ref="BS1091" si="20112">BO1086*AA1091</f>
        <v>0</v>
      </c>
      <c r="BT1091">
        <f t="shared" ref="BT1091" si="20113">BP1086*AB1091</f>
        <v>0</v>
      </c>
      <c r="BU1091">
        <f t="shared" ref="BU1091" si="20114">BQ1086*AC1091</f>
        <v>0</v>
      </c>
      <c r="BV1091">
        <f t="shared" ref="BV1091" si="20115">BR1086*AD1091</f>
        <v>0</v>
      </c>
      <c r="BW1091">
        <f t="shared" ref="BW1091" si="20116">BS1086*AE1091</f>
        <v>0</v>
      </c>
      <c r="BX1091">
        <f t="shared" ref="BX1091" si="20117">BT1086*AF1091</f>
        <v>0</v>
      </c>
      <c r="BY1091">
        <f t="shared" ref="BY1091" si="20118">BU1086*AG1091</f>
        <v>0</v>
      </c>
      <c r="BZ1091">
        <f t="shared" ref="BZ1091" si="20119">BV1086*AH1091</f>
        <v>0</v>
      </c>
      <c r="CA1091">
        <f t="shared" ref="CA1091" si="20120">BW1086*AI1091</f>
        <v>0</v>
      </c>
      <c r="CB1091">
        <f t="shared" ref="CB1091" si="20121">BX1086*AJ1091</f>
        <v>0</v>
      </c>
      <c r="CC1091">
        <f t="shared" ref="CC1091" si="20122">BY1086*AK1091</f>
        <v>0</v>
      </c>
      <c r="CD1091">
        <f t="shared" ref="CD1091" si="20123">BZ1086*AL1091</f>
        <v>0</v>
      </c>
      <c r="CE1091">
        <f t="shared" ref="CE1091" si="20124">CA1086*AM1091</f>
        <v>0</v>
      </c>
      <c r="CF1091">
        <f t="shared" ref="CF1091" si="20125">CB1086*AN1091</f>
        <v>0</v>
      </c>
      <c r="CG1091">
        <f t="shared" ref="CG1091" si="20126">CC1086*AO1091</f>
        <v>0</v>
      </c>
      <c r="CH1091">
        <f t="shared" ref="CH1091" si="20127">CD1086*AP1091</f>
        <v>0</v>
      </c>
      <c r="CI1091">
        <f t="shared" ref="CI1091" si="20128">CE1086*AQ1091</f>
        <v>0</v>
      </c>
      <c r="CJ1091">
        <f t="shared" ref="CJ1091" si="20129">CF1086*AR1091</f>
        <v>0</v>
      </c>
      <c r="CK1091">
        <f t="shared" ref="CK1091" si="20130">CG1086*AS1091</f>
        <v>0</v>
      </c>
      <c r="CL1091">
        <f t="shared" ref="CL1091" si="20131">CH1086*AT1091</f>
        <v>0</v>
      </c>
      <c r="CM1091">
        <f t="shared" ref="CM1091" si="20132">CI1086*AU1091</f>
        <v>0</v>
      </c>
      <c r="CN1091">
        <f t="shared" ref="CN1091" si="20133">CJ1086*AV1091</f>
        <v>0</v>
      </c>
      <c r="CO1091">
        <f t="shared" ref="CO1091" si="20134">CK1086*AW1091</f>
        <v>0</v>
      </c>
      <c r="CP1091">
        <f t="shared" ref="CP1091" si="20135">CL1086*AX1091</f>
        <v>0</v>
      </c>
      <c r="CQ1091">
        <f t="shared" ref="CQ1091" si="20136">CM1086*AY1091</f>
        <v>0</v>
      </c>
      <c r="CR1091">
        <f t="shared" ref="CR1091" si="20137">CN1086*AZ1091</f>
        <v>0</v>
      </c>
      <c r="CS1091">
        <f t="shared" ref="CS1091" si="20138">CO1086*BA1091</f>
        <v>0</v>
      </c>
      <c r="CT1091">
        <f t="shared" ref="CT1091" si="20139">CP1086*BB1091</f>
        <v>0</v>
      </c>
    </row>
    <row r="1092" spans="5:98" x14ac:dyDescent="0.3">
      <c r="F1092" s="91">
        <f t="shared" ref="F1092:H1092" si="20140">F1091</f>
        <v>65</v>
      </c>
      <c r="G1092" s="91">
        <f t="shared" si="20140"/>
        <v>65</v>
      </c>
      <c r="H1092" s="4">
        <f t="shared" si="20140"/>
        <v>1</v>
      </c>
      <c r="I1092">
        <v>25</v>
      </c>
      <c r="J1092" s="48">
        <f t="shared" si="19984"/>
        <v>0</v>
      </c>
      <c r="K1092" s="48">
        <f t="shared" si="19985"/>
        <v>0</v>
      </c>
      <c r="L1092" s="98">
        <f t="shared" si="19986"/>
        <v>0</v>
      </c>
      <c r="M1092" s="48"/>
      <c r="N1092" s="48"/>
      <c r="O1092" s="48"/>
      <c r="P1092" s="48"/>
      <c r="Q1092" s="48"/>
      <c r="R1092" s="48"/>
      <c r="S1092" s="48">
        <f>$J1092+$K1092+$L1092</f>
        <v>0</v>
      </c>
      <c r="T1092" s="48">
        <f t="shared" si="19943"/>
        <v>0</v>
      </c>
      <c r="U1092" s="48">
        <f t="shared" si="19943"/>
        <v>0</v>
      </c>
      <c r="V1092" s="48">
        <f t="shared" si="19943"/>
        <v>0</v>
      </c>
      <c r="W1092" s="48">
        <f t="shared" si="19943"/>
        <v>0</v>
      </c>
      <c r="X1092" s="48">
        <f t="shared" si="19943"/>
        <v>0</v>
      </c>
      <c r="Y1092" s="48">
        <f t="shared" si="19943"/>
        <v>0</v>
      </c>
      <c r="Z1092" s="48">
        <f t="shared" si="19943"/>
        <v>0</v>
      </c>
      <c r="AA1092" s="48">
        <f t="shared" si="19943"/>
        <v>0</v>
      </c>
      <c r="AB1092" s="48">
        <f t="shared" si="19943"/>
        <v>0</v>
      </c>
      <c r="AC1092" s="48">
        <f t="shared" si="19943"/>
        <v>0</v>
      </c>
      <c r="AD1092" s="48">
        <f t="shared" si="19943"/>
        <v>0</v>
      </c>
      <c r="AE1092" s="48">
        <f t="shared" si="19943"/>
        <v>0</v>
      </c>
      <c r="AF1092" s="48">
        <f t="shared" si="19943"/>
        <v>0</v>
      </c>
      <c r="AG1092" s="48">
        <f t="shared" si="19943"/>
        <v>0</v>
      </c>
      <c r="AH1092" s="48">
        <f t="shared" si="19943"/>
        <v>0</v>
      </c>
      <c r="AI1092" s="48">
        <f t="shared" si="19943"/>
        <v>0</v>
      </c>
      <c r="AJ1092" s="48">
        <f t="shared" si="19943"/>
        <v>0</v>
      </c>
      <c r="AK1092" s="48">
        <f t="shared" si="19943"/>
        <v>0</v>
      </c>
      <c r="AL1092" s="48">
        <f t="shared" si="19943"/>
        <v>0</v>
      </c>
      <c r="AM1092" s="48">
        <f t="shared" si="19943"/>
        <v>0</v>
      </c>
      <c r="AN1092" s="48">
        <f t="shared" si="19943"/>
        <v>0</v>
      </c>
      <c r="AO1092" s="48">
        <f t="shared" si="19943"/>
        <v>0</v>
      </c>
      <c r="AP1092" s="48">
        <f t="shared" si="19943"/>
        <v>0</v>
      </c>
      <c r="AQ1092" s="48">
        <f t="shared" si="19943"/>
        <v>0</v>
      </c>
      <c r="AR1092" s="48">
        <f t="shared" si="19943"/>
        <v>0</v>
      </c>
      <c r="AS1092" s="48">
        <f t="shared" si="19943"/>
        <v>0</v>
      </c>
      <c r="AT1092" s="48">
        <f t="shared" si="19943"/>
        <v>0</v>
      </c>
      <c r="AU1092" s="48">
        <f t="shared" si="19943"/>
        <v>0</v>
      </c>
      <c r="AV1092" s="48">
        <f t="shared" si="19943"/>
        <v>0</v>
      </c>
      <c r="AW1092" s="48">
        <f t="shared" si="19943"/>
        <v>0</v>
      </c>
      <c r="AX1092" s="48">
        <f t="shared" si="19943"/>
        <v>0</v>
      </c>
      <c r="AY1092" s="48">
        <f t="shared" si="19943"/>
        <v>0</v>
      </c>
      <c r="AZ1092" s="48">
        <f t="shared" si="19943"/>
        <v>0</v>
      </c>
      <c r="BA1092" s="48">
        <f t="shared" si="19943"/>
        <v>0</v>
      </c>
      <c r="BB1092" s="48">
        <f t="shared" si="19943"/>
        <v>0</v>
      </c>
      <c r="BC1092" s="48"/>
      <c r="BE1092" t="s">
        <v>182</v>
      </c>
      <c r="BK1092">
        <f>BF1086*S1092</f>
        <v>0</v>
      </c>
      <c r="BL1092">
        <f t="shared" ref="BL1092" si="20141">BG1086*T1092</f>
        <v>0</v>
      </c>
      <c r="BM1092">
        <f t="shared" ref="BM1092" si="20142">BH1086*U1092</f>
        <v>0</v>
      </c>
      <c r="BN1092">
        <f t="shared" ref="BN1092" si="20143">BI1086*V1092</f>
        <v>0</v>
      </c>
      <c r="BO1092">
        <f t="shared" ref="BO1092" si="20144">BJ1086*W1092</f>
        <v>0</v>
      </c>
      <c r="BP1092">
        <f t="shared" ref="BP1092" si="20145">BK1086*X1092</f>
        <v>0</v>
      </c>
      <c r="BQ1092">
        <f t="shared" ref="BQ1092" si="20146">BL1086*Y1092</f>
        <v>0</v>
      </c>
      <c r="BR1092">
        <f t="shared" ref="BR1092" si="20147">BM1086*Z1092</f>
        <v>0</v>
      </c>
      <c r="BS1092">
        <f t="shared" ref="BS1092" si="20148">BN1086*AA1092</f>
        <v>0</v>
      </c>
      <c r="BT1092">
        <f t="shared" ref="BT1092" si="20149">BO1086*AB1092</f>
        <v>0</v>
      </c>
      <c r="BU1092">
        <f t="shared" ref="BU1092" si="20150">BP1086*AC1092</f>
        <v>0</v>
      </c>
      <c r="BV1092">
        <f t="shared" ref="BV1092" si="20151">BQ1086*AD1092</f>
        <v>0</v>
      </c>
      <c r="BW1092">
        <f t="shared" ref="BW1092" si="20152">BR1086*AE1092</f>
        <v>0</v>
      </c>
      <c r="BX1092">
        <f t="shared" ref="BX1092" si="20153">BS1086*AF1092</f>
        <v>0</v>
      </c>
      <c r="BY1092">
        <f t="shared" ref="BY1092" si="20154">BT1086*AG1092</f>
        <v>0</v>
      </c>
      <c r="BZ1092">
        <f t="shared" ref="BZ1092" si="20155">BU1086*AH1092</f>
        <v>0</v>
      </c>
      <c r="CA1092">
        <f t="shared" ref="CA1092" si="20156">BV1086*AI1092</f>
        <v>0</v>
      </c>
      <c r="CB1092">
        <f t="shared" ref="CB1092" si="20157">BW1086*AJ1092</f>
        <v>0</v>
      </c>
      <c r="CC1092">
        <f t="shared" ref="CC1092" si="20158">BX1086*AK1092</f>
        <v>0</v>
      </c>
      <c r="CD1092">
        <f t="shared" ref="CD1092" si="20159">BY1086*AL1092</f>
        <v>0</v>
      </c>
      <c r="CE1092">
        <f t="shared" ref="CE1092" si="20160">BZ1086*AM1092</f>
        <v>0</v>
      </c>
      <c r="CF1092">
        <f t="shared" ref="CF1092" si="20161">CA1086*AN1092</f>
        <v>0</v>
      </c>
      <c r="CG1092">
        <f t="shared" ref="CG1092" si="20162">CB1086*AO1092</f>
        <v>0</v>
      </c>
      <c r="CH1092">
        <f t="shared" ref="CH1092" si="20163">CC1086*AP1092</f>
        <v>0</v>
      </c>
      <c r="CI1092">
        <f t="shared" ref="CI1092" si="20164">CD1086*AQ1092</f>
        <v>0</v>
      </c>
      <c r="CJ1092">
        <f t="shared" ref="CJ1092" si="20165">CE1086*AR1092</f>
        <v>0</v>
      </c>
      <c r="CK1092">
        <f t="shared" ref="CK1092" si="20166">CF1086*AS1092</f>
        <v>0</v>
      </c>
      <c r="CL1092">
        <f t="shared" ref="CL1092" si="20167">CG1086*AT1092</f>
        <v>0</v>
      </c>
      <c r="CM1092">
        <f t="shared" ref="CM1092" si="20168">CH1086*AU1092</f>
        <v>0</v>
      </c>
      <c r="CN1092">
        <f t="shared" ref="CN1092" si="20169">CI1086*AV1092</f>
        <v>0</v>
      </c>
      <c r="CO1092">
        <f t="shared" ref="CO1092" si="20170">CJ1086*AW1092</f>
        <v>0</v>
      </c>
      <c r="CP1092">
        <f t="shared" ref="CP1092" si="20171">CK1086*AX1092</f>
        <v>0</v>
      </c>
      <c r="CQ1092">
        <f t="shared" ref="CQ1092" si="20172">CL1086*AY1092</f>
        <v>0</v>
      </c>
      <c r="CR1092">
        <f t="shared" ref="CR1092" si="20173">CM1086*AZ1092</f>
        <v>0</v>
      </c>
      <c r="CS1092">
        <f t="shared" ref="CS1092" si="20174">CN1086*BA1092</f>
        <v>0</v>
      </c>
      <c r="CT1092">
        <f t="shared" ref="CT1092" si="20175">CO1086*BB1092</f>
        <v>0</v>
      </c>
    </row>
    <row r="1093" spans="5:98" x14ac:dyDescent="0.3">
      <c r="F1093" s="91">
        <f t="shared" ref="F1093:H1093" si="20176">F1092</f>
        <v>65</v>
      </c>
      <c r="G1093" s="91">
        <f t="shared" si="20176"/>
        <v>65</v>
      </c>
      <c r="H1093" s="4">
        <f t="shared" si="20176"/>
        <v>1</v>
      </c>
      <c r="I1093">
        <v>30</v>
      </c>
      <c r="J1093" s="48">
        <f t="shared" si="19984"/>
        <v>0</v>
      </c>
      <c r="K1093" s="48">
        <f t="shared" si="19985"/>
        <v>0</v>
      </c>
      <c r="L1093" s="98">
        <f t="shared" si="19986"/>
        <v>0</v>
      </c>
      <c r="M1093" s="48"/>
      <c r="N1093" s="48"/>
      <c r="O1093" s="48"/>
      <c r="P1093" s="48"/>
      <c r="Q1093" s="48"/>
      <c r="R1093" s="48"/>
      <c r="S1093" s="48"/>
      <c r="T1093" s="48">
        <f>$J1093+$K1093+$L1093</f>
        <v>0</v>
      </c>
      <c r="U1093" s="48">
        <f t="shared" si="19943"/>
        <v>0</v>
      </c>
      <c r="V1093" s="48">
        <f t="shared" si="19943"/>
        <v>0</v>
      </c>
      <c r="W1093" s="48">
        <f t="shared" si="19943"/>
        <v>0</v>
      </c>
      <c r="X1093" s="48">
        <f t="shared" si="19943"/>
        <v>0</v>
      </c>
      <c r="Y1093" s="48">
        <f t="shared" si="19943"/>
        <v>0</v>
      </c>
      <c r="Z1093" s="48">
        <f t="shared" si="19943"/>
        <v>0</v>
      </c>
      <c r="AA1093" s="48">
        <f t="shared" si="19943"/>
        <v>0</v>
      </c>
      <c r="AB1093" s="48">
        <f t="shared" si="19943"/>
        <v>0</v>
      </c>
      <c r="AC1093" s="48">
        <f t="shared" si="19943"/>
        <v>0</v>
      </c>
      <c r="AD1093" s="48">
        <f t="shared" si="19943"/>
        <v>0</v>
      </c>
      <c r="AE1093" s="48">
        <f t="shared" si="19943"/>
        <v>0</v>
      </c>
      <c r="AF1093" s="48">
        <f t="shared" si="19943"/>
        <v>0</v>
      </c>
      <c r="AG1093" s="48">
        <f t="shared" si="19943"/>
        <v>0</v>
      </c>
      <c r="AH1093" s="48">
        <f t="shared" si="19943"/>
        <v>0</v>
      </c>
      <c r="AI1093" s="48">
        <f t="shared" si="19943"/>
        <v>0</v>
      </c>
      <c r="AJ1093" s="48">
        <f t="shared" si="19943"/>
        <v>0</v>
      </c>
      <c r="AK1093" s="48">
        <f t="shared" si="19943"/>
        <v>0</v>
      </c>
      <c r="AL1093" s="48">
        <f t="shared" si="19943"/>
        <v>0</v>
      </c>
      <c r="AM1093" s="48">
        <f t="shared" si="19943"/>
        <v>0</v>
      </c>
      <c r="AN1093" s="48">
        <f t="shared" si="19943"/>
        <v>0</v>
      </c>
      <c r="AO1093" s="48">
        <f t="shared" si="19943"/>
        <v>0</v>
      </c>
      <c r="AP1093" s="48">
        <f t="shared" si="19943"/>
        <v>0</v>
      </c>
      <c r="AQ1093" s="48">
        <f t="shared" si="19943"/>
        <v>0</v>
      </c>
      <c r="AR1093" s="48">
        <f t="shared" si="19943"/>
        <v>0</v>
      </c>
      <c r="AS1093" s="48">
        <f t="shared" si="19943"/>
        <v>0</v>
      </c>
      <c r="AT1093" s="48">
        <f t="shared" si="19943"/>
        <v>0</v>
      </c>
      <c r="AU1093" s="48">
        <f t="shared" si="19943"/>
        <v>0</v>
      </c>
      <c r="AV1093" s="48">
        <f t="shared" si="19943"/>
        <v>0</v>
      </c>
      <c r="AW1093" s="48">
        <f t="shared" si="19943"/>
        <v>0</v>
      </c>
      <c r="AX1093" s="48">
        <f t="shared" si="19943"/>
        <v>0</v>
      </c>
      <c r="AY1093" s="48">
        <f t="shared" ref="AY1093:BB1108" si="20177">$J1093+$K1093+$L1093</f>
        <v>0</v>
      </c>
      <c r="AZ1093" s="48">
        <f t="shared" si="20177"/>
        <v>0</v>
      </c>
      <c r="BA1093" s="48">
        <f t="shared" si="20177"/>
        <v>0</v>
      </c>
      <c r="BB1093" s="48">
        <f t="shared" si="20177"/>
        <v>0</v>
      </c>
      <c r="BC1093" s="48"/>
      <c r="BE1093" t="s">
        <v>183</v>
      </c>
      <c r="BL1093">
        <f>BF1086*T1093</f>
        <v>0</v>
      </c>
      <c r="BM1093">
        <f t="shared" ref="BM1093" si="20178">BG1086*U1093</f>
        <v>0</v>
      </c>
      <c r="BN1093">
        <f t="shared" ref="BN1093" si="20179">BH1086*V1093</f>
        <v>0</v>
      </c>
      <c r="BO1093">
        <f t="shared" ref="BO1093" si="20180">BI1086*W1093</f>
        <v>0</v>
      </c>
      <c r="BP1093">
        <f t="shared" ref="BP1093" si="20181">BJ1086*X1093</f>
        <v>0</v>
      </c>
      <c r="BQ1093">
        <f t="shared" ref="BQ1093" si="20182">BK1086*Y1093</f>
        <v>0</v>
      </c>
      <c r="BR1093">
        <f t="shared" ref="BR1093" si="20183">BL1086*Z1093</f>
        <v>0</v>
      </c>
      <c r="BS1093">
        <f t="shared" ref="BS1093" si="20184">BM1086*AA1093</f>
        <v>0</v>
      </c>
      <c r="BT1093">
        <f t="shared" ref="BT1093" si="20185">BN1086*AB1093</f>
        <v>0</v>
      </c>
      <c r="BU1093">
        <f t="shared" ref="BU1093" si="20186">BO1086*AC1093</f>
        <v>0</v>
      </c>
      <c r="BV1093">
        <f t="shared" ref="BV1093" si="20187">BP1086*AD1093</f>
        <v>0</v>
      </c>
      <c r="BW1093">
        <f t="shared" ref="BW1093" si="20188">BQ1086*AE1093</f>
        <v>0</v>
      </c>
      <c r="BX1093">
        <f t="shared" ref="BX1093" si="20189">BR1086*AF1093</f>
        <v>0</v>
      </c>
      <c r="BY1093">
        <f t="shared" ref="BY1093" si="20190">BS1086*AG1093</f>
        <v>0</v>
      </c>
      <c r="BZ1093">
        <f t="shared" ref="BZ1093" si="20191">BT1086*AH1093</f>
        <v>0</v>
      </c>
      <c r="CA1093">
        <f t="shared" ref="CA1093" si="20192">BU1086*AI1093</f>
        <v>0</v>
      </c>
      <c r="CB1093">
        <f t="shared" ref="CB1093" si="20193">BV1086*AJ1093</f>
        <v>0</v>
      </c>
      <c r="CC1093">
        <f t="shared" ref="CC1093" si="20194">BW1086*AK1093</f>
        <v>0</v>
      </c>
      <c r="CD1093">
        <f t="shared" ref="CD1093" si="20195">BX1086*AL1093</f>
        <v>0</v>
      </c>
      <c r="CE1093">
        <f t="shared" ref="CE1093" si="20196">BY1086*AM1093</f>
        <v>0</v>
      </c>
      <c r="CF1093">
        <f t="shared" ref="CF1093" si="20197">BZ1086*AN1093</f>
        <v>0</v>
      </c>
      <c r="CG1093">
        <f t="shared" ref="CG1093" si="20198">CA1086*AO1093</f>
        <v>0</v>
      </c>
      <c r="CH1093">
        <f t="shared" ref="CH1093" si="20199">CB1086*AP1093</f>
        <v>0</v>
      </c>
      <c r="CI1093">
        <f t="shared" ref="CI1093" si="20200">CC1086*AQ1093</f>
        <v>0</v>
      </c>
      <c r="CJ1093">
        <f t="shared" ref="CJ1093" si="20201">CD1086*AR1093</f>
        <v>0</v>
      </c>
      <c r="CK1093">
        <f t="shared" ref="CK1093" si="20202">CE1086*AS1093</f>
        <v>0</v>
      </c>
      <c r="CL1093">
        <f t="shared" ref="CL1093" si="20203">CF1086*AT1093</f>
        <v>0</v>
      </c>
      <c r="CM1093">
        <f t="shared" ref="CM1093" si="20204">CG1086*AU1093</f>
        <v>0</v>
      </c>
      <c r="CN1093">
        <f t="shared" ref="CN1093" si="20205">CH1086*AV1093</f>
        <v>0</v>
      </c>
      <c r="CO1093">
        <f t="shared" ref="CO1093" si="20206">CI1086*AW1093</f>
        <v>0</v>
      </c>
      <c r="CP1093">
        <f t="shared" ref="CP1093" si="20207">CJ1086*AX1093</f>
        <v>0</v>
      </c>
      <c r="CQ1093">
        <f t="shared" ref="CQ1093" si="20208">CK1086*AY1093</f>
        <v>0</v>
      </c>
      <c r="CR1093">
        <f t="shared" ref="CR1093" si="20209">CL1086*AZ1093</f>
        <v>0</v>
      </c>
      <c r="CS1093">
        <f t="shared" ref="CS1093" si="20210">CM1086*BA1093</f>
        <v>0</v>
      </c>
      <c r="CT1093">
        <f t="shared" ref="CT1093" si="20211">CN1086*BB1093</f>
        <v>0</v>
      </c>
    </row>
    <row r="1094" spans="5:98" x14ac:dyDescent="0.3">
      <c r="F1094" s="91">
        <f t="shared" ref="F1094:H1094" si="20212">F1093</f>
        <v>65</v>
      </c>
      <c r="G1094" s="91">
        <f t="shared" si="20212"/>
        <v>65</v>
      </c>
      <c r="H1094" s="4">
        <f t="shared" si="20212"/>
        <v>1</v>
      </c>
      <c r="I1094">
        <v>35</v>
      </c>
      <c r="J1094" s="48">
        <f t="shared" si="19984"/>
        <v>0</v>
      </c>
      <c r="K1094" s="48">
        <f>IF(IF(AND(I1094&gt;=(F1094*2),I1094&lt;=G1094+F1094+(G1094-F1094+5)+1),((H1094)^2)*(I1095-F1094*2)/5,0)&lt;=H1094,IF(AND(I1094&gt;=(F1094*2),I1094&lt;=G1094+F1094+(G1094-F1094+5)+1),((H1094)^2)*(I1095-F1094*2)/5,0),(K1093-H1094^2))</f>
        <v>0</v>
      </c>
      <c r="L1094" s="98">
        <f t="shared" si="19986"/>
        <v>0</v>
      </c>
      <c r="M1094" s="48"/>
      <c r="N1094" s="48"/>
      <c r="O1094" s="48"/>
      <c r="P1094" s="48"/>
      <c r="Q1094" s="48"/>
      <c r="R1094" s="48"/>
      <c r="S1094" s="48"/>
      <c r="T1094" s="48"/>
      <c r="U1094" s="48">
        <f>$J1094+$K1094+$L1094</f>
        <v>0</v>
      </c>
      <c r="V1094" s="48">
        <f t="shared" ref="V1094:AX1104" si="20213">$J1094+$K1094+$L1094</f>
        <v>0</v>
      </c>
      <c r="W1094" s="48">
        <f t="shared" si="20213"/>
        <v>0</v>
      </c>
      <c r="X1094" s="48">
        <f t="shared" si="20213"/>
        <v>0</v>
      </c>
      <c r="Y1094" s="48">
        <f t="shared" si="20213"/>
        <v>0</v>
      </c>
      <c r="Z1094" s="48">
        <f t="shared" si="20213"/>
        <v>0</v>
      </c>
      <c r="AA1094" s="48">
        <f t="shared" si="20213"/>
        <v>0</v>
      </c>
      <c r="AB1094" s="48">
        <f t="shared" si="20213"/>
        <v>0</v>
      </c>
      <c r="AC1094" s="48">
        <f t="shared" si="20213"/>
        <v>0</v>
      </c>
      <c r="AD1094" s="48">
        <f t="shared" si="20213"/>
        <v>0</v>
      </c>
      <c r="AE1094" s="48">
        <f t="shared" si="20213"/>
        <v>0</v>
      </c>
      <c r="AF1094" s="48">
        <f t="shared" si="20213"/>
        <v>0</v>
      </c>
      <c r="AG1094" s="48">
        <f t="shared" si="20213"/>
        <v>0</v>
      </c>
      <c r="AH1094" s="48">
        <f t="shared" si="20213"/>
        <v>0</v>
      </c>
      <c r="AI1094" s="48">
        <f t="shared" si="20213"/>
        <v>0</v>
      </c>
      <c r="AJ1094" s="48">
        <f t="shared" si="20213"/>
        <v>0</v>
      </c>
      <c r="AK1094" s="48">
        <f t="shared" si="20213"/>
        <v>0</v>
      </c>
      <c r="AL1094" s="48">
        <f t="shared" si="20213"/>
        <v>0</v>
      </c>
      <c r="AM1094" s="48">
        <f t="shared" si="20213"/>
        <v>0</v>
      </c>
      <c r="AN1094" s="48">
        <f t="shared" si="20213"/>
        <v>0</v>
      </c>
      <c r="AO1094" s="48">
        <f t="shared" si="20213"/>
        <v>0</v>
      </c>
      <c r="AP1094" s="48">
        <f t="shared" si="20213"/>
        <v>0</v>
      </c>
      <c r="AQ1094" s="48">
        <f t="shared" si="20213"/>
        <v>0</v>
      </c>
      <c r="AR1094" s="48">
        <f t="shared" si="20213"/>
        <v>0</v>
      </c>
      <c r="AS1094" s="48">
        <f t="shared" si="20213"/>
        <v>0</v>
      </c>
      <c r="AT1094" s="48">
        <f t="shared" si="20213"/>
        <v>0</v>
      </c>
      <c r="AU1094" s="48">
        <f t="shared" si="20213"/>
        <v>0</v>
      </c>
      <c r="AV1094" s="48">
        <f t="shared" si="20213"/>
        <v>0</v>
      </c>
      <c r="AW1094" s="48">
        <f t="shared" si="20213"/>
        <v>0</v>
      </c>
      <c r="AX1094" s="48">
        <f t="shared" si="20213"/>
        <v>0</v>
      </c>
      <c r="AY1094" s="48">
        <f t="shared" si="20177"/>
        <v>0</v>
      </c>
      <c r="AZ1094" s="48">
        <f t="shared" si="20177"/>
        <v>0</v>
      </c>
      <c r="BA1094" s="48">
        <f t="shared" si="20177"/>
        <v>0</v>
      </c>
      <c r="BB1094" s="48">
        <f t="shared" si="20177"/>
        <v>0</v>
      </c>
      <c r="BC1094" s="48"/>
      <c r="BE1094" t="s">
        <v>184</v>
      </c>
      <c r="BM1094">
        <f>BF1086*U1094</f>
        <v>0</v>
      </c>
      <c r="BN1094">
        <f t="shared" ref="BN1094" si="20214">BG1086*V1094</f>
        <v>0</v>
      </c>
      <c r="BO1094">
        <f t="shared" ref="BO1094" si="20215">BH1086*W1094</f>
        <v>0</v>
      </c>
      <c r="BP1094">
        <f t="shared" ref="BP1094" si="20216">BI1086*X1094</f>
        <v>0</v>
      </c>
      <c r="BQ1094">
        <f t="shared" ref="BQ1094" si="20217">BJ1086*Y1094</f>
        <v>0</v>
      </c>
      <c r="BR1094">
        <f t="shared" ref="BR1094" si="20218">BK1086*Z1094</f>
        <v>0</v>
      </c>
      <c r="BS1094">
        <f t="shared" ref="BS1094" si="20219">BL1086*AA1094</f>
        <v>0</v>
      </c>
      <c r="BT1094">
        <f t="shared" ref="BT1094" si="20220">BM1086*AB1094</f>
        <v>0</v>
      </c>
      <c r="BU1094">
        <f t="shared" ref="BU1094" si="20221">BN1086*AC1094</f>
        <v>0</v>
      </c>
      <c r="BV1094">
        <f t="shared" ref="BV1094" si="20222">BO1086*AD1094</f>
        <v>0</v>
      </c>
      <c r="BW1094">
        <f t="shared" ref="BW1094" si="20223">BP1086*AE1094</f>
        <v>0</v>
      </c>
      <c r="BX1094">
        <f t="shared" ref="BX1094" si="20224">BQ1086*AF1094</f>
        <v>0</v>
      </c>
      <c r="BY1094">
        <f t="shared" ref="BY1094" si="20225">BR1086*AG1094</f>
        <v>0</v>
      </c>
      <c r="BZ1094">
        <f t="shared" ref="BZ1094" si="20226">BS1086*AH1094</f>
        <v>0</v>
      </c>
      <c r="CA1094">
        <f t="shared" ref="CA1094" si="20227">BT1086*AI1094</f>
        <v>0</v>
      </c>
      <c r="CB1094">
        <f t="shared" ref="CB1094" si="20228">BU1086*AJ1094</f>
        <v>0</v>
      </c>
      <c r="CC1094">
        <f t="shared" ref="CC1094" si="20229">BV1086*AK1094</f>
        <v>0</v>
      </c>
      <c r="CD1094">
        <f t="shared" ref="CD1094" si="20230">BW1086*AL1094</f>
        <v>0</v>
      </c>
      <c r="CE1094">
        <f t="shared" ref="CE1094" si="20231">BX1086*AM1094</f>
        <v>0</v>
      </c>
      <c r="CF1094">
        <f t="shared" ref="CF1094" si="20232">BY1086*AN1094</f>
        <v>0</v>
      </c>
      <c r="CG1094">
        <f t="shared" ref="CG1094" si="20233">BZ1086*AO1094</f>
        <v>0</v>
      </c>
      <c r="CH1094">
        <f t="shared" ref="CH1094" si="20234">CA1086*AP1094</f>
        <v>0</v>
      </c>
      <c r="CI1094">
        <f t="shared" ref="CI1094" si="20235">CB1086*AQ1094</f>
        <v>0</v>
      </c>
      <c r="CJ1094">
        <f t="shared" ref="CJ1094" si="20236">CC1086*AR1094</f>
        <v>0</v>
      </c>
      <c r="CK1094">
        <f t="shared" ref="CK1094" si="20237">CD1086*AS1094</f>
        <v>0</v>
      </c>
      <c r="CL1094">
        <f t="shared" ref="CL1094" si="20238">CE1086*AT1094</f>
        <v>0</v>
      </c>
      <c r="CM1094">
        <f t="shared" ref="CM1094" si="20239">CF1086*AU1094</f>
        <v>0</v>
      </c>
      <c r="CN1094">
        <f t="shared" ref="CN1094" si="20240">CG1086*AV1094</f>
        <v>0</v>
      </c>
      <c r="CO1094">
        <f t="shared" ref="CO1094" si="20241">CH1086*AW1094</f>
        <v>0</v>
      </c>
      <c r="CP1094">
        <f t="shared" ref="CP1094" si="20242">CI1086*AX1094</f>
        <v>0</v>
      </c>
      <c r="CQ1094">
        <f t="shared" ref="CQ1094" si="20243">CJ1086*AY1094</f>
        <v>0</v>
      </c>
      <c r="CR1094">
        <f t="shared" ref="CR1094" si="20244">CK1086*AZ1094</f>
        <v>0</v>
      </c>
      <c r="CS1094">
        <f t="shared" ref="CS1094" si="20245">CL1086*BA1094</f>
        <v>0</v>
      </c>
      <c r="CT1094">
        <f t="shared" ref="CT1094" si="20246">CM1086*BB1094</f>
        <v>0</v>
      </c>
    </row>
    <row r="1095" spans="5:98" x14ac:dyDescent="0.3">
      <c r="F1095" s="91">
        <f t="shared" ref="F1095:H1095" si="20247">F1094</f>
        <v>65</v>
      </c>
      <c r="G1095" s="91">
        <f t="shared" si="20247"/>
        <v>65</v>
      </c>
      <c r="H1095" s="4">
        <f t="shared" si="20247"/>
        <v>1</v>
      </c>
      <c r="I1095">
        <v>40</v>
      </c>
      <c r="J1095" s="48">
        <f t="shared" si="19984"/>
        <v>0</v>
      </c>
      <c r="K1095" s="48">
        <f t="shared" ref="K1095:K1110" si="20248">IF(IF(AND(I1095&gt;=(F1095*2),I1095&lt;=G1095+F1095+(G1095-F1095+5)+1),((H1095)^2)*(I1096-F1095*2)/5,0)&lt;=H1095,IF(AND(I1095&gt;=(F1095*2),I1095&lt;=G1095+F1095+(G1095-F1095+5)+1),((H1095)^2)*(I1096-F1095*2)/5,0),(K1094-H1095^2))</f>
        <v>0</v>
      </c>
      <c r="L1095" s="98">
        <f t="shared" si="19986"/>
        <v>0</v>
      </c>
      <c r="M1095" s="48"/>
      <c r="N1095" s="48"/>
      <c r="O1095" s="48"/>
      <c r="P1095" s="48"/>
      <c r="Q1095" s="48"/>
      <c r="R1095" s="48"/>
      <c r="S1095" s="48"/>
      <c r="T1095" s="48"/>
      <c r="U1095" s="48"/>
      <c r="V1095" s="48">
        <f>$J1095+$K1095+$L1095</f>
        <v>0</v>
      </c>
      <c r="W1095" s="48">
        <f t="shared" si="20213"/>
        <v>0</v>
      </c>
      <c r="X1095" s="48">
        <f t="shared" si="20213"/>
        <v>0</v>
      </c>
      <c r="Y1095" s="48">
        <f t="shared" si="20213"/>
        <v>0</v>
      </c>
      <c r="Z1095" s="48">
        <f t="shared" si="20213"/>
        <v>0</v>
      </c>
      <c r="AA1095" s="48">
        <f t="shared" si="20213"/>
        <v>0</v>
      </c>
      <c r="AB1095" s="48">
        <f t="shared" si="20213"/>
        <v>0</v>
      </c>
      <c r="AC1095" s="48">
        <f t="shared" si="20213"/>
        <v>0</v>
      </c>
      <c r="AD1095" s="48">
        <f t="shared" si="20213"/>
        <v>0</v>
      </c>
      <c r="AE1095" s="48">
        <f t="shared" si="20213"/>
        <v>0</v>
      </c>
      <c r="AF1095" s="48">
        <f t="shared" si="20213"/>
        <v>0</v>
      </c>
      <c r="AG1095" s="48">
        <f t="shared" si="20213"/>
        <v>0</v>
      </c>
      <c r="AH1095" s="48">
        <f t="shared" si="20213"/>
        <v>0</v>
      </c>
      <c r="AI1095" s="48">
        <f t="shared" si="20213"/>
        <v>0</v>
      </c>
      <c r="AJ1095" s="48">
        <f t="shared" si="20213"/>
        <v>0</v>
      </c>
      <c r="AK1095" s="48">
        <f t="shared" si="20213"/>
        <v>0</v>
      </c>
      <c r="AL1095" s="48">
        <f t="shared" si="20213"/>
        <v>0</v>
      </c>
      <c r="AM1095" s="48">
        <f t="shared" si="20213"/>
        <v>0</v>
      </c>
      <c r="AN1095" s="48">
        <f t="shared" si="20213"/>
        <v>0</v>
      </c>
      <c r="AO1095" s="48">
        <f t="shared" si="20213"/>
        <v>0</v>
      </c>
      <c r="AP1095" s="48">
        <f t="shared" si="20213"/>
        <v>0</v>
      </c>
      <c r="AQ1095" s="48">
        <f t="shared" si="20213"/>
        <v>0</v>
      </c>
      <c r="AR1095" s="48">
        <f t="shared" si="20213"/>
        <v>0</v>
      </c>
      <c r="AS1095" s="48">
        <f t="shared" si="20213"/>
        <v>0</v>
      </c>
      <c r="AT1095" s="48">
        <f t="shared" si="20213"/>
        <v>0</v>
      </c>
      <c r="AU1095" s="48">
        <f t="shared" si="20213"/>
        <v>0</v>
      </c>
      <c r="AV1095" s="48">
        <f t="shared" si="20213"/>
        <v>0</v>
      </c>
      <c r="AW1095" s="48">
        <f t="shared" si="20213"/>
        <v>0</v>
      </c>
      <c r="AX1095" s="48">
        <f t="shared" si="20213"/>
        <v>0</v>
      </c>
      <c r="AY1095" s="48">
        <f t="shared" si="20177"/>
        <v>0</v>
      </c>
      <c r="AZ1095" s="48">
        <f t="shared" si="20177"/>
        <v>0</v>
      </c>
      <c r="BA1095" s="48">
        <f t="shared" si="20177"/>
        <v>0</v>
      </c>
      <c r="BB1095" s="48">
        <f t="shared" si="20177"/>
        <v>0</v>
      </c>
      <c r="BC1095" s="48"/>
      <c r="BE1095" t="s">
        <v>185</v>
      </c>
      <c r="BN1095">
        <f>BF1086*V1095</f>
        <v>0</v>
      </c>
      <c r="BO1095">
        <f t="shared" ref="BO1095" si="20249">BG1086*W1095</f>
        <v>0</v>
      </c>
      <c r="BP1095">
        <f t="shared" ref="BP1095" si="20250">BH1086*X1095</f>
        <v>0</v>
      </c>
      <c r="BQ1095">
        <f t="shared" ref="BQ1095" si="20251">BI1086*Y1095</f>
        <v>0</v>
      </c>
      <c r="BR1095">
        <f t="shared" ref="BR1095" si="20252">BJ1086*Z1095</f>
        <v>0</v>
      </c>
      <c r="BS1095">
        <f t="shared" ref="BS1095" si="20253">BK1086*AA1095</f>
        <v>0</v>
      </c>
      <c r="BT1095">
        <f t="shared" ref="BT1095" si="20254">BL1086*AB1095</f>
        <v>0</v>
      </c>
      <c r="BU1095">
        <f t="shared" ref="BU1095" si="20255">BM1086*AC1095</f>
        <v>0</v>
      </c>
      <c r="BV1095">
        <f t="shared" ref="BV1095" si="20256">BN1086*AD1095</f>
        <v>0</v>
      </c>
      <c r="BW1095">
        <f t="shared" ref="BW1095" si="20257">BO1086*AE1095</f>
        <v>0</v>
      </c>
      <c r="BX1095">
        <f t="shared" ref="BX1095" si="20258">BP1086*AF1095</f>
        <v>0</v>
      </c>
      <c r="BY1095">
        <f t="shared" ref="BY1095" si="20259">BQ1086*AG1095</f>
        <v>0</v>
      </c>
      <c r="BZ1095">
        <f t="shared" ref="BZ1095" si="20260">BR1086*AH1095</f>
        <v>0</v>
      </c>
      <c r="CA1095">
        <f t="shared" ref="CA1095" si="20261">BS1086*AI1095</f>
        <v>0</v>
      </c>
      <c r="CB1095">
        <f t="shared" ref="CB1095" si="20262">BT1086*AJ1095</f>
        <v>0</v>
      </c>
      <c r="CC1095">
        <f t="shared" ref="CC1095" si="20263">BU1086*AK1095</f>
        <v>0</v>
      </c>
      <c r="CD1095">
        <f t="shared" ref="CD1095" si="20264">BV1086*AL1095</f>
        <v>0</v>
      </c>
      <c r="CE1095">
        <f t="shared" ref="CE1095" si="20265">BW1086*AM1095</f>
        <v>0</v>
      </c>
      <c r="CF1095">
        <f t="shared" ref="CF1095" si="20266">BX1086*AN1095</f>
        <v>0</v>
      </c>
      <c r="CG1095">
        <f t="shared" ref="CG1095" si="20267">BY1086*AO1095</f>
        <v>0</v>
      </c>
      <c r="CH1095">
        <f t="shared" ref="CH1095" si="20268">BZ1086*AP1095</f>
        <v>0</v>
      </c>
      <c r="CI1095">
        <f t="shared" ref="CI1095" si="20269">CA1086*AQ1095</f>
        <v>0</v>
      </c>
      <c r="CJ1095">
        <f t="shared" ref="CJ1095" si="20270">CB1086*AR1095</f>
        <v>0</v>
      </c>
      <c r="CK1095">
        <f t="shared" ref="CK1095" si="20271">CC1086*AS1095</f>
        <v>0</v>
      </c>
      <c r="CL1095">
        <f t="shared" ref="CL1095" si="20272">CD1086*AT1095</f>
        <v>0</v>
      </c>
      <c r="CM1095">
        <f t="shared" ref="CM1095" si="20273">CE1086*AU1095</f>
        <v>0</v>
      </c>
      <c r="CN1095">
        <f t="shared" ref="CN1095" si="20274">CF1086*AV1095</f>
        <v>0</v>
      </c>
      <c r="CO1095">
        <f t="shared" ref="CO1095" si="20275">CG1086*AW1095</f>
        <v>0</v>
      </c>
      <c r="CP1095">
        <f t="shared" ref="CP1095" si="20276">CH1086*AX1095</f>
        <v>0</v>
      </c>
      <c r="CQ1095">
        <f t="shared" ref="CQ1095" si="20277">CI1086*AY1095</f>
        <v>0</v>
      </c>
      <c r="CR1095">
        <f t="shared" ref="CR1095" si="20278">CJ1086*AZ1095</f>
        <v>0</v>
      </c>
      <c r="CS1095">
        <f t="shared" ref="CS1095" si="20279">CK1086*BA1095</f>
        <v>0</v>
      </c>
      <c r="CT1095">
        <f t="shared" ref="CT1095" si="20280">CL1086*BB1095</f>
        <v>0</v>
      </c>
    </row>
    <row r="1096" spans="5:98" x14ac:dyDescent="0.3">
      <c r="F1096" s="91">
        <f t="shared" ref="F1096:H1096" si="20281">F1095</f>
        <v>65</v>
      </c>
      <c r="G1096" s="91">
        <f t="shared" si="20281"/>
        <v>65</v>
      </c>
      <c r="H1096" s="4">
        <f t="shared" si="20281"/>
        <v>1</v>
      </c>
      <c r="I1096">
        <v>45</v>
      </c>
      <c r="J1096" s="48">
        <f t="shared" si="19984"/>
        <v>0</v>
      </c>
      <c r="K1096" s="48">
        <f t="shared" si="20248"/>
        <v>0</v>
      </c>
      <c r="L1096" s="98">
        <f t="shared" si="19986"/>
        <v>0</v>
      </c>
      <c r="M1096" s="48"/>
      <c r="N1096" s="48"/>
      <c r="O1096" s="48"/>
      <c r="P1096" s="48"/>
      <c r="Q1096" s="48"/>
      <c r="R1096" s="48"/>
      <c r="S1096" s="48"/>
      <c r="T1096" s="48"/>
      <c r="U1096" s="48"/>
      <c r="V1096" s="48"/>
      <c r="W1096" s="48">
        <f>$J1096+$K1096+$L1096</f>
        <v>0</v>
      </c>
      <c r="X1096" s="48">
        <f t="shared" si="20213"/>
        <v>0</v>
      </c>
      <c r="Y1096" s="48">
        <f t="shared" si="20213"/>
        <v>0</v>
      </c>
      <c r="Z1096" s="48">
        <f t="shared" si="20213"/>
        <v>0</v>
      </c>
      <c r="AA1096" s="48">
        <f t="shared" si="20213"/>
        <v>0</v>
      </c>
      <c r="AB1096" s="48">
        <f t="shared" si="20213"/>
        <v>0</v>
      </c>
      <c r="AC1096" s="48">
        <f t="shared" si="20213"/>
        <v>0</v>
      </c>
      <c r="AD1096" s="48">
        <f t="shared" si="20213"/>
        <v>0</v>
      </c>
      <c r="AE1096" s="48">
        <f t="shared" si="20213"/>
        <v>0</v>
      </c>
      <c r="AF1096" s="48">
        <f t="shared" si="20213"/>
        <v>0</v>
      </c>
      <c r="AG1096" s="48">
        <f t="shared" si="20213"/>
        <v>0</v>
      </c>
      <c r="AH1096" s="48">
        <f t="shared" si="20213"/>
        <v>0</v>
      </c>
      <c r="AI1096" s="48">
        <f t="shared" si="20213"/>
        <v>0</v>
      </c>
      <c r="AJ1096" s="48">
        <f t="shared" si="20213"/>
        <v>0</v>
      </c>
      <c r="AK1096" s="48">
        <f t="shared" si="20213"/>
        <v>0</v>
      </c>
      <c r="AL1096" s="48">
        <f t="shared" si="20213"/>
        <v>0</v>
      </c>
      <c r="AM1096" s="48">
        <f t="shared" si="20213"/>
        <v>0</v>
      </c>
      <c r="AN1096" s="48">
        <f t="shared" si="20213"/>
        <v>0</v>
      </c>
      <c r="AO1096" s="48">
        <f t="shared" si="20213"/>
        <v>0</v>
      </c>
      <c r="AP1096" s="48">
        <f t="shared" si="20213"/>
        <v>0</v>
      </c>
      <c r="AQ1096" s="48">
        <f t="shared" si="20213"/>
        <v>0</v>
      </c>
      <c r="AR1096" s="48">
        <f t="shared" si="20213"/>
        <v>0</v>
      </c>
      <c r="AS1096" s="48">
        <f t="shared" si="20213"/>
        <v>0</v>
      </c>
      <c r="AT1096" s="48">
        <f t="shared" si="20213"/>
        <v>0</v>
      </c>
      <c r="AU1096" s="48">
        <f t="shared" si="20213"/>
        <v>0</v>
      </c>
      <c r="AV1096" s="48">
        <f t="shared" si="20213"/>
        <v>0</v>
      </c>
      <c r="AW1096" s="48">
        <f t="shared" si="20213"/>
        <v>0</v>
      </c>
      <c r="AX1096" s="48">
        <f t="shared" si="20213"/>
        <v>0</v>
      </c>
      <c r="AY1096" s="48">
        <f t="shared" si="20177"/>
        <v>0</v>
      </c>
      <c r="AZ1096" s="48">
        <f t="shared" si="20177"/>
        <v>0</v>
      </c>
      <c r="BA1096" s="48">
        <f t="shared" si="20177"/>
        <v>0</v>
      </c>
      <c r="BB1096" s="48">
        <f t="shared" si="20177"/>
        <v>0</v>
      </c>
      <c r="BC1096" s="48"/>
      <c r="BE1096" t="s">
        <v>186</v>
      </c>
      <c r="BO1096">
        <f>BF1086*W1096</f>
        <v>0</v>
      </c>
      <c r="BP1096">
        <f t="shared" ref="BP1096" si="20282">BG1086*X1096</f>
        <v>0</v>
      </c>
      <c r="BQ1096">
        <f t="shared" ref="BQ1096" si="20283">BH1086*Y1096</f>
        <v>0</v>
      </c>
      <c r="BR1096">
        <f t="shared" ref="BR1096" si="20284">BI1086*Z1096</f>
        <v>0</v>
      </c>
      <c r="BS1096">
        <f t="shared" ref="BS1096" si="20285">BJ1086*AA1096</f>
        <v>0</v>
      </c>
      <c r="BT1096">
        <f t="shared" ref="BT1096" si="20286">BK1086*AB1096</f>
        <v>0</v>
      </c>
      <c r="BU1096">
        <f t="shared" ref="BU1096" si="20287">BL1086*AC1096</f>
        <v>0</v>
      </c>
      <c r="BV1096">
        <f t="shared" ref="BV1096" si="20288">BM1086*AD1096</f>
        <v>0</v>
      </c>
      <c r="BW1096">
        <f t="shared" ref="BW1096" si="20289">BN1086*AE1096</f>
        <v>0</v>
      </c>
      <c r="BX1096">
        <f t="shared" ref="BX1096" si="20290">BO1086*AF1096</f>
        <v>0</v>
      </c>
      <c r="BY1096">
        <f t="shared" ref="BY1096" si="20291">BP1086*AG1096</f>
        <v>0</v>
      </c>
      <c r="BZ1096">
        <f t="shared" ref="BZ1096" si="20292">BQ1086*AH1096</f>
        <v>0</v>
      </c>
      <c r="CA1096">
        <f t="shared" ref="CA1096" si="20293">BR1086*AI1096</f>
        <v>0</v>
      </c>
      <c r="CB1096">
        <f t="shared" ref="CB1096" si="20294">BS1086*AJ1096</f>
        <v>0</v>
      </c>
      <c r="CC1096">
        <f t="shared" ref="CC1096" si="20295">BT1086*AK1096</f>
        <v>0</v>
      </c>
      <c r="CD1096">
        <f t="shared" ref="CD1096" si="20296">BU1086*AL1096</f>
        <v>0</v>
      </c>
      <c r="CE1096">
        <f t="shared" ref="CE1096" si="20297">BV1086*AM1096</f>
        <v>0</v>
      </c>
      <c r="CF1096">
        <f t="shared" ref="CF1096" si="20298">BW1086*AN1096</f>
        <v>0</v>
      </c>
      <c r="CG1096">
        <f t="shared" ref="CG1096" si="20299">BX1086*AO1096</f>
        <v>0</v>
      </c>
      <c r="CH1096">
        <f t="shared" ref="CH1096" si="20300">BY1086*AP1096</f>
        <v>0</v>
      </c>
      <c r="CI1096">
        <f t="shared" ref="CI1096" si="20301">BZ1086*AQ1096</f>
        <v>0</v>
      </c>
      <c r="CJ1096">
        <f t="shared" ref="CJ1096" si="20302">CA1086*AR1096</f>
        <v>0</v>
      </c>
      <c r="CK1096">
        <f t="shared" ref="CK1096" si="20303">CB1086*AS1096</f>
        <v>0</v>
      </c>
      <c r="CL1096">
        <f t="shared" ref="CL1096" si="20304">CC1086*AT1096</f>
        <v>0</v>
      </c>
      <c r="CM1096">
        <f t="shared" ref="CM1096" si="20305">CD1086*AU1096</f>
        <v>0</v>
      </c>
      <c r="CN1096">
        <f t="shared" ref="CN1096" si="20306">CE1086*AV1096</f>
        <v>0</v>
      </c>
      <c r="CO1096">
        <f t="shared" ref="CO1096" si="20307">CF1086*AW1096</f>
        <v>0</v>
      </c>
      <c r="CP1096">
        <f t="shared" ref="CP1096" si="20308">CG1086*AX1096</f>
        <v>0</v>
      </c>
      <c r="CQ1096">
        <f t="shared" ref="CQ1096" si="20309">CH1086*AY1096</f>
        <v>0</v>
      </c>
      <c r="CR1096">
        <f t="shared" ref="CR1096" si="20310">CI1086*AZ1096</f>
        <v>0</v>
      </c>
      <c r="CS1096">
        <f t="shared" ref="CS1096" si="20311">CJ1086*BA1096</f>
        <v>0</v>
      </c>
      <c r="CT1096">
        <f t="shared" ref="CT1096" si="20312">CK1086*BB1096</f>
        <v>0</v>
      </c>
    </row>
    <row r="1097" spans="5:98" x14ac:dyDescent="0.3">
      <c r="F1097" s="91">
        <f t="shared" ref="F1097:H1097" si="20313">F1096</f>
        <v>65</v>
      </c>
      <c r="G1097" s="91">
        <f t="shared" si="20313"/>
        <v>65</v>
      </c>
      <c r="H1097" s="4">
        <f t="shared" si="20313"/>
        <v>1</v>
      </c>
      <c r="I1097">
        <v>50</v>
      </c>
      <c r="J1097" s="48">
        <f t="shared" si="19984"/>
        <v>0</v>
      </c>
      <c r="K1097" s="48">
        <f t="shared" si="20248"/>
        <v>0</v>
      </c>
      <c r="L1097" s="98">
        <f t="shared" si="19986"/>
        <v>0</v>
      </c>
      <c r="M1097" s="48"/>
      <c r="N1097" s="48"/>
      <c r="O1097" s="48"/>
      <c r="P1097" s="48"/>
      <c r="Q1097" s="48"/>
      <c r="R1097" s="48"/>
      <c r="S1097" s="48"/>
      <c r="T1097" s="48"/>
      <c r="U1097" s="48"/>
      <c r="V1097" s="48"/>
      <c r="W1097" s="48"/>
      <c r="X1097" s="48">
        <f>$J1097+$K1097+$L1097</f>
        <v>0</v>
      </c>
      <c r="Y1097" s="48">
        <f t="shared" si="20213"/>
        <v>0</v>
      </c>
      <c r="Z1097" s="48">
        <f t="shared" si="20213"/>
        <v>0</v>
      </c>
      <c r="AA1097" s="48">
        <f t="shared" si="20213"/>
        <v>0</v>
      </c>
      <c r="AB1097" s="48">
        <f t="shared" si="20213"/>
        <v>0</v>
      </c>
      <c r="AC1097" s="48">
        <f t="shared" si="20213"/>
        <v>0</v>
      </c>
      <c r="AD1097" s="48">
        <f t="shared" si="20213"/>
        <v>0</v>
      </c>
      <c r="AE1097" s="48">
        <f t="shared" si="20213"/>
        <v>0</v>
      </c>
      <c r="AF1097" s="48">
        <f t="shared" si="20213"/>
        <v>0</v>
      </c>
      <c r="AG1097" s="48">
        <f t="shared" si="20213"/>
        <v>0</v>
      </c>
      <c r="AH1097" s="48">
        <f t="shared" si="20213"/>
        <v>0</v>
      </c>
      <c r="AI1097" s="48">
        <f t="shared" si="20213"/>
        <v>0</v>
      </c>
      <c r="AJ1097" s="48">
        <f t="shared" si="20213"/>
        <v>0</v>
      </c>
      <c r="AK1097" s="48">
        <f t="shared" si="20213"/>
        <v>0</v>
      </c>
      <c r="AL1097" s="48">
        <f t="shared" si="20213"/>
        <v>0</v>
      </c>
      <c r="AM1097" s="48">
        <f t="shared" si="20213"/>
        <v>0</v>
      </c>
      <c r="AN1097" s="48">
        <f t="shared" si="20213"/>
        <v>0</v>
      </c>
      <c r="AO1097" s="48">
        <f t="shared" si="20213"/>
        <v>0</v>
      </c>
      <c r="AP1097" s="48">
        <f t="shared" si="20213"/>
        <v>0</v>
      </c>
      <c r="AQ1097" s="48">
        <f t="shared" si="20213"/>
        <v>0</v>
      </c>
      <c r="AR1097" s="48">
        <f t="shared" si="20213"/>
        <v>0</v>
      </c>
      <c r="AS1097" s="48">
        <f t="shared" si="20213"/>
        <v>0</v>
      </c>
      <c r="AT1097" s="48">
        <f t="shared" si="20213"/>
        <v>0</v>
      </c>
      <c r="AU1097" s="48">
        <f t="shared" si="20213"/>
        <v>0</v>
      </c>
      <c r="AV1097" s="48">
        <f t="shared" si="20213"/>
        <v>0</v>
      </c>
      <c r="AW1097" s="48">
        <f t="shared" si="20213"/>
        <v>0</v>
      </c>
      <c r="AX1097" s="48">
        <f t="shared" si="20213"/>
        <v>0</v>
      </c>
      <c r="AY1097" s="48">
        <f t="shared" si="20177"/>
        <v>0</v>
      </c>
      <c r="AZ1097" s="48">
        <f t="shared" si="20177"/>
        <v>0</v>
      </c>
      <c r="BA1097" s="48">
        <f t="shared" si="20177"/>
        <v>0</v>
      </c>
      <c r="BB1097" s="48">
        <f t="shared" si="20177"/>
        <v>0</v>
      </c>
      <c r="BC1097" s="48"/>
      <c r="BE1097" t="s">
        <v>187</v>
      </c>
      <c r="BP1097">
        <f>BF1086*X1097</f>
        <v>0</v>
      </c>
      <c r="BQ1097">
        <f t="shared" ref="BQ1097" si="20314">BG1086*Y1097</f>
        <v>0</v>
      </c>
      <c r="BR1097">
        <f t="shared" ref="BR1097" si="20315">BH1086*Z1097</f>
        <v>0</v>
      </c>
      <c r="BS1097">
        <f t="shared" ref="BS1097" si="20316">BI1086*AA1097</f>
        <v>0</v>
      </c>
      <c r="BT1097">
        <f t="shared" ref="BT1097" si="20317">BJ1086*AB1097</f>
        <v>0</v>
      </c>
      <c r="BU1097">
        <f t="shared" ref="BU1097" si="20318">BK1086*AC1097</f>
        <v>0</v>
      </c>
      <c r="BV1097">
        <f t="shared" ref="BV1097" si="20319">BL1086*AD1097</f>
        <v>0</v>
      </c>
      <c r="BW1097">
        <f t="shared" ref="BW1097" si="20320">BM1086*AE1097</f>
        <v>0</v>
      </c>
      <c r="BX1097">
        <f t="shared" ref="BX1097" si="20321">BN1086*AF1097</f>
        <v>0</v>
      </c>
      <c r="BY1097">
        <f t="shared" ref="BY1097" si="20322">BO1086*AG1097</f>
        <v>0</v>
      </c>
      <c r="BZ1097">
        <f t="shared" ref="BZ1097" si="20323">BP1086*AH1097</f>
        <v>0</v>
      </c>
      <c r="CA1097">
        <f t="shared" ref="CA1097" si="20324">BQ1086*AI1097</f>
        <v>0</v>
      </c>
      <c r="CB1097">
        <f t="shared" ref="CB1097" si="20325">BR1086*AJ1097</f>
        <v>0</v>
      </c>
      <c r="CC1097">
        <f t="shared" ref="CC1097" si="20326">BS1086*AK1097</f>
        <v>0</v>
      </c>
      <c r="CD1097">
        <f t="shared" ref="CD1097" si="20327">BT1086*AL1097</f>
        <v>0</v>
      </c>
      <c r="CE1097">
        <f t="shared" ref="CE1097" si="20328">BU1086*AM1097</f>
        <v>0</v>
      </c>
      <c r="CF1097">
        <f t="shared" ref="CF1097" si="20329">BV1086*AN1097</f>
        <v>0</v>
      </c>
      <c r="CG1097">
        <f t="shared" ref="CG1097" si="20330">BW1086*AO1097</f>
        <v>0</v>
      </c>
      <c r="CH1097">
        <f t="shared" ref="CH1097" si="20331">BX1086*AP1097</f>
        <v>0</v>
      </c>
      <c r="CI1097">
        <f t="shared" ref="CI1097" si="20332">BY1086*AQ1097</f>
        <v>0</v>
      </c>
      <c r="CJ1097">
        <f t="shared" ref="CJ1097" si="20333">BZ1086*AR1097</f>
        <v>0</v>
      </c>
      <c r="CK1097">
        <f t="shared" ref="CK1097" si="20334">CA1086*AS1097</f>
        <v>0</v>
      </c>
      <c r="CL1097">
        <f t="shared" ref="CL1097" si="20335">CB1086*AT1097</f>
        <v>0</v>
      </c>
      <c r="CM1097">
        <f t="shared" ref="CM1097" si="20336">CC1086*AU1097</f>
        <v>0</v>
      </c>
      <c r="CN1097">
        <f t="shared" ref="CN1097" si="20337">CD1086*AV1097</f>
        <v>0</v>
      </c>
      <c r="CO1097">
        <f t="shared" ref="CO1097" si="20338">CE1086*AW1097</f>
        <v>0</v>
      </c>
      <c r="CP1097">
        <f t="shared" ref="CP1097" si="20339">CF1086*AX1097</f>
        <v>0</v>
      </c>
      <c r="CQ1097">
        <f t="shared" ref="CQ1097" si="20340">CG1086*AY1097</f>
        <v>0</v>
      </c>
      <c r="CR1097">
        <f t="shared" ref="CR1097" si="20341">CH1086*AZ1097</f>
        <v>0</v>
      </c>
      <c r="CS1097">
        <f t="shared" ref="CS1097" si="20342">CI1086*BA1097</f>
        <v>0</v>
      </c>
      <c r="CT1097">
        <f t="shared" ref="CT1097" si="20343">CJ1086*BB1097</f>
        <v>0</v>
      </c>
    </row>
    <row r="1098" spans="5:98" x14ac:dyDescent="0.3">
      <c r="F1098" s="91">
        <f t="shared" ref="F1098:H1098" si="20344">F1097</f>
        <v>65</v>
      </c>
      <c r="G1098" s="91">
        <f t="shared" si="20344"/>
        <v>65</v>
      </c>
      <c r="H1098" s="4">
        <f t="shared" si="20344"/>
        <v>1</v>
      </c>
      <c r="I1098">
        <v>55</v>
      </c>
      <c r="J1098" s="48">
        <f t="shared" si="19984"/>
        <v>0</v>
      </c>
      <c r="K1098" s="48">
        <f t="shared" si="20248"/>
        <v>0</v>
      </c>
      <c r="L1098" s="98">
        <f t="shared" si="19986"/>
        <v>0</v>
      </c>
      <c r="M1098" s="48"/>
      <c r="N1098" s="48"/>
      <c r="O1098" s="48"/>
      <c r="P1098" s="48"/>
      <c r="Q1098" s="48"/>
      <c r="R1098" s="48"/>
      <c r="S1098" s="48"/>
      <c r="T1098" s="48"/>
      <c r="U1098" s="48"/>
      <c r="V1098" s="48"/>
      <c r="W1098" s="48"/>
      <c r="X1098" s="48"/>
      <c r="Y1098" s="48">
        <f>$J1098+$K1098+$L1098</f>
        <v>0</v>
      </c>
      <c r="Z1098" s="48">
        <f t="shared" si="20213"/>
        <v>0</v>
      </c>
      <c r="AA1098" s="48">
        <f t="shared" si="20213"/>
        <v>0</v>
      </c>
      <c r="AB1098" s="48">
        <f t="shared" si="20213"/>
        <v>0</v>
      </c>
      <c r="AC1098" s="48">
        <f t="shared" si="20213"/>
        <v>0</v>
      </c>
      <c r="AD1098" s="48">
        <f t="shared" si="20213"/>
        <v>0</v>
      </c>
      <c r="AE1098" s="48">
        <f t="shared" si="20213"/>
        <v>0</v>
      </c>
      <c r="AF1098" s="48">
        <f t="shared" si="20213"/>
        <v>0</v>
      </c>
      <c r="AG1098" s="48">
        <f t="shared" si="20213"/>
        <v>0</v>
      </c>
      <c r="AH1098" s="48">
        <f t="shared" si="20213"/>
        <v>0</v>
      </c>
      <c r="AI1098" s="48">
        <f t="shared" si="20213"/>
        <v>0</v>
      </c>
      <c r="AJ1098" s="48">
        <f t="shared" si="20213"/>
        <v>0</v>
      </c>
      <c r="AK1098" s="48">
        <f t="shared" si="20213"/>
        <v>0</v>
      </c>
      <c r="AL1098" s="48">
        <f t="shared" si="20213"/>
        <v>0</v>
      </c>
      <c r="AM1098" s="48">
        <f t="shared" si="20213"/>
        <v>0</v>
      </c>
      <c r="AN1098" s="48">
        <f t="shared" si="20213"/>
        <v>0</v>
      </c>
      <c r="AO1098" s="48">
        <f t="shared" si="20213"/>
        <v>0</v>
      </c>
      <c r="AP1098" s="48">
        <f t="shared" si="20213"/>
        <v>0</v>
      </c>
      <c r="AQ1098" s="48">
        <f t="shared" si="20213"/>
        <v>0</v>
      </c>
      <c r="AR1098" s="48">
        <f t="shared" si="20213"/>
        <v>0</v>
      </c>
      <c r="AS1098" s="48">
        <f t="shared" si="20213"/>
        <v>0</v>
      </c>
      <c r="AT1098" s="48">
        <f t="shared" si="20213"/>
        <v>0</v>
      </c>
      <c r="AU1098" s="48">
        <f t="shared" si="20213"/>
        <v>0</v>
      </c>
      <c r="AV1098" s="48">
        <f t="shared" si="20213"/>
        <v>0</v>
      </c>
      <c r="AW1098" s="48">
        <f t="shared" si="20213"/>
        <v>0</v>
      </c>
      <c r="AX1098" s="48">
        <f t="shared" si="20213"/>
        <v>0</v>
      </c>
      <c r="AY1098" s="48">
        <f t="shared" si="20177"/>
        <v>0</v>
      </c>
      <c r="AZ1098" s="48">
        <f t="shared" si="20177"/>
        <v>0</v>
      </c>
      <c r="BA1098" s="48">
        <f t="shared" si="20177"/>
        <v>0</v>
      </c>
      <c r="BB1098" s="48">
        <f t="shared" si="20177"/>
        <v>0</v>
      </c>
      <c r="BC1098" s="48"/>
      <c r="BE1098" t="s">
        <v>188</v>
      </c>
      <c r="BQ1098">
        <f>BF1086*Y1098</f>
        <v>0</v>
      </c>
      <c r="BR1098">
        <f t="shared" ref="BR1098" si="20345">BG1086*Z1098</f>
        <v>0</v>
      </c>
      <c r="BS1098">
        <f t="shared" ref="BS1098" si="20346">BH1086*AA1098</f>
        <v>0</v>
      </c>
      <c r="BT1098">
        <f t="shared" ref="BT1098" si="20347">BI1086*AB1098</f>
        <v>0</v>
      </c>
      <c r="BU1098">
        <f t="shared" ref="BU1098" si="20348">BJ1086*AC1098</f>
        <v>0</v>
      </c>
      <c r="BV1098">
        <f t="shared" ref="BV1098" si="20349">BK1086*AD1098</f>
        <v>0</v>
      </c>
      <c r="BW1098">
        <f t="shared" ref="BW1098" si="20350">BL1086*AE1098</f>
        <v>0</v>
      </c>
      <c r="BX1098">
        <f t="shared" ref="BX1098" si="20351">BM1086*AF1098</f>
        <v>0</v>
      </c>
      <c r="BY1098">
        <f t="shared" ref="BY1098" si="20352">BN1086*AG1098</f>
        <v>0</v>
      </c>
      <c r="BZ1098">
        <f t="shared" ref="BZ1098" si="20353">BO1086*AH1098</f>
        <v>0</v>
      </c>
      <c r="CA1098">
        <f t="shared" ref="CA1098" si="20354">BP1086*AI1098</f>
        <v>0</v>
      </c>
      <c r="CB1098">
        <f t="shared" ref="CB1098" si="20355">BQ1086*AJ1098</f>
        <v>0</v>
      </c>
      <c r="CC1098">
        <f t="shared" ref="CC1098" si="20356">BR1086*AK1098</f>
        <v>0</v>
      </c>
      <c r="CD1098">
        <f t="shared" ref="CD1098" si="20357">BS1086*AL1098</f>
        <v>0</v>
      </c>
      <c r="CE1098">
        <f t="shared" ref="CE1098" si="20358">BT1086*AM1098</f>
        <v>0</v>
      </c>
      <c r="CF1098">
        <f t="shared" ref="CF1098" si="20359">BU1086*AN1098</f>
        <v>0</v>
      </c>
      <c r="CG1098">
        <f t="shared" ref="CG1098" si="20360">BV1086*AO1098</f>
        <v>0</v>
      </c>
      <c r="CH1098">
        <f t="shared" ref="CH1098" si="20361">BW1086*AP1098</f>
        <v>0</v>
      </c>
      <c r="CI1098">
        <f t="shared" ref="CI1098" si="20362">BX1086*AQ1098</f>
        <v>0</v>
      </c>
      <c r="CJ1098">
        <f t="shared" ref="CJ1098" si="20363">BY1086*AR1098</f>
        <v>0</v>
      </c>
      <c r="CK1098">
        <f t="shared" ref="CK1098" si="20364">BZ1086*AS1098</f>
        <v>0</v>
      </c>
      <c r="CL1098">
        <f t="shared" ref="CL1098" si="20365">CA1086*AT1098</f>
        <v>0</v>
      </c>
      <c r="CM1098">
        <f t="shared" ref="CM1098" si="20366">CB1086*AU1098</f>
        <v>0</v>
      </c>
      <c r="CN1098">
        <f t="shared" ref="CN1098" si="20367">CC1086*AV1098</f>
        <v>0</v>
      </c>
      <c r="CO1098">
        <f t="shared" ref="CO1098" si="20368">CD1086*AW1098</f>
        <v>0</v>
      </c>
      <c r="CP1098">
        <f t="shared" ref="CP1098" si="20369">CE1086*AX1098</f>
        <v>0</v>
      </c>
      <c r="CQ1098">
        <f t="shared" ref="CQ1098" si="20370">CF1086*AY1098</f>
        <v>0</v>
      </c>
      <c r="CR1098">
        <f t="shared" ref="CR1098" si="20371">CG1086*AZ1098</f>
        <v>0</v>
      </c>
      <c r="CS1098">
        <f t="shared" ref="CS1098" si="20372">CH1086*BA1098</f>
        <v>0</v>
      </c>
      <c r="CT1098">
        <f t="shared" ref="CT1098" si="20373">CI1086*BB1098</f>
        <v>0</v>
      </c>
    </row>
    <row r="1099" spans="5:98" x14ac:dyDescent="0.3">
      <c r="F1099" s="91">
        <f t="shared" ref="F1099:H1099" si="20374">F1098</f>
        <v>65</v>
      </c>
      <c r="G1099" s="91">
        <f t="shared" si="20374"/>
        <v>65</v>
      </c>
      <c r="H1099" s="4">
        <f t="shared" si="20374"/>
        <v>1</v>
      </c>
      <c r="I1099">
        <v>60</v>
      </c>
      <c r="J1099" s="48">
        <f t="shared" si="19984"/>
        <v>0</v>
      </c>
      <c r="K1099" s="48">
        <f t="shared" si="20248"/>
        <v>0</v>
      </c>
      <c r="L1099" s="98">
        <f t="shared" si="19986"/>
        <v>0</v>
      </c>
      <c r="M1099" s="48"/>
      <c r="N1099" s="48"/>
      <c r="O1099" s="48"/>
      <c r="P1099" s="48"/>
      <c r="Q1099" s="48"/>
      <c r="R1099" s="48"/>
      <c r="S1099" s="48"/>
      <c r="T1099" s="48"/>
      <c r="U1099" s="48"/>
      <c r="V1099" s="48"/>
      <c r="W1099" s="48"/>
      <c r="X1099" s="48"/>
      <c r="Y1099" s="48"/>
      <c r="Z1099" s="48">
        <f>$J1099+$K1099+$L1099</f>
        <v>0</v>
      </c>
      <c r="AA1099" s="48">
        <f t="shared" si="20213"/>
        <v>0</v>
      </c>
      <c r="AB1099" s="48">
        <f t="shared" si="20213"/>
        <v>0</v>
      </c>
      <c r="AC1099" s="48">
        <f t="shared" si="20213"/>
        <v>0</v>
      </c>
      <c r="AD1099" s="48">
        <f t="shared" si="20213"/>
        <v>0</v>
      </c>
      <c r="AE1099" s="48">
        <f t="shared" si="20213"/>
        <v>0</v>
      </c>
      <c r="AF1099" s="48">
        <f t="shared" si="20213"/>
        <v>0</v>
      </c>
      <c r="AG1099" s="48">
        <f t="shared" si="20213"/>
        <v>0</v>
      </c>
      <c r="AH1099" s="48">
        <f t="shared" si="20213"/>
        <v>0</v>
      </c>
      <c r="AI1099" s="48">
        <f t="shared" si="20213"/>
        <v>0</v>
      </c>
      <c r="AJ1099" s="48">
        <f t="shared" si="20213"/>
        <v>0</v>
      </c>
      <c r="AK1099" s="48">
        <f t="shared" si="20213"/>
        <v>0</v>
      </c>
      <c r="AL1099" s="48">
        <f t="shared" si="20213"/>
        <v>0</v>
      </c>
      <c r="AM1099" s="48">
        <f t="shared" si="20213"/>
        <v>0</v>
      </c>
      <c r="AN1099" s="48">
        <f t="shared" si="20213"/>
        <v>0</v>
      </c>
      <c r="AO1099" s="48">
        <f t="shared" si="20213"/>
        <v>0</v>
      </c>
      <c r="AP1099" s="48">
        <f t="shared" si="20213"/>
        <v>0</v>
      </c>
      <c r="AQ1099" s="48">
        <f t="shared" si="20213"/>
        <v>0</v>
      </c>
      <c r="AR1099" s="48">
        <f t="shared" si="20213"/>
        <v>0</v>
      </c>
      <c r="AS1099" s="48">
        <f t="shared" si="20213"/>
        <v>0</v>
      </c>
      <c r="AT1099" s="48">
        <f t="shared" si="20213"/>
        <v>0</v>
      </c>
      <c r="AU1099" s="48">
        <f t="shared" si="20213"/>
        <v>0</v>
      </c>
      <c r="AV1099" s="48">
        <f t="shared" si="20213"/>
        <v>0</v>
      </c>
      <c r="AW1099" s="48">
        <f t="shared" si="20213"/>
        <v>0</v>
      </c>
      <c r="AX1099" s="48">
        <f t="shared" si="20213"/>
        <v>0</v>
      </c>
      <c r="AY1099" s="48">
        <f t="shared" si="20177"/>
        <v>0</v>
      </c>
      <c r="AZ1099" s="48">
        <f t="shared" si="20177"/>
        <v>0</v>
      </c>
      <c r="BA1099" s="48">
        <f t="shared" si="20177"/>
        <v>0</v>
      </c>
      <c r="BB1099" s="48">
        <f t="shared" si="20177"/>
        <v>0</v>
      </c>
      <c r="BC1099" s="48"/>
      <c r="BE1099" t="s">
        <v>189</v>
      </c>
      <c r="BR1099">
        <f>BF1086*Z1099</f>
        <v>0</v>
      </c>
      <c r="BS1099">
        <f t="shared" ref="BS1099" si="20375">BG1086*AA1099</f>
        <v>0</v>
      </c>
      <c r="BT1099">
        <f t="shared" ref="BT1099" si="20376">BH1086*AB1099</f>
        <v>0</v>
      </c>
      <c r="BU1099">
        <f t="shared" ref="BU1099" si="20377">BI1086*AC1099</f>
        <v>0</v>
      </c>
      <c r="BV1099">
        <f t="shared" ref="BV1099" si="20378">BJ1086*AD1099</f>
        <v>0</v>
      </c>
      <c r="BW1099">
        <f t="shared" ref="BW1099" si="20379">BK1086*AE1099</f>
        <v>0</v>
      </c>
      <c r="BX1099">
        <f t="shared" ref="BX1099" si="20380">BL1086*AF1099</f>
        <v>0</v>
      </c>
      <c r="BY1099">
        <f t="shared" ref="BY1099" si="20381">BM1086*AG1099</f>
        <v>0</v>
      </c>
      <c r="BZ1099">
        <f t="shared" ref="BZ1099" si="20382">BN1086*AH1099</f>
        <v>0</v>
      </c>
      <c r="CA1099">
        <f t="shared" ref="CA1099" si="20383">BO1086*AI1099</f>
        <v>0</v>
      </c>
      <c r="CB1099">
        <f t="shared" ref="CB1099" si="20384">BP1086*AJ1099</f>
        <v>0</v>
      </c>
      <c r="CC1099">
        <f t="shared" ref="CC1099" si="20385">BQ1086*AK1099</f>
        <v>0</v>
      </c>
      <c r="CD1099">
        <f t="shared" ref="CD1099" si="20386">BR1086*AL1099</f>
        <v>0</v>
      </c>
      <c r="CE1099">
        <f t="shared" ref="CE1099" si="20387">BS1086*AM1099</f>
        <v>0</v>
      </c>
      <c r="CF1099">
        <f t="shared" ref="CF1099" si="20388">BT1086*AN1099</f>
        <v>0</v>
      </c>
      <c r="CG1099">
        <f t="shared" ref="CG1099" si="20389">BU1086*AO1099</f>
        <v>0</v>
      </c>
      <c r="CH1099">
        <f t="shared" ref="CH1099" si="20390">BV1086*AP1099</f>
        <v>0</v>
      </c>
      <c r="CI1099">
        <f t="shared" ref="CI1099" si="20391">BW1086*AQ1099</f>
        <v>0</v>
      </c>
      <c r="CJ1099">
        <f t="shared" ref="CJ1099" si="20392">BX1086*AR1099</f>
        <v>0</v>
      </c>
      <c r="CK1099">
        <f t="shared" ref="CK1099" si="20393">BY1086*AS1099</f>
        <v>0</v>
      </c>
      <c r="CL1099">
        <f t="shared" ref="CL1099" si="20394">BZ1086*AT1099</f>
        <v>0</v>
      </c>
      <c r="CM1099">
        <f t="shared" ref="CM1099" si="20395">CA1086*AU1099</f>
        <v>0</v>
      </c>
      <c r="CN1099">
        <f t="shared" ref="CN1099" si="20396">CB1086*AV1099</f>
        <v>0</v>
      </c>
      <c r="CO1099">
        <f t="shared" ref="CO1099" si="20397">CC1086*AW1099</f>
        <v>0</v>
      </c>
      <c r="CP1099">
        <f t="shared" ref="CP1099" si="20398">CD1086*AX1099</f>
        <v>0</v>
      </c>
      <c r="CQ1099">
        <f t="shared" ref="CQ1099" si="20399">CE1086*AY1099</f>
        <v>0</v>
      </c>
      <c r="CR1099">
        <f t="shared" ref="CR1099" si="20400">CF1086*AZ1099</f>
        <v>0</v>
      </c>
      <c r="CS1099">
        <f t="shared" ref="CS1099" si="20401">CG1086*BA1099</f>
        <v>0</v>
      </c>
      <c r="CT1099">
        <f t="shared" ref="CT1099" si="20402">CH1086*BB1099</f>
        <v>0</v>
      </c>
    </row>
    <row r="1100" spans="5:98" x14ac:dyDescent="0.3">
      <c r="F1100" s="91">
        <f t="shared" ref="F1100:H1100" si="20403">F1099</f>
        <v>65</v>
      </c>
      <c r="G1100" s="91">
        <f t="shared" si="20403"/>
        <v>65</v>
      </c>
      <c r="H1100" s="4">
        <f t="shared" si="20403"/>
        <v>1</v>
      </c>
      <c r="I1100">
        <v>65</v>
      </c>
      <c r="J1100" s="48">
        <f t="shared" si="19984"/>
        <v>1</v>
      </c>
      <c r="K1100" s="48">
        <f t="shared" si="20248"/>
        <v>0</v>
      </c>
      <c r="L1100" s="98">
        <f t="shared" si="19986"/>
        <v>0</v>
      </c>
      <c r="M1100" s="48"/>
      <c r="N1100" s="48"/>
      <c r="O1100" s="48"/>
      <c r="P1100" s="48"/>
      <c r="Q1100" s="48"/>
      <c r="R1100" s="48"/>
      <c r="S1100" s="48"/>
      <c r="T1100" s="48"/>
      <c r="U1100" s="48"/>
      <c r="V1100" s="48"/>
      <c r="W1100" s="48"/>
      <c r="X1100" s="48"/>
      <c r="Y1100" s="48"/>
      <c r="Z1100" s="48"/>
      <c r="AA1100" s="48">
        <f>$J1100+$K1100+$L1100</f>
        <v>1</v>
      </c>
      <c r="AB1100" s="48">
        <f t="shared" si="20213"/>
        <v>1</v>
      </c>
      <c r="AC1100" s="48">
        <f t="shared" si="20213"/>
        <v>1</v>
      </c>
      <c r="AD1100" s="48">
        <f t="shared" si="20213"/>
        <v>1</v>
      </c>
      <c r="AE1100" s="48">
        <f t="shared" si="20213"/>
        <v>1</v>
      </c>
      <c r="AF1100" s="48">
        <f t="shared" si="20213"/>
        <v>1</v>
      </c>
      <c r="AG1100" s="48">
        <f t="shared" si="20213"/>
        <v>1</v>
      </c>
      <c r="AH1100" s="48">
        <f t="shared" si="20213"/>
        <v>1</v>
      </c>
      <c r="AI1100" s="48">
        <f t="shared" si="20213"/>
        <v>1</v>
      </c>
      <c r="AJ1100" s="48">
        <f t="shared" si="20213"/>
        <v>1</v>
      </c>
      <c r="AK1100" s="48">
        <f t="shared" si="20213"/>
        <v>1</v>
      </c>
      <c r="AL1100" s="48">
        <f t="shared" si="20213"/>
        <v>1</v>
      </c>
      <c r="AM1100" s="48">
        <f t="shared" si="20213"/>
        <v>1</v>
      </c>
      <c r="AN1100" s="48">
        <f t="shared" si="20213"/>
        <v>1</v>
      </c>
      <c r="AO1100" s="48">
        <f t="shared" si="20213"/>
        <v>1</v>
      </c>
      <c r="AP1100" s="48">
        <f t="shared" si="20213"/>
        <v>1</v>
      </c>
      <c r="AQ1100" s="48">
        <f t="shared" si="20213"/>
        <v>1</v>
      </c>
      <c r="AR1100" s="48">
        <f t="shared" si="20213"/>
        <v>1</v>
      </c>
      <c r="AS1100" s="48">
        <f t="shared" si="20213"/>
        <v>1</v>
      </c>
      <c r="AT1100" s="48">
        <f t="shared" si="20213"/>
        <v>1</v>
      </c>
      <c r="AU1100" s="48">
        <f t="shared" si="20213"/>
        <v>1</v>
      </c>
      <c r="AV1100" s="48">
        <f t="shared" si="20213"/>
        <v>1</v>
      </c>
      <c r="AW1100" s="48">
        <f t="shared" si="20213"/>
        <v>1</v>
      </c>
      <c r="AX1100" s="48">
        <f t="shared" si="20213"/>
        <v>1</v>
      </c>
      <c r="AY1100" s="48">
        <f t="shared" si="20177"/>
        <v>1</v>
      </c>
      <c r="AZ1100" s="48">
        <f t="shared" si="20177"/>
        <v>1</v>
      </c>
      <c r="BA1100" s="48">
        <f t="shared" si="20177"/>
        <v>1</v>
      </c>
      <c r="BB1100" s="48">
        <f t="shared" si="20177"/>
        <v>1</v>
      </c>
      <c r="BC1100" s="48"/>
      <c r="BE1100" t="s">
        <v>190</v>
      </c>
      <c r="BS1100">
        <f>BF1086*AA1100</f>
        <v>0</v>
      </c>
      <c r="BT1100">
        <f t="shared" ref="BT1100" si="20404">BG1086*AB1100</f>
        <v>2.4901135885573562</v>
      </c>
      <c r="BU1100">
        <f t="shared" ref="BU1100" si="20405">BH1086*AC1100</f>
        <v>16.600757257049047</v>
      </c>
      <c r="BV1100">
        <f t="shared" ref="BV1100" si="20406">BI1086*AD1100</f>
        <v>41.501893142622606</v>
      </c>
      <c r="BW1100">
        <f t="shared" ref="BW1100" si="20407">BJ1086*AE1100</f>
        <v>83.003786285245212</v>
      </c>
      <c r="BX1100">
        <f t="shared" ref="BX1100" si="20408">BK1086*AF1100</f>
        <v>203.52730234083887</v>
      </c>
      <c r="BY1100">
        <f t="shared" ref="BY1100" si="20409">BL1086*AG1100</f>
        <v>330.18693531726007</v>
      </c>
      <c r="BZ1100">
        <f t="shared" ref="BZ1100" si="20410">BM1086*AH1100</f>
        <v>390.99143739668671</v>
      </c>
      <c r="CA1100">
        <f t="shared" ref="CA1100" si="20411">BN1086*AI1100</f>
        <v>432.6623015613161</v>
      </c>
      <c r="CB1100">
        <f t="shared" ref="CB1100" si="20412">BO1086*AJ1100</f>
        <v>468.27576630593677</v>
      </c>
      <c r="CC1100">
        <f t="shared" ref="CC1100" si="20413">BP1086*AK1100</f>
        <v>500.09296247452824</v>
      </c>
      <c r="CD1100">
        <f t="shared" ref="CD1100" si="20414">BQ1086*AL1100</f>
        <v>531.48661237044405</v>
      </c>
      <c r="CE1100">
        <f t="shared" ref="CE1100" si="20415">BR1086*AM1100</f>
        <v>561.74434768030176</v>
      </c>
      <c r="CF1100">
        <f t="shared" ref="CF1100" si="20416">BS1086*AN1100</f>
        <v>588.49371551325135</v>
      </c>
      <c r="CG1100">
        <f t="shared" ref="CG1100" si="20417">BT1086*AO1100</f>
        <v>0</v>
      </c>
      <c r="CH1100">
        <f t="shared" ref="CH1100" si="20418">BU1086*AP1100</f>
        <v>0</v>
      </c>
      <c r="CI1100">
        <f t="shared" ref="CI1100" si="20419">BV1086*AQ1100</f>
        <v>0</v>
      </c>
      <c r="CJ1100">
        <f t="shared" ref="CJ1100" si="20420">BW1086*AR1100</f>
        <v>0</v>
      </c>
      <c r="CK1100">
        <f t="shared" ref="CK1100" si="20421">BX1086*AS1100</f>
        <v>0</v>
      </c>
      <c r="CL1100">
        <f t="shared" ref="CL1100" si="20422">BY1086*AT1100</f>
        <v>0</v>
      </c>
      <c r="CM1100">
        <f t="shared" ref="CM1100" si="20423">BZ1086*AU1100</f>
        <v>0</v>
      </c>
      <c r="CN1100">
        <f t="shared" ref="CN1100" si="20424">CA1086*AV1100</f>
        <v>0</v>
      </c>
      <c r="CO1100">
        <f t="shared" ref="CO1100" si="20425">CB1086*AW1100</f>
        <v>0</v>
      </c>
      <c r="CP1100">
        <f t="shared" ref="CP1100" si="20426">CC1086*AX1100</f>
        <v>0</v>
      </c>
      <c r="CQ1100">
        <f t="shared" ref="CQ1100" si="20427">CD1086*AY1100</f>
        <v>0</v>
      </c>
      <c r="CR1100">
        <f t="shared" ref="CR1100" si="20428">CE1086*AZ1100</f>
        <v>0</v>
      </c>
      <c r="CS1100">
        <f t="shared" ref="CS1100" si="20429">CF1086*BA1100</f>
        <v>0</v>
      </c>
      <c r="CT1100">
        <f t="shared" ref="CT1100" si="20430">CG1086*BB1100</f>
        <v>0</v>
      </c>
    </row>
    <row r="1101" spans="5:98" x14ac:dyDescent="0.3">
      <c r="F1101" s="91">
        <f t="shared" ref="F1101:H1101" si="20431">F1100</f>
        <v>65</v>
      </c>
      <c r="G1101" s="91">
        <f t="shared" si="20431"/>
        <v>65</v>
      </c>
      <c r="H1101" s="4">
        <f t="shared" si="20431"/>
        <v>1</v>
      </c>
      <c r="I1101">
        <v>70</v>
      </c>
      <c r="J1101" s="48">
        <f t="shared" si="19984"/>
        <v>0</v>
      </c>
      <c r="K1101" s="48">
        <f t="shared" si="20248"/>
        <v>0</v>
      </c>
      <c r="L1101" s="98">
        <f t="shared" si="19986"/>
        <v>0</v>
      </c>
      <c r="M1101" s="48"/>
      <c r="N1101" s="48"/>
      <c r="O1101" s="48"/>
      <c r="P1101" s="48"/>
      <c r="Q1101" s="48"/>
      <c r="R1101" s="48"/>
      <c r="S1101" s="48"/>
      <c r="T1101" s="48"/>
      <c r="U1101" s="48"/>
      <c r="V1101" s="48"/>
      <c r="W1101" s="48"/>
      <c r="X1101" s="48"/>
      <c r="Y1101" s="48"/>
      <c r="Z1101" s="48"/>
      <c r="AA1101" s="48"/>
      <c r="AB1101" s="48">
        <f>$J1101+$K1101+$L1101</f>
        <v>0</v>
      </c>
      <c r="AC1101" s="48">
        <f t="shared" si="20213"/>
        <v>0</v>
      </c>
      <c r="AD1101" s="48">
        <f t="shared" si="20213"/>
        <v>0</v>
      </c>
      <c r="AE1101" s="48">
        <f t="shared" si="20213"/>
        <v>0</v>
      </c>
      <c r="AF1101" s="48">
        <f t="shared" si="20213"/>
        <v>0</v>
      </c>
      <c r="AG1101" s="48">
        <f t="shared" si="20213"/>
        <v>0</v>
      </c>
      <c r="AH1101" s="48">
        <f t="shared" si="20213"/>
        <v>0</v>
      </c>
      <c r="AI1101" s="48">
        <f t="shared" si="20213"/>
        <v>0</v>
      </c>
      <c r="AJ1101" s="48">
        <f t="shared" si="20213"/>
        <v>0</v>
      </c>
      <c r="AK1101" s="48">
        <f t="shared" si="20213"/>
        <v>0</v>
      </c>
      <c r="AL1101" s="48">
        <f t="shared" si="20213"/>
        <v>0</v>
      </c>
      <c r="AM1101" s="48">
        <f t="shared" si="20213"/>
        <v>0</v>
      </c>
      <c r="AN1101" s="48">
        <f t="shared" si="20213"/>
        <v>0</v>
      </c>
      <c r="AO1101" s="48">
        <f t="shared" si="20213"/>
        <v>0</v>
      </c>
      <c r="AP1101" s="48">
        <f t="shared" si="20213"/>
        <v>0</v>
      </c>
      <c r="AQ1101" s="48">
        <f t="shared" si="20213"/>
        <v>0</v>
      </c>
      <c r="AR1101" s="48">
        <f t="shared" si="20213"/>
        <v>0</v>
      </c>
      <c r="AS1101" s="48">
        <f t="shared" si="20213"/>
        <v>0</v>
      </c>
      <c r="AT1101" s="48">
        <f t="shared" si="20213"/>
        <v>0</v>
      </c>
      <c r="AU1101" s="48">
        <f t="shared" si="20213"/>
        <v>0</v>
      </c>
      <c r="AV1101" s="48">
        <f t="shared" si="20213"/>
        <v>0</v>
      </c>
      <c r="AW1101" s="48">
        <f t="shared" si="20213"/>
        <v>0</v>
      </c>
      <c r="AX1101" s="48">
        <f t="shared" si="20213"/>
        <v>0</v>
      </c>
      <c r="AY1101" s="48">
        <f t="shared" si="20177"/>
        <v>0</v>
      </c>
      <c r="AZ1101" s="48">
        <f t="shared" si="20177"/>
        <v>0</v>
      </c>
      <c r="BA1101" s="48">
        <f t="shared" si="20177"/>
        <v>0</v>
      </c>
      <c r="BB1101" s="48">
        <f t="shared" si="20177"/>
        <v>0</v>
      </c>
      <c r="BC1101" s="48"/>
      <c r="BE1101" t="s">
        <v>191</v>
      </c>
      <c r="BT1101">
        <f>BF1086*AB1101</f>
        <v>0</v>
      </c>
      <c r="BU1101">
        <f t="shared" ref="BU1101" si="20432">BG1086*AC1101</f>
        <v>0</v>
      </c>
      <c r="BV1101">
        <f t="shared" ref="BV1101" si="20433">BH1086*AD1101</f>
        <v>0</v>
      </c>
      <c r="BW1101">
        <f t="shared" ref="BW1101" si="20434">BI1086*AE1101</f>
        <v>0</v>
      </c>
      <c r="BX1101">
        <f t="shared" ref="BX1101" si="20435">BJ1086*AF1101</f>
        <v>0</v>
      </c>
      <c r="BY1101">
        <f t="shared" ref="BY1101" si="20436">BK1086*AG1101</f>
        <v>0</v>
      </c>
      <c r="BZ1101">
        <f t="shared" ref="BZ1101" si="20437">BL1086*AH1101</f>
        <v>0</v>
      </c>
      <c r="CA1101">
        <f t="shared" ref="CA1101" si="20438">BM1086*AI1101</f>
        <v>0</v>
      </c>
      <c r="CB1101">
        <f t="shared" ref="CB1101" si="20439">BN1086*AJ1101</f>
        <v>0</v>
      </c>
      <c r="CC1101">
        <f t="shared" ref="CC1101" si="20440">BO1086*AK1101</f>
        <v>0</v>
      </c>
      <c r="CD1101">
        <f t="shared" ref="CD1101" si="20441">BP1086*AL1101</f>
        <v>0</v>
      </c>
      <c r="CE1101">
        <f t="shared" ref="CE1101" si="20442">BQ1086*AM1101</f>
        <v>0</v>
      </c>
      <c r="CF1101">
        <f t="shared" ref="CF1101" si="20443">BR1086*AN1101</f>
        <v>0</v>
      </c>
      <c r="CG1101">
        <f t="shared" ref="CG1101" si="20444">BS1086*AO1101</f>
        <v>0</v>
      </c>
      <c r="CH1101">
        <f t="shared" ref="CH1101" si="20445">BT1086*AP1101</f>
        <v>0</v>
      </c>
      <c r="CI1101">
        <f t="shared" ref="CI1101" si="20446">BU1086*AQ1101</f>
        <v>0</v>
      </c>
      <c r="CJ1101">
        <f t="shared" ref="CJ1101" si="20447">BV1086*AR1101</f>
        <v>0</v>
      </c>
      <c r="CK1101">
        <f t="shared" ref="CK1101" si="20448">BW1086*AS1101</f>
        <v>0</v>
      </c>
      <c r="CL1101">
        <f t="shared" ref="CL1101" si="20449">BX1086*AT1101</f>
        <v>0</v>
      </c>
      <c r="CM1101">
        <f t="shared" ref="CM1101" si="20450">BY1086*AU1101</f>
        <v>0</v>
      </c>
      <c r="CN1101">
        <f t="shared" ref="CN1101" si="20451">BZ1086*AV1101</f>
        <v>0</v>
      </c>
      <c r="CO1101">
        <f t="shared" ref="CO1101" si="20452">CA1086*AW1101</f>
        <v>0</v>
      </c>
      <c r="CP1101">
        <f t="shared" ref="CP1101" si="20453">CB1086*AX1101</f>
        <v>0</v>
      </c>
      <c r="CQ1101">
        <f t="shared" ref="CQ1101" si="20454">CC1086*AY1101</f>
        <v>0</v>
      </c>
      <c r="CR1101">
        <f t="shared" ref="CR1101" si="20455">CD1086*AZ1101</f>
        <v>0</v>
      </c>
      <c r="CS1101">
        <f t="shared" ref="CS1101" si="20456">CE1086*BA1101</f>
        <v>0</v>
      </c>
      <c r="CT1101">
        <f t="shared" ref="CT1101" si="20457">CF1086*BB1101</f>
        <v>0</v>
      </c>
    </row>
    <row r="1102" spans="5:98" x14ac:dyDescent="0.3">
      <c r="F1102" s="91">
        <f t="shared" ref="F1102:H1102" si="20458">F1101</f>
        <v>65</v>
      </c>
      <c r="G1102" s="91">
        <f t="shared" si="20458"/>
        <v>65</v>
      </c>
      <c r="H1102" s="4">
        <f t="shared" si="20458"/>
        <v>1</v>
      </c>
      <c r="I1102">
        <v>75</v>
      </c>
      <c r="J1102" s="48">
        <f t="shared" si="19984"/>
        <v>0</v>
      </c>
      <c r="K1102" s="48">
        <f t="shared" si="20248"/>
        <v>0</v>
      </c>
      <c r="L1102" s="98">
        <f t="shared" si="19986"/>
        <v>0</v>
      </c>
      <c r="M1102" s="48"/>
      <c r="N1102" s="48"/>
      <c r="O1102" s="48"/>
      <c r="P1102" s="48"/>
      <c r="Q1102" s="48"/>
      <c r="R1102" s="48"/>
      <c r="S1102" s="48"/>
      <c r="T1102" s="48"/>
      <c r="U1102" s="48"/>
      <c r="V1102" s="48"/>
      <c r="W1102" s="48"/>
      <c r="X1102" s="48"/>
      <c r="Y1102" s="48"/>
      <c r="Z1102" s="48"/>
      <c r="AA1102" s="48"/>
      <c r="AB1102" s="48"/>
      <c r="AC1102" s="48">
        <f>$J1102+$K1102+$L1102</f>
        <v>0</v>
      </c>
      <c r="AD1102" s="48">
        <f t="shared" si="20213"/>
        <v>0</v>
      </c>
      <c r="AE1102" s="48">
        <f t="shared" si="20213"/>
        <v>0</v>
      </c>
      <c r="AF1102" s="48">
        <f t="shared" si="20213"/>
        <v>0</v>
      </c>
      <c r="AG1102" s="48">
        <f t="shared" si="20213"/>
        <v>0</v>
      </c>
      <c r="AH1102" s="48">
        <f t="shared" si="20213"/>
        <v>0</v>
      </c>
      <c r="AI1102" s="48">
        <f t="shared" si="20213"/>
        <v>0</v>
      </c>
      <c r="AJ1102" s="48">
        <f t="shared" si="20213"/>
        <v>0</v>
      </c>
      <c r="AK1102" s="48">
        <f t="shared" si="20213"/>
        <v>0</v>
      </c>
      <c r="AL1102" s="48">
        <f t="shared" si="20213"/>
        <v>0</v>
      </c>
      <c r="AM1102" s="48">
        <f t="shared" si="20213"/>
        <v>0</v>
      </c>
      <c r="AN1102" s="48">
        <f t="shared" si="20213"/>
        <v>0</v>
      </c>
      <c r="AO1102" s="48">
        <f t="shared" si="20213"/>
        <v>0</v>
      </c>
      <c r="AP1102" s="48">
        <f t="shared" si="20213"/>
        <v>0</v>
      </c>
      <c r="AQ1102" s="48">
        <f t="shared" si="20213"/>
        <v>0</v>
      </c>
      <c r="AR1102" s="48">
        <f t="shared" si="20213"/>
        <v>0</v>
      </c>
      <c r="AS1102" s="48">
        <f t="shared" si="20213"/>
        <v>0</v>
      </c>
      <c r="AT1102" s="48">
        <f t="shared" si="20213"/>
        <v>0</v>
      </c>
      <c r="AU1102" s="48">
        <f t="shared" si="20213"/>
        <v>0</v>
      </c>
      <c r="AV1102" s="48">
        <f t="shared" si="20213"/>
        <v>0</v>
      </c>
      <c r="AW1102" s="48">
        <f t="shared" si="20213"/>
        <v>0</v>
      </c>
      <c r="AX1102" s="48">
        <f t="shared" si="20213"/>
        <v>0</v>
      </c>
      <c r="AY1102" s="48">
        <f t="shared" si="20177"/>
        <v>0</v>
      </c>
      <c r="AZ1102" s="48">
        <f t="shared" si="20177"/>
        <v>0</v>
      </c>
      <c r="BA1102" s="48">
        <f t="shared" si="20177"/>
        <v>0</v>
      </c>
      <c r="BB1102" s="48">
        <f t="shared" si="20177"/>
        <v>0</v>
      </c>
      <c r="BC1102" s="48"/>
      <c r="BE1102" t="s">
        <v>192</v>
      </c>
      <c r="BU1102">
        <f>BF1086*AC1102</f>
        <v>0</v>
      </c>
      <c r="BV1102">
        <f t="shared" ref="BV1102" si="20459">BG1086*AD1102</f>
        <v>0</v>
      </c>
      <c r="BW1102">
        <f t="shared" ref="BW1102" si="20460">BH1086*AE1102</f>
        <v>0</v>
      </c>
      <c r="BX1102">
        <f t="shared" ref="BX1102" si="20461">BI1086*AF1102</f>
        <v>0</v>
      </c>
      <c r="BY1102">
        <f t="shared" ref="BY1102" si="20462">BJ1086*AG1102</f>
        <v>0</v>
      </c>
      <c r="BZ1102">
        <f t="shared" ref="BZ1102" si="20463">BK1086*AH1102</f>
        <v>0</v>
      </c>
      <c r="CA1102">
        <f t="shared" ref="CA1102" si="20464">BL1086*AI1102</f>
        <v>0</v>
      </c>
      <c r="CB1102">
        <f t="shared" ref="CB1102" si="20465">BM1086*AJ1102</f>
        <v>0</v>
      </c>
      <c r="CC1102">
        <f t="shared" ref="CC1102" si="20466">BN1086*AK1102</f>
        <v>0</v>
      </c>
      <c r="CD1102">
        <f t="shared" ref="CD1102" si="20467">BO1086*AL1102</f>
        <v>0</v>
      </c>
      <c r="CE1102">
        <f t="shared" ref="CE1102" si="20468">BP1086*AM1102</f>
        <v>0</v>
      </c>
      <c r="CF1102">
        <f t="shared" ref="CF1102" si="20469">BQ1086*AN1102</f>
        <v>0</v>
      </c>
      <c r="CG1102">
        <f t="shared" ref="CG1102" si="20470">BR1086*AO1102</f>
        <v>0</v>
      </c>
      <c r="CH1102">
        <f t="shared" ref="CH1102" si="20471">BS1086*AP1102</f>
        <v>0</v>
      </c>
      <c r="CI1102">
        <f t="shared" ref="CI1102" si="20472">BT1086*AQ1102</f>
        <v>0</v>
      </c>
      <c r="CJ1102">
        <f t="shared" ref="CJ1102" si="20473">BU1086*AR1102</f>
        <v>0</v>
      </c>
      <c r="CK1102">
        <f t="shared" ref="CK1102" si="20474">BV1086*AS1102</f>
        <v>0</v>
      </c>
      <c r="CL1102">
        <f t="shared" ref="CL1102" si="20475">BW1086*AT1102</f>
        <v>0</v>
      </c>
      <c r="CM1102">
        <f t="shared" ref="CM1102" si="20476">BX1086*AU1102</f>
        <v>0</v>
      </c>
      <c r="CN1102">
        <f t="shared" ref="CN1102" si="20477">BY1086*AV1102</f>
        <v>0</v>
      </c>
      <c r="CO1102">
        <f t="shared" ref="CO1102" si="20478">BZ1086*AW1102</f>
        <v>0</v>
      </c>
      <c r="CP1102">
        <f t="shared" ref="CP1102" si="20479">CA1086*AX1102</f>
        <v>0</v>
      </c>
      <c r="CQ1102">
        <f t="shared" ref="CQ1102" si="20480">CB1086*AY1102</f>
        <v>0</v>
      </c>
      <c r="CR1102">
        <f t="shared" ref="CR1102" si="20481">CC1086*AZ1102</f>
        <v>0</v>
      </c>
      <c r="CS1102">
        <f t="shared" ref="CS1102" si="20482">CD1086*BA1102</f>
        <v>0</v>
      </c>
      <c r="CT1102">
        <f t="shared" ref="CT1102" si="20483">CE1086*BB1102</f>
        <v>0</v>
      </c>
    </row>
    <row r="1103" spans="5:98" x14ac:dyDescent="0.3">
      <c r="F1103" s="91">
        <f t="shared" ref="F1103:H1103" si="20484">F1102</f>
        <v>65</v>
      </c>
      <c r="G1103" s="91">
        <f t="shared" si="20484"/>
        <v>65</v>
      </c>
      <c r="H1103" s="4">
        <f t="shared" si="20484"/>
        <v>1</v>
      </c>
      <c r="I1103">
        <v>80</v>
      </c>
      <c r="J1103" s="48">
        <f t="shared" si="19984"/>
        <v>0</v>
      </c>
      <c r="K1103" s="48">
        <f t="shared" si="20248"/>
        <v>0</v>
      </c>
      <c r="L1103" s="98">
        <f t="shared" si="19986"/>
        <v>0</v>
      </c>
      <c r="M1103" s="48"/>
      <c r="N1103" s="48"/>
      <c r="O1103" s="48"/>
      <c r="P1103" s="48"/>
      <c r="Q1103" s="48"/>
      <c r="R1103" s="48"/>
      <c r="S1103" s="48"/>
      <c r="T1103" s="48"/>
      <c r="U1103" s="48"/>
      <c r="V1103" s="48"/>
      <c r="W1103" s="48"/>
      <c r="X1103" s="48"/>
      <c r="Y1103" s="48"/>
      <c r="Z1103" s="48"/>
      <c r="AA1103" s="48"/>
      <c r="AB1103" s="48"/>
      <c r="AC1103" s="48"/>
      <c r="AD1103" s="48">
        <f>$J1103+$K1103+$L1103</f>
        <v>0</v>
      </c>
      <c r="AE1103" s="48">
        <f t="shared" si="20213"/>
        <v>0</v>
      </c>
      <c r="AF1103" s="48">
        <f t="shared" si="20213"/>
        <v>0</v>
      </c>
      <c r="AG1103" s="48">
        <f t="shared" si="20213"/>
        <v>0</v>
      </c>
      <c r="AH1103" s="48">
        <f t="shared" si="20213"/>
        <v>0</v>
      </c>
      <c r="AI1103" s="48">
        <f t="shared" si="20213"/>
        <v>0</v>
      </c>
      <c r="AJ1103" s="48">
        <f t="shared" si="20213"/>
        <v>0</v>
      </c>
      <c r="AK1103" s="48">
        <f t="shared" si="20213"/>
        <v>0</v>
      </c>
      <c r="AL1103" s="48">
        <f t="shared" si="20213"/>
        <v>0</v>
      </c>
      <c r="AM1103" s="48">
        <f t="shared" si="20213"/>
        <v>0</v>
      </c>
      <c r="AN1103" s="48">
        <f t="shared" si="20213"/>
        <v>0</v>
      </c>
      <c r="AO1103" s="48">
        <f t="shared" si="20213"/>
        <v>0</v>
      </c>
      <c r="AP1103" s="48">
        <f t="shared" si="20213"/>
        <v>0</v>
      </c>
      <c r="AQ1103" s="48">
        <f t="shared" si="20213"/>
        <v>0</v>
      </c>
      <c r="AR1103" s="48">
        <f t="shared" si="20213"/>
        <v>0</v>
      </c>
      <c r="AS1103" s="48">
        <f t="shared" si="20213"/>
        <v>0</v>
      </c>
      <c r="AT1103" s="48">
        <f t="shared" si="20213"/>
        <v>0</v>
      </c>
      <c r="AU1103" s="48">
        <f t="shared" si="20213"/>
        <v>0</v>
      </c>
      <c r="AV1103" s="48">
        <f t="shared" si="20213"/>
        <v>0</v>
      </c>
      <c r="AW1103" s="48">
        <f t="shared" si="20213"/>
        <v>0</v>
      </c>
      <c r="AX1103" s="48">
        <f t="shared" si="20213"/>
        <v>0</v>
      </c>
      <c r="AY1103" s="48">
        <f t="shared" si="20177"/>
        <v>0</v>
      </c>
      <c r="AZ1103" s="48">
        <f t="shared" si="20177"/>
        <v>0</v>
      </c>
      <c r="BA1103" s="48">
        <f t="shared" si="20177"/>
        <v>0</v>
      </c>
      <c r="BB1103" s="48">
        <f t="shared" si="20177"/>
        <v>0</v>
      </c>
      <c r="BC1103" s="48"/>
      <c r="BE1103" t="s">
        <v>193</v>
      </c>
      <c r="BV1103">
        <f>BF1086*AD1103</f>
        <v>0</v>
      </c>
      <c r="BW1103">
        <f t="shared" ref="BW1103" si="20485">BG1086*AE1103</f>
        <v>0</v>
      </c>
      <c r="BX1103">
        <f t="shared" ref="BX1103" si="20486">BH1086*AF1103</f>
        <v>0</v>
      </c>
      <c r="BY1103">
        <f t="shared" ref="BY1103" si="20487">BI1086*AG1103</f>
        <v>0</v>
      </c>
      <c r="BZ1103">
        <f t="shared" ref="BZ1103" si="20488">BJ1086*AH1103</f>
        <v>0</v>
      </c>
      <c r="CA1103">
        <f t="shared" ref="CA1103" si="20489">BK1086*AI1103</f>
        <v>0</v>
      </c>
      <c r="CB1103">
        <f t="shared" ref="CB1103" si="20490">BL1086*AJ1103</f>
        <v>0</v>
      </c>
      <c r="CC1103">
        <f t="shared" ref="CC1103" si="20491">BM1086*AK1103</f>
        <v>0</v>
      </c>
      <c r="CD1103">
        <f t="shared" ref="CD1103" si="20492">BN1086*AL1103</f>
        <v>0</v>
      </c>
      <c r="CE1103">
        <f t="shared" ref="CE1103" si="20493">BO1086*AM1103</f>
        <v>0</v>
      </c>
      <c r="CF1103">
        <f t="shared" ref="CF1103" si="20494">BP1086*AN1103</f>
        <v>0</v>
      </c>
      <c r="CG1103">
        <f t="shared" ref="CG1103" si="20495">BQ1086*AO1103</f>
        <v>0</v>
      </c>
      <c r="CH1103">
        <f t="shared" ref="CH1103" si="20496">BR1086*AP1103</f>
        <v>0</v>
      </c>
      <c r="CI1103">
        <f t="shared" ref="CI1103" si="20497">BS1086*AQ1103</f>
        <v>0</v>
      </c>
      <c r="CJ1103">
        <f t="shared" ref="CJ1103" si="20498">BT1086*AR1103</f>
        <v>0</v>
      </c>
      <c r="CK1103">
        <f t="shared" ref="CK1103" si="20499">BU1086*AS1103</f>
        <v>0</v>
      </c>
      <c r="CL1103">
        <f t="shared" ref="CL1103" si="20500">BV1086*AT1103</f>
        <v>0</v>
      </c>
      <c r="CM1103">
        <f t="shared" ref="CM1103" si="20501">BW1086*AU1103</f>
        <v>0</v>
      </c>
      <c r="CN1103">
        <f t="shared" ref="CN1103" si="20502">BX1086*AV1103</f>
        <v>0</v>
      </c>
      <c r="CO1103">
        <f t="shared" ref="CO1103" si="20503">BY1086*AW1103</f>
        <v>0</v>
      </c>
      <c r="CP1103">
        <f t="shared" ref="CP1103" si="20504">BZ1086*AX1103</f>
        <v>0</v>
      </c>
      <c r="CQ1103">
        <f t="shared" ref="CQ1103" si="20505">CA1086*AY1103</f>
        <v>0</v>
      </c>
      <c r="CR1103">
        <f t="shared" ref="CR1103" si="20506">CB1086*AZ1103</f>
        <v>0</v>
      </c>
      <c r="CS1103">
        <f t="shared" ref="CS1103" si="20507">CC1086*BA1103</f>
        <v>0</v>
      </c>
      <c r="CT1103">
        <f t="shared" ref="CT1103" si="20508">CD1086*BB1103</f>
        <v>0</v>
      </c>
    </row>
    <row r="1104" spans="5:98" x14ac:dyDescent="0.3">
      <c r="F1104" s="91">
        <f t="shared" ref="F1104:H1104" si="20509">F1103</f>
        <v>65</v>
      </c>
      <c r="G1104" s="91">
        <f t="shared" si="20509"/>
        <v>65</v>
      </c>
      <c r="H1104" s="4">
        <f t="shared" si="20509"/>
        <v>1</v>
      </c>
      <c r="I1104">
        <v>85</v>
      </c>
      <c r="J1104" s="48">
        <f t="shared" si="19984"/>
        <v>0</v>
      </c>
      <c r="K1104" s="48">
        <f t="shared" si="20248"/>
        <v>0</v>
      </c>
      <c r="L1104" s="98">
        <f t="shared" si="19986"/>
        <v>0</v>
      </c>
      <c r="M1104" s="48"/>
      <c r="N1104" s="48"/>
      <c r="O1104" s="48"/>
      <c r="P1104" s="48"/>
      <c r="Q1104" s="48"/>
      <c r="R1104" s="48"/>
      <c r="S1104" s="48"/>
      <c r="T1104" s="48"/>
      <c r="U1104" s="48"/>
      <c r="V1104" s="48"/>
      <c r="W1104" s="48"/>
      <c r="X1104" s="48"/>
      <c r="Y1104" s="48"/>
      <c r="Z1104" s="48"/>
      <c r="AA1104" s="48"/>
      <c r="AB1104" s="48"/>
      <c r="AC1104" s="48"/>
      <c r="AD1104" s="48"/>
      <c r="AE1104" s="48">
        <f>$J1104+$K1104+$L1104</f>
        <v>0</v>
      </c>
      <c r="AF1104" s="48">
        <f t="shared" si="20213"/>
        <v>0</v>
      </c>
      <c r="AG1104" s="48">
        <f t="shared" si="20213"/>
        <v>0</v>
      </c>
      <c r="AH1104" s="48">
        <f t="shared" si="20213"/>
        <v>0</v>
      </c>
      <c r="AI1104" s="48">
        <f t="shared" si="20213"/>
        <v>0</v>
      </c>
      <c r="AJ1104" s="48">
        <f t="shared" si="20213"/>
        <v>0</v>
      </c>
      <c r="AK1104" s="48">
        <f t="shared" si="20213"/>
        <v>0</v>
      </c>
      <c r="AL1104" s="48">
        <f t="shared" si="20213"/>
        <v>0</v>
      </c>
      <c r="AM1104" s="48">
        <f t="shared" si="20213"/>
        <v>0</v>
      </c>
      <c r="AN1104" s="48">
        <f t="shared" si="20213"/>
        <v>0</v>
      </c>
      <c r="AO1104" s="48">
        <f t="shared" si="20213"/>
        <v>0</v>
      </c>
      <c r="AP1104" s="48">
        <f t="shared" ref="AP1104:BB1119" si="20510">$J1104+$K1104+$L1104</f>
        <v>0</v>
      </c>
      <c r="AQ1104" s="48">
        <f t="shared" si="20510"/>
        <v>0</v>
      </c>
      <c r="AR1104" s="48">
        <f t="shared" si="20510"/>
        <v>0</v>
      </c>
      <c r="AS1104" s="48">
        <f t="shared" si="20510"/>
        <v>0</v>
      </c>
      <c r="AT1104" s="48">
        <f t="shared" si="20510"/>
        <v>0</v>
      </c>
      <c r="AU1104" s="48">
        <f t="shared" si="20510"/>
        <v>0</v>
      </c>
      <c r="AV1104" s="48">
        <f t="shared" si="20510"/>
        <v>0</v>
      </c>
      <c r="AW1104" s="48">
        <f t="shared" si="20510"/>
        <v>0</v>
      </c>
      <c r="AX1104" s="48">
        <f t="shared" si="20510"/>
        <v>0</v>
      </c>
      <c r="AY1104" s="48">
        <f t="shared" si="20177"/>
        <v>0</v>
      </c>
      <c r="AZ1104" s="48">
        <f t="shared" si="20177"/>
        <v>0</v>
      </c>
      <c r="BA1104" s="48">
        <f t="shared" si="20177"/>
        <v>0</v>
      </c>
      <c r="BB1104" s="48">
        <f t="shared" si="20177"/>
        <v>0</v>
      </c>
      <c r="BC1104" s="48"/>
      <c r="BE1104" t="s">
        <v>194</v>
      </c>
      <c r="BW1104">
        <f>BF1086*AE1104</f>
        <v>0</v>
      </c>
      <c r="BX1104">
        <f t="shared" ref="BX1104" si="20511">BG1086*AF1104</f>
        <v>0</v>
      </c>
      <c r="BY1104">
        <f t="shared" ref="BY1104" si="20512">BH1086*AG1104</f>
        <v>0</v>
      </c>
      <c r="BZ1104">
        <f t="shared" ref="BZ1104" si="20513">BI1086*AH1104</f>
        <v>0</v>
      </c>
      <c r="CA1104">
        <f t="shared" ref="CA1104" si="20514">BJ1086*AI1104</f>
        <v>0</v>
      </c>
      <c r="CB1104">
        <f t="shared" ref="CB1104" si="20515">BK1086*AJ1104</f>
        <v>0</v>
      </c>
      <c r="CC1104">
        <f t="shared" ref="CC1104" si="20516">BL1086*AK1104</f>
        <v>0</v>
      </c>
      <c r="CD1104">
        <f t="shared" ref="CD1104" si="20517">BM1086*AL1104</f>
        <v>0</v>
      </c>
      <c r="CE1104">
        <f t="shared" ref="CE1104" si="20518">BN1086*AM1104</f>
        <v>0</v>
      </c>
      <c r="CF1104">
        <f t="shared" ref="CF1104" si="20519">BO1086*AN1104</f>
        <v>0</v>
      </c>
      <c r="CG1104">
        <f t="shared" ref="CG1104" si="20520">BP1086*AO1104</f>
        <v>0</v>
      </c>
      <c r="CH1104">
        <f t="shared" ref="CH1104" si="20521">BQ1086*AP1104</f>
        <v>0</v>
      </c>
      <c r="CI1104">
        <f t="shared" ref="CI1104" si="20522">BR1086*AQ1104</f>
        <v>0</v>
      </c>
      <c r="CJ1104">
        <f t="shared" ref="CJ1104" si="20523">BS1086*AR1104</f>
        <v>0</v>
      </c>
      <c r="CK1104">
        <f t="shared" ref="CK1104" si="20524">BT1086*AS1104</f>
        <v>0</v>
      </c>
      <c r="CL1104">
        <f t="shared" ref="CL1104" si="20525">BU1086*AT1104</f>
        <v>0</v>
      </c>
      <c r="CM1104">
        <f t="shared" ref="CM1104" si="20526">BV1086*AU1104</f>
        <v>0</v>
      </c>
      <c r="CN1104">
        <f t="shared" ref="CN1104" si="20527">BW1086*AV1104</f>
        <v>0</v>
      </c>
      <c r="CO1104">
        <f t="shared" ref="CO1104" si="20528">BX1086*AW1104</f>
        <v>0</v>
      </c>
      <c r="CP1104">
        <f t="shared" ref="CP1104" si="20529">BY1086*AX1104</f>
        <v>0</v>
      </c>
      <c r="CQ1104">
        <f t="shared" ref="CQ1104" si="20530">BZ1086*AY1104</f>
        <v>0</v>
      </c>
      <c r="CR1104">
        <f t="shared" ref="CR1104" si="20531">CA1086*AZ1104</f>
        <v>0</v>
      </c>
      <c r="CS1104">
        <f t="shared" ref="CS1104" si="20532">CB1086*BA1104</f>
        <v>0</v>
      </c>
      <c r="CT1104">
        <f t="shared" ref="CT1104" si="20533">CC1086*BB1104</f>
        <v>0</v>
      </c>
    </row>
    <row r="1105" spans="6:98" x14ac:dyDescent="0.3">
      <c r="F1105" s="91">
        <f t="shared" ref="F1105:H1105" si="20534">F1104</f>
        <v>65</v>
      </c>
      <c r="G1105" s="91">
        <f t="shared" si="20534"/>
        <v>65</v>
      </c>
      <c r="H1105" s="4">
        <f t="shared" si="20534"/>
        <v>1</v>
      </c>
      <c r="I1105">
        <v>90</v>
      </c>
      <c r="J1105" s="48">
        <f t="shared" si="19984"/>
        <v>0</v>
      </c>
      <c r="K1105" s="48">
        <f t="shared" si="20248"/>
        <v>0</v>
      </c>
      <c r="L1105" s="98">
        <f t="shared" si="19986"/>
        <v>0</v>
      </c>
      <c r="M1105" s="48"/>
      <c r="N1105" s="48"/>
      <c r="O1105" s="48"/>
      <c r="P1105" s="48"/>
      <c r="Q1105" s="48"/>
      <c r="R1105" s="48"/>
      <c r="S1105" s="48"/>
      <c r="T1105" s="48"/>
      <c r="U1105" s="48"/>
      <c r="V1105" s="48"/>
      <c r="W1105" s="48"/>
      <c r="X1105" s="48"/>
      <c r="Y1105" s="48"/>
      <c r="Z1105" s="48"/>
      <c r="AA1105" s="48"/>
      <c r="AB1105" s="48"/>
      <c r="AC1105" s="48"/>
      <c r="AD1105" s="48"/>
      <c r="AE1105" s="48"/>
      <c r="AF1105" s="48">
        <f>$J1105+$K1105+$L1105</f>
        <v>0</v>
      </c>
      <c r="AG1105" s="48">
        <f t="shared" ref="AG1105:AO1113" si="20535">$J1105+$K1105+$L1105</f>
        <v>0</v>
      </c>
      <c r="AH1105" s="48">
        <f t="shared" si="20535"/>
        <v>0</v>
      </c>
      <c r="AI1105" s="48">
        <f t="shared" si="20535"/>
        <v>0</v>
      </c>
      <c r="AJ1105" s="48">
        <f t="shared" si="20535"/>
        <v>0</v>
      </c>
      <c r="AK1105" s="48">
        <f t="shared" si="20535"/>
        <v>0</v>
      </c>
      <c r="AL1105" s="48">
        <f t="shared" si="20535"/>
        <v>0</v>
      </c>
      <c r="AM1105" s="48">
        <f t="shared" si="20535"/>
        <v>0</v>
      </c>
      <c r="AN1105" s="48">
        <f t="shared" si="20535"/>
        <v>0</v>
      </c>
      <c r="AO1105" s="48">
        <f t="shared" si="20535"/>
        <v>0</v>
      </c>
      <c r="AP1105" s="48">
        <f t="shared" si="20510"/>
        <v>0</v>
      </c>
      <c r="AQ1105" s="48">
        <f t="shared" si="20510"/>
        <v>0</v>
      </c>
      <c r="AR1105" s="48">
        <f t="shared" si="20510"/>
        <v>0</v>
      </c>
      <c r="AS1105" s="48">
        <f t="shared" si="20510"/>
        <v>0</v>
      </c>
      <c r="AT1105" s="48">
        <f t="shared" si="20510"/>
        <v>0</v>
      </c>
      <c r="AU1105" s="48">
        <f t="shared" si="20510"/>
        <v>0</v>
      </c>
      <c r="AV1105" s="48">
        <f t="shared" si="20510"/>
        <v>0</v>
      </c>
      <c r="AW1105" s="48">
        <f t="shared" si="20510"/>
        <v>0</v>
      </c>
      <c r="AX1105" s="48">
        <f t="shared" si="20510"/>
        <v>0</v>
      </c>
      <c r="AY1105" s="48">
        <f t="shared" si="20177"/>
        <v>0</v>
      </c>
      <c r="AZ1105" s="48">
        <f t="shared" si="20177"/>
        <v>0</v>
      </c>
      <c r="BA1105" s="48">
        <f t="shared" si="20177"/>
        <v>0</v>
      </c>
      <c r="BB1105" s="48">
        <f t="shared" si="20177"/>
        <v>0</v>
      </c>
      <c r="BC1105" s="48"/>
      <c r="BE1105" t="s">
        <v>195</v>
      </c>
      <c r="BX1105">
        <f>BF1086*AF1105</f>
        <v>0</v>
      </c>
      <c r="BY1105">
        <f t="shared" ref="BY1105" si="20536">BG1086*AG1105</f>
        <v>0</v>
      </c>
      <c r="BZ1105">
        <f t="shared" ref="BZ1105" si="20537">BH1086*AH1105</f>
        <v>0</v>
      </c>
      <c r="CA1105">
        <f t="shared" ref="CA1105" si="20538">BI1086*AI1105</f>
        <v>0</v>
      </c>
      <c r="CB1105">
        <f t="shared" ref="CB1105" si="20539">BJ1086*AJ1105</f>
        <v>0</v>
      </c>
      <c r="CC1105">
        <f t="shared" ref="CC1105" si="20540">BK1086*AK1105</f>
        <v>0</v>
      </c>
      <c r="CD1105">
        <f t="shared" ref="CD1105" si="20541">BL1086*AL1105</f>
        <v>0</v>
      </c>
      <c r="CE1105">
        <f t="shared" ref="CE1105" si="20542">BM1086*AM1105</f>
        <v>0</v>
      </c>
      <c r="CF1105">
        <f t="shared" ref="CF1105" si="20543">BN1086*AN1105</f>
        <v>0</v>
      </c>
      <c r="CG1105">
        <f t="shared" ref="CG1105" si="20544">BO1086*AO1105</f>
        <v>0</v>
      </c>
      <c r="CH1105">
        <f t="shared" ref="CH1105" si="20545">BP1086*AP1105</f>
        <v>0</v>
      </c>
      <c r="CI1105">
        <f t="shared" ref="CI1105" si="20546">BQ1086*AQ1105</f>
        <v>0</v>
      </c>
      <c r="CJ1105">
        <f t="shared" ref="CJ1105" si="20547">BR1086*AR1105</f>
        <v>0</v>
      </c>
      <c r="CK1105">
        <f t="shared" ref="CK1105" si="20548">BS1086*AS1105</f>
        <v>0</v>
      </c>
      <c r="CL1105">
        <f t="shared" ref="CL1105" si="20549">BT1086*AT1105</f>
        <v>0</v>
      </c>
      <c r="CM1105">
        <f t="shared" ref="CM1105" si="20550">BU1086*AU1105</f>
        <v>0</v>
      </c>
      <c r="CN1105">
        <f t="shared" ref="CN1105" si="20551">BV1086*AV1105</f>
        <v>0</v>
      </c>
      <c r="CO1105">
        <f t="shared" ref="CO1105" si="20552">BW1086*AW1105</f>
        <v>0</v>
      </c>
      <c r="CP1105">
        <f t="shared" ref="CP1105" si="20553">BX1086*AX1105</f>
        <v>0</v>
      </c>
      <c r="CQ1105">
        <f t="shared" ref="CQ1105" si="20554">BY1086*AY1105</f>
        <v>0</v>
      </c>
      <c r="CR1105">
        <f t="shared" ref="CR1105" si="20555">BZ1086*AZ1105</f>
        <v>0</v>
      </c>
      <c r="CS1105">
        <f t="shared" ref="CS1105" si="20556">CA1086*BA1105</f>
        <v>0</v>
      </c>
      <c r="CT1105">
        <f t="shared" ref="CT1105" si="20557">CB1086*BB1105</f>
        <v>0</v>
      </c>
    </row>
    <row r="1106" spans="6:98" x14ac:dyDescent="0.3">
      <c r="F1106" s="91">
        <f t="shared" ref="F1106:H1106" si="20558">F1105</f>
        <v>65</v>
      </c>
      <c r="G1106" s="91">
        <f t="shared" si="20558"/>
        <v>65</v>
      </c>
      <c r="H1106" s="4">
        <f t="shared" si="20558"/>
        <v>1</v>
      </c>
      <c r="I1106">
        <v>95</v>
      </c>
      <c r="J1106" s="48">
        <f t="shared" si="19984"/>
        <v>0</v>
      </c>
      <c r="K1106" s="48">
        <f t="shared" si="20248"/>
        <v>0</v>
      </c>
      <c r="L1106" s="98">
        <f t="shared" si="19986"/>
        <v>0</v>
      </c>
      <c r="M1106" s="48"/>
      <c r="N1106" s="48"/>
      <c r="O1106" s="48"/>
      <c r="P1106" s="48"/>
      <c r="Q1106" s="48"/>
      <c r="R1106" s="48"/>
      <c r="S1106" s="48"/>
      <c r="T1106" s="48"/>
      <c r="U1106" s="48"/>
      <c r="V1106" s="48"/>
      <c r="W1106" s="48"/>
      <c r="X1106" s="48"/>
      <c r="Y1106" s="48"/>
      <c r="Z1106" s="48"/>
      <c r="AA1106" s="48"/>
      <c r="AB1106" s="48"/>
      <c r="AC1106" s="48"/>
      <c r="AD1106" s="48"/>
      <c r="AE1106" s="48"/>
      <c r="AF1106" s="48"/>
      <c r="AG1106" s="48">
        <f>$J1106+$K1106+$L1106</f>
        <v>0</v>
      </c>
      <c r="AH1106" s="48">
        <f t="shared" si="20535"/>
        <v>0</v>
      </c>
      <c r="AI1106" s="48">
        <f t="shared" si="20535"/>
        <v>0</v>
      </c>
      <c r="AJ1106" s="48">
        <f t="shared" si="20535"/>
        <v>0</v>
      </c>
      <c r="AK1106" s="48">
        <f t="shared" si="20535"/>
        <v>0</v>
      </c>
      <c r="AL1106" s="48">
        <f t="shared" si="20535"/>
        <v>0</v>
      </c>
      <c r="AM1106" s="48">
        <f t="shared" si="20535"/>
        <v>0</v>
      </c>
      <c r="AN1106" s="48">
        <f t="shared" si="20535"/>
        <v>0</v>
      </c>
      <c r="AO1106" s="48">
        <f t="shared" si="20535"/>
        <v>0</v>
      </c>
      <c r="AP1106" s="48">
        <f t="shared" si="20510"/>
        <v>0</v>
      </c>
      <c r="AQ1106" s="48">
        <f t="shared" si="20510"/>
        <v>0</v>
      </c>
      <c r="AR1106" s="48">
        <f t="shared" si="20510"/>
        <v>0</v>
      </c>
      <c r="AS1106" s="48">
        <f t="shared" si="20510"/>
        <v>0</v>
      </c>
      <c r="AT1106" s="48">
        <f t="shared" si="20510"/>
        <v>0</v>
      </c>
      <c r="AU1106" s="48">
        <f t="shared" si="20510"/>
        <v>0</v>
      </c>
      <c r="AV1106" s="48">
        <f t="shared" si="20510"/>
        <v>0</v>
      </c>
      <c r="AW1106" s="48">
        <f t="shared" si="20510"/>
        <v>0</v>
      </c>
      <c r="AX1106" s="48">
        <f t="shared" si="20510"/>
        <v>0</v>
      </c>
      <c r="AY1106" s="48">
        <f t="shared" si="20177"/>
        <v>0</v>
      </c>
      <c r="AZ1106" s="48">
        <f t="shared" si="20177"/>
        <v>0</v>
      </c>
      <c r="BA1106" s="48">
        <f t="shared" si="20177"/>
        <v>0</v>
      </c>
      <c r="BB1106" s="48">
        <f t="shared" si="20177"/>
        <v>0</v>
      </c>
      <c r="BC1106" s="48"/>
      <c r="BE1106" t="s">
        <v>196</v>
      </c>
      <c r="BY1106">
        <f>BF1086*AG1106</f>
        <v>0</v>
      </c>
      <c r="BZ1106">
        <f t="shared" ref="BZ1106" si="20559">BG1086*AH1106</f>
        <v>0</v>
      </c>
      <c r="CA1106">
        <f t="shared" ref="CA1106" si="20560">BH1086*AI1106</f>
        <v>0</v>
      </c>
      <c r="CB1106">
        <f t="shared" ref="CB1106" si="20561">BI1086*AJ1106</f>
        <v>0</v>
      </c>
      <c r="CC1106">
        <f t="shared" ref="CC1106" si="20562">BJ1086*AK1106</f>
        <v>0</v>
      </c>
      <c r="CD1106">
        <f t="shared" ref="CD1106" si="20563">BK1086*AL1106</f>
        <v>0</v>
      </c>
      <c r="CE1106">
        <f t="shared" ref="CE1106" si="20564">BL1086*AM1106</f>
        <v>0</v>
      </c>
      <c r="CF1106">
        <f t="shared" ref="CF1106" si="20565">BM1086*AN1106</f>
        <v>0</v>
      </c>
      <c r="CG1106">
        <f t="shared" ref="CG1106" si="20566">BN1086*AO1106</f>
        <v>0</v>
      </c>
      <c r="CH1106">
        <f t="shared" ref="CH1106" si="20567">BO1086*AP1106</f>
        <v>0</v>
      </c>
      <c r="CI1106">
        <f t="shared" ref="CI1106" si="20568">BP1086*AQ1106</f>
        <v>0</v>
      </c>
      <c r="CJ1106">
        <f t="shared" ref="CJ1106" si="20569">BQ1086*AR1106</f>
        <v>0</v>
      </c>
      <c r="CK1106">
        <f t="shared" ref="CK1106" si="20570">BR1086*AS1106</f>
        <v>0</v>
      </c>
      <c r="CL1106">
        <f t="shared" ref="CL1106" si="20571">BS1086*AT1106</f>
        <v>0</v>
      </c>
      <c r="CM1106">
        <f t="shared" ref="CM1106" si="20572">BT1086*AU1106</f>
        <v>0</v>
      </c>
      <c r="CN1106">
        <f t="shared" ref="CN1106" si="20573">BU1086*AV1106</f>
        <v>0</v>
      </c>
      <c r="CO1106">
        <f t="shared" ref="CO1106" si="20574">BV1086*AW1106</f>
        <v>0</v>
      </c>
      <c r="CP1106">
        <f t="shared" ref="CP1106" si="20575">BW1086*AX1106</f>
        <v>0</v>
      </c>
      <c r="CQ1106">
        <f t="shared" ref="CQ1106" si="20576">BX1086*AY1106</f>
        <v>0</v>
      </c>
      <c r="CR1106">
        <f t="shared" ref="CR1106" si="20577">BY1086*AZ1106</f>
        <v>0</v>
      </c>
      <c r="CS1106">
        <f t="shared" ref="CS1106" si="20578">BZ1086*BA1106</f>
        <v>0</v>
      </c>
      <c r="CT1106">
        <f t="shared" ref="CT1106" si="20579">CA1086*BB1106</f>
        <v>0</v>
      </c>
    </row>
    <row r="1107" spans="6:98" x14ac:dyDescent="0.3">
      <c r="F1107" s="91">
        <f t="shared" ref="F1107:H1107" si="20580">F1106</f>
        <v>65</v>
      </c>
      <c r="G1107" s="91">
        <f t="shared" si="20580"/>
        <v>65</v>
      </c>
      <c r="H1107" s="4">
        <f t="shared" si="20580"/>
        <v>1</v>
      </c>
      <c r="I1107">
        <v>100</v>
      </c>
      <c r="J1107" s="48">
        <f t="shared" si="19984"/>
        <v>0</v>
      </c>
      <c r="K1107" s="48">
        <f t="shared" si="20248"/>
        <v>0</v>
      </c>
      <c r="L1107" s="98">
        <f t="shared" si="19986"/>
        <v>0</v>
      </c>
      <c r="M1107" s="48"/>
      <c r="N1107" s="48"/>
      <c r="O1107" s="48"/>
      <c r="P1107" s="48"/>
      <c r="Q1107" s="48"/>
      <c r="R1107" s="48"/>
      <c r="S1107" s="48"/>
      <c r="T1107" s="48"/>
      <c r="U1107" s="48"/>
      <c r="V1107" s="48"/>
      <c r="W1107" s="48"/>
      <c r="X1107" s="48"/>
      <c r="Y1107" s="48"/>
      <c r="Z1107" s="48"/>
      <c r="AA1107" s="48"/>
      <c r="AB1107" s="48"/>
      <c r="AC1107" s="48"/>
      <c r="AD1107" s="48"/>
      <c r="AE1107" s="48"/>
      <c r="AF1107" s="48"/>
      <c r="AG1107" s="48"/>
      <c r="AH1107" s="48">
        <f>$J1107+$K1107+$L1107</f>
        <v>0</v>
      </c>
      <c r="AI1107" s="48">
        <f t="shared" si="20535"/>
        <v>0</v>
      </c>
      <c r="AJ1107" s="48">
        <f t="shared" si="20535"/>
        <v>0</v>
      </c>
      <c r="AK1107" s="48">
        <f t="shared" si="20535"/>
        <v>0</v>
      </c>
      <c r="AL1107" s="48">
        <f t="shared" si="20535"/>
        <v>0</v>
      </c>
      <c r="AM1107" s="48">
        <f t="shared" si="20535"/>
        <v>0</v>
      </c>
      <c r="AN1107" s="48">
        <f t="shared" si="20535"/>
        <v>0</v>
      </c>
      <c r="AO1107" s="48">
        <f t="shared" si="20535"/>
        <v>0</v>
      </c>
      <c r="AP1107" s="48">
        <f t="shared" si="20510"/>
        <v>0</v>
      </c>
      <c r="AQ1107" s="48">
        <f t="shared" si="20510"/>
        <v>0</v>
      </c>
      <c r="AR1107" s="48">
        <f t="shared" si="20510"/>
        <v>0</v>
      </c>
      <c r="AS1107" s="48">
        <f t="shared" si="20510"/>
        <v>0</v>
      </c>
      <c r="AT1107" s="48">
        <f t="shared" si="20510"/>
        <v>0</v>
      </c>
      <c r="AU1107" s="48">
        <f t="shared" si="20510"/>
        <v>0</v>
      </c>
      <c r="AV1107" s="48">
        <f t="shared" si="20510"/>
        <v>0</v>
      </c>
      <c r="AW1107" s="48">
        <f t="shared" si="20510"/>
        <v>0</v>
      </c>
      <c r="AX1107" s="48">
        <f t="shared" si="20510"/>
        <v>0</v>
      </c>
      <c r="AY1107" s="48">
        <f t="shared" si="20177"/>
        <v>0</v>
      </c>
      <c r="AZ1107" s="48">
        <f t="shared" si="20177"/>
        <v>0</v>
      </c>
      <c r="BA1107" s="48">
        <f t="shared" si="20177"/>
        <v>0</v>
      </c>
      <c r="BB1107" s="48">
        <f t="shared" si="20177"/>
        <v>0</v>
      </c>
      <c r="BC1107" s="48"/>
      <c r="BE1107" t="s">
        <v>197</v>
      </c>
      <c r="BZ1107">
        <f>BF1086*AH1107</f>
        <v>0</v>
      </c>
      <c r="CA1107">
        <f t="shared" ref="CA1107" si="20581">BG1086*AI1107</f>
        <v>0</v>
      </c>
      <c r="CB1107">
        <f t="shared" ref="CB1107" si="20582">BH1086*AJ1107</f>
        <v>0</v>
      </c>
      <c r="CC1107">
        <f t="shared" ref="CC1107" si="20583">BI1086*AK1107</f>
        <v>0</v>
      </c>
      <c r="CD1107">
        <f t="shared" ref="CD1107" si="20584">BJ1086*AL1107</f>
        <v>0</v>
      </c>
      <c r="CE1107">
        <f t="shared" ref="CE1107" si="20585">BK1086*AM1107</f>
        <v>0</v>
      </c>
      <c r="CF1107">
        <f t="shared" ref="CF1107" si="20586">BL1086*AN1107</f>
        <v>0</v>
      </c>
      <c r="CG1107">
        <f t="shared" ref="CG1107" si="20587">BM1086*AO1107</f>
        <v>0</v>
      </c>
      <c r="CH1107">
        <f t="shared" ref="CH1107" si="20588">BN1086*AP1107</f>
        <v>0</v>
      </c>
      <c r="CI1107">
        <f t="shared" ref="CI1107" si="20589">BO1086*AQ1107</f>
        <v>0</v>
      </c>
      <c r="CJ1107">
        <f t="shared" ref="CJ1107" si="20590">BP1086*AR1107</f>
        <v>0</v>
      </c>
      <c r="CK1107">
        <f t="shared" ref="CK1107" si="20591">BQ1086*AS1107</f>
        <v>0</v>
      </c>
      <c r="CL1107">
        <f t="shared" ref="CL1107" si="20592">BR1086*AT1107</f>
        <v>0</v>
      </c>
      <c r="CM1107">
        <f t="shared" ref="CM1107" si="20593">BS1086*AU1107</f>
        <v>0</v>
      </c>
      <c r="CN1107">
        <f t="shared" ref="CN1107" si="20594">BT1086*AV1107</f>
        <v>0</v>
      </c>
      <c r="CO1107">
        <f t="shared" ref="CO1107" si="20595">BU1086*AW1107</f>
        <v>0</v>
      </c>
      <c r="CP1107">
        <f t="shared" ref="CP1107" si="20596">BV1086*AX1107</f>
        <v>0</v>
      </c>
      <c r="CQ1107">
        <f t="shared" ref="CQ1107" si="20597">BW1086*AY1107</f>
        <v>0</v>
      </c>
      <c r="CR1107">
        <f t="shared" ref="CR1107" si="20598">BX1086*AZ1107</f>
        <v>0</v>
      </c>
      <c r="CS1107">
        <f t="shared" ref="CS1107" si="20599">BY1086*BA1107</f>
        <v>0</v>
      </c>
      <c r="CT1107">
        <f t="shared" ref="CT1107" si="20600">BZ1086*BB1107</f>
        <v>0</v>
      </c>
    </row>
    <row r="1108" spans="6:98" x14ac:dyDescent="0.3">
      <c r="F1108" s="91">
        <f t="shared" ref="F1108:H1108" si="20601">F1107</f>
        <v>65</v>
      </c>
      <c r="G1108" s="91">
        <f t="shared" si="20601"/>
        <v>65</v>
      </c>
      <c r="H1108" s="4">
        <f t="shared" si="20601"/>
        <v>1</v>
      </c>
      <c r="I1108">
        <v>105</v>
      </c>
      <c r="J1108" s="48">
        <f t="shared" si="19984"/>
        <v>0</v>
      </c>
      <c r="K1108" s="48">
        <f t="shared" si="20248"/>
        <v>0</v>
      </c>
      <c r="L1108" s="98">
        <f t="shared" si="19986"/>
        <v>0</v>
      </c>
      <c r="M1108" s="48"/>
      <c r="N1108" s="48"/>
      <c r="O1108" s="48"/>
      <c r="P1108" s="48"/>
      <c r="Q1108" s="48"/>
      <c r="R1108" s="48"/>
      <c r="S1108" s="48"/>
      <c r="T1108" s="48"/>
      <c r="U1108" s="48"/>
      <c r="V1108" s="48"/>
      <c r="W1108" s="48"/>
      <c r="X1108" s="48"/>
      <c r="Y1108" s="48"/>
      <c r="Z1108" s="48"/>
      <c r="AA1108" s="48"/>
      <c r="AB1108" s="48"/>
      <c r="AC1108" s="48"/>
      <c r="AD1108" s="48"/>
      <c r="AE1108" s="48"/>
      <c r="AF1108" s="48"/>
      <c r="AG1108" s="48"/>
      <c r="AH1108" s="48"/>
      <c r="AI1108" s="48">
        <f>$J1108+$K1108+$L1108</f>
        <v>0</v>
      </c>
      <c r="AJ1108" s="48">
        <f t="shared" si="20535"/>
        <v>0</v>
      </c>
      <c r="AK1108" s="48">
        <f t="shared" si="20535"/>
        <v>0</v>
      </c>
      <c r="AL1108" s="48">
        <f t="shared" si="20535"/>
        <v>0</v>
      </c>
      <c r="AM1108" s="48">
        <f t="shared" si="20535"/>
        <v>0</v>
      </c>
      <c r="AN1108" s="48">
        <f t="shared" si="20535"/>
        <v>0</v>
      </c>
      <c r="AO1108" s="48">
        <f t="shared" si="20535"/>
        <v>0</v>
      </c>
      <c r="AP1108" s="48">
        <f t="shared" si="20510"/>
        <v>0</v>
      </c>
      <c r="AQ1108" s="48">
        <f t="shared" si="20510"/>
        <v>0</v>
      </c>
      <c r="AR1108" s="48">
        <f t="shared" si="20510"/>
        <v>0</v>
      </c>
      <c r="AS1108" s="48">
        <f t="shared" si="20510"/>
        <v>0</v>
      </c>
      <c r="AT1108" s="48">
        <f t="shared" si="20510"/>
        <v>0</v>
      </c>
      <c r="AU1108" s="48">
        <f t="shared" si="20510"/>
        <v>0</v>
      </c>
      <c r="AV1108" s="48">
        <f t="shared" si="20510"/>
        <v>0</v>
      </c>
      <c r="AW1108" s="48">
        <f t="shared" si="20510"/>
        <v>0</v>
      </c>
      <c r="AX1108" s="48">
        <f t="shared" si="20510"/>
        <v>0</v>
      </c>
      <c r="AY1108" s="48">
        <f t="shared" si="20177"/>
        <v>0</v>
      </c>
      <c r="AZ1108" s="48">
        <f t="shared" si="20177"/>
        <v>0</v>
      </c>
      <c r="BA1108" s="48">
        <f t="shared" si="20177"/>
        <v>0</v>
      </c>
      <c r="BB1108" s="48">
        <f t="shared" si="20177"/>
        <v>0</v>
      </c>
      <c r="BC1108" s="48"/>
      <c r="BE1108" t="s">
        <v>198</v>
      </c>
      <c r="CA1108">
        <f>BF1086*AI1108</f>
        <v>0</v>
      </c>
      <c r="CB1108">
        <f t="shared" ref="CB1108" si="20602">BG1086*AJ1108</f>
        <v>0</v>
      </c>
      <c r="CC1108">
        <f t="shared" ref="CC1108" si="20603">BH1086*AK1108</f>
        <v>0</v>
      </c>
      <c r="CD1108">
        <f t="shared" ref="CD1108" si="20604">BI1086*AL1108</f>
        <v>0</v>
      </c>
      <c r="CE1108">
        <f t="shared" ref="CE1108" si="20605">BJ1086*AM1108</f>
        <v>0</v>
      </c>
      <c r="CF1108">
        <f t="shared" ref="CF1108" si="20606">BK1086*AN1108</f>
        <v>0</v>
      </c>
      <c r="CG1108">
        <f t="shared" ref="CG1108" si="20607">BL1086*AO1108</f>
        <v>0</v>
      </c>
      <c r="CH1108">
        <f t="shared" ref="CH1108" si="20608">BM1086*AP1108</f>
        <v>0</v>
      </c>
      <c r="CI1108">
        <f t="shared" ref="CI1108" si="20609">BN1086*AQ1108</f>
        <v>0</v>
      </c>
      <c r="CJ1108">
        <f t="shared" ref="CJ1108" si="20610">BO1086*AR1108</f>
        <v>0</v>
      </c>
      <c r="CK1108">
        <f t="shared" ref="CK1108" si="20611">BP1086*AS1108</f>
        <v>0</v>
      </c>
      <c r="CL1108">
        <f t="shared" ref="CL1108" si="20612">BQ1086*AT1108</f>
        <v>0</v>
      </c>
      <c r="CM1108">
        <f t="shared" ref="CM1108" si="20613">BR1086*AU1108</f>
        <v>0</v>
      </c>
      <c r="CN1108">
        <f t="shared" ref="CN1108" si="20614">BS1086*AV1108</f>
        <v>0</v>
      </c>
      <c r="CO1108">
        <f t="shared" ref="CO1108" si="20615">BT1086*AW1108</f>
        <v>0</v>
      </c>
      <c r="CP1108">
        <f t="shared" ref="CP1108" si="20616">BU1086*AX1108</f>
        <v>0</v>
      </c>
      <c r="CQ1108">
        <f t="shared" ref="CQ1108" si="20617">BV1086*AY1108</f>
        <v>0</v>
      </c>
      <c r="CR1108">
        <f t="shared" ref="CR1108" si="20618">BW1086*AZ1108</f>
        <v>0</v>
      </c>
      <c r="CS1108">
        <f t="shared" ref="CS1108" si="20619">BX1086*BA1108</f>
        <v>0</v>
      </c>
      <c r="CT1108">
        <f t="shared" ref="CT1108" si="20620">BY1086*BB1108</f>
        <v>0</v>
      </c>
    </row>
    <row r="1109" spans="6:98" x14ac:dyDescent="0.3">
      <c r="F1109" s="91">
        <f t="shared" ref="F1109:H1109" si="20621">F1108</f>
        <v>65</v>
      </c>
      <c r="G1109" s="91">
        <f t="shared" si="20621"/>
        <v>65</v>
      </c>
      <c r="H1109" s="4">
        <f t="shared" si="20621"/>
        <v>1</v>
      </c>
      <c r="I1109">
        <v>110</v>
      </c>
      <c r="J1109" s="48">
        <f t="shared" si="19984"/>
        <v>0</v>
      </c>
      <c r="K1109" s="48">
        <f t="shared" si="20248"/>
        <v>0</v>
      </c>
      <c r="L1109" s="98">
        <f t="shared" si="19986"/>
        <v>0</v>
      </c>
      <c r="M1109" s="48"/>
      <c r="N1109" s="48"/>
      <c r="O1109" s="48"/>
      <c r="P1109" s="48"/>
      <c r="Q1109" s="48"/>
      <c r="R1109" s="48"/>
      <c r="S1109" s="48"/>
      <c r="T1109" s="48"/>
      <c r="U1109" s="48"/>
      <c r="V1109" s="48"/>
      <c r="W1109" s="48"/>
      <c r="X1109" s="48"/>
      <c r="Y1109" s="48"/>
      <c r="Z1109" s="48"/>
      <c r="AA1109" s="48"/>
      <c r="AB1109" s="48"/>
      <c r="AC1109" s="48"/>
      <c r="AD1109" s="48"/>
      <c r="AE1109" s="48"/>
      <c r="AF1109" s="48"/>
      <c r="AG1109" s="48"/>
      <c r="AH1109" s="48"/>
      <c r="AI1109" s="48"/>
      <c r="AJ1109" s="48">
        <f>$J1109+$K1109+$L1109</f>
        <v>0</v>
      </c>
      <c r="AK1109" s="48">
        <f t="shared" si="20535"/>
        <v>0</v>
      </c>
      <c r="AL1109" s="48">
        <f t="shared" si="20535"/>
        <v>0</v>
      </c>
      <c r="AM1109" s="48">
        <f t="shared" si="20535"/>
        <v>0</v>
      </c>
      <c r="AN1109" s="48">
        <f t="shared" si="20535"/>
        <v>0</v>
      </c>
      <c r="AO1109" s="48">
        <f t="shared" si="20535"/>
        <v>0</v>
      </c>
      <c r="AP1109" s="48">
        <f t="shared" si="20510"/>
        <v>0</v>
      </c>
      <c r="AQ1109" s="48">
        <f t="shared" si="20510"/>
        <v>0</v>
      </c>
      <c r="AR1109" s="48">
        <f t="shared" si="20510"/>
        <v>0</v>
      </c>
      <c r="AS1109" s="48">
        <f t="shared" si="20510"/>
        <v>0</v>
      </c>
      <c r="AT1109" s="48">
        <f t="shared" si="20510"/>
        <v>0</v>
      </c>
      <c r="AU1109" s="48">
        <f t="shared" si="20510"/>
        <v>0</v>
      </c>
      <c r="AV1109" s="48">
        <f t="shared" si="20510"/>
        <v>0</v>
      </c>
      <c r="AW1109" s="48">
        <f t="shared" si="20510"/>
        <v>0</v>
      </c>
      <c r="AX1109" s="48">
        <f t="shared" si="20510"/>
        <v>0</v>
      </c>
      <c r="AY1109" s="48">
        <f t="shared" si="20510"/>
        <v>0</v>
      </c>
      <c r="AZ1109" s="48">
        <f t="shared" si="20510"/>
        <v>0</v>
      </c>
      <c r="BA1109" s="48">
        <f t="shared" si="20510"/>
        <v>0</v>
      </c>
      <c r="BB1109" s="48">
        <f t="shared" si="20510"/>
        <v>0</v>
      </c>
      <c r="BC1109" s="48"/>
      <c r="BE1109" t="s">
        <v>199</v>
      </c>
      <c r="CB1109">
        <f>BF1086*AJ1109</f>
        <v>0</v>
      </c>
      <c r="CC1109">
        <f t="shared" ref="CC1109" si="20622">BG1086*AK1109</f>
        <v>0</v>
      </c>
      <c r="CD1109">
        <f t="shared" ref="CD1109" si="20623">BH1086*AL1109</f>
        <v>0</v>
      </c>
      <c r="CE1109">
        <f t="shared" ref="CE1109" si="20624">BI1086*AM1109</f>
        <v>0</v>
      </c>
      <c r="CF1109">
        <f t="shared" ref="CF1109" si="20625">BJ1086*AN1109</f>
        <v>0</v>
      </c>
      <c r="CG1109">
        <f t="shared" ref="CG1109" si="20626">BK1086*AO1109</f>
        <v>0</v>
      </c>
      <c r="CH1109">
        <f t="shared" ref="CH1109" si="20627">BL1086*AP1109</f>
        <v>0</v>
      </c>
      <c r="CI1109">
        <f t="shared" ref="CI1109" si="20628">BM1086*AQ1109</f>
        <v>0</v>
      </c>
      <c r="CJ1109">
        <f t="shared" ref="CJ1109" si="20629">BN1086*AR1109</f>
        <v>0</v>
      </c>
      <c r="CK1109">
        <f t="shared" ref="CK1109" si="20630">BO1086*AS1109</f>
        <v>0</v>
      </c>
      <c r="CL1109">
        <f t="shared" ref="CL1109" si="20631">BP1086*AT1109</f>
        <v>0</v>
      </c>
      <c r="CM1109">
        <f t="shared" ref="CM1109" si="20632">BQ1086*AU1109</f>
        <v>0</v>
      </c>
      <c r="CN1109">
        <f t="shared" ref="CN1109" si="20633">BR1086*AV1109</f>
        <v>0</v>
      </c>
      <c r="CO1109">
        <f t="shared" ref="CO1109" si="20634">BS1086*AW1109</f>
        <v>0</v>
      </c>
      <c r="CP1109">
        <f t="shared" ref="CP1109" si="20635">BT1086*AX1109</f>
        <v>0</v>
      </c>
      <c r="CQ1109">
        <f t="shared" ref="CQ1109" si="20636">BU1086*AY1109</f>
        <v>0</v>
      </c>
      <c r="CR1109">
        <f t="shared" ref="CR1109" si="20637">BV1086*AZ1109</f>
        <v>0</v>
      </c>
      <c r="CS1109">
        <f t="shared" ref="CS1109" si="20638">BW1086*BA1109</f>
        <v>0</v>
      </c>
      <c r="CT1109">
        <f t="shared" ref="CT1109" si="20639">BX1086*BB1109</f>
        <v>0</v>
      </c>
    </row>
    <row r="1110" spans="6:98" x14ac:dyDescent="0.3">
      <c r="F1110" s="91">
        <f t="shared" ref="F1110:H1110" si="20640">F1109</f>
        <v>65</v>
      </c>
      <c r="G1110" s="91">
        <f t="shared" si="20640"/>
        <v>65</v>
      </c>
      <c r="H1110" s="4">
        <f t="shared" si="20640"/>
        <v>1</v>
      </c>
      <c r="I1110">
        <v>115</v>
      </c>
      <c r="J1110" s="48">
        <f t="shared" si="19984"/>
        <v>0</v>
      </c>
      <c r="K1110" s="48">
        <f t="shared" si="20248"/>
        <v>0</v>
      </c>
      <c r="L1110" s="98">
        <f t="shared" si="19986"/>
        <v>0</v>
      </c>
      <c r="M1110" s="48"/>
      <c r="N1110" s="48"/>
      <c r="O1110" s="48"/>
      <c r="P1110" s="48"/>
      <c r="Q1110" s="48"/>
      <c r="R1110" s="48"/>
      <c r="S1110" s="48"/>
      <c r="T1110" s="48"/>
      <c r="U1110" s="48"/>
      <c r="V1110" s="48"/>
      <c r="W1110" s="48"/>
      <c r="X1110" s="48"/>
      <c r="Y1110" s="48"/>
      <c r="Z1110" s="48"/>
      <c r="AA1110" s="48"/>
      <c r="AB1110" s="48"/>
      <c r="AC1110" s="48"/>
      <c r="AD1110" s="48"/>
      <c r="AE1110" s="48"/>
      <c r="AF1110" s="48"/>
      <c r="AG1110" s="48"/>
      <c r="AH1110" s="48"/>
      <c r="AI1110" s="48"/>
      <c r="AJ1110" s="48"/>
      <c r="AK1110" s="48">
        <f>$J1110+$K1110+$L1110</f>
        <v>0</v>
      </c>
      <c r="AL1110" s="48">
        <f t="shared" si="20535"/>
        <v>0</v>
      </c>
      <c r="AM1110" s="48">
        <f t="shared" si="20535"/>
        <v>0</v>
      </c>
      <c r="AN1110" s="48">
        <f t="shared" si="20535"/>
        <v>0</v>
      </c>
      <c r="AO1110" s="48">
        <f t="shared" si="20535"/>
        <v>0</v>
      </c>
      <c r="AP1110" s="48">
        <f t="shared" si="20510"/>
        <v>0</v>
      </c>
      <c r="AQ1110" s="48">
        <f t="shared" si="20510"/>
        <v>0</v>
      </c>
      <c r="AR1110" s="48">
        <f t="shared" si="20510"/>
        <v>0</v>
      </c>
      <c r="AS1110" s="48">
        <f t="shared" si="20510"/>
        <v>0</v>
      </c>
      <c r="AT1110" s="48">
        <f t="shared" si="20510"/>
        <v>0</v>
      </c>
      <c r="AU1110" s="48">
        <f t="shared" si="20510"/>
        <v>0</v>
      </c>
      <c r="AV1110" s="48">
        <f t="shared" si="20510"/>
        <v>0</v>
      </c>
      <c r="AW1110" s="48">
        <f t="shared" si="20510"/>
        <v>0</v>
      </c>
      <c r="AX1110" s="48">
        <f t="shared" si="20510"/>
        <v>0</v>
      </c>
      <c r="AY1110" s="48">
        <f t="shared" si="20510"/>
        <v>0</v>
      </c>
      <c r="AZ1110" s="48">
        <f t="shared" si="20510"/>
        <v>0</v>
      </c>
      <c r="BA1110" s="48">
        <f t="shared" si="20510"/>
        <v>0</v>
      </c>
      <c r="BB1110" s="48">
        <f t="shared" si="20510"/>
        <v>0</v>
      </c>
      <c r="BC1110" s="48"/>
      <c r="BE1110" t="s">
        <v>200</v>
      </c>
      <c r="CC1110">
        <f>BF1086*AK1110</f>
        <v>0</v>
      </c>
      <c r="CD1110">
        <f t="shared" ref="CD1110" si="20641">BG1086*AL1110</f>
        <v>0</v>
      </c>
      <c r="CE1110">
        <f t="shared" ref="CE1110" si="20642">BH1086*AM1110</f>
        <v>0</v>
      </c>
      <c r="CF1110">
        <f t="shared" ref="CF1110" si="20643">BI1086*AN1110</f>
        <v>0</v>
      </c>
      <c r="CG1110">
        <f t="shared" ref="CG1110" si="20644">BJ1086*AO1110</f>
        <v>0</v>
      </c>
      <c r="CH1110">
        <f t="shared" ref="CH1110" si="20645">BK1086*AP1110</f>
        <v>0</v>
      </c>
      <c r="CI1110">
        <f t="shared" ref="CI1110" si="20646">BL1086*AQ1110</f>
        <v>0</v>
      </c>
      <c r="CJ1110">
        <f t="shared" ref="CJ1110" si="20647">BM1086*AR1110</f>
        <v>0</v>
      </c>
      <c r="CK1110">
        <f t="shared" ref="CK1110" si="20648">BN1086*AS1110</f>
        <v>0</v>
      </c>
      <c r="CL1110">
        <f t="shared" ref="CL1110" si="20649">BO1086*AT1110</f>
        <v>0</v>
      </c>
      <c r="CM1110">
        <f t="shared" ref="CM1110" si="20650">BP1086*AU1110</f>
        <v>0</v>
      </c>
      <c r="CN1110">
        <f t="shared" ref="CN1110" si="20651">BQ1086*AV1110</f>
        <v>0</v>
      </c>
      <c r="CO1110">
        <f t="shared" ref="CO1110" si="20652">BR1086*AW1110</f>
        <v>0</v>
      </c>
      <c r="CP1110">
        <f t="shared" ref="CP1110" si="20653">BS1086*AX1110</f>
        <v>0</v>
      </c>
      <c r="CQ1110">
        <f t="shared" ref="CQ1110" si="20654">BT1086*AY1110</f>
        <v>0</v>
      </c>
      <c r="CR1110">
        <f t="shared" ref="CR1110" si="20655">BU1086*AZ1110</f>
        <v>0</v>
      </c>
      <c r="CS1110">
        <f t="shared" ref="CS1110" si="20656">BV1086*BA1110</f>
        <v>0</v>
      </c>
      <c r="CT1110">
        <f t="shared" ref="CT1110" si="20657">BW1086*BB1110</f>
        <v>0</v>
      </c>
    </row>
    <row r="1111" spans="6:98" x14ac:dyDescent="0.3">
      <c r="F1111" s="91">
        <f t="shared" ref="F1111:H1111" si="20658">F1110</f>
        <v>65</v>
      </c>
      <c r="G1111" s="91">
        <f t="shared" si="20658"/>
        <v>65</v>
      </c>
      <c r="H1111" s="4">
        <f t="shared" si="20658"/>
        <v>1</v>
      </c>
      <c r="I1111">
        <v>120</v>
      </c>
      <c r="J1111" s="48">
        <f t="shared" si="19984"/>
        <v>0</v>
      </c>
      <c r="K1111" s="48">
        <f>IF(IF(AND(I1111&gt;=(F1111*2),I1111&lt;=G1111+F1111+(G1111-F1111+5)+1),((H1111)^2)*(I1112-F1111*2)/5,0)&lt;=H1111,IF(AND(I1111&gt;=(F1111*2),I1111&lt;=G1111+F1111+(G1111-F1111+5)+1),((H1111)^2)*(I1112-F1111*2)/5,0),(K1110-H1111^2))</f>
        <v>0</v>
      </c>
      <c r="L1111" s="98">
        <f t="shared" si="19986"/>
        <v>0</v>
      </c>
      <c r="M1111" s="48"/>
      <c r="N1111" s="48"/>
      <c r="O1111" s="48"/>
      <c r="P1111" s="48"/>
      <c r="Q1111" s="48"/>
      <c r="R1111" s="48"/>
      <c r="S1111" s="48"/>
      <c r="T1111" s="48"/>
      <c r="U1111" s="48"/>
      <c r="V1111" s="48"/>
      <c r="W1111" s="48"/>
      <c r="X1111" s="48"/>
      <c r="Y1111" s="48"/>
      <c r="Z1111" s="48"/>
      <c r="AA1111" s="48"/>
      <c r="AB1111" s="48"/>
      <c r="AC1111" s="48"/>
      <c r="AD1111" s="48"/>
      <c r="AE1111" s="48"/>
      <c r="AF1111" s="48"/>
      <c r="AG1111" s="48"/>
      <c r="AH1111" s="48"/>
      <c r="AI1111" s="48"/>
      <c r="AJ1111" s="48"/>
      <c r="AK1111" s="48"/>
      <c r="AL1111" s="48">
        <f>$J1111+$K1111+$L1111</f>
        <v>0</v>
      </c>
      <c r="AM1111" s="48">
        <f t="shared" si="20535"/>
        <v>0</v>
      </c>
      <c r="AN1111" s="48">
        <f t="shared" si="20535"/>
        <v>0</v>
      </c>
      <c r="AO1111" s="48">
        <f t="shared" si="20535"/>
        <v>0</v>
      </c>
      <c r="AP1111" s="48">
        <f t="shared" si="20510"/>
        <v>0</v>
      </c>
      <c r="AQ1111" s="48">
        <f t="shared" si="20510"/>
        <v>0</v>
      </c>
      <c r="AR1111" s="48">
        <f t="shared" si="20510"/>
        <v>0</v>
      </c>
      <c r="AS1111" s="48">
        <f t="shared" si="20510"/>
        <v>0</v>
      </c>
      <c r="AT1111" s="48">
        <f t="shared" si="20510"/>
        <v>0</v>
      </c>
      <c r="AU1111" s="48">
        <f t="shared" si="20510"/>
        <v>0</v>
      </c>
      <c r="AV1111" s="48">
        <f t="shared" si="20510"/>
        <v>0</v>
      </c>
      <c r="AW1111" s="48">
        <f t="shared" si="20510"/>
        <v>0</v>
      </c>
      <c r="AX1111" s="48">
        <f t="shared" si="20510"/>
        <v>0</v>
      </c>
      <c r="AY1111" s="48">
        <f t="shared" si="20510"/>
        <v>0</v>
      </c>
      <c r="AZ1111" s="48">
        <f t="shared" si="20510"/>
        <v>0</v>
      </c>
      <c r="BA1111" s="48">
        <f t="shared" si="20510"/>
        <v>0</v>
      </c>
      <c r="BB1111" s="48">
        <f t="shared" si="20510"/>
        <v>0</v>
      </c>
      <c r="BC1111" s="48"/>
      <c r="BE1111" t="s">
        <v>201</v>
      </c>
      <c r="CD1111">
        <f>BF1086*AL1111</f>
        <v>0</v>
      </c>
      <c r="CE1111">
        <f t="shared" ref="CE1111" si="20659">BG1086*AM1111</f>
        <v>0</v>
      </c>
      <c r="CF1111">
        <f t="shared" ref="CF1111" si="20660">BH1086*AN1111</f>
        <v>0</v>
      </c>
      <c r="CG1111">
        <f t="shared" ref="CG1111" si="20661">BI1086*AO1111</f>
        <v>0</v>
      </c>
      <c r="CH1111">
        <f t="shared" ref="CH1111" si="20662">BJ1086*AP1111</f>
        <v>0</v>
      </c>
      <c r="CI1111">
        <f t="shared" ref="CI1111" si="20663">BK1086*AQ1111</f>
        <v>0</v>
      </c>
      <c r="CJ1111">
        <f t="shared" ref="CJ1111" si="20664">BL1086*AR1111</f>
        <v>0</v>
      </c>
      <c r="CK1111">
        <f t="shared" ref="CK1111" si="20665">BM1086*AS1111</f>
        <v>0</v>
      </c>
      <c r="CL1111">
        <f t="shared" ref="CL1111" si="20666">BN1086*AT1111</f>
        <v>0</v>
      </c>
      <c r="CM1111">
        <f t="shared" ref="CM1111" si="20667">BO1086*AU1111</f>
        <v>0</v>
      </c>
      <c r="CN1111">
        <f t="shared" ref="CN1111" si="20668">BP1086*AV1111</f>
        <v>0</v>
      </c>
      <c r="CO1111">
        <f t="shared" ref="CO1111" si="20669">BQ1086*AW1111</f>
        <v>0</v>
      </c>
      <c r="CP1111">
        <f t="shared" ref="CP1111" si="20670">BR1086*AX1111</f>
        <v>0</v>
      </c>
      <c r="CQ1111">
        <f t="shared" ref="CQ1111" si="20671">BS1086*AY1111</f>
        <v>0</v>
      </c>
      <c r="CR1111">
        <f t="shared" ref="CR1111" si="20672">BT1086*AZ1111</f>
        <v>0</v>
      </c>
      <c r="CS1111">
        <f t="shared" ref="CS1111" si="20673">BU1086*BA1111</f>
        <v>0</v>
      </c>
      <c r="CT1111">
        <f t="shared" ref="CT1111" si="20674">BV1086*BB1111</f>
        <v>0</v>
      </c>
    </row>
    <row r="1112" spans="6:98" x14ac:dyDescent="0.3">
      <c r="F1112" s="91">
        <f t="shared" ref="F1112:H1112" si="20675">F1111</f>
        <v>65</v>
      </c>
      <c r="G1112" s="91">
        <f t="shared" si="20675"/>
        <v>65</v>
      </c>
      <c r="H1112" s="4">
        <f t="shared" si="20675"/>
        <v>1</v>
      </c>
      <c r="I1112">
        <v>125</v>
      </c>
      <c r="J1112" s="48">
        <f t="shared" si="19984"/>
        <v>0</v>
      </c>
      <c r="K1112" s="48">
        <f t="shared" ref="K1112:K1117" si="20676">IF(IF(AND(I1112&gt;=(F1112*2),I1112&lt;=G1112+F1112+(G1112-F1112+5)+1),((H1112)^2)*(I1113-F1112*2)/5,0)&lt;=H1112,IF(AND(I1112&gt;=(F1112*2),I1112&lt;=G1112+F1112+(G1112-F1112+5)+1),((H1112)^2)*(I1113-F1112*2)/5,0),(K1111-H1112^2))</f>
        <v>0</v>
      </c>
      <c r="L1112" s="98">
        <f t="shared" si="19986"/>
        <v>0</v>
      </c>
      <c r="M1112" s="48"/>
      <c r="N1112" s="48"/>
      <c r="O1112" s="48"/>
      <c r="P1112" s="48"/>
      <c r="Q1112" s="48"/>
      <c r="R1112" s="48"/>
      <c r="S1112" s="48"/>
      <c r="T1112" s="48"/>
      <c r="U1112" s="48"/>
      <c r="V1112" s="48"/>
      <c r="W1112" s="48"/>
      <c r="X1112" s="48"/>
      <c r="Y1112" s="48"/>
      <c r="Z1112" s="48"/>
      <c r="AA1112" s="48"/>
      <c r="AB1112" s="48"/>
      <c r="AC1112" s="48"/>
      <c r="AD1112" s="48"/>
      <c r="AE1112" s="48"/>
      <c r="AF1112" s="48"/>
      <c r="AG1112" s="48"/>
      <c r="AH1112" s="48"/>
      <c r="AI1112" s="48"/>
      <c r="AJ1112" s="48"/>
      <c r="AK1112" s="48"/>
      <c r="AL1112" s="48"/>
      <c r="AM1112" s="48">
        <f>$J1112+$K1112+$L1112</f>
        <v>0</v>
      </c>
      <c r="AN1112" s="48">
        <f t="shared" si="20535"/>
        <v>0</v>
      </c>
      <c r="AO1112" s="48">
        <f t="shared" si="20535"/>
        <v>0</v>
      </c>
      <c r="AP1112" s="48">
        <f t="shared" si="20510"/>
        <v>0</v>
      </c>
      <c r="AQ1112" s="48">
        <f t="shared" si="20510"/>
        <v>0</v>
      </c>
      <c r="AR1112" s="48">
        <f t="shared" si="20510"/>
        <v>0</v>
      </c>
      <c r="AS1112" s="48">
        <f t="shared" si="20510"/>
        <v>0</v>
      </c>
      <c r="AT1112" s="48">
        <f t="shared" si="20510"/>
        <v>0</v>
      </c>
      <c r="AU1112" s="48">
        <f t="shared" si="20510"/>
        <v>0</v>
      </c>
      <c r="AV1112" s="48">
        <f t="shared" si="20510"/>
        <v>0</v>
      </c>
      <c r="AW1112" s="48">
        <f t="shared" si="20510"/>
        <v>0</v>
      </c>
      <c r="AX1112" s="48">
        <f t="shared" si="20510"/>
        <v>0</v>
      </c>
      <c r="AY1112" s="48">
        <f t="shared" si="20510"/>
        <v>0</v>
      </c>
      <c r="AZ1112" s="48">
        <f t="shared" si="20510"/>
        <v>0</v>
      </c>
      <c r="BA1112" s="48">
        <f t="shared" si="20510"/>
        <v>0</v>
      </c>
      <c r="BB1112" s="48">
        <f t="shared" si="20510"/>
        <v>0</v>
      </c>
      <c r="BC1112" s="48"/>
      <c r="BE1112" t="s">
        <v>202</v>
      </c>
      <c r="CE1112">
        <f>BF1086*AM1112</f>
        <v>0</v>
      </c>
      <c r="CF1112">
        <f t="shared" ref="CF1112" si="20677">BG1086*AN1112</f>
        <v>0</v>
      </c>
      <c r="CG1112">
        <f t="shared" ref="CG1112" si="20678">BH1086*AO1112</f>
        <v>0</v>
      </c>
      <c r="CH1112">
        <f t="shared" ref="CH1112" si="20679">BI1086*AP1112</f>
        <v>0</v>
      </c>
      <c r="CI1112">
        <f t="shared" ref="CI1112" si="20680">BJ1086*AQ1112</f>
        <v>0</v>
      </c>
      <c r="CJ1112">
        <f t="shared" ref="CJ1112" si="20681">BK1086*AR1112</f>
        <v>0</v>
      </c>
      <c r="CK1112">
        <f t="shared" ref="CK1112" si="20682">BL1086*AS1112</f>
        <v>0</v>
      </c>
      <c r="CL1112">
        <f t="shared" ref="CL1112" si="20683">BM1086*AT1112</f>
        <v>0</v>
      </c>
      <c r="CM1112">
        <f t="shared" ref="CM1112" si="20684">BN1086*AU1112</f>
        <v>0</v>
      </c>
      <c r="CN1112">
        <f t="shared" ref="CN1112" si="20685">BO1086*AV1112</f>
        <v>0</v>
      </c>
      <c r="CO1112">
        <f t="shared" ref="CO1112" si="20686">BP1086*AW1112</f>
        <v>0</v>
      </c>
      <c r="CP1112">
        <f t="shared" ref="CP1112" si="20687">BQ1086*AX1112</f>
        <v>0</v>
      </c>
      <c r="CQ1112">
        <f t="shared" ref="CQ1112" si="20688">BR1086*AY1112</f>
        <v>0</v>
      </c>
      <c r="CR1112">
        <f t="shared" ref="CR1112" si="20689">BS1086*AZ1112</f>
        <v>0</v>
      </c>
      <c r="CS1112">
        <f t="shared" ref="CS1112" si="20690">BT1086*BA1112</f>
        <v>0</v>
      </c>
      <c r="CT1112">
        <f t="shared" ref="CT1112" si="20691">BU1086*BB1112</f>
        <v>0</v>
      </c>
    </row>
    <row r="1113" spans="6:98" x14ac:dyDescent="0.3">
      <c r="F1113" s="91">
        <f t="shared" ref="F1113:H1113" si="20692">F1112</f>
        <v>65</v>
      </c>
      <c r="G1113" s="91">
        <f t="shared" si="20692"/>
        <v>65</v>
      </c>
      <c r="H1113" s="4">
        <f t="shared" si="20692"/>
        <v>1</v>
      </c>
      <c r="I1113">
        <v>130</v>
      </c>
      <c r="J1113" s="48">
        <f t="shared" si="19984"/>
        <v>0</v>
      </c>
      <c r="K1113" s="48">
        <f t="shared" si="20676"/>
        <v>1</v>
      </c>
      <c r="L1113" s="98">
        <f t="shared" si="19986"/>
        <v>0</v>
      </c>
      <c r="M1113" s="48"/>
      <c r="N1113" s="48"/>
      <c r="O1113" s="48"/>
      <c r="P1113" s="48"/>
      <c r="Q1113" s="48"/>
      <c r="R1113" s="48"/>
      <c r="S1113" s="48"/>
      <c r="T1113" s="48"/>
      <c r="U1113" s="48"/>
      <c r="V1113" s="48"/>
      <c r="W1113" s="48"/>
      <c r="X1113" s="48"/>
      <c r="Y1113" s="48"/>
      <c r="Z1113" s="48"/>
      <c r="AA1113" s="48"/>
      <c r="AB1113" s="48"/>
      <c r="AC1113" s="48"/>
      <c r="AD1113" s="48"/>
      <c r="AE1113" s="48"/>
      <c r="AF1113" s="48"/>
      <c r="AG1113" s="48"/>
      <c r="AH1113" s="48"/>
      <c r="AI1113" s="48"/>
      <c r="AJ1113" s="48"/>
      <c r="AK1113" s="48"/>
      <c r="AL1113" s="48"/>
      <c r="AM1113" s="48"/>
      <c r="AN1113" s="48">
        <f>$J1113+$K1113+$L1113</f>
        <v>1</v>
      </c>
      <c r="AO1113" s="48">
        <f t="shared" si="20535"/>
        <v>1</v>
      </c>
      <c r="AP1113" s="48">
        <f t="shared" si="20510"/>
        <v>1</v>
      </c>
      <c r="AQ1113" s="48">
        <f t="shared" si="20510"/>
        <v>1</v>
      </c>
      <c r="AR1113" s="48">
        <f t="shared" si="20510"/>
        <v>1</v>
      </c>
      <c r="AS1113" s="48">
        <f t="shared" si="20510"/>
        <v>1</v>
      </c>
      <c r="AT1113" s="48">
        <f t="shared" si="20510"/>
        <v>1</v>
      </c>
      <c r="AU1113" s="48">
        <f t="shared" si="20510"/>
        <v>1</v>
      </c>
      <c r="AV1113" s="48">
        <f t="shared" si="20510"/>
        <v>1</v>
      </c>
      <c r="AW1113" s="48">
        <f t="shared" si="20510"/>
        <v>1</v>
      </c>
      <c r="AX1113" s="48">
        <f t="shared" si="20510"/>
        <v>1</v>
      </c>
      <c r="AY1113" s="48">
        <f t="shared" si="20510"/>
        <v>1</v>
      </c>
      <c r="AZ1113" s="48">
        <f t="shared" si="20510"/>
        <v>1</v>
      </c>
      <c r="BA1113" s="48">
        <f t="shared" si="20510"/>
        <v>1</v>
      </c>
      <c r="BB1113" s="48">
        <f t="shared" si="20510"/>
        <v>1</v>
      </c>
      <c r="BC1113" s="48"/>
      <c r="BE1113" t="s">
        <v>203</v>
      </c>
      <c r="CF1113">
        <f>BF1086*AN1113</f>
        <v>0</v>
      </c>
      <c r="CG1113">
        <f t="shared" ref="CG1113" si="20693">BG1086*AO1113</f>
        <v>2.4901135885573562</v>
      </c>
      <c r="CH1113">
        <f t="shared" ref="CH1113" si="20694">BH1086*AP1113</f>
        <v>16.600757257049047</v>
      </c>
      <c r="CI1113">
        <f t="shared" ref="CI1113" si="20695">BI1086*AQ1113</f>
        <v>41.501893142622606</v>
      </c>
      <c r="CJ1113">
        <f t="shared" ref="CJ1113" si="20696">BJ1086*AR1113</f>
        <v>83.003786285245212</v>
      </c>
      <c r="CK1113">
        <f t="shared" ref="CK1113" si="20697">BK1086*AS1113</f>
        <v>203.52730234083887</v>
      </c>
      <c r="CL1113">
        <f t="shared" ref="CL1113" si="20698">BL1086*AT1113</f>
        <v>330.18693531726007</v>
      </c>
      <c r="CM1113">
        <f t="shared" ref="CM1113" si="20699">BM1086*AU1113</f>
        <v>390.99143739668671</v>
      </c>
      <c r="CN1113">
        <f t="shared" ref="CN1113" si="20700">BN1086*AV1113</f>
        <v>432.6623015613161</v>
      </c>
      <c r="CO1113">
        <f t="shared" ref="CO1113" si="20701">BO1086*AW1113</f>
        <v>468.27576630593677</v>
      </c>
      <c r="CP1113">
        <f t="shared" ref="CP1113" si="20702">BP1086*AX1113</f>
        <v>500.09296247452824</v>
      </c>
      <c r="CQ1113">
        <f t="shared" ref="CQ1113" si="20703">BQ1086*AY1113</f>
        <v>531.48661237044405</v>
      </c>
      <c r="CR1113">
        <f t="shared" ref="CR1113" si="20704">BR1086*AZ1113</f>
        <v>561.74434768030176</v>
      </c>
      <c r="CS1113">
        <f t="shared" ref="CS1113" si="20705">BS1086*BA1113</f>
        <v>588.49371551325135</v>
      </c>
      <c r="CT1113">
        <f t="shared" ref="CT1113" si="20706">BT1086*BB1113</f>
        <v>0</v>
      </c>
    </row>
    <row r="1114" spans="6:98" x14ac:dyDescent="0.3">
      <c r="F1114" s="91">
        <f t="shared" ref="F1114:H1114" si="20707">F1113</f>
        <v>65</v>
      </c>
      <c r="G1114" s="91">
        <f t="shared" si="20707"/>
        <v>65</v>
      </c>
      <c r="H1114" s="4">
        <f t="shared" si="20707"/>
        <v>1</v>
      </c>
      <c r="I1114">
        <v>135</v>
      </c>
      <c r="J1114" s="48">
        <f t="shared" si="19984"/>
        <v>0</v>
      </c>
      <c r="K1114" s="48">
        <f t="shared" si="20676"/>
        <v>0</v>
      </c>
      <c r="L1114" s="98">
        <f t="shared" si="19986"/>
        <v>0</v>
      </c>
      <c r="M1114" s="48"/>
      <c r="N1114" s="48"/>
      <c r="O1114" s="48"/>
      <c r="P1114" s="48"/>
      <c r="Q1114" s="48"/>
      <c r="R1114" s="48"/>
      <c r="S1114" s="48"/>
      <c r="T1114" s="48"/>
      <c r="U1114" s="48"/>
      <c r="V1114" s="48"/>
      <c r="W1114" s="48"/>
      <c r="X1114" s="48"/>
      <c r="Y1114" s="48"/>
      <c r="Z1114" s="48"/>
      <c r="AA1114" s="48"/>
      <c r="AB1114" s="48"/>
      <c r="AC1114" s="48"/>
      <c r="AD1114" s="48"/>
      <c r="AE1114" s="48"/>
      <c r="AF1114" s="48"/>
      <c r="AG1114" s="48"/>
      <c r="AH1114" s="48"/>
      <c r="AI1114" s="48"/>
      <c r="AJ1114" s="48"/>
      <c r="AK1114" s="48"/>
      <c r="AL1114" s="48"/>
      <c r="AM1114" s="48"/>
      <c r="AN1114" s="48"/>
      <c r="AO1114" s="48">
        <f>$J1114+$K1114+$L1114</f>
        <v>0</v>
      </c>
      <c r="AP1114" s="48">
        <f t="shared" si="20510"/>
        <v>0</v>
      </c>
      <c r="AQ1114" s="48">
        <f t="shared" si="20510"/>
        <v>0</v>
      </c>
      <c r="AR1114" s="48">
        <f t="shared" si="20510"/>
        <v>0</v>
      </c>
      <c r="AS1114" s="48">
        <f t="shared" si="20510"/>
        <v>0</v>
      </c>
      <c r="AT1114" s="48">
        <f t="shared" si="20510"/>
        <v>0</v>
      </c>
      <c r="AU1114" s="48">
        <f t="shared" si="20510"/>
        <v>0</v>
      </c>
      <c r="AV1114" s="48">
        <f t="shared" si="20510"/>
        <v>0</v>
      </c>
      <c r="AW1114" s="48">
        <f t="shared" si="20510"/>
        <v>0</v>
      </c>
      <c r="AX1114" s="48">
        <f t="shared" si="20510"/>
        <v>0</v>
      </c>
      <c r="AY1114" s="48">
        <f t="shared" si="20510"/>
        <v>0</v>
      </c>
      <c r="AZ1114" s="48">
        <f t="shared" si="20510"/>
        <v>0</v>
      </c>
      <c r="BA1114" s="48">
        <f t="shared" si="20510"/>
        <v>0</v>
      </c>
      <c r="BB1114" s="48">
        <f t="shared" si="20510"/>
        <v>0</v>
      </c>
      <c r="BC1114" s="48"/>
      <c r="BE1114" t="s">
        <v>204</v>
      </c>
      <c r="CG1114">
        <f>BF1086*AO1114</f>
        <v>0</v>
      </c>
      <c r="CH1114">
        <f t="shared" ref="CH1114" si="20708">BG1086*AP1114</f>
        <v>0</v>
      </c>
      <c r="CI1114">
        <f t="shared" ref="CI1114" si="20709">BH1086*AQ1114</f>
        <v>0</v>
      </c>
      <c r="CJ1114">
        <f t="shared" ref="CJ1114" si="20710">BI1086*AR1114</f>
        <v>0</v>
      </c>
      <c r="CK1114">
        <f t="shared" ref="CK1114" si="20711">BJ1086*AS1114</f>
        <v>0</v>
      </c>
      <c r="CL1114">
        <f t="shared" ref="CL1114" si="20712">BK1086*AT1114</f>
        <v>0</v>
      </c>
      <c r="CM1114">
        <f t="shared" ref="CM1114" si="20713">BL1086*AU1114</f>
        <v>0</v>
      </c>
      <c r="CN1114">
        <f t="shared" ref="CN1114" si="20714">BM1086*AV1114</f>
        <v>0</v>
      </c>
      <c r="CO1114">
        <f t="shared" ref="CO1114" si="20715">BN1086*AW1114</f>
        <v>0</v>
      </c>
      <c r="CP1114">
        <f t="shared" ref="CP1114" si="20716">BO1086*AX1114</f>
        <v>0</v>
      </c>
      <c r="CQ1114">
        <f t="shared" ref="CQ1114" si="20717">BP1086*AY1114</f>
        <v>0</v>
      </c>
      <c r="CR1114">
        <f t="shared" ref="CR1114" si="20718">BQ1086*AZ1114</f>
        <v>0</v>
      </c>
      <c r="CS1114">
        <f t="shared" ref="CS1114" si="20719">BR1086*BA1114</f>
        <v>0</v>
      </c>
      <c r="CT1114">
        <f t="shared" ref="CT1114" si="20720">BS1086*BB1114</f>
        <v>0</v>
      </c>
    </row>
    <row r="1115" spans="6:98" x14ac:dyDescent="0.3">
      <c r="F1115" s="91">
        <f t="shared" ref="F1115:H1115" si="20721">F1114</f>
        <v>65</v>
      </c>
      <c r="G1115" s="91">
        <f t="shared" si="20721"/>
        <v>65</v>
      </c>
      <c r="H1115" s="4">
        <f t="shared" si="20721"/>
        <v>1</v>
      </c>
      <c r="I1115">
        <v>140</v>
      </c>
      <c r="J1115" s="48">
        <f t="shared" si="19984"/>
        <v>0</v>
      </c>
      <c r="K1115" s="48">
        <f t="shared" si="20676"/>
        <v>0</v>
      </c>
      <c r="L1115" s="98">
        <f t="shared" si="19986"/>
        <v>0</v>
      </c>
      <c r="M1115" s="48"/>
      <c r="N1115" s="48"/>
      <c r="O1115" s="48"/>
      <c r="P1115" s="48"/>
      <c r="Q1115" s="48"/>
      <c r="R1115" s="48"/>
      <c r="S1115" s="48"/>
      <c r="T1115" s="48"/>
      <c r="U1115" s="48"/>
      <c r="V1115" s="48"/>
      <c r="W1115" s="48"/>
      <c r="X1115" s="48"/>
      <c r="Y1115" s="48"/>
      <c r="Z1115" s="48"/>
      <c r="AA1115" s="48"/>
      <c r="AB1115" s="48"/>
      <c r="AC1115" s="48"/>
      <c r="AD1115" s="48"/>
      <c r="AE1115" s="48"/>
      <c r="AF1115" s="48"/>
      <c r="AG1115" s="48"/>
      <c r="AH1115" s="48"/>
      <c r="AI1115" s="48"/>
      <c r="AJ1115" s="48"/>
      <c r="AK1115" s="48"/>
      <c r="AL1115" s="48"/>
      <c r="AM1115" s="48"/>
      <c r="AN1115" s="48"/>
      <c r="AO1115" s="48"/>
      <c r="AP1115" s="48">
        <f>$J1115+$K1115+$L1115</f>
        <v>0</v>
      </c>
      <c r="AQ1115" s="48">
        <f t="shared" si="20510"/>
        <v>0</v>
      </c>
      <c r="AR1115" s="48">
        <f t="shared" si="20510"/>
        <v>0</v>
      </c>
      <c r="AS1115" s="48">
        <f t="shared" si="20510"/>
        <v>0</v>
      </c>
      <c r="AT1115" s="48">
        <f t="shared" si="20510"/>
        <v>0</v>
      </c>
      <c r="AU1115" s="48">
        <f t="shared" si="20510"/>
        <v>0</v>
      </c>
      <c r="AV1115" s="48">
        <f t="shared" si="20510"/>
        <v>0</v>
      </c>
      <c r="AW1115" s="48">
        <f t="shared" si="20510"/>
        <v>0</v>
      </c>
      <c r="AX1115" s="48">
        <f t="shared" si="20510"/>
        <v>0</v>
      </c>
      <c r="AY1115" s="48">
        <f t="shared" si="20510"/>
        <v>0</v>
      </c>
      <c r="AZ1115" s="48">
        <f t="shared" si="20510"/>
        <v>0</v>
      </c>
      <c r="BA1115" s="48">
        <f t="shared" si="20510"/>
        <v>0</v>
      </c>
      <c r="BB1115" s="48">
        <f t="shared" si="20510"/>
        <v>0</v>
      </c>
      <c r="BC1115" s="48"/>
      <c r="BE1115" t="s">
        <v>205</v>
      </c>
      <c r="CH1115">
        <f>BF1086*AP1115</f>
        <v>0</v>
      </c>
      <c r="CI1115">
        <f t="shared" ref="CI1115" si="20722">BG1086*AQ1115</f>
        <v>0</v>
      </c>
      <c r="CJ1115">
        <f t="shared" ref="CJ1115" si="20723">BH1086*AR1115</f>
        <v>0</v>
      </c>
      <c r="CK1115">
        <f t="shared" ref="CK1115" si="20724">BI1086*AS1115</f>
        <v>0</v>
      </c>
      <c r="CL1115">
        <f t="shared" ref="CL1115" si="20725">BJ1086*AT1115</f>
        <v>0</v>
      </c>
      <c r="CM1115">
        <f t="shared" ref="CM1115" si="20726">BK1086*AU1115</f>
        <v>0</v>
      </c>
      <c r="CN1115">
        <f t="shared" ref="CN1115" si="20727">BL1086*AV1115</f>
        <v>0</v>
      </c>
      <c r="CO1115">
        <f t="shared" ref="CO1115" si="20728">BM1086*AW1115</f>
        <v>0</v>
      </c>
      <c r="CP1115">
        <f t="shared" ref="CP1115" si="20729">BN1086*AX1115</f>
        <v>0</v>
      </c>
      <c r="CQ1115">
        <f t="shared" ref="CQ1115" si="20730">BO1086*AY1115</f>
        <v>0</v>
      </c>
      <c r="CR1115">
        <f t="shared" ref="CR1115" si="20731">BP1086*AZ1115</f>
        <v>0</v>
      </c>
      <c r="CS1115">
        <f t="shared" ref="CS1115" si="20732">BQ1086*BA1115</f>
        <v>0</v>
      </c>
      <c r="CT1115">
        <f t="shared" ref="CT1115" si="20733">BR1086*BB1115</f>
        <v>0</v>
      </c>
    </row>
    <row r="1116" spans="6:98" x14ac:dyDescent="0.3">
      <c r="F1116" s="91">
        <f t="shared" ref="F1116:H1116" si="20734">F1115</f>
        <v>65</v>
      </c>
      <c r="G1116" s="91">
        <f t="shared" si="20734"/>
        <v>65</v>
      </c>
      <c r="H1116" s="4">
        <f t="shared" si="20734"/>
        <v>1</v>
      </c>
      <c r="I1116">
        <v>145</v>
      </c>
      <c r="J1116" s="48">
        <f t="shared" si="19984"/>
        <v>0</v>
      </c>
      <c r="K1116" s="48">
        <f t="shared" si="20676"/>
        <v>0</v>
      </c>
      <c r="L1116" s="98">
        <f t="shared" si="19986"/>
        <v>0</v>
      </c>
      <c r="M1116" s="48"/>
      <c r="N1116" s="48"/>
      <c r="O1116" s="48"/>
      <c r="P1116" s="48"/>
      <c r="Q1116" s="48"/>
      <c r="R1116" s="48"/>
      <c r="S1116" s="48"/>
      <c r="T1116" s="48"/>
      <c r="U1116" s="48"/>
      <c r="V1116" s="48"/>
      <c r="W1116" s="48"/>
      <c r="X1116" s="48"/>
      <c r="Y1116" s="48"/>
      <c r="Z1116" s="48"/>
      <c r="AA1116" s="48"/>
      <c r="AB1116" s="48"/>
      <c r="AC1116" s="48"/>
      <c r="AD1116" s="48"/>
      <c r="AE1116" s="48"/>
      <c r="AF1116" s="48"/>
      <c r="AG1116" s="48"/>
      <c r="AH1116" s="48"/>
      <c r="AI1116" s="48"/>
      <c r="AJ1116" s="48"/>
      <c r="AK1116" s="48"/>
      <c r="AL1116" s="48"/>
      <c r="AM1116" s="48"/>
      <c r="AN1116" s="48"/>
      <c r="AO1116" s="48"/>
      <c r="AP1116" s="48"/>
      <c r="AQ1116" s="48">
        <f>$J1116+$K1116+$L1116</f>
        <v>0</v>
      </c>
      <c r="AR1116" s="48">
        <f t="shared" si="20510"/>
        <v>0</v>
      </c>
      <c r="AS1116" s="48">
        <f t="shared" si="20510"/>
        <v>0</v>
      </c>
      <c r="AT1116" s="48">
        <f t="shared" si="20510"/>
        <v>0</v>
      </c>
      <c r="AU1116" s="48">
        <f t="shared" si="20510"/>
        <v>0</v>
      </c>
      <c r="AV1116" s="48">
        <f t="shared" si="20510"/>
        <v>0</v>
      </c>
      <c r="AW1116" s="48">
        <f t="shared" si="20510"/>
        <v>0</v>
      </c>
      <c r="AX1116" s="48">
        <f t="shared" si="20510"/>
        <v>0</v>
      </c>
      <c r="AY1116" s="48">
        <f t="shared" si="20510"/>
        <v>0</v>
      </c>
      <c r="AZ1116" s="48">
        <f t="shared" si="20510"/>
        <v>0</v>
      </c>
      <c r="BA1116" s="48">
        <f t="shared" si="20510"/>
        <v>0</v>
      </c>
      <c r="BB1116" s="48">
        <f t="shared" si="20510"/>
        <v>0</v>
      </c>
      <c r="BC1116" s="48"/>
      <c r="BE1116" t="s">
        <v>206</v>
      </c>
      <c r="CI1116">
        <f>BF1086*AQ1116</f>
        <v>0</v>
      </c>
      <c r="CJ1116">
        <f t="shared" ref="CJ1116" si="20735">BG1086*AR1116</f>
        <v>0</v>
      </c>
      <c r="CK1116">
        <f t="shared" ref="CK1116" si="20736">BH1086*AS1116</f>
        <v>0</v>
      </c>
      <c r="CL1116">
        <f t="shared" ref="CL1116" si="20737">BI1086*AT1116</f>
        <v>0</v>
      </c>
      <c r="CM1116">
        <f t="shared" ref="CM1116" si="20738">BJ1086*AU1116</f>
        <v>0</v>
      </c>
      <c r="CN1116">
        <f t="shared" ref="CN1116" si="20739">BK1086*AV1116</f>
        <v>0</v>
      </c>
      <c r="CO1116">
        <f t="shared" ref="CO1116" si="20740">BL1086*AW1116</f>
        <v>0</v>
      </c>
      <c r="CP1116">
        <f t="shared" ref="CP1116" si="20741">BM1086*AX1116</f>
        <v>0</v>
      </c>
      <c r="CQ1116">
        <f t="shared" ref="CQ1116" si="20742">BN1086*AY1116</f>
        <v>0</v>
      </c>
      <c r="CR1116">
        <f t="shared" ref="CR1116" si="20743">BO1086*AZ1116</f>
        <v>0</v>
      </c>
      <c r="CS1116">
        <f t="shared" ref="CS1116" si="20744">BP1086*BA1116</f>
        <v>0</v>
      </c>
      <c r="CT1116">
        <f t="shared" ref="CT1116" si="20745">BQ1086*BB1116</f>
        <v>0</v>
      </c>
    </row>
    <row r="1117" spans="6:98" x14ac:dyDescent="0.3">
      <c r="F1117" s="91">
        <f t="shared" ref="F1117:H1117" si="20746">F1116</f>
        <v>65</v>
      </c>
      <c r="G1117" s="91">
        <f t="shared" si="20746"/>
        <v>65</v>
      </c>
      <c r="H1117" s="4">
        <f t="shared" si="20746"/>
        <v>1</v>
      </c>
      <c r="I1117">
        <v>150</v>
      </c>
      <c r="J1117" s="48">
        <f t="shared" si="19984"/>
        <v>0</v>
      </c>
      <c r="K1117" s="48">
        <f t="shared" si="20676"/>
        <v>0</v>
      </c>
      <c r="L1117" s="98">
        <f t="shared" si="19986"/>
        <v>0</v>
      </c>
      <c r="M1117" s="48"/>
      <c r="N1117" s="48"/>
      <c r="O1117" s="48"/>
      <c r="P1117" s="48"/>
      <c r="Q1117" s="48"/>
      <c r="R1117" s="48"/>
      <c r="S1117" s="48"/>
      <c r="T1117" s="48"/>
      <c r="U1117" s="48"/>
      <c r="V1117" s="48"/>
      <c r="W1117" s="48"/>
      <c r="X1117" s="48"/>
      <c r="Y1117" s="48"/>
      <c r="Z1117" s="48"/>
      <c r="AA1117" s="48"/>
      <c r="AB1117" s="48"/>
      <c r="AC1117" s="48"/>
      <c r="AD1117" s="48"/>
      <c r="AE1117" s="48"/>
      <c r="AF1117" s="48"/>
      <c r="AG1117" s="48"/>
      <c r="AH1117" s="48"/>
      <c r="AI1117" s="48"/>
      <c r="AJ1117" s="48"/>
      <c r="AK1117" s="48"/>
      <c r="AL1117" s="48"/>
      <c r="AM1117" s="48"/>
      <c r="AN1117" s="48"/>
      <c r="AO1117" s="48"/>
      <c r="AP1117" s="48"/>
      <c r="AQ1117" s="48"/>
      <c r="AR1117" s="48">
        <f>$J1117+$K1117+$L1117</f>
        <v>0</v>
      </c>
      <c r="AS1117" s="48">
        <f t="shared" si="20510"/>
        <v>0</v>
      </c>
      <c r="AT1117" s="48">
        <f t="shared" si="20510"/>
        <v>0</v>
      </c>
      <c r="AU1117" s="48">
        <f t="shared" si="20510"/>
        <v>0</v>
      </c>
      <c r="AV1117" s="48">
        <f t="shared" si="20510"/>
        <v>0</v>
      </c>
      <c r="AW1117" s="48">
        <f t="shared" si="20510"/>
        <v>0</v>
      </c>
      <c r="AX1117" s="48">
        <f t="shared" si="20510"/>
        <v>0</v>
      </c>
      <c r="AY1117" s="48">
        <f t="shared" si="20510"/>
        <v>0</v>
      </c>
      <c r="AZ1117" s="48">
        <f t="shared" si="20510"/>
        <v>0</v>
      </c>
      <c r="BA1117" s="48">
        <f t="shared" si="20510"/>
        <v>0</v>
      </c>
      <c r="BB1117" s="48">
        <f t="shared" si="20510"/>
        <v>0</v>
      </c>
      <c r="BC1117" s="48"/>
      <c r="BE1117" t="s">
        <v>207</v>
      </c>
      <c r="CJ1117">
        <f>BF1086*AR1117</f>
        <v>0</v>
      </c>
      <c r="CK1117">
        <f t="shared" ref="CK1117" si="20747">BG1086*AS1117</f>
        <v>0</v>
      </c>
      <c r="CL1117">
        <f t="shared" ref="CL1117" si="20748">BH1086*AT1117</f>
        <v>0</v>
      </c>
      <c r="CM1117">
        <f t="shared" ref="CM1117" si="20749">BI1086*AU1117</f>
        <v>0</v>
      </c>
      <c r="CN1117">
        <f t="shared" ref="CN1117" si="20750">BJ1086*AV1117</f>
        <v>0</v>
      </c>
      <c r="CO1117">
        <f t="shared" ref="CO1117" si="20751">BK1086*AW1117</f>
        <v>0</v>
      </c>
      <c r="CP1117">
        <f t="shared" ref="CP1117" si="20752">BL1086*AX1117</f>
        <v>0</v>
      </c>
      <c r="CQ1117">
        <f t="shared" ref="CQ1117" si="20753">BM1086*AY1117</f>
        <v>0</v>
      </c>
      <c r="CR1117">
        <f t="shared" ref="CR1117" si="20754">BN1086*AZ1117</f>
        <v>0</v>
      </c>
      <c r="CS1117">
        <f t="shared" ref="CS1117" si="20755">BO1086*BA1117</f>
        <v>0</v>
      </c>
      <c r="CT1117">
        <f t="shared" ref="CT1117" si="20756">BP1086*BB1117</f>
        <v>0</v>
      </c>
    </row>
    <row r="1118" spans="6:98" x14ac:dyDescent="0.3">
      <c r="F1118" s="91">
        <f t="shared" ref="F1118:H1118" si="20757">F1117</f>
        <v>65</v>
      </c>
      <c r="G1118" s="91">
        <f t="shared" si="20757"/>
        <v>65</v>
      </c>
      <c r="H1118" s="4">
        <f t="shared" si="20757"/>
        <v>1</v>
      </c>
      <c r="I1118">
        <v>155</v>
      </c>
      <c r="J1118" s="48">
        <f t="shared" si="19984"/>
        <v>0</v>
      </c>
      <c r="K1118" s="48">
        <f>IF(IF(AND(I1118&gt;=(F1118*2),I1118&lt;=G1118+F1118+(G1118-F1118+5)+1),((H1118)^2)*(I1119-F1118*2)/5,0)&lt;=H1118,IF(AND(I1118&gt;=(F1118*2),I1118&lt;=G1118+F1118+(G1118-F1118+5)+1),((H1118)^2)*(I1119-F1118*2)/5,0),(K1117-H1118^2))</f>
        <v>0</v>
      </c>
      <c r="L1118" s="98">
        <f t="shared" si="19986"/>
        <v>0</v>
      </c>
      <c r="M1118" s="48"/>
      <c r="N1118" s="48"/>
      <c r="O1118" s="48"/>
      <c r="P1118" s="48"/>
      <c r="Q1118" s="48"/>
      <c r="R1118" s="48"/>
      <c r="S1118" s="48"/>
      <c r="T1118" s="48"/>
      <c r="U1118" s="48"/>
      <c r="V1118" s="48"/>
      <c r="W1118" s="48"/>
      <c r="X1118" s="48"/>
      <c r="Y1118" s="48"/>
      <c r="Z1118" s="48"/>
      <c r="AA1118" s="48"/>
      <c r="AB1118" s="48"/>
      <c r="AC1118" s="48"/>
      <c r="AD1118" s="48"/>
      <c r="AE1118" s="48"/>
      <c r="AF1118" s="48"/>
      <c r="AG1118" s="48"/>
      <c r="AH1118" s="48"/>
      <c r="AI1118" s="48"/>
      <c r="AJ1118" s="48"/>
      <c r="AK1118" s="48"/>
      <c r="AL1118" s="48"/>
      <c r="AM1118" s="48"/>
      <c r="AN1118" s="48"/>
      <c r="AO1118" s="48"/>
      <c r="AP1118" s="48"/>
      <c r="AQ1118" s="48"/>
      <c r="AR1118" s="48"/>
      <c r="AS1118" s="48">
        <f>$J1118+$K1118+$L1118</f>
        <v>0</v>
      </c>
      <c r="AT1118" s="48">
        <f t="shared" si="20510"/>
        <v>0</v>
      </c>
      <c r="AU1118" s="48">
        <f t="shared" si="20510"/>
        <v>0</v>
      </c>
      <c r="AV1118" s="48">
        <f t="shared" si="20510"/>
        <v>0</v>
      </c>
      <c r="AW1118" s="48">
        <f t="shared" si="20510"/>
        <v>0</v>
      </c>
      <c r="AX1118" s="48">
        <f t="shared" si="20510"/>
        <v>0</v>
      </c>
      <c r="AY1118" s="48">
        <f t="shared" si="20510"/>
        <v>0</v>
      </c>
      <c r="AZ1118" s="48">
        <f t="shared" si="20510"/>
        <v>0</v>
      </c>
      <c r="BA1118" s="48">
        <f t="shared" si="20510"/>
        <v>0</v>
      </c>
      <c r="BB1118" s="48">
        <f t="shared" si="20510"/>
        <v>0</v>
      </c>
      <c r="BC1118" s="48"/>
      <c r="BE1118" t="s">
        <v>208</v>
      </c>
      <c r="CK1118">
        <f>BF1086*AS1118</f>
        <v>0</v>
      </c>
      <c r="CL1118">
        <f t="shared" ref="CL1118" si="20758">BG1086*AT1118</f>
        <v>0</v>
      </c>
      <c r="CM1118">
        <f t="shared" ref="CM1118" si="20759">BH1086*AU1118</f>
        <v>0</v>
      </c>
      <c r="CN1118">
        <f t="shared" ref="CN1118" si="20760">BI1086*AV1118</f>
        <v>0</v>
      </c>
      <c r="CO1118">
        <f t="shared" ref="CO1118" si="20761">BJ1086*AW1118</f>
        <v>0</v>
      </c>
      <c r="CP1118">
        <f t="shared" ref="CP1118" si="20762">BK1086*AX1118</f>
        <v>0</v>
      </c>
      <c r="CQ1118">
        <f t="shared" ref="CQ1118" si="20763">BL1086*AY1118</f>
        <v>0</v>
      </c>
      <c r="CR1118">
        <f t="shared" ref="CR1118" si="20764">BM1086*AZ1118</f>
        <v>0</v>
      </c>
      <c r="CS1118">
        <f t="shared" ref="CS1118" si="20765">BN1086*BA1118</f>
        <v>0</v>
      </c>
      <c r="CT1118">
        <f t="shared" ref="CT1118" si="20766">BO1086*BB1118</f>
        <v>0</v>
      </c>
    </row>
    <row r="1119" spans="6:98" x14ac:dyDescent="0.3">
      <c r="F1119" s="91">
        <f t="shared" ref="F1119:H1119" si="20767">F1118</f>
        <v>65</v>
      </c>
      <c r="G1119" s="91">
        <f t="shared" si="20767"/>
        <v>65</v>
      </c>
      <c r="H1119" s="4">
        <f t="shared" si="20767"/>
        <v>1</v>
      </c>
      <c r="I1119">
        <v>160</v>
      </c>
      <c r="J1119" s="48">
        <f t="shared" si="19984"/>
        <v>0</v>
      </c>
      <c r="K1119" s="48">
        <f t="shared" ref="K1119:K1127" si="20768">IF(IF(AND(I1119&gt;=(F1119*2),I1119&lt;=G1119+F1119+(G1119-F1119+5)+1),((H1119)^2)*(I1120-F1119*2)/5,0)&lt;=H1119,IF(AND(I1119&gt;=(F1119*2),I1119&lt;=G1119+F1119+(G1119-F1119+5)+1),((H1119)^2)*(I1120-F1119*2)/5,0),(K1118-H1119^2))</f>
        <v>0</v>
      </c>
      <c r="L1119" s="98">
        <f t="shared" si="19986"/>
        <v>0</v>
      </c>
      <c r="M1119" s="48"/>
      <c r="N1119" s="48"/>
      <c r="O1119" s="48"/>
      <c r="P1119" s="48"/>
      <c r="Q1119" s="48"/>
      <c r="R1119" s="48"/>
      <c r="S1119" s="48"/>
      <c r="T1119" s="48"/>
      <c r="U1119" s="48"/>
      <c r="V1119" s="48"/>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f>$J1119+$K1119+$L1119</f>
        <v>0</v>
      </c>
      <c r="AU1119" s="48">
        <f t="shared" si="20510"/>
        <v>0</v>
      </c>
      <c r="AV1119" s="48">
        <f t="shared" si="20510"/>
        <v>0</v>
      </c>
      <c r="AW1119" s="48">
        <f t="shared" si="20510"/>
        <v>0</v>
      </c>
      <c r="AX1119" s="48">
        <f t="shared" si="20510"/>
        <v>0</v>
      </c>
      <c r="AY1119" s="48">
        <f t="shared" si="20510"/>
        <v>0</v>
      </c>
      <c r="AZ1119" s="48">
        <f t="shared" si="20510"/>
        <v>0</v>
      </c>
      <c r="BA1119" s="48">
        <f t="shared" si="20510"/>
        <v>0</v>
      </c>
      <c r="BB1119" s="48">
        <f t="shared" si="20510"/>
        <v>0</v>
      </c>
      <c r="BC1119" s="48"/>
      <c r="BE1119" t="s">
        <v>209</v>
      </c>
      <c r="CL1119">
        <f>BF1086*AT1119</f>
        <v>0</v>
      </c>
      <c r="CM1119">
        <f t="shared" ref="CM1119" si="20769">BG1086*AU1119</f>
        <v>0</v>
      </c>
      <c r="CN1119">
        <f t="shared" ref="CN1119" si="20770">BH1086*AV1119</f>
        <v>0</v>
      </c>
      <c r="CO1119">
        <f t="shared" ref="CO1119" si="20771">BI1086*AW1119</f>
        <v>0</v>
      </c>
      <c r="CP1119">
        <f t="shared" ref="CP1119" si="20772">BJ1086*AX1119</f>
        <v>0</v>
      </c>
      <c r="CQ1119">
        <f t="shared" ref="CQ1119" si="20773">BK1086*AY1119</f>
        <v>0</v>
      </c>
      <c r="CR1119">
        <f t="shared" ref="CR1119" si="20774">BL1086*AZ1119</f>
        <v>0</v>
      </c>
      <c r="CS1119">
        <f t="shared" ref="CS1119" si="20775">BM1086*BA1119</f>
        <v>0</v>
      </c>
      <c r="CT1119">
        <f t="shared" ref="CT1119" si="20776">BN1086*BB1119</f>
        <v>0</v>
      </c>
    </row>
    <row r="1120" spans="6:98" x14ac:dyDescent="0.3">
      <c r="F1120" s="91">
        <f t="shared" ref="F1120:H1120" si="20777">F1119</f>
        <v>65</v>
      </c>
      <c r="G1120" s="91">
        <f t="shared" si="20777"/>
        <v>65</v>
      </c>
      <c r="H1120" s="4">
        <f t="shared" si="20777"/>
        <v>1</v>
      </c>
      <c r="I1120">
        <v>165</v>
      </c>
      <c r="J1120" s="48">
        <f t="shared" si="19984"/>
        <v>0</v>
      </c>
      <c r="K1120" s="48">
        <f t="shared" si="20768"/>
        <v>0</v>
      </c>
      <c r="L1120" s="98">
        <f t="shared" si="19986"/>
        <v>0</v>
      </c>
      <c r="M1120" s="48"/>
      <c r="N1120" s="48"/>
      <c r="O1120" s="48"/>
      <c r="P1120" s="48"/>
      <c r="Q1120" s="48"/>
      <c r="R1120" s="48"/>
      <c r="S1120" s="48"/>
      <c r="T1120" s="48"/>
      <c r="U1120" s="48"/>
      <c r="V1120" s="48"/>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f>$J1120+$K1120+$L1120</f>
        <v>0</v>
      </c>
      <c r="AV1120" s="48">
        <f t="shared" ref="AV1120:BB1125" si="20778">$J1120+$K1120+$L1120</f>
        <v>0</v>
      </c>
      <c r="AW1120" s="48">
        <f t="shared" si="20778"/>
        <v>0</v>
      </c>
      <c r="AX1120" s="48">
        <f t="shared" si="20778"/>
        <v>0</v>
      </c>
      <c r="AY1120" s="48">
        <f t="shared" si="20778"/>
        <v>0</v>
      </c>
      <c r="AZ1120" s="48">
        <f t="shared" si="20778"/>
        <v>0</v>
      </c>
      <c r="BA1120" s="48">
        <f t="shared" si="20778"/>
        <v>0</v>
      </c>
      <c r="BB1120" s="48">
        <f t="shared" si="20778"/>
        <v>0</v>
      </c>
      <c r="BC1120" s="48"/>
      <c r="BE1120" t="s">
        <v>210</v>
      </c>
      <c r="CM1120">
        <f>BF1086*AU1120</f>
        <v>0</v>
      </c>
      <c r="CN1120">
        <f t="shared" ref="CN1120" si="20779">BG1086*AV1120</f>
        <v>0</v>
      </c>
      <c r="CO1120">
        <f t="shared" ref="CO1120" si="20780">BH1086*AW1120</f>
        <v>0</v>
      </c>
      <c r="CP1120">
        <f t="shared" ref="CP1120" si="20781">BI1086*AX1120</f>
        <v>0</v>
      </c>
      <c r="CQ1120">
        <f t="shared" ref="CQ1120" si="20782">BJ1086*AY1120</f>
        <v>0</v>
      </c>
      <c r="CR1120">
        <f t="shared" ref="CR1120" si="20783">BK1086*AZ1120</f>
        <v>0</v>
      </c>
      <c r="CS1120">
        <f t="shared" ref="CS1120" si="20784">BL1086*BA1120</f>
        <v>0</v>
      </c>
      <c r="CT1120">
        <f t="shared" ref="CT1120" si="20785">BM1086*BB1120</f>
        <v>0</v>
      </c>
    </row>
    <row r="1121" spans="1:98" x14ac:dyDescent="0.3">
      <c r="F1121" s="91">
        <f t="shared" ref="F1121:H1121" si="20786">F1120</f>
        <v>65</v>
      </c>
      <c r="G1121" s="91">
        <f t="shared" si="20786"/>
        <v>65</v>
      </c>
      <c r="H1121" s="4">
        <f t="shared" si="20786"/>
        <v>1</v>
      </c>
      <c r="I1121">
        <v>170</v>
      </c>
      <c r="J1121" s="48">
        <f t="shared" si="19984"/>
        <v>0</v>
      </c>
      <c r="K1121" s="48">
        <f t="shared" si="20768"/>
        <v>0</v>
      </c>
      <c r="L1121" s="98">
        <f t="shared" si="19986"/>
        <v>0</v>
      </c>
      <c r="M1121" s="48"/>
      <c r="N1121" s="48"/>
      <c r="O1121" s="48"/>
      <c r="P1121" s="48"/>
      <c r="Q1121" s="48"/>
      <c r="R1121" s="48"/>
      <c r="S1121" s="48"/>
      <c r="T1121" s="48"/>
      <c r="U1121" s="48"/>
      <c r="V1121" s="48"/>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f>$J1121+$K1121+$L1121</f>
        <v>0</v>
      </c>
      <c r="AW1121" s="48">
        <f t="shared" si="20778"/>
        <v>0</v>
      </c>
      <c r="AX1121" s="48">
        <f t="shared" si="20778"/>
        <v>0</v>
      </c>
      <c r="AY1121" s="48">
        <f t="shared" si="20778"/>
        <v>0</v>
      </c>
      <c r="AZ1121" s="48">
        <f t="shared" si="20778"/>
        <v>0</v>
      </c>
      <c r="BA1121" s="48">
        <f t="shared" si="20778"/>
        <v>0</v>
      </c>
      <c r="BB1121" s="48">
        <f t="shared" si="20778"/>
        <v>0</v>
      </c>
      <c r="BC1121" s="48"/>
      <c r="BE1121" t="s">
        <v>211</v>
      </c>
      <c r="CN1121">
        <f>BF1086*AV1121</f>
        <v>0</v>
      </c>
      <c r="CO1121">
        <f t="shared" ref="CO1121" si="20787">BG1086*AW1121</f>
        <v>0</v>
      </c>
      <c r="CP1121">
        <f t="shared" ref="CP1121" si="20788">BH1086*AX1121</f>
        <v>0</v>
      </c>
      <c r="CQ1121">
        <f t="shared" ref="CQ1121" si="20789">BI1086*AY1121</f>
        <v>0</v>
      </c>
      <c r="CR1121">
        <f t="shared" ref="CR1121" si="20790">BJ1086*AZ1121</f>
        <v>0</v>
      </c>
      <c r="CS1121">
        <f t="shared" ref="CS1121" si="20791">BK1086*BA1121</f>
        <v>0</v>
      </c>
      <c r="CT1121">
        <f t="shared" ref="CT1121" si="20792">BL1086*BB1121</f>
        <v>0</v>
      </c>
    </row>
    <row r="1122" spans="1:98" x14ac:dyDescent="0.3">
      <c r="F1122" s="91">
        <f t="shared" ref="F1122:H1122" si="20793">F1121</f>
        <v>65</v>
      </c>
      <c r="G1122" s="91">
        <f t="shared" si="20793"/>
        <v>65</v>
      </c>
      <c r="H1122" s="4">
        <f t="shared" si="20793"/>
        <v>1</v>
      </c>
      <c r="I1122">
        <v>175</v>
      </c>
      <c r="J1122" s="48">
        <f t="shared" si="19984"/>
        <v>0</v>
      </c>
      <c r="K1122" s="48">
        <f t="shared" si="20768"/>
        <v>0</v>
      </c>
      <c r="L1122" s="98">
        <f t="shared" si="19986"/>
        <v>0</v>
      </c>
      <c r="M1122" s="48"/>
      <c r="N1122" s="48"/>
      <c r="O1122" s="48"/>
      <c r="P1122" s="48"/>
      <c r="Q1122" s="48"/>
      <c r="R1122" s="48"/>
      <c r="S1122" s="48"/>
      <c r="T1122" s="48"/>
      <c r="U1122" s="48"/>
      <c r="V1122" s="48"/>
      <c r="W1122" s="48"/>
      <c r="X1122" s="48"/>
      <c r="Y1122" s="48"/>
      <c r="Z1122" s="48"/>
      <c r="AA1122" s="48"/>
      <c r="AB1122" s="48"/>
      <c r="AC1122" s="48"/>
      <c r="AD1122" s="48"/>
      <c r="AE1122" s="48"/>
      <c r="AF1122" s="48"/>
      <c r="AG1122" s="48"/>
      <c r="AH1122" s="48"/>
      <c r="AI1122" s="48"/>
      <c r="AJ1122" s="48"/>
      <c r="AK1122" s="48"/>
      <c r="AL1122" s="48"/>
      <c r="AM1122" s="48"/>
      <c r="AN1122" s="48"/>
      <c r="AO1122" s="48"/>
      <c r="AP1122" s="48"/>
      <c r="AQ1122" s="48"/>
      <c r="AR1122" s="48"/>
      <c r="AS1122" s="48"/>
      <c r="AT1122" s="48"/>
      <c r="AU1122" s="48"/>
      <c r="AV1122" s="48"/>
      <c r="AW1122" s="48">
        <f>$J1122+$K1122+$L1122</f>
        <v>0</v>
      </c>
      <c r="AX1122" s="48">
        <f t="shared" si="20778"/>
        <v>0</v>
      </c>
      <c r="AY1122" s="48">
        <f t="shared" si="20778"/>
        <v>0</v>
      </c>
      <c r="AZ1122" s="48">
        <f t="shared" si="20778"/>
        <v>0</v>
      </c>
      <c r="BA1122" s="48">
        <f t="shared" si="20778"/>
        <v>0</v>
      </c>
      <c r="BB1122" s="48">
        <f t="shared" si="20778"/>
        <v>0</v>
      </c>
      <c r="BC1122" s="48"/>
      <c r="BE1122" t="s">
        <v>212</v>
      </c>
      <c r="CO1122">
        <f>BF1086*AW1122</f>
        <v>0</v>
      </c>
      <c r="CP1122">
        <f t="shared" ref="CP1122" si="20794">BG1086*AX1122</f>
        <v>0</v>
      </c>
      <c r="CQ1122">
        <f t="shared" ref="CQ1122" si="20795">BH1086*AY1122</f>
        <v>0</v>
      </c>
      <c r="CR1122">
        <f t="shared" ref="CR1122" si="20796">BI1086*AZ1122</f>
        <v>0</v>
      </c>
      <c r="CS1122">
        <f t="shared" ref="CS1122" si="20797">BJ1086*BA1122</f>
        <v>0</v>
      </c>
      <c r="CT1122">
        <f t="shared" ref="CT1122" si="20798">BK1086*BB1122</f>
        <v>0</v>
      </c>
    </row>
    <row r="1123" spans="1:98" x14ac:dyDescent="0.3">
      <c r="F1123" s="91">
        <f t="shared" ref="F1123:H1123" si="20799">F1122</f>
        <v>65</v>
      </c>
      <c r="G1123" s="91">
        <f t="shared" si="20799"/>
        <v>65</v>
      </c>
      <c r="H1123" s="4">
        <f t="shared" si="20799"/>
        <v>1</v>
      </c>
      <c r="I1123">
        <v>180</v>
      </c>
      <c r="J1123" s="48">
        <f t="shared" si="19984"/>
        <v>0</v>
      </c>
      <c r="K1123" s="48">
        <f t="shared" si="20768"/>
        <v>0</v>
      </c>
      <c r="L1123" s="98">
        <f t="shared" si="19986"/>
        <v>0</v>
      </c>
      <c r="M1123" s="48"/>
      <c r="N1123" s="48"/>
      <c r="O1123" s="48"/>
      <c r="P1123" s="48"/>
      <c r="Q1123" s="48"/>
      <c r="R1123" s="48"/>
      <c r="S1123" s="48"/>
      <c r="T1123" s="48"/>
      <c r="U1123" s="48"/>
      <c r="V1123" s="48"/>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f>$J1123+$K1123+$L1123</f>
        <v>0</v>
      </c>
      <c r="AY1123" s="48">
        <f t="shared" si="20778"/>
        <v>0</v>
      </c>
      <c r="AZ1123" s="48">
        <f t="shared" si="20778"/>
        <v>0</v>
      </c>
      <c r="BA1123" s="48">
        <f t="shared" si="20778"/>
        <v>0</v>
      </c>
      <c r="BB1123" s="48">
        <f t="shared" si="20778"/>
        <v>0</v>
      </c>
      <c r="BC1123" s="48"/>
      <c r="BE1123" t="s">
        <v>213</v>
      </c>
      <c r="CP1123">
        <f>BF1086*AX1123</f>
        <v>0</v>
      </c>
      <c r="CQ1123">
        <f t="shared" ref="CQ1123" si="20800">BG1086*AY1123</f>
        <v>0</v>
      </c>
      <c r="CR1123">
        <f t="shared" ref="CR1123" si="20801">BH1086*AZ1123</f>
        <v>0</v>
      </c>
      <c r="CS1123">
        <f t="shared" ref="CS1123" si="20802">BI1086*BA1123</f>
        <v>0</v>
      </c>
      <c r="CT1123">
        <f t="shared" ref="CT1123" si="20803">BJ1086*BB1123</f>
        <v>0</v>
      </c>
    </row>
    <row r="1124" spans="1:98" x14ac:dyDescent="0.3">
      <c r="F1124" s="91">
        <f t="shared" ref="F1124:H1124" si="20804">F1123</f>
        <v>65</v>
      </c>
      <c r="G1124" s="91">
        <f t="shared" si="20804"/>
        <v>65</v>
      </c>
      <c r="H1124" s="4">
        <f t="shared" si="20804"/>
        <v>1</v>
      </c>
      <c r="I1124">
        <v>185</v>
      </c>
      <c r="J1124" s="48">
        <f t="shared" si="19984"/>
        <v>0</v>
      </c>
      <c r="K1124" s="48">
        <f t="shared" si="20768"/>
        <v>0</v>
      </c>
      <c r="L1124" s="98">
        <f t="shared" si="19986"/>
        <v>0</v>
      </c>
      <c r="M1124" s="48"/>
      <c r="N1124" s="48"/>
      <c r="O1124" s="48"/>
      <c r="P1124" s="48"/>
      <c r="Q1124" s="48"/>
      <c r="R1124" s="48"/>
      <c r="S1124" s="48"/>
      <c r="T1124" s="48"/>
      <c r="U1124" s="48"/>
      <c r="V1124" s="48"/>
      <c r="W1124" s="48"/>
      <c r="X1124" s="48"/>
      <c r="Y1124" s="48"/>
      <c r="Z1124" s="48"/>
      <c r="AA1124" s="48"/>
      <c r="AB1124" s="48"/>
      <c r="AC1124" s="48"/>
      <c r="AD1124" s="48"/>
      <c r="AE1124" s="48"/>
      <c r="AF1124" s="48"/>
      <c r="AG1124" s="48"/>
      <c r="AH1124" s="48"/>
      <c r="AI1124" s="48"/>
      <c r="AJ1124" s="48"/>
      <c r="AK1124" s="48"/>
      <c r="AL1124" s="48"/>
      <c r="AM1124" s="48"/>
      <c r="AN1124" s="48"/>
      <c r="AO1124" s="48"/>
      <c r="AP1124" s="48"/>
      <c r="AQ1124" s="48"/>
      <c r="AR1124" s="48"/>
      <c r="AS1124" s="48"/>
      <c r="AT1124" s="48"/>
      <c r="AU1124" s="48"/>
      <c r="AV1124" s="48"/>
      <c r="AW1124" s="48"/>
      <c r="AX1124" s="48"/>
      <c r="AY1124" s="48">
        <f>$J1124+$K1124+$L1124</f>
        <v>0</v>
      </c>
      <c r="AZ1124" s="48">
        <f t="shared" si="20778"/>
        <v>0</v>
      </c>
      <c r="BA1124" s="48">
        <f t="shared" si="20778"/>
        <v>0</v>
      </c>
      <c r="BB1124" s="48">
        <f t="shared" si="20778"/>
        <v>0</v>
      </c>
      <c r="BC1124" s="48"/>
      <c r="BE1124" t="s">
        <v>214</v>
      </c>
      <c r="CQ1124">
        <f>BF1086*AY1124</f>
        <v>0</v>
      </c>
      <c r="CR1124">
        <f t="shared" ref="CR1124" si="20805">BG1086*AZ1124</f>
        <v>0</v>
      </c>
      <c r="CS1124">
        <f t="shared" ref="CS1124" si="20806">BH1086*BA1124</f>
        <v>0</v>
      </c>
      <c r="CT1124">
        <f t="shared" ref="CT1124" si="20807">BI1086*BB1124</f>
        <v>0</v>
      </c>
    </row>
    <row r="1125" spans="1:98" x14ac:dyDescent="0.3">
      <c r="F1125" s="91">
        <f t="shared" ref="F1125:H1125" si="20808">F1124</f>
        <v>65</v>
      </c>
      <c r="G1125" s="91">
        <f t="shared" si="20808"/>
        <v>65</v>
      </c>
      <c r="H1125" s="4">
        <f t="shared" si="20808"/>
        <v>1</v>
      </c>
      <c r="I1125">
        <v>190</v>
      </c>
      <c r="J1125" s="48">
        <f t="shared" si="19984"/>
        <v>0</v>
      </c>
      <c r="K1125" s="48">
        <f t="shared" si="20768"/>
        <v>0</v>
      </c>
      <c r="L1125" s="98">
        <f t="shared" si="19986"/>
        <v>0</v>
      </c>
      <c r="M1125" s="48"/>
      <c r="N1125" s="48"/>
      <c r="O1125" s="48"/>
      <c r="P1125" s="48"/>
      <c r="Q1125" s="48"/>
      <c r="R1125" s="48"/>
      <c r="S1125" s="48"/>
      <c r="T1125" s="48"/>
      <c r="U1125" s="48"/>
      <c r="V1125" s="48"/>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c r="AR1125" s="48"/>
      <c r="AS1125" s="48"/>
      <c r="AT1125" s="48"/>
      <c r="AU1125" s="48"/>
      <c r="AV1125" s="48"/>
      <c r="AW1125" s="48"/>
      <c r="AX1125" s="48"/>
      <c r="AY1125" s="48"/>
      <c r="AZ1125" s="48">
        <f>$J1125+$K1125+$L1125</f>
        <v>0</v>
      </c>
      <c r="BA1125" s="48">
        <f t="shared" si="20778"/>
        <v>0</v>
      </c>
      <c r="BB1125" s="48">
        <f t="shared" si="20778"/>
        <v>0</v>
      </c>
      <c r="BC1125" s="48"/>
      <c r="BE1125" t="s">
        <v>215</v>
      </c>
      <c r="CR1125">
        <f>BF1086*AZ1125</f>
        <v>0</v>
      </c>
      <c r="CS1125">
        <f t="shared" ref="CS1125" si="20809">BG1086*BA1125</f>
        <v>0</v>
      </c>
      <c r="CT1125">
        <f t="shared" ref="CT1125" si="20810">BH1086*BB1125</f>
        <v>0</v>
      </c>
    </row>
    <row r="1126" spans="1:98" x14ac:dyDescent="0.3">
      <c r="F1126" s="91">
        <f t="shared" ref="F1126:H1126" si="20811">F1125</f>
        <v>65</v>
      </c>
      <c r="G1126" s="91">
        <f t="shared" si="20811"/>
        <v>65</v>
      </c>
      <c r="H1126" s="4">
        <f t="shared" si="20811"/>
        <v>1</v>
      </c>
      <c r="I1126">
        <v>195</v>
      </c>
      <c r="J1126" s="48">
        <f t="shared" si="19984"/>
        <v>0</v>
      </c>
      <c r="K1126" s="48">
        <f t="shared" si="20768"/>
        <v>0</v>
      </c>
      <c r="L1126" s="98">
        <f t="shared" si="19986"/>
        <v>1</v>
      </c>
      <c r="M1126" s="48"/>
      <c r="N1126" s="48"/>
      <c r="O1126" s="48"/>
      <c r="P1126" s="48"/>
      <c r="Q1126" s="48"/>
      <c r="R1126" s="48"/>
      <c r="S1126" s="48"/>
      <c r="T1126" s="48"/>
      <c r="U1126" s="48"/>
      <c r="V1126" s="48"/>
      <c r="W1126" s="48"/>
      <c r="X1126" s="48"/>
      <c r="Y1126" s="48"/>
      <c r="Z1126" s="48"/>
      <c r="AA1126" s="48"/>
      <c r="AB1126" s="48"/>
      <c r="AC1126" s="48"/>
      <c r="AD1126" s="48"/>
      <c r="AE1126" s="48"/>
      <c r="AF1126" s="48"/>
      <c r="AG1126" s="48"/>
      <c r="AH1126" s="48"/>
      <c r="AI1126" s="48"/>
      <c r="AJ1126" s="48"/>
      <c r="AK1126" s="48"/>
      <c r="AL1126" s="48"/>
      <c r="AM1126" s="48"/>
      <c r="AN1126" s="48"/>
      <c r="AO1126" s="48"/>
      <c r="AP1126" s="48"/>
      <c r="AQ1126" s="48"/>
      <c r="AR1126" s="48"/>
      <c r="AS1126" s="48"/>
      <c r="AT1126" s="48"/>
      <c r="AU1126" s="48"/>
      <c r="AV1126" s="48"/>
      <c r="AW1126" s="48"/>
      <c r="AX1126" s="48"/>
      <c r="AY1126" s="48"/>
      <c r="AZ1126" s="48"/>
      <c r="BA1126" s="48">
        <f>$J1126+$K1126+$L1126</f>
        <v>1</v>
      </c>
      <c r="BB1126" s="48">
        <f>$J1126+$K1126+$L1126</f>
        <v>1</v>
      </c>
      <c r="BC1126" s="48"/>
      <c r="BE1126" t="s">
        <v>216</v>
      </c>
      <c r="CS1126">
        <f>BF1086*BA1126</f>
        <v>0</v>
      </c>
      <c r="CT1126">
        <f>BG1086*BB1126</f>
        <v>2.4901135885573562</v>
      </c>
    </row>
    <row r="1127" spans="1:98" x14ac:dyDescent="0.3">
      <c r="F1127" s="91">
        <f t="shared" ref="F1127:H1127" si="20812">F1126</f>
        <v>65</v>
      </c>
      <c r="G1127" s="91">
        <f t="shared" si="20812"/>
        <v>65</v>
      </c>
      <c r="H1127" s="4">
        <f t="shared" si="20812"/>
        <v>1</v>
      </c>
      <c r="I1127">
        <v>200</v>
      </c>
      <c r="J1127" s="48">
        <f t="shared" si="19984"/>
        <v>0</v>
      </c>
      <c r="K1127" s="48">
        <f t="shared" si="20768"/>
        <v>0</v>
      </c>
      <c r="L1127" s="98">
        <f t="shared" si="19986"/>
        <v>0</v>
      </c>
      <c r="M1127" s="48"/>
      <c r="N1127" s="48"/>
      <c r="O1127" s="48"/>
      <c r="P1127" s="48"/>
      <c r="Q1127" s="48"/>
      <c r="R1127" s="48"/>
      <c r="S1127" s="48"/>
      <c r="T1127" s="48"/>
      <c r="U1127" s="48"/>
      <c r="V1127" s="48"/>
      <c r="W1127" s="48"/>
      <c r="X1127" s="48"/>
      <c r="Y1127" s="48"/>
      <c r="Z1127" s="48"/>
      <c r="AA1127" s="48"/>
      <c r="AB1127" s="48"/>
      <c r="AC1127" s="48"/>
      <c r="AD1127" s="48"/>
      <c r="AE1127" s="48"/>
      <c r="AF1127" s="48"/>
      <c r="AG1127" s="48"/>
      <c r="AH1127" s="48"/>
      <c r="AI1127" s="48"/>
      <c r="AJ1127" s="48"/>
      <c r="AK1127" s="48"/>
      <c r="AL1127" s="48"/>
      <c r="AM1127" s="48"/>
      <c r="AN1127" s="48"/>
      <c r="AO1127" s="48"/>
      <c r="AP1127" s="48"/>
      <c r="AQ1127" s="48"/>
      <c r="AR1127" s="48"/>
      <c r="AS1127" s="48"/>
      <c r="AT1127" s="48"/>
      <c r="AU1127" s="48"/>
      <c r="AV1127" s="48"/>
      <c r="AW1127" s="48"/>
      <c r="AX1127" s="48"/>
      <c r="AY1127" s="48"/>
      <c r="AZ1127" s="48"/>
      <c r="BA1127" s="48"/>
      <c r="BB1127" s="48">
        <f>$J1127+$K1127+$L1127</f>
        <v>0</v>
      </c>
      <c r="BC1127" s="48"/>
      <c r="BE1127" s="3" t="s">
        <v>217</v>
      </c>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f>BF1086*BB1127</f>
        <v>0</v>
      </c>
    </row>
    <row r="1128" spans="1:98" x14ac:dyDescent="0.3">
      <c r="I1128">
        <v>205</v>
      </c>
      <c r="BE1128" s="19" t="s">
        <v>176</v>
      </c>
      <c r="BF1128" s="99">
        <f>SUM(BF1086:BF1127)</f>
        <v>0</v>
      </c>
      <c r="BG1128" s="99">
        <f t="shared" ref="BG1128:CT1128" si="20813">SUM(BG1086:BG1127)</f>
        <v>2.4901135885573562</v>
      </c>
      <c r="BH1128" s="99">
        <f t="shared" si="20813"/>
        <v>16.600757257049047</v>
      </c>
      <c r="BI1128" s="99">
        <f t="shared" si="20813"/>
        <v>41.501893142622606</v>
      </c>
      <c r="BJ1128" s="99">
        <f t="shared" si="20813"/>
        <v>83.003786285245212</v>
      </c>
      <c r="BK1128" s="99">
        <f t="shared" si="20813"/>
        <v>203.52730234083887</v>
      </c>
      <c r="BL1128" s="99">
        <f t="shared" si="20813"/>
        <v>330.18693531726007</v>
      </c>
      <c r="BM1128" s="99">
        <f t="shared" si="20813"/>
        <v>390.99143739668671</v>
      </c>
      <c r="BN1128" s="99">
        <f t="shared" si="20813"/>
        <v>432.6623015613161</v>
      </c>
      <c r="BO1128" s="99">
        <f t="shared" si="20813"/>
        <v>468.27576630593677</v>
      </c>
      <c r="BP1128" s="99">
        <f t="shared" si="20813"/>
        <v>500.09296247452824</v>
      </c>
      <c r="BQ1128" s="99">
        <f t="shared" si="20813"/>
        <v>531.48661237044405</v>
      </c>
      <c r="BR1128" s="99">
        <f t="shared" si="20813"/>
        <v>561.74434768030176</v>
      </c>
      <c r="BS1128" s="99">
        <f t="shared" si="20813"/>
        <v>588.49371551325135</v>
      </c>
      <c r="BT1128" s="99">
        <f t="shared" si="20813"/>
        <v>2.4901135885573562</v>
      </c>
      <c r="BU1128" s="99">
        <f t="shared" si="20813"/>
        <v>16.600757257049047</v>
      </c>
      <c r="BV1128" s="99">
        <f t="shared" si="20813"/>
        <v>41.501893142622606</v>
      </c>
      <c r="BW1128" s="99">
        <f t="shared" si="20813"/>
        <v>83.003786285245212</v>
      </c>
      <c r="BX1128" s="99">
        <f t="shared" si="20813"/>
        <v>203.52730234083887</v>
      </c>
      <c r="BY1128" s="99">
        <f t="shared" si="20813"/>
        <v>330.18693531726007</v>
      </c>
      <c r="BZ1128" s="99">
        <f t="shared" si="20813"/>
        <v>390.99143739668671</v>
      </c>
      <c r="CA1128" s="99">
        <f t="shared" si="20813"/>
        <v>432.6623015613161</v>
      </c>
      <c r="CB1128" s="99">
        <f t="shared" si="20813"/>
        <v>468.27576630593677</v>
      </c>
      <c r="CC1128" s="99">
        <f t="shared" si="20813"/>
        <v>500.09296247452824</v>
      </c>
      <c r="CD1128" s="99">
        <f t="shared" si="20813"/>
        <v>531.48661237044405</v>
      </c>
      <c r="CE1128" s="99">
        <f t="shared" si="20813"/>
        <v>561.74434768030176</v>
      </c>
      <c r="CF1128" s="99">
        <f t="shared" si="20813"/>
        <v>588.49371551325135</v>
      </c>
      <c r="CG1128" s="99">
        <f t="shared" si="20813"/>
        <v>2.4901135885573562</v>
      </c>
      <c r="CH1128" s="99">
        <f t="shared" si="20813"/>
        <v>16.600757257049047</v>
      </c>
      <c r="CI1128" s="99">
        <f t="shared" si="20813"/>
        <v>41.501893142622606</v>
      </c>
      <c r="CJ1128" s="99">
        <f t="shared" si="20813"/>
        <v>83.003786285245212</v>
      </c>
      <c r="CK1128" s="99">
        <f t="shared" si="20813"/>
        <v>203.52730234083887</v>
      </c>
      <c r="CL1128" s="99">
        <f t="shared" si="20813"/>
        <v>330.18693531726007</v>
      </c>
      <c r="CM1128" s="99">
        <f t="shared" si="20813"/>
        <v>390.99143739668671</v>
      </c>
      <c r="CN1128" s="99">
        <f t="shared" si="20813"/>
        <v>432.6623015613161</v>
      </c>
      <c r="CO1128" s="99">
        <f t="shared" si="20813"/>
        <v>468.27576630593677</v>
      </c>
      <c r="CP1128" s="99">
        <f t="shared" si="20813"/>
        <v>500.09296247452824</v>
      </c>
      <c r="CQ1128" s="99">
        <f t="shared" si="20813"/>
        <v>531.48661237044405</v>
      </c>
      <c r="CR1128" s="99">
        <f t="shared" si="20813"/>
        <v>561.74434768030176</v>
      </c>
      <c r="CS1128" s="99">
        <f t="shared" si="20813"/>
        <v>588.49371551325135</v>
      </c>
      <c r="CT1128" s="99">
        <f t="shared" si="20813"/>
        <v>2.4901135885573562</v>
      </c>
    </row>
    <row r="1130" spans="1:98" x14ac:dyDescent="0.3">
      <c r="A1130" s="60" t="s">
        <v>280</v>
      </c>
    </row>
    <row r="1131" spans="1:98" x14ac:dyDescent="0.3">
      <c r="A1131" s="100"/>
      <c r="B1131" s="100" t="s">
        <v>163</v>
      </c>
      <c r="C1131" s="100" t="s">
        <v>164</v>
      </c>
      <c r="D1131" t="s">
        <v>167</v>
      </c>
      <c r="E1131" t="s">
        <v>166</v>
      </c>
    </row>
    <row r="1132" spans="1:98" x14ac:dyDescent="0.3">
      <c r="A1132" s="100" t="s">
        <v>165</v>
      </c>
      <c r="B1132" s="93">
        <v>70</v>
      </c>
      <c r="C1132" s="93">
        <v>70</v>
      </c>
      <c r="D1132">
        <f>C1132-B1132+5</f>
        <v>5</v>
      </c>
      <c r="E1132" s="4">
        <f>100/(D1132/5)/100</f>
        <v>1</v>
      </c>
      <c r="N1132" s="19">
        <v>0</v>
      </c>
      <c r="O1132" s="19">
        <v>5</v>
      </c>
      <c r="P1132" s="19">
        <v>10</v>
      </c>
      <c r="Q1132" s="19">
        <v>15</v>
      </c>
      <c r="R1132" s="19">
        <v>20</v>
      </c>
      <c r="S1132" s="19">
        <v>25</v>
      </c>
      <c r="T1132" s="19">
        <v>30</v>
      </c>
      <c r="U1132" s="19">
        <v>35</v>
      </c>
      <c r="V1132" s="19">
        <v>40</v>
      </c>
      <c r="W1132" s="19">
        <v>45</v>
      </c>
      <c r="X1132" s="19">
        <v>50</v>
      </c>
      <c r="Y1132" s="19">
        <v>55</v>
      </c>
      <c r="Z1132" s="19">
        <v>60</v>
      </c>
      <c r="AA1132" s="19">
        <v>65</v>
      </c>
      <c r="AB1132" s="19">
        <v>70</v>
      </c>
      <c r="AC1132" s="19">
        <v>75</v>
      </c>
      <c r="AD1132" s="19">
        <v>80</v>
      </c>
      <c r="AE1132" s="19">
        <v>85</v>
      </c>
      <c r="AF1132" s="19">
        <v>90</v>
      </c>
      <c r="AG1132" s="19">
        <v>95</v>
      </c>
      <c r="AH1132" s="19">
        <v>100</v>
      </c>
      <c r="AI1132" s="19">
        <v>105</v>
      </c>
      <c r="AJ1132" s="19">
        <v>110</v>
      </c>
      <c r="AK1132" s="19">
        <v>115</v>
      </c>
      <c r="AL1132" s="19">
        <v>120</v>
      </c>
      <c r="AM1132" s="19">
        <v>125</v>
      </c>
      <c r="AN1132" s="19">
        <v>130</v>
      </c>
      <c r="AO1132" s="19">
        <v>135</v>
      </c>
      <c r="AP1132" s="19">
        <v>140</v>
      </c>
      <c r="AQ1132" s="19">
        <v>145</v>
      </c>
      <c r="AR1132" s="2">
        <v>150</v>
      </c>
      <c r="AS1132" s="19">
        <v>155</v>
      </c>
      <c r="AT1132" s="2">
        <v>160</v>
      </c>
      <c r="AU1132" s="19">
        <v>165</v>
      </c>
      <c r="AV1132" s="2">
        <v>170</v>
      </c>
      <c r="AW1132" s="19">
        <v>175</v>
      </c>
      <c r="AX1132" s="2">
        <v>180</v>
      </c>
      <c r="AY1132" s="19">
        <v>185</v>
      </c>
      <c r="AZ1132" s="2">
        <v>190</v>
      </c>
      <c r="BA1132" s="19">
        <v>195</v>
      </c>
      <c r="BB1132" s="2">
        <v>200</v>
      </c>
      <c r="BF1132" s="19">
        <v>0</v>
      </c>
      <c r="BG1132" s="19">
        <v>5</v>
      </c>
      <c r="BH1132" s="19">
        <v>10</v>
      </c>
      <c r="BI1132" s="19">
        <v>15</v>
      </c>
      <c r="BJ1132" s="19">
        <v>20</v>
      </c>
      <c r="BK1132" s="19">
        <v>25</v>
      </c>
      <c r="BL1132" s="19">
        <v>30</v>
      </c>
      <c r="BM1132" s="19">
        <v>35</v>
      </c>
      <c r="BN1132" s="19">
        <v>40</v>
      </c>
      <c r="BO1132" s="19">
        <v>45</v>
      </c>
      <c r="BP1132" s="19">
        <v>50</v>
      </c>
      <c r="BQ1132" s="19">
        <v>55</v>
      </c>
      <c r="BR1132" s="19">
        <v>60</v>
      </c>
      <c r="BS1132" s="19">
        <v>65</v>
      </c>
      <c r="BT1132" s="19">
        <v>70</v>
      </c>
      <c r="BU1132" s="19">
        <v>75</v>
      </c>
      <c r="BV1132" s="19">
        <v>80</v>
      </c>
      <c r="BW1132" s="19">
        <v>85</v>
      </c>
      <c r="BX1132" s="19">
        <v>90</v>
      </c>
      <c r="BY1132" s="19">
        <v>95</v>
      </c>
      <c r="BZ1132" s="19">
        <v>100</v>
      </c>
      <c r="CA1132" s="19">
        <v>105</v>
      </c>
      <c r="CB1132" s="19">
        <v>110</v>
      </c>
      <c r="CC1132" s="19">
        <v>115</v>
      </c>
      <c r="CD1132" s="19">
        <v>120</v>
      </c>
      <c r="CE1132" s="19">
        <v>125</v>
      </c>
      <c r="CF1132" s="19">
        <v>130</v>
      </c>
      <c r="CG1132" s="19">
        <v>135</v>
      </c>
      <c r="CH1132" s="19">
        <v>140</v>
      </c>
      <c r="CI1132" s="19">
        <v>145</v>
      </c>
      <c r="CJ1132" s="2">
        <v>150</v>
      </c>
      <c r="CK1132" s="19">
        <v>155</v>
      </c>
      <c r="CL1132" s="2">
        <v>160</v>
      </c>
      <c r="CM1132" s="19">
        <v>165</v>
      </c>
      <c r="CN1132" s="2">
        <v>170</v>
      </c>
      <c r="CO1132" s="19">
        <v>175</v>
      </c>
      <c r="CP1132" s="2">
        <v>180</v>
      </c>
      <c r="CQ1132" s="19">
        <v>185</v>
      </c>
      <c r="CR1132" s="2">
        <v>190</v>
      </c>
      <c r="CS1132" s="19">
        <v>195</v>
      </c>
      <c r="CT1132" s="2">
        <v>200</v>
      </c>
    </row>
    <row r="1133" spans="1:98" x14ac:dyDescent="0.3">
      <c r="A1133" s="100" t="s">
        <v>92</v>
      </c>
      <c r="B1133" s="93">
        <v>70</v>
      </c>
      <c r="C1133" s="93">
        <v>70</v>
      </c>
      <c r="D1133">
        <f>C1133-B1133+5</f>
        <v>5</v>
      </c>
      <c r="E1133" s="4">
        <f>IF(D1133&gt;0,100/(D1133/5)/100,1)</f>
        <v>1</v>
      </c>
      <c r="F1133" s="94" t="s">
        <v>163</v>
      </c>
      <c r="G1133" s="94" t="s">
        <v>164</v>
      </c>
      <c r="H1133" s="94" t="s">
        <v>173</v>
      </c>
      <c r="I1133" s="95" t="s">
        <v>169</v>
      </c>
      <c r="J1133" s="3" t="s">
        <v>172</v>
      </c>
      <c r="K1133" s="97" t="s">
        <v>174</v>
      </c>
      <c r="L1133" s="97" t="s">
        <v>175</v>
      </c>
      <c r="M1133" t="s">
        <v>168</v>
      </c>
      <c r="N1133" s="4">
        <f t="shared" ref="N1133" si="20814">IF(IF(BF1132&lt;=$B1132,1,M1133-$E1132)&gt;0,IF(BF1132&lt;=$B1132,1,M1133-$E1132),0)</f>
        <v>1</v>
      </c>
      <c r="O1133" s="4">
        <f t="shared" ref="O1133" si="20815">IF(IF(BG1132&lt;=$B1132,1,N1133-$E1132)&gt;0,IF(BG1132&lt;=$B1132,1,N1133-$E1132),0)</f>
        <v>1</v>
      </c>
      <c r="P1133" s="4">
        <f t="shared" ref="P1133" si="20816">IF(IF(BH1132&lt;=$B1132,1,O1133-$E1132)&gt;0,IF(BH1132&lt;=$B1132,1,O1133-$E1132),0)</f>
        <v>1</v>
      </c>
      <c r="Q1133" s="4">
        <f t="shared" ref="Q1133" si="20817">IF(IF(BI1132&lt;=$B1132,1,P1133-$E1132)&gt;0,IF(BI1132&lt;=$B1132,1,P1133-$E1132),0)</f>
        <v>1</v>
      </c>
      <c r="R1133" s="4">
        <f t="shared" ref="R1133" si="20818">IF(IF(BJ1132&lt;=$B1132,1,Q1133-$E1132)&gt;0,IF(BJ1132&lt;=$B1132,1,Q1133-$E1132),0)</f>
        <v>1</v>
      </c>
      <c r="S1133" s="4">
        <f t="shared" ref="S1133" si="20819">IF(IF(BK1132&lt;=$B1132,1,R1133-$E1132)&gt;0,IF(BK1132&lt;=$B1132,1,R1133-$E1132),0)</f>
        <v>1</v>
      </c>
      <c r="T1133" s="4">
        <f t="shared" ref="T1133" si="20820">IF(IF(BL1132&lt;=$B1132,1,S1133-$E1132)&gt;0,IF(BL1132&lt;=$B1132,1,S1133-$E1132),0)</f>
        <v>1</v>
      </c>
      <c r="U1133" s="4">
        <f t="shared" ref="U1133" si="20821">IF(IF(BM1132&lt;=$B1132,1,T1133-$E1132)&gt;0,IF(BM1132&lt;=$B1132,1,T1133-$E1132),0)</f>
        <v>1</v>
      </c>
      <c r="V1133" s="4">
        <f t="shared" ref="V1133" si="20822">IF(IF(BN1132&lt;=$B1132,1,U1133-$E1132)&gt;0,IF(BN1132&lt;=$B1132,1,U1133-$E1132),0)</f>
        <v>1</v>
      </c>
      <c r="W1133" s="4">
        <f t="shared" ref="W1133" si="20823">IF(IF(BO1132&lt;=$B1132,1,V1133-$E1132)&gt;0,IF(BO1132&lt;=$B1132,1,V1133-$E1132),0)</f>
        <v>1</v>
      </c>
      <c r="X1133" s="4">
        <f t="shared" ref="X1133" si="20824">IF(IF(BP1132&lt;=$B1132,1,W1133-$E1132)&gt;0,IF(BP1132&lt;=$B1132,1,W1133-$E1132),0)</f>
        <v>1</v>
      </c>
      <c r="Y1133" s="4">
        <f t="shared" ref="Y1133" si="20825">IF(IF(BQ1132&lt;=$B1132,1,X1133-$E1132)&gt;0,IF(BQ1132&lt;=$B1132,1,X1133-$E1132),0)</f>
        <v>1</v>
      </c>
      <c r="Z1133" s="4">
        <f t="shared" ref="Z1133" si="20826">IF(IF(BR1132&lt;=$B1132,1,Y1133-$E1132)&gt;0,IF(BR1132&lt;=$B1132,1,Y1133-$E1132),0)</f>
        <v>1</v>
      </c>
      <c r="AA1133" s="4">
        <f t="shared" ref="AA1133" si="20827">IF(IF(BS1132&lt;=$B1132,1,Z1133-$E1132)&gt;0,IF(BS1132&lt;=$B1132,1,Z1133-$E1132),0)</f>
        <v>1</v>
      </c>
      <c r="AB1133" s="4">
        <f t="shared" ref="AB1133" si="20828">IF(IF(BT1132&lt;=$B1132,1,AA1133-$E1132)&gt;0,IF(BT1132&lt;=$B1132,1,AA1133-$E1132),0)</f>
        <v>1</v>
      </c>
      <c r="AC1133" s="4">
        <f t="shared" ref="AC1133" si="20829">IF(IF(BU1132&lt;=$B1132,1,AB1133-$E1132)&gt;0,IF(BU1132&lt;=$B1132,1,AB1133-$E1132),0)</f>
        <v>0</v>
      </c>
      <c r="AD1133" s="4">
        <f t="shared" ref="AD1133" si="20830">IF(IF(BV1132&lt;=$B1132,1,AC1133-$E1132)&gt;0,IF(BV1132&lt;=$B1132,1,AC1133-$E1132),0)</f>
        <v>0</v>
      </c>
      <c r="AE1133" s="4">
        <f t="shared" ref="AE1133" si="20831">IF(IF(BW1132&lt;=$B1132,1,AD1133-$E1132)&gt;0,IF(BW1132&lt;=$B1132,1,AD1133-$E1132),0)</f>
        <v>0</v>
      </c>
      <c r="AF1133" s="4">
        <f t="shared" ref="AF1133" si="20832">IF(IF(BX1132&lt;=$B1132,1,AE1133-$E1132)&gt;0,IF(BX1132&lt;=$B1132,1,AE1133-$E1132),0)</f>
        <v>0</v>
      </c>
      <c r="AG1133" s="4">
        <f t="shared" ref="AG1133" si="20833">IF(IF(BY1132&lt;=$B1132,1,AF1133-$E1132)&gt;0,IF(BY1132&lt;=$B1132,1,AF1133-$E1132),0)</f>
        <v>0</v>
      </c>
      <c r="AH1133" s="4">
        <f t="shared" ref="AH1133" si="20834">IF(IF(BZ1132&lt;=$B1132,1,AG1133-$E1132)&gt;0,IF(BZ1132&lt;=$B1132,1,AG1133-$E1132),0)</f>
        <v>0</v>
      </c>
      <c r="AI1133" s="4">
        <f t="shared" ref="AI1133" si="20835">IF(IF(CA1132&lt;=$B1132,1,AH1133-$E1132)&gt;0,IF(CA1132&lt;=$B1132,1,AH1133-$E1132),0)</f>
        <v>0</v>
      </c>
      <c r="AJ1133" s="4">
        <f t="shared" ref="AJ1133" si="20836">IF(IF(CB1132&lt;=$B1132,1,AI1133-$E1132)&gt;0,IF(CB1132&lt;=$B1132,1,AI1133-$E1132),0)</f>
        <v>0</v>
      </c>
      <c r="AK1133" s="4">
        <f t="shared" ref="AK1133" si="20837">IF(IF(CC1132&lt;=$B1132,1,AJ1133-$E1132)&gt;0,IF(CC1132&lt;=$B1132,1,AJ1133-$E1132),0)</f>
        <v>0</v>
      </c>
      <c r="AL1133" s="4">
        <f t="shared" ref="AL1133" si="20838">IF(IF(CD1132&lt;=$B1132,1,AK1133-$E1132)&gt;0,IF(CD1132&lt;=$B1132,1,AK1133-$E1132),0)</f>
        <v>0</v>
      </c>
      <c r="AM1133" s="4">
        <f t="shared" ref="AM1133" si="20839">IF(IF(CE1132&lt;=$B1132,1,AL1133-$E1132)&gt;0,IF(CE1132&lt;=$B1132,1,AL1133-$E1132),0)</f>
        <v>0</v>
      </c>
      <c r="AN1133" s="4">
        <f t="shared" ref="AN1133" si="20840">IF(IF(CF1132&lt;=$B1132,1,AM1133-$E1132)&gt;0,IF(CF1132&lt;=$B1132,1,AM1133-$E1132),0)</f>
        <v>0</v>
      </c>
      <c r="AO1133" s="4">
        <f t="shared" ref="AO1133" si="20841">IF(IF(CG1132&lt;=$B1132,1,AN1133-$E1132)&gt;0,IF(CG1132&lt;=$B1132,1,AN1133-$E1132),0)</f>
        <v>0</v>
      </c>
      <c r="AP1133" s="4">
        <f t="shared" ref="AP1133" si="20842">IF(IF(CH1132&lt;=$B1132,1,AO1133-$E1132)&gt;0,IF(CH1132&lt;=$B1132,1,AO1133-$E1132),0)</f>
        <v>0</v>
      </c>
      <c r="AQ1133" s="4">
        <f t="shared" ref="AQ1133" si="20843">IF(IF(CI1132&lt;=$B1132,1,AP1133-$E1132)&gt;0,IF(CI1132&lt;=$B1132,1,AP1133-$E1132),0)</f>
        <v>0</v>
      </c>
      <c r="AR1133" s="4">
        <f t="shared" ref="AR1133" si="20844">IF(IF(CJ1132&lt;=$B1132,1,AQ1133-$E1132)&gt;0,IF(CJ1132&lt;=$B1132,1,AQ1133-$E1132),0)</f>
        <v>0</v>
      </c>
      <c r="AS1133" s="4">
        <f t="shared" ref="AS1133" si="20845">IF(IF(CK1132&lt;=$B1132,1,AR1133-$E1132)&gt;0,IF(CK1132&lt;=$B1132,1,AR1133-$E1132),0)</f>
        <v>0</v>
      </c>
      <c r="AT1133" s="4">
        <f t="shared" ref="AT1133" si="20846">IF(IF(CL1132&lt;=$B1132,1,AS1133-$E1132)&gt;0,IF(CL1132&lt;=$B1132,1,AS1133-$E1132),0)</f>
        <v>0</v>
      </c>
      <c r="AU1133" s="4">
        <f t="shared" ref="AU1133" si="20847">IF(IF(CM1132&lt;=$B1132,1,AT1133-$E1132)&gt;0,IF(CM1132&lt;=$B1132,1,AT1133-$E1132),0)</f>
        <v>0</v>
      </c>
      <c r="AV1133" s="4">
        <f t="shared" ref="AV1133" si="20848">IF(IF(CN1132&lt;=$B1132,1,AU1133-$E1132)&gt;0,IF(CN1132&lt;=$B1132,1,AU1133-$E1132),0)</f>
        <v>0</v>
      </c>
      <c r="AW1133" s="4">
        <f t="shared" ref="AW1133" si="20849">IF(IF(CO1132&lt;=$B1132,1,AV1133-$E1132)&gt;0,IF(CO1132&lt;=$B1132,1,AV1133-$E1132),0)</f>
        <v>0</v>
      </c>
      <c r="AX1133" s="4">
        <f t="shared" ref="AX1133" si="20850">IF(IF(CP1132&lt;=$B1132,1,AW1133-$E1132)&gt;0,IF(CP1132&lt;=$B1132,1,AW1133-$E1132),0)</f>
        <v>0</v>
      </c>
      <c r="AY1133" s="4">
        <f t="shared" ref="AY1133" si="20851">IF(IF(CQ1132&lt;=$B1132,1,AX1133-$E1132)&gt;0,IF(CQ1132&lt;=$B1132,1,AX1133-$E1132),0)</f>
        <v>0</v>
      </c>
      <c r="AZ1133" s="4">
        <f t="shared" ref="AZ1133" si="20852">IF(IF(CR1132&lt;=$B1132,1,AY1133-$E1132)&gt;0,IF(CR1132&lt;=$B1132,1,AY1133-$E1132),0)</f>
        <v>0</v>
      </c>
      <c r="BA1133" s="4">
        <f t="shared" ref="BA1133" si="20853">IF(IF(CS1132&lt;=$B1132,1,AZ1133-$E1132)&gt;0,IF(CS1132&lt;=$B1132,1,AZ1133-$E1132),0)</f>
        <v>0</v>
      </c>
      <c r="BB1133" s="4">
        <f t="shared" ref="BB1133" si="20854">IF(IF(CT1132&lt;=$B1132,1,BA1133-$E1132)&gt;0,IF(CT1132&lt;=$B1132,1,BA1133-$E1132),0)</f>
        <v>0</v>
      </c>
      <c r="BE1133" t="s">
        <v>171</v>
      </c>
      <c r="BF1133" s="91">
        <f>'Data tilvækstoversigt'!C850*N1133</f>
        <v>0</v>
      </c>
      <c r="BG1133" s="91">
        <f>'Data tilvækstoversigt'!D850*O1133</f>
        <v>0.74188884742812722</v>
      </c>
      <c r="BH1133" s="91">
        <f>'Data tilvækstoversigt'!E850*P1133</f>
        <v>4.9459256495208495</v>
      </c>
      <c r="BI1133" s="91">
        <f>'Data tilvækstoversigt'!F850*Q1133</f>
        <v>12.364814123802121</v>
      </c>
      <c r="BJ1133" s="91">
        <f>'Data tilvækstoversigt'!G850*R1133</f>
        <v>24.729628247604243</v>
      </c>
      <c r="BK1133" s="91">
        <f>'Data tilvækstoversigt'!H850*S1133</f>
        <v>59.038721716918573</v>
      </c>
      <c r="BL1133" s="91">
        <f>'Data tilvækstoversigt'!I850*T1133</f>
        <v>128.9378068436591</v>
      </c>
      <c r="BM1133" s="91">
        <f>'Data tilvækstoversigt'!J850*U1133</f>
        <v>230.32764187450684</v>
      </c>
      <c r="BN1133" s="91">
        <f>'Data tilvækstoversigt'!K850*V1133</f>
        <v>328.49281890500953</v>
      </c>
      <c r="BO1133" s="91">
        <f>'Data tilvækstoversigt'!L850*W1133</f>
        <v>386.42608895373763</v>
      </c>
      <c r="BP1133" s="91">
        <f>'Data tilvækstoversigt'!M850*X1133</f>
        <v>416.51370227844899</v>
      </c>
      <c r="BQ1133" s="91">
        <f>'Data tilvækstoversigt'!N850*Y1133</f>
        <v>449.3108120437771</v>
      </c>
      <c r="BR1133" s="91">
        <f>'Data tilvækstoversigt'!O850*Z1133</f>
        <v>479.03449814643403</v>
      </c>
      <c r="BS1133" s="91">
        <f>'Data tilvækstoversigt'!P850*AA1133</f>
        <v>500.1525427265459</v>
      </c>
      <c r="BT1133" s="91">
        <f>'Data tilvækstoversigt'!Q850*AB1133</f>
        <v>515.85384834482238</v>
      </c>
      <c r="BU1133" s="91">
        <f>'Data tilvækstoversigt'!R850*AC1133</f>
        <v>0</v>
      </c>
      <c r="BV1133" s="91">
        <f>'Data tilvækstoversigt'!S850*AD1133</f>
        <v>0</v>
      </c>
      <c r="BW1133" s="91">
        <f>'Data tilvækstoversigt'!T850*AE1133</f>
        <v>0</v>
      </c>
      <c r="BX1133" s="91">
        <f>'Data tilvækstoversigt'!U850*AF1133</f>
        <v>0</v>
      </c>
      <c r="BY1133" s="91">
        <f>'Data tilvækstoversigt'!V850*AG1133</f>
        <v>0</v>
      </c>
      <c r="BZ1133" s="91">
        <f>'Data tilvækstoversigt'!W850*AH1133</f>
        <v>0</v>
      </c>
      <c r="CA1133" s="91">
        <f>'Data tilvækstoversigt'!X850*AI1133</f>
        <v>0</v>
      </c>
      <c r="CB1133" s="91">
        <f>'Data tilvækstoversigt'!Y850*AJ1133</f>
        <v>0</v>
      </c>
      <c r="CC1133" s="91">
        <f>'Data tilvækstoversigt'!Z850*AK1133</f>
        <v>0</v>
      </c>
      <c r="CD1133" s="91">
        <f>'Data tilvækstoversigt'!AA850*AL1133</f>
        <v>0</v>
      </c>
      <c r="CE1133" s="91">
        <f>'Data tilvækstoversigt'!AB850*AM1133</f>
        <v>0</v>
      </c>
      <c r="CF1133" s="91">
        <f>'Data tilvækstoversigt'!AC850*AN1133</f>
        <v>0</v>
      </c>
      <c r="CG1133" s="91">
        <f>'Data tilvækstoversigt'!AD850*AO1133</f>
        <v>0</v>
      </c>
      <c r="CH1133" s="91">
        <f>'Data tilvækstoversigt'!AE850*AP1133</f>
        <v>0</v>
      </c>
      <c r="CI1133" s="91">
        <f>'Data tilvækstoversigt'!AF850*AQ1133</f>
        <v>0</v>
      </c>
      <c r="CJ1133" s="91">
        <f>'Data tilvækstoversigt'!AG850*AR1133</f>
        <v>0</v>
      </c>
      <c r="CK1133" s="91">
        <f>'Data tilvækstoversigt'!AH850*AS1133</f>
        <v>0</v>
      </c>
      <c r="CL1133" s="91">
        <f>'Data tilvækstoversigt'!AI850*AT1133</f>
        <v>0</v>
      </c>
      <c r="CM1133" s="91">
        <f>'Data tilvækstoversigt'!AJ850*AU1133</f>
        <v>0</v>
      </c>
      <c r="CN1133" s="91">
        <f>'Data tilvækstoversigt'!AK850*AV1133</f>
        <v>0</v>
      </c>
      <c r="CO1133" s="91">
        <f>'Data tilvækstoversigt'!AL850*AW1133</f>
        <v>0</v>
      </c>
      <c r="CP1133" s="91">
        <f>'Data tilvækstoversigt'!AM850*AX1133</f>
        <v>0</v>
      </c>
      <c r="CQ1133" s="91">
        <f>'Data tilvækstoversigt'!AN850*AY1133</f>
        <v>0</v>
      </c>
      <c r="CR1133" s="91">
        <f>'Data tilvækstoversigt'!AO850*AZ1133</f>
        <v>0</v>
      </c>
      <c r="CS1133" s="91">
        <f>'Data tilvækstoversigt'!AP850*BA1133</f>
        <v>0</v>
      </c>
      <c r="CT1133" s="91">
        <f>'Data tilvækstoversigt'!AQ850*BB1133</f>
        <v>0</v>
      </c>
    </row>
    <row r="1134" spans="1:98" x14ac:dyDescent="0.3">
      <c r="F1134" s="92">
        <f>B1133</f>
        <v>70</v>
      </c>
      <c r="G1134" s="92">
        <f>C1133</f>
        <v>70</v>
      </c>
      <c r="H1134" s="4">
        <f>E1133</f>
        <v>1</v>
      </c>
      <c r="I1134">
        <v>0</v>
      </c>
      <c r="J1134" s="48">
        <f>IF(AND(I1134&gt;=F1134,I1134&lt;=G1134+1),H1134,0)</f>
        <v>0</v>
      </c>
      <c r="K1134" s="48">
        <f>IF(IF(AND(I1134&gt;=(F1134*2),I1134&lt;=G1134+F1134+(G1134-F1134+5)+1),((H1134)^2)*(I1135-F1134*2)/5,0)&lt;=H1134,IF(AND(I1134&gt;=(F1134*2),I1134&lt;=G1134+F1134+(G1134-F1134+5)+1),((H1134)^2)*(I1135-F1134*2)/5,0),(K1133-H1134^2))</f>
        <v>0</v>
      </c>
      <c r="L1134" s="98">
        <f>IF(IF(AND(I1134&gt;=(F1134*3),I1134&lt;=G1134+F1134+F1134+(G1134-F1134+5)+1),((H1134)^3)*(I1135-F1134*3)/5,0)&lt;=H1134,IF(AND(I1134&gt;=(F1134*3),I1134&lt;=G1134+F1134+F1134+(G1134-F1134+5)+1),((H1134)^3)*(I1135-F1134*3)/5,0),(L1133-H1134^3))</f>
        <v>0</v>
      </c>
      <c r="M1134" s="96"/>
      <c r="N1134" s="48">
        <f>$J1134+$K1134+$L1134</f>
        <v>0</v>
      </c>
      <c r="O1134" s="48">
        <f t="shared" ref="O1134:BB1140" si="20855">$J1134+$K1134+$L1134</f>
        <v>0</v>
      </c>
      <c r="P1134" s="48">
        <f t="shared" si="20855"/>
        <v>0</v>
      </c>
      <c r="Q1134" s="48">
        <f t="shared" si="20855"/>
        <v>0</v>
      </c>
      <c r="R1134" s="48">
        <f t="shared" si="20855"/>
        <v>0</v>
      </c>
      <c r="S1134" s="48">
        <f t="shared" si="20855"/>
        <v>0</v>
      </c>
      <c r="T1134" s="48">
        <f t="shared" si="20855"/>
        <v>0</v>
      </c>
      <c r="U1134" s="48">
        <f t="shared" si="20855"/>
        <v>0</v>
      </c>
      <c r="V1134" s="48">
        <f t="shared" si="20855"/>
        <v>0</v>
      </c>
      <c r="W1134" s="48">
        <f t="shared" si="20855"/>
        <v>0</v>
      </c>
      <c r="X1134" s="48">
        <f t="shared" si="20855"/>
        <v>0</v>
      </c>
      <c r="Y1134" s="48">
        <f t="shared" si="20855"/>
        <v>0</v>
      </c>
      <c r="Z1134" s="48">
        <f t="shared" si="20855"/>
        <v>0</v>
      </c>
      <c r="AA1134" s="48">
        <f t="shared" si="20855"/>
        <v>0</v>
      </c>
      <c r="AB1134" s="48">
        <f t="shared" si="20855"/>
        <v>0</v>
      </c>
      <c r="AC1134" s="48">
        <f t="shared" si="20855"/>
        <v>0</v>
      </c>
      <c r="AD1134" s="48">
        <f t="shared" si="20855"/>
        <v>0</v>
      </c>
      <c r="AE1134" s="48">
        <f t="shared" si="20855"/>
        <v>0</v>
      </c>
      <c r="AF1134" s="48">
        <f t="shared" si="20855"/>
        <v>0</v>
      </c>
      <c r="AG1134" s="48">
        <f t="shared" si="20855"/>
        <v>0</v>
      </c>
      <c r="AH1134" s="48">
        <f t="shared" si="20855"/>
        <v>0</v>
      </c>
      <c r="AI1134" s="48">
        <f t="shared" si="20855"/>
        <v>0</v>
      </c>
      <c r="AJ1134" s="48">
        <f t="shared" si="20855"/>
        <v>0</v>
      </c>
      <c r="AK1134" s="48">
        <f t="shared" si="20855"/>
        <v>0</v>
      </c>
      <c r="AL1134" s="48">
        <f t="shared" si="20855"/>
        <v>0</v>
      </c>
      <c r="AM1134" s="48">
        <f t="shared" si="20855"/>
        <v>0</v>
      </c>
      <c r="AN1134" s="48">
        <f t="shared" si="20855"/>
        <v>0</v>
      </c>
      <c r="AO1134" s="48">
        <f t="shared" si="20855"/>
        <v>0</v>
      </c>
      <c r="AP1134" s="48">
        <f t="shared" si="20855"/>
        <v>0</v>
      </c>
      <c r="AQ1134" s="48">
        <f t="shared" si="20855"/>
        <v>0</v>
      </c>
      <c r="AR1134" s="48">
        <f t="shared" si="20855"/>
        <v>0</v>
      </c>
      <c r="AS1134" s="48">
        <f t="shared" si="20855"/>
        <v>0</v>
      </c>
      <c r="AT1134" s="48">
        <f t="shared" si="20855"/>
        <v>0</v>
      </c>
      <c r="AU1134" s="48">
        <f t="shared" si="20855"/>
        <v>0</v>
      </c>
      <c r="AV1134" s="48">
        <f t="shared" si="20855"/>
        <v>0</v>
      </c>
      <c r="AW1134" s="48">
        <f t="shared" si="20855"/>
        <v>0</v>
      </c>
      <c r="AX1134" s="48">
        <f t="shared" si="20855"/>
        <v>0</v>
      </c>
      <c r="AY1134" s="48">
        <f t="shared" si="20855"/>
        <v>0</v>
      </c>
      <c r="AZ1134" s="48">
        <f t="shared" si="20855"/>
        <v>0</v>
      </c>
      <c r="BA1134" s="48">
        <f t="shared" si="20855"/>
        <v>0</v>
      </c>
      <c r="BB1134" s="48">
        <f t="shared" si="20855"/>
        <v>0</v>
      </c>
      <c r="BC1134" s="48"/>
      <c r="BE1134" t="s">
        <v>177</v>
      </c>
      <c r="BF1134">
        <f>BF1133*N1134</f>
        <v>0</v>
      </c>
      <c r="BG1134">
        <f t="shared" ref="BG1134" si="20856">BG1133*O1134</f>
        <v>0</v>
      </c>
      <c r="BH1134">
        <f t="shared" ref="BH1134" si="20857">BH1133*P1134</f>
        <v>0</v>
      </c>
      <c r="BI1134">
        <f t="shared" ref="BI1134" si="20858">BI1133*Q1134</f>
        <v>0</v>
      </c>
      <c r="BJ1134">
        <f t="shared" ref="BJ1134" si="20859">BJ1133*R1134</f>
        <v>0</v>
      </c>
      <c r="BK1134">
        <f t="shared" ref="BK1134" si="20860">BK1133*S1134</f>
        <v>0</v>
      </c>
      <c r="BL1134">
        <f t="shared" ref="BL1134" si="20861">BL1133*T1134</f>
        <v>0</v>
      </c>
      <c r="BM1134">
        <f t="shared" ref="BM1134" si="20862">BM1133*U1134</f>
        <v>0</v>
      </c>
      <c r="BN1134">
        <f t="shared" ref="BN1134" si="20863">BN1133*V1134</f>
        <v>0</v>
      </c>
      <c r="BO1134">
        <f t="shared" ref="BO1134" si="20864">BO1133*W1134</f>
        <v>0</v>
      </c>
      <c r="BP1134">
        <f t="shared" ref="BP1134" si="20865">BP1133*X1134</f>
        <v>0</v>
      </c>
      <c r="BQ1134">
        <f t="shared" ref="BQ1134" si="20866">BQ1133*Y1134</f>
        <v>0</v>
      </c>
      <c r="BR1134">
        <f t="shared" ref="BR1134" si="20867">BR1133*Z1134</f>
        <v>0</v>
      </c>
      <c r="BS1134">
        <f t="shared" ref="BS1134" si="20868">BS1133*AA1134</f>
        <v>0</v>
      </c>
      <c r="BT1134">
        <f t="shared" ref="BT1134" si="20869">BT1133*AB1134</f>
        <v>0</v>
      </c>
      <c r="BU1134">
        <f t="shared" ref="BU1134" si="20870">BU1133*AC1134</f>
        <v>0</v>
      </c>
      <c r="BV1134">
        <f t="shared" ref="BV1134" si="20871">BV1133*AD1134</f>
        <v>0</v>
      </c>
      <c r="BW1134">
        <f t="shared" ref="BW1134" si="20872">BW1133*AE1134</f>
        <v>0</v>
      </c>
      <c r="BX1134">
        <f t="shared" ref="BX1134" si="20873">BX1133*AF1134</f>
        <v>0</v>
      </c>
      <c r="BY1134">
        <f t="shared" ref="BY1134" si="20874">BY1133*AG1134</f>
        <v>0</v>
      </c>
      <c r="BZ1134">
        <f t="shared" ref="BZ1134" si="20875">BZ1133*AH1134</f>
        <v>0</v>
      </c>
      <c r="CA1134">
        <f t="shared" ref="CA1134" si="20876">CA1133*AI1134</f>
        <v>0</v>
      </c>
      <c r="CB1134">
        <f t="shared" ref="CB1134" si="20877">CB1133*AJ1134</f>
        <v>0</v>
      </c>
      <c r="CC1134">
        <f t="shared" ref="CC1134" si="20878">CC1133*AK1134</f>
        <v>0</v>
      </c>
      <c r="CD1134">
        <f t="shared" ref="CD1134" si="20879">CD1133*AL1134</f>
        <v>0</v>
      </c>
      <c r="CE1134">
        <f t="shared" ref="CE1134" si="20880">CE1133*AM1134</f>
        <v>0</v>
      </c>
      <c r="CF1134">
        <f t="shared" ref="CF1134" si="20881">CF1133*AN1134</f>
        <v>0</v>
      </c>
      <c r="CG1134">
        <f t="shared" ref="CG1134" si="20882">CG1133*AO1134</f>
        <v>0</v>
      </c>
      <c r="CH1134">
        <f t="shared" ref="CH1134" si="20883">CH1133*AP1134</f>
        <v>0</v>
      </c>
      <c r="CI1134">
        <f t="shared" ref="CI1134" si="20884">CI1133*AQ1134</f>
        <v>0</v>
      </c>
      <c r="CJ1134">
        <f t="shared" ref="CJ1134" si="20885">CJ1133*AR1134</f>
        <v>0</v>
      </c>
      <c r="CK1134">
        <f t="shared" ref="CK1134" si="20886">CK1133*AS1134</f>
        <v>0</v>
      </c>
      <c r="CL1134">
        <f t="shared" ref="CL1134" si="20887">CL1133*AT1134</f>
        <v>0</v>
      </c>
      <c r="CM1134">
        <f t="shared" ref="CM1134" si="20888">CM1133*AU1134</f>
        <v>0</v>
      </c>
      <c r="CN1134">
        <f t="shared" ref="CN1134" si="20889">CN1133*AV1134</f>
        <v>0</v>
      </c>
      <c r="CO1134">
        <f t="shared" ref="CO1134" si="20890">CO1133*AW1134</f>
        <v>0</v>
      </c>
      <c r="CP1134">
        <f t="shared" ref="CP1134" si="20891">CP1133*AX1134</f>
        <v>0</v>
      </c>
      <c r="CQ1134">
        <f t="shared" ref="CQ1134" si="20892">CQ1133*AY1134</f>
        <v>0</v>
      </c>
      <c r="CR1134">
        <f t="shared" ref="CR1134" si="20893">CR1133*AZ1134</f>
        <v>0</v>
      </c>
      <c r="CS1134">
        <f t="shared" ref="CS1134" si="20894">CS1133*BA1134</f>
        <v>0</v>
      </c>
      <c r="CT1134">
        <f t="shared" ref="CT1134" si="20895">CT1133*BB1134</f>
        <v>0</v>
      </c>
    </row>
    <row r="1135" spans="1:98" x14ac:dyDescent="0.3">
      <c r="F1135" s="91">
        <f>F1134</f>
        <v>70</v>
      </c>
      <c r="G1135" s="91">
        <f>G1134</f>
        <v>70</v>
      </c>
      <c r="H1135" s="4">
        <f>H1134</f>
        <v>1</v>
      </c>
      <c r="I1135">
        <v>5</v>
      </c>
      <c r="J1135" s="48">
        <f t="shared" ref="J1135:J1174" si="20896">IF(AND(I1135&gt;=F1135,I1135&lt;=G1135+1),H1135,0)</f>
        <v>0</v>
      </c>
      <c r="K1135" s="48">
        <f t="shared" ref="K1135:K1140" si="20897">IF(IF(AND(I1135&gt;=(F1135*2),I1135&lt;=G1135+F1135+(G1135-F1135+5)+1),((H1135)^2)*(I1136-F1135*2)/5,0)&lt;=H1135,IF(AND(I1135&gt;=(F1135*2),I1135&lt;=G1135+F1135+(G1135-F1135+5)+1),((H1135)^2)*(I1136-F1135*2)/5,0),(K1134-H1135^2))</f>
        <v>0</v>
      </c>
      <c r="L1135" s="98">
        <f t="shared" ref="L1135:L1174" si="20898">IF(IF(AND(I1135&gt;=(F1135*3),I1135&lt;=G1135+F1135+F1135+(G1135-F1135+5)+1),((H1135)^3)*(I1136-F1135*3)/5,0)&lt;=H1135,IF(AND(I1135&gt;=(F1135*3),I1135&lt;=G1135+F1135+F1135+(G1135-F1135+5)+1),((H1135)^3)*(I1136-F1135*3)/5,0),(L1134-H1135^3))</f>
        <v>0</v>
      </c>
      <c r="M1135" s="48"/>
      <c r="N1135" s="48"/>
      <c r="O1135" s="48">
        <f>$J1135+$K1135+$L1135</f>
        <v>0</v>
      </c>
      <c r="P1135" s="48">
        <f t="shared" si="20855"/>
        <v>0</v>
      </c>
      <c r="Q1135" s="48">
        <f t="shared" si="20855"/>
        <v>0</v>
      </c>
      <c r="R1135" s="48">
        <f t="shared" si="20855"/>
        <v>0</v>
      </c>
      <c r="S1135" s="48">
        <f t="shared" si="20855"/>
        <v>0</v>
      </c>
      <c r="T1135" s="48">
        <f t="shared" si="20855"/>
        <v>0</v>
      </c>
      <c r="U1135" s="48">
        <f t="shared" si="20855"/>
        <v>0</v>
      </c>
      <c r="V1135" s="48">
        <f t="shared" si="20855"/>
        <v>0</v>
      </c>
      <c r="W1135" s="48">
        <f t="shared" si="20855"/>
        <v>0</v>
      </c>
      <c r="X1135" s="48">
        <f t="shared" si="20855"/>
        <v>0</v>
      </c>
      <c r="Y1135" s="48">
        <f t="shared" si="20855"/>
        <v>0</v>
      </c>
      <c r="Z1135" s="48">
        <f t="shared" si="20855"/>
        <v>0</v>
      </c>
      <c r="AA1135" s="48">
        <f t="shared" si="20855"/>
        <v>0</v>
      </c>
      <c r="AB1135" s="48">
        <f t="shared" si="20855"/>
        <v>0</v>
      </c>
      <c r="AC1135" s="48">
        <f t="shared" si="20855"/>
        <v>0</v>
      </c>
      <c r="AD1135" s="48">
        <f t="shared" si="20855"/>
        <v>0</v>
      </c>
      <c r="AE1135" s="48">
        <f t="shared" si="20855"/>
        <v>0</v>
      </c>
      <c r="AF1135" s="48">
        <f t="shared" si="20855"/>
        <v>0</v>
      </c>
      <c r="AG1135" s="48">
        <f t="shared" si="20855"/>
        <v>0</v>
      </c>
      <c r="AH1135" s="48">
        <f t="shared" si="20855"/>
        <v>0</v>
      </c>
      <c r="AI1135" s="48">
        <f t="shared" si="20855"/>
        <v>0</v>
      </c>
      <c r="AJ1135" s="48">
        <f t="shared" si="20855"/>
        <v>0</v>
      </c>
      <c r="AK1135" s="48">
        <f t="shared" si="20855"/>
        <v>0</v>
      </c>
      <c r="AL1135" s="48">
        <f t="shared" si="20855"/>
        <v>0</v>
      </c>
      <c r="AM1135" s="48">
        <f t="shared" si="20855"/>
        <v>0</v>
      </c>
      <c r="AN1135" s="48">
        <f t="shared" si="20855"/>
        <v>0</v>
      </c>
      <c r="AO1135" s="48">
        <f t="shared" si="20855"/>
        <v>0</v>
      </c>
      <c r="AP1135" s="48">
        <f t="shared" si="20855"/>
        <v>0</v>
      </c>
      <c r="AQ1135" s="48">
        <f t="shared" si="20855"/>
        <v>0</v>
      </c>
      <c r="AR1135" s="48">
        <f t="shared" si="20855"/>
        <v>0</v>
      </c>
      <c r="AS1135" s="48">
        <f t="shared" si="20855"/>
        <v>0</v>
      </c>
      <c r="AT1135" s="48">
        <f t="shared" si="20855"/>
        <v>0</v>
      </c>
      <c r="AU1135" s="48">
        <f t="shared" si="20855"/>
        <v>0</v>
      </c>
      <c r="AV1135" s="48">
        <f t="shared" si="20855"/>
        <v>0</v>
      </c>
      <c r="AW1135" s="48">
        <f t="shared" si="20855"/>
        <v>0</v>
      </c>
      <c r="AX1135" s="48">
        <f t="shared" si="20855"/>
        <v>0</v>
      </c>
      <c r="AY1135" s="48">
        <f t="shared" si="20855"/>
        <v>0</v>
      </c>
      <c r="AZ1135" s="48">
        <f t="shared" si="20855"/>
        <v>0</v>
      </c>
      <c r="BA1135" s="48">
        <f t="shared" si="20855"/>
        <v>0</v>
      </c>
      <c r="BB1135" s="48">
        <f t="shared" si="20855"/>
        <v>0</v>
      </c>
      <c r="BC1135" s="48"/>
      <c r="BE1135" t="s">
        <v>178</v>
      </c>
      <c r="BG1135">
        <f>BF1133*O1135</f>
        <v>0</v>
      </c>
      <c r="BH1135">
        <f t="shared" ref="BH1135" si="20899">BG1133*P1135</f>
        <v>0</v>
      </c>
      <c r="BI1135">
        <f t="shared" ref="BI1135" si="20900">BH1133*Q1135</f>
        <v>0</v>
      </c>
      <c r="BJ1135">
        <f t="shared" ref="BJ1135" si="20901">BI1133*R1135</f>
        <v>0</v>
      </c>
      <c r="BK1135">
        <f t="shared" ref="BK1135" si="20902">BJ1133*S1135</f>
        <v>0</v>
      </c>
      <c r="BL1135">
        <f t="shared" ref="BL1135" si="20903">BK1133*T1135</f>
        <v>0</v>
      </c>
      <c r="BM1135">
        <f t="shared" ref="BM1135" si="20904">BL1133*U1135</f>
        <v>0</v>
      </c>
      <c r="BN1135">
        <f t="shared" ref="BN1135" si="20905">BM1133*V1135</f>
        <v>0</v>
      </c>
      <c r="BO1135">
        <f t="shared" ref="BO1135" si="20906">BN1133*W1135</f>
        <v>0</v>
      </c>
      <c r="BP1135">
        <f t="shared" ref="BP1135" si="20907">BO1133*X1135</f>
        <v>0</v>
      </c>
      <c r="BQ1135">
        <f t="shared" ref="BQ1135" si="20908">BP1133*Y1135</f>
        <v>0</v>
      </c>
      <c r="BR1135">
        <f t="shared" ref="BR1135" si="20909">BQ1133*Z1135</f>
        <v>0</v>
      </c>
      <c r="BS1135">
        <f t="shared" ref="BS1135" si="20910">BR1133*AA1135</f>
        <v>0</v>
      </c>
      <c r="BT1135">
        <f t="shared" ref="BT1135" si="20911">BS1133*AB1135</f>
        <v>0</v>
      </c>
      <c r="BU1135">
        <f t="shared" ref="BU1135" si="20912">BT1133*AC1135</f>
        <v>0</v>
      </c>
      <c r="BV1135">
        <f t="shared" ref="BV1135" si="20913">BU1133*AD1135</f>
        <v>0</v>
      </c>
      <c r="BW1135">
        <f t="shared" ref="BW1135" si="20914">BV1133*AE1135</f>
        <v>0</v>
      </c>
      <c r="BX1135">
        <f t="shared" ref="BX1135" si="20915">BW1133*AF1135</f>
        <v>0</v>
      </c>
      <c r="BY1135">
        <f t="shared" ref="BY1135" si="20916">BX1133*AG1135</f>
        <v>0</v>
      </c>
      <c r="BZ1135">
        <f t="shared" ref="BZ1135" si="20917">BY1133*AH1135</f>
        <v>0</v>
      </c>
      <c r="CA1135">
        <f t="shared" ref="CA1135" si="20918">BZ1133*AI1135</f>
        <v>0</v>
      </c>
      <c r="CB1135">
        <f t="shared" ref="CB1135" si="20919">CA1133*AJ1135</f>
        <v>0</v>
      </c>
      <c r="CC1135">
        <f t="shared" ref="CC1135" si="20920">CB1133*AK1135</f>
        <v>0</v>
      </c>
      <c r="CD1135">
        <f t="shared" ref="CD1135" si="20921">CC1133*AL1135</f>
        <v>0</v>
      </c>
      <c r="CE1135">
        <f t="shared" ref="CE1135" si="20922">CD1133*AM1135</f>
        <v>0</v>
      </c>
      <c r="CF1135">
        <f t="shared" ref="CF1135" si="20923">CE1133*AN1135</f>
        <v>0</v>
      </c>
      <c r="CG1135">
        <f t="shared" ref="CG1135" si="20924">CF1133*AO1135</f>
        <v>0</v>
      </c>
      <c r="CH1135">
        <f t="shared" ref="CH1135" si="20925">CG1133*AP1135</f>
        <v>0</v>
      </c>
      <c r="CI1135">
        <f t="shared" ref="CI1135" si="20926">CH1133*AQ1135</f>
        <v>0</v>
      </c>
      <c r="CJ1135">
        <f t="shared" ref="CJ1135" si="20927">CI1133*AR1135</f>
        <v>0</v>
      </c>
      <c r="CK1135">
        <f t="shared" ref="CK1135" si="20928">CJ1133*AS1135</f>
        <v>0</v>
      </c>
      <c r="CL1135">
        <f t="shared" ref="CL1135" si="20929">CK1133*AT1135</f>
        <v>0</v>
      </c>
      <c r="CM1135">
        <f t="shared" ref="CM1135" si="20930">CL1133*AU1135</f>
        <v>0</v>
      </c>
      <c r="CN1135">
        <f t="shared" ref="CN1135" si="20931">CM1133*AV1135</f>
        <v>0</v>
      </c>
      <c r="CO1135">
        <f t="shared" ref="CO1135" si="20932">CN1133*AW1135</f>
        <v>0</v>
      </c>
      <c r="CP1135">
        <f t="shared" ref="CP1135" si="20933">CO1133*AX1135</f>
        <v>0</v>
      </c>
      <c r="CQ1135">
        <f t="shared" ref="CQ1135" si="20934">CP1133*AY1135</f>
        <v>0</v>
      </c>
      <c r="CR1135">
        <f t="shared" ref="CR1135" si="20935">CQ1133*AZ1135</f>
        <v>0</v>
      </c>
      <c r="CS1135">
        <f t="shared" ref="CS1135" si="20936">CR1133*BA1135</f>
        <v>0</v>
      </c>
      <c r="CT1135">
        <f t="shared" ref="CT1135" si="20937">CS1133*BB1135</f>
        <v>0</v>
      </c>
    </row>
    <row r="1136" spans="1:98" x14ac:dyDescent="0.3">
      <c r="E1136" s="4"/>
      <c r="F1136" s="91">
        <f t="shared" ref="F1136:H1136" si="20938">F1135</f>
        <v>70</v>
      </c>
      <c r="G1136" s="91">
        <f t="shared" si="20938"/>
        <v>70</v>
      </c>
      <c r="H1136" s="4">
        <f t="shared" si="20938"/>
        <v>1</v>
      </c>
      <c r="I1136">
        <v>10</v>
      </c>
      <c r="J1136" s="48">
        <f t="shared" si="20896"/>
        <v>0</v>
      </c>
      <c r="K1136" s="48">
        <f t="shared" si="20897"/>
        <v>0</v>
      </c>
      <c r="L1136" s="98">
        <f t="shared" si="20898"/>
        <v>0</v>
      </c>
      <c r="M1136" s="48"/>
      <c r="N1136" s="48"/>
      <c r="O1136" s="48"/>
      <c r="P1136" s="48">
        <f>$J1136+$K1136+$L1136</f>
        <v>0</v>
      </c>
      <c r="Q1136" s="48">
        <f t="shared" si="20855"/>
        <v>0</v>
      </c>
      <c r="R1136" s="48">
        <f t="shared" si="20855"/>
        <v>0</v>
      </c>
      <c r="S1136" s="48">
        <f t="shared" si="20855"/>
        <v>0</v>
      </c>
      <c r="T1136" s="48">
        <f t="shared" si="20855"/>
        <v>0</v>
      </c>
      <c r="U1136" s="48">
        <f t="shared" si="20855"/>
        <v>0</v>
      </c>
      <c r="V1136" s="48">
        <f t="shared" si="20855"/>
        <v>0</v>
      </c>
      <c r="W1136" s="48">
        <f t="shared" si="20855"/>
        <v>0</v>
      </c>
      <c r="X1136" s="48">
        <f t="shared" si="20855"/>
        <v>0</v>
      </c>
      <c r="Y1136" s="48">
        <f t="shared" si="20855"/>
        <v>0</v>
      </c>
      <c r="Z1136" s="48">
        <f t="shared" si="20855"/>
        <v>0</v>
      </c>
      <c r="AA1136" s="48">
        <f t="shared" si="20855"/>
        <v>0</v>
      </c>
      <c r="AB1136" s="48">
        <f t="shared" si="20855"/>
        <v>0</v>
      </c>
      <c r="AC1136" s="48">
        <f t="shared" si="20855"/>
        <v>0</v>
      </c>
      <c r="AD1136" s="48">
        <f t="shared" si="20855"/>
        <v>0</v>
      </c>
      <c r="AE1136" s="48">
        <f t="shared" si="20855"/>
        <v>0</v>
      </c>
      <c r="AF1136" s="48">
        <f t="shared" si="20855"/>
        <v>0</v>
      </c>
      <c r="AG1136" s="48">
        <f t="shared" si="20855"/>
        <v>0</v>
      </c>
      <c r="AH1136" s="48">
        <f t="shared" si="20855"/>
        <v>0</v>
      </c>
      <c r="AI1136" s="48">
        <f t="shared" si="20855"/>
        <v>0</v>
      </c>
      <c r="AJ1136" s="48">
        <f t="shared" si="20855"/>
        <v>0</v>
      </c>
      <c r="AK1136" s="48">
        <f t="shared" si="20855"/>
        <v>0</v>
      </c>
      <c r="AL1136" s="48">
        <f t="shared" si="20855"/>
        <v>0</v>
      </c>
      <c r="AM1136" s="48">
        <f t="shared" si="20855"/>
        <v>0</v>
      </c>
      <c r="AN1136" s="48">
        <f t="shared" si="20855"/>
        <v>0</v>
      </c>
      <c r="AO1136" s="48">
        <f t="shared" si="20855"/>
        <v>0</v>
      </c>
      <c r="AP1136" s="48">
        <f t="shared" si="20855"/>
        <v>0</v>
      </c>
      <c r="AQ1136" s="48">
        <f t="shared" si="20855"/>
        <v>0</v>
      </c>
      <c r="AR1136" s="48">
        <f t="shared" si="20855"/>
        <v>0</v>
      </c>
      <c r="AS1136" s="48">
        <f t="shared" si="20855"/>
        <v>0</v>
      </c>
      <c r="AT1136" s="48">
        <f t="shared" si="20855"/>
        <v>0</v>
      </c>
      <c r="AU1136" s="48">
        <f t="shared" si="20855"/>
        <v>0</v>
      </c>
      <c r="AV1136" s="48">
        <f t="shared" si="20855"/>
        <v>0</v>
      </c>
      <c r="AW1136" s="48">
        <f t="shared" si="20855"/>
        <v>0</v>
      </c>
      <c r="AX1136" s="48">
        <f t="shared" si="20855"/>
        <v>0</v>
      </c>
      <c r="AY1136" s="48">
        <f t="shared" si="20855"/>
        <v>0</v>
      </c>
      <c r="AZ1136" s="48">
        <f t="shared" si="20855"/>
        <v>0</v>
      </c>
      <c r="BA1136" s="48">
        <f t="shared" si="20855"/>
        <v>0</v>
      </c>
      <c r="BB1136" s="48">
        <f t="shared" si="20855"/>
        <v>0</v>
      </c>
      <c r="BC1136" s="48"/>
      <c r="BE1136" t="s">
        <v>179</v>
      </c>
      <c r="BH1136">
        <f>BF1133*P1136</f>
        <v>0</v>
      </c>
      <c r="BI1136">
        <f t="shared" ref="BI1136" si="20939">BG1133*Q1136</f>
        <v>0</v>
      </c>
      <c r="BJ1136">
        <f t="shared" ref="BJ1136" si="20940">BH1133*R1136</f>
        <v>0</v>
      </c>
      <c r="BK1136">
        <f t="shared" ref="BK1136" si="20941">BI1133*S1136</f>
        <v>0</v>
      </c>
      <c r="BL1136">
        <f t="shared" ref="BL1136" si="20942">BJ1133*T1136</f>
        <v>0</v>
      </c>
      <c r="BM1136">
        <f t="shared" ref="BM1136" si="20943">BK1133*U1136</f>
        <v>0</v>
      </c>
      <c r="BN1136">
        <f t="shared" ref="BN1136" si="20944">BL1133*V1136</f>
        <v>0</v>
      </c>
      <c r="BO1136">
        <f t="shared" ref="BO1136" si="20945">BM1133*W1136</f>
        <v>0</v>
      </c>
      <c r="BP1136">
        <f t="shared" ref="BP1136" si="20946">BN1133*X1136</f>
        <v>0</v>
      </c>
      <c r="BQ1136">
        <f t="shared" ref="BQ1136" si="20947">BO1133*Y1136</f>
        <v>0</v>
      </c>
      <c r="BR1136">
        <f t="shared" ref="BR1136" si="20948">BP1133*Z1136</f>
        <v>0</v>
      </c>
      <c r="BS1136">
        <f t="shared" ref="BS1136" si="20949">BQ1133*AA1136</f>
        <v>0</v>
      </c>
      <c r="BT1136">
        <f t="shared" ref="BT1136" si="20950">BR1133*AB1136</f>
        <v>0</v>
      </c>
      <c r="BU1136">
        <f t="shared" ref="BU1136" si="20951">BS1133*AC1136</f>
        <v>0</v>
      </c>
      <c r="BV1136">
        <f t="shared" ref="BV1136" si="20952">BT1133*AD1136</f>
        <v>0</v>
      </c>
      <c r="BW1136">
        <f t="shared" ref="BW1136" si="20953">BU1133*AE1136</f>
        <v>0</v>
      </c>
      <c r="BX1136">
        <f t="shared" ref="BX1136" si="20954">BV1133*AF1136</f>
        <v>0</v>
      </c>
      <c r="BY1136">
        <f t="shared" ref="BY1136" si="20955">BW1133*AG1136</f>
        <v>0</v>
      </c>
      <c r="BZ1136">
        <f t="shared" ref="BZ1136" si="20956">BX1133*AH1136</f>
        <v>0</v>
      </c>
      <c r="CA1136">
        <f t="shared" ref="CA1136" si="20957">BY1133*AI1136</f>
        <v>0</v>
      </c>
      <c r="CB1136">
        <f t="shared" ref="CB1136" si="20958">BZ1133*AJ1136</f>
        <v>0</v>
      </c>
      <c r="CC1136">
        <f t="shared" ref="CC1136" si="20959">CA1133*AK1136</f>
        <v>0</v>
      </c>
      <c r="CD1136">
        <f t="shared" ref="CD1136" si="20960">CB1133*AL1136</f>
        <v>0</v>
      </c>
      <c r="CE1136">
        <f t="shared" ref="CE1136" si="20961">CC1133*AM1136</f>
        <v>0</v>
      </c>
      <c r="CF1136">
        <f t="shared" ref="CF1136" si="20962">CD1133*AN1136</f>
        <v>0</v>
      </c>
      <c r="CG1136">
        <f t="shared" ref="CG1136" si="20963">CE1133*AO1136</f>
        <v>0</v>
      </c>
      <c r="CH1136">
        <f t="shared" ref="CH1136" si="20964">CF1133*AP1136</f>
        <v>0</v>
      </c>
      <c r="CI1136">
        <f t="shared" ref="CI1136" si="20965">CG1133*AQ1136</f>
        <v>0</v>
      </c>
      <c r="CJ1136">
        <f t="shared" ref="CJ1136" si="20966">CH1133*AR1136</f>
        <v>0</v>
      </c>
      <c r="CK1136">
        <f t="shared" ref="CK1136" si="20967">CI1133*AS1136</f>
        <v>0</v>
      </c>
      <c r="CL1136">
        <f t="shared" ref="CL1136" si="20968">CJ1133*AT1136</f>
        <v>0</v>
      </c>
      <c r="CM1136">
        <f t="shared" ref="CM1136" si="20969">CK1133*AU1136</f>
        <v>0</v>
      </c>
      <c r="CN1136">
        <f t="shared" ref="CN1136" si="20970">CL1133*AV1136</f>
        <v>0</v>
      </c>
      <c r="CO1136">
        <f t="shared" ref="CO1136" si="20971">CM1133*AW1136</f>
        <v>0</v>
      </c>
      <c r="CP1136">
        <f t="shared" ref="CP1136" si="20972">CN1133*AX1136</f>
        <v>0</v>
      </c>
      <c r="CQ1136">
        <f t="shared" ref="CQ1136" si="20973">CO1133*AY1136</f>
        <v>0</v>
      </c>
      <c r="CR1136">
        <f t="shared" ref="CR1136" si="20974">CP1133*AZ1136</f>
        <v>0</v>
      </c>
      <c r="CS1136">
        <f t="shared" ref="CS1136" si="20975">CQ1133*BA1136</f>
        <v>0</v>
      </c>
      <c r="CT1136">
        <f t="shared" ref="CT1136" si="20976">CR1133*BB1136</f>
        <v>0</v>
      </c>
    </row>
    <row r="1137" spans="6:98" x14ac:dyDescent="0.3">
      <c r="F1137" s="91">
        <f t="shared" ref="F1137:H1137" si="20977">F1136</f>
        <v>70</v>
      </c>
      <c r="G1137" s="91">
        <f t="shared" si="20977"/>
        <v>70</v>
      </c>
      <c r="H1137" s="4">
        <f t="shared" si="20977"/>
        <v>1</v>
      </c>
      <c r="I1137">
        <v>15</v>
      </c>
      <c r="J1137" s="48">
        <f t="shared" si="20896"/>
        <v>0</v>
      </c>
      <c r="K1137" s="48">
        <f t="shared" si="20897"/>
        <v>0</v>
      </c>
      <c r="L1137" s="98">
        <f t="shared" si="20898"/>
        <v>0</v>
      </c>
      <c r="M1137" s="48"/>
      <c r="N1137" s="48"/>
      <c r="O1137" s="48"/>
      <c r="P1137" s="48"/>
      <c r="Q1137" s="48">
        <f>$J1137+$K1137+$L1137</f>
        <v>0</v>
      </c>
      <c r="R1137" s="48">
        <f t="shared" si="20855"/>
        <v>0</v>
      </c>
      <c r="S1137" s="48">
        <f t="shared" si="20855"/>
        <v>0</v>
      </c>
      <c r="T1137" s="48">
        <f t="shared" si="20855"/>
        <v>0</v>
      </c>
      <c r="U1137" s="48">
        <f t="shared" si="20855"/>
        <v>0</v>
      </c>
      <c r="V1137" s="48">
        <f t="shared" si="20855"/>
        <v>0</v>
      </c>
      <c r="W1137" s="48">
        <f t="shared" si="20855"/>
        <v>0</v>
      </c>
      <c r="X1137" s="48">
        <f t="shared" si="20855"/>
        <v>0</v>
      </c>
      <c r="Y1137" s="48">
        <f t="shared" si="20855"/>
        <v>0</v>
      </c>
      <c r="Z1137" s="48">
        <f t="shared" si="20855"/>
        <v>0</v>
      </c>
      <c r="AA1137" s="48">
        <f t="shared" si="20855"/>
        <v>0</v>
      </c>
      <c r="AB1137" s="48">
        <f t="shared" si="20855"/>
        <v>0</v>
      </c>
      <c r="AC1137" s="48">
        <f t="shared" si="20855"/>
        <v>0</v>
      </c>
      <c r="AD1137" s="48">
        <f t="shared" si="20855"/>
        <v>0</v>
      </c>
      <c r="AE1137" s="48">
        <f t="shared" si="20855"/>
        <v>0</v>
      </c>
      <c r="AF1137" s="48">
        <f t="shared" si="20855"/>
        <v>0</v>
      </c>
      <c r="AG1137" s="48">
        <f t="shared" si="20855"/>
        <v>0</v>
      </c>
      <c r="AH1137" s="48">
        <f t="shared" si="20855"/>
        <v>0</v>
      </c>
      <c r="AI1137" s="48">
        <f t="shared" si="20855"/>
        <v>0</v>
      </c>
      <c r="AJ1137" s="48">
        <f t="shared" si="20855"/>
        <v>0</v>
      </c>
      <c r="AK1137" s="48">
        <f t="shared" si="20855"/>
        <v>0</v>
      </c>
      <c r="AL1137" s="48">
        <f t="shared" si="20855"/>
        <v>0</v>
      </c>
      <c r="AM1137" s="48">
        <f t="shared" si="20855"/>
        <v>0</v>
      </c>
      <c r="AN1137" s="48">
        <f t="shared" si="20855"/>
        <v>0</v>
      </c>
      <c r="AO1137" s="48">
        <f t="shared" si="20855"/>
        <v>0</v>
      </c>
      <c r="AP1137" s="48">
        <f t="shared" si="20855"/>
        <v>0</v>
      </c>
      <c r="AQ1137" s="48">
        <f t="shared" si="20855"/>
        <v>0</v>
      </c>
      <c r="AR1137" s="48">
        <f t="shared" si="20855"/>
        <v>0</v>
      </c>
      <c r="AS1137" s="48">
        <f t="shared" si="20855"/>
        <v>0</v>
      </c>
      <c r="AT1137" s="48">
        <f t="shared" si="20855"/>
        <v>0</v>
      </c>
      <c r="AU1137" s="48">
        <f t="shared" si="20855"/>
        <v>0</v>
      </c>
      <c r="AV1137" s="48">
        <f t="shared" si="20855"/>
        <v>0</v>
      </c>
      <c r="AW1137" s="48">
        <f t="shared" si="20855"/>
        <v>0</v>
      </c>
      <c r="AX1137" s="48">
        <f t="shared" si="20855"/>
        <v>0</v>
      </c>
      <c r="AY1137" s="48">
        <f t="shared" si="20855"/>
        <v>0</v>
      </c>
      <c r="AZ1137" s="48">
        <f t="shared" si="20855"/>
        <v>0</v>
      </c>
      <c r="BA1137" s="48">
        <f t="shared" si="20855"/>
        <v>0</v>
      </c>
      <c r="BB1137" s="48">
        <f t="shared" si="20855"/>
        <v>0</v>
      </c>
      <c r="BC1137" s="48"/>
      <c r="BE1137" t="s">
        <v>180</v>
      </c>
      <c r="BI1137">
        <f>BF1133*Q1137</f>
        <v>0</v>
      </c>
      <c r="BJ1137">
        <f t="shared" ref="BJ1137" si="20978">BG1133*R1137</f>
        <v>0</v>
      </c>
      <c r="BK1137">
        <f t="shared" ref="BK1137" si="20979">BH1133*S1137</f>
        <v>0</v>
      </c>
      <c r="BL1137">
        <f t="shared" ref="BL1137" si="20980">BI1133*T1137</f>
        <v>0</v>
      </c>
      <c r="BM1137">
        <f t="shared" ref="BM1137" si="20981">BJ1133*U1137</f>
        <v>0</v>
      </c>
      <c r="BN1137">
        <f t="shared" ref="BN1137" si="20982">BK1133*V1137</f>
        <v>0</v>
      </c>
      <c r="BO1137">
        <f t="shared" ref="BO1137" si="20983">BL1133*W1137</f>
        <v>0</v>
      </c>
      <c r="BP1137">
        <f t="shared" ref="BP1137" si="20984">BM1133*X1137</f>
        <v>0</v>
      </c>
      <c r="BQ1137">
        <f t="shared" ref="BQ1137" si="20985">BN1133*Y1137</f>
        <v>0</v>
      </c>
      <c r="BR1137">
        <f t="shared" ref="BR1137" si="20986">BO1133*Z1137</f>
        <v>0</v>
      </c>
      <c r="BS1137">
        <f t="shared" ref="BS1137" si="20987">BP1133*AA1137</f>
        <v>0</v>
      </c>
      <c r="BT1137">
        <f t="shared" ref="BT1137" si="20988">BQ1133*AB1137</f>
        <v>0</v>
      </c>
      <c r="BU1137">
        <f t="shared" ref="BU1137" si="20989">BR1133*AC1137</f>
        <v>0</v>
      </c>
      <c r="BV1137">
        <f t="shared" ref="BV1137" si="20990">BS1133*AD1137</f>
        <v>0</v>
      </c>
      <c r="BW1137">
        <f t="shared" ref="BW1137" si="20991">BT1133*AE1137</f>
        <v>0</v>
      </c>
      <c r="BX1137">
        <f t="shared" ref="BX1137" si="20992">BU1133*AF1137</f>
        <v>0</v>
      </c>
      <c r="BY1137">
        <f t="shared" ref="BY1137" si="20993">BV1133*AG1137</f>
        <v>0</v>
      </c>
      <c r="BZ1137">
        <f t="shared" ref="BZ1137" si="20994">BW1133*AH1137</f>
        <v>0</v>
      </c>
      <c r="CA1137">
        <f t="shared" ref="CA1137" si="20995">BX1133*AI1137</f>
        <v>0</v>
      </c>
      <c r="CB1137">
        <f t="shared" ref="CB1137" si="20996">BY1133*AJ1137</f>
        <v>0</v>
      </c>
      <c r="CC1137">
        <f t="shared" ref="CC1137" si="20997">BZ1133*AK1137</f>
        <v>0</v>
      </c>
      <c r="CD1137">
        <f t="shared" ref="CD1137" si="20998">CA1133*AL1137</f>
        <v>0</v>
      </c>
      <c r="CE1137">
        <f t="shared" ref="CE1137" si="20999">CB1133*AM1137</f>
        <v>0</v>
      </c>
      <c r="CF1137">
        <f t="shared" ref="CF1137" si="21000">CC1133*AN1137</f>
        <v>0</v>
      </c>
      <c r="CG1137">
        <f t="shared" ref="CG1137" si="21001">CD1133*AO1137</f>
        <v>0</v>
      </c>
      <c r="CH1137">
        <f t="shared" ref="CH1137" si="21002">CE1133*AP1137</f>
        <v>0</v>
      </c>
      <c r="CI1137">
        <f t="shared" ref="CI1137" si="21003">CF1133*AQ1137</f>
        <v>0</v>
      </c>
      <c r="CJ1137">
        <f t="shared" ref="CJ1137" si="21004">CG1133*AR1137</f>
        <v>0</v>
      </c>
      <c r="CK1137">
        <f t="shared" ref="CK1137" si="21005">CH1133*AS1137</f>
        <v>0</v>
      </c>
      <c r="CL1137">
        <f t="shared" ref="CL1137" si="21006">CI1133*AT1137</f>
        <v>0</v>
      </c>
      <c r="CM1137">
        <f t="shared" ref="CM1137" si="21007">CJ1133*AU1137</f>
        <v>0</v>
      </c>
      <c r="CN1137">
        <f t="shared" ref="CN1137" si="21008">CK1133*AV1137</f>
        <v>0</v>
      </c>
      <c r="CO1137">
        <f t="shared" ref="CO1137" si="21009">CL1133*AW1137</f>
        <v>0</v>
      </c>
      <c r="CP1137">
        <f t="shared" ref="CP1137" si="21010">CM1133*AX1137</f>
        <v>0</v>
      </c>
      <c r="CQ1137">
        <f t="shared" ref="CQ1137" si="21011">CN1133*AY1137</f>
        <v>0</v>
      </c>
      <c r="CR1137">
        <f t="shared" ref="CR1137" si="21012">CO1133*AZ1137</f>
        <v>0</v>
      </c>
      <c r="CS1137">
        <f t="shared" ref="CS1137" si="21013">CP1133*BA1137</f>
        <v>0</v>
      </c>
      <c r="CT1137">
        <f t="shared" ref="CT1137" si="21014">CQ1133*BB1137</f>
        <v>0</v>
      </c>
    </row>
    <row r="1138" spans="6:98" x14ac:dyDescent="0.3">
      <c r="F1138" s="91">
        <f t="shared" ref="F1138:H1138" si="21015">F1137</f>
        <v>70</v>
      </c>
      <c r="G1138" s="91">
        <f t="shared" si="21015"/>
        <v>70</v>
      </c>
      <c r="H1138" s="4">
        <f t="shared" si="21015"/>
        <v>1</v>
      </c>
      <c r="I1138">
        <v>20</v>
      </c>
      <c r="J1138" s="48">
        <f t="shared" si="20896"/>
        <v>0</v>
      </c>
      <c r="K1138" s="48">
        <f t="shared" si="20897"/>
        <v>0</v>
      </c>
      <c r="L1138" s="98">
        <f t="shared" si="20898"/>
        <v>0</v>
      </c>
      <c r="M1138" s="48"/>
      <c r="N1138" s="48"/>
      <c r="O1138" s="48"/>
      <c r="P1138" s="48"/>
      <c r="Q1138" s="48"/>
      <c r="R1138" s="48">
        <f>$J1138+$K1138+$L1138</f>
        <v>0</v>
      </c>
      <c r="S1138" s="48">
        <f t="shared" si="20855"/>
        <v>0</v>
      </c>
      <c r="T1138" s="48">
        <f t="shared" si="20855"/>
        <v>0</v>
      </c>
      <c r="U1138" s="48">
        <f t="shared" si="20855"/>
        <v>0</v>
      </c>
      <c r="V1138" s="48">
        <f t="shared" si="20855"/>
        <v>0</v>
      </c>
      <c r="W1138" s="48">
        <f t="shared" si="20855"/>
        <v>0</v>
      </c>
      <c r="X1138" s="48">
        <f t="shared" si="20855"/>
        <v>0</v>
      </c>
      <c r="Y1138" s="48">
        <f t="shared" si="20855"/>
        <v>0</v>
      </c>
      <c r="Z1138" s="48">
        <f t="shared" si="20855"/>
        <v>0</v>
      </c>
      <c r="AA1138" s="48">
        <f t="shared" si="20855"/>
        <v>0</v>
      </c>
      <c r="AB1138" s="48">
        <f t="shared" si="20855"/>
        <v>0</v>
      </c>
      <c r="AC1138" s="48">
        <f t="shared" si="20855"/>
        <v>0</v>
      </c>
      <c r="AD1138" s="48">
        <f t="shared" si="20855"/>
        <v>0</v>
      </c>
      <c r="AE1138" s="48">
        <f t="shared" si="20855"/>
        <v>0</v>
      </c>
      <c r="AF1138" s="48">
        <f t="shared" si="20855"/>
        <v>0</v>
      </c>
      <c r="AG1138" s="48">
        <f t="shared" si="20855"/>
        <v>0</v>
      </c>
      <c r="AH1138" s="48">
        <f t="shared" si="20855"/>
        <v>0</v>
      </c>
      <c r="AI1138" s="48">
        <f t="shared" si="20855"/>
        <v>0</v>
      </c>
      <c r="AJ1138" s="48">
        <f t="shared" si="20855"/>
        <v>0</v>
      </c>
      <c r="AK1138" s="48">
        <f t="shared" si="20855"/>
        <v>0</v>
      </c>
      <c r="AL1138" s="48">
        <f t="shared" si="20855"/>
        <v>0</v>
      </c>
      <c r="AM1138" s="48">
        <f t="shared" si="20855"/>
        <v>0</v>
      </c>
      <c r="AN1138" s="48">
        <f t="shared" si="20855"/>
        <v>0</v>
      </c>
      <c r="AO1138" s="48">
        <f t="shared" si="20855"/>
        <v>0</v>
      </c>
      <c r="AP1138" s="48">
        <f t="shared" si="20855"/>
        <v>0</v>
      </c>
      <c r="AQ1138" s="48">
        <f t="shared" si="20855"/>
        <v>0</v>
      </c>
      <c r="AR1138" s="48">
        <f t="shared" si="20855"/>
        <v>0</v>
      </c>
      <c r="AS1138" s="48">
        <f t="shared" si="20855"/>
        <v>0</v>
      </c>
      <c r="AT1138" s="48">
        <f t="shared" si="20855"/>
        <v>0</v>
      </c>
      <c r="AU1138" s="48">
        <f t="shared" si="20855"/>
        <v>0</v>
      </c>
      <c r="AV1138" s="48">
        <f t="shared" si="20855"/>
        <v>0</v>
      </c>
      <c r="AW1138" s="48">
        <f t="shared" si="20855"/>
        <v>0</v>
      </c>
      <c r="AX1138" s="48">
        <f t="shared" si="20855"/>
        <v>0</v>
      </c>
      <c r="AY1138" s="48">
        <f t="shared" si="20855"/>
        <v>0</v>
      </c>
      <c r="AZ1138" s="48">
        <f t="shared" si="20855"/>
        <v>0</v>
      </c>
      <c r="BA1138" s="48">
        <f t="shared" si="20855"/>
        <v>0</v>
      </c>
      <c r="BB1138" s="48">
        <f t="shared" si="20855"/>
        <v>0</v>
      </c>
      <c r="BC1138" s="48"/>
      <c r="BE1138" t="s">
        <v>181</v>
      </c>
      <c r="BJ1138">
        <f>BF1133*R1138</f>
        <v>0</v>
      </c>
      <c r="BK1138">
        <f t="shared" ref="BK1138" si="21016">BG1133*S1138</f>
        <v>0</v>
      </c>
      <c r="BL1138">
        <f t="shared" ref="BL1138" si="21017">BH1133*T1138</f>
        <v>0</v>
      </c>
      <c r="BM1138">
        <f t="shared" ref="BM1138" si="21018">BI1133*U1138</f>
        <v>0</v>
      </c>
      <c r="BN1138">
        <f t="shared" ref="BN1138" si="21019">BJ1133*V1138</f>
        <v>0</v>
      </c>
      <c r="BO1138">
        <f t="shared" ref="BO1138" si="21020">BK1133*W1138</f>
        <v>0</v>
      </c>
      <c r="BP1138">
        <f t="shared" ref="BP1138" si="21021">BL1133*X1138</f>
        <v>0</v>
      </c>
      <c r="BQ1138">
        <f t="shared" ref="BQ1138" si="21022">BM1133*Y1138</f>
        <v>0</v>
      </c>
      <c r="BR1138">
        <f t="shared" ref="BR1138" si="21023">BN1133*Z1138</f>
        <v>0</v>
      </c>
      <c r="BS1138">
        <f t="shared" ref="BS1138" si="21024">BO1133*AA1138</f>
        <v>0</v>
      </c>
      <c r="BT1138">
        <f t="shared" ref="BT1138" si="21025">BP1133*AB1138</f>
        <v>0</v>
      </c>
      <c r="BU1138">
        <f t="shared" ref="BU1138" si="21026">BQ1133*AC1138</f>
        <v>0</v>
      </c>
      <c r="BV1138">
        <f t="shared" ref="BV1138" si="21027">BR1133*AD1138</f>
        <v>0</v>
      </c>
      <c r="BW1138">
        <f t="shared" ref="BW1138" si="21028">BS1133*AE1138</f>
        <v>0</v>
      </c>
      <c r="BX1138">
        <f t="shared" ref="BX1138" si="21029">BT1133*AF1138</f>
        <v>0</v>
      </c>
      <c r="BY1138">
        <f t="shared" ref="BY1138" si="21030">BU1133*AG1138</f>
        <v>0</v>
      </c>
      <c r="BZ1138">
        <f t="shared" ref="BZ1138" si="21031">BV1133*AH1138</f>
        <v>0</v>
      </c>
      <c r="CA1138">
        <f t="shared" ref="CA1138" si="21032">BW1133*AI1138</f>
        <v>0</v>
      </c>
      <c r="CB1138">
        <f t="shared" ref="CB1138" si="21033">BX1133*AJ1138</f>
        <v>0</v>
      </c>
      <c r="CC1138">
        <f t="shared" ref="CC1138" si="21034">BY1133*AK1138</f>
        <v>0</v>
      </c>
      <c r="CD1138">
        <f t="shared" ref="CD1138" si="21035">BZ1133*AL1138</f>
        <v>0</v>
      </c>
      <c r="CE1138">
        <f t="shared" ref="CE1138" si="21036">CA1133*AM1138</f>
        <v>0</v>
      </c>
      <c r="CF1138">
        <f t="shared" ref="CF1138" si="21037">CB1133*AN1138</f>
        <v>0</v>
      </c>
      <c r="CG1138">
        <f t="shared" ref="CG1138" si="21038">CC1133*AO1138</f>
        <v>0</v>
      </c>
      <c r="CH1138">
        <f t="shared" ref="CH1138" si="21039">CD1133*AP1138</f>
        <v>0</v>
      </c>
      <c r="CI1138">
        <f t="shared" ref="CI1138" si="21040">CE1133*AQ1138</f>
        <v>0</v>
      </c>
      <c r="CJ1138">
        <f t="shared" ref="CJ1138" si="21041">CF1133*AR1138</f>
        <v>0</v>
      </c>
      <c r="CK1138">
        <f t="shared" ref="CK1138" si="21042">CG1133*AS1138</f>
        <v>0</v>
      </c>
      <c r="CL1138">
        <f t="shared" ref="CL1138" si="21043">CH1133*AT1138</f>
        <v>0</v>
      </c>
      <c r="CM1138">
        <f t="shared" ref="CM1138" si="21044">CI1133*AU1138</f>
        <v>0</v>
      </c>
      <c r="CN1138">
        <f t="shared" ref="CN1138" si="21045">CJ1133*AV1138</f>
        <v>0</v>
      </c>
      <c r="CO1138">
        <f t="shared" ref="CO1138" si="21046">CK1133*AW1138</f>
        <v>0</v>
      </c>
      <c r="CP1138">
        <f t="shared" ref="CP1138" si="21047">CL1133*AX1138</f>
        <v>0</v>
      </c>
      <c r="CQ1138">
        <f t="shared" ref="CQ1138" si="21048">CM1133*AY1138</f>
        <v>0</v>
      </c>
      <c r="CR1138">
        <f t="shared" ref="CR1138" si="21049">CN1133*AZ1138</f>
        <v>0</v>
      </c>
      <c r="CS1138">
        <f t="shared" ref="CS1138" si="21050">CO1133*BA1138</f>
        <v>0</v>
      </c>
      <c r="CT1138">
        <f t="shared" ref="CT1138" si="21051">CP1133*BB1138</f>
        <v>0</v>
      </c>
    </row>
    <row r="1139" spans="6:98" x14ac:dyDescent="0.3">
      <c r="F1139" s="91">
        <f t="shared" ref="F1139:H1139" si="21052">F1138</f>
        <v>70</v>
      </c>
      <c r="G1139" s="91">
        <f t="shared" si="21052"/>
        <v>70</v>
      </c>
      <c r="H1139" s="4">
        <f t="shared" si="21052"/>
        <v>1</v>
      </c>
      <c r="I1139">
        <v>25</v>
      </c>
      <c r="J1139" s="48">
        <f t="shared" si="20896"/>
        <v>0</v>
      </c>
      <c r="K1139" s="48">
        <f t="shared" si="20897"/>
        <v>0</v>
      </c>
      <c r="L1139" s="98">
        <f t="shared" si="20898"/>
        <v>0</v>
      </c>
      <c r="M1139" s="48"/>
      <c r="N1139" s="48"/>
      <c r="O1139" s="48"/>
      <c r="P1139" s="48"/>
      <c r="Q1139" s="48"/>
      <c r="R1139" s="48"/>
      <c r="S1139" s="48">
        <f>$J1139+$K1139+$L1139</f>
        <v>0</v>
      </c>
      <c r="T1139" s="48">
        <f t="shared" si="20855"/>
        <v>0</v>
      </c>
      <c r="U1139" s="48">
        <f t="shared" si="20855"/>
        <v>0</v>
      </c>
      <c r="V1139" s="48">
        <f t="shared" si="20855"/>
        <v>0</v>
      </c>
      <c r="W1139" s="48">
        <f t="shared" si="20855"/>
        <v>0</v>
      </c>
      <c r="X1139" s="48">
        <f t="shared" si="20855"/>
        <v>0</v>
      </c>
      <c r="Y1139" s="48">
        <f t="shared" si="20855"/>
        <v>0</v>
      </c>
      <c r="Z1139" s="48">
        <f t="shared" si="20855"/>
        <v>0</v>
      </c>
      <c r="AA1139" s="48">
        <f t="shared" si="20855"/>
        <v>0</v>
      </c>
      <c r="AB1139" s="48">
        <f t="shared" si="20855"/>
        <v>0</v>
      </c>
      <c r="AC1139" s="48">
        <f t="shared" si="20855"/>
        <v>0</v>
      </c>
      <c r="AD1139" s="48">
        <f t="shared" si="20855"/>
        <v>0</v>
      </c>
      <c r="AE1139" s="48">
        <f t="shared" si="20855"/>
        <v>0</v>
      </c>
      <c r="AF1139" s="48">
        <f t="shared" si="20855"/>
        <v>0</v>
      </c>
      <c r="AG1139" s="48">
        <f t="shared" si="20855"/>
        <v>0</v>
      </c>
      <c r="AH1139" s="48">
        <f t="shared" si="20855"/>
        <v>0</v>
      </c>
      <c r="AI1139" s="48">
        <f t="shared" si="20855"/>
        <v>0</v>
      </c>
      <c r="AJ1139" s="48">
        <f t="shared" si="20855"/>
        <v>0</v>
      </c>
      <c r="AK1139" s="48">
        <f t="shared" si="20855"/>
        <v>0</v>
      </c>
      <c r="AL1139" s="48">
        <f t="shared" si="20855"/>
        <v>0</v>
      </c>
      <c r="AM1139" s="48">
        <f t="shared" si="20855"/>
        <v>0</v>
      </c>
      <c r="AN1139" s="48">
        <f t="shared" si="20855"/>
        <v>0</v>
      </c>
      <c r="AO1139" s="48">
        <f t="shared" si="20855"/>
        <v>0</v>
      </c>
      <c r="AP1139" s="48">
        <f t="shared" si="20855"/>
        <v>0</v>
      </c>
      <c r="AQ1139" s="48">
        <f t="shared" si="20855"/>
        <v>0</v>
      </c>
      <c r="AR1139" s="48">
        <f t="shared" si="20855"/>
        <v>0</v>
      </c>
      <c r="AS1139" s="48">
        <f t="shared" si="20855"/>
        <v>0</v>
      </c>
      <c r="AT1139" s="48">
        <f t="shared" si="20855"/>
        <v>0</v>
      </c>
      <c r="AU1139" s="48">
        <f t="shared" si="20855"/>
        <v>0</v>
      </c>
      <c r="AV1139" s="48">
        <f t="shared" si="20855"/>
        <v>0</v>
      </c>
      <c r="AW1139" s="48">
        <f t="shared" si="20855"/>
        <v>0</v>
      </c>
      <c r="AX1139" s="48">
        <f t="shared" si="20855"/>
        <v>0</v>
      </c>
      <c r="AY1139" s="48">
        <f t="shared" si="20855"/>
        <v>0</v>
      </c>
      <c r="AZ1139" s="48">
        <f t="shared" si="20855"/>
        <v>0</v>
      </c>
      <c r="BA1139" s="48">
        <f t="shared" si="20855"/>
        <v>0</v>
      </c>
      <c r="BB1139" s="48">
        <f t="shared" si="20855"/>
        <v>0</v>
      </c>
      <c r="BC1139" s="48"/>
      <c r="BE1139" t="s">
        <v>182</v>
      </c>
      <c r="BK1139">
        <f>BF1133*S1139</f>
        <v>0</v>
      </c>
      <c r="BL1139">
        <f t="shared" ref="BL1139" si="21053">BG1133*T1139</f>
        <v>0</v>
      </c>
      <c r="BM1139">
        <f t="shared" ref="BM1139" si="21054">BH1133*U1139</f>
        <v>0</v>
      </c>
      <c r="BN1139">
        <f t="shared" ref="BN1139" si="21055">BI1133*V1139</f>
        <v>0</v>
      </c>
      <c r="BO1139">
        <f t="shared" ref="BO1139" si="21056">BJ1133*W1139</f>
        <v>0</v>
      </c>
      <c r="BP1139">
        <f t="shared" ref="BP1139" si="21057">BK1133*X1139</f>
        <v>0</v>
      </c>
      <c r="BQ1139">
        <f t="shared" ref="BQ1139" si="21058">BL1133*Y1139</f>
        <v>0</v>
      </c>
      <c r="BR1139">
        <f t="shared" ref="BR1139" si="21059">BM1133*Z1139</f>
        <v>0</v>
      </c>
      <c r="BS1139">
        <f t="shared" ref="BS1139" si="21060">BN1133*AA1139</f>
        <v>0</v>
      </c>
      <c r="BT1139">
        <f t="shared" ref="BT1139" si="21061">BO1133*AB1139</f>
        <v>0</v>
      </c>
      <c r="BU1139">
        <f t="shared" ref="BU1139" si="21062">BP1133*AC1139</f>
        <v>0</v>
      </c>
      <c r="BV1139">
        <f t="shared" ref="BV1139" si="21063">BQ1133*AD1139</f>
        <v>0</v>
      </c>
      <c r="BW1139">
        <f t="shared" ref="BW1139" si="21064">BR1133*AE1139</f>
        <v>0</v>
      </c>
      <c r="BX1139">
        <f t="shared" ref="BX1139" si="21065">BS1133*AF1139</f>
        <v>0</v>
      </c>
      <c r="BY1139">
        <f t="shared" ref="BY1139" si="21066">BT1133*AG1139</f>
        <v>0</v>
      </c>
      <c r="BZ1139">
        <f t="shared" ref="BZ1139" si="21067">BU1133*AH1139</f>
        <v>0</v>
      </c>
      <c r="CA1139">
        <f t="shared" ref="CA1139" si="21068">BV1133*AI1139</f>
        <v>0</v>
      </c>
      <c r="CB1139">
        <f t="shared" ref="CB1139" si="21069">BW1133*AJ1139</f>
        <v>0</v>
      </c>
      <c r="CC1139">
        <f t="shared" ref="CC1139" si="21070">BX1133*AK1139</f>
        <v>0</v>
      </c>
      <c r="CD1139">
        <f t="shared" ref="CD1139" si="21071">BY1133*AL1139</f>
        <v>0</v>
      </c>
      <c r="CE1139">
        <f t="shared" ref="CE1139" si="21072">BZ1133*AM1139</f>
        <v>0</v>
      </c>
      <c r="CF1139">
        <f t="shared" ref="CF1139" si="21073">CA1133*AN1139</f>
        <v>0</v>
      </c>
      <c r="CG1139">
        <f t="shared" ref="CG1139" si="21074">CB1133*AO1139</f>
        <v>0</v>
      </c>
      <c r="CH1139">
        <f t="shared" ref="CH1139" si="21075">CC1133*AP1139</f>
        <v>0</v>
      </c>
      <c r="CI1139">
        <f t="shared" ref="CI1139" si="21076">CD1133*AQ1139</f>
        <v>0</v>
      </c>
      <c r="CJ1139">
        <f t="shared" ref="CJ1139" si="21077">CE1133*AR1139</f>
        <v>0</v>
      </c>
      <c r="CK1139">
        <f t="shared" ref="CK1139" si="21078">CF1133*AS1139</f>
        <v>0</v>
      </c>
      <c r="CL1139">
        <f t="shared" ref="CL1139" si="21079">CG1133*AT1139</f>
        <v>0</v>
      </c>
      <c r="CM1139">
        <f t="shared" ref="CM1139" si="21080">CH1133*AU1139</f>
        <v>0</v>
      </c>
      <c r="CN1139">
        <f t="shared" ref="CN1139" si="21081">CI1133*AV1139</f>
        <v>0</v>
      </c>
      <c r="CO1139">
        <f t="shared" ref="CO1139" si="21082">CJ1133*AW1139</f>
        <v>0</v>
      </c>
      <c r="CP1139">
        <f t="shared" ref="CP1139" si="21083">CK1133*AX1139</f>
        <v>0</v>
      </c>
      <c r="CQ1139">
        <f t="shared" ref="CQ1139" si="21084">CL1133*AY1139</f>
        <v>0</v>
      </c>
      <c r="CR1139">
        <f t="shared" ref="CR1139" si="21085">CM1133*AZ1139</f>
        <v>0</v>
      </c>
      <c r="CS1139">
        <f t="shared" ref="CS1139" si="21086">CN1133*BA1139</f>
        <v>0</v>
      </c>
      <c r="CT1139">
        <f t="shared" ref="CT1139" si="21087">CO1133*BB1139</f>
        <v>0</v>
      </c>
    </row>
    <row r="1140" spans="6:98" x14ac:dyDescent="0.3">
      <c r="F1140" s="91">
        <f t="shared" ref="F1140:H1140" si="21088">F1139</f>
        <v>70</v>
      </c>
      <c r="G1140" s="91">
        <f t="shared" si="21088"/>
        <v>70</v>
      </c>
      <c r="H1140" s="4">
        <f t="shared" si="21088"/>
        <v>1</v>
      </c>
      <c r="I1140">
        <v>30</v>
      </c>
      <c r="J1140" s="48">
        <f t="shared" si="20896"/>
        <v>0</v>
      </c>
      <c r="K1140" s="48">
        <f t="shared" si="20897"/>
        <v>0</v>
      </c>
      <c r="L1140" s="98">
        <f t="shared" si="20898"/>
        <v>0</v>
      </c>
      <c r="M1140" s="48"/>
      <c r="N1140" s="48"/>
      <c r="O1140" s="48"/>
      <c r="P1140" s="48"/>
      <c r="Q1140" s="48"/>
      <c r="R1140" s="48"/>
      <c r="S1140" s="48"/>
      <c r="T1140" s="48">
        <f>$J1140+$K1140+$L1140</f>
        <v>0</v>
      </c>
      <c r="U1140" s="48">
        <f t="shared" si="20855"/>
        <v>0</v>
      </c>
      <c r="V1140" s="48">
        <f t="shared" si="20855"/>
        <v>0</v>
      </c>
      <c r="W1140" s="48">
        <f t="shared" si="20855"/>
        <v>0</v>
      </c>
      <c r="X1140" s="48">
        <f t="shared" si="20855"/>
        <v>0</v>
      </c>
      <c r="Y1140" s="48">
        <f t="shared" si="20855"/>
        <v>0</v>
      </c>
      <c r="Z1140" s="48">
        <f t="shared" si="20855"/>
        <v>0</v>
      </c>
      <c r="AA1140" s="48">
        <f t="shared" si="20855"/>
        <v>0</v>
      </c>
      <c r="AB1140" s="48">
        <f t="shared" si="20855"/>
        <v>0</v>
      </c>
      <c r="AC1140" s="48">
        <f t="shared" si="20855"/>
        <v>0</v>
      </c>
      <c r="AD1140" s="48">
        <f t="shared" si="20855"/>
        <v>0</v>
      </c>
      <c r="AE1140" s="48">
        <f t="shared" si="20855"/>
        <v>0</v>
      </c>
      <c r="AF1140" s="48">
        <f t="shared" si="20855"/>
        <v>0</v>
      </c>
      <c r="AG1140" s="48">
        <f t="shared" si="20855"/>
        <v>0</v>
      </c>
      <c r="AH1140" s="48">
        <f t="shared" si="20855"/>
        <v>0</v>
      </c>
      <c r="AI1140" s="48">
        <f t="shared" si="20855"/>
        <v>0</v>
      </c>
      <c r="AJ1140" s="48">
        <f t="shared" si="20855"/>
        <v>0</v>
      </c>
      <c r="AK1140" s="48">
        <f t="shared" si="20855"/>
        <v>0</v>
      </c>
      <c r="AL1140" s="48">
        <f t="shared" si="20855"/>
        <v>0</v>
      </c>
      <c r="AM1140" s="48">
        <f t="shared" si="20855"/>
        <v>0</v>
      </c>
      <c r="AN1140" s="48">
        <f t="shared" si="20855"/>
        <v>0</v>
      </c>
      <c r="AO1140" s="48">
        <f t="shared" si="20855"/>
        <v>0</v>
      </c>
      <c r="AP1140" s="48">
        <f t="shared" si="20855"/>
        <v>0</v>
      </c>
      <c r="AQ1140" s="48">
        <f t="shared" si="20855"/>
        <v>0</v>
      </c>
      <c r="AR1140" s="48">
        <f t="shared" si="20855"/>
        <v>0</v>
      </c>
      <c r="AS1140" s="48">
        <f t="shared" si="20855"/>
        <v>0</v>
      </c>
      <c r="AT1140" s="48">
        <f t="shared" si="20855"/>
        <v>0</v>
      </c>
      <c r="AU1140" s="48">
        <f t="shared" si="20855"/>
        <v>0</v>
      </c>
      <c r="AV1140" s="48">
        <f t="shared" si="20855"/>
        <v>0</v>
      </c>
      <c r="AW1140" s="48">
        <f t="shared" si="20855"/>
        <v>0</v>
      </c>
      <c r="AX1140" s="48">
        <f t="shared" si="20855"/>
        <v>0</v>
      </c>
      <c r="AY1140" s="48">
        <f t="shared" ref="AY1140:BB1155" si="21089">$J1140+$K1140+$L1140</f>
        <v>0</v>
      </c>
      <c r="AZ1140" s="48">
        <f t="shared" si="21089"/>
        <v>0</v>
      </c>
      <c r="BA1140" s="48">
        <f t="shared" si="21089"/>
        <v>0</v>
      </c>
      <c r="BB1140" s="48">
        <f t="shared" si="21089"/>
        <v>0</v>
      </c>
      <c r="BC1140" s="48"/>
      <c r="BE1140" t="s">
        <v>183</v>
      </c>
      <c r="BL1140">
        <f>BF1133*T1140</f>
        <v>0</v>
      </c>
      <c r="BM1140">
        <f t="shared" ref="BM1140" si="21090">BG1133*U1140</f>
        <v>0</v>
      </c>
      <c r="BN1140">
        <f t="shared" ref="BN1140" si="21091">BH1133*V1140</f>
        <v>0</v>
      </c>
      <c r="BO1140">
        <f t="shared" ref="BO1140" si="21092">BI1133*W1140</f>
        <v>0</v>
      </c>
      <c r="BP1140">
        <f t="shared" ref="BP1140" si="21093">BJ1133*X1140</f>
        <v>0</v>
      </c>
      <c r="BQ1140">
        <f t="shared" ref="BQ1140" si="21094">BK1133*Y1140</f>
        <v>0</v>
      </c>
      <c r="BR1140">
        <f t="shared" ref="BR1140" si="21095">BL1133*Z1140</f>
        <v>0</v>
      </c>
      <c r="BS1140">
        <f t="shared" ref="BS1140" si="21096">BM1133*AA1140</f>
        <v>0</v>
      </c>
      <c r="BT1140">
        <f t="shared" ref="BT1140" si="21097">BN1133*AB1140</f>
        <v>0</v>
      </c>
      <c r="BU1140">
        <f t="shared" ref="BU1140" si="21098">BO1133*AC1140</f>
        <v>0</v>
      </c>
      <c r="BV1140">
        <f t="shared" ref="BV1140" si="21099">BP1133*AD1140</f>
        <v>0</v>
      </c>
      <c r="BW1140">
        <f t="shared" ref="BW1140" si="21100">BQ1133*AE1140</f>
        <v>0</v>
      </c>
      <c r="BX1140">
        <f t="shared" ref="BX1140" si="21101">BR1133*AF1140</f>
        <v>0</v>
      </c>
      <c r="BY1140">
        <f t="shared" ref="BY1140" si="21102">BS1133*AG1140</f>
        <v>0</v>
      </c>
      <c r="BZ1140">
        <f t="shared" ref="BZ1140" si="21103">BT1133*AH1140</f>
        <v>0</v>
      </c>
      <c r="CA1140">
        <f t="shared" ref="CA1140" si="21104">BU1133*AI1140</f>
        <v>0</v>
      </c>
      <c r="CB1140">
        <f t="shared" ref="CB1140" si="21105">BV1133*AJ1140</f>
        <v>0</v>
      </c>
      <c r="CC1140">
        <f t="shared" ref="CC1140" si="21106">BW1133*AK1140</f>
        <v>0</v>
      </c>
      <c r="CD1140">
        <f t="shared" ref="CD1140" si="21107">BX1133*AL1140</f>
        <v>0</v>
      </c>
      <c r="CE1140">
        <f t="shared" ref="CE1140" si="21108">BY1133*AM1140</f>
        <v>0</v>
      </c>
      <c r="CF1140">
        <f t="shared" ref="CF1140" si="21109">BZ1133*AN1140</f>
        <v>0</v>
      </c>
      <c r="CG1140">
        <f t="shared" ref="CG1140" si="21110">CA1133*AO1140</f>
        <v>0</v>
      </c>
      <c r="CH1140">
        <f t="shared" ref="CH1140" si="21111">CB1133*AP1140</f>
        <v>0</v>
      </c>
      <c r="CI1140">
        <f t="shared" ref="CI1140" si="21112">CC1133*AQ1140</f>
        <v>0</v>
      </c>
      <c r="CJ1140">
        <f t="shared" ref="CJ1140" si="21113">CD1133*AR1140</f>
        <v>0</v>
      </c>
      <c r="CK1140">
        <f t="shared" ref="CK1140" si="21114">CE1133*AS1140</f>
        <v>0</v>
      </c>
      <c r="CL1140">
        <f t="shared" ref="CL1140" si="21115">CF1133*AT1140</f>
        <v>0</v>
      </c>
      <c r="CM1140">
        <f t="shared" ref="CM1140" si="21116">CG1133*AU1140</f>
        <v>0</v>
      </c>
      <c r="CN1140">
        <f t="shared" ref="CN1140" si="21117">CH1133*AV1140</f>
        <v>0</v>
      </c>
      <c r="CO1140">
        <f t="shared" ref="CO1140" si="21118">CI1133*AW1140</f>
        <v>0</v>
      </c>
      <c r="CP1140">
        <f t="shared" ref="CP1140" si="21119">CJ1133*AX1140</f>
        <v>0</v>
      </c>
      <c r="CQ1140">
        <f t="shared" ref="CQ1140" si="21120">CK1133*AY1140</f>
        <v>0</v>
      </c>
      <c r="CR1140">
        <f t="shared" ref="CR1140" si="21121">CL1133*AZ1140</f>
        <v>0</v>
      </c>
      <c r="CS1140">
        <f t="shared" ref="CS1140" si="21122">CM1133*BA1140</f>
        <v>0</v>
      </c>
      <c r="CT1140">
        <f t="shared" ref="CT1140" si="21123">CN1133*BB1140</f>
        <v>0</v>
      </c>
    </row>
    <row r="1141" spans="6:98" x14ac:dyDescent="0.3">
      <c r="F1141" s="91">
        <f t="shared" ref="F1141:H1141" si="21124">F1140</f>
        <v>70</v>
      </c>
      <c r="G1141" s="91">
        <f t="shared" si="21124"/>
        <v>70</v>
      </c>
      <c r="H1141" s="4">
        <f t="shared" si="21124"/>
        <v>1</v>
      </c>
      <c r="I1141">
        <v>35</v>
      </c>
      <c r="J1141" s="48">
        <f t="shared" si="20896"/>
        <v>0</v>
      </c>
      <c r="K1141" s="48">
        <f>IF(IF(AND(I1141&gt;=(F1141*2),I1141&lt;=G1141+F1141+(G1141-F1141+5)+1),((H1141)^2)*(I1142-F1141*2)/5,0)&lt;=H1141,IF(AND(I1141&gt;=(F1141*2),I1141&lt;=G1141+F1141+(G1141-F1141+5)+1),((H1141)^2)*(I1142-F1141*2)/5,0),(K1140-H1141^2))</f>
        <v>0</v>
      </c>
      <c r="L1141" s="98">
        <f t="shared" si="20898"/>
        <v>0</v>
      </c>
      <c r="M1141" s="48"/>
      <c r="N1141" s="48"/>
      <c r="O1141" s="48"/>
      <c r="P1141" s="48"/>
      <c r="Q1141" s="48"/>
      <c r="R1141" s="48"/>
      <c r="S1141" s="48"/>
      <c r="T1141" s="48"/>
      <c r="U1141" s="48">
        <f>$J1141+$K1141+$L1141</f>
        <v>0</v>
      </c>
      <c r="V1141" s="48">
        <f t="shared" ref="V1141:AX1151" si="21125">$J1141+$K1141+$L1141</f>
        <v>0</v>
      </c>
      <c r="W1141" s="48">
        <f t="shared" si="21125"/>
        <v>0</v>
      </c>
      <c r="X1141" s="48">
        <f t="shared" si="21125"/>
        <v>0</v>
      </c>
      <c r="Y1141" s="48">
        <f t="shared" si="21125"/>
        <v>0</v>
      </c>
      <c r="Z1141" s="48">
        <f t="shared" si="21125"/>
        <v>0</v>
      </c>
      <c r="AA1141" s="48">
        <f t="shared" si="21125"/>
        <v>0</v>
      </c>
      <c r="AB1141" s="48">
        <f t="shared" si="21125"/>
        <v>0</v>
      </c>
      <c r="AC1141" s="48">
        <f t="shared" si="21125"/>
        <v>0</v>
      </c>
      <c r="AD1141" s="48">
        <f t="shared" si="21125"/>
        <v>0</v>
      </c>
      <c r="AE1141" s="48">
        <f t="shared" si="21125"/>
        <v>0</v>
      </c>
      <c r="AF1141" s="48">
        <f t="shared" si="21125"/>
        <v>0</v>
      </c>
      <c r="AG1141" s="48">
        <f t="shared" si="21125"/>
        <v>0</v>
      </c>
      <c r="AH1141" s="48">
        <f t="shared" si="21125"/>
        <v>0</v>
      </c>
      <c r="AI1141" s="48">
        <f t="shared" si="21125"/>
        <v>0</v>
      </c>
      <c r="AJ1141" s="48">
        <f t="shared" si="21125"/>
        <v>0</v>
      </c>
      <c r="AK1141" s="48">
        <f t="shared" si="21125"/>
        <v>0</v>
      </c>
      <c r="AL1141" s="48">
        <f t="shared" si="21125"/>
        <v>0</v>
      </c>
      <c r="AM1141" s="48">
        <f t="shared" si="21125"/>
        <v>0</v>
      </c>
      <c r="AN1141" s="48">
        <f t="shared" si="21125"/>
        <v>0</v>
      </c>
      <c r="AO1141" s="48">
        <f t="shared" si="21125"/>
        <v>0</v>
      </c>
      <c r="AP1141" s="48">
        <f t="shared" si="21125"/>
        <v>0</v>
      </c>
      <c r="AQ1141" s="48">
        <f t="shared" si="21125"/>
        <v>0</v>
      </c>
      <c r="AR1141" s="48">
        <f t="shared" si="21125"/>
        <v>0</v>
      </c>
      <c r="AS1141" s="48">
        <f t="shared" si="21125"/>
        <v>0</v>
      </c>
      <c r="AT1141" s="48">
        <f t="shared" si="21125"/>
        <v>0</v>
      </c>
      <c r="AU1141" s="48">
        <f t="shared" si="21125"/>
        <v>0</v>
      </c>
      <c r="AV1141" s="48">
        <f t="shared" si="21125"/>
        <v>0</v>
      </c>
      <c r="AW1141" s="48">
        <f t="shared" si="21125"/>
        <v>0</v>
      </c>
      <c r="AX1141" s="48">
        <f t="shared" si="21125"/>
        <v>0</v>
      </c>
      <c r="AY1141" s="48">
        <f t="shared" si="21089"/>
        <v>0</v>
      </c>
      <c r="AZ1141" s="48">
        <f t="shared" si="21089"/>
        <v>0</v>
      </c>
      <c r="BA1141" s="48">
        <f t="shared" si="21089"/>
        <v>0</v>
      </c>
      <c r="BB1141" s="48">
        <f t="shared" si="21089"/>
        <v>0</v>
      </c>
      <c r="BC1141" s="48"/>
      <c r="BE1141" t="s">
        <v>184</v>
      </c>
      <c r="BM1141">
        <f>BF1133*U1141</f>
        <v>0</v>
      </c>
      <c r="BN1141">
        <f t="shared" ref="BN1141" si="21126">BG1133*V1141</f>
        <v>0</v>
      </c>
      <c r="BO1141">
        <f t="shared" ref="BO1141" si="21127">BH1133*W1141</f>
        <v>0</v>
      </c>
      <c r="BP1141">
        <f t="shared" ref="BP1141" si="21128">BI1133*X1141</f>
        <v>0</v>
      </c>
      <c r="BQ1141">
        <f t="shared" ref="BQ1141" si="21129">BJ1133*Y1141</f>
        <v>0</v>
      </c>
      <c r="BR1141">
        <f t="shared" ref="BR1141" si="21130">BK1133*Z1141</f>
        <v>0</v>
      </c>
      <c r="BS1141">
        <f t="shared" ref="BS1141" si="21131">BL1133*AA1141</f>
        <v>0</v>
      </c>
      <c r="BT1141">
        <f t="shared" ref="BT1141" si="21132">BM1133*AB1141</f>
        <v>0</v>
      </c>
      <c r="BU1141">
        <f t="shared" ref="BU1141" si="21133">BN1133*AC1141</f>
        <v>0</v>
      </c>
      <c r="BV1141">
        <f t="shared" ref="BV1141" si="21134">BO1133*AD1141</f>
        <v>0</v>
      </c>
      <c r="BW1141">
        <f t="shared" ref="BW1141" si="21135">BP1133*AE1141</f>
        <v>0</v>
      </c>
      <c r="BX1141">
        <f t="shared" ref="BX1141" si="21136">BQ1133*AF1141</f>
        <v>0</v>
      </c>
      <c r="BY1141">
        <f t="shared" ref="BY1141" si="21137">BR1133*AG1141</f>
        <v>0</v>
      </c>
      <c r="BZ1141">
        <f t="shared" ref="BZ1141" si="21138">BS1133*AH1141</f>
        <v>0</v>
      </c>
      <c r="CA1141">
        <f t="shared" ref="CA1141" si="21139">BT1133*AI1141</f>
        <v>0</v>
      </c>
      <c r="CB1141">
        <f t="shared" ref="CB1141" si="21140">BU1133*AJ1141</f>
        <v>0</v>
      </c>
      <c r="CC1141">
        <f t="shared" ref="CC1141" si="21141">BV1133*AK1141</f>
        <v>0</v>
      </c>
      <c r="CD1141">
        <f t="shared" ref="CD1141" si="21142">BW1133*AL1141</f>
        <v>0</v>
      </c>
      <c r="CE1141">
        <f t="shared" ref="CE1141" si="21143">BX1133*AM1141</f>
        <v>0</v>
      </c>
      <c r="CF1141">
        <f t="shared" ref="CF1141" si="21144">BY1133*AN1141</f>
        <v>0</v>
      </c>
      <c r="CG1141">
        <f t="shared" ref="CG1141" si="21145">BZ1133*AO1141</f>
        <v>0</v>
      </c>
      <c r="CH1141">
        <f t="shared" ref="CH1141" si="21146">CA1133*AP1141</f>
        <v>0</v>
      </c>
      <c r="CI1141">
        <f t="shared" ref="CI1141" si="21147">CB1133*AQ1141</f>
        <v>0</v>
      </c>
      <c r="CJ1141">
        <f t="shared" ref="CJ1141" si="21148">CC1133*AR1141</f>
        <v>0</v>
      </c>
      <c r="CK1141">
        <f t="shared" ref="CK1141" si="21149">CD1133*AS1141</f>
        <v>0</v>
      </c>
      <c r="CL1141">
        <f t="shared" ref="CL1141" si="21150">CE1133*AT1141</f>
        <v>0</v>
      </c>
      <c r="CM1141">
        <f t="shared" ref="CM1141" si="21151">CF1133*AU1141</f>
        <v>0</v>
      </c>
      <c r="CN1141">
        <f t="shared" ref="CN1141" si="21152">CG1133*AV1141</f>
        <v>0</v>
      </c>
      <c r="CO1141">
        <f t="shared" ref="CO1141" si="21153">CH1133*AW1141</f>
        <v>0</v>
      </c>
      <c r="CP1141">
        <f t="shared" ref="CP1141" si="21154">CI1133*AX1141</f>
        <v>0</v>
      </c>
      <c r="CQ1141">
        <f t="shared" ref="CQ1141" si="21155">CJ1133*AY1141</f>
        <v>0</v>
      </c>
      <c r="CR1141">
        <f t="shared" ref="CR1141" si="21156">CK1133*AZ1141</f>
        <v>0</v>
      </c>
      <c r="CS1141">
        <f t="shared" ref="CS1141" si="21157">CL1133*BA1141</f>
        <v>0</v>
      </c>
      <c r="CT1141">
        <f t="shared" ref="CT1141" si="21158">CM1133*BB1141</f>
        <v>0</v>
      </c>
    </row>
    <row r="1142" spans="6:98" x14ac:dyDescent="0.3">
      <c r="F1142" s="91">
        <f t="shared" ref="F1142:H1142" si="21159">F1141</f>
        <v>70</v>
      </c>
      <c r="G1142" s="91">
        <f t="shared" si="21159"/>
        <v>70</v>
      </c>
      <c r="H1142" s="4">
        <f t="shared" si="21159"/>
        <v>1</v>
      </c>
      <c r="I1142">
        <v>40</v>
      </c>
      <c r="J1142" s="48">
        <f t="shared" si="20896"/>
        <v>0</v>
      </c>
      <c r="K1142" s="48">
        <f t="shared" ref="K1142:K1157" si="21160">IF(IF(AND(I1142&gt;=(F1142*2),I1142&lt;=G1142+F1142+(G1142-F1142+5)+1),((H1142)^2)*(I1143-F1142*2)/5,0)&lt;=H1142,IF(AND(I1142&gt;=(F1142*2),I1142&lt;=G1142+F1142+(G1142-F1142+5)+1),((H1142)^2)*(I1143-F1142*2)/5,0),(K1141-H1142^2))</f>
        <v>0</v>
      </c>
      <c r="L1142" s="98">
        <f t="shared" si="20898"/>
        <v>0</v>
      </c>
      <c r="M1142" s="48"/>
      <c r="N1142" s="48"/>
      <c r="O1142" s="48"/>
      <c r="P1142" s="48"/>
      <c r="Q1142" s="48"/>
      <c r="R1142" s="48"/>
      <c r="S1142" s="48"/>
      <c r="T1142" s="48"/>
      <c r="U1142" s="48"/>
      <c r="V1142" s="48">
        <f>$J1142+$K1142+$L1142</f>
        <v>0</v>
      </c>
      <c r="W1142" s="48">
        <f t="shared" si="21125"/>
        <v>0</v>
      </c>
      <c r="X1142" s="48">
        <f t="shared" si="21125"/>
        <v>0</v>
      </c>
      <c r="Y1142" s="48">
        <f t="shared" si="21125"/>
        <v>0</v>
      </c>
      <c r="Z1142" s="48">
        <f t="shared" si="21125"/>
        <v>0</v>
      </c>
      <c r="AA1142" s="48">
        <f t="shared" si="21125"/>
        <v>0</v>
      </c>
      <c r="AB1142" s="48">
        <f t="shared" si="21125"/>
        <v>0</v>
      </c>
      <c r="AC1142" s="48">
        <f t="shared" si="21125"/>
        <v>0</v>
      </c>
      <c r="AD1142" s="48">
        <f t="shared" si="21125"/>
        <v>0</v>
      </c>
      <c r="AE1142" s="48">
        <f t="shared" si="21125"/>
        <v>0</v>
      </c>
      <c r="AF1142" s="48">
        <f t="shared" si="21125"/>
        <v>0</v>
      </c>
      <c r="AG1142" s="48">
        <f t="shared" si="21125"/>
        <v>0</v>
      </c>
      <c r="AH1142" s="48">
        <f t="shared" si="21125"/>
        <v>0</v>
      </c>
      <c r="AI1142" s="48">
        <f t="shared" si="21125"/>
        <v>0</v>
      </c>
      <c r="AJ1142" s="48">
        <f t="shared" si="21125"/>
        <v>0</v>
      </c>
      <c r="AK1142" s="48">
        <f t="shared" si="21125"/>
        <v>0</v>
      </c>
      <c r="AL1142" s="48">
        <f t="shared" si="21125"/>
        <v>0</v>
      </c>
      <c r="AM1142" s="48">
        <f t="shared" si="21125"/>
        <v>0</v>
      </c>
      <c r="AN1142" s="48">
        <f t="shared" si="21125"/>
        <v>0</v>
      </c>
      <c r="AO1142" s="48">
        <f t="shared" si="21125"/>
        <v>0</v>
      </c>
      <c r="AP1142" s="48">
        <f t="shared" si="21125"/>
        <v>0</v>
      </c>
      <c r="AQ1142" s="48">
        <f t="shared" si="21125"/>
        <v>0</v>
      </c>
      <c r="AR1142" s="48">
        <f t="shared" si="21125"/>
        <v>0</v>
      </c>
      <c r="AS1142" s="48">
        <f t="shared" si="21125"/>
        <v>0</v>
      </c>
      <c r="AT1142" s="48">
        <f t="shared" si="21125"/>
        <v>0</v>
      </c>
      <c r="AU1142" s="48">
        <f t="shared" si="21125"/>
        <v>0</v>
      </c>
      <c r="AV1142" s="48">
        <f t="shared" si="21125"/>
        <v>0</v>
      </c>
      <c r="AW1142" s="48">
        <f t="shared" si="21125"/>
        <v>0</v>
      </c>
      <c r="AX1142" s="48">
        <f t="shared" si="21125"/>
        <v>0</v>
      </c>
      <c r="AY1142" s="48">
        <f t="shared" si="21089"/>
        <v>0</v>
      </c>
      <c r="AZ1142" s="48">
        <f t="shared" si="21089"/>
        <v>0</v>
      </c>
      <c r="BA1142" s="48">
        <f t="shared" si="21089"/>
        <v>0</v>
      </c>
      <c r="BB1142" s="48">
        <f t="shared" si="21089"/>
        <v>0</v>
      </c>
      <c r="BC1142" s="48"/>
      <c r="BE1142" t="s">
        <v>185</v>
      </c>
      <c r="BN1142">
        <f>BF1133*V1142</f>
        <v>0</v>
      </c>
      <c r="BO1142">
        <f t="shared" ref="BO1142" si="21161">BG1133*W1142</f>
        <v>0</v>
      </c>
      <c r="BP1142">
        <f t="shared" ref="BP1142" si="21162">BH1133*X1142</f>
        <v>0</v>
      </c>
      <c r="BQ1142">
        <f t="shared" ref="BQ1142" si="21163">BI1133*Y1142</f>
        <v>0</v>
      </c>
      <c r="BR1142">
        <f t="shared" ref="BR1142" si="21164">BJ1133*Z1142</f>
        <v>0</v>
      </c>
      <c r="BS1142">
        <f t="shared" ref="BS1142" si="21165">BK1133*AA1142</f>
        <v>0</v>
      </c>
      <c r="BT1142">
        <f t="shared" ref="BT1142" si="21166">BL1133*AB1142</f>
        <v>0</v>
      </c>
      <c r="BU1142">
        <f t="shared" ref="BU1142" si="21167">BM1133*AC1142</f>
        <v>0</v>
      </c>
      <c r="BV1142">
        <f t="shared" ref="BV1142" si="21168">BN1133*AD1142</f>
        <v>0</v>
      </c>
      <c r="BW1142">
        <f t="shared" ref="BW1142" si="21169">BO1133*AE1142</f>
        <v>0</v>
      </c>
      <c r="BX1142">
        <f t="shared" ref="BX1142" si="21170">BP1133*AF1142</f>
        <v>0</v>
      </c>
      <c r="BY1142">
        <f t="shared" ref="BY1142" si="21171">BQ1133*AG1142</f>
        <v>0</v>
      </c>
      <c r="BZ1142">
        <f t="shared" ref="BZ1142" si="21172">BR1133*AH1142</f>
        <v>0</v>
      </c>
      <c r="CA1142">
        <f t="shared" ref="CA1142" si="21173">BS1133*AI1142</f>
        <v>0</v>
      </c>
      <c r="CB1142">
        <f t="shared" ref="CB1142" si="21174">BT1133*AJ1142</f>
        <v>0</v>
      </c>
      <c r="CC1142">
        <f t="shared" ref="CC1142" si="21175">BU1133*AK1142</f>
        <v>0</v>
      </c>
      <c r="CD1142">
        <f t="shared" ref="CD1142" si="21176">BV1133*AL1142</f>
        <v>0</v>
      </c>
      <c r="CE1142">
        <f t="shared" ref="CE1142" si="21177">BW1133*AM1142</f>
        <v>0</v>
      </c>
      <c r="CF1142">
        <f t="shared" ref="CF1142" si="21178">BX1133*AN1142</f>
        <v>0</v>
      </c>
      <c r="CG1142">
        <f t="shared" ref="CG1142" si="21179">BY1133*AO1142</f>
        <v>0</v>
      </c>
      <c r="CH1142">
        <f t="shared" ref="CH1142" si="21180">BZ1133*AP1142</f>
        <v>0</v>
      </c>
      <c r="CI1142">
        <f t="shared" ref="CI1142" si="21181">CA1133*AQ1142</f>
        <v>0</v>
      </c>
      <c r="CJ1142">
        <f t="shared" ref="CJ1142" si="21182">CB1133*AR1142</f>
        <v>0</v>
      </c>
      <c r="CK1142">
        <f t="shared" ref="CK1142" si="21183">CC1133*AS1142</f>
        <v>0</v>
      </c>
      <c r="CL1142">
        <f t="shared" ref="CL1142" si="21184">CD1133*AT1142</f>
        <v>0</v>
      </c>
      <c r="CM1142">
        <f t="shared" ref="CM1142" si="21185">CE1133*AU1142</f>
        <v>0</v>
      </c>
      <c r="CN1142">
        <f t="shared" ref="CN1142" si="21186">CF1133*AV1142</f>
        <v>0</v>
      </c>
      <c r="CO1142">
        <f t="shared" ref="CO1142" si="21187">CG1133*AW1142</f>
        <v>0</v>
      </c>
      <c r="CP1142">
        <f t="shared" ref="CP1142" si="21188">CH1133*AX1142</f>
        <v>0</v>
      </c>
      <c r="CQ1142">
        <f t="shared" ref="CQ1142" si="21189">CI1133*AY1142</f>
        <v>0</v>
      </c>
      <c r="CR1142">
        <f t="shared" ref="CR1142" si="21190">CJ1133*AZ1142</f>
        <v>0</v>
      </c>
      <c r="CS1142">
        <f t="shared" ref="CS1142" si="21191">CK1133*BA1142</f>
        <v>0</v>
      </c>
      <c r="CT1142">
        <f t="shared" ref="CT1142" si="21192">CL1133*BB1142</f>
        <v>0</v>
      </c>
    </row>
    <row r="1143" spans="6:98" x14ac:dyDescent="0.3">
      <c r="F1143" s="91">
        <f t="shared" ref="F1143:H1143" si="21193">F1142</f>
        <v>70</v>
      </c>
      <c r="G1143" s="91">
        <f t="shared" si="21193"/>
        <v>70</v>
      </c>
      <c r="H1143" s="4">
        <f t="shared" si="21193"/>
        <v>1</v>
      </c>
      <c r="I1143">
        <v>45</v>
      </c>
      <c r="J1143" s="48">
        <f t="shared" si="20896"/>
        <v>0</v>
      </c>
      <c r="K1143" s="48">
        <f t="shared" si="21160"/>
        <v>0</v>
      </c>
      <c r="L1143" s="98">
        <f t="shared" si="20898"/>
        <v>0</v>
      </c>
      <c r="M1143" s="48"/>
      <c r="N1143" s="48"/>
      <c r="O1143" s="48"/>
      <c r="P1143" s="48"/>
      <c r="Q1143" s="48"/>
      <c r="R1143" s="48"/>
      <c r="S1143" s="48"/>
      <c r="T1143" s="48"/>
      <c r="U1143" s="48"/>
      <c r="V1143" s="48"/>
      <c r="W1143" s="48">
        <f>$J1143+$K1143+$L1143</f>
        <v>0</v>
      </c>
      <c r="X1143" s="48">
        <f t="shared" si="21125"/>
        <v>0</v>
      </c>
      <c r="Y1143" s="48">
        <f t="shared" si="21125"/>
        <v>0</v>
      </c>
      <c r="Z1143" s="48">
        <f t="shared" si="21125"/>
        <v>0</v>
      </c>
      <c r="AA1143" s="48">
        <f t="shared" si="21125"/>
        <v>0</v>
      </c>
      <c r="AB1143" s="48">
        <f t="shared" si="21125"/>
        <v>0</v>
      </c>
      <c r="AC1143" s="48">
        <f t="shared" si="21125"/>
        <v>0</v>
      </c>
      <c r="AD1143" s="48">
        <f t="shared" si="21125"/>
        <v>0</v>
      </c>
      <c r="AE1143" s="48">
        <f t="shared" si="21125"/>
        <v>0</v>
      </c>
      <c r="AF1143" s="48">
        <f t="shared" si="21125"/>
        <v>0</v>
      </c>
      <c r="AG1143" s="48">
        <f t="shared" si="21125"/>
        <v>0</v>
      </c>
      <c r="AH1143" s="48">
        <f t="shared" si="21125"/>
        <v>0</v>
      </c>
      <c r="AI1143" s="48">
        <f t="shared" si="21125"/>
        <v>0</v>
      </c>
      <c r="AJ1143" s="48">
        <f t="shared" si="21125"/>
        <v>0</v>
      </c>
      <c r="AK1143" s="48">
        <f t="shared" si="21125"/>
        <v>0</v>
      </c>
      <c r="AL1143" s="48">
        <f t="shared" si="21125"/>
        <v>0</v>
      </c>
      <c r="AM1143" s="48">
        <f t="shared" si="21125"/>
        <v>0</v>
      </c>
      <c r="AN1143" s="48">
        <f t="shared" si="21125"/>
        <v>0</v>
      </c>
      <c r="AO1143" s="48">
        <f t="shared" si="21125"/>
        <v>0</v>
      </c>
      <c r="AP1143" s="48">
        <f t="shared" si="21125"/>
        <v>0</v>
      </c>
      <c r="AQ1143" s="48">
        <f t="shared" si="21125"/>
        <v>0</v>
      </c>
      <c r="AR1143" s="48">
        <f t="shared" si="21125"/>
        <v>0</v>
      </c>
      <c r="AS1143" s="48">
        <f t="shared" si="21125"/>
        <v>0</v>
      </c>
      <c r="AT1143" s="48">
        <f t="shared" si="21125"/>
        <v>0</v>
      </c>
      <c r="AU1143" s="48">
        <f t="shared" si="21125"/>
        <v>0</v>
      </c>
      <c r="AV1143" s="48">
        <f t="shared" si="21125"/>
        <v>0</v>
      </c>
      <c r="AW1143" s="48">
        <f t="shared" si="21125"/>
        <v>0</v>
      </c>
      <c r="AX1143" s="48">
        <f t="shared" si="21125"/>
        <v>0</v>
      </c>
      <c r="AY1143" s="48">
        <f t="shared" si="21089"/>
        <v>0</v>
      </c>
      <c r="AZ1143" s="48">
        <f t="shared" si="21089"/>
        <v>0</v>
      </c>
      <c r="BA1143" s="48">
        <f t="shared" si="21089"/>
        <v>0</v>
      </c>
      <c r="BB1143" s="48">
        <f t="shared" si="21089"/>
        <v>0</v>
      </c>
      <c r="BC1143" s="48"/>
      <c r="BE1143" t="s">
        <v>186</v>
      </c>
      <c r="BO1143">
        <f>BF1133*W1143</f>
        <v>0</v>
      </c>
      <c r="BP1143">
        <f t="shared" ref="BP1143" si="21194">BG1133*X1143</f>
        <v>0</v>
      </c>
      <c r="BQ1143">
        <f t="shared" ref="BQ1143" si="21195">BH1133*Y1143</f>
        <v>0</v>
      </c>
      <c r="BR1143">
        <f t="shared" ref="BR1143" si="21196">BI1133*Z1143</f>
        <v>0</v>
      </c>
      <c r="BS1143">
        <f t="shared" ref="BS1143" si="21197">BJ1133*AA1143</f>
        <v>0</v>
      </c>
      <c r="BT1143">
        <f t="shared" ref="BT1143" si="21198">BK1133*AB1143</f>
        <v>0</v>
      </c>
      <c r="BU1143">
        <f t="shared" ref="BU1143" si="21199">BL1133*AC1143</f>
        <v>0</v>
      </c>
      <c r="BV1143">
        <f t="shared" ref="BV1143" si="21200">BM1133*AD1143</f>
        <v>0</v>
      </c>
      <c r="BW1143">
        <f t="shared" ref="BW1143" si="21201">BN1133*AE1143</f>
        <v>0</v>
      </c>
      <c r="BX1143">
        <f t="shared" ref="BX1143" si="21202">BO1133*AF1143</f>
        <v>0</v>
      </c>
      <c r="BY1143">
        <f t="shared" ref="BY1143" si="21203">BP1133*AG1143</f>
        <v>0</v>
      </c>
      <c r="BZ1143">
        <f t="shared" ref="BZ1143" si="21204">BQ1133*AH1143</f>
        <v>0</v>
      </c>
      <c r="CA1143">
        <f t="shared" ref="CA1143" si="21205">BR1133*AI1143</f>
        <v>0</v>
      </c>
      <c r="CB1143">
        <f t="shared" ref="CB1143" si="21206">BS1133*AJ1143</f>
        <v>0</v>
      </c>
      <c r="CC1143">
        <f t="shared" ref="CC1143" si="21207">BT1133*AK1143</f>
        <v>0</v>
      </c>
      <c r="CD1143">
        <f t="shared" ref="CD1143" si="21208">BU1133*AL1143</f>
        <v>0</v>
      </c>
      <c r="CE1143">
        <f t="shared" ref="CE1143" si="21209">BV1133*AM1143</f>
        <v>0</v>
      </c>
      <c r="CF1143">
        <f t="shared" ref="CF1143" si="21210">BW1133*AN1143</f>
        <v>0</v>
      </c>
      <c r="CG1143">
        <f t="shared" ref="CG1143" si="21211">BX1133*AO1143</f>
        <v>0</v>
      </c>
      <c r="CH1143">
        <f t="shared" ref="CH1143" si="21212">BY1133*AP1143</f>
        <v>0</v>
      </c>
      <c r="CI1143">
        <f t="shared" ref="CI1143" si="21213">BZ1133*AQ1143</f>
        <v>0</v>
      </c>
      <c r="CJ1143">
        <f t="shared" ref="CJ1143" si="21214">CA1133*AR1143</f>
        <v>0</v>
      </c>
      <c r="CK1143">
        <f t="shared" ref="CK1143" si="21215">CB1133*AS1143</f>
        <v>0</v>
      </c>
      <c r="CL1143">
        <f t="shared" ref="CL1143" si="21216">CC1133*AT1143</f>
        <v>0</v>
      </c>
      <c r="CM1143">
        <f t="shared" ref="CM1143" si="21217">CD1133*AU1143</f>
        <v>0</v>
      </c>
      <c r="CN1143">
        <f t="shared" ref="CN1143" si="21218">CE1133*AV1143</f>
        <v>0</v>
      </c>
      <c r="CO1143">
        <f t="shared" ref="CO1143" si="21219">CF1133*AW1143</f>
        <v>0</v>
      </c>
      <c r="CP1143">
        <f t="shared" ref="CP1143" si="21220">CG1133*AX1143</f>
        <v>0</v>
      </c>
      <c r="CQ1143">
        <f t="shared" ref="CQ1143" si="21221">CH1133*AY1143</f>
        <v>0</v>
      </c>
      <c r="CR1143">
        <f t="shared" ref="CR1143" si="21222">CI1133*AZ1143</f>
        <v>0</v>
      </c>
      <c r="CS1143">
        <f t="shared" ref="CS1143" si="21223">CJ1133*BA1143</f>
        <v>0</v>
      </c>
      <c r="CT1143">
        <f t="shared" ref="CT1143" si="21224">CK1133*BB1143</f>
        <v>0</v>
      </c>
    </row>
    <row r="1144" spans="6:98" x14ac:dyDescent="0.3">
      <c r="F1144" s="91">
        <f t="shared" ref="F1144:H1144" si="21225">F1143</f>
        <v>70</v>
      </c>
      <c r="G1144" s="91">
        <f t="shared" si="21225"/>
        <v>70</v>
      </c>
      <c r="H1144" s="4">
        <f t="shared" si="21225"/>
        <v>1</v>
      </c>
      <c r="I1144">
        <v>50</v>
      </c>
      <c r="J1144" s="48">
        <f t="shared" si="20896"/>
        <v>0</v>
      </c>
      <c r="K1144" s="48">
        <f t="shared" si="21160"/>
        <v>0</v>
      </c>
      <c r="L1144" s="98">
        <f t="shared" si="20898"/>
        <v>0</v>
      </c>
      <c r="M1144" s="48"/>
      <c r="N1144" s="48"/>
      <c r="O1144" s="48"/>
      <c r="P1144" s="48"/>
      <c r="Q1144" s="48"/>
      <c r="R1144" s="48"/>
      <c r="S1144" s="48"/>
      <c r="T1144" s="48"/>
      <c r="U1144" s="48"/>
      <c r="V1144" s="48"/>
      <c r="W1144" s="48"/>
      <c r="X1144" s="48">
        <f>$J1144+$K1144+$L1144</f>
        <v>0</v>
      </c>
      <c r="Y1144" s="48">
        <f t="shared" si="21125"/>
        <v>0</v>
      </c>
      <c r="Z1144" s="48">
        <f t="shared" si="21125"/>
        <v>0</v>
      </c>
      <c r="AA1144" s="48">
        <f t="shared" si="21125"/>
        <v>0</v>
      </c>
      <c r="AB1144" s="48">
        <f t="shared" si="21125"/>
        <v>0</v>
      </c>
      <c r="AC1144" s="48">
        <f t="shared" si="21125"/>
        <v>0</v>
      </c>
      <c r="AD1144" s="48">
        <f t="shared" si="21125"/>
        <v>0</v>
      </c>
      <c r="AE1144" s="48">
        <f t="shared" si="21125"/>
        <v>0</v>
      </c>
      <c r="AF1144" s="48">
        <f t="shared" si="21125"/>
        <v>0</v>
      </c>
      <c r="AG1144" s="48">
        <f t="shared" si="21125"/>
        <v>0</v>
      </c>
      <c r="AH1144" s="48">
        <f t="shared" si="21125"/>
        <v>0</v>
      </c>
      <c r="AI1144" s="48">
        <f t="shared" si="21125"/>
        <v>0</v>
      </c>
      <c r="AJ1144" s="48">
        <f t="shared" si="21125"/>
        <v>0</v>
      </c>
      <c r="AK1144" s="48">
        <f t="shared" si="21125"/>
        <v>0</v>
      </c>
      <c r="AL1144" s="48">
        <f t="shared" si="21125"/>
        <v>0</v>
      </c>
      <c r="AM1144" s="48">
        <f t="shared" si="21125"/>
        <v>0</v>
      </c>
      <c r="AN1144" s="48">
        <f t="shared" si="21125"/>
        <v>0</v>
      </c>
      <c r="AO1144" s="48">
        <f t="shared" si="21125"/>
        <v>0</v>
      </c>
      <c r="AP1144" s="48">
        <f t="shared" si="21125"/>
        <v>0</v>
      </c>
      <c r="AQ1144" s="48">
        <f t="shared" si="21125"/>
        <v>0</v>
      </c>
      <c r="AR1144" s="48">
        <f t="shared" si="21125"/>
        <v>0</v>
      </c>
      <c r="AS1144" s="48">
        <f t="shared" si="21125"/>
        <v>0</v>
      </c>
      <c r="AT1144" s="48">
        <f t="shared" si="21125"/>
        <v>0</v>
      </c>
      <c r="AU1144" s="48">
        <f t="shared" si="21125"/>
        <v>0</v>
      </c>
      <c r="AV1144" s="48">
        <f t="shared" si="21125"/>
        <v>0</v>
      </c>
      <c r="AW1144" s="48">
        <f t="shared" si="21125"/>
        <v>0</v>
      </c>
      <c r="AX1144" s="48">
        <f t="shared" si="21125"/>
        <v>0</v>
      </c>
      <c r="AY1144" s="48">
        <f t="shared" si="21089"/>
        <v>0</v>
      </c>
      <c r="AZ1144" s="48">
        <f t="shared" si="21089"/>
        <v>0</v>
      </c>
      <c r="BA1144" s="48">
        <f t="shared" si="21089"/>
        <v>0</v>
      </c>
      <c r="BB1144" s="48">
        <f t="shared" si="21089"/>
        <v>0</v>
      </c>
      <c r="BC1144" s="48"/>
      <c r="BE1144" t="s">
        <v>187</v>
      </c>
      <c r="BP1144">
        <f>BF1133*X1144</f>
        <v>0</v>
      </c>
      <c r="BQ1144">
        <f t="shared" ref="BQ1144" si="21226">BG1133*Y1144</f>
        <v>0</v>
      </c>
      <c r="BR1144">
        <f t="shared" ref="BR1144" si="21227">BH1133*Z1144</f>
        <v>0</v>
      </c>
      <c r="BS1144">
        <f t="shared" ref="BS1144" si="21228">BI1133*AA1144</f>
        <v>0</v>
      </c>
      <c r="BT1144">
        <f t="shared" ref="BT1144" si="21229">BJ1133*AB1144</f>
        <v>0</v>
      </c>
      <c r="BU1144">
        <f t="shared" ref="BU1144" si="21230">BK1133*AC1144</f>
        <v>0</v>
      </c>
      <c r="BV1144">
        <f t="shared" ref="BV1144" si="21231">BL1133*AD1144</f>
        <v>0</v>
      </c>
      <c r="BW1144">
        <f t="shared" ref="BW1144" si="21232">BM1133*AE1144</f>
        <v>0</v>
      </c>
      <c r="BX1144">
        <f t="shared" ref="BX1144" si="21233">BN1133*AF1144</f>
        <v>0</v>
      </c>
      <c r="BY1144">
        <f t="shared" ref="BY1144" si="21234">BO1133*AG1144</f>
        <v>0</v>
      </c>
      <c r="BZ1144">
        <f t="shared" ref="BZ1144" si="21235">BP1133*AH1144</f>
        <v>0</v>
      </c>
      <c r="CA1144">
        <f t="shared" ref="CA1144" si="21236">BQ1133*AI1144</f>
        <v>0</v>
      </c>
      <c r="CB1144">
        <f t="shared" ref="CB1144" si="21237">BR1133*AJ1144</f>
        <v>0</v>
      </c>
      <c r="CC1144">
        <f t="shared" ref="CC1144" si="21238">BS1133*AK1144</f>
        <v>0</v>
      </c>
      <c r="CD1144">
        <f t="shared" ref="CD1144" si="21239">BT1133*AL1144</f>
        <v>0</v>
      </c>
      <c r="CE1144">
        <f t="shared" ref="CE1144" si="21240">BU1133*AM1144</f>
        <v>0</v>
      </c>
      <c r="CF1144">
        <f t="shared" ref="CF1144" si="21241">BV1133*AN1144</f>
        <v>0</v>
      </c>
      <c r="CG1144">
        <f t="shared" ref="CG1144" si="21242">BW1133*AO1144</f>
        <v>0</v>
      </c>
      <c r="CH1144">
        <f t="shared" ref="CH1144" si="21243">BX1133*AP1144</f>
        <v>0</v>
      </c>
      <c r="CI1144">
        <f t="shared" ref="CI1144" si="21244">BY1133*AQ1144</f>
        <v>0</v>
      </c>
      <c r="CJ1144">
        <f t="shared" ref="CJ1144" si="21245">BZ1133*AR1144</f>
        <v>0</v>
      </c>
      <c r="CK1144">
        <f t="shared" ref="CK1144" si="21246">CA1133*AS1144</f>
        <v>0</v>
      </c>
      <c r="CL1144">
        <f t="shared" ref="CL1144" si="21247">CB1133*AT1144</f>
        <v>0</v>
      </c>
      <c r="CM1144">
        <f t="shared" ref="CM1144" si="21248">CC1133*AU1144</f>
        <v>0</v>
      </c>
      <c r="CN1144">
        <f t="shared" ref="CN1144" si="21249">CD1133*AV1144</f>
        <v>0</v>
      </c>
      <c r="CO1144">
        <f t="shared" ref="CO1144" si="21250">CE1133*AW1144</f>
        <v>0</v>
      </c>
      <c r="CP1144">
        <f t="shared" ref="CP1144" si="21251">CF1133*AX1144</f>
        <v>0</v>
      </c>
      <c r="CQ1144">
        <f t="shared" ref="CQ1144" si="21252">CG1133*AY1144</f>
        <v>0</v>
      </c>
      <c r="CR1144">
        <f t="shared" ref="CR1144" si="21253">CH1133*AZ1144</f>
        <v>0</v>
      </c>
      <c r="CS1144">
        <f t="shared" ref="CS1144" si="21254">CI1133*BA1144</f>
        <v>0</v>
      </c>
      <c r="CT1144">
        <f t="shared" ref="CT1144" si="21255">CJ1133*BB1144</f>
        <v>0</v>
      </c>
    </row>
    <row r="1145" spans="6:98" x14ac:dyDescent="0.3">
      <c r="F1145" s="91">
        <f t="shared" ref="F1145:H1145" si="21256">F1144</f>
        <v>70</v>
      </c>
      <c r="G1145" s="91">
        <f t="shared" si="21256"/>
        <v>70</v>
      </c>
      <c r="H1145" s="4">
        <f t="shared" si="21256"/>
        <v>1</v>
      </c>
      <c r="I1145">
        <v>55</v>
      </c>
      <c r="J1145" s="48">
        <f t="shared" si="20896"/>
        <v>0</v>
      </c>
      <c r="K1145" s="48">
        <f t="shared" si="21160"/>
        <v>0</v>
      </c>
      <c r="L1145" s="98">
        <f t="shared" si="20898"/>
        <v>0</v>
      </c>
      <c r="M1145" s="48"/>
      <c r="N1145" s="48"/>
      <c r="O1145" s="48"/>
      <c r="P1145" s="48"/>
      <c r="Q1145" s="48"/>
      <c r="R1145" s="48"/>
      <c r="S1145" s="48"/>
      <c r="T1145" s="48"/>
      <c r="U1145" s="48"/>
      <c r="V1145" s="48"/>
      <c r="W1145" s="48"/>
      <c r="X1145" s="48"/>
      <c r="Y1145" s="48">
        <f>$J1145+$K1145+$L1145</f>
        <v>0</v>
      </c>
      <c r="Z1145" s="48">
        <f t="shared" si="21125"/>
        <v>0</v>
      </c>
      <c r="AA1145" s="48">
        <f t="shared" si="21125"/>
        <v>0</v>
      </c>
      <c r="AB1145" s="48">
        <f t="shared" si="21125"/>
        <v>0</v>
      </c>
      <c r="AC1145" s="48">
        <f t="shared" si="21125"/>
        <v>0</v>
      </c>
      <c r="AD1145" s="48">
        <f t="shared" si="21125"/>
        <v>0</v>
      </c>
      <c r="AE1145" s="48">
        <f t="shared" si="21125"/>
        <v>0</v>
      </c>
      <c r="AF1145" s="48">
        <f t="shared" si="21125"/>
        <v>0</v>
      </c>
      <c r="AG1145" s="48">
        <f t="shared" si="21125"/>
        <v>0</v>
      </c>
      <c r="AH1145" s="48">
        <f t="shared" si="21125"/>
        <v>0</v>
      </c>
      <c r="AI1145" s="48">
        <f t="shared" si="21125"/>
        <v>0</v>
      </c>
      <c r="AJ1145" s="48">
        <f t="shared" si="21125"/>
        <v>0</v>
      </c>
      <c r="AK1145" s="48">
        <f t="shared" si="21125"/>
        <v>0</v>
      </c>
      <c r="AL1145" s="48">
        <f t="shared" si="21125"/>
        <v>0</v>
      </c>
      <c r="AM1145" s="48">
        <f t="shared" si="21125"/>
        <v>0</v>
      </c>
      <c r="AN1145" s="48">
        <f t="shared" si="21125"/>
        <v>0</v>
      </c>
      <c r="AO1145" s="48">
        <f t="shared" si="21125"/>
        <v>0</v>
      </c>
      <c r="AP1145" s="48">
        <f t="shared" si="21125"/>
        <v>0</v>
      </c>
      <c r="AQ1145" s="48">
        <f t="shared" si="21125"/>
        <v>0</v>
      </c>
      <c r="AR1145" s="48">
        <f t="shared" si="21125"/>
        <v>0</v>
      </c>
      <c r="AS1145" s="48">
        <f t="shared" si="21125"/>
        <v>0</v>
      </c>
      <c r="AT1145" s="48">
        <f t="shared" si="21125"/>
        <v>0</v>
      </c>
      <c r="AU1145" s="48">
        <f t="shared" si="21125"/>
        <v>0</v>
      </c>
      <c r="AV1145" s="48">
        <f t="shared" si="21125"/>
        <v>0</v>
      </c>
      <c r="AW1145" s="48">
        <f t="shared" si="21125"/>
        <v>0</v>
      </c>
      <c r="AX1145" s="48">
        <f t="shared" si="21125"/>
        <v>0</v>
      </c>
      <c r="AY1145" s="48">
        <f t="shared" si="21089"/>
        <v>0</v>
      </c>
      <c r="AZ1145" s="48">
        <f t="shared" si="21089"/>
        <v>0</v>
      </c>
      <c r="BA1145" s="48">
        <f t="shared" si="21089"/>
        <v>0</v>
      </c>
      <c r="BB1145" s="48">
        <f t="shared" si="21089"/>
        <v>0</v>
      </c>
      <c r="BC1145" s="48"/>
      <c r="BE1145" t="s">
        <v>188</v>
      </c>
      <c r="BQ1145">
        <f>BF1133*Y1145</f>
        <v>0</v>
      </c>
      <c r="BR1145">
        <f t="shared" ref="BR1145" si="21257">BG1133*Z1145</f>
        <v>0</v>
      </c>
      <c r="BS1145">
        <f t="shared" ref="BS1145" si="21258">BH1133*AA1145</f>
        <v>0</v>
      </c>
      <c r="BT1145">
        <f t="shared" ref="BT1145" si="21259">BI1133*AB1145</f>
        <v>0</v>
      </c>
      <c r="BU1145">
        <f t="shared" ref="BU1145" si="21260">BJ1133*AC1145</f>
        <v>0</v>
      </c>
      <c r="BV1145">
        <f t="shared" ref="BV1145" si="21261">BK1133*AD1145</f>
        <v>0</v>
      </c>
      <c r="BW1145">
        <f t="shared" ref="BW1145" si="21262">BL1133*AE1145</f>
        <v>0</v>
      </c>
      <c r="BX1145">
        <f t="shared" ref="BX1145" si="21263">BM1133*AF1145</f>
        <v>0</v>
      </c>
      <c r="BY1145">
        <f t="shared" ref="BY1145" si="21264">BN1133*AG1145</f>
        <v>0</v>
      </c>
      <c r="BZ1145">
        <f t="shared" ref="BZ1145" si="21265">BO1133*AH1145</f>
        <v>0</v>
      </c>
      <c r="CA1145">
        <f t="shared" ref="CA1145" si="21266">BP1133*AI1145</f>
        <v>0</v>
      </c>
      <c r="CB1145">
        <f t="shared" ref="CB1145" si="21267">BQ1133*AJ1145</f>
        <v>0</v>
      </c>
      <c r="CC1145">
        <f t="shared" ref="CC1145" si="21268">BR1133*AK1145</f>
        <v>0</v>
      </c>
      <c r="CD1145">
        <f t="shared" ref="CD1145" si="21269">BS1133*AL1145</f>
        <v>0</v>
      </c>
      <c r="CE1145">
        <f t="shared" ref="CE1145" si="21270">BT1133*AM1145</f>
        <v>0</v>
      </c>
      <c r="CF1145">
        <f t="shared" ref="CF1145" si="21271">BU1133*AN1145</f>
        <v>0</v>
      </c>
      <c r="CG1145">
        <f t="shared" ref="CG1145" si="21272">BV1133*AO1145</f>
        <v>0</v>
      </c>
      <c r="CH1145">
        <f t="shared" ref="CH1145" si="21273">BW1133*AP1145</f>
        <v>0</v>
      </c>
      <c r="CI1145">
        <f t="shared" ref="CI1145" si="21274">BX1133*AQ1145</f>
        <v>0</v>
      </c>
      <c r="CJ1145">
        <f t="shared" ref="CJ1145" si="21275">BY1133*AR1145</f>
        <v>0</v>
      </c>
      <c r="CK1145">
        <f t="shared" ref="CK1145" si="21276">BZ1133*AS1145</f>
        <v>0</v>
      </c>
      <c r="CL1145">
        <f t="shared" ref="CL1145" si="21277">CA1133*AT1145</f>
        <v>0</v>
      </c>
      <c r="CM1145">
        <f t="shared" ref="CM1145" si="21278">CB1133*AU1145</f>
        <v>0</v>
      </c>
      <c r="CN1145">
        <f t="shared" ref="CN1145" si="21279">CC1133*AV1145</f>
        <v>0</v>
      </c>
      <c r="CO1145">
        <f t="shared" ref="CO1145" si="21280">CD1133*AW1145</f>
        <v>0</v>
      </c>
      <c r="CP1145">
        <f t="shared" ref="CP1145" si="21281">CE1133*AX1145</f>
        <v>0</v>
      </c>
      <c r="CQ1145">
        <f t="shared" ref="CQ1145" si="21282">CF1133*AY1145</f>
        <v>0</v>
      </c>
      <c r="CR1145">
        <f t="shared" ref="CR1145" si="21283">CG1133*AZ1145</f>
        <v>0</v>
      </c>
      <c r="CS1145">
        <f t="shared" ref="CS1145" si="21284">CH1133*BA1145</f>
        <v>0</v>
      </c>
      <c r="CT1145">
        <f t="shared" ref="CT1145" si="21285">CI1133*BB1145</f>
        <v>0</v>
      </c>
    </row>
    <row r="1146" spans="6:98" x14ac:dyDescent="0.3">
      <c r="F1146" s="91">
        <f t="shared" ref="F1146:H1146" si="21286">F1145</f>
        <v>70</v>
      </c>
      <c r="G1146" s="91">
        <f t="shared" si="21286"/>
        <v>70</v>
      </c>
      <c r="H1146" s="4">
        <f t="shared" si="21286"/>
        <v>1</v>
      </c>
      <c r="I1146">
        <v>60</v>
      </c>
      <c r="J1146" s="48">
        <f t="shared" si="20896"/>
        <v>0</v>
      </c>
      <c r="K1146" s="48">
        <f t="shared" si="21160"/>
        <v>0</v>
      </c>
      <c r="L1146" s="98">
        <f t="shared" si="20898"/>
        <v>0</v>
      </c>
      <c r="M1146" s="48"/>
      <c r="N1146" s="48"/>
      <c r="O1146" s="48"/>
      <c r="P1146" s="48"/>
      <c r="Q1146" s="48"/>
      <c r="R1146" s="48"/>
      <c r="S1146" s="48"/>
      <c r="T1146" s="48"/>
      <c r="U1146" s="48"/>
      <c r="V1146" s="48"/>
      <c r="W1146" s="48"/>
      <c r="X1146" s="48"/>
      <c r="Y1146" s="48"/>
      <c r="Z1146" s="48">
        <f>$J1146+$K1146+$L1146</f>
        <v>0</v>
      </c>
      <c r="AA1146" s="48">
        <f t="shared" si="21125"/>
        <v>0</v>
      </c>
      <c r="AB1146" s="48">
        <f t="shared" si="21125"/>
        <v>0</v>
      </c>
      <c r="AC1146" s="48">
        <f t="shared" si="21125"/>
        <v>0</v>
      </c>
      <c r="AD1146" s="48">
        <f t="shared" si="21125"/>
        <v>0</v>
      </c>
      <c r="AE1146" s="48">
        <f t="shared" si="21125"/>
        <v>0</v>
      </c>
      <c r="AF1146" s="48">
        <f t="shared" si="21125"/>
        <v>0</v>
      </c>
      <c r="AG1146" s="48">
        <f t="shared" si="21125"/>
        <v>0</v>
      </c>
      <c r="AH1146" s="48">
        <f t="shared" si="21125"/>
        <v>0</v>
      </c>
      <c r="AI1146" s="48">
        <f t="shared" si="21125"/>
        <v>0</v>
      </c>
      <c r="AJ1146" s="48">
        <f t="shared" si="21125"/>
        <v>0</v>
      </c>
      <c r="AK1146" s="48">
        <f t="shared" si="21125"/>
        <v>0</v>
      </c>
      <c r="AL1146" s="48">
        <f t="shared" si="21125"/>
        <v>0</v>
      </c>
      <c r="AM1146" s="48">
        <f t="shared" si="21125"/>
        <v>0</v>
      </c>
      <c r="AN1146" s="48">
        <f t="shared" si="21125"/>
        <v>0</v>
      </c>
      <c r="AO1146" s="48">
        <f t="shared" si="21125"/>
        <v>0</v>
      </c>
      <c r="AP1146" s="48">
        <f t="shared" si="21125"/>
        <v>0</v>
      </c>
      <c r="AQ1146" s="48">
        <f t="shared" si="21125"/>
        <v>0</v>
      </c>
      <c r="AR1146" s="48">
        <f t="shared" si="21125"/>
        <v>0</v>
      </c>
      <c r="AS1146" s="48">
        <f t="shared" si="21125"/>
        <v>0</v>
      </c>
      <c r="AT1146" s="48">
        <f t="shared" si="21125"/>
        <v>0</v>
      </c>
      <c r="AU1146" s="48">
        <f t="shared" si="21125"/>
        <v>0</v>
      </c>
      <c r="AV1146" s="48">
        <f t="shared" si="21125"/>
        <v>0</v>
      </c>
      <c r="AW1146" s="48">
        <f t="shared" si="21125"/>
        <v>0</v>
      </c>
      <c r="AX1146" s="48">
        <f t="shared" si="21125"/>
        <v>0</v>
      </c>
      <c r="AY1146" s="48">
        <f t="shared" si="21089"/>
        <v>0</v>
      </c>
      <c r="AZ1146" s="48">
        <f t="shared" si="21089"/>
        <v>0</v>
      </c>
      <c r="BA1146" s="48">
        <f t="shared" si="21089"/>
        <v>0</v>
      </c>
      <c r="BB1146" s="48">
        <f t="shared" si="21089"/>
        <v>0</v>
      </c>
      <c r="BC1146" s="48"/>
      <c r="BE1146" t="s">
        <v>189</v>
      </c>
      <c r="BR1146">
        <f>BF1133*Z1146</f>
        <v>0</v>
      </c>
      <c r="BS1146">
        <f t="shared" ref="BS1146" si="21287">BG1133*AA1146</f>
        <v>0</v>
      </c>
      <c r="BT1146">
        <f t="shared" ref="BT1146" si="21288">BH1133*AB1146</f>
        <v>0</v>
      </c>
      <c r="BU1146">
        <f t="shared" ref="BU1146" si="21289">BI1133*AC1146</f>
        <v>0</v>
      </c>
      <c r="BV1146">
        <f t="shared" ref="BV1146" si="21290">BJ1133*AD1146</f>
        <v>0</v>
      </c>
      <c r="BW1146">
        <f t="shared" ref="BW1146" si="21291">BK1133*AE1146</f>
        <v>0</v>
      </c>
      <c r="BX1146">
        <f t="shared" ref="BX1146" si="21292">BL1133*AF1146</f>
        <v>0</v>
      </c>
      <c r="BY1146">
        <f t="shared" ref="BY1146" si="21293">BM1133*AG1146</f>
        <v>0</v>
      </c>
      <c r="BZ1146">
        <f t="shared" ref="BZ1146" si="21294">BN1133*AH1146</f>
        <v>0</v>
      </c>
      <c r="CA1146">
        <f t="shared" ref="CA1146" si="21295">BO1133*AI1146</f>
        <v>0</v>
      </c>
      <c r="CB1146">
        <f t="shared" ref="CB1146" si="21296">BP1133*AJ1146</f>
        <v>0</v>
      </c>
      <c r="CC1146">
        <f t="shared" ref="CC1146" si="21297">BQ1133*AK1146</f>
        <v>0</v>
      </c>
      <c r="CD1146">
        <f t="shared" ref="CD1146" si="21298">BR1133*AL1146</f>
        <v>0</v>
      </c>
      <c r="CE1146">
        <f t="shared" ref="CE1146" si="21299">BS1133*AM1146</f>
        <v>0</v>
      </c>
      <c r="CF1146">
        <f t="shared" ref="CF1146" si="21300">BT1133*AN1146</f>
        <v>0</v>
      </c>
      <c r="CG1146">
        <f t="shared" ref="CG1146" si="21301">BU1133*AO1146</f>
        <v>0</v>
      </c>
      <c r="CH1146">
        <f t="shared" ref="CH1146" si="21302">BV1133*AP1146</f>
        <v>0</v>
      </c>
      <c r="CI1146">
        <f t="shared" ref="CI1146" si="21303">BW1133*AQ1146</f>
        <v>0</v>
      </c>
      <c r="CJ1146">
        <f t="shared" ref="CJ1146" si="21304">BX1133*AR1146</f>
        <v>0</v>
      </c>
      <c r="CK1146">
        <f t="shared" ref="CK1146" si="21305">BY1133*AS1146</f>
        <v>0</v>
      </c>
      <c r="CL1146">
        <f t="shared" ref="CL1146" si="21306">BZ1133*AT1146</f>
        <v>0</v>
      </c>
      <c r="CM1146">
        <f t="shared" ref="CM1146" si="21307">CA1133*AU1146</f>
        <v>0</v>
      </c>
      <c r="CN1146">
        <f t="shared" ref="CN1146" si="21308">CB1133*AV1146</f>
        <v>0</v>
      </c>
      <c r="CO1146">
        <f t="shared" ref="CO1146" si="21309">CC1133*AW1146</f>
        <v>0</v>
      </c>
      <c r="CP1146">
        <f t="shared" ref="CP1146" si="21310">CD1133*AX1146</f>
        <v>0</v>
      </c>
      <c r="CQ1146">
        <f t="shared" ref="CQ1146" si="21311">CE1133*AY1146</f>
        <v>0</v>
      </c>
      <c r="CR1146">
        <f t="shared" ref="CR1146" si="21312">CF1133*AZ1146</f>
        <v>0</v>
      </c>
      <c r="CS1146">
        <f t="shared" ref="CS1146" si="21313">CG1133*BA1146</f>
        <v>0</v>
      </c>
      <c r="CT1146">
        <f t="shared" ref="CT1146" si="21314">CH1133*BB1146</f>
        <v>0</v>
      </c>
    </row>
    <row r="1147" spans="6:98" x14ac:dyDescent="0.3">
      <c r="F1147" s="91">
        <f t="shared" ref="F1147:H1147" si="21315">F1146</f>
        <v>70</v>
      </c>
      <c r="G1147" s="91">
        <f t="shared" si="21315"/>
        <v>70</v>
      </c>
      <c r="H1147" s="4">
        <f t="shared" si="21315"/>
        <v>1</v>
      </c>
      <c r="I1147">
        <v>65</v>
      </c>
      <c r="J1147" s="48">
        <f t="shared" si="20896"/>
        <v>0</v>
      </c>
      <c r="K1147" s="48">
        <f t="shared" si="21160"/>
        <v>0</v>
      </c>
      <c r="L1147" s="98">
        <f t="shared" si="20898"/>
        <v>0</v>
      </c>
      <c r="M1147" s="48"/>
      <c r="N1147" s="48"/>
      <c r="O1147" s="48"/>
      <c r="P1147" s="48"/>
      <c r="Q1147" s="48"/>
      <c r="R1147" s="48"/>
      <c r="S1147" s="48"/>
      <c r="T1147" s="48"/>
      <c r="U1147" s="48"/>
      <c r="V1147" s="48"/>
      <c r="W1147" s="48"/>
      <c r="X1147" s="48"/>
      <c r="Y1147" s="48"/>
      <c r="Z1147" s="48"/>
      <c r="AA1147" s="48">
        <f>$J1147+$K1147+$L1147</f>
        <v>0</v>
      </c>
      <c r="AB1147" s="48">
        <f t="shared" si="21125"/>
        <v>0</v>
      </c>
      <c r="AC1147" s="48">
        <f t="shared" si="21125"/>
        <v>0</v>
      </c>
      <c r="AD1147" s="48">
        <f t="shared" si="21125"/>
        <v>0</v>
      </c>
      <c r="AE1147" s="48">
        <f t="shared" si="21125"/>
        <v>0</v>
      </c>
      <c r="AF1147" s="48">
        <f t="shared" si="21125"/>
        <v>0</v>
      </c>
      <c r="AG1147" s="48">
        <f t="shared" si="21125"/>
        <v>0</v>
      </c>
      <c r="AH1147" s="48">
        <f t="shared" si="21125"/>
        <v>0</v>
      </c>
      <c r="AI1147" s="48">
        <f t="shared" si="21125"/>
        <v>0</v>
      </c>
      <c r="AJ1147" s="48">
        <f t="shared" si="21125"/>
        <v>0</v>
      </c>
      <c r="AK1147" s="48">
        <f t="shared" si="21125"/>
        <v>0</v>
      </c>
      <c r="AL1147" s="48">
        <f t="shared" si="21125"/>
        <v>0</v>
      </c>
      <c r="AM1147" s="48">
        <f t="shared" si="21125"/>
        <v>0</v>
      </c>
      <c r="AN1147" s="48">
        <f t="shared" si="21125"/>
        <v>0</v>
      </c>
      <c r="AO1147" s="48">
        <f t="shared" si="21125"/>
        <v>0</v>
      </c>
      <c r="AP1147" s="48">
        <f t="shared" si="21125"/>
        <v>0</v>
      </c>
      <c r="AQ1147" s="48">
        <f t="shared" si="21125"/>
        <v>0</v>
      </c>
      <c r="AR1147" s="48">
        <f t="shared" si="21125"/>
        <v>0</v>
      </c>
      <c r="AS1147" s="48">
        <f t="shared" si="21125"/>
        <v>0</v>
      </c>
      <c r="AT1147" s="48">
        <f t="shared" si="21125"/>
        <v>0</v>
      </c>
      <c r="AU1147" s="48">
        <f t="shared" si="21125"/>
        <v>0</v>
      </c>
      <c r="AV1147" s="48">
        <f t="shared" si="21125"/>
        <v>0</v>
      </c>
      <c r="AW1147" s="48">
        <f t="shared" si="21125"/>
        <v>0</v>
      </c>
      <c r="AX1147" s="48">
        <f t="shared" si="21125"/>
        <v>0</v>
      </c>
      <c r="AY1147" s="48">
        <f t="shared" si="21089"/>
        <v>0</v>
      </c>
      <c r="AZ1147" s="48">
        <f t="shared" si="21089"/>
        <v>0</v>
      </c>
      <c r="BA1147" s="48">
        <f t="shared" si="21089"/>
        <v>0</v>
      </c>
      <c r="BB1147" s="48">
        <f t="shared" si="21089"/>
        <v>0</v>
      </c>
      <c r="BC1147" s="48"/>
      <c r="BE1147" t="s">
        <v>190</v>
      </c>
      <c r="BS1147">
        <f>BF1133*AA1147</f>
        <v>0</v>
      </c>
      <c r="BT1147">
        <f t="shared" ref="BT1147" si="21316">BG1133*AB1147</f>
        <v>0</v>
      </c>
      <c r="BU1147">
        <f t="shared" ref="BU1147" si="21317">BH1133*AC1147</f>
        <v>0</v>
      </c>
      <c r="BV1147">
        <f t="shared" ref="BV1147" si="21318">BI1133*AD1147</f>
        <v>0</v>
      </c>
      <c r="BW1147">
        <f t="shared" ref="BW1147" si="21319">BJ1133*AE1147</f>
        <v>0</v>
      </c>
      <c r="BX1147">
        <f t="shared" ref="BX1147" si="21320">BK1133*AF1147</f>
        <v>0</v>
      </c>
      <c r="BY1147">
        <f t="shared" ref="BY1147" si="21321">BL1133*AG1147</f>
        <v>0</v>
      </c>
      <c r="BZ1147">
        <f t="shared" ref="BZ1147" si="21322">BM1133*AH1147</f>
        <v>0</v>
      </c>
      <c r="CA1147">
        <f t="shared" ref="CA1147" si="21323">BN1133*AI1147</f>
        <v>0</v>
      </c>
      <c r="CB1147">
        <f t="shared" ref="CB1147" si="21324">BO1133*AJ1147</f>
        <v>0</v>
      </c>
      <c r="CC1147">
        <f t="shared" ref="CC1147" si="21325">BP1133*AK1147</f>
        <v>0</v>
      </c>
      <c r="CD1147">
        <f t="shared" ref="CD1147" si="21326">BQ1133*AL1147</f>
        <v>0</v>
      </c>
      <c r="CE1147">
        <f t="shared" ref="CE1147" si="21327">BR1133*AM1147</f>
        <v>0</v>
      </c>
      <c r="CF1147">
        <f t="shared" ref="CF1147" si="21328">BS1133*AN1147</f>
        <v>0</v>
      </c>
      <c r="CG1147">
        <f t="shared" ref="CG1147" si="21329">BT1133*AO1147</f>
        <v>0</v>
      </c>
      <c r="CH1147">
        <f t="shared" ref="CH1147" si="21330">BU1133*AP1147</f>
        <v>0</v>
      </c>
      <c r="CI1147">
        <f t="shared" ref="CI1147" si="21331">BV1133*AQ1147</f>
        <v>0</v>
      </c>
      <c r="CJ1147">
        <f t="shared" ref="CJ1147" si="21332">BW1133*AR1147</f>
        <v>0</v>
      </c>
      <c r="CK1147">
        <f t="shared" ref="CK1147" si="21333">BX1133*AS1147</f>
        <v>0</v>
      </c>
      <c r="CL1147">
        <f t="shared" ref="CL1147" si="21334">BY1133*AT1147</f>
        <v>0</v>
      </c>
      <c r="CM1147">
        <f t="shared" ref="CM1147" si="21335">BZ1133*AU1147</f>
        <v>0</v>
      </c>
      <c r="CN1147">
        <f t="shared" ref="CN1147" si="21336">CA1133*AV1147</f>
        <v>0</v>
      </c>
      <c r="CO1147">
        <f t="shared" ref="CO1147" si="21337">CB1133*AW1147</f>
        <v>0</v>
      </c>
      <c r="CP1147">
        <f t="shared" ref="CP1147" si="21338">CC1133*AX1147</f>
        <v>0</v>
      </c>
      <c r="CQ1147">
        <f t="shared" ref="CQ1147" si="21339">CD1133*AY1147</f>
        <v>0</v>
      </c>
      <c r="CR1147">
        <f t="shared" ref="CR1147" si="21340">CE1133*AZ1147</f>
        <v>0</v>
      </c>
      <c r="CS1147">
        <f t="shared" ref="CS1147" si="21341">CF1133*BA1147</f>
        <v>0</v>
      </c>
      <c r="CT1147">
        <f t="shared" ref="CT1147" si="21342">CG1133*BB1147</f>
        <v>0</v>
      </c>
    </row>
    <row r="1148" spans="6:98" x14ac:dyDescent="0.3">
      <c r="F1148" s="91">
        <f t="shared" ref="F1148:H1148" si="21343">F1147</f>
        <v>70</v>
      </c>
      <c r="G1148" s="91">
        <f t="shared" si="21343"/>
        <v>70</v>
      </c>
      <c r="H1148" s="4">
        <f t="shared" si="21343"/>
        <v>1</v>
      </c>
      <c r="I1148">
        <v>70</v>
      </c>
      <c r="J1148" s="48">
        <f t="shared" si="20896"/>
        <v>1</v>
      </c>
      <c r="K1148" s="48">
        <f t="shared" si="21160"/>
        <v>0</v>
      </c>
      <c r="L1148" s="98">
        <f t="shared" si="20898"/>
        <v>0</v>
      </c>
      <c r="M1148" s="48"/>
      <c r="N1148" s="48"/>
      <c r="O1148" s="48"/>
      <c r="P1148" s="48"/>
      <c r="Q1148" s="48"/>
      <c r="R1148" s="48"/>
      <c r="S1148" s="48"/>
      <c r="T1148" s="48"/>
      <c r="U1148" s="48"/>
      <c r="V1148" s="48"/>
      <c r="W1148" s="48"/>
      <c r="X1148" s="48"/>
      <c r="Y1148" s="48"/>
      <c r="Z1148" s="48"/>
      <c r="AA1148" s="48"/>
      <c r="AB1148" s="48">
        <f>$J1148+$K1148+$L1148</f>
        <v>1</v>
      </c>
      <c r="AC1148" s="48">
        <f t="shared" si="21125"/>
        <v>1</v>
      </c>
      <c r="AD1148" s="48">
        <f t="shared" si="21125"/>
        <v>1</v>
      </c>
      <c r="AE1148" s="48">
        <f t="shared" si="21125"/>
        <v>1</v>
      </c>
      <c r="AF1148" s="48">
        <f t="shared" si="21125"/>
        <v>1</v>
      </c>
      <c r="AG1148" s="48">
        <f t="shared" si="21125"/>
        <v>1</v>
      </c>
      <c r="AH1148" s="48">
        <f t="shared" si="21125"/>
        <v>1</v>
      </c>
      <c r="AI1148" s="48">
        <f t="shared" si="21125"/>
        <v>1</v>
      </c>
      <c r="AJ1148" s="48">
        <f t="shared" si="21125"/>
        <v>1</v>
      </c>
      <c r="AK1148" s="48">
        <f t="shared" si="21125"/>
        <v>1</v>
      </c>
      <c r="AL1148" s="48">
        <f t="shared" si="21125"/>
        <v>1</v>
      </c>
      <c r="AM1148" s="48">
        <f t="shared" si="21125"/>
        <v>1</v>
      </c>
      <c r="AN1148" s="48">
        <f t="shared" si="21125"/>
        <v>1</v>
      </c>
      <c r="AO1148" s="48">
        <f t="shared" si="21125"/>
        <v>1</v>
      </c>
      <c r="AP1148" s="48">
        <f t="shared" si="21125"/>
        <v>1</v>
      </c>
      <c r="AQ1148" s="48">
        <f t="shared" si="21125"/>
        <v>1</v>
      </c>
      <c r="AR1148" s="48">
        <f t="shared" si="21125"/>
        <v>1</v>
      </c>
      <c r="AS1148" s="48">
        <f t="shared" si="21125"/>
        <v>1</v>
      </c>
      <c r="AT1148" s="48">
        <f t="shared" si="21125"/>
        <v>1</v>
      </c>
      <c r="AU1148" s="48">
        <f t="shared" si="21125"/>
        <v>1</v>
      </c>
      <c r="AV1148" s="48">
        <f t="shared" si="21125"/>
        <v>1</v>
      </c>
      <c r="AW1148" s="48">
        <f t="shared" si="21125"/>
        <v>1</v>
      </c>
      <c r="AX1148" s="48">
        <f t="shared" si="21125"/>
        <v>1</v>
      </c>
      <c r="AY1148" s="48">
        <f t="shared" si="21089"/>
        <v>1</v>
      </c>
      <c r="AZ1148" s="48">
        <f t="shared" si="21089"/>
        <v>1</v>
      </c>
      <c r="BA1148" s="48">
        <f t="shared" si="21089"/>
        <v>1</v>
      </c>
      <c r="BB1148" s="48">
        <f t="shared" si="21089"/>
        <v>1</v>
      </c>
      <c r="BC1148" s="48"/>
      <c r="BE1148" t="s">
        <v>191</v>
      </c>
      <c r="BT1148">
        <f>BF1133*AB1148</f>
        <v>0</v>
      </c>
      <c r="BU1148">
        <f t="shared" ref="BU1148" si="21344">BG1133*AC1148</f>
        <v>0.74188884742812722</v>
      </c>
      <c r="BV1148">
        <f t="shared" ref="BV1148" si="21345">BH1133*AD1148</f>
        <v>4.9459256495208495</v>
      </c>
      <c r="BW1148">
        <f t="shared" ref="BW1148" si="21346">BI1133*AE1148</f>
        <v>12.364814123802121</v>
      </c>
      <c r="BX1148">
        <f t="shared" ref="BX1148" si="21347">BJ1133*AF1148</f>
        <v>24.729628247604243</v>
      </c>
      <c r="BY1148">
        <f t="shared" ref="BY1148" si="21348">BK1133*AG1148</f>
        <v>59.038721716918573</v>
      </c>
      <c r="BZ1148">
        <f t="shared" ref="BZ1148" si="21349">BL1133*AH1148</f>
        <v>128.9378068436591</v>
      </c>
      <c r="CA1148">
        <f t="shared" ref="CA1148" si="21350">BM1133*AI1148</f>
        <v>230.32764187450684</v>
      </c>
      <c r="CB1148">
        <f t="shared" ref="CB1148" si="21351">BN1133*AJ1148</f>
        <v>328.49281890500953</v>
      </c>
      <c r="CC1148">
        <f t="shared" ref="CC1148" si="21352">BO1133*AK1148</f>
        <v>386.42608895373763</v>
      </c>
      <c r="CD1148">
        <f t="shared" ref="CD1148" si="21353">BP1133*AL1148</f>
        <v>416.51370227844899</v>
      </c>
      <c r="CE1148">
        <f t="shared" ref="CE1148" si="21354">BQ1133*AM1148</f>
        <v>449.3108120437771</v>
      </c>
      <c r="CF1148">
        <f t="shared" ref="CF1148" si="21355">BR1133*AN1148</f>
        <v>479.03449814643403</v>
      </c>
      <c r="CG1148">
        <f t="shared" ref="CG1148" si="21356">BS1133*AO1148</f>
        <v>500.1525427265459</v>
      </c>
      <c r="CH1148">
        <f t="shared" ref="CH1148" si="21357">BT1133*AP1148</f>
        <v>515.85384834482238</v>
      </c>
      <c r="CI1148">
        <f t="shared" ref="CI1148" si="21358">BU1133*AQ1148</f>
        <v>0</v>
      </c>
      <c r="CJ1148">
        <f t="shared" ref="CJ1148" si="21359">BV1133*AR1148</f>
        <v>0</v>
      </c>
      <c r="CK1148">
        <f t="shared" ref="CK1148" si="21360">BW1133*AS1148</f>
        <v>0</v>
      </c>
      <c r="CL1148">
        <f t="shared" ref="CL1148" si="21361">BX1133*AT1148</f>
        <v>0</v>
      </c>
      <c r="CM1148">
        <f t="shared" ref="CM1148" si="21362">BY1133*AU1148</f>
        <v>0</v>
      </c>
      <c r="CN1148">
        <f t="shared" ref="CN1148" si="21363">BZ1133*AV1148</f>
        <v>0</v>
      </c>
      <c r="CO1148">
        <f t="shared" ref="CO1148" si="21364">CA1133*AW1148</f>
        <v>0</v>
      </c>
      <c r="CP1148">
        <f t="shared" ref="CP1148" si="21365">CB1133*AX1148</f>
        <v>0</v>
      </c>
      <c r="CQ1148">
        <f t="shared" ref="CQ1148" si="21366">CC1133*AY1148</f>
        <v>0</v>
      </c>
      <c r="CR1148">
        <f t="shared" ref="CR1148" si="21367">CD1133*AZ1148</f>
        <v>0</v>
      </c>
      <c r="CS1148">
        <f t="shared" ref="CS1148" si="21368">CE1133*BA1148</f>
        <v>0</v>
      </c>
      <c r="CT1148">
        <f t="shared" ref="CT1148" si="21369">CF1133*BB1148</f>
        <v>0</v>
      </c>
    </row>
    <row r="1149" spans="6:98" x14ac:dyDescent="0.3">
      <c r="F1149" s="91">
        <f t="shared" ref="F1149:H1149" si="21370">F1148</f>
        <v>70</v>
      </c>
      <c r="G1149" s="91">
        <f t="shared" si="21370"/>
        <v>70</v>
      </c>
      <c r="H1149" s="4">
        <f t="shared" si="21370"/>
        <v>1</v>
      </c>
      <c r="I1149">
        <v>75</v>
      </c>
      <c r="J1149" s="48">
        <f t="shared" si="20896"/>
        <v>0</v>
      </c>
      <c r="K1149" s="48">
        <f t="shared" si="21160"/>
        <v>0</v>
      </c>
      <c r="L1149" s="98">
        <f t="shared" si="20898"/>
        <v>0</v>
      </c>
      <c r="M1149" s="48"/>
      <c r="N1149" s="48"/>
      <c r="O1149" s="48"/>
      <c r="P1149" s="48"/>
      <c r="Q1149" s="48"/>
      <c r="R1149" s="48"/>
      <c r="S1149" s="48"/>
      <c r="T1149" s="48"/>
      <c r="U1149" s="48"/>
      <c r="V1149" s="48"/>
      <c r="W1149" s="48"/>
      <c r="X1149" s="48"/>
      <c r="Y1149" s="48"/>
      <c r="Z1149" s="48"/>
      <c r="AA1149" s="48"/>
      <c r="AB1149" s="48"/>
      <c r="AC1149" s="48">
        <f>$J1149+$K1149+$L1149</f>
        <v>0</v>
      </c>
      <c r="AD1149" s="48">
        <f t="shared" si="21125"/>
        <v>0</v>
      </c>
      <c r="AE1149" s="48">
        <f t="shared" si="21125"/>
        <v>0</v>
      </c>
      <c r="AF1149" s="48">
        <f t="shared" si="21125"/>
        <v>0</v>
      </c>
      <c r="AG1149" s="48">
        <f t="shared" si="21125"/>
        <v>0</v>
      </c>
      <c r="AH1149" s="48">
        <f t="shared" si="21125"/>
        <v>0</v>
      </c>
      <c r="AI1149" s="48">
        <f t="shared" si="21125"/>
        <v>0</v>
      </c>
      <c r="AJ1149" s="48">
        <f t="shared" si="21125"/>
        <v>0</v>
      </c>
      <c r="AK1149" s="48">
        <f t="shared" si="21125"/>
        <v>0</v>
      </c>
      <c r="AL1149" s="48">
        <f t="shared" si="21125"/>
        <v>0</v>
      </c>
      <c r="AM1149" s="48">
        <f t="shared" si="21125"/>
        <v>0</v>
      </c>
      <c r="AN1149" s="48">
        <f t="shared" si="21125"/>
        <v>0</v>
      </c>
      <c r="AO1149" s="48">
        <f t="shared" si="21125"/>
        <v>0</v>
      </c>
      <c r="AP1149" s="48">
        <f t="shared" si="21125"/>
        <v>0</v>
      </c>
      <c r="AQ1149" s="48">
        <f t="shared" si="21125"/>
        <v>0</v>
      </c>
      <c r="AR1149" s="48">
        <f t="shared" si="21125"/>
        <v>0</v>
      </c>
      <c r="AS1149" s="48">
        <f t="shared" si="21125"/>
        <v>0</v>
      </c>
      <c r="AT1149" s="48">
        <f t="shared" si="21125"/>
        <v>0</v>
      </c>
      <c r="AU1149" s="48">
        <f t="shared" si="21125"/>
        <v>0</v>
      </c>
      <c r="AV1149" s="48">
        <f t="shared" si="21125"/>
        <v>0</v>
      </c>
      <c r="AW1149" s="48">
        <f t="shared" si="21125"/>
        <v>0</v>
      </c>
      <c r="AX1149" s="48">
        <f t="shared" si="21125"/>
        <v>0</v>
      </c>
      <c r="AY1149" s="48">
        <f t="shared" si="21089"/>
        <v>0</v>
      </c>
      <c r="AZ1149" s="48">
        <f t="shared" si="21089"/>
        <v>0</v>
      </c>
      <c r="BA1149" s="48">
        <f t="shared" si="21089"/>
        <v>0</v>
      </c>
      <c r="BB1149" s="48">
        <f t="shared" si="21089"/>
        <v>0</v>
      </c>
      <c r="BC1149" s="48"/>
      <c r="BE1149" t="s">
        <v>192</v>
      </c>
      <c r="BU1149">
        <f>BF1133*AC1149</f>
        <v>0</v>
      </c>
      <c r="BV1149">
        <f t="shared" ref="BV1149" si="21371">BG1133*AD1149</f>
        <v>0</v>
      </c>
      <c r="BW1149">
        <f t="shared" ref="BW1149" si="21372">BH1133*AE1149</f>
        <v>0</v>
      </c>
      <c r="BX1149">
        <f t="shared" ref="BX1149" si="21373">BI1133*AF1149</f>
        <v>0</v>
      </c>
      <c r="BY1149">
        <f t="shared" ref="BY1149" si="21374">BJ1133*AG1149</f>
        <v>0</v>
      </c>
      <c r="BZ1149">
        <f t="shared" ref="BZ1149" si="21375">BK1133*AH1149</f>
        <v>0</v>
      </c>
      <c r="CA1149">
        <f t="shared" ref="CA1149" si="21376">BL1133*AI1149</f>
        <v>0</v>
      </c>
      <c r="CB1149">
        <f t="shared" ref="CB1149" si="21377">BM1133*AJ1149</f>
        <v>0</v>
      </c>
      <c r="CC1149">
        <f t="shared" ref="CC1149" si="21378">BN1133*AK1149</f>
        <v>0</v>
      </c>
      <c r="CD1149">
        <f t="shared" ref="CD1149" si="21379">BO1133*AL1149</f>
        <v>0</v>
      </c>
      <c r="CE1149">
        <f t="shared" ref="CE1149" si="21380">BP1133*AM1149</f>
        <v>0</v>
      </c>
      <c r="CF1149">
        <f t="shared" ref="CF1149" si="21381">BQ1133*AN1149</f>
        <v>0</v>
      </c>
      <c r="CG1149">
        <f t="shared" ref="CG1149" si="21382">BR1133*AO1149</f>
        <v>0</v>
      </c>
      <c r="CH1149">
        <f t="shared" ref="CH1149" si="21383">BS1133*AP1149</f>
        <v>0</v>
      </c>
      <c r="CI1149">
        <f t="shared" ref="CI1149" si="21384">BT1133*AQ1149</f>
        <v>0</v>
      </c>
      <c r="CJ1149">
        <f t="shared" ref="CJ1149" si="21385">BU1133*AR1149</f>
        <v>0</v>
      </c>
      <c r="CK1149">
        <f t="shared" ref="CK1149" si="21386">BV1133*AS1149</f>
        <v>0</v>
      </c>
      <c r="CL1149">
        <f t="shared" ref="CL1149" si="21387">BW1133*AT1149</f>
        <v>0</v>
      </c>
      <c r="CM1149">
        <f t="shared" ref="CM1149" si="21388">BX1133*AU1149</f>
        <v>0</v>
      </c>
      <c r="CN1149">
        <f t="shared" ref="CN1149" si="21389">BY1133*AV1149</f>
        <v>0</v>
      </c>
      <c r="CO1149">
        <f t="shared" ref="CO1149" si="21390">BZ1133*AW1149</f>
        <v>0</v>
      </c>
      <c r="CP1149">
        <f t="shared" ref="CP1149" si="21391">CA1133*AX1149</f>
        <v>0</v>
      </c>
      <c r="CQ1149">
        <f t="shared" ref="CQ1149" si="21392">CB1133*AY1149</f>
        <v>0</v>
      </c>
      <c r="CR1149">
        <f t="shared" ref="CR1149" si="21393">CC1133*AZ1149</f>
        <v>0</v>
      </c>
      <c r="CS1149">
        <f t="shared" ref="CS1149" si="21394">CD1133*BA1149</f>
        <v>0</v>
      </c>
      <c r="CT1149">
        <f t="shared" ref="CT1149" si="21395">CE1133*BB1149</f>
        <v>0</v>
      </c>
    </row>
    <row r="1150" spans="6:98" x14ac:dyDescent="0.3">
      <c r="F1150" s="91">
        <f t="shared" ref="F1150:H1150" si="21396">F1149</f>
        <v>70</v>
      </c>
      <c r="G1150" s="91">
        <f t="shared" si="21396"/>
        <v>70</v>
      </c>
      <c r="H1150" s="4">
        <f t="shared" si="21396"/>
        <v>1</v>
      </c>
      <c r="I1150">
        <v>80</v>
      </c>
      <c r="J1150" s="48">
        <f t="shared" si="20896"/>
        <v>0</v>
      </c>
      <c r="K1150" s="48">
        <f t="shared" si="21160"/>
        <v>0</v>
      </c>
      <c r="L1150" s="98">
        <f t="shared" si="20898"/>
        <v>0</v>
      </c>
      <c r="M1150" s="48"/>
      <c r="N1150" s="48"/>
      <c r="O1150" s="48"/>
      <c r="P1150" s="48"/>
      <c r="Q1150" s="48"/>
      <c r="R1150" s="48"/>
      <c r="S1150" s="48"/>
      <c r="T1150" s="48"/>
      <c r="U1150" s="48"/>
      <c r="V1150" s="48"/>
      <c r="W1150" s="48"/>
      <c r="X1150" s="48"/>
      <c r="Y1150" s="48"/>
      <c r="Z1150" s="48"/>
      <c r="AA1150" s="48"/>
      <c r="AB1150" s="48"/>
      <c r="AC1150" s="48"/>
      <c r="AD1150" s="48">
        <f>$J1150+$K1150+$L1150</f>
        <v>0</v>
      </c>
      <c r="AE1150" s="48">
        <f t="shared" si="21125"/>
        <v>0</v>
      </c>
      <c r="AF1150" s="48">
        <f t="shared" si="21125"/>
        <v>0</v>
      </c>
      <c r="AG1150" s="48">
        <f t="shared" si="21125"/>
        <v>0</v>
      </c>
      <c r="AH1150" s="48">
        <f t="shared" si="21125"/>
        <v>0</v>
      </c>
      <c r="AI1150" s="48">
        <f t="shared" si="21125"/>
        <v>0</v>
      </c>
      <c r="AJ1150" s="48">
        <f t="shared" si="21125"/>
        <v>0</v>
      </c>
      <c r="AK1150" s="48">
        <f t="shared" si="21125"/>
        <v>0</v>
      </c>
      <c r="AL1150" s="48">
        <f t="shared" si="21125"/>
        <v>0</v>
      </c>
      <c r="AM1150" s="48">
        <f t="shared" si="21125"/>
        <v>0</v>
      </c>
      <c r="AN1150" s="48">
        <f t="shared" si="21125"/>
        <v>0</v>
      </c>
      <c r="AO1150" s="48">
        <f t="shared" si="21125"/>
        <v>0</v>
      </c>
      <c r="AP1150" s="48">
        <f t="shared" si="21125"/>
        <v>0</v>
      </c>
      <c r="AQ1150" s="48">
        <f t="shared" si="21125"/>
        <v>0</v>
      </c>
      <c r="AR1150" s="48">
        <f t="shared" si="21125"/>
        <v>0</v>
      </c>
      <c r="AS1150" s="48">
        <f t="shared" si="21125"/>
        <v>0</v>
      </c>
      <c r="AT1150" s="48">
        <f t="shared" si="21125"/>
        <v>0</v>
      </c>
      <c r="AU1150" s="48">
        <f t="shared" si="21125"/>
        <v>0</v>
      </c>
      <c r="AV1150" s="48">
        <f t="shared" si="21125"/>
        <v>0</v>
      </c>
      <c r="AW1150" s="48">
        <f t="shared" si="21125"/>
        <v>0</v>
      </c>
      <c r="AX1150" s="48">
        <f t="shared" si="21125"/>
        <v>0</v>
      </c>
      <c r="AY1150" s="48">
        <f t="shared" si="21089"/>
        <v>0</v>
      </c>
      <c r="AZ1150" s="48">
        <f t="shared" si="21089"/>
        <v>0</v>
      </c>
      <c r="BA1150" s="48">
        <f t="shared" si="21089"/>
        <v>0</v>
      </c>
      <c r="BB1150" s="48">
        <f t="shared" si="21089"/>
        <v>0</v>
      </c>
      <c r="BC1150" s="48"/>
      <c r="BE1150" t="s">
        <v>193</v>
      </c>
      <c r="BV1150">
        <f>BF1133*AD1150</f>
        <v>0</v>
      </c>
      <c r="BW1150">
        <f t="shared" ref="BW1150" si="21397">BG1133*AE1150</f>
        <v>0</v>
      </c>
      <c r="BX1150">
        <f t="shared" ref="BX1150" si="21398">BH1133*AF1150</f>
        <v>0</v>
      </c>
      <c r="BY1150">
        <f t="shared" ref="BY1150" si="21399">BI1133*AG1150</f>
        <v>0</v>
      </c>
      <c r="BZ1150">
        <f t="shared" ref="BZ1150" si="21400">BJ1133*AH1150</f>
        <v>0</v>
      </c>
      <c r="CA1150">
        <f t="shared" ref="CA1150" si="21401">BK1133*AI1150</f>
        <v>0</v>
      </c>
      <c r="CB1150">
        <f t="shared" ref="CB1150" si="21402">BL1133*AJ1150</f>
        <v>0</v>
      </c>
      <c r="CC1150">
        <f t="shared" ref="CC1150" si="21403">BM1133*AK1150</f>
        <v>0</v>
      </c>
      <c r="CD1150">
        <f t="shared" ref="CD1150" si="21404">BN1133*AL1150</f>
        <v>0</v>
      </c>
      <c r="CE1150">
        <f t="shared" ref="CE1150" si="21405">BO1133*AM1150</f>
        <v>0</v>
      </c>
      <c r="CF1150">
        <f t="shared" ref="CF1150" si="21406">BP1133*AN1150</f>
        <v>0</v>
      </c>
      <c r="CG1150">
        <f t="shared" ref="CG1150" si="21407">BQ1133*AO1150</f>
        <v>0</v>
      </c>
      <c r="CH1150">
        <f t="shared" ref="CH1150" si="21408">BR1133*AP1150</f>
        <v>0</v>
      </c>
      <c r="CI1150">
        <f t="shared" ref="CI1150" si="21409">BS1133*AQ1150</f>
        <v>0</v>
      </c>
      <c r="CJ1150">
        <f t="shared" ref="CJ1150" si="21410">BT1133*AR1150</f>
        <v>0</v>
      </c>
      <c r="CK1150">
        <f t="shared" ref="CK1150" si="21411">BU1133*AS1150</f>
        <v>0</v>
      </c>
      <c r="CL1150">
        <f t="shared" ref="CL1150" si="21412">BV1133*AT1150</f>
        <v>0</v>
      </c>
      <c r="CM1150">
        <f t="shared" ref="CM1150" si="21413">BW1133*AU1150</f>
        <v>0</v>
      </c>
      <c r="CN1150">
        <f t="shared" ref="CN1150" si="21414">BX1133*AV1150</f>
        <v>0</v>
      </c>
      <c r="CO1150">
        <f t="shared" ref="CO1150" si="21415">BY1133*AW1150</f>
        <v>0</v>
      </c>
      <c r="CP1150">
        <f t="shared" ref="CP1150" si="21416">BZ1133*AX1150</f>
        <v>0</v>
      </c>
      <c r="CQ1150">
        <f t="shared" ref="CQ1150" si="21417">CA1133*AY1150</f>
        <v>0</v>
      </c>
      <c r="CR1150">
        <f t="shared" ref="CR1150" si="21418">CB1133*AZ1150</f>
        <v>0</v>
      </c>
      <c r="CS1150">
        <f t="shared" ref="CS1150" si="21419">CC1133*BA1150</f>
        <v>0</v>
      </c>
      <c r="CT1150">
        <f t="shared" ref="CT1150" si="21420">CD1133*BB1150</f>
        <v>0</v>
      </c>
    </row>
    <row r="1151" spans="6:98" x14ac:dyDescent="0.3">
      <c r="F1151" s="91">
        <f t="shared" ref="F1151:H1151" si="21421">F1150</f>
        <v>70</v>
      </c>
      <c r="G1151" s="91">
        <f t="shared" si="21421"/>
        <v>70</v>
      </c>
      <c r="H1151" s="4">
        <f t="shared" si="21421"/>
        <v>1</v>
      </c>
      <c r="I1151">
        <v>85</v>
      </c>
      <c r="J1151" s="48">
        <f t="shared" si="20896"/>
        <v>0</v>
      </c>
      <c r="K1151" s="48">
        <f t="shared" si="21160"/>
        <v>0</v>
      </c>
      <c r="L1151" s="98">
        <f t="shared" si="20898"/>
        <v>0</v>
      </c>
      <c r="M1151" s="48"/>
      <c r="N1151" s="48"/>
      <c r="O1151" s="48"/>
      <c r="P1151" s="48"/>
      <c r="Q1151" s="48"/>
      <c r="R1151" s="48"/>
      <c r="S1151" s="48"/>
      <c r="T1151" s="48"/>
      <c r="U1151" s="48"/>
      <c r="V1151" s="48"/>
      <c r="W1151" s="48"/>
      <c r="X1151" s="48"/>
      <c r="Y1151" s="48"/>
      <c r="Z1151" s="48"/>
      <c r="AA1151" s="48"/>
      <c r="AB1151" s="48"/>
      <c r="AC1151" s="48"/>
      <c r="AD1151" s="48"/>
      <c r="AE1151" s="48">
        <f>$J1151+$K1151+$L1151</f>
        <v>0</v>
      </c>
      <c r="AF1151" s="48">
        <f t="shared" si="21125"/>
        <v>0</v>
      </c>
      <c r="AG1151" s="48">
        <f t="shared" si="21125"/>
        <v>0</v>
      </c>
      <c r="AH1151" s="48">
        <f t="shared" si="21125"/>
        <v>0</v>
      </c>
      <c r="AI1151" s="48">
        <f t="shared" si="21125"/>
        <v>0</v>
      </c>
      <c r="AJ1151" s="48">
        <f t="shared" si="21125"/>
        <v>0</v>
      </c>
      <c r="AK1151" s="48">
        <f t="shared" si="21125"/>
        <v>0</v>
      </c>
      <c r="AL1151" s="48">
        <f t="shared" si="21125"/>
        <v>0</v>
      </c>
      <c r="AM1151" s="48">
        <f t="shared" si="21125"/>
        <v>0</v>
      </c>
      <c r="AN1151" s="48">
        <f t="shared" si="21125"/>
        <v>0</v>
      </c>
      <c r="AO1151" s="48">
        <f t="shared" si="21125"/>
        <v>0</v>
      </c>
      <c r="AP1151" s="48">
        <f t="shared" ref="AP1151:BB1166" si="21422">$J1151+$K1151+$L1151</f>
        <v>0</v>
      </c>
      <c r="AQ1151" s="48">
        <f t="shared" si="21422"/>
        <v>0</v>
      </c>
      <c r="AR1151" s="48">
        <f t="shared" si="21422"/>
        <v>0</v>
      </c>
      <c r="AS1151" s="48">
        <f t="shared" si="21422"/>
        <v>0</v>
      </c>
      <c r="AT1151" s="48">
        <f t="shared" si="21422"/>
        <v>0</v>
      </c>
      <c r="AU1151" s="48">
        <f t="shared" si="21422"/>
        <v>0</v>
      </c>
      <c r="AV1151" s="48">
        <f t="shared" si="21422"/>
        <v>0</v>
      </c>
      <c r="AW1151" s="48">
        <f t="shared" si="21422"/>
        <v>0</v>
      </c>
      <c r="AX1151" s="48">
        <f t="shared" si="21422"/>
        <v>0</v>
      </c>
      <c r="AY1151" s="48">
        <f t="shared" si="21089"/>
        <v>0</v>
      </c>
      <c r="AZ1151" s="48">
        <f t="shared" si="21089"/>
        <v>0</v>
      </c>
      <c r="BA1151" s="48">
        <f t="shared" si="21089"/>
        <v>0</v>
      </c>
      <c r="BB1151" s="48">
        <f t="shared" si="21089"/>
        <v>0</v>
      </c>
      <c r="BC1151" s="48"/>
      <c r="BE1151" t="s">
        <v>194</v>
      </c>
      <c r="BW1151">
        <f>BF1133*AE1151</f>
        <v>0</v>
      </c>
      <c r="BX1151">
        <f t="shared" ref="BX1151" si="21423">BG1133*AF1151</f>
        <v>0</v>
      </c>
      <c r="BY1151">
        <f t="shared" ref="BY1151" si="21424">BH1133*AG1151</f>
        <v>0</v>
      </c>
      <c r="BZ1151">
        <f t="shared" ref="BZ1151" si="21425">BI1133*AH1151</f>
        <v>0</v>
      </c>
      <c r="CA1151">
        <f t="shared" ref="CA1151" si="21426">BJ1133*AI1151</f>
        <v>0</v>
      </c>
      <c r="CB1151">
        <f t="shared" ref="CB1151" si="21427">BK1133*AJ1151</f>
        <v>0</v>
      </c>
      <c r="CC1151">
        <f t="shared" ref="CC1151" si="21428">BL1133*AK1151</f>
        <v>0</v>
      </c>
      <c r="CD1151">
        <f t="shared" ref="CD1151" si="21429">BM1133*AL1151</f>
        <v>0</v>
      </c>
      <c r="CE1151">
        <f t="shared" ref="CE1151" si="21430">BN1133*AM1151</f>
        <v>0</v>
      </c>
      <c r="CF1151">
        <f t="shared" ref="CF1151" si="21431">BO1133*AN1151</f>
        <v>0</v>
      </c>
      <c r="CG1151">
        <f t="shared" ref="CG1151" si="21432">BP1133*AO1151</f>
        <v>0</v>
      </c>
      <c r="CH1151">
        <f t="shared" ref="CH1151" si="21433">BQ1133*AP1151</f>
        <v>0</v>
      </c>
      <c r="CI1151">
        <f t="shared" ref="CI1151" si="21434">BR1133*AQ1151</f>
        <v>0</v>
      </c>
      <c r="CJ1151">
        <f t="shared" ref="CJ1151" si="21435">BS1133*AR1151</f>
        <v>0</v>
      </c>
      <c r="CK1151">
        <f t="shared" ref="CK1151" si="21436">BT1133*AS1151</f>
        <v>0</v>
      </c>
      <c r="CL1151">
        <f t="shared" ref="CL1151" si="21437">BU1133*AT1151</f>
        <v>0</v>
      </c>
      <c r="CM1151">
        <f t="shared" ref="CM1151" si="21438">BV1133*AU1151</f>
        <v>0</v>
      </c>
      <c r="CN1151">
        <f t="shared" ref="CN1151" si="21439">BW1133*AV1151</f>
        <v>0</v>
      </c>
      <c r="CO1151">
        <f t="shared" ref="CO1151" si="21440">BX1133*AW1151</f>
        <v>0</v>
      </c>
      <c r="CP1151">
        <f t="shared" ref="CP1151" si="21441">BY1133*AX1151</f>
        <v>0</v>
      </c>
      <c r="CQ1151">
        <f t="shared" ref="CQ1151" si="21442">BZ1133*AY1151</f>
        <v>0</v>
      </c>
      <c r="CR1151">
        <f t="shared" ref="CR1151" si="21443">CA1133*AZ1151</f>
        <v>0</v>
      </c>
      <c r="CS1151">
        <f t="shared" ref="CS1151" si="21444">CB1133*BA1151</f>
        <v>0</v>
      </c>
      <c r="CT1151">
        <f t="shared" ref="CT1151" si="21445">CC1133*BB1151</f>
        <v>0</v>
      </c>
    </row>
    <row r="1152" spans="6:98" x14ac:dyDescent="0.3">
      <c r="F1152" s="91">
        <f t="shared" ref="F1152:H1152" si="21446">F1151</f>
        <v>70</v>
      </c>
      <c r="G1152" s="91">
        <f t="shared" si="21446"/>
        <v>70</v>
      </c>
      <c r="H1152" s="4">
        <f t="shared" si="21446"/>
        <v>1</v>
      </c>
      <c r="I1152">
        <v>90</v>
      </c>
      <c r="J1152" s="48">
        <f t="shared" si="20896"/>
        <v>0</v>
      </c>
      <c r="K1152" s="48">
        <f t="shared" si="21160"/>
        <v>0</v>
      </c>
      <c r="L1152" s="98">
        <f t="shared" si="20898"/>
        <v>0</v>
      </c>
      <c r="M1152" s="48"/>
      <c r="N1152" s="48"/>
      <c r="O1152" s="48"/>
      <c r="P1152" s="48"/>
      <c r="Q1152" s="48"/>
      <c r="R1152" s="48"/>
      <c r="S1152" s="48"/>
      <c r="T1152" s="48"/>
      <c r="U1152" s="48"/>
      <c r="V1152" s="48"/>
      <c r="W1152" s="48"/>
      <c r="X1152" s="48"/>
      <c r="Y1152" s="48"/>
      <c r="Z1152" s="48"/>
      <c r="AA1152" s="48"/>
      <c r="AB1152" s="48"/>
      <c r="AC1152" s="48"/>
      <c r="AD1152" s="48"/>
      <c r="AE1152" s="48"/>
      <c r="AF1152" s="48">
        <f>$J1152+$K1152+$L1152</f>
        <v>0</v>
      </c>
      <c r="AG1152" s="48">
        <f t="shared" ref="AG1152:AO1160" si="21447">$J1152+$K1152+$L1152</f>
        <v>0</v>
      </c>
      <c r="AH1152" s="48">
        <f t="shared" si="21447"/>
        <v>0</v>
      </c>
      <c r="AI1152" s="48">
        <f t="shared" si="21447"/>
        <v>0</v>
      </c>
      <c r="AJ1152" s="48">
        <f t="shared" si="21447"/>
        <v>0</v>
      </c>
      <c r="AK1152" s="48">
        <f t="shared" si="21447"/>
        <v>0</v>
      </c>
      <c r="AL1152" s="48">
        <f t="shared" si="21447"/>
        <v>0</v>
      </c>
      <c r="AM1152" s="48">
        <f t="shared" si="21447"/>
        <v>0</v>
      </c>
      <c r="AN1152" s="48">
        <f t="shared" si="21447"/>
        <v>0</v>
      </c>
      <c r="AO1152" s="48">
        <f t="shared" si="21447"/>
        <v>0</v>
      </c>
      <c r="AP1152" s="48">
        <f t="shared" si="21422"/>
        <v>0</v>
      </c>
      <c r="AQ1152" s="48">
        <f t="shared" si="21422"/>
        <v>0</v>
      </c>
      <c r="AR1152" s="48">
        <f t="shared" si="21422"/>
        <v>0</v>
      </c>
      <c r="AS1152" s="48">
        <f t="shared" si="21422"/>
        <v>0</v>
      </c>
      <c r="AT1152" s="48">
        <f t="shared" si="21422"/>
        <v>0</v>
      </c>
      <c r="AU1152" s="48">
        <f t="shared" si="21422"/>
        <v>0</v>
      </c>
      <c r="AV1152" s="48">
        <f t="shared" si="21422"/>
        <v>0</v>
      </c>
      <c r="AW1152" s="48">
        <f t="shared" si="21422"/>
        <v>0</v>
      </c>
      <c r="AX1152" s="48">
        <f t="shared" si="21422"/>
        <v>0</v>
      </c>
      <c r="AY1152" s="48">
        <f t="shared" si="21089"/>
        <v>0</v>
      </c>
      <c r="AZ1152" s="48">
        <f t="shared" si="21089"/>
        <v>0</v>
      </c>
      <c r="BA1152" s="48">
        <f t="shared" si="21089"/>
        <v>0</v>
      </c>
      <c r="BB1152" s="48">
        <f t="shared" si="21089"/>
        <v>0</v>
      </c>
      <c r="BC1152" s="48"/>
      <c r="BE1152" t="s">
        <v>195</v>
      </c>
      <c r="BX1152">
        <f>BF1133*AF1152</f>
        <v>0</v>
      </c>
      <c r="BY1152">
        <f t="shared" ref="BY1152" si="21448">BG1133*AG1152</f>
        <v>0</v>
      </c>
      <c r="BZ1152">
        <f t="shared" ref="BZ1152" si="21449">BH1133*AH1152</f>
        <v>0</v>
      </c>
      <c r="CA1152">
        <f t="shared" ref="CA1152" si="21450">BI1133*AI1152</f>
        <v>0</v>
      </c>
      <c r="CB1152">
        <f t="shared" ref="CB1152" si="21451">BJ1133*AJ1152</f>
        <v>0</v>
      </c>
      <c r="CC1152">
        <f t="shared" ref="CC1152" si="21452">BK1133*AK1152</f>
        <v>0</v>
      </c>
      <c r="CD1152">
        <f t="shared" ref="CD1152" si="21453">BL1133*AL1152</f>
        <v>0</v>
      </c>
      <c r="CE1152">
        <f t="shared" ref="CE1152" si="21454">BM1133*AM1152</f>
        <v>0</v>
      </c>
      <c r="CF1152">
        <f t="shared" ref="CF1152" si="21455">BN1133*AN1152</f>
        <v>0</v>
      </c>
      <c r="CG1152">
        <f t="shared" ref="CG1152" si="21456">BO1133*AO1152</f>
        <v>0</v>
      </c>
      <c r="CH1152">
        <f t="shared" ref="CH1152" si="21457">BP1133*AP1152</f>
        <v>0</v>
      </c>
      <c r="CI1152">
        <f t="shared" ref="CI1152" si="21458">BQ1133*AQ1152</f>
        <v>0</v>
      </c>
      <c r="CJ1152">
        <f t="shared" ref="CJ1152" si="21459">BR1133*AR1152</f>
        <v>0</v>
      </c>
      <c r="CK1152">
        <f t="shared" ref="CK1152" si="21460">BS1133*AS1152</f>
        <v>0</v>
      </c>
      <c r="CL1152">
        <f t="shared" ref="CL1152" si="21461">BT1133*AT1152</f>
        <v>0</v>
      </c>
      <c r="CM1152">
        <f t="shared" ref="CM1152" si="21462">BU1133*AU1152</f>
        <v>0</v>
      </c>
      <c r="CN1152">
        <f t="shared" ref="CN1152" si="21463">BV1133*AV1152</f>
        <v>0</v>
      </c>
      <c r="CO1152">
        <f t="shared" ref="CO1152" si="21464">BW1133*AW1152</f>
        <v>0</v>
      </c>
      <c r="CP1152">
        <f t="shared" ref="CP1152" si="21465">BX1133*AX1152</f>
        <v>0</v>
      </c>
      <c r="CQ1152">
        <f t="shared" ref="CQ1152" si="21466">BY1133*AY1152</f>
        <v>0</v>
      </c>
      <c r="CR1152">
        <f t="shared" ref="CR1152" si="21467">BZ1133*AZ1152</f>
        <v>0</v>
      </c>
      <c r="CS1152">
        <f t="shared" ref="CS1152" si="21468">CA1133*BA1152</f>
        <v>0</v>
      </c>
      <c r="CT1152">
        <f t="shared" ref="CT1152" si="21469">CB1133*BB1152</f>
        <v>0</v>
      </c>
    </row>
    <row r="1153" spans="6:98" x14ac:dyDescent="0.3">
      <c r="F1153" s="91">
        <f t="shared" ref="F1153:H1153" si="21470">F1152</f>
        <v>70</v>
      </c>
      <c r="G1153" s="91">
        <f t="shared" si="21470"/>
        <v>70</v>
      </c>
      <c r="H1153" s="4">
        <f t="shared" si="21470"/>
        <v>1</v>
      </c>
      <c r="I1153">
        <v>95</v>
      </c>
      <c r="J1153" s="48">
        <f t="shared" si="20896"/>
        <v>0</v>
      </c>
      <c r="K1153" s="48">
        <f t="shared" si="21160"/>
        <v>0</v>
      </c>
      <c r="L1153" s="98">
        <f t="shared" si="20898"/>
        <v>0</v>
      </c>
      <c r="M1153" s="48"/>
      <c r="N1153" s="48"/>
      <c r="O1153" s="48"/>
      <c r="P1153" s="48"/>
      <c r="Q1153" s="48"/>
      <c r="R1153" s="48"/>
      <c r="S1153" s="48"/>
      <c r="T1153" s="48"/>
      <c r="U1153" s="48"/>
      <c r="V1153" s="48"/>
      <c r="W1153" s="48"/>
      <c r="X1153" s="48"/>
      <c r="Y1153" s="48"/>
      <c r="Z1153" s="48"/>
      <c r="AA1153" s="48"/>
      <c r="AB1153" s="48"/>
      <c r="AC1153" s="48"/>
      <c r="AD1153" s="48"/>
      <c r="AE1153" s="48"/>
      <c r="AF1153" s="48"/>
      <c r="AG1153" s="48">
        <f>$J1153+$K1153+$L1153</f>
        <v>0</v>
      </c>
      <c r="AH1153" s="48">
        <f t="shared" si="21447"/>
        <v>0</v>
      </c>
      <c r="AI1153" s="48">
        <f t="shared" si="21447"/>
        <v>0</v>
      </c>
      <c r="AJ1153" s="48">
        <f t="shared" si="21447"/>
        <v>0</v>
      </c>
      <c r="AK1153" s="48">
        <f t="shared" si="21447"/>
        <v>0</v>
      </c>
      <c r="AL1153" s="48">
        <f t="shared" si="21447"/>
        <v>0</v>
      </c>
      <c r="AM1153" s="48">
        <f t="shared" si="21447"/>
        <v>0</v>
      </c>
      <c r="AN1153" s="48">
        <f t="shared" si="21447"/>
        <v>0</v>
      </c>
      <c r="AO1153" s="48">
        <f t="shared" si="21447"/>
        <v>0</v>
      </c>
      <c r="AP1153" s="48">
        <f t="shared" si="21422"/>
        <v>0</v>
      </c>
      <c r="AQ1153" s="48">
        <f t="shared" si="21422"/>
        <v>0</v>
      </c>
      <c r="AR1153" s="48">
        <f t="shared" si="21422"/>
        <v>0</v>
      </c>
      <c r="AS1153" s="48">
        <f t="shared" si="21422"/>
        <v>0</v>
      </c>
      <c r="AT1153" s="48">
        <f t="shared" si="21422"/>
        <v>0</v>
      </c>
      <c r="AU1153" s="48">
        <f t="shared" si="21422"/>
        <v>0</v>
      </c>
      <c r="AV1153" s="48">
        <f t="shared" si="21422"/>
        <v>0</v>
      </c>
      <c r="AW1153" s="48">
        <f t="shared" si="21422"/>
        <v>0</v>
      </c>
      <c r="AX1153" s="48">
        <f t="shared" si="21422"/>
        <v>0</v>
      </c>
      <c r="AY1153" s="48">
        <f t="shared" si="21089"/>
        <v>0</v>
      </c>
      <c r="AZ1153" s="48">
        <f t="shared" si="21089"/>
        <v>0</v>
      </c>
      <c r="BA1153" s="48">
        <f t="shared" si="21089"/>
        <v>0</v>
      </c>
      <c r="BB1153" s="48">
        <f t="shared" si="21089"/>
        <v>0</v>
      </c>
      <c r="BC1153" s="48"/>
      <c r="BE1153" t="s">
        <v>196</v>
      </c>
      <c r="BY1153">
        <f>BF1133*AG1153</f>
        <v>0</v>
      </c>
      <c r="BZ1153">
        <f t="shared" ref="BZ1153" si="21471">BG1133*AH1153</f>
        <v>0</v>
      </c>
      <c r="CA1153">
        <f t="shared" ref="CA1153" si="21472">BH1133*AI1153</f>
        <v>0</v>
      </c>
      <c r="CB1153">
        <f t="shared" ref="CB1153" si="21473">BI1133*AJ1153</f>
        <v>0</v>
      </c>
      <c r="CC1153">
        <f t="shared" ref="CC1153" si="21474">BJ1133*AK1153</f>
        <v>0</v>
      </c>
      <c r="CD1153">
        <f t="shared" ref="CD1153" si="21475">BK1133*AL1153</f>
        <v>0</v>
      </c>
      <c r="CE1153">
        <f t="shared" ref="CE1153" si="21476">BL1133*AM1153</f>
        <v>0</v>
      </c>
      <c r="CF1153">
        <f t="shared" ref="CF1153" si="21477">BM1133*AN1153</f>
        <v>0</v>
      </c>
      <c r="CG1153">
        <f t="shared" ref="CG1153" si="21478">BN1133*AO1153</f>
        <v>0</v>
      </c>
      <c r="CH1153">
        <f t="shared" ref="CH1153" si="21479">BO1133*AP1153</f>
        <v>0</v>
      </c>
      <c r="CI1153">
        <f t="shared" ref="CI1153" si="21480">BP1133*AQ1153</f>
        <v>0</v>
      </c>
      <c r="CJ1153">
        <f t="shared" ref="CJ1153" si="21481">BQ1133*AR1153</f>
        <v>0</v>
      </c>
      <c r="CK1153">
        <f t="shared" ref="CK1153" si="21482">BR1133*AS1153</f>
        <v>0</v>
      </c>
      <c r="CL1153">
        <f t="shared" ref="CL1153" si="21483">BS1133*AT1153</f>
        <v>0</v>
      </c>
      <c r="CM1153">
        <f t="shared" ref="CM1153" si="21484">BT1133*AU1153</f>
        <v>0</v>
      </c>
      <c r="CN1153">
        <f t="shared" ref="CN1153" si="21485">BU1133*AV1153</f>
        <v>0</v>
      </c>
      <c r="CO1153">
        <f t="shared" ref="CO1153" si="21486">BV1133*AW1153</f>
        <v>0</v>
      </c>
      <c r="CP1153">
        <f t="shared" ref="CP1153" si="21487">BW1133*AX1153</f>
        <v>0</v>
      </c>
      <c r="CQ1153">
        <f t="shared" ref="CQ1153" si="21488">BX1133*AY1153</f>
        <v>0</v>
      </c>
      <c r="CR1153">
        <f t="shared" ref="CR1153" si="21489">BY1133*AZ1153</f>
        <v>0</v>
      </c>
      <c r="CS1153">
        <f t="shared" ref="CS1153" si="21490">BZ1133*BA1153</f>
        <v>0</v>
      </c>
      <c r="CT1153">
        <f t="shared" ref="CT1153" si="21491">CA1133*BB1153</f>
        <v>0</v>
      </c>
    </row>
    <row r="1154" spans="6:98" x14ac:dyDescent="0.3">
      <c r="F1154" s="91">
        <f t="shared" ref="F1154:H1154" si="21492">F1153</f>
        <v>70</v>
      </c>
      <c r="G1154" s="91">
        <f t="shared" si="21492"/>
        <v>70</v>
      </c>
      <c r="H1154" s="4">
        <f t="shared" si="21492"/>
        <v>1</v>
      </c>
      <c r="I1154">
        <v>100</v>
      </c>
      <c r="J1154" s="48">
        <f t="shared" si="20896"/>
        <v>0</v>
      </c>
      <c r="K1154" s="48">
        <f t="shared" si="21160"/>
        <v>0</v>
      </c>
      <c r="L1154" s="98">
        <f t="shared" si="20898"/>
        <v>0</v>
      </c>
      <c r="M1154" s="48"/>
      <c r="N1154" s="48"/>
      <c r="O1154" s="48"/>
      <c r="P1154" s="48"/>
      <c r="Q1154" s="48"/>
      <c r="R1154" s="48"/>
      <c r="S1154" s="48"/>
      <c r="T1154" s="48"/>
      <c r="U1154" s="48"/>
      <c r="V1154" s="48"/>
      <c r="W1154" s="48"/>
      <c r="X1154" s="48"/>
      <c r="Y1154" s="48"/>
      <c r="Z1154" s="48"/>
      <c r="AA1154" s="48"/>
      <c r="AB1154" s="48"/>
      <c r="AC1154" s="48"/>
      <c r="AD1154" s="48"/>
      <c r="AE1154" s="48"/>
      <c r="AF1154" s="48"/>
      <c r="AG1154" s="48"/>
      <c r="AH1154" s="48">
        <f>$J1154+$K1154+$L1154</f>
        <v>0</v>
      </c>
      <c r="AI1154" s="48">
        <f t="shared" si="21447"/>
        <v>0</v>
      </c>
      <c r="AJ1154" s="48">
        <f t="shared" si="21447"/>
        <v>0</v>
      </c>
      <c r="AK1154" s="48">
        <f t="shared" si="21447"/>
        <v>0</v>
      </c>
      <c r="AL1154" s="48">
        <f t="shared" si="21447"/>
        <v>0</v>
      </c>
      <c r="AM1154" s="48">
        <f t="shared" si="21447"/>
        <v>0</v>
      </c>
      <c r="AN1154" s="48">
        <f t="shared" si="21447"/>
        <v>0</v>
      </c>
      <c r="AO1154" s="48">
        <f t="shared" si="21447"/>
        <v>0</v>
      </c>
      <c r="AP1154" s="48">
        <f t="shared" si="21422"/>
        <v>0</v>
      </c>
      <c r="AQ1154" s="48">
        <f t="shared" si="21422"/>
        <v>0</v>
      </c>
      <c r="AR1154" s="48">
        <f t="shared" si="21422"/>
        <v>0</v>
      </c>
      <c r="AS1154" s="48">
        <f t="shared" si="21422"/>
        <v>0</v>
      </c>
      <c r="AT1154" s="48">
        <f t="shared" si="21422"/>
        <v>0</v>
      </c>
      <c r="AU1154" s="48">
        <f t="shared" si="21422"/>
        <v>0</v>
      </c>
      <c r="AV1154" s="48">
        <f t="shared" si="21422"/>
        <v>0</v>
      </c>
      <c r="AW1154" s="48">
        <f t="shared" si="21422"/>
        <v>0</v>
      </c>
      <c r="AX1154" s="48">
        <f t="shared" si="21422"/>
        <v>0</v>
      </c>
      <c r="AY1154" s="48">
        <f t="shared" si="21089"/>
        <v>0</v>
      </c>
      <c r="AZ1154" s="48">
        <f t="shared" si="21089"/>
        <v>0</v>
      </c>
      <c r="BA1154" s="48">
        <f t="shared" si="21089"/>
        <v>0</v>
      </c>
      <c r="BB1154" s="48">
        <f t="shared" si="21089"/>
        <v>0</v>
      </c>
      <c r="BC1154" s="48"/>
      <c r="BE1154" t="s">
        <v>197</v>
      </c>
      <c r="BZ1154">
        <f>BF1133*AH1154</f>
        <v>0</v>
      </c>
      <c r="CA1154">
        <f t="shared" ref="CA1154" si="21493">BG1133*AI1154</f>
        <v>0</v>
      </c>
      <c r="CB1154">
        <f t="shared" ref="CB1154" si="21494">BH1133*AJ1154</f>
        <v>0</v>
      </c>
      <c r="CC1154">
        <f t="shared" ref="CC1154" si="21495">BI1133*AK1154</f>
        <v>0</v>
      </c>
      <c r="CD1154">
        <f t="shared" ref="CD1154" si="21496">BJ1133*AL1154</f>
        <v>0</v>
      </c>
      <c r="CE1154">
        <f t="shared" ref="CE1154" si="21497">BK1133*AM1154</f>
        <v>0</v>
      </c>
      <c r="CF1154">
        <f t="shared" ref="CF1154" si="21498">BL1133*AN1154</f>
        <v>0</v>
      </c>
      <c r="CG1154">
        <f t="shared" ref="CG1154" si="21499">BM1133*AO1154</f>
        <v>0</v>
      </c>
      <c r="CH1154">
        <f t="shared" ref="CH1154" si="21500">BN1133*AP1154</f>
        <v>0</v>
      </c>
      <c r="CI1154">
        <f t="shared" ref="CI1154" si="21501">BO1133*AQ1154</f>
        <v>0</v>
      </c>
      <c r="CJ1154">
        <f t="shared" ref="CJ1154" si="21502">BP1133*AR1154</f>
        <v>0</v>
      </c>
      <c r="CK1154">
        <f t="shared" ref="CK1154" si="21503">BQ1133*AS1154</f>
        <v>0</v>
      </c>
      <c r="CL1154">
        <f t="shared" ref="CL1154" si="21504">BR1133*AT1154</f>
        <v>0</v>
      </c>
      <c r="CM1154">
        <f t="shared" ref="CM1154" si="21505">BS1133*AU1154</f>
        <v>0</v>
      </c>
      <c r="CN1154">
        <f t="shared" ref="CN1154" si="21506">BT1133*AV1154</f>
        <v>0</v>
      </c>
      <c r="CO1154">
        <f t="shared" ref="CO1154" si="21507">BU1133*AW1154</f>
        <v>0</v>
      </c>
      <c r="CP1154">
        <f t="shared" ref="CP1154" si="21508">BV1133*AX1154</f>
        <v>0</v>
      </c>
      <c r="CQ1154">
        <f t="shared" ref="CQ1154" si="21509">BW1133*AY1154</f>
        <v>0</v>
      </c>
      <c r="CR1154">
        <f t="shared" ref="CR1154" si="21510">BX1133*AZ1154</f>
        <v>0</v>
      </c>
      <c r="CS1154">
        <f t="shared" ref="CS1154" si="21511">BY1133*BA1154</f>
        <v>0</v>
      </c>
      <c r="CT1154">
        <f t="shared" ref="CT1154" si="21512">BZ1133*BB1154</f>
        <v>0</v>
      </c>
    </row>
    <row r="1155" spans="6:98" x14ac:dyDescent="0.3">
      <c r="F1155" s="91">
        <f t="shared" ref="F1155:H1155" si="21513">F1154</f>
        <v>70</v>
      </c>
      <c r="G1155" s="91">
        <f t="shared" si="21513"/>
        <v>70</v>
      </c>
      <c r="H1155" s="4">
        <f t="shared" si="21513"/>
        <v>1</v>
      </c>
      <c r="I1155">
        <v>105</v>
      </c>
      <c r="J1155" s="48">
        <f t="shared" si="20896"/>
        <v>0</v>
      </c>
      <c r="K1155" s="48">
        <f t="shared" si="21160"/>
        <v>0</v>
      </c>
      <c r="L1155" s="98">
        <f t="shared" si="20898"/>
        <v>0</v>
      </c>
      <c r="M1155" s="48"/>
      <c r="N1155" s="48"/>
      <c r="O1155" s="48"/>
      <c r="P1155" s="48"/>
      <c r="Q1155" s="48"/>
      <c r="R1155" s="48"/>
      <c r="S1155" s="48"/>
      <c r="T1155" s="48"/>
      <c r="U1155" s="48"/>
      <c r="V1155" s="48"/>
      <c r="W1155" s="48"/>
      <c r="X1155" s="48"/>
      <c r="Y1155" s="48"/>
      <c r="Z1155" s="48"/>
      <c r="AA1155" s="48"/>
      <c r="AB1155" s="48"/>
      <c r="AC1155" s="48"/>
      <c r="AD1155" s="48"/>
      <c r="AE1155" s="48"/>
      <c r="AF1155" s="48"/>
      <c r="AG1155" s="48"/>
      <c r="AH1155" s="48"/>
      <c r="AI1155" s="48">
        <f>$J1155+$K1155+$L1155</f>
        <v>0</v>
      </c>
      <c r="AJ1155" s="48">
        <f t="shared" si="21447"/>
        <v>0</v>
      </c>
      <c r="AK1155" s="48">
        <f t="shared" si="21447"/>
        <v>0</v>
      </c>
      <c r="AL1155" s="48">
        <f t="shared" si="21447"/>
        <v>0</v>
      </c>
      <c r="AM1155" s="48">
        <f t="shared" si="21447"/>
        <v>0</v>
      </c>
      <c r="AN1155" s="48">
        <f t="shared" si="21447"/>
        <v>0</v>
      </c>
      <c r="AO1155" s="48">
        <f t="shared" si="21447"/>
        <v>0</v>
      </c>
      <c r="AP1155" s="48">
        <f t="shared" si="21422"/>
        <v>0</v>
      </c>
      <c r="AQ1155" s="48">
        <f t="shared" si="21422"/>
        <v>0</v>
      </c>
      <c r="AR1155" s="48">
        <f t="shared" si="21422"/>
        <v>0</v>
      </c>
      <c r="AS1155" s="48">
        <f t="shared" si="21422"/>
        <v>0</v>
      </c>
      <c r="AT1155" s="48">
        <f t="shared" si="21422"/>
        <v>0</v>
      </c>
      <c r="AU1155" s="48">
        <f t="shared" si="21422"/>
        <v>0</v>
      </c>
      <c r="AV1155" s="48">
        <f t="shared" si="21422"/>
        <v>0</v>
      </c>
      <c r="AW1155" s="48">
        <f t="shared" si="21422"/>
        <v>0</v>
      </c>
      <c r="AX1155" s="48">
        <f t="shared" si="21422"/>
        <v>0</v>
      </c>
      <c r="AY1155" s="48">
        <f t="shared" si="21089"/>
        <v>0</v>
      </c>
      <c r="AZ1155" s="48">
        <f t="shared" si="21089"/>
        <v>0</v>
      </c>
      <c r="BA1155" s="48">
        <f t="shared" si="21089"/>
        <v>0</v>
      </c>
      <c r="BB1155" s="48">
        <f t="shared" si="21089"/>
        <v>0</v>
      </c>
      <c r="BC1155" s="48"/>
      <c r="BE1155" t="s">
        <v>198</v>
      </c>
      <c r="CA1155">
        <f>BF1133*AI1155</f>
        <v>0</v>
      </c>
      <c r="CB1155">
        <f t="shared" ref="CB1155" si="21514">BG1133*AJ1155</f>
        <v>0</v>
      </c>
      <c r="CC1155">
        <f t="shared" ref="CC1155" si="21515">BH1133*AK1155</f>
        <v>0</v>
      </c>
      <c r="CD1155">
        <f t="shared" ref="CD1155" si="21516">BI1133*AL1155</f>
        <v>0</v>
      </c>
      <c r="CE1155">
        <f t="shared" ref="CE1155" si="21517">BJ1133*AM1155</f>
        <v>0</v>
      </c>
      <c r="CF1155">
        <f t="shared" ref="CF1155" si="21518">BK1133*AN1155</f>
        <v>0</v>
      </c>
      <c r="CG1155">
        <f t="shared" ref="CG1155" si="21519">BL1133*AO1155</f>
        <v>0</v>
      </c>
      <c r="CH1155">
        <f t="shared" ref="CH1155" si="21520">BM1133*AP1155</f>
        <v>0</v>
      </c>
      <c r="CI1155">
        <f t="shared" ref="CI1155" si="21521">BN1133*AQ1155</f>
        <v>0</v>
      </c>
      <c r="CJ1155">
        <f t="shared" ref="CJ1155" si="21522">BO1133*AR1155</f>
        <v>0</v>
      </c>
      <c r="CK1155">
        <f t="shared" ref="CK1155" si="21523">BP1133*AS1155</f>
        <v>0</v>
      </c>
      <c r="CL1155">
        <f t="shared" ref="CL1155" si="21524">BQ1133*AT1155</f>
        <v>0</v>
      </c>
      <c r="CM1155">
        <f t="shared" ref="CM1155" si="21525">BR1133*AU1155</f>
        <v>0</v>
      </c>
      <c r="CN1155">
        <f t="shared" ref="CN1155" si="21526">BS1133*AV1155</f>
        <v>0</v>
      </c>
      <c r="CO1155">
        <f t="shared" ref="CO1155" si="21527">BT1133*AW1155</f>
        <v>0</v>
      </c>
      <c r="CP1155">
        <f t="shared" ref="CP1155" si="21528">BU1133*AX1155</f>
        <v>0</v>
      </c>
      <c r="CQ1155">
        <f t="shared" ref="CQ1155" si="21529">BV1133*AY1155</f>
        <v>0</v>
      </c>
      <c r="CR1155">
        <f t="shared" ref="CR1155" si="21530">BW1133*AZ1155</f>
        <v>0</v>
      </c>
      <c r="CS1155">
        <f t="shared" ref="CS1155" si="21531">BX1133*BA1155</f>
        <v>0</v>
      </c>
      <c r="CT1155">
        <f t="shared" ref="CT1155" si="21532">BY1133*BB1155</f>
        <v>0</v>
      </c>
    </row>
    <row r="1156" spans="6:98" x14ac:dyDescent="0.3">
      <c r="F1156" s="91">
        <f t="shared" ref="F1156:H1156" si="21533">F1155</f>
        <v>70</v>
      </c>
      <c r="G1156" s="91">
        <f t="shared" si="21533"/>
        <v>70</v>
      </c>
      <c r="H1156" s="4">
        <f t="shared" si="21533"/>
        <v>1</v>
      </c>
      <c r="I1156">
        <v>110</v>
      </c>
      <c r="J1156" s="48">
        <f t="shared" si="20896"/>
        <v>0</v>
      </c>
      <c r="K1156" s="48">
        <f t="shared" si="21160"/>
        <v>0</v>
      </c>
      <c r="L1156" s="98">
        <f t="shared" si="20898"/>
        <v>0</v>
      </c>
      <c r="M1156" s="48"/>
      <c r="N1156" s="48"/>
      <c r="O1156" s="48"/>
      <c r="P1156" s="48"/>
      <c r="Q1156" s="48"/>
      <c r="R1156" s="48"/>
      <c r="S1156" s="48"/>
      <c r="T1156" s="48"/>
      <c r="U1156" s="48"/>
      <c r="V1156" s="48"/>
      <c r="W1156" s="48"/>
      <c r="X1156" s="48"/>
      <c r="Y1156" s="48"/>
      <c r="Z1156" s="48"/>
      <c r="AA1156" s="48"/>
      <c r="AB1156" s="48"/>
      <c r="AC1156" s="48"/>
      <c r="AD1156" s="48"/>
      <c r="AE1156" s="48"/>
      <c r="AF1156" s="48"/>
      <c r="AG1156" s="48"/>
      <c r="AH1156" s="48"/>
      <c r="AI1156" s="48"/>
      <c r="AJ1156" s="48">
        <f>$J1156+$K1156+$L1156</f>
        <v>0</v>
      </c>
      <c r="AK1156" s="48">
        <f t="shared" si="21447"/>
        <v>0</v>
      </c>
      <c r="AL1156" s="48">
        <f t="shared" si="21447"/>
        <v>0</v>
      </c>
      <c r="AM1156" s="48">
        <f t="shared" si="21447"/>
        <v>0</v>
      </c>
      <c r="AN1156" s="48">
        <f t="shared" si="21447"/>
        <v>0</v>
      </c>
      <c r="AO1156" s="48">
        <f t="shared" si="21447"/>
        <v>0</v>
      </c>
      <c r="AP1156" s="48">
        <f t="shared" si="21422"/>
        <v>0</v>
      </c>
      <c r="AQ1156" s="48">
        <f t="shared" si="21422"/>
        <v>0</v>
      </c>
      <c r="AR1156" s="48">
        <f t="shared" si="21422"/>
        <v>0</v>
      </c>
      <c r="AS1156" s="48">
        <f t="shared" si="21422"/>
        <v>0</v>
      </c>
      <c r="AT1156" s="48">
        <f t="shared" si="21422"/>
        <v>0</v>
      </c>
      <c r="AU1156" s="48">
        <f t="shared" si="21422"/>
        <v>0</v>
      </c>
      <c r="AV1156" s="48">
        <f t="shared" si="21422"/>
        <v>0</v>
      </c>
      <c r="AW1156" s="48">
        <f t="shared" si="21422"/>
        <v>0</v>
      </c>
      <c r="AX1156" s="48">
        <f t="shared" si="21422"/>
        <v>0</v>
      </c>
      <c r="AY1156" s="48">
        <f t="shared" si="21422"/>
        <v>0</v>
      </c>
      <c r="AZ1156" s="48">
        <f t="shared" si="21422"/>
        <v>0</v>
      </c>
      <c r="BA1156" s="48">
        <f t="shared" si="21422"/>
        <v>0</v>
      </c>
      <c r="BB1156" s="48">
        <f t="shared" si="21422"/>
        <v>0</v>
      </c>
      <c r="BC1156" s="48"/>
      <c r="BE1156" t="s">
        <v>199</v>
      </c>
      <c r="CB1156">
        <f>BF1133*AJ1156</f>
        <v>0</v>
      </c>
      <c r="CC1156">
        <f t="shared" ref="CC1156" si="21534">BG1133*AK1156</f>
        <v>0</v>
      </c>
      <c r="CD1156">
        <f t="shared" ref="CD1156" si="21535">BH1133*AL1156</f>
        <v>0</v>
      </c>
      <c r="CE1156">
        <f t="shared" ref="CE1156" si="21536">BI1133*AM1156</f>
        <v>0</v>
      </c>
      <c r="CF1156">
        <f t="shared" ref="CF1156" si="21537">BJ1133*AN1156</f>
        <v>0</v>
      </c>
      <c r="CG1156">
        <f t="shared" ref="CG1156" si="21538">BK1133*AO1156</f>
        <v>0</v>
      </c>
      <c r="CH1156">
        <f t="shared" ref="CH1156" si="21539">BL1133*AP1156</f>
        <v>0</v>
      </c>
      <c r="CI1156">
        <f t="shared" ref="CI1156" si="21540">BM1133*AQ1156</f>
        <v>0</v>
      </c>
      <c r="CJ1156">
        <f t="shared" ref="CJ1156" si="21541">BN1133*AR1156</f>
        <v>0</v>
      </c>
      <c r="CK1156">
        <f t="shared" ref="CK1156" si="21542">BO1133*AS1156</f>
        <v>0</v>
      </c>
      <c r="CL1156">
        <f t="shared" ref="CL1156" si="21543">BP1133*AT1156</f>
        <v>0</v>
      </c>
      <c r="CM1156">
        <f t="shared" ref="CM1156" si="21544">BQ1133*AU1156</f>
        <v>0</v>
      </c>
      <c r="CN1156">
        <f t="shared" ref="CN1156" si="21545">BR1133*AV1156</f>
        <v>0</v>
      </c>
      <c r="CO1156">
        <f t="shared" ref="CO1156" si="21546">BS1133*AW1156</f>
        <v>0</v>
      </c>
      <c r="CP1156">
        <f t="shared" ref="CP1156" si="21547">BT1133*AX1156</f>
        <v>0</v>
      </c>
      <c r="CQ1156">
        <f t="shared" ref="CQ1156" si="21548">BU1133*AY1156</f>
        <v>0</v>
      </c>
      <c r="CR1156">
        <f t="shared" ref="CR1156" si="21549">BV1133*AZ1156</f>
        <v>0</v>
      </c>
      <c r="CS1156">
        <f t="shared" ref="CS1156" si="21550">BW1133*BA1156</f>
        <v>0</v>
      </c>
      <c r="CT1156">
        <f t="shared" ref="CT1156" si="21551">BX1133*BB1156</f>
        <v>0</v>
      </c>
    </row>
    <row r="1157" spans="6:98" x14ac:dyDescent="0.3">
      <c r="F1157" s="91">
        <f t="shared" ref="F1157:H1157" si="21552">F1156</f>
        <v>70</v>
      </c>
      <c r="G1157" s="91">
        <f t="shared" si="21552"/>
        <v>70</v>
      </c>
      <c r="H1157" s="4">
        <f t="shared" si="21552"/>
        <v>1</v>
      </c>
      <c r="I1157">
        <v>115</v>
      </c>
      <c r="J1157" s="48">
        <f t="shared" si="20896"/>
        <v>0</v>
      </c>
      <c r="K1157" s="48">
        <f t="shared" si="21160"/>
        <v>0</v>
      </c>
      <c r="L1157" s="98">
        <f t="shared" si="20898"/>
        <v>0</v>
      </c>
      <c r="M1157" s="48"/>
      <c r="N1157" s="48"/>
      <c r="O1157" s="48"/>
      <c r="P1157" s="48"/>
      <c r="Q1157" s="48"/>
      <c r="R1157" s="48"/>
      <c r="S1157" s="48"/>
      <c r="T1157" s="48"/>
      <c r="U1157" s="48"/>
      <c r="V1157" s="48"/>
      <c r="W1157" s="48"/>
      <c r="X1157" s="48"/>
      <c r="Y1157" s="48"/>
      <c r="Z1157" s="48"/>
      <c r="AA1157" s="48"/>
      <c r="AB1157" s="48"/>
      <c r="AC1157" s="48"/>
      <c r="AD1157" s="48"/>
      <c r="AE1157" s="48"/>
      <c r="AF1157" s="48"/>
      <c r="AG1157" s="48"/>
      <c r="AH1157" s="48"/>
      <c r="AI1157" s="48"/>
      <c r="AJ1157" s="48"/>
      <c r="AK1157" s="48">
        <f>$J1157+$K1157+$L1157</f>
        <v>0</v>
      </c>
      <c r="AL1157" s="48">
        <f t="shared" si="21447"/>
        <v>0</v>
      </c>
      <c r="AM1157" s="48">
        <f t="shared" si="21447"/>
        <v>0</v>
      </c>
      <c r="AN1157" s="48">
        <f t="shared" si="21447"/>
        <v>0</v>
      </c>
      <c r="AO1157" s="48">
        <f t="shared" si="21447"/>
        <v>0</v>
      </c>
      <c r="AP1157" s="48">
        <f t="shared" si="21422"/>
        <v>0</v>
      </c>
      <c r="AQ1157" s="48">
        <f t="shared" si="21422"/>
        <v>0</v>
      </c>
      <c r="AR1157" s="48">
        <f t="shared" si="21422"/>
        <v>0</v>
      </c>
      <c r="AS1157" s="48">
        <f t="shared" si="21422"/>
        <v>0</v>
      </c>
      <c r="AT1157" s="48">
        <f t="shared" si="21422"/>
        <v>0</v>
      </c>
      <c r="AU1157" s="48">
        <f t="shared" si="21422"/>
        <v>0</v>
      </c>
      <c r="AV1157" s="48">
        <f t="shared" si="21422"/>
        <v>0</v>
      </c>
      <c r="AW1157" s="48">
        <f t="shared" si="21422"/>
        <v>0</v>
      </c>
      <c r="AX1157" s="48">
        <f t="shared" si="21422"/>
        <v>0</v>
      </c>
      <c r="AY1157" s="48">
        <f t="shared" si="21422"/>
        <v>0</v>
      </c>
      <c r="AZ1157" s="48">
        <f t="shared" si="21422"/>
        <v>0</v>
      </c>
      <c r="BA1157" s="48">
        <f t="shared" si="21422"/>
        <v>0</v>
      </c>
      <c r="BB1157" s="48">
        <f t="shared" si="21422"/>
        <v>0</v>
      </c>
      <c r="BC1157" s="48"/>
      <c r="BE1157" t="s">
        <v>200</v>
      </c>
      <c r="CC1157">
        <f>BF1133*AK1157</f>
        <v>0</v>
      </c>
      <c r="CD1157">
        <f t="shared" ref="CD1157" si="21553">BG1133*AL1157</f>
        <v>0</v>
      </c>
      <c r="CE1157">
        <f t="shared" ref="CE1157" si="21554">BH1133*AM1157</f>
        <v>0</v>
      </c>
      <c r="CF1157">
        <f t="shared" ref="CF1157" si="21555">BI1133*AN1157</f>
        <v>0</v>
      </c>
      <c r="CG1157">
        <f t="shared" ref="CG1157" si="21556">BJ1133*AO1157</f>
        <v>0</v>
      </c>
      <c r="CH1157">
        <f t="shared" ref="CH1157" si="21557">BK1133*AP1157</f>
        <v>0</v>
      </c>
      <c r="CI1157">
        <f t="shared" ref="CI1157" si="21558">BL1133*AQ1157</f>
        <v>0</v>
      </c>
      <c r="CJ1157">
        <f t="shared" ref="CJ1157" si="21559">BM1133*AR1157</f>
        <v>0</v>
      </c>
      <c r="CK1157">
        <f t="shared" ref="CK1157" si="21560">BN1133*AS1157</f>
        <v>0</v>
      </c>
      <c r="CL1157">
        <f t="shared" ref="CL1157" si="21561">BO1133*AT1157</f>
        <v>0</v>
      </c>
      <c r="CM1157">
        <f t="shared" ref="CM1157" si="21562">BP1133*AU1157</f>
        <v>0</v>
      </c>
      <c r="CN1157">
        <f t="shared" ref="CN1157" si="21563">BQ1133*AV1157</f>
        <v>0</v>
      </c>
      <c r="CO1157">
        <f t="shared" ref="CO1157" si="21564">BR1133*AW1157</f>
        <v>0</v>
      </c>
      <c r="CP1157">
        <f t="shared" ref="CP1157" si="21565">BS1133*AX1157</f>
        <v>0</v>
      </c>
      <c r="CQ1157">
        <f t="shared" ref="CQ1157" si="21566">BT1133*AY1157</f>
        <v>0</v>
      </c>
      <c r="CR1157">
        <f t="shared" ref="CR1157" si="21567">BU1133*AZ1157</f>
        <v>0</v>
      </c>
      <c r="CS1157">
        <f t="shared" ref="CS1157" si="21568">BV1133*BA1157</f>
        <v>0</v>
      </c>
      <c r="CT1157">
        <f t="shared" ref="CT1157" si="21569">BW1133*BB1157</f>
        <v>0</v>
      </c>
    </row>
    <row r="1158" spans="6:98" x14ac:dyDescent="0.3">
      <c r="F1158" s="91">
        <f t="shared" ref="F1158:H1158" si="21570">F1157</f>
        <v>70</v>
      </c>
      <c r="G1158" s="91">
        <f t="shared" si="21570"/>
        <v>70</v>
      </c>
      <c r="H1158" s="4">
        <f t="shared" si="21570"/>
        <v>1</v>
      </c>
      <c r="I1158">
        <v>120</v>
      </c>
      <c r="J1158" s="48">
        <f t="shared" si="20896"/>
        <v>0</v>
      </c>
      <c r="K1158" s="48">
        <f>IF(IF(AND(I1158&gt;=(F1158*2),I1158&lt;=G1158+F1158+(G1158-F1158+5)+1),((H1158)^2)*(I1159-F1158*2)/5,0)&lt;=H1158,IF(AND(I1158&gt;=(F1158*2),I1158&lt;=G1158+F1158+(G1158-F1158+5)+1),((H1158)^2)*(I1159-F1158*2)/5,0),(K1157-H1158^2))</f>
        <v>0</v>
      </c>
      <c r="L1158" s="98">
        <f t="shared" si="20898"/>
        <v>0</v>
      </c>
      <c r="M1158" s="48"/>
      <c r="N1158" s="48"/>
      <c r="O1158" s="48"/>
      <c r="P1158" s="48"/>
      <c r="Q1158" s="48"/>
      <c r="R1158" s="48"/>
      <c r="S1158" s="48"/>
      <c r="T1158" s="48"/>
      <c r="U1158" s="48"/>
      <c r="V1158" s="48"/>
      <c r="W1158" s="48"/>
      <c r="X1158" s="48"/>
      <c r="Y1158" s="48"/>
      <c r="Z1158" s="48"/>
      <c r="AA1158" s="48"/>
      <c r="AB1158" s="48"/>
      <c r="AC1158" s="48"/>
      <c r="AD1158" s="48"/>
      <c r="AE1158" s="48"/>
      <c r="AF1158" s="48"/>
      <c r="AG1158" s="48"/>
      <c r="AH1158" s="48"/>
      <c r="AI1158" s="48"/>
      <c r="AJ1158" s="48"/>
      <c r="AK1158" s="48"/>
      <c r="AL1158" s="48">
        <f>$J1158+$K1158+$L1158</f>
        <v>0</v>
      </c>
      <c r="AM1158" s="48">
        <f t="shared" si="21447"/>
        <v>0</v>
      </c>
      <c r="AN1158" s="48">
        <f t="shared" si="21447"/>
        <v>0</v>
      </c>
      <c r="AO1158" s="48">
        <f t="shared" si="21447"/>
        <v>0</v>
      </c>
      <c r="AP1158" s="48">
        <f t="shared" si="21422"/>
        <v>0</v>
      </c>
      <c r="AQ1158" s="48">
        <f t="shared" si="21422"/>
        <v>0</v>
      </c>
      <c r="AR1158" s="48">
        <f t="shared" si="21422"/>
        <v>0</v>
      </c>
      <c r="AS1158" s="48">
        <f t="shared" si="21422"/>
        <v>0</v>
      </c>
      <c r="AT1158" s="48">
        <f t="shared" si="21422"/>
        <v>0</v>
      </c>
      <c r="AU1158" s="48">
        <f t="shared" si="21422"/>
        <v>0</v>
      </c>
      <c r="AV1158" s="48">
        <f t="shared" si="21422"/>
        <v>0</v>
      </c>
      <c r="AW1158" s="48">
        <f t="shared" si="21422"/>
        <v>0</v>
      </c>
      <c r="AX1158" s="48">
        <f t="shared" si="21422"/>
        <v>0</v>
      </c>
      <c r="AY1158" s="48">
        <f t="shared" si="21422"/>
        <v>0</v>
      </c>
      <c r="AZ1158" s="48">
        <f t="shared" si="21422"/>
        <v>0</v>
      </c>
      <c r="BA1158" s="48">
        <f t="shared" si="21422"/>
        <v>0</v>
      </c>
      <c r="BB1158" s="48">
        <f t="shared" si="21422"/>
        <v>0</v>
      </c>
      <c r="BC1158" s="48"/>
      <c r="BE1158" t="s">
        <v>201</v>
      </c>
      <c r="CD1158">
        <f>BF1133*AL1158</f>
        <v>0</v>
      </c>
      <c r="CE1158">
        <f t="shared" ref="CE1158" si="21571">BG1133*AM1158</f>
        <v>0</v>
      </c>
      <c r="CF1158">
        <f t="shared" ref="CF1158" si="21572">BH1133*AN1158</f>
        <v>0</v>
      </c>
      <c r="CG1158">
        <f t="shared" ref="CG1158" si="21573">BI1133*AO1158</f>
        <v>0</v>
      </c>
      <c r="CH1158">
        <f t="shared" ref="CH1158" si="21574">BJ1133*AP1158</f>
        <v>0</v>
      </c>
      <c r="CI1158">
        <f t="shared" ref="CI1158" si="21575">BK1133*AQ1158</f>
        <v>0</v>
      </c>
      <c r="CJ1158">
        <f t="shared" ref="CJ1158" si="21576">BL1133*AR1158</f>
        <v>0</v>
      </c>
      <c r="CK1158">
        <f t="shared" ref="CK1158" si="21577">BM1133*AS1158</f>
        <v>0</v>
      </c>
      <c r="CL1158">
        <f t="shared" ref="CL1158" si="21578">BN1133*AT1158</f>
        <v>0</v>
      </c>
      <c r="CM1158">
        <f t="shared" ref="CM1158" si="21579">BO1133*AU1158</f>
        <v>0</v>
      </c>
      <c r="CN1158">
        <f t="shared" ref="CN1158" si="21580">BP1133*AV1158</f>
        <v>0</v>
      </c>
      <c r="CO1158">
        <f t="shared" ref="CO1158" si="21581">BQ1133*AW1158</f>
        <v>0</v>
      </c>
      <c r="CP1158">
        <f t="shared" ref="CP1158" si="21582">BR1133*AX1158</f>
        <v>0</v>
      </c>
      <c r="CQ1158">
        <f t="shared" ref="CQ1158" si="21583">BS1133*AY1158</f>
        <v>0</v>
      </c>
      <c r="CR1158">
        <f t="shared" ref="CR1158" si="21584">BT1133*AZ1158</f>
        <v>0</v>
      </c>
      <c r="CS1158">
        <f t="shared" ref="CS1158" si="21585">BU1133*BA1158</f>
        <v>0</v>
      </c>
      <c r="CT1158">
        <f t="shared" ref="CT1158" si="21586">BV1133*BB1158</f>
        <v>0</v>
      </c>
    </row>
    <row r="1159" spans="6:98" x14ac:dyDescent="0.3">
      <c r="F1159" s="91">
        <f t="shared" ref="F1159:H1159" si="21587">F1158</f>
        <v>70</v>
      </c>
      <c r="G1159" s="91">
        <f t="shared" si="21587"/>
        <v>70</v>
      </c>
      <c r="H1159" s="4">
        <f t="shared" si="21587"/>
        <v>1</v>
      </c>
      <c r="I1159">
        <v>125</v>
      </c>
      <c r="J1159" s="48">
        <f t="shared" si="20896"/>
        <v>0</v>
      </c>
      <c r="K1159" s="48">
        <f t="shared" ref="K1159:K1164" si="21588">IF(IF(AND(I1159&gt;=(F1159*2),I1159&lt;=G1159+F1159+(G1159-F1159+5)+1),((H1159)^2)*(I1160-F1159*2)/5,0)&lt;=H1159,IF(AND(I1159&gt;=(F1159*2),I1159&lt;=G1159+F1159+(G1159-F1159+5)+1),((H1159)^2)*(I1160-F1159*2)/5,0),(K1158-H1159^2))</f>
        <v>0</v>
      </c>
      <c r="L1159" s="98">
        <f t="shared" si="20898"/>
        <v>0</v>
      </c>
      <c r="M1159" s="48"/>
      <c r="N1159" s="48"/>
      <c r="O1159" s="48"/>
      <c r="P1159" s="48"/>
      <c r="Q1159" s="48"/>
      <c r="R1159" s="48"/>
      <c r="S1159" s="48"/>
      <c r="T1159" s="48"/>
      <c r="U1159" s="48"/>
      <c r="V1159" s="48"/>
      <c r="W1159" s="48"/>
      <c r="X1159" s="48"/>
      <c r="Y1159" s="48"/>
      <c r="Z1159" s="48"/>
      <c r="AA1159" s="48"/>
      <c r="AB1159" s="48"/>
      <c r="AC1159" s="48"/>
      <c r="AD1159" s="48"/>
      <c r="AE1159" s="48"/>
      <c r="AF1159" s="48"/>
      <c r="AG1159" s="48"/>
      <c r="AH1159" s="48"/>
      <c r="AI1159" s="48"/>
      <c r="AJ1159" s="48"/>
      <c r="AK1159" s="48"/>
      <c r="AL1159" s="48"/>
      <c r="AM1159" s="48">
        <f>$J1159+$K1159+$L1159</f>
        <v>0</v>
      </c>
      <c r="AN1159" s="48">
        <f t="shared" si="21447"/>
        <v>0</v>
      </c>
      <c r="AO1159" s="48">
        <f t="shared" si="21447"/>
        <v>0</v>
      </c>
      <c r="AP1159" s="48">
        <f t="shared" si="21422"/>
        <v>0</v>
      </c>
      <c r="AQ1159" s="48">
        <f t="shared" si="21422"/>
        <v>0</v>
      </c>
      <c r="AR1159" s="48">
        <f t="shared" si="21422"/>
        <v>0</v>
      </c>
      <c r="AS1159" s="48">
        <f t="shared" si="21422"/>
        <v>0</v>
      </c>
      <c r="AT1159" s="48">
        <f t="shared" si="21422"/>
        <v>0</v>
      </c>
      <c r="AU1159" s="48">
        <f t="shared" si="21422"/>
        <v>0</v>
      </c>
      <c r="AV1159" s="48">
        <f t="shared" si="21422"/>
        <v>0</v>
      </c>
      <c r="AW1159" s="48">
        <f t="shared" si="21422"/>
        <v>0</v>
      </c>
      <c r="AX1159" s="48">
        <f t="shared" si="21422"/>
        <v>0</v>
      </c>
      <c r="AY1159" s="48">
        <f t="shared" si="21422"/>
        <v>0</v>
      </c>
      <c r="AZ1159" s="48">
        <f t="shared" si="21422"/>
        <v>0</v>
      </c>
      <c r="BA1159" s="48">
        <f t="shared" si="21422"/>
        <v>0</v>
      </c>
      <c r="BB1159" s="48">
        <f t="shared" si="21422"/>
        <v>0</v>
      </c>
      <c r="BC1159" s="48"/>
      <c r="BE1159" t="s">
        <v>202</v>
      </c>
      <c r="CE1159">
        <f>BF1133*AM1159</f>
        <v>0</v>
      </c>
      <c r="CF1159">
        <f t="shared" ref="CF1159" si="21589">BG1133*AN1159</f>
        <v>0</v>
      </c>
      <c r="CG1159">
        <f t="shared" ref="CG1159" si="21590">BH1133*AO1159</f>
        <v>0</v>
      </c>
      <c r="CH1159">
        <f t="shared" ref="CH1159" si="21591">BI1133*AP1159</f>
        <v>0</v>
      </c>
      <c r="CI1159">
        <f t="shared" ref="CI1159" si="21592">BJ1133*AQ1159</f>
        <v>0</v>
      </c>
      <c r="CJ1159">
        <f t="shared" ref="CJ1159" si="21593">BK1133*AR1159</f>
        <v>0</v>
      </c>
      <c r="CK1159">
        <f t="shared" ref="CK1159" si="21594">BL1133*AS1159</f>
        <v>0</v>
      </c>
      <c r="CL1159">
        <f t="shared" ref="CL1159" si="21595">BM1133*AT1159</f>
        <v>0</v>
      </c>
      <c r="CM1159">
        <f t="shared" ref="CM1159" si="21596">BN1133*AU1159</f>
        <v>0</v>
      </c>
      <c r="CN1159">
        <f t="shared" ref="CN1159" si="21597">BO1133*AV1159</f>
        <v>0</v>
      </c>
      <c r="CO1159">
        <f t="shared" ref="CO1159" si="21598">BP1133*AW1159</f>
        <v>0</v>
      </c>
      <c r="CP1159">
        <f t="shared" ref="CP1159" si="21599">BQ1133*AX1159</f>
        <v>0</v>
      </c>
      <c r="CQ1159">
        <f t="shared" ref="CQ1159" si="21600">BR1133*AY1159</f>
        <v>0</v>
      </c>
      <c r="CR1159">
        <f t="shared" ref="CR1159" si="21601">BS1133*AZ1159</f>
        <v>0</v>
      </c>
      <c r="CS1159">
        <f t="shared" ref="CS1159" si="21602">BT1133*BA1159</f>
        <v>0</v>
      </c>
      <c r="CT1159">
        <f t="shared" ref="CT1159" si="21603">BU1133*BB1159</f>
        <v>0</v>
      </c>
    </row>
    <row r="1160" spans="6:98" x14ac:dyDescent="0.3">
      <c r="F1160" s="91">
        <f t="shared" ref="F1160:H1160" si="21604">F1159</f>
        <v>70</v>
      </c>
      <c r="G1160" s="91">
        <f t="shared" si="21604"/>
        <v>70</v>
      </c>
      <c r="H1160" s="4">
        <f t="shared" si="21604"/>
        <v>1</v>
      </c>
      <c r="I1160">
        <v>130</v>
      </c>
      <c r="J1160" s="48">
        <f t="shared" si="20896"/>
        <v>0</v>
      </c>
      <c r="K1160" s="48">
        <f t="shared" si="21588"/>
        <v>0</v>
      </c>
      <c r="L1160" s="98">
        <f t="shared" si="20898"/>
        <v>0</v>
      </c>
      <c r="M1160" s="48"/>
      <c r="N1160" s="48"/>
      <c r="O1160" s="48"/>
      <c r="P1160" s="48"/>
      <c r="Q1160" s="48"/>
      <c r="R1160" s="48"/>
      <c r="S1160" s="48"/>
      <c r="T1160" s="48"/>
      <c r="U1160" s="48"/>
      <c r="V1160" s="48"/>
      <c r="W1160" s="48"/>
      <c r="X1160" s="48"/>
      <c r="Y1160" s="48"/>
      <c r="Z1160" s="48"/>
      <c r="AA1160" s="48"/>
      <c r="AB1160" s="48"/>
      <c r="AC1160" s="48"/>
      <c r="AD1160" s="48"/>
      <c r="AE1160" s="48"/>
      <c r="AF1160" s="48"/>
      <c r="AG1160" s="48"/>
      <c r="AH1160" s="48"/>
      <c r="AI1160" s="48"/>
      <c r="AJ1160" s="48"/>
      <c r="AK1160" s="48"/>
      <c r="AL1160" s="48"/>
      <c r="AM1160" s="48"/>
      <c r="AN1160" s="48">
        <f>$J1160+$K1160+$L1160</f>
        <v>0</v>
      </c>
      <c r="AO1160" s="48">
        <f t="shared" si="21447"/>
        <v>0</v>
      </c>
      <c r="AP1160" s="48">
        <f t="shared" si="21422"/>
        <v>0</v>
      </c>
      <c r="AQ1160" s="48">
        <f t="shared" si="21422"/>
        <v>0</v>
      </c>
      <c r="AR1160" s="48">
        <f t="shared" si="21422"/>
        <v>0</v>
      </c>
      <c r="AS1160" s="48">
        <f t="shared" si="21422"/>
        <v>0</v>
      </c>
      <c r="AT1160" s="48">
        <f t="shared" si="21422"/>
        <v>0</v>
      </c>
      <c r="AU1160" s="48">
        <f t="shared" si="21422"/>
        <v>0</v>
      </c>
      <c r="AV1160" s="48">
        <f t="shared" si="21422"/>
        <v>0</v>
      </c>
      <c r="AW1160" s="48">
        <f t="shared" si="21422"/>
        <v>0</v>
      </c>
      <c r="AX1160" s="48">
        <f t="shared" si="21422"/>
        <v>0</v>
      </c>
      <c r="AY1160" s="48">
        <f t="shared" si="21422"/>
        <v>0</v>
      </c>
      <c r="AZ1160" s="48">
        <f t="shared" si="21422"/>
        <v>0</v>
      </c>
      <c r="BA1160" s="48">
        <f t="shared" si="21422"/>
        <v>0</v>
      </c>
      <c r="BB1160" s="48">
        <f t="shared" si="21422"/>
        <v>0</v>
      </c>
      <c r="BC1160" s="48"/>
      <c r="BE1160" t="s">
        <v>203</v>
      </c>
      <c r="CF1160">
        <f>BF1133*AN1160</f>
        <v>0</v>
      </c>
      <c r="CG1160">
        <f t="shared" ref="CG1160" si="21605">BG1133*AO1160</f>
        <v>0</v>
      </c>
      <c r="CH1160">
        <f t="shared" ref="CH1160" si="21606">BH1133*AP1160</f>
        <v>0</v>
      </c>
      <c r="CI1160">
        <f t="shared" ref="CI1160" si="21607">BI1133*AQ1160</f>
        <v>0</v>
      </c>
      <c r="CJ1160">
        <f t="shared" ref="CJ1160" si="21608">BJ1133*AR1160</f>
        <v>0</v>
      </c>
      <c r="CK1160">
        <f t="shared" ref="CK1160" si="21609">BK1133*AS1160</f>
        <v>0</v>
      </c>
      <c r="CL1160">
        <f t="shared" ref="CL1160" si="21610">BL1133*AT1160</f>
        <v>0</v>
      </c>
      <c r="CM1160">
        <f t="shared" ref="CM1160" si="21611">BM1133*AU1160</f>
        <v>0</v>
      </c>
      <c r="CN1160">
        <f t="shared" ref="CN1160" si="21612">BN1133*AV1160</f>
        <v>0</v>
      </c>
      <c r="CO1160">
        <f t="shared" ref="CO1160" si="21613">BO1133*AW1160</f>
        <v>0</v>
      </c>
      <c r="CP1160">
        <f t="shared" ref="CP1160" si="21614">BP1133*AX1160</f>
        <v>0</v>
      </c>
      <c r="CQ1160">
        <f t="shared" ref="CQ1160" si="21615">BQ1133*AY1160</f>
        <v>0</v>
      </c>
      <c r="CR1160">
        <f t="shared" ref="CR1160" si="21616">BR1133*AZ1160</f>
        <v>0</v>
      </c>
      <c r="CS1160">
        <f t="shared" ref="CS1160" si="21617">BS1133*BA1160</f>
        <v>0</v>
      </c>
      <c r="CT1160">
        <f t="shared" ref="CT1160" si="21618">BT1133*BB1160</f>
        <v>0</v>
      </c>
    </row>
    <row r="1161" spans="6:98" x14ac:dyDescent="0.3">
      <c r="F1161" s="91">
        <f t="shared" ref="F1161:H1161" si="21619">F1160</f>
        <v>70</v>
      </c>
      <c r="G1161" s="91">
        <f t="shared" si="21619"/>
        <v>70</v>
      </c>
      <c r="H1161" s="4">
        <f t="shared" si="21619"/>
        <v>1</v>
      </c>
      <c r="I1161">
        <v>135</v>
      </c>
      <c r="J1161" s="48">
        <f t="shared" si="20896"/>
        <v>0</v>
      </c>
      <c r="K1161" s="48">
        <f t="shared" si="21588"/>
        <v>0</v>
      </c>
      <c r="L1161" s="98">
        <f t="shared" si="20898"/>
        <v>0</v>
      </c>
      <c r="M1161" s="48"/>
      <c r="N1161" s="48"/>
      <c r="O1161" s="48"/>
      <c r="P1161" s="48"/>
      <c r="Q1161" s="48"/>
      <c r="R1161" s="48"/>
      <c r="S1161" s="48"/>
      <c r="T1161" s="48"/>
      <c r="U1161" s="48"/>
      <c r="V1161" s="48"/>
      <c r="W1161" s="48"/>
      <c r="X1161" s="48"/>
      <c r="Y1161" s="48"/>
      <c r="Z1161" s="48"/>
      <c r="AA1161" s="48"/>
      <c r="AB1161" s="48"/>
      <c r="AC1161" s="48"/>
      <c r="AD1161" s="48"/>
      <c r="AE1161" s="48"/>
      <c r="AF1161" s="48"/>
      <c r="AG1161" s="48"/>
      <c r="AH1161" s="48"/>
      <c r="AI1161" s="48"/>
      <c r="AJ1161" s="48"/>
      <c r="AK1161" s="48"/>
      <c r="AL1161" s="48"/>
      <c r="AM1161" s="48"/>
      <c r="AN1161" s="48"/>
      <c r="AO1161" s="48">
        <f>$J1161+$K1161+$L1161</f>
        <v>0</v>
      </c>
      <c r="AP1161" s="48">
        <f t="shared" si="21422"/>
        <v>0</v>
      </c>
      <c r="AQ1161" s="48">
        <f t="shared" si="21422"/>
        <v>0</v>
      </c>
      <c r="AR1161" s="48">
        <f t="shared" si="21422"/>
        <v>0</v>
      </c>
      <c r="AS1161" s="48">
        <f t="shared" si="21422"/>
        <v>0</v>
      </c>
      <c r="AT1161" s="48">
        <f t="shared" si="21422"/>
        <v>0</v>
      </c>
      <c r="AU1161" s="48">
        <f t="shared" si="21422"/>
        <v>0</v>
      </c>
      <c r="AV1161" s="48">
        <f t="shared" si="21422"/>
        <v>0</v>
      </c>
      <c r="AW1161" s="48">
        <f t="shared" si="21422"/>
        <v>0</v>
      </c>
      <c r="AX1161" s="48">
        <f t="shared" si="21422"/>
        <v>0</v>
      </c>
      <c r="AY1161" s="48">
        <f t="shared" si="21422"/>
        <v>0</v>
      </c>
      <c r="AZ1161" s="48">
        <f t="shared" si="21422"/>
        <v>0</v>
      </c>
      <c r="BA1161" s="48">
        <f t="shared" si="21422"/>
        <v>0</v>
      </c>
      <c r="BB1161" s="48">
        <f t="shared" si="21422"/>
        <v>0</v>
      </c>
      <c r="BC1161" s="48"/>
      <c r="BE1161" t="s">
        <v>204</v>
      </c>
      <c r="CG1161">
        <f>BF1133*AO1161</f>
        <v>0</v>
      </c>
      <c r="CH1161">
        <f t="shared" ref="CH1161" si="21620">BG1133*AP1161</f>
        <v>0</v>
      </c>
      <c r="CI1161">
        <f t="shared" ref="CI1161" si="21621">BH1133*AQ1161</f>
        <v>0</v>
      </c>
      <c r="CJ1161">
        <f t="shared" ref="CJ1161" si="21622">BI1133*AR1161</f>
        <v>0</v>
      </c>
      <c r="CK1161">
        <f t="shared" ref="CK1161" si="21623">BJ1133*AS1161</f>
        <v>0</v>
      </c>
      <c r="CL1161">
        <f t="shared" ref="CL1161" si="21624">BK1133*AT1161</f>
        <v>0</v>
      </c>
      <c r="CM1161">
        <f t="shared" ref="CM1161" si="21625">BL1133*AU1161</f>
        <v>0</v>
      </c>
      <c r="CN1161">
        <f t="shared" ref="CN1161" si="21626">BM1133*AV1161</f>
        <v>0</v>
      </c>
      <c r="CO1161">
        <f t="shared" ref="CO1161" si="21627">BN1133*AW1161</f>
        <v>0</v>
      </c>
      <c r="CP1161">
        <f t="shared" ref="CP1161" si="21628">BO1133*AX1161</f>
        <v>0</v>
      </c>
      <c r="CQ1161">
        <f t="shared" ref="CQ1161" si="21629">BP1133*AY1161</f>
        <v>0</v>
      </c>
      <c r="CR1161">
        <f t="shared" ref="CR1161" si="21630">BQ1133*AZ1161</f>
        <v>0</v>
      </c>
      <c r="CS1161">
        <f t="shared" ref="CS1161" si="21631">BR1133*BA1161</f>
        <v>0</v>
      </c>
      <c r="CT1161">
        <f t="shared" ref="CT1161" si="21632">BS1133*BB1161</f>
        <v>0</v>
      </c>
    </row>
    <row r="1162" spans="6:98" x14ac:dyDescent="0.3">
      <c r="F1162" s="91">
        <f t="shared" ref="F1162:H1162" si="21633">F1161</f>
        <v>70</v>
      </c>
      <c r="G1162" s="91">
        <f t="shared" si="21633"/>
        <v>70</v>
      </c>
      <c r="H1162" s="4">
        <f t="shared" si="21633"/>
        <v>1</v>
      </c>
      <c r="I1162">
        <v>140</v>
      </c>
      <c r="J1162" s="48">
        <f t="shared" si="20896"/>
        <v>0</v>
      </c>
      <c r="K1162" s="48">
        <f t="shared" si="21588"/>
        <v>1</v>
      </c>
      <c r="L1162" s="98">
        <f t="shared" si="20898"/>
        <v>0</v>
      </c>
      <c r="M1162" s="48"/>
      <c r="N1162" s="48"/>
      <c r="O1162" s="48"/>
      <c r="P1162" s="48"/>
      <c r="Q1162" s="48"/>
      <c r="R1162" s="48"/>
      <c r="S1162" s="48"/>
      <c r="T1162" s="48"/>
      <c r="U1162" s="48"/>
      <c r="V1162" s="48"/>
      <c r="W1162" s="48"/>
      <c r="X1162" s="48"/>
      <c r="Y1162" s="48"/>
      <c r="Z1162" s="48"/>
      <c r="AA1162" s="48"/>
      <c r="AB1162" s="48"/>
      <c r="AC1162" s="48"/>
      <c r="AD1162" s="48"/>
      <c r="AE1162" s="48"/>
      <c r="AF1162" s="48"/>
      <c r="AG1162" s="48"/>
      <c r="AH1162" s="48"/>
      <c r="AI1162" s="48"/>
      <c r="AJ1162" s="48"/>
      <c r="AK1162" s="48"/>
      <c r="AL1162" s="48"/>
      <c r="AM1162" s="48"/>
      <c r="AN1162" s="48"/>
      <c r="AO1162" s="48"/>
      <c r="AP1162" s="48">
        <f>$J1162+$K1162+$L1162</f>
        <v>1</v>
      </c>
      <c r="AQ1162" s="48">
        <f t="shared" si="21422"/>
        <v>1</v>
      </c>
      <c r="AR1162" s="48">
        <f t="shared" si="21422"/>
        <v>1</v>
      </c>
      <c r="AS1162" s="48">
        <f t="shared" si="21422"/>
        <v>1</v>
      </c>
      <c r="AT1162" s="48">
        <f t="shared" si="21422"/>
        <v>1</v>
      </c>
      <c r="AU1162" s="48">
        <f t="shared" si="21422"/>
        <v>1</v>
      </c>
      <c r="AV1162" s="48">
        <f t="shared" si="21422"/>
        <v>1</v>
      </c>
      <c r="AW1162" s="48">
        <f t="shared" si="21422"/>
        <v>1</v>
      </c>
      <c r="AX1162" s="48">
        <f t="shared" si="21422"/>
        <v>1</v>
      </c>
      <c r="AY1162" s="48">
        <f t="shared" si="21422"/>
        <v>1</v>
      </c>
      <c r="AZ1162" s="48">
        <f t="shared" si="21422"/>
        <v>1</v>
      </c>
      <c r="BA1162" s="48">
        <f t="shared" si="21422"/>
        <v>1</v>
      </c>
      <c r="BB1162" s="48">
        <f t="shared" si="21422"/>
        <v>1</v>
      </c>
      <c r="BC1162" s="48"/>
      <c r="BE1162" t="s">
        <v>205</v>
      </c>
      <c r="CH1162">
        <f>BF1133*AP1162</f>
        <v>0</v>
      </c>
      <c r="CI1162">
        <f t="shared" ref="CI1162" si="21634">BG1133*AQ1162</f>
        <v>0.74188884742812722</v>
      </c>
      <c r="CJ1162">
        <f t="shared" ref="CJ1162" si="21635">BH1133*AR1162</f>
        <v>4.9459256495208495</v>
      </c>
      <c r="CK1162">
        <f t="shared" ref="CK1162" si="21636">BI1133*AS1162</f>
        <v>12.364814123802121</v>
      </c>
      <c r="CL1162">
        <f t="shared" ref="CL1162" si="21637">BJ1133*AT1162</f>
        <v>24.729628247604243</v>
      </c>
      <c r="CM1162">
        <f t="shared" ref="CM1162" si="21638">BK1133*AU1162</f>
        <v>59.038721716918573</v>
      </c>
      <c r="CN1162">
        <f t="shared" ref="CN1162" si="21639">BL1133*AV1162</f>
        <v>128.9378068436591</v>
      </c>
      <c r="CO1162">
        <f t="shared" ref="CO1162" si="21640">BM1133*AW1162</f>
        <v>230.32764187450684</v>
      </c>
      <c r="CP1162">
        <f t="shared" ref="CP1162" si="21641">BN1133*AX1162</f>
        <v>328.49281890500953</v>
      </c>
      <c r="CQ1162">
        <f t="shared" ref="CQ1162" si="21642">BO1133*AY1162</f>
        <v>386.42608895373763</v>
      </c>
      <c r="CR1162">
        <f t="shared" ref="CR1162" si="21643">BP1133*AZ1162</f>
        <v>416.51370227844899</v>
      </c>
      <c r="CS1162">
        <f t="shared" ref="CS1162" si="21644">BQ1133*BA1162</f>
        <v>449.3108120437771</v>
      </c>
      <c r="CT1162">
        <f t="shared" ref="CT1162" si="21645">BR1133*BB1162</f>
        <v>479.03449814643403</v>
      </c>
    </row>
    <row r="1163" spans="6:98" x14ac:dyDescent="0.3">
      <c r="F1163" s="91">
        <f t="shared" ref="F1163:H1163" si="21646">F1162</f>
        <v>70</v>
      </c>
      <c r="G1163" s="91">
        <f t="shared" si="21646"/>
        <v>70</v>
      </c>
      <c r="H1163" s="4">
        <f t="shared" si="21646"/>
        <v>1</v>
      </c>
      <c r="I1163">
        <v>145</v>
      </c>
      <c r="J1163" s="48">
        <f t="shared" si="20896"/>
        <v>0</v>
      </c>
      <c r="K1163" s="48">
        <f t="shared" si="21588"/>
        <v>0</v>
      </c>
      <c r="L1163" s="98">
        <f t="shared" si="20898"/>
        <v>0</v>
      </c>
      <c r="M1163" s="48"/>
      <c r="N1163" s="48"/>
      <c r="O1163" s="48"/>
      <c r="P1163" s="48"/>
      <c r="Q1163" s="48"/>
      <c r="R1163" s="48"/>
      <c r="S1163" s="48"/>
      <c r="T1163" s="48"/>
      <c r="U1163" s="48"/>
      <c r="V1163" s="48"/>
      <c r="W1163" s="48"/>
      <c r="X1163" s="48"/>
      <c r="Y1163" s="48"/>
      <c r="Z1163" s="48"/>
      <c r="AA1163" s="48"/>
      <c r="AB1163" s="48"/>
      <c r="AC1163" s="48"/>
      <c r="AD1163" s="48"/>
      <c r="AE1163" s="48"/>
      <c r="AF1163" s="48"/>
      <c r="AG1163" s="48"/>
      <c r="AH1163" s="48"/>
      <c r="AI1163" s="48"/>
      <c r="AJ1163" s="48"/>
      <c r="AK1163" s="48"/>
      <c r="AL1163" s="48"/>
      <c r="AM1163" s="48"/>
      <c r="AN1163" s="48"/>
      <c r="AO1163" s="48"/>
      <c r="AP1163" s="48"/>
      <c r="AQ1163" s="48">
        <f>$J1163+$K1163+$L1163</f>
        <v>0</v>
      </c>
      <c r="AR1163" s="48">
        <f t="shared" si="21422"/>
        <v>0</v>
      </c>
      <c r="AS1163" s="48">
        <f t="shared" si="21422"/>
        <v>0</v>
      </c>
      <c r="AT1163" s="48">
        <f t="shared" si="21422"/>
        <v>0</v>
      </c>
      <c r="AU1163" s="48">
        <f t="shared" si="21422"/>
        <v>0</v>
      </c>
      <c r="AV1163" s="48">
        <f t="shared" si="21422"/>
        <v>0</v>
      </c>
      <c r="AW1163" s="48">
        <f t="shared" si="21422"/>
        <v>0</v>
      </c>
      <c r="AX1163" s="48">
        <f t="shared" si="21422"/>
        <v>0</v>
      </c>
      <c r="AY1163" s="48">
        <f t="shared" si="21422"/>
        <v>0</v>
      </c>
      <c r="AZ1163" s="48">
        <f t="shared" si="21422"/>
        <v>0</v>
      </c>
      <c r="BA1163" s="48">
        <f t="shared" si="21422"/>
        <v>0</v>
      </c>
      <c r="BB1163" s="48">
        <f t="shared" si="21422"/>
        <v>0</v>
      </c>
      <c r="BC1163" s="48"/>
      <c r="BE1163" t="s">
        <v>206</v>
      </c>
      <c r="CI1163">
        <f>BF1133*AQ1163</f>
        <v>0</v>
      </c>
      <c r="CJ1163">
        <f t="shared" ref="CJ1163" si="21647">BG1133*AR1163</f>
        <v>0</v>
      </c>
      <c r="CK1163">
        <f t="shared" ref="CK1163" si="21648">BH1133*AS1163</f>
        <v>0</v>
      </c>
      <c r="CL1163">
        <f t="shared" ref="CL1163" si="21649">BI1133*AT1163</f>
        <v>0</v>
      </c>
      <c r="CM1163">
        <f t="shared" ref="CM1163" si="21650">BJ1133*AU1163</f>
        <v>0</v>
      </c>
      <c r="CN1163">
        <f t="shared" ref="CN1163" si="21651">BK1133*AV1163</f>
        <v>0</v>
      </c>
      <c r="CO1163">
        <f t="shared" ref="CO1163" si="21652">BL1133*AW1163</f>
        <v>0</v>
      </c>
      <c r="CP1163">
        <f t="shared" ref="CP1163" si="21653">BM1133*AX1163</f>
        <v>0</v>
      </c>
      <c r="CQ1163">
        <f t="shared" ref="CQ1163" si="21654">BN1133*AY1163</f>
        <v>0</v>
      </c>
      <c r="CR1163">
        <f t="shared" ref="CR1163" si="21655">BO1133*AZ1163</f>
        <v>0</v>
      </c>
      <c r="CS1163">
        <f t="shared" ref="CS1163" si="21656">BP1133*BA1163</f>
        <v>0</v>
      </c>
      <c r="CT1163">
        <f t="shared" ref="CT1163" si="21657">BQ1133*BB1163</f>
        <v>0</v>
      </c>
    </row>
    <row r="1164" spans="6:98" x14ac:dyDescent="0.3">
      <c r="F1164" s="91">
        <f t="shared" ref="F1164:H1164" si="21658">F1163</f>
        <v>70</v>
      </c>
      <c r="G1164" s="91">
        <f t="shared" si="21658"/>
        <v>70</v>
      </c>
      <c r="H1164" s="4">
        <f t="shared" si="21658"/>
        <v>1</v>
      </c>
      <c r="I1164">
        <v>150</v>
      </c>
      <c r="J1164" s="48">
        <f t="shared" si="20896"/>
        <v>0</v>
      </c>
      <c r="K1164" s="48">
        <f t="shared" si="21588"/>
        <v>0</v>
      </c>
      <c r="L1164" s="98">
        <f t="shared" si="20898"/>
        <v>0</v>
      </c>
      <c r="M1164" s="48"/>
      <c r="N1164" s="48"/>
      <c r="O1164" s="48"/>
      <c r="P1164" s="48"/>
      <c r="Q1164" s="48"/>
      <c r="R1164" s="48"/>
      <c r="S1164" s="48"/>
      <c r="T1164" s="48"/>
      <c r="U1164" s="48"/>
      <c r="V1164" s="48"/>
      <c r="W1164" s="48"/>
      <c r="X1164" s="48"/>
      <c r="Y1164" s="48"/>
      <c r="Z1164" s="48"/>
      <c r="AA1164" s="48"/>
      <c r="AB1164" s="48"/>
      <c r="AC1164" s="48"/>
      <c r="AD1164" s="48"/>
      <c r="AE1164" s="48"/>
      <c r="AF1164" s="48"/>
      <c r="AG1164" s="48"/>
      <c r="AH1164" s="48"/>
      <c r="AI1164" s="48"/>
      <c r="AJ1164" s="48"/>
      <c r="AK1164" s="48"/>
      <c r="AL1164" s="48"/>
      <c r="AM1164" s="48"/>
      <c r="AN1164" s="48"/>
      <c r="AO1164" s="48"/>
      <c r="AP1164" s="48"/>
      <c r="AQ1164" s="48"/>
      <c r="AR1164" s="48">
        <f>$J1164+$K1164+$L1164</f>
        <v>0</v>
      </c>
      <c r="AS1164" s="48">
        <f t="shared" si="21422"/>
        <v>0</v>
      </c>
      <c r="AT1164" s="48">
        <f t="shared" si="21422"/>
        <v>0</v>
      </c>
      <c r="AU1164" s="48">
        <f t="shared" si="21422"/>
        <v>0</v>
      </c>
      <c r="AV1164" s="48">
        <f t="shared" si="21422"/>
        <v>0</v>
      </c>
      <c r="AW1164" s="48">
        <f t="shared" si="21422"/>
        <v>0</v>
      </c>
      <c r="AX1164" s="48">
        <f t="shared" si="21422"/>
        <v>0</v>
      </c>
      <c r="AY1164" s="48">
        <f t="shared" si="21422"/>
        <v>0</v>
      </c>
      <c r="AZ1164" s="48">
        <f t="shared" si="21422"/>
        <v>0</v>
      </c>
      <c r="BA1164" s="48">
        <f t="shared" si="21422"/>
        <v>0</v>
      </c>
      <c r="BB1164" s="48">
        <f t="shared" si="21422"/>
        <v>0</v>
      </c>
      <c r="BC1164" s="48"/>
      <c r="BE1164" t="s">
        <v>207</v>
      </c>
      <c r="CJ1164">
        <f>BF1133*AR1164</f>
        <v>0</v>
      </c>
      <c r="CK1164">
        <f t="shared" ref="CK1164" si="21659">BG1133*AS1164</f>
        <v>0</v>
      </c>
      <c r="CL1164">
        <f t="shared" ref="CL1164" si="21660">BH1133*AT1164</f>
        <v>0</v>
      </c>
      <c r="CM1164">
        <f t="shared" ref="CM1164" si="21661">BI1133*AU1164</f>
        <v>0</v>
      </c>
      <c r="CN1164">
        <f t="shared" ref="CN1164" si="21662">BJ1133*AV1164</f>
        <v>0</v>
      </c>
      <c r="CO1164">
        <f t="shared" ref="CO1164" si="21663">BK1133*AW1164</f>
        <v>0</v>
      </c>
      <c r="CP1164">
        <f t="shared" ref="CP1164" si="21664">BL1133*AX1164</f>
        <v>0</v>
      </c>
      <c r="CQ1164">
        <f t="shared" ref="CQ1164" si="21665">BM1133*AY1164</f>
        <v>0</v>
      </c>
      <c r="CR1164">
        <f t="shared" ref="CR1164" si="21666">BN1133*AZ1164</f>
        <v>0</v>
      </c>
      <c r="CS1164">
        <f t="shared" ref="CS1164" si="21667">BO1133*BA1164</f>
        <v>0</v>
      </c>
      <c r="CT1164">
        <f t="shared" ref="CT1164" si="21668">BP1133*BB1164</f>
        <v>0</v>
      </c>
    </row>
    <row r="1165" spans="6:98" x14ac:dyDescent="0.3">
      <c r="F1165" s="91">
        <f t="shared" ref="F1165:H1165" si="21669">F1164</f>
        <v>70</v>
      </c>
      <c r="G1165" s="91">
        <f t="shared" si="21669"/>
        <v>70</v>
      </c>
      <c r="H1165" s="4">
        <f t="shared" si="21669"/>
        <v>1</v>
      </c>
      <c r="I1165">
        <v>155</v>
      </c>
      <c r="J1165" s="48">
        <f t="shared" si="20896"/>
        <v>0</v>
      </c>
      <c r="K1165" s="48">
        <f>IF(IF(AND(I1165&gt;=(F1165*2),I1165&lt;=G1165+F1165+(G1165-F1165+5)+1),((H1165)^2)*(I1166-F1165*2)/5,0)&lt;=H1165,IF(AND(I1165&gt;=(F1165*2),I1165&lt;=G1165+F1165+(G1165-F1165+5)+1),((H1165)^2)*(I1166-F1165*2)/5,0),(K1164-H1165^2))</f>
        <v>0</v>
      </c>
      <c r="L1165" s="98">
        <f t="shared" si="20898"/>
        <v>0</v>
      </c>
      <c r="M1165" s="48"/>
      <c r="N1165" s="48"/>
      <c r="O1165" s="48"/>
      <c r="P1165" s="48"/>
      <c r="Q1165" s="48"/>
      <c r="R1165" s="48"/>
      <c r="S1165" s="48"/>
      <c r="T1165" s="48"/>
      <c r="U1165" s="48"/>
      <c r="V1165" s="48"/>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f>$J1165+$K1165+$L1165</f>
        <v>0</v>
      </c>
      <c r="AT1165" s="48">
        <f t="shared" si="21422"/>
        <v>0</v>
      </c>
      <c r="AU1165" s="48">
        <f t="shared" si="21422"/>
        <v>0</v>
      </c>
      <c r="AV1165" s="48">
        <f t="shared" si="21422"/>
        <v>0</v>
      </c>
      <c r="AW1165" s="48">
        <f t="shared" si="21422"/>
        <v>0</v>
      </c>
      <c r="AX1165" s="48">
        <f t="shared" si="21422"/>
        <v>0</v>
      </c>
      <c r="AY1165" s="48">
        <f t="shared" si="21422"/>
        <v>0</v>
      </c>
      <c r="AZ1165" s="48">
        <f t="shared" si="21422"/>
        <v>0</v>
      </c>
      <c r="BA1165" s="48">
        <f t="shared" si="21422"/>
        <v>0</v>
      </c>
      <c r="BB1165" s="48">
        <f t="shared" si="21422"/>
        <v>0</v>
      </c>
      <c r="BC1165" s="48"/>
      <c r="BE1165" t="s">
        <v>208</v>
      </c>
      <c r="CK1165">
        <f>BF1133*AS1165</f>
        <v>0</v>
      </c>
      <c r="CL1165">
        <f t="shared" ref="CL1165" si="21670">BG1133*AT1165</f>
        <v>0</v>
      </c>
      <c r="CM1165">
        <f t="shared" ref="CM1165" si="21671">BH1133*AU1165</f>
        <v>0</v>
      </c>
      <c r="CN1165">
        <f t="shared" ref="CN1165" si="21672">BI1133*AV1165</f>
        <v>0</v>
      </c>
      <c r="CO1165">
        <f t="shared" ref="CO1165" si="21673">BJ1133*AW1165</f>
        <v>0</v>
      </c>
      <c r="CP1165">
        <f t="shared" ref="CP1165" si="21674">BK1133*AX1165</f>
        <v>0</v>
      </c>
      <c r="CQ1165">
        <f t="shared" ref="CQ1165" si="21675">BL1133*AY1165</f>
        <v>0</v>
      </c>
      <c r="CR1165">
        <f t="shared" ref="CR1165" si="21676">BM1133*AZ1165</f>
        <v>0</v>
      </c>
      <c r="CS1165">
        <f t="shared" ref="CS1165" si="21677">BN1133*BA1165</f>
        <v>0</v>
      </c>
      <c r="CT1165">
        <f t="shared" ref="CT1165" si="21678">BO1133*BB1165</f>
        <v>0</v>
      </c>
    </row>
    <row r="1166" spans="6:98" x14ac:dyDescent="0.3">
      <c r="F1166" s="91">
        <f t="shared" ref="F1166:H1166" si="21679">F1165</f>
        <v>70</v>
      </c>
      <c r="G1166" s="91">
        <f t="shared" si="21679"/>
        <v>70</v>
      </c>
      <c r="H1166" s="4">
        <f t="shared" si="21679"/>
        <v>1</v>
      </c>
      <c r="I1166">
        <v>160</v>
      </c>
      <c r="J1166" s="48">
        <f t="shared" si="20896"/>
        <v>0</v>
      </c>
      <c r="K1166" s="48">
        <f t="shared" ref="K1166:K1174" si="21680">IF(IF(AND(I1166&gt;=(F1166*2),I1166&lt;=G1166+F1166+(G1166-F1166+5)+1),((H1166)^2)*(I1167-F1166*2)/5,0)&lt;=H1166,IF(AND(I1166&gt;=(F1166*2),I1166&lt;=G1166+F1166+(G1166-F1166+5)+1),((H1166)^2)*(I1167-F1166*2)/5,0),(K1165-H1166^2))</f>
        <v>0</v>
      </c>
      <c r="L1166" s="98">
        <f t="shared" si="20898"/>
        <v>0</v>
      </c>
      <c r="M1166" s="48"/>
      <c r="N1166" s="48"/>
      <c r="O1166" s="48"/>
      <c r="P1166" s="48"/>
      <c r="Q1166" s="48"/>
      <c r="R1166" s="48"/>
      <c r="S1166" s="48"/>
      <c r="T1166" s="48"/>
      <c r="U1166" s="48"/>
      <c r="V1166" s="48"/>
      <c r="W1166" s="48"/>
      <c r="X1166" s="48"/>
      <c r="Y1166" s="48"/>
      <c r="Z1166" s="48"/>
      <c r="AA1166" s="48"/>
      <c r="AB1166" s="48"/>
      <c r="AC1166" s="48"/>
      <c r="AD1166" s="48"/>
      <c r="AE1166" s="48"/>
      <c r="AF1166" s="48"/>
      <c r="AG1166" s="48"/>
      <c r="AH1166" s="48"/>
      <c r="AI1166" s="48"/>
      <c r="AJ1166" s="48"/>
      <c r="AK1166" s="48"/>
      <c r="AL1166" s="48"/>
      <c r="AM1166" s="48"/>
      <c r="AN1166" s="48"/>
      <c r="AO1166" s="48"/>
      <c r="AP1166" s="48"/>
      <c r="AQ1166" s="48"/>
      <c r="AR1166" s="48"/>
      <c r="AS1166" s="48"/>
      <c r="AT1166" s="48">
        <f>$J1166+$K1166+$L1166</f>
        <v>0</v>
      </c>
      <c r="AU1166" s="48">
        <f t="shared" si="21422"/>
        <v>0</v>
      </c>
      <c r="AV1166" s="48">
        <f t="shared" si="21422"/>
        <v>0</v>
      </c>
      <c r="AW1166" s="48">
        <f t="shared" si="21422"/>
        <v>0</v>
      </c>
      <c r="AX1166" s="48">
        <f t="shared" si="21422"/>
        <v>0</v>
      </c>
      <c r="AY1166" s="48">
        <f t="shared" si="21422"/>
        <v>0</v>
      </c>
      <c r="AZ1166" s="48">
        <f t="shared" si="21422"/>
        <v>0</v>
      </c>
      <c r="BA1166" s="48">
        <f t="shared" si="21422"/>
        <v>0</v>
      </c>
      <c r="BB1166" s="48">
        <f t="shared" si="21422"/>
        <v>0</v>
      </c>
      <c r="BC1166" s="48"/>
      <c r="BE1166" t="s">
        <v>209</v>
      </c>
      <c r="CL1166">
        <f>BF1133*AT1166</f>
        <v>0</v>
      </c>
      <c r="CM1166">
        <f t="shared" ref="CM1166" si="21681">BG1133*AU1166</f>
        <v>0</v>
      </c>
      <c r="CN1166">
        <f t="shared" ref="CN1166" si="21682">BH1133*AV1166</f>
        <v>0</v>
      </c>
      <c r="CO1166">
        <f t="shared" ref="CO1166" si="21683">BI1133*AW1166</f>
        <v>0</v>
      </c>
      <c r="CP1166">
        <f t="shared" ref="CP1166" si="21684">BJ1133*AX1166</f>
        <v>0</v>
      </c>
      <c r="CQ1166">
        <f t="shared" ref="CQ1166" si="21685">BK1133*AY1166</f>
        <v>0</v>
      </c>
      <c r="CR1166">
        <f t="shared" ref="CR1166" si="21686">BL1133*AZ1166</f>
        <v>0</v>
      </c>
      <c r="CS1166">
        <f t="shared" ref="CS1166" si="21687">BM1133*BA1166</f>
        <v>0</v>
      </c>
      <c r="CT1166">
        <f t="shared" ref="CT1166" si="21688">BN1133*BB1166</f>
        <v>0</v>
      </c>
    </row>
    <row r="1167" spans="6:98" x14ac:dyDescent="0.3">
      <c r="F1167" s="91">
        <f t="shared" ref="F1167:H1167" si="21689">F1166</f>
        <v>70</v>
      </c>
      <c r="G1167" s="91">
        <f t="shared" si="21689"/>
        <v>70</v>
      </c>
      <c r="H1167" s="4">
        <f t="shared" si="21689"/>
        <v>1</v>
      </c>
      <c r="I1167">
        <v>165</v>
      </c>
      <c r="J1167" s="48">
        <f t="shared" si="20896"/>
        <v>0</v>
      </c>
      <c r="K1167" s="48">
        <f t="shared" si="21680"/>
        <v>0</v>
      </c>
      <c r="L1167" s="98">
        <f t="shared" si="20898"/>
        <v>0</v>
      </c>
      <c r="M1167" s="48"/>
      <c r="N1167" s="48"/>
      <c r="O1167" s="48"/>
      <c r="P1167" s="48"/>
      <c r="Q1167" s="48"/>
      <c r="R1167" s="48"/>
      <c r="S1167" s="48"/>
      <c r="T1167" s="48"/>
      <c r="U1167" s="48"/>
      <c r="V1167" s="48"/>
      <c r="W1167" s="48"/>
      <c r="X1167" s="48"/>
      <c r="Y1167" s="48"/>
      <c r="Z1167" s="48"/>
      <c r="AA1167" s="48"/>
      <c r="AB1167" s="48"/>
      <c r="AC1167" s="48"/>
      <c r="AD1167" s="48"/>
      <c r="AE1167" s="48"/>
      <c r="AF1167" s="48"/>
      <c r="AG1167" s="48"/>
      <c r="AH1167" s="48"/>
      <c r="AI1167" s="48"/>
      <c r="AJ1167" s="48"/>
      <c r="AK1167" s="48"/>
      <c r="AL1167" s="48"/>
      <c r="AM1167" s="48"/>
      <c r="AN1167" s="48"/>
      <c r="AO1167" s="48"/>
      <c r="AP1167" s="48"/>
      <c r="AQ1167" s="48"/>
      <c r="AR1167" s="48"/>
      <c r="AS1167" s="48"/>
      <c r="AT1167" s="48"/>
      <c r="AU1167" s="48">
        <f>$J1167+$K1167+$L1167</f>
        <v>0</v>
      </c>
      <c r="AV1167" s="48">
        <f t="shared" ref="AV1167:BB1172" si="21690">$J1167+$K1167+$L1167</f>
        <v>0</v>
      </c>
      <c r="AW1167" s="48">
        <f t="shared" si="21690"/>
        <v>0</v>
      </c>
      <c r="AX1167" s="48">
        <f t="shared" si="21690"/>
        <v>0</v>
      </c>
      <c r="AY1167" s="48">
        <f t="shared" si="21690"/>
        <v>0</v>
      </c>
      <c r="AZ1167" s="48">
        <f t="shared" si="21690"/>
        <v>0</v>
      </c>
      <c r="BA1167" s="48">
        <f t="shared" si="21690"/>
        <v>0</v>
      </c>
      <c r="BB1167" s="48">
        <f t="shared" si="21690"/>
        <v>0</v>
      </c>
      <c r="BC1167" s="48"/>
      <c r="BE1167" t="s">
        <v>210</v>
      </c>
      <c r="CM1167">
        <f>BF1133*AU1167</f>
        <v>0</v>
      </c>
      <c r="CN1167">
        <f t="shared" ref="CN1167" si="21691">BG1133*AV1167</f>
        <v>0</v>
      </c>
      <c r="CO1167">
        <f t="shared" ref="CO1167" si="21692">BH1133*AW1167</f>
        <v>0</v>
      </c>
      <c r="CP1167">
        <f t="shared" ref="CP1167" si="21693">BI1133*AX1167</f>
        <v>0</v>
      </c>
      <c r="CQ1167">
        <f t="shared" ref="CQ1167" si="21694">BJ1133*AY1167</f>
        <v>0</v>
      </c>
      <c r="CR1167">
        <f t="shared" ref="CR1167" si="21695">BK1133*AZ1167</f>
        <v>0</v>
      </c>
      <c r="CS1167">
        <f t="shared" ref="CS1167" si="21696">BL1133*BA1167</f>
        <v>0</v>
      </c>
      <c r="CT1167">
        <f t="shared" ref="CT1167" si="21697">BM1133*BB1167</f>
        <v>0</v>
      </c>
    </row>
    <row r="1168" spans="6:98" x14ac:dyDescent="0.3">
      <c r="F1168" s="91">
        <f t="shared" ref="F1168:H1168" si="21698">F1167</f>
        <v>70</v>
      </c>
      <c r="G1168" s="91">
        <f t="shared" si="21698"/>
        <v>70</v>
      </c>
      <c r="H1168" s="4">
        <f t="shared" si="21698"/>
        <v>1</v>
      </c>
      <c r="I1168">
        <v>170</v>
      </c>
      <c r="J1168" s="48">
        <f t="shared" si="20896"/>
        <v>0</v>
      </c>
      <c r="K1168" s="48">
        <f t="shared" si="21680"/>
        <v>0</v>
      </c>
      <c r="L1168" s="98">
        <f t="shared" si="20898"/>
        <v>0</v>
      </c>
      <c r="M1168" s="48"/>
      <c r="N1168" s="48"/>
      <c r="O1168" s="48"/>
      <c r="P1168" s="48"/>
      <c r="Q1168" s="48"/>
      <c r="R1168" s="48"/>
      <c r="S1168" s="48"/>
      <c r="T1168" s="48"/>
      <c r="U1168" s="48"/>
      <c r="V1168" s="48"/>
      <c r="W1168" s="48"/>
      <c r="X1168" s="48"/>
      <c r="Y1168" s="48"/>
      <c r="Z1168" s="48"/>
      <c r="AA1168" s="48"/>
      <c r="AB1168" s="48"/>
      <c r="AC1168" s="48"/>
      <c r="AD1168" s="48"/>
      <c r="AE1168" s="48"/>
      <c r="AF1168" s="48"/>
      <c r="AG1168" s="48"/>
      <c r="AH1168" s="48"/>
      <c r="AI1168" s="48"/>
      <c r="AJ1168" s="48"/>
      <c r="AK1168" s="48"/>
      <c r="AL1168" s="48"/>
      <c r="AM1168" s="48"/>
      <c r="AN1168" s="48"/>
      <c r="AO1168" s="48"/>
      <c r="AP1168" s="48"/>
      <c r="AQ1168" s="48"/>
      <c r="AR1168" s="48"/>
      <c r="AS1168" s="48"/>
      <c r="AT1168" s="48"/>
      <c r="AU1168" s="48"/>
      <c r="AV1168" s="48">
        <f>$J1168+$K1168+$L1168</f>
        <v>0</v>
      </c>
      <c r="AW1168" s="48">
        <f t="shared" si="21690"/>
        <v>0</v>
      </c>
      <c r="AX1168" s="48">
        <f t="shared" si="21690"/>
        <v>0</v>
      </c>
      <c r="AY1168" s="48">
        <f t="shared" si="21690"/>
        <v>0</v>
      </c>
      <c r="AZ1168" s="48">
        <f t="shared" si="21690"/>
        <v>0</v>
      </c>
      <c r="BA1168" s="48">
        <f t="shared" si="21690"/>
        <v>0</v>
      </c>
      <c r="BB1168" s="48">
        <f t="shared" si="21690"/>
        <v>0</v>
      </c>
      <c r="BC1168" s="48"/>
      <c r="BE1168" t="s">
        <v>211</v>
      </c>
      <c r="CN1168">
        <f>BF1133*AV1168</f>
        <v>0</v>
      </c>
      <c r="CO1168">
        <f t="shared" ref="CO1168" si="21699">BG1133*AW1168</f>
        <v>0</v>
      </c>
      <c r="CP1168">
        <f t="shared" ref="CP1168" si="21700">BH1133*AX1168</f>
        <v>0</v>
      </c>
      <c r="CQ1168">
        <f t="shared" ref="CQ1168" si="21701">BI1133*AY1168</f>
        <v>0</v>
      </c>
      <c r="CR1168">
        <f t="shared" ref="CR1168" si="21702">BJ1133*AZ1168</f>
        <v>0</v>
      </c>
      <c r="CS1168">
        <f t="shared" ref="CS1168" si="21703">BK1133*BA1168</f>
        <v>0</v>
      </c>
      <c r="CT1168">
        <f t="shared" ref="CT1168" si="21704">BL1133*BB1168</f>
        <v>0</v>
      </c>
    </row>
    <row r="1169" spans="1:98" x14ac:dyDescent="0.3">
      <c r="F1169" s="91">
        <f t="shared" ref="F1169:H1169" si="21705">F1168</f>
        <v>70</v>
      </c>
      <c r="G1169" s="91">
        <f t="shared" si="21705"/>
        <v>70</v>
      </c>
      <c r="H1169" s="4">
        <f t="shared" si="21705"/>
        <v>1</v>
      </c>
      <c r="I1169">
        <v>175</v>
      </c>
      <c r="J1169" s="48">
        <f t="shared" si="20896"/>
        <v>0</v>
      </c>
      <c r="K1169" s="48">
        <f t="shared" si="21680"/>
        <v>0</v>
      </c>
      <c r="L1169" s="98">
        <f t="shared" si="20898"/>
        <v>0</v>
      </c>
      <c r="M1169" s="48"/>
      <c r="N1169" s="48"/>
      <c r="O1169" s="48"/>
      <c r="P1169" s="48"/>
      <c r="Q1169" s="48"/>
      <c r="R1169" s="48"/>
      <c r="S1169" s="48"/>
      <c r="T1169" s="48"/>
      <c r="U1169" s="48"/>
      <c r="V1169" s="48"/>
      <c r="W1169" s="48"/>
      <c r="X1169" s="48"/>
      <c r="Y1169" s="48"/>
      <c r="Z1169" s="48"/>
      <c r="AA1169" s="48"/>
      <c r="AB1169" s="48"/>
      <c r="AC1169" s="48"/>
      <c r="AD1169" s="48"/>
      <c r="AE1169" s="48"/>
      <c r="AF1169" s="48"/>
      <c r="AG1169" s="48"/>
      <c r="AH1169" s="48"/>
      <c r="AI1169" s="48"/>
      <c r="AJ1169" s="48"/>
      <c r="AK1169" s="48"/>
      <c r="AL1169" s="48"/>
      <c r="AM1169" s="48"/>
      <c r="AN1169" s="48"/>
      <c r="AO1169" s="48"/>
      <c r="AP1169" s="48"/>
      <c r="AQ1169" s="48"/>
      <c r="AR1169" s="48"/>
      <c r="AS1169" s="48"/>
      <c r="AT1169" s="48"/>
      <c r="AU1169" s="48"/>
      <c r="AV1169" s="48"/>
      <c r="AW1169" s="48">
        <f>$J1169+$K1169+$L1169</f>
        <v>0</v>
      </c>
      <c r="AX1169" s="48">
        <f t="shared" si="21690"/>
        <v>0</v>
      </c>
      <c r="AY1169" s="48">
        <f t="shared" si="21690"/>
        <v>0</v>
      </c>
      <c r="AZ1169" s="48">
        <f t="shared" si="21690"/>
        <v>0</v>
      </c>
      <c r="BA1169" s="48">
        <f t="shared" si="21690"/>
        <v>0</v>
      </c>
      <c r="BB1169" s="48">
        <f t="shared" si="21690"/>
        <v>0</v>
      </c>
      <c r="BC1169" s="48"/>
      <c r="BE1169" t="s">
        <v>212</v>
      </c>
      <c r="CO1169">
        <f>BF1133*AW1169</f>
        <v>0</v>
      </c>
      <c r="CP1169">
        <f t="shared" ref="CP1169" si="21706">BG1133*AX1169</f>
        <v>0</v>
      </c>
      <c r="CQ1169">
        <f t="shared" ref="CQ1169" si="21707">BH1133*AY1169</f>
        <v>0</v>
      </c>
      <c r="CR1169">
        <f t="shared" ref="CR1169" si="21708">BI1133*AZ1169</f>
        <v>0</v>
      </c>
      <c r="CS1169">
        <f t="shared" ref="CS1169" si="21709">BJ1133*BA1169</f>
        <v>0</v>
      </c>
      <c r="CT1169">
        <f t="shared" ref="CT1169" si="21710">BK1133*BB1169</f>
        <v>0</v>
      </c>
    </row>
    <row r="1170" spans="1:98" x14ac:dyDescent="0.3">
      <c r="F1170" s="91">
        <f t="shared" ref="F1170:H1170" si="21711">F1169</f>
        <v>70</v>
      </c>
      <c r="G1170" s="91">
        <f t="shared" si="21711"/>
        <v>70</v>
      </c>
      <c r="H1170" s="4">
        <f t="shared" si="21711"/>
        <v>1</v>
      </c>
      <c r="I1170">
        <v>180</v>
      </c>
      <c r="J1170" s="48">
        <f t="shared" si="20896"/>
        <v>0</v>
      </c>
      <c r="K1170" s="48">
        <f t="shared" si="21680"/>
        <v>0</v>
      </c>
      <c r="L1170" s="98">
        <f t="shared" si="20898"/>
        <v>0</v>
      </c>
      <c r="M1170" s="48"/>
      <c r="N1170" s="48"/>
      <c r="O1170" s="48"/>
      <c r="P1170" s="48"/>
      <c r="Q1170" s="48"/>
      <c r="R1170" s="48"/>
      <c r="S1170" s="48"/>
      <c r="T1170" s="48"/>
      <c r="U1170" s="48"/>
      <c r="V1170" s="48"/>
      <c r="W1170" s="48"/>
      <c r="X1170" s="48"/>
      <c r="Y1170" s="48"/>
      <c r="Z1170" s="48"/>
      <c r="AA1170" s="48"/>
      <c r="AB1170" s="48"/>
      <c r="AC1170" s="48"/>
      <c r="AD1170" s="48"/>
      <c r="AE1170" s="48"/>
      <c r="AF1170" s="48"/>
      <c r="AG1170" s="48"/>
      <c r="AH1170" s="48"/>
      <c r="AI1170" s="48"/>
      <c r="AJ1170" s="48"/>
      <c r="AK1170" s="48"/>
      <c r="AL1170" s="48"/>
      <c r="AM1170" s="48"/>
      <c r="AN1170" s="48"/>
      <c r="AO1170" s="48"/>
      <c r="AP1170" s="48"/>
      <c r="AQ1170" s="48"/>
      <c r="AR1170" s="48"/>
      <c r="AS1170" s="48"/>
      <c r="AT1170" s="48"/>
      <c r="AU1170" s="48"/>
      <c r="AV1170" s="48"/>
      <c r="AW1170" s="48"/>
      <c r="AX1170" s="48">
        <f>$J1170+$K1170+$L1170</f>
        <v>0</v>
      </c>
      <c r="AY1170" s="48">
        <f t="shared" si="21690"/>
        <v>0</v>
      </c>
      <c r="AZ1170" s="48">
        <f t="shared" si="21690"/>
        <v>0</v>
      </c>
      <c r="BA1170" s="48">
        <f t="shared" si="21690"/>
        <v>0</v>
      </c>
      <c r="BB1170" s="48">
        <f t="shared" si="21690"/>
        <v>0</v>
      </c>
      <c r="BC1170" s="48"/>
      <c r="BE1170" t="s">
        <v>213</v>
      </c>
      <c r="CP1170">
        <f>BF1133*AX1170</f>
        <v>0</v>
      </c>
      <c r="CQ1170">
        <f t="shared" ref="CQ1170" si="21712">BG1133*AY1170</f>
        <v>0</v>
      </c>
      <c r="CR1170">
        <f t="shared" ref="CR1170" si="21713">BH1133*AZ1170</f>
        <v>0</v>
      </c>
      <c r="CS1170">
        <f t="shared" ref="CS1170" si="21714">BI1133*BA1170</f>
        <v>0</v>
      </c>
      <c r="CT1170">
        <f t="shared" ref="CT1170" si="21715">BJ1133*BB1170</f>
        <v>0</v>
      </c>
    </row>
    <row r="1171" spans="1:98" x14ac:dyDescent="0.3">
      <c r="F1171" s="91">
        <f t="shared" ref="F1171:H1171" si="21716">F1170</f>
        <v>70</v>
      </c>
      <c r="G1171" s="91">
        <f t="shared" si="21716"/>
        <v>70</v>
      </c>
      <c r="H1171" s="4">
        <f t="shared" si="21716"/>
        <v>1</v>
      </c>
      <c r="I1171">
        <v>185</v>
      </c>
      <c r="J1171" s="48">
        <f t="shared" si="20896"/>
        <v>0</v>
      </c>
      <c r="K1171" s="48">
        <f t="s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
      <c r="AD1171" s="48"/>
      <c r="AE1171" s="48"/>
      <c r="AF1171" s="48"/>
      <c r="AG1171" s="48"/>
      <c r="AH1171" s="48"/>
      <c r="AI1171" s="48"/>
      <c r="AJ1171" s="48"/>
      <c r="AK1171" s="48"/>
      <c r="AL1171" s="48"/>
      <c r="AM1171" s="48"/>
      <c r="AN1171" s="48"/>
      <c r="AO1171" s="48"/>
      <c r="AP1171" s="48"/>
      <c r="AQ1171" s="48"/>
      <c r="AR1171" s="48"/>
      <c r="AS1171" s="48"/>
      <c r="AT1171" s="48"/>
      <c r="AU1171" s="48"/>
      <c r="AV1171" s="48"/>
      <c r="AW1171" s="48"/>
      <c r="AX1171" s="48"/>
      <c r="AY1171" s="48">
        <f>$J1171+$K1171+$L1171</f>
        <v>0</v>
      </c>
      <c r="AZ1171" s="48">
        <f t="shared" si="21690"/>
        <v>0</v>
      </c>
      <c r="BA1171" s="48">
        <f t="shared" si="21690"/>
        <v>0</v>
      </c>
      <c r="BB1171" s="48">
        <f t="shared" si="21690"/>
        <v>0</v>
      </c>
      <c r="BC1171" s="48"/>
      <c r="BE1171" t="s">
        <v>214</v>
      </c>
      <c r="CQ1171">
        <f>BF1133*AY1171</f>
        <v>0</v>
      </c>
      <c r="CR1171">
        <f t="shared" ref="CR1171" si="21717">BG1133*AZ1171</f>
        <v>0</v>
      </c>
      <c r="CS1171">
        <f t="shared" ref="CS1171" si="21718">BH1133*BA1171</f>
        <v>0</v>
      </c>
      <c r="CT1171">
        <f t="shared" ref="CT1171" si="21719">BI1133*BB1171</f>
        <v>0</v>
      </c>
    </row>
    <row r="1172" spans="1:98" x14ac:dyDescent="0.3">
      <c r="F1172" s="91">
        <f t="shared" ref="F1172:H1172" si="21720">F1171</f>
        <v>70</v>
      </c>
      <c r="G1172" s="91">
        <f t="shared" si="21720"/>
        <v>70</v>
      </c>
      <c r="H1172" s="4">
        <f t="shared" si="21720"/>
        <v>1</v>
      </c>
      <c r="I1172">
        <v>190</v>
      </c>
      <c r="J1172" s="48">
        <f t="shared" si="20896"/>
        <v>0</v>
      </c>
      <c r="K1172" s="48">
        <f t="shared" si="21680"/>
        <v>0</v>
      </c>
      <c r="L1172" s="98">
        <f t="shared" si="20898"/>
        <v>0</v>
      </c>
      <c r="M1172" s="48"/>
      <c r="N1172" s="48"/>
      <c r="O1172" s="48"/>
      <c r="P1172" s="48"/>
      <c r="Q1172" s="48"/>
      <c r="R1172" s="48"/>
      <c r="S1172" s="48"/>
      <c r="T1172" s="48"/>
      <c r="U1172" s="48"/>
      <c r="V1172" s="48"/>
      <c r="W1172" s="48"/>
      <c r="X1172" s="48"/>
      <c r="Y1172" s="48"/>
      <c r="Z1172" s="48"/>
      <c r="AA1172" s="48"/>
      <c r="AB1172" s="48"/>
      <c r="AC1172" s="48"/>
      <c r="AD1172" s="48"/>
      <c r="AE1172" s="48"/>
      <c r="AF1172" s="48"/>
      <c r="AG1172" s="48"/>
      <c r="AH1172" s="48"/>
      <c r="AI1172" s="48"/>
      <c r="AJ1172" s="48"/>
      <c r="AK1172" s="48"/>
      <c r="AL1172" s="48"/>
      <c r="AM1172" s="48"/>
      <c r="AN1172" s="48"/>
      <c r="AO1172" s="48"/>
      <c r="AP1172" s="48"/>
      <c r="AQ1172" s="48"/>
      <c r="AR1172" s="48"/>
      <c r="AS1172" s="48"/>
      <c r="AT1172" s="48"/>
      <c r="AU1172" s="48"/>
      <c r="AV1172" s="48"/>
      <c r="AW1172" s="48"/>
      <c r="AX1172" s="48"/>
      <c r="AY1172" s="48"/>
      <c r="AZ1172" s="48">
        <f>$J1172+$K1172+$L1172</f>
        <v>0</v>
      </c>
      <c r="BA1172" s="48">
        <f t="shared" si="21690"/>
        <v>0</v>
      </c>
      <c r="BB1172" s="48">
        <f t="shared" si="21690"/>
        <v>0</v>
      </c>
      <c r="BC1172" s="48"/>
      <c r="BE1172" t="s">
        <v>215</v>
      </c>
      <c r="CR1172">
        <f>BF1133*AZ1172</f>
        <v>0</v>
      </c>
      <c r="CS1172">
        <f t="shared" ref="CS1172" si="21721">BG1133*BA1172</f>
        <v>0</v>
      </c>
      <c r="CT1172">
        <f t="shared" ref="CT1172" si="21722">BH1133*BB1172</f>
        <v>0</v>
      </c>
    </row>
    <row r="1173" spans="1:98" x14ac:dyDescent="0.3">
      <c r="F1173" s="91">
        <f t="shared" ref="F1173:H1173" si="21723">F1172</f>
        <v>70</v>
      </c>
      <c r="G1173" s="91">
        <f t="shared" si="21723"/>
        <v>70</v>
      </c>
      <c r="H1173" s="4">
        <f t="shared" si="21723"/>
        <v>1</v>
      </c>
      <c r="I1173">
        <v>195</v>
      </c>
      <c r="J1173" s="48">
        <f t="shared" si="20896"/>
        <v>0</v>
      </c>
      <c r="K1173" s="48">
        <f t="shared" si="21680"/>
        <v>0</v>
      </c>
      <c r="L1173" s="98">
        <f t="shared" si="20898"/>
        <v>0</v>
      </c>
      <c r="M1173" s="48"/>
      <c r="N1173" s="48"/>
      <c r="O1173" s="48"/>
      <c r="P1173" s="48"/>
      <c r="Q1173" s="48"/>
      <c r="R1173" s="48"/>
      <c r="S1173" s="48"/>
      <c r="T1173" s="48"/>
      <c r="U1173" s="48"/>
      <c r="V1173" s="48"/>
      <c r="W1173" s="48"/>
      <c r="X1173" s="48"/>
      <c r="Y1173" s="48"/>
      <c r="Z1173" s="48"/>
      <c r="AA1173" s="48"/>
      <c r="AB1173" s="48"/>
      <c r="AC1173" s="48"/>
      <c r="AD1173" s="48"/>
      <c r="AE1173" s="48"/>
      <c r="AF1173" s="48"/>
      <c r="AG1173" s="48"/>
      <c r="AH1173" s="48"/>
      <c r="AI1173" s="48"/>
      <c r="AJ1173" s="48"/>
      <c r="AK1173" s="48"/>
      <c r="AL1173" s="48"/>
      <c r="AM1173" s="48"/>
      <c r="AN1173" s="48"/>
      <c r="AO1173" s="48"/>
      <c r="AP1173" s="48"/>
      <c r="AQ1173" s="48"/>
      <c r="AR1173" s="48"/>
      <c r="AS1173" s="48"/>
      <c r="AT1173" s="48"/>
      <c r="AU1173" s="48"/>
      <c r="AV1173" s="48"/>
      <c r="AW1173" s="48"/>
      <c r="AX1173" s="48"/>
      <c r="AY1173" s="48"/>
      <c r="AZ1173" s="48"/>
      <c r="BA1173" s="48">
        <f>$J1173+$K1173+$L1173</f>
        <v>0</v>
      </c>
      <c r="BB1173" s="48">
        <f>$J1173+$K1173+$L1173</f>
        <v>0</v>
      </c>
      <c r="BC1173" s="48"/>
      <c r="BE1173" t="s">
        <v>216</v>
      </c>
      <c r="CS1173">
        <f>BF1133*BA1173</f>
        <v>0</v>
      </c>
      <c r="CT1173">
        <f>BG1133*BB1173</f>
        <v>0</v>
      </c>
    </row>
    <row r="1174" spans="1:98" x14ac:dyDescent="0.3">
      <c r="F1174" s="91">
        <f t="shared" ref="F1174:H1174" si="21724">F1173</f>
        <v>70</v>
      </c>
      <c r="G1174" s="91">
        <f t="shared" si="21724"/>
        <v>70</v>
      </c>
      <c r="H1174" s="4">
        <f t="shared" si="21724"/>
        <v>1</v>
      </c>
      <c r="I1174">
        <v>200</v>
      </c>
      <c r="J1174" s="48">
        <f t="shared" si="20896"/>
        <v>0</v>
      </c>
      <c r="K1174" s="48">
        <f t="shared" si="21680"/>
        <v>0</v>
      </c>
      <c r="L1174" s="98">
        <f t="shared" si="20898"/>
        <v>0</v>
      </c>
      <c r="M1174" s="48"/>
      <c r="N1174" s="48"/>
      <c r="O1174" s="48"/>
      <c r="P1174" s="48"/>
      <c r="Q1174" s="48"/>
      <c r="R1174" s="48"/>
      <c r="S1174" s="48"/>
      <c r="T1174" s="48"/>
      <c r="U1174" s="48"/>
      <c r="V1174" s="48"/>
      <c r="W1174" s="48"/>
      <c r="X1174" s="48"/>
      <c r="Y1174" s="48"/>
      <c r="Z1174" s="48"/>
      <c r="AA1174" s="48"/>
      <c r="AB1174" s="48"/>
      <c r="AC1174" s="48"/>
      <c r="AD1174" s="48"/>
      <c r="AE1174" s="48"/>
      <c r="AF1174" s="48"/>
      <c r="AG1174" s="48"/>
      <c r="AH1174" s="48"/>
      <c r="AI1174" s="48"/>
      <c r="AJ1174" s="48"/>
      <c r="AK1174" s="48"/>
      <c r="AL1174" s="48"/>
      <c r="AM1174" s="48"/>
      <c r="AN1174" s="48"/>
      <c r="AO1174" s="48"/>
      <c r="AP1174" s="48"/>
      <c r="AQ1174" s="48"/>
      <c r="AR1174" s="48"/>
      <c r="AS1174" s="48"/>
      <c r="AT1174" s="48"/>
      <c r="AU1174" s="48"/>
      <c r="AV1174" s="48"/>
      <c r="AW1174" s="48"/>
      <c r="AX1174" s="48"/>
      <c r="AY1174" s="48"/>
      <c r="AZ1174" s="48"/>
      <c r="BA1174" s="48"/>
      <c r="BB1174" s="48">
        <f>$J1174+$K1174+$L1174</f>
        <v>0</v>
      </c>
      <c r="BC1174" s="48"/>
      <c r="BE1174" s="3" t="s">
        <v>217</v>
      </c>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f>BF1133*BB1174</f>
        <v>0</v>
      </c>
    </row>
    <row r="1175" spans="1:98" x14ac:dyDescent="0.3">
      <c r="I1175">
        <v>205</v>
      </c>
      <c r="BE1175" s="19" t="s">
        <v>176</v>
      </c>
      <c r="BF1175" s="99">
        <f>SUM(BF1133:BF1174)</f>
        <v>0</v>
      </c>
      <c r="BG1175" s="99">
        <f t="shared" ref="BG1175:CT1175" si="21725">SUM(BG1133:BG1174)</f>
        <v>0.74188884742812722</v>
      </c>
      <c r="BH1175" s="99">
        <f t="shared" si="21725"/>
        <v>4.9459256495208495</v>
      </c>
      <c r="BI1175" s="99">
        <f t="shared" si="21725"/>
        <v>12.364814123802121</v>
      </c>
      <c r="BJ1175" s="99">
        <f t="shared" si="21725"/>
        <v>24.729628247604243</v>
      </c>
      <c r="BK1175" s="99">
        <f t="shared" si="21725"/>
        <v>59.038721716918573</v>
      </c>
      <c r="BL1175" s="99">
        <f t="shared" si="21725"/>
        <v>128.9378068436591</v>
      </c>
      <c r="BM1175" s="99">
        <f t="shared" si="21725"/>
        <v>230.32764187450684</v>
      </c>
      <c r="BN1175" s="99">
        <f t="shared" si="21725"/>
        <v>328.49281890500953</v>
      </c>
      <c r="BO1175" s="99">
        <f t="shared" si="21725"/>
        <v>386.42608895373763</v>
      </c>
      <c r="BP1175" s="99">
        <f t="shared" si="21725"/>
        <v>416.51370227844899</v>
      </c>
      <c r="BQ1175" s="99">
        <f t="shared" si="21725"/>
        <v>449.3108120437771</v>
      </c>
      <c r="BR1175" s="99">
        <f t="shared" si="21725"/>
        <v>479.03449814643403</v>
      </c>
      <c r="BS1175" s="99">
        <f t="shared" si="21725"/>
        <v>500.1525427265459</v>
      </c>
      <c r="BT1175" s="99">
        <f t="shared" si="21725"/>
        <v>515.85384834482238</v>
      </c>
      <c r="BU1175" s="99">
        <f t="shared" si="21725"/>
        <v>0.74188884742812722</v>
      </c>
      <c r="BV1175" s="99">
        <f t="shared" si="21725"/>
        <v>4.9459256495208495</v>
      </c>
      <c r="BW1175" s="99">
        <f t="shared" si="21725"/>
        <v>12.364814123802121</v>
      </c>
      <c r="BX1175" s="99">
        <f t="shared" si="21725"/>
        <v>24.729628247604243</v>
      </c>
      <c r="BY1175" s="99">
        <f t="shared" si="21725"/>
        <v>59.038721716918573</v>
      </c>
      <c r="BZ1175" s="99">
        <f t="shared" si="21725"/>
        <v>128.9378068436591</v>
      </c>
      <c r="CA1175" s="99">
        <f t="shared" si="21725"/>
        <v>230.32764187450684</v>
      </c>
      <c r="CB1175" s="99">
        <f t="shared" si="21725"/>
        <v>328.49281890500953</v>
      </c>
      <c r="CC1175" s="99">
        <f t="shared" si="21725"/>
        <v>386.42608895373763</v>
      </c>
      <c r="CD1175" s="99">
        <f t="shared" si="21725"/>
        <v>416.51370227844899</v>
      </c>
      <c r="CE1175" s="99">
        <f t="shared" si="21725"/>
        <v>449.3108120437771</v>
      </c>
      <c r="CF1175" s="99">
        <f t="shared" si="21725"/>
        <v>479.03449814643403</v>
      </c>
      <c r="CG1175" s="99">
        <f t="shared" si="21725"/>
        <v>500.1525427265459</v>
      </c>
      <c r="CH1175" s="99">
        <f t="shared" si="21725"/>
        <v>515.85384834482238</v>
      </c>
      <c r="CI1175" s="99">
        <f t="shared" si="21725"/>
        <v>0.74188884742812722</v>
      </c>
      <c r="CJ1175" s="99">
        <f t="shared" si="21725"/>
        <v>4.9459256495208495</v>
      </c>
      <c r="CK1175" s="99">
        <f t="shared" si="21725"/>
        <v>12.364814123802121</v>
      </c>
      <c r="CL1175" s="99">
        <f t="shared" si="21725"/>
        <v>24.729628247604243</v>
      </c>
      <c r="CM1175" s="99">
        <f t="shared" si="21725"/>
        <v>59.038721716918573</v>
      </c>
      <c r="CN1175" s="99">
        <f t="shared" si="21725"/>
        <v>128.9378068436591</v>
      </c>
      <c r="CO1175" s="99">
        <f t="shared" si="21725"/>
        <v>230.32764187450684</v>
      </c>
      <c r="CP1175" s="99">
        <f t="shared" si="21725"/>
        <v>328.49281890500953</v>
      </c>
      <c r="CQ1175" s="99">
        <f t="shared" si="21725"/>
        <v>386.42608895373763</v>
      </c>
      <c r="CR1175" s="99">
        <f t="shared" si="21725"/>
        <v>416.51370227844899</v>
      </c>
      <c r="CS1175" s="99">
        <f t="shared" si="21725"/>
        <v>449.3108120437771</v>
      </c>
      <c r="CT1175" s="99">
        <f t="shared" si="21725"/>
        <v>479.03449814643403</v>
      </c>
    </row>
    <row r="1177" spans="1:98" x14ac:dyDescent="0.3">
      <c r="A1177" s="60" t="s">
        <v>312</v>
      </c>
    </row>
    <row r="1178" spans="1:98" x14ac:dyDescent="0.3">
      <c r="A1178" s="100"/>
      <c r="B1178" s="100" t="s">
        <v>163</v>
      </c>
      <c r="C1178" s="100" t="s">
        <v>164</v>
      </c>
      <c r="D1178" t="s">
        <v>167</v>
      </c>
      <c r="E1178" t="s">
        <v>166</v>
      </c>
    </row>
    <row r="1179" spans="1:98" x14ac:dyDescent="0.3">
      <c r="A1179" s="100" t="s">
        <v>165</v>
      </c>
      <c r="B1179" s="93">
        <v>70</v>
      </c>
      <c r="C1179" s="93">
        <v>70</v>
      </c>
      <c r="D1179">
        <f>C1179-B1179+5</f>
        <v>5</v>
      </c>
      <c r="E1179" s="4">
        <f>100/(D1179/5)/100</f>
        <v>1</v>
      </c>
      <c r="N1179" s="19">
        <v>0</v>
      </c>
      <c r="O1179" s="19">
        <v>5</v>
      </c>
      <c r="P1179" s="19">
        <v>10</v>
      </c>
      <c r="Q1179" s="19">
        <v>15</v>
      </c>
      <c r="R1179" s="19">
        <v>20</v>
      </c>
      <c r="S1179" s="19">
        <v>25</v>
      </c>
      <c r="T1179" s="19">
        <v>30</v>
      </c>
      <c r="U1179" s="19">
        <v>35</v>
      </c>
      <c r="V1179" s="19">
        <v>40</v>
      </c>
      <c r="W1179" s="19">
        <v>45</v>
      </c>
      <c r="X1179" s="19">
        <v>50</v>
      </c>
      <c r="Y1179" s="19">
        <v>55</v>
      </c>
      <c r="Z1179" s="19">
        <v>60</v>
      </c>
      <c r="AA1179" s="19">
        <v>65</v>
      </c>
      <c r="AB1179" s="19">
        <v>70</v>
      </c>
      <c r="AC1179" s="19">
        <v>75</v>
      </c>
      <c r="AD1179" s="19">
        <v>80</v>
      </c>
      <c r="AE1179" s="19">
        <v>85</v>
      </c>
      <c r="AF1179" s="19">
        <v>90</v>
      </c>
      <c r="AG1179" s="19">
        <v>95</v>
      </c>
      <c r="AH1179" s="19">
        <v>100</v>
      </c>
      <c r="AI1179" s="19">
        <v>105</v>
      </c>
      <c r="AJ1179" s="19">
        <v>110</v>
      </c>
      <c r="AK1179" s="19">
        <v>115</v>
      </c>
      <c r="AL1179" s="19">
        <v>120</v>
      </c>
      <c r="AM1179" s="19">
        <v>125</v>
      </c>
      <c r="AN1179" s="19">
        <v>130</v>
      </c>
      <c r="AO1179" s="19">
        <v>135</v>
      </c>
      <c r="AP1179" s="19">
        <v>140</v>
      </c>
      <c r="AQ1179" s="19">
        <v>145</v>
      </c>
      <c r="AR1179" s="2">
        <v>150</v>
      </c>
      <c r="AS1179" s="19">
        <v>155</v>
      </c>
      <c r="AT1179" s="2">
        <v>160</v>
      </c>
      <c r="AU1179" s="19">
        <v>165</v>
      </c>
      <c r="AV1179" s="2">
        <v>170</v>
      </c>
      <c r="AW1179" s="19">
        <v>175</v>
      </c>
      <c r="AX1179" s="2">
        <v>180</v>
      </c>
      <c r="AY1179" s="19">
        <v>185</v>
      </c>
      <c r="AZ1179" s="2">
        <v>190</v>
      </c>
      <c r="BA1179" s="19">
        <v>195</v>
      </c>
      <c r="BB1179" s="2">
        <v>200</v>
      </c>
      <c r="BF1179" s="19">
        <v>0</v>
      </c>
      <c r="BG1179" s="19">
        <v>5</v>
      </c>
      <c r="BH1179" s="19">
        <v>10</v>
      </c>
      <c r="BI1179" s="19">
        <v>15</v>
      </c>
      <c r="BJ1179" s="19">
        <v>20</v>
      </c>
      <c r="BK1179" s="19">
        <v>25</v>
      </c>
      <c r="BL1179" s="19">
        <v>30</v>
      </c>
      <c r="BM1179" s="19">
        <v>35</v>
      </c>
      <c r="BN1179" s="19">
        <v>40</v>
      </c>
      <c r="BO1179" s="19">
        <v>45</v>
      </c>
      <c r="BP1179" s="19">
        <v>50</v>
      </c>
      <c r="BQ1179" s="19">
        <v>55</v>
      </c>
      <c r="BR1179" s="19">
        <v>60</v>
      </c>
      <c r="BS1179" s="19">
        <v>65</v>
      </c>
      <c r="BT1179" s="19">
        <v>70</v>
      </c>
      <c r="BU1179" s="19">
        <v>75</v>
      </c>
      <c r="BV1179" s="19">
        <v>80</v>
      </c>
      <c r="BW1179" s="19">
        <v>85</v>
      </c>
      <c r="BX1179" s="19">
        <v>90</v>
      </c>
      <c r="BY1179" s="19">
        <v>95</v>
      </c>
      <c r="BZ1179" s="19">
        <v>100</v>
      </c>
      <c r="CA1179" s="19">
        <v>105</v>
      </c>
      <c r="CB1179" s="19">
        <v>110</v>
      </c>
      <c r="CC1179" s="19">
        <v>115</v>
      </c>
      <c r="CD1179" s="19">
        <v>120</v>
      </c>
      <c r="CE1179" s="19">
        <v>125</v>
      </c>
      <c r="CF1179" s="19">
        <v>130</v>
      </c>
      <c r="CG1179" s="19">
        <v>135</v>
      </c>
      <c r="CH1179" s="19">
        <v>140</v>
      </c>
      <c r="CI1179" s="19">
        <v>145</v>
      </c>
      <c r="CJ1179" s="2">
        <v>150</v>
      </c>
      <c r="CK1179" s="19">
        <v>155</v>
      </c>
      <c r="CL1179" s="2">
        <v>160</v>
      </c>
      <c r="CM1179" s="19">
        <v>165</v>
      </c>
      <c r="CN1179" s="2">
        <v>170</v>
      </c>
      <c r="CO1179" s="19">
        <v>175</v>
      </c>
      <c r="CP1179" s="2">
        <v>180</v>
      </c>
      <c r="CQ1179" s="19">
        <v>185</v>
      </c>
      <c r="CR1179" s="2">
        <v>190</v>
      </c>
      <c r="CS1179" s="19">
        <v>195</v>
      </c>
      <c r="CT1179" s="2">
        <v>200</v>
      </c>
    </row>
    <row r="1180" spans="1:98" x14ac:dyDescent="0.3">
      <c r="A1180" s="100" t="s">
        <v>92</v>
      </c>
      <c r="B1180" s="93">
        <v>70</v>
      </c>
      <c r="C1180" s="93">
        <v>70</v>
      </c>
      <c r="D1180">
        <f>C1180-B1180+5</f>
        <v>5</v>
      </c>
      <c r="E1180" s="4">
        <f>IF(D1180&gt;0,100/(D1180/5)/100,1)</f>
        <v>1</v>
      </c>
      <c r="F1180" s="94" t="s">
        <v>163</v>
      </c>
      <c r="G1180" s="94" t="s">
        <v>164</v>
      </c>
      <c r="H1180" s="94" t="s">
        <v>173</v>
      </c>
      <c r="I1180" s="95" t="s">
        <v>169</v>
      </c>
      <c r="J1180" s="3" t="s">
        <v>172</v>
      </c>
      <c r="K1180" s="97" t="s">
        <v>174</v>
      </c>
      <c r="L1180" s="97" t="s">
        <v>175</v>
      </c>
      <c r="M1180" t="s">
        <v>168</v>
      </c>
      <c r="N1180" s="4">
        <f t="shared" ref="N1180" si="21726">IF(IF(BF1179&lt;=$B1179,1,M1180-$E1179)&gt;0,IF(BF1179&lt;=$B1179,1,M1180-$E1179),0)</f>
        <v>1</v>
      </c>
      <c r="O1180" s="4">
        <f t="shared" ref="O1180" si="21727">IF(IF(BG1179&lt;=$B1179,1,N1180-$E1179)&gt;0,IF(BG1179&lt;=$B1179,1,N1180-$E1179),0)</f>
        <v>1</v>
      </c>
      <c r="P1180" s="4">
        <f t="shared" ref="P1180" si="21728">IF(IF(BH1179&lt;=$B1179,1,O1180-$E1179)&gt;0,IF(BH1179&lt;=$B1179,1,O1180-$E1179),0)</f>
        <v>1</v>
      </c>
      <c r="Q1180" s="4">
        <f t="shared" ref="Q1180" si="21729">IF(IF(BI1179&lt;=$B1179,1,P1180-$E1179)&gt;0,IF(BI1179&lt;=$B1179,1,P1180-$E1179),0)</f>
        <v>1</v>
      </c>
      <c r="R1180" s="4">
        <f t="shared" ref="R1180" si="21730">IF(IF(BJ1179&lt;=$B1179,1,Q1180-$E1179)&gt;0,IF(BJ1179&lt;=$B1179,1,Q1180-$E1179),0)</f>
        <v>1</v>
      </c>
      <c r="S1180" s="4">
        <f t="shared" ref="S1180" si="21731">IF(IF(BK1179&lt;=$B1179,1,R1180-$E1179)&gt;0,IF(BK1179&lt;=$B1179,1,R1180-$E1179),0)</f>
        <v>1</v>
      </c>
      <c r="T1180" s="4">
        <f t="shared" ref="T1180" si="21732">IF(IF(BL1179&lt;=$B1179,1,S1180-$E1179)&gt;0,IF(BL1179&lt;=$B1179,1,S1180-$E1179),0)</f>
        <v>1</v>
      </c>
      <c r="U1180" s="4">
        <f t="shared" ref="U1180" si="21733">IF(IF(BM1179&lt;=$B1179,1,T1180-$E1179)&gt;0,IF(BM1179&lt;=$B1179,1,T1180-$E1179),0)</f>
        <v>1</v>
      </c>
      <c r="V1180" s="4">
        <f t="shared" ref="V1180" si="21734">IF(IF(BN1179&lt;=$B1179,1,U1180-$E1179)&gt;0,IF(BN1179&lt;=$B1179,1,U1180-$E1179),0)</f>
        <v>1</v>
      </c>
      <c r="W1180" s="4">
        <f t="shared" ref="W1180" si="21735">IF(IF(BO1179&lt;=$B1179,1,V1180-$E1179)&gt;0,IF(BO1179&lt;=$B1179,1,V1180-$E1179),0)</f>
        <v>1</v>
      </c>
      <c r="X1180" s="4">
        <f t="shared" ref="X1180" si="21736">IF(IF(BP1179&lt;=$B1179,1,W1180-$E1179)&gt;0,IF(BP1179&lt;=$B1179,1,W1180-$E1179),0)</f>
        <v>1</v>
      </c>
      <c r="Y1180" s="4">
        <f t="shared" ref="Y1180" si="21737">IF(IF(BQ1179&lt;=$B1179,1,X1180-$E1179)&gt;0,IF(BQ1179&lt;=$B1179,1,X1180-$E1179),0)</f>
        <v>1</v>
      </c>
      <c r="Z1180" s="4">
        <f t="shared" ref="Z1180" si="21738">IF(IF(BR1179&lt;=$B1179,1,Y1180-$E1179)&gt;0,IF(BR1179&lt;=$B1179,1,Y1180-$E1179),0)</f>
        <v>1</v>
      </c>
      <c r="AA1180" s="4">
        <f t="shared" ref="AA1180" si="21739">IF(IF(BS1179&lt;=$B1179,1,Z1180-$E1179)&gt;0,IF(BS1179&lt;=$B1179,1,Z1180-$E1179),0)</f>
        <v>1</v>
      </c>
      <c r="AB1180" s="4">
        <f t="shared" ref="AB1180" si="21740">IF(IF(BT1179&lt;=$B1179,1,AA1180-$E1179)&gt;0,IF(BT1179&lt;=$B1179,1,AA1180-$E1179),0)</f>
        <v>1</v>
      </c>
      <c r="AC1180" s="4">
        <f t="shared" ref="AC1180" si="21741">IF(IF(BU1179&lt;=$B1179,1,AB1180-$E1179)&gt;0,IF(BU1179&lt;=$B1179,1,AB1180-$E1179),0)</f>
        <v>0</v>
      </c>
      <c r="AD1180" s="4">
        <f t="shared" ref="AD1180" si="21742">IF(IF(BV1179&lt;=$B1179,1,AC1180-$E1179)&gt;0,IF(BV1179&lt;=$B1179,1,AC1180-$E1179),0)</f>
        <v>0</v>
      </c>
      <c r="AE1180" s="4">
        <f t="shared" ref="AE1180" si="21743">IF(IF(BW1179&lt;=$B1179,1,AD1180-$E1179)&gt;0,IF(BW1179&lt;=$B1179,1,AD1180-$E1179),0)</f>
        <v>0</v>
      </c>
      <c r="AF1180" s="4">
        <f t="shared" ref="AF1180" si="21744">IF(IF(BX1179&lt;=$B1179,1,AE1180-$E1179)&gt;0,IF(BX1179&lt;=$B1179,1,AE1180-$E1179),0)</f>
        <v>0</v>
      </c>
      <c r="AG1180" s="4">
        <f t="shared" ref="AG1180" si="21745">IF(IF(BY1179&lt;=$B1179,1,AF1180-$E1179)&gt;0,IF(BY1179&lt;=$B1179,1,AF1180-$E1179),0)</f>
        <v>0</v>
      </c>
      <c r="AH1180" s="4">
        <f t="shared" ref="AH1180" si="21746">IF(IF(BZ1179&lt;=$B1179,1,AG1180-$E1179)&gt;0,IF(BZ1179&lt;=$B1179,1,AG1180-$E1179),0)</f>
        <v>0</v>
      </c>
      <c r="AI1180" s="4">
        <f t="shared" ref="AI1180" si="21747">IF(IF(CA1179&lt;=$B1179,1,AH1180-$E1179)&gt;0,IF(CA1179&lt;=$B1179,1,AH1180-$E1179),0)</f>
        <v>0</v>
      </c>
      <c r="AJ1180" s="4">
        <f t="shared" ref="AJ1180" si="21748">IF(IF(CB1179&lt;=$B1179,1,AI1180-$E1179)&gt;0,IF(CB1179&lt;=$B1179,1,AI1180-$E1179),0)</f>
        <v>0</v>
      </c>
      <c r="AK1180" s="4">
        <f t="shared" ref="AK1180" si="21749">IF(IF(CC1179&lt;=$B1179,1,AJ1180-$E1179)&gt;0,IF(CC1179&lt;=$B1179,1,AJ1180-$E1179),0)</f>
        <v>0</v>
      </c>
      <c r="AL1180" s="4">
        <f t="shared" ref="AL1180" si="21750">IF(IF(CD1179&lt;=$B1179,1,AK1180-$E1179)&gt;0,IF(CD1179&lt;=$B1179,1,AK1180-$E1179),0)</f>
        <v>0</v>
      </c>
      <c r="AM1180" s="4">
        <f t="shared" ref="AM1180" si="21751">IF(IF(CE1179&lt;=$B1179,1,AL1180-$E1179)&gt;0,IF(CE1179&lt;=$B1179,1,AL1180-$E1179),0)</f>
        <v>0</v>
      </c>
      <c r="AN1180" s="4">
        <f t="shared" ref="AN1180" si="21752">IF(IF(CF1179&lt;=$B1179,1,AM1180-$E1179)&gt;0,IF(CF1179&lt;=$B1179,1,AM1180-$E1179),0)</f>
        <v>0</v>
      </c>
      <c r="AO1180" s="4">
        <f t="shared" ref="AO1180" si="21753">IF(IF(CG1179&lt;=$B1179,1,AN1180-$E1179)&gt;0,IF(CG1179&lt;=$B1179,1,AN1180-$E1179),0)</f>
        <v>0</v>
      </c>
      <c r="AP1180" s="4">
        <f t="shared" ref="AP1180" si="21754">IF(IF(CH1179&lt;=$B1179,1,AO1180-$E1179)&gt;0,IF(CH1179&lt;=$B1179,1,AO1180-$E1179),0)</f>
        <v>0</v>
      </c>
      <c r="AQ1180" s="4">
        <f t="shared" ref="AQ1180" si="21755">IF(IF(CI1179&lt;=$B1179,1,AP1180-$E1179)&gt;0,IF(CI1179&lt;=$B1179,1,AP1180-$E1179),0)</f>
        <v>0</v>
      </c>
      <c r="AR1180" s="4">
        <f t="shared" ref="AR1180" si="21756">IF(IF(CJ1179&lt;=$B1179,1,AQ1180-$E1179)&gt;0,IF(CJ1179&lt;=$B1179,1,AQ1180-$E1179),0)</f>
        <v>0</v>
      </c>
      <c r="AS1180" s="4">
        <f t="shared" ref="AS1180" si="21757">IF(IF(CK1179&lt;=$B1179,1,AR1180-$E1179)&gt;0,IF(CK1179&lt;=$B1179,1,AR1180-$E1179),0)</f>
        <v>0</v>
      </c>
      <c r="AT1180" s="4">
        <f t="shared" ref="AT1180" si="21758">IF(IF(CL1179&lt;=$B1179,1,AS1180-$E1179)&gt;0,IF(CL1179&lt;=$B1179,1,AS1180-$E1179),0)</f>
        <v>0</v>
      </c>
      <c r="AU1180" s="4">
        <f t="shared" ref="AU1180" si="21759">IF(IF(CM1179&lt;=$B1179,1,AT1180-$E1179)&gt;0,IF(CM1179&lt;=$B1179,1,AT1180-$E1179),0)</f>
        <v>0</v>
      </c>
      <c r="AV1180" s="4">
        <f t="shared" ref="AV1180" si="21760">IF(IF(CN1179&lt;=$B1179,1,AU1180-$E1179)&gt;0,IF(CN1179&lt;=$B1179,1,AU1180-$E1179),0)</f>
        <v>0</v>
      </c>
      <c r="AW1180" s="4">
        <f t="shared" ref="AW1180" si="21761">IF(IF(CO1179&lt;=$B1179,1,AV1180-$E1179)&gt;0,IF(CO1179&lt;=$B1179,1,AV1180-$E1179),0)</f>
        <v>0</v>
      </c>
      <c r="AX1180" s="4">
        <f t="shared" ref="AX1180" si="21762">IF(IF(CP1179&lt;=$B1179,1,AW1180-$E1179)&gt;0,IF(CP1179&lt;=$B1179,1,AW1180-$E1179),0)</f>
        <v>0</v>
      </c>
      <c r="AY1180" s="4">
        <f t="shared" ref="AY1180" si="21763">IF(IF(CQ1179&lt;=$B1179,1,AX1180-$E1179)&gt;0,IF(CQ1179&lt;=$B1179,1,AX1180-$E1179),0)</f>
        <v>0</v>
      </c>
      <c r="AZ1180" s="4">
        <f t="shared" ref="AZ1180" si="21764">IF(IF(CR1179&lt;=$B1179,1,AY1180-$E1179)&gt;0,IF(CR1179&lt;=$B1179,1,AY1180-$E1179),0)</f>
        <v>0</v>
      </c>
      <c r="BA1180" s="4">
        <f t="shared" ref="BA1180" si="21765">IF(IF(CS1179&lt;=$B1179,1,AZ1180-$E1179)&gt;0,IF(CS1179&lt;=$B1179,1,AZ1180-$E1179),0)</f>
        <v>0</v>
      </c>
      <c r="BB1180" s="4">
        <f t="shared" ref="BB1180" si="21766">IF(IF(CT1179&lt;=$B1179,1,BA1180-$E1179)&gt;0,IF(CT1179&lt;=$B1179,1,BA1180-$E1179),0)</f>
        <v>0</v>
      </c>
      <c r="BE1180" t="s">
        <v>171</v>
      </c>
      <c r="BF1180" s="91">
        <f>'Data tilvækstoversigt'!C884*N1180</f>
        <v>0</v>
      </c>
      <c r="BG1180" s="91">
        <f>'Data tilvækstoversigt'!D884*O1180</f>
        <v>0.13048319608575595</v>
      </c>
      <c r="BH1180" s="91">
        <f>'Data tilvækstoversigt'!E884*P1180</f>
        <v>0.8698879739050398</v>
      </c>
      <c r="BI1180" s="91">
        <f>'Data tilvækstoversigt'!F884*Q1180</f>
        <v>2.1747199347625989</v>
      </c>
      <c r="BJ1180" s="91">
        <f>'Data tilvækstoversigt'!G884*R1180</f>
        <v>4.3494398695251979</v>
      </c>
      <c r="BK1180" s="91">
        <f>'Data tilvækstoversigt'!H884*S1180</f>
        <v>8.254447211203793</v>
      </c>
      <c r="BL1180" s="91">
        <f>'Data tilvækstoversigt'!I884*T1180</f>
        <v>17.177986226320478</v>
      </c>
      <c r="BM1180" s="91">
        <f>'Data tilvækstoversigt'!J884*U1180</f>
        <v>31.783160578194032</v>
      </c>
      <c r="BN1180" s="91">
        <f>'Data tilvækstoversigt'!K884*V1180</f>
        <v>57.004443700403343</v>
      </c>
      <c r="BO1180" s="91">
        <f>'Data tilvækstoversigt'!L884*W1180</f>
        <v>90.999219424478113</v>
      </c>
      <c r="BP1180" s="91">
        <f>'Data tilvækstoversigt'!M884*X1180</f>
        <v>137.78720474261135</v>
      </c>
      <c r="BQ1180" s="91">
        <f>'Data tilvækstoversigt'!N884*Y1180</f>
        <v>191.70855185582082</v>
      </c>
      <c r="BR1180" s="91">
        <f>'Data tilvækstoversigt'!O884*Z1180</f>
        <v>251.99899263484838</v>
      </c>
      <c r="BS1180" s="91">
        <f>'Data tilvækstoversigt'!P884*AA1180</f>
        <v>314.73736007140894</v>
      </c>
      <c r="BT1180" s="91">
        <f>'Data tilvækstoversigt'!Q884*AB1180</f>
        <v>377.59155730463834</v>
      </c>
      <c r="BU1180" s="91">
        <f>'Data tilvækstoversigt'!R884*AC1180</f>
        <v>0</v>
      </c>
      <c r="BV1180" s="91">
        <f>'Data tilvækstoversigt'!S884*AD1180</f>
        <v>0</v>
      </c>
      <c r="BW1180" s="91">
        <f>'Data tilvækstoversigt'!T884*AE1180</f>
        <v>0</v>
      </c>
      <c r="BX1180" s="91">
        <f>'Data tilvækstoversigt'!U884*AF1180</f>
        <v>0</v>
      </c>
      <c r="BY1180" s="91">
        <f>'Data tilvækstoversigt'!V884*AG1180</f>
        <v>0</v>
      </c>
      <c r="BZ1180" s="91">
        <f>'Data tilvækstoversigt'!W884*AH1180</f>
        <v>0</v>
      </c>
      <c r="CA1180" s="91">
        <f>'Data tilvækstoversigt'!X884*AI1180</f>
        <v>0</v>
      </c>
      <c r="CB1180" s="91">
        <f>'Data tilvækstoversigt'!Y884*AJ1180</f>
        <v>0</v>
      </c>
      <c r="CC1180" s="91">
        <f>'Data tilvækstoversigt'!Z884*AK1180</f>
        <v>0</v>
      </c>
      <c r="CD1180" s="91">
        <f>'Data tilvækstoversigt'!AA884*AL1180</f>
        <v>0</v>
      </c>
      <c r="CE1180" s="91">
        <f>'Data tilvækstoversigt'!AB884*AM1180</f>
        <v>0</v>
      </c>
      <c r="CF1180" s="91">
        <f>'Data tilvækstoversigt'!AC884*AN1180</f>
        <v>0</v>
      </c>
      <c r="CG1180" s="91">
        <f>'Data tilvækstoversigt'!AD884*AO1180</f>
        <v>0</v>
      </c>
      <c r="CH1180" s="91">
        <f>'Data tilvækstoversigt'!AE884*AP1180</f>
        <v>0</v>
      </c>
      <c r="CI1180" s="91">
        <f>'Data tilvækstoversigt'!AF884*AQ1180</f>
        <v>0</v>
      </c>
      <c r="CJ1180" s="91">
        <f>'Data tilvækstoversigt'!AG884*AR1180</f>
        <v>0</v>
      </c>
      <c r="CK1180" s="91">
        <f>'Data tilvækstoversigt'!AH884*AS1180</f>
        <v>0</v>
      </c>
      <c r="CL1180" s="91">
        <f>'Data tilvækstoversigt'!AI884*AT1180</f>
        <v>0</v>
      </c>
      <c r="CM1180" s="91">
        <f>'Data tilvækstoversigt'!AJ884*AU1180</f>
        <v>0</v>
      </c>
      <c r="CN1180" s="91">
        <f>'Data tilvækstoversigt'!AK884*AV1180</f>
        <v>0</v>
      </c>
      <c r="CO1180" s="91">
        <f>'Data tilvækstoversigt'!AL884*AW1180</f>
        <v>0</v>
      </c>
      <c r="CP1180" s="91">
        <f>'Data tilvækstoversigt'!AM884*AX1180</f>
        <v>0</v>
      </c>
      <c r="CQ1180" s="91">
        <f>'Data tilvækstoversigt'!AN884*AY1180</f>
        <v>0</v>
      </c>
      <c r="CR1180" s="91">
        <f>'Data tilvækstoversigt'!AO884*AZ1180</f>
        <v>0</v>
      </c>
      <c r="CS1180" s="91">
        <f>'Data tilvækstoversigt'!AP884*BA1180</f>
        <v>0</v>
      </c>
      <c r="CT1180" s="91">
        <f>'Data tilvækstoversigt'!AQ884*BB1180</f>
        <v>0</v>
      </c>
    </row>
    <row r="1181" spans="1:98" x14ac:dyDescent="0.3">
      <c r="F1181" s="92">
        <f>B1180</f>
        <v>70</v>
      </c>
      <c r="G1181" s="92">
        <f>C1180</f>
        <v>70</v>
      </c>
      <c r="H1181" s="4">
        <f>E1180</f>
        <v>1</v>
      </c>
      <c r="I1181">
        <v>0</v>
      </c>
      <c r="J1181" s="48">
        <f>IF(AND(I1181&gt;=F1181,I1181&lt;=G1181+1),H1181,0)</f>
        <v>0</v>
      </c>
      <c r="K1181" s="48">
        <f>IF(IF(AND(I1181&gt;=(F1181*2),I1181&lt;=G1181+F1181+(G1181-F1181+5)+1),((H1181)^2)*(I1182-F1181*2)/5,0)&lt;=H1181,IF(AND(I1181&gt;=(F1181*2),I1181&lt;=G1181+F1181+(G1181-F1181+5)+1),((H1181)^2)*(I1182-F1181*2)/5,0),(K1180-H1181^2))</f>
        <v>0</v>
      </c>
      <c r="L1181" s="98">
        <f>IF(IF(AND(I1181&gt;=(F1181*3),I1181&lt;=G1181+F1181+F1181+(G1181-F1181+5)+1),((H1181)^3)*(I1182-F1181*3)/5,0)&lt;=H1181,IF(AND(I1181&gt;=(F1181*3),I1181&lt;=G1181+F1181+F1181+(G1181-F1181+5)+1),((H1181)^3)*(I1182-F1181*3)/5,0),(L1180-H1181^3))</f>
        <v>0</v>
      </c>
      <c r="M1181" s="96"/>
      <c r="N1181" s="48">
        <f>$J1181+$K1181+$L1181</f>
        <v>0</v>
      </c>
      <c r="O1181" s="48">
        <f t="shared" ref="O1181:BB1187" si="21767">$J1181+$K1181+$L1181</f>
        <v>0</v>
      </c>
      <c r="P1181" s="48">
        <f t="shared" si="21767"/>
        <v>0</v>
      </c>
      <c r="Q1181" s="48">
        <f t="shared" si="21767"/>
        <v>0</v>
      </c>
      <c r="R1181" s="48">
        <f t="shared" si="21767"/>
        <v>0</v>
      </c>
      <c r="S1181" s="48">
        <f t="shared" si="21767"/>
        <v>0</v>
      </c>
      <c r="T1181" s="48">
        <f t="shared" si="21767"/>
        <v>0</v>
      </c>
      <c r="U1181" s="48">
        <f t="shared" si="21767"/>
        <v>0</v>
      </c>
      <c r="V1181" s="48">
        <f t="shared" si="21767"/>
        <v>0</v>
      </c>
      <c r="W1181" s="48">
        <f t="shared" si="21767"/>
        <v>0</v>
      </c>
      <c r="X1181" s="48">
        <f t="shared" si="21767"/>
        <v>0</v>
      </c>
      <c r="Y1181" s="48">
        <f t="shared" si="21767"/>
        <v>0</v>
      </c>
      <c r="Z1181" s="48">
        <f t="shared" si="21767"/>
        <v>0</v>
      </c>
      <c r="AA1181" s="48">
        <f t="shared" si="21767"/>
        <v>0</v>
      </c>
      <c r="AB1181" s="48">
        <f t="shared" si="21767"/>
        <v>0</v>
      </c>
      <c r="AC1181" s="48">
        <f t="shared" si="21767"/>
        <v>0</v>
      </c>
      <c r="AD1181" s="48">
        <f t="shared" si="21767"/>
        <v>0</v>
      </c>
      <c r="AE1181" s="48">
        <f t="shared" si="21767"/>
        <v>0</v>
      </c>
      <c r="AF1181" s="48">
        <f t="shared" si="21767"/>
        <v>0</v>
      </c>
      <c r="AG1181" s="48">
        <f t="shared" si="21767"/>
        <v>0</v>
      </c>
      <c r="AH1181" s="48">
        <f t="shared" si="21767"/>
        <v>0</v>
      </c>
      <c r="AI1181" s="48">
        <f t="shared" si="21767"/>
        <v>0</v>
      </c>
      <c r="AJ1181" s="48">
        <f t="shared" si="21767"/>
        <v>0</v>
      </c>
      <c r="AK1181" s="48">
        <f t="shared" si="21767"/>
        <v>0</v>
      </c>
      <c r="AL1181" s="48">
        <f t="shared" si="21767"/>
        <v>0</v>
      </c>
      <c r="AM1181" s="48">
        <f t="shared" si="21767"/>
        <v>0</v>
      </c>
      <c r="AN1181" s="48">
        <f t="shared" si="21767"/>
        <v>0</v>
      </c>
      <c r="AO1181" s="48">
        <f t="shared" si="21767"/>
        <v>0</v>
      </c>
      <c r="AP1181" s="48">
        <f t="shared" si="21767"/>
        <v>0</v>
      </c>
      <c r="AQ1181" s="48">
        <f t="shared" si="21767"/>
        <v>0</v>
      </c>
      <c r="AR1181" s="48">
        <f t="shared" si="21767"/>
        <v>0</v>
      </c>
      <c r="AS1181" s="48">
        <f t="shared" si="21767"/>
        <v>0</v>
      </c>
      <c r="AT1181" s="48">
        <f t="shared" si="21767"/>
        <v>0</v>
      </c>
      <c r="AU1181" s="48">
        <f t="shared" si="21767"/>
        <v>0</v>
      </c>
      <c r="AV1181" s="48">
        <f t="shared" si="21767"/>
        <v>0</v>
      </c>
      <c r="AW1181" s="48">
        <f t="shared" si="21767"/>
        <v>0</v>
      </c>
      <c r="AX1181" s="48">
        <f t="shared" si="21767"/>
        <v>0</v>
      </c>
      <c r="AY1181" s="48">
        <f t="shared" si="21767"/>
        <v>0</v>
      </c>
      <c r="AZ1181" s="48">
        <f t="shared" si="21767"/>
        <v>0</v>
      </c>
      <c r="BA1181" s="48">
        <f t="shared" si="21767"/>
        <v>0</v>
      </c>
      <c r="BB1181" s="48">
        <f t="shared" si="21767"/>
        <v>0</v>
      </c>
      <c r="BC1181" s="48"/>
      <c r="BE1181" t="s">
        <v>177</v>
      </c>
      <c r="BF1181">
        <f>BF1180*N1181</f>
        <v>0</v>
      </c>
      <c r="BG1181">
        <f t="shared" ref="BG1181" si="21768">BG1180*O1181</f>
        <v>0</v>
      </c>
      <c r="BH1181">
        <f t="shared" ref="BH1181" si="21769">BH1180*P1181</f>
        <v>0</v>
      </c>
      <c r="BI1181">
        <f t="shared" ref="BI1181" si="21770">BI1180*Q1181</f>
        <v>0</v>
      </c>
      <c r="BJ1181">
        <f t="shared" ref="BJ1181" si="21771">BJ1180*R1181</f>
        <v>0</v>
      </c>
      <c r="BK1181">
        <f t="shared" ref="BK1181" si="21772">BK1180*S1181</f>
        <v>0</v>
      </c>
      <c r="BL1181">
        <f t="shared" ref="BL1181" si="21773">BL1180*T1181</f>
        <v>0</v>
      </c>
      <c r="BM1181">
        <f t="shared" ref="BM1181" si="21774">BM1180*U1181</f>
        <v>0</v>
      </c>
      <c r="BN1181">
        <f t="shared" ref="BN1181" si="21775">BN1180*V1181</f>
        <v>0</v>
      </c>
      <c r="BO1181">
        <f t="shared" ref="BO1181" si="21776">BO1180*W1181</f>
        <v>0</v>
      </c>
      <c r="BP1181">
        <f t="shared" ref="BP1181" si="21777">BP1180*X1181</f>
        <v>0</v>
      </c>
      <c r="BQ1181">
        <f t="shared" ref="BQ1181" si="21778">BQ1180*Y1181</f>
        <v>0</v>
      </c>
      <c r="BR1181">
        <f t="shared" ref="BR1181" si="21779">BR1180*Z1181</f>
        <v>0</v>
      </c>
      <c r="BS1181">
        <f t="shared" ref="BS1181" si="21780">BS1180*AA1181</f>
        <v>0</v>
      </c>
      <c r="BT1181">
        <f t="shared" ref="BT1181" si="21781">BT1180*AB1181</f>
        <v>0</v>
      </c>
      <c r="BU1181">
        <f t="shared" ref="BU1181" si="21782">BU1180*AC1181</f>
        <v>0</v>
      </c>
      <c r="BV1181">
        <f t="shared" ref="BV1181" si="21783">BV1180*AD1181</f>
        <v>0</v>
      </c>
      <c r="BW1181">
        <f t="shared" ref="BW1181" si="21784">BW1180*AE1181</f>
        <v>0</v>
      </c>
      <c r="BX1181">
        <f t="shared" ref="BX1181" si="21785">BX1180*AF1181</f>
        <v>0</v>
      </c>
      <c r="BY1181">
        <f t="shared" ref="BY1181" si="21786">BY1180*AG1181</f>
        <v>0</v>
      </c>
      <c r="BZ1181">
        <f t="shared" ref="BZ1181" si="21787">BZ1180*AH1181</f>
        <v>0</v>
      </c>
      <c r="CA1181">
        <f t="shared" ref="CA1181" si="21788">CA1180*AI1181</f>
        <v>0</v>
      </c>
      <c r="CB1181">
        <f t="shared" ref="CB1181" si="21789">CB1180*AJ1181</f>
        <v>0</v>
      </c>
      <c r="CC1181">
        <f t="shared" ref="CC1181" si="21790">CC1180*AK1181</f>
        <v>0</v>
      </c>
      <c r="CD1181">
        <f t="shared" ref="CD1181" si="21791">CD1180*AL1181</f>
        <v>0</v>
      </c>
      <c r="CE1181">
        <f t="shared" ref="CE1181" si="21792">CE1180*AM1181</f>
        <v>0</v>
      </c>
      <c r="CF1181">
        <f t="shared" ref="CF1181" si="21793">CF1180*AN1181</f>
        <v>0</v>
      </c>
      <c r="CG1181">
        <f t="shared" ref="CG1181" si="21794">CG1180*AO1181</f>
        <v>0</v>
      </c>
      <c r="CH1181">
        <f t="shared" ref="CH1181" si="21795">CH1180*AP1181</f>
        <v>0</v>
      </c>
      <c r="CI1181">
        <f t="shared" ref="CI1181" si="21796">CI1180*AQ1181</f>
        <v>0</v>
      </c>
      <c r="CJ1181">
        <f t="shared" ref="CJ1181" si="21797">CJ1180*AR1181</f>
        <v>0</v>
      </c>
      <c r="CK1181">
        <f t="shared" ref="CK1181" si="21798">CK1180*AS1181</f>
        <v>0</v>
      </c>
      <c r="CL1181">
        <f t="shared" ref="CL1181" si="21799">CL1180*AT1181</f>
        <v>0</v>
      </c>
      <c r="CM1181">
        <f t="shared" ref="CM1181" si="21800">CM1180*AU1181</f>
        <v>0</v>
      </c>
      <c r="CN1181">
        <f t="shared" ref="CN1181" si="21801">CN1180*AV1181</f>
        <v>0</v>
      </c>
      <c r="CO1181">
        <f t="shared" ref="CO1181" si="21802">CO1180*AW1181</f>
        <v>0</v>
      </c>
      <c r="CP1181">
        <f t="shared" ref="CP1181" si="21803">CP1180*AX1181</f>
        <v>0</v>
      </c>
      <c r="CQ1181">
        <f t="shared" ref="CQ1181" si="21804">CQ1180*AY1181</f>
        <v>0</v>
      </c>
      <c r="CR1181">
        <f t="shared" ref="CR1181" si="21805">CR1180*AZ1181</f>
        <v>0</v>
      </c>
      <c r="CS1181">
        <f t="shared" ref="CS1181" si="21806">CS1180*BA1181</f>
        <v>0</v>
      </c>
      <c r="CT1181">
        <f t="shared" ref="CT1181" si="21807">CT1180*BB1181</f>
        <v>0</v>
      </c>
    </row>
    <row r="1182" spans="1:98" x14ac:dyDescent="0.3">
      <c r="F1182" s="91">
        <f>F1181</f>
        <v>70</v>
      </c>
      <c r="G1182" s="91">
        <f>G1181</f>
        <v>70</v>
      </c>
      <c r="H1182" s="4">
        <f>H1181</f>
        <v>1</v>
      </c>
      <c r="I1182">
        <v>5</v>
      </c>
      <c r="J1182" s="48">
        <f t="shared" ref="J1182:J1221" si="21808">IF(AND(I1182&gt;=F1182,I1182&lt;=G1182+1),H1182,0)</f>
        <v>0</v>
      </c>
      <c r="K1182" s="48">
        <f t="shared" ref="K1182:K1187" si="21809">IF(IF(AND(I1182&gt;=(F1182*2),I1182&lt;=G1182+F1182+(G1182-F1182+5)+1),((H1182)^2)*(I1183-F1182*2)/5,0)&lt;=H1182,IF(AND(I1182&gt;=(F1182*2),I1182&lt;=G1182+F1182+(G1182-F1182+5)+1),((H1182)^2)*(I1183-F1182*2)/5,0),(K1181-H1182^2))</f>
        <v>0</v>
      </c>
      <c r="L1182" s="98">
        <f t="shared" ref="L1182:L1221" si="21810">IF(IF(AND(I1182&gt;=(F1182*3),I1182&lt;=G1182+F1182+F1182+(G1182-F1182+5)+1),((H1182)^3)*(I1183-F1182*3)/5,0)&lt;=H1182,IF(AND(I1182&gt;=(F1182*3),I1182&lt;=G1182+F1182+F1182+(G1182-F1182+5)+1),((H1182)^3)*(I1183-F1182*3)/5,0),(L1181-H1182^3))</f>
        <v>0</v>
      </c>
      <c r="M1182" s="48"/>
      <c r="N1182" s="48"/>
      <c r="O1182" s="48">
        <f>$J1182+$K1182+$L1182</f>
        <v>0</v>
      </c>
      <c r="P1182" s="48">
        <f t="shared" si="21767"/>
        <v>0</v>
      </c>
      <c r="Q1182" s="48">
        <f t="shared" si="21767"/>
        <v>0</v>
      </c>
      <c r="R1182" s="48">
        <f t="shared" si="21767"/>
        <v>0</v>
      </c>
      <c r="S1182" s="48">
        <f t="shared" si="21767"/>
        <v>0</v>
      </c>
      <c r="T1182" s="48">
        <f t="shared" si="21767"/>
        <v>0</v>
      </c>
      <c r="U1182" s="48">
        <f t="shared" si="21767"/>
        <v>0</v>
      </c>
      <c r="V1182" s="48">
        <f t="shared" si="21767"/>
        <v>0</v>
      </c>
      <c r="W1182" s="48">
        <f t="shared" si="21767"/>
        <v>0</v>
      </c>
      <c r="X1182" s="48">
        <f t="shared" si="21767"/>
        <v>0</v>
      </c>
      <c r="Y1182" s="48">
        <f t="shared" si="21767"/>
        <v>0</v>
      </c>
      <c r="Z1182" s="48">
        <f t="shared" si="21767"/>
        <v>0</v>
      </c>
      <c r="AA1182" s="48">
        <f t="shared" si="21767"/>
        <v>0</v>
      </c>
      <c r="AB1182" s="48">
        <f t="shared" si="21767"/>
        <v>0</v>
      </c>
      <c r="AC1182" s="48">
        <f t="shared" si="21767"/>
        <v>0</v>
      </c>
      <c r="AD1182" s="48">
        <f t="shared" si="21767"/>
        <v>0</v>
      </c>
      <c r="AE1182" s="48">
        <f t="shared" si="21767"/>
        <v>0</v>
      </c>
      <c r="AF1182" s="48">
        <f t="shared" si="21767"/>
        <v>0</v>
      </c>
      <c r="AG1182" s="48">
        <f t="shared" si="21767"/>
        <v>0</v>
      </c>
      <c r="AH1182" s="48">
        <f t="shared" si="21767"/>
        <v>0</v>
      </c>
      <c r="AI1182" s="48">
        <f t="shared" si="21767"/>
        <v>0</v>
      </c>
      <c r="AJ1182" s="48">
        <f t="shared" si="21767"/>
        <v>0</v>
      </c>
      <c r="AK1182" s="48">
        <f t="shared" si="21767"/>
        <v>0</v>
      </c>
      <c r="AL1182" s="48">
        <f t="shared" si="21767"/>
        <v>0</v>
      </c>
      <c r="AM1182" s="48">
        <f t="shared" si="21767"/>
        <v>0</v>
      </c>
      <c r="AN1182" s="48">
        <f t="shared" si="21767"/>
        <v>0</v>
      </c>
      <c r="AO1182" s="48">
        <f t="shared" si="21767"/>
        <v>0</v>
      </c>
      <c r="AP1182" s="48">
        <f t="shared" si="21767"/>
        <v>0</v>
      </c>
      <c r="AQ1182" s="48">
        <f t="shared" si="21767"/>
        <v>0</v>
      </c>
      <c r="AR1182" s="48">
        <f t="shared" si="21767"/>
        <v>0</v>
      </c>
      <c r="AS1182" s="48">
        <f t="shared" si="21767"/>
        <v>0</v>
      </c>
      <c r="AT1182" s="48">
        <f t="shared" si="21767"/>
        <v>0</v>
      </c>
      <c r="AU1182" s="48">
        <f t="shared" si="21767"/>
        <v>0</v>
      </c>
      <c r="AV1182" s="48">
        <f t="shared" si="21767"/>
        <v>0</v>
      </c>
      <c r="AW1182" s="48">
        <f t="shared" si="21767"/>
        <v>0</v>
      </c>
      <c r="AX1182" s="48">
        <f t="shared" si="21767"/>
        <v>0</v>
      </c>
      <c r="AY1182" s="48">
        <f t="shared" si="21767"/>
        <v>0</v>
      </c>
      <c r="AZ1182" s="48">
        <f t="shared" si="21767"/>
        <v>0</v>
      </c>
      <c r="BA1182" s="48">
        <f t="shared" si="21767"/>
        <v>0</v>
      </c>
      <c r="BB1182" s="48">
        <f t="shared" si="21767"/>
        <v>0</v>
      </c>
      <c r="BC1182" s="48"/>
      <c r="BE1182" t="s">
        <v>178</v>
      </c>
      <c r="BG1182">
        <f>BF1180*O1182</f>
        <v>0</v>
      </c>
      <c r="BH1182">
        <f t="shared" ref="BH1182" si="21811">BG1180*P1182</f>
        <v>0</v>
      </c>
      <c r="BI1182">
        <f t="shared" ref="BI1182" si="21812">BH1180*Q1182</f>
        <v>0</v>
      </c>
      <c r="BJ1182">
        <f t="shared" ref="BJ1182" si="21813">BI1180*R1182</f>
        <v>0</v>
      </c>
      <c r="BK1182">
        <f t="shared" ref="BK1182" si="21814">BJ1180*S1182</f>
        <v>0</v>
      </c>
      <c r="BL1182">
        <f t="shared" ref="BL1182" si="21815">BK1180*T1182</f>
        <v>0</v>
      </c>
      <c r="BM1182">
        <f t="shared" ref="BM1182" si="21816">BL1180*U1182</f>
        <v>0</v>
      </c>
      <c r="BN1182">
        <f t="shared" ref="BN1182" si="21817">BM1180*V1182</f>
        <v>0</v>
      </c>
      <c r="BO1182">
        <f t="shared" ref="BO1182" si="21818">BN1180*W1182</f>
        <v>0</v>
      </c>
      <c r="BP1182">
        <f t="shared" ref="BP1182" si="21819">BO1180*X1182</f>
        <v>0</v>
      </c>
      <c r="BQ1182">
        <f t="shared" ref="BQ1182" si="21820">BP1180*Y1182</f>
        <v>0</v>
      </c>
      <c r="BR1182">
        <f t="shared" ref="BR1182" si="21821">BQ1180*Z1182</f>
        <v>0</v>
      </c>
      <c r="BS1182">
        <f t="shared" ref="BS1182" si="21822">BR1180*AA1182</f>
        <v>0</v>
      </c>
      <c r="BT1182">
        <f t="shared" ref="BT1182" si="21823">BS1180*AB1182</f>
        <v>0</v>
      </c>
      <c r="BU1182">
        <f t="shared" ref="BU1182" si="21824">BT1180*AC1182</f>
        <v>0</v>
      </c>
      <c r="BV1182">
        <f t="shared" ref="BV1182" si="21825">BU1180*AD1182</f>
        <v>0</v>
      </c>
      <c r="BW1182">
        <f t="shared" ref="BW1182" si="21826">BV1180*AE1182</f>
        <v>0</v>
      </c>
      <c r="BX1182">
        <f t="shared" ref="BX1182" si="21827">BW1180*AF1182</f>
        <v>0</v>
      </c>
      <c r="BY1182">
        <f t="shared" ref="BY1182" si="21828">BX1180*AG1182</f>
        <v>0</v>
      </c>
      <c r="BZ1182">
        <f t="shared" ref="BZ1182" si="21829">BY1180*AH1182</f>
        <v>0</v>
      </c>
      <c r="CA1182">
        <f t="shared" ref="CA1182" si="21830">BZ1180*AI1182</f>
        <v>0</v>
      </c>
      <c r="CB1182">
        <f t="shared" ref="CB1182" si="21831">CA1180*AJ1182</f>
        <v>0</v>
      </c>
      <c r="CC1182">
        <f t="shared" ref="CC1182" si="21832">CB1180*AK1182</f>
        <v>0</v>
      </c>
      <c r="CD1182">
        <f t="shared" ref="CD1182" si="21833">CC1180*AL1182</f>
        <v>0</v>
      </c>
      <c r="CE1182">
        <f t="shared" ref="CE1182" si="21834">CD1180*AM1182</f>
        <v>0</v>
      </c>
      <c r="CF1182">
        <f t="shared" ref="CF1182" si="21835">CE1180*AN1182</f>
        <v>0</v>
      </c>
      <c r="CG1182">
        <f t="shared" ref="CG1182" si="21836">CF1180*AO1182</f>
        <v>0</v>
      </c>
      <c r="CH1182">
        <f t="shared" ref="CH1182" si="21837">CG1180*AP1182</f>
        <v>0</v>
      </c>
      <c r="CI1182">
        <f t="shared" ref="CI1182" si="21838">CH1180*AQ1182</f>
        <v>0</v>
      </c>
      <c r="CJ1182">
        <f t="shared" ref="CJ1182" si="21839">CI1180*AR1182</f>
        <v>0</v>
      </c>
      <c r="CK1182">
        <f t="shared" ref="CK1182" si="21840">CJ1180*AS1182</f>
        <v>0</v>
      </c>
      <c r="CL1182">
        <f t="shared" ref="CL1182" si="21841">CK1180*AT1182</f>
        <v>0</v>
      </c>
      <c r="CM1182">
        <f t="shared" ref="CM1182" si="21842">CL1180*AU1182</f>
        <v>0</v>
      </c>
      <c r="CN1182">
        <f t="shared" ref="CN1182" si="21843">CM1180*AV1182</f>
        <v>0</v>
      </c>
      <c r="CO1182">
        <f t="shared" ref="CO1182" si="21844">CN1180*AW1182</f>
        <v>0</v>
      </c>
      <c r="CP1182">
        <f t="shared" ref="CP1182" si="21845">CO1180*AX1182</f>
        <v>0</v>
      </c>
      <c r="CQ1182">
        <f t="shared" ref="CQ1182" si="21846">CP1180*AY1182</f>
        <v>0</v>
      </c>
      <c r="CR1182">
        <f t="shared" ref="CR1182" si="21847">CQ1180*AZ1182</f>
        <v>0</v>
      </c>
      <c r="CS1182">
        <f t="shared" ref="CS1182" si="21848">CR1180*BA1182</f>
        <v>0</v>
      </c>
      <c r="CT1182">
        <f t="shared" ref="CT1182" si="21849">CS1180*BB1182</f>
        <v>0</v>
      </c>
    </row>
    <row r="1183" spans="1:98" x14ac:dyDescent="0.3">
      <c r="E1183" s="4"/>
      <c r="F1183" s="91">
        <f t="shared" ref="F1183:H1183" si="21850">F1182</f>
        <v>70</v>
      </c>
      <c r="G1183" s="91">
        <f t="shared" si="21850"/>
        <v>70</v>
      </c>
      <c r="H1183" s="4">
        <f t="shared" si="21850"/>
        <v>1</v>
      </c>
      <c r="I1183">
        <v>10</v>
      </c>
      <c r="J1183" s="48">
        <f t="shared" si="21808"/>
        <v>0</v>
      </c>
      <c r="K1183" s="48">
        <f t="shared" si="21809"/>
        <v>0</v>
      </c>
      <c r="L1183" s="98">
        <f t="shared" si="21810"/>
        <v>0</v>
      </c>
      <c r="M1183" s="48"/>
      <c r="N1183" s="48"/>
      <c r="O1183" s="48"/>
      <c r="P1183" s="48">
        <f>$J1183+$K1183+$L1183</f>
        <v>0</v>
      </c>
      <c r="Q1183" s="48">
        <f t="shared" si="21767"/>
        <v>0</v>
      </c>
      <c r="R1183" s="48">
        <f t="shared" si="21767"/>
        <v>0</v>
      </c>
      <c r="S1183" s="48">
        <f t="shared" si="21767"/>
        <v>0</v>
      </c>
      <c r="T1183" s="48">
        <f t="shared" si="21767"/>
        <v>0</v>
      </c>
      <c r="U1183" s="48">
        <f t="shared" si="21767"/>
        <v>0</v>
      </c>
      <c r="V1183" s="48">
        <f t="shared" si="21767"/>
        <v>0</v>
      </c>
      <c r="W1183" s="48">
        <f t="shared" si="21767"/>
        <v>0</v>
      </c>
      <c r="X1183" s="48">
        <f t="shared" si="21767"/>
        <v>0</v>
      </c>
      <c r="Y1183" s="48">
        <f t="shared" si="21767"/>
        <v>0</v>
      </c>
      <c r="Z1183" s="48">
        <f t="shared" si="21767"/>
        <v>0</v>
      </c>
      <c r="AA1183" s="48">
        <f t="shared" si="21767"/>
        <v>0</v>
      </c>
      <c r="AB1183" s="48">
        <f t="shared" si="21767"/>
        <v>0</v>
      </c>
      <c r="AC1183" s="48">
        <f t="shared" si="21767"/>
        <v>0</v>
      </c>
      <c r="AD1183" s="48">
        <f t="shared" si="21767"/>
        <v>0</v>
      </c>
      <c r="AE1183" s="48">
        <f t="shared" si="21767"/>
        <v>0</v>
      </c>
      <c r="AF1183" s="48">
        <f t="shared" si="21767"/>
        <v>0</v>
      </c>
      <c r="AG1183" s="48">
        <f t="shared" si="21767"/>
        <v>0</v>
      </c>
      <c r="AH1183" s="48">
        <f t="shared" si="21767"/>
        <v>0</v>
      </c>
      <c r="AI1183" s="48">
        <f t="shared" si="21767"/>
        <v>0</v>
      </c>
      <c r="AJ1183" s="48">
        <f t="shared" si="21767"/>
        <v>0</v>
      </c>
      <c r="AK1183" s="48">
        <f t="shared" si="21767"/>
        <v>0</v>
      </c>
      <c r="AL1183" s="48">
        <f t="shared" si="21767"/>
        <v>0</v>
      </c>
      <c r="AM1183" s="48">
        <f t="shared" si="21767"/>
        <v>0</v>
      </c>
      <c r="AN1183" s="48">
        <f t="shared" si="21767"/>
        <v>0</v>
      </c>
      <c r="AO1183" s="48">
        <f t="shared" si="21767"/>
        <v>0</v>
      </c>
      <c r="AP1183" s="48">
        <f t="shared" si="21767"/>
        <v>0</v>
      </c>
      <c r="AQ1183" s="48">
        <f t="shared" si="21767"/>
        <v>0</v>
      </c>
      <c r="AR1183" s="48">
        <f t="shared" si="21767"/>
        <v>0</v>
      </c>
      <c r="AS1183" s="48">
        <f t="shared" si="21767"/>
        <v>0</v>
      </c>
      <c r="AT1183" s="48">
        <f t="shared" si="21767"/>
        <v>0</v>
      </c>
      <c r="AU1183" s="48">
        <f t="shared" si="21767"/>
        <v>0</v>
      </c>
      <c r="AV1183" s="48">
        <f t="shared" si="21767"/>
        <v>0</v>
      </c>
      <c r="AW1183" s="48">
        <f t="shared" si="21767"/>
        <v>0</v>
      </c>
      <c r="AX1183" s="48">
        <f t="shared" si="21767"/>
        <v>0</v>
      </c>
      <c r="AY1183" s="48">
        <f t="shared" si="21767"/>
        <v>0</v>
      </c>
      <c r="AZ1183" s="48">
        <f t="shared" si="21767"/>
        <v>0</v>
      </c>
      <c r="BA1183" s="48">
        <f t="shared" si="21767"/>
        <v>0</v>
      </c>
      <c r="BB1183" s="48">
        <f t="shared" si="21767"/>
        <v>0</v>
      </c>
      <c r="BC1183" s="48"/>
      <c r="BE1183" t="s">
        <v>179</v>
      </c>
      <c r="BH1183">
        <f>BF1180*P1183</f>
        <v>0</v>
      </c>
      <c r="BI1183">
        <f t="shared" ref="BI1183" si="21851">BG1180*Q1183</f>
        <v>0</v>
      </c>
      <c r="BJ1183">
        <f t="shared" ref="BJ1183" si="21852">BH1180*R1183</f>
        <v>0</v>
      </c>
      <c r="BK1183">
        <f t="shared" ref="BK1183" si="21853">BI1180*S1183</f>
        <v>0</v>
      </c>
      <c r="BL1183">
        <f t="shared" ref="BL1183" si="21854">BJ1180*T1183</f>
        <v>0</v>
      </c>
      <c r="BM1183">
        <f t="shared" ref="BM1183" si="21855">BK1180*U1183</f>
        <v>0</v>
      </c>
      <c r="BN1183">
        <f t="shared" ref="BN1183" si="21856">BL1180*V1183</f>
        <v>0</v>
      </c>
      <c r="BO1183">
        <f t="shared" ref="BO1183" si="21857">BM1180*W1183</f>
        <v>0</v>
      </c>
      <c r="BP1183">
        <f t="shared" ref="BP1183" si="21858">BN1180*X1183</f>
        <v>0</v>
      </c>
      <c r="BQ1183">
        <f t="shared" ref="BQ1183" si="21859">BO1180*Y1183</f>
        <v>0</v>
      </c>
      <c r="BR1183">
        <f t="shared" ref="BR1183" si="21860">BP1180*Z1183</f>
        <v>0</v>
      </c>
      <c r="BS1183">
        <f t="shared" ref="BS1183" si="21861">BQ1180*AA1183</f>
        <v>0</v>
      </c>
      <c r="BT1183">
        <f t="shared" ref="BT1183" si="21862">BR1180*AB1183</f>
        <v>0</v>
      </c>
      <c r="BU1183">
        <f t="shared" ref="BU1183" si="21863">BS1180*AC1183</f>
        <v>0</v>
      </c>
      <c r="BV1183">
        <f t="shared" ref="BV1183" si="21864">BT1180*AD1183</f>
        <v>0</v>
      </c>
      <c r="BW1183">
        <f t="shared" ref="BW1183" si="21865">BU1180*AE1183</f>
        <v>0</v>
      </c>
      <c r="BX1183">
        <f t="shared" ref="BX1183" si="21866">BV1180*AF1183</f>
        <v>0</v>
      </c>
      <c r="BY1183">
        <f t="shared" ref="BY1183" si="21867">BW1180*AG1183</f>
        <v>0</v>
      </c>
      <c r="BZ1183">
        <f t="shared" ref="BZ1183" si="21868">BX1180*AH1183</f>
        <v>0</v>
      </c>
      <c r="CA1183">
        <f t="shared" ref="CA1183" si="21869">BY1180*AI1183</f>
        <v>0</v>
      </c>
      <c r="CB1183">
        <f t="shared" ref="CB1183" si="21870">BZ1180*AJ1183</f>
        <v>0</v>
      </c>
      <c r="CC1183">
        <f t="shared" ref="CC1183" si="21871">CA1180*AK1183</f>
        <v>0</v>
      </c>
      <c r="CD1183">
        <f t="shared" ref="CD1183" si="21872">CB1180*AL1183</f>
        <v>0</v>
      </c>
      <c r="CE1183">
        <f t="shared" ref="CE1183" si="21873">CC1180*AM1183</f>
        <v>0</v>
      </c>
      <c r="CF1183">
        <f t="shared" ref="CF1183" si="21874">CD1180*AN1183</f>
        <v>0</v>
      </c>
      <c r="CG1183">
        <f t="shared" ref="CG1183" si="21875">CE1180*AO1183</f>
        <v>0</v>
      </c>
      <c r="CH1183">
        <f t="shared" ref="CH1183" si="21876">CF1180*AP1183</f>
        <v>0</v>
      </c>
      <c r="CI1183">
        <f t="shared" ref="CI1183" si="21877">CG1180*AQ1183</f>
        <v>0</v>
      </c>
      <c r="CJ1183">
        <f t="shared" ref="CJ1183" si="21878">CH1180*AR1183</f>
        <v>0</v>
      </c>
      <c r="CK1183">
        <f t="shared" ref="CK1183" si="21879">CI1180*AS1183</f>
        <v>0</v>
      </c>
      <c r="CL1183">
        <f t="shared" ref="CL1183" si="21880">CJ1180*AT1183</f>
        <v>0</v>
      </c>
      <c r="CM1183">
        <f t="shared" ref="CM1183" si="21881">CK1180*AU1183</f>
        <v>0</v>
      </c>
      <c r="CN1183">
        <f t="shared" ref="CN1183" si="21882">CL1180*AV1183</f>
        <v>0</v>
      </c>
      <c r="CO1183">
        <f t="shared" ref="CO1183" si="21883">CM1180*AW1183</f>
        <v>0</v>
      </c>
      <c r="CP1183">
        <f t="shared" ref="CP1183" si="21884">CN1180*AX1183</f>
        <v>0</v>
      </c>
      <c r="CQ1183">
        <f t="shared" ref="CQ1183" si="21885">CO1180*AY1183</f>
        <v>0</v>
      </c>
      <c r="CR1183">
        <f t="shared" ref="CR1183" si="21886">CP1180*AZ1183</f>
        <v>0</v>
      </c>
      <c r="CS1183">
        <f t="shared" ref="CS1183" si="21887">CQ1180*BA1183</f>
        <v>0</v>
      </c>
      <c r="CT1183">
        <f t="shared" ref="CT1183" si="21888">CR1180*BB1183</f>
        <v>0</v>
      </c>
    </row>
    <row r="1184" spans="1:98" x14ac:dyDescent="0.3">
      <c r="F1184" s="91">
        <f t="shared" ref="F1184:H1184" si="21889">F1183</f>
        <v>70</v>
      </c>
      <c r="G1184" s="91">
        <f t="shared" si="21889"/>
        <v>70</v>
      </c>
      <c r="H1184" s="4">
        <f t="shared" si="21889"/>
        <v>1</v>
      </c>
      <c r="I1184">
        <v>15</v>
      </c>
      <c r="J1184" s="48">
        <f t="shared" si="21808"/>
        <v>0</v>
      </c>
      <c r="K1184" s="48">
        <f t="shared" si="21809"/>
        <v>0</v>
      </c>
      <c r="L1184" s="98">
        <f t="shared" si="21810"/>
        <v>0</v>
      </c>
      <c r="M1184" s="48"/>
      <c r="N1184" s="48"/>
      <c r="O1184" s="48"/>
      <c r="P1184" s="48"/>
      <c r="Q1184" s="48">
        <f>$J1184+$K1184+$L1184</f>
        <v>0</v>
      </c>
      <c r="R1184" s="48">
        <f t="shared" si="21767"/>
        <v>0</v>
      </c>
      <c r="S1184" s="48">
        <f t="shared" si="21767"/>
        <v>0</v>
      </c>
      <c r="T1184" s="48">
        <f t="shared" si="21767"/>
        <v>0</v>
      </c>
      <c r="U1184" s="48">
        <f t="shared" si="21767"/>
        <v>0</v>
      </c>
      <c r="V1184" s="48">
        <f t="shared" si="21767"/>
        <v>0</v>
      </c>
      <c r="W1184" s="48">
        <f t="shared" si="21767"/>
        <v>0</v>
      </c>
      <c r="X1184" s="48">
        <f t="shared" si="21767"/>
        <v>0</v>
      </c>
      <c r="Y1184" s="48">
        <f t="shared" si="21767"/>
        <v>0</v>
      </c>
      <c r="Z1184" s="48">
        <f t="shared" si="21767"/>
        <v>0</v>
      </c>
      <c r="AA1184" s="48">
        <f t="shared" si="21767"/>
        <v>0</v>
      </c>
      <c r="AB1184" s="48">
        <f t="shared" si="21767"/>
        <v>0</v>
      </c>
      <c r="AC1184" s="48">
        <f t="shared" si="21767"/>
        <v>0</v>
      </c>
      <c r="AD1184" s="48">
        <f t="shared" si="21767"/>
        <v>0</v>
      </c>
      <c r="AE1184" s="48">
        <f t="shared" si="21767"/>
        <v>0</v>
      </c>
      <c r="AF1184" s="48">
        <f t="shared" si="21767"/>
        <v>0</v>
      </c>
      <c r="AG1184" s="48">
        <f t="shared" si="21767"/>
        <v>0</v>
      </c>
      <c r="AH1184" s="48">
        <f t="shared" si="21767"/>
        <v>0</v>
      </c>
      <c r="AI1184" s="48">
        <f t="shared" si="21767"/>
        <v>0</v>
      </c>
      <c r="AJ1184" s="48">
        <f t="shared" si="21767"/>
        <v>0</v>
      </c>
      <c r="AK1184" s="48">
        <f t="shared" si="21767"/>
        <v>0</v>
      </c>
      <c r="AL1184" s="48">
        <f t="shared" si="21767"/>
        <v>0</v>
      </c>
      <c r="AM1184" s="48">
        <f t="shared" si="21767"/>
        <v>0</v>
      </c>
      <c r="AN1184" s="48">
        <f t="shared" si="21767"/>
        <v>0</v>
      </c>
      <c r="AO1184" s="48">
        <f t="shared" si="21767"/>
        <v>0</v>
      </c>
      <c r="AP1184" s="48">
        <f t="shared" si="21767"/>
        <v>0</v>
      </c>
      <c r="AQ1184" s="48">
        <f t="shared" si="21767"/>
        <v>0</v>
      </c>
      <c r="AR1184" s="48">
        <f t="shared" si="21767"/>
        <v>0</v>
      </c>
      <c r="AS1184" s="48">
        <f t="shared" si="21767"/>
        <v>0</v>
      </c>
      <c r="AT1184" s="48">
        <f t="shared" si="21767"/>
        <v>0</v>
      </c>
      <c r="AU1184" s="48">
        <f t="shared" si="21767"/>
        <v>0</v>
      </c>
      <c r="AV1184" s="48">
        <f t="shared" si="21767"/>
        <v>0</v>
      </c>
      <c r="AW1184" s="48">
        <f t="shared" si="21767"/>
        <v>0</v>
      </c>
      <c r="AX1184" s="48">
        <f t="shared" si="21767"/>
        <v>0</v>
      </c>
      <c r="AY1184" s="48">
        <f t="shared" si="21767"/>
        <v>0</v>
      </c>
      <c r="AZ1184" s="48">
        <f t="shared" si="21767"/>
        <v>0</v>
      </c>
      <c r="BA1184" s="48">
        <f t="shared" si="21767"/>
        <v>0</v>
      </c>
      <c r="BB1184" s="48">
        <f t="shared" si="21767"/>
        <v>0</v>
      </c>
      <c r="BC1184" s="48"/>
      <c r="BE1184" t="s">
        <v>180</v>
      </c>
      <c r="BI1184">
        <f>BF1180*Q1184</f>
        <v>0</v>
      </c>
      <c r="BJ1184">
        <f t="shared" ref="BJ1184" si="21890">BG1180*R1184</f>
        <v>0</v>
      </c>
      <c r="BK1184">
        <f t="shared" ref="BK1184" si="21891">BH1180*S1184</f>
        <v>0</v>
      </c>
      <c r="BL1184">
        <f t="shared" ref="BL1184" si="21892">BI1180*T1184</f>
        <v>0</v>
      </c>
      <c r="BM1184">
        <f t="shared" ref="BM1184" si="21893">BJ1180*U1184</f>
        <v>0</v>
      </c>
      <c r="BN1184">
        <f t="shared" ref="BN1184" si="21894">BK1180*V1184</f>
        <v>0</v>
      </c>
      <c r="BO1184">
        <f t="shared" ref="BO1184" si="21895">BL1180*W1184</f>
        <v>0</v>
      </c>
      <c r="BP1184">
        <f t="shared" ref="BP1184" si="21896">BM1180*X1184</f>
        <v>0</v>
      </c>
      <c r="BQ1184">
        <f t="shared" ref="BQ1184" si="21897">BN1180*Y1184</f>
        <v>0</v>
      </c>
      <c r="BR1184">
        <f t="shared" ref="BR1184" si="21898">BO1180*Z1184</f>
        <v>0</v>
      </c>
      <c r="BS1184">
        <f t="shared" ref="BS1184" si="21899">BP1180*AA1184</f>
        <v>0</v>
      </c>
      <c r="BT1184">
        <f t="shared" ref="BT1184" si="21900">BQ1180*AB1184</f>
        <v>0</v>
      </c>
      <c r="BU1184">
        <f t="shared" ref="BU1184" si="21901">BR1180*AC1184</f>
        <v>0</v>
      </c>
      <c r="BV1184">
        <f t="shared" ref="BV1184" si="21902">BS1180*AD1184</f>
        <v>0</v>
      </c>
      <c r="BW1184">
        <f t="shared" ref="BW1184" si="21903">BT1180*AE1184</f>
        <v>0</v>
      </c>
      <c r="BX1184">
        <f t="shared" ref="BX1184" si="21904">BU1180*AF1184</f>
        <v>0</v>
      </c>
      <c r="BY1184">
        <f t="shared" ref="BY1184" si="21905">BV1180*AG1184</f>
        <v>0</v>
      </c>
      <c r="BZ1184">
        <f t="shared" ref="BZ1184" si="21906">BW1180*AH1184</f>
        <v>0</v>
      </c>
      <c r="CA1184">
        <f t="shared" ref="CA1184" si="21907">BX1180*AI1184</f>
        <v>0</v>
      </c>
      <c r="CB1184">
        <f t="shared" ref="CB1184" si="21908">BY1180*AJ1184</f>
        <v>0</v>
      </c>
      <c r="CC1184">
        <f t="shared" ref="CC1184" si="21909">BZ1180*AK1184</f>
        <v>0</v>
      </c>
      <c r="CD1184">
        <f t="shared" ref="CD1184" si="21910">CA1180*AL1184</f>
        <v>0</v>
      </c>
      <c r="CE1184">
        <f t="shared" ref="CE1184" si="21911">CB1180*AM1184</f>
        <v>0</v>
      </c>
      <c r="CF1184">
        <f t="shared" ref="CF1184" si="21912">CC1180*AN1184</f>
        <v>0</v>
      </c>
      <c r="CG1184">
        <f t="shared" ref="CG1184" si="21913">CD1180*AO1184</f>
        <v>0</v>
      </c>
      <c r="CH1184">
        <f t="shared" ref="CH1184" si="21914">CE1180*AP1184</f>
        <v>0</v>
      </c>
      <c r="CI1184">
        <f t="shared" ref="CI1184" si="21915">CF1180*AQ1184</f>
        <v>0</v>
      </c>
      <c r="CJ1184">
        <f t="shared" ref="CJ1184" si="21916">CG1180*AR1184</f>
        <v>0</v>
      </c>
      <c r="CK1184">
        <f t="shared" ref="CK1184" si="21917">CH1180*AS1184</f>
        <v>0</v>
      </c>
      <c r="CL1184">
        <f t="shared" ref="CL1184" si="21918">CI1180*AT1184</f>
        <v>0</v>
      </c>
      <c r="CM1184">
        <f t="shared" ref="CM1184" si="21919">CJ1180*AU1184</f>
        <v>0</v>
      </c>
      <c r="CN1184">
        <f t="shared" ref="CN1184" si="21920">CK1180*AV1184</f>
        <v>0</v>
      </c>
      <c r="CO1184">
        <f t="shared" ref="CO1184" si="21921">CL1180*AW1184</f>
        <v>0</v>
      </c>
      <c r="CP1184">
        <f t="shared" ref="CP1184" si="21922">CM1180*AX1184</f>
        <v>0</v>
      </c>
      <c r="CQ1184">
        <f t="shared" ref="CQ1184" si="21923">CN1180*AY1184</f>
        <v>0</v>
      </c>
      <c r="CR1184">
        <f t="shared" ref="CR1184" si="21924">CO1180*AZ1184</f>
        <v>0</v>
      </c>
      <c r="CS1184">
        <f t="shared" ref="CS1184" si="21925">CP1180*BA1184</f>
        <v>0</v>
      </c>
      <c r="CT1184">
        <f t="shared" ref="CT1184" si="21926">CQ1180*BB1184</f>
        <v>0</v>
      </c>
    </row>
    <row r="1185" spans="6:98" x14ac:dyDescent="0.3">
      <c r="F1185" s="91">
        <f t="shared" ref="F1185:H1185" si="21927">F1184</f>
        <v>70</v>
      </c>
      <c r="G1185" s="91">
        <f t="shared" si="21927"/>
        <v>70</v>
      </c>
      <c r="H1185" s="4">
        <f t="shared" si="21927"/>
        <v>1</v>
      </c>
      <c r="I1185">
        <v>20</v>
      </c>
      <c r="J1185" s="48">
        <f t="shared" si="21808"/>
        <v>0</v>
      </c>
      <c r="K1185" s="48">
        <f t="shared" si="21809"/>
        <v>0</v>
      </c>
      <c r="L1185" s="98">
        <f t="shared" si="21810"/>
        <v>0</v>
      </c>
      <c r="M1185" s="48"/>
      <c r="N1185" s="48"/>
      <c r="O1185" s="48"/>
      <c r="P1185" s="48"/>
      <c r="Q1185" s="48"/>
      <c r="R1185" s="48">
        <f>$J1185+$K1185+$L1185</f>
        <v>0</v>
      </c>
      <c r="S1185" s="48">
        <f t="shared" si="21767"/>
        <v>0</v>
      </c>
      <c r="T1185" s="48">
        <f t="shared" si="21767"/>
        <v>0</v>
      </c>
      <c r="U1185" s="48">
        <f t="shared" si="21767"/>
        <v>0</v>
      </c>
      <c r="V1185" s="48">
        <f t="shared" si="21767"/>
        <v>0</v>
      </c>
      <c r="W1185" s="48">
        <f t="shared" si="21767"/>
        <v>0</v>
      </c>
      <c r="X1185" s="48">
        <f t="shared" si="21767"/>
        <v>0</v>
      </c>
      <c r="Y1185" s="48">
        <f t="shared" si="21767"/>
        <v>0</v>
      </c>
      <c r="Z1185" s="48">
        <f t="shared" si="21767"/>
        <v>0</v>
      </c>
      <c r="AA1185" s="48">
        <f t="shared" si="21767"/>
        <v>0</v>
      </c>
      <c r="AB1185" s="48">
        <f t="shared" si="21767"/>
        <v>0</v>
      </c>
      <c r="AC1185" s="48">
        <f t="shared" si="21767"/>
        <v>0</v>
      </c>
      <c r="AD1185" s="48">
        <f t="shared" si="21767"/>
        <v>0</v>
      </c>
      <c r="AE1185" s="48">
        <f t="shared" si="21767"/>
        <v>0</v>
      </c>
      <c r="AF1185" s="48">
        <f t="shared" si="21767"/>
        <v>0</v>
      </c>
      <c r="AG1185" s="48">
        <f t="shared" si="21767"/>
        <v>0</v>
      </c>
      <c r="AH1185" s="48">
        <f t="shared" si="21767"/>
        <v>0</v>
      </c>
      <c r="AI1185" s="48">
        <f t="shared" si="21767"/>
        <v>0</v>
      </c>
      <c r="AJ1185" s="48">
        <f t="shared" si="21767"/>
        <v>0</v>
      </c>
      <c r="AK1185" s="48">
        <f t="shared" si="21767"/>
        <v>0</v>
      </c>
      <c r="AL1185" s="48">
        <f t="shared" si="21767"/>
        <v>0</v>
      </c>
      <c r="AM1185" s="48">
        <f t="shared" si="21767"/>
        <v>0</v>
      </c>
      <c r="AN1185" s="48">
        <f t="shared" si="21767"/>
        <v>0</v>
      </c>
      <c r="AO1185" s="48">
        <f t="shared" si="21767"/>
        <v>0</v>
      </c>
      <c r="AP1185" s="48">
        <f t="shared" si="21767"/>
        <v>0</v>
      </c>
      <c r="AQ1185" s="48">
        <f t="shared" si="21767"/>
        <v>0</v>
      </c>
      <c r="AR1185" s="48">
        <f t="shared" si="21767"/>
        <v>0</v>
      </c>
      <c r="AS1185" s="48">
        <f t="shared" si="21767"/>
        <v>0</v>
      </c>
      <c r="AT1185" s="48">
        <f t="shared" si="21767"/>
        <v>0</v>
      </c>
      <c r="AU1185" s="48">
        <f t="shared" si="21767"/>
        <v>0</v>
      </c>
      <c r="AV1185" s="48">
        <f t="shared" si="21767"/>
        <v>0</v>
      </c>
      <c r="AW1185" s="48">
        <f t="shared" si="21767"/>
        <v>0</v>
      </c>
      <c r="AX1185" s="48">
        <f t="shared" si="21767"/>
        <v>0</v>
      </c>
      <c r="AY1185" s="48">
        <f t="shared" si="21767"/>
        <v>0</v>
      </c>
      <c r="AZ1185" s="48">
        <f t="shared" si="21767"/>
        <v>0</v>
      </c>
      <c r="BA1185" s="48">
        <f t="shared" si="21767"/>
        <v>0</v>
      </c>
      <c r="BB1185" s="48">
        <f t="shared" si="21767"/>
        <v>0</v>
      </c>
      <c r="BC1185" s="48"/>
      <c r="BE1185" t="s">
        <v>181</v>
      </c>
      <c r="BJ1185">
        <f>BF1180*R1185</f>
        <v>0</v>
      </c>
      <c r="BK1185">
        <f t="shared" ref="BK1185" si="21928">BG1180*S1185</f>
        <v>0</v>
      </c>
      <c r="BL1185">
        <f t="shared" ref="BL1185" si="21929">BH1180*T1185</f>
        <v>0</v>
      </c>
      <c r="BM1185">
        <f t="shared" ref="BM1185" si="21930">BI1180*U1185</f>
        <v>0</v>
      </c>
      <c r="BN1185">
        <f t="shared" ref="BN1185" si="21931">BJ1180*V1185</f>
        <v>0</v>
      </c>
      <c r="BO1185">
        <f t="shared" ref="BO1185" si="21932">BK1180*W1185</f>
        <v>0</v>
      </c>
      <c r="BP1185">
        <f t="shared" ref="BP1185" si="21933">BL1180*X1185</f>
        <v>0</v>
      </c>
      <c r="BQ1185">
        <f t="shared" ref="BQ1185" si="21934">BM1180*Y1185</f>
        <v>0</v>
      </c>
      <c r="BR1185">
        <f t="shared" ref="BR1185" si="21935">BN1180*Z1185</f>
        <v>0</v>
      </c>
      <c r="BS1185">
        <f t="shared" ref="BS1185" si="21936">BO1180*AA1185</f>
        <v>0</v>
      </c>
      <c r="BT1185">
        <f t="shared" ref="BT1185" si="21937">BP1180*AB1185</f>
        <v>0</v>
      </c>
      <c r="BU1185">
        <f t="shared" ref="BU1185" si="21938">BQ1180*AC1185</f>
        <v>0</v>
      </c>
      <c r="BV1185">
        <f t="shared" ref="BV1185" si="21939">BR1180*AD1185</f>
        <v>0</v>
      </c>
      <c r="BW1185">
        <f t="shared" ref="BW1185" si="21940">BS1180*AE1185</f>
        <v>0</v>
      </c>
      <c r="BX1185">
        <f t="shared" ref="BX1185" si="21941">BT1180*AF1185</f>
        <v>0</v>
      </c>
      <c r="BY1185">
        <f t="shared" ref="BY1185" si="21942">BU1180*AG1185</f>
        <v>0</v>
      </c>
      <c r="BZ1185">
        <f t="shared" ref="BZ1185" si="21943">BV1180*AH1185</f>
        <v>0</v>
      </c>
      <c r="CA1185">
        <f t="shared" ref="CA1185" si="21944">BW1180*AI1185</f>
        <v>0</v>
      </c>
      <c r="CB1185">
        <f t="shared" ref="CB1185" si="21945">BX1180*AJ1185</f>
        <v>0</v>
      </c>
      <c r="CC1185">
        <f t="shared" ref="CC1185" si="21946">BY1180*AK1185</f>
        <v>0</v>
      </c>
      <c r="CD1185">
        <f t="shared" ref="CD1185" si="21947">BZ1180*AL1185</f>
        <v>0</v>
      </c>
      <c r="CE1185">
        <f t="shared" ref="CE1185" si="21948">CA1180*AM1185</f>
        <v>0</v>
      </c>
      <c r="CF1185">
        <f t="shared" ref="CF1185" si="21949">CB1180*AN1185</f>
        <v>0</v>
      </c>
      <c r="CG1185">
        <f t="shared" ref="CG1185" si="21950">CC1180*AO1185</f>
        <v>0</v>
      </c>
      <c r="CH1185">
        <f t="shared" ref="CH1185" si="21951">CD1180*AP1185</f>
        <v>0</v>
      </c>
      <c r="CI1185">
        <f t="shared" ref="CI1185" si="21952">CE1180*AQ1185</f>
        <v>0</v>
      </c>
      <c r="CJ1185">
        <f t="shared" ref="CJ1185" si="21953">CF1180*AR1185</f>
        <v>0</v>
      </c>
      <c r="CK1185">
        <f t="shared" ref="CK1185" si="21954">CG1180*AS1185</f>
        <v>0</v>
      </c>
      <c r="CL1185">
        <f t="shared" ref="CL1185" si="21955">CH1180*AT1185</f>
        <v>0</v>
      </c>
      <c r="CM1185">
        <f t="shared" ref="CM1185" si="21956">CI1180*AU1185</f>
        <v>0</v>
      </c>
      <c r="CN1185">
        <f t="shared" ref="CN1185" si="21957">CJ1180*AV1185</f>
        <v>0</v>
      </c>
      <c r="CO1185">
        <f t="shared" ref="CO1185" si="21958">CK1180*AW1185</f>
        <v>0</v>
      </c>
      <c r="CP1185">
        <f t="shared" ref="CP1185" si="21959">CL1180*AX1185</f>
        <v>0</v>
      </c>
      <c r="CQ1185">
        <f t="shared" ref="CQ1185" si="21960">CM1180*AY1185</f>
        <v>0</v>
      </c>
      <c r="CR1185">
        <f t="shared" ref="CR1185" si="21961">CN1180*AZ1185</f>
        <v>0</v>
      </c>
      <c r="CS1185">
        <f t="shared" ref="CS1185" si="21962">CO1180*BA1185</f>
        <v>0</v>
      </c>
      <c r="CT1185">
        <f t="shared" ref="CT1185" si="21963">CP1180*BB1185</f>
        <v>0</v>
      </c>
    </row>
    <row r="1186" spans="6:98" x14ac:dyDescent="0.3">
      <c r="F1186" s="91">
        <f t="shared" ref="F1186:H1186" si="21964">F1185</f>
        <v>70</v>
      </c>
      <c r="G1186" s="91">
        <f t="shared" si="21964"/>
        <v>70</v>
      </c>
      <c r="H1186" s="4">
        <f t="shared" si="21964"/>
        <v>1</v>
      </c>
      <c r="I1186">
        <v>25</v>
      </c>
      <c r="J1186" s="48">
        <f t="shared" si="21808"/>
        <v>0</v>
      </c>
      <c r="K1186" s="48">
        <f t="shared" si="21809"/>
        <v>0</v>
      </c>
      <c r="L1186" s="98">
        <f t="shared" si="21810"/>
        <v>0</v>
      </c>
      <c r="M1186" s="48"/>
      <c r="N1186" s="48"/>
      <c r="O1186" s="48"/>
      <c r="P1186" s="48"/>
      <c r="Q1186" s="48"/>
      <c r="R1186" s="48"/>
      <c r="S1186" s="48">
        <f>$J1186+$K1186+$L1186</f>
        <v>0</v>
      </c>
      <c r="T1186" s="48">
        <f t="shared" si="21767"/>
        <v>0</v>
      </c>
      <c r="U1186" s="48">
        <f t="shared" si="21767"/>
        <v>0</v>
      </c>
      <c r="V1186" s="48">
        <f t="shared" si="21767"/>
        <v>0</v>
      </c>
      <c r="W1186" s="48">
        <f t="shared" si="21767"/>
        <v>0</v>
      </c>
      <c r="X1186" s="48">
        <f t="shared" si="21767"/>
        <v>0</v>
      </c>
      <c r="Y1186" s="48">
        <f t="shared" si="21767"/>
        <v>0</v>
      </c>
      <c r="Z1186" s="48">
        <f t="shared" si="21767"/>
        <v>0</v>
      </c>
      <c r="AA1186" s="48">
        <f t="shared" si="21767"/>
        <v>0</v>
      </c>
      <c r="AB1186" s="48">
        <f t="shared" si="21767"/>
        <v>0</v>
      </c>
      <c r="AC1186" s="48">
        <f t="shared" si="21767"/>
        <v>0</v>
      </c>
      <c r="AD1186" s="48">
        <f t="shared" si="21767"/>
        <v>0</v>
      </c>
      <c r="AE1186" s="48">
        <f t="shared" si="21767"/>
        <v>0</v>
      </c>
      <c r="AF1186" s="48">
        <f t="shared" si="21767"/>
        <v>0</v>
      </c>
      <c r="AG1186" s="48">
        <f t="shared" si="21767"/>
        <v>0</v>
      </c>
      <c r="AH1186" s="48">
        <f t="shared" si="21767"/>
        <v>0</v>
      </c>
      <c r="AI1186" s="48">
        <f t="shared" si="21767"/>
        <v>0</v>
      </c>
      <c r="AJ1186" s="48">
        <f t="shared" si="21767"/>
        <v>0</v>
      </c>
      <c r="AK1186" s="48">
        <f t="shared" si="21767"/>
        <v>0</v>
      </c>
      <c r="AL1186" s="48">
        <f t="shared" si="21767"/>
        <v>0</v>
      </c>
      <c r="AM1186" s="48">
        <f t="shared" si="21767"/>
        <v>0</v>
      </c>
      <c r="AN1186" s="48">
        <f t="shared" si="21767"/>
        <v>0</v>
      </c>
      <c r="AO1186" s="48">
        <f t="shared" si="21767"/>
        <v>0</v>
      </c>
      <c r="AP1186" s="48">
        <f t="shared" si="21767"/>
        <v>0</v>
      </c>
      <c r="AQ1186" s="48">
        <f t="shared" si="21767"/>
        <v>0</v>
      </c>
      <c r="AR1186" s="48">
        <f t="shared" si="21767"/>
        <v>0</v>
      </c>
      <c r="AS1186" s="48">
        <f t="shared" si="21767"/>
        <v>0</v>
      </c>
      <c r="AT1186" s="48">
        <f t="shared" si="21767"/>
        <v>0</v>
      </c>
      <c r="AU1186" s="48">
        <f t="shared" si="21767"/>
        <v>0</v>
      </c>
      <c r="AV1186" s="48">
        <f t="shared" si="21767"/>
        <v>0</v>
      </c>
      <c r="AW1186" s="48">
        <f t="shared" si="21767"/>
        <v>0</v>
      </c>
      <c r="AX1186" s="48">
        <f t="shared" si="21767"/>
        <v>0</v>
      </c>
      <c r="AY1186" s="48">
        <f t="shared" si="21767"/>
        <v>0</v>
      </c>
      <c r="AZ1186" s="48">
        <f t="shared" si="21767"/>
        <v>0</v>
      </c>
      <c r="BA1186" s="48">
        <f t="shared" si="21767"/>
        <v>0</v>
      </c>
      <c r="BB1186" s="48">
        <f t="shared" si="21767"/>
        <v>0</v>
      </c>
      <c r="BC1186" s="48"/>
      <c r="BE1186" t="s">
        <v>182</v>
      </c>
      <c r="BK1186">
        <f>BF1180*S1186</f>
        <v>0</v>
      </c>
      <c r="BL1186">
        <f t="shared" ref="BL1186" si="21965">BG1180*T1186</f>
        <v>0</v>
      </c>
      <c r="BM1186">
        <f t="shared" ref="BM1186" si="21966">BH1180*U1186</f>
        <v>0</v>
      </c>
      <c r="BN1186">
        <f t="shared" ref="BN1186" si="21967">BI1180*V1186</f>
        <v>0</v>
      </c>
      <c r="BO1186">
        <f t="shared" ref="BO1186" si="21968">BJ1180*W1186</f>
        <v>0</v>
      </c>
      <c r="BP1186">
        <f t="shared" ref="BP1186" si="21969">BK1180*X1186</f>
        <v>0</v>
      </c>
      <c r="BQ1186">
        <f t="shared" ref="BQ1186" si="21970">BL1180*Y1186</f>
        <v>0</v>
      </c>
      <c r="BR1186">
        <f t="shared" ref="BR1186" si="21971">BM1180*Z1186</f>
        <v>0</v>
      </c>
      <c r="BS1186">
        <f t="shared" ref="BS1186" si="21972">BN1180*AA1186</f>
        <v>0</v>
      </c>
      <c r="BT1186">
        <f t="shared" ref="BT1186" si="21973">BO1180*AB1186</f>
        <v>0</v>
      </c>
      <c r="BU1186">
        <f t="shared" ref="BU1186" si="21974">BP1180*AC1186</f>
        <v>0</v>
      </c>
      <c r="BV1186">
        <f t="shared" ref="BV1186" si="21975">BQ1180*AD1186</f>
        <v>0</v>
      </c>
      <c r="BW1186">
        <f t="shared" ref="BW1186" si="21976">BR1180*AE1186</f>
        <v>0</v>
      </c>
      <c r="BX1186">
        <f t="shared" ref="BX1186" si="21977">BS1180*AF1186</f>
        <v>0</v>
      </c>
      <c r="BY1186">
        <f t="shared" ref="BY1186" si="21978">BT1180*AG1186</f>
        <v>0</v>
      </c>
      <c r="BZ1186">
        <f t="shared" ref="BZ1186" si="21979">BU1180*AH1186</f>
        <v>0</v>
      </c>
      <c r="CA1186">
        <f t="shared" ref="CA1186" si="21980">BV1180*AI1186</f>
        <v>0</v>
      </c>
      <c r="CB1186">
        <f t="shared" ref="CB1186" si="21981">BW1180*AJ1186</f>
        <v>0</v>
      </c>
      <c r="CC1186">
        <f t="shared" ref="CC1186" si="21982">BX1180*AK1186</f>
        <v>0</v>
      </c>
      <c r="CD1186">
        <f t="shared" ref="CD1186" si="21983">BY1180*AL1186</f>
        <v>0</v>
      </c>
      <c r="CE1186">
        <f t="shared" ref="CE1186" si="21984">BZ1180*AM1186</f>
        <v>0</v>
      </c>
      <c r="CF1186">
        <f t="shared" ref="CF1186" si="21985">CA1180*AN1186</f>
        <v>0</v>
      </c>
      <c r="CG1186">
        <f t="shared" ref="CG1186" si="21986">CB1180*AO1186</f>
        <v>0</v>
      </c>
      <c r="CH1186">
        <f t="shared" ref="CH1186" si="21987">CC1180*AP1186</f>
        <v>0</v>
      </c>
      <c r="CI1186">
        <f t="shared" ref="CI1186" si="21988">CD1180*AQ1186</f>
        <v>0</v>
      </c>
      <c r="CJ1186">
        <f t="shared" ref="CJ1186" si="21989">CE1180*AR1186</f>
        <v>0</v>
      </c>
      <c r="CK1186">
        <f t="shared" ref="CK1186" si="21990">CF1180*AS1186</f>
        <v>0</v>
      </c>
      <c r="CL1186">
        <f t="shared" ref="CL1186" si="21991">CG1180*AT1186</f>
        <v>0</v>
      </c>
      <c r="CM1186">
        <f t="shared" ref="CM1186" si="21992">CH1180*AU1186</f>
        <v>0</v>
      </c>
      <c r="CN1186">
        <f t="shared" ref="CN1186" si="21993">CI1180*AV1186</f>
        <v>0</v>
      </c>
      <c r="CO1186">
        <f t="shared" ref="CO1186" si="21994">CJ1180*AW1186</f>
        <v>0</v>
      </c>
      <c r="CP1186">
        <f t="shared" ref="CP1186" si="21995">CK1180*AX1186</f>
        <v>0</v>
      </c>
      <c r="CQ1186">
        <f t="shared" ref="CQ1186" si="21996">CL1180*AY1186</f>
        <v>0</v>
      </c>
      <c r="CR1186">
        <f t="shared" ref="CR1186" si="21997">CM1180*AZ1186</f>
        <v>0</v>
      </c>
      <c r="CS1186">
        <f t="shared" ref="CS1186" si="21998">CN1180*BA1186</f>
        <v>0</v>
      </c>
      <c r="CT1186">
        <f t="shared" ref="CT1186" si="21999">CO1180*BB1186</f>
        <v>0</v>
      </c>
    </row>
    <row r="1187" spans="6:98" x14ac:dyDescent="0.3">
      <c r="F1187" s="91">
        <f t="shared" ref="F1187:H1187" si="22000">F1186</f>
        <v>70</v>
      </c>
      <c r="G1187" s="91">
        <f t="shared" si="22000"/>
        <v>70</v>
      </c>
      <c r="H1187" s="4">
        <f t="shared" si="22000"/>
        <v>1</v>
      </c>
      <c r="I1187">
        <v>30</v>
      </c>
      <c r="J1187" s="48">
        <f t="shared" si="21808"/>
        <v>0</v>
      </c>
      <c r="K1187" s="48">
        <f t="shared" si="21809"/>
        <v>0</v>
      </c>
      <c r="L1187" s="98">
        <f t="shared" si="21810"/>
        <v>0</v>
      </c>
      <c r="M1187" s="48"/>
      <c r="N1187" s="48"/>
      <c r="O1187" s="48"/>
      <c r="P1187" s="48"/>
      <c r="Q1187" s="48"/>
      <c r="R1187" s="48"/>
      <c r="S1187" s="48"/>
      <c r="T1187" s="48">
        <f>$J1187+$K1187+$L1187</f>
        <v>0</v>
      </c>
      <c r="U1187" s="48">
        <f t="shared" si="21767"/>
        <v>0</v>
      </c>
      <c r="V1187" s="48">
        <f t="shared" si="21767"/>
        <v>0</v>
      </c>
      <c r="W1187" s="48">
        <f t="shared" si="21767"/>
        <v>0</v>
      </c>
      <c r="X1187" s="48">
        <f t="shared" si="21767"/>
        <v>0</v>
      </c>
      <c r="Y1187" s="48">
        <f t="shared" si="21767"/>
        <v>0</v>
      </c>
      <c r="Z1187" s="48">
        <f t="shared" si="21767"/>
        <v>0</v>
      </c>
      <c r="AA1187" s="48">
        <f t="shared" si="21767"/>
        <v>0</v>
      </c>
      <c r="AB1187" s="48">
        <f t="shared" si="21767"/>
        <v>0</v>
      </c>
      <c r="AC1187" s="48">
        <f t="shared" si="21767"/>
        <v>0</v>
      </c>
      <c r="AD1187" s="48">
        <f t="shared" si="21767"/>
        <v>0</v>
      </c>
      <c r="AE1187" s="48">
        <f t="shared" si="21767"/>
        <v>0</v>
      </c>
      <c r="AF1187" s="48">
        <f t="shared" si="21767"/>
        <v>0</v>
      </c>
      <c r="AG1187" s="48">
        <f t="shared" si="21767"/>
        <v>0</v>
      </c>
      <c r="AH1187" s="48">
        <f t="shared" si="21767"/>
        <v>0</v>
      </c>
      <c r="AI1187" s="48">
        <f t="shared" si="21767"/>
        <v>0</v>
      </c>
      <c r="AJ1187" s="48">
        <f t="shared" si="21767"/>
        <v>0</v>
      </c>
      <c r="AK1187" s="48">
        <f t="shared" si="21767"/>
        <v>0</v>
      </c>
      <c r="AL1187" s="48">
        <f t="shared" si="21767"/>
        <v>0</v>
      </c>
      <c r="AM1187" s="48">
        <f t="shared" si="21767"/>
        <v>0</v>
      </c>
      <c r="AN1187" s="48">
        <f t="shared" si="21767"/>
        <v>0</v>
      </c>
      <c r="AO1187" s="48">
        <f t="shared" si="21767"/>
        <v>0</v>
      </c>
      <c r="AP1187" s="48">
        <f t="shared" si="21767"/>
        <v>0</v>
      </c>
      <c r="AQ1187" s="48">
        <f t="shared" si="21767"/>
        <v>0</v>
      </c>
      <c r="AR1187" s="48">
        <f t="shared" si="21767"/>
        <v>0</v>
      </c>
      <c r="AS1187" s="48">
        <f t="shared" si="21767"/>
        <v>0</v>
      </c>
      <c r="AT1187" s="48">
        <f t="shared" si="21767"/>
        <v>0</v>
      </c>
      <c r="AU1187" s="48">
        <f t="shared" si="21767"/>
        <v>0</v>
      </c>
      <c r="AV1187" s="48">
        <f t="shared" si="21767"/>
        <v>0</v>
      </c>
      <c r="AW1187" s="48">
        <f t="shared" si="21767"/>
        <v>0</v>
      </c>
      <c r="AX1187" s="48">
        <f t="shared" si="21767"/>
        <v>0</v>
      </c>
      <c r="AY1187" s="48">
        <f t="shared" ref="AY1187:BB1202" si="22001">$J1187+$K1187+$L1187</f>
        <v>0</v>
      </c>
      <c r="AZ1187" s="48">
        <f t="shared" si="22001"/>
        <v>0</v>
      </c>
      <c r="BA1187" s="48">
        <f t="shared" si="22001"/>
        <v>0</v>
      </c>
      <c r="BB1187" s="48">
        <f t="shared" si="22001"/>
        <v>0</v>
      </c>
      <c r="BC1187" s="48"/>
      <c r="BE1187" t="s">
        <v>183</v>
      </c>
      <c r="BL1187">
        <f>BF1180*T1187</f>
        <v>0</v>
      </c>
      <c r="BM1187">
        <f t="shared" ref="BM1187" si="22002">BG1180*U1187</f>
        <v>0</v>
      </c>
      <c r="BN1187">
        <f t="shared" ref="BN1187" si="22003">BH1180*V1187</f>
        <v>0</v>
      </c>
      <c r="BO1187">
        <f t="shared" ref="BO1187" si="22004">BI1180*W1187</f>
        <v>0</v>
      </c>
      <c r="BP1187">
        <f t="shared" ref="BP1187" si="22005">BJ1180*X1187</f>
        <v>0</v>
      </c>
      <c r="BQ1187">
        <f t="shared" ref="BQ1187" si="22006">BK1180*Y1187</f>
        <v>0</v>
      </c>
      <c r="BR1187">
        <f t="shared" ref="BR1187" si="22007">BL1180*Z1187</f>
        <v>0</v>
      </c>
      <c r="BS1187">
        <f t="shared" ref="BS1187" si="22008">BM1180*AA1187</f>
        <v>0</v>
      </c>
      <c r="BT1187">
        <f t="shared" ref="BT1187" si="22009">BN1180*AB1187</f>
        <v>0</v>
      </c>
      <c r="BU1187">
        <f t="shared" ref="BU1187" si="22010">BO1180*AC1187</f>
        <v>0</v>
      </c>
      <c r="BV1187">
        <f t="shared" ref="BV1187" si="22011">BP1180*AD1187</f>
        <v>0</v>
      </c>
      <c r="BW1187">
        <f t="shared" ref="BW1187" si="22012">BQ1180*AE1187</f>
        <v>0</v>
      </c>
      <c r="BX1187">
        <f t="shared" ref="BX1187" si="22013">BR1180*AF1187</f>
        <v>0</v>
      </c>
      <c r="BY1187">
        <f t="shared" ref="BY1187" si="22014">BS1180*AG1187</f>
        <v>0</v>
      </c>
      <c r="BZ1187">
        <f t="shared" ref="BZ1187" si="22015">BT1180*AH1187</f>
        <v>0</v>
      </c>
      <c r="CA1187">
        <f t="shared" ref="CA1187" si="22016">BU1180*AI1187</f>
        <v>0</v>
      </c>
      <c r="CB1187">
        <f t="shared" ref="CB1187" si="22017">BV1180*AJ1187</f>
        <v>0</v>
      </c>
      <c r="CC1187">
        <f t="shared" ref="CC1187" si="22018">BW1180*AK1187</f>
        <v>0</v>
      </c>
      <c r="CD1187">
        <f t="shared" ref="CD1187" si="22019">BX1180*AL1187</f>
        <v>0</v>
      </c>
      <c r="CE1187">
        <f t="shared" ref="CE1187" si="22020">BY1180*AM1187</f>
        <v>0</v>
      </c>
      <c r="CF1187">
        <f t="shared" ref="CF1187" si="22021">BZ1180*AN1187</f>
        <v>0</v>
      </c>
      <c r="CG1187">
        <f t="shared" ref="CG1187" si="22022">CA1180*AO1187</f>
        <v>0</v>
      </c>
      <c r="CH1187">
        <f t="shared" ref="CH1187" si="22023">CB1180*AP1187</f>
        <v>0</v>
      </c>
      <c r="CI1187">
        <f t="shared" ref="CI1187" si="22024">CC1180*AQ1187</f>
        <v>0</v>
      </c>
      <c r="CJ1187">
        <f t="shared" ref="CJ1187" si="22025">CD1180*AR1187</f>
        <v>0</v>
      </c>
      <c r="CK1187">
        <f t="shared" ref="CK1187" si="22026">CE1180*AS1187</f>
        <v>0</v>
      </c>
      <c r="CL1187">
        <f t="shared" ref="CL1187" si="22027">CF1180*AT1187</f>
        <v>0</v>
      </c>
      <c r="CM1187">
        <f t="shared" ref="CM1187" si="22028">CG1180*AU1187</f>
        <v>0</v>
      </c>
      <c r="CN1187">
        <f t="shared" ref="CN1187" si="22029">CH1180*AV1187</f>
        <v>0</v>
      </c>
      <c r="CO1187">
        <f t="shared" ref="CO1187" si="22030">CI1180*AW1187</f>
        <v>0</v>
      </c>
      <c r="CP1187">
        <f t="shared" ref="CP1187" si="22031">CJ1180*AX1187</f>
        <v>0</v>
      </c>
      <c r="CQ1187">
        <f t="shared" ref="CQ1187" si="22032">CK1180*AY1187</f>
        <v>0</v>
      </c>
      <c r="CR1187">
        <f t="shared" ref="CR1187" si="22033">CL1180*AZ1187</f>
        <v>0</v>
      </c>
      <c r="CS1187">
        <f t="shared" ref="CS1187" si="22034">CM1180*BA1187</f>
        <v>0</v>
      </c>
      <c r="CT1187">
        <f t="shared" ref="CT1187" si="22035">CN1180*BB1187</f>
        <v>0</v>
      </c>
    </row>
    <row r="1188" spans="6:98" x14ac:dyDescent="0.3">
      <c r="F1188" s="91">
        <f t="shared" ref="F1188:H1188" si="22036">F1187</f>
        <v>70</v>
      </c>
      <c r="G1188" s="91">
        <f t="shared" si="22036"/>
        <v>70</v>
      </c>
      <c r="H1188" s="4">
        <f t="shared" si="22036"/>
        <v>1</v>
      </c>
      <c r="I1188">
        <v>35</v>
      </c>
      <c r="J1188" s="48">
        <f t="shared" si="21808"/>
        <v>0</v>
      </c>
      <c r="K1188" s="48">
        <f>IF(IF(AND(I1188&gt;=(F1188*2),I1188&lt;=G1188+F1188+(G1188-F1188+5)+1),((H1188)^2)*(I1189-F1188*2)/5,0)&lt;=H1188,IF(AND(I1188&gt;=(F1188*2),I1188&lt;=G1188+F1188+(G1188-F1188+5)+1),((H1188)^2)*(I1189-F1188*2)/5,0),(K1187-H1188^2))</f>
        <v>0</v>
      </c>
      <c r="L1188" s="98">
        <f t="shared" si="21810"/>
        <v>0</v>
      </c>
      <c r="M1188" s="48"/>
      <c r="N1188" s="48"/>
      <c r="O1188" s="48"/>
      <c r="P1188" s="48"/>
      <c r="Q1188" s="48"/>
      <c r="R1188" s="48"/>
      <c r="S1188" s="48"/>
      <c r="T1188" s="48"/>
      <c r="U1188" s="48">
        <f>$J1188+$K1188+$L1188</f>
        <v>0</v>
      </c>
      <c r="V1188" s="48">
        <f t="shared" ref="V1188:AX1198" si="22037">$J1188+$K1188+$L1188</f>
        <v>0</v>
      </c>
      <c r="W1188" s="48">
        <f t="shared" si="22037"/>
        <v>0</v>
      </c>
      <c r="X1188" s="48">
        <f t="shared" si="22037"/>
        <v>0</v>
      </c>
      <c r="Y1188" s="48">
        <f t="shared" si="22037"/>
        <v>0</v>
      </c>
      <c r="Z1188" s="48">
        <f t="shared" si="22037"/>
        <v>0</v>
      </c>
      <c r="AA1188" s="48">
        <f t="shared" si="22037"/>
        <v>0</v>
      </c>
      <c r="AB1188" s="48">
        <f t="shared" si="22037"/>
        <v>0</v>
      </c>
      <c r="AC1188" s="48">
        <f t="shared" si="22037"/>
        <v>0</v>
      </c>
      <c r="AD1188" s="48">
        <f t="shared" si="22037"/>
        <v>0</v>
      </c>
      <c r="AE1188" s="48">
        <f t="shared" si="22037"/>
        <v>0</v>
      </c>
      <c r="AF1188" s="48">
        <f t="shared" si="22037"/>
        <v>0</v>
      </c>
      <c r="AG1188" s="48">
        <f t="shared" si="22037"/>
        <v>0</v>
      </c>
      <c r="AH1188" s="48">
        <f t="shared" si="22037"/>
        <v>0</v>
      </c>
      <c r="AI1188" s="48">
        <f t="shared" si="22037"/>
        <v>0</v>
      </c>
      <c r="AJ1188" s="48">
        <f t="shared" si="22037"/>
        <v>0</v>
      </c>
      <c r="AK1188" s="48">
        <f t="shared" si="22037"/>
        <v>0</v>
      </c>
      <c r="AL1188" s="48">
        <f t="shared" si="22037"/>
        <v>0</v>
      </c>
      <c r="AM1188" s="48">
        <f t="shared" si="22037"/>
        <v>0</v>
      </c>
      <c r="AN1188" s="48">
        <f t="shared" si="22037"/>
        <v>0</v>
      </c>
      <c r="AO1188" s="48">
        <f t="shared" si="22037"/>
        <v>0</v>
      </c>
      <c r="AP1188" s="48">
        <f t="shared" si="22037"/>
        <v>0</v>
      </c>
      <c r="AQ1188" s="48">
        <f t="shared" si="22037"/>
        <v>0</v>
      </c>
      <c r="AR1188" s="48">
        <f t="shared" si="22037"/>
        <v>0</v>
      </c>
      <c r="AS1188" s="48">
        <f t="shared" si="22037"/>
        <v>0</v>
      </c>
      <c r="AT1188" s="48">
        <f t="shared" si="22037"/>
        <v>0</v>
      </c>
      <c r="AU1188" s="48">
        <f t="shared" si="22037"/>
        <v>0</v>
      </c>
      <c r="AV1188" s="48">
        <f t="shared" si="22037"/>
        <v>0</v>
      </c>
      <c r="AW1188" s="48">
        <f t="shared" si="22037"/>
        <v>0</v>
      </c>
      <c r="AX1188" s="48">
        <f t="shared" si="22037"/>
        <v>0</v>
      </c>
      <c r="AY1188" s="48">
        <f t="shared" si="22001"/>
        <v>0</v>
      </c>
      <c r="AZ1188" s="48">
        <f t="shared" si="22001"/>
        <v>0</v>
      </c>
      <c r="BA1188" s="48">
        <f t="shared" si="22001"/>
        <v>0</v>
      </c>
      <c r="BB1188" s="48">
        <f t="shared" si="22001"/>
        <v>0</v>
      </c>
      <c r="BC1188" s="48"/>
      <c r="BE1188" t="s">
        <v>184</v>
      </c>
      <c r="BM1188">
        <f>BF1180*U1188</f>
        <v>0</v>
      </c>
      <c r="BN1188">
        <f t="shared" ref="BN1188" si="22038">BG1180*V1188</f>
        <v>0</v>
      </c>
      <c r="BO1188">
        <f t="shared" ref="BO1188" si="22039">BH1180*W1188</f>
        <v>0</v>
      </c>
      <c r="BP1188">
        <f t="shared" ref="BP1188" si="22040">BI1180*X1188</f>
        <v>0</v>
      </c>
      <c r="BQ1188">
        <f t="shared" ref="BQ1188" si="22041">BJ1180*Y1188</f>
        <v>0</v>
      </c>
      <c r="BR1188">
        <f t="shared" ref="BR1188" si="22042">BK1180*Z1188</f>
        <v>0</v>
      </c>
      <c r="BS1188">
        <f t="shared" ref="BS1188" si="22043">BL1180*AA1188</f>
        <v>0</v>
      </c>
      <c r="BT1188">
        <f t="shared" ref="BT1188" si="22044">BM1180*AB1188</f>
        <v>0</v>
      </c>
      <c r="BU1188">
        <f t="shared" ref="BU1188" si="22045">BN1180*AC1188</f>
        <v>0</v>
      </c>
      <c r="BV1188">
        <f t="shared" ref="BV1188" si="22046">BO1180*AD1188</f>
        <v>0</v>
      </c>
      <c r="BW1188">
        <f t="shared" ref="BW1188" si="22047">BP1180*AE1188</f>
        <v>0</v>
      </c>
      <c r="BX1188">
        <f t="shared" ref="BX1188" si="22048">BQ1180*AF1188</f>
        <v>0</v>
      </c>
      <c r="BY1188">
        <f t="shared" ref="BY1188" si="22049">BR1180*AG1188</f>
        <v>0</v>
      </c>
      <c r="BZ1188">
        <f t="shared" ref="BZ1188" si="22050">BS1180*AH1188</f>
        <v>0</v>
      </c>
      <c r="CA1188">
        <f t="shared" ref="CA1188" si="22051">BT1180*AI1188</f>
        <v>0</v>
      </c>
      <c r="CB1188">
        <f t="shared" ref="CB1188" si="22052">BU1180*AJ1188</f>
        <v>0</v>
      </c>
      <c r="CC1188">
        <f t="shared" ref="CC1188" si="22053">BV1180*AK1188</f>
        <v>0</v>
      </c>
      <c r="CD1188">
        <f t="shared" ref="CD1188" si="22054">BW1180*AL1188</f>
        <v>0</v>
      </c>
      <c r="CE1188">
        <f t="shared" ref="CE1188" si="22055">BX1180*AM1188</f>
        <v>0</v>
      </c>
      <c r="CF1188">
        <f t="shared" ref="CF1188" si="22056">BY1180*AN1188</f>
        <v>0</v>
      </c>
      <c r="CG1188">
        <f t="shared" ref="CG1188" si="22057">BZ1180*AO1188</f>
        <v>0</v>
      </c>
      <c r="CH1188">
        <f t="shared" ref="CH1188" si="22058">CA1180*AP1188</f>
        <v>0</v>
      </c>
      <c r="CI1188">
        <f t="shared" ref="CI1188" si="22059">CB1180*AQ1188</f>
        <v>0</v>
      </c>
      <c r="CJ1188">
        <f t="shared" ref="CJ1188" si="22060">CC1180*AR1188</f>
        <v>0</v>
      </c>
      <c r="CK1188">
        <f t="shared" ref="CK1188" si="22061">CD1180*AS1188</f>
        <v>0</v>
      </c>
      <c r="CL1188">
        <f t="shared" ref="CL1188" si="22062">CE1180*AT1188</f>
        <v>0</v>
      </c>
      <c r="CM1188">
        <f t="shared" ref="CM1188" si="22063">CF1180*AU1188</f>
        <v>0</v>
      </c>
      <c r="CN1188">
        <f t="shared" ref="CN1188" si="22064">CG1180*AV1188</f>
        <v>0</v>
      </c>
      <c r="CO1188">
        <f t="shared" ref="CO1188" si="22065">CH1180*AW1188</f>
        <v>0</v>
      </c>
      <c r="CP1188">
        <f t="shared" ref="CP1188" si="22066">CI1180*AX1188</f>
        <v>0</v>
      </c>
      <c r="CQ1188">
        <f t="shared" ref="CQ1188" si="22067">CJ1180*AY1188</f>
        <v>0</v>
      </c>
      <c r="CR1188">
        <f t="shared" ref="CR1188" si="22068">CK1180*AZ1188</f>
        <v>0</v>
      </c>
      <c r="CS1188">
        <f t="shared" ref="CS1188" si="22069">CL1180*BA1188</f>
        <v>0</v>
      </c>
      <c r="CT1188">
        <f t="shared" ref="CT1188" si="22070">CM1180*BB1188</f>
        <v>0</v>
      </c>
    </row>
    <row r="1189" spans="6:98" x14ac:dyDescent="0.3">
      <c r="F1189" s="91">
        <f t="shared" ref="F1189:H1189" si="22071">F1188</f>
        <v>70</v>
      </c>
      <c r="G1189" s="91">
        <f t="shared" si="22071"/>
        <v>70</v>
      </c>
      <c r="H1189" s="4">
        <f t="shared" si="22071"/>
        <v>1</v>
      </c>
      <c r="I1189">
        <v>40</v>
      </c>
      <c r="J1189" s="48">
        <f t="shared" si="21808"/>
        <v>0</v>
      </c>
      <c r="K1189" s="48">
        <f t="shared" ref="K1189:K1204" si="22072">IF(IF(AND(I1189&gt;=(F1189*2),I1189&lt;=G1189+F1189+(G1189-F1189+5)+1),((H1189)^2)*(I1190-F1189*2)/5,0)&lt;=H1189,IF(AND(I1189&gt;=(F1189*2),I1189&lt;=G1189+F1189+(G1189-F1189+5)+1),((H1189)^2)*(I1190-F1189*2)/5,0),(K1188-H1189^2))</f>
        <v>0</v>
      </c>
      <c r="L1189" s="98">
        <f t="shared" si="21810"/>
        <v>0</v>
      </c>
      <c r="M1189" s="48"/>
      <c r="N1189" s="48"/>
      <c r="O1189" s="48"/>
      <c r="P1189" s="48"/>
      <c r="Q1189" s="48"/>
      <c r="R1189" s="48"/>
      <c r="S1189" s="48"/>
      <c r="T1189" s="48"/>
      <c r="U1189" s="48"/>
      <c r="V1189" s="48">
        <f>$J1189+$K1189+$L1189</f>
        <v>0</v>
      </c>
      <c r="W1189" s="48">
        <f t="shared" si="22037"/>
        <v>0</v>
      </c>
      <c r="X1189" s="48">
        <f t="shared" si="22037"/>
        <v>0</v>
      </c>
      <c r="Y1189" s="48">
        <f t="shared" si="22037"/>
        <v>0</v>
      </c>
      <c r="Z1189" s="48">
        <f t="shared" si="22037"/>
        <v>0</v>
      </c>
      <c r="AA1189" s="48">
        <f t="shared" si="22037"/>
        <v>0</v>
      </c>
      <c r="AB1189" s="48">
        <f t="shared" si="22037"/>
        <v>0</v>
      </c>
      <c r="AC1189" s="48">
        <f t="shared" si="22037"/>
        <v>0</v>
      </c>
      <c r="AD1189" s="48">
        <f t="shared" si="22037"/>
        <v>0</v>
      </c>
      <c r="AE1189" s="48">
        <f t="shared" si="22037"/>
        <v>0</v>
      </c>
      <c r="AF1189" s="48">
        <f t="shared" si="22037"/>
        <v>0</v>
      </c>
      <c r="AG1189" s="48">
        <f t="shared" si="22037"/>
        <v>0</v>
      </c>
      <c r="AH1189" s="48">
        <f t="shared" si="22037"/>
        <v>0</v>
      </c>
      <c r="AI1189" s="48">
        <f t="shared" si="22037"/>
        <v>0</v>
      </c>
      <c r="AJ1189" s="48">
        <f t="shared" si="22037"/>
        <v>0</v>
      </c>
      <c r="AK1189" s="48">
        <f t="shared" si="22037"/>
        <v>0</v>
      </c>
      <c r="AL1189" s="48">
        <f t="shared" si="22037"/>
        <v>0</v>
      </c>
      <c r="AM1189" s="48">
        <f t="shared" si="22037"/>
        <v>0</v>
      </c>
      <c r="AN1189" s="48">
        <f t="shared" si="22037"/>
        <v>0</v>
      </c>
      <c r="AO1189" s="48">
        <f t="shared" si="22037"/>
        <v>0</v>
      </c>
      <c r="AP1189" s="48">
        <f t="shared" si="22037"/>
        <v>0</v>
      </c>
      <c r="AQ1189" s="48">
        <f t="shared" si="22037"/>
        <v>0</v>
      </c>
      <c r="AR1189" s="48">
        <f t="shared" si="22037"/>
        <v>0</v>
      </c>
      <c r="AS1189" s="48">
        <f t="shared" si="22037"/>
        <v>0</v>
      </c>
      <c r="AT1189" s="48">
        <f t="shared" si="22037"/>
        <v>0</v>
      </c>
      <c r="AU1189" s="48">
        <f t="shared" si="22037"/>
        <v>0</v>
      </c>
      <c r="AV1189" s="48">
        <f t="shared" si="22037"/>
        <v>0</v>
      </c>
      <c r="AW1189" s="48">
        <f t="shared" si="22037"/>
        <v>0</v>
      </c>
      <c r="AX1189" s="48">
        <f t="shared" si="22037"/>
        <v>0</v>
      </c>
      <c r="AY1189" s="48">
        <f t="shared" si="22001"/>
        <v>0</v>
      </c>
      <c r="AZ1189" s="48">
        <f t="shared" si="22001"/>
        <v>0</v>
      </c>
      <c r="BA1189" s="48">
        <f t="shared" si="22001"/>
        <v>0</v>
      </c>
      <c r="BB1189" s="48">
        <f t="shared" si="22001"/>
        <v>0</v>
      </c>
      <c r="BC1189" s="48"/>
      <c r="BE1189" t="s">
        <v>185</v>
      </c>
      <c r="BN1189">
        <f>BF1180*V1189</f>
        <v>0</v>
      </c>
      <c r="BO1189">
        <f t="shared" ref="BO1189" si="22073">BG1180*W1189</f>
        <v>0</v>
      </c>
      <c r="BP1189">
        <f t="shared" ref="BP1189" si="22074">BH1180*X1189</f>
        <v>0</v>
      </c>
      <c r="BQ1189">
        <f t="shared" ref="BQ1189" si="22075">BI1180*Y1189</f>
        <v>0</v>
      </c>
      <c r="BR1189">
        <f t="shared" ref="BR1189" si="22076">BJ1180*Z1189</f>
        <v>0</v>
      </c>
      <c r="BS1189">
        <f t="shared" ref="BS1189" si="22077">BK1180*AA1189</f>
        <v>0</v>
      </c>
      <c r="BT1189">
        <f t="shared" ref="BT1189" si="22078">BL1180*AB1189</f>
        <v>0</v>
      </c>
      <c r="BU1189">
        <f t="shared" ref="BU1189" si="22079">BM1180*AC1189</f>
        <v>0</v>
      </c>
      <c r="BV1189">
        <f t="shared" ref="BV1189" si="22080">BN1180*AD1189</f>
        <v>0</v>
      </c>
      <c r="BW1189">
        <f t="shared" ref="BW1189" si="22081">BO1180*AE1189</f>
        <v>0</v>
      </c>
      <c r="BX1189">
        <f t="shared" ref="BX1189" si="22082">BP1180*AF1189</f>
        <v>0</v>
      </c>
      <c r="BY1189">
        <f t="shared" ref="BY1189" si="22083">BQ1180*AG1189</f>
        <v>0</v>
      </c>
      <c r="BZ1189">
        <f t="shared" ref="BZ1189" si="22084">BR1180*AH1189</f>
        <v>0</v>
      </c>
      <c r="CA1189">
        <f t="shared" ref="CA1189" si="22085">BS1180*AI1189</f>
        <v>0</v>
      </c>
      <c r="CB1189">
        <f t="shared" ref="CB1189" si="22086">BT1180*AJ1189</f>
        <v>0</v>
      </c>
      <c r="CC1189">
        <f t="shared" ref="CC1189" si="22087">BU1180*AK1189</f>
        <v>0</v>
      </c>
      <c r="CD1189">
        <f t="shared" ref="CD1189" si="22088">BV1180*AL1189</f>
        <v>0</v>
      </c>
      <c r="CE1189">
        <f t="shared" ref="CE1189" si="22089">BW1180*AM1189</f>
        <v>0</v>
      </c>
      <c r="CF1189">
        <f t="shared" ref="CF1189" si="22090">BX1180*AN1189</f>
        <v>0</v>
      </c>
      <c r="CG1189">
        <f t="shared" ref="CG1189" si="22091">BY1180*AO1189</f>
        <v>0</v>
      </c>
      <c r="CH1189">
        <f t="shared" ref="CH1189" si="22092">BZ1180*AP1189</f>
        <v>0</v>
      </c>
      <c r="CI1189">
        <f t="shared" ref="CI1189" si="22093">CA1180*AQ1189</f>
        <v>0</v>
      </c>
      <c r="CJ1189">
        <f t="shared" ref="CJ1189" si="22094">CB1180*AR1189</f>
        <v>0</v>
      </c>
      <c r="CK1189">
        <f t="shared" ref="CK1189" si="22095">CC1180*AS1189</f>
        <v>0</v>
      </c>
      <c r="CL1189">
        <f t="shared" ref="CL1189" si="22096">CD1180*AT1189</f>
        <v>0</v>
      </c>
      <c r="CM1189">
        <f t="shared" ref="CM1189" si="22097">CE1180*AU1189</f>
        <v>0</v>
      </c>
      <c r="CN1189">
        <f t="shared" ref="CN1189" si="22098">CF1180*AV1189</f>
        <v>0</v>
      </c>
      <c r="CO1189">
        <f t="shared" ref="CO1189" si="22099">CG1180*AW1189</f>
        <v>0</v>
      </c>
      <c r="CP1189">
        <f t="shared" ref="CP1189" si="22100">CH1180*AX1189</f>
        <v>0</v>
      </c>
      <c r="CQ1189">
        <f t="shared" ref="CQ1189" si="22101">CI1180*AY1189</f>
        <v>0</v>
      </c>
      <c r="CR1189">
        <f t="shared" ref="CR1189" si="22102">CJ1180*AZ1189</f>
        <v>0</v>
      </c>
      <c r="CS1189">
        <f t="shared" ref="CS1189" si="22103">CK1180*BA1189</f>
        <v>0</v>
      </c>
      <c r="CT1189">
        <f t="shared" ref="CT1189" si="22104">CL1180*BB1189</f>
        <v>0</v>
      </c>
    </row>
    <row r="1190" spans="6:98" x14ac:dyDescent="0.3">
      <c r="F1190" s="91">
        <f t="shared" ref="F1190:H1190" si="22105">F1189</f>
        <v>70</v>
      </c>
      <c r="G1190" s="91">
        <f t="shared" si="22105"/>
        <v>70</v>
      </c>
      <c r="H1190" s="4">
        <f t="shared" si="22105"/>
        <v>1</v>
      </c>
      <c r="I1190">
        <v>45</v>
      </c>
      <c r="J1190" s="48">
        <f t="shared" si="21808"/>
        <v>0</v>
      </c>
      <c r="K1190" s="48">
        <f t="shared" si="22072"/>
        <v>0</v>
      </c>
      <c r="L1190" s="98">
        <f t="shared" si="21810"/>
        <v>0</v>
      </c>
      <c r="M1190" s="48"/>
      <c r="N1190" s="48"/>
      <c r="O1190" s="48"/>
      <c r="P1190" s="48"/>
      <c r="Q1190" s="48"/>
      <c r="R1190" s="48"/>
      <c r="S1190" s="48"/>
      <c r="T1190" s="48"/>
      <c r="U1190" s="48"/>
      <c r="V1190" s="48"/>
      <c r="W1190" s="48">
        <f>$J1190+$K1190+$L1190</f>
        <v>0</v>
      </c>
      <c r="X1190" s="48">
        <f t="shared" si="22037"/>
        <v>0</v>
      </c>
      <c r="Y1190" s="48">
        <f t="shared" si="22037"/>
        <v>0</v>
      </c>
      <c r="Z1190" s="48">
        <f t="shared" si="22037"/>
        <v>0</v>
      </c>
      <c r="AA1190" s="48">
        <f t="shared" si="22037"/>
        <v>0</v>
      </c>
      <c r="AB1190" s="48">
        <f t="shared" si="22037"/>
        <v>0</v>
      </c>
      <c r="AC1190" s="48">
        <f t="shared" si="22037"/>
        <v>0</v>
      </c>
      <c r="AD1190" s="48">
        <f t="shared" si="22037"/>
        <v>0</v>
      </c>
      <c r="AE1190" s="48">
        <f t="shared" si="22037"/>
        <v>0</v>
      </c>
      <c r="AF1190" s="48">
        <f t="shared" si="22037"/>
        <v>0</v>
      </c>
      <c r="AG1190" s="48">
        <f t="shared" si="22037"/>
        <v>0</v>
      </c>
      <c r="AH1190" s="48">
        <f t="shared" si="22037"/>
        <v>0</v>
      </c>
      <c r="AI1190" s="48">
        <f t="shared" si="22037"/>
        <v>0</v>
      </c>
      <c r="AJ1190" s="48">
        <f t="shared" si="22037"/>
        <v>0</v>
      </c>
      <c r="AK1190" s="48">
        <f t="shared" si="22037"/>
        <v>0</v>
      </c>
      <c r="AL1190" s="48">
        <f t="shared" si="22037"/>
        <v>0</v>
      </c>
      <c r="AM1190" s="48">
        <f t="shared" si="22037"/>
        <v>0</v>
      </c>
      <c r="AN1190" s="48">
        <f t="shared" si="22037"/>
        <v>0</v>
      </c>
      <c r="AO1190" s="48">
        <f t="shared" si="22037"/>
        <v>0</v>
      </c>
      <c r="AP1190" s="48">
        <f t="shared" si="22037"/>
        <v>0</v>
      </c>
      <c r="AQ1190" s="48">
        <f t="shared" si="22037"/>
        <v>0</v>
      </c>
      <c r="AR1190" s="48">
        <f t="shared" si="22037"/>
        <v>0</v>
      </c>
      <c r="AS1190" s="48">
        <f t="shared" si="22037"/>
        <v>0</v>
      </c>
      <c r="AT1190" s="48">
        <f t="shared" si="22037"/>
        <v>0</v>
      </c>
      <c r="AU1190" s="48">
        <f t="shared" si="22037"/>
        <v>0</v>
      </c>
      <c r="AV1190" s="48">
        <f t="shared" si="22037"/>
        <v>0</v>
      </c>
      <c r="AW1190" s="48">
        <f t="shared" si="22037"/>
        <v>0</v>
      </c>
      <c r="AX1190" s="48">
        <f t="shared" si="22037"/>
        <v>0</v>
      </c>
      <c r="AY1190" s="48">
        <f t="shared" si="22001"/>
        <v>0</v>
      </c>
      <c r="AZ1190" s="48">
        <f t="shared" si="22001"/>
        <v>0</v>
      </c>
      <c r="BA1190" s="48">
        <f t="shared" si="22001"/>
        <v>0</v>
      </c>
      <c r="BB1190" s="48">
        <f t="shared" si="22001"/>
        <v>0</v>
      </c>
      <c r="BC1190" s="48"/>
      <c r="BE1190" t="s">
        <v>186</v>
      </c>
      <c r="BO1190">
        <f>BF1180*W1190</f>
        <v>0</v>
      </c>
      <c r="BP1190">
        <f t="shared" ref="BP1190" si="22106">BG1180*X1190</f>
        <v>0</v>
      </c>
      <c r="BQ1190">
        <f t="shared" ref="BQ1190" si="22107">BH1180*Y1190</f>
        <v>0</v>
      </c>
      <c r="BR1190">
        <f t="shared" ref="BR1190" si="22108">BI1180*Z1190</f>
        <v>0</v>
      </c>
      <c r="BS1190">
        <f t="shared" ref="BS1190" si="22109">BJ1180*AA1190</f>
        <v>0</v>
      </c>
      <c r="BT1190">
        <f t="shared" ref="BT1190" si="22110">BK1180*AB1190</f>
        <v>0</v>
      </c>
      <c r="BU1190">
        <f t="shared" ref="BU1190" si="22111">BL1180*AC1190</f>
        <v>0</v>
      </c>
      <c r="BV1190">
        <f t="shared" ref="BV1190" si="22112">BM1180*AD1190</f>
        <v>0</v>
      </c>
      <c r="BW1190">
        <f t="shared" ref="BW1190" si="22113">BN1180*AE1190</f>
        <v>0</v>
      </c>
      <c r="BX1190">
        <f t="shared" ref="BX1190" si="22114">BO1180*AF1190</f>
        <v>0</v>
      </c>
      <c r="BY1190">
        <f t="shared" ref="BY1190" si="22115">BP1180*AG1190</f>
        <v>0</v>
      </c>
      <c r="BZ1190">
        <f t="shared" ref="BZ1190" si="22116">BQ1180*AH1190</f>
        <v>0</v>
      </c>
      <c r="CA1190">
        <f t="shared" ref="CA1190" si="22117">BR1180*AI1190</f>
        <v>0</v>
      </c>
      <c r="CB1190">
        <f t="shared" ref="CB1190" si="22118">BS1180*AJ1190</f>
        <v>0</v>
      </c>
      <c r="CC1190">
        <f t="shared" ref="CC1190" si="22119">BT1180*AK1190</f>
        <v>0</v>
      </c>
      <c r="CD1190">
        <f t="shared" ref="CD1190" si="22120">BU1180*AL1190</f>
        <v>0</v>
      </c>
      <c r="CE1190">
        <f t="shared" ref="CE1190" si="22121">BV1180*AM1190</f>
        <v>0</v>
      </c>
      <c r="CF1190">
        <f t="shared" ref="CF1190" si="22122">BW1180*AN1190</f>
        <v>0</v>
      </c>
      <c r="CG1190">
        <f t="shared" ref="CG1190" si="22123">BX1180*AO1190</f>
        <v>0</v>
      </c>
      <c r="CH1190">
        <f t="shared" ref="CH1190" si="22124">BY1180*AP1190</f>
        <v>0</v>
      </c>
      <c r="CI1190">
        <f t="shared" ref="CI1190" si="22125">BZ1180*AQ1190</f>
        <v>0</v>
      </c>
      <c r="CJ1190">
        <f t="shared" ref="CJ1190" si="22126">CA1180*AR1190</f>
        <v>0</v>
      </c>
      <c r="CK1190">
        <f t="shared" ref="CK1190" si="22127">CB1180*AS1190</f>
        <v>0</v>
      </c>
      <c r="CL1190">
        <f t="shared" ref="CL1190" si="22128">CC1180*AT1190</f>
        <v>0</v>
      </c>
      <c r="CM1190">
        <f t="shared" ref="CM1190" si="22129">CD1180*AU1190</f>
        <v>0</v>
      </c>
      <c r="CN1190">
        <f t="shared" ref="CN1190" si="22130">CE1180*AV1190</f>
        <v>0</v>
      </c>
      <c r="CO1190">
        <f t="shared" ref="CO1190" si="22131">CF1180*AW1190</f>
        <v>0</v>
      </c>
      <c r="CP1190">
        <f t="shared" ref="CP1190" si="22132">CG1180*AX1190</f>
        <v>0</v>
      </c>
      <c r="CQ1190">
        <f t="shared" ref="CQ1190" si="22133">CH1180*AY1190</f>
        <v>0</v>
      </c>
      <c r="CR1190">
        <f t="shared" ref="CR1190" si="22134">CI1180*AZ1190</f>
        <v>0</v>
      </c>
      <c r="CS1190">
        <f t="shared" ref="CS1190" si="22135">CJ1180*BA1190</f>
        <v>0</v>
      </c>
      <c r="CT1190">
        <f t="shared" ref="CT1190" si="22136">CK1180*BB1190</f>
        <v>0</v>
      </c>
    </row>
    <row r="1191" spans="6:98" x14ac:dyDescent="0.3">
      <c r="F1191" s="91">
        <f t="shared" ref="F1191:H1191" si="22137">F1190</f>
        <v>70</v>
      </c>
      <c r="G1191" s="91">
        <f t="shared" si="22137"/>
        <v>70</v>
      </c>
      <c r="H1191" s="4">
        <f t="shared" si="22137"/>
        <v>1</v>
      </c>
      <c r="I1191">
        <v>50</v>
      </c>
      <c r="J1191" s="48">
        <f t="shared" si="21808"/>
        <v>0</v>
      </c>
      <c r="K1191" s="48">
        <f t="shared" si="22072"/>
        <v>0</v>
      </c>
      <c r="L1191" s="98">
        <f t="shared" si="21810"/>
        <v>0</v>
      </c>
      <c r="M1191" s="48"/>
      <c r="N1191" s="48"/>
      <c r="O1191" s="48"/>
      <c r="P1191" s="48"/>
      <c r="Q1191" s="48"/>
      <c r="R1191" s="48"/>
      <c r="S1191" s="48"/>
      <c r="T1191" s="48"/>
      <c r="U1191" s="48"/>
      <c r="V1191" s="48"/>
      <c r="W1191" s="48"/>
      <c r="X1191" s="48">
        <f>$J1191+$K1191+$L1191</f>
        <v>0</v>
      </c>
      <c r="Y1191" s="48">
        <f t="shared" si="22037"/>
        <v>0</v>
      </c>
      <c r="Z1191" s="48">
        <f t="shared" si="22037"/>
        <v>0</v>
      </c>
      <c r="AA1191" s="48">
        <f t="shared" si="22037"/>
        <v>0</v>
      </c>
      <c r="AB1191" s="48">
        <f t="shared" si="22037"/>
        <v>0</v>
      </c>
      <c r="AC1191" s="48">
        <f t="shared" si="22037"/>
        <v>0</v>
      </c>
      <c r="AD1191" s="48">
        <f t="shared" si="22037"/>
        <v>0</v>
      </c>
      <c r="AE1191" s="48">
        <f t="shared" si="22037"/>
        <v>0</v>
      </c>
      <c r="AF1191" s="48">
        <f t="shared" si="22037"/>
        <v>0</v>
      </c>
      <c r="AG1191" s="48">
        <f t="shared" si="22037"/>
        <v>0</v>
      </c>
      <c r="AH1191" s="48">
        <f t="shared" si="22037"/>
        <v>0</v>
      </c>
      <c r="AI1191" s="48">
        <f t="shared" si="22037"/>
        <v>0</v>
      </c>
      <c r="AJ1191" s="48">
        <f t="shared" si="22037"/>
        <v>0</v>
      </c>
      <c r="AK1191" s="48">
        <f t="shared" si="22037"/>
        <v>0</v>
      </c>
      <c r="AL1191" s="48">
        <f t="shared" si="22037"/>
        <v>0</v>
      </c>
      <c r="AM1191" s="48">
        <f t="shared" si="22037"/>
        <v>0</v>
      </c>
      <c r="AN1191" s="48">
        <f t="shared" si="22037"/>
        <v>0</v>
      </c>
      <c r="AO1191" s="48">
        <f t="shared" si="22037"/>
        <v>0</v>
      </c>
      <c r="AP1191" s="48">
        <f t="shared" si="22037"/>
        <v>0</v>
      </c>
      <c r="AQ1191" s="48">
        <f t="shared" si="22037"/>
        <v>0</v>
      </c>
      <c r="AR1191" s="48">
        <f t="shared" si="22037"/>
        <v>0</v>
      </c>
      <c r="AS1191" s="48">
        <f t="shared" si="22037"/>
        <v>0</v>
      </c>
      <c r="AT1191" s="48">
        <f t="shared" si="22037"/>
        <v>0</v>
      </c>
      <c r="AU1191" s="48">
        <f t="shared" si="22037"/>
        <v>0</v>
      </c>
      <c r="AV1191" s="48">
        <f t="shared" si="22037"/>
        <v>0</v>
      </c>
      <c r="AW1191" s="48">
        <f t="shared" si="22037"/>
        <v>0</v>
      </c>
      <c r="AX1191" s="48">
        <f t="shared" si="22037"/>
        <v>0</v>
      </c>
      <c r="AY1191" s="48">
        <f t="shared" si="22001"/>
        <v>0</v>
      </c>
      <c r="AZ1191" s="48">
        <f t="shared" si="22001"/>
        <v>0</v>
      </c>
      <c r="BA1191" s="48">
        <f t="shared" si="22001"/>
        <v>0</v>
      </c>
      <c r="BB1191" s="48">
        <f t="shared" si="22001"/>
        <v>0</v>
      </c>
      <c r="BC1191" s="48"/>
      <c r="BE1191" t="s">
        <v>187</v>
      </c>
      <c r="BP1191">
        <f>BF1180*X1191</f>
        <v>0</v>
      </c>
      <c r="BQ1191">
        <f t="shared" ref="BQ1191" si="22138">BG1180*Y1191</f>
        <v>0</v>
      </c>
      <c r="BR1191">
        <f t="shared" ref="BR1191" si="22139">BH1180*Z1191</f>
        <v>0</v>
      </c>
      <c r="BS1191">
        <f t="shared" ref="BS1191" si="22140">BI1180*AA1191</f>
        <v>0</v>
      </c>
      <c r="BT1191">
        <f t="shared" ref="BT1191" si="22141">BJ1180*AB1191</f>
        <v>0</v>
      </c>
      <c r="BU1191">
        <f t="shared" ref="BU1191" si="22142">BK1180*AC1191</f>
        <v>0</v>
      </c>
      <c r="BV1191">
        <f t="shared" ref="BV1191" si="22143">BL1180*AD1191</f>
        <v>0</v>
      </c>
      <c r="BW1191">
        <f t="shared" ref="BW1191" si="22144">BM1180*AE1191</f>
        <v>0</v>
      </c>
      <c r="BX1191">
        <f t="shared" ref="BX1191" si="22145">BN1180*AF1191</f>
        <v>0</v>
      </c>
      <c r="BY1191">
        <f t="shared" ref="BY1191" si="22146">BO1180*AG1191</f>
        <v>0</v>
      </c>
      <c r="BZ1191">
        <f t="shared" ref="BZ1191" si="22147">BP1180*AH1191</f>
        <v>0</v>
      </c>
      <c r="CA1191">
        <f t="shared" ref="CA1191" si="22148">BQ1180*AI1191</f>
        <v>0</v>
      </c>
      <c r="CB1191">
        <f t="shared" ref="CB1191" si="22149">BR1180*AJ1191</f>
        <v>0</v>
      </c>
      <c r="CC1191">
        <f t="shared" ref="CC1191" si="22150">BS1180*AK1191</f>
        <v>0</v>
      </c>
      <c r="CD1191">
        <f t="shared" ref="CD1191" si="22151">BT1180*AL1191</f>
        <v>0</v>
      </c>
      <c r="CE1191">
        <f t="shared" ref="CE1191" si="22152">BU1180*AM1191</f>
        <v>0</v>
      </c>
      <c r="CF1191">
        <f t="shared" ref="CF1191" si="22153">BV1180*AN1191</f>
        <v>0</v>
      </c>
      <c r="CG1191">
        <f t="shared" ref="CG1191" si="22154">BW1180*AO1191</f>
        <v>0</v>
      </c>
      <c r="CH1191">
        <f t="shared" ref="CH1191" si="22155">BX1180*AP1191</f>
        <v>0</v>
      </c>
      <c r="CI1191">
        <f t="shared" ref="CI1191" si="22156">BY1180*AQ1191</f>
        <v>0</v>
      </c>
      <c r="CJ1191">
        <f t="shared" ref="CJ1191" si="22157">BZ1180*AR1191</f>
        <v>0</v>
      </c>
      <c r="CK1191">
        <f t="shared" ref="CK1191" si="22158">CA1180*AS1191</f>
        <v>0</v>
      </c>
      <c r="CL1191">
        <f t="shared" ref="CL1191" si="22159">CB1180*AT1191</f>
        <v>0</v>
      </c>
      <c r="CM1191">
        <f t="shared" ref="CM1191" si="22160">CC1180*AU1191</f>
        <v>0</v>
      </c>
      <c r="CN1191">
        <f t="shared" ref="CN1191" si="22161">CD1180*AV1191</f>
        <v>0</v>
      </c>
      <c r="CO1191">
        <f t="shared" ref="CO1191" si="22162">CE1180*AW1191</f>
        <v>0</v>
      </c>
      <c r="CP1191">
        <f t="shared" ref="CP1191" si="22163">CF1180*AX1191</f>
        <v>0</v>
      </c>
      <c r="CQ1191">
        <f t="shared" ref="CQ1191" si="22164">CG1180*AY1191</f>
        <v>0</v>
      </c>
      <c r="CR1191">
        <f t="shared" ref="CR1191" si="22165">CH1180*AZ1191</f>
        <v>0</v>
      </c>
      <c r="CS1191">
        <f t="shared" ref="CS1191" si="22166">CI1180*BA1191</f>
        <v>0</v>
      </c>
      <c r="CT1191">
        <f t="shared" ref="CT1191" si="22167">CJ1180*BB1191</f>
        <v>0</v>
      </c>
    </row>
    <row r="1192" spans="6:98" x14ac:dyDescent="0.3">
      <c r="F1192" s="91">
        <f t="shared" ref="F1192:H1192" si="22168">F1191</f>
        <v>70</v>
      </c>
      <c r="G1192" s="91">
        <f t="shared" si="22168"/>
        <v>70</v>
      </c>
      <c r="H1192" s="4">
        <f t="shared" si="22168"/>
        <v>1</v>
      </c>
      <c r="I1192">
        <v>55</v>
      </c>
      <c r="J1192" s="48">
        <f t="shared" si="21808"/>
        <v>0</v>
      </c>
      <c r="K1192" s="48">
        <f t="shared" si="22072"/>
        <v>0</v>
      </c>
      <c r="L1192" s="98">
        <f t="shared" si="21810"/>
        <v>0</v>
      </c>
      <c r="M1192" s="48"/>
      <c r="N1192" s="48"/>
      <c r="O1192" s="48"/>
      <c r="P1192" s="48"/>
      <c r="Q1192" s="48"/>
      <c r="R1192" s="48"/>
      <c r="S1192" s="48"/>
      <c r="T1192" s="48"/>
      <c r="U1192" s="48"/>
      <c r="V1192" s="48"/>
      <c r="W1192" s="48"/>
      <c r="X1192" s="48"/>
      <c r="Y1192" s="48">
        <f>$J1192+$K1192+$L1192</f>
        <v>0</v>
      </c>
      <c r="Z1192" s="48">
        <f t="shared" si="22037"/>
        <v>0</v>
      </c>
      <c r="AA1192" s="48">
        <f t="shared" si="22037"/>
        <v>0</v>
      </c>
      <c r="AB1192" s="48">
        <f t="shared" si="22037"/>
        <v>0</v>
      </c>
      <c r="AC1192" s="48">
        <f t="shared" si="22037"/>
        <v>0</v>
      </c>
      <c r="AD1192" s="48">
        <f t="shared" si="22037"/>
        <v>0</v>
      </c>
      <c r="AE1192" s="48">
        <f t="shared" si="22037"/>
        <v>0</v>
      </c>
      <c r="AF1192" s="48">
        <f t="shared" si="22037"/>
        <v>0</v>
      </c>
      <c r="AG1192" s="48">
        <f t="shared" si="22037"/>
        <v>0</v>
      </c>
      <c r="AH1192" s="48">
        <f t="shared" si="22037"/>
        <v>0</v>
      </c>
      <c r="AI1192" s="48">
        <f t="shared" si="22037"/>
        <v>0</v>
      </c>
      <c r="AJ1192" s="48">
        <f t="shared" si="22037"/>
        <v>0</v>
      </c>
      <c r="AK1192" s="48">
        <f t="shared" si="22037"/>
        <v>0</v>
      </c>
      <c r="AL1192" s="48">
        <f t="shared" si="22037"/>
        <v>0</v>
      </c>
      <c r="AM1192" s="48">
        <f t="shared" si="22037"/>
        <v>0</v>
      </c>
      <c r="AN1192" s="48">
        <f t="shared" si="22037"/>
        <v>0</v>
      </c>
      <c r="AO1192" s="48">
        <f t="shared" si="22037"/>
        <v>0</v>
      </c>
      <c r="AP1192" s="48">
        <f t="shared" si="22037"/>
        <v>0</v>
      </c>
      <c r="AQ1192" s="48">
        <f t="shared" si="22037"/>
        <v>0</v>
      </c>
      <c r="AR1192" s="48">
        <f t="shared" si="22037"/>
        <v>0</v>
      </c>
      <c r="AS1192" s="48">
        <f t="shared" si="22037"/>
        <v>0</v>
      </c>
      <c r="AT1192" s="48">
        <f t="shared" si="22037"/>
        <v>0</v>
      </c>
      <c r="AU1192" s="48">
        <f t="shared" si="22037"/>
        <v>0</v>
      </c>
      <c r="AV1192" s="48">
        <f t="shared" si="22037"/>
        <v>0</v>
      </c>
      <c r="AW1192" s="48">
        <f t="shared" si="22037"/>
        <v>0</v>
      </c>
      <c r="AX1192" s="48">
        <f t="shared" si="22037"/>
        <v>0</v>
      </c>
      <c r="AY1192" s="48">
        <f t="shared" si="22001"/>
        <v>0</v>
      </c>
      <c r="AZ1192" s="48">
        <f t="shared" si="22001"/>
        <v>0</v>
      </c>
      <c r="BA1192" s="48">
        <f t="shared" si="22001"/>
        <v>0</v>
      </c>
      <c r="BB1192" s="48">
        <f t="shared" si="22001"/>
        <v>0</v>
      </c>
      <c r="BC1192" s="48"/>
      <c r="BE1192" t="s">
        <v>188</v>
      </c>
      <c r="BQ1192">
        <f>BF1180*Y1192</f>
        <v>0</v>
      </c>
      <c r="BR1192">
        <f t="shared" ref="BR1192" si="22169">BG1180*Z1192</f>
        <v>0</v>
      </c>
      <c r="BS1192">
        <f t="shared" ref="BS1192" si="22170">BH1180*AA1192</f>
        <v>0</v>
      </c>
      <c r="BT1192">
        <f t="shared" ref="BT1192" si="22171">BI1180*AB1192</f>
        <v>0</v>
      </c>
      <c r="BU1192">
        <f t="shared" ref="BU1192" si="22172">BJ1180*AC1192</f>
        <v>0</v>
      </c>
      <c r="BV1192">
        <f t="shared" ref="BV1192" si="22173">BK1180*AD1192</f>
        <v>0</v>
      </c>
      <c r="BW1192">
        <f t="shared" ref="BW1192" si="22174">BL1180*AE1192</f>
        <v>0</v>
      </c>
      <c r="BX1192">
        <f t="shared" ref="BX1192" si="22175">BM1180*AF1192</f>
        <v>0</v>
      </c>
      <c r="BY1192">
        <f t="shared" ref="BY1192" si="22176">BN1180*AG1192</f>
        <v>0</v>
      </c>
      <c r="BZ1192">
        <f t="shared" ref="BZ1192" si="22177">BO1180*AH1192</f>
        <v>0</v>
      </c>
      <c r="CA1192">
        <f t="shared" ref="CA1192" si="22178">BP1180*AI1192</f>
        <v>0</v>
      </c>
      <c r="CB1192">
        <f t="shared" ref="CB1192" si="22179">BQ1180*AJ1192</f>
        <v>0</v>
      </c>
      <c r="CC1192">
        <f t="shared" ref="CC1192" si="22180">BR1180*AK1192</f>
        <v>0</v>
      </c>
      <c r="CD1192">
        <f t="shared" ref="CD1192" si="22181">BS1180*AL1192</f>
        <v>0</v>
      </c>
      <c r="CE1192">
        <f t="shared" ref="CE1192" si="22182">BT1180*AM1192</f>
        <v>0</v>
      </c>
      <c r="CF1192">
        <f t="shared" ref="CF1192" si="22183">BU1180*AN1192</f>
        <v>0</v>
      </c>
      <c r="CG1192">
        <f t="shared" ref="CG1192" si="22184">BV1180*AO1192</f>
        <v>0</v>
      </c>
      <c r="CH1192">
        <f t="shared" ref="CH1192" si="22185">BW1180*AP1192</f>
        <v>0</v>
      </c>
      <c r="CI1192">
        <f t="shared" ref="CI1192" si="22186">BX1180*AQ1192</f>
        <v>0</v>
      </c>
      <c r="CJ1192">
        <f t="shared" ref="CJ1192" si="22187">BY1180*AR1192</f>
        <v>0</v>
      </c>
      <c r="CK1192">
        <f t="shared" ref="CK1192" si="22188">BZ1180*AS1192</f>
        <v>0</v>
      </c>
      <c r="CL1192">
        <f t="shared" ref="CL1192" si="22189">CA1180*AT1192</f>
        <v>0</v>
      </c>
      <c r="CM1192">
        <f t="shared" ref="CM1192" si="22190">CB1180*AU1192</f>
        <v>0</v>
      </c>
      <c r="CN1192">
        <f t="shared" ref="CN1192" si="22191">CC1180*AV1192</f>
        <v>0</v>
      </c>
      <c r="CO1192">
        <f t="shared" ref="CO1192" si="22192">CD1180*AW1192</f>
        <v>0</v>
      </c>
      <c r="CP1192">
        <f t="shared" ref="CP1192" si="22193">CE1180*AX1192</f>
        <v>0</v>
      </c>
      <c r="CQ1192">
        <f t="shared" ref="CQ1192" si="22194">CF1180*AY1192</f>
        <v>0</v>
      </c>
      <c r="CR1192">
        <f t="shared" ref="CR1192" si="22195">CG1180*AZ1192</f>
        <v>0</v>
      </c>
      <c r="CS1192">
        <f t="shared" ref="CS1192" si="22196">CH1180*BA1192</f>
        <v>0</v>
      </c>
      <c r="CT1192">
        <f t="shared" ref="CT1192" si="22197">CI1180*BB1192</f>
        <v>0</v>
      </c>
    </row>
    <row r="1193" spans="6:98" x14ac:dyDescent="0.3">
      <c r="F1193" s="91">
        <f t="shared" ref="F1193:H1193" si="22198">F1192</f>
        <v>70</v>
      </c>
      <c r="G1193" s="91">
        <f t="shared" si="22198"/>
        <v>70</v>
      </c>
      <c r="H1193" s="4">
        <f t="shared" si="22198"/>
        <v>1</v>
      </c>
      <c r="I1193">
        <v>60</v>
      </c>
      <c r="J1193" s="48">
        <f t="shared" si="21808"/>
        <v>0</v>
      </c>
      <c r="K1193" s="48">
        <f t="shared" si="22072"/>
        <v>0</v>
      </c>
      <c r="L1193" s="98">
        <f t="shared" si="21810"/>
        <v>0</v>
      </c>
      <c r="M1193" s="48"/>
      <c r="N1193" s="48"/>
      <c r="O1193" s="48"/>
      <c r="P1193" s="48"/>
      <c r="Q1193" s="48"/>
      <c r="R1193" s="48"/>
      <c r="S1193" s="48"/>
      <c r="T1193" s="48"/>
      <c r="U1193" s="48"/>
      <c r="V1193" s="48"/>
      <c r="W1193" s="48"/>
      <c r="X1193" s="48"/>
      <c r="Y1193" s="48"/>
      <c r="Z1193" s="48">
        <f>$J1193+$K1193+$L1193</f>
        <v>0</v>
      </c>
      <c r="AA1193" s="48">
        <f t="shared" si="22037"/>
        <v>0</v>
      </c>
      <c r="AB1193" s="48">
        <f t="shared" si="22037"/>
        <v>0</v>
      </c>
      <c r="AC1193" s="48">
        <f t="shared" si="22037"/>
        <v>0</v>
      </c>
      <c r="AD1193" s="48">
        <f t="shared" si="22037"/>
        <v>0</v>
      </c>
      <c r="AE1193" s="48">
        <f t="shared" si="22037"/>
        <v>0</v>
      </c>
      <c r="AF1193" s="48">
        <f t="shared" si="22037"/>
        <v>0</v>
      </c>
      <c r="AG1193" s="48">
        <f t="shared" si="22037"/>
        <v>0</v>
      </c>
      <c r="AH1193" s="48">
        <f t="shared" si="22037"/>
        <v>0</v>
      </c>
      <c r="AI1193" s="48">
        <f t="shared" si="22037"/>
        <v>0</v>
      </c>
      <c r="AJ1193" s="48">
        <f t="shared" si="22037"/>
        <v>0</v>
      </c>
      <c r="AK1193" s="48">
        <f t="shared" si="22037"/>
        <v>0</v>
      </c>
      <c r="AL1193" s="48">
        <f t="shared" si="22037"/>
        <v>0</v>
      </c>
      <c r="AM1193" s="48">
        <f t="shared" si="22037"/>
        <v>0</v>
      </c>
      <c r="AN1193" s="48">
        <f t="shared" si="22037"/>
        <v>0</v>
      </c>
      <c r="AO1193" s="48">
        <f t="shared" si="22037"/>
        <v>0</v>
      </c>
      <c r="AP1193" s="48">
        <f t="shared" si="22037"/>
        <v>0</v>
      </c>
      <c r="AQ1193" s="48">
        <f t="shared" si="22037"/>
        <v>0</v>
      </c>
      <c r="AR1193" s="48">
        <f t="shared" si="22037"/>
        <v>0</v>
      </c>
      <c r="AS1193" s="48">
        <f t="shared" si="22037"/>
        <v>0</v>
      </c>
      <c r="AT1193" s="48">
        <f t="shared" si="22037"/>
        <v>0</v>
      </c>
      <c r="AU1193" s="48">
        <f t="shared" si="22037"/>
        <v>0</v>
      </c>
      <c r="AV1193" s="48">
        <f t="shared" si="22037"/>
        <v>0</v>
      </c>
      <c r="AW1193" s="48">
        <f t="shared" si="22037"/>
        <v>0</v>
      </c>
      <c r="AX1193" s="48">
        <f t="shared" si="22037"/>
        <v>0</v>
      </c>
      <c r="AY1193" s="48">
        <f t="shared" si="22001"/>
        <v>0</v>
      </c>
      <c r="AZ1193" s="48">
        <f t="shared" si="22001"/>
        <v>0</v>
      </c>
      <c r="BA1193" s="48">
        <f t="shared" si="22001"/>
        <v>0</v>
      </c>
      <c r="BB1193" s="48">
        <f t="shared" si="22001"/>
        <v>0</v>
      </c>
      <c r="BC1193" s="48"/>
      <c r="BE1193" t="s">
        <v>189</v>
      </c>
      <c r="BR1193">
        <f>BF1180*Z1193</f>
        <v>0</v>
      </c>
      <c r="BS1193">
        <f t="shared" ref="BS1193" si="22199">BG1180*AA1193</f>
        <v>0</v>
      </c>
      <c r="BT1193">
        <f t="shared" ref="BT1193" si="22200">BH1180*AB1193</f>
        <v>0</v>
      </c>
      <c r="BU1193">
        <f t="shared" ref="BU1193" si="22201">BI1180*AC1193</f>
        <v>0</v>
      </c>
      <c r="BV1193">
        <f t="shared" ref="BV1193" si="22202">BJ1180*AD1193</f>
        <v>0</v>
      </c>
      <c r="BW1193">
        <f t="shared" ref="BW1193" si="22203">BK1180*AE1193</f>
        <v>0</v>
      </c>
      <c r="BX1193">
        <f t="shared" ref="BX1193" si="22204">BL1180*AF1193</f>
        <v>0</v>
      </c>
      <c r="BY1193">
        <f t="shared" ref="BY1193" si="22205">BM1180*AG1193</f>
        <v>0</v>
      </c>
      <c r="BZ1193">
        <f t="shared" ref="BZ1193" si="22206">BN1180*AH1193</f>
        <v>0</v>
      </c>
      <c r="CA1193">
        <f t="shared" ref="CA1193" si="22207">BO1180*AI1193</f>
        <v>0</v>
      </c>
      <c r="CB1193">
        <f t="shared" ref="CB1193" si="22208">BP1180*AJ1193</f>
        <v>0</v>
      </c>
      <c r="CC1193">
        <f t="shared" ref="CC1193" si="22209">BQ1180*AK1193</f>
        <v>0</v>
      </c>
      <c r="CD1193">
        <f t="shared" ref="CD1193" si="22210">BR1180*AL1193</f>
        <v>0</v>
      </c>
      <c r="CE1193">
        <f t="shared" ref="CE1193" si="22211">BS1180*AM1193</f>
        <v>0</v>
      </c>
      <c r="CF1193">
        <f t="shared" ref="CF1193" si="22212">BT1180*AN1193</f>
        <v>0</v>
      </c>
      <c r="CG1193">
        <f t="shared" ref="CG1193" si="22213">BU1180*AO1193</f>
        <v>0</v>
      </c>
      <c r="CH1193">
        <f t="shared" ref="CH1193" si="22214">BV1180*AP1193</f>
        <v>0</v>
      </c>
      <c r="CI1193">
        <f t="shared" ref="CI1193" si="22215">BW1180*AQ1193</f>
        <v>0</v>
      </c>
      <c r="CJ1193">
        <f t="shared" ref="CJ1193" si="22216">BX1180*AR1193</f>
        <v>0</v>
      </c>
      <c r="CK1193">
        <f t="shared" ref="CK1193" si="22217">BY1180*AS1193</f>
        <v>0</v>
      </c>
      <c r="CL1193">
        <f t="shared" ref="CL1193" si="22218">BZ1180*AT1193</f>
        <v>0</v>
      </c>
      <c r="CM1193">
        <f t="shared" ref="CM1193" si="22219">CA1180*AU1193</f>
        <v>0</v>
      </c>
      <c r="CN1193">
        <f t="shared" ref="CN1193" si="22220">CB1180*AV1193</f>
        <v>0</v>
      </c>
      <c r="CO1193">
        <f t="shared" ref="CO1193" si="22221">CC1180*AW1193</f>
        <v>0</v>
      </c>
      <c r="CP1193">
        <f t="shared" ref="CP1193" si="22222">CD1180*AX1193</f>
        <v>0</v>
      </c>
      <c r="CQ1193">
        <f t="shared" ref="CQ1193" si="22223">CE1180*AY1193</f>
        <v>0</v>
      </c>
      <c r="CR1193">
        <f t="shared" ref="CR1193" si="22224">CF1180*AZ1193</f>
        <v>0</v>
      </c>
      <c r="CS1193">
        <f t="shared" ref="CS1193" si="22225">CG1180*BA1193</f>
        <v>0</v>
      </c>
      <c r="CT1193">
        <f t="shared" ref="CT1193" si="22226">CH1180*BB1193</f>
        <v>0</v>
      </c>
    </row>
    <row r="1194" spans="6:98" x14ac:dyDescent="0.3">
      <c r="F1194" s="91">
        <f t="shared" ref="F1194:H1194" si="22227">F1193</f>
        <v>70</v>
      </c>
      <c r="G1194" s="91">
        <f t="shared" si="22227"/>
        <v>70</v>
      </c>
      <c r="H1194" s="4">
        <f t="shared" si="22227"/>
        <v>1</v>
      </c>
      <c r="I1194">
        <v>65</v>
      </c>
      <c r="J1194" s="48">
        <f t="shared" si="21808"/>
        <v>0</v>
      </c>
      <c r="K1194" s="48">
        <f t="shared" si="22072"/>
        <v>0</v>
      </c>
      <c r="L1194" s="98">
        <f t="shared" si="21810"/>
        <v>0</v>
      </c>
      <c r="M1194" s="48"/>
      <c r="N1194" s="48"/>
      <c r="O1194" s="48"/>
      <c r="P1194" s="48"/>
      <c r="Q1194" s="48"/>
      <c r="R1194" s="48"/>
      <c r="S1194" s="48"/>
      <c r="T1194" s="48"/>
      <c r="U1194" s="48"/>
      <c r="V1194" s="48"/>
      <c r="W1194" s="48"/>
      <c r="X1194" s="48"/>
      <c r="Y1194" s="48"/>
      <c r="Z1194" s="48"/>
      <c r="AA1194" s="48">
        <f>$J1194+$K1194+$L1194</f>
        <v>0</v>
      </c>
      <c r="AB1194" s="48">
        <f t="shared" si="22037"/>
        <v>0</v>
      </c>
      <c r="AC1194" s="48">
        <f t="shared" si="22037"/>
        <v>0</v>
      </c>
      <c r="AD1194" s="48">
        <f t="shared" si="22037"/>
        <v>0</v>
      </c>
      <c r="AE1194" s="48">
        <f t="shared" si="22037"/>
        <v>0</v>
      </c>
      <c r="AF1194" s="48">
        <f t="shared" si="22037"/>
        <v>0</v>
      </c>
      <c r="AG1194" s="48">
        <f t="shared" si="22037"/>
        <v>0</v>
      </c>
      <c r="AH1194" s="48">
        <f t="shared" si="22037"/>
        <v>0</v>
      </c>
      <c r="AI1194" s="48">
        <f t="shared" si="22037"/>
        <v>0</v>
      </c>
      <c r="AJ1194" s="48">
        <f t="shared" si="22037"/>
        <v>0</v>
      </c>
      <c r="AK1194" s="48">
        <f t="shared" si="22037"/>
        <v>0</v>
      </c>
      <c r="AL1194" s="48">
        <f t="shared" si="22037"/>
        <v>0</v>
      </c>
      <c r="AM1194" s="48">
        <f t="shared" si="22037"/>
        <v>0</v>
      </c>
      <c r="AN1194" s="48">
        <f t="shared" si="22037"/>
        <v>0</v>
      </c>
      <c r="AO1194" s="48">
        <f t="shared" si="22037"/>
        <v>0</v>
      </c>
      <c r="AP1194" s="48">
        <f t="shared" si="22037"/>
        <v>0</v>
      </c>
      <c r="AQ1194" s="48">
        <f t="shared" si="22037"/>
        <v>0</v>
      </c>
      <c r="AR1194" s="48">
        <f t="shared" si="22037"/>
        <v>0</v>
      </c>
      <c r="AS1194" s="48">
        <f t="shared" si="22037"/>
        <v>0</v>
      </c>
      <c r="AT1194" s="48">
        <f t="shared" si="22037"/>
        <v>0</v>
      </c>
      <c r="AU1194" s="48">
        <f t="shared" si="22037"/>
        <v>0</v>
      </c>
      <c r="AV1194" s="48">
        <f t="shared" si="22037"/>
        <v>0</v>
      </c>
      <c r="AW1194" s="48">
        <f t="shared" si="22037"/>
        <v>0</v>
      </c>
      <c r="AX1194" s="48">
        <f t="shared" si="22037"/>
        <v>0</v>
      </c>
      <c r="AY1194" s="48">
        <f t="shared" si="22001"/>
        <v>0</v>
      </c>
      <c r="AZ1194" s="48">
        <f t="shared" si="22001"/>
        <v>0</v>
      </c>
      <c r="BA1194" s="48">
        <f t="shared" si="22001"/>
        <v>0</v>
      </c>
      <c r="BB1194" s="48">
        <f t="shared" si="22001"/>
        <v>0</v>
      </c>
      <c r="BC1194" s="48"/>
      <c r="BE1194" t="s">
        <v>190</v>
      </c>
      <c r="BS1194">
        <f>BF1180*AA1194</f>
        <v>0</v>
      </c>
      <c r="BT1194">
        <f t="shared" ref="BT1194" si="22228">BG1180*AB1194</f>
        <v>0</v>
      </c>
      <c r="BU1194">
        <f t="shared" ref="BU1194" si="22229">BH1180*AC1194</f>
        <v>0</v>
      </c>
      <c r="BV1194">
        <f t="shared" ref="BV1194" si="22230">BI1180*AD1194</f>
        <v>0</v>
      </c>
      <c r="BW1194">
        <f t="shared" ref="BW1194" si="22231">BJ1180*AE1194</f>
        <v>0</v>
      </c>
      <c r="BX1194">
        <f t="shared" ref="BX1194" si="22232">BK1180*AF1194</f>
        <v>0</v>
      </c>
      <c r="BY1194">
        <f t="shared" ref="BY1194" si="22233">BL1180*AG1194</f>
        <v>0</v>
      </c>
      <c r="BZ1194">
        <f t="shared" ref="BZ1194" si="22234">BM1180*AH1194</f>
        <v>0</v>
      </c>
      <c r="CA1194">
        <f t="shared" ref="CA1194" si="22235">BN1180*AI1194</f>
        <v>0</v>
      </c>
      <c r="CB1194">
        <f t="shared" ref="CB1194" si="22236">BO1180*AJ1194</f>
        <v>0</v>
      </c>
      <c r="CC1194">
        <f t="shared" ref="CC1194" si="22237">BP1180*AK1194</f>
        <v>0</v>
      </c>
      <c r="CD1194">
        <f t="shared" ref="CD1194" si="22238">BQ1180*AL1194</f>
        <v>0</v>
      </c>
      <c r="CE1194">
        <f t="shared" ref="CE1194" si="22239">BR1180*AM1194</f>
        <v>0</v>
      </c>
      <c r="CF1194">
        <f t="shared" ref="CF1194" si="22240">BS1180*AN1194</f>
        <v>0</v>
      </c>
      <c r="CG1194">
        <f t="shared" ref="CG1194" si="22241">BT1180*AO1194</f>
        <v>0</v>
      </c>
      <c r="CH1194">
        <f t="shared" ref="CH1194" si="22242">BU1180*AP1194</f>
        <v>0</v>
      </c>
      <c r="CI1194">
        <f t="shared" ref="CI1194" si="22243">BV1180*AQ1194</f>
        <v>0</v>
      </c>
      <c r="CJ1194">
        <f t="shared" ref="CJ1194" si="22244">BW1180*AR1194</f>
        <v>0</v>
      </c>
      <c r="CK1194">
        <f t="shared" ref="CK1194" si="22245">BX1180*AS1194</f>
        <v>0</v>
      </c>
      <c r="CL1194">
        <f t="shared" ref="CL1194" si="22246">BY1180*AT1194</f>
        <v>0</v>
      </c>
      <c r="CM1194">
        <f t="shared" ref="CM1194" si="22247">BZ1180*AU1194</f>
        <v>0</v>
      </c>
      <c r="CN1194">
        <f t="shared" ref="CN1194" si="22248">CA1180*AV1194</f>
        <v>0</v>
      </c>
      <c r="CO1194">
        <f t="shared" ref="CO1194" si="22249">CB1180*AW1194</f>
        <v>0</v>
      </c>
      <c r="CP1194">
        <f t="shared" ref="CP1194" si="22250">CC1180*AX1194</f>
        <v>0</v>
      </c>
      <c r="CQ1194">
        <f t="shared" ref="CQ1194" si="22251">CD1180*AY1194</f>
        <v>0</v>
      </c>
      <c r="CR1194">
        <f t="shared" ref="CR1194" si="22252">CE1180*AZ1194</f>
        <v>0</v>
      </c>
      <c r="CS1194">
        <f t="shared" ref="CS1194" si="22253">CF1180*BA1194</f>
        <v>0</v>
      </c>
      <c r="CT1194">
        <f t="shared" ref="CT1194" si="22254">CG1180*BB1194</f>
        <v>0</v>
      </c>
    </row>
    <row r="1195" spans="6:98" x14ac:dyDescent="0.3">
      <c r="F1195" s="91">
        <f t="shared" ref="F1195:H1195" si="22255">F1194</f>
        <v>70</v>
      </c>
      <c r="G1195" s="91">
        <f t="shared" si="22255"/>
        <v>70</v>
      </c>
      <c r="H1195" s="4">
        <f t="shared" si="22255"/>
        <v>1</v>
      </c>
      <c r="I1195">
        <v>70</v>
      </c>
      <c r="J1195" s="48">
        <f t="shared" si="21808"/>
        <v>1</v>
      </c>
      <c r="K1195" s="48">
        <f t="shared" si="22072"/>
        <v>0</v>
      </c>
      <c r="L1195" s="98">
        <f t="shared" si="21810"/>
        <v>0</v>
      </c>
      <c r="M1195" s="48"/>
      <c r="N1195" s="48"/>
      <c r="O1195" s="48"/>
      <c r="P1195" s="48"/>
      <c r="Q1195" s="48"/>
      <c r="R1195" s="48"/>
      <c r="S1195" s="48"/>
      <c r="T1195" s="48"/>
      <c r="U1195" s="48"/>
      <c r="V1195" s="48"/>
      <c r="W1195" s="48"/>
      <c r="X1195" s="48"/>
      <c r="Y1195" s="48"/>
      <c r="Z1195" s="48"/>
      <c r="AA1195" s="48"/>
      <c r="AB1195" s="48">
        <f>$J1195+$K1195+$L1195</f>
        <v>1</v>
      </c>
      <c r="AC1195" s="48">
        <f t="shared" si="22037"/>
        <v>1</v>
      </c>
      <c r="AD1195" s="48">
        <f t="shared" si="22037"/>
        <v>1</v>
      </c>
      <c r="AE1195" s="48">
        <f t="shared" si="22037"/>
        <v>1</v>
      </c>
      <c r="AF1195" s="48">
        <f t="shared" si="22037"/>
        <v>1</v>
      </c>
      <c r="AG1195" s="48">
        <f t="shared" si="22037"/>
        <v>1</v>
      </c>
      <c r="AH1195" s="48">
        <f t="shared" si="22037"/>
        <v>1</v>
      </c>
      <c r="AI1195" s="48">
        <f t="shared" si="22037"/>
        <v>1</v>
      </c>
      <c r="AJ1195" s="48">
        <f t="shared" si="22037"/>
        <v>1</v>
      </c>
      <c r="AK1195" s="48">
        <f t="shared" si="22037"/>
        <v>1</v>
      </c>
      <c r="AL1195" s="48">
        <f t="shared" si="22037"/>
        <v>1</v>
      </c>
      <c r="AM1195" s="48">
        <f t="shared" si="22037"/>
        <v>1</v>
      </c>
      <c r="AN1195" s="48">
        <f t="shared" si="22037"/>
        <v>1</v>
      </c>
      <c r="AO1195" s="48">
        <f t="shared" si="22037"/>
        <v>1</v>
      </c>
      <c r="AP1195" s="48">
        <f t="shared" si="22037"/>
        <v>1</v>
      </c>
      <c r="AQ1195" s="48">
        <f t="shared" si="22037"/>
        <v>1</v>
      </c>
      <c r="AR1195" s="48">
        <f t="shared" si="22037"/>
        <v>1</v>
      </c>
      <c r="AS1195" s="48">
        <f t="shared" si="22037"/>
        <v>1</v>
      </c>
      <c r="AT1195" s="48">
        <f t="shared" si="22037"/>
        <v>1</v>
      </c>
      <c r="AU1195" s="48">
        <f t="shared" si="22037"/>
        <v>1</v>
      </c>
      <c r="AV1195" s="48">
        <f t="shared" si="22037"/>
        <v>1</v>
      </c>
      <c r="AW1195" s="48">
        <f t="shared" si="22037"/>
        <v>1</v>
      </c>
      <c r="AX1195" s="48">
        <f t="shared" si="22037"/>
        <v>1</v>
      </c>
      <c r="AY1195" s="48">
        <f t="shared" si="22001"/>
        <v>1</v>
      </c>
      <c r="AZ1195" s="48">
        <f t="shared" si="22001"/>
        <v>1</v>
      </c>
      <c r="BA1195" s="48">
        <f t="shared" si="22001"/>
        <v>1</v>
      </c>
      <c r="BB1195" s="48">
        <f t="shared" si="22001"/>
        <v>1</v>
      </c>
      <c r="BC1195" s="48"/>
      <c r="BE1195" t="s">
        <v>191</v>
      </c>
      <c r="BT1195">
        <f>BF1180*AB1195</f>
        <v>0</v>
      </c>
      <c r="BU1195">
        <f t="shared" ref="BU1195" si="22256">BG1180*AC1195</f>
        <v>0.13048319608575595</v>
      </c>
      <c r="BV1195">
        <f t="shared" ref="BV1195" si="22257">BH1180*AD1195</f>
        <v>0.8698879739050398</v>
      </c>
      <c r="BW1195">
        <f t="shared" ref="BW1195" si="22258">BI1180*AE1195</f>
        <v>2.1747199347625989</v>
      </c>
      <c r="BX1195">
        <f t="shared" ref="BX1195" si="22259">BJ1180*AF1195</f>
        <v>4.3494398695251979</v>
      </c>
      <c r="BY1195">
        <f t="shared" ref="BY1195" si="22260">BK1180*AG1195</f>
        <v>8.254447211203793</v>
      </c>
      <c r="BZ1195">
        <f t="shared" ref="BZ1195" si="22261">BL1180*AH1195</f>
        <v>17.177986226320478</v>
      </c>
      <c r="CA1195">
        <f t="shared" ref="CA1195" si="22262">BM1180*AI1195</f>
        <v>31.783160578194032</v>
      </c>
      <c r="CB1195">
        <f t="shared" ref="CB1195" si="22263">BN1180*AJ1195</f>
        <v>57.004443700403343</v>
      </c>
      <c r="CC1195">
        <f t="shared" ref="CC1195" si="22264">BO1180*AK1195</f>
        <v>90.999219424478113</v>
      </c>
      <c r="CD1195">
        <f t="shared" ref="CD1195" si="22265">BP1180*AL1195</f>
        <v>137.78720474261135</v>
      </c>
      <c r="CE1195">
        <f t="shared" ref="CE1195" si="22266">BQ1180*AM1195</f>
        <v>191.70855185582082</v>
      </c>
      <c r="CF1195">
        <f t="shared" ref="CF1195" si="22267">BR1180*AN1195</f>
        <v>251.99899263484838</v>
      </c>
      <c r="CG1195">
        <f t="shared" ref="CG1195" si="22268">BS1180*AO1195</f>
        <v>314.73736007140894</v>
      </c>
      <c r="CH1195">
        <f t="shared" ref="CH1195" si="22269">BT1180*AP1195</f>
        <v>377.59155730463834</v>
      </c>
      <c r="CI1195">
        <f t="shared" ref="CI1195" si="22270">BU1180*AQ1195</f>
        <v>0</v>
      </c>
      <c r="CJ1195">
        <f t="shared" ref="CJ1195" si="22271">BV1180*AR1195</f>
        <v>0</v>
      </c>
      <c r="CK1195">
        <f t="shared" ref="CK1195" si="22272">BW1180*AS1195</f>
        <v>0</v>
      </c>
      <c r="CL1195">
        <f t="shared" ref="CL1195" si="22273">BX1180*AT1195</f>
        <v>0</v>
      </c>
      <c r="CM1195">
        <f t="shared" ref="CM1195" si="22274">BY1180*AU1195</f>
        <v>0</v>
      </c>
      <c r="CN1195">
        <f t="shared" ref="CN1195" si="22275">BZ1180*AV1195</f>
        <v>0</v>
      </c>
      <c r="CO1195">
        <f t="shared" ref="CO1195" si="22276">CA1180*AW1195</f>
        <v>0</v>
      </c>
      <c r="CP1195">
        <f t="shared" ref="CP1195" si="22277">CB1180*AX1195</f>
        <v>0</v>
      </c>
      <c r="CQ1195">
        <f t="shared" ref="CQ1195" si="22278">CC1180*AY1195</f>
        <v>0</v>
      </c>
      <c r="CR1195">
        <f t="shared" ref="CR1195" si="22279">CD1180*AZ1195</f>
        <v>0</v>
      </c>
      <c r="CS1195">
        <f t="shared" ref="CS1195" si="22280">CE1180*BA1195</f>
        <v>0</v>
      </c>
      <c r="CT1195">
        <f t="shared" ref="CT1195" si="22281">CF1180*BB1195</f>
        <v>0</v>
      </c>
    </row>
    <row r="1196" spans="6:98" x14ac:dyDescent="0.3">
      <c r="F1196" s="91">
        <f t="shared" ref="F1196:H1196" si="22282">F1195</f>
        <v>70</v>
      </c>
      <c r="G1196" s="91">
        <f t="shared" si="22282"/>
        <v>70</v>
      </c>
      <c r="H1196" s="4">
        <f t="shared" si="22282"/>
        <v>1</v>
      </c>
      <c r="I1196">
        <v>75</v>
      </c>
      <c r="J1196" s="48">
        <f t="shared" si="21808"/>
        <v>0</v>
      </c>
      <c r="K1196" s="48">
        <f t="shared" si="22072"/>
        <v>0</v>
      </c>
      <c r="L1196" s="98">
        <f t="shared" si="21810"/>
        <v>0</v>
      </c>
      <c r="M1196" s="48"/>
      <c r="N1196" s="48"/>
      <c r="O1196" s="48"/>
      <c r="P1196" s="48"/>
      <c r="Q1196" s="48"/>
      <c r="R1196" s="48"/>
      <c r="S1196" s="48"/>
      <c r="T1196" s="48"/>
      <c r="U1196" s="48"/>
      <c r="V1196" s="48"/>
      <c r="W1196" s="48"/>
      <c r="X1196" s="48"/>
      <c r="Y1196" s="48"/>
      <c r="Z1196" s="48"/>
      <c r="AA1196" s="48"/>
      <c r="AB1196" s="48"/>
      <c r="AC1196" s="48">
        <f>$J1196+$K1196+$L1196</f>
        <v>0</v>
      </c>
      <c r="AD1196" s="48">
        <f t="shared" si="22037"/>
        <v>0</v>
      </c>
      <c r="AE1196" s="48">
        <f t="shared" si="22037"/>
        <v>0</v>
      </c>
      <c r="AF1196" s="48">
        <f t="shared" si="22037"/>
        <v>0</v>
      </c>
      <c r="AG1196" s="48">
        <f t="shared" si="22037"/>
        <v>0</v>
      </c>
      <c r="AH1196" s="48">
        <f t="shared" si="22037"/>
        <v>0</v>
      </c>
      <c r="AI1196" s="48">
        <f t="shared" si="22037"/>
        <v>0</v>
      </c>
      <c r="AJ1196" s="48">
        <f t="shared" si="22037"/>
        <v>0</v>
      </c>
      <c r="AK1196" s="48">
        <f t="shared" si="22037"/>
        <v>0</v>
      </c>
      <c r="AL1196" s="48">
        <f t="shared" si="22037"/>
        <v>0</v>
      </c>
      <c r="AM1196" s="48">
        <f t="shared" si="22037"/>
        <v>0</v>
      </c>
      <c r="AN1196" s="48">
        <f t="shared" si="22037"/>
        <v>0</v>
      </c>
      <c r="AO1196" s="48">
        <f t="shared" si="22037"/>
        <v>0</v>
      </c>
      <c r="AP1196" s="48">
        <f t="shared" si="22037"/>
        <v>0</v>
      </c>
      <c r="AQ1196" s="48">
        <f t="shared" si="22037"/>
        <v>0</v>
      </c>
      <c r="AR1196" s="48">
        <f t="shared" si="22037"/>
        <v>0</v>
      </c>
      <c r="AS1196" s="48">
        <f t="shared" si="22037"/>
        <v>0</v>
      </c>
      <c r="AT1196" s="48">
        <f t="shared" si="22037"/>
        <v>0</v>
      </c>
      <c r="AU1196" s="48">
        <f t="shared" si="22037"/>
        <v>0</v>
      </c>
      <c r="AV1196" s="48">
        <f t="shared" si="22037"/>
        <v>0</v>
      </c>
      <c r="AW1196" s="48">
        <f t="shared" si="22037"/>
        <v>0</v>
      </c>
      <c r="AX1196" s="48">
        <f t="shared" si="22037"/>
        <v>0</v>
      </c>
      <c r="AY1196" s="48">
        <f t="shared" si="22001"/>
        <v>0</v>
      </c>
      <c r="AZ1196" s="48">
        <f t="shared" si="22001"/>
        <v>0</v>
      </c>
      <c r="BA1196" s="48">
        <f t="shared" si="22001"/>
        <v>0</v>
      </c>
      <c r="BB1196" s="48">
        <f t="shared" si="22001"/>
        <v>0</v>
      </c>
      <c r="BC1196" s="48"/>
      <c r="BE1196" t="s">
        <v>192</v>
      </c>
      <c r="BU1196">
        <f>BF1180*AC1196</f>
        <v>0</v>
      </c>
      <c r="BV1196">
        <f t="shared" ref="BV1196" si="22283">BG1180*AD1196</f>
        <v>0</v>
      </c>
      <c r="BW1196">
        <f t="shared" ref="BW1196" si="22284">BH1180*AE1196</f>
        <v>0</v>
      </c>
      <c r="BX1196">
        <f t="shared" ref="BX1196" si="22285">BI1180*AF1196</f>
        <v>0</v>
      </c>
      <c r="BY1196">
        <f t="shared" ref="BY1196" si="22286">BJ1180*AG1196</f>
        <v>0</v>
      </c>
      <c r="BZ1196">
        <f t="shared" ref="BZ1196" si="22287">BK1180*AH1196</f>
        <v>0</v>
      </c>
      <c r="CA1196">
        <f t="shared" ref="CA1196" si="22288">BL1180*AI1196</f>
        <v>0</v>
      </c>
      <c r="CB1196">
        <f t="shared" ref="CB1196" si="22289">BM1180*AJ1196</f>
        <v>0</v>
      </c>
      <c r="CC1196">
        <f t="shared" ref="CC1196" si="22290">BN1180*AK1196</f>
        <v>0</v>
      </c>
      <c r="CD1196">
        <f t="shared" ref="CD1196" si="22291">BO1180*AL1196</f>
        <v>0</v>
      </c>
      <c r="CE1196">
        <f t="shared" ref="CE1196" si="22292">BP1180*AM1196</f>
        <v>0</v>
      </c>
      <c r="CF1196">
        <f t="shared" ref="CF1196" si="22293">BQ1180*AN1196</f>
        <v>0</v>
      </c>
      <c r="CG1196">
        <f t="shared" ref="CG1196" si="22294">BR1180*AO1196</f>
        <v>0</v>
      </c>
      <c r="CH1196">
        <f t="shared" ref="CH1196" si="22295">BS1180*AP1196</f>
        <v>0</v>
      </c>
      <c r="CI1196">
        <f t="shared" ref="CI1196" si="22296">BT1180*AQ1196</f>
        <v>0</v>
      </c>
      <c r="CJ1196">
        <f t="shared" ref="CJ1196" si="22297">BU1180*AR1196</f>
        <v>0</v>
      </c>
      <c r="CK1196">
        <f t="shared" ref="CK1196" si="22298">BV1180*AS1196</f>
        <v>0</v>
      </c>
      <c r="CL1196">
        <f t="shared" ref="CL1196" si="22299">BW1180*AT1196</f>
        <v>0</v>
      </c>
      <c r="CM1196">
        <f t="shared" ref="CM1196" si="22300">BX1180*AU1196</f>
        <v>0</v>
      </c>
      <c r="CN1196">
        <f t="shared" ref="CN1196" si="22301">BY1180*AV1196</f>
        <v>0</v>
      </c>
      <c r="CO1196">
        <f t="shared" ref="CO1196" si="22302">BZ1180*AW1196</f>
        <v>0</v>
      </c>
      <c r="CP1196">
        <f t="shared" ref="CP1196" si="22303">CA1180*AX1196</f>
        <v>0</v>
      </c>
      <c r="CQ1196">
        <f t="shared" ref="CQ1196" si="22304">CB1180*AY1196</f>
        <v>0</v>
      </c>
      <c r="CR1196">
        <f t="shared" ref="CR1196" si="22305">CC1180*AZ1196</f>
        <v>0</v>
      </c>
      <c r="CS1196">
        <f t="shared" ref="CS1196" si="22306">CD1180*BA1196</f>
        <v>0</v>
      </c>
      <c r="CT1196">
        <f t="shared" ref="CT1196" si="22307">CE1180*BB1196</f>
        <v>0</v>
      </c>
    </row>
    <row r="1197" spans="6:98" x14ac:dyDescent="0.3">
      <c r="F1197" s="91">
        <f t="shared" ref="F1197:H1197" si="22308">F1196</f>
        <v>70</v>
      </c>
      <c r="G1197" s="91">
        <f t="shared" si="22308"/>
        <v>70</v>
      </c>
      <c r="H1197" s="4">
        <f t="shared" si="22308"/>
        <v>1</v>
      </c>
      <c r="I1197">
        <v>80</v>
      </c>
      <c r="J1197" s="48">
        <f t="shared" si="21808"/>
        <v>0</v>
      </c>
      <c r="K1197" s="48">
        <f t="shared" si="22072"/>
        <v>0</v>
      </c>
      <c r="L1197" s="98">
        <f t="shared" si="21810"/>
        <v>0</v>
      </c>
      <c r="M1197" s="48"/>
      <c r="N1197" s="48"/>
      <c r="O1197" s="48"/>
      <c r="P1197" s="48"/>
      <c r="Q1197" s="48"/>
      <c r="R1197" s="48"/>
      <c r="S1197" s="48"/>
      <c r="T1197" s="48"/>
      <c r="U1197" s="48"/>
      <c r="V1197" s="48"/>
      <c r="W1197" s="48"/>
      <c r="X1197" s="48"/>
      <c r="Y1197" s="48"/>
      <c r="Z1197" s="48"/>
      <c r="AA1197" s="48"/>
      <c r="AB1197" s="48"/>
      <c r="AC1197" s="48"/>
      <c r="AD1197" s="48">
        <f>$J1197+$K1197+$L1197</f>
        <v>0</v>
      </c>
      <c r="AE1197" s="48">
        <f t="shared" si="22037"/>
        <v>0</v>
      </c>
      <c r="AF1197" s="48">
        <f t="shared" si="22037"/>
        <v>0</v>
      </c>
      <c r="AG1197" s="48">
        <f t="shared" si="22037"/>
        <v>0</v>
      </c>
      <c r="AH1197" s="48">
        <f t="shared" si="22037"/>
        <v>0</v>
      </c>
      <c r="AI1197" s="48">
        <f t="shared" si="22037"/>
        <v>0</v>
      </c>
      <c r="AJ1197" s="48">
        <f t="shared" si="22037"/>
        <v>0</v>
      </c>
      <c r="AK1197" s="48">
        <f t="shared" si="22037"/>
        <v>0</v>
      </c>
      <c r="AL1197" s="48">
        <f t="shared" si="22037"/>
        <v>0</v>
      </c>
      <c r="AM1197" s="48">
        <f t="shared" si="22037"/>
        <v>0</v>
      </c>
      <c r="AN1197" s="48">
        <f t="shared" si="22037"/>
        <v>0</v>
      </c>
      <c r="AO1197" s="48">
        <f t="shared" si="22037"/>
        <v>0</v>
      </c>
      <c r="AP1197" s="48">
        <f t="shared" si="22037"/>
        <v>0</v>
      </c>
      <c r="AQ1197" s="48">
        <f t="shared" si="22037"/>
        <v>0</v>
      </c>
      <c r="AR1197" s="48">
        <f t="shared" si="22037"/>
        <v>0</v>
      </c>
      <c r="AS1197" s="48">
        <f t="shared" si="22037"/>
        <v>0</v>
      </c>
      <c r="AT1197" s="48">
        <f t="shared" si="22037"/>
        <v>0</v>
      </c>
      <c r="AU1197" s="48">
        <f t="shared" si="22037"/>
        <v>0</v>
      </c>
      <c r="AV1197" s="48">
        <f t="shared" si="22037"/>
        <v>0</v>
      </c>
      <c r="AW1197" s="48">
        <f t="shared" si="22037"/>
        <v>0</v>
      </c>
      <c r="AX1197" s="48">
        <f t="shared" si="22037"/>
        <v>0</v>
      </c>
      <c r="AY1197" s="48">
        <f t="shared" si="22001"/>
        <v>0</v>
      </c>
      <c r="AZ1197" s="48">
        <f t="shared" si="22001"/>
        <v>0</v>
      </c>
      <c r="BA1197" s="48">
        <f t="shared" si="22001"/>
        <v>0</v>
      </c>
      <c r="BB1197" s="48">
        <f t="shared" si="22001"/>
        <v>0</v>
      </c>
      <c r="BC1197" s="48"/>
      <c r="BE1197" t="s">
        <v>193</v>
      </c>
      <c r="BV1197">
        <f>BF1180*AD1197</f>
        <v>0</v>
      </c>
      <c r="BW1197">
        <f t="shared" ref="BW1197" si="22309">BG1180*AE1197</f>
        <v>0</v>
      </c>
      <c r="BX1197">
        <f t="shared" ref="BX1197" si="22310">BH1180*AF1197</f>
        <v>0</v>
      </c>
      <c r="BY1197">
        <f t="shared" ref="BY1197" si="22311">BI1180*AG1197</f>
        <v>0</v>
      </c>
      <c r="BZ1197">
        <f t="shared" ref="BZ1197" si="22312">BJ1180*AH1197</f>
        <v>0</v>
      </c>
      <c r="CA1197">
        <f t="shared" ref="CA1197" si="22313">BK1180*AI1197</f>
        <v>0</v>
      </c>
      <c r="CB1197">
        <f t="shared" ref="CB1197" si="22314">BL1180*AJ1197</f>
        <v>0</v>
      </c>
      <c r="CC1197">
        <f t="shared" ref="CC1197" si="22315">BM1180*AK1197</f>
        <v>0</v>
      </c>
      <c r="CD1197">
        <f t="shared" ref="CD1197" si="22316">BN1180*AL1197</f>
        <v>0</v>
      </c>
      <c r="CE1197">
        <f t="shared" ref="CE1197" si="22317">BO1180*AM1197</f>
        <v>0</v>
      </c>
      <c r="CF1197">
        <f t="shared" ref="CF1197" si="22318">BP1180*AN1197</f>
        <v>0</v>
      </c>
      <c r="CG1197">
        <f t="shared" ref="CG1197" si="22319">BQ1180*AO1197</f>
        <v>0</v>
      </c>
      <c r="CH1197">
        <f t="shared" ref="CH1197" si="22320">BR1180*AP1197</f>
        <v>0</v>
      </c>
      <c r="CI1197">
        <f t="shared" ref="CI1197" si="22321">BS1180*AQ1197</f>
        <v>0</v>
      </c>
      <c r="CJ1197">
        <f t="shared" ref="CJ1197" si="22322">BT1180*AR1197</f>
        <v>0</v>
      </c>
      <c r="CK1197">
        <f t="shared" ref="CK1197" si="22323">BU1180*AS1197</f>
        <v>0</v>
      </c>
      <c r="CL1197">
        <f t="shared" ref="CL1197" si="22324">BV1180*AT1197</f>
        <v>0</v>
      </c>
      <c r="CM1197">
        <f t="shared" ref="CM1197" si="22325">BW1180*AU1197</f>
        <v>0</v>
      </c>
      <c r="CN1197">
        <f t="shared" ref="CN1197" si="22326">BX1180*AV1197</f>
        <v>0</v>
      </c>
      <c r="CO1197">
        <f t="shared" ref="CO1197" si="22327">BY1180*AW1197</f>
        <v>0</v>
      </c>
      <c r="CP1197">
        <f t="shared" ref="CP1197" si="22328">BZ1180*AX1197</f>
        <v>0</v>
      </c>
      <c r="CQ1197">
        <f t="shared" ref="CQ1197" si="22329">CA1180*AY1197</f>
        <v>0</v>
      </c>
      <c r="CR1197">
        <f t="shared" ref="CR1197" si="22330">CB1180*AZ1197</f>
        <v>0</v>
      </c>
      <c r="CS1197">
        <f t="shared" ref="CS1197" si="22331">CC1180*BA1197</f>
        <v>0</v>
      </c>
      <c r="CT1197">
        <f t="shared" ref="CT1197" si="22332">CD1180*BB1197</f>
        <v>0</v>
      </c>
    </row>
    <row r="1198" spans="6:98" x14ac:dyDescent="0.3">
      <c r="F1198" s="91">
        <f t="shared" ref="F1198:H1198" si="22333">F1197</f>
        <v>70</v>
      </c>
      <c r="G1198" s="91">
        <f t="shared" si="22333"/>
        <v>70</v>
      </c>
      <c r="H1198" s="4">
        <f t="shared" si="22333"/>
        <v>1</v>
      </c>
      <c r="I1198">
        <v>85</v>
      </c>
      <c r="J1198" s="48">
        <f t="shared" si="21808"/>
        <v>0</v>
      </c>
      <c r="K1198" s="48">
        <f t="shared" si="22072"/>
        <v>0</v>
      </c>
      <c r="L1198" s="98">
        <f t="shared" si="21810"/>
        <v>0</v>
      </c>
      <c r="M1198" s="48"/>
      <c r="N1198" s="48"/>
      <c r="O1198" s="48"/>
      <c r="P1198" s="48"/>
      <c r="Q1198" s="48"/>
      <c r="R1198" s="48"/>
      <c r="S1198" s="48"/>
      <c r="T1198" s="48"/>
      <c r="U1198" s="48"/>
      <c r="V1198" s="48"/>
      <c r="W1198" s="48"/>
      <c r="X1198" s="48"/>
      <c r="Y1198" s="48"/>
      <c r="Z1198" s="48"/>
      <c r="AA1198" s="48"/>
      <c r="AB1198" s="48"/>
      <c r="AC1198" s="48"/>
      <c r="AD1198" s="48"/>
      <c r="AE1198" s="48">
        <f>$J1198+$K1198+$L1198</f>
        <v>0</v>
      </c>
      <c r="AF1198" s="48">
        <f t="shared" si="22037"/>
        <v>0</v>
      </c>
      <c r="AG1198" s="48">
        <f t="shared" si="22037"/>
        <v>0</v>
      </c>
      <c r="AH1198" s="48">
        <f t="shared" si="22037"/>
        <v>0</v>
      </c>
      <c r="AI1198" s="48">
        <f t="shared" si="22037"/>
        <v>0</v>
      </c>
      <c r="AJ1198" s="48">
        <f t="shared" si="22037"/>
        <v>0</v>
      </c>
      <c r="AK1198" s="48">
        <f t="shared" si="22037"/>
        <v>0</v>
      </c>
      <c r="AL1198" s="48">
        <f t="shared" si="22037"/>
        <v>0</v>
      </c>
      <c r="AM1198" s="48">
        <f t="shared" si="22037"/>
        <v>0</v>
      </c>
      <c r="AN1198" s="48">
        <f t="shared" si="22037"/>
        <v>0</v>
      </c>
      <c r="AO1198" s="48">
        <f t="shared" si="22037"/>
        <v>0</v>
      </c>
      <c r="AP1198" s="48">
        <f t="shared" ref="AP1198:BB1213" si="22334">$J1198+$K1198+$L1198</f>
        <v>0</v>
      </c>
      <c r="AQ1198" s="48">
        <f t="shared" si="22334"/>
        <v>0</v>
      </c>
      <c r="AR1198" s="48">
        <f t="shared" si="22334"/>
        <v>0</v>
      </c>
      <c r="AS1198" s="48">
        <f t="shared" si="22334"/>
        <v>0</v>
      </c>
      <c r="AT1198" s="48">
        <f t="shared" si="22334"/>
        <v>0</v>
      </c>
      <c r="AU1198" s="48">
        <f t="shared" si="22334"/>
        <v>0</v>
      </c>
      <c r="AV1198" s="48">
        <f t="shared" si="22334"/>
        <v>0</v>
      </c>
      <c r="AW1198" s="48">
        <f t="shared" si="22334"/>
        <v>0</v>
      </c>
      <c r="AX1198" s="48">
        <f t="shared" si="22334"/>
        <v>0</v>
      </c>
      <c r="AY1198" s="48">
        <f t="shared" si="22001"/>
        <v>0</v>
      </c>
      <c r="AZ1198" s="48">
        <f t="shared" si="22001"/>
        <v>0</v>
      </c>
      <c r="BA1198" s="48">
        <f t="shared" si="22001"/>
        <v>0</v>
      </c>
      <c r="BB1198" s="48">
        <f t="shared" si="22001"/>
        <v>0</v>
      </c>
      <c r="BC1198" s="48"/>
      <c r="BE1198" t="s">
        <v>194</v>
      </c>
      <c r="BW1198">
        <f>BF1180*AE1198</f>
        <v>0</v>
      </c>
      <c r="BX1198">
        <f t="shared" ref="BX1198" si="22335">BG1180*AF1198</f>
        <v>0</v>
      </c>
      <c r="BY1198">
        <f t="shared" ref="BY1198" si="22336">BH1180*AG1198</f>
        <v>0</v>
      </c>
      <c r="BZ1198">
        <f t="shared" ref="BZ1198" si="22337">BI1180*AH1198</f>
        <v>0</v>
      </c>
      <c r="CA1198">
        <f t="shared" ref="CA1198" si="22338">BJ1180*AI1198</f>
        <v>0</v>
      </c>
      <c r="CB1198">
        <f t="shared" ref="CB1198" si="22339">BK1180*AJ1198</f>
        <v>0</v>
      </c>
      <c r="CC1198">
        <f t="shared" ref="CC1198" si="22340">BL1180*AK1198</f>
        <v>0</v>
      </c>
      <c r="CD1198">
        <f t="shared" ref="CD1198" si="22341">BM1180*AL1198</f>
        <v>0</v>
      </c>
      <c r="CE1198">
        <f t="shared" ref="CE1198" si="22342">BN1180*AM1198</f>
        <v>0</v>
      </c>
      <c r="CF1198">
        <f t="shared" ref="CF1198" si="22343">BO1180*AN1198</f>
        <v>0</v>
      </c>
      <c r="CG1198">
        <f t="shared" ref="CG1198" si="22344">BP1180*AO1198</f>
        <v>0</v>
      </c>
      <c r="CH1198">
        <f t="shared" ref="CH1198" si="22345">BQ1180*AP1198</f>
        <v>0</v>
      </c>
      <c r="CI1198">
        <f t="shared" ref="CI1198" si="22346">BR1180*AQ1198</f>
        <v>0</v>
      </c>
      <c r="CJ1198">
        <f t="shared" ref="CJ1198" si="22347">BS1180*AR1198</f>
        <v>0</v>
      </c>
      <c r="CK1198">
        <f t="shared" ref="CK1198" si="22348">BT1180*AS1198</f>
        <v>0</v>
      </c>
      <c r="CL1198">
        <f t="shared" ref="CL1198" si="22349">BU1180*AT1198</f>
        <v>0</v>
      </c>
      <c r="CM1198">
        <f t="shared" ref="CM1198" si="22350">BV1180*AU1198</f>
        <v>0</v>
      </c>
      <c r="CN1198">
        <f t="shared" ref="CN1198" si="22351">BW1180*AV1198</f>
        <v>0</v>
      </c>
      <c r="CO1198">
        <f t="shared" ref="CO1198" si="22352">BX1180*AW1198</f>
        <v>0</v>
      </c>
      <c r="CP1198">
        <f t="shared" ref="CP1198" si="22353">BY1180*AX1198</f>
        <v>0</v>
      </c>
      <c r="CQ1198">
        <f t="shared" ref="CQ1198" si="22354">BZ1180*AY1198</f>
        <v>0</v>
      </c>
      <c r="CR1198">
        <f t="shared" ref="CR1198" si="22355">CA1180*AZ1198</f>
        <v>0</v>
      </c>
      <c r="CS1198">
        <f t="shared" ref="CS1198" si="22356">CB1180*BA1198</f>
        <v>0</v>
      </c>
      <c r="CT1198">
        <f t="shared" ref="CT1198" si="22357">CC1180*BB1198</f>
        <v>0</v>
      </c>
    </row>
    <row r="1199" spans="6:98" x14ac:dyDescent="0.3">
      <c r="F1199" s="91">
        <f t="shared" ref="F1199:H1199" si="22358">F1198</f>
        <v>70</v>
      </c>
      <c r="G1199" s="91">
        <f t="shared" si="22358"/>
        <v>70</v>
      </c>
      <c r="H1199" s="4">
        <f t="shared" si="22358"/>
        <v>1</v>
      </c>
      <c r="I1199">
        <v>90</v>
      </c>
      <c r="J1199" s="48">
        <f t="shared" si="21808"/>
        <v>0</v>
      </c>
      <c r="K1199" s="48">
        <f t="shared" si="22072"/>
        <v>0</v>
      </c>
      <c r="L1199" s="98">
        <f t="shared" si="21810"/>
        <v>0</v>
      </c>
      <c r="M1199" s="48"/>
      <c r="N1199" s="48"/>
      <c r="O1199" s="48"/>
      <c r="P1199" s="48"/>
      <c r="Q1199" s="48"/>
      <c r="R1199" s="48"/>
      <c r="S1199" s="48"/>
      <c r="T1199" s="48"/>
      <c r="U1199" s="48"/>
      <c r="V1199" s="48"/>
      <c r="W1199" s="48"/>
      <c r="X1199" s="48"/>
      <c r="Y1199" s="48"/>
      <c r="Z1199" s="48"/>
      <c r="AA1199" s="48"/>
      <c r="AB1199" s="48"/>
      <c r="AC1199" s="48"/>
      <c r="AD1199" s="48"/>
      <c r="AE1199" s="48"/>
      <c r="AF1199" s="48">
        <f>$J1199+$K1199+$L1199</f>
        <v>0</v>
      </c>
      <c r="AG1199" s="48">
        <f t="shared" ref="AG1199:AO1207" si="22359">$J1199+$K1199+$L1199</f>
        <v>0</v>
      </c>
      <c r="AH1199" s="48">
        <f t="shared" si="22359"/>
        <v>0</v>
      </c>
      <c r="AI1199" s="48">
        <f t="shared" si="22359"/>
        <v>0</v>
      </c>
      <c r="AJ1199" s="48">
        <f t="shared" si="22359"/>
        <v>0</v>
      </c>
      <c r="AK1199" s="48">
        <f t="shared" si="22359"/>
        <v>0</v>
      </c>
      <c r="AL1199" s="48">
        <f t="shared" si="22359"/>
        <v>0</v>
      </c>
      <c r="AM1199" s="48">
        <f t="shared" si="22359"/>
        <v>0</v>
      </c>
      <c r="AN1199" s="48">
        <f t="shared" si="22359"/>
        <v>0</v>
      </c>
      <c r="AO1199" s="48">
        <f t="shared" si="22359"/>
        <v>0</v>
      </c>
      <c r="AP1199" s="48">
        <f t="shared" si="22334"/>
        <v>0</v>
      </c>
      <c r="AQ1199" s="48">
        <f t="shared" si="22334"/>
        <v>0</v>
      </c>
      <c r="AR1199" s="48">
        <f t="shared" si="22334"/>
        <v>0</v>
      </c>
      <c r="AS1199" s="48">
        <f t="shared" si="22334"/>
        <v>0</v>
      </c>
      <c r="AT1199" s="48">
        <f t="shared" si="22334"/>
        <v>0</v>
      </c>
      <c r="AU1199" s="48">
        <f t="shared" si="22334"/>
        <v>0</v>
      </c>
      <c r="AV1199" s="48">
        <f t="shared" si="22334"/>
        <v>0</v>
      </c>
      <c r="AW1199" s="48">
        <f t="shared" si="22334"/>
        <v>0</v>
      </c>
      <c r="AX1199" s="48">
        <f t="shared" si="22334"/>
        <v>0</v>
      </c>
      <c r="AY1199" s="48">
        <f t="shared" si="22001"/>
        <v>0</v>
      </c>
      <c r="AZ1199" s="48">
        <f t="shared" si="22001"/>
        <v>0</v>
      </c>
      <c r="BA1199" s="48">
        <f t="shared" si="22001"/>
        <v>0</v>
      </c>
      <c r="BB1199" s="48">
        <f t="shared" si="22001"/>
        <v>0</v>
      </c>
      <c r="BC1199" s="48"/>
      <c r="BE1199" t="s">
        <v>195</v>
      </c>
      <c r="BX1199">
        <f>BF1180*AF1199</f>
        <v>0</v>
      </c>
      <c r="BY1199">
        <f t="shared" ref="BY1199" si="22360">BG1180*AG1199</f>
        <v>0</v>
      </c>
      <c r="BZ1199">
        <f t="shared" ref="BZ1199" si="22361">BH1180*AH1199</f>
        <v>0</v>
      </c>
      <c r="CA1199">
        <f t="shared" ref="CA1199" si="22362">BI1180*AI1199</f>
        <v>0</v>
      </c>
      <c r="CB1199">
        <f t="shared" ref="CB1199" si="22363">BJ1180*AJ1199</f>
        <v>0</v>
      </c>
      <c r="CC1199">
        <f t="shared" ref="CC1199" si="22364">BK1180*AK1199</f>
        <v>0</v>
      </c>
      <c r="CD1199">
        <f t="shared" ref="CD1199" si="22365">BL1180*AL1199</f>
        <v>0</v>
      </c>
      <c r="CE1199">
        <f t="shared" ref="CE1199" si="22366">BM1180*AM1199</f>
        <v>0</v>
      </c>
      <c r="CF1199">
        <f t="shared" ref="CF1199" si="22367">BN1180*AN1199</f>
        <v>0</v>
      </c>
      <c r="CG1199">
        <f t="shared" ref="CG1199" si="22368">BO1180*AO1199</f>
        <v>0</v>
      </c>
      <c r="CH1199">
        <f t="shared" ref="CH1199" si="22369">BP1180*AP1199</f>
        <v>0</v>
      </c>
      <c r="CI1199">
        <f t="shared" ref="CI1199" si="22370">BQ1180*AQ1199</f>
        <v>0</v>
      </c>
      <c r="CJ1199">
        <f t="shared" ref="CJ1199" si="22371">BR1180*AR1199</f>
        <v>0</v>
      </c>
      <c r="CK1199">
        <f t="shared" ref="CK1199" si="22372">BS1180*AS1199</f>
        <v>0</v>
      </c>
      <c r="CL1199">
        <f t="shared" ref="CL1199" si="22373">BT1180*AT1199</f>
        <v>0</v>
      </c>
      <c r="CM1199">
        <f t="shared" ref="CM1199" si="22374">BU1180*AU1199</f>
        <v>0</v>
      </c>
      <c r="CN1199">
        <f t="shared" ref="CN1199" si="22375">BV1180*AV1199</f>
        <v>0</v>
      </c>
      <c r="CO1199">
        <f t="shared" ref="CO1199" si="22376">BW1180*AW1199</f>
        <v>0</v>
      </c>
      <c r="CP1199">
        <f t="shared" ref="CP1199" si="22377">BX1180*AX1199</f>
        <v>0</v>
      </c>
      <c r="CQ1199">
        <f t="shared" ref="CQ1199" si="22378">BY1180*AY1199</f>
        <v>0</v>
      </c>
      <c r="CR1199">
        <f t="shared" ref="CR1199" si="22379">BZ1180*AZ1199</f>
        <v>0</v>
      </c>
      <c r="CS1199">
        <f t="shared" ref="CS1199" si="22380">CA1180*BA1199</f>
        <v>0</v>
      </c>
      <c r="CT1199">
        <f t="shared" ref="CT1199" si="22381">CB1180*BB1199</f>
        <v>0</v>
      </c>
    </row>
    <row r="1200" spans="6:98" x14ac:dyDescent="0.3">
      <c r="F1200" s="91">
        <f t="shared" ref="F1200:H1200" si="22382">F1199</f>
        <v>70</v>
      </c>
      <c r="G1200" s="91">
        <f t="shared" si="22382"/>
        <v>70</v>
      </c>
      <c r="H1200" s="4">
        <f t="shared" si="22382"/>
        <v>1</v>
      </c>
      <c r="I1200">
        <v>95</v>
      </c>
      <c r="J1200" s="48">
        <f t="shared" si="21808"/>
        <v>0</v>
      </c>
      <c r="K1200" s="48">
        <f t="shared" si="22072"/>
        <v>0</v>
      </c>
      <c r="L1200" s="98">
        <f t="shared" si="21810"/>
        <v>0</v>
      </c>
      <c r="M1200" s="48"/>
      <c r="N1200" s="48"/>
      <c r="O1200" s="48"/>
      <c r="P1200" s="48"/>
      <c r="Q1200" s="48"/>
      <c r="R1200" s="48"/>
      <c r="S1200" s="48"/>
      <c r="T1200" s="48"/>
      <c r="U1200" s="48"/>
      <c r="V1200" s="48"/>
      <c r="W1200" s="48"/>
      <c r="X1200" s="48"/>
      <c r="Y1200" s="48"/>
      <c r="Z1200" s="48"/>
      <c r="AA1200" s="48"/>
      <c r="AB1200" s="48"/>
      <c r="AC1200" s="48"/>
      <c r="AD1200" s="48"/>
      <c r="AE1200" s="48"/>
      <c r="AF1200" s="48"/>
      <c r="AG1200" s="48">
        <f>$J1200+$K1200+$L1200</f>
        <v>0</v>
      </c>
      <c r="AH1200" s="48">
        <f t="shared" si="22359"/>
        <v>0</v>
      </c>
      <c r="AI1200" s="48">
        <f t="shared" si="22359"/>
        <v>0</v>
      </c>
      <c r="AJ1200" s="48">
        <f t="shared" si="22359"/>
        <v>0</v>
      </c>
      <c r="AK1200" s="48">
        <f t="shared" si="22359"/>
        <v>0</v>
      </c>
      <c r="AL1200" s="48">
        <f t="shared" si="22359"/>
        <v>0</v>
      </c>
      <c r="AM1200" s="48">
        <f t="shared" si="22359"/>
        <v>0</v>
      </c>
      <c r="AN1200" s="48">
        <f t="shared" si="22359"/>
        <v>0</v>
      </c>
      <c r="AO1200" s="48">
        <f t="shared" si="22359"/>
        <v>0</v>
      </c>
      <c r="AP1200" s="48">
        <f t="shared" si="22334"/>
        <v>0</v>
      </c>
      <c r="AQ1200" s="48">
        <f t="shared" si="22334"/>
        <v>0</v>
      </c>
      <c r="AR1200" s="48">
        <f t="shared" si="22334"/>
        <v>0</v>
      </c>
      <c r="AS1200" s="48">
        <f t="shared" si="22334"/>
        <v>0</v>
      </c>
      <c r="AT1200" s="48">
        <f t="shared" si="22334"/>
        <v>0</v>
      </c>
      <c r="AU1200" s="48">
        <f t="shared" si="22334"/>
        <v>0</v>
      </c>
      <c r="AV1200" s="48">
        <f t="shared" si="22334"/>
        <v>0</v>
      </c>
      <c r="AW1200" s="48">
        <f t="shared" si="22334"/>
        <v>0</v>
      </c>
      <c r="AX1200" s="48">
        <f t="shared" si="22334"/>
        <v>0</v>
      </c>
      <c r="AY1200" s="48">
        <f t="shared" si="22001"/>
        <v>0</v>
      </c>
      <c r="AZ1200" s="48">
        <f t="shared" si="22001"/>
        <v>0</v>
      </c>
      <c r="BA1200" s="48">
        <f t="shared" si="22001"/>
        <v>0</v>
      </c>
      <c r="BB1200" s="48">
        <f t="shared" si="22001"/>
        <v>0</v>
      </c>
      <c r="BC1200" s="48"/>
      <c r="BE1200" t="s">
        <v>196</v>
      </c>
      <c r="BY1200">
        <f>BF1180*AG1200</f>
        <v>0</v>
      </c>
      <c r="BZ1200">
        <f t="shared" ref="BZ1200" si="22383">BG1180*AH1200</f>
        <v>0</v>
      </c>
      <c r="CA1200">
        <f t="shared" ref="CA1200" si="22384">BH1180*AI1200</f>
        <v>0</v>
      </c>
      <c r="CB1200">
        <f t="shared" ref="CB1200" si="22385">BI1180*AJ1200</f>
        <v>0</v>
      </c>
      <c r="CC1200">
        <f t="shared" ref="CC1200" si="22386">BJ1180*AK1200</f>
        <v>0</v>
      </c>
      <c r="CD1200">
        <f t="shared" ref="CD1200" si="22387">BK1180*AL1200</f>
        <v>0</v>
      </c>
      <c r="CE1200">
        <f t="shared" ref="CE1200" si="22388">BL1180*AM1200</f>
        <v>0</v>
      </c>
      <c r="CF1200">
        <f t="shared" ref="CF1200" si="22389">BM1180*AN1200</f>
        <v>0</v>
      </c>
      <c r="CG1200">
        <f t="shared" ref="CG1200" si="22390">BN1180*AO1200</f>
        <v>0</v>
      </c>
      <c r="CH1200">
        <f t="shared" ref="CH1200" si="22391">BO1180*AP1200</f>
        <v>0</v>
      </c>
      <c r="CI1200">
        <f t="shared" ref="CI1200" si="22392">BP1180*AQ1200</f>
        <v>0</v>
      </c>
      <c r="CJ1200">
        <f t="shared" ref="CJ1200" si="22393">BQ1180*AR1200</f>
        <v>0</v>
      </c>
      <c r="CK1200">
        <f t="shared" ref="CK1200" si="22394">BR1180*AS1200</f>
        <v>0</v>
      </c>
      <c r="CL1200">
        <f t="shared" ref="CL1200" si="22395">BS1180*AT1200</f>
        <v>0</v>
      </c>
      <c r="CM1200">
        <f t="shared" ref="CM1200" si="22396">BT1180*AU1200</f>
        <v>0</v>
      </c>
      <c r="CN1200">
        <f t="shared" ref="CN1200" si="22397">BU1180*AV1200</f>
        <v>0</v>
      </c>
      <c r="CO1200">
        <f t="shared" ref="CO1200" si="22398">BV1180*AW1200</f>
        <v>0</v>
      </c>
      <c r="CP1200">
        <f t="shared" ref="CP1200" si="22399">BW1180*AX1200</f>
        <v>0</v>
      </c>
      <c r="CQ1200">
        <f t="shared" ref="CQ1200" si="22400">BX1180*AY1200</f>
        <v>0</v>
      </c>
      <c r="CR1200">
        <f t="shared" ref="CR1200" si="22401">BY1180*AZ1200</f>
        <v>0</v>
      </c>
      <c r="CS1200">
        <f t="shared" ref="CS1200" si="22402">BZ1180*BA1200</f>
        <v>0</v>
      </c>
      <c r="CT1200">
        <f t="shared" ref="CT1200" si="22403">CA1180*BB1200</f>
        <v>0</v>
      </c>
    </row>
    <row r="1201" spans="6:98" x14ac:dyDescent="0.3">
      <c r="F1201" s="91">
        <f t="shared" ref="F1201:H1201" si="22404">F1200</f>
        <v>70</v>
      </c>
      <c r="G1201" s="91">
        <f t="shared" si="22404"/>
        <v>70</v>
      </c>
      <c r="H1201" s="4">
        <f t="shared" si="22404"/>
        <v>1</v>
      </c>
      <c r="I1201">
        <v>100</v>
      </c>
      <c r="J1201" s="48">
        <f t="shared" si="21808"/>
        <v>0</v>
      </c>
      <c r="K1201" s="48">
        <f t="shared" si="22072"/>
        <v>0</v>
      </c>
      <c r="L1201" s="98">
        <f t="shared" si="21810"/>
        <v>0</v>
      </c>
      <c r="M1201" s="48"/>
      <c r="N1201" s="48"/>
      <c r="O1201" s="48"/>
      <c r="P1201" s="48"/>
      <c r="Q1201" s="48"/>
      <c r="R1201" s="48"/>
      <c r="S1201" s="48"/>
      <c r="T1201" s="48"/>
      <c r="U1201" s="48"/>
      <c r="V1201" s="48"/>
      <c r="W1201" s="48"/>
      <c r="X1201" s="48"/>
      <c r="Y1201" s="48"/>
      <c r="Z1201" s="48"/>
      <c r="AA1201" s="48"/>
      <c r="AB1201" s="48"/>
      <c r="AC1201" s="48"/>
      <c r="AD1201" s="48"/>
      <c r="AE1201" s="48"/>
      <c r="AF1201" s="48"/>
      <c r="AG1201" s="48"/>
      <c r="AH1201" s="48">
        <f>$J1201+$K1201+$L1201</f>
        <v>0</v>
      </c>
      <c r="AI1201" s="48">
        <f t="shared" si="22359"/>
        <v>0</v>
      </c>
      <c r="AJ1201" s="48">
        <f t="shared" si="22359"/>
        <v>0</v>
      </c>
      <c r="AK1201" s="48">
        <f t="shared" si="22359"/>
        <v>0</v>
      </c>
      <c r="AL1201" s="48">
        <f t="shared" si="22359"/>
        <v>0</v>
      </c>
      <c r="AM1201" s="48">
        <f t="shared" si="22359"/>
        <v>0</v>
      </c>
      <c r="AN1201" s="48">
        <f t="shared" si="22359"/>
        <v>0</v>
      </c>
      <c r="AO1201" s="48">
        <f t="shared" si="22359"/>
        <v>0</v>
      </c>
      <c r="AP1201" s="48">
        <f t="shared" si="22334"/>
        <v>0</v>
      </c>
      <c r="AQ1201" s="48">
        <f t="shared" si="22334"/>
        <v>0</v>
      </c>
      <c r="AR1201" s="48">
        <f t="shared" si="22334"/>
        <v>0</v>
      </c>
      <c r="AS1201" s="48">
        <f t="shared" si="22334"/>
        <v>0</v>
      </c>
      <c r="AT1201" s="48">
        <f t="shared" si="22334"/>
        <v>0</v>
      </c>
      <c r="AU1201" s="48">
        <f t="shared" si="22334"/>
        <v>0</v>
      </c>
      <c r="AV1201" s="48">
        <f t="shared" si="22334"/>
        <v>0</v>
      </c>
      <c r="AW1201" s="48">
        <f t="shared" si="22334"/>
        <v>0</v>
      </c>
      <c r="AX1201" s="48">
        <f t="shared" si="22334"/>
        <v>0</v>
      </c>
      <c r="AY1201" s="48">
        <f t="shared" si="22001"/>
        <v>0</v>
      </c>
      <c r="AZ1201" s="48">
        <f t="shared" si="22001"/>
        <v>0</v>
      </c>
      <c r="BA1201" s="48">
        <f t="shared" si="22001"/>
        <v>0</v>
      </c>
      <c r="BB1201" s="48">
        <f t="shared" si="22001"/>
        <v>0</v>
      </c>
      <c r="BC1201" s="48"/>
      <c r="BE1201" t="s">
        <v>197</v>
      </c>
      <c r="BZ1201">
        <f>BF1180*AH1201</f>
        <v>0</v>
      </c>
      <c r="CA1201">
        <f t="shared" ref="CA1201" si="22405">BG1180*AI1201</f>
        <v>0</v>
      </c>
      <c r="CB1201">
        <f t="shared" ref="CB1201" si="22406">BH1180*AJ1201</f>
        <v>0</v>
      </c>
      <c r="CC1201">
        <f t="shared" ref="CC1201" si="22407">BI1180*AK1201</f>
        <v>0</v>
      </c>
      <c r="CD1201">
        <f t="shared" ref="CD1201" si="22408">BJ1180*AL1201</f>
        <v>0</v>
      </c>
      <c r="CE1201">
        <f t="shared" ref="CE1201" si="22409">BK1180*AM1201</f>
        <v>0</v>
      </c>
      <c r="CF1201">
        <f t="shared" ref="CF1201" si="22410">BL1180*AN1201</f>
        <v>0</v>
      </c>
      <c r="CG1201">
        <f t="shared" ref="CG1201" si="22411">BM1180*AO1201</f>
        <v>0</v>
      </c>
      <c r="CH1201">
        <f t="shared" ref="CH1201" si="22412">BN1180*AP1201</f>
        <v>0</v>
      </c>
      <c r="CI1201">
        <f t="shared" ref="CI1201" si="22413">BO1180*AQ1201</f>
        <v>0</v>
      </c>
      <c r="CJ1201">
        <f t="shared" ref="CJ1201" si="22414">BP1180*AR1201</f>
        <v>0</v>
      </c>
      <c r="CK1201">
        <f t="shared" ref="CK1201" si="22415">BQ1180*AS1201</f>
        <v>0</v>
      </c>
      <c r="CL1201">
        <f t="shared" ref="CL1201" si="22416">BR1180*AT1201</f>
        <v>0</v>
      </c>
      <c r="CM1201">
        <f t="shared" ref="CM1201" si="22417">BS1180*AU1201</f>
        <v>0</v>
      </c>
      <c r="CN1201">
        <f t="shared" ref="CN1201" si="22418">BT1180*AV1201</f>
        <v>0</v>
      </c>
      <c r="CO1201">
        <f t="shared" ref="CO1201" si="22419">BU1180*AW1201</f>
        <v>0</v>
      </c>
      <c r="CP1201">
        <f t="shared" ref="CP1201" si="22420">BV1180*AX1201</f>
        <v>0</v>
      </c>
      <c r="CQ1201">
        <f t="shared" ref="CQ1201" si="22421">BW1180*AY1201</f>
        <v>0</v>
      </c>
      <c r="CR1201">
        <f t="shared" ref="CR1201" si="22422">BX1180*AZ1201</f>
        <v>0</v>
      </c>
      <c r="CS1201">
        <f t="shared" ref="CS1201" si="22423">BY1180*BA1201</f>
        <v>0</v>
      </c>
      <c r="CT1201">
        <f t="shared" ref="CT1201" si="22424">BZ1180*BB1201</f>
        <v>0</v>
      </c>
    </row>
    <row r="1202" spans="6:98" x14ac:dyDescent="0.3">
      <c r="F1202" s="91">
        <f t="shared" ref="F1202:H1202" si="22425">F1201</f>
        <v>70</v>
      </c>
      <c r="G1202" s="91">
        <f t="shared" si="22425"/>
        <v>70</v>
      </c>
      <c r="H1202" s="4">
        <f t="shared" si="22425"/>
        <v>1</v>
      </c>
      <c r="I1202">
        <v>105</v>
      </c>
      <c r="J1202" s="48">
        <f t="shared" si="21808"/>
        <v>0</v>
      </c>
      <c r="K1202" s="48">
        <f t="shared" si="22072"/>
        <v>0</v>
      </c>
      <c r="L1202" s="98">
        <f t="shared" si="21810"/>
        <v>0</v>
      </c>
      <c r="M1202" s="48"/>
      <c r="N1202" s="48"/>
      <c r="O1202" s="48"/>
      <c r="P1202" s="48"/>
      <c r="Q1202" s="48"/>
      <c r="R1202" s="48"/>
      <c r="S1202" s="48"/>
      <c r="T1202" s="48"/>
      <c r="U1202" s="48"/>
      <c r="V1202" s="48"/>
      <c r="W1202" s="48"/>
      <c r="X1202" s="48"/>
      <c r="Y1202" s="48"/>
      <c r="Z1202" s="48"/>
      <c r="AA1202" s="48"/>
      <c r="AB1202" s="48"/>
      <c r="AC1202" s="48"/>
      <c r="AD1202" s="48"/>
      <c r="AE1202" s="48"/>
      <c r="AF1202" s="48"/>
      <c r="AG1202" s="48"/>
      <c r="AH1202" s="48"/>
      <c r="AI1202" s="48">
        <f>$J1202+$K1202+$L1202</f>
        <v>0</v>
      </c>
      <c r="AJ1202" s="48">
        <f t="shared" si="22359"/>
        <v>0</v>
      </c>
      <c r="AK1202" s="48">
        <f t="shared" si="22359"/>
        <v>0</v>
      </c>
      <c r="AL1202" s="48">
        <f t="shared" si="22359"/>
        <v>0</v>
      </c>
      <c r="AM1202" s="48">
        <f t="shared" si="22359"/>
        <v>0</v>
      </c>
      <c r="AN1202" s="48">
        <f t="shared" si="22359"/>
        <v>0</v>
      </c>
      <c r="AO1202" s="48">
        <f t="shared" si="22359"/>
        <v>0</v>
      </c>
      <c r="AP1202" s="48">
        <f t="shared" si="22334"/>
        <v>0</v>
      </c>
      <c r="AQ1202" s="48">
        <f t="shared" si="22334"/>
        <v>0</v>
      </c>
      <c r="AR1202" s="48">
        <f t="shared" si="22334"/>
        <v>0</v>
      </c>
      <c r="AS1202" s="48">
        <f t="shared" si="22334"/>
        <v>0</v>
      </c>
      <c r="AT1202" s="48">
        <f t="shared" si="22334"/>
        <v>0</v>
      </c>
      <c r="AU1202" s="48">
        <f t="shared" si="22334"/>
        <v>0</v>
      </c>
      <c r="AV1202" s="48">
        <f t="shared" si="22334"/>
        <v>0</v>
      </c>
      <c r="AW1202" s="48">
        <f t="shared" si="22334"/>
        <v>0</v>
      </c>
      <c r="AX1202" s="48">
        <f t="shared" si="22334"/>
        <v>0</v>
      </c>
      <c r="AY1202" s="48">
        <f t="shared" si="22001"/>
        <v>0</v>
      </c>
      <c r="AZ1202" s="48">
        <f t="shared" si="22001"/>
        <v>0</v>
      </c>
      <c r="BA1202" s="48">
        <f t="shared" si="22001"/>
        <v>0</v>
      </c>
      <c r="BB1202" s="48">
        <f t="shared" si="22001"/>
        <v>0</v>
      </c>
      <c r="BC1202" s="48"/>
      <c r="BE1202" t="s">
        <v>198</v>
      </c>
      <c r="CA1202">
        <f>BF1180*AI1202</f>
        <v>0</v>
      </c>
      <c r="CB1202">
        <f t="shared" ref="CB1202" si="22426">BG1180*AJ1202</f>
        <v>0</v>
      </c>
      <c r="CC1202">
        <f t="shared" ref="CC1202" si="22427">BH1180*AK1202</f>
        <v>0</v>
      </c>
      <c r="CD1202">
        <f t="shared" ref="CD1202" si="22428">BI1180*AL1202</f>
        <v>0</v>
      </c>
      <c r="CE1202">
        <f t="shared" ref="CE1202" si="22429">BJ1180*AM1202</f>
        <v>0</v>
      </c>
      <c r="CF1202">
        <f t="shared" ref="CF1202" si="22430">BK1180*AN1202</f>
        <v>0</v>
      </c>
      <c r="CG1202">
        <f t="shared" ref="CG1202" si="22431">BL1180*AO1202</f>
        <v>0</v>
      </c>
      <c r="CH1202">
        <f t="shared" ref="CH1202" si="22432">BM1180*AP1202</f>
        <v>0</v>
      </c>
      <c r="CI1202">
        <f t="shared" ref="CI1202" si="22433">BN1180*AQ1202</f>
        <v>0</v>
      </c>
      <c r="CJ1202">
        <f t="shared" ref="CJ1202" si="22434">BO1180*AR1202</f>
        <v>0</v>
      </c>
      <c r="CK1202">
        <f t="shared" ref="CK1202" si="22435">BP1180*AS1202</f>
        <v>0</v>
      </c>
      <c r="CL1202">
        <f t="shared" ref="CL1202" si="22436">BQ1180*AT1202</f>
        <v>0</v>
      </c>
      <c r="CM1202">
        <f t="shared" ref="CM1202" si="22437">BR1180*AU1202</f>
        <v>0</v>
      </c>
      <c r="CN1202">
        <f t="shared" ref="CN1202" si="22438">BS1180*AV1202</f>
        <v>0</v>
      </c>
      <c r="CO1202">
        <f t="shared" ref="CO1202" si="22439">BT1180*AW1202</f>
        <v>0</v>
      </c>
      <c r="CP1202">
        <f t="shared" ref="CP1202" si="22440">BU1180*AX1202</f>
        <v>0</v>
      </c>
      <c r="CQ1202">
        <f t="shared" ref="CQ1202" si="22441">BV1180*AY1202</f>
        <v>0</v>
      </c>
      <c r="CR1202">
        <f t="shared" ref="CR1202" si="22442">BW1180*AZ1202</f>
        <v>0</v>
      </c>
      <c r="CS1202">
        <f t="shared" ref="CS1202" si="22443">BX1180*BA1202</f>
        <v>0</v>
      </c>
      <c r="CT1202">
        <f t="shared" ref="CT1202" si="22444">BY1180*BB1202</f>
        <v>0</v>
      </c>
    </row>
    <row r="1203" spans="6:98" x14ac:dyDescent="0.3">
      <c r="F1203" s="91">
        <f t="shared" ref="F1203:H1203" si="22445">F1202</f>
        <v>70</v>
      </c>
      <c r="G1203" s="91">
        <f t="shared" si="22445"/>
        <v>70</v>
      </c>
      <c r="H1203" s="4">
        <f t="shared" si="22445"/>
        <v>1</v>
      </c>
      <c r="I1203">
        <v>110</v>
      </c>
      <c r="J1203" s="48">
        <f t="shared" si="21808"/>
        <v>0</v>
      </c>
      <c r="K1203" s="48">
        <f t="shared" si="22072"/>
        <v>0</v>
      </c>
      <c r="L1203" s="98">
        <f t="shared" si="21810"/>
        <v>0</v>
      </c>
      <c r="M1203" s="48"/>
      <c r="N1203" s="48"/>
      <c r="O1203" s="48"/>
      <c r="P1203" s="48"/>
      <c r="Q1203" s="48"/>
      <c r="R1203" s="48"/>
      <c r="S1203" s="48"/>
      <c r="T1203" s="48"/>
      <c r="U1203" s="48"/>
      <c r="V1203" s="48"/>
      <c r="W1203" s="48"/>
      <c r="X1203" s="48"/>
      <c r="Y1203" s="48"/>
      <c r="Z1203" s="48"/>
      <c r="AA1203" s="48"/>
      <c r="AB1203" s="48"/>
      <c r="AC1203" s="48"/>
      <c r="AD1203" s="48"/>
      <c r="AE1203" s="48"/>
      <c r="AF1203" s="48"/>
      <c r="AG1203" s="48"/>
      <c r="AH1203" s="48"/>
      <c r="AI1203" s="48"/>
      <c r="AJ1203" s="48">
        <f>$J1203+$K1203+$L1203</f>
        <v>0</v>
      </c>
      <c r="AK1203" s="48">
        <f t="shared" si="22359"/>
        <v>0</v>
      </c>
      <c r="AL1203" s="48">
        <f t="shared" si="22359"/>
        <v>0</v>
      </c>
      <c r="AM1203" s="48">
        <f t="shared" si="22359"/>
        <v>0</v>
      </c>
      <c r="AN1203" s="48">
        <f t="shared" si="22359"/>
        <v>0</v>
      </c>
      <c r="AO1203" s="48">
        <f t="shared" si="22359"/>
        <v>0</v>
      </c>
      <c r="AP1203" s="48">
        <f t="shared" si="22334"/>
        <v>0</v>
      </c>
      <c r="AQ1203" s="48">
        <f t="shared" si="22334"/>
        <v>0</v>
      </c>
      <c r="AR1203" s="48">
        <f t="shared" si="22334"/>
        <v>0</v>
      </c>
      <c r="AS1203" s="48">
        <f t="shared" si="22334"/>
        <v>0</v>
      </c>
      <c r="AT1203" s="48">
        <f t="shared" si="22334"/>
        <v>0</v>
      </c>
      <c r="AU1203" s="48">
        <f t="shared" si="22334"/>
        <v>0</v>
      </c>
      <c r="AV1203" s="48">
        <f t="shared" si="22334"/>
        <v>0</v>
      </c>
      <c r="AW1203" s="48">
        <f t="shared" si="22334"/>
        <v>0</v>
      </c>
      <c r="AX1203" s="48">
        <f t="shared" si="22334"/>
        <v>0</v>
      </c>
      <c r="AY1203" s="48">
        <f t="shared" si="22334"/>
        <v>0</v>
      </c>
      <c r="AZ1203" s="48">
        <f t="shared" si="22334"/>
        <v>0</v>
      </c>
      <c r="BA1203" s="48">
        <f t="shared" si="22334"/>
        <v>0</v>
      </c>
      <c r="BB1203" s="48">
        <f t="shared" si="22334"/>
        <v>0</v>
      </c>
      <c r="BC1203" s="48"/>
      <c r="BE1203" t="s">
        <v>199</v>
      </c>
      <c r="CB1203">
        <f>BF1180*AJ1203</f>
        <v>0</v>
      </c>
      <c r="CC1203">
        <f t="shared" ref="CC1203" si="22446">BG1180*AK1203</f>
        <v>0</v>
      </c>
      <c r="CD1203">
        <f t="shared" ref="CD1203" si="22447">BH1180*AL1203</f>
        <v>0</v>
      </c>
      <c r="CE1203">
        <f t="shared" ref="CE1203" si="22448">BI1180*AM1203</f>
        <v>0</v>
      </c>
      <c r="CF1203">
        <f t="shared" ref="CF1203" si="22449">BJ1180*AN1203</f>
        <v>0</v>
      </c>
      <c r="CG1203">
        <f t="shared" ref="CG1203" si="22450">BK1180*AO1203</f>
        <v>0</v>
      </c>
      <c r="CH1203">
        <f t="shared" ref="CH1203" si="22451">BL1180*AP1203</f>
        <v>0</v>
      </c>
      <c r="CI1203">
        <f t="shared" ref="CI1203" si="22452">BM1180*AQ1203</f>
        <v>0</v>
      </c>
      <c r="CJ1203">
        <f t="shared" ref="CJ1203" si="22453">BN1180*AR1203</f>
        <v>0</v>
      </c>
      <c r="CK1203">
        <f t="shared" ref="CK1203" si="22454">BO1180*AS1203</f>
        <v>0</v>
      </c>
      <c r="CL1203">
        <f t="shared" ref="CL1203" si="22455">BP1180*AT1203</f>
        <v>0</v>
      </c>
      <c r="CM1203">
        <f t="shared" ref="CM1203" si="22456">BQ1180*AU1203</f>
        <v>0</v>
      </c>
      <c r="CN1203">
        <f t="shared" ref="CN1203" si="22457">BR1180*AV1203</f>
        <v>0</v>
      </c>
      <c r="CO1203">
        <f t="shared" ref="CO1203" si="22458">BS1180*AW1203</f>
        <v>0</v>
      </c>
      <c r="CP1203">
        <f t="shared" ref="CP1203" si="22459">BT1180*AX1203</f>
        <v>0</v>
      </c>
      <c r="CQ1203">
        <f t="shared" ref="CQ1203" si="22460">BU1180*AY1203</f>
        <v>0</v>
      </c>
      <c r="CR1203">
        <f t="shared" ref="CR1203" si="22461">BV1180*AZ1203</f>
        <v>0</v>
      </c>
      <c r="CS1203">
        <f t="shared" ref="CS1203" si="22462">BW1180*BA1203</f>
        <v>0</v>
      </c>
      <c r="CT1203">
        <f t="shared" ref="CT1203" si="22463">BX1180*BB1203</f>
        <v>0</v>
      </c>
    </row>
    <row r="1204" spans="6:98" x14ac:dyDescent="0.3">
      <c r="F1204" s="91">
        <f t="shared" ref="F1204:H1204" si="22464">F1203</f>
        <v>70</v>
      </c>
      <c r="G1204" s="91">
        <f t="shared" si="22464"/>
        <v>70</v>
      </c>
      <c r="H1204" s="4">
        <f t="shared" si="22464"/>
        <v>1</v>
      </c>
      <c r="I1204">
        <v>115</v>
      </c>
      <c r="J1204" s="48">
        <f t="shared" si="21808"/>
        <v>0</v>
      </c>
      <c r="K1204" s="48">
        <f t="shared" si="22072"/>
        <v>0</v>
      </c>
      <c r="L1204" s="98">
        <f t="shared" si="21810"/>
        <v>0</v>
      </c>
      <c r="M1204" s="48"/>
      <c r="N1204" s="48"/>
      <c r="O1204" s="48"/>
      <c r="P1204" s="48"/>
      <c r="Q1204" s="48"/>
      <c r="R1204" s="48"/>
      <c r="S1204" s="48"/>
      <c r="T1204" s="48"/>
      <c r="U1204" s="48"/>
      <c r="V1204" s="48"/>
      <c r="W1204" s="48"/>
      <c r="X1204" s="48"/>
      <c r="Y1204" s="48"/>
      <c r="Z1204" s="48"/>
      <c r="AA1204" s="48"/>
      <c r="AB1204" s="48"/>
      <c r="AC1204" s="48"/>
      <c r="AD1204" s="48"/>
      <c r="AE1204" s="48"/>
      <c r="AF1204" s="48"/>
      <c r="AG1204" s="48"/>
      <c r="AH1204" s="48"/>
      <c r="AI1204" s="48"/>
      <c r="AJ1204" s="48"/>
      <c r="AK1204" s="48">
        <f>$J1204+$K1204+$L1204</f>
        <v>0</v>
      </c>
      <c r="AL1204" s="48">
        <f t="shared" si="22359"/>
        <v>0</v>
      </c>
      <c r="AM1204" s="48">
        <f t="shared" si="22359"/>
        <v>0</v>
      </c>
      <c r="AN1204" s="48">
        <f t="shared" si="22359"/>
        <v>0</v>
      </c>
      <c r="AO1204" s="48">
        <f t="shared" si="22359"/>
        <v>0</v>
      </c>
      <c r="AP1204" s="48">
        <f t="shared" si="22334"/>
        <v>0</v>
      </c>
      <c r="AQ1204" s="48">
        <f t="shared" si="22334"/>
        <v>0</v>
      </c>
      <c r="AR1204" s="48">
        <f t="shared" si="22334"/>
        <v>0</v>
      </c>
      <c r="AS1204" s="48">
        <f t="shared" si="22334"/>
        <v>0</v>
      </c>
      <c r="AT1204" s="48">
        <f t="shared" si="22334"/>
        <v>0</v>
      </c>
      <c r="AU1204" s="48">
        <f t="shared" si="22334"/>
        <v>0</v>
      </c>
      <c r="AV1204" s="48">
        <f t="shared" si="22334"/>
        <v>0</v>
      </c>
      <c r="AW1204" s="48">
        <f t="shared" si="22334"/>
        <v>0</v>
      </c>
      <c r="AX1204" s="48">
        <f t="shared" si="22334"/>
        <v>0</v>
      </c>
      <c r="AY1204" s="48">
        <f t="shared" si="22334"/>
        <v>0</v>
      </c>
      <c r="AZ1204" s="48">
        <f t="shared" si="22334"/>
        <v>0</v>
      </c>
      <c r="BA1204" s="48">
        <f t="shared" si="22334"/>
        <v>0</v>
      </c>
      <c r="BB1204" s="48">
        <f t="shared" si="22334"/>
        <v>0</v>
      </c>
      <c r="BC1204" s="48"/>
      <c r="BE1204" t="s">
        <v>200</v>
      </c>
      <c r="CC1204">
        <f>BF1180*AK1204</f>
        <v>0</v>
      </c>
      <c r="CD1204">
        <f t="shared" ref="CD1204" si="22465">BG1180*AL1204</f>
        <v>0</v>
      </c>
      <c r="CE1204">
        <f t="shared" ref="CE1204" si="22466">BH1180*AM1204</f>
        <v>0</v>
      </c>
      <c r="CF1204">
        <f t="shared" ref="CF1204" si="22467">BI1180*AN1204</f>
        <v>0</v>
      </c>
      <c r="CG1204">
        <f t="shared" ref="CG1204" si="22468">BJ1180*AO1204</f>
        <v>0</v>
      </c>
      <c r="CH1204">
        <f t="shared" ref="CH1204" si="22469">BK1180*AP1204</f>
        <v>0</v>
      </c>
      <c r="CI1204">
        <f t="shared" ref="CI1204" si="22470">BL1180*AQ1204</f>
        <v>0</v>
      </c>
      <c r="CJ1204">
        <f t="shared" ref="CJ1204" si="22471">BM1180*AR1204</f>
        <v>0</v>
      </c>
      <c r="CK1204">
        <f t="shared" ref="CK1204" si="22472">BN1180*AS1204</f>
        <v>0</v>
      </c>
      <c r="CL1204">
        <f t="shared" ref="CL1204" si="22473">BO1180*AT1204</f>
        <v>0</v>
      </c>
      <c r="CM1204">
        <f t="shared" ref="CM1204" si="22474">BP1180*AU1204</f>
        <v>0</v>
      </c>
      <c r="CN1204">
        <f t="shared" ref="CN1204" si="22475">BQ1180*AV1204</f>
        <v>0</v>
      </c>
      <c r="CO1204">
        <f t="shared" ref="CO1204" si="22476">BR1180*AW1204</f>
        <v>0</v>
      </c>
      <c r="CP1204">
        <f t="shared" ref="CP1204" si="22477">BS1180*AX1204</f>
        <v>0</v>
      </c>
      <c r="CQ1204">
        <f t="shared" ref="CQ1204" si="22478">BT1180*AY1204</f>
        <v>0</v>
      </c>
      <c r="CR1204">
        <f t="shared" ref="CR1204" si="22479">BU1180*AZ1204</f>
        <v>0</v>
      </c>
      <c r="CS1204">
        <f t="shared" ref="CS1204" si="22480">BV1180*BA1204</f>
        <v>0</v>
      </c>
      <c r="CT1204">
        <f t="shared" ref="CT1204" si="22481">BW1180*BB1204</f>
        <v>0</v>
      </c>
    </row>
    <row r="1205" spans="6:98" x14ac:dyDescent="0.3">
      <c r="F1205" s="91">
        <f t="shared" ref="F1205:H1205" si="22482">F1204</f>
        <v>70</v>
      </c>
      <c r="G1205" s="91">
        <f t="shared" si="22482"/>
        <v>70</v>
      </c>
      <c r="H1205" s="4">
        <f t="shared" si="22482"/>
        <v>1</v>
      </c>
      <c r="I1205">
        <v>120</v>
      </c>
      <c r="J1205" s="48">
        <f t="shared" si="21808"/>
        <v>0</v>
      </c>
      <c r="K1205" s="48">
        <f>IF(IF(AND(I1205&gt;=(F1205*2),I1205&lt;=G1205+F1205+(G1205-F1205+5)+1),((H1205)^2)*(I1206-F1205*2)/5,0)&lt;=H1205,IF(AND(I1205&gt;=(F1205*2),I1205&lt;=G1205+F1205+(G1205-F1205+5)+1),((H1205)^2)*(I1206-F1205*2)/5,0),(K1204-H1205^2))</f>
        <v>0</v>
      </c>
      <c r="L1205" s="98">
        <f t="shared" si="21810"/>
        <v>0</v>
      </c>
      <c r="M1205" s="48"/>
      <c r="N1205" s="48"/>
      <c r="O1205" s="48"/>
      <c r="P1205" s="48"/>
      <c r="Q1205" s="48"/>
      <c r="R1205" s="48"/>
      <c r="S1205" s="48"/>
      <c r="T1205" s="48"/>
      <c r="U1205" s="48"/>
      <c r="V1205" s="48"/>
      <c r="W1205" s="48"/>
      <c r="X1205" s="48"/>
      <c r="Y1205" s="48"/>
      <c r="Z1205" s="48"/>
      <c r="AA1205" s="48"/>
      <c r="AB1205" s="48"/>
      <c r="AC1205" s="48"/>
      <c r="AD1205" s="48"/>
      <c r="AE1205" s="48"/>
      <c r="AF1205" s="48"/>
      <c r="AG1205" s="48"/>
      <c r="AH1205" s="48"/>
      <c r="AI1205" s="48"/>
      <c r="AJ1205" s="48"/>
      <c r="AK1205" s="48"/>
      <c r="AL1205" s="48">
        <f>$J1205+$K1205+$L1205</f>
        <v>0</v>
      </c>
      <c r="AM1205" s="48">
        <f t="shared" si="22359"/>
        <v>0</v>
      </c>
      <c r="AN1205" s="48">
        <f t="shared" si="22359"/>
        <v>0</v>
      </c>
      <c r="AO1205" s="48">
        <f t="shared" si="22359"/>
        <v>0</v>
      </c>
      <c r="AP1205" s="48">
        <f t="shared" si="22334"/>
        <v>0</v>
      </c>
      <c r="AQ1205" s="48">
        <f t="shared" si="22334"/>
        <v>0</v>
      </c>
      <c r="AR1205" s="48">
        <f t="shared" si="22334"/>
        <v>0</v>
      </c>
      <c r="AS1205" s="48">
        <f t="shared" si="22334"/>
        <v>0</v>
      </c>
      <c r="AT1205" s="48">
        <f t="shared" si="22334"/>
        <v>0</v>
      </c>
      <c r="AU1205" s="48">
        <f t="shared" si="22334"/>
        <v>0</v>
      </c>
      <c r="AV1205" s="48">
        <f t="shared" si="22334"/>
        <v>0</v>
      </c>
      <c r="AW1205" s="48">
        <f t="shared" si="22334"/>
        <v>0</v>
      </c>
      <c r="AX1205" s="48">
        <f t="shared" si="22334"/>
        <v>0</v>
      </c>
      <c r="AY1205" s="48">
        <f t="shared" si="22334"/>
        <v>0</v>
      </c>
      <c r="AZ1205" s="48">
        <f t="shared" si="22334"/>
        <v>0</v>
      </c>
      <c r="BA1205" s="48">
        <f t="shared" si="22334"/>
        <v>0</v>
      </c>
      <c r="BB1205" s="48">
        <f t="shared" si="22334"/>
        <v>0</v>
      </c>
      <c r="BC1205" s="48"/>
      <c r="BE1205" t="s">
        <v>201</v>
      </c>
      <c r="CD1205">
        <f>BF1180*AL1205</f>
        <v>0</v>
      </c>
      <c r="CE1205">
        <f t="shared" ref="CE1205" si="22483">BG1180*AM1205</f>
        <v>0</v>
      </c>
      <c r="CF1205">
        <f t="shared" ref="CF1205" si="22484">BH1180*AN1205</f>
        <v>0</v>
      </c>
      <c r="CG1205">
        <f t="shared" ref="CG1205" si="22485">BI1180*AO1205</f>
        <v>0</v>
      </c>
      <c r="CH1205">
        <f t="shared" ref="CH1205" si="22486">BJ1180*AP1205</f>
        <v>0</v>
      </c>
      <c r="CI1205">
        <f t="shared" ref="CI1205" si="22487">BK1180*AQ1205</f>
        <v>0</v>
      </c>
      <c r="CJ1205">
        <f t="shared" ref="CJ1205" si="22488">BL1180*AR1205</f>
        <v>0</v>
      </c>
      <c r="CK1205">
        <f t="shared" ref="CK1205" si="22489">BM1180*AS1205</f>
        <v>0</v>
      </c>
      <c r="CL1205">
        <f t="shared" ref="CL1205" si="22490">BN1180*AT1205</f>
        <v>0</v>
      </c>
      <c r="CM1205">
        <f t="shared" ref="CM1205" si="22491">BO1180*AU1205</f>
        <v>0</v>
      </c>
      <c r="CN1205">
        <f t="shared" ref="CN1205" si="22492">BP1180*AV1205</f>
        <v>0</v>
      </c>
      <c r="CO1205">
        <f t="shared" ref="CO1205" si="22493">BQ1180*AW1205</f>
        <v>0</v>
      </c>
      <c r="CP1205">
        <f t="shared" ref="CP1205" si="22494">BR1180*AX1205</f>
        <v>0</v>
      </c>
      <c r="CQ1205">
        <f t="shared" ref="CQ1205" si="22495">BS1180*AY1205</f>
        <v>0</v>
      </c>
      <c r="CR1205">
        <f t="shared" ref="CR1205" si="22496">BT1180*AZ1205</f>
        <v>0</v>
      </c>
      <c r="CS1205">
        <f t="shared" ref="CS1205" si="22497">BU1180*BA1205</f>
        <v>0</v>
      </c>
      <c r="CT1205">
        <f t="shared" ref="CT1205" si="22498">BV1180*BB1205</f>
        <v>0</v>
      </c>
    </row>
    <row r="1206" spans="6:98" x14ac:dyDescent="0.3">
      <c r="F1206" s="91">
        <f t="shared" ref="F1206:H1206" si="22499">F1205</f>
        <v>70</v>
      </c>
      <c r="G1206" s="91">
        <f t="shared" si="22499"/>
        <v>70</v>
      </c>
      <c r="H1206" s="4">
        <f t="shared" si="22499"/>
        <v>1</v>
      </c>
      <c r="I1206">
        <v>125</v>
      </c>
      <c r="J1206" s="48">
        <f t="shared" si="21808"/>
        <v>0</v>
      </c>
      <c r="K1206" s="48">
        <f t="shared" ref="K1206:K1211" si="22500">IF(IF(AND(I1206&gt;=(F1206*2),I1206&lt;=G1206+F1206+(G1206-F1206+5)+1),((H1206)^2)*(I1207-F1206*2)/5,0)&lt;=H1206,IF(AND(I1206&gt;=(F1206*2),I1206&lt;=G1206+F1206+(G1206-F1206+5)+1),((H1206)^2)*(I1207-F1206*2)/5,0),(K1205-H1206^2))</f>
        <v>0</v>
      </c>
      <c r="L1206" s="98">
        <f t="shared" si="21810"/>
        <v>0</v>
      </c>
      <c r="M1206" s="48"/>
      <c r="N1206" s="48"/>
      <c r="O1206" s="48"/>
      <c r="P1206" s="48"/>
      <c r="Q1206" s="48"/>
      <c r="R1206" s="48"/>
      <c r="S1206" s="48"/>
      <c r="T1206" s="48"/>
      <c r="U1206" s="48"/>
      <c r="V1206" s="48"/>
      <c r="W1206" s="48"/>
      <c r="X1206" s="48"/>
      <c r="Y1206" s="48"/>
      <c r="Z1206" s="48"/>
      <c r="AA1206" s="48"/>
      <c r="AB1206" s="48"/>
      <c r="AC1206" s="48"/>
      <c r="AD1206" s="48"/>
      <c r="AE1206" s="48"/>
      <c r="AF1206" s="48"/>
      <c r="AG1206" s="48"/>
      <c r="AH1206" s="48"/>
      <c r="AI1206" s="48"/>
      <c r="AJ1206" s="48"/>
      <c r="AK1206" s="48"/>
      <c r="AL1206" s="48"/>
      <c r="AM1206" s="48">
        <f>$J1206+$K1206+$L1206</f>
        <v>0</v>
      </c>
      <c r="AN1206" s="48">
        <f t="shared" si="22359"/>
        <v>0</v>
      </c>
      <c r="AO1206" s="48">
        <f t="shared" si="22359"/>
        <v>0</v>
      </c>
      <c r="AP1206" s="48">
        <f t="shared" si="22334"/>
        <v>0</v>
      </c>
      <c r="AQ1206" s="48">
        <f t="shared" si="22334"/>
        <v>0</v>
      </c>
      <c r="AR1206" s="48">
        <f t="shared" si="22334"/>
        <v>0</v>
      </c>
      <c r="AS1206" s="48">
        <f t="shared" si="22334"/>
        <v>0</v>
      </c>
      <c r="AT1206" s="48">
        <f t="shared" si="22334"/>
        <v>0</v>
      </c>
      <c r="AU1206" s="48">
        <f t="shared" si="22334"/>
        <v>0</v>
      </c>
      <c r="AV1206" s="48">
        <f t="shared" si="22334"/>
        <v>0</v>
      </c>
      <c r="AW1206" s="48">
        <f t="shared" si="22334"/>
        <v>0</v>
      </c>
      <c r="AX1206" s="48">
        <f t="shared" si="22334"/>
        <v>0</v>
      </c>
      <c r="AY1206" s="48">
        <f t="shared" si="22334"/>
        <v>0</v>
      </c>
      <c r="AZ1206" s="48">
        <f t="shared" si="22334"/>
        <v>0</v>
      </c>
      <c r="BA1206" s="48">
        <f t="shared" si="22334"/>
        <v>0</v>
      </c>
      <c r="BB1206" s="48">
        <f t="shared" si="22334"/>
        <v>0</v>
      </c>
      <c r="BC1206" s="48"/>
      <c r="BE1206" t="s">
        <v>202</v>
      </c>
      <c r="CE1206">
        <f>BF1180*AM1206</f>
        <v>0</v>
      </c>
      <c r="CF1206">
        <f t="shared" ref="CF1206" si="22501">BG1180*AN1206</f>
        <v>0</v>
      </c>
      <c r="CG1206">
        <f t="shared" ref="CG1206" si="22502">BH1180*AO1206</f>
        <v>0</v>
      </c>
      <c r="CH1206">
        <f t="shared" ref="CH1206" si="22503">BI1180*AP1206</f>
        <v>0</v>
      </c>
      <c r="CI1206">
        <f t="shared" ref="CI1206" si="22504">BJ1180*AQ1206</f>
        <v>0</v>
      </c>
      <c r="CJ1206">
        <f t="shared" ref="CJ1206" si="22505">BK1180*AR1206</f>
        <v>0</v>
      </c>
      <c r="CK1206">
        <f t="shared" ref="CK1206" si="22506">BL1180*AS1206</f>
        <v>0</v>
      </c>
      <c r="CL1206">
        <f t="shared" ref="CL1206" si="22507">BM1180*AT1206</f>
        <v>0</v>
      </c>
      <c r="CM1206">
        <f t="shared" ref="CM1206" si="22508">BN1180*AU1206</f>
        <v>0</v>
      </c>
      <c r="CN1206">
        <f t="shared" ref="CN1206" si="22509">BO1180*AV1206</f>
        <v>0</v>
      </c>
      <c r="CO1206">
        <f t="shared" ref="CO1206" si="22510">BP1180*AW1206</f>
        <v>0</v>
      </c>
      <c r="CP1206">
        <f t="shared" ref="CP1206" si="22511">BQ1180*AX1206</f>
        <v>0</v>
      </c>
      <c r="CQ1206">
        <f t="shared" ref="CQ1206" si="22512">BR1180*AY1206</f>
        <v>0</v>
      </c>
      <c r="CR1206">
        <f t="shared" ref="CR1206" si="22513">BS1180*AZ1206</f>
        <v>0</v>
      </c>
      <c r="CS1206">
        <f t="shared" ref="CS1206" si="22514">BT1180*BA1206</f>
        <v>0</v>
      </c>
      <c r="CT1206">
        <f t="shared" ref="CT1206" si="22515">BU1180*BB1206</f>
        <v>0</v>
      </c>
    </row>
    <row r="1207" spans="6:98" x14ac:dyDescent="0.3">
      <c r="F1207" s="91">
        <f t="shared" ref="F1207:H1207" si="22516">F1206</f>
        <v>70</v>
      </c>
      <c r="G1207" s="91">
        <f t="shared" si="22516"/>
        <v>70</v>
      </c>
      <c r="H1207" s="4">
        <f t="shared" si="22516"/>
        <v>1</v>
      </c>
      <c r="I1207">
        <v>130</v>
      </c>
      <c r="J1207" s="48">
        <f t="shared" si="21808"/>
        <v>0</v>
      </c>
      <c r="K1207" s="48">
        <f t="shared" si="22500"/>
        <v>0</v>
      </c>
      <c r="L1207" s="98">
        <f t="shared" si="21810"/>
        <v>0</v>
      </c>
      <c r="M1207" s="48"/>
      <c r="N1207" s="48"/>
      <c r="O1207" s="48"/>
      <c r="P1207" s="48"/>
      <c r="Q1207" s="48"/>
      <c r="R1207" s="48"/>
      <c r="S1207" s="48"/>
      <c r="T1207" s="48"/>
      <c r="U1207" s="48"/>
      <c r="V1207" s="48"/>
      <c r="W1207" s="48"/>
      <c r="X1207" s="48"/>
      <c r="Y1207" s="48"/>
      <c r="Z1207" s="48"/>
      <c r="AA1207" s="48"/>
      <c r="AB1207" s="48"/>
      <c r="AC1207" s="48"/>
      <c r="AD1207" s="48"/>
      <c r="AE1207" s="48"/>
      <c r="AF1207" s="48"/>
      <c r="AG1207" s="48"/>
      <c r="AH1207" s="48"/>
      <c r="AI1207" s="48"/>
      <c r="AJ1207" s="48"/>
      <c r="AK1207" s="48"/>
      <c r="AL1207" s="48"/>
      <c r="AM1207" s="48"/>
      <c r="AN1207" s="48">
        <f>$J1207+$K1207+$L1207</f>
        <v>0</v>
      </c>
      <c r="AO1207" s="48">
        <f t="shared" si="22359"/>
        <v>0</v>
      </c>
      <c r="AP1207" s="48">
        <f t="shared" si="22334"/>
        <v>0</v>
      </c>
      <c r="AQ1207" s="48">
        <f t="shared" si="22334"/>
        <v>0</v>
      </c>
      <c r="AR1207" s="48">
        <f t="shared" si="22334"/>
        <v>0</v>
      </c>
      <c r="AS1207" s="48">
        <f t="shared" si="22334"/>
        <v>0</v>
      </c>
      <c r="AT1207" s="48">
        <f t="shared" si="22334"/>
        <v>0</v>
      </c>
      <c r="AU1207" s="48">
        <f t="shared" si="22334"/>
        <v>0</v>
      </c>
      <c r="AV1207" s="48">
        <f t="shared" si="22334"/>
        <v>0</v>
      </c>
      <c r="AW1207" s="48">
        <f t="shared" si="22334"/>
        <v>0</v>
      </c>
      <c r="AX1207" s="48">
        <f t="shared" si="22334"/>
        <v>0</v>
      </c>
      <c r="AY1207" s="48">
        <f t="shared" si="22334"/>
        <v>0</v>
      </c>
      <c r="AZ1207" s="48">
        <f t="shared" si="22334"/>
        <v>0</v>
      </c>
      <c r="BA1207" s="48">
        <f t="shared" si="22334"/>
        <v>0</v>
      </c>
      <c r="BB1207" s="48">
        <f t="shared" si="22334"/>
        <v>0</v>
      </c>
      <c r="BC1207" s="48"/>
      <c r="BE1207" t="s">
        <v>203</v>
      </c>
      <c r="CF1207">
        <f>BF1180*AN1207</f>
        <v>0</v>
      </c>
      <c r="CG1207">
        <f t="shared" ref="CG1207" si="22517">BG1180*AO1207</f>
        <v>0</v>
      </c>
      <c r="CH1207">
        <f t="shared" ref="CH1207" si="22518">BH1180*AP1207</f>
        <v>0</v>
      </c>
      <c r="CI1207">
        <f t="shared" ref="CI1207" si="22519">BI1180*AQ1207</f>
        <v>0</v>
      </c>
      <c r="CJ1207">
        <f t="shared" ref="CJ1207" si="22520">BJ1180*AR1207</f>
        <v>0</v>
      </c>
      <c r="CK1207">
        <f t="shared" ref="CK1207" si="22521">BK1180*AS1207</f>
        <v>0</v>
      </c>
      <c r="CL1207">
        <f t="shared" ref="CL1207" si="22522">BL1180*AT1207</f>
        <v>0</v>
      </c>
      <c r="CM1207">
        <f t="shared" ref="CM1207" si="22523">BM1180*AU1207</f>
        <v>0</v>
      </c>
      <c r="CN1207">
        <f t="shared" ref="CN1207" si="22524">BN1180*AV1207</f>
        <v>0</v>
      </c>
      <c r="CO1207">
        <f t="shared" ref="CO1207" si="22525">BO1180*AW1207</f>
        <v>0</v>
      </c>
      <c r="CP1207">
        <f t="shared" ref="CP1207" si="22526">BP1180*AX1207</f>
        <v>0</v>
      </c>
      <c r="CQ1207">
        <f t="shared" ref="CQ1207" si="22527">BQ1180*AY1207</f>
        <v>0</v>
      </c>
      <c r="CR1207">
        <f t="shared" ref="CR1207" si="22528">BR1180*AZ1207</f>
        <v>0</v>
      </c>
      <c r="CS1207">
        <f t="shared" ref="CS1207" si="22529">BS1180*BA1207</f>
        <v>0</v>
      </c>
      <c r="CT1207">
        <f t="shared" ref="CT1207" si="22530">BT1180*BB1207</f>
        <v>0</v>
      </c>
    </row>
    <row r="1208" spans="6:98" x14ac:dyDescent="0.3">
      <c r="F1208" s="91">
        <f t="shared" ref="F1208:H1208" si="22531">F1207</f>
        <v>70</v>
      </c>
      <c r="G1208" s="91">
        <f t="shared" si="22531"/>
        <v>70</v>
      </c>
      <c r="H1208" s="4">
        <f t="shared" si="22531"/>
        <v>1</v>
      </c>
      <c r="I1208">
        <v>135</v>
      </c>
      <c r="J1208" s="48">
        <f t="shared" si="21808"/>
        <v>0</v>
      </c>
      <c r="K1208" s="48">
        <f t="shared" si="22500"/>
        <v>0</v>
      </c>
      <c r="L1208" s="98">
        <f t="shared" si="21810"/>
        <v>0</v>
      </c>
      <c r="M1208" s="48"/>
      <c r="N1208" s="48"/>
      <c r="O1208" s="48"/>
      <c r="P1208" s="48"/>
      <c r="Q1208" s="48"/>
      <c r="R1208" s="48"/>
      <c r="S1208" s="48"/>
      <c r="T1208" s="48"/>
      <c r="U1208" s="48"/>
      <c r="V1208" s="48"/>
      <c r="W1208" s="48"/>
      <c r="X1208" s="48"/>
      <c r="Y1208" s="48"/>
      <c r="Z1208" s="48"/>
      <c r="AA1208" s="48"/>
      <c r="AB1208" s="48"/>
      <c r="AC1208" s="48"/>
      <c r="AD1208" s="48"/>
      <c r="AE1208" s="48"/>
      <c r="AF1208" s="48"/>
      <c r="AG1208" s="48"/>
      <c r="AH1208" s="48"/>
      <c r="AI1208" s="48"/>
      <c r="AJ1208" s="48"/>
      <c r="AK1208" s="48"/>
      <c r="AL1208" s="48"/>
      <c r="AM1208" s="48"/>
      <c r="AN1208" s="48"/>
      <c r="AO1208" s="48">
        <f>$J1208+$K1208+$L1208</f>
        <v>0</v>
      </c>
      <c r="AP1208" s="48">
        <f t="shared" si="22334"/>
        <v>0</v>
      </c>
      <c r="AQ1208" s="48">
        <f t="shared" si="22334"/>
        <v>0</v>
      </c>
      <c r="AR1208" s="48">
        <f t="shared" si="22334"/>
        <v>0</v>
      </c>
      <c r="AS1208" s="48">
        <f t="shared" si="22334"/>
        <v>0</v>
      </c>
      <c r="AT1208" s="48">
        <f t="shared" si="22334"/>
        <v>0</v>
      </c>
      <c r="AU1208" s="48">
        <f t="shared" si="22334"/>
        <v>0</v>
      </c>
      <c r="AV1208" s="48">
        <f t="shared" si="22334"/>
        <v>0</v>
      </c>
      <c r="AW1208" s="48">
        <f t="shared" si="22334"/>
        <v>0</v>
      </c>
      <c r="AX1208" s="48">
        <f t="shared" si="22334"/>
        <v>0</v>
      </c>
      <c r="AY1208" s="48">
        <f t="shared" si="22334"/>
        <v>0</v>
      </c>
      <c r="AZ1208" s="48">
        <f t="shared" si="22334"/>
        <v>0</v>
      </c>
      <c r="BA1208" s="48">
        <f t="shared" si="22334"/>
        <v>0</v>
      </c>
      <c r="BB1208" s="48">
        <f t="shared" si="22334"/>
        <v>0</v>
      </c>
      <c r="BC1208" s="48"/>
      <c r="BE1208" t="s">
        <v>204</v>
      </c>
      <c r="CG1208">
        <f>BF1180*AO1208</f>
        <v>0</v>
      </c>
      <c r="CH1208">
        <f t="shared" ref="CH1208" si="22532">BG1180*AP1208</f>
        <v>0</v>
      </c>
      <c r="CI1208">
        <f t="shared" ref="CI1208" si="22533">BH1180*AQ1208</f>
        <v>0</v>
      </c>
      <c r="CJ1208">
        <f t="shared" ref="CJ1208" si="22534">BI1180*AR1208</f>
        <v>0</v>
      </c>
      <c r="CK1208">
        <f t="shared" ref="CK1208" si="22535">BJ1180*AS1208</f>
        <v>0</v>
      </c>
      <c r="CL1208">
        <f t="shared" ref="CL1208" si="22536">BK1180*AT1208</f>
        <v>0</v>
      </c>
      <c r="CM1208">
        <f t="shared" ref="CM1208" si="22537">BL1180*AU1208</f>
        <v>0</v>
      </c>
      <c r="CN1208">
        <f t="shared" ref="CN1208" si="22538">BM1180*AV1208</f>
        <v>0</v>
      </c>
      <c r="CO1208">
        <f t="shared" ref="CO1208" si="22539">BN1180*AW1208</f>
        <v>0</v>
      </c>
      <c r="CP1208">
        <f t="shared" ref="CP1208" si="22540">BO1180*AX1208</f>
        <v>0</v>
      </c>
      <c r="CQ1208">
        <f t="shared" ref="CQ1208" si="22541">BP1180*AY1208</f>
        <v>0</v>
      </c>
      <c r="CR1208">
        <f t="shared" ref="CR1208" si="22542">BQ1180*AZ1208</f>
        <v>0</v>
      </c>
      <c r="CS1208">
        <f t="shared" ref="CS1208" si="22543">BR1180*BA1208</f>
        <v>0</v>
      </c>
      <c r="CT1208">
        <f t="shared" ref="CT1208" si="22544">BS1180*BB1208</f>
        <v>0</v>
      </c>
    </row>
    <row r="1209" spans="6:98" x14ac:dyDescent="0.3">
      <c r="F1209" s="91">
        <f t="shared" ref="F1209:H1209" si="22545">F1208</f>
        <v>70</v>
      </c>
      <c r="G1209" s="91">
        <f t="shared" si="22545"/>
        <v>70</v>
      </c>
      <c r="H1209" s="4">
        <f t="shared" si="22545"/>
        <v>1</v>
      </c>
      <c r="I1209">
        <v>140</v>
      </c>
      <c r="J1209" s="48">
        <f t="shared" si="21808"/>
        <v>0</v>
      </c>
      <c r="K1209" s="48">
        <f t="shared" si="22500"/>
        <v>1</v>
      </c>
      <c r="L1209" s="98">
        <f t="shared" si="21810"/>
        <v>0</v>
      </c>
      <c r="M1209" s="48"/>
      <c r="N1209" s="48"/>
      <c r="O1209" s="48"/>
      <c r="P1209" s="48"/>
      <c r="Q1209" s="48"/>
      <c r="R1209" s="48"/>
      <c r="S1209" s="48"/>
      <c r="T1209" s="48"/>
      <c r="U1209" s="48"/>
      <c r="V1209" s="48"/>
      <c r="W1209" s="48"/>
      <c r="X1209" s="48"/>
      <c r="Y1209" s="48"/>
      <c r="Z1209" s="48"/>
      <c r="AA1209" s="48"/>
      <c r="AB1209" s="48"/>
      <c r="AC1209" s="48"/>
      <c r="AD1209" s="48"/>
      <c r="AE1209" s="48"/>
      <c r="AF1209" s="48"/>
      <c r="AG1209" s="48"/>
      <c r="AH1209" s="48"/>
      <c r="AI1209" s="48"/>
      <c r="AJ1209" s="48"/>
      <c r="AK1209" s="48"/>
      <c r="AL1209" s="48"/>
      <c r="AM1209" s="48"/>
      <c r="AN1209" s="48"/>
      <c r="AO1209" s="48"/>
      <c r="AP1209" s="48">
        <f>$J1209+$K1209+$L1209</f>
        <v>1</v>
      </c>
      <c r="AQ1209" s="48">
        <f t="shared" si="22334"/>
        <v>1</v>
      </c>
      <c r="AR1209" s="48">
        <f t="shared" si="22334"/>
        <v>1</v>
      </c>
      <c r="AS1209" s="48">
        <f t="shared" si="22334"/>
        <v>1</v>
      </c>
      <c r="AT1209" s="48">
        <f t="shared" si="22334"/>
        <v>1</v>
      </c>
      <c r="AU1209" s="48">
        <f t="shared" si="22334"/>
        <v>1</v>
      </c>
      <c r="AV1209" s="48">
        <f t="shared" si="22334"/>
        <v>1</v>
      </c>
      <c r="AW1209" s="48">
        <f t="shared" si="22334"/>
        <v>1</v>
      </c>
      <c r="AX1209" s="48">
        <f t="shared" si="22334"/>
        <v>1</v>
      </c>
      <c r="AY1209" s="48">
        <f t="shared" si="22334"/>
        <v>1</v>
      </c>
      <c r="AZ1209" s="48">
        <f t="shared" si="22334"/>
        <v>1</v>
      </c>
      <c r="BA1209" s="48">
        <f t="shared" si="22334"/>
        <v>1</v>
      </c>
      <c r="BB1209" s="48">
        <f t="shared" si="22334"/>
        <v>1</v>
      </c>
      <c r="BC1209" s="48"/>
      <c r="BE1209" t="s">
        <v>205</v>
      </c>
      <c r="CH1209">
        <f>BF1180*AP1209</f>
        <v>0</v>
      </c>
      <c r="CI1209">
        <f t="shared" ref="CI1209" si="22546">BG1180*AQ1209</f>
        <v>0.13048319608575595</v>
      </c>
      <c r="CJ1209">
        <f t="shared" ref="CJ1209" si="22547">BH1180*AR1209</f>
        <v>0.8698879739050398</v>
      </c>
      <c r="CK1209">
        <f t="shared" ref="CK1209" si="22548">BI1180*AS1209</f>
        <v>2.1747199347625989</v>
      </c>
      <c r="CL1209">
        <f t="shared" ref="CL1209" si="22549">BJ1180*AT1209</f>
        <v>4.3494398695251979</v>
      </c>
      <c r="CM1209">
        <f t="shared" ref="CM1209" si="22550">BK1180*AU1209</f>
        <v>8.254447211203793</v>
      </c>
      <c r="CN1209">
        <f t="shared" ref="CN1209" si="22551">BL1180*AV1209</f>
        <v>17.177986226320478</v>
      </c>
      <c r="CO1209">
        <f t="shared" ref="CO1209" si="22552">BM1180*AW1209</f>
        <v>31.783160578194032</v>
      </c>
      <c r="CP1209">
        <f t="shared" ref="CP1209" si="22553">BN1180*AX1209</f>
        <v>57.004443700403343</v>
      </c>
      <c r="CQ1209">
        <f t="shared" ref="CQ1209" si="22554">BO1180*AY1209</f>
        <v>90.999219424478113</v>
      </c>
      <c r="CR1209">
        <f t="shared" ref="CR1209" si="22555">BP1180*AZ1209</f>
        <v>137.78720474261135</v>
      </c>
      <c r="CS1209">
        <f t="shared" ref="CS1209" si="22556">BQ1180*BA1209</f>
        <v>191.70855185582082</v>
      </c>
      <c r="CT1209">
        <f t="shared" ref="CT1209" si="22557">BR1180*BB1209</f>
        <v>251.99899263484838</v>
      </c>
    </row>
    <row r="1210" spans="6:98" x14ac:dyDescent="0.3">
      <c r="F1210" s="91">
        <f t="shared" ref="F1210:H1210" si="22558">F1209</f>
        <v>70</v>
      </c>
      <c r="G1210" s="91">
        <f t="shared" si="22558"/>
        <v>70</v>
      </c>
      <c r="H1210" s="4">
        <f t="shared" si="22558"/>
        <v>1</v>
      </c>
      <c r="I1210">
        <v>145</v>
      </c>
      <c r="J1210" s="48">
        <f t="shared" si="21808"/>
        <v>0</v>
      </c>
      <c r="K1210" s="48">
        <f t="shared" si="22500"/>
        <v>0</v>
      </c>
      <c r="L1210" s="98">
        <f t="shared" si="21810"/>
        <v>0</v>
      </c>
      <c r="M1210" s="48"/>
      <c r="N1210" s="48"/>
      <c r="O1210" s="48"/>
      <c r="P1210" s="48"/>
      <c r="Q1210" s="48"/>
      <c r="R1210" s="48"/>
      <c r="S1210" s="48"/>
      <c r="T1210" s="48"/>
      <c r="U1210" s="48"/>
      <c r="V1210" s="48"/>
      <c r="W1210" s="48"/>
      <c r="X1210" s="48"/>
      <c r="Y1210" s="48"/>
      <c r="Z1210" s="48"/>
      <c r="AA1210" s="48"/>
      <c r="AB1210" s="48"/>
      <c r="AC1210" s="48"/>
      <c r="AD1210" s="48"/>
      <c r="AE1210" s="48"/>
      <c r="AF1210" s="48"/>
      <c r="AG1210" s="48"/>
      <c r="AH1210" s="48"/>
      <c r="AI1210" s="48"/>
      <c r="AJ1210" s="48"/>
      <c r="AK1210" s="48"/>
      <c r="AL1210" s="48"/>
      <c r="AM1210" s="48"/>
      <c r="AN1210" s="48"/>
      <c r="AO1210" s="48"/>
      <c r="AP1210" s="48"/>
      <c r="AQ1210" s="48">
        <f>$J1210+$K1210+$L1210</f>
        <v>0</v>
      </c>
      <c r="AR1210" s="48">
        <f t="shared" si="22334"/>
        <v>0</v>
      </c>
      <c r="AS1210" s="48">
        <f t="shared" si="22334"/>
        <v>0</v>
      </c>
      <c r="AT1210" s="48">
        <f t="shared" si="22334"/>
        <v>0</v>
      </c>
      <c r="AU1210" s="48">
        <f t="shared" si="22334"/>
        <v>0</v>
      </c>
      <c r="AV1210" s="48">
        <f t="shared" si="22334"/>
        <v>0</v>
      </c>
      <c r="AW1210" s="48">
        <f t="shared" si="22334"/>
        <v>0</v>
      </c>
      <c r="AX1210" s="48">
        <f t="shared" si="22334"/>
        <v>0</v>
      </c>
      <c r="AY1210" s="48">
        <f t="shared" si="22334"/>
        <v>0</v>
      </c>
      <c r="AZ1210" s="48">
        <f t="shared" si="22334"/>
        <v>0</v>
      </c>
      <c r="BA1210" s="48">
        <f t="shared" si="22334"/>
        <v>0</v>
      </c>
      <c r="BB1210" s="48">
        <f t="shared" si="22334"/>
        <v>0</v>
      </c>
      <c r="BC1210" s="48"/>
      <c r="BE1210" t="s">
        <v>206</v>
      </c>
      <c r="CI1210">
        <f>BF1180*AQ1210</f>
        <v>0</v>
      </c>
      <c r="CJ1210">
        <f t="shared" ref="CJ1210" si="22559">BG1180*AR1210</f>
        <v>0</v>
      </c>
      <c r="CK1210">
        <f t="shared" ref="CK1210" si="22560">BH1180*AS1210</f>
        <v>0</v>
      </c>
      <c r="CL1210">
        <f t="shared" ref="CL1210" si="22561">BI1180*AT1210</f>
        <v>0</v>
      </c>
      <c r="CM1210">
        <f t="shared" ref="CM1210" si="22562">BJ1180*AU1210</f>
        <v>0</v>
      </c>
      <c r="CN1210">
        <f t="shared" ref="CN1210" si="22563">BK1180*AV1210</f>
        <v>0</v>
      </c>
      <c r="CO1210">
        <f t="shared" ref="CO1210" si="22564">BL1180*AW1210</f>
        <v>0</v>
      </c>
      <c r="CP1210">
        <f t="shared" ref="CP1210" si="22565">BM1180*AX1210</f>
        <v>0</v>
      </c>
      <c r="CQ1210">
        <f t="shared" ref="CQ1210" si="22566">BN1180*AY1210</f>
        <v>0</v>
      </c>
      <c r="CR1210">
        <f t="shared" ref="CR1210" si="22567">BO1180*AZ1210</f>
        <v>0</v>
      </c>
      <c r="CS1210">
        <f t="shared" ref="CS1210" si="22568">BP1180*BA1210</f>
        <v>0</v>
      </c>
      <c r="CT1210">
        <f t="shared" ref="CT1210" si="22569">BQ1180*BB1210</f>
        <v>0</v>
      </c>
    </row>
    <row r="1211" spans="6:98" x14ac:dyDescent="0.3">
      <c r="F1211" s="91">
        <f t="shared" ref="F1211:H1211" si="22570">F1210</f>
        <v>70</v>
      </c>
      <c r="G1211" s="91">
        <f t="shared" si="22570"/>
        <v>70</v>
      </c>
      <c r="H1211" s="4">
        <f t="shared" si="22570"/>
        <v>1</v>
      </c>
      <c r="I1211">
        <v>150</v>
      </c>
      <c r="J1211" s="48">
        <f t="shared" si="21808"/>
        <v>0</v>
      </c>
      <c r="K1211" s="48">
        <f t="shared" si="22500"/>
        <v>0</v>
      </c>
      <c r="L1211" s="98">
        <f t="shared" si="21810"/>
        <v>0</v>
      </c>
      <c r="M1211" s="48"/>
      <c r="N1211" s="48"/>
      <c r="O1211" s="48"/>
      <c r="P1211" s="48"/>
      <c r="Q1211" s="48"/>
      <c r="R1211" s="48"/>
      <c r="S1211" s="48"/>
      <c r="T1211" s="48"/>
      <c r="U1211" s="48"/>
      <c r="V1211" s="48"/>
      <c r="W1211" s="48"/>
      <c r="X1211" s="48"/>
      <c r="Y1211" s="48"/>
      <c r="Z1211" s="48"/>
      <c r="AA1211" s="48"/>
      <c r="AB1211" s="48"/>
      <c r="AC1211" s="48"/>
      <c r="AD1211" s="48"/>
      <c r="AE1211" s="48"/>
      <c r="AF1211" s="48"/>
      <c r="AG1211" s="48"/>
      <c r="AH1211" s="48"/>
      <c r="AI1211" s="48"/>
      <c r="AJ1211" s="48"/>
      <c r="AK1211" s="48"/>
      <c r="AL1211" s="48"/>
      <c r="AM1211" s="48"/>
      <c r="AN1211" s="48"/>
      <c r="AO1211" s="48"/>
      <c r="AP1211" s="48"/>
      <c r="AQ1211" s="48"/>
      <c r="AR1211" s="48">
        <f>$J1211+$K1211+$L1211</f>
        <v>0</v>
      </c>
      <c r="AS1211" s="48">
        <f t="shared" si="22334"/>
        <v>0</v>
      </c>
      <c r="AT1211" s="48">
        <f t="shared" si="22334"/>
        <v>0</v>
      </c>
      <c r="AU1211" s="48">
        <f t="shared" si="22334"/>
        <v>0</v>
      </c>
      <c r="AV1211" s="48">
        <f t="shared" si="22334"/>
        <v>0</v>
      </c>
      <c r="AW1211" s="48">
        <f t="shared" si="22334"/>
        <v>0</v>
      </c>
      <c r="AX1211" s="48">
        <f t="shared" si="22334"/>
        <v>0</v>
      </c>
      <c r="AY1211" s="48">
        <f t="shared" si="22334"/>
        <v>0</v>
      </c>
      <c r="AZ1211" s="48">
        <f t="shared" si="22334"/>
        <v>0</v>
      </c>
      <c r="BA1211" s="48">
        <f t="shared" si="22334"/>
        <v>0</v>
      </c>
      <c r="BB1211" s="48">
        <f t="shared" si="22334"/>
        <v>0</v>
      </c>
      <c r="BC1211" s="48"/>
      <c r="BE1211" t="s">
        <v>207</v>
      </c>
      <c r="CJ1211">
        <f>BF1180*AR1211</f>
        <v>0</v>
      </c>
      <c r="CK1211">
        <f t="shared" ref="CK1211" si="22571">BG1180*AS1211</f>
        <v>0</v>
      </c>
      <c r="CL1211">
        <f t="shared" ref="CL1211" si="22572">BH1180*AT1211</f>
        <v>0</v>
      </c>
      <c r="CM1211">
        <f t="shared" ref="CM1211" si="22573">BI1180*AU1211</f>
        <v>0</v>
      </c>
      <c r="CN1211">
        <f t="shared" ref="CN1211" si="22574">BJ1180*AV1211</f>
        <v>0</v>
      </c>
      <c r="CO1211">
        <f t="shared" ref="CO1211" si="22575">BK1180*AW1211</f>
        <v>0</v>
      </c>
      <c r="CP1211">
        <f t="shared" ref="CP1211" si="22576">BL1180*AX1211</f>
        <v>0</v>
      </c>
      <c r="CQ1211">
        <f t="shared" ref="CQ1211" si="22577">BM1180*AY1211</f>
        <v>0</v>
      </c>
      <c r="CR1211">
        <f t="shared" ref="CR1211" si="22578">BN1180*AZ1211</f>
        <v>0</v>
      </c>
      <c r="CS1211">
        <f t="shared" ref="CS1211" si="22579">BO1180*BA1211</f>
        <v>0</v>
      </c>
      <c r="CT1211">
        <f t="shared" ref="CT1211" si="22580">BP1180*BB1211</f>
        <v>0</v>
      </c>
    </row>
    <row r="1212" spans="6:98" x14ac:dyDescent="0.3">
      <c r="F1212" s="91">
        <f t="shared" ref="F1212:H1212" si="22581">F1211</f>
        <v>70</v>
      </c>
      <c r="G1212" s="91">
        <f t="shared" si="22581"/>
        <v>70</v>
      </c>
      <c r="H1212" s="4">
        <f t="shared" si="22581"/>
        <v>1</v>
      </c>
      <c r="I1212">
        <v>155</v>
      </c>
      <c r="J1212" s="48">
        <f t="shared" si="21808"/>
        <v>0</v>
      </c>
      <c r="K1212" s="48">
        <f>IF(IF(AND(I1212&gt;=(F1212*2),I1212&lt;=G1212+F1212+(G1212-F1212+5)+1),((H1212)^2)*(I1213-F1212*2)/5,0)&lt;=H1212,IF(AND(I1212&gt;=(F1212*2),I1212&lt;=G1212+F1212+(G1212-F1212+5)+1),((H1212)^2)*(I1213-F1212*2)/5,0),(K1211-H1212^2))</f>
        <v>0</v>
      </c>
      <c r="L1212" s="98">
        <f t="shared" si="21810"/>
        <v>0</v>
      </c>
      <c r="M1212" s="48"/>
      <c r="N1212" s="48"/>
      <c r="O1212" s="48"/>
      <c r="P1212" s="48"/>
      <c r="Q1212" s="48"/>
      <c r="R1212" s="48"/>
      <c r="S1212" s="48"/>
      <c r="T1212" s="48"/>
      <c r="U1212" s="48"/>
      <c r="V1212" s="48"/>
      <c r="W1212" s="48"/>
      <c r="X1212" s="48"/>
      <c r="Y1212" s="48"/>
      <c r="Z1212" s="48"/>
      <c r="AA1212" s="48"/>
      <c r="AB1212" s="48"/>
      <c r="AC1212" s="48"/>
      <c r="AD1212" s="48"/>
      <c r="AE1212" s="48"/>
      <c r="AF1212" s="48"/>
      <c r="AG1212" s="48"/>
      <c r="AH1212" s="48"/>
      <c r="AI1212" s="48"/>
      <c r="AJ1212" s="48"/>
      <c r="AK1212" s="48"/>
      <c r="AL1212" s="48"/>
      <c r="AM1212" s="48"/>
      <c r="AN1212" s="48"/>
      <c r="AO1212" s="48"/>
      <c r="AP1212" s="48"/>
      <c r="AQ1212" s="48"/>
      <c r="AR1212" s="48"/>
      <c r="AS1212" s="48">
        <f>$J1212+$K1212+$L1212</f>
        <v>0</v>
      </c>
      <c r="AT1212" s="48">
        <f t="shared" si="22334"/>
        <v>0</v>
      </c>
      <c r="AU1212" s="48">
        <f t="shared" si="22334"/>
        <v>0</v>
      </c>
      <c r="AV1212" s="48">
        <f t="shared" si="22334"/>
        <v>0</v>
      </c>
      <c r="AW1212" s="48">
        <f t="shared" si="22334"/>
        <v>0</v>
      </c>
      <c r="AX1212" s="48">
        <f t="shared" si="22334"/>
        <v>0</v>
      </c>
      <c r="AY1212" s="48">
        <f t="shared" si="22334"/>
        <v>0</v>
      </c>
      <c r="AZ1212" s="48">
        <f t="shared" si="22334"/>
        <v>0</v>
      </c>
      <c r="BA1212" s="48">
        <f t="shared" si="22334"/>
        <v>0</v>
      </c>
      <c r="BB1212" s="48">
        <f t="shared" si="22334"/>
        <v>0</v>
      </c>
      <c r="BC1212" s="48"/>
      <c r="BE1212" t="s">
        <v>208</v>
      </c>
      <c r="CK1212">
        <f>BF1180*AS1212</f>
        <v>0</v>
      </c>
      <c r="CL1212">
        <f t="shared" ref="CL1212" si="22582">BG1180*AT1212</f>
        <v>0</v>
      </c>
      <c r="CM1212">
        <f t="shared" ref="CM1212" si="22583">BH1180*AU1212</f>
        <v>0</v>
      </c>
      <c r="CN1212">
        <f t="shared" ref="CN1212" si="22584">BI1180*AV1212</f>
        <v>0</v>
      </c>
      <c r="CO1212">
        <f t="shared" ref="CO1212" si="22585">BJ1180*AW1212</f>
        <v>0</v>
      </c>
      <c r="CP1212">
        <f t="shared" ref="CP1212" si="22586">BK1180*AX1212</f>
        <v>0</v>
      </c>
      <c r="CQ1212">
        <f t="shared" ref="CQ1212" si="22587">BL1180*AY1212</f>
        <v>0</v>
      </c>
      <c r="CR1212">
        <f t="shared" ref="CR1212" si="22588">BM1180*AZ1212</f>
        <v>0</v>
      </c>
      <c r="CS1212">
        <f t="shared" ref="CS1212" si="22589">BN1180*BA1212</f>
        <v>0</v>
      </c>
      <c r="CT1212">
        <f t="shared" ref="CT1212" si="22590">BO1180*BB1212</f>
        <v>0</v>
      </c>
    </row>
    <row r="1213" spans="6:98" x14ac:dyDescent="0.3">
      <c r="F1213" s="91">
        <f t="shared" ref="F1213:H1213" si="22591">F1212</f>
        <v>70</v>
      </c>
      <c r="G1213" s="91">
        <f t="shared" si="22591"/>
        <v>70</v>
      </c>
      <c r="H1213" s="4">
        <f t="shared" si="22591"/>
        <v>1</v>
      </c>
      <c r="I1213">
        <v>160</v>
      </c>
      <c r="J1213" s="48">
        <f t="shared" si="21808"/>
        <v>0</v>
      </c>
      <c r="K1213" s="48">
        <f t="shared" ref="K1213:K1221" si="22592">IF(IF(AND(I1213&gt;=(F1213*2),I1213&lt;=G1213+F1213+(G1213-F1213+5)+1),((H1213)^2)*(I1214-F1213*2)/5,0)&lt;=H1213,IF(AND(I1213&gt;=(F1213*2),I1213&lt;=G1213+F1213+(G1213-F1213+5)+1),((H1213)^2)*(I1214-F1213*2)/5,0),(K1212-H1213^2))</f>
        <v>0</v>
      </c>
      <c r="L1213" s="98">
        <f t="shared" si="21810"/>
        <v>0</v>
      </c>
      <c r="M1213" s="48"/>
      <c r="N1213" s="48"/>
      <c r="O1213" s="48"/>
      <c r="P1213" s="48"/>
      <c r="Q1213" s="48"/>
      <c r="R1213" s="48"/>
      <c r="S1213" s="48"/>
      <c r="T1213" s="48"/>
      <c r="U1213" s="48"/>
      <c r="V1213" s="48"/>
      <c r="W1213" s="48"/>
      <c r="X1213" s="48"/>
      <c r="Y1213" s="48"/>
      <c r="Z1213" s="48"/>
      <c r="AA1213" s="48"/>
      <c r="AB1213" s="48"/>
      <c r="AC1213" s="48"/>
      <c r="AD1213" s="48"/>
      <c r="AE1213" s="48"/>
      <c r="AF1213" s="48"/>
      <c r="AG1213" s="48"/>
      <c r="AH1213" s="48"/>
      <c r="AI1213" s="48"/>
      <c r="AJ1213" s="48"/>
      <c r="AK1213" s="48"/>
      <c r="AL1213" s="48"/>
      <c r="AM1213" s="48"/>
      <c r="AN1213" s="48"/>
      <c r="AO1213" s="48"/>
      <c r="AP1213" s="48"/>
      <c r="AQ1213" s="48"/>
      <c r="AR1213" s="48"/>
      <c r="AS1213" s="48"/>
      <c r="AT1213" s="48">
        <f>$J1213+$K1213+$L1213</f>
        <v>0</v>
      </c>
      <c r="AU1213" s="48">
        <f t="shared" si="22334"/>
        <v>0</v>
      </c>
      <c r="AV1213" s="48">
        <f t="shared" si="22334"/>
        <v>0</v>
      </c>
      <c r="AW1213" s="48">
        <f t="shared" si="22334"/>
        <v>0</v>
      </c>
      <c r="AX1213" s="48">
        <f t="shared" si="22334"/>
        <v>0</v>
      </c>
      <c r="AY1213" s="48">
        <f t="shared" si="22334"/>
        <v>0</v>
      </c>
      <c r="AZ1213" s="48">
        <f t="shared" si="22334"/>
        <v>0</v>
      </c>
      <c r="BA1213" s="48">
        <f t="shared" si="22334"/>
        <v>0</v>
      </c>
      <c r="BB1213" s="48">
        <f t="shared" si="22334"/>
        <v>0</v>
      </c>
      <c r="BC1213" s="48"/>
      <c r="BE1213" t="s">
        <v>209</v>
      </c>
      <c r="CL1213">
        <f>BF1180*AT1213</f>
        <v>0</v>
      </c>
      <c r="CM1213">
        <f t="shared" ref="CM1213" si="22593">BG1180*AU1213</f>
        <v>0</v>
      </c>
      <c r="CN1213">
        <f t="shared" ref="CN1213" si="22594">BH1180*AV1213</f>
        <v>0</v>
      </c>
      <c r="CO1213">
        <f t="shared" ref="CO1213" si="22595">BI1180*AW1213</f>
        <v>0</v>
      </c>
      <c r="CP1213">
        <f t="shared" ref="CP1213" si="22596">BJ1180*AX1213</f>
        <v>0</v>
      </c>
      <c r="CQ1213">
        <f t="shared" ref="CQ1213" si="22597">BK1180*AY1213</f>
        <v>0</v>
      </c>
      <c r="CR1213">
        <f t="shared" ref="CR1213" si="22598">BL1180*AZ1213</f>
        <v>0</v>
      </c>
      <c r="CS1213">
        <f t="shared" ref="CS1213" si="22599">BM1180*BA1213</f>
        <v>0</v>
      </c>
      <c r="CT1213">
        <f t="shared" ref="CT1213" si="22600">BN1180*BB1213</f>
        <v>0</v>
      </c>
    </row>
    <row r="1214" spans="6:98" x14ac:dyDescent="0.3">
      <c r="F1214" s="91">
        <f t="shared" ref="F1214:H1214" si="22601">F1213</f>
        <v>70</v>
      </c>
      <c r="G1214" s="91">
        <f t="shared" si="22601"/>
        <v>70</v>
      </c>
      <c r="H1214" s="4">
        <f t="shared" si="22601"/>
        <v>1</v>
      </c>
      <c r="I1214">
        <v>165</v>
      </c>
      <c r="J1214" s="48">
        <f t="shared" si="21808"/>
        <v>0</v>
      </c>
      <c r="K1214" s="48">
        <f t="shared" si="22592"/>
        <v>0</v>
      </c>
      <c r="L1214" s="98">
        <f t="shared" si="21810"/>
        <v>0</v>
      </c>
      <c r="M1214" s="48"/>
      <c r="N1214" s="48"/>
      <c r="O1214" s="48"/>
      <c r="P1214" s="48"/>
      <c r="Q1214" s="48"/>
      <c r="R1214" s="48"/>
      <c r="S1214" s="48"/>
      <c r="T1214" s="48"/>
      <c r="U1214" s="48"/>
      <c r="V1214" s="48"/>
      <c r="W1214" s="48"/>
      <c r="X1214" s="48"/>
      <c r="Y1214" s="48"/>
      <c r="Z1214" s="48"/>
      <c r="AA1214" s="48"/>
      <c r="AB1214" s="48"/>
      <c r="AC1214" s="48"/>
      <c r="AD1214" s="48"/>
      <c r="AE1214" s="48"/>
      <c r="AF1214" s="48"/>
      <c r="AG1214" s="48"/>
      <c r="AH1214" s="48"/>
      <c r="AI1214" s="48"/>
      <c r="AJ1214" s="48"/>
      <c r="AK1214" s="48"/>
      <c r="AL1214" s="48"/>
      <c r="AM1214" s="48"/>
      <c r="AN1214" s="48"/>
      <c r="AO1214" s="48"/>
      <c r="AP1214" s="48"/>
      <c r="AQ1214" s="48"/>
      <c r="AR1214" s="48"/>
      <c r="AS1214" s="48"/>
      <c r="AT1214" s="48"/>
      <c r="AU1214" s="48">
        <f>$J1214+$K1214+$L1214</f>
        <v>0</v>
      </c>
      <c r="AV1214" s="48">
        <f t="shared" ref="AV1214:BB1219" si="22602">$J1214+$K1214+$L1214</f>
        <v>0</v>
      </c>
      <c r="AW1214" s="48">
        <f t="shared" si="22602"/>
        <v>0</v>
      </c>
      <c r="AX1214" s="48">
        <f t="shared" si="22602"/>
        <v>0</v>
      </c>
      <c r="AY1214" s="48">
        <f t="shared" si="22602"/>
        <v>0</v>
      </c>
      <c r="AZ1214" s="48">
        <f t="shared" si="22602"/>
        <v>0</v>
      </c>
      <c r="BA1214" s="48">
        <f t="shared" si="22602"/>
        <v>0</v>
      </c>
      <c r="BB1214" s="48">
        <f t="shared" si="22602"/>
        <v>0</v>
      </c>
      <c r="BC1214" s="48"/>
      <c r="BE1214" t="s">
        <v>210</v>
      </c>
      <c r="CM1214">
        <f>BF1180*AU1214</f>
        <v>0</v>
      </c>
      <c r="CN1214">
        <f t="shared" ref="CN1214" si="22603">BG1180*AV1214</f>
        <v>0</v>
      </c>
      <c r="CO1214">
        <f t="shared" ref="CO1214" si="22604">BH1180*AW1214</f>
        <v>0</v>
      </c>
      <c r="CP1214">
        <f t="shared" ref="CP1214" si="22605">BI1180*AX1214</f>
        <v>0</v>
      </c>
      <c r="CQ1214">
        <f t="shared" ref="CQ1214" si="22606">BJ1180*AY1214</f>
        <v>0</v>
      </c>
      <c r="CR1214">
        <f t="shared" ref="CR1214" si="22607">BK1180*AZ1214</f>
        <v>0</v>
      </c>
      <c r="CS1214">
        <f t="shared" ref="CS1214" si="22608">BL1180*BA1214</f>
        <v>0</v>
      </c>
      <c r="CT1214">
        <f t="shared" ref="CT1214" si="22609">BM1180*BB1214</f>
        <v>0</v>
      </c>
    </row>
    <row r="1215" spans="6:98" x14ac:dyDescent="0.3">
      <c r="F1215" s="91">
        <f t="shared" ref="F1215:H1215" si="22610">F1214</f>
        <v>70</v>
      </c>
      <c r="G1215" s="91">
        <f t="shared" si="22610"/>
        <v>70</v>
      </c>
      <c r="H1215" s="4">
        <f t="shared" si="22610"/>
        <v>1</v>
      </c>
      <c r="I1215">
        <v>170</v>
      </c>
      <c r="J1215" s="48">
        <f t="shared" si="21808"/>
        <v>0</v>
      </c>
      <c r="K1215" s="48">
        <f t="shared" si="22592"/>
        <v>0</v>
      </c>
      <c r="L1215" s="98">
        <f t="shared" si="21810"/>
        <v>0</v>
      </c>
      <c r="M1215" s="48"/>
      <c r="N1215" s="48"/>
      <c r="O1215" s="48"/>
      <c r="P1215" s="48"/>
      <c r="Q1215" s="48"/>
      <c r="R1215" s="48"/>
      <c r="S1215" s="48"/>
      <c r="T1215" s="48"/>
      <c r="U1215" s="48"/>
      <c r="V1215" s="48"/>
      <c r="W1215" s="48"/>
      <c r="X1215" s="48"/>
      <c r="Y1215" s="48"/>
      <c r="Z1215" s="48"/>
      <c r="AA1215" s="48"/>
      <c r="AB1215" s="48"/>
      <c r="AC1215" s="48"/>
      <c r="AD1215" s="48"/>
      <c r="AE1215" s="48"/>
      <c r="AF1215" s="48"/>
      <c r="AG1215" s="48"/>
      <c r="AH1215" s="48"/>
      <c r="AI1215" s="48"/>
      <c r="AJ1215" s="48"/>
      <c r="AK1215" s="48"/>
      <c r="AL1215" s="48"/>
      <c r="AM1215" s="48"/>
      <c r="AN1215" s="48"/>
      <c r="AO1215" s="48"/>
      <c r="AP1215" s="48"/>
      <c r="AQ1215" s="48"/>
      <c r="AR1215" s="48"/>
      <c r="AS1215" s="48"/>
      <c r="AT1215" s="48"/>
      <c r="AU1215" s="48"/>
      <c r="AV1215" s="48">
        <f>$J1215+$K1215+$L1215</f>
        <v>0</v>
      </c>
      <c r="AW1215" s="48">
        <f t="shared" si="22602"/>
        <v>0</v>
      </c>
      <c r="AX1215" s="48">
        <f t="shared" si="22602"/>
        <v>0</v>
      </c>
      <c r="AY1215" s="48">
        <f t="shared" si="22602"/>
        <v>0</v>
      </c>
      <c r="AZ1215" s="48">
        <f t="shared" si="22602"/>
        <v>0</v>
      </c>
      <c r="BA1215" s="48">
        <f t="shared" si="22602"/>
        <v>0</v>
      </c>
      <c r="BB1215" s="48">
        <f t="shared" si="22602"/>
        <v>0</v>
      </c>
      <c r="BC1215" s="48"/>
      <c r="BE1215" t="s">
        <v>211</v>
      </c>
      <c r="CN1215">
        <f>BF1180*AV1215</f>
        <v>0</v>
      </c>
      <c r="CO1215">
        <f t="shared" ref="CO1215" si="22611">BG1180*AW1215</f>
        <v>0</v>
      </c>
      <c r="CP1215">
        <f t="shared" ref="CP1215" si="22612">BH1180*AX1215</f>
        <v>0</v>
      </c>
      <c r="CQ1215">
        <f t="shared" ref="CQ1215" si="22613">BI1180*AY1215</f>
        <v>0</v>
      </c>
      <c r="CR1215">
        <f t="shared" ref="CR1215" si="22614">BJ1180*AZ1215</f>
        <v>0</v>
      </c>
      <c r="CS1215">
        <f t="shared" ref="CS1215" si="22615">BK1180*BA1215</f>
        <v>0</v>
      </c>
      <c r="CT1215">
        <f t="shared" ref="CT1215" si="22616">BL1180*BB1215</f>
        <v>0</v>
      </c>
    </row>
    <row r="1216" spans="6:98" x14ac:dyDescent="0.3">
      <c r="F1216" s="91">
        <f t="shared" ref="F1216:H1216" si="22617">F1215</f>
        <v>70</v>
      </c>
      <c r="G1216" s="91">
        <f t="shared" si="22617"/>
        <v>70</v>
      </c>
      <c r="H1216" s="4">
        <f t="shared" si="22617"/>
        <v>1</v>
      </c>
      <c r="I1216">
        <v>175</v>
      </c>
      <c r="J1216" s="48">
        <f t="shared" si="21808"/>
        <v>0</v>
      </c>
      <c r="K1216" s="48">
        <f t="shared" si="22592"/>
        <v>0</v>
      </c>
      <c r="L1216" s="98">
        <f t="shared" si="21810"/>
        <v>0</v>
      </c>
      <c r="M1216" s="48"/>
      <c r="N1216" s="48"/>
      <c r="O1216" s="48"/>
      <c r="P1216" s="48"/>
      <c r="Q1216" s="48"/>
      <c r="R1216" s="48"/>
      <c r="S1216" s="48"/>
      <c r="T1216" s="48"/>
      <c r="U1216" s="48"/>
      <c r="V1216" s="48"/>
      <c r="W1216" s="48"/>
      <c r="X1216" s="48"/>
      <c r="Y1216" s="48"/>
      <c r="Z1216" s="48"/>
      <c r="AA1216" s="48"/>
      <c r="AB1216" s="48"/>
      <c r="AC1216" s="48"/>
      <c r="AD1216" s="48"/>
      <c r="AE1216" s="48"/>
      <c r="AF1216" s="48"/>
      <c r="AG1216" s="48"/>
      <c r="AH1216" s="48"/>
      <c r="AI1216" s="48"/>
      <c r="AJ1216" s="48"/>
      <c r="AK1216" s="48"/>
      <c r="AL1216" s="48"/>
      <c r="AM1216" s="48"/>
      <c r="AN1216" s="48"/>
      <c r="AO1216" s="48"/>
      <c r="AP1216" s="48"/>
      <c r="AQ1216" s="48"/>
      <c r="AR1216" s="48"/>
      <c r="AS1216" s="48"/>
      <c r="AT1216" s="48"/>
      <c r="AU1216" s="48"/>
      <c r="AV1216" s="48"/>
      <c r="AW1216" s="48">
        <f>$J1216+$K1216+$L1216</f>
        <v>0</v>
      </c>
      <c r="AX1216" s="48">
        <f t="shared" si="22602"/>
        <v>0</v>
      </c>
      <c r="AY1216" s="48">
        <f t="shared" si="22602"/>
        <v>0</v>
      </c>
      <c r="AZ1216" s="48">
        <f t="shared" si="22602"/>
        <v>0</v>
      </c>
      <c r="BA1216" s="48">
        <f t="shared" si="22602"/>
        <v>0</v>
      </c>
      <c r="BB1216" s="48">
        <f t="shared" si="22602"/>
        <v>0</v>
      </c>
      <c r="BC1216" s="48"/>
      <c r="BE1216" t="s">
        <v>212</v>
      </c>
      <c r="CO1216">
        <f>BF1180*AW1216</f>
        <v>0</v>
      </c>
      <c r="CP1216">
        <f t="shared" ref="CP1216" si="22618">BG1180*AX1216</f>
        <v>0</v>
      </c>
      <c r="CQ1216">
        <f t="shared" ref="CQ1216" si="22619">BH1180*AY1216</f>
        <v>0</v>
      </c>
      <c r="CR1216">
        <f t="shared" ref="CR1216" si="22620">BI1180*AZ1216</f>
        <v>0</v>
      </c>
      <c r="CS1216">
        <f t="shared" ref="CS1216" si="22621">BJ1180*BA1216</f>
        <v>0</v>
      </c>
      <c r="CT1216">
        <f t="shared" ref="CT1216" si="22622">BK1180*BB1216</f>
        <v>0</v>
      </c>
    </row>
    <row r="1217" spans="1:98" x14ac:dyDescent="0.3">
      <c r="F1217" s="91">
        <f t="shared" ref="F1217:H1217" si="22623">F1216</f>
        <v>70</v>
      </c>
      <c r="G1217" s="91">
        <f t="shared" si="22623"/>
        <v>70</v>
      </c>
      <c r="H1217" s="4">
        <f t="shared" si="22623"/>
        <v>1</v>
      </c>
      <c r="I1217">
        <v>180</v>
      </c>
      <c r="J1217" s="48">
        <f t="shared" si="21808"/>
        <v>0</v>
      </c>
      <c r="K1217" s="48">
        <f t="shared" si="22592"/>
        <v>0</v>
      </c>
      <c r="L1217" s="98">
        <f t="shared" si="21810"/>
        <v>0</v>
      </c>
      <c r="M1217" s="48"/>
      <c r="N1217" s="48"/>
      <c r="O1217" s="48"/>
      <c r="P1217" s="48"/>
      <c r="Q1217" s="48"/>
      <c r="R1217" s="48"/>
      <c r="S1217" s="48"/>
      <c r="T1217" s="48"/>
      <c r="U1217" s="48"/>
      <c r="V1217" s="48"/>
      <c r="W1217" s="48"/>
      <c r="X1217" s="48"/>
      <c r="Y1217" s="48"/>
      <c r="Z1217" s="48"/>
      <c r="AA1217" s="48"/>
      <c r="AB1217" s="48"/>
      <c r="AC1217" s="48"/>
      <c r="AD1217" s="48"/>
      <c r="AE1217" s="48"/>
      <c r="AF1217" s="48"/>
      <c r="AG1217" s="48"/>
      <c r="AH1217" s="48"/>
      <c r="AI1217" s="48"/>
      <c r="AJ1217" s="48"/>
      <c r="AK1217" s="48"/>
      <c r="AL1217" s="48"/>
      <c r="AM1217" s="48"/>
      <c r="AN1217" s="48"/>
      <c r="AO1217" s="48"/>
      <c r="AP1217" s="48"/>
      <c r="AQ1217" s="48"/>
      <c r="AR1217" s="48"/>
      <c r="AS1217" s="48"/>
      <c r="AT1217" s="48"/>
      <c r="AU1217" s="48"/>
      <c r="AV1217" s="48"/>
      <c r="AW1217" s="48"/>
      <c r="AX1217" s="48">
        <f>$J1217+$K1217+$L1217</f>
        <v>0</v>
      </c>
      <c r="AY1217" s="48">
        <f t="shared" si="22602"/>
        <v>0</v>
      </c>
      <c r="AZ1217" s="48">
        <f t="shared" si="22602"/>
        <v>0</v>
      </c>
      <c r="BA1217" s="48">
        <f t="shared" si="22602"/>
        <v>0</v>
      </c>
      <c r="BB1217" s="48">
        <f t="shared" si="22602"/>
        <v>0</v>
      </c>
      <c r="BC1217" s="48"/>
      <c r="BE1217" t="s">
        <v>213</v>
      </c>
      <c r="CP1217">
        <f>BF1180*AX1217</f>
        <v>0</v>
      </c>
      <c r="CQ1217">
        <f t="shared" ref="CQ1217" si="22624">BG1180*AY1217</f>
        <v>0</v>
      </c>
      <c r="CR1217">
        <f t="shared" ref="CR1217" si="22625">BH1180*AZ1217</f>
        <v>0</v>
      </c>
      <c r="CS1217">
        <f t="shared" ref="CS1217" si="22626">BI1180*BA1217</f>
        <v>0</v>
      </c>
      <c r="CT1217">
        <f t="shared" ref="CT1217" si="22627">BJ1180*BB1217</f>
        <v>0</v>
      </c>
    </row>
    <row r="1218" spans="1:98" x14ac:dyDescent="0.3">
      <c r="F1218" s="91">
        <f t="shared" ref="F1218:H1218" si="22628">F1217</f>
        <v>70</v>
      </c>
      <c r="G1218" s="91">
        <f t="shared" si="22628"/>
        <v>70</v>
      </c>
      <c r="H1218" s="4">
        <f t="shared" si="22628"/>
        <v>1</v>
      </c>
      <c r="I1218">
        <v>185</v>
      </c>
      <c r="J1218" s="48">
        <f t="shared" si="21808"/>
        <v>0</v>
      </c>
      <c r="K1218" s="48">
        <f t="shared" si="22592"/>
        <v>0</v>
      </c>
      <c r="L1218" s="98">
        <f t="shared" si="21810"/>
        <v>0</v>
      </c>
      <c r="M1218" s="48"/>
      <c r="N1218" s="48"/>
      <c r="O1218" s="48"/>
      <c r="P1218" s="48"/>
      <c r="Q1218" s="48"/>
      <c r="R1218" s="48"/>
      <c r="S1218" s="48"/>
      <c r="T1218" s="48"/>
      <c r="U1218" s="48"/>
      <c r="V1218" s="48"/>
      <c r="W1218" s="48"/>
      <c r="X1218" s="48"/>
      <c r="Y1218" s="48"/>
      <c r="Z1218" s="48"/>
      <c r="AA1218" s="48"/>
      <c r="AB1218" s="48"/>
      <c r="AC1218" s="48"/>
      <c r="AD1218" s="48"/>
      <c r="AE1218" s="48"/>
      <c r="AF1218" s="48"/>
      <c r="AG1218" s="48"/>
      <c r="AH1218" s="48"/>
      <c r="AI1218" s="48"/>
      <c r="AJ1218" s="48"/>
      <c r="AK1218" s="48"/>
      <c r="AL1218" s="48"/>
      <c r="AM1218" s="48"/>
      <c r="AN1218" s="48"/>
      <c r="AO1218" s="48"/>
      <c r="AP1218" s="48"/>
      <c r="AQ1218" s="48"/>
      <c r="AR1218" s="48"/>
      <c r="AS1218" s="48"/>
      <c r="AT1218" s="48"/>
      <c r="AU1218" s="48"/>
      <c r="AV1218" s="48"/>
      <c r="AW1218" s="48"/>
      <c r="AX1218" s="48"/>
      <c r="AY1218" s="48">
        <f>$J1218+$K1218+$L1218</f>
        <v>0</v>
      </c>
      <c r="AZ1218" s="48">
        <f t="shared" si="22602"/>
        <v>0</v>
      </c>
      <c r="BA1218" s="48">
        <f t="shared" si="22602"/>
        <v>0</v>
      </c>
      <c r="BB1218" s="48">
        <f t="shared" si="22602"/>
        <v>0</v>
      </c>
      <c r="BC1218" s="48"/>
      <c r="BE1218" t="s">
        <v>214</v>
      </c>
      <c r="CQ1218">
        <f>BF1180*AY1218</f>
        <v>0</v>
      </c>
      <c r="CR1218">
        <f t="shared" ref="CR1218" si="22629">BG1180*AZ1218</f>
        <v>0</v>
      </c>
      <c r="CS1218">
        <f t="shared" ref="CS1218" si="22630">BH1180*BA1218</f>
        <v>0</v>
      </c>
      <c r="CT1218">
        <f t="shared" ref="CT1218" si="22631">BI1180*BB1218</f>
        <v>0</v>
      </c>
    </row>
    <row r="1219" spans="1:98" x14ac:dyDescent="0.3">
      <c r="F1219" s="91">
        <f t="shared" ref="F1219:H1219" si="22632">F1218</f>
        <v>70</v>
      </c>
      <c r="G1219" s="91">
        <f t="shared" si="22632"/>
        <v>70</v>
      </c>
      <c r="H1219" s="4">
        <f t="shared" si="22632"/>
        <v>1</v>
      </c>
      <c r="I1219">
        <v>190</v>
      </c>
      <c r="J1219" s="48">
        <f t="shared" si="21808"/>
        <v>0</v>
      </c>
      <c r="K1219" s="48">
        <f t="shared" si="22592"/>
        <v>0</v>
      </c>
      <c r="L1219" s="98">
        <f t="shared" si="21810"/>
        <v>0</v>
      </c>
      <c r="M1219" s="48"/>
      <c r="N1219" s="48"/>
      <c r="O1219" s="48"/>
      <c r="P1219" s="48"/>
      <c r="Q1219" s="48"/>
      <c r="R1219" s="48"/>
      <c r="S1219" s="48"/>
      <c r="T1219" s="48"/>
      <c r="U1219" s="48"/>
      <c r="V1219" s="48"/>
      <c r="W1219" s="48"/>
      <c r="X1219" s="48"/>
      <c r="Y1219" s="48"/>
      <c r="Z1219" s="48"/>
      <c r="AA1219" s="48"/>
      <c r="AB1219" s="48"/>
      <c r="AC1219" s="48"/>
      <c r="AD1219" s="48"/>
      <c r="AE1219" s="48"/>
      <c r="AF1219" s="48"/>
      <c r="AG1219" s="48"/>
      <c r="AH1219" s="48"/>
      <c r="AI1219" s="48"/>
      <c r="AJ1219" s="48"/>
      <c r="AK1219" s="48"/>
      <c r="AL1219" s="48"/>
      <c r="AM1219" s="48"/>
      <c r="AN1219" s="48"/>
      <c r="AO1219" s="48"/>
      <c r="AP1219" s="48"/>
      <c r="AQ1219" s="48"/>
      <c r="AR1219" s="48"/>
      <c r="AS1219" s="48"/>
      <c r="AT1219" s="48"/>
      <c r="AU1219" s="48"/>
      <c r="AV1219" s="48"/>
      <c r="AW1219" s="48"/>
      <c r="AX1219" s="48"/>
      <c r="AY1219" s="48"/>
      <c r="AZ1219" s="48">
        <f>$J1219+$K1219+$L1219</f>
        <v>0</v>
      </c>
      <c r="BA1219" s="48">
        <f t="shared" si="22602"/>
        <v>0</v>
      </c>
      <c r="BB1219" s="48">
        <f t="shared" si="22602"/>
        <v>0</v>
      </c>
      <c r="BC1219" s="48"/>
      <c r="BE1219" t="s">
        <v>215</v>
      </c>
      <c r="CR1219">
        <f>BF1180*AZ1219</f>
        <v>0</v>
      </c>
      <c r="CS1219">
        <f t="shared" ref="CS1219" si="22633">BG1180*BA1219</f>
        <v>0</v>
      </c>
      <c r="CT1219">
        <f t="shared" ref="CT1219" si="22634">BH1180*BB1219</f>
        <v>0</v>
      </c>
    </row>
    <row r="1220" spans="1:98" x14ac:dyDescent="0.3">
      <c r="F1220" s="91">
        <f t="shared" ref="F1220:H1220" si="22635">F1219</f>
        <v>70</v>
      </c>
      <c r="G1220" s="91">
        <f t="shared" si="22635"/>
        <v>70</v>
      </c>
      <c r="H1220" s="4">
        <f t="shared" si="22635"/>
        <v>1</v>
      </c>
      <c r="I1220">
        <v>195</v>
      </c>
      <c r="J1220" s="48">
        <f t="shared" si="21808"/>
        <v>0</v>
      </c>
      <c r="K1220" s="48">
        <f t="shared" si="22592"/>
        <v>0</v>
      </c>
      <c r="L1220" s="98">
        <f t="shared" si="21810"/>
        <v>0</v>
      </c>
      <c r="M1220" s="48"/>
      <c r="N1220" s="48"/>
      <c r="O1220" s="48"/>
      <c r="P1220" s="48"/>
      <c r="Q1220" s="48"/>
      <c r="R1220" s="48"/>
      <c r="S1220" s="48"/>
      <c r="T1220" s="48"/>
      <c r="U1220" s="48"/>
      <c r="V1220" s="48"/>
      <c r="W1220" s="48"/>
      <c r="X1220" s="48"/>
      <c r="Y1220" s="48"/>
      <c r="Z1220" s="48"/>
      <c r="AA1220" s="48"/>
      <c r="AB1220" s="48"/>
      <c r="AC1220" s="48"/>
      <c r="AD1220" s="48"/>
      <c r="AE1220" s="48"/>
      <c r="AF1220" s="48"/>
      <c r="AG1220" s="48"/>
      <c r="AH1220" s="48"/>
      <c r="AI1220" s="48"/>
      <c r="AJ1220" s="48"/>
      <c r="AK1220" s="48"/>
      <c r="AL1220" s="48"/>
      <c r="AM1220" s="48"/>
      <c r="AN1220" s="48"/>
      <c r="AO1220" s="48"/>
      <c r="AP1220" s="48"/>
      <c r="AQ1220" s="48"/>
      <c r="AR1220" s="48"/>
      <c r="AS1220" s="48"/>
      <c r="AT1220" s="48"/>
      <c r="AU1220" s="48"/>
      <c r="AV1220" s="48"/>
      <c r="AW1220" s="48"/>
      <c r="AX1220" s="48"/>
      <c r="AY1220" s="48"/>
      <c r="AZ1220" s="48"/>
      <c r="BA1220" s="48">
        <f>$J1220+$K1220+$L1220</f>
        <v>0</v>
      </c>
      <c r="BB1220" s="48">
        <f>$J1220+$K1220+$L1220</f>
        <v>0</v>
      </c>
      <c r="BC1220" s="48"/>
      <c r="BE1220" t="s">
        <v>216</v>
      </c>
      <c r="CS1220">
        <f>BF1180*BA1220</f>
        <v>0</v>
      </c>
      <c r="CT1220">
        <f>BG1180*BB1220</f>
        <v>0</v>
      </c>
    </row>
    <row r="1221" spans="1:98" x14ac:dyDescent="0.3">
      <c r="F1221" s="91">
        <f t="shared" ref="F1221:H1221" si="22636">F1220</f>
        <v>70</v>
      </c>
      <c r="G1221" s="91">
        <f t="shared" si="22636"/>
        <v>70</v>
      </c>
      <c r="H1221" s="4">
        <f t="shared" si="22636"/>
        <v>1</v>
      </c>
      <c r="I1221">
        <v>200</v>
      </c>
      <c r="J1221" s="48">
        <f t="shared" si="21808"/>
        <v>0</v>
      </c>
      <c r="K1221" s="48">
        <f t="shared" si="22592"/>
        <v>0</v>
      </c>
      <c r="L1221" s="98">
        <f t="shared" si="21810"/>
        <v>0</v>
      </c>
      <c r="M1221" s="48"/>
      <c r="N1221" s="48"/>
      <c r="O1221" s="48"/>
      <c r="P1221" s="48"/>
      <c r="Q1221" s="48"/>
      <c r="R1221" s="48"/>
      <c r="S1221" s="48"/>
      <c r="T1221" s="48"/>
      <c r="U1221" s="48"/>
      <c r="V1221" s="48"/>
      <c r="W1221" s="48"/>
      <c r="X1221" s="48"/>
      <c r="Y1221" s="48"/>
      <c r="Z1221" s="48"/>
      <c r="AA1221" s="48"/>
      <c r="AB1221" s="48"/>
      <c r="AC1221" s="48"/>
      <c r="AD1221" s="48"/>
      <c r="AE1221" s="48"/>
      <c r="AF1221" s="48"/>
      <c r="AG1221" s="48"/>
      <c r="AH1221" s="48"/>
      <c r="AI1221" s="48"/>
      <c r="AJ1221" s="48"/>
      <c r="AK1221" s="48"/>
      <c r="AL1221" s="48"/>
      <c r="AM1221" s="48"/>
      <c r="AN1221" s="48"/>
      <c r="AO1221" s="48"/>
      <c r="AP1221" s="48"/>
      <c r="AQ1221" s="48"/>
      <c r="AR1221" s="48"/>
      <c r="AS1221" s="48"/>
      <c r="AT1221" s="48"/>
      <c r="AU1221" s="48"/>
      <c r="AV1221" s="48"/>
      <c r="AW1221" s="48"/>
      <c r="AX1221" s="48"/>
      <c r="AY1221" s="48"/>
      <c r="AZ1221" s="48"/>
      <c r="BA1221" s="48"/>
      <c r="BB1221" s="48">
        <f>$J1221+$K1221+$L1221</f>
        <v>0</v>
      </c>
      <c r="BC1221" s="48"/>
      <c r="BE1221" s="3" t="s">
        <v>217</v>
      </c>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f>BF1180*BB1221</f>
        <v>0</v>
      </c>
    </row>
    <row r="1222" spans="1:98" x14ac:dyDescent="0.3">
      <c r="I1222">
        <v>205</v>
      </c>
      <c r="BE1222" s="19" t="s">
        <v>176</v>
      </c>
      <c r="BF1222" s="99">
        <f>SUM(BF1180:BF1221)</f>
        <v>0</v>
      </c>
      <c r="BG1222" s="99">
        <f t="shared" ref="BG1222:CT1222" si="22637">SUM(BG1180:BG1221)</f>
        <v>0.13048319608575595</v>
      </c>
      <c r="BH1222" s="99">
        <f t="shared" si="22637"/>
        <v>0.8698879739050398</v>
      </c>
      <c r="BI1222" s="99">
        <f t="shared" si="22637"/>
        <v>2.1747199347625989</v>
      </c>
      <c r="BJ1222" s="99">
        <f t="shared" si="22637"/>
        <v>4.3494398695251979</v>
      </c>
      <c r="BK1222" s="99">
        <f t="shared" si="22637"/>
        <v>8.254447211203793</v>
      </c>
      <c r="BL1222" s="99">
        <f t="shared" si="22637"/>
        <v>17.177986226320478</v>
      </c>
      <c r="BM1222" s="99">
        <f t="shared" si="22637"/>
        <v>31.783160578194032</v>
      </c>
      <c r="BN1222" s="99">
        <f t="shared" si="22637"/>
        <v>57.004443700403343</v>
      </c>
      <c r="BO1222" s="99">
        <f t="shared" si="22637"/>
        <v>90.999219424478113</v>
      </c>
      <c r="BP1222" s="99">
        <f t="shared" si="22637"/>
        <v>137.78720474261135</v>
      </c>
      <c r="BQ1222" s="99">
        <f t="shared" si="22637"/>
        <v>191.70855185582082</v>
      </c>
      <c r="BR1222" s="99">
        <f t="shared" si="22637"/>
        <v>251.99899263484838</v>
      </c>
      <c r="BS1222" s="99">
        <f t="shared" si="22637"/>
        <v>314.73736007140894</v>
      </c>
      <c r="BT1222" s="99">
        <f t="shared" si="22637"/>
        <v>377.59155730463834</v>
      </c>
      <c r="BU1222" s="99">
        <f t="shared" si="22637"/>
        <v>0.13048319608575595</v>
      </c>
      <c r="BV1222" s="99">
        <f t="shared" si="22637"/>
        <v>0.8698879739050398</v>
      </c>
      <c r="BW1222" s="99">
        <f t="shared" si="22637"/>
        <v>2.1747199347625989</v>
      </c>
      <c r="BX1222" s="99">
        <f t="shared" si="22637"/>
        <v>4.3494398695251979</v>
      </c>
      <c r="BY1222" s="99">
        <f t="shared" si="22637"/>
        <v>8.254447211203793</v>
      </c>
      <c r="BZ1222" s="99">
        <f t="shared" si="22637"/>
        <v>17.177986226320478</v>
      </c>
      <c r="CA1222" s="99">
        <f t="shared" si="22637"/>
        <v>31.783160578194032</v>
      </c>
      <c r="CB1222" s="99">
        <f t="shared" si="22637"/>
        <v>57.004443700403343</v>
      </c>
      <c r="CC1222" s="99">
        <f t="shared" si="22637"/>
        <v>90.999219424478113</v>
      </c>
      <c r="CD1222" s="99">
        <f t="shared" si="22637"/>
        <v>137.78720474261135</v>
      </c>
      <c r="CE1222" s="99">
        <f t="shared" si="22637"/>
        <v>191.70855185582082</v>
      </c>
      <c r="CF1222" s="99">
        <f t="shared" si="22637"/>
        <v>251.99899263484838</v>
      </c>
      <c r="CG1222" s="99">
        <f t="shared" si="22637"/>
        <v>314.73736007140894</v>
      </c>
      <c r="CH1222" s="99">
        <f t="shared" si="22637"/>
        <v>377.59155730463834</v>
      </c>
      <c r="CI1222" s="99">
        <f t="shared" si="22637"/>
        <v>0.13048319608575595</v>
      </c>
      <c r="CJ1222" s="99">
        <f t="shared" si="22637"/>
        <v>0.8698879739050398</v>
      </c>
      <c r="CK1222" s="99">
        <f t="shared" si="22637"/>
        <v>2.1747199347625989</v>
      </c>
      <c r="CL1222" s="99">
        <f t="shared" si="22637"/>
        <v>4.3494398695251979</v>
      </c>
      <c r="CM1222" s="99">
        <f t="shared" si="22637"/>
        <v>8.254447211203793</v>
      </c>
      <c r="CN1222" s="99">
        <f t="shared" si="22637"/>
        <v>17.177986226320478</v>
      </c>
      <c r="CO1222" s="99">
        <f t="shared" si="22637"/>
        <v>31.783160578194032</v>
      </c>
      <c r="CP1222" s="99">
        <f t="shared" si="22637"/>
        <v>57.004443700403343</v>
      </c>
      <c r="CQ1222" s="99">
        <f t="shared" si="22637"/>
        <v>90.999219424478113</v>
      </c>
      <c r="CR1222" s="99">
        <f t="shared" si="22637"/>
        <v>137.78720474261135</v>
      </c>
      <c r="CS1222" s="99">
        <f t="shared" si="22637"/>
        <v>191.70855185582082</v>
      </c>
      <c r="CT1222" s="99">
        <f t="shared" si="22637"/>
        <v>251.99899263484838</v>
      </c>
    </row>
    <row r="1224" spans="1:98" x14ac:dyDescent="0.3">
      <c r="A1224" s="60" t="s">
        <v>281</v>
      </c>
    </row>
    <row r="1225" spans="1:98" x14ac:dyDescent="0.3">
      <c r="A1225" s="100"/>
      <c r="B1225" s="100" t="s">
        <v>163</v>
      </c>
      <c r="C1225" s="100" t="s">
        <v>164</v>
      </c>
      <c r="D1225" t="s">
        <v>167</v>
      </c>
      <c r="E1225" t="s">
        <v>166</v>
      </c>
    </row>
    <row r="1226" spans="1:98" x14ac:dyDescent="0.3">
      <c r="A1226" s="100" t="s">
        <v>165</v>
      </c>
      <c r="B1226" s="93">
        <v>70</v>
      </c>
      <c r="C1226" s="93">
        <v>70</v>
      </c>
      <c r="D1226">
        <f>C1226-B1226+5</f>
        <v>5</v>
      </c>
      <c r="E1226" s="4">
        <f>100/(D1226/5)/100</f>
        <v>1</v>
      </c>
      <c r="N1226" s="19">
        <v>0</v>
      </c>
      <c r="O1226" s="19">
        <v>5</v>
      </c>
      <c r="P1226" s="19">
        <v>10</v>
      </c>
      <c r="Q1226" s="19">
        <v>15</v>
      </c>
      <c r="R1226" s="19">
        <v>20</v>
      </c>
      <c r="S1226" s="19">
        <v>25</v>
      </c>
      <c r="T1226" s="19">
        <v>30</v>
      </c>
      <c r="U1226" s="19">
        <v>35</v>
      </c>
      <c r="V1226" s="19">
        <v>40</v>
      </c>
      <c r="W1226" s="19">
        <v>45</v>
      </c>
      <c r="X1226" s="19">
        <v>50</v>
      </c>
      <c r="Y1226" s="19">
        <v>55</v>
      </c>
      <c r="Z1226" s="19">
        <v>60</v>
      </c>
      <c r="AA1226" s="19">
        <v>65</v>
      </c>
      <c r="AB1226" s="19">
        <v>70</v>
      </c>
      <c r="AC1226" s="19">
        <v>75</v>
      </c>
      <c r="AD1226" s="19">
        <v>80</v>
      </c>
      <c r="AE1226" s="19">
        <v>85</v>
      </c>
      <c r="AF1226" s="19">
        <v>90</v>
      </c>
      <c r="AG1226" s="19">
        <v>95</v>
      </c>
      <c r="AH1226" s="19">
        <v>100</v>
      </c>
      <c r="AI1226" s="19">
        <v>105</v>
      </c>
      <c r="AJ1226" s="19">
        <v>110</v>
      </c>
      <c r="AK1226" s="19">
        <v>115</v>
      </c>
      <c r="AL1226" s="19">
        <v>120</v>
      </c>
      <c r="AM1226" s="19">
        <v>125</v>
      </c>
      <c r="AN1226" s="19">
        <v>130</v>
      </c>
      <c r="AO1226" s="19">
        <v>135</v>
      </c>
      <c r="AP1226" s="19">
        <v>140</v>
      </c>
      <c r="AQ1226" s="19">
        <v>145</v>
      </c>
      <c r="AR1226" s="2">
        <v>150</v>
      </c>
      <c r="AS1226" s="19">
        <v>155</v>
      </c>
      <c r="AT1226" s="2">
        <v>160</v>
      </c>
      <c r="AU1226" s="19">
        <v>165</v>
      </c>
      <c r="AV1226" s="2">
        <v>170</v>
      </c>
      <c r="AW1226" s="19">
        <v>175</v>
      </c>
      <c r="AX1226" s="2">
        <v>180</v>
      </c>
      <c r="AY1226" s="19">
        <v>185</v>
      </c>
      <c r="AZ1226" s="2">
        <v>190</v>
      </c>
      <c r="BA1226" s="19">
        <v>195</v>
      </c>
      <c r="BB1226" s="2">
        <v>200</v>
      </c>
      <c r="BF1226" s="19">
        <v>0</v>
      </c>
      <c r="BG1226" s="19">
        <v>5</v>
      </c>
      <c r="BH1226" s="19">
        <v>10</v>
      </c>
      <c r="BI1226" s="19">
        <v>15</v>
      </c>
      <c r="BJ1226" s="19">
        <v>20</v>
      </c>
      <c r="BK1226" s="19">
        <v>25</v>
      </c>
      <c r="BL1226" s="19">
        <v>30</v>
      </c>
      <c r="BM1226" s="19">
        <v>35</v>
      </c>
      <c r="BN1226" s="19">
        <v>40</v>
      </c>
      <c r="BO1226" s="19">
        <v>45</v>
      </c>
      <c r="BP1226" s="19">
        <v>50</v>
      </c>
      <c r="BQ1226" s="19">
        <v>55</v>
      </c>
      <c r="BR1226" s="19">
        <v>60</v>
      </c>
      <c r="BS1226" s="19">
        <v>65</v>
      </c>
      <c r="BT1226" s="19">
        <v>70</v>
      </c>
      <c r="BU1226" s="19">
        <v>75</v>
      </c>
      <c r="BV1226" s="19">
        <v>80</v>
      </c>
      <c r="BW1226" s="19">
        <v>85</v>
      </c>
      <c r="BX1226" s="19">
        <v>90</v>
      </c>
      <c r="BY1226" s="19">
        <v>95</v>
      </c>
      <c r="BZ1226" s="19">
        <v>100</v>
      </c>
      <c r="CA1226" s="19">
        <v>105</v>
      </c>
      <c r="CB1226" s="19">
        <v>110</v>
      </c>
      <c r="CC1226" s="19">
        <v>115</v>
      </c>
      <c r="CD1226" s="19">
        <v>120</v>
      </c>
      <c r="CE1226" s="19">
        <v>125</v>
      </c>
      <c r="CF1226" s="19">
        <v>130</v>
      </c>
      <c r="CG1226" s="19">
        <v>135</v>
      </c>
      <c r="CH1226" s="19">
        <v>140</v>
      </c>
      <c r="CI1226" s="19">
        <v>145</v>
      </c>
      <c r="CJ1226" s="2">
        <v>150</v>
      </c>
      <c r="CK1226" s="19">
        <v>155</v>
      </c>
      <c r="CL1226" s="2">
        <v>160</v>
      </c>
      <c r="CM1226" s="19">
        <v>165</v>
      </c>
      <c r="CN1226" s="2">
        <v>170</v>
      </c>
      <c r="CO1226" s="19">
        <v>175</v>
      </c>
      <c r="CP1226" s="2">
        <v>180</v>
      </c>
      <c r="CQ1226" s="19">
        <v>185</v>
      </c>
      <c r="CR1226" s="2">
        <v>190</v>
      </c>
      <c r="CS1226" s="19">
        <v>195</v>
      </c>
      <c r="CT1226" s="2">
        <v>200</v>
      </c>
    </row>
    <row r="1227" spans="1:98" x14ac:dyDescent="0.3">
      <c r="A1227" s="100" t="s">
        <v>92</v>
      </c>
      <c r="B1227" s="93">
        <v>70</v>
      </c>
      <c r="C1227" s="93">
        <v>70</v>
      </c>
      <c r="D1227">
        <f>C1227-B1227+5</f>
        <v>5</v>
      </c>
      <c r="E1227" s="4">
        <f>IF(D1227&gt;0,100/(D1227/5)/100,1)</f>
        <v>1</v>
      </c>
      <c r="F1227" s="94" t="s">
        <v>163</v>
      </c>
      <c r="G1227" s="94" t="s">
        <v>164</v>
      </c>
      <c r="H1227" s="94" t="s">
        <v>173</v>
      </c>
      <c r="I1227" s="95" t="s">
        <v>169</v>
      </c>
      <c r="J1227" s="3" t="s">
        <v>172</v>
      </c>
      <c r="K1227" s="97" t="s">
        <v>174</v>
      </c>
      <c r="L1227" s="97" t="s">
        <v>175</v>
      </c>
      <c r="M1227" t="s">
        <v>168</v>
      </c>
      <c r="N1227" s="4">
        <f t="shared" ref="N1227" si="22638">IF(IF(BF1226&lt;=$B1226,1,M1227-$E1226)&gt;0,IF(BF1226&lt;=$B1226,1,M1227-$E1226),0)</f>
        <v>1</v>
      </c>
      <c r="O1227" s="4">
        <f t="shared" ref="O1227" si="22639">IF(IF(BG1226&lt;=$B1226,1,N1227-$E1226)&gt;0,IF(BG1226&lt;=$B1226,1,N1227-$E1226),0)</f>
        <v>1</v>
      </c>
      <c r="P1227" s="4">
        <f t="shared" ref="P1227" si="22640">IF(IF(BH1226&lt;=$B1226,1,O1227-$E1226)&gt;0,IF(BH1226&lt;=$B1226,1,O1227-$E1226),0)</f>
        <v>1</v>
      </c>
      <c r="Q1227" s="4">
        <f t="shared" ref="Q1227" si="22641">IF(IF(BI1226&lt;=$B1226,1,P1227-$E1226)&gt;0,IF(BI1226&lt;=$B1226,1,P1227-$E1226),0)</f>
        <v>1</v>
      </c>
      <c r="R1227" s="4">
        <f t="shared" ref="R1227" si="22642">IF(IF(BJ1226&lt;=$B1226,1,Q1227-$E1226)&gt;0,IF(BJ1226&lt;=$B1226,1,Q1227-$E1226),0)</f>
        <v>1</v>
      </c>
      <c r="S1227" s="4">
        <f t="shared" ref="S1227" si="22643">IF(IF(BK1226&lt;=$B1226,1,R1227-$E1226)&gt;0,IF(BK1226&lt;=$B1226,1,R1227-$E1226),0)</f>
        <v>1</v>
      </c>
      <c r="T1227" s="4">
        <f t="shared" ref="T1227" si="22644">IF(IF(BL1226&lt;=$B1226,1,S1227-$E1226)&gt;0,IF(BL1226&lt;=$B1226,1,S1227-$E1226),0)</f>
        <v>1</v>
      </c>
      <c r="U1227" s="4">
        <f t="shared" ref="U1227" si="22645">IF(IF(BM1226&lt;=$B1226,1,T1227-$E1226)&gt;0,IF(BM1226&lt;=$B1226,1,T1227-$E1226),0)</f>
        <v>1</v>
      </c>
      <c r="V1227" s="4">
        <f t="shared" ref="V1227" si="22646">IF(IF(BN1226&lt;=$B1226,1,U1227-$E1226)&gt;0,IF(BN1226&lt;=$B1226,1,U1227-$E1226),0)</f>
        <v>1</v>
      </c>
      <c r="W1227" s="4">
        <f t="shared" ref="W1227" si="22647">IF(IF(BO1226&lt;=$B1226,1,V1227-$E1226)&gt;0,IF(BO1226&lt;=$B1226,1,V1227-$E1226),0)</f>
        <v>1</v>
      </c>
      <c r="X1227" s="4">
        <f t="shared" ref="X1227" si="22648">IF(IF(BP1226&lt;=$B1226,1,W1227-$E1226)&gt;0,IF(BP1226&lt;=$B1226,1,W1227-$E1226),0)</f>
        <v>1</v>
      </c>
      <c r="Y1227" s="4">
        <f t="shared" ref="Y1227" si="22649">IF(IF(BQ1226&lt;=$B1226,1,X1227-$E1226)&gt;0,IF(BQ1226&lt;=$B1226,1,X1227-$E1226),0)</f>
        <v>1</v>
      </c>
      <c r="Z1227" s="4">
        <f t="shared" ref="Z1227" si="22650">IF(IF(BR1226&lt;=$B1226,1,Y1227-$E1226)&gt;0,IF(BR1226&lt;=$B1226,1,Y1227-$E1226),0)</f>
        <v>1</v>
      </c>
      <c r="AA1227" s="4">
        <f t="shared" ref="AA1227" si="22651">IF(IF(BS1226&lt;=$B1226,1,Z1227-$E1226)&gt;0,IF(BS1226&lt;=$B1226,1,Z1227-$E1226),0)</f>
        <v>1</v>
      </c>
      <c r="AB1227" s="4">
        <f t="shared" ref="AB1227" si="22652">IF(IF(BT1226&lt;=$B1226,1,AA1227-$E1226)&gt;0,IF(BT1226&lt;=$B1226,1,AA1227-$E1226),0)</f>
        <v>1</v>
      </c>
      <c r="AC1227" s="4">
        <f t="shared" ref="AC1227" si="22653">IF(IF(BU1226&lt;=$B1226,1,AB1227-$E1226)&gt;0,IF(BU1226&lt;=$B1226,1,AB1227-$E1226),0)</f>
        <v>0</v>
      </c>
      <c r="AD1227" s="4">
        <f t="shared" ref="AD1227" si="22654">IF(IF(BV1226&lt;=$B1226,1,AC1227-$E1226)&gt;0,IF(BV1226&lt;=$B1226,1,AC1227-$E1226),0)</f>
        <v>0</v>
      </c>
      <c r="AE1227" s="4">
        <f t="shared" ref="AE1227" si="22655">IF(IF(BW1226&lt;=$B1226,1,AD1227-$E1226)&gt;0,IF(BW1226&lt;=$B1226,1,AD1227-$E1226),0)</f>
        <v>0</v>
      </c>
      <c r="AF1227" s="4">
        <f t="shared" ref="AF1227" si="22656">IF(IF(BX1226&lt;=$B1226,1,AE1227-$E1226)&gt;0,IF(BX1226&lt;=$B1226,1,AE1227-$E1226),0)</f>
        <v>0</v>
      </c>
      <c r="AG1227" s="4">
        <f t="shared" ref="AG1227" si="22657">IF(IF(BY1226&lt;=$B1226,1,AF1227-$E1226)&gt;0,IF(BY1226&lt;=$B1226,1,AF1227-$E1226),0)</f>
        <v>0</v>
      </c>
      <c r="AH1227" s="4">
        <f t="shared" ref="AH1227" si="22658">IF(IF(BZ1226&lt;=$B1226,1,AG1227-$E1226)&gt;0,IF(BZ1226&lt;=$B1226,1,AG1227-$E1226),0)</f>
        <v>0</v>
      </c>
      <c r="AI1227" s="4">
        <f t="shared" ref="AI1227" si="22659">IF(IF(CA1226&lt;=$B1226,1,AH1227-$E1226)&gt;0,IF(CA1226&lt;=$B1226,1,AH1227-$E1226),0)</f>
        <v>0</v>
      </c>
      <c r="AJ1227" s="4">
        <f t="shared" ref="AJ1227" si="22660">IF(IF(CB1226&lt;=$B1226,1,AI1227-$E1226)&gt;0,IF(CB1226&lt;=$B1226,1,AI1227-$E1226),0)</f>
        <v>0</v>
      </c>
      <c r="AK1227" s="4">
        <f t="shared" ref="AK1227" si="22661">IF(IF(CC1226&lt;=$B1226,1,AJ1227-$E1226)&gt;0,IF(CC1226&lt;=$B1226,1,AJ1227-$E1226),0)</f>
        <v>0</v>
      </c>
      <c r="AL1227" s="4">
        <f t="shared" ref="AL1227" si="22662">IF(IF(CD1226&lt;=$B1226,1,AK1227-$E1226)&gt;0,IF(CD1226&lt;=$B1226,1,AK1227-$E1226),0)</f>
        <v>0</v>
      </c>
      <c r="AM1227" s="4">
        <f t="shared" ref="AM1227" si="22663">IF(IF(CE1226&lt;=$B1226,1,AL1227-$E1226)&gt;0,IF(CE1226&lt;=$B1226,1,AL1227-$E1226),0)</f>
        <v>0</v>
      </c>
      <c r="AN1227" s="4">
        <f t="shared" ref="AN1227" si="22664">IF(IF(CF1226&lt;=$B1226,1,AM1227-$E1226)&gt;0,IF(CF1226&lt;=$B1226,1,AM1227-$E1226),0)</f>
        <v>0</v>
      </c>
      <c r="AO1227" s="4">
        <f t="shared" ref="AO1227" si="22665">IF(IF(CG1226&lt;=$B1226,1,AN1227-$E1226)&gt;0,IF(CG1226&lt;=$B1226,1,AN1227-$E1226),0)</f>
        <v>0</v>
      </c>
      <c r="AP1227" s="4">
        <f t="shared" ref="AP1227" si="22666">IF(IF(CH1226&lt;=$B1226,1,AO1227-$E1226)&gt;0,IF(CH1226&lt;=$B1226,1,AO1227-$E1226),0)</f>
        <v>0</v>
      </c>
      <c r="AQ1227" s="4">
        <f t="shared" ref="AQ1227" si="22667">IF(IF(CI1226&lt;=$B1226,1,AP1227-$E1226)&gt;0,IF(CI1226&lt;=$B1226,1,AP1227-$E1226),0)</f>
        <v>0</v>
      </c>
      <c r="AR1227" s="4">
        <f t="shared" ref="AR1227" si="22668">IF(IF(CJ1226&lt;=$B1226,1,AQ1227-$E1226)&gt;0,IF(CJ1226&lt;=$B1226,1,AQ1227-$E1226),0)</f>
        <v>0</v>
      </c>
      <c r="AS1227" s="4">
        <f t="shared" ref="AS1227" si="22669">IF(IF(CK1226&lt;=$B1226,1,AR1227-$E1226)&gt;0,IF(CK1226&lt;=$B1226,1,AR1227-$E1226),0)</f>
        <v>0</v>
      </c>
      <c r="AT1227" s="4">
        <f t="shared" ref="AT1227" si="22670">IF(IF(CL1226&lt;=$B1226,1,AS1227-$E1226)&gt;0,IF(CL1226&lt;=$B1226,1,AS1227-$E1226),0)</f>
        <v>0</v>
      </c>
      <c r="AU1227" s="4">
        <f t="shared" ref="AU1227" si="22671">IF(IF(CM1226&lt;=$B1226,1,AT1227-$E1226)&gt;0,IF(CM1226&lt;=$B1226,1,AT1227-$E1226),0)</f>
        <v>0</v>
      </c>
      <c r="AV1227" s="4">
        <f t="shared" ref="AV1227" si="22672">IF(IF(CN1226&lt;=$B1226,1,AU1227-$E1226)&gt;0,IF(CN1226&lt;=$B1226,1,AU1227-$E1226),0)</f>
        <v>0</v>
      </c>
      <c r="AW1227" s="4">
        <f t="shared" ref="AW1227" si="22673">IF(IF(CO1226&lt;=$B1226,1,AV1227-$E1226)&gt;0,IF(CO1226&lt;=$B1226,1,AV1227-$E1226),0)</f>
        <v>0</v>
      </c>
      <c r="AX1227" s="4">
        <f t="shared" ref="AX1227" si="22674">IF(IF(CP1226&lt;=$B1226,1,AW1227-$E1226)&gt;0,IF(CP1226&lt;=$B1226,1,AW1227-$E1226),0)</f>
        <v>0</v>
      </c>
      <c r="AY1227" s="4">
        <f t="shared" ref="AY1227" si="22675">IF(IF(CQ1226&lt;=$B1226,1,AX1227-$E1226)&gt;0,IF(CQ1226&lt;=$B1226,1,AX1227-$E1226),0)</f>
        <v>0</v>
      </c>
      <c r="AZ1227" s="4">
        <f t="shared" ref="AZ1227" si="22676">IF(IF(CR1226&lt;=$B1226,1,AY1227-$E1226)&gt;0,IF(CR1226&lt;=$B1226,1,AY1227-$E1226),0)</f>
        <v>0</v>
      </c>
      <c r="BA1227" s="4">
        <f t="shared" ref="BA1227" si="22677">IF(IF(CS1226&lt;=$B1226,1,AZ1227-$E1226)&gt;0,IF(CS1226&lt;=$B1226,1,AZ1227-$E1226),0)</f>
        <v>0</v>
      </c>
      <c r="BB1227" s="4">
        <f t="shared" ref="BB1227" si="22678">IF(IF(CT1226&lt;=$B1226,1,BA1227-$E1226)&gt;0,IF(CT1226&lt;=$B1226,1,BA1227-$E1226),0)</f>
        <v>0</v>
      </c>
      <c r="BE1227" t="s">
        <v>171</v>
      </c>
      <c r="BF1227" s="91">
        <f>'Data tilvækstoversigt'!C918*N1227</f>
        <v>0</v>
      </c>
      <c r="BG1227" s="91">
        <f>'Data tilvækstoversigt'!D918*O1227</f>
        <v>2.0543191492691419</v>
      </c>
      <c r="BH1227" s="91">
        <f>'Data tilvækstoversigt'!E918*P1227</f>
        <v>13.69546099512762</v>
      </c>
      <c r="BI1227" s="91">
        <f>'Data tilvækstoversigt'!F918*Q1227</f>
        <v>34.238652487819046</v>
      </c>
      <c r="BJ1227" s="91">
        <f>'Data tilvækstoversigt'!G918*R1227</f>
        <v>68.477304975638091</v>
      </c>
      <c r="BK1227" s="91">
        <f>'Data tilvækstoversigt'!H918*S1227</f>
        <v>188.1595224359981</v>
      </c>
      <c r="BL1227" s="91">
        <f>'Data tilvækstoversigt'!I918*T1227</f>
        <v>305.23643201514631</v>
      </c>
      <c r="BM1227" s="91">
        <f>'Data tilvækstoversigt'!J918*U1227</f>
        <v>371.95644379088213</v>
      </c>
      <c r="BN1227" s="91">
        <f>'Data tilvækstoversigt'!K918*V1227</f>
        <v>418.10746899151479</v>
      </c>
      <c r="BO1227" s="91">
        <f>'Data tilvækstoversigt'!L918*W1227</f>
        <v>466.6179320382131</v>
      </c>
      <c r="BP1227" s="91">
        <f>'Data tilvækstoversigt'!M918*X1227</f>
        <v>514.15004616178669</v>
      </c>
      <c r="BQ1227" s="91">
        <f>'Data tilvækstoversigt'!N918*Y1227</f>
        <v>560.43998765573019</v>
      </c>
      <c r="BR1227" s="91">
        <f>'Data tilvækstoversigt'!O918*Z1227</f>
        <v>607.50028243317001</v>
      </c>
      <c r="BS1227" s="91">
        <f>'Data tilvækstoversigt'!P918*AA1227</f>
        <v>659.63666463149707</v>
      </c>
      <c r="BT1227" s="91">
        <f>'Data tilvækstoversigt'!Q918*AB1227</f>
        <v>704.61918001367587</v>
      </c>
      <c r="BU1227" s="91">
        <f>'Data tilvækstoversigt'!R918*AC1227</f>
        <v>0</v>
      </c>
      <c r="BV1227" s="91">
        <f>'Data tilvækstoversigt'!S918*AD1227</f>
        <v>0</v>
      </c>
      <c r="BW1227" s="91">
        <f>'Data tilvækstoversigt'!T918*AE1227</f>
        <v>0</v>
      </c>
      <c r="BX1227" s="91">
        <f>'Data tilvækstoversigt'!U918*AF1227</f>
        <v>0</v>
      </c>
      <c r="BY1227" s="91">
        <f>'Data tilvækstoversigt'!V918*AG1227</f>
        <v>0</v>
      </c>
      <c r="BZ1227" s="91">
        <f>'Data tilvækstoversigt'!W918*AH1227</f>
        <v>0</v>
      </c>
      <c r="CA1227" s="91">
        <f>'Data tilvækstoversigt'!X918*AI1227</f>
        <v>0</v>
      </c>
      <c r="CB1227" s="91">
        <f>'Data tilvækstoversigt'!Y918*AJ1227</f>
        <v>0</v>
      </c>
      <c r="CC1227" s="91">
        <f>'Data tilvækstoversigt'!Z918*AK1227</f>
        <v>0</v>
      </c>
      <c r="CD1227" s="91">
        <f>'Data tilvækstoversigt'!AA918*AL1227</f>
        <v>0</v>
      </c>
      <c r="CE1227" s="91">
        <f>'Data tilvækstoversigt'!AB918*AM1227</f>
        <v>0</v>
      </c>
      <c r="CF1227" s="91">
        <f>'Data tilvækstoversigt'!AC918*AN1227</f>
        <v>0</v>
      </c>
      <c r="CG1227" s="91">
        <f>'Data tilvækstoversigt'!AD918*AO1227</f>
        <v>0</v>
      </c>
      <c r="CH1227" s="91">
        <f>'Data tilvækstoversigt'!AE918*AP1227</f>
        <v>0</v>
      </c>
      <c r="CI1227" s="91">
        <f>'Data tilvækstoversigt'!AF918*AQ1227</f>
        <v>0</v>
      </c>
      <c r="CJ1227" s="91">
        <f>'Data tilvækstoversigt'!AG918*AR1227</f>
        <v>0</v>
      </c>
      <c r="CK1227" s="91">
        <f>'Data tilvækstoversigt'!AH918*AS1227</f>
        <v>0</v>
      </c>
      <c r="CL1227" s="91">
        <f>'Data tilvækstoversigt'!AI918*AT1227</f>
        <v>0</v>
      </c>
      <c r="CM1227" s="91">
        <f>'Data tilvækstoversigt'!AJ918*AU1227</f>
        <v>0</v>
      </c>
      <c r="CN1227" s="91">
        <f>'Data tilvækstoversigt'!AK918*AV1227</f>
        <v>0</v>
      </c>
      <c r="CO1227" s="91">
        <f>'Data tilvækstoversigt'!AL918*AW1227</f>
        <v>0</v>
      </c>
      <c r="CP1227" s="91">
        <f>'Data tilvækstoversigt'!AM918*AX1227</f>
        <v>0</v>
      </c>
      <c r="CQ1227" s="91">
        <f>'Data tilvækstoversigt'!AN918*AY1227</f>
        <v>0</v>
      </c>
      <c r="CR1227" s="91">
        <f>'Data tilvækstoversigt'!AO918*AZ1227</f>
        <v>0</v>
      </c>
      <c r="CS1227" s="91">
        <f>'Data tilvækstoversigt'!AP918*BA1227</f>
        <v>0</v>
      </c>
      <c r="CT1227" s="91">
        <f>'Data tilvækstoversigt'!AQ918*BB1227</f>
        <v>0</v>
      </c>
    </row>
    <row r="1228" spans="1:98" x14ac:dyDescent="0.3">
      <c r="F1228" s="92">
        <f>B1227</f>
        <v>70</v>
      </c>
      <c r="G1228" s="92">
        <f>C1227</f>
        <v>70</v>
      </c>
      <c r="H1228" s="4">
        <f>E1227</f>
        <v>1</v>
      </c>
      <c r="I1228">
        <v>0</v>
      </c>
      <c r="J1228" s="48">
        <f>IF(AND(I1228&gt;=F1228,I1228&lt;=G1228+1),H1228,0)</f>
        <v>0</v>
      </c>
      <c r="K1228" s="48">
        <f>IF(IF(AND(I1228&gt;=(F1228*2),I1228&lt;=G1228+F1228+(G1228-F1228+5)+1),((H1228)^2)*(I1229-F1228*2)/5,0)&lt;=H1228,IF(AND(I1228&gt;=(F1228*2),I1228&lt;=G1228+F1228+(G1228-F1228+5)+1),((H1228)^2)*(I1229-F1228*2)/5,0),(K1227-H1228^2))</f>
        <v>0</v>
      </c>
      <c r="L1228" s="98">
        <f>IF(IF(AND(I1228&gt;=(F1228*3),I1228&lt;=G1228+F1228+F1228+(G1228-F1228+5)+1),((H1228)^3)*(I1229-F1228*3)/5,0)&lt;=H1228,IF(AND(I1228&gt;=(F1228*3),I1228&lt;=G1228+F1228+F1228+(G1228-F1228+5)+1),((H1228)^3)*(I1229-F1228*3)/5,0),(L1227-H1228^3))</f>
        <v>0</v>
      </c>
      <c r="M1228" s="96"/>
      <c r="N1228" s="48">
        <f>$J1228+$K1228+$L1228</f>
        <v>0</v>
      </c>
      <c r="O1228" s="48">
        <f t="shared" ref="O1228:BB1234" si="22679">$J1228+$K1228+$L1228</f>
        <v>0</v>
      </c>
      <c r="P1228" s="48">
        <f t="shared" si="22679"/>
        <v>0</v>
      </c>
      <c r="Q1228" s="48">
        <f t="shared" si="22679"/>
        <v>0</v>
      </c>
      <c r="R1228" s="48">
        <f t="shared" si="22679"/>
        <v>0</v>
      </c>
      <c r="S1228" s="48">
        <f t="shared" si="22679"/>
        <v>0</v>
      </c>
      <c r="T1228" s="48">
        <f t="shared" si="22679"/>
        <v>0</v>
      </c>
      <c r="U1228" s="48">
        <f t="shared" si="22679"/>
        <v>0</v>
      </c>
      <c r="V1228" s="48">
        <f t="shared" si="22679"/>
        <v>0</v>
      </c>
      <c r="W1228" s="48">
        <f t="shared" si="22679"/>
        <v>0</v>
      </c>
      <c r="X1228" s="48">
        <f t="shared" si="22679"/>
        <v>0</v>
      </c>
      <c r="Y1228" s="48">
        <f t="shared" si="22679"/>
        <v>0</v>
      </c>
      <c r="Z1228" s="48">
        <f t="shared" si="22679"/>
        <v>0</v>
      </c>
      <c r="AA1228" s="48">
        <f t="shared" si="22679"/>
        <v>0</v>
      </c>
      <c r="AB1228" s="48">
        <f t="shared" si="22679"/>
        <v>0</v>
      </c>
      <c r="AC1228" s="48">
        <f t="shared" si="22679"/>
        <v>0</v>
      </c>
      <c r="AD1228" s="48">
        <f t="shared" si="22679"/>
        <v>0</v>
      </c>
      <c r="AE1228" s="48">
        <f t="shared" si="22679"/>
        <v>0</v>
      </c>
      <c r="AF1228" s="48">
        <f t="shared" si="22679"/>
        <v>0</v>
      </c>
      <c r="AG1228" s="48">
        <f t="shared" si="22679"/>
        <v>0</v>
      </c>
      <c r="AH1228" s="48">
        <f t="shared" si="22679"/>
        <v>0</v>
      </c>
      <c r="AI1228" s="48">
        <f t="shared" si="22679"/>
        <v>0</v>
      </c>
      <c r="AJ1228" s="48">
        <f t="shared" si="22679"/>
        <v>0</v>
      </c>
      <c r="AK1228" s="48">
        <f t="shared" si="22679"/>
        <v>0</v>
      </c>
      <c r="AL1228" s="48">
        <f t="shared" si="22679"/>
        <v>0</v>
      </c>
      <c r="AM1228" s="48">
        <f t="shared" si="22679"/>
        <v>0</v>
      </c>
      <c r="AN1228" s="48">
        <f t="shared" si="22679"/>
        <v>0</v>
      </c>
      <c r="AO1228" s="48">
        <f t="shared" si="22679"/>
        <v>0</v>
      </c>
      <c r="AP1228" s="48">
        <f t="shared" si="22679"/>
        <v>0</v>
      </c>
      <c r="AQ1228" s="48">
        <f t="shared" si="22679"/>
        <v>0</v>
      </c>
      <c r="AR1228" s="48">
        <f t="shared" si="22679"/>
        <v>0</v>
      </c>
      <c r="AS1228" s="48">
        <f t="shared" si="22679"/>
        <v>0</v>
      </c>
      <c r="AT1228" s="48">
        <f t="shared" si="22679"/>
        <v>0</v>
      </c>
      <c r="AU1228" s="48">
        <f t="shared" si="22679"/>
        <v>0</v>
      </c>
      <c r="AV1228" s="48">
        <f t="shared" si="22679"/>
        <v>0</v>
      </c>
      <c r="AW1228" s="48">
        <f t="shared" si="22679"/>
        <v>0</v>
      </c>
      <c r="AX1228" s="48">
        <f t="shared" si="22679"/>
        <v>0</v>
      </c>
      <c r="AY1228" s="48">
        <f t="shared" si="22679"/>
        <v>0</v>
      </c>
      <c r="AZ1228" s="48">
        <f t="shared" si="22679"/>
        <v>0</v>
      </c>
      <c r="BA1228" s="48">
        <f t="shared" si="22679"/>
        <v>0</v>
      </c>
      <c r="BB1228" s="48">
        <f t="shared" si="22679"/>
        <v>0</v>
      </c>
      <c r="BC1228" s="48"/>
      <c r="BE1228" t="s">
        <v>177</v>
      </c>
      <c r="BF1228">
        <f>BF1227*N1228</f>
        <v>0</v>
      </c>
      <c r="BG1228">
        <f t="shared" ref="BG1228" si="22680">BG1227*O1228</f>
        <v>0</v>
      </c>
      <c r="BH1228">
        <f t="shared" ref="BH1228" si="22681">BH1227*P1228</f>
        <v>0</v>
      </c>
      <c r="BI1228">
        <f t="shared" ref="BI1228" si="22682">BI1227*Q1228</f>
        <v>0</v>
      </c>
      <c r="BJ1228">
        <f t="shared" ref="BJ1228" si="22683">BJ1227*R1228</f>
        <v>0</v>
      </c>
      <c r="BK1228">
        <f t="shared" ref="BK1228" si="22684">BK1227*S1228</f>
        <v>0</v>
      </c>
      <c r="BL1228">
        <f t="shared" ref="BL1228" si="22685">BL1227*T1228</f>
        <v>0</v>
      </c>
      <c r="BM1228">
        <f t="shared" ref="BM1228" si="22686">BM1227*U1228</f>
        <v>0</v>
      </c>
      <c r="BN1228">
        <f t="shared" ref="BN1228" si="22687">BN1227*V1228</f>
        <v>0</v>
      </c>
      <c r="BO1228">
        <f t="shared" ref="BO1228" si="22688">BO1227*W1228</f>
        <v>0</v>
      </c>
      <c r="BP1228">
        <f t="shared" ref="BP1228" si="22689">BP1227*X1228</f>
        <v>0</v>
      </c>
      <c r="BQ1228">
        <f t="shared" ref="BQ1228" si="22690">BQ1227*Y1228</f>
        <v>0</v>
      </c>
      <c r="BR1228">
        <f t="shared" ref="BR1228" si="22691">BR1227*Z1228</f>
        <v>0</v>
      </c>
      <c r="BS1228">
        <f t="shared" ref="BS1228" si="22692">BS1227*AA1228</f>
        <v>0</v>
      </c>
      <c r="BT1228">
        <f t="shared" ref="BT1228" si="22693">BT1227*AB1228</f>
        <v>0</v>
      </c>
      <c r="BU1228">
        <f t="shared" ref="BU1228" si="22694">BU1227*AC1228</f>
        <v>0</v>
      </c>
      <c r="BV1228">
        <f t="shared" ref="BV1228" si="22695">BV1227*AD1228</f>
        <v>0</v>
      </c>
      <c r="BW1228">
        <f t="shared" ref="BW1228" si="22696">BW1227*AE1228</f>
        <v>0</v>
      </c>
      <c r="BX1228">
        <f t="shared" ref="BX1228" si="22697">BX1227*AF1228</f>
        <v>0</v>
      </c>
      <c r="BY1228">
        <f t="shared" ref="BY1228" si="22698">BY1227*AG1228</f>
        <v>0</v>
      </c>
      <c r="BZ1228">
        <f t="shared" ref="BZ1228" si="22699">BZ1227*AH1228</f>
        <v>0</v>
      </c>
      <c r="CA1228">
        <f t="shared" ref="CA1228" si="22700">CA1227*AI1228</f>
        <v>0</v>
      </c>
      <c r="CB1228">
        <f t="shared" ref="CB1228" si="22701">CB1227*AJ1228</f>
        <v>0</v>
      </c>
      <c r="CC1228">
        <f t="shared" ref="CC1228" si="22702">CC1227*AK1228</f>
        <v>0</v>
      </c>
      <c r="CD1228">
        <f t="shared" ref="CD1228" si="22703">CD1227*AL1228</f>
        <v>0</v>
      </c>
      <c r="CE1228">
        <f t="shared" ref="CE1228" si="22704">CE1227*AM1228</f>
        <v>0</v>
      </c>
      <c r="CF1228">
        <f t="shared" ref="CF1228" si="22705">CF1227*AN1228</f>
        <v>0</v>
      </c>
      <c r="CG1228">
        <f t="shared" ref="CG1228" si="22706">CG1227*AO1228</f>
        <v>0</v>
      </c>
      <c r="CH1228">
        <f t="shared" ref="CH1228" si="22707">CH1227*AP1228</f>
        <v>0</v>
      </c>
      <c r="CI1228">
        <f t="shared" ref="CI1228" si="22708">CI1227*AQ1228</f>
        <v>0</v>
      </c>
      <c r="CJ1228">
        <f t="shared" ref="CJ1228" si="22709">CJ1227*AR1228</f>
        <v>0</v>
      </c>
      <c r="CK1228">
        <f t="shared" ref="CK1228" si="22710">CK1227*AS1228</f>
        <v>0</v>
      </c>
      <c r="CL1228">
        <f t="shared" ref="CL1228" si="22711">CL1227*AT1228</f>
        <v>0</v>
      </c>
      <c r="CM1228">
        <f t="shared" ref="CM1228" si="22712">CM1227*AU1228</f>
        <v>0</v>
      </c>
      <c r="CN1228">
        <f t="shared" ref="CN1228" si="22713">CN1227*AV1228</f>
        <v>0</v>
      </c>
      <c r="CO1228">
        <f t="shared" ref="CO1228" si="22714">CO1227*AW1228</f>
        <v>0</v>
      </c>
      <c r="CP1228">
        <f t="shared" ref="CP1228" si="22715">CP1227*AX1228</f>
        <v>0</v>
      </c>
      <c r="CQ1228">
        <f t="shared" ref="CQ1228" si="22716">CQ1227*AY1228</f>
        <v>0</v>
      </c>
      <c r="CR1228">
        <f t="shared" ref="CR1228" si="22717">CR1227*AZ1228</f>
        <v>0</v>
      </c>
      <c r="CS1228">
        <f t="shared" ref="CS1228" si="22718">CS1227*BA1228</f>
        <v>0</v>
      </c>
      <c r="CT1228">
        <f t="shared" ref="CT1228" si="22719">CT1227*BB1228</f>
        <v>0</v>
      </c>
    </row>
    <row r="1229" spans="1:98" x14ac:dyDescent="0.3">
      <c r="F1229" s="91">
        <f>F1228</f>
        <v>70</v>
      </c>
      <c r="G1229" s="91">
        <f>G1228</f>
        <v>70</v>
      </c>
      <c r="H1229" s="4">
        <f>H1228</f>
        <v>1</v>
      </c>
      <c r="I1229">
        <v>5</v>
      </c>
      <c r="J1229" s="48">
        <f t="shared" ref="J1229:J1268" si="22720">IF(AND(I1229&gt;=F1229,I1229&lt;=G1229+1),H1229,0)</f>
        <v>0</v>
      </c>
      <c r="K1229" s="48">
        <f t="shared" ref="K1229:K1234" si="22721">IF(IF(AND(I1229&gt;=(F1229*2),I1229&lt;=G1229+F1229+(G1229-F1229+5)+1),((H1229)^2)*(I1230-F1229*2)/5,0)&lt;=H1229,IF(AND(I1229&gt;=(F1229*2),I1229&lt;=G1229+F1229+(G1229-F1229+5)+1),((H1229)^2)*(I1230-F1229*2)/5,0),(K1228-H1229^2))</f>
        <v>0</v>
      </c>
      <c r="L1229" s="98">
        <f t="shared" ref="L1229:L1268" si="22722">IF(IF(AND(I1229&gt;=(F1229*3),I1229&lt;=G1229+F1229+F1229+(G1229-F1229+5)+1),((H1229)^3)*(I1230-F1229*3)/5,0)&lt;=H1229,IF(AND(I1229&gt;=(F1229*3),I1229&lt;=G1229+F1229+F1229+(G1229-F1229+5)+1),((H1229)^3)*(I1230-F1229*3)/5,0),(L1228-H1229^3))</f>
        <v>0</v>
      </c>
      <c r="M1229" s="48"/>
      <c r="N1229" s="48"/>
      <c r="O1229" s="48">
        <f>$J1229+$K1229+$L1229</f>
        <v>0</v>
      </c>
      <c r="P1229" s="48">
        <f t="shared" si="22679"/>
        <v>0</v>
      </c>
      <c r="Q1229" s="48">
        <f t="shared" si="22679"/>
        <v>0</v>
      </c>
      <c r="R1229" s="48">
        <f t="shared" si="22679"/>
        <v>0</v>
      </c>
      <c r="S1229" s="48">
        <f t="shared" si="22679"/>
        <v>0</v>
      </c>
      <c r="T1229" s="48">
        <f t="shared" si="22679"/>
        <v>0</v>
      </c>
      <c r="U1229" s="48">
        <f t="shared" si="22679"/>
        <v>0</v>
      </c>
      <c r="V1229" s="48">
        <f t="shared" si="22679"/>
        <v>0</v>
      </c>
      <c r="W1229" s="48">
        <f t="shared" si="22679"/>
        <v>0</v>
      </c>
      <c r="X1229" s="48">
        <f t="shared" si="22679"/>
        <v>0</v>
      </c>
      <c r="Y1229" s="48">
        <f t="shared" si="22679"/>
        <v>0</v>
      </c>
      <c r="Z1229" s="48">
        <f t="shared" si="22679"/>
        <v>0</v>
      </c>
      <c r="AA1229" s="48">
        <f t="shared" si="22679"/>
        <v>0</v>
      </c>
      <c r="AB1229" s="48">
        <f t="shared" si="22679"/>
        <v>0</v>
      </c>
      <c r="AC1229" s="48">
        <f t="shared" si="22679"/>
        <v>0</v>
      </c>
      <c r="AD1229" s="48">
        <f t="shared" si="22679"/>
        <v>0</v>
      </c>
      <c r="AE1229" s="48">
        <f t="shared" si="22679"/>
        <v>0</v>
      </c>
      <c r="AF1229" s="48">
        <f t="shared" si="22679"/>
        <v>0</v>
      </c>
      <c r="AG1229" s="48">
        <f t="shared" si="22679"/>
        <v>0</v>
      </c>
      <c r="AH1229" s="48">
        <f t="shared" si="22679"/>
        <v>0</v>
      </c>
      <c r="AI1229" s="48">
        <f t="shared" si="22679"/>
        <v>0</v>
      </c>
      <c r="AJ1229" s="48">
        <f t="shared" si="22679"/>
        <v>0</v>
      </c>
      <c r="AK1229" s="48">
        <f t="shared" si="22679"/>
        <v>0</v>
      </c>
      <c r="AL1229" s="48">
        <f t="shared" si="22679"/>
        <v>0</v>
      </c>
      <c r="AM1229" s="48">
        <f t="shared" si="22679"/>
        <v>0</v>
      </c>
      <c r="AN1229" s="48">
        <f t="shared" si="22679"/>
        <v>0</v>
      </c>
      <c r="AO1229" s="48">
        <f t="shared" si="22679"/>
        <v>0</v>
      </c>
      <c r="AP1229" s="48">
        <f t="shared" si="22679"/>
        <v>0</v>
      </c>
      <c r="AQ1229" s="48">
        <f t="shared" si="22679"/>
        <v>0</v>
      </c>
      <c r="AR1229" s="48">
        <f t="shared" si="22679"/>
        <v>0</v>
      </c>
      <c r="AS1229" s="48">
        <f t="shared" si="22679"/>
        <v>0</v>
      </c>
      <c r="AT1229" s="48">
        <f t="shared" si="22679"/>
        <v>0</v>
      </c>
      <c r="AU1229" s="48">
        <f t="shared" si="22679"/>
        <v>0</v>
      </c>
      <c r="AV1229" s="48">
        <f t="shared" si="22679"/>
        <v>0</v>
      </c>
      <c r="AW1229" s="48">
        <f t="shared" si="22679"/>
        <v>0</v>
      </c>
      <c r="AX1229" s="48">
        <f t="shared" si="22679"/>
        <v>0</v>
      </c>
      <c r="AY1229" s="48">
        <f t="shared" si="22679"/>
        <v>0</v>
      </c>
      <c r="AZ1229" s="48">
        <f t="shared" si="22679"/>
        <v>0</v>
      </c>
      <c r="BA1229" s="48">
        <f t="shared" si="22679"/>
        <v>0</v>
      </c>
      <c r="BB1229" s="48">
        <f t="shared" si="22679"/>
        <v>0</v>
      </c>
      <c r="BC1229" s="48"/>
      <c r="BE1229" t="s">
        <v>178</v>
      </c>
      <c r="BG1229">
        <f>BF1227*O1229</f>
        <v>0</v>
      </c>
      <c r="BH1229">
        <f t="shared" ref="BH1229" si="22723">BG1227*P1229</f>
        <v>0</v>
      </c>
      <c r="BI1229">
        <f t="shared" ref="BI1229" si="22724">BH1227*Q1229</f>
        <v>0</v>
      </c>
      <c r="BJ1229">
        <f t="shared" ref="BJ1229" si="22725">BI1227*R1229</f>
        <v>0</v>
      </c>
      <c r="BK1229">
        <f t="shared" ref="BK1229" si="22726">BJ1227*S1229</f>
        <v>0</v>
      </c>
      <c r="BL1229">
        <f t="shared" ref="BL1229" si="22727">BK1227*T1229</f>
        <v>0</v>
      </c>
      <c r="BM1229">
        <f t="shared" ref="BM1229" si="22728">BL1227*U1229</f>
        <v>0</v>
      </c>
      <c r="BN1229">
        <f t="shared" ref="BN1229" si="22729">BM1227*V1229</f>
        <v>0</v>
      </c>
      <c r="BO1229">
        <f t="shared" ref="BO1229" si="22730">BN1227*W1229</f>
        <v>0</v>
      </c>
      <c r="BP1229">
        <f t="shared" ref="BP1229" si="22731">BO1227*X1229</f>
        <v>0</v>
      </c>
      <c r="BQ1229">
        <f t="shared" ref="BQ1229" si="22732">BP1227*Y1229</f>
        <v>0</v>
      </c>
      <c r="BR1229">
        <f t="shared" ref="BR1229" si="22733">BQ1227*Z1229</f>
        <v>0</v>
      </c>
      <c r="BS1229">
        <f t="shared" ref="BS1229" si="22734">BR1227*AA1229</f>
        <v>0</v>
      </c>
      <c r="BT1229">
        <f t="shared" ref="BT1229" si="22735">BS1227*AB1229</f>
        <v>0</v>
      </c>
      <c r="BU1229">
        <f t="shared" ref="BU1229" si="22736">BT1227*AC1229</f>
        <v>0</v>
      </c>
      <c r="BV1229">
        <f t="shared" ref="BV1229" si="22737">BU1227*AD1229</f>
        <v>0</v>
      </c>
      <c r="BW1229">
        <f t="shared" ref="BW1229" si="22738">BV1227*AE1229</f>
        <v>0</v>
      </c>
      <c r="BX1229">
        <f t="shared" ref="BX1229" si="22739">BW1227*AF1229</f>
        <v>0</v>
      </c>
      <c r="BY1229">
        <f t="shared" ref="BY1229" si="22740">BX1227*AG1229</f>
        <v>0</v>
      </c>
      <c r="BZ1229">
        <f t="shared" ref="BZ1229" si="22741">BY1227*AH1229</f>
        <v>0</v>
      </c>
      <c r="CA1229">
        <f t="shared" ref="CA1229" si="22742">BZ1227*AI1229</f>
        <v>0</v>
      </c>
      <c r="CB1229">
        <f t="shared" ref="CB1229" si="22743">CA1227*AJ1229</f>
        <v>0</v>
      </c>
      <c r="CC1229">
        <f t="shared" ref="CC1229" si="22744">CB1227*AK1229</f>
        <v>0</v>
      </c>
      <c r="CD1229">
        <f t="shared" ref="CD1229" si="22745">CC1227*AL1229</f>
        <v>0</v>
      </c>
      <c r="CE1229">
        <f t="shared" ref="CE1229" si="22746">CD1227*AM1229</f>
        <v>0</v>
      </c>
      <c r="CF1229">
        <f t="shared" ref="CF1229" si="22747">CE1227*AN1229</f>
        <v>0</v>
      </c>
      <c r="CG1229">
        <f t="shared" ref="CG1229" si="22748">CF1227*AO1229</f>
        <v>0</v>
      </c>
      <c r="CH1229">
        <f t="shared" ref="CH1229" si="22749">CG1227*AP1229</f>
        <v>0</v>
      </c>
      <c r="CI1229">
        <f t="shared" ref="CI1229" si="22750">CH1227*AQ1229</f>
        <v>0</v>
      </c>
      <c r="CJ1229">
        <f t="shared" ref="CJ1229" si="22751">CI1227*AR1229</f>
        <v>0</v>
      </c>
      <c r="CK1229">
        <f t="shared" ref="CK1229" si="22752">CJ1227*AS1229</f>
        <v>0</v>
      </c>
      <c r="CL1229">
        <f t="shared" ref="CL1229" si="22753">CK1227*AT1229</f>
        <v>0</v>
      </c>
      <c r="CM1229">
        <f t="shared" ref="CM1229" si="22754">CL1227*AU1229</f>
        <v>0</v>
      </c>
      <c r="CN1229">
        <f t="shared" ref="CN1229" si="22755">CM1227*AV1229</f>
        <v>0</v>
      </c>
      <c r="CO1229">
        <f t="shared" ref="CO1229" si="22756">CN1227*AW1229</f>
        <v>0</v>
      </c>
      <c r="CP1229">
        <f t="shared" ref="CP1229" si="22757">CO1227*AX1229</f>
        <v>0</v>
      </c>
      <c r="CQ1229">
        <f t="shared" ref="CQ1229" si="22758">CP1227*AY1229</f>
        <v>0</v>
      </c>
      <c r="CR1229">
        <f t="shared" ref="CR1229" si="22759">CQ1227*AZ1229</f>
        <v>0</v>
      </c>
      <c r="CS1229">
        <f t="shared" ref="CS1229" si="22760">CR1227*BA1229</f>
        <v>0</v>
      </c>
      <c r="CT1229">
        <f t="shared" ref="CT1229" si="22761">CS1227*BB1229</f>
        <v>0</v>
      </c>
    </row>
    <row r="1230" spans="1:98" x14ac:dyDescent="0.3">
      <c r="E1230" s="4"/>
      <c r="F1230" s="91">
        <f t="shared" ref="F1230:H1230" si="22762">F1229</f>
        <v>70</v>
      </c>
      <c r="G1230" s="91">
        <f t="shared" si="22762"/>
        <v>70</v>
      </c>
      <c r="H1230" s="4">
        <f t="shared" si="22762"/>
        <v>1</v>
      </c>
      <c r="I1230">
        <v>10</v>
      </c>
      <c r="J1230" s="48">
        <f t="shared" si="22720"/>
        <v>0</v>
      </c>
      <c r="K1230" s="48">
        <f t="shared" si="22721"/>
        <v>0</v>
      </c>
      <c r="L1230" s="98">
        <f t="shared" si="22722"/>
        <v>0</v>
      </c>
      <c r="M1230" s="48"/>
      <c r="N1230" s="48"/>
      <c r="O1230" s="48"/>
      <c r="P1230" s="48">
        <f>$J1230+$K1230+$L1230</f>
        <v>0</v>
      </c>
      <c r="Q1230" s="48">
        <f t="shared" si="22679"/>
        <v>0</v>
      </c>
      <c r="R1230" s="48">
        <f t="shared" si="22679"/>
        <v>0</v>
      </c>
      <c r="S1230" s="48">
        <f t="shared" si="22679"/>
        <v>0</v>
      </c>
      <c r="T1230" s="48">
        <f t="shared" si="22679"/>
        <v>0</v>
      </c>
      <c r="U1230" s="48">
        <f t="shared" si="22679"/>
        <v>0</v>
      </c>
      <c r="V1230" s="48">
        <f t="shared" si="22679"/>
        <v>0</v>
      </c>
      <c r="W1230" s="48">
        <f t="shared" si="22679"/>
        <v>0</v>
      </c>
      <c r="X1230" s="48">
        <f t="shared" si="22679"/>
        <v>0</v>
      </c>
      <c r="Y1230" s="48">
        <f t="shared" si="22679"/>
        <v>0</v>
      </c>
      <c r="Z1230" s="48">
        <f t="shared" si="22679"/>
        <v>0</v>
      </c>
      <c r="AA1230" s="48">
        <f t="shared" si="22679"/>
        <v>0</v>
      </c>
      <c r="AB1230" s="48">
        <f t="shared" si="22679"/>
        <v>0</v>
      </c>
      <c r="AC1230" s="48">
        <f t="shared" si="22679"/>
        <v>0</v>
      </c>
      <c r="AD1230" s="48">
        <f t="shared" si="22679"/>
        <v>0</v>
      </c>
      <c r="AE1230" s="48">
        <f t="shared" si="22679"/>
        <v>0</v>
      </c>
      <c r="AF1230" s="48">
        <f t="shared" si="22679"/>
        <v>0</v>
      </c>
      <c r="AG1230" s="48">
        <f t="shared" si="22679"/>
        <v>0</v>
      </c>
      <c r="AH1230" s="48">
        <f t="shared" si="22679"/>
        <v>0</v>
      </c>
      <c r="AI1230" s="48">
        <f t="shared" si="22679"/>
        <v>0</v>
      </c>
      <c r="AJ1230" s="48">
        <f t="shared" si="22679"/>
        <v>0</v>
      </c>
      <c r="AK1230" s="48">
        <f t="shared" si="22679"/>
        <v>0</v>
      </c>
      <c r="AL1230" s="48">
        <f t="shared" si="22679"/>
        <v>0</v>
      </c>
      <c r="AM1230" s="48">
        <f t="shared" si="22679"/>
        <v>0</v>
      </c>
      <c r="AN1230" s="48">
        <f t="shared" si="22679"/>
        <v>0</v>
      </c>
      <c r="AO1230" s="48">
        <f t="shared" si="22679"/>
        <v>0</v>
      </c>
      <c r="AP1230" s="48">
        <f t="shared" si="22679"/>
        <v>0</v>
      </c>
      <c r="AQ1230" s="48">
        <f t="shared" si="22679"/>
        <v>0</v>
      </c>
      <c r="AR1230" s="48">
        <f t="shared" si="22679"/>
        <v>0</v>
      </c>
      <c r="AS1230" s="48">
        <f t="shared" si="22679"/>
        <v>0</v>
      </c>
      <c r="AT1230" s="48">
        <f t="shared" si="22679"/>
        <v>0</v>
      </c>
      <c r="AU1230" s="48">
        <f t="shared" si="22679"/>
        <v>0</v>
      </c>
      <c r="AV1230" s="48">
        <f t="shared" si="22679"/>
        <v>0</v>
      </c>
      <c r="AW1230" s="48">
        <f t="shared" si="22679"/>
        <v>0</v>
      </c>
      <c r="AX1230" s="48">
        <f t="shared" si="22679"/>
        <v>0</v>
      </c>
      <c r="AY1230" s="48">
        <f t="shared" si="22679"/>
        <v>0</v>
      </c>
      <c r="AZ1230" s="48">
        <f t="shared" si="22679"/>
        <v>0</v>
      </c>
      <c r="BA1230" s="48">
        <f t="shared" si="22679"/>
        <v>0</v>
      </c>
      <c r="BB1230" s="48">
        <f t="shared" si="22679"/>
        <v>0</v>
      </c>
      <c r="BC1230" s="48"/>
      <c r="BE1230" t="s">
        <v>179</v>
      </c>
      <c r="BH1230">
        <f>BF1227*P1230</f>
        <v>0</v>
      </c>
      <c r="BI1230">
        <f t="shared" ref="BI1230" si="22763">BG1227*Q1230</f>
        <v>0</v>
      </c>
      <c r="BJ1230">
        <f t="shared" ref="BJ1230" si="22764">BH1227*R1230</f>
        <v>0</v>
      </c>
      <c r="BK1230">
        <f t="shared" ref="BK1230" si="22765">BI1227*S1230</f>
        <v>0</v>
      </c>
      <c r="BL1230">
        <f t="shared" ref="BL1230" si="22766">BJ1227*T1230</f>
        <v>0</v>
      </c>
      <c r="BM1230">
        <f t="shared" ref="BM1230" si="22767">BK1227*U1230</f>
        <v>0</v>
      </c>
      <c r="BN1230">
        <f t="shared" ref="BN1230" si="22768">BL1227*V1230</f>
        <v>0</v>
      </c>
      <c r="BO1230">
        <f t="shared" ref="BO1230" si="22769">BM1227*W1230</f>
        <v>0</v>
      </c>
      <c r="BP1230">
        <f t="shared" ref="BP1230" si="22770">BN1227*X1230</f>
        <v>0</v>
      </c>
      <c r="BQ1230">
        <f t="shared" ref="BQ1230" si="22771">BO1227*Y1230</f>
        <v>0</v>
      </c>
      <c r="BR1230">
        <f t="shared" ref="BR1230" si="22772">BP1227*Z1230</f>
        <v>0</v>
      </c>
      <c r="BS1230">
        <f t="shared" ref="BS1230" si="22773">BQ1227*AA1230</f>
        <v>0</v>
      </c>
      <c r="BT1230">
        <f t="shared" ref="BT1230" si="22774">BR1227*AB1230</f>
        <v>0</v>
      </c>
      <c r="BU1230">
        <f t="shared" ref="BU1230" si="22775">BS1227*AC1230</f>
        <v>0</v>
      </c>
      <c r="BV1230">
        <f t="shared" ref="BV1230" si="22776">BT1227*AD1230</f>
        <v>0</v>
      </c>
      <c r="BW1230">
        <f t="shared" ref="BW1230" si="22777">BU1227*AE1230</f>
        <v>0</v>
      </c>
      <c r="BX1230">
        <f t="shared" ref="BX1230" si="22778">BV1227*AF1230</f>
        <v>0</v>
      </c>
      <c r="BY1230">
        <f t="shared" ref="BY1230" si="22779">BW1227*AG1230</f>
        <v>0</v>
      </c>
      <c r="BZ1230">
        <f t="shared" ref="BZ1230" si="22780">BX1227*AH1230</f>
        <v>0</v>
      </c>
      <c r="CA1230">
        <f t="shared" ref="CA1230" si="22781">BY1227*AI1230</f>
        <v>0</v>
      </c>
      <c r="CB1230">
        <f t="shared" ref="CB1230" si="22782">BZ1227*AJ1230</f>
        <v>0</v>
      </c>
      <c r="CC1230">
        <f t="shared" ref="CC1230" si="22783">CA1227*AK1230</f>
        <v>0</v>
      </c>
      <c r="CD1230">
        <f t="shared" ref="CD1230" si="22784">CB1227*AL1230</f>
        <v>0</v>
      </c>
      <c r="CE1230">
        <f t="shared" ref="CE1230" si="22785">CC1227*AM1230</f>
        <v>0</v>
      </c>
      <c r="CF1230">
        <f t="shared" ref="CF1230" si="22786">CD1227*AN1230</f>
        <v>0</v>
      </c>
      <c r="CG1230">
        <f t="shared" ref="CG1230" si="22787">CE1227*AO1230</f>
        <v>0</v>
      </c>
      <c r="CH1230">
        <f t="shared" ref="CH1230" si="22788">CF1227*AP1230</f>
        <v>0</v>
      </c>
      <c r="CI1230">
        <f t="shared" ref="CI1230" si="22789">CG1227*AQ1230</f>
        <v>0</v>
      </c>
      <c r="CJ1230">
        <f t="shared" ref="CJ1230" si="22790">CH1227*AR1230</f>
        <v>0</v>
      </c>
      <c r="CK1230">
        <f t="shared" ref="CK1230" si="22791">CI1227*AS1230</f>
        <v>0</v>
      </c>
      <c r="CL1230">
        <f t="shared" ref="CL1230" si="22792">CJ1227*AT1230</f>
        <v>0</v>
      </c>
      <c r="CM1230">
        <f t="shared" ref="CM1230" si="22793">CK1227*AU1230</f>
        <v>0</v>
      </c>
      <c r="CN1230">
        <f t="shared" ref="CN1230" si="22794">CL1227*AV1230</f>
        <v>0</v>
      </c>
      <c r="CO1230">
        <f t="shared" ref="CO1230" si="22795">CM1227*AW1230</f>
        <v>0</v>
      </c>
      <c r="CP1230">
        <f t="shared" ref="CP1230" si="22796">CN1227*AX1230</f>
        <v>0</v>
      </c>
      <c r="CQ1230">
        <f t="shared" ref="CQ1230" si="22797">CO1227*AY1230</f>
        <v>0</v>
      </c>
      <c r="CR1230">
        <f t="shared" ref="CR1230" si="22798">CP1227*AZ1230</f>
        <v>0</v>
      </c>
      <c r="CS1230">
        <f t="shared" ref="CS1230" si="22799">CQ1227*BA1230</f>
        <v>0</v>
      </c>
      <c r="CT1230">
        <f t="shared" ref="CT1230" si="22800">CR1227*BB1230</f>
        <v>0</v>
      </c>
    </row>
    <row r="1231" spans="1:98" x14ac:dyDescent="0.3">
      <c r="F1231" s="91">
        <f t="shared" ref="F1231:H1231" si="22801">F1230</f>
        <v>70</v>
      </c>
      <c r="G1231" s="91">
        <f t="shared" si="22801"/>
        <v>70</v>
      </c>
      <c r="H1231" s="4">
        <f t="shared" si="22801"/>
        <v>1</v>
      </c>
      <c r="I1231">
        <v>15</v>
      </c>
      <c r="J1231" s="48">
        <f t="shared" si="22720"/>
        <v>0</v>
      </c>
      <c r="K1231" s="48">
        <f t="shared" si="22721"/>
        <v>0</v>
      </c>
      <c r="L1231" s="98">
        <f t="shared" si="22722"/>
        <v>0</v>
      </c>
      <c r="M1231" s="48"/>
      <c r="N1231" s="48"/>
      <c r="O1231" s="48"/>
      <c r="P1231" s="48"/>
      <c r="Q1231" s="48">
        <f>$J1231+$K1231+$L1231</f>
        <v>0</v>
      </c>
      <c r="R1231" s="48">
        <f t="shared" si="22679"/>
        <v>0</v>
      </c>
      <c r="S1231" s="48">
        <f t="shared" si="22679"/>
        <v>0</v>
      </c>
      <c r="T1231" s="48">
        <f t="shared" si="22679"/>
        <v>0</v>
      </c>
      <c r="U1231" s="48">
        <f t="shared" si="22679"/>
        <v>0</v>
      </c>
      <c r="V1231" s="48">
        <f t="shared" si="22679"/>
        <v>0</v>
      </c>
      <c r="W1231" s="48">
        <f t="shared" si="22679"/>
        <v>0</v>
      </c>
      <c r="X1231" s="48">
        <f t="shared" si="22679"/>
        <v>0</v>
      </c>
      <c r="Y1231" s="48">
        <f t="shared" si="22679"/>
        <v>0</v>
      </c>
      <c r="Z1231" s="48">
        <f t="shared" si="22679"/>
        <v>0</v>
      </c>
      <c r="AA1231" s="48">
        <f t="shared" si="22679"/>
        <v>0</v>
      </c>
      <c r="AB1231" s="48">
        <f t="shared" si="22679"/>
        <v>0</v>
      </c>
      <c r="AC1231" s="48">
        <f t="shared" si="22679"/>
        <v>0</v>
      </c>
      <c r="AD1231" s="48">
        <f t="shared" si="22679"/>
        <v>0</v>
      </c>
      <c r="AE1231" s="48">
        <f t="shared" si="22679"/>
        <v>0</v>
      </c>
      <c r="AF1231" s="48">
        <f t="shared" si="22679"/>
        <v>0</v>
      </c>
      <c r="AG1231" s="48">
        <f t="shared" si="22679"/>
        <v>0</v>
      </c>
      <c r="AH1231" s="48">
        <f t="shared" si="22679"/>
        <v>0</v>
      </c>
      <c r="AI1231" s="48">
        <f t="shared" si="22679"/>
        <v>0</v>
      </c>
      <c r="AJ1231" s="48">
        <f t="shared" si="22679"/>
        <v>0</v>
      </c>
      <c r="AK1231" s="48">
        <f t="shared" si="22679"/>
        <v>0</v>
      </c>
      <c r="AL1231" s="48">
        <f t="shared" si="22679"/>
        <v>0</v>
      </c>
      <c r="AM1231" s="48">
        <f t="shared" si="22679"/>
        <v>0</v>
      </c>
      <c r="AN1231" s="48">
        <f t="shared" si="22679"/>
        <v>0</v>
      </c>
      <c r="AO1231" s="48">
        <f t="shared" si="22679"/>
        <v>0</v>
      </c>
      <c r="AP1231" s="48">
        <f t="shared" si="22679"/>
        <v>0</v>
      </c>
      <c r="AQ1231" s="48">
        <f t="shared" si="22679"/>
        <v>0</v>
      </c>
      <c r="AR1231" s="48">
        <f t="shared" si="22679"/>
        <v>0</v>
      </c>
      <c r="AS1231" s="48">
        <f t="shared" si="22679"/>
        <v>0</v>
      </c>
      <c r="AT1231" s="48">
        <f t="shared" si="22679"/>
        <v>0</v>
      </c>
      <c r="AU1231" s="48">
        <f t="shared" si="22679"/>
        <v>0</v>
      </c>
      <c r="AV1231" s="48">
        <f t="shared" si="22679"/>
        <v>0</v>
      </c>
      <c r="AW1231" s="48">
        <f t="shared" si="22679"/>
        <v>0</v>
      </c>
      <c r="AX1231" s="48">
        <f t="shared" si="22679"/>
        <v>0</v>
      </c>
      <c r="AY1231" s="48">
        <f t="shared" si="22679"/>
        <v>0</v>
      </c>
      <c r="AZ1231" s="48">
        <f t="shared" si="22679"/>
        <v>0</v>
      </c>
      <c r="BA1231" s="48">
        <f t="shared" si="22679"/>
        <v>0</v>
      </c>
      <c r="BB1231" s="48">
        <f t="shared" si="22679"/>
        <v>0</v>
      </c>
      <c r="BC1231" s="48"/>
      <c r="BE1231" t="s">
        <v>180</v>
      </c>
      <c r="BI1231">
        <f>BF1227*Q1231</f>
        <v>0</v>
      </c>
      <c r="BJ1231">
        <f t="shared" ref="BJ1231" si="22802">BG1227*R1231</f>
        <v>0</v>
      </c>
      <c r="BK1231">
        <f t="shared" ref="BK1231" si="22803">BH1227*S1231</f>
        <v>0</v>
      </c>
      <c r="BL1231">
        <f t="shared" ref="BL1231" si="22804">BI1227*T1231</f>
        <v>0</v>
      </c>
      <c r="BM1231">
        <f t="shared" ref="BM1231" si="22805">BJ1227*U1231</f>
        <v>0</v>
      </c>
      <c r="BN1231">
        <f t="shared" ref="BN1231" si="22806">BK1227*V1231</f>
        <v>0</v>
      </c>
      <c r="BO1231">
        <f t="shared" ref="BO1231" si="22807">BL1227*W1231</f>
        <v>0</v>
      </c>
      <c r="BP1231">
        <f t="shared" ref="BP1231" si="22808">BM1227*X1231</f>
        <v>0</v>
      </c>
      <c r="BQ1231">
        <f t="shared" ref="BQ1231" si="22809">BN1227*Y1231</f>
        <v>0</v>
      </c>
      <c r="BR1231">
        <f t="shared" ref="BR1231" si="22810">BO1227*Z1231</f>
        <v>0</v>
      </c>
      <c r="BS1231">
        <f t="shared" ref="BS1231" si="22811">BP1227*AA1231</f>
        <v>0</v>
      </c>
      <c r="BT1231">
        <f t="shared" ref="BT1231" si="22812">BQ1227*AB1231</f>
        <v>0</v>
      </c>
      <c r="BU1231">
        <f t="shared" ref="BU1231" si="22813">BR1227*AC1231</f>
        <v>0</v>
      </c>
      <c r="BV1231">
        <f t="shared" ref="BV1231" si="22814">BS1227*AD1231</f>
        <v>0</v>
      </c>
      <c r="BW1231">
        <f t="shared" ref="BW1231" si="22815">BT1227*AE1231</f>
        <v>0</v>
      </c>
      <c r="BX1231">
        <f t="shared" ref="BX1231" si="22816">BU1227*AF1231</f>
        <v>0</v>
      </c>
      <c r="BY1231">
        <f t="shared" ref="BY1231" si="22817">BV1227*AG1231</f>
        <v>0</v>
      </c>
      <c r="BZ1231">
        <f t="shared" ref="BZ1231" si="22818">BW1227*AH1231</f>
        <v>0</v>
      </c>
      <c r="CA1231">
        <f t="shared" ref="CA1231" si="22819">BX1227*AI1231</f>
        <v>0</v>
      </c>
      <c r="CB1231">
        <f t="shared" ref="CB1231" si="22820">BY1227*AJ1231</f>
        <v>0</v>
      </c>
      <c r="CC1231">
        <f t="shared" ref="CC1231" si="22821">BZ1227*AK1231</f>
        <v>0</v>
      </c>
      <c r="CD1231">
        <f t="shared" ref="CD1231" si="22822">CA1227*AL1231</f>
        <v>0</v>
      </c>
      <c r="CE1231">
        <f t="shared" ref="CE1231" si="22823">CB1227*AM1231</f>
        <v>0</v>
      </c>
      <c r="CF1231">
        <f t="shared" ref="CF1231" si="22824">CC1227*AN1231</f>
        <v>0</v>
      </c>
      <c r="CG1231">
        <f t="shared" ref="CG1231" si="22825">CD1227*AO1231</f>
        <v>0</v>
      </c>
      <c r="CH1231">
        <f t="shared" ref="CH1231" si="22826">CE1227*AP1231</f>
        <v>0</v>
      </c>
      <c r="CI1231">
        <f t="shared" ref="CI1231" si="22827">CF1227*AQ1231</f>
        <v>0</v>
      </c>
      <c r="CJ1231">
        <f t="shared" ref="CJ1231" si="22828">CG1227*AR1231</f>
        <v>0</v>
      </c>
      <c r="CK1231">
        <f t="shared" ref="CK1231" si="22829">CH1227*AS1231</f>
        <v>0</v>
      </c>
      <c r="CL1231">
        <f t="shared" ref="CL1231" si="22830">CI1227*AT1231</f>
        <v>0</v>
      </c>
      <c r="CM1231">
        <f t="shared" ref="CM1231" si="22831">CJ1227*AU1231</f>
        <v>0</v>
      </c>
      <c r="CN1231">
        <f t="shared" ref="CN1231" si="22832">CK1227*AV1231</f>
        <v>0</v>
      </c>
      <c r="CO1231">
        <f t="shared" ref="CO1231" si="22833">CL1227*AW1231</f>
        <v>0</v>
      </c>
      <c r="CP1231">
        <f t="shared" ref="CP1231" si="22834">CM1227*AX1231</f>
        <v>0</v>
      </c>
      <c r="CQ1231">
        <f t="shared" ref="CQ1231" si="22835">CN1227*AY1231</f>
        <v>0</v>
      </c>
      <c r="CR1231">
        <f t="shared" ref="CR1231" si="22836">CO1227*AZ1231</f>
        <v>0</v>
      </c>
      <c r="CS1231">
        <f t="shared" ref="CS1231" si="22837">CP1227*BA1231</f>
        <v>0</v>
      </c>
      <c r="CT1231">
        <f t="shared" ref="CT1231" si="22838">CQ1227*BB1231</f>
        <v>0</v>
      </c>
    </row>
    <row r="1232" spans="1:98" x14ac:dyDescent="0.3">
      <c r="F1232" s="91">
        <f t="shared" ref="F1232:H1232" si="22839">F1231</f>
        <v>70</v>
      </c>
      <c r="G1232" s="91">
        <f t="shared" si="22839"/>
        <v>70</v>
      </c>
      <c r="H1232" s="4">
        <f t="shared" si="22839"/>
        <v>1</v>
      </c>
      <c r="I1232">
        <v>20</v>
      </c>
      <c r="J1232" s="48">
        <f t="shared" si="22720"/>
        <v>0</v>
      </c>
      <c r="K1232" s="48">
        <f t="shared" si="22721"/>
        <v>0</v>
      </c>
      <c r="L1232" s="98">
        <f t="shared" si="22722"/>
        <v>0</v>
      </c>
      <c r="M1232" s="48"/>
      <c r="N1232" s="48"/>
      <c r="O1232" s="48"/>
      <c r="P1232" s="48"/>
      <c r="Q1232" s="48"/>
      <c r="R1232" s="48">
        <f>$J1232+$K1232+$L1232</f>
        <v>0</v>
      </c>
      <c r="S1232" s="48">
        <f t="shared" si="22679"/>
        <v>0</v>
      </c>
      <c r="T1232" s="48">
        <f t="shared" si="22679"/>
        <v>0</v>
      </c>
      <c r="U1232" s="48">
        <f t="shared" si="22679"/>
        <v>0</v>
      </c>
      <c r="V1232" s="48">
        <f t="shared" si="22679"/>
        <v>0</v>
      </c>
      <c r="W1232" s="48">
        <f t="shared" si="22679"/>
        <v>0</v>
      </c>
      <c r="X1232" s="48">
        <f t="shared" si="22679"/>
        <v>0</v>
      </c>
      <c r="Y1232" s="48">
        <f t="shared" si="22679"/>
        <v>0</v>
      </c>
      <c r="Z1232" s="48">
        <f t="shared" si="22679"/>
        <v>0</v>
      </c>
      <c r="AA1232" s="48">
        <f t="shared" si="22679"/>
        <v>0</v>
      </c>
      <c r="AB1232" s="48">
        <f t="shared" si="22679"/>
        <v>0</v>
      </c>
      <c r="AC1232" s="48">
        <f t="shared" si="22679"/>
        <v>0</v>
      </c>
      <c r="AD1232" s="48">
        <f t="shared" si="22679"/>
        <v>0</v>
      </c>
      <c r="AE1232" s="48">
        <f t="shared" si="22679"/>
        <v>0</v>
      </c>
      <c r="AF1232" s="48">
        <f t="shared" si="22679"/>
        <v>0</v>
      </c>
      <c r="AG1232" s="48">
        <f t="shared" si="22679"/>
        <v>0</v>
      </c>
      <c r="AH1232" s="48">
        <f t="shared" si="22679"/>
        <v>0</v>
      </c>
      <c r="AI1232" s="48">
        <f t="shared" si="22679"/>
        <v>0</v>
      </c>
      <c r="AJ1232" s="48">
        <f t="shared" si="22679"/>
        <v>0</v>
      </c>
      <c r="AK1232" s="48">
        <f t="shared" si="22679"/>
        <v>0</v>
      </c>
      <c r="AL1232" s="48">
        <f t="shared" si="22679"/>
        <v>0</v>
      </c>
      <c r="AM1232" s="48">
        <f t="shared" si="22679"/>
        <v>0</v>
      </c>
      <c r="AN1232" s="48">
        <f t="shared" si="22679"/>
        <v>0</v>
      </c>
      <c r="AO1232" s="48">
        <f t="shared" si="22679"/>
        <v>0</v>
      </c>
      <c r="AP1232" s="48">
        <f t="shared" si="22679"/>
        <v>0</v>
      </c>
      <c r="AQ1232" s="48">
        <f t="shared" si="22679"/>
        <v>0</v>
      </c>
      <c r="AR1232" s="48">
        <f t="shared" si="22679"/>
        <v>0</v>
      </c>
      <c r="AS1232" s="48">
        <f t="shared" si="22679"/>
        <v>0</v>
      </c>
      <c r="AT1232" s="48">
        <f t="shared" si="22679"/>
        <v>0</v>
      </c>
      <c r="AU1232" s="48">
        <f t="shared" si="22679"/>
        <v>0</v>
      </c>
      <c r="AV1232" s="48">
        <f t="shared" si="22679"/>
        <v>0</v>
      </c>
      <c r="AW1232" s="48">
        <f t="shared" si="22679"/>
        <v>0</v>
      </c>
      <c r="AX1232" s="48">
        <f t="shared" si="22679"/>
        <v>0</v>
      </c>
      <c r="AY1232" s="48">
        <f t="shared" si="22679"/>
        <v>0</v>
      </c>
      <c r="AZ1232" s="48">
        <f t="shared" si="22679"/>
        <v>0</v>
      </c>
      <c r="BA1232" s="48">
        <f t="shared" si="22679"/>
        <v>0</v>
      </c>
      <c r="BB1232" s="48">
        <f t="shared" si="22679"/>
        <v>0</v>
      </c>
      <c r="BC1232" s="48"/>
      <c r="BE1232" t="s">
        <v>181</v>
      </c>
      <c r="BJ1232">
        <f>BF1227*R1232</f>
        <v>0</v>
      </c>
      <c r="BK1232">
        <f t="shared" ref="BK1232" si="22840">BG1227*S1232</f>
        <v>0</v>
      </c>
      <c r="BL1232">
        <f t="shared" ref="BL1232" si="22841">BH1227*T1232</f>
        <v>0</v>
      </c>
      <c r="BM1232">
        <f t="shared" ref="BM1232" si="22842">BI1227*U1232</f>
        <v>0</v>
      </c>
      <c r="BN1232">
        <f t="shared" ref="BN1232" si="22843">BJ1227*V1232</f>
        <v>0</v>
      </c>
      <c r="BO1232">
        <f t="shared" ref="BO1232" si="22844">BK1227*W1232</f>
        <v>0</v>
      </c>
      <c r="BP1232">
        <f t="shared" ref="BP1232" si="22845">BL1227*X1232</f>
        <v>0</v>
      </c>
      <c r="BQ1232">
        <f t="shared" ref="BQ1232" si="22846">BM1227*Y1232</f>
        <v>0</v>
      </c>
      <c r="BR1232">
        <f t="shared" ref="BR1232" si="22847">BN1227*Z1232</f>
        <v>0</v>
      </c>
      <c r="BS1232">
        <f t="shared" ref="BS1232" si="22848">BO1227*AA1232</f>
        <v>0</v>
      </c>
      <c r="BT1232">
        <f t="shared" ref="BT1232" si="22849">BP1227*AB1232</f>
        <v>0</v>
      </c>
      <c r="BU1232">
        <f t="shared" ref="BU1232" si="22850">BQ1227*AC1232</f>
        <v>0</v>
      </c>
      <c r="BV1232">
        <f t="shared" ref="BV1232" si="22851">BR1227*AD1232</f>
        <v>0</v>
      </c>
      <c r="BW1232">
        <f t="shared" ref="BW1232" si="22852">BS1227*AE1232</f>
        <v>0</v>
      </c>
      <c r="BX1232">
        <f t="shared" ref="BX1232" si="22853">BT1227*AF1232</f>
        <v>0</v>
      </c>
      <c r="BY1232">
        <f t="shared" ref="BY1232" si="22854">BU1227*AG1232</f>
        <v>0</v>
      </c>
      <c r="BZ1232">
        <f t="shared" ref="BZ1232" si="22855">BV1227*AH1232</f>
        <v>0</v>
      </c>
      <c r="CA1232">
        <f t="shared" ref="CA1232" si="22856">BW1227*AI1232</f>
        <v>0</v>
      </c>
      <c r="CB1232">
        <f t="shared" ref="CB1232" si="22857">BX1227*AJ1232</f>
        <v>0</v>
      </c>
      <c r="CC1232">
        <f t="shared" ref="CC1232" si="22858">BY1227*AK1232</f>
        <v>0</v>
      </c>
      <c r="CD1232">
        <f t="shared" ref="CD1232" si="22859">BZ1227*AL1232</f>
        <v>0</v>
      </c>
      <c r="CE1232">
        <f t="shared" ref="CE1232" si="22860">CA1227*AM1232</f>
        <v>0</v>
      </c>
      <c r="CF1232">
        <f t="shared" ref="CF1232" si="22861">CB1227*AN1232</f>
        <v>0</v>
      </c>
      <c r="CG1232">
        <f t="shared" ref="CG1232" si="22862">CC1227*AO1232</f>
        <v>0</v>
      </c>
      <c r="CH1232">
        <f t="shared" ref="CH1232" si="22863">CD1227*AP1232</f>
        <v>0</v>
      </c>
      <c r="CI1232">
        <f t="shared" ref="CI1232" si="22864">CE1227*AQ1232</f>
        <v>0</v>
      </c>
      <c r="CJ1232">
        <f t="shared" ref="CJ1232" si="22865">CF1227*AR1232</f>
        <v>0</v>
      </c>
      <c r="CK1232">
        <f t="shared" ref="CK1232" si="22866">CG1227*AS1232</f>
        <v>0</v>
      </c>
      <c r="CL1232">
        <f t="shared" ref="CL1232" si="22867">CH1227*AT1232</f>
        <v>0</v>
      </c>
      <c r="CM1232">
        <f t="shared" ref="CM1232" si="22868">CI1227*AU1232</f>
        <v>0</v>
      </c>
      <c r="CN1232">
        <f t="shared" ref="CN1232" si="22869">CJ1227*AV1232</f>
        <v>0</v>
      </c>
      <c r="CO1232">
        <f t="shared" ref="CO1232" si="22870">CK1227*AW1232</f>
        <v>0</v>
      </c>
      <c r="CP1232">
        <f t="shared" ref="CP1232" si="22871">CL1227*AX1232</f>
        <v>0</v>
      </c>
      <c r="CQ1232">
        <f t="shared" ref="CQ1232" si="22872">CM1227*AY1232</f>
        <v>0</v>
      </c>
      <c r="CR1232">
        <f t="shared" ref="CR1232" si="22873">CN1227*AZ1232</f>
        <v>0</v>
      </c>
      <c r="CS1232">
        <f t="shared" ref="CS1232" si="22874">CO1227*BA1232</f>
        <v>0</v>
      </c>
      <c r="CT1232">
        <f t="shared" ref="CT1232" si="22875">CP1227*BB1232</f>
        <v>0</v>
      </c>
    </row>
    <row r="1233" spans="6:98" x14ac:dyDescent="0.3">
      <c r="F1233" s="91">
        <f t="shared" ref="F1233:H1233" si="22876">F1232</f>
        <v>70</v>
      </c>
      <c r="G1233" s="91">
        <f t="shared" si="22876"/>
        <v>70</v>
      </c>
      <c r="H1233" s="4">
        <f t="shared" si="22876"/>
        <v>1</v>
      </c>
      <c r="I1233">
        <v>25</v>
      </c>
      <c r="J1233" s="48">
        <f t="shared" si="22720"/>
        <v>0</v>
      </c>
      <c r="K1233" s="48">
        <f t="shared" si="22721"/>
        <v>0</v>
      </c>
      <c r="L1233" s="98">
        <f t="shared" si="22722"/>
        <v>0</v>
      </c>
      <c r="M1233" s="48"/>
      <c r="N1233" s="48"/>
      <c r="O1233" s="48"/>
      <c r="P1233" s="48"/>
      <c r="Q1233" s="48"/>
      <c r="R1233" s="48"/>
      <c r="S1233" s="48">
        <f>$J1233+$K1233+$L1233</f>
        <v>0</v>
      </c>
      <c r="T1233" s="48">
        <f t="shared" si="22679"/>
        <v>0</v>
      </c>
      <c r="U1233" s="48">
        <f t="shared" si="22679"/>
        <v>0</v>
      </c>
      <c r="V1233" s="48">
        <f t="shared" si="22679"/>
        <v>0</v>
      </c>
      <c r="W1233" s="48">
        <f t="shared" si="22679"/>
        <v>0</v>
      </c>
      <c r="X1233" s="48">
        <f t="shared" si="22679"/>
        <v>0</v>
      </c>
      <c r="Y1233" s="48">
        <f t="shared" si="22679"/>
        <v>0</v>
      </c>
      <c r="Z1233" s="48">
        <f t="shared" si="22679"/>
        <v>0</v>
      </c>
      <c r="AA1233" s="48">
        <f t="shared" si="22679"/>
        <v>0</v>
      </c>
      <c r="AB1233" s="48">
        <f t="shared" si="22679"/>
        <v>0</v>
      </c>
      <c r="AC1233" s="48">
        <f t="shared" si="22679"/>
        <v>0</v>
      </c>
      <c r="AD1233" s="48">
        <f t="shared" si="22679"/>
        <v>0</v>
      </c>
      <c r="AE1233" s="48">
        <f t="shared" si="22679"/>
        <v>0</v>
      </c>
      <c r="AF1233" s="48">
        <f t="shared" si="22679"/>
        <v>0</v>
      </c>
      <c r="AG1233" s="48">
        <f t="shared" si="22679"/>
        <v>0</v>
      </c>
      <c r="AH1233" s="48">
        <f t="shared" si="22679"/>
        <v>0</v>
      </c>
      <c r="AI1233" s="48">
        <f t="shared" si="22679"/>
        <v>0</v>
      </c>
      <c r="AJ1233" s="48">
        <f t="shared" si="22679"/>
        <v>0</v>
      </c>
      <c r="AK1233" s="48">
        <f t="shared" si="22679"/>
        <v>0</v>
      </c>
      <c r="AL1233" s="48">
        <f t="shared" si="22679"/>
        <v>0</v>
      </c>
      <c r="AM1233" s="48">
        <f t="shared" si="22679"/>
        <v>0</v>
      </c>
      <c r="AN1233" s="48">
        <f t="shared" si="22679"/>
        <v>0</v>
      </c>
      <c r="AO1233" s="48">
        <f t="shared" si="22679"/>
        <v>0</v>
      </c>
      <c r="AP1233" s="48">
        <f t="shared" si="22679"/>
        <v>0</v>
      </c>
      <c r="AQ1233" s="48">
        <f t="shared" si="22679"/>
        <v>0</v>
      </c>
      <c r="AR1233" s="48">
        <f t="shared" si="22679"/>
        <v>0</v>
      </c>
      <c r="AS1233" s="48">
        <f t="shared" si="22679"/>
        <v>0</v>
      </c>
      <c r="AT1233" s="48">
        <f t="shared" si="22679"/>
        <v>0</v>
      </c>
      <c r="AU1233" s="48">
        <f t="shared" si="22679"/>
        <v>0</v>
      </c>
      <c r="AV1233" s="48">
        <f t="shared" si="22679"/>
        <v>0</v>
      </c>
      <c r="AW1233" s="48">
        <f t="shared" si="22679"/>
        <v>0</v>
      </c>
      <c r="AX1233" s="48">
        <f t="shared" si="22679"/>
        <v>0</v>
      </c>
      <c r="AY1233" s="48">
        <f t="shared" si="22679"/>
        <v>0</v>
      </c>
      <c r="AZ1233" s="48">
        <f t="shared" si="22679"/>
        <v>0</v>
      </c>
      <c r="BA1233" s="48">
        <f t="shared" si="22679"/>
        <v>0</v>
      </c>
      <c r="BB1233" s="48">
        <f t="shared" si="22679"/>
        <v>0</v>
      </c>
      <c r="BC1233" s="48"/>
      <c r="BE1233" t="s">
        <v>182</v>
      </c>
      <c r="BK1233">
        <f>BF1227*S1233</f>
        <v>0</v>
      </c>
      <c r="BL1233">
        <f t="shared" ref="BL1233" si="22877">BG1227*T1233</f>
        <v>0</v>
      </c>
      <c r="BM1233">
        <f t="shared" ref="BM1233" si="22878">BH1227*U1233</f>
        <v>0</v>
      </c>
      <c r="BN1233">
        <f t="shared" ref="BN1233" si="22879">BI1227*V1233</f>
        <v>0</v>
      </c>
      <c r="BO1233">
        <f t="shared" ref="BO1233" si="22880">BJ1227*W1233</f>
        <v>0</v>
      </c>
      <c r="BP1233">
        <f t="shared" ref="BP1233" si="22881">BK1227*X1233</f>
        <v>0</v>
      </c>
      <c r="BQ1233">
        <f t="shared" ref="BQ1233" si="22882">BL1227*Y1233</f>
        <v>0</v>
      </c>
      <c r="BR1233">
        <f t="shared" ref="BR1233" si="22883">BM1227*Z1233</f>
        <v>0</v>
      </c>
      <c r="BS1233">
        <f t="shared" ref="BS1233" si="22884">BN1227*AA1233</f>
        <v>0</v>
      </c>
      <c r="BT1233">
        <f t="shared" ref="BT1233" si="22885">BO1227*AB1233</f>
        <v>0</v>
      </c>
      <c r="BU1233">
        <f t="shared" ref="BU1233" si="22886">BP1227*AC1233</f>
        <v>0</v>
      </c>
      <c r="BV1233">
        <f t="shared" ref="BV1233" si="22887">BQ1227*AD1233</f>
        <v>0</v>
      </c>
      <c r="BW1233">
        <f t="shared" ref="BW1233" si="22888">BR1227*AE1233</f>
        <v>0</v>
      </c>
      <c r="BX1233">
        <f t="shared" ref="BX1233" si="22889">BS1227*AF1233</f>
        <v>0</v>
      </c>
      <c r="BY1233">
        <f t="shared" ref="BY1233" si="22890">BT1227*AG1233</f>
        <v>0</v>
      </c>
      <c r="BZ1233">
        <f t="shared" ref="BZ1233" si="22891">BU1227*AH1233</f>
        <v>0</v>
      </c>
      <c r="CA1233">
        <f t="shared" ref="CA1233" si="22892">BV1227*AI1233</f>
        <v>0</v>
      </c>
      <c r="CB1233">
        <f t="shared" ref="CB1233" si="22893">BW1227*AJ1233</f>
        <v>0</v>
      </c>
      <c r="CC1233">
        <f t="shared" ref="CC1233" si="22894">BX1227*AK1233</f>
        <v>0</v>
      </c>
      <c r="CD1233">
        <f t="shared" ref="CD1233" si="22895">BY1227*AL1233</f>
        <v>0</v>
      </c>
      <c r="CE1233">
        <f t="shared" ref="CE1233" si="22896">BZ1227*AM1233</f>
        <v>0</v>
      </c>
      <c r="CF1233">
        <f t="shared" ref="CF1233" si="22897">CA1227*AN1233</f>
        <v>0</v>
      </c>
      <c r="CG1233">
        <f t="shared" ref="CG1233" si="22898">CB1227*AO1233</f>
        <v>0</v>
      </c>
      <c r="CH1233">
        <f t="shared" ref="CH1233" si="22899">CC1227*AP1233</f>
        <v>0</v>
      </c>
      <c r="CI1233">
        <f t="shared" ref="CI1233" si="22900">CD1227*AQ1233</f>
        <v>0</v>
      </c>
      <c r="CJ1233">
        <f t="shared" ref="CJ1233" si="22901">CE1227*AR1233</f>
        <v>0</v>
      </c>
      <c r="CK1233">
        <f t="shared" ref="CK1233" si="22902">CF1227*AS1233</f>
        <v>0</v>
      </c>
      <c r="CL1233">
        <f t="shared" ref="CL1233" si="22903">CG1227*AT1233</f>
        <v>0</v>
      </c>
      <c r="CM1233">
        <f t="shared" ref="CM1233" si="22904">CH1227*AU1233</f>
        <v>0</v>
      </c>
      <c r="CN1233">
        <f t="shared" ref="CN1233" si="22905">CI1227*AV1233</f>
        <v>0</v>
      </c>
      <c r="CO1233">
        <f t="shared" ref="CO1233" si="22906">CJ1227*AW1233</f>
        <v>0</v>
      </c>
      <c r="CP1233">
        <f t="shared" ref="CP1233" si="22907">CK1227*AX1233</f>
        <v>0</v>
      </c>
      <c r="CQ1233">
        <f t="shared" ref="CQ1233" si="22908">CL1227*AY1233</f>
        <v>0</v>
      </c>
      <c r="CR1233">
        <f t="shared" ref="CR1233" si="22909">CM1227*AZ1233</f>
        <v>0</v>
      </c>
      <c r="CS1233">
        <f t="shared" ref="CS1233" si="22910">CN1227*BA1233</f>
        <v>0</v>
      </c>
      <c r="CT1233">
        <f t="shared" ref="CT1233" si="22911">CO1227*BB1233</f>
        <v>0</v>
      </c>
    </row>
    <row r="1234" spans="6:98" x14ac:dyDescent="0.3">
      <c r="F1234" s="91">
        <f t="shared" ref="F1234:H1234" si="22912">F1233</f>
        <v>70</v>
      </c>
      <c r="G1234" s="91">
        <f t="shared" si="22912"/>
        <v>70</v>
      </c>
      <c r="H1234" s="4">
        <f t="shared" si="22912"/>
        <v>1</v>
      </c>
      <c r="I1234">
        <v>30</v>
      </c>
      <c r="J1234" s="48">
        <f t="shared" si="22720"/>
        <v>0</v>
      </c>
      <c r="K1234" s="48">
        <f t="shared" si="22721"/>
        <v>0</v>
      </c>
      <c r="L1234" s="98">
        <f t="shared" si="22722"/>
        <v>0</v>
      </c>
      <c r="M1234" s="48"/>
      <c r="N1234" s="48"/>
      <c r="O1234" s="48"/>
      <c r="P1234" s="48"/>
      <c r="Q1234" s="48"/>
      <c r="R1234" s="48"/>
      <c r="S1234" s="48"/>
      <c r="T1234" s="48">
        <f>$J1234+$K1234+$L1234</f>
        <v>0</v>
      </c>
      <c r="U1234" s="48">
        <f t="shared" si="22679"/>
        <v>0</v>
      </c>
      <c r="V1234" s="48">
        <f t="shared" si="22679"/>
        <v>0</v>
      </c>
      <c r="W1234" s="48">
        <f t="shared" si="22679"/>
        <v>0</v>
      </c>
      <c r="X1234" s="48">
        <f t="shared" si="22679"/>
        <v>0</v>
      </c>
      <c r="Y1234" s="48">
        <f t="shared" si="22679"/>
        <v>0</v>
      </c>
      <c r="Z1234" s="48">
        <f t="shared" si="22679"/>
        <v>0</v>
      </c>
      <c r="AA1234" s="48">
        <f t="shared" si="22679"/>
        <v>0</v>
      </c>
      <c r="AB1234" s="48">
        <f t="shared" si="22679"/>
        <v>0</v>
      </c>
      <c r="AC1234" s="48">
        <f t="shared" si="22679"/>
        <v>0</v>
      </c>
      <c r="AD1234" s="48">
        <f t="shared" si="22679"/>
        <v>0</v>
      </c>
      <c r="AE1234" s="48">
        <f t="shared" si="22679"/>
        <v>0</v>
      </c>
      <c r="AF1234" s="48">
        <f t="shared" si="22679"/>
        <v>0</v>
      </c>
      <c r="AG1234" s="48">
        <f t="shared" si="22679"/>
        <v>0</v>
      </c>
      <c r="AH1234" s="48">
        <f t="shared" si="22679"/>
        <v>0</v>
      </c>
      <c r="AI1234" s="48">
        <f t="shared" si="22679"/>
        <v>0</v>
      </c>
      <c r="AJ1234" s="48">
        <f t="shared" si="22679"/>
        <v>0</v>
      </c>
      <c r="AK1234" s="48">
        <f t="shared" si="22679"/>
        <v>0</v>
      </c>
      <c r="AL1234" s="48">
        <f t="shared" si="22679"/>
        <v>0</v>
      </c>
      <c r="AM1234" s="48">
        <f t="shared" si="22679"/>
        <v>0</v>
      </c>
      <c r="AN1234" s="48">
        <f t="shared" si="22679"/>
        <v>0</v>
      </c>
      <c r="AO1234" s="48">
        <f t="shared" si="22679"/>
        <v>0</v>
      </c>
      <c r="AP1234" s="48">
        <f t="shared" si="22679"/>
        <v>0</v>
      </c>
      <c r="AQ1234" s="48">
        <f t="shared" si="22679"/>
        <v>0</v>
      </c>
      <c r="AR1234" s="48">
        <f t="shared" si="22679"/>
        <v>0</v>
      </c>
      <c r="AS1234" s="48">
        <f t="shared" si="22679"/>
        <v>0</v>
      </c>
      <c r="AT1234" s="48">
        <f t="shared" si="22679"/>
        <v>0</v>
      </c>
      <c r="AU1234" s="48">
        <f t="shared" si="22679"/>
        <v>0</v>
      </c>
      <c r="AV1234" s="48">
        <f t="shared" si="22679"/>
        <v>0</v>
      </c>
      <c r="AW1234" s="48">
        <f t="shared" si="22679"/>
        <v>0</v>
      </c>
      <c r="AX1234" s="48">
        <f t="shared" si="22679"/>
        <v>0</v>
      </c>
      <c r="AY1234" s="48">
        <f t="shared" ref="AY1234:BB1249" si="22913">$J1234+$K1234+$L1234</f>
        <v>0</v>
      </c>
      <c r="AZ1234" s="48">
        <f t="shared" si="22913"/>
        <v>0</v>
      </c>
      <c r="BA1234" s="48">
        <f t="shared" si="22913"/>
        <v>0</v>
      </c>
      <c r="BB1234" s="48">
        <f t="shared" si="22913"/>
        <v>0</v>
      </c>
      <c r="BC1234" s="48"/>
      <c r="BE1234" t="s">
        <v>183</v>
      </c>
      <c r="BL1234">
        <f>BF1227*T1234</f>
        <v>0</v>
      </c>
      <c r="BM1234">
        <f t="shared" ref="BM1234" si="22914">BG1227*U1234</f>
        <v>0</v>
      </c>
      <c r="BN1234">
        <f t="shared" ref="BN1234" si="22915">BH1227*V1234</f>
        <v>0</v>
      </c>
      <c r="BO1234">
        <f t="shared" ref="BO1234" si="22916">BI1227*W1234</f>
        <v>0</v>
      </c>
      <c r="BP1234">
        <f t="shared" ref="BP1234" si="22917">BJ1227*X1234</f>
        <v>0</v>
      </c>
      <c r="BQ1234">
        <f t="shared" ref="BQ1234" si="22918">BK1227*Y1234</f>
        <v>0</v>
      </c>
      <c r="BR1234">
        <f t="shared" ref="BR1234" si="22919">BL1227*Z1234</f>
        <v>0</v>
      </c>
      <c r="BS1234">
        <f t="shared" ref="BS1234" si="22920">BM1227*AA1234</f>
        <v>0</v>
      </c>
      <c r="BT1234">
        <f t="shared" ref="BT1234" si="22921">BN1227*AB1234</f>
        <v>0</v>
      </c>
      <c r="BU1234">
        <f t="shared" ref="BU1234" si="22922">BO1227*AC1234</f>
        <v>0</v>
      </c>
      <c r="BV1234">
        <f t="shared" ref="BV1234" si="22923">BP1227*AD1234</f>
        <v>0</v>
      </c>
      <c r="BW1234">
        <f t="shared" ref="BW1234" si="22924">BQ1227*AE1234</f>
        <v>0</v>
      </c>
      <c r="BX1234">
        <f t="shared" ref="BX1234" si="22925">BR1227*AF1234</f>
        <v>0</v>
      </c>
      <c r="BY1234">
        <f t="shared" ref="BY1234" si="22926">BS1227*AG1234</f>
        <v>0</v>
      </c>
      <c r="BZ1234">
        <f t="shared" ref="BZ1234" si="22927">BT1227*AH1234</f>
        <v>0</v>
      </c>
      <c r="CA1234">
        <f t="shared" ref="CA1234" si="22928">BU1227*AI1234</f>
        <v>0</v>
      </c>
      <c r="CB1234">
        <f t="shared" ref="CB1234" si="22929">BV1227*AJ1234</f>
        <v>0</v>
      </c>
      <c r="CC1234">
        <f t="shared" ref="CC1234" si="22930">BW1227*AK1234</f>
        <v>0</v>
      </c>
      <c r="CD1234">
        <f t="shared" ref="CD1234" si="22931">BX1227*AL1234</f>
        <v>0</v>
      </c>
      <c r="CE1234">
        <f t="shared" ref="CE1234" si="22932">BY1227*AM1234</f>
        <v>0</v>
      </c>
      <c r="CF1234">
        <f t="shared" ref="CF1234" si="22933">BZ1227*AN1234</f>
        <v>0</v>
      </c>
      <c r="CG1234">
        <f t="shared" ref="CG1234" si="22934">CA1227*AO1234</f>
        <v>0</v>
      </c>
      <c r="CH1234">
        <f t="shared" ref="CH1234" si="22935">CB1227*AP1234</f>
        <v>0</v>
      </c>
      <c r="CI1234">
        <f t="shared" ref="CI1234" si="22936">CC1227*AQ1234</f>
        <v>0</v>
      </c>
      <c r="CJ1234">
        <f t="shared" ref="CJ1234" si="22937">CD1227*AR1234</f>
        <v>0</v>
      </c>
      <c r="CK1234">
        <f t="shared" ref="CK1234" si="22938">CE1227*AS1234</f>
        <v>0</v>
      </c>
      <c r="CL1234">
        <f t="shared" ref="CL1234" si="22939">CF1227*AT1234</f>
        <v>0</v>
      </c>
      <c r="CM1234">
        <f t="shared" ref="CM1234" si="22940">CG1227*AU1234</f>
        <v>0</v>
      </c>
      <c r="CN1234">
        <f t="shared" ref="CN1234" si="22941">CH1227*AV1234</f>
        <v>0</v>
      </c>
      <c r="CO1234">
        <f t="shared" ref="CO1234" si="22942">CI1227*AW1234</f>
        <v>0</v>
      </c>
      <c r="CP1234">
        <f t="shared" ref="CP1234" si="22943">CJ1227*AX1234</f>
        <v>0</v>
      </c>
      <c r="CQ1234">
        <f t="shared" ref="CQ1234" si="22944">CK1227*AY1234</f>
        <v>0</v>
      </c>
      <c r="CR1234">
        <f t="shared" ref="CR1234" si="22945">CL1227*AZ1234</f>
        <v>0</v>
      </c>
      <c r="CS1234">
        <f t="shared" ref="CS1234" si="22946">CM1227*BA1234</f>
        <v>0</v>
      </c>
      <c r="CT1234">
        <f t="shared" ref="CT1234" si="22947">CN1227*BB1234</f>
        <v>0</v>
      </c>
    </row>
    <row r="1235" spans="6:98" x14ac:dyDescent="0.3">
      <c r="F1235" s="91">
        <f t="shared" ref="F1235:H1235" si="22948">F1234</f>
        <v>70</v>
      </c>
      <c r="G1235" s="91">
        <f t="shared" si="22948"/>
        <v>70</v>
      </c>
      <c r="H1235" s="4">
        <f t="shared" si="22948"/>
        <v>1</v>
      </c>
      <c r="I1235">
        <v>35</v>
      </c>
      <c r="J1235" s="48">
        <f t="shared" si="22720"/>
        <v>0</v>
      </c>
      <c r="K1235" s="48">
        <f>IF(IF(AND(I1235&gt;=(F1235*2),I1235&lt;=G1235+F1235+(G1235-F1235+5)+1),((H1235)^2)*(I1236-F1235*2)/5,0)&lt;=H1235,IF(AND(I1235&gt;=(F1235*2),I1235&lt;=G1235+F1235+(G1235-F1235+5)+1),((H1235)^2)*(I1236-F1235*2)/5,0),(K1234-H1235^2))</f>
        <v>0</v>
      </c>
      <c r="L1235" s="98">
        <f t="shared" si="22722"/>
        <v>0</v>
      </c>
      <c r="M1235" s="48"/>
      <c r="N1235" s="48"/>
      <c r="O1235" s="48"/>
      <c r="P1235" s="48"/>
      <c r="Q1235" s="48"/>
      <c r="R1235" s="48"/>
      <c r="S1235" s="48"/>
      <c r="T1235" s="48"/>
      <c r="U1235" s="48">
        <f>$J1235+$K1235+$L1235</f>
        <v>0</v>
      </c>
      <c r="V1235" s="48">
        <f t="shared" ref="V1235:AX1245" si="22949">$J1235+$K1235+$L1235</f>
        <v>0</v>
      </c>
      <c r="W1235" s="48">
        <f t="shared" si="22949"/>
        <v>0</v>
      </c>
      <c r="X1235" s="48">
        <f t="shared" si="22949"/>
        <v>0</v>
      </c>
      <c r="Y1235" s="48">
        <f t="shared" si="22949"/>
        <v>0</v>
      </c>
      <c r="Z1235" s="48">
        <f t="shared" si="22949"/>
        <v>0</v>
      </c>
      <c r="AA1235" s="48">
        <f t="shared" si="22949"/>
        <v>0</v>
      </c>
      <c r="AB1235" s="48">
        <f t="shared" si="22949"/>
        <v>0</v>
      </c>
      <c r="AC1235" s="48">
        <f t="shared" si="22949"/>
        <v>0</v>
      </c>
      <c r="AD1235" s="48">
        <f t="shared" si="22949"/>
        <v>0</v>
      </c>
      <c r="AE1235" s="48">
        <f t="shared" si="22949"/>
        <v>0</v>
      </c>
      <c r="AF1235" s="48">
        <f t="shared" si="22949"/>
        <v>0</v>
      </c>
      <c r="AG1235" s="48">
        <f t="shared" si="22949"/>
        <v>0</v>
      </c>
      <c r="AH1235" s="48">
        <f t="shared" si="22949"/>
        <v>0</v>
      </c>
      <c r="AI1235" s="48">
        <f t="shared" si="22949"/>
        <v>0</v>
      </c>
      <c r="AJ1235" s="48">
        <f t="shared" si="22949"/>
        <v>0</v>
      </c>
      <c r="AK1235" s="48">
        <f t="shared" si="22949"/>
        <v>0</v>
      </c>
      <c r="AL1235" s="48">
        <f t="shared" si="22949"/>
        <v>0</v>
      </c>
      <c r="AM1235" s="48">
        <f t="shared" si="22949"/>
        <v>0</v>
      </c>
      <c r="AN1235" s="48">
        <f t="shared" si="22949"/>
        <v>0</v>
      </c>
      <c r="AO1235" s="48">
        <f t="shared" si="22949"/>
        <v>0</v>
      </c>
      <c r="AP1235" s="48">
        <f t="shared" si="22949"/>
        <v>0</v>
      </c>
      <c r="AQ1235" s="48">
        <f t="shared" si="22949"/>
        <v>0</v>
      </c>
      <c r="AR1235" s="48">
        <f t="shared" si="22949"/>
        <v>0</v>
      </c>
      <c r="AS1235" s="48">
        <f t="shared" si="22949"/>
        <v>0</v>
      </c>
      <c r="AT1235" s="48">
        <f t="shared" si="22949"/>
        <v>0</v>
      </c>
      <c r="AU1235" s="48">
        <f t="shared" si="22949"/>
        <v>0</v>
      </c>
      <c r="AV1235" s="48">
        <f t="shared" si="22949"/>
        <v>0</v>
      </c>
      <c r="AW1235" s="48">
        <f t="shared" si="22949"/>
        <v>0</v>
      </c>
      <c r="AX1235" s="48">
        <f t="shared" si="22949"/>
        <v>0</v>
      </c>
      <c r="AY1235" s="48">
        <f t="shared" si="22913"/>
        <v>0</v>
      </c>
      <c r="AZ1235" s="48">
        <f t="shared" si="22913"/>
        <v>0</v>
      </c>
      <c r="BA1235" s="48">
        <f t="shared" si="22913"/>
        <v>0</v>
      </c>
      <c r="BB1235" s="48">
        <f t="shared" si="22913"/>
        <v>0</v>
      </c>
      <c r="BC1235" s="48"/>
      <c r="BE1235" t="s">
        <v>184</v>
      </c>
      <c r="BM1235">
        <f>BF1227*U1235</f>
        <v>0</v>
      </c>
      <c r="BN1235">
        <f t="shared" ref="BN1235" si="22950">BG1227*V1235</f>
        <v>0</v>
      </c>
      <c r="BO1235">
        <f t="shared" ref="BO1235" si="22951">BH1227*W1235</f>
        <v>0</v>
      </c>
      <c r="BP1235">
        <f t="shared" ref="BP1235" si="22952">BI1227*X1235</f>
        <v>0</v>
      </c>
      <c r="BQ1235">
        <f t="shared" ref="BQ1235" si="22953">BJ1227*Y1235</f>
        <v>0</v>
      </c>
      <c r="BR1235">
        <f t="shared" ref="BR1235" si="22954">BK1227*Z1235</f>
        <v>0</v>
      </c>
      <c r="BS1235">
        <f t="shared" ref="BS1235" si="22955">BL1227*AA1235</f>
        <v>0</v>
      </c>
      <c r="BT1235">
        <f t="shared" ref="BT1235" si="22956">BM1227*AB1235</f>
        <v>0</v>
      </c>
      <c r="BU1235">
        <f t="shared" ref="BU1235" si="22957">BN1227*AC1235</f>
        <v>0</v>
      </c>
      <c r="BV1235">
        <f t="shared" ref="BV1235" si="22958">BO1227*AD1235</f>
        <v>0</v>
      </c>
      <c r="BW1235">
        <f t="shared" ref="BW1235" si="22959">BP1227*AE1235</f>
        <v>0</v>
      </c>
      <c r="BX1235">
        <f t="shared" ref="BX1235" si="22960">BQ1227*AF1235</f>
        <v>0</v>
      </c>
      <c r="BY1235">
        <f t="shared" ref="BY1235" si="22961">BR1227*AG1235</f>
        <v>0</v>
      </c>
      <c r="BZ1235">
        <f t="shared" ref="BZ1235" si="22962">BS1227*AH1235</f>
        <v>0</v>
      </c>
      <c r="CA1235">
        <f t="shared" ref="CA1235" si="22963">BT1227*AI1235</f>
        <v>0</v>
      </c>
      <c r="CB1235">
        <f t="shared" ref="CB1235" si="22964">BU1227*AJ1235</f>
        <v>0</v>
      </c>
      <c r="CC1235">
        <f t="shared" ref="CC1235" si="22965">BV1227*AK1235</f>
        <v>0</v>
      </c>
      <c r="CD1235">
        <f t="shared" ref="CD1235" si="22966">BW1227*AL1235</f>
        <v>0</v>
      </c>
      <c r="CE1235">
        <f t="shared" ref="CE1235" si="22967">BX1227*AM1235</f>
        <v>0</v>
      </c>
      <c r="CF1235">
        <f t="shared" ref="CF1235" si="22968">BY1227*AN1235</f>
        <v>0</v>
      </c>
      <c r="CG1235">
        <f t="shared" ref="CG1235" si="22969">BZ1227*AO1235</f>
        <v>0</v>
      </c>
      <c r="CH1235">
        <f t="shared" ref="CH1235" si="22970">CA1227*AP1235</f>
        <v>0</v>
      </c>
      <c r="CI1235">
        <f t="shared" ref="CI1235" si="22971">CB1227*AQ1235</f>
        <v>0</v>
      </c>
      <c r="CJ1235">
        <f t="shared" ref="CJ1235" si="22972">CC1227*AR1235</f>
        <v>0</v>
      </c>
      <c r="CK1235">
        <f t="shared" ref="CK1235" si="22973">CD1227*AS1235</f>
        <v>0</v>
      </c>
      <c r="CL1235">
        <f t="shared" ref="CL1235" si="22974">CE1227*AT1235</f>
        <v>0</v>
      </c>
      <c r="CM1235">
        <f t="shared" ref="CM1235" si="22975">CF1227*AU1235</f>
        <v>0</v>
      </c>
      <c r="CN1235">
        <f t="shared" ref="CN1235" si="22976">CG1227*AV1235</f>
        <v>0</v>
      </c>
      <c r="CO1235">
        <f t="shared" ref="CO1235" si="22977">CH1227*AW1235</f>
        <v>0</v>
      </c>
      <c r="CP1235">
        <f t="shared" ref="CP1235" si="22978">CI1227*AX1235</f>
        <v>0</v>
      </c>
      <c r="CQ1235">
        <f t="shared" ref="CQ1235" si="22979">CJ1227*AY1235</f>
        <v>0</v>
      </c>
      <c r="CR1235">
        <f t="shared" ref="CR1235" si="22980">CK1227*AZ1235</f>
        <v>0</v>
      </c>
      <c r="CS1235">
        <f t="shared" ref="CS1235" si="22981">CL1227*BA1235</f>
        <v>0</v>
      </c>
      <c r="CT1235">
        <f t="shared" ref="CT1235" si="22982">CM1227*BB1235</f>
        <v>0</v>
      </c>
    </row>
    <row r="1236" spans="6:98" x14ac:dyDescent="0.3">
      <c r="F1236" s="91">
        <f t="shared" ref="F1236:H1236" si="22983">F1235</f>
        <v>70</v>
      </c>
      <c r="G1236" s="91">
        <f t="shared" si="22983"/>
        <v>70</v>
      </c>
      <c r="H1236" s="4">
        <f t="shared" si="22983"/>
        <v>1</v>
      </c>
      <c r="I1236">
        <v>40</v>
      </c>
      <c r="J1236" s="48">
        <f t="shared" si="22720"/>
        <v>0</v>
      </c>
      <c r="K1236" s="48">
        <f t="shared" ref="K1236:K1251" si="22984">IF(IF(AND(I1236&gt;=(F1236*2),I1236&lt;=G1236+F1236+(G1236-F1236+5)+1),((H1236)^2)*(I1237-F1236*2)/5,0)&lt;=H1236,IF(AND(I1236&gt;=(F1236*2),I1236&lt;=G1236+F1236+(G1236-F1236+5)+1),((H1236)^2)*(I1237-F1236*2)/5,0),(K1235-H1236^2))</f>
        <v>0</v>
      </c>
      <c r="L1236" s="98">
        <f t="shared" si="22722"/>
        <v>0</v>
      </c>
      <c r="M1236" s="48"/>
      <c r="N1236" s="48"/>
      <c r="O1236" s="48"/>
      <c r="P1236" s="48"/>
      <c r="Q1236" s="48"/>
      <c r="R1236" s="48"/>
      <c r="S1236" s="48"/>
      <c r="T1236" s="48"/>
      <c r="U1236" s="48"/>
      <c r="V1236" s="48">
        <f>$J1236+$K1236+$L1236</f>
        <v>0</v>
      </c>
      <c r="W1236" s="48">
        <f t="shared" si="22949"/>
        <v>0</v>
      </c>
      <c r="X1236" s="48">
        <f t="shared" si="22949"/>
        <v>0</v>
      </c>
      <c r="Y1236" s="48">
        <f t="shared" si="22949"/>
        <v>0</v>
      </c>
      <c r="Z1236" s="48">
        <f t="shared" si="22949"/>
        <v>0</v>
      </c>
      <c r="AA1236" s="48">
        <f t="shared" si="22949"/>
        <v>0</v>
      </c>
      <c r="AB1236" s="48">
        <f t="shared" si="22949"/>
        <v>0</v>
      </c>
      <c r="AC1236" s="48">
        <f t="shared" si="22949"/>
        <v>0</v>
      </c>
      <c r="AD1236" s="48">
        <f t="shared" si="22949"/>
        <v>0</v>
      </c>
      <c r="AE1236" s="48">
        <f t="shared" si="22949"/>
        <v>0</v>
      </c>
      <c r="AF1236" s="48">
        <f t="shared" si="22949"/>
        <v>0</v>
      </c>
      <c r="AG1236" s="48">
        <f t="shared" si="22949"/>
        <v>0</v>
      </c>
      <c r="AH1236" s="48">
        <f t="shared" si="22949"/>
        <v>0</v>
      </c>
      <c r="AI1236" s="48">
        <f t="shared" si="22949"/>
        <v>0</v>
      </c>
      <c r="AJ1236" s="48">
        <f t="shared" si="22949"/>
        <v>0</v>
      </c>
      <c r="AK1236" s="48">
        <f t="shared" si="22949"/>
        <v>0</v>
      </c>
      <c r="AL1236" s="48">
        <f t="shared" si="22949"/>
        <v>0</v>
      </c>
      <c r="AM1236" s="48">
        <f t="shared" si="22949"/>
        <v>0</v>
      </c>
      <c r="AN1236" s="48">
        <f t="shared" si="22949"/>
        <v>0</v>
      </c>
      <c r="AO1236" s="48">
        <f t="shared" si="22949"/>
        <v>0</v>
      </c>
      <c r="AP1236" s="48">
        <f t="shared" si="22949"/>
        <v>0</v>
      </c>
      <c r="AQ1236" s="48">
        <f t="shared" si="22949"/>
        <v>0</v>
      </c>
      <c r="AR1236" s="48">
        <f t="shared" si="22949"/>
        <v>0</v>
      </c>
      <c r="AS1236" s="48">
        <f t="shared" si="22949"/>
        <v>0</v>
      </c>
      <c r="AT1236" s="48">
        <f t="shared" si="22949"/>
        <v>0</v>
      </c>
      <c r="AU1236" s="48">
        <f t="shared" si="22949"/>
        <v>0</v>
      </c>
      <c r="AV1236" s="48">
        <f t="shared" si="22949"/>
        <v>0</v>
      </c>
      <c r="AW1236" s="48">
        <f t="shared" si="22949"/>
        <v>0</v>
      </c>
      <c r="AX1236" s="48">
        <f t="shared" si="22949"/>
        <v>0</v>
      </c>
      <c r="AY1236" s="48">
        <f t="shared" si="22913"/>
        <v>0</v>
      </c>
      <c r="AZ1236" s="48">
        <f t="shared" si="22913"/>
        <v>0</v>
      </c>
      <c r="BA1236" s="48">
        <f t="shared" si="22913"/>
        <v>0</v>
      </c>
      <c r="BB1236" s="48">
        <f t="shared" si="22913"/>
        <v>0</v>
      </c>
      <c r="BC1236" s="48"/>
      <c r="BE1236" t="s">
        <v>185</v>
      </c>
      <c r="BN1236">
        <f>BF1227*V1236</f>
        <v>0</v>
      </c>
      <c r="BO1236">
        <f t="shared" ref="BO1236" si="22985">BG1227*W1236</f>
        <v>0</v>
      </c>
      <c r="BP1236">
        <f t="shared" ref="BP1236" si="22986">BH1227*X1236</f>
        <v>0</v>
      </c>
      <c r="BQ1236">
        <f t="shared" ref="BQ1236" si="22987">BI1227*Y1236</f>
        <v>0</v>
      </c>
      <c r="BR1236">
        <f t="shared" ref="BR1236" si="22988">BJ1227*Z1236</f>
        <v>0</v>
      </c>
      <c r="BS1236">
        <f t="shared" ref="BS1236" si="22989">BK1227*AA1236</f>
        <v>0</v>
      </c>
      <c r="BT1236">
        <f t="shared" ref="BT1236" si="22990">BL1227*AB1236</f>
        <v>0</v>
      </c>
      <c r="BU1236">
        <f t="shared" ref="BU1236" si="22991">BM1227*AC1236</f>
        <v>0</v>
      </c>
      <c r="BV1236">
        <f t="shared" ref="BV1236" si="22992">BN1227*AD1236</f>
        <v>0</v>
      </c>
      <c r="BW1236">
        <f t="shared" ref="BW1236" si="22993">BO1227*AE1236</f>
        <v>0</v>
      </c>
      <c r="BX1236">
        <f t="shared" ref="BX1236" si="22994">BP1227*AF1236</f>
        <v>0</v>
      </c>
      <c r="BY1236">
        <f t="shared" ref="BY1236" si="22995">BQ1227*AG1236</f>
        <v>0</v>
      </c>
      <c r="BZ1236">
        <f t="shared" ref="BZ1236" si="22996">BR1227*AH1236</f>
        <v>0</v>
      </c>
      <c r="CA1236">
        <f t="shared" ref="CA1236" si="22997">BS1227*AI1236</f>
        <v>0</v>
      </c>
      <c r="CB1236">
        <f t="shared" ref="CB1236" si="22998">BT1227*AJ1236</f>
        <v>0</v>
      </c>
      <c r="CC1236">
        <f t="shared" ref="CC1236" si="22999">BU1227*AK1236</f>
        <v>0</v>
      </c>
      <c r="CD1236">
        <f t="shared" ref="CD1236" si="23000">BV1227*AL1236</f>
        <v>0</v>
      </c>
      <c r="CE1236">
        <f t="shared" ref="CE1236" si="23001">BW1227*AM1236</f>
        <v>0</v>
      </c>
      <c r="CF1236">
        <f t="shared" ref="CF1236" si="23002">BX1227*AN1236</f>
        <v>0</v>
      </c>
      <c r="CG1236">
        <f t="shared" ref="CG1236" si="23003">BY1227*AO1236</f>
        <v>0</v>
      </c>
      <c r="CH1236">
        <f t="shared" ref="CH1236" si="23004">BZ1227*AP1236</f>
        <v>0</v>
      </c>
      <c r="CI1236">
        <f t="shared" ref="CI1236" si="23005">CA1227*AQ1236</f>
        <v>0</v>
      </c>
      <c r="CJ1236">
        <f t="shared" ref="CJ1236" si="23006">CB1227*AR1236</f>
        <v>0</v>
      </c>
      <c r="CK1236">
        <f t="shared" ref="CK1236" si="23007">CC1227*AS1236</f>
        <v>0</v>
      </c>
      <c r="CL1236">
        <f t="shared" ref="CL1236" si="23008">CD1227*AT1236</f>
        <v>0</v>
      </c>
      <c r="CM1236">
        <f t="shared" ref="CM1236" si="23009">CE1227*AU1236</f>
        <v>0</v>
      </c>
      <c r="CN1236">
        <f t="shared" ref="CN1236" si="23010">CF1227*AV1236</f>
        <v>0</v>
      </c>
      <c r="CO1236">
        <f t="shared" ref="CO1236" si="23011">CG1227*AW1236</f>
        <v>0</v>
      </c>
      <c r="CP1236">
        <f t="shared" ref="CP1236" si="23012">CH1227*AX1236</f>
        <v>0</v>
      </c>
      <c r="CQ1236">
        <f t="shared" ref="CQ1236" si="23013">CI1227*AY1236</f>
        <v>0</v>
      </c>
      <c r="CR1236">
        <f t="shared" ref="CR1236" si="23014">CJ1227*AZ1236</f>
        <v>0</v>
      </c>
      <c r="CS1236">
        <f t="shared" ref="CS1236" si="23015">CK1227*BA1236</f>
        <v>0</v>
      </c>
      <c r="CT1236">
        <f t="shared" ref="CT1236" si="23016">CL1227*BB1236</f>
        <v>0</v>
      </c>
    </row>
    <row r="1237" spans="6:98" x14ac:dyDescent="0.3">
      <c r="F1237" s="91">
        <f t="shared" ref="F1237:H1237" si="23017">F1236</f>
        <v>70</v>
      </c>
      <c r="G1237" s="91">
        <f t="shared" si="23017"/>
        <v>70</v>
      </c>
      <c r="H1237" s="4">
        <f t="shared" si="23017"/>
        <v>1</v>
      </c>
      <c r="I1237">
        <v>45</v>
      </c>
      <c r="J1237" s="48">
        <f t="shared" si="22720"/>
        <v>0</v>
      </c>
      <c r="K1237" s="48">
        <f t="shared" si="22984"/>
        <v>0</v>
      </c>
      <c r="L1237" s="98">
        <f t="shared" si="22722"/>
        <v>0</v>
      </c>
      <c r="M1237" s="48"/>
      <c r="N1237" s="48"/>
      <c r="O1237" s="48"/>
      <c r="P1237" s="48"/>
      <c r="Q1237" s="48"/>
      <c r="R1237" s="48"/>
      <c r="S1237" s="48"/>
      <c r="T1237" s="48"/>
      <c r="U1237" s="48"/>
      <c r="V1237" s="48"/>
      <c r="W1237" s="48">
        <f>$J1237+$K1237+$L1237</f>
        <v>0</v>
      </c>
      <c r="X1237" s="48">
        <f t="shared" si="22949"/>
        <v>0</v>
      </c>
      <c r="Y1237" s="48">
        <f t="shared" si="22949"/>
        <v>0</v>
      </c>
      <c r="Z1237" s="48">
        <f t="shared" si="22949"/>
        <v>0</v>
      </c>
      <c r="AA1237" s="48">
        <f t="shared" si="22949"/>
        <v>0</v>
      </c>
      <c r="AB1237" s="48">
        <f t="shared" si="22949"/>
        <v>0</v>
      </c>
      <c r="AC1237" s="48">
        <f t="shared" si="22949"/>
        <v>0</v>
      </c>
      <c r="AD1237" s="48">
        <f t="shared" si="22949"/>
        <v>0</v>
      </c>
      <c r="AE1237" s="48">
        <f t="shared" si="22949"/>
        <v>0</v>
      </c>
      <c r="AF1237" s="48">
        <f t="shared" si="22949"/>
        <v>0</v>
      </c>
      <c r="AG1237" s="48">
        <f t="shared" si="22949"/>
        <v>0</v>
      </c>
      <c r="AH1237" s="48">
        <f t="shared" si="22949"/>
        <v>0</v>
      </c>
      <c r="AI1237" s="48">
        <f t="shared" si="22949"/>
        <v>0</v>
      </c>
      <c r="AJ1237" s="48">
        <f t="shared" si="22949"/>
        <v>0</v>
      </c>
      <c r="AK1237" s="48">
        <f t="shared" si="22949"/>
        <v>0</v>
      </c>
      <c r="AL1237" s="48">
        <f t="shared" si="22949"/>
        <v>0</v>
      </c>
      <c r="AM1237" s="48">
        <f t="shared" si="22949"/>
        <v>0</v>
      </c>
      <c r="AN1237" s="48">
        <f t="shared" si="22949"/>
        <v>0</v>
      </c>
      <c r="AO1237" s="48">
        <f t="shared" si="22949"/>
        <v>0</v>
      </c>
      <c r="AP1237" s="48">
        <f t="shared" si="22949"/>
        <v>0</v>
      </c>
      <c r="AQ1237" s="48">
        <f t="shared" si="22949"/>
        <v>0</v>
      </c>
      <c r="AR1237" s="48">
        <f t="shared" si="22949"/>
        <v>0</v>
      </c>
      <c r="AS1237" s="48">
        <f t="shared" si="22949"/>
        <v>0</v>
      </c>
      <c r="AT1237" s="48">
        <f t="shared" si="22949"/>
        <v>0</v>
      </c>
      <c r="AU1237" s="48">
        <f t="shared" si="22949"/>
        <v>0</v>
      </c>
      <c r="AV1237" s="48">
        <f t="shared" si="22949"/>
        <v>0</v>
      </c>
      <c r="AW1237" s="48">
        <f t="shared" si="22949"/>
        <v>0</v>
      </c>
      <c r="AX1237" s="48">
        <f t="shared" si="22949"/>
        <v>0</v>
      </c>
      <c r="AY1237" s="48">
        <f t="shared" si="22913"/>
        <v>0</v>
      </c>
      <c r="AZ1237" s="48">
        <f t="shared" si="22913"/>
        <v>0</v>
      </c>
      <c r="BA1237" s="48">
        <f t="shared" si="22913"/>
        <v>0</v>
      </c>
      <c r="BB1237" s="48">
        <f t="shared" si="22913"/>
        <v>0</v>
      </c>
      <c r="BC1237" s="48"/>
      <c r="BE1237" t="s">
        <v>186</v>
      </c>
      <c r="BO1237">
        <f>BF1227*W1237</f>
        <v>0</v>
      </c>
      <c r="BP1237">
        <f t="shared" ref="BP1237" si="23018">BG1227*X1237</f>
        <v>0</v>
      </c>
      <c r="BQ1237">
        <f t="shared" ref="BQ1237" si="23019">BH1227*Y1237</f>
        <v>0</v>
      </c>
      <c r="BR1237">
        <f t="shared" ref="BR1237" si="23020">BI1227*Z1237</f>
        <v>0</v>
      </c>
      <c r="BS1237">
        <f t="shared" ref="BS1237" si="23021">BJ1227*AA1237</f>
        <v>0</v>
      </c>
      <c r="BT1237">
        <f t="shared" ref="BT1237" si="23022">BK1227*AB1237</f>
        <v>0</v>
      </c>
      <c r="BU1237">
        <f t="shared" ref="BU1237" si="23023">BL1227*AC1237</f>
        <v>0</v>
      </c>
      <c r="BV1237">
        <f t="shared" ref="BV1237" si="23024">BM1227*AD1237</f>
        <v>0</v>
      </c>
      <c r="BW1237">
        <f t="shared" ref="BW1237" si="23025">BN1227*AE1237</f>
        <v>0</v>
      </c>
      <c r="BX1237">
        <f t="shared" ref="BX1237" si="23026">BO1227*AF1237</f>
        <v>0</v>
      </c>
      <c r="BY1237">
        <f t="shared" ref="BY1237" si="23027">BP1227*AG1237</f>
        <v>0</v>
      </c>
      <c r="BZ1237">
        <f t="shared" ref="BZ1237" si="23028">BQ1227*AH1237</f>
        <v>0</v>
      </c>
      <c r="CA1237">
        <f t="shared" ref="CA1237" si="23029">BR1227*AI1237</f>
        <v>0</v>
      </c>
      <c r="CB1237">
        <f t="shared" ref="CB1237" si="23030">BS1227*AJ1237</f>
        <v>0</v>
      </c>
      <c r="CC1237">
        <f t="shared" ref="CC1237" si="23031">BT1227*AK1237</f>
        <v>0</v>
      </c>
      <c r="CD1237">
        <f t="shared" ref="CD1237" si="23032">BU1227*AL1237</f>
        <v>0</v>
      </c>
      <c r="CE1237">
        <f t="shared" ref="CE1237" si="23033">BV1227*AM1237</f>
        <v>0</v>
      </c>
      <c r="CF1237">
        <f t="shared" ref="CF1237" si="23034">BW1227*AN1237</f>
        <v>0</v>
      </c>
      <c r="CG1237">
        <f t="shared" ref="CG1237" si="23035">BX1227*AO1237</f>
        <v>0</v>
      </c>
      <c r="CH1237">
        <f t="shared" ref="CH1237" si="23036">BY1227*AP1237</f>
        <v>0</v>
      </c>
      <c r="CI1237">
        <f t="shared" ref="CI1237" si="23037">BZ1227*AQ1237</f>
        <v>0</v>
      </c>
      <c r="CJ1237">
        <f t="shared" ref="CJ1237" si="23038">CA1227*AR1237</f>
        <v>0</v>
      </c>
      <c r="CK1237">
        <f t="shared" ref="CK1237" si="23039">CB1227*AS1237</f>
        <v>0</v>
      </c>
      <c r="CL1237">
        <f t="shared" ref="CL1237" si="23040">CC1227*AT1237</f>
        <v>0</v>
      </c>
      <c r="CM1237">
        <f t="shared" ref="CM1237" si="23041">CD1227*AU1237</f>
        <v>0</v>
      </c>
      <c r="CN1237">
        <f t="shared" ref="CN1237" si="23042">CE1227*AV1237</f>
        <v>0</v>
      </c>
      <c r="CO1237">
        <f t="shared" ref="CO1237" si="23043">CF1227*AW1237</f>
        <v>0</v>
      </c>
      <c r="CP1237">
        <f t="shared" ref="CP1237" si="23044">CG1227*AX1237</f>
        <v>0</v>
      </c>
      <c r="CQ1237">
        <f t="shared" ref="CQ1237" si="23045">CH1227*AY1237</f>
        <v>0</v>
      </c>
      <c r="CR1237">
        <f t="shared" ref="CR1237" si="23046">CI1227*AZ1237</f>
        <v>0</v>
      </c>
      <c r="CS1237">
        <f t="shared" ref="CS1237" si="23047">CJ1227*BA1237</f>
        <v>0</v>
      </c>
      <c r="CT1237">
        <f t="shared" ref="CT1237" si="23048">CK1227*BB1237</f>
        <v>0</v>
      </c>
    </row>
    <row r="1238" spans="6:98" x14ac:dyDescent="0.3">
      <c r="F1238" s="91">
        <f t="shared" ref="F1238:H1238" si="23049">F1237</f>
        <v>70</v>
      </c>
      <c r="G1238" s="91">
        <f t="shared" si="23049"/>
        <v>70</v>
      </c>
      <c r="H1238" s="4">
        <f t="shared" si="23049"/>
        <v>1</v>
      </c>
      <c r="I1238">
        <v>50</v>
      </c>
      <c r="J1238" s="48">
        <f t="shared" si="22720"/>
        <v>0</v>
      </c>
      <c r="K1238" s="48">
        <f t="shared" si="22984"/>
        <v>0</v>
      </c>
      <c r="L1238" s="98">
        <f t="shared" si="22722"/>
        <v>0</v>
      </c>
      <c r="M1238" s="48"/>
      <c r="N1238" s="48"/>
      <c r="O1238" s="48"/>
      <c r="P1238" s="48"/>
      <c r="Q1238" s="48"/>
      <c r="R1238" s="48"/>
      <c r="S1238" s="48"/>
      <c r="T1238" s="48"/>
      <c r="U1238" s="48"/>
      <c r="V1238" s="48"/>
      <c r="W1238" s="48"/>
      <c r="X1238" s="48">
        <f>$J1238+$K1238+$L1238</f>
        <v>0</v>
      </c>
      <c r="Y1238" s="48">
        <f t="shared" si="22949"/>
        <v>0</v>
      </c>
      <c r="Z1238" s="48">
        <f t="shared" si="22949"/>
        <v>0</v>
      </c>
      <c r="AA1238" s="48">
        <f t="shared" si="22949"/>
        <v>0</v>
      </c>
      <c r="AB1238" s="48">
        <f t="shared" si="22949"/>
        <v>0</v>
      </c>
      <c r="AC1238" s="48">
        <f t="shared" si="22949"/>
        <v>0</v>
      </c>
      <c r="AD1238" s="48">
        <f t="shared" si="22949"/>
        <v>0</v>
      </c>
      <c r="AE1238" s="48">
        <f t="shared" si="22949"/>
        <v>0</v>
      </c>
      <c r="AF1238" s="48">
        <f t="shared" si="22949"/>
        <v>0</v>
      </c>
      <c r="AG1238" s="48">
        <f t="shared" si="22949"/>
        <v>0</v>
      </c>
      <c r="AH1238" s="48">
        <f t="shared" si="22949"/>
        <v>0</v>
      </c>
      <c r="AI1238" s="48">
        <f t="shared" si="22949"/>
        <v>0</v>
      </c>
      <c r="AJ1238" s="48">
        <f t="shared" si="22949"/>
        <v>0</v>
      </c>
      <c r="AK1238" s="48">
        <f t="shared" si="22949"/>
        <v>0</v>
      </c>
      <c r="AL1238" s="48">
        <f t="shared" si="22949"/>
        <v>0</v>
      </c>
      <c r="AM1238" s="48">
        <f t="shared" si="22949"/>
        <v>0</v>
      </c>
      <c r="AN1238" s="48">
        <f t="shared" si="22949"/>
        <v>0</v>
      </c>
      <c r="AO1238" s="48">
        <f t="shared" si="22949"/>
        <v>0</v>
      </c>
      <c r="AP1238" s="48">
        <f t="shared" si="22949"/>
        <v>0</v>
      </c>
      <c r="AQ1238" s="48">
        <f t="shared" si="22949"/>
        <v>0</v>
      </c>
      <c r="AR1238" s="48">
        <f t="shared" si="22949"/>
        <v>0</v>
      </c>
      <c r="AS1238" s="48">
        <f t="shared" si="22949"/>
        <v>0</v>
      </c>
      <c r="AT1238" s="48">
        <f t="shared" si="22949"/>
        <v>0</v>
      </c>
      <c r="AU1238" s="48">
        <f t="shared" si="22949"/>
        <v>0</v>
      </c>
      <c r="AV1238" s="48">
        <f t="shared" si="22949"/>
        <v>0</v>
      </c>
      <c r="AW1238" s="48">
        <f t="shared" si="22949"/>
        <v>0</v>
      </c>
      <c r="AX1238" s="48">
        <f t="shared" si="22949"/>
        <v>0</v>
      </c>
      <c r="AY1238" s="48">
        <f t="shared" si="22913"/>
        <v>0</v>
      </c>
      <c r="AZ1238" s="48">
        <f t="shared" si="22913"/>
        <v>0</v>
      </c>
      <c r="BA1238" s="48">
        <f t="shared" si="22913"/>
        <v>0</v>
      </c>
      <c r="BB1238" s="48">
        <f t="shared" si="22913"/>
        <v>0</v>
      </c>
      <c r="BC1238" s="48"/>
      <c r="BE1238" t="s">
        <v>187</v>
      </c>
      <c r="BP1238">
        <f>BF1227*X1238</f>
        <v>0</v>
      </c>
      <c r="BQ1238">
        <f t="shared" ref="BQ1238" si="23050">BG1227*Y1238</f>
        <v>0</v>
      </c>
      <c r="BR1238">
        <f t="shared" ref="BR1238" si="23051">BH1227*Z1238</f>
        <v>0</v>
      </c>
      <c r="BS1238">
        <f t="shared" ref="BS1238" si="23052">BI1227*AA1238</f>
        <v>0</v>
      </c>
      <c r="BT1238">
        <f t="shared" ref="BT1238" si="23053">BJ1227*AB1238</f>
        <v>0</v>
      </c>
      <c r="BU1238">
        <f t="shared" ref="BU1238" si="23054">BK1227*AC1238</f>
        <v>0</v>
      </c>
      <c r="BV1238">
        <f t="shared" ref="BV1238" si="23055">BL1227*AD1238</f>
        <v>0</v>
      </c>
      <c r="BW1238">
        <f t="shared" ref="BW1238" si="23056">BM1227*AE1238</f>
        <v>0</v>
      </c>
      <c r="BX1238">
        <f t="shared" ref="BX1238" si="23057">BN1227*AF1238</f>
        <v>0</v>
      </c>
      <c r="BY1238">
        <f t="shared" ref="BY1238" si="23058">BO1227*AG1238</f>
        <v>0</v>
      </c>
      <c r="BZ1238">
        <f t="shared" ref="BZ1238" si="23059">BP1227*AH1238</f>
        <v>0</v>
      </c>
      <c r="CA1238">
        <f t="shared" ref="CA1238" si="23060">BQ1227*AI1238</f>
        <v>0</v>
      </c>
      <c r="CB1238">
        <f t="shared" ref="CB1238" si="23061">BR1227*AJ1238</f>
        <v>0</v>
      </c>
      <c r="CC1238">
        <f t="shared" ref="CC1238" si="23062">BS1227*AK1238</f>
        <v>0</v>
      </c>
      <c r="CD1238">
        <f t="shared" ref="CD1238" si="23063">BT1227*AL1238</f>
        <v>0</v>
      </c>
      <c r="CE1238">
        <f t="shared" ref="CE1238" si="23064">BU1227*AM1238</f>
        <v>0</v>
      </c>
      <c r="CF1238">
        <f t="shared" ref="CF1238" si="23065">BV1227*AN1238</f>
        <v>0</v>
      </c>
      <c r="CG1238">
        <f t="shared" ref="CG1238" si="23066">BW1227*AO1238</f>
        <v>0</v>
      </c>
      <c r="CH1238">
        <f t="shared" ref="CH1238" si="23067">BX1227*AP1238</f>
        <v>0</v>
      </c>
      <c r="CI1238">
        <f t="shared" ref="CI1238" si="23068">BY1227*AQ1238</f>
        <v>0</v>
      </c>
      <c r="CJ1238">
        <f t="shared" ref="CJ1238" si="23069">BZ1227*AR1238</f>
        <v>0</v>
      </c>
      <c r="CK1238">
        <f t="shared" ref="CK1238" si="23070">CA1227*AS1238</f>
        <v>0</v>
      </c>
      <c r="CL1238">
        <f t="shared" ref="CL1238" si="23071">CB1227*AT1238</f>
        <v>0</v>
      </c>
      <c r="CM1238">
        <f t="shared" ref="CM1238" si="23072">CC1227*AU1238</f>
        <v>0</v>
      </c>
      <c r="CN1238">
        <f t="shared" ref="CN1238" si="23073">CD1227*AV1238</f>
        <v>0</v>
      </c>
      <c r="CO1238">
        <f t="shared" ref="CO1238" si="23074">CE1227*AW1238</f>
        <v>0</v>
      </c>
      <c r="CP1238">
        <f t="shared" ref="CP1238" si="23075">CF1227*AX1238</f>
        <v>0</v>
      </c>
      <c r="CQ1238">
        <f t="shared" ref="CQ1238" si="23076">CG1227*AY1238</f>
        <v>0</v>
      </c>
      <c r="CR1238">
        <f t="shared" ref="CR1238" si="23077">CH1227*AZ1238</f>
        <v>0</v>
      </c>
      <c r="CS1238">
        <f t="shared" ref="CS1238" si="23078">CI1227*BA1238</f>
        <v>0</v>
      </c>
      <c r="CT1238">
        <f t="shared" ref="CT1238" si="23079">CJ1227*BB1238</f>
        <v>0</v>
      </c>
    </row>
    <row r="1239" spans="6:98" x14ac:dyDescent="0.3">
      <c r="F1239" s="91">
        <f t="shared" ref="F1239:H1239" si="23080">F1238</f>
        <v>70</v>
      </c>
      <c r="G1239" s="91">
        <f t="shared" si="23080"/>
        <v>70</v>
      </c>
      <c r="H1239" s="4">
        <f t="shared" si="23080"/>
        <v>1</v>
      </c>
      <c r="I1239">
        <v>55</v>
      </c>
      <c r="J1239" s="48">
        <f t="shared" si="22720"/>
        <v>0</v>
      </c>
      <c r="K1239" s="48">
        <f t="shared" si="22984"/>
        <v>0</v>
      </c>
      <c r="L1239" s="98">
        <f t="shared" si="22722"/>
        <v>0</v>
      </c>
      <c r="M1239" s="48"/>
      <c r="N1239" s="48"/>
      <c r="O1239" s="48"/>
      <c r="P1239" s="48"/>
      <c r="Q1239" s="48"/>
      <c r="R1239" s="48"/>
      <c r="S1239" s="48"/>
      <c r="T1239" s="48"/>
      <c r="U1239" s="48"/>
      <c r="V1239" s="48"/>
      <c r="W1239" s="48"/>
      <c r="X1239" s="48"/>
      <c r="Y1239" s="48">
        <f>$J1239+$K1239+$L1239</f>
        <v>0</v>
      </c>
      <c r="Z1239" s="48">
        <f t="shared" si="22949"/>
        <v>0</v>
      </c>
      <c r="AA1239" s="48">
        <f t="shared" si="22949"/>
        <v>0</v>
      </c>
      <c r="AB1239" s="48">
        <f t="shared" si="22949"/>
        <v>0</v>
      </c>
      <c r="AC1239" s="48">
        <f t="shared" si="22949"/>
        <v>0</v>
      </c>
      <c r="AD1239" s="48">
        <f t="shared" si="22949"/>
        <v>0</v>
      </c>
      <c r="AE1239" s="48">
        <f t="shared" si="22949"/>
        <v>0</v>
      </c>
      <c r="AF1239" s="48">
        <f t="shared" si="22949"/>
        <v>0</v>
      </c>
      <c r="AG1239" s="48">
        <f t="shared" si="22949"/>
        <v>0</v>
      </c>
      <c r="AH1239" s="48">
        <f t="shared" si="22949"/>
        <v>0</v>
      </c>
      <c r="AI1239" s="48">
        <f t="shared" si="22949"/>
        <v>0</v>
      </c>
      <c r="AJ1239" s="48">
        <f t="shared" si="22949"/>
        <v>0</v>
      </c>
      <c r="AK1239" s="48">
        <f t="shared" si="22949"/>
        <v>0</v>
      </c>
      <c r="AL1239" s="48">
        <f t="shared" si="22949"/>
        <v>0</v>
      </c>
      <c r="AM1239" s="48">
        <f t="shared" si="22949"/>
        <v>0</v>
      </c>
      <c r="AN1239" s="48">
        <f t="shared" si="22949"/>
        <v>0</v>
      </c>
      <c r="AO1239" s="48">
        <f t="shared" si="22949"/>
        <v>0</v>
      </c>
      <c r="AP1239" s="48">
        <f t="shared" si="22949"/>
        <v>0</v>
      </c>
      <c r="AQ1239" s="48">
        <f t="shared" si="22949"/>
        <v>0</v>
      </c>
      <c r="AR1239" s="48">
        <f t="shared" si="22949"/>
        <v>0</v>
      </c>
      <c r="AS1239" s="48">
        <f t="shared" si="22949"/>
        <v>0</v>
      </c>
      <c r="AT1239" s="48">
        <f t="shared" si="22949"/>
        <v>0</v>
      </c>
      <c r="AU1239" s="48">
        <f t="shared" si="22949"/>
        <v>0</v>
      </c>
      <c r="AV1239" s="48">
        <f t="shared" si="22949"/>
        <v>0</v>
      </c>
      <c r="AW1239" s="48">
        <f t="shared" si="22949"/>
        <v>0</v>
      </c>
      <c r="AX1239" s="48">
        <f t="shared" si="22949"/>
        <v>0</v>
      </c>
      <c r="AY1239" s="48">
        <f t="shared" si="22913"/>
        <v>0</v>
      </c>
      <c r="AZ1239" s="48">
        <f t="shared" si="22913"/>
        <v>0</v>
      </c>
      <c r="BA1239" s="48">
        <f t="shared" si="22913"/>
        <v>0</v>
      </c>
      <c r="BB1239" s="48">
        <f t="shared" si="22913"/>
        <v>0</v>
      </c>
      <c r="BC1239" s="48"/>
      <c r="BE1239" t="s">
        <v>188</v>
      </c>
      <c r="BQ1239">
        <f>BF1227*Y1239</f>
        <v>0</v>
      </c>
      <c r="BR1239">
        <f t="shared" ref="BR1239" si="23081">BG1227*Z1239</f>
        <v>0</v>
      </c>
      <c r="BS1239">
        <f t="shared" ref="BS1239" si="23082">BH1227*AA1239</f>
        <v>0</v>
      </c>
      <c r="BT1239">
        <f t="shared" ref="BT1239" si="23083">BI1227*AB1239</f>
        <v>0</v>
      </c>
      <c r="BU1239">
        <f t="shared" ref="BU1239" si="23084">BJ1227*AC1239</f>
        <v>0</v>
      </c>
      <c r="BV1239">
        <f t="shared" ref="BV1239" si="23085">BK1227*AD1239</f>
        <v>0</v>
      </c>
      <c r="BW1239">
        <f t="shared" ref="BW1239" si="23086">BL1227*AE1239</f>
        <v>0</v>
      </c>
      <c r="BX1239">
        <f t="shared" ref="BX1239" si="23087">BM1227*AF1239</f>
        <v>0</v>
      </c>
      <c r="BY1239">
        <f t="shared" ref="BY1239" si="23088">BN1227*AG1239</f>
        <v>0</v>
      </c>
      <c r="BZ1239">
        <f t="shared" ref="BZ1239" si="23089">BO1227*AH1239</f>
        <v>0</v>
      </c>
      <c r="CA1239">
        <f t="shared" ref="CA1239" si="23090">BP1227*AI1239</f>
        <v>0</v>
      </c>
      <c r="CB1239">
        <f t="shared" ref="CB1239" si="23091">BQ1227*AJ1239</f>
        <v>0</v>
      </c>
      <c r="CC1239">
        <f t="shared" ref="CC1239" si="23092">BR1227*AK1239</f>
        <v>0</v>
      </c>
      <c r="CD1239">
        <f t="shared" ref="CD1239" si="23093">BS1227*AL1239</f>
        <v>0</v>
      </c>
      <c r="CE1239">
        <f t="shared" ref="CE1239" si="23094">BT1227*AM1239</f>
        <v>0</v>
      </c>
      <c r="CF1239">
        <f t="shared" ref="CF1239" si="23095">BU1227*AN1239</f>
        <v>0</v>
      </c>
      <c r="CG1239">
        <f t="shared" ref="CG1239" si="23096">BV1227*AO1239</f>
        <v>0</v>
      </c>
      <c r="CH1239">
        <f t="shared" ref="CH1239" si="23097">BW1227*AP1239</f>
        <v>0</v>
      </c>
      <c r="CI1239">
        <f t="shared" ref="CI1239" si="23098">BX1227*AQ1239</f>
        <v>0</v>
      </c>
      <c r="CJ1239">
        <f t="shared" ref="CJ1239" si="23099">BY1227*AR1239</f>
        <v>0</v>
      </c>
      <c r="CK1239">
        <f t="shared" ref="CK1239" si="23100">BZ1227*AS1239</f>
        <v>0</v>
      </c>
      <c r="CL1239">
        <f t="shared" ref="CL1239" si="23101">CA1227*AT1239</f>
        <v>0</v>
      </c>
      <c r="CM1239">
        <f t="shared" ref="CM1239" si="23102">CB1227*AU1239</f>
        <v>0</v>
      </c>
      <c r="CN1239">
        <f t="shared" ref="CN1239" si="23103">CC1227*AV1239</f>
        <v>0</v>
      </c>
      <c r="CO1239">
        <f t="shared" ref="CO1239" si="23104">CD1227*AW1239</f>
        <v>0</v>
      </c>
      <c r="CP1239">
        <f t="shared" ref="CP1239" si="23105">CE1227*AX1239</f>
        <v>0</v>
      </c>
      <c r="CQ1239">
        <f t="shared" ref="CQ1239" si="23106">CF1227*AY1239</f>
        <v>0</v>
      </c>
      <c r="CR1239">
        <f t="shared" ref="CR1239" si="23107">CG1227*AZ1239</f>
        <v>0</v>
      </c>
      <c r="CS1239">
        <f t="shared" ref="CS1239" si="23108">CH1227*BA1239</f>
        <v>0</v>
      </c>
      <c r="CT1239">
        <f t="shared" ref="CT1239" si="23109">CI1227*BB1239</f>
        <v>0</v>
      </c>
    </row>
    <row r="1240" spans="6:98" x14ac:dyDescent="0.3">
      <c r="F1240" s="91">
        <f t="shared" ref="F1240:H1240" si="23110">F1239</f>
        <v>70</v>
      </c>
      <c r="G1240" s="91">
        <f t="shared" si="23110"/>
        <v>70</v>
      </c>
      <c r="H1240" s="4">
        <f t="shared" si="23110"/>
        <v>1</v>
      </c>
      <c r="I1240">
        <v>60</v>
      </c>
      <c r="J1240" s="48">
        <f t="shared" si="22720"/>
        <v>0</v>
      </c>
      <c r="K1240" s="48">
        <f t="shared" si="22984"/>
        <v>0</v>
      </c>
      <c r="L1240" s="98">
        <f t="shared" si="22722"/>
        <v>0</v>
      </c>
      <c r="M1240" s="48"/>
      <c r="N1240" s="48"/>
      <c r="O1240" s="48"/>
      <c r="P1240" s="48"/>
      <c r="Q1240" s="48"/>
      <c r="R1240" s="48"/>
      <c r="S1240" s="48"/>
      <c r="T1240" s="48"/>
      <c r="U1240" s="48"/>
      <c r="V1240" s="48"/>
      <c r="W1240" s="48"/>
      <c r="X1240" s="48"/>
      <c r="Y1240" s="48"/>
      <c r="Z1240" s="48">
        <f>$J1240+$K1240+$L1240</f>
        <v>0</v>
      </c>
      <c r="AA1240" s="48">
        <f t="shared" si="22949"/>
        <v>0</v>
      </c>
      <c r="AB1240" s="48">
        <f t="shared" si="22949"/>
        <v>0</v>
      </c>
      <c r="AC1240" s="48">
        <f t="shared" si="22949"/>
        <v>0</v>
      </c>
      <c r="AD1240" s="48">
        <f t="shared" si="22949"/>
        <v>0</v>
      </c>
      <c r="AE1240" s="48">
        <f t="shared" si="22949"/>
        <v>0</v>
      </c>
      <c r="AF1240" s="48">
        <f t="shared" si="22949"/>
        <v>0</v>
      </c>
      <c r="AG1240" s="48">
        <f t="shared" si="22949"/>
        <v>0</v>
      </c>
      <c r="AH1240" s="48">
        <f t="shared" si="22949"/>
        <v>0</v>
      </c>
      <c r="AI1240" s="48">
        <f t="shared" si="22949"/>
        <v>0</v>
      </c>
      <c r="AJ1240" s="48">
        <f t="shared" si="22949"/>
        <v>0</v>
      </c>
      <c r="AK1240" s="48">
        <f t="shared" si="22949"/>
        <v>0</v>
      </c>
      <c r="AL1240" s="48">
        <f t="shared" si="22949"/>
        <v>0</v>
      </c>
      <c r="AM1240" s="48">
        <f t="shared" si="22949"/>
        <v>0</v>
      </c>
      <c r="AN1240" s="48">
        <f t="shared" si="22949"/>
        <v>0</v>
      </c>
      <c r="AO1240" s="48">
        <f t="shared" si="22949"/>
        <v>0</v>
      </c>
      <c r="AP1240" s="48">
        <f t="shared" si="22949"/>
        <v>0</v>
      </c>
      <c r="AQ1240" s="48">
        <f t="shared" si="22949"/>
        <v>0</v>
      </c>
      <c r="AR1240" s="48">
        <f t="shared" si="22949"/>
        <v>0</v>
      </c>
      <c r="AS1240" s="48">
        <f t="shared" si="22949"/>
        <v>0</v>
      </c>
      <c r="AT1240" s="48">
        <f t="shared" si="22949"/>
        <v>0</v>
      </c>
      <c r="AU1240" s="48">
        <f t="shared" si="22949"/>
        <v>0</v>
      </c>
      <c r="AV1240" s="48">
        <f t="shared" si="22949"/>
        <v>0</v>
      </c>
      <c r="AW1240" s="48">
        <f t="shared" si="22949"/>
        <v>0</v>
      </c>
      <c r="AX1240" s="48">
        <f t="shared" si="22949"/>
        <v>0</v>
      </c>
      <c r="AY1240" s="48">
        <f t="shared" si="22913"/>
        <v>0</v>
      </c>
      <c r="AZ1240" s="48">
        <f t="shared" si="22913"/>
        <v>0</v>
      </c>
      <c r="BA1240" s="48">
        <f t="shared" si="22913"/>
        <v>0</v>
      </c>
      <c r="BB1240" s="48">
        <f t="shared" si="22913"/>
        <v>0</v>
      </c>
      <c r="BC1240" s="48"/>
      <c r="BE1240" t="s">
        <v>189</v>
      </c>
      <c r="BR1240">
        <f>BF1227*Z1240</f>
        <v>0</v>
      </c>
      <c r="BS1240">
        <f t="shared" ref="BS1240" si="23111">BG1227*AA1240</f>
        <v>0</v>
      </c>
      <c r="BT1240">
        <f t="shared" ref="BT1240" si="23112">BH1227*AB1240</f>
        <v>0</v>
      </c>
      <c r="BU1240">
        <f t="shared" ref="BU1240" si="23113">BI1227*AC1240</f>
        <v>0</v>
      </c>
      <c r="BV1240">
        <f t="shared" ref="BV1240" si="23114">BJ1227*AD1240</f>
        <v>0</v>
      </c>
      <c r="BW1240">
        <f t="shared" ref="BW1240" si="23115">BK1227*AE1240</f>
        <v>0</v>
      </c>
      <c r="BX1240">
        <f t="shared" ref="BX1240" si="23116">BL1227*AF1240</f>
        <v>0</v>
      </c>
      <c r="BY1240">
        <f t="shared" ref="BY1240" si="23117">BM1227*AG1240</f>
        <v>0</v>
      </c>
      <c r="BZ1240">
        <f t="shared" ref="BZ1240" si="23118">BN1227*AH1240</f>
        <v>0</v>
      </c>
      <c r="CA1240">
        <f t="shared" ref="CA1240" si="23119">BO1227*AI1240</f>
        <v>0</v>
      </c>
      <c r="CB1240">
        <f t="shared" ref="CB1240" si="23120">BP1227*AJ1240</f>
        <v>0</v>
      </c>
      <c r="CC1240">
        <f t="shared" ref="CC1240" si="23121">BQ1227*AK1240</f>
        <v>0</v>
      </c>
      <c r="CD1240">
        <f t="shared" ref="CD1240" si="23122">BR1227*AL1240</f>
        <v>0</v>
      </c>
      <c r="CE1240">
        <f t="shared" ref="CE1240" si="23123">BS1227*AM1240</f>
        <v>0</v>
      </c>
      <c r="CF1240">
        <f t="shared" ref="CF1240" si="23124">BT1227*AN1240</f>
        <v>0</v>
      </c>
      <c r="CG1240">
        <f t="shared" ref="CG1240" si="23125">BU1227*AO1240</f>
        <v>0</v>
      </c>
      <c r="CH1240">
        <f t="shared" ref="CH1240" si="23126">BV1227*AP1240</f>
        <v>0</v>
      </c>
      <c r="CI1240">
        <f t="shared" ref="CI1240" si="23127">BW1227*AQ1240</f>
        <v>0</v>
      </c>
      <c r="CJ1240">
        <f t="shared" ref="CJ1240" si="23128">BX1227*AR1240</f>
        <v>0</v>
      </c>
      <c r="CK1240">
        <f t="shared" ref="CK1240" si="23129">BY1227*AS1240</f>
        <v>0</v>
      </c>
      <c r="CL1240">
        <f t="shared" ref="CL1240" si="23130">BZ1227*AT1240</f>
        <v>0</v>
      </c>
      <c r="CM1240">
        <f t="shared" ref="CM1240" si="23131">CA1227*AU1240</f>
        <v>0</v>
      </c>
      <c r="CN1240">
        <f t="shared" ref="CN1240" si="23132">CB1227*AV1240</f>
        <v>0</v>
      </c>
      <c r="CO1240">
        <f t="shared" ref="CO1240" si="23133">CC1227*AW1240</f>
        <v>0</v>
      </c>
      <c r="CP1240">
        <f t="shared" ref="CP1240" si="23134">CD1227*AX1240</f>
        <v>0</v>
      </c>
      <c r="CQ1240">
        <f t="shared" ref="CQ1240" si="23135">CE1227*AY1240</f>
        <v>0</v>
      </c>
      <c r="CR1240">
        <f t="shared" ref="CR1240" si="23136">CF1227*AZ1240</f>
        <v>0</v>
      </c>
      <c r="CS1240">
        <f t="shared" ref="CS1240" si="23137">CG1227*BA1240</f>
        <v>0</v>
      </c>
      <c r="CT1240">
        <f t="shared" ref="CT1240" si="23138">CH1227*BB1240</f>
        <v>0</v>
      </c>
    </row>
    <row r="1241" spans="6:98" x14ac:dyDescent="0.3">
      <c r="F1241" s="91">
        <f t="shared" ref="F1241:H1241" si="23139">F1240</f>
        <v>70</v>
      </c>
      <c r="G1241" s="91">
        <f t="shared" si="23139"/>
        <v>70</v>
      </c>
      <c r="H1241" s="4">
        <f t="shared" si="23139"/>
        <v>1</v>
      </c>
      <c r="I1241">
        <v>65</v>
      </c>
      <c r="J1241" s="48">
        <f t="shared" si="22720"/>
        <v>0</v>
      </c>
      <c r="K1241" s="48">
        <f t="shared" si="22984"/>
        <v>0</v>
      </c>
      <c r="L1241" s="98">
        <f t="shared" si="22722"/>
        <v>0</v>
      </c>
      <c r="M1241" s="48"/>
      <c r="N1241" s="48"/>
      <c r="O1241" s="48"/>
      <c r="P1241" s="48"/>
      <c r="Q1241" s="48"/>
      <c r="R1241" s="48"/>
      <c r="S1241" s="48"/>
      <c r="T1241" s="48"/>
      <c r="U1241" s="48"/>
      <c r="V1241" s="48"/>
      <c r="W1241" s="48"/>
      <c r="X1241" s="48"/>
      <c r="Y1241" s="48"/>
      <c r="Z1241" s="48"/>
      <c r="AA1241" s="48">
        <f>$J1241+$K1241+$L1241</f>
        <v>0</v>
      </c>
      <c r="AB1241" s="48">
        <f t="shared" si="22949"/>
        <v>0</v>
      </c>
      <c r="AC1241" s="48">
        <f t="shared" si="22949"/>
        <v>0</v>
      </c>
      <c r="AD1241" s="48">
        <f t="shared" si="22949"/>
        <v>0</v>
      </c>
      <c r="AE1241" s="48">
        <f t="shared" si="22949"/>
        <v>0</v>
      </c>
      <c r="AF1241" s="48">
        <f t="shared" si="22949"/>
        <v>0</v>
      </c>
      <c r="AG1241" s="48">
        <f t="shared" si="22949"/>
        <v>0</v>
      </c>
      <c r="AH1241" s="48">
        <f t="shared" si="22949"/>
        <v>0</v>
      </c>
      <c r="AI1241" s="48">
        <f t="shared" si="22949"/>
        <v>0</v>
      </c>
      <c r="AJ1241" s="48">
        <f t="shared" si="22949"/>
        <v>0</v>
      </c>
      <c r="AK1241" s="48">
        <f t="shared" si="22949"/>
        <v>0</v>
      </c>
      <c r="AL1241" s="48">
        <f t="shared" si="22949"/>
        <v>0</v>
      </c>
      <c r="AM1241" s="48">
        <f t="shared" si="22949"/>
        <v>0</v>
      </c>
      <c r="AN1241" s="48">
        <f t="shared" si="22949"/>
        <v>0</v>
      </c>
      <c r="AO1241" s="48">
        <f t="shared" si="22949"/>
        <v>0</v>
      </c>
      <c r="AP1241" s="48">
        <f t="shared" si="22949"/>
        <v>0</v>
      </c>
      <c r="AQ1241" s="48">
        <f t="shared" si="22949"/>
        <v>0</v>
      </c>
      <c r="AR1241" s="48">
        <f t="shared" si="22949"/>
        <v>0</v>
      </c>
      <c r="AS1241" s="48">
        <f t="shared" si="22949"/>
        <v>0</v>
      </c>
      <c r="AT1241" s="48">
        <f t="shared" si="22949"/>
        <v>0</v>
      </c>
      <c r="AU1241" s="48">
        <f t="shared" si="22949"/>
        <v>0</v>
      </c>
      <c r="AV1241" s="48">
        <f t="shared" si="22949"/>
        <v>0</v>
      </c>
      <c r="AW1241" s="48">
        <f t="shared" si="22949"/>
        <v>0</v>
      </c>
      <c r="AX1241" s="48">
        <f t="shared" si="22949"/>
        <v>0</v>
      </c>
      <c r="AY1241" s="48">
        <f t="shared" si="22913"/>
        <v>0</v>
      </c>
      <c r="AZ1241" s="48">
        <f t="shared" si="22913"/>
        <v>0</v>
      </c>
      <c r="BA1241" s="48">
        <f t="shared" si="22913"/>
        <v>0</v>
      </c>
      <c r="BB1241" s="48">
        <f t="shared" si="22913"/>
        <v>0</v>
      </c>
      <c r="BC1241" s="48"/>
      <c r="BE1241" t="s">
        <v>190</v>
      </c>
      <c r="BS1241">
        <f>BF1227*AA1241</f>
        <v>0</v>
      </c>
      <c r="BT1241">
        <f t="shared" ref="BT1241" si="23140">BG1227*AB1241</f>
        <v>0</v>
      </c>
      <c r="BU1241">
        <f t="shared" ref="BU1241" si="23141">BH1227*AC1241</f>
        <v>0</v>
      </c>
      <c r="BV1241">
        <f t="shared" ref="BV1241" si="23142">BI1227*AD1241</f>
        <v>0</v>
      </c>
      <c r="BW1241">
        <f t="shared" ref="BW1241" si="23143">BJ1227*AE1241</f>
        <v>0</v>
      </c>
      <c r="BX1241">
        <f t="shared" ref="BX1241" si="23144">BK1227*AF1241</f>
        <v>0</v>
      </c>
      <c r="BY1241">
        <f t="shared" ref="BY1241" si="23145">BL1227*AG1241</f>
        <v>0</v>
      </c>
      <c r="BZ1241">
        <f t="shared" ref="BZ1241" si="23146">BM1227*AH1241</f>
        <v>0</v>
      </c>
      <c r="CA1241">
        <f t="shared" ref="CA1241" si="23147">BN1227*AI1241</f>
        <v>0</v>
      </c>
      <c r="CB1241">
        <f t="shared" ref="CB1241" si="23148">BO1227*AJ1241</f>
        <v>0</v>
      </c>
      <c r="CC1241">
        <f t="shared" ref="CC1241" si="23149">BP1227*AK1241</f>
        <v>0</v>
      </c>
      <c r="CD1241">
        <f t="shared" ref="CD1241" si="23150">BQ1227*AL1241</f>
        <v>0</v>
      </c>
      <c r="CE1241">
        <f t="shared" ref="CE1241" si="23151">BR1227*AM1241</f>
        <v>0</v>
      </c>
      <c r="CF1241">
        <f t="shared" ref="CF1241" si="23152">BS1227*AN1241</f>
        <v>0</v>
      </c>
      <c r="CG1241">
        <f t="shared" ref="CG1241" si="23153">BT1227*AO1241</f>
        <v>0</v>
      </c>
      <c r="CH1241">
        <f t="shared" ref="CH1241" si="23154">BU1227*AP1241</f>
        <v>0</v>
      </c>
      <c r="CI1241">
        <f t="shared" ref="CI1241" si="23155">BV1227*AQ1241</f>
        <v>0</v>
      </c>
      <c r="CJ1241">
        <f t="shared" ref="CJ1241" si="23156">BW1227*AR1241</f>
        <v>0</v>
      </c>
      <c r="CK1241">
        <f t="shared" ref="CK1241" si="23157">BX1227*AS1241</f>
        <v>0</v>
      </c>
      <c r="CL1241">
        <f t="shared" ref="CL1241" si="23158">BY1227*AT1241</f>
        <v>0</v>
      </c>
      <c r="CM1241">
        <f t="shared" ref="CM1241" si="23159">BZ1227*AU1241</f>
        <v>0</v>
      </c>
      <c r="CN1241">
        <f t="shared" ref="CN1241" si="23160">CA1227*AV1241</f>
        <v>0</v>
      </c>
      <c r="CO1241">
        <f t="shared" ref="CO1241" si="23161">CB1227*AW1241</f>
        <v>0</v>
      </c>
      <c r="CP1241">
        <f t="shared" ref="CP1241" si="23162">CC1227*AX1241</f>
        <v>0</v>
      </c>
      <c r="CQ1241">
        <f t="shared" ref="CQ1241" si="23163">CD1227*AY1241</f>
        <v>0</v>
      </c>
      <c r="CR1241">
        <f t="shared" ref="CR1241" si="23164">CE1227*AZ1241</f>
        <v>0</v>
      </c>
      <c r="CS1241">
        <f t="shared" ref="CS1241" si="23165">CF1227*BA1241</f>
        <v>0</v>
      </c>
      <c r="CT1241">
        <f t="shared" ref="CT1241" si="23166">CG1227*BB1241</f>
        <v>0</v>
      </c>
    </row>
    <row r="1242" spans="6:98" x14ac:dyDescent="0.3">
      <c r="F1242" s="91">
        <f t="shared" ref="F1242:H1242" si="23167">F1241</f>
        <v>70</v>
      </c>
      <c r="G1242" s="91">
        <f t="shared" si="23167"/>
        <v>70</v>
      </c>
      <c r="H1242" s="4">
        <f t="shared" si="23167"/>
        <v>1</v>
      </c>
      <c r="I1242">
        <v>70</v>
      </c>
      <c r="J1242" s="48">
        <f t="shared" si="22720"/>
        <v>1</v>
      </c>
      <c r="K1242" s="48">
        <f t="shared" si="22984"/>
        <v>0</v>
      </c>
      <c r="L1242" s="98">
        <f t="shared" si="22722"/>
        <v>0</v>
      </c>
      <c r="M1242" s="48"/>
      <c r="N1242" s="48"/>
      <c r="O1242" s="48"/>
      <c r="P1242" s="48"/>
      <c r="Q1242" s="48"/>
      <c r="R1242" s="48"/>
      <c r="S1242" s="48"/>
      <c r="T1242" s="48"/>
      <c r="U1242" s="48"/>
      <c r="V1242" s="48"/>
      <c r="W1242" s="48"/>
      <c r="X1242" s="48"/>
      <c r="Y1242" s="48"/>
      <c r="Z1242" s="48"/>
      <c r="AA1242" s="48"/>
      <c r="AB1242" s="48">
        <f>$J1242+$K1242+$L1242</f>
        <v>1</v>
      </c>
      <c r="AC1242" s="48">
        <f t="shared" si="22949"/>
        <v>1</v>
      </c>
      <c r="AD1242" s="48">
        <f t="shared" si="22949"/>
        <v>1</v>
      </c>
      <c r="AE1242" s="48">
        <f t="shared" si="22949"/>
        <v>1</v>
      </c>
      <c r="AF1242" s="48">
        <f t="shared" si="22949"/>
        <v>1</v>
      </c>
      <c r="AG1242" s="48">
        <f t="shared" si="22949"/>
        <v>1</v>
      </c>
      <c r="AH1242" s="48">
        <f t="shared" si="22949"/>
        <v>1</v>
      </c>
      <c r="AI1242" s="48">
        <f t="shared" si="22949"/>
        <v>1</v>
      </c>
      <c r="AJ1242" s="48">
        <f t="shared" si="22949"/>
        <v>1</v>
      </c>
      <c r="AK1242" s="48">
        <f t="shared" si="22949"/>
        <v>1</v>
      </c>
      <c r="AL1242" s="48">
        <f t="shared" si="22949"/>
        <v>1</v>
      </c>
      <c r="AM1242" s="48">
        <f t="shared" si="22949"/>
        <v>1</v>
      </c>
      <c r="AN1242" s="48">
        <f t="shared" si="22949"/>
        <v>1</v>
      </c>
      <c r="AO1242" s="48">
        <f t="shared" si="22949"/>
        <v>1</v>
      </c>
      <c r="AP1242" s="48">
        <f t="shared" si="22949"/>
        <v>1</v>
      </c>
      <c r="AQ1242" s="48">
        <f t="shared" si="22949"/>
        <v>1</v>
      </c>
      <c r="AR1242" s="48">
        <f t="shared" si="22949"/>
        <v>1</v>
      </c>
      <c r="AS1242" s="48">
        <f t="shared" si="22949"/>
        <v>1</v>
      </c>
      <c r="AT1242" s="48">
        <f t="shared" si="22949"/>
        <v>1</v>
      </c>
      <c r="AU1242" s="48">
        <f t="shared" si="22949"/>
        <v>1</v>
      </c>
      <c r="AV1242" s="48">
        <f t="shared" si="22949"/>
        <v>1</v>
      </c>
      <c r="AW1242" s="48">
        <f t="shared" si="22949"/>
        <v>1</v>
      </c>
      <c r="AX1242" s="48">
        <f t="shared" si="22949"/>
        <v>1</v>
      </c>
      <c r="AY1242" s="48">
        <f t="shared" si="22913"/>
        <v>1</v>
      </c>
      <c r="AZ1242" s="48">
        <f t="shared" si="22913"/>
        <v>1</v>
      </c>
      <c r="BA1242" s="48">
        <f t="shared" si="22913"/>
        <v>1</v>
      </c>
      <c r="BB1242" s="48">
        <f t="shared" si="22913"/>
        <v>1</v>
      </c>
      <c r="BC1242" s="48"/>
      <c r="BE1242" t="s">
        <v>191</v>
      </c>
      <c r="BT1242">
        <f>BF1227*AB1242</f>
        <v>0</v>
      </c>
      <c r="BU1242">
        <f t="shared" ref="BU1242" si="23168">BG1227*AC1242</f>
        <v>2.0543191492691419</v>
      </c>
      <c r="BV1242">
        <f t="shared" ref="BV1242" si="23169">BH1227*AD1242</f>
        <v>13.69546099512762</v>
      </c>
      <c r="BW1242">
        <f t="shared" ref="BW1242" si="23170">BI1227*AE1242</f>
        <v>34.238652487819046</v>
      </c>
      <c r="BX1242">
        <f t="shared" ref="BX1242" si="23171">BJ1227*AF1242</f>
        <v>68.477304975638091</v>
      </c>
      <c r="BY1242">
        <f t="shared" ref="BY1242" si="23172">BK1227*AG1242</f>
        <v>188.1595224359981</v>
      </c>
      <c r="BZ1242">
        <f t="shared" ref="BZ1242" si="23173">BL1227*AH1242</f>
        <v>305.23643201514631</v>
      </c>
      <c r="CA1242">
        <f t="shared" ref="CA1242" si="23174">BM1227*AI1242</f>
        <v>371.95644379088213</v>
      </c>
      <c r="CB1242">
        <f t="shared" ref="CB1242" si="23175">BN1227*AJ1242</f>
        <v>418.10746899151479</v>
      </c>
      <c r="CC1242">
        <f t="shared" ref="CC1242" si="23176">BO1227*AK1242</f>
        <v>466.6179320382131</v>
      </c>
      <c r="CD1242">
        <f t="shared" ref="CD1242" si="23177">BP1227*AL1242</f>
        <v>514.15004616178669</v>
      </c>
      <c r="CE1242">
        <f t="shared" ref="CE1242" si="23178">BQ1227*AM1242</f>
        <v>560.43998765573019</v>
      </c>
      <c r="CF1242">
        <f t="shared" ref="CF1242" si="23179">BR1227*AN1242</f>
        <v>607.50028243317001</v>
      </c>
      <c r="CG1242">
        <f t="shared" ref="CG1242" si="23180">BS1227*AO1242</f>
        <v>659.63666463149707</v>
      </c>
      <c r="CH1242">
        <f t="shared" ref="CH1242" si="23181">BT1227*AP1242</f>
        <v>704.61918001367587</v>
      </c>
      <c r="CI1242">
        <f t="shared" ref="CI1242" si="23182">BU1227*AQ1242</f>
        <v>0</v>
      </c>
      <c r="CJ1242">
        <f t="shared" ref="CJ1242" si="23183">BV1227*AR1242</f>
        <v>0</v>
      </c>
      <c r="CK1242">
        <f t="shared" ref="CK1242" si="23184">BW1227*AS1242</f>
        <v>0</v>
      </c>
      <c r="CL1242">
        <f t="shared" ref="CL1242" si="23185">BX1227*AT1242</f>
        <v>0</v>
      </c>
      <c r="CM1242">
        <f t="shared" ref="CM1242" si="23186">BY1227*AU1242</f>
        <v>0</v>
      </c>
      <c r="CN1242">
        <f t="shared" ref="CN1242" si="23187">BZ1227*AV1242</f>
        <v>0</v>
      </c>
      <c r="CO1242">
        <f t="shared" ref="CO1242" si="23188">CA1227*AW1242</f>
        <v>0</v>
      </c>
      <c r="CP1242">
        <f t="shared" ref="CP1242" si="23189">CB1227*AX1242</f>
        <v>0</v>
      </c>
      <c r="CQ1242">
        <f t="shared" ref="CQ1242" si="23190">CC1227*AY1242</f>
        <v>0</v>
      </c>
      <c r="CR1242">
        <f t="shared" ref="CR1242" si="23191">CD1227*AZ1242</f>
        <v>0</v>
      </c>
      <c r="CS1242">
        <f t="shared" ref="CS1242" si="23192">CE1227*BA1242</f>
        <v>0</v>
      </c>
      <c r="CT1242">
        <f t="shared" ref="CT1242" si="23193">CF1227*BB1242</f>
        <v>0</v>
      </c>
    </row>
    <row r="1243" spans="6:98" x14ac:dyDescent="0.3">
      <c r="F1243" s="91">
        <f t="shared" ref="F1243:H1243" si="23194">F1242</f>
        <v>70</v>
      </c>
      <c r="G1243" s="91">
        <f t="shared" si="23194"/>
        <v>70</v>
      </c>
      <c r="H1243" s="4">
        <f t="shared" si="23194"/>
        <v>1</v>
      </c>
      <c r="I1243">
        <v>75</v>
      </c>
      <c r="J1243" s="48">
        <f t="shared" si="22720"/>
        <v>0</v>
      </c>
      <c r="K1243" s="48">
        <f t="shared" si="22984"/>
        <v>0</v>
      </c>
      <c r="L1243" s="98">
        <f t="shared" si="22722"/>
        <v>0</v>
      </c>
      <c r="M1243" s="48"/>
      <c r="N1243" s="48"/>
      <c r="O1243" s="48"/>
      <c r="P1243" s="48"/>
      <c r="Q1243" s="48"/>
      <c r="R1243" s="48"/>
      <c r="S1243" s="48"/>
      <c r="T1243" s="48"/>
      <c r="U1243" s="48"/>
      <c r="V1243" s="48"/>
      <c r="W1243" s="48"/>
      <c r="X1243" s="48"/>
      <c r="Y1243" s="48"/>
      <c r="Z1243" s="48"/>
      <c r="AA1243" s="48"/>
      <c r="AB1243" s="48"/>
      <c r="AC1243" s="48">
        <f>$J1243+$K1243+$L1243</f>
        <v>0</v>
      </c>
      <c r="AD1243" s="48">
        <f t="shared" si="22949"/>
        <v>0</v>
      </c>
      <c r="AE1243" s="48">
        <f t="shared" si="22949"/>
        <v>0</v>
      </c>
      <c r="AF1243" s="48">
        <f t="shared" si="22949"/>
        <v>0</v>
      </c>
      <c r="AG1243" s="48">
        <f t="shared" si="22949"/>
        <v>0</v>
      </c>
      <c r="AH1243" s="48">
        <f t="shared" si="22949"/>
        <v>0</v>
      </c>
      <c r="AI1243" s="48">
        <f t="shared" si="22949"/>
        <v>0</v>
      </c>
      <c r="AJ1243" s="48">
        <f t="shared" si="22949"/>
        <v>0</v>
      </c>
      <c r="AK1243" s="48">
        <f t="shared" si="22949"/>
        <v>0</v>
      </c>
      <c r="AL1243" s="48">
        <f t="shared" si="22949"/>
        <v>0</v>
      </c>
      <c r="AM1243" s="48">
        <f t="shared" si="22949"/>
        <v>0</v>
      </c>
      <c r="AN1243" s="48">
        <f t="shared" si="22949"/>
        <v>0</v>
      </c>
      <c r="AO1243" s="48">
        <f t="shared" si="22949"/>
        <v>0</v>
      </c>
      <c r="AP1243" s="48">
        <f t="shared" si="22949"/>
        <v>0</v>
      </c>
      <c r="AQ1243" s="48">
        <f t="shared" si="22949"/>
        <v>0</v>
      </c>
      <c r="AR1243" s="48">
        <f t="shared" si="22949"/>
        <v>0</v>
      </c>
      <c r="AS1243" s="48">
        <f t="shared" si="22949"/>
        <v>0</v>
      </c>
      <c r="AT1243" s="48">
        <f t="shared" si="22949"/>
        <v>0</v>
      </c>
      <c r="AU1243" s="48">
        <f t="shared" si="22949"/>
        <v>0</v>
      </c>
      <c r="AV1243" s="48">
        <f t="shared" si="22949"/>
        <v>0</v>
      </c>
      <c r="AW1243" s="48">
        <f t="shared" si="22949"/>
        <v>0</v>
      </c>
      <c r="AX1243" s="48">
        <f t="shared" si="22949"/>
        <v>0</v>
      </c>
      <c r="AY1243" s="48">
        <f t="shared" si="22913"/>
        <v>0</v>
      </c>
      <c r="AZ1243" s="48">
        <f t="shared" si="22913"/>
        <v>0</v>
      </c>
      <c r="BA1243" s="48">
        <f t="shared" si="22913"/>
        <v>0</v>
      </c>
      <c r="BB1243" s="48">
        <f t="shared" si="22913"/>
        <v>0</v>
      </c>
      <c r="BC1243" s="48"/>
      <c r="BE1243" t="s">
        <v>192</v>
      </c>
      <c r="BU1243">
        <f>BF1227*AC1243</f>
        <v>0</v>
      </c>
      <c r="BV1243">
        <f t="shared" ref="BV1243" si="23195">BG1227*AD1243</f>
        <v>0</v>
      </c>
      <c r="BW1243">
        <f t="shared" ref="BW1243" si="23196">BH1227*AE1243</f>
        <v>0</v>
      </c>
      <c r="BX1243">
        <f t="shared" ref="BX1243" si="23197">BI1227*AF1243</f>
        <v>0</v>
      </c>
      <c r="BY1243">
        <f t="shared" ref="BY1243" si="23198">BJ1227*AG1243</f>
        <v>0</v>
      </c>
      <c r="BZ1243">
        <f t="shared" ref="BZ1243" si="23199">BK1227*AH1243</f>
        <v>0</v>
      </c>
      <c r="CA1243">
        <f t="shared" ref="CA1243" si="23200">BL1227*AI1243</f>
        <v>0</v>
      </c>
      <c r="CB1243">
        <f t="shared" ref="CB1243" si="23201">BM1227*AJ1243</f>
        <v>0</v>
      </c>
      <c r="CC1243">
        <f t="shared" ref="CC1243" si="23202">BN1227*AK1243</f>
        <v>0</v>
      </c>
      <c r="CD1243">
        <f t="shared" ref="CD1243" si="23203">BO1227*AL1243</f>
        <v>0</v>
      </c>
      <c r="CE1243">
        <f t="shared" ref="CE1243" si="23204">BP1227*AM1243</f>
        <v>0</v>
      </c>
      <c r="CF1243">
        <f t="shared" ref="CF1243" si="23205">BQ1227*AN1243</f>
        <v>0</v>
      </c>
      <c r="CG1243">
        <f t="shared" ref="CG1243" si="23206">BR1227*AO1243</f>
        <v>0</v>
      </c>
      <c r="CH1243">
        <f t="shared" ref="CH1243" si="23207">BS1227*AP1243</f>
        <v>0</v>
      </c>
      <c r="CI1243">
        <f t="shared" ref="CI1243" si="23208">BT1227*AQ1243</f>
        <v>0</v>
      </c>
      <c r="CJ1243">
        <f t="shared" ref="CJ1243" si="23209">BU1227*AR1243</f>
        <v>0</v>
      </c>
      <c r="CK1243">
        <f t="shared" ref="CK1243" si="23210">BV1227*AS1243</f>
        <v>0</v>
      </c>
      <c r="CL1243">
        <f t="shared" ref="CL1243" si="23211">BW1227*AT1243</f>
        <v>0</v>
      </c>
      <c r="CM1243">
        <f t="shared" ref="CM1243" si="23212">BX1227*AU1243</f>
        <v>0</v>
      </c>
      <c r="CN1243">
        <f t="shared" ref="CN1243" si="23213">BY1227*AV1243</f>
        <v>0</v>
      </c>
      <c r="CO1243">
        <f t="shared" ref="CO1243" si="23214">BZ1227*AW1243</f>
        <v>0</v>
      </c>
      <c r="CP1243">
        <f t="shared" ref="CP1243" si="23215">CA1227*AX1243</f>
        <v>0</v>
      </c>
      <c r="CQ1243">
        <f t="shared" ref="CQ1243" si="23216">CB1227*AY1243</f>
        <v>0</v>
      </c>
      <c r="CR1243">
        <f t="shared" ref="CR1243" si="23217">CC1227*AZ1243</f>
        <v>0</v>
      </c>
      <c r="CS1243">
        <f t="shared" ref="CS1243" si="23218">CD1227*BA1243</f>
        <v>0</v>
      </c>
      <c r="CT1243">
        <f t="shared" ref="CT1243" si="23219">CE1227*BB1243</f>
        <v>0</v>
      </c>
    </row>
    <row r="1244" spans="6:98" x14ac:dyDescent="0.3">
      <c r="F1244" s="91">
        <f t="shared" ref="F1244:H1244" si="23220">F1243</f>
        <v>70</v>
      </c>
      <c r="G1244" s="91">
        <f t="shared" si="23220"/>
        <v>70</v>
      </c>
      <c r="H1244" s="4">
        <f t="shared" si="23220"/>
        <v>1</v>
      </c>
      <c r="I1244">
        <v>80</v>
      </c>
      <c r="J1244" s="48">
        <f t="shared" si="22720"/>
        <v>0</v>
      </c>
      <c r="K1244" s="48">
        <f t="shared" si="22984"/>
        <v>0</v>
      </c>
      <c r="L1244" s="98">
        <f t="shared" si="22722"/>
        <v>0</v>
      </c>
      <c r="M1244" s="48"/>
      <c r="N1244" s="48"/>
      <c r="O1244" s="48"/>
      <c r="P1244" s="48"/>
      <c r="Q1244" s="48"/>
      <c r="R1244" s="48"/>
      <c r="S1244" s="48"/>
      <c r="T1244" s="48"/>
      <c r="U1244" s="48"/>
      <c r="V1244" s="48"/>
      <c r="W1244" s="48"/>
      <c r="X1244" s="48"/>
      <c r="Y1244" s="48"/>
      <c r="Z1244" s="48"/>
      <c r="AA1244" s="48"/>
      <c r="AB1244" s="48"/>
      <c r="AC1244" s="48"/>
      <c r="AD1244" s="48">
        <f>$J1244+$K1244+$L1244</f>
        <v>0</v>
      </c>
      <c r="AE1244" s="48">
        <f t="shared" si="22949"/>
        <v>0</v>
      </c>
      <c r="AF1244" s="48">
        <f t="shared" si="22949"/>
        <v>0</v>
      </c>
      <c r="AG1244" s="48">
        <f t="shared" si="22949"/>
        <v>0</v>
      </c>
      <c r="AH1244" s="48">
        <f t="shared" si="22949"/>
        <v>0</v>
      </c>
      <c r="AI1244" s="48">
        <f t="shared" si="22949"/>
        <v>0</v>
      </c>
      <c r="AJ1244" s="48">
        <f t="shared" si="22949"/>
        <v>0</v>
      </c>
      <c r="AK1244" s="48">
        <f t="shared" si="22949"/>
        <v>0</v>
      </c>
      <c r="AL1244" s="48">
        <f t="shared" si="22949"/>
        <v>0</v>
      </c>
      <c r="AM1244" s="48">
        <f t="shared" si="22949"/>
        <v>0</v>
      </c>
      <c r="AN1244" s="48">
        <f t="shared" si="22949"/>
        <v>0</v>
      </c>
      <c r="AO1244" s="48">
        <f t="shared" si="22949"/>
        <v>0</v>
      </c>
      <c r="AP1244" s="48">
        <f t="shared" si="22949"/>
        <v>0</v>
      </c>
      <c r="AQ1244" s="48">
        <f t="shared" si="22949"/>
        <v>0</v>
      </c>
      <c r="AR1244" s="48">
        <f t="shared" si="22949"/>
        <v>0</v>
      </c>
      <c r="AS1244" s="48">
        <f t="shared" si="22949"/>
        <v>0</v>
      </c>
      <c r="AT1244" s="48">
        <f t="shared" si="22949"/>
        <v>0</v>
      </c>
      <c r="AU1244" s="48">
        <f t="shared" si="22949"/>
        <v>0</v>
      </c>
      <c r="AV1244" s="48">
        <f t="shared" si="22949"/>
        <v>0</v>
      </c>
      <c r="AW1244" s="48">
        <f t="shared" si="22949"/>
        <v>0</v>
      </c>
      <c r="AX1244" s="48">
        <f t="shared" si="22949"/>
        <v>0</v>
      </c>
      <c r="AY1244" s="48">
        <f t="shared" si="22913"/>
        <v>0</v>
      </c>
      <c r="AZ1244" s="48">
        <f t="shared" si="22913"/>
        <v>0</v>
      </c>
      <c r="BA1244" s="48">
        <f t="shared" si="22913"/>
        <v>0</v>
      </c>
      <c r="BB1244" s="48">
        <f t="shared" si="22913"/>
        <v>0</v>
      </c>
      <c r="BC1244" s="48"/>
      <c r="BE1244" t="s">
        <v>193</v>
      </c>
      <c r="BV1244">
        <f>BF1227*AD1244</f>
        <v>0</v>
      </c>
      <c r="BW1244">
        <f t="shared" ref="BW1244" si="23221">BG1227*AE1244</f>
        <v>0</v>
      </c>
      <c r="BX1244">
        <f t="shared" ref="BX1244" si="23222">BH1227*AF1244</f>
        <v>0</v>
      </c>
      <c r="BY1244">
        <f t="shared" ref="BY1244" si="23223">BI1227*AG1244</f>
        <v>0</v>
      </c>
      <c r="BZ1244">
        <f t="shared" ref="BZ1244" si="23224">BJ1227*AH1244</f>
        <v>0</v>
      </c>
      <c r="CA1244">
        <f t="shared" ref="CA1244" si="23225">BK1227*AI1244</f>
        <v>0</v>
      </c>
      <c r="CB1244">
        <f t="shared" ref="CB1244" si="23226">BL1227*AJ1244</f>
        <v>0</v>
      </c>
      <c r="CC1244">
        <f t="shared" ref="CC1244" si="23227">BM1227*AK1244</f>
        <v>0</v>
      </c>
      <c r="CD1244">
        <f t="shared" ref="CD1244" si="23228">BN1227*AL1244</f>
        <v>0</v>
      </c>
      <c r="CE1244">
        <f t="shared" ref="CE1244" si="23229">BO1227*AM1244</f>
        <v>0</v>
      </c>
      <c r="CF1244">
        <f t="shared" ref="CF1244" si="23230">BP1227*AN1244</f>
        <v>0</v>
      </c>
      <c r="CG1244">
        <f t="shared" ref="CG1244" si="23231">BQ1227*AO1244</f>
        <v>0</v>
      </c>
      <c r="CH1244">
        <f t="shared" ref="CH1244" si="23232">BR1227*AP1244</f>
        <v>0</v>
      </c>
      <c r="CI1244">
        <f t="shared" ref="CI1244" si="23233">BS1227*AQ1244</f>
        <v>0</v>
      </c>
      <c r="CJ1244">
        <f t="shared" ref="CJ1244" si="23234">BT1227*AR1244</f>
        <v>0</v>
      </c>
      <c r="CK1244">
        <f t="shared" ref="CK1244" si="23235">BU1227*AS1244</f>
        <v>0</v>
      </c>
      <c r="CL1244">
        <f t="shared" ref="CL1244" si="23236">BV1227*AT1244</f>
        <v>0</v>
      </c>
      <c r="CM1244">
        <f t="shared" ref="CM1244" si="23237">BW1227*AU1244</f>
        <v>0</v>
      </c>
      <c r="CN1244">
        <f t="shared" ref="CN1244" si="23238">BX1227*AV1244</f>
        <v>0</v>
      </c>
      <c r="CO1244">
        <f t="shared" ref="CO1244" si="23239">BY1227*AW1244</f>
        <v>0</v>
      </c>
      <c r="CP1244">
        <f t="shared" ref="CP1244" si="23240">BZ1227*AX1244</f>
        <v>0</v>
      </c>
      <c r="CQ1244">
        <f t="shared" ref="CQ1244" si="23241">CA1227*AY1244</f>
        <v>0</v>
      </c>
      <c r="CR1244">
        <f t="shared" ref="CR1244" si="23242">CB1227*AZ1244</f>
        <v>0</v>
      </c>
      <c r="CS1244">
        <f t="shared" ref="CS1244" si="23243">CC1227*BA1244</f>
        <v>0</v>
      </c>
      <c r="CT1244">
        <f t="shared" ref="CT1244" si="23244">CD1227*BB1244</f>
        <v>0</v>
      </c>
    </row>
    <row r="1245" spans="6:98" x14ac:dyDescent="0.3">
      <c r="F1245" s="91">
        <f t="shared" ref="F1245:H1245" si="23245">F1244</f>
        <v>70</v>
      </c>
      <c r="G1245" s="91">
        <f t="shared" si="23245"/>
        <v>70</v>
      </c>
      <c r="H1245" s="4">
        <f t="shared" si="23245"/>
        <v>1</v>
      </c>
      <c r="I1245">
        <v>85</v>
      </c>
      <c r="J1245" s="48">
        <f t="shared" si="22720"/>
        <v>0</v>
      </c>
      <c r="K1245" s="48">
        <f t="shared" si="22984"/>
        <v>0</v>
      </c>
      <c r="L1245" s="98">
        <f t="shared" si="22722"/>
        <v>0</v>
      </c>
      <c r="M1245" s="48"/>
      <c r="N1245" s="48"/>
      <c r="O1245" s="48"/>
      <c r="P1245" s="48"/>
      <c r="Q1245" s="48"/>
      <c r="R1245" s="48"/>
      <c r="S1245" s="48"/>
      <c r="T1245" s="48"/>
      <c r="U1245" s="48"/>
      <c r="V1245" s="48"/>
      <c r="W1245" s="48"/>
      <c r="X1245" s="48"/>
      <c r="Y1245" s="48"/>
      <c r="Z1245" s="48"/>
      <c r="AA1245" s="48"/>
      <c r="AB1245" s="48"/>
      <c r="AC1245" s="48"/>
      <c r="AD1245" s="48"/>
      <c r="AE1245" s="48">
        <f>$J1245+$K1245+$L1245</f>
        <v>0</v>
      </c>
      <c r="AF1245" s="48">
        <f t="shared" si="22949"/>
        <v>0</v>
      </c>
      <c r="AG1245" s="48">
        <f t="shared" si="22949"/>
        <v>0</v>
      </c>
      <c r="AH1245" s="48">
        <f t="shared" si="22949"/>
        <v>0</v>
      </c>
      <c r="AI1245" s="48">
        <f t="shared" si="22949"/>
        <v>0</v>
      </c>
      <c r="AJ1245" s="48">
        <f t="shared" si="22949"/>
        <v>0</v>
      </c>
      <c r="AK1245" s="48">
        <f t="shared" si="22949"/>
        <v>0</v>
      </c>
      <c r="AL1245" s="48">
        <f t="shared" si="22949"/>
        <v>0</v>
      </c>
      <c r="AM1245" s="48">
        <f t="shared" si="22949"/>
        <v>0</v>
      </c>
      <c r="AN1245" s="48">
        <f t="shared" si="22949"/>
        <v>0</v>
      </c>
      <c r="AO1245" s="48">
        <f t="shared" si="22949"/>
        <v>0</v>
      </c>
      <c r="AP1245" s="48">
        <f t="shared" ref="AP1245:BB1260" si="23246">$J1245+$K1245+$L1245</f>
        <v>0</v>
      </c>
      <c r="AQ1245" s="48">
        <f t="shared" si="23246"/>
        <v>0</v>
      </c>
      <c r="AR1245" s="48">
        <f t="shared" si="23246"/>
        <v>0</v>
      </c>
      <c r="AS1245" s="48">
        <f t="shared" si="23246"/>
        <v>0</v>
      </c>
      <c r="AT1245" s="48">
        <f t="shared" si="23246"/>
        <v>0</v>
      </c>
      <c r="AU1245" s="48">
        <f t="shared" si="23246"/>
        <v>0</v>
      </c>
      <c r="AV1245" s="48">
        <f t="shared" si="23246"/>
        <v>0</v>
      </c>
      <c r="AW1245" s="48">
        <f t="shared" si="23246"/>
        <v>0</v>
      </c>
      <c r="AX1245" s="48">
        <f t="shared" si="23246"/>
        <v>0</v>
      </c>
      <c r="AY1245" s="48">
        <f t="shared" si="22913"/>
        <v>0</v>
      </c>
      <c r="AZ1245" s="48">
        <f t="shared" si="22913"/>
        <v>0</v>
      </c>
      <c r="BA1245" s="48">
        <f t="shared" si="22913"/>
        <v>0</v>
      </c>
      <c r="BB1245" s="48">
        <f t="shared" si="22913"/>
        <v>0</v>
      </c>
      <c r="BC1245" s="48"/>
      <c r="BE1245" t="s">
        <v>194</v>
      </c>
      <c r="BW1245">
        <f>BF1227*AE1245</f>
        <v>0</v>
      </c>
      <c r="BX1245">
        <f t="shared" ref="BX1245" si="23247">BG1227*AF1245</f>
        <v>0</v>
      </c>
      <c r="BY1245">
        <f t="shared" ref="BY1245" si="23248">BH1227*AG1245</f>
        <v>0</v>
      </c>
      <c r="BZ1245">
        <f t="shared" ref="BZ1245" si="23249">BI1227*AH1245</f>
        <v>0</v>
      </c>
      <c r="CA1245">
        <f t="shared" ref="CA1245" si="23250">BJ1227*AI1245</f>
        <v>0</v>
      </c>
      <c r="CB1245">
        <f t="shared" ref="CB1245" si="23251">BK1227*AJ1245</f>
        <v>0</v>
      </c>
      <c r="CC1245">
        <f t="shared" ref="CC1245" si="23252">BL1227*AK1245</f>
        <v>0</v>
      </c>
      <c r="CD1245">
        <f t="shared" ref="CD1245" si="23253">BM1227*AL1245</f>
        <v>0</v>
      </c>
      <c r="CE1245">
        <f t="shared" ref="CE1245" si="23254">BN1227*AM1245</f>
        <v>0</v>
      </c>
      <c r="CF1245">
        <f t="shared" ref="CF1245" si="23255">BO1227*AN1245</f>
        <v>0</v>
      </c>
      <c r="CG1245">
        <f t="shared" ref="CG1245" si="23256">BP1227*AO1245</f>
        <v>0</v>
      </c>
      <c r="CH1245">
        <f t="shared" ref="CH1245" si="23257">BQ1227*AP1245</f>
        <v>0</v>
      </c>
      <c r="CI1245">
        <f t="shared" ref="CI1245" si="23258">BR1227*AQ1245</f>
        <v>0</v>
      </c>
      <c r="CJ1245">
        <f t="shared" ref="CJ1245" si="23259">BS1227*AR1245</f>
        <v>0</v>
      </c>
      <c r="CK1245">
        <f t="shared" ref="CK1245" si="23260">BT1227*AS1245</f>
        <v>0</v>
      </c>
      <c r="CL1245">
        <f t="shared" ref="CL1245" si="23261">BU1227*AT1245</f>
        <v>0</v>
      </c>
      <c r="CM1245">
        <f t="shared" ref="CM1245" si="23262">BV1227*AU1245</f>
        <v>0</v>
      </c>
      <c r="CN1245">
        <f t="shared" ref="CN1245" si="23263">BW1227*AV1245</f>
        <v>0</v>
      </c>
      <c r="CO1245">
        <f t="shared" ref="CO1245" si="23264">BX1227*AW1245</f>
        <v>0</v>
      </c>
      <c r="CP1245">
        <f t="shared" ref="CP1245" si="23265">BY1227*AX1245</f>
        <v>0</v>
      </c>
      <c r="CQ1245">
        <f t="shared" ref="CQ1245" si="23266">BZ1227*AY1245</f>
        <v>0</v>
      </c>
      <c r="CR1245">
        <f t="shared" ref="CR1245" si="23267">CA1227*AZ1245</f>
        <v>0</v>
      </c>
      <c r="CS1245">
        <f t="shared" ref="CS1245" si="23268">CB1227*BA1245</f>
        <v>0</v>
      </c>
      <c r="CT1245">
        <f t="shared" ref="CT1245" si="23269">CC1227*BB1245</f>
        <v>0</v>
      </c>
    </row>
    <row r="1246" spans="6:98" x14ac:dyDescent="0.3">
      <c r="F1246" s="91">
        <f t="shared" ref="F1246:H1246" si="23270">F1245</f>
        <v>70</v>
      </c>
      <c r="G1246" s="91">
        <f t="shared" si="23270"/>
        <v>70</v>
      </c>
      <c r="H1246" s="4">
        <f t="shared" si="23270"/>
        <v>1</v>
      </c>
      <c r="I1246">
        <v>90</v>
      </c>
      <c r="J1246" s="48">
        <f t="shared" si="22720"/>
        <v>0</v>
      </c>
      <c r="K1246" s="48">
        <f t="shared" si="22984"/>
        <v>0</v>
      </c>
      <c r="L1246" s="98">
        <f t="shared" si="22722"/>
        <v>0</v>
      </c>
      <c r="M1246" s="48"/>
      <c r="N1246" s="48"/>
      <c r="O1246" s="48"/>
      <c r="P1246" s="48"/>
      <c r="Q1246" s="48"/>
      <c r="R1246" s="48"/>
      <c r="S1246" s="48"/>
      <c r="T1246" s="48"/>
      <c r="U1246" s="48"/>
      <c r="V1246" s="48"/>
      <c r="W1246" s="48"/>
      <c r="X1246" s="48"/>
      <c r="Y1246" s="48"/>
      <c r="Z1246" s="48"/>
      <c r="AA1246" s="48"/>
      <c r="AB1246" s="48"/>
      <c r="AC1246" s="48"/>
      <c r="AD1246" s="48"/>
      <c r="AE1246" s="48"/>
      <c r="AF1246" s="48">
        <f>$J1246+$K1246+$L1246</f>
        <v>0</v>
      </c>
      <c r="AG1246" s="48">
        <f t="shared" ref="AG1246:AO1254" si="23271">$J1246+$K1246+$L1246</f>
        <v>0</v>
      </c>
      <c r="AH1246" s="48">
        <f t="shared" si="23271"/>
        <v>0</v>
      </c>
      <c r="AI1246" s="48">
        <f t="shared" si="23271"/>
        <v>0</v>
      </c>
      <c r="AJ1246" s="48">
        <f t="shared" si="23271"/>
        <v>0</v>
      </c>
      <c r="AK1246" s="48">
        <f t="shared" si="23271"/>
        <v>0</v>
      </c>
      <c r="AL1246" s="48">
        <f t="shared" si="23271"/>
        <v>0</v>
      </c>
      <c r="AM1246" s="48">
        <f t="shared" si="23271"/>
        <v>0</v>
      </c>
      <c r="AN1246" s="48">
        <f t="shared" si="23271"/>
        <v>0</v>
      </c>
      <c r="AO1246" s="48">
        <f t="shared" si="23271"/>
        <v>0</v>
      </c>
      <c r="AP1246" s="48">
        <f t="shared" si="23246"/>
        <v>0</v>
      </c>
      <c r="AQ1246" s="48">
        <f t="shared" si="23246"/>
        <v>0</v>
      </c>
      <c r="AR1246" s="48">
        <f t="shared" si="23246"/>
        <v>0</v>
      </c>
      <c r="AS1246" s="48">
        <f t="shared" si="23246"/>
        <v>0</v>
      </c>
      <c r="AT1246" s="48">
        <f t="shared" si="23246"/>
        <v>0</v>
      </c>
      <c r="AU1246" s="48">
        <f t="shared" si="23246"/>
        <v>0</v>
      </c>
      <c r="AV1246" s="48">
        <f t="shared" si="23246"/>
        <v>0</v>
      </c>
      <c r="AW1246" s="48">
        <f t="shared" si="23246"/>
        <v>0</v>
      </c>
      <c r="AX1246" s="48">
        <f t="shared" si="23246"/>
        <v>0</v>
      </c>
      <c r="AY1246" s="48">
        <f t="shared" si="22913"/>
        <v>0</v>
      </c>
      <c r="AZ1246" s="48">
        <f t="shared" si="22913"/>
        <v>0</v>
      </c>
      <c r="BA1246" s="48">
        <f t="shared" si="22913"/>
        <v>0</v>
      </c>
      <c r="BB1246" s="48">
        <f t="shared" si="22913"/>
        <v>0</v>
      </c>
      <c r="BC1246" s="48"/>
      <c r="BE1246" t="s">
        <v>195</v>
      </c>
      <c r="BX1246">
        <f>BF1227*AF1246</f>
        <v>0</v>
      </c>
      <c r="BY1246">
        <f t="shared" ref="BY1246" si="23272">BG1227*AG1246</f>
        <v>0</v>
      </c>
      <c r="BZ1246">
        <f t="shared" ref="BZ1246" si="23273">BH1227*AH1246</f>
        <v>0</v>
      </c>
      <c r="CA1246">
        <f t="shared" ref="CA1246" si="23274">BI1227*AI1246</f>
        <v>0</v>
      </c>
      <c r="CB1246">
        <f t="shared" ref="CB1246" si="23275">BJ1227*AJ1246</f>
        <v>0</v>
      </c>
      <c r="CC1246">
        <f t="shared" ref="CC1246" si="23276">BK1227*AK1246</f>
        <v>0</v>
      </c>
      <c r="CD1246">
        <f t="shared" ref="CD1246" si="23277">BL1227*AL1246</f>
        <v>0</v>
      </c>
      <c r="CE1246">
        <f t="shared" ref="CE1246" si="23278">BM1227*AM1246</f>
        <v>0</v>
      </c>
      <c r="CF1246">
        <f t="shared" ref="CF1246" si="23279">BN1227*AN1246</f>
        <v>0</v>
      </c>
      <c r="CG1246">
        <f t="shared" ref="CG1246" si="23280">BO1227*AO1246</f>
        <v>0</v>
      </c>
      <c r="CH1246">
        <f t="shared" ref="CH1246" si="23281">BP1227*AP1246</f>
        <v>0</v>
      </c>
      <c r="CI1246">
        <f t="shared" ref="CI1246" si="23282">BQ1227*AQ1246</f>
        <v>0</v>
      </c>
      <c r="CJ1246">
        <f t="shared" ref="CJ1246" si="23283">BR1227*AR1246</f>
        <v>0</v>
      </c>
      <c r="CK1246">
        <f t="shared" ref="CK1246" si="23284">BS1227*AS1246</f>
        <v>0</v>
      </c>
      <c r="CL1246">
        <f t="shared" ref="CL1246" si="23285">BT1227*AT1246</f>
        <v>0</v>
      </c>
      <c r="CM1246">
        <f t="shared" ref="CM1246" si="23286">BU1227*AU1246</f>
        <v>0</v>
      </c>
      <c r="CN1246">
        <f t="shared" ref="CN1246" si="23287">BV1227*AV1246</f>
        <v>0</v>
      </c>
      <c r="CO1246">
        <f t="shared" ref="CO1246" si="23288">BW1227*AW1246</f>
        <v>0</v>
      </c>
      <c r="CP1246">
        <f t="shared" ref="CP1246" si="23289">BX1227*AX1246</f>
        <v>0</v>
      </c>
      <c r="CQ1246">
        <f t="shared" ref="CQ1246" si="23290">BY1227*AY1246</f>
        <v>0</v>
      </c>
      <c r="CR1246">
        <f t="shared" ref="CR1246" si="23291">BZ1227*AZ1246</f>
        <v>0</v>
      </c>
      <c r="CS1246">
        <f t="shared" ref="CS1246" si="23292">CA1227*BA1246</f>
        <v>0</v>
      </c>
      <c r="CT1246">
        <f t="shared" ref="CT1246" si="23293">CB1227*BB1246</f>
        <v>0</v>
      </c>
    </row>
    <row r="1247" spans="6:98" x14ac:dyDescent="0.3">
      <c r="F1247" s="91">
        <f t="shared" ref="F1247:H1247" si="23294">F1246</f>
        <v>70</v>
      </c>
      <c r="G1247" s="91">
        <f t="shared" si="23294"/>
        <v>70</v>
      </c>
      <c r="H1247" s="4">
        <f t="shared" si="23294"/>
        <v>1</v>
      </c>
      <c r="I1247">
        <v>95</v>
      </c>
      <c r="J1247" s="48">
        <f t="shared" si="22720"/>
        <v>0</v>
      </c>
      <c r="K1247" s="48">
        <f t="shared" si="22984"/>
        <v>0</v>
      </c>
      <c r="L1247" s="98">
        <f t="shared" si="22722"/>
        <v>0</v>
      </c>
      <c r="M1247" s="48"/>
      <c r="N1247" s="48"/>
      <c r="O1247" s="48"/>
      <c r="P1247" s="48"/>
      <c r="Q1247" s="48"/>
      <c r="R1247" s="48"/>
      <c r="S1247" s="48"/>
      <c r="T1247" s="48"/>
      <c r="U1247" s="48"/>
      <c r="V1247" s="48"/>
      <c r="W1247" s="48"/>
      <c r="X1247" s="48"/>
      <c r="Y1247" s="48"/>
      <c r="Z1247" s="48"/>
      <c r="AA1247" s="48"/>
      <c r="AB1247" s="48"/>
      <c r="AC1247" s="48"/>
      <c r="AD1247" s="48"/>
      <c r="AE1247" s="48"/>
      <c r="AF1247" s="48"/>
      <c r="AG1247" s="48">
        <f>$J1247+$K1247+$L1247</f>
        <v>0</v>
      </c>
      <c r="AH1247" s="48">
        <f t="shared" si="23271"/>
        <v>0</v>
      </c>
      <c r="AI1247" s="48">
        <f t="shared" si="23271"/>
        <v>0</v>
      </c>
      <c r="AJ1247" s="48">
        <f t="shared" si="23271"/>
        <v>0</v>
      </c>
      <c r="AK1247" s="48">
        <f t="shared" si="23271"/>
        <v>0</v>
      </c>
      <c r="AL1247" s="48">
        <f t="shared" si="23271"/>
        <v>0</v>
      </c>
      <c r="AM1247" s="48">
        <f t="shared" si="23271"/>
        <v>0</v>
      </c>
      <c r="AN1247" s="48">
        <f t="shared" si="23271"/>
        <v>0</v>
      </c>
      <c r="AO1247" s="48">
        <f t="shared" si="23271"/>
        <v>0</v>
      </c>
      <c r="AP1247" s="48">
        <f t="shared" si="23246"/>
        <v>0</v>
      </c>
      <c r="AQ1247" s="48">
        <f t="shared" si="23246"/>
        <v>0</v>
      </c>
      <c r="AR1247" s="48">
        <f t="shared" si="23246"/>
        <v>0</v>
      </c>
      <c r="AS1247" s="48">
        <f t="shared" si="23246"/>
        <v>0</v>
      </c>
      <c r="AT1247" s="48">
        <f t="shared" si="23246"/>
        <v>0</v>
      </c>
      <c r="AU1247" s="48">
        <f t="shared" si="23246"/>
        <v>0</v>
      </c>
      <c r="AV1247" s="48">
        <f t="shared" si="23246"/>
        <v>0</v>
      </c>
      <c r="AW1247" s="48">
        <f t="shared" si="23246"/>
        <v>0</v>
      </c>
      <c r="AX1247" s="48">
        <f t="shared" si="23246"/>
        <v>0</v>
      </c>
      <c r="AY1247" s="48">
        <f t="shared" si="22913"/>
        <v>0</v>
      </c>
      <c r="AZ1247" s="48">
        <f t="shared" si="22913"/>
        <v>0</v>
      </c>
      <c r="BA1247" s="48">
        <f t="shared" si="22913"/>
        <v>0</v>
      </c>
      <c r="BB1247" s="48">
        <f t="shared" si="22913"/>
        <v>0</v>
      </c>
      <c r="BC1247" s="48"/>
      <c r="BE1247" t="s">
        <v>196</v>
      </c>
      <c r="BY1247">
        <f>BF1227*AG1247</f>
        <v>0</v>
      </c>
      <c r="BZ1247">
        <f t="shared" ref="BZ1247" si="23295">BG1227*AH1247</f>
        <v>0</v>
      </c>
      <c r="CA1247">
        <f t="shared" ref="CA1247" si="23296">BH1227*AI1247</f>
        <v>0</v>
      </c>
      <c r="CB1247">
        <f t="shared" ref="CB1247" si="23297">BI1227*AJ1247</f>
        <v>0</v>
      </c>
      <c r="CC1247">
        <f t="shared" ref="CC1247" si="23298">BJ1227*AK1247</f>
        <v>0</v>
      </c>
      <c r="CD1247">
        <f t="shared" ref="CD1247" si="23299">BK1227*AL1247</f>
        <v>0</v>
      </c>
      <c r="CE1247">
        <f t="shared" ref="CE1247" si="23300">BL1227*AM1247</f>
        <v>0</v>
      </c>
      <c r="CF1247">
        <f t="shared" ref="CF1247" si="23301">BM1227*AN1247</f>
        <v>0</v>
      </c>
      <c r="CG1247">
        <f t="shared" ref="CG1247" si="23302">BN1227*AO1247</f>
        <v>0</v>
      </c>
      <c r="CH1247">
        <f t="shared" ref="CH1247" si="23303">BO1227*AP1247</f>
        <v>0</v>
      </c>
      <c r="CI1247">
        <f t="shared" ref="CI1247" si="23304">BP1227*AQ1247</f>
        <v>0</v>
      </c>
      <c r="CJ1247">
        <f t="shared" ref="CJ1247" si="23305">BQ1227*AR1247</f>
        <v>0</v>
      </c>
      <c r="CK1247">
        <f t="shared" ref="CK1247" si="23306">BR1227*AS1247</f>
        <v>0</v>
      </c>
      <c r="CL1247">
        <f t="shared" ref="CL1247" si="23307">BS1227*AT1247</f>
        <v>0</v>
      </c>
      <c r="CM1247">
        <f t="shared" ref="CM1247" si="23308">BT1227*AU1247</f>
        <v>0</v>
      </c>
      <c r="CN1247">
        <f t="shared" ref="CN1247" si="23309">BU1227*AV1247</f>
        <v>0</v>
      </c>
      <c r="CO1247">
        <f t="shared" ref="CO1247" si="23310">BV1227*AW1247</f>
        <v>0</v>
      </c>
      <c r="CP1247">
        <f t="shared" ref="CP1247" si="23311">BW1227*AX1247</f>
        <v>0</v>
      </c>
      <c r="CQ1247">
        <f t="shared" ref="CQ1247" si="23312">BX1227*AY1247</f>
        <v>0</v>
      </c>
      <c r="CR1247">
        <f t="shared" ref="CR1247" si="23313">BY1227*AZ1247</f>
        <v>0</v>
      </c>
      <c r="CS1247">
        <f t="shared" ref="CS1247" si="23314">BZ1227*BA1247</f>
        <v>0</v>
      </c>
      <c r="CT1247">
        <f t="shared" ref="CT1247" si="23315">CA1227*BB1247</f>
        <v>0</v>
      </c>
    </row>
    <row r="1248" spans="6:98" x14ac:dyDescent="0.3">
      <c r="F1248" s="91">
        <f t="shared" ref="F1248:H1248" si="23316">F1247</f>
        <v>70</v>
      </c>
      <c r="G1248" s="91">
        <f t="shared" si="23316"/>
        <v>70</v>
      </c>
      <c r="H1248" s="4">
        <f t="shared" si="23316"/>
        <v>1</v>
      </c>
      <c r="I1248">
        <v>100</v>
      </c>
      <c r="J1248" s="48">
        <f t="shared" si="22720"/>
        <v>0</v>
      </c>
      <c r="K1248" s="48">
        <f t="shared" si="22984"/>
        <v>0</v>
      </c>
      <c r="L1248" s="98">
        <f t="shared" si="22722"/>
        <v>0</v>
      </c>
      <c r="M1248" s="48"/>
      <c r="N1248" s="48"/>
      <c r="O1248" s="48"/>
      <c r="P1248" s="48"/>
      <c r="Q1248" s="48"/>
      <c r="R1248" s="48"/>
      <c r="S1248" s="48"/>
      <c r="T1248" s="48"/>
      <c r="U1248" s="48"/>
      <c r="V1248" s="48"/>
      <c r="W1248" s="48"/>
      <c r="X1248" s="48"/>
      <c r="Y1248" s="48"/>
      <c r="Z1248" s="48"/>
      <c r="AA1248" s="48"/>
      <c r="AB1248" s="48"/>
      <c r="AC1248" s="48"/>
      <c r="AD1248" s="48"/>
      <c r="AE1248" s="48"/>
      <c r="AF1248" s="48"/>
      <c r="AG1248" s="48"/>
      <c r="AH1248" s="48">
        <f>$J1248+$K1248+$L1248</f>
        <v>0</v>
      </c>
      <c r="AI1248" s="48">
        <f t="shared" si="23271"/>
        <v>0</v>
      </c>
      <c r="AJ1248" s="48">
        <f t="shared" si="23271"/>
        <v>0</v>
      </c>
      <c r="AK1248" s="48">
        <f t="shared" si="23271"/>
        <v>0</v>
      </c>
      <c r="AL1248" s="48">
        <f t="shared" si="23271"/>
        <v>0</v>
      </c>
      <c r="AM1248" s="48">
        <f t="shared" si="23271"/>
        <v>0</v>
      </c>
      <c r="AN1248" s="48">
        <f t="shared" si="23271"/>
        <v>0</v>
      </c>
      <c r="AO1248" s="48">
        <f t="shared" si="23271"/>
        <v>0</v>
      </c>
      <c r="AP1248" s="48">
        <f t="shared" si="23246"/>
        <v>0</v>
      </c>
      <c r="AQ1248" s="48">
        <f t="shared" si="23246"/>
        <v>0</v>
      </c>
      <c r="AR1248" s="48">
        <f t="shared" si="23246"/>
        <v>0</v>
      </c>
      <c r="AS1248" s="48">
        <f t="shared" si="23246"/>
        <v>0</v>
      </c>
      <c r="AT1248" s="48">
        <f t="shared" si="23246"/>
        <v>0</v>
      </c>
      <c r="AU1248" s="48">
        <f t="shared" si="23246"/>
        <v>0</v>
      </c>
      <c r="AV1248" s="48">
        <f t="shared" si="23246"/>
        <v>0</v>
      </c>
      <c r="AW1248" s="48">
        <f t="shared" si="23246"/>
        <v>0</v>
      </c>
      <c r="AX1248" s="48">
        <f t="shared" si="23246"/>
        <v>0</v>
      </c>
      <c r="AY1248" s="48">
        <f t="shared" si="22913"/>
        <v>0</v>
      </c>
      <c r="AZ1248" s="48">
        <f t="shared" si="22913"/>
        <v>0</v>
      </c>
      <c r="BA1248" s="48">
        <f t="shared" si="22913"/>
        <v>0</v>
      </c>
      <c r="BB1248" s="48">
        <f t="shared" si="22913"/>
        <v>0</v>
      </c>
      <c r="BC1248" s="48"/>
      <c r="BE1248" t="s">
        <v>197</v>
      </c>
      <c r="BZ1248">
        <f>BF1227*AH1248</f>
        <v>0</v>
      </c>
      <c r="CA1248">
        <f t="shared" ref="CA1248" si="23317">BG1227*AI1248</f>
        <v>0</v>
      </c>
      <c r="CB1248">
        <f t="shared" ref="CB1248" si="23318">BH1227*AJ1248</f>
        <v>0</v>
      </c>
      <c r="CC1248">
        <f t="shared" ref="CC1248" si="23319">BI1227*AK1248</f>
        <v>0</v>
      </c>
      <c r="CD1248">
        <f t="shared" ref="CD1248" si="23320">BJ1227*AL1248</f>
        <v>0</v>
      </c>
      <c r="CE1248">
        <f t="shared" ref="CE1248" si="23321">BK1227*AM1248</f>
        <v>0</v>
      </c>
      <c r="CF1248">
        <f t="shared" ref="CF1248" si="23322">BL1227*AN1248</f>
        <v>0</v>
      </c>
      <c r="CG1248">
        <f t="shared" ref="CG1248" si="23323">BM1227*AO1248</f>
        <v>0</v>
      </c>
      <c r="CH1248">
        <f t="shared" ref="CH1248" si="23324">BN1227*AP1248</f>
        <v>0</v>
      </c>
      <c r="CI1248">
        <f t="shared" ref="CI1248" si="23325">BO1227*AQ1248</f>
        <v>0</v>
      </c>
      <c r="CJ1248">
        <f t="shared" ref="CJ1248" si="23326">BP1227*AR1248</f>
        <v>0</v>
      </c>
      <c r="CK1248">
        <f t="shared" ref="CK1248" si="23327">BQ1227*AS1248</f>
        <v>0</v>
      </c>
      <c r="CL1248">
        <f t="shared" ref="CL1248" si="23328">BR1227*AT1248</f>
        <v>0</v>
      </c>
      <c r="CM1248">
        <f t="shared" ref="CM1248" si="23329">BS1227*AU1248</f>
        <v>0</v>
      </c>
      <c r="CN1248">
        <f t="shared" ref="CN1248" si="23330">BT1227*AV1248</f>
        <v>0</v>
      </c>
      <c r="CO1248">
        <f t="shared" ref="CO1248" si="23331">BU1227*AW1248</f>
        <v>0</v>
      </c>
      <c r="CP1248">
        <f t="shared" ref="CP1248" si="23332">BV1227*AX1248</f>
        <v>0</v>
      </c>
      <c r="CQ1248">
        <f t="shared" ref="CQ1248" si="23333">BW1227*AY1248</f>
        <v>0</v>
      </c>
      <c r="CR1248">
        <f t="shared" ref="CR1248" si="23334">BX1227*AZ1248</f>
        <v>0</v>
      </c>
      <c r="CS1248">
        <f t="shared" ref="CS1248" si="23335">BY1227*BA1248</f>
        <v>0</v>
      </c>
      <c r="CT1248">
        <f t="shared" ref="CT1248" si="23336">BZ1227*BB1248</f>
        <v>0</v>
      </c>
    </row>
    <row r="1249" spans="6:98" x14ac:dyDescent="0.3">
      <c r="F1249" s="91">
        <f t="shared" ref="F1249:H1249" si="23337">F1248</f>
        <v>70</v>
      </c>
      <c r="G1249" s="91">
        <f t="shared" si="23337"/>
        <v>70</v>
      </c>
      <c r="H1249" s="4">
        <f t="shared" si="23337"/>
        <v>1</v>
      </c>
      <c r="I1249">
        <v>105</v>
      </c>
      <c r="J1249" s="48">
        <f t="shared" si="22720"/>
        <v>0</v>
      </c>
      <c r="K1249" s="48">
        <f t="shared" si="22984"/>
        <v>0</v>
      </c>
      <c r="L1249" s="98">
        <f t="shared" si="22722"/>
        <v>0</v>
      </c>
      <c r="M1249" s="48"/>
      <c r="N1249" s="48"/>
      <c r="O1249" s="48"/>
      <c r="P1249" s="48"/>
      <c r="Q1249" s="48"/>
      <c r="R1249" s="48"/>
      <c r="S1249" s="48"/>
      <c r="T1249" s="48"/>
      <c r="U1249" s="48"/>
      <c r="V1249" s="48"/>
      <c r="W1249" s="48"/>
      <c r="X1249" s="48"/>
      <c r="Y1249" s="48"/>
      <c r="Z1249" s="48"/>
      <c r="AA1249" s="48"/>
      <c r="AB1249" s="48"/>
      <c r="AC1249" s="48"/>
      <c r="AD1249" s="48"/>
      <c r="AE1249" s="48"/>
      <c r="AF1249" s="48"/>
      <c r="AG1249" s="48"/>
      <c r="AH1249" s="48"/>
      <c r="AI1249" s="48">
        <f>$J1249+$K1249+$L1249</f>
        <v>0</v>
      </c>
      <c r="AJ1249" s="48">
        <f t="shared" si="23271"/>
        <v>0</v>
      </c>
      <c r="AK1249" s="48">
        <f t="shared" si="23271"/>
        <v>0</v>
      </c>
      <c r="AL1249" s="48">
        <f t="shared" si="23271"/>
        <v>0</v>
      </c>
      <c r="AM1249" s="48">
        <f t="shared" si="23271"/>
        <v>0</v>
      </c>
      <c r="AN1249" s="48">
        <f t="shared" si="23271"/>
        <v>0</v>
      </c>
      <c r="AO1249" s="48">
        <f t="shared" si="23271"/>
        <v>0</v>
      </c>
      <c r="AP1249" s="48">
        <f t="shared" si="23246"/>
        <v>0</v>
      </c>
      <c r="AQ1249" s="48">
        <f t="shared" si="23246"/>
        <v>0</v>
      </c>
      <c r="AR1249" s="48">
        <f t="shared" si="23246"/>
        <v>0</v>
      </c>
      <c r="AS1249" s="48">
        <f t="shared" si="23246"/>
        <v>0</v>
      </c>
      <c r="AT1249" s="48">
        <f t="shared" si="23246"/>
        <v>0</v>
      </c>
      <c r="AU1249" s="48">
        <f t="shared" si="23246"/>
        <v>0</v>
      </c>
      <c r="AV1249" s="48">
        <f t="shared" si="23246"/>
        <v>0</v>
      </c>
      <c r="AW1249" s="48">
        <f t="shared" si="23246"/>
        <v>0</v>
      </c>
      <c r="AX1249" s="48">
        <f t="shared" si="23246"/>
        <v>0</v>
      </c>
      <c r="AY1249" s="48">
        <f t="shared" si="22913"/>
        <v>0</v>
      </c>
      <c r="AZ1249" s="48">
        <f t="shared" si="22913"/>
        <v>0</v>
      </c>
      <c r="BA1249" s="48">
        <f t="shared" si="22913"/>
        <v>0</v>
      </c>
      <c r="BB1249" s="48">
        <f t="shared" si="22913"/>
        <v>0</v>
      </c>
      <c r="BC1249" s="48"/>
      <c r="BE1249" t="s">
        <v>198</v>
      </c>
      <c r="CA1249">
        <f>BF1227*AI1249</f>
        <v>0</v>
      </c>
      <c r="CB1249">
        <f t="shared" ref="CB1249" si="23338">BG1227*AJ1249</f>
        <v>0</v>
      </c>
      <c r="CC1249">
        <f t="shared" ref="CC1249" si="23339">BH1227*AK1249</f>
        <v>0</v>
      </c>
      <c r="CD1249">
        <f t="shared" ref="CD1249" si="23340">BI1227*AL1249</f>
        <v>0</v>
      </c>
      <c r="CE1249">
        <f t="shared" ref="CE1249" si="23341">BJ1227*AM1249</f>
        <v>0</v>
      </c>
      <c r="CF1249">
        <f t="shared" ref="CF1249" si="23342">BK1227*AN1249</f>
        <v>0</v>
      </c>
      <c r="CG1249">
        <f t="shared" ref="CG1249" si="23343">BL1227*AO1249</f>
        <v>0</v>
      </c>
      <c r="CH1249">
        <f t="shared" ref="CH1249" si="23344">BM1227*AP1249</f>
        <v>0</v>
      </c>
      <c r="CI1249">
        <f t="shared" ref="CI1249" si="23345">BN1227*AQ1249</f>
        <v>0</v>
      </c>
      <c r="CJ1249">
        <f t="shared" ref="CJ1249" si="23346">BO1227*AR1249</f>
        <v>0</v>
      </c>
      <c r="CK1249">
        <f t="shared" ref="CK1249" si="23347">BP1227*AS1249</f>
        <v>0</v>
      </c>
      <c r="CL1249">
        <f t="shared" ref="CL1249" si="23348">BQ1227*AT1249</f>
        <v>0</v>
      </c>
      <c r="CM1249">
        <f t="shared" ref="CM1249" si="23349">BR1227*AU1249</f>
        <v>0</v>
      </c>
      <c r="CN1249">
        <f t="shared" ref="CN1249" si="23350">BS1227*AV1249</f>
        <v>0</v>
      </c>
      <c r="CO1249">
        <f t="shared" ref="CO1249" si="23351">BT1227*AW1249</f>
        <v>0</v>
      </c>
      <c r="CP1249">
        <f t="shared" ref="CP1249" si="23352">BU1227*AX1249</f>
        <v>0</v>
      </c>
      <c r="CQ1249">
        <f t="shared" ref="CQ1249" si="23353">BV1227*AY1249</f>
        <v>0</v>
      </c>
      <c r="CR1249">
        <f t="shared" ref="CR1249" si="23354">BW1227*AZ1249</f>
        <v>0</v>
      </c>
      <c r="CS1249">
        <f t="shared" ref="CS1249" si="23355">BX1227*BA1249</f>
        <v>0</v>
      </c>
      <c r="CT1249">
        <f t="shared" ref="CT1249" si="23356">BY1227*BB1249</f>
        <v>0</v>
      </c>
    </row>
    <row r="1250" spans="6:98" x14ac:dyDescent="0.3">
      <c r="F1250" s="91">
        <f t="shared" ref="F1250:H1250" si="23357">F1249</f>
        <v>70</v>
      </c>
      <c r="G1250" s="91">
        <f t="shared" si="23357"/>
        <v>70</v>
      </c>
      <c r="H1250" s="4">
        <f t="shared" si="23357"/>
        <v>1</v>
      </c>
      <c r="I1250">
        <v>110</v>
      </c>
      <c r="J1250" s="48">
        <f t="shared" si="22720"/>
        <v>0</v>
      </c>
      <c r="K1250" s="48">
        <f t="shared" si="22984"/>
        <v>0</v>
      </c>
      <c r="L1250" s="98">
        <f t="shared" si="22722"/>
        <v>0</v>
      </c>
      <c r="M1250" s="48"/>
      <c r="N1250" s="48"/>
      <c r="O1250" s="48"/>
      <c r="P1250" s="48"/>
      <c r="Q1250" s="48"/>
      <c r="R1250" s="48"/>
      <c r="S1250" s="48"/>
      <c r="T1250" s="48"/>
      <c r="U1250" s="48"/>
      <c r="V1250" s="48"/>
      <c r="W1250" s="48"/>
      <c r="X1250" s="48"/>
      <c r="Y1250" s="48"/>
      <c r="Z1250" s="48"/>
      <c r="AA1250" s="48"/>
      <c r="AB1250" s="48"/>
      <c r="AC1250" s="48"/>
      <c r="AD1250" s="48"/>
      <c r="AE1250" s="48"/>
      <c r="AF1250" s="48"/>
      <c r="AG1250" s="48"/>
      <c r="AH1250" s="48"/>
      <c r="AI1250" s="48"/>
      <c r="AJ1250" s="48">
        <f>$J1250+$K1250+$L1250</f>
        <v>0</v>
      </c>
      <c r="AK1250" s="48">
        <f t="shared" si="23271"/>
        <v>0</v>
      </c>
      <c r="AL1250" s="48">
        <f t="shared" si="23271"/>
        <v>0</v>
      </c>
      <c r="AM1250" s="48">
        <f t="shared" si="23271"/>
        <v>0</v>
      </c>
      <c r="AN1250" s="48">
        <f t="shared" si="23271"/>
        <v>0</v>
      </c>
      <c r="AO1250" s="48">
        <f t="shared" si="23271"/>
        <v>0</v>
      </c>
      <c r="AP1250" s="48">
        <f t="shared" si="23246"/>
        <v>0</v>
      </c>
      <c r="AQ1250" s="48">
        <f t="shared" si="23246"/>
        <v>0</v>
      </c>
      <c r="AR1250" s="48">
        <f t="shared" si="23246"/>
        <v>0</v>
      </c>
      <c r="AS1250" s="48">
        <f t="shared" si="23246"/>
        <v>0</v>
      </c>
      <c r="AT1250" s="48">
        <f t="shared" si="23246"/>
        <v>0</v>
      </c>
      <c r="AU1250" s="48">
        <f t="shared" si="23246"/>
        <v>0</v>
      </c>
      <c r="AV1250" s="48">
        <f t="shared" si="23246"/>
        <v>0</v>
      </c>
      <c r="AW1250" s="48">
        <f t="shared" si="23246"/>
        <v>0</v>
      </c>
      <c r="AX1250" s="48">
        <f t="shared" si="23246"/>
        <v>0</v>
      </c>
      <c r="AY1250" s="48">
        <f t="shared" si="23246"/>
        <v>0</v>
      </c>
      <c r="AZ1250" s="48">
        <f t="shared" si="23246"/>
        <v>0</v>
      </c>
      <c r="BA1250" s="48">
        <f t="shared" si="23246"/>
        <v>0</v>
      </c>
      <c r="BB1250" s="48">
        <f t="shared" si="23246"/>
        <v>0</v>
      </c>
      <c r="BC1250" s="48"/>
      <c r="BE1250" t="s">
        <v>199</v>
      </c>
      <c r="CB1250">
        <f>BF1227*AJ1250</f>
        <v>0</v>
      </c>
      <c r="CC1250">
        <f t="shared" ref="CC1250" si="23358">BG1227*AK1250</f>
        <v>0</v>
      </c>
      <c r="CD1250">
        <f t="shared" ref="CD1250" si="23359">BH1227*AL1250</f>
        <v>0</v>
      </c>
      <c r="CE1250">
        <f t="shared" ref="CE1250" si="23360">BI1227*AM1250</f>
        <v>0</v>
      </c>
      <c r="CF1250">
        <f t="shared" ref="CF1250" si="23361">BJ1227*AN1250</f>
        <v>0</v>
      </c>
      <c r="CG1250">
        <f t="shared" ref="CG1250" si="23362">BK1227*AO1250</f>
        <v>0</v>
      </c>
      <c r="CH1250">
        <f t="shared" ref="CH1250" si="23363">BL1227*AP1250</f>
        <v>0</v>
      </c>
      <c r="CI1250">
        <f t="shared" ref="CI1250" si="23364">BM1227*AQ1250</f>
        <v>0</v>
      </c>
      <c r="CJ1250">
        <f t="shared" ref="CJ1250" si="23365">BN1227*AR1250</f>
        <v>0</v>
      </c>
      <c r="CK1250">
        <f t="shared" ref="CK1250" si="23366">BO1227*AS1250</f>
        <v>0</v>
      </c>
      <c r="CL1250">
        <f t="shared" ref="CL1250" si="23367">BP1227*AT1250</f>
        <v>0</v>
      </c>
      <c r="CM1250">
        <f t="shared" ref="CM1250" si="23368">BQ1227*AU1250</f>
        <v>0</v>
      </c>
      <c r="CN1250">
        <f t="shared" ref="CN1250" si="23369">BR1227*AV1250</f>
        <v>0</v>
      </c>
      <c r="CO1250">
        <f t="shared" ref="CO1250" si="23370">BS1227*AW1250</f>
        <v>0</v>
      </c>
      <c r="CP1250">
        <f t="shared" ref="CP1250" si="23371">BT1227*AX1250</f>
        <v>0</v>
      </c>
      <c r="CQ1250">
        <f t="shared" ref="CQ1250" si="23372">BU1227*AY1250</f>
        <v>0</v>
      </c>
      <c r="CR1250">
        <f t="shared" ref="CR1250" si="23373">BV1227*AZ1250</f>
        <v>0</v>
      </c>
      <c r="CS1250">
        <f t="shared" ref="CS1250" si="23374">BW1227*BA1250</f>
        <v>0</v>
      </c>
      <c r="CT1250">
        <f t="shared" ref="CT1250" si="23375">BX1227*BB1250</f>
        <v>0</v>
      </c>
    </row>
    <row r="1251" spans="6:98" x14ac:dyDescent="0.3">
      <c r="F1251" s="91">
        <f t="shared" ref="F1251:H1251" si="23376">F1250</f>
        <v>70</v>
      </c>
      <c r="G1251" s="91">
        <f t="shared" si="23376"/>
        <v>70</v>
      </c>
      <c r="H1251" s="4">
        <f t="shared" si="23376"/>
        <v>1</v>
      </c>
      <c r="I1251">
        <v>115</v>
      </c>
      <c r="J1251" s="48">
        <f t="shared" si="22720"/>
        <v>0</v>
      </c>
      <c r="K1251" s="48">
        <f t="shared" si="22984"/>
        <v>0</v>
      </c>
      <c r="L1251" s="98">
        <f t="shared" si="22722"/>
        <v>0</v>
      </c>
      <c r="M1251" s="48"/>
      <c r="N1251" s="48"/>
      <c r="O1251" s="48"/>
      <c r="P1251" s="48"/>
      <c r="Q1251" s="48"/>
      <c r="R1251" s="48"/>
      <c r="S1251" s="48"/>
      <c r="T1251" s="48"/>
      <c r="U1251" s="48"/>
      <c r="V1251" s="48"/>
      <c r="W1251" s="48"/>
      <c r="X1251" s="48"/>
      <c r="Y1251" s="48"/>
      <c r="Z1251" s="48"/>
      <c r="AA1251" s="48"/>
      <c r="AB1251" s="48"/>
      <c r="AC1251" s="48"/>
      <c r="AD1251" s="48"/>
      <c r="AE1251" s="48"/>
      <c r="AF1251" s="48"/>
      <c r="AG1251" s="48"/>
      <c r="AH1251" s="48"/>
      <c r="AI1251" s="48"/>
      <c r="AJ1251" s="48"/>
      <c r="AK1251" s="48">
        <f>$J1251+$K1251+$L1251</f>
        <v>0</v>
      </c>
      <c r="AL1251" s="48">
        <f t="shared" si="23271"/>
        <v>0</v>
      </c>
      <c r="AM1251" s="48">
        <f t="shared" si="23271"/>
        <v>0</v>
      </c>
      <c r="AN1251" s="48">
        <f t="shared" si="23271"/>
        <v>0</v>
      </c>
      <c r="AO1251" s="48">
        <f t="shared" si="23271"/>
        <v>0</v>
      </c>
      <c r="AP1251" s="48">
        <f t="shared" si="23246"/>
        <v>0</v>
      </c>
      <c r="AQ1251" s="48">
        <f t="shared" si="23246"/>
        <v>0</v>
      </c>
      <c r="AR1251" s="48">
        <f t="shared" si="23246"/>
        <v>0</v>
      </c>
      <c r="AS1251" s="48">
        <f t="shared" si="23246"/>
        <v>0</v>
      </c>
      <c r="AT1251" s="48">
        <f t="shared" si="23246"/>
        <v>0</v>
      </c>
      <c r="AU1251" s="48">
        <f t="shared" si="23246"/>
        <v>0</v>
      </c>
      <c r="AV1251" s="48">
        <f t="shared" si="23246"/>
        <v>0</v>
      </c>
      <c r="AW1251" s="48">
        <f t="shared" si="23246"/>
        <v>0</v>
      </c>
      <c r="AX1251" s="48">
        <f t="shared" si="23246"/>
        <v>0</v>
      </c>
      <c r="AY1251" s="48">
        <f t="shared" si="23246"/>
        <v>0</v>
      </c>
      <c r="AZ1251" s="48">
        <f t="shared" si="23246"/>
        <v>0</v>
      </c>
      <c r="BA1251" s="48">
        <f t="shared" si="23246"/>
        <v>0</v>
      </c>
      <c r="BB1251" s="48">
        <f t="shared" si="23246"/>
        <v>0</v>
      </c>
      <c r="BC1251" s="48"/>
      <c r="BE1251" t="s">
        <v>200</v>
      </c>
      <c r="CC1251">
        <f>BF1227*AK1251</f>
        <v>0</v>
      </c>
      <c r="CD1251">
        <f t="shared" ref="CD1251" si="23377">BG1227*AL1251</f>
        <v>0</v>
      </c>
      <c r="CE1251">
        <f t="shared" ref="CE1251" si="23378">BH1227*AM1251</f>
        <v>0</v>
      </c>
      <c r="CF1251">
        <f t="shared" ref="CF1251" si="23379">BI1227*AN1251</f>
        <v>0</v>
      </c>
      <c r="CG1251">
        <f t="shared" ref="CG1251" si="23380">BJ1227*AO1251</f>
        <v>0</v>
      </c>
      <c r="CH1251">
        <f t="shared" ref="CH1251" si="23381">BK1227*AP1251</f>
        <v>0</v>
      </c>
      <c r="CI1251">
        <f t="shared" ref="CI1251" si="23382">BL1227*AQ1251</f>
        <v>0</v>
      </c>
      <c r="CJ1251">
        <f t="shared" ref="CJ1251" si="23383">BM1227*AR1251</f>
        <v>0</v>
      </c>
      <c r="CK1251">
        <f t="shared" ref="CK1251" si="23384">BN1227*AS1251</f>
        <v>0</v>
      </c>
      <c r="CL1251">
        <f t="shared" ref="CL1251" si="23385">BO1227*AT1251</f>
        <v>0</v>
      </c>
      <c r="CM1251">
        <f t="shared" ref="CM1251" si="23386">BP1227*AU1251</f>
        <v>0</v>
      </c>
      <c r="CN1251">
        <f t="shared" ref="CN1251" si="23387">BQ1227*AV1251</f>
        <v>0</v>
      </c>
      <c r="CO1251">
        <f t="shared" ref="CO1251" si="23388">BR1227*AW1251</f>
        <v>0</v>
      </c>
      <c r="CP1251">
        <f t="shared" ref="CP1251" si="23389">BS1227*AX1251</f>
        <v>0</v>
      </c>
      <c r="CQ1251">
        <f t="shared" ref="CQ1251" si="23390">BT1227*AY1251</f>
        <v>0</v>
      </c>
      <c r="CR1251">
        <f t="shared" ref="CR1251" si="23391">BU1227*AZ1251</f>
        <v>0</v>
      </c>
      <c r="CS1251">
        <f t="shared" ref="CS1251" si="23392">BV1227*BA1251</f>
        <v>0</v>
      </c>
      <c r="CT1251">
        <f t="shared" ref="CT1251" si="23393">BW1227*BB1251</f>
        <v>0</v>
      </c>
    </row>
    <row r="1252" spans="6:98" x14ac:dyDescent="0.3">
      <c r="F1252" s="91">
        <f t="shared" ref="F1252:H1252" si="23394">F1251</f>
        <v>70</v>
      </c>
      <c r="G1252" s="91">
        <f t="shared" si="23394"/>
        <v>70</v>
      </c>
      <c r="H1252" s="4">
        <f t="shared" si="23394"/>
        <v>1</v>
      </c>
      <c r="I1252">
        <v>120</v>
      </c>
      <c r="J1252" s="48">
        <f t="shared" si="22720"/>
        <v>0</v>
      </c>
      <c r="K1252" s="48">
        <f>IF(IF(AND(I1252&gt;=(F1252*2),I1252&lt;=G1252+F1252+(G1252-F1252+5)+1),((H1252)^2)*(I1253-F1252*2)/5,0)&lt;=H1252,IF(AND(I1252&gt;=(F1252*2),I1252&lt;=G1252+F1252+(G1252-F1252+5)+1),((H1252)^2)*(I1253-F1252*2)/5,0),(K1251-H1252^2))</f>
        <v>0</v>
      </c>
      <c r="L1252" s="98">
        <f t="shared" si="22722"/>
        <v>0</v>
      </c>
      <c r="M1252" s="48"/>
      <c r="N1252" s="48"/>
      <c r="O1252" s="48"/>
      <c r="P1252" s="48"/>
      <c r="Q1252" s="48"/>
      <c r="R1252" s="48"/>
      <c r="S1252" s="48"/>
      <c r="T1252" s="48"/>
      <c r="U1252" s="48"/>
      <c r="V1252" s="48"/>
      <c r="W1252" s="48"/>
      <c r="X1252" s="48"/>
      <c r="Y1252" s="48"/>
      <c r="Z1252" s="48"/>
      <c r="AA1252" s="48"/>
      <c r="AB1252" s="48"/>
      <c r="AC1252" s="48"/>
      <c r="AD1252" s="48"/>
      <c r="AE1252" s="48"/>
      <c r="AF1252" s="48"/>
      <c r="AG1252" s="48"/>
      <c r="AH1252" s="48"/>
      <c r="AI1252" s="48"/>
      <c r="AJ1252" s="48"/>
      <c r="AK1252" s="48"/>
      <c r="AL1252" s="48">
        <f>$J1252+$K1252+$L1252</f>
        <v>0</v>
      </c>
      <c r="AM1252" s="48">
        <f t="shared" si="23271"/>
        <v>0</v>
      </c>
      <c r="AN1252" s="48">
        <f t="shared" si="23271"/>
        <v>0</v>
      </c>
      <c r="AO1252" s="48">
        <f t="shared" si="23271"/>
        <v>0</v>
      </c>
      <c r="AP1252" s="48">
        <f t="shared" si="23246"/>
        <v>0</v>
      </c>
      <c r="AQ1252" s="48">
        <f t="shared" si="23246"/>
        <v>0</v>
      </c>
      <c r="AR1252" s="48">
        <f t="shared" si="23246"/>
        <v>0</v>
      </c>
      <c r="AS1252" s="48">
        <f t="shared" si="23246"/>
        <v>0</v>
      </c>
      <c r="AT1252" s="48">
        <f t="shared" si="23246"/>
        <v>0</v>
      </c>
      <c r="AU1252" s="48">
        <f t="shared" si="23246"/>
        <v>0</v>
      </c>
      <c r="AV1252" s="48">
        <f t="shared" si="23246"/>
        <v>0</v>
      </c>
      <c r="AW1252" s="48">
        <f t="shared" si="23246"/>
        <v>0</v>
      </c>
      <c r="AX1252" s="48">
        <f t="shared" si="23246"/>
        <v>0</v>
      </c>
      <c r="AY1252" s="48">
        <f t="shared" si="23246"/>
        <v>0</v>
      </c>
      <c r="AZ1252" s="48">
        <f t="shared" si="23246"/>
        <v>0</v>
      </c>
      <c r="BA1252" s="48">
        <f t="shared" si="23246"/>
        <v>0</v>
      </c>
      <c r="BB1252" s="48">
        <f t="shared" si="23246"/>
        <v>0</v>
      </c>
      <c r="BC1252" s="48"/>
      <c r="BE1252" t="s">
        <v>201</v>
      </c>
      <c r="CD1252">
        <f>BF1227*AL1252</f>
        <v>0</v>
      </c>
      <c r="CE1252">
        <f t="shared" ref="CE1252" si="23395">BG1227*AM1252</f>
        <v>0</v>
      </c>
      <c r="CF1252">
        <f t="shared" ref="CF1252" si="23396">BH1227*AN1252</f>
        <v>0</v>
      </c>
      <c r="CG1252">
        <f t="shared" ref="CG1252" si="23397">BI1227*AO1252</f>
        <v>0</v>
      </c>
      <c r="CH1252">
        <f t="shared" ref="CH1252" si="23398">BJ1227*AP1252</f>
        <v>0</v>
      </c>
      <c r="CI1252">
        <f t="shared" ref="CI1252" si="23399">BK1227*AQ1252</f>
        <v>0</v>
      </c>
      <c r="CJ1252">
        <f t="shared" ref="CJ1252" si="23400">BL1227*AR1252</f>
        <v>0</v>
      </c>
      <c r="CK1252">
        <f t="shared" ref="CK1252" si="23401">BM1227*AS1252</f>
        <v>0</v>
      </c>
      <c r="CL1252">
        <f t="shared" ref="CL1252" si="23402">BN1227*AT1252</f>
        <v>0</v>
      </c>
      <c r="CM1252">
        <f t="shared" ref="CM1252" si="23403">BO1227*AU1252</f>
        <v>0</v>
      </c>
      <c r="CN1252">
        <f t="shared" ref="CN1252" si="23404">BP1227*AV1252</f>
        <v>0</v>
      </c>
      <c r="CO1252">
        <f t="shared" ref="CO1252" si="23405">BQ1227*AW1252</f>
        <v>0</v>
      </c>
      <c r="CP1252">
        <f t="shared" ref="CP1252" si="23406">BR1227*AX1252</f>
        <v>0</v>
      </c>
      <c r="CQ1252">
        <f t="shared" ref="CQ1252" si="23407">BS1227*AY1252</f>
        <v>0</v>
      </c>
      <c r="CR1252">
        <f t="shared" ref="CR1252" si="23408">BT1227*AZ1252</f>
        <v>0</v>
      </c>
      <c r="CS1252">
        <f t="shared" ref="CS1252" si="23409">BU1227*BA1252</f>
        <v>0</v>
      </c>
      <c r="CT1252">
        <f t="shared" ref="CT1252" si="23410">BV1227*BB1252</f>
        <v>0</v>
      </c>
    </row>
    <row r="1253" spans="6:98" x14ac:dyDescent="0.3">
      <c r="F1253" s="91">
        <f t="shared" ref="F1253:H1253" si="23411">F1252</f>
        <v>70</v>
      </c>
      <c r="G1253" s="91">
        <f t="shared" si="23411"/>
        <v>70</v>
      </c>
      <c r="H1253" s="4">
        <f t="shared" si="23411"/>
        <v>1</v>
      </c>
      <c r="I1253">
        <v>125</v>
      </c>
      <c r="J1253" s="48">
        <f t="shared" si="22720"/>
        <v>0</v>
      </c>
      <c r="K1253" s="48">
        <f t="shared" ref="K1253:K1258" si="23412">IF(IF(AND(I1253&gt;=(F1253*2),I1253&lt;=G1253+F1253+(G1253-F1253+5)+1),((H1253)^2)*(I1254-F1253*2)/5,0)&lt;=H1253,IF(AND(I1253&gt;=(F1253*2),I1253&lt;=G1253+F1253+(G1253-F1253+5)+1),((H1253)^2)*(I1254-F1253*2)/5,0),(K1252-H1253^2))</f>
        <v>0</v>
      </c>
      <c r="L1253" s="98">
        <f t="shared" si="22722"/>
        <v>0</v>
      </c>
      <c r="M1253" s="48"/>
      <c r="N1253" s="48"/>
      <c r="O1253" s="48"/>
      <c r="P1253" s="48"/>
      <c r="Q1253" s="48"/>
      <c r="R1253" s="48"/>
      <c r="S1253" s="48"/>
      <c r="T1253" s="48"/>
      <c r="U1253" s="48"/>
      <c r="V1253" s="48"/>
      <c r="W1253" s="48"/>
      <c r="X1253" s="48"/>
      <c r="Y1253" s="48"/>
      <c r="Z1253" s="48"/>
      <c r="AA1253" s="48"/>
      <c r="AB1253" s="48"/>
      <c r="AC1253" s="48"/>
      <c r="AD1253" s="48"/>
      <c r="AE1253" s="48"/>
      <c r="AF1253" s="48"/>
      <c r="AG1253" s="48"/>
      <c r="AH1253" s="48"/>
      <c r="AI1253" s="48"/>
      <c r="AJ1253" s="48"/>
      <c r="AK1253" s="48"/>
      <c r="AL1253" s="48"/>
      <c r="AM1253" s="48">
        <f>$J1253+$K1253+$L1253</f>
        <v>0</v>
      </c>
      <c r="AN1253" s="48">
        <f t="shared" si="23271"/>
        <v>0</v>
      </c>
      <c r="AO1253" s="48">
        <f t="shared" si="23271"/>
        <v>0</v>
      </c>
      <c r="AP1253" s="48">
        <f t="shared" si="23246"/>
        <v>0</v>
      </c>
      <c r="AQ1253" s="48">
        <f t="shared" si="23246"/>
        <v>0</v>
      </c>
      <c r="AR1253" s="48">
        <f t="shared" si="23246"/>
        <v>0</v>
      </c>
      <c r="AS1253" s="48">
        <f t="shared" si="23246"/>
        <v>0</v>
      </c>
      <c r="AT1253" s="48">
        <f t="shared" si="23246"/>
        <v>0</v>
      </c>
      <c r="AU1253" s="48">
        <f t="shared" si="23246"/>
        <v>0</v>
      </c>
      <c r="AV1253" s="48">
        <f t="shared" si="23246"/>
        <v>0</v>
      </c>
      <c r="AW1253" s="48">
        <f t="shared" si="23246"/>
        <v>0</v>
      </c>
      <c r="AX1253" s="48">
        <f t="shared" si="23246"/>
        <v>0</v>
      </c>
      <c r="AY1253" s="48">
        <f t="shared" si="23246"/>
        <v>0</v>
      </c>
      <c r="AZ1253" s="48">
        <f t="shared" si="23246"/>
        <v>0</v>
      </c>
      <c r="BA1253" s="48">
        <f t="shared" si="23246"/>
        <v>0</v>
      </c>
      <c r="BB1253" s="48">
        <f t="shared" si="23246"/>
        <v>0</v>
      </c>
      <c r="BC1253" s="48"/>
      <c r="BE1253" t="s">
        <v>202</v>
      </c>
      <c r="CE1253">
        <f>BF1227*AM1253</f>
        <v>0</v>
      </c>
      <c r="CF1253">
        <f t="shared" ref="CF1253" si="23413">BG1227*AN1253</f>
        <v>0</v>
      </c>
      <c r="CG1253">
        <f t="shared" ref="CG1253" si="23414">BH1227*AO1253</f>
        <v>0</v>
      </c>
      <c r="CH1253">
        <f t="shared" ref="CH1253" si="23415">BI1227*AP1253</f>
        <v>0</v>
      </c>
      <c r="CI1253">
        <f t="shared" ref="CI1253" si="23416">BJ1227*AQ1253</f>
        <v>0</v>
      </c>
      <c r="CJ1253">
        <f t="shared" ref="CJ1253" si="23417">BK1227*AR1253</f>
        <v>0</v>
      </c>
      <c r="CK1253">
        <f t="shared" ref="CK1253" si="23418">BL1227*AS1253</f>
        <v>0</v>
      </c>
      <c r="CL1253">
        <f t="shared" ref="CL1253" si="23419">BM1227*AT1253</f>
        <v>0</v>
      </c>
      <c r="CM1253">
        <f t="shared" ref="CM1253" si="23420">BN1227*AU1253</f>
        <v>0</v>
      </c>
      <c r="CN1253">
        <f t="shared" ref="CN1253" si="23421">BO1227*AV1253</f>
        <v>0</v>
      </c>
      <c r="CO1253">
        <f t="shared" ref="CO1253" si="23422">BP1227*AW1253</f>
        <v>0</v>
      </c>
      <c r="CP1253">
        <f t="shared" ref="CP1253" si="23423">BQ1227*AX1253</f>
        <v>0</v>
      </c>
      <c r="CQ1253">
        <f t="shared" ref="CQ1253" si="23424">BR1227*AY1253</f>
        <v>0</v>
      </c>
      <c r="CR1253">
        <f t="shared" ref="CR1253" si="23425">BS1227*AZ1253</f>
        <v>0</v>
      </c>
      <c r="CS1253">
        <f t="shared" ref="CS1253" si="23426">BT1227*BA1253</f>
        <v>0</v>
      </c>
      <c r="CT1253">
        <f t="shared" ref="CT1253" si="23427">BU1227*BB1253</f>
        <v>0</v>
      </c>
    </row>
    <row r="1254" spans="6:98" x14ac:dyDescent="0.3">
      <c r="F1254" s="91">
        <f t="shared" ref="F1254:H1254" si="23428">F1253</f>
        <v>70</v>
      </c>
      <c r="G1254" s="91">
        <f t="shared" si="23428"/>
        <v>70</v>
      </c>
      <c r="H1254" s="4">
        <f t="shared" si="23428"/>
        <v>1</v>
      </c>
      <c r="I1254">
        <v>130</v>
      </c>
      <c r="J1254" s="48">
        <f t="shared" si="22720"/>
        <v>0</v>
      </c>
      <c r="K1254" s="48">
        <f t="shared" si="23412"/>
        <v>0</v>
      </c>
      <c r="L1254" s="98">
        <f t="shared" si="22722"/>
        <v>0</v>
      </c>
      <c r="M1254" s="48"/>
      <c r="N1254" s="48"/>
      <c r="O1254" s="48"/>
      <c r="P1254" s="48"/>
      <c r="Q1254" s="48"/>
      <c r="R1254" s="48"/>
      <c r="S1254" s="48"/>
      <c r="T1254" s="48"/>
      <c r="U1254" s="48"/>
      <c r="V1254" s="48"/>
      <c r="W1254" s="48"/>
      <c r="X1254" s="48"/>
      <c r="Y1254" s="48"/>
      <c r="Z1254" s="48"/>
      <c r="AA1254" s="48"/>
      <c r="AB1254" s="48"/>
      <c r="AC1254" s="48"/>
      <c r="AD1254" s="48"/>
      <c r="AE1254" s="48"/>
      <c r="AF1254" s="48"/>
      <c r="AG1254" s="48"/>
      <c r="AH1254" s="48"/>
      <c r="AI1254" s="48"/>
      <c r="AJ1254" s="48"/>
      <c r="AK1254" s="48"/>
      <c r="AL1254" s="48"/>
      <c r="AM1254" s="48"/>
      <c r="AN1254" s="48">
        <f>$J1254+$K1254+$L1254</f>
        <v>0</v>
      </c>
      <c r="AO1254" s="48">
        <f t="shared" si="23271"/>
        <v>0</v>
      </c>
      <c r="AP1254" s="48">
        <f t="shared" si="23246"/>
        <v>0</v>
      </c>
      <c r="AQ1254" s="48">
        <f t="shared" si="23246"/>
        <v>0</v>
      </c>
      <c r="AR1254" s="48">
        <f t="shared" si="23246"/>
        <v>0</v>
      </c>
      <c r="AS1254" s="48">
        <f t="shared" si="23246"/>
        <v>0</v>
      </c>
      <c r="AT1254" s="48">
        <f t="shared" si="23246"/>
        <v>0</v>
      </c>
      <c r="AU1254" s="48">
        <f t="shared" si="23246"/>
        <v>0</v>
      </c>
      <c r="AV1254" s="48">
        <f t="shared" si="23246"/>
        <v>0</v>
      </c>
      <c r="AW1254" s="48">
        <f t="shared" si="23246"/>
        <v>0</v>
      </c>
      <c r="AX1254" s="48">
        <f t="shared" si="23246"/>
        <v>0</v>
      </c>
      <c r="AY1254" s="48">
        <f t="shared" si="23246"/>
        <v>0</v>
      </c>
      <c r="AZ1254" s="48">
        <f t="shared" si="23246"/>
        <v>0</v>
      </c>
      <c r="BA1254" s="48">
        <f t="shared" si="23246"/>
        <v>0</v>
      </c>
      <c r="BB1254" s="48">
        <f t="shared" si="23246"/>
        <v>0</v>
      </c>
      <c r="BC1254" s="48"/>
      <c r="BE1254" t="s">
        <v>203</v>
      </c>
      <c r="CF1254">
        <f>BF1227*AN1254</f>
        <v>0</v>
      </c>
      <c r="CG1254">
        <f t="shared" ref="CG1254" si="23429">BG1227*AO1254</f>
        <v>0</v>
      </c>
      <c r="CH1254">
        <f t="shared" ref="CH1254" si="23430">BH1227*AP1254</f>
        <v>0</v>
      </c>
      <c r="CI1254">
        <f t="shared" ref="CI1254" si="23431">BI1227*AQ1254</f>
        <v>0</v>
      </c>
      <c r="CJ1254">
        <f t="shared" ref="CJ1254" si="23432">BJ1227*AR1254</f>
        <v>0</v>
      </c>
      <c r="CK1254">
        <f t="shared" ref="CK1254" si="23433">BK1227*AS1254</f>
        <v>0</v>
      </c>
      <c r="CL1254">
        <f t="shared" ref="CL1254" si="23434">BL1227*AT1254</f>
        <v>0</v>
      </c>
      <c r="CM1254">
        <f t="shared" ref="CM1254" si="23435">BM1227*AU1254</f>
        <v>0</v>
      </c>
      <c r="CN1254">
        <f t="shared" ref="CN1254" si="23436">BN1227*AV1254</f>
        <v>0</v>
      </c>
      <c r="CO1254">
        <f t="shared" ref="CO1254" si="23437">BO1227*AW1254</f>
        <v>0</v>
      </c>
      <c r="CP1254">
        <f t="shared" ref="CP1254" si="23438">BP1227*AX1254</f>
        <v>0</v>
      </c>
      <c r="CQ1254">
        <f t="shared" ref="CQ1254" si="23439">BQ1227*AY1254</f>
        <v>0</v>
      </c>
      <c r="CR1254">
        <f t="shared" ref="CR1254" si="23440">BR1227*AZ1254</f>
        <v>0</v>
      </c>
      <c r="CS1254">
        <f t="shared" ref="CS1254" si="23441">BS1227*BA1254</f>
        <v>0</v>
      </c>
      <c r="CT1254">
        <f t="shared" ref="CT1254" si="23442">BT1227*BB1254</f>
        <v>0</v>
      </c>
    </row>
    <row r="1255" spans="6:98" x14ac:dyDescent="0.3">
      <c r="F1255" s="91">
        <f t="shared" ref="F1255:H1255" si="23443">F1254</f>
        <v>70</v>
      </c>
      <c r="G1255" s="91">
        <f t="shared" si="23443"/>
        <v>70</v>
      </c>
      <c r="H1255" s="4">
        <f t="shared" si="23443"/>
        <v>1</v>
      </c>
      <c r="I1255">
        <v>135</v>
      </c>
      <c r="J1255" s="48">
        <f t="shared" si="22720"/>
        <v>0</v>
      </c>
      <c r="K1255" s="48">
        <f t="shared" si="23412"/>
        <v>0</v>
      </c>
      <c r="L1255" s="98">
        <f t="shared" si="22722"/>
        <v>0</v>
      </c>
      <c r="M1255" s="48"/>
      <c r="N1255" s="48"/>
      <c r="O1255" s="48"/>
      <c r="P1255" s="48"/>
      <c r="Q1255" s="48"/>
      <c r="R1255" s="48"/>
      <c r="S1255" s="48"/>
      <c r="T1255" s="48"/>
      <c r="U1255" s="48"/>
      <c r="V1255" s="48"/>
      <c r="W1255" s="48"/>
      <c r="X1255" s="48"/>
      <c r="Y1255" s="48"/>
      <c r="Z1255" s="48"/>
      <c r="AA1255" s="48"/>
      <c r="AB1255" s="48"/>
      <c r="AC1255" s="48"/>
      <c r="AD1255" s="48"/>
      <c r="AE1255" s="48"/>
      <c r="AF1255" s="48"/>
      <c r="AG1255" s="48"/>
      <c r="AH1255" s="48"/>
      <c r="AI1255" s="48"/>
      <c r="AJ1255" s="48"/>
      <c r="AK1255" s="48"/>
      <c r="AL1255" s="48"/>
      <c r="AM1255" s="48"/>
      <c r="AN1255" s="48"/>
      <c r="AO1255" s="48">
        <f>$J1255+$K1255+$L1255</f>
        <v>0</v>
      </c>
      <c r="AP1255" s="48">
        <f t="shared" si="23246"/>
        <v>0</v>
      </c>
      <c r="AQ1255" s="48">
        <f t="shared" si="23246"/>
        <v>0</v>
      </c>
      <c r="AR1255" s="48">
        <f t="shared" si="23246"/>
        <v>0</v>
      </c>
      <c r="AS1255" s="48">
        <f t="shared" si="23246"/>
        <v>0</v>
      </c>
      <c r="AT1255" s="48">
        <f t="shared" si="23246"/>
        <v>0</v>
      </c>
      <c r="AU1255" s="48">
        <f t="shared" si="23246"/>
        <v>0</v>
      </c>
      <c r="AV1255" s="48">
        <f t="shared" si="23246"/>
        <v>0</v>
      </c>
      <c r="AW1255" s="48">
        <f t="shared" si="23246"/>
        <v>0</v>
      </c>
      <c r="AX1255" s="48">
        <f t="shared" si="23246"/>
        <v>0</v>
      </c>
      <c r="AY1255" s="48">
        <f t="shared" si="23246"/>
        <v>0</v>
      </c>
      <c r="AZ1255" s="48">
        <f t="shared" si="23246"/>
        <v>0</v>
      </c>
      <c r="BA1255" s="48">
        <f t="shared" si="23246"/>
        <v>0</v>
      </c>
      <c r="BB1255" s="48">
        <f t="shared" si="23246"/>
        <v>0</v>
      </c>
      <c r="BC1255" s="48"/>
      <c r="BE1255" t="s">
        <v>204</v>
      </c>
      <c r="CG1255">
        <f>BF1227*AO1255</f>
        <v>0</v>
      </c>
      <c r="CH1255">
        <f t="shared" ref="CH1255" si="23444">BG1227*AP1255</f>
        <v>0</v>
      </c>
      <c r="CI1255">
        <f t="shared" ref="CI1255" si="23445">BH1227*AQ1255</f>
        <v>0</v>
      </c>
      <c r="CJ1255">
        <f t="shared" ref="CJ1255" si="23446">BI1227*AR1255</f>
        <v>0</v>
      </c>
      <c r="CK1255">
        <f t="shared" ref="CK1255" si="23447">BJ1227*AS1255</f>
        <v>0</v>
      </c>
      <c r="CL1255">
        <f t="shared" ref="CL1255" si="23448">BK1227*AT1255</f>
        <v>0</v>
      </c>
      <c r="CM1255">
        <f t="shared" ref="CM1255" si="23449">BL1227*AU1255</f>
        <v>0</v>
      </c>
      <c r="CN1255">
        <f t="shared" ref="CN1255" si="23450">BM1227*AV1255</f>
        <v>0</v>
      </c>
      <c r="CO1255">
        <f t="shared" ref="CO1255" si="23451">BN1227*AW1255</f>
        <v>0</v>
      </c>
      <c r="CP1255">
        <f t="shared" ref="CP1255" si="23452">BO1227*AX1255</f>
        <v>0</v>
      </c>
      <c r="CQ1255">
        <f t="shared" ref="CQ1255" si="23453">BP1227*AY1255</f>
        <v>0</v>
      </c>
      <c r="CR1255">
        <f t="shared" ref="CR1255" si="23454">BQ1227*AZ1255</f>
        <v>0</v>
      </c>
      <c r="CS1255">
        <f t="shared" ref="CS1255" si="23455">BR1227*BA1255</f>
        <v>0</v>
      </c>
      <c r="CT1255">
        <f t="shared" ref="CT1255" si="23456">BS1227*BB1255</f>
        <v>0</v>
      </c>
    </row>
    <row r="1256" spans="6:98" x14ac:dyDescent="0.3">
      <c r="F1256" s="91">
        <f t="shared" ref="F1256:H1256" si="23457">F1255</f>
        <v>70</v>
      </c>
      <c r="G1256" s="91">
        <f t="shared" si="23457"/>
        <v>70</v>
      </c>
      <c r="H1256" s="4">
        <f t="shared" si="23457"/>
        <v>1</v>
      </c>
      <c r="I1256">
        <v>140</v>
      </c>
      <c r="J1256" s="48">
        <f t="shared" si="22720"/>
        <v>0</v>
      </c>
      <c r="K1256" s="48">
        <f t="shared" si="23412"/>
        <v>1</v>
      </c>
      <c r="L1256" s="98">
        <f t="shared" si="22722"/>
        <v>0</v>
      </c>
      <c r="M1256" s="48"/>
      <c r="N1256" s="48"/>
      <c r="O1256" s="48"/>
      <c r="P1256" s="48"/>
      <c r="Q1256" s="48"/>
      <c r="R1256" s="48"/>
      <c r="S1256" s="48"/>
      <c r="T1256" s="48"/>
      <c r="U1256" s="48"/>
      <c r="V1256" s="48"/>
      <c r="W1256" s="48"/>
      <c r="X1256" s="48"/>
      <c r="Y1256" s="48"/>
      <c r="Z1256" s="48"/>
      <c r="AA1256" s="48"/>
      <c r="AB1256" s="48"/>
      <c r="AC1256" s="48"/>
      <c r="AD1256" s="48"/>
      <c r="AE1256" s="48"/>
      <c r="AF1256" s="48"/>
      <c r="AG1256" s="48"/>
      <c r="AH1256" s="48"/>
      <c r="AI1256" s="48"/>
      <c r="AJ1256" s="48"/>
      <c r="AK1256" s="48"/>
      <c r="AL1256" s="48"/>
      <c r="AM1256" s="48"/>
      <c r="AN1256" s="48"/>
      <c r="AO1256" s="48"/>
      <c r="AP1256" s="48">
        <f>$J1256+$K1256+$L1256</f>
        <v>1</v>
      </c>
      <c r="AQ1256" s="48">
        <f t="shared" si="23246"/>
        <v>1</v>
      </c>
      <c r="AR1256" s="48">
        <f t="shared" si="23246"/>
        <v>1</v>
      </c>
      <c r="AS1256" s="48">
        <f t="shared" si="23246"/>
        <v>1</v>
      </c>
      <c r="AT1256" s="48">
        <f t="shared" si="23246"/>
        <v>1</v>
      </c>
      <c r="AU1256" s="48">
        <f t="shared" si="23246"/>
        <v>1</v>
      </c>
      <c r="AV1256" s="48">
        <f t="shared" si="23246"/>
        <v>1</v>
      </c>
      <c r="AW1256" s="48">
        <f t="shared" si="23246"/>
        <v>1</v>
      </c>
      <c r="AX1256" s="48">
        <f t="shared" si="23246"/>
        <v>1</v>
      </c>
      <c r="AY1256" s="48">
        <f t="shared" si="23246"/>
        <v>1</v>
      </c>
      <c r="AZ1256" s="48">
        <f t="shared" si="23246"/>
        <v>1</v>
      </c>
      <c r="BA1256" s="48">
        <f t="shared" si="23246"/>
        <v>1</v>
      </c>
      <c r="BB1256" s="48">
        <f t="shared" si="23246"/>
        <v>1</v>
      </c>
      <c r="BC1256" s="48"/>
      <c r="BE1256" t="s">
        <v>205</v>
      </c>
      <c r="CH1256">
        <f>BF1227*AP1256</f>
        <v>0</v>
      </c>
      <c r="CI1256">
        <f t="shared" ref="CI1256" si="23458">BG1227*AQ1256</f>
        <v>2.0543191492691419</v>
      </c>
      <c r="CJ1256">
        <f t="shared" ref="CJ1256" si="23459">BH1227*AR1256</f>
        <v>13.69546099512762</v>
      </c>
      <c r="CK1256">
        <f t="shared" ref="CK1256" si="23460">BI1227*AS1256</f>
        <v>34.238652487819046</v>
      </c>
      <c r="CL1256">
        <f t="shared" ref="CL1256" si="23461">BJ1227*AT1256</f>
        <v>68.477304975638091</v>
      </c>
      <c r="CM1256">
        <f t="shared" ref="CM1256" si="23462">BK1227*AU1256</f>
        <v>188.1595224359981</v>
      </c>
      <c r="CN1256">
        <f t="shared" ref="CN1256" si="23463">BL1227*AV1256</f>
        <v>305.23643201514631</v>
      </c>
      <c r="CO1256">
        <f t="shared" ref="CO1256" si="23464">BM1227*AW1256</f>
        <v>371.95644379088213</v>
      </c>
      <c r="CP1256">
        <f t="shared" ref="CP1256" si="23465">BN1227*AX1256</f>
        <v>418.10746899151479</v>
      </c>
      <c r="CQ1256">
        <f t="shared" ref="CQ1256" si="23466">BO1227*AY1256</f>
        <v>466.6179320382131</v>
      </c>
      <c r="CR1256">
        <f t="shared" ref="CR1256" si="23467">BP1227*AZ1256</f>
        <v>514.15004616178669</v>
      </c>
      <c r="CS1256">
        <f t="shared" ref="CS1256" si="23468">BQ1227*BA1256</f>
        <v>560.43998765573019</v>
      </c>
      <c r="CT1256">
        <f t="shared" ref="CT1256" si="23469">BR1227*BB1256</f>
        <v>607.50028243317001</v>
      </c>
    </row>
    <row r="1257" spans="6:98" x14ac:dyDescent="0.3">
      <c r="F1257" s="91">
        <f t="shared" ref="F1257:H1257" si="23470">F1256</f>
        <v>70</v>
      </c>
      <c r="G1257" s="91">
        <f t="shared" si="23470"/>
        <v>70</v>
      </c>
      <c r="H1257" s="4">
        <f t="shared" si="23470"/>
        <v>1</v>
      </c>
      <c r="I1257">
        <v>145</v>
      </c>
      <c r="J1257" s="48">
        <f t="shared" si="22720"/>
        <v>0</v>
      </c>
      <c r="K1257" s="48">
        <f t="shared" si="23412"/>
        <v>0</v>
      </c>
      <c r="L1257" s="98">
        <f t="shared" si="22722"/>
        <v>0</v>
      </c>
      <c r="M1257" s="48"/>
      <c r="N1257" s="48"/>
      <c r="O1257" s="48"/>
      <c r="P1257" s="48"/>
      <c r="Q1257" s="48"/>
      <c r="R1257" s="48"/>
      <c r="S1257" s="48"/>
      <c r="T1257" s="48"/>
      <c r="U1257" s="48"/>
      <c r="V1257" s="48"/>
      <c r="W1257" s="48"/>
      <c r="X1257" s="48"/>
      <c r="Y1257" s="48"/>
      <c r="Z1257" s="48"/>
      <c r="AA1257" s="48"/>
      <c r="AB1257" s="48"/>
      <c r="AC1257" s="48"/>
      <c r="AD1257" s="48"/>
      <c r="AE1257" s="48"/>
      <c r="AF1257" s="48"/>
      <c r="AG1257" s="48"/>
      <c r="AH1257" s="48"/>
      <c r="AI1257" s="48"/>
      <c r="AJ1257" s="48"/>
      <c r="AK1257" s="48"/>
      <c r="AL1257" s="48"/>
      <c r="AM1257" s="48"/>
      <c r="AN1257" s="48"/>
      <c r="AO1257" s="48"/>
      <c r="AP1257" s="48"/>
      <c r="AQ1257" s="48">
        <f>$J1257+$K1257+$L1257</f>
        <v>0</v>
      </c>
      <c r="AR1257" s="48">
        <f t="shared" si="23246"/>
        <v>0</v>
      </c>
      <c r="AS1257" s="48">
        <f t="shared" si="23246"/>
        <v>0</v>
      </c>
      <c r="AT1257" s="48">
        <f t="shared" si="23246"/>
        <v>0</v>
      </c>
      <c r="AU1257" s="48">
        <f t="shared" si="23246"/>
        <v>0</v>
      </c>
      <c r="AV1257" s="48">
        <f t="shared" si="23246"/>
        <v>0</v>
      </c>
      <c r="AW1257" s="48">
        <f t="shared" si="23246"/>
        <v>0</v>
      </c>
      <c r="AX1257" s="48">
        <f t="shared" si="23246"/>
        <v>0</v>
      </c>
      <c r="AY1257" s="48">
        <f t="shared" si="23246"/>
        <v>0</v>
      </c>
      <c r="AZ1257" s="48">
        <f t="shared" si="23246"/>
        <v>0</v>
      </c>
      <c r="BA1257" s="48">
        <f t="shared" si="23246"/>
        <v>0</v>
      </c>
      <c r="BB1257" s="48">
        <f t="shared" si="23246"/>
        <v>0</v>
      </c>
      <c r="BC1257" s="48"/>
      <c r="BE1257" t="s">
        <v>206</v>
      </c>
      <c r="CI1257">
        <f>BF1227*AQ1257</f>
        <v>0</v>
      </c>
      <c r="CJ1257">
        <f t="shared" ref="CJ1257" si="23471">BG1227*AR1257</f>
        <v>0</v>
      </c>
      <c r="CK1257">
        <f t="shared" ref="CK1257" si="23472">BH1227*AS1257</f>
        <v>0</v>
      </c>
      <c r="CL1257">
        <f t="shared" ref="CL1257" si="23473">BI1227*AT1257</f>
        <v>0</v>
      </c>
      <c r="CM1257">
        <f t="shared" ref="CM1257" si="23474">BJ1227*AU1257</f>
        <v>0</v>
      </c>
      <c r="CN1257">
        <f t="shared" ref="CN1257" si="23475">BK1227*AV1257</f>
        <v>0</v>
      </c>
      <c r="CO1257">
        <f t="shared" ref="CO1257" si="23476">BL1227*AW1257</f>
        <v>0</v>
      </c>
      <c r="CP1257">
        <f t="shared" ref="CP1257" si="23477">BM1227*AX1257</f>
        <v>0</v>
      </c>
      <c r="CQ1257">
        <f t="shared" ref="CQ1257" si="23478">BN1227*AY1257</f>
        <v>0</v>
      </c>
      <c r="CR1257">
        <f t="shared" ref="CR1257" si="23479">BO1227*AZ1257</f>
        <v>0</v>
      </c>
      <c r="CS1257">
        <f t="shared" ref="CS1257" si="23480">BP1227*BA1257</f>
        <v>0</v>
      </c>
      <c r="CT1257">
        <f t="shared" ref="CT1257" si="23481">BQ1227*BB1257</f>
        <v>0</v>
      </c>
    </row>
    <row r="1258" spans="6:98" x14ac:dyDescent="0.3">
      <c r="F1258" s="91">
        <f t="shared" ref="F1258:H1258" si="23482">F1257</f>
        <v>70</v>
      </c>
      <c r="G1258" s="91">
        <f t="shared" si="23482"/>
        <v>70</v>
      </c>
      <c r="H1258" s="4">
        <f t="shared" si="23482"/>
        <v>1</v>
      </c>
      <c r="I1258">
        <v>150</v>
      </c>
      <c r="J1258" s="48">
        <f t="shared" si="22720"/>
        <v>0</v>
      </c>
      <c r="K1258" s="48">
        <f t="shared" si="23412"/>
        <v>0</v>
      </c>
      <c r="L1258" s="98">
        <f t="shared" si="22722"/>
        <v>0</v>
      </c>
      <c r="M1258" s="48"/>
      <c r="N1258" s="48"/>
      <c r="O1258" s="48"/>
      <c r="P1258" s="48"/>
      <c r="Q1258" s="48"/>
      <c r="R1258" s="48"/>
      <c r="S1258" s="48"/>
      <c r="T1258" s="48"/>
      <c r="U1258" s="48"/>
      <c r="V1258" s="48"/>
      <c r="W1258" s="48"/>
      <c r="X1258" s="48"/>
      <c r="Y1258" s="48"/>
      <c r="Z1258" s="48"/>
      <c r="AA1258" s="48"/>
      <c r="AB1258" s="48"/>
      <c r="AC1258" s="48"/>
      <c r="AD1258" s="48"/>
      <c r="AE1258" s="48"/>
      <c r="AF1258" s="48"/>
      <c r="AG1258" s="48"/>
      <c r="AH1258" s="48"/>
      <c r="AI1258" s="48"/>
      <c r="AJ1258" s="48"/>
      <c r="AK1258" s="48"/>
      <c r="AL1258" s="48"/>
      <c r="AM1258" s="48"/>
      <c r="AN1258" s="48"/>
      <c r="AO1258" s="48"/>
      <c r="AP1258" s="48"/>
      <c r="AQ1258" s="48"/>
      <c r="AR1258" s="48">
        <f>$J1258+$K1258+$L1258</f>
        <v>0</v>
      </c>
      <c r="AS1258" s="48">
        <f t="shared" si="23246"/>
        <v>0</v>
      </c>
      <c r="AT1258" s="48">
        <f t="shared" si="23246"/>
        <v>0</v>
      </c>
      <c r="AU1258" s="48">
        <f t="shared" si="23246"/>
        <v>0</v>
      </c>
      <c r="AV1258" s="48">
        <f t="shared" si="23246"/>
        <v>0</v>
      </c>
      <c r="AW1258" s="48">
        <f t="shared" si="23246"/>
        <v>0</v>
      </c>
      <c r="AX1258" s="48">
        <f t="shared" si="23246"/>
        <v>0</v>
      </c>
      <c r="AY1258" s="48">
        <f t="shared" si="23246"/>
        <v>0</v>
      </c>
      <c r="AZ1258" s="48">
        <f t="shared" si="23246"/>
        <v>0</v>
      </c>
      <c r="BA1258" s="48">
        <f t="shared" si="23246"/>
        <v>0</v>
      </c>
      <c r="BB1258" s="48">
        <f t="shared" si="23246"/>
        <v>0</v>
      </c>
      <c r="BC1258" s="48"/>
      <c r="BE1258" t="s">
        <v>207</v>
      </c>
      <c r="CJ1258">
        <f>BF1227*AR1258</f>
        <v>0</v>
      </c>
      <c r="CK1258">
        <f t="shared" ref="CK1258" si="23483">BG1227*AS1258</f>
        <v>0</v>
      </c>
      <c r="CL1258">
        <f t="shared" ref="CL1258" si="23484">BH1227*AT1258</f>
        <v>0</v>
      </c>
      <c r="CM1258">
        <f t="shared" ref="CM1258" si="23485">BI1227*AU1258</f>
        <v>0</v>
      </c>
      <c r="CN1258">
        <f t="shared" ref="CN1258" si="23486">BJ1227*AV1258</f>
        <v>0</v>
      </c>
      <c r="CO1258">
        <f t="shared" ref="CO1258" si="23487">BK1227*AW1258</f>
        <v>0</v>
      </c>
      <c r="CP1258">
        <f t="shared" ref="CP1258" si="23488">BL1227*AX1258</f>
        <v>0</v>
      </c>
      <c r="CQ1258">
        <f t="shared" ref="CQ1258" si="23489">BM1227*AY1258</f>
        <v>0</v>
      </c>
      <c r="CR1258">
        <f t="shared" ref="CR1258" si="23490">BN1227*AZ1258</f>
        <v>0</v>
      </c>
      <c r="CS1258">
        <f t="shared" ref="CS1258" si="23491">BO1227*BA1258</f>
        <v>0</v>
      </c>
      <c r="CT1258">
        <f t="shared" ref="CT1258" si="23492">BP1227*BB1258</f>
        <v>0</v>
      </c>
    </row>
    <row r="1259" spans="6:98" x14ac:dyDescent="0.3">
      <c r="F1259" s="91">
        <f t="shared" ref="F1259:H1259" si="23493">F1258</f>
        <v>70</v>
      </c>
      <c r="G1259" s="91">
        <f t="shared" si="23493"/>
        <v>70</v>
      </c>
      <c r="H1259" s="4">
        <f t="shared" si="23493"/>
        <v>1</v>
      </c>
      <c r="I1259">
        <v>155</v>
      </c>
      <c r="J1259" s="48">
        <f t="shared" si="22720"/>
        <v>0</v>
      </c>
      <c r="K1259" s="48">
        <f>IF(IF(AND(I1259&gt;=(F1259*2),I1259&lt;=G1259+F1259+(G1259-F1259+5)+1),((H1259)^2)*(I1260-F1259*2)/5,0)&lt;=H1259,IF(AND(I1259&gt;=(F1259*2),I1259&lt;=G1259+F1259+(G1259-F1259+5)+1),((H1259)^2)*(I1260-F1259*2)/5,0),(K1258-H1259^2))</f>
        <v>0</v>
      </c>
      <c r="L1259" s="98">
        <f t="shared" si="22722"/>
        <v>0</v>
      </c>
      <c r="M1259" s="48"/>
      <c r="N1259" s="48"/>
      <c r="O1259" s="48"/>
      <c r="P1259" s="48"/>
      <c r="Q1259" s="48"/>
      <c r="R1259" s="48"/>
      <c r="S1259" s="48"/>
      <c r="T1259" s="48"/>
      <c r="U1259" s="48"/>
      <c r="V1259" s="48"/>
      <c r="W1259" s="48"/>
      <c r="X1259" s="48"/>
      <c r="Y1259" s="48"/>
      <c r="Z1259" s="48"/>
      <c r="AA1259" s="48"/>
      <c r="AB1259" s="48"/>
      <c r="AC1259" s="48"/>
      <c r="AD1259" s="48"/>
      <c r="AE1259" s="48"/>
      <c r="AF1259" s="48"/>
      <c r="AG1259" s="48"/>
      <c r="AH1259" s="48"/>
      <c r="AI1259" s="48"/>
      <c r="AJ1259" s="48"/>
      <c r="AK1259" s="48"/>
      <c r="AL1259" s="48"/>
      <c r="AM1259" s="48"/>
      <c r="AN1259" s="48"/>
      <c r="AO1259" s="48"/>
      <c r="AP1259" s="48"/>
      <c r="AQ1259" s="48"/>
      <c r="AR1259" s="48"/>
      <c r="AS1259" s="48">
        <f>$J1259+$K1259+$L1259</f>
        <v>0</v>
      </c>
      <c r="AT1259" s="48">
        <f t="shared" si="23246"/>
        <v>0</v>
      </c>
      <c r="AU1259" s="48">
        <f t="shared" si="23246"/>
        <v>0</v>
      </c>
      <c r="AV1259" s="48">
        <f t="shared" si="23246"/>
        <v>0</v>
      </c>
      <c r="AW1259" s="48">
        <f t="shared" si="23246"/>
        <v>0</v>
      </c>
      <c r="AX1259" s="48">
        <f t="shared" si="23246"/>
        <v>0</v>
      </c>
      <c r="AY1259" s="48">
        <f t="shared" si="23246"/>
        <v>0</v>
      </c>
      <c r="AZ1259" s="48">
        <f t="shared" si="23246"/>
        <v>0</v>
      </c>
      <c r="BA1259" s="48">
        <f t="shared" si="23246"/>
        <v>0</v>
      </c>
      <c r="BB1259" s="48">
        <f t="shared" si="23246"/>
        <v>0</v>
      </c>
      <c r="BC1259" s="48"/>
      <c r="BE1259" t="s">
        <v>208</v>
      </c>
      <c r="CK1259">
        <f>BF1227*AS1259</f>
        <v>0</v>
      </c>
      <c r="CL1259">
        <f t="shared" ref="CL1259" si="23494">BG1227*AT1259</f>
        <v>0</v>
      </c>
      <c r="CM1259">
        <f t="shared" ref="CM1259" si="23495">BH1227*AU1259</f>
        <v>0</v>
      </c>
      <c r="CN1259">
        <f t="shared" ref="CN1259" si="23496">BI1227*AV1259</f>
        <v>0</v>
      </c>
      <c r="CO1259">
        <f t="shared" ref="CO1259" si="23497">BJ1227*AW1259</f>
        <v>0</v>
      </c>
      <c r="CP1259">
        <f t="shared" ref="CP1259" si="23498">BK1227*AX1259</f>
        <v>0</v>
      </c>
      <c r="CQ1259">
        <f t="shared" ref="CQ1259" si="23499">BL1227*AY1259</f>
        <v>0</v>
      </c>
      <c r="CR1259">
        <f t="shared" ref="CR1259" si="23500">BM1227*AZ1259</f>
        <v>0</v>
      </c>
      <c r="CS1259">
        <f t="shared" ref="CS1259" si="23501">BN1227*BA1259</f>
        <v>0</v>
      </c>
      <c r="CT1259">
        <f t="shared" ref="CT1259" si="23502">BO1227*BB1259</f>
        <v>0</v>
      </c>
    </row>
    <row r="1260" spans="6:98" x14ac:dyDescent="0.3">
      <c r="F1260" s="91">
        <f t="shared" ref="F1260:H1260" si="23503">F1259</f>
        <v>70</v>
      </c>
      <c r="G1260" s="91">
        <f t="shared" si="23503"/>
        <v>70</v>
      </c>
      <c r="H1260" s="4">
        <f t="shared" si="23503"/>
        <v>1</v>
      </c>
      <c r="I1260">
        <v>160</v>
      </c>
      <c r="J1260" s="48">
        <f t="shared" si="22720"/>
        <v>0</v>
      </c>
      <c r="K1260" s="48">
        <f t="shared" ref="K1260:K1268" si="23504">IF(IF(AND(I1260&gt;=(F1260*2),I1260&lt;=G1260+F1260+(G1260-F1260+5)+1),((H1260)^2)*(I1261-F1260*2)/5,0)&lt;=H1260,IF(AND(I1260&gt;=(F1260*2),I1260&lt;=G1260+F1260+(G1260-F1260+5)+1),((H1260)^2)*(I1261-F1260*2)/5,0),(K1259-H1260^2))</f>
        <v>0</v>
      </c>
      <c r="L1260" s="98">
        <f t="shared" si="22722"/>
        <v>0</v>
      </c>
      <c r="M1260" s="48"/>
      <c r="N1260" s="48"/>
      <c r="O1260" s="48"/>
      <c r="P1260" s="48"/>
      <c r="Q1260" s="48"/>
      <c r="R1260" s="48"/>
      <c r="S1260" s="48"/>
      <c r="T1260" s="48"/>
      <c r="U1260" s="48"/>
      <c r="V1260" s="48"/>
      <c r="W1260" s="48"/>
      <c r="X1260" s="48"/>
      <c r="Y1260" s="48"/>
      <c r="Z1260" s="48"/>
      <c r="AA1260" s="48"/>
      <c r="AB1260" s="48"/>
      <c r="AC1260" s="48"/>
      <c r="AD1260" s="48"/>
      <c r="AE1260" s="48"/>
      <c r="AF1260" s="48"/>
      <c r="AG1260" s="48"/>
      <c r="AH1260" s="48"/>
      <c r="AI1260" s="48"/>
      <c r="AJ1260" s="48"/>
      <c r="AK1260" s="48"/>
      <c r="AL1260" s="48"/>
      <c r="AM1260" s="48"/>
      <c r="AN1260" s="48"/>
      <c r="AO1260" s="48"/>
      <c r="AP1260" s="48"/>
      <c r="AQ1260" s="48"/>
      <c r="AR1260" s="48"/>
      <c r="AS1260" s="48"/>
      <c r="AT1260" s="48">
        <f>$J1260+$K1260+$L1260</f>
        <v>0</v>
      </c>
      <c r="AU1260" s="48">
        <f t="shared" si="23246"/>
        <v>0</v>
      </c>
      <c r="AV1260" s="48">
        <f t="shared" si="23246"/>
        <v>0</v>
      </c>
      <c r="AW1260" s="48">
        <f t="shared" si="23246"/>
        <v>0</v>
      </c>
      <c r="AX1260" s="48">
        <f t="shared" si="23246"/>
        <v>0</v>
      </c>
      <c r="AY1260" s="48">
        <f t="shared" si="23246"/>
        <v>0</v>
      </c>
      <c r="AZ1260" s="48">
        <f t="shared" si="23246"/>
        <v>0</v>
      </c>
      <c r="BA1260" s="48">
        <f t="shared" si="23246"/>
        <v>0</v>
      </c>
      <c r="BB1260" s="48">
        <f t="shared" si="23246"/>
        <v>0</v>
      </c>
      <c r="BC1260" s="48"/>
      <c r="BE1260" t="s">
        <v>209</v>
      </c>
      <c r="CL1260">
        <f>BF1227*AT1260</f>
        <v>0</v>
      </c>
      <c r="CM1260">
        <f t="shared" ref="CM1260" si="23505">BG1227*AU1260</f>
        <v>0</v>
      </c>
      <c r="CN1260">
        <f t="shared" ref="CN1260" si="23506">BH1227*AV1260</f>
        <v>0</v>
      </c>
      <c r="CO1260">
        <f t="shared" ref="CO1260" si="23507">BI1227*AW1260</f>
        <v>0</v>
      </c>
      <c r="CP1260">
        <f t="shared" ref="CP1260" si="23508">BJ1227*AX1260</f>
        <v>0</v>
      </c>
      <c r="CQ1260">
        <f t="shared" ref="CQ1260" si="23509">BK1227*AY1260</f>
        <v>0</v>
      </c>
      <c r="CR1260">
        <f t="shared" ref="CR1260" si="23510">BL1227*AZ1260</f>
        <v>0</v>
      </c>
      <c r="CS1260">
        <f t="shared" ref="CS1260" si="23511">BM1227*BA1260</f>
        <v>0</v>
      </c>
      <c r="CT1260">
        <f t="shared" ref="CT1260" si="23512">BN1227*BB1260</f>
        <v>0</v>
      </c>
    </row>
    <row r="1261" spans="6:98" x14ac:dyDescent="0.3">
      <c r="F1261" s="91">
        <f t="shared" ref="F1261:H1261" si="23513">F1260</f>
        <v>70</v>
      </c>
      <c r="G1261" s="91">
        <f t="shared" si="23513"/>
        <v>70</v>
      </c>
      <c r="H1261" s="4">
        <f t="shared" si="23513"/>
        <v>1</v>
      </c>
      <c r="I1261">
        <v>165</v>
      </c>
      <c r="J1261" s="48">
        <f t="shared" si="22720"/>
        <v>0</v>
      </c>
      <c r="K1261" s="48">
        <f t="shared" si="23504"/>
        <v>0</v>
      </c>
      <c r="L1261" s="98">
        <f t="shared" si="22722"/>
        <v>0</v>
      </c>
      <c r="M1261" s="48"/>
      <c r="N1261" s="48"/>
      <c r="O1261" s="48"/>
      <c r="P1261" s="48"/>
      <c r="Q1261" s="48"/>
      <c r="R1261" s="48"/>
      <c r="S1261" s="48"/>
      <c r="T1261" s="48"/>
      <c r="U1261" s="48"/>
      <c r="V1261" s="48"/>
      <c r="W1261" s="48"/>
      <c r="X1261" s="48"/>
      <c r="Y1261" s="48"/>
      <c r="Z1261" s="48"/>
      <c r="AA1261" s="48"/>
      <c r="AB1261" s="48"/>
      <c r="AC1261" s="48"/>
      <c r="AD1261" s="48"/>
      <c r="AE1261" s="48"/>
      <c r="AF1261" s="48"/>
      <c r="AG1261" s="48"/>
      <c r="AH1261" s="48"/>
      <c r="AI1261" s="48"/>
      <c r="AJ1261" s="48"/>
      <c r="AK1261" s="48"/>
      <c r="AL1261" s="48"/>
      <c r="AM1261" s="48"/>
      <c r="AN1261" s="48"/>
      <c r="AO1261" s="48"/>
      <c r="AP1261" s="48"/>
      <c r="AQ1261" s="48"/>
      <c r="AR1261" s="48"/>
      <c r="AS1261" s="48"/>
      <c r="AT1261" s="48"/>
      <c r="AU1261" s="48">
        <f>$J1261+$K1261+$L1261</f>
        <v>0</v>
      </c>
      <c r="AV1261" s="48">
        <f t="shared" ref="AV1261:BB1266" si="23514">$J1261+$K1261+$L1261</f>
        <v>0</v>
      </c>
      <c r="AW1261" s="48">
        <f t="shared" si="23514"/>
        <v>0</v>
      </c>
      <c r="AX1261" s="48">
        <f t="shared" si="23514"/>
        <v>0</v>
      </c>
      <c r="AY1261" s="48">
        <f t="shared" si="23514"/>
        <v>0</v>
      </c>
      <c r="AZ1261" s="48">
        <f t="shared" si="23514"/>
        <v>0</v>
      </c>
      <c r="BA1261" s="48">
        <f t="shared" si="23514"/>
        <v>0</v>
      </c>
      <c r="BB1261" s="48">
        <f t="shared" si="23514"/>
        <v>0</v>
      </c>
      <c r="BC1261" s="48"/>
      <c r="BE1261" t="s">
        <v>210</v>
      </c>
      <c r="CM1261">
        <f>BF1227*AU1261</f>
        <v>0</v>
      </c>
      <c r="CN1261">
        <f t="shared" ref="CN1261" si="23515">BG1227*AV1261</f>
        <v>0</v>
      </c>
      <c r="CO1261">
        <f t="shared" ref="CO1261" si="23516">BH1227*AW1261</f>
        <v>0</v>
      </c>
      <c r="CP1261">
        <f t="shared" ref="CP1261" si="23517">BI1227*AX1261</f>
        <v>0</v>
      </c>
      <c r="CQ1261">
        <f t="shared" ref="CQ1261" si="23518">BJ1227*AY1261</f>
        <v>0</v>
      </c>
      <c r="CR1261">
        <f t="shared" ref="CR1261" si="23519">BK1227*AZ1261</f>
        <v>0</v>
      </c>
      <c r="CS1261">
        <f t="shared" ref="CS1261" si="23520">BL1227*BA1261</f>
        <v>0</v>
      </c>
      <c r="CT1261">
        <f t="shared" ref="CT1261" si="23521">BM1227*BB1261</f>
        <v>0</v>
      </c>
    </row>
    <row r="1262" spans="6:98" x14ac:dyDescent="0.3">
      <c r="F1262" s="91">
        <f t="shared" ref="F1262:H1262" si="23522">F1261</f>
        <v>70</v>
      </c>
      <c r="G1262" s="91">
        <f t="shared" si="23522"/>
        <v>70</v>
      </c>
      <c r="H1262" s="4">
        <f t="shared" si="23522"/>
        <v>1</v>
      </c>
      <c r="I1262">
        <v>170</v>
      </c>
      <c r="J1262" s="48">
        <f t="shared" si="22720"/>
        <v>0</v>
      </c>
      <c r="K1262" s="48">
        <f t="shared" si="23504"/>
        <v>0</v>
      </c>
      <c r="L1262" s="98">
        <f t="shared" si="22722"/>
        <v>0</v>
      </c>
      <c r="M1262" s="48"/>
      <c r="N1262" s="48"/>
      <c r="O1262" s="48"/>
      <c r="P1262" s="48"/>
      <c r="Q1262" s="48"/>
      <c r="R1262" s="48"/>
      <c r="S1262" s="48"/>
      <c r="T1262" s="48"/>
      <c r="U1262" s="48"/>
      <c r="V1262" s="48"/>
      <c r="W1262" s="48"/>
      <c r="X1262" s="48"/>
      <c r="Y1262" s="48"/>
      <c r="Z1262" s="48"/>
      <c r="AA1262" s="48"/>
      <c r="AB1262" s="48"/>
      <c r="AC1262" s="48"/>
      <c r="AD1262" s="48"/>
      <c r="AE1262" s="48"/>
      <c r="AF1262" s="48"/>
      <c r="AG1262" s="48"/>
      <c r="AH1262" s="48"/>
      <c r="AI1262" s="48"/>
      <c r="AJ1262" s="48"/>
      <c r="AK1262" s="48"/>
      <c r="AL1262" s="48"/>
      <c r="AM1262" s="48"/>
      <c r="AN1262" s="48"/>
      <c r="AO1262" s="48"/>
      <c r="AP1262" s="48"/>
      <c r="AQ1262" s="48"/>
      <c r="AR1262" s="48"/>
      <c r="AS1262" s="48"/>
      <c r="AT1262" s="48"/>
      <c r="AU1262" s="48"/>
      <c r="AV1262" s="48">
        <f>$J1262+$K1262+$L1262</f>
        <v>0</v>
      </c>
      <c r="AW1262" s="48">
        <f t="shared" si="23514"/>
        <v>0</v>
      </c>
      <c r="AX1262" s="48">
        <f t="shared" si="23514"/>
        <v>0</v>
      </c>
      <c r="AY1262" s="48">
        <f t="shared" si="23514"/>
        <v>0</v>
      </c>
      <c r="AZ1262" s="48">
        <f t="shared" si="23514"/>
        <v>0</v>
      </c>
      <c r="BA1262" s="48">
        <f t="shared" si="23514"/>
        <v>0</v>
      </c>
      <c r="BB1262" s="48">
        <f t="shared" si="23514"/>
        <v>0</v>
      </c>
      <c r="BC1262" s="48"/>
      <c r="BE1262" t="s">
        <v>211</v>
      </c>
      <c r="CN1262">
        <f>BF1227*AV1262</f>
        <v>0</v>
      </c>
      <c r="CO1262">
        <f t="shared" ref="CO1262" si="23523">BG1227*AW1262</f>
        <v>0</v>
      </c>
      <c r="CP1262">
        <f t="shared" ref="CP1262" si="23524">BH1227*AX1262</f>
        <v>0</v>
      </c>
      <c r="CQ1262">
        <f t="shared" ref="CQ1262" si="23525">BI1227*AY1262</f>
        <v>0</v>
      </c>
      <c r="CR1262">
        <f t="shared" ref="CR1262" si="23526">BJ1227*AZ1262</f>
        <v>0</v>
      </c>
      <c r="CS1262">
        <f t="shared" ref="CS1262" si="23527">BK1227*BA1262</f>
        <v>0</v>
      </c>
      <c r="CT1262">
        <f t="shared" ref="CT1262" si="23528">BL1227*BB1262</f>
        <v>0</v>
      </c>
    </row>
    <row r="1263" spans="6:98" x14ac:dyDescent="0.3">
      <c r="F1263" s="91">
        <f t="shared" ref="F1263:H1263" si="23529">F1262</f>
        <v>70</v>
      </c>
      <c r="G1263" s="91">
        <f t="shared" si="23529"/>
        <v>70</v>
      </c>
      <c r="H1263" s="4">
        <f t="shared" si="23529"/>
        <v>1</v>
      </c>
      <c r="I1263">
        <v>175</v>
      </c>
      <c r="J1263" s="48">
        <f t="shared" si="22720"/>
        <v>0</v>
      </c>
      <c r="K1263" s="48">
        <f t="shared" si="23504"/>
        <v>0</v>
      </c>
      <c r="L1263" s="98">
        <f t="shared" si="22722"/>
        <v>0</v>
      </c>
      <c r="M1263" s="48"/>
      <c r="N1263" s="48"/>
      <c r="O1263" s="48"/>
      <c r="P1263" s="48"/>
      <c r="Q1263" s="48"/>
      <c r="R1263" s="48"/>
      <c r="S1263" s="48"/>
      <c r="T1263" s="48"/>
      <c r="U1263" s="48"/>
      <c r="V1263" s="48"/>
      <c r="W1263" s="48"/>
      <c r="X1263" s="48"/>
      <c r="Y1263" s="48"/>
      <c r="Z1263" s="48"/>
      <c r="AA1263" s="48"/>
      <c r="AB1263" s="48"/>
      <c r="AC1263" s="48"/>
      <c r="AD1263" s="48"/>
      <c r="AE1263" s="48"/>
      <c r="AF1263" s="48"/>
      <c r="AG1263" s="48"/>
      <c r="AH1263" s="48"/>
      <c r="AI1263" s="48"/>
      <c r="AJ1263" s="48"/>
      <c r="AK1263" s="48"/>
      <c r="AL1263" s="48"/>
      <c r="AM1263" s="48"/>
      <c r="AN1263" s="48"/>
      <c r="AO1263" s="48"/>
      <c r="AP1263" s="48"/>
      <c r="AQ1263" s="48"/>
      <c r="AR1263" s="48"/>
      <c r="AS1263" s="48"/>
      <c r="AT1263" s="48"/>
      <c r="AU1263" s="48"/>
      <c r="AV1263" s="48"/>
      <c r="AW1263" s="48">
        <f>$J1263+$K1263+$L1263</f>
        <v>0</v>
      </c>
      <c r="AX1263" s="48">
        <f t="shared" si="23514"/>
        <v>0</v>
      </c>
      <c r="AY1263" s="48">
        <f t="shared" si="23514"/>
        <v>0</v>
      </c>
      <c r="AZ1263" s="48">
        <f t="shared" si="23514"/>
        <v>0</v>
      </c>
      <c r="BA1263" s="48">
        <f t="shared" si="23514"/>
        <v>0</v>
      </c>
      <c r="BB1263" s="48">
        <f t="shared" si="23514"/>
        <v>0</v>
      </c>
      <c r="BC1263" s="48"/>
      <c r="BE1263" t="s">
        <v>212</v>
      </c>
      <c r="CO1263">
        <f>BF1227*AW1263</f>
        <v>0</v>
      </c>
      <c r="CP1263">
        <f t="shared" ref="CP1263" si="23530">BG1227*AX1263</f>
        <v>0</v>
      </c>
      <c r="CQ1263">
        <f t="shared" ref="CQ1263" si="23531">BH1227*AY1263</f>
        <v>0</v>
      </c>
      <c r="CR1263">
        <f t="shared" ref="CR1263" si="23532">BI1227*AZ1263</f>
        <v>0</v>
      </c>
      <c r="CS1263">
        <f t="shared" ref="CS1263" si="23533">BJ1227*BA1263</f>
        <v>0</v>
      </c>
      <c r="CT1263">
        <f t="shared" ref="CT1263" si="23534">BK1227*BB1263</f>
        <v>0</v>
      </c>
    </row>
    <row r="1264" spans="6:98" x14ac:dyDescent="0.3">
      <c r="F1264" s="91">
        <f t="shared" ref="F1264:H1264" si="23535">F1263</f>
        <v>70</v>
      </c>
      <c r="G1264" s="91">
        <f t="shared" si="23535"/>
        <v>70</v>
      </c>
      <c r="H1264" s="4">
        <f t="shared" si="23535"/>
        <v>1</v>
      </c>
      <c r="I1264">
        <v>180</v>
      </c>
      <c r="J1264" s="48">
        <f t="shared" si="22720"/>
        <v>0</v>
      </c>
      <c r="K1264" s="48">
        <f t="shared" si="23504"/>
        <v>0</v>
      </c>
      <c r="L1264" s="98">
        <f t="shared" si="22722"/>
        <v>0</v>
      </c>
      <c r="M1264" s="48"/>
      <c r="N1264" s="48"/>
      <c r="O1264" s="48"/>
      <c r="P1264" s="48"/>
      <c r="Q1264" s="48"/>
      <c r="R1264" s="48"/>
      <c r="S1264" s="48"/>
      <c r="T1264" s="48"/>
      <c r="U1264" s="48"/>
      <c r="V1264" s="48"/>
      <c r="W1264" s="48"/>
      <c r="X1264" s="48"/>
      <c r="Y1264" s="48"/>
      <c r="Z1264" s="48"/>
      <c r="AA1264" s="48"/>
      <c r="AB1264" s="48"/>
      <c r="AC1264" s="48"/>
      <c r="AD1264" s="48"/>
      <c r="AE1264" s="48"/>
      <c r="AF1264" s="48"/>
      <c r="AG1264" s="48"/>
      <c r="AH1264" s="48"/>
      <c r="AI1264" s="48"/>
      <c r="AJ1264" s="48"/>
      <c r="AK1264" s="48"/>
      <c r="AL1264" s="48"/>
      <c r="AM1264" s="48"/>
      <c r="AN1264" s="48"/>
      <c r="AO1264" s="48"/>
      <c r="AP1264" s="48"/>
      <c r="AQ1264" s="48"/>
      <c r="AR1264" s="48"/>
      <c r="AS1264" s="48"/>
      <c r="AT1264" s="48"/>
      <c r="AU1264" s="48"/>
      <c r="AV1264" s="48"/>
      <c r="AW1264" s="48"/>
      <c r="AX1264" s="48">
        <f>$J1264+$K1264+$L1264</f>
        <v>0</v>
      </c>
      <c r="AY1264" s="48">
        <f t="shared" si="23514"/>
        <v>0</v>
      </c>
      <c r="AZ1264" s="48">
        <f t="shared" si="23514"/>
        <v>0</v>
      </c>
      <c r="BA1264" s="48">
        <f t="shared" si="23514"/>
        <v>0</v>
      </c>
      <c r="BB1264" s="48">
        <f t="shared" si="23514"/>
        <v>0</v>
      </c>
      <c r="BC1264" s="48"/>
      <c r="BE1264" t="s">
        <v>213</v>
      </c>
      <c r="CP1264">
        <f>BF1227*AX1264</f>
        <v>0</v>
      </c>
      <c r="CQ1264">
        <f t="shared" ref="CQ1264" si="23536">BG1227*AY1264</f>
        <v>0</v>
      </c>
      <c r="CR1264">
        <f t="shared" ref="CR1264" si="23537">BH1227*AZ1264</f>
        <v>0</v>
      </c>
      <c r="CS1264">
        <f t="shared" ref="CS1264" si="23538">BI1227*BA1264</f>
        <v>0</v>
      </c>
      <c r="CT1264">
        <f t="shared" ref="CT1264" si="23539">BJ1227*BB1264</f>
        <v>0</v>
      </c>
    </row>
    <row r="1265" spans="1:98" x14ac:dyDescent="0.3">
      <c r="F1265" s="91">
        <f t="shared" ref="F1265:H1265" si="23540">F1264</f>
        <v>70</v>
      </c>
      <c r="G1265" s="91">
        <f t="shared" si="23540"/>
        <v>70</v>
      </c>
      <c r="H1265" s="4">
        <f t="shared" si="23540"/>
        <v>1</v>
      </c>
      <c r="I1265">
        <v>185</v>
      </c>
      <c r="J1265" s="48">
        <f t="shared" si="22720"/>
        <v>0</v>
      </c>
      <c r="K1265" s="48">
        <f t="shared" si="23504"/>
        <v>0</v>
      </c>
      <c r="L1265" s="98">
        <f t="shared" si="22722"/>
        <v>0</v>
      </c>
      <c r="M1265" s="48"/>
      <c r="N1265" s="48"/>
      <c r="O1265" s="48"/>
      <c r="P1265" s="48"/>
      <c r="Q1265" s="48"/>
      <c r="R1265" s="48"/>
      <c r="S1265" s="48"/>
      <c r="T1265" s="48"/>
      <c r="U1265" s="48"/>
      <c r="V1265" s="48"/>
      <c r="W1265" s="48"/>
      <c r="X1265" s="48"/>
      <c r="Y1265" s="48"/>
      <c r="Z1265" s="48"/>
      <c r="AA1265" s="48"/>
      <c r="AB1265" s="48"/>
      <c r="AC1265" s="48"/>
      <c r="AD1265" s="48"/>
      <c r="AE1265" s="48"/>
      <c r="AF1265" s="48"/>
      <c r="AG1265" s="48"/>
      <c r="AH1265" s="48"/>
      <c r="AI1265" s="48"/>
      <c r="AJ1265" s="48"/>
      <c r="AK1265" s="48"/>
      <c r="AL1265" s="48"/>
      <c r="AM1265" s="48"/>
      <c r="AN1265" s="48"/>
      <c r="AO1265" s="48"/>
      <c r="AP1265" s="48"/>
      <c r="AQ1265" s="48"/>
      <c r="AR1265" s="48"/>
      <c r="AS1265" s="48"/>
      <c r="AT1265" s="48"/>
      <c r="AU1265" s="48"/>
      <c r="AV1265" s="48"/>
      <c r="AW1265" s="48"/>
      <c r="AX1265" s="48"/>
      <c r="AY1265" s="48">
        <f>$J1265+$K1265+$L1265</f>
        <v>0</v>
      </c>
      <c r="AZ1265" s="48">
        <f t="shared" si="23514"/>
        <v>0</v>
      </c>
      <c r="BA1265" s="48">
        <f t="shared" si="23514"/>
        <v>0</v>
      </c>
      <c r="BB1265" s="48">
        <f t="shared" si="23514"/>
        <v>0</v>
      </c>
      <c r="BC1265" s="48"/>
      <c r="BE1265" t="s">
        <v>214</v>
      </c>
      <c r="CQ1265">
        <f>BF1227*AY1265</f>
        <v>0</v>
      </c>
      <c r="CR1265">
        <f t="shared" ref="CR1265" si="23541">BG1227*AZ1265</f>
        <v>0</v>
      </c>
      <c r="CS1265">
        <f t="shared" ref="CS1265" si="23542">BH1227*BA1265</f>
        <v>0</v>
      </c>
      <c r="CT1265">
        <f t="shared" ref="CT1265" si="23543">BI1227*BB1265</f>
        <v>0</v>
      </c>
    </row>
    <row r="1266" spans="1:98" x14ac:dyDescent="0.3">
      <c r="F1266" s="91">
        <f t="shared" ref="F1266:H1266" si="23544">F1265</f>
        <v>70</v>
      </c>
      <c r="G1266" s="91">
        <f t="shared" si="23544"/>
        <v>70</v>
      </c>
      <c r="H1266" s="4">
        <f t="shared" si="23544"/>
        <v>1</v>
      </c>
      <c r="I1266">
        <v>190</v>
      </c>
      <c r="J1266" s="48">
        <f t="shared" si="22720"/>
        <v>0</v>
      </c>
      <c r="K1266" s="48">
        <f t="shared" si="23504"/>
        <v>0</v>
      </c>
      <c r="L1266" s="98">
        <f t="shared" si="22722"/>
        <v>0</v>
      </c>
      <c r="M1266" s="48"/>
      <c r="N1266" s="48"/>
      <c r="O1266" s="48"/>
      <c r="P1266" s="48"/>
      <c r="Q1266" s="48"/>
      <c r="R1266" s="48"/>
      <c r="S1266" s="48"/>
      <c r="T1266" s="48"/>
      <c r="U1266" s="48"/>
      <c r="V1266" s="48"/>
      <c r="W1266" s="48"/>
      <c r="X1266" s="48"/>
      <c r="Y1266" s="48"/>
      <c r="Z1266" s="48"/>
      <c r="AA1266" s="48"/>
      <c r="AB1266" s="48"/>
      <c r="AC1266" s="48"/>
      <c r="AD1266" s="48"/>
      <c r="AE1266" s="48"/>
      <c r="AF1266" s="48"/>
      <c r="AG1266" s="48"/>
      <c r="AH1266" s="48"/>
      <c r="AI1266" s="48"/>
      <c r="AJ1266" s="48"/>
      <c r="AK1266" s="48"/>
      <c r="AL1266" s="48"/>
      <c r="AM1266" s="48"/>
      <c r="AN1266" s="48"/>
      <c r="AO1266" s="48"/>
      <c r="AP1266" s="48"/>
      <c r="AQ1266" s="48"/>
      <c r="AR1266" s="48"/>
      <c r="AS1266" s="48"/>
      <c r="AT1266" s="48"/>
      <c r="AU1266" s="48"/>
      <c r="AV1266" s="48"/>
      <c r="AW1266" s="48"/>
      <c r="AX1266" s="48"/>
      <c r="AY1266" s="48"/>
      <c r="AZ1266" s="48">
        <f>$J1266+$K1266+$L1266</f>
        <v>0</v>
      </c>
      <c r="BA1266" s="48">
        <f t="shared" si="23514"/>
        <v>0</v>
      </c>
      <c r="BB1266" s="48">
        <f t="shared" si="23514"/>
        <v>0</v>
      </c>
      <c r="BC1266" s="48"/>
      <c r="BE1266" t="s">
        <v>215</v>
      </c>
      <c r="CR1266">
        <f>BF1227*AZ1266</f>
        <v>0</v>
      </c>
      <c r="CS1266">
        <f t="shared" ref="CS1266" si="23545">BG1227*BA1266</f>
        <v>0</v>
      </c>
      <c r="CT1266">
        <f t="shared" ref="CT1266" si="23546">BH1227*BB1266</f>
        <v>0</v>
      </c>
    </row>
    <row r="1267" spans="1:98" x14ac:dyDescent="0.3">
      <c r="F1267" s="91">
        <f t="shared" ref="F1267:H1267" si="23547">F1266</f>
        <v>70</v>
      </c>
      <c r="G1267" s="91">
        <f t="shared" si="23547"/>
        <v>70</v>
      </c>
      <c r="H1267" s="4">
        <f t="shared" si="23547"/>
        <v>1</v>
      </c>
      <c r="I1267">
        <v>195</v>
      </c>
      <c r="J1267" s="48">
        <f t="shared" si="22720"/>
        <v>0</v>
      </c>
      <c r="K1267" s="48">
        <f t="shared" si="23504"/>
        <v>0</v>
      </c>
      <c r="L1267" s="98">
        <f t="shared" si="22722"/>
        <v>0</v>
      </c>
      <c r="M1267" s="48"/>
      <c r="N1267" s="48"/>
      <c r="O1267" s="48"/>
      <c r="P1267" s="48"/>
      <c r="Q1267" s="48"/>
      <c r="R1267" s="48"/>
      <c r="S1267" s="48"/>
      <c r="T1267" s="48"/>
      <c r="U1267" s="48"/>
      <c r="V1267" s="48"/>
      <c r="W1267" s="48"/>
      <c r="X1267" s="48"/>
      <c r="Y1267" s="48"/>
      <c r="Z1267" s="48"/>
      <c r="AA1267" s="48"/>
      <c r="AB1267" s="48"/>
      <c r="AC1267" s="48"/>
      <c r="AD1267" s="48"/>
      <c r="AE1267" s="48"/>
      <c r="AF1267" s="48"/>
      <c r="AG1267" s="48"/>
      <c r="AH1267" s="48"/>
      <c r="AI1267" s="48"/>
      <c r="AJ1267" s="48"/>
      <c r="AK1267" s="48"/>
      <c r="AL1267" s="48"/>
      <c r="AM1267" s="48"/>
      <c r="AN1267" s="48"/>
      <c r="AO1267" s="48"/>
      <c r="AP1267" s="48"/>
      <c r="AQ1267" s="48"/>
      <c r="AR1267" s="48"/>
      <c r="AS1267" s="48"/>
      <c r="AT1267" s="48"/>
      <c r="AU1267" s="48"/>
      <c r="AV1267" s="48"/>
      <c r="AW1267" s="48"/>
      <c r="AX1267" s="48"/>
      <c r="AY1267" s="48"/>
      <c r="AZ1267" s="48"/>
      <c r="BA1267" s="48">
        <f>$J1267+$K1267+$L1267</f>
        <v>0</v>
      </c>
      <c r="BB1267" s="48">
        <f>$J1267+$K1267+$L1267</f>
        <v>0</v>
      </c>
      <c r="BC1267" s="48"/>
      <c r="BE1267" t="s">
        <v>216</v>
      </c>
      <c r="CS1267">
        <f>BF1227*BA1267</f>
        <v>0</v>
      </c>
      <c r="CT1267">
        <f>BG1227*BB1267</f>
        <v>0</v>
      </c>
    </row>
    <row r="1268" spans="1:98" x14ac:dyDescent="0.3">
      <c r="F1268" s="91">
        <f t="shared" ref="F1268:H1268" si="23548">F1267</f>
        <v>70</v>
      </c>
      <c r="G1268" s="91">
        <f t="shared" si="23548"/>
        <v>70</v>
      </c>
      <c r="H1268" s="4">
        <f t="shared" si="23548"/>
        <v>1</v>
      </c>
      <c r="I1268">
        <v>200</v>
      </c>
      <c r="J1268" s="48">
        <f t="shared" si="22720"/>
        <v>0</v>
      </c>
      <c r="K1268" s="48">
        <f t="shared" si="23504"/>
        <v>0</v>
      </c>
      <c r="L1268" s="98">
        <f t="shared" si="22722"/>
        <v>0</v>
      </c>
      <c r="M1268" s="48"/>
      <c r="N1268" s="48"/>
      <c r="O1268" s="48"/>
      <c r="P1268" s="48"/>
      <c r="Q1268" s="48"/>
      <c r="R1268" s="48"/>
      <c r="S1268" s="48"/>
      <c r="T1268" s="48"/>
      <c r="U1268" s="48"/>
      <c r="V1268" s="48"/>
      <c r="W1268" s="48"/>
      <c r="X1268" s="48"/>
      <c r="Y1268" s="48"/>
      <c r="Z1268" s="48"/>
      <c r="AA1268" s="48"/>
      <c r="AB1268" s="48"/>
      <c r="AC1268" s="48"/>
      <c r="AD1268" s="48"/>
      <c r="AE1268" s="48"/>
      <c r="AF1268" s="48"/>
      <c r="AG1268" s="48"/>
      <c r="AH1268" s="48"/>
      <c r="AI1268" s="48"/>
      <c r="AJ1268" s="48"/>
      <c r="AK1268" s="48"/>
      <c r="AL1268" s="48"/>
      <c r="AM1268" s="48"/>
      <c r="AN1268" s="48"/>
      <c r="AO1268" s="48"/>
      <c r="AP1268" s="48"/>
      <c r="AQ1268" s="48"/>
      <c r="AR1268" s="48"/>
      <c r="AS1268" s="48"/>
      <c r="AT1268" s="48"/>
      <c r="AU1268" s="48"/>
      <c r="AV1268" s="48"/>
      <c r="AW1268" s="48"/>
      <c r="AX1268" s="48"/>
      <c r="AY1268" s="48"/>
      <c r="AZ1268" s="48"/>
      <c r="BA1268" s="48"/>
      <c r="BB1268" s="48">
        <f>$J1268+$K1268+$L1268</f>
        <v>0</v>
      </c>
      <c r="BC1268" s="48"/>
      <c r="BE1268" s="3" t="s">
        <v>217</v>
      </c>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f>BF1227*BB1268</f>
        <v>0</v>
      </c>
    </row>
    <row r="1269" spans="1:98" x14ac:dyDescent="0.3">
      <c r="I1269">
        <v>205</v>
      </c>
      <c r="BE1269" s="19" t="s">
        <v>176</v>
      </c>
      <c r="BF1269" s="99">
        <f>SUM(BF1227:BF1268)</f>
        <v>0</v>
      </c>
      <c r="BG1269" s="99">
        <f t="shared" ref="BG1269:CT1269" si="23549">SUM(BG1227:BG1268)</f>
        <v>2.0543191492691419</v>
      </c>
      <c r="BH1269" s="99">
        <f t="shared" si="23549"/>
        <v>13.69546099512762</v>
      </c>
      <c r="BI1269" s="99">
        <f t="shared" si="23549"/>
        <v>34.238652487819046</v>
      </c>
      <c r="BJ1269" s="99">
        <f t="shared" si="23549"/>
        <v>68.477304975638091</v>
      </c>
      <c r="BK1269" s="99">
        <f t="shared" si="23549"/>
        <v>188.1595224359981</v>
      </c>
      <c r="BL1269" s="99">
        <f t="shared" si="23549"/>
        <v>305.23643201514631</v>
      </c>
      <c r="BM1269" s="99">
        <f t="shared" si="23549"/>
        <v>371.95644379088213</v>
      </c>
      <c r="BN1269" s="99">
        <f t="shared" si="23549"/>
        <v>418.10746899151479</v>
      </c>
      <c r="BO1269" s="99">
        <f t="shared" si="23549"/>
        <v>466.6179320382131</v>
      </c>
      <c r="BP1269" s="99">
        <f t="shared" si="23549"/>
        <v>514.15004616178669</v>
      </c>
      <c r="BQ1269" s="99">
        <f t="shared" si="23549"/>
        <v>560.43998765573019</v>
      </c>
      <c r="BR1269" s="99">
        <f t="shared" si="23549"/>
        <v>607.50028243317001</v>
      </c>
      <c r="BS1269" s="99">
        <f t="shared" si="23549"/>
        <v>659.63666463149707</v>
      </c>
      <c r="BT1269" s="99">
        <f t="shared" si="23549"/>
        <v>704.61918001367587</v>
      </c>
      <c r="BU1269" s="99">
        <f t="shared" si="23549"/>
        <v>2.0543191492691419</v>
      </c>
      <c r="BV1269" s="99">
        <f t="shared" si="23549"/>
        <v>13.69546099512762</v>
      </c>
      <c r="BW1269" s="99">
        <f t="shared" si="23549"/>
        <v>34.238652487819046</v>
      </c>
      <c r="BX1269" s="99">
        <f t="shared" si="23549"/>
        <v>68.477304975638091</v>
      </c>
      <c r="BY1269" s="99">
        <f t="shared" si="23549"/>
        <v>188.1595224359981</v>
      </c>
      <c r="BZ1269" s="99">
        <f t="shared" si="23549"/>
        <v>305.23643201514631</v>
      </c>
      <c r="CA1269" s="99">
        <f t="shared" si="23549"/>
        <v>371.95644379088213</v>
      </c>
      <c r="CB1269" s="99">
        <f t="shared" si="23549"/>
        <v>418.10746899151479</v>
      </c>
      <c r="CC1269" s="99">
        <f t="shared" si="23549"/>
        <v>466.6179320382131</v>
      </c>
      <c r="CD1269" s="99">
        <f t="shared" si="23549"/>
        <v>514.15004616178669</v>
      </c>
      <c r="CE1269" s="99">
        <f t="shared" si="23549"/>
        <v>560.43998765573019</v>
      </c>
      <c r="CF1269" s="99">
        <f t="shared" si="23549"/>
        <v>607.50028243317001</v>
      </c>
      <c r="CG1269" s="99">
        <f t="shared" si="23549"/>
        <v>659.63666463149707</v>
      </c>
      <c r="CH1269" s="99">
        <f t="shared" si="23549"/>
        <v>704.61918001367587</v>
      </c>
      <c r="CI1269" s="99">
        <f t="shared" si="23549"/>
        <v>2.0543191492691419</v>
      </c>
      <c r="CJ1269" s="99">
        <f t="shared" si="23549"/>
        <v>13.69546099512762</v>
      </c>
      <c r="CK1269" s="99">
        <f t="shared" si="23549"/>
        <v>34.238652487819046</v>
      </c>
      <c r="CL1269" s="99">
        <f t="shared" si="23549"/>
        <v>68.477304975638091</v>
      </c>
      <c r="CM1269" s="99">
        <f t="shared" si="23549"/>
        <v>188.1595224359981</v>
      </c>
      <c r="CN1269" s="99">
        <f t="shared" si="23549"/>
        <v>305.23643201514631</v>
      </c>
      <c r="CO1269" s="99">
        <f t="shared" si="23549"/>
        <v>371.95644379088213</v>
      </c>
      <c r="CP1269" s="99">
        <f t="shared" si="23549"/>
        <v>418.10746899151479</v>
      </c>
      <c r="CQ1269" s="99">
        <f t="shared" si="23549"/>
        <v>466.6179320382131</v>
      </c>
      <c r="CR1269" s="99">
        <f t="shared" si="23549"/>
        <v>514.15004616178669</v>
      </c>
      <c r="CS1269" s="99">
        <f t="shared" si="23549"/>
        <v>560.43998765573019</v>
      </c>
      <c r="CT1269" s="99">
        <f t="shared" si="23549"/>
        <v>607.50028243317001</v>
      </c>
    </row>
    <row r="1271" spans="1:98" x14ac:dyDescent="0.3">
      <c r="A1271" s="60" t="s">
        <v>282</v>
      </c>
    </row>
    <row r="1272" spans="1:98" x14ac:dyDescent="0.3">
      <c r="A1272" s="100"/>
      <c r="B1272" s="100" t="s">
        <v>163</v>
      </c>
      <c r="C1272" s="100" t="s">
        <v>164</v>
      </c>
      <c r="D1272" t="s">
        <v>167</v>
      </c>
      <c r="E1272" t="s">
        <v>166</v>
      </c>
    </row>
    <row r="1273" spans="1:98" x14ac:dyDescent="0.3">
      <c r="A1273" s="100" t="s">
        <v>165</v>
      </c>
      <c r="B1273" s="93">
        <v>75</v>
      </c>
      <c r="C1273" s="93">
        <v>75</v>
      </c>
      <c r="D1273">
        <f>C1273-B1273+5</f>
        <v>5</v>
      </c>
      <c r="E1273" s="4">
        <f>100/(D1273/5)/100</f>
        <v>1</v>
      </c>
      <c r="N1273" s="19">
        <v>0</v>
      </c>
      <c r="O1273" s="19">
        <v>5</v>
      </c>
      <c r="P1273" s="19">
        <v>10</v>
      </c>
      <c r="Q1273" s="19">
        <v>15</v>
      </c>
      <c r="R1273" s="19">
        <v>20</v>
      </c>
      <c r="S1273" s="19">
        <v>25</v>
      </c>
      <c r="T1273" s="19">
        <v>30</v>
      </c>
      <c r="U1273" s="19">
        <v>35</v>
      </c>
      <c r="V1273" s="19">
        <v>40</v>
      </c>
      <c r="W1273" s="19">
        <v>45</v>
      </c>
      <c r="X1273" s="19">
        <v>50</v>
      </c>
      <c r="Y1273" s="19">
        <v>55</v>
      </c>
      <c r="Z1273" s="19">
        <v>60</v>
      </c>
      <c r="AA1273" s="19">
        <v>65</v>
      </c>
      <c r="AB1273" s="19">
        <v>70</v>
      </c>
      <c r="AC1273" s="19">
        <v>75</v>
      </c>
      <c r="AD1273" s="19">
        <v>80</v>
      </c>
      <c r="AE1273" s="19">
        <v>85</v>
      </c>
      <c r="AF1273" s="19">
        <v>90</v>
      </c>
      <c r="AG1273" s="19">
        <v>95</v>
      </c>
      <c r="AH1273" s="19">
        <v>100</v>
      </c>
      <c r="AI1273" s="19">
        <v>105</v>
      </c>
      <c r="AJ1273" s="19">
        <v>110</v>
      </c>
      <c r="AK1273" s="19">
        <v>115</v>
      </c>
      <c r="AL1273" s="19">
        <v>120</v>
      </c>
      <c r="AM1273" s="19">
        <v>125</v>
      </c>
      <c r="AN1273" s="19">
        <v>130</v>
      </c>
      <c r="AO1273" s="19">
        <v>135</v>
      </c>
      <c r="AP1273" s="19">
        <v>140</v>
      </c>
      <c r="AQ1273" s="19">
        <v>145</v>
      </c>
      <c r="AR1273" s="2">
        <v>150</v>
      </c>
      <c r="AS1273" s="19">
        <v>155</v>
      </c>
      <c r="AT1273" s="2">
        <v>160</v>
      </c>
      <c r="AU1273" s="19">
        <v>165</v>
      </c>
      <c r="AV1273" s="2">
        <v>170</v>
      </c>
      <c r="AW1273" s="19">
        <v>175</v>
      </c>
      <c r="AX1273" s="2">
        <v>180</v>
      </c>
      <c r="AY1273" s="19">
        <v>185</v>
      </c>
      <c r="AZ1273" s="2">
        <v>190</v>
      </c>
      <c r="BA1273" s="19">
        <v>195</v>
      </c>
      <c r="BB1273" s="2">
        <v>200</v>
      </c>
      <c r="BF1273" s="19">
        <v>0</v>
      </c>
      <c r="BG1273" s="19">
        <v>5</v>
      </c>
      <c r="BH1273" s="19">
        <v>10</v>
      </c>
      <c r="BI1273" s="19">
        <v>15</v>
      </c>
      <c r="BJ1273" s="19">
        <v>20</v>
      </c>
      <c r="BK1273" s="19">
        <v>25</v>
      </c>
      <c r="BL1273" s="19">
        <v>30</v>
      </c>
      <c r="BM1273" s="19">
        <v>35</v>
      </c>
      <c r="BN1273" s="19">
        <v>40</v>
      </c>
      <c r="BO1273" s="19">
        <v>45</v>
      </c>
      <c r="BP1273" s="19">
        <v>50</v>
      </c>
      <c r="BQ1273" s="19">
        <v>55</v>
      </c>
      <c r="BR1273" s="19">
        <v>60</v>
      </c>
      <c r="BS1273" s="19">
        <v>65</v>
      </c>
      <c r="BT1273" s="19">
        <v>70</v>
      </c>
      <c r="BU1273" s="19">
        <v>75</v>
      </c>
      <c r="BV1273" s="19">
        <v>80</v>
      </c>
      <c r="BW1273" s="19">
        <v>85</v>
      </c>
      <c r="BX1273" s="19">
        <v>90</v>
      </c>
      <c r="BY1273" s="19">
        <v>95</v>
      </c>
      <c r="BZ1273" s="19">
        <v>100</v>
      </c>
      <c r="CA1273" s="19">
        <v>105</v>
      </c>
      <c r="CB1273" s="19">
        <v>110</v>
      </c>
      <c r="CC1273" s="19">
        <v>115</v>
      </c>
      <c r="CD1273" s="19">
        <v>120</v>
      </c>
      <c r="CE1273" s="19">
        <v>125</v>
      </c>
      <c r="CF1273" s="19">
        <v>130</v>
      </c>
      <c r="CG1273" s="19">
        <v>135</v>
      </c>
      <c r="CH1273" s="19">
        <v>140</v>
      </c>
      <c r="CI1273" s="19">
        <v>145</v>
      </c>
      <c r="CJ1273" s="2">
        <v>150</v>
      </c>
      <c r="CK1273" s="19">
        <v>155</v>
      </c>
      <c r="CL1273" s="2">
        <v>160</v>
      </c>
      <c r="CM1273" s="19">
        <v>165</v>
      </c>
      <c r="CN1273" s="2">
        <v>170</v>
      </c>
      <c r="CO1273" s="19">
        <v>175</v>
      </c>
      <c r="CP1273" s="2">
        <v>180</v>
      </c>
      <c r="CQ1273" s="19">
        <v>185</v>
      </c>
      <c r="CR1273" s="2">
        <v>190</v>
      </c>
      <c r="CS1273" s="19">
        <v>195</v>
      </c>
      <c r="CT1273" s="2">
        <v>200</v>
      </c>
    </row>
    <row r="1274" spans="1:98" x14ac:dyDescent="0.3">
      <c r="A1274" s="100" t="s">
        <v>92</v>
      </c>
      <c r="B1274" s="93">
        <v>75</v>
      </c>
      <c r="C1274" s="93">
        <v>75</v>
      </c>
      <c r="D1274">
        <f>C1274-B1274+5</f>
        <v>5</v>
      </c>
      <c r="E1274" s="4">
        <f>IF(D1274&gt;0,100/(D1274/5)/100,1)</f>
        <v>1</v>
      </c>
      <c r="F1274" s="94" t="s">
        <v>163</v>
      </c>
      <c r="G1274" s="94" t="s">
        <v>164</v>
      </c>
      <c r="H1274" s="94" t="s">
        <v>173</v>
      </c>
      <c r="I1274" s="95" t="s">
        <v>169</v>
      </c>
      <c r="J1274" s="3" t="s">
        <v>172</v>
      </c>
      <c r="K1274" s="97" t="s">
        <v>174</v>
      </c>
      <c r="L1274" s="97" t="s">
        <v>175</v>
      </c>
      <c r="M1274" t="s">
        <v>168</v>
      </c>
      <c r="N1274" s="4">
        <f t="shared" ref="N1274" si="23550">IF(IF(BF1273&lt;=$B1273,1,M1274-$E1273)&gt;0,IF(BF1273&lt;=$B1273,1,M1274-$E1273),0)</f>
        <v>1</v>
      </c>
      <c r="O1274" s="4">
        <f t="shared" ref="O1274" si="23551">IF(IF(BG1273&lt;=$B1273,1,N1274-$E1273)&gt;0,IF(BG1273&lt;=$B1273,1,N1274-$E1273),0)</f>
        <v>1</v>
      </c>
      <c r="P1274" s="4">
        <f t="shared" ref="P1274" si="23552">IF(IF(BH1273&lt;=$B1273,1,O1274-$E1273)&gt;0,IF(BH1273&lt;=$B1273,1,O1274-$E1273),0)</f>
        <v>1</v>
      </c>
      <c r="Q1274" s="4">
        <f t="shared" ref="Q1274" si="23553">IF(IF(BI1273&lt;=$B1273,1,P1274-$E1273)&gt;0,IF(BI1273&lt;=$B1273,1,P1274-$E1273),0)</f>
        <v>1</v>
      </c>
      <c r="R1274" s="4">
        <f t="shared" ref="R1274" si="23554">IF(IF(BJ1273&lt;=$B1273,1,Q1274-$E1273)&gt;0,IF(BJ1273&lt;=$B1273,1,Q1274-$E1273),0)</f>
        <v>1</v>
      </c>
      <c r="S1274" s="4">
        <f t="shared" ref="S1274" si="23555">IF(IF(BK1273&lt;=$B1273,1,R1274-$E1273)&gt;0,IF(BK1273&lt;=$B1273,1,R1274-$E1273),0)</f>
        <v>1</v>
      </c>
      <c r="T1274" s="4">
        <f t="shared" ref="T1274" si="23556">IF(IF(BL1273&lt;=$B1273,1,S1274-$E1273)&gt;0,IF(BL1273&lt;=$B1273,1,S1274-$E1273),0)</f>
        <v>1</v>
      </c>
      <c r="U1274" s="4">
        <f t="shared" ref="U1274" si="23557">IF(IF(BM1273&lt;=$B1273,1,T1274-$E1273)&gt;0,IF(BM1273&lt;=$B1273,1,T1274-$E1273),0)</f>
        <v>1</v>
      </c>
      <c r="V1274" s="4">
        <f t="shared" ref="V1274" si="23558">IF(IF(BN1273&lt;=$B1273,1,U1274-$E1273)&gt;0,IF(BN1273&lt;=$B1273,1,U1274-$E1273),0)</f>
        <v>1</v>
      </c>
      <c r="W1274" s="4">
        <f t="shared" ref="W1274" si="23559">IF(IF(BO1273&lt;=$B1273,1,V1274-$E1273)&gt;0,IF(BO1273&lt;=$B1273,1,V1274-$E1273),0)</f>
        <v>1</v>
      </c>
      <c r="X1274" s="4">
        <f t="shared" ref="X1274" si="23560">IF(IF(BP1273&lt;=$B1273,1,W1274-$E1273)&gt;0,IF(BP1273&lt;=$B1273,1,W1274-$E1273),0)</f>
        <v>1</v>
      </c>
      <c r="Y1274" s="4">
        <f t="shared" ref="Y1274" si="23561">IF(IF(BQ1273&lt;=$B1273,1,X1274-$E1273)&gt;0,IF(BQ1273&lt;=$B1273,1,X1274-$E1273),0)</f>
        <v>1</v>
      </c>
      <c r="Z1274" s="4">
        <f t="shared" ref="Z1274" si="23562">IF(IF(BR1273&lt;=$B1273,1,Y1274-$E1273)&gt;0,IF(BR1273&lt;=$B1273,1,Y1274-$E1273),0)</f>
        <v>1</v>
      </c>
      <c r="AA1274" s="4">
        <f t="shared" ref="AA1274" si="23563">IF(IF(BS1273&lt;=$B1273,1,Z1274-$E1273)&gt;0,IF(BS1273&lt;=$B1273,1,Z1274-$E1273),0)</f>
        <v>1</v>
      </c>
      <c r="AB1274" s="4">
        <f t="shared" ref="AB1274" si="23564">IF(IF(BT1273&lt;=$B1273,1,AA1274-$E1273)&gt;0,IF(BT1273&lt;=$B1273,1,AA1274-$E1273),0)</f>
        <v>1</v>
      </c>
      <c r="AC1274" s="4">
        <f t="shared" ref="AC1274" si="23565">IF(IF(BU1273&lt;=$B1273,1,AB1274-$E1273)&gt;0,IF(BU1273&lt;=$B1273,1,AB1274-$E1273),0)</f>
        <v>1</v>
      </c>
      <c r="AD1274" s="4">
        <f t="shared" ref="AD1274" si="23566">IF(IF(BV1273&lt;=$B1273,1,AC1274-$E1273)&gt;0,IF(BV1273&lt;=$B1273,1,AC1274-$E1273),0)</f>
        <v>0</v>
      </c>
      <c r="AE1274" s="4">
        <f t="shared" ref="AE1274" si="23567">IF(IF(BW1273&lt;=$B1273,1,AD1274-$E1273)&gt;0,IF(BW1273&lt;=$B1273,1,AD1274-$E1273),0)</f>
        <v>0</v>
      </c>
      <c r="AF1274" s="4">
        <f t="shared" ref="AF1274" si="23568">IF(IF(BX1273&lt;=$B1273,1,AE1274-$E1273)&gt;0,IF(BX1273&lt;=$B1273,1,AE1274-$E1273),0)</f>
        <v>0</v>
      </c>
      <c r="AG1274" s="4">
        <f t="shared" ref="AG1274" si="23569">IF(IF(BY1273&lt;=$B1273,1,AF1274-$E1273)&gt;0,IF(BY1273&lt;=$B1273,1,AF1274-$E1273),0)</f>
        <v>0</v>
      </c>
      <c r="AH1274" s="4">
        <f t="shared" ref="AH1274" si="23570">IF(IF(BZ1273&lt;=$B1273,1,AG1274-$E1273)&gt;0,IF(BZ1273&lt;=$B1273,1,AG1274-$E1273),0)</f>
        <v>0</v>
      </c>
      <c r="AI1274" s="4">
        <f t="shared" ref="AI1274" si="23571">IF(IF(CA1273&lt;=$B1273,1,AH1274-$E1273)&gt;0,IF(CA1273&lt;=$B1273,1,AH1274-$E1273),0)</f>
        <v>0</v>
      </c>
      <c r="AJ1274" s="4">
        <f t="shared" ref="AJ1274" si="23572">IF(IF(CB1273&lt;=$B1273,1,AI1274-$E1273)&gt;0,IF(CB1273&lt;=$B1273,1,AI1274-$E1273),0)</f>
        <v>0</v>
      </c>
      <c r="AK1274" s="4">
        <f t="shared" ref="AK1274" si="23573">IF(IF(CC1273&lt;=$B1273,1,AJ1274-$E1273)&gt;0,IF(CC1273&lt;=$B1273,1,AJ1274-$E1273),0)</f>
        <v>0</v>
      </c>
      <c r="AL1274" s="4">
        <f t="shared" ref="AL1274" si="23574">IF(IF(CD1273&lt;=$B1273,1,AK1274-$E1273)&gt;0,IF(CD1273&lt;=$B1273,1,AK1274-$E1273),0)</f>
        <v>0</v>
      </c>
      <c r="AM1274" s="4">
        <f t="shared" ref="AM1274" si="23575">IF(IF(CE1273&lt;=$B1273,1,AL1274-$E1273)&gt;0,IF(CE1273&lt;=$B1273,1,AL1274-$E1273),0)</f>
        <v>0</v>
      </c>
      <c r="AN1274" s="4">
        <f t="shared" ref="AN1274" si="23576">IF(IF(CF1273&lt;=$B1273,1,AM1274-$E1273)&gt;0,IF(CF1273&lt;=$B1273,1,AM1274-$E1273),0)</f>
        <v>0</v>
      </c>
      <c r="AO1274" s="4">
        <f t="shared" ref="AO1274" si="23577">IF(IF(CG1273&lt;=$B1273,1,AN1274-$E1273)&gt;0,IF(CG1273&lt;=$B1273,1,AN1274-$E1273),0)</f>
        <v>0</v>
      </c>
      <c r="AP1274" s="4">
        <f t="shared" ref="AP1274" si="23578">IF(IF(CH1273&lt;=$B1273,1,AO1274-$E1273)&gt;0,IF(CH1273&lt;=$B1273,1,AO1274-$E1273),0)</f>
        <v>0</v>
      </c>
      <c r="AQ1274" s="4">
        <f t="shared" ref="AQ1274" si="23579">IF(IF(CI1273&lt;=$B1273,1,AP1274-$E1273)&gt;0,IF(CI1273&lt;=$B1273,1,AP1274-$E1273),0)</f>
        <v>0</v>
      </c>
      <c r="AR1274" s="4">
        <f t="shared" ref="AR1274" si="23580">IF(IF(CJ1273&lt;=$B1273,1,AQ1274-$E1273)&gt;0,IF(CJ1273&lt;=$B1273,1,AQ1274-$E1273),0)</f>
        <v>0</v>
      </c>
      <c r="AS1274" s="4">
        <f t="shared" ref="AS1274" si="23581">IF(IF(CK1273&lt;=$B1273,1,AR1274-$E1273)&gt;0,IF(CK1273&lt;=$B1273,1,AR1274-$E1273),0)</f>
        <v>0</v>
      </c>
      <c r="AT1274" s="4">
        <f t="shared" ref="AT1274" si="23582">IF(IF(CL1273&lt;=$B1273,1,AS1274-$E1273)&gt;0,IF(CL1273&lt;=$B1273,1,AS1274-$E1273),0)</f>
        <v>0</v>
      </c>
      <c r="AU1274" s="4">
        <f t="shared" ref="AU1274" si="23583">IF(IF(CM1273&lt;=$B1273,1,AT1274-$E1273)&gt;0,IF(CM1273&lt;=$B1273,1,AT1274-$E1273),0)</f>
        <v>0</v>
      </c>
      <c r="AV1274" s="4">
        <f t="shared" ref="AV1274" si="23584">IF(IF(CN1273&lt;=$B1273,1,AU1274-$E1273)&gt;0,IF(CN1273&lt;=$B1273,1,AU1274-$E1273),0)</f>
        <v>0</v>
      </c>
      <c r="AW1274" s="4">
        <f t="shared" ref="AW1274" si="23585">IF(IF(CO1273&lt;=$B1273,1,AV1274-$E1273)&gt;0,IF(CO1273&lt;=$B1273,1,AV1274-$E1273),0)</f>
        <v>0</v>
      </c>
      <c r="AX1274" s="4">
        <f t="shared" ref="AX1274" si="23586">IF(IF(CP1273&lt;=$B1273,1,AW1274-$E1273)&gt;0,IF(CP1273&lt;=$B1273,1,AW1274-$E1273),0)</f>
        <v>0</v>
      </c>
      <c r="AY1274" s="4">
        <f t="shared" ref="AY1274" si="23587">IF(IF(CQ1273&lt;=$B1273,1,AX1274-$E1273)&gt;0,IF(CQ1273&lt;=$B1273,1,AX1274-$E1273),0)</f>
        <v>0</v>
      </c>
      <c r="AZ1274" s="4">
        <f t="shared" ref="AZ1274" si="23588">IF(IF(CR1273&lt;=$B1273,1,AY1274-$E1273)&gt;0,IF(CR1273&lt;=$B1273,1,AY1274-$E1273),0)</f>
        <v>0</v>
      </c>
      <c r="BA1274" s="4">
        <f t="shared" ref="BA1274" si="23589">IF(IF(CS1273&lt;=$B1273,1,AZ1274-$E1273)&gt;0,IF(CS1273&lt;=$B1273,1,AZ1274-$E1273),0)</f>
        <v>0</v>
      </c>
      <c r="BB1274" s="4">
        <f t="shared" ref="BB1274" si="23590">IF(IF(CT1273&lt;=$B1273,1,BA1274-$E1273)&gt;0,IF(CT1273&lt;=$B1273,1,BA1274-$E1273),0)</f>
        <v>0</v>
      </c>
      <c r="BE1274" t="s">
        <v>171</v>
      </c>
      <c r="BF1274" s="91">
        <f>'Data tilvækstoversigt'!C952*N1274</f>
        <v>0</v>
      </c>
      <c r="BG1274" s="91">
        <f>'Data tilvækstoversigt'!D952*O1274</f>
        <v>1.6059732872932673</v>
      </c>
      <c r="BH1274" s="91">
        <f>'Data tilvækstoversigt'!E952*P1274</f>
        <v>10.706488581955121</v>
      </c>
      <c r="BI1274" s="91">
        <f>'Data tilvækstoversigt'!F952*Q1274</f>
        <v>26.766221454887798</v>
      </c>
      <c r="BJ1274" s="91">
        <f>'Data tilvækstoversigt'!G952*R1274</f>
        <v>53.532442909775597</v>
      </c>
      <c r="BK1274" s="91">
        <f>'Data tilvækstoversigt'!H952*S1274</f>
        <v>154.11238872659803</v>
      </c>
      <c r="BL1274" s="91">
        <f>'Data tilvækstoversigt'!I952*T1274</f>
        <v>265.0023867152097</v>
      </c>
      <c r="BM1274" s="91">
        <f>'Data tilvækstoversigt'!J952*U1274</f>
        <v>330.99395704354828</v>
      </c>
      <c r="BN1274" s="91">
        <f>'Data tilvækstoversigt'!K952*V1274</f>
        <v>378.3328311318806</v>
      </c>
      <c r="BO1274" s="91">
        <f>'Data tilvækstoversigt'!L952*W1274</f>
        <v>427.65874670039062</v>
      </c>
      <c r="BP1274" s="91">
        <f>'Data tilvækstoversigt'!M952*X1274</f>
        <v>473.42696677323346</v>
      </c>
      <c r="BQ1274" s="91">
        <f>'Data tilvækstoversigt'!N952*Y1274</f>
        <v>522.11757325675876</v>
      </c>
      <c r="BR1274" s="91">
        <f>'Data tilvækstoversigt'!O952*Z1274</f>
        <v>571.49751083223362</v>
      </c>
      <c r="BS1274" s="91">
        <f>'Data tilvækstoversigt'!P952*AA1274</f>
        <v>619.03595158175858</v>
      </c>
      <c r="BT1274" s="91">
        <f>'Data tilvækstoversigt'!Q952*AB1274</f>
        <v>668.35134116959159</v>
      </c>
      <c r="BU1274" s="91">
        <f>'Data tilvækstoversigt'!R952*AC1274</f>
        <v>717.76013226255247</v>
      </c>
      <c r="BV1274" s="91">
        <f>'Data tilvækstoversigt'!S952*AD1274</f>
        <v>0</v>
      </c>
      <c r="BW1274" s="91">
        <f>'Data tilvækstoversigt'!T952*AE1274</f>
        <v>0</v>
      </c>
      <c r="BX1274" s="91">
        <f>'Data tilvækstoversigt'!U952*AF1274</f>
        <v>0</v>
      </c>
      <c r="BY1274" s="91">
        <f>'Data tilvækstoversigt'!V952*AG1274</f>
        <v>0</v>
      </c>
      <c r="BZ1274" s="91">
        <f>'Data tilvækstoversigt'!W952*AH1274</f>
        <v>0</v>
      </c>
      <c r="CA1274" s="91">
        <f>'Data tilvækstoversigt'!X952*AI1274</f>
        <v>0</v>
      </c>
      <c r="CB1274" s="91">
        <f>'Data tilvækstoversigt'!Y952*AJ1274</f>
        <v>0</v>
      </c>
      <c r="CC1274" s="91">
        <f>'Data tilvækstoversigt'!Z952*AK1274</f>
        <v>0</v>
      </c>
      <c r="CD1274" s="91">
        <f>'Data tilvækstoversigt'!AA952*AL1274</f>
        <v>0</v>
      </c>
      <c r="CE1274" s="91">
        <f>'Data tilvækstoversigt'!AB952*AM1274</f>
        <v>0</v>
      </c>
      <c r="CF1274" s="91">
        <f>'Data tilvækstoversigt'!AC952*AN1274</f>
        <v>0</v>
      </c>
      <c r="CG1274" s="91">
        <f>'Data tilvækstoversigt'!AD952*AO1274</f>
        <v>0</v>
      </c>
      <c r="CH1274" s="91">
        <f>'Data tilvækstoversigt'!AE952*AP1274</f>
        <v>0</v>
      </c>
      <c r="CI1274" s="91">
        <f>'Data tilvækstoversigt'!AF952*AQ1274</f>
        <v>0</v>
      </c>
      <c r="CJ1274" s="91">
        <f>'Data tilvækstoversigt'!AG952*AR1274</f>
        <v>0</v>
      </c>
      <c r="CK1274" s="91">
        <f>'Data tilvækstoversigt'!AH952*AS1274</f>
        <v>0</v>
      </c>
      <c r="CL1274" s="91">
        <f>'Data tilvækstoversigt'!AI952*AT1274</f>
        <v>0</v>
      </c>
      <c r="CM1274" s="91">
        <f>'Data tilvækstoversigt'!AJ952*AU1274</f>
        <v>0</v>
      </c>
      <c r="CN1274" s="91">
        <f>'Data tilvækstoversigt'!AK952*AV1274</f>
        <v>0</v>
      </c>
      <c r="CO1274" s="91">
        <f>'Data tilvækstoversigt'!AL952*AW1274</f>
        <v>0</v>
      </c>
      <c r="CP1274" s="91">
        <f>'Data tilvækstoversigt'!AM952*AX1274</f>
        <v>0</v>
      </c>
      <c r="CQ1274" s="91">
        <f>'Data tilvækstoversigt'!AN952*AY1274</f>
        <v>0</v>
      </c>
      <c r="CR1274" s="91">
        <f>'Data tilvækstoversigt'!AO952*AZ1274</f>
        <v>0</v>
      </c>
      <c r="CS1274" s="91">
        <f>'Data tilvækstoversigt'!AP952*BA1274</f>
        <v>0</v>
      </c>
      <c r="CT1274" s="91">
        <f>'Data tilvækstoversigt'!AQ952*BB1274</f>
        <v>0</v>
      </c>
    </row>
    <row r="1275" spans="1:98" x14ac:dyDescent="0.3">
      <c r="F1275" s="92">
        <f>B1274</f>
        <v>75</v>
      </c>
      <c r="G1275" s="92">
        <f>C1274</f>
        <v>75</v>
      </c>
      <c r="H1275" s="4">
        <f>E1274</f>
        <v>1</v>
      </c>
      <c r="I1275">
        <v>0</v>
      </c>
      <c r="J1275" s="48">
        <f>IF(AND(I1275&gt;=F1275,I1275&lt;=G1275+1),H1275,0)</f>
        <v>0</v>
      </c>
      <c r="K1275" s="48">
        <f>IF(IF(AND(I1275&gt;=(F1275*2),I1275&lt;=G1275+F1275+(G1275-F1275+5)+1),((H1275)^2)*(I1276-F1275*2)/5,0)&lt;=H1275,IF(AND(I1275&gt;=(F1275*2),I1275&lt;=G1275+F1275+(G1275-F1275+5)+1),((H1275)^2)*(I1276-F1275*2)/5,0),(K1274-H1275^2))</f>
        <v>0</v>
      </c>
      <c r="L1275" s="98">
        <f>IF(IF(AND(I1275&gt;=(F1275*3),I1275&lt;=G1275+F1275+F1275+(G1275-F1275+5)+1),((H1275)^3)*(I1276-F1275*3)/5,0)&lt;=H1275,IF(AND(I1275&gt;=(F1275*3),I1275&lt;=G1275+F1275+F1275+(G1275-F1275+5)+1),((H1275)^3)*(I1276-F1275*3)/5,0),(L1274-H1275^3))</f>
        <v>0</v>
      </c>
      <c r="M1275" s="96"/>
      <c r="N1275" s="48">
        <f>$J1275+$K1275+$L1275</f>
        <v>0</v>
      </c>
      <c r="O1275" s="48">
        <f t="shared" ref="O1275:BB1281" si="23591">$J1275+$K1275+$L1275</f>
        <v>0</v>
      </c>
      <c r="P1275" s="48">
        <f t="shared" si="23591"/>
        <v>0</v>
      </c>
      <c r="Q1275" s="48">
        <f t="shared" si="23591"/>
        <v>0</v>
      </c>
      <c r="R1275" s="48">
        <f t="shared" si="23591"/>
        <v>0</v>
      </c>
      <c r="S1275" s="48">
        <f t="shared" si="23591"/>
        <v>0</v>
      </c>
      <c r="T1275" s="48">
        <f t="shared" si="23591"/>
        <v>0</v>
      </c>
      <c r="U1275" s="48">
        <f t="shared" si="23591"/>
        <v>0</v>
      </c>
      <c r="V1275" s="48">
        <f t="shared" si="23591"/>
        <v>0</v>
      </c>
      <c r="W1275" s="48">
        <f t="shared" si="23591"/>
        <v>0</v>
      </c>
      <c r="X1275" s="48">
        <f t="shared" si="23591"/>
        <v>0</v>
      </c>
      <c r="Y1275" s="48">
        <f t="shared" si="23591"/>
        <v>0</v>
      </c>
      <c r="Z1275" s="48">
        <f t="shared" si="23591"/>
        <v>0</v>
      </c>
      <c r="AA1275" s="48">
        <f t="shared" si="23591"/>
        <v>0</v>
      </c>
      <c r="AB1275" s="48">
        <f t="shared" si="23591"/>
        <v>0</v>
      </c>
      <c r="AC1275" s="48">
        <f t="shared" si="23591"/>
        <v>0</v>
      </c>
      <c r="AD1275" s="48">
        <f t="shared" si="23591"/>
        <v>0</v>
      </c>
      <c r="AE1275" s="48">
        <f t="shared" si="23591"/>
        <v>0</v>
      </c>
      <c r="AF1275" s="48">
        <f t="shared" si="23591"/>
        <v>0</v>
      </c>
      <c r="AG1275" s="48">
        <f t="shared" si="23591"/>
        <v>0</v>
      </c>
      <c r="AH1275" s="48">
        <f t="shared" si="23591"/>
        <v>0</v>
      </c>
      <c r="AI1275" s="48">
        <f t="shared" si="23591"/>
        <v>0</v>
      </c>
      <c r="AJ1275" s="48">
        <f t="shared" si="23591"/>
        <v>0</v>
      </c>
      <c r="AK1275" s="48">
        <f t="shared" si="23591"/>
        <v>0</v>
      </c>
      <c r="AL1275" s="48">
        <f t="shared" si="23591"/>
        <v>0</v>
      </c>
      <c r="AM1275" s="48">
        <f t="shared" si="23591"/>
        <v>0</v>
      </c>
      <c r="AN1275" s="48">
        <f t="shared" si="23591"/>
        <v>0</v>
      </c>
      <c r="AO1275" s="48">
        <f t="shared" si="23591"/>
        <v>0</v>
      </c>
      <c r="AP1275" s="48">
        <f t="shared" si="23591"/>
        <v>0</v>
      </c>
      <c r="AQ1275" s="48">
        <f t="shared" si="23591"/>
        <v>0</v>
      </c>
      <c r="AR1275" s="48">
        <f t="shared" si="23591"/>
        <v>0</v>
      </c>
      <c r="AS1275" s="48">
        <f t="shared" si="23591"/>
        <v>0</v>
      </c>
      <c r="AT1275" s="48">
        <f t="shared" si="23591"/>
        <v>0</v>
      </c>
      <c r="AU1275" s="48">
        <f t="shared" si="23591"/>
        <v>0</v>
      </c>
      <c r="AV1275" s="48">
        <f t="shared" si="23591"/>
        <v>0</v>
      </c>
      <c r="AW1275" s="48">
        <f t="shared" si="23591"/>
        <v>0</v>
      </c>
      <c r="AX1275" s="48">
        <f t="shared" si="23591"/>
        <v>0</v>
      </c>
      <c r="AY1275" s="48">
        <f t="shared" si="23591"/>
        <v>0</v>
      </c>
      <c r="AZ1275" s="48">
        <f t="shared" si="23591"/>
        <v>0</v>
      </c>
      <c r="BA1275" s="48">
        <f t="shared" si="23591"/>
        <v>0</v>
      </c>
      <c r="BB1275" s="48">
        <f t="shared" si="23591"/>
        <v>0</v>
      </c>
      <c r="BC1275" s="48"/>
      <c r="BE1275" t="s">
        <v>177</v>
      </c>
      <c r="BF1275">
        <f>BF1274*N1275</f>
        <v>0</v>
      </c>
      <c r="BG1275">
        <f t="shared" ref="BG1275" si="23592">BG1274*O1275</f>
        <v>0</v>
      </c>
      <c r="BH1275">
        <f t="shared" ref="BH1275" si="23593">BH1274*P1275</f>
        <v>0</v>
      </c>
      <c r="BI1275">
        <f t="shared" ref="BI1275" si="23594">BI1274*Q1275</f>
        <v>0</v>
      </c>
      <c r="BJ1275">
        <f t="shared" ref="BJ1275" si="23595">BJ1274*R1275</f>
        <v>0</v>
      </c>
      <c r="BK1275">
        <f t="shared" ref="BK1275" si="23596">BK1274*S1275</f>
        <v>0</v>
      </c>
      <c r="BL1275">
        <f t="shared" ref="BL1275" si="23597">BL1274*T1275</f>
        <v>0</v>
      </c>
      <c r="BM1275">
        <f t="shared" ref="BM1275" si="23598">BM1274*U1275</f>
        <v>0</v>
      </c>
      <c r="BN1275">
        <f t="shared" ref="BN1275" si="23599">BN1274*V1275</f>
        <v>0</v>
      </c>
      <c r="BO1275">
        <f t="shared" ref="BO1275" si="23600">BO1274*W1275</f>
        <v>0</v>
      </c>
      <c r="BP1275">
        <f t="shared" ref="BP1275" si="23601">BP1274*X1275</f>
        <v>0</v>
      </c>
      <c r="BQ1275">
        <f t="shared" ref="BQ1275" si="23602">BQ1274*Y1275</f>
        <v>0</v>
      </c>
      <c r="BR1275">
        <f t="shared" ref="BR1275" si="23603">BR1274*Z1275</f>
        <v>0</v>
      </c>
      <c r="BS1275">
        <f t="shared" ref="BS1275" si="23604">BS1274*AA1275</f>
        <v>0</v>
      </c>
      <c r="BT1275">
        <f t="shared" ref="BT1275" si="23605">BT1274*AB1275</f>
        <v>0</v>
      </c>
      <c r="BU1275">
        <f t="shared" ref="BU1275" si="23606">BU1274*AC1275</f>
        <v>0</v>
      </c>
      <c r="BV1275">
        <f t="shared" ref="BV1275" si="23607">BV1274*AD1275</f>
        <v>0</v>
      </c>
      <c r="BW1275">
        <f t="shared" ref="BW1275" si="23608">BW1274*AE1275</f>
        <v>0</v>
      </c>
      <c r="BX1275">
        <f t="shared" ref="BX1275" si="23609">BX1274*AF1275</f>
        <v>0</v>
      </c>
      <c r="BY1275">
        <f t="shared" ref="BY1275" si="23610">BY1274*AG1275</f>
        <v>0</v>
      </c>
      <c r="BZ1275">
        <f t="shared" ref="BZ1275" si="23611">BZ1274*AH1275</f>
        <v>0</v>
      </c>
      <c r="CA1275">
        <f t="shared" ref="CA1275" si="23612">CA1274*AI1275</f>
        <v>0</v>
      </c>
      <c r="CB1275">
        <f t="shared" ref="CB1275" si="23613">CB1274*AJ1275</f>
        <v>0</v>
      </c>
      <c r="CC1275">
        <f t="shared" ref="CC1275" si="23614">CC1274*AK1275</f>
        <v>0</v>
      </c>
      <c r="CD1275">
        <f t="shared" ref="CD1275" si="23615">CD1274*AL1275</f>
        <v>0</v>
      </c>
      <c r="CE1275">
        <f t="shared" ref="CE1275" si="23616">CE1274*AM1275</f>
        <v>0</v>
      </c>
      <c r="CF1275">
        <f t="shared" ref="CF1275" si="23617">CF1274*AN1275</f>
        <v>0</v>
      </c>
      <c r="CG1275">
        <f t="shared" ref="CG1275" si="23618">CG1274*AO1275</f>
        <v>0</v>
      </c>
      <c r="CH1275">
        <f t="shared" ref="CH1275" si="23619">CH1274*AP1275</f>
        <v>0</v>
      </c>
      <c r="CI1275">
        <f t="shared" ref="CI1275" si="23620">CI1274*AQ1275</f>
        <v>0</v>
      </c>
      <c r="CJ1275">
        <f t="shared" ref="CJ1275" si="23621">CJ1274*AR1275</f>
        <v>0</v>
      </c>
      <c r="CK1275">
        <f t="shared" ref="CK1275" si="23622">CK1274*AS1275</f>
        <v>0</v>
      </c>
      <c r="CL1275">
        <f t="shared" ref="CL1275" si="23623">CL1274*AT1275</f>
        <v>0</v>
      </c>
      <c r="CM1275">
        <f t="shared" ref="CM1275" si="23624">CM1274*AU1275</f>
        <v>0</v>
      </c>
      <c r="CN1275">
        <f t="shared" ref="CN1275" si="23625">CN1274*AV1275</f>
        <v>0</v>
      </c>
      <c r="CO1275">
        <f t="shared" ref="CO1275" si="23626">CO1274*AW1275</f>
        <v>0</v>
      </c>
      <c r="CP1275">
        <f t="shared" ref="CP1275" si="23627">CP1274*AX1275</f>
        <v>0</v>
      </c>
      <c r="CQ1275">
        <f t="shared" ref="CQ1275" si="23628">CQ1274*AY1275</f>
        <v>0</v>
      </c>
      <c r="CR1275">
        <f t="shared" ref="CR1275" si="23629">CR1274*AZ1275</f>
        <v>0</v>
      </c>
      <c r="CS1275">
        <f t="shared" ref="CS1275" si="23630">CS1274*BA1275</f>
        <v>0</v>
      </c>
      <c r="CT1275">
        <f t="shared" ref="CT1275" si="23631">CT1274*BB1275</f>
        <v>0</v>
      </c>
    </row>
    <row r="1276" spans="1:98" x14ac:dyDescent="0.3">
      <c r="F1276" s="91">
        <f>F1275</f>
        <v>75</v>
      </c>
      <c r="G1276" s="91">
        <f>G1275</f>
        <v>75</v>
      </c>
      <c r="H1276" s="4">
        <f>H1275</f>
        <v>1</v>
      </c>
      <c r="I1276">
        <v>5</v>
      </c>
      <c r="J1276" s="48">
        <f t="shared" ref="J1276:J1315" si="23632">IF(AND(I1276&gt;=F1276,I1276&lt;=G1276+1),H1276,0)</f>
        <v>0</v>
      </c>
      <c r="K1276" s="48">
        <f t="shared" ref="K1276:K1281" si="23633">IF(IF(AND(I1276&gt;=(F1276*2),I1276&lt;=G1276+F1276+(G1276-F1276+5)+1),((H1276)^2)*(I1277-F1276*2)/5,0)&lt;=H1276,IF(AND(I1276&gt;=(F1276*2),I1276&lt;=G1276+F1276+(G1276-F1276+5)+1),((H1276)^2)*(I1277-F1276*2)/5,0),(K1275-H1276^2))</f>
        <v>0</v>
      </c>
      <c r="L1276" s="98">
        <f t="shared" ref="L1276:L1315" si="23634">IF(IF(AND(I1276&gt;=(F1276*3),I1276&lt;=G1276+F1276+F1276+(G1276-F1276+5)+1),((H1276)^3)*(I1277-F1276*3)/5,0)&lt;=H1276,IF(AND(I1276&gt;=(F1276*3),I1276&lt;=G1276+F1276+F1276+(G1276-F1276+5)+1),((H1276)^3)*(I1277-F1276*3)/5,0),(L1275-H1276^3))</f>
        <v>0</v>
      </c>
      <c r="M1276" s="48"/>
      <c r="N1276" s="48"/>
      <c r="O1276" s="48">
        <f>$J1276+$K1276+$L1276</f>
        <v>0</v>
      </c>
      <c r="P1276" s="48">
        <f t="shared" si="23591"/>
        <v>0</v>
      </c>
      <c r="Q1276" s="48">
        <f t="shared" si="23591"/>
        <v>0</v>
      </c>
      <c r="R1276" s="48">
        <f t="shared" si="23591"/>
        <v>0</v>
      </c>
      <c r="S1276" s="48">
        <f t="shared" si="23591"/>
        <v>0</v>
      </c>
      <c r="T1276" s="48">
        <f t="shared" si="23591"/>
        <v>0</v>
      </c>
      <c r="U1276" s="48">
        <f t="shared" si="23591"/>
        <v>0</v>
      </c>
      <c r="V1276" s="48">
        <f t="shared" si="23591"/>
        <v>0</v>
      </c>
      <c r="W1276" s="48">
        <f t="shared" si="23591"/>
        <v>0</v>
      </c>
      <c r="X1276" s="48">
        <f t="shared" si="23591"/>
        <v>0</v>
      </c>
      <c r="Y1276" s="48">
        <f t="shared" si="23591"/>
        <v>0</v>
      </c>
      <c r="Z1276" s="48">
        <f t="shared" si="23591"/>
        <v>0</v>
      </c>
      <c r="AA1276" s="48">
        <f t="shared" si="23591"/>
        <v>0</v>
      </c>
      <c r="AB1276" s="48">
        <f t="shared" si="23591"/>
        <v>0</v>
      </c>
      <c r="AC1276" s="48">
        <f t="shared" si="23591"/>
        <v>0</v>
      </c>
      <c r="AD1276" s="48">
        <f t="shared" si="23591"/>
        <v>0</v>
      </c>
      <c r="AE1276" s="48">
        <f t="shared" si="23591"/>
        <v>0</v>
      </c>
      <c r="AF1276" s="48">
        <f t="shared" si="23591"/>
        <v>0</v>
      </c>
      <c r="AG1276" s="48">
        <f t="shared" si="23591"/>
        <v>0</v>
      </c>
      <c r="AH1276" s="48">
        <f t="shared" si="23591"/>
        <v>0</v>
      </c>
      <c r="AI1276" s="48">
        <f t="shared" si="23591"/>
        <v>0</v>
      </c>
      <c r="AJ1276" s="48">
        <f t="shared" si="23591"/>
        <v>0</v>
      </c>
      <c r="AK1276" s="48">
        <f t="shared" si="23591"/>
        <v>0</v>
      </c>
      <c r="AL1276" s="48">
        <f t="shared" si="23591"/>
        <v>0</v>
      </c>
      <c r="AM1276" s="48">
        <f t="shared" si="23591"/>
        <v>0</v>
      </c>
      <c r="AN1276" s="48">
        <f t="shared" si="23591"/>
        <v>0</v>
      </c>
      <c r="AO1276" s="48">
        <f t="shared" si="23591"/>
        <v>0</v>
      </c>
      <c r="AP1276" s="48">
        <f t="shared" si="23591"/>
        <v>0</v>
      </c>
      <c r="AQ1276" s="48">
        <f t="shared" si="23591"/>
        <v>0</v>
      </c>
      <c r="AR1276" s="48">
        <f t="shared" si="23591"/>
        <v>0</v>
      </c>
      <c r="AS1276" s="48">
        <f t="shared" si="23591"/>
        <v>0</v>
      </c>
      <c r="AT1276" s="48">
        <f t="shared" si="23591"/>
        <v>0</v>
      </c>
      <c r="AU1276" s="48">
        <f t="shared" si="23591"/>
        <v>0</v>
      </c>
      <c r="AV1276" s="48">
        <f t="shared" si="23591"/>
        <v>0</v>
      </c>
      <c r="AW1276" s="48">
        <f t="shared" si="23591"/>
        <v>0</v>
      </c>
      <c r="AX1276" s="48">
        <f t="shared" si="23591"/>
        <v>0</v>
      </c>
      <c r="AY1276" s="48">
        <f t="shared" si="23591"/>
        <v>0</v>
      </c>
      <c r="AZ1276" s="48">
        <f t="shared" si="23591"/>
        <v>0</v>
      </c>
      <c r="BA1276" s="48">
        <f t="shared" si="23591"/>
        <v>0</v>
      </c>
      <c r="BB1276" s="48">
        <f t="shared" si="23591"/>
        <v>0</v>
      </c>
      <c r="BC1276" s="48"/>
      <c r="BE1276" t="s">
        <v>178</v>
      </c>
      <c r="BG1276">
        <f>BF1274*O1276</f>
        <v>0</v>
      </c>
      <c r="BH1276">
        <f t="shared" ref="BH1276" si="23635">BG1274*P1276</f>
        <v>0</v>
      </c>
      <c r="BI1276">
        <f t="shared" ref="BI1276" si="23636">BH1274*Q1276</f>
        <v>0</v>
      </c>
      <c r="BJ1276">
        <f t="shared" ref="BJ1276" si="23637">BI1274*R1276</f>
        <v>0</v>
      </c>
      <c r="BK1276">
        <f t="shared" ref="BK1276" si="23638">BJ1274*S1276</f>
        <v>0</v>
      </c>
      <c r="BL1276">
        <f t="shared" ref="BL1276" si="23639">BK1274*T1276</f>
        <v>0</v>
      </c>
      <c r="BM1276">
        <f t="shared" ref="BM1276" si="23640">BL1274*U1276</f>
        <v>0</v>
      </c>
      <c r="BN1276">
        <f t="shared" ref="BN1276" si="23641">BM1274*V1276</f>
        <v>0</v>
      </c>
      <c r="BO1276">
        <f t="shared" ref="BO1276" si="23642">BN1274*W1276</f>
        <v>0</v>
      </c>
      <c r="BP1276">
        <f t="shared" ref="BP1276" si="23643">BO1274*X1276</f>
        <v>0</v>
      </c>
      <c r="BQ1276">
        <f t="shared" ref="BQ1276" si="23644">BP1274*Y1276</f>
        <v>0</v>
      </c>
      <c r="BR1276">
        <f t="shared" ref="BR1276" si="23645">BQ1274*Z1276</f>
        <v>0</v>
      </c>
      <c r="BS1276">
        <f t="shared" ref="BS1276" si="23646">BR1274*AA1276</f>
        <v>0</v>
      </c>
      <c r="BT1276">
        <f t="shared" ref="BT1276" si="23647">BS1274*AB1276</f>
        <v>0</v>
      </c>
      <c r="BU1276">
        <f t="shared" ref="BU1276" si="23648">BT1274*AC1276</f>
        <v>0</v>
      </c>
      <c r="BV1276">
        <f t="shared" ref="BV1276" si="23649">BU1274*AD1276</f>
        <v>0</v>
      </c>
      <c r="BW1276">
        <f t="shared" ref="BW1276" si="23650">BV1274*AE1276</f>
        <v>0</v>
      </c>
      <c r="BX1276">
        <f t="shared" ref="BX1276" si="23651">BW1274*AF1276</f>
        <v>0</v>
      </c>
      <c r="BY1276">
        <f t="shared" ref="BY1276" si="23652">BX1274*AG1276</f>
        <v>0</v>
      </c>
      <c r="BZ1276">
        <f t="shared" ref="BZ1276" si="23653">BY1274*AH1276</f>
        <v>0</v>
      </c>
      <c r="CA1276">
        <f t="shared" ref="CA1276" si="23654">BZ1274*AI1276</f>
        <v>0</v>
      </c>
      <c r="CB1276">
        <f t="shared" ref="CB1276" si="23655">CA1274*AJ1276</f>
        <v>0</v>
      </c>
      <c r="CC1276">
        <f t="shared" ref="CC1276" si="23656">CB1274*AK1276</f>
        <v>0</v>
      </c>
      <c r="CD1276">
        <f t="shared" ref="CD1276" si="23657">CC1274*AL1276</f>
        <v>0</v>
      </c>
      <c r="CE1276">
        <f t="shared" ref="CE1276" si="23658">CD1274*AM1276</f>
        <v>0</v>
      </c>
      <c r="CF1276">
        <f t="shared" ref="CF1276" si="23659">CE1274*AN1276</f>
        <v>0</v>
      </c>
      <c r="CG1276">
        <f t="shared" ref="CG1276" si="23660">CF1274*AO1276</f>
        <v>0</v>
      </c>
      <c r="CH1276">
        <f t="shared" ref="CH1276" si="23661">CG1274*AP1276</f>
        <v>0</v>
      </c>
      <c r="CI1276">
        <f t="shared" ref="CI1276" si="23662">CH1274*AQ1276</f>
        <v>0</v>
      </c>
      <c r="CJ1276">
        <f t="shared" ref="CJ1276" si="23663">CI1274*AR1276</f>
        <v>0</v>
      </c>
      <c r="CK1276">
        <f t="shared" ref="CK1276" si="23664">CJ1274*AS1276</f>
        <v>0</v>
      </c>
      <c r="CL1276">
        <f t="shared" ref="CL1276" si="23665">CK1274*AT1276</f>
        <v>0</v>
      </c>
      <c r="CM1276">
        <f t="shared" ref="CM1276" si="23666">CL1274*AU1276</f>
        <v>0</v>
      </c>
      <c r="CN1276">
        <f t="shared" ref="CN1276" si="23667">CM1274*AV1276</f>
        <v>0</v>
      </c>
      <c r="CO1276">
        <f t="shared" ref="CO1276" si="23668">CN1274*AW1276</f>
        <v>0</v>
      </c>
      <c r="CP1276">
        <f t="shared" ref="CP1276" si="23669">CO1274*AX1276</f>
        <v>0</v>
      </c>
      <c r="CQ1276">
        <f t="shared" ref="CQ1276" si="23670">CP1274*AY1276</f>
        <v>0</v>
      </c>
      <c r="CR1276">
        <f t="shared" ref="CR1276" si="23671">CQ1274*AZ1276</f>
        <v>0</v>
      </c>
      <c r="CS1276">
        <f t="shared" ref="CS1276" si="23672">CR1274*BA1276</f>
        <v>0</v>
      </c>
      <c r="CT1276">
        <f t="shared" ref="CT1276" si="23673">CS1274*BB1276</f>
        <v>0</v>
      </c>
    </row>
    <row r="1277" spans="1:98" x14ac:dyDescent="0.3">
      <c r="E1277" s="4"/>
      <c r="F1277" s="91">
        <f t="shared" ref="F1277:H1277" si="23674">F1276</f>
        <v>75</v>
      </c>
      <c r="G1277" s="91">
        <f t="shared" si="23674"/>
        <v>75</v>
      </c>
      <c r="H1277" s="4">
        <f t="shared" si="23674"/>
        <v>1</v>
      </c>
      <c r="I1277">
        <v>10</v>
      </c>
      <c r="J1277" s="48">
        <f t="shared" si="23632"/>
        <v>0</v>
      </c>
      <c r="K1277" s="48">
        <f t="shared" si="23633"/>
        <v>0</v>
      </c>
      <c r="L1277" s="98">
        <f t="shared" si="23634"/>
        <v>0</v>
      </c>
      <c r="M1277" s="48"/>
      <c r="N1277" s="48"/>
      <c r="O1277" s="48"/>
      <c r="P1277" s="48">
        <f>$J1277+$K1277+$L1277</f>
        <v>0</v>
      </c>
      <c r="Q1277" s="48">
        <f t="shared" si="23591"/>
        <v>0</v>
      </c>
      <c r="R1277" s="48">
        <f t="shared" si="23591"/>
        <v>0</v>
      </c>
      <c r="S1277" s="48">
        <f t="shared" si="23591"/>
        <v>0</v>
      </c>
      <c r="T1277" s="48">
        <f t="shared" si="23591"/>
        <v>0</v>
      </c>
      <c r="U1277" s="48">
        <f t="shared" si="23591"/>
        <v>0</v>
      </c>
      <c r="V1277" s="48">
        <f t="shared" si="23591"/>
        <v>0</v>
      </c>
      <c r="W1277" s="48">
        <f t="shared" si="23591"/>
        <v>0</v>
      </c>
      <c r="X1277" s="48">
        <f t="shared" si="23591"/>
        <v>0</v>
      </c>
      <c r="Y1277" s="48">
        <f t="shared" si="23591"/>
        <v>0</v>
      </c>
      <c r="Z1277" s="48">
        <f t="shared" si="23591"/>
        <v>0</v>
      </c>
      <c r="AA1277" s="48">
        <f t="shared" si="23591"/>
        <v>0</v>
      </c>
      <c r="AB1277" s="48">
        <f t="shared" si="23591"/>
        <v>0</v>
      </c>
      <c r="AC1277" s="48">
        <f t="shared" si="23591"/>
        <v>0</v>
      </c>
      <c r="AD1277" s="48">
        <f t="shared" si="23591"/>
        <v>0</v>
      </c>
      <c r="AE1277" s="48">
        <f t="shared" si="23591"/>
        <v>0</v>
      </c>
      <c r="AF1277" s="48">
        <f t="shared" si="23591"/>
        <v>0</v>
      </c>
      <c r="AG1277" s="48">
        <f t="shared" si="23591"/>
        <v>0</v>
      </c>
      <c r="AH1277" s="48">
        <f t="shared" si="23591"/>
        <v>0</v>
      </c>
      <c r="AI1277" s="48">
        <f t="shared" si="23591"/>
        <v>0</v>
      </c>
      <c r="AJ1277" s="48">
        <f t="shared" si="23591"/>
        <v>0</v>
      </c>
      <c r="AK1277" s="48">
        <f t="shared" si="23591"/>
        <v>0</v>
      </c>
      <c r="AL1277" s="48">
        <f t="shared" si="23591"/>
        <v>0</v>
      </c>
      <c r="AM1277" s="48">
        <f t="shared" si="23591"/>
        <v>0</v>
      </c>
      <c r="AN1277" s="48">
        <f t="shared" si="23591"/>
        <v>0</v>
      </c>
      <c r="AO1277" s="48">
        <f t="shared" si="23591"/>
        <v>0</v>
      </c>
      <c r="AP1277" s="48">
        <f t="shared" si="23591"/>
        <v>0</v>
      </c>
      <c r="AQ1277" s="48">
        <f t="shared" si="23591"/>
        <v>0</v>
      </c>
      <c r="AR1277" s="48">
        <f t="shared" si="23591"/>
        <v>0</v>
      </c>
      <c r="AS1277" s="48">
        <f t="shared" si="23591"/>
        <v>0</v>
      </c>
      <c r="AT1277" s="48">
        <f t="shared" si="23591"/>
        <v>0</v>
      </c>
      <c r="AU1277" s="48">
        <f t="shared" si="23591"/>
        <v>0</v>
      </c>
      <c r="AV1277" s="48">
        <f t="shared" si="23591"/>
        <v>0</v>
      </c>
      <c r="AW1277" s="48">
        <f t="shared" si="23591"/>
        <v>0</v>
      </c>
      <c r="AX1277" s="48">
        <f t="shared" si="23591"/>
        <v>0</v>
      </c>
      <c r="AY1277" s="48">
        <f t="shared" si="23591"/>
        <v>0</v>
      </c>
      <c r="AZ1277" s="48">
        <f t="shared" si="23591"/>
        <v>0</v>
      </c>
      <c r="BA1277" s="48">
        <f t="shared" si="23591"/>
        <v>0</v>
      </c>
      <c r="BB1277" s="48">
        <f t="shared" si="23591"/>
        <v>0</v>
      </c>
      <c r="BC1277" s="48"/>
      <c r="BE1277" t="s">
        <v>179</v>
      </c>
      <c r="BH1277">
        <f>BF1274*P1277</f>
        <v>0</v>
      </c>
      <c r="BI1277">
        <f t="shared" ref="BI1277" si="23675">BG1274*Q1277</f>
        <v>0</v>
      </c>
      <c r="BJ1277">
        <f t="shared" ref="BJ1277" si="23676">BH1274*R1277</f>
        <v>0</v>
      </c>
      <c r="BK1277">
        <f t="shared" ref="BK1277" si="23677">BI1274*S1277</f>
        <v>0</v>
      </c>
      <c r="BL1277">
        <f t="shared" ref="BL1277" si="23678">BJ1274*T1277</f>
        <v>0</v>
      </c>
      <c r="BM1277">
        <f t="shared" ref="BM1277" si="23679">BK1274*U1277</f>
        <v>0</v>
      </c>
      <c r="BN1277">
        <f t="shared" ref="BN1277" si="23680">BL1274*V1277</f>
        <v>0</v>
      </c>
      <c r="BO1277">
        <f t="shared" ref="BO1277" si="23681">BM1274*W1277</f>
        <v>0</v>
      </c>
      <c r="BP1277">
        <f t="shared" ref="BP1277" si="23682">BN1274*X1277</f>
        <v>0</v>
      </c>
      <c r="BQ1277">
        <f t="shared" ref="BQ1277" si="23683">BO1274*Y1277</f>
        <v>0</v>
      </c>
      <c r="BR1277">
        <f t="shared" ref="BR1277" si="23684">BP1274*Z1277</f>
        <v>0</v>
      </c>
      <c r="BS1277">
        <f t="shared" ref="BS1277" si="23685">BQ1274*AA1277</f>
        <v>0</v>
      </c>
      <c r="BT1277">
        <f t="shared" ref="BT1277" si="23686">BR1274*AB1277</f>
        <v>0</v>
      </c>
      <c r="BU1277">
        <f t="shared" ref="BU1277" si="23687">BS1274*AC1277</f>
        <v>0</v>
      </c>
      <c r="BV1277">
        <f t="shared" ref="BV1277" si="23688">BT1274*AD1277</f>
        <v>0</v>
      </c>
      <c r="BW1277">
        <f t="shared" ref="BW1277" si="23689">BU1274*AE1277</f>
        <v>0</v>
      </c>
      <c r="BX1277">
        <f t="shared" ref="BX1277" si="23690">BV1274*AF1277</f>
        <v>0</v>
      </c>
      <c r="BY1277">
        <f t="shared" ref="BY1277" si="23691">BW1274*AG1277</f>
        <v>0</v>
      </c>
      <c r="BZ1277">
        <f t="shared" ref="BZ1277" si="23692">BX1274*AH1277</f>
        <v>0</v>
      </c>
      <c r="CA1277">
        <f t="shared" ref="CA1277" si="23693">BY1274*AI1277</f>
        <v>0</v>
      </c>
      <c r="CB1277">
        <f t="shared" ref="CB1277" si="23694">BZ1274*AJ1277</f>
        <v>0</v>
      </c>
      <c r="CC1277">
        <f t="shared" ref="CC1277" si="23695">CA1274*AK1277</f>
        <v>0</v>
      </c>
      <c r="CD1277">
        <f t="shared" ref="CD1277" si="23696">CB1274*AL1277</f>
        <v>0</v>
      </c>
      <c r="CE1277">
        <f t="shared" ref="CE1277" si="23697">CC1274*AM1277</f>
        <v>0</v>
      </c>
      <c r="CF1277">
        <f t="shared" ref="CF1277" si="23698">CD1274*AN1277</f>
        <v>0</v>
      </c>
      <c r="CG1277">
        <f t="shared" ref="CG1277" si="23699">CE1274*AO1277</f>
        <v>0</v>
      </c>
      <c r="CH1277">
        <f t="shared" ref="CH1277" si="23700">CF1274*AP1277</f>
        <v>0</v>
      </c>
      <c r="CI1277">
        <f t="shared" ref="CI1277" si="23701">CG1274*AQ1277</f>
        <v>0</v>
      </c>
      <c r="CJ1277">
        <f t="shared" ref="CJ1277" si="23702">CH1274*AR1277</f>
        <v>0</v>
      </c>
      <c r="CK1277">
        <f t="shared" ref="CK1277" si="23703">CI1274*AS1277</f>
        <v>0</v>
      </c>
      <c r="CL1277">
        <f t="shared" ref="CL1277" si="23704">CJ1274*AT1277</f>
        <v>0</v>
      </c>
      <c r="CM1277">
        <f t="shared" ref="CM1277" si="23705">CK1274*AU1277</f>
        <v>0</v>
      </c>
      <c r="CN1277">
        <f t="shared" ref="CN1277" si="23706">CL1274*AV1277</f>
        <v>0</v>
      </c>
      <c r="CO1277">
        <f t="shared" ref="CO1277" si="23707">CM1274*AW1277</f>
        <v>0</v>
      </c>
      <c r="CP1277">
        <f t="shared" ref="CP1277" si="23708">CN1274*AX1277</f>
        <v>0</v>
      </c>
      <c r="CQ1277">
        <f t="shared" ref="CQ1277" si="23709">CO1274*AY1277</f>
        <v>0</v>
      </c>
      <c r="CR1277">
        <f t="shared" ref="CR1277" si="23710">CP1274*AZ1277</f>
        <v>0</v>
      </c>
      <c r="CS1277">
        <f t="shared" ref="CS1277" si="23711">CQ1274*BA1277</f>
        <v>0</v>
      </c>
      <c r="CT1277">
        <f t="shared" ref="CT1277" si="23712">CR1274*BB1277</f>
        <v>0</v>
      </c>
    </row>
    <row r="1278" spans="1:98" x14ac:dyDescent="0.3">
      <c r="F1278" s="91">
        <f t="shared" ref="F1278:H1278" si="23713">F1277</f>
        <v>75</v>
      </c>
      <c r="G1278" s="91">
        <f t="shared" si="23713"/>
        <v>75</v>
      </c>
      <c r="H1278" s="4">
        <f t="shared" si="23713"/>
        <v>1</v>
      </c>
      <c r="I1278">
        <v>15</v>
      </c>
      <c r="J1278" s="48">
        <f t="shared" si="23632"/>
        <v>0</v>
      </c>
      <c r="K1278" s="48">
        <f t="shared" si="23633"/>
        <v>0</v>
      </c>
      <c r="L1278" s="98">
        <f t="shared" si="23634"/>
        <v>0</v>
      </c>
      <c r="M1278" s="48"/>
      <c r="N1278" s="48"/>
      <c r="O1278" s="48"/>
      <c r="P1278" s="48"/>
      <c r="Q1278" s="48">
        <f>$J1278+$K1278+$L1278</f>
        <v>0</v>
      </c>
      <c r="R1278" s="48">
        <f t="shared" si="23591"/>
        <v>0</v>
      </c>
      <c r="S1278" s="48">
        <f t="shared" si="23591"/>
        <v>0</v>
      </c>
      <c r="T1278" s="48">
        <f t="shared" si="23591"/>
        <v>0</v>
      </c>
      <c r="U1278" s="48">
        <f t="shared" si="23591"/>
        <v>0</v>
      </c>
      <c r="V1278" s="48">
        <f t="shared" si="23591"/>
        <v>0</v>
      </c>
      <c r="W1278" s="48">
        <f t="shared" si="23591"/>
        <v>0</v>
      </c>
      <c r="X1278" s="48">
        <f t="shared" si="23591"/>
        <v>0</v>
      </c>
      <c r="Y1278" s="48">
        <f t="shared" si="23591"/>
        <v>0</v>
      </c>
      <c r="Z1278" s="48">
        <f t="shared" si="23591"/>
        <v>0</v>
      </c>
      <c r="AA1278" s="48">
        <f t="shared" si="23591"/>
        <v>0</v>
      </c>
      <c r="AB1278" s="48">
        <f t="shared" si="23591"/>
        <v>0</v>
      </c>
      <c r="AC1278" s="48">
        <f t="shared" si="23591"/>
        <v>0</v>
      </c>
      <c r="AD1278" s="48">
        <f t="shared" si="23591"/>
        <v>0</v>
      </c>
      <c r="AE1278" s="48">
        <f t="shared" si="23591"/>
        <v>0</v>
      </c>
      <c r="AF1278" s="48">
        <f t="shared" si="23591"/>
        <v>0</v>
      </c>
      <c r="AG1278" s="48">
        <f t="shared" si="23591"/>
        <v>0</v>
      </c>
      <c r="AH1278" s="48">
        <f t="shared" si="23591"/>
        <v>0</v>
      </c>
      <c r="AI1278" s="48">
        <f t="shared" si="23591"/>
        <v>0</v>
      </c>
      <c r="AJ1278" s="48">
        <f t="shared" si="23591"/>
        <v>0</v>
      </c>
      <c r="AK1278" s="48">
        <f t="shared" si="23591"/>
        <v>0</v>
      </c>
      <c r="AL1278" s="48">
        <f t="shared" si="23591"/>
        <v>0</v>
      </c>
      <c r="AM1278" s="48">
        <f t="shared" si="23591"/>
        <v>0</v>
      </c>
      <c r="AN1278" s="48">
        <f t="shared" si="23591"/>
        <v>0</v>
      </c>
      <c r="AO1278" s="48">
        <f t="shared" si="23591"/>
        <v>0</v>
      </c>
      <c r="AP1278" s="48">
        <f t="shared" si="23591"/>
        <v>0</v>
      </c>
      <c r="AQ1278" s="48">
        <f t="shared" si="23591"/>
        <v>0</v>
      </c>
      <c r="AR1278" s="48">
        <f t="shared" si="23591"/>
        <v>0</v>
      </c>
      <c r="AS1278" s="48">
        <f t="shared" si="23591"/>
        <v>0</v>
      </c>
      <c r="AT1278" s="48">
        <f t="shared" si="23591"/>
        <v>0</v>
      </c>
      <c r="AU1278" s="48">
        <f t="shared" si="23591"/>
        <v>0</v>
      </c>
      <c r="AV1278" s="48">
        <f t="shared" si="23591"/>
        <v>0</v>
      </c>
      <c r="AW1278" s="48">
        <f t="shared" si="23591"/>
        <v>0</v>
      </c>
      <c r="AX1278" s="48">
        <f t="shared" si="23591"/>
        <v>0</v>
      </c>
      <c r="AY1278" s="48">
        <f t="shared" si="23591"/>
        <v>0</v>
      </c>
      <c r="AZ1278" s="48">
        <f t="shared" si="23591"/>
        <v>0</v>
      </c>
      <c r="BA1278" s="48">
        <f t="shared" si="23591"/>
        <v>0</v>
      </c>
      <c r="BB1278" s="48">
        <f t="shared" si="23591"/>
        <v>0</v>
      </c>
      <c r="BC1278" s="48"/>
      <c r="BE1278" t="s">
        <v>180</v>
      </c>
      <c r="BI1278">
        <f>BF1274*Q1278</f>
        <v>0</v>
      </c>
      <c r="BJ1278">
        <f t="shared" ref="BJ1278" si="23714">BG1274*R1278</f>
        <v>0</v>
      </c>
      <c r="BK1278">
        <f t="shared" ref="BK1278" si="23715">BH1274*S1278</f>
        <v>0</v>
      </c>
      <c r="BL1278">
        <f t="shared" ref="BL1278" si="23716">BI1274*T1278</f>
        <v>0</v>
      </c>
      <c r="BM1278">
        <f t="shared" ref="BM1278" si="23717">BJ1274*U1278</f>
        <v>0</v>
      </c>
      <c r="BN1278">
        <f t="shared" ref="BN1278" si="23718">BK1274*V1278</f>
        <v>0</v>
      </c>
      <c r="BO1278">
        <f t="shared" ref="BO1278" si="23719">BL1274*W1278</f>
        <v>0</v>
      </c>
      <c r="BP1278">
        <f t="shared" ref="BP1278" si="23720">BM1274*X1278</f>
        <v>0</v>
      </c>
      <c r="BQ1278">
        <f t="shared" ref="BQ1278" si="23721">BN1274*Y1278</f>
        <v>0</v>
      </c>
      <c r="BR1278">
        <f t="shared" ref="BR1278" si="23722">BO1274*Z1278</f>
        <v>0</v>
      </c>
      <c r="BS1278">
        <f t="shared" ref="BS1278" si="23723">BP1274*AA1278</f>
        <v>0</v>
      </c>
      <c r="BT1278">
        <f t="shared" ref="BT1278" si="23724">BQ1274*AB1278</f>
        <v>0</v>
      </c>
      <c r="BU1278">
        <f t="shared" ref="BU1278" si="23725">BR1274*AC1278</f>
        <v>0</v>
      </c>
      <c r="BV1278">
        <f t="shared" ref="BV1278" si="23726">BS1274*AD1278</f>
        <v>0</v>
      </c>
      <c r="BW1278">
        <f t="shared" ref="BW1278" si="23727">BT1274*AE1278</f>
        <v>0</v>
      </c>
      <c r="BX1278">
        <f t="shared" ref="BX1278" si="23728">BU1274*AF1278</f>
        <v>0</v>
      </c>
      <c r="BY1278">
        <f t="shared" ref="BY1278" si="23729">BV1274*AG1278</f>
        <v>0</v>
      </c>
      <c r="BZ1278">
        <f t="shared" ref="BZ1278" si="23730">BW1274*AH1278</f>
        <v>0</v>
      </c>
      <c r="CA1278">
        <f t="shared" ref="CA1278" si="23731">BX1274*AI1278</f>
        <v>0</v>
      </c>
      <c r="CB1278">
        <f t="shared" ref="CB1278" si="23732">BY1274*AJ1278</f>
        <v>0</v>
      </c>
      <c r="CC1278">
        <f t="shared" ref="CC1278" si="23733">BZ1274*AK1278</f>
        <v>0</v>
      </c>
      <c r="CD1278">
        <f t="shared" ref="CD1278" si="23734">CA1274*AL1278</f>
        <v>0</v>
      </c>
      <c r="CE1278">
        <f t="shared" ref="CE1278" si="23735">CB1274*AM1278</f>
        <v>0</v>
      </c>
      <c r="CF1278">
        <f t="shared" ref="CF1278" si="23736">CC1274*AN1278</f>
        <v>0</v>
      </c>
      <c r="CG1278">
        <f t="shared" ref="CG1278" si="23737">CD1274*AO1278</f>
        <v>0</v>
      </c>
      <c r="CH1278">
        <f t="shared" ref="CH1278" si="23738">CE1274*AP1278</f>
        <v>0</v>
      </c>
      <c r="CI1278">
        <f t="shared" ref="CI1278" si="23739">CF1274*AQ1278</f>
        <v>0</v>
      </c>
      <c r="CJ1278">
        <f t="shared" ref="CJ1278" si="23740">CG1274*AR1278</f>
        <v>0</v>
      </c>
      <c r="CK1278">
        <f t="shared" ref="CK1278" si="23741">CH1274*AS1278</f>
        <v>0</v>
      </c>
      <c r="CL1278">
        <f t="shared" ref="CL1278" si="23742">CI1274*AT1278</f>
        <v>0</v>
      </c>
      <c r="CM1278">
        <f t="shared" ref="CM1278" si="23743">CJ1274*AU1278</f>
        <v>0</v>
      </c>
      <c r="CN1278">
        <f t="shared" ref="CN1278" si="23744">CK1274*AV1278</f>
        <v>0</v>
      </c>
      <c r="CO1278">
        <f t="shared" ref="CO1278" si="23745">CL1274*AW1278</f>
        <v>0</v>
      </c>
      <c r="CP1278">
        <f t="shared" ref="CP1278" si="23746">CM1274*AX1278</f>
        <v>0</v>
      </c>
      <c r="CQ1278">
        <f t="shared" ref="CQ1278" si="23747">CN1274*AY1278</f>
        <v>0</v>
      </c>
      <c r="CR1278">
        <f t="shared" ref="CR1278" si="23748">CO1274*AZ1278</f>
        <v>0</v>
      </c>
      <c r="CS1278">
        <f t="shared" ref="CS1278" si="23749">CP1274*BA1278</f>
        <v>0</v>
      </c>
      <c r="CT1278">
        <f t="shared" ref="CT1278" si="23750">CQ1274*BB1278</f>
        <v>0</v>
      </c>
    </row>
    <row r="1279" spans="1:98" x14ac:dyDescent="0.3">
      <c r="F1279" s="91">
        <f t="shared" ref="F1279:H1279" si="23751">F1278</f>
        <v>75</v>
      </c>
      <c r="G1279" s="91">
        <f t="shared" si="23751"/>
        <v>75</v>
      </c>
      <c r="H1279" s="4">
        <f t="shared" si="23751"/>
        <v>1</v>
      </c>
      <c r="I1279">
        <v>20</v>
      </c>
      <c r="J1279" s="48">
        <f t="shared" si="23632"/>
        <v>0</v>
      </c>
      <c r="K1279" s="48">
        <f t="shared" si="23633"/>
        <v>0</v>
      </c>
      <c r="L1279" s="98">
        <f t="shared" si="23634"/>
        <v>0</v>
      </c>
      <c r="M1279" s="48"/>
      <c r="N1279" s="48"/>
      <c r="O1279" s="48"/>
      <c r="P1279" s="48"/>
      <c r="Q1279" s="48"/>
      <c r="R1279" s="48">
        <f>$J1279+$K1279+$L1279</f>
        <v>0</v>
      </c>
      <c r="S1279" s="48">
        <f t="shared" si="23591"/>
        <v>0</v>
      </c>
      <c r="T1279" s="48">
        <f t="shared" si="23591"/>
        <v>0</v>
      </c>
      <c r="U1279" s="48">
        <f t="shared" si="23591"/>
        <v>0</v>
      </c>
      <c r="V1279" s="48">
        <f t="shared" si="23591"/>
        <v>0</v>
      </c>
      <c r="W1279" s="48">
        <f t="shared" si="23591"/>
        <v>0</v>
      </c>
      <c r="X1279" s="48">
        <f t="shared" si="23591"/>
        <v>0</v>
      </c>
      <c r="Y1279" s="48">
        <f t="shared" si="23591"/>
        <v>0</v>
      </c>
      <c r="Z1279" s="48">
        <f t="shared" si="23591"/>
        <v>0</v>
      </c>
      <c r="AA1279" s="48">
        <f t="shared" si="23591"/>
        <v>0</v>
      </c>
      <c r="AB1279" s="48">
        <f t="shared" si="23591"/>
        <v>0</v>
      </c>
      <c r="AC1279" s="48">
        <f t="shared" si="23591"/>
        <v>0</v>
      </c>
      <c r="AD1279" s="48">
        <f t="shared" si="23591"/>
        <v>0</v>
      </c>
      <c r="AE1279" s="48">
        <f t="shared" si="23591"/>
        <v>0</v>
      </c>
      <c r="AF1279" s="48">
        <f t="shared" si="23591"/>
        <v>0</v>
      </c>
      <c r="AG1279" s="48">
        <f t="shared" si="23591"/>
        <v>0</v>
      </c>
      <c r="AH1279" s="48">
        <f t="shared" si="23591"/>
        <v>0</v>
      </c>
      <c r="AI1279" s="48">
        <f t="shared" si="23591"/>
        <v>0</v>
      </c>
      <c r="AJ1279" s="48">
        <f t="shared" si="23591"/>
        <v>0</v>
      </c>
      <c r="AK1279" s="48">
        <f t="shared" si="23591"/>
        <v>0</v>
      </c>
      <c r="AL1279" s="48">
        <f t="shared" si="23591"/>
        <v>0</v>
      </c>
      <c r="AM1279" s="48">
        <f t="shared" si="23591"/>
        <v>0</v>
      </c>
      <c r="AN1279" s="48">
        <f t="shared" si="23591"/>
        <v>0</v>
      </c>
      <c r="AO1279" s="48">
        <f t="shared" si="23591"/>
        <v>0</v>
      </c>
      <c r="AP1279" s="48">
        <f t="shared" si="23591"/>
        <v>0</v>
      </c>
      <c r="AQ1279" s="48">
        <f t="shared" si="23591"/>
        <v>0</v>
      </c>
      <c r="AR1279" s="48">
        <f t="shared" si="23591"/>
        <v>0</v>
      </c>
      <c r="AS1279" s="48">
        <f t="shared" si="23591"/>
        <v>0</v>
      </c>
      <c r="AT1279" s="48">
        <f t="shared" si="23591"/>
        <v>0</v>
      </c>
      <c r="AU1279" s="48">
        <f t="shared" si="23591"/>
        <v>0</v>
      </c>
      <c r="AV1279" s="48">
        <f t="shared" si="23591"/>
        <v>0</v>
      </c>
      <c r="AW1279" s="48">
        <f t="shared" si="23591"/>
        <v>0</v>
      </c>
      <c r="AX1279" s="48">
        <f t="shared" si="23591"/>
        <v>0</v>
      </c>
      <c r="AY1279" s="48">
        <f t="shared" si="23591"/>
        <v>0</v>
      </c>
      <c r="AZ1279" s="48">
        <f t="shared" si="23591"/>
        <v>0</v>
      </c>
      <c r="BA1279" s="48">
        <f t="shared" si="23591"/>
        <v>0</v>
      </c>
      <c r="BB1279" s="48">
        <f t="shared" si="23591"/>
        <v>0</v>
      </c>
      <c r="BC1279" s="48"/>
      <c r="BE1279" t="s">
        <v>181</v>
      </c>
      <c r="BJ1279">
        <f>BF1274*R1279</f>
        <v>0</v>
      </c>
      <c r="BK1279">
        <f t="shared" ref="BK1279" si="23752">BG1274*S1279</f>
        <v>0</v>
      </c>
      <c r="BL1279">
        <f t="shared" ref="BL1279" si="23753">BH1274*T1279</f>
        <v>0</v>
      </c>
      <c r="BM1279">
        <f t="shared" ref="BM1279" si="23754">BI1274*U1279</f>
        <v>0</v>
      </c>
      <c r="BN1279">
        <f t="shared" ref="BN1279" si="23755">BJ1274*V1279</f>
        <v>0</v>
      </c>
      <c r="BO1279">
        <f t="shared" ref="BO1279" si="23756">BK1274*W1279</f>
        <v>0</v>
      </c>
      <c r="BP1279">
        <f t="shared" ref="BP1279" si="23757">BL1274*X1279</f>
        <v>0</v>
      </c>
      <c r="BQ1279">
        <f t="shared" ref="BQ1279" si="23758">BM1274*Y1279</f>
        <v>0</v>
      </c>
      <c r="BR1279">
        <f t="shared" ref="BR1279" si="23759">BN1274*Z1279</f>
        <v>0</v>
      </c>
      <c r="BS1279">
        <f t="shared" ref="BS1279" si="23760">BO1274*AA1279</f>
        <v>0</v>
      </c>
      <c r="BT1279">
        <f t="shared" ref="BT1279" si="23761">BP1274*AB1279</f>
        <v>0</v>
      </c>
      <c r="BU1279">
        <f t="shared" ref="BU1279" si="23762">BQ1274*AC1279</f>
        <v>0</v>
      </c>
      <c r="BV1279">
        <f t="shared" ref="BV1279" si="23763">BR1274*AD1279</f>
        <v>0</v>
      </c>
      <c r="BW1279">
        <f t="shared" ref="BW1279" si="23764">BS1274*AE1279</f>
        <v>0</v>
      </c>
      <c r="BX1279">
        <f t="shared" ref="BX1279" si="23765">BT1274*AF1279</f>
        <v>0</v>
      </c>
      <c r="BY1279">
        <f t="shared" ref="BY1279" si="23766">BU1274*AG1279</f>
        <v>0</v>
      </c>
      <c r="BZ1279">
        <f t="shared" ref="BZ1279" si="23767">BV1274*AH1279</f>
        <v>0</v>
      </c>
      <c r="CA1279">
        <f t="shared" ref="CA1279" si="23768">BW1274*AI1279</f>
        <v>0</v>
      </c>
      <c r="CB1279">
        <f t="shared" ref="CB1279" si="23769">BX1274*AJ1279</f>
        <v>0</v>
      </c>
      <c r="CC1279">
        <f t="shared" ref="CC1279" si="23770">BY1274*AK1279</f>
        <v>0</v>
      </c>
      <c r="CD1279">
        <f t="shared" ref="CD1279" si="23771">BZ1274*AL1279</f>
        <v>0</v>
      </c>
      <c r="CE1279">
        <f t="shared" ref="CE1279" si="23772">CA1274*AM1279</f>
        <v>0</v>
      </c>
      <c r="CF1279">
        <f t="shared" ref="CF1279" si="23773">CB1274*AN1279</f>
        <v>0</v>
      </c>
      <c r="CG1279">
        <f t="shared" ref="CG1279" si="23774">CC1274*AO1279</f>
        <v>0</v>
      </c>
      <c r="CH1279">
        <f t="shared" ref="CH1279" si="23775">CD1274*AP1279</f>
        <v>0</v>
      </c>
      <c r="CI1279">
        <f t="shared" ref="CI1279" si="23776">CE1274*AQ1279</f>
        <v>0</v>
      </c>
      <c r="CJ1279">
        <f t="shared" ref="CJ1279" si="23777">CF1274*AR1279</f>
        <v>0</v>
      </c>
      <c r="CK1279">
        <f t="shared" ref="CK1279" si="23778">CG1274*AS1279</f>
        <v>0</v>
      </c>
      <c r="CL1279">
        <f t="shared" ref="CL1279" si="23779">CH1274*AT1279</f>
        <v>0</v>
      </c>
      <c r="CM1279">
        <f t="shared" ref="CM1279" si="23780">CI1274*AU1279</f>
        <v>0</v>
      </c>
      <c r="CN1279">
        <f t="shared" ref="CN1279" si="23781">CJ1274*AV1279</f>
        <v>0</v>
      </c>
      <c r="CO1279">
        <f t="shared" ref="CO1279" si="23782">CK1274*AW1279</f>
        <v>0</v>
      </c>
      <c r="CP1279">
        <f t="shared" ref="CP1279" si="23783">CL1274*AX1279</f>
        <v>0</v>
      </c>
      <c r="CQ1279">
        <f t="shared" ref="CQ1279" si="23784">CM1274*AY1279</f>
        <v>0</v>
      </c>
      <c r="CR1279">
        <f t="shared" ref="CR1279" si="23785">CN1274*AZ1279</f>
        <v>0</v>
      </c>
      <c r="CS1279">
        <f t="shared" ref="CS1279" si="23786">CO1274*BA1279</f>
        <v>0</v>
      </c>
      <c r="CT1279">
        <f t="shared" ref="CT1279" si="23787">CP1274*BB1279</f>
        <v>0</v>
      </c>
    </row>
    <row r="1280" spans="1:98" x14ac:dyDescent="0.3">
      <c r="F1280" s="91">
        <f t="shared" ref="F1280:H1280" si="23788">F1279</f>
        <v>75</v>
      </c>
      <c r="G1280" s="91">
        <f t="shared" si="23788"/>
        <v>75</v>
      </c>
      <c r="H1280" s="4">
        <f t="shared" si="23788"/>
        <v>1</v>
      </c>
      <c r="I1280">
        <v>25</v>
      </c>
      <c r="J1280" s="48">
        <f t="shared" si="23632"/>
        <v>0</v>
      </c>
      <c r="K1280" s="48">
        <f t="shared" si="23633"/>
        <v>0</v>
      </c>
      <c r="L1280" s="98">
        <f t="shared" si="23634"/>
        <v>0</v>
      </c>
      <c r="M1280" s="48"/>
      <c r="N1280" s="48"/>
      <c r="O1280" s="48"/>
      <c r="P1280" s="48"/>
      <c r="Q1280" s="48"/>
      <c r="R1280" s="48"/>
      <c r="S1280" s="48">
        <f>$J1280+$K1280+$L1280</f>
        <v>0</v>
      </c>
      <c r="T1280" s="48">
        <f t="shared" si="23591"/>
        <v>0</v>
      </c>
      <c r="U1280" s="48">
        <f t="shared" si="23591"/>
        <v>0</v>
      </c>
      <c r="V1280" s="48">
        <f t="shared" si="23591"/>
        <v>0</v>
      </c>
      <c r="W1280" s="48">
        <f t="shared" si="23591"/>
        <v>0</v>
      </c>
      <c r="X1280" s="48">
        <f t="shared" si="23591"/>
        <v>0</v>
      </c>
      <c r="Y1280" s="48">
        <f t="shared" si="23591"/>
        <v>0</v>
      </c>
      <c r="Z1280" s="48">
        <f t="shared" si="23591"/>
        <v>0</v>
      </c>
      <c r="AA1280" s="48">
        <f t="shared" si="23591"/>
        <v>0</v>
      </c>
      <c r="AB1280" s="48">
        <f t="shared" si="23591"/>
        <v>0</v>
      </c>
      <c r="AC1280" s="48">
        <f t="shared" si="23591"/>
        <v>0</v>
      </c>
      <c r="AD1280" s="48">
        <f t="shared" si="23591"/>
        <v>0</v>
      </c>
      <c r="AE1280" s="48">
        <f t="shared" si="23591"/>
        <v>0</v>
      </c>
      <c r="AF1280" s="48">
        <f t="shared" si="23591"/>
        <v>0</v>
      </c>
      <c r="AG1280" s="48">
        <f t="shared" si="23591"/>
        <v>0</v>
      </c>
      <c r="AH1280" s="48">
        <f t="shared" si="23591"/>
        <v>0</v>
      </c>
      <c r="AI1280" s="48">
        <f t="shared" si="23591"/>
        <v>0</v>
      </c>
      <c r="AJ1280" s="48">
        <f t="shared" si="23591"/>
        <v>0</v>
      </c>
      <c r="AK1280" s="48">
        <f t="shared" si="23591"/>
        <v>0</v>
      </c>
      <c r="AL1280" s="48">
        <f t="shared" si="23591"/>
        <v>0</v>
      </c>
      <c r="AM1280" s="48">
        <f t="shared" si="23591"/>
        <v>0</v>
      </c>
      <c r="AN1280" s="48">
        <f t="shared" si="23591"/>
        <v>0</v>
      </c>
      <c r="AO1280" s="48">
        <f t="shared" si="23591"/>
        <v>0</v>
      </c>
      <c r="AP1280" s="48">
        <f t="shared" si="23591"/>
        <v>0</v>
      </c>
      <c r="AQ1280" s="48">
        <f t="shared" si="23591"/>
        <v>0</v>
      </c>
      <c r="AR1280" s="48">
        <f t="shared" si="23591"/>
        <v>0</v>
      </c>
      <c r="AS1280" s="48">
        <f t="shared" si="23591"/>
        <v>0</v>
      </c>
      <c r="AT1280" s="48">
        <f t="shared" si="23591"/>
        <v>0</v>
      </c>
      <c r="AU1280" s="48">
        <f t="shared" si="23591"/>
        <v>0</v>
      </c>
      <c r="AV1280" s="48">
        <f t="shared" si="23591"/>
        <v>0</v>
      </c>
      <c r="AW1280" s="48">
        <f t="shared" si="23591"/>
        <v>0</v>
      </c>
      <c r="AX1280" s="48">
        <f t="shared" si="23591"/>
        <v>0</v>
      </c>
      <c r="AY1280" s="48">
        <f t="shared" si="23591"/>
        <v>0</v>
      </c>
      <c r="AZ1280" s="48">
        <f t="shared" si="23591"/>
        <v>0</v>
      </c>
      <c r="BA1280" s="48">
        <f t="shared" si="23591"/>
        <v>0</v>
      </c>
      <c r="BB1280" s="48">
        <f t="shared" si="23591"/>
        <v>0</v>
      </c>
      <c r="BC1280" s="48"/>
      <c r="BE1280" t="s">
        <v>182</v>
      </c>
      <c r="BK1280">
        <f>BF1274*S1280</f>
        <v>0</v>
      </c>
      <c r="BL1280">
        <f t="shared" ref="BL1280" si="23789">BG1274*T1280</f>
        <v>0</v>
      </c>
      <c r="BM1280">
        <f t="shared" ref="BM1280" si="23790">BH1274*U1280</f>
        <v>0</v>
      </c>
      <c r="BN1280">
        <f t="shared" ref="BN1280" si="23791">BI1274*V1280</f>
        <v>0</v>
      </c>
      <c r="BO1280">
        <f t="shared" ref="BO1280" si="23792">BJ1274*W1280</f>
        <v>0</v>
      </c>
      <c r="BP1280">
        <f t="shared" ref="BP1280" si="23793">BK1274*X1280</f>
        <v>0</v>
      </c>
      <c r="BQ1280">
        <f t="shared" ref="BQ1280" si="23794">BL1274*Y1280</f>
        <v>0</v>
      </c>
      <c r="BR1280">
        <f t="shared" ref="BR1280" si="23795">BM1274*Z1280</f>
        <v>0</v>
      </c>
      <c r="BS1280">
        <f t="shared" ref="BS1280" si="23796">BN1274*AA1280</f>
        <v>0</v>
      </c>
      <c r="BT1280">
        <f t="shared" ref="BT1280" si="23797">BO1274*AB1280</f>
        <v>0</v>
      </c>
      <c r="BU1280">
        <f t="shared" ref="BU1280" si="23798">BP1274*AC1280</f>
        <v>0</v>
      </c>
      <c r="BV1280">
        <f t="shared" ref="BV1280" si="23799">BQ1274*AD1280</f>
        <v>0</v>
      </c>
      <c r="BW1280">
        <f t="shared" ref="BW1280" si="23800">BR1274*AE1280</f>
        <v>0</v>
      </c>
      <c r="BX1280">
        <f t="shared" ref="BX1280" si="23801">BS1274*AF1280</f>
        <v>0</v>
      </c>
      <c r="BY1280">
        <f t="shared" ref="BY1280" si="23802">BT1274*AG1280</f>
        <v>0</v>
      </c>
      <c r="BZ1280">
        <f t="shared" ref="BZ1280" si="23803">BU1274*AH1280</f>
        <v>0</v>
      </c>
      <c r="CA1280">
        <f t="shared" ref="CA1280" si="23804">BV1274*AI1280</f>
        <v>0</v>
      </c>
      <c r="CB1280">
        <f t="shared" ref="CB1280" si="23805">BW1274*AJ1280</f>
        <v>0</v>
      </c>
      <c r="CC1280">
        <f t="shared" ref="CC1280" si="23806">BX1274*AK1280</f>
        <v>0</v>
      </c>
      <c r="CD1280">
        <f t="shared" ref="CD1280" si="23807">BY1274*AL1280</f>
        <v>0</v>
      </c>
      <c r="CE1280">
        <f t="shared" ref="CE1280" si="23808">BZ1274*AM1280</f>
        <v>0</v>
      </c>
      <c r="CF1280">
        <f t="shared" ref="CF1280" si="23809">CA1274*AN1280</f>
        <v>0</v>
      </c>
      <c r="CG1280">
        <f t="shared" ref="CG1280" si="23810">CB1274*AO1280</f>
        <v>0</v>
      </c>
      <c r="CH1280">
        <f t="shared" ref="CH1280" si="23811">CC1274*AP1280</f>
        <v>0</v>
      </c>
      <c r="CI1280">
        <f t="shared" ref="CI1280" si="23812">CD1274*AQ1280</f>
        <v>0</v>
      </c>
      <c r="CJ1280">
        <f t="shared" ref="CJ1280" si="23813">CE1274*AR1280</f>
        <v>0</v>
      </c>
      <c r="CK1280">
        <f t="shared" ref="CK1280" si="23814">CF1274*AS1280</f>
        <v>0</v>
      </c>
      <c r="CL1280">
        <f t="shared" ref="CL1280" si="23815">CG1274*AT1280</f>
        <v>0</v>
      </c>
      <c r="CM1280">
        <f t="shared" ref="CM1280" si="23816">CH1274*AU1280</f>
        <v>0</v>
      </c>
      <c r="CN1280">
        <f t="shared" ref="CN1280" si="23817">CI1274*AV1280</f>
        <v>0</v>
      </c>
      <c r="CO1280">
        <f t="shared" ref="CO1280" si="23818">CJ1274*AW1280</f>
        <v>0</v>
      </c>
      <c r="CP1280">
        <f t="shared" ref="CP1280" si="23819">CK1274*AX1280</f>
        <v>0</v>
      </c>
      <c r="CQ1280">
        <f t="shared" ref="CQ1280" si="23820">CL1274*AY1280</f>
        <v>0</v>
      </c>
      <c r="CR1280">
        <f t="shared" ref="CR1280" si="23821">CM1274*AZ1280</f>
        <v>0</v>
      </c>
      <c r="CS1280">
        <f t="shared" ref="CS1280" si="23822">CN1274*BA1280</f>
        <v>0</v>
      </c>
      <c r="CT1280">
        <f t="shared" ref="CT1280" si="23823">CO1274*BB1280</f>
        <v>0</v>
      </c>
    </row>
    <row r="1281" spans="6:98" x14ac:dyDescent="0.3">
      <c r="F1281" s="91">
        <f t="shared" ref="F1281:H1281" si="23824">F1280</f>
        <v>75</v>
      </c>
      <c r="G1281" s="91">
        <f t="shared" si="23824"/>
        <v>75</v>
      </c>
      <c r="H1281" s="4">
        <f t="shared" si="23824"/>
        <v>1</v>
      </c>
      <c r="I1281">
        <v>30</v>
      </c>
      <c r="J1281" s="48">
        <f t="shared" si="23632"/>
        <v>0</v>
      </c>
      <c r="K1281" s="48">
        <f t="shared" si="23633"/>
        <v>0</v>
      </c>
      <c r="L1281" s="98">
        <f t="shared" si="23634"/>
        <v>0</v>
      </c>
      <c r="M1281" s="48"/>
      <c r="N1281" s="48"/>
      <c r="O1281" s="48"/>
      <c r="P1281" s="48"/>
      <c r="Q1281" s="48"/>
      <c r="R1281" s="48"/>
      <c r="S1281" s="48"/>
      <c r="T1281" s="48">
        <f>$J1281+$K1281+$L1281</f>
        <v>0</v>
      </c>
      <c r="U1281" s="48">
        <f t="shared" si="23591"/>
        <v>0</v>
      </c>
      <c r="V1281" s="48">
        <f t="shared" si="23591"/>
        <v>0</v>
      </c>
      <c r="W1281" s="48">
        <f t="shared" si="23591"/>
        <v>0</v>
      </c>
      <c r="X1281" s="48">
        <f t="shared" si="23591"/>
        <v>0</v>
      </c>
      <c r="Y1281" s="48">
        <f t="shared" si="23591"/>
        <v>0</v>
      </c>
      <c r="Z1281" s="48">
        <f t="shared" si="23591"/>
        <v>0</v>
      </c>
      <c r="AA1281" s="48">
        <f t="shared" si="23591"/>
        <v>0</v>
      </c>
      <c r="AB1281" s="48">
        <f t="shared" si="23591"/>
        <v>0</v>
      </c>
      <c r="AC1281" s="48">
        <f t="shared" si="23591"/>
        <v>0</v>
      </c>
      <c r="AD1281" s="48">
        <f t="shared" si="23591"/>
        <v>0</v>
      </c>
      <c r="AE1281" s="48">
        <f t="shared" si="23591"/>
        <v>0</v>
      </c>
      <c r="AF1281" s="48">
        <f t="shared" si="23591"/>
        <v>0</v>
      </c>
      <c r="AG1281" s="48">
        <f t="shared" si="23591"/>
        <v>0</v>
      </c>
      <c r="AH1281" s="48">
        <f t="shared" si="23591"/>
        <v>0</v>
      </c>
      <c r="AI1281" s="48">
        <f t="shared" si="23591"/>
        <v>0</v>
      </c>
      <c r="AJ1281" s="48">
        <f t="shared" si="23591"/>
        <v>0</v>
      </c>
      <c r="AK1281" s="48">
        <f t="shared" si="23591"/>
        <v>0</v>
      </c>
      <c r="AL1281" s="48">
        <f t="shared" si="23591"/>
        <v>0</v>
      </c>
      <c r="AM1281" s="48">
        <f t="shared" si="23591"/>
        <v>0</v>
      </c>
      <c r="AN1281" s="48">
        <f t="shared" si="23591"/>
        <v>0</v>
      </c>
      <c r="AO1281" s="48">
        <f t="shared" si="23591"/>
        <v>0</v>
      </c>
      <c r="AP1281" s="48">
        <f t="shared" si="23591"/>
        <v>0</v>
      </c>
      <c r="AQ1281" s="48">
        <f t="shared" si="23591"/>
        <v>0</v>
      </c>
      <c r="AR1281" s="48">
        <f t="shared" si="23591"/>
        <v>0</v>
      </c>
      <c r="AS1281" s="48">
        <f t="shared" si="23591"/>
        <v>0</v>
      </c>
      <c r="AT1281" s="48">
        <f t="shared" si="23591"/>
        <v>0</v>
      </c>
      <c r="AU1281" s="48">
        <f t="shared" si="23591"/>
        <v>0</v>
      </c>
      <c r="AV1281" s="48">
        <f t="shared" si="23591"/>
        <v>0</v>
      </c>
      <c r="AW1281" s="48">
        <f t="shared" si="23591"/>
        <v>0</v>
      </c>
      <c r="AX1281" s="48">
        <f t="shared" si="23591"/>
        <v>0</v>
      </c>
      <c r="AY1281" s="48">
        <f t="shared" ref="AY1281:BB1296" si="23825">$J1281+$K1281+$L1281</f>
        <v>0</v>
      </c>
      <c r="AZ1281" s="48">
        <f t="shared" si="23825"/>
        <v>0</v>
      </c>
      <c r="BA1281" s="48">
        <f t="shared" si="23825"/>
        <v>0</v>
      </c>
      <c r="BB1281" s="48">
        <f t="shared" si="23825"/>
        <v>0</v>
      </c>
      <c r="BC1281" s="48"/>
      <c r="BE1281" t="s">
        <v>183</v>
      </c>
      <c r="BL1281">
        <f>BF1274*T1281</f>
        <v>0</v>
      </c>
      <c r="BM1281">
        <f t="shared" ref="BM1281" si="23826">BG1274*U1281</f>
        <v>0</v>
      </c>
      <c r="BN1281">
        <f t="shared" ref="BN1281" si="23827">BH1274*V1281</f>
        <v>0</v>
      </c>
      <c r="BO1281">
        <f t="shared" ref="BO1281" si="23828">BI1274*W1281</f>
        <v>0</v>
      </c>
      <c r="BP1281">
        <f t="shared" ref="BP1281" si="23829">BJ1274*X1281</f>
        <v>0</v>
      </c>
      <c r="BQ1281">
        <f t="shared" ref="BQ1281" si="23830">BK1274*Y1281</f>
        <v>0</v>
      </c>
      <c r="BR1281">
        <f t="shared" ref="BR1281" si="23831">BL1274*Z1281</f>
        <v>0</v>
      </c>
      <c r="BS1281">
        <f t="shared" ref="BS1281" si="23832">BM1274*AA1281</f>
        <v>0</v>
      </c>
      <c r="BT1281">
        <f t="shared" ref="BT1281" si="23833">BN1274*AB1281</f>
        <v>0</v>
      </c>
      <c r="BU1281">
        <f t="shared" ref="BU1281" si="23834">BO1274*AC1281</f>
        <v>0</v>
      </c>
      <c r="BV1281">
        <f t="shared" ref="BV1281" si="23835">BP1274*AD1281</f>
        <v>0</v>
      </c>
      <c r="BW1281">
        <f t="shared" ref="BW1281" si="23836">BQ1274*AE1281</f>
        <v>0</v>
      </c>
      <c r="BX1281">
        <f t="shared" ref="BX1281" si="23837">BR1274*AF1281</f>
        <v>0</v>
      </c>
      <c r="BY1281">
        <f t="shared" ref="BY1281" si="23838">BS1274*AG1281</f>
        <v>0</v>
      </c>
      <c r="BZ1281">
        <f t="shared" ref="BZ1281" si="23839">BT1274*AH1281</f>
        <v>0</v>
      </c>
      <c r="CA1281">
        <f t="shared" ref="CA1281" si="23840">BU1274*AI1281</f>
        <v>0</v>
      </c>
      <c r="CB1281">
        <f t="shared" ref="CB1281" si="23841">BV1274*AJ1281</f>
        <v>0</v>
      </c>
      <c r="CC1281">
        <f t="shared" ref="CC1281" si="23842">BW1274*AK1281</f>
        <v>0</v>
      </c>
      <c r="CD1281">
        <f t="shared" ref="CD1281" si="23843">BX1274*AL1281</f>
        <v>0</v>
      </c>
      <c r="CE1281">
        <f t="shared" ref="CE1281" si="23844">BY1274*AM1281</f>
        <v>0</v>
      </c>
      <c r="CF1281">
        <f t="shared" ref="CF1281" si="23845">BZ1274*AN1281</f>
        <v>0</v>
      </c>
      <c r="CG1281">
        <f t="shared" ref="CG1281" si="23846">CA1274*AO1281</f>
        <v>0</v>
      </c>
      <c r="CH1281">
        <f t="shared" ref="CH1281" si="23847">CB1274*AP1281</f>
        <v>0</v>
      </c>
      <c r="CI1281">
        <f t="shared" ref="CI1281" si="23848">CC1274*AQ1281</f>
        <v>0</v>
      </c>
      <c r="CJ1281">
        <f t="shared" ref="CJ1281" si="23849">CD1274*AR1281</f>
        <v>0</v>
      </c>
      <c r="CK1281">
        <f t="shared" ref="CK1281" si="23850">CE1274*AS1281</f>
        <v>0</v>
      </c>
      <c r="CL1281">
        <f t="shared" ref="CL1281" si="23851">CF1274*AT1281</f>
        <v>0</v>
      </c>
      <c r="CM1281">
        <f t="shared" ref="CM1281" si="23852">CG1274*AU1281</f>
        <v>0</v>
      </c>
      <c r="CN1281">
        <f t="shared" ref="CN1281" si="23853">CH1274*AV1281</f>
        <v>0</v>
      </c>
      <c r="CO1281">
        <f t="shared" ref="CO1281" si="23854">CI1274*AW1281</f>
        <v>0</v>
      </c>
      <c r="CP1281">
        <f t="shared" ref="CP1281" si="23855">CJ1274*AX1281</f>
        <v>0</v>
      </c>
      <c r="CQ1281">
        <f t="shared" ref="CQ1281" si="23856">CK1274*AY1281</f>
        <v>0</v>
      </c>
      <c r="CR1281">
        <f t="shared" ref="CR1281" si="23857">CL1274*AZ1281</f>
        <v>0</v>
      </c>
      <c r="CS1281">
        <f t="shared" ref="CS1281" si="23858">CM1274*BA1281</f>
        <v>0</v>
      </c>
      <c r="CT1281">
        <f t="shared" ref="CT1281" si="23859">CN1274*BB1281</f>
        <v>0</v>
      </c>
    </row>
    <row r="1282" spans="6:98" x14ac:dyDescent="0.3">
      <c r="F1282" s="91">
        <f t="shared" ref="F1282:H1282" si="23860">F1281</f>
        <v>75</v>
      </c>
      <c r="G1282" s="91">
        <f t="shared" si="23860"/>
        <v>75</v>
      </c>
      <c r="H1282" s="4">
        <f t="shared" si="23860"/>
        <v>1</v>
      </c>
      <c r="I1282">
        <v>35</v>
      </c>
      <c r="J1282" s="48">
        <f t="shared" si="23632"/>
        <v>0</v>
      </c>
      <c r="K1282" s="48">
        <f>IF(IF(AND(I1282&gt;=(F1282*2),I1282&lt;=G1282+F1282+(G1282-F1282+5)+1),((H1282)^2)*(I1283-F1282*2)/5,0)&lt;=H1282,IF(AND(I1282&gt;=(F1282*2),I1282&lt;=G1282+F1282+(G1282-F1282+5)+1),((H1282)^2)*(I1283-F1282*2)/5,0),(K1281-H1282^2))</f>
        <v>0</v>
      </c>
      <c r="L1282" s="98">
        <f t="shared" si="23634"/>
        <v>0</v>
      </c>
      <c r="M1282" s="48"/>
      <c r="N1282" s="48"/>
      <c r="O1282" s="48"/>
      <c r="P1282" s="48"/>
      <c r="Q1282" s="48"/>
      <c r="R1282" s="48"/>
      <c r="S1282" s="48"/>
      <c r="T1282" s="48"/>
      <c r="U1282" s="48">
        <f>$J1282+$K1282+$L1282</f>
        <v>0</v>
      </c>
      <c r="V1282" s="48">
        <f t="shared" ref="V1282:AX1292" si="23861">$J1282+$K1282+$L1282</f>
        <v>0</v>
      </c>
      <c r="W1282" s="48">
        <f t="shared" si="23861"/>
        <v>0</v>
      </c>
      <c r="X1282" s="48">
        <f t="shared" si="23861"/>
        <v>0</v>
      </c>
      <c r="Y1282" s="48">
        <f t="shared" si="23861"/>
        <v>0</v>
      </c>
      <c r="Z1282" s="48">
        <f t="shared" si="23861"/>
        <v>0</v>
      </c>
      <c r="AA1282" s="48">
        <f t="shared" si="23861"/>
        <v>0</v>
      </c>
      <c r="AB1282" s="48">
        <f t="shared" si="23861"/>
        <v>0</v>
      </c>
      <c r="AC1282" s="48">
        <f t="shared" si="23861"/>
        <v>0</v>
      </c>
      <c r="AD1282" s="48">
        <f t="shared" si="23861"/>
        <v>0</v>
      </c>
      <c r="AE1282" s="48">
        <f t="shared" si="23861"/>
        <v>0</v>
      </c>
      <c r="AF1282" s="48">
        <f t="shared" si="23861"/>
        <v>0</v>
      </c>
      <c r="AG1282" s="48">
        <f t="shared" si="23861"/>
        <v>0</v>
      </c>
      <c r="AH1282" s="48">
        <f t="shared" si="23861"/>
        <v>0</v>
      </c>
      <c r="AI1282" s="48">
        <f t="shared" si="23861"/>
        <v>0</v>
      </c>
      <c r="AJ1282" s="48">
        <f t="shared" si="23861"/>
        <v>0</v>
      </c>
      <c r="AK1282" s="48">
        <f t="shared" si="23861"/>
        <v>0</v>
      </c>
      <c r="AL1282" s="48">
        <f t="shared" si="23861"/>
        <v>0</v>
      </c>
      <c r="AM1282" s="48">
        <f t="shared" si="23861"/>
        <v>0</v>
      </c>
      <c r="AN1282" s="48">
        <f t="shared" si="23861"/>
        <v>0</v>
      </c>
      <c r="AO1282" s="48">
        <f t="shared" si="23861"/>
        <v>0</v>
      </c>
      <c r="AP1282" s="48">
        <f t="shared" si="23861"/>
        <v>0</v>
      </c>
      <c r="AQ1282" s="48">
        <f t="shared" si="23861"/>
        <v>0</v>
      </c>
      <c r="AR1282" s="48">
        <f t="shared" si="23861"/>
        <v>0</v>
      </c>
      <c r="AS1282" s="48">
        <f t="shared" si="23861"/>
        <v>0</v>
      </c>
      <c r="AT1282" s="48">
        <f t="shared" si="23861"/>
        <v>0</v>
      </c>
      <c r="AU1282" s="48">
        <f t="shared" si="23861"/>
        <v>0</v>
      </c>
      <c r="AV1282" s="48">
        <f t="shared" si="23861"/>
        <v>0</v>
      </c>
      <c r="AW1282" s="48">
        <f t="shared" si="23861"/>
        <v>0</v>
      </c>
      <c r="AX1282" s="48">
        <f t="shared" si="23861"/>
        <v>0</v>
      </c>
      <c r="AY1282" s="48">
        <f t="shared" si="23825"/>
        <v>0</v>
      </c>
      <c r="AZ1282" s="48">
        <f t="shared" si="23825"/>
        <v>0</v>
      </c>
      <c r="BA1282" s="48">
        <f t="shared" si="23825"/>
        <v>0</v>
      </c>
      <c r="BB1282" s="48">
        <f t="shared" si="23825"/>
        <v>0</v>
      </c>
      <c r="BC1282" s="48"/>
      <c r="BE1282" t="s">
        <v>184</v>
      </c>
      <c r="BM1282">
        <f>BF1274*U1282</f>
        <v>0</v>
      </c>
      <c r="BN1282">
        <f t="shared" ref="BN1282" si="23862">BG1274*V1282</f>
        <v>0</v>
      </c>
      <c r="BO1282">
        <f t="shared" ref="BO1282" si="23863">BH1274*W1282</f>
        <v>0</v>
      </c>
      <c r="BP1282">
        <f t="shared" ref="BP1282" si="23864">BI1274*X1282</f>
        <v>0</v>
      </c>
      <c r="BQ1282">
        <f t="shared" ref="BQ1282" si="23865">BJ1274*Y1282</f>
        <v>0</v>
      </c>
      <c r="BR1282">
        <f t="shared" ref="BR1282" si="23866">BK1274*Z1282</f>
        <v>0</v>
      </c>
      <c r="BS1282">
        <f t="shared" ref="BS1282" si="23867">BL1274*AA1282</f>
        <v>0</v>
      </c>
      <c r="BT1282">
        <f t="shared" ref="BT1282" si="23868">BM1274*AB1282</f>
        <v>0</v>
      </c>
      <c r="BU1282">
        <f t="shared" ref="BU1282" si="23869">BN1274*AC1282</f>
        <v>0</v>
      </c>
      <c r="BV1282">
        <f t="shared" ref="BV1282" si="23870">BO1274*AD1282</f>
        <v>0</v>
      </c>
      <c r="BW1282">
        <f t="shared" ref="BW1282" si="23871">BP1274*AE1282</f>
        <v>0</v>
      </c>
      <c r="BX1282">
        <f t="shared" ref="BX1282" si="23872">BQ1274*AF1282</f>
        <v>0</v>
      </c>
      <c r="BY1282">
        <f t="shared" ref="BY1282" si="23873">BR1274*AG1282</f>
        <v>0</v>
      </c>
      <c r="BZ1282">
        <f t="shared" ref="BZ1282" si="23874">BS1274*AH1282</f>
        <v>0</v>
      </c>
      <c r="CA1282">
        <f t="shared" ref="CA1282" si="23875">BT1274*AI1282</f>
        <v>0</v>
      </c>
      <c r="CB1282">
        <f t="shared" ref="CB1282" si="23876">BU1274*AJ1282</f>
        <v>0</v>
      </c>
      <c r="CC1282">
        <f t="shared" ref="CC1282" si="23877">BV1274*AK1282</f>
        <v>0</v>
      </c>
      <c r="CD1282">
        <f t="shared" ref="CD1282" si="23878">BW1274*AL1282</f>
        <v>0</v>
      </c>
      <c r="CE1282">
        <f t="shared" ref="CE1282" si="23879">BX1274*AM1282</f>
        <v>0</v>
      </c>
      <c r="CF1282">
        <f t="shared" ref="CF1282" si="23880">BY1274*AN1282</f>
        <v>0</v>
      </c>
      <c r="CG1282">
        <f t="shared" ref="CG1282" si="23881">BZ1274*AO1282</f>
        <v>0</v>
      </c>
      <c r="CH1282">
        <f t="shared" ref="CH1282" si="23882">CA1274*AP1282</f>
        <v>0</v>
      </c>
      <c r="CI1282">
        <f t="shared" ref="CI1282" si="23883">CB1274*AQ1282</f>
        <v>0</v>
      </c>
      <c r="CJ1282">
        <f t="shared" ref="CJ1282" si="23884">CC1274*AR1282</f>
        <v>0</v>
      </c>
      <c r="CK1282">
        <f t="shared" ref="CK1282" si="23885">CD1274*AS1282</f>
        <v>0</v>
      </c>
      <c r="CL1282">
        <f t="shared" ref="CL1282" si="23886">CE1274*AT1282</f>
        <v>0</v>
      </c>
      <c r="CM1282">
        <f t="shared" ref="CM1282" si="23887">CF1274*AU1282</f>
        <v>0</v>
      </c>
      <c r="CN1282">
        <f t="shared" ref="CN1282" si="23888">CG1274*AV1282</f>
        <v>0</v>
      </c>
      <c r="CO1282">
        <f t="shared" ref="CO1282" si="23889">CH1274*AW1282</f>
        <v>0</v>
      </c>
      <c r="CP1282">
        <f t="shared" ref="CP1282" si="23890">CI1274*AX1282</f>
        <v>0</v>
      </c>
      <c r="CQ1282">
        <f t="shared" ref="CQ1282" si="23891">CJ1274*AY1282</f>
        <v>0</v>
      </c>
      <c r="CR1282">
        <f t="shared" ref="CR1282" si="23892">CK1274*AZ1282</f>
        <v>0</v>
      </c>
      <c r="CS1282">
        <f t="shared" ref="CS1282" si="23893">CL1274*BA1282</f>
        <v>0</v>
      </c>
      <c r="CT1282">
        <f t="shared" ref="CT1282" si="23894">CM1274*BB1282</f>
        <v>0</v>
      </c>
    </row>
    <row r="1283" spans="6:98" x14ac:dyDescent="0.3">
      <c r="F1283" s="91">
        <f t="shared" ref="F1283:H1283" si="23895">F1282</f>
        <v>75</v>
      </c>
      <c r="G1283" s="91">
        <f t="shared" si="23895"/>
        <v>75</v>
      </c>
      <c r="H1283" s="4">
        <f t="shared" si="23895"/>
        <v>1</v>
      </c>
      <c r="I1283">
        <v>40</v>
      </c>
      <c r="J1283" s="48">
        <f t="shared" si="23632"/>
        <v>0</v>
      </c>
      <c r="K1283" s="48">
        <f t="shared" ref="K1283:K1298" si="23896">IF(IF(AND(I1283&gt;=(F1283*2),I1283&lt;=G1283+F1283+(G1283-F1283+5)+1),((H1283)^2)*(I1284-F1283*2)/5,0)&lt;=H1283,IF(AND(I1283&gt;=(F1283*2),I1283&lt;=G1283+F1283+(G1283-F1283+5)+1),((H1283)^2)*(I1284-F1283*2)/5,0),(K1282-H1283^2))</f>
        <v>0</v>
      </c>
      <c r="L1283" s="98">
        <f t="shared" si="23634"/>
        <v>0</v>
      </c>
      <c r="M1283" s="48"/>
      <c r="N1283" s="48"/>
      <c r="O1283" s="48"/>
      <c r="P1283" s="48"/>
      <c r="Q1283" s="48"/>
      <c r="R1283" s="48"/>
      <c r="S1283" s="48"/>
      <c r="T1283" s="48"/>
      <c r="U1283" s="48"/>
      <c r="V1283" s="48">
        <f>$J1283+$K1283+$L1283</f>
        <v>0</v>
      </c>
      <c r="W1283" s="48">
        <f t="shared" si="23861"/>
        <v>0</v>
      </c>
      <c r="X1283" s="48">
        <f t="shared" si="23861"/>
        <v>0</v>
      </c>
      <c r="Y1283" s="48">
        <f t="shared" si="23861"/>
        <v>0</v>
      </c>
      <c r="Z1283" s="48">
        <f t="shared" si="23861"/>
        <v>0</v>
      </c>
      <c r="AA1283" s="48">
        <f t="shared" si="23861"/>
        <v>0</v>
      </c>
      <c r="AB1283" s="48">
        <f t="shared" si="23861"/>
        <v>0</v>
      </c>
      <c r="AC1283" s="48">
        <f t="shared" si="23861"/>
        <v>0</v>
      </c>
      <c r="AD1283" s="48">
        <f t="shared" si="23861"/>
        <v>0</v>
      </c>
      <c r="AE1283" s="48">
        <f t="shared" si="23861"/>
        <v>0</v>
      </c>
      <c r="AF1283" s="48">
        <f t="shared" si="23861"/>
        <v>0</v>
      </c>
      <c r="AG1283" s="48">
        <f t="shared" si="23861"/>
        <v>0</v>
      </c>
      <c r="AH1283" s="48">
        <f t="shared" si="23861"/>
        <v>0</v>
      </c>
      <c r="AI1283" s="48">
        <f t="shared" si="23861"/>
        <v>0</v>
      </c>
      <c r="AJ1283" s="48">
        <f t="shared" si="23861"/>
        <v>0</v>
      </c>
      <c r="AK1283" s="48">
        <f t="shared" si="23861"/>
        <v>0</v>
      </c>
      <c r="AL1283" s="48">
        <f t="shared" si="23861"/>
        <v>0</v>
      </c>
      <c r="AM1283" s="48">
        <f t="shared" si="23861"/>
        <v>0</v>
      </c>
      <c r="AN1283" s="48">
        <f t="shared" si="23861"/>
        <v>0</v>
      </c>
      <c r="AO1283" s="48">
        <f t="shared" si="23861"/>
        <v>0</v>
      </c>
      <c r="AP1283" s="48">
        <f t="shared" si="23861"/>
        <v>0</v>
      </c>
      <c r="AQ1283" s="48">
        <f t="shared" si="23861"/>
        <v>0</v>
      </c>
      <c r="AR1283" s="48">
        <f t="shared" si="23861"/>
        <v>0</v>
      </c>
      <c r="AS1283" s="48">
        <f t="shared" si="23861"/>
        <v>0</v>
      </c>
      <c r="AT1283" s="48">
        <f t="shared" si="23861"/>
        <v>0</v>
      </c>
      <c r="AU1283" s="48">
        <f t="shared" si="23861"/>
        <v>0</v>
      </c>
      <c r="AV1283" s="48">
        <f t="shared" si="23861"/>
        <v>0</v>
      </c>
      <c r="AW1283" s="48">
        <f t="shared" si="23861"/>
        <v>0</v>
      </c>
      <c r="AX1283" s="48">
        <f t="shared" si="23861"/>
        <v>0</v>
      </c>
      <c r="AY1283" s="48">
        <f t="shared" si="23825"/>
        <v>0</v>
      </c>
      <c r="AZ1283" s="48">
        <f t="shared" si="23825"/>
        <v>0</v>
      </c>
      <c r="BA1283" s="48">
        <f t="shared" si="23825"/>
        <v>0</v>
      </c>
      <c r="BB1283" s="48">
        <f t="shared" si="23825"/>
        <v>0</v>
      </c>
      <c r="BC1283" s="48"/>
      <c r="BE1283" t="s">
        <v>185</v>
      </c>
      <c r="BN1283">
        <f>BF1274*V1283</f>
        <v>0</v>
      </c>
      <c r="BO1283">
        <f t="shared" ref="BO1283" si="23897">BG1274*W1283</f>
        <v>0</v>
      </c>
      <c r="BP1283">
        <f t="shared" ref="BP1283" si="23898">BH1274*X1283</f>
        <v>0</v>
      </c>
      <c r="BQ1283">
        <f t="shared" ref="BQ1283" si="23899">BI1274*Y1283</f>
        <v>0</v>
      </c>
      <c r="BR1283">
        <f t="shared" ref="BR1283" si="23900">BJ1274*Z1283</f>
        <v>0</v>
      </c>
      <c r="BS1283">
        <f t="shared" ref="BS1283" si="23901">BK1274*AA1283</f>
        <v>0</v>
      </c>
      <c r="BT1283">
        <f t="shared" ref="BT1283" si="23902">BL1274*AB1283</f>
        <v>0</v>
      </c>
      <c r="BU1283">
        <f t="shared" ref="BU1283" si="23903">BM1274*AC1283</f>
        <v>0</v>
      </c>
      <c r="BV1283">
        <f t="shared" ref="BV1283" si="23904">BN1274*AD1283</f>
        <v>0</v>
      </c>
      <c r="BW1283">
        <f t="shared" ref="BW1283" si="23905">BO1274*AE1283</f>
        <v>0</v>
      </c>
      <c r="BX1283">
        <f t="shared" ref="BX1283" si="23906">BP1274*AF1283</f>
        <v>0</v>
      </c>
      <c r="BY1283">
        <f t="shared" ref="BY1283" si="23907">BQ1274*AG1283</f>
        <v>0</v>
      </c>
      <c r="BZ1283">
        <f t="shared" ref="BZ1283" si="23908">BR1274*AH1283</f>
        <v>0</v>
      </c>
      <c r="CA1283">
        <f t="shared" ref="CA1283" si="23909">BS1274*AI1283</f>
        <v>0</v>
      </c>
      <c r="CB1283">
        <f t="shared" ref="CB1283" si="23910">BT1274*AJ1283</f>
        <v>0</v>
      </c>
      <c r="CC1283">
        <f t="shared" ref="CC1283" si="23911">BU1274*AK1283</f>
        <v>0</v>
      </c>
      <c r="CD1283">
        <f t="shared" ref="CD1283" si="23912">BV1274*AL1283</f>
        <v>0</v>
      </c>
      <c r="CE1283">
        <f t="shared" ref="CE1283" si="23913">BW1274*AM1283</f>
        <v>0</v>
      </c>
      <c r="CF1283">
        <f t="shared" ref="CF1283" si="23914">BX1274*AN1283</f>
        <v>0</v>
      </c>
      <c r="CG1283">
        <f t="shared" ref="CG1283" si="23915">BY1274*AO1283</f>
        <v>0</v>
      </c>
      <c r="CH1283">
        <f t="shared" ref="CH1283" si="23916">BZ1274*AP1283</f>
        <v>0</v>
      </c>
      <c r="CI1283">
        <f t="shared" ref="CI1283" si="23917">CA1274*AQ1283</f>
        <v>0</v>
      </c>
      <c r="CJ1283">
        <f t="shared" ref="CJ1283" si="23918">CB1274*AR1283</f>
        <v>0</v>
      </c>
      <c r="CK1283">
        <f t="shared" ref="CK1283" si="23919">CC1274*AS1283</f>
        <v>0</v>
      </c>
      <c r="CL1283">
        <f t="shared" ref="CL1283" si="23920">CD1274*AT1283</f>
        <v>0</v>
      </c>
      <c r="CM1283">
        <f t="shared" ref="CM1283" si="23921">CE1274*AU1283</f>
        <v>0</v>
      </c>
      <c r="CN1283">
        <f t="shared" ref="CN1283" si="23922">CF1274*AV1283</f>
        <v>0</v>
      </c>
      <c r="CO1283">
        <f t="shared" ref="CO1283" si="23923">CG1274*AW1283</f>
        <v>0</v>
      </c>
      <c r="CP1283">
        <f t="shared" ref="CP1283" si="23924">CH1274*AX1283</f>
        <v>0</v>
      </c>
      <c r="CQ1283">
        <f t="shared" ref="CQ1283" si="23925">CI1274*AY1283</f>
        <v>0</v>
      </c>
      <c r="CR1283">
        <f t="shared" ref="CR1283" si="23926">CJ1274*AZ1283</f>
        <v>0</v>
      </c>
      <c r="CS1283">
        <f t="shared" ref="CS1283" si="23927">CK1274*BA1283</f>
        <v>0</v>
      </c>
      <c r="CT1283">
        <f t="shared" ref="CT1283" si="23928">CL1274*BB1283</f>
        <v>0</v>
      </c>
    </row>
    <row r="1284" spans="6:98" x14ac:dyDescent="0.3">
      <c r="F1284" s="91">
        <f t="shared" ref="F1284:H1284" si="23929">F1283</f>
        <v>75</v>
      </c>
      <c r="G1284" s="91">
        <f t="shared" si="23929"/>
        <v>75</v>
      </c>
      <c r="H1284" s="4">
        <f t="shared" si="23929"/>
        <v>1</v>
      </c>
      <c r="I1284">
        <v>45</v>
      </c>
      <c r="J1284" s="48">
        <f t="shared" si="23632"/>
        <v>0</v>
      </c>
      <c r="K1284" s="48">
        <f t="shared" si="23896"/>
        <v>0</v>
      </c>
      <c r="L1284" s="98">
        <f t="shared" si="23634"/>
        <v>0</v>
      </c>
      <c r="M1284" s="48"/>
      <c r="N1284" s="48"/>
      <c r="O1284" s="48"/>
      <c r="P1284" s="48"/>
      <c r="Q1284" s="48"/>
      <c r="R1284" s="48"/>
      <c r="S1284" s="48"/>
      <c r="T1284" s="48"/>
      <c r="U1284" s="48"/>
      <c r="V1284" s="48"/>
      <c r="W1284" s="48">
        <f>$J1284+$K1284+$L1284</f>
        <v>0</v>
      </c>
      <c r="X1284" s="48">
        <f t="shared" si="23861"/>
        <v>0</v>
      </c>
      <c r="Y1284" s="48">
        <f t="shared" si="23861"/>
        <v>0</v>
      </c>
      <c r="Z1284" s="48">
        <f t="shared" si="23861"/>
        <v>0</v>
      </c>
      <c r="AA1284" s="48">
        <f t="shared" si="23861"/>
        <v>0</v>
      </c>
      <c r="AB1284" s="48">
        <f t="shared" si="23861"/>
        <v>0</v>
      </c>
      <c r="AC1284" s="48">
        <f t="shared" si="23861"/>
        <v>0</v>
      </c>
      <c r="AD1284" s="48">
        <f t="shared" si="23861"/>
        <v>0</v>
      </c>
      <c r="AE1284" s="48">
        <f t="shared" si="23861"/>
        <v>0</v>
      </c>
      <c r="AF1284" s="48">
        <f t="shared" si="23861"/>
        <v>0</v>
      </c>
      <c r="AG1284" s="48">
        <f t="shared" si="23861"/>
        <v>0</v>
      </c>
      <c r="AH1284" s="48">
        <f t="shared" si="23861"/>
        <v>0</v>
      </c>
      <c r="AI1284" s="48">
        <f t="shared" si="23861"/>
        <v>0</v>
      </c>
      <c r="AJ1284" s="48">
        <f t="shared" si="23861"/>
        <v>0</v>
      </c>
      <c r="AK1284" s="48">
        <f t="shared" si="23861"/>
        <v>0</v>
      </c>
      <c r="AL1284" s="48">
        <f t="shared" si="23861"/>
        <v>0</v>
      </c>
      <c r="AM1284" s="48">
        <f t="shared" si="23861"/>
        <v>0</v>
      </c>
      <c r="AN1284" s="48">
        <f t="shared" si="23861"/>
        <v>0</v>
      </c>
      <c r="AO1284" s="48">
        <f t="shared" si="23861"/>
        <v>0</v>
      </c>
      <c r="AP1284" s="48">
        <f t="shared" si="23861"/>
        <v>0</v>
      </c>
      <c r="AQ1284" s="48">
        <f t="shared" si="23861"/>
        <v>0</v>
      </c>
      <c r="AR1284" s="48">
        <f t="shared" si="23861"/>
        <v>0</v>
      </c>
      <c r="AS1284" s="48">
        <f t="shared" si="23861"/>
        <v>0</v>
      </c>
      <c r="AT1284" s="48">
        <f t="shared" si="23861"/>
        <v>0</v>
      </c>
      <c r="AU1284" s="48">
        <f t="shared" si="23861"/>
        <v>0</v>
      </c>
      <c r="AV1284" s="48">
        <f t="shared" si="23861"/>
        <v>0</v>
      </c>
      <c r="AW1284" s="48">
        <f t="shared" si="23861"/>
        <v>0</v>
      </c>
      <c r="AX1284" s="48">
        <f t="shared" si="23861"/>
        <v>0</v>
      </c>
      <c r="AY1284" s="48">
        <f t="shared" si="23825"/>
        <v>0</v>
      </c>
      <c r="AZ1284" s="48">
        <f t="shared" si="23825"/>
        <v>0</v>
      </c>
      <c r="BA1284" s="48">
        <f t="shared" si="23825"/>
        <v>0</v>
      </c>
      <c r="BB1284" s="48">
        <f t="shared" si="23825"/>
        <v>0</v>
      </c>
      <c r="BC1284" s="48"/>
      <c r="BE1284" t="s">
        <v>186</v>
      </c>
      <c r="BO1284">
        <f>BF1274*W1284</f>
        <v>0</v>
      </c>
      <c r="BP1284">
        <f t="shared" ref="BP1284" si="23930">BG1274*X1284</f>
        <v>0</v>
      </c>
      <c r="BQ1284">
        <f t="shared" ref="BQ1284" si="23931">BH1274*Y1284</f>
        <v>0</v>
      </c>
      <c r="BR1284">
        <f t="shared" ref="BR1284" si="23932">BI1274*Z1284</f>
        <v>0</v>
      </c>
      <c r="BS1284">
        <f t="shared" ref="BS1284" si="23933">BJ1274*AA1284</f>
        <v>0</v>
      </c>
      <c r="BT1284">
        <f t="shared" ref="BT1284" si="23934">BK1274*AB1284</f>
        <v>0</v>
      </c>
      <c r="BU1284">
        <f t="shared" ref="BU1284" si="23935">BL1274*AC1284</f>
        <v>0</v>
      </c>
      <c r="BV1284">
        <f t="shared" ref="BV1284" si="23936">BM1274*AD1284</f>
        <v>0</v>
      </c>
      <c r="BW1284">
        <f t="shared" ref="BW1284" si="23937">BN1274*AE1284</f>
        <v>0</v>
      </c>
      <c r="BX1284">
        <f t="shared" ref="BX1284" si="23938">BO1274*AF1284</f>
        <v>0</v>
      </c>
      <c r="BY1284">
        <f t="shared" ref="BY1284" si="23939">BP1274*AG1284</f>
        <v>0</v>
      </c>
      <c r="BZ1284">
        <f t="shared" ref="BZ1284" si="23940">BQ1274*AH1284</f>
        <v>0</v>
      </c>
      <c r="CA1284">
        <f t="shared" ref="CA1284" si="23941">BR1274*AI1284</f>
        <v>0</v>
      </c>
      <c r="CB1284">
        <f t="shared" ref="CB1284" si="23942">BS1274*AJ1284</f>
        <v>0</v>
      </c>
      <c r="CC1284">
        <f t="shared" ref="CC1284" si="23943">BT1274*AK1284</f>
        <v>0</v>
      </c>
      <c r="CD1284">
        <f t="shared" ref="CD1284" si="23944">BU1274*AL1284</f>
        <v>0</v>
      </c>
      <c r="CE1284">
        <f t="shared" ref="CE1284" si="23945">BV1274*AM1284</f>
        <v>0</v>
      </c>
      <c r="CF1284">
        <f t="shared" ref="CF1284" si="23946">BW1274*AN1284</f>
        <v>0</v>
      </c>
      <c r="CG1284">
        <f t="shared" ref="CG1284" si="23947">BX1274*AO1284</f>
        <v>0</v>
      </c>
      <c r="CH1284">
        <f t="shared" ref="CH1284" si="23948">BY1274*AP1284</f>
        <v>0</v>
      </c>
      <c r="CI1284">
        <f t="shared" ref="CI1284" si="23949">BZ1274*AQ1284</f>
        <v>0</v>
      </c>
      <c r="CJ1284">
        <f t="shared" ref="CJ1284" si="23950">CA1274*AR1284</f>
        <v>0</v>
      </c>
      <c r="CK1284">
        <f t="shared" ref="CK1284" si="23951">CB1274*AS1284</f>
        <v>0</v>
      </c>
      <c r="CL1284">
        <f t="shared" ref="CL1284" si="23952">CC1274*AT1284</f>
        <v>0</v>
      </c>
      <c r="CM1284">
        <f t="shared" ref="CM1284" si="23953">CD1274*AU1284</f>
        <v>0</v>
      </c>
      <c r="CN1284">
        <f t="shared" ref="CN1284" si="23954">CE1274*AV1284</f>
        <v>0</v>
      </c>
      <c r="CO1284">
        <f t="shared" ref="CO1284" si="23955">CF1274*AW1284</f>
        <v>0</v>
      </c>
      <c r="CP1284">
        <f t="shared" ref="CP1284" si="23956">CG1274*AX1284</f>
        <v>0</v>
      </c>
      <c r="CQ1284">
        <f t="shared" ref="CQ1284" si="23957">CH1274*AY1284</f>
        <v>0</v>
      </c>
      <c r="CR1284">
        <f t="shared" ref="CR1284" si="23958">CI1274*AZ1284</f>
        <v>0</v>
      </c>
      <c r="CS1284">
        <f t="shared" ref="CS1284" si="23959">CJ1274*BA1284</f>
        <v>0</v>
      </c>
      <c r="CT1284">
        <f t="shared" ref="CT1284" si="23960">CK1274*BB1284</f>
        <v>0</v>
      </c>
    </row>
    <row r="1285" spans="6:98" x14ac:dyDescent="0.3">
      <c r="F1285" s="91">
        <f t="shared" ref="F1285:H1285" si="23961">F1284</f>
        <v>75</v>
      </c>
      <c r="G1285" s="91">
        <f t="shared" si="23961"/>
        <v>75</v>
      </c>
      <c r="H1285" s="4">
        <f t="shared" si="23961"/>
        <v>1</v>
      </c>
      <c r="I1285">
        <v>50</v>
      </c>
      <c r="J1285" s="48">
        <f t="shared" si="23632"/>
        <v>0</v>
      </c>
      <c r="K1285" s="48">
        <f t="shared" si="23896"/>
        <v>0</v>
      </c>
      <c r="L1285" s="98">
        <f t="shared" si="23634"/>
        <v>0</v>
      </c>
      <c r="M1285" s="48"/>
      <c r="N1285" s="48"/>
      <c r="O1285" s="48"/>
      <c r="P1285" s="48"/>
      <c r="Q1285" s="48"/>
      <c r="R1285" s="48"/>
      <c r="S1285" s="48"/>
      <c r="T1285" s="48"/>
      <c r="U1285" s="48"/>
      <c r="V1285" s="48"/>
      <c r="W1285" s="48"/>
      <c r="X1285" s="48">
        <f>$J1285+$K1285+$L1285</f>
        <v>0</v>
      </c>
      <c r="Y1285" s="48">
        <f t="shared" si="23861"/>
        <v>0</v>
      </c>
      <c r="Z1285" s="48">
        <f t="shared" si="23861"/>
        <v>0</v>
      </c>
      <c r="AA1285" s="48">
        <f t="shared" si="23861"/>
        <v>0</v>
      </c>
      <c r="AB1285" s="48">
        <f t="shared" si="23861"/>
        <v>0</v>
      </c>
      <c r="AC1285" s="48">
        <f t="shared" si="23861"/>
        <v>0</v>
      </c>
      <c r="AD1285" s="48">
        <f t="shared" si="23861"/>
        <v>0</v>
      </c>
      <c r="AE1285" s="48">
        <f t="shared" si="23861"/>
        <v>0</v>
      </c>
      <c r="AF1285" s="48">
        <f t="shared" si="23861"/>
        <v>0</v>
      </c>
      <c r="AG1285" s="48">
        <f t="shared" si="23861"/>
        <v>0</v>
      </c>
      <c r="AH1285" s="48">
        <f t="shared" si="23861"/>
        <v>0</v>
      </c>
      <c r="AI1285" s="48">
        <f t="shared" si="23861"/>
        <v>0</v>
      </c>
      <c r="AJ1285" s="48">
        <f t="shared" si="23861"/>
        <v>0</v>
      </c>
      <c r="AK1285" s="48">
        <f t="shared" si="23861"/>
        <v>0</v>
      </c>
      <c r="AL1285" s="48">
        <f t="shared" si="23861"/>
        <v>0</v>
      </c>
      <c r="AM1285" s="48">
        <f t="shared" si="23861"/>
        <v>0</v>
      </c>
      <c r="AN1285" s="48">
        <f t="shared" si="23861"/>
        <v>0</v>
      </c>
      <c r="AO1285" s="48">
        <f t="shared" si="23861"/>
        <v>0</v>
      </c>
      <c r="AP1285" s="48">
        <f t="shared" si="23861"/>
        <v>0</v>
      </c>
      <c r="AQ1285" s="48">
        <f t="shared" si="23861"/>
        <v>0</v>
      </c>
      <c r="AR1285" s="48">
        <f t="shared" si="23861"/>
        <v>0</v>
      </c>
      <c r="AS1285" s="48">
        <f t="shared" si="23861"/>
        <v>0</v>
      </c>
      <c r="AT1285" s="48">
        <f t="shared" si="23861"/>
        <v>0</v>
      </c>
      <c r="AU1285" s="48">
        <f t="shared" si="23861"/>
        <v>0</v>
      </c>
      <c r="AV1285" s="48">
        <f t="shared" si="23861"/>
        <v>0</v>
      </c>
      <c r="AW1285" s="48">
        <f t="shared" si="23861"/>
        <v>0</v>
      </c>
      <c r="AX1285" s="48">
        <f t="shared" si="23861"/>
        <v>0</v>
      </c>
      <c r="AY1285" s="48">
        <f t="shared" si="23825"/>
        <v>0</v>
      </c>
      <c r="AZ1285" s="48">
        <f t="shared" si="23825"/>
        <v>0</v>
      </c>
      <c r="BA1285" s="48">
        <f t="shared" si="23825"/>
        <v>0</v>
      </c>
      <c r="BB1285" s="48">
        <f t="shared" si="23825"/>
        <v>0</v>
      </c>
      <c r="BC1285" s="48"/>
      <c r="BE1285" t="s">
        <v>187</v>
      </c>
      <c r="BP1285">
        <f>BF1274*X1285</f>
        <v>0</v>
      </c>
      <c r="BQ1285">
        <f t="shared" ref="BQ1285" si="23962">BG1274*Y1285</f>
        <v>0</v>
      </c>
      <c r="BR1285">
        <f t="shared" ref="BR1285" si="23963">BH1274*Z1285</f>
        <v>0</v>
      </c>
      <c r="BS1285">
        <f t="shared" ref="BS1285" si="23964">BI1274*AA1285</f>
        <v>0</v>
      </c>
      <c r="BT1285">
        <f t="shared" ref="BT1285" si="23965">BJ1274*AB1285</f>
        <v>0</v>
      </c>
      <c r="BU1285">
        <f t="shared" ref="BU1285" si="23966">BK1274*AC1285</f>
        <v>0</v>
      </c>
      <c r="BV1285">
        <f t="shared" ref="BV1285" si="23967">BL1274*AD1285</f>
        <v>0</v>
      </c>
      <c r="BW1285">
        <f t="shared" ref="BW1285" si="23968">BM1274*AE1285</f>
        <v>0</v>
      </c>
      <c r="BX1285">
        <f t="shared" ref="BX1285" si="23969">BN1274*AF1285</f>
        <v>0</v>
      </c>
      <c r="BY1285">
        <f t="shared" ref="BY1285" si="23970">BO1274*AG1285</f>
        <v>0</v>
      </c>
      <c r="BZ1285">
        <f t="shared" ref="BZ1285" si="23971">BP1274*AH1285</f>
        <v>0</v>
      </c>
      <c r="CA1285">
        <f t="shared" ref="CA1285" si="23972">BQ1274*AI1285</f>
        <v>0</v>
      </c>
      <c r="CB1285">
        <f t="shared" ref="CB1285" si="23973">BR1274*AJ1285</f>
        <v>0</v>
      </c>
      <c r="CC1285">
        <f t="shared" ref="CC1285" si="23974">BS1274*AK1285</f>
        <v>0</v>
      </c>
      <c r="CD1285">
        <f t="shared" ref="CD1285" si="23975">BT1274*AL1285</f>
        <v>0</v>
      </c>
      <c r="CE1285">
        <f t="shared" ref="CE1285" si="23976">BU1274*AM1285</f>
        <v>0</v>
      </c>
      <c r="CF1285">
        <f t="shared" ref="CF1285" si="23977">BV1274*AN1285</f>
        <v>0</v>
      </c>
      <c r="CG1285">
        <f t="shared" ref="CG1285" si="23978">BW1274*AO1285</f>
        <v>0</v>
      </c>
      <c r="CH1285">
        <f t="shared" ref="CH1285" si="23979">BX1274*AP1285</f>
        <v>0</v>
      </c>
      <c r="CI1285">
        <f t="shared" ref="CI1285" si="23980">BY1274*AQ1285</f>
        <v>0</v>
      </c>
      <c r="CJ1285">
        <f t="shared" ref="CJ1285" si="23981">BZ1274*AR1285</f>
        <v>0</v>
      </c>
      <c r="CK1285">
        <f t="shared" ref="CK1285" si="23982">CA1274*AS1285</f>
        <v>0</v>
      </c>
      <c r="CL1285">
        <f t="shared" ref="CL1285" si="23983">CB1274*AT1285</f>
        <v>0</v>
      </c>
      <c r="CM1285">
        <f t="shared" ref="CM1285" si="23984">CC1274*AU1285</f>
        <v>0</v>
      </c>
      <c r="CN1285">
        <f t="shared" ref="CN1285" si="23985">CD1274*AV1285</f>
        <v>0</v>
      </c>
      <c r="CO1285">
        <f t="shared" ref="CO1285" si="23986">CE1274*AW1285</f>
        <v>0</v>
      </c>
      <c r="CP1285">
        <f t="shared" ref="CP1285" si="23987">CF1274*AX1285</f>
        <v>0</v>
      </c>
      <c r="CQ1285">
        <f t="shared" ref="CQ1285" si="23988">CG1274*AY1285</f>
        <v>0</v>
      </c>
      <c r="CR1285">
        <f t="shared" ref="CR1285" si="23989">CH1274*AZ1285</f>
        <v>0</v>
      </c>
      <c r="CS1285">
        <f t="shared" ref="CS1285" si="23990">CI1274*BA1285</f>
        <v>0</v>
      </c>
      <c r="CT1285">
        <f t="shared" ref="CT1285" si="23991">CJ1274*BB1285</f>
        <v>0</v>
      </c>
    </row>
    <row r="1286" spans="6:98" x14ac:dyDescent="0.3">
      <c r="F1286" s="91">
        <f t="shared" ref="F1286:H1286" si="23992">F1285</f>
        <v>75</v>
      </c>
      <c r="G1286" s="91">
        <f t="shared" si="23992"/>
        <v>75</v>
      </c>
      <c r="H1286" s="4">
        <f t="shared" si="23992"/>
        <v>1</v>
      </c>
      <c r="I1286">
        <v>55</v>
      </c>
      <c r="J1286" s="48">
        <f t="shared" si="23632"/>
        <v>0</v>
      </c>
      <c r="K1286" s="48">
        <f t="shared" si="23896"/>
        <v>0</v>
      </c>
      <c r="L1286" s="98">
        <f t="shared" si="23634"/>
        <v>0</v>
      </c>
      <c r="M1286" s="48"/>
      <c r="N1286" s="48"/>
      <c r="O1286" s="48"/>
      <c r="P1286" s="48"/>
      <c r="Q1286" s="48"/>
      <c r="R1286" s="48"/>
      <c r="S1286" s="48"/>
      <c r="T1286" s="48"/>
      <c r="U1286" s="48"/>
      <c r="V1286" s="48"/>
      <c r="W1286" s="48"/>
      <c r="X1286" s="48"/>
      <c r="Y1286" s="48">
        <f>$J1286+$K1286+$L1286</f>
        <v>0</v>
      </c>
      <c r="Z1286" s="48">
        <f t="shared" si="23861"/>
        <v>0</v>
      </c>
      <c r="AA1286" s="48">
        <f t="shared" si="23861"/>
        <v>0</v>
      </c>
      <c r="AB1286" s="48">
        <f t="shared" si="23861"/>
        <v>0</v>
      </c>
      <c r="AC1286" s="48">
        <f t="shared" si="23861"/>
        <v>0</v>
      </c>
      <c r="AD1286" s="48">
        <f t="shared" si="23861"/>
        <v>0</v>
      </c>
      <c r="AE1286" s="48">
        <f t="shared" si="23861"/>
        <v>0</v>
      </c>
      <c r="AF1286" s="48">
        <f t="shared" si="23861"/>
        <v>0</v>
      </c>
      <c r="AG1286" s="48">
        <f t="shared" si="23861"/>
        <v>0</v>
      </c>
      <c r="AH1286" s="48">
        <f t="shared" si="23861"/>
        <v>0</v>
      </c>
      <c r="AI1286" s="48">
        <f t="shared" si="23861"/>
        <v>0</v>
      </c>
      <c r="AJ1286" s="48">
        <f t="shared" si="23861"/>
        <v>0</v>
      </c>
      <c r="AK1286" s="48">
        <f t="shared" si="23861"/>
        <v>0</v>
      </c>
      <c r="AL1286" s="48">
        <f t="shared" si="23861"/>
        <v>0</v>
      </c>
      <c r="AM1286" s="48">
        <f t="shared" si="23861"/>
        <v>0</v>
      </c>
      <c r="AN1286" s="48">
        <f t="shared" si="23861"/>
        <v>0</v>
      </c>
      <c r="AO1286" s="48">
        <f t="shared" si="23861"/>
        <v>0</v>
      </c>
      <c r="AP1286" s="48">
        <f t="shared" si="23861"/>
        <v>0</v>
      </c>
      <c r="AQ1286" s="48">
        <f t="shared" si="23861"/>
        <v>0</v>
      </c>
      <c r="AR1286" s="48">
        <f t="shared" si="23861"/>
        <v>0</v>
      </c>
      <c r="AS1286" s="48">
        <f t="shared" si="23861"/>
        <v>0</v>
      </c>
      <c r="AT1286" s="48">
        <f t="shared" si="23861"/>
        <v>0</v>
      </c>
      <c r="AU1286" s="48">
        <f t="shared" si="23861"/>
        <v>0</v>
      </c>
      <c r="AV1286" s="48">
        <f t="shared" si="23861"/>
        <v>0</v>
      </c>
      <c r="AW1286" s="48">
        <f t="shared" si="23861"/>
        <v>0</v>
      </c>
      <c r="AX1286" s="48">
        <f t="shared" si="23861"/>
        <v>0</v>
      </c>
      <c r="AY1286" s="48">
        <f t="shared" si="23825"/>
        <v>0</v>
      </c>
      <c r="AZ1286" s="48">
        <f t="shared" si="23825"/>
        <v>0</v>
      </c>
      <c r="BA1286" s="48">
        <f t="shared" si="23825"/>
        <v>0</v>
      </c>
      <c r="BB1286" s="48">
        <f t="shared" si="23825"/>
        <v>0</v>
      </c>
      <c r="BC1286" s="48"/>
      <c r="BE1286" t="s">
        <v>188</v>
      </c>
      <c r="BQ1286">
        <f>BF1274*Y1286</f>
        <v>0</v>
      </c>
      <c r="BR1286">
        <f t="shared" ref="BR1286" si="23993">BG1274*Z1286</f>
        <v>0</v>
      </c>
      <c r="BS1286">
        <f t="shared" ref="BS1286" si="23994">BH1274*AA1286</f>
        <v>0</v>
      </c>
      <c r="BT1286">
        <f t="shared" ref="BT1286" si="23995">BI1274*AB1286</f>
        <v>0</v>
      </c>
      <c r="BU1286">
        <f t="shared" ref="BU1286" si="23996">BJ1274*AC1286</f>
        <v>0</v>
      </c>
      <c r="BV1286">
        <f t="shared" ref="BV1286" si="23997">BK1274*AD1286</f>
        <v>0</v>
      </c>
      <c r="BW1286">
        <f t="shared" ref="BW1286" si="23998">BL1274*AE1286</f>
        <v>0</v>
      </c>
      <c r="BX1286">
        <f t="shared" ref="BX1286" si="23999">BM1274*AF1286</f>
        <v>0</v>
      </c>
      <c r="BY1286">
        <f t="shared" ref="BY1286" si="24000">BN1274*AG1286</f>
        <v>0</v>
      </c>
      <c r="BZ1286">
        <f t="shared" ref="BZ1286" si="24001">BO1274*AH1286</f>
        <v>0</v>
      </c>
      <c r="CA1286">
        <f t="shared" ref="CA1286" si="24002">BP1274*AI1286</f>
        <v>0</v>
      </c>
      <c r="CB1286">
        <f t="shared" ref="CB1286" si="24003">BQ1274*AJ1286</f>
        <v>0</v>
      </c>
      <c r="CC1286">
        <f t="shared" ref="CC1286" si="24004">BR1274*AK1286</f>
        <v>0</v>
      </c>
      <c r="CD1286">
        <f t="shared" ref="CD1286" si="24005">BS1274*AL1286</f>
        <v>0</v>
      </c>
      <c r="CE1286">
        <f t="shared" ref="CE1286" si="24006">BT1274*AM1286</f>
        <v>0</v>
      </c>
      <c r="CF1286">
        <f t="shared" ref="CF1286" si="24007">BU1274*AN1286</f>
        <v>0</v>
      </c>
      <c r="CG1286">
        <f t="shared" ref="CG1286" si="24008">BV1274*AO1286</f>
        <v>0</v>
      </c>
      <c r="CH1286">
        <f t="shared" ref="CH1286" si="24009">BW1274*AP1286</f>
        <v>0</v>
      </c>
      <c r="CI1286">
        <f t="shared" ref="CI1286" si="24010">BX1274*AQ1286</f>
        <v>0</v>
      </c>
      <c r="CJ1286">
        <f t="shared" ref="CJ1286" si="24011">BY1274*AR1286</f>
        <v>0</v>
      </c>
      <c r="CK1286">
        <f t="shared" ref="CK1286" si="24012">BZ1274*AS1286</f>
        <v>0</v>
      </c>
      <c r="CL1286">
        <f t="shared" ref="CL1286" si="24013">CA1274*AT1286</f>
        <v>0</v>
      </c>
      <c r="CM1286">
        <f t="shared" ref="CM1286" si="24014">CB1274*AU1286</f>
        <v>0</v>
      </c>
      <c r="CN1286">
        <f t="shared" ref="CN1286" si="24015">CC1274*AV1286</f>
        <v>0</v>
      </c>
      <c r="CO1286">
        <f t="shared" ref="CO1286" si="24016">CD1274*AW1286</f>
        <v>0</v>
      </c>
      <c r="CP1286">
        <f t="shared" ref="CP1286" si="24017">CE1274*AX1286</f>
        <v>0</v>
      </c>
      <c r="CQ1286">
        <f t="shared" ref="CQ1286" si="24018">CF1274*AY1286</f>
        <v>0</v>
      </c>
      <c r="CR1286">
        <f t="shared" ref="CR1286" si="24019">CG1274*AZ1286</f>
        <v>0</v>
      </c>
      <c r="CS1286">
        <f t="shared" ref="CS1286" si="24020">CH1274*BA1286</f>
        <v>0</v>
      </c>
      <c r="CT1286">
        <f t="shared" ref="CT1286" si="24021">CI1274*BB1286</f>
        <v>0</v>
      </c>
    </row>
    <row r="1287" spans="6:98" x14ac:dyDescent="0.3">
      <c r="F1287" s="91">
        <f t="shared" ref="F1287:H1287" si="24022">F1286</f>
        <v>75</v>
      </c>
      <c r="G1287" s="91">
        <f t="shared" si="24022"/>
        <v>75</v>
      </c>
      <c r="H1287" s="4">
        <f t="shared" si="24022"/>
        <v>1</v>
      </c>
      <c r="I1287">
        <v>60</v>
      </c>
      <c r="J1287" s="48">
        <f t="shared" si="23632"/>
        <v>0</v>
      </c>
      <c r="K1287" s="48">
        <f t="shared" si="23896"/>
        <v>0</v>
      </c>
      <c r="L1287" s="98">
        <f t="shared" si="23634"/>
        <v>0</v>
      </c>
      <c r="M1287" s="48"/>
      <c r="N1287" s="48"/>
      <c r="O1287" s="48"/>
      <c r="P1287" s="48"/>
      <c r="Q1287" s="48"/>
      <c r="R1287" s="48"/>
      <c r="S1287" s="48"/>
      <c r="T1287" s="48"/>
      <c r="U1287" s="48"/>
      <c r="V1287" s="48"/>
      <c r="W1287" s="48"/>
      <c r="X1287" s="48"/>
      <c r="Y1287" s="48"/>
      <c r="Z1287" s="48">
        <f>$J1287+$K1287+$L1287</f>
        <v>0</v>
      </c>
      <c r="AA1287" s="48">
        <f t="shared" si="23861"/>
        <v>0</v>
      </c>
      <c r="AB1287" s="48">
        <f t="shared" si="23861"/>
        <v>0</v>
      </c>
      <c r="AC1287" s="48">
        <f t="shared" si="23861"/>
        <v>0</v>
      </c>
      <c r="AD1287" s="48">
        <f t="shared" si="23861"/>
        <v>0</v>
      </c>
      <c r="AE1287" s="48">
        <f t="shared" si="23861"/>
        <v>0</v>
      </c>
      <c r="AF1287" s="48">
        <f t="shared" si="23861"/>
        <v>0</v>
      </c>
      <c r="AG1287" s="48">
        <f t="shared" si="23861"/>
        <v>0</v>
      </c>
      <c r="AH1287" s="48">
        <f t="shared" si="23861"/>
        <v>0</v>
      </c>
      <c r="AI1287" s="48">
        <f t="shared" si="23861"/>
        <v>0</v>
      </c>
      <c r="AJ1287" s="48">
        <f t="shared" si="23861"/>
        <v>0</v>
      </c>
      <c r="AK1287" s="48">
        <f t="shared" si="23861"/>
        <v>0</v>
      </c>
      <c r="AL1287" s="48">
        <f t="shared" si="23861"/>
        <v>0</v>
      </c>
      <c r="AM1287" s="48">
        <f t="shared" si="23861"/>
        <v>0</v>
      </c>
      <c r="AN1287" s="48">
        <f t="shared" si="23861"/>
        <v>0</v>
      </c>
      <c r="AO1287" s="48">
        <f t="shared" si="23861"/>
        <v>0</v>
      </c>
      <c r="AP1287" s="48">
        <f t="shared" si="23861"/>
        <v>0</v>
      </c>
      <c r="AQ1287" s="48">
        <f t="shared" si="23861"/>
        <v>0</v>
      </c>
      <c r="AR1287" s="48">
        <f t="shared" si="23861"/>
        <v>0</v>
      </c>
      <c r="AS1287" s="48">
        <f t="shared" si="23861"/>
        <v>0</v>
      </c>
      <c r="AT1287" s="48">
        <f t="shared" si="23861"/>
        <v>0</v>
      </c>
      <c r="AU1287" s="48">
        <f t="shared" si="23861"/>
        <v>0</v>
      </c>
      <c r="AV1287" s="48">
        <f t="shared" si="23861"/>
        <v>0</v>
      </c>
      <c r="AW1287" s="48">
        <f t="shared" si="23861"/>
        <v>0</v>
      </c>
      <c r="AX1287" s="48">
        <f t="shared" si="23861"/>
        <v>0</v>
      </c>
      <c r="AY1287" s="48">
        <f t="shared" si="23825"/>
        <v>0</v>
      </c>
      <c r="AZ1287" s="48">
        <f t="shared" si="23825"/>
        <v>0</v>
      </c>
      <c r="BA1287" s="48">
        <f t="shared" si="23825"/>
        <v>0</v>
      </c>
      <c r="BB1287" s="48">
        <f t="shared" si="23825"/>
        <v>0</v>
      </c>
      <c r="BC1287" s="48"/>
      <c r="BE1287" t="s">
        <v>189</v>
      </c>
      <c r="BR1287">
        <f>BF1274*Z1287</f>
        <v>0</v>
      </c>
      <c r="BS1287">
        <f t="shared" ref="BS1287" si="24023">BG1274*AA1287</f>
        <v>0</v>
      </c>
      <c r="BT1287">
        <f t="shared" ref="BT1287" si="24024">BH1274*AB1287</f>
        <v>0</v>
      </c>
      <c r="BU1287">
        <f t="shared" ref="BU1287" si="24025">BI1274*AC1287</f>
        <v>0</v>
      </c>
      <c r="BV1287">
        <f t="shared" ref="BV1287" si="24026">BJ1274*AD1287</f>
        <v>0</v>
      </c>
      <c r="BW1287">
        <f t="shared" ref="BW1287" si="24027">BK1274*AE1287</f>
        <v>0</v>
      </c>
      <c r="BX1287">
        <f t="shared" ref="BX1287" si="24028">BL1274*AF1287</f>
        <v>0</v>
      </c>
      <c r="BY1287">
        <f t="shared" ref="BY1287" si="24029">BM1274*AG1287</f>
        <v>0</v>
      </c>
      <c r="BZ1287">
        <f t="shared" ref="BZ1287" si="24030">BN1274*AH1287</f>
        <v>0</v>
      </c>
      <c r="CA1287">
        <f t="shared" ref="CA1287" si="24031">BO1274*AI1287</f>
        <v>0</v>
      </c>
      <c r="CB1287">
        <f t="shared" ref="CB1287" si="24032">BP1274*AJ1287</f>
        <v>0</v>
      </c>
      <c r="CC1287">
        <f t="shared" ref="CC1287" si="24033">BQ1274*AK1287</f>
        <v>0</v>
      </c>
      <c r="CD1287">
        <f t="shared" ref="CD1287" si="24034">BR1274*AL1287</f>
        <v>0</v>
      </c>
      <c r="CE1287">
        <f t="shared" ref="CE1287" si="24035">BS1274*AM1287</f>
        <v>0</v>
      </c>
      <c r="CF1287">
        <f t="shared" ref="CF1287" si="24036">BT1274*AN1287</f>
        <v>0</v>
      </c>
      <c r="CG1287">
        <f t="shared" ref="CG1287" si="24037">BU1274*AO1287</f>
        <v>0</v>
      </c>
      <c r="CH1287">
        <f t="shared" ref="CH1287" si="24038">BV1274*AP1287</f>
        <v>0</v>
      </c>
      <c r="CI1287">
        <f t="shared" ref="CI1287" si="24039">BW1274*AQ1287</f>
        <v>0</v>
      </c>
      <c r="CJ1287">
        <f t="shared" ref="CJ1287" si="24040">BX1274*AR1287</f>
        <v>0</v>
      </c>
      <c r="CK1287">
        <f t="shared" ref="CK1287" si="24041">BY1274*AS1287</f>
        <v>0</v>
      </c>
      <c r="CL1287">
        <f t="shared" ref="CL1287" si="24042">BZ1274*AT1287</f>
        <v>0</v>
      </c>
      <c r="CM1287">
        <f t="shared" ref="CM1287" si="24043">CA1274*AU1287</f>
        <v>0</v>
      </c>
      <c r="CN1287">
        <f t="shared" ref="CN1287" si="24044">CB1274*AV1287</f>
        <v>0</v>
      </c>
      <c r="CO1287">
        <f t="shared" ref="CO1287" si="24045">CC1274*AW1287</f>
        <v>0</v>
      </c>
      <c r="CP1287">
        <f t="shared" ref="CP1287" si="24046">CD1274*AX1287</f>
        <v>0</v>
      </c>
      <c r="CQ1287">
        <f t="shared" ref="CQ1287" si="24047">CE1274*AY1287</f>
        <v>0</v>
      </c>
      <c r="CR1287">
        <f t="shared" ref="CR1287" si="24048">CF1274*AZ1287</f>
        <v>0</v>
      </c>
      <c r="CS1287">
        <f t="shared" ref="CS1287" si="24049">CG1274*BA1287</f>
        <v>0</v>
      </c>
      <c r="CT1287">
        <f t="shared" ref="CT1287" si="24050">CH1274*BB1287</f>
        <v>0</v>
      </c>
    </row>
    <row r="1288" spans="6:98" x14ac:dyDescent="0.3">
      <c r="F1288" s="91">
        <f t="shared" ref="F1288:H1288" si="24051">F1287</f>
        <v>75</v>
      </c>
      <c r="G1288" s="91">
        <f t="shared" si="24051"/>
        <v>75</v>
      </c>
      <c r="H1288" s="4">
        <f t="shared" si="24051"/>
        <v>1</v>
      </c>
      <c r="I1288">
        <v>65</v>
      </c>
      <c r="J1288" s="48">
        <f t="shared" si="23632"/>
        <v>0</v>
      </c>
      <c r="K1288" s="48">
        <f t="shared" si="23896"/>
        <v>0</v>
      </c>
      <c r="L1288" s="98">
        <f t="shared" si="23634"/>
        <v>0</v>
      </c>
      <c r="M1288" s="48"/>
      <c r="N1288" s="48"/>
      <c r="O1288" s="48"/>
      <c r="P1288" s="48"/>
      <c r="Q1288" s="48"/>
      <c r="R1288" s="48"/>
      <c r="S1288" s="48"/>
      <c r="T1288" s="48"/>
      <c r="U1288" s="48"/>
      <c r="V1288" s="48"/>
      <c r="W1288" s="48"/>
      <c r="X1288" s="48"/>
      <c r="Y1288" s="48"/>
      <c r="Z1288" s="48"/>
      <c r="AA1288" s="48">
        <f>$J1288+$K1288+$L1288</f>
        <v>0</v>
      </c>
      <c r="AB1288" s="48">
        <f t="shared" si="23861"/>
        <v>0</v>
      </c>
      <c r="AC1288" s="48">
        <f t="shared" si="23861"/>
        <v>0</v>
      </c>
      <c r="AD1288" s="48">
        <f t="shared" si="23861"/>
        <v>0</v>
      </c>
      <c r="AE1288" s="48">
        <f t="shared" si="23861"/>
        <v>0</v>
      </c>
      <c r="AF1288" s="48">
        <f t="shared" si="23861"/>
        <v>0</v>
      </c>
      <c r="AG1288" s="48">
        <f t="shared" si="23861"/>
        <v>0</v>
      </c>
      <c r="AH1288" s="48">
        <f t="shared" si="23861"/>
        <v>0</v>
      </c>
      <c r="AI1288" s="48">
        <f t="shared" si="23861"/>
        <v>0</v>
      </c>
      <c r="AJ1288" s="48">
        <f t="shared" si="23861"/>
        <v>0</v>
      </c>
      <c r="AK1288" s="48">
        <f t="shared" si="23861"/>
        <v>0</v>
      </c>
      <c r="AL1288" s="48">
        <f t="shared" si="23861"/>
        <v>0</v>
      </c>
      <c r="AM1288" s="48">
        <f t="shared" si="23861"/>
        <v>0</v>
      </c>
      <c r="AN1288" s="48">
        <f t="shared" si="23861"/>
        <v>0</v>
      </c>
      <c r="AO1288" s="48">
        <f t="shared" si="23861"/>
        <v>0</v>
      </c>
      <c r="AP1288" s="48">
        <f t="shared" si="23861"/>
        <v>0</v>
      </c>
      <c r="AQ1288" s="48">
        <f t="shared" si="23861"/>
        <v>0</v>
      </c>
      <c r="AR1288" s="48">
        <f t="shared" si="23861"/>
        <v>0</v>
      </c>
      <c r="AS1288" s="48">
        <f t="shared" si="23861"/>
        <v>0</v>
      </c>
      <c r="AT1288" s="48">
        <f t="shared" si="23861"/>
        <v>0</v>
      </c>
      <c r="AU1288" s="48">
        <f t="shared" si="23861"/>
        <v>0</v>
      </c>
      <c r="AV1288" s="48">
        <f t="shared" si="23861"/>
        <v>0</v>
      </c>
      <c r="AW1288" s="48">
        <f t="shared" si="23861"/>
        <v>0</v>
      </c>
      <c r="AX1288" s="48">
        <f t="shared" si="23861"/>
        <v>0</v>
      </c>
      <c r="AY1288" s="48">
        <f t="shared" si="23825"/>
        <v>0</v>
      </c>
      <c r="AZ1288" s="48">
        <f t="shared" si="23825"/>
        <v>0</v>
      </c>
      <c r="BA1288" s="48">
        <f t="shared" si="23825"/>
        <v>0</v>
      </c>
      <c r="BB1288" s="48">
        <f t="shared" si="23825"/>
        <v>0</v>
      </c>
      <c r="BC1288" s="48"/>
      <c r="BE1288" t="s">
        <v>190</v>
      </c>
      <c r="BS1288">
        <f>BF1274*AA1288</f>
        <v>0</v>
      </c>
      <c r="BT1288">
        <f t="shared" ref="BT1288" si="24052">BG1274*AB1288</f>
        <v>0</v>
      </c>
      <c r="BU1288">
        <f t="shared" ref="BU1288" si="24053">BH1274*AC1288</f>
        <v>0</v>
      </c>
      <c r="BV1288">
        <f t="shared" ref="BV1288" si="24054">BI1274*AD1288</f>
        <v>0</v>
      </c>
      <c r="BW1288">
        <f t="shared" ref="BW1288" si="24055">BJ1274*AE1288</f>
        <v>0</v>
      </c>
      <c r="BX1288">
        <f t="shared" ref="BX1288" si="24056">BK1274*AF1288</f>
        <v>0</v>
      </c>
      <c r="BY1288">
        <f t="shared" ref="BY1288" si="24057">BL1274*AG1288</f>
        <v>0</v>
      </c>
      <c r="BZ1288">
        <f t="shared" ref="BZ1288" si="24058">BM1274*AH1288</f>
        <v>0</v>
      </c>
      <c r="CA1288">
        <f t="shared" ref="CA1288" si="24059">BN1274*AI1288</f>
        <v>0</v>
      </c>
      <c r="CB1288">
        <f t="shared" ref="CB1288" si="24060">BO1274*AJ1288</f>
        <v>0</v>
      </c>
      <c r="CC1288">
        <f t="shared" ref="CC1288" si="24061">BP1274*AK1288</f>
        <v>0</v>
      </c>
      <c r="CD1288">
        <f t="shared" ref="CD1288" si="24062">BQ1274*AL1288</f>
        <v>0</v>
      </c>
      <c r="CE1288">
        <f t="shared" ref="CE1288" si="24063">BR1274*AM1288</f>
        <v>0</v>
      </c>
      <c r="CF1288">
        <f t="shared" ref="CF1288" si="24064">BS1274*AN1288</f>
        <v>0</v>
      </c>
      <c r="CG1288">
        <f t="shared" ref="CG1288" si="24065">BT1274*AO1288</f>
        <v>0</v>
      </c>
      <c r="CH1288">
        <f t="shared" ref="CH1288" si="24066">BU1274*AP1288</f>
        <v>0</v>
      </c>
      <c r="CI1288">
        <f t="shared" ref="CI1288" si="24067">BV1274*AQ1288</f>
        <v>0</v>
      </c>
      <c r="CJ1288">
        <f t="shared" ref="CJ1288" si="24068">BW1274*AR1288</f>
        <v>0</v>
      </c>
      <c r="CK1288">
        <f t="shared" ref="CK1288" si="24069">BX1274*AS1288</f>
        <v>0</v>
      </c>
      <c r="CL1288">
        <f t="shared" ref="CL1288" si="24070">BY1274*AT1288</f>
        <v>0</v>
      </c>
      <c r="CM1288">
        <f t="shared" ref="CM1288" si="24071">BZ1274*AU1288</f>
        <v>0</v>
      </c>
      <c r="CN1288">
        <f t="shared" ref="CN1288" si="24072">CA1274*AV1288</f>
        <v>0</v>
      </c>
      <c r="CO1288">
        <f t="shared" ref="CO1288" si="24073">CB1274*AW1288</f>
        <v>0</v>
      </c>
      <c r="CP1288">
        <f t="shared" ref="CP1288" si="24074">CC1274*AX1288</f>
        <v>0</v>
      </c>
      <c r="CQ1288">
        <f t="shared" ref="CQ1288" si="24075">CD1274*AY1288</f>
        <v>0</v>
      </c>
      <c r="CR1288">
        <f t="shared" ref="CR1288" si="24076">CE1274*AZ1288</f>
        <v>0</v>
      </c>
      <c r="CS1288">
        <f t="shared" ref="CS1288" si="24077">CF1274*BA1288</f>
        <v>0</v>
      </c>
      <c r="CT1288">
        <f t="shared" ref="CT1288" si="24078">CG1274*BB1288</f>
        <v>0</v>
      </c>
    </row>
    <row r="1289" spans="6:98" x14ac:dyDescent="0.3">
      <c r="F1289" s="91">
        <f t="shared" ref="F1289:H1289" si="24079">F1288</f>
        <v>75</v>
      </c>
      <c r="G1289" s="91">
        <f t="shared" si="24079"/>
        <v>75</v>
      </c>
      <c r="H1289" s="4">
        <f t="shared" si="24079"/>
        <v>1</v>
      </c>
      <c r="I1289">
        <v>70</v>
      </c>
      <c r="J1289" s="48">
        <f t="shared" si="23632"/>
        <v>0</v>
      </c>
      <c r="K1289" s="48">
        <f t="shared" si="23896"/>
        <v>0</v>
      </c>
      <c r="L1289" s="98">
        <f t="shared" si="23634"/>
        <v>0</v>
      </c>
      <c r="M1289" s="48"/>
      <c r="N1289" s="48"/>
      <c r="O1289" s="48"/>
      <c r="P1289" s="48"/>
      <c r="Q1289" s="48"/>
      <c r="R1289" s="48"/>
      <c r="S1289" s="48"/>
      <c r="T1289" s="48"/>
      <c r="U1289" s="48"/>
      <c r="V1289" s="48"/>
      <c r="W1289" s="48"/>
      <c r="X1289" s="48"/>
      <c r="Y1289" s="48"/>
      <c r="Z1289" s="48"/>
      <c r="AA1289" s="48"/>
      <c r="AB1289" s="48">
        <f>$J1289+$K1289+$L1289</f>
        <v>0</v>
      </c>
      <c r="AC1289" s="48">
        <f t="shared" si="23861"/>
        <v>0</v>
      </c>
      <c r="AD1289" s="48">
        <f t="shared" si="23861"/>
        <v>0</v>
      </c>
      <c r="AE1289" s="48">
        <f t="shared" si="23861"/>
        <v>0</v>
      </c>
      <c r="AF1289" s="48">
        <f t="shared" si="23861"/>
        <v>0</v>
      </c>
      <c r="AG1289" s="48">
        <f t="shared" si="23861"/>
        <v>0</v>
      </c>
      <c r="AH1289" s="48">
        <f t="shared" si="23861"/>
        <v>0</v>
      </c>
      <c r="AI1289" s="48">
        <f t="shared" si="23861"/>
        <v>0</v>
      </c>
      <c r="AJ1289" s="48">
        <f t="shared" si="23861"/>
        <v>0</v>
      </c>
      <c r="AK1289" s="48">
        <f t="shared" si="23861"/>
        <v>0</v>
      </c>
      <c r="AL1289" s="48">
        <f t="shared" si="23861"/>
        <v>0</v>
      </c>
      <c r="AM1289" s="48">
        <f t="shared" si="23861"/>
        <v>0</v>
      </c>
      <c r="AN1289" s="48">
        <f t="shared" si="23861"/>
        <v>0</v>
      </c>
      <c r="AO1289" s="48">
        <f t="shared" si="23861"/>
        <v>0</v>
      </c>
      <c r="AP1289" s="48">
        <f t="shared" si="23861"/>
        <v>0</v>
      </c>
      <c r="AQ1289" s="48">
        <f t="shared" si="23861"/>
        <v>0</v>
      </c>
      <c r="AR1289" s="48">
        <f t="shared" si="23861"/>
        <v>0</v>
      </c>
      <c r="AS1289" s="48">
        <f t="shared" si="23861"/>
        <v>0</v>
      </c>
      <c r="AT1289" s="48">
        <f t="shared" si="23861"/>
        <v>0</v>
      </c>
      <c r="AU1289" s="48">
        <f t="shared" si="23861"/>
        <v>0</v>
      </c>
      <c r="AV1289" s="48">
        <f t="shared" si="23861"/>
        <v>0</v>
      </c>
      <c r="AW1289" s="48">
        <f t="shared" si="23861"/>
        <v>0</v>
      </c>
      <c r="AX1289" s="48">
        <f t="shared" si="23861"/>
        <v>0</v>
      </c>
      <c r="AY1289" s="48">
        <f t="shared" si="23825"/>
        <v>0</v>
      </c>
      <c r="AZ1289" s="48">
        <f t="shared" si="23825"/>
        <v>0</v>
      </c>
      <c r="BA1289" s="48">
        <f t="shared" si="23825"/>
        <v>0</v>
      </c>
      <c r="BB1289" s="48">
        <f t="shared" si="23825"/>
        <v>0</v>
      </c>
      <c r="BC1289" s="48"/>
      <c r="BE1289" t="s">
        <v>191</v>
      </c>
      <c r="BT1289">
        <f>BF1274*AB1289</f>
        <v>0</v>
      </c>
      <c r="BU1289">
        <f t="shared" ref="BU1289" si="24080">BG1274*AC1289</f>
        <v>0</v>
      </c>
      <c r="BV1289">
        <f t="shared" ref="BV1289" si="24081">BH1274*AD1289</f>
        <v>0</v>
      </c>
      <c r="BW1289">
        <f t="shared" ref="BW1289" si="24082">BI1274*AE1289</f>
        <v>0</v>
      </c>
      <c r="BX1289">
        <f t="shared" ref="BX1289" si="24083">BJ1274*AF1289</f>
        <v>0</v>
      </c>
      <c r="BY1289">
        <f t="shared" ref="BY1289" si="24084">BK1274*AG1289</f>
        <v>0</v>
      </c>
      <c r="BZ1289">
        <f t="shared" ref="BZ1289" si="24085">BL1274*AH1289</f>
        <v>0</v>
      </c>
      <c r="CA1289">
        <f t="shared" ref="CA1289" si="24086">BM1274*AI1289</f>
        <v>0</v>
      </c>
      <c r="CB1289">
        <f t="shared" ref="CB1289" si="24087">BN1274*AJ1289</f>
        <v>0</v>
      </c>
      <c r="CC1289">
        <f t="shared" ref="CC1289" si="24088">BO1274*AK1289</f>
        <v>0</v>
      </c>
      <c r="CD1289">
        <f t="shared" ref="CD1289" si="24089">BP1274*AL1289</f>
        <v>0</v>
      </c>
      <c r="CE1289">
        <f t="shared" ref="CE1289" si="24090">BQ1274*AM1289</f>
        <v>0</v>
      </c>
      <c r="CF1289">
        <f t="shared" ref="CF1289" si="24091">BR1274*AN1289</f>
        <v>0</v>
      </c>
      <c r="CG1289">
        <f t="shared" ref="CG1289" si="24092">BS1274*AO1289</f>
        <v>0</v>
      </c>
      <c r="CH1289">
        <f t="shared" ref="CH1289" si="24093">BT1274*AP1289</f>
        <v>0</v>
      </c>
      <c r="CI1289">
        <f t="shared" ref="CI1289" si="24094">BU1274*AQ1289</f>
        <v>0</v>
      </c>
      <c r="CJ1289">
        <f t="shared" ref="CJ1289" si="24095">BV1274*AR1289</f>
        <v>0</v>
      </c>
      <c r="CK1289">
        <f t="shared" ref="CK1289" si="24096">BW1274*AS1289</f>
        <v>0</v>
      </c>
      <c r="CL1289">
        <f t="shared" ref="CL1289" si="24097">BX1274*AT1289</f>
        <v>0</v>
      </c>
      <c r="CM1289">
        <f t="shared" ref="CM1289" si="24098">BY1274*AU1289</f>
        <v>0</v>
      </c>
      <c r="CN1289">
        <f t="shared" ref="CN1289" si="24099">BZ1274*AV1289</f>
        <v>0</v>
      </c>
      <c r="CO1289">
        <f t="shared" ref="CO1289" si="24100">CA1274*AW1289</f>
        <v>0</v>
      </c>
      <c r="CP1289">
        <f t="shared" ref="CP1289" si="24101">CB1274*AX1289</f>
        <v>0</v>
      </c>
      <c r="CQ1289">
        <f t="shared" ref="CQ1289" si="24102">CC1274*AY1289</f>
        <v>0</v>
      </c>
      <c r="CR1289">
        <f t="shared" ref="CR1289" si="24103">CD1274*AZ1289</f>
        <v>0</v>
      </c>
      <c r="CS1289">
        <f t="shared" ref="CS1289" si="24104">CE1274*BA1289</f>
        <v>0</v>
      </c>
      <c r="CT1289">
        <f t="shared" ref="CT1289" si="24105">CF1274*BB1289</f>
        <v>0</v>
      </c>
    </row>
    <row r="1290" spans="6:98" x14ac:dyDescent="0.3">
      <c r="F1290" s="91">
        <f t="shared" ref="F1290:H1290" si="24106">F1289</f>
        <v>75</v>
      </c>
      <c r="G1290" s="91">
        <f t="shared" si="24106"/>
        <v>75</v>
      </c>
      <c r="H1290" s="4">
        <f t="shared" si="24106"/>
        <v>1</v>
      </c>
      <c r="I1290">
        <v>75</v>
      </c>
      <c r="J1290" s="48">
        <f t="shared" si="23632"/>
        <v>1</v>
      </c>
      <c r="K1290" s="48">
        <f t="shared" si="23896"/>
        <v>0</v>
      </c>
      <c r="L1290" s="98">
        <f t="shared" si="23634"/>
        <v>0</v>
      </c>
      <c r="M1290" s="48"/>
      <c r="N1290" s="48"/>
      <c r="O1290" s="48"/>
      <c r="P1290" s="48"/>
      <c r="Q1290" s="48"/>
      <c r="R1290" s="48"/>
      <c r="S1290" s="48"/>
      <c r="T1290" s="48"/>
      <c r="U1290" s="48"/>
      <c r="V1290" s="48"/>
      <c r="W1290" s="48"/>
      <c r="X1290" s="48"/>
      <c r="Y1290" s="48"/>
      <c r="Z1290" s="48"/>
      <c r="AA1290" s="48"/>
      <c r="AB1290" s="48"/>
      <c r="AC1290" s="48">
        <f>$J1290+$K1290+$L1290</f>
        <v>1</v>
      </c>
      <c r="AD1290" s="48">
        <f t="shared" si="23861"/>
        <v>1</v>
      </c>
      <c r="AE1290" s="48">
        <f t="shared" si="23861"/>
        <v>1</v>
      </c>
      <c r="AF1290" s="48">
        <f t="shared" si="23861"/>
        <v>1</v>
      </c>
      <c r="AG1290" s="48">
        <f t="shared" si="23861"/>
        <v>1</v>
      </c>
      <c r="AH1290" s="48">
        <f t="shared" si="23861"/>
        <v>1</v>
      </c>
      <c r="AI1290" s="48">
        <f t="shared" si="23861"/>
        <v>1</v>
      </c>
      <c r="AJ1290" s="48">
        <f t="shared" si="23861"/>
        <v>1</v>
      </c>
      <c r="AK1290" s="48">
        <f t="shared" si="23861"/>
        <v>1</v>
      </c>
      <c r="AL1290" s="48">
        <f t="shared" si="23861"/>
        <v>1</v>
      </c>
      <c r="AM1290" s="48">
        <f t="shared" si="23861"/>
        <v>1</v>
      </c>
      <c r="AN1290" s="48">
        <f t="shared" si="23861"/>
        <v>1</v>
      </c>
      <c r="AO1290" s="48">
        <f t="shared" si="23861"/>
        <v>1</v>
      </c>
      <c r="AP1290" s="48">
        <f t="shared" si="23861"/>
        <v>1</v>
      </c>
      <c r="AQ1290" s="48">
        <f t="shared" si="23861"/>
        <v>1</v>
      </c>
      <c r="AR1290" s="48">
        <f t="shared" si="23861"/>
        <v>1</v>
      </c>
      <c r="AS1290" s="48">
        <f t="shared" si="23861"/>
        <v>1</v>
      </c>
      <c r="AT1290" s="48">
        <f t="shared" si="23861"/>
        <v>1</v>
      </c>
      <c r="AU1290" s="48">
        <f t="shared" si="23861"/>
        <v>1</v>
      </c>
      <c r="AV1290" s="48">
        <f t="shared" si="23861"/>
        <v>1</v>
      </c>
      <c r="AW1290" s="48">
        <f t="shared" si="23861"/>
        <v>1</v>
      </c>
      <c r="AX1290" s="48">
        <f t="shared" si="23861"/>
        <v>1</v>
      </c>
      <c r="AY1290" s="48">
        <f t="shared" si="23825"/>
        <v>1</v>
      </c>
      <c r="AZ1290" s="48">
        <f t="shared" si="23825"/>
        <v>1</v>
      </c>
      <c r="BA1290" s="48">
        <f t="shared" si="23825"/>
        <v>1</v>
      </c>
      <c r="BB1290" s="48">
        <f t="shared" si="23825"/>
        <v>1</v>
      </c>
      <c r="BC1290" s="48"/>
      <c r="BE1290" t="s">
        <v>192</v>
      </c>
      <c r="BU1290">
        <f>BF1274*AC1290</f>
        <v>0</v>
      </c>
      <c r="BV1290">
        <f t="shared" ref="BV1290" si="24107">BG1274*AD1290</f>
        <v>1.6059732872932673</v>
      </c>
      <c r="BW1290">
        <f t="shared" ref="BW1290" si="24108">BH1274*AE1290</f>
        <v>10.706488581955121</v>
      </c>
      <c r="BX1290">
        <f t="shared" ref="BX1290" si="24109">BI1274*AF1290</f>
        <v>26.766221454887798</v>
      </c>
      <c r="BY1290">
        <f t="shared" ref="BY1290" si="24110">BJ1274*AG1290</f>
        <v>53.532442909775597</v>
      </c>
      <c r="BZ1290">
        <f t="shared" ref="BZ1290" si="24111">BK1274*AH1290</f>
        <v>154.11238872659803</v>
      </c>
      <c r="CA1290">
        <f t="shared" ref="CA1290" si="24112">BL1274*AI1290</f>
        <v>265.0023867152097</v>
      </c>
      <c r="CB1290">
        <f t="shared" ref="CB1290" si="24113">BM1274*AJ1290</f>
        <v>330.99395704354828</v>
      </c>
      <c r="CC1290">
        <f t="shared" ref="CC1290" si="24114">BN1274*AK1290</f>
        <v>378.3328311318806</v>
      </c>
      <c r="CD1290">
        <f t="shared" ref="CD1290" si="24115">BO1274*AL1290</f>
        <v>427.65874670039062</v>
      </c>
      <c r="CE1290">
        <f t="shared" ref="CE1290" si="24116">BP1274*AM1290</f>
        <v>473.42696677323346</v>
      </c>
      <c r="CF1290">
        <f t="shared" ref="CF1290" si="24117">BQ1274*AN1290</f>
        <v>522.11757325675876</v>
      </c>
      <c r="CG1290">
        <f t="shared" ref="CG1290" si="24118">BR1274*AO1290</f>
        <v>571.49751083223362</v>
      </c>
      <c r="CH1290">
        <f t="shared" ref="CH1290" si="24119">BS1274*AP1290</f>
        <v>619.03595158175858</v>
      </c>
      <c r="CI1290">
        <f t="shared" ref="CI1290" si="24120">BT1274*AQ1290</f>
        <v>668.35134116959159</v>
      </c>
      <c r="CJ1290">
        <f t="shared" ref="CJ1290" si="24121">BU1274*AR1290</f>
        <v>717.76013226255247</v>
      </c>
      <c r="CK1290">
        <f t="shared" ref="CK1290" si="24122">BV1274*AS1290</f>
        <v>0</v>
      </c>
      <c r="CL1290">
        <f t="shared" ref="CL1290" si="24123">BW1274*AT1290</f>
        <v>0</v>
      </c>
      <c r="CM1290">
        <f t="shared" ref="CM1290" si="24124">BX1274*AU1290</f>
        <v>0</v>
      </c>
      <c r="CN1290">
        <f t="shared" ref="CN1290" si="24125">BY1274*AV1290</f>
        <v>0</v>
      </c>
      <c r="CO1290">
        <f t="shared" ref="CO1290" si="24126">BZ1274*AW1290</f>
        <v>0</v>
      </c>
      <c r="CP1290">
        <f t="shared" ref="CP1290" si="24127">CA1274*AX1290</f>
        <v>0</v>
      </c>
      <c r="CQ1290">
        <f t="shared" ref="CQ1290" si="24128">CB1274*AY1290</f>
        <v>0</v>
      </c>
      <c r="CR1290">
        <f t="shared" ref="CR1290" si="24129">CC1274*AZ1290</f>
        <v>0</v>
      </c>
      <c r="CS1290">
        <f t="shared" ref="CS1290" si="24130">CD1274*BA1290</f>
        <v>0</v>
      </c>
      <c r="CT1290">
        <f t="shared" ref="CT1290" si="24131">CE1274*BB1290</f>
        <v>0</v>
      </c>
    </row>
    <row r="1291" spans="6:98" x14ac:dyDescent="0.3">
      <c r="F1291" s="91">
        <f t="shared" ref="F1291:H1291" si="24132">F1290</f>
        <v>75</v>
      </c>
      <c r="G1291" s="91">
        <f t="shared" si="24132"/>
        <v>75</v>
      </c>
      <c r="H1291" s="4">
        <f t="shared" si="24132"/>
        <v>1</v>
      </c>
      <c r="I1291">
        <v>80</v>
      </c>
      <c r="J1291" s="48">
        <f t="shared" si="23632"/>
        <v>0</v>
      </c>
      <c r="K1291" s="48">
        <f t="shared" si="23896"/>
        <v>0</v>
      </c>
      <c r="L1291" s="98">
        <f t="shared" si="23634"/>
        <v>0</v>
      </c>
      <c r="M1291" s="48"/>
      <c r="N1291" s="48"/>
      <c r="O1291" s="48"/>
      <c r="P1291" s="48"/>
      <c r="Q1291" s="48"/>
      <c r="R1291" s="48"/>
      <c r="S1291" s="48"/>
      <c r="T1291" s="48"/>
      <c r="U1291" s="48"/>
      <c r="V1291" s="48"/>
      <c r="W1291" s="48"/>
      <c r="X1291" s="48"/>
      <c r="Y1291" s="48"/>
      <c r="Z1291" s="48"/>
      <c r="AA1291" s="48"/>
      <c r="AB1291" s="48"/>
      <c r="AC1291" s="48"/>
      <c r="AD1291" s="48">
        <f>$J1291+$K1291+$L1291</f>
        <v>0</v>
      </c>
      <c r="AE1291" s="48">
        <f t="shared" si="23861"/>
        <v>0</v>
      </c>
      <c r="AF1291" s="48">
        <f t="shared" si="23861"/>
        <v>0</v>
      </c>
      <c r="AG1291" s="48">
        <f t="shared" si="23861"/>
        <v>0</v>
      </c>
      <c r="AH1291" s="48">
        <f t="shared" si="23861"/>
        <v>0</v>
      </c>
      <c r="AI1291" s="48">
        <f t="shared" si="23861"/>
        <v>0</v>
      </c>
      <c r="AJ1291" s="48">
        <f t="shared" si="23861"/>
        <v>0</v>
      </c>
      <c r="AK1291" s="48">
        <f t="shared" si="23861"/>
        <v>0</v>
      </c>
      <c r="AL1291" s="48">
        <f t="shared" si="23861"/>
        <v>0</v>
      </c>
      <c r="AM1291" s="48">
        <f t="shared" si="23861"/>
        <v>0</v>
      </c>
      <c r="AN1291" s="48">
        <f t="shared" si="23861"/>
        <v>0</v>
      </c>
      <c r="AO1291" s="48">
        <f t="shared" si="23861"/>
        <v>0</v>
      </c>
      <c r="AP1291" s="48">
        <f t="shared" si="23861"/>
        <v>0</v>
      </c>
      <c r="AQ1291" s="48">
        <f t="shared" si="23861"/>
        <v>0</v>
      </c>
      <c r="AR1291" s="48">
        <f t="shared" si="23861"/>
        <v>0</v>
      </c>
      <c r="AS1291" s="48">
        <f t="shared" si="23861"/>
        <v>0</v>
      </c>
      <c r="AT1291" s="48">
        <f t="shared" si="23861"/>
        <v>0</v>
      </c>
      <c r="AU1291" s="48">
        <f t="shared" si="23861"/>
        <v>0</v>
      </c>
      <c r="AV1291" s="48">
        <f t="shared" si="23861"/>
        <v>0</v>
      </c>
      <c r="AW1291" s="48">
        <f t="shared" si="23861"/>
        <v>0</v>
      </c>
      <c r="AX1291" s="48">
        <f t="shared" si="23861"/>
        <v>0</v>
      </c>
      <c r="AY1291" s="48">
        <f t="shared" si="23825"/>
        <v>0</v>
      </c>
      <c r="AZ1291" s="48">
        <f t="shared" si="23825"/>
        <v>0</v>
      </c>
      <c r="BA1291" s="48">
        <f t="shared" si="23825"/>
        <v>0</v>
      </c>
      <c r="BB1291" s="48">
        <f t="shared" si="23825"/>
        <v>0</v>
      </c>
      <c r="BC1291" s="48"/>
      <c r="BE1291" t="s">
        <v>193</v>
      </c>
      <c r="BV1291">
        <f>BF1274*AD1291</f>
        <v>0</v>
      </c>
      <c r="BW1291">
        <f t="shared" ref="BW1291" si="24133">BG1274*AE1291</f>
        <v>0</v>
      </c>
      <c r="BX1291">
        <f t="shared" ref="BX1291" si="24134">BH1274*AF1291</f>
        <v>0</v>
      </c>
      <c r="BY1291">
        <f t="shared" ref="BY1291" si="24135">BI1274*AG1291</f>
        <v>0</v>
      </c>
      <c r="BZ1291">
        <f t="shared" ref="BZ1291" si="24136">BJ1274*AH1291</f>
        <v>0</v>
      </c>
      <c r="CA1291">
        <f t="shared" ref="CA1291" si="24137">BK1274*AI1291</f>
        <v>0</v>
      </c>
      <c r="CB1291">
        <f t="shared" ref="CB1291" si="24138">BL1274*AJ1291</f>
        <v>0</v>
      </c>
      <c r="CC1291">
        <f t="shared" ref="CC1291" si="24139">BM1274*AK1291</f>
        <v>0</v>
      </c>
      <c r="CD1291">
        <f t="shared" ref="CD1291" si="24140">BN1274*AL1291</f>
        <v>0</v>
      </c>
      <c r="CE1291">
        <f t="shared" ref="CE1291" si="24141">BO1274*AM1291</f>
        <v>0</v>
      </c>
      <c r="CF1291">
        <f t="shared" ref="CF1291" si="24142">BP1274*AN1291</f>
        <v>0</v>
      </c>
      <c r="CG1291">
        <f t="shared" ref="CG1291" si="24143">BQ1274*AO1291</f>
        <v>0</v>
      </c>
      <c r="CH1291">
        <f t="shared" ref="CH1291" si="24144">BR1274*AP1291</f>
        <v>0</v>
      </c>
      <c r="CI1291">
        <f t="shared" ref="CI1291" si="24145">BS1274*AQ1291</f>
        <v>0</v>
      </c>
      <c r="CJ1291">
        <f t="shared" ref="CJ1291" si="24146">BT1274*AR1291</f>
        <v>0</v>
      </c>
      <c r="CK1291">
        <f t="shared" ref="CK1291" si="24147">BU1274*AS1291</f>
        <v>0</v>
      </c>
      <c r="CL1291">
        <f t="shared" ref="CL1291" si="24148">BV1274*AT1291</f>
        <v>0</v>
      </c>
      <c r="CM1291">
        <f t="shared" ref="CM1291" si="24149">BW1274*AU1291</f>
        <v>0</v>
      </c>
      <c r="CN1291">
        <f t="shared" ref="CN1291" si="24150">BX1274*AV1291</f>
        <v>0</v>
      </c>
      <c r="CO1291">
        <f t="shared" ref="CO1291" si="24151">BY1274*AW1291</f>
        <v>0</v>
      </c>
      <c r="CP1291">
        <f t="shared" ref="CP1291" si="24152">BZ1274*AX1291</f>
        <v>0</v>
      </c>
      <c r="CQ1291">
        <f t="shared" ref="CQ1291" si="24153">CA1274*AY1291</f>
        <v>0</v>
      </c>
      <c r="CR1291">
        <f t="shared" ref="CR1291" si="24154">CB1274*AZ1291</f>
        <v>0</v>
      </c>
      <c r="CS1291">
        <f t="shared" ref="CS1291" si="24155">CC1274*BA1291</f>
        <v>0</v>
      </c>
      <c r="CT1291">
        <f t="shared" ref="CT1291" si="24156">CD1274*BB1291</f>
        <v>0</v>
      </c>
    </row>
    <row r="1292" spans="6:98" x14ac:dyDescent="0.3">
      <c r="F1292" s="91">
        <f t="shared" ref="F1292:H1292" si="24157">F1291</f>
        <v>75</v>
      </c>
      <c r="G1292" s="91">
        <f t="shared" si="24157"/>
        <v>75</v>
      </c>
      <c r="H1292" s="4">
        <f t="shared" si="24157"/>
        <v>1</v>
      </c>
      <c r="I1292">
        <v>85</v>
      </c>
      <c r="J1292" s="48">
        <f t="shared" si="23632"/>
        <v>0</v>
      </c>
      <c r="K1292" s="48">
        <f t="shared" si="23896"/>
        <v>0</v>
      </c>
      <c r="L1292" s="98">
        <f t="shared" si="23634"/>
        <v>0</v>
      </c>
      <c r="M1292" s="48"/>
      <c r="N1292" s="48"/>
      <c r="O1292" s="48"/>
      <c r="P1292" s="48"/>
      <c r="Q1292" s="48"/>
      <c r="R1292" s="48"/>
      <c r="S1292" s="48"/>
      <c r="T1292" s="48"/>
      <c r="U1292" s="48"/>
      <c r="V1292" s="48"/>
      <c r="W1292" s="48"/>
      <c r="X1292" s="48"/>
      <c r="Y1292" s="48"/>
      <c r="Z1292" s="48"/>
      <c r="AA1292" s="48"/>
      <c r="AB1292" s="48"/>
      <c r="AC1292" s="48"/>
      <c r="AD1292" s="48"/>
      <c r="AE1292" s="48">
        <f>$J1292+$K1292+$L1292</f>
        <v>0</v>
      </c>
      <c r="AF1292" s="48">
        <f t="shared" si="23861"/>
        <v>0</v>
      </c>
      <c r="AG1292" s="48">
        <f t="shared" si="23861"/>
        <v>0</v>
      </c>
      <c r="AH1292" s="48">
        <f t="shared" si="23861"/>
        <v>0</v>
      </c>
      <c r="AI1292" s="48">
        <f t="shared" si="23861"/>
        <v>0</v>
      </c>
      <c r="AJ1292" s="48">
        <f t="shared" si="23861"/>
        <v>0</v>
      </c>
      <c r="AK1292" s="48">
        <f t="shared" si="23861"/>
        <v>0</v>
      </c>
      <c r="AL1292" s="48">
        <f t="shared" si="23861"/>
        <v>0</v>
      </c>
      <c r="AM1292" s="48">
        <f t="shared" si="23861"/>
        <v>0</v>
      </c>
      <c r="AN1292" s="48">
        <f t="shared" si="23861"/>
        <v>0</v>
      </c>
      <c r="AO1292" s="48">
        <f t="shared" si="23861"/>
        <v>0</v>
      </c>
      <c r="AP1292" s="48">
        <f t="shared" ref="AP1292:BB1307" si="24158">$J1292+$K1292+$L1292</f>
        <v>0</v>
      </c>
      <c r="AQ1292" s="48">
        <f t="shared" si="24158"/>
        <v>0</v>
      </c>
      <c r="AR1292" s="48">
        <f t="shared" si="24158"/>
        <v>0</v>
      </c>
      <c r="AS1292" s="48">
        <f t="shared" si="24158"/>
        <v>0</v>
      </c>
      <c r="AT1292" s="48">
        <f t="shared" si="24158"/>
        <v>0</v>
      </c>
      <c r="AU1292" s="48">
        <f t="shared" si="24158"/>
        <v>0</v>
      </c>
      <c r="AV1292" s="48">
        <f t="shared" si="24158"/>
        <v>0</v>
      </c>
      <c r="AW1292" s="48">
        <f t="shared" si="24158"/>
        <v>0</v>
      </c>
      <c r="AX1292" s="48">
        <f t="shared" si="24158"/>
        <v>0</v>
      </c>
      <c r="AY1292" s="48">
        <f t="shared" si="23825"/>
        <v>0</v>
      </c>
      <c r="AZ1292" s="48">
        <f t="shared" si="23825"/>
        <v>0</v>
      </c>
      <c r="BA1292" s="48">
        <f t="shared" si="23825"/>
        <v>0</v>
      </c>
      <c r="BB1292" s="48">
        <f t="shared" si="23825"/>
        <v>0</v>
      </c>
      <c r="BC1292" s="48"/>
      <c r="BE1292" t="s">
        <v>194</v>
      </c>
      <c r="BW1292">
        <f>BF1274*AE1292</f>
        <v>0</v>
      </c>
      <c r="BX1292">
        <f t="shared" ref="BX1292" si="24159">BG1274*AF1292</f>
        <v>0</v>
      </c>
      <c r="BY1292">
        <f t="shared" ref="BY1292" si="24160">BH1274*AG1292</f>
        <v>0</v>
      </c>
      <c r="BZ1292">
        <f t="shared" ref="BZ1292" si="24161">BI1274*AH1292</f>
        <v>0</v>
      </c>
      <c r="CA1292">
        <f t="shared" ref="CA1292" si="24162">BJ1274*AI1292</f>
        <v>0</v>
      </c>
      <c r="CB1292">
        <f t="shared" ref="CB1292" si="24163">BK1274*AJ1292</f>
        <v>0</v>
      </c>
      <c r="CC1292">
        <f t="shared" ref="CC1292" si="24164">BL1274*AK1292</f>
        <v>0</v>
      </c>
      <c r="CD1292">
        <f t="shared" ref="CD1292" si="24165">BM1274*AL1292</f>
        <v>0</v>
      </c>
      <c r="CE1292">
        <f t="shared" ref="CE1292" si="24166">BN1274*AM1292</f>
        <v>0</v>
      </c>
      <c r="CF1292">
        <f t="shared" ref="CF1292" si="24167">BO1274*AN1292</f>
        <v>0</v>
      </c>
      <c r="CG1292">
        <f t="shared" ref="CG1292" si="24168">BP1274*AO1292</f>
        <v>0</v>
      </c>
      <c r="CH1292">
        <f t="shared" ref="CH1292" si="24169">BQ1274*AP1292</f>
        <v>0</v>
      </c>
      <c r="CI1292">
        <f t="shared" ref="CI1292" si="24170">BR1274*AQ1292</f>
        <v>0</v>
      </c>
      <c r="CJ1292">
        <f t="shared" ref="CJ1292" si="24171">BS1274*AR1292</f>
        <v>0</v>
      </c>
      <c r="CK1292">
        <f t="shared" ref="CK1292" si="24172">BT1274*AS1292</f>
        <v>0</v>
      </c>
      <c r="CL1292">
        <f t="shared" ref="CL1292" si="24173">BU1274*AT1292</f>
        <v>0</v>
      </c>
      <c r="CM1292">
        <f t="shared" ref="CM1292" si="24174">BV1274*AU1292</f>
        <v>0</v>
      </c>
      <c r="CN1292">
        <f t="shared" ref="CN1292" si="24175">BW1274*AV1292</f>
        <v>0</v>
      </c>
      <c r="CO1292">
        <f t="shared" ref="CO1292" si="24176">BX1274*AW1292</f>
        <v>0</v>
      </c>
      <c r="CP1292">
        <f t="shared" ref="CP1292" si="24177">BY1274*AX1292</f>
        <v>0</v>
      </c>
      <c r="CQ1292">
        <f t="shared" ref="CQ1292" si="24178">BZ1274*AY1292</f>
        <v>0</v>
      </c>
      <c r="CR1292">
        <f t="shared" ref="CR1292" si="24179">CA1274*AZ1292</f>
        <v>0</v>
      </c>
      <c r="CS1292">
        <f t="shared" ref="CS1292" si="24180">CB1274*BA1292</f>
        <v>0</v>
      </c>
      <c r="CT1292">
        <f t="shared" ref="CT1292" si="24181">CC1274*BB1292</f>
        <v>0</v>
      </c>
    </row>
    <row r="1293" spans="6:98" x14ac:dyDescent="0.3">
      <c r="F1293" s="91">
        <f t="shared" ref="F1293:H1293" si="24182">F1292</f>
        <v>75</v>
      </c>
      <c r="G1293" s="91">
        <f t="shared" si="24182"/>
        <v>75</v>
      </c>
      <c r="H1293" s="4">
        <f t="shared" si="24182"/>
        <v>1</v>
      </c>
      <c r="I1293">
        <v>90</v>
      </c>
      <c r="J1293" s="48">
        <f t="shared" si="23632"/>
        <v>0</v>
      </c>
      <c r="K1293" s="48">
        <f t="shared" si="23896"/>
        <v>0</v>
      </c>
      <c r="L1293" s="98">
        <f t="shared" si="23634"/>
        <v>0</v>
      </c>
      <c r="M1293" s="48"/>
      <c r="N1293" s="48"/>
      <c r="O1293" s="48"/>
      <c r="P1293" s="48"/>
      <c r="Q1293" s="48"/>
      <c r="R1293" s="48"/>
      <c r="S1293" s="48"/>
      <c r="T1293" s="48"/>
      <c r="U1293" s="48"/>
      <c r="V1293" s="48"/>
      <c r="W1293" s="48"/>
      <c r="X1293" s="48"/>
      <c r="Y1293" s="48"/>
      <c r="Z1293" s="48"/>
      <c r="AA1293" s="48"/>
      <c r="AB1293" s="48"/>
      <c r="AC1293" s="48"/>
      <c r="AD1293" s="48"/>
      <c r="AE1293" s="48"/>
      <c r="AF1293" s="48">
        <f>$J1293+$K1293+$L1293</f>
        <v>0</v>
      </c>
      <c r="AG1293" s="48">
        <f t="shared" ref="AG1293:AO1301" si="24183">$J1293+$K1293+$L1293</f>
        <v>0</v>
      </c>
      <c r="AH1293" s="48">
        <f t="shared" si="24183"/>
        <v>0</v>
      </c>
      <c r="AI1293" s="48">
        <f t="shared" si="24183"/>
        <v>0</v>
      </c>
      <c r="AJ1293" s="48">
        <f t="shared" si="24183"/>
        <v>0</v>
      </c>
      <c r="AK1293" s="48">
        <f t="shared" si="24183"/>
        <v>0</v>
      </c>
      <c r="AL1293" s="48">
        <f t="shared" si="24183"/>
        <v>0</v>
      </c>
      <c r="AM1293" s="48">
        <f t="shared" si="24183"/>
        <v>0</v>
      </c>
      <c r="AN1293" s="48">
        <f t="shared" si="24183"/>
        <v>0</v>
      </c>
      <c r="AO1293" s="48">
        <f t="shared" si="24183"/>
        <v>0</v>
      </c>
      <c r="AP1293" s="48">
        <f t="shared" si="24158"/>
        <v>0</v>
      </c>
      <c r="AQ1293" s="48">
        <f t="shared" si="24158"/>
        <v>0</v>
      </c>
      <c r="AR1293" s="48">
        <f t="shared" si="24158"/>
        <v>0</v>
      </c>
      <c r="AS1293" s="48">
        <f t="shared" si="24158"/>
        <v>0</v>
      </c>
      <c r="AT1293" s="48">
        <f t="shared" si="24158"/>
        <v>0</v>
      </c>
      <c r="AU1293" s="48">
        <f t="shared" si="24158"/>
        <v>0</v>
      </c>
      <c r="AV1293" s="48">
        <f t="shared" si="24158"/>
        <v>0</v>
      </c>
      <c r="AW1293" s="48">
        <f t="shared" si="24158"/>
        <v>0</v>
      </c>
      <c r="AX1293" s="48">
        <f t="shared" si="24158"/>
        <v>0</v>
      </c>
      <c r="AY1293" s="48">
        <f t="shared" si="23825"/>
        <v>0</v>
      </c>
      <c r="AZ1293" s="48">
        <f t="shared" si="23825"/>
        <v>0</v>
      </c>
      <c r="BA1293" s="48">
        <f t="shared" si="23825"/>
        <v>0</v>
      </c>
      <c r="BB1293" s="48">
        <f t="shared" si="23825"/>
        <v>0</v>
      </c>
      <c r="BC1293" s="48"/>
      <c r="BE1293" t="s">
        <v>195</v>
      </c>
      <c r="BX1293">
        <f>BF1274*AF1293</f>
        <v>0</v>
      </c>
      <c r="BY1293">
        <f t="shared" ref="BY1293" si="24184">BG1274*AG1293</f>
        <v>0</v>
      </c>
      <c r="BZ1293">
        <f t="shared" ref="BZ1293" si="24185">BH1274*AH1293</f>
        <v>0</v>
      </c>
      <c r="CA1293">
        <f t="shared" ref="CA1293" si="24186">BI1274*AI1293</f>
        <v>0</v>
      </c>
      <c r="CB1293">
        <f t="shared" ref="CB1293" si="24187">BJ1274*AJ1293</f>
        <v>0</v>
      </c>
      <c r="CC1293">
        <f t="shared" ref="CC1293" si="24188">BK1274*AK1293</f>
        <v>0</v>
      </c>
      <c r="CD1293">
        <f t="shared" ref="CD1293" si="24189">BL1274*AL1293</f>
        <v>0</v>
      </c>
      <c r="CE1293">
        <f t="shared" ref="CE1293" si="24190">BM1274*AM1293</f>
        <v>0</v>
      </c>
      <c r="CF1293">
        <f t="shared" ref="CF1293" si="24191">BN1274*AN1293</f>
        <v>0</v>
      </c>
      <c r="CG1293">
        <f t="shared" ref="CG1293" si="24192">BO1274*AO1293</f>
        <v>0</v>
      </c>
      <c r="CH1293">
        <f t="shared" ref="CH1293" si="24193">BP1274*AP1293</f>
        <v>0</v>
      </c>
      <c r="CI1293">
        <f t="shared" ref="CI1293" si="24194">BQ1274*AQ1293</f>
        <v>0</v>
      </c>
      <c r="CJ1293">
        <f t="shared" ref="CJ1293" si="24195">BR1274*AR1293</f>
        <v>0</v>
      </c>
      <c r="CK1293">
        <f t="shared" ref="CK1293" si="24196">BS1274*AS1293</f>
        <v>0</v>
      </c>
      <c r="CL1293">
        <f t="shared" ref="CL1293" si="24197">BT1274*AT1293</f>
        <v>0</v>
      </c>
      <c r="CM1293">
        <f t="shared" ref="CM1293" si="24198">BU1274*AU1293</f>
        <v>0</v>
      </c>
      <c r="CN1293">
        <f t="shared" ref="CN1293" si="24199">BV1274*AV1293</f>
        <v>0</v>
      </c>
      <c r="CO1293">
        <f t="shared" ref="CO1293" si="24200">BW1274*AW1293</f>
        <v>0</v>
      </c>
      <c r="CP1293">
        <f t="shared" ref="CP1293" si="24201">BX1274*AX1293</f>
        <v>0</v>
      </c>
      <c r="CQ1293">
        <f t="shared" ref="CQ1293" si="24202">BY1274*AY1293</f>
        <v>0</v>
      </c>
      <c r="CR1293">
        <f t="shared" ref="CR1293" si="24203">BZ1274*AZ1293</f>
        <v>0</v>
      </c>
      <c r="CS1293">
        <f t="shared" ref="CS1293" si="24204">CA1274*BA1293</f>
        <v>0</v>
      </c>
      <c r="CT1293">
        <f t="shared" ref="CT1293" si="24205">CB1274*BB1293</f>
        <v>0</v>
      </c>
    </row>
    <row r="1294" spans="6:98" x14ac:dyDescent="0.3">
      <c r="F1294" s="91">
        <f t="shared" ref="F1294:H1294" si="24206">F1293</f>
        <v>75</v>
      </c>
      <c r="G1294" s="91">
        <f t="shared" si="24206"/>
        <v>75</v>
      </c>
      <c r="H1294" s="4">
        <f t="shared" si="24206"/>
        <v>1</v>
      </c>
      <c r="I1294">
        <v>95</v>
      </c>
      <c r="J1294" s="48">
        <f t="shared" si="23632"/>
        <v>0</v>
      </c>
      <c r="K1294" s="48">
        <f t="shared" si="23896"/>
        <v>0</v>
      </c>
      <c r="L1294" s="98">
        <f t="shared" si="23634"/>
        <v>0</v>
      </c>
      <c r="M1294" s="48"/>
      <c r="N1294" s="48"/>
      <c r="O1294" s="48"/>
      <c r="P1294" s="48"/>
      <c r="Q1294" s="48"/>
      <c r="R1294" s="48"/>
      <c r="S1294" s="48"/>
      <c r="T1294" s="48"/>
      <c r="U1294" s="48"/>
      <c r="V1294" s="48"/>
      <c r="W1294" s="48"/>
      <c r="X1294" s="48"/>
      <c r="Y1294" s="48"/>
      <c r="Z1294" s="48"/>
      <c r="AA1294" s="48"/>
      <c r="AB1294" s="48"/>
      <c r="AC1294" s="48"/>
      <c r="AD1294" s="48"/>
      <c r="AE1294" s="48"/>
      <c r="AF1294" s="48"/>
      <c r="AG1294" s="48">
        <f>$J1294+$K1294+$L1294</f>
        <v>0</v>
      </c>
      <c r="AH1294" s="48">
        <f t="shared" si="24183"/>
        <v>0</v>
      </c>
      <c r="AI1294" s="48">
        <f t="shared" si="24183"/>
        <v>0</v>
      </c>
      <c r="AJ1294" s="48">
        <f t="shared" si="24183"/>
        <v>0</v>
      </c>
      <c r="AK1294" s="48">
        <f t="shared" si="24183"/>
        <v>0</v>
      </c>
      <c r="AL1294" s="48">
        <f t="shared" si="24183"/>
        <v>0</v>
      </c>
      <c r="AM1294" s="48">
        <f t="shared" si="24183"/>
        <v>0</v>
      </c>
      <c r="AN1294" s="48">
        <f t="shared" si="24183"/>
        <v>0</v>
      </c>
      <c r="AO1294" s="48">
        <f t="shared" si="24183"/>
        <v>0</v>
      </c>
      <c r="AP1294" s="48">
        <f t="shared" si="24158"/>
        <v>0</v>
      </c>
      <c r="AQ1294" s="48">
        <f t="shared" si="24158"/>
        <v>0</v>
      </c>
      <c r="AR1294" s="48">
        <f t="shared" si="24158"/>
        <v>0</v>
      </c>
      <c r="AS1294" s="48">
        <f t="shared" si="24158"/>
        <v>0</v>
      </c>
      <c r="AT1294" s="48">
        <f t="shared" si="24158"/>
        <v>0</v>
      </c>
      <c r="AU1294" s="48">
        <f t="shared" si="24158"/>
        <v>0</v>
      </c>
      <c r="AV1294" s="48">
        <f t="shared" si="24158"/>
        <v>0</v>
      </c>
      <c r="AW1294" s="48">
        <f t="shared" si="24158"/>
        <v>0</v>
      </c>
      <c r="AX1294" s="48">
        <f t="shared" si="24158"/>
        <v>0</v>
      </c>
      <c r="AY1294" s="48">
        <f t="shared" si="23825"/>
        <v>0</v>
      </c>
      <c r="AZ1294" s="48">
        <f t="shared" si="23825"/>
        <v>0</v>
      </c>
      <c r="BA1294" s="48">
        <f t="shared" si="23825"/>
        <v>0</v>
      </c>
      <c r="BB1294" s="48">
        <f t="shared" si="23825"/>
        <v>0</v>
      </c>
      <c r="BC1294" s="48"/>
      <c r="BE1294" t="s">
        <v>196</v>
      </c>
      <c r="BY1294">
        <f>BF1274*AG1294</f>
        <v>0</v>
      </c>
      <c r="BZ1294">
        <f t="shared" ref="BZ1294" si="24207">BG1274*AH1294</f>
        <v>0</v>
      </c>
      <c r="CA1294">
        <f t="shared" ref="CA1294" si="24208">BH1274*AI1294</f>
        <v>0</v>
      </c>
      <c r="CB1294">
        <f t="shared" ref="CB1294" si="24209">BI1274*AJ1294</f>
        <v>0</v>
      </c>
      <c r="CC1294">
        <f t="shared" ref="CC1294" si="24210">BJ1274*AK1294</f>
        <v>0</v>
      </c>
      <c r="CD1294">
        <f t="shared" ref="CD1294" si="24211">BK1274*AL1294</f>
        <v>0</v>
      </c>
      <c r="CE1294">
        <f t="shared" ref="CE1294" si="24212">BL1274*AM1294</f>
        <v>0</v>
      </c>
      <c r="CF1294">
        <f t="shared" ref="CF1294" si="24213">BM1274*AN1294</f>
        <v>0</v>
      </c>
      <c r="CG1294">
        <f t="shared" ref="CG1294" si="24214">BN1274*AO1294</f>
        <v>0</v>
      </c>
      <c r="CH1294">
        <f t="shared" ref="CH1294" si="24215">BO1274*AP1294</f>
        <v>0</v>
      </c>
      <c r="CI1294">
        <f t="shared" ref="CI1294" si="24216">BP1274*AQ1294</f>
        <v>0</v>
      </c>
      <c r="CJ1294">
        <f t="shared" ref="CJ1294" si="24217">BQ1274*AR1294</f>
        <v>0</v>
      </c>
      <c r="CK1294">
        <f t="shared" ref="CK1294" si="24218">BR1274*AS1294</f>
        <v>0</v>
      </c>
      <c r="CL1294">
        <f t="shared" ref="CL1294" si="24219">BS1274*AT1294</f>
        <v>0</v>
      </c>
      <c r="CM1294">
        <f t="shared" ref="CM1294" si="24220">BT1274*AU1294</f>
        <v>0</v>
      </c>
      <c r="CN1294">
        <f t="shared" ref="CN1294" si="24221">BU1274*AV1294</f>
        <v>0</v>
      </c>
      <c r="CO1294">
        <f t="shared" ref="CO1294" si="24222">BV1274*AW1294</f>
        <v>0</v>
      </c>
      <c r="CP1294">
        <f t="shared" ref="CP1294" si="24223">BW1274*AX1294</f>
        <v>0</v>
      </c>
      <c r="CQ1294">
        <f t="shared" ref="CQ1294" si="24224">BX1274*AY1294</f>
        <v>0</v>
      </c>
      <c r="CR1294">
        <f t="shared" ref="CR1294" si="24225">BY1274*AZ1294</f>
        <v>0</v>
      </c>
      <c r="CS1294">
        <f t="shared" ref="CS1294" si="24226">BZ1274*BA1294</f>
        <v>0</v>
      </c>
      <c r="CT1294">
        <f t="shared" ref="CT1294" si="24227">CA1274*BB1294</f>
        <v>0</v>
      </c>
    </row>
    <row r="1295" spans="6:98" x14ac:dyDescent="0.3">
      <c r="F1295" s="91">
        <f t="shared" ref="F1295:H1295" si="24228">F1294</f>
        <v>75</v>
      </c>
      <c r="G1295" s="91">
        <f t="shared" si="24228"/>
        <v>75</v>
      </c>
      <c r="H1295" s="4">
        <f t="shared" si="24228"/>
        <v>1</v>
      </c>
      <c r="I1295">
        <v>100</v>
      </c>
      <c r="J1295" s="48">
        <f t="shared" si="23632"/>
        <v>0</v>
      </c>
      <c r="K1295" s="48">
        <f t="shared" si="23896"/>
        <v>0</v>
      </c>
      <c r="L1295" s="98">
        <f t="shared" si="23634"/>
        <v>0</v>
      </c>
      <c r="M1295" s="48"/>
      <c r="N1295" s="48"/>
      <c r="O1295" s="48"/>
      <c r="P1295" s="48"/>
      <c r="Q1295" s="48"/>
      <c r="R1295" s="48"/>
      <c r="S1295" s="48"/>
      <c r="T1295" s="48"/>
      <c r="U1295" s="48"/>
      <c r="V1295" s="48"/>
      <c r="W1295" s="48"/>
      <c r="X1295" s="48"/>
      <c r="Y1295" s="48"/>
      <c r="Z1295" s="48"/>
      <c r="AA1295" s="48"/>
      <c r="AB1295" s="48"/>
      <c r="AC1295" s="48"/>
      <c r="AD1295" s="48"/>
      <c r="AE1295" s="48"/>
      <c r="AF1295" s="48"/>
      <c r="AG1295" s="48"/>
      <c r="AH1295" s="48">
        <f>$J1295+$K1295+$L1295</f>
        <v>0</v>
      </c>
      <c r="AI1295" s="48">
        <f t="shared" si="24183"/>
        <v>0</v>
      </c>
      <c r="AJ1295" s="48">
        <f t="shared" si="24183"/>
        <v>0</v>
      </c>
      <c r="AK1295" s="48">
        <f t="shared" si="24183"/>
        <v>0</v>
      </c>
      <c r="AL1295" s="48">
        <f t="shared" si="24183"/>
        <v>0</v>
      </c>
      <c r="AM1295" s="48">
        <f t="shared" si="24183"/>
        <v>0</v>
      </c>
      <c r="AN1295" s="48">
        <f t="shared" si="24183"/>
        <v>0</v>
      </c>
      <c r="AO1295" s="48">
        <f t="shared" si="24183"/>
        <v>0</v>
      </c>
      <c r="AP1295" s="48">
        <f t="shared" si="24158"/>
        <v>0</v>
      </c>
      <c r="AQ1295" s="48">
        <f t="shared" si="24158"/>
        <v>0</v>
      </c>
      <c r="AR1295" s="48">
        <f t="shared" si="24158"/>
        <v>0</v>
      </c>
      <c r="AS1295" s="48">
        <f t="shared" si="24158"/>
        <v>0</v>
      </c>
      <c r="AT1295" s="48">
        <f t="shared" si="24158"/>
        <v>0</v>
      </c>
      <c r="AU1295" s="48">
        <f t="shared" si="24158"/>
        <v>0</v>
      </c>
      <c r="AV1295" s="48">
        <f t="shared" si="24158"/>
        <v>0</v>
      </c>
      <c r="AW1295" s="48">
        <f t="shared" si="24158"/>
        <v>0</v>
      </c>
      <c r="AX1295" s="48">
        <f t="shared" si="24158"/>
        <v>0</v>
      </c>
      <c r="AY1295" s="48">
        <f t="shared" si="23825"/>
        <v>0</v>
      </c>
      <c r="AZ1295" s="48">
        <f t="shared" si="23825"/>
        <v>0</v>
      </c>
      <c r="BA1295" s="48">
        <f t="shared" si="23825"/>
        <v>0</v>
      </c>
      <c r="BB1295" s="48">
        <f t="shared" si="23825"/>
        <v>0</v>
      </c>
      <c r="BC1295" s="48"/>
      <c r="BE1295" t="s">
        <v>197</v>
      </c>
      <c r="BZ1295">
        <f>BF1274*AH1295</f>
        <v>0</v>
      </c>
      <c r="CA1295">
        <f t="shared" ref="CA1295" si="24229">BG1274*AI1295</f>
        <v>0</v>
      </c>
      <c r="CB1295">
        <f t="shared" ref="CB1295" si="24230">BH1274*AJ1295</f>
        <v>0</v>
      </c>
      <c r="CC1295">
        <f t="shared" ref="CC1295" si="24231">BI1274*AK1295</f>
        <v>0</v>
      </c>
      <c r="CD1295">
        <f t="shared" ref="CD1295" si="24232">BJ1274*AL1295</f>
        <v>0</v>
      </c>
      <c r="CE1295">
        <f t="shared" ref="CE1295" si="24233">BK1274*AM1295</f>
        <v>0</v>
      </c>
      <c r="CF1295">
        <f t="shared" ref="CF1295" si="24234">BL1274*AN1295</f>
        <v>0</v>
      </c>
      <c r="CG1295">
        <f t="shared" ref="CG1295" si="24235">BM1274*AO1295</f>
        <v>0</v>
      </c>
      <c r="CH1295">
        <f t="shared" ref="CH1295" si="24236">BN1274*AP1295</f>
        <v>0</v>
      </c>
      <c r="CI1295">
        <f t="shared" ref="CI1295" si="24237">BO1274*AQ1295</f>
        <v>0</v>
      </c>
      <c r="CJ1295">
        <f t="shared" ref="CJ1295" si="24238">BP1274*AR1295</f>
        <v>0</v>
      </c>
      <c r="CK1295">
        <f t="shared" ref="CK1295" si="24239">BQ1274*AS1295</f>
        <v>0</v>
      </c>
      <c r="CL1295">
        <f t="shared" ref="CL1295" si="24240">BR1274*AT1295</f>
        <v>0</v>
      </c>
      <c r="CM1295">
        <f t="shared" ref="CM1295" si="24241">BS1274*AU1295</f>
        <v>0</v>
      </c>
      <c r="CN1295">
        <f t="shared" ref="CN1295" si="24242">BT1274*AV1295</f>
        <v>0</v>
      </c>
      <c r="CO1295">
        <f t="shared" ref="CO1295" si="24243">BU1274*AW1295</f>
        <v>0</v>
      </c>
      <c r="CP1295">
        <f t="shared" ref="CP1295" si="24244">BV1274*AX1295</f>
        <v>0</v>
      </c>
      <c r="CQ1295">
        <f t="shared" ref="CQ1295" si="24245">BW1274*AY1295</f>
        <v>0</v>
      </c>
      <c r="CR1295">
        <f t="shared" ref="CR1295" si="24246">BX1274*AZ1295</f>
        <v>0</v>
      </c>
      <c r="CS1295">
        <f t="shared" ref="CS1295" si="24247">BY1274*BA1295</f>
        <v>0</v>
      </c>
      <c r="CT1295">
        <f t="shared" ref="CT1295" si="24248">BZ1274*BB1295</f>
        <v>0</v>
      </c>
    </row>
    <row r="1296" spans="6:98" x14ac:dyDescent="0.3">
      <c r="F1296" s="91">
        <f t="shared" ref="F1296:H1296" si="24249">F1295</f>
        <v>75</v>
      </c>
      <c r="G1296" s="91">
        <f t="shared" si="24249"/>
        <v>75</v>
      </c>
      <c r="H1296" s="4">
        <f t="shared" si="24249"/>
        <v>1</v>
      </c>
      <c r="I1296">
        <v>105</v>
      </c>
      <c r="J1296" s="48">
        <f t="shared" si="23632"/>
        <v>0</v>
      </c>
      <c r="K1296" s="48">
        <f t="shared" si="23896"/>
        <v>0</v>
      </c>
      <c r="L1296" s="98">
        <f t="shared" si="23634"/>
        <v>0</v>
      </c>
      <c r="M1296" s="48"/>
      <c r="N1296" s="48"/>
      <c r="O1296" s="48"/>
      <c r="P1296" s="48"/>
      <c r="Q1296" s="48"/>
      <c r="R1296" s="48"/>
      <c r="S1296" s="48"/>
      <c r="T1296" s="48"/>
      <c r="U1296" s="48"/>
      <c r="V1296" s="48"/>
      <c r="W1296" s="48"/>
      <c r="X1296" s="48"/>
      <c r="Y1296" s="48"/>
      <c r="Z1296" s="48"/>
      <c r="AA1296" s="48"/>
      <c r="AB1296" s="48"/>
      <c r="AC1296" s="48"/>
      <c r="AD1296" s="48"/>
      <c r="AE1296" s="48"/>
      <c r="AF1296" s="48"/>
      <c r="AG1296" s="48"/>
      <c r="AH1296" s="48"/>
      <c r="AI1296" s="48">
        <f>$J1296+$K1296+$L1296</f>
        <v>0</v>
      </c>
      <c r="AJ1296" s="48">
        <f t="shared" si="24183"/>
        <v>0</v>
      </c>
      <c r="AK1296" s="48">
        <f t="shared" si="24183"/>
        <v>0</v>
      </c>
      <c r="AL1296" s="48">
        <f t="shared" si="24183"/>
        <v>0</v>
      </c>
      <c r="AM1296" s="48">
        <f t="shared" si="24183"/>
        <v>0</v>
      </c>
      <c r="AN1296" s="48">
        <f t="shared" si="24183"/>
        <v>0</v>
      </c>
      <c r="AO1296" s="48">
        <f t="shared" si="24183"/>
        <v>0</v>
      </c>
      <c r="AP1296" s="48">
        <f t="shared" si="24158"/>
        <v>0</v>
      </c>
      <c r="AQ1296" s="48">
        <f t="shared" si="24158"/>
        <v>0</v>
      </c>
      <c r="AR1296" s="48">
        <f t="shared" si="24158"/>
        <v>0</v>
      </c>
      <c r="AS1296" s="48">
        <f t="shared" si="24158"/>
        <v>0</v>
      </c>
      <c r="AT1296" s="48">
        <f t="shared" si="24158"/>
        <v>0</v>
      </c>
      <c r="AU1296" s="48">
        <f t="shared" si="24158"/>
        <v>0</v>
      </c>
      <c r="AV1296" s="48">
        <f t="shared" si="24158"/>
        <v>0</v>
      </c>
      <c r="AW1296" s="48">
        <f t="shared" si="24158"/>
        <v>0</v>
      </c>
      <c r="AX1296" s="48">
        <f t="shared" si="24158"/>
        <v>0</v>
      </c>
      <c r="AY1296" s="48">
        <f t="shared" si="23825"/>
        <v>0</v>
      </c>
      <c r="AZ1296" s="48">
        <f t="shared" si="23825"/>
        <v>0</v>
      </c>
      <c r="BA1296" s="48">
        <f t="shared" si="23825"/>
        <v>0</v>
      </c>
      <c r="BB1296" s="48">
        <f t="shared" si="23825"/>
        <v>0</v>
      </c>
      <c r="BC1296" s="48"/>
      <c r="BE1296" t="s">
        <v>198</v>
      </c>
      <c r="CA1296">
        <f>BF1274*AI1296</f>
        <v>0</v>
      </c>
      <c r="CB1296">
        <f t="shared" ref="CB1296" si="24250">BG1274*AJ1296</f>
        <v>0</v>
      </c>
      <c r="CC1296">
        <f t="shared" ref="CC1296" si="24251">BH1274*AK1296</f>
        <v>0</v>
      </c>
      <c r="CD1296">
        <f t="shared" ref="CD1296" si="24252">BI1274*AL1296</f>
        <v>0</v>
      </c>
      <c r="CE1296">
        <f t="shared" ref="CE1296" si="24253">BJ1274*AM1296</f>
        <v>0</v>
      </c>
      <c r="CF1296">
        <f t="shared" ref="CF1296" si="24254">BK1274*AN1296</f>
        <v>0</v>
      </c>
      <c r="CG1296">
        <f t="shared" ref="CG1296" si="24255">BL1274*AO1296</f>
        <v>0</v>
      </c>
      <c r="CH1296">
        <f t="shared" ref="CH1296" si="24256">BM1274*AP1296</f>
        <v>0</v>
      </c>
      <c r="CI1296">
        <f t="shared" ref="CI1296" si="24257">BN1274*AQ1296</f>
        <v>0</v>
      </c>
      <c r="CJ1296">
        <f t="shared" ref="CJ1296" si="24258">BO1274*AR1296</f>
        <v>0</v>
      </c>
      <c r="CK1296">
        <f t="shared" ref="CK1296" si="24259">BP1274*AS1296</f>
        <v>0</v>
      </c>
      <c r="CL1296">
        <f t="shared" ref="CL1296" si="24260">BQ1274*AT1296</f>
        <v>0</v>
      </c>
      <c r="CM1296">
        <f t="shared" ref="CM1296" si="24261">BR1274*AU1296</f>
        <v>0</v>
      </c>
      <c r="CN1296">
        <f t="shared" ref="CN1296" si="24262">BS1274*AV1296</f>
        <v>0</v>
      </c>
      <c r="CO1296">
        <f t="shared" ref="CO1296" si="24263">BT1274*AW1296</f>
        <v>0</v>
      </c>
      <c r="CP1296">
        <f t="shared" ref="CP1296" si="24264">BU1274*AX1296</f>
        <v>0</v>
      </c>
      <c r="CQ1296">
        <f t="shared" ref="CQ1296" si="24265">BV1274*AY1296</f>
        <v>0</v>
      </c>
      <c r="CR1296">
        <f t="shared" ref="CR1296" si="24266">BW1274*AZ1296</f>
        <v>0</v>
      </c>
      <c r="CS1296">
        <f t="shared" ref="CS1296" si="24267">BX1274*BA1296</f>
        <v>0</v>
      </c>
      <c r="CT1296">
        <f t="shared" ref="CT1296" si="24268">BY1274*BB1296</f>
        <v>0</v>
      </c>
    </row>
    <row r="1297" spans="6:98" x14ac:dyDescent="0.3">
      <c r="F1297" s="91">
        <f t="shared" ref="F1297:H1297" si="24269">F1296</f>
        <v>75</v>
      </c>
      <c r="G1297" s="91">
        <f t="shared" si="24269"/>
        <v>75</v>
      </c>
      <c r="H1297" s="4">
        <f t="shared" si="24269"/>
        <v>1</v>
      </c>
      <c r="I1297">
        <v>110</v>
      </c>
      <c r="J1297" s="48">
        <f t="shared" si="23632"/>
        <v>0</v>
      </c>
      <c r="K1297" s="48">
        <f t="shared" si="23896"/>
        <v>0</v>
      </c>
      <c r="L1297" s="98">
        <f t="shared" si="23634"/>
        <v>0</v>
      </c>
      <c r="M1297" s="48"/>
      <c r="N1297" s="48"/>
      <c r="O1297" s="48"/>
      <c r="P1297" s="48"/>
      <c r="Q1297" s="48"/>
      <c r="R1297" s="48"/>
      <c r="S1297" s="48"/>
      <c r="T1297" s="48"/>
      <c r="U1297" s="48"/>
      <c r="V1297" s="48"/>
      <c r="W1297" s="48"/>
      <c r="X1297" s="48"/>
      <c r="Y1297" s="48"/>
      <c r="Z1297" s="48"/>
      <c r="AA1297" s="48"/>
      <c r="AB1297" s="48"/>
      <c r="AC1297" s="48"/>
      <c r="AD1297" s="48"/>
      <c r="AE1297" s="48"/>
      <c r="AF1297" s="48"/>
      <c r="AG1297" s="48"/>
      <c r="AH1297" s="48"/>
      <c r="AI1297" s="48"/>
      <c r="AJ1297" s="48">
        <f>$J1297+$K1297+$L1297</f>
        <v>0</v>
      </c>
      <c r="AK1297" s="48">
        <f t="shared" si="24183"/>
        <v>0</v>
      </c>
      <c r="AL1297" s="48">
        <f t="shared" si="24183"/>
        <v>0</v>
      </c>
      <c r="AM1297" s="48">
        <f t="shared" si="24183"/>
        <v>0</v>
      </c>
      <c r="AN1297" s="48">
        <f t="shared" si="24183"/>
        <v>0</v>
      </c>
      <c r="AO1297" s="48">
        <f t="shared" si="24183"/>
        <v>0</v>
      </c>
      <c r="AP1297" s="48">
        <f t="shared" si="24158"/>
        <v>0</v>
      </c>
      <c r="AQ1297" s="48">
        <f t="shared" si="24158"/>
        <v>0</v>
      </c>
      <c r="AR1297" s="48">
        <f t="shared" si="24158"/>
        <v>0</v>
      </c>
      <c r="AS1297" s="48">
        <f t="shared" si="24158"/>
        <v>0</v>
      </c>
      <c r="AT1297" s="48">
        <f t="shared" si="24158"/>
        <v>0</v>
      </c>
      <c r="AU1297" s="48">
        <f t="shared" si="24158"/>
        <v>0</v>
      </c>
      <c r="AV1297" s="48">
        <f t="shared" si="24158"/>
        <v>0</v>
      </c>
      <c r="AW1297" s="48">
        <f t="shared" si="24158"/>
        <v>0</v>
      </c>
      <c r="AX1297" s="48">
        <f t="shared" si="24158"/>
        <v>0</v>
      </c>
      <c r="AY1297" s="48">
        <f t="shared" si="24158"/>
        <v>0</v>
      </c>
      <c r="AZ1297" s="48">
        <f t="shared" si="24158"/>
        <v>0</v>
      </c>
      <c r="BA1297" s="48">
        <f t="shared" si="24158"/>
        <v>0</v>
      </c>
      <c r="BB1297" s="48">
        <f t="shared" si="24158"/>
        <v>0</v>
      </c>
      <c r="BC1297" s="48"/>
      <c r="BE1297" t="s">
        <v>199</v>
      </c>
      <c r="CB1297">
        <f>BF1274*AJ1297</f>
        <v>0</v>
      </c>
      <c r="CC1297">
        <f t="shared" ref="CC1297" si="24270">BG1274*AK1297</f>
        <v>0</v>
      </c>
      <c r="CD1297">
        <f t="shared" ref="CD1297" si="24271">BH1274*AL1297</f>
        <v>0</v>
      </c>
      <c r="CE1297">
        <f t="shared" ref="CE1297" si="24272">BI1274*AM1297</f>
        <v>0</v>
      </c>
      <c r="CF1297">
        <f t="shared" ref="CF1297" si="24273">BJ1274*AN1297</f>
        <v>0</v>
      </c>
      <c r="CG1297">
        <f t="shared" ref="CG1297" si="24274">BK1274*AO1297</f>
        <v>0</v>
      </c>
      <c r="CH1297">
        <f t="shared" ref="CH1297" si="24275">BL1274*AP1297</f>
        <v>0</v>
      </c>
      <c r="CI1297">
        <f t="shared" ref="CI1297" si="24276">BM1274*AQ1297</f>
        <v>0</v>
      </c>
      <c r="CJ1297">
        <f t="shared" ref="CJ1297" si="24277">BN1274*AR1297</f>
        <v>0</v>
      </c>
      <c r="CK1297">
        <f t="shared" ref="CK1297" si="24278">BO1274*AS1297</f>
        <v>0</v>
      </c>
      <c r="CL1297">
        <f t="shared" ref="CL1297" si="24279">BP1274*AT1297</f>
        <v>0</v>
      </c>
      <c r="CM1297">
        <f t="shared" ref="CM1297" si="24280">BQ1274*AU1297</f>
        <v>0</v>
      </c>
      <c r="CN1297">
        <f t="shared" ref="CN1297" si="24281">BR1274*AV1297</f>
        <v>0</v>
      </c>
      <c r="CO1297">
        <f t="shared" ref="CO1297" si="24282">BS1274*AW1297</f>
        <v>0</v>
      </c>
      <c r="CP1297">
        <f t="shared" ref="CP1297" si="24283">BT1274*AX1297</f>
        <v>0</v>
      </c>
      <c r="CQ1297">
        <f t="shared" ref="CQ1297" si="24284">BU1274*AY1297</f>
        <v>0</v>
      </c>
      <c r="CR1297">
        <f t="shared" ref="CR1297" si="24285">BV1274*AZ1297</f>
        <v>0</v>
      </c>
      <c r="CS1297">
        <f t="shared" ref="CS1297" si="24286">BW1274*BA1297</f>
        <v>0</v>
      </c>
      <c r="CT1297">
        <f t="shared" ref="CT1297" si="24287">BX1274*BB1297</f>
        <v>0</v>
      </c>
    </row>
    <row r="1298" spans="6:98" x14ac:dyDescent="0.3">
      <c r="F1298" s="91">
        <f t="shared" ref="F1298:H1298" si="24288">F1297</f>
        <v>75</v>
      </c>
      <c r="G1298" s="91">
        <f t="shared" si="24288"/>
        <v>75</v>
      </c>
      <c r="H1298" s="4">
        <f t="shared" si="24288"/>
        <v>1</v>
      </c>
      <c r="I1298">
        <v>115</v>
      </c>
      <c r="J1298" s="48">
        <f t="shared" si="23632"/>
        <v>0</v>
      </c>
      <c r="K1298" s="48">
        <f t="shared" si="23896"/>
        <v>0</v>
      </c>
      <c r="L1298" s="98">
        <f t="shared" si="23634"/>
        <v>0</v>
      </c>
      <c r="M1298" s="48"/>
      <c r="N1298" s="48"/>
      <c r="O1298" s="48"/>
      <c r="P1298" s="48"/>
      <c r="Q1298" s="48"/>
      <c r="R1298" s="48"/>
      <c r="S1298" s="48"/>
      <c r="T1298" s="48"/>
      <c r="U1298" s="48"/>
      <c r="V1298" s="48"/>
      <c r="W1298" s="48"/>
      <c r="X1298" s="48"/>
      <c r="Y1298" s="48"/>
      <c r="Z1298" s="48"/>
      <c r="AA1298" s="48"/>
      <c r="AB1298" s="48"/>
      <c r="AC1298" s="48"/>
      <c r="AD1298" s="48"/>
      <c r="AE1298" s="48"/>
      <c r="AF1298" s="48"/>
      <c r="AG1298" s="48"/>
      <c r="AH1298" s="48"/>
      <c r="AI1298" s="48"/>
      <c r="AJ1298" s="48"/>
      <c r="AK1298" s="48">
        <f>$J1298+$K1298+$L1298</f>
        <v>0</v>
      </c>
      <c r="AL1298" s="48">
        <f t="shared" si="24183"/>
        <v>0</v>
      </c>
      <c r="AM1298" s="48">
        <f t="shared" si="24183"/>
        <v>0</v>
      </c>
      <c r="AN1298" s="48">
        <f t="shared" si="24183"/>
        <v>0</v>
      </c>
      <c r="AO1298" s="48">
        <f t="shared" si="24183"/>
        <v>0</v>
      </c>
      <c r="AP1298" s="48">
        <f t="shared" si="24158"/>
        <v>0</v>
      </c>
      <c r="AQ1298" s="48">
        <f t="shared" si="24158"/>
        <v>0</v>
      </c>
      <c r="AR1298" s="48">
        <f t="shared" si="24158"/>
        <v>0</v>
      </c>
      <c r="AS1298" s="48">
        <f t="shared" si="24158"/>
        <v>0</v>
      </c>
      <c r="AT1298" s="48">
        <f t="shared" si="24158"/>
        <v>0</v>
      </c>
      <c r="AU1298" s="48">
        <f t="shared" si="24158"/>
        <v>0</v>
      </c>
      <c r="AV1298" s="48">
        <f t="shared" si="24158"/>
        <v>0</v>
      </c>
      <c r="AW1298" s="48">
        <f t="shared" si="24158"/>
        <v>0</v>
      </c>
      <c r="AX1298" s="48">
        <f t="shared" si="24158"/>
        <v>0</v>
      </c>
      <c r="AY1298" s="48">
        <f t="shared" si="24158"/>
        <v>0</v>
      </c>
      <c r="AZ1298" s="48">
        <f t="shared" si="24158"/>
        <v>0</v>
      </c>
      <c r="BA1298" s="48">
        <f t="shared" si="24158"/>
        <v>0</v>
      </c>
      <c r="BB1298" s="48">
        <f t="shared" si="24158"/>
        <v>0</v>
      </c>
      <c r="BC1298" s="48"/>
      <c r="BE1298" t="s">
        <v>200</v>
      </c>
      <c r="CC1298">
        <f>BF1274*AK1298</f>
        <v>0</v>
      </c>
      <c r="CD1298">
        <f t="shared" ref="CD1298" si="24289">BG1274*AL1298</f>
        <v>0</v>
      </c>
      <c r="CE1298">
        <f t="shared" ref="CE1298" si="24290">BH1274*AM1298</f>
        <v>0</v>
      </c>
      <c r="CF1298">
        <f t="shared" ref="CF1298" si="24291">BI1274*AN1298</f>
        <v>0</v>
      </c>
      <c r="CG1298">
        <f t="shared" ref="CG1298" si="24292">BJ1274*AO1298</f>
        <v>0</v>
      </c>
      <c r="CH1298">
        <f t="shared" ref="CH1298" si="24293">BK1274*AP1298</f>
        <v>0</v>
      </c>
      <c r="CI1298">
        <f t="shared" ref="CI1298" si="24294">BL1274*AQ1298</f>
        <v>0</v>
      </c>
      <c r="CJ1298">
        <f t="shared" ref="CJ1298" si="24295">BM1274*AR1298</f>
        <v>0</v>
      </c>
      <c r="CK1298">
        <f t="shared" ref="CK1298" si="24296">BN1274*AS1298</f>
        <v>0</v>
      </c>
      <c r="CL1298">
        <f t="shared" ref="CL1298" si="24297">BO1274*AT1298</f>
        <v>0</v>
      </c>
      <c r="CM1298">
        <f t="shared" ref="CM1298" si="24298">BP1274*AU1298</f>
        <v>0</v>
      </c>
      <c r="CN1298">
        <f t="shared" ref="CN1298" si="24299">BQ1274*AV1298</f>
        <v>0</v>
      </c>
      <c r="CO1298">
        <f t="shared" ref="CO1298" si="24300">BR1274*AW1298</f>
        <v>0</v>
      </c>
      <c r="CP1298">
        <f t="shared" ref="CP1298" si="24301">BS1274*AX1298</f>
        <v>0</v>
      </c>
      <c r="CQ1298">
        <f t="shared" ref="CQ1298" si="24302">BT1274*AY1298</f>
        <v>0</v>
      </c>
      <c r="CR1298">
        <f t="shared" ref="CR1298" si="24303">BU1274*AZ1298</f>
        <v>0</v>
      </c>
      <c r="CS1298">
        <f t="shared" ref="CS1298" si="24304">BV1274*BA1298</f>
        <v>0</v>
      </c>
      <c r="CT1298">
        <f t="shared" ref="CT1298" si="24305">BW1274*BB1298</f>
        <v>0</v>
      </c>
    </row>
    <row r="1299" spans="6:98" x14ac:dyDescent="0.3">
      <c r="F1299" s="91">
        <f t="shared" ref="F1299:H1299" si="24306">F1298</f>
        <v>75</v>
      </c>
      <c r="G1299" s="91">
        <f t="shared" si="24306"/>
        <v>75</v>
      </c>
      <c r="H1299" s="4">
        <f t="shared" si="24306"/>
        <v>1</v>
      </c>
      <c r="I1299">
        <v>120</v>
      </c>
      <c r="J1299" s="48">
        <f t="shared" si="23632"/>
        <v>0</v>
      </c>
      <c r="K1299" s="48">
        <f>IF(IF(AND(I1299&gt;=(F1299*2),I1299&lt;=G1299+F1299+(G1299-F1299+5)+1),((H1299)^2)*(I1300-F1299*2)/5,0)&lt;=H1299,IF(AND(I1299&gt;=(F1299*2),I1299&lt;=G1299+F1299+(G1299-F1299+5)+1),((H1299)^2)*(I1300-F1299*2)/5,0),(K1298-H1299^2))</f>
        <v>0</v>
      </c>
      <c r="L1299" s="98">
        <f t="shared" si="23634"/>
        <v>0</v>
      </c>
      <c r="M1299" s="48"/>
      <c r="N1299" s="48"/>
      <c r="O1299" s="48"/>
      <c r="P1299" s="48"/>
      <c r="Q1299" s="48"/>
      <c r="R1299" s="48"/>
      <c r="S1299" s="48"/>
      <c r="T1299" s="48"/>
      <c r="U1299" s="48"/>
      <c r="V1299" s="48"/>
      <c r="W1299" s="48"/>
      <c r="X1299" s="48"/>
      <c r="Y1299" s="48"/>
      <c r="Z1299" s="48"/>
      <c r="AA1299" s="48"/>
      <c r="AB1299" s="48"/>
      <c r="AC1299" s="48"/>
      <c r="AD1299" s="48"/>
      <c r="AE1299" s="48"/>
      <c r="AF1299" s="48"/>
      <c r="AG1299" s="48"/>
      <c r="AH1299" s="48"/>
      <c r="AI1299" s="48"/>
      <c r="AJ1299" s="48"/>
      <c r="AK1299" s="48"/>
      <c r="AL1299" s="48">
        <f>$J1299+$K1299+$L1299</f>
        <v>0</v>
      </c>
      <c r="AM1299" s="48">
        <f t="shared" si="24183"/>
        <v>0</v>
      </c>
      <c r="AN1299" s="48">
        <f t="shared" si="24183"/>
        <v>0</v>
      </c>
      <c r="AO1299" s="48">
        <f t="shared" si="24183"/>
        <v>0</v>
      </c>
      <c r="AP1299" s="48">
        <f t="shared" si="24158"/>
        <v>0</v>
      </c>
      <c r="AQ1299" s="48">
        <f t="shared" si="24158"/>
        <v>0</v>
      </c>
      <c r="AR1299" s="48">
        <f t="shared" si="24158"/>
        <v>0</v>
      </c>
      <c r="AS1299" s="48">
        <f t="shared" si="24158"/>
        <v>0</v>
      </c>
      <c r="AT1299" s="48">
        <f t="shared" si="24158"/>
        <v>0</v>
      </c>
      <c r="AU1299" s="48">
        <f t="shared" si="24158"/>
        <v>0</v>
      </c>
      <c r="AV1299" s="48">
        <f t="shared" si="24158"/>
        <v>0</v>
      </c>
      <c r="AW1299" s="48">
        <f t="shared" si="24158"/>
        <v>0</v>
      </c>
      <c r="AX1299" s="48">
        <f t="shared" si="24158"/>
        <v>0</v>
      </c>
      <c r="AY1299" s="48">
        <f t="shared" si="24158"/>
        <v>0</v>
      </c>
      <c r="AZ1299" s="48">
        <f t="shared" si="24158"/>
        <v>0</v>
      </c>
      <c r="BA1299" s="48">
        <f t="shared" si="24158"/>
        <v>0</v>
      </c>
      <c r="BB1299" s="48">
        <f t="shared" si="24158"/>
        <v>0</v>
      </c>
      <c r="BC1299" s="48"/>
      <c r="BE1299" t="s">
        <v>201</v>
      </c>
      <c r="CD1299">
        <f>BF1274*AL1299</f>
        <v>0</v>
      </c>
      <c r="CE1299">
        <f t="shared" ref="CE1299" si="24307">BG1274*AM1299</f>
        <v>0</v>
      </c>
      <c r="CF1299">
        <f t="shared" ref="CF1299" si="24308">BH1274*AN1299</f>
        <v>0</v>
      </c>
      <c r="CG1299">
        <f t="shared" ref="CG1299" si="24309">BI1274*AO1299</f>
        <v>0</v>
      </c>
      <c r="CH1299">
        <f t="shared" ref="CH1299" si="24310">BJ1274*AP1299</f>
        <v>0</v>
      </c>
      <c r="CI1299">
        <f t="shared" ref="CI1299" si="24311">BK1274*AQ1299</f>
        <v>0</v>
      </c>
      <c r="CJ1299">
        <f t="shared" ref="CJ1299" si="24312">BL1274*AR1299</f>
        <v>0</v>
      </c>
      <c r="CK1299">
        <f t="shared" ref="CK1299" si="24313">BM1274*AS1299</f>
        <v>0</v>
      </c>
      <c r="CL1299">
        <f t="shared" ref="CL1299" si="24314">BN1274*AT1299</f>
        <v>0</v>
      </c>
      <c r="CM1299">
        <f t="shared" ref="CM1299" si="24315">BO1274*AU1299</f>
        <v>0</v>
      </c>
      <c r="CN1299">
        <f t="shared" ref="CN1299" si="24316">BP1274*AV1299</f>
        <v>0</v>
      </c>
      <c r="CO1299">
        <f t="shared" ref="CO1299" si="24317">BQ1274*AW1299</f>
        <v>0</v>
      </c>
      <c r="CP1299">
        <f t="shared" ref="CP1299" si="24318">BR1274*AX1299</f>
        <v>0</v>
      </c>
      <c r="CQ1299">
        <f t="shared" ref="CQ1299" si="24319">BS1274*AY1299</f>
        <v>0</v>
      </c>
      <c r="CR1299">
        <f t="shared" ref="CR1299" si="24320">BT1274*AZ1299</f>
        <v>0</v>
      </c>
      <c r="CS1299">
        <f t="shared" ref="CS1299" si="24321">BU1274*BA1299</f>
        <v>0</v>
      </c>
      <c r="CT1299">
        <f t="shared" ref="CT1299" si="24322">BV1274*BB1299</f>
        <v>0</v>
      </c>
    </row>
    <row r="1300" spans="6:98" x14ac:dyDescent="0.3">
      <c r="F1300" s="91">
        <f t="shared" ref="F1300:H1300" si="24323">F1299</f>
        <v>75</v>
      </c>
      <c r="G1300" s="91">
        <f t="shared" si="24323"/>
        <v>75</v>
      </c>
      <c r="H1300" s="4">
        <f t="shared" si="24323"/>
        <v>1</v>
      </c>
      <c r="I1300">
        <v>125</v>
      </c>
      <c r="J1300" s="48">
        <f t="shared" si="23632"/>
        <v>0</v>
      </c>
      <c r="K1300" s="48">
        <f t="shared" ref="K1300:K1305" si="24324">IF(IF(AND(I1300&gt;=(F1300*2),I1300&lt;=G1300+F1300+(G1300-F1300+5)+1),((H1300)^2)*(I1301-F1300*2)/5,0)&lt;=H1300,IF(AND(I1300&gt;=(F1300*2),I1300&lt;=G1300+F1300+(G1300-F1300+5)+1),((H1300)^2)*(I1301-F1300*2)/5,0),(K1299-H1300^2))</f>
        <v>0</v>
      </c>
      <c r="L1300" s="98">
        <f t="shared" si="23634"/>
        <v>0</v>
      </c>
      <c r="M1300" s="48"/>
      <c r="N1300" s="48"/>
      <c r="O1300" s="48"/>
      <c r="P1300" s="48"/>
      <c r="Q1300" s="48"/>
      <c r="R1300" s="48"/>
      <c r="S1300" s="48"/>
      <c r="T1300" s="48"/>
      <c r="U1300" s="48"/>
      <c r="V1300" s="48"/>
      <c r="W1300" s="48"/>
      <c r="X1300" s="48"/>
      <c r="Y1300" s="48"/>
      <c r="Z1300" s="48"/>
      <c r="AA1300" s="48"/>
      <c r="AB1300" s="48"/>
      <c r="AC1300" s="48"/>
      <c r="AD1300" s="48"/>
      <c r="AE1300" s="48"/>
      <c r="AF1300" s="48"/>
      <c r="AG1300" s="48"/>
      <c r="AH1300" s="48"/>
      <c r="AI1300" s="48"/>
      <c r="AJ1300" s="48"/>
      <c r="AK1300" s="48"/>
      <c r="AL1300" s="48"/>
      <c r="AM1300" s="48">
        <f>$J1300+$K1300+$L1300</f>
        <v>0</v>
      </c>
      <c r="AN1300" s="48">
        <f t="shared" si="24183"/>
        <v>0</v>
      </c>
      <c r="AO1300" s="48">
        <f t="shared" si="24183"/>
        <v>0</v>
      </c>
      <c r="AP1300" s="48">
        <f t="shared" si="24158"/>
        <v>0</v>
      </c>
      <c r="AQ1300" s="48">
        <f t="shared" si="24158"/>
        <v>0</v>
      </c>
      <c r="AR1300" s="48">
        <f t="shared" si="24158"/>
        <v>0</v>
      </c>
      <c r="AS1300" s="48">
        <f t="shared" si="24158"/>
        <v>0</v>
      </c>
      <c r="AT1300" s="48">
        <f t="shared" si="24158"/>
        <v>0</v>
      </c>
      <c r="AU1300" s="48">
        <f t="shared" si="24158"/>
        <v>0</v>
      </c>
      <c r="AV1300" s="48">
        <f t="shared" si="24158"/>
        <v>0</v>
      </c>
      <c r="AW1300" s="48">
        <f t="shared" si="24158"/>
        <v>0</v>
      </c>
      <c r="AX1300" s="48">
        <f t="shared" si="24158"/>
        <v>0</v>
      </c>
      <c r="AY1300" s="48">
        <f t="shared" si="24158"/>
        <v>0</v>
      </c>
      <c r="AZ1300" s="48">
        <f t="shared" si="24158"/>
        <v>0</v>
      </c>
      <c r="BA1300" s="48">
        <f t="shared" si="24158"/>
        <v>0</v>
      </c>
      <c r="BB1300" s="48">
        <f t="shared" si="24158"/>
        <v>0</v>
      </c>
      <c r="BC1300" s="48"/>
      <c r="BE1300" t="s">
        <v>202</v>
      </c>
      <c r="CE1300">
        <f>BF1274*AM1300</f>
        <v>0</v>
      </c>
      <c r="CF1300">
        <f t="shared" ref="CF1300" si="24325">BG1274*AN1300</f>
        <v>0</v>
      </c>
      <c r="CG1300">
        <f t="shared" ref="CG1300" si="24326">BH1274*AO1300</f>
        <v>0</v>
      </c>
      <c r="CH1300">
        <f t="shared" ref="CH1300" si="24327">BI1274*AP1300</f>
        <v>0</v>
      </c>
      <c r="CI1300">
        <f t="shared" ref="CI1300" si="24328">BJ1274*AQ1300</f>
        <v>0</v>
      </c>
      <c r="CJ1300">
        <f t="shared" ref="CJ1300" si="24329">BK1274*AR1300</f>
        <v>0</v>
      </c>
      <c r="CK1300">
        <f t="shared" ref="CK1300" si="24330">BL1274*AS1300</f>
        <v>0</v>
      </c>
      <c r="CL1300">
        <f t="shared" ref="CL1300" si="24331">BM1274*AT1300</f>
        <v>0</v>
      </c>
      <c r="CM1300">
        <f t="shared" ref="CM1300" si="24332">BN1274*AU1300</f>
        <v>0</v>
      </c>
      <c r="CN1300">
        <f t="shared" ref="CN1300" si="24333">BO1274*AV1300</f>
        <v>0</v>
      </c>
      <c r="CO1300">
        <f t="shared" ref="CO1300" si="24334">BP1274*AW1300</f>
        <v>0</v>
      </c>
      <c r="CP1300">
        <f t="shared" ref="CP1300" si="24335">BQ1274*AX1300</f>
        <v>0</v>
      </c>
      <c r="CQ1300">
        <f t="shared" ref="CQ1300" si="24336">BR1274*AY1300</f>
        <v>0</v>
      </c>
      <c r="CR1300">
        <f t="shared" ref="CR1300" si="24337">BS1274*AZ1300</f>
        <v>0</v>
      </c>
      <c r="CS1300">
        <f t="shared" ref="CS1300" si="24338">BT1274*BA1300</f>
        <v>0</v>
      </c>
      <c r="CT1300">
        <f t="shared" ref="CT1300" si="24339">BU1274*BB1300</f>
        <v>0</v>
      </c>
    </row>
    <row r="1301" spans="6:98" x14ac:dyDescent="0.3">
      <c r="F1301" s="91">
        <f t="shared" ref="F1301:H1301" si="24340">F1300</f>
        <v>75</v>
      </c>
      <c r="G1301" s="91">
        <f t="shared" si="24340"/>
        <v>75</v>
      </c>
      <c r="H1301" s="4">
        <f t="shared" si="24340"/>
        <v>1</v>
      </c>
      <c r="I1301">
        <v>130</v>
      </c>
      <c r="J1301" s="48">
        <f t="shared" si="23632"/>
        <v>0</v>
      </c>
      <c r="K1301" s="48">
        <f t="shared" si="24324"/>
        <v>0</v>
      </c>
      <c r="L1301" s="98">
        <f t="shared" si="23634"/>
        <v>0</v>
      </c>
      <c r="M1301" s="48"/>
      <c r="N1301" s="48"/>
      <c r="O1301" s="48"/>
      <c r="P1301" s="48"/>
      <c r="Q1301" s="48"/>
      <c r="R1301" s="48"/>
      <c r="S1301" s="48"/>
      <c r="T1301" s="48"/>
      <c r="U1301" s="48"/>
      <c r="V1301" s="48"/>
      <c r="W1301" s="48"/>
      <c r="X1301" s="48"/>
      <c r="Y1301" s="48"/>
      <c r="Z1301" s="48"/>
      <c r="AA1301" s="48"/>
      <c r="AB1301" s="48"/>
      <c r="AC1301" s="48"/>
      <c r="AD1301" s="48"/>
      <c r="AE1301" s="48"/>
      <c r="AF1301" s="48"/>
      <c r="AG1301" s="48"/>
      <c r="AH1301" s="48"/>
      <c r="AI1301" s="48"/>
      <c r="AJ1301" s="48"/>
      <c r="AK1301" s="48"/>
      <c r="AL1301" s="48"/>
      <c r="AM1301" s="48"/>
      <c r="AN1301" s="48">
        <f>$J1301+$K1301+$L1301</f>
        <v>0</v>
      </c>
      <c r="AO1301" s="48">
        <f t="shared" si="24183"/>
        <v>0</v>
      </c>
      <c r="AP1301" s="48">
        <f t="shared" si="24158"/>
        <v>0</v>
      </c>
      <c r="AQ1301" s="48">
        <f t="shared" si="24158"/>
        <v>0</v>
      </c>
      <c r="AR1301" s="48">
        <f t="shared" si="24158"/>
        <v>0</v>
      </c>
      <c r="AS1301" s="48">
        <f t="shared" si="24158"/>
        <v>0</v>
      </c>
      <c r="AT1301" s="48">
        <f t="shared" si="24158"/>
        <v>0</v>
      </c>
      <c r="AU1301" s="48">
        <f t="shared" si="24158"/>
        <v>0</v>
      </c>
      <c r="AV1301" s="48">
        <f t="shared" si="24158"/>
        <v>0</v>
      </c>
      <c r="AW1301" s="48">
        <f t="shared" si="24158"/>
        <v>0</v>
      </c>
      <c r="AX1301" s="48">
        <f t="shared" si="24158"/>
        <v>0</v>
      </c>
      <c r="AY1301" s="48">
        <f t="shared" si="24158"/>
        <v>0</v>
      </c>
      <c r="AZ1301" s="48">
        <f t="shared" si="24158"/>
        <v>0</v>
      </c>
      <c r="BA1301" s="48">
        <f t="shared" si="24158"/>
        <v>0</v>
      </c>
      <c r="BB1301" s="48">
        <f t="shared" si="24158"/>
        <v>0</v>
      </c>
      <c r="BC1301" s="48"/>
      <c r="BE1301" t="s">
        <v>203</v>
      </c>
      <c r="CF1301">
        <f>BF1274*AN1301</f>
        <v>0</v>
      </c>
      <c r="CG1301">
        <f t="shared" ref="CG1301" si="24341">BG1274*AO1301</f>
        <v>0</v>
      </c>
      <c r="CH1301">
        <f t="shared" ref="CH1301" si="24342">BH1274*AP1301</f>
        <v>0</v>
      </c>
      <c r="CI1301">
        <f t="shared" ref="CI1301" si="24343">BI1274*AQ1301</f>
        <v>0</v>
      </c>
      <c r="CJ1301">
        <f t="shared" ref="CJ1301" si="24344">BJ1274*AR1301</f>
        <v>0</v>
      </c>
      <c r="CK1301">
        <f t="shared" ref="CK1301" si="24345">BK1274*AS1301</f>
        <v>0</v>
      </c>
      <c r="CL1301">
        <f t="shared" ref="CL1301" si="24346">BL1274*AT1301</f>
        <v>0</v>
      </c>
      <c r="CM1301">
        <f t="shared" ref="CM1301" si="24347">BM1274*AU1301</f>
        <v>0</v>
      </c>
      <c r="CN1301">
        <f t="shared" ref="CN1301" si="24348">BN1274*AV1301</f>
        <v>0</v>
      </c>
      <c r="CO1301">
        <f t="shared" ref="CO1301" si="24349">BO1274*AW1301</f>
        <v>0</v>
      </c>
      <c r="CP1301">
        <f t="shared" ref="CP1301" si="24350">BP1274*AX1301</f>
        <v>0</v>
      </c>
      <c r="CQ1301">
        <f t="shared" ref="CQ1301" si="24351">BQ1274*AY1301</f>
        <v>0</v>
      </c>
      <c r="CR1301">
        <f t="shared" ref="CR1301" si="24352">BR1274*AZ1301</f>
        <v>0</v>
      </c>
      <c r="CS1301">
        <f t="shared" ref="CS1301" si="24353">BS1274*BA1301</f>
        <v>0</v>
      </c>
      <c r="CT1301">
        <f t="shared" ref="CT1301" si="24354">BT1274*BB1301</f>
        <v>0</v>
      </c>
    </row>
    <row r="1302" spans="6:98" x14ac:dyDescent="0.3">
      <c r="F1302" s="91">
        <f t="shared" ref="F1302:H1302" si="24355">F1301</f>
        <v>75</v>
      </c>
      <c r="G1302" s="91">
        <f t="shared" si="24355"/>
        <v>75</v>
      </c>
      <c r="H1302" s="4">
        <f t="shared" si="24355"/>
        <v>1</v>
      </c>
      <c r="I1302">
        <v>135</v>
      </c>
      <c r="J1302" s="48">
        <f t="shared" si="23632"/>
        <v>0</v>
      </c>
      <c r="K1302" s="48">
        <f t="shared" si="24324"/>
        <v>0</v>
      </c>
      <c r="L1302" s="98">
        <f t="shared" si="23634"/>
        <v>0</v>
      </c>
      <c r="M1302" s="48"/>
      <c r="N1302" s="48"/>
      <c r="O1302" s="48"/>
      <c r="P1302" s="48"/>
      <c r="Q1302" s="48"/>
      <c r="R1302" s="48"/>
      <c r="S1302" s="48"/>
      <c r="T1302" s="48"/>
      <c r="U1302" s="48"/>
      <c r="V1302" s="48"/>
      <c r="W1302" s="48"/>
      <c r="X1302" s="48"/>
      <c r="Y1302" s="48"/>
      <c r="Z1302" s="48"/>
      <c r="AA1302" s="48"/>
      <c r="AB1302" s="48"/>
      <c r="AC1302" s="48"/>
      <c r="AD1302" s="48"/>
      <c r="AE1302" s="48"/>
      <c r="AF1302" s="48"/>
      <c r="AG1302" s="48"/>
      <c r="AH1302" s="48"/>
      <c r="AI1302" s="48"/>
      <c r="AJ1302" s="48"/>
      <c r="AK1302" s="48"/>
      <c r="AL1302" s="48"/>
      <c r="AM1302" s="48"/>
      <c r="AN1302" s="48"/>
      <c r="AO1302" s="48">
        <f>$J1302+$K1302+$L1302</f>
        <v>0</v>
      </c>
      <c r="AP1302" s="48">
        <f t="shared" si="24158"/>
        <v>0</v>
      </c>
      <c r="AQ1302" s="48">
        <f t="shared" si="24158"/>
        <v>0</v>
      </c>
      <c r="AR1302" s="48">
        <f t="shared" si="24158"/>
        <v>0</v>
      </c>
      <c r="AS1302" s="48">
        <f t="shared" si="24158"/>
        <v>0</v>
      </c>
      <c r="AT1302" s="48">
        <f t="shared" si="24158"/>
        <v>0</v>
      </c>
      <c r="AU1302" s="48">
        <f t="shared" si="24158"/>
        <v>0</v>
      </c>
      <c r="AV1302" s="48">
        <f t="shared" si="24158"/>
        <v>0</v>
      </c>
      <c r="AW1302" s="48">
        <f t="shared" si="24158"/>
        <v>0</v>
      </c>
      <c r="AX1302" s="48">
        <f t="shared" si="24158"/>
        <v>0</v>
      </c>
      <c r="AY1302" s="48">
        <f t="shared" si="24158"/>
        <v>0</v>
      </c>
      <c r="AZ1302" s="48">
        <f t="shared" si="24158"/>
        <v>0</v>
      </c>
      <c r="BA1302" s="48">
        <f t="shared" si="24158"/>
        <v>0</v>
      </c>
      <c r="BB1302" s="48">
        <f t="shared" si="24158"/>
        <v>0</v>
      </c>
      <c r="BC1302" s="48"/>
      <c r="BE1302" t="s">
        <v>204</v>
      </c>
      <c r="CG1302">
        <f>BF1274*AO1302</f>
        <v>0</v>
      </c>
      <c r="CH1302">
        <f t="shared" ref="CH1302" si="24356">BG1274*AP1302</f>
        <v>0</v>
      </c>
      <c r="CI1302">
        <f t="shared" ref="CI1302" si="24357">BH1274*AQ1302</f>
        <v>0</v>
      </c>
      <c r="CJ1302">
        <f t="shared" ref="CJ1302" si="24358">BI1274*AR1302</f>
        <v>0</v>
      </c>
      <c r="CK1302">
        <f t="shared" ref="CK1302" si="24359">BJ1274*AS1302</f>
        <v>0</v>
      </c>
      <c r="CL1302">
        <f t="shared" ref="CL1302" si="24360">BK1274*AT1302</f>
        <v>0</v>
      </c>
      <c r="CM1302">
        <f t="shared" ref="CM1302" si="24361">BL1274*AU1302</f>
        <v>0</v>
      </c>
      <c r="CN1302">
        <f t="shared" ref="CN1302" si="24362">BM1274*AV1302</f>
        <v>0</v>
      </c>
      <c r="CO1302">
        <f t="shared" ref="CO1302" si="24363">BN1274*AW1302</f>
        <v>0</v>
      </c>
      <c r="CP1302">
        <f t="shared" ref="CP1302" si="24364">BO1274*AX1302</f>
        <v>0</v>
      </c>
      <c r="CQ1302">
        <f t="shared" ref="CQ1302" si="24365">BP1274*AY1302</f>
        <v>0</v>
      </c>
      <c r="CR1302">
        <f t="shared" ref="CR1302" si="24366">BQ1274*AZ1302</f>
        <v>0</v>
      </c>
      <c r="CS1302">
        <f t="shared" ref="CS1302" si="24367">BR1274*BA1302</f>
        <v>0</v>
      </c>
      <c r="CT1302">
        <f t="shared" ref="CT1302" si="24368">BS1274*BB1302</f>
        <v>0</v>
      </c>
    </row>
    <row r="1303" spans="6:98" x14ac:dyDescent="0.3">
      <c r="F1303" s="91">
        <f t="shared" ref="F1303:H1303" si="24369">F1302</f>
        <v>75</v>
      </c>
      <c r="G1303" s="91">
        <f t="shared" si="24369"/>
        <v>75</v>
      </c>
      <c r="H1303" s="4">
        <f t="shared" si="24369"/>
        <v>1</v>
      </c>
      <c r="I1303">
        <v>140</v>
      </c>
      <c r="J1303" s="48">
        <f t="shared" si="23632"/>
        <v>0</v>
      </c>
      <c r="K1303" s="48">
        <f t="shared" si="24324"/>
        <v>0</v>
      </c>
      <c r="L1303" s="98">
        <f t="shared" si="23634"/>
        <v>0</v>
      </c>
      <c r="M1303" s="48"/>
      <c r="N1303" s="48"/>
      <c r="O1303" s="48"/>
      <c r="P1303" s="48"/>
      <c r="Q1303" s="48"/>
      <c r="R1303" s="48"/>
      <c r="S1303" s="48"/>
      <c r="T1303" s="48"/>
      <c r="U1303" s="48"/>
      <c r="V1303" s="48"/>
      <c r="W1303" s="48"/>
      <c r="X1303" s="48"/>
      <c r="Y1303" s="48"/>
      <c r="Z1303" s="48"/>
      <c r="AA1303" s="48"/>
      <c r="AB1303" s="48"/>
      <c r="AC1303" s="48"/>
      <c r="AD1303" s="48"/>
      <c r="AE1303" s="48"/>
      <c r="AF1303" s="48"/>
      <c r="AG1303" s="48"/>
      <c r="AH1303" s="48"/>
      <c r="AI1303" s="48"/>
      <c r="AJ1303" s="48"/>
      <c r="AK1303" s="48"/>
      <c r="AL1303" s="48"/>
      <c r="AM1303" s="48"/>
      <c r="AN1303" s="48"/>
      <c r="AO1303" s="48"/>
      <c r="AP1303" s="48">
        <f>$J1303+$K1303+$L1303</f>
        <v>0</v>
      </c>
      <c r="AQ1303" s="48">
        <f t="shared" si="24158"/>
        <v>0</v>
      </c>
      <c r="AR1303" s="48">
        <f t="shared" si="24158"/>
        <v>0</v>
      </c>
      <c r="AS1303" s="48">
        <f t="shared" si="24158"/>
        <v>0</v>
      </c>
      <c r="AT1303" s="48">
        <f t="shared" si="24158"/>
        <v>0</v>
      </c>
      <c r="AU1303" s="48">
        <f t="shared" si="24158"/>
        <v>0</v>
      </c>
      <c r="AV1303" s="48">
        <f t="shared" si="24158"/>
        <v>0</v>
      </c>
      <c r="AW1303" s="48">
        <f t="shared" si="24158"/>
        <v>0</v>
      </c>
      <c r="AX1303" s="48">
        <f t="shared" si="24158"/>
        <v>0</v>
      </c>
      <c r="AY1303" s="48">
        <f t="shared" si="24158"/>
        <v>0</v>
      </c>
      <c r="AZ1303" s="48">
        <f t="shared" si="24158"/>
        <v>0</v>
      </c>
      <c r="BA1303" s="48">
        <f t="shared" si="24158"/>
        <v>0</v>
      </c>
      <c r="BB1303" s="48">
        <f t="shared" si="24158"/>
        <v>0</v>
      </c>
      <c r="BC1303" s="48"/>
      <c r="BE1303" t="s">
        <v>205</v>
      </c>
      <c r="CH1303">
        <f>BF1274*AP1303</f>
        <v>0</v>
      </c>
      <c r="CI1303">
        <f t="shared" ref="CI1303" si="24370">BG1274*AQ1303</f>
        <v>0</v>
      </c>
      <c r="CJ1303">
        <f t="shared" ref="CJ1303" si="24371">BH1274*AR1303</f>
        <v>0</v>
      </c>
      <c r="CK1303">
        <f t="shared" ref="CK1303" si="24372">BI1274*AS1303</f>
        <v>0</v>
      </c>
      <c r="CL1303">
        <f t="shared" ref="CL1303" si="24373">BJ1274*AT1303</f>
        <v>0</v>
      </c>
      <c r="CM1303">
        <f t="shared" ref="CM1303" si="24374">BK1274*AU1303</f>
        <v>0</v>
      </c>
      <c r="CN1303">
        <f t="shared" ref="CN1303" si="24375">BL1274*AV1303</f>
        <v>0</v>
      </c>
      <c r="CO1303">
        <f t="shared" ref="CO1303" si="24376">BM1274*AW1303</f>
        <v>0</v>
      </c>
      <c r="CP1303">
        <f t="shared" ref="CP1303" si="24377">BN1274*AX1303</f>
        <v>0</v>
      </c>
      <c r="CQ1303">
        <f t="shared" ref="CQ1303" si="24378">BO1274*AY1303</f>
        <v>0</v>
      </c>
      <c r="CR1303">
        <f t="shared" ref="CR1303" si="24379">BP1274*AZ1303</f>
        <v>0</v>
      </c>
      <c r="CS1303">
        <f t="shared" ref="CS1303" si="24380">BQ1274*BA1303</f>
        <v>0</v>
      </c>
      <c r="CT1303">
        <f t="shared" ref="CT1303" si="24381">BR1274*BB1303</f>
        <v>0</v>
      </c>
    </row>
    <row r="1304" spans="6:98" x14ac:dyDescent="0.3">
      <c r="F1304" s="91">
        <f t="shared" ref="F1304:H1304" si="24382">F1303</f>
        <v>75</v>
      </c>
      <c r="G1304" s="91">
        <f t="shared" si="24382"/>
        <v>75</v>
      </c>
      <c r="H1304" s="4">
        <f t="shared" si="24382"/>
        <v>1</v>
      </c>
      <c r="I1304">
        <v>145</v>
      </c>
      <c r="J1304" s="48">
        <f t="shared" si="23632"/>
        <v>0</v>
      </c>
      <c r="K1304" s="48">
        <f t="shared" si="24324"/>
        <v>0</v>
      </c>
      <c r="L1304" s="98">
        <f t="shared" si="23634"/>
        <v>0</v>
      </c>
      <c r="M1304" s="48"/>
      <c r="N1304" s="48"/>
      <c r="O1304" s="48"/>
      <c r="P1304" s="48"/>
      <c r="Q1304" s="48"/>
      <c r="R1304" s="48"/>
      <c r="S1304" s="48"/>
      <c r="T1304" s="48"/>
      <c r="U1304" s="48"/>
      <c r="V1304" s="48"/>
      <c r="W1304" s="48"/>
      <c r="X1304" s="48"/>
      <c r="Y1304" s="48"/>
      <c r="Z1304" s="48"/>
      <c r="AA1304" s="48"/>
      <c r="AB1304" s="48"/>
      <c r="AC1304" s="48"/>
      <c r="AD1304" s="48"/>
      <c r="AE1304" s="48"/>
      <c r="AF1304" s="48"/>
      <c r="AG1304" s="48"/>
      <c r="AH1304" s="48"/>
      <c r="AI1304" s="48"/>
      <c r="AJ1304" s="48"/>
      <c r="AK1304" s="48"/>
      <c r="AL1304" s="48"/>
      <c r="AM1304" s="48"/>
      <c r="AN1304" s="48"/>
      <c r="AO1304" s="48"/>
      <c r="AP1304" s="48"/>
      <c r="AQ1304" s="48">
        <f>$J1304+$K1304+$L1304</f>
        <v>0</v>
      </c>
      <c r="AR1304" s="48">
        <f t="shared" si="24158"/>
        <v>0</v>
      </c>
      <c r="AS1304" s="48">
        <f t="shared" si="24158"/>
        <v>0</v>
      </c>
      <c r="AT1304" s="48">
        <f t="shared" si="24158"/>
        <v>0</v>
      </c>
      <c r="AU1304" s="48">
        <f t="shared" si="24158"/>
        <v>0</v>
      </c>
      <c r="AV1304" s="48">
        <f t="shared" si="24158"/>
        <v>0</v>
      </c>
      <c r="AW1304" s="48">
        <f t="shared" si="24158"/>
        <v>0</v>
      </c>
      <c r="AX1304" s="48">
        <f t="shared" si="24158"/>
        <v>0</v>
      </c>
      <c r="AY1304" s="48">
        <f t="shared" si="24158"/>
        <v>0</v>
      </c>
      <c r="AZ1304" s="48">
        <f t="shared" si="24158"/>
        <v>0</v>
      </c>
      <c r="BA1304" s="48">
        <f t="shared" si="24158"/>
        <v>0</v>
      </c>
      <c r="BB1304" s="48">
        <f t="shared" si="24158"/>
        <v>0</v>
      </c>
      <c r="BC1304" s="48"/>
      <c r="BE1304" t="s">
        <v>206</v>
      </c>
      <c r="CI1304">
        <f>BF1274*AQ1304</f>
        <v>0</v>
      </c>
      <c r="CJ1304">
        <f t="shared" ref="CJ1304" si="24383">BG1274*AR1304</f>
        <v>0</v>
      </c>
      <c r="CK1304">
        <f t="shared" ref="CK1304" si="24384">BH1274*AS1304</f>
        <v>0</v>
      </c>
      <c r="CL1304">
        <f t="shared" ref="CL1304" si="24385">BI1274*AT1304</f>
        <v>0</v>
      </c>
      <c r="CM1304">
        <f t="shared" ref="CM1304" si="24386">BJ1274*AU1304</f>
        <v>0</v>
      </c>
      <c r="CN1304">
        <f t="shared" ref="CN1304" si="24387">BK1274*AV1304</f>
        <v>0</v>
      </c>
      <c r="CO1304">
        <f t="shared" ref="CO1304" si="24388">BL1274*AW1304</f>
        <v>0</v>
      </c>
      <c r="CP1304">
        <f t="shared" ref="CP1304" si="24389">BM1274*AX1304</f>
        <v>0</v>
      </c>
      <c r="CQ1304">
        <f t="shared" ref="CQ1304" si="24390">BN1274*AY1304</f>
        <v>0</v>
      </c>
      <c r="CR1304">
        <f t="shared" ref="CR1304" si="24391">BO1274*AZ1304</f>
        <v>0</v>
      </c>
      <c r="CS1304">
        <f t="shared" ref="CS1304" si="24392">BP1274*BA1304</f>
        <v>0</v>
      </c>
      <c r="CT1304">
        <f t="shared" ref="CT1304" si="24393">BQ1274*BB1304</f>
        <v>0</v>
      </c>
    </row>
    <row r="1305" spans="6:98" x14ac:dyDescent="0.3">
      <c r="F1305" s="91">
        <f t="shared" ref="F1305:H1305" si="24394">F1304</f>
        <v>75</v>
      </c>
      <c r="G1305" s="91">
        <f t="shared" si="24394"/>
        <v>75</v>
      </c>
      <c r="H1305" s="4">
        <f t="shared" si="24394"/>
        <v>1</v>
      </c>
      <c r="I1305">
        <v>150</v>
      </c>
      <c r="J1305" s="48">
        <f t="shared" si="23632"/>
        <v>0</v>
      </c>
      <c r="K1305" s="48">
        <f t="shared" si="24324"/>
        <v>1</v>
      </c>
      <c r="L1305" s="98">
        <f t="shared" si="23634"/>
        <v>0</v>
      </c>
      <c r="M1305" s="48"/>
      <c r="N1305" s="48"/>
      <c r="O1305" s="48"/>
      <c r="P1305" s="48"/>
      <c r="Q1305" s="48"/>
      <c r="R1305" s="48"/>
      <c r="S1305" s="48"/>
      <c r="T1305" s="48"/>
      <c r="U1305" s="48"/>
      <c r="V1305" s="48"/>
      <c r="W1305" s="48"/>
      <c r="X1305" s="48"/>
      <c r="Y1305" s="48"/>
      <c r="Z1305" s="48"/>
      <c r="AA1305" s="48"/>
      <c r="AB1305" s="48"/>
      <c r="AC1305" s="48"/>
      <c r="AD1305" s="48"/>
      <c r="AE1305" s="48"/>
      <c r="AF1305" s="48"/>
      <c r="AG1305" s="48"/>
      <c r="AH1305" s="48"/>
      <c r="AI1305" s="48"/>
      <c r="AJ1305" s="48"/>
      <c r="AK1305" s="48"/>
      <c r="AL1305" s="48"/>
      <c r="AM1305" s="48"/>
      <c r="AN1305" s="48"/>
      <c r="AO1305" s="48"/>
      <c r="AP1305" s="48"/>
      <c r="AQ1305" s="48"/>
      <c r="AR1305" s="48">
        <f>$J1305+$K1305+$L1305</f>
        <v>1</v>
      </c>
      <c r="AS1305" s="48">
        <f t="shared" si="24158"/>
        <v>1</v>
      </c>
      <c r="AT1305" s="48">
        <f t="shared" si="24158"/>
        <v>1</v>
      </c>
      <c r="AU1305" s="48">
        <f t="shared" si="24158"/>
        <v>1</v>
      </c>
      <c r="AV1305" s="48">
        <f t="shared" si="24158"/>
        <v>1</v>
      </c>
      <c r="AW1305" s="48">
        <f t="shared" si="24158"/>
        <v>1</v>
      </c>
      <c r="AX1305" s="48">
        <f t="shared" si="24158"/>
        <v>1</v>
      </c>
      <c r="AY1305" s="48">
        <f t="shared" si="24158"/>
        <v>1</v>
      </c>
      <c r="AZ1305" s="48">
        <f t="shared" si="24158"/>
        <v>1</v>
      </c>
      <c r="BA1305" s="48">
        <f t="shared" si="24158"/>
        <v>1</v>
      </c>
      <c r="BB1305" s="48">
        <f t="shared" si="24158"/>
        <v>1</v>
      </c>
      <c r="BC1305" s="48"/>
      <c r="BE1305" t="s">
        <v>207</v>
      </c>
      <c r="CJ1305">
        <f>BF1274*AR1305</f>
        <v>0</v>
      </c>
      <c r="CK1305">
        <f t="shared" ref="CK1305" si="24395">BG1274*AS1305</f>
        <v>1.6059732872932673</v>
      </c>
      <c r="CL1305">
        <f t="shared" ref="CL1305" si="24396">BH1274*AT1305</f>
        <v>10.706488581955121</v>
      </c>
      <c r="CM1305">
        <f t="shared" ref="CM1305" si="24397">BI1274*AU1305</f>
        <v>26.766221454887798</v>
      </c>
      <c r="CN1305">
        <f t="shared" ref="CN1305" si="24398">BJ1274*AV1305</f>
        <v>53.532442909775597</v>
      </c>
      <c r="CO1305">
        <f t="shared" ref="CO1305" si="24399">BK1274*AW1305</f>
        <v>154.11238872659803</v>
      </c>
      <c r="CP1305">
        <f t="shared" ref="CP1305" si="24400">BL1274*AX1305</f>
        <v>265.0023867152097</v>
      </c>
      <c r="CQ1305">
        <f t="shared" ref="CQ1305" si="24401">BM1274*AY1305</f>
        <v>330.99395704354828</v>
      </c>
      <c r="CR1305">
        <f t="shared" ref="CR1305" si="24402">BN1274*AZ1305</f>
        <v>378.3328311318806</v>
      </c>
      <c r="CS1305">
        <f t="shared" ref="CS1305" si="24403">BO1274*BA1305</f>
        <v>427.65874670039062</v>
      </c>
      <c r="CT1305">
        <f t="shared" ref="CT1305" si="24404">BP1274*BB1305</f>
        <v>473.42696677323346</v>
      </c>
    </row>
    <row r="1306" spans="6:98" x14ac:dyDescent="0.3">
      <c r="F1306" s="91">
        <f t="shared" ref="F1306:H1306" si="24405">F1305</f>
        <v>75</v>
      </c>
      <c r="G1306" s="91">
        <f t="shared" si="24405"/>
        <v>75</v>
      </c>
      <c r="H1306" s="4">
        <f t="shared" si="24405"/>
        <v>1</v>
      </c>
      <c r="I1306">
        <v>155</v>
      </c>
      <c r="J1306" s="48">
        <f t="shared" si="23632"/>
        <v>0</v>
      </c>
      <c r="K1306" s="48">
        <f>IF(IF(AND(I1306&gt;=(F1306*2),I1306&lt;=G1306+F1306+(G1306-F1306+5)+1),((H1306)^2)*(I1307-F1306*2)/5,0)&lt;=H1306,IF(AND(I1306&gt;=(F1306*2),I1306&lt;=G1306+F1306+(G1306-F1306+5)+1),((H1306)^2)*(I1307-F1306*2)/5,0),(K1305-H1306^2))</f>
        <v>0</v>
      </c>
      <c r="L1306" s="98">
        <f t="shared" si="23634"/>
        <v>0</v>
      </c>
      <c r="M1306" s="48"/>
      <c r="N1306" s="48"/>
      <c r="O1306" s="48"/>
      <c r="P1306" s="48"/>
      <c r="Q1306" s="48"/>
      <c r="R1306" s="48"/>
      <c r="S1306" s="48"/>
      <c r="T1306" s="48"/>
      <c r="U1306" s="48"/>
      <c r="V1306" s="48"/>
      <c r="W1306" s="48"/>
      <c r="X1306" s="48"/>
      <c r="Y1306" s="48"/>
      <c r="Z1306" s="48"/>
      <c r="AA1306" s="48"/>
      <c r="AB1306" s="48"/>
      <c r="AC1306" s="48"/>
      <c r="AD1306" s="48"/>
      <c r="AE1306" s="48"/>
      <c r="AF1306" s="48"/>
      <c r="AG1306" s="48"/>
      <c r="AH1306" s="48"/>
      <c r="AI1306" s="48"/>
      <c r="AJ1306" s="48"/>
      <c r="AK1306" s="48"/>
      <c r="AL1306" s="48"/>
      <c r="AM1306" s="48"/>
      <c r="AN1306" s="48"/>
      <c r="AO1306" s="48"/>
      <c r="AP1306" s="48"/>
      <c r="AQ1306" s="48"/>
      <c r="AR1306" s="48"/>
      <c r="AS1306" s="48">
        <f>$J1306+$K1306+$L1306</f>
        <v>0</v>
      </c>
      <c r="AT1306" s="48">
        <f t="shared" si="24158"/>
        <v>0</v>
      </c>
      <c r="AU1306" s="48">
        <f t="shared" si="24158"/>
        <v>0</v>
      </c>
      <c r="AV1306" s="48">
        <f t="shared" si="24158"/>
        <v>0</v>
      </c>
      <c r="AW1306" s="48">
        <f t="shared" si="24158"/>
        <v>0</v>
      </c>
      <c r="AX1306" s="48">
        <f t="shared" si="24158"/>
        <v>0</v>
      </c>
      <c r="AY1306" s="48">
        <f t="shared" si="24158"/>
        <v>0</v>
      </c>
      <c r="AZ1306" s="48">
        <f t="shared" si="24158"/>
        <v>0</v>
      </c>
      <c r="BA1306" s="48">
        <f t="shared" si="24158"/>
        <v>0</v>
      </c>
      <c r="BB1306" s="48">
        <f t="shared" si="24158"/>
        <v>0</v>
      </c>
      <c r="BC1306" s="48"/>
      <c r="BE1306" t="s">
        <v>208</v>
      </c>
      <c r="CK1306">
        <f>BF1274*AS1306</f>
        <v>0</v>
      </c>
      <c r="CL1306">
        <f t="shared" ref="CL1306" si="24406">BG1274*AT1306</f>
        <v>0</v>
      </c>
      <c r="CM1306">
        <f t="shared" ref="CM1306" si="24407">BH1274*AU1306</f>
        <v>0</v>
      </c>
      <c r="CN1306">
        <f t="shared" ref="CN1306" si="24408">BI1274*AV1306</f>
        <v>0</v>
      </c>
      <c r="CO1306">
        <f t="shared" ref="CO1306" si="24409">BJ1274*AW1306</f>
        <v>0</v>
      </c>
      <c r="CP1306">
        <f t="shared" ref="CP1306" si="24410">BK1274*AX1306</f>
        <v>0</v>
      </c>
      <c r="CQ1306">
        <f t="shared" ref="CQ1306" si="24411">BL1274*AY1306</f>
        <v>0</v>
      </c>
      <c r="CR1306">
        <f t="shared" ref="CR1306" si="24412">BM1274*AZ1306</f>
        <v>0</v>
      </c>
      <c r="CS1306">
        <f t="shared" ref="CS1306" si="24413">BN1274*BA1306</f>
        <v>0</v>
      </c>
      <c r="CT1306">
        <f t="shared" ref="CT1306" si="24414">BO1274*BB1306</f>
        <v>0</v>
      </c>
    </row>
    <row r="1307" spans="6:98" x14ac:dyDescent="0.3">
      <c r="F1307" s="91">
        <f t="shared" ref="F1307:H1307" si="24415">F1306</f>
        <v>75</v>
      </c>
      <c r="G1307" s="91">
        <f t="shared" si="24415"/>
        <v>75</v>
      </c>
      <c r="H1307" s="4">
        <f t="shared" si="24415"/>
        <v>1</v>
      </c>
      <c r="I1307">
        <v>160</v>
      </c>
      <c r="J1307" s="48">
        <f t="shared" si="23632"/>
        <v>0</v>
      </c>
      <c r="K1307" s="48">
        <f t="shared" ref="K1307:K1315" si="24416">IF(IF(AND(I1307&gt;=(F1307*2),I1307&lt;=G1307+F1307+(G1307-F1307+5)+1),((H1307)^2)*(I1308-F1307*2)/5,0)&lt;=H1307,IF(AND(I1307&gt;=(F1307*2),I1307&lt;=G1307+F1307+(G1307-F1307+5)+1),((H1307)^2)*(I1308-F1307*2)/5,0),(K1306-H1307^2))</f>
        <v>0</v>
      </c>
      <c r="L1307" s="98">
        <f t="shared" si="23634"/>
        <v>0</v>
      </c>
      <c r="M1307" s="48"/>
      <c r="N1307" s="48"/>
      <c r="O1307" s="48"/>
      <c r="P1307" s="48"/>
      <c r="Q1307" s="48"/>
      <c r="R1307" s="48"/>
      <c r="S1307" s="48"/>
      <c r="T1307" s="48"/>
      <c r="U1307" s="48"/>
      <c r="V1307" s="48"/>
      <c r="W1307" s="48"/>
      <c r="X1307" s="48"/>
      <c r="Y1307" s="48"/>
      <c r="Z1307" s="48"/>
      <c r="AA1307" s="48"/>
      <c r="AB1307" s="48"/>
      <c r="AC1307" s="48"/>
      <c r="AD1307" s="48"/>
      <c r="AE1307" s="48"/>
      <c r="AF1307" s="48"/>
      <c r="AG1307" s="48"/>
      <c r="AH1307" s="48"/>
      <c r="AI1307" s="48"/>
      <c r="AJ1307" s="48"/>
      <c r="AK1307" s="48"/>
      <c r="AL1307" s="48"/>
      <c r="AM1307" s="48"/>
      <c r="AN1307" s="48"/>
      <c r="AO1307" s="48"/>
      <c r="AP1307" s="48"/>
      <c r="AQ1307" s="48"/>
      <c r="AR1307" s="48"/>
      <c r="AS1307" s="48"/>
      <c r="AT1307" s="48">
        <f>$J1307+$K1307+$L1307</f>
        <v>0</v>
      </c>
      <c r="AU1307" s="48">
        <f t="shared" si="24158"/>
        <v>0</v>
      </c>
      <c r="AV1307" s="48">
        <f t="shared" si="24158"/>
        <v>0</v>
      </c>
      <c r="AW1307" s="48">
        <f t="shared" si="24158"/>
        <v>0</v>
      </c>
      <c r="AX1307" s="48">
        <f t="shared" si="24158"/>
        <v>0</v>
      </c>
      <c r="AY1307" s="48">
        <f t="shared" si="24158"/>
        <v>0</v>
      </c>
      <c r="AZ1307" s="48">
        <f t="shared" si="24158"/>
        <v>0</v>
      </c>
      <c r="BA1307" s="48">
        <f t="shared" si="24158"/>
        <v>0</v>
      </c>
      <c r="BB1307" s="48">
        <f t="shared" si="24158"/>
        <v>0</v>
      </c>
      <c r="BC1307" s="48"/>
      <c r="BE1307" t="s">
        <v>209</v>
      </c>
      <c r="CL1307">
        <f>BF1274*AT1307</f>
        <v>0</v>
      </c>
      <c r="CM1307">
        <f t="shared" ref="CM1307" si="24417">BG1274*AU1307</f>
        <v>0</v>
      </c>
      <c r="CN1307">
        <f t="shared" ref="CN1307" si="24418">BH1274*AV1307</f>
        <v>0</v>
      </c>
      <c r="CO1307">
        <f t="shared" ref="CO1307" si="24419">BI1274*AW1307</f>
        <v>0</v>
      </c>
      <c r="CP1307">
        <f t="shared" ref="CP1307" si="24420">BJ1274*AX1307</f>
        <v>0</v>
      </c>
      <c r="CQ1307">
        <f t="shared" ref="CQ1307" si="24421">BK1274*AY1307</f>
        <v>0</v>
      </c>
      <c r="CR1307">
        <f t="shared" ref="CR1307" si="24422">BL1274*AZ1307</f>
        <v>0</v>
      </c>
      <c r="CS1307">
        <f t="shared" ref="CS1307" si="24423">BM1274*BA1307</f>
        <v>0</v>
      </c>
      <c r="CT1307">
        <f t="shared" ref="CT1307" si="24424">BN1274*BB1307</f>
        <v>0</v>
      </c>
    </row>
    <row r="1308" spans="6:98" x14ac:dyDescent="0.3">
      <c r="F1308" s="91">
        <f t="shared" ref="F1308:H1308" si="24425">F1307</f>
        <v>75</v>
      </c>
      <c r="G1308" s="91">
        <f t="shared" si="24425"/>
        <v>75</v>
      </c>
      <c r="H1308" s="4">
        <f t="shared" si="24425"/>
        <v>1</v>
      </c>
      <c r="I1308">
        <v>165</v>
      </c>
      <c r="J1308" s="48">
        <f t="shared" si="23632"/>
        <v>0</v>
      </c>
      <c r="K1308" s="48">
        <f t="shared" si="24416"/>
        <v>0</v>
      </c>
      <c r="L1308" s="98">
        <f t="shared" si="23634"/>
        <v>0</v>
      </c>
      <c r="M1308" s="48"/>
      <c r="N1308" s="48"/>
      <c r="O1308" s="48"/>
      <c r="P1308" s="48"/>
      <c r="Q1308" s="48"/>
      <c r="R1308" s="48"/>
      <c r="S1308" s="48"/>
      <c r="T1308" s="48"/>
      <c r="U1308" s="48"/>
      <c r="V1308" s="48"/>
      <c r="W1308" s="48"/>
      <c r="X1308" s="48"/>
      <c r="Y1308" s="48"/>
      <c r="Z1308" s="48"/>
      <c r="AA1308" s="48"/>
      <c r="AB1308" s="48"/>
      <c r="AC1308" s="48"/>
      <c r="AD1308" s="48"/>
      <c r="AE1308" s="48"/>
      <c r="AF1308" s="48"/>
      <c r="AG1308" s="48"/>
      <c r="AH1308" s="48"/>
      <c r="AI1308" s="48"/>
      <c r="AJ1308" s="48"/>
      <c r="AK1308" s="48"/>
      <c r="AL1308" s="48"/>
      <c r="AM1308" s="48"/>
      <c r="AN1308" s="48"/>
      <c r="AO1308" s="48"/>
      <c r="AP1308" s="48"/>
      <c r="AQ1308" s="48"/>
      <c r="AR1308" s="48"/>
      <c r="AS1308" s="48"/>
      <c r="AT1308" s="48"/>
      <c r="AU1308" s="48">
        <f>$J1308+$K1308+$L1308</f>
        <v>0</v>
      </c>
      <c r="AV1308" s="48">
        <f t="shared" ref="AV1308:BB1313" si="24426">$J1308+$K1308+$L1308</f>
        <v>0</v>
      </c>
      <c r="AW1308" s="48">
        <f t="shared" si="24426"/>
        <v>0</v>
      </c>
      <c r="AX1308" s="48">
        <f t="shared" si="24426"/>
        <v>0</v>
      </c>
      <c r="AY1308" s="48">
        <f t="shared" si="24426"/>
        <v>0</v>
      </c>
      <c r="AZ1308" s="48">
        <f t="shared" si="24426"/>
        <v>0</v>
      </c>
      <c r="BA1308" s="48">
        <f t="shared" si="24426"/>
        <v>0</v>
      </c>
      <c r="BB1308" s="48">
        <f t="shared" si="24426"/>
        <v>0</v>
      </c>
      <c r="BC1308" s="48"/>
      <c r="BE1308" t="s">
        <v>210</v>
      </c>
      <c r="CM1308">
        <f>BF1274*AU1308</f>
        <v>0</v>
      </c>
      <c r="CN1308">
        <f t="shared" ref="CN1308" si="24427">BG1274*AV1308</f>
        <v>0</v>
      </c>
      <c r="CO1308">
        <f t="shared" ref="CO1308" si="24428">BH1274*AW1308</f>
        <v>0</v>
      </c>
      <c r="CP1308">
        <f t="shared" ref="CP1308" si="24429">BI1274*AX1308</f>
        <v>0</v>
      </c>
      <c r="CQ1308">
        <f t="shared" ref="CQ1308" si="24430">BJ1274*AY1308</f>
        <v>0</v>
      </c>
      <c r="CR1308">
        <f t="shared" ref="CR1308" si="24431">BK1274*AZ1308</f>
        <v>0</v>
      </c>
      <c r="CS1308">
        <f t="shared" ref="CS1308" si="24432">BL1274*BA1308</f>
        <v>0</v>
      </c>
      <c r="CT1308">
        <f t="shared" ref="CT1308" si="24433">BM1274*BB1308</f>
        <v>0</v>
      </c>
    </row>
    <row r="1309" spans="6:98" x14ac:dyDescent="0.3">
      <c r="F1309" s="91">
        <f t="shared" ref="F1309:H1309" si="24434">F1308</f>
        <v>75</v>
      </c>
      <c r="G1309" s="91">
        <f t="shared" si="24434"/>
        <v>75</v>
      </c>
      <c r="H1309" s="4">
        <f t="shared" si="24434"/>
        <v>1</v>
      </c>
      <c r="I1309">
        <v>170</v>
      </c>
      <c r="J1309" s="48">
        <f t="shared" si="23632"/>
        <v>0</v>
      </c>
      <c r="K1309" s="48">
        <f t="shared" si="24416"/>
        <v>0</v>
      </c>
      <c r="L1309" s="98">
        <f t="shared" si="23634"/>
        <v>0</v>
      </c>
      <c r="M1309" s="48"/>
      <c r="N1309" s="48"/>
      <c r="O1309" s="48"/>
      <c r="P1309" s="48"/>
      <c r="Q1309" s="48"/>
      <c r="R1309" s="48"/>
      <c r="S1309" s="48"/>
      <c r="T1309" s="48"/>
      <c r="U1309" s="48"/>
      <c r="V1309" s="48"/>
      <c r="W1309" s="48"/>
      <c r="X1309" s="48"/>
      <c r="Y1309" s="48"/>
      <c r="Z1309" s="48"/>
      <c r="AA1309" s="48"/>
      <c r="AB1309" s="48"/>
      <c r="AC1309" s="48"/>
      <c r="AD1309" s="48"/>
      <c r="AE1309" s="48"/>
      <c r="AF1309" s="48"/>
      <c r="AG1309" s="48"/>
      <c r="AH1309" s="48"/>
      <c r="AI1309" s="48"/>
      <c r="AJ1309" s="48"/>
      <c r="AK1309" s="48"/>
      <c r="AL1309" s="48"/>
      <c r="AM1309" s="48"/>
      <c r="AN1309" s="48"/>
      <c r="AO1309" s="48"/>
      <c r="AP1309" s="48"/>
      <c r="AQ1309" s="48"/>
      <c r="AR1309" s="48"/>
      <c r="AS1309" s="48"/>
      <c r="AT1309" s="48"/>
      <c r="AU1309" s="48"/>
      <c r="AV1309" s="48">
        <f>$J1309+$K1309+$L1309</f>
        <v>0</v>
      </c>
      <c r="AW1309" s="48">
        <f t="shared" si="24426"/>
        <v>0</v>
      </c>
      <c r="AX1309" s="48">
        <f t="shared" si="24426"/>
        <v>0</v>
      </c>
      <c r="AY1309" s="48">
        <f t="shared" si="24426"/>
        <v>0</v>
      </c>
      <c r="AZ1309" s="48">
        <f t="shared" si="24426"/>
        <v>0</v>
      </c>
      <c r="BA1309" s="48">
        <f t="shared" si="24426"/>
        <v>0</v>
      </c>
      <c r="BB1309" s="48">
        <f t="shared" si="24426"/>
        <v>0</v>
      </c>
      <c r="BC1309" s="48"/>
      <c r="BE1309" t="s">
        <v>211</v>
      </c>
      <c r="CN1309">
        <f>BF1274*AV1309</f>
        <v>0</v>
      </c>
      <c r="CO1309">
        <f t="shared" ref="CO1309" si="24435">BG1274*AW1309</f>
        <v>0</v>
      </c>
      <c r="CP1309">
        <f t="shared" ref="CP1309" si="24436">BH1274*AX1309</f>
        <v>0</v>
      </c>
      <c r="CQ1309">
        <f t="shared" ref="CQ1309" si="24437">BI1274*AY1309</f>
        <v>0</v>
      </c>
      <c r="CR1309">
        <f t="shared" ref="CR1309" si="24438">BJ1274*AZ1309</f>
        <v>0</v>
      </c>
      <c r="CS1309">
        <f t="shared" ref="CS1309" si="24439">BK1274*BA1309</f>
        <v>0</v>
      </c>
      <c r="CT1309">
        <f t="shared" ref="CT1309" si="24440">BL1274*BB1309</f>
        <v>0</v>
      </c>
    </row>
    <row r="1310" spans="6:98" x14ac:dyDescent="0.3">
      <c r="F1310" s="91">
        <f t="shared" ref="F1310:H1310" si="24441">F1309</f>
        <v>75</v>
      </c>
      <c r="G1310" s="91">
        <f t="shared" si="24441"/>
        <v>75</v>
      </c>
      <c r="H1310" s="4">
        <f t="shared" si="24441"/>
        <v>1</v>
      </c>
      <c r="I1310">
        <v>175</v>
      </c>
      <c r="J1310" s="48">
        <f t="shared" si="23632"/>
        <v>0</v>
      </c>
      <c r="K1310" s="48">
        <f t="shared" si="24416"/>
        <v>0</v>
      </c>
      <c r="L1310" s="98">
        <f t="shared" si="23634"/>
        <v>0</v>
      </c>
      <c r="M1310" s="48"/>
      <c r="N1310" s="48"/>
      <c r="O1310" s="48"/>
      <c r="P1310" s="48"/>
      <c r="Q1310" s="48"/>
      <c r="R1310" s="48"/>
      <c r="S1310" s="48"/>
      <c r="T1310" s="48"/>
      <c r="U1310" s="48"/>
      <c r="V1310" s="48"/>
      <c r="W1310" s="48"/>
      <c r="X1310" s="48"/>
      <c r="Y1310" s="48"/>
      <c r="Z1310" s="48"/>
      <c r="AA1310" s="48"/>
      <c r="AB1310" s="48"/>
      <c r="AC1310" s="48"/>
      <c r="AD1310" s="48"/>
      <c r="AE1310" s="48"/>
      <c r="AF1310" s="48"/>
      <c r="AG1310" s="48"/>
      <c r="AH1310" s="48"/>
      <c r="AI1310" s="48"/>
      <c r="AJ1310" s="48"/>
      <c r="AK1310" s="48"/>
      <c r="AL1310" s="48"/>
      <c r="AM1310" s="48"/>
      <c r="AN1310" s="48"/>
      <c r="AO1310" s="48"/>
      <c r="AP1310" s="48"/>
      <c r="AQ1310" s="48"/>
      <c r="AR1310" s="48"/>
      <c r="AS1310" s="48"/>
      <c r="AT1310" s="48"/>
      <c r="AU1310" s="48"/>
      <c r="AV1310" s="48"/>
      <c r="AW1310" s="48">
        <f>$J1310+$K1310+$L1310</f>
        <v>0</v>
      </c>
      <c r="AX1310" s="48">
        <f t="shared" si="24426"/>
        <v>0</v>
      </c>
      <c r="AY1310" s="48">
        <f t="shared" si="24426"/>
        <v>0</v>
      </c>
      <c r="AZ1310" s="48">
        <f t="shared" si="24426"/>
        <v>0</v>
      </c>
      <c r="BA1310" s="48">
        <f t="shared" si="24426"/>
        <v>0</v>
      </c>
      <c r="BB1310" s="48">
        <f t="shared" si="24426"/>
        <v>0</v>
      </c>
      <c r="BC1310" s="48"/>
      <c r="BE1310" t="s">
        <v>212</v>
      </c>
      <c r="CO1310">
        <f>BF1274*AW1310</f>
        <v>0</v>
      </c>
      <c r="CP1310">
        <f t="shared" ref="CP1310" si="24442">BG1274*AX1310</f>
        <v>0</v>
      </c>
      <c r="CQ1310">
        <f t="shared" ref="CQ1310" si="24443">BH1274*AY1310</f>
        <v>0</v>
      </c>
      <c r="CR1310">
        <f t="shared" ref="CR1310" si="24444">BI1274*AZ1310</f>
        <v>0</v>
      </c>
      <c r="CS1310">
        <f t="shared" ref="CS1310" si="24445">BJ1274*BA1310</f>
        <v>0</v>
      </c>
      <c r="CT1310">
        <f t="shared" ref="CT1310" si="24446">BK1274*BB1310</f>
        <v>0</v>
      </c>
    </row>
    <row r="1311" spans="6:98" x14ac:dyDescent="0.3">
      <c r="F1311" s="91">
        <f t="shared" ref="F1311:H1311" si="24447">F1310</f>
        <v>75</v>
      </c>
      <c r="G1311" s="91">
        <f t="shared" si="24447"/>
        <v>75</v>
      </c>
      <c r="H1311" s="4">
        <f t="shared" si="24447"/>
        <v>1</v>
      </c>
      <c r="I1311">
        <v>180</v>
      </c>
      <c r="J1311" s="48">
        <f t="shared" si="23632"/>
        <v>0</v>
      </c>
      <c r="K1311" s="48">
        <f t="shared" si="24416"/>
        <v>0</v>
      </c>
      <c r="L1311" s="98">
        <f t="shared" si="23634"/>
        <v>0</v>
      </c>
      <c r="M1311" s="48"/>
      <c r="N1311" s="48"/>
      <c r="O1311" s="48"/>
      <c r="P1311" s="48"/>
      <c r="Q1311" s="48"/>
      <c r="R1311" s="48"/>
      <c r="S1311" s="48"/>
      <c r="T1311" s="48"/>
      <c r="U1311" s="48"/>
      <c r="V1311" s="48"/>
      <c r="W1311" s="48"/>
      <c r="X1311" s="48"/>
      <c r="Y1311" s="48"/>
      <c r="Z1311" s="48"/>
      <c r="AA1311" s="48"/>
      <c r="AB1311" s="48"/>
      <c r="AC1311" s="48"/>
      <c r="AD1311" s="48"/>
      <c r="AE1311" s="48"/>
      <c r="AF1311" s="48"/>
      <c r="AG1311" s="48"/>
      <c r="AH1311" s="48"/>
      <c r="AI1311" s="48"/>
      <c r="AJ1311" s="48"/>
      <c r="AK1311" s="48"/>
      <c r="AL1311" s="48"/>
      <c r="AM1311" s="48"/>
      <c r="AN1311" s="48"/>
      <c r="AO1311" s="48"/>
      <c r="AP1311" s="48"/>
      <c r="AQ1311" s="48"/>
      <c r="AR1311" s="48"/>
      <c r="AS1311" s="48"/>
      <c r="AT1311" s="48"/>
      <c r="AU1311" s="48"/>
      <c r="AV1311" s="48"/>
      <c r="AW1311" s="48"/>
      <c r="AX1311" s="48">
        <f>$J1311+$K1311+$L1311</f>
        <v>0</v>
      </c>
      <c r="AY1311" s="48">
        <f t="shared" si="24426"/>
        <v>0</v>
      </c>
      <c r="AZ1311" s="48">
        <f t="shared" si="24426"/>
        <v>0</v>
      </c>
      <c r="BA1311" s="48">
        <f t="shared" si="24426"/>
        <v>0</v>
      </c>
      <c r="BB1311" s="48">
        <f t="shared" si="24426"/>
        <v>0</v>
      </c>
      <c r="BC1311" s="48"/>
      <c r="BE1311" t="s">
        <v>213</v>
      </c>
      <c r="CP1311">
        <f>BF1274*AX1311</f>
        <v>0</v>
      </c>
      <c r="CQ1311">
        <f t="shared" ref="CQ1311" si="24448">BG1274*AY1311</f>
        <v>0</v>
      </c>
      <c r="CR1311">
        <f t="shared" ref="CR1311" si="24449">BH1274*AZ1311</f>
        <v>0</v>
      </c>
      <c r="CS1311">
        <f t="shared" ref="CS1311" si="24450">BI1274*BA1311</f>
        <v>0</v>
      </c>
      <c r="CT1311">
        <f t="shared" ref="CT1311" si="24451">BJ1274*BB1311</f>
        <v>0</v>
      </c>
    </row>
    <row r="1312" spans="6:98" x14ac:dyDescent="0.3">
      <c r="F1312" s="91">
        <f t="shared" ref="F1312:H1312" si="24452">F1311</f>
        <v>75</v>
      </c>
      <c r="G1312" s="91">
        <f t="shared" si="24452"/>
        <v>75</v>
      </c>
      <c r="H1312" s="4">
        <f t="shared" si="24452"/>
        <v>1</v>
      </c>
      <c r="I1312">
        <v>185</v>
      </c>
      <c r="J1312" s="48">
        <f t="shared" si="23632"/>
        <v>0</v>
      </c>
      <c r="K1312" s="48">
        <f t="shared" si="24416"/>
        <v>0</v>
      </c>
      <c r="L1312" s="98">
        <f t="shared" si="23634"/>
        <v>0</v>
      </c>
      <c r="M1312" s="48"/>
      <c r="N1312" s="48"/>
      <c r="O1312" s="48"/>
      <c r="P1312" s="48"/>
      <c r="Q1312" s="48"/>
      <c r="R1312" s="48"/>
      <c r="S1312" s="48"/>
      <c r="T1312" s="48"/>
      <c r="U1312" s="48"/>
      <c r="V1312" s="48"/>
      <c r="W1312" s="48"/>
      <c r="X1312" s="48"/>
      <c r="Y1312" s="48"/>
      <c r="Z1312" s="48"/>
      <c r="AA1312" s="48"/>
      <c r="AB1312" s="48"/>
      <c r="AC1312" s="48"/>
      <c r="AD1312" s="48"/>
      <c r="AE1312" s="48"/>
      <c r="AF1312" s="48"/>
      <c r="AG1312" s="48"/>
      <c r="AH1312" s="48"/>
      <c r="AI1312" s="48"/>
      <c r="AJ1312" s="48"/>
      <c r="AK1312" s="48"/>
      <c r="AL1312" s="48"/>
      <c r="AM1312" s="48"/>
      <c r="AN1312" s="48"/>
      <c r="AO1312" s="48"/>
      <c r="AP1312" s="48"/>
      <c r="AQ1312" s="48"/>
      <c r="AR1312" s="48"/>
      <c r="AS1312" s="48"/>
      <c r="AT1312" s="48"/>
      <c r="AU1312" s="48"/>
      <c r="AV1312" s="48"/>
      <c r="AW1312" s="48"/>
      <c r="AX1312" s="48"/>
      <c r="AY1312" s="48">
        <f>$J1312+$K1312+$L1312</f>
        <v>0</v>
      </c>
      <c r="AZ1312" s="48">
        <f t="shared" si="24426"/>
        <v>0</v>
      </c>
      <c r="BA1312" s="48">
        <f t="shared" si="24426"/>
        <v>0</v>
      </c>
      <c r="BB1312" s="48">
        <f t="shared" si="24426"/>
        <v>0</v>
      </c>
      <c r="BC1312" s="48"/>
      <c r="BE1312" t="s">
        <v>214</v>
      </c>
      <c r="CQ1312">
        <f>BF1274*AY1312</f>
        <v>0</v>
      </c>
      <c r="CR1312">
        <f t="shared" ref="CR1312" si="24453">BG1274*AZ1312</f>
        <v>0</v>
      </c>
      <c r="CS1312">
        <f t="shared" ref="CS1312" si="24454">BH1274*BA1312</f>
        <v>0</v>
      </c>
      <c r="CT1312">
        <f t="shared" ref="CT1312" si="24455">BI1274*BB1312</f>
        <v>0</v>
      </c>
    </row>
    <row r="1313" spans="1:98" x14ac:dyDescent="0.3">
      <c r="F1313" s="91">
        <f t="shared" ref="F1313:H1313" si="24456">F1312</f>
        <v>75</v>
      </c>
      <c r="G1313" s="91">
        <f t="shared" si="24456"/>
        <v>75</v>
      </c>
      <c r="H1313" s="4">
        <f t="shared" si="24456"/>
        <v>1</v>
      </c>
      <c r="I1313">
        <v>190</v>
      </c>
      <c r="J1313" s="48">
        <f t="shared" si="23632"/>
        <v>0</v>
      </c>
      <c r="K1313" s="48">
        <f t="shared" si="24416"/>
        <v>0</v>
      </c>
      <c r="L1313" s="98">
        <f t="shared" si="23634"/>
        <v>0</v>
      </c>
      <c r="M1313" s="48"/>
      <c r="N1313" s="48"/>
      <c r="O1313" s="48"/>
      <c r="P1313" s="48"/>
      <c r="Q1313" s="48"/>
      <c r="R1313" s="48"/>
      <c r="S1313" s="48"/>
      <c r="T1313" s="48"/>
      <c r="U1313" s="48"/>
      <c r="V1313" s="48"/>
      <c r="W1313" s="48"/>
      <c r="X1313" s="48"/>
      <c r="Y1313" s="48"/>
      <c r="Z1313" s="48"/>
      <c r="AA1313" s="48"/>
      <c r="AB1313" s="48"/>
      <c r="AC1313" s="48"/>
      <c r="AD1313" s="48"/>
      <c r="AE1313" s="48"/>
      <c r="AF1313" s="48"/>
      <c r="AG1313" s="48"/>
      <c r="AH1313" s="48"/>
      <c r="AI1313" s="48"/>
      <c r="AJ1313" s="48"/>
      <c r="AK1313" s="48"/>
      <c r="AL1313" s="48"/>
      <c r="AM1313" s="48"/>
      <c r="AN1313" s="48"/>
      <c r="AO1313" s="48"/>
      <c r="AP1313" s="48"/>
      <c r="AQ1313" s="48"/>
      <c r="AR1313" s="48"/>
      <c r="AS1313" s="48"/>
      <c r="AT1313" s="48"/>
      <c r="AU1313" s="48"/>
      <c r="AV1313" s="48"/>
      <c r="AW1313" s="48"/>
      <c r="AX1313" s="48"/>
      <c r="AY1313" s="48"/>
      <c r="AZ1313" s="48">
        <f>$J1313+$K1313+$L1313</f>
        <v>0</v>
      </c>
      <c r="BA1313" s="48">
        <f t="shared" si="24426"/>
        <v>0</v>
      </c>
      <c r="BB1313" s="48">
        <f t="shared" si="24426"/>
        <v>0</v>
      </c>
      <c r="BC1313" s="48"/>
      <c r="BE1313" t="s">
        <v>215</v>
      </c>
      <c r="CR1313">
        <f>BF1274*AZ1313</f>
        <v>0</v>
      </c>
      <c r="CS1313">
        <f t="shared" ref="CS1313" si="24457">BG1274*BA1313</f>
        <v>0</v>
      </c>
      <c r="CT1313">
        <f t="shared" ref="CT1313" si="24458">BH1274*BB1313</f>
        <v>0</v>
      </c>
    </row>
    <row r="1314" spans="1:98" x14ac:dyDescent="0.3">
      <c r="F1314" s="91">
        <f t="shared" ref="F1314:H1314" si="24459">F1313</f>
        <v>75</v>
      </c>
      <c r="G1314" s="91">
        <f t="shared" si="24459"/>
        <v>75</v>
      </c>
      <c r="H1314" s="4">
        <f t="shared" si="24459"/>
        <v>1</v>
      </c>
      <c r="I1314">
        <v>195</v>
      </c>
      <c r="J1314" s="48">
        <f t="shared" si="23632"/>
        <v>0</v>
      </c>
      <c r="K1314" s="48">
        <f t="shared" si="24416"/>
        <v>0</v>
      </c>
      <c r="L1314" s="98">
        <f t="shared" si="23634"/>
        <v>0</v>
      </c>
      <c r="M1314" s="48"/>
      <c r="N1314" s="48"/>
      <c r="O1314" s="48"/>
      <c r="P1314" s="48"/>
      <c r="Q1314" s="48"/>
      <c r="R1314" s="48"/>
      <c r="S1314" s="48"/>
      <c r="T1314" s="48"/>
      <c r="U1314" s="48"/>
      <c r="V1314" s="48"/>
      <c r="W1314" s="48"/>
      <c r="X1314" s="48"/>
      <c r="Y1314" s="48"/>
      <c r="Z1314" s="48"/>
      <c r="AA1314" s="48"/>
      <c r="AB1314" s="48"/>
      <c r="AC1314" s="48"/>
      <c r="AD1314" s="48"/>
      <c r="AE1314" s="48"/>
      <c r="AF1314" s="48"/>
      <c r="AG1314" s="48"/>
      <c r="AH1314" s="48"/>
      <c r="AI1314" s="48"/>
      <c r="AJ1314" s="48"/>
      <c r="AK1314" s="48"/>
      <c r="AL1314" s="48"/>
      <c r="AM1314" s="48"/>
      <c r="AN1314" s="48"/>
      <c r="AO1314" s="48"/>
      <c r="AP1314" s="48"/>
      <c r="AQ1314" s="48"/>
      <c r="AR1314" s="48"/>
      <c r="AS1314" s="48"/>
      <c r="AT1314" s="48"/>
      <c r="AU1314" s="48"/>
      <c r="AV1314" s="48"/>
      <c r="AW1314" s="48"/>
      <c r="AX1314" s="48"/>
      <c r="AY1314" s="48"/>
      <c r="AZ1314" s="48"/>
      <c r="BA1314" s="48">
        <f>$J1314+$K1314+$L1314</f>
        <v>0</v>
      </c>
      <c r="BB1314" s="48">
        <f>$J1314+$K1314+$L1314</f>
        <v>0</v>
      </c>
      <c r="BC1314" s="48"/>
      <c r="BE1314" t="s">
        <v>216</v>
      </c>
      <c r="CS1314">
        <f>BF1274*BA1314</f>
        <v>0</v>
      </c>
      <c r="CT1314">
        <f>BG1274*BB1314</f>
        <v>0</v>
      </c>
    </row>
    <row r="1315" spans="1:98" x14ac:dyDescent="0.3">
      <c r="F1315" s="91">
        <f t="shared" ref="F1315:H1315" si="24460">F1314</f>
        <v>75</v>
      </c>
      <c r="G1315" s="91">
        <f t="shared" si="24460"/>
        <v>75</v>
      </c>
      <c r="H1315" s="4">
        <f t="shared" si="24460"/>
        <v>1</v>
      </c>
      <c r="I1315">
        <v>200</v>
      </c>
      <c r="J1315" s="48">
        <f t="shared" si="23632"/>
        <v>0</v>
      </c>
      <c r="K1315" s="48">
        <f t="shared" si="24416"/>
        <v>0</v>
      </c>
      <c r="L1315" s="98">
        <f t="shared" si="23634"/>
        <v>0</v>
      </c>
      <c r="M1315" s="48"/>
      <c r="N1315" s="48"/>
      <c r="O1315" s="48"/>
      <c r="P1315" s="48"/>
      <c r="Q1315" s="48"/>
      <c r="R1315" s="48"/>
      <c r="S1315" s="48"/>
      <c r="T1315" s="48"/>
      <c r="U1315" s="48"/>
      <c r="V1315" s="48"/>
      <c r="W1315" s="48"/>
      <c r="X1315" s="48"/>
      <c r="Y1315" s="48"/>
      <c r="Z1315" s="48"/>
      <c r="AA1315" s="48"/>
      <c r="AB1315" s="48"/>
      <c r="AC1315" s="48"/>
      <c r="AD1315" s="48"/>
      <c r="AE1315" s="48"/>
      <c r="AF1315" s="48"/>
      <c r="AG1315" s="48"/>
      <c r="AH1315" s="48"/>
      <c r="AI1315" s="48"/>
      <c r="AJ1315" s="48"/>
      <c r="AK1315" s="48"/>
      <c r="AL1315" s="48"/>
      <c r="AM1315" s="48"/>
      <c r="AN1315" s="48"/>
      <c r="AO1315" s="48"/>
      <c r="AP1315" s="48"/>
      <c r="AQ1315" s="48"/>
      <c r="AR1315" s="48"/>
      <c r="AS1315" s="48"/>
      <c r="AT1315" s="48"/>
      <c r="AU1315" s="48"/>
      <c r="AV1315" s="48"/>
      <c r="AW1315" s="48"/>
      <c r="AX1315" s="48"/>
      <c r="AY1315" s="48"/>
      <c r="AZ1315" s="48"/>
      <c r="BA1315" s="48"/>
      <c r="BB1315" s="48">
        <f>$J1315+$K1315+$L1315</f>
        <v>0</v>
      </c>
      <c r="BC1315" s="48"/>
      <c r="BE1315" s="3" t="s">
        <v>217</v>
      </c>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f>BF1274*BB1315</f>
        <v>0</v>
      </c>
    </row>
    <row r="1316" spans="1:98" x14ac:dyDescent="0.3">
      <c r="I1316">
        <v>205</v>
      </c>
      <c r="BE1316" s="19" t="s">
        <v>176</v>
      </c>
      <c r="BF1316" s="99">
        <f>SUM(BF1274:BF1315)</f>
        <v>0</v>
      </c>
      <c r="BG1316" s="99">
        <f t="shared" ref="BG1316:CT1316" si="24461">SUM(BG1274:BG1315)</f>
        <v>1.6059732872932673</v>
      </c>
      <c r="BH1316" s="99">
        <f t="shared" si="24461"/>
        <v>10.706488581955121</v>
      </c>
      <c r="BI1316" s="99">
        <f t="shared" si="24461"/>
        <v>26.766221454887798</v>
      </c>
      <c r="BJ1316" s="99">
        <f t="shared" si="24461"/>
        <v>53.532442909775597</v>
      </c>
      <c r="BK1316" s="99">
        <f t="shared" si="24461"/>
        <v>154.11238872659803</v>
      </c>
      <c r="BL1316" s="99">
        <f t="shared" si="24461"/>
        <v>265.0023867152097</v>
      </c>
      <c r="BM1316" s="99">
        <f t="shared" si="24461"/>
        <v>330.99395704354828</v>
      </c>
      <c r="BN1316" s="99">
        <f t="shared" si="24461"/>
        <v>378.3328311318806</v>
      </c>
      <c r="BO1316" s="99">
        <f t="shared" si="24461"/>
        <v>427.65874670039062</v>
      </c>
      <c r="BP1316" s="99">
        <f t="shared" si="24461"/>
        <v>473.42696677323346</v>
      </c>
      <c r="BQ1316" s="99">
        <f t="shared" si="24461"/>
        <v>522.11757325675876</v>
      </c>
      <c r="BR1316" s="99">
        <f t="shared" si="24461"/>
        <v>571.49751083223362</v>
      </c>
      <c r="BS1316" s="99">
        <f t="shared" si="24461"/>
        <v>619.03595158175858</v>
      </c>
      <c r="BT1316" s="99">
        <f t="shared" si="24461"/>
        <v>668.35134116959159</v>
      </c>
      <c r="BU1316" s="99">
        <f t="shared" si="24461"/>
        <v>717.76013226255247</v>
      </c>
      <c r="BV1316" s="99">
        <f t="shared" si="24461"/>
        <v>1.6059732872932673</v>
      </c>
      <c r="BW1316" s="99">
        <f t="shared" si="24461"/>
        <v>10.706488581955121</v>
      </c>
      <c r="BX1316" s="99">
        <f t="shared" si="24461"/>
        <v>26.766221454887798</v>
      </c>
      <c r="BY1316" s="99">
        <f t="shared" si="24461"/>
        <v>53.532442909775597</v>
      </c>
      <c r="BZ1316" s="99">
        <f t="shared" si="24461"/>
        <v>154.11238872659803</v>
      </c>
      <c r="CA1316" s="99">
        <f t="shared" si="24461"/>
        <v>265.0023867152097</v>
      </c>
      <c r="CB1316" s="99">
        <f t="shared" si="24461"/>
        <v>330.99395704354828</v>
      </c>
      <c r="CC1316" s="99">
        <f t="shared" si="24461"/>
        <v>378.3328311318806</v>
      </c>
      <c r="CD1316" s="99">
        <f t="shared" si="24461"/>
        <v>427.65874670039062</v>
      </c>
      <c r="CE1316" s="99">
        <f t="shared" si="24461"/>
        <v>473.42696677323346</v>
      </c>
      <c r="CF1316" s="99">
        <f t="shared" si="24461"/>
        <v>522.11757325675876</v>
      </c>
      <c r="CG1316" s="99">
        <f t="shared" si="24461"/>
        <v>571.49751083223362</v>
      </c>
      <c r="CH1316" s="99">
        <f t="shared" si="24461"/>
        <v>619.03595158175858</v>
      </c>
      <c r="CI1316" s="99">
        <f t="shared" si="24461"/>
        <v>668.35134116959159</v>
      </c>
      <c r="CJ1316" s="99">
        <f t="shared" si="24461"/>
        <v>717.76013226255247</v>
      </c>
      <c r="CK1316" s="99">
        <f t="shared" si="24461"/>
        <v>1.6059732872932673</v>
      </c>
      <c r="CL1316" s="99">
        <f t="shared" si="24461"/>
        <v>10.706488581955121</v>
      </c>
      <c r="CM1316" s="99">
        <f t="shared" si="24461"/>
        <v>26.766221454887798</v>
      </c>
      <c r="CN1316" s="99">
        <f t="shared" si="24461"/>
        <v>53.532442909775597</v>
      </c>
      <c r="CO1316" s="99">
        <f t="shared" si="24461"/>
        <v>154.11238872659803</v>
      </c>
      <c r="CP1316" s="99">
        <f t="shared" si="24461"/>
        <v>265.0023867152097</v>
      </c>
      <c r="CQ1316" s="99">
        <f t="shared" si="24461"/>
        <v>330.99395704354828</v>
      </c>
      <c r="CR1316" s="99">
        <f t="shared" si="24461"/>
        <v>378.3328311318806</v>
      </c>
      <c r="CS1316" s="99">
        <f t="shared" si="24461"/>
        <v>427.65874670039062</v>
      </c>
      <c r="CT1316" s="99">
        <f t="shared" si="24461"/>
        <v>473.42696677323346</v>
      </c>
    </row>
    <row r="1318" spans="1:98" x14ac:dyDescent="0.3">
      <c r="A1318" s="60" t="s">
        <v>283</v>
      </c>
    </row>
    <row r="1319" spans="1:98" x14ac:dyDescent="0.3">
      <c r="A1319" s="100"/>
      <c r="B1319" s="100" t="s">
        <v>163</v>
      </c>
      <c r="C1319" s="100" t="s">
        <v>164</v>
      </c>
      <c r="D1319" t="s">
        <v>167</v>
      </c>
      <c r="E1319" t="s">
        <v>166</v>
      </c>
    </row>
    <row r="1320" spans="1:98" x14ac:dyDescent="0.3">
      <c r="A1320" s="100" t="s">
        <v>165</v>
      </c>
      <c r="B1320" s="93">
        <v>80</v>
      </c>
      <c r="C1320" s="93">
        <v>80</v>
      </c>
      <c r="D1320">
        <f>C1320-B1320+5</f>
        <v>5</v>
      </c>
      <c r="E1320" s="4">
        <f>100/(D1320/5)/100</f>
        <v>1</v>
      </c>
      <c r="N1320" s="19">
        <v>0</v>
      </c>
      <c r="O1320" s="19">
        <v>5</v>
      </c>
      <c r="P1320" s="19">
        <v>10</v>
      </c>
      <c r="Q1320" s="19">
        <v>15</v>
      </c>
      <c r="R1320" s="19">
        <v>20</v>
      </c>
      <c r="S1320" s="19">
        <v>25</v>
      </c>
      <c r="T1320" s="19">
        <v>30</v>
      </c>
      <c r="U1320" s="19">
        <v>35</v>
      </c>
      <c r="V1320" s="19">
        <v>40</v>
      </c>
      <c r="W1320" s="19">
        <v>45</v>
      </c>
      <c r="X1320" s="19">
        <v>50</v>
      </c>
      <c r="Y1320" s="19">
        <v>55</v>
      </c>
      <c r="Z1320" s="19">
        <v>60</v>
      </c>
      <c r="AA1320" s="19">
        <v>65</v>
      </c>
      <c r="AB1320" s="19">
        <v>70</v>
      </c>
      <c r="AC1320" s="19">
        <v>75</v>
      </c>
      <c r="AD1320" s="19">
        <v>80</v>
      </c>
      <c r="AE1320" s="19">
        <v>85</v>
      </c>
      <c r="AF1320" s="19">
        <v>90</v>
      </c>
      <c r="AG1320" s="19">
        <v>95</v>
      </c>
      <c r="AH1320" s="19">
        <v>100</v>
      </c>
      <c r="AI1320" s="19">
        <v>105</v>
      </c>
      <c r="AJ1320" s="19">
        <v>110</v>
      </c>
      <c r="AK1320" s="19">
        <v>115</v>
      </c>
      <c r="AL1320" s="19">
        <v>120</v>
      </c>
      <c r="AM1320" s="19">
        <v>125</v>
      </c>
      <c r="AN1320" s="19">
        <v>130</v>
      </c>
      <c r="AO1320" s="19">
        <v>135</v>
      </c>
      <c r="AP1320" s="19">
        <v>140</v>
      </c>
      <c r="AQ1320" s="19">
        <v>145</v>
      </c>
      <c r="AR1320" s="2">
        <v>150</v>
      </c>
      <c r="AS1320" s="19">
        <v>155</v>
      </c>
      <c r="AT1320" s="2">
        <v>160</v>
      </c>
      <c r="AU1320" s="19">
        <v>165</v>
      </c>
      <c r="AV1320" s="2">
        <v>170</v>
      </c>
      <c r="AW1320" s="19">
        <v>175</v>
      </c>
      <c r="AX1320" s="2">
        <v>180</v>
      </c>
      <c r="AY1320" s="19">
        <v>185</v>
      </c>
      <c r="AZ1320" s="2">
        <v>190</v>
      </c>
      <c r="BA1320" s="19">
        <v>195</v>
      </c>
      <c r="BB1320" s="2">
        <v>200</v>
      </c>
      <c r="BF1320" s="19">
        <v>0</v>
      </c>
      <c r="BG1320" s="19">
        <v>5</v>
      </c>
      <c r="BH1320" s="19">
        <v>10</v>
      </c>
      <c r="BI1320" s="19">
        <v>15</v>
      </c>
      <c r="BJ1320" s="19">
        <v>20</v>
      </c>
      <c r="BK1320" s="19">
        <v>25</v>
      </c>
      <c r="BL1320" s="19">
        <v>30</v>
      </c>
      <c r="BM1320" s="19">
        <v>35</v>
      </c>
      <c r="BN1320" s="19">
        <v>40</v>
      </c>
      <c r="BO1320" s="19">
        <v>45</v>
      </c>
      <c r="BP1320" s="19">
        <v>50</v>
      </c>
      <c r="BQ1320" s="19">
        <v>55</v>
      </c>
      <c r="BR1320" s="19">
        <v>60</v>
      </c>
      <c r="BS1320" s="19">
        <v>65</v>
      </c>
      <c r="BT1320" s="19">
        <v>70</v>
      </c>
      <c r="BU1320" s="19">
        <v>75</v>
      </c>
      <c r="BV1320" s="19">
        <v>80</v>
      </c>
      <c r="BW1320" s="19">
        <v>85</v>
      </c>
      <c r="BX1320" s="19">
        <v>90</v>
      </c>
      <c r="BY1320" s="19">
        <v>95</v>
      </c>
      <c r="BZ1320" s="19">
        <v>100</v>
      </c>
      <c r="CA1320" s="19">
        <v>105</v>
      </c>
      <c r="CB1320" s="19">
        <v>110</v>
      </c>
      <c r="CC1320" s="19">
        <v>115</v>
      </c>
      <c r="CD1320" s="19">
        <v>120</v>
      </c>
      <c r="CE1320" s="19">
        <v>125</v>
      </c>
      <c r="CF1320" s="19">
        <v>130</v>
      </c>
      <c r="CG1320" s="19">
        <v>135</v>
      </c>
      <c r="CH1320" s="19">
        <v>140</v>
      </c>
      <c r="CI1320" s="19">
        <v>145</v>
      </c>
      <c r="CJ1320" s="2">
        <v>150</v>
      </c>
      <c r="CK1320" s="19">
        <v>155</v>
      </c>
      <c r="CL1320" s="2">
        <v>160</v>
      </c>
      <c r="CM1320" s="19">
        <v>165</v>
      </c>
      <c r="CN1320" s="2">
        <v>170</v>
      </c>
      <c r="CO1320" s="19">
        <v>175</v>
      </c>
      <c r="CP1320" s="2">
        <v>180</v>
      </c>
      <c r="CQ1320" s="19">
        <v>185</v>
      </c>
      <c r="CR1320" s="2">
        <v>190</v>
      </c>
      <c r="CS1320" s="19">
        <v>195</v>
      </c>
      <c r="CT1320" s="2">
        <v>200</v>
      </c>
    </row>
    <row r="1321" spans="1:98" x14ac:dyDescent="0.3">
      <c r="A1321" s="100" t="s">
        <v>92</v>
      </c>
      <c r="B1321" s="93">
        <v>80</v>
      </c>
      <c r="C1321" s="93">
        <v>80</v>
      </c>
      <c r="D1321">
        <f>C1321-B1321+5</f>
        <v>5</v>
      </c>
      <c r="E1321" s="4">
        <f>IF(D1321&gt;0,100/(D1321/5)/100,1)</f>
        <v>1</v>
      </c>
      <c r="F1321" s="94" t="s">
        <v>163</v>
      </c>
      <c r="G1321" s="94" t="s">
        <v>164</v>
      </c>
      <c r="H1321" s="94" t="s">
        <v>173</v>
      </c>
      <c r="I1321" s="95" t="s">
        <v>169</v>
      </c>
      <c r="J1321" s="3" t="s">
        <v>172</v>
      </c>
      <c r="K1321" s="97" t="s">
        <v>174</v>
      </c>
      <c r="L1321" s="97" t="s">
        <v>175</v>
      </c>
      <c r="M1321" t="s">
        <v>168</v>
      </c>
      <c r="N1321" s="4">
        <f t="shared" ref="N1321" si="24462">IF(IF(BF1320&lt;=$B1320,1,M1321-$E1320)&gt;0,IF(BF1320&lt;=$B1320,1,M1321-$E1320),0)</f>
        <v>1</v>
      </c>
      <c r="O1321" s="4">
        <f t="shared" ref="O1321" si="24463">IF(IF(BG1320&lt;=$B1320,1,N1321-$E1320)&gt;0,IF(BG1320&lt;=$B1320,1,N1321-$E1320),0)</f>
        <v>1</v>
      </c>
      <c r="P1321" s="4">
        <f t="shared" ref="P1321" si="24464">IF(IF(BH1320&lt;=$B1320,1,O1321-$E1320)&gt;0,IF(BH1320&lt;=$B1320,1,O1321-$E1320),0)</f>
        <v>1</v>
      </c>
      <c r="Q1321" s="4">
        <f t="shared" ref="Q1321" si="24465">IF(IF(BI1320&lt;=$B1320,1,P1321-$E1320)&gt;0,IF(BI1320&lt;=$B1320,1,P1321-$E1320),0)</f>
        <v>1</v>
      </c>
      <c r="R1321" s="4">
        <f t="shared" ref="R1321" si="24466">IF(IF(BJ1320&lt;=$B1320,1,Q1321-$E1320)&gt;0,IF(BJ1320&lt;=$B1320,1,Q1321-$E1320),0)</f>
        <v>1</v>
      </c>
      <c r="S1321" s="4">
        <f t="shared" ref="S1321" si="24467">IF(IF(BK1320&lt;=$B1320,1,R1321-$E1320)&gt;0,IF(BK1320&lt;=$B1320,1,R1321-$E1320),0)</f>
        <v>1</v>
      </c>
      <c r="T1321" s="4">
        <f t="shared" ref="T1321" si="24468">IF(IF(BL1320&lt;=$B1320,1,S1321-$E1320)&gt;0,IF(BL1320&lt;=$B1320,1,S1321-$E1320),0)</f>
        <v>1</v>
      </c>
      <c r="U1321" s="4">
        <f t="shared" ref="U1321" si="24469">IF(IF(BM1320&lt;=$B1320,1,T1321-$E1320)&gt;0,IF(BM1320&lt;=$B1320,1,T1321-$E1320),0)</f>
        <v>1</v>
      </c>
      <c r="V1321" s="4">
        <f t="shared" ref="V1321" si="24470">IF(IF(BN1320&lt;=$B1320,1,U1321-$E1320)&gt;0,IF(BN1320&lt;=$B1320,1,U1321-$E1320),0)</f>
        <v>1</v>
      </c>
      <c r="W1321" s="4">
        <f t="shared" ref="W1321" si="24471">IF(IF(BO1320&lt;=$B1320,1,V1321-$E1320)&gt;0,IF(BO1320&lt;=$B1320,1,V1321-$E1320),0)</f>
        <v>1</v>
      </c>
      <c r="X1321" s="4">
        <f t="shared" ref="X1321" si="24472">IF(IF(BP1320&lt;=$B1320,1,W1321-$E1320)&gt;0,IF(BP1320&lt;=$B1320,1,W1321-$E1320),0)</f>
        <v>1</v>
      </c>
      <c r="Y1321" s="4">
        <f t="shared" ref="Y1321" si="24473">IF(IF(BQ1320&lt;=$B1320,1,X1321-$E1320)&gt;0,IF(BQ1320&lt;=$B1320,1,X1321-$E1320),0)</f>
        <v>1</v>
      </c>
      <c r="Z1321" s="4">
        <f t="shared" ref="Z1321" si="24474">IF(IF(BR1320&lt;=$B1320,1,Y1321-$E1320)&gt;0,IF(BR1320&lt;=$B1320,1,Y1321-$E1320),0)</f>
        <v>1</v>
      </c>
      <c r="AA1321" s="4">
        <f t="shared" ref="AA1321" si="24475">IF(IF(BS1320&lt;=$B1320,1,Z1321-$E1320)&gt;0,IF(BS1320&lt;=$B1320,1,Z1321-$E1320),0)</f>
        <v>1</v>
      </c>
      <c r="AB1321" s="4">
        <f t="shared" ref="AB1321" si="24476">IF(IF(BT1320&lt;=$B1320,1,AA1321-$E1320)&gt;0,IF(BT1320&lt;=$B1320,1,AA1321-$E1320),0)</f>
        <v>1</v>
      </c>
      <c r="AC1321" s="4">
        <f t="shared" ref="AC1321" si="24477">IF(IF(BU1320&lt;=$B1320,1,AB1321-$E1320)&gt;0,IF(BU1320&lt;=$B1320,1,AB1321-$E1320),0)</f>
        <v>1</v>
      </c>
      <c r="AD1321" s="4">
        <f t="shared" ref="AD1321" si="24478">IF(IF(BV1320&lt;=$B1320,1,AC1321-$E1320)&gt;0,IF(BV1320&lt;=$B1320,1,AC1321-$E1320),0)</f>
        <v>1</v>
      </c>
      <c r="AE1321" s="4">
        <f t="shared" ref="AE1321" si="24479">IF(IF(BW1320&lt;=$B1320,1,AD1321-$E1320)&gt;0,IF(BW1320&lt;=$B1320,1,AD1321-$E1320),0)</f>
        <v>0</v>
      </c>
      <c r="AF1321" s="4">
        <f t="shared" ref="AF1321" si="24480">IF(IF(BX1320&lt;=$B1320,1,AE1321-$E1320)&gt;0,IF(BX1320&lt;=$B1320,1,AE1321-$E1320),0)</f>
        <v>0</v>
      </c>
      <c r="AG1321" s="4">
        <f t="shared" ref="AG1321" si="24481">IF(IF(BY1320&lt;=$B1320,1,AF1321-$E1320)&gt;0,IF(BY1320&lt;=$B1320,1,AF1321-$E1320),0)</f>
        <v>0</v>
      </c>
      <c r="AH1321" s="4">
        <f t="shared" ref="AH1321" si="24482">IF(IF(BZ1320&lt;=$B1320,1,AG1321-$E1320)&gt;0,IF(BZ1320&lt;=$B1320,1,AG1321-$E1320),0)</f>
        <v>0</v>
      </c>
      <c r="AI1321" s="4">
        <f t="shared" ref="AI1321" si="24483">IF(IF(CA1320&lt;=$B1320,1,AH1321-$E1320)&gt;0,IF(CA1320&lt;=$B1320,1,AH1321-$E1320),0)</f>
        <v>0</v>
      </c>
      <c r="AJ1321" s="4">
        <f t="shared" ref="AJ1321" si="24484">IF(IF(CB1320&lt;=$B1320,1,AI1321-$E1320)&gt;0,IF(CB1320&lt;=$B1320,1,AI1321-$E1320),0)</f>
        <v>0</v>
      </c>
      <c r="AK1321" s="4">
        <f t="shared" ref="AK1321" si="24485">IF(IF(CC1320&lt;=$B1320,1,AJ1321-$E1320)&gt;0,IF(CC1320&lt;=$B1320,1,AJ1321-$E1320),0)</f>
        <v>0</v>
      </c>
      <c r="AL1321" s="4">
        <f t="shared" ref="AL1321" si="24486">IF(IF(CD1320&lt;=$B1320,1,AK1321-$E1320)&gt;0,IF(CD1320&lt;=$B1320,1,AK1321-$E1320),0)</f>
        <v>0</v>
      </c>
      <c r="AM1321" s="4">
        <f t="shared" ref="AM1321" si="24487">IF(IF(CE1320&lt;=$B1320,1,AL1321-$E1320)&gt;0,IF(CE1320&lt;=$B1320,1,AL1321-$E1320),0)</f>
        <v>0</v>
      </c>
      <c r="AN1321" s="4">
        <f t="shared" ref="AN1321" si="24488">IF(IF(CF1320&lt;=$B1320,1,AM1321-$E1320)&gt;0,IF(CF1320&lt;=$B1320,1,AM1321-$E1320),0)</f>
        <v>0</v>
      </c>
      <c r="AO1321" s="4">
        <f t="shared" ref="AO1321" si="24489">IF(IF(CG1320&lt;=$B1320,1,AN1321-$E1320)&gt;0,IF(CG1320&lt;=$B1320,1,AN1321-$E1320),0)</f>
        <v>0</v>
      </c>
      <c r="AP1321" s="4">
        <f t="shared" ref="AP1321" si="24490">IF(IF(CH1320&lt;=$B1320,1,AO1321-$E1320)&gt;0,IF(CH1320&lt;=$B1320,1,AO1321-$E1320),0)</f>
        <v>0</v>
      </c>
      <c r="AQ1321" s="4">
        <f t="shared" ref="AQ1321" si="24491">IF(IF(CI1320&lt;=$B1320,1,AP1321-$E1320)&gt;0,IF(CI1320&lt;=$B1320,1,AP1321-$E1320),0)</f>
        <v>0</v>
      </c>
      <c r="AR1321" s="4">
        <f t="shared" ref="AR1321" si="24492">IF(IF(CJ1320&lt;=$B1320,1,AQ1321-$E1320)&gt;0,IF(CJ1320&lt;=$B1320,1,AQ1321-$E1320),0)</f>
        <v>0</v>
      </c>
      <c r="AS1321" s="4">
        <f t="shared" ref="AS1321" si="24493">IF(IF(CK1320&lt;=$B1320,1,AR1321-$E1320)&gt;0,IF(CK1320&lt;=$B1320,1,AR1321-$E1320),0)</f>
        <v>0</v>
      </c>
      <c r="AT1321" s="4">
        <f t="shared" ref="AT1321" si="24494">IF(IF(CL1320&lt;=$B1320,1,AS1321-$E1320)&gt;0,IF(CL1320&lt;=$B1320,1,AS1321-$E1320),0)</f>
        <v>0</v>
      </c>
      <c r="AU1321" s="4">
        <f t="shared" ref="AU1321" si="24495">IF(IF(CM1320&lt;=$B1320,1,AT1321-$E1320)&gt;0,IF(CM1320&lt;=$B1320,1,AT1321-$E1320),0)</f>
        <v>0</v>
      </c>
      <c r="AV1321" s="4">
        <f t="shared" ref="AV1321" si="24496">IF(IF(CN1320&lt;=$B1320,1,AU1321-$E1320)&gt;0,IF(CN1320&lt;=$B1320,1,AU1321-$E1320),0)</f>
        <v>0</v>
      </c>
      <c r="AW1321" s="4">
        <f t="shared" ref="AW1321" si="24497">IF(IF(CO1320&lt;=$B1320,1,AV1321-$E1320)&gt;0,IF(CO1320&lt;=$B1320,1,AV1321-$E1320),0)</f>
        <v>0</v>
      </c>
      <c r="AX1321" s="4">
        <f t="shared" ref="AX1321" si="24498">IF(IF(CP1320&lt;=$B1320,1,AW1321-$E1320)&gt;0,IF(CP1320&lt;=$B1320,1,AW1321-$E1320),0)</f>
        <v>0</v>
      </c>
      <c r="AY1321" s="4">
        <f t="shared" ref="AY1321" si="24499">IF(IF(CQ1320&lt;=$B1320,1,AX1321-$E1320)&gt;0,IF(CQ1320&lt;=$B1320,1,AX1321-$E1320),0)</f>
        <v>0</v>
      </c>
      <c r="AZ1321" s="4">
        <f t="shared" ref="AZ1321" si="24500">IF(IF(CR1320&lt;=$B1320,1,AY1321-$E1320)&gt;0,IF(CR1320&lt;=$B1320,1,AY1321-$E1320),0)</f>
        <v>0</v>
      </c>
      <c r="BA1321" s="4">
        <f t="shared" ref="BA1321" si="24501">IF(IF(CS1320&lt;=$B1320,1,AZ1321-$E1320)&gt;0,IF(CS1320&lt;=$B1320,1,AZ1321-$E1320),0)</f>
        <v>0</v>
      </c>
      <c r="BB1321" s="4">
        <f t="shared" ref="BB1321" si="24502">IF(IF(CT1320&lt;=$B1320,1,BA1321-$E1320)&gt;0,IF(CT1320&lt;=$B1320,1,BA1321-$E1320),0)</f>
        <v>0</v>
      </c>
      <c r="BE1321" t="s">
        <v>171</v>
      </c>
      <c r="BF1321" s="91">
        <f>'Data tilvækstoversigt'!C986*N1321</f>
        <v>0</v>
      </c>
      <c r="BG1321" s="91">
        <f>'Data tilvækstoversigt'!D986*O1321</f>
        <v>1.2120374387989712</v>
      </c>
      <c r="BH1321" s="91">
        <f>'Data tilvækstoversigt'!E986*P1321</f>
        <v>8.080249591993141</v>
      </c>
      <c r="BI1321" s="91">
        <f>'Data tilvækstoversigt'!F986*Q1321</f>
        <v>20.200623979982854</v>
      </c>
      <c r="BJ1321" s="91">
        <f>'Data tilvækstoversigt'!G986*R1321</f>
        <v>40.401247959965708</v>
      </c>
      <c r="BK1321" s="91">
        <f>'Data tilvækstoversigt'!H986*S1321</f>
        <v>119.41854112355679</v>
      </c>
      <c r="BL1321" s="91">
        <f>'Data tilvækstoversigt'!I986*T1321</f>
        <v>211.86069771255808</v>
      </c>
      <c r="BM1321" s="91">
        <f>'Data tilvækstoversigt'!J986*U1321</f>
        <v>278.79721708485249</v>
      </c>
      <c r="BN1321" s="91">
        <f>'Data tilvækstoversigt'!K986*V1321</f>
        <v>322.02262984146188</v>
      </c>
      <c r="BO1321" s="91">
        <f>'Data tilvækstoversigt'!L986*W1321</f>
        <v>371.13803284175702</v>
      </c>
      <c r="BP1321" s="91">
        <f>'Data tilvækstoversigt'!M986*X1321</f>
        <v>415.77852494526115</v>
      </c>
      <c r="BQ1321" s="91">
        <f>'Data tilvækstoversigt'!N986*Y1321</f>
        <v>461.35874584754754</v>
      </c>
      <c r="BR1321" s="91">
        <f>'Data tilvækstoversigt'!O986*Z1321</f>
        <v>510.02644630363056</v>
      </c>
      <c r="BS1321" s="91">
        <f>'Data tilvækstoversigt'!P986*AA1321</f>
        <v>556.0672196362375</v>
      </c>
      <c r="BT1321" s="91">
        <f>'Data tilvækstoversigt'!Q986*AB1321</f>
        <v>601.73334800394957</v>
      </c>
      <c r="BU1321" s="91">
        <f>'Data tilvækstoversigt'!R986*AC1321</f>
        <v>649.23865547122989</v>
      </c>
      <c r="BV1321" s="91">
        <f>'Data tilvækstoversigt'!S986*AD1321</f>
        <v>697.90373573728561</v>
      </c>
      <c r="BW1321" s="91">
        <f>'Data tilvækstoversigt'!T986*AE1321</f>
        <v>0</v>
      </c>
      <c r="BX1321" s="91">
        <f>'Data tilvækstoversigt'!U986*AF1321</f>
        <v>0</v>
      </c>
      <c r="BY1321" s="91">
        <f>'Data tilvækstoversigt'!V986*AG1321</f>
        <v>0</v>
      </c>
      <c r="BZ1321" s="91">
        <f>'Data tilvækstoversigt'!W986*AH1321</f>
        <v>0</v>
      </c>
      <c r="CA1321" s="91">
        <f>'Data tilvækstoversigt'!X986*AI1321</f>
        <v>0</v>
      </c>
      <c r="CB1321" s="91">
        <f>'Data tilvækstoversigt'!Y986*AJ1321</f>
        <v>0</v>
      </c>
      <c r="CC1321" s="91">
        <f>'Data tilvækstoversigt'!Z986*AK1321</f>
        <v>0</v>
      </c>
      <c r="CD1321" s="91">
        <f>'Data tilvækstoversigt'!AA986*AL1321</f>
        <v>0</v>
      </c>
      <c r="CE1321" s="91">
        <f>'Data tilvækstoversigt'!AB986*AM1321</f>
        <v>0</v>
      </c>
      <c r="CF1321" s="91">
        <f>'Data tilvækstoversigt'!AC986*AN1321</f>
        <v>0</v>
      </c>
      <c r="CG1321" s="91">
        <f>'Data tilvækstoversigt'!AD986*AO1321</f>
        <v>0</v>
      </c>
      <c r="CH1321" s="91">
        <f>'Data tilvækstoversigt'!AE986*AP1321</f>
        <v>0</v>
      </c>
      <c r="CI1321" s="91">
        <f>'Data tilvækstoversigt'!AF986*AQ1321</f>
        <v>0</v>
      </c>
      <c r="CJ1321" s="91">
        <f>'Data tilvækstoversigt'!AG986*AR1321</f>
        <v>0</v>
      </c>
      <c r="CK1321" s="91">
        <f>'Data tilvækstoversigt'!AH986*AS1321</f>
        <v>0</v>
      </c>
      <c r="CL1321" s="91">
        <f>'Data tilvækstoversigt'!AI986*AT1321</f>
        <v>0</v>
      </c>
      <c r="CM1321" s="91">
        <f>'Data tilvækstoversigt'!AJ986*AU1321</f>
        <v>0</v>
      </c>
      <c r="CN1321" s="91">
        <f>'Data tilvækstoversigt'!AK986*AV1321</f>
        <v>0</v>
      </c>
      <c r="CO1321" s="91">
        <f>'Data tilvækstoversigt'!AL986*AW1321</f>
        <v>0</v>
      </c>
      <c r="CP1321" s="91">
        <f>'Data tilvækstoversigt'!AM986*AX1321</f>
        <v>0</v>
      </c>
      <c r="CQ1321" s="91">
        <f>'Data tilvækstoversigt'!AN986*AY1321</f>
        <v>0</v>
      </c>
      <c r="CR1321" s="91">
        <f>'Data tilvækstoversigt'!AO986*AZ1321</f>
        <v>0</v>
      </c>
      <c r="CS1321" s="91">
        <f>'Data tilvækstoversigt'!AP986*BA1321</f>
        <v>0</v>
      </c>
      <c r="CT1321" s="91">
        <f>'Data tilvækstoversigt'!AQ986*BB1321</f>
        <v>0</v>
      </c>
    </row>
    <row r="1322" spans="1:98" x14ac:dyDescent="0.3">
      <c r="F1322" s="92">
        <f>B1321</f>
        <v>80</v>
      </c>
      <c r="G1322" s="92">
        <f>C1321</f>
        <v>80</v>
      </c>
      <c r="H1322" s="4">
        <f>E1321</f>
        <v>1</v>
      </c>
      <c r="I1322">
        <v>0</v>
      </c>
      <c r="J1322" s="48">
        <f>IF(AND(I1322&gt;=F1322,I1322&lt;=G1322+1),H1322,0)</f>
        <v>0</v>
      </c>
      <c r="K1322" s="48">
        <f>IF(IF(AND(I1322&gt;=(F1322*2),I1322&lt;=G1322+F1322+(G1322-F1322+5)+1),((H1322)^2)*(I1323-F1322*2)/5,0)&lt;=H1322,IF(AND(I1322&gt;=(F1322*2),I1322&lt;=G1322+F1322+(G1322-F1322+5)+1),((H1322)^2)*(I1323-F1322*2)/5,0),(K1321-H1322^2))</f>
        <v>0</v>
      </c>
      <c r="L1322" s="98">
        <f>IF(IF(AND(I1322&gt;=(F1322*3),I1322&lt;=G1322+F1322+F1322+(G1322-F1322+5)+1),((H1322)^3)*(I1323-F1322*3)/5,0)&lt;=H1322,IF(AND(I1322&gt;=(F1322*3),I1322&lt;=G1322+F1322+F1322+(G1322-F1322+5)+1),((H1322)^3)*(I1323-F1322*3)/5,0),(L1321-H1322^3))</f>
        <v>0</v>
      </c>
      <c r="M1322" s="96"/>
      <c r="N1322" s="48">
        <f>$J1322+$K1322+$L1322</f>
        <v>0</v>
      </c>
      <c r="O1322" s="48">
        <f t="shared" ref="O1322:BB1328" si="24503">$J1322+$K1322+$L1322</f>
        <v>0</v>
      </c>
      <c r="P1322" s="48">
        <f t="shared" si="24503"/>
        <v>0</v>
      </c>
      <c r="Q1322" s="48">
        <f t="shared" si="24503"/>
        <v>0</v>
      </c>
      <c r="R1322" s="48">
        <f t="shared" si="24503"/>
        <v>0</v>
      </c>
      <c r="S1322" s="48">
        <f t="shared" si="24503"/>
        <v>0</v>
      </c>
      <c r="T1322" s="48">
        <f t="shared" si="24503"/>
        <v>0</v>
      </c>
      <c r="U1322" s="48">
        <f t="shared" si="24503"/>
        <v>0</v>
      </c>
      <c r="V1322" s="48">
        <f t="shared" si="24503"/>
        <v>0</v>
      </c>
      <c r="W1322" s="48">
        <f t="shared" si="24503"/>
        <v>0</v>
      </c>
      <c r="X1322" s="48">
        <f t="shared" si="24503"/>
        <v>0</v>
      </c>
      <c r="Y1322" s="48">
        <f t="shared" si="24503"/>
        <v>0</v>
      </c>
      <c r="Z1322" s="48">
        <f t="shared" si="24503"/>
        <v>0</v>
      </c>
      <c r="AA1322" s="48">
        <f t="shared" si="24503"/>
        <v>0</v>
      </c>
      <c r="AB1322" s="48">
        <f t="shared" si="24503"/>
        <v>0</v>
      </c>
      <c r="AC1322" s="48">
        <f t="shared" si="24503"/>
        <v>0</v>
      </c>
      <c r="AD1322" s="48">
        <f t="shared" si="24503"/>
        <v>0</v>
      </c>
      <c r="AE1322" s="48">
        <f t="shared" si="24503"/>
        <v>0</v>
      </c>
      <c r="AF1322" s="48">
        <f t="shared" si="24503"/>
        <v>0</v>
      </c>
      <c r="AG1322" s="48">
        <f t="shared" si="24503"/>
        <v>0</v>
      </c>
      <c r="AH1322" s="48">
        <f t="shared" si="24503"/>
        <v>0</v>
      </c>
      <c r="AI1322" s="48">
        <f t="shared" si="24503"/>
        <v>0</v>
      </c>
      <c r="AJ1322" s="48">
        <f t="shared" si="24503"/>
        <v>0</v>
      </c>
      <c r="AK1322" s="48">
        <f t="shared" si="24503"/>
        <v>0</v>
      </c>
      <c r="AL1322" s="48">
        <f t="shared" si="24503"/>
        <v>0</v>
      </c>
      <c r="AM1322" s="48">
        <f t="shared" si="24503"/>
        <v>0</v>
      </c>
      <c r="AN1322" s="48">
        <f t="shared" si="24503"/>
        <v>0</v>
      </c>
      <c r="AO1322" s="48">
        <f t="shared" si="24503"/>
        <v>0</v>
      </c>
      <c r="AP1322" s="48">
        <f t="shared" si="24503"/>
        <v>0</v>
      </c>
      <c r="AQ1322" s="48">
        <f t="shared" si="24503"/>
        <v>0</v>
      </c>
      <c r="AR1322" s="48">
        <f t="shared" si="24503"/>
        <v>0</v>
      </c>
      <c r="AS1322" s="48">
        <f t="shared" si="24503"/>
        <v>0</v>
      </c>
      <c r="AT1322" s="48">
        <f t="shared" si="24503"/>
        <v>0</v>
      </c>
      <c r="AU1322" s="48">
        <f t="shared" si="24503"/>
        <v>0</v>
      </c>
      <c r="AV1322" s="48">
        <f t="shared" si="24503"/>
        <v>0</v>
      </c>
      <c r="AW1322" s="48">
        <f t="shared" si="24503"/>
        <v>0</v>
      </c>
      <c r="AX1322" s="48">
        <f t="shared" si="24503"/>
        <v>0</v>
      </c>
      <c r="AY1322" s="48">
        <f t="shared" si="24503"/>
        <v>0</v>
      </c>
      <c r="AZ1322" s="48">
        <f t="shared" si="24503"/>
        <v>0</v>
      </c>
      <c r="BA1322" s="48">
        <f t="shared" si="24503"/>
        <v>0</v>
      </c>
      <c r="BB1322" s="48">
        <f t="shared" si="24503"/>
        <v>0</v>
      </c>
      <c r="BC1322" s="48"/>
      <c r="BE1322" t="s">
        <v>177</v>
      </c>
      <c r="BF1322">
        <f>BF1321*N1322</f>
        <v>0</v>
      </c>
      <c r="BG1322">
        <f t="shared" ref="BG1322" si="24504">BG1321*O1322</f>
        <v>0</v>
      </c>
      <c r="BH1322">
        <f t="shared" ref="BH1322" si="24505">BH1321*P1322</f>
        <v>0</v>
      </c>
      <c r="BI1322">
        <f t="shared" ref="BI1322" si="24506">BI1321*Q1322</f>
        <v>0</v>
      </c>
      <c r="BJ1322">
        <f t="shared" ref="BJ1322" si="24507">BJ1321*R1322</f>
        <v>0</v>
      </c>
      <c r="BK1322">
        <f t="shared" ref="BK1322" si="24508">BK1321*S1322</f>
        <v>0</v>
      </c>
      <c r="BL1322">
        <f t="shared" ref="BL1322" si="24509">BL1321*T1322</f>
        <v>0</v>
      </c>
      <c r="BM1322">
        <f t="shared" ref="BM1322" si="24510">BM1321*U1322</f>
        <v>0</v>
      </c>
      <c r="BN1322">
        <f t="shared" ref="BN1322" si="24511">BN1321*V1322</f>
        <v>0</v>
      </c>
      <c r="BO1322">
        <f t="shared" ref="BO1322" si="24512">BO1321*W1322</f>
        <v>0</v>
      </c>
      <c r="BP1322">
        <f t="shared" ref="BP1322" si="24513">BP1321*X1322</f>
        <v>0</v>
      </c>
      <c r="BQ1322">
        <f t="shared" ref="BQ1322" si="24514">BQ1321*Y1322</f>
        <v>0</v>
      </c>
      <c r="BR1322">
        <f t="shared" ref="BR1322" si="24515">BR1321*Z1322</f>
        <v>0</v>
      </c>
      <c r="BS1322">
        <f t="shared" ref="BS1322" si="24516">BS1321*AA1322</f>
        <v>0</v>
      </c>
      <c r="BT1322">
        <f t="shared" ref="BT1322" si="24517">BT1321*AB1322</f>
        <v>0</v>
      </c>
      <c r="BU1322">
        <f t="shared" ref="BU1322" si="24518">BU1321*AC1322</f>
        <v>0</v>
      </c>
      <c r="BV1322">
        <f t="shared" ref="BV1322" si="24519">BV1321*AD1322</f>
        <v>0</v>
      </c>
      <c r="BW1322">
        <f t="shared" ref="BW1322" si="24520">BW1321*AE1322</f>
        <v>0</v>
      </c>
      <c r="BX1322">
        <f t="shared" ref="BX1322" si="24521">BX1321*AF1322</f>
        <v>0</v>
      </c>
      <c r="BY1322">
        <f t="shared" ref="BY1322" si="24522">BY1321*AG1322</f>
        <v>0</v>
      </c>
      <c r="BZ1322">
        <f t="shared" ref="BZ1322" si="24523">BZ1321*AH1322</f>
        <v>0</v>
      </c>
      <c r="CA1322">
        <f t="shared" ref="CA1322" si="24524">CA1321*AI1322</f>
        <v>0</v>
      </c>
      <c r="CB1322">
        <f t="shared" ref="CB1322" si="24525">CB1321*AJ1322</f>
        <v>0</v>
      </c>
      <c r="CC1322">
        <f t="shared" ref="CC1322" si="24526">CC1321*AK1322</f>
        <v>0</v>
      </c>
      <c r="CD1322">
        <f t="shared" ref="CD1322" si="24527">CD1321*AL1322</f>
        <v>0</v>
      </c>
      <c r="CE1322">
        <f t="shared" ref="CE1322" si="24528">CE1321*AM1322</f>
        <v>0</v>
      </c>
      <c r="CF1322">
        <f t="shared" ref="CF1322" si="24529">CF1321*AN1322</f>
        <v>0</v>
      </c>
      <c r="CG1322">
        <f t="shared" ref="CG1322" si="24530">CG1321*AO1322</f>
        <v>0</v>
      </c>
      <c r="CH1322">
        <f t="shared" ref="CH1322" si="24531">CH1321*AP1322</f>
        <v>0</v>
      </c>
      <c r="CI1322">
        <f t="shared" ref="CI1322" si="24532">CI1321*AQ1322</f>
        <v>0</v>
      </c>
      <c r="CJ1322">
        <f t="shared" ref="CJ1322" si="24533">CJ1321*AR1322</f>
        <v>0</v>
      </c>
      <c r="CK1322">
        <f t="shared" ref="CK1322" si="24534">CK1321*AS1322</f>
        <v>0</v>
      </c>
      <c r="CL1322">
        <f t="shared" ref="CL1322" si="24535">CL1321*AT1322</f>
        <v>0</v>
      </c>
      <c r="CM1322">
        <f t="shared" ref="CM1322" si="24536">CM1321*AU1322</f>
        <v>0</v>
      </c>
      <c r="CN1322">
        <f t="shared" ref="CN1322" si="24537">CN1321*AV1322</f>
        <v>0</v>
      </c>
      <c r="CO1322">
        <f t="shared" ref="CO1322" si="24538">CO1321*AW1322</f>
        <v>0</v>
      </c>
      <c r="CP1322">
        <f t="shared" ref="CP1322" si="24539">CP1321*AX1322</f>
        <v>0</v>
      </c>
      <c r="CQ1322">
        <f t="shared" ref="CQ1322" si="24540">CQ1321*AY1322</f>
        <v>0</v>
      </c>
      <c r="CR1322">
        <f t="shared" ref="CR1322" si="24541">CR1321*AZ1322</f>
        <v>0</v>
      </c>
      <c r="CS1322">
        <f t="shared" ref="CS1322" si="24542">CS1321*BA1322</f>
        <v>0</v>
      </c>
      <c r="CT1322">
        <f t="shared" ref="CT1322" si="24543">CT1321*BB1322</f>
        <v>0</v>
      </c>
    </row>
    <row r="1323" spans="1:98" x14ac:dyDescent="0.3">
      <c r="F1323" s="91">
        <f>F1322</f>
        <v>80</v>
      </c>
      <c r="G1323" s="91">
        <f>G1322</f>
        <v>80</v>
      </c>
      <c r="H1323" s="4">
        <f>H1322</f>
        <v>1</v>
      </c>
      <c r="I1323">
        <v>5</v>
      </c>
      <c r="J1323" s="48">
        <f t="shared" ref="J1323:J1362" si="24544">IF(AND(I1323&gt;=F1323,I1323&lt;=G1323+1),H1323,0)</f>
        <v>0</v>
      </c>
      <c r="K1323" s="48">
        <f t="shared" ref="K1323:K1328" si="24545">IF(IF(AND(I1323&gt;=(F1323*2),I1323&lt;=G1323+F1323+(G1323-F1323+5)+1),((H1323)^2)*(I1324-F1323*2)/5,0)&lt;=H1323,IF(AND(I1323&gt;=(F1323*2),I1323&lt;=G1323+F1323+(G1323-F1323+5)+1),((H1323)^2)*(I1324-F1323*2)/5,0),(K1322-H1323^2))</f>
        <v>0</v>
      </c>
      <c r="L1323" s="98">
        <f t="shared" ref="L1323:L1362" si="24546">IF(IF(AND(I1323&gt;=(F1323*3),I1323&lt;=G1323+F1323+F1323+(G1323-F1323+5)+1),((H1323)^3)*(I1324-F1323*3)/5,0)&lt;=H1323,IF(AND(I1323&gt;=(F1323*3),I1323&lt;=G1323+F1323+F1323+(G1323-F1323+5)+1),((H1323)^3)*(I1324-F1323*3)/5,0),(L1322-H1323^3))</f>
        <v>0</v>
      </c>
      <c r="M1323" s="48"/>
      <c r="N1323" s="48"/>
      <c r="O1323" s="48">
        <f>$J1323+$K1323+$L1323</f>
        <v>0</v>
      </c>
      <c r="P1323" s="48">
        <f t="shared" si="24503"/>
        <v>0</v>
      </c>
      <c r="Q1323" s="48">
        <f t="shared" si="24503"/>
        <v>0</v>
      </c>
      <c r="R1323" s="48">
        <f t="shared" si="24503"/>
        <v>0</v>
      </c>
      <c r="S1323" s="48">
        <f t="shared" si="24503"/>
        <v>0</v>
      </c>
      <c r="T1323" s="48">
        <f t="shared" si="24503"/>
        <v>0</v>
      </c>
      <c r="U1323" s="48">
        <f t="shared" si="24503"/>
        <v>0</v>
      </c>
      <c r="V1323" s="48">
        <f t="shared" si="24503"/>
        <v>0</v>
      </c>
      <c r="W1323" s="48">
        <f t="shared" si="24503"/>
        <v>0</v>
      </c>
      <c r="X1323" s="48">
        <f t="shared" si="24503"/>
        <v>0</v>
      </c>
      <c r="Y1323" s="48">
        <f t="shared" si="24503"/>
        <v>0</v>
      </c>
      <c r="Z1323" s="48">
        <f t="shared" si="24503"/>
        <v>0</v>
      </c>
      <c r="AA1323" s="48">
        <f t="shared" si="24503"/>
        <v>0</v>
      </c>
      <c r="AB1323" s="48">
        <f t="shared" si="24503"/>
        <v>0</v>
      </c>
      <c r="AC1323" s="48">
        <f t="shared" si="24503"/>
        <v>0</v>
      </c>
      <c r="AD1323" s="48">
        <f t="shared" si="24503"/>
        <v>0</v>
      </c>
      <c r="AE1323" s="48">
        <f t="shared" si="24503"/>
        <v>0</v>
      </c>
      <c r="AF1323" s="48">
        <f t="shared" si="24503"/>
        <v>0</v>
      </c>
      <c r="AG1323" s="48">
        <f t="shared" si="24503"/>
        <v>0</v>
      </c>
      <c r="AH1323" s="48">
        <f t="shared" si="24503"/>
        <v>0</v>
      </c>
      <c r="AI1323" s="48">
        <f t="shared" si="24503"/>
        <v>0</v>
      </c>
      <c r="AJ1323" s="48">
        <f t="shared" si="24503"/>
        <v>0</v>
      </c>
      <c r="AK1323" s="48">
        <f t="shared" si="24503"/>
        <v>0</v>
      </c>
      <c r="AL1323" s="48">
        <f t="shared" si="24503"/>
        <v>0</v>
      </c>
      <c r="AM1323" s="48">
        <f t="shared" si="24503"/>
        <v>0</v>
      </c>
      <c r="AN1323" s="48">
        <f t="shared" si="24503"/>
        <v>0</v>
      </c>
      <c r="AO1323" s="48">
        <f t="shared" si="24503"/>
        <v>0</v>
      </c>
      <c r="AP1323" s="48">
        <f t="shared" si="24503"/>
        <v>0</v>
      </c>
      <c r="AQ1323" s="48">
        <f t="shared" si="24503"/>
        <v>0</v>
      </c>
      <c r="AR1323" s="48">
        <f t="shared" si="24503"/>
        <v>0</v>
      </c>
      <c r="AS1323" s="48">
        <f t="shared" si="24503"/>
        <v>0</v>
      </c>
      <c r="AT1323" s="48">
        <f t="shared" si="24503"/>
        <v>0</v>
      </c>
      <c r="AU1323" s="48">
        <f t="shared" si="24503"/>
        <v>0</v>
      </c>
      <c r="AV1323" s="48">
        <f t="shared" si="24503"/>
        <v>0</v>
      </c>
      <c r="AW1323" s="48">
        <f t="shared" si="24503"/>
        <v>0</v>
      </c>
      <c r="AX1323" s="48">
        <f t="shared" si="24503"/>
        <v>0</v>
      </c>
      <c r="AY1323" s="48">
        <f t="shared" si="24503"/>
        <v>0</v>
      </c>
      <c r="AZ1323" s="48">
        <f t="shared" si="24503"/>
        <v>0</v>
      </c>
      <c r="BA1323" s="48">
        <f t="shared" si="24503"/>
        <v>0</v>
      </c>
      <c r="BB1323" s="48">
        <f t="shared" si="24503"/>
        <v>0</v>
      </c>
      <c r="BC1323" s="48"/>
      <c r="BE1323" t="s">
        <v>178</v>
      </c>
      <c r="BG1323">
        <f>BF1321*O1323</f>
        <v>0</v>
      </c>
      <c r="BH1323">
        <f t="shared" ref="BH1323" si="24547">BG1321*P1323</f>
        <v>0</v>
      </c>
      <c r="BI1323">
        <f t="shared" ref="BI1323" si="24548">BH1321*Q1323</f>
        <v>0</v>
      </c>
      <c r="BJ1323">
        <f t="shared" ref="BJ1323" si="24549">BI1321*R1323</f>
        <v>0</v>
      </c>
      <c r="BK1323">
        <f t="shared" ref="BK1323" si="24550">BJ1321*S1323</f>
        <v>0</v>
      </c>
      <c r="BL1323">
        <f t="shared" ref="BL1323" si="24551">BK1321*T1323</f>
        <v>0</v>
      </c>
      <c r="BM1323">
        <f t="shared" ref="BM1323" si="24552">BL1321*U1323</f>
        <v>0</v>
      </c>
      <c r="BN1323">
        <f t="shared" ref="BN1323" si="24553">BM1321*V1323</f>
        <v>0</v>
      </c>
      <c r="BO1323">
        <f t="shared" ref="BO1323" si="24554">BN1321*W1323</f>
        <v>0</v>
      </c>
      <c r="BP1323">
        <f t="shared" ref="BP1323" si="24555">BO1321*X1323</f>
        <v>0</v>
      </c>
      <c r="BQ1323">
        <f t="shared" ref="BQ1323" si="24556">BP1321*Y1323</f>
        <v>0</v>
      </c>
      <c r="BR1323">
        <f t="shared" ref="BR1323" si="24557">BQ1321*Z1323</f>
        <v>0</v>
      </c>
      <c r="BS1323">
        <f t="shared" ref="BS1323" si="24558">BR1321*AA1323</f>
        <v>0</v>
      </c>
      <c r="BT1323">
        <f t="shared" ref="BT1323" si="24559">BS1321*AB1323</f>
        <v>0</v>
      </c>
      <c r="BU1323">
        <f t="shared" ref="BU1323" si="24560">BT1321*AC1323</f>
        <v>0</v>
      </c>
      <c r="BV1323">
        <f t="shared" ref="BV1323" si="24561">BU1321*AD1323</f>
        <v>0</v>
      </c>
      <c r="BW1323">
        <f t="shared" ref="BW1323" si="24562">BV1321*AE1323</f>
        <v>0</v>
      </c>
      <c r="BX1323">
        <f t="shared" ref="BX1323" si="24563">BW1321*AF1323</f>
        <v>0</v>
      </c>
      <c r="BY1323">
        <f t="shared" ref="BY1323" si="24564">BX1321*AG1323</f>
        <v>0</v>
      </c>
      <c r="BZ1323">
        <f t="shared" ref="BZ1323" si="24565">BY1321*AH1323</f>
        <v>0</v>
      </c>
      <c r="CA1323">
        <f t="shared" ref="CA1323" si="24566">BZ1321*AI1323</f>
        <v>0</v>
      </c>
      <c r="CB1323">
        <f t="shared" ref="CB1323" si="24567">CA1321*AJ1323</f>
        <v>0</v>
      </c>
      <c r="CC1323">
        <f t="shared" ref="CC1323" si="24568">CB1321*AK1323</f>
        <v>0</v>
      </c>
      <c r="CD1323">
        <f t="shared" ref="CD1323" si="24569">CC1321*AL1323</f>
        <v>0</v>
      </c>
      <c r="CE1323">
        <f t="shared" ref="CE1323" si="24570">CD1321*AM1323</f>
        <v>0</v>
      </c>
      <c r="CF1323">
        <f t="shared" ref="CF1323" si="24571">CE1321*AN1323</f>
        <v>0</v>
      </c>
      <c r="CG1323">
        <f t="shared" ref="CG1323" si="24572">CF1321*AO1323</f>
        <v>0</v>
      </c>
      <c r="CH1323">
        <f t="shared" ref="CH1323" si="24573">CG1321*AP1323</f>
        <v>0</v>
      </c>
      <c r="CI1323">
        <f t="shared" ref="CI1323" si="24574">CH1321*AQ1323</f>
        <v>0</v>
      </c>
      <c r="CJ1323">
        <f t="shared" ref="CJ1323" si="24575">CI1321*AR1323</f>
        <v>0</v>
      </c>
      <c r="CK1323">
        <f t="shared" ref="CK1323" si="24576">CJ1321*AS1323</f>
        <v>0</v>
      </c>
      <c r="CL1323">
        <f t="shared" ref="CL1323" si="24577">CK1321*AT1323</f>
        <v>0</v>
      </c>
      <c r="CM1323">
        <f t="shared" ref="CM1323" si="24578">CL1321*AU1323</f>
        <v>0</v>
      </c>
      <c r="CN1323">
        <f t="shared" ref="CN1323" si="24579">CM1321*AV1323</f>
        <v>0</v>
      </c>
      <c r="CO1323">
        <f t="shared" ref="CO1323" si="24580">CN1321*AW1323</f>
        <v>0</v>
      </c>
      <c r="CP1323">
        <f t="shared" ref="CP1323" si="24581">CO1321*AX1323</f>
        <v>0</v>
      </c>
      <c r="CQ1323">
        <f t="shared" ref="CQ1323" si="24582">CP1321*AY1323</f>
        <v>0</v>
      </c>
      <c r="CR1323">
        <f t="shared" ref="CR1323" si="24583">CQ1321*AZ1323</f>
        <v>0</v>
      </c>
      <c r="CS1323">
        <f t="shared" ref="CS1323" si="24584">CR1321*BA1323</f>
        <v>0</v>
      </c>
      <c r="CT1323">
        <f t="shared" ref="CT1323" si="24585">CS1321*BB1323</f>
        <v>0</v>
      </c>
    </row>
    <row r="1324" spans="1:98" x14ac:dyDescent="0.3">
      <c r="E1324" s="4"/>
      <c r="F1324" s="91">
        <f t="shared" ref="F1324:H1324" si="24586">F1323</f>
        <v>80</v>
      </c>
      <c r="G1324" s="91">
        <f t="shared" si="24586"/>
        <v>80</v>
      </c>
      <c r="H1324" s="4">
        <f t="shared" si="24586"/>
        <v>1</v>
      </c>
      <c r="I1324">
        <v>10</v>
      </c>
      <c r="J1324" s="48">
        <f t="shared" si="24544"/>
        <v>0</v>
      </c>
      <c r="K1324" s="48">
        <f t="shared" si="24545"/>
        <v>0</v>
      </c>
      <c r="L1324" s="98">
        <f t="shared" si="24546"/>
        <v>0</v>
      </c>
      <c r="M1324" s="48"/>
      <c r="N1324" s="48"/>
      <c r="O1324" s="48"/>
      <c r="P1324" s="48">
        <f>$J1324+$K1324+$L1324</f>
        <v>0</v>
      </c>
      <c r="Q1324" s="48">
        <f t="shared" si="24503"/>
        <v>0</v>
      </c>
      <c r="R1324" s="48">
        <f t="shared" si="24503"/>
        <v>0</v>
      </c>
      <c r="S1324" s="48">
        <f t="shared" si="24503"/>
        <v>0</v>
      </c>
      <c r="T1324" s="48">
        <f t="shared" si="24503"/>
        <v>0</v>
      </c>
      <c r="U1324" s="48">
        <f t="shared" si="24503"/>
        <v>0</v>
      </c>
      <c r="V1324" s="48">
        <f t="shared" si="24503"/>
        <v>0</v>
      </c>
      <c r="W1324" s="48">
        <f t="shared" si="24503"/>
        <v>0</v>
      </c>
      <c r="X1324" s="48">
        <f t="shared" si="24503"/>
        <v>0</v>
      </c>
      <c r="Y1324" s="48">
        <f t="shared" si="24503"/>
        <v>0</v>
      </c>
      <c r="Z1324" s="48">
        <f t="shared" si="24503"/>
        <v>0</v>
      </c>
      <c r="AA1324" s="48">
        <f t="shared" si="24503"/>
        <v>0</v>
      </c>
      <c r="AB1324" s="48">
        <f t="shared" si="24503"/>
        <v>0</v>
      </c>
      <c r="AC1324" s="48">
        <f t="shared" si="24503"/>
        <v>0</v>
      </c>
      <c r="AD1324" s="48">
        <f t="shared" si="24503"/>
        <v>0</v>
      </c>
      <c r="AE1324" s="48">
        <f t="shared" si="24503"/>
        <v>0</v>
      </c>
      <c r="AF1324" s="48">
        <f t="shared" si="24503"/>
        <v>0</v>
      </c>
      <c r="AG1324" s="48">
        <f t="shared" si="24503"/>
        <v>0</v>
      </c>
      <c r="AH1324" s="48">
        <f t="shared" si="24503"/>
        <v>0</v>
      </c>
      <c r="AI1324" s="48">
        <f t="shared" si="24503"/>
        <v>0</v>
      </c>
      <c r="AJ1324" s="48">
        <f t="shared" si="24503"/>
        <v>0</v>
      </c>
      <c r="AK1324" s="48">
        <f t="shared" si="24503"/>
        <v>0</v>
      </c>
      <c r="AL1324" s="48">
        <f t="shared" si="24503"/>
        <v>0</v>
      </c>
      <c r="AM1324" s="48">
        <f t="shared" si="24503"/>
        <v>0</v>
      </c>
      <c r="AN1324" s="48">
        <f t="shared" si="24503"/>
        <v>0</v>
      </c>
      <c r="AO1324" s="48">
        <f t="shared" si="24503"/>
        <v>0</v>
      </c>
      <c r="AP1324" s="48">
        <f t="shared" si="24503"/>
        <v>0</v>
      </c>
      <c r="AQ1324" s="48">
        <f t="shared" si="24503"/>
        <v>0</v>
      </c>
      <c r="AR1324" s="48">
        <f t="shared" si="24503"/>
        <v>0</v>
      </c>
      <c r="AS1324" s="48">
        <f t="shared" si="24503"/>
        <v>0</v>
      </c>
      <c r="AT1324" s="48">
        <f t="shared" si="24503"/>
        <v>0</v>
      </c>
      <c r="AU1324" s="48">
        <f t="shared" si="24503"/>
        <v>0</v>
      </c>
      <c r="AV1324" s="48">
        <f t="shared" si="24503"/>
        <v>0</v>
      </c>
      <c r="AW1324" s="48">
        <f t="shared" si="24503"/>
        <v>0</v>
      </c>
      <c r="AX1324" s="48">
        <f t="shared" si="24503"/>
        <v>0</v>
      </c>
      <c r="AY1324" s="48">
        <f t="shared" si="24503"/>
        <v>0</v>
      </c>
      <c r="AZ1324" s="48">
        <f t="shared" si="24503"/>
        <v>0</v>
      </c>
      <c r="BA1324" s="48">
        <f t="shared" si="24503"/>
        <v>0</v>
      </c>
      <c r="BB1324" s="48">
        <f t="shared" si="24503"/>
        <v>0</v>
      </c>
      <c r="BC1324" s="48"/>
      <c r="BE1324" t="s">
        <v>179</v>
      </c>
      <c r="BH1324">
        <f>BF1321*P1324</f>
        <v>0</v>
      </c>
      <c r="BI1324">
        <f t="shared" ref="BI1324" si="24587">BG1321*Q1324</f>
        <v>0</v>
      </c>
      <c r="BJ1324">
        <f t="shared" ref="BJ1324" si="24588">BH1321*R1324</f>
        <v>0</v>
      </c>
      <c r="BK1324">
        <f t="shared" ref="BK1324" si="24589">BI1321*S1324</f>
        <v>0</v>
      </c>
      <c r="BL1324">
        <f t="shared" ref="BL1324" si="24590">BJ1321*T1324</f>
        <v>0</v>
      </c>
      <c r="BM1324">
        <f t="shared" ref="BM1324" si="24591">BK1321*U1324</f>
        <v>0</v>
      </c>
      <c r="BN1324">
        <f t="shared" ref="BN1324" si="24592">BL1321*V1324</f>
        <v>0</v>
      </c>
      <c r="BO1324">
        <f t="shared" ref="BO1324" si="24593">BM1321*W1324</f>
        <v>0</v>
      </c>
      <c r="BP1324">
        <f t="shared" ref="BP1324" si="24594">BN1321*X1324</f>
        <v>0</v>
      </c>
      <c r="BQ1324">
        <f t="shared" ref="BQ1324" si="24595">BO1321*Y1324</f>
        <v>0</v>
      </c>
      <c r="BR1324">
        <f t="shared" ref="BR1324" si="24596">BP1321*Z1324</f>
        <v>0</v>
      </c>
      <c r="BS1324">
        <f t="shared" ref="BS1324" si="24597">BQ1321*AA1324</f>
        <v>0</v>
      </c>
      <c r="BT1324">
        <f t="shared" ref="BT1324" si="24598">BR1321*AB1324</f>
        <v>0</v>
      </c>
      <c r="BU1324">
        <f t="shared" ref="BU1324" si="24599">BS1321*AC1324</f>
        <v>0</v>
      </c>
      <c r="BV1324">
        <f t="shared" ref="BV1324" si="24600">BT1321*AD1324</f>
        <v>0</v>
      </c>
      <c r="BW1324">
        <f t="shared" ref="BW1324" si="24601">BU1321*AE1324</f>
        <v>0</v>
      </c>
      <c r="BX1324">
        <f t="shared" ref="BX1324" si="24602">BV1321*AF1324</f>
        <v>0</v>
      </c>
      <c r="BY1324">
        <f t="shared" ref="BY1324" si="24603">BW1321*AG1324</f>
        <v>0</v>
      </c>
      <c r="BZ1324">
        <f t="shared" ref="BZ1324" si="24604">BX1321*AH1324</f>
        <v>0</v>
      </c>
      <c r="CA1324">
        <f t="shared" ref="CA1324" si="24605">BY1321*AI1324</f>
        <v>0</v>
      </c>
      <c r="CB1324">
        <f t="shared" ref="CB1324" si="24606">BZ1321*AJ1324</f>
        <v>0</v>
      </c>
      <c r="CC1324">
        <f t="shared" ref="CC1324" si="24607">CA1321*AK1324</f>
        <v>0</v>
      </c>
      <c r="CD1324">
        <f t="shared" ref="CD1324" si="24608">CB1321*AL1324</f>
        <v>0</v>
      </c>
      <c r="CE1324">
        <f t="shared" ref="CE1324" si="24609">CC1321*AM1324</f>
        <v>0</v>
      </c>
      <c r="CF1324">
        <f t="shared" ref="CF1324" si="24610">CD1321*AN1324</f>
        <v>0</v>
      </c>
      <c r="CG1324">
        <f t="shared" ref="CG1324" si="24611">CE1321*AO1324</f>
        <v>0</v>
      </c>
      <c r="CH1324">
        <f t="shared" ref="CH1324" si="24612">CF1321*AP1324</f>
        <v>0</v>
      </c>
      <c r="CI1324">
        <f t="shared" ref="CI1324" si="24613">CG1321*AQ1324</f>
        <v>0</v>
      </c>
      <c r="CJ1324">
        <f t="shared" ref="CJ1324" si="24614">CH1321*AR1324</f>
        <v>0</v>
      </c>
      <c r="CK1324">
        <f t="shared" ref="CK1324" si="24615">CI1321*AS1324</f>
        <v>0</v>
      </c>
      <c r="CL1324">
        <f t="shared" ref="CL1324" si="24616">CJ1321*AT1324</f>
        <v>0</v>
      </c>
      <c r="CM1324">
        <f t="shared" ref="CM1324" si="24617">CK1321*AU1324</f>
        <v>0</v>
      </c>
      <c r="CN1324">
        <f t="shared" ref="CN1324" si="24618">CL1321*AV1324</f>
        <v>0</v>
      </c>
      <c r="CO1324">
        <f t="shared" ref="CO1324" si="24619">CM1321*AW1324</f>
        <v>0</v>
      </c>
      <c r="CP1324">
        <f t="shared" ref="CP1324" si="24620">CN1321*AX1324</f>
        <v>0</v>
      </c>
      <c r="CQ1324">
        <f t="shared" ref="CQ1324" si="24621">CO1321*AY1324</f>
        <v>0</v>
      </c>
      <c r="CR1324">
        <f t="shared" ref="CR1324" si="24622">CP1321*AZ1324</f>
        <v>0</v>
      </c>
      <c r="CS1324">
        <f t="shared" ref="CS1324" si="24623">CQ1321*BA1324</f>
        <v>0</v>
      </c>
      <c r="CT1324">
        <f t="shared" ref="CT1324" si="24624">CR1321*BB1324</f>
        <v>0</v>
      </c>
    </row>
    <row r="1325" spans="1:98" x14ac:dyDescent="0.3">
      <c r="F1325" s="91">
        <f t="shared" ref="F1325:H1325" si="24625">F1324</f>
        <v>80</v>
      </c>
      <c r="G1325" s="91">
        <f t="shared" si="24625"/>
        <v>80</v>
      </c>
      <c r="H1325" s="4">
        <f t="shared" si="24625"/>
        <v>1</v>
      </c>
      <c r="I1325">
        <v>15</v>
      </c>
      <c r="J1325" s="48">
        <f t="shared" si="24544"/>
        <v>0</v>
      </c>
      <c r="K1325" s="48">
        <f t="shared" si="24545"/>
        <v>0</v>
      </c>
      <c r="L1325" s="98">
        <f t="shared" si="24546"/>
        <v>0</v>
      </c>
      <c r="M1325" s="48"/>
      <c r="N1325" s="48"/>
      <c r="O1325" s="48"/>
      <c r="P1325" s="48"/>
      <c r="Q1325" s="48">
        <f>$J1325+$K1325+$L1325</f>
        <v>0</v>
      </c>
      <c r="R1325" s="48">
        <f t="shared" si="24503"/>
        <v>0</v>
      </c>
      <c r="S1325" s="48">
        <f t="shared" si="24503"/>
        <v>0</v>
      </c>
      <c r="T1325" s="48">
        <f t="shared" si="24503"/>
        <v>0</v>
      </c>
      <c r="U1325" s="48">
        <f t="shared" si="24503"/>
        <v>0</v>
      </c>
      <c r="V1325" s="48">
        <f t="shared" si="24503"/>
        <v>0</v>
      </c>
      <c r="W1325" s="48">
        <f t="shared" si="24503"/>
        <v>0</v>
      </c>
      <c r="X1325" s="48">
        <f t="shared" si="24503"/>
        <v>0</v>
      </c>
      <c r="Y1325" s="48">
        <f t="shared" si="24503"/>
        <v>0</v>
      </c>
      <c r="Z1325" s="48">
        <f t="shared" si="24503"/>
        <v>0</v>
      </c>
      <c r="AA1325" s="48">
        <f t="shared" si="24503"/>
        <v>0</v>
      </c>
      <c r="AB1325" s="48">
        <f t="shared" si="24503"/>
        <v>0</v>
      </c>
      <c r="AC1325" s="48">
        <f t="shared" si="24503"/>
        <v>0</v>
      </c>
      <c r="AD1325" s="48">
        <f t="shared" si="24503"/>
        <v>0</v>
      </c>
      <c r="AE1325" s="48">
        <f t="shared" si="24503"/>
        <v>0</v>
      </c>
      <c r="AF1325" s="48">
        <f t="shared" si="24503"/>
        <v>0</v>
      </c>
      <c r="AG1325" s="48">
        <f t="shared" si="24503"/>
        <v>0</v>
      </c>
      <c r="AH1325" s="48">
        <f t="shared" si="24503"/>
        <v>0</v>
      </c>
      <c r="AI1325" s="48">
        <f t="shared" si="24503"/>
        <v>0</v>
      </c>
      <c r="AJ1325" s="48">
        <f t="shared" si="24503"/>
        <v>0</v>
      </c>
      <c r="AK1325" s="48">
        <f t="shared" si="24503"/>
        <v>0</v>
      </c>
      <c r="AL1325" s="48">
        <f t="shared" si="24503"/>
        <v>0</v>
      </c>
      <c r="AM1325" s="48">
        <f t="shared" si="24503"/>
        <v>0</v>
      </c>
      <c r="AN1325" s="48">
        <f t="shared" si="24503"/>
        <v>0</v>
      </c>
      <c r="AO1325" s="48">
        <f t="shared" si="24503"/>
        <v>0</v>
      </c>
      <c r="AP1325" s="48">
        <f t="shared" si="24503"/>
        <v>0</v>
      </c>
      <c r="AQ1325" s="48">
        <f t="shared" si="24503"/>
        <v>0</v>
      </c>
      <c r="AR1325" s="48">
        <f t="shared" si="24503"/>
        <v>0</v>
      </c>
      <c r="AS1325" s="48">
        <f t="shared" si="24503"/>
        <v>0</v>
      </c>
      <c r="AT1325" s="48">
        <f t="shared" si="24503"/>
        <v>0</v>
      </c>
      <c r="AU1325" s="48">
        <f t="shared" si="24503"/>
        <v>0</v>
      </c>
      <c r="AV1325" s="48">
        <f t="shared" si="24503"/>
        <v>0</v>
      </c>
      <c r="AW1325" s="48">
        <f t="shared" si="24503"/>
        <v>0</v>
      </c>
      <c r="AX1325" s="48">
        <f t="shared" si="24503"/>
        <v>0</v>
      </c>
      <c r="AY1325" s="48">
        <f t="shared" si="24503"/>
        <v>0</v>
      </c>
      <c r="AZ1325" s="48">
        <f t="shared" si="24503"/>
        <v>0</v>
      </c>
      <c r="BA1325" s="48">
        <f t="shared" si="24503"/>
        <v>0</v>
      </c>
      <c r="BB1325" s="48">
        <f t="shared" si="24503"/>
        <v>0</v>
      </c>
      <c r="BC1325" s="48"/>
      <c r="BE1325" t="s">
        <v>180</v>
      </c>
      <c r="BI1325">
        <f>BF1321*Q1325</f>
        <v>0</v>
      </c>
      <c r="BJ1325">
        <f t="shared" ref="BJ1325" si="24626">BG1321*R1325</f>
        <v>0</v>
      </c>
      <c r="BK1325">
        <f t="shared" ref="BK1325" si="24627">BH1321*S1325</f>
        <v>0</v>
      </c>
      <c r="BL1325">
        <f t="shared" ref="BL1325" si="24628">BI1321*T1325</f>
        <v>0</v>
      </c>
      <c r="BM1325">
        <f t="shared" ref="BM1325" si="24629">BJ1321*U1325</f>
        <v>0</v>
      </c>
      <c r="BN1325">
        <f t="shared" ref="BN1325" si="24630">BK1321*V1325</f>
        <v>0</v>
      </c>
      <c r="BO1325">
        <f t="shared" ref="BO1325" si="24631">BL1321*W1325</f>
        <v>0</v>
      </c>
      <c r="BP1325">
        <f t="shared" ref="BP1325" si="24632">BM1321*X1325</f>
        <v>0</v>
      </c>
      <c r="BQ1325">
        <f t="shared" ref="BQ1325" si="24633">BN1321*Y1325</f>
        <v>0</v>
      </c>
      <c r="BR1325">
        <f t="shared" ref="BR1325" si="24634">BO1321*Z1325</f>
        <v>0</v>
      </c>
      <c r="BS1325">
        <f t="shared" ref="BS1325" si="24635">BP1321*AA1325</f>
        <v>0</v>
      </c>
      <c r="BT1325">
        <f t="shared" ref="BT1325" si="24636">BQ1321*AB1325</f>
        <v>0</v>
      </c>
      <c r="BU1325">
        <f t="shared" ref="BU1325" si="24637">BR1321*AC1325</f>
        <v>0</v>
      </c>
      <c r="BV1325">
        <f t="shared" ref="BV1325" si="24638">BS1321*AD1325</f>
        <v>0</v>
      </c>
      <c r="BW1325">
        <f t="shared" ref="BW1325" si="24639">BT1321*AE1325</f>
        <v>0</v>
      </c>
      <c r="BX1325">
        <f t="shared" ref="BX1325" si="24640">BU1321*AF1325</f>
        <v>0</v>
      </c>
      <c r="BY1325">
        <f t="shared" ref="BY1325" si="24641">BV1321*AG1325</f>
        <v>0</v>
      </c>
      <c r="BZ1325">
        <f t="shared" ref="BZ1325" si="24642">BW1321*AH1325</f>
        <v>0</v>
      </c>
      <c r="CA1325">
        <f t="shared" ref="CA1325" si="24643">BX1321*AI1325</f>
        <v>0</v>
      </c>
      <c r="CB1325">
        <f t="shared" ref="CB1325" si="24644">BY1321*AJ1325</f>
        <v>0</v>
      </c>
      <c r="CC1325">
        <f t="shared" ref="CC1325" si="24645">BZ1321*AK1325</f>
        <v>0</v>
      </c>
      <c r="CD1325">
        <f t="shared" ref="CD1325" si="24646">CA1321*AL1325</f>
        <v>0</v>
      </c>
      <c r="CE1325">
        <f t="shared" ref="CE1325" si="24647">CB1321*AM1325</f>
        <v>0</v>
      </c>
      <c r="CF1325">
        <f t="shared" ref="CF1325" si="24648">CC1321*AN1325</f>
        <v>0</v>
      </c>
      <c r="CG1325">
        <f t="shared" ref="CG1325" si="24649">CD1321*AO1325</f>
        <v>0</v>
      </c>
      <c r="CH1325">
        <f t="shared" ref="CH1325" si="24650">CE1321*AP1325</f>
        <v>0</v>
      </c>
      <c r="CI1325">
        <f t="shared" ref="CI1325" si="24651">CF1321*AQ1325</f>
        <v>0</v>
      </c>
      <c r="CJ1325">
        <f t="shared" ref="CJ1325" si="24652">CG1321*AR1325</f>
        <v>0</v>
      </c>
      <c r="CK1325">
        <f t="shared" ref="CK1325" si="24653">CH1321*AS1325</f>
        <v>0</v>
      </c>
      <c r="CL1325">
        <f t="shared" ref="CL1325" si="24654">CI1321*AT1325</f>
        <v>0</v>
      </c>
      <c r="CM1325">
        <f t="shared" ref="CM1325" si="24655">CJ1321*AU1325</f>
        <v>0</v>
      </c>
      <c r="CN1325">
        <f t="shared" ref="CN1325" si="24656">CK1321*AV1325</f>
        <v>0</v>
      </c>
      <c r="CO1325">
        <f t="shared" ref="CO1325" si="24657">CL1321*AW1325</f>
        <v>0</v>
      </c>
      <c r="CP1325">
        <f t="shared" ref="CP1325" si="24658">CM1321*AX1325</f>
        <v>0</v>
      </c>
      <c r="CQ1325">
        <f t="shared" ref="CQ1325" si="24659">CN1321*AY1325</f>
        <v>0</v>
      </c>
      <c r="CR1325">
        <f t="shared" ref="CR1325" si="24660">CO1321*AZ1325</f>
        <v>0</v>
      </c>
      <c r="CS1325">
        <f t="shared" ref="CS1325" si="24661">CP1321*BA1325</f>
        <v>0</v>
      </c>
      <c r="CT1325">
        <f t="shared" ref="CT1325" si="24662">CQ1321*BB1325</f>
        <v>0</v>
      </c>
    </row>
    <row r="1326" spans="1:98" x14ac:dyDescent="0.3">
      <c r="F1326" s="91">
        <f t="shared" ref="F1326:H1326" si="24663">F1325</f>
        <v>80</v>
      </c>
      <c r="G1326" s="91">
        <f t="shared" si="24663"/>
        <v>80</v>
      </c>
      <c r="H1326" s="4">
        <f t="shared" si="24663"/>
        <v>1</v>
      </c>
      <c r="I1326">
        <v>20</v>
      </c>
      <c r="J1326" s="48">
        <f t="shared" si="24544"/>
        <v>0</v>
      </c>
      <c r="K1326" s="48">
        <f t="shared" si="24545"/>
        <v>0</v>
      </c>
      <c r="L1326" s="98">
        <f t="shared" si="24546"/>
        <v>0</v>
      </c>
      <c r="M1326" s="48"/>
      <c r="N1326" s="48"/>
      <c r="O1326" s="48"/>
      <c r="P1326" s="48"/>
      <c r="Q1326" s="48"/>
      <c r="R1326" s="48">
        <f>$J1326+$K1326+$L1326</f>
        <v>0</v>
      </c>
      <c r="S1326" s="48">
        <f t="shared" si="24503"/>
        <v>0</v>
      </c>
      <c r="T1326" s="48">
        <f t="shared" si="24503"/>
        <v>0</v>
      </c>
      <c r="U1326" s="48">
        <f t="shared" si="24503"/>
        <v>0</v>
      </c>
      <c r="V1326" s="48">
        <f t="shared" si="24503"/>
        <v>0</v>
      </c>
      <c r="W1326" s="48">
        <f t="shared" si="24503"/>
        <v>0</v>
      </c>
      <c r="X1326" s="48">
        <f t="shared" si="24503"/>
        <v>0</v>
      </c>
      <c r="Y1326" s="48">
        <f t="shared" si="24503"/>
        <v>0</v>
      </c>
      <c r="Z1326" s="48">
        <f t="shared" si="24503"/>
        <v>0</v>
      </c>
      <c r="AA1326" s="48">
        <f t="shared" si="24503"/>
        <v>0</v>
      </c>
      <c r="AB1326" s="48">
        <f t="shared" si="24503"/>
        <v>0</v>
      </c>
      <c r="AC1326" s="48">
        <f t="shared" si="24503"/>
        <v>0</v>
      </c>
      <c r="AD1326" s="48">
        <f t="shared" si="24503"/>
        <v>0</v>
      </c>
      <c r="AE1326" s="48">
        <f t="shared" si="24503"/>
        <v>0</v>
      </c>
      <c r="AF1326" s="48">
        <f t="shared" si="24503"/>
        <v>0</v>
      </c>
      <c r="AG1326" s="48">
        <f t="shared" si="24503"/>
        <v>0</v>
      </c>
      <c r="AH1326" s="48">
        <f t="shared" si="24503"/>
        <v>0</v>
      </c>
      <c r="AI1326" s="48">
        <f t="shared" si="24503"/>
        <v>0</v>
      </c>
      <c r="AJ1326" s="48">
        <f t="shared" si="24503"/>
        <v>0</v>
      </c>
      <c r="AK1326" s="48">
        <f t="shared" si="24503"/>
        <v>0</v>
      </c>
      <c r="AL1326" s="48">
        <f t="shared" si="24503"/>
        <v>0</v>
      </c>
      <c r="AM1326" s="48">
        <f t="shared" si="24503"/>
        <v>0</v>
      </c>
      <c r="AN1326" s="48">
        <f t="shared" si="24503"/>
        <v>0</v>
      </c>
      <c r="AO1326" s="48">
        <f t="shared" si="24503"/>
        <v>0</v>
      </c>
      <c r="AP1326" s="48">
        <f t="shared" si="24503"/>
        <v>0</v>
      </c>
      <c r="AQ1326" s="48">
        <f t="shared" si="24503"/>
        <v>0</v>
      </c>
      <c r="AR1326" s="48">
        <f t="shared" si="24503"/>
        <v>0</v>
      </c>
      <c r="AS1326" s="48">
        <f t="shared" si="24503"/>
        <v>0</v>
      </c>
      <c r="AT1326" s="48">
        <f t="shared" si="24503"/>
        <v>0</v>
      </c>
      <c r="AU1326" s="48">
        <f t="shared" si="24503"/>
        <v>0</v>
      </c>
      <c r="AV1326" s="48">
        <f t="shared" si="24503"/>
        <v>0</v>
      </c>
      <c r="AW1326" s="48">
        <f t="shared" si="24503"/>
        <v>0</v>
      </c>
      <c r="AX1326" s="48">
        <f t="shared" si="24503"/>
        <v>0</v>
      </c>
      <c r="AY1326" s="48">
        <f t="shared" si="24503"/>
        <v>0</v>
      </c>
      <c r="AZ1326" s="48">
        <f t="shared" si="24503"/>
        <v>0</v>
      </c>
      <c r="BA1326" s="48">
        <f t="shared" si="24503"/>
        <v>0</v>
      </c>
      <c r="BB1326" s="48">
        <f t="shared" si="24503"/>
        <v>0</v>
      </c>
      <c r="BC1326" s="48"/>
      <c r="BE1326" t="s">
        <v>181</v>
      </c>
      <c r="BJ1326">
        <f>BF1321*R1326</f>
        <v>0</v>
      </c>
      <c r="BK1326">
        <f t="shared" ref="BK1326" si="24664">BG1321*S1326</f>
        <v>0</v>
      </c>
      <c r="BL1326">
        <f t="shared" ref="BL1326" si="24665">BH1321*T1326</f>
        <v>0</v>
      </c>
      <c r="BM1326">
        <f t="shared" ref="BM1326" si="24666">BI1321*U1326</f>
        <v>0</v>
      </c>
      <c r="BN1326">
        <f t="shared" ref="BN1326" si="24667">BJ1321*V1326</f>
        <v>0</v>
      </c>
      <c r="BO1326">
        <f t="shared" ref="BO1326" si="24668">BK1321*W1326</f>
        <v>0</v>
      </c>
      <c r="BP1326">
        <f t="shared" ref="BP1326" si="24669">BL1321*X1326</f>
        <v>0</v>
      </c>
      <c r="BQ1326">
        <f t="shared" ref="BQ1326" si="24670">BM1321*Y1326</f>
        <v>0</v>
      </c>
      <c r="BR1326">
        <f t="shared" ref="BR1326" si="24671">BN1321*Z1326</f>
        <v>0</v>
      </c>
      <c r="BS1326">
        <f t="shared" ref="BS1326" si="24672">BO1321*AA1326</f>
        <v>0</v>
      </c>
      <c r="BT1326">
        <f t="shared" ref="BT1326" si="24673">BP1321*AB1326</f>
        <v>0</v>
      </c>
      <c r="BU1326">
        <f t="shared" ref="BU1326" si="24674">BQ1321*AC1326</f>
        <v>0</v>
      </c>
      <c r="BV1326">
        <f t="shared" ref="BV1326" si="24675">BR1321*AD1326</f>
        <v>0</v>
      </c>
      <c r="BW1326">
        <f t="shared" ref="BW1326" si="24676">BS1321*AE1326</f>
        <v>0</v>
      </c>
      <c r="BX1326">
        <f t="shared" ref="BX1326" si="24677">BT1321*AF1326</f>
        <v>0</v>
      </c>
      <c r="BY1326">
        <f t="shared" ref="BY1326" si="24678">BU1321*AG1326</f>
        <v>0</v>
      </c>
      <c r="BZ1326">
        <f t="shared" ref="BZ1326" si="24679">BV1321*AH1326</f>
        <v>0</v>
      </c>
      <c r="CA1326">
        <f t="shared" ref="CA1326" si="24680">BW1321*AI1326</f>
        <v>0</v>
      </c>
      <c r="CB1326">
        <f t="shared" ref="CB1326" si="24681">BX1321*AJ1326</f>
        <v>0</v>
      </c>
      <c r="CC1326">
        <f t="shared" ref="CC1326" si="24682">BY1321*AK1326</f>
        <v>0</v>
      </c>
      <c r="CD1326">
        <f t="shared" ref="CD1326" si="24683">BZ1321*AL1326</f>
        <v>0</v>
      </c>
      <c r="CE1326">
        <f t="shared" ref="CE1326" si="24684">CA1321*AM1326</f>
        <v>0</v>
      </c>
      <c r="CF1326">
        <f t="shared" ref="CF1326" si="24685">CB1321*AN1326</f>
        <v>0</v>
      </c>
      <c r="CG1326">
        <f t="shared" ref="CG1326" si="24686">CC1321*AO1326</f>
        <v>0</v>
      </c>
      <c r="CH1326">
        <f t="shared" ref="CH1326" si="24687">CD1321*AP1326</f>
        <v>0</v>
      </c>
      <c r="CI1326">
        <f t="shared" ref="CI1326" si="24688">CE1321*AQ1326</f>
        <v>0</v>
      </c>
      <c r="CJ1326">
        <f t="shared" ref="CJ1326" si="24689">CF1321*AR1326</f>
        <v>0</v>
      </c>
      <c r="CK1326">
        <f t="shared" ref="CK1326" si="24690">CG1321*AS1326</f>
        <v>0</v>
      </c>
      <c r="CL1326">
        <f t="shared" ref="CL1326" si="24691">CH1321*AT1326</f>
        <v>0</v>
      </c>
      <c r="CM1326">
        <f t="shared" ref="CM1326" si="24692">CI1321*AU1326</f>
        <v>0</v>
      </c>
      <c r="CN1326">
        <f t="shared" ref="CN1326" si="24693">CJ1321*AV1326</f>
        <v>0</v>
      </c>
      <c r="CO1326">
        <f t="shared" ref="CO1326" si="24694">CK1321*AW1326</f>
        <v>0</v>
      </c>
      <c r="CP1326">
        <f t="shared" ref="CP1326" si="24695">CL1321*AX1326</f>
        <v>0</v>
      </c>
      <c r="CQ1326">
        <f t="shared" ref="CQ1326" si="24696">CM1321*AY1326</f>
        <v>0</v>
      </c>
      <c r="CR1326">
        <f t="shared" ref="CR1326" si="24697">CN1321*AZ1326</f>
        <v>0</v>
      </c>
      <c r="CS1326">
        <f t="shared" ref="CS1326" si="24698">CO1321*BA1326</f>
        <v>0</v>
      </c>
      <c r="CT1326">
        <f t="shared" ref="CT1326" si="24699">CP1321*BB1326</f>
        <v>0</v>
      </c>
    </row>
    <row r="1327" spans="1:98" x14ac:dyDescent="0.3">
      <c r="F1327" s="91">
        <f t="shared" ref="F1327:H1327" si="24700">F1326</f>
        <v>80</v>
      </c>
      <c r="G1327" s="91">
        <f t="shared" si="24700"/>
        <v>80</v>
      </c>
      <c r="H1327" s="4">
        <f t="shared" si="24700"/>
        <v>1</v>
      </c>
      <c r="I1327">
        <v>25</v>
      </c>
      <c r="J1327" s="48">
        <f t="shared" si="24544"/>
        <v>0</v>
      </c>
      <c r="K1327" s="48">
        <f t="shared" si="24545"/>
        <v>0</v>
      </c>
      <c r="L1327" s="98">
        <f t="shared" si="24546"/>
        <v>0</v>
      </c>
      <c r="M1327" s="48"/>
      <c r="N1327" s="48"/>
      <c r="O1327" s="48"/>
      <c r="P1327" s="48"/>
      <c r="Q1327" s="48"/>
      <c r="R1327" s="48"/>
      <c r="S1327" s="48">
        <f>$J1327+$K1327+$L1327</f>
        <v>0</v>
      </c>
      <c r="T1327" s="48">
        <f t="shared" si="24503"/>
        <v>0</v>
      </c>
      <c r="U1327" s="48">
        <f t="shared" si="24503"/>
        <v>0</v>
      </c>
      <c r="V1327" s="48">
        <f t="shared" si="24503"/>
        <v>0</v>
      </c>
      <c r="W1327" s="48">
        <f t="shared" si="24503"/>
        <v>0</v>
      </c>
      <c r="X1327" s="48">
        <f t="shared" si="24503"/>
        <v>0</v>
      </c>
      <c r="Y1327" s="48">
        <f t="shared" si="24503"/>
        <v>0</v>
      </c>
      <c r="Z1327" s="48">
        <f t="shared" si="24503"/>
        <v>0</v>
      </c>
      <c r="AA1327" s="48">
        <f t="shared" si="24503"/>
        <v>0</v>
      </c>
      <c r="AB1327" s="48">
        <f t="shared" si="24503"/>
        <v>0</v>
      </c>
      <c r="AC1327" s="48">
        <f t="shared" si="24503"/>
        <v>0</v>
      </c>
      <c r="AD1327" s="48">
        <f t="shared" si="24503"/>
        <v>0</v>
      </c>
      <c r="AE1327" s="48">
        <f t="shared" si="24503"/>
        <v>0</v>
      </c>
      <c r="AF1327" s="48">
        <f t="shared" si="24503"/>
        <v>0</v>
      </c>
      <c r="AG1327" s="48">
        <f t="shared" si="24503"/>
        <v>0</v>
      </c>
      <c r="AH1327" s="48">
        <f t="shared" si="24503"/>
        <v>0</v>
      </c>
      <c r="AI1327" s="48">
        <f t="shared" si="24503"/>
        <v>0</v>
      </c>
      <c r="AJ1327" s="48">
        <f t="shared" si="24503"/>
        <v>0</v>
      </c>
      <c r="AK1327" s="48">
        <f t="shared" si="24503"/>
        <v>0</v>
      </c>
      <c r="AL1327" s="48">
        <f t="shared" si="24503"/>
        <v>0</v>
      </c>
      <c r="AM1327" s="48">
        <f t="shared" si="24503"/>
        <v>0</v>
      </c>
      <c r="AN1327" s="48">
        <f t="shared" si="24503"/>
        <v>0</v>
      </c>
      <c r="AO1327" s="48">
        <f t="shared" si="24503"/>
        <v>0</v>
      </c>
      <c r="AP1327" s="48">
        <f t="shared" si="24503"/>
        <v>0</v>
      </c>
      <c r="AQ1327" s="48">
        <f t="shared" si="24503"/>
        <v>0</v>
      </c>
      <c r="AR1327" s="48">
        <f t="shared" si="24503"/>
        <v>0</v>
      </c>
      <c r="AS1327" s="48">
        <f t="shared" si="24503"/>
        <v>0</v>
      </c>
      <c r="AT1327" s="48">
        <f t="shared" si="24503"/>
        <v>0</v>
      </c>
      <c r="AU1327" s="48">
        <f t="shared" si="24503"/>
        <v>0</v>
      </c>
      <c r="AV1327" s="48">
        <f t="shared" si="24503"/>
        <v>0</v>
      </c>
      <c r="AW1327" s="48">
        <f t="shared" si="24503"/>
        <v>0</v>
      </c>
      <c r="AX1327" s="48">
        <f t="shared" si="24503"/>
        <v>0</v>
      </c>
      <c r="AY1327" s="48">
        <f t="shared" si="24503"/>
        <v>0</v>
      </c>
      <c r="AZ1327" s="48">
        <f t="shared" si="24503"/>
        <v>0</v>
      </c>
      <c r="BA1327" s="48">
        <f t="shared" si="24503"/>
        <v>0</v>
      </c>
      <c r="BB1327" s="48">
        <f t="shared" si="24503"/>
        <v>0</v>
      </c>
      <c r="BC1327" s="48"/>
      <c r="BE1327" t="s">
        <v>182</v>
      </c>
      <c r="BK1327">
        <f>BF1321*S1327</f>
        <v>0</v>
      </c>
      <c r="BL1327">
        <f t="shared" ref="BL1327" si="24701">BG1321*T1327</f>
        <v>0</v>
      </c>
      <c r="BM1327">
        <f t="shared" ref="BM1327" si="24702">BH1321*U1327</f>
        <v>0</v>
      </c>
      <c r="BN1327">
        <f t="shared" ref="BN1327" si="24703">BI1321*V1327</f>
        <v>0</v>
      </c>
      <c r="BO1327">
        <f t="shared" ref="BO1327" si="24704">BJ1321*W1327</f>
        <v>0</v>
      </c>
      <c r="BP1327">
        <f t="shared" ref="BP1327" si="24705">BK1321*X1327</f>
        <v>0</v>
      </c>
      <c r="BQ1327">
        <f t="shared" ref="BQ1327" si="24706">BL1321*Y1327</f>
        <v>0</v>
      </c>
      <c r="BR1327">
        <f t="shared" ref="BR1327" si="24707">BM1321*Z1327</f>
        <v>0</v>
      </c>
      <c r="BS1327">
        <f t="shared" ref="BS1327" si="24708">BN1321*AA1327</f>
        <v>0</v>
      </c>
      <c r="BT1327">
        <f t="shared" ref="BT1327" si="24709">BO1321*AB1327</f>
        <v>0</v>
      </c>
      <c r="BU1327">
        <f t="shared" ref="BU1327" si="24710">BP1321*AC1327</f>
        <v>0</v>
      </c>
      <c r="BV1327">
        <f t="shared" ref="BV1327" si="24711">BQ1321*AD1327</f>
        <v>0</v>
      </c>
      <c r="BW1327">
        <f t="shared" ref="BW1327" si="24712">BR1321*AE1327</f>
        <v>0</v>
      </c>
      <c r="BX1327">
        <f t="shared" ref="BX1327" si="24713">BS1321*AF1327</f>
        <v>0</v>
      </c>
      <c r="BY1327">
        <f t="shared" ref="BY1327" si="24714">BT1321*AG1327</f>
        <v>0</v>
      </c>
      <c r="BZ1327">
        <f t="shared" ref="BZ1327" si="24715">BU1321*AH1327</f>
        <v>0</v>
      </c>
      <c r="CA1327">
        <f t="shared" ref="CA1327" si="24716">BV1321*AI1327</f>
        <v>0</v>
      </c>
      <c r="CB1327">
        <f t="shared" ref="CB1327" si="24717">BW1321*AJ1327</f>
        <v>0</v>
      </c>
      <c r="CC1327">
        <f t="shared" ref="CC1327" si="24718">BX1321*AK1327</f>
        <v>0</v>
      </c>
      <c r="CD1327">
        <f t="shared" ref="CD1327" si="24719">BY1321*AL1327</f>
        <v>0</v>
      </c>
      <c r="CE1327">
        <f t="shared" ref="CE1327" si="24720">BZ1321*AM1327</f>
        <v>0</v>
      </c>
      <c r="CF1327">
        <f t="shared" ref="CF1327" si="24721">CA1321*AN1327</f>
        <v>0</v>
      </c>
      <c r="CG1327">
        <f t="shared" ref="CG1327" si="24722">CB1321*AO1327</f>
        <v>0</v>
      </c>
      <c r="CH1327">
        <f t="shared" ref="CH1327" si="24723">CC1321*AP1327</f>
        <v>0</v>
      </c>
      <c r="CI1327">
        <f t="shared" ref="CI1327" si="24724">CD1321*AQ1327</f>
        <v>0</v>
      </c>
      <c r="CJ1327">
        <f t="shared" ref="CJ1327" si="24725">CE1321*AR1327</f>
        <v>0</v>
      </c>
      <c r="CK1327">
        <f t="shared" ref="CK1327" si="24726">CF1321*AS1327</f>
        <v>0</v>
      </c>
      <c r="CL1327">
        <f t="shared" ref="CL1327" si="24727">CG1321*AT1327</f>
        <v>0</v>
      </c>
      <c r="CM1327">
        <f t="shared" ref="CM1327" si="24728">CH1321*AU1327</f>
        <v>0</v>
      </c>
      <c r="CN1327">
        <f t="shared" ref="CN1327" si="24729">CI1321*AV1327</f>
        <v>0</v>
      </c>
      <c r="CO1327">
        <f t="shared" ref="CO1327" si="24730">CJ1321*AW1327</f>
        <v>0</v>
      </c>
      <c r="CP1327">
        <f t="shared" ref="CP1327" si="24731">CK1321*AX1327</f>
        <v>0</v>
      </c>
      <c r="CQ1327">
        <f t="shared" ref="CQ1327" si="24732">CL1321*AY1327</f>
        <v>0</v>
      </c>
      <c r="CR1327">
        <f t="shared" ref="CR1327" si="24733">CM1321*AZ1327</f>
        <v>0</v>
      </c>
      <c r="CS1327">
        <f t="shared" ref="CS1327" si="24734">CN1321*BA1327</f>
        <v>0</v>
      </c>
      <c r="CT1327">
        <f t="shared" ref="CT1327" si="24735">CO1321*BB1327</f>
        <v>0</v>
      </c>
    </row>
    <row r="1328" spans="1:98" x14ac:dyDescent="0.3">
      <c r="F1328" s="91">
        <f t="shared" ref="F1328:H1328" si="24736">F1327</f>
        <v>80</v>
      </c>
      <c r="G1328" s="91">
        <f t="shared" si="24736"/>
        <v>80</v>
      </c>
      <c r="H1328" s="4">
        <f t="shared" si="24736"/>
        <v>1</v>
      </c>
      <c r="I1328">
        <v>30</v>
      </c>
      <c r="J1328" s="48">
        <f t="shared" si="24544"/>
        <v>0</v>
      </c>
      <c r="K1328" s="48">
        <f t="shared" si="24545"/>
        <v>0</v>
      </c>
      <c r="L1328" s="98">
        <f t="shared" si="24546"/>
        <v>0</v>
      </c>
      <c r="M1328" s="48"/>
      <c r="N1328" s="48"/>
      <c r="O1328" s="48"/>
      <c r="P1328" s="48"/>
      <c r="Q1328" s="48"/>
      <c r="R1328" s="48"/>
      <c r="S1328" s="48"/>
      <c r="T1328" s="48">
        <f>$J1328+$K1328+$L1328</f>
        <v>0</v>
      </c>
      <c r="U1328" s="48">
        <f t="shared" si="24503"/>
        <v>0</v>
      </c>
      <c r="V1328" s="48">
        <f t="shared" si="24503"/>
        <v>0</v>
      </c>
      <c r="W1328" s="48">
        <f t="shared" si="24503"/>
        <v>0</v>
      </c>
      <c r="X1328" s="48">
        <f t="shared" si="24503"/>
        <v>0</v>
      </c>
      <c r="Y1328" s="48">
        <f t="shared" si="24503"/>
        <v>0</v>
      </c>
      <c r="Z1328" s="48">
        <f t="shared" si="24503"/>
        <v>0</v>
      </c>
      <c r="AA1328" s="48">
        <f t="shared" si="24503"/>
        <v>0</v>
      </c>
      <c r="AB1328" s="48">
        <f t="shared" si="24503"/>
        <v>0</v>
      </c>
      <c r="AC1328" s="48">
        <f t="shared" si="24503"/>
        <v>0</v>
      </c>
      <c r="AD1328" s="48">
        <f t="shared" si="24503"/>
        <v>0</v>
      </c>
      <c r="AE1328" s="48">
        <f t="shared" si="24503"/>
        <v>0</v>
      </c>
      <c r="AF1328" s="48">
        <f t="shared" si="24503"/>
        <v>0</v>
      </c>
      <c r="AG1328" s="48">
        <f t="shared" si="24503"/>
        <v>0</v>
      </c>
      <c r="AH1328" s="48">
        <f t="shared" si="24503"/>
        <v>0</v>
      </c>
      <c r="AI1328" s="48">
        <f t="shared" si="24503"/>
        <v>0</v>
      </c>
      <c r="AJ1328" s="48">
        <f t="shared" si="24503"/>
        <v>0</v>
      </c>
      <c r="AK1328" s="48">
        <f t="shared" si="24503"/>
        <v>0</v>
      </c>
      <c r="AL1328" s="48">
        <f t="shared" si="24503"/>
        <v>0</v>
      </c>
      <c r="AM1328" s="48">
        <f t="shared" si="24503"/>
        <v>0</v>
      </c>
      <c r="AN1328" s="48">
        <f t="shared" si="24503"/>
        <v>0</v>
      </c>
      <c r="AO1328" s="48">
        <f t="shared" si="24503"/>
        <v>0</v>
      </c>
      <c r="AP1328" s="48">
        <f t="shared" si="24503"/>
        <v>0</v>
      </c>
      <c r="AQ1328" s="48">
        <f t="shared" si="24503"/>
        <v>0</v>
      </c>
      <c r="AR1328" s="48">
        <f t="shared" si="24503"/>
        <v>0</v>
      </c>
      <c r="AS1328" s="48">
        <f t="shared" si="24503"/>
        <v>0</v>
      </c>
      <c r="AT1328" s="48">
        <f t="shared" si="24503"/>
        <v>0</v>
      </c>
      <c r="AU1328" s="48">
        <f t="shared" si="24503"/>
        <v>0</v>
      </c>
      <c r="AV1328" s="48">
        <f t="shared" si="24503"/>
        <v>0</v>
      </c>
      <c r="AW1328" s="48">
        <f t="shared" si="24503"/>
        <v>0</v>
      </c>
      <c r="AX1328" s="48">
        <f t="shared" si="24503"/>
        <v>0</v>
      </c>
      <c r="AY1328" s="48">
        <f t="shared" ref="AY1328:BB1343" si="24737">$J1328+$K1328+$L1328</f>
        <v>0</v>
      </c>
      <c r="AZ1328" s="48">
        <f t="shared" si="24737"/>
        <v>0</v>
      </c>
      <c r="BA1328" s="48">
        <f t="shared" si="24737"/>
        <v>0</v>
      </c>
      <c r="BB1328" s="48">
        <f t="shared" si="24737"/>
        <v>0</v>
      </c>
      <c r="BC1328" s="48"/>
      <c r="BE1328" t="s">
        <v>183</v>
      </c>
      <c r="BL1328">
        <f>BF1321*T1328</f>
        <v>0</v>
      </c>
      <c r="BM1328">
        <f t="shared" ref="BM1328" si="24738">BG1321*U1328</f>
        <v>0</v>
      </c>
      <c r="BN1328">
        <f t="shared" ref="BN1328" si="24739">BH1321*V1328</f>
        <v>0</v>
      </c>
      <c r="BO1328">
        <f t="shared" ref="BO1328" si="24740">BI1321*W1328</f>
        <v>0</v>
      </c>
      <c r="BP1328">
        <f t="shared" ref="BP1328" si="24741">BJ1321*X1328</f>
        <v>0</v>
      </c>
      <c r="BQ1328">
        <f t="shared" ref="BQ1328" si="24742">BK1321*Y1328</f>
        <v>0</v>
      </c>
      <c r="BR1328">
        <f t="shared" ref="BR1328" si="24743">BL1321*Z1328</f>
        <v>0</v>
      </c>
      <c r="BS1328">
        <f t="shared" ref="BS1328" si="24744">BM1321*AA1328</f>
        <v>0</v>
      </c>
      <c r="BT1328">
        <f t="shared" ref="BT1328" si="24745">BN1321*AB1328</f>
        <v>0</v>
      </c>
      <c r="BU1328">
        <f t="shared" ref="BU1328" si="24746">BO1321*AC1328</f>
        <v>0</v>
      </c>
      <c r="BV1328">
        <f t="shared" ref="BV1328" si="24747">BP1321*AD1328</f>
        <v>0</v>
      </c>
      <c r="BW1328">
        <f t="shared" ref="BW1328" si="24748">BQ1321*AE1328</f>
        <v>0</v>
      </c>
      <c r="BX1328">
        <f t="shared" ref="BX1328" si="24749">BR1321*AF1328</f>
        <v>0</v>
      </c>
      <c r="BY1328">
        <f t="shared" ref="BY1328" si="24750">BS1321*AG1328</f>
        <v>0</v>
      </c>
      <c r="BZ1328">
        <f t="shared" ref="BZ1328" si="24751">BT1321*AH1328</f>
        <v>0</v>
      </c>
      <c r="CA1328">
        <f t="shared" ref="CA1328" si="24752">BU1321*AI1328</f>
        <v>0</v>
      </c>
      <c r="CB1328">
        <f t="shared" ref="CB1328" si="24753">BV1321*AJ1328</f>
        <v>0</v>
      </c>
      <c r="CC1328">
        <f t="shared" ref="CC1328" si="24754">BW1321*AK1328</f>
        <v>0</v>
      </c>
      <c r="CD1328">
        <f t="shared" ref="CD1328" si="24755">BX1321*AL1328</f>
        <v>0</v>
      </c>
      <c r="CE1328">
        <f t="shared" ref="CE1328" si="24756">BY1321*AM1328</f>
        <v>0</v>
      </c>
      <c r="CF1328">
        <f t="shared" ref="CF1328" si="24757">BZ1321*AN1328</f>
        <v>0</v>
      </c>
      <c r="CG1328">
        <f t="shared" ref="CG1328" si="24758">CA1321*AO1328</f>
        <v>0</v>
      </c>
      <c r="CH1328">
        <f t="shared" ref="CH1328" si="24759">CB1321*AP1328</f>
        <v>0</v>
      </c>
      <c r="CI1328">
        <f t="shared" ref="CI1328" si="24760">CC1321*AQ1328</f>
        <v>0</v>
      </c>
      <c r="CJ1328">
        <f t="shared" ref="CJ1328" si="24761">CD1321*AR1328</f>
        <v>0</v>
      </c>
      <c r="CK1328">
        <f t="shared" ref="CK1328" si="24762">CE1321*AS1328</f>
        <v>0</v>
      </c>
      <c r="CL1328">
        <f t="shared" ref="CL1328" si="24763">CF1321*AT1328</f>
        <v>0</v>
      </c>
      <c r="CM1328">
        <f t="shared" ref="CM1328" si="24764">CG1321*AU1328</f>
        <v>0</v>
      </c>
      <c r="CN1328">
        <f t="shared" ref="CN1328" si="24765">CH1321*AV1328</f>
        <v>0</v>
      </c>
      <c r="CO1328">
        <f t="shared" ref="CO1328" si="24766">CI1321*AW1328</f>
        <v>0</v>
      </c>
      <c r="CP1328">
        <f t="shared" ref="CP1328" si="24767">CJ1321*AX1328</f>
        <v>0</v>
      </c>
      <c r="CQ1328">
        <f t="shared" ref="CQ1328" si="24768">CK1321*AY1328</f>
        <v>0</v>
      </c>
      <c r="CR1328">
        <f t="shared" ref="CR1328" si="24769">CL1321*AZ1328</f>
        <v>0</v>
      </c>
      <c r="CS1328">
        <f t="shared" ref="CS1328" si="24770">CM1321*BA1328</f>
        <v>0</v>
      </c>
      <c r="CT1328">
        <f t="shared" ref="CT1328" si="24771">CN1321*BB1328</f>
        <v>0</v>
      </c>
    </row>
    <row r="1329" spans="6:98" x14ac:dyDescent="0.3">
      <c r="F1329" s="91">
        <f t="shared" ref="F1329:H1329" si="24772">F1328</f>
        <v>80</v>
      </c>
      <c r="G1329" s="91">
        <f t="shared" si="24772"/>
        <v>80</v>
      </c>
      <c r="H1329" s="4">
        <f t="shared" si="24772"/>
        <v>1</v>
      </c>
      <c r="I1329">
        <v>35</v>
      </c>
      <c r="J1329" s="48">
        <f t="shared" si="24544"/>
        <v>0</v>
      </c>
      <c r="K1329" s="48">
        <f>IF(IF(AND(I1329&gt;=(F1329*2),I1329&lt;=G1329+F1329+(G1329-F1329+5)+1),((H1329)^2)*(I1330-F1329*2)/5,0)&lt;=H1329,IF(AND(I1329&gt;=(F1329*2),I1329&lt;=G1329+F1329+(G1329-F1329+5)+1),((H1329)^2)*(I1330-F1329*2)/5,0),(K1328-H1329^2))</f>
        <v>0</v>
      </c>
      <c r="L1329" s="98">
        <f t="shared" si="24546"/>
        <v>0</v>
      </c>
      <c r="M1329" s="48"/>
      <c r="N1329" s="48"/>
      <c r="O1329" s="48"/>
      <c r="P1329" s="48"/>
      <c r="Q1329" s="48"/>
      <c r="R1329" s="48"/>
      <c r="S1329" s="48"/>
      <c r="T1329" s="48"/>
      <c r="U1329" s="48">
        <f>$J1329+$K1329+$L1329</f>
        <v>0</v>
      </c>
      <c r="V1329" s="48">
        <f t="shared" ref="V1329:AX1339" si="24773">$J1329+$K1329+$L1329</f>
        <v>0</v>
      </c>
      <c r="W1329" s="48">
        <f t="shared" si="24773"/>
        <v>0</v>
      </c>
      <c r="X1329" s="48">
        <f t="shared" si="24773"/>
        <v>0</v>
      </c>
      <c r="Y1329" s="48">
        <f t="shared" si="24773"/>
        <v>0</v>
      </c>
      <c r="Z1329" s="48">
        <f t="shared" si="24773"/>
        <v>0</v>
      </c>
      <c r="AA1329" s="48">
        <f t="shared" si="24773"/>
        <v>0</v>
      </c>
      <c r="AB1329" s="48">
        <f t="shared" si="24773"/>
        <v>0</v>
      </c>
      <c r="AC1329" s="48">
        <f t="shared" si="24773"/>
        <v>0</v>
      </c>
      <c r="AD1329" s="48">
        <f t="shared" si="24773"/>
        <v>0</v>
      </c>
      <c r="AE1329" s="48">
        <f t="shared" si="24773"/>
        <v>0</v>
      </c>
      <c r="AF1329" s="48">
        <f t="shared" si="24773"/>
        <v>0</v>
      </c>
      <c r="AG1329" s="48">
        <f t="shared" si="24773"/>
        <v>0</v>
      </c>
      <c r="AH1329" s="48">
        <f t="shared" si="24773"/>
        <v>0</v>
      </c>
      <c r="AI1329" s="48">
        <f t="shared" si="24773"/>
        <v>0</v>
      </c>
      <c r="AJ1329" s="48">
        <f t="shared" si="24773"/>
        <v>0</v>
      </c>
      <c r="AK1329" s="48">
        <f t="shared" si="24773"/>
        <v>0</v>
      </c>
      <c r="AL1329" s="48">
        <f t="shared" si="24773"/>
        <v>0</v>
      </c>
      <c r="AM1329" s="48">
        <f t="shared" si="24773"/>
        <v>0</v>
      </c>
      <c r="AN1329" s="48">
        <f t="shared" si="24773"/>
        <v>0</v>
      </c>
      <c r="AO1329" s="48">
        <f t="shared" si="24773"/>
        <v>0</v>
      </c>
      <c r="AP1329" s="48">
        <f t="shared" si="24773"/>
        <v>0</v>
      </c>
      <c r="AQ1329" s="48">
        <f t="shared" si="24773"/>
        <v>0</v>
      </c>
      <c r="AR1329" s="48">
        <f t="shared" si="24773"/>
        <v>0</v>
      </c>
      <c r="AS1329" s="48">
        <f t="shared" si="24773"/>
        <v>0</v>
      </c>
      <c r="AT1329" s="48">
        <f t="shared" si="24773"/>
        <v>0</v>
      </c>
      <c r="AU1329" s="48">
        <f t="shared" si="24773"/>
        <v>0</v>
      </c>
      <c r="AV1329" s="48">
        <f t="shared" si="24773"/>
        <v>0</v>
      </c>
      <c r="AW1329" s="48">
        <f t="shared" si="24773"/>
        <v>0</v>
      </c>
      <c r="AX1329" s="48">
        <f t="shared" si="24773"/>
        <v>0</v>
      </c>
      <c r="AY1329" s="48">
        <f t="shared" si="24737"/>
        <v>0</v>
      </c>
      <c r="AZ1329" s="48">
        <f t="shared" si="24737"/>
        <v>0</v>
      </c>
      <c r="BA1329" s="48">
        <f t="shared" si="24737"/>
        <v>0</v>
      </c>
      <c r="BB1329" s="48">
        <f t="shared" si="24737"/>
        <v>0</v>
      </c>
      <c r="BC1329" s="48"/>
      <c r="BE1329" t="s">
        <v>184</v>
      </c>
      <c r="BM1329">
        <f>BF1321*U1329</f>
        <v>0</v>
      </c>
      <c r="BN1329">
        <f t="shared" ref="BN1329" si="24774">BG1321*V1329</f>
        <v>0</v>
      </c>
      <c r="BO1329">
        <f t="shared" ref="BO1329" si="24775">BH1321*W1329</f>
        <v>0</v>
      </c>
      <c r="BP1329">
        <f t="shared" ref="BP1329" si="24776">BI1321*X1329</f>
        <v>0</v>
      </c>
      <c r="BQ1329">
        <f t="shared" ref="BQ1329" si="24777">BJ1321*Y1329</f>
        <v>0</v>
      </c>
      <c r="BR1329">
        <f t="shared" ref="BR1329" si="24778">BK1321*Z1329</f>
        <v>0</v>
      </c>
      <c r="BS1329">
        <f t="shared" ref="BS1329" si="24779">BL1321*AA1329</f>
        <v>0</v>
      </c>
      <c r="BT1329">
        <f t="shared" ref="BT1329" si="24780">BM1321*AB1329</f>
        <v>0</v>
      </c>
      <c r="BU1329">
        <f t="shared" ref="BU1329" si="24781">BN1321*AC1329</f>
        <v>0</v>
      </c>
      <c r="BV1329">
        <f t="shared" ref="BV1329" si="24782">BO1321*AD1329</f>
        <v>0</v>
      </c>
      <c r="BW1329">
        <f t="shared" ref="BW1329" si="24783">BP1321*AE1329</f>
        <v>0</v>
      </c>
      <c r="BX1329">
        <f t="shared" ref="BX1329" si="24784">BQ1321*AF1329</f>
        <v>0</v>
      </c>
      <c r="BY1329">
        <f t="shared" ref="BY1329" si="24785">BR1321*AG1329</f>
        <v>0</v>
      </c>
      <c r="BZ1329">
        <f t="shared" ref="BZ1329" si="24786">BS1321*AH1329</f>
        <v>0</v>
      </c>
      <c r="CA1329">
        <f t="shared" ref="CA1329" si="24787">BT1321*AI1329</f>
        <v>0</v>
      </c>
      <c r="CB1329">
        <f t="shared" ref="CB1329" si="24788">BU1321*AJ1329</f>
        <v>0</v>
      </c>
      <c r="CC1329">
        <f t="shared" ref="CC1329" si="24789">BV1321*AK1329</f>
        <v>0</v>
      </c>
      <c r="CD1329">
        <f t="shared" ref="CD1329" si="24790">BW1321*AL1329</f>
        <v>0</v>
      </c>
      <c r="CE1329">
        <f t="shared" ref="CE1329" si="24791">BX1321*AM1329</f>
        <v>0</v>
      </c>
      <c r="CF1329">
        <f t="shared" ref="CF1329" si="24792">BY1321*AN1329</f>
        <v>0</v>
      </c>
      <c r="CG1329">
        <f t="shared" ref="CG1329" si="24793">BZ1321*AO1329</f>
        <v>0</v>
      </c>
      <c r="CH1329">
        <f t="shared" ref="CH1329" si="24794">CA1321*AP1329</f>
        <v>0</v>
      </c>
      <c r="CI1329">
        <f t="shared" ref="CI1329" si="24795">CB1321*AQ1329</f>
        <v>0</v>
      </c>
      <c r="CJ1329">
        <f t="shared" ref="CJ1329" si="24796">CC1321*AR1329</f>
        <v>0</v>
      </c>
      <c r="CK1329">
        <f t="shared" ref="CK1329" si="24797">CD1321*AS1329</f>
        <v>0</v>
      </c>
      <c r="CL1329">
        <f t="shared" ref="CL1329" si="24798">CE1321*AT1329</f>
        <v>0</v>
      </c>
      <c r="CM1329">
        <f t="shared" ref="CM1329" si="24799">CF1321*AU1329</f>
        <v>0</v>
      </c>
      <c r="CN1329">
        <f t="shared" ref="CN1329" si="24800">CG1321*AV1329</f>
        <v>0</v>
      </c>
      <c r="CO1329">
        <f t="shared" ref="CO1329" si="24801">CH1321*AW1329</f>
        <v>0</v>
      </c>
      <c r="CP1329">
        <f t="shared" ref="CP1329" si="24802">CI1321*AX1329</f>
        <v>0</v>
      </c>
      <c r="CQ1329">
        <f t="shared" ref="CQ1329" si="24803">CJ1321*AY1329</f>
        <v>0</v>
      </c>
      <c r="CR1329">
        <f t="shared" ref="CR1329" si="24804">CK1321*AZ1329</f>
        <v>0</v>
      </c>
      <c r="CS1329">
        <f t="shared" ref="CS1329" si="24805">CL1321*BA1329</f>
        <v>0</v>
      </c>
      <c r="CT1329">
        <f t="shared" ref="CT1329" si="24806">CM1321*BB1329</f>
        <v>0</v>
      </c>
    </row>
    <row r="1330" spans="6:98" x14ac:dyDescent="0.3">
      <c r="F1330" s="91">
        <f t="shared" ref="F1330:H1330" si="24807">F1329</f>
        <v>80</v>
      </c>
      <c r="G1330" s="91">
        <f t="shared" si="24807"/>
        <v>80</v>
      </c>
      <c r="H1330" s="4">
        <f t="shared" si="24807"/>
        <v>1</v>
      </c>
      <c r="I1330">
        <v>40</v>
      </c>
      <c r="J1330" s="48">
        <f t="shared" si="24544"/>
        <v>0</v>
      </c>
      <c r="K1330" s="48">
        <f t="shared" ref="K1330:K1345" si="24808">IF(IF(AND(I1330&gt;=(F1330*2),I1330&lt;=G1330+F1330+(G1330-F1330+5)+1),((H1330)^2)*(I1331-F1330*2)/5,0)&lt;=H1330,IF(AND(I1330&gt;=(F1330*2),I1330&lt;=G1330+F1330+(G1330-F1330+5)+1),((H1330)^2)*(I1331-F1330*2)/5,0),(K1329-H1330^2))</f>
        <v>0</v>
      </c>
      <c r="L1330" s="98">
        <f t="shared" si="24546"/>
        <v>0</v>
      </c>
      <c r="M1330" s="48"/>
      <c r="N1330" s="48"/>
      <c r="O1330" s="48"/>
      <c r="P1330" s="48"/>
      <c r="Q1330" s="48"/>
      <c r="R1330" s="48"/>
      <c r="S1330" s="48"/>
      <c r="T1330" s="48"/>
      <c r="U1330" s="48"/>
      <c r="V1330" s="48">
        <f>$J1330+$K1330+$L1330</f>
        <v>0</v>
      </c>
      <c r="W1330" s="48">
        <f t="shared" si="24773"/>
        <v>0</v>
      </c>
      <c r="X1330" s="48">
        <f t="shared" si="24773"/>
        <v>0</v>
      </c>
      <c r="Y1330" s="48">
        <f t="shared" si="24773"/>
        <v>0</v>
      </c>
      <c r="Z1330" s="48">
        <f t="shared" si="24773"/>
        <v>0</v>
      </c>
      <c r="AA1330" s="48">
        <f t="shared" si="24773"/>
        <v>0</v>
      </c>
      <c r="AB1330" s="48">
        <f t="shared" si="24773"/>
        <v>0</v>
      </c>
      <c r="AC1330" s="48">
        <f t="shared" si="24773"/>
        <v>0</v>
      </c>
      <c r="AD1330" s="48">
        <f t="shared" si="24773"/>
        <v>0</v>
      </c>
      <c r="AE1330" s="48">
        <f t="shared" si="24773"/>
        <v>0</v>
      </c>
      <c r="AF1330" s="48">
        <f t="shared" si="24773"/>
        <v>0</v>
      </c>
      <c r="AG1330" s="48">
        <f t="shared" si="24773"/>
        <v>0</v>
      </c>
      <c r="AH1330" s="48">
        <f t="shared" si="24773"/>
        <v>0</v>
      </c>
      <c r="AI1330" s="48">
        <f t="shared" si="24773"/>
        <v>0</v>
      </c>
      <c r="AJ1330" s="48">
        <f t="shared" si="24773"/>
        <v>0</v>
      </c>
      <c r="AK1330" s="48">
        <f t="shared" si="24773"/>
        <v>0</v>
      </c>
      <c r="AL1330" s="48">
        <f t="shared" si="24773"/>
        <v>0</v>
      </c>
      <c r="AM1330" s="48">
        <f t="shared" si="24773"/>
        <v>0</v>
      </c>
      <c r="AN1330" s="48">
        <f t="shared" si="24773"/>
        <v>0</v>
      </c>
      <c r="AO1330" s="48">
        <f t="shared" si="24773"/>
        <v>0</v>
      </c>
      <c r="AP1330" s="48">
        <f t="shared" si="24773"/>
        <v>0</v>
      </c>
      <c r="AQ1330" s="48">
        <f t="shared" si="24773"/>
        <v>0</v>
      </c>
      <c r="AR1330" s="48">
        <f t="shared" si="24773"/>
        <v>0</v>
      </c>
      <c r="AS1330" s="48">
        <f t="shared" si="24773"/>
        <v>0</v>
      </c>
      <c r="AT1330" s="48">
        <f t="shared" si="24773"/>
        <v>0</v>
      </c>
      <c r="AU1330" s="48">
        <f t="shared" si="24773"/>
        <v>0</v>
      </c>
      <c r="AV1330" s="48">
        <f t="shared" si="24773"/>
        <v>0</v>
      </c>
      <c r="AW1330" s="48">
        <f t="shared" si="24773"/>
        <v>0</v>
      </c>
      <c r="AX1330" s="48">
        <f t="shared" si="24773"/>
        <v>0</v>
      </c>
      <c r="AY1330" s="48">
        <f t="shared" si="24737"/>
        <v>0</v>
      </c>
      <c r="AZ1330" s="48">
        <f t="shared" si="24737"/>
        <v>0</v>
      </c>
      <c r="BA1330" s="48">
        <f t="shared" si="24737"/>
        <v>0</v>
      </c>
      <c r="BB1330" s="48">
        <f t="shared" si="24737"/>
        <v>0</v>
      </c>
      <c r="BC1330" s="48"/>
      <c r="BE1330" t="s">
        <v>185</v>
      </c>
      <c r="BN1330">
        <f>BF1321*V1330</f>
        <v>0</v>
      </c>
      <c r="BO1330">
        <f t="shared" ref="BO1330" si="24809">BG1321*W1330</f>
        <v>0</v>
      </c>
      <c r="BP1330">
        <f t="shared" ref="BP1330" si="24810">BH1321*X1330</f>
        <v>0</v>
      </c>
      <c r="BQ1330">
        <f t="shared" ref="BQ1330" si="24811">BI1321*Y1330</f>
        <v>0</v>
      </c>
      <c r="BR1330">
        <f t="shared" ref="BR1330" si="24812">BJ1321*Z1330</f>
        <v>0</v>
      </c>
      <c r="BS1330">
        <f t="shared" ref="BS1330" si="24813">BK1321*AA1330</f>
        <v>0</v>
      </c>
      <c r="BT1330">
        <f t="shared" ref="BT1330" si="24814">BL1321*AB1330</f>
        <v>0</v>
      </c>
      <c r="BU1330">
        <f t="shared" ref="BU1330" si="24815">BM1321*AC1330</f>
        <v>0</v>
      </c>
      <c r="BV1330">
        <f t="shared" ref="BV1330" si="24816">BN1321*AD1330</f>
        <v>0</v>
      </c>
      <c r="BW1330">
        <f t="shared" ref="BW1330" si="24817">BO1321*AE1330</f>
        <v>0</v>
      </c>
      <c r="BX1330">
        <f t="shared" ref="BX1330" si="24818">BP1321*AF1330</f>
        <v>0</v>
      </c>
      <c r="BY1330">
        <f t="shared" ref="BY1330" si="24819">BQ1321*AG1330</f>
        <v>0</v>
      </c>
      <c r="BZ1330">
        <f t="shared" ref="BZ1330" si="24820">BR1321*AH1330</f>
        <v>0</v>
      </c>
      <c r="CA1330">
        <f t="shared" ref="CA1330" si="24821">BS1321*AI1330</f>
        <v>0</v>
      </c>
      <c r="CB1330">
        <f t="shared" ref="CB1330" si="24822">BT1321*AJ1330</f>
        <v>0</v>
      </c>
      <c r="CC1330">
        <f t="shared" ref="CC1330" si="24823">BU1321*AK1330</f>
        <v>0</v>
      </c>
      <c r="CD1330">
        <f t="shared" ref="CD1330" si="24824">BV1321*AL1330</f>
        <v>0</v>
      </c>
      <c r="CE1330">
        <f t="shared" ref="CE1330" si="24825">BW1321*AM1330</f>
        <v>0</v>
      </c>
      <c r="CF1330">
        <f t="shared" ref="CF1330" si="24826">BX1321*AN1330</f>
        <v>0</v>
      </c>
      <c r="CG1330">
        <f t="shared" ref="CG1330" si="24827">BY1321*AO1330</f>
        <v>0</v>
      </c>
      <c r="CH1330">
        <f t="shared" ref="CH1330" si="24828">BZ1321*AP1330</f>
        <v>0</v>
      </c>
      <c r="CI1330">
        <f t="shared" ref="CI1330" si="24829">CA1321*AQ1330</f>
        <v>0</v>
      </c>
      <c r="CJ1330">
        <f t="shared" ref="CJ1330" si="24830">CB1321*AR1330</f>
        <v>0</v>
      </c>
      <c r="CK1330">
        <f t="shared" ref="CK1330" si="24831">CC1321*AS1330</f>
        <v>0</v>
      </c>
      <c r="CL1330">
        <f t="shared" ref="CL1330" si="24832">CD1321*AT1330</f>
        <v>0</v>
      </c>
      <c r="CM1330">
        <f t="shared" ref="CM1330" si="24833">CE1321*AU1330</f>
        <v>0</v>
      </c>
      <c r="CN1330">
        <f t="shared" ref="CN1330" si="24834">CF1321*AV1330</f>
        <v>0</v>
      </c>
      <c r="CO1330">
        <f t="shared" ref="CO1330" si="24835">CG1321*AW1330</f>
        <v>0</v>
      </c>
      <c r="CP1330">
        <f t="shared" ref="CP1330" si="24836">CH1321*AX1330</f>
        <v>0</v>
      </c>
      <c r="CQ1330">
        <f t="shared" ref="CQ1330" si="24837">CI1321*AY1330</f>
        <v>0</v>
      </c>
      <c r="CR1330">
        <f t="shared" ref="CR1330" si="24838">CJ1321*AZ1330</f>
        <v>0</v>
      </c>
      <c r="CS1330">
        <f t="shared" ref="CS1330" si="24839">CK1321*BA1330</f>
        <v>0</v>
      </c>
      <c r="CT1330">
        <f t="shared" ref="CT1330" si="24840">CL1321*BB1330</f>
        <v>0</v>
      </c>
    </row>
    <row r="1331" spans="6:98" x14ac:dyDescent="0.3">
      <c r="F1331" s="91">
        <f t="shared" ref="F1331:H1331" si="24841">F1330</f>
        <v>80</v>
      </c>
      <c r="G1331" s="91">
        <f t="shared" si="24841"/>
        <v>80</v>
      </c>
      <c r="H1331" s="4">
        <f t="shared" si="24841"/>
        <v>1</v>
      </c>
      <c r="I1331">
        <v>45</v>
      </c>
      <c r="J1331" s="48">
        <f t="shared" si="24544"/>
        <v>0</v>
      </c>
      <c r="K1331" s="48">
        <f t="shared" si="24808"/>
        <v>0</v>
      </c>
      <c r="L1331" s="98">
        <f t="shared" si="24546"/>
        <v>0</v>
      </c>
      <c r="M1331" s="48"/>
      <c r="N1331" s="48"/>
      <c r="O1331" s="48"/>
      <c r="P1331" s="48"/>
      <c r="Q1331" s="48"/>
      <c r="R1331" s="48"/>
      <c r="S1331" s="48"/>
      <c r="T1331" s="48"/>
      <c r="U1331" s="48"/>
      <c r="V1331" s="48"/>
      <c r="W1331" s="48">
        <f>$J1331+$K1331+$L1331</f>
        <v>0</v>
      </c>
      <c r="X1331" s="48">
        <f t="shared" si="24773"/>
        <v>0</v>
      </c>
      <c r="Y1331" s="48">
        <f t="shared" si="24773"/>
        <v>0</v>
      </c>
      <c r="Z1331" s="48">
        <f t="shared" si="24773"/>
        <v>0</v>
      </c>
      <c r="AA1331" s="48">
        <f t="shared" si="24773"/>
        <v>0</v>
      </c>
      <c r="AB1331" s="48">
        <f t="shared" si="24773"/>
        <v>0</v>
      </c>
      <c r="AC1331" s="48">
        <f t="shared" si="24773"/>
        <v>0</v>
      </c>
      <c r="AD1331" s="48">
        <f t="shared" si="24773"/>
        <v>0</v>
      </c>
      <c r="AE1331" s="48">
        <f t="shared" si="24773"/>
        <v>0</v>
      </c>
      <c r="AF1331" s="48">
        <f t="shared" si="24773"/>
        <v>0</v>
      </c>
      <c r="AG1331" s="48">
        <f t="shared" si="24773"/>
        <v>0</v>
      </c>
      <c r="AH1331" s="48">
        <f t="shared" si="24773"/>
        <v>0</v>
      </c>
      <c r="AI1331" s="48">
        <f t="shared" si="24773"/>
        <v>0</v>
      </c>
      <c r="AJ1331" s="48">
        <f t="shared" si="24773"/>
        <v>0</v>
      </c>
      <c r="AK1331" s="48">
        <f t="shared" si="24773"/>
        <v>0</v>
      </c>
      <c r="AL1331" s="48">
        <f t="shared" si="24773"/>
        <v>0</v>
      </c>
      <c r="AM1331" s="48">
        <f t="shared" si="24773"/>
        <v>0</v>
      </c>
      <c r="AN1331" s="48">
        <f t="shared" si="24773"/>
        <v>0</v>
      </c>
      <c r="AO1331" s="48">
        <f t="shared" si="24773"/>
        <v>0</v>
      </c>
      <c r="AP1331" s="48">
        <f t="shared" si="24773"/>
        <v>0</v>
      </c>
      <c r="AQ1331" s="48">
        <f t="shared" si="24773"/>
        <v>0</v>
      </c>
      <c r="AR1331" s="48">
        <f t="shared" si="24773"/>
        <v>0</v>
      </c>
      <c r="AS1331" s="48">
        <f t="shared" si="24773"/>
        <v>0</v>
      </c>
      <c r="AT1331" s="48">
        <f t="shared" si="24773"/>
        <v>0</v>
      </c>
      <c r="AU1331" s="48">
        <f t="shared" si="24773"/>
        <v>0</v>
      </c>
      <c r="AV1331" s="48">
        <f t="shared" si="24773"/>
        <v>0</v>
      </c>
      <c r="AW1331" s="48">
        <f t="shared" si="24773"/>
        <v>0</v>
      </c>
      <c r="AX1331" s="48">
        <f t="shared" si="24773"/>
        <v>0</v>
      </c>
      <c r="AY1331" s="48">
        <f t="shared" si="24737"/>
        <v>0</v>
      </c>
      <c r="AZ1331" s="48">
        <f t="shared" si="24737"/>
        <v>0</v>
      </c>
      <c r="BA1331" s="48">
        <f t="shared" si="24737"/>
        <v>0</v>
      </c>
      <c r="BB1331" s="48">
        <f t="shared" si="24737"/>
        <v>0</v>
      </c>
      <c r="BC1331" s="48"/>
      <c r="BE1331" t="s">
        <v>186</v>
      </c>
      <c r="BO1331">
        <f>BF1321*W1331</f>
        <v>0</v>
      </c>
      <c r="BP1331">
        <f t="shared" ref="BP1331" si="24842">BG1321*X1331</f>
        <v>0</v>
      </c>
      <c r="BQ1331">
        <f t="shared" ref="BQ1331" si="24843">BH1321*Y1331</f>
        <v>0</v>
      </c>
      <c r="BR1331">
        <f t="shared" ref="BR1331" si="24844">BI1321*Z1331</f>
        <v>0</v>
      </c>
      <c r="BS1331">
        <f t="shared" ref="BS1331" si="24845">BJ1321*AA1331</f>
        <v>0</v>
      </c>
      <c r="BT1331">
        <f t="shared" ref="BT1331" si="24846">BK1321*AB1331</f>
        <v>0</v>
      </c>
      <c r="BU1331">
        <f t="shared" ref="BU1331" si="24847">BL1321*AC1331</f>
        <v>0</v>
      </c>
      <c r="BV1331">
        <f t="shared" ref="BV1331" si="24848">BM1321*AD1331</f>
        <v>0</v>
      </c>
      <c r="BW1331">
        <f t="shared" ref="BW1331" si="24849">BN1321*AE1331</f>
        <v>0</v>
      </c>
      <c r="BX1331">
        <f t="shared" ref="BX1331" si="24850">BO1321*AF1331</f>
        <v>0</v>
      </c>
      <c r="BY1331">
        <f t="shared" ref="BY1331" si="24851">BP1321*AG1331</f>
        <v>0</v>
      </c>
      <c r="BZ1331">
        <f t="shared" ref="BZ1331" si="24852">BQ1321*AH1331</f>
        <v>0</v>
      </c>
      <c r="CA1331">
        <f t="shared" ref="CA1331" si="24853">BR1321*AI1331</f>
        <v>0</v>
      </c>
      <c r="CB1331">
        <f t="shared" ref="CB1331" si="24854">BS1321*AJ1331</f>
        <v>0</v>
      </c>
      <c r="CC1331">
        <f t="shared" ref="CC1331" si="24855">BT1321*AK1331</f>
        <v>0</v>
      </c>
      <c r="CD1331">
        <f t="shared" ref="CD1331" si="24856">BU1321*AL1331</f>
        <v>0</v>
      </c>
      <c r="CE1331">
        <f t="shared" ref="CE1331" si="24857">BV1321*AM1331</f>
        <v>0</v>
      </c>
      <c r="CF1331">
        <f t="shared" ref="CF1331" si="24858">BW1321*AN1331</f>
        <v>0</v>
      </c>
      <c r="CG1331">
        <f t="shared" ref="CG1331" si="24859">BX1321*AO1331</f>
        <v>0</v>
      </c>
      <c r="CH1331">
        <f t="shared" ref="CH1331" si="24860">BY1321*AP1331</f>
        <v>0</v>
      </c>
      <c r="CI1331">
        <f t="shared" ref="CI1331" si="24861">BZ1321*AQ1331</f>
        <v>0</v>
      </c>
      <c r="CJ1331">
        <f t="shared" ref="CJ1331" si="24862">CA1321*AR1331</f>
        <v>0</v>
      </c>
      <c r="CK1331">
        <f t="shared" ref="CK1331" si="24863">CB1321*AS1331</f>
        <v>0</v>
      </c>
      <c r="CL1331">
        <f t="shared" ref="CL1331" si="24864">CC1321*AT1331</f>
        <v>0</v>
      </c>
      <c r="CM1331">
        <f t="shared" ref="CM1331" si="24865">CD1321*AU1331</f>
        <v>0</v>
      </c>
      <c r="CN1331">
        <f t="shared" ref="CN1331" si="24866">CE1321*AV1331</f>
        <v>0</v>
      </c>
      <c r="CO1331">
        <f t="shared" ref="CO1331" si="24867">CF1321*AW1331</f>
        <v>0</v>
      </c>
      <c r="CP1331">
        <f t="shared" ref="CP1331" si="24868">CG1321*AX1331</f>
        <v>0</v>
      </c>
      <c r="CQ1331">
        <f t="shared" ref="CQ1331" si="24869">CH1321*AY1331</f>
        <v>0</v>
      </c>
      <c r="CR1331">
        <f t="shared" ref="CR1331" si="24870">CI1321*AZ1331</f>
        <v>0</v>
      </c>
      <c r="CS1331">
        <f t="shared" ref="CS1331" si="24871">CJ1321*BA1331</f>
        <v>0</v>
      </c>
      <c r="CT1331">
        <f t="shared" ref="CT1331" si="24872">CK1321*BB1331</f>
        <v>0</v>
      </c>
    </row>
    <row r="1332" spans="6:98" x14ac:dyDescent="0.3">
      <c r="F1332" s="91">
        <f t="shared" ref="F1332:H1332" si="24873">F1331</f>
        <v>80</v>
      </c>
      <c r="G1332" s="91">
        <f t="shared" si="24873"/>
        <v>80</v>
      </c>
      <c r="H1332" s="4">
        <f t="shared" si="24873"/>
        <v>1</v>
      </c>
      <c r="I1332">
        <v>50</v>
      </c>
      <c r="J1332" s="48">
        <f t="shared" si="24544"/>
        <v>0</v>
      </c>
      <c r="K1332" s="48">
        <f t="shared" si="24808"/>
        <v>0</v>
      </c>
      <c r="L1332" s="98">
        <f t="shared" si="24546"/>
        <v>0</v>
      </c>
      <c r="M1332" s="48"/>
      <c r="N1332" s="48"/>
      <c r="O1332" s="48"/>
      <c r="P1332" s="48"/>
      <c r="Q1332" s="48"/>
      <c r="R1332" s="48"/>
      <c r="S1332" s="48"/>
      <c r="T1332" s="48"/>
      <c r="U1332" s="48"/>
      <c r="V1332" s="48"/>
      <c r="W1332" s="48"/>
      <c r="X1332" s="48">
        <f>$J1332+$K1332+$L1332</f>
        <v>0</v>
      </c>
      <c r="Y1332" s="48">
        <f t="shared" si="24773"/>
        <v>0</v>
      </c>
      <c r="Z1332" s="48">
        <f t="shared" si="24773"/>
        <v>0</v>
      </c>
      <c r="AA1332" s="48">
        <f t="shared" si="24773"/>
        <v>0</v>
      </c>
      <c r="AB1332" s="48">
        <f t="shared" si="24773"/>
        <v>0</v>
      </c>
      <c r="AC1332" s="48">
        <f t="shared" si="24773"/>
        <v>0</v>
      </c>
      <c r="AD1332" s="48">
        <f t="shared" si="24773"/>
        <v>0</v>
      </c>
      <c r="AE1332" s="48">
        <f t="shared" si="24773"/>
        <v>0</v>
      </c>
      <c r="AF1332" s="48">
        <f t="shared" si="24773"/>
        <v>0</v>
      </c>
      <c r="AG1332" s="48">
        <f t="shared" si="24773"/>
        <v>0</v>
      </c>
      <c r="AH1332" s="48">
        <f t="shared" si="24773"/>
        <v>0</v>
      </c>
      <c r="AI1332" s="48">
        <f t="shared" si="24773"/>
        <v>0</v>
      </c>
      <c r="AJ1332" s="48">
        <f t="shared" si="24773"/>
        <v>0</v>
      </c>
      <c r="AK1332" s="48">
        <f t="shared" si="24773"/>
        <v>0</v>
      </c>
      <c r="AL1332" s="48">
        <f t="shared" si="24773"/>
        <v>0</v>
      </c>
      <c r="AM1332" s="48">
        <f t="shared" si="24773"/>
        <v>0</v>
      </c>
      <c r="AN1332" s="48">
        <f t="shared" si="24773"/>
        <v>0</v>
      </c>
      <c r="AO1332" s="48">
        <f t="shared" si="24773"/>
        <v>0</v>
      </c>
      <c r="AP1332" s="48">
        <f t="shared" si="24773"/>
        <v>0</v>
      </c>
      <c r="AQ1332" s="48">
        <f t="shared" si="24773"/>
        <v>0</v>
      </c>
      <c r="AR1332" s="48">
        <f t="shared" si="24773"/>
        <v>0</v>
      </c>
      <c r="AS1332" s="48">
        <f t="shared" si="24773"/>
        <v>0</v>
      </c>
      <c r="AT1332" s="48">
        <f t="shared" si="24773"/>
        <v>0</v>
      </c>
      <c r="AU1332" s="48">
        <f t="shared" si="24773"/>
        <v>0</v>
      </c>
      <c r="AV1332" s="48">
        <f t="shared" si="24773"/>
        <v>0</v>
      </c>
      <c r="AW1332" s="48">
        <f t="shared" si="24773"/>
        <v>0</v>
      </c>
      <c r="AX1332" s="48">
        <f t="shared" si="24773"/>
        <v>0</v>
      </c>
      <c r="AY1332" s="48">
        <f t="shared" si="24737"/>
        <v>0</v>
      </c>
      <c r="AZ1332" s="48">
        <f t="shared" si="24737"/>
        <v>0</v>
      </c>
      <c r="BA1332" s="48">
        <f t="shared" si="24737"/>
        <v>0</v>
      </c>
      <c r="BB1332" s="48">
        <f t="shared" si="24737"/>
        <v>0</v>
      </c>
      <c r="BC1332" s="48"/>
      <c r="BE1332" t="s">
        <v>187</v>
      </c>
      <c r="BP1332">
        <f>BF1321*X1332</f>
        <v>0</v>
      </c>
      <c r="BQ1332">
        <f t="shared" ref="BQ1332" si="24874">BG1321*Y1332</f>
        <v>0</v>
      </c>
      <c r="BR1332">
        <f t="shared" ref="BR1332" si="24875">BH1321*Z1332</f>
        <v>0</v>
      </c>
      <c r="BS1332">
        <f t="shared" ref="BS1332" si="24876">BI1321*AA1332</f>
        <v>0</v>
      </c>
      <c r="BT1332">
        <f t="shared" ref="BT1332" si="24877">BJ1321*AB1332</f>
        <v>0</v>
      </c>
      <c r="BU1332">
        <f t="shared" ref="BU1332" si="24878">BK1321*AC1332</f>
        <v>0</v>
      </c>
      <c r="BV1332">
        <f t="shared" ref="BV1332" si="24879">BL1321*AD1332</f>
        <v>0</v>
      </c>
      <c r="BW1332">
        <f t="shared" ref="BW1332" si="24880">BM1321*AE1332</f>
        <v>0</v>
      </c>
      <c r="BX1332">
        <f t="shared" ref="BX1332" si="24881">BN1321*AF1332</f>
        <v>0</v>
      </c>
      <c r="BY1332">
        <f t="shared" ref="BY1332" si="24882">BO1321*AG1332</f>
        <v>0</v>
      </c>
      <c r="BZ1332">
        <f t="shared" ref="BZ1332" si="24883">BP1321*AH1332</f>
        <v>0</v>
      </c>
      <c r="CA1332">
        <f t="shared" ref="CA1332" si="24884">BQ1321*AI1332</f>
        <v>0</v>
      </c>
      <c r="CB1332">
        <f t="shared" ref="CB1332" si="24885">BR1321*AJ1332</f>
        <v>0</v>
      </c>
      <c r="CC1332">
        <f t="shared" ref="CC1332" si="24886">BS1321*AK1332</f>
        <v>0</v>
      </c>
      <c r="CD1332">
        <f t="shared" ref="CD1332" si="24887">BT1321*AL1332</f>
        <v>0</v>
      </c>
      <c r="CE1332">
        <f t="shared" ref="CE1332" si="24888">BU1321*AM1332</f>
        <v>0</v>
      </c>
      <c r="CF1332">
        <f t="shared" ref="CF1332" si="24889">BV1321*AN1332</f>
        <v>0</v>
      </c>
      <c r="CG1332">
        <f t="shared" ref="CG1332" si="24890">BW1321*AO1332</f>
        <v>0</v>
      </c>
      <c r="CH1332">
        <f t="shared" ref="CH1332" si="24891">BX1321*AP1332</f>
        <v>0</v>
      </c>
      <c r="CI1332">
        <f t="shared" ref="CI1332" si="24892">BY1321*AQ1332</f>
        <v>0</v>
      </c>
      <c r="CJ1332">
        <f t="shared" ref="CJ1332" si="24893">BZ1321*AR1332</f>
        <v>0</v>
      </c>
      <c r="CK1332">
        <f t="shared" ref="CK1332" si="24894">CA1321*AS1332</f>
        <v>0</v>
      </c>
      <c r="CL1332">
        <f t="shared" ref="CL1332" si="24895">CB1321*AT1332</f>
        <v>0</v>
      </c>
      <c r="CM1332">
        <f t="shared" ref="CM1332" si="24896">CC1321*AU1332</f>
        <v>0</v>
      </c>
      <c r="CN1332">
        <f t="shared" ref="CN1332" si="24897">CD1321*AV1332</f>
        <v>0</v>
      </c>
      <c r="CO1332">
        <f t="shared" ref="CO1332" si="24898">CE1321*AW1332</f>
        <v>0</v>
      </c>
      <c r="CP1332">
        <f t="shared" ref="CP1332" si="24899">CF1321*AX1332</f>
        <v>0</v>
      </c>
      <c r="CQ1332">
        <f t="shared" ref="CQ1332" si="24900">CG1321*AY1332</f>
        <v>0</v>
      </c>
      <c r="CR1332">
        <f t="shared" ref="CR1332" si="24901">CH1321*AZ1332</f>
        <v>0</v>
      </c>
      <c r="CS1332">
        <f t="shared" ref="CS1332" si="24902">CI1321*BA1332</f>
        <v>0</v>
      </c>
      <c r="CT1332">
        <f t="shared" ref="CT1332" si="24903">CJ1321*BB1332</f>
        <v>0</v>
      </c>
    </row>
    <row r="1333" spans="6:98" x14ac:dyDescent="0.3">
      <c r="F1333" s="91">
        <f t="shared" ref="F1333:H1333" si="24904">F1332</f>
        <v>80</v>
      </c>
      <c r="G1333" s="91">
        <f t="shared" si="24904"/>
        <v>80</v>
      </c>
      <c r="H1333" s="4">
        <f t="shared" si="24904"/>
        <v>1</v>
      </c>
      <c r="I1333">
        <v>55</v>
      </c>
      <c r="J1333" s="48">
        <f t="shared" si="24544"/>
        <v>0</v>
      </c>
      <c r="K1333" s="48">
        <f t="shared" si="24808"/>
        <v>0</v>
      </c>
      <c r="L1333" s="98">
        <f t="shared" si="24546"/>
        <v>0</v>
      </c>
      <c r="M1333" s="48"/>
      <c r="N1333" s="48"/>
      <c r="O1333" s="48"/>
      <c r="P1333" s="48"/>
      <c r="Q1333" s="48"/>
      <c r="R1333" s="48"/>
      <c r="S1333" s="48"/>
      <c r="T1333" s="48"/>
      <c r="U1333" s="48"/>
      <c r="V1333" s="48"/>
      <c r="W1333" s="48"/>
      <c r="X1333" s="48"/>
      <c r="Y1333" s="48">
        <f>$J1333+$K1333+$L1333</f>
        <v>0</v>
      </c>
      <c r="Z1333" s="48">
        <f t="shared" si="24773"/>
        <v>0</v>
      </c>
      <c r="AA1333" s="48">
        <f t="shared" si="24773"/>
        <v>0</v>
      </c>
      <c r="AB1333" s="48">
        <f t="shared" si="24773"/>
        <v>0</v>
      </c>
      <c r="AC1333" s="48">
        <f t="shared" si="24773"/>
        <v>0</v>
      </c>
      <c r="AD1333" s="48">
        <f t="shared" si="24773"/>
        <v>0</v>
      </c>
      <c r="AE1333" s="48">
        <f t="shared" si="24773"/>
        <v>0</v>
      </c>
      <c r="AF1333" s="48">
        <f t="shared" si="24773"/>
        <v>0</v>
      </c>
      <c r="AG1333" s="48">
        <f t="shared" si="24773"/>
        <v>0</v>
      </c>
      <c r="AH1333" s="48">
        <f t="shared" si="24773"/>
        <v>0</v>
      </c>
      <c r="AI1333" s="48">
        <f t="shared" si="24773"/>
        <v>0</v>
      </c>
      <c r="AJ1333" s="48">
        <f t="shared" si="24773"/>
        <v>0</v>
      </c>
      <c r="AK1333" s="48">
        <f t="shared" si="24773"/>
        <v>0</v>
      </c>
      <c r="AL1333" s="48">
        <f t="shared" si="24773"/>
        <v>0</v>
      </c>
      <c r="AM1333" s="48">
        <f t="shared" si="24773"/>
        <v>0</v>
      </c>
      <c r="AN1333" s="48">
        <f t="shared" si="24773"/>
        <v>0</v>
      </c>
      <c r="AO1333" s="48">
        <f t="shared" si="24773"/>
        <v>0</v>
      </c>
      <c r="AP1333" s="48">
        <f t="shared" si="24773"/>
        <v>0</v>
      </c>
      <c r="AQ1333" s="48">
        <f t="shared" si="24773"/>
        <v>0</v>
      </c>
      <c r="AR1333" s="48">
        <f t="shared" si="24773"/>
        <v>0</v>
      </c>
      <c r="AS1333" s="48">
        <f t="shared" si="24773"/>
        <v>0</v>
      </c>
      <c r="AT1333" s="48">
        <f t="shared" si="24773"/>
        <v>0</v>
      </c>
      <c r="AU1333" s="48">
        <f t="shared" si="24773"/>
        <v>0</v>
      </c>
      <c r="AV1333" s="48">
        <f t="shared" si="24773"/>
        <v>0</v>
      </c>
      <c r="AW1333" s="48">
        <f t="shared" si="24773"/>
        <v>0</v>
      </c>
      <c r="AX1333" s="48">
        <f t="shared" si="24773"/>
        <v>0</v>
      </c>
      <c r="AY1333" s="48">
        <f t="shared" si="24737"/>
        <v>0</v>
      </c>
      <c r="AZ1333" s="48">
        <f t="shared" si="24737"/>
        <v>0</v>
      </c>
      <c r="BA1333" s="48">
        <f t="shared" si="24737"/>
        <v>0</v>
      </c>
      <c r="BB1333" s="48">
        <f t="shared" si="24737"/>
        <v>0</v>
      </c>
      <c r="BC1333" s="48"/>
      <c r="BE1333" t="s">
        <v>188</v>
      </c>
      <c r="BQ1333">
        <f>BF1321*Y1333</f>
        <v>0</v>
      </c>
      <c r="BR1333">
        <f t="shared" ref="BR1333" si="24905">BG1321*Z1333</f>
        <v>0</v>
      </c>
      <c r="BS1333">
        <f t="shared" ref="BS1333" si="24906">BH1321*AA1333</f>
        <v>0</v>
      </c>
      <c r="BT1333">
        <f t="shared" ref="BT1333" si="24907">BI1321*AB1333</f>
        <v>0</v>
      </c>
      <c r="BU1333">
        <f t="shared" ref="BU1333" si="24908">BJ1321*AC1333</f>
        <v>0</v>
      </c>
      <c r="BV1333">
        <f t="shared" ref="BV1333" si="24909">BK1321*AD1333</f>
        <v>0</v>
      </c>
      <c r="BW1333">
        <f t="shared" ref="BW1333" si="24910">BL1321*AE1333</f>
        <v>0</v>
      </c>
      <c r="BX1333">
        <f t="shared" ref="BX1333" si="24911">BM1321*AF1333</f>
        <v>0</v>
      </c>
      <c r="BY1333">
        <f t="shared" ref="BY1333" si="24912">BN1321*AG1333</f>
        <v>0</v>
      </c>
      <c r="BZ1333">
        <f t="shared" ref="BZ1333" si="24913">BO1321*AH1333</f>
        <v>0</v>
      </c>
      <c r="CA1333">
        <f t="shared" ref="CA1333" si="24914">BP1321*AI1333</f>
        <v>0</v>
      </c>
      <c r="CB1333">
        <f t="shared" ref="CB1333" si="24915">BQ1321*AJ1333</f>
        <v>0</v>
      </c>
      <c r="CC1333">
        <f t="shared" ref="CC1333" si="24916">BR1321*AK1333</f>
        <v>0</v>
      </c>
      <c r="CD1333">
        <f t="shared" ref="CD1333" si="24917">BS1321*AL1333</f>
        <v>0</v>
      </c>
      <c r="CE1333">
        <f t="shared" ref="CE1333" si="24918">BT1321*AM1333</f>
        <v>0</v>
      </c>
      <c r="CF1333">
        <f t="shared" ref="CF1333" si="24919">BU1321*AN1333</f>
        <v>0</v>
      </c>
      <c r="CG1333">
        <f t="shared" ref="CG1333" si="24920">BV1321*AO1333</f>
        <v>0</v>
      </c>
      <c r="CH1333">
        <f t="shared" ref="CH1333" si="24921">BW1321*AP1333</f>
        <v>0</v>
      </c>
      <c r="CI1333">
        <f t="shared" ref="CI1333" si="24922">BX1321*AQ1333</f>
        <v>0</v>
      </c>
      <c r="CJ1333">
        <f t="shared" ref="CJ1333" si="24923">BY1321*AR1333</f>
        <v>0</v>
      </c>
      <c r="CK1333">
        <f t="shared" ref="CK1333" si="24924">BZ1321*AS1333</f>
        <v>0</v>
      </c>
      <c r="CL1333">
        <f t="shared" ref="CL1333" si="24925">CA1321*AT1333</f>
        <v>0</v>
      </c>
      <c r="CM1333">
        <f t="shared" ref="CM1333" si="24926">CB1321*AU1333</f>
        <v>0</v>
      </c>
      <c r="CN1333">
        <f t="shared" ref="CN1333" si="24927">CC1321*AV1333</f>
        <v>0</v>
      </c>
      <c r="CO1333">
        <f t="shared" ref="CO1333" si="24928">CD1321*AW1333</f>
        <v>0</v>
      </c>
      <c r="CP1333">
        <f t="shared" ref="CP1333" si="24929">CE1321*AX1333</f>
        <v>0</v>
      </c>
      <c r="CQ1333">
        <f t="shared" ref="CQ1333" si="24930">CF1321*AY1333</f>
        <v>0</v>
      </c>
      <c r="CR1333">
        <f t="shared" ref="CR1333" si="24931">CG1321*AZ1333</f>
        <v>0</v>
      </c>
      <c r="CS1333">
        <f t="shared" ref="CS1333" si="24932">CH1321*BA1333</f>
        <v>0</v>
      </c>
      <c r="CT1333">
        <f t="shared" ref="CT1333" si="24933">CI1321*BB1333</f>
        <v>0</v>
      </c>
    </row>
    <row r="1334" spans="6:98" x14ac:dyDescent="0.3">
      <c r="F1334" s="91">
        <f t="shared" ref="F1334:H1334" si="24934">F1333</f>
        <v>80</v>
      </c>
      <c r="G1334" s="91">
        <f t="shared" si="24934"/>
        <v>80</v>
      </c>
      <c r="H1334" s="4">
        <f t="shared" si="24934"/>
        <v>1</v>
      </c>
      <c r="I1334">
        <v>60</v>
      </c>
      <c r="J1334" s="48">
        <f t="shared" si="24544"/>
        <v>0</v>
      </c>
      <c r="K1334" s="48">
        <f t="shared" si="24808"/>
        <v>0</v>
      </c>
      <c r="L1334" s="98">
        <f t="shared" si="24546"/>
        <v>0</v>
      </c>
      <c r="M1334" s="48"/>
      <c r="N1334" s="48"/>
      <c r="O1334" s="48"/>
      <c r="P1334" s="48"/>
      <c r="Q1334" s="48"/>
      <c r="R1334" s="48"/>
      <c r="S1334" s="48"/>
      <c r="T1334" s="48"/>
      <c r="U1334" s="48"/>
      <c r="V1334" s="48"/>
      <c r="W1334" s="48"/>
      <c r="X1334" s="48"/>
      <c r="Y1334" s="48"/>
      <c r="Z1334" s="48">
        <f>$J1334+$K1334+$L1334</f>
        <v>0</v>
      </c>
      <c r="AA1334" s="48">
        <f t="shared" si="24773"/>
        <v>0</v>
      </c>
      <c r="AB1334" s="48">
        <f t="shared" si="24773"/>
        <v>0</v>
      </c>
      <c r="AC1334" s="48">
        <f t="shared" si="24773"/>
        <v>0</v>
      </c>
      <c r="AD1334" s="48">
        <f t="shared" si="24773"/>
        <v>0</v>
      </c>
      <c r="AE1334" s="48">
        <f t="shared" si="24773"/>
        <v>0</v>
      </c>
      <c r="AF1334" s="48">
        <f t="shared" si="24773"/>
        <v>0</v>
      </c>
      <c r="AG1334" s="48">
        <f t="shared" si="24773"/>
        <v>0</v>
      </c>
      <c r="AH1334" s="48">
        <f t="shared" si="24773"/>
        <v>0</v>
      </c>
      <c r="AI1334" s="48">
        <f t="shared" si="24773"/>
        <v>0</v>
      </c>
      <c r="AJ1334" s="48">
        <f t="shared" si="24773"/>
        <v>0</v>
      </c>
      <c r="AK1334" s="48">
        <f t="shared" si="24773"/>
        <v>0</v>
      </c>
      <c r="AL1334" s="48">
        <f t="shared" si="24773"/>
        <v>0</v>
      </c>
      <c r="AM1334" s="48">
        <f t="shared" si="24773"/>
        <v>0</v>
      </c>
      <c r="AN1334" s="48">
        <f t="shared" si="24773"/>
        <v>0</v>
      </c>
      <c r="AO1334" s="48">
        <f t="shared" si="24773"/>
        <v>0</v>
      </c>
      <c r="AP1334" s="48">
        <f t="shared" si="24773"/>
        <v>0</v>
      </c>
      <c r="AQ1334" s="48">
        <f t="shared" si="24773"/>
        <v>0</v>
      </c>
      <c r="AR1334" s="48">
        <f t="shared" si="24773"/>
        <v>0</v>
      </c>
      <c r="AS1334" s="48">
        <f t="shared" si="24773"/>
        <v>0</v>
      </c>
      <c r="AT1334" s="48">
        <f t="shared" si="24773"/>
        <v>0</v>
      </c>
      <c r="AU1334" s="48">
        <f t="shared" si="24773"/>
        <v>0</v>
      </c>
      <c r="AV1334" s="48">
        <f t="shared" si="24773"/>
        <v>0</v>
      </c>
      <c r="AW1334" s="48">
        <f t="shared" si="24773"/>
        <v>0</v>
      </c>
      <c r="AX1334" s="48">
        <f t="shared" si="24773"/>
        <v>0</v>
      </c>
      <c r="AY1334" s="48">
        <f t="shared" si="24737"/>
        <v>0</v>
      </c>
      <c r="AZ1334" s="48">
        <f t="shared" si="24737"/>
        <v>0</v>
      </c>
      <c r="BA1334" s="48">
        <f t="shared" si="24737"/>
        <v>0</v>
      </c>
      <c r="BB1334" s="48">
        <f t="shared" si="24737"/>
        <v>0</v>
      </c>
      <c r="BC1334" s="48"/>
      <c r="BE1334" t="s">
        <v>189</v>
      </c>
      <c r="BR1334">
        <f>BF1321*Z1334</f>
        <v>0</v>
      </c>
      <c r="BS1334">
        <f t="shared" ref="BS1334" si="24935">BG1321*AA1334</f>
        <v>0</v>
      </c>
      <c r="BT1334">
        <f t="shared" ref="BT1334" si="24936">BH1321*AB1334</f>
        <v>0</v>
      </c>
      <c r="BU1334">
        <f t="shared" ref="BU1334" si="24937">BI1321*AC1334</f>
        <v>0</v>
      </c>
      <c r="BV1334">
        <f t="shared" ref="BV1334" si="24938">BJ1321*AD1334</f>
        <v>0</v>
      </c>
      <c r="BW1334">
        <f t="shared" ref="BW1334" si="24939">BK1321*AE1334</f>
        <v>0</v>
      </c>
      <c r="BX1334">
        <f t="shared" ref="BX1334" si="24940">BL1321*AF1334</f>
        <v>0</v>
      </c>
      <c r="BY1334">
        <f t="shared" ref="BY1334" si="24941">BM1321*AG1334</f>
        <v>0</v>
      </c>
      <c r="BZ1334">
        <f t="shared" ref="BZ1334" si="24942">BN1321*AH1334</f>
        <v>0</v>
      </c>
      <c r="CA1334">
        <f t="shared" ref="CA1334" si="24943">BO1321*AI1334</f>
        <v>0</v>
      </c>
      <c r="CB1334">
        <f t="shared" ref="CB1334" si="24944">BP1321*AJ1334</f>
        <v>0</v>
      </c>
      <c r="CC1334">
        <f t="shared" ref="CC1334" si="24945">BQ1321*AK1334</f>
        <v>0</v>
      </c>
      <c r="CD1334">
        <f t="shared" ref="CD1334" si="24946">BR1321*AL1334</f>
        <v>0</v>
      </c>
      <c r="CE1334">
        <f t="shared" ref="CE1334" si="24947">BS1321*AM1334</f>
        <v>0</v>
      </c>
      <c r="CF1334">
        <f t="shared" ref="CF1334" si="24948">BT1321*AN1334</f>
        <v>0</v>
      </c>
      <c r="CG1334">
        <f t="shared" ref="CG1334" si="24949">BU1321*AO1334</f>
        <v>0</v>
      </c>
      <c r="CH1334">
        <f t="shared" ref="CH1334" si="24950">BV1321*AP1334</f>
        <v>0</v>
      </c>
      <c r="CI1334">
        <f t="shared" ref="CI1334" si="24951">BW1321*AQ1334</f>
        <v>0</v>
      </c>
      <c r="CJ1334">
        <f t="shared" ref="CJ1334" si="24952">BX1321*AR1334</f>
        <v>0</v>
      </c>
      <c r="CK1334">
        <f t="shared" ref="CK1334" si="24953">BY1321*AS1334</f>
        <v>0</v>
      </c>
      <c r="CL1334">
        <f t="shared" ref="CL1334" si="24954">BZ1321*AT1334</f>
        <v>0</v>
      </c>
      <c r="CM1334">
        <f t="shared" ref="CM1334" si="24955">CA1321*AU1334</f>
        <v>0</v>
      </c>
      <c r="CN1334">
        <f t="shared" ref="CN1334" si="24956">CB1321*AV1334</f>
        <v>0</v>
      </c>
      <c r="CO1334">
        <f t="shared" ref="CO1334" si="24957">CC1321*AW1334</f>
        <v>0</v>
      </c>
      <c r="CP1334">
        <f t="shared" ref="CP1334" si="24958">CD1321*AX1334</f>
        <v>0</v>
      </c>
      <c r="CQ1334">
        <f t="shared" ref="CQ1334" si="24959">CE1321*AY1334</f>
        <v>0</v>
      </c>
      <c r="CR1334">
        <f t="shared" ref="CR1334" si="24960">CF1321*AZ1334</f>
        <v>0</v>
      </c>
      <c r="CS1334">
        <f t="shared" ref="CS1334" si="24961">CG1321*BA1334</f>
        <v>0</v>
      </c>
      <c r="CT1334">
        <f t="shared" ref="CT1334" si="24962">CH1321*BB1334</f>
        <v>0</v>
      </c>
    </row>
    <row r="1335" spans="6:98" x14ac:dyDescent="0.3">
      <c r="F1335" s="91">
        <f t="shared" ref="F1335:H1335" si="24963">F1334</f>
        <v>80</v>
      </c>
      <c r="G1335" s="91">
        <f t="shared" si="24963"/>
        <v>80</v>
      </c>
      <c r="H1335" s="4">
        <f t="shared" si="24963"/>
        <v>1</v>
      </c>
      <c r="I1335">
        <v>65</v>
      </c>
      <c r="J1335" s="48">
        <f t="shared" si="24544"/>
        <v>0</v>
      </c>
      <c r="K1335" s="48">
        <f t="shared" si="24808"/>
        <v>0</v>
      </c>
      <c r="L1335" s="98">
        <f t="shared" si="24546"/>
        <v>0</v>
      </c>
      <c r="M1335" s="48"/>
      <c r="N1335" s="48"/>
      <c r="O1335" s="48"/>
      <c r="P1335" s="48"/>
      <c r="Q1335" s="48"/>
      <c r="R1335" s="48"/>
      <c r="S1335" s="48"/>
      <c r="T1335" s="48"/>
      <c r="U1335" s="48"/>
      <c r="V1335" s="48"/>
      <c r="W1335" s="48"/>
      <c r="X1335" s="48"/>
      <c r="Y1335" s="48"/>
      <c r="Z1335" s="48"/>
      <c r="AA1335" s="48">
        <f>$J1335+$K1335+$L1335</f>
        <v>0</v>
      </c>
      <c r="AB1335" s="48">
        <f t="shared" si="24773"/>
        <v>0</v>
      </c>
      <c r="AC1335" s="48">
        <f t="shared" si="24773"/>
        <v>0</v>
      </c>
      <c r="AD1335" s="48">
        <f t="shared" si="24773"/>
        <v>0</v>
      </c>
      <c r="AE1335" s="48">
        <f t="shared" si="24773"/>
        <v>0</v>
      </c>
      <c r="AF1335" s="48">
        <f t="shared" si="24773"/>
        <v>0</v>
      </c>
      <c r="AG1335" s="48">
        <f t="shared" si="24773"/>
        <v>0</v>
      </c>
      <c r="AH1335" s="48">
        <f t="shared" si="24773"/>
        <v>0</v>
      </c>
      <c r="AI1335" s="48">
        <f t="shared" si="24773"/>
        <v>0</v>
      </c>
      <c r="AJ1335" s="48">
        <f t="shared" si="24773"/>
        <v>0</v>
      </c>
      <c r="AK1335" s="48">
        <f t="shared" si="24773"/>
        <v>0</v>
      </c>
      <c r="AL1335" s="48">
        <f t="shared" si="24773"/>
        <v>0</v>
      </c>
      <c r="AM1335" s="48">
        <f t="shared" si="24773"/>
        <v>0</v>
      </c>
      <c r="AN1335" s="48">
        <f t="shared" si="24773"/>
        <v>0</v>
      </c>
      <c r="AO1335" s="48">
        <f t="shared" si="24773"/>
        <v>0</v>
      </c>
      <c r="AP1335" s="48">
        <f t="shared" si="24773"/>
        <v>0</v>
      </c>
      <c r="AQ1335" s="48">
        <f t="shared" si="24773"/>
        <v>0</v>
      </c>
      <c r="AR1335" s="48">
        <f t="shared" si="24773"/>
        <v>0</v>
      </c>
      <c r="AS1335" s="48">
        <f t="shared" si="24773"/>
        <v>0</v>
      </c>
      <c r="AT1335" s="48">
        <f t="shared" si="24773"/>
        <v>0</v>
      </c>
      <c r="AU1335" s="48">
        <f t="shared" si="24773"/>
        <v>0</v>
      </c>
      <c r="AV1335" s="48">
        <f t="shared" si="24773"/>
        <v>0</v>
      </c>
      <c r="AW1335" s="48">
        <f t="shared" si="24773"/>
        <v>0</v>
      </c>
      <c r="AX1335" s="48">
        <f t="shared" si="24773"/>
        <v>0</v>
      </c>
      <c r="AY1335" s="48">
        <f t="shared" si="24737"/>
        <v>0</v>
      </c>
      <c r="AZ1335" s="48">
        <f t="shared" si="24737"/>
        <v>0</v>
      </c>
      <c r="BA1335" s="48">
        <f t="shared" si="24737"/>
        <v>0</v>
      </c>
      <c r="BB1335" s="48">
        <f t="shared" si="24737"/>
        <v>0</v>
      </c>
      <c r="BC1335" s="48"/>
      <c r="BE1335" t="s">
        <v>190</v>
      </c>
      <c r="BS1335">
        <f>BF1321*AA1335</f>
        <v>0</v>
      </c>
      <c r="BT1335">
        <f t="shared" ref="BT1335" si="24964">BG1321*AB1335</f>
        <v>0</v>
      </c>
      <c r="BU1335">
        <f t="shared" ref="BU1335" si="24965">BH1321*AC1335</f>
        <v>0</v>
      </c>
      <c r="BV1335">
        <f t="shared" ref="BV1335" si="24966">BI1321*AD1335</f>
        <v>0</v>
      </c>
      <c r="BW1335">
        <f t="shared" ref="BW1335" si="24967">BJ1321*AE1335</f>
        <v>0</v>
      </c>
      <c r="BX1335">
        <f t="shared" ref="BX1335" si="24968">BK1321*AF1335</f>
        <v>0</v>
      </c>
      <c r="BY1335">
        <f t="shared" ref="BY1335" si="24969">BL1321*AG1335</f>
        <v>0</v>
      </c>
      <c r="BZ1335">
        <f t="shared" ref="BZ1335" si="24970">BM1321*AH1335</f>
        <v>0</v>
      </c>
      <c r="CA1335">
        <f t="shared" ref="CA1335" si="24971">BN1321*AI1335</f>
        <v>0</v>
      </c>
      <c r="CB1335">
        <f t="shared" ref="CB1335" si="24972">BO1321*AJ1335</f>
        <v>0</v>
      </c>
      <c r="CC1335">
        <f t="shared" ref="CC1335" si="24973">BP1321*AK1335</f>
        <v>0</v>
      </c>
      <c r="CD1335">
        <f t="shared" ref="CD1335" si="24974">BQ1321*AL1335</f>
        <v>0</v>
      </c>
      <c r="CE1335">
        <f t="shared" ref="CE1335" si="24975">BR1321*AM1335</f>
        <v>0</v>
      </c>
      <c r="CF1335">
        <f t="shared" ref="CF1335" si="24976">BS1321*AN1335</f>
        <v>0</v>
      </c>
      <c r="CG1335">
        <f t="shared" ref="CG1335" si="24977">BT1321*AO1335</f>
        <v>0</v>
      </c>
      <c r="CH1335">
        <f t="shared" ref="CH1335" si="24978">BU1321*AP1335</f>
        <v>0</v>
      </c>
      <c r="CI1335">
        <f t="shared" ref="CI1335" si="24979">BV1321*AQ1335</f>
        <v>0</v>
      </c>
      <c r="CJ1335">
        <f t="shared" ref="CJ1335" si="24980">BW1321*AR1335</f>
        <v>0</v>
      </c>
      <c r="CK1335">
        <f t="shared" ref="CK1335" si="24981">BX1321*AS1335</f>
        <v>0</v>
      </c>
      <c r="CL1335">
        <f t="shared" ref="CL1335" si="24982">BY1321*AT1335</f>
        <v>0</v>
      </c>
      <c r="CM1335">
        <f t="shared" ref="CM1335" si="24983">BZ1321*AU1335</f>
        <v>0</v>
      </c>
      <c r="CN1335">
        <f t="shared" ref="CN1335" si="24984">CA1321*AV1335</f>
        <v>0</v>
      </c>
      <c r="CO1335">
        <f t="shared" ref="CO1335" si="24985">CB1321*AW1335</f>
        <v>0</v>
      </c>
      <c r="CP1335">
        <f t="shared" ref="CP1335" si="24986">CC1321*AX1335</f>
        <v>0</v>
      </c>
      <c r="CQ1335">
        <f t="shared" ref="CQ1335" si="24987">CD1321*AY1335</f>
        <v>0</v>
      </c>
      <c r="CR1335">
        <f t="shared" ref="CR1335" si="24988">CE1321*AZ1335</f>
        <v>0</v>
      </c>
      <c r="CS1335">
        <f t="shared" ref="CS1335" si="24989">CF1321*BA1335</f>
        <v>0</v>
      </c>
      <c r="CT1335">
        <f t="shared" ref="CT1335" si="24990">CG1321*BB1335</f>
        <v>0</v>
      </c>
    </row>
    <row r="1336" spans="6:98" x14ac:dyDescent="0.3">
      <c r="F1336" s="91">
        <f t="shared" ref="F1336:H1336" si="24991">F1335</f>
        <v>80</v>
      </c>
      <c r="G1336" s="91">
        <f t="shared" si="24991"/>
        <v>80</v>
      </c>
      <c r="H1336" s="4">
        <f t="shared" si="24991"/>
        <v>1</v>
      </c>
      <c r="I1336">
        <v>70</v>
      </c>
      <c r="J1336" s="48">
        <f t="shared" si="24544"/>
        <v>0</v>
      </c>
      <c r="K1336" s="48">
        <f t="shared" si="24808"/>
        <v>0</v>
      </c>
      <c r="L1336" s="98">
        <f t="shared" si="24546"/>
        <v>0</v>
      </c>
      <c r="M1336" s="48"/>
      <c r="N1336" s="48"/>
      <c r="O1336" s="48"/>
      <c r="P1336" s="48"/>
      <c r="Q1336" s="48"/>
      <c r="R1336" s="48"/>
      <c r="S1336" s="48"/>
      <c r="T1336" s="48"/>
      <c r="U1336" s="48"/>
      <c r="V1336" s="48"/>
      <c r="W1336" s="48"/>
      <c r="X1336" s="48"/>
      <c r="Y1336" s="48"/>
      <c r="Z1336" s="48"/>
      <c r="AA1336" s="48"/>
      <c r="AB1336" s="48">
        <f>$J1336+$K1336+$L1336</f>
        <v>0</v>
      </c>
      <c r="AC1336" s="48">
        <f t="shared" si="24773"/>
        <v>0</v>
      </c>
      <c r="AD1336" s="48">
        <f t="shared" si="24773"/>
        <v>0</v>
      </c>
      <c r="AE1336" s="48">
        <f t="shared" si="24773"/>
        <v>0</v>
      </c>
      <c r="AF1336" s="48">
        <f t="shared" si="24773"/>
        <v>0</v>
      </c>
      <c r="AG1336" s="48">
        <f t="shared" si="24773"/>
        <v>0</v>
      </c>
      <c r="AH1336" s="48">
        <f t="shared" si="24773"/>
        <v>0</v>
      </c>
      <c r="AI1336" s="48">
        <f t="shared" si="24773"/>
        <v>0</v>
      </c>
      <c r="AJ1336" s="48">
        <f t="shared" si="24773"/>
        <v>0</v>
      </c>
      <c r="AK1336" s="48">
        <f t="shared" si="24773"/>
        <v>0</v>
      </c>
      <c r="AL1336" s="48">
        <f t="shared" si="24773"/>
        <v>0</v>
      </c>
      <c r="AM1336" s="48">
        <f t="shared" si="24773"/>
        <v>0</v>
      </c>
      <c r="AN1336" s="48">
        <f t="shared" si="24773"/>
        <v>0</v>
      </c>
      <c r="AO1336" s="48">
        <f t="shared" si="24773"/>
        <v>0</v>
      </c>
      <c r="AP1336" s="48">
        <f t="shared" si="24773"/>
        <v>0</v>
      </c>
      <c r="AQ1336" s="48">
        <f t="shared" si="24773"/>
        <v>0</v>
      </c>
      <c r="AR1336" s="48">
        <f t="shared" si="24773"/>
        <v>0</v>
      </c>
      <c r="AS1336" s="48">
        <f t="shared" si="24773"/>
        <v>0</v>
      </c>
      <c r="AT1336" s="48">
        <f t="shared" si="24773"/>
        <v>0</v>
      </c>
      <c r="AU1336" s="48">
        <f t="shared" si="24773"/>
        <v>0</v>
      </c>
      <c r="AV1336" s="48">
        <f t="shared" si="24773"/>
        <v>0</v>
      </c>
      <c r="AW1336" s="48">
        <f t="shared" si="24773"/>
        <v>0</v>
      </c>
      <c r="AX1336" s="48">
        <f t="shared" si="24773"/>
        <v>0</v>
      </c>
      <c r="AY1336" s="48">
        <f t="shared" si="24737"/>
        <v>0</v>
      </c>
      <c r="AZ1336" s="48">
        <f t="shared" si="24737"/>
        <v>0</v>
      </c>
      <c r="BA1336" s="48">
        <f t="shared" si="24737"/>
        <v>0</v>
      </c>
      <c r="BB1336" s="48">
        <f t="shared" si="24737"/>
        <v>0</v>
      </c>
      <c r="BC1336" s="48"/>
      <c r="BE1336" t="s">
        <v>191</v>
      </c>
      <c r="BT1336">
        <f>BF1321*AB1336</f>
        <v>0</v>
      </c>
      <c r="BU1336">
        <f t="shared" ref="BU1336" si="24992">BG1321*AC1336</f>
        <v>0</v>
      </c>
      <c r="BV1336">
        <f t="shared" ref="BV1336" si="24993">BH1321*AD1336</f>
        <v>0</v>
      </c>
      <c r="BW1336">
        <f t="shared" ref="BW1336" si="24994">BI1321*AE1336</f>
        <v>0</v>
      </c>
      <c r="BX1336">
        <f t="shared" ref="BX1336" si="24995">BJ1321*AF1336</f>
        <v>0</v>
      </c>
      <c r="BY1336">
        <f t="shared" ref="BY1336" si="24996">BK1321*AG1336</f>
        <v>0</v>
      </c>
      <c r="BZ1336">
        <f t="shared" ref="BZ1336" si="24997">BL1321*AH1336</f>
        <v>0</v>
      </c>
      <c r="CA1336">
        <f t="shared" ref="CA1336" si="24998">BM1321*AI1336</f>
        <v>0</v>
      </c>
      <c r="CB1336">
        <f t="shared" ref="CB1336" si="24999">BN1321*AJ1336</f>
        <v>0</v>
      </c>
      <c r="CC1336">
        <f t="shared" ref="CC1336" si="25000">BO1321*AK1336</f>
        <v>0</v>
      </c>
      <c r="CD1336">
        <f t="shared" ref="CD1336" si="25001">BP1321*AL1336</f>
        <v>0</v>
      </c>
      <c r="CE1336">
        <f t="shared" ref="CE1336" si="25002">BQ1321*AM1336</f>
        <v>0</v>
      </c>
      <c r="CF1336">
        <f t="shared" ref="CF1336" si="25003">BR1321*AN1336</f>
        <v>0</v>
      </c>
      <c r="CG1336">
        <f t="shared" ref="CG1336" si="25004">BS1321*AO1336</f>
        <v>0</v>
      </c>
      <c r="CH1336">
        <f t="shared" ref="CH1336" si="25005">BT1321*AP1336</f>
        <v>0</v>
      </c>
      <c r="CI1336">
        <f t="shared" ref="CI1336" si="25006">BU1321*AQ1336</f>
        <v>0</v>
      </c>
      <c r="CJ1336">
        <f t="shared" ref="CJ1336" si="25007">BV1321*AR1336</f>
        <v>0</v>
      </c>
      <c r="CK1336">
        <f t="shared" ref="CK1336" si="25008">BW1321*AS1336</f>
        <v>0</v>
      </c>
      <c r="CL1336">
        <f t="shared" ref="CL1336" si="25009">BX1321*AT1336</f>
        <v>0</v>
      </c>
      <c r="CM1336">
        <f t="shared" ref="CM1336" si="25010">BY1321*AU1336</f>
        <v>0</v>
      </c>
      <c r="CN1336">
        <f t="shared" ref="CN1336" si="25011">BZ1321*AV1336</f>
        <v>0</v>
      </c>
      <c r="CO1336">
        <f t="shared" ref="CO1336" si="25012">CA1321*AW1336</f>
        <v>0</v>
      </c>
      <c r="CP1336">
        <f t="shared" ref="CP1336" si="25013">CB1321*AX1336</f>
        <v>0</v>
      </c>
      <c r="CQ1336">
        <f t="shared" ref="CQ1336" si="25014">CC1321*AY1336</f>
        <v>0</v>
      </c>
      <c r="CR1336">
        <f t="shared" ref="CR1336" si="25015">CD1321*AZ1336</f>
        <v>0</v>
      </c>
      <c r="CS1336">
        <f t="shared" ref="CS1336" si="25016">CE1321*BA1336</f>
        <v>0</v>
      </c>
      <c r="CT1336">
        <f t="shared" ref="CT1336" si="25017">CF1321*BB1336</f>
        <v>0</v>
      </c>
    </row>
    <row r="1337" spans="6:98" x14ac:dyDescent="0.3">
      <c r="F1337" s="91">
        <f t="shared" ref="F1337:H1337" si="25018">F1336</f>
        <v>80</v>
      </c>
      <c r="G1337" s="91">
        <f t="shared" si="25018"/>
        <v>80</v>
      </c>
      <c r="H1337" s="4">
        <f t="shared" si="25018"/>
        <v>1</v>
      </c>
      <c r="I1337">
        <v>75</v>
      </c>
      <c r="J1337" s="48">
        <f t="shared" si="24544"/>
        <v>0</v>
      </c>
      <c r="K1337" s="48">
        <f t="shared" si="24808"/>
        <v>0</v>
      </c>
      <c r="L1337" s="98">
        <f t="shared" si="24546"/>
        <v>0</v>
      </c>
      <c r="M1337" s="48"/>
      <c r="N1337" s="48"/>
      <c r="O1337" s="48"/>
      <c r="P1337" s="48"/>
      <c r="Q1337" s="48"/>
      <c r="R1337" s="48"/>
      <c r="S1337" s="48"/>
      <c r="T1337" s="48"/>
      <c r="U1337" s="48"/>
      <c r="V1337" s="48"/>
      <c r="W1337" s="48"/>
      <c r="X1337" s="48"/>
      <c r="Y1337" s="48"/>
      <c r="Z1337" s="48"/>
      <c r="AA1337" s="48"/>
      <c r="AB1337" s="48"/>
      <c r="AC1337" s="48">
        <f>$J1337+$K1337+$L1337</f>
        <v>0</v>
      </c>
      <c r="AD1337" s="48">
        <f t="shared" si="24773"/>
        <v>0</v>
      </c>
      <c r="AE1337" s="48">
        <f t="shared" si="24773"/>
        <v>0</v>
      </c>
      <c r="AF1337" s="48">
        <f t="shared" si="24773"/>
        <v>0</v>
      </c>
      <c r="AG1337" s="48">
        <f t="shared" si="24773"/>
        <v>0</v>
      </c>
      <c r="AH1337" s="48">
        <f t="shared" si="24773"/>
        <v>0</v>
      </c>
      <c r="AI1337" s="48">
        <f t="shared" si="24773"/>
        <v>0</v>
      </c>
      <c r="AJ1337" s="48">
        <f t="shared" si="24773"/>
        <v>0</v>
      </c>
      <c r="AK1337" s="48">
        <f t="shared" si="24773"/>
        <v>0</v>
      </c>
      <c r="AL1337" s="48">
        <f t="shared" si="24773"/>
        <v>0</v>
      </c>
      <c r="AM1337" s="48">
        <f t="shared" si="24773"/>
        <v>0</v>
      </c>
      <c r="AN1337" s="48">
        <f t="shared" si="24773"/>
        <v>0</v>
      </c>
      <c r="AO1337" s="48">
        <f t="shared" si="24773"/>
        <v>0</v>
      </c>
      <c r="AP1337" s="48">
        <f t="shared" si="24773"/>
        <v>0</v>
      </c>
      <c r="AQ1337" s="48">
        <f t="shared" si="24773"/>
        <v>0</v>
      </c>
      <c r="AR1337" s="48">
        <f t="shared" si="24773"/>
        <v>0</v>
      </c>
      <c r="AS1337" s="48">
        <f t="shared" si="24773"/>
        <v>0</v>
      </c>
      <c r="AT1337" s="48">
        <f t="shared" si="24773"/>
        <v>0</v>
      </c>
      <c r="AU1337" s="48">
        <f t="shared" si="24773"/>
        <v>0</v>
      </c>
      <c r="AV1337" s="48">
        <f t="shared" si="24773"/>
        <v>0</v>
      </c>
      <c r="AW1337" s="48">
        <f t="shared" si="24773"/>
        <v>0</v>
      </c>
      <c r="AX1337" s="48">
        <f t="shared" si="24773"/>
        <v>0</v>
      </c>
      <c r="AY1337" s="48">
        <f t="shared" si="24737"/>
        <v>0</v>
      </c>
      <c r="AZ1337" s="48">
        <f t="shared" si="24737"/>
        <v>0</v>
      </c>
      <c r="BA1337" s="48">
        <f t="shared" si="24737"/>
        <v>0</v>
      </c>
      <c r="BB1337" s="48">
        <f t="shared" si="24737"/>
        <v>0</v>
      </c>
      <c r="BC1337" s="48"/>
      <c r="BE1337" t="s">
        <v>192</v>
      </c>
      <c r="BU1337">
        <f>BF1321*AC1337</f>
        <v>0</v>
      </c>
      <c r="BV1337">
        <f t="shared" ref="BV1337" si="25019">BG1321*AD1337</f>
        <v>0</v>
      </c>
      <c r="BW1337">
        <f t="shared" ref="BW1337" si="25020">BH1321*AE1337</f>
        <v>0</v>
      </c>
      <c r="BX1337">
        <f t="shared" ref="BX1337" si="25021">BI1321*AF1337</f>
        <v>0</v>
      </c>
      <c r="BY1337">
        <f t="shared" ref="BY1337" si="25022">BJ1321*AG1337</f>
        <v>0</v>
      </c>
      <c r="BZ1337">
        <f t="shared" ref="BZ1337" si="25023">BK1321*AH1337</f>
        <v>0</v>
      </c>
      <c r="CA1337">
        <f t="shared" ref="CA1337" si="25024">BL1321*AI1337</f>
        <v>0</v>
      </c>
      <c r="CB1337">
        <f t="shared" ref="CB1337" si="25025">BM1321*AJ1337</f>
        <v>0</v>
      </c>
      <c r="CC1337">
        <f t="shared" ref="CC1337" si="25026">BN1321*AK1337</f>
        <v>0</v>
      </c>
      <c r="CD1337">
        <f t="shared" ref="CD1337" si="25027">BO1321*AL1337</f>
        <v>0</v>
      </c>
      <c r="CE1337">
        <f t="shared" ref="CE1337" si="25028">BP1321*AM1337</f>
        <v>0</v>
      </c>
      <c r="CF1337">
        <f t="shared" ref="CF1337" si="25029">BQ1321*AN1337</f>
        <v>0</v>
      </c>
      <c r="CG1337">
        <f t="shared" ref="CG1337" si="25030">BR1321*AO1337</f>
        <v>0</v>
      </c>
      <c r="CH1337">
        <f t="shared" ref="CH1337" si="25031">BS1321*AP1337</f>
        <v>0</v>
      </c>
      <c r="CI1337">
        <f t="shared" ref="CI1337" si="25032">BT1321*AQ1337</f>
        <v>0</v>
      </c>
      <c r="CJ1337">
        <f t="shared" ref="CJ1337" si="25033">BU1321*AR1337</f>
        <v>0</v>
      </c>
      <c r="CK1337">
        <f t="shared" ref="CK1337" si="25034">BV1321*AS1337</f>
        <v>0</v>
      </c>
      <c r="CL1337">
        <f t="shared" ref="CL1337" si="25035">BW1321*AT1337</f>
        <v>0</v>
      </c>
      <c r="CM1337">
        <f t="shared" ref="CM1337" si="25036">BX1321*AU1337</f>
        <v>0</v>
      </c>
      <c r="CN1337">
        <f t="shared" ref="CN1337" si="25037">BY1321*AV1337</f>
        <v>0</v>
      </c>
      <c r="CO1337">
        <f t="shared" ref="CO1337" si="25038">BZ1321*AW1337</f>
        <v>0</v>
      </c>
      <c r="CP1337">
        <f t="shared" ref="CP1337" si="25039">CA1321*AX1337</f>
        <v>0</v>
      </c>
      <c r="CQ1337">
        <f t="shared" ref="CQ1337" si="25040">CB1321*AY1337</f>
        <v>0</v>
      </c>
      <c r="CR1337">
        <f t="shared" ref="CR1337" si="25041">CC1321*AZ1337</f>
        <v>0</v>
      </c>
      <c r="CS1337">
        <f t="shared" ref="CS1337" si="25042">CD1321*BA1337</f>
        <v>0</v>
      </c>
      <c r="CT1337">
        <f t="shared" ref="CT1337" si="25043">CE1321*BB1337</f>
        <v>0</v>
      </c>
    </row>
    <row r="1338" spans="6:98" x14ac:dyDescent="0.3">
      <c r="F1338" s="91">
        <f t="shared" ref="F1338:H1338" si="25044">F1337</f>
        <v>80</v>
      </c>
      <c r="G1338" s="91">
        <f t="shared" si="25044"/>
        <v>80</v>
      </c>
      <c r="H1338" s="4">
        <f t="shared" si="25044"/>
        <v>1</v>
      </c>
      <c r="I1338">
        <v>80</v>
      </c>
      <c r="J1338" s="48">
        <f t="shared" si="24544"/>
        <v>1</v>
      </c>
      <c r="K1338" s="48">
        <f t="shared" si="24808"/>
        <v>0</v>
      </c>
      <c r="L1338" s="98">
        <f t="shared" si="24546"/>
        <v>0</v>
      </c>
      <c r="M1338" s="48"/>
      <c r="N1338" s="48"/>
      <c r="O1338" s="48"/>
      <c r="P1338" s="48"/>
      <c r="Q1338" s="48"/>
      <c r="R1338" s="48"/>
      <c r="S1338" s="48"/>
      <c r="T1338" s="48"/>
      <c r="U1338" s="48"/>
      <c r="V1338" s="48"/>
      <c r="W1338" s="48"/>
      <c r="X1338" s="48"/>
      <c r="Y1338" s="48"/>
      <c r="Z1338" s="48"/>
      <c r="AA1338" s="48"/>
      <c r="AB1338" s="48"/>
      <c r="AC1338" s="48"/>
      <c r="AD1338" s="48">
        <f>$J1338+$K1338+$L1338</f>
        <v>1</v>
      </c>
      <c r="AE1338" s="48">
        <f t="shared" si="24773"/>
        <v>1</v>
      </c>
      <c r="AF1338" s="48">
        <f t="shared" si="24773"/>
        <v>1</v>
      </c>
      <c r="AG1338" s="48">
        <f t="shared" si="24773"/>
        <v>1</v>
      </c>
      <c r="AH1338" s="48">
        <f t="shared" si="24773"/>
        <v>1</v>
      </c>
      <c r="AI1338" s="48">
        <f t="shared" si="24773"/>
        <v>1</v>
      </c>
      <c r="AJ1338" s="48">
        <f t="shared" si="24773"/>
        <v>1</v>
      </c>
      <c r="AK1338" s="48">
        <f t="shared" si="24773"/>
        <v>1</v>
      </c>
      <c r="AL1338" s="48">
        <f t="shared" si="24773"/>
        <v>1</v>
      </c>
      <c r="AM1338" s="48">
        <f t="shared" si="24773"/>
        <v>1</v>
      </c>
      <c r="AN1338" s="48">
        <f t="shared" si="24773"/>
        <v>1</v>
      </c>
      <c r="AO1338" s="48">
        <f t="shared" si="24773"/>
        <v>1</v>
      </c>
      <c r="AP1338" s="48">
        <f t="shared" si="24773"/>
        <v>1</v>
      </c>
      <c r="AQ1338" s="48">
        <f t="shared" si="24773"/>
        <v>1</v>
      </c>
      <c r="AR1338" s="48">
        <f t="shared" si="24773"/>
        <v>1</v>
      </c>
      <c r="AS1338" s="48">
        <f t="shared" si="24773"/>
        <v>1</v>
      </c>
      <c r="AT1338" s="48">
        <f t="shared" si="24773"/>
        <v>1</v>
      </c>
      <c r="AU1338" s="48">
        <f t="shared" si="24773"/>
        <v>1</v>
      </c>
      <c r="AV1338" s="48">
        <f t="shared" si="24773"/>
        <v>1</v>
      </c>
      <c r="AW1338" s="48">
        <f t="shared" si="24773"/>
        <v>1</v>
      </c>
      <c r="AX1338" s="48">
        <f t="shared" si="24773"/>
        <v>1</v>
      </c>
      <c r="AY1338" s="48">
        <f t="shared" si="24737"/>
        <v>1</v>
      </c>
      <c r="AZ1338" s="48">
        <f t="shared" si="24737"/>
        <v>1</v>
      </c>
      <c r="BA1338" s="48">
        <f t="shared" si="24737"/>
        <v>1</v>
      </c>
      <c r="BB1338" s="48">
        <f t="shared" si="24737"/>
        <v>1</v>
      </c>
      <c r="BC1338" s="48"/>
      <c r="BE1338" t="s">
        <v>193</v>
      </c>
      <c r="BV1338">
        <f>BF1321*AD1338</f>
        <v>0</v>
      </c>
      <c r="BW1338">
        <f t="shared" ref="BW1338" si="25045">BG1321*AE1338</f>
        <v>1.2120374387989712</v>
      </c>
      <c r="BX1338">
        <f t="shared" ref="BX1338" si="25046">BH1321*AF1338</f>
        <v>8.080249591993141</v>
      </c>
      <c r="BY1338">
        <f t="shared" ref="BY1338" si="25047">BI1321*AG1338</f>
        <v>20.200623979982854</v>
      </c>
      <c r="BZ1338">
        <f t="shared" ref="BZ1338" si="25048">BJ1321*AH1338</f>
        <v>40.401247959965708</v>
      </c>
      <c r="CA1338">
        <f t="shared" ref="CA1338" si="25049">BK1321*AI1338</f>
        <v>119.41854112355679</v>
      </c>
      <c r="CB1338">
        <f t="shared" ref="CB1338" si="25050">BL1321*AJ1338</f>
        <v>211.86069771255808</v>
      </c>
      <c r="CC1338">
        <f t="shared" ref="CC1338" si="25051">BM1321*AK1338</f>
        <v>278.79721708485249</v>
      </c>
      <c r="CD1338">
        <f t="shared" ref="CD1338" si="25052">BN1321*AL1338</f>
        <v>322.02262984146188</v>
      </c>
      <c r="CE1338">
        <f t="shared" ref="CE1338" si="25053">BO1321*AM1338</f>
        <v>371.13803284175702</v>
      </c>
      <c r="CF1338">
        <f t="shared" ref="CF1338" si="25054">BP1321*AN1338</f>
        <v>415.77852494526115</v>
      </c>
      <c r="CG1338">
        <f t="shared" ref="CG1338" si="25055">BQ1321*AO1338</f>
        <v>461.35874584754754</v>
      </c>
      <c r="CH1338">
        <f t="shared" ref="CH1338" si="25056">BR1321*AP1338</f>
        <v>510.02644630363056</v>
      </c>
      <c r="CI1338">
        <f t="shared" ref="CI1338" si="25057">BS1321*AQ1338</f>
        <v>556.0672196362375</v>
      </c>
      <c r="CJ1338">
        <f t="shared" ref="CJ1338" si="25058">BT1321*AR1338</f>
        <v>601.73334800394957</v>
      </c>
      <c r="CK1338">
        <f t="shared" ref="CK1338" si="25059">BU1321*AS1338</f>
        <v>649.23865547122989</v>
      </c>
      <c r="CL1338">
        <f t="shared" ref="CL1338" si="25060">BV1321*AT1338</f>
        <v>697.90373573728561</v>
      </c>
      <c r="CM1338">
        <f t="shared" ref="CM1338" si="25061">BW1321*AU1338</f>
        <v>0</v>
      </c>
      <c r="CN1338">
        <f t="shared" ref="CN1338" si="25062">BX1321*AV1338</f>
        <v>0</v>
      </c>
      <c r="CO1338">
        <f t="shared" ref="CO1338" si="25063">BY1321*AW1338</f>
        <v>0</v>
      </c>
      <c r="CP1338">
        <f t="shared" ref="CP1338" si="25064">BZ1321*AX1338</f>
        <v>0</v>
      </c>
      <c r="CQ1338">
        <f t="shared" ref="CQ1338" si="25065">CA1321*AY1338</f>
        <v>0</v>
      </c>
      <c r="CR1338">
        <f t="shared" ref="CR1338" si="25066">CB1321*AZ1338</f>
        <v>0</v>
      </c>
      <c r="CS1338">
        <f t="shared" ref="CS1338" si="25067">CC1321*BA1338</f>
        <v>0</v>
      </c>
      <c r="CT1338">
        <f t="shared" ref="CT1338" si="25068">CD1321*BB1338</f>
        <v>0</v>
      </c>
    </row>
    <row r="1339" spans="6:98" x14ac:dyDescent="0.3">
      <c r="F1339" s="91">
        <f t="shared" ref="F1339:H1339" si="25069">F1338</f>
        <v>80</v>
      </c>
      <c r="G1339" s="91">
        <f t="shared" si="25069"/>
        <v>80</v>
      </c>
      <c r="H1339" s="4">
        <f t="shared" si="25069"/>
        <v>1</v>
      </c>
      <c r="I1339">
        <v>85</v>
      </c>
      <c r="J1339" s="48">
        <f t="shared" si="24544"/>
        <v>0</v>
      </c>
      <c r="K1339" s="48">
        <f t="shared" si="24808"/>
        <v>0</v>
      </c>
      <c r="L1339" s="98">
        <f t="shared" si="24546"/>
        <v>0</v>
      </c>
      <c r="M1339" s="48"/>
      <c r="N1339" s="48"/>
      <c r="O1339" s="48"/>
      <c r="P1339" s="48"/>
      <c r="Q1339" s="48"/>
      <c r="R1339" s="48"/>
      <c r="S1339" s="48"/>
      <c r="T1339" s="48"/>
      <c r="U1339" s="48"/>
      <c r="V1339" s="48"/>
      <c r="W1339" s="48"/>
      <c r="X1339" s="48"/>
      <c r="Y1339" s="48"/>
      <c r="Z1339" s="48"/>
      <c r="AA1339" s="48"/>
      <c r="AB1339" s="48"/>
      <c r="AC1339" s="48"/>
      <c r="AD1339" s="48"/>
      <c r="AE1339" s="48">
        <f>$J1339+$K1339+$L1339</f>
        <v>0</v>
      </c>
      <c r="AF1339" s="48">
        <f t="shared" si="24773"/>
        <v>0</v>
      </c>
      <c r="AG1339" s="48">
        <f t="shared" si="24773"/>
        <v>0</v>
      </c>
      <c r="AH1339" s="48">
        <f t="shared" si="24773"/>
        <v>0</v>
      </c>
      <c r="AI1339" s="48">
        <f t="shared" si="24773"/>
        <v>0</v>
      </c>
      <c r="AJ1339" s="48">
        <f t="shared" si="24773"/>
        <v>0</v>
      </c>
      <c r="AK1339" s="48">
        <f t="shared" si="24773"/>
        <v>0</v>
      </c>
      <c r="AL1339" s="48">
        <f t="shared" si="24773"/>
        <v>0</v>
      </c>
      <c r="AM1339" s="48">
        <f t="shared" si="24773"/>
        <v>0</v>
      </c>
      <c r="AN1339" s="48">
        <f t="shared" si="24773"/>
        <v>0</v>
      </c>
      <c r="AO1339" s="48">
        <f t="shared" si="24773"/>
        <v>0</v>
      </c>
      <c r="AP1339" s="48">
        <f t="shared" ref="AP1339:BB1354" si="25070">$J1339+$K1339+$L1339</f>
        <v>0</v>
      </c>
      <c r="AQ1339" s="48">
        <f t="shared" si="25070"/>
        <v>0</v>
      </c>
      <c r="AR1339" s="48">
        <f t="shared" si="25070"/>
        <v>0</v>
      </c>
      <c r="AS1339" s="48">
        <f t="shared" si="25070"/>
        <v>0</v>
      </c>
      <c r="AT1339" s="48">
        <f t="shared" si="25070"/>
        <v>0</v>
      </c>
      <c r="AU1339" s="48">
        <f t="shared" si="25070"/>
        <v>0</v>
      </c>
      <c r="AV1339" s="48">
        <f t="shared" si="25070"/>
        <v>0</v>
      </c>
      <c r="AW1339" s="48">
        <f t="shared" si="25070"/>
        <v>0</v>
      </c>
      <c r="AX1339" s="48">
        <f t="shared" si="25070"/>
        <v>0</v>
      </c>
      <c r="AY1339" s="48">
        <f t="shared" si="24737"/>
        <v>0</v>
      </c>
      <c r="AZ1339" s="48">
        <f t="shared" si="24737"/>
        <v>0</v>
      </c>
      <c r="BA1339" s="48">
        <f t="shared" si="24737"/>
        <v>0</v>
      </c>
      <c r="BB1339" s="48">
        <f t="shared" si="24737"/>
        <v>0</v>
      </c>
      <c r="BC1339" s="48"/>
      <c r="BE1339" t="s">
        <v>194</v>
      </c>
      <c r="BW1339">
        <f>BF1321*AE1339</f>
        <v>0</v>
      </c>
      <c r="BX1339">
        <f t="shared" ref="BX1339" si="25071">BG1321*AF1339</f>
        <v>0</v>
      </c>
      <c r="BY1339">
        <f t="shared" ref="BY1339" si="25072">BH1321*AG1339</f>
        <v>0</v>
      </c>
      <c r="BZ1339">
        <f t="shared" ref="BZ1339" si="25073">BI1321*AH1339</f>
        <v>0</v>
      </c>
      <c r="CA1339">
        <f t="shared" ref="CA1339" si="25074">BJ1321*AI1339</f>
        <v>0</v>
      </c>
      <c r="CB1339">
        <f t="shared" ref="CB1339" si="25075">BK1321*AJ1339</f>
        <v>0</v>
      </c>
      <c r="CC1339">
        <f t="shared" ref="CC1339" si="25076">BL1321*AK1339</f>
        <v>0</v>
      </c>
      <c r="CD1339">
        <f t="shared" ref="CD1339" si="25077">BM1321*AL1339</f>
        <v>0</v>
      </c>
      <c r="CE1339">
        <f t="shared" ref="CE1339" si="25078">BN1321*AM1339</f>
        <v>0</v>
      </c>
      <c r="CF1339">
        <f t="shared" ref="CF1339" si="25079">BO1321*AN1339</f>
        <v>0</v>
      </c>
      <c r="CG1339">
        <f t="shared" ref="CG1339" si="25080">BP1321*AO1339</f>
        <v>0</v>
      </c>
      <c r="CH1339">
        <f t="shared" ref="CH1339" si="25081">BQ1321*AP1339</f>
        <v>0</v>
      </c>
      <c r="CI1339">
        <f t="shared" ref="CI1339" si="25082">BR1321*AQ1339</f>
        <v>0</v>
      </c>
      <c r="CJ1339">
        <f t="shared" ref="CJ1339" si="25083">BS1321*AR1339</f>
        <v>0</v>
      </c>
      <c r="CK1339">
        <f t="shared" ref="CK1339" si="25084">BT1321*AS1339</f>
        <v>0</v>
      </c>
      <c r="CL1339">
        <f t="shared" ref="CL1339" si="25085">BU1321*AT1339</f>
        <v>0</v>
      </c>
      <c r="CM1339">
        <f t="shared" ref="CM1339" si="25086">BV1321*AU1339</f>
        <v>0</v>
      </c>
      <c r="CN1339">
        <f t="shared" ref="CN1339" si="25087">BW1321*AV1339</f>
        <v>0</v>
      </c>
      <c r="CO1339">
        <f t="shared" ref="CO1339" si="25088">BX1321*AW1339</f>
        <v>0</v>
      </c>
      <c r="CP1339">
        <f t="shared" ref="CP1339" si="25089">BY1321*AX1339</f>
        <v>0</v>
      </c>
      <c r="CQ1339">
        <f t="shared" ref="CQ1339" si="25090">BZ1321*AY1339</f>
        <v>0</v>
      </c>
      <c r="CR1339">
        <f t="shared" ref="CR1339" si="25091">CA1321*AZ1339</f>
        <v>0</v>
      </c>
      <c r="CS1339">
        <f t="shared" ref="CS1339" si="25092">CB1321*BA1339</f>
        <v>0</v>
      </c>
      <c r="CT1339">
        <f t="shared" ref="CT1339" si="25093">CC1321*BB1339</f>
        <v>0</v>
      </c>
    </row>
    <row r="1340" spans="6:98" x14ac:dyDescent="0.3">
      <c r="F1340" s="91">
        <f t="shared" ref="F1340:H1340" si="25094">F1339</f>
        <v>80</v>
      </c>
      <c r="G1340" s="91">
        <f t="shared" si="25094"/>
        <v>80</v>
      </c>
      <c r="H1340" s="4">
        <f t="shared" si="25094"/>
        <v>1</v>
      </c>
      <c r="I1340">
        <v>90</v>
      </c>
      <c r="J1340" s="48">
        <f t="shared" si="24544"/>
        <v>0</v>
      </c>
      <c r="K1340" s="48">
        <f t="shared" si="24808"/>
        <v>0</v>
      </c>
      <c r="L1340" s="98">
        <f t="shared" si="24546"/>
        <v>0</v>
      </c>
      <c r="M1340" s="48"/>
      <c r="N1340" s="48"/>
      <c r="O1340" s="48"/>
      <c r="P1340" s="48"/>
      <c r="Q1340" s="48"/>
      <c r="R1340" s="48"/>
      <c r="S1340" s="48"/>
      <c r="T1340" s="48"/>
      <c r="U1340" s="48"/>
      <c r="V1340" s="48"/>
      <c r="W1340" s="48"/>
      <c r="X1340" s="48"/>
      <c r="Y1340" s="48"/>
      <c r="Z1340" s="48"/>
      <c r="AA1340" s="48"/>
      <c r="AB1340" s="48"/>
      <c r="AC1340" s="48"/>
      <c r="AD1340" s="48"/>
      <c r="AE1340" s="48"/>
      <c r="AF1340" s="48">
        <f>$J1340+$K1340+$L1340</f>
        <v>0</v>
      </c>
      <c r="AG1340" s="48">
        <f t="shared" ref="AG1340:AO1348" si="25095">$J1340+$K1340+$L1340</f>
        <v>0</v>
      </c>
      <c r="AH1340" s="48">
        <f t="shared" si="25095"/>
        <v>0</v>
      </c>
      <c r="AI1340" s="48">
        <f t="shared" si="25095"/>
        <v>0</v>
      </c>
      <c r="AJ1340" s="48">
        <f t="shared" si="25095"/>
        <v>0</v>
      </c>
      <c r="AK1340" s="48">
        <f t="shared" si="25095"/>
        <v>0</v>
      </c>
      <c r="AL1340" s="48">
        <f t="shared" si="25095"/>
        <v>0</v>
      </c>
      <c r="AM1340" s="48">
        <f t="shared" si="25095"/>
        <v>0</v>
      </c>
      <c r="AN1340" s="48">
        <f t="shared" si="25095"/>
        <v>0</v>
      </c>
      <c r="AO1340" s="48">
        <f t="shared" si="25095"/>
        <v>0</v>
      </c>
      <c r="AP1340" s="48">
        <f t="shared" si="25070"/>
        <v>0</v>
      </c>
      <c r="AQ1340" s="48">
        <f t="shared" si="25070"/>
        <v>0</v>
      </c>
      <c r="AR1340" s="48">
        <f t="shared" si="25070"/>
        <v>0</v>
      </c>
      <c r="AS1340" s="48">
        <f t="shared" si="25070"/>
        <v>0</v>
      </c>
      <c r="AT1340" s="48">
        <f t="shared" si="25070"/>
        <v>0</v>
      </c>
      <c r="AU1340" s="48">
        <f t="shared" si="25070"/>
        <v>0</v>
      </c>
      <c r="AV1340" s="48">
        <f t="shared" si="25070"/>
        <v>0</v>
      </c>
      <c r="AW1340" s="48">
        <f t="shared" si="25070"/>
        <v>0</v>
      </c>
      <c r="AX1340" s="48">
        <f t="shared" si="25070"/>
        <v>0</v>
      </c>
      <c r="AY1340" s="48">
        <f t="shared" si="24737"/>
        <v>0</v>
      </c>
      <c r="AZ1340" s="48">
        <f t="shared" si="24737"/>
        <v>0</v>
      </c>
      <c r="BA1340" s="48">
        <f t="shared" si="24737"/>
        <v>0</v>
      </c>
      <c r="BB1340" s="48">
        <f t="shared" si="24737"/>
        <v>0</v>
      </c>
      <c r="BC1340" s="48"/>
      <c r="BE1340" t="s">
        <v>195</v>
      </c>
      <c r="BX1340">
        <f>BF1321*AF1340</f>
        <v>0</v>
      </c>
      <c r="BY1340">
        <f t="shared" ref="BY1340" si="25096">BG1321*AG1340</f>
        <v>0</v>
      </c>
      <c r="BZ1340">
        <f t="shared" ref="BZ1340" si="25097">BH1321*AH1340</f>
        <v>0</v>
      </c>
      <c r="CA1340">
        <f t="shared" ref="CA1340" si="25098">BI1321*AI1340</f>
        <v>0</v>
      </c>
      <c r="CB1340">
        <f t="shared" ref="CB1340" si="25099">BJ1321*AJ1340</f>
        <v>0</v>
      </c>
      <c r="CC1340">
        <f t="shared" ref="CC1340" si="25100">BK1321*AK1340</f>
        <v>0</v>
      </c>
      <c r="CD1340">
        <f t="shared" ref="CD1340" si="25101">BL1321*AL1340</f>
        <v>0</v>
      </c>
      <c r="CE1340">
        <f t="shared" ref="CE1340" si="25102">BM1321*AM1340</f>
        <v>0</v>
      </c>
      <c r="CF1340">
        <f t="shared" ref="CF1340" si="25103">BN1321*AN1340</f>
        <v>0</v>
      </c>
      <c r="CG1340">
        <f t="shared" ref="CG1340" si="25104">BO1321*AO1340</f>
        <v>0</v>
      </c>
      <c r="CH1340">
        <f t="shared" ref="CH1340" si="25105">BP1321*AP1340</f>
        <v>0</v>
      </c>
      <c r="CI1340">
        <f t="shared" ref="CI1340" si="25106">BQ1321*AQ1340</f>
        <v>0</v>
      </c>
      <c r="CJ1340">
        <f t="shared" ref="CJ1340" si="25107">BR1321*AR1340</f>
        <v>0</v>
      </c>
      <c r="CK1340">
        <f t="shared" ref="CK1340" si="25108">BS1321*AS1340</f>
        <v>0</v>
      </c>
      <c r="CL1340">
        <f t="shared" ref="CL1340" si="25109">BT1321*AT1340</f>
        <v>0</v>
      </c>
      <c r="CM1340">
        <f t="shared" ref="CM1340" si="25110">BU1321*AU1340</f>
        <v>0</v>
      </c>
      <c r="CN1340">
        <f t="shared" ref="CN1340" si="25111">BV1321*AV1340</f>
        <v>0</v>
      </c>
      <c r="CO1340">
        <f t="shared" ref="CO1340" si="25112">BW1321*AW1340</f>
        <v>0</v>
      </c>
      <c r="CP1340">
        <f t="shared" ref="CP1340" si="25113">BX1321*AX1340</f>
        <v>0</v>
      </c>
      <c r="CQ1340">
        <f t="shared" ref="CQ1340" si="25114">BY1321*AY1340</f>
        <v>0</v>
      </c>
      <c r="CR1340">
        <f t="shared" ref="CR1340" si="25115">BZ1321*AZ1340</f>
        <v>0</v>
      </c>
      <c r="CS1340">
        <f t="shared" ref="CS1340" si="25116">CA1321*BA1340</f>
        <v>0</v>
      </c>
      <c r="CT1340">
        <f t="shared" ref="CT1340" si="25117">CB1321*BB1340</f>
        <v>0</v>
      </c>
    </row>
    <row r="1341" spans="6:98" x14ac:dyDescent="0.3">
      <c r="F1341" s="91">
        <f t="shared" ref="F1341:H1341" si="25118">F1340</f>
        <v>80</v>
      </c>
      <c r="G1341" s="91">
        <f t="shared" si="25118"/>
        <v>80</v>
      </c>
      <c r="H1341" s="4">
        <f t="shared" si="25118"/>
        <v>1</v>
      </c>
      <c r="I1341">
        <v>95</v>
      </c>
      <c r="J1341" s="48">
        <f t="shared" si="24544"/>
        <v>0</v>
      </c>
      <c r="K1341" s="48">
        <f t="shared" si="24808"/>
        <v>0</v>
      </c>
      <c r="L1341" s="98">
        <f t="shared" si="24546"/>
        <v>0</v>
      </c>
      <c r="M1341" s="48"/>
      <c r="N1341" s="48"/>
      <c r="O1341" s="48"/>
      <c r="P1341" s="48"/>
      <c r="Q1341" s="48"/>
      <c r="R1341" s="48"/>
      <c r="S1341" s="48"/>
      <c r="T1341" s="48"/>
      <c r="U1341" s="48"/>
      <c r="V1341" s="48"/>
      <c r="W1341" s="48"/>
      <c r="X1341" s="48"/>
      <c r="Y1341" s="48"/>
      <c r="Z1341" s="48"/>
      <c r="AA1341" s="48"/>
      <c r="AB1341" s="48"/>
      <c r="AC1341" s="48"/>
      <c r="AD1341" s="48"/>
      <c r="AE1341" s="48"/>
      <c r="AF1341" s="48"/>
      <c r="AG1341" s="48">
        <f>$J1341+$K1341+$L1341</f>
        <v>0</v>
      </c>
      <c r="AH1341" s="48">
        <f t="shared" si="25095"/>
        <v>0</v>
      </c>
      <c r="AI1341" s="48">
        <f t="shared" si="25095"/>
        <v>0</v>
      </c>
      <c r="AJ1341" s="48">
        <f t="shared" si="25095"/>
        <v>0</v>
      </c>
      <c r="AK1341" s="48">
        <f t="shared" si="25095"/>
        <v>0</v>
      </c>
      <c r="AL1341" s="48">
        <f t="shared" si="25095"/>
        <v>0</v>
      </c>
      <c r="AM1341" s="48">
        <f t="shared" si="25095"/>
        <v>0</v>
      </c>
      <c r="AN1341" s="48">
        <f t="shared" si="25095"/>
        <v>0</v>
      </c>
      <c r="AO1341" s="48">
        <f t="shared" si="25095"/>
        <v>0</v>
      </c>
      <c r="AP1341" s="48">
        <f t="shared" si="25070"/>
        <v>0</v>
      </c>
      <c r="AQ1341" s="48">
        <f t="shared" si="25070"/>
        <v>0</v>
      </c>
      <c r="AR1341" s="48">
        <f t="shared" si="25070"/>
        <v>0</v>
      </c>
      <c r="AS1341" s="48">
        <f t="shared" si="25070"/>
        <v>0</v>
      </c>
      <c r="AT1341" s="48">
        <f t="shared" si="25070"/>
        <v>0</v>
      </c>
      <c r="AU1341" s="48">
        <f t="shared" si="25070"/>
        <v>0</v>
      </c>
      <c r="AV1341" s="48">
        <f t="shared" si="25070"/>
        <v>0</v>
      </c>
      <c r="AW1341" s="48">
        <f t="shared" si="25070"/>
        <v>0</v>
      </c>
      <c r="AX1341" s="48">
        <f t="shared" si="25070"/>
        <v>0</v>
      </c>
      <c r="AY1341" s="48">
        <f t="shared" si="24737"/>
        <v>0</v>
      </c>
      <c r="AZ1341" s="48">
        <f t="shared" si="24737"/>
        <v>0</v>
      </c>
      <c r="BA1341" s="48">
        <f t="shared" si="24737"/>
        <v>0</v>
      </c>
      <c r="BB1341" s="48">
        <f t="shared" si="24737"/>
        <v>0</v>
      </c>
      <c r="BC1341" s="48"/>
      <c r="BE1341" t="s">
        <v>196</v>
      </c>
      <c r="BY1341">
        <f>BF1321*AG1341</f>
        <v>0</v>
      </c>
      <c r="BZ1341">
        <f t="shared" ref="BZ1341" si="25119">BG1321*AH1341</f>
        <v>0</v>
      </c>
      <c r="CA1341">
        <f t="shared" ref="CA1341" si="25120">BH1321*AI1341</f>
        <v>0</v>
      </c>
      <c r="CB1341">
        <f t="shared" ref="CB1341" si="25121">BI1321*AJ1341</f>
        <v>0</v>
      </c>
      <c r="CC1341">
        <f t="shared" ref="CC1341" si="25122">BJ1321*AK1341</f>
        <v>0</v>
      </c>
      <c r="CD1341">
        <f t="shared" ref="CD1341" si="25123">BK1321*AL1341</f>
        <v>0</v>
      </c>
      <c r="CE1341">
        <f t="shared" ref="CE1341" si="25124">BL1321*AM1341</f>
        <v>0</v>
      </c>
      <c r="CF1341">
        <f t="shared" ref="CF1341" si="25125">BM1321*AN1341</f>
        <v>0</v>
      </c>
      <c r="CG1341">
        <f t="shared" ref="CG1341" si="25126">BN1321*AO1341</f>
        <v>0</v>
      </c>
      <c r="CH1341">
        <f t="shared" ref="CH1341" si="25127">BO1321*AP1341</f>
        <v>0</v>
      </c>
      <c r="CI1341">
        <f t="shared" ref="CI1341" si="25128">BP1321*AQ1341</f>
        <v>0</v>
      </c>
      <c r="CJ1341">
        <f t="shared" ref="CJ1341" si="25129">BQ1321*AR1341</f>
        <v>0</v>
      </c>
      <c r="CK1341">
        <f t="shared" ref="CK1341" si="25130">BR1321*AS1341</f>
        <v>0</v>
      </c>
      <c r="CL1341">
        <f t="shared" ref="CL1341" si="25131">BS1321*AT1341</f>
        <v>0</v>
      </c>
      <c r="CM1341">
        <f t="shared" ref="CM1341" si="25132">BT1321*AU1341</f>
        <v>0</v>
      </c>
      <c r="CN1341">
        <f t="shared" ref="CN1341" si="25133">BU1321*AV1341</f>
        <v>0</v>
      </c>
      <c r="CO1341">
        <f t="shared" ref="CO1341" si="25134">BV1321*AW1341</f>
        <v>0</v>
      </c>
      <c r="CP1341">
        <f t="shared" ref="CP1341" si="25135">BW1321*AX1341</f>
        <v>0</v>
      </c>
      <c r="CQ1341">
        <f t="shared" ref="CQ1341" si="25136">BX1321*AY1341</f>
        <v>0</v>
      </c>
      <c r="CR1341">
        <f t="shared" ref="CR1341" si="25137">BY1321*AZ1341</f>
        <v>0</v>
      </c>
      <c r="CS1341">
        <f t="shared" ref="CS1341" si="25138">BZ1321*BA1341</f>
        <v>0</v>
      </c>
      <c r="CT1341">
        <f t="shared" ref="CT1341" si="25139">CA1321*BB1341</f>
        <v>0</v>
      </c>
    </row>
    <row r="1342" spans="6:98" x14ac:dyDescent="0.3">
      <c r="F1342" s="91">
        <f t="shared" ref="F1342:H1342" si="25140">F1341</f>
        <v>80</v>
      </c>
      <c r="G1342" s="91">
        <f t="shared" si="25140"/>
        <v>80</v>
      </c>
      <c r="H1342" s="4">
        <f t="shared" si="25140"/>
        <v>1</v>
      </c>
      <c r="I1342">
        <v>100</v>
      </c>
      <c r="J1342" s="48">
        <f t="shared" si="24544"/>
        <v>0</v>
      </c>
      <c r="K1342" s="48">
        <f t="shared" si="24808"/>
        <v>0</v>
      </c>
      <c r="L1342" s="98">
        <f t="shared" si="24546"/>
        <v>0</v>
      </c>
      <c r="M1342" s="48"/>
      <c r="N1342" s="48"/>
      <c r="O1342" s="48"/>
      <c r="P1342" s="48"/>
      <c r="Q1342" s="48"/>
      <c r="R1342" s="48"/>
      <c r="S1342" s="48"/>
      <c r="T1342" s="48"/>
      <c r="U1342" s="48"/>
      <c r="V1342" s="48"/>
      <c r="W1342" s="48"/>
      <c r="X1342" s="48"/>
      <c r="Y1342" s="48"/>
      <c r="Z1342" s="48"/>
      <c r="AA1342" s="48"/>
      <c r="AB1342" s="48"/>
      <c r="AC1342" s="48"/>
      <c r="AD1342" s="48"/>
      <c r="AE1342" s="48"/>
      <c r="AF1342" s="48"/>
      <c r="AG1342" s="48"/>
      <c r="AH1342" s="48">
        <f>$J1342+$K1342+$L1342</f>
        <v>0</v>
      </c>
      <c r="AI1342" s="48">
        <f t="shared" si="25095"/>
        <v>0</v>
      </c>
      <c r="AJ1342" s="48">
        <f t="shared" si="25095"/>
        <v>0</v>
      </c>
      <c r="AK1342" s="48">
        <f t="shared" si="25095"/>
        <v>0</v>
      </c>
      <c r="AL1342" s="48">
        <f t="shared" si="25095"/>
        <v>0</v>
      </c>
      <c r="AM1342" s="48">
        <f t="shared" si="25095"/>
        <v>0</v>
      </c>
      <c r="AN1342" s="48">
        <f t="shared" si="25095"/>
        <v>0</v>
      </c>
      <c r="AO1342" s="48">
        <f t="shared" si="25095"/>
        <v>0</v>
      </c>
      <c r="AP1342" s="48">
        <f t="shared" si="25070"/>
        <v>0</v>
      </c>
      <c r="AQ1342" s="48">
        <f t="shared" si="25070"/>
        <v>0</v>
      </c>
      <c r="AR1342" s="48">
        <f t="shared" si="25070"/>
        <v>0</v>
      </c>
      <c r="AS1342" s="48">
        <f t="shared" si="25070"/>
        <v>0</v>
      </c>
      <c r="AT1342" s="48">
        <f t="shared" si="25070"/>
        <v>0</v>
      </c>
      <c r="AU1342" s="48">
        <f t="shared" si="25070"/>
        <v>0</v>
      </c>
      <c r="AV1342" s="48">
        <f t="shared" si="25070"/>
        <v>0</v>
      </c>
      <c r="AW1342" s="48">
        <f t="shared" si="25070"/>
        <v>0</v>
      </c>
      <c r="AX1342" s="48">
        <f t="shared" si="25070"/>
        <v>0</v>
      </c>
      <c r="AY1342" s="48">
        <f t="shared" si="24737"/>
        <v>0</v>
      </c>
      <c r="AZ1342" s="48">
        <f t="shared" si="24737"/>
        <v>0</v>
      </c>
      <c r="BA1342" s="48">
        <f t="shared" si="24737"/>
        <v>0</v>
      </c>
      <c r="BB1342" s="48">
        <f t="shared" si="24737"/>
        <v>0</v>
      </c>
      <c r="BC1342" s="48"/>
      <c r="BE1342" t="s">
        <v>197</v>
      </c>
      <c r="BZ1342">
        <f>BF1321*AH1342</f>
        <v>0</v>
      </c>
      <c r="CA1342">
        <f t="shared" ref="CA1342" si="25141">BG1321*AI1342</f>
        <v>0</v>
      </c>
      <c r="CB1342">
        <f t="shared" ref="CB1342" si="25142">BH1321*AJ1342</f>
        <v>0</v>
      </c>
      <c r="CC1342">
        <f t="shared" ref="CC1342" si="25143">BI1321*AK1342</f>
        <v>0</v>
      </c>
      <c r="CD1342">
        <f t="shared" ref="CD1342" si="25144">BJ1321*AL1342</f>
        <v>0</v>
      </c>
      <c r="CE1342">
        <f t="shared" ref="CE1342" si="25145">BK1321*AM1342</f>
        <v>0</v>
      </c>
      <c r="CF1342">
        <f t="shared" ref="CF1342" si="25146">BL1321*AN1342</f>
        <v>0</v>
      </c>
      <c r="CG1342">
        <f t="shared" ref="CG1342" si="25147">BM1321*AO1342</f>
        <v>0</v>
      </c>
      <c r="CH1342">
        <f t="shared" ref="CH1342" si="25148">BN1321*AP1342</f>
        <v>0</v>
      </c>
      <c r="CI1342">
        <f t="shared" ref="CI1342" si="25149">BO1321*AQ1342</f>
        <v>0</v>
      </c>
      <c r="CJ1342">
        <f t="shared" ref="CJ1342" si="25150">BP1321*AR1342</f>
        <v>0</v>
      </c>
      <c r="CK1342">
        <f t="shared" ref="CK1342" si="25151">BQ1321*AS1342</f>
        <v>0</v>
      </c>
      <c r="CL1342">
        <f t="shared" ref="CL1342" si="25152">BR1321*AT1342</f>
        <v>0</v>
      </c>
      <c r="CM1342">
        <f t="shared" ref="CM1342" si="25153">BS1321*AU1342</f>
        <v>0</v>
      </c>
      <c r="CN1342">
        <f t="shared" ref="CN1342" si="25154">BT1321*AV1342</f>
        <v>0</v>
      </c>
      <c r="CO1342">
        <f t="shared" ref="CO1342" si="25155">BU1321*AW1342</f>
        <v>0</v>
      </c>
      <c r="CP1342">
        <f t="shared" ref="CP1342" si="25156">BV1321*AX1342</f>
        <v>0</v>
      </c>
      <c r="CQ1342">
        <f t="shared" ref="CQ1342" si="25157">BW1321*AY1342</f>
        <v>0</v>
      </c>
      <c r="CR1342">
        <f t="shared" ref="CR1342" si="25158">BX1321*AZ1342</f>
        <v>0</v>
      </c>
      <c r="CS1342">
        <f t="shared" ref="CS1342" si="25159">BY1321*BA1342</f>
        <v>0</v>
      </c>
      <c r="CT1342">
        <f t="shared" ref="CT1342" si="25160">BZ1321*BB1342</f>
        <v>0</v>
      </c>
    </row>
    <row r="1343" spans="6:98" x14ac:dyDescent="0.3">
      <c r="F1343" s="91">
        <f t="shared" ref="F1343:H1343" si="25161">F1342</f>
        <v>80</v>
      </c>
      <c r="G1343" s="91">
        <f t="shared" si="25161"/>
        <v>80</v>
      </c>
      <c r="H1343" s="4">
        <f t="shared" si="25161"/>
        <v>1</v>
      </c>
      <c r="I1343">
        <v>105</v>
      </c>
      <c r="J1343" s="48">
        <f t="shared" si="24544"/>
        <v>0</v>
      </c>
      <c r="K1343" s="48">
        <f t="shared" si="24808"/>
        <v>0</v>
      </c>
      <c r="L1343" s="98">
        <f t="shared" si="24546"/>
        <v>0</v>
      </c>
      <c r="M1343" s="48"/>
      <c r="N1343" s="48"/>
      <c r="O1343" s="48"/>
      <c r="P1343" s="48"/>
      <c r="Q1343" s="48"/>
      <c r="R1343" s="48"/>
      <c r="S1343" s="48"/>
      <c r="T1343" s="48"/>
      <c r="U1343" s="48"/>
      <c r="V1343" s="48"/>
      <c r="W1343" s="48"/>
      <c r="X1343" s="48"/>
      <c r="Y1343" s="48"/>
      <c r="Z1343" s="48"/>
      <c r="AA1343" s="48"/>
      <c r="AB1343" s="48"/>
      <c r="AC1343" s="48"/>
      <c r="AD1343" s="48"/>
      <c r="AE1343" s="48"/>
      <c r="AF1343" s="48"/>
      <c r="AG1343" s="48"/>
      <c r="AH1343" s="48"/>
      <c r="AI1343" s="48">
        <f>$J1343+$K1343+$L1343</f>
        <v>0</v>
      </c>
      <c r="AJ1343" s="48">
        <f t="shared" si="25095"/>
        <v>0</v>
      </c>
      <c r="AK1343" s="48">
        <f t="shared" si="25095"/>
        <v>0</v>
      </c>
      <c r="AL1343" s="48">
        <f t="shared" si="25095"/>
        <v>0</v>
      </c>
      <c r="AM1343" s="48">
        <f t="shared" si="25095"/>
        <v>0</v>
      </c>
      <c r="AN1343" s="48">
        <f t="shared" si="25095"/>
        <v>0</v>
      </c>
      <c r="AO1343" s="48">
        <f t="shared" si="25095"/>
        <v>0</v>
      </c>
      <c r="AP1343" s="48">
        <f t="shared" si="25070"/>
        <v>0</v>
      </c>
      <c r="AQ1343" s="48">
        <f t="shared" si="25070"/>
        <v>0</v>
      </c>
      <c r="AR1343" s="48">
        <f t="shared" si="25070"/>
        <v>0</v>
      </c>
      <c r="AS1343" s="48">
        <f t="shared" si="25070"/>
        <v>0</v>
      </c>
      <c r="AT1343" s="48">
        <f t="shared" si="25070"/>
        <v>0</v>
      </c>
      <c r="AU1343" s="48">
        <f t="shared" si="25070"/>
        <v>0</v>
      </c>
      <c r="AV1343" s="48">
        <f t="shared" si="25070"/>
        <v>0</v>
      </c>
      <c r="AW1343" s="48">
        <f t="shared" si="25070"/>
        <v>0</v>
      </c>
      <c r="AX1343" s="48">
        <f t="shared" si="25070"/>
        <v>0</v>
      </c>
      <c r="AY1343" s="48">
        <f t="shared" si="24737"/>
        <v>0</v>
      </c>
      <c r="AZ1343" s="48">
        <f t="shared" si="24737"/>
        <v>0</v>
      </c>
      <c r="BA1343" s="48">
        <f t="shared" si="24737"/>
        <v>0</v>
      </c>
      <c r="BB1343" s="48">
        <f t="shared" si="24737"/>
        <v>0</v>
      </c>
      <c r="BC1343" s="48"/>
      <c r="BE1343" t="s">
        <v>198</v>
      </c>
      <c r="CA1343">
        <f>BF1321*AI1343</f>
        <v>0</v>
      </c>
      <c r="CB1343">
        <f t="shared" ref="CB1343" si="25162">BG1321*AJ1343</f>
        <v>0</v>
      </c>
      <c r="CC1343">
        <f t="shared" ref="CC1343" si="25163">BH1321*AK1343</f>
        <v>0</v>
      </c>
      <c r="CD1343">
        <f t="shared" ref="CD1343" si="25164">BI1321*AL1343</f>
        <v>0</v>
      </c>
      <c r="CE1343">
        <f t="shared" ref="CE1343" si="25165">BJ1321*AM1343</f>
        <v>0</v>
      </c>
      <c r="CF1343">
        <f t="shared" ref="CF1343" si="25166">BK1321*AN1343</f>
        <v>0</v>
      </c>
      <c r="CG1343">
        <f t="shared" ref="CG1343" si="25167">BL1321*AO1343</f>
        <v>0</v>
      </c>
      <c r="CH1343">
        <f t="shared" ref="CH1343" si="25168">BM1321*AP1343</f>
        <v>0</v>
      </c>
      <c r="CI1343">
        <f t="shared" ref="CI1343" si="25169">BN1321*AQ1343</f>
        <v>0</v>
      </c>
      <c r="CJ1343">
        <f t="shared" ref="CJ1343" si="25170">BO1321*AR1343</f>
        <v>0</v>
      </c>
      <c r="CK1343">
        <f t="shared" ref="CK1343" si="25171">BP1321*AS1343</f>
        <v>0</v>
      </c>
      <c r="CL1343">
        <f t="shared" ref="CL1343" si="25172">BQ1321*AT1343</f>
        <v>0</v>
      </c>
      <c r="CM1343">
        <f t="shared" ref="CM1343" si="25173">BR1321*AU1343</f>
        <v>0</v>
      </c>
      <c r="CN1343">
        <f t="shared" ref="CN1343" si="25174">BS1321*AV1343</f>
        <v>0</v>
      </c>
      <c r="CO1343">
        <f t="shared" ref="CO1343" si="25175">BT1321*AW1343</f>
        <v>0</v>
      </c>
      <c r="CP1343">
        <f t="shared" ref="CP1343" si="25176">BU1321*AX1343</f>
        <v>0</v>
      </c>
      <c r="CQ1343">
        <f t="shared" ref="CQ1343" si="25177">BV1321*AY1343</f>
        <v>0</v>
      </c>
      <c r="CR1343">
        <f t="shared" ref="CR1343" si="25178">BW1321*AZ1343</f>
        <v>0</v>
      </c>
      <c r="CS1343">
        <f t="shared" ref="CS1343" si="25179">BX1321*BA1343</f>
        <v>0</v>
      </c>
      <c r="CT1343">
        <f t="shared" ref="CT1343" si="25180">BY1321*BB1343</f>
        <v>0</v>
      </c>
    </row>
    <row r="1344" spans="6:98" x14ac:dyDescent="0.3">
      <c r="F1344" s="91">
        <f t="shared" ref="F1344:H1344" si="25181">F1343</f>
        <v>80</v>
      </c>
      <c r="G1344" s="91">
        <f t="shared" si="25181"/>
        <v>80</v>
      </c>
      <c r="H1344" s="4">
        <f t="shared" si="25181"/>
        <v>1</v>
      </c>
      <c r="I1344">
        <v>110</v>
      </c>
      <c r="J1344" s="48">
        <f t="shared" si="24544"/>
        <v>0</v>
      </c>
      <c r="K1344" s="48">
        <f t="shared" si="24808"/>
        <v>0</v>
      </c>
      <c r="L1344" s="98">
        <f t="shared" si="24546"/>
        <v>0</v>
      </c>
      <c r="M1344" s="48"/>
      <c r="N1344" s="48"/>
      <c r="O1344" s="48"/>
      <c r="P1344" s="48"/>
      <c r="Q1344" s="48"/>
      <c r="R1344" s="48"/>
      <c r="S1344" s="48"/>
      <c r="T1344" s="48"/>
      <c r="U1344" s="48"/>
      <c r="V1344" s="48"/>
      <c r="W1344" s="48"/>
      <c r="X1344" s="48"/>
      <c r="Y1344" s="48"/>
      <c r="Z1344" s="48"/>
      <c r="AA1344" s="48"/>
      <c r="AB1344" s="48"/>
      <c r="AC1344" s="48"/>
      <c r="AD1344" s="48"/>
      <c r="AE1344" s="48"/>
      <c r="AF1344" s="48"/>
      <c r="AG1344" s="48"/>
      <c r="AH1344" s="48"/>
      <c r="AI1344" s="48"/>
      <c r="AJ1344" s="48">
        <f>$J1344+$K1344+$L1344</f>
        <v>0</v>
      </c>
      <c r="AK1344" s="48">
        <f t="shared" si="25095"/>
        <v>0</v>
      </c>
      <c r="AL1344" s="48">
        <f t="shared" si="25095"/>
        <v>0</v>
      </c>
      <c r="AM1344" s="48">
        <f t="shared" si="25095"/>
        <v>0</v>
      </c>
      <c r="AN1344" s="48">
        <f t="shared" si="25095"/>
        <v>0</v>
      </c>
      <c r="AO1344" s="48">
        <f t="shared" si="25095"/>
        <v>0</v>
      </c>
      <c r="AP1344" s="48">
        <f t="shared" si="25070"/>
        <v>0</v>
      </c>
      <c r="AQ1344" s="48">
        <f t="shared" si="25070"/>
        <v>0</v>
      </c>
      <c r="AR1344" s="48">
        <f t="shared" si="25070"/>
        <v>0</v>
      </c>
      <c r="AS1344" s="48">
        <f t="shared" si="25070"/>
        <v>0</v>
      </c>
      <c r="AT1344" s="48">
        <f t="shared" si="25070"/>
        <v>0</v>
      </c>
      <c r="AU1344" s="48">
        <f t="shared" si="25070"/>
        <v>0</v>
      </c>
      <c r="AV1344" s="48">
        <f t="shared" si="25070"/>
        <v>0</v>
      </c>
      <c r="AW1344" s="48">
        <f t="shared" si="25070"/>
        <v>0</v>
      </c>
      <c r="AX1344" s="48">
        <f t="shared" si="25070"/>
        <v>0</v>
      </c>
      <c r="AY1344" s="48">
        <f t="shared" si="25070"/>
        <v>0</v>
      </c>
      <c r="AZ1344" s="48">
        <f t="shared" si="25070"/>
        <v>0</v>
      </c>
      <c r="BA1344" s="48">
        <f t="shared" si="25070"/>
        <v>0</v>
      </c>
      <c r="BB1344" s="48">
        <f t="shared" si="25070"/>
        <v>0</v>
      </c>
      <c r="BC1344" s="48"/>
      <c r="BE1344" t="s">
        <v>199</v>
      </c>
      <c r="CB1344">
        <f>BF1321*AJ1344</f>
        <v>0</v>
      </c>
      <c r="CC1344">
        <f t="shared" ref="CC1344" si="25182">BG1321*AK1344</f>
        <v>0</v>
      </c>
      <c r="CD1344">
        <f t="shared" ref="CD1344" si="25183">BH1321*AL1344</f>
        <v>0</v>
      </c>
      <c r="CE1344">
        <f t="shared" ref="CE1344" si="25184">BI1321*AM1344</f>
        <v>0</v>
      </c>
      <c r="CF1344">
        <f t="shared" ref="CF1344" si="25185">BJ1321*AN1344</f>
        <v>0</v>
      </c>
      <c r="CG1344">
        <f t="shared" ref="CG1344" si="25186">BK1321*AO1344</f>
        <v>0</v>
      </c>
      <c r="CH1344">
        <f t="shared" ref="CH1344" si="25187">BL1321*AP1344</f>
        <v>0</v>
      </c>
      <c r="CI1344">
        <f t="shared" ref="CI1344" si="25188">BM1321*AQ1344</f>
        <v>0</v>
      </c>
      <c r="CJ1344">
        <f t="shared" ref="CJ1344" si="25189">BN1321*AR1344</f>
        <v>0</v>
      </c>
      <c r="CK1344">
        <f t="shared" ref="CK1344" si="25190">BO1321*AS1344</f>
        <v>0</v>
      </c>
      <c r="CL1344">
        <f t="shared" ref="CL1344" si="25191">BP1321*AT1344</f>
        <v>0</v>
      </c>
      <c r="CM1344">
        <f t="shared" ref="CM1344" si="25192">BQ1321*AU1344</f>
        <v>0</v>
      </c>
      <c r="CN1344">
        <f t="shared" ref="CN1344" si="25193">BR1321*AV1344</f>
        <v>0</v>
      </c>
      <c r="CO1344">
        <f t="shared" ref="CO1344" si="25194">BS1321*AW1344</f>
        <v>0</v>
      </c>
      <c r="CP1344">
        <f t="shared" ref="CP1344" si="25195">BT1321*AX1344</f>
        <v>0</v>
      </c>
      <c r="CQ1344">
        <f t="shared" ref="CQ1344" si="25196">BU1321*AY1344</f>
        <v>0</v>
      </c>
      <c r="CR1344">
        <f t="shared" ref="CR1344" si="25197">BV1321*AZ1344</f>
        <v>0</v>
      </c>
      <c r="CS1344">
        <f t="shared" ref="CS1344" si="25198">BW1321*BA1344</f>
        <v>0</v>
      </c>
      <c r="CT1344">
        <f t="shared" ref="CT1344" si="25199">BX1321*BB1344</f>
        <v>0</v>
      </c>
    </row>
    <row r="1345" spans="6:98" x14ac:dyDescent="0.3">
      <c r="F1345" s="91">
        <f t="shared" ref="F1345:H1345" si="25200">F1344</f>
        <v>80</v>
      </c>
      <c r="G1345" s="91">
        <f t="shared" si="25200"/>
        <v>80</v>
      </c>
      <c r="H1345" s="4">
        <f t="shared" si="25200"/>
        <v>1</v>
      </c>
      <c r="I1345">
        <v>115</v>
      </c>
      <c r="J1345" s="48">
        <f t="shared" si="24544"/>
        <v>0</v>
      </c>
      <c r="K1345" s="48">
        <f t="shared" si="24808"/>
        <v>0</v>
      </c>
      <c r="L1345" s="98">
        <f t="shared" si="24546"/>
        <v>0</v>
      </c>
      <c r="M1345" s="48"/>
      <c r="N1345" s="48"/>
      <c r="O1345" s="48"/>
      <c r="P1345" s="48"/>
      <c r="Q1345" s="48"/>
      <c r="R1345" s="48"/>
      <c r="S1345" s="48"/>
      <c r="T1345" s="48"/>
      <c r="U1345" s="48"/>
      <c r="V1345" s="48"/>
      <c r="W1345" s="48"/>
      <c r="X1345" s="48"/>
      <c r="Y1345" s="48"/>
      <c r="Z1345" s="48"/>
      <c r="AA1345" s="48"/>
      <c r="AB1345" s="48"/>
      <c r="AC1345" s="48"/>
      <c r="AD1345" s="48"/>
      <c r="AE1345" s="48"/>
      <c r="AF1345" s="48"/>
      <c r="AG1345" s="48"/>
      <c r="AH1345" s="48"/>
      <c r="AI1345" s="48"/>
      <c r="AJ1345" s="48"/>
      <c r="AK1345" s="48">
        <f>$J1345+$K1345+$L1345</f>
        <v>0</v>
      </c>
      <c r="AL1345" s="48">
        <f t="shared" si="25095"/>
        <v>0</v>
      </c>
      <c r="AM1345" s="48">
        <f t="shared" si="25095"/>
        <v>0</v>
      </c>
      <c r="AN1345" s="48">
        <f t="shared" si="25095"/>
        <v>0</v>
      </c>
      <c r="AO1345" s="48">
        <f t="shared" si="25095"/>
        <v>0</v>
      </c>
      <c r="AP1345" s="48">
        <f t="shared" si="25070"/>
        <v>0</v>
      </c>
      <c r="AQ1345" s="48">
        <f t="shared" si="25070"/>
        <v>0</v>
      </c>
      <c r="AR1345" s="48">
        <f t="shared" si="25070"/>
        <v>0</v>
      </c>
      <c r="AS1345" s="48">
        <f t="shared" si="25070"/>
        <v>0</v>
      </c>
      <c r="AT1345" s="48">
        <f t="shared" si="25070"/>
        <v>0</v>
      </c>
      <c r="AU1345" s="48">
        <f t="shared" si="25070"/>
        <v>0</v>
      </c>
      <c r="AV1345" s="48">
        <f t="shared" si="25070"/>
        <v>0</v>
      </c>
      <c r="AW1345" s="48">
        <f t="shared" si="25070"/>
        <v>0</v>
      </c>
      <c r="AX1345" s="48">
        <f t="shared" si="25070"/>
        <v>0</v>
      </c>
      <c r="AY1345" s="48">
        <f t="shared" si="25070"/>
        <v>0</v>
      </c>
      <c r="AZ1345" s="48">
        <f t="shared" si="25070"/>
        <v>0</v>
      </c>
      <c r="BA1345" s="48">
        <f t="shared" si="25070"/>
        <v>0</v>
      </c>
      <c r="BB1345" s="48">
        <f t="shared" si="25070"/>
        <v>0</v>
      </c>
      <c r="BC1345" s="48"/>
      <c r="BE1345" t="s">
        <v>200</v>
      </c>
      <c r="CC1345">
        <f>BF1321*AK1345</f>
        <v>0</v>
      </c>
      <c r="CD1345">
        <f t="shared" ref="CD1345" si="25201">BG1321*AL1345</f>
        <v>0</v>
      </c>
      <c r="CE1345">
        <f t="shared" ref="CE1345" si="25202">BH1321*AM1345</f>
        <v>0</v>
      </c>
      <c r="CF1345">
        <f t="shared" ref="CF1345" si="25203">BI1321*AN1345</f>
        <v>0</v>
      </c>
      <c r="CG1345">
        <f t="shared" ref="CG1345" si="25204">BJ1321*AO1345</f>
        <v>0</v>
      </c>
      <c r="CH1345">
        <f t="shared" ref="CH1345" si="25205">BK1321*AP1345</f>
        <v>0</v>
      </c>
      <c r="CI1345">
        <f t="shared" ref="CI1345" si="25206">BL1321*AQ1345</f>
        <v>0</v>
      </c>
      <c r="CJ1345">
        <f t="shared" ref="CJ1345" si="25207">BM1321*AR1345</f>
        <v>0</v>
      </c>
      <c r="CK1345">
        <f t="shared" ref="CK1345" si="25208">BN1321*AS1345</f>
        <v>0</v>
      </c>
      <c r="CL1345">
        <f t="shared" ref="CL1345" si="25209">BO1321*AT1345</f>
        <v>0</v>
      </c>
      <c r="CM1345">
        <f t="shared" ref="CM1345" si="25210">BP1321*AU1345</f>
        <v>0</v>
      </c>
      <c r="CN1345">
        <f t="shared" ref="CN1345" si="25211">BQ1321*AV1345</f>
        <v>0</v>
      </c>
      <c r="CO1345">
        <f t="shared" ref="CO1345" si="25212">BR1321*AW1345</f>
        <v>0</v>
      </c>
      <c r="CP1345">
        <f t="shared" ref="CP1345" si="25213">BS1321*AX1345</f>
        <v>0</v>
      </c>
      <c r="CQ1345">
        <f t="shared" ref="CQ1345" si="25214">BT1321*AY1345</f>
        <v>0</v>
      </c>
      <c r="CR1345">
        <f t="shared" ref="CR1345" si="25215">BU1321*AZ1345</f>
        <v>0</v>
      </c>
      <c r="CS1345">
        <f t="shared" ref="CS1345" si="25216">BV1321*BA1345</f>
        <v>0</v>
      </c>
      <c r="CT1345">
        <f t="shared" ref="CT1345" si="25217">BW1321*BB1345</f>
        <v>0</v>
      </c>
    </row>
    <row r="1346" spans="6:98" x14ac:dyDescent="0.3">
      <c r="F1346" s="91">
        <f t="shared" ref="F1346:H1346" si="25218">F1345</f>
        <v>80</v>
      </c>
      <c r="G1346" s="91">
        <f t="shared" si="25218"/>
        <v>80</v>
      </c>
      <c r="H1346" s="4">
        <f t="shared" si="25218"/>
        <v>1</v>
      </c>
      <c r="I1346">
        <v>120</v>
      </c>
      <c r="J1346" s="48">
        <f t="shared" si="24544"/>
        <v>0</v>
      </c>
      <c r="K1346" s="48">
        <f>IF(IF(AND(I1346&gt;=(F1346*2),I1346&lt;=G1346+F1346+(G1346-F1346+5)+1),((H1346)^2)*(I1347-F1346*2)/5,0)&lt;=H1346,IF(AND(I1346&gt;=(F1346*2),I1346&lt;=G1346+F1346+(G1346-F1346+5)+1),((H1346)^2)*(I1347-F1346*2)/5,0),(K1345-H1346^2))</f>
        <v>0</v>
      </c>
      <c r="L1346" s="98">
        <f t="shared" si="24546"/>
        <v>0</v>
      </c>
      <c r="M1346" s="48"/>
      <c r="N1346" s="48"/>
      <c r="O1346" s="48"/>
      <c r="P1346" s="48"/>
      <c r="Q1346" s="48"/>
      <c r="R1346" s="48"/>
      <c r="S1346" s="48"/>
      <c r="T1346" s="48"/>
      <c r="U1346" s="48"/>
      <c r="V1346" s="48"/>
      <c r="W1346" s="48"/>
      <c r="X1346" s="48"/>
      <c r="Y1346" s="48"/>
      <c r="Z1346" s="48"/>
      <c r="AA1346" s="48"/>
      <c r="AB1346" s="48"/>
      <c r="AC1346" s="48"/>
      <c r="AD1346" s="48"/>
      <c r="AE1346" s="48"/>
      <c r="AF1346" s="48"/>
      <c r="AG1346" s="48"/>
      <c r="AH1346" s="48"/>
      <c r="AI1346" s="48"/>
      <c r="AJ1346" s="48"/>
      <c r="AK1346" s="48"/>
      <c r="AL1346" s="48">
        <f>$J1346+$K1346+$L1346</f>
        <v>0</v>
      </c>
      <c r="AM1346" s="48">
        <f t="shared" si="25095"/>
        <v>0</v>
      </c>
      <c r="AN1346" s="48">
        <f t="shared" si="25095"/>
        <v>0</v>
      </c>
      <c r="AO1346" s="48">
        <f t="shared" si="25095"/>
        <v>0</v>
      </c>
      <c r="AP1346" s="48">
        <f t="shared" si="25070"/>
        <v>0</v>
      </c>
      <c r="AQ1346" s="48">
        <f t="shared" si="25070"/>
        <v>0</v>
      </c>
      <c r="AR1346" s="48">
        <f t="shared" si="25070"/>
        <v>0</v>
      </c>
      <c r="AS1346" s="48">
        <f t="shared" si="25070"/>
        <v>0</v>
      </c>
      <c r="AT1346" s="48">
        <f t="shared" si="25070"/>
        <v>0</v>
      </c>
      <c r="AU1346" s="48">
        <f t="shared" si="25070"/>
        <v>0</v>
      </c>
      <c r="AV1346" s="48">
        <f t="shared" si="25070"/>
        <v>0</v>
      </c>
      <c r="AW1346" s="48">
        <f t="shared" si="25070"/>
        <v>0</v>
      </c>
      <c r="AX1346" s="48">
        <f t="shared" si="25070"/>
        <v>0</v>
      </c>
      <c r="AY1346" s="48">
        <f t="shared" si="25070"/>
        <v>0</v>
      </c>
      <c r="AZ1346" s="48">
        <f t="shared" si="25070"/>
        <v>0</v>
      </c>
      <c r="BA1346" s="48">
        <f t="shared" si="25070"/>
        <v>0</v>
      </c>
      <c r="BB1346" s="48">
        <f t="shared" si="25070"/>
        <v>0</v>
      </c>
      <c r="BC1346" s="48"/>
      <c r="BE1346" t="s">
        <v>201</v>
      </c>
      <c r="CD1346">
        <f>BF1321*AL1346</f>
        <v>0</v>
      </c>
      <c r="CE1346">
        <f t="shared" ref="CE1346" si="25219">BG1321*AM1346</f>
        <v>0</v>
      </c>
      <c r="CF1346">
        <f t="shared" ref="CF1346" si="25220">BH1321*AN1346</f>
        <v>0</v>
      </c>
      <c r="CG1346">
        <f t="shared" ref="CG1346" si="25221">BI1321*AO1346</f>
        <v>0</v>
      </c>
      <c r="CH1346">
        <f t="shared" ref="CH1346" si="25222">BJ1321*AP1346</f>
        <v>0</v>
      </c>
      <c r="CI1346">
        <f t="shared" ref="CI1346" si="25223">BK1321*AQ1346</f>
        <v>0</v>
      </c>
      <c r="CJ1346">
        <f t="shared" ref="CJ1346" si="25224">BL1321*AR1346</f>
        <v>0</v>
      </c>
      <c r="CK1346">
        <f t="shared" ref="CK1346" si="25225">BM1321*AS1346</f>
        <v>0</v>
      </c>
      <c r="CL1346">
        <f t="shared" ref="CL1346" si="25226">BN1321*AT1346</f>
        <v>0</v>
      </c>
      <c r="CM1346">
        <f t="shared" ref="CM1346" si="25227">BO1321*AU1346</f>
        <v>0</v>
      </c>
      <c r="CN1346">
        <f t="shared" ref="CN1346" si="25228">BP1321*AV1346</f>
        <v>0</v>
      </c>
      <c r="CO1346">
        <f t="shared" ref="CO1346" si="25229">BQ1321*AW1346</f>
        <v>0</v>
      </c>
      <c r="CP1346">
        <f t="shared" ref="CP1346" si="25230">BR1321*AX1346</f>
        <v>0</v>
      </c>
      <c r="CQ1346">
        <f t="shared" ref="CQ1346" si="25231">BS1321*AY1346</f>
        <v>0</v>
      </c>
      <c r="CR1346">
        <f t="shared" ref="CR1346" si="25232">BT1321*AZ1346</f>
        <v>0</v>
      </c>
      <c r="CS1346">
        <f t="shared" ref="CS1346" si="25233">BU1321*BA1346</f>
        <v>0</v>
      </c>
      <c r="CT1346">
        <f t="shared" ref="CT1346" si="25234">BV1321*BB1346</f>
        <v>0</v>
      </c>
    </row>
    <row r="1347" spans="6:98" x14ac:dyDescent="0.3">
      <c r="F1347" s="91">
        <f t="shared" ref="F1347:H1347" si="25235">F1346</f>
        <v>80</v>
      </c>
      <c r="G1347" s="91">
        <f t="shared" si="25235"/>
        <v>80</v>
      </c>
      <c r="H1347" s="4">
        <f t="shared" si="25235"/>
        <v>1</v>
      </c>
      <c r="I1347">
        <v>125</v>
      </c>
      <c r="J1347" s="48">
        <f t="shared" si="24544"/>
        <v>0</v>
      </c>
      <c r="K1347" s="48">
        <f t="shared" ref="K1347:K1352" si="25236">IF(IF(AND(I1347&gt;=(F1347*2),I1347&lt;=G1347+F1347+(G1347-F1347+5)+1),((H1347)^2)*(I1348-F1347*2)/5,0)&lt;=H1347,IF(AND(I1347&gt;=(F1347*2),I1347&lt;=G1347+F1347+(G1347-F1347+5)+1),((H1347)^2)*(I1348-F1347*2)/5,0),(K1346-H1347^2))</f>
        <v>0</v>
      </c>
      <c r="L1347" s="98">
        <f t="shared" si="24546"/>
        <v>0</v>
      </c>
      <c r="M1347" s="48"/>
      <c r="N1347" s="48"/>
      <c r="O1347" s="48"/>
      <c r="P1347" s="48"/>
      <c r="Q1347" s="48"/>
      <c r="R1347" s="48"/>
      <c r="S1347" s="48"/>
      <c r="T1347" s="48"/>
      <c r="U1347" s="48"/>
      <c r="V1347" s="48"/>
      <c r="W1347" s="48"/>
      <c r="X1347" s="48"/>
      <c r="Y1347" s="48"/>
      <c r="Z1347" s="48"/>
      <c r="AA1347" s="48"/>
      <c r="AB1347" s="48"/>
      <c r="AC1347" s="48"/>
      <c r="AD1347" s="48"/>
      <c r="AE1347" s="48"/>
      <c r="AF1347" s="48"/>
      <c r="AG1347" s="48"/>
      <c r="AH1347" s="48"/>
      <c r="AI1347" s="48"/>
      <c r="AJ1347" s="48"/>
      <c r="AK1347" s="48"/>
      <c r="AL1347" s="48"/>
      <c r="AM1347" s="48">
        <f>$J1347+$K1347+$L1347</f>
        <v>0</v>
      </c>
      <c r="AN1347" s="48">
        <f t="shared" si="25095"/>
        <v>0</v>
      </c>
      <c r="AO1347" s="48">
        <f t="shared" si="25095"/>
        <v>0</v>
      </c>
      <c r="AP1347" s="48">
        <f t="shared" si="25070"/>
        <v>0</v>
      </c>
      <c r="AQ1347" s="48">
        <f t="shared" si="25070"/>
        <v>0</v>
      </c>
      <c r="AR1347" s="48">
        <f t="shared" si="25070"/>
        <v>0</v>
      </c>
      <c r="AS1347" s="48">
        <f t="shared" si="25070"/>
        <v>0</v>
      </c>
      <c r="AT1347" s="48">
        <f t="shared" si="25070"/>
        <v>0</v>
      </c>
      <c r="AU1347" s="48">
        <f t="shared" si="25070"/>
        <v>0</v>
      </c>
      <c r="AV1347" s="48">
        <f t="shared" si="25070"/>
        <v>0</v>
      </c>
      <c r="AW1347" s="48">
        <f t="shared" si="25070"/>
        <v>0</v>
      </c>
      <c r="AX1347" s="48">
        <f t="shared" si="25070"/>
        <v>0</v>
      </c>
      <c r="AY1347" s="48">
        <f t="shared" si="25070"/>
        <v>0</v>
      </c>
      <c r="AZ1347" s="48">
        <f t="shared" si="25070"/>
        <v>0</v>
      </c>
      <c r="BA1347" s="48">
        <f t="shared" si="25070"/>
        <v>0</v>
      </c>
      <c r="BB1347" s="48">
        <f t="shared" si="25070"/>
        <v>0</v>
      </c>
      <c r="BC1347" s="48"/>
      <c r="BE1347" t="s">
        <v>202</v>
      </c>
      <c r="CE1347">
        <f>BF1321*AM1347</f>
        <v>0</v>
      </c>
      <c r="CF1347">
        <f t="shared" ref="CF1347" si="25237">BG1321*AN1347</f>
        <v>0</v>
      </c>
      <c r="CG1347">
        <f t="shared" ref="CG1347" si="25238">BH1321*AO1347</f>
        <v>0</v>
      </c>
      <c r="CH1347">
        <f t="shared" ref="CH1347" si="25239">BI1321*AP1347</f>
        <v>0</v>
      </c>
      <c r="CI1347">
        <f t="shared" ref="CI1347" si="25240">BJ1321*AQ1347</f>
        <v>0</v>
      </c>
      <c r="CJ1347">
        <f t="shared" ref="CJ1347" si="25241">BK1321*AR1347</f>
        <v>0</v>
      </c>
      <c r="CK1347">
        <f t="shared" ref="CK1347" si="25242">BL1321*AS1347</f>
        <v>0</v>
      </c>
      <c r="CL1347">
        <f t="shared" ref="CL1347" si="25243">BM1321*AT1347</f>
        <v>0</v>
      </c>
      <c r="CM1347">
        <f t="shared" ref="CM1347" si="25244">BN1321*AU1347</f>
        <v>0</v>
      </c>
      <c r="CN1347">
        <f t="shared" ref="CN1347" si="25245">BO1321*AV1347</f>
        <v>0</v>
      </c>
      <c r="CO1347">
        <f t="shared" ref="CO1347" si="25246">BP1321*AW1347</f>
        <v>0</v>
      </c>
      <c r="CP1347">
        <f t="shared" ref="CP1347" si="25247">BQ1321*AX1347</f>
        <v>0</v>
      </c>
      <c r="CQ1347">
        <f t="shared" ref="CQ1347" si="25248">BR1321*AY1347</f>
        <v>0</v>
      </c>
      <c r="CR1347">
        <f t="shared" ref="CR1347" si="25249">BS1321*AZ1347</f>
        <v>0</v>
      </c>
      <c r="CS1347">
        <f t="shared" ref="CS1347" si="25250">BT1321*BA1347</f>
        <v>0</v>
      </c>
      <c r="CT1347">
        <f t="shared" ref="CT1347" si="25251">BU1321*BB1347</f>
        <v>0</v>
      </c>
    </row>
    <row r="1348" spans="6:98" x14ac:dyDescent="0.3">
      <c r="F1348" s="91">
        <f t="shared" ref="F1348:H1348" si="25252">F1347</f>
        <v>80</v>
      </c>
      <c r="G1348" s="91">
        <f t="shared" si="25252"/>
        <v>80</v>
      </c>
      <c r="H1348" s="4">
        <f t="shared" si="25252"/>
        <v>1</v>
      </c>
      <c r="I1348">
        <v>130</v>
      </c>
      <c r="J1348" s="48">
        <f t="shared" si="24544"/>
        <v>0</v>
      </c>
      <c r="K1348" s="48">
        <f t="shared" si="25236"/>
        <v>0</v>
      </c>
      <c r="L1348" s="98">
        <f t="shared" si="24546"/>
        <v>0</v>
      </c>
      <c r="M1348" s="48"/>
      <c r="N1348" s="48"/>
      <c r="O1348" s="48"/>
      <c r="P1348" s="48"/>
      <c r="Q1348" s="48"/>
      <c r="R1348" s="48"/>
      <c r="S1348" s="48"/>
      <c r="T1348" s="48"/>
      <c r="U1348" s="48"/>
      <c r="V1348" s="48"/>
      <c r="W1348" s="48"/>
      <c r="X1348" s="48"/>
      <c r="Y1348" s="48"/>
      <c r="Z1348" s="48"/>
      <c r="AA1348" s="48"/>
      <c r="AB1348" s="48"/>
      <c r="AC1348" s="48"/>
      <c r="AD1348" s="48"/>
      <c r="AE1348" s="48"/>
      <c r="AF1348" s="48"/>
      <c r="AG1348" s="48"/>
      <c r="AH1348" s="48"/>
      <c r="AI1348" s="48"/>
      <c r="AJ1348" s="48"/>
      <c r="AK1348" s="48"/>
      <c r="AL1348" s="48"/>
      <c r="AM1348" s="48"/>
      <c r="AN1348" s="48">
        <f>$J1348+$K1348+$L1348</f>
        <v>0</v>
      </c>
      <c r="AO1348" s="48">
        <f t="shared" si="25095"/>
        <v>0</v>
      </c>
      <c r="AP1348" s="48">
        <f t="shared" si="25070"/>
        <v>0</v>
      </c>
      <c r="AQ1348" s="48">
        <f t="shared" si="25070"/>
        <v>0</v>
      </c>
      <c r="AR1348" s="48">
        <f t="shared" si="25070"/>
        <v>0</v>
      </c>
      <c r="AS1348" s="48">
        <f t="shared" si="25070"/>
        <v>0</v>
      </c>
      <c r="AT1348" s="48">
        <f t="shared" si="25070"/>
        <v>0</v>
      </c>
      <c r="AU1348" s="48">
        <f t="shared" si="25070"/>
        <v>0</v>
      </c>
      <c r="AV1348" s="48">
        <f t="shared" si="25070"/>
        <v>0</v>
      </c>
      <c r="AW1348" s="48">
        <f t="shared" si="25070"/>
        <v>0</v>
      </c>
      <c r="AX1348" s="48">
        <f t="shared" si="25070"/>
        <v>0</v>
      </c>
      <c r="AY1348" s="48">
        <f t="shared" si="25070"/>
        <v>0</v>
      </c>
      <c r="AZ1348" s="48">
        <f t="shared" si="25070"/>
        <v>0</v>
      </c>
      <c r="BA1348" s="48">
        <f t="shared" si="25070"/>
        <v>0</v>
      </c>
      <c r="BB1348" s="48">
        <f t="shared" si="25070"/>
        <v>0</v>
      </c>
      <c r="BC1348" s="48"/>
      <c r="BE1348" t="s">
        <v>203</v>
      </c>
      <c r="CF1348">
        <f>BF1321*AN1348</f>
        <v>0</v>
      </c>
      <c r="CG1348">
        <f t="shared" ref="CG1348" si="25253">BG1321*AO1348</f>
        <v>0</v>
      </c>
      <c r="CH1348">
        <f t="shared" ref="CH1348" si="25254">BH1321*AP1348</f>
        <v>0</v>
      </c>
      <c r="CI1348">
        <f t="shared" ref="CI1348" si="25255">BI1321*AQ1348</f>
        <v>0</v>
      </c>
      <c r="CJ1348">
        <f t="shared" ref="CJ1348" si="25256">BJ1321*AR1348</f>
        <v>0</v>
      </c>
      <c r="CK1348">
        <f t="shared" ref="CK1348" si="25257">BK1321*AS1348</f>
        <v>0</v>
      </c>
      <c r="CL1348">
        <f t="shared" ref="CL1348" si="25258">BL1321*AT1348</f>
        <v>0</v>
      </c>
      <c r="CM1348">
        <f t="shared" ref="CM1348" si="25259">BM1321*AU1348</f>
        <v>0</v>
      </c>
      <c r="CN1348">
        <f t="shared" ref="CN1348" si="25260">BN1321*AV1348</f>
        <v>0</v>
      </c>
      <c r="CO1348">
        <f t="shared" ref="CO1348" si="25261">BO1321*AW1348</f>
        <v>0</v>
      </c>
      <c r="CP1348">
        <f t="shared" ref="CP1348" si="25262">BP1321*AX1348</f>
        <v>0</v>
      </c>
      <c r="CQ1348">
        <f t="shared" ref="CQ1348" si="25263">BQ1321*AY1348</f>
        <v>0</v>
      </c>
      <c r="CR1348">
        <f t="shared" ref="CR1348" si="25264">BR1321*AZ1348</f>
        <v>0</v>
      </c>
      <c r="CS1348">
        <f t="shared" ref="CS1348" si="25265">BS1321*BA1348</f>
        <v>0</v>
      </c>
      <c r="CT1348">
        <f t="shared" ref="CT1348" si="25266">BT1321*BB1348</f>
        <v>0</v>
      </c>
    </row>
    <row r="1349" spans="6:98" x14ac:dyDescent="0.3">
      <c r="F1349" s="91">
        <f t="shared" ref="F1349:H1349" si="25267">F1348</f>
        <v>80</v>
      </c>
      <c r="G1349" s="91">
        <f t="shared" si="25267"/>
        <v>80</v>
      </c>
      <c r="H1349" s="4">
        <f t="shared" si="25267"/>
        <v>1</v>
      </c>
      <c r="I1349">
        <v>135</v>
      </c>
      <c r="J1349" s="48">
        <f t="shared" si="24544"/>
        <v>0</v>
      </c>
      <c r="K1349" s="48">
        <f t="shared" si="25236"/>
        <v>0</v>
      </c>
      <c r="L1349" s="98">
        <f t="shared" si="24546"/>
        <v>0</v>
      </c>
      <c r="M1349" s="48"/>
      <c r="N1349" s="48"/>
      <c r="O1349" s="48"/>
      <c r="P1349" s="48"/>
      <c r="Q1349" s="48"/>
      <c r="R1349" s="48"/>
      <c r="S1349" s="48"/>
      <c r="T1349" s="48"/>
      <c r="U1349" s="48"/>
      <c r="V1349" s="48"/>
      <c r="W1349" s="48"/>
      <c r="X1349" s="48"/>
      <c r="Y1349" s="48"/>
      <c r="Z1349" s="48"/>
      <c r="AA1349" s="48"/>
      <c r="AB1349" s="48"/>
      <c r="AC1349" s="48"/>
      <c r="AD1349" s="48"/>
      <c r="AE1349" s="48"/>
      <c r="AF1349" s="48"/>
      <c r="AG1349" s="48"/>
      <c r="AH1349" s="48"/>
      <c r="AI1349" s="48"/>
      <c r="AJ1349" s="48"/>
      <c r="AK1349" s="48"/>
      <c r="AL1349" s="48"/>
      <c r="AM1349" s="48"/>
      <c r="AN1349" s="48"/>
      <c r="AO1349" s="48">
        <f>$J1349+$K1349+$L1349</f>
        <v>0</v>
      </c>
      <c r="AP1349" s="48">
        <f t="shared" si="25070"/>
        <v>0</v>
      </c>
      <c r="AQ1349" s="48">
        <f t="shared" si="25070"/>
        <v>0</v>
      </c>
      <c r="AR1349" s="48">
        <f t="shared" si="25070"/>
        <v>0</v>
      </c>
      <c r="AS1349" s="48">
        <f t="shared" si="25070"/>
        <v>0</v>
      </c>
      <c r="AT1349" s="48">
        <f t="shared" si="25070"/>
        <v>0</v>
      </c>
      <c r="AU1349" s="48">
        <f t="shared" si="25070"/>
        <v>0</v>
      </c>
      <c r="AV1349" s="48">
        <f t="shared" si="25070"/>
        <v>0</v>
      </c>
      <c r="AW1349" s="48">
        <f t="shared" si="25070"/>
        <v>0</v>
      </c>
      <c r="AX1349" s="48">
        <f t="shared" si="25070"/>
        <v>0</v>
      </c>
      <c r="AY1349" s="48">
        <f t="shared" si="25070"/>
        <v>0</v>
      </c>
      <c r="AZ1349" s="48">
        <f t="shared" si="25070"/>
        <v>0</v>
      </c>
      <c r="BA1349" s="48">
        <f t="shared" si="25070"/>
        <v>0</v>
      </c>
      <c r="BB1349" s="48">
        <f t="shared" si="25070"/>
        <v>0</v>
      </c>
      <c r="BC1349" s="48"/>
      <c r="BE1349" t="s">
        <v>204</v>
      </c>
      <c r="CG1349">
        <f>BF1321*AO1349</f>
        <v>0</v>
      </c>
      <c r="CH1349">
        <f t="shared" ref="CH1349" si="25268">BG1321*AP1349</f>
        <v>0</v>
      </c>
      <c r="CI1349">
        <f t="shared" ref="CI1349" si="25269">BH1321*AQ1349</f>
        <v>0</v>
      </c>
      <c r="CJ1349">
        <f t="shared" ref="CJ1349" si="25270">BI1321*AR1349</f>
        <v>0</v>
      </c>
      <c r="CK1349">
        <f t="shared" ref="CK1349" si="25271">BJ1321*AS1349</f>
        <v>0</v>
      </c>
      <c r="CL1349">
        <f t="shared" ref="CL1349" si="25272">BK1321*AT1349</f>
        <v>0</v>
      </c>
      <c r="CM1349">
        <f t="shared" ref="CM1349" si="25273">BL1321*AU1349</f>
        <v>0</v>
      </c>
      <c r="CN1349">
        <f t="shared" ref="CN1349" si="25274">BM1321*AV1349</f>
        <v>0</v>
      </c>
      <c r="CO1349">
        <f t="shared" ref="CO1349" si="25275">BN1321*AW1349</f>
        <v>0</v>
      </c>
      <c r="CP1349">
        <f t="shared" ref="CP1349" si="25276">BO1321*AX1349</f>
        <v>0</v>
      </c>
      <c r="CQ1349">
        <f t="shared" ref="CQ1349" si="25277">BP1321*AY1349</f>
        <v>0</v>
      </c>
      <c r="CR1349">
        <f t="shared" ref="CR1349" si="25278">BQ1321*AZ1349</f>
        <v>0</v>
      </c>
      <c r="CS1349">
        <f t="shared" ref="CS1349" si="25279">BR1321*BA1349</f>
        <v>0</v>
      </c>
      <c r="CT1349">
        <f t="shared" ref="CT1349" si="25280">BS1321*BB1349</f>
        <v>0</v>
      </c>
    </row>
    <row r="1350" spans="6:98" x14ac:dyDescent="0.3">
      <c r="F1350" s="91">
        <f t="shared" ref="F1350:H1350" si="25281">F1349</f>
        <v>80</v>
      </c>
      <c r="G1350" s="91">
        <f t="shared" si="25281"/>
        <v>80</v>
      </c>
      <c r="H1350" s="4">
        <f t="shared" si="25281"/>
        <v>1</v>
      </c>
      <c r="I1350">
        <v>140</v>
      </c>
      <c r="J1350" s="48">
        <f t="shared" si="24544"/>
        <v>0</v>
      </c>
      <c r="K1350" s="48">
        <f t="shared" si="25236"/>
        <v>0</v>
      </c>
      <c r="L1350" s="98">
        <f t="shared" si="24546"/>
        <v>0</v>
      </c>
      <c r="M1350" s="48"/>
      <c r="N1350" s="48"/>
      <c r="O1350" s="48"/>
      <c r="P1350" s="48"/>
      <c r="Q1350" s="48"/>
      <c r="R1350" s="48"/>
      <c r="S1350" s="48"/>
      <c r="T1350" s="48"/>
      <c r="U1350" s="48"/>
      <c r="V1350" s="48"/>
      <c r="W1350" s="48"/>
      <c r="X1350" s="48"/>
      <c r="Y1350" s="48"/>
      <c r="Z1350" s="48"/>
      <c r="AA1350" s="48"/>
      <c r="AB1350" s="48"/>
      <c r="AC1350" s="48"/>
      <c r="AD1350" s="48"/>
      <c r="AE1350" s="48"/>
      <c r="AF1350" s="48"/>
      <c r="AG1350" s="48"/>
      <c r="AH1350" s="48"/>
      <c r="AI1350" s="48"/>
      <c r="AJ1350" s="48"/>
      <c r="AK1350" s="48"/>
      <c r="AL1350" s="48"/>
      <c r="AM1350" s="48"/>
      <c r="AN1350" s="48"/>
      <c r="AO1350" s="48"/>
      <c r="AP1350" s="48">
        <f>$J1350+$K1350+$L1350</f>
        <v>0</v>
      </c>
      <c r="AQ1350" s="48">
        <f t="shared" si="25070"/>
        <v>0</v>
      </c>
      <c r="AR1350" s="48">
        <f t="shared" si="25070"/>
        <v>0</v>
      </c>
      <c r="AS1350" s="48">
        <f t="shared" si="25070"/>
        <v>0</v>
      </c>
      <c r="AT1350" s="48">
        <f t="shared" si="25070"/>
        <v>0</v>
      </c>
      <c r="AU1350" s="48">
        <f t="shared" si="25070"/>
        <v>0</v>
      </c>
      <c r="AV1350" s="48">
        <f t="shared" si="25070"/>
        <v>0</v>
      </c>
      <c r="AW1350" s="48">
        <f t="shared" si="25070"/>
        <v>0</v>
      </c>
      <c r="AX1350" s="48">
        <f t="shared" si="25070"/>
        <v>0</v>
      </c>
      <c r="AY1350" s="48">
        <f t="shared" si="25070"/>
        <v>0</v>
      </c>
      <c r="AZ1350" s="48">
        <f t="shared" si="25070"/>
        <v>0</v>
      </c>
      <c r="BA1350" s="48">
        <f t="shared" si="25070"/>
        <v>0</v>
      </c>
      <c r="BB1350" s="48">
        <f t="shared" si="25070"/>
        <v>0</v>
      </c>
      <c r="BC1350" s="48"/>
      <c r="BE1350" t="s">
        <v>205</v>
      </c>
      <c r="CH1350">
        <f>BF1321*AP1350</f>
        <v>0</v>
      </c>
      <c r="CI1350">
        <f t="shared" ref="CI1350" si="25282">BG1321*AQ1350</f>
        <v>0</v>
      </c>
      <c r="CJ1350">
        <f t="shared" ref="CJ1350" si="25283">BH1321*AR1350</f>
        <v>0</v>
      </c>
      <c r="CK1350">
        <f t="shared" ref="CK1350" si="25284">BI1321*AS1350</f>
        <v>0</v>
      </c>
      <c r="CL1350">
        <f t="shared" ref="CL1350" si="25285">BJ1321*AT1350</f>
        <v>0</v>
      </c>
      <c r="CM1350">
        <f t="shared" ref="CM1350" si="25286">BK1321*AU1350</f>
        <v>0</v>
      </c>
      <c r="CN1350">
        <f t="shared" ref="CN1350" si="25287">BL1321*AV1350</f>
        <v>0</v>
      </c>
      <c r="CO1350">
        <f t="shared" ref="CO1350" si="25288">BM1321*AW1350</f>
        <v>0</v>
      </c>
      <c r="CP1350">
        <f t="shared" ref="CP1350" si="25289">BN1321*AX1350</f>
        <v>0</v>
      </c>
      <c r="CQ1350">
        <f t="shared" ref="CQ1350" si="25290">BO1321*AY1350</f>
        <v>0</v>
      </c>
      <c r="CR1350">
        <f t="shared" ref="CR1350" si="25291">BP1321*AZ1350</f>
        <v>0</v>
      </c>
      <c r="CS1350">
        <f t="shared" ref="CS1350" si="25292">BQ1321*BA1350</f>
        <v>0</v>
      </c>
      <c r="CT1350">
        <f t="shared" ref="CT1350" si="25293">BR1321*BB1350</f>
        <v>0</v>
      </c>
    </row>
    <row r="1351" spans="6:98" x14ac:dyDescent="0.3">
      <c r="F1351" s="91">
        <f t="shared" ref="F1351:H1351" si="25294">F1350</f>
        <v>80</v>
      </c>
      <c r="G1351" s="91">
        <f t="shared" si="25294"/>
        <v>80</v>
      </c>
      <c r="H1351" s="4">
        <f t="shared" si="25294"/>
        <v>1</v>
      </c>
      <c r="I1351">
        <v>145</v>
      </c>
      <c r="J1351" s="48">
        <f t="shared" si="24544"/>
        <v>0</v>
      </c>
      <c r="K1351" s="48">
        <f t="shared" si="25236"/>
        <v>0</v>
      </c>
      <c r="L1351" s="98">
        <f t="shared" si="24546"/>
        <v>0</v>
      </c>
      <c r="M1351" s="48"/>
      <c r="N1351" s="48"/>
      <c r="O1351" s="48"/>
      <c r="P1351" s="48"/>
      <c r="Q1351" s="48"/>
      <c r="R1351" s="48"/>
      <c r="S1351" s="48"/>
      <c r="T1351" s="48"/>
      <c r="U1351" s="48"/>
      <c r="V1351" s="48"/>
      <c r="W1351" s="48"/>
      <c r="X1351" s="48"/>
      <c r="Y1351" s="48"/>
      <c r="Z1351" s="48"/>
      <c r="AA1351" s="48"/>
      <c r="AB1351" s="48"/>
      <c r="AC1351" s="48"/>
      <c r="AD1351" s="48"/>
      <c r="AE1351" s="48"/>
      <c r="AF1351" s="48"/>
      <c r="AG1351" s="48"/>
      <c r="AH1351" s="48"/>
      <c r="AI1351" s="48"/>
      <c r="AJ1351" s="48"/>
      <c r="AK1351" s="48"/>
      <c r="AL1351" s="48"/>
      <c r="AM1351" s="48"/>
      <c r="AN1351" s="48"/>
      <c r="AO1351" s="48"/>
      <c r="AP1351" s="48"/>
      <c r="AQ1351" s="48">
        <f>$J1351+$K1351+$L1351</f>
        <v>0</v>
      </c>
      <c r="AR1351" s="48">
        <f t="shared" si="25070"/>
        <v>0</v>
      </c>
      <c r="AS1351" s="48">
        <f t="shared" si="25070"/>
        <v>0</v>
      </c>
      <c r="AT1351" s="48">
        <f t="shared" si="25070"/>
        <v>0</v>
      </c>
      <c r="AU1351" s="48">
        <f t="shared" si="25070"/>
        <v>0</v>
      </c>
      <c r="AV1351" s="48">
        <f t="shared" si="25070"/>
        <v>0</v>
      </c>
      <c r="AW1351" s="48">
        <f t="shared" si="25070"/>
        <v>0</v>
      </c>
      <c r="AX1351" s="48">
        <f t="shared" si="25070"/>
        <v>0</v>
      </c>
      <c r="AY1351" s="48">
        <f t="shared" si="25070"/>
        <v>0</v>
      </c>
      <c r="AZ1351" s="48">
        <f t="shared" si="25070"/>
        <v>0</v>
      </c>
      <c r="BA1351" s="48">
        <f t="shared" si="25070"/>
        <v>0</v>
      </c>
      <c r="BB1351" s="48">
        <f t="shared" si="25070"/>
        <v>0</v>
      </c>
      <c r="BC1351" s="48"/>
      <c r="BE1351" t="s">
        <v>206</v>
      </c>
      <c r="CI1351">
        <f>BF1321*AQ1351</f>
        <v>0</v>
      </c>
      <c r="CJ1351">
        <f t="shared" ref="CJ1351" si="25295">BG1321*AR1351</f>
        <v>0</v>
      </c>
      <c r="CK1351">
        <f t="shared" ref="CK1351" si="25296">BH1321*AS1351</f>
        <v>0</v>
      </c>
      <c r="CL1351">
        <f t="shared" ref="CL1351" si="25297">BI1321*AT1351</f>
        <v>0</v>
      </c>
      <c r="CM1351">
        <f t="shared" ref="CM1351" si="25298">BJ1321*AU1351</f>
        <v>0</v>
      </c>
      <c r="CN1351">
        <f t="shared" ref="CN1351" si="25299">BK1321*AV1351</f>
        <v>0</v>
      </c>
      <c r="CO1351">
        <f t="shared" ref="CO1351" si="25300">BL1321*AW1351</f>
        <v>0</v>
      </c>
      <c r="CP1351">
        <f t="shared" ref="CP1351" si="25301">BM1321*AX1351</f>
        <v>0</v>
      </c>
      <c r="CQ1351">
        <f t="shared" ref="CQ1351" si="25302">BN1321*AY1351</f>
        <v>0</v>
      </c>
      <c r="CR1351">
        <f t="shared" ref="CR1351" si="25303">BO1321*AZ1351</f>
        <v>0</v>
      </c>
      <c r="CS1351">
        <f t="shared" ref="CS1351" si="25304">BP1321*BA1351</f>
        <v>0</v>
      </c>
      <c r="CT1351">
        <f t="shared" ref="CT1351" si="25305">BQ1321*BB1351</f>
        <v>0</v>
      </c>
    </row>
    <row r="1352" spans="6:98" x14ac:dyDescent="0.3">
      <c r="F1352" s="91">
        <f t="shared" ref="F1352:H1352" si="25306">F1351</f>
        <v>80</v>
      </c>
      <c r="G1352" s="91">
        <f t="shared" si="25306"/>
        <v>80</v>
      </c>
      <c r="H1352" s="4">
        <f t="shared" si="25306"/>
        <v>1</v>
      </c>
      <c r="I1352">
        <v>150</v>
      </c>
      <c r="J1352" s="48">
        <f t="shared" si="24544"/>
        <v>0</v>
      </c>
      <c r="K1352" s="48">
        <f t="shared" si="25236"/>
        <v>0</v>
      </c>
      <c r="L1352" s="98">
        <f t="shared" si="24546"/>
        <v>0</v>
      </c>
      <c r="M1352" s="48"/>
      <c r="N1352" s="48"/>
      <c r="O1352" s="48"/>
      <c r="P1352" s="48"/>
      <c r="Q1352" s="48"/>
      <c r="R1352" s="48"/>
      <c r="S1352" s="48"/>
      <c r="T1352" s="48"/>
      <c r="U1352" s="48"/>
      <c r="V1352" s="48"/>
      <c r="W1352" s="48"/>
      <c r="X1352" s="48"/>
      <c r="Y1352" s="48"/>
      <c r="Z1352" s="48"/>
      <c r="AA1352" s="48"/>
      <c r="AB1352" s="48"/>
      <c r="AC1352" s="48"/>
      <c r="AD1352" s="48"/>
      <c r="AE1352" s="48"/>
      <c r="AF1352" s="48"/>
      <c r="AG1352" s="48"/>
      <c r="AH1352" s="48"/>
      <c r="AI1352" s="48"/>
      <c r="AJ1352" s="48"/>
      <c r="AK1352" s="48"/>
      <c r="AL1352" s="48"/>
      <c r="AM1352" s="48"/>
      <c r="AN1352" s="48"/>
      <c r="AO1352" s="48"/>
      <c r="AP1352" s="48"/>
      <c r="AQ1352" s="48"/>
      <c r="AR1352" s="48">
        <f>$J1352+$K1352+$L1352</f>
        <v>0</v>
      </c>
      <c r="AS1352" s="48">
        <f t="shared" si="25070"/>
        <v>0</v>
      </c>
      <c r="AT1352" s="48">
        <f t="shared" si="25070"/>
        <v>0</v>
      </c>
      <c r="AU1352" s="48">
        <f t="shared" si="25070"/>
        <v>0</v>
      </c>
      <c r="AV1352" s="48">
        <f t="shared" si="25070"/>
        <v>0</v>
      </c>
      <c r="AW1352" s="48">
        <f t="shared" si="25070"/>
        <v>0</v>
      </c>
      <c r="AX1352" s="48">
        <f t="shared" si="25070"/>
        <v>0</v>
      </c>
      <c r="AY1352" s="48">
        <f t="shared" si="25070"/>
        <v>0</v>
      </c>
      <c r="AZ1352" s="48">
        <f t="shared" si="25070"/>
        <v>0</v>
      </c>
      <c r="BA1352" s="48">
        <f t="shared" si="25070"/>
        <v>0</v>
      </c>
      <c r="BB1352" s="48">
        <f t="shared" si="25070"/>
        <v>0</v>
      </c>
      <c r="BC1352" s="48"/>
      <c r="BE1352" t="s">
        <v>207</v>
      </c>
      <c r="CJ1352">
        <f>BF1321*AR1352</f>
        <v>0</v>
      </c>
      <c r="CK1352">
        <f t="shared" ref="CK1352" si="25307">BG1321*AS1352</f>
        <v>0</v>
      </c>
      <c r="CL1352">
        <f t="shared" ref="CL1352" si="25308">BH1321*AT1352</f>
        <v>0</v>
      </c>
      <c r="CM1352">
        <f t="shared" ref="CM1352" si="25309">BI1321*AU1352</f>
        <v>0</v>
      </c>
      <c r="CN1352">
        <f t="shared" ref="CN1352" si="25310">BJ1321*AV1352</f>
        <v>0</v>
      </c>
      <c r="CO1352">
        <f t="shared" ref="CO1352" si="25311">BK1321*AW1352</f>
        <v>0</v>
      </c>
      <c r="CP1352">
        <f t="shared" ref="CP1352" si="25312">BL1321*AX1352</f>
        <v>0</v>
      </c>
      <c r="CQ1352">
        <f t="shared" ref="CQ1352" si="25313">BM1321*AY1352</f>
        <v>0</v>
      </c>
      <c r="CR1352">
        <f t="shared" ref="CR1352" si="25314">BN1321*AZ1352</f>
        <v>0</v>
      </c>
      <c r="CS1352">
        <f t="shared" ref="CS1352" si="25315">BO1321*BA1352</f>
        <v>0</v>
      </c>
      <c r="CT1352">
        <f t="shared" ref="CT1352" si="25316">BP1321*BB1352</f>
        <v>0</v>
      </c>
    </row>
    <row r="1353" spans="6:98" x14ac:dyDescent="0.3">
      <c r="F1353" s="91">
        <f t="shared" ref="F1353:H1353" si="25317">F1352</f>
        <v>80</v>
      </c>
      <c r="G1353" s="91">
        <f t="shared" si="25317"/>
        <v>80</v>
      </c>
      <c r="H1353" s="4">
        <f t="shared" si="25317"/>
        <v>1</v>
      </c>
      <c r="I1353">
        <v>155</v>
      </c>
      <c r="J1353" s="48">
        <f t="shared" si="24544"/>
        <v>0</v>
      </c>
      <c r="K1353" s="48">
        <f>IF(IF(AND(I1353&gt;=(F1353*2),I1353&lt;=G1353+F1353+(G1353-F1353+5)+1),((H1353)^2)*(I1354-F1353*2)/5,0)&lt;=H1353,IF(AND(I1353&gt;=(F1353*2),I1353&lt;=G1353+F1353+(G1353-F1353+5)+1),((H1353)^2)*(I1354-F1353*2)/5,0),(K1352-H1353^2))</f>
        <v>0</v>
      </c>
      <c r="L1353" s="98">
        <f t="shared" si="24546"/>
        <v>0</v>
      </c>
      <c r="M1353" s="48"/>
      <c r="N1353" s="48"/>
      <c r="O1353" s="48"/>
      <c r="P1353" s="48"/>
      <c r="Q1353" s="48"/>
      <c r="R1353" s="48"/>
      <c r="S1353" s="48"/>
      <c r="T1353" s="48"/>
      <c r="U1353" s="48"/>
      <c r="V1353" s="48"/>
      <c r="W1353" s="48"/>
      <c r="X1353" s="48"/>
      <c r="Y1353" s="48"/>
      <c r="Z1353" s="48"/>
      <c r="AA1353" s="48"/>
      <c r="AB1353" s="48"/>
      <c r="AC1353" s="48"/>
      <c r="AD1353" s="48"/>
      <c r="AE1353" s="48"/>
      <c r="AF1353" s="48"/>
      <c r="AG1353" s="48"/>
      <c r="AH1353" s="48"/>
      <c r="AI1353" s="48"/>
      <c r="AJ1353" s="48"/>
      <c r="AK1353" s="48"/>
      <c r="AL1353" s="48"/>
      <c r="AM1353" s="48"/>
      <c r="AN1353" s="48"/>
      <c r="AO1353" s="48"/>
      <c r="AP1353" s="48"/>
      <c r="AQ1353" s="48"/>
      <c r="AR1353" s="48"/>
      <c r="AS1353" s="48">
        <f>$J1353+$K1353+$L1353</f>
        <v>0</v>
      </c>
      <c r="AT1353" s="48">
        <f t="shared" si="25070"/>
        <v>0</v>
      </c>
      <c r="AU1353" s="48">
        <f t="shared" si="25070"/>
        <v>0</v>
      </c>
      <c r="AV1353" s="48">
        <f t="shared" si="25070"/>
        <v>0</v>
      </c>
      <c r="AW1353" s="48">
        <f t="shared" si="25070"/>
        <v>0</v>
      </c>
      <c r="AX1353" s="48">
        <f t="shared" si="25070"/>
        <v>0</v>
      </c>
      <c r="AY1353" s="48">
        <f t="shared" si="25070"/>
        <v>0</v>
      </c>
      <c r="AZ1353" s="48">
        <f t="shared" si="25070"/>
        <v>0</v>
      </c>
      <c r="BA1353" s="48">
        <f t="shared" si="25070"/>
        <v>0</v>
      </c>
      <c r="BB1353" s="48">
        <f t="shared" si="25070"/>
        <v>0</v>
      </c>
      <c r="BC1353" s="48"/>
      <c r="BE1353" t="s">
        <v>208</v>
      </c>
      <c r="CK1353">
        <f>BF1321*AS1353</f>
        <v>0</v>
      </c>
      <c r="CL1353">
        <f t="shared" ref="CL1353" si="25318">BG1321*AT1353</f>
        <v>0</v>
      </c>
      <c r="CM1353">
        <f t="shared" ref="CM1353" si="25319">BH1321*AU1353</f>
        <v>0</v>
      </c>
      <c r="CN1353">
        <f t="shared" ref="CN1353" si="25320">BI1321*AV1353</f>
        <v>0</v>
      </c>
      <c r="CO1353">
        <f t="shared" ref="CO1353" si="25321">BJ1321*AW1353</f>
        <v>0</v>
      </c>
      <c r="CP1353">
        <f t="shared" ref="CP1353" si="25322">BK1321*AX1353</f>
        <v>0</v>
      </c>
      <c r="CQ1353">
        <f t="shared" ref="CQ1353" si="25323">BL1321*AY1353</f>
        <v>0</v>
      </c>
      <c r="CR1353">
        <f t="shared" ref="CR1353" si="25324">BM1321*AZ1353</f>
        <v>0</v>
      </c>
      <c r="CS1353">
        <f t="shared" ref="CS1353" si="25325">BN1321*BA1353</f>
        <v>0</v>
      </c>
      <c r="CT1353">
        <f t="shared" ref="CT1353" si="25326">BO1321*BB1353</f>
        <v>0</v>
      </c>
    </row>
    <row r="1354" spans="6:98" x14ac:dyDescent="0.3">
      <c r="F1354" s="91">
        <f t="shared" ref="F1354:H1354" si="25327">F1353</f>
        <v>80</v>
      </c>
      <c r="G1354" s="91">
        <f t="shared" si="25327"/>
        <v>80</v>
      </c>
      <c r="H1354" s="4">
        <f t="shared" si="25327"/>
        <v>1</v>
      </c>
      <c r="I1354">
        <v>160</v>
      </c>
      <c r="J1354" s="48">
        <f t="shared" si="24544"/>
        <v>0</v>
      </c>
      <c r="K1354" s="48">
        <f t="shared" ref="K1354:K1362" si="25328">IF(IF(AND(I1354&gt;=(F1354*2),I1354&lt;=G1354+F1354+(G1354-F1354+5)+1),((H1354)^2)*(I1355-F1354*2)/5,0)&lt;=H1354,IF(AND(I1354&gt;=(F1354*2),I1354&lt;=G1354+F1354+(G1354-F1354+5)+1),((H1354)^2)*(I1355-F1354*2)/5,0),(K1353-H1354^2))</f>
        <v>1</v>
      </c>
      <c r="L1354" s="98">
        <f t="shared" si="24546"/>
        <v>0</v>
      </c>
      <c r="M1354" s="48"/>
      <c r="N1354" s="48"/>
      <c r="O1354" s="48"/>
      <c r="P1354" s="48"/>
      <c r="Q1354" s="48"/>
      <c r="R1354" s="48"/>
      <c r="S1354" s="48"/>
      <c r="T1354" s="48"/>
      <c r="U1354" s="48"/>
      <c r="V1354" s="48"/>
      <c r="W1354" s="48"/>
      <c r="X1354" s="48"/>
      <c r="Y1354" s="48"/>
      <c r="Z1354" s="48"/>
      <c r="AA1354" s="48"/>
      <c r="AB1354" s="48"/>
      <c r="AC1354" s="48"/>
      <c r="AD1354" s="48"/>
      <c r="AE1354" s="48"/>
      <c r="AF1354" s="48"/>
      <c r="AG1354" s="48"/>
      <c r="AH1354" s="48"/>
      <c r="AI1354" s="48"/>
      <c r="AJ1354" s="48"/>
      <c r="AK1354" s="48"/>
      <c r="AL1354" s="48"/>
      <c r="AM1354" s="48"/>
      <c r="AN1354" s="48"/>
      <c r="AO1354" s="48"/>
      <c r="AP1354" s="48"/>
      <c r="AQ1354" s="48"/>
      <c r="AR1354" s="48"/>
      <c r="AS1354" s="48"/>
      <c r="AT1354" s="48">
        <f>$J1354+$K1354+$L1354</f>
        <v>1</v>
      </c>
      <c r="AU1354" s="48">
        <f t="shared" si="25070"/>
        <v>1</v>
      </c>
      <c r="AV1354" s="48">
        <f t="shared" si="25070"/>
        <v>1</v>
      </c>
      <c r="AW1354" s="48">
        <f t="shared" si="25070"/>
        <v>1</v>
      </c>
      <c r="AX1354" s="48">
        <f t="shared" si="25070"/>
        <v>1</v>
      </c>
      <c r="AY1354" s="48">
        <f t="shared" si="25070"/>
        <v>1</v>
      </c>
      <c r="AZ1354" s="48">
        <f t="shared" si="25070"/>
        <v>1</v>
      </c>
      <c r="BA1354" s="48">
        <f t="shared" si="25070"/>
        <v>1</v>
      </c>
      <c r="BB1354" s="48">
        <f t="shared" si="25070"/>
        <v>1</v>
      </c>
      <c r="BC1354" s="48"/>
      <c r="BE1354" t="s">
        <v>209</v>
      </c>
      <c r="CL1354">
        <f>BF1321*AT1354</f>
        <v>0</v>
      </c>
      <c r="CM1354">
        <f t="shared" ref="CM1354" si="25329">BG1321*AU1354</f>
        <v>1.2120374387989712</v>
      </c>
      <c r="CN1354">
        <f t="shared" ref="CN1354" si="25330">BH1321*AV1354</f>
        <v>8.080249591993141</v>
      </c>
      <c r="CO1354">
        <f t="shared" ref="CO1354" si="25331">BI1321*AW1354</f>
        <v>20.200623979982854</v>
      </c>
      <c r="CP1354">
        <f t="shared" ref="CP1354" si="25332">BJ1321*AX1354</f>
        <v>40.401247959965708</v>
      </c>
      <c r="CQ1354">
        <f t="shared" ref="CQ1354" si="25333">BK1321*AY1354</f>
        <v>119.41854112355679</v>
      </c>
      <c r="CR1354">
        <f t="shared" ref="CR1354" si="25334">BL1321*AZ1354</f>
        <v>211.86069771255808</v>
      </c>
      <c r="CS1354">
        <f t="shared" ref="CS1354" si="25335">BM1321*BA1354</f>
        <v>278.79721708485249</v>
      </c>
      <c r="CT1354">
        <f t="shared" ref="CT1354" si="25336">BN1321*BB1354</f>
        <v>322.02262984146188</v>
      </c>
    </row>
    <row r="1355" spans="6:98" x14ac:dyDescent="0.3">
      <c r="F1355" s="91">
        <f t="shared" ref="F1355:H1355" si="25337">F1354</f>
        <v>80</v>
      </c>
      <c r="G1355" s="91">
        <f t="shared" si="25337"/>
        <v>80</v>
      </c>
      <c r="H1355" s="4">
        <f t="shared" si="25337"/>
        <v>1</v>
      </c>
      <c r="I1355">
        <v>165</v>
      </c>
      <c r="J1355" s="48">
        <f t="shared" si="24544"/>
        <v>0</v>
      </c>
      <c r="K1355" s="48">
        <f t="shared" si="25328"/>
        <v>0</v>
      </c>
      <c r="L1355" s="98">
        <f t="shared" si="24546"/>
        <v>0</v>
      </c>
      <c r="M1355" s="48"/>
      <c r="N1355" s="48"/>
      <c r="O1355" s="48"/>
      <c r="P1355" s="48"/>
      <c r="Q1355" s="48"/>
      <c r="R1355" s="48"/>
      <c r="S1355" s="48"/>
      <c r="T1355" s="48"/>
      <c r="U1355" s="48"/>
      <c r="V1355" s="48"/>
      <c r="W1355" s="48"/>
      <c r="X1355" s="48"/>
      <c r="Y1355" s="48"/>
      <c r="Z1355" s="48"/>
      <c r="AA1355" s="48"/>
      <c r="AB1355" s="48"/>
      <c r="AC1355" s="48"/>
      <c r="AD1355" s="48"/>
      <c r="AE1355" s="48"/>
      <c r="AF1355" s="48"/>
      <c r="AG1355" s="48"/>
      <c r="AH1355" s="48"/>
      <c r="AI1355" s="48"/>
      <c r="AJ1355" s="48"/>
      <c r="AK1355" s="48"/>
      <c r="AL1355" s="48"/>
      <c r="AM1355" s="48"/>
      <c r="AN1355" s="48"/>
      <c r="AO1355" s="48"/>
      <c r="AP1355" s="48"/>
      <c r="AQ1355" s="48"/>
      <c r="AR1355" s="48"/>
      <c r="AS1355" s="48"/>
      <c r="AT1355" s="48"/>
      <c r="AU1355" s="48">
        <f>$J1355+$K1355+$L1355</f>
        <v>0</v>
      </c>
      <c r="AV1355" s="48">
        <f t="shared" ref="AV1355:BB1360" si="25338">$J1355+$K1355+$L1355</f>
        <v>0</v>
      </c>
      <c r="AW1355" s="48">
        <f t="shared" si="25338"/>
        <v>0</v>
      </c>
      <c r="AX1355" s="48">
        <f t="shared" si="25338"/>
        <v>0</v>
      </c>
      <c r="AY1355" s="48">
        <f t="shared" si="25338"/>
        <v>0</v>
      </c>
      <c r="AZ1355" s="48">
        <f t="shared" si="25338"/>
        <v>0</v>
      </c>
      <c r="BA1355" s="48">
        <f t="shared" si="25338"/>
        <v>0</v>
      </c>
      <c r="BB1355" s="48">
        <f t="shared" si="25338"/>
        <v>0</v>
      </c>
      <c r="BC1355" s="48"/>
      <c r="BE1355" t="s">
        <v>210</v>
      </c>
      <c r="CM1355">
        <f>BF1321*AU1355</f>
        <v>0</v>
      </c>
      <c r="CN1355">
        <f t="shared" ref="CN1355" si="25339">BG1321*AV1355</f>
        <v>0</v>
      </c>
      <c r="CO1355">
        <f t="shared" ref="CO1355" si="25340">BH1321*AW1355</f>
        <v>0</v>
      </c>
      <c r="CP1355">
        <f t="shared" ref="CP1355" si="25341">BI1321*AX1355</f>
        <v>0</v>
      </c>
      <c r="CQ1355">
        <f t="shared" ref="CQ1355" si="25342">BJ1321*AY1355</f>
        <v>0</v>
      </c>
      <c r="CR1355">
        <f t="shared" ref="CR1355" si="25343">BK1321*AZ1355</f>
        <v>0</v>
      </c>
      <c r="CS1355">
        <f t="shared" ref="CS1355" si="25344">BL1321*BA1355</f>
        <v>0</v>
      </c>
      <c r="CT1355">
        <f t="shared" ref="CT1355" si="25345">BM1321*BB1355</f>
        <v>0</v>
      </c>
    </row>
    <row r="1356" spans="6:98" x14ac:dyDescent="0.3">
      <c r="F1356" s="91">
        <f t="shared" ref="F1356:H1356" si="25346">F1355</f>
        <v>80</v>
      </c>
      <c r="G1356" s="91">
        <f t="shared" si="25346"/>
        <v>80</v>
      </c>
      <c r="H1356" s="4">
        <f t="shared" si="25346"/>
        <v>1</v>
      </c>
      <c r="I1356">
        <v>170</v>
      </c>
      <c r="J1356" s="48">
        <f t="shared" si="24544"/>
        <v>0</v>
      </c>
      <c r="K1356" s="48">
        <f t="shared" si="25328"/>
        <v>0</v>
      </c>
      <c r="L1356" s="98">
        <f t="shared" si="24546"/>
        <v>0</v>
      </c>
      <c r="M1356" s="48"/>
      <c r="N1356" s="48"/>
      <c r="O1356" s="48"/>
      <c r="P1356" s="48"/>
      <c r="Q1356" s="48"/>
      <c r="R1356" s="48"/>
      <c r="S1356" s="48"/>
      <c r="T1356" s="48"/>
      <c r="U1356" s="48"/>
      <c r="V1356" s="48"/>
      <c r="W1356" s="48"/>
      <c r="X1356" s="48"/>
      <c r="Y1356" s="48"/>
      <c r="Z1356" s="48"/>
      <c r="AA1356" s="48"/>
      <c r="AB1356" s="48"/>
      <c r="AC1356" s="48"/>
      <c r="AD1356" s="48"/>
      <c r="AE1356" s="48"/>
      <c r="AF1356" s="48"/>
      <c r="AG1356" s="48"/>
      <c r="AH1356" s="48"/>
      <c r="AI1356" s="48"/>
      <c r="AJ1356" s="48"/>
      <c r="AK1356" s="48"/>
      <c r="AL1356" s="48"/>
      <c r="AM1356" s="48"/>
      <c r="AN1356" s="48"/>
      <c r="AO1356" s="48"/>
      <c r="AP1356" s="48"/>
      <c r="AQ1356" s="48"/>
      <c r="AR1356" s="48"/>
      <c r="AS1356" s="48"/>
      <c r="AT1356" s="48"/>
      <c r="AU1356" s="48"/>
      <c r="AV1356" s="48">
        <f>$J1356+$K1356+$L1356</f>
        <v>0</v>
      </c>
      <c r="AW1356" s="48">
        <f t="shared" si="25338"/>
        <v>0</v>
      </c>
      <c r="AX1356" s="48">
        <f t="shared" si="25338"/>
        <v>0</v>
      </c>
      <c r="AY1356" s="48">
        <f t="shared" si="25338"/>
        <v>0</v>
      </c>
      <c r="AZ1356" s="48">
        <f t="shared" si="25338"/>
        <v>0</v>
      </c>
      <c r="BA1356" s="48">
        <f t="shared" si="25338"/>
        <v>0</v>
      </c>
      <c r="BB1356" s="48">
        <f t="shared" si="25338"/>
        <v>0</v>
      </c>
      <c r="BC1356" s="48"/>
      <c r="BE1356" t="s">
        <v>211</v>
      </c>
      <c r="CN1356">
        <f>BF1321*AV1356</f>
        <v>0</v>
      </c>
      <c r="CO1356">
        <f t="shared" ref="CO1356" si="25347">BG1321*AW1356</f>
        <v>0</v>
      </c>
      <c r="CP1356">
        <f t="shared" ref="CP1356" si="25348">BH1321*AX1356</f>
        <v>0</v>
      </c>
      <c r="CQ1356">
        <f t="shared" ref="CQ1356" si="25349">BI1321*AY1356</f>
        <v>0</v>
      </c>
      <c r="CR1356">
        <f t="shared" ref="CR1356" si="25350">BJ1321*AZ1356</f>
        <v>0</v>
      </c>
      <c r="CS1356">
        <f t="shared" ref="CS1356" si="25351">BK1321*BA1356</f>
        <v>0</v>
      </c>
      <c r="CT1356">
        <f t="shared" ref="CT1356" si="25352">BL1321*BB1356</f>
        <v>0</v>
      </c>
    </row>
    <row r="1357" spans="6:98" x14ac:dyDescent="0.3">
      <c r="F1357" s="91">
        <f t="shared" ref="F1357:H1357" si="25353">F1356</f>
        <v>80</v>
      </c>
      <c r="G1357" s="91">
        <f t="shared" si="25353"/>
        <v>80</v>
      </c>
      <c r="H1357" s="4">
        <f t="shared" si="25353"/>
        <v>1</v>
      </c>
      <c r="I1357">
        <v>175</v>
      </c>
      <c r="J1357" s="48">
        <f t="shared" si="24544"/>
        <v>0</v>
      </c>
      <c r="K1357" s="48">
        <f t="shared" si="25328"/>
        <v>0</v>
      </c>
      <c r="L1357" s="98">
        <f t="shared" si="24546"/>
        <v>0</v>
      </c>
      <c r="M1357" s="48"/>
      <c r="N1357" s="48"/>
      <c r="O1357" s="48"/>
      <c r="P1357" s="48"/>
      <c r="Q1357" s="48"/>
      <c r="R1357" s="48"/>
      <c r="S1357" s="48"/>
      <c r="T1357" s="48"/>
      <c r="U1357" s="48"/>
      <c r="V1357" s="48"/>
      <c r="W1357" s="48"/>
      <c r="X1357" s="48"/>
      <c r="Y1357" s="48"/>
      <c r="Z1357" s="48"/>
      <c r="AA1357" s="48"/>
      <c r="AB1357" s="48"/>
      <c r="AC1357" s="48"/>
      <c r="AD1357" s="48"/>
      <c r="AE1357" s="48"/>
      <c r="AF1357" s="48"/>
      <c r="AG1357" s="48"/>
      <c r="AH1357" s="48"/>
      <c r="AI1357" s="48"/>
      <c r="AJ1357" s="48"/>
      <c r="AK1357" s="48"/>
      <c r="AL1357" s="48"/>
      <c r="AM1357" s="48"/>
      <c r="AN1357" s="48"/>
      <c r="AO1357" s="48"/>
      <c r="AP1357" s="48"/>
      <c r="AQ1357" s="48"/>
      <c r="AR1357" s="48"/>
      <c r="AS1357" s="48"/>
      <c r="AT1357" s="48"/>
      <c r="AU1357" s="48"/>
      <c r="AV1357" s="48"/>
      <c r="AW1357" s="48">
        <f>$J1357+$K1357+$L1357</f>
        <v>0</v>
      </c>
      <c r="AX1357" s="48">
        <f t="shared" si="25338"/>
        <v>0</v>
      </c>
      <c r="AY1357" s="48">
        <f t="shared" si="25338"/>
        <v>0</v>
      </c>
      <c r="AZ1357" s="48">
        <f t="shared" si="25338"/>
        <v>0</v>
      </c>
      <c r="BA1357" s="48">
        <f t="shared" si="25338"/>
        <v>0</v>
      </c>
      <c r="BB1357" s="48">
        <f t="shared" si="25338"/>
        <v>0</v>
      </c>
      <c r="BC1357" s="48"/>
      <c r="BE1357" t="s">
        <v>212</v>
      </c>
      <c r="CO1357">
        <f>BF1321*AW1357</f>
        <v>0</v>
      </c>
      <c r="CP1357">
        <f t="shared" ref="CP1357" si="25354">BG1321*AX1357</f>
        <v>0</v>
      </c>
      <c r="CQ1357">
        <f t="shared" ref="CQ1357" si="25355">BH1321*AY1357</f>
        <v>0</v>
      </c>
      <c r="CR1357">
        <f t="shared" ref="CR1357" si="25356">BI1321*AZ1357</f>
        <v>0</v>
      </c>
      <c r="CS1357">
        <f t="shared" ref="CS1357" si="25357">BJ1321*BA1357</f>
        <v>0</v>
      </c>
      <c r="CT1357">
        <f t="shared" ref="CT1357" si="25358">BK1321*BB1357</f>
        <v>0</v>
      </c>
    </row>
    <row r="1358" spans="6:98" x14ac:dyDescent="0.3">
      <c r="F1358" s="91">
        <f t="shared" ref="F1358:H1358" si="25359">F1357</f>
        <v>80</v>
      </c>
      <c r="G1358" s="91">
        <f t="shared" si="25359"/>
        <v>80</v>
      </c>
      <c r="H1358" s="4">
        <f t="shared" si="25359"/>
        <v>1</v>
      </c>
      <c r="I1358">
        <v>180</v>
      </c>
      <c r="J1358" s="48">
        <f t="shared" si="24544"/>
        <v>0</v>
      </c>
      <c r="K1358" s="48">
        <f t="shared" si="25328"/>
        <v>0</v>
      </c>
      <c r="L1358" s="98">
        <f t="shared" si="24546"/>
        <v>0</v>
      </c>
      <c r="M1358" s="48"/>
      <c r="N1358" s="48"/>
      <c r="O1358" s="48"/>
      <c r="P1358" s="48"/>
      <c r="Q1358" s="48"/>
      <c r="R1358" s="48"/>
      <c r="S1358" s="48"/>
      <c r="T1358" s="48"/>
      <c r="U1358" s="48"/>
      <c r="V1358" s="48"/>
      <c r="W1358" s="48"/>
      <c r="X1358" s="48"/>
      <c r="Y1358" s="48"/>
      <c r="Z1358" s="48"/>
      <c r="AA1358" s="48"/>
      <c r="AB1358" s="48"/>
      <c r="AC1358" s="48"/>
      <c r="AD1358" s="48"/>
      <c r="AE1358" s="48"/>
      <c r="AF1358" s="48"/>
      <c r="AG1358" s="48"/>
      <c r="AH1358" s="48"/>
      <c r="AI1358" s="48"/>
      <c r="AJ1358" s="48"/>
      <c r="AK1358" s="48"/>
      <c r="AL1358" s="48"/>
      <c r="AM1358" s="48"/>
      <c r="AN1358" s="48"/>
      <c r="AO1358" s="48"/>
      <c r="AP1358" s="48"/>
      <c r="AQ1358" s="48"/>
      <c r="AR1358" s="48"/>
      <c r="AS1358" s="48"/>
      <c r="AT1358" s="48"/>
      <c r="AU1358" s="48"/>
      <c r="AV1358" s="48"/>
      <c r="AW1358" s="48"/>
      <c r="AX1358" s="48">
        <f>$J1358+$K1358+$L1358</f>
        <v>0</v>
      </c>
      <c r="AY1358" s="48">
        <f t="shared" si="25338"/>
        <v>0</v>
      </c>
      <c r="AZ1358" s="48">
        <f t="shared" si="25338"/>
        <v>0</v>
      </c>
      <c r="BA1358" s="48">
        <f t="shared" si="25338"/>
        <v>0</v>
      </c>
      <c r="BB1358" s="48">
        <f t="shared" si="25338"/>
        <v>0</v>
      </c>
      <c r="BC1358" s="48"/>
      <c r="BE1358" t="s">
        <v>213</v>
      </c>
      <c r="CP1358">
        <f>BF1321*AX1358</f>
        <v>0</v>
      </c>
      <c r="CQ1358">
        <f t="shared" ref="CQ1358" si="25360">BG1321*AY1358</f>
        <v>0</v>
      </c>
      <c r="CR1358">
        <f t="shared" ref="CR1358" si="25361">BH1321*AZ1358</f>
        <v>0</v>
      </c>
      <c r="CS1358">
        <f t="shared" ref="CS1358" si="25362">BI1321*BA1358</f>
        <v>0</v>
      </c>
      <c r="CT1358">
        <f t="shared" ref="CT1358" si="25363">BJ1321*BB1358</f>
        <v>0</v>
      </c>
    </row>
    <row r="1359" spans="6:98" x14ac:dyDescent="0.3">
      <c r="F1359" s="91">
        <f t="shared" ref="F1359:H1359" si="25364">F1358</f>
        <v>80</v>
      </c>
      <c r="G1359" s="91">
        <f t="shared" si="25364"/>
        <v>80</v>
      </c>
      <c r="H1359" s="4">
        <f t="shared" si="25364"/>
        <v>1</v>
      </c>
      <c r="I1359">
        <v>185</v>
      </c>
      <c r="J1359" s="48">
        <f t="shared" si="24544"/>
        <v>0</v>
      </c>
      <c r="K1359" s="48">
        <f t="shared" si="25328"/>
        <v>0</v>
      </c>
      <c r="L1359" s="98">
        <f t="shared" si="24546"/>
        <v>0</v>
      </c>
      <c r="M1359" s="48"/>
      <c r="N1359" s="48"/>
      <c r="O1359" s="48"/>
      <c r="P1359" s="48"/>
      <c r="Q1359" s="48"/>
      <c r="R1359" s="48"/>
      <c r="S1359" s="48"/>
      <c r="T1359" s="48"/>
      <c r="U1359" s="48"/>
      <c r="V1359" s="48"/>
      <c r="W1359" s="48"/>
      <c r="X1359" s="48"/>
      <c r="Y1359" s="48"/>
      <c r="Z1359" s="48"/>
      <c r="AA1359" s="48"/>
      <c r="AB1359" s="48"/>
      <c r="AC1359" s="48"/>
      <c r="AD1359" s="48"/>
      <c r="AE1359" s="48"/>
      <c r="AF1359" s="48"/>
      <c r="AG1359" s="48"/>
      <c r="AH1359" s="48"/>
      <c r="AI1359" s="48"/>
      <c r="AJ1359" s="48"/>
      <c r="AK1359" s="48"/>
      <c r="AL1359" s="48"/>
      <c r="AM1359" s="48"/>
      <c r="AN1359" s="48"/>
      <c r="AO1359" s="48"/>
      <c r="AP1359" s="48"/>
      <c r="AQ1359" s="48"/>
      <c r="AR1359" s="48"/>
      <c r="AS1359" s="48"/>
      <c r="AT1359" s="48"/>
      <c r="AU1359" s="48"/>
      <c r="AV1359" s="48"/>
      <c r="AW1359" s="48"/>
      <c r="AX1359" s="48"/>
      <c r="AY1359" s="48">
        <f>$J1359+$K1359+$L1359</f>
        <v>0</v>
      </c>
      <c r="AZ1359" s="48">
        <f t="shared" si="25338"/>
        <v>0</v>
      </c>
      <c r="BA1359" s="48">
        <f t="shared" si="25338"/>
        <v>0</v>
      </c>
      <c r="BB1359" s="48">
        <f t="shared" si="25338"/>
        <v>0</v>
      </c>
      <c r="BC1359" s="48"/>
      <c r="BE1359" t="s">
        <v>214</v>
      </c>
      <c r="CQ1359">
        <f>BF1321*AY1359</f>
        <v>0</v>
      </c>
      <c r="CR1359">
        <f t="shared" ref="CR1359" si="25365">BG1321*AZ1359</f>
        <v>0</v>
      </c>
      <c r="CS1359">
        <f t="shared" ref="CS1359" si="25366">BH1321*BA1359</f>
        <v>0</v>
      </c>
      <c r="CT1359">
        <f t="shared" ref="CT1359" si="25367">BI1321*BB1359</f>
        <v>0</v>
      </c>
    </row>
    <row r="1360" spans="6:98" x14ac:dyDescent="0.3">
      <c r="F1360" s="91">
        <f t="shared" ref="F1360:H1360" si="25368">F1359</f>
        <v>80</v>
      </c>
      <c r="G1360" s="91">
        <f t="shared" si="25368"/>
        <v>80</v>
      </c>
      <c r="H1360" s="4">
        <f t="shared" si="25368"/>
        <v>1</v>
      </c>
      <c r="I1360">
        <v>190</v>
      </c>
      <c r="J1360" s="48">
        <f t="shared" si="24544"/>
        <v>0</v>
      </c>
      <c r="K1360" s="48">
        <f t="shared" si="25328"/>
        <v>0</v>
      </c>
      <c r="L1360" s="98">
        <f t="shared" si="24546"/>
        <v>0</v>
      </c>
      <c r="M1360" s="48"/>
      <c r="N1360" s="48"/>
      <c r="O1360" s="48"/>
      <c r="P1360" s="48"/>
      <c r="Q1360" s="48"/>
      <c r="R1360" s="48"/>
      <c r="S1360" s="48"/>
      <c r="T1360" s="48"/>
      <c r="U1360" s="48"/>
      <c r="V1360" s="48"/>
      <c r="W1360" s="48"/>
      <c r="X1360" s="48"/>
      <c r="Y1360" s="48"/>
      <c r="Z1360" s="48"/>
      <c r="AA1360" s="48"/>
      <c r="AB1360" s="48"/>
      <c r="AC1360" s="48"/>
      <c r="AD1360" s="48"/>
      <c r="AE1360" s="48"/>
      <c r="AF1360" s="48"/>
      <c r="AG1360" s="48"/>
      <c r="AH1360" s="48"/>
      <c r="AI1360" s="48"/>
      <c r="AJ1360" s="48"/>
      <c r="AK1360" s="48"/>
      <c r="AL1360" s="48"/>
      <c r="AM1360" s="48"/>
      <c r="AN1360" s="48"/>
      <c r="AO1360" s="48"/>
      <c r="AP1360" s="48"/>
      <c r="AQ1360" s="48"/>
      <c r="AR1360" s="48"/>
      <c r="AS1360" s="48"/>
      <c r="AT1360" s="48"/>
      <c r="AU1360" s="48"/>
      <c r="AV1360" s="48"/>
      <c r="AW1360" s="48"/>
      <c r="AX1360" s="48"/>
      <c r="AY1360" s="48"/>
      <c r="AZ1360" s="48">
        <f>$J1360+$K1360+$L1360</f>
        <v>0</v>
      </c>
      <c r="BA1360" s="48">
        <f t="shared" si="25338"/>
        <v>0</v>
      </c>
      <c r="BB1360" s="48">
        <f t="shared" si="25338"/>
        <v>0</v>
      </c>
      <c r="BC1360" s="48"/>
      <c r="BE1360" t="s">
        <v>215</v>
      </c>
      <c r="CR1360">
        <f>BF1321*AZ1360</f>
        <v>0</v>
      </c>
      <c r="CS1360">
        <f t="shared" ref="CS1360" si="25369">BG1321*BA1360</f>
        <v>0</v>
      </c>
      <c r="CT1360">
        <f t="shared" ref="CT1360" si="25370">BH1321*BB1360</f>
        <v>0</v>
      </c>
    </row>
    <row r="1361" spans="1:98" x14ac:dyDescent="0.3">
      <c r="F1361" s="91">
        <f t="shared" ref="F1361:H1361" si="25371">F1360</f>
        <v>80</v>
      </c>
      <c r="G1361" s="91">
        <f t="shared" si="25371"/>
        <v>80</v>
      </c>
      <c r="H1361" s="4">
        <f t="shared" si="25371"/>
        <v>1</v>
      </c>
      <c r="I1361">
        <v>195</v>
      </c>
      <c r="J1361" s="48">
        <f t="shared" si="24544"/>
        <v>0</v>
      </c>
      <c r="K1361" s="48">
        <f t="shared" si="25328"/>
        <v>0</v>
      </c>
      <c r="L1361" s="98">
        <f t="shared" si="24546"/>
        <v>0</v>
      </c>
      <c r="M1361" s="48"/>
      <c r="N1361" s="48"/>
      <c r="O1361" s="48"/>
      <c r="P1361" s="48"/>
      <c r="Q1361" s="48"/>
      <c r="R1361" s="48"/>
      <c r="S1361" s="48"/>
      <c r="T1361" s="48"/>
      <c r="U1361" s="48"/>
      <c r="V1361" s="48"/>
      <c r="W1361" s="48"/>
      <c r="X1361" s="48"/>
      <c r="Y1361" s="48"/>
      <c r="Z1361" s="48"/>
      <c r="AA1361" s="48"/>
      <c r="AB1361" s="48"/>
      <c r="AC1361" s="48"/>
      <c r="AD1361" s="48"/>
      <c r="AE1361" s="48"/>
      <c r="AF1361" s="48"/>
      <c r="AG1361" s="48"/>
      <c r="AH1361" s="48"/>
      <c r="AI1361" s="48"/>
      <c r="AJ1361" s="48"/>
      <c r="AK1361" s="48"/>
      <c r="AL1361" s="48"/>
      <c r="AM1361" s="48"/>
      <c r="AN1361" s="48"/>
      <c r="AO1361" s="48"/>
      <c r="AP1361" s="48"/>
      <c r="AQ1361" s="48"/>
      <c r="AR1361" s="48"/>
      <c r="AS1361" s="48"/>
      <c r="AT1361" s="48"/>
      <c r="AU1361" s="48"/>
      <c r="AV1361" s="48"/>
      <c r="AW1361" s="48"/>
      <c r="AX1361" s="48"/>
      <c r="AY1361" s="48"/>
      <c r="AZ1361" s="48"/>
      <c r="BA1361" s="48">
        <f>$J1361+$K1361+$L1361</f>
        <v>0</v>
      </c>
      <c r="BB1361" s="48">
        <f>$J1361+$K1361+$L1361</f>
        <v>0</v>
      </c>
      <c r="BC1361" s="48"/>
      <c r="BE1361" t="s">
        <v>216</v>
      </c>
      <c r="CS1361">
        <f>BF1321*BA1361</f>
        <v>0</v>
      </c>
      <c r="CT1361">
        <f>BG1321*BB1361</f>
        <v>0</v>
      </c>
    </row>
    <row r="1362" spans="1:98" x14ac:dyDescent="0.3">
      <c r="F1362" s="91">
        <f t="shared" ref="F1362:H1362" si="25372">F1361</f>
        <v>80</v>
      </c>
      <c r="G1362" s="91">
        <f t="shared" si="25372"/>
        <v>80</v>
      </c>
      <c r="H1362" s="4">
        <f t="shared" si="25372"/>
        <v>1</v>
      </c>
      <c r="I1362">
        <v>200</v>
      </c>
      <c r="J1362" s="48">
        <f t="shared" si="24544"/>
        <v>0</v>
      </c>
      <c r="K1362" s="48">
        <f t="shared" si="25328"/>
        <v>0</v>
      </c>
      <c r="L1362" s="98">
        <f t="shared" si="24546"/>
        <v>0</v>
      </c>
      <c r="M1362" s="48"/>
      <c r="N1362" s="48"/>
      <c r="O1362" s="48"/>
      <c r="P1362" s="48"/>
      <c r="Q1362" s="48"/>
      <c r="R1362" s="48"/>
      <c r="S1362" s="48"/>
      <c r="T1362" s="48"/>
      <c r="U1362" s="48"/>
      <c r="V1362" s="48"/>
      <c r="W1362" s="48"/>
      <c r="X1362" s="48"/>
      <c r="Y1362" s="48"/>
      <c r="Z1362" s="48"/>
      <c r="AA1362" s="48"/>
      <c r="AB1362" s="48"/>
      <c r="AC1362" s="48"/>
      <c r="AD1362" s="48"/>
      <c r="AE1362" s="48"/>
      <c r="AF1362" s="48"/>
      <c r="AG1362" s="48"/>
      <c r="AH1362" s="48"/>
      <c r="AI1362" s="48"/>
      <c r="AJ1362" s="48"/>
      <c r="AK1362" s="48"/>
      <c r="AL1362" s="48"/>
      <c r="AM1362" s="48"/>
      <c r="AN1362" s="48"/>
      <c r="AO1362" s="48"/>
      <c r="AP1362" s="48"/>
      <c r="AQ1362" s="48"/>
      <c r="AR1362" s="48"/>
      <c r="AS1362" s="48"/>
      <c r="AT1362" s="48"/>
      <c r="AU1362" s="48"/>
      <c r="AV1362" s="48"/>
      <c r="AW1362" s="48"/>
      <c r="AX1362" s="48"/>
      <c r="AY1362" s="48"/>
      <c r="AZ1362" s="48"/>
      <c r="BA1362" s="48"/>
      <c r="BB1362" s="48">
        <f>$J1362+$K1362+$L1362</f>
        <v>0</v>
      </c>
      <c r="BC1362" s="48"/>
      <c r="BE1362" s="3" t="s">
        <v>217</v>
      </c>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f>BF1321*BB1362</f>
        <v>0</v>
      </c>
    </row>
    <row r="1363" spans="1:98" x14ac:dyDescent="0.3">
      <c r="I1363">
        <v>205</v>
      </c>
      <c r="BE1363" s="19" t="s">
        <v>176</v>
      </c>
      <c r="BF1363" s="99">
        <f>SUM(BF1321:BF1362)</f>
        <v>0</v>
      </c>
      <c r="BG1363" s="99">
        <f t="shared" ref="BG1363:CT1363" si="25373">SUM(BG1321:BG1362)</f>
        <v>1.2120374387989712</v>
      </c>
      <c r="BH1363" s="99">
        <f t="shared" si="25373"/>
        <v>8.080249591993141</v>
      </c>
      <c r="BI1363" s="99">
        <f t="shared" si="25373"/>
        <v>20.200623979982854</v>
      </c>
      <c r="BJ1363" s="99">
        <f t="shared" si="25373"/>
        <v>40.401247959965708</v>
      </c>
      <c r="BK1363" s="99">
        <f t="shared" si="25373"/>
        <v>119.41854112355679</v>
      </c>
      <c r="BL1363" s="99">
        <f t="shared" si="25373"/>
        <v>211.86069771255808</v>
      </c>
      <c r="BM1363" s="99">
        <f t="shared" si="25373"/>
        <v>278.79721708485249</v>
      </c>
      <c r="BN1363" s="99">
        <f t="shared" si="25373"/>
        <v>322.02262984146188</v>
      </c>
      <c r="BO1363" s="99">
        <f t="shared" si="25373"/>
        <v>371.13803284175702</v>
      </c>
      <c r="BP1363" s="99">
        <f t="shared" si="25373"/>
        <v>415.77852494526115</v>
      </c>
      <c r="BQ1363" s="99">
        <f t="shared" si="25373"/>
        <v>461.35874584754754</v>
      </c>
      <c r="BR1363" s="99">
        <f t="shared" si="25373"/>
        <v>510.02644630363056</v>
      </c>
      <c r="BS1363" s="99">
        <f t="shared" si="25373"/>
        <v>556.0672196362375</v>
      </c>
      <c r="BT1363" s="99">
        <f t="shared" si="25373"/>
        <v>601.73334800394957</v>
      </c>
      <c r="BU1363" s="99">
        <f t="shared" si="25373"/>
        <v>649.23865547122989</v>
      </c>
      <c r="BV1363" s="99">
        <f t="shared" si="25373"/>
        <v>697.90373573728561</v>
      </c>
      <c r="BW1363" s="99">
        <f t="shared" si="25373"/>
        <v>1.2120374387989712</v>
      </c>
      <c r="BX1363" s="99">
        <f t="shared" si="25373"/>
        <v>8.080249591993141</v>
      </c>
      <c r="BY1363" s="99">
        <f t="shared" si="25373"/>
        <v>20.200623979982854</v>
      </c>
      <c r="BZ1363" s="99">
        <f t="shared" si="25373"/>
        <v>40.401247959965708</v>
      </c>
      <c r="CA1363" s="99">
        <f t="shared" si="25373"/>
        <v>119.41854112355679</v>
      </c>
      <c r="CB1363" s="99">
        <f t="shared" si="25373"/>
        <v>211.86069771255808</v>
      </c>
      <c r="CC1363" s="99">
        <f t="shared" si="25373"/>
        <v>278.79721708485249</v>
      </c>
      <c r="CD1363" s="99">
        <f t="shared" si="25373"/>
        <v>322.02262984146188</v>
      </c>
      <c r="CE1363" s="99">
        <f t="shared" si="25373"/>
        <v>371.13803284175702</v>
      </c>
      <c r="CF1363" s="99">
        <f t="shared" si="25373"/>
        <v>415.77852494526115</v>
      </c>
      <c r="CG1363" s="99">
        <f t="shared" si="25373"/>
        <v>461.35874584754754</v>
      </c>
      <c r="CH1363" s="99">
        <f t="shared" si="25373"/>
        <v>510.02644630363056</v>
      </c>
      <c r="CI1363" s="99">
        <f t="shared" si="25373"/>
        <v>556.0672196362375</v>
      </c>
      <c r="CJ1363" s="99">
        <f t="shared" si="25373"/>
        <v>601.73334800394957</v>
      </c>
      <c r="CK1363" s="99">
        <f t="shared" si="25373"/>
        <v>649.23865547122989</v>
      </c>
      <c r="CL1363" s="99">
        <f t="shared" si="25373"/>
        <v>697.90373573728561</v>
      </c>
      <c r="CM1363" s="99">
        <f t="shared" si="25373"/>
        <v>1.2120374387989712</v>
      </c>
      <c r="CN1363" s="99">
        <f t="shared" si="25373"/>
        <v>8.080249591993141</v>
      </c>
      <c r="CO1363" s="99">
        <f t="shared" si="25373"/>
        <v>20.200623979982854</v>
      </c>
      <c r="CP1363" s="99">
        <f t="shared" si="25373"/>
        <v>40.401247959965708</v>
      </c>
      <c r="CQ1363" s="99">
        <f t="shared" si="25373"/>
        <v>119.41854112355679</v>
      </c>
      <c r="CR1363" s="99">
        <f t="shared" si="25373"/>
        <v>211.86069771255808</v>
      </c>
      <c r="CS1363" s="99">
        <f t="shared" si="25373"/>
        <v>278.79721708485249</v>
      </c>
      <c r="CT1363" s="99">
        <f t="shared" si="25373"/>
        <v>322.02262984146188</v>
      </c>
    </row>
    <row r="1365" spans="1:98" x14ac:dyDescent="0.3">
      <c r="A1365" s="60" t="s">
        <v>313</v>
      </c>
    </row>
    <row r="1366" spans="1:98" x14ac:dyDescent="0.3">
      <c r="A1366" s="100"/>
      <c r="B1366" s="100" t="s">
        <v>163</v>
      </c>
      <c r="C1366" s="100" t="s">
        <v>164</v>
      </c>
      <c r="D1366" t="s">
        <v>167</v>
      </c>
      <c r="E1366" t="s">
        <v>166</v>
      </c>
    </row>
    <row r="1367" spans="1:98" x14ac:dyDescent="0.3">
      <c r="A1367" s="100" t="s">
        <v>165</v>
      </c>
      <c r="B1367" s="93">
        <v>80</v>
      </c>
      <c r="C1367" s="93">
        <v>80</v>
      </c>
      <c r="D1367">
        <f>C1367-B1367+5</f>
        <v>5</v>
      </c>
      <c r="E1367" s="4">
        <f>100/(D1367/5)/100</f>
        <v>1</v>
      </c>
      <c r="N1367" s="19">
        <v>0</v>
      </c>
      <c r="O1367" s="19">
        <v>5</v>
      </c>
      <c r="P1367" s="19">
        <v>10</v>
      </c>
      <c r="Q1367" s="19">
        <v>15</v>
      </c>
      <c r="R1367" s="19">
        <v>20</v>
      </c>
      <c r="S1367" s="19">
        <v>25</v>
      </c>
      <c r="T1367" s="19">
        <v>30</v>
      </c>
      <c r="U1367" s="19">
        <v>35</v>
      </c>
      <c r="V1367" s="19">
        <v>40</v>
      </c>
      <c r="W1367" s="19">
        <v>45</v>
      </c>
      <c r="X1367" s="19">
        <v>50</v>
      </c>
      <c r="Y1367" s="19">
        <v>55</v>
      </c>
      <c r="Z1367" s="19">
        <v>60</v>
      </c>
      <c r="AA1367" s="19">
        <v>65</v>
      </c>
      <c r="AB1367" s="19">
        <v>70</v>
      </c>
      <c r="AC1367" s="19">
        <v>75</v>
      </c>
      <c r="AD1367" s="19">
        <v>80</v>
      </c>
      <c r="AE1367" s="19">
        <v>85</v>
      </c>
      <c r="AF1367" s="19">
        <v>90</v>
      </c>
      <c r="AG1367" s="19">
        <v>95</v>
      </c>
      <c r="AH1367" s="19">
        <v>100</v>
      </c>
      <c r="AI1367" s="19">
        <v>105</v>
      </c>
      <c r="AJ1367" s="19">
        <v>110</v>
      </c>
      <c r="AK1367" s="19">
        <v>115</v>
      </c>
      <c r="AL1367" s="19">
        <v>120</v>
      </c>
      <c r="AM1367" s="19">
        <v>125</v>
      </c>
      <c r="AN1367" s="19">
        <v>130</v>
      </c>
      <c r="AO1367" s="19">
        <v>135</v>
      </c>
      <c r="AP1367" s="19">
        <v>140</v>
      </c>
      <c r="AQ1367" s="19">
        <v>145</v>
      </c>
      <c r="AR1367" s="2">
        <v>150</v>
      </c>
      <c r="AS1367" s="19">
        <v>155</v>
      </c>
      <c r="AT1367" s="2">
        <v>160</v>
      </c>
      <c r="AU1367" s="19">
        <v>165</v>
      </c>
      <c r="AV1367" s="2">
        <v>170</v>
      </c>
      <c r="AW1367" s="19">
        <v>175</v>
      </c>
      <c r="AX1367" s="2">
        <v>180</v>
      </c>
      <c r="AY1367" s="19">
        <v>185</v>
      </c>
      <c r="AZ1367" s="2">
        <v>190</v>
      </c>
      <c r="BA1367" s="19">
        <v>195</v>
      </c>
      <c r="BB1367" s="2">
        <v>200</v>
      </c>
      <c r="BF1367" s="19">
        <v>0</v>
      </c>
      <c r="BG1367" s="19">
        <v>5</v>
      </c>
      <c r="BH1367" s="19">
        <v>10</v>
      </c>
      <c r="BI1367" s="19">
        <v>15</v>
      </c>
      <c r="BJ1367" s="19">
        <v>20</v>
      </c>
      <c r="BK1367" s="19">
        <v>25</v>
      </c>
      <c r="BL1367" s="19">
        <v>30</v>
      </c>
      <c r="BM1367" s="19">
        <v>35</v>
      </c>
      <c r="BN1367" s="19">
        <v>40</v>
      </c>
      <c r="BO1367" s="19">
        <v>45</v>
      </c>
      <c r="BP1367" s="19">
        <v>50</v>
      </c>
      <c r="BQ1367" s="19">
        <v>55</v>
      </c>
      <c r="BR1367" s="19">
        <v>60</v>
      </c>
      <c r="BS1367" s="19">
        <v>65</v>
      </c>
      <c r="BT1367" s="19">
        <v>70</v>
      </c>
      <c r="BU1367" s="19">
        <v>75</v>
      </c>
      <c r="BV1367" s="19">
        <v>80</v>
      </c>
      <c r="BW1367" s="19">
        <v>85</v>
      </c>
      <c r="BX1367" s="19">
        <v>90</v>
      </c>
      <c r="BY1367" s="19">
        <v>95</v>
      </c>
      <c r="BZ1367" s="19">
        <v>100</v>
      </c>
      <c r="CA1367" s="19">
        <v>105</v>
      </c>
      <c r="CB1367" s="19">
        <v>110</v>
      </c>
      <c r="CC1367" s="19">
        <v>115</v>
      </c>
      <c r="CD1367" s="19">
        <v>120</v>
      </c>
      <c r="CE1367" s="19">
        <v>125</v>
      </c>
      <c r="CF1367" s="19">
        <v>130</v>
      </c>
      <c r="CG1367" s="19">
        <v>135</v>
      </c>
      <c r="CH1367" s="19">
        <v>140</v>
      </c>
      <c r="CI1367" s="19">
        <v>145</v>
      </c>
      <c r="CJ1367" s="2">
        <v>150</v>
      </c>
      <c r="CK1367" s="19">
        <v>155</v>
      </c>
      <c r="CL1367" s="2">
        <v>160</v>
      </c>
      <c r="CM1367" s="19">
        <v>165</v>
      </c>
      <c r="CN1367" s="2">
        <v>170</v>
      </c>
      <c r="CO1367" s="19">
        <v>175</v>
      </c>
      <c r="CP1367" s="2">
        <v>180</v>
      </c>
      <c r="CQ1367" s="19">
        <v>185</v>
      </c>
      <c r="CR1367" s="2">
        <v>190</v>
      </c>
      <c r="CS1367" s="19">
        <v>195</v>
      </c>
      <c r="CT1367" s="2">
        <v>200</v>
      </c>
    </row>
    <row r="1368" spans="1:98" x14ac:dyDescent="0.3">
      <c r="A1368" s="100" t="s">
        <v>92</v>
      </c>
      <c r="B1368" s="93">
        <v>80</v>
      </c>
      <c r="C1368" s="93">
        <v>80</v>
      </c>
      <c r="D1368">
        <f>C1368-B1368+5</f>
        <v>5</v>
      </c>
      <c r="E1368" s="4">
        <f>IF(D1368&gt;0,100/(D1368/5)/100,1)</f>
        <v>1</v>
      </c>
      <c r="F1368" s="94" t="s">
        <v>163</v>
      </c>
      <c r="G1368" s="94" t="s">
        <v>164</v>
      </c>
      <c r="H1368" s="94" t="s">
        <v>173</v>
      </c>
      <c r="I1368" s="95" t="s">
        <v>169</v>
      </c>
      <c r="J1368" s="3" t="s">
        <v>172</v>
      </c>
      <c r="K1368" s="97" t="s">
        <v>174</v>
      </c>
      <c r="L1368" s="97" t="s">
        <v>175</v>
      </c>
      <c r="M1368" t="s">
        <v>168</v>
      </c>
      <c r="N1368" s="4">
        <f t="shared" ref="N1368" si="25374">IF(IF(BF1367&lt;=$B1367,1,M1368-$E1367)&gt;0,IF(BF1367&lt;=$B1367,1,M1368-$E1367),0)</f>
        <v>1</v>
      </c>
      <c r="O1368" s="4">
        <f t="shared" ref="O1368" si="25375">IF(IF(BG1367&lt;=$B1367,1,N1368-$E1367)&gt;0,IF(BG1367&lt;=$B1367,1,N1368-$E1367),0)</f>
        <v>1</v>
      </c>
      <c r="P1368" s="4">
        <f t="shared" ref="P1368" si="25376">IF(IF(BH1367&lt;=$B1367,1,O1368-$E1367)&gt;0,IF(BH1367&lt;=$B1367,1,O1368-$E1367),0)</f>
        <v>1</v>
      </c>
      <c r="Q1368" s="4">
        <f t="shared" ref="Q1368" si="25377">IF(IF(BI1367&lt;=$B1367,1,P1368-$E1367)&gt;0,IF(BI1367&lt;=$B1367,1,P1368-$E1367),0)</f>
        <v>1</v>
      </c>
      <c r="R1368" s="4">
        <f t="shared" ref="R1368" si="25378">IF(IF(BJ1367&lt;=$B1367,1,Q1368-$E1367)&gt;0,IF(BJ1367&lt;=$B1367,1,Q1368-$E1367),0)</f>
        <v>1</v>
      </c>
      <c r="S1368" s="4">
        <f t="shared" ref="S1368" si="25379">IF(IF(BK1367&lt;=$B1367,1,R1368-$E1367)&gt;0,IF(BK1367&lt;=$B1367,1,R1368-$E1367),0)</f>
        <v>1</v>
      </c>
      <c r="T1368" s="4">
        <f t="shared" ref="T1368" si="25380">IF(IF(BL1367&lt;=$B1367,1,S1368-$E1367)&gt;0,IF(BL1367&lt;=$B1367,1,S1368-$E1367),0)</f>
        <v>1</v>
      </c>
      <c r="U1368" s="4">
        <f t="shared" ref="U1368" si="25381">IF(IF(BM1367&lt;=$B1367,1,T1368-$E1367)&gt;0,IF(BM1367&lt;=$B1367,1,T1368-$E1367),0)</f>
        <v>1</v>
      </c>
      <c r="V1368" s="4">
        <f t="shared" ref="V1368" si="25382">IF(IF(BN1367&lt;=$B1367,1,U1368-$E1367)&gt;0,IF(BN1367&lt;=$B1367,1,U1368-$E1367),0)</f>
        <v>1</v>
      </c>
      <c r="W1368" s="4">
        <f t="shared" ref="W1368" si="25383">IF(IF(BO1367&lt;=$B1367,1,V1368-$E1367)&gt;0,IF(BO1367&lt;=$B1367,1,V1368-$E1367),0)</f>
        <v>1</v>
      </c>
      <c r="X1368" s="4">
        <f t="shared" ref="X1368" si="25384">IF(IF(BP1367&lt;=$B1367,1,W1368-$E1367)&gt;0,IF(BP1367&lt;=$B1367,1,W1368-$E1367),0)</f>
        <v>1</v>
      </c>
      <c r="Y1368" s="4">
        <f t="shared" ref="Y1368" si="25385">IF(IF(BQ1367&lt;=$B1367,1,X1368-$E1367)&gt;0,IF(BQ1367&lt;=$B1367,1,X1368-$E1367),0)</f>
        <v>1</v>
      </c>
      <c r="Z1368" s="4">
        <f t="shared" ref="Z1368" si="25386">IF(IF(BR1367&lt;=$B1367,1,Y1368-$E1367)&gt;0,IF(BR1367&lt;=$B1367,1,Y1368-$E1367),0)</f>
        <v>1</v>
      </c>
      <c r="AA1368" s="4">
        <f t="shared" ref="AA1368" si="25387">IF(IF(BS1367&lt;=$B1367,1,Z1368-$E1367)&gt;0,IF(BS1367&lt;=$B1367,1,Z1368-$E1367),0)</f>
        <v>1</v>
      </c>
      <c r="AB1368" s="4">
        <f t="shared" ref="AB1368" si="25388">IF(IF(BT1367&lt;=$B1367,1,AA1368-$E1367)&gt;0,IF(BT1367&lt;=$B1367,1,AA1368-$E1367),0)</f>
        <v>1</v>
      </c>
      <c r="AC1368" s="4">
        <f t="shared" ref="AC1368" si="25389">IF(IF(BU1367&lt;=$B1367,1,AB1368-$E1367)&gt;0,IF(BU1367&lt;=$B1367,1,AB1368-$E1367),0)</f>
        <v>1</v>
      </c>
      <c r="AD1368" s="4">
        <f t="shared" ref="AD1368" si="25390">IF(IF(BV1367&lt;=$B1367,1,AC1368-$E1367)&gt;0,IF(BV1367&lt;=$B1367,1,AC1368-$E1367),0)</f>
        <v>1</v>
      </c>
      <c r="AE1368" s="4">
        <f t="shared" ref="AE1368" si="25391">IF(IF(BW1367&lt;=$B1367,1,AD1368-$E1367)&gt;0,IF(BW1367&lt;=$B1367,1,AD1368-$E1367),0)</f>
        <v>0</v>
      </c>
      <c r="AF1368" s="4">
        <f t="shared" ref="AF1368" si="25392">IF(IF(BX1367&lt;=$B1367,1,AE1368-$E1367)&gt;0,IF(BX1367&lt;=$B1367,1,AE1368-$E1367),0)</f>
        <v>0</v>
      </c>
      <c r="AG1368" s="4">
        <f t="shared" ref="AG1368" si="25393">IF(IF(BY1367&lt;=$B1367,1,AF1368-$E1367)&gt;0,IF(BY1367&lt;=$B1367,1,AF1368-$E1367),0)</f>
        <v>0</v>
      </c>
      <c r="AH1368" s="4">
        <f t="shared" ref="AH1368" si="25394">IF(IF(BZ1367&lt;=$B1367,1,AG1368-$E1367)&gt;0,IF(BZ1367&lt;=$B1367,1,AG1368-$E1367),0)</f>
        <v>0</v>
      </c>
      <c r="AI1368" s="4">
        <f t="shared" ref="AI1368" si="25395">IF(IF(CA1367&lt;=$B1367,1,AH1368-$E1367)&gt;0,IF(CA1367&lt;=$B1367,1,AH1368-$E1367),0)</f>
        <v>0</v>
      </c>
      <c r="AJ1368" s="4">
        <f t="shared" ref="AJ1368" si="25396">IF(IF(CB1367&lt;=$B1367,1,AI1368-$E1367)&gt;0,IF(CB1367&lt;=$B1367,1,AI1368-$E1367),0)</f>
        <v>0</v>
      </c>
      <c r="AK1368" s="4">
        <f t="shared" ref="AK1368" si="25397">IF(IF(CC1367&lt;=$B1367,1,AJ1368-$E1367)&gt;0,IF(CC1367&lt;=$B1367,1,AJ1368-$E1367),0)</f>
        <v>0</v>
      </c>
      <c r="AL1368" s="4">
        <f t="shared" ref="AL1368" si="25398">IF(IF(CD1367&lt;=$B1367,1,AK1368-$E1367)&gt;0,IF(CD1367&lt;=$B1367,1,AK1368-$E1367),0)</f>
        <v>0</v>
      </c>
      <c r="AM1368" s="4">
        <f t="shared" ref="AM1368" si="25399">IF(IF(CE1367&lt;=$B1367,1,AL1368-$E1367)&gt;0,IF(CE1367&lt;=$B1367,1,AL1368-$E1367),0)</f>
        <v>0</v>
      </c>
      <c r="AN1368" s="4">
        <f t="shared" ref="AN1368" si="25400">IF(IF(CF1367&lt;=$B1367,1,AM1368-$E1367)&gt;0,IF(CF1367&lt;=$B1367,1,AM1368-$E1367),0)</f>
        <v>0</v>
      </c>
      <c r="AO1368" s="4">
        <f t="shared" ref="AO1368" si="25401">IF(IF(CG1367&lt;=$B1367,1,AN1368-$E1367)&gt;0,IF(CG1367&lt;=$B1367,1,AN1368-$E1367),0)</f>
        <v>0</v>
      </c>
      <c r="AP1368" s="4">
        <f t="shared" ref="AP1368" si="25402">IF(IF(CH1367&lt;=$B1367,1,AO1368-$E1367)&gt;0,IF(CH1367&lt;=$B1367,1,AO1368-$E1367),0)</f>
        <v>0</v>
      </c>
      <c r="AQ1368" s="4">
        <f t="shared" ref="AQ1368" si="25403">IF(IF(CI1367&lt;=$B1367,1,AP1368-$E1367)&gt;0,IF(CI1367&lt;=$B1367,1,AP1368-$E1367),0)</f>
        <v>0</v>
      </c>
      <c r="AR1368" s="4">
        <f t="shared" ref="AR1368" si="25404">IF(IF(CJ1367&lt;=$B1367,1,AQ1368-$E1367)&gt;0,IF(CJ1367&lt;=$B1367,1,AQ1368-$E1367),0)</f>
        <v>0</v>
      </c>
      <c r="AS1368" s="4">
        <f t="shared" ref="AS1368" si="25405">IF(IF(CK1367&lt;=$B1367,1,AR1368-$E1367)&gt;0,IF(CK1367&lt;=$B1367,1,AR1368-$E1367),0)</f>
        <v>0</v>
      </c>
      <c r="AT1368" s="4">
        <f t="shared" ref="AT1368" si="25406">IF(IF(CL1367&lt;=$B1367,1,AS1368-$E1367)&gt;0,IF(CL1367&lt;=$B1367,1,AS1368-$E1367),0)</f>
        <v>0</v>
      </c>
      <c r="AU1368" s="4">
        <f t="shared" ref="AU1368" si="25407">IF(IF(CM1367&lt;=$B1367,1,AT1368-$E1367)&gt;0,IF(CM1367&lt;=$B1367,1,AT1368-$E1367),0)</f>
        <v>0</v>
      </c>
      <c r="AV1368" s="4">
        <f t="shared" ref="AV1368" si="25408">IF(IF(CN1367&lt;=$B1367,1,AU1368-$E1367)&gt;0,IF(CN1367&lt;=$B1367,1,AU1368-$E1367),0)</f>
        <v>0</v>
      </c>
      <c r="AW1368" s="4">
        <f t="shared" ref="AW1368" si="25409">IF(IF(CO1367&lt;=$B1367,1,AV1368-$E1367)&gt;0,IF(CO1367&lt;=$B1367,1,AV1368-$E1367),0)</f>
        <v>0</v>
      </c>
      <c r="AX1368" s="4">
        <f t="shared" ref="AX1368" si="25410">IF(IF(CP1367&lt;=$B1367,1,AW1368-$E1367)&gt;0,IF(CP1367&lt;=$B1367,1,AW1368-$E1367),0)</f>
        <v>0</v>
      </c>
      <c r="AY1368" s="4">
        <f t="shared" ref="AY1368" si="25411">IF(IF(CQ1367&lt;=$B1367,1,AX1368-$E1367)&gt;0,IF(CQ1367&lt;=$B1367,1,AX1368-$E1367),0)</f>
        <v>0</v>
      </c>
      <c r="AZ1368" s="4">
        <f t="shared" ref="AZ1368" si="25412">IF(IF(CR1367&lt;=$B1367,1,AY1368-$E1367)&gt;0,IF(CR1367&lt;=$B1367,1,AY1368-$E1367),0)</f>
        <v>0</v>
      </c>
      <c r="BA1368" s="4">
        <f t="shared" ref="BA1368" si="25413">IF(IF(CS1367&lt;=$B1367,1,AZ1368-$E1367)&gt;0,IF(CS1367&lt;=$B1367,1,AZ1368-$E1367),0)</f>
        <v>0</v>
      </c>
      <c r="BB1368" s="4">
        <f t="shared" ref="BB1368" si="25414">IF(IF(CT1367&lt;=$B1367,1,BA1368-$E1367)&gt;0,IF(CT1367&lt;=$B1367,1,BA1368-$E1367),0)</f>
        <v>0</v>
      </c>
      <c r="BE1368" t="s">
        <v>171</v>
      </c>
      <c r="BF1368" s="91">
        <f>'Data tilvækstoversigt'!C1020*N1368</f>
        <v>0</v>
      </c>
      <c r="BG1368" s="91">
        <f>'Data tilvækstoversigt'!D1020*O1368</f>
        <v>1.1604675135255516</v>
      </c>
      <c r="BH1368" s="91">
        <f>'Data tilvækstoversigt'!E1020*P1368</f>
        <v>7.7364500901703455</v>
      </c>
      <c r="BI1368" s="91">
        <f>'Data tilvækstoversigt'!F1020*Q1368</f>
        <v>19.341125225425866</v>
      </c>
      <c r="BJ1368" s="91">
        <f>'Data tilvækstoversigt'!G1020*R1368</f>
        <v>38.682250450851733</v>
      </c>
      <c r="BK1368" s="91">
        <f>'Data tilvækstoversigt'!H1020*S1368</f>
        <v>102.01816459908912</v>
      </c>
      <c r="BL1368" s="91">
        <f>'Data tilvækstoversigt'!I1020*T1368</f>
        <v>186.92624928049375</v>
      </c>
      <c r="BM1368" s="91">
        <f>'Data tilvækstoversigt'!J1020*U1368</f>
        <v>268.9235563031537</v>
      </c>
      <c r="BN1368" s="91">
        <f>'Data tilvækstoversigt'!K1020*V1368</f>
        <v>309.14705145739293</v>
      </c>
      <c r="BO1368" s="91">
        <f>'Data tilvækstoversigt'!L1020*W1368</f>
        <v>354.80396570990035</v>
      </c>
      <c r="BP1368" s="91">
        <f>'Data tilvækstoversigt'!M1020*X1368</f>
        <v>396.77073061478535</v>
      </c>
      <c r="BQ1368" s="91">
        <f>'Data tilvækstoversigt'!N1020*Y1368</f>
        <v>438.14889331532947</v>
      </c>
      <c r="BR1368" s="91">
        <f>'Data tilvækstoversigt'!O1020*Z1368</f>
        <v>481.51610375814812</v>
      </c>
      <c r="BS1368" s="91">
        <f>'Data tilvækstoversigt'!P1020*AA1368</f>
        <v>525.10211191100018</v>
      </c>
      <c r="BT1368" s="91">
        <f>'Data tilvækstoversigt'!Q1020*AB1368</f>
        <v>564.38547148017642</v>
      </c>
      <c r="BU1368" s="91">
        <f>'Data tilvækstoversigt'!R1020*AC1368</f>
        <v>608.23420333360104</v>
      </c>
      <c r="BV1368" s="91">
        <f>'Data tilvækstoversigt'!S1020*AD1368</f>
        <v>650.79791840965936</v>
      </c>
      <c r="BW1368" s="91">
        <f>'Data tilvækstoversigt'!T1020*AE1368</f>
        <v>0</v>
      </c>
      <c r="BX1368" s="91">
        <f>'Data tilvækstoversigt'!U1020*AF1368</f>
        <v>0</v>
      </c>
      <c r="BY1368" s="91">
        <f>'Data tilvækstoversigt'!V1020*AG1368</f>
        <v>0</v>
      </c>
      <c r="BZ1368" s="91">
        <f>'Data tilvækstoversigt'!W1020*AH1368</f>
        <v>0</v>
      </c>
      <c r="CA1368" s="91">
        <f>'Data tilvækstoversigt'!X1020*AI1368</f>
        <v>0</v>
      </c>
      <c r="CB1368" s="91">
        <f>'Data tilvækstoversigt'!Y1020*AJ1368</f>
        <v>0</v>
      </c>
      <c r="CC1368" s="91">
        <f>'Data tilvækstoversigt'!Z1020*AK1368</f>
        <v>0</v>
      </c>
      <c r="CD1368" s="91">
        <f>'Data tilvækstoversigt'!AA1020*AL1368</f>
        <v>0</v>
      </c>
      <c r="CE1368" s="91">
        <f>'Data tilvækstoversigt'!AB1020*AM1368</f>
        <v>0</v>
      </c>
      <c r="CF1368" s="91">
        <f>'Data tilvækstoversigt'!AC1020*AN1368</f>
        <v>0</v>
      </c>
      <c r="CG1368" s="91">
        <f>'Data tilvækstoversigt'!AD1020*AO1368</f>
        <v>0</v>
      </c>
      <c r="CH1368" s="91">
        <f>'Data tilvækstoversigt'!AE1020*AP1368</f>
        <v>0</v>
      </c>
      <c r="CI1368" s="91">
        <f>'Data tilvækstoversigt'!AF1020*AQ1368</f>
        <v>0</v>
      </c>
      <c r="CJ1368" s="91">
        <f>'Data tilvækstoversigt'!AG1020*AR1368</f>
        <v>0</v>
      </c>
      <c r="CK1368" s="91">
        <f>'Data tilvækstoversigt'!AH1020*AS1368</f>
        <v>0</v>
      </c>
      <c r="CL1368" s="91">
        <f>'Data tilvækstoversigt'!AI1020*AT1368</f>
        <v>0</v>
      </c>
      <c r="CM1368" s="91">
        <f>'Data tilvækstoversigt'!AJ1020*AU1368</f>
        <v>0</v>
      </c>
      <c r="CN1368" s="91">
        <f>'Data tilvækstoversigt'!AK1020*AV1368</f>
        <v>0</v>
      </c>
      <c r="CO1368" s="91">
        <f>'Data tilvækstoversigt'!AL1020*AW1368</f>
        <v>0</v>
      </c>
      <c r="CP1368" s="91">
        <f>'Data tilvækstoversigt'!AM1020*AX1368</f>
        <v>0</v>
      </c>
      <c r="CQ1368" s="91">
        <f>'Data tilvækstoversigt'!AN1020*AY1368</f>
        <v>0</v>
      </c>
      <c r="CR1368" s="91">
        <f>'Data tilvækstoversigt'!AO1020*AZ1368</f>
        <v>0</v>
      </c>
      <c r="CS1368" s="91">
        <f>'Data tilvækstoversigt'!AP1020*BA1368</f>
        <v>0</v>
      </c>
      <c r="CT1368" s="91">
        <f>'Data tilvækstoversigt'!AQ1020*BB1368</f>
        <v>0</v>
      </c>
    </row>
    <row r="1369" spans="1:98" x14ac:dyDescent="0.3">
      <c r="F1369" s="92">
        <f>B1368</f>
        <v>80</v>
      </c>
      <c r="G1369" s="92">
        <f>C1368</f>
        <v>80</v>
      </c>
      <c r="H1369" s="4">
        <f>E1368</f>
        <v>1</v>
      </c>
      <c r="I1369">
        <v>0</v>
      </c>
      <c r="J1369" s="48">
        <f>IF(AND(I1369&gt;=F1369,I1369&lt;=G1369+1),H1369,0)</f>
        <v>0</v>
      </c>
      <c r="K1369" s="48">
        <f>IF(IF(AND(I1369&gt;=(F1369*2),I1369&lt;=G1369+F1369+(G1369-F1369+5)+1),((H1369)^2)*(I1370-F1369*2)/5,0)&lt;=H1369,IF(AND(I1369&gt;=(F1369*2),I1369&lt;=G1369+F1369+(G1369-F1369+5)+1),((H1369)^2)*(I1370-F1369*2)/5,0),(K1368-H1369^2))</f>
        <v>0</v>
      </c>
      <c r="L1369" s="98">
        <f>IF(IF(AND(I1369&gt;=(F1369*3),I1369&lt;=G1369+F1369+F1369+(G1369-F1369+5)+1),((H1369)^3)*(I1370-F1369*3)/5,0)&lt;=H1369,IF(AND(I1369&gt;=(F1369*3),I1369&lt;=G1369+F1369+F1369+(G1369-F1369+5)+1),((H1369)^3)*(I1370-F1369*3)/5,0),(L1368-H1369^3))</f>
        <v>0</v>
      </c>
      <c r="M1369" s="96"/>
      <c r="N1369" s="48">
        <f>$J1369+$K1369+$L1369</f>
        <v>0</v>
      </c>
      <c r="O1369" s="48">
        <f t="shared" ref="O1369:BB1375" si="25415">$J1369+$K1369+$L1369</f>
        <v>0</v>
      </c>
      <c r="P1369" s="48">
        <f t="shared" si="25415"/>
        <v>0</v>
      </c>
      <c r="Q1369" s="48">
        <f t="shared" si="25415"/>
        <v>0</v>
      </c>
      <c r="R1369" s="48">
        <f t="shared" si="25415"/>
        <v>0</v>
      </c>
      <c r="S1369" s="48">
        <f t="shared" si="25415"/>
        <v>0</v>
      </c>
      <c r="T1369" s="48">
        <f t="shared" si="25415"/>
        <v>0</v>
      </c>
      <c r="U1369" s="48">
        <f t="shared" si="25415"/>
        <v>0</v>
      </c>
      <c r="V1369" s="48">
        <f t="shared" si="25415"/>
        <v>0</v>
      </c>
      <c r="W1369" s="48">
        <f t="shared" si="25415"/>
        <v>0</v>
      </c>
      <c r="X1369" s="48">
        <f t="shared" si="25415"/>
        <v>0</v>
      </c>
      <c r="Y1369" s="48">
        <f t="shared" si="25415"/>
        <v>0</v>
      </c>
      <c r="Z1369" s="48">
        <f t="shared" si="25415"/>
        <v>0</v>
      </c>
      <c r="AA1369" s="48">
        <f t="shared" si="25415"/>
        <v>0</v>
      </c>
      <c r="AB1369" s="48">
        <f t="shared" si="25415"/>
        <v>0</v>
      </c>
      <c r="AC1369" s="48">
        <f t="shared" si="25415"/>
        <v>0</v>
      </c>
      <c r="AD1369" s="48">
        <f t="shared" si="25415"/>
        <v>0</v>
      </c>
      <c r="AE1369" s="48">
        <f t="shared" si="25415"/>
        <v>0</v>
      </c>
      <c r="AF1369" s="48">
        <f t="shared" si="25415"/>
        <v>0</v>
      </c>
      <c r="AG1369" s="48">
        <f t="shared" si="25415"/>
        <v>0</v>
      </c>
      <c r="AH1369" s="48">
        <f t="shared" si="25415"/>
        <v>0</v>
      </c>
      <c r="AI1369" s="48">
        <f t="shared" si="25415"/>
        <v>0</v>
      </c>
      <c r="AJ1369" s="48">
        <f t="shared" si="25415"/>
        <v>0</v>
      </c>
      <c r="AK1369" s="48">
        <f t="shared" si="25415"/>
        <v>0</v>
      </c>
      <c r="AL1369" s="48">
        <f t="shared" si="25415"/>
        <v>0</v>
      </c>
      <c r="AM1369" s="48">
        <f t="shared" si="25415"/>
        <v>0</v>
      </c>
      <c r="AN1369" s="48">
        <f t="shared" si="25415"/>
        <v>0</v>
      </c>
      <c r="AO1369" s="48">
        <f t="shared" si="25415"/>
        <v>0</v>
      </c>
      <c r="AP1369" s="48">
        <f t="shared" si="25415"/>
        <v>0</v>
      </c>
      <c r="AQ1369" s="48">
        <f t="shared" si="25415"/>
        <v>0</v>
      </c>
      <c r="AR1369" s="48">
        <f t="shared" si="25415"/>
        <v>0</v>
      </c>
      <c r="AS1369" s="48">
        <f t="shared" si="25415"/>
        <v>0</v>
      </c>
      <c r="AT1369" s="48">
        <f t="shared" si="25415"/>
        <v>0</v>
      </c>
      <c r="AU1369" s="48">
        <f t="shared" si="25415"/>
        <v>0</v>
      </c>
      <c r="AV1369" s="48">
        <f t="shared" si="25415"/>
        <v>0</v>
      </c>
      <c r="AW1369" s="48">
        <f t="shared" si="25415"/>
        <v>0</v>
      </c>
      <c r="AX1369" s="48">
        <f t="shared" si="25415"/>
        <v>0</v>
      </c>
      <c r="AY1369" s="48">
        <f t="shared" si="25415"/>
        <v>0</v>
      </c>
      <c r="AZ1369" s="48">
        <f t="shared" si="25415"/>
        <v>0</v>
      </c>
      <c r="BA1369" s="48">
        <f t="shared" si="25415"/>
        <v>0</v>
      </c>
      <c r="BB1369" s="48">
        <f t="shared" si="25415"/>
        <v>0</v>
      </c>
      <c r="BC1369" s="48"/>
      <c r="BE1369" t="s">
        <v>177</v>
      </c>
      <c r="BF1369">
        <f>BF1368*N1369</f>
        <v>0</v>
      </c>
      <c r="BG1369">
        <f t="shared" ref="BG1369" si="25416">BG1368*O1369</f>
        <v>0</v>
      </c>
      <c r="BH1369">
        <f t="shared" ref="BH1369" si="25417">BH1368*P1369</f>
        <v>0</v>
      </c>
      <c r="BI1369">
        <f t="shared" ref="BI1369" si="25418">BI1368*Q1369</f>
        <v>0</v>
      </c>
      <c r="BJ1369">
        <f t="shared" ref="BJ1369" si="25419">BJ1368*R1369</f>
        <v>0</v>
      </c>
      <c r="BK1369">
        <f t="shared" ref="BK1369" si="25420">BK1368*S1369</f>
        <v>0</v>
      </c>
      <c r="BL1369">
        <f t="shared" ref="BL1369" si="25421">BL1368*T1369</f>
        <v>0</v>
      </c>
      <c r="BM1369">
        <f t="shared" ref="BM1369" si="25422">BM1368*U1369</f>
        <v>0</v>
      </c>
      <c r="BN1369">
        <f t="shared" ref="BN1369" si="25423">BN1368*V1369</f>
        <v>0</v>
      </c>
      <c r="BO1369">
        <f t="shared" ref="BO1369" si="25424">BO1368*W1369</f>
        <v>0</v>
      </c>
      <c r="BP1369">
        <f t="shared" ref="BP1369" si="25425">BP1368*X1369</f>
        <v>0</v>
      </c>
      <c r="BQ1369">
        <f t="shared" ref="BQ1369" si="25426">BQ1368*Y1369</f>
        <v>0</v>
      </c>
      <c r="BR1369">
        <f t="shared" ref="BR1369" si="25427">BR1368*Z1369</f>
        <v>0</v>
      </c>
      <c r="BS1369">
        <f t="shared" ref="BS1369" si="25428">BS1368*AA1369</f>
        <v>0</v>
      </c>
      <c r="BT1369">
        <f t="shared" ref="BT1369" si="25429">BT1368*AB1369</f>
        <v>0</v>
      </c>
      <c r="BU1369">
        <f t="shared" ref="BU1369" si="25430">BU1368*AC1369</f>
        <v>0</v>
      </c>
      <c r="BV1369">
        <f t="shared" ref="BV1369" si="25431">BV1368*AD1369</f>
        <v>0</v>
      </c>
      <c r="BW1369">
        <f t="shared" ref="BW1369" si="25432">BW1368*AE1369</f>
        <v>0</v>
      </c>
      <c r="BX1369">
        <f t="shared" ref="BX1369" si="25433">BX1368*AF1369</f>
        <v>0</v>
      </c>
      <c r="BY1369">
        <f t="shared" ref="BY1369" si="25434">BY1368*AG1369</f>
        <v>0</v>
      </c>
      <c r="BZ1369">
        <f t="shared" ref="BZ1369" si="25435">BZ1368*AH1369</f>
        <v>0</v>
      </c>
      <c r="CA1369">
        <f t="shared" ref="CA1369" si="25436">CA1368*AI1369</f>
        <v>0</v>
      </c>
      <c r="CB1369">
        <f t="shared" ref="CB1369" si="25437">CB1368*AJ1369</f>
        <v>0</v>
      </c>
      <c r="CC1369">
        <f t="shared" ref="CC1369" si="25438">CC1368*AK1369</f>
        <v>0</v>
      </c>
      <c r="CD1369">
        <f t="shared" ref="CD1369" si="25439">CD1368*AL1369</f>
        <v>0</v>
      </c>
      <c r="CE1369">
        <f t="shared" ref="CE1369" si="25440">CE1368*AM1369</f>
        <v>0</v>
      </c>
      <c r="CF1369">
        <f t="shared" ref="CF1369" si="25441">CF1368*AN1369</f>
        <v>0</v>
      </c>
      <c r="CG1369">
        <f t="shared" ref="CG1369" si="25442">CG1368*AO1369</f>
        <v>0</v>
      </c>
      <c r="CH1369">
        <f t="shared" ref="CH1369" si="25443">CH1368*AP1369</f>
        <v>0</v>
      </c>
      <c r="CI1369">
        <f t="shared" ref="CI1369" si="25444">CI1368*AQ1369</f>
        <v>0</v>
      </c>
      <c r="CJ1369">
        <f t="shared" ref="CJ1369" si="25445">CJ1368*AR1369</f>
        <v>0</v>
      </c>
      <c r="CK1369">
        <f t="shared" ref="CK1369" si="25446">CK1368*AS1369</f>
        <v>0</v>
      </c>
      <c r="CL1369">
        <f t="shared" ref="CL1369" si="25447">CL1368*AT1369</f>
        <v>0</v>
      </c>
      <c r="CM1369">
        <f t="shared" ref="CM1369" si="25448">CM1368*AU1369</f>
        <v>0</v>
      </c>
      <c r="CN1369">
        <f t="shared" ref="CN1369" si="25449">CN1368*AV1369</f>
        <v>0</v>
      </c>
      <c r="CO1369">
        <f t="shared" ref="CO1369" si="25450">CO1368*AW1369</f>
        <v>0</v>
      </c>
      <c r="CP1369">
        <f t="shared" ref="CP1369" si="25451">CP1368*AX1369</f>
        <v>0</v>
      </c>
      <c r="CQ1369">
        <f t="shared" ref="CQ1369" si="25452">CQ1368*AY1369</f>
        <v>0</v>
      </c>
      <c r="CR1369">
        <f t="shared" ref="CR1369" si="25453">CR1368*AZ1369</f>
        <v>0</v>
      </c>
      <c r="CS1369">
        <f t="shared" ref="CS1369" si="25454">CS1368*BA1369</f>
        <v>0</v>
      </c>
      <c r="CT1369">
        <f t="shared" ref="CT1369" si="25455">CT1368*BB1369</f>
        <v>0</v>
      </c>
    </row>
    <row r="1370" spans="1:98" x14ac:dyDescent="0.3">
      <c r="F1370" s="91">
        <f>F1369</f>
        <v>80</v>
      </c>
      <c r="G1370" s="91">
        <f>G1369</f>
        <v>80</v>
      </c>
      <c r="H1370" s="4">
        <f>H1369</f>
        <v>1</v>
      </c>
      <c r="I1370">
        <v>5</v>
      </c>
      <c r="J1370" s="48">
        <f t="shared" ref="J1370:J1409" si="25456">IF(AND(I1370&gt;=F1370,I1370&lt;=G1370+1),H1370,0)</f>
        <v>0</v>
      </c>
      <c r="K1370" s="48">
        <f t="shared" ref="K1370:K1375" si="25457">IF(IF(AND(I1370&gt;=(F1370*2),I1370&lt;=G1370+F1370+(G1370-F1370+5)+1),((H1370)^2)*(I1371-F1370*2)/5,0)&lt;=H1370,IF(AND(I1370&gt;=(F1370*2),I1370&lt;=G1370+F1370+(G1370-F1370+5)+1),((H1370)^2)*(I1371-F1370*2)/5,0),(K1369-H1370^2))</f>
        <v>0</v>
      </c>
      <c r="L1370" s="98">
        <f t="shared" ref="L1370:L1409" si="25458">IF(IF(AND(I1370&gt;=(F1370*3),I1370&lt;=G1370+F1370+F1370+(G1370-F1370+5)+1),((H1370)^3)*(I1371-F1370*3)/5,0)&lt;=H1370,IF(AND(I1370&gt;=(F1370*3),I1370&lt;=G1370+F1370+F1370+(G1370-F1370+5)+1),((H1370)^3)*(I1371-F1370*3)/5,0),(L1369-H1370^3))</f>
        <v>0</v>
      </c>
      <c r="M1370" s="48"/>
      <c r="N1370" s="48"/>
      <c r="O1370" s="48">
        <f>$J1370+$K1370+$L1370</f>
        <v>0</v>
      </c>
      <c r="P1370" s="48">
        <f t="shared" si="25415"/>
        <v>0</v>
      </c>
      <c r="Q1370" s="48">
        <f t="shared" si="25415"/>
        <v>0</v>
      </c>
      <c r="R1370" s="48">
        <f t="shared" si="25415"/>
        <v>0</v>
      </c>
      <c r="S1370" s="48">
        <f t="shared" si="25415"/>
        <v>0</v>
      </c>
      <c r="T1370" s="48">
        <f t="shared" si="25415"/>
        <v>0</v>
      </c>
      <c r="U1370" s="48">
        <f t="shared" si="25415"/>
        <v>0</v>
      </c>
      <c r="V1370" s="48">
        <f t="shared" si="25415"/>
        <v>0</v>
      </c>
      <c r="W1370" s="48">
        <f t="shared" si="25415"/>
        <v>0</v>
      </c>
      <c r="X1370" s="48">
        <f t="shared" si="25415"/>
        <v>0</v>
      </c>
      <c r="Y1370" s="48">
        <f t="shared" si="25415"/>
        <v>0</v>
      </c>
      <c r="Z1370" s="48">
        <f t="shared" si="25415"/>
        <v>0</v>
      </c>
      <c r="AA1370" s="48">
        <f t="shared" si="25415"/>
        <v>0</v>
      </c>
      <c r="AB1370" s="48">
        <f t="shared" si="25415"/>
        <v>0</v>
      </c>
      <c r="AC1370" s="48">
        <f t="shared" si="25415"/>
        <v>0</v>
      </c>
      <c r="AD1370" s="48">
        <f t="shared" si="25415"/>
        <v>0</v>
      </c>
      <c r="AE1370" s="48">
        <f t="shared" si="25415"/>
        <v>0</v>
      </c>
      <c r="AF1370" s="48">
        <f t="shared" si="25415"/>
        <v>0</v>
      </c>
      <c r="AG1370" s="48">
        <f t="shared" si="25415"/>
        <v>0</v>
      </c>
      <c r="AH1370" s="48">
        <f t="shared" si="25415"/>
        <v>0</v>
      </c>
      <c r="AI1370" s="48">
        <f t="shared" si="25415"/>
        <v>0</v>
      </c>
      <c r="AJ1370" s="48">
        <f t="shared" si="25415"/>
        <v>0</v>
      </c>
      <c r="AK1370" s="48">
        <f t="shared" si="25415"/>
        <v>0</v>
      </c>
      <c r="AL1370" s="48">
        <f t="shared" si="25415"/>
        <v>0</v>
      </c>
      <c r="AM1370" s="48">
        <f t="shared" si="25415"/>
        <v>0</v>
      </c>
      <c r="AN1370" s="48">
        <f t="shared" si="25415"/>
        <v>0</v>
      </c>
      <c r="AO1370" s="48">
        <f t="shared" si="25415"/>
        <v>0</v>
      </c>
      <c r="AP1370" s="48">
        <f t="shared" si="25415"/>
        <v>0</v>
      </c>
      <c r="AQ1370" s="48">
        <f t="shared" si="25415"/>
        <v>0</v>
      </c>
      <c r="AR1370" s="48">
        <f t="shared" si="25415"/>
        <v>0</v>
      </c>
      <c r="AS1370" s="48">
        <f t="shared" si="25415"/>
        <v>0</v>
      </c>
      <c r="AT1370" s="48">
        <f t="shared" si="25415"/>
        <v>0</v>
      </c>
      <c r="AU1370" s="48">
        <f t="shared" si="25415"/>
        <v>0</v>
      </c>
      <c r="AV1370" s="48">
        <f t="shared" si="25415"/>
        <v>0</v>
      </c>
      <c r="AW1370" s="48">
        <f t="shared" si="25415"/>
        <v>0</v>
      </c>
      <c r="AX1370" s="48">
        <f t="shared" si="25415"/>
        <v>0</v>
      </c>
      <c r="AY1370" s="48">
        <f t="shared" si="25415"/>
        <v>0</v>
      </c>
      <c r="AZ1370" s="48">
        <f t="shared" si="25415"/>
        <v>0</v>
      </c>
      <c r="BA1370" s="48">
        <f t="shared" si="25415"/>
        <v>0</v>
      </c>
      <c r="BB1370" s="48">
        <f t="shared" si="25415"/>
        <v>0</v>
      </c>
      <c r="BC1370" s="48"/>
      <c r="BE1370" t="s">
        <v>178</v>
      </c>
      <c r="BG1370">
        <f>BF1368*O1370</f>
        <v>0</v>
      </c>
      <c r="BH1370">
        <f t="shared" ref="BH1370" si="25459">BG1368*P1370</f>
        <v>0</v>
      </c>
      <c r="BI1370">
        <f t="shared" ref="BI1370" si="25460">BH1368*Q1370</f>
        <v>0</v>
      </c>
      <c r="BJ1370">
        <f t="shared" ref="BJ1370" si="25461">BI1368*R1370</f>
        <v>0</v>
      </c>
      <c r="BK1370">
        <f t="shared" ref="BK1370" si="25462">BJ1368*S1370</f>
        <v>0</v>
      </c>
      <c r="BL1370">
        <f t="shared" ref="BL1370" si="25463">BK1368*T1370</f>
        <v>0</v>
      </c>
      <c r="BM1370">
        <f t="shared" ref="BM1370" si="25464">BL1368*U1370</f>
        <v>0</v>
      </c>
      <c r="BN1370">
        <f t="shared" ref="BN1370" si="25465">BM1368*V1370</f>
        <v>0</v>
      </c>
      <c r="BO1370">
        <f t="shared" ref="BO1370" si="25466">BN1368*W1370</f>
        <v>0</v>
      </c>
      <c r="BP1370">
        <f t="shared" ref="BP1370" si="25467">BO1368*X1370</f>
        <v>0</v>
      </c>
      <c r="BQ1370">
        <f t="shared" ref="BQ1370" si="25468">BP1368*Y1370</f>
        <v>0</v>
      </c>
      <c r="BR1370">
        <f t="shared" ref="BR1370" si="25469">BQ1368*Z1370</f>
        <v>0</v>
      </c>
      <c r="BS1370">
        <f t="shared" ref="BS1370" si="25470">BR1368*AA1370</f>
        <v>0</v>
      </c>
      <c r="BT1370">
        <f t="shared" ref="BT1370" si="25471">BS1368*AB1370</f>
        <v>0</v>
      </c>
      <c r="BU1370">
        <f t="shared" ref="BU1370" si="25472">BT1368*AC1370</f>
        <v>0</v>
      </c>
      <c r="BV1370">
        <f t="shared" ref="BV1370" si="25473">BU1368*AD1370</f>
        <v>0</v>
      </c>
      <c r="BW1370">
        <f t="shared" ref="BW1370" si="25474">BV1368*AE1370</f>
        <v>0</v>
      </c>
      <c r="BX1370">
        <f t="shared" ref="BX1370" si="25475">BW1368*AF1370</f>
        <v>0</v>
      </c>
      <c r="BY1370">
        <f t="shared" ref="BY1370" si="25476">BX1368*AG1370</f>
        <v>0</v>
      </c>
      <c r="BZ1370">
        <f t="shared" ref="BZ1370" si="25477">BY1368*AH1370</f>
        <v>0</v>
      </c>
      <c r="CA1370">
        <f t="shared" ref="CA1370" si="25478">BZ1368*AI1370</f>
        <v>0</v>
      </c>
      <c r="CB1370">
        <f t="shared" ref="CB1370" si="25479">CA1368*AJ1370</f>
        <v>0</v>
      </c>
      <c r="CC1370">
        <f t="shared" ref="CC1370" si="25480">CB1368*AK1370</f>
        <v>0</v>
      </c>
      <c r="CD1370">
        <f t="shared" ref="CD1370" si="25481">CC1368*AL1370</f>
        <v>0</v>
      </c>
      <c r="CE1370">
        <f t="shared" ref="CE1370" si="25482">CD1368*AM1370</f>
        <v>0</v>
      </c>
      <c r="CF1370">
        <f t="shared" ref="CF1370" si="25483">CE1368*AN1370</f>
        <v>0</v>
      </c>
      <c r="CG1370">
        <f t="shared" ref="CG1370" si="25484">CF1368*AO1370</f>
        <v>0</v>
      </c>
      <c r="CH1370">
        <f t="shared" ref="CH1370" si="25485">CG1368*AP1370</f>
        <v>0</v>
      </c>
      <c r="CI1370">
        <f t="shared" ref="CI1370" si="25486">CH1368*AQ1370</f>
        <v>0</v>
      </c>
      <c r="CJ1370">
        <f t="shared" ref="CJ1370" si="25487">CI1368*AR1370</f>
        <v>0</v>
      </c>
      <c r="CK1370">
        <f t="shared" ref="CK1370" si="25488">CJ1368*AS1370</f>
        <v>0</v>
      </c>
      <c r="CL1370">
        <f t="shared" ref="CL1370" si="25489">CK1368*AT1370</f>
        <v>0</v>
      </c>
      <c r="CM1370">
        <f t="shared" ref="CM1370" si="25490">CL1368*AU1370</f>
        <v>0</v>
      </c>
      <c r="CN1370">
        <f t="shared" ref="CN1370" si="25491">CM1368*AV1370</f>
        <v>0</v>
      </c>
      <c r="CO1370">
        <f t="shared" ref="CO1370" si="25492">CN1368*AW1370</f>
        <v>0</v>
      </c>
      <c r="CP1370">
        <f t="shared" ref="CP1370" si="25493">CO1368*AX1370</f>
        <v>0</v>
      </c>
      <c r="CQ1370">
        <f t="shared" ref="CQ1370" si="25494">CP1368*AY1370</f>
        <v>0</v>
      </c>
      <c r="CR1370">
        <f t="shared" ref="CR1370" si="25495">CQ1368*AZ1370</f>
        <v>0</v>
      </c>
      <c r="CS1370">
        <f t="shared" ref="CS1370" si="25496">CR1368*BA1370</f>
        <v>0</v>
      </c>
      <c r="CT1370">
        <f t="shared" ref="CT1370" si="25497">CS1368*BB1370</f>
        <v>0</v>
      </c>
    </row>
    <row r="1371" spans="1:98" x14ac:dyDescent="0.3">
      <c r="E1371" s="4"/>
      <c r="F1371" s="91">
        <f t="shared" ref="F1371:H1371" si="25498">F1370</f>
        <v>80</v>
      </c>
      <c r="G1371" s="91">
        <f t="shared" si="25498"/>
        <v>80</v>
      </c>
      <c r="H1371" s="4">
        <f t="shared" si="25498"/>
        <v>1</v>
      </c>
      <c r="I1371">
        <v>10</v>
      </c>
      <c r="J1371" s="48">
        <f t="shared" si="25456"/>
        <v>0</v>
      </c>
      <c r="K1371" s="48">
        <f t="shared" si="25457"/>
        <v>0</v>
      </c>
      <c r="L1371" s="98">
        <f t="shared" si="25458"/>
        <v>0</v>
      </c>
      <c r="M1371" s="48"/>
      <c r="N1371" s="48"/>
      <c r="O1371" s="48"/>
      <c r="P1371" s="48">
        <f>$J1371+$K1371+$L1371</f>
        <v>0</v>
      </c>
      <c r="Q1371" s="48">
        <f t="shared" si="25415"/>
        <v>0</v>
      </c>
      <c r="R1371" s="48">
        <f t="shared" si="25415"/>
        <v>0</v>
      </c>
      <c r="S1371" s="48">
        <f t="shared" si="25415"/>
        <v>0</v>
      </c>
      <c r="T1371" s="48">
        <f t="shared" si="25415"/>
        <v>0</v>
      </c>
      <c r="U1371" s="48">
        <f t="shared" si="25415"/>
        <v>0</v>
      </c>
      <c r="V1371" s="48">
        <f t="shared" si="25415"/>
        <v>0</v>
      </c>
      <c r="W1371" s="48">
        <f t="shared" si="25415"/>
        <v>0</v>
      </c>
      <c r="X1371" s="48">
        <f t="shared" si="25415"/>
        <v>0</v>
      </c>
      <c r="Y1371" s="48">
        <f t="shared" si="25415"/>
        <v>0</v>
      </c>
      <c r="Z1371" s="48">
        <f t="shared" si="25415"/>
        <v>0</v>
      </c>
      <c r="AA1371" s="48">
        <f t="shared" si="25415"/>
        <v>0</v>
      </c>
      <c r="AB1371" s="48">
        <f t="shared" si="25415"/>
        <v>0</v>
      </c>
      <c r="AC1371" s="48">
        <f t="shared" si="25415"/>
        <v>0</v>
      </c>
      <c r="AD1371" s="48">
        <f t="shared" si="25415"/>
        <v>0</v>
      </c>
      <c r="AE1371" s="48">
        <f t="shared" si="25415"/>
        <v>0</v>
      </c>
      <c r="AF1371" s="48">
        <f t="shared" si="25415"/>
        <v>0</v>
      </c>
      <c r="AG1371" s="48">
        <f t="shared" si="25415"/>
        <v>0</v>
      </c>
      <c r="AH1371" s="48">
        <f t="shared" si="25415"/>
        <v>0</v>
      </c>
      <c r="AI1371" s="48">
        <f t="shared" si="25415"/>
        <v>0</v>
      </c>
      <c r="AJ1371" s="48">
        <f t="shared" si="25415"/>
        <v>0</v>
      </c>
      <c r="AK1371" s="48">
        <f t="shared" si="25415"/>
        <v>0</v>
      </c>
      <c r="AL1371" s="48">
        <f t="shared" si="25415"/>
        <v>0</v>
      </c>
      <c r="AM1371" s="48">
        <f t="shared" si="25415"/>
        <v>0</v>
      </c>
      <c r="AN1371" s="48">
        <f t="shared" si="25415"/>
        <v>0</v>
      </c>
      <c r="AO1371" s="48">
        <f t="shared" si="25415"/>
        <v>0</v>
      </c>
      <c r="AP1371" s="48">
        <f t="shared" si="25415"/>
        <v>0</v>
      </c>
      <c r="AQ1371" s="48">
        <f t="shared" si="25415"/>
        <v>0</v>
      </c>
      <c r="AR1371" s="48">
        <f t="shared" si="25415"/>
        <v>0</v>
      </c>
      <c r="AS1371" s="48">
        <f t="shared" si="25415"/>
        <v>0</v>
      </c>
      <c r="AT1371" s="48">
        <f t="shared" si="25415"/>
        <v>0</v>
      </c>
      <c r="AU1371" s="48">
        <f t="shared" si="25415"/>
        <v>0</v>
      </c>
      <c r="AV1371" s="48">
        <f t="shared" si="25415"/>
        <v>0</v>
      </c>
      <c r="AW1371" s="48">
        <f t="shared" si="25415"/>
        <v>0</v>
      </c>
      <c r="AX1371" s="48">
        <f t="shared" si="25415"/>
        <v>0</v>
      </c>
      <c r="AY1371" s="48">
        <f t="shared" si="25415"/>
        <v>0</v>
      </c>
      <c r="AZ1371" s="48">
        <f t="shared" si="25415"/>
        <v>0</v>
      </c>
      <c r="BA1371" s="48">
        <f t="shared" si="25415"/>
        <v>0</v>
      </c>
      <c r="BB1371" s="48">
        <f t="shared" si="25415"/>
        <v>0</v>
      </c>
      <c r="BC1371" s="48"/>
      <c r="BE1371" t="s">
        <v>179</v>
      </c>
      <c r="BH1371">
        <f>BF1368*P1371</f>
        <v>0</v>
      </c>
      <c r="BI1371">
        <f t="shared" ref="BI1371" si="25499">BG1368*Q1371</f>
        <v>0</v>
      </c>
      <c r="BJ1371">
        <f t="shared" ref="BJ1371" si="25500">BH1368*R1371</f>
        <v>0</v>
      </c>
      <c r="BK1371">
        <f t="shared" ref="BK1371" si="25501">BI1368*S1371</f>
        <v>0</v>
      </c>
      <c r="BL1371">
        <f t="shared" ref="BL1371" si="25502">BJ1368*T1371</f>
        <v>0</v>
      </c>
      <c r="BM1371">
        <f t="shared" ref="BM1371" si="25503">BK1368*U1371</f>
        <v>0</v>
      </c>
      <c r="BN1371">
        <f t="shared" ref="BN1371" si="25504">BL1368*V1371</f>
        <v>0</v>
      </c>
      <c r="BO1371">
        <f t="shared" ref="BO1371" si="25505">BM1368*W1371</f>
        <v>0</v>
      </c>
      <c r="BP1371">
        <f t="shared" ref="BP1371" si="25506">BN1368*X1371</f>
        <v>0</v>
      </c>
      <c r="BQ1371">
        <f t="shared" ref="BQ1371" si="25507">BO1368*Y1371</f>
        <v>0</v>
      </c>
      <c r="BR1371">
        <f t="shared" ref="BR1371" si="25508">BP1368*Z1371</f>
        <v>0</v>
      </c>
      <c r="BS1371">
        <f t="shared" ref="BS1371" si="25509">BQ1368*AA1371</f>
        <v>0</v>
      </c>
      <c r="BT1371">
        <f t="shared" ref="BT1371" si="25510">BR1368*AB1371</f>
        <v>0</v>
      </c>
      <c r="BU1371">
        <f t="shared" ref="BU1371" si="25511">BS1368*AC1371</f>
        <v>0</v>
      </c>
      <c r="BV1371">
        <f t="shared" ref="BV1371" si="25512">BT1368*AD1371</f>
        <v>0</v>
      </c>
      <c r="BW1371">
        <f t="shared" ref="BW1371" si="25513">BU1368*AE1371</f>
        <v>0</v>
      </c>
      <c r="BX1371">
        <f t="shared" ref="BX1371" si="25514">BV1368*AF1371</f>
        <v>0</v>
      </c>
      <c r="BY1371">
        <f t="shared" ref="BY1371" si="25515">BW1368*AG1371</f>
        <v>0</v>
      </c>
      <c r="BZ1371">
        <f t="shared" ref="BZ1371" si="25516">BX1368*AH1371</f>
        <v>0</v>
      </c>
      <c r="CA1371">
        <f t="shared" ref="CA1371" si="25517">BY1368*AI1371</f>
        <v>0</v>
      </c>
      <c r="CB1371">
        <f t="shared" ref="CB1371" si="25518">BZ1368*AJ1371</f>
        <v>0</v>
      </c>
      <c r="CC1371">
        <f t="shared" ref="CC1371" si="25519">CA1368*AK1371</f>
        <v>0</v>
      </c>
      <c r="CD1371">
        <f t="shared" ref="CD1371" si="25520">CB1368*AL1371</f>
        <v>0</v>
      </c>
      <c r="CE1371">
        <f t="shared" ref="CE1371" si="25521">CC1368*AM1371</f>
        <v>0</v>
      </c>
      <c r="CF1371">
        <f t="shared" ref="CF1371" si="25522">CD1368*AN1371</f>
        <v>0</v>
      </c>
      <c r="CG1371">
        <f t="shared" ref="CG1371" si="25523">CE1368*AO1371</f>
        <v>0</v>
      </c>
      <c r="CH1371">
        <f t="shared" ref="CH1371" si="25524">CF1368*AP1371</f>
        <v>0</v>
      </c>
      <c r="CI1371">
        <f t="shared" ref="CI1371" si="25525">CG1368*AQ1371</f>
        <v>0</v>
      </c>
      <c r="CJ1371">
        <f t="shared" ref="CJ1371" si="25526">CH1368*AR1371</f>
        <v>0</v>
      </c>
      <c r="CK1371">
        <f t="shared" ref="CK1371" si="25527">CI1368*AS1371</f>
        <v>0</v>
      </c>
      <c r="CL1371">
        <f t="shared" ref="CL1371" si="25528">CJ1368*AT1371</f>
        <v>0</v>
      </c>
      <c r="CM1371">
        <f t="shared" ref="CM1371" si="25529">CK1368*AU1371</f>
        <v>0</v>
      </c>
      <c r="CN1371">
        <f t="shared" ref="CN1371" si="25530">CL1368*AV1371</f>
        <v>0</v>
      </c>
      <c r="CO1371">
        <f t="shared" ref="CO1371" si="25531">CM1368*AW1371</f>
        <v>0</v>
      </c>
      <c r="CP1371">
        <f t="shared" ref="CP1371" si="25532">CN1368*AX1371</f>
        <v>0</v>
      </c>
      <c r="CQ1371">
        <f t="shared" ref="CQ1371" si="25533">CO1368*AY1371</f>
        <v>0</v>
      </c>
      <c r="CR1371">
        <f t="shared" ref="CR1371" si="25534">CP1368*AZ1371</f>
        <v>0</v>
      </c>
      <c r="CS1371">
        <f t="shared" ref="CS1371" si="25535">CQ1368*BA1371</f>
        <v>0</v>
      </c>
      <c r="CT1371">
        <f t="shared" ref="CT1371" si="25536">CR1368*BB1371</f>
        <v>0</v>
      </c>
    </row>
    <row r="1372" spans="1:98" x14ac:dyDescent="0.3">
      <c r="F1372" s="91">
        <f t="shared" ref="F1372:H1372" si="25537">F1371</f>
        <v>80</v>
      </c>
      <c r="G1372" s="91">
        <f t="shared" si="25537"/>
        <v>80</v>
      </c>
      <c r="H1372" s="4">
        <f t="shared" si="25537"/>
        <v>1</v>
      </c>
      <c r="I1372">
        <v>15</v>
      </c>
      <c r="J1372" s="48">
        <f t="shared" si="25456"/>
        <v>0</v>
      </c>
      <c r="K1372" s="48">
        <f t="shared" si="25457"/>
        <v>0</v>
      </c>
      <c r="L1372" s="98">
        <f t="shared" si="25458"/>
        <v>0</v>
      </c>
      <c r="M1372" s="48"/>
      <c r="N1372" s="48"/>
      <c r="O1372" s="48"/>
      <c r="P1372" s="48"/>
      <c r="Q1372" s="48">
        <f>$J1372+$K1372+$L1372</f>
        <v>0</v>
      </c>
      <c r="R1372" s="48">
        <f t="shared" si="25415"/>
        <v>0</v>
      </c>
      <c r="S1372" s="48">
        <f t="shared" si="25415"/>
        <v>0</v>
      </c>
      <c r="T1372" s="48">
        <f t="shared" si="25415"/>
        <v>0</v>
      </c>
      <c r="U1372" s="48">
        <f t="shared" si="25415"/>
        <v>0</v>
      </c>
      <c r="V1372" s="48">
        <f t="shared" si="25415"/>
        <v>0</v>
      </c>
      <c r="W1372" s="48">
        <f t="shared" si="25415"/>
        <v>0</v>
      </c>
      <c r="X1372" s="48">
        <f t="shared" si="25415"/>
        <v>0</v>
      </c>
      <c r="Y1372" s="48">
        <f t="shared" si="25415"/>
        <v>0</v>
      </c>
      <c r="Z1372" s="48">
        <f t="shared" si="25415"/>
        <v>0</v>
      </c>
      <c r="AA1372" s="48">
        <f t="shared" si="25415"/>
        <v>0</v>
      </c>
      <c r="AB1372" s="48">
        <f t="shared" si="25415"/>
        <v>0</v>
      </c>
      <c r="AC1372" s="48">
        <f t="shared" si="25415"/>
        <v>0</v>
      </c>
      <c r="AD1372" s="48">
        <f t="shared" si="25415"/>
        <v>0</v>
      </c>
      <c r="AE1372" s="48">
        <f t="shared" si="25415"/>
        <v>0</v>
      </c>
      <c r="AF1372" s="48">
        <f t="shared" si="25415"/>
        <v>0</v>
      </c>
      <c r="AG1372" s="48">
        <f t="shared" si="25415"/>
        <v>0</v>
      </c>
      <c r="AH1372" s="48">
        <f t="shared" si="25415"/>
        <v>0</v>
      </c>
      <c r="AI1372" s="48">
        <f t="shared" si="25415"/>
        <v>0</v>
      </c>
      <c r="AJ1372" s="48">
        <f t="shared" si="25415"/>
        <v>0</v>
      </c>
      <c r="AK1372" s="48">
        <f t="shared" si="25415"/>
        <v>0</v>
      </c>
      <c r="AL1372" s="48">
        <f t="shared" si="25415"/>
        <v>0</v>
      </c>
      <c r="AM1372" s="48">
        <f t="shared" si="25415"/>
        <v>0</v>
      </c>
      <c r="AN1372" s="48">
        <f t="shared" si="25415"/>
        <v>0</v>
      </c>
      <c r="AO1372" s="48">
        <f t="shared" si="25415"/>
        <v>0</v>
      </c>
      <c r="AP1372" s="48">
        <f t="shared" si="25415"/>
        <v>0</v>
      </c>
      <c r="AQ1372" s="48">
        <f t="shared" si="25415"/>
        <v>0</v>
      </c>
      <c r="AR1372" s="48">
        <f t="shared" si="25415"/>
        <v>0</v>
      </c>
      <c r="AS1372" s="48">
        <f t="shared" si="25415"/>
        <v>0</v>
      </c>
      <c r="AT1372" s="48">
        <f t="shared" si="25415"/>
        <v>0</v>
      </c>
      <c r="AU1372" s="48">
        <f t="shared" si="25415"/>
        <v>0</v>
      </c>
      <c r="AV1372" s="48">
        <f t="shared" si="25415"/>
        <v>0</v>
      </c>
      <c r="AW1372" s="48">
        <f t="shared" si="25415"/>
        <v>0</v>
      </c>
      <c r="AX1372" s="48">
        <f t="shared" si="25415"/>
        <v>0</v>
      </c>
      <c r="AY1372" s="48">
        <f t="shared" si="25415"/>
        <v>0</v>
      </c>
      <c r="AZ1372" s="48">
        <f t="shared" si="25415"/>
        <v>0</v>
      </c>
      <c r="BA1372" s="48">
        <f t="shared" si="25415"/>
        <v>0</v>
      </c>
      <c r="BB1372" s="48">
        <f t="shared" si="25415"/>
        <v>0</v>
      </c>
      <c r="BC1372" s="48"/>
      <c r="BE1372" t="s">
        <v>180</v>
      </c>
      <c r="BI1372">
        <f>BF1368*Q1372</f>
        <v>0</v>
      </c>
      <c r="BJ1372">
        <f t="shared" ref="BJ1372" si="25538">BG1368*R1372</f>
        <v>0</v>
      </c>
      <c r="BK1372">
        <f t="shared" ref="BK1372" si="25539">BH1368*S1372</f>
        <v>0</v>
      </c>
      <c r="BL1372">
        <f t="shared" ref="BL1372" si="25540">BI1368*T1372</f>
        <v>0</v>
      </c>
      <c r="BM1372">
        <f t="shared" ref="BM1372" si="25541">BJ1368*U1372</f>
        <v>0</v>
      </c>
      <c r="BN1372">
        <f t="shared" ref="BN1372" si="25542">BK1368*V1372</f>
        <v>0</v>
      </c>
      <c r="BO1372">
        <f t="shared" ref="BO1372" si="25543">BL1368*W1372</f>
        <v>0</v>
      </c>
      <c r="BP1372">
        <f t="shared" ref="BP1372" si="25544">BM1368*X1372</f>
        <v>0</v>
      </c>
      <c r="BQ1372">
        <f t="shared" ref="BQ1372" si="25545">BN1368*Y1372</f>
        <v>0</v>
      </c>
      <c r="BR1372">
        <f t="shared" ref="BR1372" si="25546">BO1368*Z1372</f>
        <v>0</v>
      </c>
      <c r="BS1372">
        <f t="shared" ref="BS1372" si="25547">BP1368*AA1372</f>
        <v>0</v>
      </c>
      <c r="BT1372">
        <f t="shared" ref="BT1372" si="25548">BQ1368*AB1372</f>
        <v>0</v>
      </c>
      <c r="BU1372">
        <f t="shared" ref="BU1372" si="25549">BR1368*AC1372</f>
        <v>0</v>
      </c>
      <c r="BV1372">
        <f t="shared" ref="BV1372" si="25550">BS1368*AD1372</f>
        <v>0</v>
      </c>
      <c r="BW1372">
        <f t="shared" ref="BW1372" si="25551">BT1368*AE1372</f>
        <v>0</v>
      </c>
      <c r="BX1372">
        <f t="shared" ref="BX1372" si="25552">BU1368*AF1372</f>
        <v>0</v>
      </c>
      <c r="BY1372">
        <f t="shared" ref="BY1372" si="25553">BV1368*AG1372</f>
        <v>0</v>
      </c>
      <c r="BZ1372">
        <f t="shared" ref="BZ1372" si="25554">BW1368*AH1372</f>
        <v>0</v>
      </c>
      <c r="CA1372">
        <f t="shared" ref="CA1372" si="25555">BX1368*AI1372</f>
        <v>0</v>
      </c>
      <c r="CB1372">
        <f t="shared" ref="CB1372" si="25556">BY1368*AJ1372</f>
        <v>0</v>
      </c>
      <c r="CC1372">
        <f t="shared" ref="CC1372" si="25557">BZ1368*AK1372</f>
        <v>0</v>
      </c>
      <c r="CD1372">
        <f t="shared" ref="CD1372" si="25558">CA1368*AL1372</f>
        <v>0</v>
      </c>
      <c r="CE1372">
        <f t="shared" ref="CE1372" si="25559">CB1368*AM1372</f>
        <v>0</v>
      </c>
      <c r="CF1372">
        <f t="shared" ref="CF1372" si="25560">CC1368*AN1372</f>
        <v>0</v>
      </c>
      <c r="CG1372">
        <f t="shared" ref="CG1372" si="25561">CD1368*AO1372</f>
        <v>0</v>
      </c>
      <c r="CH1372">
        <f t="shared" ref="CH1372" si="25562">CE1368*AP1372</f>
        <v>0</v>
      </c>
      <c r="CI1372">
        <f t="shared" ref="CI1372" si="25563">CF1368*AQ1372</f>
        <v>0</v>
      </c>
      <c r="CJ1372">
        <f t="shared" ref="CJ1372" si="25564">CG1368*AR1372</f>
        <v>0</v>
      </c>
      <c r="CK1372">
        <f t="shared" ref="CK1372" si="25565">CH1368*AS1372</f>
        <v>0</v>
      </c>
      <c r="CL1372">
        <f t="shared" ref="CL1372" si="25566">CI1368*AT1372</f>
        <v>0</v>
      </c>
      <c r="CM1372">
        <f t="shared" ref="CM1372" si="25567">CJ1368*AU1372</f>
        <v>0</v>
      </c>
      <c r="CN1372">
        <f t="shared" ref="CN1372" si="25568">CK1368*AV1372</f>
        <v>0</v>
      </c>
      <c r="CO1372">
        <f t="shared" ref="CO1372" si="25569">CL1368*AW1372</f>
        <v>0</v>
      </c>
      <c r="CP1372">
        <f t="shared" ref="CP1372" si="25570">CM1368*AX1372</f>
        <v>0</v>
      </c>
      <c r="CQ1372">
        <f t="shared" ref="CQ1372" si="25571">CN1368*AY1372</f>
        <v>0</v>
      </c>
      <c r="CR1372">
        <f t="shared" ref="CR1372" si="25572">CO1368*AZ1372</f>
        <v>0</v>
      </c>
      <c r="CS1372">
        <f t="shared" ref="CS1372" si="25573">CP1368*BA1372</f>
        <v>0</v>
      </c>
      <c r="CT1372">
        <f t="shared" ref="CT1372" si="25574">CQ1368*BB1372</f>
        <v>0</v>
      </c>
    </row>
    <row r="1373" spans="1:98" x14ac:dyDescent="0.3">
      <c r="F1373" s="91">
        <f t="shared" ref="F1373:H1373" si="25575">F1372</f>
        <v>80</v>
      </c>
      <c r="G1373" s="91">
        <f t="shared" si="25575"/>
        <v>80</v>
      </c>
      <c r="H1373" s="4">
        <f t="shared" si="25575"/>
        <v>1</v>
      </c>
      <c r="I1373">
        <v>20</v>
      </c>
      <c r="J1373" s="48">
        <f t="shared" si="25456"/>
        <v>0</v>
      </c>
      <c r="K1373" s="48">
        <f t="shared" si="25457"/>
        <v>0</v>
      </c>
      <c r="L1373" s="98">
        <f t="shared" si="25458"/>
        <v>0</v>
      </c>
      <c r="M1373" s="48"/>
      <c r="N1373" s="48"/>
      <c r="O1373" s="48"/>
      <c r="P1373" s="48"/>
      <c r="Q1373" s="48"/>
      <c r="R1373" s="48">
        <f>$J1373+$K1373+$L1373</f>
        <v>0</v>
      </c>
      <c r="S1373" s="48">
        <f t="shared" si="25415"/>
        <v>0</v>
      </c>
      <c r="T1373" s="48">
        <f t="shared" si="25415"/>
        <v>0</v>
      </c>
      <c r="U1373" s="48">
        <f t="shared" si="25415"/>
        <v>0</v>
      </c>
      <c r="V1373" s="48">
        <f t="shared" si="25415"/>
        <v>0</v>
      </c>
      <c r="W1373" s="48">
        <f t="shared" si="25415"/>
        <v>0</v>
      </c>
      <c r="X1373" s="48">
        <f t="shared" si="25415"/>
        <v>0</v>
      </c>
      <c r="Y1373" s="48">
        <f t="shared" si="25415"/>
        <v>0</v>
      </c>
      <c r="Z1373" s="48">
        <f t="shared" si="25415"/>
        <v>0</v>
      </c>
      <c r="AA1373" s="48">
        <f t="shared" si="25415"/>
        <v>0</v>
      </c>
      <c r="AB1373" s="48">
        <f t="shared" si="25415"/>
        <v>0</v>
      </c>
      <c r="AC1373" s="48">
        <f t="shared" si="25415"/>
        <v>0</v>
      </c>
      <c r="AD1373" s="48">
        <f t="shared" si="25415"/>
        <v>0</v>
      </c>
      <c r="AE1373" s="48">
        <f t="shared" si="25415"/>
        <v>0</v>
      </c>
      <c r="AF1373" s="48">
        <f t="shared" si="25415"/>
        <v>0</v>
      </c>
      <c r="AG1373" s="48">
        <f t="shared" si="25415"/>
        <v>0</v>
      </c>
      <c r="AH1373" s="48">
        <f t="shared" si="25415"/>
        <v>0</v>
      </c>
      <c r="AI1373" s="48">
        <f t="shared" si="25415"/>
        <v>0</v>
      </c>
      <c r="AJ1373" s="48">
        <f t="shared" si="25415"/>
        <v>0</v>
      </c>
      <c r="AK1373" s="48">
        <f t="shared" si="25415"/>
        <v>0</v>
      </c>
      <c r="AL1373" s="48">
        <f t="shared" si="25415"/>
        <v>0</v>
      </c>
      <c r="AM1373" s="48">
        <f t="shared" si="25415"/>
        <v>0</v>
      </c>
      <c r="AN1373" s="48">
        <f t="shared" si="25415"/>
        <v>0</v>
      </c>
      <c r="AO1373" s="48">
        <f t="shared" si="25415"/>
        <v>0</v>
      </c>
      <c r="AP1373" s="48">
        <f t="shared" si="25415"/>
        <v>0</v>
      </c>
      <c r="AQ1373" s="48">
        <f t="shared" si="25415"/>
        <v>0</v>
      </c>
      <c r="AR1373" s="48">
        <f t="shared" si="25415"/>
        <v>0</v>
      </c>
      <c r="AS1373" s="48">
        <f t="shared" si="25415"/>
        <v>0</v>
      </c>
      <c r="AT1373" s="48">
        <f t="shared" si="25415"/>
        <v>0</v>
      </c>
      <c r="AU1373" s="48">
        <f t="shared" si="25415"/>
        <v>0</v>
      </c>
      <c r="AV1373" s="48">
        <f t="shared" si="25415"/>
        <v>0</v>
      </c>
      <c r="AW1373" s="48">
        <f t="shared" si="25415"/>
        <v>0</v>
      </c>
      <c r="AX1373" s="48">
        <f t="shared" si="25415"/>
        <v>0</v>
      </c>
      <c r="AY1373" s="48">
        <f t="shared" si="25415"/>
        <v>0</v>
      </c>
      <c r="AZ1373" s="48">
        <f t="shared" si="25415"/>
        <v>0</v>
      </c>
      <c r="BA1373" s="48">
        <f t="shared" si="25415"/>
        <v>0</v>
      </c>
      <c r="BB1373" s="48">
        <f t="shared" si="25415"/>
        <v>0</v>
      </c>
      <c r="BC1373" s="48"/>
      <c r="BE1373" t="s">
        <v>181</v>
      </c>
      <c r="BJ1373">
        <f>BF1368*R1373</f>
        <v>0</v>
      </c>
      <c r="BK1373">
        <f t="shared" ref="BK1373" si="25576">BG1368*S1373</f>
        <v>0</v>
      </c>
      <c r="BL1373">
        <f t="shared" ref="BL1373" si="25577">BH1368*T1373</f>
        <v>0</v>
      </c>
      <c r="BM1373">
        <f t="shared" ref="BM1373" si="25578">BI1368*U1373</f>
        <v>0</v>
      </c>
      <c r="BN1373">
        <f t="shared" ref="BN1373" si="25579">BJ1368*V1373</f>
        <v>0</v>
      </c>
      <c r="BO1373">
        <f t="shared" ref="BO1373" si="25580">BK1368*W1373</f>
        <v>0</v>
      </c>
      <c r="BP1373">
        <f t="shared" ref="BP1373" si="25581">BL1368*X1373</f>
        <v>0</v>
      </c>
      <c r="BQ1373">
        <f t="shared" ref="BQ1373" si="25582">BM1368*Y1373</f>
        <v>0</v>
      </c>
      <c r="BR1373">
        <f t="shared" ref="BR1373" si="25583">BN1368*Z1373</f>
        <v>0</v>
      </c>
      <c r="BS1373">
        <f t="shared" ref="BS1373" si="25584">BO1368*AA1373</f>
        <v>0</v>
      </c>
      <c r="BT1373">
        <f t="shared" ref="BT1373" si="25585">BP1368*AB1373</f>
        <v>0</v>
      </c>
      <c r="BU1373">
        <f t="shared" ref="BU1373" si="25586">BQ1368*AC1373</f>
        <v>0</v>
      </c>
      <c r="BV1373">
        <f t="shared" ref="BV1373" si="25587">BR1368*AD1373</f>
        <v>0</v>
      </c>
      <c r="BW1373">
        <f t="shared" ref="BW1373" si="25588">BS1368*AE1373</f>
        <v>0</v>
      </c>
      <c r="BX1373">
        <f t="shared" ref="BX1373" si="25589">BT1368*AF1373</f>
        <v>0</v>
      </c>
      <c r="BY1373">
        <f t="shared" ref="BY1373" si="25590">BU1368*AG1373</f>
        <v>0</v>
      </c>
      <c r="BZ1373">
        <f t="shared" ref="BZ1373" si="25591">BV1368*AH1373</f>
        <v>0</v>
      </c>
      <c r="CA1373">
        <f t="shared" ref="CA1373" si="25592">BW1368*AI1373</f>
        <v>0</v>
      </c>
      <c r="CB1373">
        <f t="shared" ref="CB1373" si="25593">BX1368*AJ1373</f>
        <v>0</v>
      </c>
      <c r="CC1373">
        <f t="shared" ref="CC1373" si="25594">BY1368*AK1373</f>
        <v>0</v>
      </c>
      <c r="CD1373">
        <f t="shared" ref="CD1373" si="25595">BZ1368*AL1373</f>
        <v>0</v>
      </c>
      <c r="CE1373">
        <f t="shared" ref="CE1373" si="25596">CA1368*AM1373</f>
        <v>0</v>
      </c>
      <c r="CF1373">
        <f t="shared" ref="CF1373" si="25597">CB1368*AN1373</f>
        <v>0</v>
      </c>
      <c r="CG1373">
        <f t="shared" ref="CG1373" si="25598">CC1368*AO1373</f>
        <v>0</v>
      </c>
      <c r="CH1373">
        <f t="shared" ref="CH1373" si="25599">CD1368*AP1373</f>
        <v>0</v>
      </c>
      <c r="CI1373">
        <f t="shared" ref="CI1373" si="25600">CE1368*AQ1373</f>
        <v>0</v>
      </c>
      <c r="CJ1373">
        <f t="shared" ref="CJ1373" si="25601">CF1368*AR1373</f>
        <v>0</v>
      </c>
      <c r="CK1373">
        <f t="shared" ref="CK1373" si="25602">CG1368*AS1373</f>
        <v>0</v>
      </c>
      <c r="CL1373">
        <f t="shared" ref="CL1373" si="25603">CH1368*AT1373</f>
        <v>0</v>
      </c>
      <c r="CM1373">
        <f t="shared" ref="CM1373" si="25604">CI1368*AU1373</f>
        <v>0</v>
      </c>
      <c r="CN1373">
        <f t="shared" ref="CN1373" si="25605">CJ1368*AV1373</f>
        <v>0</v>
      </c>
      <c r="CO1373">
        <f t="shared" ref="CO1373" si="25606">CK1368*AW1373</f>
        <v>0</v>
      </c>
      <c r="CP1373">
        <f t="shared" ref="CP1373" si="25607">CL1368*AX1373</f>
        <v>0</v>
      </c>
      <c r="CQ1373">
        <f t="shared" ref="CQ1373" si="25608">CM1368*AY1373</f>
        <v>0</v>
      </c>
      <c r="CR1373">
        <f t="shared" ref="CR1373" si="25609">CN1368*AZ1373</f>
        <v>0</v>
      </c>
      <c r="CS1373">
        <f t="shared" ref="CS1373" si="25610">CO1368*BA1373</f>
        <v>0</v>
      </c>
      <c r="CT1373">
        <f t="shared" ref="CT1373" si="25611">CP1368*BB1373</f>
        <v>0</v>
      </c>
    </row>
    <row r="1374" spans="1:98" x14ac:dyDescent="0.3">
      <c r="F1374" s="91">
        <f t="shared" ref="F1374:H1374" si="25612">F1373</f>
        <v>80</v>
      </c>
      <c r="G1374" s="91">
        <f t="shared" si="25612"/>
        <v>80</v>
      </c>
      <c r="H1374" s="4">
        <f t="shared" si="25612"/>
        <v>1</v>
      </c>
      <c r="I1374">
        <v>25</v>
      </c>
      <c r="J1374" s="48">
        <f t="shared" si="25456"/>
        <v>0</v>
      </c>
      <c r="K1374" s="48">
        <f t="shared" si="25457"/>
        <v>0</v>
      </c>
      <c r="L1374" s="98">
        <f t="shared" si="25458"/>
        <v>0</v>
      </c>
      <c r="M1374" s="48"/>
      <c r="N1374" s="48"/>
      <c r="O1374" s="48"/>
      <c r="P1374" s="48"/>
      <c r="Q1374" s="48"/>
      <c r="R1374" s="48"/>
      <c r="S1374" s="48">
        <f>$J1374+$K1374+$L1374</f>
        <v>0</v>
      </c>
      <c r="T1374" s="48">
        <f t="shared" si="25415"/>
        <v>0</v>
      </c>
      <c r="U1374" s="48">
        <f t="shared" si="25415"/>
        <v>0</v>
      </c>
      <c r="V1374" s="48">
        <f t="shared" si="25415"/>
        <v>0</v>
      </c>
      <c r="W1374" s="48">
        <f t="shared" si="25415"/>
        <v>0</v>
      </c>
      <c r="X1374" s="48">
        <f t="shared" si="25415"/>
        <v>0</v>
      </c>
      <c r="Y1374" s="48">
        <f t="shared" si="25415"/>
        <v>0</v>
      </c>
      <c r="Z1374" s="48">
        <f t="shared" si="25415"/>
        <v>0</v>
      </c>
      <c r="AA1374" s="48">
        <f t="shared" si="25415"/>
        <v>0</v>
      </c>
      <c r="AB1374" s="48">
        <f t="shared" si="25415"/>
        <v>0</v>
      </c>
      <c r="AC1374" s="48">
        <f t="shared" si="25415"/>
        <v>0</v>
      </c>
      <c r="AD1374" s="48">
        <f t="shared" si="25415"/>
        <v>0</v>
      </c>
      <c r="AE1374" s="48">
        <f t="shared" si="25415"/>
        <v>0</v>
      </c>
      <c r="AF1374" s="48">
        <f t="shared" si="25415"/>
        <v>0</v>
      </c>
      <c r="AG1374" s="48">
        <f t="shared" si="25415"/>
        <v>0</v>
      </c>
      <c r="AH1374" s="48">
        <f t="shared" si="25415"/>
        <v>0</v>
      </c>
      <c r="AI1374" s="48">
        <f t="shared" si="25415"/>
        <v>0</v>
      </c>
      <c r="AJ1374" s="48">
        <f t="shared" si="25415"/>
        <v>0</v>
      </c>
      <c r="AK1374" s="48">
        <f t="shared" si="25415"/>
        <v>0</v>
      </c>
      <c r="AL1374" s="48">
        <f t="shared" si="25415"/>
        <v>0</v>
      </c>
      <c r="AM1374" s="48">
        <f t="shared" si="25415"/>
        <v>0</v>
      </c>
      <c r="AN1374" s="48">
        <f t="shared" si="25415"/>
        <v>0</v>
      </c>
      <c r="AO1374" s="48">
        <f t="shared" si="25415"/>
        <v>0</v>
      </c>
      <c r="AP1374" s="48">
        <f t="shared" si="25415"/>
        <v>0</v>
      </c>
      <c r="AQ1374" s="48">
        <f t="shared" si="25415"/>
        <v>0</v>
      </c>
      <c r="AR1374" s="48">
        <f t="shared" si="25415"/>
        <v>0</v>
      </c>
      <c r="AS1374" s="48">
        <f t="shared" si="25415"/>
        <v>0</v>
      </c>
      <c r="AT1374" s="48">
        <f t="shared" si="25415"/>
        <v>0</v>
      </c>
      <c r="AU1374" s="48">
        <f t="shared" si="25415"/>
        <v>0</v>
      </c>
      <c r="AV1374" s="48">
        <f t="shared" si="25415"/>
        <v>0</v>
      </c>
      <c r="AW1374" s="48">
        <f t="shared" si="25415"/>
        <v>0</v>
      </c>
      <c r="AX1374" s="48">
        <f t="shared" si="25415"/>
        <v>0</v>
      </c>
      <c r="AY1374" s="48">
        <f t="shared" si="25415"/>
        <v>0</v>
      </c>
      <c r="AZ1374" s="48">
        <f t="shared" si="25415"/>
        <v>0</v>
      </c>
      <c r="BA1374" s="48">
        <f t="shared" si="25415"/>
        <v>0</v>
      </c>
      <c r="BB1374" s="48">
        <f t="shared" si="25415"/>
        <v>0</v>
      </c>
      <c r="BC1374" s="48"/>
      <c r="BE1374" t="s">
        <v>182</v>
      </c>
      <c r="BK1374">
        <f>BF1368*S1374</f>
        <v>0</v>
      </c>
      <c r="BL1374">
        <f t="shared" ref="BL1374" si="25613">BG1368*T1374</f>
        <v>0</v>
      </c>
      <c r="BM1374">
        <f t="shared" ref="BM1374" si="25614">BH1368*U1374</f>
        <v>0</v>
      </c>
      <c r="BN1374">
        <f t="shared" ref="BN1374" si="25615">BI1368*V1374</f>
        <v>0</v>
      </c>
      <c r="BO1374">
        <f t="shared" ref="BO1374" si="25616">BJ1368*W1374</f>
        <v>0</v>
      </c>
      <c r="BP1374">
        <f t="shared" ref="BP1374" si="25617">BK1368*X1374</f>
        <v>0</v>
      </c>
      <c r="BQ1374">
        <f t="shared" ref="BQ1374" si="25618">BL1368*Y1374</f>
        <v>0</v>
      </c>
      <c r="BR1374">
        <f t="shared" ref="BR1374" si="25619">BM1368*Z1374</f>
        <v>0</v>
      </c>
      <c r="BS1374">
        <f t="shared" ref="BS1374" si="25620">BN1368*AA1374</f>
        <v>0</v>
      </c>
      <c r="BT1374">
        <f t="shared" ref="BT1374" si="25621">BO1368*AB1374</f>
        <v>0</v>
      </c>
      <c r="BU1374">
        <f t="shared" ref="BU1374" si="25622">BP1368*AC1374</f>
        <v>0</v>
      </c>
      <c r="BV1374">
        <f t="shared" ref="BV1374" si="25623">BQ1368*AD1374</f>
        <v>0</v>
      </c>
      <c r="BW1374">
        <f t="shared" ref="BW1374" si="25624">BR1368*AE1374</f>
        <v>0</v>
      </c>
      <c r="BX1374">
        <f t="shared" ref="BX1374" si="25625">BS1368*AF1374</f>
        <v>0</v>
      </c>
      <c r="BY1374">
        <f t="shared" ref="BY1374" si="25626">BT1368*AG1374</f>
        <v>0</v>
      </c>
      <c r="BZ1374">
        <f t="shared" ref="BZ1374" si="25627">BU1368*AH1374</f>
        <v>0</v>
      </c>
      <c r="CA1374">
        <f t="shared" ref="CA1374" si="25628">BV1368*AI1374</f>
        <v>0</v>
      </c>
      <c r="CB1374">
        <f t="shared" ref="CB1374" si="25629">BW1368*AJ1374</f>
        <v>0</v>
      </c>
      <c r="CC1374">
        <f t="shared" ref="CC1374" si="25630">BX1368*AK1374</f>
        <v>0</v>
      </c>
      <c r="CD1374">
        <f t="shared" ref="CD1374" si="25631">BY1368*AL1374</f>
        <v>0</v>
      </c>
      <c r="CE1374">
        <f t="shared" ref="CE1374" si="25632">BZ1368*AM1374</f>
        <v>0</v>
      </c>
      <c r="CF1374">
        <f t="shared" ref="CF1374" si="25633">CA1368*AN1374</f>
        <v>0</v>
      </c>
      <c r="CG1374">
        <f t="shared" ref="CG1374" si="25634">CB1368*AO1374</f>
        <v>0</v>
      </c>
      <c r="CH1374">
        <f t="shared" ref="CH1374" si="25635">CC1368*AP1374</f>
        <v>0</v>
      </c>
      <c r="CI1374">
        <f t="shared" ref="CI1374" si="25636">CD1368*AQ1374</f>
        <v>0</v>
      </c>
      <c r="CJ1374">
        <f t="shared" ref="CJ1374" si="25637">CE1368*AR1374</f>
        <v>0</v>
      </c>
      <c r="CK1374">
        <f t="shared" ref="CK1374" si="25638">CF1368*AS1374</f>
        <v>0</v>
      </c>
      <c r="CL1374">
        <f t="shared" ref="CL1374" si="25639">CG1368*AT1374</f>
        <v>0</v>
      </c>
      <c r="CM1374">
        <f t="shared" ref="CM1374" si="25640">CH1368*AU1374</f>
        <v>0</v>
      </c>
      <c r="CN1374">
        <f t="shared" ref="CN1374" si="25641">CI1368*AV1374</f>
        <v>0</v>
      </c>
      <c r="CO1374">
        <f t="shared" ref="CO1374" si="25642">CJ1368*AW1374</f>
        <v>0</v>
      </c>
      <c r="CP1374">
        <f t="shared" ref="CP1374" si="25643">CK1368*AX1374</f>
        <v>0</v>
      </c>
      <c r="CQ1374">
        <f t="shared" ref="CQ1374" si="25644">CL1368*AY1374</f>
        <v>0</v>
      </c>
      <c r="CR1374">
        <f t="shared" ref="CR1374" si="25645">CM1368*AZ1374</f>
        <v>0</v>
      </c>
      <c r="CS1374">
        <f t="shared" ref="CS1374" si="25646">CN1368*BA1374</f>
        <v>0</v>
      </c>
      <c r="CT1374">
        <f t="shared" ref="CT1374" si="25647">CO1368*BB1374</f>
        <v>0</v>
      </c>
    </row>
    <row r="1375" spans="1:98" x14ac:dyDescent="0.3">
      <c r="F1375" s="91">
        <f t="shared" ref="F1375:H1375" si="25648">F1374</f>
        <v>80</v>
      </c>
      <c r="G1375" s="91">
        <f t="shared" si="25648"/>
        <v>80</v>
      </c>
      <c r="H1375" s="4">
        <f t="shared" si="25648"/>
        <v>1</v>
      </c>
      <c r="I1375">
        <v>30</v>
      </c>
      <c r="J1375" s="48">
        <f t="shared" si="25456"/>
        <v>0</v>
      </c>
      <c r="K1375" s="48">
        <f t="shared" si="25457"/>
        <v>0</v>
      </c>
      <c r="L1375" s="98">
        <f t="shared" si="25458"/>
        <v>0</v>
      </c>
      <c r="M1375" s="48"/>
      <c r="N1375" s="48"/>
      <c r="O1375" s="48"/>
      <c r="P1375" s="48"/>
      <c r="Q1375" s="48"/>
      <c r="R1375" s="48"/>
      <c r="S1375" s="48"/>
      <c r="T1375" s="48">
        <f>$J1375+$K1375+$L1375</f>
        <v>0</v>
      </c>
      <c r="U1375" s="48">
        <f t="shared" si="25415"/>
        <v>0</v>
      </c>
      <c r="V1375" s="48">
        <f t="shared" si="25415"/>
        <v>0</v>
      </c>
      <c r="W1375" s="48">
        <f t="shared" si="25415"/>
        <v>0</v>
      </c>
      <c r="X1375" s="48">
        <f t="shared" si="25415"/>
        <v>0</v>
      </c>
      <c r="Y1375" s="48">
        <f t="shared" si="25415"/>
        <v>0</v>
      </c>
      <c r="Z1375" s="48">
        <f t="shared" si="25415"/>
        <v>0</v>
      </c>
      <c r="AA1375" s="48">
        <f t="shared" si="25415"/>
        <v>0</v>
      </c>
      <c r="AB1375" s="48">
        <f t="shared" si="25415"/>
        <v>0</v>
      </c>
      <c r="AC1375" s="48">
        <f t="shared" si="25415"/>
        <v>0</v>
      </c>
      <c r="AD1375" s="48">
        <f t="shared" si="25415"/>
        <v>0</v>
      </c>
      <c r="AE1375" s="48">
        <f t="shared" si="25415"/>
        <v>0</v>
      </c>
      <c r="AF1375" s="48">
        <f t="shared" si="25415"/>
        <v>0</v>
      </c>
      <c r="AG1375" s="48">
        <f t="shared" si="25415"/>
        <v>0</v>
      </c>
      <c r="AH1375" s="48">
        <f t="shared" si="25415"/>
        <v>0</v>
      </c>
      <c r="AI1375" s="48">
        <f t="shared" si="25415"/>
        <v>0</v>
      </c>
      <c r="AJ1375" s="48">
        <f t="shared" si="25415"/>
        <v>0</v>
      </c>
      <c r="AK1375" s="48">
        <f t="shared" si="25415"/>
        <v>0</v>
      </c>
      <c r="AL1375" s="48">
        <f t="shared" si="25415"/>
        <v>0</v>
      </c>
      <c r="AM1375" s="48">
        <f t="shared" si="25415"/>
        <v>0</v>
      </c>
      <c r="AN1375" s="48">
        <f t="shared" si="25415"/>
        <v>0</v>
      </c>
      <c r="AO1375" s="48">
        <f t="shared" si="25415"/>
        <v>0</v>
      </c>
      <c r="AP1375" s="48">
        <f t="shared" si="25415"/>
        <v>0</v>
      </c>
      <c r="AQ1375" s="48">
        <f t="shared" si="25415"/>
        <v>0</v>
      </c>
      <c r="AR1375" s="48">
        <f t="shared" si="25415"/>
        <v>0</v>
      </c>
      <c r="AS1375" s="48">
        <f t="shared" si="25415"/>
        <v>0</v>
      </c>
      <c r="AT1375" s="48">
        <f t="shared" si="25415"/>
        <v>0</v>
      </c>
      <c r="AU1375" s="48">
        <f t="shared" si="25415"/>
        <v>0</v>
      </c>
      <c r="AV1375" s="48">
        <f t="shared" si="25415"/>
        <v>0</v>
      </c>
      <c r="AW1375" s="48">
        <f t="shared" si="25415"/>
        <v>0</v>
      </c>
      <c r="AX1375" s="48">
        <f t="shared" si="25415"/>
        <v>0</v>
      </c>
      <c r="AY1375" s="48">
        <f t="shared" ref="AY1375:BB1390" si="25649">$J1375+$K1375+$L1375</f>
        <v>0</v>
      </c>
      <c r="AZ1375" s="48">
        <f t="shared" si="25649"/>
        <v>0</v>
      </c>
      <c r="BA1375" s="48">
        <f t="shared" si="25649"/>
        <v>0</v>
      </c>
      <c r="BB1375" s="48">
        <f t="shared" si="25649"/>
        <v>0</v>
      </c>
      <c r="BC1375" s="48"/>
      <c r="BE1375" t="s">
        <v>183</v>
      </c>
      <c r="BL1375">
        <f>BF1368*T1375</f>
        <v>0</v>
      </c>
      <c r="BM1375">
        <f t="shared" ref="BM1375" si="25650">BG1368*U1375</f>
        <v>0</v>
      </c>
      <c r="BN1375">
        <f t="shared" ref="BN1375" si="25651">BH1368*V1375</f>
        <v>0</v>
      </c>
      <c r="BO1375">
        <f t="shared" ref="BO1375" si="25652">BI1368*W1375</f>
        <v>0</v>
      </c>
      <c r="BP1375">
        <f t="shared" ref="BP1375" si="25653">BJ1368*X1375</f>
        <v>0</v>
      </c>
      <c r="BQ1375">
        <f t="shared" ref="BQ1375" si="25654">BK1368*Y1375</f>
        <v>0</v>
      </c>
      <c r="BR1375">
        <f t="shared" ref="BR1375" si="25655">BL1368*Z1375</f>
        <v>0</v>
      </c>
      <c r="BS1375">
        <f t="shared" ref="BS1375" si="25656">BM1368*AA1375</f>
        <v>0</v>
      </c>
      <c r="BT1375">
        <f t="shared" ref="BT1375" si="25657">BN1368*AB1375</f>
        <v>0</v>
      </c>
      <c r="BU1375">
        <f t="shared" ref="BU1375" si="25658">BO1368*AC1375</f>
        <v>0</v>
      </c>
      <c r="BV1375">
        <f t="shared" ref="BV1375" si="25659">BP1368*AD1375</f>
        <v>0</v>
      </c>
      <c r="BW1375">
        <f t="shared" ref="BW1375" si="25660">BQ1368*AE1375</f>
        <v>0</v>
      </c>
      <c r="BX1375">
        <f t="shared" ref="BX1375" si="25661">BR1368*AF1375</f>
        <v>0</v>
      </c>
      <c r="BY1375">
        <f t="shared" ref="BY1375" si="25662">BS1368*AG1375</f>
        <v>0</v>
      </c>
      <c r="BZ1375">
        <f t="shared" ref="BZ1375" si="25663">BT1368*AH1375</f>
        <v>0</v>
      </c>
      <c r="CA1375">
        <f t="shared" ref="CA1375" si="25664">BU1368*AI1375</f>
        <v>0</v>
      </c>
      <c r="CB1375">
        <f t="shared" ref="CB1375" si="25665">BV1368*AJ1375</f>
        <v>0</v>
      </c>
      <c r="CC1375">
        <f t="shared" ref="CC1375" si="25666">BW1368*AK1375</f>
        <v>0</v>
      </c>
      <c r="CD1375">
        <f t="shared" ref="CD1375" si="25667">BX1368*AL1375</f>
        <v>0</v>
      </c>
      <c r="CE1375">
        <f t="shared" ref="CE1375" si="25668">BY1368*AM1375</f>
        <v>0</v>
      </c>
      <c r="CF1375">
        <f t="shared" ref="CF1375" si="25669">BZ1368*AN1375</f>
        <v>0</v>
      </c>
      <c r="CG1375">
        <f t="shared" ref="CG1375" si="25670">CA1368*AO1375</f>
        <v>0</v>
      </c>
      <c r="CH1375">
        <f t="shared" ref="CH1375" si="25671">CB1368*AP1375</f>
        <v>0</v>
      </c>
      <c r="CI1375">
        <f t="shared" ref="CI1375" si="25672">CC1368*AQ1375</f>
        <v>0</v>
      </c>
      <c r="CJ1375">
        <f t="shared" ref="CJ1375" si="25673">CD1368*AR1375</f>
        <v>0</v>
      </c>
      <c r="CK1375">
        <f t="shared" ref="CK1375" si="25674">CE1368*AS1375</f>
        <v>0</v>
      </c>
      <c r="CL1375">
        <f t="shared" ref="CL1375" si="25675">CF1368*AT1375</f>
        <v>0</v>
      </c>
      <c r="CM1375">
        <f t="shared" ref="CM1375" si="25676">CG1368*AU1375</f>
        <v>0</v>
      </c>
      <c r="CN1375">
        <f t="shared" ref="CN1375" si="25677">CH1368*AV1375</f>
        <v>0</v>
      </c>
      <c r="CO1375">
        <f t="shared" ref="CO1375" si="25678">CI1368*AW1375</f>
        <v>0</v>
      </c>
      <c r="CP1375">
        <f t="shared" ref="CP1375" si="25679">CJ1368*AX1375</f>
        <v>0</v>
      </c>
      <c r="CQ1375">
        <f t="shared" ref="CQ1375" si="25680">CK1368*AY1375</f>
        <v>0</v>
      </c>
      <c r="CR1375">
        <f t="shared" ref="CR1375" si="25681">CL1368*AZ1375</f>
        <v>0</v>
      </c>
      <c r="CS1375">
        <f t="shared" ref="CS1375" si="25682">CM1368*BA1375</f>
        <v>0</v>
      </c>
      <c r="CT1375">
        <f t="shared" ref="CT1375" si="25683">CN1368*BB1375</f>
        <v>0</v>
      </c>
    </row>
    <row r="1376" spans="1:98" x14ac:dyDescent="0.3">
      <c r="F1376" s="91">
        <f t="shared" ref="F1376:H1376" si="25684">F1375</f>
        <v>80</v>
      </c>
      <c r="G1376" s="91">
        <f t="shared" si="25684"/>
        <v>80</v>
      </c>
      <c r="H1376" s="4">
        <f t="shared" si="25684"/>
        <v>1</v>
      </c>
      <c r="I1376">
        <v>35</v>
      </c>
      <c r="J1376" s="48">
        <f t="shared" si="25456"/>
        <v>0</v>
      </c>
      <c r="K1376" s="48">
        <f>IF(IF(AND(I1376&gt;=(F1376*2),I1376&lt;=G1376+F1376+(G1376-F1376+5)+1),((H1376)^2)*(I1377-F1376*2)/5,0)&lt;=H1376,IF(AND(I1376&gt;=(F1376*2),I1376&lt;=G1376+F1376+(G1376-F1376+5)+1),((H1376)^2)*(I1377-F1376*2)/5,0),(K1375-H1376^2))</f>
        <v>0</v>
      </c>
      <c r="L1376" s="98">
        <f t="shared" si="25458"/>
        <v>0</v>
      </c>
      <c r="M1376" s="48"/>
      <c r="N1376" s="48"/>
      <c r="O1376" s="48"/>
      <c r="P1376" s="48"/>
      <c r="Q1376" s="48"/>
      <c r="R1376" s="48"/>
      <c r="S1376" s="48"/>
      <c r="T1376" s="48"/>
      <c r="U1376" s="48">
        <f>$J1376+$K1376+$L1376</f>
        <v>0</v>
      </c>
      <c r="V1376" s="48">
        <f t="shared" ref="V1376:AX1386" si="25685">$J1376+$K1376+$L1376</f>
        <v>0</v>
      </c>
      <c r="W1376" s="48">
        <f t="shared" si="25685"/>
        <v>0</v>
      </c>
      <c r="X1376" s="48">
        <f t="shared" si="25685"/>
        <v>0</v>
      </c>
      <c r="Y1376" s="48">
        <f t="shared" si="25685"/>
        <v>0</v>
      </c>
      <c r="Z1376" s="48">
        <f t="shared" si="25685"/>
        <v>0</v>
      </c>
      <c r="AA1376" s="48">
        <f t="shared" si="25685"/>
        <v>0</v>
      </c>
      <c r="AB1376" s="48">
        <f t="shared" si="25685"/>
        <v>0</v>
      </c>
      <c r="AC1376" s="48">
        <f t="shared" si="25685"/>
        <v>0</v>
      </c>
      <c r="AD1376" s="48">
        <f t="shared" si="25685"/>
        <v>0</v>
      </c>
      <c r="AE1376" s="48">
        <f t="shared" si="25685"/>
        <v>0</v>
      </c>
      <c r="AF1376" s="48">
        <f t="shared" si="25685"/>
        <v>0</v>
      </c>
      <c r="AG1376" s="48">
        <f t="shared" si="25685"/>
        <v>0</v>
      </c>
      <c r="AH1376" s="48">
        <f t="shared" si="25685"/>
        <v>0</v>
      </c>
      <c r="AI1376" s="48">
        <f t="shared" si="25685"/>
        <v>0</v>
      </c>
      <c r="AJ1376" s="48">
        <f t="shared" si="25685"/>
        <v>0</v>
      </c>
      <c r="AK1376" s="48">
        <f t="shared" si="25685"/>
        <v>0</v>
      </c>
      <c r="AL1376" s="48">
        <f t="shared" si="25685"/>
        <v>0</v>
      </c>
      <c r="AM1376" s="48">
        <f t="shared" si="25685"/>
        <v>0</v>
      </c>
      <c r="AN1376" s="48">
        <f t="shared" si="25685"/>
        <v>0</v>
      </c>
      <c r="AO1376" s="48">
        <f t="shared" si="25685"/>
        <v>0</v>
      </c>
      <c r="AP1376" s="48">
        <f t="shared" si="25685"/>
        <v>0</v>
      </c>
      <c r="AQ1376" s="48">
        <f t="shared" si="25685"/>
        <v>0</v>
      </c>
      <c r="AR1376" s="48">
        <f t="shared" si="25685"/>
        <v>0</v>
      </c>
      <c r="AS1376" s="48">
        <f t="shared" si="25685"/>
        <v>0</v>
      </c>
      <c r="AT1376" s="48">
        <f t="shared" si="25685"/>
        <v>0</v>
      </c>
      <c r="AU1376" s="48">
        <f t="shared" si="25685"/>
        <v>0</v>
      </c>
      <c r="AV1376" s="48">
        <f t="shared" si="25685"/>
        <v>0</v>
      </c>
      <c r="AW1376" s="48">
        <f t="shared" si="25685"/>
        <v>0</v>
      </c>
      <c r="AX1376" s="48">
        <f t="shared" si="25685"/>
        <v>0</v>
      </c>
      <c r="AY1376" s="48">
        <f t="shared" si="25649"/>
        <v>0</v>
      </c>
      <c r="AZ1376" s="48">
        <f t="shared" si="25649"/>
        <v>0</v>
      </c>
      <c r="BA1376" s="48">
        <f t="shared" si="25649"/>
        <v>0</v>
      </c>
      <c r="BB1376" s="48">
        <f t="shared" si="25649"/>
        <v>0</v>
      </c>
      <c r="BC1376" s="48"/>
      <c r="BE1376" t="s">
        <v>184</v>
      </c>
      <c r="BM1376">
        <f>BF1368*U1376</f>
        <v>0</v>
      </c>
      <c r="BN1376">
        <f t="shared" ref="BN1376" si="25686">BG1368*V1376</f>
        <v>0</v>
      </c>
      <c r="BO1376">
        <f t="shared" ref="BO1376" si="25687">BH1368*W1376</f>
        <v>0</v>
      </c>
      <c r="BP1376">
        <f t="shared" ref="BP1376" si="25688">BI1368*X1376</f>
        <v>0</v>
      </c>
      <c r="BQ1376">
        <f t="shared" ref="BQ1376" si="25689">BJ1368*Y1376</f>
        <v>0</v>
      </c>
      <c r="BR1376">
        <f t="shared" ref="BR1376" si="25690">BK1368*Z1376</f>
        <v>0</v>
      </c>
      <c r="BS1376">
        <f t="shared" ref="BS1376" si="25691">BL1368*AA1376</f>
        <v>0</v>
      </c>
      <c r="BT1376">
        <f t="shared" ref="BT1376" si="25692">BM1368*AB1376</f>
        <v>0</v>
      </c>
      <c r="BU1376">
        <f t="shared" ref="BU1376" si="25693">BN1368*AC1376</f>
        <v>0</v>
      </c>
      <c r="BV1376">
        <f t="shared" ref="BV1376" si="25694">BO1368*AD1376</f>
        <v>0</v>
      </c>
      <c r="BW1376">
        <f t="shared" ref="BW1376" si="25695">BP1368*AE1376</f>
        <v>0</v>
      </c>
      <c r="BX1376">
        <f t="shared" ref="BX1376" si="25696">BQ1368*AF1376</f>
        <v>0</v>
      </c>
      <c r="BY1376">
        <f t="shared" ref="BY1376" si="25697">BR1368*AG1376</f>
        <v>0</v>
      </c>
      <c r="BZ1376">
        <f t="shared" ref="BZ1376" si="25698">BS1368*AH1376</f>
        <v>0</v>
      </c>
      <c r="CA1376">
        <f t="shared" ref="CA1376" si="25699">BT1368*AI1376</f>
        <v>0</v>
      </c>
      <c r="CB1376">
        <f t="shared" ref="CB1376" si="25700">BU1368*AJ1376</f>
        <v>0</v>
      </c>
      <c r="CC1376">
        <f t="shared" ref="CC1376" si="25701">BV1368*AK1376</f>
        <v>0</v>
      </c>
      <c r="CD1376">
        <f t="shared" ref="CD1376" si="25702">BW1368*AL1376</f>
        <v>0</v>
      </c>
      <c r="CE1376">
        <f t="shared" ref="CE1376" si="25703">BX1368*AM1376</f>
        <v>0</v>
      </c>
      <c r="CF1376">
        <f t="shared" ref="CF1376" si="25704">BY1368*AN1376</f>
        <v>0</v>
      </c>
      <c r="CG1376">
        <f t="shared" ref="CG1376" si="25705">BZ1368*AO1376</f>
        <v>0</v>
      </c>
      <c r="CH1376">
        <f t="shared" ref="CH1376" si="25706">CA1368*AP1376</f>
        <v>0</v>
      </c>
      <c r="CI1376">
        <f t="shared" ref="CI1376" si="25707">CB1368*AQ1376</f>
        <v>0</v>
      </c>
      <c r="CJ1376">
        <f t="shared" ref="CJ1376" si="25708">CC1368*AR1376</f>
        <v>0</v>
      </c>
      <c r="CK1376">
        <f t="shared" ref="CK1376" si="25709">CD1368*AS1376</f>
        <v>0</v>
      </c>
      <c r="CL1376">
        <f t="shared" ref="CL1376" si="25710">CE1368*AT1376</f>
        <v>0</v>
      </c>
      <c r="CM1376">
        <f t="shared" ref="CM1376" si="25711">CF1368*AU1376</f>
        <v>0</v>
      </c>
      <c r="CN1376">
        <f t="shared" ref="CN1376" si="25712">CG1368*AV1376</f>
        <v>0</v>
      </c>
      <c r="CO1376">
        <f t="shared" ref="CO1376" si="25713">CH1368*AW1376</f>
        <v>0</v>
      </c>
      <c r="CP1376">
        <f t="shared" ref="CP1376" si="25714">CI1368*AX1376</f>
        <v>0</v>
      </c>
      <c r="CQ1376">
        <f t="shared" ref="CQ1376" si="25715">CJ1368*AY1376</f>
        <v>0</v>
      </c>
      <c r="CR1376">
        <f t="shared" ref="CR1376" si="25716">CK1368*AZ1376</f>
        <v>0</v>
      </c>
      <c r="CS1376">
        <f t="shared" ref="CS1376" si="25717">CL1368*BA1376</f>
        <v>0</v>
      </c>
      <c r="CT1376">
        <f t="shared" ref="CT1376" si="25718">CM1368*BB1376</f>
        <v>0</v>
      </c>
    </row>
    <row r="1377" spans="6:98" x14ac:dyDescent="0.3">
      <c r="F1377" s="91">
        <f t="shared" ref="F1377:H1377" si="25719">F1376</f>
        <v>80</v>
      </c>
      <c r="G1377" s="91">
        <f t="shared" si="25719"/>
        <v>80</v>
      </c>
      <c r="H1377" s="4">
        <f t="shared" si="25719"/>
        <v>1</v>
      </c>
      <c r="I1377">
        <v>40</v>
      </c>
      <c r="J1377" s="48">
        <f t="shared" si="25456"/>
        <v>0</v>
      </c>
      <c r="K1377" s="48">
        <f t="shared" ref="K1377:K1392" si="25720">IF(IF(AND(I1377&gt;=(F1377*2),I1377&lt;=G1377+F1377+(G1377-F1377+5)+1),((H1377)^2)*(I1378-F1377*2)/5,0)&lt;=H1377,IF(AND(I1377&gt;=(F1377*2),I1377&lt;=G1377+F1377+(G1377-F1377+5)+1),((H1377)^2)*(I1378-F1377*2)/5,0),(K1376-H1377^2))</f>
        <v>0</v>
      </c>
      <c r="L1377" s="98">
        <f t="shared" si="25458"/>
        <v>0</v>
      </c>
      <c r="M1377" s="48"/>
      <c r="N1377" s="48"/>
      <c r="O1377" s="48"/>
      <c r="P1377" s="48"/>
      <c r="Q1377" s="48"/>
      <c r="R1377" s="48"/>
      <c r="S1377" s="48"/>
      <c r="T1377" s="48"/>
      <c r="U1377" s="48"/>
      <c r="V1377" s="48">
        <f>$J1377+$K1377+$L1377</f>
        <v>0</v>
      </c>
      <c r="W1377" s="48">
        <f t="shared" si="25685"/>
        <v>0</v>
      </c>
      <c r="X1377" s="48">
        <f t="shared" si="25685"/>
        <v>0</v>
      </c>
      <c r="Y1377" s="48">
        <f t="shared" si="25685"/>
        <v>0</v>
      </c>
      <c r="Z1377" s="48">
        <f t="shared" si="25685"/>
        <v>0</v>
      </c>
      <c r="AA1377" s="48">
        <f t="shared" si="25685"/>
        <v>0</v>
      </c>
      <c r="AB1377" s="48">
        <f t="shared" si="25685"/>
        <v>0</v>
      </c>
      <c r="AC1377" s="48">
        <f t="shared" si="25685"/>
        <v>0</v>
      </c>
      <c r="AD1377" s="48">
        <f t="shared" si="25685"/>
        <v>0</v>
      </c>
      <c r="AE1377" s="48">
        <f t="shared" si="25685"/>
        <v>0</v>
      </c>
      <c r="AF1377" s="48">
        <f t="shared" si="25685"/>
        <v>0</v>
      </c>
      <c r="AG1377" s="48">
        <f t="shared" si="25685"/>
        <v>0</v>
      </c>
      <c r="AH1377" s="48">
        <f t="shared" si="25685"/>
        <v>0</v>
      </c>
      <c r="AI1377" s="48">
        <f t="shared" si="25685"/>
        <v>0</v>
      </c>
      <c r="AJ1377" s="48">
        <f t="shared" si="25685"/>
        <v>0</v>
      </c>
      <c r="AK1377" s="48">
        <f t="shared" si="25685"/>
        <v>0</v>
      </c>
      <c r="AL1377" s="48">
        <f t="shared" si="25685"/>
        <v>0</v>
      </c>
      <c r="AM1377" s="48">
        <f t="shared" si="25685"/>
        <v>0</v>
      </c>
      <c r="AN1377" s="48">
        <f t="shared" si="25685"/>
        <v>0</v>
      </c>
      <c r="AO1377" s="48">
        <f t="shared" si="25685"/>
        <v>0</v>
      </c>
      <c r="AP1377" s="48">
        <f t="shared" si="25685"/>
        <v>0</v>
      </c>
      <c r="AQ1377" s="48">
        <f t="shared" si="25685"/>
        <v>0</v>
      </c>
      <c r="AR1377" s="48">
        <f t="shared" si="25685"/>
        <v>0</v>
      </c>
      <c r="AS1377" s="48">
        <f t="shared" si="25685"/>
        <v>0</v>
      </c>
      <c r="AT1377" s="48">
        <f t="shared" si="25685"/>
        <v>0</v>
      </c>
      <c r="AU1377" s="48">
        <f t="shared" si="25685"/>
        <v>0</v>
      </c>
      <c r="AV1377" s="48">
        <f t="shared" si="25685"/>
        <v>0</v>
      </c>
      <c r="AW1377" s="48">
        <f t="shared" si="25685"/>
        <v>0</v>
      </c>
      <c r="AX1377" s="48">
        <f t="shared" si="25685"/>
        <v>0</v>
      </c>
      <c r="AY1377" s="48">
        <f t="shared" si="25649"/>
        <v>0</v>
      </c>
      <c r="AZ1377" s="48">
        <f t="shared" si="25649"/>
        <v>0</v>
      </c>
      <c r="BA1377" s="48">
        <f t="shared" si="25649"/>
        <v>0</v>
      </c>
      <c r="BB1377" s="48">
        <f t="shared" si="25649"/>
        <v>0</v>
      </c>
      <c r="BC1377" s="48"/>
      <c r="BE1377" t="s">
        <v>185</v>
      </c>
      <c r="BN1377">
        <f>BF1368*V1377</f>
        <v>0</v>
      </c>
      <c r="BO1377">
        <f t="shared" ref="BO1377" si="25721">BG1368*W1377</f>
        <v>0</v>
      </c>
      <c r="BP1377">
        <f t="shared" ref="BP1377" si="25722">BH1368*X1377</f>
        <v>0</v>
      </c>
      <c r="BQ1377">
        <f t="shared" ref="BQ1377" si="25723">BI1368*Y1377</f>
        <v>0</v>
      </c>
      <c r="BR1377">
        <f t="shared" ref="BR1377" si="25724">BJ1368*Z1377</f>
        <v>0</v>
      </c>
      <c r="BS1377">
        <f t="shared" ref="BS1377" si="25725">BK1368*AA1377</f>
        <v>0</v>
      </c>
      <c r="BT1377">
        <f t="shared" ref="BT1377" si="25726">BL1368*AB1377</f>
        <v>0</v>
      </c>
      <c r="BU1377">
        <f t="shared" ref="BU1377" si="25727">BM1368*AC1377</f>
        <v>0</v>
      </c>
      <c r="BV1377">
        <f t="shared" ref="BV1377" si="25728">BN1368*AD1377</f>
        <v>0</v>
      </c>
      <c r="BW1377">
        <f t="shared" ref="BW1377" si="25729">BO1368*AE1377</f>
        <v>0</v>
      </c>
      <c r="BX1377">
        <f t="shared" ref="BX1377" si="25730">BP1368*AF1377</f>
        <v>0</v>
      </c>
      <c r="BY1377">
        <f t="shared" ref="BY1377" si="25731">BQ1368*AG1377</f>
        <v>0</v>
      </c>
      <c r="BZ1377">
        <f t="shared" ref="BZ1377" si="25732">BR1368*AH1377</f>
        <v>0</v>
      </c>
      <c r="CA1377">
        <f t="shared" ref="CA1377" si="25733">BS1368*AI1377</f>
        <v>0</v>
      </c>
      <c r="CB1377">
        <f t="shared" ref="CB1377" si="25734">BT1368*AJ1377</f>
        <v>0</v>
      </c>
      <c r="CC1377">
        <f t="shared" ref="CC1377" si="25735">BU1368*AK1377</f>
        <v>0</v>
      </c>
      <c r="CD1377">
        <f t="shared" ref="CD1377" si="25736">BV1368*AL1377</f>
        <v>0</v>
      </c>
      <c r="CE1377">
        <f t="shared" ref="CE1377" si="25737">BW1368*AM1377</f>
        <v>0</v>
      </c>
      <c r="CF1377">
        <f t="shared" ref="CF1377" si="25738">BX1368*AN1377</f>
        <v>0</v>
      </c>
      <c r="CG1377">
        <f t="shared" ref="CG1377" si="25739">BY1368*AO1377</f>
        <v>0</v>
      </c>
      <c r="CH1377">
        <f t="shared" ref="CH1377" si="25740">BZ1368*AP1377</f>
        <v>0</v>
      </c>
      <c r="CI1377">
        <f t="shared" ref="CI1377" si="25741">CA1368*AQ1377</f>
        <v>0</v>
      </c>
      <c r="CJ1377">
        <f t="shared" ref="CJ1377" si="25742">CB1368*AR1377</f>
        <v>0</v>
      </c>
      <c r="CK1377">
        <f t="shared" ref="CK1377" si="25743">CC1368*AS1377</f>
        <v>0</v>
      </c>
      <c r="CL1377">
        <f t="shared" ref="CL1377" si="25744">CD1368*AT1377</f>
        <v>0</v>
      </c>
      <c r="CM1377">
        <f t="shared" ref="CM1377" si="25745">CE1368*AU1377</f>
        <v>0</v>
      </c>
      <c r="CN1377">
        <f t="shared" ref="CN1377" si="25746">CF1368*AV1377</f>
        <v>0</v>
      </c>
      <c r="CO1377">
        <f t="shared" ref="CO1377" si="25747">CG1368*AW1377</f>
        <v>0</v>
      </c>
      <c r="CP1377">
        <f t="shared" ref="CP1377" si="25748">CH1368*AX1377</f>
        <v>0</v>
      </c>
      <c r="CQ1377">
        <f t="shared" ref="CQ1377" si="25749">CI1368*AY1377</f>
        <v>0</v>
      </c>
      <c r="CR1377">
        <f t="shared" ref="CR1377" si="25750">CJ1368*AZ1377</f>
        <v>0</v>
      </c>
      <c r="CS1377">
        <f t="shared" ref="CS1377" si="25751">CK1368*BA1377</f>
        <v>0</v>
      </c>
      <c r="CT1377">
        <f t="shared" ref="CT1377" si="25752">CL1368*BB1377</f>
        <v>0</v>
      </c>
    </row>
    <row r="1378" spans="6:98" x14ac:dyDescent="0.3">
      <c r="F1378" s="91">
        <f t="shared" ref="F1378:H1378" si="25753">F1377</f>
        <v>80</v>
      </c>
      <c r="G1378" s="91">
        <f t="shared" si="25753"/>
        <v>80</v>
      </c>
      <c r="H1378" s="4">
        <f t="shared" si="25753"/>
        <v>1</v>
      </c>
      <c r="I1378">
        <v>45</v>
      </c>
      <c r="J1378" s="48">
        <f t="shared" si="25456"/>
        <v>0</v>
      </c>
      <c r="K1378" s="48">
        <f t="shared" si="25720"/>
        <v>0</v>
      </c>
      <c r="L1378" s="98">
        <f t="shared" si="25458"/>
        <v>0</v>
      </c>
      <c r="M1378" s="48"/>
      <c r="N1378" s="48"/>
      <c r="O1378" s="48"/>
      <c r="P1378" s="48"/>
      <c r="Q1378" s="48"/>
      <c r="R1378" s="48"/>
      <c r="S1378" s="48"/>
      <c r="T1378" s="48"/>
      <c r="U1378" s="48"/>
      <c r="V1378" s="48"/>
      <c r="W1378" s="48">
        <f>$J1378+$K1378+$L1378</f>
        <v>0</v>
      </c>
      <c r="X1378" s="48">
        <f t="shared" si="25685"/>
        <v>0</v>
      </c>
      <c r="Y1378" s="48">
        <f t="shared" si="25685"/>
        <v>0</v>
      </c>
      <c r="Z1378" s="48">
        <f t="shared" si="25685"/>
        <v>0</v>
      </c>
      <c r="AA1378" s="48">
        <f t="shared" si="25685"/>
        <v>0</v>
      </c>
      <c r="AB1378" s="48">
        <f t="shared" si="25685"/>
        <v>0</v>
      </c>
      <c r="AC1378" s="48">
        <f t="shared" si="25685"/>
        <v>0</v>
      </c>
      <c r="AD1378" s="48">
        <f t="shared" si="25685"/>
        <v>0</v>
      </c>
      <c r="AE1378" s="48">
        <f t="shared" si="25685"/>
        <v>0</v>
      </c>
      <c r="AF1378" s="48">
        <f t="shared" si="25685"/>
        <v>0</v>
      </c>
      <c r="AG1378" s="48">
        <f t="shared" si="25685"/>
        <v>0</v>
      </c>
      <c r="AH1378" s="48">
        <f t="shared" si="25685"/>
        <v>0</v>
      </c>
      <c r="AI1378" s="48">
        <f t="shared" si="25685"/>
        <v>0</v>
      </c>
      <c r="AJ1378" s="48">
        <f t="shared" si="25685"/>
        <v>0</v>
      </c>
      <c r="AK1378" s="48">
        <f t="shared" si="25685"/>
        <v>0</v>
      </c>
      <c r="AL1378" s="48">
        <f t="shared" si="25685"/>
        <v>0</v>
      </c>
      <c r="AM1378" s="48">
        <f t="shared" si="25685"/>
        <v>0</v>
      </c>
      <c r="AN1378" s="48">
        <f t="shared" si="25685"/>
        <v>0</v>
      </c>
      <c r="AO1378" s="48">
        <f t="shared" si="25685"/>
        <v>0</v>
      </c>
      <c r="AP1378" s="48">
        <f t="shared" si="25685"/>
        <v>0</v>
      </c>
      <c r="AQ1378" s="48">
        <f t="shared" si="25685"/>
        <v>0</v>
      </c>
      <c r="AR1378" s="48">
        <f t="shared" si="25685"/>
        <v>0</v>
      </c>
      <c r="AS1378" s="48">
        <f t="shared" si="25685"/>
        <v>0</v>
      </c>
      <c r="AT1378" s="48">
        <f t="shared" si="25685"/>
        <v>0</v>
      </c>
      <c r="AU1378" s="48">
        <f t="shared" si="25685"/>
        <v>0</v>
      </c>
      <c r="AV1378" s="48">
        <f t="shared" si="25685"/>
        <v>0</v>
      </c>
      <c r="AW1378" s="48">
        <f t="shared" si="25685"/>
        <v>0</v>
      </c>
      <c r="AX1378" s="48">
        <f t="shared" si="25685"/>
        <v>0</v>
      </c>
      <c r="AY1378" s="48">
        <f t="shared" si="25649"/>
        <v>0</v>
      </c>
      <c r="AZ1378" s="48">
        <f t="shared" si="25649"/>
        <v>0</v>
      </c>
      <c r="BA1378" s="48">
        <f t="shared" si="25649"/>
        <v>0</v>
      </c>
      <c r="BB1378" s="48">
        <f t="shared" si="25649"/>
        <v>0</v>
      </c>
      <c r="BC1378" s="48"/>
      <c r="BE1378" t="s">
        <v>186</v>
      </c>
      <c r="BO1378">
        <f>BF1368*W1378</f>
        <v>0</v>
      </c>
      <c r="BP1378">
        <f t="shared" ref="BP1378" si="25754">BG1368*X1378</f>
        <v>0</v>
      </c>
      <c r="BQ1378">
        <f t="shared" ref="BQ1378" si="25755">BH1368*Y1378</f>
        <v>0</v>
      </c>
      <c r="BR1378">
        <f t="shared" ref="BR1378" si="25756">BI1368*Z1378</f>
        <v>0</v>
      </c>
      <c r="BS1378">
        <f t="shared" ref="BS1378" si="25757">BJ1368*AA1378</f>
        <v>0</v>
      </c>
      <c r="BT1378">
        <f t="shared" ref="BT1378" si="25758">BK1368*AB1378</f>
        <v>0</v>
      </c>
      <c r="BU1378">
        <f t="shared" ref="BU1378" si="25759">BL1368*AC1378</f>
        <v>0</v>
      </c>
      <c r="BV1378">
        <f t="shared" ref="BV1378" si="25760">BM1368*AD1378</f>
        <v>0</v>
      </c>
      <c r="BW1378">
        <f t="shared" ref="BW1378" si="25761">BN1368*AE1378</f>
        <v>0</v>
      </c>
      <c r="BX1378">
        <f t="shared" ref="BX1378" si="25762">BO1368*AF1378</f>
        <v>0</v>
      </c>
      <c r="BY1378">
        <f t="shared" ref="BY1378" si="25763">BP1368*AG1378</f>
        <v>0</v>
      </c>
      <c r="BZ1378">
        <f t="shared" ref="BZ1378" si="25764">BQ1368*AH1378</f>
        <v>0</v>
      </c>
      <c r="CA1378">
        <f t="shared" ref="CA1378" si="25765">BR1368*AI1378</f>
        <v>0</v>
      </c>
      <c r="CB1378">
        <f t="shared" ref="CB1378" si="25766">BS1368*AJ1378</f>
        <v>0</v>
      </c>
      <c r="CC1378">
        <f t="shared" ref="CC1378" si="25767">BT1368*AK1378</f>
        <v>0</v>
      </c>
      <c r="CD1378">
        <f t="shared" ref="CD1378" si="25768">BU1368*AL1378</f>
        <v>0</v>
      </c>
      <c r="CE1378">
        <f t="shared" ref="CE1378" si="25769">BV1368*AM1378</f>
        <v>0</v>
      </c>
      <c r="CF1378">
        <f t="shared" ref="CF1378" si="25770">BW1368*AN1378</f>
        <v>0</v>
      </c>
      <c r="CG1378">
        <f t="shared" ref="CG1378" si="25771">BX1368*AO1378</f>
        <v>0</v>
      </c>
      <c r="CH1378">
        <f t="shared" ref="CH1378" si="25772">BY1368*AP1378</f>
        <v>0</v>
      </c>
      <c r="CI1378">
        <f t="shared" ref="CI1378" si="25773">BZ1368*AQ1378</f>
        <v>0</v>
      </c>
      <c r="CJ1378">
        <f t="shared" ref="CJ1378" si="25774">CA1368*AR1378</f>
        <v>0</v>
      </c>
      <c r="CK1378">
        <f t="shared" ref="CK1378" si="25775">CB1368*AS1378</f>
        <v>0</v>
      </c>
      <c r="CL1378">
        <f t="shared" ref="CL1378" si="25776">CC1368*AT1378</f>
        <v>0</v>
      </c>
      <c r="CM1378">
        <f t="shared" ref="CM1378" si="25777">CD1368*AU1378</f>
        <v>0</v>
      </c>
      <c r="CN1378">
        <f t="shared" ref="CN1378" si="25778">CE1368*AV1378</f>
        <v>0</v>
      </c>
      <c r="CO1378">
        <f t="shared" ref="CO1378" si="25779">CF1368*AW1378</f>
        <v>0</v>
      </c>
      <c r="CP1378">
        <f t="shared" ref="CP1378" si="25780">CG1368*AX1378</f>
        <v>0</v>
      </c>
      <c r="CQ1378">
        <f t="shared" ref="CQ1378" si="25781">CH1368*AY1378</f>
        <v>0</v>
      </c>
      <c r="CR1378">
        <f t="shared" ref="CR1378" si="25782">CI1368*AZ1378</f>
        <v>0</v>
      </c>
      <c r="CS1378">
        <f t="shared" ref="CS1378" si="25783">CJ1368*BA1378</f>
        <v>0</v>
      </c>
      <c r="CT1378">
        <f t="shared" ref="CT1378" si="25784">CK1368*BB1378</f>
        <v>0</v>
      </c>
    </row>
    <row r="1379" spans="6:98" x14ac:dyDescent="0.3">
      <c r="F1379" s="91">
        <f t="shared" ref="F1379:H1379" si="25785">F1378</f>
        <v>80</v>
      </c>
      <c r="G1379" s="91">
        <f t="shared" si="25785"/>
        <v>80</v>
      </c>
      <c r="H1379" s="4">
        <f t="shared" si="25785"/>
        <v>1</v>
      </c>
      <c r="I1379">
        <v>50</v>
      </c>
      <c r="J1379" s="48">
        <f t="shared" si="25456"/>
        <v>0</v>
      </c>
      <c r="K1379" s="48">
        <f t="shared" si="25720"/>
        <v>0</v>
      </c>
      <c r="L1379" s="98">
        <f t="shared" si="25458"/>
        <v>0</v>
      </c>
      <c r="M1379" s="48"/>
      <c r="N1379" s="48"/>
      <c r="O1379" s="48"/>
      <c r="P1379" s="48"/>
      <c r="Q1379" s="48"/>
      <c r="R1379" s="48"/>
      <c r="S1379" s="48"/>
      <c r="T1379" s="48"/>
      <c r="U1379" s="48"/>
      <c r="V1379" s="48"/>
      <c r="W1379" s="48"/>
      <c r="X1379" s="48">
        <f>$J1379+$K1379+$L1379</f>
        <v>0</v>
      </c>
      <c r="Y1379" s="48">
        <f t="shared" si="25685"/>
        <v>0</v>
      </c>
      <c r="Z1379" s="48">
        <f t="shared" si="25685"/>
        <v>0</v>
      </c>
      <c r="AA1379" s="48">
        <f t="shared" si="25685"/>
        <v>0</v>
      </c>
      <c r="AB1379" s="48">
        <f t="shared" si="25685"/>
        <v>0</v>
      </c>
      <c r="AC1379" s="48">
        <f t="shared" si="25685"/>
        <v>0</v>
      </c>
      <c r="AD1379" s="48">
        <f t="shared" si="25685"/>
        <v>0</v>
      </c>
      <c r="AE1379" s="48">
        <f t="shared" si="25685"/>
        <v>0</v>
      </c>
      <c r="AF1379" s="48">
        <f t="shared" si="25685"/>
        <v>0</v>
      </c>
      <c r="AG1379" s="48">
        <f t="shared" si="25685"/>
        <v>0</v>
      </c>
      <c r="AH1379" s="48">
        <f t="shared" si="25685"/>
        <v>0</v>
      </c>
      <c r="AI1379" s="48">
        <f t="shared" si="25685"/>
        <v>0</v>
      </c>
      <c r="AJ1379" s="48">
        <f t="shared" si="25685"/>
        <v>0</v>
      </c>
      <c r="AK1379" s="48">
        <f t="shared" si="25685"/>
        <v>0</v>
      </c>
      <c r="AL1379" s="48">
        <f t="shared" si="25685"/>
        <v>0</v>
      </c>
      <c r="AM1379" s="48">
        <f t="shared" si="25685"/>
        <v>0</v>
      </c>
      <c r="AN1379" s="48">
        <f t="shared" si="25685"/>
        <v>0</v>
      </c>
      <c r="AO1379" s="48">
        <f t="shared" si="25685"/>
        <v>0</v>
      </c>
      <c r="AP1379" s="48">
        <f t="shared" si="25685"/>
        <v>0</v>
      </c>
      <c r="AQ1379" s="48">
        <f t="shared" si="25685"/>
        <v>0</v>
      </c>
      <c r="AR1379" s="48">
        <f t="shared" si="25685"/>
        <v>0</v>
      </c>
      <c r="AS1379" s="48">
        <f t="shared" si="25685"/>
        <v>0</v>
      </c>
      <c r="AT1379" s="48">
        <f t="shared" si="25685"/>
        <v>0</v>
      </c>
      <c r="AU1379" s="48">
        <f t="shared" si="25685"/>
        <v>0</v>
      </c>
      <c r="AV1379" s="48">
        <f t="shared" si="25685"/>
        <v>0</v>
      </c>
      <c r="AW1379" s="48">
        <f t="shared" si="25685"/>
        <v>0</v>
      </c>
      <c r="AX1379" s="48">
        <f t="shared" si="25685"/>
        <v>0</v>
      </c>
      <c r="AY1379" s="48">
        <f t="shared" si="25649"/>
        <v>0</v>
      </c>
      <c r="AZ1379" s="48">
        <f t="shared" si="25649"/>
        <v>0</v>
      </c>
      <c r="BA1379" s="48">
        <f t="shared" si="25649"/>
        <v>0</v>
      </c>
      <c r="BB1379" s="48">
        <f t="shared" si="25649"/>
        <v>0</v>
      </c>
      <c r="BC1379" s="48"/>
      <c r="BE1379" t="s">
        <v>187</v>
      </c>
      <c r="BP1379">
        <f>BF1368*X1379</f>
        <v>0</v>
      </c>
      <c r="BQ1379">
        <f t="shared" ref="BQ1379" si="25786">BG1368*Y1379</f>
        <v>0</v>
      </c>
      <c r="BR1379">
        <f t="shared" ref="BR1379" si="25787">BH1368*Z1379</f>
        <v>0</v>
      </c>
      <c r="BS1379">
        <f t="shared" ref="BS1379" si="25788">BI1368*AA1379</f>
        <v>0</v>
      </c>
      <c r="BT1379">
        <f t="shared" ref="BT1379" si="25789">BJ1368*AB1379</f>
        <v>0</v>
      </c>
      <c r="BU1379">
        <f t="shared" ref="BU1379" si="25790">BK1368*AC1379</f>
        <v>0</v>
      </c>
      <c r="BV1379">
        <f t="shared" ref="BV1379" si="25791">BL1368*AD1379</f>
        <v>0</v>
      </c>
      <c r="BW1379">
        <f t="shared" ref="BW1379" si="25792">BM1368*AE1379</f>
        <v>0</v>
      </c>
      <c r="BX1379">
        <f t="shared" ref="BX1379" si="25793">BN1368*AF1379</f>
        <v>0</v>
      </c>
      <c r="BY1379">
        <f t="shared" ref="BY1379" si="25794">BO1368*AG1379</f>
        <v>0</v>
      </c>
      <c r="BZ1379">
        <f t="shared" ref="BZ1379" si="25795">BP1368*AH1379</f>
        <v>0</v>
      </c>
      <c r="CA1379">
        <f t="shared" ref="CA1379" si="25796">BQ1368*AI1379</f>
        <v>0</v>
      </c>
      <c r="CB1379">
        <f t="shared" ref="CB1379" si="25797">BR1368*AJ1379</f>
        <v>0</v>
      </c>
      <c r="CC1379">
        <f t="shared" ref="CC1379" si="25798">BS1368*AK1379</f>
        <v>0</v>
      </c>
      <c r="CD1379">
        <f t="shared" ref="CD1379" si="25799">BT1368*AL1379</f>
        <v>0</v>
      </c>
      <c r="CE1379">
        <f t="shared" ref="CE1379" si="25800">BU1368*AM1379</f>
        <v>0</v>
      </c>
      <c r="CF1379">
        <f t="shared" ref="CF1379" si="25801">BV1368*AN1379</f>
        <v>0</v>
      </c>
      <c r="CG1379">
        <f t="shared" ref="CG1379" si="25802">BW1368*AO1379</f>
        <v>0</v>
      </c>
      <c r="CH1379">
        <f t="shared" ref="CH1379" si="25803">BX1368*AP1379</f>
        <v>0</v>
      </c>
      <c r="CI1379">
        <f t="shared" ref="CI1379" si="25804">BY1368*AQ1379</f>
        <v>0</v>
      </c>
      <c r="CJ1379">
        <f t="shared" ref="CJ1379" si="25805">BZ1368*AR1379</f>
        <v>0</v>
      </c>
      <c r="CK1379">
        <f t="shared" ref="CK1379" si="25806">CA1368*AS1379</f>
        <v>0</v>
      </c>
      <c r="CL1379">
        <f t="shared" ref="CL1379" si="25807">CB1368*AT1379</f>
        <v>0</v>
      </c>
      <c r="CM1379">
        <f t="shared" ref="CM1379" si="25808">CC1368*AU1379</f>
        <v>0</v>
      </c>
      <c r="CN1379">
        <f t="shared" ref="CN1379" si="25809">CD1368*AV1379</f>
        <v>0</v>
      </c>
      <c r="CO1379">
        <f t="shared" ref="CO1379" si="25810">CE1368*AW1379</f>
        <v>0</v>
      </c>
      <c r="CP1379">
        <f t="shared" ref="CP1379" si="25811">CF1368*AX1379</f>
        <v>0</v>
      </c>
      <c r="CQ1379">
        <f t="shared" ref="CQ1379" si="25812">CG1368*AY1379</f>
        <v>0</v>
      </c>
      <c r="CR1379">
        <f t="shared" ref="CR1379" si="25813">CH1368*AZ1379</f>
        <v>0</v>
      </c>
      <c r="CS1379">
        <f t="shared" ref="CS1379" si="25814">CI1368*BA1379</f>
        <v>0</v>
      </c>
      <c r="CT1379">
        <f t="shared" ref="CT1379" si="25815">CJ1368*BB1379</f>
        <v>0</v>
      </c>
    </row>
    <row r="1380" spans="6:98" x14ac:dyDescent="0.3">
      <c r="F1380" s="91">
        <f t="shared" ref="F1380:H1380" si="25816">F1379</f>
        <v>80</v>
      </c>
      <c r="G1380" s="91">
        <f t="shared" si="25816"/>
        <v>80</v>
      </c>
      <c r="H1380" s="4">
        <f t="shared" si="25816"/>
        <v>1</v>
      </c>
      <c r="I1380">
        <v>55</v>
      </c>
      <c r="J1380" s="48">
        <f t="shared" si="25456"/>
        <v>0</v>
      </c>
      <c r="K1380" s="48">
        <f t="shared" si="25720"/>
        <v>0</v>
      </c>
      <c r="L1380" s="98">
        <f t="shared" si="25458"/>
        <v>0</v>
      </c>
      <c r="M1380" s="48"/>
      <c r="N1380" s="48"/>
      <c r="O1380" s="48"/>
      <c r="P1380" s="48"/>
      <c r="Q1380" s="48"/>
      <c r="R1380" s="48"/>
      <c r="S1380" s="48"/>
      <c r="T1380" s="48"/>
      <c r="U1380" s="48"/>
      <c r="V1380" s="48"/>
      <c r="W1380" s="48"/>
      <c r="X1380" s="48"/>
      <c r="Y1380" s="48">
        <f>$J1380+$K1380+$L1380</f>
        <v>0</v>
      </c>
      <c r="Z1380" s="48">
        <f t="shared" si="25685"/>
        <v>0</v>
      </c>
      <c r="AA1380" s="48">
        <f t="shared" si="25685"/>
        <v>0</v>
      </c>
      <c r="AB1380" s="48">
        <f t="shared" si="25685"/>
        <v>0</v>
      </c>
      <c r="AC1380" s="48">
        <f t="shared" si="25685"/>
        <v>0</v>
      </c>
      <c r="AD1380" s="48">
        <f t="shared" si="25685"/>
        <v>0</v>
      </c>
      <c r="AE1380" s="48">
        <f t="shared" si="25685"/>
        <v>0</v>
      </c>
      <c r="AF1380" s="48">
        <f t="shared" si="25685"/>
        <v>0</v>
      </c>
      <c r="AG1380" s="48">
        <f t="shared" si="25685"/>
        <v>0</v>
      </c>
      <c r="AH1380" s="48">
        <f t="shared" si="25685"/>
        <v>0</v>
      </c>
      <c r="AI1380" s="48">
        <f t="shared" si="25685"/>
        <v>0</v>
      </c>
      <c r="AJ1380" s="48">
        <f t="shared" si="25685"/>
        <v>0</v>
      </c>
      <c r="AK1380" s="48">
        <f t="shared" si="25685"/>
        <v>0</v>
      </c>
      <c r="AL1380" s="48">
        <f t="shared" si="25685"/>
        <v>0</v>
      </c>
      <c r="AM1380" s="48">
        <f t="shared" si="25685"/>
        <v>0</v>
      </c>
      <c r="AN1380" s="48">
        <f t="shared" si="25685"/>
        <v>0</v>
      </c>
      <c r="AO1380" s="48">
        <f t="shared" si="25685"/>
        <v>0</v>
      </c>
      <c r="AP1380" s="48">
        <f t="shared" si="25685"/>
        <v>0</v>
      </c>
      <c r="AQ1380" s="48">
        <f t="shared" si="25685"/>
        <v>0</v>
      </c>
      <c r="AR1380" s="48">
        <f t="shared" si="25685"/>
        <v>0</v>
      </c>
      <c r="AS1380" s="48">
        <f t="shared" si="25685"/>
        <v>0</v>
      </c>
      <c r="AT1380" s="48">
        <f t="shared" si="25685"/>
        <v>0</v>
      </c>
      <c r="AU1380" s="48">
        <f t="shared" si="25685"/>
        <v>0</v>
      </c>
      <c r="AV1380" s="48">
        <f t="shared" si="25685"/>
        <v>0</v>
      </c>
      <c r="AW1380" s="48">
        <f t="shared" si="25685"/>
        <v>0</v>
      </c>
      <c r="AX1380" s="48">
        <f t="shared" si="25685"/>
        <v>0</v>
      </c>
      <c r="AY1380" s="48">
        <f t="shared" si="25649"/>
        <v>0</v>
      </c>
      <c r="AZ1380" s="48">
        <f t="shared" si="25649"/>
        <v>0</v>
      </c>
      <c r="BA1380" s="48">
        <f t="shared" si="25649"/>
        <v>0</v>
      </c>
      <c r="BB1380" s="48">
        <f t="shared" si="25649"/>
        <v>0</v>
      </c>
      <c r="BC1380" s="48"/>
      <c r="BE1380" t="s">
        <v>188</v>
      </c>
      <c r="BQ1380">
        <f>BF1368*Y1380</f>
        <v>0</v>
      </c>
      <c r="BR1380">
        <f t="shared" ref="BR1380" si="25817">BG1368*Z1380</f>
        <v>0</v>
      </c>
      <c r="BS1380">
        <f t="shared" ref="BS1380" si="25818">BH1368*AA1380</f>
        <v>0</v>
      </c>
      <c r="BT1380">
        <f t="shared" ref="BT1380" si="25819">BI1368*AB1380</f>
        <v>0</v>
      </c>
      <c r="BU1380">
        <f t="shared" ref="BU1380" si="25820">BJ1368*AC1380</f>
        <v>0</v>
      </c>
      <c r="BV1380">
        <f t="shared" ref="BV1380" si="25821">BK1368*AD1380</f>
        <v>0</v>
      </c>
      <c r="BW1380">
        <f t="shared" ref="BW1380" si="25822">BL1368*AE1380</f>
        <v>0</v>
      </c>
      <c r="BX1380">
        <f t="shared" ref="BX1380" si="25823">BM1368*AF1380</f>
        <v>0</v>
      </c>
      <c r="BY1380">
        <f t="shared" ref="BY1380" si="25824">BN1368*AG1380</f>
        <v>0</v>
      </c>
      <c r="BZ1380">
        <f t="shared" ref="BZ1380" si="25825">BO1368*AH1380</f>
        <v>0</v>
      </c>
      <c r="CA1380">
        <f t="shared" ref="CA1380" si="25826">BP1368*AI1380</f>
        <v>0</v>
      </c>
      <c r="CB1380">
        <f t="shared" ref="CB1380" si="25827">BQ1368*AJ1380</f>
        <v>0</v>
      </c>
      <c r="CC1380">
        <f t="shared" ref="CC1380" si="25828">BR1368*AK1380</f>
        <v>0</v>
      </c>
      <c r="CD1380">
        <f t="shared" ref="CD1380" si="25829">BS1368*AL1380</f>
        <v>0</v>
      </c>
      <c r="CE1380">
        <f t="shared" ref="CE1380" si="25830">BT1368*AM1380</f>
        <v>0</v>
      </c>
      <c r="CF1380">
        <f t="shared" ref="CF1380" si="25831">BU1368*AN1380</f>
        <v>0</v>
      </c>
      <c r="CG1380">
        <f t="shared" ref="CG1380" si="25832">BV1368*AO1380</f>
        <v>0</v>
      </c>
      <c r="CH1380">
        <f t="shared" ref="CH1380" si="25833">BW1368*AP1380</f>
        <v>0</v>
      </c>
      <c r="CI1380">
        <f t="shared" ref="CI1380" si="25834">BX1368*AQ1380</f>
        <v>0</v>
      </c>
      <c r="CJ1380">
        <f t="shared" ref="CJ1380" si="25835">BY1368*AR1380</f>
        <v>0</v>
      </c>
      <c r="CK1380">
        <f t="shared" ref="CK1380" si="25836">BZ1368*AS1380</f>
        <v>0</v>
      </c>
      <c r="CL1380">
        <f t="shared" ref="CL1380" si="25837">CA1368*AT1380</f>
        <v>0</v>
      </c>
      <c r="CM1380">
        <f t="shared" ref="CM1380" si="25838">CB1368*AU1380</f>
        <v>0</v>
      </c>
      <c r="CN1380">
        <f t="shared" ref="CN1380" si="25839">CC1368*AV1380</f>
        <v>0</v>
      </c>
      <c r="CO1380">
        <f t="shared" ref="CO1380" si="25840">CD1368*AW1380</f>
        <v>0</v>
      </c>
      <c r="CP1380">
        <f t="shared" ref="CP1380" si="25841">CE1368*AX1380</f>
        <v>0</v>
      </c>
      <c r="CQ1380">
        <f t="shared" ref="CQ1380" si="25842">CF1368*AY1380</f>
        <v>0</v>
      </c>
      <c r="CR1380">
        <f t="shared" ref="CR1380" si="25843">CG1368*AZ1380</f>
        <v>0</v>
      </c>
      <c r="CS1380">
        <f t="shared" ref="CS1380" si="25844">CH1368*BA1380</f>
        <v>0</v>
      </c>
      <c r="CT1380">
        <f t="shared" ref="CT1380" si="25845">CI1368*BB1380</f>
        <v>0</v>
      </c>
    </row>
    <row r="1381" spans="6:98" x14ac:dyDescent="0.3">
      <c r="F1381" s="91">
        <f t="shared" ref="F1381:H1381" si="25846">F1380</f>
        <v>80</v>
      </c>
      <c r="G1381" s="91">
        <f t="shared" si="25846"/>
        <v>80</v>
      </c>
      <c r="H1381" s="4">
        <f t="shared" si="25846"/>
        <v>1</v>
      </c>
      <c r="I1381">
        <v>60</v>
      </c>
      <c r="J1381" s="48">
        <f t="shared" si="25456"/>
        <v>0</v>
      </c>
      <c r="K1381" s="48">
        <f t="shared" si="25720"/>
        <v>0</v>
      </c>
      <c r="L1381" s="98">
        <f t="shared" si="25458"/>
        <v>0</v>
      </c>
      <c r="M1381" s="48"/>
      <c r="N1381" s="48"/>
      <c r="O1381" s="48"/>
      <c r="P1381" s="48"/>
      <c r="Q1381" s="48"/>
      <c r="R1381" s="48"/>
      <c r="S1381" s="48"/>
      <c r="T1381" s="48"/>
      <c r="U1381" s="48"/>
      <c r="V1381" s="48"/>
      <c r="W1381" s="48"/>
      <c r="X1381" s="48"/>
      <c r="Y1381" s="48"/>
      <c r="Z1381" s="48">
        <f>$J1381+$K1381+$L1381</f>
        <v>0</v>
      </c>
      <c r="AA1381" s="48">
        <f t="shared" si="25685"/>
        <v>0</v>
      </c>
      <c r="AB1381" s="48">
        <f t="shared" si="25685"/>
        <v>0</v>
      </c>
      <c r="AC1381" s="48">
        <f t="shared" si="25685"/>
        <v>0</v>
      </c>
      <c r="AD1381" s="48">
        <f t="shared" si="25685"/>
        <v>0</v>
      </c>
      <c r="AE1381" s="48">
        <f t="shared" si="25685"/>
        <v>0</v>
      </c>
      <c r="AF1381" s="48">
        <f t="shared" si="25685"/>
        <v>0</v>
      </c>
      <c r="AG1381" s="48">
        <f t="shared" si="25685"/>
        <v>0</v>
      </c>
      <c r="AH1381" s="48">
        <f t="shared" si="25685"/>
        <v>0</v>
      </c>
      <c r="AI1381" s="48">
        <f t="shared" si="25685"/>
        <v>0</v>
      </c>
      <c r="AJ1381" s="48">
        <f t="shared" si="25685"/>
        <v>0</v>
      </c>
      <c r="AK1381" s="48">
        <f t="shared" si="25685"/>
        <v>0</v>
      </c>
      <c r="AL1381" s="48">
        <f t="shared" si="25685"/>
        <v>0</v>
      </c>
      <c r="AM1381" s="48">
        <f t="shared" si="25685"/>
        <v>0</v>
      </c>
      <c r="AN1381" s="48">
        <f t="shared" si="25685"/>
        <v>0</v>
      </c>
      <c r="AO1381" s="48">
        <f t="shared" si="25685"/>
        <v>0</v>
      </c>
      <c r="AP1381" s="48">
        <f t="shared" si="25685"/>
        <v>0</v>
      </c>
      <c r="AQ1381" s="48">
        <f t="shared" si="25685"/>
        <v>0</v>
      </c>
      <c r="AR1381" s="48">
        <f t="shared" si="25685"/>
        <v>0</v>
      </c>
      <c r="AS1381" s="48">
        <f t="shared" si="25685"/>
        <v>0</v>
      </c>
      <c r="AT1381" s="48">
        <f t="shared" si="25685"/>
        <v>0</v>
      </c>
      <c r="AU1381" s="48">
        <f t="shared" si="25685"/>
        <v>0</v>
      </c>
      <c r="AV1381" s="48">
        <f t="shared" si="25685"/>
        <v>0</v>
      </c>
      <c r="AW1381" s="48">
        <f t="shared" si="25685"/>
        <v>0</v>
      </c>
      <c r="AX1381" s="48">
        <f t="shared" si="25685"/>
        <v>0</v>
      </c>
      <c r="AY1381" s="48">
        <f t="shared" si="25649"/>
        <v>0</v>
      </c>
      <c r="AZ1381" s="48">
        <f t="shared" si="25649"/>
        <v>0</v>
      </c>
      <c r="BA1381" s="48">
        <f t="shared" si="25649"/>
        <v>0</v>
      </c>
      <c r="BB1381" s="48">
        <f t="shared" si="25649"/>
        <v>0</v>
      </c>
      <c r="BC1381" s="48"/>
      <c r="BE1381" t="s">
        <v>189</v>
      </c>
      <c r="BR1381">
        <f>BF1368*Z1381</f>
        <v>0</v>
      </c>
      <c r="BS1381">
        <f t="shared" ref="BS1381" si="25847">BG1368*AA1381</f>
        <v>0</v>
      </c>
      <c r="BT1381">
        <f t="shared" ref="BT1381" si="25848">BH1368*AB1381</f>
        <v>0</v>
      </c>
      <c r="BU1381">
        <f t="shared" ref="BU1381" si="25849">BI1368*AC1381</f>
        <v>0</v>
      </c>
      <c r="BV1381">
        <f t="shared" ref="BV1381" si="25850">BJ1368*AD1381</f>
        <v>0</v>
      </c>
      <c r="BW1381">
        <f t="shared" ref="BW1381" si="25851">BK1368*AE1381</f>
        <v>0</v>
      </c>
      <c r="BX1381">
        <f t="shared" ref="BX1381" si="25852">BL1368*AF1381</f>
        <v>0</v>
      </c>
      <c r="BY1381">
        <f t="shared" ref="BY1381" si="25853">BM1368*AG1381</f>
        <v>0</v>
      </c>
      <c r="BZ1381">
        <f t="shared" ref="BZ1381" si="25854">BN1368*AH1381</f>
        <v>0</v>
      </c>
      <c r="CA1381">
        <f t="shared" ref="CA1381" si="25855">BO1368*AI1381</f>
        <v>0</v>
      </c>
      <c r="CB1381">
        <f t="shared" ref="CB1381" si="25856">BP1368*AJ1381</f>
        <v>0</v>
      </c>
      <c r="CC1381">
        <f t="shared" ref="CC1381" si="25857">BQ1368*AK1381</f>
        <v>0</v>
      </c>
      <c r="CD1381">
        <f t="shared" ref="CD1381" si="25858">BR1368*AL1381</f>
        <v>0</v>
      </c>
      <c r="CE1381">
        <f t="shared" ref="CE1381" si="25859">BS1368*AM1381</f>
        <v>0</v>
      </c>
      <c r="CF1381">
        <f t="shared" ref="CF1381" si="25860">BT1368*AN1381</f>
        <v>0</v>
      </c>
      <c r="CG1381">
        <f t="shared" ref="CG1381" si="25861">BU1368*AO1381</f>
        <v>0</v>
      </c>
      <c r="CH1381">
        <f t="shared" ref="CH1381" si="25862">BV1368*AP1381</f>
        <v>0</v>
      </c>
      <c r="CI1381">
        <f t="shared" ref="CI1381" si="25863">BW1368*AQ1381</f>
        <v>0</v>
      </c>
      <c r="CJ1381">
        <f t="shared" ref="CJ1381" si="25864">BX1368*AR1381</f>
        <v>0</v>
      </c>
      <c r="CK1381">
        <f t="shared" ref="CK1381" si="25865">BY1368*AS1381</f>
        <v>0</v>
      </c>
      <c r="CL1381">
        <f t="shared" ref="CL1381" si="25866">BZ1368*AT1381</f>
        <v>0</v>
      </c>
      <c r="CM1381">
        <f t="shared" ref="CM1381" si="25867">CA1368*AU1381</f>
        <v>0</v>
      </c>
      <c r="CN1381">
        <f t="shared" ref="CN1381" si="25868">CB1368*AV1381</f>
        <v>0</v>
      </c>
      <c r="CO1381">
        <f t="shared" ref="CO1381" si="25869">CC1368*AW1381</f>
        <v>0</v>
      </c>
      <c r="CP1381">
        <f t="shared" ref="CP1381" si="25870">CD1368*AX1381</f>
        <v>0</v>
      </c>
      <c r="CQ1381">
        <f t="shared" ref="CQ1381" si="25871">CE1368*AY1381</f>
        <v>0</v>
      </c>
      <c r="CR1381">
        <f t="shared" ref="CR1381" si="25872">CF1368*AZ1381</f>
        <v>0</v>
      </c>
      <c r="CS1381">
        <f t="shared" ref="CS1381" si="25873">CG1368*BA1381</f>
        <v>0</v>
      </c>
      <c r="CT1381">
        <f t="shared" ref="CT1381" si="25874">CH1368*BB1381</f>
        <v>0</v>
      </c>
    </row>
    <row r="1382" spans="6:98" x14ac:dyDescent="0.3">
      <c r="F1382" s="91">
        <f t="shared" ref="F1382:H1382" si="25875">F1381</f>
        <v>80</v>
      </c>
      <c r="G1382" s="91">
        <f t="shared" si="25875"/>
        <v>80</v>
      </c>
      <c r="H1382" s="4">
        <f t="shared" si="25875"/>
        <v>1</v>
      </c>
      <c r="I1382">
        <v>65</v>
      </c>
      <c r="J1382" s="48">
        <f t="shared" si="25456"/>
        <v>0</v>
      </c>
      <c r="K1382" s="48">
        <f t="shared" si="25720"/>
        <v>0</v>
      </c>
      <c r="L1382" s="98">
        <f t="shared" si="25458"/>
        <v>0</v>
      </c>
      <c r="M1382" s="48"/>
      <c r="N1382" s="48"/>
      <c r="O1382" s="48"/>
      <c r="P1382" s="48"/>
      <c r="Q1382" s="48"/>
      <c r="R1382" s="48"/>
      <c r="S1382" s="48"/>
      <c r="T1382" s="48"/>
      <c r="U1382" s="48"/>
      <c r="V1382" s="48"/>
      <c r="W1382" s="48"/>
      <c r="X1382" s="48"/>
      <c r="Y1382" s="48"/>
      <c r="Z1382" s="48"/>
      <c r="AA1382" s="48">
        <f>$J1382+$K1382+$L1382</f>
        <v>0</v>
      </c>
      <c r="AB1382" s="48">
        <f t="shared" si="25685"/>
        <v>0</v>
      </c>
      <c r="AC1382" s="48">
        <f t="shared" si="25685"/>
        <v>0</v>
      </c>
      <c r="AD1382" s="48">
        <f t="shared" si="25685"/>
        <v>0</v>
      </c>
      <c r="AE1382" s="48">
        <f t="shared" si="25685"/>
        <v>0</v>
      </c>
      <c r="AF1382" s="48">
        <f t="shared" si="25685"/>
        <v>0</v>
      </c>
      <c r="AG1382" s="48">
        <f t="shared" si="25685"/>
        <v>0</v>
      </c>
      <c r="AH1382" s="48">
        <f t="shared" si="25685"/>
        <v>0</v>
      </c>
      <c r="AI1382" s="48">
        <f t="shared" si="25685"/>
        <v>0</v>
      </c>
      <c r="AJ1382" s="48">
        <f t="shared" si="25685"/>
        <v>0</v>
      </c>
      <c r="AK1382" s="48">
        <f t="shared" si="25685"/>
        <v>0</v>
      </c>
      <c r="AL1382" s="48">
        <f t="shared" si="25685"/>
        <v>0</v>
      </c>
      <c r="AM1382" s="48">
        <f t="shared" si="25685"/>
        <v>0</v>
      </c>
      <c r="AN1382" s="48">
        <f t="shared" si="25685"/>
        <v>0</v>
      </c>
      <c r="AO1382" s="48">
        <f t="shared" si="25685"/>
        <v>0</v>
      </c>
      <c r="AP1382" s="48">
        <f t="shared" si="25685"/>
        <v>0</v>
      </c>
      <c r="AQ1382" s="48">
        <f t="shared" si="25685"/>
        <v>0</v>
      </c>
      <c r="AR1382" s="48">
        <f t="shared" si="25685"/>
        <v>0</v>
      </c>
      <c r="AS1382" s="48">
        <f t="shared" si="25685"/>
        <v>0</v>
      </c>
      <c r="AT1382" s="48">
        <f t="shared" si="25685"/>
        <v>0</v>
      </c>
      <c r="AU1382" s="48">
        <f t="shared" si="25685"/>
        <v>0</v>
      </c>
      <c r="AV1382" s="48">
        <f t="shared" si="25685"/>
        <v>0</v>
      </c>
      <c r="AW1382" s="48">
        <f t="shared" si="25685"/>
        <v>0</v>
      </c>
      <c r="AX1382" s="48">
        <f t="shared" si="25685"/>
        <v>0</v>
      </c>
      <c r="AY1382" s="48">
        <f t="shared" si="25649"/>
        <v>0</v>
      </c>
      <c r="AZ1382" s="48">
        <f t="shared" si="25649"/>
        <v>0</v>
      </c>
      <c r="BA1382" s="48">
        <f t="shared" si="25649"/>
        <v>0</v>
      </c>
      <c r="BB1382" s="48">
        <f t="shared" si="25649"/>
        <v>0</v>
      </c>
      <c r="BC1382" s="48"/>
      <c r="BE1382" t="s">
        <v>190</v>
      </c>
      <c r="BS1382">
        <f>BF1368*AA1382</f>
        <v>0</v>
      </c>
      <c r="BT1382">
        <f t="shared" ref="BT1382" si="25876">BG1368*AB1382</f>
        <v>0</v>
      </c>
      <c r="BU1382">
        <f t="shared" ref="BU1382" si="25877">BH1368*AC1382</f>
        <v>0</v>
      </c>
      <c r="BV1382">
        <f t="shared" ref="BV1382" si="25878">BI1368*AD1382</f>
        <v>0</v>
      </c>
      <c r="BW1382">
        <f t="shared" ref="BW1382" si="25879">BJ1368*AE1382</f>
        <v>0</v>
      </c>
      <c r="BX1382">
        <f t="shared" ref="BX1382" si="25880">BK1368*AF1382</f>
        <v>0</v>
      </c>
      <c r="BY1382">
        <f t="shared" ref="BY1382" si="25881">BL1368*AG1382</f>
        <v>0</v>
      </c>
      <c r="BZ1382">
        <f t="shared" ref="BZ1382" si="25882">BM1368*AH1382</f>
        <v>0</v>
      </c>
      <c r="CA1382">
        <f t="shared" ref="CA1382" si="25883">BN1368*AI1382</f>
        <v>0</v>
      </c>
      <c r="CB1382">
        <f t="shared" ref="CB1382" si="25884">BO1368*AJ1382</f>
        <v>0</v>
      </c>
      <c r="CC1382">
        <f t="shared" ref="CC1382" si="25885">BP1368*AK1382</f>
        <v>0</v>
      </c>
      <c r="CD1382">
        <f t="shared" ref="CD1382" si="25886">BQ1368*AL1382</f>
        <v>0</v>
      </c>
      <c r="CE1382">
        <f t="shared" ref="CE1382" si="25887">BR1368*AM1382</f>
        <v>0</v>
      </c>
      <c r="CF1382">
        <f t="shared" ref="CF1382" si="25888">BS1368*AN1382</f>
        <v>0</v>
      </c>
      <c r="CG1382">
        <f t="shared" ref="CG1382" si="25889">BT1368*AO1382</f>
        <v>0</v>
      </c>
      <c r="CH1382">
        <f t="shared" ref="CH1382" si="25890">BU1368*AP1382</f>
        <v>0</v>
      </c>
      <c r="CI1382">
        <f t="shared" ref="CI1382" si="25891">BV1368*AQ1382</f>
        <v>0</v>
      </c>
      <c r="CJ1382">
        <f t="shared" ref="CJ1382" si="25892">BW1368*AR1382</f>
        <v>0</v>
      </c>
      <c r="CK1382">
        <f t="shared" ref="CK1382" si="25893">BX1368*AS1382</f>
        <v>0</v>
      </c>
      <c r="CL1382">
        <f t="shared" ref="CL1382" si="25894">BY1368*AT1382</f>
        <v>0</v>
      </c>
      <c r="CM1382">
        <f t="shared" ref="CM1382" si="25895">BZ1368*AU1382</f>
        <v>0</v>
      </c>
      <c r="CN1382">
        <f t="shared" ref="CN1382" si="25896">CA1368*AV1382</f>
        <v>0</v>
      </c>
      <c r="CO1382">
        <f t="shared" ref="CO1382" si="25897">CB1368*AW1382</f>
        <v>0</v>
      </c>
      <c r="CP1382">
        <f t="shared" ref="CP1382" si="25898">CC1368*AX1382</f>
        <v>0</v>
      </c>
      <c r="CQ1382">
        <f t="shared" ref="CQ1382" si="25899">CD1368*AY1382</f>
        <v>0</v>
      </c>
      <c r="CR1382">
        <f t="shared" ref="CR1382" si="25900">CE1368*AZ1382</f>
        <v>0</v>
      </c>
      <c r="CS1382">
        <f t="shared" ref="CS1382" si="25901">CF1368*BA1382</f>
        <v>0</v>
      </c>
      <c r="CT1382">
        <f t="shared" ref="CT1382" si="25902">CG1368*BB1382</f>
        <v>0</v>
      </c>
    </row>
    <row r="1383" spans="6:98" x14ac:dyDescent="0.3">
      <c r="F1383" s="91">
        <f t="shared" ref="F1383:H1383" si="25903">F1382</f>
        <v>80</v>
      </c>
      <c r="G1383" s="91">
        <f t="shared" si="25903"/>
        <v>80</v>
      </c>
      <c r="H1383" s="4">
        <f t="shared" si="25903"/>
        <v>1</v>
      </c>
      <c r="I1383">
        <v>70</v>
      </c>
      <c r="J1383" s="48">
        <f t="shared" si="25456"/>
        <v>0</v>
      </c>
      <c r="K1383" s="48">
        <f t="shared" si="25720"/>
        <v>0</v>
      </c>
      <c r="L1383" s="98">
        <f t="shared" si="25458"/>
        <v>0</v>
      </c>
      <c r="M1383" s="48"/>
      <c r="N1383" s="48"/>
      <c r="O1383" s="48"/>
      <c r="P1383" s="48"/>
      <c r="Q1383" s="48"/>
      <c r="R1383" s="48"/>
      <c r="S1383" s="48"/>
      <c r="T1383" s="48"/>
      <c r="U1383" s="48"/>
      <c r="V1383" s="48"/>
      <c r="W1383" s="48"/>
      <c r="X1383" s="48"/>
      <c r="Y1383" s="48"/>
      <c r="Z1383" s="48"/>
      <c r="AA1383" s="48"/>
      <c r="AB1383" s="48">
        <f>$J1383+$K1383+$L1383</f>
        <v>0</v>
      </c>
      <c r="AC1383" s="48">
        <f t="shared" si="25685"/>
        <v>0</v>
      </c>
      <c r="AD1383" s="48">
        <f t="shared" si="25685"/>
        <v>0</v>
      </c>
      <c r="AE1383" s="48">
        <f t="shared" si="25685"/>
        <v>0</v>
      </c>
      <c r="AF1383" s="48">
        <f t="shared" si="25685"/>
        <v>0</v>
      </c>
      <c r="AG1383" s="48">
        <f t="shared" si="25685"/>
        <v>0</v>
      </c>
      <c r="AH1383" s="48">
        <f t="shared" si="25685"/>
        <v>0</v>
      </c>
      <c r="AI1383" s="48">
        <f t="shared" si="25685"/>
        <v>0</v>
      </c>
      <c r="AJ1383" s="48">
        <f t="shared" si="25685"/>
        <v>0</v>
      </c>
      <c r="AK1383" s="48">
        <f t="shared" si="25685"/>
        <v>0</v>
      </c>
      <c r="AL1383" s="48">
        <f t="shared" si="25685"/>
        <v>0</v>
      </c>
      <c r="AM1383" s="48">
        <f t="shared" si="25685"/>
        <v>0</v>
      </c>
      <c r="AN1383" s="48">
        <f t="shared" si="25685"/>
        <v>0</v>
      </c>
      <c r="AO1383" s="48">
        <f t="shared" si="25685"/>
        <v>0</v>
      </c>
      <c r="AP1383" s="48">
        <f t="shared" si="25685"/>
        <v>0</v>
      </c>
      <c r="AQ1383" s="48">
        <f t="shared" si="25685"/>
        <v>0</v>
      </c>
      <c r="AR1383" s="48">
        <f t="shared" si="25685"/>
        <v>0</v>
      </c>
      <c r="AS1383" s="48">
        <f t="shared" si="25685"/>
        <v>0</v>
      </c>
      <c r="AT1383" s="48">
        <f t="shared" si="25685"/>
        <v>0</v>
      </c>
      <c r="AU1383" s="48">
        <f t="shared" si="25685"/>
        <v>0</v>
      </c>
      <c r="AV1383" s="48">
        <f t="shared" si="25685"/>
        <v>0</v>
      </c>
      <c r="AW1383" s="48">
        <f t="shared" si="25685"/>
        <v>0</v>
      </c>
      <c r="AX1383" s="48">
        <f t="shared" si="25685"/>
        <v>0</v>
      </c>
      <c r="AY1383" s="48">
        <f t="shared" si="25649"/>
        <v>0</v>
      </c>
      <c r="AZ1383" s="48">
        <f t="shared" si="25649"/>
        <v>0</v>
      </c>
      <c r="BA1383" s="48">
        <f t="shared" si="25649"/>
        <v>0</v>
      </c>
      <c r="BB1383" s="48">
        <f t="shared" si="25649"/>
        <v>0</v>
      </c>
      <c r="BC1383" s="48"/>
      <c r="BE1383" t="s">
        <v>191</v>
      </c>
      <c r="BT1383">
        <f>BF1368*AB1383</f>
        <v>0</v>
      </c>
      <c r="BU1383">
        <f t="shared" ref="BU1383" si="25904">BG1368*AC1383</f>
        <v>0</v>
      </c>
      <c r="BV1383">
        <f t="shared" ref="BV1383" si="25905">BH1368*AD1383</f>
        <v>0</v>
      </c>
      <c r="BW1383">
        <f t="shared" ref="BW1383" si="25906">BI1368*AE1383</f>
        <v>0</v>
      </c>
      <c r="BX1383">
        <f t="shared" ref="BX1383" si="25907">BJ1368*AF1383</f>
        <v>0</v>
      </c>
      <c r="BY1383">
        <f t="shared" ref="BY1383" si="25908">BK1368*AG1383</f>
        <v>0</v>
      </c>
      <c r="BZ1383">
        <f t="shared" ref="BZ1383" si="25909">BL1368*AH1383</f>
        <v>0</v>
      </c>
      <c r="CA1383">
        <f t="shared" ref="CA1383" si="25910">BM1368*AI1383</f>
        <v>0</v>
      </c>
      <c r="CB1383">
        <f t="shared" ref="CB1383" si="25911">BN1368*AJ1383</f>
        <v>0</v>
      </c>
      <c r="CC1383">
        <f t="shared" ref="CC1383" si="25912">BO1368*AK1383</f>
        <v>0</v>
      </c>
      <c r="CD1383">
        <f t="shared" ref="CD1383" si="25913">BP1368*AL1383</f>
        <v>0</v>
      </c>
      <c r="CE1383">
        <f t="shared" ref="CE1383" si="25914">BQ1368*AM1383</f>
        <v>0</v>
      </c>
      <c r="CF1383">
        <f t="shared" ref="CF1383" si="25915">BR1368*AN1383</f>
        <v>0</v>
      </c>
      <c r="CG1383">
        <f t="shared" ref="CG1383" si="25916">BS1368*AO1383</f>
        <v>0</v>
      </c>
      <c r="CH1383">
        <f t="shared" ref="CH1383" si="25917">BT1368*AP1383</f>
        <v>0</v>
      </c>
      <c r="CI1383">
        <f t="shared" ref="CI1383" si="25918">BU1368*AQ1383</f>
        <v>0</v>
      </c>
      <c r="CJ1383">
        <f t="shared" ref="CJ1383" si="25919">BV1368*AR1383</f>
        <v>0</v>
      </c>
      <c r="CK1383">
        <f t="shared" ref="CK1383" si="25920">BW1368*AS1383</f>
        <v>0</v>
      </c>
      <c r="CL1383">
        <f t="shared" ref="CL1383" si="25921">BX1368*AT1383</f>
        <v>0</v>
      </c>
      <c r="CM1383">
        <f t="shared" ref="CM1383" si="25922">BY1368*AU1383</f>
        <v>0</v>
      </c>
      <c r="CN1383">
        <f t="shared" ref="CN1383" si="25923">BZ1368*AV1383</f>
        <v>0</v>
      </c>
      <c r="CO1383">
        <f t="shared" ref="CO1383" si="25924">CA1368*AW1383</f>
        <v>0</v>
      </c>
      <c r="CP1383">
        <f t="shared" ref="CP1383" si="25925">CB1368*AX1383</f>
        <v>0</v>
      </c>
      <c r="CQ1383">
        <f t="shared" ref="CQ1383" si="25926">CC1368*AY1383</f>
        <v>0</v>
      </c>
      <c r="CR1383">
        <f t="shared" ref="CR1383" si="25927">CD1368*AZ1383</f>
        <v>0</v>
      </c>
      <c r="CS1383">
        <f t="shared" ref="CS1383" si="25928">CE1368*BA1383</f>
        <v>0</v>
      </c>
      <c r="CT1383">
        <f t="shared" ref="CT1383" si="25929">CF1368*BB1383</f>
        <v>0</v>
      </c>
    </row>
    <row r="1384" spans="6:98" x14ac:dyDescent="0.3">
      <c r="F1384" s="91">
        <f t="shared" ref="F1384:H1384" si="25930">F1383</f>
        <v>80</v>
      </c>
      <c r="G1384" s="91">
        <f t="shared" si="25930"/>
        <v>80</v>
      </c>
      <c r="H1384" s="4">
        <f t="shared" si="25930"/>
        <v>1</v>
      </c>
      <c r="I1384">
        <v>75</v>
      </c>
      <c r="J1384" s="48">
        <f t="shared" si="25456"/>
        <v>0</v>
      </c>
      <c r="K1384" s="48">
        <f t="shared" si="25720"/>
        <v>0</v>
      </c>
      <c r="L1384" s="98">
        <f t="shared" si="25458"/>
        <v>0</v>
      </c>
      <c r="M1384" s="48"/>
      <c r="N1384" s="48"/>
      <c r="O1384" s="48"/>
      <c r="P1384" s="48"/>
      <c r="Q1384" s="48"/>
      <c r="R1384" s="48"/>
      <c r="S1384" s="48"/>
      <c r="T1384" s="48"/>
      <c r="U1384" s="48"/>
      <c r="V1384" s="48"/>
      <c r="W1384" s="48"/>
      <c r="X1384" s="48"/>
      <c r="Y1384" s="48"/>
      <c r="Z1384" s="48"/>
      <c r="AA1384" s="48"/>
      <c r="AB1384" s="48"/>
      <c r="AC1384" s="48">
        <f>$J1384+$K1384+$L1384</f>
        <v>0</v>
      </c>
      <c r="AD1384" s="48">
        <f t="shared" si="25685"/>
        <v>0</v>
      </c>
      <c r="AE1384" s="48">
        <f t="shared" si="25685"/>
        <v>0</v>
      </c>
      <c r="AF1384" s="48">
        <f t="shared" si="25685"/>
        <v>0</v>
      </c>
      <c r="AG1384" s="48">
        <f t="shared" si="25685"/>
        <v>0</v>
      </c>
      <c r="AH1384" s="48">
        <f t="shared" si="25685"/>
        <v>0</v>
      </c>
      <c r="AI1384" s="48">
        <f t="shared" si="25685"/>
        <v>0</v>
      </c>
      <c r="AJ1384" s="48">
        <f t="shared" si="25685"/>
        <v>0</v>
      </c>
      <c r="AK1384" s="48">
        <f t="shared" si="25685"/>
        <v>0</v>
      </c>
      <c r="AL1384" s="48">
        <f t="shared" si="25685"/>
        <v>0</v>
      </c>
      <c r="AM1384" s="48">
        <f t="shared" si="25685"/>
        <v>0</v>
      </c>
      <c r="AN1384" s="48">
        <f t="shared" si="25685"/>
        <v>0</v>
      </c>
      <c r="AO1384" s="48">
        <f t="shared" si="25685"/>
        <v>0</v>
      </c>
      <c r="AP1384" s="48">
        <f t="shared" si="25685"/>
        <v>0</v>
      </c>
      <c r="AQ1384" s="48">
        <f t="shared" si="25685"/>
        <v>0</v>
      </c>
      <c r="AR1384" s="48">
        <f t="shared" si="25685"/>
        <v>0</v>
      </c>
      <c r="AS1384" s="48">
        <f t="shared" si="25685"/>
        <v>0</v>
      </c>
      <c r="AT1384" s="48">
        <f t="shared" si="25685"/>
        <v>0</v>
      </c>
      <c r="AU1384" s="48">
        <f t="shared" si="25685"/>
        <v>0</v>
      </c>
      <c r="AV1384" s="48">
        <f t="shared" si="25685"/>
        <v>0</v>
      </c>
      <c r="AW1384" s="48">
        <f t="shared" si="25685"/>
        <v>0</v>
      </c>
      <c r="AX1384" s="48">
        <f t="shared" si="25685"/>
        <v>0</v>
      </c>
      <c r="AY1384" s="48">
        <f t="shared" si="25649"/>
        <v>0</v>
      </c>
      <c r="AZ1384" s="48">
        <f t="shared" si="25649"/>
        <v>0</v>
      </c>
      <c r="BA1384" s="48">
        <f t="shared" si="25649"/>
        <v>0</v>
      </c>
      <c r="BB1384" s="48">
        <f t="shared" si="25649"/>
        <v>0</v>
      </c>
      <c r="BC1384" s="48"/>
      <c r="BE1384" t="s">
        <v>192</v>
      </c>
      <c r="BU1384">
        <f>BF1368*AC1384</f>
        <v>0</v>
      </c>
      <c r="BV1384">
        <f t="shared" ref="BV1384" si="25931">BG1368*AD1384</f>
        <v>0</v>
      </c>
      <c r="BW1384">
        <f t="shared" ref="BW1384" si="25932">BH1368*AE1384</f>
        <v>0</v>
      </c>
      <c r="BX1384">
        <f t="shared" ref="BX1384" si="25933">BI1368*AF1384</f>
        <v>0</v>
      </c>
      <c r="BY1384">
        <f t="shared" ref="BY1384" si="25934">BJ1368*AG1384</f>
        <v>0</v>
      </c>
      <c r="BZ1384">
        <f t="shared" ref="BZ1384" si="25935">BK1368*AH1384</f>
        <v>0</v>
      </c>
      <c r="CA1384">
        <f t="shared" ref="CA1384" si="25936">BL1368*AI1384</f>
        <v>0</v>
      </c>
      <c r="CB1384">
        <f t="shared" ref="CB1384" si="25937">BM1368*AJ1384</f>
        <v>0</v>
      </c>
      <c r="CC1384">
        <f t="shared" ref="CC1384" si="25938">BN1368*AK1384</f>
        <v>0</v>
      </c>
      <c r="CD1384">
        <f t="shared" ref="CD1384" si="25939">BO1368*AL1384</f>
        <v>0</v>
      </c>
      <c r="CE1384">
        <f t="shared" ref="CE1384" si="25940">BP1368*AM1384</f>
        <v>0</v>
      </c>
      <c r="CF1384">
        <f t="shared" ref="CF1384" si="25941">BQ1368*AN1384</f>
        <v>0</v>
      </c>
      <c r="CG1384">
        <f t="shared" ref="CG1384" si="25942">BR1368*AO1384</f>
        <v>0</v>
      </c>
      <c r="CH1384">
        <f t="shared" ref="CH1384" si="25943">BS1368*AP1384</f>
        <v>0</v>
      </c>
      <c r="CI1384">
        <f t="shared" ref="CI1384" si="25944">BT1368*AQ1384</f>
        <v>0</v>
      </c>
      <c r="CJ1384">
        <f t="shared" ref="CJ1384" si="25945">BU1368*AR1384</f>
        <v>0</v>
      </c>
      <c r="CK1384">
        <f t="shared" ref="CK1384" si="25946">BV1368*AS1384</f>
        <v>0</v>
      </c>
      <c r="CL1384">
        <f t="shared" ref="CL1384" si="25947">BW1368*AT1384</f>
        <v>0</v>
      </c>
      <c r="CM1384">
        <f t="shared" ref="CM1384" si="25948">BX1368*AU1384</f>
        <v>0</v>
      </c>
      <c r="CN1384">
        <f t="shared" ref="CN1384" si="25949">BY1368*AV1384</f>
        <v>0</v>
      </c>
      <c r="CO1384">
        <f t="shared" ref="CO1384" si="25950">BZ1368*AW1384</f>
        <v>0</v>
      </c>
      <c r="CP1384">
        <f t="shared" ref="CP1384" si="25951">CA1368*AX1384</f>
        <v>0</v>
      </c>
      <c r="CQ1384">
        <f t="shared" ref="CQ1384" si="25952">CB1368*AY1384</f>
        <v>0</v>
      </c>
      <c r="CR1384">
        <f t="shared" ref="CR1384" si="25953">CC1368*AZ1384</f>
        <v>0</v>
      </c>
      <c r="CS1384">
        <f t="shared" ref="CS1384" si="25954">CD1368*BA1384</f>
        <v>0</v>
      </c>
      <c r="CT1384">
        <f t="shared" ref="CT1384" si="25955">CE1368*BB1384</f>
        <v>0</v>
      </c>
    </row>
    <row r="1385" spans="6:98" x14ac:dyDescent="0.3">
      <c r="F1385" s="91">
        <f t="shared" ref="F1385:H1385" si="25956">F1384</f>
        <v>80</v>
      </c>
      <c r="G1385" s="91">
        <f t="shared" si="25956"/>
        <v>80</v>
      </c>
      <c r="H1385" s="4">
        <f t="shared" si="25956"/>
        <v>1</v>
      </c>
      <c r="I1385">
        <v>80</v>
      </c>
      <c r="J1385" s="48">
        <f t="shared" si="25456"/>
        <v>1</v>
      </c>
      <c r="K1385" s="48">
        <f t="shared" si="25720"/>
        <v>0</v>
      </c>
      <c r="L1385" s="98">
        <f t="shared" si="25458"/>
        <v>0</v>
      </c>
      <c r="M1385" s="48"/>
      <c r="N1385" s="48"/>
      <c r="O1385" s="48"/>
      <c r="P1385" s="48"/>
      <c r="Q1385" s="48"/>
      <c r="R1385" s="48"/>
      <c r="S1385" s="48"/>
      <c r="T1385" s="48"/>
      <c r="U1385" s="48"/>
      <c r="V1385" s="48"/>
      <c r="W1385" s="48"/>
      <c r="X1385" s="48"/>
      <c r="Y1385" s="48"/>
      <c r="Z1385" s="48"/>
      <c r="AA1385" s="48"/>
      <c r="AB1385" s="48"/>
      <c r="AC1385" s="48"/>
      <c r="AD1385" s="48">
        <f>$J1385+$K1385+$L1385</f>
        <v>1</v>
      </c>
      <c r="AE1385" s="48">
        <f t="shared" si="25685"/>
        <v>1</v>
      </c>
      <c r="AF1385" s="48">
        <f t="shared" si="25685"/>
        <v>1</v>
      </c>
      <c r="AG1385" s="48">
        <f t="shared" si="25685"/>
        <v>1</v>
      </c>
      <c r="AH1385" s="48">
        <f t="shared" si="25685"/>
        <v>1</v>
      </c>
      <c r="AI1385" s="48">
        <f t="shared" si="25685"/>
        <v>1</v>
      </c>
      <c r="AJ1385" s="48">
        <f t="shared" si="25685"/>
        <v>1</v>
      </c>
      <c r="AK1385" s="48">
        <f t="shared" si="25685"/>
        <v>1</v>
      </c>
      <c r="AL1385" s="48">
        <f t="shared" si="25685"/>
        <v>1</v>
      </c>
      <c r="AM1385" s="48">
        <f t="shared" si="25685"/>
        <v>1</v>
      </c>
      <c r="AN1385" s="48">
        <f t="shared" si="25685"/>
        <v>1</v>
      </c>
      <c r="AO1385" s="48">
        <f t="shared" si="25685"/>
        <v>1</v>
      </c>
      <c r="AP1385" s="48">
        <f t="shared" si="25685"/>
        <v>1</v>
      </c>
      <c r="AQ1385" s="48">
        <f t="shared" si="25685"/>
        <v>1</v>
      </c>
      <c r="AR1385" s="48">
        <f t="shared" si="25685"/>
        <v>1</v>
      </c>
      <c r="AS1385" s="48">
        <f t="shared" si="25685"/>
        <v>1</v>
      </c>
      <c r="AT1385" s="48">
        <f t="shared" si="25685"/>
        <v>1</v>
      </c>
      <c r="AU1385" s="48">
        <f t="shared" si="25685"/>
        <v>1</v>
      </c>
      <c r="AV1385" s="48">
        <f t="shared" si="25685"/>
        <v>1</v>
      </c>
      <c r="AW1385" s="48">
        <f t="shared" si="25685"/>
        <v>1</v>
      </c>
      <c r="AX1385" s="48">
        <f t="shared" si="25685"/>
        <v>1</v>
      </c>
      <c r="AY1385" s="48">
        <f t="shared" si="25649"/>
        <v>1</v>
      </c>
      <c r="AZ1385" s="48">
        <f t="shared" si="25649"/>
        <v>1</v>
      </c>
      <c r="BA1385" s="48">
        <f t="shared" si="25649"/>
        <v>1</v>
      </c>
      <c r="BB1385" s="48">
        <f t="shared" si="25649"/>
        <v>1</v>
      </c>
      <c r="BC1385" s="48"/>
      <c r="BE1385" t="s">
        <v>193</v>
      </c>
      <c r="BV1385">
        <f>BF1368*AD1385</f>
        <v>0</v>
      </c>
      <c r="BW1385">
        <f t="shared" ref="BW1385" si="25957">BG1368*AE1385</f>
        <v>1.1604675135255516</v>
      </c>
      <c r="BX1385">
        <f t="shared" ref="BX1385" si="25958">BH1368*AF1385</f>
        <v>7.7364500901703455</v>
      </c>
      <c r="BY1385">
        <f t="shared" ref="BY1385" si="25959">BI1368*AG1385</f>
        <v>19.341125225425866</v>
      </c>
      <c r="BZ1385">
        <f t="shared" ref="BZ1385" si="25960">BJ1368*AH1385</f>
        <v>38.682250450851733</v>
      </c>
      <c r="CA1385">
        <f t="shared" ref="CA1385" si="25961">BK1368*AI1385</f>
        <v>102.01816459908912</v>
      </c>
      <c r="CB1385">
        <f t="shared" ref="CB1385" si="25962">BL1368*AJ1385</f>
        <v>186.92624928049375</v>
      </c>
      <c r="CC1385">
        <f t="shared" ref="CC1385" si="25963">BM1368*AK1385</f>
        <v>268.9235563031537</v>
      </c>
      <c r="CD1385">
        <f t="shared" ref="CD1385" si="25964">BN1368*AL1385</f>
        <v>309.14705145739293</v>
      </c>
      <c r="CE1385">
        <f t="shared" ref="CE1385" si="25965">BO1368*AM1385</f>
        <v>354.80396570990035</v>
      </c>
      <c r="CF1385">
        <f t="shared" ref="CF1385" si="25966">BP1368*AN1385</f>
        <v>396.77073061478535</v>
      </c>
      <c r="CG1385">
        <f t="shared" ref="CG1385" si="25967">BQ1368*AO1385</f>
        <v>438.14889331532947</v>
      </c>
      <c r="CH1385">
        <f t="shared" ref="CH1385" si="25968">BR1368*AP1385</f>
        <v>481.51610375814812</v>
      </c>
      <c r="CI1385">
        <f t="shared" ref="CI1385" si="25969">BS1368*AQ1385</f>
        <v>525.10211191100018</v>
      </c>
      <c r="CJ1385">
        <f t="shared" ref="CJ1385" si="25970">BT1368*AR1385</f>
        <v>564.38547148017642</v>
      </c>
      <c r="CK1385">
        <f t="shared" ref="CK1385" si="25971">BU1368*AS1385</f>
        <v>608.23420333360104</v>
      </c>
      <c r="CL1385">
        <f t="shared" ref="CL1385" si="25972">BV1368*AT1385</f>
        <v>650.79791840965936</v>
      </c>
      <c r="CM1385">
        <f t="shared" ref="CM1385" si="25973">BW1368*AU1385</f>
        <v>0</v>
      </c>
      <c r="CN1385">
        <f t="shared" ref="CN1385" si="25974">BX1368*AV1385</f>
        <v>0</v>
      </c>
      <c r="CO1385">
        <f t="shared" ref="CO1385" si="25975">BY1368*AW1385</f>
        <v>0</v>
      </c>
      <c r="CP1385">
        <f t="shared" ref="CP1385" si="25976">BZ1368*AX1385</f>
        <v>0</v>
      </c>
      <c r="CQ1385">
        <f t="shared" ref="CQ1385" si="25977">CA1368*AY1385</f>
        <v>0</v>
      </c>
      <c r="CR1385">
        <f t="shared" ref="CR1385" si="25978">CB1368*AZ1385</f>
        <v>0</v>
      </c>
      <c r="CS1385">
        <f t="shared" ref="CS1385" si="25979">CC1368*BA1385</f>
        <v>0</v>
      </c>
      <c r="CT1385">
        <f t="shared" ref="CT1385" si="25980">CD1368*BB1385</f>
        <v>0</v>
      </c>
    </row>
    <row r="1386" spans="6:98" x14ac:dyDescent="0.3">
      <c r="F1386" s="91">
        <f t="shared" ref="F1386:H1386" si="25981">F1385</f>
        <v>80</v>
      </c>
      <c r="G1386" s="91">
        <f t="shared" si="25981"/>
        <v>80</v>
      </c>
      <c r="H1386" s="4">
        <f t="shared" si="25981"/>
        <v>1</v>
      </c>
      <c r="I1386">
        <v>85</v>
      </c>
      <c r="J1386" s="48">
        <f t="shared" si="25456"/>
        <v>0</v>
      </c>
      <c r="K1386" s="48">
        <f t="shared" si="25720"/>
        <v>0</v>
      </c>
      <c r="L1386" s="98">
        <f t="shared" si="25458"/>
        <v>0</v>
      </c>
      <c r="M1386" s="48"/>
      <c r="N1386" s="48"/>
      <c r="O1386" s="48"/>
      <c r="P1386" s="48"/>
      <c r="Q1386" s="48"/>
      <c r="R1386" s="48"/>
      <c r="S1386" s="48"/>
      <c r="T1386" s="48"/>
      <c r="U1386" s="48"/>
      <c r="V1386" s="48"/>
      <c r="W1386" s="48"/>
      <c r="X1386" s="48"/>
      <c r="Y1386" s="48"/>
      <c r="Z1386" s="48"/>
      <c r="AA1386" s="48"/>
      <c r="AB1386" s="48"/>
      <c r="AC1386" s="48"/>
      <c r="AD1386" s="48"/>
      <c r="AE1386" s="48">
        <f>$J1386+$K1386+$L1386</f>
        <v>0</v>
      </c>
      <c r="AF1386" s="48">
        <f t="shared" si="25685"/>
        <v>0</v>
      </c>
      <c r="AG1386" s="48">
        <f t="shared" si="25685"/>
        <v>0</v>
      </c>
      <c r="AH1386" s="48">
        <f t="shared" si="25685"/>
        <v>0</v>
      </c>
      <c r="AI1386" s="48">
        <f t="shared" si="25685"/>
        <v>0</v>
      </c>
      <c r="AJ1386" s="48">
        <f t="shared" si="25685"/>
        <v>0</v>
      </c>
      <c r="AK1386" s="48">
        <f t="shared" si="25685"/>
        <v>0</v>
      </c>
      <c r="AL1386" s="48">
        <f t="shared" si="25685"/>
        <v>0</v>
      </c>
      <c r="AM1386" s="48">
        <f t="shared" si="25685"/>
        <v>0</v>
      </c>
      <c r="AN1386" s="48">
        <f t="shared" si="25685"/>
        <v>0</v>
      </c>
      <c r="AO1386" s="48">
        <f t="shared" si="25685"/>
        <v>0</v>
      </c>
      <c r="AP1386" s="48">
        <f t="shared" ref="AP1386:BB1401" si="25982">$J1386+$K1386+$L1386</f>
        <v>0</v>
      </c>
      <c r="AQ1386" s="48">
        <f t="shared" si="25982"/>
        <v>0</v>
      </c>
      <c r="AR1386" s="48">
        <f t="shared" si="25982"/>
        <v>0</v>
      </c>
      <c r="AS1386" s="48">
        <f t="shared" si="25982"/>
        <v>0</v>
      </c>
      <c r="AT1386" s="48">
        <f t="shared" si="25982"/>
        <v>0</v>
      </c>
      <c r="AU1386" s="48">
        <f t="shared" si="25982"/>
        <v>0</v>
      </c>
      <c r="AV1386" s="48">
        <f t="shared" si="25982"/>
        <v>0</v>
      </c>
      <c r="AW1386" s="48">
        <f t="shared" si="25982"/>
        <v>0</v>
      </c>
      <c r="AX1386" s="48">
        <f t="shared" si="25982"/>
        <v>0</v>
      </c>
      <c r="AY1386" s="48">
        <f t="shared" si="25649"/>
        <v>0</v>
      </c>
      <c r="AZ1386" s="48">
        <f t="shared" si="25649"/>
        <v>0</v>
      </c>
      <c r="BA1386" s="48">
        <f t="shared" si="25649"/>
        <v>0</v>
      </c>
      <c r="BB1386" s="48">
        <f t="shared" si="25649"/>
        <v>0</v>
      </c>
      <c r="BC1386" s="48"/>
      <c r="BE1386" t="s">
        <v>194</v>
      </c>
      <c r="BW1386">
        <f>BF1368*AE1386</f>
        <v>0</v>
      </c>
      <c r="BX1386">
        <f t="shared" ref="BX1386" si="25983">BG1368*AF1386</f>
        <v>0</v>
      </c>
      <c r="BY1386">
        <f t="shared" ref="BY1386" si="25984">BH1368*AG1386</f>
        <v>0</v>
      </c>
      <c r="BZ1386">
        <f t="shared" ref="BZ1386" si="25985">BI1368*AH1386</f>
        <v>0</v>
      </c>
      <c r="CA1386">
        <f t="shared" ref="CA1386" si="25986">BJ1368*AI1386</f>
        <v>0</v>
      </c>
      <c r="CB1386">
        <f t="shared" ref="CB1386" si="25987">BK1368*AJ1386</f>
        <v>0</v>
      </c>
      <c r="CC1386">
        <f t="shared" ref="CC1386" si="25988">BL1368*AK1386</f>
        <v>0</v>
      </c>
      <c r="CD1386">
        <f t="shared" ref="CD1386" si="25989">BM1368*AL1386</f>
        <v>0</v>
      </c>
      <c r="CE1386">
        <f t="shared" ref="CE1386" si="25990">BN1368*AM1386</f>
        <v>0</v>
      </c>
      <c r="CF1386">
        <f t="shared" ref="CF1386" si="25991">BO1368*AN1386</f>
        <v>0</v>
      </c>
      <c r="CG1386">
        <f t="shared" ref="CG1386" si="25992">BP1368*AO1386</f>
        <v>0</v>
      </c>
      <c r="CH1386">
        <f t="shared" ref="CH1386" si="25993">BQ1368*AP1386</f>
        <v>0</v>
      </c>
      <c r="CI1386">
        <f t="shared" ref="CI1386" si="25994">BR1368*AQ1386</f>
        <v>0</v>
      </c>
      <c r="CJ1386">
        <f t="shared" ref="CJ1386" si="25995">BS1368*AR1386</f>
        <v>0</v>
      </c>
      <c r="CK1386">
        <f t="shared" ref="CK1386" si="25996">BT1368*AS1386</f>
        <v>0</v>
      </c>
      <c r="CL1386">
        <f t="shared" ref="CL1386" si="25997">BU1368*AT1386</f>
        <v>0</v>
      </c>
      <c r="CM1386">
        <f t="shared" ref="CM1386" si="25998">BV1368*AU1386</f>
        <v>0</v>
      </c>
      <c r="CN1386">
        <f t="shared" ref="CN1386" si="25999">BW1368*AV1386</f>
        <v>0</v>
      </c>
      <c r="CO1386">
        <f t="shared" ref="CO1386" si="26000">BX1368*AW1386</f>
        <v>0</v>
      </c>
      <c r="CP1386">
        <f t="shared" ref="CP1386" si="26001">BY1368*AX1386</f>
        <v>0</v>
      </c>
      <c r="CQ1386">
        <f t="shared" ref="CQ1386" si="26002">BZ1368*AY1386</f>
        <v>0</v>
      </c>
      <c r="CR1386">
        <f t="shared" ref="CR1386" si="26003">CA1368*AZ1386</f>
        <v>0</v>
      </c>
      <c r="CS1386">
        <f t="shared" ref="CS1386" si="26004">CB1368*BA1386</f>
        <v>0</v>
      </c>
      <c r="CT1386">
        <f t="shared" ref="CT1386" si="26005">CC1368*BB1386</f>
        <v>0</v>
      </c>
    </row>
    <row r="1387" spans="6:98" x14ac:dyDescent="0.3">
      <c r="F1387" s="91">
        <f t="shared" ref="F1387:H1387" si="26006">F1386</f>
        <v>80</v>
      </c>
      <c r="G1387" s="91">
        <f t="shared" si="26006"/>
        <v>80</v>
      </c>
      <c r="H1387" s="4">
        <f t="shared" si="26006"/>
        <v>1</v>
      </c>
      <c r="I1387">
        <v>90</v>
      </c>
      <c r="J1387" s="48">
        <f t="shared" si="25456"/>
        <v>0</v>
      </c>
      <c r="K1387" s="48">
        <f t="shared" si="25720"/>
        <v>0</v>
      </c>
      <c r="L1387" s="98">
        <f t="shared" si="25458"/>
        <v>0</v>
      </c>
      <c r="M1387" s="48"/>
      <c r="N1387" s="48"/>
      <c r="O1387" s="48"/>
      <c r="P1387" s="48"/>
      <c r="Q1387" s="48"/>
      <c r="R1387" s="48"/>
      <c r="S1387" s="48"/>
      <c r="T1387" s="48"/>
      <c r="U1387" s="48"/>
      <c r="V1387" s="48"/>
      <c r="W1387" s="48"/>
      <c r="X1387" s="48"/>
      <c r="Y1387" s="48"/>
      <c r="Z1387" s="48"/>
      <c r="AA1387" s="48"/>
      <c r="AB1387" s="48"/>
      <c r="AC1387" s="48"/>
      <c r="AD1387" s="48"/>
      <c r="AE1387" s="48"/>
      <c r="AF1387" s="48">
        <f>$J1387+$K1387+$L1387</f>
        <v>0</v>
      </c>
      <c r="AG1387" s="48">
        <f t="shared" ref="AG1387:AO1395" si="26007">$J1387+$K1387+$L1387</f>
        <v>0</v>
      </c>
      <c r="AH1387" s="48">
        <f t="shared" si="26007"/>
        <v>0</v>
      </c>
      <c r="AI1387" s="48">
        <f t="shared" si="26007"/>
        <v>0</v>
      </c>
      <c r="AJ1387" s="48">
        <f t="shared" si="26007"/>
        <v>0</v>
      </c>
      <c r="AK1387" s="48">
        <f t="shared" si="26007"/>
        <v>0</v>
      </c>
      <c r="AL1387" s="48">
        <f t="shared" si="26007"/>
        <v>0</v>
      </c>
      <c r="AM1387" s="48">
        <f t="shared" si="26007"/>
        <v>0</v>
      </c>
      <c r="AN1387" s="48">
        <f t="shared" si="26007"/>
        <v>0</v>
      </c>
      <c r="AO1387" s="48">
        <f t="shared" si="26007"/>
        <v>0</v>
      </c>
      <c r="AP1387" s="48">
        <f t="shared" si="25982"/>
        <v>0</v>
      </c>
      <c r="AQ1387" s="48">
        <f t="shared" si="25982"/>
        <v>0</v>
      </c>
      <c r="AR1387" s="48">
        <f t="shared" si="25982"/>
        <v>0</v>
      </c>
      <c r="AS1387" s="48">
        <f t="shared" si="25982"/>
        <v>0</v>
      </c>
      <c r="AT1387" s="48">
        <f t="shared" si="25982"/>
        <v>0</v>
      </c>
      <c r="AU1387" s="48">
        <f t="shared" si="25982"/>
        <v>0</v>
      </c>
      <c r="AV1387" s="48">
        <f t="shared" si="25982"/>
        <v>0</v>
      </c>
      <c r="AW1387" s="48">
        <f t="shared" si="25982"/>
        <v>0</v>
      </c>
      <c r="AX1387" s="48">
        <f t="shared" si="25982"/>
        <v>0</v>
      </c>
      <c r="AY1387" s="48">
        <f t="shared" si="25649"/>
        <v>0</v>
      </c>
      <c r="AZ1387" s="48">
        <f t="shared" si="25649"/>
        <v>0</v>
      </c>
      <c r="BA1387" s="48">
        <f t="shared" si="25649"/>
        <v>0</v>
      </c>
      <c r="BB1387" s="48">
        <f t="shared" si="25649"/>
        <v>0</v>
      </c>
      <c r="BC1387" s="48"/>
      <c r="BE1387" t="s">
        <v>195</v>
      </c>
      <c r="BX1387">
        <f>BF1368*AF1387</f>
        <v>0</v>
      </c>
      <c r="BY1387">
        <f t="shared" ref="BY1387" si="26008">BG1368*AG1387</f>
        <v>0</v>
      </c>
      <c r="BZ1387">
        <f t="shared" ref="BZ1387" si="26009">BH1368*AH1387</f>
        <v>0</v>
      </c>
      <c r="CA1387">
        <f t="shared" ref="CA1387" si="26010">BI1368*AI1387</f>
        <v>0</v>
      </c>
      <c r="CB1387">
        <f t="shared" ref="CB1387" si="26011">BJ1368*AJ1387</f>
        <v>0</v>
      </c>
      <c r="CC1387">
        <f t="shared" ref="CC1387" si="26012">BK1368*AK1387</f>
        <v>0</v>
      </c>
      <c r="CD1387">
        <f t="shared" ref="CD1387" si="26013">BL1368*AL1387</f>
        <v>0</v>
      </c>
      <c r="CE1387">
        <f t="shared" ref="CE1387" si="26014">BM1368*AM1387</f>
        <v>0</v>
      </c>
      <c r="CF1387">
        <f t="shared" ref="CF1387" si="26015">BN1368*AN1387</f>
        <v>0</v>
      </c>
      <c r="CG1387">
        <f t="shared" ref="CG1387" si="26016">BO1368*AO1387</f>
        <v>0</v>
      </c>
      <c r="CH1387">
        <f t="shared" ref="CH1387" si="26017">BP1368*AP1387</f>
        <v>0</v>
      </c>
      <c r="CI1387">
        <f t="shared" ref="CI1387" si="26018">BQ1368*AQ1387</f>
        <v>0</v>
      </c>
      <c r="CJ1387">
        <f t="shared" ref="CJ1387" si="26019">BR1368*AR1387</f>
        <v>0</v>
      </c>
      <c r="CK1387">
        <f t="shared" ref="CK1387" si="26020">BS1368*AS1387</f>
        <v>0</v>
      </c>
      <c r="CL1387">
        <f t="shared" ref="CL1387" si="26021">BT1368*AT1387</f>
        <v>0</v>
      </c>
      <c r="CM1387">
        <f t="shared" ref="CM1387" si="26022">BU1368*AU1387</f>
        <v>0</v>
      </c>
      <c r="CN1387">
        <f t="shared" ref="CN1387" si="26023">BV1368*AV1387</f>
        <v>0</v>
      </c>
      <c r="CO1387">
        <f t="shared" ref="CO1387" si="26024">BW1368*AW1387</f>
        <v>0</v>
      </c>
      <c r="CP1387">
        <f t="shared" ref="CP1387" si="26025">BX1368*AX1387</f>
        <v>0</v>
      </c>
      <c r="CQ1387">
        <f t="shared" ref="CQ1387" si="26026">BY1368*AY1387</f>
        <v>0</v>
      </c>
      <c r="CR1387">
        <f t="shared" ref="CR1387" si="26027">BZ1368*AZ1387</f>
        <v>0</v>
      </c>
      <c r="CS1387">
        <f t="shared" ref="CS1387" si="26028">CA1368*BA1387</f>
        <v>0</v>
      </c>
      <c r="CT1387">
        <f t="shared" ref="CT1387" si="26029">CB1368*BB1387</f>
        <v>0</v>
      </c>
    </row>
    <row r="1388" spans="6:98" x14ac:dyDescent="0.3">
      <c r="F1388" s="91">
        <f t="shared" ref="F1388:H1388" si="26030">F1387</f>
        <v>80</v>
      </c>
      <c r="G1388" s="91">
        <f t="shared" si="26030"/>
        <v>80</v>
      </c>
      <c r="H1388" s="4">
        <f t="shared" si="26030"/>
        <v>1</v>
      </c>
      <c r="I1388">
        <v>95</v>
      </c>
      <c r="J1388" s="48">
        <f t="shared" si="25456"/>
        <v>0</v>
      </c>
      <c r="K1388" s="48">
        <f t="shared" si="25720"/>
        <v>0</v>
      </c>
      <c r="L1388" s="98">
        <f t="shared" si="25458"/>
        <v>0</v>
      </c>
      <c r="M1388" s="48"/>
      <c r="N1388" s="48"/>
      <c r="O1388" s="48"/>
      <c r="P1388" s="48"/>
      <c r="Q1388" s="48"/>
      <c r="R1388" s="48"/>
      <c r="S1388" s="48"/>
      <c r="T1388" s="48"/>
      <c r="U1388" s="48"/>
      <c r="V1388" s="48"/>
      <c r="W1388" s="48"/>
      <c r="X1388" s="48"/>
      <c r="Y1388" s="48"/>
      <c r="Z1388" s="48"/>
      <c r="AA1388" s="48"/>
      <c r="AB1388" s="48"/>
      <c r="AC1388" s="48"/>
      <c r="AD1388" s="48"/>
      <c r="AE1388" s="48"/>
      <c r="AF1388" s="48"/>
      <c r="AG1388" s="48">
        <f>$J1388+$K1388+$L1388</f>
        <v>0</v>
      </c>
      <c r="AH1388" s="48">
        <f t="shared" si="26007"/>
        <v>0</v>
      </c>
      <c r="AI1388" s="48">
        <f t="shared" si="26007"/>
        <v>0</v>
      </c>
      <c r="AJ1388" s="48">
        <f t="shared" si="26007"/>
        <v>0</v>
      </c>
      <c r="AK1388" s="48">
        <f t="shared" si="26007"/>
        <v>0</v>
      </c>
      <c r="AL1388" s="48">
        <f t="shared" si="26007"/>
        <v>0</v>
      </c>
      <c r="AM1388" s="48">
        <f t="shared" si="26007"/>
        <v>0</v>
      </c>
      <c r="AN1388" s="48">
        <f t="shared" si="26007"/>
        <v>0</v>
      </c>
      <c r="AO1388" s="48">
        <f t="shared" si="26007"/>
        <v>0</v>
      </c>
      <c r="AP1388" s="48">
        <f t="shared" si="25982"/>
        <v>0</v>
      </c>
      <c r="AQ1388" s="48">
        <f t="shared" si="25982"/>
        <v>0</v>
      </c>
      <c r="AR1388" s="48">
        <f t="shared" si="25982"/>
        <v>0</v>
      </c>
      <c r="AS1388" s="48">
        <f t="shared" si="25982"/>
        <v>0</v>
      </c>
      <c r="AT1388" s="48">
        <f t="shared" si="25982"/>
        <v>0</v>
      </c>
      <c r="AU1388" s="48">
        <f t="shared" si="25982"/>
        <v>0</v>
      </c>
      <c r="AV1388" s="48">
        <f t="shared" si="25982"/>
        <v>0</v>
      </c>
      <c r="AW1388" s="48">
        <f t="shared" si="25982"/>
        <v>0</v>
      </c>
      <c r="AX1388" s="48">
        <f t="shared" si="25982"/>
        <v>0</v>
      </c>
      <c r="AY1388" s="48">
        <f t="shared" si="25649"/>
        <v>0</v>
      </c>
      <c r="AZ1388" s="48">
        <f t="shared" si="25649"/>
        <v>0</v>
      </c>
      <c r="BA1388" s="48">
        <f t="shared" si="25649"/>
        <v>0</v>
      </c>
      <c r="BB1388" s="48">
        <f t="shared" si="25649"/>
        <v>0</v>
      </c>
      <c r="BC1388" s="48"/>
      <c r="BE1388" t="s">
        <v>196</v>
      </c>
      <c r="BY1388">
        <f>BF1368*AG1388</f>
        <v>0</v>
      </c>
      <c r="BZ1388">
        <f t="shared" ref="BZ1388" si="26031">BG1368*AH1388</f>
        <v>0</v>
      </c>
      <c r="CA1388">
        <f t="shared" ref="CA1388" si="26032">BH1368*AI1388</f>
        <v>0</v>
      </c>
      <c r="CB1388">
        <f t="shared" ref="CB1388" si="26033">BI1368*AJ1388</f>
        <v>0</v>
      </c>
      <c r="CC1388">
        <f t="shared" ref="CC1388" si="26034">BJ1368*AK1388</f>
        <v>0</v>
      </c>
      <c r="CD1388">
        <f t="shared" ref="CD1388" si="26035">BK1368*AL1388</f>
        <v>0</v>
      </c>
      <c r="CE1388">
        <f t="shared" ref="CE1388" si="26036">BL1368*AM1388</f>
        <v>0</v>
      </c>
      <c r="CF1388">
        <f t="shared" ref="CF1388" si="26037">BM1368*AN1388</f>
        <v>0</v>
      </c>
      <c r="CG1388">
        <f t="shared" ref="CG1388" si="26038">BN1368*AO1388</f>
        <v>0</v>
      </c>
      <c r="CH1388">
        <f t="shared" ref="CH1388" si="26039">BO1368*AP1388</f>
        <v>0</v>
      </c>
      <c r="CI1388">
        <f t="shared" ref="CI1388" si="26040">BP1368*AQ1388</f>
        <v>0</v>
      </c>
      <c r="CJ1388">
        <f t="shared" ref="CJ1388" si="26041">BQ1368*AR1388</f>
        <v>0</v>
      </c>
      <c r="CK1388">
        <f t="shared" ref="CK1388" si="26042">BR1368*AS1388</f>
        <v>0</v>
      </c>
      <c r="CL1388">
        <f t="shared" ref="CL1388" si="26043">BS1368*AT1388</f>
        <v>0</v>
      </c>
      <c r="CM1388">
        <f t="shared" ref="CM1388" si="26044">BT1368*AU1388</f>
        <v>0</v>
      </c>
      <c r="CN1388">
        <f t="shared" ref="CN1388" si="26045">BU1368*AV1388</f>
        <v>0</v>
      </c>
      <c r="CO1388">
        <f t="shared" ref="CO1388" si="26046">BV1368*AW1388</f>
        <v>0</v>
      </c>
      <c r="CP1388">
        <f t="shared" ref="CP1388" si="26047">BW1368*AX1388</f>
        <v>0</v>
      </c>
      <c r="CQ1388">
        <f t="shared" ref="CQ1388" si="26048">BX1368*AY1388</f>
        <v>0</v>
      </c>
      <c r="CR1388">
        <f t="shared" ref="CR1388" si="26049">BY1368*AZ1388</f>
        <v>0</v>
      </c>
      <c r="CS1388">
        <f t="shared" ref="CS1388" si="26050">BZ1368*BA1388</f>
        <v>0</v>
      </c>
      <c r="CT1388">
        <f t="shared" ref="CT1388" si="26051">CA1368*BB1388</f>
        <v>0</v>
      </c>
    </row>
    <row r="1389" spans="6:98" x14ac:dyDescent="0.3">
      <c r="F1389" s="91">
        <f t="shared" ref="F1389:H1389" si="26052">F1388</f>
        <v>80</v>
      </c>
      <c r="G1389" s="91">
        <f t="shared" si="26052"/>
        <v>80</v>
      </c>
      <c r="H1389" s="4">
        <f t="shared" si="26052"/>
        <v>1</v>
      </c>
      <c r="I1389">
        <v>100</v>
      </c>
      <c r="J1389" s="48">
        <f t="shared" si="25456"/>
        <v>0</v>
      </c>
      <c r="K1389" s="48">
        <f t="shared" si="25720"/>
        <v>0</v>
      </c>
      <c r="L1389" s="98">
        <f t="shared" si="25458"/>
        <v>0</v>
      </c>
      <c r="M1389" s="48"/>
      <c r="N1389" s="48"/>
      <c r="O1389" s="48"/>
      <c r="P1389" s="48"/>
      <c r="Q1389" s="48"/>
      <c r="R1389" s="48"/>
      <c r="S1389" s="48"/>
      <c r="T1389" s="48"/>
      <c r="U1389" s="48"/>
      <c r="V1389" s="48"/>
      <c r="W1389" s="48"/>
      <c r="X1389" s="48"/>
      <c r="Y1389" s="48"/>
      <c r="Z1389" s="48"/>
      <c r="AA1389" s="48"/>
      <c r="AB1389" s="48"/>
      <c r="AC1389" s="48"/>
      <c r="AD1389" s="48"/>
      <c r="AE1389" s="48"/>
      <c r="AF1389" s="48"/>
      <c r="AG1389" s="48"/>
      <c r="AH1389" s="48">
        <f>$J1389+$K1389+$L1389</f>
        <v>0</v>
      </c>
      <c r="AI1389" s="48">
        <f t="shared" si="26007"/>
        <v>0</v>
      </c>
      <c r="AJ1389" s="48">
        <f t="shared" si="26007"/>
        <v>0</v>
      </c>
      <c r="AK1389" s="48">
        <f t="shared" si="26007"/>
        <v>0</v>
      </c>
      <c r="AL1389" s="48">
        <f t="shared" si="26007"/>
        <v>0</v>
      </c>
      <c r="AM1389" s="48">
        <f t="shared" si="26007"/>
        <v>0</v>
      </c>
      <c r="AN1389" s="48">
        <f t="shared" si="26007"/>
        <v>0</v>
      </c>
      <c r="AO1389" s="48">
        <f t="shared" si="26007"/>
        <v>0</v>
      </c>
      <c r="AP1389" s="48">
        <f t="shared" si="25982"/>
        <v>0</v>
      </c>
      <c r="AQ1389" s="48">
        <f t="shared" si="25982"/>
        <v>0</v>
      </c>
      <c r="AR1389" s="48">
        <f t="shared" si="25982"/>
        <v>0</v>
      </c>
      <c r="AS1389" s="48">
        <f t="shared" si="25982"/>
        <v>0</v>
      </c>
      <c r="AT1389" s="48">
        <f t="shared" si="25982"/>
        <v>0</v>
      </c>
      <c r="AU1389" s="48">
        <f t="shared" si="25982"/>
        <v>0</v>
      </c>
      <c r="AV1389" s="48">
        <f t="shared" si="25982"/>
        <v>0</v>
      </c>
      <c r="AW1389" s="48">
        <f t="shared" si="25982"/>
        <v>0</v>
      </c>
      <c r="AX1389" s="48">
        <f t="shared" si="25982"/>
        <v>0</v>
      </c>
      <c r="AY1389" s="48">
        <f t="shared" si="25649"/>
        <v>0</v>
      </c>
      <c r="AZ1389" s="48">
        <f t="shared" si="25649"/>
        <v>0</v>
      </c>
      <c r="BA1389" s="48">
        <f t="shared" si="25649"/>
        <v>0</v>
      </c>
      <c r="BB1389" s="48">
        <f t="shared" si="25649"/>
        <v>0</v>
      </c>
      <c r="BC1389" s="48"/>
      <c r="BE1389" t="s">
        <v>197</v>
      </c>
      <c r="BZ1389">
        <f>BF1368*AH1389</f>
        <v>0</v>
      </c>
      <c r="CA1389">
        <f t="shared" ref="CA1389" si="26053">BG1368*AI1389</f>
        <v>0</v>
      </c>
      <c r="CB1389">
        <f t="shared" ref="CB1389" si="26054">BH1368*AJ1389</f>
        <v>0</v>
      </c>
      <c r="CC1389">
        <f t="shared" ref="CC1389" si="26055">BI1368*AK1389</f>
        <v>0</v>
      </c>
      <c r="CD1389">
        <f t="shared" ref="CD1389" si="26056">BJ1368*AL1389</f>
        <v>0</v>
      </c>
      <c r="CE1389">
        <f t="shared" ref="CE1389" si="26057">BK1368*AM1389</f>
        <v>0</v>
      </c>
      <c r="CF1389">
        <f t="shared" ref="CF1389" si="26058">BL1368*AN1389</f>
        <v>0</v>
      </c>
      <c r="CG1389">
        <f t="shared" ref="CG1389" si="26059">BM1368*AO1389</f>
        <v>0</v>
      </c>
      <c r="CH1389">
        <f t="shared" ref="CH1389" si="26060">BN1368*AP1389</f>
        <v>0</v>
      </c>
      <c r="CI1389">
        <f t="shared" ref="CI1389" si="26061">BO1368*AQ1389</f>
        <v>0</v>
      </c>
      <c r="CJ1389">
        <f t="shared" ref="CJ1389" si="26062">BP1368*AR1389</f>
        <v>0</v>
      </c>
      <c r="CK1389">
        <f t="shared" ref="CK1389" si="26063">BQ1368*AS1389</f>
        <v>0</v>
      </c>
      <c r="CL1389">
        <f t="shared" ref="CL1389" si="26064">BR1368*AT1389</f>
        <v>0</v>
      </c>
      <c r="CM1389">
        <f t="shared" ref="CM1389" si="26065">BS1368*AU1389</f>
        <v>0</v>
      </c>
      <c r="CN1389">
        <f t="shared" ref="CN1389" si="26066">BT1368*AV1389</f>
        <v>0</v>
      </c>
      <c r="CO1389">
        <f t="shared" ref="CO1389" si="26067">BU1368*AW1389</f>
        <v>0</v>
      </c>
      <c r="CP1389">
        <f t="shared" ref="CP1389" si="26068">BV1368*AX1389</f>
        <v>0</v>
      </c>
      <c r="CQ1389">
        <f t="shared" ref="CQ1389" si="26069">BW1368*AY1389</f>
        <v>0</v>
      </c>
      <c r="CR1389">
        <f t="shared" ref="CR1389" si="26070">BX1368*AZ1389</f>
        <v>0</v>
      </c>
      <c r="CS1389">
        <f t="shared" ref="CS1389" si="26071">BY1368*BA1389</f>
        <v>0</v>
      </c>
      <c r="CT1389">
        <f t="shared" ref="CT1389" si="26072">BZ1368*BB1389</f>
        <v>0</v>
      </c>
    </row>
    <row r="1390" spans="6:98" x14ac:dyDescent="0.3">
      <c r="F1390" s="91">
        <f t="shared" ref="F1390:H1390" si="26073">F1389</f>
        <v>80</v>
      </c>
      <c r="G1390" s="91">
        <f t="shared" si="26073"/>
        <v>80</v>
      </c>
      <c r="H1390" s="4">
        <f t="shared" si="26073"/>
        <v>1</v>
      </c>
      <c r="I1390">
        <v>105</v>
      </c>
      <c r="J1390" s="48">
        <f t="shared" si="25456"/>
        <v>0</v>
      </c>
      <c r="K1390" s="48">
        <f t="shared" si="25720"/>
        <v>0</v>
      </c>
      <c r="L1390" s="98">
        <f t="shared" si="25458"/>
        <v>0</v>
      </c>
      <c r="M1390" s="48"/>
      <c r="N1390" s="48"/>
      <c r="O1390" s="48"/>
      <c r="P1390" s="48"/>
      <c r="Q1390" s="48"/>
      <c r="R1390" s="48"/>
      <c r="S1390" s="48"/>
      <c r="T1390" s="48"/>
      <c r="U1390" s="48"/>
      <c r="V1390" s="48"/>
      <c r="W1390" s="48"/>
      <c r="X1390" s="48"/>
      <c r="Y1390" s="48"/>
      <c r="Z1390" s="48"/>
      <c r="AA1390" s="48"/>
      <c r="AB1390" s="48"/>
      <c r="AC1390" s="48"/>
      <c r="AD1390" s="48"/>
      <c r="AE1390" s="48"/>
      <c r="AF1390" s="48"/>
      <c r="AG1390" s="48"/>
      <c r="AH1390" s="48"/>
      <c r="AI1390" s="48">
        <f>$J1390+$K1390+$L1390</f>
        <v>0</v>
      </c>
      <c r="AJ1390" s="48">
        <f t="shared" si="26007"/>
        <v>0</v>
      </c>
      <c r="AK1390" s="48">
        <f t="shared" si="26007"/>
        <v>0</v>
      </c>
      <c r="AL1390" s="48">
        <f t="shared" si="26007"/>
        <v>0</v>
      </c>
      <c r="AM1390" s="48">
        <f t="shared" si="26007"/>
        <v>0</v>
      </c>
      <c r="AN1390" s="48">
        <f t="shared" si="26007"/>
        <v>0</v>
      </c>
      <c r="AO1390" s="48">
        <f t="shared" si="26007"/>
        <v>0</v>
      </c>
      <c r="AP1390" s="48">
        <f t="shared" si="25982"/>
        <v>0</v>
      </c>
      <c r="AQ1390" s="48">
        <f t="shared" si="25982"/>
        <v>0</v>
      </c>
      <c r="AR1390" s="48">
        <f t="shared" si="25982"/>
        <v>0</v>
      </c>
      <c r="AS1390" s="48">
        <f t="shared" si="25982"/>
        <v>0</v>
      </c>
      <c r="AT1390" s="48">
        <f t="shared" si="25982"/>
        <v>0</v>
      </c>
      <c r="AU1390" s="48">
        <f t="shared" si="25982"/>
        <v>0</v>
      </c>
      <c r="AV1390" s="48">
        <f t="shared" si="25982"/>
        <v>0</v>
      </c>
      <c r="AW1390" s="48">
        <f t="shared" si="25982"/>
        <v>0</v>
      </c>
      <c r="AX1390" s="48">
        <f t="shared" si="25982"/>
        <v>0</v>
      </c>
      <c r="AY1390" s="48">
        <f t="shared" si="25649"/>
        <v>0</v>
      </c>
      <c r="AZ1390" s="48">
        <f t="shared" si="25649"/>
        <v>0</v>
      </c>
      <c r="BA1390" s="48">
        <f t="shared" si="25649"/>
        <v>0</v>
      </c>
      <c r="BB1390" s="48">
        <f t="shared" si="25649"/>
        <v>0</v>
      </c>
      <c r="BC1390" s="48"/>
      <c r="BE1390" t="s">
        <v>198</v>
      </c>
      <c r="CA1390">
        <f>BF1368*AI1390</f>
        <v>0</v>
      </c>
      <c r="CB1390">
        <f t="shared" ref="CB1390" si="26074">BG1368*AJ1390</f>
        <v>0</v>
      </c>
      <c r="CC1390">
        <f t="shared" ref="CC1390" si="26075">BH1368*AK1390</f>
        <v>0</v>
      </c>
      <c r="CD1390">
        <f t="shared" ref="CD1390" si="26076">BI1368*AL1390</f>
        <v>0</v>
      </c>
      <c r="CE1390">
        <f t="shared" ref="CE1390" si="26077">BJ1368*AM1390</f>
        <v>0</v>
      </c>
      <c r="CF1390">
        <f t="shared" ref="CF1390" si="26078">BK1368*AN1390</f>
        <v>0</v>
      </c>
      <c r="CG1390">
        <f t="shared" ref="CG1390" si="26079">BL1368*AO1390</f>
        <v>0</v>
      </c>
      <c r="CH1390">
        <f t="shared" ref="CH1390" si="26080">BM1368*AP1390</f>
        <v>0</v>
      </c>
      <c r="CI1390">
        <f t="shared" ref="CI1390" si="26081">BN1368*AQ1390</f>
        <v>0</v>
      </c>
      <c r="CJ1390">
        <f t="shared" ref="CJ1390" si="26082">BO1368*AR1390</f>
        <v>0</v>
      </c>
      <c r="CK1390">
        <f t="shared" ref="CK1390" si="26083">BP1368*AS1390</f>
        <v>0</v>
      </c>
      <c r="CL1390">
        <f t="shared" ref="CL1390" si="26084">BQ1368*AT1390</f>
        <v>0</v>
      </c>
      <c r="CM1390">
        <f t="shared" ref="CM1390" si="26085">BR1368*AU1390</f>
        <v>0</v>
      </c>
      <c r="CN1390">
        <f t="shared" ref="CN1390" si="26086">BS1368*AV1390</f>
        <v>0</v>
      </c>
      <c r="CO1390">
        <f t="shared" ref="CO1390" si="26087">BT1368*AW1390</f>
        <v>0</v>
      </c>
      <c r="CP1390">
        <f t="shared" ref="CP1390" si="26088">BU1368*AX1390</f>
        <v>0</v>
      </c>
      <c r="CQ1390">
        <f t="shared" ref="CQ1390" si="26089">BV1368*AY1390</f>
        <v>0</v>
      </c>
      <c r="CR1390">
        <f t="shared" ref="CR1390" si="26090">BW1368*AZ1390</f>
        <v>0</v>
      </c>
      <c r="CS1390">
        <f t="shared" ref="CS1390" si="26091">BX1368*BA1390</f>
        <v>0</v>
      </c>
      <c r="CT1390">
        <f t="shared" ref="CT1390" si="26092">BY1368*BB1390</f>
        <v>0</v>
      </c>
    </row>
    <row r="1391" spans="6:98" x14ac:dyDescent="0.3">
      <c r="F1391" s="91">
        <f t="shared" ref="F1391:H1391" si="26093">F1390</f>
        <v>80</v>
      </c>
      <c r="G1391" s="91">
        <f t="shared" si="26093"/>
        <v>80</v>
      </c>
      <c r="H1391" s="4">
        <f t="shared" si="26093"/>
        <v>1</v>
      </c>
      <c r="I1391">
        <v>110</v>
      </c>
      <c r="J1391" s="48">
        <f t="shared" si="25456"/>
        <v>0</v>
      </c>
      <c r="K1391" s="48">
        <f t="shared" si="25720"/>
        <v>0</v>
      </c>
      <c r="L1391" s="98">
        <f t="shared" si="25458"/>
        <v>0</v>
      </c>
      <c r="M1391" s="48"/>
      <c r="N1391" s="48"/>
      <c r="O1391" s="48"/>
      <c r="P1391" s="48"/>
      <c r="Q1391" s="48"/>
      <c r="R1391" s="48"/>
      <c r="S1391" s="48"/>
      <c r="T1391" s="48"/>
      <c r="U1391" s="48"/>
      <c r="V1391" s="48"/>
      <c r="W1391" s="48"/>
      <c r="X1391" s="48"/>
      <c r="Y1391" s="48"/>
      <c r="Z1391" s="48"/>
      <c r="AA1391" s="48"/>
      <c r="AB1391" s="48"/>
      <c r="AC1391" s="48"/>
      <c r="AD1391" s="48"/>
      <c r="AE1391" s="48"/>
      <c r="AF1391" s="48"/>
      <c r="AG1391" s="48"/>
      <c r="AH1391" s="48"/>
      <c r="AI1391" s="48"/>
      <c r="AJ1391" s="48">
        <f>$J1391+$K1391+$L1391</f>
        <v>0</v>
      </c>
      <c r="AK1391" s="48">
        <f t="shared" si="26007"/>
        <v>0</v>
      </c>
      <c r="AL1391" s="48">
        <f t="shared" si="26007"/>
        <v>0</v>
      </c>
      <c r="AM1391" s="48">
        <f t="shared" si="26007"/>
        <v>0</v>
      </c>
      <c r="AN1391" s="48">
        <f t="shared" si="26007"/>
        <v>0</v>
      </c>
      <c r="AO1391" s="48">
        <f t="shared" si="26007"/>
        <v>0</v>
      </c>
      <c r="AP1391" s="48">
        <f t="shared" si="25982"/>
        <v>0</v>
      </c>
      <c r="AQ1391" s="48">
        <f t="shared" si="25982"/>
        <v>0</v>
      </c>
      <c r="AR1391" s="48">
        <f t="shared" si="25982"/>
        <v>0</v>
      </c>
      <c r="AS1391" s="48">
        <f t="shared" si="25982"/>
        <v>0</v>
      </c>
      <c r="AT1391" s="48">
        <f t="shared" si="25982"/>
        <v>0</v>
      </c>
      <c r="AU1391" s="48">
        <f t="shared" si="25982"/>
        <v>0</v>
      </c>
      <c r="AV1391" s="48">
        <f t="shared" si="25982"/>
        <v>0</v>
      </c>
      <c r="AW1391" s="48">
        <f t="shared" si="25982"/>
        <v>0</v>
      </c>
      <c r="AX1391" s="48">
        <f t="shared" si="25982"/>
        <v>0</v>
      </c>
      <c r="AY1391" s="48">
        <f t="shared" si="25982"/>
        <v>0</v>
      </c>
      <c r="AZ1391" s="48">
        <f t="shared" si="25982"/>
        <v>0</v>
      </c>
      <c r="BA1391" s="48">
        <f t="shared" si="25982"/>
        <v>0</v>
      </c>
      <c r="BB1391" s="48">
        <f t="shared" si="25982"/>
        <v>0</v>
      </c>
      <c r="BC1391" s="48"/>
      <c r="BE1391" t="s">
        <v>199</v>
      </c>
      <c r="CB1391">
        <f>BF1368*AJ1391</f>
        <v>0</v>
      </c>
      <c r="CC1391">
        <f t="shared" ref="CC1391" si="26094">BG1368*AK1391</f>
        <v>0</v>
      </c>
      <c r="CD1391">
        <f t="shared" ref="CD1391" si="26095">BH1368*AL1391</f>
        <v>0</v>
      </c>
      <c r="CE1391">
        <f t="shared" ref="CE1391" si="26096">BI1368*AM1391</f>
        <v>0</v>
      </c>
      <c r="CF1391">
        <f t="shared" ref="CF1391" si="26097">BJ1368*AN1391</f>
        <v>0</v>
      </c>
      <c r="CG1391">
        <f t="shared" ref="CG1391" si="26098">BK1368*AO1391</f>
        <v>0</v>
      </c>
      <c r="CH1391">
        <f t="shared" ref="CH1391" si="26099">BL1368*AP1391</f>
        <v>0</v>
      </c>
      <c r="CI1391">
        <f t="shared" ref="CI1391" si="26100">BM1368*AQ1391</f>
        <v>0</v>
      </c>
      <c r="CJ1391">
        <f t="shared" ref="CJ1391" si="26101">BN1368*AR1391</f>
        <v>0</v>
      </c>
      <c r="CK1391">
        <f t="shared" ref="CK1391" si="26102">BO1368*AS1391</f>
        <v>0</v>
      </c>
      <c r="CL1391">
        <f t="shared" ref="CL1391" si="26103">BP1368*AT1391</f>
        <v>0</v>
      </c>
      <c r="CM1391">
        <f t="shared" ref="CM1391" si="26104">BQ1368*AU1391</f>
        <v>0</v>
      </c>
      <c r="CN1391">
        <f t="shared" ref="CN1391" si="26105">BR1368*AV1391</f>
        <v>0</v>
      </c>
      <c r="CO1391">
        <f t="shared" ref="CO1391" si="26106">BS1368*AW1391</f>
        <v>0</v>
      </c>
      <c r="CP1391">
        <f t="shared" ref="CP1391" si="26107">BT1368*AX1391</f>
        <v>0</v>
      </c>
      <c r="CQ1391">
        <f t="shared" ref="CQ1391" si="26108">BU1368*AY1391</f>
        <v>0</v>
      </c>
      <c r="CR1391">
        <f t="shared" ref="CR1391" si="26109">BV1368*AZ1391</f>
        <v>0</v>
      </c>
      <c r="CS1391">
        <f t="shared" ref="CS1391" si="26110">BW1368*BA1391</f>
        <v>0</v>
      </c>
      <c r="CT1391">
        <f t="shared" ref="CT1391" si="26111">BX1368*BB1391</f>
        <v>0</v>
      </c>
    </row>
    <row r="1392" spans="6:98" x14ac:dyDescent="0.3">
      <c r="F1392" s="91">
        <f t="shared" ref="F1392:H1392" si="26112">F1391</f>
        <v>80</v>
      </c>
      <c r="G1392" s="91">
        <f t="shared" si="26112"/>
        <v>80</v>
      </c>
      <c r="H1392" s="4">
        <f t="shared" si="26112"/>
        <v>1</v>
      </c>
      <c r="I1392">
        <v>115</v>
      </c>
      <c r="J1392" s="48">
        <f t="shared" si="25456"/>
        <v>0</v>
      </c>
      <c r="K1392" s="48">
        <f t="shared" si="25720"/>
        <v>0</v>
      </c>
      <c r="L1392" s="98">
        <f t="shared" si="25458"/>
        <v>0</v>
      </c>
      <c r="M1392" s="48"/>
      <c r="N1392" s="48"/>
      <c r="O1392" s="48"/>
      <c r="P1392" s="48"/>
      <c r="Q1392" s="48"/>
      <c r="R1392" s="48"/>
      <c r="S1392" s="48"/>
      <c r="T1392" s="48"/>
      <c r="U1392" s="48"/>
      <c r="V1392" s="48"/>
      <c r="W1392" s="48"/>
      <c r="X1392" s="48"/>
      <c r="Y1392" s="48"/>
      <c r="Z1392" s="48"/>
      <c r="AA1392" s="48"/>
      <c r="AB1392" s="48"/>
      <c r="AC1392" s="48"/>
      <c r="AD1392" s="48"/>
      <c r="AE1392" s="48"/>
      <c r="AF1392" s="48"/>
      <c r="AG1392" s="48"/>
      <c r="AH1392" s="48"/>
      <c r="AI1392" s="48"/>
      <c r="AJ1392" s="48"/>
      <c r="AK1392" s="48">
        <f>$J1392+$K1392+$L1392</f>
        <v>0</v>
      </c>
      <c r="AL1392" s="48">
        <f t="shared" si="26007"/>
        <v>0</v>
      </c>
      <c r="AM1392" s="48">
        <f t="shared" si="26007"/>
        <v>0</v>
      </c>
      <c r="AN1392" s="48">
        <f t="shared" si="26007"/>
        <v>0</v>
      </c>
      <c r="AO1392" s="48">
        <f t="shared" si="26007"/>
        <v>0</v>
      </c>
      <c r="AP1392" s="48">
        <f t="shared" si="25982"/>
        <v>0</v>
      </c>
      <c r="AQ1392" s="48">
        <f t="shared" si="25982"/>
        <v>0</v>
      </c>
      <c r="AR1392" s="48">
        <f t="shared" si="25982"/>
        <v>0</v>
      </c>
      <c r="AS1392" s="48">
        <f t="shared" si="25982"/>
        <v>0</v>
      </c>
      <c r="AT1392" s="48">
        <f t="shared" si="25982"/>
        <v>0</v>
      </c>
      <c r="AU1392" s="48">
        <f t="shared" si="25982"/>
        <v>0</v>
      </c>
      <c r="AV1392" s="48">
        <f t="shared" si="25982"/>
        <v>0</v>
      </c>
      <c r="AW1392" s="48">
        <f t="shared" si="25982"/>
        <v>0</v>
      </c>
      <c r="AX1392" s="48">
        <f t="shared" si="25982"/>
        <v>0</v>
      </c>
      <c r="AY1392" s="48">
        <f t="shared" si="25982"/>
        <v>0</v>
      </c>
      <c r="AZ1392" s="48">
        <f t="shared" si="25982"/>
        <v>0</v>
      </c>
      <c r="BA1392" s="48">
        <f t="shared" si="25982"/>
        <v>0</v>
      </c>
      <c r="BB1392" s="48">
        <f t="shared" si="25982"/>
        <v>0</v>
      </c>
      <c r="BC1392" s="48"/>
      <c r="BE1392" t="s">
        <v>200</v>
      </c>
      <c r="CC1392">
        <f>BF1368*AK1392</f>
        <v>0</v>
      </c>
      <c r="CD1392">
        <f t="shared" ref="CD1392" si="26113">BG1368*AL1392</f>
        <v>0</v>
      </c>
      <c r="CE1392">
        <f t="shared" ref="CE1392" si="26114">BH1368*AM1392</f>
        <v>0</v>
      </c>
      <c r="CF1392">
        <f t="shared" ref="CF1392" si="26115">BI1368*AN1392</f>
        <v>0</v>
      </c>
      <c r="CG1392">
        <f t="shared" ref="CG1392" si="26116">BJ1368*AO1392</f>
        <v>0</v>
      </c>
      <c r="CH1392">
        <f t="shared" ref="CH1392" si="26117">BK1368*AP1392</f>
        <v>0</v>
      </c>
      <c r="CI1392">
        <f t="shared" ref="CI1392" si="26118">BL1368*AQ1392</f>
        <v>0</v>
      </c>
      <c r="CJ1392">
        <f t="shared" ref="CJ1392" si="26119">BM1368*AR1392</f>
        <v>0</v>
      </c>
      <c r="CK1392">
        <f t="shared" ref="CK1392" si="26120">BN1368*AS1392</f>
        <v>0</v>
      </c>
      <c r="CL1392">
        <f t="shared" ref="CL1392" si="26121">BO1368*AT1392</f>
        <v>0</v>
      </c>
      <c r="CM1392">
        <f t="shared" ref="CM1392" si="26122">BP1368*AU1392</f>
        <v>0</v>
      </c>
      <c r="CN1392">
        <f t="shared" ref="CN1392" si="26123">BQ1368*AV1392</f>
        <v>0</v>
      </c>
      <c r="CO1392">
        <f t="shared" ref="CO1392" si="26124">BR1368*AW1392</f>
        <v>0</v>
      </c>
      <c r="CP1392">
        <f t="shared" ref="CP1392" si="26125">BS1368*AX1392</f>
        <v>0</v>
      </c>
      <c r="CQ1392">
        <f t="shared" ref="CQ1392" si="26126">BT1368*AY1392</f>
        <v>0</v>
      </c>
      <c r="CR1392">
        <f t="shared" ref="CR1392" si="26127">BU1368*AZ1392</f>
        <v>0</v>
      </c>
      <c r="CS1392">
        <f t="shared" ref="CS1392" si="26128">BV1368*BA1392</f>
        <v>0</v>
      </c>
      <c r="CT1392">
        <f t="shared" ref="CT1392" si="26129">BW1368*BB1392</f>
        <v>0</v>
      </c>
    </row>
    <row r="1393" spans="6:98" x14ac:dyDescent="0.3">
      <c r="F1393" s="91">
        <f t="shared" ref="F1393:H1393" si="26130">F1392</f>
        <v>80</v>
      </c>
      <c r="G1393" s="91">
        <f t="shared" si="26130"/>
        <v>80</v>
      </c>
      <c r="H1393" s="4">
        <f t="shared" si="26130"/>
        <v>1</v>
      </c>
      <c r="I1393">
        <v>120</v>
      </c>
      <c r="J1393" s="48">
        <f t="shared" si="25456"/>
        <v>0</v>
      </c>
      <c r="K1393" s="48">
        <f>IF(IF(AND(I1393&gt;=(F1393*2),I1393&lt;=G1393+F1393+(G1393-F1393+5)+1),((H1393)^2)*(I1394-F1393*2)/5,0)&lt;=H1393,IF(AND(I1393&gt;=(F1393*2),I1393&lt;=G1393+F1393+(G1393-F1393+5)+1),((H1393)^2)*(I1394-F1393*2)/5,0),(K1392-H1393^2))</f>
        <v>0</v>
      </c>
      <c r="L1393" s="98">
        <f t="shared" si="25458"/>
        <v>0</v>
      </c>
      <c r="M1393" s="48"/>
      <c r="N1393" s="48"/>
      <c r="O1393" s="48"/>
      <c r="P1393" s="48"/>
      <c r="Q1393" s="48"/>
      <c r="R1393" s="48"/>
      <c r="S1393" s="48"/>
      <c r="T1393" s="48"/>
      <c r="U1393" s="48"/>
      <c r="V1393" s="48"/>
      <c r="W1393" s="48"/>
      <c r="X1393" s="48"/>
      <c r="Y1393" s="48"/>
      <c r="Z1393" s="48"/>
      <c r="AA1393" s="48"/>
      <c r="AB1393" s="48"/>
      <c r="AC1393" s="48"/>
      <c r="AD1393" s="48"/>
      <c r="AE1393" s="48"/>
      <c r="AF1393" s="48"/>
      <c r="AG1393" s="48"/>
      <c r="AH1393" s="48"/>
      <c r="AI1393" s="48"/>
      <c r="AJ1393" s="48"/>
      <c r="AK1393" s="48"/>
      <c r="AL1393" s="48">
        <f>$J1393+$K1393+$L1393</f>
        <v>0</v>
      </c>
      <c r="AM1393" s="48">
        <f t="shared" si="26007"/>
        <v>0</v>
      </c>
      <c r="AN1393" s="48">
        <f t="shared" si="26007"/>
        <v>0</v>
      </c>
      <c r="AO1393" s="48">
        <f t="shared" si="26007"/>
        <v>0</v>
      </c>
      <c r="AP1393" s="48">
        <f t="shared" si="25982"/>
        <v>0</v>
      </c>
      <c r="AQ1393" s="48">
        <f t="shared" si="25982"/>
        <v>0</v>
      </c>
      <c r="AR1393" s="48">
        <f t="shared" si="25982"/>
        <v>0</v>
      </c>
      <c r="AS1393" s="48">
        <f t="shared" si="25982"/>
        <v>0</v>
      </c>
      <c r="AT1393" s="48">
        <f t="shared" si="25982"/>
        <v>0</v>
      </c>
      <c r="AU1393" s="48">
        <f t="shared" si="25982"/>
        <v>0</v>
      </c>
      <c r="AV1393" s="48">
        <f t="shared" si="25982"/>
        <v>0</v>
      </c>
      <c r="AW1393" s="48">
        <f t="shared" si="25982"/>
        <v>0</v>
      </c>
      <c r="AX1393" s="48">
        <f t="shared" si="25982"/>
        <v>0</v>
      </c>
      <c r="AY1393" s="48">
        <f t="shared" si="25982"/>
        <v>0</v>
      </c>
      <c r="AZ1393" s="48">
        <f t="shared" si="25982"/>
        <v>0</v>
      </c>
      <c r="BA1393" s="48">
        <f t="shared" si="25982"/>
        <v>0</v>
      </c>
      <c r="BB1393" s="48">
        <f t="shared" si="25982"/>
        <v>0</v>
      </c>
      <c r="BC1393" s="48"/>
      <c r="BE1393" t="s">
        <v>201</v>
      </c>
      <c r="CD1393">
        <f>BF1368*AL1393</f>
        <v>0</v>
      </c>
      <c r="CE1393">
        <f t="shared" ref="CE1393" si="26131">BG1368*AM1393</f>
        <v>0</v>
      </c>
      <c r="CF1393">
        <f t="shared" ref="CF1393" si="26132">BH1368*AN1393</f>
        <v>0</v>
      </c>
      <c r="CG1393">
        <f t="shared" ref="CG1393" si="26133">BI1368*AO1393</f>
        <v>0</v>
      </c>
      <c r="CH1393">
        <f t="shared" ref="CH1393" si="26134">BJ1368*AP1393</f>
        <v>0</v>
      </c>
      <c r="CI1393">
        <f t="shared" ref="CI1393" si="26135">BK1368*AQ1393</f>
        <v>0</v>
      </c>
      <c r="CJ1393">
        <f t="shared" ref="CJ1393" si="26136">BL1368*AR1393</f>
        <v>0</v>
      </c>
      <c r="CK1393">
        <f t="shared" ref="CK1393" si="26137">BM1368*AS1393</f>
        <v>0</v>
      </c>
      <c r="CL1393">
        <f t="shared" ref="CL1393" si="26138">BN1368*AT1393</f>
        <v>0</v>
      </c>
      <c r="CM1393">
        <f t="shared" ref="CM1393" si="26139">BO1368*AU1393</f>
        <v>0</v>
      </c>
      <c r="CN1393">
        <f t="shared" ref="CN1393" si="26140">BP1368*AV1393</f>
        <v>0</v>
      </c>
      <c r="CO1393">
        <f t="shared" ref="CO1393" si="26141">BQ1368*AW1393</f>
        <v>0</v>
      </c>
      <c r="CP1393">
        <f t="shared" ref="CP1393" si="26142">BR1368*AX1393</f>
        <v>0</v>
      </c>
      <c r="CQ1393">
        <f t="shared" ref="CQ1393" si="26143">BS1368*AY1393</f>
        <v>0</v>
      </c>
      <c r="CR1393">
        <f t="shared" ref="CR1393" si="26144">BT1368*AZ1393</f>
        <v>0</v>
      </c>
      <c r="CS1393">
        <f t="shared" ref="CS1393" si="26145">BU1368*BA1393</f>
        <v>0</v>
      </c>
      <c r="CT1393">
        <f t="shared" ref="CT1393" si="26146">BV1368*BB1393</f>
        <v>0</v>
      </c>
    </row>
    <row r="1394" spans="6:98" x14ac:dyDescent="0.3">
      <c r="F1394" s="91">
        <f t="shared" ref="F1394:H1394" si="26147">F1393</f>
        <v>80</v>
      </c>
      <c r="G1394" s="91">
        <f t="shared" si="26147"/>
        <v>80</v>
      </c>
      <c r="H1394" s="4">
        <f t="shared" si="26147"/>
        <v>1</v>
      </c>
      <c r="I1394">
        <v>125</v>
      </c>
      <c r="J1394" s="48">
        <f t="shared" si="25456"/>
        <v>0</v>
      </c>
      <c r="K1394" s="48">
        <f t="shared" ref="K1394:K1399" si="26148">IF(IF(AND(I1394&gt;=(F1394*2),I1394&lt;=G1394+F1394+(G1394-F1394+5)+1),((H1394)^2)*(I1395-F1394*2)/5,0)&lt;=H1394,IF(AND(I1394&gt;=(F1394*2),I1394&lt;=G1394+F1394+(G1394-F1394+5)+1),((H1394)^2)*(I1395-F1394*2)/5,0),(K1393-H1394^2))</f>
        <v>0</v>
      </c>
      <c r="L1394" s="98">
        <f t="shared" si="25458"/>
        <v>0</v>
      </c>
      <c r="M1394" s="48"/>
      <c r="N1394" s="48"/>
      <c r="O1394" s="48"/>
      <c r="P1394" s="48"/>
      <c r="Q1394" s="48"/>
      <c r="R1394" s="48"/>
      <c r="S1394" s="48"/>
      <c r="T1394" s="48"/>
      <c r="U1394" s="48"/>
      <c r="V1394" s="48"/>
      <c r="W1394" s="48"/>
      <c r="X1394" s="48"/>
      <c r="Y1394" s="48"/>
      <c r="Z1394" s="48"/>
      <c r="AA1394" s="48"/>
      <c r="AB1394" s="48"/>
      <c r="AC1394" s="48"/>
      <c r="AD1394" s="48"/>
      <c r="AE1394" s="48"/>
      <c r="AF1394" s="48"/>
      <c r="AG1394" s="48"/>
      <c r="AH1394" s="48"/>
      <c r="AI1394" s="48"/>
      <c r="AJ1394" s="48"/>
      <c r="AK1394" s="48"/>
      <c r="AL1394" s="48"/>
      <c r="AM1394" s="48">
        <f>$J1394+$K1394+$L1394</f>
        <v>0</v>
      </c>
      <c r="AN1394" s="48">
        <f t="shared" si="26007"/>
        <v>0</v>
      </c>
      <c r="AO1394" s="48">
        <f t="shared" si="26007"/>
        <v>0</v>
      </c>
      <c r="AP1394" s="48">
        <f t="shared" si="25982"/>
        <v>0</v>
      </c>
      <c r="AQ1394" s="48">
        <f t="shared" si="25982"/>
        <v>0</v>
      </c>
      <c r="AR1394" s="48">
        <f t="shared" si="25982"/>
        <v>0</v>
      </c>
      <c r="AS1394" s="48">
        <f t="shared" si="25982"/>
        <v>0</v>
      </c>
      <c r="AT1394" s="48">
        <f t="shared" si="25982"/>
        <v>0</v>
      </c>
      <c r="AU1394" s="48">
        <f t="shared" si="25982"/>
        <v>0</v>
      </c>
      <c r="AV1394" s="48">
        <f t="shared" si="25982"/>
        <v>0</v>
      </c>
      <c r="AW1394" s="48">
        <f t="shared" si="25982"/>
        <v>0</v>
      </c>
      <c r="AX1394" s="48">
        <f t="shared" si="25982"/>
        <v>0</v>
      </c>
      <c r="AY1394" s="48">
        <f t="shared" si="25982"/>
        <v>0</v>
      </c>
      <c r="AZ1394" s="48">
        <f t="shared" si="25982"/>
        <v>0</v>
      </c>
      <c r="BA1394" s="48">
        <f t="shared" si="25982"/>
        <v>0</v>
      </c>
      <c r="BB1394" s="48">
        <f t="shared" si="25982"/>
        <v>0</v>
      </c>
      <c r="BC1394" s="48"/>
      <c r="BE1394" t="s">
        <v>202</v>
      </c>
      <c r="CE1394">
        <f>BF1368*AM1394</f>
        <v>0</v>
      </c>
      <c r="CF1394">
        <f t="shared" ref="CF1394" si="26149">BG1368*AN1394</f>
        <v>0</v>
      </c>
      <c r="CG1394">
        <f t="shared" ref="CG1394" si="26150">BH1368*AO1394</f>
        <v>0</v>
      </c>
      <c r="CH1394">
        <f t="shared" ref="CH1394" si="26151">BI1368*AP1394</f>
        <v>0</v>
      </c>
      <c r="CI1394">
        <f t="shared" ref="CI1394" si="26152">BJ1368*AQ1394</f>
        <v>0</v>
      </c>
      <c r="CJ1394">
        <f t="shared" ref="CJ1394" si="26153">BK1368*AR1394</f>
        <v>0</v>
      </c>
      <c r="CK1394">
        <f t="shared" ref="CK1394" si="26154">BL1368*AS1394</f>
        <v>0</v>
      </c>
      <c r="CL1394">
        <f t="shared" ref="CL1394" si="26155">BM1368*AT1394</f>
        <v>0</v>
      </c>
      <c r="CM1394">
        <f t="shared" ref="CM1394" si="26156">BN1368*AU1394</f>
        <v>0</v>
      </c>
      <c r="CN1394">
        <f t="shared" ref="CN1394" si="26157">BO1368*AV1394</f>
        <v>0</v>
      </c>
      <c r="CO1394">
        <f t="shared" ref="CO1394" si="26158">BP1368*AW1394</f>
        <v>0</v>
      </c>
      <c r="CP1394">
        <f t="shared" ref="CP1394" si="26159">BQ1368*AX1394</f>
        <v>0</v>
      </c>
      <c r="CQ1394">
        <f t="shared" ref="CQ1394" si="26160">BR1368*AY1394</f>
        <v>0</v>
      </c>
      <c r="CR1394">
        <f t="shared" ref="CR1394" si="26161">BS1368*AZ1394</f>
        <v>0</v>
      </c>
      <c r="CS1394">
        <f t="shared" ref="CS1394" si="26162">BT1368*BA1394</f>
        <v>0</v>
      </c>
      <c r="CT1394">
        <f t="shared" ref="CT1394" si="26163">BU1368*BB1394</f>
        <v>0</v>
      </c>
    </row>
    <row r="1395" spans="6:98" x14ac:dyDescent="0.3">
      <c r="F1395" s="91">
        <f t="shared" ref="F1395:H1395" si="26164">F1394</f>
        <v>80</v>
      </c>
      <c r="G1395" s="91">
        <f t="shared" si="26164"/>
        <v>80</v>
      </c>
      <c r="H1395" s="4">
        <f t="shared" si="26164"/>
        <v>1</v>
      </c>
      <c r="I1395">
        <v>130</v>
      </c>
      <c r="J1395" s="48">
        <f t="shared" si="25456"/>
        <v>0</v>
      </c>
      <c r="K1395" s="48">
        <f t="shared" si="26148"/>
        <v>0</v>
      </c>
      <c r="L1395" s="98">
        <f t="shared" si="25458"/>
        <v>0</v>
      </c>
      <c r="M1395" s="48"/>
      <c r="N1395" s="48"/>
      <c r="O1395" s="48"/>
      <c r="P1395" s="48"/>
      <c r="Q1395" s="48"/>
      <c r="R1395" s="48"/>
      <c r="S1395" s="48"/>
      <c r="T1395" s="48"/>
      <c r="U1395" s="48"/>
      <c r="V1395" s="48"/>
      <c r="W1395" s="48"/>
      <c r="X1395" s="48"/>
      <c r="Y1395" s="48"/>
      <c r="Z1395" s="48"/>
      <c r="AA1395" s="48"/>
      <c r="AB1395" s="48"/>
      <c r="AC1395" s="48"/>
      <c r="AD1395" s="48"/>
      <c r="AE1395" s="48"/>
      <c r="AF1395" s="48"/>
      <c r="AG1395" s="48"/>
      <c r="AH1395" s="48"/>
      <c r="AI1395" s="48"/>
      <c r="AJ1395" s="48"/>
      <c r="AK1395" s="48"/>
      <c r="AL1395" s="48"/>
      <c r="AM1395" s="48"/>
      <c r="AN1395" s="48">
        <f>$J1395+$K1395+$L1395</f>
        <v>0</v>
      </c>
      <c r="AO1395" s="48">
        <f t="shared" si="26007"/>
        <v>0</v>
      </c>
      <c r="AP1395" s="48">
        <f t="shared" si="25982"/>
        <v>0</v>
      </c>
      <c r="AQ1395" s="48">
        <f t="shared" si="25982"/>
        <v>0</v>
      </c>
      <c r="AR1395" s="48">
        <f t="shared" si="25982"/>
        <v>0</v>
      </c>
      <c r="AS1395" s="48">
        <f t="shared" si="25982"/>
        <v>0</v>
      </c>
      <c r="AT1395" s="48">
        <f t="shared" si="25982"/>
        <v>0</v>
      </c>
      <c r="AU1395" s="48">
        <f t="shared" si="25982"/>
        <v>0</v>
      </c>
      <c r="AV1395" s="48">
        <f t="shared" si="25982"/>
        <v>0</v>
      </c>
      <c r="AW1395" s="48">
        <f t="shared" si="25982"/>
        <v>0</v>
      </c>
      <c r="AX1395" s="48">
        <f t="shared" si="25982"/>
        <v>0</v>
      </c>
      <c r="AY1395" s="48">
        <f t="shared" si="25982"/>
        <v>0</v>
      </c>
      <c r="AZ1395" s="48">
        <f t="shared" si="25982"/>
        <v>0</v>
      </c>
      <c r="BA1395" s="48">
        <f t="shared" si="25982"/>
        <v>0</v>
      </c>
      <c r="BB1395" s="48">
        <f t="shared" si="25982"/>
        <v>0</v>
      </c>
      <c r="BC1395" s="48"/>
      <c r="BE1395" t="s">
        <v>203</v>
      </c>
      <c r="CF1395">
        <f>BF1368*AN1395</f>
        <v>0</v>
      </c>
      <c r="CG1395">
        <f t="shared" ref="CG1395" si="26165">BG1368*AO1395</f>
        <v>0</v>
      </c>
      <c r="CH1395">
        <f t="shared" ref="CH1395" si="26166">BH1368*AP1395</f>
        <v>0</v>
      </c>
      <c r="CI1395">
        <f t="shared" ref="CI1395" si="26167">BI1368*AQ1395</f>
        <v>0</v>
      </c>
      <c r="CJ1395">
        <f t="shared" ref="CJ1395" si="26168">BJ1368*AR1395</f>
        <v>0</v>
      </c>
      <c r="CK1395">
        <f t="shared" ref="CK1395" si="26169">BK1368*AS1395</f>
        <v>0</v>
      </c>
      <c r="CL1395">
        <f t="shared" ref="CL1395" si="26170">BL1368*AT1395</f>
        <v>0</v>
      </c>
      <c r="CM1395">
        <f t="shared" ref="CM1395" si="26171">BM1368*AU1395</f>
        <v>0</v>
      </c>
      <c r="CN1395">
        <f t="shared" ref="CN1395" si="26172">BN1368*AV1395</f>
        <v>0</v>
      </c>
      <c r="CO1395">
        <f t="shared" ref="CO1395" si="26173">BO1368*AW1395</f>
        <v>0</v>
      </c>
      <c r="CP1395">
        <f t="shared" ref="CP1395" si="26174">BP1368*AX1395</f>
        <v>0</v>
      </c>
      <c r="CQ1395">
        <f t="shared" ref="CQ1395" si="26175">BQ1368*AY1395</f>
        <v>0</v>
      </c>
      <c r="CR1395">
        <f t="shared" ref="CR1395" si="26176">BR1368*AZ1395</f>
        <v>0</v>
      </c>
      <c r="CS1395">
        <f t="shared" ref="CS1395" si="26177">BS1368*BA1395</f>
        <v>0</v>
      </c>
      <c r="CT1395">
        <f t="shared" ref="CT1395" si="26178">BT1368*BB1395</f>
        <v>0</v>
      </c>
    </row>
    <row r="1396" spans="6:98" x14ac:dyDescent="0.3">
      <c r="F1396" s="91">
        <f t="shared" ref="F1396:H1396" si="26179">F1395</f>
        <v>80</v>
      </c>
      <c r="G1396" s="91">
        <f t="shared" si="26179"/>
        <v>80</v>
      </c>
      <c r="H1396" s="4">
        <f t="shared" si="26179"/>
        <v>1</v>
      </c>
      <c r="I1396">
        <v>135</v>
      </c>
      <c r="J1396" s="48">
        <f t="shared" si="25456"/>
        <v>0</v>
      </c>
      <c r="K1396" s="48">
        <f t="shared" si="26148"/>
        <v>0</v>
      </c>
      <c r="L1396" s="98">
        <f t="shared" si="25458"/>
        <v>0</v>
      </c>
      <c r="M1396" s="48"/>
      <c r="N1396" s="48"/>
      <c r="O1396" s="48"/>
      <c r="P1396" s="48"/>
      <c r="Q1396" s="48"/>
      <c r="R1396" s="48"/>
      <c r="S1396" s="48"/>
      <c r="T1396" s="48"/>
      <c r="U1396" s="48"/>
      <c r="V1396" s="48"/>
      <c r="W1396" s="48"/>
      <c r="X1396" s="48"/>
      <c r="Y1396" s="48"/>
      <c r="Z1396" s="48"/>
      <c r="AA1396" s="48"/>
      <c r="AB1396" s="48"/>
      <c r="AC1396" s="48"/>
      <c r="AD1396" s="48"/>
      <c r="AE1396" s="48"/>
      <c r="AF1396" s="48"/>
      <c r="AG1396" s="48"/>
      <c r="AH1396" s="48"/>
      <c r="AI1396" s="48"/>
      <c r="AJ1396" s="48"/>
      <c r="AK1396" s="48"/>
      <c r="AL1396" s="48"/>
      <c r="AM1396" s="48"/>
      <c r="AN1396" s="48"/>
      <c r="AO1396" s="48">
        <f>$J1396+$K1396+$L1396</f>
        <v>0</v>
      </c>
      <c r="AP1396" s="48">
        <f t="shared" si="25982"/>
        <v>0</v>
      </c>
      <c r="AQ1396" s="48">
        <f t="shared" si="25982"/>
        <v>0</v>
      </c>
      <c r="AR1396" s="48">
        <f t="shared" si="25982"/>
        <v>0</v>
      </c>
      <c r="AS1396" s="48">
        <f t="shared" si="25982"/>
        <v>0</v>
      </c>
      <c r="AT1396" s="48">
        <f t="shared" si="25982"/>
        <v>0</v>
      </c>
      <c r="AU1396" s="48">
        <f t="shared" si="25982"/>
        <v>0</v>
      </c>
      <c r="AV1396" s="48">
        <f t="shared" si="25982"/>
        <v>0</v>
      </c>
      <c r="AW1396" s="48">
        <f t="shared" si="25982"/>
        <v>0</v>
      </c>
      <c r="AX1396" s="48">
        <f t="shared" si="25982"/>
        <v>0</v>
      </c>
      <c r="AY1396" s="48">
        <f t="shared" si="25982"/>
        <v>0</v>
      </c>
      <c r="AZ1396" s="48">
        <f t="shared" si="25982"/>
        <v>0</v>
      </c>
      <c r="BA1396" s="48">
        <f t="shared" si="25982"/>
        <v>0</v>
      </c>
      <c r="BB1396" s="48">
        <f t="shared" si="25982"/>
        <v>0</v>
      </c>
      <c r="BC1396" s="48"/>
      <c r="BE1396" t="s">
        <v>204</v>
      </c>
      <c r="CG1396">
        <f>BF1368*AO1396</f>
        <v>0</v>
      </c>
      <c r="CH1396">
        <f t="shared" ref="CH1396" si="26180">BG1368*AP1396</f>
        <v>0</v>
      </c>
      <c r="CI1396">
        <f t="shared" ref="CI1396" si="26181">BH1368*AQ1396</f>
        <v>0</v>
      </c>
      <c r="CJ1396">
        <f t="shared" ref="CJ1396" si="26182">BI1368*AR1396</f>
        <v>0</v>
      </c>
      <c r="CK1396">
        <f t="shared" ref="CK1396" si="26183">BJ1368*AS1396</f>
        <v>0</v>
      </c>
      <c r="CL1396">
        <f t="shared" ref="CL1396" si="26184">BK1368*AT1396</f>
        <v>0</v>
      </c>
      <c r="CM1396">
        <f t="shared" ref="CM1396" si="26185">BL1368*AU1396</f>
        <v>0</v>
      </c>
      <c r="CN1396">
        <f t="shared" ref="CN1396" si="26186">BM1368*AV1396</f>
        <v>0</v>
      </c>
      <c r="CO1396">
        <f t="shared" ref="CO1396" si="26187">BN1368*AW1396</f>
        <v>0</v>
      </c>
      <c r="CP1396">
        <f t="shared" ref="CP1396" si="26188">BO1368*AX1396</f>
        <v>0</v>
      </c>
      <c r="CQ1396">
        <f t="shared" ref="CQ1396" si="26189">BP1368*AY1396</f>
        <v>0</v>
      </c>
      <c r="CR1396">
        <f t="shared" ref="CR1396" si="26190">BQ1368*AZ1396</f>
        <v>0</v>
      </c>
      <c r="CS1396">
        <f t="shared" ref="CS1396" si="26191">BR1368*BA1396</f>
        <v>0</v>
      </c>
      <c r="CT1396">
        <f t="shared" ref="CT1396" si="26192">BS1368*BB1396</f>
        <v>0</v>
      </c>
    </row>
    <row r="1397" spans="6:98" x14ac:dyDescent="0.3">
      <c r="F1397" s="91">
        <f t="shared" ref="F1397:H1397" si="26193">F1396</f>
        <v>80</v>
      </c>
      <c r="G1397" s="91">
        <f t="shared" si="26193"/>
        <v>80</v>
      </c>
      <c r="H1397" s="4">
        <f t="shared" si="26193"/>
        <v>1</v>
      </c>
      <c r="I1397">
        <v>140</v>
      </c>
      <c r="J1397" s="48">
        <f t="shared" si="25456"/>
        <v>0</v>
      </c>
      <c r="K1397" s="48">
        <f t="shared" si="26148"/>
        <v>0</v>
      </c>
      <c r="L1397" s="98">
        <f t="shared" si="25458"/>
        <v>0</v>
      </c>
      <c r="M1397" s="48"/>
      <c r="N1397" s="48"/>
      <c r="O1397" s="48"/>
      <c r="P1397" s="48"/>
      <c r="Q1397" s="48"/>
      <c r="R1397" s="48"/>
      <c r="S1397" s="48"/>
      <c r="T1397" s="48"/>
      <c r="U1397" s="48"/>
      <c r="V1397" s="48"/>
      <c r="W1397" s="48"/>
      <c r="X1397" s="48"/>
      <c r="Y1397" s="48"/>
      <c r="Z1397" s="48"/>
      <c r="AA1397" s="48"/>
      <c r="AB1397" s="48"/>
      <c r="AC1397" s="48"/>
      <c r="AD1397" s="48"/>
      <c r="AE1397" s="48"/>
      <c r="AF1397" s="48"/>
      <c r="AG1397" s="48"/>
      <c r="AH1397" s="48"/>
      <c r="AI1397" s="48"/>
      <c r="AJ1397" s="48"/>
      <c r="AK1397" s="48"/>
      <c r="AL1397" s="48"/>
      <c r="AM1397" s="48"/>
      <c r="AN1397" s="48"/>
      <c r="AO1397" s="48"/>
      <c r="AP1397" s="48">
        <f>$J1397+$K1397+$L1397</f>
        <v>0</v>
      </c>
      <c r="AQ1397" s="48">
        <f t="shared" si="25982"/>
        <v>0</v>
      </c>
      <c r="AR1397" s="48">
        <f t="shared" si="25982"/>
        <v>0</v>
      </c>
      <c r="AS1397" s="48">
        <f t="shared" si="25982"/>
        <v>0</v>
      </c>
      <c r="AT1397" s="48">
        <f t="shared" si="25982"/>
        <v>0</v>
      </c>
      <c r="AU1397" s="48">
        <f t="shared" si="25982"/>
        <v>0</v>
      </c>
      <c r="AV1397" s="48">
        <f t="shared" si="25982"/>
        <v>0</v>
      </c>
      <c r="AW1397" s="48">
        <f t="shared" si="25982"/>
        <v>0</v>
      </c>
      <c r="AX1397" s="48">
        <f t="shared" si="25982"/>
        <v>0</v>
      </c>
      <c r="AY1397" s="48">
        <f t="shared" si="25982"/>
        <v>0</v>
      </c>
      <c r="AZ1397" s="48">
        <f t="shared" si="25982"/>
        <v>0</v>
      </c>
      <c r="BA1397" s="48">
        <f t="shared" si="25982"/>
        <v>0</v>
      </c>
      <c r="BB1397" s="48">
        <f t="shared" si="25982"/>
        <v>0</v>
      </c>
      <c r="BC1397" s="48"/>
      <c r="BE1397" t="s">
        <v>205</v>
      </c>
      <c r="CH1397">
        <f>BF1368*AP1397</f>
        <v>0</v>
      </c>
      <c r="CI1397">
        <f t="shared" ref="CI1397" si="26194">BG1368*AQ1397</f>
        <v>0</v>
      </c>
      <c r="CJ1397">
        <f t="shared" ref="CJ1397" si="26195">BH1368*AR1397</f>
        <v>0</v>
      </c>
      <c r="CK1397">
        <f t="shared" ref="CK1397" si="26196">BI1368*AS1397</f>
        <v>0</v>
      </c>
      <c r="CL1397">
        <f t="shared" ref="CL1397" si="26197">BJ1368*AT1397</f>
        <v>0</v>
      </c>
      <c r="CM1397">
        <f t="shared" ref="CM1397" si="26198">BK1368*AU1397</f>
        <v>0</v>
      </c>
      <c r="CN1397">
        <f t="shared" ref="CN1397" si="26199">BL1368*AV1397</f>
        <v>0</v>
      </c>
      <c r="CO1397">
        <f t="shared" ref="CO1397" si="26200">BM1368*AW1397</f>
        <v>0</v>
      </c>
      <c r="CP1397">
        <f t="shared" ref="CP1397" si="26201">BN1368*AX1397</f>
        <v>0</v>
      </c>
      <c r="CQ1397">
        <f t="shared" ref="CQ1397" si="26202">BO1368*AY1397</f>
        <v>0</v>
      </c>
      <c r="CR1397">
        <f t="shared" ref="CR1397" si="26203">BP1368*AZ1397</f>
        <v>0</v>
      </c>
      <c r="CS1397">
        <f t="shared" ref="CS1397" si="26204">BQ1368*BA1397</f>
        <v>0</v>
      </c>
      <c r="CT1397">
        <f t="shared" ref="CT1397" si="26205">BR1368*BB1397</f>
        <v>0</v>
      </c>
    </row>
    <row r="1398" spans="6:98" x14ac:dyDescent="0.3">
      <c r="F1398" s="91">
        <f t="shared" ref="F1398:H1398" si="26206">F1397</f>
        <v>80</v>
      </c>
      <c r="G1398" s="91">
        <f t="shared" si="26206"/>
        <v>80</v>
      </c>
      <c r="H1398" s="4">
        <f t="shared" si="26206"/>
        <v>1</v>
      </c>
      <c r="I1398">
        <v>145</v>
      </c>
      <c r="J1398" s="48">
        <f t="shared" si="25456"/>
        <v>0</v>
      </c>
      <c r="K1398" s="48">
        <f t="shared" si="26148"/>
        <v>0</v>
      </c>
      <c r="L1398" s="98">
        <f t="shared" si="25458"/>
        <v>0</v>
      </c>
      <c r="M1398" s="48"/>
      <c r="N1398" s="48"/>
      <c r="O1398" s="48"/>
      <c r="P1398" s="48"/>
      <c r="Q1398" s="48"/>
      <c r="R1398" s="48"/>
      <c r="S1398" s="48"/>
      <c r="T1398" s="48"/>
      <c r="U1398" s="48"/>
      <c r="V1398" s="48"/>
      <c r="W1398" s="48"/>
      <c r="X1398" s="48"/>
      <c r="Y1398" s="48"/>
      <c r="Z1398" s="48"/>
      <c r="AA1398" s="48"/>
      <c r="AB1398" s="48"/>
      <c r="AC1398" s="48"/>
      <c r="AD1398" s="48"/>
      <c r="AE1398" s="48"/>
      <c r="AF1398" s="48"/>
      <c r="AG1398" s="48"/>
      <c r="AH1398" s="48"/>
      <c r="AI1398" s="48"/>
      <c r="AJ1398" s="48"/>
      <c r="AK1398" s="48"/>
      <c r="AL1398" s="48"/>
      <c r="AM1398" s="48"/>
      <c r="AN1398" s="48"/>
      <c r="AO1398" s="48"/>
      <c r="AP1398" s="48"/>
      <c r="AQ1398" s="48">
        <f>$J1398+$K1398+$L1398</f>
        <v>0</v>
      </c>
      <c r="AR1398" s="48">
        <f t="shared" si="25982"/>
        <v>0</v>
      </c>
      <c r="AS1398" s="48">
        <f t="shared" si="25982"/>
        <v>0</v>
      </c>
      <c r="AT1398" s="48">
        <f t="shared" si="25982"/>
        <v>0</v>
      </c>
      <c r="AU1398" s="48">
        <f t="shared" si="25982"/>
        <v>0</v>
      </c>
      <c r="AV1398" s="48">
        <f t="shared" si="25982"/>
        <v>0</v>
      </c>
      <c r="AW1398" s="48">
        <f t="shared" si="25982"/>
        <v>0</v>
      </c>
      <c r="AX1398" s="48">
        <f t="shared" si="25982"/>
        <v>0</v>
      </c>
      <c r="AY1398" s="48">
        <f t="shared" si="25982"/>
        <v>0</v>
      </c>
      <c r="AZ1398" s="48">
        <f t="shared" si="25982"/>
        <v>0</v>
      </c>
      <c r="BA1398" s="48">
        <f t="shared" si="25982"/>
        <v>0</v>
      </c>
      <c r="BB1398" s="48">
        <f t="shared" si="25982"/>
        <v>0</v>
      </c>
      <c r="BC1398" s="48"/>
      <c r="BE1398" t="s">
        <v>206</v>
      </c>
      <c r="CI1398">
        <f>BF1368*AQ1398</f>
        <v>0</v>
      </c>
      <c r="CJ1398">
        <f t="shared" ref="CJ1398" si="26207">BG1368*AR1398</f>
        <v>0</v>
      </c>
      <c r="CK1398">
        <f t="shared" ref="CK1398" si="26208">BH1368*AS1398</f>
        <v>0</v>
      </c>
      <c r="CL1398">
        <f t="shared" ref="CL1398" si="26209">BI1368*AT1398</f>
        <v>0</v>
      </c>
      <c r="CM1398">
        <f t="shared" ref="CM1398" si="26210">BJ1368*AU1398</f>
        <v>0</v>
      </c>
      <c r="CN1398">
        <f t="shared" ref="CN1398" si="26211">BK1368*AV1398</f>
        <v>0</v>
      </c>
      <c r="CO1398">
        <f t="shared" ref="CO1398" si="26212">BL1368*AW1398</f>
        <v>0</v>
      </c>
      <c r="CP1398">
        <f t="shared" ref="CP1398" si="26213">BM1368*AX1398</f>
        <v>0</v>
      </c>
      <c r="CQ1398">
        <f t="shared" ref="CQ1398" si="26214">BN1368*AY1398</f>
        <v>0</v>
      </c>
      <c r="CR1398">
        <f t="shared" ref="CR1398" si="26215">BO1368*AZ1398</f>
        <v>0</v>
      </c>
      <c r="CS1398">
        <f t="shared" ref="CS1398" si="26216">BP1368*BA1398</f>
        <v>0</v>
      </c>
      <c r="CT1398">
        <f t="shared" ref="CT1398" si="26217">BQ1368*BB1398</f>
        <v>0</v>
      </c>
    </row>
    <row r="1399" spans="6:98" x14ac:dyDescent="0.3">
      <c r="F1399" s="91">
        <f t="shared" ref="F1399:H1399" si="26218">F1398</f>
        <v>80</v>
      </c>
      <c r="G1399" s="91">
        <f t="shared" si="26218"/>
        <v>80</v>
      </c>
      <c r="H1399" s="4">
        <f t="shared" si="26218"/>
        <v>1</v>
      </c>
      <c r="I1399">
        <v>150</v>
      </c>
      <c r="J1399" s="48">
        <f t="shared" si="25456"/>
        <v>0</v>
      </c>
      <c r="K1399" s="48">
        <f t="shared" si="26148"/>
        <v>0</v>
      </c>
      <c r="L1399" s="98">
        <f t="shared" si="25458"/>
        <v>0</v>
      </c>
      <c r="M1399" s="48"/>
      <c r="N1399" s="48"/>
      <c r="O1399" s="48"/>
      <c r="P1399" s="48"/>
      <c r="Q1399" s="48"/>
      <c r="R1399" s="48"/>
      <c r="S1399" s="48"/>
      <c r="T1399" s="48"/>
      <c r="U1399" s="48"/>
      <c r="V1399" s="48"/>
      <c r="W1399" s="48"/>
      <c r="X1399" s="48"/>
      <c r="Y1399" s="48"/>
      <c r="Z1399" s="48"/>
      <c r="AA1399" s="48"/>
      <c r="AB1399" s="48"/>
      <c r="AC1399" s="48"/>
      <c r="AD1399" s="48"/>
      <c r="AE1399" s="48"/>
      <c r="AF1399" s="48"/>
      <c r="AG1399" s="48"/>
      <c r="AH1399" s="48"/>
      <c r="AI1399" s="48"/>
      <c r="AJ1399" s="48"/>
      <c r="AK1399" s="48"/>
      <c r="AL1399" s="48"/>
      <c r="AM1399" s="48"/>
      <c r="AN1399" s="48"/>
      <c r="AO1399" s="48"/>
      <c r="AP1399" s="48"/>
      <c r="AQ1399" s="48"/>
      <c r="AR1399" s="48">
        <f>$J1399+$K1399+$L1399</f>
        <v>0</v>
      </c>
      <c r="AS1399" s="48">
        <f t="shared" si="25982"/>
        <v>0</v>
      </c>
      <c r="AT1399" s="48">
        <f t="shared" si="25982"/>
        <v>0</v>
      </c>
      <c r="AU1399" s="48">
        <f t="shared" si="25982"/>
        <v>0</v>
      </c>
      <c r="AV1399" s="48">
        <f t="shared" si="25982"/>
        <v>0</v>
      </c>
      <c r="AW1399" s="48">
        <f t="shared" si="25982"/>
        <v>0</v>
      </c>
      <c r="AX1399" s="48">
        <f t="shared" si="25982"/>
        <v>0</v>
      </c>
      <c r="AY1399" s="48">
        <f t="shared" si="25982"/>
        <v>0</v>
      </c>
      <c r="AZ1399" s="48">
        <f t="shared" si="25982"/>
        <v>0</v>
      </c>
      <c r="BA1399" s="48">
        <f t="shared" si="25982"/>
        <v>0</v>
      </c>
      <c r="BB1399" s="48">
        <f t="shared" si="25982"/>
        <v>0</v>
      </c>
      <c r="BC1399" s="48"/>
      <c r="BE1399" t="s">
        <v>207</v>
      </c>
      <c r="CJ1399">
        <f>BF1368*AR1399</f>
        <v>0</v>
      </c>
      <c r="CK1399">
        <f t="shared" ref="CK1399" si="26219">BG1368*AS1399</f>
        <v>0</v>
      </c>
      <c r="CL1399">
        <f t="shared" ref="CL1399" si="26220">BH1368*AT1399</f>
        <v>0</v>
      </c>
      <c r="CM1399">
        <f t="shared" ref="CM1399" si="26221">BI1368*AU1399</f>
        <v>0</v>
      </c>
      <c r="CN1399">
        <f t="shared" ref="CN1399" si="26222">BJ1368*AV1399</f>
        <v>0</v>
      </c>
      <c r="CO1399">
        <f t="shared" ref="CO1399" si="26223">BK1368*AW1399</f>
        <v>0</v>
      </c>
      <c r="CP1399">
        <f t="shared" ref="CP1399" si="26224">BL1368*AX1399</f>
        <v>0</v>
      </c>
      <c r="CQ1399">
        <f t="shared" ref="CQ1399" si="26225">BM1368*AY1399</f>
        <v>0</v>
      </c>
      <c r="CR1399">
        <f t="shared" ref="CR1399" si="26226">BN1368*AZ1399</f>
        <v>0</v>
      </c>
      <c r="CS1399">
        <f t="shared" ref="CS1399" si="26227">BO1368*BA1399</f>
        <v>0</v>
      </c>
      <c r="CT1399">
        <f t="shared" ref="CT1399" si="26228">BP1368*BB1399</f>
        <v>0</v>
      </c>
    </row>
    <row r="1400" spans="6:98" x14ac:dyDescent="0.3">
      <c r="F1400" s="91">
        <f t="shared" ref="F1400:H1400" si="26229">F1399</f>
        <v>80</v>
      </c>
      <c r="G1400" s="91">
        <f t="shared" si="26229"/>
        <v>80</v>
      </c>
      <c r="H1400" s="4">
        <f t="shared" si="26229"/>
        <v>1</v>
      </c>
      <c r="I1400">
        <v>155</v>
      </c>
      <c r="J1400" s="48">
        <f t="shared" si="25456"/>
        <v>0</v>
      </c>
      <c r="K1400" s="48">
        <f>IF(IF(AND(I1400&gt;=(F1400*2),I1400&lt;=G1400+F1400+(G1400-F1400+5)+1),((H1400)^2)*(I1401-F1400*2)/5,0)&lt;=H1400,IF(AND(I1400&gt;=(F1400*2),I1400&lt;=G1400+F1400+(G1400-F1400+5)+1),((H1400)^2)*(I1401-F1400*2)/5,0),(K1399-H1400^2))</f>
        <v>0</v>
      </c>
      <c r="L1400" s="98">
        <f t="shared" si="25458"/>
        <v>0</v>
      </c>
      <c r="M1400" s="48"/>
      <c r="N1400" s="48"/>
      <c r="O1400" s="48"/>
      <c r="P1400" s="48"/>
      <c r="Q1400" s="48"/>
      <c r="R1400" s="48"/>
      <c r="S1400" s="48"/>
      <c r="T1400" s="48"/>
      <c r="U1400" s="48"/>
      <c r="V1400" s="48"/>
      <c r="W1400" s="48"/>
      <c r="X1400" s="48"/>
      <c r="Y1400" s="48"/>
      <c r="Z1400" s="48"/>
      <c r="AA1400" s="48"/>
      <c r="AB1400" s="48"/>
      <c r="AC1400" s="48"/>
      <c r="AD1400" s="48"/>
      <c r="AE1400" s="48"/>
      <c r="AF1400" s="48"/>
      <c r="AG1400" s="48"/>
      <c r="AH1400" s="48"/>
      <c r="AI1400" s="48"/>
      <c r="AJ1400" s="48"/>
      <c r="AK1400" s="48"/>
      <c r="AL1400" s="48"/>
      <c r="AM1400" s="48"/>
      <c r="AN1400" s="48"/>
      <c r="AO1400" s="48"/>
      <c r="AP1400" s="48"/>
      <c r="AQ1400" s="48"/>
      <c r="AR1400" s="48"/>
      <c r="AS1400" s="48">
        <f>$J1400+$K1400+$L1400</f>
        <v>0</v>
      </c>
      <c r="AT1400" s="48">
        <f t="shared" si="25982"/>
        <v>0</v>
      </c>
      <c r="AU1400" s="48">
        <f t="shared" si="25982"/>
        <v>0</v>
      </c>
      <c r="AV1400" s="48">
        <f t="shared" si="25982"/>
        <v>0</v>
      </c>
      <c r="AW1400" s="48">
        <f t="shared" si="25982"/>
        <v>0</v>
      </c>
      <c r="AX1400" s="48">
        <f t="shared" si="25982"/>
        <v>0</v>
      </c>
      <c r="AY1400" s="48">
        <f t="shared" si="25982"/>
        <v>0</v>
      </c>
      <c r="AZ1400" s="48">
        <f t="shared" si="25982"/>
        <v>0</v>
      </c>
      <c r="BA1400" s="48">
        <f t="shared" si="25982"/>
        <v>0</v>
      </c>
      <c r="BB1400" s="48">
        <f t="shared" si="25982"/>
        <v>0</v>
      </c>
      <c r="BC1400" s="48"/>
      <c r="BE1400" t="s">
        <v>208</v>
      </c>
      <c r="CK1400">
        <f>BF1368*AS1400</f>
        <v>0</v>
      </c>
      <c r="CL1400">
        <f t="shared" ref="CL1400" si="26230">BG1368*AT1400</f>
        <v>0</v>
      </c>
      <c r="CM1400">
        <f t="shared" ref="CM1400" si="26231">BH1368*AU1400</f>
        <v>0</v>
      </c>
      <c r="CN1400">
        <f t="shared" ref="CN1400" si="26232">BI1368*AV1400</f>
        <v>0</v>
      </c>
      <c r="CO1400">
        <f t="shared" ref="CO1400" si="26233">BJ1368*AW1400</f>
        <v>0</v>
      </c>
      <c r="CP1400">
        <f t="shared" ref="CP1400" si="26234">BK1368*AX1400</f>
        <v>0</v>
      </c>
      <c r="CQ1400">
        <f t="shared" ref="CQ1400" si="26235">BL1368*AY1400</f>
        <v>0</v>
      </c>
      <c r="CR1400">
        <f t="shared" ref="CR1400" si="26236">BM1368*AZ1400</f>
        <v>0</v>
      </c>
      <c r="CS1400">
        <f t="shared" ref="CS1400" si="26237">BN1368*BA1400</f>
        <v>0</v>
      </c>
      <c r="CT1400">
        <f t="shared" ref="CT1400" si="26238">BO1368*BB1400</f>
        <v>0</v>
      </c>
    </row>
    <row r="1401" spans="6:98" x14ac:dyDescent="0.3">
      <c r="F1401" s="91">
        <f t="shared" ref="F1401:H1401" si="26239">F1400</f>
        <v>80</v>
      </c>
      <c r="G1401" s="91">
        <f t="shared" si="26239"/>
        <v>80</v>
      </c>
      <c r="H1401" s="4">
        <f t="shared" si="26239"/>
        <v>1</v>
      </c>
      <c r="I1401">
        <v>160</v>
      </c>
      <c r="J1401" s="48">
        <f t="shared" si="25456"/>
        <v>0</v>
      </c>
      <c r="K1401" s="48">
        <f t="shared" ref="K1401:K1409" si="26240">IF(IF(AND(I1401&gt;=(F1401*2),I1401&lt;=G1401+F1401+(G1401-F1401+5)+1),((H1401)^2)*(I1402-F1401*2)/5,0)&lt;=H1401,IF(AND(I1401&gt;=(F1401*2),I1401&lt;=G1401+F1401+(G1401-F1401+5)+1),((H1401)^2)*(I1402-F1401*2)/5,0),(K1400-H1401^2))</f>
        <v>1</v>
      </c>
      <c r="L1401" s="98">
        <f t="shared" si="25458"/>
        <v>0</v>
      </c>
      <c r="M1401" s="48"/>
      <c r="N1401" s="48"/>
      <c r="O1401" s="48"/>
      <c r="P1401" s="48"/>
      <c r="Q1401" s="48"/>
      <c r="R1401" s="48"/>
      <c r="S1401" s="48"/>
      <c r="T1401" s="48"/>
      <c r="U1401" s="48"/>
      <c r="V1401" s="48"/>
      <c r="W1401" s="48"/>
      <c r="X1401" s="48"/>
      <c r="Y1401" s="48"/>
      <c r="Z1401" s="48"/>
      <c r="AA1401" s="48"/>
      <c r="AB1401" s="48"/>
      <c r="AC1401" s="48"/>
      <c r="AD1401" s="48"/>
      <c r="AE1401" s="48"/>
      <c r="AF1401" s="48"/>
      <c r="AG1401" s="48"/>
      <c r="AH1401" s="48"/>
      <c r="AI1401" s="48"/>
      <c r="AJ1401" s="48"/>
      <c r="AK1401" s="48"/>
      <c r="AL1401" s="48"/>
      <c r="AM1401" s="48"/>
      <c r="AN1401" s="48"/>
      <c r="AO1401" s="48"/>
      <c r="AP1401" s="48"/>
      <c r="AQ1401" s="48"/>
      <c r="AR1401" s="48"/>
      <c r="AS1401" s="48"/>
      <c r="AT1401" s="48">
        <f>$J1401+$K1401+$L1401</f>
        <v>1</v>
      </c>
      <c r="AU1401" s="48">
        <f t="shared" si="25982"/>
        <v>1</v>
      </c>
      <c r="AV1401" s="48">
        <f t="shared" si="25982"/>
        <v>1</v>
      </c>
      <c r="AW1401" s="48">
        <f t="shared" si="25982"/>
        <v>1</v>
      </c>
      <c r="AX1401" s="48">
        <f t="shared" si="25982"/>
        <v>1</v>
      </c>
      <c r="AY1401" s="48">
        <f t="shared" si="25982"/>
        <v>1</v>
      </c>
      <c r="AZ1401" s="48">
        <f t="shared" si="25982"/>
        <v>1</v>
      </c>
      <c r="BA1401" s="48">
        <f t="shared" si="25982"/>
        <v>1</v>
      </c>
      <c r="BB1401" s="48">
        <f t="shared" si="25982"/>
        <v>1</v>
      </c>
      <c r="BC1401" s="48"/>
      <c r="BE1401" t="s">
        <v>209</v>
      </c>
      <c r="CL1401">
        <f>BF1368*AT1401</f>
        <v>0</v>
      </c>
      <c r="CM1401">
        <f t="shared" ref="CM1401" si="26241">BG1368*AU1401</f>
        <v>1.1604675135255516</v>
      </c>
      <c r="CN1401">
        <f t="shared" ref="CN1401" si="26242">BH1368*AV1401</f>
        <v>7.7364500901703455</v>
      </c>
      <c r="CO1401">
        <f t="shared" ref="CO1401" si="26243">BI1368*AW1401</f>
        <v>19.341125225425866</v>
      </c>
      <c r="CP1401">
        <f t="shared" ref="CP1401" si="26244">BJ1368*AX1401</f>
        <v>38.682250450851733</v>
      </c>
      <c r="CQ1401">
        <f t="shared" ref="CQ1401" si="26245">BK1368*AY1401</f>
        <v>102.01816459908912</v>
      </c>
      <c r="CR1401">
        <f t="shared" ref="CR1401" si="26246">BL1368*AZ1401</f>
        <v>186.92624928049375</v>
      </c>
      <c r="CS1401">
        <f t="shared" ref="CS1401" si="26247">BM1368*BA1401</f>
        <v>268.9235563031537</v>
      </c>
      <c r="CT1401">
        <f t="shared" ref="CT1401" si="26248">BN1368*BB1401</f>
        <v>309.14705145739293</v>
      </c>
    </row>
    <row r="1402" spans="6:98" x14ac:dyDescent="0.3">
      <c r="F1402" s="91">
        <f t="shared" ref="F1402:H1402" si="26249">F1401</f>
        <v>80</v>
      </c>
      <c r="G1402" s="91">
        <f t="shared" si="26249"/>
        <v>80</v>
      </c>
      <c r="H1402" s="4">
        <f t="shared" si="26249"/>
        <v>1</v>
      </c>
      <c r="I1402">
        <v>165</v>
      </c>
      <c r="J1402" s="48">
        <f t="shared" si="25456"/>
        <v>0</v>
      </c>
      <c r="K1402" s="48">
        <f t="shared" si="26240"/>
        <v>0</v>
      </c>
      <c r="L1402" s="98">
        <f t="shared" si="25458"/>
        <v>0</v>
      </c>
      <c r="M1402" s="48"/>
      <c r="N1402" s="48"/>
      <c r="O1402" s="48"/>
      <c r="P1402" s="48"/>
      <c r="Q1402" s="48"/>
      <c r="R1402" s="48"/>
      <c r="S1402" s="48"/>
      <c r="T1402" s="48"/>
      <c r="U1402" s="48"/>
      <c r="V1402" s="48"/>
      <c r="W1402" s="48"/>
      <c r="X1402" s="48"/>
      <c r="Y1402" s="48"/>
      <c r="Z1402" s="48"/>
      <c r="AA1402" s="48"/>
      <c r="AB1402" s="48"/>
      <c r="AC1402" s="48"/>
      <c r="AD1402" s="48"/>
      <c r="AE1402" s="48"/>
      <c r="AF1402" s="48"/>
      <c r="AG1402" s="48"/>
      <c r="AH1402" s="48"/>
      <c r="AI1402" s="48"/>
      <c r="AJ1402" s="48"/>
      <c r="AK1402" s="48"/>
      <c r="AL1402" s="48"/>
      <c r="AM1402" s="48"/>
      <c r="AN1402" s="48"/>
      <c r="AO1402" s="48"/>
      <c r="AP1402" s="48"/>
      <c r="AQ1402" s="48"/>
      <c r="AR1402" s="48"/>
      <c r="AS1402" s="48"/>
      <c r="AT1402" s="48"/>
      <c r="AU1402" s="48">
        <f>$J1402+$K1402+$L1402</f>
        <v>0</v>
      </c>
      <c r="AV1402" s="48">
        <f t="shared" ref="AV1402:BB1407" si="26250">$J1402+$K1402+$L1402</f>
        <v>0</v>
      </c>
      <c r="AW1402" s="48">
        <f t="shared" si="26250"/>
        <v>0</v>
      </c>
      <c r="AX1402" s="48">
        <f t="shared" si="26250"/>
        <v>0</v>
      </c>
      <c r="AY1402" s="48">
        <f t="shared" si="26250"/>
        <v>0</v>
      </c>
      <c r="AZ1402" s="48">
        <f t="shared" si="26250"/>
        <v>0</v>
      </c>
      <c r="BA1402" s="48">
        <f t="shared" si="26250"/>
        <v>0</v>
      </c>
      <c r="BB1402" s="48">
        <f t="shared" si="26250"/>
        <v>0</v>
      </c>
      <c r="BC1402" s="48"/>
      <c r="BE1402" t="s">
        <v>210</v>
      </c>
      <c r="CM1402">
        <f>BF1368*AU1402</f>
        <v>0</v>
      </c>
      <c r="CN1402">
        <f t="shared" ref="CN1402" si="26251">BG1368*AV1402</f>
        <v>0</v>
      </c>
      <c r="CO1402">
        <f t="shared" ref="CO1402" si="26252">BH1368*AW1402</f>
        <v>0</v>
      </c>
      <c r="CP1402">
        <f t="shared" ref="CP1402" si="26253">BI1368*AX1402</f>
        <v>0</v>
      </c>
      <c r="CQ1402">
        <f t="shared" ref="CQ1402" si="26254">BJ1368*AY1402</f>
        <v>0</v>
      </c>
      <c r="CR1402">
        <f t="shared" ref="CR1402" si="26255">BK1368*AZ1402</f>
        <v>0</v>
      </c>
      <c r="CS1402">
        <f t="shared" ref="CS1402" si="26256">BL1368*BA1402</f>
        <v>0</v>
      </c>
      <c r="CT1402">
        <f t="shared" ref="CT1402" si="26257">BM1368*BB1402</f>
        <v>0</v>
      </c>
    </row>
    <row r="1403" spans="6:98" x14ac:dyDescent="0.3">
      <c r="F1403" s="91">
        <f t="shared" ref="F1403:H1403" si="26258">F1402</f>
        <v>80</v>
      </c>
      <c r="G1403" s="91">
        <f t="shared" si="26258"/>
        <v>80</v>
      </c>
      <c r="H1403" s="4">
        <f t="shared" si="26258"/>
        <v>1</v>
      </c>
      <c r="I1403">
        <v>170</v>
      </c>
      <c r="J1403" s="48">
        <f t="shared" si="25456"/>
        <v>0</v>
      </c>
      <c r="K1403" s="48">
        <f t="shared" si="26240"/>
        <v>0</v>
      </c>
      <c r="L1403" s="98">
        <f t="shared" si="25458"/>
        <v>0</v>
      </c>
      <c r="M1403" s="48"/>
      <c r="N1403" s="48"/>
      <c r="O1403" s="48"/>
      <c r="P1403" s="48"/>
      <c r="Q1403" s="48"/>
      <c r="R1403" s="48"/>
      <c r="S1403" s="48"/>
      <c r="T1403" s="48"/>
      <c r="U1403" s="48"/>
      <c r="V1403" s="48"/>
      <c r="W1403" s="48"/>
      <c r="X1403" s="48"/>
      <c r="Y1403" s="48"/>
      <c r="Z1403" s="48"/>
      <c r="AA1403" s="48"/>
      <c r="AB1403" s="48"/>
      <c r="AC1403" s="48"/>
      <c r="AD1403" s="48"/>
      <c r="AE1403" s="48"/>
      <c r="AF1403" s="48"/>
      <c r="AG1403" s="48"/>
      <c r="AH1403" s="48"/>
      <c r="AI1403" s="48"/>
      <c r="AJ1403" s="48"/>
      <c r="AK1403" s="48"/>
      <c r="AL1403" s="48"/>
      <c r="AM1403" s="48"/>
      <c r="AN1403" s="48"/>
      <c r="AO1403" s="48"/>
      <c r="AP1403" s="48"/>
      <c r="AQ1403" s="48"/>
      <c r="AR1403" s="48"/>
      <c r="AS1403" s="48"/>
      <c r="AT1403" s="48"/>
      <c r="AU1403" s="48"/>
      <c r="AV1403" s="48">
        <f>$J1403+$K1403+$L1403</f>
        <v>0</v>
      </c>
      <c r="AW1403" s="48">
        <f t="shared" si="26250"/>
        <v>0</v>
      </c>
      <c r="AX1403" s="48">
        <f t="shared" si="26250"/>
        <v>0</v>
      </c>
      <c r="AY1403" s="48">
        <f t="shared" si="26250"/>
        <v>0</v>
      </c>
      <c r="AZ1403" s="48">
        <f t="shared" si="26250"/>
        <v>0</v>
      </c>
      <c r="BA1403" s="48">
        <f t="shared" si="26250"/>
        <v>0</v>
      </c>
      <c r="BB1403" s="48">
        <f t="shared" si="26250"/>
        <v>0</v>
      </c>
      <c r="BC1403" s="48"/>
      <c r="BE1403" t="s">
        <v>211</v>
      </c>
      <c r="CN1403">
        <f>BF1368*AV1403</f>
        <v>0</v>
      </c>
      <c r="CO1403">
        <f t="shared" ref="CO1403" si="26259">BG1368*AW1403</f>
        <v>0</v>
      </c>
      <c r="CP1403">
        <f t="shared" ref="CP1403" si="26260">BH1368*AX1403</f>
        <v>0</v>
      </c>
      <c r="CQ1403">
        <f t="shared" ref="CQ1403" si="26261">BI1368*AY1403</f>
        <v>0</v>
      </c>
      <c r="CR1403">
        <f t="shared" ref="CR1403" si="26262">BJ1368*AZ1403</f>
        <v>0</v>
      </c>
      <c r="CS1403">
        <f t="shared" ref="CS1403" si="26263">BK1368*BA1403</f>
        <v>0</v>
      </c>
      <c r="CT1403">
        <f t="shared" ref="CT1403" si="26264">BL1368*BB1403</f>
        <v>0</v>
      </c>
    </row>
    <row r="1404" spans="6:98" x14ac:dyDescent="0.3">
      <c r="F1404" s="91">
        <f t="shared" ref="F1404:H1404" si="26265">F1403</f>
        <v>80</v>
      </c>
      <c r="G1404" s="91">
        <f t="shared" si="26265"/>
        <v>80</v>
      </c>
      <c r="H1404" s="4">
        <f t="shared" si="26265"/>
        <v>1</v>
      </c>
      <c r="I1404">
        <v>175</v>
      </c>
      <c r="J1404" s="48">
        <f t="shared" si="25456"/>
        <v>0</v>
      </c>
      <c r="K1404" s="48">
        <f t="shared" si="26240"/>
        <v>0</v>
      </c>
      <c r="L1404" s="98">
        <f t="shared" si="25458"/>
        <v>0</v>
      </c>
      <c r="M1404" s="48"/>
      <c r="N1404" s="48"/>
      <c r="O1404" s="48"/>
      <c r="P1404" s="48"/>
      <c r="Q1404" s="48"/>
      <c r="R1404" s="48"/>
      <c r="S1404" s="48"/>
      <c r="T1404" s="48"/>
      <c r="U1404" s="48"/>
      <c r="V1404" s="48"/>
      <c r="W1404" s="48"/>
      <c r="X1404" s="48"/>
      <c r="Y1404" s="48"/>
      <c r="Z1404" s="48"/>
      <c r="AA1404" s="48"/>
      <c r="AB1404" s="48"/>
      <c r="AC1404" s="48"/>
      <c r="AD1404" s="48"/>
      <c r="AE1404" s="48"/>
      <c r="AF1404" s="48"/>
      <c r="AG1404" s="48"/>
      <c r="AH1404" s="48"/>
      <c r="AI1404" s="48"/>
      <c r="AJ1404" s="48"/>
      <c r="AK1404" s="48"/>
      <c r="AL1404" s="48"/>
      <c r="AM1404" s="48"/>
      <c r="AN1404" s="48"/>
      <c r="AO1404" s="48"/>
      <c r="AP1404" s="48"/>
      <c r="AQ1404" s="48"/>
      <c r="AR1404" s="48"/>
      <c r="AS1404" s="48"/>
      <c r="AT1404" s="48"/>
      <c r="AU1404" s="48"/>
      <c r="AV1404" s="48"/>
      <c r="AW1404" s="48">
        <f>$J1404+$K1404+$L1404</f>
        <v>0</v>
      </c>
      <c r="AX1404" s="48">
        <f t="shared" si="26250"/>
        <v>0</v>
      </c>
      <c r="AY1404" s="48">
        <f t="shared" si="26250"/>
        <v>0</v>
      </c>
      <c r="AZ1404" s="48">
        <f t="shared" si="26250"/>
        <v>0</v>
      </c>
      <c r="BA1404" s="48">
        <f t="shared" si="26250"/>
        <v>0</v>
      </c>
      <c r="BB1404" s="48">
        <f t="shared" si="26250"/>
        <v>0</v>
      </c>
      <c r="BC1404" s="48"/>
      <c r="BE1404" t="s">
        <v>212</v>
      </c>
      <c r="CO1404">
        <f>BF1368*AW1404</f>
        <v>0</v>
      </c>
      <c r="CP1404">
        <f t="shared" ref="CP1404" si="26266">BG1368*AX1404</f>
        <v>0</v>
      </c>
      <c r="CQ1404">
        <f t="shared" ref="CQ1404" si="26267">BH1368*AY1404</f>
        <v>0</v>
      </c>
      <c r="CR1404">
        <f t="shared" ref="CR1404" si="26268">BI1368*AZ1404</f>
        <v>0</v>
      </c>
      <c r="CS1404">
        <f t="shared" ref="CS1404" si="26269">BJ1368*BA1404</f>
        <v>0</v>
      </c>
      <c r="CT1404">
        <f t="shared" ref="CT1404" si="26270">BK1368*BB1404</f>
        <v>0</v>
      </c>
    </row>
    <row r="1405" spans="6:98" x14ac:dyDescent="0.3">
      <c r="F1405" s="91">
        <f t="shared" ref="F1405:H1405" si="26271">F1404</f>
        <v>80</v>
      </c>
      <c r="G1405" s="91">
        <f t="shared" si="26271"/>
        <v>80</v>
      </c>
      <c r="H1405" s="4">
        <f t="shared" si="26271"/>
        <v>1</v>
      </c>
      <c r="I1405">
        <v>180</v>
      </c>
      <c r="J1405" s="48">
        <f t="shared" si="25456"/>
        <v>0</v>
      </c>
      <c r="K1405" s="48">
        <f t="shared" si="26240"/>
        <v>0</v>
      </c>
      <c r="L1405" s="98">
        <f t="shared" si="25458"/>
        <v>0</v>
      </c>
      <c r="M1405" s="48"/>
      <c r="N1405" s="48"/>
      <c r="O1405" s="48"/>
      <c r="P1405" s="48"/>
      <c r="Q1405" s="48"/>
      <c r="R1405" s="48"/>
      <c r="S1405" s="48"/>
      <c r="T1405" s="48"/>
      <c r="U1405" s="48"/>
      <c r="V1405" s="48"/>
      <c r="W1405" s="48"/>
      <c r="X1405" s="48"/>
      <c r="Y1405" s="48"/>
      <c r="Z1405" s="48"/>
      <c r="AA1405" s="48"/>
      <c r="AB1405" s="48"/>
      <c r="AC1405" s="48"/>
      <c r="AD1405" s="48"/>
      <c r="AE1405" s="48"/>
      <c r="AF1405" s="48"/>
      <c r="AG1405" s="48"/>
      <c r="AH1405" s="48"/>
      <c r="AI1405" s="48"/>
      <c r="AJ1405" s="48"/>
      <c r="AK1405" s="48"/>
      <c r="AL1405" s="48"/>
      <c r="AM1405" s="48"/>
      <c r="AN1405" s="48"/>
      <c r="AO1405" s="48"/>
      <c r="AP1405" s="48"/>
      <c r="AQ1405" s="48"/>
      <c r="AR1405" s="48"/>
      <c r="AS1405" s="48"/>
      <c r="AT1405" s="48"/>
      <c r="AU1405" s="48"/>
      <c r="AV1405" s="48"/>
      <c r="AW1405" s="48"/>
      <c r="AX1405" s="48">
        <f>$J1405+$K1405+$L1405</f>
        <v>0</v>
      </c>
      <c r="AY1405" s="48">
        <f t="shared" si="26250"/>
        <v>0</v>
      </c>
      <c r="AZ1405" s="48">
        <f t="shared" si="26250"/>
        <v>0</v>
      </c>
      <c r="BA1405" s="48">
        <f t="shared" si="26250"/>
        <v>0</v>
      </c>
      <c r="BB1405" s="48">
        <f t="shared" si="26250"/>
        <v>0</v>
      </c>
      <c r="BC1405" s="48"/>
      <c r="BE1405" t="s">
        <v>213</v>
      </c>
      <c r="CP1405">
        <f>BF1368*AX1405</f>
        <v>0</v>
      </c>
      <c r="CQ1405">
        <f t="shared" ref="CQ1405" si="26272">BG1368*AY1405</f>
        <v>0</v>
      </c>
      <c r="CR1405">
        <f t="shared" ref="CR1405" si="26273">BH1368*AZ1405</f>
        <v>0</v>
      </c>
      <c r="CS1405">
        <f t="shared" ref="CS1405" si="26274">BI1368*BA1405</f>
        <v>0</v>
      </c>
      <c r="CT1405">
        <f t="shared" ref="CT1405" si="26275">BJ1368*BB1405</f>
        <v>0</v>
      </c>
    </row>
    <row r="1406" spans="6:98" x14ac:dyDescent="0.3">
      <c r="F1406" s="91">
        <f t="shared" ref="F1406:H1406" si="26276">F1405</f>
        <v>80</v>
      </c>
      <c r="G1406" s="91">
        <f t="shared" si="26276"/>
        <v>80</v>
      </c>
      <c r="H1406" s="4">
        <f t="shared" si="26276"/>
        <v>1</v>
      </c>
      <c r="I1406">
        <v>185</v>
      </c>
      <c r="J1406" s="48">
        <f t="shared" si="25456"/>
        <v>0</v>
      </c>
      <c r="K1406" s="48">
        <f t="shared" si="26240"/>
        <v>0</v>
      </c>
      <c r="L1406" s="98">
        <f t="shared" si="25458"/>
        <v>0</v>
      </c>
      <c r="M1406" s="48"/>
      <c r="N1406" s="48"/>
      <c r="O1406" s="48"/>
      <c r="P1406" s="48"/>
      <c r="Q1406" s="48"/>
      <c r="R1406" s="48"/>
      <c r="S1406" s="48"/>
      <c r="T1406" s="48"/>
      <c r="U1406" s="48"/>
      <c r="V1406" s="48"/>
      <c r="W1406" s="48"/>
      <c r="X1406" s="48"/>
      <c r="Y1406" s="48"/>
      <c r="Z1406" s="48"/>
      <c r="AA1406" s="48"/>
      <c r="AB1406" s="48"/>
      <c r="AC1406" s="48"/>
      <c r="AD1406" s="48"/>
      <c r="AE1406" s="48"/>
      <c r="AF1406" s="48"/>
      <c r="AG1406" s="48"/>
      <c r="AH1406" s="48"/>
      <c r="AI1406" s="48"/>
      <c r="AJ1406" s="48"/>
      <c r="AK1406" s="48"/>
      <c r="AL1406" s="48"/>
      <c r="AM1406" s="48"/>
      <c r="AN1406" s="48"/>
      <c r="AO1406" s="48"/>
      <c r="AP1406" s="48"/>
      <c r="AQ1406" s="48"/>
      <c r="AR1406" s="48"/>
      <c r="AS1406" s="48"/>
      <c r="AT1406" s="48"/>
      <c r="AU1406" s="48"/>
      <c r="AV1406" s="48"/>
      <c r="AW1406" s="48"/>
      <c r="AX1406" s="48"/>
      <c r="AY1406" s="48">
        <f>$J1406+$K1406+$L1406</f>
        <v>0</v>
      </c>
      <c r="AZ1406" s="48">
        <f t="shared" si="26250"/>
        <v>0</v>
      </c>
      <c r="BA1406" s="48">
        <f t="shared" si="26250"/>
        <v>0</v>
      </c>
      <c r="BB1406" s="48">
        <f t="shared" si="26250"/>
        <v>0</v>
      </c>
      <c r="BC1406" s="48"/>
      <c r="BE1406" t="s">
        <v>214</v>
      </c>
      <c r="CQ1406">
        <f>BF1368*AY1406</f>
        <v>0</v>
      </c>
      <c r="CR1406">
        <f t="shared" ref="CR1406" si="26277">BG1368*AZ1406</f>
        <v>0</v>
      </c>
      <c r="CS1406">
        <f t="shared" ref="CS1406" si="26278">BH1368*BA1406</f>
        <v>0</v>
      </c>
      <c r="CT1406">
        <f t="shared" ref="CT1406" si="26279">BI1368*BB1406</f>
        <v>0</v>
      </c>
    </row>
    <row r="1407" spans="6:98" x14ac:dyDescent="0.3">
      <c r="F1407" s="91">
        <f t="shared" ref="F1407:H1407" si="26280">F1406</f>
        <v>80</v>
      </c>
      <c r="G1407" s="91">
        <f t="shared" si="26280"/>
        <v>80</v>
      </c>
      <c r="H1407" s="4">
        <f t="shared" si="26280"/>
        <v>1</v>
      </c>
      <c r="I1407">
        <v>190</v>
      </c>
      <c r="J1407" s="48">
        <f t="shared" si="25456"/>
        <v>0</v>
      </c>
      <c r="K1407" s="48">
        <f t="shared" si="26240"/>
        <v>0</v>
      </c>
      <c r="L1407" s="98">
        <f t="shared" si="25458"/>
        <v>0</v>
      </c>
      <c r="M1407" s="48"/>
      <c r="N1407" s="48"/>
      <c r="O1407" s="48"/>
      <c r="P1407" s="48"/>
      <c r="Q1407" s="48"/>
      <c r="R1407" s="48"/>
      <c r="S1407" s="48"/>
      <c r="T1407" s="48"/>
      <c r="U1407" s="48"/>
      <c r="V1407" s="48"/>
      <c r="W1407" s="48"/>
      <c r="X1407" s="48"/>
      <c r="Y1407" s="48"/>
      <c r="Z1407" s="48"/>
      <c r="AA1407" s="48"/>
      <c r="AB1407" s="48"/>
      <c r="AC1407" s="48"/>
      <c r="AD1407" s="48"/>
      <c r="AE1407" s="48"/>
      <c r="AF1407" s="48"/>
      <c r="AG1407" s="48"/>
      <c r="AH1407" s="48"/>
      <c r="AI1407" s="48"/>
      <c r="AJ1407" s="48"/>
      <c r="AK1407" s="48"/>
      <c r="AL1407" s="48"/>
      <c r="AM1407" s="48"/>
      <c r="AN1407" s="48"/>
      <c r="AO1407" s="48"/>
      <c r="AP1407" s="48"/>
      <c r="AQ1407" s="48"/>
      <c r="AR1407" s="48"/>
      <c r="AS1407" s="48"/>
      <c r="AT1407" s="48"/>
      <c r="AU1407" s="48"/>
      <c r="AV1407" s="48"/>
      <c r="AW1407" s="48"/>
      <c r="AX1407" s="48"/>
      <c r="AY1407" s="48"/>
      <c r="AZ1407" s="48">
        <f>$J1407+$K1407+$L1407</f>
        <v>0</v>
      </c>
      <c r="BA1407" s="48">
        <f t="shared" si="26250"/>
        <v>0</v>
      </c>
      <c r="BB1407" s="48">
        <f t="shared" si="26250"/>
        <v>0</v>
      </c>
      <c r="BC1407" s="48"/>
      <c r="BE1407" t="s">
        <v>215</v>
      </c>
      <c r="CR1407">
        <f>BF1368*AZ1407</f>
        <v>0</v>
      </c>
      <c r="CS1407">
        <f t="shared" ref="CS1407" si="26281">BG1368*BA1407</f>
        <v>0</v>
      </c>
      <c r="CT1407">
        <f t="shared" ref="CT1407" si="26282">BH1368*BB1407</f>
        <v>0</v>
      </c>
    </row>
    <row r="1408" spans="6:98" x14ac:dyDescent="0.3">
      <c r="F1408" s="91">
        <f t="shared" ref="F1408:H1408" si="26283">F1407</f>
        <v>80</v>
      </c>
      <c r="G1408" s="91">
        <f t="shared" si="26283"/>
        <v>80</v>
      </c>
      <c r="H1408" s="4">
        <f t="shared" si="26283"/>
        <v>1</v>
      </c>
      <c r="I1408">
        <v>195</v>
      </c>
      <c r="J1408" s="48">
        <f t="shared" si="25456"/>
        <v>0</v>
      </c>
      <c r="K1408" s="48">
        <f t="shared" si="26240"/>
        <v>0</v>
      </c>
      <c r="L1408" s="98">
        <f t="shared" si="25458"/>
        <v>0</v>
      </c>
      <c r="M1408" s="48"/>
      <c r="N1408" s="48"/>
      <c r="O1408" s="48"/>
      <c r="P1408" s="48"/>
      <c r="Q1408" s="48"/>
      <c r="R1408" s="48"/>
      <c r="S1408" s="48"/>
      <c r="T1408" s="48"/>
      <c r="U1408" s="48"/>
      <c r="V1408" s="48"/>
      <c r="W1408" s="48"/>
      <c r="X1408" s="48"/>
      <c r="Y1408" s="48"/>
      <c r="Z1408" s="48"/>
      <c r="AA1408" s="48"/>
      <c r="AB1408" s="48"/>
      <c r="AC1408" s="48"/>
      <c r="AD1408" s="48"/>
      <c r="AE1408" s="48"/>
      <c r="AF1408" s="48"/>
      <c r="AG1408" s="48"/>
      <c r="AH1408" s="48"/>
      <c r="AI1408" s="48"/>
      <c r="AJ1408" s="48"/>
      <c r="AK1408" s="48"/>
      <c r="AL1408" s="48"/>
      <c r="AM1408" s="48"/>
      <c r="AN1408" s="48"/>
      <c r="AO1408" s="48"/>
      <c r="AP1408" s="48"/>
      <c r="AQ1408" s="48"/>
      <c r="AR1408" s="48"/>
      <c r="AS1408" s="48"/>
      <c r="AT1408" s="48"/>
      <c r="AU1408" s="48"/>
      <c r="AV1408" s="48"/>
      <c r="AW1408" s="48"/>
      <c r="AX1408" s="48"/>
      <c r="AY1408" s="48"/>
      <c r="AZ1408" s="48"/>
      <c r="BA1408" s="48">
        <f>$J1408+$K1408+$L1408</f>
        <v>0</v>
      </c>
      <c r="BB1408" s="48">
        <f>$J1408+$K1408+$L1408</f>
        <v>0</v>
      </c>
      <c r="BC1408" s="48"/>
      <c r="BE1408" t="s">
        <v>216</v>
      </c>
      <c r="CS1408">
        <f>BF1368*BA1408</f>
        <v>0</v>
      </c>
      <c r="CT1408">
        <f>BG1368*BB1408</f>
        <v>0</v>
      </c>
    </row>
    <row r="1409" spans="1:98" x14ac:dyDescent="0.3">
      <c r="F1409" s="91">
        <f t="shared" ref="F1409:H1409" si="26284">F1408</f>
        <v>80</v>
      </c>
      <c r="G1409" s="91">
        <f t="shared" si="26284"/>
        <v>80</v>
      </c>
      <c r="H1409" s="4">
        <f t="shared" si="26284"/>
        <v>1</v>
      </c>
      <c r="I1409">
        <v>200</v>
      </c>
      <c r="J1409" s="48">
        <f t="shared" si="25456"/>
        <v>0</v>
      </c>
      <c r="K1409" s="48">
        <f t="shared" si="26240"/>
        <v>0</v>
      </c>
      <c r="L1409" s="98">
        <f t="shared" si="25458"/>
        <v>0</v>
      </c>
      <c r="M1409" s="48"/>
      <c r="N1409" s="48"/>
      <c r="O1409" s="48"/>
      <c r="P1409" s="48"/>
      <c r="Q1409" s="48"/>
      <c r="R1409" s="48"/>
      <c r="S1409" s="48"/>
      <c r="T1409" s="48"/>
      <c r="U1409" s="48"/>
      <c r="V1409" s="48"/>
      <c r="W1409" s="48"/>
      <c r="X1409" s="48"/>
      <c r="Y1409" s="48"/>
      <c r="Z1409" s="48"/>
      <c r="AA1409" s="48"/>
      <c r="AB1409" s="48"/>
      <c r="AC1409" s="48"/>
      <c r="AD1409" s="48"/>
      <c r="AE1409" s="48"/>
      <c r="AF1409" s="48"/>
      <c r="AG1409" s="48"/>
      <c r="AH1409" s="48"/>
      <c r="AI1409" s="48"/>
      <c r="AJ1409" s="48"/>
      <c r="AK1409" s="48"/>
      <c r="AL1409" s="48"/>
      <c r="AM1409" s="48"/>
      <c r="AN1409" s="48"/>
      <c r="AO1409" s="48"/>
      <c r="AP1409" s="48"/>
      <c r="AQ1409" s="48"/>
      <c r="AR1409" s="48"/>
      <c r="AS1409" s="48"/>
      <c r="AT1409" s="48"/>
      <c r="AU1409" s="48"/>
      <c r="AV1409" s="48"/>
      <c r="AW1409" s="48"/>
      <c r="AX1409" s="48"/>
      <c r="AY1409" s="48"/>
      <c r="AZ1409" s="48"/>
      <c r="BA1409" s="48"/>
      <c r="BB1409" s="48">
        <f>$J1409+$K1409+$L1409</f>
        <v>0</v>
      </c>
      <c r="BC1409" s="48"/>
      <c r="BE1409" s="3" t="s">
        <v>217</v>
      </c>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f>BF1368*BB1409</f>
        <v>0</v>
      </c>
    </row>
    <row r="1410" spans="1:98" x14ac:dyDescent="0.3">
      <c r="I1410">
        <v>205</v>
      </c>
      <c r="BE1410" s="19" t="s">
        <v>176</v>
      </c>
      <c r="BF1410" s="99">
        <f>SUM(BF1368:BF1409)</f>
        <v>0</v>
      </c>
      <c r="BG1410" s="99">
        <f t="shared" ref="BG1410:CT1410" si="26285">SUM(BG1368:BG1409)</f>
        <v>1.1604675135255516</v>
      </c>
      <c r="BH1410" s="99">
        <f t="shared" si="26285"/>
        <v>7.7364500901703455</v>
      </c>
      <c r="BI1410" s="99">
        <f t="shared" si="26285"/>
        <v>19.341125225425866</v>
      </c>
      <c r="BJ1410" s="99">
        <f t="shared" si="26285"/>
        <v>38.682250450851733</v>
      </c>
      <c r="BK1410" s="99">
        <f t="shared" si="26285"/>
        <v>102.01816459908912</v>
      </c>
      <c r="BL1410" s="99">
        <f t="shared" si="26285"/>
        <v>186.92624928049375</v>
      </c>
      <c r="BM1410" s="99">
        <f t="shared" si="26285"/>
        <v>268.9235563031537</v>
      </c>
      <c r="BN1410" s="99">
        <f t="shared" si="26285"/>
        <v>309.14705145739293</v>
      </c>
      <c r="BO1410" s="99">
        <f t="shared" si="26285"/>
        <v>354.80396570990035</v>
      </c>
      <c r="BP1410" s="99">
        <f t="shared" si="26285"/>
        <v>396.77073061478535</v>
      </c>
      <c r="BQ1410" s="99">
        <f t="shared" si="26285"/>
        <v>438.14889331532947</v>
      </c>
      <c r="BR1410" s="99">
        <f t="shared" si="26285"/>
        <v>481.51610375814812</v>
      </c>
      <c r="BS1410" s="99">
        <f t="shared" si="26285"/>
        <v>525.10211191100018</v>
      </c>
      <c r="BT1410" s="99">
        <f t="shared" si="26285"/>
        <v>564.38547148017642</v>
      </c>
      <c r="BU1410" s="99">
        <f t="shared" si="26285"/>
        <v>608.23420333360104</v>
      </c>
      <c r="BV1410" s="99">
        <f t="shared" si="26285"/>
        <v>650.79791840965936</v>
      </c>
      <c r="BW1410" s="99">
        <f t="shared" si="26285"/>
        <v>1.1604675135255516</v>
      </c>
      <c r="BX1410" s="99">
        <f t="shared" si="26285"/>
        <v>7.7364500901703455</v>
      </c>
      <c r="BY1410" s="99">
        <f t="shared" si="26285"/>
        <v>19.341125225425866</v>
      </c>
      <c r="BZ1410" s="99">
        <f t="shared" si="26285"/>
        <v>38.682250450851733</v>
      </c>
      <c r="CA1410" s="99">
        <f t="shared" si="26285"/>
        <v>102.01816459908912</v>
      </c>
      <c r="CB1410" s="99">
        <f t="shared" si="26285"/>
        <v>186.92624928049375</v>
      </c>
      <c r="CC1410" s="99">
        <f t="shared" si="26285"/>
        <v>268.9235563031537</v>
      </c>
      <c r="CD1410" s="99">
        <f t="shared" si="26285"/>
        <v>309.14705145739293</v>
      </c>
      <c r="CE1410" s="99">
        <f t="shared" si="26285"/>
        <v>354.80396570990035</v>
      </c>
      <c r="CF1410" s="99">
        <f t="shared" si="26285"/>
        <v>396.77073061478535</v>
      </c>
      <c r="CG1410" s="99">
        <f t="shared" si="26285"/>
        <v>438.14889331532947</v>
      </c>
      <c r="CH1410" s="99">
        <f t="shared" si="26285"/>
        <v>481.51610375814812</v>
      </c>
      <c r="CI1410" s="99">
        <f t="shared" si="26285"/>
        <v>525.10211191100018</v>
      </c>
      <c r="CJ1410" s="99">
        <f t="shared" si="26285"/>
        <v>564.38547148017642</v>
      </c>
      <c r="CK1410" s="99">
        <f t="shared" si="26285"/>
        <v>608.23420333360104</v>
      </c>
      <c r="CL1410" s="99">
        <f t="shared" si="26285"/>
        <v>650.79791840965936</v>
      </c>
      <c r="CM1410" s="99">
        <f t="shared" si="26285"/>
        <v>1.1604675135255516</v>
      </c>
      <c r="CN1410" s="99">
        <f t="shared" si="26285"/>
        <v>7.7364500901703455</v>
      </c>
      <c r="CO1410" s="99">
        <f t="shared" si="26285"/>
        <v>19.341125225425866</v>
      </c>
      <c r="CP1410" s="99">
        <f t="shared" si="26285"/>
        <v>38.682250450851733</v>
      </c>
      <c r="CQ1410" s="99">
        <f t="shared" si="26285"/>
        <v>102.01816459908912</v>
      </c>
      <c r="CR1410" s="99">
        <f t="shared" si="26285"/>
        <v>186.92624928049375</v>
      </c>
      <c r="CS1410" s="99">
        <f t="shared" si="26285"/>
        <v>268.9235563031537</v>
      </c>
      <c r="CT1410" s="99">
        <f t="shared" si="26285"/>
        <v>309.14705145739293</v>
      </c>
    </row>
    <row r="1412" spans="1:98" x14ac:dyDescent="0.3">
      <c r="A1412" s="60" t="s">
        <v>332</v>
      </c>
    </row>
    <row r="1413" spans="1:98" x14ac:dyDescent="0.3">
      <c r="A1413" s="100"/>
      <c r="B1413" s="100" t="s">
        <v>163</v>
      </c>
      <c r="C1413" s="100" t="s">
        <v>164</v>
      </c>
      <c r="D1413" t="s">
        <v>167</v>
      </c>
      <c r="E1413" t="s">
        <v>166</v>
      </c>
    </row>
    <row r="1414" spans="1:98" x14ac:dyDescent="0.3">
      <c r="A1414" s="100" t="s">
        <v>165</v>
      </c>
      <c r="B1414" s="93">
        <v>50</v>
      </c>
      <c r="C1414" s="93">
        <v>50</v>
      </c>
      <c r="D1414">
        <f>C1414-B1414+5</f>
        <v>5</v>
      </c>
      <c r="E1414" s="4">
        <f>100/(D1414/5)/100</f>
        <v>1</v>
      </c>
      <c r="N1414" s="19">
        <v>0</v>
      </c>
      <c r="O1414" s="19">
        <v>5</v>
      </c>
      <c r="P1414" s="19">
        <v>10</v>
      </c>
      <c r="Q1414" s="19">
        <v>15</v>
      </c>
      <c r="R1414" s="19">
        <v>20</v>
      </c>
      <c r="S1414" s="19">
        <v>25</v>
      </c>
      <c r="T1414" s="19">
        <v>30</v>
      </c>
      <c r="U1414" s="19">
        <v>35</v>
      </c>
      <c r="V1414" s="19">
        <v>40</v>
      </c>
      <c r="W1414" s="19">
        <v>45</v>
      </c>
      <c r="X1414" s="19">
        <v>50</v>
      </c>
      <c r="Y1414" s="19">
        <v>55</v>
      </c>
      <c r="Z1414" s="19">
        <v>60</v>
      </c>
      <c r="AA1414" s="19">
        <v>65</v>
      </c>
      <c r="AB1414" s="19">
        <v>70</v>
      </c>
      <c r="AC1414" s="19">
        <v>75</v>
      </c>
      <c r="AD1414" s="19">
        <v>80</v>
      </c>
      <c r="AE1414" s="19">
        <v>85</v>
      </c>
      <c r="AF1414" s="19">
        <v>90</v>
      </c>
      <c r="AG1414" s="19">
        <v>95</v>
      </c>
      <c r="AH1414" s="19">
        <v>100</v>
      </c>
      <c r="AI1414" s="19">
        <v>105</v>
      </c>
      <c r="AJ1414" s="19">
        <v>110</v>
      </c>
      <c r="AK1414" s="19">
        <v>115</v>
      </c>
      <c r="AL1414" s="19">
        <v>120</v>
      </c>
      <c r="AM1414" s="19">
        <v>125</v>
      </c>
      <c r="AN1414" s="19">
        <v>130</v>
      </c>
      <c r="AO1414" s="19">
        <v>135</v>
      </c>
      <c r="AP1414" s="19">
        <v>140</v>
      </c>
      <c r="AQ1414" s="19">
        <v>145</v>
      </c>
      <c r="AR1414" s="2">
        <v>150</v>
      </c>
      <c r="AS1414" s="19">
        <v>155</v>
      </c>
      <c r="AT1414" s="2">
        <v>160</v>
      </c>
      <c r="AU1414" s="19">
        <v>165</v>
      </c>
      <c r="AV1414" s="2">
        <v>170</v>
      </c>
      <c r="AW1414" s="19">
        <v>175</v>
      </c>
      <c r="AX1414" s="2">
        <v>180</v>
      </c>
      <c r="AY1414" s="19">
        <v>185</v>
      </c>
      <c r="AZ1414" s="2">
        <v>190</v>
      </c>
      <c r="BA1414" s="19">
        <v>195</v>
      </c>
      <c r="BB1414" s="2">
        <v>200</v>
      </c>
      <c r="BF1414" s="19">
        <v>0</v>
      </c>
      <c r="BG1414" s="19">
        <v>5</v>
      </c>
      <c r="BH1414" s="19">
        <v>10</v>
      </c>
      <c r="BI1414" s="19">
        <v>15</v>
      </c>
      <c r="BJ1414" s="19">
        <v>20</v>
      </c>
      <c r="BK1414" s="19">
        <v>25</v>
      </c>
      <c r="BL1414" s="19">
        <v>30</v>
      </c>
      <c r="BM1414" s="19">
        <v>35</v>
      </c>
      <c r="BN1414" s="19">
        <v>40</v>
      </c>
      <c r="BO1414" s="19">
        <v>45</v>
      </c>
      <c r="BP1414" s="19">
        <v>50</v>
      </c>
      <c r="BQ1414" s="19">
        <v>55</v>
      </c>
      <c r="BR1414" s="19">
        <v>60</v>
      </c>
      <c r="BS1414" s="19">
        <v>65</v>
      </c>
      <c r="BT1414" s="19">
        <v>70</v>
      </c>
      <c r="BU1414" s="19">
        <v>75</v>
      </c>
      <c r="BV1414" s="19">
        <v>80</v>
      </c>
      <c r="BW1414" s="19">
        <v>85</v>
      </c>
      <c r="BX1414" s="19">
        <v>90</v>
      </c>
      <c r="BY1414" s="19">
        <v>95</v>
      </c>
      <c r="BZ1414" s="19">
        <v>100</v>
      </c>
      <c r="CA1414" s="19">
        <v>105</v>
      </c>
      <c r="CB1414" s="19">
        <v>110</v>
      </c>
      <c r="CC1414" s="19">
        <v>115</v>
      </c>
      <c r="CD1414" s="19">
        <v>120</v>
      </c>
      <c r="CE1414" s="19">
        <v>125</v>
      </c>
      <c r="CF1414" s="19">
        <v>130</v>
      </c>
      <c r="CG1414" s="19">
        <v>135</v>
      </c>
      <c r="CH1414" s="19">
        <v>140</v>
      </c>
      <c r="CI1414" s="19">
        <v>145</v>
      </c>
      <c r="CJ1414" s="2">
        <v>150</v>
      </c>
      <c r="CK1414" s="19">
        <v>155</v>
      </c>
      <c r="CL1414" s="2">
        <v>160</v>
      </c>
      <c r="CM1414" s="19">
        <v>165</v>
      </c>
      <c r="CN1414" s="2">
        <v>170</v>
      </c>
      <c r="CO1414" s="19">
        <v>175</v>
      </c>
      <c r="CP1414" s="2">
        <v>180</v>
      </c>
      <c r="CQ1414" s="19">
        <v>185</v>
      </c>
      <c r="CR1414" s="2">
        <v>190</v>
      </c>
      <c r="CS1414" s="19">
        <v>195</v>
      </c>
      <c r="CT1414" s="2">
        <v>200</v>
      </c>
    </row>
    <row r="1415" spans="1:98" x14ac:dyDescent="0.3">
      <c r="A1415" s="100" t="s">
        <v>92</v>
      </c>
      <c r="B1415" s="93">
        <v>50</v>
      </c>
      <c r="C1415" s="93">
        <v>50</v>
      </c>
      <c r="D1415">
        <f>C1415-B1415+5</f>
        <v>5</v>
      </c>
      <c r="E1415" s="4">
        <f>IF(D1415&gt;0,100/(D1415/5)/100,1)</f>
        <v>1</v>
      </c>
      <c r="F1415" s="94" t="s">
        <v>163</v>
      </c>
      <c r="G1415" s="94" t="s">
        <v>164</v>
      </c>
      <c r="H1415" s="94" t="s">
        <v>173</v>
      </c>
      <c r="I1415" s="95" t="s">
        <v>169</v>
      </c>
      <c r="J1415" s="3" t="s">
        <v>172</v>
      </c>
      <c r="K1415" s="97" t="s">
        <v>174</v>
      </c>
      <c r="L1415" s="97" t="s">
        <v>175</v>
      </c>
      <c r="M1415" t="s">
        <v>168</v>
      </c>
      <c r="N1415" s="4">
        <f t="shared" ref="N1415" si="26286">IF(IF(BF1414&lt;=$B1414,1,M1415-$E1414)&gt;0,IF(BF1414&lt;=$B1414,1,M1415-$E1414),0)</f>
        <v>1</v>
      </c>
      <c r="O1415" s="4">
        <f t="shared" ref="O1415" si="26287">IF(IF(BG1414&lt;=$B1414,1,N1415-$E1414)&gt;0,IF(BG1414&lt;=$B1414,1,N1415-$E1414),0)</f>
        <v>1</v>
      </c>
      <c r="P1415" s="4">
        <f t="shared" ref="P1415" si="26288">IF(IF(BH1414&lt;=$B1414,1,O1415-$E1414)&gt;0,IF(BH1414&lt;=$B1414,1,O1415-$E1414),0)</f>
        <v>1</v>
      </c>
      <c r="Q1415" s="4">
        <f t="shared" ref="Q1415" si="26289">IF(IF(BI1414&lt;=$B1414,1,P1415-$E1414)&gt;0,IF(BI1414&lt;=$B1414,1,P1415-$E1414),0)</f>
        <v>1</v>
      </c>
      <c r="R1415" s="4">
        <f t="shared" ref="R1415" si="26290">IF(IF(BJ1414&lt;=$B1414,1,Q1415-$E1414)&gt;0,IF(BJ1414&lt;=$B1414,1,Q1415-$E1414),0)</f>
        <v>1</v>
      </c>
      <c r="S1415" s="4">
        <f t="shared" ref="S1415" si="26291">IF(IF(BK1414&lt;=$B1414,1,R1415-$E1414)&gt;0,IF(BK1414&lt;=$B1414,1,R1415-$E1414),0)</f>
        <v>1</v>
      </c>
      <c r="T1415" s="4">
        <f t="shared" ref="T1415" si="26292">IF(IF(BL1414&lt;=$B1414,1,S1415-$E1414)&gt;0,IF(BL1414&lt;=$B1414,1,S1415-$E1414),0)</f>
        <v>1</v>
      </c>
      <c r="U1415" s="4">
        <f t="shared" ref="U1415" si="26293">IF(IF(BM1414&lt;=$B1414,1,T1415-$E1414)&gt;0,IF(BM1414&lt;=$B1414,1,T1415-$E1414),0)</f>
        <v>1</v>
      </c>
      <c r="V1415" s="4">
        <f t="shared" ref="V1415" si="26294">IF(IF(BN1414&lt;=$B1414,1,U1415-$E1414)&gt;0,IF(BN1414&lt;=$B1414,1,U1415-$E1414),0)</f>
        <v>1</v>
      </c>
      <c r="W1415" s="4">
        <f t="shared" ref="W1415" si="26295">IF(IF(BO1414&lt;=$B1414,1,V1415-$E1414)&gt;0,IF(BO1414&lt;=$B1414,1,V1415-$E1414),0)</f>
        <v>1</v>
      </c>
      <c r="X1415" s="4">
        <f t="shared" ref="X1415" si="26296">IF(IF(BP1414&lt;=$B1414,1,W1415-$E1414)&gt;0,IF(BP1414&lt;=$B1414,1,W1415-$E1414),0)</f>
        <v>1</v>
      </c>
      <c r="Y1415" s="4">
        <f t="shared" ref="Y1415" si="26297">IF(IF(BQ1414&lt;=$B1414,1,X1415-$E1414)&gt;0,IF(BQ1414&lt;=$B1414,1,X1415-$E1414),0)</f>
        <v>0</v>
      </c>
      <c r="Z1415" s="4">
        <f t="shared" ref="Z1415" si="26298">IF(IF(BR1414&lt;=$B1414,1,Y1415-$E1414)&gt;0,IF(BR1414&lt;=$B1414,1,Y1415-$E1414),0)</f>
        <v>0</v>
      </c>
      <c r="AA1415" s="4">
        <f t="shared" ref="AA1415" si="26299">IF(IF(BS1414&lt;=$B1414,1,Z1415-$E1414)&gt;0,IF(BS1414&lt;=$B1414,1,Z1415-$E1414),0)</f>
        <v>0</v>
      </c>
      <c r="AB1415" s="4">
        <f t="shared" ref="AB1415" si="26300">IF(IF(BT1414&lt;=$B1414,1,AA1415-$E1414)&gt;0,IF(BT1414&lt;=$B1414,1,AA1415-$E1414),0)</f>
        <v>0</v>
      </c>
      <c r="AC1415" s="4">
        <f t="shared" ref="AC1415" si="26301">IF(IF(BU1414&lt;=$B1414,1,AB1415-$E1414)&gt;0,IF(BU1414&lt;=$B1414,1,AB1415-$E1414),0)</f>
        <v>0</v>
      </c>
      <c r="AD1415" s="4">
        <f t="shared" ref="AD1415" si="26302">IF(IF(BV1414&lt;=$B1414,1,AC1415-$E1414)&gt;0,IF(BV1414&lt;=$B1414,1,AC1415-$E1414),0)</f>
        <v>0</v>
      </c>
      <c r="AE1415" s="4">
        <f t="shared" ref="AE1415" si="26303">IF(IF(BW1414&lt;=$B1414,1,AD1415-$E1414)&gt;0,IF(BW1414&lt;=$B1414,1,AD1415-$E1414),0)</f>
        <v>0</v>
      </c>
      <c r="AF1415" s="4">
        <f t="shared" ref="AF1415" si="26304">IF(IF(BX1414&lt;=$B1414,1,AE1415-$E1414)&gt;0,IF(BX1414&lt;=$B1414,1,AE1415-$E1414),0)</f>
        <v>0</v>
      </c>
      <c r="AG1415" s="4">
        <f t="shared" ref="AG1415" si="26305">IF(IF(BY1414&lt;=$B1414,1,AF1415-$E1414)&gt;0,IF(BY1414&lt;=$B1414,1,AF1415-$E1414),0)</f>
        <v>0</v>
      </c>
      <c r="AH1415" s="4">
        <f t="shared" ref="AH1415" si="26306">IF(IF(BZ1414&lt;=$B1414,1,AG1415-$E1414)&gt;0,IF(BZ1414&lt;=$B1414,1,AG1415-$E1414),0)</f>
        <v>0</v>
      </c>
      <c r="AI1415" s="4">
        <f t="shared" ref="AI1415" si="26307">IF(IF(CA1414&lt;=$B1414,1,AH1415-$E1414)&gt;0,IF(CA1414&lt;=$B1414,1,AH1415-$E1414),0)</f>
        <v>0</v>
      </c>
      <c r="AJ1415" s="4">
        <f t="shared" ref="AJ1415" si="26308">IF(IF(CB1414&lt;=$B1414,1,AI1415-$E1414)&gt;0,IF(CB1414&lt;=$B1414,1,AI1415-$E1414),0)</f>
        <v>0</v>
      </c>
      <c r="AK1415" s="4">
        <f t="shared" ref="AK1415" si="26309">IF(IF(CC1414&lt;=$B1414,1,AJ1415-$E1414)&gt;0,IF(CC1414&lt;=$B1414,1,AJ1415-$E1414),0)</f>
        <v>0</v>
      </c>
      <c r="AL1415" s="4">
        <f t="shared" ref="AL1415" si="26310">IF(IF(CD1414&lt;=$B1414,1,AK1415-$E1414)&gt;0,IF(CD1414&lt;=$B1414,1,AK1415-$E1414),0)</f>
        <v>0</v>
      </c>
      <c r="AM1415" s="4">
        <f t="shared" ref="AM1415" si="26311">IF(IF(CE1414&lt;=$B1414,1,AL1415-$E1414)&gt;0,IF(CE1414&lt;=$B1414,1,AL1415-$E1414),0)</f>
        <v>0</v>
      </c>
      <c r="AN1415" s="4">
        <f t="shared" ref="AN1415" si="26312">IF(IF(CF1414&lt;=$B1414,1,AM1415-$E1414)&gt;0,IF(CF1414&lt;=$B1414,1,AM1415-$E1414),0)</f>
        <v>0</v>
      </c>
      <c r="AO1415" s="4">
        <f t="shared" ref="AO1415" si="26313">IF(IF(CG1414&lt;=$B1414,1,AN1415-$E1414)&gt;0,IF(CG1414&lt;=$B1414,1,AN1415-$E1414),0)</f>
        <v>0</v>
      </c>
      <c r="AP1415" s="4">
        <f t="shared" ref="AP1415" si="26314">IF(IF(CH1414&lt;=$B1414,1,AO1415-$E1414)&gt;0,IF(CH1414&lt;=$B1414,1,AO1415-$E1414),0)</f>
        <v>0</v>
      </c>
      <c r="AQ1415" s="4">
        <f t="shared" ref="AQ1415" si="26315">IF(IF(CI1414&lt;=$B1414,1,AP1415-$E1414)&gt;0,IF(CI1414&lt;=$B1414,1,AP1415-$E1414),0)</f>
        <v>0</v>
      </c>
      <c r="AR1415" s="4">
        <f t="shared" ref="AR1415" si="26316">IF(IF(CJ1414&lt;=$B1414,1,AQ1415-$E1414)&gt;0,IF(CJ1414&lt;=$B1414,1,AQ1415-$E1414),0)</f>
        <v>0</v>
      </c>
      <c r="AS1415" s="4">
        <f t="shared" ref="AS1415" si="26317">IF(IF(CK1414&lt;=$B1414,1,AR1415-$E1414)&gt;0,IF(CK1414&lt;=$B1414,1,AR1415-$E1414),0)</f>
        <v>0</v>
      </c>
      <c r="AT1415" s="4">
        <f t="shared" ref="AT1415" si="26318">IF(IF(CL1414&lt;=$B1414,1,AS1415-$E1414)&gt;0,IF(CL1414&lt;=$B1414,1,AS1415-$E1414),0)</f>
        <v>0</v>
      </c>
      <c r="AU1415" s="4">
        <f t="shared" ref="AU1415" si="26319">IF(IF(CM1414&lt;=$B1414,1,AT1415-$E1414)&gt;0,IF(CM1414&lt;=$B1414,1,AT1415-$E1414),0)</f>
        <v>0</v>
      </c>
      <c r="AV1415" s="4">
        <f t="shared" ref="AV1415" si="26320">IF(IF(CN1414&lt;=$B1414,1,AU1415-$E1414)&gt;0,IF(CN1414&lt;=$B1414,1,AU1415-$E1414),0)</f>
        <v>0</v>
      </c>
      <c r="AW1415" s="4">
        <f t="shared" ref="AW1415" si="26321">IF(IF(CO1414&lt;=$B1414,1,AV1415-$E1414)&gt;0,IF(CO1414&lt;=$B1414,1,AV1415-$E1414),0)</f>
        <v>0</v>
      </c>
      <c r="AX1415" s="4">
        <f t="shared" ref="AX1415" si="26322">IF(IF(CP1414&lt;=$B1414,1,AW1415-$E1414)&gt;0,IF(CP1414&lt;=$B1414,1,AW1415-$E1414),0)</f>
        <v>0</v>
      </c>
      <c r="AY1415" s="4">
        <f t="shared" ref="AY1415" si="26323">IF(IF(CQ1414&lt;=$B1414,1,AX1415-$E1414)&gt;0,IF(CQ1414&lt;=$B1414,1,AX1415-$E1414),0)</f>
        <v>0</v>
      </c>
      <c r="AZ1415" s="4">
        <f t="shared" ref="AZ1415" si="26324">IF(IF(CR1414&lt;=$B1414,1,AY1415-$E1414)&gt;0,IF(CR1414&lt;=$B1414,1,AY1415-$E1414),0)</f>
        <v>0</v>
      </c>
      <c r="BA1415" s="4">
        <f t="shared" ref="BA1415" si="26325">IF(IF(CS1414&lt;=$B1414,1,AZ1415-$E1414)&gt;0,IF(CS1414&lt;=$B1414,1,AZ1415-$E1414),0)</f>
        <v>0</v>
      </c>
      <c r="BB1415" s="4">
        <f t="shared" ref="BB1415" si="26326">IF(IF(CT1414&lt;=$B1414,1,BA1415-$E1414)&gt;0,IF(CT1414&lt;=$B1414,1,BA1415-$E1414),0)</f>
        <v>0</v>
      </c>
      <c r="BE1415" t="s">
        <v>171</v>
      </c>
      <c r="BF1415" s="91">
        <f>'Data tilvækstoversigt'!C1054*N1415</f>
        <v>0</v>
      </c>
      <c r="BG1415" s="91">
        <f>'Data tilvækstoversigt'!D1054*O1415</f>
        <v>5.6611057667085758</v>
      </c>
      <c r="BH1415" s="91">
        <f>'Data tilvækstoversigt'!E1054*P1415</f>
        <v>37.740705111390511</v>
      </c>
      <c r="BI1415" s="91">
        <f>'Data tilvækstoversigt'!F1054*Q1415</f>
        <v>94.351762778476257</v>
      </c>
      <c r="BJ1415" s="91">
        <f>'Data tilvækstoversigt'!G1054*R1415</f>
        <v>188.70352555695251</v>
      </c>
      <c r="BK1415" s="91">
        <f>'Data tilvækstoversigt'!H1054*S1415</f>
        <v>405.87683240262021</v>
      </c>
      <c r="BL1415" s="91">
        <f>'Data tilvækstoversigt'!I1054*T1415</f>
        <v>527.74715628202887</v>
      </c>
      <c r="BM1415" s="91">
        <f>'Data tilvækstoversigt'!J1054*U1415</f>
        <v>612.84635655009788</v>
      </c>
      <c r="BN1415" s="91">
        <f>'Data tilvækstoversigt'!K1054*V1415</f>
        <v>670.5482390627659</v>
      </c>
      <c r="BO1415" s="91">
        <f>'Data tilvækstoversigt'!L1054*W1415</f>
        <v>708.59255056839038</v>
      </c>
      <c r="BP1415" s="91">
        <f>'Data tilvækstoversigt'!M1054*X1415</f>
        <v>732.62483171818542</v>
      </c>
      <c r="BQ1415" s="91">
        <f>'Data tilvækstoversigt'!N1054*Y1415</f>
        <v>0</v>
      </c>
      <c r="BR1415" s="91">
        <f>'Data tilvækstoversigt'!O1054*Z1415</f>
        <v>0</v>
      </c>
      <c r="BS1415" s="91">
        <f>'Data tilvækstoversigt'!P1054*AA1415</f>
        <v>0</v>
      </c>
      <c r="BT1415" s="91">
        <f>'Data tilvækstoversigt'!Q1054*AB1415</f>
        <v>0</v>
      </c>
      <c r="BU1415" s="91">
        <f>'Data tilvækstoversigt'!R1054*AC1415</f>
        <v>0</v>
      </c>
      <c r="BV1415" s="91">
        <f>'Data tilvækstoversigt'!S1054*AD1415</f>
        <v>0</v>
      </c>
      <c r="BW1415" s="91">
        <f>'Data tilvækstoversigt'!T1054*AE1415</f>
        <v>0</v>
      </c>
      <c r="BX1415" s="91">
        <f>'Data tilvækstoversigt'!U1054*AF1415</f>
        <v>0</v>
      </c>
      <c r="BY1415" s="91">
        <f>'Data tilvækstoversigt'!V1054*AG1415</f>
        <v>0</v>
      </c>
      <c r="BZ1415" s="91">
        <f>'Data tilvækstoversigt'!W1054*AH1415</f>
        <v>0</v>
      </c>
      <c r="CA1415" s="91">
        <f>'Data tilvækstoversigt'!X1054*AI1415</f>
        <v>0</v>
      </c>
      <c r="CB1415" s="91">
        <f>'Data tilvækstoversigt'!Y1054*AJ1415</f>
        <v>0</v>
      </c>
      <c r="CC1415" s="91">
        <f>'Data tilvækstoversigt'!Z1054*AK1415</f>
        <v>0</v>
      </c>
      <c r="CD1415" s="91">
        <f>'Data tilvækstoversigt'!AA1054*AL1415</f>
        <v>0</v>
      </c>
      <c r="CE1415" s="91">
        <f>'Data tilvækstoversigt'!AB1054*AM1415</f>
        <v>0</v>
      </c>
      <c r="CF1415" s="91">
        <f>'Data tilvækstoversigt'!AC1054*AN1415</f>
        <v>0</v>
      </c>
      <c r="CG1415" s="91">
        <f>'Data tilvækstoversigt'!AD1054*AO1415</f>
        <v>0</v>
      </c>
      <c r="CH1415" s="91">
        <f>'Data tilvækstoversigt'!AE1054*AP1415</f>
        <v>0</v>
      </c>
      <c r="CI1415" s="91">
        <f>'Data tilvækstoversigt'!AF1054*AQ1415</f>
        <v>0</v>
      </c>
      <c r="CJ1415" s="91">
        <f>'Data tilvækstoversigt'!AG1054*AR1415</f>
        <v>0</v>
      </c>
      <c r="CK1415" s="91">
        <f>'Data tilvækstoversigt'!AH1054*AS1415</f>
        <v>0</v>
      </c>
      <c r="CL1415" s="91">
        <f>'Data tilvækstoversigt'!AI1054*AT1415</f>
        <v>0</v>
      </c>
      <c r="CM1415" s="91">
        <f>'Data tilvækstoversigt'!AJ1054*AU1415</f>
        <v>0</v>
      </c>
      <c r="CN1415" s="91">
        <f>'Data tilvækstoversigt'!AK1054*AV1415</f>
        <v>0</v>
      </c>
      <c r="CO1415" s="91">
        <f>'Data tilvækstoversigt'!AL1054*AW1415</f>
        <v>0</v>
      </c>
      <c r="CP1415" s="91">
        <f>'Data tilvækstoversigt'!AM1054*AX1415</f>
        <v>0</v>
      </c>
      <c r="CQ1415" s="91">
        <f>'Data tilvækstoversigt'!AN1054*AY1415</f>
        <v>0</v>
      </c>
      <c r="CR1415" s="91">
        <f>'Data tilvækstoversigt'!AO1054*AZ1415</f>
        <v>0</v>
      </c>
      <c r="CS1415" s="91">
        <f>'Data tilvækstoversigt'!AP1054*BA1415</f>
        <v>0</v>
      </c>
      <c r="CT1415" s="91">
        <f>'Data tilvækstoversigt'!AQ1054*BB1415</f>
        <v>0</v>
      </c>
    </row>
    <row r="1416" spans="1:98" x14ac:dyDescent="0.3">
      <c r="F1416" s="92">
        <f>B1415</f>
        <v>50</v>
      </c>
      <c r="G1416" s="92">
        <f>C1415</f>
        <v>50</v>
      </c>
      <c r="H1416" s="4">
        <f>E1415</f>
        <v>1</v>
      </c>
      <c r="I1416">
        <v>0</v>
      </c>
      <c r="J1416" s="48">
        <f>IF(AND(I1416&gt;=F1416,I1416&lt;=G1416+1),H1416,0)</f>
        <v>0</v>
      </c>
      <c r="K1416" s="48">
        <f>IF(IF(AND(I1416&gt;=(F1416*2),I1416&lt;=G1416+F1416+(G1416-F1416+5)+1),((H1416)^2)*(I1417-F1416*2)/5,0)&lt;=H1416,IF(AND(I1416&gt;=(F1416*2),I1416&lt;=G1416+F1416+(G1416-F1416+5)+1),((H1416)^2)*(I1417-F1416*2)/5,0),(K1415-H1416^2))</f>
        <v>0</v>
      </c>
      <c r="L1416" s="98">
        <f>IF(IF(AND(I1416&gt;=(F1416*3),I1416&lt;=G1416+F1416+F1416+(G1416-F1416+5)+1),((H1416)^3)*(I1417-F1416*3)/5,0)&lt;=H1416,IF(AND(I1416&gt;=(F1416*3),I1416&lt;=G1416+F1416+F1416+(G1416-F1416+5)+1),((H1416)^3)*(I1417-F1416*3)/5,0),(L1415-H1416^3))</f>
        <v>0</v>
      </c>
      <c r="M1416" s="96"/>
      <c r="N1416" s="48">
        <f>$J1416+$K1416+$L1416</f>
        <v>0</v>
      </c>
      <c r="O1416" s="48">
        <f t="shared" ref="O1416:BB1422" si="26327">$J1416+$K1416+$L1416</f>
        <v>0</v>
      </c>
      <c r="P1416" s="48">
        <f t="shared" si="26327"/>
        <v>0</v>
      </c>
      <c r="Q1416" s="48">
        <f t="shared" si="26327"/>
        <v>0</v>
      </c>
      <c r="R1416" s="48">
        <f t="shared" si="26327"/>
        <v>0</v>
      </c>
      <c r="S1416" s="48">
        <f t="shared" si="26327"/>
        <v>0</v>
      </c>
      <c r="T1416" s="48">
        <f t="shared" si="26327"/>
        <v>0</v>
      </c>
      <c r="U1416" s="48">
        <f t="shared" si="26327"/>
        <v>0</v>
      </c>
      <c r="V1416" s="48">
        <f t="shared" si="26327"/>
        <v>0</v>
      </c>
      <c r="W1416" s="48">
        <f t="shared" si="26327"/>
        <v>0</v>
      </c>
      <c r="X1416" s="48">
        <f t="shared" si="26327"/>
        <v>0</v>
      </c>
      <c r="Y1416" s="48">
        <f t="shared" si="26327"/>
        <v>0</v>
      </c>
      <c r="Z1416" s="48">
        <f t="shared" si="26327"/>
        <v>0</v>
      </c>
      <c r="AA1416" s="48">
        <f t="shared" si="26327"/>
        <v>0</v>
      </c>
      <c r="AB1416" s="48">
        <f t="shared" si="26327"/>
        <v>0</v>
      </c>
      <c r="AC1416" s="48">
        <f t="shared" si="26327"/>
        <v>0</v>
      </c>
      <c r="AD1416" s="48">
        <f t="shared" si="26327"/>
        <v>0</v>
      </c>
      <c r="AE1416" s="48">
        <f t="shared" si="26327"/>
        <v>0</v>
      </c>
      <c r="AF1416" s="48">
        <f t="shared" si="26327"/>
        <v>0</v>
      </c>
      <c r="AG1416" s="48">
        <f t="shared" si="26327"/>
        <v>0</v>
      </c>
      <c r="AH1416" s="48">
        <f t="shared" si="26327"/>
        <v>0</v>
      </c>
      <c r="AI1416" s="48">
        <f t="shared" si="26327"/>
        <v>0</v>
      </c>
      <c r="AJ1416" s="48">
        <f t="shared" si="26327"/>
        <v>0</v>
      </c>
      <c r="AK1416" s="48">
        <f t="shared" si="26327"/>
        <v>0</v>
      </c>
      <c r="AL1416" s="48">
        <f t="shared" si="26327"/>
        <v>0</v>
      </c>
      <c r="AM1416" s="48">
        <f t="shared" si="26327"/>
        <v>0</v>
      </c>
      <c r="AN1416" s="48">
        <f t="shared" si="26327"/>
        <v>0</v>
      </c>
      <c r="AO1416" s="48">
        <f t="shared" si="26327"/>
        <v>0</v>
      </c>
      <c r="AP1416" s="48">
        <f t="shared" si="26327"/>
        <v>0</v>
      </c>
      <c r="AQ1416" s="48">
        <f t="shared" si="26327"/>
        <v>0</v>
      </c>
      <c r="AR1416" s="48">
        <f t="shared" si="26327"/>
        <v>0</v>
      </c>
      <c r="AS1416" s="48">
        <f t="shared" si="26327"/>
        <v>0</v>
      </c>
      <c r="AT1416" s="48">
        <f t="shared" si="26327"/>
        <v>0</v>
      </c>
      <c r="AU1416" s="48">
        <f t="shared" si="26327"/>
        <v>0</v>
      </c>
      <c r="AV1416" s="48">
        <f t="shared" si="26327"/>
        <v>0</v>
      </c>
      <c r="AW1416" s="48">
        <f t="shared" si="26327"/>
        <v>0</v>
      </c>
      <c r="AX1416" s="48">
        <f t="shared" si="26327"/>
        <v>0</v>
      </c>
      <c r="AY1416" s="48">
        <f t="shared" si="26327"/>
        <v>0</v>
      </c>
      <c r="AZ1416" s="48">
        <f t="shared" si="26327"/>
        <v>0</v>
      </c>
      <c r="BA1416" s="48">
        <f t="shared" si="26327"/>
        <v>0</v>
      </c>
      <c r="BB1416" s="48">
        <f t="shared" si="26327"/>
        <v>0</v>
      </c>
      <c r="BC1416" s="48"/>
      <c r="BE1416" t="s">
        <v>177</v>
      </c>
      <c r="BF1416">
        <f>BF1415*N1416</f>
        <v>0</v>
      </c>
      <c r="BG1416">
        <f t="shared" ref="BG1416" si="26328">BG1415*O1416</f>
        <v>0</v>
      </c>
      <c r="BH1416">
        <f t="shared" ref="BH1416" si="26329">BH1415*P1416</f>
        <v>0</v>
      </c>
      <c r="BI1416">
        <f t="shared" ref="BI1416" si="26330">BI1415*Q1416</f>
        <v>0</v>
      </c>
      <c r="BJ1416">
        <f t="shared" ref="BJ1416" si="26331">BJ1415*R1416</f>
        <v>0</v>
      </c>
      <c r="BK1416">
        <f t="shared" ref="BK1416" si="26332">BK1415*S1416</f>
        <v>0</v>
      </c>
      <c r="BL1416">
        <f t="shared" ref="BL1416" si="26333">BL1415*T1416</f>
        <v>0</v>
      </c>
      <c r="BM1416">
        <f t="shared" ref="BM1416" si="26334">BM1415*U1416</f>
        <v>0</v>
      </c>
      <c r="BN1416">
        <f t="shared" ref="BN1416" si="26335">BN1415*V1416</f>
        <v>0</v>
      </c>
      <c r="BO1416">
        <f t="shared" ref="BO1416" si="26336">BO1415*W1416</f>
        <v>0</v>
      </c>
      <c r="BP1416">
        <f t="shared" ref="BP1416" si="26337">BP1415*X1416</f>
        <v>0</v>
      </c>
      <c r="BQ1416">
        <f t="shared" ref="BQ1416" si="26338">BQ1415*Y1416</f>
        <v>0</v>
      </c>
      <c r="BR1416">
        <f t="shared" ref="BR1416" si="26339">BR1415*Z1416</f>
        <v>0</v>
      </c>
      <c r="BS1416">
        <f t="shared" ref="BS1416" si="26340">BS1415*AA1416</f>
        <v>0</v>
      </c>
      <c r="BT1416">
        <f t="shared" ref="BT1416" si="26341">BT1415*AB1416</f>
        <v>0</v>
      </c>
      <c r="BU1416">
        <f t="shared" ref="BU1416" si="26342">BU1415*AC1416</f>
        <v>0</v>
      </c>
      <c r="BV1416">
        <f t="shared" ref="BV1416" si="26343">BV1415*AD1416</f>
        <v>0</v>
      </c>
      <c r="BW1416">
        <f t="shared" ref="BW1416" si="26344">BW1415*AE1416</f>
        <v>0</v>
      </c>
      <c r="BX1416">
        <f t="shared" ref="BX1416" si="26345">BX1415*AF1416</f>
        <v>0</v>
      </c>
      <c r="BY1416">
        <f t="shared" ref="BY1416" si="26346">BY1415*AG1416</f>
        <v>0</v>
      </c>
      <c r="BZ1416">
        <f t="shared" ref="BZ1416" si="26347">BZ1415*AH1416</f>
        <v>0</v>
      </c>
      <c r="CA1416">
        <f t="shared" ref="CA1416" si="26348">CA1415*AI1416</f>
        <v>0</v>
      </c>
      <c r="CB1416">
        <f t="shared" ref="CB1416" si="26349">CB1415*AJ1416</f>
        <v>0</v>
      </c>
      <c r="CC1416">
        <f t="shared" ref="CC1416" si="26350">CC1415*AK1416</f>
        <v>0</v>
      </c>
      <c r="CD1416">
        <f t="shared" ref="CD1416" si="26351">CD1415*AL1416</f>
        <v>0</v>
      </c>
      <c r="CE1416">
        <f t="shared" ref="CE1416" si="26352">CE1415*AM1416</f>
        <v>0</v>
      </c>
      <c r="CF1416">
        <f t="shared" ref="CF1416" si="26353">CF1415*AN1416</f>
        <v>0</v>
      </c>
      <c r="CG1416">
        <f t="shared" ref="CG1416" si="26354">CG1415*AO1416</f>
        <v>0</v>
      </c>
      <c r="CH1416">
        <f t="shared" ref="CH1416" si="26355">CH1415*AP1416</f>
        <v>0</v>
      </c>
      <c r="CI1416">
        <f t="shared" ref="CI1416" si="26356">CI1415*AQ1416</f>
        <v>0</v>
      </c>
      <c r="CJ1416">
        <f t="shared" ref="CJ1416" si="26357">CJ1415*AR1416</f>
        <v>0</v>
      </c>
      <c r="CK1416">
        <f t="shared" ref="CK1416" si="26358">CK1415*AS1416</f>
        <v>0</v>
      </c>
      <c r="CL1416">
        <f t="shared" ref="CL1416" si="26359">CL1415*AT1416</f>
        <v>0</v>
      </c>
      <c r="CM1416">
        <f t="shared" ref="CM1416" si="26360">CM1415*AU1416</f>
        <v>0</v>
      </c>
      <c r="CN1416">
        <f t="shared" ref="CN1416" si="26361">CN1415*AV1416</f>
        <v>0</v>
      </c>
      <c r="CO1416">
        <f t="shared" ref="CO1416" si="26362">CO1415*AW1416</f>
        <v>0</v>
      </c>
      <c r="CP1416">
        <f t="shared" ref="CP1416" si="26363">CP1415*AX1416</f>
        <v>0</v>
      </c>
      <c r="CQ1416">
        <f t="shared" ref="CQ1416" si="26364">CQ1415*AY1416</f>
        <v>0</v>
      </c>
      <c r="CR1416">
        <f t="shared" ref="CR1416" si="26365">CR1415*AZ1416</f>
        <v>0</v>
      </c>
      <c r="CS1416">
        <f t="shared" ref="CS1416" si="26366">CS1415*BA1416</f>
        <v>0</v>
      </c>
      <c r="CT1416">
        <f t="shared" ref="CT1416" si="26367">CT1415*BB1416</f>
        <v>0</v>
      </c>
    </row>
    <row r="1417" spans="1:98" x14ac:dyDescent="0.3">
      <c r="F1417" s="91">
        <f>F1416</f>
        <v>50</v>
      </c>
      <c r="G1417" s="91">
        <f>G1416</f>
        <v>50</v>
      </c>
      <c r="H1417" s="4">
        <f>H1416</f>
        <v>1</v>
      </c>
      <c r="I1417">
        <v>5</v>
      </c>
      <c r="J1417" s="48">
        <f t="shared" ref="J1417:J1456" si="26368">IF(AND(I1417&gt;=F1417,I1417&lt;=G1417+1),H1417,0)</f>
        <v>0</v>
      </c>
      <c r="K1417" s="48">
        <f t="shared" ref="K1417:K1422" si="26369">IF(IF(AND(I1417&gt;=(F1417*2),I1417&lt;=G1417+F1417+(G1417-F1417+5)+1),((H1417)^2)*(I1418-F1417*2)/5,0)&lt;=H1417,IF(AND(I1417&gt;=(F1417*2),I1417&lt;=G1417+F1417+(G1417-F1417+5)+1),((H1417)^2)*(I1418-F1417*2)/5,0),(K1416-H1417^2))</f>
        <v>0</v>
      </c>
      <c r="L1417" s="98">
        <f t="shared" ref="L1417:L1456" si="26370">IF(IF(AND(I1417&gt;=(F1417*3),I1417&lt;=G1417+F1417+F1417+(G1417-F1417+5)+1),((H1417)^3)*(I1418-F1417*3)/5,0)&lt;=H1417,IF(AND(I1417&gt;=(F1417*3),I1417&lt;=G1417+F1417+F1417+(G1417-F1417+5)+1),((H1417)^3)*(I1418-F1417*3)/5,0),(L1416-H1417^3))</f>
        <v>0</v>
      </c>
      <c r="M1417" s="48"/>
      <c r="N1417" s="48"/>
      <c r="O1417" s="48">
        <f>$J1417+$K1417+$L1417</f>
        <v>0</v>
      </c>
      <c r="P1417" s="48">
        <f t="shared" si="26327"/>
        <v>0</v>
      </c>
      <c r="Q1417" s="48">
        <f t="shared" si="26327"/>
        <v>0</v>
      </c>
      <c r="R1417" s="48">
        <f t="shared" si="26327"/>
        <v>0</v>
      </c>
      <c r="S1417" s="48">
        <f t="shared" si="26327"/>
        <v>0</v>
      </c>
      <c r="T1417" s="48">
        <f t="shared" si="26327"/>
        <v>0</v>
      </c>
      <c r="U1417" s="48">
        <f t="shared" si="26327"/>
        <v>0</v>
      </c>
      <c r="V1417" s="48">
        <f t="shared" si="26327"/>
        <v>0</v>
      </c>
      <c r="W1417" s="48">
        <f t="shared" si="26327"/>
        <v>0</v>
      </c>
      <c r="X1417" s="48">
        <f t="shared" si="26327"/>
        <v>0</v>
      </c>
      <c r="Y1417" s="48">
        <f t="shared" si="26327"/>
        <v>0</v>
      </c>
      <c r="Z1417" s="48">
        <f t="shared" si="26327"/>
        <v>0</v>
      </c>
      <c r="AA1417" s="48">
        <f t="shared" si="26327"/>
        <v>0</v>
      </c>
      <c r="AB1417" s="48">
        <f t="shared" si="26327"/>
        <v>0</v>
      </c>
      <c r="AC1417" s="48">
        <f t="shared" si="26327"/>
        <v>0</v>
      </c>
      <c r="AD1417" s="48">
        <f t="shared" si="26327"/>
        <v>0</v>
      </c>
      <c r="AE1417" s="48">
        <f t="shared" si="26327"/>
        <v>0</v>
      </c>
      <c r="AF1417" s="48">
        <f t="shared" si="26327"/>
        <v>0</v>
      </c>
      <c r="AG1417" s="48">
        <f t="shared" si="26327"/>
        <v>0</v>
      </c>
      <c r="AH1417" s="48">
        <f t="shared" si="26327"/>
        <v>0</v>
      </c>
      <c r="AI1417" s="48">
        <f t="shared" si="26327"/>
        <v>0</v>
      </c>
      <c r="AJ1417" s="48">
        <f t="shared" si="26327"/>
        <v>0</v>
      </c>
      <c r="AK1417" s="48">
        <f t="shared" si="26327"/>
        <v>0</v>
      </c>
      <c r="AL1417" s="48">
        <f t="shared" si="26327"/>
        <v>0</v>
      </c>
      <c r="AM1417" s="48">
        <f t="shared" si="26327"/>
        <v>0</v>
      </c>
      <c r="AN1417" s="48">
        <f t="shared" si="26327"/>
        <v>0</v>
      </c>
      <c r="AO1417" s="48">
        <f t="shared" si="26327"/>
        <v>0</v>
      </c>
      <c r="AP1417" s="48">
        <f t="shared" si="26327"/>
        <v>0</v>
      </c>
      <c r="AQ1417" s="48">
        <f t="shared" si="26327"/>
        <v>0</v>
      </c>
      <c r="AR1417" s="48">
        <f t="shared" si="26327"/>
        <v>0</v>
      </c>
      <c r="AS1417" s="48">
        <f t="shared" si="26327"/>
        <v>0</v>
      </c>
      <c r="AT1417" s="48">
        <f t="shared" si="26327"/>
        <v>0</v>
      </c>
      <c r="AU1417" s="48">
        <f t="shared" si="26327"/>
        <v>0</v>
      </c>
      <c r="AV1417" s="48">
        <f t="shared" si="26327"/>
        <v>0</v>
      </c>
      <c r="AW1417" s="48">
        <f t="shared" si="26327"/>
        <v>0</v>
      </c>
      <c r="AX1417" s="48">
        <f t="shared" si="26327"/>
        <v>0</v>
      </c>
      <c r="AY1417" s="48">
        <f t="shared" si="26327"/>
        <v>0</v>
      </c>
      <c r="AZ1417" s="48">
        <f t="shared" si="26327"/>
        <v>0</v>
      </c>
      <c r="BA1417" s="48">
        <f t="shared" si="26327"/>
        <v>0</v>
      </c>
      <c r="BB1417" s="48">
        <f t="shared" si="26327"/>
        <v>0</v>
      </c>
      <c r="BC1417" s="48"/>
      <c r="BE1417" t="s">
        <v>178</v>
      </c>
      <c r="BG1417">
        <f>BF1415*O1417</f>
        <v>0</v>
      </c>
      <c r="BH1417">
        <f t="shared" ref="BH1417" si="26371">BG1415*P1417</f>
        <v>0</v>
      </c>
      <c r="BI1417">
        <f t="shared" ref="BI1417" si="26372">BH1415*Q1417</f>
        <v>0</v>
      </c>
      <c r="BJ1417">
        <f t="shared" ref="BJ1417" si="26373">BI1415*R1417</f>
        <v>0</v>
      </c>
      <c r="BK1417">
        <f t="shared" ref="BK1417" si="26374">BJ1415*S1417</f>
        <v>0</v>
      </c>
      <c r="BL1417">
        <f t="shared" ref="BL1417" si="26375">BK1415*T1417</f>
        <v>0</v>
      </c>
      <c r="BM1417">
        <f t="shared" ref="BM1417" si="26376">BL1415*U1417</f>
        <v>0</v>
      </c>
      <c r="BN1417">
        <f t="shared" ref="BN1417" si="26377">BM1415*V1417</f>
        <v>0</v>
      </c>
      <c r="BO1417">
        <f t="shared" ref="BO1417" si="26378">BN1415*W1417</f>
        <v>0</v>
      </c>
      <c r="BP1417">
        <f t="shared" ref="BP1417" si="26379">BO1415*X1417</f>
        <v>0</v>
      </c>
      <c r="BQ1417">
        <f t="shared" ref="BQ1417" si="26380">BP1415*Y1417</f>
        <v>0</v>
      </c>
      <c r="BR1417">
        <f t="shared" ref="BR1417" si="26381">BQ1415*Z1417</f>
        <v>0</v>
      </c>
      <c r="BS1417">
        <f t="shared" ref="BS1417" si="26382">BR1415*AA1417</f>
        <v>0</v>
      </c>
      <c r="BT1417">
        <f t="shared" ref="BT1417" si="26383">BS1415*AB1417</f>
        <v>0</v>
      </c>
      <c r="BU1417">
        <f t="shared" ref="BU1417" si="26384">BT1415*AC1417</f>
        <v>0</v>
      </c>
      <c r="BV1417">
        <f t="shared" ref="BV1417" si="26385">BU1415*AD1417</f>
        <v>0</v>
      </c>
      <c r="BW1417">
        <f t="shared" ref="BW1417" si="26386">BV1415*AE1417</f>
        <v>0</v>
      </c>
      <c r="BX1417">
        <f t="shared" ref="BX1417" si="26387">BW1415*AF1417</f>
        <v>0</v>
      </c>
      <c r="BY1417">
        <f t="shared" ref="BY1417" si="26388">BX1415*AG1417</f>
        <v>0</v>
      </c>
      <c r="BZ1417">
        <f t="shared" ref="BZ1417" si="26389">BY1415*AH1417</f>
        <v>0</v>
      </c>
      <c r="CA1417">
        <f t="shared" ref="CA1417" si="26390">BZ1415*AI1417</f>
        <v>0</v>
      </c>
      <c r="CB1417">
        <f t="shared" ref="CB1417" si="26391">CA1415*AJ1417</f>
        <v>0</v>
      </c>
      <c r="CC1417">
        <f t="shared" ref="CC1417" si="26392">CB1415*AK1417</f>
        <v>0</v>
      </c>
      <c r="CD1417">
        <f t="shared" ref="CD1417" si="26393">CC1415*AL1417</f>
        <v>0</v>
      </c>
      <c r="CE1417">
        <f t="shared" ref="CE1417" si="26394">CD1415*AM1417</f>
        <v>0</v>
      </c>
      <c r="CF1417">
        <f t="shared" ref="CF1417" si="26395">CE1415*AN1417</f>
        <v>0</v>
      </c>
      <c r="CG1417">
        <f t="shared" ref="CG1417" si="26396">CF1415*AO1417</f>
        <v>0</v>
      </c>
      <c r="CH1417">
        <f t="shared" ref="CH1417" si="26397">CG1415*AP1417</f>
        <v>0</v>
      </c>
      <c r="CI1417">
        <f t="shared" ref="CI1417" si="26398">CH1415*AQ1417</f>
        <v>0</v>
      </c>
      <c r="CJ1417">
        <f t="shared" ref="CJ1417" si="26399">CI1415*AR1417</f>
        <v>0</v>
      </c>
      <c r="CK1417">
        <f t="shared" ref="CK1417" si="26400">CJ1415*AS1417</f>
        <v>0</v>
      </c>
      <c r="CL1417">
        <f t="shared" ref="CL1417" si="26401">CK1415*AT1417</f>
        <v>0</v>
      </c>
      <c r="CM1417">
        <f t="shared" ref="CM1417" si="26402">CL1415*AU1417</f>
        <v>0</v>
      </c>
      <c r="CN1417">
        <f t="shared" ref="CN1417" si="26403">CM1415*AV1417</f>
        <v>0</v>
      </c>
      <c r="CO1417">
        <f t="shared" ref="CO1417" si="26404">CN1415*AW1417</f>
        <v>0</v>
      </c>
      <c r="CP1417">
        <f t="shared" ref="CP1417" si="26405">CO1415*AX1417</f>
        <v>0</v>
      </c>
      <c r="CQ1417">
        <f t="shared" ref="CQ1417" si="26406">CP1415*AY1417</f>
        <v>0</v>
      </c>
      <c r="CR1417">
        <f t="shared" ref="CR1417" si="26407">CQ1415*AZ1417</f>
        <v>0</v>
      </c>
      <c r="CS1417">
        <f t="shared" ref="CS1417" si="26408">CR1415*BA1417</f>
        <v>0</v>
      </c>
      <c r="CT1417">
        <f t="shared" ref="CT1417" si="26409">CS1415*BB1417</f>
        <v>0</v>
      </c>
    </row>
    <row r="1418" spans="1:98" x14ac:dyDescent="0.3">
      <c r="E1418" s="4"/>
      <c r="F1418" s="91">
        <f t="shared" ref="F1418:H1418" si="26410">F1417</f>
        <v>50</v>
      </c>
      <c r="G1418" s="91">
        <f t="shared" si="26410"/>
        <v>50</v>
      </c>
      <c r="H1418" s="4">
        <f t="shared" si="26410"/>
        <v>1</v>
      </c>
      <c r="I1418">
        <v>10</v>
      </c>
      <c r="J1418" s="48">
        <f t="shared" si="26368"/>
        <v>0</v>
      </c>
      <c r="K1418" s="48">
        <f t="shared" si="26369"/>
        <v>0</v>
      </c>
      <c r="L1418" s="98">
        <f t="shared" si="26370"/>
        <v>0</v>
      </c>
      <c r="M1418" s="48"/>
      <c r="N1418" s="48"/>
      <c r="O1418" s="48"/>
      <c r="P1418" s="48">
        <f>$J1418+$K1418+$L1418</f>
        <v>0</v>
      </c>
      <c r="Q1418" s="48">
        <f t="shared" si="26327"/>
        <v>0</v>
      </c>
      <c r="R1418" s="48">
        <f t="shared" si="26327"/>
        <v>0</v>
      </c>
      <c r="S1418" s="48">
        <f t="shared" si="26327"/>
        <v>0</v>
      </c>
      <c r="T1418" s="48">
        <f t="shared" si="26327"/>
        <v>0</v>
      </c>
      <c r="U1418" s="48">
        <f t="shared" si="26327"/>
        <v>0</v>
      </c>
      <c r="V1418" s="48">
        <f t="shared" si="26327"/>
        <v>0</v>
      </c>
      <c r="W1418" s="48">
        <f t="shared" si="26327"/>
        <v>0</v>
      </c>
      <c r="X1418" s="48">
        <f t="shared" si="26327"/>
        <v>0</v>
      </c>
      <c r="Y1418" s="48">
        <f t="shared" si="26327"/>
        <v>0</v>
      </c>
      <c r="Z1418" s="48">
        <f t="shared" si="26327"/>
        <v>0</v>
      </c>
      <c r="AA1418" s="48">
        <f t="shared" si="26327"/>
        <v>0</v>
      </c>
      <c r="AB1418" s="48">
        <f t="shared" si="26327"/>
        <v>0</v>
      </c>
      <c r="AC1418" s="48">
        <f t="shared" si="26327"/>
        <v>0</v>
      </c>
      <c r="AD1418" s="48">
        <f t="shared" si="26327"/>
        <v>0</v>
      </c>
      <c r="AE1418" s="48">
        <f t="shared" si="26327"/>
        <v>0</v>
      </c>
      <c r="AF1418" s="48">
        <f t="shared" si="26327"/>
        <v>0</v>
      </c>
      <c r="AG1418" s="48">
        <f t="shared" si="26327"/>
        <v>0</v>
      </c>
      <c r="AH1418" s="48">
        <f t="shared" si="26327"/>
        <v>0</v>
      </c>
      <c r="AI1418" s="48">
        <f t="shared" si="26327"/>
        <v>0</v>
      </c>
      <c r="AJ1418" s="48">
        <f t="shared" si="26327"/>
        <v>0</v>
      </c>
      <c r="AK1418" s="48">
        <f t="shared" si="26327"/>
        <v>0</v>
      </c>
      <c r="AL1418" s="48">
        <f t="shared" si="26327"/>
        <v>0</v>
      </c>
      <c r="AM1418" s="48">
        <f t="shared" si="26327"/>
        <v>0</v>
      </c>
      <c r="AN1418" s="48">
        <f t="shared" si="26327"/>
        <v>0</v>
      </c>
      <c r="AO1418" s="48">
        <f t="shared" si="26327"/>
        <v>0</v>
      </c>
      <c r="AP1418" s="48">
        <f t="shared" si="26327"/>
        <v>0</v>
      </c>
      <c r="AQ1418" s="48">
        <f t="shared" si="26327"/>
        <v>0</v>
      </c>
      <c r="AR1418" s="48">
        <f t="shared" si="26327"/>
        <v>0</v>
      </c>
      <c r="AS1418" s="48">
        <f t="shared" si="26327"/>
        <v>0</v>
      </c>
      <c r="AT1418" s="48">
        <f t="shared" si="26327"/>
        <v>0</v>
      </c>
      <c r="AU1418" s="48">
        <f t="shared" si="26327"/>
        <v>0</v>
      </c>
      <c r="AV1418" s="48">
        <f t="shared" si="26327"/>
        <v>0</v>
      </c>
      <c r="AW1418" s="48">
        <f t="shared" si="26327"/>
        <v>0</v>
      </c>
      <c r="AX1418" s="48">
        <f t="shared" si="26327"/>
        <v>0</v>
      </c>
      <c r="AY1418" s="48">
        <f t="shared" si="26327"/>
        <v>0</v>
      </c>
      <c r="AZ1418" s="48">
        <f t="shared" si="26327"/>
        <v>0</v>
      </c>
      <c r="BA1418" s="48">
        <f t="shared" si="26327"/>
        <v>0</v>
      </c>
      <c r="BB1418" s="48">
        <f t="shared" si="26327"/>
        <v>0</v>
      </c>
      <c r="BC1418" s="48"/>
      <c r="BE1418" t="s">
        <v>179</v>
      </c>
      <c r="BH1418">
        <f>BF1415*P1418</f>
        <v>0</v>
      </c>
      <c r="BI1418">
        <f t="shared" ref="BI1418" si="26411">BG1415*Q1418</f>
        <v>0</v>
      </c>
      <c r="BJ1418">
        <f t="shared" ref="BJ1418" si="26412">BH1415*R1418</f>
        <v>0</v>
      </c>
      <c r="BK1418">
        <f t="shared" ref="BK1418" si="26413">BI1415*S1418</f>
        <v>0</v>
      </c>
      <c r="BL1418">
        <f t="shared" ref="BL1418" si="26414">BJ1415*T1418</f>
        <v>0</v>
      </c>
      <c r="BM1418">
        <f t="shared" ref="BM1418" si="26415">BK1415*U1418</f>
        <v>0</v>
      </c>
      <c r="BN1418">
        <f t="shared" ref="BN1418" si="26416">BL1415*V1418</f>
        <v>0</v>
      </c>
      <c r="BO1418">
        <f t="shared" ref="BO1418" si="26417">BM1415*W1418</f>
        <v>0</v>
      </c>
      <c r="BP1418">
        <f t="shared" ref="BP1418" si="26418">BN1415*X1418</f>
        <v>0</v>
      </c>
      <c r="BQ1418">
        <f t="shared" ref="BQ1418" si="26419">BO1415*Y1418</f>
        <v>0</v>
      </c>
      <c r="BR1418">
        <f t="shared" ref="BR1418" si="26420">BP1415*Z1418</f>
        <v>0</v>
      </c>
      <c r="BS1418">
        <f t="shared" ref="BS1418" si="26421">BQ1415*AA1418</f>
        <v>0</v>
      </c>
      <c r="BT1418">
        <f t="shared" ref="BT1418" si="26422">BR1415*AB1418</f>
        <v>0</v>
      </c>
      <c r="BU1418">
        <f t="shared" ref="BU1418" si="26423">BS1415*AC1418</f>
        <v>0</v>
      </c>
      <c r="BV1418">
        <f t="shared" ref="BV1418" si="26424">BT1415*AD1418</f>
        <v>0</v>
      </c>
      <c r="BW1418">
        <f t="shared" ref="BW1418" si="26425">BU1415*AE1418</f>
        <v>0</v>
      </c>
      <c r="BX1418">
        <f t="shared" ref="BX1418" si="26426">BV1415*AF1418</f>
        <v>0</v>
      </c>
      <c r="BY1418">
        <f t="shared" ref="BY1418" si="26427">BW1415*AG1418</f>
        <v>0</v>
      </c>
      <c r="BZ1418">
        <f t="shared" ref="BZ1418" si="26428">BX1415*AH1418</f>
        <v>0</v>
      </c>
      <c r="CA1418">
        <f t="shared" ref="CA1418" si="26429">BY1415*AI1418</f>
        <v>0</v>
      </c>
      <c r="CB1418">
        <f t="shared" ref="CB1418" si="26430">BZ1415*AJ1418</f>
        <v>0</v>
      </c>
      <c r="CC1418">
        <f t="shared" ref="CC1418" si="26431">CA1415*AK1418</f>
        <v>0</v>
      </c>
      <c r="CD1418">
        <f t="shared" ref="CD1418" si="26432">CB1415*AL1418</f>
        <v>0</v>
      </c>
      <c r="CE1418">
        <f t="shared" ref="CE1418" si="26433">CC1415*AM1418</f>
        <v>0</v>
      </c>
      <c r="CF1418">
        <f t="shared" ref="CF1418" si="26434">CD1415*AN1418</f>
        <v>0</v>
      </c>
      <c r="CG1418">
        <f t="shared" ref="CG1418" si="26435">CE1415*AO1418</f>
        <v>0</v>
      </c>
      <c r="CH1418">
        <f t="shared" ref="CH1418" si="26436">CF1415*AP1418</f>
        <v>0</v>
      </c>
      <c r="CI1418">
        <f t="shared" ref="CI1418" si="26437">CG1415*AQ1418</f>
        <v>0</v>
      </c>
      <c r="CJ1418">
        <f t="shared" ref="CJ1418" si="26438">CH1415*AR1418</f>
        <v>0</v>
      </c>
      <c r="CK1418">
        <f t="shared" ref="CK1418" si="26439">CI1415*AS1418</f>
        <v>0</v>
      </c>
      <c r="CL1418">
        <f t="shared" ref="CL1418" si="26440">CJ1415*AT1418</f>
        <v>0</v>
      </c>
      <c r="CM1418">
        <f t="shared" ref="CM1418" si="26441">CK1415*AU1418</f>
        <v>0</v>
      </c>
      <c r="CN1418">
        <f t="shared" ref="CN1418" si="26442">CL1415*AV1418</f>
        <v>0</v>
      </c>
      <c r="CO1418">
        <f t="shared" ref="CO1418" si="26443">CM1415*AW1418</f>
        <v>0</v>
      </c>
      <c r="CP1418">
        <f t="shared" ref="CP1418" si="26444">CN1415*AX1418</f>
        <v>0</v>
      </c>
      <c r="CQ1418">
        <f t="shared" ref="CQ1418" si="26445">CO1415*AY1418</f>
        <v>0</v>
      </c>
      <c r="CR1418">
        <f t="shared" ref="CR1418" si="26446">CP1415*AZ1418</f>
        <v>0</v>
      </c>
      <c r="CS1418">
        <f t="shared" ref="CS1418" si="26447">CQ1415*BA1418</f>
        <v>0</v>
      </c>
      <c r="CT1418">
        <f t="shared" ref="CT1418" si="26448">CR1415*BB1418</f>
        <v>0</v>
      </c>
    </row>
    <row r="1419" spans="1:98" x14ac:dyDescent="0.3">
      <c r="F1419" s="91">
        <f t="shared" ref="F1419:H1419" si="26449">F1418</f>
        <v>50</v>
      </c>
      <c r="G1419" s="91">
        <f t="shared" si="26449"/>
        <v>50</v>
      </c>
      <c r="H1419" s="4">
        <f t="shared" si="26449"/>
        <v>1</v>
      </c>
      <c r="I1419">
        <v>15</v>
      </c>
      <c r="J1419" s="48">
        <f t="shared" si="26368"/>
        <v>0</v>
      </c>
      <c r="K1419" s="48">
        <f t="shared" si="26369"/>
        <v>0</v>
      </c>
      <c r="L1419" s="98">
        <f t="shared" si="26370"/>
        <v>0</v>
      </c>
      <c r="M1419" s="48"/>
      <c r="N1419" s="48"/>
      <c r="O1419" s="48"/>
      <c r="P1419" s="48"/>
      <c r="Q1419" s="48">
        <f>$J1419+$K1419+$L1419</f>
        <v>0</v>
      </c>
      <c r="R1419" s="48">
        <f t="shared" si="26327"/>
        <v>0</v>
      </c>
      <c r="S1419" s="48">
        <f t="shared" si="26327"/>
        <v>0</v>
      </c>
      <c r="T1419" s="48">
        <f t="shared" si="26327"/>
        <v>0</v>
      </c>
      <c r="U1419" s="48">
        <f t="shared" si="26327"/>
        <v>0</v>
      </c>
      <c r="V1419" s="48">
        <f t="shared" si="26327"/>
        <v>0</v>
      </c>
      <c r="W1419" s="48">
        <f t="shared" si="26327"/>
        <v>0</v>
      </c>
      <c r="X1419" s="48">
        <f t="shared" si="26327"/>
        <v>0</v>
      </c>
      <c r="Y1419" s="48">
        <f t="shared" si="26327"/>
        <v>0</v>
      </c>
      <c r="Z1419" s="48">
        <f t="shared" si="26327"/>
        <v>0</v>
      </c>
      <c r="AA1419" s="48">
        <f t="shared" si="26327"/>
        <v>0</v>
      </c>
      <c r="AB1419" s="48">
        <f t="shared" si="26327"/>
        <v>0</v>
      </c>
      <c r="AC1419" s="48">
        <f t="shared" si="26327"/>
        <v>0</v>
      </c>
      <c r="AD1419" s="48">
        <f t="shared" si="26327"/>
        <v>0</v>
      </c>
      <c r="AE1419" s="48">
        <f t="shared" si="26327"/>
        <v>0</v>
      </c>
      <c r="AF1419" s="48">
        <f t="shared" si="26327"/>
        <v>0</v>
      </c>
      <c r="AG1419" s="48">
        <f t="shared" si="26327"/>
        <v>0</v>
      </c>
      <c r="AH1419" s="48">
        <f t="shared" si="26327"/>
        <v>0</v>
      </c>
      <c r="AI1419" s="48">
        <f t="shared" si="26327"/>
        <v>0</v>
      </c>
      <c r="AJ1419" s="48">
        <f t="shared" si="26327"/>
        <v>0</v>
      </c>
      <c r="AK1419" s="48">
        <f t="shared" si="26327"/>
        <v>0</v>
      </c>
      <c r="AL1419" s="48">
        <f t="shared" si="26327"/>
        <v>0</v>
      </c>
      <c r="AM1419" s="48">
        <f t="shared" si="26327"/>
        <v>0</v>
      </c>
      <c r="AN1419" s="48">
        <f t="shared" si="26327"/>
        <v>0</v>
      </c>
      <c r="AO1419" s="48">
        <f t="shared" si="26327"/>
        <v>0</v>
      </c>
      <c r="AP1419" s="48">
        <f t="shared" si="26327"/>
        <v>0</v>
      </c>
      <c r="AQ1419" s="48">
        <f t="shared" si="26327"/>
        <v>0</v>
      </c>
      <c r="AR1419" s="48">
        <f t="shared" si="26327"/>
        <v>0</v>
      </c>
      <c r="AS1419" s="48">
        <f t="shared" si="26327"/>
        <v>0</v>
      </c>
      <c r="AT1419" s="48">
        <f t="shared" si="26327"/>
        <v>0</v>
      </c>
      <c r="AU1419" s="48">
        <f t="shared" si="26327"/>
        <v>0</v>
      </c>
      <c r="AV1419" s="48">
        <f t="shared" si="26327"/>
        <v>0</v>
      </c>
      <c r="AW1419" s="48">
        <f t="shared" si="26327"/>
        <v>0</v>
      </c>
      <c r="AX1419" s="48">
        <f t="shared" si="26327"/>
        <v>0</v>
      </c>
      <c r="AY1419" s="48">
        <f t="shared" si="26327"/>
        <v>0</v>
      </c>
      <c r="AZ1419" s="48">
        <f t="shared" si="26327"/>
        <v>0</v>
      </c>
      <c r="BA1419" s="48">
        <f t="shared" si="26327"/>
        <v>0</v>
      </c>
      <c r="BB1419" s="48">
        <f t="shared" si="26327"/>
        <v>0</v>
      </c>
      <c r="BC1419" s="48"/>
      <c r="BE1419" t="s">
        <v>180</v>
      </c>
      <c r="BI1419">
        <f>BF1415*Q1419</f>
        <v>0</v>
      </c>
      <c r="BJ1419">
        <f t="shared" ref="BJ1419" si="26450">BG1415*R1419</f>
        <v>0</v>
      </c>
      <c r="BK1419">
        <f t="shared" ref="BK1419" si="26451">BH1415*S1419</f>
        <v>0</v>
      </c>
      <c r="BL1419">
        <f t="shared" ref="BL1419" si="26452">BI1415*T1419</f>
        <v>0</v>
      </c>
      <c r="BM1419">
        <f t="shared" ref="BM1419" si="26453">BJ1415*U1419</f>
        <v>0</v>
      </c>
      <c r="BN1419">
        <f t="shared" ref="BN1419" si="26454">BK1415*V1419</f>
        <v>0</v>
      </c>
      <c r="BO1419">
        <f t="shared" ref="BO1419" si="26455">BL1415*W1419</f>
        <v>0</v>
      </c>
      <c r="BP1419">
        <f t="shared" ref="BP1419" si="26456">BM1415*X1419</f>
        <v>0</v>
      </c>
      <c r="BQ1419">
        <f t="shared" ref="BQ1419" si="26457">BN1415*Y1419</f>
        <v>0</v>
      </c>
      <c r="BR1419">
        <f t="shared" ref="BR1419" si="26458">BO1415*Z1419</f>
        <v>0</v>
      </c>
      <c r="BS1419">
        <f t="shared" ref="BS1419" si="26459">BP1415*AA1419</f>
        <v>0</v>
      </c>
      <c r="BT1419">
        <f t="shared" ref="BT1419" si="26460">BQ1415*AB1419</f>
        <v>0</v>
      </c>
      <c r="BU1419">
        <f t="shared" ref="BU1419" si="26461">BR1415*AC1419</f>
        <v>0</v>
      </c>
      <c r="BV1419">
        <f t="shared" ref="BV1419" si="26462">BS1415*AD1419</f>
        <v>0</v>
      </c>
      <c r="BW1419">
        <f t="shared" ref="BW1419" si="26463">BT1415*AE1419</f>
        <v>0</v>
      </c>
      <c r="BX1419">
        <f t="shared" ref="BX1419" si="26464">BU1415*AF1419</f>
        <v>0</v>
      </c>
      <c r="BY1419">
        <f t="shared" ref="BY1419" si="26465">BV1415*AG1419</f>
        <v>0</v>
      </c>
      <c r="BZ1419">
        <f t="shared" ref="BZ1419" si="26466">BW1415*AH1419</f>
        <v>0</v>
      </c>
      <c r="CA1419">
        <f t="shared" ref="CA1419" si="26467">BX1415*AI1419</f>
        <v>0</v>
      </c>
      <c r="CB1419">
        <f t="shared" ref="CB1419" si="26468">BY1415*AJ1419</f>
        <v>0</v>
      </c>
      <c r="CC1419">
        <f t="shared" ref="CC1419" si="26469">BZ1415*AK1419</f>
        <v>0</v>
      </c>
      <c r="CD1419">
        <f t="shared" ref="CD1419" si="26470">CA1415*AL1419</f>
        <v>0</v>
      </c>
      <c r="CE1419">
        <f t="shared" ref="CE1419" si="26471">CB1415*AM1419</f>
        <v>0</v>
      </c>
      <c r="CF1419">
        <f t="shared" ref="CF1419" si="26472">CC1415*AN1419</f>
        <v>0</v>
      </c>
      <c r="CG1419">
        <f t="shared" ref="CG1419" si="26473">CD1415*AO1419</f>
        <v>0</v>
      </c>
      <c r="CH1419">
        <f t="shared" ref="CH1419" si="26474">CE1415*AP1419</f>
        <v>0</v>
      </c>
      <c r="CI1419">
        <f t="shared" ref="CI1419" si="26475">CF1415*AQ1419</f>
        <v>0</v>
      </c>
      <c r="CJ1419">
        <f t="shared" ref="CJ1419" si="26476">CG1415*AR1419</f>
        <v>0</v>
      </c>
      <c r="CK1419">
        <f t="shared" ref="CK1419" si="26477">CH1415*AS1419</f>
        <v>0</v>
      </c>
      <c r="CL1419">
        <f t="shared" ref="CL1419" si="26478">CI1415*AT1419</f>
        <v>0</v>
      </c>
      <c r="CM1419">
        <f t="shared" ref="CM1419" si="26479">CJ1415*AU1419</f>
        <v>0</v>
      </c>
      <c r="CN1419">
        <f t="shared" ref="CN1419" si="26480">CK1415*AV1419</f>
        <v>0</v>
      </c>
      <c r="CO1419">
        <f t="shared" ref="CO1419" si="26481">CL1415*AW1419</f>
        <v>0</v>
      </c>
      <c r="CP1419">
        <f t="shared" ref="CP1419" si="26482">CM1415*AX1419</f>
        <v>0</v>
      </c>
      <c r="CQ1419">
        <f t="shared" ref="CQ1419" si="26483">CN1415*AY1419</f>
        <v>0</v>
      </c>
      <c r="CR1419">
        <f t="shared" ref="CR1419" si="26484">CO1415*AZ1419</f>
        <v>0</v>
      </c>
      <c r="CS1419">
        <f t="shared" ref="CS1419" si="26485">CP1415*BA1419</f>
        <v>0</v>
      </c>
      <c r="CT1419">
        <f t="shared" ref="CT1419" si="26486">CQ1415*BB1419</f>
        <v>0</v>
      </c>
    </row>
    <row r="1420" spans="1:98" x14ac:dyDescent="0.3">
      <c r="F1420" s="91">
        <f t="shared" ref="F1420:H1420" si="26487">F1419</f>
        <v>50</v>
      </c>
      <c r="G1420" s="91">
        <f t="shared" si="26487"/>
        <v>50</v>
      </c>
      <c r="H1420" s="4">
        <f t="shared" si="26487"/>
        <v>1</v>
      </c>
      <c r="I1420">
        <v>20</v>
      </c>
      <c r="J1420" s="48">
        <f t="shared" si="26368"/>
        <v>0</v>
      </c>
      <c r="K1420" s="48">
        <f t="shared" si="26369"/>
        <v>0</v>
      </c>
      <c r="L1420" s="98">
        <f t="shared" si="26370"/>
        <v>0</v>
      </c>
      <c r="M1420" s="48"/>
      <c r="N1420" s="48"/>
      <c r="O1420" s="48"/>
      <c r="P1420" s="48"/>
      <c r="Q1420" s="48"/>
      <c r="R1420" s="48">
        <f>$J1420+$K1420+$L1420</f>
        <v>0</v>
      </c>
      <c r="S1420" s="48">
        <f t="shared" si="26327"/>
        <v>0</v>
      </c>
      <c r="T1420" s="48">
        <f t="shared" si="26327"/>
        <v>0</v>
      </c>
      <c r="U1420" s="48">
        <f t="shared" si="26327"/>
        <v>0</v>
      </c>
      <c r="V1420" s="48">
        <f t="shared" si="26327"/>
        <v>0</v>
      </c>
      <c r="W1420" s="48">
        <f t="shared" si="26327"/>
        <v>0</v>
      </c>
      <c r="X1420" s="48">
        <f t="shared" si="26327"/>
        <v>0</v>
      </c>
      <c r="Y1420" s="48">
        <f t="shared" si="26327"/>
        <v>0</v>
      </c>
      <c r="Z1420" s="48">
        <f t="shared" si="26327"/>
        <v>0</v>
      </c>
      <c r="AA1420" s="48">
        <f t="shared" si="26327"/>
        <v>0</v>
      </c>
      <c r="AB1420" s="48">
        <f t="shared" si="26327"/>
        <v>0</v>
      </c>
      <c r="AC1420" s="48">
        <f t="shared" si="26327"/>
        <v>0</v>
      </c>
      <c r="AD1420" s="48">
        <f t="shared" si="26327"/>
        <v>0</v>
      </c>
      <c r="AE1420" s="48">
        <f t="shared" si="26327"/>
        <v>0</v>
      </c>
      <c r="AF1420" s="48">
        <f t="shared" si="26327"/>
        <v>0</v>
      </c>
      <c r="AG1420" s="48">
        <f t="shared" si="26327"/>
        <v>0</v>
      </c>
      <c r="AH1420" s="48">
        <f t="shared" si="26327"/>
        <v>0</v>
      </c>
      <c r="AI1420" s="48">
        <f t="shared" si="26327"/>
        <v>0</v>
      </c>
      <c r="AJ1420" s="48">
        <f t="shared" si="26327"/>
        <v>0</v>
      </c>
      <c r="AK1420" s="48">
        <f t="shared" si="26327"/>
        <v>0</v>
      </c>
      <c r="AL1420" s="48">
        <f t="shared" si="26327"/>
        <v>0</v>
      </c>
      <c r="AM1420" s="48">
        <f t="shared" si="26327"/>
        <v>0</v>
      </c>
      <c r="AN1420" s="48">
        <f t="shared" si="26327"/>
        <v>0</v>
      </c>
      <c r="AO1420" s="48">
        <f t="shared" si="26327"/>
        <v>0</v>
      </c>
      <c r="AP1420" s="48">
        <f t="shared" si="26327"/>
        <v>0</v>
      </c>
      <c r="AQ1420" s="48">
        <f t="shared" si="26327"/>
        <v>0</v>
      </c>
      <c r="AR1420" s="48">
        <f t="shared" si="26327"/>
        <v>0</v>
      </c>
      <c r="AS1420" s="48">
        <f t="shared" si="26327"/>
        <v>0</v>
      </c>
      <c r="AT1420" s="48">
        <f t="shared" si="26327"/>
        <v>0</v>
      </c>
      <c r="AU1420" s="48">
        <f t="shared" si="26327"/>
        <v>0</v>
      </c>
      <c r="AV1420" s="48">
        <f t="shared" si="26327"/>
        <v>0</v>
      </c>
      <c r="AW1420" s="48">
        <f t="shared" si="26327"/>
        <v>0</v>
      </c>
      <c r="AX1420" s="48">
        <f t="shared" si="26327"/>
        <v>0</v>
      </c>
      <c r="AY1420" s="48">
        <f t="shared" si="26327"/>
        <v>0</v>
      </c>
      <c r="AZ1420" s="48">
        <f t="shared" si="26327"/>
        <v>0</v>
      </c>
      <c r="BA1420" s="48">
        <f t="shared" si="26327"/>
        <v>0</v>
      </c>
      <c r="BB1420" s="48">
        <f t="shared" si="26327"/>
        <v>0</v>
      </c>
      <c r="BC1420" s="48"/>
      <c r="BE1420" t="s">
        <v>181</v>
      </c>
      <c r="BJ1420">
        <f>BF1415*R1420</f>
        <v>0</v>
      </c>
      <c r="BK1420">
        <f t="shared" ref="BK1420" si="26488">BG1415*S1420</f>
        <v>0</v>
      </c>
      <c r="BL1420">
        <f t="shared" ref="BL1420" si="26489">BH1415*T1420</f>
        <v>0</v>
      </c>
      <c r="BM1420">
        <f t="shared" ref="BM1420" si="26490">BI1415*U1420</f>
        <v>0</v>
      </c>
      <c r="BN1420">
        <f t="shared" ref="BN1420" si="26491">BJ1415*V1420</f>
        <v>0</v>
      </c>
      <c r="BO1420">
        <f t="shared" ref="BO1420" si="26492">BK1415*W1420</f>
        <v>0</v>
      </c>
      <c r="BP1420">
        <f t="shared" ref="BP1420" si="26493">BL1415*X1420</f>
        <v>0</v>
      </c>
      <c r="BQ1420">
        <f t="shared" ref="BQ1420" si="26494">BM1415*Y1420</f>
        <v>0</v>
      </c>
      <c r="BR1420">
        <f t="shared" ref="BR1420" si="26495">BN1415*Z1420</f>
        <v>0</v>
      </c>
      <c r="BS1420">
        <f t="shared" ref="BS1420" si="26496">BO1415*AA1420</f>
        <v>0</v>
      </c>
      <c r="BT1420">
        <f t="shared" ref="BT1420" si="26497">BP1415*AB1420</f>
        <v>0</v>
      </c>
      <c r="BU1420">
        <f t="shared" ref="BU1420" si="26498">BQ1415*AC1420</f>
        <v>0</v>
      </c>
      <c r="BV1420">
        <f t="shared" ref="BV1420" si="26499">BR1415*AD1420</f>
        <v>0</v>
      </c>
      <c r="BW1420">
        <f t="shared" ref="BW1420" si="26500">BS1415*AE1420</f>
        <v>0</v>
      </c>
      <c r="BX1420">
        <f t="shared" ref="BX1420" si="26501">BT1415*AF1420</f>
        <v>0</v>
      </c>
      <c r="BY1420">
        <f t="shared" ref="BY1420" si="26502">BU1415*AG1420</f>
        <v>0</v>
      </c>
      <c r="BZ1420">
        <f t="shared" ref="BZ1420" si="26503">BV1415*AH1420</f>
        <v>0</v>
      </c>
      <c r="CA1420">
        <f t="shared" ref="CA1420" si="26504">BW1415*AI1420</f>
        <v>0</v>
      </c>
      <c r="CB1420">
        <f t="shared" ref="CB1420" si="26505">BX1415*AJ1420</f>
        <v>0</v>
      </c>
      <c r="CC1420">
        <f t="shared" ref="CC1420" si="26506">BY1415*AK1420</f>
        <v>0</v>
      </c>
      <c r="CD1420">
        <f t="shared" ref="CD1420" si="26507">BZ1415*AL1420</f>
        <v>0</v>
      </c>
      <c r="CE1420">
        <f t="shared" ref="CE1420" si="26508">CA1415*AM1420</f>
        <v>0</v>
      </c>
      <c r="CF1420">
        <f t="shared" ref="CF1420" si="26509">CB1415*AN1420</f>
        <v>0</v>
      </c>
      <c r="CG1420">
        <f t="shared" ref="CG1420" si="26510">CC1415*AO1420</f>
        <v>0</v>
      </c>
      <c r="CH1420">
        <f t="shared" ref="CH1420" si="26511">CD1415*AP1420</f>
        <v>0</v>
      </c>
      <c r="CI1420">
        <f t="shared" ref="CI1420" si="26512">CE1415*AQ1420</f>
        <v>0</v>
      </c>
      <c r="CJ1420">
        <f t="shared" ref="CJ1420" si="26513">CF1415*AR1420</f>
        <v>0</v>
      </c>
      <c r="CK1420">
        <f t="shared" ref="CK1420" si="26514">CG1415*AS1420</f>
        <v>0</v>
      </c>
      <c r="CL1420">
        <f t="shared" ref="CL1420" si="26515">CH1415*AT1420</f>
        <v>0</v>
      </c>
      <c r="CM1420">
        <f t="shared" ref="CM1420" si="26516">CI1415*AU1420</f>
        <v>0</v>
      </c>
      <c r="CN1420">
        <f t="shared" ref="CN1420" si="26517">CJ1415*AV1420</f>
        <v>0</v>
      </c>
      <c r="CO1420">
        <f t="shared" ref="CO1420" si="26518">CK1415*AW1420</f>
        <v>0</v>
      </c>
      <c r="CP1420">
        <f t="shared" ref="CP1420" si="26519">CL1415*AX1420</f>
        <v>0</v>
      </c>
      <c r="CQ1420">
        <f t="shared" ref="CQ1420" si="26520">CM1415*AY1420</f>
        <v>0</v>
      </c>
      <c r="CR1420">
        <f t="shared" ref="CR1420" si="26521">CN1415*AZ1420</f>
        <v>0</v>
      </c>
      <c r="CS1420">
        <f t="shared" ref="CS1420" si="26522">CO1415*BA1420</f>
        <v>0</v>
      </c>
      <c r="CT1420">
        <f t="shared" ref="CT1420" si="26523">CP1415*BB1420</f>
        <v>0</v>
      </c>
    </row>
    <row r="1421" spans="1:98" x14ac:dyDescent="0.3">
      <c r="F1421" s="91">
        <f t="shared" ref="F1421:H1421" si="26524">F1420</f>
        <v>50</v>
      </c>
      <c r="G1421" s="91">
        <f t="shared" si="26524"/>
        <v>50</v>
      </c>
      <c r="H1421" s="4">
        <f t="shared" si="26524"/>
        <v>1</v>
      </c>
      <c r="I1421">
        <v>25</v>
      </c>
      <c r="J1421" s="48">
        <f t="shared" si="26368"/>
        <v>0</v>
      </c>
      <c r="K1421" s="48">
        <f t="shared" si="26369"/>
        <v>0</v>
      </c>
      <c r="L1421" s="98">
        <f t="shared" si="26370"/>
        <v>0</v>
      </c>
      <c r="M1421" s="48"/>
      <c r="N1421" s="48"/>
      <c r="O1421" s="48"/>
      <c r="P1421" s="48"/>
      <c r="Q1421" s="48"/>
      <c r="R1421" s="48"/>
      <c r="S1421" s="48">
        <f>$J1421+$K1421+$L1421</f>
        <v>0</v>
      </c>
      <c r="T1421" s="48">
        <f t="shared" si="26327"/>
        <v>0</v>
      </c>
      <c r="U1421" s="48">
        <f t="shared" si="26327"/>
        <v>0</v>
      </c>
      <c r="V1421" s="48">
        <f t="shared" si="26327"/>
        <v>0</v>
      </c>
      <c r="W1421" s="48">
        <f t="shared" si="26327"/>
        <v>0</v>
      </c>
      <c r="X1421" s="48">
        <f t="shared" si="26327"/>
        <v>0</v>
      </c>
      <c r="Y1421" s="48">
        <f t="shared" si="26327"/>
        <v>0</v>
      </c>
      <c r="Z1421" s="48">
        <f t="shared" si="26327"/>
        <v>0</v>
      </c>
      <c r="AA1421" s="48">
        <f t="shared" si="26327"/>
        <v>0</v>
      </c>
      <c r="AB1421" s="48">
        <f t="shared" si="26327"/>
        <v>0</v>
      </c>
      <c r="AC1421" s="48">
        <f t="shared" si="26327"/>
        <v>0</v>
      </c>
      <c r="AD1421" s="48">
        <f t="shared" si="26327"/>
        <v>0</v>
      </c>
      <c r="AE1421" s="48">
        <f t="shared" si="26327"/>
        <v>0</v>
      </c>
      <c r="AF1421" s="48">
        <f t="shared" si="26327"/>
        <v>0</v>
      </c>
      <c r="AG1421" s="48">
        <f t="shared" si="26327"/>
        <v>0</v>
      </c>
      <c r="AH1421" s="48">
        <f t="shared" si="26327"/>
        <v>0</v>
      </c>
      <c r="AI1421" s="48">
        <f t="shared" si="26327"/>
        <v>0</v>
      </c>
      <c r="AJ1421" s="48">
        <f t="shared" si="26327"/>
        <v>0</v>
      </c>
      <c r="AK1421" s="48">
        <f t="shared" si="26327"/>
        <v>0</v>
      </c>
      <c r="AL1421" s="48">
        <f t="shared" si="26327"/>
        <v>0</v>
      </c>
      <c r="AM1421" s="48">
        <f t="shared" si="26327"/>
        <v>0</v>
      </c>
      <c r="AN1421" s="48">
        <f t="shared" si="26327"/>
        <v>0</v>
      </c>
      <c r="AO1421" s="48">
        <f t="shared" si="26327"/>
        <v>0</v>
      </c>
      <c r="AP1421" s="48">
        <f t="shared" si="26327"/>
        <v>0</v>
      </c>
      <c r="AQ1421" s="48">
        <f t="shared" si="26327"/>
        <v>0</v>
      </c>
      <c r="AR1421" s="48">
        <f t="shared" si="26327"/>
        <v>0</v>
      </c>
      <c r="AS1421" s="48">
        <f t="shared" si="26327"/>
        <v>0</v>
      </c>
      <c r="AT1421" s="48">
        <f t="shared" si="26327"/>
        <v>0</v>
      </c>
      <c r="AU1421" s="48">
        <f t="shared" si="26327"/>
        <v>0</v>
      </c>
      <c r="AV1421" s="48">
        <f t="shared" si="26327"/>
        <v>0</v>
      </c>
      <c r="AW1421" s="48">
        <f t="shared" si="26327"/>
        <v>0</v>
      </c>
      <c r="AX1421" s="48">
        <f t="shared" si="26327"/>
        <v>0</v>
      </c>
      <c r="AY1421" s="48">
        <f t="shared" si="26327"/>
        <v>0</v>
      </c>
      <c r="AZ1421" s="48">
        <f t="shared" si="26327"/>
        <v>0</v>
      </c>
      <c r="BA1421" s="48">
        <f t="shared" si="26327"/>
        <v>0</v>
      </c>
      <c r="BB1421" s="48">
        <f t="shared" si="26327"/>
        <v>0</v>
      </c>
      <c r="BC1421" s="48"/>
      <c r="BE1421" t="s">
        <v>182</v>
      </c>
      <c r="BK1421">
        <f>BF1415*S1421</f>
        <v>0</v>
      </c>
      <c r="BL1421">
        <f t="shared" ref="BL1421" si="26525">BG1415*T1421</f>
        <v>0</v>
      </c>
      <c r="BM1421">
        <f t="shared" ref="BM1421" si="26526">BH1415*U1421</f>
        <v>0</v>
      </c>
      <c r="BN1421">
        <f t="shared" ref="BN1421" si="26527">BI1415*V1421</f>
        <v>0</v>
      </c>
      <c r="BO1421">
        <f t="shared" ref="BO1421" si="26528">BJ1415*W1421</f>
        <v>0</v>
      </c>
      <c r="BP1421">
        <f t="shared" ref="BP1421" si="26529">BK1415*X1421</f>
        <v>0</v>
      </c>
      <c r="BQ1421">
        <f t="shared" ref="BQ1421" si="26530">BL1415*Y1421</f>
        <v>0</v>
      </c>
      <c r="BR1421">
        <f t="shared" ref="BR1421" si="26531">BM1415*Z1421</f>
        <v>0</v>
      </c>
      <c r="BS1421">
        <f t="shared" ref="BS1421" si="26532">BN1415*AA1421</f>
        <v>0</v>
      </c>
      <c r="BT1421">
        <f t="shared" ref="BT1421" si="26533">BO1415*AB1421</f>
        <v>0</v>
      </c>
      <c r="BU1421">
        <f t="shared" ref="BU1421" si="26534">BP1415*AC1421</f>
        <v>0</v>
      </c>
      <c r="BV1421">
        <f t="shared" ref="BV1421" si="26535">BQ1415*AD1421</f>
        <v>0</v>
      </c>
      <c r="BW1421">
        <f t="shared" ref="BW1421" si="26536">BR1415*AE1421</f>
        <v>0</v>
      </c>
      <c r="BX1421">
        <f t="shared" ref="BX1421" si="26537">BS1415*AF1421</f>
        <v>0</v>
      </c>
      <c r="BY1421">
        <f t="shared" ref="BY1421" si="26538">BT1415*AG1421</f>
        <v>0</v>
      </c>
      <c r="BZ1421">
        <f t="shared" ref="BZ1421" si="26539">BU1415*AH1421</f>
        <v>0</v>
      </c>
      <c r="CA1421">
        <f t="shared" ref="CA1421" si="26540">BV1415*AI1421</f>
        <v>0</v>
      </c>
      <c r="CB1421">
        <f t="shared" ref="CB1421" si="26541">BW1415*AJ1421</f>
        <v>0</v>
      </c>
      <c r="CC1421">
        <f t="shared" ref="CC1421" si="26542">BX1415*AK1421</f>
        <v>0</v>
      </c>
      <c r="CD1421">
        <f t="shared" ref="CD1421" si="26543">BY1415*AL1421</f>
        <v>0</v>
      </c>
      <c r="CE1421">
        <f t="shared" ref="CE1421" si="26544">BZ1415*AM1421</f>
        <v>0</v>
      </c>
      <c r="CF1421">
        <f t="shared" ref="CF1421" si="26545">CA1415*AN1421</f>
        <v>0</v>
      </c>
      <c r="CG1421">
        <f t="shared" ref="CG1421" si="26546">CB1415*AO1421</f>
        <v>0</v>
      </c>
      <c r="CH1421">
        <f t="shared" ref="CH1421" si="26547">CC1415*AP1421</f>
        <v>0</v>
      </c>
      <c r="CI1421">
        <f t="shared" ref="CI1421" si="26548">CD1415*AQ1421</f>
        <v>0</v>
      </c>
      <c r="CJ1421">
        <f t="shared" ref="CJ1421" si="26549">CE1415*AR1421</f>
        <v>0</v>
      </c>
      <c r="CK1421">
        <f t="shared" ref="CK1421" si="26550">CF1415*AS1421</f>
        <v>0</v>
      </c>
      <c r="CL1421">
        <f t="shared" ref="CL1421" si="26551">CG1415*AT1421</f>
        <v>0</v>
      </c>
      <c r="CM1421">
        <f t="shared" ref="CM1421" si="26552">CH1415*AU1421</f>
        <v>0</v>
      </c>
      <c r="CN1421">
        <f t="shared" ref="CN1421" si="26553">CI1415*AV1421</f>
        <v>0</v>
      </c>
      <c r="CO1421">
        <f t="shared" ref="CO1421" si="26554">CJ1415*AW1421</f>
        <v>0</v>
      </c>
      <c r="CP1421">
        <f t="shared" ref="CP1421" si="26555">CK1415*AX1421</f>
        <v>0</v>
      </c>
      <c r="CQ1421">
        <f t="shared" ref="CQ1421" si="26556">CL1415*AY1421</f>
        <v>0</v>
      </c>
      <c r="CR1421">
        <f t="shared" ref="CR1421" si="26557">CM1415*AZ1421</f>
        <v>0</v>
      </c>
      <c r="CS1421">
        <f t="shared" ref="CS1421" si="26558">CN1415*BA1421</f>
        <v>0</v>
      </c>
      <c r="CT1421">
        <f t="shared" ref="CT1421" si="26559">CO1415*BB1421</f>
        <v>0</v>
      </c>
    </row>
    <row r="1422" spans="1:98" x14ac:dyDescent="0.3">
      <c r="F1422" s="91">
        <f t="shared" ref="F1422:H1422" si="26560">F1421</f>
        <v>50</v>
      </c>
      <c r="G1422" s="91">
        <f t="shared" si="26560"/>
        <v>50</v>
      </c>
      <c r="H1422" s="4">
        <f t="shared" si="26560"/>
        <v>1</v>
      </c>
      <c r="I1422">
        <v>30</v>
      </c>
      <c r="J1422" s="48">
        <f t="shared" si="26368"/>
        <v>0</v>
      </c>
      <c r="K1422" s="48">
        <f t="shared" si="26369"/>
        <v>0</v>
      </c>
      <c r="L1422" s="98">
        <f t="shared" si="26370"/>
        <v>0</v>
      </c>
      <c r="M1422" s="48"/>
      <c r="N1422" s="48"/>
      <c r="O1422" s="48"/>
      <c r="P1422" s="48"/>
      <c r="Q1422" s="48"/>
      <c r="R1422" s="48"/>
      <c r="S1422" s="48"/>
      <c r="T1422" s="48">
        <f>$J1422+$K1422+$L1422</f>
        <v>0</v>
      </c>
      <c r="U1422" s="48">
        <f t="shared" si="26327"/>
        <v>0</v>
      </c>
      <c r="V1422" s="48">
        <f t="shared" si="26327"/>
        <v>0</v>
      </c>
      <c r="W1422" s="48">
        <f t="shared" si="26327"/>
        <v>0</v>
      </c>
      <c r="X1422" s="48">
        <f t="shared" si="26327"/>
        <v>0</v>
      </c>
      <c r="Y1422" s="48">
        <f t="shared" si="26327"/>
        <v>0</v>
      </c>
      <c r="Z1422" s="48">
        <f t="shared" si="26327"/>
        <v>0</v>
      </c>
      <c r="AA1422" s="48">
        <f t="shared" si="26327"/>
        <v>0</v>
      </c>
      <c r="AB1422" s="48">
        <f t="shared" si="26327"/>
        <v>0</v>
      </c>
      <c r="AC1422" s="48">
        <f t="shared" si="26327"/>
        <v>0</v>
      </c>
      <c r="AD1422" s="48">
        <f t="shared" si="26327"/>
        <v>0</v>
      </c>
      <c r="AE1422" s="48">
        <f t="shared" si="26327"/>
        <v>0</v>
      </c>
      <c r="AF1422" s="48">
        <f t="shared" si="26327"/>
        <v>0</v>
      </c>
      <c r="AG1422" s="48">
        <f t="shared" si="26327"/>
        <v>0</v>
      </c>
      <c r="AH1422" s="48">
        <f t="shared" si="26327"/>
        <v>0</v>
      </c>
      <c r="AI1422" s="48">
        <f t="shared" si="26327"/>
        <v>0</v>
      </c>
      <c r="AJ1422" s="48">
        <f t="shared" si="26327"/>
        <v>0</v>
      </c>
      <c r="AK1422" s="48">
        <f t="shared" si="26327"/>
        <v>0</v>
      </c>
      <c r="AL1422" s="48">
        <f t="shared" si="26327"/>
        <v>0</v>
      </c>
      <c r="AM1422" s="48">
        <f t="shared" si="26327"/>
        <v>0</v>
      </c>
      <c r="AN1422" s="48">
        <f t="shared" si="26327"/>
        <v>0</v>
      </c>
      <c r="AO1422" s="48">
        <f t="shared" si="26327"/>
        <v>0</v>
      </c>
      <c r="AP1422" s="48">
        <f t="shared" si="26327"/>
        <v>0</v>
      </c>
      <c r="AQ1422" s="48">
        <f t="shared" si="26327"/>
        <v>0</v>
      </c>
      <c r="AR1422" s="48">
        <f t="shared" si="26327"/>
        <v>0</v>
      </c>
      <c r="AS1422" s="48">
        <f t="shared" si="26327"/>
        <v>0</v>
      </c>
      <c r="AT1422" s="48">
        <f t="shared" si="26327"/>
        <v>0</v>
      </c>
      <c r="AU1422" s="48">
        <f t="shared" si="26327"/>
        <v>0</v>
      </c>
      <c r="AV1422" s="48">
        <f t="shared" si="26327"/>
        <v>0</v>
      </c>
      <c r="AW1422" s="48">
        <f t="shared" si="26327"/>
        <v>0</v>
      </c>
      <c r="AX1422" s="48">
        <f t="shared" si="26327"/>
        <v>0</v>
      </c>
      <c r="AY1422" s="48">
        <f t="shared" ref="AY1422:BB1437" si="26561">$J1422+$K1422+$L1422</f>
        <v>0</v>
      </c>
      <c r="AZ1422" s="48">
        <f t="shared" si="26561"/>
        <v>0</v>
      </c>
      <c r="BA1422" s="48">
        <f t="shared" si="26561"/>
        <v>0</v>
      </c>
      <c r="BB1422" s="48">
        <f t="shared" si="26561"/>
        <v>0</v>
      </c>
      <c r="BC1422" s="48"/>
      <c r="BE1422" t="s">
        <v>183</v>
      </c>
      <c r="BL1422">
        <f>BF1415*T1422</f>
        <v>0</v>
      </c>
      <c r="BM1422">
        <f t="shared" ref="BM1422" si="26562">BG1415*U1422</f>
        <v>0</v>
      </c>
      <c r="BN1422">
        <f t="shared" ref="BN1422" si="26563">BH1415*V1422</f>
        <v>0</v>
      </c>
      <c r="BO1422">
        <f t="shared" ref="BO1422" si="26564">BI1415*W1422</f>
        <v>0</v>
      </c>
      <c r="BP1422">
        <f t="shared" ref="BP1422" si="26565">BJ1415*X1422</f>
        <v>0</v>
      </c>
      <c r="BQ1422">
        <f t="shared" ref="BQ1422" si="26566">BK1415*Y1422</f>
        <v>0</v>
      </c>
      <c r="BR1422">
        <f t="shared" ref="BR1422" si="26567">BL1415*Z1422</f>
        <v>0</v>
      </c>
      <c r="BS1422">
        <f t="shared" ref="BS1422" si="26568">BM1415*AA1422</f>
        <v>0</v>
      </c>
      <c r="BT1422">
        <f t="shared" ref="BT1422" si="26569">BN1415*AB1422</f>
        <v>0</v>
      </c>
      <c r="BU1422">
        <f t="shared" ref="BU1422" si="26570">BO1415*AC1422</f>
        <v>0</v>
      </c>
      <c r="BV1422">
        <f t="shared" ref="BV1422" si="26571">BP1415*AD1422</f>
        <v>0</v>
      </c>
      <c r="BW1422">
        <f t="shared" ref="BW1422" si="26572">BQ1415*AE1422</f>
        <v>0</v>
      </c>
      <c r="BX1422">
        <f t="shared" ref="BX1422" si="26573">BR1415*AF1422</f>
        <v>0</v>
      </c>
      <c r="BY1422">
        <f t="shared" ref="BY1422" si="26574">BS1415*AG1422</f>
        <v>0</v>
      </c>
      <c r="BZ1422">
        <f t="shared" ref="BZ1422" si="26575">BT1415*AH1422</f>
        <v>0</v>
      </c>
      <c r="CA1422">
        <f t="shared" ref="CA1422" si="26576">BU1415*AI1422</f>
        <v>0</v>
      </c>
      <c r="CB1422">
        <f t="shared" ref="CB1422" si="26577">BV1415*AJ1422</f>
        <v>0</v>
      </c>
      <c r="CC1422">
        <f t="shared" ref="CC1422" si="26578">BW1415*AK1422</f>
        <v>0</v>
      </c>
      <c r="CD1422">
        <f t="shared" ref="CD1422" si="26579">BX1415*AL1422</f>
        <v>0</v>
      </c>
      <c r="CE1422">
        <f t="shared" ref="CE1422" si="26580">BY1415*AM1422</f>
        <v>0</v>
      </c>
      <c r="CF1422">
        <f t="shared" ref="CF1422" si="26581">BZ1415*AN1422</f>
        <v>0</v>
      </c>
      <c r="CG1422">
        <f t="shared" ref="CG1422" si="26582">CA1415*AO1422</f>
        <v>0</v>
      </c>
      <c r="CH1422">
        <f t="shared" ref="CH1422" si="26583">CB1415*AP1422</f>
        <v>0</v>
      </c>
      <c r="CI1422">
        <f t="shared" ref="CI1422" si="26584">CC1415*AQ1422</f>
        <v>0</v>
      </c>
      <c r="CJ1422">
        <f t="shared" ref="CJ1422" si="26585">CD1415*AR1422</f>
        <v>0</v>
      </c>
      <c r="CK1422">
        <f t="shared" ref="CK1422" si="26586">CE1415*AS1422</f>
        <v>0</v>
      </c>
      <c r="CL1422">
        <f t="shared" ref="CL1422" si="26587">CF1415*AT1422</f>
        <v>0</v>
      </c>
      <c r="CM1422">
        <f t="shared" ref="CM1422" si="26588">CG1415*AU1422</f>
        <v>0</v>
      </c>
      <c r="CN1422">
        <f t="shared" ref="CN1422" si="26589">CH1415*AV1422</f>
        <v>0</v>
      </c>
      <c r="CO1422">
        <f t="shared" ref="CO1422" si="26590">CI1415*AW1422</f>
        <v>0</v>
      </c>
      <c r="CP1422">
        <f t="shared" ref="CP1422" si="26591">CJ1415*AX1422</f>
        <v>0</v>
      </c>
      <c r="CQ1422">
        <f t="shared" ref="CQ1422" si="26592">CK1415*AY1422</f>
        <v>0</v>
      </c>
      <c r="CR1422">
        <f t="shared" ref="CR1422" si="26593">CL1415*AZ1422</f>
        <v>0</v>
      </c>
      <c r="CS1422">
        <f t="shared" ref="CS1422" si="26594">CM1415*BA1422</f>
        <v>0</v>
      </c>
      <c r="CT1422">
        <f t="shared" ref="CT1422" si="26595">CN1415*BB1422</f>
        <v>0</v>
      </c>
    </row>
    <row r="1423" spans="1:98" x14ac:dyDescent="0.3">
      <c r="F1423" s="91">
        <f t="shared" ref="F1423:H1423" si="26596">F1422</f>
        <v>50</v>
      </c>
      <c r="G1423" s="91">
        <f t="shared" si="26596"/>
        <v>50</v>
      </c>
      <c r="H1423" s="4">
        <f t="shared" si="26596"/>
        <v>1</v>
      </c>
      <c r="I1423">
        <v>35</v>
      </c>
      <c r="J1423" s="48">
        <f t="shared" si="26368"/>
        <v>0</v>
      </c>
      <c r="K1423" s="48">
        <f>IF(IF(AND(I1423&gt;=(F1423*2),I1423&lt;=G1423+F1423+(G1423-F1423+5)+1),((H1423)^2)*(I1424-F1423*2)/5,0)&lt;=H1423,IF(AND(I1423&gt;=(F1423*2),I1423&lt;=G1423+F1423+(G1423-F1423+5)+1),((H1423)^2)*(I1424-F1423*2)/5,0),(K1422-H1423^2))</f>
        <v>0</v>
      </c>
      <c r="L1423" s="98">
        <f t="shared" si="26370"/>
        <v>0</v>
      </c>
      <c r="M1423" s="48"/>
      <c r="N1423" s="48"/>
      <c r="O1423" s="48"/>
      <c r="P1423" s="48"/>
      <c r="Q1423" s="48"/>
      <c r="R1423" s="48"/>
      <c r="S1423" s="48"/>
      <c r="T1423" s="48"/>
      <c r="U1423" s="48">
        <f>$J1423+$K1423+$L1423</f>
        <v>0</v>
      </c>
      <c r="V1423" s="48">
        <f t="shared" ref="V1423:AX1433" si="26597">$J1423+$K1423+$L1423</f>
        <v>0</v>
      </c>
      <c r="W1423" s="48">
        <f t="shared" si="26597"/>
        <v>0</v>
      </c>
      <c r="X1423" s="48">
        <f t="shared" si="26597"/>
        <v>0</v>
      </c>
      <c r="Y1423" s="48">
        <f t="shared" si="26597"/>
        <v>0</v>
      </c>
      <c r="Z1423" s="48">
        <f t="shared" si="26597"/>
        <v>0</v>
      </c>
      <c r="AA1423" s="48">
        <f t="shared" si="26597"/>
        <v>0</v>
      </c>
      <c r="AB1423" s="48">
        <f t="shared" si="26597"/>
        <v>0</v>
      </c>
      <c r="AC1423" s="48">
        <f t="shared" si="26597"/>
        <v>0</v>
      </c>
      <c r="AD1423" s="48">
        <f t="shared" si="26597"/>
        <v>0</v>
      </c>
      <c r="AE1423" s="48">
        <f t="shared" si="26597"/>
        <v>0</v>
      </c>
      <c r="AF1423" s="48">
        <f t="shared" si="26597"/>
        <v>0</v>
      </c>
      <c r="AG1423" s="48">
        <f t="shared" si="26597"/>
        <v>0</v>
      </c>
      <c r="AH1423" s="48">
        <f t="shared" si="26597"/>
        <v>0</v>
      </c>
      <c r="AI1423" s="48">
        <f t="shared" si="26597"/>
        <v>0</v>
      </c>
      <c r="AJ1423" s="48">
        <f t="shared" si="26597"/>
        <v>0</v>
      </c>
      <c r="AK1423" s="48">
        <f t="shared" si="26597"/>
        <v>0</v>
      </c>
      <c r="AL1423" s="48">
        <f t="shared" si="26597"/>
        <v>0</v>
      </c>
      <c r="AM1423" s="48">
        <f t="shared" si="26597"/>
        <v>0</v>
      </c>
      <c r="AN1423" s="48">
        <f t="shared" si="26597"/>
        <v>0</v>
      </c>
      <c r="AO1423" s="48">
        <f t="shared" si="26597"/>
        <v>0</v>
      </c>
      <c r="AP1423" s="48">
        <f t="shared" si="26597"/>
        <v>0</v>
      </c>
      <c r="AQ1423" s="48">
        <f t="shared" si="26597"/>
        <v>0</v>
      </c>
      <c r="AR1423" s="48">
        <f t="shared" si="26597"/>
        <v>0</v>
      </c>
      <c r="AS1423" s="48">
        <f t="shared" si="26597"/>
        <v>0</v>
      </c>
      <c r="AT1423" s="48">
        <f t="shared" si="26597"/>
        <v>0</v>
      </c>
      <c r="AU1423" s="48">
        <f t="shared" si="26597"/>
        <v>0</v>
      </c>
      <c r="AV1423" s="48">
        <f t="shared" si="26597"/>
        <v>0</v>
      </c>
      <c r="AW1423" s="48">
        <f t="shared" si="26597"/>
        <v>0</v>
      </c>
      <c r="AX1423" s="48">
        <f t="shared" si="26597"/>
        <v>0</v>
      </c>
      <c r="AY1423" s="48">
        <f t="shared" si="26561"/>
        <v>0</v>
      </c>
      <c r="AZ1423" s="48">
        <f t="shared" si="26561"/>
        <v>0</v>
      </c>
      <c r="BA1423" s="48">
        <f t="shared" si="26561"/>
        <v>0</v>
      </c>
      <c r="BB1423" s="48">
        <f t="shared" si="26561"/>
        <v>0</v>
      </c>
      <c r="BC1423" s="48"/>
      <c r="BE1423" t="s">
        <v>184</v>
      </c>
      <c r="BM1423">
        <f>BF1415*U1423</f>
        <v>0</v>
      </c>
      <c r="BN1423">
        <f t="shared" ref="BN1423" si="26598">BG1415*V1423</f>
        <v>0</v>
      </c>
      <c r="BO1423">
        <f t="shared" ref="BO1423" si="26599">BH1415*W1423</f>
        <v>0</v>
      </c>
      <c r="BP1423">
        <f t="shared" ref="BP1423" si="26600">BI1415*X1423</f>
        <v>0</v>
      </c>
      <c r="BQ1423">
        <f t="shared" ref="BQ1423" si="26601">BJ1415*Y1423</f>
        <v>0</v>
      </c>
      <c r="BR1423">
        <f t="shared" ref="BR1423" si="26602">BK1415*Z1423</f>
        <v>0</v>
      </c>
      <c r="BS1423">
        <f t="shared" ref="BS1423" si="26603">BL1415*AA1423</f>
        <v>0</v>
      </c>
      <c r="BT1423">
        <f t="shared" ref="BT1423" si="26604">BM1415*AB1423</f>
        <v>0</v>
      </c>
      <c r="BU1423">
        <f t="shared" ref="BU1423" si="26605">BN1415*AC1423</f>
        <v>0</v>
      </c>
      <c r="BV1423">
        <f t="shared" ref="BV1423" si="26606">BO1415*AD1423</f>
        <v>0</v>
      </c>
      <c r="BW1423">
        <f t="shared" ref="BW1423" si="26607">BP1415*AE1423</f>
        <v>0</v>
      </c>
      <c r="BX1423">
        <f t="shared" ref="BX1423" si="26608">BQ1415*AF1423</f>
        <v>0</v>
      </c>
      <c r="BY1423">
        <f t="shared" ref="BY1423" si="26609">BR1415*AG1423</f>
        <v>0</v>
      </c>
      <c r="BZ1423">
        <f t="shared" ref="BZ1423" si="26610">BS1415*AH1423</f>
        <v>0</v>
      </c>
      <c r="CA1423">
        <f t="shared" ref="CA1423" si="26611">BT1415*AI1423</f>
        <v>0</v>
      </c>
      <c r="CB1423">
        <f t="shared" ref="CB1423" si="26612">BU1415*AJ1423</f>
        <v>0</v>
      </c>
      <c r="CC1423">
        <f t="shared" ref="CC1423" si="26613">BV1415*AK1423</f>
        <v>0</v>
      </c>
      <c r="CD1423">
        <f t="shared" ref="CD1423" si="26614">BW1415*AL1423</f>
        <v>0</v>
      </c>
      <c r="CE1423">
        <f t="shared" ref="CE1423" si="26615">BX1415*AM1423</f>
        <v>0</v>
      </c>
      <c r="CF1423">
        <f t="shared" ref="CF1423" si="26616">BY1415*AN1423</f>
        <v>0</v>
      </c>
      <c r="CG1423">
        <f t="shared" ref="CG1423" si="26617">BZ1415*AO1423</f>
        <v>0</v>
      </c>
      <c r="CH1423">
        <f t="shared" ref="CH1423" si="26618">CA1415*AP1423</f>
        <v>0</v>
      </c>
      <c r="CI1423">
        <f t="shared" ref="CI1423" si="26619">CB1415*AQ1423</f>
        <v>0</v>
      </c>
      <c r="CJ1423">
        <f t="shared" ref="CJ1423" si="26620">CC1415*AR1423</f>
        <v>0</v>
      </c>
      <c r="CK1423">
        <f t="shared" ref="CK1423" si="26621">CD1415*AS1423</f>
        <v>0</v>
      </c>
      <c r="CL1423">
        <f t="shared" ref="CL1423" si="26622">CE1415*AT1423</f>
        <v>0</v>
      </c>
      <c r="CM1423">
        <f t="shared" ref="CM1423" si="26623">CF1415*AU1423</f>
        <v>0</v>
      </c>
      <c r="CN1423">
        <f t="shared" ref="CN1423" si="26624">CG1415*AV1423</f>
        <v>0</v>
      </c>
      <c r="CO1423">
        <f t="shared" ref="CO1423" si="26625">CH1415*AW1423</f>
        <v>0</v>
      </c>
      <c r="CP1423">
        <f t="shared" ref="CP1423" si="26626">CI1415*AX1423</f>
        <v>0</v>
      </c>
      <c r="CQ1423">
        <f t="shared" ref="CQ1423" si="26627">CJ1415*AY1423</f>
        <v>0</v>
      </c>
      <c r="CR1423">
        <f t="shared" ref="CR1423" si="26628">CK1415*AZ1423</f>
        <v>0</v>
      </c>
      <c r="CS1423">
        <f t="shared" ref="CS1423" si="26629">CL1415*BA1423</f>
        <v>0</v>
      </c>
      <c r="CT1423">
        <f t="shared" ref="CT1423" si="26630">CM1415*BB1423</f>
        <v>0</v>
      </c>
    </row>
    <row r="1424" spans="1:98" x14ac:dyDescent="0.3">
      <c r="F1424" s="91">
        <f t="shared" ref="F1424:H1424" si="26631">F1423</f>
        <v>50</v>
      </c>
      <c r="G1424" s="91">
        <f t="shared" si="26631"/>
        <v>50</v>
      </c>
      <c r="H1424" s="4">
        <f t="shared" si="26631"/>
        <v>1</v>
      </c>
      <c r="I1424">
        <v>40</v>
      </c>
      <c r="J1424" s="48">
        <f t="shared" si="26368"/>
        <v>0</v>
      </c>
      <c r="K1424" s="48">
        <f t="shared" ref="K1424:K1439" si="26632">IF(IF(AND(I1424&gt;=(F1424*2),I1424&lt;=G1424+F1424+(G1424-F1424+5)+1),((H1424)^2)*(I1425-F1424*2)/5,0)&lt;=H1424,IF(AND(I1424&gt;=(F1424*2),I1424&lt;=G1424+F1424+(G1424-F1424+5)+1),((H1424)^2)*(I1425-F1424*2)/5,0),(K1423-H1424^2))</f>
        <v>0</v>
      </c>
      <c r="L1424" s="98">
        <f t="shared" si="26370"/>
        <v>0</v>
      </c>
      <c r="M1424" s="48"/>
      <c r="N1424" s="48"/>
      <c r="O1424" s="48"/>
      <c r="P1424" s="48"/>
      <c r="Q1424" s="48"/>
      <c r="R1424" s="48"/>
      <c r="S1424" s="48"/>
      <c r="T1424" s="48"/>
      <c r="U1424" s="48"/>
      <c r="V1424" s="48">
        <f>$J1424+$K1424+$L1424</f>
        <v>0</v>
      </c>
      <c r="W1424" s="48">
        <f t="shared" si="26597"/>
        <v>0</v>
      </c>
      <c r="X1424" s="48">
        <f t="shared" si="26597"/>
        <v>0</v>
      </c>
      <c r="Y1424" s="48">
        <f t="shared" si="26597"/>
        <v>0</v>
      </c>
      <c r="Z1424" s="48">
        <f t="shared" si="26597"/>
        <v>0</v>
      </c>
      <c r="AA1424" s="48">
        <f t="shared" si="26597"/>
        <v>0</v>
      </c>
      <c r="AB1424" s="48">
        <f t="shared" si="26597"/>
        <v>0</v>
      </c>
      <c r="AC1424" s="48">
        <f t="shared" si="26597"/>
        <v>0</v>
      </c>
      <c r="AD1424" s="48">
        <f t="shared" si="26597"/>
        <v>0</v>
      </c>
      <c r="AE1424" s="48">
        <f t="shared" si="26597"/>
        <v>0</v>
      </c>
      <c r="AF1424" s="48">
        <f t="shared" si="26597"/>
        <v>0</v>
      </c>
      <c r="AG1424" s="48">
        <f t="shared" si="26597"/>
        <v>0</v>
      </c>
      <c r="AH1424" s="48">
        <f t="shared" si="26597"/>
        <v>0</v>
      </c>
      <c r="AI1424" s="48">
        <f t="shared" si="26597"/>
        <v>0</v>
      </c>
      <c r="AJ1424" s="48">
        <f t="shared" si="26597"/>
        <v>0</v>
      </c>
      <c r="AK1424" s="48">
        <f t="shared" si="26597"/>
        <v>0</v>
      </c>
      <c r="AL1424" s="48">
        <f t="shared" si="26597"/>
        <v>0</v>
      </c>
      <c r="AM1424" s="48">
        <f t="shared" si="26597"/>
        <v>0</v>
      </c>
      <c r="AN1424" s="48">
        <f t="shared" si="26597"/>
        <v>0</v>
      </c>
      <c r="AO1424" s="48">
        <f t="shared" si="26597"/>
        <v>0</v>
      </c>
      <c r="AP1424" s="48">
        <f t="shared" si="26597"/>
        <v>0</v>
      </c>
      <c r="AQ1424" s="48">
        <f t="shared" si="26597"/>
        <v>0</v>
      </c>
      <c r="AR1424" s="48">
        <f t="shared" si="26597"/>
        <v>0</v>
      </c>
      <c r="AS1424" s="48">
        <f t="shared" si="26597"/>
        <v>0</v>
      </c>
      <c r="AT1424" s="48">
        <f t="shared" si="26597"/>
        <v>0</v>
      </c>
      <c r="AU1424" s="48">
        <f t="shared" si="26597"/>
        <v>0</v>
      </c>
      <c r="AV1424" s="48">
        <f t="shared" si="26597"/>
        <v>0</v>
      </c>
      <c r="AW1424" s="48">
        <f t="shared" si="26597"/>
        <v>0</v>
      </c>
      <c r="AX1424" s="48">
        <f t="shared" si="26597"/>
        <v>0</v>
      </c>
      <c r="AY1424" s="48">
        <f t="shared" si="26561"/>
        <v>0</v>
      </c>
      <c r="AZ1424" s="48">
        <f t="shared" si="26561"/>
        <v>0</v>
      </c>
      <c r="BA1424" s="48">
        <f t="shared" si="26561"/>
        <v>0</v>
      </c>
      <c r="BB1424" s="48">
        <f t="shared" si="26561"/>
        <v>0</v>
      </c>
      <c r="BC1424" s="48"/>
      <c r="BE1424" t="s">
        <v>185</v>
      </c>
      <c r="BN1424">
        <f>BF1415*V1424</f>
        <v>0</v>
      </c>
      <c r="BO1424">
        <f t="shared" ref="BO1424" si="26633">BG1415*W1424</f>
        <v>0</v>
      </c>
      <c r="BP1424">
        <f t="shared" ref="BP1424" si="26634">BH1415*X1424</f>
        <v>0</v>
      </c>
      <c r="BQ1424">
        <f t="shared" ref="BQ1424" si="26635">BI1415*Y1424</f>
        <v>0</v>
      </c>
      <c r="BR1424">
        <f t="shared" ref="BR1424" si="26636">BJ1415*Z1424</f>
        <v>0</v>
      </c>
      <c r="BS1424">
        <f t="shared" ref="BS1424" si="26637">BK1415*AA1424</f>
        <v>0</v>
      </c>
      <c r="BT1424">
        <f t="shared" ref="BT1424" si="26638">BL1415*AB1424</f>
        <v>0</v>
      </c>
      <c r="BU1424">
        <f t="shared" ref="BU1424" si="26639">BM1415*AC1424</f>
        <v>0</v>
      </c>
      <c r="BV1424">
        <f t="shared" ref="BV1424" si="26640">BN1415*AD1424</f>
        <v>0</v>
      </c>
      <c r="BW1424">
        <f t="shared" ref="BW1424" si="26641">BO1415*AE1424</f>
        <v>0</v>
      </c>
      <c r="BX1424">
        <f t="shared" ref="BX1424" si="26642">BP1415*AF1424</f>
        <v>0</v>
      </c>
      <c r="BY1424">
        <f t="shared" ref="BY1424" si="26643">BQ1415*AG1424</f>
        <v>0</v>
      </c>
      <c r="BZ1424">
        <f t="shared" ref="BZ1424" si="26644">BR1415*AH1424</f>
        <v>0</v>
      </c>
      <c r="CA1424">
        <f t="shared" ref="CA1424" si="26645">BS1415*AI1424</f>
        <v>0</v>
      </c>
      <c r="CB1424">
        <f t="shared" ref="CB1424" si="26646">BT1415*AJ1424</f>
        <v>0</v>
      </c>
      <c r="CC1424">
        <f t="shared" ref="CC1424" si="26647">BU1415*AK1424</f>
        <v>0</v>
      </c>
      <c r="CD1424">
        <f t="shared" ref="CD1424" si="26648">BV1415*AL1424</f>
        <v>0</v>
      </c>
      <c r="CE1424">
        <f t="shared" ref="CE1424" si="26649">BW1415*AM1424</f>
        <v>0</v>
      </c>
      <c r="CF1424">
        <f t="shared" ref="CF1424" si="26650">BX1415*AN1424</f>
        <v>0</v>
      </c>
      <c r="CG1424">
        <f t="shared" ref="CG1424" si="26651">BY1415*AO1424</f>
        <v>0</v>
      </c>
      <c r="CH1424">
        <f t="shared" ref="CH1424" si="26652">BZ1415*AP1424</f>
        <v>0</v>
      </c>
      <c r="CI1424">
        <f t="shared" ref="CI1424" si="26653">CA1415*AQ1424</f>
        <v>0</v>
      </c>
      <c r="CJ1424">
        <f t="shared" ref="CJ1424" si="26654">CB1415*AR1424</f>
        <v>0</v>
      </c>
      <c r="CK1424">
        <f t="shared" ref="CK1424" si="26655">CC1415*AS1424</f>
        <v>0</v>
      </c>
      <c r="CL1424">
        <f t="shared" ref="CL1424" si="26656">CD1415*AT1424</f>
        <v>0</v>
      </c>
      <c r="CM1424">
        <f t="shared" ref="CM1424" si="26657">CE1415*AU1424</f>
        <v>0</v>
      </c>
      <c r="CN1424">
        <f t="shared" ref="CN1424" si="26658">CF1415*AV1424</f>
        <v>0</v>
      </c>
      <c r="CO1424">
        <f t="shared" ref="CO1424" si="26659">CG1415*AW1424</f>
        <v>0</v>
      </c>
      <c r="CP1424">
        <f t="shared" ref="CP1424" si="26660">CH1415*AX1424</f>
        <v>0</v>
      </c>
      <c r="CQ1424">
        <f t="shared" ref="CQ1424" si="26661">CI1415*AY1424</f>
        <v>0</v>
      </c>
      <c r="CR1424">
        <f t="shared" ref="CR1424" si="26662">CJ1415*AZ1424</f>
        <v>0</v>
      </c>
      <c r="CS1424">
        <f t="shared" ref="CS1424" si="26663">CK1415*BA1424</f>
        <v>0</v>
      </c>
      <c r="CT1424">
        <f t="shared" ref="CT1424" si="26664">CL1415*BB1424</f>
        <v>0</v>
      </c>
    </row>
    <row r="1425" spans="6:98" x14ac:dyDescent="0.3">
      <c r="F1425" s="91">
        <f t="shared" ref="F1425:H1425" si="26665">F1424</f>
        <v>50</v>
      </c>
      <c r="G1425" s="91">
        <f t="shared" si="26665"/>
        <v>50</v>
      </c>
      <c r="H1425" s="4">
        <f t="shared" si="26665"/>
        <v>1</v>
      </c>
      <c r="I1425">
        <v>45</v>
      </c>
      <c r="J1425" s="48">
        <f t="shared" si="26368"/>
        <v>0</v>
      </c>
      <c r="K1425" s="48">
        <f t="shared" si="26632"/>
        <v>0</v>
      </c>
      <c r="L1425" s="98">
        <f t="shared" si="26370"/>
        <v>0</v>
      </c>
      <c r="M1425" s="48"/>
      <c r="N1425" s="48"/>
      <c r="O1425" s="48"/>
      <c r="P1425" s="48"/>
      <c r="Q1425" s="48"/>
      <c r="R1425" s="48"/>
      <c r="S1425" s="48"/>
      <c r="T1425" s="48"/>
      <c r="U1425" s="48"/>
      <c r="V1425" s="48"/>
      <c r="W1425" s="48">
        <f>$J1425+$K1425+$L1425</f>
        <v>0</v>
      </c>
      <c r="X1425" s="48">
        <f t="shared" si="26597"/>
        <v>0</v>
      </c>
      <c r="Y1425" s="48">
        <f t="shared" si="26597"/>
        <v>0</v>
      </c>
      <c r="Z1425" s="48">
        <f t="shared" si="26597"/>
        <v>0</v>
      </c>
      <c r="AA1425" s="48">
        <f t="shared" si="26597"/>
        <v>0</v>
      </c>
      <c r="AB1425" s="48">
        <f t="shared" si="26597"/>
        <v>0</v>
      </c>
      <c r="AC1425" s="48">
        <f t="shared" si="26597"/>
        <v>0</v>
      </c>
      <c r="AD1425" s="48">
        <f t="shared" si="26597"/>
        <v>0</v>
      </c>
      <c r="AE1425" s="48">
        <f t="shared" si="26597"/>
        <v>0</v>
      </c>
      <c r="AF1425" s="48">
        <f t="shared" si="26597"/>
        <v>0</v>
      </c>
      <c r="AG1425" s="48">
        <f t="shared" si="26597"/>
        <v>0</v>
      </c>
      <c r="AH1425" s="48">
        <f t="shared" si="26597"/>
        <v>0</v>
      </c>
      <c r="AI1425" s="48">
        <f t="shared" si="26597"/>
        <v>0</v>
      </c>
      <c r="AJ1425" s="48">
        <f t="shared" si="26597"/>
        <v>0</v>
      </c>
      <c r="AK1425" s="48">
        <f t="shared" si="26597"/>
        <v>0</v>
      </c>
      <c r="AL1425" s="48">
        <f t="shared" si="26597"/>
        <v>0</v>
      </c>
      <c r="AM1425" s="48">
        <f t="shared" si="26597"/>
        <v>0</v>
      </c>
      <c r="AN1425" s="48">
        <f t="shared" si="26597"/>
        <v>0</v>
      </c>
      <c r="AO1425" s="48">
        <f t="shared" si="26597"/>
        <v>0</v>
      </c>
      <c r="AP1425" s="48">
        <f t="shared" si="26597"/>
        <v>0</v>
      </c>
      <c r="AQ1425" s="48">
        <f t="shared" si="26597"/>
        <v>0</v>
      </c>
      <c r="AR1425" s="48">
        <f t="shared" si="26597"/>
        <v>0</v>
      </c>
      <c r="AS1425" s="48">
        <f t="shared" si="26597"/>
        <v>0</v>
      </c>
      <c r="AT1425" s="48">
        <f t="shared" si="26597"/>
        <v>0</v>
      </c>
      <c r="AU1425" s="48">
        <f t="shared" si="26597"/>
        <v>0</v>
      </c>
      <c r="AV1425" s="48">
        <f t="shared" si="26597"/>
        <v>0</v>
      </c>
      <c r="AW1425" s="48">
        <f t="shared" si="26597"/>
        <v>0</v>
      </c>
      <c r="AX1425" s="48">
        <f t="shared" si="26597"/>
        <v>0</v>
      </c>
      <c r="AY1425" s="48">
        <f t="shared" si="26561"/>
        <v>0</v>
      </c>
      <c r="AZ1425" s="48">
        <f t="shared" si="26561"/>
        <v>0</v>
      </c>
      <c r="BA1425" s="48">
        <f t="shared" si="26561"/>
        <v>0</v>
      </c>
      <c r="BB1425" s="48">
        <f t="shared" si="26561"/>
        <v>0</v>
      </c>
      <c r="BC1425" s="48"/>
      <c r="BE1425" t="s">
        <v>186</v>
      </c>
      <c r="BO1425">
        <f>BF1415*W1425</f>
        <v>0</v>
      </c>
      <c r="BP1425">
        <f t="shared" ref="BP1425" si="26666">BG1415*X1425</f>
        <v>0</v>
      </c>
      <c r="BQ1425">
        <f t="shared" ref="BQ1425" si="26667">BH1415*Y1425</f>
        <v>0</v>
      </c>
      <c r="BR1425">
        <f t="shared" ref="BR1425" si="26668">BI1415*Z1425</f>
        <v>0</v>
      </c>
      <c r="BS1425">
        <f t="shared" ref="BS1425" si="26669">BJ1415*AA1425</f>
        <v>0</v>
      </c>
      <c r="BT1425">
        <f t="shared" ref="BT1425" si="26670">BK1415*AB1425</f>
        <v>0</v>
      </c>
      <c r="BU1425">
        <f t="shared" ref="BU1425" si="26671">BL1415*AC1425</f>
        <v>0</v>
      </c>
      <c r="BV1425">
        <f t="shared" ref="BV1425" si="26672">BM1415*AD1425</f>
        <v>0</v>
      </c>
      <c r="BW1425">
        <f t="shared" ref="BW1425" si="26673">BN1415*AE1425</f>
        <v>0</v>
      </c>
      <c r="BX1425">
        <f t="shared" ref="BX1425" si="26674">BO1415*AF1425</f>
        <v>0</v>
      </c>
      <c r="BY1425">
        <f t="shared" ref="BY1425" si="26675">BP1415*AG1425</f>
        <v>0</v>
      </c>
      <c r="BZ1425">
        <f t="shared" ref="BZ1425" si="26676">BQ1415*AH1425</f>
        <v>0</v>
      </c>
      <c r="CA1425">
        <f t="shared" ref="CA1425" si="26677">BR1415*AI1425</f>
        <v>0</v>
      </c>
      <c r="CB1425">
        <f t="shared" ref="CB1425" si="26678">BS1415*AJ1425</f>
        <v>0</v>
      </c>
      <c r="CC1425">
        <f t="shared" ref="CC1425" si="26679">BT1415*AK1425</f>
        <v>0</v>
      </c>
      <c r="CD1425">
        <f t="shared" ref="CD1425" si="26680">BU1415*AL1425</f>
        <v>0</v>
      </c>
      <c r="CE1425">
        <f t="shared" ref="CE1425" si="26681">BV1415*AM1425</f>
        <v>0</v>
      </c>
      <c r="CF1425">
        <f t="shared" ref="CF1425" si="26682">BW1415*AN1425</f>
        <v>0</v>
      </c>
      <c r="CG1425">
        <f t="shared" ref="CG1425" si="26683">BX1415*AO1425</f>
        <v>0</v>
      </c>
      <c r="CH1425">
        <f t="shared" ref="CH1425" si="26684">BY1415*AP1425</f>
        <v>0</v>
      </c>
      <c r="CI1425">
        <f t="shared" ref="CI1425" si="26685">BZ1415*AQ1425</f>
        <v>0</v>
      </c>
      <c r="CJ1425">
        <f t="shared" ref="CJ1425" si="26686">CA1415*AR1425</f>
        <v>0</v>
      </c>
      <c r="CK1425">
        <f t="shared" ref="CK1425" si="26687">CB1415*AS1425</f>
        <v>0</v>
      </c>
      <c r="CL1425">
        <f t="shared" ref="CL1425" si="26688">CC1415*AT1425</f>
        <v>0</v>
      </c>
      <c r="CM1425">
        <f t="shared" ref="CM1425" si="26689">CD1415*AU1425</f>
        <v>0</v>
      </c>
      <c r="CN1425">
        <f t="shared" ref="CN1425" si="26690">CE1415*AV1425</f>
        <v>0</v>
      </c>
      <c r="CO1425">
        <f t="shared" ref="CO1425" si="26691">CF1415*AW1425</f>
        <v>0</v>
      </c>
      <c r="CP1425">
        <f t="shared" ref="CP1425" si="26692">CG1415*AX1425</f>
        <v>0</v>
      </c>
      <c r="CQ1425">
        <f t="shared" ref="CQ1425" si="26693">CH1415*AY1425</f>
        <v>0</v>
      </c>
      <c r="CR1425">
        <f t="shared" ref="CR1425" si="26694">CI1415*AZ1425</f>
        <v>0</v>
      </c>
      <c r="CS1425">
        <f t="shared" ref="CS1425" si="26695">CJ1415*BA1425</f>
        <v>0</v>
      </c>
      <c r="CT1425">
        <f t="shared" ref="CT1425" si="26696">CK1415*BB1425</f>
        <v>0</v>
      </c>
    </row>
    <row r="1426" spans="6:98" x14ac:dyDescent="0.3">
      <c r="F1426" s="91">
        <f t="shared" ref="F1426:H1426" si="26697">F1425</f>
        <v>50</v>
      </c>
      <c r="G1426" s="91">
        <f t="shared" si="26697"/>
        <v>50</v>
      </c>
      <c r="H1426" s="4">
        <f t="shared" si="26697"/>
        <v>1</v>
      </c>
      <c r="I1426">
        <v>50</v>
      </c>
      <c r="J1426" s="48">
        <f t="shared" si="26368"/>
        <v>1</v>
      </c>
      <c r="K1426" s="48">
        <f t="shared" si="26632"/>
        <v>0</v>
      </c>
      <c r="L1426" s="98">
        <f t="shared" si="26370"/>
        <v>0</v>
      </c>
      <c r="M1426" s="48"/>
      <c r="N1426" s="48"/>
      <c r="O1426" s="48"/>
      <c r="P1426" s="48"/>
      <c r="Q1426" s="48"/>
      <c r="R1426" s="48"/>
      <c r="S1426" s="48"/>
      <c r="T1426" s="48"/>
      <c r="U1426" s="48"/>
      <c r="V1426" s="48"/>
      <c r="W1426" s="48"/>
      <c r="X1426" s="48">
        <f>$J1426+$K1426+$L1426</f>
        <v>1</v>
      </c>
      <c r="Y1426" s="48">
        <f t="shared" si="26597"/>
        <v>1</v>
      </c>
      <c r="Z1426" s="48">
        <f t="shared" si="26597"/>
        <v>1</v>
      </c>
      <c r="AA1426" s="48">
        <f t="shared" si="26597"/>
        <v>1</v>
      </c>
      <c r="AB1426" s="48">
        <f t="shared" si="26597"/>
        <v>1</v>
      </c>
      <c r="AC1426" s="48">
        <f t="shared" si="26597"/>
        <v>1</v>
      </c>
      <c r="AD1426" s="48">
        <f t="shared" si="26597"/>
        <v>1</v>
      </c>
      <c r="AE1426" s="48">
        <f t="shared" si="26597"/>
        <v>1</v>
      </c>
      <c r="AF1426" s="48">
        <f t="shared" si="26597"/>
        <v>1</v>
      </c>
      <c r="AG1426" s="48">
        <f t="shared" si="26597"/>
        <v>1</v>
      </c>
      <c r="AH1426" s="48">
        <f t="shared" si="26597"/>
        <v>1</v>
      </c>
      <c r="AI1426" s="48">
        <f t="shared" si="26597"/>
        <v>1</v>
      </c>
      <c r="AJ1426" s="48">
        <f t="shared" si="26597"/>
        <v>1</v>
      </c>
      <c r="AK1426" s="48">
        <f t="shared" si="26597"/>
        <v>1</v>
      </c>
      <c r="AL1426" s="48">
        <f t="shared" si="26597"/>
        <v>1</v>
      </c>
      <c r="AM1426" s="48">
        <f t="shared" si="26597"/>
        <v>1</v>
      </c>
      <c r="AN1426" s="48">
        <f t="shared" si="26597"/>
        <v>1</v>
      </c>
      <c r="AO1426" s="48">
        <f t="shared" si="26597"/>
        <v>1</v>
      </c>
      <c r="AP1426" s="48">
        <f t="shared" si="26597"/>
        <v>1</v>
      </c>
      <c r="AQ1426" s="48">
        <f t="shared" si="26597"/>
        <v>1</v>
      </c>
      <c r="AR1426" s="48">
        <f t="shared" si="26597"/>
        <v>1</v>
      </c>
      <c r="AS1426" s="48">
        <f t="shared" si="26597"/>
        <v>1</v>
      </c>
      <c r="AT1426" s="48">
        <f t="shared" si="26597"/>
        <v>1</v>
      </c>
      <c r="AU1426" s="48">
        <f t="shared" si="26597"/>
        <v>1</v>
      </c>
      <c r="AV1426" s="48">
        <f t="shared" si="26597"/>
        <v>1</v>
      </c>
      <c r="AW1426" s="48">
        <f t="shared" si="26597"/>
        <v>1</v>
      </c>
      <c r="AX1426" s="48">
        <f t="shared" si="26597"/>
        <v>1</v>
      </c>
      <c r="AY1426" s="48">
        <f t="shared" si="26561"/>
        <v>1</v>
      </c>
      <c r="AZ1426" s="48">
        <f t="shared" si="26561"/>
        <v>1</v>
      </c>
      <c r="BA1426" s="48">
        <f t="shared" si="26561"/>
        <v>1</v>
      </c>
      <c r="BB1426" s="48">
        <f t="shared" si="26561"/>
        <v>1</v>
      </c>
      <c r="BC1426" s="48"/>
      <c r="BE1426" t="s">
        <v>187</v>
      </c>
      <c r="BP1426">
        <f>BF1415*X1426</f>
        <v>0</v>
      </c>
      <c r="BQ1426">
        <f t="shared" ref="BQ1426" si="26698">BG1415*Y1426</f>
        <v>5.6611057667085758</v>
      </c>
      <c r="BR1426">
        <f t="shared" ref="BR1426" si="26699">BH1415*Z1426</f>
        <v>37.740705111390511</v>
      </c>
      <c r="BS1426">
        <f t="shared" ref="BS1426" si="26700">BI1415*AA1426</f>
        <v>94.351762778476257</v>
      </c>
      <c r="BT1426">
        <f t="shared" ref="BT1426" si="26701">BJ1415*AB1426</f>
        <v>188.70352555695251</v>
      </c>
      <c r="BU1426">
        <f t="shared" ref="BU1426" si="26702">BK1415*AC1426</f>
        <v>405.87683240262021</v>
      </c>
      <c r="BV1426">
        <f t="shared" ref="BV1426" si="26703">BL1415*AD1426</f>
        <v>527.74715628202887</v>
      </c>
      <c r="BW1426">
        <f t="shared" ref="BW1426" si="26704">BM1415*AE1426</f>
        <v>612.84635655009788</v>
      </c>
      <c r="BX1426">
        <f t="shared" ref="BX1426" si="26705">BN1415*AF1426</f>
        <v>670.5482390627659</v>
      </c>
      <c r="BY1426">
        <f t="shared" ref="BY1426" si="26706">BO1415*AG1426</f>
        <v>708.59255056839038</v>
      </c>
      <c r="BZ1426">
        <f t="shared" ref="BZ1426" si="26707">BP1415*AH1426</f>
        <v>732.62483171818542</v>
      </c>
      <c r="CA1426">
        <f t="shared" ref="CA1426" si="26708">BQ1415*AI1426</f>
        <v>0</v>
      </c>
      <c r="CB1426">
        <f t="shared" ref="CB1426" si="26709">BR1415*AJ1426</f>
        <v>0</v>
      </c>
      <c r="CC1426">
        <f t="shared" ref="CC1426" si="26710">BS1415*AK1426</f>
        <v>0</v>
      </c>
      <c r="CD1426">
        <f t="shared" ref="CD1426" si="26711">BT1415*AL1426</f>
        <v>0</v>
      </c>
      <c r="CE1426">
        <f t="shared" ref="CE1426" si="26712">BU1415*AM1426</f>
        <v>0</v>
      </c>
      <c r="CF1426">
        <f t="shared" ref="CF1426" si="26713">BV1415*AN1426</f>
        <v>0</v>
      </c>
      <c r="CG1426">
        <f t="shared" ref="CG1426" si="26714">BW1415*AO1426</f>
        <v>0</v>
      </c>
      <c r="CH1426">
        <f t="shared" ref="CH1426" si="26715">BX1415*AP1426</f>
        <v>0</v>
      </c>
      <c r="CI1426">
        <f t="shared" ref="CI1426" si="26716">BY1415*AQ1426</f>
        <v>0</v>
      </c>
      <c r="CJ1426">
        <f t="shared" ref="CJ1426" si="26717">BZ1415*AR1426</f>
        <v>0</v>
      </c>
      <c r="CK1426">
        <f t="shared" ref="CK1426" si="26718">CA1415*AS1426</f>
        <v>0</v>
      </c>
      <c r="CL1426">
        <f t="shared" ref="CL1426" si="26719">CB1415*AT1426</f>
        <v>0</v>
      </c>
      <c r="CM1426">
        <f t="shared" ref="CM1426" si="26720">CC1415*AU1426</f>
        <v>0</v>
      </c>
      <c r="CN1426">
        <f t="shared" ref="CN1426" si="26721">CD1415*AV1426</f>
        <v>0</v>
      </c>
      <c r="CO1426">
        <f t="shared" ref="CO1426" si="26722">CE1415*AW1426</f>
        <v>0</v>
      </c>
      <c r="CP1426">
        <f t="shared" ref="CP1426" si="26723">CF1415*AX1426</f>
        <v>0</v>
      </c>
      <c r="CQ1426">
        <f t="shared" ref="CQ1426" si="26724">CG1415*AY1426</f>
        <v>0</v>
      </c>
      <c r="CR1426">
        <f t="shared" ref="CR1426" si="26725">CH1415*AZ1426</f>
        <v>0</v>
      </c>
      <c r="CS1426">
        <f t="shared" ref="CS1426" si="26726">CI1415*BA1426</f>
        <v>0</v>
      </c>
      <c r="CT1426">
        <f t="shared" ref="CT1426" si="26727">CJ1415*BB1426</f>
        <v>0</v>
      </c>
    </row>
    <row r="1427" spans="6:98" x14ac:dyDescent="0.3">
      <c r="F1427" s="91">
        <f t="shared" ref="F1427:H1427" si="26728">F1426</f>
        <v>50</v>
      </c>
      <c r="G1427" s="91">
        <f t="shared" si="26728"/>
        <v>50</v>
      </c>
      <c r="H1427" s="4">
        <f t="shared" si="26728"/>
        <v>1</v>
      </c>
      <c r="I1427">
        <v>55</v>
      </c>
      <c r="J1427" s="48">
        <f t="shared" si="26368"/>
        <v>0</v>
      </c>
      <c r="K1427" s="48">
        <f t="shared" si="26632"/>
        <v>0</v>
      </c>
      <c r="L1427" s="98">
        <f t="shared" si="26370"/>
        <v>0</v>
      </c>
      <c r="M1427" s="48"/>
      <c r="N1427" s="48"/>
      <c r="O1427" s="48"/>
      <c r="P1427" s="48"/>
      <c r="Q1427" s="48"/>
      <c r="R1427" s="48"/>
      <c r="S1427" s="48"/>
      <c r="T1427" s="48"/>
      <c r="U1427" s="48"/>
      <c r="V1427" s="48"/>
      <c r="W1427" s="48"/>
      <c r="X1427" s="48"/>
      <c r="Y1427" s="48">
        <f>$J1427+$K1427+$L1427</f>
        <v>0</v>
      </c>
      <c r="Z1427" s="48">
        <f t="shared" si="26597"/>
        <v>0</v>
      </c>
      <c r="AA1427" s="48">
        <f t="shared" si="26597"/>
        <v>0</v>
      </c>
      <c r="AB1427" s="48">
        <f t="shared" si="26597"/>
        <v>0</v>
      </c>
      <c r="AC1427" s="48">
        <f t="shared" si="26597"/>
        <v>0</v>
      </c>
      <c r="AD1427" s="48">
        <f t="shared" si="26597"/>
        <v>0</v>
      </c>
      <c r="AE1427" s="48">
        <f t="shared" si="26597"/>
        <v>0</v>
      </c>
      <c r="AF1427" s="48">
        <f t="shared" si="26597"/>
        <v>0</v>
      </c>
      <c r="AG1427" s="48">
        <f t="shared" si="26597"/>
        <v>0</v>
      </c>
      <c r="AH1427" s="48">
        <f t="shared" si="26597"/>
        <v>0</v>
      </c>
      <c r="AI1427" s="48">
        <f t="shared" si="26597"/>
        <v>0</v>
      </c>
      <c r="AJ1427" s="48">
        <f t="shared" si="26597"/>
        <v>0</v>
      </c>
      <c r="AK1427" s="48">
        <f t="shared" si="26597"/>
        <v>0</v>
      </c>
      <c r="AL1427" s="48">
        <f t="shared" si="26597"/>
        <v>0</v>
      </c>
      <c r="AM1427" s="48">
        <f t="shared" si="26597"/>
        <v>0</v>
      </c>
      <c r="AN1427" s="48">
        <f t="shared" si="26597"/>
        <v>0</v>
      </c>
      <c r="AO1427" s="48">
        <f t="shared" si="26597"/>
        <v>0</v>
      </c>
      <c r="AP1427" s="48">
        <f t="shared" si="26597"/>
        <v>0</v>
      </c>
      <c r="AQ1427" s="48">
        <f t="shared" si="26597"/>
        <v>0</v>
      </c>
      <c r="AR1427" s="48">
        <f t="shared" si="26597"/>
        <v>0</v>
      </c>
      <c r="AS1427" s="48">
        <f t="shared" si="26597"/>
        <v>0</v>
      </c>
      <c r="AT1427" s="48">
        <f t="shared" si="26597"/>
        <v>0</v>
      </c>
      <c r="AU1427" s="48">
        <f t="shared" si="26597"/>
        <v>0</v>
      </c>
      <c r="AV1427" s="48">
        <f t="shared" si="26597"/>
        <v>0</v>
      </c>
      <c r="AW1427" s="48">
        <f t="shared" si="26597"/>
        <v>0</v>
      </c>
      <c r="AX1427" s="48">
        <f t="shared" si="26597"/>
        <v>0</v>
      </c>
      <c r="AY1427" s="48">
        <f t="shared" si="26561"/>
        <v>0</v>
      </c>
      <c r="AZ1427" s="48">
        <f t="shared" si="26561"/>
        <v>0</v>
      </c>
      <c r="BA1427" s="48">
        <f t="shared" si="26561"/>
        <v>0</v>
      </c>
      <c r="BB1427" s="48">
        <f t="shared" si="26561"/>
        <v>0</v>
      </c>
      <c r="BC1427" s="48"/>
      <c r="BE1427" t="s">
        <v>188</v>
      </c>
      <c r="BQ1427">
        <f>BF1415*Y1427</f>
        <v>0</v>
      </c>
      <c r="BR1427">
        <f t="shared" ref="BR1427" si="26729">BG1415*Z1427</f>
        <v>0</v>
      </c>
      <c r="BS1427">
        <f t="shared" ref="BS1427" si="26730">BH1415*AA1427</f>
        <v>0</v>
      </c>
      <c r="BT1427">
        <f t="shared" ref="BT1427" si="26731">BI1415*AB1427</f>
        <v>0</v>
      </c>
      <c r="BU1427">
        <f t="shared" ref="BU1427" si="26732">BJ1415*AC1427</f>
        <v>0</v>
      </c>
      <c r="BV1427">
        <f t="shared" ref="BV1427" si="26733">BK1415*AD1427</f>
        <v>0</v>
      </c>
      <c r="BW1427">
        <f t="shared" ref="BW1427" si="26734">BL1415*AE1427</f>
        <v>0</v>
      </c>
      <c r="BX1427">
        <f t="shared" ref="BX1427" si="26735">BM1415*AF1427</f>
        <v>0</v>
      </c>
      <c r="BY1427">
        <f t="shared" ref="BY1427" si="26736">BN1415*AG1427</f>
        <v>0</v>
      </c>
      <c r="BZ1427">
        <f t="shared" ref="BZ1427" si="26737">BO1415*AH1427</f>
        <v>0</v>
      </c>
      <c r="CA1427">
        <f t="shared" ref="CA1427" si="26738">BP1415*AI1427</f>
        <v>0</v>
      </c>
      <c r="CB1427">
        <f t="shared" ref="CB1427" si="26739">BQ1415*AJ1427</f>
        <v>0</v>
      </c>
      <c r="CC1427">
        <f t="shared" ref="CC1427" si="26740">BR1415*AK1427</f>
        <v>0</v>
      </c>
      <c r="CD1427">
        <f t="shared" ref="CD1427" si="26741">BS1415*AL1427</f>
        <v>0</v>
      </c>
      <c r="CE1427">
        <f t="shared" ref="CE1427" si="26742">BT1415*AM1427</f>
        <v>0</v>
      </c>
      <c r="CF1427">
        <f t="shared" ref="CF1427" si="26743">BU1415*AN1427</f>
        <v>0</v>
      </c>
      <c r="CG1427">
        <f t="shared" ref="CG1427" si="26744">BV1415*AO1427</f>
        <v>0</v>
      </c>
      <c r="CH1427">
        <f t="shared" ref="CH1427" si="26745">BW1415*AP1427</f>
        <v>0</v>
      </c>
      <c r="CI1427">
        <f t="shared" ref="CI1427" si="26746">BX1415*AQ1427</f>
        <v>0</v>
      </c>
      <c r="CJ1427">
        <f t="shared" ref="CJ1427" si="26747">BY1415*AR1427</f>
        <v>0</v>
      </c>
      <c r="CK1427">
        <f t="shared" ref="CK1427" si="26748">BZ1415*AS1427</f>
        <v>0</v>
      </c>
      <c r="CL1427">
        <f t="shared" ref="CL1427" si="26749">CA1415*AT1427</f>
        <v>0</v>
      </c>
      <c r="CM1427">
        <f t="shared" ref="CM1427" si="26750">CB1415*AU1427</f>
        <v>0</v>
      </c>
      <c r="CN1427">
        <f t="shared" ref="CN1427" si="26751">CC1415*AV1427</f>
        <v>0</v>
      </c>
      <c r="CO1427">
        <f t="shared" ref="CO1427" si="26752">CD1415*AW1427</f>
        <v>0</v>
      </c>
      <c r="CP1427">
        <f t="shared" ref="CP1427" si="26753">CE1415*AX1427</f>
        <v>0</v>
      </c>
      <c r="CQ1427">
        <f t="shared" ref="CQ1427" si="26754">CF1415*AY1427</f>
        <v>0</v>
      </c>
      <c r="CR1427">
        <f t="shared" ref="CR1427" si="26755">CG1415*AZ1427</f>
        <v>0</v>
      </c>
      <c r="CS1427">
        <f t="shared" ref="CS1427" si="26756">CH1415*BA1427</f>
        <v>0</v>
      </c>
      <c r="CT1427">
        <f t="shared" ref="CT1427" si="26757">CI1415*BB1427</f>
        <v>0</v>
      </c>
    </row>
    <row r="1428" spans="6:98" x14ac:dyDescent="0.3">
      <c r="F1428" s="91">
        <f t="shared" ref="F1428:H1428" si="26758">F1427</f>
        <v>50</v>
      </c>
      <c r="G1428" s="91">
        <f t="shared" si="26758"/>
        <v>50</v>
      </c>
      <c r="H1428" s="4">
        <f t="shared" si="26758"/>
        <v>1</v>
      </c>
      <c r="I1428">
        <v>60</v>
      </c>
      <c r="J1428" s="48">
        <f t="shared" si="26368"/>
        <v>0</v>
      </c>
      <c r="K1428" s="48">
        <f t="shared" si="26632"/>
        <v>0</v>
      </c>
      <c r="L1428" s="98">
        <f t="shared" si="26370"/>
        <v>0</v>
      </c>
      <c r="M1428" s="48"/>
      <c r="N1428" s="48"/>
      <c r="O1428" s="48"/>
      <c r="P1428" s="48"/>
      <c r="Q1428" s="48"/>
      <c r="R1428" s="48"/>
      <c r="S1428" s="48"/>
      <c r="T1428" s="48"/>
      <c r="U1428" s="48"/>
      <c r="V1428" s="48"/>
      <c r="W1428" s="48"/>
      <c r="X1428" s="48"/>
      <c r="Y1428" s="48"/>
      <c r="Z1428" s="48">
        <f>$J1428+$K1428+$L1428</f>
        <v>0</v>
      </c>
      <c r="AA1428" s="48">
        <f t="shared" si="26597"/>
        <v>0</v>
      </c>
      <c r="AB1428" s="48">
        <f t="shared" si="26597"/>
        <v>0</v>
      </c>
      <c r="AC1428" s="48">
        <f t="shared" si="26597"/>
        <v>0</v>
      </c>
      <c r="AD1428" s="48">
        <f t="shared" si="26597"/>
        <v>0</v>
      </c>
      <c r="AE1428" s="48">
        <f t="shared" si="26597"/>
        <v>0</v>
      </c>
      <c r="AF1428" s="48">
        <f t="shared" si="26597"/>
        <v>0</v>
      </c>
      <c r="AG1428" s="48">
        <f t="shared" si="26597"/>
        <v>0</v>
      </c>
      <c r="AH1428" s="48">
        <f t="shared" si="26597"/>
        <v>0</v>
      </c>
      <c r="AI1428" s="48">
        <f t="shared" si="26597"/>
        <v>0</v>
      </c>
      <c r="AJ1428" s="48">
        <f t="shared" si="26597"/>
        <v>0</v>
      </c>
      <c r="AK1428" s="48">
        <f t="shared" si="26597"/>
        <v>0</v>
      </c>
      <c r="AL1428" s="48">
        <f t="shared" si="26597"/>
        <v>0</v>
      </c>
      <c r="AM1428" s="48">
        <f t="shared" si="26597"/>
        <v>0</v>
      </c>
      <c r="AN1428" s="48">
        <f t="shared" si="26597"/>
        <v>0</v>
      </c>
      <c r="AO1428" s="48">
        <f t="shared" si="26597"/>
        <v>0</v>
      </c>
      <c r="AP1428" s="48">
        <f t="shared" si="26597"/>
        <v>0</v>
      </c>
      <c r="AQ1428" s="48">
        <f t="shared" si="26597"/>
        <v>0</v>
      </c>
      <c r="AR1428" s="48">
        <f t="shared" si="26597"/>
        <v>0</v>
      </c>
      <c r="AS1428" s="48">
        <f t="shared" si="26597"/>
        <v>0</v>
      </c>
      <c r="AT1428" s="48">
        <f t="shared" si="26597"/>
        <v>0</v>
      </c>
      <c r="AU1428" s="48">
        <f t="shared" si="26597"/>
        <v>0</v>
      </c>
      <c r="AV1428" s="48">
        <f t="shared" si="26597"/>
        <v>0</v>
      </c>
      <c r="AW1428" s="48">
        <f t="shared" si="26597"/>
        <v>0</v>
      </c>
      <c r="AX1428" s="48">
        <f t="shared" si="26597"/>
        <v>0</v>
      </c>
      <c r="AY1428" s="48">
        <f t="shared" si="26561"/>
        <v>0</v>
      </c>
      <c r="AZ1428" s="48">
        <f t="shared" si="26561"/>
        <v>0</v>
      </c>
      <c r="BA1428" s="48">
        <f t="shared" si="26561"/>
        <v>0</v>
      </c>
      <c r="BB1428" s="48">
        <f t="shared" si="26561"/>
        <v>0</v>
      </c>
      <c r="BC1428" s="48"/>
      <c r="BE1428" t="s">
        <v>189</v>
      </c>
      <c r="BR1428">
        <f>BF1415*Z1428</f>
        <v>0</v>
      </c>
      <c r="BS1428">
        <f t="shared" ref="BS1428" si="26759">BG1415*AA1428</f>
        <v>0</v>
      </c>
      <c r="BT1428">
        <f t="shared" ref="BT1428" si="26760">BH1415*AB1428</f>
        <v>0</v>
      </c>
      <c r="BU1428">
        <f t="shared" ref="BU1428" si="26761">BI1415*AC1428</f>
        <v>0</v>
      </c>
      <c r="BV1428">
        <f t="shared" ref="BV1428" si="26762">BJ1415*AD1428</f>
        <v>0</v>
      </c>
      <c r="BW1428">
        <f t="shared" ref="BW1428" si="26763">BK1415*AE1428</f>
        <v>0</v>
      </c>
      <c r="BX1428">
        <f t="shared" ref="BX1428" si="26764">BL1415*AF1428</f>
        <v>0</v>
      </c>
      <c r="BY1428">
        <f t="shared" ref="BY1428" si="26765">BM1415*AG1428</f>
        <v>0</v>
      </c>
      <c r="BZ1428">
        <f t="shared" ref="BZ1428" si="26766">BN1415*AH1428</f>
        <v>0</v>
      </c>
      <c r="CA1428">
        <f t="shared" ref="CA1428" si="26767">BO1415*AI1428</f>
        <v>0</v>
      </c>
      <c r="CB1428">
        <f t="shared" ref="CB1428" si="26768">BP1415*AJ1428</f>
        <v>0</v>
      </c>
      <c r="CC1428">
        <f t="shared" ref="CC1428" si="26769">BQ1415*AK1428</f>
        <v>0</v>
      </c>
      <c r="CD1428">
        <f t="shared" ref="CD1428" si="26770">BR1415*AL1428</f>
        <v>0</v>
      </c>
      <c r="CE1428">
        <f t="shared" ref="CE1428" si="26771">BS1415*AM1428</f>
        <v>0</v>
      </c>
      <c r="CF1428">
        <f t="shared" ref="CF1428" si="26772">BT1415*AN1428</f>
        <v>0</v>
      </c>
      <c r="CG1428">
        <f t="shared" ref="CG1428" si="26773">BU1415*AO1428</f>
        <v>0</v>
      </c>
      <c r="CH1428">
        <f t="shared" ref="CH1428" si="26774">BV1415*AP1428</f>
        <v>0</v>
      </c>
      <c r="CI1428">
        <f t="shared" ref="CI1428" si="26775">BW1415*AQ1428</f>
        <v>0</v>
      </c>
      <c r="CJ1428">
        <f t="shared" ref="CJ1428" si="26776">BX1415*AR1428</f>
        <v>0</v>
      </c>
      <c r="CK1428">
        <f t="shared" ref="CK1428" si="26777">BY1415*AS1428</f>
        <v>0</v>
      </c>
      <c r="CL1428">
        <f t="shared" ref="CL1428" si="26778">BZ1415*AT1428</f>
        <v>0</v>
      </c>
      <c r="CM1428">
        <f t="shared" ref="CM1428" si="26779">CA1415*AU1428</f>
        <v>0</v>
      </c>
      <c r="CN1428">
        <f t="shared" ref="CN1428" si="26780">CB1415*AV1428</f>
        <v>0</v>
      </c>
      <c r="CO1428">
        <f t="shared" ref="CO1428" si="26781">CC1415*AW1428</f>
        <v>0</v>
      </c>
      <c r="CP1428">
        <f t="shared" ref="CP1428" si="26782">CD1415*AX1428</f>
        <v>0</v>
      </c>
      <c r="CQ1428">
        <f t="shared" ref="CQ1428" si="26783">CE1415*AY1428</f>
        <v>0</v>
      </c>
      <c r="CR1428">
        <f t="shared" ref="CR1428" si="26784">CF1415*AZ1428</f>
        <v>0</v>
      </c>
      <c r="CS1428">
        <f t="shared" ref="CS1428" si="26785">CG1415*BA1428</f>
        <v>0</v>
      </c>
      <c r="CT1428">
        <f t="shared" ref="CT1428" si="26786">CH1415*BB1428</f>
        <v>0</v>
      </c>
    </row>
    <row r="1429" spans="6:98" x14ac:dyDescent="0.3">
      <c r="F1429" s="91">
        <f t="shared" ref="F1429:H1429" si="26787">F1428</f>
        <v>50</v>
      </c>
      <c r="G1429" s="91">
        <f t="shared" si="26787"/>
        <v>50</v>
      </c>
      <c r="H1429" s="4">
        <f t="shared" si="26787"/>
        <v>1</v>
      </c>
      <c r="I1429">
        <v>65</v>
      </c>
      <c r="J1429" s="48">
        <f t="shared" si="26368"/>
        <v>0</v>
      </c>
      <c r="K1429" s="48">
        <f t="shared" si="26632"/>
        <v>0</v>
      </c>
      <c r="L1429" s="98">
        <f t="shared" si="26370"/>
        <v>0</v>
      </c>
      <c r="M1429" s="48"/>
      <c r="N1429" s="48"/>
      <c r="O1429" s="48"/>
      <c r="P1429" s="48"/>
      <c r="Q1429" s="48"/>
      <c r="R1429" s="48"/>
      <c r="S1429" s="48"/>
      <c r="T1429" s="48"/>
      <c r="U1429" s="48"/>
      <c r="V1429" s="48"/>
      <c r="W1429" s="48"/>
      <c r="X1429" s="48"/>
      <c r="Y1429" s="48"/>
      <c r="Z1429" s="48"/>
      <c r="AA1429" s="48">
        <f>$J1429+$K1429+$L1429</f>
        <v>0</v>
      </c>
      <c r="AB1429" s="48">
        <f t="shared" si="26597"/>
        <v>0</v>
      </c>
      <c r="AC1429" s="48">
        <f t="shared" si="26597"/>
        <v>0</v>
      </c>
      <c r="AD1429" s="48">
        <f t="shared" si="26597"/>
        <v>0</v>
      </c>
      <c r="AE1429" s="48">
        <f t="shared" si="26597"/>
        <v>0</v>
      </c>
      <c r="AF1429" s="48">
        <f t="shared" si="26597"/>
        <v>0</v>
      </c>
      <c r="AG1429" s="48">
        <f t="shared" si="26597"/>
        <v>0</v>
      </c>
      <c r="AH1429" s="48">
        <f t="shared" si="26597"/>
        <v>0</v>
      </c>
      <c r="AI1429" s="48">
        <f t="shared" si="26597"/>
        <v>0</v>
      </c>
      <c r="AJ1429" s="48">
        <f t="shared" si="26597"/>
        <v>0</v>
      </c>
      <c r="AK1429" s="48">
        <f t="shared" si="26597"/>
        <v>0</v>
      </c>
      <c r="AL1429" s="48">
        <f t="shared" si="26597"/>
        <v>0</v>
      </c>
      <c r="AM1429" s="48">
        <f t="shared" si="26597"/>
        <v>0</v>
      </c>
      <c r="AN1429" s="48">
        <f t="shared" si="26597"/>
        <v>0</v>
      </c>
      <c r="AO1429" s="48">
        <f t="shared" si="26597"/>
        <v>0</v>
      </c>
      <c r="AP1429" s="48">
        <f t="shared" si="26597"/>
        <v>0</v>
      </c>
      <c r="AQ1429" s="48">
        <f t="shared" si="26597"/>
        <v>0</v>
      </c>
      <c r="AR1429" s="48">
        <f t="shared" si="26597"/>
        <v>0</v>
      </c>
      <c r="AS1429" s="48">
        <f t="shared" si="26597"/>
        <v>0</v>
      </c>
      <c r="AT1429" s="48">
        <f t="shared" si="26597"/>
        <v>0</v>
      </c>
      <c r="AU1429" s="48">
        <f t="shared" si="26597"/>
        <v>0</v>
      </c>
      <c r="AV1429" s="48">
        <f t="shared" si="26597"/>
        <v>0</v>
      </c>
      <c r="AW1429" s="48">
        <f t="shared" si="26597"/>
        <v>0</v>
      </c>
      <c r="AX1429" s="48">
        <f t="shared" si="26597"/>
        <v>0</v>
      </c>
      <c r="AY1429" s="48">
        <f t="shared" si="26561"/>
        <v>0</v>
      </c>
      <c r="AZ1429" s="48">
        <f t="shared" si="26561"/>
        <v>0</v>
      </c>
      <c r="BA1429" s="48">
        <f t="shared" si="26561"/>
        <v>0</v>
      </c>
      <c r="BB1429" s="48">
        <f t="shared" si="26561"/>
        <v>0</v>
      </c>
      <c r="BC1429" s="48"/>
      <c r="BE1429" t="s">
        <v>190</v>
      </c>
      <c r="BS1429">
        <f>BF1415*AA1429</f>
        <v>0</v>
      </c>
      <c r="BT1429">
        <f t="shared" ref="BT1429" si="26788">BG1415*AB1429</f>
        <v>0</v>
      </c>
      <c r="BU1429">
        <f t="shared" ref="BU1429" si="26789">BH1415*AC1429</f>
        <v>0</v>
      </c>
      <c r="BV1429">
        <f t="shared" ref="BV1429" si="26790">BI1415*AD1429</f>
        <v>0</v>
      </c>
      <c r="BW1429">
        <f t="shared" ref="BW1429" si="26791">BJ1415*AE1429</f>
        <v>0</v>
      </c>
      <c r="BX1429">
        <f t="shared" ref="BX1429" si="26792">BK1415*AF1429</f>
        <v>0</v>
      </c>
      <c r="BY1429">
        <f t="shared" ref="BY1429" si="26793">BL1415*AG1429</f>
        <v>0</v>
      </c>
      <c r="BZ1429">
        <f t="shared" ref="BZ1429" si="26794">BM1415*AH1429</f>
        <v>0</v>
      </c>
      <c r="CA1429">
        <f t="shared" ref="CA1429" si="26795">BN1415*AI1429</f>
        <v>0</v>
      </c>
      <c r="CB1429">
        <f t="shared" ref="CB1429" si="26796">BO1415*AJ1429</f>
        <v>0</v>
      </c>
      <c r="CC1429">
        <f t="shared" ref="CC1429" si="26797">BP1415*AK1429</f>
        <v>0</v>
      </c>
      <c r="CD1429">
        <f t="shared" ref="CD1429" si="26798">BQ1415*AL1429</f>
        <v>0</v>
      </c>
      <c r="CE1429">
        <f t="shared" ref="CE1429" si="26799">BR1415*AM1429</f>
        <v>0</v>
      </c>
      <c r="CF1429">
        <f t="shared" ref="CF1429" si="26800">BS1415*AN1429</f>
        <v>0</v>
      </c>
      <c r="CG1429">
        <f t="shared" ref="CG1429" si="26801">BT1415*AO1429</f>
        <v>0</v>
      </c>
      <c r="CH1429">
        <f t="shared" ref="CH1429" si="26802">BU1415*AP1429</f>
        <v>0</v>
      </c>
      <c r="CI1429">
        <f t="shared" ref="CI1429" si="26803">BV1415*AQ1429</f>
        <v>0</v>
      </c>
      <c r="CJ1429">
        <f t="shared" ref="CJ1429" si="26804">BW1415*AR1429</f>
        <v>0</v>
      </c>
      <c r="CK1429">
        <f t="shared" ref="CK1429" si="26805">BX1415*AS1429</f>
        <v>0</v>
      </c>
      <c r="CL1429">
        <f t="shared" ref="CL1429" si="26806">BY1415*AT1429</f>
        <v>0</v>
      </c>
      <c r="CM1429">
        <f t="shared" ref="CM1429" si="26807">BZ1415*AU1429</f>
        <v>0</v>
      </c>
      <c r="CN1429">
        <f t="shared" ref="CN1429" si="26808">CA1415*AV1429</f>
        <v>0</v>
      </c>
      <c r="CO1429">
        <f t="shared" ref="CO1429" si="26809">CB1415*AW1429</f>
        <v>0</v>
      </c>
      <c r="CP1429">
        <f t="shared" ref="CP1429" si="26810">CC1415*AX1429</f>
        <v>0</v>
      </c>
      <c r="CQ1429">
        <f t="shared" ref="CQ1429" si="26811">CD1415*AY1429</f>
        <v>0</v>
      </c>
      <c r="CR1429">
        <f t="shared" ref="CR1429" si="26812">CE1415*AZ1429</f>
        <v>0</v>
      </c>
      <c r="CS1429">
        <f t="shared" ref="CS1429" si="26813">CF1415*BA1429</f>
        <v>0</v>
      </c>
      <c r="CT1429">
        <f t="shared" ref="CT1429" si="26814">CG1415*BB1429</f>
        <v>0</v>
      </c>
    </row>
    <row r="1430" spans="6:98" x14ac:dyDescent="0.3">
      <c r="F1430" s="91">
        <f t="shared" ref="F1430:H1430" si="26815">F1429</f>
        <v>50</v>
      </c>
      <c r="G1430" s="91">
        <f t="shared" si="26815"/>
        <v>50</v>
      </c>
      <c r="H1430" s="4">
        <f t="shared" si="26815"/>
        <v>1</v>
      </c>
      <c r="I1430">
        <v>70</v>
      </c>
      <c r="J1430" s="48">
        <f t="shared" si="26368"/>
        <v>0</v>
      </c>
      <c r="K1430" s="48">
        <f t="shared" si="26632"/>
        <v>0</v>
      </c>
      <c r="L1430" s="98">
        <f t="shared" si="26370"/>
        <v>0</v>
      </c>
      <c r="M1430" s="48"/>
      <c r="N1430" s="48"/>
      <c r="O1430" s="48"/>
      <c r="P1430" s="48"/>
      <c r="Q1430" s="48"/>
      <c r="R1430" s="48"/>
      <c r="S1430" s="48"/>
      <c r="T1430" s="48"/>
      <c r="U1430" s="48"/>
      <c r="V1430" s="48"/>
      <c r="W1430" s="48"/>
      <c r="X1430" s="48"/>
      <c r="Y1430" s="48"/>
      <c r="Z1430" s="48"/>
      <c r="AA1430" s="48"/>
      <c r="AB1430" s="48">
        <f>$J1430+$K1430+$L1430</f>
        <v>0</v>
      </c>
      <c r="AC1430" s="48">
        <f t="shared" si="26597"/>
        <v>0</v>
      </c>
      <c r="AD1430" s="48">
        <f t="shared" si="26597"/>
        <v>0</v>
      </c>
      <c r="AE1430" s="48">
        <f t="shared" si="26597"/>
        <v>0</v>
      </c>
      <c r="AF1430" s="48">
        <f t="shared" si="26597"/>
        <v>0</v>
      </c>
      <c r="AG1430" s="48">
        <f t="shared" si="26597"/>
        <v>0</v>
      </c>
      <c r="AH1430" s="48">
        <f t="shared" si="26597"/>
        <v>0</v>
      </c>
      <c r="AI1430" s="48">
        <f t="shared" si="26597"/>
        <v>0</v>
      </c>
      <c r="AJ1430" s="48">
        <f t="shared" si="26597"/>
        <v>0</v>
      </c>
      <c r="AK1430" s="48">
        <f t="shared" si="26597"/>
        <v>0</v>
      </c>
      <c r="AL1430" s="48">
        <f t="shared" si="26597"/>
        <v>0</v>
      </c>
      <c r="AM1430" s="48">
        <f t="shared" si="26597"/>
        <v>0</v>
      </c>
      <c r="AN1430" s="48">
        <f t="shared" si="26597"/>
        <v>0</v>
      </c>
      <c r="AO1430" s="48">
        <f t="shared" si="26597"/>
        <v>0</v>
      </c>
      <c r="AP1430" s="48">
        <f t="shared" si="26597"/>
        <v>0</v>
      </c>
      <c r="AQ1430" s="48">
        <f t="shared" si="26597"/>
        <v>0</v>
      </c>
      <c r="AR1430" s="48">
        <f t="shared" si="26597"/>
        <v>0</v>
      </c>
      <c r="AS1430" s="48">
        <f t="shared" si="26597"/>
        <v>0</v>
      </c>
      <c r="AT1430" s="48">
        <f t="shared" si="26597"/>
        <v>0</v>
      </c>
      <c r="AU1430" s="48">
        <f t="shared" si="26597"/>
        <v>0</v>
      </c>
      <c r="AV1430" s="48">
        <f t="shared" si="26597"/>
        <v>0</v>
      </c>
      <c r="AW1430" s="48">
        <f t="shared" si="26597"/>
        <v>0</v>
      </c>
      <c r="AX1430" s="48">
        <f t="shared" si="26597"/>
        <v>0</v>
      </c>
      <c r="AY1430" s="48">
        <f t="shared" si="26561"/>
        <v>0</v>
      </c>
      <c r="AZ1430" s="48">
        <f t="shared" si="26561"/>
        <v>0</v>
      </c>
      <c r="BA1430" s="48">
        <f t="shared" si="26561"/>
        <v>0</v>
      </c>
      <c r="BB1430" s="48">
        <f t="shared" si="26561"/>
        <v>0</v>
      </c>
      <c r="BC1430" s="48"/>
      <c r="BE1430" t="s">
        <v>191</v>
      </c>
      <c r="BT1430">
        <f>BF1415*AB1430</f>
        <v>0</v>
      </c>
      <c r="BU1430">
        <f t="shared" ref="BU1430" si="26816">BG1415*AC1430</f>
        <v>0</v>
      </c>
      <c r="BV1430">
        <f t="shared" ref="BV1430" si="26817">BH1415*AD1430</f>
        <v>0</v>
      </c>
      <c r="BW1430">
        <f t="shared" ref="BW1430" si="26818">BI1415*AE1430</f>
        <v>0</v>
      </c>
      <c r="BX1430">
        <f t="shared" ref="BX1430" si="26819">BJ1415*AF1430</f>
        <v>0</v>
      </c>
      <c r="BY1430">
        <f t="shared" ref="BY1430" si="26820">BK1415*AG1430</f>
        <v>0</v>
      </c>
      <c r="BZ1430">
        <f t="shared" ref="BZ1430" si="26821">BL1415*AH1430</f>
        <v>0</v>
      </c>
      <c r="CA1430">
        <f t="shared" ref="CA1430" si="26822">BM1415*AI1430</f>
        <v>0</v>
      </c>
      <c r="CB1430">
        <f t="shared" ref="CB1430" si="26823">BN1415*AJ1430</f>
        <v>0</v>
      </c>
      <c r="CC1430">
        <f t="shared" ref="CC1430" si="26824">BO1415*AK1430</f>
        <v>0</v>
      </c>
      <c r="CD1430">
        <f t="shared" ref="CD1430" si="26825">BP1415*AL1430</f>
        <v>0</v>
      </c>
      <c r="CE1430">
        <f t="shared" ref="CE1430" si="26826">BQ1415*AM1430</f>
        <v>0</v>
      </c>
      <c r="CF1430">
        <f t="shared" ref="CF1430" si="26827">BR1415*AN1430</f>
        <v>0</v>
      </c>
      <c r="CG1430">
        <f t="shared" ref="CG1430" si="26828">BS1415*AO1430</f>
        <v>0</v>
      </c>
      <c r="CH1430">
        <f t="shared" ref="CH1430" si="26829">BT1415*AP1430</f>
        <v>0</v>
      </c>
      <c r="CI1430">
        <f t="shared" ref="CI1430" si="26830">BU1415*AQ1430</f>
        <v>0</v>
      </c>
      <c r="CJ1430">
        <f t="shared" ref="CJ1430" si="26831">BV1415*AR1430</f>
        <v>0</v>
      </c>
      <c r="CK1430">
        <f t="shared" ref="CK1430" si="26832">BW1415*AS1430</f>
        <v>0</v>
      </c>
      <c r="CL1430">
        <f t="shared" ref="CL1430" si="26833">BX1415*AT1430</f>
        <v>0</v>
      </c>
      <c r="CM1430">
        <f t="shared" ref="CM1430" si="26834">BY1415*AU1430</f>
        <v>0</v>
      </c>
      <c r="CN1430">
        <f t="shared" ref="CN1430" si="26835">BZ1415*AV1430</f>
        <v>0</v>
      </c>
      <c r="CO1430">
        <f t="shared" ref="CO1430" si="26836">CA1415*AW1430</f>
        <v>0</v>
      </c>
      <c r="CP1430">
        <f t="shared" ref="CP1430" si="26837">CB1415*AX1430</f>
        <v>0</v>
      </c>
      <c r="CQ1430">
        <f t="shared" ref="CQ1430" si="26838">CC1415*AY1430</f>
        <v>0</v>
      </c>
      <c r="CR1430">
        <f t="shared" ref="CR1430" si="26839">CD1415*AZ1430</f>
        <v>0</v>
      </c>
      <c r="CS1430">
        <f t="shared" ref="CS1430" si="26840">CE1415*BA1430</f>
        <v>0</v>
      </c>
      <c r="CT1430">
        <f t="shared" ref="CT1430" si="26841">CF1415*BB1430</f>
        <v>0</v>
      </c>
    </row>
    <row r="1431" spans="6:98" x14ac:dyDescent="0.3">
      <c r="F1431" s="91">
        <f t="shared" ref="F1431:H1431" si="26842">F1430</f>
        <v>50</v>
      </c>
      <c r="G1431" s="91">
        <f t="shared" si="26842"/>
        <v>50</v>
      </c>
      <c r="H1431" s="4">
        <f t="shared" si="26842"/>
        <v>1</v>
      </c>
      <c r="I1431">
        <v>75</v>
      </c>
      <c r="J1431" s="48">
        <f t="shared" si="26368"/>
        <v>0</v>
      </c>
      <c r="K1431" s="48">
        <f t="shared" si="26632"/>
        <v>0</v>
      </c>
      <c r="L1431" s="98">
        <f t="shared" si="26370"/>
        <v>0</v>
      </c>
      <c r="M1431" s="48"/>
      <c r="N1431" s="48"/>
      <c r="O1431" s="48"/>
      <c r="P1431" s="48"/>
      <c r="Q1431" s="48"/>
      <c r="R1431" s="48"/>
      <c r="S1431" s="48"/>
      <c r="T1431" s="48"/>
      <c r="U1431" s="48"/>
      <c r="V1431" s="48"/>
      <c r="W1431" s="48"/>
      <c r="X1431" s="48"/>
      <c r="Y1431" s="48"/>
      <c r="Z1431" s="48"/>
      <c r="AA1431" s="48"/>
      <c r="AB1431" s="48"/>
      <c r="AC1431" s="48">
        <f>$J1431+$K1431+$L1431</f>
        <v>0</v>
      </c>
      <c r="AD1431" s="48">
        <f t="shared" si="26597"/>
        <v>0</v>
      </c>
      <c r="AE1431" s="48">
        <f t="shared" si="26597"/>
        <v>0</v>
      </c>
      <c r="AF1431" s="48">
        <f t="shared" si="26597"/>
        <v>0</v>
      </c>
      <c r="AG1431" s="48">
        <f t="shared" si="26597"/>
        <v>0</v>
      </c>
      <c r="AH1431" s="48">
        <f t="shared" si="26597"/>
        <v>0</v>
      </c>
      <c r="AI1431" s="48">
        <f t="shared" si="26597"/>
        <v>0</v>
      </c>
      <c r="AJ1431" s="48">
        <f t="shared" si="26597"/>
        <v>0</v>
      </c>
      <c r="AK1431" s="48">
        <f t="shared" si="26597"/>
        <v>0</v>
      </c>
      <c r="AL1431" s="48">
        <f t="shared" si="26597"/>
        <v>0</v>
      </c>
      <c r="AM1431" s="48">
        <f t="shared" si="26597"/>
        <v>0</v>
      </c>
      <c r="AN1431" s="48">
        <f t="shared" si="26597"/>
        <v>0</v>
      </c>
      <c r="AO1431" s="48">
        <f t="shared" si="26597"/>
        <v>0</v>
      </c>
      <c r="AP1431" s="48">
        <f t="shared" si="26597"/>
        <v>0</v>
      </c>
      <c r="AQ1431" s="48">
        <f t="shared" si="26597"/>
        <v>0</v>
      </c>
      <c r="AR1431" s="48">
        <f t="shared" si="26597"/>
        <v>0</v>
      </c>
      <c r="AS1431" s="48">
        <f t="shared" si="26597"/>
        <v>0</v>
      </c>
      <c r="AT1431" s="48">
        <f t="shared" si="26597"/>
        <v>0</v>
      </c>
      <c r="AU1431" s="48">
        <f t="shared" si="26597"/>
        <v>0</v>
      </c>
      <c r="AV1431" s="48">
        <f t="shared" si="26597"/>
        <v>0</v>
      </c>
      <c r="AW1431" s="48">
        <f t="shared" si="26597"/>
        <v>0</v>
      </c>
      <c r="AX1431" s="48">
        <f t="shared" si="26597"/>
        <v>0</v>
      </c>
      <c r="AY1431" s="48">
        <f t="shared" si="26561"/>
        <v>0</v>
      </c>
      <c r="AZ1431" s="48">
        <f t="shared" si="26561"/>
        <v>0</v>
      </c>
      <c r="BA1431" s="48">
        <f t="shared" si="26561"/>
        <v>0</v>
      </c>
      <c r="BB1431" s="48">
        <f t="shared" si="26561"/>
        <v>0</v>
      </c>
      <c r="BC1431" s="48"/>
      <c r="BE1431" t="s">
        <v>192</v>
      </c>
      <c r="BU1431">
        <f>BF1415*AC1431</f>
        <v>0</v>
      </c>
      <c r="BV1431">
        <f t="shared" ref="BV1431" si="26843">BG1415*AD1431</f>
        <v>0</v>
      </c>
      <c r="BW1431">
        <f t="shared" ref="BW1431" si="26844">BH1415*AE1431</f>
        <v>0</v>
      </c>
      <c r="BX1431">
        <f t="shared" ref="BX1431" si="26845">BI1415*AF1431</f>
        <v>0</v>
      </c>
      <c r="BY1431">
        <f t="shared" ref="BY1431" si="26846">BJ1415*AG1431</f>
        <v>0</v>
      </c>
      <c r="BZ1431">
        <f t="shared" ref="BZ1431" si="26847">BK1415*AH1431</f>
        <v>0</v>
      </c>
      <c r="CA1431">
        <f t="shared" ref="CA1431" si="26848">BL1415*AI1431</f>
        <v>0</v>
      </c>
      <c r="CB1431">
        <f t="shared" ref="CB1431" si="26849">BM1415*AJ1431</f>
        <v>0</v>
      </c>
      <c r="CC1431">
        <f t="shared" ref="CC1431" si="26850">BN1415*AK1431</f>
        <v>0</v>
      </c>
      <c r="CD1431">
        <f t="shared" ref="CD1431" si="26851">BO1415*AL1431</f>
        <v>0</v>
      </c>
      <c r="CE1431">
        <f t="shared" ref="CE1431" si="26852">BP1415*AM1431</f>
        <v>0</v>
      </c>
      <c r="CF1431">
        <f t="shared" ref="CF1431" si="26853">BQ1415*AN1431</f>
        <v>0</v>
      </c>
      <c r="CG1431">
        <f t="shared" ref="CG1431" si="26854">BR1415*AO1431</f>
        <v>0</v>
      </c>
      <c r="CH1431">
        <f t="shared" ref="CH1431" si="26855">BS1415*AP1431</f>
        <v>0</v>
      </c>
      <c r="CI1431">
        <f t="shared" ref="CI1431" si="26856">BT1415*AQ1431</f>
        <v>0</v>
      </c>
      <c r="CJ1431">
        <f t="shared" ref="CJ1431" si="26857">BU1415*AR1431</f>
        <v>0</v>
      </c>
      <c r="CK1431">
        <f t="shared" ref="CK1431" si="26858">BV1415*AS1431</f>
        <v>0</v>
      </c>
      <c r="CL1431">
        <f t="shared" ref="CL1431" si="26859">BW1415*AT1431</f>
        <v>0</v>
      </c>
      <c r="CM1431">
        <f t="shared" ref="CM1431" si="26860">BX1415*AU1431</f>
        <v>0</v>
      </c>
      <c r="CN1431">
        <f t="shared" ref="CN1431" si="26861">BY1415*AV1431</f>
        <v>0</v>
      </c>
      <c r="CO1431">
        <f t="shared" ref="CO1431" si="26862">BZ1415*AW1431</f>
        <v>0</v>
      </c>
      <c r="CP1431">
        <f t="shared" ref="CP1431" si="26863">CA1415*AX1431</f>
        <v>0</v>
      </c>
      <c r="CQ1431">
        <f t="shared" ref="CQ1431" si="26864">CB1415*AY1431</f>
        <v>0</v>
      </c>
      <c r="CR1431">
        <f t="shared" ref="CR1431" si="26865">CC1415*AZ1431</f>
        <v>0</v>
      </c>
      <c r="CS1431">
        <f t="shared" ref="CS1431" si="26866">CD1415*BA1431</f>
        <v>0</v>
      </c>
      <c r="CT1431">
        <f t="shared" ref="CT1431" si="26867">CE1415*BB1431</f>
        <v>0</v>
      </c>
    </row>
    <row r="1432" spans="6:98" x14ac:dyDescent="0.3">
      <c r="F1432" s="91">
        <f t="shared" ref="F1432:H1432" si="26868">F1431</f>
        <v>50</v>
      </c>
      <c r="G1432" s="91">
        <f t="shared" si="26868"/>
        <v>50</v>
      </c>
      <c r="H1432" s="4">
        <f t="shared" si="26868"/>
        <v>1</v>
      </c>
      <c r="I1432">
        <v>80</v>
      </c>
      <c r="J1432" s="48">
        <f t="shared" si="26368"/>
        <v>0</v>
      </c>
      <c r="K1432" s="48">
        <f t="shared" si="26632"/>
        <v>0</v>
      </c>
      <c r="L1432" s="98">
        <f t="shared" si="26370"/>
        <v>0</v>
      </c>
      <c r="M1432" s="48"/>
      <c r="N1432" s="48"/>
      <c r="O1432" s="48"/>
      <c r="P1432" s="48"/>
      <c r="Q1432" s="48"/>
      <c r="R1432" s="48"/>
      <c r="S1432" s="48"/>
      <c r="T1432" s="48"/>
      <c r="U1432" s="48"/>
      <c r="V1432" s="48"/>
      <c r="W1432" s="48"/>
      <c r="X1432" s="48"/>
      <c r="Y1432" s="48"/>
      <c r="Z1432" s="48"/>
      <c r="AA1432" s="48"/>
      <c r="AB1432" s="48"/>
      <c r="AC1432" s="48"/>
      <c r="AD1432" s="48">
        <f>$J1432+$K1432+$L1432</f>
        <v>0</v>
      </c>
      <c r="AE1432" s="48">
        <f t="shared" si="26597"/>
        <v>0</v>
      </c>
      <c r="AF1432" s="48">
        <f t="shared" si="26597"/>
        <v>0</v>
      </c>
      <c r="AG1432" s="48">
        <f t="shared" si="26597"/>
        <v>0</v>
      </c>
      <c r="AH1432" s="48">
        <f t="shared" si="26597"/>
        <v>0</v>
      </c>
      <c r="AI1432" s="48">
        <f t="shared" si="26597"/>
        <v>0</v>
      </c>
      <c r="AJ1432" s="48">
        <f t="shared" si="26597"/>
        <v>0</v>
      </c>
      <c r="AK1432" s="48">
        <f t="shared" si="26597"/>
        <v>0</v>
      </c>
      <c r="AL1432" s="48">
        <f t="shared" si="26597"/>
        <v>0</v>
      </c>
      <c r="AM1432" s="48">
        <f t="shared" si="26597"/>
        <v>0</v>
      </c>
      <c r="AN1432" s="48">
        <f t="shared" si="26597"/>
        <v>0</v>
      </c>
      <c r="AO1432" s="48">
        <f t="shared" si="26597"/>
        <v>0</v>
      </c>
      <c r="AP1432" s="48">
        <f t="shared" si="26597"/>
        <v>0</v>
      </c>
      <c r="AQ1432" s="48">
        <f t="shared" si="26597"/>
        <v>0</v>
      </c>
      <c r="AR1432" s="48">
        <f t="shared" si="26597"/>
        <v>0</v>
      </c>
      <c r="AS1432" s="48">
        <f t="shared" si="26597"/>
        <v>0</v>
      </c>
      <c r="AT1432" s="48">
        <f t="shared" si="26597"/>
        <v>0</v>
      </c>
      <c r="AU1432" s="48">
        <f t="shared" si="26597"/>
        <v>0</v>
      </c>
      <c r="AV1432" s="48">
        <f t="shared" si="26597"/>
        <v>0</v>
      </c>
      <c r="AW1432" s="48">
        <f t="shared" si="26597"/>
        <v>0</v>
      </c>
      <c r="AX1432" s="48">
        <f t="shared" si="26597"/>
        <v>0</v>
      </c>
      <c r="AY1432" s="48">
        <f t="shared" si="26561"/>
        <v>0</v>
      </c>
      <c r="AZ1432" s="48">
        <f t="shared" si="26561"/>
        <v>0</v>
      </c>
      <c r="BA1432" s="48">
        <f t="shared" si="26561"/>
        <v>0</v>
      </c>
      <c r="BB1432" s="48">
        <f t="shared" si="26561"/>
        <v>0</v>
      </c>
      <c r="BC1432" s="48"/>
      <c r="BE1432" t="s">
        <v>193</v>
      </c>
      <c r="BV1432">
        <f>BF1415*AD1432</f>
        <v>0</v>
      </c>
      <c r="BW1432">
        <f t="shared" ref="BW1432" si="26869">BG1415*AE1432</f>
        <v>0</v>
      </c>
      <c r="BX1432">
        <f t="shared" ref="BX1432" si="26870">BH1415*AF1432</f>
        <v>0</v>
      </c>
      <c r="BY1432">
        <f t="shared" ref="BY1432" si="26871">BI1415*AG1432</f>
        <v>0</v>
      </c>
      <c r="BZ1432">
        <f t="shared" ref="BZ1432" si="26872">BJ1415*AH1432</f>
        <v>0</v>
      </c>
      <c r="CA1432">
        <f t="shared" ref="CA1432" si="26873">BK1415*AI1432</f>
        <v>0</v>
      </c>
      <c r="CB1432">
        <f t="shared" ref="CB1432" si="26874">BL1415*AJ1432</f>
        <v>0</v>
      </c>
      <c r="CC1432">
        <f t="shared" ref="CC1432" si="26875">BM1415*AK1432</f>
        <v>0</v>
      </c>
      <c r="CD1432">
        <f t="shared" ref="CD1432" si="26876">BN1415*AL1432</f>
        <v>0</v>
      </c>
      <c r="CE1432">
        <f t="shared" ref="CE1432" si="26877">BO1415*AM1432</f>
        <v>0</v>
      </c>
      <c r="CF1432">
        <f t="shared" ref="CF1432" si="26878">BP1415*AN1432</f>
        <v>0</v>
      </c>
      <c r="CG1432">
        <f t="shared" ref="CG1432" si="26879">BQ1415*AO1432</f>
        <v>0</v>
      </c>
      <c r="CH1432">
        <f t="shared" ref="CH1432" si="26880">BR1415*AP1432</f>
        <v>0</v>
      </c>
      <c r="CI1432">
        <f t="shared" ref="CI1432" si="26881">BS1415*AQ1432</f>
        <v>0</v>
      </c>
      <c r="CJ1432">
        <f t="shared" ref="CJ1432" si="26882">BT1415*AR1432</f>
        <v>0</v>
      </c>
      <c r="CK1432">
        <f t="shared" ref="CK1432" si="26883">BU1415*AS1432</f>
        <v>0</v>
      </c>
      <c r="CL1432">
        <f t="shared" ref="CL1432" si="26884">BV1415*AT1432</f>
        <v>0</v>
      </c>
      <c r="CM1432">
        <f t="shared" ref="CM1432" si="26885">BW1415*AU1432</f>
        <v>0</v>
      </c>
      <c r="CN1432">
        <f t="shared" ref="CN1432" si="26886">BX1415*AV1432</f>
        <v>0</v>
      </c>
      <c r="CO1432">
        <f t="shared" ref="CO1432" si="26887">BY1415*AW1432</f>
        <v>0</v>
      </c>
      <c r="CP1432">
        <f t="shared" ref="CP1432" si="26888">BZ1415*AX1432</f>
        <v>0</v>
      </c>
      <c r="CQ1432">
        <f t="shared" ref="CQ1432" si="26889">CA1415*AY1432</f>
        <v>0</v>
      </c>
      <c r="CR1432">
        <f t="shared" ref="CR1432" si="26890">CB1415*AZ1432</f>
        <v>0</v>
      </c>
      <c r="CS1432">
        <f t="shared" ref="CS1432" si="26891">CC1415*BA1432</f>
        <v>0</v>
      </c>
      <c r="CT1432">
        <f t="shared" ref="CT1432" si="26892">CD1415*BB1432</f>
        <v>0</v>
      </c>
    </row>
    <row r="1433" spans="6:98" x14ac:dyDescent="0.3">
      <c r="F1433" s="91">
        <f t="shared" ref="F1433:H1433" si="26893">F1432</f>
        <v>50</v>
      </c>
      <c r="G1433" s="91">
        <f t="shared" si="26893"/>
        <v>50</v>
      </c>
      <c r="H1433" s="4">
        <f t="shared" si="26893"/>
        <v>1</v>
      </c>
      <c r="I1433">
        <v>85</v>
      </c>
      <c r="J1433" s="48">
        <f t="shared" si="26368"/>
        <v>0</v>
      </c>
      <c r="K1433" s="48">
        <f t="shared" si="26632"/>
        <v>0</v>
      </c>
      <c r="L1433" s="98">
        <f t="shared" si="26370"/>
        <v>0</v>
      </c>
      <c r="M1433" s="48"/>
      <c r="N1433" s="48"/>
      <c r="O1433" s="48"/>
      <c r="P1433" s="48"/>
      <c r="Q1433" s="48"/>
      <c r="R1433" s="48"/>
      <c r="S1433" s="48"/>
      <c r="T1433" s="48"/>
      <c r="U1433" s="48"/>
      <c r="V1433" s="48"/>
      <c r="W1433" s="48"/>
      <c r="X1433" s="48"/>
      <c r="Y1433" s="48"/>
      <c r="Z1433" s="48"/>
      <c r="AA1433" s="48"/>
      <c r="AB1433" s="48"/>
      <c r="AC1433" s="48"/>
      <c r="AD1433" s="48"/>
      <c r="AE1433" s="48">
        <f>$J1433+$K1433+$L1433</f>
        <v>0</v>
      </c>
      <c r="AF1433" s="48">
        <f t="shared" si="26597"/>
        <v>0</v>
      </c>
      <c r="AG1433" s="48">
        <f t="shared" si="26597"/>
        <v>0</v>
      </c>
      <c r="AH1433" s="48">
        <f t="shared" si="26597"/>
        <v>0</v>
      </c>
      <c r="AI1433" s="48">
        <f t="shared" si="26597"/>
        <v>0</v>
      </c>
      <c r="AJ1433" s="48">
        <f t="shared" si="26597"/>
        <v>0</v>
      </c>
      <c r="AK1433" s="48">
        <f t="shared" si="26597"/>
        <v>0</v>
      </c>
      <c r="AL1433" s="48">
        <f t="shared" si="26597"/>
        <v>0</v>
      </c>
      <c r="AM1433" s="48">
        <f t="shared" si="26597"/>
        <v>0</v>
      </c>
      <c r="AN1433" s="48">
        <f t="shared" si="26597"/>
        <v>0</v>
      </c>
      <c r="AO1433" s="48">
        <f t="shared" si="26597"/>
        <v>0</v>
      </c>
      <c r="AP1433" s="48">
        <f t="shared" ref="AP1433:BB1448" si="26894">$J1433+$K1433+$L1433</f>
        <v>0</v>
      </c>
      <c r="AQ1433" s="48">
        <f t="shared" si="26894"/>
        <v>0</v>
      </c>
      <c r="AR1433" s="48">
        <f t="shared" si="26894"/>
        <v>0</v>
      </c>
      <c r="AS1433" s="48">
        <f t="shared" si="26894"/>
        <v>0</v>
      </c>
      <c r="AT1433" s="48">
        <f t="shared" si="26894"/>
        <v>0</v>
      </c>
      <c r="AU1433" s="48">
        <f t="shared" si="26894"/>
        <v>0</v>
      </c>
      <c r="AV1433" s="48">
        <f t="shared" si="26894"/>
        <v>0</v>
      </c>
      <c r="AW1433" s="48">
        <f t="shared" si="26894"/>
        <v>0</v>
      </c>
      <c r="AX1433" s="48">
        <f t="shared" si="26894"/>
        <v>0</v>
      </c>
      <c r="AY1433" s="48">
        <f t="shared" si="26561"/>
        <v>0</v>
      </c>
      <c r="AZ1433" s="48">
        <f t="shared" si="26561"/>
        <v>0</v>
      </c>
      <c r="BA1433" s="48">
        <f t="shared" si="26561"/>
        <v>0</v>
      </c>
      <c r="BB1433" s="48">
        <f t="shared" si="26561"/>
        <v>0</v>
      </c>
      <c r="BC1433" s="48"/>
      <c r="BE1433" t="s">
        <v>194</v>
      </c>
      <c r="BW1433">
        <f>BF1415*AE1433</f>
        <v>0</v>
      </c>
      <c r="BX1433">
        <f t="shared" ref="BX1433" si="26895">BG1415*AF1433</f>
        <v>0</v>
      </c>
      <c r="BY1433">
        <f t="shared" ref="BY1433" si="26896">BH1415*AG1433</f>
        <v>0</v>
      </c>
      <c r="BZ1433">
        <f t="shared" ref="BZ1433" si="26897">BI1415*AH1433</f>
        <v>0</v>
      </c>
      <c r="CA1433">
        <f t="shared" ref="CA1433" si="26898">BJ1415*AI1433</f>
        <v>0</v>
      </c>
      <c r="CB1433">
        <f t="shared" ref="CB1433" si="26899">BK1415*AJ1433</f>
        <v>0</v>
      </c>
      <c r="CC1433">
        <f t="shared" ref="CC1433" si="26900">BL1415*AK1433</f>
        <v>0</v>
      </c>
      <c r="CD1433">
        <f t="shared" ref="CD1433" si="26901">BM1415*AL1433</f>
        <v>0</v>
      </c>
      <c r="CE1433">
        <f t="shared" ref="CE1433" si="26902">BN1415*AM1433</f>
        <v>0</v>
      </c>
      <c r="CF1433">
        <f t="shared" ref="CF1433" si="26903">BO1415*AN1433</f>
        <v>0</v>
      </c>
      <c r="CG1433">
        <f t="shared" ref="CG1433" si="26904">BP1415*AO1433</f>
        <v>0</v>
      </c>
      <c r="CH1433">
        <f t="shared" ref="CH1433" si="26905">BQ1415*AP1433</f>
        <v>0</v>
      </c>
      <c r="CI1433">
        <f t="shared" ref="CI1433" si="26906">BR1415*AQ1433</f>
        <v>0</v>
      </c>
      <c r="CJ1433">
        <f t="shared" ref="CJ1433" si="26907">BS1415*AR1433</f>
        <v>0</v>
      </c>
      <c r="CK1433">
        <f t="shared" ref="CK1433" si="26908">BT1415*AS1433</f>
        <v>0</v>
      </c>
      <c r="CL1433">
        <f t="shared" ref="CL1433" si="26909">BU1415*AT1433</f>
        <v>0</v>
      </c>
      <c r="CM1433">
        <f t="shared" ref="CM1433" si="26910">BV1415*AU1433</f>
        <v>0</v>
      </c>
      <c r="CN1433">
        <f t="shared" ref="CN1433" si="26911">BW1415*AV1433</f>
        <v>0</v>
      </c>
      <c r="CO1433">
        <f t="shared" ref="CO1433" si="26912">BX1415*AW1433</f>
        <v>0</v>
      </c>
      <c r="CP1433">
        <f t="shared" ref="CP1433" si="26913">BY1415*AX1433</f>
        <v>0</v>
      </c>
      <c r="CQ1433">
        <f t="shared" ref="CQ1433" si="26914">BZ1415*AY1433</f>
        <v>0</v>
      </c>
      <c r="CR1433">
        <f t="shared" ref="CR1433" si="26915">CA1415*AZ1433</f>
        <v>0</v>
      </c>
      <c r="CS1433">
        <f t="shared" ref="CS1433" si="26916">CB1415*BA1433</f>
        <v>0</v>
      </c>
      <c r="CT1433">
        <f t="shared" ref="CT1433" si="26917">CC1415*BB1433</f>
        <v>0</v>
      </c>
    </row>
    <row r="1434" spans="6:98" x14ac:dyDescent="0.3">
      <c r="F1434" s="91">
        <f t="shared" ref="F1434:H1434" si="26918">F1433</f>
        <v>50</v>
      </c>
      <c r="G1434" s="91">
        <f t="shared" si="26918"/>
        <v>50</v>
      </c>
      <c r="H1434" s="4">
        <f t="shared" si="26918"/>
        <v>1</v>
      </c>
      <c r="I1434">
        <v>90</v>
      </c>
      <c r="J1434" s="48">
        <f t="shared" si="26368"/>
        <v>0</v>
      </c>
      <c r="K1434" s="48">
        <f t="shared" si="26632"/>
        <v>0</v>
      </c>
      <c r="L1434" s="98">
        <f t="shared" si="26370"/>
        <v>0</v>
      </c>
      <c r="M1434" s="48"/>
      <c r="N1434" s="48"/>
      <c r="O1434" s="48"/>
      <c r="P1434" s="48"/>
      <c r="Q1434" s="48"/>
      <c r="R1434" s="48"/>
      <c r="S1434" s="48"/>
      <c r="T1434" s="48"/>
      <c r="U1434" s="48"/>
      <c r="V1434" s="48"/>
      <c r="W1434" s="48"/>
      <c r="X1434" s="48"/>
      <c r="Y1434" s="48"/>
      <c r="Z1434" s="48"/>
      <c r="AA1434" s="48"/>
      <c r="AB1434" s="48"/>
      <c r="AC1434" s="48"/>
      <c r="AD1434" s="48"/>
      <c r="AE1434" s="48"/>
      <c r="AF1434" s="48">
        <f>$J1434+$K1434+$L1434</f>
        <v>0</v>
      </c>
      <c r="AG1434" s="48">
        <f t="shared" ref="AG1434:AO1442" si="26919">$J1434+$K1434+$L1434</f>
        <v>0</v>
      </c>
      <c r="AH1434" s="48">
        <f t="shared" si="26919"/>
        <v>0</v>
      </c>
      <c r="AI1434" s="48">
        <f t="shared" si="26919"/>
        <v>0</v>
      </c>
      <c r="AJ1434" s="48">
        <f t="shared" si="26919"/>
        <v>0</v>
      </c>
      <c r="AK1434" s="48">
        <f t="shared" si="26919"/>
        <v>0</v>
      </c>
      <c r="AL1434" s="48">
        <f t="shared" si="26919"/>
        <v>0</v>
      </c>
      <c r="AM1434" s="48">
        <f t="shared" si="26919"/>
        <v>0</v>
      </c>
      <c r="AN1434" s="48">
        <f t="shared" si="26919"/>
        <v>0</v>
      </c>
      <c r="AO1434" s="48">
        <f t="shared" si="26919"/>
        <v>0</v>
      </c>
      <c r="AP1434" s="48">
        <f t="shared" si="26894"/>
        <v>0</v>
      </c>
      <c r="AQ1434" s="48">
        <f t="shared" si="26894"/>
        <v>0</v>
      </c>
      <c r="AR1434" s="48">
        <f t="shared" si="26894"/>
        <v>0</v>
      </c>
      <c r="AS1434" s="48">
        <f t="shared" si="26894"/>
        <v>0</v>
      </c>
      <c r="AT1434" s="48">
        <f t="shared" si="26894"/>
        <v>0</v>
      </c>
      <c r="AU1434" s="48">
        <f t="shared" si="26894"/>
        <v>0</v>
      </c>
      <c r="AV1434" s="48">
        <f t="shared" si="26894"/>
        <v>0</v>
      </c>
      <c r="AW1434" s="48">
        <f t="shared" si="26894"/>
        <v>0</v>
      </c>
      <c r="AX1434" s="48">
        <f t="shared" si="26894"/>
        <v>0</v>
      </c>
      <c r="AY1434" s="48">
        <f t="shared" si="26561"/>
        <v>0</v>
      </c>
      <c r="AZ1434" s="48">
        <f t="shared" si="26561"/>
        <v>0</v>
      </c>
      <c r="BA1434" s="48">
        <f t="shared" si="26561"/>
        <v>0</v>
      </c>
      <c r="BB1434" s="48">
        <f t="shared" si="26561"/>
        <v>0</v>
      </c>
      <c r="BC1434" s="48"/>
      <c r="BE1434" t="s">
        <v>195</v>
      </c>
      <c r="BX1434">
        <f>BF1415*AF1434</f>
        <v>0</v>
      </c>
      <c r="BY1434">
        <f t="shared" ref="BY1434" si="26920">BG1415*AG1434</f>
        <v>0</v>
      </c>
      <c r="BZ1434">
        <f t="shared" ref="BZ1434" si="26921">BH1415*AH1434</f>
        <v>0</v>
      </c>
      <c r="CA1434">
        <f t="shared" ref="CA1434" si="26922">BI1415*AI1434</f>
        <v>0</v>
      </c>
      <c r="CB1434">
        <f t="shared" ref="CB1434" si="26923">BJ1415*AJ1434</f>
        <v>0</v>
      </c>
      <c r="CC1434">
        <f t="shared" ref="CC1434" si="26924">BK1415*AK1434</f>
        <v>0</v>
      </c>
      <c r="CD1434">
        <f t="shared" ref="CD1434" si="26925">BL1415*AL1434</f>
        <v>0</v>
      </c>
      <c r="CE1434">
        <f t="shared" ref="CE1434" si="26926">BM1415*AM1434</f>
        <v>0</v>
      </c>
      <c r="CF1434">
        <f t="shared" ref="CF1434" si="26927">BN1415*AN1434</f>
        <v>0</v>
      </c>
      <c r="CG1434">
        <f t="shared" ref="CG1434" si="26928">BO1415*AO1434</f>
        <v>0</v>
      </c>
      <c r="CH1434">
        <f t="shared" ref="CH1434" si="26929">BP1415*AP1434</f>
        <v>0</v>
      </c>
      <c r="CI1434">
        <f t="shared" ref="CI1434" si="26930">BQ1415*AQ1434</f>
        <v>0</v>
      </c>
      <c r="CJ1434">
        <f t="shared" ref="CJ1434" si="26931">BR1415*AR1434</f>
        <v>0</v>
      </c>
      <c r="CK1434">
        <f t="shared" ref="CK1434" si="26932">BS1415*AS1434</f>
        <v>0</v>
      </c>
      <c r="CL1434">
        <f t="shared" ref="CL1434" si="26933">BT1415*AT1434</f>
        <v>0</v>
      </c>
      <c r="CM1434">
        <f t="shared" ref="CM1434" si="26934">BU1415*AU1434</f>
        <v>0</v>
      </c>
      <c r="CN1434">
        <f t="shared" ref="CN1434" si="26935">BV1415*AV1434</f>
        <v>0</v>
      </c>
      <c r="CO1434">
        <f t="shared" ref="CO1434" si="26936">BW1415*AW1434</f>
        <v>0</v>
      </c>
      <c r="CP1434">
        <f t="shared" ref="CP1434" si="26937">BX1415*AX1434</f>
        <v>0</v>
      </c>
      <c r="CQ1434">
        <f t="shared" ref="CQ1434" si="26938">BY1415*AY1434</f>
        <v>0</v>
      </c>
      <c r="CR1434">
        <f t="shared" ref="CR1434" si="26939">BZ1415*AZ1434</f>
        <v>0</v>
      </c>
      <c r="CS1434">
        <f t="shared" ref="CS1434" si="26940">CA1415*BA1434</f>
        <v>0</v>
      </c>
      <c r="CT1434">
        <f t="shared" ref="CT1434" si="26941">CB1415*BB1434</f>
        <v>0</v>
      </c>
    </row>
    <row r="1435" spans="6:98" x14ac:dyDescent="0.3">
      <c r="F1435" s="91">
        <f t="shared" ref="F1435:H1435" si="26942">F1434</f>
        <v>50</v>
      </c>
      <c r="G1435" s="91">
        <f t="shared" si="26942"/>
        <v>50</v>
      </c>
      <c r="H1435" s="4">
        <f t="shared" si="26942"/>
        <v>1</v>
      </c>
      <c r="I1435">
        <v>95</v>
      </c>
      <c r="J1435" s="48">
        <f t="shared" si="26368"/>
        <v>0</v>
      </c>
      <c r="K1435" s="48">
        <f t="shared" si="26632"/>
        <v>0</v>
      </c>
      <c r="L1435" s="98">
        <f t="shared" si="26370"/>
        <v>0</v>
      </c>
      <c r="M1435" s="48"/>
      <c r="N1435" s="48"/>
      <c r="O1435" s="48"/>
      <c r="P1435" s="48"/>
      <c r="Q1435" s="48"/>
      <c r="R1435" s="48"/>
      <c r="S1435" s="48"/>
      <c r="T1435" s="48"/>
      <c r="U1435" s="48"/>
      <c r="V1435" s="48"/>
      <c r="W1435" s="48"/>
      <c r="X1435" s="48"/>
      <c r="Y1435" s="48"/>
      <c r="Z1435" s="48"/>
      <c r="AA1435" s="48"/>
      <c r="AB1435" s="48"/>
      <c r="AC1435" s="48"/>
      <c r="AD1435" s="48"/>
      <c r="AE1435" s="48"/>
      <c r="AF1435" s="48"/>
      <c r="AG1435" s="48">
        <f>$J1435+$K1435+$L1435</f>
        <v>0</v>
      </c>
      <c r="AH1435" s="48">
        <f t="shared" si="26919"/>
        <v>0</v>
      </c>
      <c r="AI1435" s="48">
        <f t="shared" si="26919"/>
        <v>0</v>
      </c>
      <c r="AJ1435" s="48">
        <f t="shared" si="26919"/>
        <v>0</v>
      </c>
      <c r="AK1435" s="48">
        <f t="shared" si="26919"/>
        <v>0</v>
      </c>
      <c r="AL1435" s="48">
        <f t="shared" si="26919"/>
        <v>0</v>
      </c>
      <c r="AM1435" s="48">
        <f t="shared" si="26919"/>
        <v>0</v>
      </c>
      <c r="AN1435" s="48">
        <f t="shared" si="26919"/>
        <v>0</v>
      </c>
      <c r="AO1435" s="48">
        <f t="shared" si="26919"/>
        <v>0</v>
      </c>
      <c r="AP1435" s="48">
        <f t="shared" si="26894"/>
        <v>0</v>
      </c>
      <c r="AQ1435" s="48">
        <f t="shared" si="26894"/>
        <v>0</v>
      </c>
      <c r="AR1435" s="48">
        <f t="shared" si="26894"/>
        <v>0</v>
      </c>
      <c r="AS1435" s="48">
        <f t="shared" si="26894"/>
        <v>0</v>
      </c>
      <c r="AT1435" s="48">
        <f t="shared" si="26894"/>
        <v>0</v>
      </c>
      <c r="AU1435" s="48">
        <f t="shared" si="26894"/>
        <v>0</v>
      </c>
      <c r="AV1435" s="48">
        <f t="shared" si="26894"/>
        <v>0</v>
      </c>
      <c r="AW1435" s="48">
        <f t="shared" si="26894"/>
        <v>0</v>
      </c>
      <c r="AX1435" s="48">
        <f t="shared" si="26894"/>
        <v>0</v>
      </c>
      <c r="AY1435" s="48">
        <f t="shared" si="26561"/>
        <v>0</v>
      </c>
      <c r="AZ1435" s="48">
        <f t="shared" si="26561"/>
        <v>0</v>
      </c>
      <c r="BA1435" s="48">
        <f t="shared" si="26561"/>
        <v>0</v>
      </c>
      <c r="BB1435" s="48">
        <f t="shared" si="26561"/>
        <v>0</v>
      </c>
      <c r="BC1435" s="48"/>
      <c r="BE1435" t="s">
        <v>196</v>
      </c>
      <c r="BY1435">
        <f>BF1415*AG1435</f>
        <v>0</v>
      </c>
      <c r="BZ1435">
        <f t="shared" ref="BZ1435" si="26943">BG1415*AH1435</f>
        <v>0</v>
      </c>
      <c r="CA1435">
        <f t="shared" ref="CA1435" si="26944">BH1415*AI1435</f>
        <v>0</v>
      </c>
      <c r="CB1435">
        <f t="shared" ref="CB1435" si="26945">BI1415*AJ1435</f>
        <v>0</v>
      </c>
      <c r="CC1435">
        <f t="shared" ref="CC1435" si="26946">BJ1415*AK1435</f>
        <v>0</v>
      </c>
      <c r="CD1435">
        <f t="shared" ref="CD1435" si="26947">BK1415*AL1435</f>
        <v>0</v>
      </c>
      <c r="CE1435">
        <f t="shared" ref="CE1435" si="26948">BL1415*AM1435</f>
        <v>0</v>
      </c>
      <c r="CF1435">
        <f t="shared" ref="CF1435" si="26949">BM1415*AN1435</f>
        <v>0</v>
      </c>
      <c r="CG1435">
        <f t="shared" ref="CG1435" si="26950">BN1415*AO1435</f>
        <v>0</v>
      </c>
      <c r="CH1435">
        <f t="shared" ref="CH1435" si="26951">BO1415*AP1435</f>
        <v>0</v>
      </c>
      <c r="CI1435">
        <f t="shared" ref="CI1435" si="26952">BP1415*AQ1435</f>
        <v>0</v>
      </c>
      <c r="CJ1435">
        <f t="shared" ref="CJ1435" si="26953">BQ1415*AR1435</f>
        <v>0</v>
      </c>
      <c r="CK1435">
        <f t="shared" ref="CK1435" si="26954">BR1415*AS1435</f>
        <v>0</v>
      </c>
      <c r="CL1435">
        <f t="shared" ref="CL1435" si="26955">BS1415*AT1435</f>
        <v>0</v>
      </c>
      <c r="CM1435">
        <f t="shared" ref="CM1435" si="26956">BT1415*AU1435</f>
        <v>0</v>
      </c>
      <c r="CN1435">
        <f t="shared" ref="CN1435" si="26957">BU1415*AV1435</f>
        <v>0</v>
      </c>
      <c r="CO1435">
        <f t="shared" ref="CO1435" si="26958">BV1415*AW1435</f>
        <v>0</v>
      </c>
      <c r="CP1435">
        <f t="shared" ref="CP1435" si="26959">BW1415*AX1435</f>
        <v>0</v>
      </c>
      <c r="CQ1435">
        <f t="shared" ref="CQ1435" si="26960">BX1415*AY1435</f>
        <v>0</v>
      </c>
      <c r="CR1435">
        <f t="shared" ref="CR1435" si="26961">BY1415*AZ1435</f>
        <v>0</v>
      </c>
      <c r="CS1435">
        <f t="shared" ref="CS1435" si="26962">BZ1415*BA1435</f>
        <v>0</v>
      </c>
      <c r="CT1435">
        <f t="shared" ref="CT1435" si="26963">CA1415*BB1435</f>
        <v>0</v>
      </c>
    </row>
    <row r="1436" spans="6:98" x14ac:dyDescent="0.3">
      <c r="F1436" s="91">
        <f t="shared" ref="F1436:H1436" si="26964">F1435</f>
        <v>50</v>
      </c>
      <c r="G1436" s="91">
        <f t="shared" si="26964"/>
        <v>50</v>
      </c>
      <c r="H1436" s="4">
        <f t="shared" si="26964"/>
        <v>1</v>
      </c>
      <c r="I1436">
        <v>100</v>
      </c>
      <c r="J1436" s="48">
        <f t="shared" si="26368"/>
        <v>0</v>
      </c>
      <c r="K1436" s="48">
        <f t="shared" si="26632"/>
        <v>1</v>
      </c>
      <c r="L1436" s="98">
        <f t="shared" si="26370"/>
        <v>0</v>
      </c>
      <c r="M1436" s="48"/>
      <c r="N1436" s="48"/>
      <c r="O1436" s="48"/>
      <c r="P1436" s="48"/>
      <c r="Q1436" s="48"/>
      <c r="R1436" s="48"/>
      <c r="S1436" s="48"/>
      <c r="T1436" s="48"/>
      <c r="U1436" s="48"/>
      <c r="V1436" s="48"/>
      <c r="W1436" s="48"/>
      <c r="X1436" s="48"/>
      <c r="Y1436" s="48"/>
      <c r="Z1436" s="48"/>
      <c r="AA1436" s="48"/>
      <c r="AB1436" s="48"/>
      <c r="AC1436" s="48"/>
      <c r="AD1436" s="48"/>
      <c r="AE1436" s="48"/>
      <c r="AF1436" s="48"/>
      <c r="AG1436" s="48"/>
      <c r="AH1436" s="48">
        <f>$J1436+$K1436+$L1436</f>
        <v>1</v>
      </c>
      <c r="AI1436" s="48">
        <f t="shared" si="26919"/>
        <v>1</v>
      </c>
      <c r="AJ1436" s="48">
        <f t="shared" si="26919"/>
        <v>1</v>
      </c>
      <c r="AK1436" s="48">
        <f t="shared" si="26919"/>
        <v>1</v>
      </c>
      <c r="AL1436" s="48">
        <f t="shared" si="26919"/>
        <v>1</v>
      </c>
      <c r="AM1436" s="48">
        <f t="shared" si="26919"/>
        <v>1</v>
      </c>
      <c r="AN1436" s="48">
        <f t="shared" si="26919"/>
        <v>1</v>
      </c>
      <c r="AO1436" s="48">
        <f t="shared" si="26919"/>
        <v>1</v>
      </c>
      <c r="AP1436" s="48">
        <f t="shared" si="26894"/>
        <v>1</v>
      </c>
      <c r="AQ1436" s="48">
        <f t="shared" si="26894"/>
        <v>1</v>
      </c>
      <c r="AR1436" s="48">
        <f t="shared" si="26894"/>
        <v>1</v>
      </c>
      <c r="AS1436" s="48">
        <f t="shared" si="26894"/>
        <v>1</v>
      </c>
      <c r="AT1436" s="48">
        <f t="shared" si="26894"/>
        <v>1</v>
      </c>
      <c r="AU1436" s="48">
        <f t="shared" si="26894"/>
        <v>1</v>
      </c>
      <c r="AV1436" s="48">
        <f t="shared" si="26894"/>
        <v>1</v>
      </c>
      <c r="AW1436" s="48">
        <f t="shared" si="26894"/>
        <v>1</v>
      </c>
      <c r="AX1436" s="48">
        <f t="shared" si="26894"/>
        <v>1</v>
      </c>
      <c r="AY1436" s="48">
        <f t="shared" si="26561"/>
        <v>1</v>
      </c>
      <c r="AZ1436" s="48">
        <f t="shared" si="26561"/>
        <v>1</v>
      </c>
      <c r="BA1436" s="48">
        <f t="shared" si="26561"/>
        <v>1</v>
      </c>
      <c r="BB1436" s="48">
        <f t="shared" si="26561"/>
        <v>1</v>
      </c>
      <c r="BC1436" s="48"/>
      <c r="BE1436" t="s">
        <v>197</v>
      </c>
      <c r="BZ1436">
        <f>BF1415*AH1436</f>
        <v>0</v>
      </c>
      <c r="CA1436">
        <f t="shared" ref="CA1436" si="26965">BG1415*AI1436</f>
        <v>5.6611057667085758</v>
      </c>
      <c r="CB1436">
        <f t="shared" ref="CB1436" si="26966">BH1415*AJ1436</f>
        <v>37.740705111390511</v>
      </c>
      <c r="CC1436">
        <f t="shared" ref="CC1436" si="26967">BI1415*AK1436</f>
        <v>94.351762778476257</v>
      </c>
      <c r="CD1436">
        <f t="shared" ref="CD1436" si="26968">BJ1415*AL1436</f>
        <v>188.70352555695251</v>
      </c>
      <c r="CE1436">
        <f t="shared" ref="CE1436" si="26969">BK1415*AM1436</f>
        <v>405.87683240262021</v>
      </c>
      <c r="CF1436">
        <f t="shared" ref="CF1436" si="26970">BL1415*AN1436</f>
        <v>527.74715628202887</v>
      </c>
      <c r="CG1436">
        <f t="shared" ref="CG1436" si="26971">BM1415*AO1436</f>
        <v>612.84635655009788</v>
      </c>
      <c r="CH1436">
        <f t="shared" ref="CH1436" si="26972">BN1415*AP1436</f>
        <v>670.5482390627659</v>
      </c>
      <c r="CI1436">
        <f t="shared" ref="CI1436" si="26973">BO1415*AQ1436</f>
        <v>708.59255056839038</v>
      </c>
      <c r="CJ1436">
        <f t="shared" ref="CJ1436" si="26974">BP1415*AR1436</f>
        <v>732.62483171818542</v>
      </c>
      <c r="CK1436">
        <f t="shared" ref="CK1436" si="26975">BQ1415*AS1436</f>
        <v>0</v>
      </c>
      <c r="CL1436">
        <f t="shared" ref="CL1436" si="26976">BR1415*AT1436</f>
        <v>0</v>
      </c>
      <c r="CM1436">
        <f t="shared" ref="CM1436" si="26977">BS1415*AU1436</f>
        <v>0</v>
      </c>
      <c r="CN1436">
        <f t="shared" ref="CN1436" si="26978">BT1415*AV1436</f>
        <v>0</v>
      </c>
      <c r="CO1436">
        <f t="shared" ref="CO1436" si="26979">BU1415*AW1436</f>
        <v>0</v>
      </c>
      <c r="CP1436">
        <f t="shared" ref="CP1436" si="26980">BV1415*AX1436</f>
        <v>0</v>
      </c>
      <c r="CQ1436">
        <f t="shared" ref="CQ1436" si="26981">BW1415*AY1436</f>
        <v>0</v>
      </c>
      <c r="CR1436">
        <f t="shared" ref="CR1436" si="26982">BX1415*AZ1436</f>
        <v>0</v>
      </c>
      <c r="CS1436">
        <f t="shared" ref="CS1436" si="26983">BY1415*BA1436</f>
        <v>0</v>
      </c>
      <c r="CT1436">
        <f t="shared" ref="CT1436" si="26984">BZ1415*BB1436</f>
        <v>0</v>
      </c>
    </row>
    <row r="1437" spans="6:98" x14ac:dyDescent="0.3">
      <c r="F1437" s="91">
        <f t="shared" ref="F1437:H1437" si="26985">F1436</f>
        <v>50</v>
      </c>
      <c r="G1437" s="91">
        <f t="shared" si="26985"/>
        <v>50</v>
      </c>
      <c r="H1437" s="4">
        <f t="shared" si="26985"/>
        <v>1</v>
      </c>
      <c r="I1437">
        <v>105</v>
      </c>
      <c r="J1437" s="48">
        <f t="shared" si="26368"/>
        <v>0</v>
      </c>
      <c r="K1437" s="48">
        <f t="shared" si="26632"/>
        <v>0</v>
      </c>
      <c r="L1437" s="98">
        <f t="shared" si="26370"/>
        <v>0</v>
      </c>
      <c r="M1437" s="48"/>
      <c r="N1437" s="48"/>
      <c r="O1437" s="48"/>
      <c r="P1437" s="48"/>
      <c r="Q1437" s="48"/>
      <c r="R1437" s="48"/>
      <c r="S1437" s="48"/>
      <c r="T1437" s="48"/>
      <c r="U1437" s="48"/>
      <c r="V1437" s="48"/>
      <c r="W1437" s="48"/>
      <c r="X1437" s="48"/>
      <c r="Y1437" s="48"/>
      <c r="Z1437" s="48"/>
      <c r="AA1437" s="48"/>
      <c r="AB1437" s="48"/>
      <c r="AC1437" s="48"/>
      <c r="AD1437" s="48"/>
      <c r="AE1437" s="48"/>
      <c r="AF1437" s="48"/>
      <c r="AG1437" s="48"/>
      <c r="AH1437" s="48"/>
      <c r="AI1437" s="48">
        <f>$J1437+$K1437+$L1437</f>
        <v>0</v>
      </c>
      <c r="AJ1437" s="48">
        <f t="shared" si="26919"/>
        <v>0</v>
      </c>
      <c r="AK1437" s="48">
        <f t="shared" si="26919"/>
        <v>0</v>
      </c>
      <c r="AL1437" s="48">
        <f t="shared" si="26919"/>
        <v>0</v>
      </c>
      <c r="AM1437" s="48">
        <f t="shared" si="26919"/>
        <v>0</v>
      </c>
      <c r="AN1437" s="48">
        <f t="shared" si="26919"/>
        <v>0</v>
      </c>
      <c r="AO1437" s="48">
        <f t="shared" si="26919"/>
        <v>0</v>
      </c>
      <c r="AP1437" s="48">
        <f t="shared" si="26894"/>
        <v>0</v>
      </c>
      <c r="AQ1437" s="48">
        <f t="shared" si="26894"/>
        <v>0</v>
      </c>
      <c r="AR1437" s="48">
        <f t="shared" si="26894"/>
        <v>0</v>
      </c>
      <c r="AS1437" s="48">
        <f t="shared" si="26894"/>
        <v>0</v>
      </c>
      <c r="AT1437" s="48">
        <f t="shared" si="26894"/>
        <v>0</v>
      </c>
      <c r="AU1437" s="48">
        <f t="shared" si="26894"/>
        <v>0</v>
      </c>
      <c r="AV1437" s="48">
        <f t="shared" si="26894"/>
        <v>0</v>
      </c>
      <c r="AW1437" s="48">
        <f t="shared" si="26894"/>
        <v>0</v>
      </c>
      <c r="AX1437" s="48">
        <f t="shared" si="26894"/>
        <v>0</v>
      </c>
      <c r="AY1437" s="48">
        <f t="shared" si="26561"/>
        <v>0</v>
      </c>
      <c r="AZ1437" s="48">
        <f t="shared" si="26561"/>
        <v>0</v>
      </c>
      <c r="BA1437" s="48">
        <f t="shared" si="26561"/>
        <v>0</v>
      </c>
      <c r="BB1437" s="48">
        <f t="shared" si="26561"/>
        <v>0</v>
      </c>
      <c r="BC1437" s="48"/>
      <c r="BE1437" t="s">
        <v>198</v>
      </c>
      <c r="CA1437">
        <f>BF1415*AI1437</f>
        <v>0</v>
      </c>
      <c r="CB1437">
        <f t="shared" ref="CB1437" si="26986">BG1415*AJ1437</f>
        <v>0</v>
      </c>
      <c r="CC1437">
        <f t="shared" ref="CC1437" si="26987">BH1415*AK1437</f>
        <v>0</v>
      </c>
      <c r="CD1437">
        <f t="shared" ref="CD1437" si="26988">BI1415*AL1437</f>
        <v>0</v>
      </c>
      <c r="CE1437">
        <f t="shared" ref="CE1437" si="26989">BJ1415*AM1437</f>
        <v>0</v>
      </c>
      <c r="CF1437">
        <f t="shared" ref="CF1437" si="26990">BK1415*AN1437</f>
        <v>0</v>
      </c>
      <c r="CG1437">
        <f t="shared" ref="CG1437" si="26991">BL1415*AO1437</f>
        <v>0</v>
      </c>
      <c r="CH1437">
        <f t="shared" ref="CH1437" si="26992">BM1415*AP1437</f>
        <v>0</v>
      </c>
      <c r="CI1437">
        <f t="shared" ref="CI1437" si="26993">BN1415*AQ1437</f>
        <v>0</v>
      </c>
      <c r="CJ1437">
        <f t="shared" ref="CJ1437" si="26994">BO1415*AR1437</f>
        <v>0</v>
      </c>
      <c r="CK1437">
        <f t="shared" ref="CK1437" si="26995">BP1415*AS1437</f>
        <v>0</v>
      </c>
      <c r="CL1437">
        <f t="shared" ref="CL1437" si="26996">BQ1415*AT1437</f>
        <v>0</v>
      </c>
      <c r="CM1437">
        <f t="shared" ref="CM1437" si="26997">BR1415*AU1437</f>
        <v>0</v>
      </c>
      <c r="CN1437">
        <f t="shared" ref="CN1437" si="26998">BS1415*AV1437</f>
        <v>0</v>
      </c>
      <c r="CO1437">
        <f t="shared" ref="CO1437" si="26999">BT1415*AW1437</f>
        <v>0</v>
      </c>
      <c r="CP1437">
        <f t="shared" ref="CP1437" si="27000">BU1415*AX1437</f>
        <v>0</v>
      </c>
      <c r="CQ1437">
        <f t="shared" ref="CQ1437" si="27001">BV1415*AY1437</f>
        <v>0</v>
      </c>
      <c r="CR1437">
        <f t="shared" ref="CR1437" si="27002">BW1415*AZ1437</f>
        <v>0</v>
      </c>
      <c r="CS1437">
        <f t="shared" ref="CS1437" si="27003">BX1415*BA1437</f>
        <v>0</v>
      </c>
      <c r="CT1437">
        <f t="shared" ref="CT1437" si="27004">BY1415*BB1437</f>
        <v>0</v>
      </c>
    </row>
    <row r="1438" spans="6:98" x14ac:dyDescent="0.3">
      <c r="F1438" s="91">
        <f t="shared" ref="F1438:H1438" si="27005">F1437</f>
        <v>50</v>
      </c>
      <c r="G1438" s="91">
        <f t="shared" si="27005"/>
        <v>50</v>
      </c>
      <c r="H1438" s="4">
        <f t="shared" si="27005"/>
        <v>1</v>
      </c>
      <c r="I1438">
        <v>110</v>
      </c>
      <c r="J1438" s="48">
        <f t="shared" si="26368"/>
        <v>0</v>
      </c>
      <c r="K1438" s="48">
        <f t="shared" si="26632"/>
        <v>0</v>
      </c>
      <c r="L1438" s="98">
        <f t="shared" si="26370"/>
        <v>0</v>
      </c>
      <c r="M1438" s="48"/>
      <c r="N1438" s="48"/>
      <c r="O1438" s="48"/>
      <c r="P1438" s="48"/>
      <c r="Q1438" s="48"/>
      <c r="R1438" s="48"/>
      <c r="S1438" s="48"/>
      <c r="T1438" s="48"/>
      <c r="U1438" s="48"/>
      <c r="V1438" s="48"/>
      <c r="W1438" s="48"/>
      <c r="X1438" s="48"/>
      <c r="Y1438" s="48"/>
      <c r="Z1438" s="48"/>
      <c r="AA1438" s="48"/>
      <c r="AB1438" s="48"/>
      <c r="AC1438" s="48"/>
      <c r="AD1438" s="48"/>
      <c r="AE1438" s="48"/>
      <c r="AF1438" s="48"/>
      <c r="AG1438" s="48"/>
      <c r="AH1438" s="48"/>
      <c r="AI1438" s="48"/>
      <c r="AJ1438" s="48">
        <f>$J1438+$K1438+$L1438</f>
        <v>0</v>
      </c>
      <c r="AK1438" s="48">
        <f t="shared" si="26919"/>
        <v>0</v>
      </c>
      <c r="AL1438" s="48">
        <f t="shared" si="26919"/>
        <v>0</v>
      </c>
      <c r="AM1438" s="48">
        <f t="shared" si="26919"/>
        <v>0</v>
      </c>
      <c r="AN1438" s="48">
        <f t="shared" si="26919"/>
        <v>0</v>
      </c>
      <c r="AO1438" s="48">
        <f t="shared" si="26919"/>
        <v>0</v>
      </c>
      <c r="AP1438" s="48">
        <f t="shared" si="26894"/>
        <v>0</v>
      </c>
      <c r="AQ1438" s="48">
        <f t="shared" si="26894"/>
        <v>0</v>
      </c>
      <c r="AR1438" s="48">
        <f t="shared" si="26894"/>
        <v>0</v>
      </c>
      <c r="AS1438" s="48">
        <f t="shared" si="26894"/>
        <v>0</v>
      </c>
      <c r="AT1438" s="48">
        <f t="shared" si="26894"/>
        <v>0</v>
      </c>
      <c r="AU1438" s="48">
        <f t="shared" si="26894"/>
        <v>0</v>
      </c>
      <c r="AV1438" s="48">
        <f t="shared" si="26894"/>
        <v>0</v>
      </c>
      <c r="AW1438" s="48">
        <f t="shared" si="26894"/>
        <v>0</v>
      </c>
      <c r="AX1438" s="48">
        <f t="shared" si="26894"/>
        <v>0</v>
      </c>
      <c r="AY1438" s="48">
        <f t="shared" si="26894"/>
        <v>0</v>
      </c>
      <c r="AZ1438" s="48">
        <f t="shared" si="26894"/>
        <v>0</v>
      </c>
      <c r="BA1438" s="48">
        <f t="shared" si="26894"/>
        <v>0</v>
      </c>
      <c r="BB1438" s="48">
        <f t="shared" si="26894"/>
        <v>0</v>
      </c>
      <c r="BC1438" s="48"/>
      <c r="BE1438" t="s">
        <v>199</v>
      </c>
      <c r="CB1438">
        <f>BF1415*AJ1438</f>
        <v>0</v>
      </c>
      <c r="CC1438">
        <f t="shared" ref="CC1438" si="27006">BG1415*AK1438</f>
        <v>0</v>
      </c>
      <c r="CD1438">
        <f t="shared" ref="CD1438" si="27007">BH1415*AL1438</f>
        <v>0</v>
      </c>
      <c r="CE1438">
        <f t="shared" ref="CE1438" si="27008">BI1415*AM1438</f>
        <v>0</v>
      </c>
      <c r="CF1438">
        <f t="shared" ref="CF1438" si="27009">BJ1415*AN1438</f>
        <v>0</v>
      </c>
      <c r="CG1438">
        <f t="shared" ref="CG1438" si="27010">BK1415*AO1438</f>
        <v>0</v>
      </c>
      <c r="CH1438">
        <f t="shared" ref="CH1438" si="27011">BL1415*AP1438</f>
        <v>0</v>
      </c>
      <c r="CI1438">
        <f t="shared" ref="CI1438" si="27012">BM1415*AQ1438</f>
        <v>0</v>
      </c>
      <c r="CJ1438">
        <f t="shared" ref="CJ1438" si="27013">BN1415*AR1438</f>
        <v>0</v>
      </c>
      <c r="CK1438">
        <f t="shared" ref="CK1438" si="27014">BO1415*AS1438</f>
        <v>0</v>
      </c>
      <c r="CL1438">
        <f t="shared" ref="CL1438" si="27015">BP1415*AT1438</f>
        <v>0</v>
      </c>
      <c r="CM1438">
        <f t="shared" ref="CM1438" si="27016">BQ1415*AU1438</f>
        <v>0</v>
      </c>
      <c r="CN1438">
        <f t="shared" ref="CN1438" si="27017">BR1415*AV1438</f>
        <v>0</v>
      </c>
      <c r="CO1438">
        <f t="shared" ref="CO1438" si="27018">BS1415*AW1438</f>
        <v>0</v>
      </c>
      <c r="CP1438">
        <f t="shared" ref="CP1438" si="27019">BT1415*AX1438</f>
        <v>0</v>
      </c>
      <c r="CQ1438">
        <f t="shared" ref="CQ1438" si="27020">BU1415*AY1438</f>
        <v>0</v>
      </c>
      <c r="CR1438">
        <f t="shared" ref="CR1438" si="27021">BV1415*AZ1438</f>
        <v>0</v>
      </c>
      <c r="CS1438">
        <f t="shared" ref="CS1438" si="27022">BW1415*BA1438</f>
        <v>0</v>
      </c>
      <c r="CT1438">
        <f t="shared" ref="CT1438" si="27023">BX1415*BB1438</f>
        <v>0</v>
      </c>
    </row>
    <row r="1439" spans="6:98" x14ac:dyDescent="0.3">
      <c r="F1439" s="91">
        <f t="shared" ref="F1439:H1439" si="27024">F1438</f>
        <v>50</v>
      </c>
      <c r="G1439" s="91">
        <f t="shared" si="27024"/>
        <v>50</v>
      </c>
      <c r="H1439" s="4">
        <f t="shared" si="27024"/>
        <v>1</v>
      </c>
      <c r="I1439">
        <v>115</v>
      </c>
      <c r="J1439" s="48">
        <f t="shared" si="26368"/>
        <v>0</v>
      </c>
      <c r="K1439" s="48">
        <f t="shared" si="26632"/>
        <v>0</v>
      </c>
      <c r="L1439" s="98">
        <f t="shared" si="26370"/>
        <v>0</v>
      </c>
      <c r="M1439" s="48"/>
      <c r="N1439" s="48"/>
      <c r="O1439" s="48"/>
      <c r="P1439" s="48"/>
      <c r="Q1439" s="48"/>
      <c r="R1439" s="48"/>
      <c r="S1439" s="48"/>
      <c r="T1439" s="48"/>
      <c r="U1439" s="48"/>
      <c r="V1439" s="48"/>
      <c r="W1439" s="48"/>
      <c r="X1439" s="48"/>
      <c r="Y1439" s="48"/>
      <c r="Z1439" s="48"/>
      <c r="AA1439" s="48"/>
      <c r="AB1439" s="48"/>
      <c r="AC1439" s="48"/>
      <c r="AD1439" s="48"/>
      <c r="AE1439" s="48"/>
      <c r="AF1439" s="48"/>
      <c r="AG1439" s="48"/>
      <c r="AH1439" s="48"/>
      <c r="AI1439" s="48"/>
      <c r="AJ1439" s="48"/>
      <c r="AK1439" s="48">
        <f>$J1439+$K1439+$L1439</f>
        <v>0</v>
      </c>
      <c r="AL1439" s="48">
        <f t="shared" si="26919"/>
        <v>0</v>
      </c>
      <c r="AM1439" s="48">
        <f t="shared" si="26919"/>
        <v>0</v>
      </c>
      <c r="AN1439" s="48">
        <f t="shared" si="26919"/>
        <v>0</v>
      </c>
      <c r="AO1439" s="48">
        <f t="shared" si="26919"/>
        <v>0</v>
      </c>
      <c r="AP1439" s="48">
        <f t="shared" si="26894"/>
        <v>0</v>
      </c>
      <c r="AQ1439" s="48">
        <f t="shared" si="26894"/>
        <v>0</v>
      </c>
      <c r="AR1439" s="48">
        <f t="shared" si="26894"/>
        <v>0</v>
      </c>
      <c r="AS1439" s="48">
        <f t="shared" si="26894"/>
        <v>0</v>
      </c>
      <c r="AT1439" s="48">
        <f t="shared" si="26894"/>
        <v>0</v>
      </c>
      <c r="AU1439" s="48">
        <f t="shared" si="26894"/>
        <v>0</v>
      </c>
      <c r="AV1439" s="48">
        <f t="shared" si="26894"/>
        <v>0</v>
      </c>
      <c r="AW1439" s="48">
        <f t="shared" si="26894"/>
        <v>0</v>
      </c>
      <c r="AX1439" s="48">
        <f t="shared" si="26894"/>
        <v>0</v>
      </c>
      <c r="AY1439" s="48">
        <f t="shared" si="26894"/>
        <v>0</v>
      </c>
      <c r="AZ1439" s="48">
        <f t="shared" si="26894"/>
        <v>0</v>
      </c>
      <c r="BA1439" s="48">
        <f t="shared" si="26894"/>
        <v>0</v>
      </c>
      <c r="BB1439" s="48">
        <f t="shared" si="26894"/>
        <v>0</v>
      </c>
      <c r="BC1439" s="48"/>
      <c r="BE1439" t="s">
        <v>200</v>
      </c>
      <c r="CC1439">
        <f>BF1415*AK1439</f>
        <v>0</v>
      </c>
      <c r="CD1439">
        <f t="shared" ref="CD1439" si="27025">BG1415*AL1439</f>
        <v>0</v>
      </c>
      <c r="CE1439">
        <f t="shared" ref="CE1439" si="27026">BH1415*AM1439</f>
        <v>0</v>
      </c>
      <c r="CF1439">
        <f t="shared" ref="CF1439" si="27027">BI1415*AN1439</f>
        <v>0</v>
      </c>
      <c r="CG1439">
        <f t="shared" ref="CG1439" si="27028">BJ1415*AO1439</f>
        <v>0</v>
      </c>
      <c r="CH1439">
        <f t="shared" ref="CH1439" si="27029">BK1415*AP1439</f>
        <v>0</v>
      </c>
      <c r="CI1439">
        <f t="shared" ref="CI1439" si="27030">BL1415*AQ1439</f>
        <v>0</v>
      </c>
      <c r="CJ1439">
        <f t="shared" ref="CJ1439" si="27031">BM1415*AR1439</f>
        <v>0</v>
      </c>
      <c r="CK1439">
        <f t="shared" ref="CK1439" si="27032">BN1415*AS1439</f>
        <v>0</v>
      </c>
      <c r="CL1439">
        <f t="shared" ref="CL1439" si="27033">BO1415*AT1439</f>
        <v>0</v>
      </c>
      <c r="CM1439">
        <f t="shared" ref="CM1439" si="27034">BP1415*AU1439</f>
        <v>0</v>
      </c>
      <c r="CN1439">
        <f t="shared" ref="CN1439" si="27035">BQ1415*AV1439</f>
        <v>0</v>
      </c>
      <c r="CO1439">
        <f t="shared" ref="CO1439" si="27036">BR1415*AW1439</f>
        <v>0</v>
      </c>
      <c r="CP1439">
        <f t="shared" ref="CP1439" si="27037">BS1415*AX1439</f>
        <v>0</v>
      </c>
      <c r="CQ1439">
        <f t="shared" ref="CQ1439" si="27038">BT1415*AY1439</f>
        <v>0</v>
      </c>
      <c r="CR1439">
        <f t="shared" ref="CR1439" si="27039">BU1415*AZ1439</f>
        <v>0</v>
      </c>
      <c r="CS1439">
        <f t="shared" ref="CS1439" si="27040">BV1415*BA1439</f>
        <v>0</v>
      </c>
      <c r="CT1439">
        <f t="shared" ref="CT1439" si="27041">BW1415*BB1439</f>
        <v>0</v>
      </c>
    </row>
    <row r="1440" spans="6:98" x14ac:dyDescent="0.3">
      <c r="F1440" s="91">
        <f t="shared" ref="F1440:H1440" si="27042">F1439</f>
        <v>50</v>
      </c>
      <c r="G1440" s="91">
        <f t="shared" si="27042"/>
        <v>50</v>
      </c>
      <c r="H1440" s="4">
        <f t="shared" si="27042"/>
        <v>1</v>
      </c>
      <c r="I1440">
        <v>120</v>
      </c>
      <c r="J1440" s="48">
        <f t="shared" si="26368"/>
        <v>0</v>
      </c>
      <c r="K1440" s="48">
        <f>IF(IF(AND(I1440&gt;=(F1440*2),I1440&lt;=G1440+F1440+(G1440-F1440+5)+1),((H1440)^2)*(I1441-F1440*2)/5,0)&lt;=H1440,IF(AND(I1440&gt;=(F1440*2),I1440&lt;=G1440+F1440+(G1440-F1440+5)+1),((H1440)^2)*(I1441-F1440*2)/5,0),(K1439-H1440^2))</f>
        <v>0</v>
      </c>
      <c r="L1440" s="98">
        <f t="shared" si="26370"/>
        <v>0</v>
      </c>
      <c r="M1440" s="48"/>
      <c r="N1440" s="48"/>
      <c r="O1440" s="48"/>
      <c r="P1440" s="48"/>
      <c r="Q1440" s="48"/>
      <c r="R1440" s="48"/>
      <c r="S1440" s="48"/>
      <c r="T1440" s="48"/>
      <c r="U1440" s="48"/>
      <c r="V1440" s="48"/>
      <c r="W1440" s="48"/>
      <c r="X1440" s="48"/>
      <c r="Y1440" s="48"/>
      <c r="Z1440" s="48"/>
      <c r="AA1440" s="48"/>
      <c r="AB1440" s="48"/>
      <c r="AC1440" s="48"/>
      <c r="AD1440" s="48"/>
      <c r="AE1440" s="48"/>
      <c r="AF1440" s="48"/>
      <c r="AG1440" s="48"/>
      <c r="AH1440" s="48"/>
      <c r="AI1440" s="48"/>
      <c r="AJ1440" s="48"/>
      <c r="AK1440" s="48"/>
      <c r="AL1440" s="48">
        <f>$J1440+$K1440+$L1440</f>
        <v>0</v>
      </c>
      <c r="AM1440" s="48">
        <f t="shared" si="26919"/>
        <v>0</v>
      </c>
      <c r="AN1440" s="48">
        <f t="shared" si="26919"/>
        <v>0</v>
      </c>
      <c r="AO1440" s="48">
        <f t="shared" si="26919"/>
        <v>0</v>
      </c>
      <c r="AP1440" s="48">
        <f t="shared" si="26894"/>
        <v>0</v>
      </c>
      <c r="AQ1440" s="48">
        <f t="shared" si="26894"/>
        <v>0</v>
      </c>
      <c r="AR1440" s="48">
        <f t="shared" si="26894"/>
        <v>0</v>
      </c>
      <c r="AS1440" s="48">
        <f t="shared" si="26894"/>
        <v>0</v>
      </c>
      <c r="AT1440" s="48">
        <f t="shared" si="26894"/>
        <v>0</v>
      </c>
      <c r="AU1440" s="48">
        <f t="shared" si="26894"/>
        <v>0</v>
      </c>
      <c r="AV1440" s="48">
        <f t="shared" si="26894"/>
        <v>0</v>
      </c>
      <c r="AW1440" s="48">
        <f t="shared" si="26894"/>
        <v>0</v>
      </c>
      <c r="AX1440" s="48">
        <f t="shared" si="26894"/>
        <v>0</v>
      </c>
      <c r="AY1440" s="48">
        <f t="shared" si="26894"/>
        <v>0</v>
      </c>
      <c r="AZ1440" s="48">
        <f t="shared" si="26894"/>
        <v>0</v>
      </c>
      <c r="BA1440" s="48">
        <f t="shared" si="26894"/>
        <v>0</v>
      </c>
      <c r="BB1440" s="48">
        <f t="shared" si="26894"/>
        <v>0</v>
      </c>
      <c r="BC1440" s="48"/>
      <c r="BE1440" t="s">
        <v>201</v>
      </c>
      <c r="CD1440">
        <f>BF1415*AL1440</f>
        <v>0</v>
      </c>
      <c r="CE1440">
        <f t="shared" ref="CE1440" si="27043">BG1415*AM1440</f>
        <v>0</v>
      </c>
      <c r="CF1440">
        <f t="shared" ref="CF1440" si="27044">BH1415*AN1440</f>
        <v>0</v>
      </c>
      <c r="CG1440">
        <f t="shared" ref="CG1440" si="27045">BI1415*AO1440</f>
        <v>0</v>
      </c>
      <c r="CH1440">
        <f t="shared" ref="CH1440" si="27046">BJ1415*AP1440</f>
        <v>0</v>
      </c>
      <c r="CI1440">
        <f t="shared" ref="CI1440" si="27047">BK1415*AQ1440</f>
        <v>0</v>
      </c>
      <c r="CJ1440">
        <f t="shared" ref="CJ1440" si="27048">BL1415*AR1440</f>
        <v>0</v>
      </c>
      <c r="CK1440">
        <f t="shared" ref="CK1440" si="27049">BM1415*AS1440</f>
        <v>0</v>
      </c>
      <c r="CL1440">
        <f t="shared" ref="CL1440" si="27050">BN1415*AT1440</f>
        <v>0</v>
      </c>
      <c r="CM1440">
        <f t="shared" ref="CM1440" si="27051">BO1415*AU1440</f>
        <v>0</v>
      </c>
      <c r="CN1440">
        <f t="shared" ref="CN1440" si="27052">BP1415*AV1440</f>
        <v>0</v>
      </c>
      <c r="CO1440">
        <f t="shared" ref="CO1440" si="27053">BQ1415*AW1440</f>
        <v>0</v>
      </c>
      <c r="CP1440">
        <f t="shared" ref="CP1440" si="27054">BR1415*AX1440</f>
        <v>0</v>
      </c>
      <c r="CQ1440">
        <f t="shared" ref="CQ1440" si="27055">BS1415*AY1440</f>
        <v>0</v>
      </c>
      <c r="CR1440">
        <f t="shared" ref="CR1440" si="27056">BT1415*AZ1440</f>
        <v>0</v>
      </c>
      <c r="CS1440">
        <f t="shared" ref="CS1440" si="27057">BU1415*BA1440</f>
        <v>0</v>
      </c>
      <c r="CT1440">
        <f t="shared" ref="CT1440" si="27058">BV1415*BB1440</f>
        <v>0</v>
      </c>
    </row>
    <row r="1441" spans="6:98" x14ac:dyDescent="0.3">
      <c r="F1441" s="91">
        <f t="shared" ref="F1441:H1441" si="27059">F1440</f>
        <v>50</v>
      </c>
      <c r="G1441" s="91">
        <f t="shared" si="27059"/>
        <v>50</v>
      </c>
      <c r="H1441" s="4">
        <f t="shared" si="27059"/>
        <v>1</v>
      </c>
      <c r="I1441">
        <v>125</v>
      </c>
      <c r="J1441" s="48">
        <f t="shared" si="26368"/>
        <v>0</v>
      </c>
      <c r="K1441" s="48">
        <f t="shared" ref="K1441:K1446" si="27060">IF(IF(AND(I1441&gt;=(F1441*2),I1441&lt;=G1441+F1441+(G1441-F1441+5)+1),((H1441)^2)*(I1442-F1441*2)/5,0)&lt;=H1441,IF(AND(I1441&gt;=(F1441*2),I1441&lt;=G1441+F1441+(G1441-F1441+5)+1),((H1441)^2)*(I1442-F1441*2)/5,0),(K1440-H1441^2))</f>
        <v>0</v>
      </c>
      <c r="L1441" s="98">
        <f t="shared" si="26370"/>
        <v>0</v>
      </c>
      <c r="M1441" s="48"/>
      <c r="N1441" s="48"/>
      <c r="O1441" s="48"/>
      <c r="P1441" s="48"/>
      <c r="Q1441" s="48"/>
      <c r="R1441" s="48"/>
      <c r="S1441" s="48"/>
      <c r="T1441" s="48"/>
      <c r="U1441" s="48"/>
      <c r="V1441" s="48"/>
      <c r="W1441" s="48"/>
      <c r="X1441" s="48"/>
      <c r="Y1441" s="48"/>
      <c r="Z1441" s="48"/>
      <c r="AA1441" s="48"/>
      <c r="AB1441" s="48"/>
      <c r="AC1441" s="48"/>
      <c r="AD1441" s="48"/>
      <c r="AE1441" s="48"/>
      <c r="AF1441" s="48"/>
      <c r="AG1441" s="48"/>
      <c r="AH1441" s="48"/>
      <c r="AI1441" s="48"/>
      <c r="AJ1441" s="48"/>
      <c r="AK1441" s="48"/>
      <c r="AL1441" s="48"/>
      <c r="AM1441" s="48">
        <f>$J1441+$K1441+$L1441</f>
        <v>0</v>
      </c>
      <c r="AN1441" s="48">
        <f t="shared" si="26919"/>
        <v>0</v>
      </c>
      <c r="AO1441" s="48">
        <f t="shared" si="26919"/>
        <v>0</v>
      </c>
      <c r="AP1441" s="48">
        <f t="shared" si="26894"/>
        <v>0</v>
      </c>
      <c r="AQ1441" s="48">
        <f t="shared" si="26894"/>
        <v>0</v>
      </c>
      <c r="AR1441" s="48">
        <f t="shared" si="26894"/>
        <v>0</v>
      </c>
      <c r="AS1441" s="48">
        <f t="shared" si="26894"/>
        <v>0</v>
      </c>
      <c r="AT1441" s="48">
        <f t="shared" si="26894"/>
        <v>0</v>
      </c>
      <c r="AU1441" s="48">
        <f t="shared" si="26894"/>
        <v>0</v>
      </c>
      <c r="AV1441" s="48">
        <f t="shared" si="26894"/>
        <v>0</v>
      </c>
      <c r="AW1441" s="48">
        <f t="shared" si="26894"/>
        <v>0</v>
      </c>
      <c r="AX1441" s="48">
        <f t="shared" si="26894"/>
        <v>0</v>
      </c>
      <c r="AY1441" s="48">
        <f t="shared" si="26894"/>
        <v>0</v>
      </c>
      <c r="AZ1441" s="48">
        <f t="shared" si="26894"/>
        <v>0</v>
      </c>
      <c r="BA1441" s="48">
        <f t="shared" si="26894"/>
        <v>0</v>
      </c>
      <c r="BB1441" s="48">
        <f t="shared" si="26894"/>
        <v>0</v>
      </c>
      <c r="BC1441" s="48"/>
      <c r="BE1441" t="s">
        <v>202</v>
      </c>
      <c r="CE1441">
        <f>BF1415*AM1441</f>
        <v>0</v>
      </c>
      <c r="CF1441">
        <f t="shared" ref="CF1441" si="27061">BG1415*AN1441</f>
        <v>0</v>
      </c>
      <c r="CG1441">
        <f t="shared" ref="CG1441" si="27062">BH1415*AO1441</f>
        <v>0</v>
      </c>
      <c r="CH1441">
        <f t="shared" ref="CH1441" si="27063">BI1415*AP1441</f>
        <v>0</v>
      </c>
      <c r="CI1441">
        <f t="shared" ref="CI1441" si="27064">BJ1415*AQ1441</f>
        <v>0</v>
      </c>
      <c r="CJ1441">
        <f t="shared" ref="CJ1441" si="27065">BK1415*AR1441</f>
        <v>0</v>
      </c>
      <c r="CK1441">
        <f t="shared" ref="CK1441" si="27066">BL1415*AS1441</f>
        <v>0</v>
      </c>
      <c r="CL1441">
        <f t="shared" ref="CL1441" si="27067">BM1415*AT1441</f>
        <v>0</v>
      </c>
      <c r="CM1441">
        <f t="shared" ref="CM1441" si="27068">BN1415*AU1441</f>
        <v>0</v>
      </c>
      <c r="CN1441">
        <f t="shared" ref="CN1441" si="27069">BO1415*AV1441</f>
        <v>0</v>
      </c>
      <c r="CO1441">
        <f t="shared" ref="CO1441" si="27070">BP1415*AW1441</f>
        <v>0</v>
      </c>
      <c r="CP1441">
        <f t="shared" ref="CP1441" si="27071">BQ1415*AX1441</f>
        <v>0</v>
      </c>
      <c r="CQ1441">
        <f t="shared" ref="CQ1441" si="27072">BR1415*AY1441</f>
        <v>0</v>
      </c>
      <c r="CR1441">
        <f t="shared" ref="CR1441" si="27073">BS1415*AZ1441</f>
        <v>0</v>
      </c>
      <c r="CS1441">
        <f t="shared" ref="CS1441" si="27074">BT1415*BA1441</f>
        <v>0</v>
      </c>
      <c r="CT1441">
        <f t="shared" ref="CT1441" si="27075">BU1415*BB1441</f>
        <v>0</v>
      </c>
    </row>
    <row r="1442" spans="6:98" x14ac:dyDescent="0.3">
      <c r="F1442" s="91">
        <f t="shared" ref="F1442:H1442" si="27076">F1441</f>
        <v>50</v>
      </c>
      <c r="G1442" s="91">
        <f t="shared" si="27076"/>
        <v>50</v>
      </c>
      <c r="H1442" s="4">
        <f t="shared" si="27076"/>
        <v>1</v>
      </c>
      <c r="I1442">
        <v>130</v>
      </c>
      <c r="J1442" s="48">
        <f t="shared" si="26368"/>
        <v>0</v>
      </c>
      <c r="K1442" s="48">
        <f t="shared" si="27060"/>
        <v>0</v>
      </c>
      <c r="L1442" s="98">
        <f t="shared" si="26370"/>
        <v>0</v>
      </c>
      <c r="M1442" s="48"/>
      <c r="N1442" s="48"/>
      <c r="O1442" s="48"/>
      <c r="P1442" s="48"/>
      <c r="Q1442" s="48"/>
      <c r="R1442" s="48"/>
      <c r="S1442" s="48"/>
      <c r="T1442" s="48"/>
      <c r="U1442" s="48"/>
      <c r="V1442" s="48"/>
      <c r="W1442" s="48"/>
      <c r="X1442" s="48"/>
      <c r="Y1442" s="48"/>
      <c r="Z1442" s="48"/>
      <c r="AA1442" s="48"/>
      <c r="AB1442" s="48"/>
      <c r="AC1442" s="48"/>
      <c r="AD1442" s="48"/>
      <c r="AE1442" s="48"/>
      <c r="AF1442" s="48"/>
      <c r="AG1442" s="48"/>
      <c r="AH1442" s="48"/>
      <c r="AI1442" s="48"/>
      <c r="AJ1442" s="48"/>
      <c r="AK1442" s="48"/>
      <c r="AL1442" s="48"/>
      <c r="AM1442" s="48"/>
      <c r="AN1442" s="48">
        <f>$J1442+$K1442+$L1442</f>
        <v>0</v>
      </c>
      <c r="AO1442" s="48">
        <f t="shared" si="26919"/>
        <v>0</v>
      </c>
      <c r="AP1442" s="48">
        <f t="shared" si="26894"/>
        <v>0</v>
      </c>
      <c r="AQ1442" s="48">
        <f t="shared" si="26894"/>
        <v>0</v>
      </c>
      <c r="AR1442" s="48">
        <f t="shared" si="26894"/>
        <v>0</v>
      </c>
      <c r="AS1442" s="48">
        <f t="shared" si="26894"/>
        <v>0</v>
      </c>
      <c r="AT1442" s="48">
        <f t="shared" si="26894"/>
        <v>0</v>
      </c>
      <c r="AU1442" s="48">
        <f t="shared" si="26894"/>
        <v>0</v>
      </c>
      <c r="AV1442" s="48">
        <f t="shared" si="26894"/>
        <v>0</v>
      </c>
      <c r="AW1442" s="48">
        <f t="shared" si="26894"/>
        <v>0</v>
      </c>
      <c r="AX1442" s="48">
        <f t="shared" si="26894"/>
        <v>0</v>
      </c>
      <c r="AY1442" s="48">
        <f t="shared" si="26894"/>
        <v>0</v>
      </c>
      <c r="AZ1442" s="48">
        <f t="shared" si="26894"/>
        <v>0</v>
      </c>
      <c r="BA1442" s="48">
        <f t="shared" si="26894"/>
        <v>0</v>
      </c>
      <c r="BB1442" s="48">
        <f t="shared" si="26894"/>
        <v>0</v>
      </c>
      <c r="BC1442" s="48"/>
      <c r="BE1442" t="s">
        <v>203</v>
      </c>
      <c r="CF1442">
        <f>BF1415*AN1442</f>
        <v>0</v>
      </c>
      <c r="CG1442">
        <f t="shared" ref="CG1442" si="27077">BG1415*AO1442</f>
        <v>0</v>
      </c>
      <c r="CH1442">
        <f t="shared" ref="CH1442" si="27078">BH1415*AP1442</f>
        <v>0</v>
      </c>
      <c r="CI1442">
        <f t="shared" ref="CI1442" si="27079">BI1415*AQ1442</f>
        <v>0</v>
      </c>
      <c r="CJ1442">
        <f t="shared" ref="CJ1442" si="27080">BJ1415*AR1442</f>
        <v>0</v>
      </c>
      <c r="CK1442">
        <f t="shared" ref="CK1442" si="27081">BK1415*AS1442</f>
        <v>0</v>
      </c>
      <c r="CL1442">
        <f t="shared" ref="CL1442" si="27082">BL1415*AT1442</f>
        <v>0</v>
      </c>
      <c r="CM1442">
        <f t="shared" ref="CM1442" si="27083">BM1415*AU1442</f>
        <v>0</v>
      </c>
      <c r="CN1442">
        <f t="shared" ref="CN1442" si="27084">BN1415*AV1442</f>
        <v>0</v>
      </c>
      <c r="CO1442">
        <f t="shared" ref="CO1442" si="27085">BO1415*AW1442</f>
        <v>0</v>
      </c>
      <c r="CP1442">
        <f t="shared" ref="CP1442" si="27086">BP1415*AX1442</f>
        <v>0</v>
      </c>
      <c r="CQ1442">
        <f t="shared" ref="CQ1442" si="27087">BQ1415*AY1442</f>
        <v>0</v>
      </c>
      <c r="CR1442">
        <f t="shared" ref="CR1442" si="27088">BR1415*AZ1442</f>
        <v>0</v>
      </c>
      <c r="CS1442">
        <f t="shared" ref="CS1442" si="27089">BS1415*BA1442</f>
        <v>0</v>
      </c>
      <c r="CT1442">
        <f t="shared" ref="CT1442" si="27090">BT1415*BB1442</f>
        <v>0</v>
      </c>
    </row>
    <row r="1443" spans="6:98" x14ac:dyDescent="0.3">
      <c r="F1443" s="91">
        <f t="shared" ref="F1443:H1443" si="27091">F1442</f>
        <v>50</v>
      </c>
      <c r="G1443" s="91">
        <f t="shared" si="27091"/>
        <v>50</v>
      </c>
      <c r="H1443" s="4">
        <f t="shared" si="27091"/>
        <v>1</v>
      </c>
      <c r="I1443">
        <v>135</v>
      </c>
      <c r="J1443" s="48">
        <f t="shared" si="26368"/>
        <v>0</v>
      </c>
      <c r="K1443" s="48">
        <f t="shared" si="27060"/>
        <v>0</v>
      </c>
      <c r="L1443" s="98">
        <f t="shared" si="26370"/>
        <v>0</v>
      </c>
      <c r="M1443" s="48"/>
      <c r="N1443" s="48"/>
      <c r="O1443" s="48"/>
      <c r="P1443" s="48"/>
      <c r="Q1443" s="48"/>
      <c r="R1443" s="48"/>
      <c r="S1443" s="48"/>
      <c r="T1443" s="48"/>
      <c r="U1443" s="48"/>
      <c r="V1443" s="48"/>
      <c r="W1443" s="48"/>
      <c r="X1443" s="48"/>
      <c r="Y1443" s="48"/>
      <c r="Z1443" s="48"/>
      <c r="AA1443" s="48"/>
      <c r="AB1443" s="48"/>
      <c r="AC1443" s="48"/>
      <c r="AD1443" s="48"/>
      <c r="AE1443" s="48"/>
      <c r="AF1443" s="48"/>
      <c r="AG1443" s="48"/>
      <c r="AH1443" s="48"/>
      <c r="AI1443" s="48"/>
      <c r="AJ1443" s="48"/>
      <c r="AK1443" s="48"/>
      <c r="AL1443" s="48"/>
      <c r="AM1443" s="48"/>
      <c r="AN1443" s="48"/>
      <c r="AO1443" s="48">
        <f>$J1443+$K1443+$L1443</f>
        <v>0</v>
      </c>
      <c r="AP1443" s="48">
        <f t="shared" si="26894"/>
        <v>0</v>
      </c>
      <c r="AQ1443" s="48">
        <f t="shared" si="26894"/>
        <v>0</v>
      </c>
      <c r="AR1443" s="48">
        <f t="shared" si="26894"/>
        <v>0</v>
      </c>
      <c r="AS1443" s="48">
        <f t="shared" si="26894"/>
        <v>0</v>
      </c>
      <c r="AT1443" s="48">
        <f t="shared" si="26894"/>
        <v>0</v>
      </c>
      <c r="AU1443" s="48">
        <f t="shared" si="26894"/>
        <v>0</v>
      </c>
      <c r="AV1443" s="48">
        <f t="shared" si="26894"/>
        <v>0</v>
      </c>
      <c r="AW1443" s="48">
        <f t="shared" si="26894"/>
        <v>0</v>
      </c>
      <c r="AX1443" s="48">
        <f t="shared" si="26894"/>
        <v>0</v>
      </c>
      <c r="AY1443" s="48">
        <f t="shared" si="26894"/>
        <v>0</v>
      </c>
      <c r="AZ1443" s="48">
        <f t="shared" si="26894"/>
        <v>0</v>
      </c>
      <c r="BA1443" s="48">
        <f t="shared" si="26894"/>
        <v>0</v>
      </c>
      <c r="BB1443" s="48">
        <f t="shared" si="26894"/>
        <v>0</v>
      </c>
      <c r="BC1443" s="48"/>
      <c r="BE1443" t="s">
        <v>204</v>
      </c>
      <c r="CG1443">
        <f>BF1415*AO1443</f>
        <v>0</v>
      </c>
      <c r="CH1443">
        <f t="shared" ref="CH1443" si="27092">BG1415*AP1443</f>
        <v>0</v>
      </c>
      <c r="CI1443">
        <f t="shared" ref="CI1443" si="27093">BH1415*AQ1443</f>
        <v>0</v>
      </c>
      <c r="CJ1443">
        <f t="shared" ref="CJ1443" si="27094">BI1415*AR1443</f>
        <v>0</v>
      </c>
      <c r="CK1443">
        <f t="shared" ref="CK1443" si="27095">BJ1415*AS1443</f>
        <v>0</v>
      </c>
      <c r="CL1443">
        <f t="shared" ref="CL1443" si="27096">BK1415*AT1443</f>
        <v>0</v>
      </c>
      <c r="CM1443">
        <f t="shared" ref="CM1443" si="27097">BL1415*AU1443</f>
        <v>0</v>
      </c>
      <c r="CN1443">
        <f t="shared" ref="CN1443" si="27098">BM1415*AV1443</f>
        <v>0</v>
      </c>
      <c r="CO1443">
        <f t="shared" ref="CO1443" si="27099">BN1415*AW1443</f>
        <v>0</v>
      </c>
      <c r="CP1443">
        <f t="shared" ref="CP1443" si="27100">BO1415*AX1443</f>
        <v>0</v>
      </c>
      <c r="CQ1443">
        <f t="shared" ref="CQ1443" si="27101">BP1415*AY1443</f>
        <v>0</v>
      </c>
      <c r="CR1443">
        <f t="shared" ref="CR1443" si="27102">BQ1415*AZ1443</f>
        <v>0</v>
      </c>
      <c r="CS1443">
        <f t="shared" ref="CS1443" si="27103">BR1415*BA1443</f>
        <v>0</v>
      </c>
      <c r="CT1443">
        <f t="shared" ref="CT1443" si="27104">BS1415*BB1443</f>
        <v>0</v>
      </c>
    </row>
    <row r="1444" spans="6:98" x14ac:dyDescent="0.3">
      <c r="F1444" s="91">
        <f t="shared" ref="F1444:H1444" si="27105">F1443</f>
        <v>50</v>
      </c>
      <c r="G1444" s="91">
        <f t="shared" si="27105"/>
        <v>50</v>
      </c>
      <c r="H1444" s="4">
        <f t="shared" si="27105"/>
        <v>1</v>
      </c>
      <c r="I1444">
        <v>140</v>
      </c>
      <c r="J1444" s="48">
        <f t="shared" si="26368"/>
        <v>0</v>
      </c>
      <c r="K1444" s="48">
        <f t="shared" si="27060"/>
        <v>0</v>
      </c>
      <c r="L1444" s="98">
        <f t="shared" si="26370"/>
        <v>0</v>
      </c>
      <c r="M1444" s="48"/>
      <c r="N1444" s="48"/>
      <c r="O1444" s="48"/>
      <c r="P1444" s="48"/>
      <c r="Q1444" s="48"/>
      <c r="R1444" s="48"/>
      <c r="S1444" s="48"/>
      <c r="T1444" s="48"/>
      <c r="U1444" s="48"/>
      <c r="V1444" s="48"/>
      <c r="W1444" s="48"/>
      <c r="X1444" s="48"/>
      <c r="Y1444" s="48"/>
      <c r="Z1444" s="48"/>
      <c r="AA1444" s="48"/>
      <c r="AB1444" s="48"/>
      <c r="AC1444" s="48"/>
      <c r="AD1444" s="48"/>
      <c r="AE1444" s="48"/>
      <c r="AF1444" s="48"/>
      <c r="AG1444" s="48"/>
      <c r="AH1444" s="48"/>
      <c r="AI1444" s="48"/>
      <c r="AJ1444" s="48"/>
      <c r="AK1444" s="48"/>
      <c r="AL1444" s="48"/>
      <c r="AM1444" s="48"/>
      <c r="AN1444" s="48"/>
      <c r="AO1444" s="48"/>
      <c r="AP1444" s="48">
        <f>$J1444+$K1444+$L1444</f>
        <v>0</v>
      </c>
      <c r="AQ1444" s="48">
        <f t="shared" si="26894"/>
        <v>0</v>
      </c>
      <c r="AR1444" s="48">
        <f t="shared" si="26894"/>
        <v>0</v>
      </c>
      <c r="AS1444" s="48">
        <f t="shared" si="26894"/>
        <v>0</v>
      </c>
      <c r="AT1444" s="48">
        <f t="shared" si="26894"/>
        <v>0</v>
      </c>
      <c r="AU1444" s="48">
        <f t="shared" si="26894"/>
        <v>0</v>
      </c>
      <c r="AV1444" s="48">
        <f t="shared" si="26894"/>
        <v>0</v>
      </c>
      <c r="AW1444" s="48">
        <f t="shared" si="26894"/>
        <v>0</v>
      </c>
      <c r="AX1444" s="48">
        <f t="shared" si="26894"/>
        <v>0</v>
      </c>
      <c r="AY1444" s="48">
        <f t="shared" si="26894"/>
        <v>0</v>
      </c>
      <c r="AZ1444" s="48">
        <f t="shared" si="26894"/>
        <v>0</v>
      </c>
      <c r="BA1444" s="48">
        <f t="shared" si="26894"/>
        <v>0</v>
      </c>
      <c r="BB1444" s="48">
        <f t="shared" si="26894"/>
        <v>0</v>
      </c>
      <c r="BC1444" s="48"/>
      <c r="BE1444" t="s">
        <v>205</v>
      </c>
      <c r="CH1444">
        <f>BF1415*AP1444</f>
        <v>0</v>
      </c>
      <c r="CI1444">
        <f t="shared" ref="CI1444" si="27106">BG1415*AQ1444</f>
        <v>0</v>
      </c>
      <c r="CJ1444">
        <f t="shared" ref="CJ1444" si="27107">BH1415*AR1444</f>
        <v>0</v>
      </c>
      <c r="CK1444">
        <f t="shared" ref="CK1444" si="27108">BI1415*AS1444</f>
        <v>0</v>
      </c>
      <c r="CL1444">
        <f t="shared" ref="CL1444" si="27109">BJ1415*AT1444</f>
        <v>0</v>
      </c>
      <c r="CM1444">
        <f t="shared" ref="CM1444" si="27110">BK1415*AU1444</f>
        <v>0</v>
      </c>
      <c r="CN1444">
        <f t="shared" ref="CN1444" si="27111">BL1415*AV1444</f>
        <v>0</v>
      </c>
      <c r="CO1444">
        <f t="shared" ref="CO1444" si="27112">BM1415*AW1444</f>
        <v>0</v>
      </c>
      <c r="CP1444">
        <f t="shared" ref="CP1444" si="27113">BN1415*AX1444</f>
        <v>0</v>
      </c>
      <c r="CQ1444">
        <f t="shared" ref="CQ1444" si="27114">BO1415*AY1444</f>
        <v>0</v>
      </c>
      <c r="CR1444">
        <f t="shared" ref="CR1444" si="27115">BP1415*AZ1444</f>
        <v>0</v>
      </c>
      <c r="CS1444">
        <f t="shared" ref="CS1444" si="27116">BQ1415*BA1444</f>
        <v>0</v>
      </c>
      <c r="CT1444">
        <f t="shared" ref="CT1444" si="27117">BR1415*BB1444</f>
        <v>0</v>
      </c>
    </row>
    <row r="1445" spans="6:98" x14ac:dyDescent="0.3">
      <c r="F1445" s="91">
        <f t="shared" ref="F1445:H1445" si="27118">F1444</f>
        <v>50</v>
      </c>
      <c r="G1445" s="91">
        <f t="shared" si="27118"/>
        <v>50</v>
      </c>
      <c r="H1445" s="4">
        <f t="shared" si="27118"/>
        <v>1</v>
      </c>
      <c r="I1445">
        <v>145</v>
      </c>
      <c r="J1445" s="48">
        <f t="shared" si="26368"/>
        <v>0</v>
      </c>
      <c r="K1445" s="48">
        <f t="shared" si="27060"/>
        <v>0</v>
      </c>
      <c r="L1445" s="98">
        <f t="shared" si="26370"/>
        <v>0</v>
      </c>
      <c r="M1445" s="48"/>
      <c r="N1445" s="48"/>
      <c r="O1445" s="48"/>
      <c r="P1445" s="48"/>
      <c r="Q1445" s="48"/>
      <c r="R1445" s="48"/>
      <c r="S1445" s="48"/>
      <c r="T1445" s="48"/>
      <c r="U1445" s="48"/>
      <c r="V1445" s="48"/>
      <c r="W1445" s="48"/>
      <c r="X1445" s="48"/>
      <c r="Y1445" s="48"/>
      <c r="Z1445" s="48"/>
      <c r="AA1445" s="48"/>
      <c r="AB1445" s="48"/>
      <c r="AC1445" s="48"/>
      <c r="AD1445" s="48"/>
      <c r="AE1445" s="48"/>
      <c r="AF1445" s="48"/>
      <c r="AG1445" s="48"/>
      <c r="AH1445" s="48"/>
      <c r="AI1445" s="48"/>
      <c r="AJ1445" s="48"/>
      <c r="AK1445" s="48"/>
      <c r="AL1445" s="48"/>
      <c r="AM1445" s="48"/>
      <c r="AN1445" s="48"/>
      <c r="AO1445" s="48"/>
      <c r="AP1445" s="48"/>
      <c r="AQ1445" s="48">
        <f>$J1445+$K1445+$L1445</f>
        <v>0</v>
      </c>
      <c r="AR1445" s="48">
        <f t="shared" si="26894"/>
        <v>0</v>
      </c>
      <c r="AS1445" s="48">
        <f t="shared" si="26894"/>
        <v>0</v>
      </c>
      <c r="AT1445" s="48">
        <f t="shared" si="26894"/>
        <v>0</v>
      </c>
      <c r="AU1445" s="48">
        <f t="shared" si="26894"/>
        <v>0</v>
      </c>
      <c r="AV1445" s="48">
        <f t="shared" si="26894"/>
        <v>0</v>
      </c>
      <c r="AW1445" s="48">
        <f t="shared" si="26894"/>
        <v>0</v>
      </c>
      <c r="AX1445" s="48">
        <f t="shared" si="26894"/>
        <v>0</v>
      </c>
      <c r="AY1445" s="48">
        <f t="shared" si="26894"/>
        <v>0</v>
      </c>
      <c r="AZ1445" s="48">
        <f t="shared" si="26894"/>
        <v>0</v>
      </c>
      <c r="BA1445" s="48">
        <f t="shared" si="26894"/>
        <v>0</v>
      </c>
      <c r="BB1445" s="48">
        <f t="shared" si="26894"/>
        <v>0</v>
      </c>
      <c r="BC1445" s="48"/>
      <c r="BE1445" t="s">
        <v>206</v>
      </c>
      <c r="CI1445">
        <f>BF1415*AQ1445</f>
        <v>0</v>
      </c>
      <c r="CJ1445">
        <f t="shared" ref="CJ1445" si="27119">BG1415*AR1445</f>
        <v>0</v>
      </c>
      <c r="CK1445">
        <f t="shared" ref="CK1445" si="27120">BH1415*AS1445</f>
        <v>0</v>
      </c>
      <c r="CL1445">
        <f t="shared" ref="CL1445" si="27121">BI1415*AT1445</f>
        <v>0</v>
      </c>
      <c r="CM1445">
        <f t="shared" ref="CM1445" si="27122">BJ1415*AU1445</f>
        <v>0</v>
      </c>
      <c r="CN1445">
        <f t="shared" ref="CN1445" si="27123">BK1415*AV1445</f>
        <v>0</v>
      </c>
      <c r="CO1445">
        <f t="shared" ref="CO1445" si="27124">BL1415*AW1445</f>
        <v>0</v>
      </c>
      <c r="CP1445">
        <f t="shared" ref="CP1445" si="27125">BM1415*AX1445</f>
        <v>0</v>
      </c>
      <c r="CQ1445">
        <f t="shared" ref="CQ1445" si="27126">BN1415*AY1445</f>
        <v>0</v>
      </c>
      <c r="CR1445">
        <f t="shared" ref="CR1445" si="27127">BO1415*AZ1445</f>
        <v>0</v>
      </c>
      <c r="CS1445">
        <f t="shared" ref="CS1445" si="27128">BP1415*BA1445</f>
        <v>0</v>
      </c>
      <c r="CT1445">
        <f t="shared" ref="CT1445" si="27129">BQ1415*BB1445</f>
        <v>0</v>
      </c>
    </row>
    <row r="1446" spans="6:98" x14ac:dyDescent="0.3">
      <c r="F1446" s="91">
        <f t="shared" ref="F1446:H1446" si="27130">F1445</f>
        <v>50</v>
      </c>
      <c r="G1446" s="91">
        <f t="shared" si="27130"/>
        <v>50</v>
      </c>
      <c r="H1446" s="4">
        <f t="shared" si="27130"/>
        <v>1</v>
      </c>
      <c r="I1446">
        <v>150</v>
      </c>
      <c r="J1446" s="48">
        <f t="shared" si="26368"/>
        <v>0</v>
      </c>
      <c r="K1446" s="48">
        <f t="shared" si="27060"/>
        <v>0</v>
      </c>
      <c r="L1446" s="98">
        <f t="shared" si="26370"/>
        <v>1</v>
      </c>
      <c r="M1446" s="48"/>
      <c r="N1446" s="48"/>
      <c r="O1446" s="48"/>
      <c r="P1446" s="48"/>
      <c r="Q1446" s="48"/>
      <c r="R1446" s="48"/>
      <c r="S1446" s="48"/>
      <c r="T1446" s="48"/>
      <c r="U1446" s="48"/>
      <c r="V1446" s="48"/>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c r="AR1446" s="48">
        <f>$J1446+$K1446+$L1446</f>
        <v>1</v>
      </c>
      <c r="AS1446" s="48">
        <f t="shared" si="26894"/>
        <v>1</v>
      </c>
      <c r="AT1446" s="48">
        <f t="shared" si="26894"/>
        <v>1</v>
      </c>
      <c r="AU1446" s="48">
        <f t="shared" si="26894"/>
        <v>1</v>
      </c>
      <c r="AV1446" s="48">
        <f t="shared" si="26894"/>
        <v>1</v>
      </c>
      <c r="AW1446" s="48">
        <f t="shared" si="26894"/>
        <v>1</v>
      </c>
      <c r="AX1446" s="48">
        <f t="shared" si="26894"/>
        <v>1</v>
      </c>
      <c r="AY1446" s="48">
        <f t="shared" si="26894"/>
        <v>1</v>
      </c>
      <c r="AZ1446" s="48">
        <f t="shared" si="26894"/>
        <v>1</v>
      </c>
      <c r="BA1446" s="48">
        <f t="shared" si="26894"/>
        <v>1</v>
      </c>
      <c r="BB1446" s="48">
        <f t="shared" si="26894"/>
        <v>1</v>
      </c>
      <c r="BC1446" s="48"/>
      <c r="BE1446" t="s">
        <v>207</v>
      </c>
      <c r="CJ1446">
        <f>BF1415*AR1446</f>
        <v>0</v>
      </c>
      <c r="CK1446">
        <f t="shared" ref="CK1446" si="27131">BG1415*AS1446</f>
        <v>5.6611057667085758</v>
      </c>
      <c r="CL1446">
        <f t="shared" ref="CL1446" si="27132">BH1415*AT1446</f>
        <v>37.740705111390511</v>
      </c>
      <c r="CM1446">
        <f t="shared" ref="CM1446" si="27133">BI1415*AU1446</f>
        <v>94.351762778476257</v>
      </c>
      <c r="CN1446">
        <f t="shared" ref="CN1446" si="27134">BJ1415*AV1446</f>
        <v>188.70352555695251</v>
      </c>
      <c r="CO1446">
        <f t="shared" ref="CO1446" si="27135">BK1415*AW1446</f>
        <v>405.87683240262021</v>
      </c>
      <c r="CP1446">
        <f t="shared" ref="CP1446" si="27136">BL1415*AX1446</f>
        <v>527.74715628202887</v>
      </c>
      <c r="CQ1446">
        <f t="shared" ref="CQ1446" si="27137">BM1415*AY1446</f>
        <v>612.84635655009788</v>
      </c>
      <c r="CR1446">
        <f t="shared" ref="CR1446" si="27138">BN1415*AZ1446</f>
        <v>670.5482390627659</v>
      </c>
      <c r="CS1446">
        <f t="shared" ref="CS1446" si="27139">BO1415*BA1446</f>
        <v>708.59255056839038</v>
      </c>
      <c r="CT1446">
        <f t="shared" ref="CT1446" si="27140">BP1415*BB1446</f>
        <v>732.62483171818542</v>
      </c>
    </row>
    <row r="1447" spans="6:98" x14ac:dyDescent="0.3">
      <c r="F1447" s="91">
        <f t="shared" ref="F1447:H1447" si="27141">F1446</f>
        <v>50</v>
      </c>
      <c r="G1447" s="91">
        <f t="shared" si="27141"/>
        <v>50</v>
      </c>
      <c r="H1447" s="4">
        <f t="shared" si="27141"/>
        <v>1</v>
      </c>
      <c r="I1447">
        <v>155</v>
      </c>
      <c r="J1447" s="48">
        <f t="shared" si="26368"/>
        <v>0</v>
      </c>
      <c r="K1447" s="48">
        <f>IF(IF(AND(I1447&gt;=(F1447*2),I1447&lt;=G1447+F1447+(G1447-F1447+5)+1),((H1447)^2)*(I1448-F1447*2)/5,0)&lt;=H1447,IF(AND(I1447&gt;=(F1447*2),I1447&lt;=G1447+F1447+(G1447-F1447+5)+1),((H1447)^2)*(I1448-F1447*2)/5,0),(K1446-H1447^2))</f>
        <v>0</v>
      </c>
      <c r="L1447" s="98">
        <f t="shared" si="26370"/>
        <v>0</v>
      </c>
      <c r="M1447" s="48"/>
      <c r="N1447" s="48"/>
      <c r="O1447" s="48"/>
      <c r="P1447" s="48"/>
      <c r="Q1447" s="48"/>
      <c r="R1447" s="48"/>
      <c r="S1447" s="48"/>
      <c r="T1447" s="48"/>
      <c r="U1447" s="48"/>
      <c r="V1447" s="48"/>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c r="AR1447" s="48"/>
      <c r="AS1447" s="48">
        <f>$J1447+$K1447+$L1447</f>
        <v>0</v>
      </c>
      <c r="AT1447" s="48">
        <f t="shared" si="26894"/>
        <v>0</v>
      </c>
      <c r="AU1447" s="48">
        <f t="shared" si="26894"/>
        <v>0</v>
      </c>
      <c r="AV1447" s="48">
        <f t="shared" si="26894"/>
        <v>0</v>
      </c>
      <c r="AW1447" s="48">
        <f t="shared" si="26894"/>
        <v>0</v>
      </c>
      <c r="AX1447" s="48">
        <f t="shared" si="26894"/>
        <v>0</v>
      </c>
      <c r="AY1447" s="48">
        <f t="shared" si="26894"/>
        <v>0</v>
      </c>
      <c r="AZ1447" s="48">
        <f t="shared" si="26894"/>
        <v>0</v>
      </c>
      <c r="BA1447" s="48">
        <f t="shared" si="26894"/>
        <v>0</v>
      </c>
      <c r="BB1447" s="48">
        <f t="shared" si="26894"/>
        <v>0</v>
      </c>
      <c r="BC1447" s="48"/>
      <c r="BE1447" t="s">
        <v>208</v>
      </c>
      <c r="CK1447">
        <f>BF1415*AS1447</f>
        <v>0</v>
      </c>
      <c r="CL1447">
        <f t="shared" ref="CL1447" si="27142">BG1415*AT1447</f>
        <v>0</v>
      </c>
      <c r="CM1447">
        <f t="shared" ref="CM1447" si="27143">BH1415*AU1447</f>
        <v>0</v>
      </c>
      <c r="CN1447">
        <f t="shared" ref="CN1447" si="27144">BI1415*AV1447</f>
        <v>0</v>
      </c>
      <c r="CO1447">
        <f t="shared" ref="CO1447" si="27145">BJ1415*AW1447</f>
        <v>0</v>
      </c>
      <c r="CP1447">
        <f t="shared" ref="CP1447" si="27146">BK1415*AX1447</f>
        <v>0</v>
      </c>
      <c r="CQ1447">
        <f t="shared" ref="CQ1447" si="27147">BL1415*AY1447</f>
        <v>0</v>
      </c>
      <c r="CR1447">
        <f t="shared" ref="CR1447" si="27148">BM1415*AZ1447</f>
        <v>0</v>
      </c>
      <c r="CS1447">
        <f t="shared" ref="CS1447" si="27149">BN1415*BA1447</f>
        <v>0</v>
      </c>
      <c r="CT1447">
        <f t="shared" ref="CT1447" si="27150">BO1415*BB1447</f>
        <v>0</v>
      </c>
    </row>
    <row r="1448" spans="6:98" x14ac:dyDescent="0.3">
      <c r="F1448" s="91">
        <f t="shared" ref="F1448:H1448" si="27151">F1447</f>
        <v>50</v>
      </c>
      <c r="G1448" s="91">
        <f t="shared" si="27151"/>
        <v>50</v>
      </c>
      <c r="H1448" s="4">
        <f t="shared" si="27151"/>
        <v>1</v>
      </c>
      <c r="I1448">
        <v>160</v>
      </c>
      <c r="J1448" s="48">
        <f t="shared" si="26368"/>
        <v>0</v>
      </c>
      <c r="K1448" s="48">
        <f t="shared" ref="K1448:K1456" si="27152">IF(IF(AND(I1448&gt;=(F1448*2),I1448&lt;=G1448+F1448+(G1448-F1448+5)+1),((H1448)^2)*(I1449-F1448*2)/5,0)&lt;=H1448,IF(AND(I1448&gt;=(F1448*2),I1448&lt;=G1448+F1448+(G1448-F1448+5)+1),((H1448)^2)*(I1449-F1448*2)/5,0),(K1447-H1448^2))</f>
        <v>0</v>
      </c>
      <c r="L1448" s="98">
        <f t="shared" si="26370"/>
        <v>0</v>
      </c>
      <c r="M1448" s="48"/>
      <c r="N1448" s="48"/>
      <c r="O1448" s="48"/>
      <c r="P1448" s="48"/>
      <c r="Q1448" s="48"/>
      <c r="R1448" s="48"/>
      <c r="S1448" s="48"/>
      <c r="T1448" s="48"/>
      <c r="U1448" s="48"/>
      <c r="V1448" s="48"/>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c r="AR1448" s="48"/>
      <c r="AS1448" s="48"/>
      <c r="AT1448" s="48">
        <f>$J1448+$K1448+$L1448</f>
        <v>0</v>
      </c>
      <c r="AU1448" s="48">
        <f t="shared" si="26894"/>
        <v>0</v>
      </c>
      <c r="AV1448" s="48">
        <f t="shared" si="26894"/>
        <v>0</v>
      </c>
      <c r="AW1448" s="48">
        <f t="shared" si="26894"/>
        <v>0</v>
      </c>
      <c r="AX1448" s="48">
        <f t="shared" si="26894"/>
        <v>0</v>
      </c>
      <c r="AY1448" s="48">
        <f t="shared" si="26894"/>
        <v>0</v>
      </c>
      <c r="AZ1448" s="48">
        <f t="shared" si="26894"/>
        <v>0</v>
      </c>
      <c r="BA1448" s="48">
        <f t="shared" si="26894"/>
        <v>0</v>
      </c>
      <c r="BB1448" s="48">
        <f t="shared" si="26894"/>
        <v>0</v>
      </c>
      <c r="BC1448" s="48"/>
      <c r="BE1448" t="s">
        <v>209</v>
      </c>
      <c r="CL1448">
        <f>BF1415*AT1448</f>
        <v>0</v>
      </c>
      <c r="CM1448">
        <f t="shared" ref="CM1448" si="27153">BG1415*AU1448</f>
        <v>0</v>
      </c>
      <c r="CN1448">
        <f t="shared" ref="CN1448" si="27154">BH1415*AV1448</f>
        <v>0</v>
      </c>
      <c r="CO1448">
        <f t="shared" ref="CO1448" si="27155">BI1415*AW1448</f>
        <v>0</v>
      </c>
      <c r="CP1448">
        <f t="shared" ref="CP1448" si="27156">BJ1415*AX1448</f>
        <v>0</v>
      </c>
      <c r="CQ1448">
        <f t="shared" ref="CQ1448" si="27157">BK1415*AY1448</f>
        <v>0</v>
      </c>
      <c r="CR1448">
        <f t="shared" ref="CR1448" si="27158">BL1415*AZ1448</f>
        <v>0</v>
      </c>
      <c r="CS1448">
        <f t="shared" ref="CS1448" si="27159">BM1415*BA1448</f>
        <v>0</v>
      </c>
      <c r="CT1448">
        <f t="shared" ref="CT1448" si="27160">BN1415*BB1448</f>
        <v>0</v>
      </c>
    </row>
    <row r="1449" spans="6:98" x14ac:dyDescent="0.3">
      <c r="F1449" s="91">
        <f t="shared" ref="F1449:H1449" si="27161">F1448</f>
        <v>50</v>
      </c>
      <c r="G1449" s="91">
        <f t="shared" si="27161"/>
        <v>50</v>
      </c>
      <c r="H1449" s="4">
        <f t="shared" si="27161"/>
        <v>1</v>
      </c>
      <c r="I1449">
        <v>165</v>
      </c>
      <c r="J1449" s="48">
        <f t="shared" si="26368"/>
        <v>0</v>
      </c>
      <c r="K1449" s="48">
        <f t="shared" si="27152"/>
        <v>0</v>
      </c>
      <c r="L1449" s="98">
        <f t="shared" si="26370"/>
        <v>0</v>
      </c>
      <c r="M1449" s="48"/>
      <c r="N1449" s="48"/>
      <c r="O1449" s="48"/>
      <c r="P1449" s="48"/>
      <c r="Q1449" s="48"/>
      <c r="R1449" s="48"/>
      <c r="S1449" s="48"/>
      <c r="T1449" s="48"/>
      <c r="U1449" s="48"/>
      <c r="V1449" s="48"/>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f>$J1449+$K1449+$L1449</f>
        <v>0</v>
      </c>
      <c r="AV1449" s="48">
        <f t="shared" ref="AV1449:BB1454" si="27162">$J1449+$K1449+$L1449</f>
        <v>0</v>
      </c>
      <c r="AW1449" s="48">
        <f t="shared" si="27162"/>
        <v>0</v>
      </c>
      <c r="AX1449" s="48">
        <f t="shared" si="27162"/>
        <v>0</v>
      </c>
      <c r="AY1449" s="48">
        <f t="shared" si="27162"/>
        <v>0</v>
      </c>
      <c r="AZ1449" s="48">
        <f t="shared" si="27162"/>
        <v>0</v>
      </c>
      <c r="BA1449" s="48">
        <f t="shared" si="27162"/>
        <v>0</v>
      </c>
      <c r="BB1449" s="48">
        <f t="shared" si="27162"/>
        <v>0</v>
      </c>
      <c r="BC1449" s="48"/>
      <c r="BE1449" t="s">
        <v>210</v>
      </c>
      <c r="CM1449">
        <f>BF1415*AU1449</f>
        <v>0</v>
      </c>
      <c r="CN1449">
        <f t="shared" ref="CN1449" si="27163">BG1415*AV1449</f>
        <v>0</v>
      </c>
      <c r="CO1449">
        <f t="shared" ref="CO1449" si="27164">BH1415*AW1449</f>
        <v>0</v>
      </c>
      <c r="CP1449">
        <f t="shared" ref="CP1449" si="27165">BI1415*AX1449</f>
        <v>0</v>
      </c>
      <c r="CQ1449">
        <f t="shared" ref="CQ1449" si="27166">BJ1415*AY1449</f>
        <v>0</v>
      </c>
      <c r="CR1449">
        <f t="shared" ref="CR1449" si="27167">BK1415*AZ1449</f>
        <v>0</v>
      </c>
      <c r="CS1449">
        <f t="shared" ref="CS1449" si="27168">BL1415*BA1449</f>
        <v>0</v>
      </c>
      <c r="CT1449">
        <f t="shared" ref="CT1449" si="27169">BM1415*BB1449</f>
        <v>0</v>
      </c>
    </row>
    <row r="1450" spans="6:98" x14ac:dyDescent="0.3">
      <c r="F1450" s="91">
        <f t="shared" ref="F1450:H1450" si="27170">F1449</f>
        <v>50</v>
      </c>
      <c r="G1450" s="91">
        <f t="shared" si="27170"/>
        <v>50</v>
      </c>
      <c r="H1450" s="4">
        <f t="shared" si="27170"/>
        <v>1</v>
      </c>
      <c r="I1450">
        <v>170</v>
      </c>
      <c r="J1450" s="48">
        <f t="shared" si="26368"/>
        <v>0</v>
      </c>
      <c r="K1450" s="48">
        <f t="shared" si="27152"/>
        <v>0</v>
      </c>
      <c r="L1450" s="98">
        <f t="shared" si="26370"/>
        <v>0</v>
      </c>
      <c r="M1450" s="48"/>
      <c r="N1450" s="48"/>
      <c r="O1450" s="48"/>
      <c r="P1450" s="48"/>
      <c r="Q1450" s="48"/>
      <c r="R1450" s="48"/>
      <c r="S1450" s="48"/>
      <c r="T1450" s="48"/>
      <c r="U1450" s="48"/>
      <c r="V1450" s="48"/>
      <c r="W1450" s="48"/>
      <c r="X1450" s="48"/>
      <c r="Y1450" s="48"/>
      <c r="Z1450" s="48"/>
      <c r="AA1450" s="48"/>
      <c r="AB1450" s="48"/>
      <c r="AC1450" s="48"/>
      <c r="AD1450" s="48"/>
      <c r="AE1450" s="48"/>
      <c r="AF1450" s="48"/>
      <c r="AG1450" s="48"/>
      <c r="AH1450" s="48"/>
      <c r="AI1450" s="48"/>
      <c r="AJ1450" s="48"/>
      <c r="AK1450" s="48"/>
      <c r="AL1450" s="48"/>
      <c r="AM1450" s="48"/>
      <c r="AN1450" s="48"/>
      <c r="AO1450" s="48"/>
      <c r="AP1450" s="48"/>
      <c r="AQ1450" s="48"/>
      <c r="AR1450" s="48"/>
      <c r="AS1450" s="48"/>
      <c r="AT1450" s="48"/>
      <c r="AU1450" s="48"/>
      <c r="AV1450" s="48">
        <f>$J1450+$K1450+$L1450</f>
        <v>0</v>
      </c>
      <c r="AW1450" s="48">
        <f t="shared" si="27162"/>
        <v>0</v>
      </c>
      <c r="AX1450" s="48">
        <f t="shared" si="27162"/>
        <v>0</v>
      </c>
      <c r="AY1450" s="48">
        <f t="shared" si="27162"/>
        <v>0</v>
      </c>
      <c r="AZ1450" s="48">
        <f t="shared" si="27162"/>
        <v>0</v>
      </c>
      <c r="BA1450" s="48">
        <f t="shared" si="27162"/>
        <v>0</v>
      </c>
      <c r="BB1450" s="48">
        <f t="shared" si="27162"/>
        <v>0</v>
      </c>
      <c r="BC1450" s="48"/>
      <c r="BE1450" t="s">
        <v>211</v>
      </c>
      <c r="CN1450">
        <f>BF1415*AV1450</f>
        <v>0</v>
      </c>
      <c r="CO1450">
        <f t="shared" ref="CO1450" si="27171">BG1415*AW1450</f>
        <v>0</v>
      </c>
      <c r="CP1450">
        <f t="shared" ref="CP1450" si="27172">BH1415*AX1450</f>
        <v>0</v>
      </c>
      <c r="CQ1450">
        <f t="shared" ref="CQ1450" si="27173">BI1415*AY1450</f>
        <v>0</v>
      </c>
      <c r="CR1450">
        <f t="shared" ref="CR1450" si="27174">BJ1415*AZ1450</f>
        <v>0</v>
      </c>
      <c r="CS1450">
        <f t="shared" ref="CS1450" si="27175">BK1415*BA1450</f>
        <v>0</v>
      </c>
      <c r="CT1450">
        <f t="shared" ref="CT1450" si="27176">BL1415*BB1450</f>
        <v>0</v>
      </c>
    </row>
    <row r="1451" spans="6:98" x14ac:dyDescent="0.3">
      <c r="F1451" s="91">
        <f t="shared" ref="F1451:H1451" si="27177">F1450</f>
        <v>50</v>
      </c>
      <c r="G1451" s="91">
        <f t="shared" si="27177"/>
        <v>50</v>
      </c>
      <c r="H1451" s="4">
        <f t="shared" si="27177"/>
        <v>1</v>
      </c>
      <c r="I1451">
        <v>175</v>
      </c>
      <c r="J1451" s="48">
        <f t="shared" si="26368"/>
        <v>0</v>
      </c>
      <c r="K1451" s="48">
        <f t="shared" si="27152"/>
        <v>0</v>
      </c>
      <c r="L1451" s="98">
        <f t="shared" si="26370"/>
        <v>0</v>
      </c>
      <c r="M1451" s="48"/>
      <c r="N1451" s="48"/>
      <c r="O1451" s="48"/>
      <c r="P1451" s="48"/>
      <c r="Q1451" s="48"/>
      <c r="R1451" s="48"/>
      <c r="S1451" s="48"/>
      <c r="T1451" s="48"/>
      <c r="U1451" s="48"/>
      <c r="V1451" s="48"/>
      <c r="W1451" s="48"/>
      <c r="X1451" s="48"/>
      <c r="Y1451" s="48"/>
      <c r="Z1451" s="48"/>
      <c r="AA1451" s="48"/>
      <c r="AB1451" s="48"/>
      <c r="AC1451" s="48"/>
      <c r="AD1451" s="48"/>
      <c r="AE1451" s="48"/>
      <c r="AF1451" s="48"/>
      <c r="AG1451" s="48"/>
      <c r="AH1451" s="48"/>
      <c r="AI1451" s="48"/>
      <c r="AJ1451" s="48"/>
      <c r="AK1451" s="48"/>
      <c r="AL1451" s="48"/>
      <c r="AM1451" s="48"/>
      <c r="AN1451" s="48"/>
      <c r="AO1451" s="48"/>
      <c r="AP1451" s="48"/>
      <c r="AQ1451" s="48"/>
      <c r="AR1451" s="48"/>
      <c r="AS1451" s="48"/>
      <c r="AT1451" s="48"/>
      <c r="AU1451" s="48"/>
      <c r="AV1451" s="48"/>
      <c r="AW1451" s="48">
        <f>$J1451+$K1451+$L1451</f>
        <v>0</v>
      </c>
      <c r="AX1451" s="48">
        <f t="shared" si="27162"/>
        <v>0</v>
      </c>
      <c r="AY1451" s="48">
        <f t="shared" si="27162"/>
        <v>0</v>
      </c>
      <c r="AZ1451" s="48">
        <f t="shared" si="27162"/>
        <v>0</v>
      </c>
      <c r="BA1451" s="48">
        <f t="shared" si="27162"/>
        <v>0</v>
      </c>
      <c r="BB1451" s="48">
        <f t="shared" si="27162"/>
        <v>0</v>
      </c>
      <c r="BC1451" s="48"/>
      <c r="BE1451" t="s">
        <v>212</v>
      </c>
      <c r="CO1451">
        <f>BF1415*AW1451</f>
        <v>0</v>
      </c>
      <c r="CP1451">
        <f t="shared" ref="CP1451" si="27178">BG1415*AX1451</f>
        <v>0</v>
      </c>
      <c r="CQ1451">
        <f t="shared" ref="CQ1451" si="27179">BH1415*AY1451</f>
        <v>0</v>
      </c>
      <c r="CR1451">
        <f t="shared" ref="CR1451" si="27180">BI1415*AZ1451</f>
        <v>0</v>
      </c>
      <c r="CS1451">
        <f t="shared" ref="CS1451" si="27181">BJ1415*BA1451</f>
        <v>0</v>
      </c>
      <c r="CT1451">
        <f t="shared" ref="CT1451" si="27182">BK1415*BB1451</f>
        <v>0</v>
      </c>
    </row>
    <row r="1452" spans="6:98" x14ac:dyDescent="0.3">
      <c r="F1452" s="91">
        <f t="shared" ref="F1452:H1452" si="27183">F1451</f>
        <v>50</v>
      </c>
      <c r="G1452" s="91">
        <f t="shared" si="27183"/>
        <v>50</v>
      </c>
      <c r="H1452" s="4">
        <f t="shared" si="27183"/>
        <v>1</v>
      </c>
      <c r="I1452">
        <v>180</v>
      </c>
      <c r="J1452" s="48">
        <f t="shared" si="26368"/>
        <v>0</v>
      </c>
      <c r="K1452" s="48">
        <f t="shared" si="27152"/>
        <v>0</v>
      </c>
      <c r="L1452" s="98">
        <f t="shared" si="26370"/>
        <v>0</v>
      </c>
      <c r="M1452" s="48"/>
      <c r="N1452" s="48"/>
      <c r="O1452" s="48"/>
      <c r="P1452" s="48"/>
      <c r="Q1452" s="48"/>
      <c r="R1452" s="48"/>
      <c r="S1452" s="48"/>
      <c r="T1452" s="48"/>
      <c r="U1452" s="48"/>
      <c r="V1452" s="48"/>
      <c r="W1452" s="48"/>
      <c r="X1452" s="48"/>
      <c r="Y1452" s="48"/>
      <c r="Z1452" s="48"/>
      <c r="AA1452" s="48"/>
      <c r="AB1452" s="48"/>
      <c r="AC1452" s="48"/>
      <c r="AD1452" s="48"/>
      <c r="AE1452" s="48"/>
      <c r="AF1452" s="48"/>
      <c r="AG1452" s="48"/>
      <c r="AH1452" s="48"/>
      <c r="AI1452" s="48"/>
      <c r="AJ1452" s="48"/>
      <c r="AK1452" s="48"/>
      <c r="AL1452" s="48"/>
      <c r="AM1452" s="48"/>
      <c r="AN1452" s="48"/>
      <c r="AO1452" s="48"/>
      <c r="AP1452" s="48"/>
      <c r="AQ1452" s="48"/>
      <c r="AR1452" s="48"/>
      <c r="AS1452" s="48"/>
      <c r="AT1452" s="48"/>
      <c r="AU1452" s="48"/>
      <c r="AV1452" s="48"/>
      <c r="AW1452" s="48"/>
      <c r="AX1452" s="48">
        <f>$J1452+$K1452+$L1452</f>
        <v>0</v>
      </c>
      <c r="AY1452" s="48">
        <f t="shared" si="27162"/>
        <v>0</v>
      </c>
      <c r="AZ1452" s="48">
        <f t="shared" si="27162"/>
        <v>0</v>
      </c>
      <c r="BA1452" s="48">
        <f t="shared" si="27162"/>
        <v>0</v>
      </c>
      <c r="BB1452" s="48">
        <f t="shared" si="27162"/>
        <v>0</v>
      </c>
      <c r="BC1452" s="48"/>
      <c r="BE1452" t="s">
        <v>213</v>
      </c>
      <c r="CP1452">
        <f>BF1415*AX1452</f>
        <v>0</v>
      </c>
      <c r="CQ1452">
        <f t="shared" ref="CQ1452" si="27184">BG1415*AY1452</f>
        <v>0</v>
      </c>
      <c r="CR1452">
        <f t="shared" ref="CR1452" si="27185">BH1415*AZ1452</f>
        <v>0</v>
      </c>
      <c r="CS1452">
        <f t="shared" ref="CS1452" si="27186">BI1415*BA1452</f>
        <v>0</v>
      </c>
      <c r="CT1452">
        <f t="shared" ref="CT1452" si="27187">BJ1415*BB1452</f>
        <v>0</v>
      </c>
    </row>
    <row r="1453" spans="6:98" x14ac:dyDescent="0.3">
      <c r="F1453" s="91">
        <f t="shared" ref="F1453:H1453" si="27188">F1452</f>
        <v>50</v>
      </c>
      <c r="G1453" s="91">
        <f t="shared" si="27188"/>
        <v>50</v>
      </c>
      <c r="H1453" s="4">
        <f t="shared" si="27188"/>
        <v>1</v>
      </c>
      <c r="I1453">
        <v>185</v>
      </c>
      <c r="J1453" s="48">
        <f t="shared" si="26368"/>
        <v>0</v>
      </c>
      <c r="K1453" s="48">
        <f t="shared" si="27152"/>
        <v>0</v>
      </c>
      <c r="L1453" s="98">
        <f t="shared" si="26370"/>
        <v>0</v>
      </c>
      <c r="M1453" s="48"/>
      <c r="N1453" s="48"/>
      <c r="O1453" s="48"/>
      <c r="P1453" s="48"/>
      <c r="Q1453" s="48"/>
      <c r="R1453" s="48"/>
      <c r="S1453" s="48"/>
      <c r="T1453" s="48"/>
      <c r="U1453" s="48"/>
      <c r="V1453" s="48"/>
      <c r="W1453" s="48"/>
      <c r="X1453" s="48"/>
      <c r="Y1453" s="48"/>
      <c r="Z1453" s="48"/>
      <c r="AA1453" s="48"/>
      <c r="AB1453" s="48"/>
      <c r="AC1453" s="48"/>
      <c r="AD1453" s="48"/>
      <c r="AE1453" s="48"/>
      <c r="AF1453" s="48"/>
      <c r="AG1453" s="48"/>
      <c r="AH1453" s="48"/>
      <c r="AI1453" s="48"/>
      <c r="AJ1453" s="48"/>
      <c r="AK1453" s="48"/>
      <c r="AL1453" s="48"/>
      <c r="AM1453" s="48"/>
      <c r="AN1453" s="48"/>
      <c r="AO1453" s="48"/>
      <c r="AP1453" s="48"/>
      <c r="AQ1453" s="48"/>
      <c r="AR1453" s="48"/>
      <c r="AS1453" s="48"/>
      <c r="AT1453" s="48"/>
      <c r="AU1453" s="48"/>
      <c r="AV1453" s="48"/>
      <c r="AW1453" s="48"/>
      <c r="AX1453" s="48"/>
      <c r="AY1453" s="48">
        <f>$J1453+$K1453+$L1453</f>
        <v>0</v>
      </c>
      <c r="AZ1453" s="48">
        <f t="shared" si="27162"/>
        <v>0</v>
      </c>
      <c r="BA1453" s="48">
        <f t="shared" si="27162"/>
        <v>0</v>
      </c>
      <c r="BB1453" s="48">
        <f t="shared" si="27162"/>
        <v>0</v>
      </c>
      <c r="BC1453" s="48"/>
      <c r="BE1453" t="s">
        <v>214</v>
      </c>
      <c r="CQ1453">
        <f>BF1415*AY1453</f>
        <v>0</v>
      </c>
      <c r="CR1453">
        <f t="shared" ref="CR1453" si="27189">BG1415*AZ1453</f>
        <v>0</v>
      </c>
      <c r="CS1453">
        <f t="shared" ref="CS1453" si="27190">BH1415*BA1453</f>
        <v>0</v>
      </c>
      <c r="CT1453">
        <f t="shared" ref="CT1453" si="27191">BI1415*BB1453</f>
        <v>0</v>
      </c>
    </row>
    <row r="1454" spans="6:98" x14ac:dyDescent="0.3">
      <c r="F1454" s="91">
        <f t="shared" ref="F1454:H1454" si="27192">F1453</f>
        <v>50</v>
      </c>
      <c r="G1454" s="91">
        <f t="shared" si="27192"/>
        <v>50</v>
      </c>
      <c r="H1454" s="4">
        <f t="shared" si="27192"/>
        <v>1</v>
      </c>
      <c r="I1454">
        <v>190</v>
      </c>
      <c r="J1454" s="48">
        <f t="shared" si="26368"/>
        <v>0</v>
      </c>
      <c r="K1454" s="48">
        <f t="shared" si="27152"/>
        <v>0</v>
      </c>
      <c r="L1454" s="98">
        <f t="shared" si="26370"/>
        <v>0</v>
      </c>
      <c r="M1454" s="48"/>
      <c r="N1454" s="48"/>
      <c r="O1454" s="48"/>
      <c r="P1454" s="48"/>
      <c r="Q1454" s="48"/>
      <c r="R1454" s="48"/>
      <c r="S1454" s="48"/>
      <c r="T1454" s="48"/>
      <c r="U1454" s="48"/>
      <c r="V1454" s="48"/>
      <c r="W1454" s="48"/>
      <c r="X1454" s="48"/>
      <c r="Y1454" s="48"/>
      <c r="Z1454" s="48"/>
      <c r="AA1454" s="48"/>
      <c r="AB1454" s="48"/>
      <c r="AC1454" s="48"/>
      <c r="AD1454" s="48"/>
      <c r="AE1454" s="48"/>
      <c r="AF1454" s="48"/>
      <c r="AG1454" s="48"/>
      <c r="AH1454" s="48"/>
      <c r="AI1454" s="48"/>
      <c r="AJ1454" s="48"/>
      <c r="AK1454" s="48"/>
      <c r="AL1454" s="48"/>
      <c r="AM1454" s="48"/>
      <c r="AN1454" s="48"/>
      <c r="AO1454" s="48"/>
      <c r="AP1454" s="48"/>
      <c r="AQ1454" s="48"/>
      <c r="AR1454" s="48"/>
      <c r="AS1454" s="48"/>
      <c r="AT1454" s="48"/>
      <c r="AU1454" s="48"/>
      <c r="AV1454" s="48"/>
      <c r="AW1454" s="48"/>
      <c r="AX1454" s="48"/>
      <c r="AY1454" s="48"/>
      <c r="AZ1454" s="48">
        <f>$J1454+$K1454+$L1454</f>
        <v>0</v>
      </c>
      <c r="BA1454" s="48">
        <f t="shared" si="27162"/>
        <v>0</v>
      </c>
      <c r="BB1454" s="48">
        <f t="shared" si="27162"/>
        <v>0</v>
      </c>
      <c r="BC1454" s="48"/>
      <c r="BE1454" t="s">
        <v>215</v>
      </c>
      <c r="CR1454">
        <f>BF1415*AZ1454</f>
        <v>0</v>
      </c>
      <c r="CS1454">
        <f t="shared" ref="CS1454" si="27193">BG1415*BA1454</f>
        <v>0</v>
      </c>
      <c r="CT1454">
        <f t="shared" ref="CT1454" si="27194">BH1415*BB1454</f>
        <v>0</v>
      </c>
    </row>
    <row r="1455" spans="6:98" x14ac:dyDescent="0.3">
      <c r="F1455" s="91">
        <f t="shared" ref="F1455:H1455" si="27195">F1454</f>
        <v>50</v>
      </c>
      <c r="G1455" s="91">
        <f t="shared" si="27195"/>
        <v>50</v>
      </c>
      <c r="H1455" s="4">
        <f t="shared" si="27195"/>
        <v>1</v>
      </c>
      <c r="I1455">
        <v>195</v>
      </c>
      <c r="J1455" s="48">
        <f t="shared" si="26368"/>
        <v>0</v>
      </c>
      <c r="K1455" s="48">
        <f t="shared" si="27152"/>
        <v>0</v>
      </c>
      <c r="L1455" s="98">
        <f t="shared" si="26370"/>
        <v>0</v>
      </c>
      <c r="M1455" s="48"/>
      <c r="N1455" s="48"/>
      <c r="O1455" s="48"/>
      <c r="P1455" s="48"/>
      <c r="Q1455" s="48"/>
      <c r="R1455" s="48"/>
      <c r="S1455" s="48"/>
      <c r="T1455" s="48"/>
      <c r="U1455" s="48"/>
      <c r="V1455" s="48"/>
      <c r="W1455" s="48"/>
      <c r="X1455" s="48"/>
      <c r="Y1455" s="48"/>
      <c r="Z1455" s="48"/>
      <c r="AA1455" s="48"/>
      <c r="AB1455" s="48"/>
      <c r="AC1455" s="48"/>
      <c r="AD1455" s="48"/>
      <c r="AE1455" s="48"/>
      <c r="AF1455" s="48"/>
      <c r="AG1455" s="48"/>
      <c r="AH1455" s="48"/>
      <c r="AI1455" s="48"/>
      <c r="AJ1455" s="48"/>
      <c r="AK1455" s="48"/>
      <c r="AL1455" s="48"/>
      <c r="AM1455" s="48"/>
      <c r="AN1455" s="48"/>
      <c r="AO1455" s="48"/>
      <c r="AP1455" s="48"/>
      <c r="AQ1455" s="48"/>
      <c r="AR1455" s="48"/>
      <c r="AS1455" s="48"/>
      <c r="AT1455" s="48"/>
      <c r="AU1455" s="48"/>
      <c r="AV1455" s="48"/>
      <c r="AW1455" s="48"/>
      <c r="AX1455" s="48"/>
      <c r="AY1455" s="48"/>
      <c r="AZ1455" s="48"/>
      <c r="BA1455" s="48">
        <f>$J1455+$K1455+$L1455</f>
        <v>0</v>
      </c>
      <c r="BB1455" s="48">
        <f>$J1455+$K1455+$L1455</f>
        <v>0</v>
      </c>
      <c r="BC1455" s="48"/>
      <c r="BE1455" t="s">
        <v>216</v>
      </c>
      <c r="CS1455">
        <f>BF1415*BA1455</f>
        <v>0</v>
      </c>
      <c r="CT1455">
        <f>BG1415*BB1455</f>
        <v>0</v>
      </c>
    </row>
    <row r="1456" spans="6:98" x14ac:dyDescent="0.3">
      <c r="F1456" s="91">
        <f t="shared" ref="F1456:H1456" si="27196">F1455</f>
        <v>50</v>
      </c>
      <c r="G1456" s="91">
        <f t="shared" si="27196"/>
        <v>50</v>
      </c>
      <c r="H1456" s="4">
        <f t="shared" si="27196"/>
        <v>1</v>
      </c>
      <c r="I1456">
        <v>200</v>
      </c>
      <c r="J1456" s="48">
        <f t="shared" si="26368"/>
        <v>0</v>
      </c>
      <c r="K1456" s="48">
        <f t="shared" si="27152"/>
        <v>0</v>
      </c>
      <c r="L1456" s="98">
        <f t="shared" si="26370"/>
        <v>0</v>
      </c>
      <c r="M1456" s="48"/>
      <c r="N1456" s="48"/>
      <c r="O1456" s="48"/>
      <c r="P1456" s="48"/>
      <c r="Q1456" s="48"/>
      <c r="R1456" s="48"/>
      <c r="S1456" s="48"/>
      <c r="T1456" s="48"/>
      <c r="U1456" s="48"/>
      <c r="V1456" s="48"/>
      <c r="W1456" s="48"/>
      <c r="X1456" s="48"/>
      <c r="Y1456" s="48"/>
      <c r="Z1456" s="48"/>
      <c r="AA1456" s="48"/>
      <c r="AB1456" s="48"/>
      <c r="AC1456" s="48"/>
      <c r="AD1456" s="48"/>
      <c r="AE1456" s="48"/>
      <c r="AF1456" s="48"/>
      <c r="AG1456" s="48"/>
      <c r="AH1456" s="48"/>
      <c r="AI1456" s="48"/>
      <c r="AJ1456" s="48"/>
      <c r="AK1456" s="48"/>
      <c r="AL1456" s="48"/>
      <c r="AM1456" s="48"/>
      <c r="AN1456" s="48"/>
      <c r="AO1456" s="48"/>
      <c r="AP1456" s="48"/>
      <c r="AQ1456" s="48"/>
      <c r="AR1456" s="48"/>
      <c r="AS1456" s="48"/>
      <c r="AT1456" s="48"/>
      <c r="AU1456" s="48"/>
      <c r="AV1456" s="48"/>
      <c r="AW1456" s="48"/>
      <c r="AX1456" s="48"/>
      <c r="AY1456" s="48"/>
      <c r="AZ1456" s="48"/>
      <c r="BA1456" s="48"/>
      <c r="BB1456" s="48">
        <f>$J1456+$K1456+$L1456</f>
        <v>0</v>
      </c>
      <c r="BC1456" s="48"/>
      <c r="BE1456" s="3" t="s">
        <v>217</v>
      </c>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f>BF1415*BB1456</f>
        <v>0</v>
      </c>
    </row>
    <row r="1457" spans="1:98" x14ac:dyDescent="0.3">
      <c r="I1457">
        <v>205</v>
      </c>
      <c r="BE1457" s="19" t="s">
        <v>176</v>
      </c>
      <c r="BF1457" s="99">
        <f>SUM(BF1415:BF1456)</f>
        <v>0</v>
      </c>
      <c r="BG1457" s="99">
        <f t="shared" ref="BG1457:CT1457" si="27197">SUM(BG1415:BG1456)</f>
        <v>5.6611057667085758</v>
      </c>
      <c r="BH1457" s="99">
        <f t="shared" si="27197"/>
        <v>37.740705111390511</v>
      </c>
      <c r="BI1457" s="99">
        <f t="shared" si="27197"/>
        <v>94.351762778476257</v>
      </c>
      <c r="BJ1457" s="99">
        <f t="shared" si="27197"/>
        <v>188.70352555695251</v>
      </c>
      <c r="BK1457" s="99">
        <f t="shared" si="27197"/>
        <v>405.87683240262021</v>
      </c>
      <c r="BL1457" s="99">
        <f t="shared" si="27197"/>
        <v>527.74715628202887</v>
      </c>
      <c r="BM1457" s="99">
        <f t="shared" si="27197"/>
        <v>612.84635655009788</v>
      </c>
      <c r="BN1457" s="99">
        <f t="shared" si="27197"/>
        <v>670.5482390627659</v>
      </c>
      <c r="BO1457" s="99">
        <f t="shared" si="27197"/>
        <v>708.59255056839038</v>
      </c>
      <c r="BP1457" s="99">
        <f t="shared" si="27197"/>
        <v>732.62483171818542</v>
      </c>
      <c r="BQ1457" s="99">
        <f t="shared" si="27197"/>
        <v>5.6611057667085758</v>
      </c>
      <c r="BR1457" s="99">
        <f t="shared" si="27197"/>
        <v>37.740705111390511</v>
      </c>
      <c r="BS1457" s="99">
        <f t="shared" si="27197"/>
        <v>94.351762778476257</v>
      </c>
      <c r="BT1457" s="99">
        <f t="shared" si="27197"/>
        <v>188.70352555695251</v>
      </c>
      <c r="BU1457" s="99">
        <f t="shared" si="27197"/>
        <v>405.87683240262021</v>
      </c>
      <c r="BV1457" s="99">
        <f t="shared" si="27197"/>
        <v>527.74715628202887</v>
      </c>
      <c r="BW1457" s="99">
        <f t="shared" si="27197"/>
        <v>612.84635655009788</v>
      </c>
      <c r="BX1457" s="99">
        <f t="shared" si="27197"/>
        <v>670.5482390627659</v>
      </c>
      <c r="BY1457" s="99">
        <f t="shared" si="27197"/>
        <v>708.59255056839038</v>
      </c>
      <c r="BZ1457" s="99">
        <f t="shared" si="27197"/>
        <v>732.62483171818542</v>
      </c>
      <c r="CA1457" s="99">
        <f t="shared" si="27197"/>
        <v>5.6611057667085758</v>
      </c>
      <c r="CB1457" s="99">
        <f t="shared" si="27197"/>
        <v>37.740705111390511</v>
      </c>
      <c r="CC1457" s="99">
        <f t="shared" si="27197"/>
        <v>94.351762778476257</v>
      </c>
      <c r="CD1457" s="99">
        <f t="shared" si="27197"/>
        <v>188.70352555695251</v>
      </c>
      <c r="CE1457" s="99">
        <f t="shared" si="27197"/>
        <v>405.87683240262021</v>
      </c>
      <c r="CF1457" s="99">
        <f t="shared" si="27197"/>
        <v>527.74715628202887</v>
      </c>
      <c r="CG1457" s="99">
        <f t="shared" si="27197"/>
        <v>612.84635655009788</v>
      </c>
      <c r="CH1457" s="99">
        <f t="shared" si="27197"/>
        <v>670.5482390627659</v>
      </c>
      <c r="CI1457" s="99">
        <f t="shared" si="27197"/>
        <v>708.59255056839038</v>
      </c>
      <c r="CJ1457" s="99">
        <f t="shared" si="27197"/>
        <v>732.62483171818542</v>
      </c>
      <c r="CK1457" s="99">
        <f t="shared" si="27197"/>
        <v>5.6611057667085758</v>
      </c>
      <c r="CL1457" s="99">
        <f t="shared" si="27197"/>
        <v>37.740705111390511</v>
      </c>
      <c r="CM1457" s="99">
        <f t="shared" si="27197"/>
        <v>94.351762778476257</v>
      </c>
      <c r="CN1457" s="99">
        <f t="shared" si="27197"/>
        <v>188.70352555695251</v>
      </c>
      <c r="CO1457" s="99">
        <f t="shared" si="27197"/>
        <v>405.87683240262021</v>
      </c>
      <c r="CP1457" s="99">
        <f t="shared" si="27197"/>
        <v>527.74715628202887</v>
      </c>
      <c r="CQ1457" s="99">
        <f t="shared" si="27197"/>
        <v>612.84635655009788</v>
      </c>
      <c r="CR1457" s="99">
        <f t="shared" si="27197"/>
        <v>670.5482390627659</v>
      </c>
      <c r="CS1457" s="99">
        <f t="shared" si="27197"/>
        <v>708.59255056839038</v>
      </c>
      <c r="CT1457" s="99">
        <f t="shared" si="27197"/>
        <v>732.62483171818542</v>
      </c>
    </row>
    <row r="1459" spans="1:98" x14ac:dyDescent="0.3">
      <c r="A1459" s="60" t="s">
        <v>333</v>
      </c>
    </row>
    <row r="1460" spans="1:98" x14ac:dyDescent="0.3">
      <c r="A1460" s="100"/>
      <c r="B1460" s="100" t="s">
        <v>163</v>
      </c>
      <c r="C1460" s="100" t="s">
        <v>164</v>
      </c>
      <c r="D1460" t="s">
        <v>167</v>
      </c>
      <c r="E1460" t="s">
        <v>166</v>
      </c>
    </row>
    <row r="1461" spans="1:98" x14ac:dyDescent="0.3">
      <c r="A1461" s="100" t="s">
        <v>165</v>
      </c>
      <c r="B1461" s="93">
        <v>55</v>
      </c>
      <c r="C1461" s="93">
        <v>55</v>
      </c>
      <c r="D1461">
        <f>C1461-B1461+5</f>
        <v>5</v>
      </c>
      <c r="E1461" s="4">
        <f>100/(D1461/5)/100</f>
        <v>1</v>
      </c>
      <c r="N1461" s="19">
        <v>0</v>
      </c>
      <c r="O1461" s="19">
        <v>5</v>
      </c>
      <c r="P1461" s="19">
        <v>10</v>
      </c>
      <c r="Q1461" s="19">
        <v>15</v>
      </c>
      <c r="R1461" s="19">
        <v>20</v>
      </c>
      <c r="S1461" s="19">
        <v>25</v>
      </c>
      <c r="T1461" s="19">
        <v>30</v>
      </c>
      <c r="U1461" s="19">
        <v>35</v>
      </c>
      <c r="V1461" s="19">
        <v>40</v>
      </c>
      <c r="W1461" s="19">
        <v>45</v>
      </c>
      <c r="X1461" s="19">
        <v>50</v>
      </c>
      <c r="Y1461" s="19">
        <v>55</v>
      </c>
      <c r="Z1461" s="19">
        <v>60</v>
      </c>
      <c r="AA1461" s="19">
        <v>65</v>
      </c>
      <c r="AB1461" s="19">
        <v>70</v>
      </c>
      <c r="AC1461" s="19">
        <v>75</v>
      </c>
      <c r="AD1461" s="19">
        <v>80</v>
      </c>
      <c r="AE1461" s="19">
        <v>85</v>
      </c>
      <c r="AF1461" s="19">
        <v>90</v>
      </c>
      <c r="AG1461" s="19">
        <v>95</v>
      </c>
      <c r="AH1461" s="19">
        <v>100</v>
      </c>
      <c r="AI1461" s="19">
        <v>105</v>
      </c>
      <c r="AJ1461" s="19">
        <v>110</v>
      </c>
      <c r="AK1461" s="19">
        <v>115</v>
      </c>
      <c r="AL1461" s="19">
        <v>120</v>
      </c>
      <c r="AM1461" s="19">
        <v>125</v>
      </c>
      <c r="AN1461" s="19">
        <v>130</v>
      </c>
      <c r="AO1461" s="19">
        <v>135</v>
      </c>
      <c r="AP1461" s="19">
        <v>140</v>
      </c>
      <c r="AQ1461" s="19">
        <v>145</v>
      </c>
      <c r="AR1461" s="2">
        <v>150</v>
      </c>
      <c r="AS1461" s="19">
        <v>155</v>
      </c>
      <c r="AT1461" s="2">
        <v>160</v>
      </c>
      <c r="AU1461" s="19">
        <v>165</v>
      </c>
      <c r="AV1461" s="2">
        <v>170</v>
      </c>
      <c r="AW1461" s="19">
        <v>175</v>
      </c>
      <c r="AX1461" s="2">
        <v>180</v>
      </c>
      <c r="AY1461" s="19">
        <v>185</v>
      </c>
      <c r="AZ1461" s="2">
        <v>190</v>
      </c>
      <c r="BA1461" s="19">
        <v>195</v>
      </c>
      <c r="BB1461" s="2">
        <v>200</v>
      </c>
      <c r="BF1461" s="19">
        <v>0</v>
      </c>
      <c r="BG1461" s="19">
        <v>5</v>
      </c>
      <c r="BH1461" s="19">
        <v>10</v>
      </c>
      <c r="BI1461" s="19">
        <v>15</v>
      </c>
      <c r="BJ1461" s="19">
        <v>20</v>
      </c>
      <c r="BK1461" s="19">
        <v>25</v>
      </c>
      <c r="BL1461" s="19">
        <v>30</v>
      </c>
      <c r="BM1461" s="19">
        <v>35</v>
      </c>
      <c r="BN1461" s="19">
        <v>40</v>
      </c>
      <c r="BO1461" s="19">
        <v>45</v>
      </c>
      <c r="BP1461" s="19">
        <v>50</v>
      </c>
      <c r="BQ1461" s="19">
        <v>55</v>
      </c>
      <c r="BR1461" s="19">
        <v>60</v>
      </c>
      <c r="BS1461" s="19">
        <v>65</v>
      </c>
      <c r="BT1461" s="19">
        <v>70</v>
      </c>
      <c r="BU1461" s="19">
        <v>75</v>
      </c>
      <c r="BV1461" s="19">
        <v>80</v>
      </c>
      <c r="BW1461" s="19">
        <v>85</v>
      </c>
      <c r="BX1461" s="19">
        <v>90</v>
      </c>
      <c r="BY1461" s="19">
        <v>95</v>
      </c>
      <c r="BZ1461" s="19">
        <v>100</v>
      </c>
      <c r="CA1461" s="19">
        <v>105</v>
      </c>
      <c r="CB1461" s="19">
        <v>110</v>
      </c>
      <c r="CC1461" s="19">
        <v>115</v>
      </c>
      <c r="CD1461" s="19">
        <v>120</v>
      </c>
      <c r="CE1461" s="19">
        <v>125</v>
      </c>
      <c r="CF1461" s="19">
        <v>130</v>
      </c>
      <c r="CG1461" s="19">
        <v>135</v>
      </c>
      <c r="CH1461" s="19">
        <v>140</v>
      </c>
      <c r="CI1461" s="19">
        <v>145</v>
      </c>
      <c r="CJ1461" s="2">
        <v>150</v>
      </c>
      <c r="CK1461" s="19">
        <v>155</v>
      </c>
      <c r="CL1461" s="2">
        <v>160</v>
      </c>
      <c r="CM1461" s="19">
        <v>165</v>
      </c>
      <c r="CN1461" s="2">
        <v>170</v>
      </c>
      <c r="CO1461" s="19">
        <v>175</v>
      </c>
      <c r="CP1461" s="2">
        <v>180</v>
      </c>
      <c r="CQ1461" s="19">
        <v>185</v>
      </c>
      <c r="CR1461" s="2">
        <v>190</v>
      </c>
      <c r="CS1461" s="19">
        <v>195</v>
      </c>
      <c r="CT1461" s="2">
        <v>200</v>
      </c>
    </row>
    <row r="1462" spans="1:98" x14ac:dyDescent="0.3">
      <c r="A1462" s="100" t="s">
        <v>92</v>
      </c>
      <c r="B1462" s="93">
        <v>55</v>
      </c>
      <c r="C1462" s="93">
        <v>55</v>
      </c>
      <c r="D1462">
        <f>C1462-B1462+5</f>
        <v>5</v>
      </c>
      <c r="E1462" s="4">
        <f>IF(D1462&gt;0,100/(D1462/5)/100,1)</f>
        <v>1</v>
      </c>
      <c r="F1462" s="94" t="s">
        <v>163</v>
      </c>
      <c r="G1462" s="94" t="s">
        <v>164</v>
      </c>
      <c r="H1462" s="94" t="s">
        <v>173</v>
      </c>
      <c r="I1462" s="95" t="s">
        <v>169</v>
      </c>
      <c r="J1462" s="3" t="s">
        <v>172</v>
      </c>
      <c r="K1462" s="97" t="s">
        <v>174</v>
      </c>
      <c r="L1462" s="97" t="s">
        <v>175</v>
      </c>
      <c r="M1462" t="s">
        <v>168</v>
      </c>
      <c r="N1462" s="4">
        <f t="shared" ref="N1462" si="27198">IF(IF(BF1461&lt;=$B1461,1,M1462-$E1461)&gt;0,IF(BF1461&lt;=$B1461,1,M1462-$E1461),0)</f>
        <v>1</v>
      </c>
      <c r="O1462" s="4">
        <f t="shared" ref="O1462" si="27199">IF(IF(BG1461&lt;=$B1461,1,N1462-$E1461)&gt;0,IF(BG1461&lt;=$B1461,1,N1462-$E1461),0)</f>
        <v>1</v>
      </c>
      <c r="P1462" s="4">
        <f t="shared" ref="P1462" si="27200">IF(IF(BH1461&lt;=$B1461,1,O1462-$E1461)&gt;0,IF(BH1461&lt;=$B1461,1,O1462-$E1461),0)</f>
        <v>1</v>
      </c>
      <c r="Q1462" s="4">
        <f t="shared" ref="Q1462" si="27201">IF(IF(BI1461&lt;=$B1461,1,P1462-$E1461)&gt;0,IF(BI1461&lt;=$B1461,1,P1462-$E1461),0)</f>
        <v>1</v>
      </c>
      <c r="R1462" s="4">
        <f t="shared" ref="R1462" si="27202">IF(IF(BJ1461&lt;=$B1461,1,Q1462-$E1461)&gt;0,IF(BJ1461&lt;=$B1461,1,Q1462-$E1461),0)</f>
        <v>1</v>
      </c>
      <c r="S1462" s="4">
        <f t="shared" ref="S1462" si="27203">IF(IF(BK1461&lt;=$B1461,1,R1462-$E1461)&gt;0,IF(BK1461&lt;=$B1461,1,R1462-$E1461),0)</f>
        <v>1</v>
      </c>
      <c r="T1462" s="4">
        <f t="shared" ref="T1462" si="27204">IF(IF(BL1461&lt;=$B1461,1,S1462-$E1461)&gt;0,IF(BL1461&lt;=$B1461,1,S1462-$E1461),0)</f>
        <v>1</v>
      </c>
      <c r="U1462" s="4">
        <f t="shared" ref="U1462" si="27205">IF(IF(BM1461&lt;=$B1461,1,T1462-$E1461)&gt;0,IF(BM1461&lt;=$B1461,1,T1462-$E1461),0)</f>
        <v>1</v>
      </c>
      <c r="V1462" s="4">
        <f t="shared" ref="V1462" si="27206">IF(IF(BN1461&lt;=$B1461,1,U1462-$E1461)&gt;0,IF(BN1461&lt;=$B1461,1,U1462-$E1461),0)</f>
        <v>1</v>
      </c>
      <c r="W1462" s="4">
        <f t="shared" ref="W1462" si="27207">IF(IF(BO1461&lt;=$B1461,1,V1462-$E1461)&gt;0,IF(BO1461&lt;=$B1461,1,V1462-$E1461),0)</f>
        <v>1</v>
      </c>
      <c r="X1462" s="4">
        <f t="shared" ref="X1462" si="27208">IF(IF(BP1461&lt;=$B1461,1,W1462-$E1461)&gt;0,IF(BP1461&lt;=$B1461,1,W1462-$E1461),0)</f>
        <v>1</v>
      </c>
      <c r="Y1462" s="4">
        <f t="shared" ref="Y1462" si="27209">IF(IF(BQ1461&lt;=$B1461,1,X1462-$E1461)&gt;0,IF(BQ1461&lt;=$B1461,1,X1462-$E1461),0)</f>
        <v>1</v>
      </c>
      <c r="Z1462" s="4">
        <f t="shared" ref="Z1462" si="27210">IF(IF(BR1461&lt;=$B1461,1,Y1462-$E1461)&gt;0,IF(BR1461&lt;=$B1461,1,Y1462-$E1461),0)</f>
        <v>0</v>
      </c>
      <c r="AA1462" s="4">
        <f t="shared" ref="AA1462" si="27211">IF(IF(BS1461&lt;=$B1461,1,Z1462-$E1461)&gt;0,IF(BS1461&lt;=$B1461,1,Z1462-$E1461),0)</f>
        <v>0</v>
      </c>
      <c r="AB1462" s="4">
        <f t="shared" ref="AB1462" si="27212">IF(IF(BT1461&lt;=$B1461,1,AA1462-$E1461)&gt;0,IF(BT1461&lt;=$B1461,1,AA1462-$E1461),0)</f>
        <v>0</v>
      </c>
      <c r="AC1462" s="4">
        <f t="shared" ref="AC1462" si="27213">IF(IF(BU1461&lt;=$B1461,1,AB1462-$E1461)&gt;0,IF(BU1461&lt;=$B1461,1,AB1462-$E1461),0)</f>
        <v>0</v>
      </c>
      <c r="AD1462" s="4">
        <f t="shared" ref="AD1462" si="27214">IF(IF(BV1461&lt;=$B1461,1,AC1462-$E1461)&gt;0,IF(BV1461&lt;=$B1461,1,AC1462-$E1461),0)</f>
        <v>0</v>
      </c>
      <c r="AE1462" s="4">
        <f t="shared" ref="AE1462" si="27215">IF(IF(BW1461&lt;=$B1461,1,AD1462-$E1461)&gt;0,IF(BW1461&lt;=$B1461,1,AD1462-$E1461),0)</f>
        <v>0</v>
      </c>
      <c r="AF1462" s="4">
        <f t="shared" ref="AF1462" si="27216">IF(IF(BX1461&lt;=$B1461,1,AE1462-$E1461)&gt;0,IF(BX1461&lt;=$B1461,1,AE1462-$E1461),0)</f>
        <v>0</v>
      </c>
      <c r="AG1462" s="4">
        <f t="shared" ref="AG1462" si="27217">IF(IF(BY1461&lt;=$B1461,1,AF1462-$E1461)&gt;0,IF(BY1461&lt;=$B1461,1,AF1462-$E1461),0)</f>
        <v>0</v>
      </c>
      <c r="AH1462" s="4">
        <f t="shared" ref="AH1462" si="27218">IF(IF(BZ1461&lt;=$B1461,1,AG1462-$E1461)&gt;0,IF(BZ1461&lt;=$B1461,1,AG1462-$E1461),0)</f>
        <v>0</v>
      </c>
      <c r="AI1462" s="4">
        <f t="shared" ref="AI1462" si="27219">IF(IF(CA1461&lt;=$B1461,1,AH1462-$E1461)&gt;0,IF(CA1461&lt;=$B1461,1,AH1462-$E1461),0)</f>
        <v>0</v>
      </c>
      <c r="AJ1462" s="4">
        <f t="shared" ref="AJ1462" si="27220">IF(IF(CB1461&lt;=$B1461,1,AI1462-$E1461)&gt;0,IF(CB1461&lt;=$B1461,1,AI1462-$E1461),0)</f>
        <v>0</v>
      </c>
      <c r="AK1462" s="4">
        <f t="shared" ref="AK1462" si="27221">IF(IF(CC1461&lt;=$B1461,1,AJ1462-$E1461)&gt;0,IF(CC1461&lt;=$B1461,1,AJ1462-$E1461),0)</f>
        <v>0</v>
      </c>
      <c r="AL1462" s="4">
        <f t="shared" ref="AL1462" si="27222">IF(IF(CD1461&lt;=$B1461,1,AK1462-$E1461)&gt;0,IF(CD1461&lt;=$B1461,1,AK1462-$E1461),0)</f>
        <v>0</v>
      </c>
      <c r="AM1462" s="4">
        <f t="shared" ref="AM1462" si="27223">IF(IF(CE1461&lt;=$B1461,1,AL1462-$E1461)&gt;0,IF(CE1461&lt;=$B1461,1,AL1462-$E1461),0)</f>
        <v>0</v>
      </c>
      <c r="AN1462" s="4">
        <f t="shared" ref="AN1462" si="27224">IF(IF(CF1461&lt;=$B1461,1,AM1462-$E1461)&gt;0,IF(CF1461&lt;=$B1461,1,AM1462-$E1461),0)</f>
        <v>0</v>
      </c>
      <c r="AO1462" s="4">
        <f t="shared" ref="AO1462" si="27225">IF(IF(CG1461&lt;=$B1461,1,AN1462-$E1461)&gt;0,IF(CG1461&lt;=$B1461,1,AN1462-$E1461),0)</f>
        <v>0</v>
      </c>
      <c r="AP1462" s="4">
        <f t="shared" ref="AP1462" si="27226">IF(IF(CH1461&lt;=$B1461,1,AO1462-$E1461)&gt;0,IF(CH1461&lt;=$B1461,1,AO1462-$E1461),0)</f>
        <v>0</v>
      </c>
      <c r="AQ1462" s="4">
        <f t="shared" ref="AQ1462" si="27227">IF(IF(CI1461&lt;=$B1461,1,AP1462-$E1461)&gt;0,IF(CI1461&lt;=$B1461,1,AP1462-$E1461),0)</f>
        <v>0</v>
      </c>
      <c r="AR1462" s="4">
        <f t="shared" ref="AR1462" si="27228">IF(IF(CJ1461&lt;=$B1461,1,AQ1462-$E1461)&gt;0,IF(CJ1461&lt;=$B1461,1,AQ1462-$E1461),0)</f>
        <v>0</v>
      </c>
      <c r="AS1462" s="4">
        <f t="shared" ref="AS1462" si="27229">IF(IF(CK1461&lt;=$B1461,1,AR1462-$E1461)&gt;0,IF(CK1461&lt;=$B1461,1,AR1462-$E1461),0)</f>
        <v>0</v>
      </c>
      <c r="AT1462" s="4">
        <f t="shared" ref="AT1462" si="27230">IF(IF(CL1461&lt;=$B1461,1,AS1462-$E1461)&gt;0,IF(CL1461&lt;=$B1461,1,AS1462-$E1461),0)</f>
        <v>0</v>
      </c>
      <c r="AU1462" s="4">
        <f t="shared" ref="AU1462" si="27231">IF(IF(CM1461&lt;=$B1461,1,AT1462-$E1461)&gt;0,IF(CM1461&lt;=$B1461,1,AT1462-$E1461),0)</f>
        <v>0</v>
      </c>
      <c r="AV1462" s="4">
        <f t="shared" ref="AV1462" si="27232">IF(IF(CN1461&lt;=$B1461,1,AU1462-$E1461)&gt;0,IF(CN1461&lt;=$B1461,1,AU1462-$E1461),0)</f>
        <v>0</v>
      </c>
      <c r="AW1462" s="4">
        <f t="shared" ref="AW1462" si="27233">IF(IF(CO1461&lt;=$B1461,1,AV1462-$E1461)&gt;0,IF(CO1461&lt;=$B1461,1,AV1462-$E1461),0)</f>
        <v>0</v>
      </c>
      <c r="AX1462" s="4">
        <f t="shared" ref="AX1462" si="27234">IF(IF(CP1461&lt;=$B1461,1,AW1462-$E1461)&gt;0,IF(CP1461&lt;=$B1461,1,AW1462-$E1461),0)</f>
        <v>0</v>
      </c>
      <c r="AY1462" s="4">
        <f t="shared" ref="AY1462" si="27235">IF(IF(CQ1461&lt;=$B1461,1,AX1462-$E1461)&gt;0,IF(CQ1461&lt;=$B1461,1,AX1462-$E1461),0)</f>
        <v>0</v>
      </c>
      <c r="AZ1462" s="4">
        <f t="shared" ref="AZ1462" si="27236">IF(IF(CR1461&lt;=$B1461,1,AY1462-$E1461)&gt;0,IF(CR1461&lt;=$B1461,1,AY1462-$E1461),0)</f>
        <v>0</v>
      </c>
      <c r="BA1462" s="4">
        <f t="shared" ref="BA1462" si="27237">IF(IF(CS1461&lt;=$B1461,1,AZ1462-$E1461)&gt;0,IF(CS1461&lt;=$B1461,1,AZ1462-$E1461),0)</f>
        <v>0</v>
      </c>
      <c r="BB1462" s="4">
        <f t="shared" ref="BB1462" si="27238">IF(IF(CT1461&lt;=$B1461,1,BA1462-$E1461)&gt;0,IF(CT1461&lt;=$B1461,1,BA1462-$E1461),0)</f>
        <v>0</v>
      </c>
      <c r="BE1462" t="s">
        <v>171</v>
      </c>
      <c r="BF1462" s="91">
        <f>'Data tilvækstoversigt'!C1088*N1462</f>
        <v>0</v>
      </c>
      <c r="BG1462" s="91">
        <f>'Data tilvækstoversigt'!D1088*O1462</f>
        <v>2.9662336328896166</v>
      </c>
      <c r="BH1462" s="91">
        <f>'Data tilvækstoversigt'!E1088*P1462</f>
        <v>19.774890885930777</v>
      </c>
      <c r="BI1462" s="91">
        <f>'Data tilvækstoversigt'!F1088*Q1462</f>
        <v>49.437227214826947</v>
      </c>
      <c r="BJ1462" s="91">
        <f>'Data tilvækstoversigt'!G1088*R1462</f>
        <v>98.874454429653895</v>
      </c>
      <c r="BK1462" s="91">
        <f>'Data tilvækstoversigt'!H1088*S1462</f>
        <v>273.47944147440586</v>
      </c>
      <c r="BL1462" s="91">
        <f>'Data tilvækstoversigt'!I1088*T1462</f>
        <v>394.11711790933327</v>
      </c>
      <c r="BM1462" s="91">
        <f>'Data tilvækstoversigt'!J1088*U1462</f>
        <v>483.84510363850103</v>
      </c>
      <c r="BN1462" s="91">
        <f>'Data tilvækstoversigt'!K1088*V1462</f>
        <v>547.82023758168145</v>
      </c>
      <c r="BO1462" s="91">
        <f>'Data tilvækstoversigt'!L1088*W1462</f>
        <v>592.23998492478745</v>
      </c>
      <c r="BP1462" s="91">
        <f>'Data tilvækstoversigt'!M1088*X1462</f>
        <v>622.21099162220241</v>
      </c>
      <c r="BQ1462" s="91">
        <f>'Data tilvækstoversigt'!N1088*Y1462</f>
        <v>641.57616874656605</v>
      </c>
      <c r="BR1462" s="91">
        <f>'Data tilvækstoversigt'!O1088*Z1462</f>
        <v>0</v>
      </c>
      <c r="BS1462" s="91">
        <f>'Data tilvækstoversigt'!P1088*AA1462</f>
        <v>0</v>
      </c>
      <c r="BT1462" s="91">
        <f>'Data tilvækstoversigt'!Q1088*AB1462</f>
        <v>0</v>
      </c>
      <c r="BU1462" s="91">
        <f>'Data tilvækstoversigt'!R1088*AC1462</f>
        <v>0</v>
      </c>
      <c r="BV1462" s="91">
        <f>'Data tilvækstoversigt'!S1088*AD1462</f>
        <v>0</v>
      </c>
      <c r="BW1462" s="91">
        <f>'Data tilvækstoversigt'!T1088*AE1462</f>
        <v>0</v>
      </c>
      <c r="BX1462" s="91">
        <f>'Data tilvækstoversigt'!U1088*AF1462</f>
        <v>0</v>
      </c>
      <c r="BY1462" s="91">
        <f>'Data tilvækstoversigt'!V1088*AG1462</f>
        <v>0</v>
      </c>
      <c r="BZ1462" s="91">
        <f>'Data tilvækstoversigt'!W1088*AH1462</f>
        <v>0</v>
      </c>
      <c r="CA1462" s="91">
        <f>'Data tilvækstoversigt'!X1088*AI1462</f>
        <v>0</v>
      </c>
      <c r="CB1462" s="91">
        <f>'Data tilvækstoversigt'!Y1088*AJ1462</f>
        <v>0</v>
      </c>
      <c r="CC1462" s="91">
        <f>'Data tilvækstoversigt'!Z1088*AK1462</f>
        <v>0</v>
      </c>
      <c r="CD1462" s="91">
        <f>'Data tilvækstoversigt'!AA1088*AL1462</f>
        <v>0</v>
      </c>
      <c r="CE1462" s="91">
        <f>'Data tilvækstoversigt'!AB1088*AM1462</f>
        <v>0</v>
      </c>
      <c r="CF1462" s="91">
        <f>'Data tilvækstoversigt'!AC1088*AN1462</f>
        <v>0</v>
      </c>
      <c r="CG1462" s="91">
        <f>'Data tilvækstoversigt'!AD1088*AO1462</f>
        <v>0</v>
      </c>
      <c r="CH1462" s="91">
        <f>'Data tilvækstoversigt'!AE1088*AP1462</f>
        <v>0</v>
      </c>
      <c r="CI1462" s="91">
        <f>'Data tilvækstoversigt'!AF1088*AQ1462</f>
        <v>0</v>
      </c>
      <c r="CJ1462" s="91">
        <f>'Data tilvækstoversigt'!AG1088*AR1462</f>
        <v>0</v>
      </c>
      <c r="CK1462" s="91">
        <f>'Data tilvækstoversigt'!AH1088*AS1462</f>
        <v>0</v>
      </c>
      <c r="CL1462" s="91">
        <f>'Data tilvækstoversigt'!AI1088*AT1462</f>
        <v>0</v>
      </c>
      <c r="CM1462" s="91">
        <f>'Data tilvækstoversigt'!AJ1088*AU1462</f>
        <v>0</v>
      </c>
      <c r="CN1462" s="91">
        <f>'Data tilvækstoversigt'!AK1088*AV1462</f>
        <v>0</v>
      </c>
      <c r="CO1462" s="91">
        <f>'Data tilvækstoversigt'!AL1088*AW1462</f>
        <v>0</v>
      </c>
      <c r="CP1462" s="91">
        <f>'Data tilvækstoversigt'!AM1088*AX1462</f>
        <v>0</v>
      </c>
      <c r="CQ1462" s="91">
        <f>'Data tilvækstoversigt'!AN1088*AY1462</f>
        <v>0</v>
      </c>
      <c r="CR1462" s="91">
        <f>'Data tilvækstoversigt'!AO1088*AZ1462</f>
        <v>0</v>
      </c>
      <c r="CS1462" s="91">
        <f>'Data tilvækstoversigt'!AP1088*BA1462</f>
        <v>0</v>
      </c>
      <c r="CT1462" s="91">
        <f>'Data tilvækstoversigt'!AQ1088*BB1462</f>
        <v>0</v>
      </c>
    </row>
    <row r="1463" spans="1:98" x14ac:dyDescent="0.3">
      <c r="F1463" s="92">
        <f>B1462</f>
        <v>55</v>
      </c>
      <c r="G1463" s="92">
        <f>C1462</f>
        <v>55</v>
      </c>
      <c r="H1463" s="4">
        <f>E1462</f>
        <v>1</v>
      </c>
      <c r="I1463">
        <v>0</v>
      </c>
      <c r="J1463" s="48">
        <f>IF(AND(I1463&gt;=F1463,I1463&lt;=G1463+1),H1463,0)</f>
        <v>0</v>
      </c>
      <c r="K1463" s="48">
        <f>IF(IF(AND(I1463&gt;=(F1463*2),I1463&lt;=G1463+F1463+(G1463-F1463+5)+1),((H1463)^2)*(I1464-F1463*2)/5,0)&lt;=H1463,IF(AND(I1463&gt;=(F1463*2),I1463&lt;=G1463+F1463+(G1463-F1463+5)+1),((H1463)^2)*(I1464-F1463*2)/5,0),(K1462-H1463^2))</f>
        <v>0</v>
      </c>
      <c r="L1463" s="98">
        <f>IF(IF(AND(I1463&gt;=(F1463*3),I1463&lt;=G1463+F1463+F1463+(G1463-F1463+5)+1),((H1463)^3)*(I1464-F1463*3)/5,0)&lt;=H1463,IF(AND(I1463&gt;=(F1463*3),I1463&lt;=G1463+F1463+F1463+(G1463-F1463+5)+1),((H1463)^3)*(I1464-F1463*3)/5,0),(L1462-H1463^3))</f>
        <v>0</v>
      </c>
      <c r="M1463" s="96"/>
      <c r="N1463" s="48">
        <f>$J1463+$K1463+$L1463</f>
        <v>0</v>
      </c>
      <c r="O1463" s="48">
        <f t="shared" ref="O1463:BB1469" si="27239">$J1463+$K1463+$L1463</f>
        <v>0</v>
      </c>
      <c r="P1463" s="48">
        <f t="shared" si="27239"/>
        <v>0</v>
      </c>
      <c r="Q1463" s="48">
        <f t="shared" si="27239"/>
        <v>0</v>
      </c>
      <c r="R1463" s="48">
        <f t="shared" si="27239"/>
        <v>0</v>
      </c>
      <c r="S1463" s="48">
        <f t="shared" si="27239"/>
        <v>0</v>
      </c>
      <c r="T1463" s="48">
        <f t="shared" si="27239"/>
        <v>0</v>
      </c>
      <c r="U1463" s="48">
        <f t="shared" si="27239"/>
        <v>0</v>
      </c>
      <c r="V1463" s="48">
        <f t="shared" si="27239"/>
        <v>0</v>
      </c>
      <c r="W1463" s="48">
        <f t="shared" si="27239"/>
        <v>0</v>
      </c>
      <c r="X1463" s="48">
        <f t="shared" si="27239"/>
        <v>0</v>
      </c>
      <c r="Y1463" s="48">
        <f t="shared" si="27239"/>
        <v>0</v>
      </c>
      <c r="Z1463" s="48">
        <f t="shared" si="27239"/>
        <v>0</v>
      </c>
      <c r="AA1463" s="48">
        <f t="shared" si="27239"/>
        <v>0</v>
      </c>
      <c r="AB1463" s="48">
        <f t="shared" si="27239"/>
        <v>0</v>
      </c>
      <c r="AC1463" s="48">
        <f t="shared" si="27239"/>
        <v>0</v>
      </c>
      <c r="AD1463" s="48">
        <f t="shared" si="27239"/>
        <v>0</v>
      </c>
      <c r="AE1463" s="48">
        <f t="shared" si="27239"/>
        <v>0</v>
      </c>
      <c r="AF1463" s="48">
        <f t="shared" si="27239"/>
        <v>0</v>
      </c>
      <c r="AG1463" s="48">
        <f t="shared" si="27239"/>
        <v>0</v>
      </c>
      <c r="AH1463" s="48">
        <f t="shared" si="27239"/>
        <v>0</v>
      </c>
      <c r="AI1463" s="48">
        <f t="shared" si="27239"/>
        <v>0</v>
      </c>
      <c r="AJ1463" s="48">
        <f t="shared" si="27239"/>
        <v>0</v>
      </c>
      <c r="AK1463" s="48">
        <f t="shared" si="27239"/>
        <v>0</v>
      </c>
      <c r="AL1463" s="48">
        <f t="shared" si="27239"/>
        <v>0</v>
      </c>
      <c r="AM1463" s="48">
        <f t="shared" si="27239"/>
        <v>0</v>
      </c>
      <c r="AN1463" s="48">
        <f t="shared" si="27239"/>
        <v>0</v>
      </c>
      <c r="AO1463" s="48">
        <f t="shared" si="27239"/>
        <v>0</v>
      </c>
      <c r="AP1463" s="48">
        <f t="shared" si="27239"/>
        <v>0</v>
      </c>
      <c r="AQ1463" s="48">
        <f t="shared" si="27239"/>
        <v>0</v>
      </c>
      <c r="AR1463" s="48">
        <f t="shared" si="27239"/>
        <v>0</v>
      </c>
      <c r="AS1463" s="48">
        <f t="shared" si="27239"/>
        <v>0</v>
      </c>
      <c r="AT1463" s="48">
        <f t="shared" si="27239"/>
        <v>0</v>
      </c>
      <c r="AU1463" s="48">
        <f t="shared" si="27239"/>
        <v>0</v>
      </c>
      <c r="AV1463" s="48">
        <f t="shared" si="27239"/>
        <v>0</v>
      </c>
      <c r="AW1463" s="48">
        <f t="shared" si="27239"/>
        <v>0</v>
      </c>
      <c r="AX1463" s="48">
        <f t="shared" si="27239"/>
        <v>0</v>
      </c>
      <c r="AY1463" s="48">
        <f t="shared" si="27239"/>
        <v>0</v>
      </c>
      <c r="AZ1463" s="48">
        <f t="shared" si="27239"/>
        <v>0</v>
      </c>
      <c r="BA1463" s="48">
        <f t="shared" si="27239"/>
        <v>0</v>
      </c>
      <c r="BB1463" s="48">
        <f t="shared" si="27239"/>
        <v>0</v>
      </c>
      <c r="BC1463" s="48"/>
      <c r="BE1463" t="s">
        <v>177</v>
      </c>
      <c r="BF1463">
        <f>BF1462*N1463</f>
        <v>0</v>
      </c>
      <c r="BG1463">
        <f t="shared" ref="BG1463" si="27240">BG1462*O1463</f>
        <v>0</v>
      </c>
      <c r="BH1463">
        <f t="shared" ref="BH1463" si="27241">BH1462*P1463</f>
        <v>0</v>
      </c>
      <c r="BI1463">
        <f t="shared" ref="BI1463" si="27242">BI1462*Q1463</f>
        <v>0</v>
      </c>
      <c r="BJ1463">
        <f t="shared" ref="BJ1463" si="27243">BJ1462*R1463</f>
        <v>0</v>
      </c>
      <c r="BK1463">
        <f t="shared" ref="BK1463" si="27244">BK1462*S1463</f>
        <v>0</v>
      </c>
      <c r="BL1463">
        <f t="shared" ref="BL1463" si="27245">BL1462*T1463</f>
        <v>0</v>
      </c>
      <c r="BM1463">
        <f t="shared" ref="BM1463" si="27246">BM1462*U1463</f>
        <v>0</v>
      </c>
      <c r="BN1463">
        <f t="shared" ref="BN1463" si="27247">BN1462*V1463</f>
        <v>0</v>
      </c>
      <c r="BO1463">
        <f t="shared" ref="BO1463" si="27248">BO1462*W1463</f>
        <v>0</v>
      </c>
      <c r="BP1463">
        <f t="shared" ref="BP1463" si="27249">BP1462*X1463</f>
        <v>0</v>
      </c>
      <c r="BQ1463">
        <f t="shared" ref="BQ1463" si="27250">BQ1462*Y1463</f>
        <v>0</v>
      </c>
      <c r="BR1463">
        <f t="shared" ref="BR1463" si="27251">BR1462*Z1463</f>
        <v>0</v>
      </c>
      <c r="BS1463">
        <f t="shared" ref="BS1463" si="27252">BS1462*AA1463</f>
        <v>0</v>
      </c>
      <c r="BT1463">
        <f t="shared" ref="BT1463" si="27253">BT1462*AB1463</f>
        <v>0</v>
      </c>
      <c r="BU1463">
        <f t="shared" ref="BU1463" si="27254">BU1462*AC1463</f>
        <v>0</v>
      </c>
      <c r="BV1463">
        <f t="shared" ref="BV1463" si="27255">BV1462*AD1463</f>
        <v>0</v>
      </c>
      <c r="BW1463">
        <f t="shared" ref="BW1463" si="27256">BW1462*AE1463</f>
        <v>0</v>
      </c>
      <c r="BX1463">
        <f t="shared" ref="BX1463" si="27257">BX1462*AF1463</f>
        <v>0</v>
      </c>
      <c r="BY1463">
        <f t="shared" ref="BY1463" si="27258">BY1462*AG1463</f>
        <v>0</v>
      </c>
      <c r="BZ1463">
        <f t="shared" ref="BZ1463" si="27259">BZ1462*AH1463</f>
        <v>0</v>
      </c>
      <c r="CA1463">
        <f t="shared" ref="CA1463" si="27260">CA1462*AI1463</f>
        <v>0</v>
      </c>
      <c r="CB1463">
        <f t="shared" ref="CB1463" si="27261">CB1462*AJ1463</f>
        <v>0</v>
      </c>
      <c r="CC1463">
        <f t="shared" ref="CC1463" si="27262">CC1462*AK1463</f>
        <v>0</v>
      </c>
      <c r="CD1463">
        <f t="shared" ref="CD1463" si="27263">CD1462*AL1463</f>
        <v>0</v>
      </c>
      <c r="CE1463">
        <f t="shared" ref="CE1463" si="27264">CE1462*AM1463</f>
        <v>0</v>
      </c>
      <c r="CF1463">
        <f t="shared" ref="CF1463" si="27265">CF1462*AN1463</f>
        <v>0</v>
      </c>
      <c r="CG1463">
        <f t="shared" ref="CG1463" si="27266">CG1462*AO1463</f>
        <v>0</v>
      </c>
      <c r="CH1463">
        <f t="shared" ref="CH1463" si="27267">CH1462*AP1463</f>
        <v>0</v>
      </c>
      <c r="CI1463">
        <f t="shared" ref="CI1463" si="27268">CI1462*AQ1463</f>
        <v>0</v>
      </c>
      <c r="CJ1463">
        <f t="shared" ref="CJ1463" si="27269">CJ1462*AR1463</f>
        <v>0</v>
      </c>
      <c r="CK1463">
        <f t="shared" ref="CK1463" si="27270">CK1462*AS1463</f>
        <v>0</v>
      </c>
      <c r="CL1463">
        <f t="shared" ref="CL1463" si="27271">CL1462*AT1463</f>
        <v>0</v>
      </c>
      <c r="CM1463">
        <f t="shared" ref="CM1463" si="27272">CM1462*AU1463</f>
        <v>0</v>
      </c>
      <c r="CN1463">
        <f t="shared" ref="CN1463" si="27273">CN1462*AV1463</f>
        <v>0</v>
      </c>
      <c r="CO1463">
        <f t="shared" ref="CO1463" si="27274">CO1462*AW1463</f>
        <v>0</v>
      </c>
      <c r="CP1463">
        <f t="shared" ref="CP1463" si="27275">CP1462*AX1463</f>
        <v>0</v>
      </c>
      <c r="CQ1463">
        <f t="shared" ref="CQ1463" si="27276">CQ1462*AY1463</f>
        <v>0</v>
      </c>
      <c r="CR1463">
        <f t="shared" ref="CR1463" si="27277">CR1462*AZ1463</f>
        <v>0</v>
      </c>
      <c r="CS1463">
        <f t="shared" ref="CS1463" si="27278">CS1462*BA1463</f>
        <v>0</v>
      </c>
      <c r="CT1463">
        <f t="shared" ref="CT1463" si="27279">CT1462*BB1463</f>
        <v>0</v>
      </c>
    </row>
    <row r="1464" spans="1:98" x14ac:dyDescent="0.3">
      <c r="F1464" s="91">
        <f>F1463</f>
        <v>55</v>
      </c>
      <c r="G1464" s="91">
        <f>G1463</f>
        <v>55</v>
      </c>
      <c r="H1464" s="4">
        <f>H1463</f>
        <v>1</v>
      </c>
      <c r="I1464">
        <v>5</v>
      </c>
      <c r="J1464" s="48">
        <f t="shared" ref="J1464:J1503" si="27280">IF(AND(I1464&gt;=F1464,I1464&lt;=G1464+1),H1464,0)</f>
        <v>0</v>
      </c>
      <c r="K1464" s="48">
        <f t="shared" ref="K1464:K1469" si="27281">IF(IF(AND(I1464&gt;=(F1464*2),I1464&lt;=G1464+F1464+(G1464-F1464+5)+1),((H1464)^2)*(I1465-F1464*2)/5,0)&lt;=H1464,IF(AND(I1464&gt;=(F1464*2),I1464&lt;=G1464+F1464+(G1464-F1464+5)+1),((H1464)^2)*(I1465-F1464*2)/5,0),(K1463-H1464^2))</f>
        <v>0</v>
      </c>
      <c r="L1464" s="98">
        <f t="shared" ref="L1464:L1503" si="27282">IF(IF(AND(I1464&gt;=(F1464*3),I1464&lt;=G1464+F1464+F1464+(G1464-F1464+5)+1),((H1464)^3)*(I1465-F1464*3)/5,0)&lt;=H1464,IF(AND(I1464&gt;=(F1464*3),I1464&lt;=G1464+F1464+F1464+(G1464-F1464+5)+1),((H1464)^3)*(I1465-F1464*3)/5,0),(L1463-H1464^3))</f>
        <v>0</v>
      </c>
      <c r="M1464" s="48"/>
      <c r="N1464" s="48"/>
      <c r="O1464" s="48">
        <f>$J1464+$K1464+$L1464</f>
        <v>0</v>
      </c>
      <c r="P1464" s="48">
        <f t="shared" si="27239"/>
        <v>0</v>
      </c>
      <c r="Q1464" s="48">
        <f t="shared" si="27239"/>
        <v>0</v>
      </c>
      <c r="R1464" s="48">
        <f t="shared" si="27239"/>
        <v>0</v>
      </c>
      <c r="S1464" s="48">
        <f t="shared" si="27239"/>
        <v>0</v>
      </c>
      <c r="T1464" s="48">
        <f t="shared" si="27239"/>
        <v>0</v>
      </c>
      <c r="U1464" s="48">
        <f t="shared" si="27239"/>
        <v>0</v>
      </c>
      <c r="V1464" s="48">
        <f t="shared" si="27239"/>
        <v>0</v>
      </c>
      <c r="W1464" s="48">
        <f t="shared" si="27239"/>
        <v>0</v>
      </c>
      <c r="X1464" s="48">
        <f t="shared" si="27239"/>
        <v>0</v>
      </c>
      <c r="Y1464" s="48">
        <f t="shared" si="27239"/>
        <v>0</v>
      </c>
      <c r="Z1464" s="48">
        <f t="shared" si="27239"/>
        <v>0</v>
      </c>
      <c r="AA1464" s="48">
        <f t="shared" si="27239"/>
        <v>0</v>
      </c>
      <c r="AB1464" s="48">
        <f t="shared" si="27239"/>
        <v>0</v>
      </c>
      <c r="AC1464" s="48">
        <f t="shared" si="27239"/>
        <v>0</v>
      </c>
      <c r="AD1464" s="48">
        <f t="shared" si="27239"/>
        <v>0</v>
      </c>
      <c r="AE1464" s="48">
        <f t="shared" si="27239"/>
        <v>0</v>
      </c>
      <c r="AF1464" s="48">
        <f t="shared" si="27239"/>
        <v>0</v>
      </c>
      <c r="AG1464" s="48">
        <f t="shared" si="27239"/>
        <v>0</v>
      </c>
      <c r="AH1464" s="48">
        <f t="shared" si="27239"/>
        <v>0</v>
      </c>
      <c r="AI1464" s="48">
        <f t="shared" si="27239"/>
        <v>0</v>
      </c>
      <c r="AJ1464" s="48">
        <f t="shared" si="27239"/>
        <v>0</v>
      </c>
      <c r="AK1464" s="48">
        <f t="shared" si="27239"/>
        <v>0</v>
      </c>
      <c r="AL1464" s="48">
        <f t="shared" si="27239"/>
        <v>0</v>
      </c>
      <c r="AM1464" s="48">
        <f t="shared" si="27239"/>
        <v>0</v>
      </c>
      <c r="AN1464" s="48">
        <f t="shared" si="27239"/>
        <v>0</v>
      </c>
      <c r="AO1464" s="48">
        <f t="shared" si="27239"/>
        <v>0</v>
      </c>
      <c r="AP1464" s="48">
        <f t="shared" si="27239"/>
        <v>0</v>
      </c>
      <c r="AQ1464" s="48">
        <f t="shared" si="27239"/>
        <v>0</v>
      </c>
      <c r="AR1464" s="48">
        <f t="shared" si="27239"/>
        <v>0</v>
      </c>
      <c r="AS1464" s="48">
        <f t="shared" si="27239"/>
        <v>0</v>
      </c>
      <c r="AT1464" s="48">
        <f t="shared" si="27239"/>
        <v>0</v>
      </c>
      <c r="AU1464" s="48">
        <f t="shared" si="27239"/>
        <v>0</v>
      </c>
      <c r="AV1464" s="48">
        <f t="shared" si="27239"/>
        <v>0</v>
      </c>
      <c r="AW1464" s="48">
        <f t="shared" si="27239"/>
        <v>0</v>
      </c>
      <c r="AX1464" s="48">
        <f t="shared" si="27239"/>
        <v>0</v>
      </c>
      <c r="AY1464" s="48">
        <f t="shared" si="27239"/>
        <v>0</v>
      </c>
      <c r="AZ1464" s="48">
        <f t="shared" si="27239"/>
        <v>0</v>
      </c>
      <c r="BA1464" s="48">
        <f t="shared" si="27239"/>
        <v>0</v>
      </c>
      <c r="BB1464" s="48">
        <f t="shared" si="27239"/>
        <v>0</v>
      </c>
      <c r="BC1464" s="48"/>
      <c r="BE1464" t="s">
        <v>178</v>
      </c>
      <c r="BG1464">
        <f>BF1462*O1464</f>
        <v>0</v>
      </c>
      <c r="BH1464">
        <f t="shared" ref="BH1464" si="27283">BG1462*P1464</f>
        <v>0</v>
      </c>
      <c r="BI1464">
        <f t="shared" ref="BI1464" si="27284">BH1462*Q1464</f>
        <v>0</v>
      </c>
      <c r="BJ1464">
        <f t="shared" ref="BJ1464" si="27285">BI1462*R1464</f>
        <v>0</v>
      </c>
      <c r="BK1464">
        <f t="shared" ref="BK1464" si="27286">BJ1462*S1464</f>
        <v>0</v>
      </c>
      <c r="BL1464">
        <f t="shared" ref="BL1464" si="27287">BK1462*T1464</f>
        <v>0</v>
      </c>
      <c r="BM1464">
        <f t="shared" ref="BM1464" si="27288">BL1462*U1464</f>
        <v>0</v>
      </c>
      <c r="BN1464">
        <f t="shared" ref="BN1464" si="27289">BM1462*V1464</f>
        <v>0</v>
      </c>
      <c r="BO1464">
        <f t="shared" ref="BO1464" si="27290">BN1462*W1464</f>
        <v>0</v>
      </c>
      <c r="BP1464">
        <f t="shared" ref="BP1464" si="27291">BO1462*X1464</f>
        <v>0</v>
      </c>
      <c r="BQ1464">
        <f t="shared" ref="BQ1464" si="27292">BP1462*Y1464</f>
        <v>0</v>
      </c>
      <c r="BR1464">
        <f t="shared" ref="BR1464" si="27293">BQ1462*Z1464</f>
        <v>0</v>
      </c>
      <c r="BS1464">
        <f t="shared" ref="BS1464" si="27294">BR1462*AA1464</f>
        <v>0</v>
      </c>
      <c r="BT1464">
        <f t="shared" ref="BT1464" si="27295">BS1462*AB1464</f>
        <v>0</v>
      </c>
      <c r="BU1464">
        <f t="shared" ref="BU1464" si="27296">BT1462*AC1464</f>
        <v>0</v>
      </c>
      <c r="BV1464">
        <f t="shared" ref="BV1464" si="27297">BU1462*AD1464</f>
        <v>0</v>
      </c>
      <c r="BW1464">
        <f t="shared" ref="BW1464" si="27298">BV1462*AE1464</f>
        <v>0</v>
      </c>
      <c r="BX1464">
        <f t="shared" ref="BX1464" si="27299">BW1462*AF1464</f>
        <v>0</v>
      </c>
      <c r="BY1464">
        <f t="shared" ref="BY1464" si="27300">BX1462*AG1464</f>
        <v>0</v>
      </c>
      <c r="BZ1464">
        <f t="shared" ref="BZ1464" si="27301">BY1462*AH1464</f>
        <v>0</v>
      </c>
      <c r="CA1464">
        <f t="shared" ref="CA1464" si="27302">BZ1462*AI1464</f>
        <v>0</v>
      </c>
      <c r="CB1464">
        <f t="shared" ref="CB1464" si="27303">CA1462*AJ1464</f>
        <v>0</v>
      </c>
      <c r="CC1464">
        <f t="shared" ref="CC1464" si="27304">CB1462*AK1464</f>
        <v>0</v>
      </c>
      <c r="CD1464">
        <f t="shared" ref="CD1464" si="27305">CC1462*AL1464</f>
        <v>0</v>
      </c>
      <c r="CE1464">
        <f t="shared" ref="CE1464" si="27306">CD1462*AM1464</f>
        <v>0</v>
      </c>
      <c r="CF1464">
        <f t="shared" ref="CF1464" si="27307">CE1462*AN1464</f>
        <v>0</v>
      </c>
      <c r="CG1464">
        <f t="shared" ref="CG1464" si="27308">CF1462*AO1464</f>
        <v>0</v>
      </c>
      <c r="CH1464">
        <f t="shared" ref="CH1464" si="27309">CG1462*AP1464</f>
        <v>0</v>
      </c>
      <c r="CI1464">
        <f t="shared" ref="CI1464" si="27310">CH1462*AQ1464</f>
        <v>0</v>
      </c>
      <c r="CJ1464">
        <f t="shared" ref="CJ1464" si="27311">CI1462*AR1464</f>
        <v>0</v>
      </c>
      <c r="CK1464">
        <f t="shared" ref="CK1464" si="27312">CJ1462*AS1464</f>
        <v>0</v>
      </c>
      <c r="CL1464">
        <f t="shared" ref="CL1464" si="27313">CK1462*AT1464</f>
        <v>0</v>
      </c>
      <c r="CM1464">
        <f t="shared" ref="CM1464" si="27314">CL1462*AU1464</f>
        <v>0</v>
      </c>
      <c r="CN1464">
        <f t="shared" ref="CN1464" si="27315">CM1462*AV1464</f>
        <v>0</v>
      </c>
      <c r="CO1464">
        <f t="shared" ref="CO1464" si="27316">CN1462*AW1464</f>
        <v>0</v>
      </c>
      <c r="CP1464">
        <f t="shared" ref="CP1464" si="27317">CO1462*AX1464</f>
        <v>0</v>
      </c>
      <c r="CQ1464">
        <f t="shared" ref="CQ1464" si="27318">CP1462*AY1464</f>
        <v>0</v>
      </c>
      <c r="CR1464">
        <f t="shared" ref="CR1464" si="27319">CQ1462*AZ1464</f>
        <v>0</v>
      </c>
      <c r="CS1464">
        <f t="shared" ref="CS1464" si="27320">CR1462*BA1464</f>
        <v>0</v>
      </c>
      <c r="CT1464">
        <f t="shared" ref="CT1464" si="27321">CS1462*BB1464</f>
        <v>0</v>
      </c>
    </row>
    <row r="1465" spans="1:98" x14ac:dyDescent="0.3">
      <c r="E1465" s="4"/>
      <c r="F1465" s="91">
        <f t="shared" ref="F1465:H1465" si="27322">F1464</f>
        <v>55</v>
      </c>
      <c r="G1465" s="91">
        <f t="shared" si="27322"/>
        <v>55</v>
      </c>
      <c r="H1465" s="4">
        <f t="shared" si="27322"/>
        <v>1</v>
      </c>
      <c r="I1465">
        <v>10</v>
      </c>
      <c r="J1465" s="48">
        <f t="shared" si="27280"/>
        <v>0</v>
      </c>
      <c r="K1465" s="48">
        <f t="shared" si="27281"/>
        <v>0</v>
      </c>
      <c r="L1465" s="98">
        <f t="shared" si="27282"/>
        <v>0</v>
      </c>
      <c r="M1465" s="48"/>
      <c r="N1465" s="48"/>
      <c r="O1465" s="48"/>
      <c r="P1465" s="48">
        <f>$J1465+$K1465+$L1465</f>
        <v>0</v>
      </c>
      <c r="Q1465" s="48">
        <f t="shared" si="27239"/>
        <v>0</v>
      </c>
      <c r="R1465" s="48">
        <f t="shared" si="27239"/>
        <v>0</v>
      </c>
      <c r="S1465" s="48">
        <f t="shared" si="27239"/>
        <v>0</v>
      </c>
      <c r="T1465" s="48">
        <f t="shared" si="27239"/>
        <v>0</v>
      </c>
      <c r="U1465" s="48">
        <f t="shared" si="27239"/>
        <v>0</v>
      </c>
      <c r="V1465" s="48">
        <f t="shared" si="27239"/>
        <v>0</v>
      </c>
      <c r="W1465" s="48">
        <f t="shared" si="27239"/>
        <v>0</v>
      </c>
      <c r="X1465" s="48">
        <f t="shared" si="27239"/>
        <v>0</v>
      </c>
      <c r="Y1465" s="48">
        <f t="shared" si="27239"/>
        <v>0</v>
      </c>
      <c r="Z1465" s="48">
        <f t="shared" si="27239"/>
        <v>0</v>
      </c>
      <c r="AA1465" s="48">
        <f t="shared" si="27239"/>
        <v>0</v>
      </c>
      <c r="AB1465" s="48">
        <f t="shared" si="27239"/>
        <v>0</v>
      </c>
      <c r="AC1465" s="48">
        <f t="shared" si="27239"/>
        <v>0</v>
      </c>
      <c r="AD1465" s="48">
        <f t="shared" si="27239"/>
        <v>0</v>
      </c>
      <c r="AE1465" s="48">
        <f t="shared" si="27239"/>
        <v>0</v>
      </c>
      <c r="AF1465" s="48">
        <f t="shared" si="27239"/>
        <v>0</v>
      </c>
      <c r="AG1465" s="48">
        <f t="shared" si="27239"/>
        <v>0</v>
      </c>
      <c r="AH1465" s="48">
        <f t="shared" si="27239"/>
        <v>0</v>
      </c>
      <c r="AI1465" s="48">
        <f t="shared" si="27239"/>
        <v>0</v>
      </c>
      <c r="AJ1465" s="48">
        <f t="shared" si="27239"/>
        <v>0</v>
      </c>
      <c r="AK1465" s="48">
        <f t="shared" si="27239"/>
        <v>0</v>
      </c>
      <c r="AL1465" s="48">
        <f t="shared" si="27239"/>
        <v>0</v>
      </c>
      <c r="AM1465" s="48">
        <f t="shared" si="27239"/>
        <v>0</v>
      </c>
      <c r="AN1465" s="48">
        <f t="shared" si="27239"/>
        <v>0</v>
      </c>
      <c r="AO1465" s="48">
        <f t="shared" si="27239"/>
        <v>0</v>
      </c>
      <c r="AP1465" s="48">
        <f t="shared" si="27239"/>
        <v>0</v>
      </c>
      <c r="AQ1465" s="48">
        <f t="shared" si="27239"/>
        <v>0</v>
      </c>
      <c r="AR1465" s="48">
        <f t="shared" si="27239"/>
        <v>0</v>
      </c>
      <c r="AS1465" s="48">
        <f t="shared" si="27239"/>
        <v>0</v>
      </c>
      <c r="AT1465" s="48">
        <f t="shared" si="27239"/>
        <v>0</v>
      </c>
      <c r="AU1465" s="48">
        <f t="shared" si="27239"/>
        <v>0</v>
      </c>
      <c r="AV1465" s="48">
        <f t="shared" si="27239"/>
        <v>0</v>
      </c>
      <c r="AW1465" s="48">
        <f t="shared" si="27239"/>
        <v>0</v>
      </c>
      <c r="AX1465" s="48">
        <f t="shared" si="27239"/>
        <v>0</v>
      </c>
      <c r="AY1465" s="48">
        <f t="shared" si="27239"/>
        <v>0</v>
      </c>
      <c r="AZ1465" s="48">
        <f t="shared" si="27239"/>
        <v>0</v>
      </c>
      <c r="BA1465" s="48">
        <f t="shared" si="27239"/>
        <v>0</v>
      </c>
      <c r="BB1465" s="48">
        <f t="shared" si="27239"/>
        <v>0</v>
      </c>
      <c r="BC1465" s="48"/>
      <c r="BE1465" t="s">
        <v>179</v>
      </c>
      <c r="BH1465">
        <f>BF1462*P1465</f>
        <v>0</v>
      </c>
      <c r="BI1465">
        <f t="shared" ref="BI1465" si="27323">BG1462*Q1465</f>
        <v>0</v>
      </c>
      <c r="BJ1465">
        <f t="shared" ref="BJ1465" si="27324">BH1462*R1465</f>
        <v>0</v>
      </c>
      <c r="BK1465">
        <f t="shared" ref="BK1465" si="27325">BI1462*S1465</f>
        <v>0</v>
      </c>
      <c r="BL1465">
        <f t="shared" ref="BL1465" si="27326">BJ1462*T1465</f>
        <v>0</v>
      </c>
      <c r="BM1465">
        <f t="shared" ref="BM1465" si="27327">BK1462*U1465</f>
        <v>0</v>
      </c>
      <c r="BN1465">
        <f t="shared" ref="BN1465" si="27328">BL1462*V1465</f>
        <v>0</v>
      </c>
      <c r="BO1465">
        <f t="shared" ref="BO1465" si="27329">BM1462*W1465</f>
        <v>0</v>
      </c>
      <c r="BP1465">
        <f t="shared" ref="BP1465" si="27330">BN1462*X1465</f>
        <v>0</v>
      </c>
      <c r="BQ1465">
        <f t="shared" ref="BQ1465" si="27331">BO1462*Y1465</f>
        <v>0</v>
      </c>
      <c r="BR1465">
        <f t="shared" ref="BR1465" si="27332">BP1462*Z1465</f>
        <v>0</v>
      </c>
      <c r="BS1465">
        <f t="shared" ref="BS1465" si="27333">BQ1462*AA1465</f>
        <v>0</v>
      </c>
      <c r="BT1465">
        <f t="shared" ref="BT1465" si="27334">BR1462*AB1465</f>
        <v>0</v>
      </c>
      <c r="BU1465">
        <f t="shared" ref="BU1465" si="27335">BS1462*AC1465</f>
        <v>0</v>
      </c>
      <c r="BV1465">
        <f t="shared" ref="BV1465" si="27336">BT1462*AD1465</f>
        <v>0</v>
      </c>
      <c r="BW1465">
        <f t="shared" ref="BW1465" si="27337">BU1462*AE1465</f>
        <v>0</v>
      </c>
      <c r="BX1465">
        <f t="shared" ref="BX1465" si="27338">BV1462*AF1465</f>
        <v>0</v>
      </c>
      <c r="BY1465">
        <f t="shared" ref="BY1465" si="27339">BW1462*AG1465</f>
        <v>0</v>
      </c>
      <c r="BZ1465">
        <f t="shared" ref="BZ1465" si="27340">BX1462*AH1465</f>
        <v>0</v>
      </c>
      <c r="CA1465">
        <f t="shared" ref="CA1465" si="27341">BY1462*AI1465</f>
        <v>0</v>
      </c>
      <c r="CB1465">
        <f t="shared" ref="CB1465" si="27342">BZ1462*AJ1465</f>
        <v>0</v>
      </c>
      <c r="CC1465">
        <f t="shared" ref="CC1465" si="27343">CA1462*AK1465</f>
        <v>0</v>
      </c>
      <c r="CD1465">
        <f t="shared" ref="CD1465" si="27344">CB1462*AL1465</f>
        <v>0</v>
      </c>
      <c r="CE1465">
        <f t="shared" ref="CE1465" si="27345">CC1462*AM1465</f>
        <v>0</v>
      </c>
      <c r="CF1465">
        <f t="shared" ref="CF1465" si="27346">CD1462*AN1465</f>
        <v>0</v>
      </c>
      <c r="CG1465">
        <f t="shared" ref="CG1465" si="27347">CE1462*AO1465</f>
        <v>0</v>
      </c>
      <c r="CH1465">
        <f t="shared" ref="CH1465" si="27348">CF1462*AP1465</f>
        <v>0</v>
      </c>
      <c r="CI1465">
        <f t="shared" ref="CI1465" si="27349">CG1462*AQ1465</f>
        <v>0</v>
      </c>
      <c r="CJ1465">
        <f t="shared" ref="CJ1465" si="27350">CH1462*AR1465</f>
        <v>0</v>
      </c>
      <c r="CK1465">
        <f t="shared" ref="CK1465" si="27351">CI1462*AS1465</f>
        <v>0</v>
      </c>
      <c r="CL1465">
        <f t="shared" ref="CL1465" si="27352">CJ1462*AT1465</f>
        <v>0</v>
      </c>
      <c r="CM1465">
        <f t="shared" ref="CM1465" si="27353">CK1462*AU1465</f>
        <v>0</v>
      </c>
      <c r="CN1465">
        <f t="shared" ref="CN1465" si="27354">CL1462*AV1465</f>
        <v>0</v>
      </c>
      <c r="CO1465">
        <f t="shared" ref="CO1465" si="27355">CM1462*AW1465</f>
        <v>0</v>
      </c>
      <c r="CP1465">
        <f t="shared" ref="CP1465" si="27356">CN1462*AX1465</f>
        <v>0</v>
      </c>
      <c r="CQ1465">
        <f t="shared" ref="CQ1465" si="27357">CO1462*AY1465</f>
        <v>0</v>
      </c>
      <c r="CR1465">
        <f t="shared" ref="CR1465" si="27358">CP1462*AZ1465</f>
        <v>0</v>
      </c>
      <c r="CS1465">
        <f t="shared" ref="CS1465" si="27359">CQ1462*BA1465</f>
        <v>0</v>
      </c>
      <c r="CT1465">
        <f t="shared" ref="CT1465" si="27360">CR1462*BB1465</f>
        <v>0</v>
      </c>
    </row>
    <row r="1466" spans="1:98" x14ac:dyDescent="0.3">
      <c r="F1466" s="91">
        <f t="shared" ref="F1466:H1466" si="27361">F1465</f>
        <v>55</v>
      </c>
      <c r="G1466" s="91">
        <f t="shared" si="27361"/>
        <v>55</v>
      </c>
      <c r="H1466" s="4">
        <f t="shared" si="27361"/>
        <v>1</v>
      </c>
      <c r="I1466">
        <v>15</v>
      </c>
      <c r="J1466" s="48">
        <f t="shared" si="27280"/>
        <v>0</v>
      </c>
      <c r="K1466" s="48">
        <f t="shared" si="27281"/>
        <v>0</v>
      </c>
      <c r="L1466" s="98">
        <f t="shared" si="27282"/>
        <v>0</v>
      </c>
      <c r="M1466" s="48"/>
      <c r="N1466" s="48"/>
      <c r="O1466" s="48"/>
      <c r="P1466" s="48"/>
      <c r="Q1466" s="48">
        <f>$J1466+$K1466+$L1466</f>
        <v>0</v>
      </c>
      <c r="R1466" s="48">
        <f t="shared" si="27239"/>
        <v>0</v>
      </c>
      <c r="S1466" s="48">
        <f t="shared" si="27239"/>
        <v>0</v>
      </c>
      <c r="T1466" s="48">
        <f t="shared" si="27239"/>
        <v>0</v>
      </c>
      <c r="U1466" s="48">
        <f t="shared" si="27239"/>
        <v>0</v>
      </c>
      <c r="V1466" s="48">
        <f t="shared" si="27239"/>
        <v>0</v>
      </c>
      <c r="W1466" s="48">
        <f t="shared" si="27239"/>
        <v>0</v>
      </c>
      <c r="X1466" s="48">
        <f t="shared" si="27239"/>
        <v>0</v>
      </c>
      <c r="Y1466" s="48">
        <f t="shared" si="27239"/>
        <v>0</v>
      </c>
      <c r="Z1466" s="48">
        <f t="shared" si="27239"/>
        <v>0</v>
      </c>
      <c r="AA1466" s="48">
        <f t="shared" si="27239"/>
        <v>0</v>
      </c>
      <c r="AB1466" s="48">
        <f t="shared" si="27239"/>
        <v>0</v>
      </c>
      <c r="AC1466" s="48">
        <f t="shared" si="27239"/>
        <v>0</v>
      </c>
      <c r="AD1466" s="48">
        <f t="shared" si="27239"/>
        <v>0</v>
      </c>
      <c r="AE1466" s="48">
        <f t="shared" si="27239"/>
        <v>0</v>
      </c>
      <c r="AF1466" s="48">
        <f t="shared" si="27239"/>
        <v>0</v>
      </c>
      <c r="AG1466" s="48">
        <f t="shared" si="27239"/>
        <v>0</v>
      </c>
      <c r="AH1466" s="48">
        <f t="shared" si="27239"/>
        <v>0</v>
      </c>
      <c r="AI1466" s="48">
        <f t="shared" si="27239"/>
        <v>0</v>
      </c>
      <c r="AJ1466" s="48">
        <f t="shared" si="27239"/>
        <v>0</v>
      </c>
      <c r="AK1466" s="48">
        <f t="shared" si="27239"/>
        <v>0</v>
      </c>
      <c r="AL1466" s="48">
        <f t="shared" si="27239"/>
        <v>0</v>
      </c>
      <c r="AM1466" s="48">
        <f t="shared" si="27239"/>
        <v>0</v>
      </c>
      <c r="AN1466" s="48">
        <f t="shared" si="27239"/>
        <v>0</v>
      </c>
      <c r="AO1466" s="48">
        <f t="shared" si="27239"/>
        <v>0</v>
      </c>
      <c r="AP1466" s="48">
        <f t="shared" si="27239"/>
        <v>0</v>
      </c>
      <c r="AQ1466" s="48">
        <f t="shared" si="27239"/>
        <v>0</v>
      </c>
      <c r="AR1466" s="48">
        <f t="shared" si="27239"/>
        <v>0</v>
      </c>
      <c r="AS1466" s="48">
        <f t="shared" si="27239"/>
        <v>0</v>
      </c>
      <c r="AT1466" s="48">
        <f t="shared" si="27239"/>
        <v>0</v>
      </c>
      <c r="AU1466" s="48">
        <f t="shared" si="27239"/>
        <v>0</v>
      </c>
      <c r="AV1466" s="48">
        <f t="shared" si="27239"/>
        <v>0</v>
      </c>
      <c r="AW1466" s="48">
        <f t="shared" si="27239"/>
        <v>0</v>
      </c>
      <c r="AX1466" s="48">
        <f t="shared" si="27239"/>
        <v>0</v>
      </c>
      <c r="AY1466" s="48">
        <f t="shared" si="27239"/>
        <v>0</v>
      </c>
      <c r="AZ1466" s="48">
        <f t="shared" si="27239"/>
        <v>0</v>
      </c>
      <c r="BA1466" s="48">
        <f t="shared" si="27239"/>
        <v>0</v>
      </c>
      <c r="BB1466" s="48">
        <f t="shared" si="27239"/>
        <v>0</v>
      </c>
      <c r="BC1466" s="48"/>
      <c r="BE1466" t="s">
        <v>180</v>
      </c>
      <c r="BI1466">
        <f>BF1462*Q1466</f>
        <v>0</v>
      </c>
      <c r="BJ1466">
        <f t="shared" ref="BJ1466" si="27362">BG1462*R1466</f>
        <v>0</v>
      </c>
      <c r="BK1466">
        <f t="shared" ref="BK1466" si="27363">BH1462*S1466</f>
        <v>0</v>
      </c>
      <c r="BL1466">
        <f t="shared" ref="BL1466" si="27364">BI1462*T1466</f>
        <v>0</v>
      </c>
      <c r="BM1466">
        <f t="shared" ref="BM1466" si="27365">BJ1462*U1466</f>
        <v>0</v>
      </c>
      <c r="BN1466">
        <f t="shared" ref="BN1466" si="27366">BK1462*V1466</f>
        <v>0</v>
      </c>
      <c r="BO1466">
        <f t="shared" ref="BO1466" si="27367">BL1462*W1466</f>
        <v>0</v>
      </c>
      <c r="BP1466">
        <f t="shared" ref="BP1466" si="27368">BM1462*X1466</f>
        <v>0</v>
      </c>
      <c r="BQ1466">
        <f t="shared" ref="BQ1466" si="27369">BN1462*Y1466</f>
        <v>0</v>
      </c>
      <c r="BR1466">
        <f t="shared" ref="BR1466" si="27370">BO1462*Z1466</f>
        <v>0</v>
      </c>
      <c r="BS1466">
        <f t="shared" ref="BS1466" si="27371">BP1462*AA1466</f>
        <v>0</v>
      </c>
      <c r="BT1466">
        <f t="shared" ref="BT1466" si="27372">BQ1462*AB1466</f>
        <v>0</v>
      </c>
      <c r="BU1466">
        <f t="shared" ref="BU1466" si="27373">BR1462*AC1466</f>
        <v>0</v>
      </c>
      <c r="BV1466">
        <f t="shared" ref="BV1466" si="27374">BS1462*AD1466</f>
        <v>0</v>
      </c>
      <c r="BW1466">
        <f t="shared" ref="BW1466" si="27375">BT1462*AE1466</f>
        <v>0</v>
      </c>
      <c r="BX1466">
        <f t="shared" ref="BX1466" si="27376">BU1462*AF1466</f>
        <v>0</v>
      </c>
      <c r="BY1466">
        <f t="shared" ref="BY1466" si="27377">BV1462*AG1466</f>
        <v>0</v>
      </c>
      <c r="BZ1466">
        <f t="shared" ref="BZ1466" si="27378">BW1462*AH1466</f>
        <v>0</v>
      </c>
      <c r="CA1466">
        <f t="shared" ref="CA1466" si="27379">BX1462*AI1466</f>
        <v>0</v>
      </c>
      <c r="CB1466">
        <f t="shared" ref="CB1466" si="27380">BY1462*AJ1466</f>
        <v>0</v>
      </c>
      <c r="CC1466">
        <f t="shared" ref="CC1466" si="27381">BZ1462*AK1466</f>
        <v>0</v>
      </c>
      <c r="CD1466">
        <f t="shared" ref="CD1466" si="27382">CA1462*AL1466</f>
        <v>0</v>
      </c>
      <c r="CE1466">
        <f t="shared" ref="CE1466" si="27383">CB1462*AM1466</f>
        <v>0</v>
      </c>
      <c r="CF1466">
        <f t="shared" ref="CF1466" si="27384">CC1462*AN1466</f>
        <v>0</v>
      </c>
      <c r="CG1466">
        <f t="shared" ref="CG1466" si="27385">CD1462*AO1466</f>
        <v>0</v>
      </c>
      <c r="CH1466">
        <f t="shared" ref="CH1466" si="27386">CE1462*AP1466</f>
        <v>0</v>
      </c>
      <c r="CI1466">
        <f t="shared" ref="CI1466" si="27387">CF1462*AQ1466</f>
        <v>0</v>
      </c>
      <c r="CJ1466">
        <f t="shared" ref="CJ1466" si="27388">CG1462*AR1466</f>
        <v>0</v>
      </c>
      <c r="CK1466">
        <f t="shared" ref="CK1466" si="27389">CH1462*AS1466</f>
        <v>0</v>
      </c>
      <c r="CL1466">
        <f t="shared" ref="CL1466" si="27390">CI1462*AT1466</f>
        <v>0</v>
      </c>
      <c r="CM1466">
        <f t="shared" ref="CM1466" si="27391">CJ1462*AU1466</f>
        <v>0</v>
      </c>
      <c r="CN1466">
        <f t="shared" ref="CN1466" si="27392">CK1462*AV1466</f>
        <v>0</v>
      </c>
      <c r="CO1466">
        <f t="shared" ref="CO1466" si="27393">CL1462*AW1466</f>
        <v>0</v>
      </c>
      <c r="CP1466">
        <f t="shared" ref="CP1466" si="27394">CM1462*AX1466</f>
        <v>0</v>
      </c>
      <c r="CQ1466">
        <f t="shared" ref="CQ1466" si="27395">CN1462*AY1466</f>
        <v>0</v>
      </c>
      <c r="CR1466">
        <f t="shared" ref="CR1466" si="27396">CO1462*AZ1466</f>
        <v>0</v>
      </c>
      <c r="CS1466">
        <f t="shared" ref="CS1466" si="27397">CP1462*BA1466</f>
        <v>0</v>
      </c>
      <c r="CT1466">
        <f t="shared" ref="CT1466" si="27398">CQ1462*BB1466</f>
        <v>0</v>
      </c>
    </row>
    <row r="1467" spans="1:98" x14ac:dyDescent="0.3">
      <c r="F1467" s="91">
        <f t="shared" ref="F1467:H1467" si="27399">F1466</f>
        <v>55</v>
      </c>
      <c r="G1467" s="91">
        <f t="shared" si="27399"/>
        <v>55</v>
      </c>
      <c r="H1467" s="4">
        <f t="shared" si="27399"/>
        <v>1</v>
      </c>
      <c r="I1467">
        <v>20</v>
      </c>
      <c r="J1467" s="48">
        <f t="shared" si="27280"/>
        <v>0</v>
      </c>
      <c r="K1467" s="48">
        <f t="shared" si="27281"/>
        <v>0</v>
      </c>
      <c r="L1467" s="98">
        <f t="shared" si="27282"/>
        <v>0</v>
      </c>
      <c r="M1467" s="48"/>
      <c r="N1467" s="48"/>
      <c r="O1467" s="48"/>
      <c r="P1467" s="48"/>
      <c r="Q1467" s="48"/>
      <c r="R1467" s="48">
        <f>$J1467+$K1467+$L1467</f>
        <v>0</v>
      </c>
      <c r="S1467" s="48">
        <f t="shared" si="27239"/>
        <v>0</v>
      </c>
      <c r="T1467" s="48">
        <f t="shared" si="27239"/>
        <v>0</v>
      </c>
      <c r="U1467" s="48">
        <f t="shared" si="27239"/>
        <v>0</v>
      </c>
      <c r="V1467" s="48">
        <f t="shared" si="27239"/>
        <v>0</v>
      </c>
      <c r="W1467" s="48">
        <f t="shared" si="27239"/>
        <v>0</v>
      </c>
      <c r="X1467" s="48">
        <f t="shared" si="27239"/>
        <v>0</v>
      </c>
      <c r="Y1467" s="48">
        <f t="shared" si="27239"/>
        <v>0</v>
      </c>
      <c r="Z1467" s="48">
        <f t="shared" si="27239"/>
        <v>0</v>
      </c>
      <c r="AA1467" s="48">
        <f t="shared" si="27239"/>
        <v>0</v>
      </c>
      <c r="AB1467" s="48">
        <f t="shared" si="27239"/>
        <v>0</v>
      </c>
      <c r="AC1467" s="48">
        <f t="shared" si="27239"/>
        <v>0</v>
      </c>
      <c r="AD1467" s="48">
        <f t="shared" si="27239"/>
        <v>0</v>
      </c>
      <c r="AE1467" s="48">
        <f t="shared" si="27239"/>
        <v>0</v>
      </c>
      <c r="AF1467" s="48">
        <f t="shared" si="27239"/>
        <v>0</v>
      </c>
      <c r="AG1467" s="48">
        <f t="shared" si="27239"/>
        <v>0</v>
      </c>
      <c r="AH1467" s="48">
        <f t="shared" si="27239"/>
        <v>0</v>
      </c>
      <c r="AI1467" s="48">
        <f t="shared" si="27239"/>
        <v>0</v>
      </c>
      <c r="AJ1467" s="48">
        <f t="shared" si="27239"/>
        <v>0</v>
      </c>
      <c r="AK1467" s="48">
        <f t="shared" si="27239"/>
        <v>0</v>
      </c>
      <c r="AL1467" s="48">
        <f t="shared" si="27239"/>
        <v>0</v>
      </c>
      <c r="AM1467" s="48">
        <f t="shared" si="27239"/>
        <v>0</v>
      </c>
      <c r="AN1467" s="48">
        <f t="shared" si="27239"/>
        <v>0</v>
      </c>
      <c r="AO1467" s="48">
        <f t="shared" si="27239"/>
        <v>0</v>
      </c>
      <c r="AP1467" s="48">
        <f t="shared" si="27239"/>
        <v>0</v>
      </c>
      <c r="AQ1467" s="48">
        <f t="shared" si="27239"/>
        <v>0</v>
      </c>
      <c r="AR1467" s="48">
        <f t="shared" si="27239"/>
        <v>0</v>
      </c>
      <c r="AS1467" s="48">
        <f t="shared" si="27239"/>
        <v>0</v>
      </c>
      <c r="AT1467" s="48">
        <f t="shared" si="27239"/>
        <v>0</v>
      </c>
      <c r="AU1467" s="48">
        <f t="shared" si="27239"/>
        <v>0</v>
      </c>
      <c r="AV1467" s="48">
        <f t="shared" si="27239"/>
        <v>0</v>
      </c>
      <c r="AW1467" s="48">
        <f t="shared" si="27239"/>
        <v>0</v>
      </c>
      <c r="AX1467" s="48">
        <f t="shared" si="27239"/>
        <v>0</v>
      </c>
      <c r="AY1467" s="48">
        <f t="shared" si="27239"/>
        <v>0</v>
      </c>
      <c r="AZ1467" s="48">
        <f t="shared" si="27239"/>
        <v>0</v>
      </c>
      <c r="BA1467" s="48">
        <f t="shared" si="27239"/>
        <v>0</v>
      </c>
      <c r="BB1467" s="48">
        <f t="shared" si="27239"/>
        <v>0</v>
      </c>
      <c r="BC1467" s="48"/>
      <c r="BE1467" t="s">
        <v>181</v>
      </c>
      <c r="BJ1467">
        <f>BF1462*R1467</f>
        <v>0</v>
      </c>
      <c r="BK1467">
        <f t="shared" ref="BK1467" si="27400">BG1462*S1467</f>
        <v>0</v>
      </c>
      <c r="BL1467">
        <f t="shared" ref="BL1467" si="27401">BH1462*T1467</f>
        <v>0</v>
      </c>
      <c r="BM1467">
        <f t="shared" ref="BM1467" si="27402">BI1462*U1467</f>
        <v>0</v>
      </c>
      <c r="BN1467">
        <f t="shared" ref="BN1467" si="27403">BJ1462*V1467</f>
        <v>0</v>
      </c>
      <c r="BO1467">
        <f t="shared" ref="BO1467" si="27404">BK1462*W1467</f>
        <v>0</v>
      </c>
      <c r="BP1467">
        <f t="shared" ref="BP1467" si="27405">BL1462*X1467</f>
        <v>0</v>
      </c>
      <c r="BQ1467">
        <f t="shared" ref="BQ1467" si="27406">BM1462*Y1467</f>
        <v>0</v>
      </c>
      <c r="BR1467">
        <f t="shared" ref="BR1467" si="27407">BN1462*Z1467</f>
        <v>0</v>
      </c>
      <c r="BS1467">
        <f t="shared" ref="BS1467" si="27408">BO1462*AA1467</f>
        <v>0</v>
      </c>
      <c r="BT1467">
        <f t="shared" ref="BT1467" si="27409">BP1462*AB1467</f>
        <v>0</v>
      </c>
      <c r="BU1467">
        <f t="shared" ref="BU1467" si="27410">BQ1462*AC1467</f>
        <v>0</v>
      </c>
      <c r="BV1467">
        <f t="shared" ref="BV1467" si="27411">BR1462*AD1467</f>
        <v>0</v>
      </c>
      <c r="BW1467">
        <f t="shared" ref="BW1467" si="27412">BS1462*AE1467</f>
        <v>0</v>
      </c>
      <c r="BX1467">
        <f t="shared" ref="BX1467" si="27413">BT1462*AF1467</f>
        <v>0</v>
      </c>
      <c r="BY1467">
        <f t="shared" ref="BY1467" si="27414">BU1462*AG1467</f>
        <v>0</v>
      </c>
      <c r="BZ1467">
        <f t="shared" ref="BZ1467" si="27415">BV1462*AH1467</f>
        <v>0</v>
      </c>
      <c r="CA1467">
        <f t="shared" ref="CA1467" si="27416">BW1462*AI1467</f>
        <v>0</v>
      </c>
      <c r="CB1467">
        <f t="shared" ref="CB1467" si="27417">BX1462*AJ1467</f>
        <v>0</v>
      </c>
      <c r="CC1467">
        <f t="shared" ref="CC1467" si="27418">BY1462*AK1467</f>
        <v>0</v>
      </c>
      <c r="CD1467">
        <f t="shared" ref="CD1467" si="27419">BZ1462*AL1467</f>
        <v>0</v>
      </c>
      <c r="CE1467">
        <f t="shared" ref="CE1467" si="27420">CA1462*AM1467</f>
        <v>0</v>
      </c>
      <c r="CF1467">
        <f t="shared" ref="CF1467" si="27421">CB1462*AN1467</f>
        <v>0</v>
      </c>
      <c r="CG1467">
        <f t="shared" ref="CG1467" si="27422">CC1462*AO1467</f>
        <v>0</v>
      </c>
      <c r="CH1467">
        <f t="shared" ref="CH1467" si="27423">CD1462*AP1467</f>
        <v>0</v>
      </c>
      <c r="CI1467">
        <f t="shared" ref="CI1467" si="27424">CE1462*AQ1467</f>
        <v>0</v>
      </c>
      <c r="CJ1467">
        <f t="shared" ref="CJ1467" si="27425">CF1462*AR1467</f>
        <v>0</v>
      </c>
      <c r="CK1467">
        <f t="shared" ref="CK1467" si="27426">CG1462*AS1467</f>
        <v>0</v>
      </c>
      <c r="CL1467">
        <f t="shared" ref="CL1467" si="27427">CH1462*AT1467</f>
        <v>0</v>
      </c>
      <c r="CM1467">
        <f t="shared" ref="CM1467" si="27428">CI1462*AU1467</f>
        <v>0</v>
      </c>
      <c r="CN1467">
        <f t="shared" ref="CN1467" si="27429">CJ1462*AV1467</f>
        <v>0</v>
      </c>
      <c r="CO1467">
        <f t="shared" ref="CO1467" si="27430">CK1462*AW1467</f>
        <v>0</v>
      </c>
      <c r="CP1467">
        <f t="shared" ref="CP1467" si="27431">CL1462*AX1467</f>
        <v>0</v>
      </c>
      <c r="CQ1467">
        <f t="shared" ref="CQ1467" si="27432">CM1462*AY1467</f>
        <v>0</v>
      </c>
      <c r="CR1467">
        <f t="shared" ref="CR1467" si="27433">CN1462*AZ1467</f>
        <v>0</v>
      </c>
      <c r="CS1467">
        <f t="shared" ref="CS1467" si="27434">CO1462*BA1467</f>
        <v>0</v>
      </c>
      <c r="CT1467">
        <f t="shared" ref="CT1467" si="27435">CP1462*BB1467</f>
        <v>0</v>
      </c>
    </row>
    <row r="1468" spans="1:98" x14ac:dyDescent="0.3">
      <c r="F1468" s="91">
        <f t="shared" ref="F1468:H1468" si="27436">F1467</f>
        <v>55</v>
      </c>
      <c r="G1468" s="91">
        <f t="shared" si="27436"/>
        <v>55</v>
      </c>
      <c r="H1468" s="4">
        <f t="shared" si="27436"/>
        <v>1</v>
      </c>
      <c r="I1468">
        <v>25</v>
      </c>
      <c r="J1468" s="48">
        <f t="shared" si="27280"/>
        <v>0</v>
      </c>
      <c r="K1468" s="48">
        <f t="shared" si="27281"/>
        <v>0</v>
      </c>
      <c r="L1468" s="98">
        <f t="shared" si="27282"/>
        <v>0</v>
      </c>
      <c r="M1468" s="48"/>
      <c r="N1468" s="48"/>
      <c r="O1468" s="48"/>
      <c r="P1468" s="48"/>
      <c r="Q1468" s="48"/>
      <c r="R1468" s="48"/>
      <c r="S1468" s="48">
        <f>$J1468+$K1468+$L1468</f>
        <v>0</v>
      </c>
      <c r="T1468" s="48">
        <f t="shared" si="27239"/>
        <v>0</v>
      </c>
      <c r="U1468" s="48">
        <f t="shared" si="27239"/>
        <v>0</v>
      </c>
      <c r="V1468" s="48">
        <f t="shared" si="27239"/>
        <v>0</v>
      </c>
      <c r="W1468" s="48">
        <f t="shared" si="27239"/>
        <v>0</v>
      </c>
      <c r="X1468" s="48">
        <f t="shared" si="27239"/>
        <v>0</v>
      </c>
      <c r="Y1468" s="48">
        <f t="shared" si="27239"/>
        <v>0</v>
      </c>
      <c r="Z1468" s="48">
        <f t="shared" si="27239"/>
        <v>0</v>
      </c>
      <c r="AA1468" s="48">
        <f t="shared" si="27239"/>
        <v>0</v>
      </c>
      <c r="AB1468" s="48">
        <f t="shared" si="27239"/>
        <v>0</v>
      </c>
      <c r="AC1468" s="48">
        <f t="shared" si="27239"/>
        <v>0</v>
      </c>
      <c r="AD1468" s="48">
        <f t="shared" si="27239"/>
        <v>0</v>
      </c>
      <c r="AE1468" s="48">
        <f t="shared" si="27239"/>
        <v>0</v>
      </c>
      <c r="AF1468" s="48">
        <f t="shared" si="27239"/>
        <v>0</v>
      </c>
      <c r="AG1468" s="48">
        <f t="shared" si="27239"/>
        <v>0</v>
      </c>
      <c r="AH1468" s="48">
        <f t="shared" si="27239"/>
        <v>0</v>
      </c>
      <c r="AI1468" s="48">
        <f t="shared" si="27239"/>
        <v>0</v>
      </c>
      <c r="AJ1468" s="48">
        <f t="shared" si="27239"/>
        <v>0</v>
      </c>
      <c r="AK1468" s="48">
        <f t="shared" si="27239"/>
        <v>0</v>
      </c>
      <c r="AL1468" s="48">
        <f t="shared" si="27239"/>
        <v>0</v>
      </c>
      <c r="AM1468" s="48">
        <f t="shared" si="27239"/>
        <v>0</v>
      </c>
      <c r="AN1468" s="48">
        <f t="shared" si="27239"/>
        <v>0</v>
      </c>
      <c r="AO1468" s="48">
        <f t="shared" si="27239"/>
        <v>0</v>
      </c>
      <c r="AP1468" s="48">
        <f t="shared" si="27239"/>
        <v>0</v>
      </c>
      <c r="AQ1468" s="48">
        <f t="shared" si="27239"/>
        <v>0</v>
      </c>
      <c r="AR1468" s="48">
        <f t="shared" si="27239"/>
        <v>0</v>
      </c>
      <c r="AS1468" s="48">
        <f t="shared" si="27239"/>
        <v>0</v>
      </c>
      <c r="AT1468" s="48">
        <f t="shared" si="27239"/>
        <v>0</v>
      </c>
      <c r="AU1468" s="48">
        <f t="shared" si="27239"/>
        <v>0</v>
      </c>
      <c r="AV1468" s="48">
        <f t="shared" si="27239"/>
        <v>0</v>
      </c>
      <c r="AW1468" s="48">
        <f t="shared" si="27239"/>
        <v>0</v>
      </c>
      <c r="AX1468" s="48">
        <f t="shared" si="27239"/>
        <v>0</v>
      </c>
      <c r="AY1468" s="48">
        <f t="shared" si="27239"/>
        <v>0</v>
      </c>
      <c r="AZ1468" s="48">
        <f t="shared" si="27239"/>
        <v>0</v>
      </c>
      <c r="BA1468" s="48">
        <f t="shared" si="27239"/>
        <v>0</v>
      </c>
      <c r="BB1468" s="48">
        <f t="shared" si="27239"/>
        <v>0</v>
      </c>
      <c r="BC1468" s="48"/>
      <c r="BE1468" t="s">
        <v>182</v>
      </c>
      <c r="BK1468">
        <f>BF1462*S1468</f>
        <v>0</v>
      </c>
      <c r="BL1468">
        <f t="shared" ref="BL1468" si="27437">BG1462*T1468</f>
        <v>0</v>
      </c>
      <c r="BM1468">
        <f t="shared" ref="BM1468" si="27438">BH1462*U1468</f>
        <v>0</v>
      </c>
      <c r="BN1468">
        <f t="shared" ref="BN1468" si="27439">BI1462*V1468</f>
        <v>0</v>
      </c>
      <c r="BO1468">
        <f t="shared" ref="BO1468" si="27440">BJ1462*W1468</f>
        <v>0</v>
      </c>
      <c r="BP1468">
        <f t="shared" ref="BP1468" si="27441">BK1462*X1468</f>
        <v>0</v>
      </c>
      <c r="BQ1468">
        <f t="shared" ref="BQ1468" si="27442">BL1462*Y1468</f>
        <v>0</v>
      </c>
      <c r="BR1468">
        <f t="shared" ref="BR1468" si="27443">BM1462*Z1468</f>
        <v>0</v>
      </c>
      <c r="BS1468">
        <f t="shared" ref="BS1468" si="27444">BN1462*AA1468</f>
        <v>0</v>
      </c>
      <c r="BT1468">
        <f t="shared" ref="BT1468" si="27445">BO1462*AB1468</f>
        <v>0</v>
      </c>
      <c r="BU1468">
        <f t="shared" ref="BU1468" si="27446">BP1462*AC1468</f>
        <v>0</v>
      </c>
      <c r="BV1468">
        <f t="shared" ref="BV1468" si="27447">BQ1462*AD1468</f>
        <v>0</v>
      </c>
      <c r="BW1468">
        <f t="shared" ref="BW1468" si="27448">BR1462*AE1468</f>
        <v>0</v>
      </c>
      <c r="BX1468">
        <f t="shared" ref="BX1468" si="27449">BS1462*AF1468</f>
        <v>0</v>
      </c>
      <c r="BY1468">
        <f t="shared" ref="BY1468" si="27450">BT1462*AG1468</f>
        <v>0</v>
      </c>
      <c r="BZ1468">
        <f t="shared" ref="BZ1468" si="27451">BU1462*AH1468</f>
        <v>0</v>
      </c>
      <c r="CA1468">
        <f t="shared" ref="CA1468" si="27452">BV1462*AI1468</f>
        <v>0</v>
      </c>
      <c r="CB1468">
        <f t="shared" ref="CB1468" si="27453">BW1462*AJ1468</f>
        <v>0</v>
      </c>
      <c r="CC1468">
        <f t="shared" ref="CC1468" si="27454">BX1462*AK1468</f>
        <v>0</v>
      </c>
      <c r="CD1468">
        <f t="shared" ref="CD1468" si="27455">BY1462*AL1468</f>
        <v>0</v>
      </c>
      <c r="CE1468">
        <f t="shared" ref="CE1468" si="27456">BZ1462*AM1468</f>
        <v>0</v>
      </c>
      <c r="CF1468">
        <f t="shared" ref="CF1468" si="27457">CA1462*AN1468</f>
        <v>0</v>
      </c>
      <c r="CG1468">
        <f t="shared" ref="CG1468" si="27458">CB1462*AO1468</f>
        <v>0</v>
      </c>
      <c r="CH1468">
        <f t="shared" ref="CH1468" si="27459">CC1462*AP1468</f>
        <v>0</v>
      </c>
      <c r="CI1468">
        <f t="shared" ref="CI1468" si="27460">CD1462*AQ1468</f>
        <v>0</v>
      </c>
      <c r="CJ1468">
        <f t="shared" ref="CJ1468" si="27461">CE1462*AR1468</f>
        <v>0</v>
      </c>
      <c r="CK1468">
        <f t="shared" ref="CK1468" si="27462">CF1462*AS1468</f>
        <v>0</v>
      </c>
      <c r="CL1468">
        <f t="shared" ref="CL1468" si="27463">CG1462*AT1468</f>
        <v>0</v>
      </c>
      <c r="CM1468">
        <f t="shared" ref="CM1468" si="27464">CH1462*AU1468</f>
        <v>0</v>
      </c>
      <c r="CN1468">
        <f t="shared" ref="CN1468" si="27465">CI1462*AV1468</f>
        <v>0</v>
      </c>
      <c r="CO1468">
        <f t="shared" ref="CO1468" si="27466">CJ1462*AW1468</f>
        <v>0</v>
      </c>
      <c r="CP1468">
        <f t="shared" ref="CP1468" si="27467">CK1462*AX1468</f>
        <v>0</v>
      </c>
      <c r="CQ1468">
        <f t="shared" ref="CQ1468" si="27468">CL1462*AY1468</f>
        <v>0</v>
      </c>
      <c r="CR1468">
        <f t="shared" ref="CR1468" si="27469">CM1462*AZ1468</f>
        <v>0</v>
      </c>
      <c r="CS1468">
        <f t="shared" ref="CS1468" si="27470">CN1462*BA1468</f>
        <v>0</v>
      </c>
      <c r="CT1468">
        <f t="shared" ref="CT1468" si="27471">CO1462*BB1468</f>
        <v>0</v>
      </c>
    </row>
    <row r="1469" spans="1:98" x14ac:dyDescent="0.3">
      <c r="F1469" s="91">
        <f t="shared" ref="F1469:H1469" si="27472">F1468</f>
        <v>55</v>
      </c>
      <c r="G1469" s="91">
        <f t="shared" si="27472"/>
        <v>55</v>
      </c>
      <c r="H1469" s="4">
        <f t="shared" si="27472"/>
        <v>1</v>
      </c>
      <c r="I1469">
        <v>30</v>
      </c>
      <c r="J1469" s="48">
        <f t="shared" si="27280"/>
        <v>0</v>
      </c>
      <c r="K1469" s="48">
        <f t="shared" si="27281"/>
        <v>0</v>
      </c>
      <c r="L1469" s="98">
        <f t="shared" si="27282"/>
        <v>0</v>
      </c>
      <c r="M1469" s="48"/>
      <c r="N1469" s="48"/>
      <c r="O1469" s="48"/>
      <c r="P1469" s="48"/>
      <c r="Q1469" s="48"/>
      <c r="R1469" s="48"/>
      <c r="S1469" s="48"/>
      <c r="T1469" s="48">
        <f>$J1469+$K1469+$L1469</f>
        <v>0</v>
      </c>
      <c r="U1469" s="48">
        <f t="shared" si="27239"/>
        <v>0</v>
      </c>
      <c r="V1469" s="48">
        <f t="shared" si="27239"/>
        <v>0</v>
      </c>
      <c r="W1469" s="48">
        <f t="shared" si="27239"/>
        <v>0</v>
      </c>
      <c r="X1469" s="48">
        <f t="shared" si="27239"/>
        <v>0</v>
      </c>
      <c r="Y1469" s="48">
        <f t="shared" si="27239"/>
        <v>0</v>
      </c>
      <c r="Z1469" s="48">
        <f t="shared" si="27239"/>
        <v>0</v>
      </c>
      <c r="AA1469" s="48">
        <f t="shared" si="27239"/>
        <v>0</v>
      </c>
      <c r="AB1469" s="48">
        <f t="shared" si="27239"/>
        <v>0</v>
      </c>
      <c r="AC1469" s="48">
        <f t="shared" si="27239"/>
        <v>0</v>
      </c>
      <c r="AD1469" s="48">
        <f t="shared" si="27239"/>
        <v>0</v>
      </c>
      <c r="AE1469" s="48">
        <f t="shared" si="27239"/>
        <v>0</v>
      </c>
      <c r="AF1469" s="48">
        <f t="shared" si="27239"/>
        <v>0</v>
      </c>
      <c r="AG1469" s="48">
        <f t="shared" si="27239"/>
        <v>0</v>
      </c>
      <c r="AH1469" s="48">
        <f t="shared" si="27239"/>
        <v>0</v>
      </c>
      <c r="AI1469" s="48">
        <f t="shared" si="27239"/>
        <v>0</v>
      </c>
      <c r="AJ1469" s="48">
        <f t="shared" si="27239"/>
        <v>0</v>
      </c>
      <c r="AK1469" s="48">
        <f t="shared" si="27239"/>
        <v>0</v>
      </c>
      <c r="AL1469" s="48">
        <f t="shared" si="27239"/>
        <v>0</v>
      </c>
      <c r="AM1469" s="48">
        <f t="shared" si="27239"/>
        <v>0</v>
      </c>
      <c r="AN1469" s="48">
        <f t="shared" si="27239"/>
        <v>0</v>
      </c>
      <c r="AO1469" s="48">
        <f t="shared" si="27239"/>
        <v>0</v>
      </c>
      <c r="AP1469" s="48">
        <f t="shared" si="27239"/>
        <v>0</v>
      </c>
      <c r="AQ1469" s="48">
        <f t="shared" si="27239"/>
        <v>0</v>
      </c>
      <c r="AR1469" s="48">
        <f t="shared" si="27239"/>
        <v>0</v>
      </c>
      <c r="AS1469" s="48">
        <f t="shared" si="27239"/>
        <v>0</v>
      </c>
      <c r="AT1469" s="48">
        <f t="shared" si="27239"/>
        <v>0</v>
      </c>
      <c r="AU1469" s="48">
        <f t="shared" si="27239"/>
        <v>0</v>
      </c>
      <c r="AV1469" s="48">
        <f t="shared" si="27239"/>
        <v>0</v>
      </c>
      <c r="AW1469" s="48">
        <f t="shared" si="27239"/>
        <v>0</v>
      </c>
      <c r="AX1469" s="48">
        <f t="shared" si="27239"/>
        <v>0</v>
      </c>
      <c r="AY1469" s="48">
        <f t="shared" ref="AY1469:BB1484" si="27473">$J1469+$K1469+$L1469</f>
        <v>0</v>
      </c>
      <c r="AZ1469" s="48">
        <f t="shared" si="27473"/>
        <v>0</v>
      </c>
      <c r="BA1469" s="48">
        <f t="shared" si="27473"/>
        <v>0</v>
      </c>
      <c r="BB1469" s="48">
        <f t="shared" si="27473"/>
        <v>0</v>
      </c>
      <c r="BC1469" s="48"/>
      <c r="BE1469" t="s">
        <v>183</v>
      </c>
      <c r="BL1469">
        <f>BF1462*T1469</f>
        <v>0</v>
      </c>
      <c r="BM1469">
        <f t="shared" ref="BM1469" si="27474">BG1462*U1469</f>
        <v>0</v>
      </c>
      <c r="BN1469">
        <f t="shared" ref="BN1469" si="27475">BH1462*V1469</f>
        <v>0</v>
      </c>
      <c r="BO1469">
        <f t="shared" ref="BO1469" si="27476">BI1462*W1469</f>
        <v>0</v>
      </c>
      <c r="BP1469">
        <f t="shared" ref="BP1469" si="27477">BJ1462*X1469</f>
        <v>0</v>
      </c>
      <c r="BQ1469">
        <f t="shared" ref="BQ1469" si="27478">BK1462*Y1469</f>
        <v>0</v>
      </c>
      <c r="BR1469">
        <f t="shared" ref="BR1469" si="27479">BL1462*Z1469</f>
        <v>0</v>
      </c>
      <c r="BS1469">
        <f t="shared" ref="BS1469" si="27480">BM1462*AA1469</f>
        <v>0</v>
      </c>
      <c r="BT1469">
        <f t="shared" ref="BT1469" si="27481">BN1462*AB1469</f>
        <v>0</v>
      </c>
      <c r="BU1469">
        <f t="shared" ref="BU1469" si="27482">BO1462*AC1469</f>
        <v>0</v>
      </c>
      <c r="BV1469">
        <f t="shared" ref="BV1469" si="27483">BP1462*AD1469</f>
        <v>0</v>
      </c>
      <c r="BW1469">
        <f t="shared" ref="BW1469" si="27484">BQ1462*AE1469</f>
        <v>0</v>
      </c>
      <c r="BX1469">
        <f t="shared" ref="BX1469" si="27485">BR1462*AF1469</f>
        <v>0</v>
      </c>
      <c r="BY1469">
        <f t="shared" ref="BY1469" si="27486">BS1462*AG1469</f>
        <v>0</v>
      </c>
      <c r="BZ1469">
        <f t="shared" ref="BZ1469" si="27487">BT1462*AH1469</f>
        <v>0</v>
      </c>
      <c r="CA1469">
        <f t="shared" ref="CA1469" si="27488">BU1462*AI1469</f>
        <v>0</v>
      </c>
      <c r="CB1469">
        <f t="shared" ref="CB1469" si="27489">BV1462*AJ1469</f>
        <v>0</v>
      </c>
      <c r="CC1469">
        <f t="shared" ref="CC1469" si="27490">BW1462*AK1469</f>
        <v>0</v>
      </c>
      <c r="CD1469">
        <f t="shared" ref="CD1469" si="27491">BX1462*AL1469</f>
        <v>0</v>
      </c>
      <c r="CE1469">
        <f t="shared" ref="CE1469" si="27492">BY1462*AM1469</f>
        <v>0</v>
      </c>
      <c r="CF1469">
        <f t="shared" ref="CF1469" si="27493">BZ1462*AN1469</f>
        <v>0</v>
      </c>
      <c r="CG1469">
        <f t="shared" ref="CG1469" si="27494">CA1462*AO1469</f>
        <v>0</v>
      </c>
      <c r="CH1469">
        <f t="shared" ref="CH1469" si="27495">CB1462*AP1469</f>
        <v>0</v>
      </c>
      <c r="CI1469">
        <f t="shared" ref="CI1469" si="27496">CC1462*AQ1469</f>
        <v>0</v>
      </c>
      <c r="CJ1469">
        <f t="shared" ref="CJ1469" si="27497">CD1462*AR1469</f>
        <v>0</v>
      </c>
      <c r="CK1469">
        <f t="shared" ref="CK1469" si="27498">CE1462*AS1469</f>
        <v>0</v>
      </c>
      <c r="CL1469">
        <f t="shared" ref="CL1469" si="27499">CF1462*AT1469</f>
        <v>0</v>
      </c>
      <c r="CM1469">
        <f t="shared" ref="CM1469" si="27500">CG1462*AU1469</f>
        <v>0</v>
      </c>
      <c r="CN1469">
        <f t="shared" ref="CN1469" si="27501">CH1462*AV1469</f>
        <v>0</v>
      </c>
      <c r="CO1469">
        <f t="shared" ref="CO1469" si="27502">CI1462*AW1469</f>
        <v>0</v>
      </c>
      <c r="CP1469">
        <f t="shared" ref="CP1469" si="27503">CJ1462*AX1469</f>
        <v>0</v>
      </c>
      <c r="CQ1469">
        <f t="shared" ref="CQ1469" si="27504">CK1462*AY1469</f>
        <v>0</v>
      </c>
      <c r="CR1469">
        <f t="shared" ref="CR1469" si="27505">CL1462*AZ1469</f>
        <v>0</v>
      </c>
      <c r="CS1469">
        <f t="shared" ref="CS1469" si="27506">CM1462*BA1469</f>
        <v>0</v>
      </c>
      <c r="CT1469">
        <f t="shared" ref="CT1469" si="27507">CN1462*BB1469</f>
        <v>0</v>
      </c>
    </row>
    <row r="1470" spans="1:98" x14ac:dyDescent="0.3">
      <c r="F1470" s="91">
        <f t="shared" ref="F1470:H1470" si="27508">F1469</f>
        <v>55</v>
      </c>
      <c r="G1470" s="91">
        <f t="shared" si="27508"/>
        <v>55</v>
      </c>
      <c r="H1470" s="4">
        <f t="shared" si="27508"/>
        <v>1</v>
      </c>
      <c r="I1470">
        <v>35</v>
      </c>
      <c r="J1470" s="48">
        <f t="shared" si="27280"/>
        <v>0</v>
      </c>
      <c r="K1470" s="48">
        <f>IF(IF(AND(I1470&gt;=(F1470*2),I1470&lt;=G1470+F1470+(G1470-F1470+5)+1),((H1470)^2)*(I1471-F1470*2)/5,0)&lt;=H1470,IF(AND(I1470&gt;=(F1470*2),I1470&lt;=G1470+F1470+(G1470-F1470+5)+1),((H1470)^2)*(I1471-F1470*2)/5,0),(K1469-H1470^2))</f>
        <v>0</v>
      </c>
      <c r="L1470" s="98">
        <f t="shared" si="27282"/>
        <v>0</v>
      </c>
      <c r="M1470" s="48"/>
      <c r="N1470" s="48"/>
      <c r="O1470" s="48"/>
      <c r="P1470" s="48"/>
      <c r="Q1470" s="48"/>
      <c r="R1470" s="48"/>
      <c r="S1470" s="48"/>
      <c r="T1470" s="48"/>
      <c r="U1470" s="48">
        <f>$J1470+$K1470+$L1470</f>
        <v>0</v>
      </c>
      <c r="V1470" s="48">
        <f t="shared" ref="V1470:AX1480" si="27509">$J1470+$K1470+$L1470</f>
        <v>0</v>
      </c>
      <c r="W1470" s="48">
        <f t="shared" si="27509"/>
        <v>0</v>
      </c>
      <c r="X1470" s="48">
        <f t="shared" si="27509"/>
        <v>0</v>
      </c>
      <c r="Y1470" s="48">
        <f t="shared" si="27509"/>
        <v>0</v>
      </c>
      <c r="Z1470" s="48">
        <f t="shared" si="27509"/>
        <v>0</v>
      </c>
      <c r="AA1470" s="48">
        <f t="shared" si="27509"/>
        <v>0</v>
      </c>
      <c r="AB1470" s="48">
        <f t="shared" si="27509"/>
        <v>0</v>
      </c>
      <c r="AC1470" s="48">
        <f t="shared" si="27509"/>
        <v>0</v>
      </c>
      <c r="AD1470" s="48">
        <f t="shared" si="27509"/>
        <v>0</v>
      </c>
      <c r="AE1470" s="48">
        <f t="shared" si="27509"/>
        <v>0</v>
      </c>
      <c r="AF1470" s="48">
        <f t="shared" si="27509"/>
        <v>0</v>
      </c>
      <c r="AG1470" s="48">
        <f t="shared" si="27509"/>
        <v>0</v>
      </c>
      <c r="AH1470" s="48">
        <f t="shared" si="27509"/>
        <v>0</v>
      </c>
      <c r="AI1470" s="48">
        <f t="shared" si="27509"/>
        <v>0</v>
      </c>
      <c r="AJ1470" s="48">
        <f t="shared" si="27509"/>
        <v>0</v>
      </c>
      <c r="AK1470" s="48">
        <f t="shared" si="27509"/>
        <v>0</v>
      </c>
      <c r="AL1470" s="48">
        <f t="shared" si="27509"/>
        <v>0</v>
      </c>
      <c r="AM1470" s="48">
        <f t="shared" si="27509"/>
        <v>0</v>
      </c>
      <c r="AN1470" s="48">
        <f t="shared" si="27509"/>
        <v>0</v>
      </c>
      <c r="AO1470" s="48">
        <f t="shared" si="27509"/>
        <v>0</v>
      </c>
      <c r="AP1470" s="48">
        <f t="shared" si="27509"/>
        <v>0</v>
      </c>
      <c r="AQ1470" s="48">
        <f t="shared" si="27509"/>
        <v>0</v>
      </c>
      <c r="AR1470" s="48">
        <f t="shared" si="27509"/>
        <v>0</v>
      </c>
      <c r="AS1470" s="48">
        <f t="shared" si="27509"/>
        <v>0</v>
      </c>
      <c r="AT1470" s="48">
        <f t="shared" si="27509"/>
        <v>0</v>
      </c>
      <c r="AU1470" s="48">
        <f t="shared" si="27509"/>
        <v>0</v>
      </c>
      <c r="AV1470" s="48">
        <f t="shared" si="27509"/>
        <v>0</v>
      </c>
      <c r="AW1470" s="48">
        <f t="shared" si="27509"/>
        <v>0</v>
      </c>
      <c r="AX1470" s="48">
        <f t="shared" si="27509"/>
        <v>0</v>
      </c>
      <c r="AY1470" s="48">
        <f t="shared" si="27473"/>
        <v>0</v>
      </c>
      <c r="AZ1470" s="48">
        <f t="shared" si="27473"/>
        <v>0</v>
      </c>
      <c r="BA1470" s="48">
        <f t="shared" si="27473"/>
        <v>0</v>
      </c>
      <c r="BB1470" s="48">
        <f t="shared" si="27473"/>
        <v>0</v>
      </c>
      <c r="BC1470" s="48"/>
      <c r="BE1470" t="s">
        <v>184</v>
      </c>
      <c r="BM1470">
        <f>BF1462*U1470</f>
        <v>0</v>
      </c>
      <c r="BN1470">
        <f t="shared" ref="BN1470" si="27510">BG1462*V1470</f>
        <v>0</v>
      </c>
      <c r="BO1470">
        <f t="shared" ref="BO1470" si="27511">BH1462*W1470</f>
        <v>0</v>
      </c>
      <c r="BP1470">
        <f t="shared" ref="BP1470" si="27512">BI1462*X1470</f>
        <v>0</v>
      </c>
      <c r="BQ1470">
        <f t="shared" ref="BQ1470" si="27513">BJ1462*Y1470</f>
        <v>0</v>
      </c>
      <c r="BR1470">
        <f t="shared" ref="BR1470" si="27514">BK1462*Z1470</f>
        <v>0</v>
      </c>
      <c r="BS1470">
        <f t="shared" ref="BS1470" si="27515">BL1462*AA1470</f>
        <v>0</v>
      </c>
      <c r="BT1470">
        <f t="shared" ref="BT1470" si="27516">BM1462*AB1470</f>
        <v>0</v>
      </c>
      <c r="BU1470">
        <f t="shared" ref="BU1470" si="27517">BN1462*AC1470</f>
        <v>0</v>
      </c>
      <c r="BV1470">
        <f t="shared" ref="BV1470" si="27518">BO1462*AD1470</f>
        <v>0</v>
      </c>
      <c r="BW1470">
        <f t="shared" ref="BW1470" si="27519">BP1462*AE1470</f>
        <v>0</v>
      </c>
      <c r="BX1470">
        <f t="shared" ref="BX1470" si="27520">BQ1462*AF1470</f>
        <v>0</v>
      </c>
      <c r="BY1470">
        <f t="shared" ref="BY1470" si="27521">BR1462*AG1470</f>
        <v>0</v>
      </c>
      <c r="BZ1470">
        <f t="shared" ref="BZ1470" si="27522">BS1462*AH1470</f>
        <v>0</v>
      </c>
      <c r="CA1470">
        <f t="shared" ref="CA1470" si="27523">BT1462*AI1470</f>
        <v>0</v>
      </c>
      <c r="CB1470">
        <f t="shared" ref="CB1470" si="27524">BU1462*AJ1470</f>
        <v>0</v>
      </c>
      <c r="CC1470">
        <f t="shared" ref="CC1470" si="27525">BV1462*AK1470</f>
        <v>0</v>
      </c>
      <c r="CD1470">
        <f t="shared" ref="CD1470" si="27526">BW1462*AL1470</f>
        <v>0</v>
      </c>
      <c r="CE1470">
        <f t="shared" ref="CE1470" si="27527">BX1462*AM1470</f>
        <v>0</v>
      </c>
      <c r="CF1470">
        <f t="shared" ref="CF1470" si="27528">BY1462*AN1470</f>
        <v>0</v>
      </c>
      <c r="CG1470">
        <f t="shared" ref="CG1470" si="27529">BZ1462*AO1470</f>
        <v>0</v>
      </c>
      <c r="CH1470">
        <f t="shared" ref="CH1470" si="27530">CA1462*AP1470</f>
        <v>0</v>
      </c>
      <c r="CI1470">
        <f t="shared" ref="CI1470" si="27531">CB1462*AQ1470</f>
        <v>0</v>
      </c>
      <c r="CJ1470">
        <f t="shared" ref="CJ1470" si="27532">CC1462*AR1470</f>
        <v>0</v>
      </c>
      <c r="CK1470">
        <f t="shared" ref="CK1470" si="27533">CD1462*AS1470</f>
        <v>0</v>
      </c>
      <c r="CL1470">
        <f t="shared" ref="CL1470" si="27534">CE1462*AT1470</f>
        <v>0</v>
      </c>
      <c r="CM1470">
        <f t="shared" ref="CM1470" si="27535">CF1462*AU1470</f>
        <v>0</v>
      </c>
      <c r="CN1470">
        <f t="shared" ref="CN1470" si="27536">CG1462*AV1470</f>
        <v>0</v>
      </c>
      <c r="CO1470">
        <f t="shared" ref="CO1470" si="27537">CH1462*AW1470</f>
        <v>0</v>
      </c>
      <c r="CP1470">
        <f t="shared" ref="CP1470" si="27538">CI1462*AX1470</f>
        <v>0</v>
      </c>
      <c r="CQ1470">
        <f t="shared" ref="CQ1470" si="27539">CJ1462*AY1470</f>
        <v>0</v>
      </c>
      <c r="CR1470">
        <f t="shared" ref="CR1470" si="27540">CK1462*AZ1470</f>
        <v>0</v>
      </c>
      <c r="CS1470">
        <f t="shared" ref="CS1470" si="27541">CL1462*BA1470</f>
        <v>0</v>
      </c>
      <c r="CT1470">
        <f t="shared" ref="CT1470" si="27542">CM1462*BB1470</f>
        <v>0</v>
      </c>
    </row>
    <row r="1471" spans="1:98" x14ac:dyDescent="0.3">
      <c r="F1471" s="91">
        <f t="shared" ref="F1471:H1471" si="27543">F1470</f>
        <v>55</v>
      </c>
      <c r="G1471" s="91">
        <f t="shared" si="27543"/>
        <v>55</v>
      </c>
      <c r="H1471" s="4">
        <f t="shared" si="27543"/>
        <v>1</v>
      </c>
      <c r="I1471">
        <v>40</v>
      </c>
      <c r="J1471" s="48">
        <f t="shared" si="27280"/>
        <v>0</v>
      </c>
      <c r="K1471" s="48">
        <f t="shared" ref="K1471:K1486" si="27544">IF(IF(AND(I1471&gt;=(F1471*2),I1471&lt;=G1471+F1471+(G1471-F1471+5)+1),((H1471)^2)*(I1472-F1471*2)/5,0)&lt;=H1471,IF(AND(I1471&gt;=(F1471*2),I1471&lt;=G1471+F1471+(G1471-F1471+5)+1),((H1471)^2)*(I1472-F1471*2)/5,0),(K1470-H1471^2))</f>
        <v>0</v>
      </c>
      <c r="L1471" s="98">
        <f t="shared" si="27282"/>
        <v>0</v>
      </c>
      <c r="M1471" s="48"/>
      <c r="N1471" s="48"/>
      <c r="O1471" s="48"/>
      <c r="P1471" s="48"/>
      <c r="Q1471" s="48"/>
      <c r="R1471" s="48"/>
      <c r="S1471" s="48"/>
      <c r="T1471" s="48"/>
      <c r="U1471" s="48"/>
      <c r="V1471" s="48">
        <f>$J1471+$K1471+$L1471</f>
        <v>0</v>
      </c>
      <c r="W1471" s="48">
        <f t="shared" si="27509"/>
        <v>0</v>
      </c>
      <c r="X1471" s="48">
        <f t="shared" si="27509"/>
        <v>0</v>
      </c>
      <c r="Y1471" s="48">
        <f t="shared" si="27509"/>
        <v>0</v>
      </c>
      <c r="Z1471" s="48">
        <f t="shared" si="27509"/>
        <v>0</v>
      </c>
      <c r="AA1471" s="48">
        <f t="shared" si="27509"/>
        <v>0</v>
      </c>
      <c r="AB1471" s="48">
        <f t="shared" si="27509"/>
        <v>0</v>
      </c>
      <c r="AC1471" s="48">
        <f t="shared" si="27509"/>
        <v>0</v>
      </c>
      <c r="AD1471" s="48">
        <f t="shared" si="27509"/>
        <v>0</v>
      </c>
      <c r="AE1471" s="48">
        <f t="shared" si="27509"/>
        <v>0</v>
      </c>
      <c r="AF1471" s="48">
        <f t="shared" si="27509"/>
        <v>0</v>
      </c>
      <c r="AG1471" s="48">
        <f t="shared" si="27509"/>
        <v>0</v>
      </c>
      <c r="AH1471" s="48">
        <f t="shared" si="27509"/>
        <v>0</v>
      </c>
      <c r="AI1471" s="48">
        <f t="shared" si="27509"/>
        <v>0</v>
      </c>
      <c r="AJ1471" s="48">
        <f t="shared" si="27509"/>
        <v>0</v>
      </c>
      <c r="AK1471" s="48">
        <f t="shared" si="27509"/>
        <v>0</v>
      </c>
      <c r="AL1471" s="48">
        <f t="shared" si="27509"/>
        <v>0</v>
      </c>
      <c r="AM1471" s="48">
        <f t="shared" si="27509"/>
        <v>0</v>
      </c>
      <c r="AN1471" s="48">
        <f t="shared" si="27509"/>
        <v>0</v>
      </c>
      <c r="AO1471" s="48">
        <f t="shared" si="27509"/>
        <v>0</v>
      </c>
      <c r="AP1471" s="48">
        <f t="shared" si="27509"/>
        <v>0</v>
      </c>
      <c r="AQ1471" s="48">
        <f t="shared" si="27509"/>
        <v>0</v>
      </c>
      <c r="AR1471" s="48">
        <f t="shared" si="27509"/>
        <v>0</v>
      </c>
      <c r="AS1471" s="48">
        <f t="shared" si="27509"/>
        <v>0</v>
      </c>
      <c r="AT1471" s="48">
        <f t="shared" si="27509"/>
        <v>0</v>
      </c>
      <c r="AU1471" s="48">
        <f t="shared" si="27509"/>
        <v>0</v>
      </c>
      <c r="AV1471" s="48">
        <f t="shared" si="27509"/>
        <v>0</v>
      </c>
      <c r="AW1471" s="48">
        <f t="shared" si="27509"/>
        <v>0</v>
      </c>
      <c r="AX1471" s="48">
        <f t="shared" si="27509"/>
        <v>0</v>
      </c>
      <c r="AY1471" s="48">
        <f t="shared" si="27473"/>
        <v>0</v>
      </c>
      <c r="AZ1471" s="48">
        <f t="shared" si="27473"/>
        <v>0</v>
      </c>
      <c r="BA1471" s="48">
        <f t="shared" si="27473"/>
        <v>0</v>
      </c>
      <c r="BB1471" s="48">
        <f t="shared" si="27473"/>
        <v>0</v>
      </c>
      <c r="BC1471" s="48"/>
      <c r="BE1471" t="s">
        <v>185</v>
      </c>
      <c r="BN1471">
        <f>BF1462*V1471</f>
        <v>0</v>
      </c>
      <c r="BO1471">
        <f t="shared" ref="BO1471" si="27545">BG1462*W1471</f>
        <v>0</v>
      </c>
      <c r="BP1471">
        <f t="shared" ref="BP1471" si="27546">BH1462*X1471</f>
        <v>0</v>
      </c>
      <c r="BQ1471">
        <f t="shared" ref="BQ1471" si="27547">BI1462*Y1471</f>
        <v>0</v>
      </c>
      <c r="BR1471">
        <f t="shared" ref="BR1471" si="27548">BJ1462*Z1471</f>
        <v>0</v>
      </c>
      <c r="BS1471">
        <f t="shared" ref="BS1471" si="27549">BK1462*AA1471</f>
        <v>0</v>
      </c>
      <c r="BT1471">
        <f t="shared" ref="BT1471" si="27550">BL1462*AB1471</f>
        <v>0</v>
      </c>
      <c r="BU1471">
        <f t="shared" ref="BU1471" si="27551">BM1462*AC1471</f>
        <v>0</v>
      </c>
      <c r="BV1471">
        <f t="shared" ref="BV1471" si="27552">BN1462*AD1471</f>
        <v>0</v>
      </c>
      <c r="BW1471">
        <f t="shared" ref="BW1471" si="27553">BO1462*AE1471</f>
        <v>0</v>
      </c>
      <c r="BX1471">
        <f t="shared" ref="BX1471" si="27554">BP1462*AF1471</f>
        <v>0</v>
      </c>
      <c r="BY1471">
        <f t="shared" ref="BY1471" si="27555">BQ1462*AG1471</f>
        <v>0</v>
      </c>
      <c r="BZ1471">
        <f t="shared" ref="BZ1471" si="27556">BR1462*AH1471</f>
        <v>0</v>
      </c>
      <c r="CA1471">
        <f t="shared" ref="CA1471" si="27557">BS1462*AI1471</f>
        <v>0</v>
      </c>
      <c r="CB1471">
        <f t="shared" ref="CB1471" si="27558">BT1462*AJ1471</f>
        <v>0</v>
      </c>
      <c r="CC1471">
        <f t="shared" ref="CC1471" si="27559">BU1462*AK1471</f>
        <v>0</v>
      </c>
      <c r="CD1471">
        <f t="shared" ref="CD1471" si="27560">BV1462*AL1471</f>
        <v>0</v>
      </c>
      <c r="CE1471">
        <f t="shared" ref="CE1471" si="27561">BW1462*AM1471</f>
        <v>0</v>
      </c>
      <c r="CF1471">
        <f t="shared" ref="CF1471" si="27562">BX1462*AN1471</f>
        <v>0</v>
      </c>
      <c r="CG1471">
        <f t="shared" ref="CG1471" si="27563">BY1462*AO1471</f>
        <v>0</v>
      </c>
      <c r="CH1471">
        <f t="shared" ref="CH1471" si="27564">BZ1462*AP1471</f>
        <v>0</v>
      </c>
      <c r="CI1471">
        <f t="shared" ref="CI1471" si="27565">CA1462*AQ1471</f>
        <v>0</v>
      </c>
      <c r="CJ1471">
        <f t="shared" ref="CJ1471" si="27566">CB1462*AR1471</f>
        <v>0</v>
      </c>
      <c r="CK1471">
        <f t="shared" ref="CK1471" si="27567">CC1462*AS1471</f>
        <v>0</v>
      </c>
      <c r="CL1471">
        <f t="shared" ref="CL1471" si="27568">CD1462*AT1471</f>
        <v>0</v>
      </c>
      <c r="CM1471">
        <f t="shared" ref="CM1471" si="27569">CE1462*AU1471</f>
        <v>0</v>
      </c>
      <c r="CN1471">
        <f t="shared" ref="CN1471" si="27570">CF1462*AV1471</f>
        <v>0</v>
      </c>
      <c r="CO1471">
        <f t="shared" ref="CO1471" si="27571">CG1462*AW1471</f>
        <v>0</v>
      </c>
      <c r="CP1471">
        <f t="shared" ref="CP1471" si="27572">CH1462*AX1471</f>
        <v>0</v>
      </c>
      <c r="CQ1471">
        <f t="shared" ref="CQ1471" si="27573">CI1462*AY1471</f>
        <v>0</v>
      </c>
      <c r="CR1471">
        <f t="shared" ref="CR1471" si="27574">CJ1462*AZ1471</f>
        <v>0</v>
      </c>
      <c r="CS1471">
        <f t="shared" ref="CS1471" si="27575">CK1462*BA1471</f>
        <v>0</v>
      </c>
      <c r="CT1471">
        <f t="shared" ref="CT1471" si="27576">CL1462*BB1471</f>
        <v>0</v>
      </c>
    </row>
    <row r="1472" spans="1:98" x14ac:dyDescent="0.3">
      <c r="F1472" s="91">
        <f t="shared" ref="F1472:H1472" si="27577">F1471</f>
        <v>55</v>
      </c>
      <c r="G1472" s="91">
        <f t="shared" si="27577"/>
        <v>55</v>
      </c>
      <c r="H1472" s="4">
        <f t="shared" si="27577"/>
        <v>1</v>
      </c>
      <c r="I1472">
        <v>45</v>
      </c>
      <c r="J1472" s="48">
        <f t="shared" si="27280"/>
        <v>0</v>
      </c>
      <c r="K1472" s="48">
        <f t="shared" si="27544"/>
        <v>0</v>
      </c>
      <c r="L1472" s="98">
        <f t="shared" si="27282"/>
        <v>0</v>
      </c>
      <c r="M1472" s="48"/>
      <c r="N1472" s="48"/>
      <c r="O1472" s="48"/>
      <c r="P1472" s="48"/>
      <c r="Q1472" s="48"/>
      <c r="R1472" s="48"/>
      <c r="S1472" s="48"/>
      <c r="T1472" s="48"/>
      <c r="U1472" s="48"/>
      <c r="V1472" s="48"/>
      <c r="W1472" s="48">
        <f>$J1472+$K1472+$L1472</f>
        <v>0</v>
      </c>
      <c r="X1472" s="48">
        <f t="shared" si="27509"/>
        <v>0</v>
      </c>
      <c r="Y1472" s="48">
        <f t="shared" si="27509"/>
        <v>0</v>
      </c>
      <c r="Z1472" s="48">
        <f t="shared" si="27509"/>
        <v>0</v>
      </c>
      <c r="AA1472" s="48">
        <f t="shared" si="27509"/>
        <v>0</v>
      </c>
      <c r="AB1472" s="48">
        <f t="shared" si="27509"/>
        <v>0</v>
      </c>
      <c r="AC1472" s="48">
        <f t="shared" si="27509"/>
        <v>0</v>
      </c>
      <c r="AD1472" s="48">
        <f t="shared" si="27509"/>
        <v>0</v>
      </c>
      <c r="AE1472" s="48">
        <f t="shared" si="27509"/>
        <v>0</v>
      </c>
      <c r="AF1472" s="48">
        <f t="shared" si="27509"/>
        <v>0</v>
      </c>
      <c r="AG1472" s="48">
        <f t="shared" si="27509"/>
        <v>0</v>
      </c>
      <c r="AH1472" s="48">
        <f t="shared" si="27509"/>
        <v>0</v>
      </c>
      <c r="AI1472" s="48">
        <f t="shared" si="27509"/>
        <v>0</v>
      </c>
      <c r="AJ1472" s="48">
        <f t="shared" si="27509"/>
        <v>0</v>
      </c>
      <c r="AK1472" s="48">
        <f t="shared" si="27509"/>
        <v>0</v>
      </c>
      <c r="AL1472" s="48">
        <f t="shared" si="27509"/>
        <v>0</v>
      </c>
      <c r="AM1472" s="48">
        <f t="shared" si="27509"/>
        <v>0</v>
      </c>
      <c r="AN1472" s="48">
        <f t="shared" si="27509"/>
        <v>0</v>
      </c>
      <c r="AO1472" s="48">
        <f t="shared" si="27509"/>
        <v>0</v>
      </c>
      <c r="AP1472" s="48">
        <f t="shared" si="27509"/>
        <v>0</v>
      </c>
      <c r="AQ1472" s="48">
        <f t="shared" si="27509"/>
        <v>0</v>
      </c>
      <c r="AR1472" s="48">
        <f t="shared" si="27509"/>
        <v>0</v>
      </c>
      <c r="AS1472" s="48">
        <f t="shared" si="27509"/>
        <v>0</v>
      </c>
      <c r="AT1472" s="48">
        <f t="shared" si="27509"/>
        <v>0</v>
      </c>
      <c r="AU1472" s="48">
        <f t="shared" si="27509"/>
        <v>0</v>
      </c>
      <c r="AV1472" s="48">
        <f t="shared" si="27509"/>
        <v>0</v>
      </c>
      <c r="AW1472" s="48">
        <f t="shared" si="27509"/>
        <v>0</v>
      </c>
      <c r="AX1472" s="48">
        <f t="shared" si="27509"/>
        <v>0</v>
      </c>
      <c r="AY1472" s="48">
        <f t="shared" si="27473"/>
        <v>0</v>
      </c>
      <c r="AZ1472" s="48">
        <f t="shared" si="27473"/>
        <v>0</v>
      </c>
      <c r="BA1472" s="48">
        <f t="shared" si="27473"/>
        <v>0</v>
      </c>
      <c r="BB1472" s="48">
        <f t="shared" si="27473"/>
        <v>0</v>
      </c>
      <c r="BC1472" s="48"/>
      <c r="BE1472" t="s">
        <v>186</v>
      </c>
      <c r="BO1472">
        <f>BF1462*W1472</f>
        <v>0</v>
      </c>
      <c r="BP1472">
        <f t="shared" ref="BP1472" si="27578">BG1462*X1472</f>
        <v>0</v>
      </c>
      <c r="BQ1472">
        <f t="shared" ref="BQ1472" si="27579">BH1462*Y1472</f>
        <v>0</v>
      </c>
      <c r="BR1472">
        <f t="shared" ref="BR1472" si="27580">BI1462*Z1472</f>
        <v>0</v>
      </c>
      <c r="BS1472">
        <f t="shared" ref="BS1472" si="27581">BJ1462*AA1472</f>
        <v>0</v>
      </c>
      <c r="BT1472">
        <f t="shared" ref="BT1472" si="27582">BK1462*AB1472</f>
        <v>0</v>
      </c>
      <c r="BU1472">
        <f t="shared" ref="BU1472" si="27583">BL1462*AC1472</f>
        <v>0</v>
      </c>
      <c r="BV1472">
        <f t="shared" ref="BV1472" si="27584">BM1462*AD1472</f>
        <v>0</v>
      </c>
      <c r="BW1472">
        <f t="shared" ref="BW1472" si="27585">BN1462*AE1472</f>
        <v>0</v>
      </c>
      <c r="BX1472">
        <f t="shared" ref="BX1472" si="27586">BO1462*AF1472</f>
        <v>0</v>
      </c>
      <c r="BY1472">
        <f t="shared" ref="BY1472" si="27587">BP1462*AG1472</f>
        <v>0</v>
      </c>
      <c r="BZ1472">
        <f t="shared" ref="BZ1472" si="27588">BQ1462*AH1472</f>
        <v>0</v>
      </c>
      <c r="CA1472">
        <f t="shared" ref="CA1472" si="27589">BR1462*AI1472</f>
        <v>0</v>
      </c>
      <c r="CB1472">
        <f t="shared" ref="CB1472" si="27590">BS1462*AJ1472</f>
        <v>0</v>
      </c>
      <c r="CC1472">
        <f t="shared" ref="CC1472" si="27591">BT1462*AK1472</f>
        <v>0</v>
      </c>
      <c r="CD1472">
        <f t="shared" ref="CD1472" si="27592">BU1462*AL1472</f>
        <v>0</v>
      </c>
      <c r="CE1472">
        <f t="shared" ref="CE1472" si="27593">BV1462*AM1472</f>
        <v>0</v>
      </c>
      <c r="CF1472">
        <f t="shared" ref="CF1472" si="27594">BW1462*AN1472</f>
        <v>0</v>
      </c>
      <c r="CG1472">
        <f t="shared" ref="CG1472" si="27595">BX1462*AO1472</f>
        <v>0</v>
      </c>
      <c r="CH1472">
        <f t="shared" ref="CH1472" si="27596">BY1462*AP1472</f>
        <v>0</v>
      </c>
      <c r="CI1472">
        <f t="shared" ref="CI1472" si="27597">BZ1462*AQ1472</f>
        <v>0</v>
      </c>
      <c r="CJ1472">
        <f t="shared" ref="CJ1472" si="27598">CA1462*AR1472</f>
        <v>0</v>
      </c>
      <c r="CK1472">
        <f t="shared" ref="CK1472" si="27599">CB1462*AS1472</f>
        <v>0</v>
      </c>
      <c r="CL1472">
        <f t="shared" ref="CL1472" si="27600">CC1462*AT1472</f>
        <v>0</v>
      </c>
      <c r="CM1472">
        <f t="shared" ref="CM1472" si="27601">CD1462*AU1472</f>
        <v>0</v>
      </c>
      <c r="CN1472">
        <f t="shared" ref="CN1472" si="27602">CE1462*AV1472</f>
        <v>0</v>
      </c>
      <c r="CO1472">
        <f t="shared" ref="CO1472" si="27603">CF1462*AW1472</f>
        <v>0</v>
      </c>
      <c r="CP1472">
        <f t="shared" ref="CP1472" si="27604">CG1462*AX1472</f>
        <v>0</v>
      </c>
      <c r="CQ1472">
        <f t="shared" ref="CQ1472" si="27605">CH1462*AY1472</f>
        <v>0</v>
      </c>
      <c r="CR1472">
        <f t="shared" ref="CR1472" si="27606">CI1462*AZ1472</f>
        <v>0</v>
      </c>
      <c r="CS1472">
        <f t="shared" ref="CS1472" si="27607">CJ1462*BA1472</f>
        <v>0</v>
      </c>
      <c r="CT1472">
        <f t="shared" ref="CT1472" si="27608">CK1462*BB1472</f>
        <v>0</v>
      </c>
    </row>
    <row r="1473" spans="6:98" x14ac:dyDescent="0.3">
      <c r="F1473" s="91">
        <f t="shared" ref="F1473:H1473" si="27609">F1472</f>
        <v>55</v>
      </c>
      <c r="G1473" s="91">
        <f t="shared" si="27609"/>
        <v>55</v>
      </c>
      <c r="H1473" s="4">
        <f t="shared" si="27609"/>
        <v>1</v>
      </c>
      <c r="I1473">
        <v>50</v>
      </c>
      <c r="J1473" s="48">
        <f t="shared" si="27280"/>
        <v>0</v>
      </c>
      <c r="K1473" s="48">
        <f t="shared" si="27544"/>
        <v>0</v>
      </c>
      <c r="L1473" s="98">
        <f t="shared" si="27282"/>
        <v>0</v>
      </c>
      <c r="M1473" s="48"/>
      <c r="N1473" s="48"/>
      <c r="O1473" s="48"/>
      <c r="P1473" s="48"/>
      <c r="Q1473" s="48"/>
      <c r="R1473" s="48"/>
      <c r="S1473" s="48"/>
      <c r="T1473" s="48"/>
      <c r="U1473" s="48"/>
      <c r="V1473" s="48"/>
      <c r="W1473" s="48"/>
      <c r="X1473" s="48">
        <f>$J1473+$K1473+$L1473</f>
        <v>0</v>
      </c>
      <c r="Y1473" s="48">
        <f t="shared" si="27509"/>
        <v>0</v>
      </c>
      <c r="Z1473" s="48">
        <f t="shared" si="27509"/>
        <v>0</v>
      </c>
      <c r="AA1473" s="48">
        <f t="shared" si="27509"/>
        <v>0</v>
      </c>
      <c r="AB1473" s="48">
        <f t="shared" si="27509"/>
        <v>0</v>
      </c>
      <c r="AC1473" s="48">
        <f t="shared" si="27509"/>
        <v>0</v>
      </c>
      <c r="AD1473" s="48">
        <f t="shared" si="27509"/>
        <v>0</v>
      </c>
      <c r="AE1473" s="48">
        <f t="shared" si="27509"/>
        <v>0</v>
      </c>
      <c r="AF1473" s="48">
        <f t="shared" si="27509"/>
        <v>0</v>
      </c>
      <c r="AG1473" s="48">
        <f t="shared" si="27509"/>
        <v>0</v>
      </c>
      <c r="AH1473" s="48">
        <f t="shared" si="27509"/>
        <v>0</v>
      </c>
      <c r="AI1473" s="48">
        <f t="shared" si="27509"/>
        <v>0</v>
      </c>
      <c r="AJ1473" s="48">
        <f t="shared" si="27509"/>
        <v>0</v>
      </c>
      <c r="AK1473" s="48">
        <f t="shared" si="27509"/>
        <v>0</v>
      </c>
      <c r="AL1473" s="48">
        <f t="shared" si="27509"/>
        <v>0</v>
      </c>
      <c r="AM1473" s="48">
        <f t="shared" si="27509"/>
        <v>0</v>
      </c>
      <c r="AN1473" s="48">
        <f t="shared" si="27509"/>
        <v>0</v>
      </c>
      <c r="AO1473" s="48">
        <f t="shared" si="27509"/>
        <v>0</v>
      </c>
      <c r="AP1473" s="48">
        <f t="shared" si="27509"/>
        <v>0</v>
      </c>
      <c r="AQ1473" s="48">
        <f t="shared" si="27509"/>
        <v>0</v>
      </c>
      <c r="AR1473" s="48">
        <f t="shared" si="27509"/>
        <v>0</v>
      </c>
      <c r="AS1473" s="48">
        <f t="shared" si="27509"/>
        <v>0</v>
      </c>
      <c r="AT1473" s="48">
        <f t="shared" si="27509"/>
        <v>0</v>
      </c>
      <c r="AU1473" s="48">
        <f t="shared" si="27509"/>
        <v>0</v>
      </c>
      <c r="AV1473" s="48">
        <f t="shared" si="27509"/>
        <v>0</v>
      </c>
      <c r="AW1473" s="48">
        <f t="shared" si="27509"/>
        <v>0</v>
      </c>
      <c r="AX1473" s="48">
        <f t="shared" si="27509"/>
        <v>0</v>
      </c>
      <c r="AY1473" s="48">
        <f t="shared" si="27473"/>
        <v>0</v>
      </c>
      <c r="AZ1473" s="48">
        <f t="shared" si="27473"/>
        <v>0</v>
      </c>
      <c r="BA1473" s="48">
        <f t="shared" si="27473"/>
        <v>0</v>
      </c>
      <c r="BB1473" s="48">
        <f t="shared" si="27473"/>
        <v>0</v>
      </c>
      <c r="BC1473" s="48"/>
      <c r="BE1473" t="s">
        <v>187</v>
      </c>
      <c r="BP1473">
        <f>BF1462*X1473</f>
        <v>0</v>
      </c>
      <c r="BQ1473">
        <f t="shared" ref="BQ1473" si="27610">BG1462*Y1473</f>
        <v>0</v>
      </c>
      <c r="BR1473">
        <f t="shared" ref="BR1473" si="27611">BH1462*Z1473</f>
        <v>0</v>
      </c>
      <c r="BS1473">
        <f t="shared" ref="BS1473" si="27612">BI1462*AA1473</f>
        <v>0</v>
      </c>
      <c r="BT1473">
        <f t="shared" ref="BT1473" si="27613">BJ1462*AB1473</f>
        <v>0</v>
      </c>
      <c r="BU1473">
        <f t="shared" ref="BU1473" si="27614">BK1462*AC1473</f>
        <v>0</v>
      </c>
      <c r="BV1473">
        <f t="shared" ref="BV1473" si="27615">BL1462*AD1473</f>
        <v>0</v>
      </c>
      <c r="BW1473">
        <f t="shared" ref="BW1473" si="27616">BM1462*AE1473</f>
        <v>0</v>
      </c>
      <c r="BX1473">
        <f t="shared" ref="BX1473" si="27617">BN1462*AF1473</f>
        <v>0</v>
      </c>
      <c r="BY1473">
        <f t="shared" ref="BY1473" si="27618">BO1462*AG1473</f>
        <v>0</v>
      </c>
      <c r="BZ1473">
        <f t="shared" ref="BZ1473" si="27619">BP1462*AH1473</f>
        <v>0</v>
      </c>
      <c r="CA1473">
        <f t="shared" ref="CA1473" si="27620">BQ1462*AI1473</f>
        <v>0</v>
      </c>
      <c r="CB1473">
        <f t="shared" ref="CB1473" si="27621">BR1462*AJ1473</f>
        <v>0</v>
      </c>
      <c r="CC1473">
        <f t="shared" ref="CC1473" si="27622">BS1462*AK1473</f>
        <v>0</v>
      </c>
      <c r="CD1473">
        <f t="shared" ref="CD1473" si="27623">BT1462*AL1473</f>
        <v>0</v>
      </c>
      <c r="CE1473">
        <f t="shared" ref="CE1473" si="27624">BU1462*AM1473</f>
        <v>0</v>
      </c>
      <c r="CF1473">
        <f t="shared" ref="CF1473" si="27625">BV1462*AN1473</f>
        <v>0</v>
      </c>
      <c r="CG1473">
        <f t="shared" ref="CG1473" si="27626">BW1462*AO1473</f>
        <v>0</v>
      </c>
      <c r="CH1473">
        <f t="shared" ref="CH1473" si="27627">BX1462*AP1473</f>
        <v>0</v>
      </c>
      <c r="CI1473">
        <f t="shared" ref="CI1473" si="27628">BY1462*AQ1473</f>
        <v>0</v>
      </c>
      <c r="CJ1473">
        <f t="shared" ref="CJ1473" si="27629">BZ1462*AR1473</f>
        <v>0</v>
      </c>
      <c r="CK1473">
        <f t="shared" ref="CK1473" si="27630">CA1462*AS1473</f>
        <v>0</v>
      </c>
      <c r="CL1473">
        <f t="shared" ref="CL1473" si="27631">CB1462*AT1473</f>
        <v>0</v>
      </c>
      <c r="CM1473">
        <f t="shared" ref="CM1473" si="27632">CC1462*AU1473</f>
        <v>0</v>
      </c>
      <c r="CN1473">
        <f t="shared" ref="CN1473" si="27633">CD1462*AV1473</f>
        <v>0</v>
      </c>
      <c r="CO1473">
        <f t="shared" ref="CO1473" si="27634">CE1462*AW1473</f>
        <v>0</v>
      </c>
      <c r="CP1473">
        <f t="shared" ref="CP1473" si="27635">CF1462*AX1473</f>
        <v>0</v>
      </c>
      <c r="CQ1473">
        <f t="shared" ref="CQ1473" si="27636">CG1462*AY1473</f>
        <v>0</v>
      </c>
      <c r="CR1473">
        <f t="shared" ref="CR1473" si="27637">CH1462*AZ1473</f>
        <v>0</v>
      </c>
      <c r="CS1473">
        <f t="shared" ref="CS1473" si="27638">CI1462*BA1473</f>
        <v>0</v>
      </c>
      <c r="CT1473">
        <f t="shared" ref="CT1473" si="27639">CJ1462*BB1473</f>
        <v>0</v>
      </c>
    </row>
    <row r="1474" spans="6:98" x14ac:dyDescent="0.3">
      <c r="F1474" s="91">
        <f t="shared" ref="F1474:H1474" si="27640">F1473</f>
        <v>55</v>
      </c>
      <c r="G1474" s="91">
        <f t="shared" si="27640"/>
        <v>55</v>
      </c>
      <c r="H1474" s="4">
        <f t="shared" si="27640"/>
        <v>1</v>
      </c>
      <c r="I1474">
        <v>55</v>
      </c>
      <c r="J1474" s="48">
        <f t="shared" si="27280"/>
        <v>1</v>
      </c>
      <c r="K1474" s="48">
        <f t="shared" si="27544"/>
        <v>0</v>
      </c>
      <c r="L1474" s="98">
        <f t="shared" si="27282"/>
        <v>0</v>
      </c>
      <c r="M1474" s="48"/>
      <c r="N1474" s="48"/>
      <c r="O1474" s="48"/>
      <c r="P1474" s="48"/>
      <c r="Q1474" s="48"/>
      <c r="R1474" s="48"/>
      <c r="S1474" s="48"/>
      <c r="T1474" s="48"/>
      <c r="U1474" s="48"/>
      <c r="V1474" s="48"/>
      <c r="W1474" s="48"/>
      <c r="X1474" s="48"/>
      <c r="Y1474" s="48">
        <f>$J1474+$K1474+$L1474</f>
        <v>1</v>
      </c>
      <c r="Z1474" s="48">
        <f t="shared" si="27509"/>
        <v>1</v>
      </c>
      <c r="AA1474" s="48">
        <f t="shared" si="27509"/>
        <v>1</v>
      </c>
      <c r="AB1474" s="48">
        <f t="shared" si="27509"/>
        <v>1</v>
      </c>
      <c r="AC1474" s="48">
        <f t="shared" si="27509"/>
        <v>1</v>
      </c>
      <c r="AD1474" s="48">
        <f t="shared" si="27509"/>
        <v>1</v>
      </c>
      <c r="AE1474" s="48">
        <f t="shared" si="27509"/>
        <v>1</v>
      </c>
      <c r="AF1474" s="48">
        <f t="shared" si="27509"/>
        <v>1</v>
      </c>
      <c r="AG1474" s="48">
        <f t="shared" si="27509"/>
        <v>1</v>
      </c>
      <c r="AH1474" s="48">
        <f t="shared" si="27509"/>
        <v>1</v>
      </c>
      <c r="AI1474" s="48">
        <f t="shared" si="27509"/>
        <v>1</v>
      </c>
      <c r="AJ1474" s="48">
        <f t="shared" si="27509"/>
        <v>1</v>
      </c>
      <c r="AK1474" s="48">
        <f t="shared" si="27509"/>
        <v>1</v>
      </c>
      <c r="AL1474" s="48">
        <f t="shared" si="27509"/>
        <v>1</v>
      </c>
      <c r="AM1474" s="48">
        <f t="shared" si="27509"/>
        <v>1</v>
      </c>
      <c r="AN1474" s="48">
        <f t="shared" si="27509"/>
        <v>1</v>
      </c>
      <c r="AO1474" s="48">
        <f t="shared" si="27509"/>
        <v>1</v>
      </c>
      <c r="AP1474" s="48">
        <f t="shared" si="27509"/>
        <v>1</v>
      </c>
      <c r="AQ1474" s="48">
        <f t="shared" si="27509"/>
        <v>1</v>
      </c>
      <c r="AR1474" s="48">
        <f t="shared" si="27509"/>
        <v>1</v>
      </c>
      <c r="AS1474" s="48">
        <f t="shared" si="27509"/>
        <v>1</v>
      </c>
      <c r="AT1474" s="48">
        <f t="shared" si="27509"/>
        <v>1</v>
      </c>
      <c r="AU1474" s="48">
        <f t="shared" si="27509"/>
        <v>1</v>
      </c>
      <c r="AV1474" s="48">
        <f t="shared" si="27509"/>
        <v>1</v>
      </c>
      <c r="AW1474" s="48">
        <f t="shared" si="27509"/>
        <v>1</v>
      </c>
      <c r="AX1474" s="48">
        <f t="shared" si="27509"/>
        <v>1</v>
      </c>
      <c r="AY1474" s="48">
        <f t="shared" si="27473"/>
        <v>1</v>
      </c>
      <c r="AZ1474" s="48">
        <f t="shared" si="27473"/>
        <v>1</v>
      </c>
      <c r="BA1474" s="48">
        <f t="shared" si="27473"/>
        <v>1</v>
      </c>
      <c r="BB1474" s="48">
        <f t="shared" si="27473"/>
        <v>1</v>
      </c>
      <c r="BC1474" s="48"/>
      <c r="BE1474" t="s">
        <v>188</v>
      </c>
      <c r="BQ1474">
        <f>BF1462*Y1474</f>
        <v>0</v>
      </c>
      <c r="BR1474">
        <f t="shared" ref="BR1474" si="27641">BG1462*Z1474</f>
        <v>2.9662336328896166</v>
      </c>
      <c r="BS1474">
        <f t="shared" ref="BS1474" si="27642">BH1462*AA1474</f>
        <v>19.774890885930777</v>
      </c>
      <c r="BT1474">
        <f t="shared" ref="BT1474" si="27643">BI1462*AB1474</f>
        <v>49.437227214826947</v>
      </c>
      <c r="BU1474">
        <f t="shared" ref="BU1474" si="27644">BJ1462*AC1474</f>
        <v>98.874454429653895</v>
      </c>
      <c r="BV1474">
        <f t="shared" ref="BV1474" si="27645">BK1462*AD1474</f>
        <v>273.47944147440586</v>
      </c>
      <c r="BW1474">
        <f t="shared" ref="BW1474" si="27646">BL1462*AE1474</f>
        <v>394.11711790933327</v>
      </c>
      <c r="BX1474">
        <f t="shared" ref="BX1474" si="27647">BM1462*AF1474</f>
        <v>483.84510363850103</v>
      </c>
      <c r="BY1474">
        <f t="shared" ref="BY1474" si="27648">BN1462*AG1474</f>
        <v>547.82023758168145</v>
      </c>
      <c r="BZ1474">
        <f t="shared" ref="BZ1474" si="27649">BO1462*AH1474</f>
        <v>592.23998492478745</v>
      </c>
      <c r="CA1474">
        <f t="shared" ref="CA1474" si="27650">BP1462*AI1474</f>
        <v>622.21099162220241</v>
      </c>
      <c r="CB1474">
        <f t="shared" ref="CB1474" si="27651">BQ1462*AJ1474</f>
        <v>641.57616874656605</v>
      </c>
      <c r="CC1474">
        <f t="shared" ref="CC1474" si="27652">BR1462*AK1474</f>
        <v>0</v>
      </c>
      <c r="CD1474">
        <f t="shared" ref="CD1474" si="27653">BS1462*AL1474</f>
        <v>0</v>
      </c>
      <c r="CE1474">
        <f t="shared" ref="CE1474" si="27654">BT1462*AM1474</f>
        <v>0</v>
      </c>
      <c r="CF1474">
        <f t="shared" ref="CF1474" si="27655">BU1462*AN1474</f>
        <v>0</v>
      </c>
      <c r="CG1474">
        <f t="shared" ref="CG1474" si="27656">BV1462*AO1474</f>
        <v>0</v>
      </c>
      <c r="CH1474">
        <f t="shared" ref="CH1474" si="27657">BW1462*AP1474</f>
        <v>0</v>
      </c>
      <c r="CI1474">
        <f t="shared" ref="CI1474" si="27658">BX1462*AQ1474</f>
        <v>0</v>
      </c>
      <c r="CJ1474">
        <f t="shared" ref="CJ1474" si="27659">BY1462*AR1474</f>
        <v>0</v>
      </c>
      <c r="CK1474">
        <f t="shared" ref="CK1474" si="27660">BZ1462*AS1474</f>
        <v>0</v>
      </c>
      <c r="CL1474">
        <f t="shared" ref="CL1474" si="27661">CA1462*AT1474</f>
        <v>0</v>
      </c>
      <c r="CM1474">
        <f t="shared" ref="CM1474" si="27662">CB1462*AU1474</f>
        <v>0</v>
      </c>
      <c r="CN1474">
        <f t="shared" ref="CN1474" si="27663">CC1462*AV1474</f>
        <v>0</v>
      </c>
      <c r="CO1474">
        <f t="shared" ref="CO1474" si="27664">CD1462*AW1474</f>
        <v>0</v>
      </c>
      <c r="CP1474">
        <f t="shared" ref="CP1474" si="27665">CE1462*AX1474</f>
        <v>0</v>
      </c>
      <c r="CQ1474">
        <f t="shared" ref="CQ1474" si="27666">CF1462*AY1474</f>
        <v>0</v>
      </c>
      <c r="CR1474">
        <f t="shared" ref="CR1474" si="27667">CG1462*AZ1474</f>
        <v>0</v>
      </c>
      <c r="CS1474">
        <f t="shared" ref="CS1474" si="27668">CH1462*BA1474</f>
        <v>0</v>
      </c>
      <c r="CT1474">
        <f t="shared" ref="CT1474" si="27669">CI1462*BB1474</f>
        <v>0</v>
      </c>
    </row>
    <row r="1475" spans="6:98" x14ac:dyDescent="0.3">
      <c r="F1475" s="91">
        <f t="shared" ref="F1475:H1475" si="27670">F1474</f>
        <v>55</v>
      </c>
      <c r="G1475" s="91">
        <f t="shared" si="27670"/>
        <v>55</v>
      </c>
      <c r="H1475" s="4">
        <f t="shared" si="27670"/>
        <v>1</v>
      </c>
      <c r="I1475">
        <v>60</v>
      </c>
      <c r="J1475" s="48">
        <f t="shared" si="27280"/>
        <v>0</v>
      </c>
      <c r="K1475" s="48">
        <f t="shared" si="27544"/>
        <v>0</v>
      </c>
      <c r="L1475" s="98">
        <f t="shared" si="27282"/>
        <v>0</v>
      </c>
      <c r="M1475" s="48"/>
      <c r="N1475" s="48"/>
      <c r="O1475" s="48"/>
      <c r="P1475" s="48"/>
      <c r="Q1475" s="48"/>
      <c r="R1475" s="48"/>
      <c r="S1475" s="48"/>
      <c r="T1475" s="48"/>
      <c r="U1475" s="48"/>
      <c r="V1475" s="48"/>
      <c r="W1475" s="48"/>
      <c r="X1475" s="48"/>
      <c r="Y1475" s="48"/>
      <c r="Z1475" s="48">
        <f>$J1475+$K1475+$L1475</f>
        <v>0</v>
      </c>
      <c r="AA1475" s="48">
        <f t="shared" si="27509"/>
        <v>0</v>
      </c>
      <c r="AB1475" s="48">
        <f t="shared" si="27509"/>
        <v>0</v>
      </c>
      <c r="AC1475" s="48">
        <f t="shared" si="27509"/>
        <v>0</v>
      </c>
      <c r="AD1475" s="48">
        <f t="shared" si="27509"/>
        <v>0</v>
      </c>
      <c r="AE1475" s="48">
        <f t="shared" si="27509"/>
        <v>0</v>
      </c>
      <c r="AF1475" s="48">
        <f t="shared" si="27509"/>
        <v>0</v>
      </c>
      <c r="AG1475" s="48">
        <f t="shared" si="27509"/>
        <v>0</v>
      </c>
      <c r="AH1475" s="48">
        <f t="shared" si="27509"/>
        <v>0</v>
      </c>
      <c r="AI1475" s="48">
        <f t="shared" si="27509"/>
        <v>0</v>
      </c>
      <c r="AJ1475" s="48">
        <f t="shared" si="27509"/>
        <v>0</v>
      </c>
      <c r="AK1475" s="48">
        <f t="shared" si="27509"/>
        <v>0</v>
      </c>
      <c r="AL1475" s="48">
        <f t="shared" si="27509"/>
        <v>0</v>
      </c>
      <c r="AM1475" s="48">
        <f t="shared" si="27509"/>
        <v>0</v>
      </c>
      <c r="AN1475" s="48">
        <f t="shared" si="27509"/>
        <v>0</v>
      </c>
      <c r="AO1475" s="48">
        <f t="shared" si="27509"/>
        <v>0</v>
      </c>
      <c r="AP1475" s="48">
        <f t="shared" si="27509"/>
        <v>0</v>
      </c>
      <c r="AQ1475" s="48">
        <f t="shared" si="27509"/>
        <v>0</v>
      </c>
      <c r="AR1475" s="48">
        <f t="shared" si="27509"/>
        <v>0</v>
      </c>
      <c r="AS1475" s="48">
        <f t="shared" si="27509"/>
        <v>0</v>
      </c>
      <c r="AT1475" s="48">
        <f t="shared" si="27509"/>
        <v>0</v>
      </c>
      <c r="AU1475" s="48">
        <f t="shared" si="27509"/>
        <v>0</v>
      </c>
      <c r="AV1475" s="48">
        <f t="shared" si="27509"/>
        <v>0</v>
      </c>
      <c r="AW1475" s="48">
        <f t="shared" si="27509"/>
        <v>0</v>
      </c>
      <c r="AX1475" s="48">
        <f t="shared" si="27509"/>
        <v>0</v>
      </c>
      <c r="AY1475" s="48">
        <f t="shared" si="27473"/>
        <v>0</v>
      </c>
      <c r="AZ1475" s="48">
        <f t="shared" si="27473"/>
        <v>0</v>
      </c>
      <c r="BA1475" s="48">
        <f t="shared" si="27473"/>
        <v>0</v>
      </c>
      <c r="BB1475" s="48">
        <f t="shared" si="27473"/>
        <v>0</v>
      </c>
      <c r="BC1475" s="48"/>
      <c r="BE1475" t="s">
        <v>189</v>
      </c>
      <c r="BR1475">
        <f>BF1462*Z1475</f>
        <v>0</v>
      </c>
      <c r="BS1475">
        <f t="shared" ref="BS1475" si="27671">BG1462*AA1475</f>
        <v>0</v>
      </c>
      <c r="BT1475">
        <f t="shared" ref="BT1475" si="27672">BH1462*AB1475</f>
        <v>0</v>
      </c>
      <c r="BU1475">
        <f t="shared" ref="BU1475" si="27673">BI1462*AC1475</f>
        <v>0</v>
      </c>
      <c r="BV1475">
        <f t="shared" ref="BV1475" si="27674">BJ1462*AD1475</f>
        <v>0</v>
      </c>
      <c r="BW1475">
        <f t="shared" ref="BW1475" si="27675">BK1462*AE1475</f>
        <v>0</v>
      </c>
      <c r="BX1475">
        <f t="shared" ref="BX1475" si="27676">BL1462*AF1475</f>
        <v>0</v>
      </c>
      <c r="BY1475">
        <f t="shared" ref="BY1475" si="27677">BM1462*AG1475</f>
        <v>0</v>
      </c>
      <c r="BZ1475">
        <f t="shared" ref="BZ1475" si="27678">BN1462*AH1475</f>
        <v>0</v>
      </c>
      <c r="CA1475">
        <f t="shared" ref="CA1475" si="27679">BO1462*AI1475</f>
        <v>0</v>
      </c>
      <c r="CB1475">
        <f t="shared" ref="CB1475" si="27680">BP1462*AJ1475</f>
        <v>0</v>
      </c>
      <c r="CC1475">
        <f t="shared" ref="CC1475" si="27681">BQ1462*AK1475</f>
        <v>0</v>
      </c>
      <c r="CD1475">
        <f t="shared" ref="CD1475" si="27682">BR1462*AL1475</f>
        <v>0</v>
      </c>
      <c r="CE1475">
        <f t="shared" ref="CE1475" si="27683">BS1462*AM1475</f>
        <v>0</v>
      </c>
      <c r="CF1475">
        <f t="shared" ref="CF1475" si="27684">BT1462*AN1475</f>
        <v>0</v>
      </c>
      <c r="CG1475">
        <f t="shared" ref="CG1475" si="27685">BU1462*AO1475</f>
        <v>0</v>
      </c>
      <c r="CH1475">
        <f t="shared" ref="CH1475" si="27686">BV1462*AP1475</f>
        <v>0</v>
      </c>
      <c r="CI1475">
        <f t="shared" ref="CI1475" si="27687">BW1462*AQ1475</f>
        <v>0</v>
      </c>
      <c r="CJ1475">
        <f t="shared" ref="CJ1475" si="27688">BX1462*AR1475</f>
        <v>0</v>
      </c>
      <c r="CK1475">
        <f t="shared" ref="CK1475" si="27689">BY1462*AS1475</f>
        <v>0</v>
      </c>
      <c r="CL1475">
        <f t="shared" ref="CL1475" si="27690">BZ1462*AT1475</f>
        <v>0</v>
      </c>
      <c r="CM1475">
        <f t="shared" ref="CM1475" si="27691">CA1462*AU1475</f>
        <v>0</v>
      </c>
      <c r="CN1475">
        <f t="shared" ref="CN1475" si="27692">CB1462*AV1475</f>
        <v>0</v>
      </c>
      <c r="CO1475">
        <f t="shared" ref="CO1475" si="27693">CC1462*AW1475</f>
        <v>0</v>
      </c>
      <c r="CP1475">
        <f t="shared" ref="CP1475" si="27694">CD1462*AX1475</f>
        <v>0</v>
      </c>
      <c r="CQ1475">
        <f t="shared" ref="CQ1475" si="27695">CE1462*AY1475</f>
        <v>0</v>
      </c>
      <c r="CR1475">
        <f t="shared" ref="CR1475" si="27696">CF1462*AZ1475</f>
        <v>0</v>
      </c>
      <c r="CS1475">
        <f t="shared" ref="CS1475" si="27697">CG1462*BA1475</f>
        <v>0</v>
      </c>
      <c r="CT1475">
        <f t="shared" ref="CT1475" si="27698">CH1462*BB1475</f>
        <v>0</v>
      </c>
    </row>
    <row r="1476" spans="6:98" x14ac:dyDescent="0.3">
      <c r="F1476" s="91">
        <f t="shared" ref="F1476:H1476" si="27699">F1475</f>
        <v>55</v>
      </c>
      <c r="G1476" s="91">
        <f t="shared" si="27699"/>
        <v>55</v>
      </c>
      <c r="H1476" s="4">
        <f t="shared" si="27699"/>
        <v>1</v>
      </c>
      <c r="I1476">
        <v>65</v>
      </c>
      <c r="J1476" s="48">
        <f t="shared" si="27280"/>
        <v>0</v>
      </c>
      <c r="K1476" s="48">
        <f t="shared" si="27544"/>
        <v>0</v>
      </c>
      <c r="L1476" s="98">
        <f t="shared" si="27282"/>
        <v>0</v>
      </c>
      <c r="M1476" s="48"/>
      <c r="N1476" s="48"/>
      <c r="O1476" s="48"/>
      <c r="P1476" s="48"/>
      <c r="Q1476" s="48"/>
      <c r="R1476" s="48"/>
      <c r="S1476" s="48"/>
      <c r="T1476" s="48"/>
      <c r="U1476" s="48"/>
      <c r="V1476" s="48"/>
      <c r="W1476" s="48"/>
      <c r="X1476" s="48"/>
      <c r="Y1476" s="48"/>
      <c r="Z1476" s="48"/>
      <c r="AA1476" s="48">
        <f>$J1476+$K1476+$L1476</f>
        <v>0</v>
      </c>
      <c r="AB1476" s="48">
        <f t="shared" si="27509"/>
        <v>0</v>
      </c>
      <c r="AC1476" s="48">
        <f t="shared" si="27509"/>
        <v>0</v>
      </c>
      <c r="AD1476" s="48">
        <f t="shared" si="27509"/>
        <v>0</v>
      </c>
      <c r="AE1476" s="48">
        <f t="shared" si="27509"/>
        <v>0</v>
      </c>
      <c r="AF1476" s="48">
        <f t="shared" si="27509"/>
        <v>0</v>
      </c>
      <c r="AG1476" s="48">
        <f t="shared" si="27509"/>
        <v>0</v>
      </c>
      <c r="AH1476" s="48">
        <f t="shared" si="27509"/>
        <v>0</v>
      </c>
      <c r="AI1476" s="48">
        <f t="shared" si="27509"/>
        <v>0</v>
      </c>
      <c r="AJ1476" s="48">
        <f t="shared" si="27509"/>
        <v>0</v>
      </c>
      <c r="AK1476" s="48">
        <f t="shared" si="27509"/>
        <v>0</v>
      </c>
      <c r="AL1476" s="48">
        <f t="shared" si="27509"/>
        <v>0</v>
      </c>
      <c r="AM1476" s="48">
        <f t="shared" si="27509"/>
        <v>0</v>
      </c>
      <c r="AN1476" s="48">
        <f t="shared" si="27509"/>
        <v>0</v>
      </c>
      <c r="AO1476" s="48">
        <f t="shared" si="27509"/>
        <v>0</v>
      </c>
      <c r="AP1476" s="48">
        <f t="shared" si="27509"/>
        <v>0</v>
      </c>
      <c r="AQ1476" s="48">
        <f t="shared" si="27509"/>
        <v>0</v>
      </c>
      <c r="AR1476" s="48">
        <f t="shared" si="27509"/>
        <v>0</v>
      </c>
      <c r="AS1476" s="48">
        <f t="shared" si="27509"/>
        <v>0</v>
      </c>
      <c r="AT1476" s="48">
        <f t="shared" si="27509"/>
        <v>0</v>
      </c>
      <c r="AU1476" s="48">
        <f t="shared" si="27509"/>
        <v>0</v>
      </c>
      <c r="AV1476" s="48">
        <f t="shared" si="27509"/>
        <v>0</v>
      </c>
      <c r="AW1476" s="48">
        <f t="shared" si="27509"/>
        <v>0</v>
      </c>
      <c r="AX1476" s="48">
        <f t="shared" si="27509"/>
        <v>0</v>
      </c>
      <c r="AY1476" s="48">
        <f t="shared" si="27473"/>
        <v>0</v>
      </c>
      <c r="AZ1476" s="48">
        <f t="shared" si="27473"/>
        <v>0</v>
      </c>
      <c r="BA1476" s="48">
        <f t="shared" si="27473"/>
        <v>0</v>
      </c>
      <c r="BB1476" s="48">
        <f t="shared" si="27473"/>
        <v>0</v>
      </c>
      <c r="BC1476" s="48"/>
      <c r="BE1476" t="s">
        <v>190</v>
      </c>
      <c r="BS1476">
        <f>BF1462*AA1476</f>
        <v>0</v>
      </c>
      <c r="BT1476">
        <f t="shared" ref="BT1476" si="27700">BG1462*AB1476</f>
        <v>0</v>
      </c>
      <c r="BU1476">
        <f t="shared" ref="BU1476" si="27701">BH1462*AC1476</f>
        <v>0</v>
      </c>
      <c r="BV1476">
        <f t="shared" ref="BV1476" si="27702">BI1462*AD1476</f>
        <v>0</v>
      </c>
      <c r="BW1476">
        <f t="shared" ref="BW1476" si="27703">BJ1462*AE1476</f>
        <v>0</v>
      </c>
      <c r="BX1476">
        <f t="shared" ref="BX1476" si="27704">BK1462*AF1476</f>
        <v>0</v>
      </c>
      <c r="BY1476">
        <f t="shared" ref="BY1476" si="27705">BL1462*AG1476</f>
        <v>0</v>
      </c>
      <c r="BZ1476">
        <f t="shared" ref="BZ1476" si="27706">BM1462*AH1476</f>
        <v>0</v>
      </c>
      <c r="CA1476">
        <f t="shared" ref="CA1476" si="27707">BN1462*AI1476</f>
        <v>0</v>
      </c>
      <c r="CB1476">
        <f t="shared" ref="CB1476" si="27708">BO1462*AJ1476</f>
        <v>0</v>
      </c>
      <c r="CC1476">
        <f t="shared" ref="CC1476" si="27709">BP1462*AK1476</f>
        <v>0</v>
      </c>
      <c r="CD1476">
        <f t="shared" ref="CD1476" si="27710">BQ1462*AL1476</f>
        <v>0</v>
      </c>
      <c r="CE1476">
        <f t="shared" ref="CE1476" si="27711">BR1462*AM1476</f>
        <v>0</v>
      </c>
      <c r="CF1476">
        <f t="shared" ref="CF1476" si="27712">BS1462*AN1476</f>
        <v>0</v>
      </c>
      <c r="CG1476">
        <f t="shared" ref="CG1476" si="27713">BT1462*AO1476</f>
        <v>0</v>
      </c>
      <c r="CH1476">
        <f t="shared" ref="CH1476" si="27714">BU1462*AP1476</f>
        <v>0</v>
      </c>
      <c r="CI1476">
        <f t="shared" ref="CI1476" si="27715">BV1462*AQ1476</f>
        <v>0</v>
      </c>
      <c r="CJ1476">
        <f t="shared" ref="CJ1476" si="27716">BW1462*AR1476</f>
        <v>0</v>
      </c>
      <c r="CK1476">
        <f t="shared" ref="CK1476" si="27717">BX1462*AS1476</f>
        <v>0</v>
      </c>
      <c r="CL1476">
        <f t="shared" ref="CL1476" si="27718">BY1462*AT1476</f>
        <v>0</v>
      </c>
      <c r="CM1476">
        <f t="shared" ref="CM1476" si="27719">BZ1462*AU1476</f>
        <v>0</v>
      </c>
      <c r="CN1476">
        <f t="shared" ref="CN1476" si="27720">CA1462*AV1476</f>
        <v>0</v>
      </c>
      <c r="CO1476">
        <f t="shared" ref="CO1476" si="27721">CB1462*AW1476</f>
        <v>0</v>
      </c>
      <c r="CP1476">
        <f t="shared" ref="CP1476" si="27722">CC1462*AX1476</f>
        <v>0</v>
      </c>
      <c r="CQ1476">
        <f t="shared" ref="CQ1476" si="27723">CD1462*AY1476</f>
        <v>0</v>
      </c>
      <c r="CR1476">
        <f t="shared" ref="CR1476" si="27724">CE1462*AZ1476</f>
        <v>0</v>
      </c>
      <c r="CS1476">
        <f t="shared" ref="CS1476" si="27725">CF1462*BA1476</f>
        <v>0</v>
      </c>
      <c r="CT1476">
        <f t="shared" ref="CT1476" si="27726">CG1462*BB1476</f>
        <v>0</v>
      </c>
    </row>
    <row r="1477" spans="6:98" x14ac:dyDescent="0.3">
      <c r="F1477" s="91">
        <f t="shared" ref="F1477:H1477" si="27727">F1476</f>
        <v>55</v>
      </c>
      <c r="G1477" s="91">
        <f t="shared" si="27727"/>
        <v>55</v>
      </c>
      <c r="H1477" s="4">
        <f t="shared" si="27727"/>
        <v>1</v>
      </c>
      <c r="I1477">
        <v>70</v>
      </c>
      <c r="J1477" s="48">
        <f t="shared" si="27280"/>
        <v>0</v>
      </c>
      <c r="K1477" s="48">
        <f t="shared" si="27544"/>
        <v>0</v>
      </c>
      <c r="L1477" s="98">
        <f t="shared" si="27282"/>
        <v>0</v>
      </c>
      <c r="M1477" s="48"/>
      <c r="N1477" s="48"/>
      <c r="O1477" s="48"/>
      <c r="P1477" s="48"/>
      <c r="Q1477" s="48"/>
      <c r="R1477" s="48"/>
      <c r="S1477" s="48"/>
      <c r="T1477" s="48"/>
      <c r="U1477" s="48"/>
      <c r="V1477" s="48"/>
      <c r="W1477" s="48"/>
      <c r="X1477" s="48"/>
      <c r="Y1477" s="48"/>
      <c r="Z1477" s="48"/>
      <c r="AA1477" s="48"/>
      <c r="AB1477" s="48">
        <f>$J1477+$K1477+$L1477</f>
        <v>0</v>
      </c>
      <c r="AC1477" s="48">
        <f t="shared" si="27509"/>
        <v>0</v>
      </c>
      <c r="AD1477" s="48">
        <f t="shared" si="27509"/>
        <v>0</v>
      </c>
      <c r="AE1477" s="48">
        <f t="shared" si="27509"/>
        <v>0</v>
      </c>
      <c r="AF1477" s="48">
        <f t="shared" si="27509"/>
        <v>0</v>
      </c>
      <c r="AG1477" s="48">
        <f t="shared" si="27509"/>
        <v>0</v>
      </c>
      <c r="AH1477" s="48">
        <f t="shared" si="27509"/>
        <v>0</v>
      </c>
      <c r="AI1477" s="48">
        <f t="shared" si="27509"/>
        <v>0</v>
      </c>
      <c r="AJ1477" s="48">
        <f t="shared" si="27509"/>
        <v>0</v>
      </c>
      <c r="AK1477" s="48">
        <f t="shared" si="27509"/>
        <v>0</v>
      </c>
      <c r="AL1477" s="48">
        <f t="shared" si="27509"/>
        <v>0</v>
      </c>
      <c r="AM1477" s="48">
        <f t="shared" si="27509"/>
        <v>0</v>
      </c>
      <c r="AN1477" s="48">
        <f t="shared" si="27509"/>
        <v>0</v>
      </c>
      <c r="AO1477" s="48">
        <f t="shared" si="27509"/>
        <v>0</v>
      </c>
      <c r="AP1477" s="48">
        <f t="shared" si="27509"/>
        <v>0</v>
      </c>
      <c r="AQ1477" s="48">
        <f t="shared" si="27509"/>
        <v>0</v>
      </c>
      <c r="AR1477" s="48">
        <f t="shared" si="27509"/>
        <v>0</v>
      </c>
      <c r="AS1477" s="48">
        <f t="shared" si="27509"/>
        <v>0</v>
      </c>
      <c r="AT1477" s="48">
        <f t="shared" si="27509"/>
        <v>0</v>
      </c>
      <c r="AU1477" s="48">
        <f t="shared" si="27509"/>
        <v>0</v>
      </c>
      <c r="AV1477" s="48">
        <f t="shared" si="27509"/>
        <v>0</v>
      </c>
      <c r="AW1477" s="48">
        <f t="shared" si="27509"/>
        <v>0</v>
      </c>
      <c r="AX1477" s="48">
        <f t="shared" si="27509"/>
        <v>0</v>
      </c>
      <c r="AY1477" s="48">
        <f t="shared" si="27473"/>
        <v>0</v>
      </c>
      <c r="AZ1477" s="48">
        <f t="shared" si="27473"/>
        <v>0</v>
      </c>
      <c r="BA1477" s="48">
        <f t="shared" si="27473"/>
        <v>0</v>
      </c>
      <c r="BB1477" s="48">
        <f t="shared" si="27473"/>
        <v>0</v>
      </c>
      <c r="BC1477" s="48"/>
      <c r="BE1477" t="s">
        <v>191</v>
      </c>
      <c r="BT1477">
        <f>BF1462*AB1477</f>
        <v>0</v>
      </c>
      <c r="BU1477">
        <f t="shared" ref="BU1477" si="27728">BG1462*AC1477</f>
        <v>0</v>
      </c>
      <c r="BV1477">
        <f t="shared" ref="BV1477" si="27729">BH1462*AD1477</f>
        <v>0</v>
      </c>
      <c r="BW1477">
        <f t="shared" ref="BW1477" si="27730">BI1462*AE1477</f>
        <v>0</v>
      </c>
      <c r="BX1477">
        <f t="shared" ref="BX1477" si="27731">BJ1462*AF1477</f>
        <v>0</v>
      </c>
      <c r="BY1477">
        <f t="shared" ref="BY1477" si="27732">BK1462*AG1477</f>
        <v>0</v>
      </c>
      <c r="BZ1477">
        <f t="shared" ref="BZ1477" si="27733">BL1462*AH1477</f>
        <v>0</v>
      </c>
      <c r="CA1477">
        <f t="shared" ref="CA1477" si="27734">BM1462*AI1477</f>
        <v>0</v>
      </c>
      <c r="CB1477">
        <f t="shared" ref="CB1477" si="27735">BN1462*AJ1477</f>
        <v>0</v>
      </c>
      <c r="CC1477">
        <f t="shared" ref="CC1477" si="27736">BO1462*AK1477</f>
        <v>0</v>
      </c>
      <c r="CD1477">
        <f t="shared" ref="CD1477" si="27737">BP1462*AL1477</f>
        <v>0</v>
      </c>
      <c r="CE1477">
        <f t="shared" ref="CE1477" si="27738">BQ1462*AM1477</f>
        <v>0</v>
      </c>
      <c r="CF1477">
        <f t="shared" ref="CF1477" si="27739">BR1462*AN1477</f>
        <v>0</v>
      </c>
      <c r="CG1477">
        <f t="shared" ref="CG1477" si="27740">BS1462*AO1477</f>
        <v>0</v>
      </c>
      <c r="CH1477">
        <f t="shared" ref="CH1477" si="27741">BT1462*AP1477</f>
        <v>0</v>
      </c>
      <c r="CI1477">
        <f t="shared" ref="CI1477" si="27742">BU1462*AQ1477</f>
        <v>0</v>
      </c>
      <c r="CJ1477">
        <f t="shared" ref="CJ1477" si="27743">BV1462*AR1477</f>
        <v>0</v>
      </c>
      <c r="CK1477">
        <f t="shared" ref="CK1477" si="27744">BW1462*AS1477</f>
        <v>0</v>
      </c>
      <c r="CL1477">
        <f t="shared" ref="CL1477" si="27745">BX1462*AT1477</f>
        <v>0</v>
      </c>
      <c r="CM1477">
        <f t="shared" ref="CM1477" si="27746">BY1462*AU1477</f>
        <v>0</v>
      </c>
      <c r="CN1477">
        <f t="shared" ref="CN1477" si="27747">BZ1462*AV1477</f>
        <v>0</v>
      </c>
      <c r="CO1477">
        <f t="shared" ref="CO1477" si="27748">CA1462*AW1477</f>
        <v>0</v>
      </c>
      <c r="CP1477">
        <f t="shared" ref="CP1477" si="27749">CB1462*AX1477</f>
        <v>0</v>
      </c>
      <c r="CQ1477">
        <f t="shared" ref="CQ1477" si="27750">CC1462*AY1477</f>
        <v>0</v>
      </c>
      <c r="CR1477">
        <f t="shared" ref="CR1477" si="27751">CD1462*AZ1477</f>
        <v>0</v>
      </c>
      <c r="CS1477">
        <f t="shared" ref="CS1477" si="27752">CE1462*BA1477</f>
        <v>0</v>
      </c>
      <c r="CT1477">
        <f t="shared" ref="CT1477" si="27753">CF1462*BB1477</f>
        <v>0</v>
      </c>
    </row>
    <row r="1478" spans="6:98" x14ac:dyDescent="0.3">
      <c r="F1478" s="91">
        <f t="shared" ref="F1478:H1478" si="27754">F1477</f>
        <v>55</v>
      </c>
      <c r="G1478" s="91">
        <f t="shared" si="27754"/>
        <v>55</v>
      </c>
      <c r="H1478" s="4">
        <f t="shared" si="27754"/>
        <v>1</v>
      </c>
      <c r="I1478">
        <v>75</v>
      </c>
      <c r="J1478" s="48">
        <f t="shared" si="27280"/>
        <v>0</v>
      </c>
      <c r="K1478" s="48">
        <f t="shared" si="27544"/>
        <v>0</v>
      </c>
      <c r="L1478" s="98">
        <f t="shared" si="27282"/>
        <v>0</v>
      </c>
      <c r="M1478" s="48"/>
      <c r="N1478" s="48"/>
      <c r="O1478" s="48"/>
      <c r="P1478" s="48"/>
      <c r="Q1478" s="48"/>
      <c r="R1478" s="48"/>
      <c r="S1478" s="48"/>
      <c r="T1478" s="48"/>
      <c r="U1478" s="48"/>
      <c r="V1478" s="48"/>
      <c r="W1478" s="48"/>
      <c r="X1478" s="48"/>
      <c r="Y1478" s="48"/>
      <c r="Z1478" s="48"/>
      <c r="AA1478" s="48"/>
      <c r="AB1478" s="48"/>
      <c r="AC1478" s="48">
        <f>$J1478+$K1478+$L1478</f>
        <v>0</v>
      </c>
      <c r="AD1478" s="48">
        <f t="shared" si="27509"/>
        <v>0</v>
      </c>
      <c r="AE1478" s="48">
        <f t="shared" si="27509"/>
        <v>0</v>
      </c>
      <c r="AF1478" s="48">
        <f t="shared" si="27509"/>
        <v>0</v>
      </c>
      <c r="AG1478" s="48">
        <f t="shared" si="27509"/>
        <v>0</v>
      </c>
      <c r="AH1478" s="48">
        <f t="shared" si="27509"/>
        <v>0</v>
      </c>
      <c r="AI1478" s="48">
        <f t="shared" si="27509"/>
        <v>0</v>
      </c>
      <c r="AJ1478" s="48">
        <f t="shared" si="27509"/>
        <v>0</v>
      </c>
      <c r="AK1478" s="48">
        <f t="shared" si="27509"/>
        <v>0</v>
      </c>
      <c r="AL1478" s="48">
        <f t="shared" si="27509"/>
        <v>0</v>
      </c>
      <c r="AM1478" s="48">
        <f t="shared" si="27509"/>
        <v>0</v>
      </c>
      <c r="AN1478" s="48">
        <f t="shared" si="27509"/>
        <v>0</v>
      </c>
      <c r="AO1478" s="48">
        <f t="shared" si="27509"/>
        <v>0</v>
      </c>
      <c r="AP1478" s="48">
        <f t="shared" si="27509"/>
        <v>0</v>
      </c>
      <c r="AQ1478" s="48">
        <f t="shared" si="27509"/>
        <v>0</v>
      </c>
      <c r="AR1478" s="48">
        <f t="shared" si="27509"/>
        <v>0</v>
      </c>
      <c r="AS1478" s="48">
        <f t="shared" si="27509"/>
        <v>0</v>
      </c>
      <c r="AT1478" s="48">
        <f t="shared" si="27509"/>
        <v>0</v>
      </c>
      <c r="AU1478" s="48">
        <f t="shared" si="27509"/>
        <v>0</v>
      </c>
      <c r="AV1478" s="48">
        <f t="shared" si="27509"/>
        <v>0</v>
      </c>
      <c r="AW1478" s="48">
        <f t="shared" si="27509"/>
        <v>0</v>
      </c>
      <c r="AX1478" s="48">
        <f t="shared" si="27509"/>
        <v>0</v>
      </c>
      <c r="AY1478" s="48">
        <f t="shared" si="27473"/>
        <v>0</v>
      </c>
      <c r="AZ1478" s="48">
        <f t="shared" si="27473"/>
        <v>0</v>
      </c>
      <c r="BA1478" s="48">
        <f t="shared" si="27473"/>
        <v>0</v>
      </c>
      <c r="BB1478" s="48">
        <f t="shared" si="27473"/>
        <v>0</v>
      </c>
      <c r="BC1478" s="48"/>
      <c r="BE1478" t="s">
        <v>192</v>
      </c>
      <c r="BU1478">
        <f>BF1462*AC1478</f>
        <v>0</v>
      </c>
      <c r="BV1478">
        <f t="shared" ref="BV1478" si="27755">BG1462*AD1478</f>
        <v>0</v>
      </c>
      <c r="BW1478">
        <f t="shared" ref="BW1478" si="27756">BH1462*AE1478</f>
        <v>0</v>
      </c>
      <c r="BX1478">
        <f t="shared" ref="BX1478" si="27757">BI1462*AF1478</f>
        <v>0</v>
      </c>
      <c r="BY1478">
        <f t="shared" ref="BY1478" si="27758">BJ1462*AG1478</f>
        <v>0</v>
      </c>
      <c r="BZ1478">
        <f t="shared" ref="BZ1478" si="27759">BK1462*AH1478</f>
        <v>0</v>
      </c>
      <c r="CA1478">
        <f t="shared" ref="CA1478" si="27760">BL1462*AI1478</f>
        <v>0</v>
      </c>
      <c r="CB1478">
        <f t="shared" ref="CB1478" si="27761">BM1462*AJ1478</f>
        <v>0</v>
      </c>
      <c r="CC1478">
        <f t="shared" ref="CC1478" si="27762">BN1462*AK1478</f>
        <v>0</v>
      </c>
      <c r="CD1478">
        <f t="shared" ref="CD1478" si="27763">BO1462*AL1478</f>
        <v>0</v>
      </c>
      <c r="CE1478">
        <f t="shared" ref="CE1478" si="27764">BP1462*AM1478</f>
        <v>0</v>
      </c>
      <c r="CF1478">
        <f t="shared" ref="CF1478" si="27765">BQ1462*AN1478</f>
        <v>0</v>
      </c>
      <c r="CG1478">
        <f t="shared" ref="CG1478" si="27766">BR1462*AO1478</f>
        <v>0</v>
      </c>
      <c r="CH1478">
        <f t="shared" ref="CH1478" si="27767">BS1462*AP1478</f>
        <v>0</v>
      </c>
      <c r="CI1478">
        <f t="shared" ref="CI1478" si="27768">BT1462*AQ1478</f>
        <v>0</v>
      </c>
      <c r="CJ1478">
        <f t="shared" ref="CJ1478" si="27769">BU1462*AR1478</f>
        <v>0</v>
      </c>
      <c r="CK1478">
        <f t="shared" ref="CK1478" si="27770">BV1462*AS1478</f>
        <v>0</v>
      </c>
      <c r="CL1478">
        <f t="shared" ref="CL1478" si="27771">BW1462*AT1478</f>
        <v>0</v>
      </c>
      <c r="CM1478">
        <f t="shared" ref="CM1478" si="27772">BX1462*AU1478</f>
        <v>0</v>
      </c>
      <c r="CN1478">
        <f t="shared" ref="CN1478" si="27773">BY1462*AV1478</f>
        <v>0</v>
      </c>
      <c r="CO1478">
        <f t="shared" ref="CO1478" si="27774">BZ1462*AW1478</f>
        <v>0</v>
      </c>
      <c r="CP1478">
        <f t="shared" ref="CP1478" si="27775">CA1462*AX1478</f>
        <v>0</v>
      </c>
      <c r="CQ1478">
        <f t="shared" ref="CQ1478" si="27776">CB1462*AY1478</f>
        <v>0</v>
      </c>
      <c r="CR1478">
        <f t="shared" ref="CR1478" si="27777">CC1462*AZ1478</f>
        <v>0</v>
      </c>
      <c r="CS1478">
        <f t="shared" ref="CS1478" si="27778">CD1462*BA1478</f>
        <v>0</v>
      </c>
      <c r="CT1478">
        <f t="shared" ref="CT1478" si="27779">CE1462*BB1478</f>
        <v>0</v>
      </c>
    </row>
    <row r="1479" spans="6:98" x14ac:dyDescent="0.3">
      <c r="F1479" s="91">
        <f t="shared" ref="F1479:H1479" si="27780">F1478</f>
        <v>55</v>
      </c>
      <c r="G1479" s="91">
        <f t="shared" si="27780"/>
        <v>55</v>
      </c>
      <c r="H1479" s="4">
        <f t="shared" si="27780"/>
        <v>1</v>
      </c>
      <c r="I1479">
        <v>80</v>
      </c>
      <c r="J1479" s="48">
        <f t="shared" si="27280"/>
        <v>0</v>
      </c>
      <c r="K1479" s="48">
        <f t="shared" si="27544"/>
        <v>0</v>
      </c>
      <c r="L1479" s="98">
        <f t="shared" si="27282"/>
        <v>0</v>
      </c>
      <c r="M1479" s="48"/>
      <c r="N1479" s="48"/>
      <c r="O1479" s="48"/>
      <c r="P1479" s="48"/>
      <c r="Q1479" s="48"/>
      <c r="R1479" s="48"/>
      <c r="S1479" s="48"/>
      <c r="T1479" s="48"/>
      <c r="U1479" s="48"/>
      <c r="V1479" s="48"/>
      <c r="W1479" s="48"/>
      <c r="X1479" s="48"/>
      <c r="Y1479" s="48"/>
      <c r="Z1479" s="48"/>
      <c r="AA1479" s="48"/>
      <c r="AB1479" s="48"/>
      <c r="AC1479" s="48"/>
      <c r="AD1479" s="48">
        <f>$J1479+$K1479+$L1479</f>
        <v>0</v>
      </c>
      <c r="AE1479" s="48">
        <f t="shared" si="27509"/>
        <v>0</v>
      </c>
      <c r="AF1479" s="48">
        <f t="shared" si="27509"/>
        <v>0</v>
      </c>
      <c r="AG1479" s="48">
        <f t="shared" si="27509"/>
        <v>0</v>
      </c>
      <c r="AH1479" s="48">
        <f t="shared" si="27509"/>
        <v>0</v>
      </c>
      <c r="AI1479" s="48">
        <f t="shared" si="27509"/>
        <v>0</v>
      </c>
      <c r="AJ1479" s="48">
        <f t="shared" si="27509"/>
        <v>0</v>
      </c>
      <c r="AK1479" s="48">
        <f t="shared" si="27509"/>
        <v>0</v>
      </c>
      <c r="AL1479" s="48">
        <f t="shared" si="27509"/>
        <v>0</v>
      </c>
      <c r="AM1479" s="48">
        <f t="shared" si="27509"/>
        <v>0</v>
      </c>
      <c r="AN1479" s="48">
        <f t="shared" si="27509"/>
        <v>0</v>
      </c>
      <c r="AO1479" s="48">
        <f t="shared" si="27509"/>
        <v>0</v>
      </c>
      <c r="AP1479" s="48">
        <f t="shared" si="27509"/>
        <v>0</v>
      </c>
      <c r="AQ1479" s="48">
        <f t="shared" si="27509"/>
        <v>0</v>
      </c>
      <c r="AR1479" s="48">
        <f t="shared" si="27509"/>
        <v>0</v>
      </c>
      <c r="AS1479" s="48">
        <f t="shared" si="27509"/>
        <v>0</v>
      </c>
      <c r="AT1479" s="48">
        <f t="shared" si="27509"/>
        <v>0</v>
      </c>
      <c r="AU1479" s="48">
        <f t="shared" si="27509"/>
        <v>0</v>
      </c>
      <c r="AV1479" s="48">
        <f t="shared" si="27509"/>
        <v>0</v>
      </c>
      <c r="AW1479" s="48">
        <f t="shared" si="27509"/>
        <v>0</v>
      </c>
      <c r="AX1479" s="48">
        <f t="shared" si="27509"/>
        <v>0</v>
      </c>
      <c r="AY1479" s="48">
        <f t="shared" si="27473"/>
        <v>0</v>
      </c>
      <c r="AZ1479" s="48">
        <f t="shared" si="27473"/>
        <v>0</v>
      </c>
      <c r="BA1479" s="48">
        <f t="shared" si="27473"/>
        <v>0</v>
      </c>
      <c r="BB1479" s="48">
        <f t="shared" si="27473"/>
        <v>0</v>
      </c>
      <c r="BC1479" s="48"/>
      <c r="BE1479" t="s">
        <v>193</v>
      </c>
      <c r="BV1479">
        <f>BF1462*AD1479</f>
        <v>0</v>
      </c>
      <c r="BW1479">
        <f t="shared" ref="BW1479" si="27781">BG1462*AE1479</f>
        <v>0</v>
      </c>
      <c r="BX1479">
        <f t="shared" ref="BX1479" si="27782">BH1462*AF1479</f>
        <v>0</v>
      </c>
      <c r="BY1479">
        <f t="shared" ref="BY1479" si="27783">BI1462*AG1479</f>
        <v>0</v>
      </c>
      <c r="BZ1479">
        <f t="shared" ref="BZ1479" si="27784">BJ1462*AH1479</f>
        <v>0</v>
      </c>
      <c r="CA1479">
        <f t="shared" ref="CA1479" si="27785">BK1462*AI1479</f>
        <v>0</v>
      </c>
      <c r="CB1479">
        <f t="shared" ref="CB1479" si="27786">BL1462*AJ1479</f>
        <v>0</v>
      </c>
      <c r="CC1479">
        <f t="shared" ref="CC1479" si="27787">BM1462*AK1479</f>
        <v>0</v>
      </c>
      <c r="CD1479">
        <f t="shared" ref="CD1479" si="27788">BN1462*AL1479</f>
        <v>0</v>
      </c>
      <c r="CE1479">
        <f t="shared" ref="CE1479" si="27789">BO1462*AM1479</f>
        <v>0</v>
      </c>
      <c r="CF1479">
        <f t="shared" ref="CF1479" si="27790">BP1462*AN1479</f>
        <v>0</v>
      </c>
      <c r="CG1479">
        <f t="shared" ref="CG1479" si="27791">BQ1462*AO1479</f>
        <v>0</v>
      </c>
      <c r="CH1479">
        <f t="shared" ref="CH1479" si="27792">BR1462*AP1479</f>
        <v>0</v>
      </c>
      <c r="CI1479">
        <f t="shared" ref="CI1479" si="27793">BS1462*AQ1479</f>
        <v>0</v>
      </c>
      <c r="CJ1479">
        <f t="shared" ref="CJ1479" si="27794">BT1462*AR1479</f>
        <v>0</v>
      </c>
      <c r="CK1479">
        <f t="shared" ref="CK1479" si="27795">BU1462*AS1479</f>
        <v>0</v>
      </c>
      <c r="CL1479">
        <f t="shared" ref="CL1479" si="27796">BV1462*AT1479</f>
        <v>0</v>
      </c>
      <c r="CM1479">
        <f t="shared" ref="CM1479" si="27797">BW1462*AU1479</f>
        <v>0</v>
      </c>
      <c r="CN1479">
        <f t="shared" ref="CN1479" si="27798">BX1462*AV1479</f>
        <v>0</v>
      </c>
      <c r="CO1479">
        <f t="shared" ref="CO1479" si="27799">BY1462*AW1479</f>
        <v>0</v>
      </c>
      <c r="CP1479">
        <f t="shared" ref="CP1479" si="27800">BZ1462*AX1479</f>
        <v>0</v>
      </c>
      <c r="CQ1479">
        <f t="shared" ref="CQ1479" si="27801">CA1462*AY1479</f>
        <v>0</v>
      </c>
      <c r="CR1479">
        <f t="shared" ref="CR1479" si="27802">CB1462*AZ1479</f>
        <v>0</v>
      </c>
      <c r="CS1479">
        <f t="shared" ref="CS1479" si="27803">CC1462*BA1479</f>
        <v>0</v>
      </c>
      <c r="CT1479">
        <f t="shared" ref="CT1479" si="27804">CD1462*BB1479</f>
        <v>0</v>
      </c>
    </row>
    <row r="1480" spans="6:98" x14ac:dyDescent="0.3">
      <c r="F1480" s="91">
        <f t="shared" ref="F1480:H1480" si="27805">F1479</f>
        <v>55</v>
      </c>
      <c r="G1480" s="91">
        <f t="shared" si="27805"/>
        <v>55</v>
      </c>
      <c r="H1480" s="4">
        <f t="shared" si="27805"/>
        <v>1</v>
      </c>
      <c r="I1480">
        <v>85</v>
      </c>
      <c r="J1480" s="48">
        <f t="shared" si="27280"/>
        <v>0</v>
      </c>
      <c r="K1480" s="48">
        <f t="shared" si="27544"/>
        <v>0</v>
      </c>
      <c r="L1480" s="98">
        <f t="shared" si="27282"/>
        <v>0</v>
      </c>
      <c r="M1480" s="48"/>
      <c r="N1480" s="48"/>
      <c r="O1480" s="48"/>
      <c r="P1480" s="48"/>
      <c r="Q1480" s="48"/>
      <c r="R1480" s="48"/>
      <c r="S1480" s="48"/>
      <c r="T1480" s="48"/>
      <c r="U1480" s="48"/>
      <c r="V1480" s="48"/>
      <c r="W1480" s="48"/>
      <c r="X1480" s="48"/>
      <c r="Y1480" s="48"/>
      <c r="Z1480" s="48"/>
      <c r="AA1480" s="48"/>
      <c r="AB1480" s="48"/>
      <c r="AC1480" s="48"/>
      <c r="AD1480" s="48"/>
      <c r="AE1480" s="48">
        <f>$J1480+$K1480+$L1480</f>
        <v>0</v>
      </c>
      <c r="AF1480" s="48">
        <f t="shared" si="27509"/>
        <v>0</v>
      </c>
      <c r="AG1480" s="48">
        <f t="shared" si="27509"/>
        <v>0</v>
      </c>
      <c r="AH1480" s="48">
        <f t="shared" si="27509"/>
        <v>0</v>
      </c>
      <c r="AI1480" s="48">
        <f t="shared" si="27509"/>
        <v>0</v>
      </c>
      <c r="AJ1480" s="48">
        <f t="shared" si="27509"/>
        <v>0</v>
      </c>
      <c r="AK1480" s="48">
        <f t="shared" si="27509"/>
        <v>0</v>
      </c>
      <c r="AL1480" s="48">
        <f t="shared" si="27509"/>
        <v>0</v>
      </c>
      <c r="AM1480" s="48">
        <f t="shared" si="27509"/>
        <v>0</v>
      </c>
      <c r="AN1480" s="48">
        <f t="shared" si="27509"/>
        <v>0</v>
      </c>
      <c r="AO1480" s="48">
        <f t="shared" si="27509"/>
        <v>0</v>
      </c>
      <c r="AP1480" s="48">
        <f t="shared" ref="AP1480:BB1495" si="27806">$J1480+$K1480+$L1480</f>
        <v>0</v>
      </c>
      <c r="AQ1480" s="48">
        <f t="shared" si="27806"/>
        <v>0</v>
      </c>
      <c r="AR1480" s="48">
        <f t="shared" si="27806"/>
        <v>0</v>
      </c>
      <c r="AS1480" s="48">
        <f t="shared" si="27806"/>
        <v>0</v>
      </c>
      <c r="AT1480" s="48">
        <f t="shared" si="27806"/>
        <v>0</v>
      </c>
      <c r="AU1480" s="48">
        <f t="shared" si="27806"/>
        <v>0</v>
      </c>
      <c r="AV1480" s="48">
        <f t="shared" si="27806"/>
        <v>0</v>
      </c>
      <c r="AW1480" s="48">
        <f t="shared" si="27806"/>
        <v>0</v>
      </c>
      <c r="AX1480" s="48">
        <f t="shared" si="27806"/>
        <v>0</v>
      </c>
      <c r="AY1480" s="48">
        <f t="shared" si="27473"/>
        <v>0</v>
      </c>
      <c r="AZ1480" s="48">
        <f t="shared" si="27473"/>
        <v>0</v>
      </c>
      <c r="BA1480" s="48">
        <f t="shared" si="27473"/>
        <v>0</v>
      </c>
      <c r="BB1480" s="48">
        <f t="shared" si="27473"/>
        <v>0</v>
      </c>
      <c r="BC1480" s="48"/>
      <c r="BE1480" t="s">
        <v>194</v>
      </c>
      <c r="BW1480">
        <f>BF1462*AE1480</f>
        <v>0</v>
      </c>
      <c r="BX1480">
        <f t="shared" ref="BX1480" si="27807">BG1462*AF1480</f>
        <v>0</v>
      </c>
      <c r="BY1480">
        <f t="shared" ref="BY1480" si="27808">BH1462*AG1480</f>
        <v>0</v>
      </c>
      <c r="BZ1480">
        <f t="shared" ref="BZ1480" si="27809">BI1462*AH1480</f>
        <v>0</v>
      </c>
      <c r="CA1480">
        <f t="shared" ref="CA1480" si="27810">BJ1462*AI1480</f>
        <v>0</v>
      </c>
      <c r="CB1480">
        <f t="shared" ref="CB1480" si="27811">BK1462*AJ1480</f>
        <v>0</v>
      </c>
      <c r="CC1480">
        <f t="shared" ref="CC1480" si="27812">BL1462*AK1480</f>
        <v>0</v>
      </c>
      <c r="CD1480">
        <f t="shared" ref="CD1480" si="27813">BM1462*AL1480</f>
        <v>0</v>
      </c>
      <c r="CE1480">
        <f t="shared" ref="CE1480" si="27814">BN1462*AM1480</f>
        <v>0</v>
      </c>
      <c r="CF1480">
        <f t="shared" ref="CF1480" si="27815">BO1462*AN1480</f>
        <v>0</v>
      </c>
      <c r="CG1480">
        <f t="shared" ref="CG1480" si="27816">BP1462*AO1480</f>
        <v>0</v>
      </c>
      <c r="CH1480">
        <f t="shared" ref="CH1480" si="27817">BQ1462*AP1480</f>
        <v>0</v>
      </c>
      <c r="CI1480">
        <f t="shared" ref="CI1480" si="27818">BR1462*AQ1480</f>
        <v>0</v>
      </c>
      <c r="CJ1480">
        <f t="shared" ref="CJ1480" si="27819">BS1462*AR1480</f>
        <v>0</v>
      </c>
      <c r="CK1480">
        <f t="shared" ref="CK1480" si="27820">BT1462*AS1480</f>
        <v>0</v>
      </c>
      <c r="CL1480">
        <f t="shared" ref="CL1480" si="27821">BU1462*AT1480</f>
        <v>0</v>
      </c>
      <c r="CM1480">
        <f t="shared" ref="CM1480" si="27822">BV1462*AU1480</f>
        <v>0</v>
      </c>
      <c r="CN1480">
        <f t="shared" ref="CN1480" si="27823">BW1462*AV1480</f>
        <v>0</v>
      </c>
      <c r="CO1480">
        <f t="shared" ref="CO1480" si="27824">BX1462*AW1480</f>
        <v>0</v>
      </c>
      <c r="CP1480">
        <f t="shared" ref="CP1480" si="27825">BY1462*AX1480</f>
        <v>0</v>
      </c>
      <c r="CQ1480">
        <f t="shared" ref="CQ1480" si="27826">BZ1462*AY1480</f>
        <v>0</v>
      </c>
      <c r="CR1480">
        <f t="shared" ref="CR1480" si="27827">CA1462*AZ1480</f>
        <v>0</v>
      </c>
      <c r="CS1480">
        <f t="shared" ref="CS1480" si="27828">CB1462*BA1480</f>
        <v>0</v>
      </c>
      <c r="CT1480">
        <f t="shared" ref="CT1480" si="27829">CC1462*BB1480</f>
        <v>0</v>
      </c>
    </row>
    <row r="1481" spans="6:98" x14ac:dyDescent="0.3">
      <c r="F1481" s="91">
        <f t="shared" ref="F1481:H1481" si="27830">F1480</f>
        <v>55</v>
      </c>
      <c r="G1481" s="91">
        <f t="shared" si="27830"/>
        <v>55</v>
      </c>
      <c r="H1481" s="4">
        <f t="shared" si="27830"/>
        <v>1</v>
      </c>
      <c r="I1481">
        <v>90</v>
      </c>
      <c r="J1481" s="48">
        <f t="shared" si="27280"/>
        <v>0</v>
      </c>
      <c r="K1481" s="48">
        <f t="shared" si="27544"/>
        <v>0</v>
      </c>
      <c r="L1481" s="98">
        <f t="shared" si="27282"/>
        <v>0</v>
      </c>
      <c r="M1481" s="48"/>
      <c r="N1481" s="48"/>
      <c r="O1481" s="48"/>
      <c r="P1481" s="48"/>
      <c r="Q1481" s="48"/>
      <c r="R1481" s="48"/>
      <c r="S1481" s="48"/>
      <c r="T1481" s="48"/>
      <c r="U1481" s="48"/>
      <c r="V1481" s="48"/>
      <c r="W1481" s="48"/>
      <c r="X1481" s="48"/>
      <c r="Y1481" s="48"/>
      <c r="Z1481" s="48"/>
      <c r="AA1481" s="48"/>
      <c r="AB1481" s="48"/>
      <c r="AC1481" s="48"/>
      <c r="AD1481" s="48"/>
      <c r="AE1481" s="48"/>
      <c r="AF1481" s="48">
        <f>$J1481+$K1481+$L1481</f>
        <v>0</v>
      </c>
      <c r="AG1481" s="48">
        <f t="shared" ref="AG1481:AO1489" si="27831">$J1481+$K1481+$L1481</f>
        <v>0</v>
      </c>
      <c r="AH1481" s="48">
        <f t="shared" si="27831"/>
        <v>0</v>
      </c>
      <c r="AI1481" s="48">
        <f t="shared" si="27831"/>
        <v>0</v>
      </c>
      <c r="AJ1481" s="48">
        <f t="shared" si="27831"/>
        <v>0</v>
      </c>
      <c r="AK1481" s="48">
        <f t="shared" si="27831"/>
        <v>0</v>
      </c>
      <c r="AL1481" s="48">
        <f t="shared" si="27831"/>
        <v>0</v>
      </c>
      <c r="AM1481" s="48">
        <f t="shared" si="27831"/>
        <v>0</v>
      </c>
      <c r="AN1481" s="48">
        <f t="shared" si="27831"/>
        <v>0</v>
      </c>
      <c r="AO1481" s="48">
        <f t="shared" si="27831"/>
        <v>0</v>
      </c>
      <c r="AP1481" s="48">
        <f t="shared" si="27806"/>
        <v>0</v>
      </c>
      <c r="AQ1481" s="48">
        <f t="shared" si="27806"/>
        <v>0</v>
      </c>
      <c r="AR1481" s="48">
        <f t="shared" si="27806"/>
        <v>0</v>
      </c>
      <c r="AS1481" s="48">
        <f t="shared" si="27806"/>
        <v>0</v>
      </c>
      <c r="AT1481" s="48">
        <f t="shared" si="27806"/>
        <v>0</v>
      </c>
      <c r="AU1481" s="48">
        <f t="shared" si="27806"/>
        <v>0</v>
      </c>
      <c r="AV1481" s="48">
        <f t="shared" si="27806"/>
        <v>0</v>
      </c>
      <c r="AW1481" s="48">
        <f t="shared" si="27806"/>
        <v>0</v>
      </c>
      <c r="AX1481" s="48">
        <f t="shared" si="27806"/>
        <v>0</v>
      </c>
      <c r="AY1481" s="48">
        <f t="shared" si="27473"/>
        <v>0</v>
      </c>
      <c r="AZ1481" s="48">
        <f t="shared" si="27473"/>
        <v>0</v>
      </c>
      <c r="BA1481" s="48">
        <f t="shared" si="27473"/>
        <v>0</v>
      </c>
      <c r="BB1481" s="48">
        <f t="shared" si="27473"/>
        <v>0</v>
      </c>
      <c r="BC1481" s="48"/>
      <c r="BE1481" t="s">
        <v>195</v>
      </c>
      <c r="BX1481">
        <f>BF1462*AF1481</f>
        <v>0</v>
      </c>
      <c r="BY1481">
        <f t="shared" ref="BY1481" si="27832">BG1462*AG1481</f>
        <v>0</v>
      </c>
      <c r="BZ1481">
        <f t="shared" ref="BZ1481" si="27833">BH1462*AH1481</f>
        <v>0</v>
      </c>
      <c r="CA1481">
        <f t="shared" ref="CA1481" si="27834">BI1462*AI1481</f>
        <v>0</v>
      </c>
      <c r="CB1481">
        <f t="shared" ref="CB1481" si="27835">BJ1462*AJ1481</f>
        <v>0</v>
      </c>
      <c r="CC1481">
        <f t="shared" ref="CC1481" si="27836">BK1462*AK1481</f>
        <v>0</v>
      </c>
      <c r="CD1481">
        <f t="shared" ref="CD1481" si="27837">BL1462*AL1481</f>
        <v>0</v>
      </c>
      <c r="CE1481">
        <f t="shared" ref="CE1481" si="27838">BM1462*AM1481</f>
        <v>0</v>
      </c>
      <c r="CF1481">
        <f t="shared" ref="CF1481" si="27839">BN1462*AN1481</f>
        <v>0</v>
      </c>
      <c r="CG1481">
        <f t="shared" ref="CG1481" si="27840">BO1462*AO1481</f>
        <v>0</v>
      </c>
      <c r="CH1481">
        <f t="shared" ref="CH1481" si="27841">BP1462*AP1481</f>
        <v>0</v>
      </c>
      <c r="CI1481">
        <f t="shared" ref="CI1481" si="27842">BQ1462*AQ1481</f>
        <v>0</v>
      </c>
      <c r="CJ1481">
        <f t="shared" ref="CJ1481" si="27843">BR1462*AR1481</f>
        <v>0</v>
      </c>
      <c r="CK1481">
        <f t="shared" ref="CK1481" si="27844">BS1462*AS1481</f>
        <v>0</v>
      </c>
      <c r="CL1481">
        <f t="shared" ref="CL1481" si="27845">BT1462*AT1481</f>
        <v>0</v>
      </c>
      <c r="CM1481">
        <f t="shared" ref="CM1481" si="27846">BU1462*AU1481</f>
        <v>0</v>
      </c>
      <c r="CN1481">
        <f t="shared" ref="CN1481" si="27847">BV1462*AV1481</f>
        <v>0</v>
      </c>
      <c r="CO1481">
        <f t="shared" ref="CO1481" si="27848">BW1462*AW1481</f>
        <v>0</v>
      </c>
      <c r="CP1481">
        <f t="shared" ref="CP1481" si="27849">BX1462*AX1481</f>
        <v>0</v>
      </c>
      <c r="CQ1481">
        <f t="shared" ref="CQ1481" si="27850">BY1462*AY1481</f>
        <v>0</v>
      </c>
      <c r="CR1481">
        <f t="shared" ref="CR1481" si="27851">BZ1462*AZ1481</f>
        <v>0</v>
      </c>
      <c r="CS1481">
        <f t="shared" ref="CS1481" si="27852">CA1462*BA1481</f>
        <v>0</v>
      </c>
      <c r="CT1481">
        <f t="shared" ref="CT1481" si="27853">CB1462*BB1481</f>
        <v>0</v>
      </c>
    </row>
    <row r="1482" spans="6:98" x14ac:dyDescent="0.3">
      <c r="F1482" s="91">
        <f t="shared" ref="F1482:H1482" si="27854">F1481</f>
        <v>55</v>
      </c>
      <c r="G1482" s="91">
        <f t="shared" si="27854"/>
        <v>55</v>
      </c>
      <c r="H1482" s="4">
        <f t="shared" si="27854"/>
        <v>1</v>
      </c>
      <c r="I1482">
        <v>95</v>
      </c>
      <c r="J1482" s="48">
        <f t="shared" si="27280"/>
        <v>0</v>
      </c>
      <c r="K1482" s="48">
        <f t="shared" si="27544"/>
        <v>0</v>
      </c>
      <c r="L1482" s="98">
        <f t="shared" si="27282"/>
        <v>0</v>
      </c>
      <c r="M1482" s="48"/>
      <c r="N1482" s="48"/>
      <c r="O1482" s="48"/>
      <c r="P1482" s="48"/>
      <c r="Q1482" s="48"/>
      <c r="R1482" s="48"/>
      <c r="S1482" s="48"/>
      <c r="T1482" s="48"/>
      <c r="U1482" s="48"/>
      <c r="V1482" s="48"/>
      <c r="W1482" s="48"/>
      <c r="X1482" s="48"/>
      <c r="Y1482" s="48"/>
      <c r="Z1482" s="48"/>
      <c r="AA1482" s="48"/>
      <c r="AB1482" s="48"/>
      <c r="AC1482" s="48"/>
      <c r="AD1482" s="48"/>
      <c r="AE1482" s="48"/>
      <c r="AF1482" s="48"/>
      <c r="AG1482" s="48">
        <f>$J1482+$K1482+$L1482</f>
        <v>0</v>
      </c>
      <c r="AH1482" s="48">
        <f t="shared" si="27831"/>
        <v>0</v>
      </c>
      <c r="AI1482" s="48">
        <f t="shared" si="27831"/>
        <v>0</v>
      </c>
      <c r="AJ1482" s="48">
        <f t="shared" si="27831"/>
        <v>0</v>
      </c>
      <c r="AK1482" s="48">
        <f t="shared" si="27831"/>
        <v>0</v>
      </c>
      <c r="AL1482" s="48">
        <f t="shared" si="27831"/>
        <v>0</v>
      </c>
      <c r="AM1482" s="48">
        <f t="shared" si="27831"/>
        <v>0</v>
      </c>
      <c r="AN1482" s="48">
        <f t="shared" si="27831"/>
        <v>0</v>
      </c>
      <c r="AO1482" s="48">
        <f t="shared" si="27831"/>
        <v>0</v>
      </c>
      <c r="AP1482" s="48">
        <f t="shared" si="27806"/>
        <v>0</v>
      </c>
      <c r="AQ1482" s="48">
        <f t="shared" si="27806"/>
        <v>0</v>
      </c>
      <c r="AR1482" s="48">
        <f t="shared" si="27806"/>
        <v>0</v>
      </c>
      <c r="AS1482" s="48">
        <f t="shared" si="27806"/>
        <v>0</v>
      </c>
      <c r="AT1482" s="48">
        <f t="shared" si="27806"/>
        <v>0</v>
      </c>
      <c r="AU1482" s="48">
        <f t="shared" si="27806"/>
        <v>0</v>
      </c>
      <c r="AV1482" s="48">
        <f t="shared" si="27806"/>
        <v>0</v>
      </c>
      <c r="AW1482" s="48">
        <f t="shared" si="27806"/>
        <v>0</v>
      </c>
      <c r="AX1482" s="48">
        <f t="shared" si="27806"/>
        <v>0</v>
      </c>
      <c r="AY1482" s="48">
        <f t="shared" si="27473"/>
        <v>0</v>
      </c>
      <c r="AZ1482" s="48">
        <f t="shared" si="27473"/>
        <v>0</v>
      </c>
      <c r="BA1482" s="48">
        <f t="shared" si="27473"/>
        <v>0</v>
      </c>
      <c r="BB1482" s="48">
        <f t="shared" si="27473"/>
        <v>0</v>
      </c>
      <c r="BC1482" s="48"/>
      <c r="BE1482" t="s">
        <v>196</v>
      </c>
      <c r="BY1482">
        <f>BF1462*AG1482</f>
        <v>0</v>
      </c>
      <c r="BZ1482">
        <f t="shared" ref="BZ1482" si="27855">BG1462*AH1482</f>
        <v>0</v>
      </c>
      <c r="CA1482">
        <f t="shared" ref="CA1482" si="27856">BH1462*AI1482</f>
        <v>0</v>
      </c>
      <c r="CB1482">
        <f t="shared" ref="CB1482" si="27857">BI1462*AJ1482</f>
        <v>0</v>
      </c>
      <c r="CC1482">
        <f t="shared" ref="CC1482" si="27858">BJ1462*AK1482</f>
        <v>0</v>
      </c>
      <c r="CD1482">
        <f t="shared" ref="CD1482" si="27859">BK1462*AL1482</f>
        <v>0</v>
      </c>
      <c r="CE1482">
        <f t="shared" ref="CE1482" si="27860">BL1462*AM1482</f>
        <v>0</v>
      </c>
      <c r="CF1482">
        <f t="shared" ref="CF1482" si="27861">BM1462*AN1482</f>
        <v>0</v>
      </c>
      <c r="CG1482">
        <f t="shared" ref="CG1482" si="27862">BN1462*AO1482</f>
        <v>0</v>
      </c>
      <c r="CH1482">
        <f t="shared" ref="CH1482" si="27863">BO1462*AP1482</f>
        <v>0</v>
      </c>
      <c r="CI1482">
        <f t="shared" ref="CI1482" si="27864">BP1462*AQ1482</f>
        <v>0</v>
      </c>
      <c r="CJ1482">
        <f t="shared" ref="CJ1482" si="27865">BQ1462*AR1482</f>
        <v>0</v>
      </c>
      <c r="CK1482">
        <f t="shared" ref="CK1482" si="27866">BR1462*AS1482</f>
        <v>0</v>
      </c>
      <c r="CL1482">
        <f t="shared" ref="CL1482" si="27867">BS1462*AT1482</f>
        <v>0</v>
      </c>
      <c r="CM1482">
        <f t="shared" ref="CM1482" si="27868">BT1462*AU1482</f>
        <v>0</v>
      </c>
      <c r="CN1482">
        <f t="shared" ref="CN1482" si="27869">BU1462*AV1482</f>
        <v>0</v>
      </c>
      <c r="CO1482">
        <f t="shared" ref="CO1482" si="27870">BV1462*AW1482</f>
        <v>0</v>
      </c>
      <c r="CP1482">
        <f t="shared" ref="CP1482" si="27871">BW1462*AX1482</f>
        <v>0</v>
      </c>
      <c r="CQ1482">
        <f t="shared" ref="CQ1482" si="27872">BX1462*AY1482</f>
        <v>0</v>
      </c>
      <c r="CR1482">
        <f t="shared" ref="CR1482" si="27873">BY1462*AZ1482</f>
        <v>0</v>
      </c>
      <c r="CS1482">
        <f t="shared" ref="CS1482" si="27874">BZ1462*BA1482</f>
        <v>0</v>
      </c>
      <c r="CT1482">
        <f t="shared" ref="CT1482" si="27875">CA1462*BB1482</f>
        <v>0</v>
      </c>
    </row>
    <row r="1483" spans="6:98" x14ac:dyDescent="0.3">
      <c r="F1483" s="91">
        <f t="shared" ref="F1483:H1483" si="27876">F1482</f>
        <v>55</v>
      </c>
      <c r="G1483" s="91">
        <f t="shared" si="27876"/>
        <v>55</v>
      </c>
      <c r="H1483" s="4">
        <f t="shared" si="27876"/>
        <v>1</v>
      </c>
      <c r="I1483">
        <v>100</v>
      </c>
      <c r="J1483" s="48">
        <f t="shared" si="27280"/>
        <v>0</v>
      </c>
      <c r="K1483" s="48">
        <f t="shared" si="27544"/>
        <v>0</v>
      </c>
      <c r="L1483" s="98">
        <f t="shared" si="27282"/>
        <v>0</v>
      </c>
      <c r="M1483" s="48"/>
      <c r="N1483" s="48"/>
      <c r="O1483" s="48"/>
      <c r="P1483" s="48"/>
      <c r="Q1483" s="48"/>
      <c r="R1483" s="48"/>
      <c r="S1483" s="48"/>
      <c r="T1483" s="48"/>
      <c r="U1483" s="48"/>
      <c r="V1483" s="48"/>
      <c r="W1483" s="48"/>
      <c r="X1483" s="48"/>
      <c r="Y1483" s="48"/>
      <c r="Z1483" s="48"/>
      <c r="AA1483" s="48"/>
      <c r="AB1483" s="48"/>
      <c r="AC1483" s="48"/>
      <c r="AD1483" s="48"/>
      <c r="AE1483" s="48"/>
      <c r="AF1483" s="48"/>
      <c r="AG1483" s="48"/>
      <c r="AH1483" s="48">
        <f>$J1483+$K1483+$L1483</f>
        <v>0</v>
      </c>
      <c r="AI1483" s="48">
        <f t="shared" si="27831"/>
        <v>0</v>
      </c>
      <c r="AJ1483" s="48">
        <f t="shared" si="27831"/>
        <v>0</v>
      </c>
      <c r="AK1483" s="48">
        <f t="shared" si="27831"/>
        <v>0</v>
      </c>
      <c r="AL1483" s="48">
        <f t="shared" si="27831"/>
        <v>0</v>
      </c>
      <c r="AM1483" s="48">
        <f t="shared" si="27831"/>
        <v>0</v>
      </c>
      <c r="AN1483" s="48">
        <f t="shared" si="27831"/>
        <v>0</v>
      </c>
      <c r="AO1483" s="48">
        <f t="shared" si="27831"/>
        <v>0</v>
      </c>
      <c r="AP1483" s="48">
        <f t="shared" si="27806"/>
        <v>0</v>
      </c>
      <c r="AQ1483" s="48">
        <f t="shared" si="27806"/>
        <v>0</v>
      </c>
      <c r="AR1483" s="48">
        <f t="shared" si="27806"/>
        <v>0</v>
      </c>
      <c r="AS1483" s="48">
        <f t="shared" si="27806"/>
        <v>0</v>
      </c>
      <c r="AT1483" s="48">
        <f t="shared" si="27806"/>
        <v>0</v>
      </c>
      <c r="AU1483" s="48">
        <f t="shared" si="27806"/>
        <v>0</v>
      </c>
      <c r="AV1483" s="48">
        <f t="shared" si="27806"/>
        <v>0</v>
      </c>
      <c r="AW1483" s="48">
        <f t="shared" si="27806"/>
        <v>0</v>
      </c>
      <c r="AX1483" s="48">
        <f t="shared" si="27806"/>
        <v>0</v>
      </c>
      <c r="AY1483" s="48">
        <f t="shared" si="27473"/>
        <v>0</v>
      </c>
      <c r="AZ1483" s="48">
        <f t="shared" si="27473"/>
        <v>0</v>
      </c>
      <c r="BA1483" s="48">
        <f t="shared" si="27473"/>
        <v>0</v>
      </c>
      <c r="BB1483" s="48">
        <f t="shared" si="27473"/>
        <v>0</v>
      </c>
      <c r="BC1483" s="48"/>
      <c r="BE1483" t="s">
        <v>197</v>
      </c>
      <c r="BZ1483">
        <f>BF1462*AH1483</f>
        <v>0</v>
      </c>
      <c r="CA1483">
        <f t="shared" ref="CA1483" si="27877">BG1462*AI1483</f>
        <v>0</v>
      </c>
      <c r="CB1483">
        <f t="shared" ref="CB1483" si="27878">BH1462*AJ1483</f>
        <v>0</v>
      </c>
      <c r="CC1483">
        <f t="shared" ref="CC1483" si="27879">BI1462*AK1483</f>
        <v>0</v>
      </c>
      <c r="CD1483">
        <f t="shared" ref="CD1483" si="27880">BJ1462*AL1483</f>
        <v>0</v>
      </c>
      <c r="CE1483">
        <f t="shared" ref="CE1483" si="27881">BK1462*AM1483</f>
        <v>0</v>
      </c>
      <c r="CF1483">
        <f t="shared" ref="CF1483" si="27882">BL1462*AN1483</f>
        <v>0</v>
      </c>
      <c r="CG1483">
        <f t="shared" ref="CG1483" si="27883">BM1462*AO1483</f>
        <v>0</v>
      </c>
      <c r="CH1483">
        <f t="shared" ref="CH1483" si="27884">BN1462*AP1483</f>
        <v>0</v>
      </c>
      <c r="CI1483">
        <f t="shared" ref="CI1483" si="27885">BO1462*AQ1483</f>
        <v>0</v>
      </c>
      <c r="CJ1483">
        <f t="shared" ref="CJ1483" si="27886">BP1462*AR1483</f>
        <v>0</v>
      </c>
      <c r="CK1483">
        <f t="shared" ref="CK1483" si="27887">BQ1462*AS1483</f>
        <v>0</v>
      </c>
      <c r="CL1483">
        <f t="shared" ref="CL1483" si="27888">BR1462*AT1483</f>
        <v>0</v>
      </c>
      <c r="CM1483">
        <f t="shared" ref="CM1483" si="27889">BS1462*AU1483</f>
        <v>0</v>
      </c>
      <c r="CN1483">
        <f t="shared" ref="CN1483" si="27890">BT1462*AV1483</f>
        <v>0</v>
      </c>
      <c r="CO1483">
        <f t="shared" ref="CO1483" si="27891">BU1462*AW1483</f>
        <v>0</v>
      </c>
      <c r="CP1483">
        <f t="shared" ref="CP1483" si="27892">BV1462*AX1483</f>
        <v>0</v>
      </c>
      <c r="CQ1483">
        <f t="shared" ref="CQ1483" si="27893">BW1462*AY1483</f>
        <v>0</v>
      </c>
      <c r="CR1483">
        <f t="shared" ref="CR1483" si="27894">BX1462*AZ1483</f>
        <v>0</v>
      </c>
      <c r="CS1483">
        <f t="shared" ref="CS1483" si="27895">BY1462*BA1483</f>
        <v>0</v>
      </c>
      <c r="CT1483">
        <f t="shared" ref="CT1483" si="27896">BZ1462*BB1483</f>
        <v>0</v>
      </c>
    </row>
    <row r="1484" spans="6:98" x14ac:dyDescent="0.3">
      <c r="F1484" s="91">
        <f t="shared" ref="F1484:H1484" si="27897">F1483</f>
        <v>55</v>
      </c>
      <c r="G1484" s="91">
        <f t="shared" si="27897"/>
        <v>55</v>
      </c>
      <c r="H1484" s="4">
        <f t="shared" si="27897"/>
        <v>1</v>
      </c>
      <c r="I1484">
        <v>105</v>
      </c>
      <c r="J1484" s="48">
        <f t="shared" si="27280"/>
        <v>0</v>
      </c>
      <c r="K1484" s="48">
        <f t="shared" si="27544"/>
        <v>0</v>
      </c>
      <c r="L1484" s="98">
        <f t="shared" si="27282"/>
        <v>0</v>
      </c>
      <c r="M1484" s="48"/>
      <c r="N1484" s="48"/>
      <c r="O1484" s="48"/>
      <c r="P1484" s="48"/>
      <c r="Q1484" s="48"/>
      <c r="R1484" s="48"/>
      <c r="S1484" s="48"/>
      <c r="T1484" s="48"/>
      <c r="U1484" s="48"/>
      <c r="V1484" s="48"/>
      <c r="W1484" s="48"/>
      <c r="X1484" s="48"/>
      <c r="Y1484" s="48"/>
      <c r="Z1484" s="48"/>
      <c r="AA1484" s="48"/>
      <c r="AB1484" s="48"/>
      <c r="AC1484" s="48"/>
      <c r="AD1484" s="48"/>
      <c r="AE1484" s="48"/>
      <c r="AF1484" s="48"/>
      <c r="AG1484" s="48"/>
      <c r="AH1484" s="48"/>
      <c r="AI1484" s="48">
        <f>$J1484+$K1484+$L1484</f>
        <v>0</v>
      </c>
      <c r="AJ1484" s="48">
        <f t="shared" si="27831"/>
        <v>0</v>
      </c>
      <c r="AK1484" s="48">
        <f t="shared" si="27831"/>
        <v>0</v>
      </c>
      <c r="AL1484" s="48">
        <f t="shared" si="27831"/>
        <v>0</v>
      </c>
      <c r="AM1484" s="48">
        <f t="shared" si="27831"/>
        <v>0</v>
      </c>
      <c r="AN1484" s="48">
        <f t="shared" si="27831"/>
        <v>0</v>
      </c>
      <c r="AO1484" s="48">
        <f t="shared" si="27831"/>
        <v>0</v>
      </c>
      <c r="AP1484" s="48">
        <f t="shared" si="27806"/>
        <v>0</v>
      </c>
      <c r="AQ1484" s="48">
        <f t="shared" si="27806"/>
        <v>0</v>
      </c>
      <c r="AR1484" s="48">
        <f t="shared" si="27806"/>
        <v>0</v>
      </c>
      <c r="AS1484" s="48">
        <f t="shared" si="27806"/>
        <v>0</v>
      </c>
      <c r="AT1484" s="48">
        <f t="shared" si="27806"/>
        <v>0</v>
      </c>
      <c r="AU1484" s="48">
        <f t="shared" si="27806"/>
        <v>0</v>
      </c>
      <c r="AV1484" s="48">
        <f t="shared" si="27806"/>
        <v>0</v>
      </c>
      <c r="AW1484" s="48">
        <f t="shared" si="27806"/>
        <v>0</v>
      </c>
      <c r="AX1484" s="48">
        <f t="shared" si="27806"/>
        <v>0</v>
      </c>
      <c r="AY1484" s="48">
        <f t="shared" si="27473"/>
        <v>0</v>
      </c>
      <c r="AZ1484" s="48">
        <f t="shared" si="27473"/>
        <v>0</v>
      </c>
      <c r="BA1484" s="48">
        <f t="shared" si="27473"/>
        <v>0</v>
      </c>
      <c r="BB1484" s="48">
        <f t="shared" si="27473"/>
        <v>0</v>
      </c>
      <c r="BC1484" s="48"/>
      <c r="BE1484" t="s">
        <v>198</v>
      </c>
      <c r="CA1484">
        <f>BF1462*AI1484</f>
        <v>0</v>
      </c>
      <c r="CB1484">
        <f t="shared" ref="CB1484" si="27898">BG1462*AJ1484</f>
        <v>0</v>
      </c>
      <c r="CC1484">
        <f t="shared" ref="CC1484" si="27899">BH1462*AK1484</f>
        <v>0</v>
      </c>
      <c r="CD1484">
        <f t="shared" ref="CD1484" si="27900">BI1462*AL1484</f>
        <v>0</v>
      </c>
      <c r="CE1484">
        <f t="shared" ref="CE1484" si="27901">BJ1462*AM1484</f>
        <v>0</v>
      </c>
      <c r="CF1484">
        <f t="shared" ref="CF1484" si="27902">BK1462*AN1484</f>
        <v>0</v>
      </c>
      <c r="CG1484">
        <f t="shared" ref="CG1484" si="27903">BL1462*AO1484</f>
        <v>0</v>
      </c>
      <c r="CH1484">
        <f t="shared" ref="CH1484" si="27904">BM1462*AP1484</f>
        <v>0</v>
      </c>
      <c r="CI1484">
        <f t="shared" ref="CI1484" si="27905">BN1462*AQ1484</f>
        <v>0</v>
      </c>
      <c r="CJ1484">
        <f t="shared" ref="CJ1484" si="27906">BO1462*AR1484</f>
        <v>0</v>
      </c>
      <c r="CK1484">
        <f t="shared" ref="CK1484" si="27907">BP1462*AS1484</f>
        <v>0</v>
      </c>
      <c r="CL1484">
        <f t="shared" ref="CL1484" si="27908">BQ1462*AT1484</f>
        <v>0</v>
      </c>
      <c r="CM1484">
        <f t="shared" ref="CM1484" si="27909">BR1462*AU1484</f>
        <v>0</v>
      </c>
      <c r="CN1484">
        <f t="shared" ref="CN1484" si="27910">BS1462*AV1484</f>
        <v>0</v>
      </c>
      <c r="CO1484">
        <f t="shared" ref="CO1484" si="27911">BT1462*AW1484</f>
        <v>0</v>
      </c>
      <c r="CP1484">
        <f t="shared" ref="CP1484" si="27912">BU1462*AX1484</f>
        <v>0</v>
      </c>
      <c r="CQ1484">
        <f t="shared" ref="CQ1484" si="27913">BV1462*AY1484</f>
        <v>0</v>
      </c>
      <c r="CR1484">
        <f t="shared" ref="CR1484" si="27914">BW1462*AZ1484</f>
        <v>0</v>
      </c>
      <c r="CS1484">
        <f t="shared" ref="CS1484" si="27915">BX1462*BA1484</f>
        <v>0</v>
      </c>
      <c r="CT1484">
        <f t="shared" ref="CT1484" si="27916">BY1462*BB1484</f>
        <v>0</v>
      </c>
    </row>
    <row r="1485" spans="6:98" x14ac:dyDescent="0.3">
      <c r="F1485" s="91">
        <f t="shared" ref="F1485:H1485" si="27917">F1484</f>
        <v>55</v>
      </c>
      <c r="G1485" s="91">
        <f t="shared" si="27917"/>
        <v>55</v>
      </c>
      <c r="H1485" s="4">
        <f t="shared" si="27917"/>
        <v>1</v>
      </c>
      <c r="I1485">
        <v>110</v>
      </c>
      <c r="J1485" s="48">
        <f t="shared" si="27280"/>
        <v>0</v>
      </c>
      <c r="K1485" s="48">
        <f t="shared" si="27544"/>
        <v>1</v>
      </c>
      <c r="L1485" s="98">
        <f t="shared" si="27282"/>
        <v>0</v>
      </c>
      <c r="M1485" s="48"/>
      <c r="N1485" s="48"/>
      <c r="O1485" s="48"/>
      <c r="P1485" s="48"/>
      <c r="Q1485" s="48"/>
      <c r="R1485" s="48"/>
      <c r="S1485" s="48"/>
      <c r="T1485" s="48"/>
      <c r="U1485" s="48"/>
      <c r="V1485" s="48"/>
      <c r="W1485" s="48"/>
      <c r="X1485" s="48"/>
      <c r="Y1485" s="48"/>
      <c r="Z1485" s="48"/>
      <c r="AA1485" s="48"/>
      <c r="AB1485" s="48"/>
      <c r="AC1485" s="48"/>
      <c r="AD1485" s="48"/>
      <c r="AE1485" s="48"/>
      <c r="AF1485" s="48"/>
      <c r="AG1485" s="48"/>
      <c r="AH1485" s="48"/>
      <c r="AI1485" s="48"/>
      <c r="AJ1485" s="48">
        <f>$J1485+$K1485+$L1485</f>
        <v>1</v>
      </c>
      <c r="AK1485" s="48">
        <f t="shared" si="27831"/>
        <v>1</v>
      </c>
      <c r="AL1485" s="48">
        <f t="shared" si="27831"/>
        <v>1</v>
      </c>
      <c r="AM1485" s="48">
        <f t="shared" si="27831"/>
        <v>1</v>
      </c>
      <c r="AN1485" s="48">
        <f t="shared" si="27831"/>
        <v>1</v>
      </c>
      <c r="AO1485" s="48">
        <f t="shared" si="27831"/>
        <v>1</v>
      </c>
      <c r="AP1485" s="48">
        <f t="shared" si="27806"/>
        <v>1</v>
      </c>
      <c r="AQ1485" s="48">
        <f t="shared" si="27806"/>
        <v>1</v>
      </c>
      <c r="AR1485" s="48">
        <f t="shared" si="27806"/>
        <v>1</v>
      </c>
      <c r="AS1485" s="48">
        <f t="shared" si="27806"/>
        <v>1</v>
      </c>
      <c r="AT1485" s="48">
        <f t="shared" si="27806"/>
        <v>1</v>
      </c>
      <c r="AU1485" s="48">
        <f t="shared" si="27806"/>
        <v>1</v>
      </c>
      <c r="AV1485" s="48">
        <f t="shared" si="27806"/>
        <v>1</v>
      </c>
      <c r="AW1485" s="48">
        <f t="shared" si="27806"/>
        <v>1</v>
      </c>
      <c r="AX1485" s="48">
        <f t="shared" si="27806"/>
        <v>1</v>
      </c>
      <c r="AY1485" s="48">
        <f t="shared" si="27806"/>
        <v>1</v>
      </c>
      <c r="AZ1485" s="48">
        <f t="shared" si="27806"/>
        <v>1</v>
      </c>
      <c r="BA1485" s="48">
        <f t="shared" si="27806"/>
        <v>1</v>
      </c>
      <c r="BB1485" s="48">
        <f t="shared" si="27806"/>
        <v>1</v>
      </c>
      <c r="BC1485" s="48"/>
      <c r="BE1485" t="s">
        <v>199</v>
      </c>
      <c r="CB1485">
        <f>BF1462*AJ1485</f>
        <v>0</v>
      </c>
      <c r="CC1485">
        <f t="shared" ref="CC1485" si="27918">BG1462*AK1485</f>
        <v>2.9662336328896166</v>
      </c>
      <c r="CD1485">
        <f t="shared" ref="CD1485" si="27919">BH1462*AL1485</f>
        <v>19.774890885930777</v>
      </c>
      <c r="CE1485">
        <f t="shared" ref="CE1485" si="27920">BI1462*AM1485</f>
        <v>49.437227214826947</v>
      </c>
      <c r="CF1485">
        <f t="shared" ref="CF1485" si="27921">BJ1462*AN1485</f>
        <v>98.874454429653895</v>
      </c>
      <c r="CG1485">
        <f t="shared" ref="CG1485" si="27922">BK1462*AO1485</f>
        <v>273.47944147440586</v>
      </c>
      <c r="CH1485">
        <f t="shared" ref="CH1485" si="27923">BL1462*AP1485</f>
        <v>394.11711790933327</v>
      </c>
      <c r="CI1485">
        <f t="shared" ref="CI1485" si="27924">BM1462*AQ1485</f>
        <v>483.84510363850103</v>
      </c>
      <c r="CJ1485">
        <f t="shared" ref="CJ1485" si="27925">BN1462*AR1485</f>
        <v>547.82023758168145</v>
      </c>
      <c r="CK1485">
        <f t="shared" ref="CK1485" si="27926">BO1462*AS1485</f>
        <v>592.23998492478745</v>
      </c>
      <c r="CL1485">
        <f t="shared" ref="CL1485" si="27927">BP1462*AT1485</f>
        <v>622.21099162220241</v>
      </c>
      <c r="CM1485">
        <f t="shared" ref="CM1485" si="27928">BQ1462*AU1485</f>
        <v>641.57616874656605</v>
      </c>
      <c r="CN1485">
        <f t="shared" ref="CN1485" si="27929">BR1462*AV1485</f>
        <v>0</v>
      </c>
      <c r="CO1485">
        <f t="shared" ref="CO1485" si="27930">BS1462*AW1485</f>
        <v>0</v>
      </c>
      <c r="CP1485">
        <f t="shared" ref="CP1485" si="27931">BT1462*AX1485</f>
        <v>0</v>
      </c>
      <c r="CQ1485">
        <f t="shared" ref="CQ1485" si="27932">BU1462*AY1485</f>
        <v>0</v>
      </c>
      <c r="CR1485">
        <f t="shared" ref="CR1485" si="27933">BV1462*AZ1485</f>
        <v>0</v>
      </c>
      <c r="CS1485">
        <f t="shared" ref="CS1485" si="27934">BW1462*BA1485</f>
        <v>0</v>
      </c>
      <c r="CT1485">
        <f t="shared" ref="CT1485" si="27935">BX1462*BB1485</f>
        <v>0</v>
      </c>
    </row>
    <row r="1486" spans="6:98" x14ac:dyDescent="0.3">
      <c r="F1486" s="91">
        <f t="shared" ref="F1486:H1486" si="27936">F1485</f>
        <v>55</v>
      </c>
      <c r="G1486" s="91">
        <f t="shared" si="27936"/>
        <v>55</v>
      </c>
      <c r="H1486" s="4">
        <f t="shared" si="27936"/>
        <v>1</v>
      </c>
      <c r="I1486">
        <v>115</v>
      </c>
      <c r="J1486" s="48">
        <f t="shared" si="27280"/>
        <v>0</v>
      </c>
      <c r="K1486" s="48">
        <f t="shared" si="27544"/>
        <v>0</v>
      </c>
      <c r="L1486" s="98">
        <f t="shared" si="27282"/>
        <v>0</v>
      </c>
      <c r="M1486" s="48"/>
      <c r="N1486" s="48"/>
      <c r="O1486" s="48"/>
      <c r="P1486" s="48"/>
      <c r="Q1486" s="48"/>
      <c r="R1486" s="48"/>
      <c r="S1486" s="48"/>
      <c r="T1486" s="48"/>
      <c r="U1486" s="48"/>
      <c r="V1486" s="48"/>
      <c r="W1486" s="48"/>
      <c r="X1486" s="48"/>
      <c r="Y1486" s="48"/>
      <c r="Z1486" s="48"/>
      <c r="AA1486" s="48"/>
      <c r="AB1486" s="48"/>
      <c r="AC1486" s="48"/>
      <c r="AD1486" s="48"/>
      <c r="AE1486" s="48"/>
      <c r="AF1486" s="48"/>
      <c r="AG1486" s="48"/>
      <c r="AH1486" s="48"/>
      <c r="AI1486" s="48"/>
      <c r="AJ1486" s="48"/>
      <c r="AK1486" s="48">
        <f>$J1486+$K1486+$L1486</f>
        <v>0</v>
      </c>
      <c r="AL1486" s="48">
        <f t="shared" si="27831"/>
        <v>0</v>
      </c>
      <c r="AM1486" s="48">
        <f t="shared" si="27831"/>
        <v>0</v>
      </c>
      <c r="AN1486" s="48">
        <f t="shared" si="27831"/>
        <v>0</v>
      </c>
      <c r="AO1486" s="48">
        <f t="shared" si="27831"/>
        <v>0</v>
      </c>
      <c r="AP1486" s="48">
        <f t="shared" si="27806"/>
        <v>0</v>
      </c>
      <c r="AQ1486" s="48">
        <f t="shared" si="27806"/>
        <v>0</v>
      </c>
      <c r="AR1486" s="48">
        <f t="shared" si="27806"/>
        <v>0</v>
      </c>
      <c r="AS1486" s="48">
        <f t="shared" si="27806"/>
        <v>0</v>
      </c>
      <c r="AT1486" s="48">
        <f t="shared" si="27806"/>
        <v>0</v>
      </c>
      <c r="AU1486" s="48">
        <f t="shared" si="27806"/>
        <v>0</v>
      </c>
      <c r="AV1486" s="48">
        <f t="shared" si="27806"/>
        <v>0</v>
      </c>
      <c r="AW1486" s="48">
        <f t="shared" si="27806"/>
        <v>0</v>
      </c>
      <c r="AX1486" s="48">
        <f t="shared" si="27806"/>
        <v>0</v>
      </c>
      <c r="AY1486" s="48">
        <f t="shared" si="27806"/>
        <v>0</v>
      </c>
      <c r="AZ1486" s="48">
        <f t="shared" si="27806"/>
        <v>0</v>
      </c>
      <c r="BA1486" s="48">
        <f t="shared" si="27806"/>
        <v>0</v>
      </c>
      <c r="BB1486" s="48">
        <f t="shared" si="27806"/>
        <v>0</v>
      </c>
      <c r="BC1486" s="48"/>
      <c r="BE1486" t="s">
        <v>200</v>
      </c>
      <c r="CC1486">
        <f>BF1462*AK1486</f>
        <v>0</v>
      </c>
      <c r="CD1486">
        <f t="shared" ref="CD1486" si="27937">BG1462*AL1486</f>
        <v>0</v>
      </c>
      <c r="CE1486">
        <f t="shared" ref="CE1486" si="27938">BH1462*AM1486</f>
        <v>0</v>
      </c>
      <c r="CF1486">
        <f t="shared" ref="CF1486" si="27939">BI1462*AN1486</f>
        <v>0</v>
      </c>
      <c r="CG1486">
        <f t="shared" ref="CG1486" si="27940">BJ1462*AO1486</f>
        <v>0</v>
      </c>
      <c r="CH1486">
        <f t="shared" ref="CH1486" si="27941">BK1462*AP1486</f>
        <v>0</v>
      </c>
      <c r="CI1486">
        <f t="shared" ref="CI1486" si="27942">BL1462*AQ1486</f>
        <v>0</v>
      </c>
      <c r="CJ1486">
        <f t="shared" ref="CJ1486" si="27943">BM1462*AR1486</f>
        <v>0</v>
      </c>
      <c r="CK1486">
        <f t="shared" ref="CK1486" si="27944">BN1462*AS1486</f>
        <v>0</v>
      </c>
      <c r="CL1486">
        <f t="shared" ref="CL1486" si="27945">BO1462*AT1486</f>
        <v>0</v>
      </c>
      <c r="CM1486">
        <f t="shared" ref="CM1486" si="27946">BP1462*AU1486</f>
        <v>0</v>
      </c>
      <c r="CN1486">
        <f t="shared" ref="CN1486" si="27947">BQ1462*AV1486</f>
        <v>0</v>
      </c>
      <c r="CO1486">
        <f t="shared" ref="CO1486" si="27948">BR1462*AW1486</f>
        <v>0</v>
      </c>
      <c r="CP1486">
        <f t="shared" ref="CP1486" si="27949">BS1462*AX1486</f>
        <v>0</v>
      </c>
      <c r="CQ1486">
        <f t="shared" ref="CQ1486" si="27950">BT1462*AY1486</f>
        <v>0</v>
      </c>
      <c r="CR1486">
        <f t="shared" ref="CR1486" si="27951">BU1462*AZ1486</f>
        <v>0</v>
      </c>
      <c r="CS1486">
        <f t="shared" ref="CS1486" si="27952">BV1462*BA1486</f>
        <v>0</v>
      </c>
      <c r="CT1486">
        <f t="shared" ref="CT1486" si="27953">BW1462*BB1486</f>
        <v>0</v>
      </c>
    </row>
    <row r="1487" spans="6:98" x14ac:dyDescent="0.3">
      <c r="F1487" s="91">
        <f t="shared" ref="F1487:H1487" si="27954">F1486</f>
        <v>55</v>
      </c>
      <c r="G1487" s="91">
        <f t="shared" si="27954"/>
        <v>55</v>
      </c>
      <c r="H1487" s="4">
        <f t="shared" si="27954"/>
        <v>1</v>
      </c>
      <c r="I1487">
        <v>120</v>
      </c>
      <c r="J1487" s="48">
        <f t="shared" si="27280"/>
        <v>0</v>
      </c>
      <c r="K1487" s="48">
        <f>IF(IF(AND(I1487&gt;=(F1487*2),I1487&lt;=G1487+F1487+(G1487-F1487+5)+1),((H1487)^2)*(I1488-F1487*2)/5,0)&lt;=H1487,IF(AND(I1487&gt;=(F1487*2),I1487&lt;=G1487+F1487+(G1487-F1487+5)+1),((H1487)^2)*(I1488-F1487*2)/5,0),(K1486-H1487^2))</f>
        <v>0</v>
      </c>
      <c r="L1487" s="98">
        <f t="shared" si="27282"/>
        <v>0</v>
      </c>
      <c r="M1487" s="48"/>
      <c r="N1487" s="48"/>
      <c r="O1487" s="48"/>
      <c r="P1487" s="48"/>
      <c r="Q1487" s="48"/>
      <c r="R1487" s="48"/>
      <c r="S1487" s="48"/>
      <c r="T1487" s="48"/>
      <c r="U1487" s="48"/>
      <c r="V1487" s="48"/>
      <c r="W1487" s="48"/>
      <c r="X1487" s="48"/>
      <c r="Y1487" s="48"/>
      <c r="Z1487" s="48"/>
      <c r="AA1487" s="48"/>
      <c r="AB1487" s="48"/>
      <c r="AC1487" s="48"/>
      <c r="AD1487" s="48"/>
      <c r="AE1487" s="48"/>
      <c r="AF1487" s="48"/>
      <c r="AG1487" s="48"/>
      <c r="AH1487" s="48"/>
      <c r="AI1487" s="48"/>
      <c r="AJ1487" s="48"/>
      <c r="AK1487" s="48"/>
      <c r="AL1487" s="48">
        <f>$J1487+$K1487+$L1487</f>
        <v>0</v>
      </c>
      <c r="AM1487" s="48">
        <f t="shared" si="27831"/>
        <v>0</v>
      </c>
      <c r="AN1487" s="48">
        <f t="shared" si="27831"/>
        <v>0</v>
      </c>
      <c r="AO1487" s="48">
        <f t="shared" si="27831"/>
        <v>0</v>
      </c>
      <c r="AP1487" s="48">
        <f t="shared" si="27806"/>
        <v>0</v>
      </c>
      <c r="AQ1487" s="48">
        <f t="shared" si="27806"/>
        <v>0</v>
      </c>
      <c r="AR1487" s="48">
        <f t="shared" si="27806"/>
        <v>0</v>
      </c>
      <c r="AS1487" s="48">
        <f t="shared" si="27806"/>
        <v>0</v>
      </c>
      <c r="AT1487" s="48">
        <f t="shared" si="27806"/>
        <v>0</v>
      </c>
      <c r="AU1487" s="48">
        <f t="shared" si="27806"/>
        <v>0</v>
      </c>
      <c r="AV1487" s="48">
        <f t="shared" si="27806"/>
        <v>0</v>
      </c>
      <c r="AW1487" s="48">
        <f t="shared" si="27806"/>
        <v>0</v>
      </c>
      <c r="AX1487" s="48">
        <f t="shared" si="27806"/>
        <v>0</v>
      </c>
      <c r="AY1487" s="48">
        <f t="shared" si="27806"/>
        <v>0</v>
      </c>
      <c r="AZ1487" s="48">
        <f t="shared" si="27806"/>
        <v>0</v>
      </c>
      <c r="BA1487" s="48">
        <f t="shared" si="27806"/>
        <v>0</v>
      </c>
      <c r="BB1487" s="48">
        <f t="shared" si="27806"/>
        <v>0</v>
      </c>
      <c r="BC1487" s="48"/>
      <c r="BE1487" t="s">
        <v>201</v>
      </c>
      <c r="CD1487">
        <f>BF1462*AL1487</f>
        <v>0</v>
      </c>
      <c r="CE1487">
        <f t="shared" ref="CE1487" si="27955">BG1462*AM1487</f>
        <v>0</v>
      </c>
      <c r="CF1487">
        <f t="shared" ref="CF1487" si="27956">BH1462*AN1487</f>
        <v>0</v>
      </c>
      <c r="CG1487">
        <f t="shared" ref="CG1487" si="27957">BI1462*AO1487</f>
        <v>0</v>
      </c>
      <c r="CH1487">
        <f t="shared" ref="CH1487" si="27958">BJ1462*AP1487</f>
        <v>0</v>
      </c>
      <c r="CI1487">
        <f t="shared" ref="CI1487" si="27959">BK1462*AQ1487</f>
        <v>0</v>
      </c>
      <c r="CJ1487">
        <f t="shared" ref="CJ1487" si="27960">BL1462*AR1487</f>
        <v>0</v>
      </c>
      <c r="CK1487">
        <f t="shared" ref="CK1487" si="27961">BM1462*AS1487</f>
        <v>0</v>
      </c>
      <c r="CL1487">
        <f t="shared" ref="CL1487" si="27962">BN1462*AT1487</f>
        <v>0</v>
      </c>
      <c r="CM1487">
        <f t="shared" ref="CM1487" si="27963">BO1462*AU1487</f>
        <v>0</v>
      </c>
      <c r="CN1487">
        <f t="shared" ref="CN1487" si="27964">BP1462*AV1487</f>
        <v>0</v>
      </c>
      <c r="CO1487">
        <f t="shared" ref="CO1487" si="27965">BQ1462*AW1487</f>
        <v>0</v>
      </c>
      <c r="CP1487">
        <f t="shared" ref="CP1487" si="27966">BR1462*AX1487</f>
        <v>0</v>
      </c>
      <c r="CQ1487">
        <f t="shared" ref="CQ1487" si="27967">BS1462*AY1487</f>
        <v>0</v>
      </c>
      <c r="CR1487">
        <f t="shared" ref="CR1487" si="27968">BT1462*AZ1487</f>
        <v>0</v>
      </c>
      <c r="CS1487">
        <f t="shared" ref="CS1487" si="27969">BU1462*BA1487</f>
        <v>0</v>
      </c>
      <c r="CT1487">
        <f t="shared" ref="CT1487" si="27970">BV1462*BB1487</f>
        <v>0</v>
      </c>
    </row>
    <row r="1488" spans="6:98" x14ac:dyDescent="0.3">
      <c r="F1488" s="91">
        <f t="shared" ref="F1488:H1488" si="27971">F1487</f>
        <v>55</v>
      </c>
      <c r="G1488" s="91">
        <f t="shared" si="27971"/>
        <v>55</v>
      </c>
      <c r="H1488" s="4">
        <f t="shared" si="27971"/>
        <v>1</v>
      </c>
      <c r="I1488">
        <v>125</v>
      </c>
      <c r="J1488" s="48">
        <f t="shared" si="27280"/>
        <v>0</v>
      </c>
      <c r="K1488" s="48">
        <f t="shared" ref="K1488:K1493" si="27972">IF(IF(AND(I1488&gt;=(F1488*2),I1488&lt;=G1488+F1488+(G1488-F1488+5)+1),((H1488)^2)*(I1489-F1488*2)/5,0)&lt;=H1488,IF(AND(I1488&gt;=(F1488*2),I1488&lt;=G1488+F1488+(G1488-F1488+5)+1),((H1488)^2)*(I1489-F1488*2)/5,0),(K1487-H1488^2))</f>
        <v>0</v>
      </c>
      <c r="L1488" s="98">
        <f t="shared" si="27282"/>
        <v>0</v>
      </c>
      <c r="M1488" s="48"/>
      <c r="N1488" s="48"/>
      <c r="O1488" s="48"/>
      <c r="P1488" s="48"/>
      <c r="Q1488" s="48"/>
      <c r="R1488" s="48"/>
      <c r="S1488" s="48"/>
      <c r="T1488" s="48"/>
      <c r="U1488" s="48"/>
      <c r="V1488" s="48"/>
      <c r="W1488" s="48"/>
      <c r="X1488" s="48"/>
      <c r="Y1488" s="48"/>
      <c r="Z1488" s="48"/>
      <c r="AA1488" s="48"/>
      <c r="AB1488" s="48"/>
      <c r="AC1488" s="48"/>
      <c r="AD1488" s="48"/>
      <c r="AE1488" s="48"/>
      <c r="AF1488" s="48"/>
      <c r="AG1488" s="48"/>
      <c r="AH1488" s="48"/>
      <c r="AI1488" s="48"/>
      <c r="AJ1488" s="48"/>
      <c r="AK1488" s="48"/>
      <c r="AL1488" s="48"/>
      <c r="AM1488" s="48">
        <f>$J1488+$K1488+$L1488</f>
        <v>0</v>
      </c>
      <c r="AN1488" s="48">
        <f t="shared" si="27831"/>
        <v>0</v>
      </c>
      <c r="AO1488" s="48">
        <f t="shared" si="27831"/>
        <v>0</v>
      </c>
      <c r="AP1488" s="48">
        <f t="shared" si="27806"/>
        <v>0</v>
      </c>
      <c r="AQ1488" s="48">
        <f t="shared" si="27806"/>
        <v>0</v>
      </c>
      <c r="AR1488" s="48">
        <f t="shared" si="27806"/>
        <v>0</v>
      </c>
      <c r="AS1488" s="48">
        <f t="shared" si="27806"/>
        <v>0</v>
      </c>
      <c r="AT1488" s="48">
        <f t="shared" si="27806"/>
        <v>0</v>
      </c>
      <c r="AU1488" s="48">
        <f t="shared" si="27806"/>
        <v>0</v>
      </c>
      <c r="AV1488" s="48">
        <f t="shared" si="27806"/>
        <v>0</v>
      </c>
      <c r="AW1488" s="48">
        <f t="shared" si="27806"/>
        <v>0</v>
      </c>
      <c r="AX1488" s="48">
        <f t="shared" si="27806"/>
        <v>0</v>
      </c>
      <c r="AY1488" s="48">
        <f t="shared" si="27806"/>
        <v>0</v>
      </c>
      <c r="AZ1488" s="48">
        <f t="shared" si="27806"/>
        <v>0</v>
      </c>
      <c r="BA1488" s="48">
        <f t="shared" si="27806"/>
        <v>0</v>
      </c>
      <c r="BB1488" s="48">
        <f t="shared" si="27806"/>
        <v>0</v>
      </c>
      <c r="BC1488" s="48"/>
      <c r="BE1488" t="s">
        <v>202</v>
      </c>
      <c r="CE1488">
        <f>BF1462*AM1488</f>
        <v>0</v>
      </c>
      <c r="CF1488">
        <f t="shared" ref="CF1488" si="27973">BG1462*AN1488</f>
        <v>0</v>
      </c>
      <c r="CG1488">
        <f t="shared" ref="CG1488" si="27974">BH1462*AO1488</f>
        <v>0</v>
      </c>
      <c r="CH1488">
        <f t="shared" ref="CH1488" si="27975">BI1462*AP1488</f>
        <v>0</v>
      </c>
      <c r="CI1488">
        <f t="shared" ref="CI1488" si="27976">BJ1462*AQ1488</f>
        <v>0</v>
      </c>
      <c r="CJ1488">
        <f t="shared" ref="CJ1488" si="27977">BK1462*AR1488</f>
        <v>0</v>
      </c>
      <c r="CK1488">
        <f t="shared" ref="CK1488" si="27978">BL1462*AS1488</f>
        <v>0</v>
      </c>
      <c r="CL1488">
        <f t="shared" ref="CL1488" si="27979">BM1462*AT1488</f>
        <v>0</v>
      </c>
      <c r="CM1488">
        <f t="shared" ref="CM1488" si="27980">BN1462*AU1488</f>
        <v>0</v>
      </c>
      <c r="CN1488">
        <f t="shared" ref="CN1488" si="27981">BO1462*AV1488</f>
        <v>0</v>
      </c>
      <c r="CO1488">
        <f t="shared" ref="CO1488" si="27982">BP1462*AW1488</f>
        <v>0</v>
      </c>
      <c r="CP1488">
        <f t="shared" ref="CP1488" si="27983">BQ1462*AX1488</f>
        <v>0</v>
      </c>
      <c r="CQ1488">
        <f t="shared" ref="CQ1488" si="27984">BR1462*AY1488</f>
        <v>0</v>
      </c>
      <c r="CR1488">
        <f t="shared" ref="CR1488" si="27985">BS1462*AZ1488</f>
        <v>0</v>
      </c>
      <c r="CS1488">
        <f t="shared" ref="CS1488" si="27986">BT1462*BA1488</f>
        <v>0</v>
      </c>
      <c r="CT1488">
        <f t="shared" ref="CT1488" si="27987">BU1462*BB1488</f>
        <v>0</v>
      </c>
    </row>
    <row r="1489" spans="6:98" x14ac:dyDescent="0.3">
      <c r="F1489" s="91">
        <f t="shared" ref="F1489:H1489" si="27988">F1488</f>
        <v>55</v>
      </c>
      <c r="G1489" s="91">
        <f t="shared" si="27988"/>
        <v>55</v>
      </c>
      <c r="H1489" s="4">
        <f t="shared" si="27988"/>
        <v>1</v>
      </c>
      <c r="I1489">
        <v>130</v>
      </c>
      <c r="J1489" s="48">
        <f t="shared" si="27280"/>
        <v>0</v>
      </c>
      <c r="K1489" s="48">
        <f t="shared" si="27972"/>
        <v>0</v>
      </c>
      <c r="L1489" s="98">
        <f t="shared" si="27282"/>
        <v>0</v>
      </c>
      <c r="M1489" s="48"/>
      <c r="N1489" s="48"/>
      <c r="O1489" s="48"/>
      <c r="P1489" s="48"/>
      <c r="Q1489" s="48"/>
      <c r="R1489" s="48"/>
      <c r="S1489" s="48"/>
      <c r="T1489" s="48"/>
      <c r="U1489" s="48"/>
      <c r="V1489" s="48"/>
      <c r="W1489" s="48"/>
      <c r="X1489" s="48"/>
      <c r="Y1489" s="48"/>
      <c r="Z1489" s="48"/>
      <c r="AA1489" s="48"/>
      <c r="AB1489" s="48"/>
      <c r="AC1489" s="48"/>
      <c r="AD1489" s="48"/>
      <c r="AE1489" s="48"/>
      <c r="AF1489" s="48"/>
      <c r="AG1489" s="48"/>
      <c r="AH1489" s="48"/>
      <c r="AI1489" s="48"/>
      <c r="AJ1489" s="48"/>
      <c r="AK1489" s="48"/>
      <c r="AL1489" s="48"/>
      <c r="AM1489" s="48"/>
      <c r="AN1489" s="48">
        <f>$J1489+$K1489+$L1489</f>
        <v>0</v>
      </c>
      <c r="AO1489" s="48">
        <f t="shared" si="27831"/>
        <v>0</v>
      </c>
      <c r="AP1489" s="48">
        <f t="shared" si="27806"/>
        <v>0</v>
      </c>
      <c r="AQ1489" s="48">
        <f t="shared" si="27806"/>
        <v>0</v>
      </c>
      <c r="AR1489" s="48">
        <f t="shared" si="27806"/>
        <v>0</v>
      </c>
      <c r="AS1489" s="48">
        <f t="shared" si="27806"/>
        <v>0</v>
      </c>
      <c r="AT1489" s="48">
        <f t="shared" si="27806"/>
        <v>0</v>
      </c>
      <c r="AU1489" s="48">
        <f t="shared" si="27806"/>
        <v>0</v>
      </c>
      <c r="AV1489" s="48">
        <f t="shared" si="27806"/>
        <v>0</v>
      </c>
      <c r="AW1489" s="48">
        <f t="shared" si="27806"/>
        <v>0</v>
      </c>
      <c r="AX1489" s="48">
        <f t="shared" si="27806"/>
        <v>0</v>
      </c>
      <c r="AY1489" s="48">
        <f t="shared" si="27806"/>
        <v>0</v>
      </c>
      <c r="AZ1489" s="48">
        <f t="shared" si="27806"/>
        <v>0</v>
      </c>
      <c r="BA1489" s="48">
        <f t="shared" si="27806"/>
        <v>0</v>
      </c>
      <c r="BB1489" s="48">
        <f t="shared" si="27806"/>
        <v>0</v>
      </c>
      <c r="BC1489" s="48"/>
      <c r="BE1489" t="s">
        <v>203</v>
      </c>
      <c r="CF1489">
        <f>BF1462*AN1489</f>
        <v>0</v>
      </c>
      <c r="CG1489">
        <f t="shared" ref="CG1489" si="27989">BG1462*AO1489</f>
        <v>0</v>
      </c>
      <c r="CH1489">
        <f t="shared" ref="CH1489" si="27990">BH1462*AP1489</f>
        <v>0</v>
      </c>
      <c r="CI1489">
        <f t="shared" ref="CI1489" si="27991">BI1462*AQ1489</f>
        <v>0</v>
      </c>
      <c r="CJ1489">
        <f t="shared" ref="CJ1489" si="27992">BJ1462*AR1489</f>
        <v>0</v>
      </c>
      <c r="CK1489">
        <f t="shared" ref="CK1489" si="27993">BK1462*AS1489</f>
        <v>0</v>
      </c>
      <c r="CL1489">
        <f t="shared" ref="CL1489" si="27994">BL1462*AT1489</f>
        <v>0</v>
      </c>
      <c r="CM1489">
        <f t="shared" ref="CM1489" si="27995">BM1462*AU1489</f>
        <v>0</v>
      </c>
      <c r="CN1489">
        <f t="shared" ref="CN1489" si="27996">BN1462*AV1489</f>
        <v>0</v>
      </c>
      <c r="CO1489">
        <f t="shared" ref="CO1489" si="27997">BO1462*AW1489</f>
        <v>0</v>
      </c>
      <c r="CP1489">
        <f t="shared" ref="CP1489" si="27998">BP1462*AX1489</f>
        <v>0</v>
      </c>
      <c r="CQ1489">
        <f t="shared" ref="CQ1489" si="27999">BQ1462*AY1489</f>
        <v>0</v>
      </c>
      <c r="CR1489">
        <f t="shared" ref="CR1489" si="28000">BR1462*AZ1489</f>
        <v>0</v>
      </c>
      <c r="CS1489">
        <f t="shared" ref="CS1489" si="28001">BS1462*BA1489</f>
        <v>0</v>
      </c>
      <c r="CT1489">
        <f t="shared" ref="CT1489" si="28002">BT1462*BB1489</f>
        <v>0</v>
      </c>
    </row>
    <row r="1490" spans="6:98" x14ac:dyDescent="0.3">
      <c r="F1490" s="91">
        <f t="shared" ref="F1490:H1490" si="28003">F1489</f>
        <v>55</v>
      </c>
      <c r="G1490" s="91">
        <f t="shared" si="28003"/>
        <v>55</v>
      </c>
      <c r="H1490" s="4">
        <f t="shared" si="28003"/>
        <v>1</v>
      </c>
      <c r="I1490">
        <v>135</v>
      </c>
      <c r="J1490" s="48">
        <f t="shared" si="27280"/>
        <v>0</v>
      </c>
      <c r="K1490" s="48">
        <f t="shared" si="27972"/>
        <v>0</v>
      </c>
      <c r="L1490" s="98">
        <f t="shared" si="27282"/>
        <v>0</v>
      </c>
      <c r="M1490" s="48"/>
      <c r="N1490" s="48"/>
      <c r="O1490" s="48"/>
      <c r="P1490" s="48"/>
      <c r="Q1490" s="48"/>
      <c r="R1490" s="48"/>
      <c r="S1490" s="48"/>
      <c r="T1490" s="48"/>
      <c r="U1490" s="48"/>
      <c r="V1490" s="48"/>
      <c r="W1490" s="48"/>
      <c r="X1490" s="48"/>
      <c r="Y1490" s="48"/>
      <c r="Z1490" s="48"/>
      <c r="AA1490" s="48"/>
      <c r="AB1490" s="48"/>
      <c r="AC1490" s="48"/>
      <c r="AD1490" s="48"/>
      <c r="AE1490" s="48"/>
      <c r="AF1490" s="48"/>
      <c r="AG1490" s="48"/>
      <c r="AH1490" s="48"/>
      <c r="AI1490" s="48"/>
      <c r="AJ1490" s="48"/>
      <c r="AK1490" s="48"/>
      <c r="AL1490" s="48"/>
      <c r="AM1490" s="48"/>
      <c r="AN1490" s="48"/>
      <c r="AO1490" s="48">
        <f>$J1490+$K1490+$L1490</f>
        <v>0</v>
      </c>
      <c r="AP1490" s="48">
        <f t="shared" si="27806"/>
        <v>0</v>
      </c>
      <c r="AQ1490" s="48">
        <f t="shared" si="27806"/>
        <v>0</v>
      </c>
      <c r="AR1490" s="48">
        <f t="shared" si="27806"/>
        <v>0</v>
      </c>
      <c r="AS1490" s="48">
        <f t="shared" si="27806"/>
        <v>0</v>
      </c>
      <c r="AT1490" s="48">
        <f t="shared" si="27806"/>
        <v>0</v>
      </c>
      <c r="AU1490" s="48">
        <f t="shared" si="27806"/>
        <v>0</v>
      </c>
      <c r="AV1490" s="48">
        <f t="shared" si="27806"/>
        <v>0</v>
      </c>
      <c r="AW1490" s="48">
        <f t="shared" si="27806"/>
        <v>0</v>
      </c>
      <c r="AX1490" s="48">
        <f t="shared" si="27806"/>
        <v>0</v>
      </c>
      <c r="AY1490" s="48">
        <f t="shared" si="27806"/>
        <v>0</v>
      </c>
      <c r="AZ1490" s="48">
        <f t="shared" si="27806"/>
        <v>0</v>
      </c>
      <c r="BA1490" s="48">
        <f t="shared" si="27806"/>
        <v>0</v>
      </c>
      <c r="BB1490" s="48">
        <f t="shared" si="27806"/>
        <v>0</v>
      </c>
      <c r="BC1490" s="48"/>
      <c r="BE1490" t="s">
        <v>204</v>
      </c>
      <c r="CG1490">
        <f>BF1462*AO1490</f>
        <v>0</v>
      </c>
      <c r="CH1490">
        <f t="shared" ref="CH1490" si="28004">BG1462*AP1490</f>
        <v>0</v>
      </c>
      <c r="CI1490">
        <f t="shared" ref="CI1490" si="28005">BH1462*AQ1490</f>
        <v>0</v>
      </c>
      <c r="CJ1490">
        <f t="shared" ref="CJ1490" si="28006">BI1462*AR1490</f>
        <v>0</v>
      </c>
      <c r="CK1490">
        <f t="shared" ref="CK1490" si="28007">BJ1462*AS1490</f>
        <v>0</v>
      </c>
      <c r="CL1490">
        <f t="shared" ref="CL1490" si="28008">BK1462*AT1490</f>
        <v>0</v>
      </c>
      <c r="CM1490">
        <f t="shared" ref="CM1490" si="28009">BL1462*AU1490</f>
        <v>0</v>
      </c>
      <c r="CN1490">
        <f t="shared" ref="CN1490" si="28010">BM1462*AV1490</f>
        <v>0</v>
      </c>
      <c r="CO1490">
        <f t="shared" ref="CO1490" si="28011">BN1462*AW1490</f>
        <v>0</v>
      </c>
      <c r="CP1490">
        <f t="shared" ref="CP1490" si="28012">BO1462*AX1490</f>
        <v>0</v>
      </c>
      <c r="CQ1490">
        <f t="shared" ref="CQ1490" si="28013">BP1462*AY1490</f>
        <v>0</v>
      </c>
      <c r="CR1490">
        <f t="shared" ref="CR1490" si="28014">BQ1462*AZ1490</f>
        <v>0</v>
      </c>
      <c r="CS1490">
        <f t="shared" ref="CS1490" si="28015">BR1462*BA1490</f>
        <v>0</v>
      </c>
      <c r="CT1490">
        <f t="shared" ref="CT1490" si="28016">BS1462*BB1490</f>
        <v>0</v>
      </c>
    </row>
    <row r="1491" spans="6:98" x14ac:dyDescent="0.3">
      <c r="F1491" s="91">
        <f t="shared" ref="F1491:H1491" si="28017">F1490</f>
        <v>55</v>
      </c>
      <c r="G1491" s="91">
        <f t="shared" si="28017"/>
        <v>55</v>
      </c>
      <c r="H1491" s="4">
        <f t="shared" si="28017"/>
        <v>1</v>
      </c>
      <c r="I1491">
        <v>140</v>
      </c>
      <c r="J1491" s="48">
        <f t="shared" si="27280"/>
        <v>0</v>
      </c>
      <c r="K1491" s="48">
        <f t="shared" si="27972"/>
        <v>0</v>
      </c>
      <c r="L1491" s="98">
        <f t="shared" si="27282"/>
        <v>0</v>
      </c>
      <c r="M1491" s="48"/>
      <c r="N1491" s="48"/>
      <c r="O1491" s="48"/>
      <c r="P1491" s="48"/>
      <c r="Q1491" s="48"/>
      <c r="R1491" s="48"/>
      <c r="S1491" s="48"/>
      <c r="T1491" s="48"/>
      <c r="U1491" s="48"/>
      <c r="V1491" s="48"/>
      <c r="W1491" s="48"/>
      <c r="X1491" s="48"/>
      <c r="Y1491" s="48"/>
      <c r="Z1491" s="48"/>
      <c r="AA1491" s="48"/>
      <c r="AB1491" s="48"/>
      <c r="AC1491" s="48"/>
      <c r="AD1491" s="48"/>
      <c r="AE1491" s="48"/>
      <c r="AF1491" s="48"/>
      <c r="AG1491" s="48"/>
      <c r="AH1491" s="48"/>
      <c r="AI1491" s="48"/>
      <c r="AJ1491" s="48"/>
      <c r="AK1491" s="48"/>
      <c r="AL1491" s="48"/>
      <c r="AM1491" s="48"/>
      <c r="AN1491" s="48"/>
      <c r="AO1491" s="48"/>
      <c r="AP1491" s="48">
        <f>$J1491+$K1491+$L1491</f>
        <v>0</v>
      </c>
      <c r="AQ1491" s="48">
        <f t="shared" si="27806"/>
        <v>0</v>
      </c>
      <c r="AR1491" s="48">
        <f t="shared" si="27806"/>
        <v>0</v>
      </c>
      <c r="AS1491" s="48">
        <f t="shared" si="27806"/>
        <v>0</v>
      </c>
      <c r="AT1491" s="48">
        <f t="shared" si="27806"/>
        <v>0</v>
      </c>
      <c r="AU1491" s="48">
        <f t="shared" si="27806"/>
        <v>0</v>
      </c>
      <c r="AV1491" s="48">
        <f t="shared" si="27806"/>
        <v>0</v>
      </c>
      <c r="AW1491" s="48">
        <f t="shared" si="27806"/>
        <v>0</v>
      </c>
      <c r="AX1491" s="48">
        <f t="shared" si="27806"/>
        <v>0</v>
      </c>
      <c r="AY1491" s="48">
        <f t="shared" si="27806"/>
        <v>0</v>
      </c>
      <c r="AZ1491" s="48">
        <f t="shared" si="27806"/>
        <v>0</v>
      </c>
      <c r="BA1491" s="48">
        <f t="shared" si="27806"/>
        <v>0</v>
      </c>
      <c r="BB1491" s="48">
        <f t="shared" si="27806"/>
        <v>0</v>
      </c>
      <c r="BC1491" s="48"/>
      <c r="BE1491" t="s">
        <v>205</v>
      </c>
      <c r="CH1491">
        <f>BF1462*AP1491</f>
        <v>0</v>
      </c>
      <c r="CI1491">
        <f t="shared" ref="CI1491" si="28018">BG1462*AQ1491</f>
        <v>0</v>
      </c>
      <c r="CJ1491">
        <f t="shared" ref="CJ1491" si="28019">BH1462*AR1491</f>
        <v>0</v>
      </c>
      <c r="CK1491">
        <f t="shared" ref="CK1491" si="28020">BI1462*AS1491</f>
        <v>0</v>
      </c>
      <c r="CL1491">
        <f t="shared" ref="CL1491" si="28021">BJ1462*AT1491</f>
        <v>0</v>
      </c>
      <c r="CM1491">
        <f t="shared" ref="CM1491" si="28022">BK1462*AU1491</f>
        <v>0</v>
      </c>
      <c r="CN1491">
        <f t="shared" ref="CN1491" si="28023">BL1462*AV1491</f>
        <v>0</v>
      </c>
      <c r="CO1491">
        <f t="shared" ref="CO1491" si="28024">BM1462*AW1491</f>
        <v>0</v>
      </c>
      <c r="CP1491">
        <f t="shared" ref="CP1491" si="28025">BN1462*AX1491</f>
        <v>0</v>
      </c>
      <c r="CQ1491">
        <f t="shared" ref="CQ1491" si="28026">BO1462*AY1491</f>
        <v>0</v>
      </c>
      <c r="CR1491">
        <f t="shared" ref="CR1491" si="28027">BP1462*AZ1491</f>
        <v>0</v>
      </c>
      <c r="CS1491">
        <f t="shared" ref="CS1491" si="28028">BQ1462*BA1491</f>
        <v>0</v>
      </c>
      <c r="CT1491">
        <f t="shared" ref="CT1491" si="28029">BR1462*BB1491</f>
        <v>0</v>
      </c>
    </row>
    <row r="1492" spans="6:98" x14ac:dyDescent="0.3">
      <c r="F1492" s="91">
        <f t="shared" ref="F1492:H1492" si="28030">F1491</f>
        <v>55</v>
      </c>
      <c r="G1492" s="91">
        <f t="shared" si="28030"/>
        <v>55</v>
      </c>
      <c r="H1492" s="4">
        <f t="shared" si="28030"/>
        <v>1</v>
      </c>
      <c r="I1492">
        <v>145</v>
      </c>
      <c r="J1492" s="48">
        <f t="shared" si="27280"/>
        <v>0</v>
      </c>
      <c r="K1492" s="48">
        <f t="shared" si="27972"/>
        <v>0</v>
      </c>
      <c r="L1492" s="98">
        <f t="shared" si="27282"/>
        <v>0</v>
      </c>
      <c r="M1492" s="48"/>
      <c r="N1492" s="48"/>
      <c r="O1492" s="48"/>
      <c r="P1492" s="48"/>
      <c r="Q1492" s="48"/>
      <c r="R1492" s="48"/>
      <c r="S1492" s="48"/>
      <c r="T1492" s="48"/>
      <c r="U1492" s="48"/>
      <c r="V1492" s="48"/>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f>$J1492+$K1492+$L1492</f>
        <v>0</v>
      </c>
      <c r="AR1492" s="48">
        <f t="shared" si="27806"/>
        <v>0</v>
      </c>
      <c r="AS1492" s="48">
        <f t="shared" si="27806"/>
        <v>0</v>
      </c>
      <c r="AT1492" s="48">
        <f t="shared" si="27806"/>
        <v>0</v>
      </c>
      <c r="AU1492" s="48">
        <f t="shared" si="27806"/>
        <v>0</v>
      </c>
      <c r="AV1492" s="48">
        <f t="shared" si="27806"/>
        <v>0</v>
      </c>
      <c r="AW1492" s="48">
        <f t="shared" si="27806"/>
        <v>0</v>
      </c>
      <c r="AX1492" s="48">
        <f t="shared" si="27806"/>
        <v>0</v>
      </c>
      <c r="AY1492" s="48">
        <f t="shared" si="27806"/>
        <v>0</v>
      </c>
      <c r="AZ1492" s="48">
        <f t="shared" si="27806"/>
        <v>0</v>
      </c>
      <c r="BA1492" s="48">
        <f t="shared" si="27806"/>
        <v>0</v>
      </c>
      <c r="BB1492" s="48">
        <f t="shared" si="27806"/>
        <v>0</v>
      </c>
      <c r="BC1492" s="48"/>
      <c r="BE1492" t="s">
        <v>206</v>
      </c>
      <c r="CI1492">
        <f>BF1462*AQ1492</f>
        <v>0</v>
      </c>
      <c r="CJ1492">
        <f t="shared" ref="CJ1492" si="28031">BG1462*AR1492</f>
        <v>0</v>
      </c>
      <c r="CK1492">
        <f t="shared" ref="CK1492" si="28032">BH1462*AS1492</f>
        <v>0</v>
      </c>
      <c r="CL1492">
        <f t="shared" ref="CL1492" si="28033">BI1462*AT1492</f>
        <v>0</v>
      </c>
      <c r="CM1492">
        <f t="shared" ref="CM1492" si="28034">BJ1462*AU1492</f>
        <v>0</v>
      </c>
      <c r="CN1492">
        <f t="shared" ref="CN1492" si="28035">BK1462*AV1492</f>
        <v>0</v>
      </c>
      <c r="CO1492">
        <f t="shared" ref="CO1492" si="28036">BL1462*AW1492</f>
        <v>0</v>
      </c>
      <c r="CP1492">
        <f t="shared" ref="CP1492" si="28037">BM1462*AX1492</f>
        <v>0</v>
      </c>
      <c r="CQ1492">
        <f t="shared" ref="CQ1492" si="28038">BN1462*AY1492</f>
        <v>0</v>
      </c>
      <c r="CR1492">
        <f t="shared" ref="CR1492" si="28039">BO1462*AZ1492</f>
        <v>0</v>
      </c>
      <c r="CS1492">
        <f t="shared" ref="CS1492" si="28040">BP1462*BA1492</f>
        <v>0</v>
      </c>
      <c r="CT1492">
        <f t="shared" ref="CT1492" si="28041">BQ1462*BB1492</f>
        <v>0</v>
      </c>
    </row>
    <row r="1493" spans="6:98" x14ac:dyDescent="0.3">
      <c r="F1493" s="91">
        <f t="shared" ref="F1493:H1493" si="28042">F1492</f>
        <v>55</v>
      </c>
      <c r="G1493" s="91">
        <f t="shared" si="28042"/>
        <v>55</v>
      </c>
      <c r="H1493" s="4">
        <f t="shared" si="28042"/>
        <v>1</v>
      </c>
      <c r="I1493">
        <v>150</v>
      </c>
      <c r="J1493" s="48">
        <f t="shared" si="27280"/>
        <v>0</v>
      </c>
      <c r="K1493" s="48">
        <f t="shared" si="27972"/>
        <v>0</v>
      </c>
      <c r="L1493" s="98">
        <f t="shared" si="27282"/>
        <v>0</v>
      </c>
      <c r="M1493" s="48"/>
      <c r="N1493" s="48"/>
      <c r="O1493" s="48"/>
      <c r="P1493" s="48"/>
      <c r="Q1493" s="48"/>
      <c r="R1493" s="48"/>
      <c r="S1493" s="48"/>
      <c r="T1493" s="48"/>
      <c r="U1493" s="48"/>
      <c r="V1493" s="48"/>
      <c r="W1493" s="48"/>
      <c r="X1493" s="48"/>
      <c r="Y1493" s="48"/>
      <c r="Z1493" s="48"/>
      <c r="AA1493" s="48"/>
      <c r="AB1493" s="48"/>
      <c r="AC1493" s="48"/>
      <c r="AD1493" s="48"/>
      <c r="AE1493" s="48"/>
      <c r="AF1493" s="48"/>
      <c r="AG1493" s="48"/>
      <c r="AH1493" s="48"/>
      <c r="AI1493" s="48"/>
      <c r="AJ1493" s="48"/>
      <c r="AK1493" s="48"/>
      <c r="AL1493" s="48"/>
      <c r="AM1493" s="48"/>
      <c r="AN1493" s="48"/>
      <c r="AO1493" s="48"/>
      <c r="AP1493" s="48"/>
      <c r="AQ1493" s="48"/>
      <c r="AR1493" s="48">
        <f>$J1493+$K1493+$L1493</f>
        <v>0</v>
      </c>
      <c r="AS1493" s="48">
        <f t="shared" si="27806"/>
        <v>0</v>
      </c>
      <c r="AT1493" s="48">
        <f t="shared" si="27806"/>
        <v>0</v>
      </c>
      <c r="AU1493" s="48">
        <f t="shared" si="27806"/>
        <v>0</v>
      </c>
      <c r="AV1493" s="48">
        <f t="shared" si="27806"/>
        <v>0</v>
      </c>
      <c r="AW1493" s="48">
        <f t="shared" si="27806"/>
        <v>0</v>
      </c>
      <c r="AX1493" s="48">
        <f t="shared" si="27806"/>
        <v>0</v>
      </c>
      <c r="AY1493" s="48">
        <f t="shared" si="27806"/>
        <v>0</v>
      </c>
      <c r="AZ1493" s="48">
        <f t="shared" si="27806"/>
        <v>0</v>
      </c>
      <c r="BA1493" s="48">
        <f t="shared" si="27806"/>
        <v>0</v>
      </c>
      <c r="BB1493" s="48">
        <f t="shared" si="27806"/>
        <v>0</v>
      </c>
      <c r="BC1493" s="48"/>
      <c r="BE1493" t="s">
        <v>207</v>
      </c>
      <c r="CJ1493">
        <f>BF1462*AR1493</f>
        <v>0</v>
      </c>
      <c r="CK1493">
        <f t="shared" ref="CK1493" si="28043">BG1462*AS1493</f>
        <v>0</v>
      </c>
      <c r="CL1493">
        <f t="shared" ref="CL1493" si="28044">BH1462*AT1493</f>
        <v>0</v>
      </c>
      <c r="CM1493">
        <f t="shared" ref="CM1493" si="28045">BI1462*AU1493</f>
        <v>0</v>
      </c>
      <c r="CN1493">
        <f t="shared" ref="CN1493" si="28046">BJ1462*AV1493</f>
        <v>0</v>
      </c>
      <c r="CO1493">
        <f t="shared" ref="CO1493" si="28047">BK1462*AW1493</f>
        <v>0</v>
      </c>
      <c r="CP1493">
        <f t="shared" ref="CP1493" si="28048">BL1462*AX1493</f>
        <v>0</v>
      </c>
      <c r="CQ1493">
        <f t="shared" ref="CQ1493" si="28049">BM1462*AY1493</f>
        <v>0</v>
      </c>
      <c r="CR1493">
        <f t="shared" ref="CR1493" si="28050">BN1462*AZ1493</f>
        <v>0</v>
      </c>
      <c r="CS1493">
        <f t="shared" ref="CS1493" si="28051">BO1462*BA1493</f>
        <v>0</v>
      </c>
      <c r="CT1493">
        <f t="shared" ref="CT1493" si="28052">BP1462*BB1493</f>
        <v>0</v>
      </c>
    </row>
    <row r="1494" spans="6:98" x14ac:dyDescent="0.3">
      <c r="F1494" s="91">
        <f t="shared" ref="F1494:H1494" si="28053">F1493</f>
        <v>55</v>
      </c>
      <c r="G1494" s="91">
        <f t="shared" si="28053"/>
        <v>55</v>
      </c>
      <c r="H1494" s="4">
        <f t="shared" si="28053"/>
        <v>1</v>
      </c>
      <c r="I1494">
        <v>155</v>
      </c>
      <c r="J1494" s="48">
        <f t="shared" si="27280"/>
        <v>0</v>
      </c>
      <c r="K1494" s="48">
        <f>IF(IF(AND(I1494&gt;=(F1494*2),I1494&lt;=G1494+F1494+(G1494-F1494+5)+1),((H1494)^2)*(I1495-F1494*2)/5,0)&lt;=H1494,IF(AND(I1494&gt;=(F1494*2),I1494&lt;=G1494+F1494+(G1494-F1494+5)+1),((H1494)^2)*(I1495-F1494*2)/5,0),(K1493-H1494^2))</f>
        <v>0</v>
      </c>
      <c r="L1494" s="98">
        <f t="shared" si="27282"/>
        <v>0</v>
      </c>
      <c r="M1494" s="48"/>
      <c r="N1494" s="48"/>
      <c r="O1494" s="48"/>
      <c r="P1494" s="48"/>
      <c r="Q1494" s="48"/>
      <c r="R1494" s="48"/>
      <c r="S1494" s="48"/>
      <c r="T1494" s="48"/>
      <c r="U1494" s="48"/>
      <c r="V1494" s="48"/>
      <c r="W1494" s="48"/>
      <c r="X1494" s="48"/>
      <c r="Y1494" s="48"/>
      <c r="Z1494" s="48"/>
      <c r="AA1494" s="48"/>
      <c r="AB1494" s="48"/>
      <c r="AC1494" s="48"/>
      <c r="AD1494" s="48"/>
      <c r="AE1494" s="48"/>
      <c r="AF1494" s="48"/>
      <c r="AG1494" s="48"/>
      <c r="AH1494" s="48"/>
      <c r="AI1494" s="48"/>
      <c r="AJ1494" s="48"/>
      <c r="AK1494" s="48"/>
      <c r="AL1494" s="48"/>
      <c r="AM1494" s="48"/>
      <c r="AN1494" s="48"/>
      <c r="AO1494" s="48"/>
      <c r="AP1494" s="48"/>
      <c r="AQ1494" s="48"/>
      <c r="AR1494" s="48"/>
      <c r="AS1494" s="48">
        <f>$J1494+$K1494+$L1494</f>
        <v>0</v>
      </c>
      <c r="AT1494" s="48">
        <f t="shared" si="27806"/>
        <v>0</v>
      </c>
      <c r="AU1494" s="48">
        <f t="shared" si="27806"/>
        <v>0</v>
      </c>
      <c r="AV1494" s="48">
        <f t="shared" si="27806"/>
        <v>0</v>
      </c>
      <c r="AW1494" s="48">
        <f t="shared" si="27806"/>
        <v>0</v>
      </c>
      <c r="AX1494" s="48">
        <f t="shared" si="27806"/>
        <v>0</v>
      </c>
      <c r="AY1494" s="48">
        <f t="shared" si="27806"/>
        <v>0</v>
      </c>
      <c r="AZ1494" s="48">
        <f t="shared" si="27806"/>
        <v>0</v>
      </c>
      <c r="BA1494" s="48">
        <f t="shared" si="27806"/>
        <v>0</v>
      </c>
      <c r="BB1494" s="48">
        <f t="shared" si="27806"/>
        <v>0</v>
      </c>
      <c r="BC1494" s="48"/>
      <c r="BE1494" t="s">
        <v>208</v>
      </c>
      <c r="CK1494">
        <f>BF1462*AS1494</f>
        <v>0</v>
      </c>
      <c r="CL1494">
        <f t="shared" ref="CL1494" si="28054">BG1462*AT1494</f>
        <v>0</v>
      </c>
      <c r="CM1494">
        <f t="shared" ref="CM1494" si="28055">BH1462*AU1494</f>
        <v>0</v>
      </c>
      <c r="CN1494">
        <f t="shared" ref="CN1494" si="28056">BI1462*AV1494</f>
        <v>0</v>
      </c>
      <c r="CO1494">
        <f t="shared" ref="CO1494" si="28057">BJ1462*AW1494</f>
        <v>0</v>
      </c>
      <c r="CP1494">
        <f t="shared" ref="CP1494" si="28058">BK1462*AX1494</f>
        <v>0</v>
      </c>
      <c r="CQ1494">
        <f t="shared" ref="CQ1494" si="28059">BL1462*AY1494</f>
        <v>0</v>
      </c>
      <c r="CR1494">
        <f t="shared" ref="CR1494" si="28060">BM1462*AZ1494</f>
        <v>0</v>
      </c>
      <c r="CS1494">
        <f t="shared" ref="CS1494" si="28061">BN1462*BA1494</f>
        <v>0</v>
      </c>
      <c r="CT1494">
        <f t="shared" ref="CT1494" si="28062">BO1462*BB1494</f>
        <v>0</v>
      </c>
    </row>
    <row r="1495" spans="6:98" x14ac:dyDescent="0.3">
      <c r="F1495" s="91">
        <f t="shared" ref="F1495:H1495" si="28063">F1494</f>
        <v>55</v>
      </c>
      <c r="G1495" s="91">
        <f t="shared" si="28063"/>
        <v>55</v>
      </c>
      <c r="H1495" s="4">
        <f t="shared" si="28063"/>
        <v>1</v>
      </c>
      <c r="I1495">
        <v>160</v>
      </c>
      <c r="J1495" s="48">
        <f t="shared" si="27280"/>
        <v>0</v>
      </c>
      <c r="K1495" s="48">
        <f t="shared" ref="K1495:K1503" si="28064">IF(IF(AND(I1495&gt;=(F1495*2),I1495&lt;=G1495+F1495+(G1495-F1495+5)+1),((H1495)^2)*(I1496-F1495*2)/5,0)&lt;=H1495,IF(AND(I1495&gt;=(F1495*2),I1495&lt;=G1495+F1495+(G1495-F1495+5)+1),((H1495)^2)*(I1496-F1495*2)/5,0),(K1494-H1495^2))</f>
        <v>0</v>
      </c>
      <c r="L1495" s="98">
        <f t="shared" si="27282"/>
        <v>0</v>
      </c>
      <c r="M1495" s="48"/>
      <c r="N1495" s="48"/>
      <c r="O1495" s="48"/>
      <c r="P1495" s="48"/>
      <c r="Q1495" s="48"/>
      <c r="R1495" s="48"/>
      <c r="S1495" s="48"/>
      <c r="T1495" s="48"/>
      <c r="U1495" s="48"/>
      <c r="V1495" s="48"/>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c r="AR1495" s="48"/>
      <c r="AS1495" s="48"/>
      <c r="AT1495" s="48">
        <f>$J1495+$K1495+$L1495</f>
        <v>0</v>
      </c>
      <c r="AU1495" s="48">
        <f t="shared" si="27806"/>
        <v>0</v>
      </c>
      <c r="AV1495" s="48">
        <f t="shared" si="27806"/>
        <v>0</v>
      </c>
      <c r="AW1495" s="48">
        <f t="shared" si="27806"/>
        <v>0</v>
      </c>
      <c r="AX1495" s="48">
        <f t="shared" si="27806"/>
        <v>0</v>
      </c>
      <c r="AY1495" s="48">
        <f t="shared" si="27806"/>
        <v>0</v>
      </c>
      <c r="AZ1495" s="48">
        <f t="shared" si="27806"/>
        <v>0</v>
      </c>
      <c r="BA1495" s="48">
        <f t="shared" si="27806"/>
        <v>0</v>
      </c>
      <c r="BB1495" s="48">
        <f t="shared" si="27806"/>
        <v>0</v>
      </c>
      <c r="BC1495" s="48"/>
      <c r="BE1495" t="s">
        <v>209</v>
      </c>
      <c r="CL1495">
        <f>BF1462*AT1495</f>
        <v>0</v>
      </c>
      <c r="CM1495">
        <f t="shared" ref="CM1495" si="28065">BG1462*AU1495</f>
        <v>0</v>
      </c>
      <c r="CN1495">
        <f t="shared" ref="CN1495" si="28066">BH1462*AV1495</f>
        <v>0</v>
      </c>
      <c r="CO1495">
        <f t="shared" ref="CO1495" si="28067">BI1462*AW1495</f>
        <v>0</v>
      </c>
      <c r="CP1495">
        <f t="shared" ref="CP1495" si="28068">BJ1462*AX1495</f>
        <v>0</v>
      </c>
      <c r="CQ1495">
        <f t="shared" ref="CQ1495" si="28069">BK1462*AY1495</f>
        <v>0</v>
      </c>
      <c r="CR1495">
        <f t="shared" ref="CR1495" si="28070">BL1462*AZ1495</f>
        <v>0</v>
      </c>
      <c r="CS1495">
        <f t="shared" ref="CS1495" si="28071">BM1462*BA1495</f>
        <v>0</v>
      </c>
      <c r="CT1495">
        <f t="shared" ref="CT1495" si="28072">BN1462*BB1495</f>
        <v>0</v>
      </c>
    </row>
    <row r="1496" spans="6:98" x14ac:dyDescent="0.3">
      <c r="F1496" s="91">
        <f t="shared" ref="F1496:H1496" si="28073">F1495</f>
        <v>55</v>
      </c>
      <c r="G1496" s="91">
        <f t="shared" si="28073"/>
        <v>55</v>
      </c>
      <c r="H1496" s="4">
        <f t="shared" si="28073"/>
        <v>1</v>
      </c>
      <c r="I1496">
        <v>165</v>
      </c>
      <c r="J1496" s="48">
        <f t="shared" si="27280"/>
        <v>0</v>
      </c>
      <c r="K1496" s="48">
        <f t="shared" si="28064"/>
        <v>0</v>
      </c>
      <c r="L1496" s="98">
        <f t="shared" si="27282"/>
        <v>1</v>
      </c>
      <c r="M1496" s="48"/>
      <c r="N1496" s="48"/>
      <c r="O1496" s="48"/>
      <c r="P1496" s="48"/>
      <c r="Q1496" s="48"/>
      <c r="R1496" s="48"/>
      <c r="S1496" s="48"/>
      <c r="T1496" s="48"/>
      <c r="U1496" s="48"/>
      <c r="V1496" s="48"/>
      <c r="W1496" s="48"/>
      <c r="X1496" s="48"/>
      <c r="Y1496" s="48"/>
      <c r="Z1496" s="48"/>
      <c r="AA1496" s="48"/>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f>$J1496+$K1496+$L1496</f>
        <v>1</v>
      </c>
      <c r="AV1496" s="48">
        <f t="shared" ref="AV1496:BB1501" si="28074">$J1496+$K1496+$L1496</f>
        <v>1</v>
      </c>
      <c r="AW1496" s="48">
        <f t="shared" si="28074"/>
        <v>1</v>
      </c>
      <c r="AX1496" s="48">
        <f t="shared" si="28074"/>
        <v>1</v>
      </c>
      <c r="AY1496" s="48">
        <f t="shared" si="28074"/>
        <v>1</v>
      </c>
      <c r="AZ1496" s="48">
        <f t="shared" si="28074"/>
        <v>1</v>
      </c>
      <c r="BA1496" s="48">
        <f t="shared" si="28074"/>
        <v>1</v>
      </c>
      <c r="BB1496" s="48">
        <f t="shared" si="28074"/>
        <v>1</v>
      </c>
      <c r="BC1496" s="48"/>
      <c r="BE1496" t="s">
        <v>210</v>
      </c>
      <c r="CM1496">
        <f>BF1462*AU1496</f>
        <v>0</v>
      </c>
      <c r="CN1496">
        <f t="shared" ref="CN1496" si="28075">BG1462*AV1496</f>
        <v>2.9662336328896166</v>
      </c>
      <c r="CO1496">
        <f t="shared" ref="CO1496" si="28076">BH1462*AW1496</f>
        <v>19.774890885930777</v>
      </c>
      <c r="CP1496">
        <f t="shared" ref="CP1496" si="28077">BI1462*AX1496</f>
        <v>49.437227214826947</v>
      </c>
      <c r="CQ1496">
        <f t="shared" ref="CQ1496" si="28078">BJ1462*AY1496</f>
        <v>98.874454429653895</v>
      </c>
      <c r="CR1496">
        <f t="shared" ref="CR1496" si="28079">BK1462*AZ1496</f>
        <v>273.47944147440586</v>
      </c>
      <c r="CS1496">
        <f t="shared" ref="CS1496" si="28080">BL1462*BA1496</f>
        <v>394.11711790933327</v>
      </c>
      <c r="CT1496">
        <f t="shared" ref="CT1496" si="28081">BM1462*BB1496</f>
        <v>483.84510363850103</v>
      </c>
    </row>
    <row r="1497" spans="6:98" x14ac:dyDescent="0.3">
      <c r="F1497" s="91">
        <f t="shared" ref="F1497:H1497" si="28082">F1496</f>
        <v>55</v>
      </c>
      <c r="G1497" s="91">
        <f t="shared" si="28082"/>
        <v>55</v>
      </c>
      <c r="H1497" s="4">
        <f t="shared" si="28082"/>
        <v>1</v>
      </c>
      <c r="I1497">
        <v>170</v>
      </c>
      <c r="J1497" s="48">
        <f t="shared" si="27280"/>
        <v>0</v>
      </c>
      <c r="K1497" s="48">
        <f t="shared" si="28064"/>
        <v>0</v>
      </c>
      <c r="L1497" s="98">
        <f t="shared" si="27282"/>
        <v>0</v>
      </c>
      <c r="M1497" s="48"/>
      <c r="N1497" s="48"/>
      <c r="O1497" s="48"/>
      <c r="P1497" s="48"/>
      <c r="Q1497" s="48"/>
      <c r="R1497" s="48"/>
      <c r="S1497" s="48"/>
      <c r="T1497" s="48"/>
      <c r="U1497" s="48"/>
      <c r="V1497" s="48"/>
      <c r="W1497" s="48"/>
      <c r="X1497" s="48"/>
      <c r="Y1497" s="48"/>
      <c r="Z1497" s="48"/>
      <c r="AA1497" s="48"/>
      <c r="AB1497" s="48"/>
      <c r="AC1497" s="48"/>
      <c r="AD1497" s="48"/>
      <c r="AE1497" s="48"/>
      <c r="AF1497" s="48"/>
      <c r="AG1497" s="48"/>
      <c r="AH1497" s="48"/>
      <c r="AI1497" s="48"/>
      <c r="AJ1497" s="48"/>
      <c r="AK1497" s="48"/>
      <c r="AL1497" s="48"/>
      <c r="AM1497" s="48"/>
      <c r="AN1497" s="48"/>
      <c r="AO1497" s="48"/>
      <c r="AP1497" s="48"/>
      <c r="AQ1497" s="48"/>
      <c r="AR1497" s="48"/>
      <c r="AS1497" s="48"/>
      <c r="AT1497" s="48"/>
      <c r="AU1497" s="48"/>
      <c r="AV1497" s="48">
        <f>$J1497+$K1497+$L1497</f>
        <v>0</v>
      </c>
      <c r="AW1497" s="48">
        <f t="shared" si="28074"/>
        <v>0</v>
      </c>
      <c r="AX1497" s="48">
        <f t="shared" si="28074"/>
        <v>0</v>
      </c>
      <c r="AY1497" s="48">
        <f t="shared" si="28074"/>
        <v>0</v>
      </c>
      <c r="AZ1497" s="48">
        <f t="shared" si="28074"/>
        <v>0</v>
      </c>
      <c r="BA1497" s="48">
        <f t="shared" si="28074"/>
        <v>0</v>
      </c>
      <c r="BB1497" s="48">
        <f t="shared" si="28074"/>
        <v>0</v>
      </c>
      <c r="BC1497" s="48"/>
      <c r="BE1497" t="s">
        <v>211</v>
      </c>
      <c r="CN1497">
        <f>BF1462*AV1497</f>
        <v>0</v>
      </c>
      <c r="CO1497">
        <f t="shared" ref="CO1497" si="28083">BG1462*AW1497</f>
        <v>0</v>
      </c>
      <c r="CP1497">
        <f t="shared" ref="CP1497" si="28084">BH1462*AX1497</f>
        <v>0</v>
      </c>
      <c r="CQ1497">
        <f t="shared" ref="CQ1497" si="28085">BI1462*AY1497</f>
        <v>0</v>
      </c>
      <c r="CR1497">
        <f t="shared" ref="CR1497" si="28086">BJ1462*AZ1497</f>
        <v>0</v>
      </c>
      <c r="CS1497">
        <f t="shared" ref="CS1497" si="28087">BK1462*BA1497</f>
        <v>0</v>
      </c>
      <c r="CT1497">
        <f t="shared" ref="CT1497" si="28088">BL1462*BB1497</f>
        <v>0</v>
      </c>
    </row>
    <row r="1498" spans="6:98" x14ac:dyDescent="0.3">
      <c r="F1498" s="91">
        <f t="shared" ref="F1498:H1498" si="28089">F1497</f>
        <v>55</v>
      </c>
      <c r="G1498" s="91">
        <f t="shared" si="28089"/>
        <v>55</v>
      </c>
      <c r="H1498" s="4">
        <f t="shared" si="28089"/>
        <v>1</v>
      </c>
      <c r="I1498">
        <v>175</v>
      </c>
      <c r="J1498" s="48">
        <f t="shared" si="27280"/>
        <v>0</v>
      </c>
      <c r="K1498" s="48">
        <f t="shared" si="28064"/>
        <v>0</v>
      </c>
      <c r="L1498" s="98">
        <f t="shared" si="27282"/>
        <v>0</v>
      </c>
      <c r="M1498" s="48"/>
      <c r="N1498" s="48"/>
      <c r="O1498" s="48"/>
      <c r="P1498" s="48"/>
      <c r="Q1498" s="48"/>
      <c r="R1498" s="48"/>
      <c r="S1498" s="48"/>
      <c r="T1498" s="48"/>
      <c r="U1498" s="48"/>
      <c r="V1498" s="48"/>
      <c r="W1498" s="48"/>
      <c r="X1498" s="48"/>
      <c r="Y1498" s="48"/>
      <c r="Z1498" s="48"/>
      <c r="AA1498" s="48"/>
      <c r="AB1498" s="48"/>
      <c r="AC1498" s="48"/>
      <c r="AD1498" s="48"/>
      <c r="AE1498" s="48"/>
      <c r="AF1498" s="48"/>
      <c r="AG1498" s="48"/>
      <c r="AH1498" s="48"/>
      <c r="AI1498" s="48"/>
      <c r="AJ1498" s="48"/>
      <c r="AK1498" s="48"/>
      <c r="AL1498" s="48"/>
      <c r="AM1498" s="48"/>
      <c r="AN1498" s="48"/>
      <c r="AO1498" s="48"/>
      <c r="AP1498" s="48"/>
      <c r="AQ1498" s="48"/>
      <c r="AR1498" s="48"/>
      <c r="AS1498" s="48"/>
      <c r="AT1498" s="48"/>
      <c r="AU1498" s="48"/>
      <c r="AV1498" s="48"/>
      <c r="AW1498" s="48">
        <f>$J1498+$K1498+$L1498</f>
        <v>0</v>
      </c>
      <c r="AX1498" s="48">
        <f t="shared" si="28074"/>
        <v>0</v>
      </c>
      <c r="AY1498" s="48">
        <f t="shared" si="28074"/>
        <v>0</v>
      </c>
      <c r="AZ1498" s="48">
        <f t="shared" si="28074"/>
        <v>0</v>
      </c>
      <c r="BA1498" s="48">
        <f t="shared" si="28074"/>
        <v>0</v>
      </c>
      <c r="BB1498" s="48">
        <f t="shared" si="28074"/>
        <v>0</v>
      </c>
      <c r="BC1498" s="48"/>
      <c r="BE1498" t="s">
        <v>212</v>
      </c>
      <c r="CO1498">
        <f>BF1462*AW1498</f>
        <v>0</v>
      </c>
      <c r="CP1498">
        <f t="shared" ref="CP1498" si="28090">BG1462*AX1498</f>
        <v>0</v>
      </c>
      <c r="CQ1498">
        <f t="shared" ref="CQ1498" si="28091">BH1462*AY1498</f>
        <v>0</v>
      </c>
      <c r="CR1498">
        <f t="shared" ref="CR1498" si="28092">BI1462*AZ1498</f>
        <v>0</v>
      </c>
      <c r="CS1498">
        <f t="shared" ref="CS1498" si="28093">BJ1462*BA1498</f>
        <v>0</v>
      </c>
      <c r="CT1498">
        <f t="shared" ref="CT1498" si="28094">BK1462*BB1498</f>
        <v>0</v>
      </c>
    </row>
    <row r="1499" spans="6:98" x14ac:dyDescent="0.3">
      <c r="F1499" s="91">
        <f t="shared" ref="F1499:H1499" si="28095">F1498</f>
        <v>55</v>
      </c>
      <c r="G1499" s="91">
        <f t="shared" si="28095"/>
        <v>55</v>
      </c>
      <c r="H1499" s="4">
        <f t="shared" si="28095"/>
        <v>1</v>
      </c>
      <c r="I1499">
        <v>180</v>
      </c>
      <c r="J1499" s="48">
        <f t="shared" si="27280"/>
        <v>0</v>
      </c>
      <c r="K1499" s="48">
        <f t="shared" si="28064"/>
        <v>0</v>
      </c>
      <c r="L1499" s="98">
        <f t="shared" si="27282"/>
        <v>0</v>
      </c>
      <c r="M1499" s="48"/>
      <c r="N1499" s="48"/>
      <c r="O1499" s="48"/>
      <c r="P1499" s="48"/>
      <c r="Q1499" s="48"/>
      <c r="R1499" s="48"/>
      <c r="S1499" s="48"/>
      <c r="T1499" s="48"/>
      <c r="U1499" s="48"/>
      <c r="V1499" s="48"/>
      <c r="W1499" s="48"/>
      <c r="X1499" s="48"/>
      <c r="Y1499" s="48"/>
      <c r="Z1499" s="48"/>
      <c r="AA1499" s="48"/>
      <c r="AB1499" s="48"/>
      <c r="AC1499" s="48"/>
      <c r="AD1499" s="48"/>
      <c r="AE1499" s="48"/>
      <c r="AF1499" s="48"/>
      <c r="AG1499" s="48"/>
      <c r="AH1499" s="48"/>
      <c r="AI1499" s="48"/>
      <c r="AJ1499" s="48"/>
      <c r="AK1499" s="48"/>
      <c r="AL1499" s="48"/>
      <c r="AM1499" s="48"/>
      <c r="AN1499" s="48"/>
      <c r="AO1499" s="48"/>
      <c r="AP1499" s="48"/>
      <c r="AQ1499" s="48"/>
      <c r="AR1499" s="48"/>
      <c r="AS1499" s="48"/>
      <c r="AT1499" s="48"/>
      <c r="AU1499" s="48"/>
      <c r="AV1499" s="48"/>
      <c r="AW1499" s="48"/>
      <c r="AX1499" s="48">
        <f>$J1499+$K1499+$L1499</f>
        <v>0</v>
      </c>
      <c r="AY1499" s="48">
        <f t="shared" si="28074"/>
        <v>0</v>
      </c>
      <c r="AZ1499" s="48">
        <f t="shared" si="28074"/>
        <v>0</v>
      </c>
      <c r="BA1499" s="48">
        <f t="shared" si="28074"/>
        <v>0</v>
      </c>
      <c r="BB1499" s="48">
        <f t="shared" si="28074"/>
        <v>0</v>
      </c>
      <c r="BC1499" s="48"/>
      <c r="BE1499" t="s">
        <v>213</v>
      </c>
      <c r="CP1499">
        <f>BF1462*AX1499</f>
        <v>0</v>
      </c>
      <c r="CQ1499">
        <f t="shared" ref="CQ1499" si="28096">BG1462*AY1499</f>
        <v>0</v>
      </c>
      <c r="CR1499">
        <f t="shared" ref="CR1499" si="28097">BH1462*AZ1499</f>
        <v>0</v>
      </c>
      <c r="CS1499">
        <f t="shared" ref="CS1499" si="28098">BI1462*BA1499</f>
        <v>0</v>
      </c>
      <c r="CT1499">
        <f t="shared" ref="CT1499" si="28099">BJ1462*BB1499</f>
        <v>0</v>
      </c>
    </row>
    <row r="1500" spans="6:98" x14ac:dyDescent="0.3">
      <c r="F1500" s="91">
        <f t="shared" ref="F1500:H1500" si="28100">F1499</f>
        <v>55</v>
      </c>
      <c r="G1500" s="91">
        <f t="shared" si="28100"/>
        <v>55</v>
      </c>
      <c r="H1500" s="4">
        <f t="shared" si="28100"/>
        <v>1</v>
      </c>
      <c r="I1500">
        <v>185</v>
      </c>
      <c r="J1500" s="48">
        <f t="shared" si="27280"/>
        <v>0</v>
      </c>
      <c r="K1500" s="48">
        <f t="shared" si="28064"/>
        <v>0</v>
      </c>
      <c r="L1500" s="98">
        <f t="shared" si="27282"/>
        <v>0</v>
      </c>
      <c r="M1500" s="48"/>
      <c r="N1500" s="48"/>
      <c r="O1500" s="48"/>
      <c r="P1500" s="48"/>
      <c r="Q1500" s="48"/>
      <c r="R1500" s="48"/>
      <c r="S1500" s="48"/>
      <c r="T1500" s="48"/>
      <c r="U1500" s="48"/>
      <c r="V1500" s="48"/>
      <c r="W1500" s="48"/>
      <c r="X1500" s="48"/>
      <c r="Y1500" s="48"/>
      <c r="Z1500" s="48"/>
      <c r="AA1500" s="48"/>
      <c r="AB1500" s="48"/>
      <c r="AC1500" s="48"/>
      <c r="AD1500" s="48"/>
      <c r="AE1500" s="48"/>
      <c r="AF1500" s="48"/>
      <c r="AG1500" s="48"/>
      <c r="AH1500" s="48"/>
      <c r="AI1500" s="48"/>
      <c r="AJ1500" s="48"/>
      <c r="AK1500" s="48"/>
      <c r="AL1500" s="48"/>
      <c r="AM1500" s="48"/>
      <c r="AN1500" s="48"/>
      <c r="AO1500" s="48"/>
      <c r="AP1500" s="48"/>
      <c r="AQ1500" s="48"/>
      <c r="AR1500" s="48"/>
      <c r="AS1500" s="48"/>
      <c r="AT1500" s="48"/>
      <c r="AU1500" s="48"/>
      <c r="AV1500" s="48"/>
      <c r="AW1500" s="48"/>
      <c r="AX1500" s="48"/>
      <c r="AY1500" s="48">
        <f>$J1500+$K1500+$L1500</f>
        <v>0</v>
      </c>
      <c r="AZ1500" s="48">
        <f t="shared" si="28074"/>
        <v>0</v>
      </c>
      <c r="BA1500" s="48">
        <f t="shared" si="28074"/>
        <v>0</v>
      </c>
      <c r="BB1500" s="48">
        <f t="shared" si="28074"/>
        <v>0</v>
      </c>
      <c r="BC1500" s="48"/>
      <c r="BE1500" t="s">
        <v>214</v>
      </c>
      <c r="CQ1500">
        <f>BF1462*AY1500</f>
        <v>0</v>
      </c>
      <c r="CR1500">
        <f t="shared" ref="CR1500" si="28101">BG1462*AZ1500</f>
        <v>0</v>
      </c>
      <c r="CS1500">
        <f t="shared" ref="CS1500" si="28102">BH1462*BA1500</f>
        <v>0</v>
      </c>
      <c r="CT1500">
        <f t="shared" ref="CT1500" si="28103">BI1462*BB1500</f>
        <v>0</v>
      </c>
    </row>
    <row r="1501" spans="6:98" x14ac:dyDescent="0.3">
      <c r="F1501" s="91">
        <f t="shared" ref="F1501:H1501" si="28104">F1500</f>
        <v>55</v>
      </c>
      <c r="G1501" s="91">
        <f t="shared" si="28104"/>
        <v>55</v>
      </c>
      <c r="H1501" s="4">
        <f t="shared" si="28104"/>
        <v>1</v>
      </c>
      <c r="I1501">
        <v>190</v>
      </c>
      <c r="J1501" s="48">
        <f t="shared" si="27280"/>
        <v>0</v>
      </c>
      <c r="K1501" s="48">
        <f t="shared" si="28064"/>
        <v>0</v>
      </c>
      <c r="L1501" s="98">
        <f t="shared" si="27282"/>
        <v>0</v>
      </c>
      <c r="M1501" s="48"/>
      <c r="N1501" s="48"/>
      <c r="O1501" s="48"/>
      <c r="P1501" s="48"/>
      <c r="Q1501" s="48"/>
      <c r="R1501" s="48"/>
      <c r="S1501" s="48"/>
      <c r="T1501" s="48"/>
      <c r="U1501" s="48"/>
      <c r="V1501" s="48"/>
      <c r="W1501" s="48"/>
      <c r="X1501" s="48"/>
      <c r="Y1501" s="48"/>
      <c r="Z1501" s="48"/>
      <c r="AA1501" s="48"/>
      <c r="AB1501" s="48"/>
      <c r="AC1501" s="48"/>
      <c r="AD1501" s="48"/>
      <c r="AE1501" s="48"/>
      <c r="AF1501" s="48"/>
      <c r="AG1501" s="48"/>
      <c r="AH1501" s="48"/>
      <c r="AI1501" s="48"/>
      <c r="AJ1501" s="48"/>
      <c r="AK1501" s="48"/>
      <c r="AL1501" s="48"/>
      <c r="AM1501" s="48"/>
      <c r="AN1501" s="48"/>
      <c r="AO1501" s="48"/>
      <c r="AP1501" s="48"/>
      <c r="AQ1501" s="48"/>
      <c r="AR1501" s="48"/>
      <c r="AS1501" s="48"/>
      <c r="AT1501" s="48"/>
      <c r="AU1501" s="48"/>
      <c r="AV1501" s="48"/>
      <c r="AW1501" s="48"/>
      <c r="AX1501" s="48"/>
      <c r="AY1501" s="48"/>
      <c r="AZ1501" s="48">
        <f>$J1501+$K1501+$L1501</f>
        <v>0</v>
      </c>
      <c r="BA1501" s="48">
        <f t="shared" si="28074"/>
        <v>0</v>
      </c>
      <c r="BB1501" s="48">
        <f t="shared" si="28074"/>
        <v>0</v>
      </c>
      <c r="BC1501" s="48"/>
      <c r="BE1501" t="s">
        <v>215</v>
      </c>
      <c r="CR1501">
        <f>BF1462*AZ1501</f>
        <v>0</v>
      </c>
      <c r="CS1501">
        <f t="shared" ref="CS1501" si="28105">BG1462*BA1501</f>
        <v>0</v>
      </c>
      <c r="CT1501">
        <f t="shared" ref="CT1501" si="28106">BH1462*BB1501</f>
        <v>0</v>
      </c>
    </row>
    <row r="1502" spans="6:98" x14ac:dyDescent="0.3">
      <c r="F1502" s="91">
        <f t="shared" ref="F1502:H1502" si="28107">F1501</f>
        <v>55</v>
      </c>
      <c r="G1502" s="91">
        <f t="shared" si="28107"/>
        <v>55</v>
      </c>
      <c r="H1502" s="4">
        <f t="shared" si="28107"/>
        <v>1</v>
      </c>
      <c r="I1502">
        <v>195</v>
      </c>
      <c r="J1502" s="48">
        <f t="shared" si="27280"/>
        <v>0</v>
      </c>
      <c r="K1502" s="48">
        <f t="shared" si="28064"/>
        <v>0</v>
      </c>
      <c r="L1502" s="98">
        <f t="shared" si="27282"/>
        <v>0</v>
      </c>
      <c r="M1502" s="48"/>
      <c r="N1502" s="48"/>
      <c r="O1502" s="48"/>
      <c r="P1502" s="48"/>
      <c r="Q1502" s="48"/>
      <c r="R1502" s="48"/>
      <c r="S1502" s="48"/>
      <c r="T1502" s="48"/>
      <c r="U1502" s="48"/>
      <c r="V1502" s="48"/>
      <c r="W1502" s="48"/>
      <c r="X1502" s="48"/>
      <c r="Y1502" s="48"/>
      <c r="Z1502" s="48"/>
      <c r="AA1502" s="48"/>
      <c r="AB1502" s="48"/>
      <c r="AC1502" s="48"/>
      <c r="AD1502" s="48"/>
      <c r="AE1502" s="48"/>
      <c r="AF1502" s="48"/>
      <c r="AG1502" s="48"/>
      <c r="AH1502" s="48"/>
      <c r="AI1502" s="48"/>
      <c r="AJ1502" s="48"/>
      <c r="AK1502" s="48"/>
      <c r="AL1502" s="48"/>
      <c r="AM1502" s="48"/>
      <c r="AN1502" s="48"/>
      <c r="AO1502" s="48"/>
      <c r="AP1502" s="48"/>
      <c r="AQ1502" s="48"/>
      <c r="AR1502" s="48"/>
      <c r="AS1502" s="48"/>
      <c r="AT1502" s="48"/>
      <c r="AU1502" s="48"/>
      <c r="AV1502" s="48"/>
      <c r="AW1502" s="48"/>
      <c r="AX1502" s="48"/>
      <c r="AY1502" s="48"/>
      <c r="AZ1502" s="48"/>
      <c r="BA1502" s="48">
        <f>$J1502+$K1502+$L1502</f>
        <v>0</v>
      </c>
      <c r="BB1502" s="48">
        <f>$J1502+$K1502+$L1502</f>
        <v>0</v>
      </c>
      <c r="BC1502" s="48"/>
      <c r="BE1502" t="s">
        <v>216</v>
      </c>
      <c r="CS1502">
        <f>BF1462*BA1502</f>
        <v>0</v>
      </c>
      <c r="CT1502">
        <f>BG1462*BB1502</f>
        <v>0</v>
      </c>
    </row>
    <row r="1503" spans="6:98" x14ac:dyDescent="0.3">
      <c r="F1503" s="91">
        <f t="shared" ref="F1503:H1503" si="28108">F1502</f>
        <v>55</v>
      </c>
      <c r="G1503" s="91">
        <f t="shared" si="28108"/>
        <v>55</v>
      </c>
      <c r="H1503" s="4">
        <f t="shared" si="28108"/>
        <v>1</v>
      </c>
      <c r="I1503">
        <v>200</v>
      </c>
      <c r="J1503" s="48">
        <f t="shared" si="27280"/>
        <v>0</v>
      </c>
      <c r="K1503" s="48">
        <f t="shared" si="28064"/>
        <v>0</v>
      </c>
      <c r="L1503" s="98">
        <f t="shared" si="27282"/>
        <v>0</v>
      </c>
      <c r="M1503" s="48"/>
      <c r="N1503" s="48"/>
      <c r="O1503" s="48"/>
      <c r="P1503" s="48"/>
      <c r="Q1503" s="48"/>
      <c r="R1503" s="48"/>
      <c r="S1503" s="48"/>
      <c r="T1503" s="48"/>
      <c r="U1503" s="48"/>
      <c r="V1503" s="48"/>
      <c r="W1503" s="48"/>
      <c r="X1503" s="48"/>
      <c r="Y1503" s="48"/>
      <c r="Z1503" s="48"/>
      <c r="AA1503" s="48"/>
      <c r="AB1503" s="48"/>
      <c r="AC1503" s="48"/>
      <c r="AD1503" s="48"/>
      <c r="AE1503" s="48"/>
      <c r="AF1503" s="48"/>
      <c r="AG1503" s="48"/>
      <c r="AH1503" s="48"/>
      <c r="AI1503" s="48"/>
      <c r="AJ1503" s="48"/>
      <c r="AK1503" s="48"/>
      <c r="AL1503" s="48"/>
      <c r="AM1503" s="48"/>
      <c r="AN1503" s="48"/>
      <c r="AO1503" s="48"/>
      <c r="AP1503" s="48"/>
      <c r="AQ1503" s="48"/>
      <c r="AR1503" s="48"/>
      <c r="AS1503" s="48"/>
      <c r="AT1503" s="48"/>
      <c r="AU1503" s="48"/>
      <c r="AV1503" s="48"/>
      <c r="AW1503" s="48"/>
      <c r="AX1503" s="48"/>
      <c r="AY1503" s="48"/>
      <c r="AZ1503" s="48"/>
      <c r="BA1503" s="48"/>
      <c r="BB1503" s="48">
        <f>$J1503+$K1503+$L1503</f>
        <v>0</v>
      </c>
      <c r="BC1503" s="48"/>
      <c r="BE1503" s="3" t="s">
        <v>217</v>
      </c>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f>BF1462*BB1503</f>
        <v>0</v>
      </c>
    </row>
    <row r="1504" spans="6:98" x14ac:dyDescent="0.3">
      <c r="I1504">
        <v>205</v>
      </c>
      <c r="BE1504" s="19" t="s">
        <v>176</v>
      </c>
      <c r="BF1504" s="99">
        <f>SUM(BF1462:BF1503)</f>
        <v>0</v>
      </c>
      <c r="BG1504" s="99">
        <f t="shared" ref="BG1504:CT1504" si="28109">SUM(BG1462:BG1503)</f>
        <v>2.9662336328896166</v>
      </c>
      <c r="BH1504" s="99">
        <f t="shared" si="28109"/>
        <v>19.774890885930777</v>
      </c>
      <c r="BI1504" s="99">
        <f t="shared" si="28109"/>
        <v>49.437227214826947</v>
      </c>
      <c r="BJ1504" s="99">
        <f t="shared" si="28109"/>
        <v>98.874454429653895</v>
      </c>
      <c r="BK1504" s="99">
        <f t="shared" si="28109"/>
        <v>273.47944147440586</v>
      </c>
      <c r="BL1504" s="99">
        <f t="shared" si="28109"/>
        <v>394.11711790933327</v>
      </c>
      <c r="BM1504" s="99">
        <f t="shared" si="28109"/>
        <v>483.84510363850103</v>
      </c>
      <c r="BN1504" s="99">
        <f t="shared" si="28109"/>
        <v>547.82023758168145</v>
      </c>
      <c r="BO1504" s="99">
        <f t="shared" si="28109"/>
        <v>592.23998492478745</v>
      </c>
      <c r="BP1504" s="99">
        <f t="shared" si="28109"/>
        <v>622.21099162220241</v>
      </c>
      <c r="BQ1504" s="99">
        <f t="shared" si="28109"/>
        <v>641.57616874656605</v>
      </c>
      <c r="BR1504" s="99">
        <f t="shared" si="28109"/>
        <v>2.9662336328896166</v>
      </c>
      <c r="BS1504" s="99">
        <f t="shared" si="28109"/>
        <v>19.774890885930777</v>
      </c>
      <c r="BT1504" s="99">
        <f t="shared" si="28109"/>
        <v>49.437227214826947</v>
      </c>
      <c r="BU1504" s="99">
        <f t="shared" si="28109"/>
        <v>98.874454429653895</v>
      </c>
      <c r="BV1504" s="99">
        <f t="shared" si="28109"/>
        <v>273.47944147440586</v>
      </c>
      <c r="BW1504" s="99">
        <f t="shared" si="28109"/>
        <v>394.11711790933327</v>
      </c>
      <c r="BX1504" s="99">
        <f t="shared" si="28109"/>
        <v>483.84510363850103</v>
      </c>
      <c r="BY1504" s="99">
        <f t="shared" si="28109"/>
        <v>547.82023758168145</v>
      </c>
      <c r="BZ1504" s="99">
        <f t="shared" si="28109"/>
        <v>592.23998492478745</v>
      </c>
      <c r="CA1504" s="99">
        <f t="shared" si="28109"/>
        <v>622.21099162220241</v>
      </c>
      <c r="CB1504" s="99">
        <f t="shared" si="28109"/>
        <v>641.57616874656605</v>
      </c>
      <c r="CC1504" s="99">
        <f t="shared" si="28109"/>
        <v>2.9662336328896166</v>
      </c>
      <c r="CD1504" s="99">
        <f t="shared" si="28109"/>
        <v>19.774890885930777</v>
      </c>
      <c r="CE1504" s="99">
        <f t="shared" si="28109"/>
        <v>49.437227214826947</v>
      </c>
      <c r="CF1504" s="99">
        <f t="shared" si="28109"/>
        <v>98.874454429653895</v>
      </c>
      <c r="CG1504" s="99">
        <f t="shared" si="28109"/>
        <v>273.47944147440586</v>
      </c>
      <c r="CH1504" s="99">
        <f t="shared" si="28109"/>
        <v>394.11711790933327</v>
      </c>
      <c r="CI1504" s="99">
        <f t="shared" si="28109"/>
        <v>483.84510363850103</v>
      </c>
      <c r="CJ1504" s="99">
        <f t="shared" si="28109"/>
        <v>547.82023758168145</v>
      </c>
      <c r="CK1504" s="99">
        <f t="shared" si="28109"/>
        <v>592.23998492478745</v>
      </c>
      <c r="CL1504" s="99">
        <f t="shared" si="28109"/>
        <v>622.21099162220241</v>
      </c>
      <c r="CM1504" s="99">
        <f t="shared" si="28109"/>
        <v>641.57616874656605</v>
      </c>
      <c r="CN1504" s="99">
        <f t="shared" si="28109"/>
        <v>2.9662336328896166</v>
      </c>
      <c r="CO1504" s="99">
        <f t="shared" si="28109"/>
        <v>19.774890885930777</v>
      </c>
      <c r="CP1504" s="99">
        <f t="shared" si="28109"/>
        <v>49.437227214826947</v>
      </c>
      <c r="CQ1504" s="99">
        <f t="shared" si="28109"/>
        <v>98.874454429653895</v>
      </c>
      <c r="CR1504" s="99">
        <f t="shared" si="28109"/>
        <v>273.47944147440586</v>
      </c>
      <c r="CS1504" s="99">
        <f t="shared" si="28109"/>
        <v>394.11711790933327</v>
      </c>
      <c r="CT1504" s="99">
        <f t="shared" si="28109"/>
        <v>483.84510363850103</v>
      </c>
    </row>
    <row r="1506" spans="1:98" x14ac:dyDescent="0.3">
      <c r="A1506" s="60" t="s">
        <v>334</v>
      </c>
    </row>
    <row r="1507" spans="1:98" x14ac:dyDescent="0.3">
      <c r="A1507" s="100"/>
      <c r="B1507" s="100" t="s">
        <v>163</v>
      </c>
      <c r="C1507" s="100" t="s">
        <v>164</v>
      </c>
      <c r="D1507" t="s">
        <v>167</v>
      </c>
      <c r="E1507" t="s">
        <v>166</v>
      </c>
    </row>
    <row r="1508" spans="1:98" x14ac:dyDescent="0.3">
      <c r="A1508" s="100" t="s">
        <v>165</v>
      </c>
      <c r="B1508" s="93">
        <v>60</v>
      </c>
      <c r="C1508" s="93">
        <v>60</v>
      </c>
      <c r="D1508">
        <f>C1508-B1508+5</f>
        <v>5</v>
      </c>
      <c r="E1508" s="4">
        <f>100/(D1508/5)/100</f>
        <v>1</v>
      </c>
      <c r="N1508" s="19">
        <v>0</v>
      </c>
      <c r="O1508" s="19">
        <v>5</v>
      </c>
      <c r="P1508" s="19">
        <v>10</v>
      </c>
      <c r="Q1508" s="19">
        <v>15</v>
      </c>
      <c r="R1508" s="19">
        <v>20</v>
      </c>
      <c r="S1508" s="19">
        <v>25</v>
      </c>
      <c r="T1508" s="19">
        <v>30</v>
      </c>
      <c r="U1508" s="19">
        <v>35</v>
      </c>
      <c r="V1508" s="19">
        <v>40</v>
      </c>
      <c r="W1508" s="19">
        <v>45</v>
      </c>
      <c r="X1508" s="19">
        <v>50</v>
      </c>
      <c r="Y1508" s="19">
        <v>55</v>
      </c>
      <c r="Z1508" s="19">
        <v>60</v>
      </c>
      <c r="AA1508" s="19">
        <v>65</v>
      </c>
      <c r="AB1508" s="19">
        <v>70</v>
      </c>
      <c r="AC1508" s="19">
        <v>75</v>
      </c>
      <c r="AD1508" s="19">
        <v>80</v>
      </c>
      <c r="AE1508" s="19">
        <v>85</v>
      </c>
      <c r="AF1508" s="19">
        <v>90</v>
      </c>
      <c r="AG1508" s="19">
        <v>95</v>
      </c>
      <c r="AH1508" s="19">
        <v>100</v>
      </c>
      <c r="AI1508" s="19">
        <v>105</v>
      </c>
      <c r="AJ1508" s="19">
        <v>110</v>
      </c>
      <c r="AK1508" s="19">
        <v>115</v>
      </c>
      <c r="AL1508" s="19">
        <v>120</v>
      </c>
      <c r="AM1508" s="19">
        <v>125</v>
      </c>
      <c r="AN1508" s="19">
        <v>130</v>
      </c>
      <c r="AO1508" s="19">
        <v>135</v>
      </c>
      <c r="AP1508" s="19">
        <v>140</v>
      </c>
      <c r="AQ1508" s="19">
        <v>145</v>
      </c>
      <c r="AR1508" s="2">
        <v>150</v>
      </c>
      <c r="AS1508" s="19">
        <v>155</v>
      </c>
      <c r="AT1508" s="2">
        <v>160</v>
      </c>
      <c r="AU1508" s="19">
        <v>165</v>
      </c>
      <c r="AV1508" s="2">
        <v>170</v>
      </c>
      <c r="AW1508" s="19">
        <v>175</v>
      </c>
      <c r="AX1508" s="2">
        <v>180</v>
      </c>
      <c r="AY1508" s="19">
        <v>185</v>
      </c>
      <c r="AZ1508" s="2">
        <v>190</v>
      </c>
      <c r="BA1508" s="19">
        <v>195</v>
      </c>
      <c r="BB1508" s="2">
        <v>200</v>
      </c>
      <c r="BF1508" s="19">
        <v>0</v>
      </c>
      <c r="BG1508" s="19">
        <v>5</v>
      </c>
      <c r="BH1508" s="19">
        <v>10</v>
      </c>
      <c r="BI1508" s="19">
        <v>15</v>
      </c>
      <c r="BJ1508" s="19">
        <v>20</v>
      </c>
      <c r="BK1508" s="19">
        <v>25</v>
      </c>
      <c r="BL1508" s="19">
        <v>30</v>
      </c>
      <c r="BM1508" s="19">
        <v>35</v>
      </c>
      <c r="BN1508" s="19">
        <v>40</v>
      </c>
      <c r="BO1508" s="19">
        <v>45</v>
      </c>
      <c r="BP1508" s="19">
        <v>50</v>
      </c>
      <c r="BQ1508" s="19">
        <v>55</v>
      </c>
      <c r="BR1508" s="19">
        <v>60</v>
      </c>
      <c r="BS1508" s="19">
        <v>65</v>
      </c>
      <c r="BT1508" s="19">
        <v>70</v>
      </c>
      <c r="BU1508" s="19">
        <v>75</v>
      </c>
      <c r="BV1508" s="19">
        <v>80</v>
      </c>
      <c r="BW1508" s="19">
        <v>85</v>
      </c>
      <c r="BX1508" s="19">
        <v>90</v>
      </c>
      <c r="BY1508" s="19">
        <v>95</v>
      </c>
      <c r="BZ1508" s="19">
        <v>100</v>
      </c>
      <c r="CA1508" s="19">
        <v>105</v>
      </c>
      <c r="CB1508" s="19">
        <v>110</v>
      </c>
      <c r="CC1508" s="19">
        <v>115</v>
      </c>
      <c r="CD1508" s="19">
        <v>120</v>
      </c>
      <c r="CE1508" s="19">
        <v>125</v>
      </c>
      <c r="CF1508" s="19">
        <v>130</v>
      </c>
      <c r="CG1508" s="19">
        <v>135</v>
      </c>
      <c r="CH1508" s="19">
        <v>140</v>
      </c>
      <c r="CI1508" s="19">
        <v>145</v>
      </c>
      <c r="CJ1508" s="2">
        <v>150</v>
      </c>
      <c r="CK1508" s="19">
        <v>155</v>
      </c>
      <c r="CL1508" s="2">
        <v>160</v>
      </c>
      <c r="CM1508" s="19">
        <v>165</v>
      </c>
      <c r="CN1508" s="2">
        <v>170</v>
      </c>
      <c r="CO1508" s="19">
        <v>175</v>
      </c>
      <c r="CP1508" s="2">
        <v>180</v>
      </c>
      <c r="CQ1508" s="19">
        <v>185</v>
      </c>
      <c r="CR1508" s="2">
        <v>190</v>
      </c>
      <c r="CS1508" s="19">
        <v>195</v>
      </c>
      <c r="CT1508" s="2">
        <v>200</v>
      </c>
    </row>
    <row r="1509" spans="1:98" x14ac:dyDescent="0.3">
      <c r="A1509" s="100" t="s">
        <v>92</v>
      </c>
      <c r="B1509" s="93">
        <v>60</v>
      </c>
      <c r="C1509" s="93">
        <v>60</v>
      </c>
      <c r="D1509">
        <f>C1509-B1509+5</f>
        <v>5</v>
      </c>
      <c r="E1509" s="4">
        <f>IF(D1509&gt;0,100/(D1509/5)/100,1)</f>
        <v>1</v>
      </c>
      <c r="F1509" s="94" t="s">
        <v>163</v>
      </c>
      <c r="G1509" s="94" t="s">
        <v>164</v>
      </c>
      <c r="H1509" s="94" t="s">
        <v>173</v>
      </c>
      <c r="I1509" s="95" t="s">
        <v>169</v>
      </c>
      <c r="J1509" s="3" t="s">
        <v>172</v>
      </c>
      <c r="K1509" s="97" t="s">
        <v>174</v>
      </c>
      <c r="L1509" s="97" t="s">
        <v>175</v>
      </c>
      <c r="M1509" t="s">
        <v>168</v>
      </c>
      <c r="N1509" s="4">
        <f t="shared" ref="N1509" si="28110">IF(IF(BF1508&lt;=$B1508,1,M1509-$E1508)&gt;0,IF(BF1508&lt;=$B1508,1,M1509-$E1508),0)</f>
        <v>1</v>
      </c>
      <c r="O1509" s="4">
        <f t="shared" ref="O1509" si="28111">IF(IF(BG1508&lt;=$B1508,1,N1509-$E1508)&gt;0,IF(BG1508&lt;=$B1508,1,N1509-$E1508),0)</f>
        <v>1</v>
      </c>
      <c r="P1509" s="4">
        <f t="shared" ref="P1509" si="28112">IF(IF(BH1508&lt;=$B1508,1,O1509-$E1508)&gt;0,IF(BH1508&lt;=$B1508,1,O1509-$E1508),0)</f>
        <v>1</v>
      </c>
      <c r="Q1509" s="4">
        <f t="shared" ref="Q1509" si="28113">IF(IF(BI1508&lt;=$B1508,1,P1509-$E1508)&gt;0,IF(BI1508&lt;=$B1508,1,P1509-$E1508),0)</f>
        <v>1</v>
      </c>
      <c r="R1509" s="4">
        <f t="shared" ref="R1509" si="28114">IF(IF(BJ1508&lt;=$B1508,1,Q1509-$E1508)&gt;0,IF(BJ1508&lt;=$B1508,1,Q1509-$E1508),0)</f>
        <v>1</v>
      </c>
      <c r="S1509" s="4">
        <f t="shared" ref="S1509" si="28115">IF(IF(BK1508&lt;=$B1508,1,R1509-$E1508)&gt;0,IF(BK1508&lt;=$B1508,1,R1509-$E1508),0)</f>
        <v>1</v>
      </c>
      <c r="T1509" s="4">
        <f t="shared" ref="T1509" si="28116">IF(IF(BL1508&lt;=$B1508,1,S1509-$E1508)&gt;0,IF(BL1508&lt;=$B1508,1,S1509-$E1508),0)</f>
        <v>1</v>
      </c>
      <c r="U1509" s="4">
        <f t="shared" ref="U1509" si="28117">IF(IF(BM1508&lt;=$B1508,1,T1509-$E1508)&gt;0,IF(BM1508&lt;=$B1508,1,T1509-$E1508),0)</f>
        <v>1</v>
      </c>
      <c r="V1509" s="4">
        <f t="shared" ref="V1509" si="28118">IF(IF(BN1508&lt;=$B1508,1,U1509-$E1508)&gt;0,IF(BN1508&lt;=$B1508,1,U1509-$E1508),0)</f>
        <v>1</v>
      </c>
      <c r="W1509" s="4">
        <f t="shared" ref="W1509" si="28119">IF(IF(BO1508&lt;=$B1508,1,V1509-$E1508)&gt;0,IF(BO1508&lt;=$B1508,1,V1509-$E1508),0)</f>
        <v>1</v>
      </c>
      <c r="X1509" s="4">
        <f t="shared" ref="X1509" si="28120">IF(IF(BP1508&lt;=$B1508,1,W1509-$E1508)&gt;0,IF(BP1508&lt;=$B1508,1,W1509-$E1508),0)</f>
        <v>1</v>
      </c>
      <c r="Y1509" s="4">
        <f t="shared" ref="Y1509" si="28121">IF(IF(BQ1508&lt;=$B1508,1,X1509-$E1508)&gt;0,IF(BQ1508&lt;=$B1508,1,X1509-$E1508),0)</f>
        <v>1</v>
      </c>
      <c r="Z1509" s="4">
        <f t="shared" ref="Z1509" si="28122">IF(IF(BR1508&lt;=$B1508,1,Y1509-$E1508)&gt;0,IF(BR1508&lt;=$B1508,1,Y1509-$E1508),0)</f>
        <v>1</v>
      </c>
      <c r="AA1509" s="4">
        <f t="shared" ref="AA1509" si="28123">IF(IF(BS1508&lt;=$B1508,1,Z1509-$E1508)&gt;0,IF(BS1508&lt;=$B1508,1,Z1509-$E1508),0)</f>
        <v>0</v>
      </c>
      <c r="AB1509" s="4">
        <f t="shared" ref="AB1509" si="28124">IF(IF(BT1508&lt;=$B1508,1,AA1509-$E1508)&gt;0,IF(BT1508&lt;=$B1508,1,AA1509-$E1508),0)</f>
        <v>0</v>
      </c>
      <c r="AC1509" s="4">
        <f t="shared" ref="AC1509" si="28125">IF(IF(BU1508&lt;=$B1508,1,AB1509-$E1508)&gt;0,IF(BU1508&lt;=$B1508,1,AB1509-$E1508),0)</f>
        <v>0</v>
      </c>
      <c r="AD1509" s="4">
        <f t="shared" ref="AD1509" si="28126">IF(IF(BV1508&lt;=$B1508,1,AC1509-$E1508)&gt;0,IF(BV1508&lt;=$B1508,1,AC1509-$E1508),0)</f>
        <v>0</v>
      </c>
      <c r="AE1509" s="4">
        <f t="shared" ref="AE1509" si="28127">IF(IF(BW1508&lt;=$B1508,1,AD1509-$E1508)&gt;0,IF(BW1508&lt;=$B1508,1,AD1509-$E1508),0)</f>
        <v>0</v>
      </c>
      <c r="AF1509" s="4">
        <f t="shared" ref="AF1509" si="28128">IF(IF(BX1508&lt;=$B1508,1,AE1509-$E1508)&gt;0,IF(BX1508&lt;=$B1508,1,AE1509-$E1508),0)</f>
        <v>0</v>
      </c>
      <c r="AG1509" s="4">
        <f t="shared" ref="AG1509" si="28129">IF(IF(BY1508&lt;=$B1508,1,AF1509-$E1508)&gt;0,IF(BY1508&lt;=$B1508,1,AF1509-$E1508),0)</f>
        <v>0</v>
      </c>
      <c r="AH1509" s="4">
        <f t="shared" ref="AH1509" si="28130">IF(IF(BZ1508&lt;=$B1508,1,AG1509-$E1508)&gt;0,IF(BZ1508&lt;=$B1508,1,AG1509-$E1508),0)</f>
        <v>0</v>
      </c>
      <c r="AI1509" s="4">
        <f t="shared" ref="AI1509" si="28131">IF(IF(CA1508&lt;=$B1508,1,AH1509-$E1508)&gt;0,IF(CA1508&lt;=$B1508,1,AH1509-$E1508),0)</f>
        <v>0</v>
      </c>
      <c r="AJ1509" s="4">
        <f t="shared" ref="AJ1509" si="28132">IF(IF(CB1508&lt;=$B1508,1,AI1509-$E1508)&gt;0,IF(CB1508&lt;=$B1508,1,AI1509-$E1508),0)</f>
        <v>0</v>
      </c>
      <c r="AK1509" s="4">
        <f t="shared" ref="AK1509" si="28133">IF(IF(CC1508&lt;=$B1508,1,AJ1509-$E1508)&gt;0,IF(CC1508&lt;=$B1508,1,AJ1509-$E1508),0)</f>
        <v>0</v>
      </c>
      <c r="AL1509" s="4">
        <f t="shared" ref="AL1509" si="28134">IF(IF(CD1508&lt;=$B1508,1,AK1509-$E1508)&gt;0,IF(CD1508&lt;=$B1508,1,AK1509-$E1508),0)</f>
        <v>0</v>
      </c>
      <c r="AM1509" s="4">
        <f t="shared" ref="AM1509" si="28135">IF(IF(CE1508&lt;=$B1508,1,AL1509-$E1508)&gt;0,IF(CE1508&lt;=$B1508,1,AL1509-$E1508),0)</f>
        <v>0</v>
      </c>
      <c r="AN1509" s="4">
        <f t="shared" ref="AN1509" si="28136">IF(IF(CF1508&lt;=$B1508,1,AM1509-$E1508)&gt;0,IF(CF1508&lt;=$B1508,1,AM1509-$E1508),0)</f>
        <v>0</v>
      </c>
      <c r="AO1509" s="4">
        <f t="shared" ref="AO1509" si="28137">IF(IF(CG1508&lt;=$B1508,1,AN1509-$E1508)&gt;0,IF(CG1508&lt;=$B1508,1,AN1509-$E1508),0)</f>
        <v>0</v>
      </c>
      <c r="AP1509" s="4">
        <f t="shared" ref="AP1509" si="28138">IF(IF(CH1508&lt;=$B1508,1,AO1509-$E1508)&gt;0,IF(CH1508&lt;=$B1508,1,AO1509-$E1508),0)</f>
        <v>0</v>
      </c>
      <c r="AQ1509" s="4">
        <f t="shared" ref="AQ1509" si="28139">IF(IF(CI1508&lt;=$B1508,1,AP1509-$E1508)&gt;0,IF(CI1508&lt;=$B1508,1,AP1509-$E1508),0)</f>
        <v>0</v>
      </c>
      <c r="AR1509" s="4">
        <f t="shared" ref="AR1509" si="28140">IF(IF(CJ1508&lt;=$B1508,1,AQ1509-$E1508)&gt;0,IF(CJ1508&lt;=$B1508,1,AQ1509-$E1508),0)</f>
        <v>0</v>
      </c>
      <c r="AS1509" s="4">
        <f t="shared" ref="AS1509" si="28141">IF(IF(CK1508&lt;=$B1508,1,AR1509-$E1508)&gt;0,IF(CK1508&lt;=$B1508,1,AR1509-$E1508),0)</f>
        <v>0</v>
      </c>
      <c r="AT1509" s="4">
        <f t="shared" ref="AT1509" si="28142">IF(IF(CL1508&lt;=$B1508,1,AS1509-$E1508)&gt;0,IF(CL1508&lt;=$B1508,1,AS1509-$E1508),0)</f>
        <v>0</v>
      </c>
      <c r="AU1509" s="4">
        <f t="shared" ref="AU1509" si="28143">IF(IF(CM1508&lt;=$B1508,1,AT1509-$E1508)&gt;0,IF(CM1508&lt;=$B1508,1,AT1509-$E1508),0)</f>
        <v>0</v>
      </c>
      <c r="AV1509" s="4">
        <f t="shared" ref="AV1509" si="28144">IF(IF(CN1508&lt;=$B1508,1,AU1509-$E1508)&gt;0,IF(CN1508&lt;=$B1508,1,AU1509-$E1508),0)</f>
        <v>0</v>
      </c>
      <c r="AW1509" s="4">
        <f t="shared" ref="AW1509" si="28145">IF(IF(CO1508&lt;=$B1508,1,AV1509-$E1508)&gt;0,IF(CO1508&lt;=$B1508,1,AV1509-$E1508),0)</f>
        <v>0</v>
      </c>
      <c r="AX1509" s="4">
        <f t="shared" ref="AX1509" si="28146">IF(IF(CP1508&lt;=$B1508,1,AW1509-$E1508)&gt;0,IF(CP1508&lt;=$B1508,1,AW1509-$E1508),0)</f>
        <v>0</v>
      </c>
      <c r="AY1509" s="4">
        <f t="shared" ref="AY1509" si="28147">IF(IF(CQ1508&lt;=$B1508,1,AX1509-$E1508)&gt;0,IF(CQ1508&lt;=$B1508,1,AX1509-$E1508),0)</f>
        <v>0</v>
      </c>
      <c r="AZ1509" s="4">
        <f t="shared" ref="AZ1509" si="28148">IF(IF(CR1508&lt;=$B1508,1,AY1509-$E1508)&gt;0,IF(CR1508&lt;=$B1508,1,AY1509-$E1508),0)</f>
        <v>0</v>
      </c>
      <c r="BA1509" s="4">
        <f t="shared" ref="BA1509" si="28149">IF(IF(CS1508&lt;=$B1508,1,AZ1509-$E1508)&gt;0,IF(CS1508&lt;=$B1508,1,AZ1509-$E1508),0)</f>
        <v>0</v>
      </c>
      <c r="BB1509" s="4">
        <f t="shared" ref="BB1509" si="28150">IF(IF(CT1508&lt;=$B1508,1,BA1509-$E1508)&gt;0,IF(CT1508&lt;=$B1508,1,BA1509-$E1508),0)</f>
        <v>0</v>
      </c>
      <c r="BE1509" t="s">
        <v>171</v>
      </c>
      <c r="BF1509" s="91">
        <f>'Data tilvækstoversigt'!C1122*N1509</f>
        <v>0</v>
      </c>
      <c r="BG1509" s="91">
        <f>'Data tilvækstoversigt'!D1122*O1509</f>
        <v>0.81777094218326785</v>
      </c>
      <c r="BH1509" s="91">
        <f>'Data tilvækstoversigt'!E1122*P1509</f>
        <v>5.4518062812217858</v>
      </c>
      <c r="BI1509" s="91">
        <f>'Data tilvækstoversigt'!F1122*Q1509</f>
        <v>13.629515703054464</v>
      </c>
      <c r="BJ1509" s="91">
        <f>'Data tilvækstoversigt'!G1122*R1509</f>
        <v>27.259031406108928</v>
      </c>
      <c r="BK1509" s="91">
        <f>'Data tilvækstoversigt'!H1122*S1509</f>
        <v>146.25200670194022</v>
      </c>
      <c r="BL1509" s="91">
        <f>'Data tilvækstoversigt'!I1122*T1509</f>
        <v>257.68160423142183</v>
      </c>
      <c r="BM1509" s="91">
        <f>'Data tilvækstoversigt'!J1122*U1509</f>
        <v>347.52914242674655</v>
      </c>
      <c r="BN1509" s="91">
        <f>'Data tilvækstoversigt'!K1122*V1509</f>
        <v>414.65356004420363</v>
      </c>
      <c r="BO1509" s="91">
        <f>'Data tilvækstoversigt'!L1122*W1509</f>
        <v>462.95556498622824</v>
      </c>
      <c r="BP1509" s="91">
        <f>'Data tilvækstoversigt'!M1122*X1509</f>
        <v>496.72690199427188</v>
      </c>
      <c r="BQ1509" s="91">
        <f>'Data tilvækstoversigt'!N1122*Y1509</f>
        <v>519.55349631427396</v>
      </c>
      <c r="BR1509" s="91">
        <f>'Data tilvækstoversigt'!O1122*Z1509</f>
        <v>534.20303924845109</v>
      </c>
      <c r="BS1509" s="91">
        <f>'Data tilvækstoversigt'!P1122*AA1509</f>
        <v>0</v>
      </c>
      <c r="BT1509" s="91">
        <f>'Data tilvækstoversigt'!Q1122*AB1509</f>
        <v>0</v>
      </c>
      <c r="BU1509" s="91">
        <f>'Data tilvækstoversigt'!R1122*AC1509</f>
        <v>0</v>
      </c>
      <c r="BV1509" s="91">
        <f>'Data tilvækstoversigt'!S1122*AD1509</f>
        <v>0</v>
      </c>
      <c r="BW1509" s="91">
        <f>'Data tilvækstoversigt'!T1122*AE1509</f>
        <v>0</v>
      </c>
      <c r="BX1509" s="91">
        <f>'Data tilvækstoversigt'!U1122*AF1509</f>
        <v>0</v>
      </c>
      <c r="BY1509" s="91">
        <f>'Data tilvækstoversigt'!V1122*AG1509</f>
        <v>0</v>
      </c>
      <c r="BZ1509" s="91">
        <f>'Data tilvækstoversigt'!W1122*AH1509</f>
        <v>0</v>
      </c>
      <c r="CA1509" s="91">
        <f>'Data tilvækstoversigt'!X1122*AI1509</f>
        <v>0</v>
      </c>
      <c r="CB1509" s="91">
        <f>'Data tilvækstoversigt'!Y1122*AJ1509</f>
        <v>0</v>
      </c>
      <c r="CC1509" s="91">
        <f>'Data tilvækstoversigt'!Z1122*AK1509</f>
        <v>0</v>
      </c>
      <c r="CD1509" s="91">
        <f>'Data tilvækstoversigt'!AA1122*AL1509</f>
        <v>0</v>
      </c>
      <c r="CE1509" s="91">
        <f>'Data tilvækstoversigt'!AB1122*AM1509</f>
        <v>0</v>
      </c>
      <c r="CF1509" s="91">
        <f>'Data tilvækstoversigt'!AC1122*AN1509</f>
        <v>0</v>
      </c>
      <c r="CG1509" s="91">
        <f>'Data tilvækstoversigt'!AD1122*AO1509</f>
        <v>0</v>
      </c>
      <c r="CH1509" s="91">
        <f>'Data tilvækstoversigt'!AE1122*AP1509</f>
        <v>0</v>
      </c>
      <c r="CI1509" s="91">
        <f>'Data tilvækstoversigt'!AF1122*AQ1509</f>
        <v>0</v>
      </c>
      <c r="CJ1509" s="91">
        <f>'Data tilvækstoversigt'!AG1122*AR1509</f>
        <v>0</v>
      </c>
      <c r="CK1509" s="91">
        <f>'Data tilvækstoversigt'!AH1122*AS1509</f>
        <v>0</v>
      </c>
      <c r="CL1509" s="91">
        <f>'Data tilvækstoversigt'!AI1122*AT1509</f>
        <v>0</v>
      </c>
      <c r="CM1509" s="91">
        <f>'Data tilvækstoversigt'!AJ1122*AU1509</f>
        <v>0</v>
      </c>
      <c r="CN1509" s="91">
        <f>'Data tilvækstoversigt'!AK1122*AV1509</f>
        <v>0</v>
      </c>
      <c r="CO1509" s="91">
        <f>'Data tilvækstoversigt'!AL1122*AW1509</f>
        <v>0</v>
      </c>
      <c r="CP1509" s="91">
        <f>'Data tilvækstoversigt'!AM1122*AX1509</f>
        <v>0</v>
      </c>
      <c r="CQ1509" s="91">
        <f>'Data tilvækstoversigt'!AN1122*AY1509</f>
        <v>0</v>
      </c>
      <c r="CR1509" s="91">
        <f>'Data tilvækstoversigt'!AO1122*AZ1509</f>
        <v>0</v>
      </c>
      <c r="CS1509" s="91">
        <f>'Data tilvækstoversigt'!AP1122*BA1509</f>
        <v>0</v>
      </c>
      <c r="CT1509" s="91">
        <f>'Data tilvækstoversigt'!AQ1122*BB1509</f>
        <v>0</v>
      </c>
    </row>
    <row r="1510" spans="1:98" x14ac:dyDescent="0.3">
      <c r="F1510" s="92">
        <f>B1509</f>
        <v>60</v>
      </c>
      <c r="G1510" s="92">
        <f>C1509</f>
        <v>60</v>
      </c>
      <c r="H1510" s="4">
        <f>E1509</f>
        <v>1</v>
      </c>
      <c r="I1510">
        <v>0</v>
      </c>
      <c r="J1510" s="48">
        <f>IF(AND(I1510&gt;=F1510,I1510&lt;=G1510+1),H1510,0)</f>
        <v>0</v>
      </c>
      <c r="K1510" s="48">
        <f>IF(IF(AND(I1510&gt;=(F1510*2),I1510&lt;=G1510+F1510+(G1510-F1510+5)+1),((H1510)^2)*(I1511-F1510*2)/5,0)&lt;=H1510,IF(AND(I1510&gt;=(F1510*2),I1510&lt;=G1510+F1510+(G1510-F1510+5)+1),((H1510)^2)*(I1511-F1510*2)/5,0),(K1509-H1510^2))</f>
        <v>0</v>
      </c>
      <c r="L1510" s="98">
        <f>IF(IF(AND(I1510&gt;=(F1510*3),I1510&lt;=G1510+F1510+F1510+(G1510-F1510+5)+1),((H1510)^3)*(I1511-F1510*3)/5,0)&lt;=H1510,IF(AND(I1510&gt;=(F1510*3),I1510&lt;=G1510+F1510+F1510+(G1510-F1510+5)+1),((H1510)^3)*(I1511-F1510*3)/5,0),(L1509-H1510^3))</f>
        <v>0</v>
      </c>
      <c r="M1510" s="96"/>
      <c r="N1510" s="48">
        <f>$J1510+$K1510+$L1510</f>
        <v>0</v>
      </c>
      <c r="O1510" s="48">
        <f t="shared" ref="O1510:BB1516" si="28151">$J1510+$K1510+$L1510</f>
        <v>0</v>
      </c>
      <c r="P1510" s="48">
        <f t="shared" si="28151"/>
        <v>0</v>
      </c>
      <c r="Q1510" s="48">
        <f t="shared" si="28151"/>
        <v>0</v>
      </c>
      <c r="R1510" s="48">
        <f t="shared" si="28151"/>
        <v>0</v>
      </c>
      <c r="S1510" s="48">
        <f t="shared" si="28151"/>
        <v>0</v>
      </c>
      <c r="T1510" s="48">
        <f t="shared" si="28151"/>
        <v>0</v>
      </c>
      <c r="U1510" s="48">
        <f t="shared" si="28151"/>
        <v>0</v>
      </c>
      <c r="V1510" s="48">
        <f t="shared" si="28151"/>
        <v>0</v>
      </c>
      <c r="W1510" s="48">
        <f t="shared" si="28151"/>
        <v>0</v>
      </c>
      <c r="X1510" s="48">
        <f t="shared" si="28151"/>
        <v>0</v>
      </c>
      <c r="Y1510" s="48">
        <f t="shared" si="28151"/>
        <v>0</v>
      </c>
      <c r="Z1510" s="48">
        <f t="shared" si="28151"/>
        <v>0</v>
      </c>
      <c r="AA1510" s="48">
        <f t="shared" si="28151"/>
        <v>0</v>
      </c>
      <c r="AB1510" s="48">
        <f t="shared" si="28151"/>
        <v>0</v>
      </c>
      <c r="AC1510" s="48">
        <f t="shared" si="28151"/>
        <v>0</v>
      </c>
      <c r="AD1510" s="48">
        <f t="shared" si="28151"/>
        <v>0</v>
      </c>
      <c r="AE1510" s="48">
        <f t="shared" si="28151"/>
        <v>0</v>
      </c>
      <c r="AF1510" s="48">
        <f t="shared" si="28151"/>
        <v>0</v>
      </c>
      <c r="AG1510" s="48">
        <f t="shared" si="28151"/>
        <v>0</v>
      </c>
      <c r="AH1510" s="48">
        <f t="shared" si="28151"/>
        <v>0</v>
      </c>
      <c r="AI1510" s="48">
        <f t="shared" si="28151"/>
        <v>0</v>
      </c>
      <c r="AJ1510" s="48">
        <f t="shared" si="28151"/>
        <v>0</v>
      </c>
      <c r="AK1510" s="48">
        <f t="shared" si="28151"/>
        <v>0</v>
      </c>
      <c r="AL1510" s="48">
        <f t="shared" si="28151"/>
        <v>0</v>
      </c>
      <c r="AM1510" s="48">
        <f t="shared" si="28151"/>
        <v>0</v>
      </c>
      <c r="AN1510" s="48">
        <f t="shared" si="28151"/>
        <v>0</v>
      </c>
      <c r="AO1510" s="48">
        <f t="shared" si="28151"/>
        <v>0</v>
      </c>
      <c r="AP1510" s="48">
        <f t="shared" si="28151"/>
        <v>0</v>
      </c>
      <c r="AQ1510" s="48">
        <f t="shared" si="28151"/>
        <v>0</v>
      </c>
      <c r="AR1510" s="48">
        <f t="shared" si="28151"/>
        <v>0</v>
      </c>
      <c r="AS1510" s="48">
        <f t="shared" si="28151"/>
        <v>0</v>
      </c>
      <c r="AT1510" s="48">
        <f t="shared" si="28151"/>
        <v>0</v>
      </c>
      <c r="AU1510" s="48">
        <f t="shared" si="28151"/>
        <v>0</v>
      </c>
      <c r="AV1510" s="48">
        <f t="shared" si="28151"/>
        <v>0</v>
      </c>
      <c r="AW1510" s="48">
        <f t="shared" si="28151"/>
        <v>0</v>
      </c>
      <c r="AX1510" s="48">
        <f t="shared" si="28151"/>
        <v>0</v>
      </c>
      <c r="AY1510" s="48">
        <f t="shared" si="28151"/>
        <v>0</v>
      </c>
      <c r="AZ1510" s="48">
        <f t="shared" si="28151"/>
        <v>0</v>
      </c>
      <c r="BA1510" s="48">
        <f t="shared" si="28151"/>
        <v>0</v>
      </c>
      <c r="BB1510" s="48">
        <f t="shared" si="28151"/>
        <v>0</v>
      </c>
      <c r="BC1510" s="48"/>
      <c r="BE1510" t="s">
        <v>177</v>
      </c>
      <c r="BF1510">
        <f>BF1509*N1510</f>
        <v>0</v>
      </c>
      <c r="BG1510">
        <f t="shared" ref="BG1510" si="28152">BG1509*O1510</f>
        <v>0</v>
      </c>
      <c r="BH1510">
        <f t="shared" ref="BH1510" si="28153">BH1509*P1510</f>
        <v>0</v>
      </c>
      <c r="BI1510">
        <f t="shared" ref="BI1510" si="28154">BI1509*Q1510</f>
        <v>0</v>
      </c>
      <c r="BJ1510">
        <f t="shared" ref="BJ1510" si="28155">BJ1509*R1510</f>
        <v>0</v>
      </c>
      <c r="BK1510">
        <f t="shared" ref="BK1510" si="28156">BK1509*S1510</f>
        <v>0</v>
      </c>
      <c r="BL1510">
        <f t="shared" ref="BL1510" si="28157">BL1509*T1510</f>
        <v>0</v>
      </c>
      <c r="BM1510">
        <f t="shared" ref="BM1510" si="28158">BM1509*U1510</f>
        <v>0</v>
      </c>
      <c r="BN1510">
        <f t="shared" ref="BN1510" si="28159">BN1509*V1510</f>
        <v>0</v>
      </c>
      <c r="BO1510">
        <f t="shared" ref="BO1510" si="28160">BO1509*W1510</f>
        <v>0</v>
      </c>
      <c r="BP1510">
        <f t="shared" ref="BP1510" si="28161">BP1509*X1510</f>
        <v>0</v>
      </c>
      <c r="BQ1510">
        <f t="shared" ref="BQ1510" si="28162">BQ1509*Y1510</f>
        <v>0</v>
      </c>
      <c r="BR1510">
        <f t="shared" ref="BR1510" si="28163">BR1509*Z1510</f>
        <v>0</v>
      </c>
      <c r="BS1510">
        <f t="shared" ref="BS1510" si="28164">BS1509*AA1510</f>
        <v>0</v>
      </c>
      <c r="BT1510">
        <f t="shared" ref="BT1510" si="28165">BT1509*AB1510</f>
        <v>0</v>
      </c>
      <c r="BU1510">
        <f t="shared" ref="BU1510" si="28166">BU1509*AC1510</f>
        <v>0</v>
      </c>
      <c r="BV1510">
        <f t="shared" ref="BV1510" si="28167">BV1509*AD1510</f>
        <v>0</v>
      </c>
      <c r="BW1510">
        <f t="shared" ref="BW1510" si="28168">BW1509*AE1510</f>
        <v>0</v>
      </c>
      <c r="BX1510">
        <f t="shared" ref="BX1510" si="28169">BX1509*AF1510</f>
        <v>0</v>
      </c>
      <c r="BY1510">
        <f t="shared" ref="BY1510" si="28170">BY1509*AG1510</f>
        <v>0</v>
      </c>
      <c r="BZ1510">
        <f t="shared" ref="BZ1510" si="28171">BZ1509*AH1510</f>
        <v>0</v>
      </c>
      <c r="CA1510">
        <f t="shared" ref="CA1510" si="28172">CA1509*AI1510</f>
        <v>0</v>
      </c>
      <c r="CB1510">
        <f t="shared" ref="CB1510" si="28173">CB1509*AJ1510</f>
        <v>0</v>
      </c>
      <c r="CC1510">
        <f t="shared" ref="CC1510" si="28174">CC1509*AK1510</f>
        <v>0</v>
      </c>
      <c r="CD1510">
        <f t="shared" ref="CD1510" si="28175">CD1509*AL1510</f>
        <v>0</v>
      </c>
      <c r="CE1510">
        <f t="shared" ref="CE1510" si="28176">CE1509*AM1510</f>
        <v>0</v>
      </c>
      <c r="CF1510">
        <f t="shared" ref="CF1510" si="28177">CF1509*AN1510</f>
        <v>0</v>
      </c>
      <c r="CG1510">
        <f t="shared" ref="CG1510" si="28178">CG1509*AO1510</f>
        <v>0</v>
      </c>
      <c r="CH1510">
        <f t="shared" ref="CH1510" si="28179">CH1509*AP1510</f>
        <v>0</v>
      </c>
      <c r="CI1510">
        <f t="shared" ref="CI1510" si="28180">CI1509*AQ1510</f>
        <v>0</v>
      </c>
      <c r="CJ1510">
        <f t="shared" ref="CJ1510" si="28181">CJ1509*AR1510</f>
        <v>0</v>
      </c>
      <c r="CK1510">
        <f t="shared" ref="CK1510" si="28182">CK1509*AS1510</f>
        <v>0</v>
      </c>
      <c r="CL1510">
        <f t="shared" ref="CL1510" si="28183">CL1509*AT1510</f>
        <v>0</v>
      </c>
      <c r="CM1510">
        <f t="shared" ref="CM1510" si="28184">CM1509*AU1510</f>
        <v>0</v>
      </c>
      <c r="CN1510">
        <f t="shared" ref="CN1510" si="28185">CN1509*AV1510</f>
        <v>0</v>
      </c>
      <c r="CO1510">
        <f t="shared" ref="CO1510" si="28186">CO1509*AW1510</f>
        <v>0</v>
      </c>
      <c r="CP1510">
        <f t="shared" ref="CP1510" si="28187">CP1509*AX1510</f>
        <v>0</v>
      </c>
      <c r="CQ1510">
        <f t="shared" ref="CQ1510" si="28188">CQ1509*AY1510</f>
        <v>0</v>
      </c>
      <c r="CR1510">
        <f t="shared" ref="CR1510" si="28189">CR1509*AZ1510</f>
        <v>0</v>
      </c>
      <c r="CS1510">
        <f t="shared" ref="CS1510" si="28190">CS1509*BA1510</f>
        <v>0</v>
      </c>
      <c r="CT1510">
        <f t="shared" ref="CT1510" si="28191">CT1509*BB1510</f>
        <v>0</v>
      </c>
    </row>
    <row r="1511" spans="1:98" x14ac:dyDescent="0.3">
      <c r="F1511" s="91">
        <f>F1510</f>
        <v>60</v>
      </c>
      <c r="G1511" s="91">
        <f>G1510</f>
        <v>60</v>
      </c>
      <c r="H1511" s="4">
        <f>H1510</f>
        <v>1</v>
      </c>
      <c r="I1511">
        <v>5</v>
      </c>
      <c r="J1511" s="48">
        <f t="shared" ref="J1511:J1550" si="28192">IF(AND(I1511&gt;=F1511,I1511&lt;=G1511+1),H1511,0)</f>
        <v>0</v>
      </c>
      <c r="K1511" s="48">
        <f t="shared" ref="K1511:K1516" si="28193">IF(IF(AND(I1511&gt;=(F1511*2),I1511&lt;=G1511+F1511+(G1511-F1511+5)+1),((H1511)^2)*(I1512-F1511*2)/5,0)&lt;=H1511,IF(AND(I1511&gt;=(F1511*2),I1511&lt;=G1511+F1511+(G1511-F1511+5)+1),((H1511)^2)*(I1512-F1511*2)/5,0),(K1510-H1511^2))</f>
        <v>0</v>
      </c>
      <c r="L1511" s="98">
        <f t="shared" ref="L1511:L1550" si="28194">IF(IF(AND(I1511&gt;=(F1511*3),I1511&lt;=G1511+F1511+F1511+(G1511-F1511+5)+1),((H1511)^3)*(I1512-F1511*3)/5,0)&lt;=H1511,IF(AND(I1511&gt;=(F1511*3),I1511&lt;=G1511+F1511+F1511+(G1511-F1511+5)+1),((H1511)^3)*(I1512-F1511*3)/5,0),(L1510-H1511^3))</f>
        <v>0</v>
      </c>
      <c r="M1511" s="48"/>
      <c r="N1511" s="48"/>
      <c r="O1511" s="48">
        <f>$J1511+$K1511+$L1511</f>
        <v>0</v>
      </c>
      <c r="P1511" s="48">
        <f t="shared" si="28151"/>
        <v>0</v>
      </c>
      <c r="Q1511" s="48">
        <f t="shared" si="28151"/>
        <v>0</v>
      </c>
      <c r="R1511" s="48">
        <f t="shared" si="28151"/>
        <v>0</v>
      </c>
      <c r="S1511" s="48">
        <f t="shared" si="28151"/>
        <v>0</v>
      </c>
      <c r="T1511" s="48">
        <f t="shared" si="28151"/>
        <v>0</v>
      </c>
      <c r="U1511" s="48">
        <f t="shared" si="28151"/>
        <v>0</v>
      </c>
      <c r="V1511" s="48">
        <f t="shared" si="28151"/>
        <v>0</v>
      </c>
      <c r="W1511" s="48">
        <f t="shared" si="28151"/>
        <v>0</v>
      </c>
      <c r="X1511" s="48">
        <f t="shared" si="28151"/>
        <v>0</v>
      </c>
      <c r="Y1511" s="48">
        <f t="shared" si="28151"/>
        <v>0</v>
      </c>
      <c r="Z1511" s="48">
        <f t="shared" si="28151"/>
        <v>0</v>
      </c>
      <c r="AA1511" s="48">
        <f t="shared" si="28151"/>
        <v>0</v>
      </c>
      <c r="AB1511" s="48">
        <f t="shared" si="28151"/>
        <v>0</v>
      </c>
      <c r="AC1511" s="48">
        <f t="shared" si="28151"/>
        <v>0</v>
      </c>
      <c r="AD1511" s="48">
        <f t="shared" si="28151"/>
        <v>0</v>
      </c>
      <c r="AE1511" s="48">
        <f t="shared" si="28151"/>
        <v>0</v>
      </c>
      <c r="AF1511" s="48">
        <f t="shared" si="28151"/>
        <v>0</v>
      </c>
      <c r="AG1511" s="48">
        <f t="shared" si="28151"/>
        <v>0</v>
      </c>
      <c r="AH1511" s="48">
        <f t="shared" si="28151"/>
        <v>0</v>
      </c>
      <c r="AI1511" s="48">
        <f t="shared" si="28151"/>
        <v>0</v>
      </c>
      <c r="AJ1511" s="48">
        <f t="shared" si="28151"/>
        <v>0</v>
      </c>
      <c r="AK1511" s="48">
        <f t="shared" si="28151"/>
        <v>0</v>
      </c>
      <c r="AL1511" s="48">
        <f t="shared" si="28151"/>
        <v>0</v>
      </c>
      <c r="AM1511" s="48">
        <f t="shared" si="28151"/>
        <v>0</v>
      </c>
      <c r="AN1511" s="48">
        <f t="shared" si="28151"/>
        <v>0</v>
      </c>
      <c r="AO1511" s="48">
        <f t="shared" si="28151"/>
        <v>0</v>
      </c>
      <c r="AP1511" s="48">
        <f t="shared" si="28151"/>
        <v>0</v>
      </c>
      <c r="AQ1511" s="48">
        <f t="shared" si="28151"/>
        <v>0</v>
      </c>
      <c r="AR1511" s="48">
        <f t="shared" si="28151"/>
        <v>0</v>
      </c>
      <c r="AS1511" s="48">
        <f t="shared" si="28151"/>
        <v>0</v>
      </c>
      <c r="AT1511" s="48">
        <f t="shared" si="28151"/>
        <v>0</v>
      </c>
      <c r="AU1511" s="48">
        <f t="shared" si="28151"/>
        <v>0</v>
      </c>
      <c r="AV1511" s="48">
        <f t="shared" si="28151"/>
        <v>0</v>
      </c>
      <c r="AW1511" s="48">
        <f t="shared" si="28151"/>
        <v>0</v>
      </c>
      <c r="AX1511" s="48">
        <f t="shared" si="28151"/>
        <v>0</v>
      </c>
      <c r="AY1511" s="48">
        <f t="shared" si="28151"/>
        <v>0</v>
      </c>
      <c r="AZ1511" s="48">
        <f t="shared" si="28151"/>
        <v>0</v>
      </c>
      <c r="BA1511" s="48">
        <f t="shared" si="28151"/>
        <v>0</v>
      </c>
      <c r="BB1511" s="48">
        <f t="shared" si="28151"/>
        <v>0</v>
      </c>
      <c r="BC1511" s="48"/>
      <c r="BE1511" t="s">
        <v>178</v>
      </c>
      <c r="BG1511">
        <f>BF1509*O1511</f>
        <v>0</v>
      </c>
      <c r="BH1511">
        <f t="shared" ref="BH1511" si="28195">BG1509*P1511</f>
        <v>0</v>
      </c>
      <c r="BI1511">
        <f t="shared" ref="BI1511" si="28196">BH1509*Q1511</f>
        <v>0</v>
      </c>
      <c r="BJ1511">
        <f t="shared" ref="BJ1511" si="28197">BI1509*R1511</f>
        <v>0</v>
      </c>
      <c r="BK1511">
        <f t="shared" ref="BK1511" si="28198">BJ1509*S1511</f>
        <v>0</v>
      </c>
      <c r="BL1511">
        <f t="shared" ref="BL1511" si="28199">BK1509*T1511</f>
        <v>0</v>
      </c>
      <c r="BM1511">
        <f t="shared" ref="BM1511" si="28200">BL1509*U1511</f>
        <v>0</v>
      </c>
      <c r="BN1511">
        <f t="shared" ref="BN1511" si="28201">BM1509*V1511</f>
        <v>0</v>
      </c>
      <c r="BO1511">
        <f t="shared" ref="BO1511" si="28202">BN1509*W1511</f>
        <v>0</v>
      </c>
      <c r="BP1511">
        <f t="shared" ref="BP1511" si="28203">BO1509*X1511</f>
        <v>0</v>
      </c>
      <c r="BQ1511">
        <f t="shared" ref="BQ1511" si="28204">BP1509*Y1511</f>
        <v>0</v>
      </c>
      <c r="BR1511">
        <f t="shared" ref="BR1511" si="28205">BQ1509*Z1511</f>
        <v>0</v>
      </c>
      <c r="BS1511">
        <f t="shared" ref="BS1511" si="28206">BR1509*AA1511</f>
        <v>0</v>
      </c>
      <c r="BT1511">
        <f t="shared" ref="BT1511" si="28207">BS1509*AB1511</f>
        <v>0</v>
      </c>
      <c r="BU1511">
        <f t="shared" ref="BU1511" si="28208">BT1509*AC1511</f>
        <v>0</v>
      </c>
      <c r="BV1511">
        <f t="shared" ref="BV1511" si="28209">BU1509*AD1511</f>
        <v>0</v>
      </c>
      <c r="BW1511">
        <f t="shared" ref="BW1511" si="28210">BV1509*AE1511</f>
        <v>0</v>
      </c>
      <c r="BX1511">
        <f t="shared" ref="BX1511" si="28211">BW1509*AF1511</f>
        <v>0</v>
      </c>
      <c r="BY1511">
        <f t="shared" ref="BY1511" si="28212">BX1509*AG1511</f>
        <v>0</v>
      </c>
      <c r="BZ1511">
        <f t="shared" ref="BZ1511" si="28213">BY1509*AH1511</f>
        <v>0</v>
      </c>
      <c r="CA1511">
        <f t="shared" ref="CA1511" si="28214">BZ1509*AI1511</f>
        <v>0</v>
      </c>
      <c r="CB1511">
        <f t="shared" ref="CB1511" si="28215">CA1509*AJ1511</f>
        <v>0</v>
      </c>
      <c r="CC1511">
        <f t="shared" ref="CC1511" si="28216">CB1509*AK1511</f>
        <v>0</v>
      </c>
      <c r="CD1511">
        <f t="shared" ref="CD1511" si="28217">CC1509*AL1511</f>
        <v>0</v>
      </c>
      <c r="CE1511">
        <f t="shared" ref="CE1511" si="28218">CD1509*AM1511</f>
        <v>0</v>
      </c>
      <c r="CF1511">
        <f t="shared" ref="CF1511" si="28219">CE1509*AN1511</f>
        <v>0</v>
      </c>
      <c r="CG1511">
        <f t="shared" ref="CG1511" si="28220">CF1509*AO1511</f>
        <v>0</v>
      </c>
      <c r="CH1511">
        <f t="shared" ref="CH1511" si="28221">CG1509*AP1511</f>
        <v>0</v>
      </c>
      <c r="CI1511">
        <f t="shared" ref="CI1511" si="28222">CH1509*AQ1511</f>
        <v>0</v>
      </c>
      <c r="CJ1511">
        <f t="shared" ref="CJ1511" si="28223">CI1509*AR1511</f>
        <v>0</v>
      </c>
      <c r="CK1511">
        <f t="shared" ref="CK1511" si="28224">CJ1509*AS1511</f>
        <v>0</v>
      </c>
      <c r="CL1511">
        <f t="shared" ref="CL1511" si="28225">CK1509*AT1511</f>
        <v>0</v>
      </c>
      <c r="CM1511">
        <f t="shared" ref="CM1511" si="28226">CL1509*AU1511</f>
        <v>0</v>
      </c>
      <c r="CN1511">
        <f t="shared" ref="CN1511" si="28227">CM1509*AV1511</f>
        <v>0</v>
      </c>
      <c r="CO1511">
        <f t="shared" ref="CO1511" si="28228">CN1509*AW1511</f>
        <v>0</v>
      </c>
      <c r="CP1511">
        <f t="shared" ref="CP1511" si="28229">CO1509*AX1511</f>
        <v>0</v>
      </c>
      <c r="CQ1511">
        <f t="shared" ref="CQ1511" si="28230">CP1509*AY1511</f>
        <v>0</v>
      </c>
      <c r="CR1511">
        <f t="shared" ref="CR1511" si="28231">CQ1509*AZ1511</f>
        <v>0</v>
      </c>
      <c r="CS1511">
        <f t="shared" ref="CS1511" si="28232">CR1509*BA1511</f>
        <v>0</v>
      </c>
      <c r="CT1511">
        <f t="shared" ref="CT1511" si="28233">CS1509*BB1511</f>
        <v>0</v>
      </c>
    </row>
    <row r="1512" spans="1:98" x14ac:dyDescent="0.3">
      <c r="E1512" s="4"/>
      <c r="F1512" s="91">
        <f t="shared" ref="F1512:H1512" si="28234">F1511</f>
        <v>60</v>
      </c>
      <c r="G1512" s="91">
        <f t="shared" si="28234"/>
        <v>60</v>
      </c>
      <c r="H1512" s="4">
        <f t="shared" si="28234"/>
        <v>1</v>
      </c>
      <c r="I1512">
        <v>10</v>
      </c>
      <c r="J1512" s="48">
        <f t="shared" si="28192"/>
        <v>0</v>
      </c>
      <c r="K1512" s="48">
        <f t="shared" si="28193"/>
        <v>0</v>
      </c>
      <c r="L1512" s="98">
        <f t="shared" si="28194"/>
        <v>0</v>
      </c>
      <c r="M1512" s="48"/>
      <c r="N1512" s="48"/>
      <c r="O1512" s="48"/>
      <c r="P1512" s="48">
        <f>$J1512+$K1512+$L1512</f>
        <v>0</v>
      </c>
      <c r="Q1512" s="48">
        <f t="shared" si="28151"/>
        <v>0</v>
      </c>
      <c r="R1512" s="48">
        <f t="shared" si="28151"/>
        <v>0</v>
      </c>
      <c r="S1512" s="48">
        <f t="shared" si="28151"/>
        <v>0</v>
      </c>
      <c r="T1512" s="48">
        <f t="shared" si="28151"/>
        <v>0</v>
      </c>
      <c r="U1512" s="48">
        <f t="shared" si="28151"/>
        <v>0</v>
      </c>
      <c r="V1512" s="48">
        <f t="shared" si="28151"/>
        <v>0</v>
      </c>
      <c r="W1512" s="48">
        <f t="shared" si="28151"/>
        <v>0</v>
      </c>
      <c r="X1512" s="48">
        <f t="shared" si="28151"/>
        <v>0</v>
      </c>
      <c r="Y1512" s="48">
        <f t="shared" si="28151"/>
        <v>0</v>
      </c>
      <c r="Z1512" s="48">
        <f t="shared" si="28151"/>
        <v>0</v>
      </c>
      <c r="AA1512" s="48">
        <f t="shared" si="28151"/>
        <v>0</v>
      </c>
      <c r="AB1512" s="48">
        <f t="shared" si="28151"/>
        <v>0</v>
      </c>
      <c r="AC1512" s="48">
        <f t="shared" si="28151"/>
        <v>0</v>
      </c>
      <c r="AD1512" s="48">
        <f t="shared" si="28151"/>
        <v>0</v>
      </c>
      <c r="AE1512" s="48">
        <f t="shared" si="28151"/>
        <v>0</v>
      </c>
      <c r="AF1512" s="48">
        <f t="shared" si="28151"/>
        <v>0</v>
      </c>
      <c r="AG1512" s="48">
        <f t="shared" si="28151"/>
        <v>0</v>
      </c>
      <c r="AH1512" s="48">
        <f t="shared" si="28151"/>
        <v>0</v>
      </c>
      <c r="AI1512" s="48">
        <f t="shared" si="28151"/>
        <v>0</v>
      </c>
      <c r="AJ1512" s="48">
        <f t="shared" si="28151"/>
        <v>0</v>
      </c>
      <c r="AK1512" s="48">
        <f t="shared" si="28151"/>
        <v>0</v>
      </c>
      <c r="AL1512" s="48">
        <f t="shared" si="28151"/>
        <v>0</v>
      </c>
      <c r="AM1512" s="48">
        <f t="shared" si="28151"/>
        <v>0</v>
      </c>
      <c r="AN1512" s="48">
        <f t="shared" si="28151"/>
        <v>0</v>
      </c>
      <c r="AO1512" s="48">
        <f t="shared" si="28151"/>
        <v>0</v>
      </c>
      <c r="AP1512" s="48">
        <f t="shared" si="28151"/>
        <v>0</v>
      </c>
      <c r="AQ1512" s="48">
        <f t="shared" si="28151"/>
        <v>0</v>
      </c>
      <c r="AR1512" s="48">
        <f t="shared" si="28151"/>
        <v>0</v>
      </c>
      <c r="AS1512" s="48">
        <f t="shared" si="28151"/>
        <v>0</v>
      </c>
      <c r="AT1512" s="48">
        <f t="shared" si="28151"/>
        <v>0</v>
      </c>
      <c r="AU1512" s="48">
        <f t="shared" si="28151"/>
        <v>0</v>
      </c>
      <c r="AV1512" s="48">
        <f t="shared" si="28151"/>
        <v>0</v>
      </c>
      <c r="AW1512" s="48">
        <f t="shared" si="28151"/>
        <v>0</v>
      </c>
      <c r="AX1512" s="48">
        <f t="shared" si="28151"/>
        <v>0</v>
      </c>
      <c r="AY1512" s="48">
        <f t="shared" si="28151"/>
        <v>0</v>
      </c>
      <c r="AZ1512" s="48">
        <f t="shared" si="28151"/>
        <v>0</v>
      </c>
      <c r="BA1512" s="48">
        <f t="shared" si="28151"/>
        <v>0</v>
      </c>
      <c r="BB1512" s="48">
        <f t="shared" si="28151"/>
        <v>0</v>
      </c>
      <c r="BC1512" s="48"/>
      <c r="BE1512" t="s">
        <v>179</v>
      </c>
      <c r="BH1512">
        <f>BF1509*P1512</f>
        <v>0</v>
      </c>
      <c r="BI1512">
        <f t="shared" ref="BI1512" si="28235">BG1509*Q1512</f>
        <v>0</v>
      </c>
      <c r="BJ1512">
        <f t="shared" ref="BJ1512" si="28236">BH1509*R1512</f>
        <v>0</v>
      </c>
      <c r="BK1512">
        <f t="shared" ref="BK1512" si="28237">BI1509*S1512</f>
        <v>0</v>
      </c>
      <c r="BL1512">
        <f t="shared" ref="BL1512" si="28238">BJ1509*T1512</f>
        <v>0</v>
      </c>
      <c r="BM1512">
        <f t="shared" ref="BM1512" si="28239">BK1509*U1512</f>
        <v>0</v>
      </c>
      <c r="BN1512">
        <f t="shared" ref="BN1512" si="28240">BL1509*V1512</f>
        <v>0</v>
      </c>
      <c r="BO1512">
        <f t="shared" ref="BO1512" si="28241">BM1509*W1512</f>
        <v>0</v>
      </c>
      <c r="BP1512">
        <f t="shared" ref="BP1512" si="28242">BN1509*X1512</f>
        <v>0</v>
      </c>
      <c r="BQ1512">
        <f t="shared" ref="BQ1512" si="28243">BO1509*Y1512</f>
        <v>0</v>
      </c>
      <c r="BR1512">
        <f t="shared" ref="BR1512" si="28244">BP1509*Z1512</f>
        <v>0</v>
      </c>
      <c r="BS1512">
        <f t="shared" ref="BS1512" si="28245">BQ1509*AA1512</f>
        <v>0</v>
      </c>
      <c r="BT1512">
        <f t="shared" ref="BT1512" si="28246">BR1509*AB1512</f>
        <v>0</v>
      </c>
      <c r="BU1512">
        <f t="shared" ref="BU1512" si="28247">BS1509*AC1512</f>
        <v>0</v>
      </c>
      <c r="BV1512">
        <f t="shared" ref="BV1512" si="28248">BT1509*AD1512</f>
        <v>0</v>
      </c>
      <c r="BW1512">
        <f t="shared" ref="BW1512" si="28249">BU1509*AE1512</f>
        <v>0</v>
      </c>
      <c r="BX1512">
        <f t="shared" ref="BX1512" si="28250">BV1509*AF1512</f>
        <v>0</v>
      </c>
      <c r="BY1512">
        <f t="shared" ref="BY1512" si="28251">BW1509*AG1512</f>
        <v>0</v>
      </c>
      <c r="BZ1512">
        <f t="shared" ref="BZ1512" si="28252">BX1509*AH1512</f>
        <v>0</v>
      </c>
      <c r="CA1512">
        <f t="shared" ref="CA1512" si="28253">BY1509*AI1512</f>
        <v>0</v>
      </c>
      <c r="CB1512">
        <f t="shared" ref="CB1512" si="28254">BZ1509*AJ1512</f>
        <v>0</v>
      </c>
      <c r="CC1512">
        <f t="shared" ref="CC1512" si="28255">CA1509*AK1512</f>
        <v>0</v>
      </c>
      <c r="CD1512">
        <f t="shared" ref="CD1512" si="28256">CB1509*AL1512</f>
        <v>0</v>
      </c>
      <c r="CE1512">
        <f t="shared" ref="CE1512" si="28257">CC1509*AM1512</f>
        <v>0</v>
      </c>
      <c r="CF1512">
        <f t="shared" ref="CF1512" si="28258">CD1509*AN1512</f>
        <v>0</v>
      </c>
      <c r="CG1512">
        <f t="shared" ref="CG1512" si="28259">CE1509*AO1512</f>
        <v>0</v>
      </c>
      <c r="CH1512">
        <f t="shared" ref="CH1512" si="28260">CF1509*AP1512</f>
        <v>0</v>
      </c>
      <c r="CI1512">
        <f t="shared" ref="CI1512" si="28261">CG1509*AQ1512</f>
        <v>0</v>
      </c>
      <c r="CJ1512">
        <f t="shared" ref="CJ1512" si="28262">CH1509*AR1512</f>
        <v>0</v>
      </c>
      <c r="CK1512">
        <f t="shared" ref="CK1512" si="28263">CI1509*AS1512</f>
        <v>0</v>
      </c>
      <c r="CL1512">
        <f t="shared" ref="CL1512" si="28264">CJ1509*AT1512</f>
        <v>0</v>
      </c>
      <c r="CM1512">
        <f t="shared" ref="CM1512" si="28265">CK1509*AU1512</f>
        <v>0</v>
      </c>
      <c r="CN1512">
        <f t="shared" ref="CN1512" si="28266">CL1509*AV1512</f>
        <v>0</v>
      </c>
      <c r="CO1512">
        <f t="shared" ref="CO1512" si="28267">CM1509*AW1512</f>
        <v>0</v>
      </c>
      <c r="CP1512">
        <f t="shared" ref="CP1512" si="28268">CN1509*AX1512</f>
        <v>0</v>
      </c>
      <c r="CQ1512">
        <f t="shared" ref="CQ1512" si="28269">CO1509*AY1512</f>
        <v>0</v>
      </c>
      <c r="CR1512">
        <f t="shared" ref="CR1512" si="28270">CP1509*AZ1512</f>
        <v>0</v>
      </c>
      <c r="CS1512">
        <f t="shared" ref="CS1512" si="28271">CQ1509*BA1512</f>
        <v>0</v>
      </c>
      <c r="CT1512">
        <f t="shared" ref="CT1512" si="28272">CR1509*BB1512</f>
        <v>0</v>
      </c>
    </row>
    <row r="1513" spans="1:98" x14ac:dyDescent="0.3">
      <c r="F1513" s="91">
        <f t="shared" ref="F1513:H1513" si="28273">F1512</f>
        <v>60</v>
      </c>
      <c r="G1513" s="91">
        <f t="shared" si="28273"/>
        <v>60</v>
      </c>
      <c r="H1513" s="4">
        <f t="shared" si="28273"/>
        <v>1</v>
      </c>
      <c r="I1513">
        <v>15</v>
      </c>
      <c r="J1513" s="48">
        <f t="shared" si="28192"/>
        <v>0</v>
      </c>
      <c r="K1513" s="48">
        <f t="shared" si="28193"/>
        <v>0</v>
      </c>
      <c r="L1513" s="98">
        <f t="shared" si="28194"/>
        <v>0</v>
      </c>
      <c r="M1513" s="48"/>
      <c r="N1513" s="48"/>
      <c r="O1513" s="48"/>
      <c r="P1513" s="48"/>
      <c r="Q1513" s="48">
        <f>$J1513+$K1513+$L1513</f>
        <v>0</v>
      </c>
      <c r="R1513" s="48">
        <f t="shared" si="28151"/>
        <v>0</v>
      </c>
      <c r="S1513" s="48">
        <f t="shared" si="28151"/>
        <v>0</v>
      </c>
      <c r="T1513" s="48">
        <f t="shared" si="28151"/>
        <v>0</v>
      </c>
      <c r="U1513" s="48">
        <f t="shared" si="28151"/>
        <v>0</v>
      </c>
      <c r="V1513" s="48">
        <f t="shared" si="28151"/>
        <v>0</v>
      </c>
      <c r="W1513" s="48">
        <f t="shared" si="28151"/>
        <v>0</v>
      </c>
      <c r="X1513" s="48">
        <f t="shared" si="28151"/>
        <v>0</v>
      </c>
      <c r="Y1513" s="48">
        <f t="shared" si="28151"/>
        <v>0</v>
      </c>
      <c r="Z1513" s="48">
        <f t="shared" si="28151"/>
        <v>0</v>
      </c>
      <c r="AA1513" s="48">
        <f t="shared" si="28151"/>
        <v>0</v>
      </c>
      <c r="AB1513" s="48">
        <f t="shared" si="28151"/>
        <v>0</v>
      </c>
      <c r="AC1513" s="48">
        <f t="shared" si="28151"/>
        <v>0</v>
      </c>
      <c r="AD1513" s="48">
        <f t="shared" si="28151"/>
        <v>0</v>
      </c>
      <c r="AE1513" s="48">
        <f t="shared" si="28151"/>
        <v>0</v>
      </c>
      <c r="AF1513" s="48">
        <f t="shared" si="28151"/>
        <v>0</v>
      </c>
      <c r="AG1513" s="48">
        <f t="shared" si="28151"/>
        <v>0</v>
      </c>
      <c r="AH1513" s="48">
        <f t="shared" si="28151"/>
        <v>0</v>
      </c>
      <c r="AI1513" s="48">
        <f t="shared" si="28151"/>
        <v>0</v>
      </c>
      <c r="AJ1513" s="48">
        <f t="shared" si="28151"/>
        <v>0</v>
      </c>
      <c r="AK1513" s="48">
        <f t="shared" si="28151"/>
        <v>0</v>
      </c>
      <c r="AL1513" s="48">
        <f t="shared" si="28151"/>
        <v>0</v>
      </c>
      <c r="AM1513" s="48">
        <f t="shared" si="28151"/>
        <v>0</v>
      </c>
      <c r="AN1513" s="48">
        <f t="shared" si="28151"/>
        <v>0</v>
      </c>
      <c r="AO1513" s="48">
        <f t="shared" si="28151"/>
        <v>0</v>
      </c>
      <c r="AP1513" s="48">
        <f t="shared" si="28151"/>
        <v>0</v>
      </c>
      <c r="AQ1513" s="48">
        <f t="shared" si="28151"/>
        <v>0</v>
      </c>
      <c r="AR1513" s="48">
        <f t="shared" si="28151"/>
        <v>0</v>
      </c>
      <c r="AS1513" s="48">
        <f t="shared" si="28151"/>
        <v>0</v>
      </c>
      <c r="AT1513" s="48">
        <f t="shared" si="28151"/>
        <v>0</v>
      </c>
      <c r="AU1513" s="48">
        <f t="shared" si="28151"/>
        <v>0</v>
      </c>
      <c r="AV1513" s="48">
        <f t="shared" si="28151"/>
        <v>0</v>
      </c>
      <c r="AW1513" s="48">
        <f t="shared" si="28151"/>
        <v>0</v>
      </c>
      <c r="AX1513" s="48">
        <f t="shared" si="28151"/>
        <v>0</v>
      </c>
      <c r="AY1513" s="48">
        <f t="shared" si="28151"/>
        <v>0</v>
      </c>
      <c r="AZ1513" s="48">
        <f t="shared" si="28151"/>
        <v>0</v>
      </c>
      <c r="BA1513" s="48">
        <f t="shared" si="28151"/>
        <v>0</v>
      </c>
      <c r="BB1513" s="48">
        <f t="shared" si="28151"/>
        <v>0</v>
      </c>
      <c r="BC1513" s="48"/>
      <c r="BE1513" t="s">
        <v>180</v>
      </c>
      <c r="BI1513">
        <f>BF1509*Q1513</f>
        <v>0</v>
      </c>
      <c r="BJ1513">
        <f t="shared" ref="BJ1513" si="28274">BG1509*R1513</f>
        <v>0</v>
      </c>
      <c r="BK1513">
        <f t="shared" ref="BK1513" si="28275">BH1509*S1513</f>
        <v>0</v>
      </c>
      <c r="BL1513">
        <f t="shared" ref="BL1513" si="28276">BI1509*T1513</f>
        <v>0</v>
      </c>
      <c r="BM1513">
        <f t="shared" ref="BM1513" si="28277">BJ1509*U1513</f>
        <v>0</v>
      </c>
      <c r="BN1513">
        <f t="shared" ref="BN1513" si="28278">BK1509*V1513</f>
        <v>0</v>
      </c>
      <c r="BO1513">
        <f t="shared" ref="BO1513" si="28279">BL1509*W1513</f>
        <v>0</v>
      </c>
      <c r="BP1513">
        <f t="shared" ref="BP1513" si="28280">BM1509*X1513</f>
        <v>0</v>
      </c>
      <c r="BQ1513">
        <f t="shared" ref="BQ1513" si="28281">BN1509*Y1513</f>
        <v>0</v>
      </c>
      <c r="BR1513">
        <f t="shared" ref="BR1513" si="28282">BO1509*Z1513</f>
        <v>0</v>
      </c>
      <c r="BS1513">
        <f t="shared" ref="BS1513" si="28283">BP1509*AA1513</f>
        <v>0</v>
      </c>
      <c r="BT1513">
        <f t="shared" ref="BT1513" si="28284">BQ1509*AB1513</f>
        <v>0</v>
      </c>
      <c r="BU1513">
        <f t="shared" ref="BU1513" si="28285">BR1509*AC1513</f>
        <v>0</v>
      </c>
      <c r="BV1513">
        <f t="shared" ref="BV1513" si="28286">BS1509*AD1513</f>
        <v>0</v>
      </c>
      <c r="BW1513">
        <f t="shared" ref="BW1513" si="28287">BT1509*AE1513</f>
        <v>0</v>
      </c>
      <c r="BX1513">
        <f t="shared" ref="BX1513" si="28288">BU1509*AF1513</f>
        <v>0</v>
      </c>
      <c r="BY1513">
        <f t="shared" ref="BY1513" si="28289">BV1509*AG1513</f>
        <v>0</v>
      </c>
      <c r="BZ1513">
        <f t="shared" ref="BZ1513" si="28290">BW1509*AH1513</f>
        <v>0</v>
      </c>
      <c r="CA1513">
        <f t="shared" ref="CA1513" si="28291">BX1509*AI1513</f>
        <v>0</v>
      </c>
      <c r="CB1513">
        <f t="shared" ref="CB1513" si="28292">BY1509*AJ1513</f>
        <v>0</v>
      </c>
      <c r="CC1513">
        <f t="shared" ref="CC1513" si="28293">BZ1509*AK1513</f>
        <v>0</v>
      </c>
      <c r="CD1513">
        <f t="shared" ref="CD1513" si="28294">CA1509*AL1513</f>
        <v>0</v>
      </c>
      <c r="CE1513">
        <f t="shared" ref="CE1513" si="28295">CB1509*AM1513</f>
        <v>0</v>
      </c>
      <c r="CF1513">
        <f t="shared" ref="CF1513" si="28296">CC1509*AN1513</f>
        <v>0</v>
      </c>
      <c r="CG1513">
        <f t="shared" ref="CG1513" si="28297">CD1509*AO1513</f>
        <v>0</v>
      </c>
      <c r="CH1513">
        <f t="shared" ref="CH1513" si="28298">CE1509*AP1513</f>
        <v>0</v>
      </c>
      <c r="CI1513">
        <f t="shared" ref="CI1513" si="28299">CF1509*AQ1513</f>
        <v>0</v>
      </c>
      <c r="CJ1513">
        <f t="shared" ref="CJ1513" si="28300">CG1509*AR1513</f>
        <v>0</v>
      </c>
      <c r="CK1513">
        <f t="shared" ref="CK1513" si="28301">CH1509*AS1513</f>
        <v>0</v>
      </c>
      <c r="CL1513">
        <f t="shared" ref="CL1513" si="28302">CI1509*AT1513</f>
        <v>0</v>
      </c>
      <c r="CM1513">
        <f t="shared" ref="CM1513" si="28303">CJ1509*AU1513</f>
        <v>0</v>
      </c>
      <c r="CN1513">
        <f t="shared" ref="CN1513" si="28304">CK1509*AV1513</f>
        <v>0</v>
      </c>
      <c r="CO1513">
        <f t="shared" ref="CO1513" si="28305">CL1509*AW1513</f>
        <v>0</v>
      </c>
      <c r="CP1513">
        <f t="shared" ref="CP1513" si="28306">CM1509*AX1513</f>
        <v>0</v>
      </c>
      <c r="CQ1513">
        <f t="shared" ref="CQ1513" si="28307">CN1509*AY1513</f>
        <v>0</v>
      </c>
      <c r="CR1513">
        <f t="shared" ref="CR1513" si="28308">CO1509*AZ1513</f>
        <v>0</v>
      </c>
      <c r="CS1513">
        <f t="shared" ref="CS1513" si="28309">CP1509*BA1513</f>
        <v>0</v>
      </c>
      <c r="CT1513">
        <f t="shared" ref="CT1513" si="28310">CQ1509*BB1513</f>
        <v>0</v>
      </c>
    </row>
    <row r="1514" spans="1:98" x14ac:dyDescent="0.3">
      <c r="F1514" s="91">
        <f t="shared" ref="F1514:H1514" si="28311">F1513</f>
        <v>60</v>
      </c>
      <c r="G1514" s="91">
        <f t="shared" si="28311"/>
        <v>60</v>
      </c>
      <c r="H1514" s="4">
        <f t="shared" si="28311"/>
        <v>1</v>
      </c>
      <c r="I1514">
        <v>20</v>
      </c>
      <c r="J1514" s="48">
        <f t="shared" si="28192"/>
        <v>0</v>
      </c>
      <c r="K1514" s="48">
        <f t="shared" si="28193"/>
        <v>0</v>
      </c>
      <c r="L1514" s="98">
        <f t="shared" si="28194"/>
        <v>0</v>
      </c>
      <c r="M1514" s="48"/>
      <c r="N1514" s="48"/>
      <c r="O1514" s="48"/>
      <c r="P1514" s="48"/>
      <c r="Q1514" s="48"/>
      <c r="R1514" s="48">
        <f>$J1514+$K1514+$L1514</f>
        <v>0</v>
      </c>
      <c r="S1514" s="48">
        <f t="shared" si="28151"/>
        <v>0</v>
      </c>
      <c r="T1514" s="48">
        <f t="shared" si="28151"/>
        <v>0</v>
      </c>
      <c r="U1514" s="48">
        <f t="shared" si="28151"/>
        <v>0</v>
      </c>
      <c r="V1514" s="48">
        <f t="shared" si="28151"/>
        <v>0</v>
      </c>
      <c r="W1514" s="48">
        <f t="shared" si="28151"/>
        <v>0</v>
      </c>
      <c r="X1514" s="48">
        <f t="shared" si="28151"/>
        <v>0</v>
      </c>
      <c r="Y1514" s="48">
        <f t="shared" si="28151"/>
        <v>0</v>
      </c>
      <c r="Z1514" s="48">
        <f t="shared" si="28151"/>
        <v>0</v>
      </c>
      <c r="AA1514" s="48">
        <f t="shared" si="28151"/>
        <v>0</v>
      </c>
      <c r="AB1514" s="48">
        <f t="shared" si="28151"/>
        <v>0</v>
      </c>
      <c r="AC1514" s="48">
        <f t="shared" si="28151"/>
        <v>0</v>
      </c>
      <c r="AD1514" s="48">
        <f t="shared" si="28151"/>
        <v>0</v>
      </c>
      <c r="AE1514" s="48">
        <f t="shared" si="28151"/>
        <v>0</v>
      </c>
      <c r="AF1514" s="48">
        <f t="shared" si="28151"/>
        <v>0</v>
      </c>
      <c r="AG1514" s="48">
        <f t="shared" si="28151"/>
        <v>0</v>
      </c>
      <c r="AH1514" s="48">
        <f t="shared" si="28151"/>
        <v>0</v>
      </c>
      <c r="AI1514" s="48">
        <f t="shared" si="28151"/>
        <v>0</v>
      </c>
      <c r="AJ1514" s="48">
        <f t="shared" si="28151"/>
        <v>0</v>
      </c>
      <c r="AK1514" s="48">
        <f t="shared" si="28151"/>
        <v>0</v>
      </c>
      <c r="AL1514" s="48">
        <f t="shared" si="28151"/>
        <v>0</v>
      </c>
      <c r="AM1514" s="48">
        <f t="shared" si="28151"/>
        <v>0</v>
      </c>
      <c r="AN1514" s="48">
        <f t="shared" si="28151"/>
        <v>0</v>
      </c>
      <c r="AO1514" s="48">
        <f t="shared" si="28151"/>
        <v>0</v>
      </c>
      <c r="AP1514" s="48">
        <f t="shared" si="28151"/>
        <v>0</v>
      </c>
      <c r="AQ1514" s="48">
        <f t="shared" si="28151"/>
        <v>0</v>
      </c>
      <c r="AR1514" s="48">
        <f t="shared" si="28151"/>
        <v>0</v>
      </c>
      <c r="AS1514" s="48">
        <f t="shared" si="28151"/>
        <v>0</v>
      </c>
      <c r="AT1514" s="48">
        <f t="shared" si="28151"/>
        <v>0</v>
      </c>
      <c r="AU1514" s="48">
        <f t="shared" si="28151"/>
        <v>0</v>
      </c>
      <c r="AV1514" s="48">
        <f t="shared" si="28151"/>
        <v>0</v>
      </c>
      <c r="AW1514" s="48">
        <f t="shared" si="28151"/>
        <v>0</v>
      </c>
      <c r="AX1514" s="48">
        <f t="shared" si="28151"/>
        <v>0</v>
      </c>
      <c r="AY1514" s="48">
        <f t="shared" si="28151"/>
        <v>0</v>
      </c>
      <c r="AZ1514" s="48">
        <f t="shared" si="28151"/>
        <v>0</v>
      </c>
      <c r="BA1514" s="48">
        <f t="shared" si="28151"/>
        <v>0</v>
      </c>
      <c r="BB1514" s="48">
        <f t="shared" si="28151"/>
        <v>0</v>
      </c>
      <c r="BC1514" s="48"/>
      <c r="BE1514" t="s">
        <v>181</v>
      </c>
      <c r="BJ1514">
        <f>BF1509*R1514</f>
        <v>0</v>
      </c>
      <c r="BK1514">
        <f t="shared" ref="BK1514" si="28312">BG1509*S1514</f>
        <v>0</v>
      </c>
      <c r="BL1514">
        <f t="shared" ref="BL1514" si="28313">BH1509*T1514</f>
        <v>0</v>
      </c>
      <c r="BM1514">
        <f t="shared" ref="BM1514" si="28314">BI1509*U1514</f>
        <v>0</v>
      </c>
      <c r="BN1514">
        <f t="shared" ref="BN1514" si="28315">BJ1509*V1514</f>
        <v>0</v>
      </c>
      <c r="BO1514">
        <f t="shared" ref="BO1514" si="28316">BK1509*W1514</f>
        <v>0</v>
      </c>
      <c r="BP1514">
        <f t="shared" ref="BP1514" si="28317">BL1509*X1514</f>
        <v>0</v>
      </c>
      <c r="BQ1514">
        <f t="shared" ref="BQ1514" si="28318">BM1509*Y1514</f>
        <v>0</v>
      </c>
      <c r="BR1514">
        <f t="shared" ref="BR1514" si="28319">BN1509*Z1514</f>
        <v>0</v>
      </c>
      <c r="BS1514">
        <f t="shared" ref="BS1514" si="28320">BO1509*AA1514</f>
        <v>0</v>
      </c>
      <c r="BT1514">
        <f t="shared" ref="BT1514" si="28321">BP1509*AB1514</f>
        <v>0</v>
      </c>
      <c r="BU1514">
        <f t="shared" ref="BU1514" si="28322">BQ1509*AC1514</f>
        <v>0</v>
      </c>
      <c r="BV1514">
        <f t="shared" ref="BV1514" si="28323">BR1509*AD1514</f>
        <v>0</v>
      </c>
      <c r="BW1514">
        <f t="shared" ref="BW1514" si="28324">BS1509*AE1514</f>
        <v>0</v>
      </c>
      <c r="BX1514">
        <f t="shared" ref="BX1514" si="28325">BT1509*AF1514</f>
        <v>0</v>
      </c>
      <c r="BY1514">
        <f t="shared" ref="BY1514" si="28326">BU1509*AG1514</f>
        <v>0</v>
      </c>
      <c r="BZ1514">
        <f t="shared" ref="BZ1514" si="28327">BV1509*AH1514</f>
        <v>0</v>
      </c>
      <c r="CA1514">
        <f t="shared" ref="CA1514" si="28328">BW1509*AI1514</f>
        <v>0</v>
      </c>
      <c r="CB1514">
        <f t="shared" ref="CB1514" si="28329">BX1509*AJ1514</f>
        <v>0</v>
      </c>
      <c r="CC1514">
        <f t="shared" ref="CC1514" si="28330">BY1509*AK1514</f>
        <v>0</v>
      </c>
      <c r="CD1514">
        <f t="shared" ref="CD1514" si="28331">BZ1509*AL1514</f>
        <v>0</v>
      </c>
      <c r="CE1514">
        <f t="shared" ref="CE1514" si="28332">CA1509*AM1514</f>
        <v>0</v>
      </c>
      <c r="CF1514">
        <f t="shared" ref="CF1514" si="28333">CB1509*AN1514</f>
        <v>0</v>
      </c>
      <c r="CG1514">
        <f t="shared" ref="CG1514" si="28334">CC1509*AO1514</f>
        <v>0</v>
      </c>
      <c r="CH1514">
        <f t="shared" ref="CH1514" si="28335">CD1509*AP1514</f>
        <v>0</v>
      </c>
      <c r="CI1514">
        <f t="shared" ref="CI1514" si="28336">CE1509*AQ1514</f>
        <v>0</v>
      </c>
      <c r="CJ1514">
        <f t="shared" ref="CJ1514" si="28337">CF1509*AR1514</f>
        <v>0</v>
      </c>
      <c r="CK1514">
        <f t="shared" ref="CK1514" si="28338">CG1509*AS1514</f>
        <v>0</v>
      </c>
      <c r="CL1514">
        <f t="shared" ref="CL1514" si="28339">CH1509*AT1514</f>
        <v>0</v>
      </c>
      <c r="CM1514">
        <f t="shared" ref="CM1514" si="28340">CI1509*AU1514</f>
        <v>0</v>
      </c>
      <c r="CN1514">
        <f t="shared" ref="CN1514" si="28341">CJ1509*AV1514</f>
        <v>0</v>
      </c>
      <c r="CO1514">
        <f t="shared" ref="CO1514" si="28342">CK1509*AW1514</f>
        <v>0</v>
      </c>
      <c r="CP1514">
        <f t="shared" ref="CP1514" si="28343">CL1509*AX1514</f>
        <v>0</v>
      </c>
      <c r="CQ1514">
        <f t="shared" ref="CQ1514" si="28344">CM1509*AY1514</f>
        <v>0</v>
      </c>
      <c r="CR1514">
        <f t="shared" ref="CR1514" si="28345">CN1509*AZ1514</f>
        <v>0</v>
      </c>
      <c r="CS1514">
        <f t="shared" ref="CS1514" si="28346">CO1509*BA1514</f>
        <v>0</v>
      </c>
      <c r="CT1514">
        <f t="shared" ref="CT1514" si="28347">CP1509*BB1514</f>
        <v>0</v>
      </c>
    </row>
    <row r="1515" spans="1:98" x14ac:dyDescent="0.3">
      <c r="F1515" s="91">
        <f t="shared" ref="F1515:H1515" si="28348">F1514</f>
        <v>60</v>
      </c>
      <c r="G1515" s="91">
        <f t="shared" si="28348"/>
        <v>60</v>
      </c>
      <c r="H1515" s="4">
        <f t="shared" si="28348"/>
        <v>1</v>
      </c>
      <c r="I1515">
        <v>25</v>
      </c>
      <c r="J1515" s="48">
        <f t="shared" si="28192"/>
        <v>0</v>
      </c>
      <c r="K1515" s="48">
        <f t="shared" si="28193"/>
        <v>0</v>
      </c>
      <c r="L1515" s="98">
        <f t="shared" si="28194"/>
        <v>0</v>
      </c>
      <c r="M1515" s="48"/>
      <c r="N1515" s="48"/>
      <c r="O1515" s="48"/>
      <c r="P1515" s="48"/>
      <c r="Q1515" s="48"/>
      <c r="R1515" s="48"/>
      <c r="S1515" s="48">
        <f>$J1515+$K1515+$L1515</f>
        <v>0</v>
      </c>
      <c r="T1515" s="48">
        <f t="shared" si="28151"/>
        <v>0</v>
      </c>
      <c r="U1515" s="48">
        <f t="shared" si="28151"/>
        <v>0</v>
      </c>
      <c r="V1515" s="48">
        <f t="shared" si="28151"/>
        <v>0</v>
      </c>
      <c r="W1515" s="48">
        <f t="shared" si="28151"/>
        <v>0</v>
      </c>
      <c r="X1515" s="48">
        <f t="shared" si="28151"/>
        <v>0</v>
      </c>
      <c r="Y1515" s="48">
        <f t="shared" si="28151"/>
        <v>0</v>
      </c>
      <c r="Z1515" s="48">
        <f t="shared" si="28151"/>
        <v>0</v>
      </c>
      <c r="AA1515" s="48">
        <f t="shared" si="28151"/>
        <v>0</v>
      </c>
      <c r="AB1515" s="48">
        <f t="shared" si="28151"/>
        <v>0</v>
      </c>
      <c r="AC1515" s="48">
        <f t="shared" si="28151"/>
        <v>0</v>
      </c>
      <c r="AD1515" s="48">
        <f t="shared" si="28151"/>
        <v>0</v>
      </c>
      <c r="AE1515" s="48">
        <f t="shared" si="28151"/>
        <v>0</v>
      </c>
      <c r="AF1515" s="48">
        <f t="shared" si="28151"/>
        <v>0</v>
      </c>
      <c r="AG1515" s="48">
        <f t="shared" si="28151"/>
        <v>0</v>
      </c>
      <c r="AH1515" s="48">
        <f t="shared" si="28151"/>
        <v>0</v>
      </c>
      <c r="AI1515" s="48">
        <f t="shared" si="28151"/>
        <v>0</v>
      </c>
      <c r="AJ1515" s="48">
        <f t="shared" si="28151"/>
        <v>0</v>
      </c>
      <c r="AK1515" s="48">
        <f t="shared" si="28151"/>
        <v>0</v>
      </c>
      <c r="AL1515" s="48">
        <f t="shared" si="28151"/>
        <v>0</v>
      </c>
      <c r="AM1515" s="48">
        <f t="shared" si="28151"/>
        <v>0</v>
      </c>
      <c r="AN1515" s="48">
        <f t="shared" si="28151"/>
        <v>0</v>
      </c>
      <c r="AO1515" s="48">
        <f t="shared" si="28151"/>
        <v>0</v>
      </c>
      <c r="AP1515" s="48">
        <f t="shared" si="28151"/>
        <v>0</v>
      </c>
      <c r="AQ1515" s="48">
        <f t="shared" si="28151"/>
        <v>0</v>
      </c>
      <c r="AR1515" s="48">
        <f t="shared" si="28151"/>
        <v>0</v>
      </c>
      <c r="AS1515" s="48">
        <f t="shared" si="28151"/>
        <v>0</v>
      </c>
      <c r="AT1515" s="48">
        <f t="shared" si="28151"/>
        <v>0</v>
      </c>
      <c r="AU1515" s="48">
        <f t="shared" si="28151"/>
        <v>0</v>
      </c>
      <c r="AV1515" s="48">
        <f t="shared" si="28151"/>
        <v>0</v>
      </c>
      <c r="AW1515" s="48">
        <f t="shared" si="28151"/>
        <v>0</v>
      </c>
      <c r="AX1515" s="48">
        <f t="shared" si="28151"/>
        <v>0</v>
      </c>
      <c r="AY1515" s="48">
        <f t="shared" si="28151"/>
        <v>0</v>
      </c>
      <c r="AZ1515" s="48">
        <f t="shared" si="28151"/>
        <v>0</v>
      </c>
      <c r="BA1515" s="48">
        <f t="shared" si="28151"/>
        <v>0</v>
      </c>
      <c r="BB1515" s="48">
        <f t="shared" si="28151"/>
        <v>0</v>
      </c>
      <c r="BC1515" s="48"/>
      <c r="BE1515" t="s">
        <v>182</v>
      </c>
      <c r="BK1515">
        <f>BF1509*S1515</f>
        <v>0</v>
      </c>
      <c r="BL1515">
        <f t="shared" ref="BL1515" si="28349">BG1509*T1515</f>
        <v>0</v>
      </c>
      <c r="BM1515">
        <f t="shared" ref="BM1515" si="28350">BH1509*U1515</f>
        <v>0</v>
      </c>
      <c r="BN1515">
        <f t="shared" ref="BN1515" si="28351">BI1509*V1515</f>
        <v>0</v>
      </c>
      <c r="BO1515">
        <f t="shared" ref="BO1515" si="28352">BJ1509*W1515</f>
        <v>0</v>
      </c>
      <c r="BP1515">
        <f t="shared" ref="BP1515" si="28353">BK1509*X1515</f>
        <v>0</v>
      </c>
      <c r="BQ1515">
        <f t="shared" ref="BQ1515" si="28354">BL1509*Y1515</f>
        <v>0</v>
      </c>
      <c r="BR1515">
        <f t="shared" ref="BR1515" si="28355">BM1509*Z1515</f>
        <v>0</v>
      </c>
      <c r="BS1515">
        <f t="shared" ref="BS1515" si="28356">BN1509*AA1515</f>
        <v>0</v>
      </c>
      <c r="BT1515">
        <f t="shared" ref="BT1515" si="28357">BO1509*AB1515</f>
        <v>0</v>
      </c>
      <c r="BU1515">
        <f t="shared" ref="BU1515" si="28358">BP1509*AC1515</f>
        <v>0</v>
      </c>
      <c r="BV1515">
        <f t="shared" ref="BV1515" si="28359">BQ1509*AD1515</f>
        <v>0</v>
      </c>
      <c r="BW1515">
        <f t="shared" ref="BW1515" si="28360">BR1509*AE1515</f>
        <v>0</v>
      </c>
      <c r="BX1515">
        <f t="shared" ref="BX1515" si="28361">BS1509*AF1515</f>
        <v>0</v>
      </c>
      <c r="BY1515">
        <f t="shared" ref="BY1515" si="28362">BT1509*AG1515</f>
        <v>0</v>
      </c>
      <c r="BZ1515">
        <f t="shared" ref="BZ1515" si="28363">BU1509*AH1515</f>
        <v>0</v>
      </c>
      <c r="CA1515">
        <f t="shared" ref="CA1515" si="28364">BV1509*AI1515</f>
        <v>0</v>
      </c>
      <c r="CB1515">
        <f t="shared" ref="CB1515" si="28365">BW1509*AJ1515</f>
        <v>0</v>
      </c>
      <c r="CC1515">
        <f t="shared" ref="CC1515" si="28366">BX1509*AK1515</f>
        <v>0</v>
      </c>
      <c r="CD1515">
        <f t="shared" ref="CD1515" si="28367">BY1509*AL1515</f>
        <v>0</v>
      </c>
      <c r="CE1515">
        <f t="shared" ref="CE1515" si="28368">BZ1509*AM1515</f>
        <v>0</v>
      </c>
      <c r="CF1515">
        <f t="shared" ref="CF1515" si="28369">CA1509*AN1515</f>
        <v>0</v>
      </c>
      <c r="CG1515">
        <f t="shared" ref="CG1515" si="28370">CB1509*AO1515</f>
        <v>0</v>
      </c>
      <c r="CH1515">
        <f t="shared" ref="CH1515" si="28371">CC1509*AP1515</f>
        <v>0</v>
      </c>
      <c r="CI1515">
        <f t="shared" ref="CI1515" si="28372">CD1509*AQ1515</f>
        <v>0</v>
      </c>
      <c r="CJ1515">
        <f t="shared" ref="CJ1515" si="28373">CE1509*AR1515</f>
        <v>0</v>
      </c>
      <c r="CK1515">
        <f t="shared" ref="CK1515" si="28374">CF1509*AS1515</f>
        <v>0</v>
      </c>
      <c r="CL1515">
        <f t="shared" ref="CL1515" si="28375">CG1509*AT1515</f>
        <v>0</v>
      </c>
      <c r="CM1515">
        <f t="shared" ref="CM1515" si="28376">CH1509*AU1515</f>
        <v>0</v>
      </c>
      <c r="CN1515">
        <f t="shared" ref="CN1515" si="28377">CI1509*AV1515</f>
        <v>0</v>
      </c>
      <c r="CO1515">
        <f t="shared" ref="CO1515" si="28378">CJ1509*AW1515</f>
        <v>0</v>
      </c>
      <c r="CP1515">
        <f t="shared" ref="CP1515" si="28379">CK1509*AX1515</f>
        <v>0</v>
      </c>
      <c r="CQ1515">
        <f t="shared" ref="CQ1515" si="28380">CL1509*AY1515</f>
        <v>0</v>
      </c>
      <c r="CR1515">
        <f t="shared" ref="CR1515" si="28381">CM1509*AZ1515</f>
        <v>0</v>
      </c>
      <c r="CS1515">
        <f t="shared" ref="CS1515" si="28382">CN1509*BA1515</f>
        <v>0</v>
      </c>
      <c r="CT1515">
        <f t="shared" ref="CT1515" si="28383">CO1509*BB1515</f>
        <v>0</v>
      </c>
    </row>
    <row r="1516" spans="1:98" x14ac:dyDescent="0.3">
      <c r="F1516" s="91">
        <f t="shared" ref="F1516:H1516" si="28384">F1515</f>
        <v>60</v>
      </c>
      <c r="G1516" s="91">
        <f t="shared" si="28384"/>
        <v>60</v>
      </c>
      <c r="H1516" s="4">
        <f t="shared" si="28384"/>
        <v>1</v>
      </c>
      <c r="I1516">
        <v>30</v>
      </c>
      <c r="J1516" s="48">
        <f t="shared" si="28192"/>
        <v>0</v>
      </c>
      <c r="K1516" s="48">
        <f t="shared" si="28193"/>
        <v>0</v>
      </c>
      <c r="L1516" s="98">
        <f t="shared" si="28194"/>
        <v>0</v>
      </c>
      <c r="M1516" s="48"/>
      <c r="N1516" s="48"/>
      <c r="O1516" s="48"/>
      <c r="P1516" s="48"/>
      <c r="Q1516" s="48"/>
      <c r="R1516" s="48"/>
      <c r="S1516" s="48"/>
      <c r="T1516" s="48">
        <f>$J1516+$K1516+$L1516</f>
        <v>0</v>
      </c>
      <c r="U1516" s="48">
        <f t="shared" si="28151"/>
        <v>0</v>
      </c>
      <c r="V1516" s="48">
        <f t="shared" si="28151"/>
        <v>0</v>
      </c>
      <c r="W1516" s="48">
        <f t="shared" si="28151"/>
        <v>0</v>
      </c>
      <c r="X1516" s="48">
        <f t="shared" si="28151"/>
        <v>0</v>
      </c>
      <c r="Y1516" s="48">
        <f t="shared" si="28151"/>
        <v>0</v>
      </c>
      <c r="Z1516" s="48">
        <f t="shared" si="28151"/>
        <v>0</v>
      </c>
      <c r="AA1516" s="48">
        <f t="shared" si="28151"/>
        <v>0</v>
      </c>
      <c r="AB1516" s="48">
        <f t="shared" si="28151"/>
        <v>0</v>
      </c>
      <c r="AC1516" s="48">
        <f t="shared" si="28151"/>
        <v>0</v>
      </c>
      <c r="AD1516" s="48">
        <f t="shared" si="28151"/>
        <v>0</v>
      </c>
      <c r="AE1516" s="48">
        <f t="shared" si="28151"/>
        <v>0</v>
      </c>
      <c r="AF1516" s="48">
        <f t="shared" si="28151"/>
        <v>0</v>
      </c>
      <c r="AG1516" s="48">
        <f t="shared" si="28151"/>
        <v>0</v>
      </c>
      <c r="AH1516" s="48">
        <f t="shared" si="28151"/>
        <v>0</v>
      </c>
      <c r="AI1516" s="48">
        <f t="shared" si="28151"/>
        <v>0</v>
      </c>
      <c r="AJ1516" s="48">
        <f t="shared" si="28151"/>
        <v>0</v>
      </c>
      <c r="AK1516" s="48">
        <f t="shared" si="28151"/>
        <v>0</v>
      </c>
      <c r="AL1516" s="48">
        <f t="shared" si="28151"/>
        <v>0</v>
      </c>
      <c r="AM1516" s="48">
        <f t="shared" si="28151"/>
        <v>0</v>
      </c>
      <c r="AN1516" s="48">
        <f t="shared" si="28151"/>
        <v>0</v>
      </c>
      <c r="AO1516" s="48">
        <f t="shared" si="28151"/>
        <v>0</v>
      </c>
      <c r="AP1516" s="48">
        <f t="shared" si="28151"/>
        <v>0</v>
      </c>
      <c r="AQ1516" s="48">
        <f t="shared" si="28151"/>
        <v>0</v>
      </c>
      <c r="AR1516" s="48">
        <f t="shared" si="28151"/>
        <v>0</v>
      </c>
      <c r="AS1516" s="48">
        <f t="shared" si="28151"/>
        <v>0</v>
      </c>
      <c r="AT1516" s="48">
        <f t="shared" si="28151"/>
        <v>0</v>
      </c>
      <c r="AU1516" s="48">
        <f t="shared" si="28151"/>
        <v>0</v>
      </c>
      <c r="AV1516" s="48">
        <f t="shared" si="28151"/>
        <v>0</v>
      </c>
      <c r="AW1516" s="48">
        <f t="shared" si="28151"/>
        <v>0</v>
      </c>
      <c r="AX1516" s="48">
        <f t="shared" si="28151"/>
        <v>0</v>
      </c>
      <c r="AY1516" s="48">
        <f t="shared" ref="AY1516:BB1531" si="28385">$J1516+$K1516+$L1516</f>
        <v>0</v>
      </c>
      <c r="AZ1516" s="48">
        <f t="shared" si="28385"/>
        <v>0</v>
      </c>
      <c r="BA1516" s="48">
        <f t="shared" si="28385"/>
        <v>0</v>
      </c>
      <c r="BB1516" s="48">
        <f t="shared" si="28385"/>
        <v>0</v>
      </c>
      <c r="BC1516" s="48"/>
      <c r="BE1516" t="s">
        <v>183</v>
      </c>
      <c r="BL1516">
        <f>BF1509*T1516</f>
        <v>0</v>
      </c>
      <c r="BM1516">
        <f t="shared" ref="BM1516" si="28386">BG1509*U1516</f>
        <v>0</v>
      </c>
      <c r="BN1516">
        <f t="shared" ref="BN1516" si="28387">BH1509*V1516</f>
        <v>0</v>
      </c>
      <c r="BO1516">
        <f t="shared" ref="BO1516" si="28388">BI1509*W1516</f>
        <v>0</v>
      </c>
      <c r="BP1516">
        <f t="shared" ref="BP1516" si="28389">BJ1509*X1516</f>
        <v>0</v>
      </c>
      <c r="BQ1516">
        <f t="shared" ref="BQ1516" si="28390">BK1509*Y1516</f>
        <v>0</v>
      </c>
      <c r="BR1516">
        <f t="shared" ref="BR1516" si="28391">BL1509*Z1516</f>
        <v>0</v>
      </c>
      <c r="BS1516">
        <f t="shared" ref="BS1516" si="28392">BM1509*AA1516</f>
        <v>0</v>
      </c>
      <c r="BT1516">
        <f t="shared" ref="BT1516" si="28393">BN1509*AB1516</f>
        <v>0</v>
      </c>
      <c r="BU1516">
        <f t="shared" ref="BU1516" si="28394">BO1509*AC1516</f>
        <v>0</v>
      </c>
      <c r="BV1516">
        <f t="shared" ref="BV1516" si="28395">BP1509*AD1516</f>
        <v>0</v>
      </c>
      <c r="BW1516">
        <f t="shared" ref="BW1516" si="28396">BQ1509*AE1516</f>
        <v>0</v>
      </c>
      <c r="BX1516">
        <f t="shared" ref="BX1516" si="28397">BR1509*AF1516</f>
        <v>0</v>
      </c>
      <c r="BY1516">
        <f t="shared" ref="BY1516" si="28398">BS1509*AG1516</f>
        <v>0</v>
      </c>
      <c r="BZ1516">
        <f t="shared" ref="BZ1516" si="28399">BT1509*AH1516</f>
        <v>0</v>
      </c>
      <c r="CA1516">
        <f t="shared" ref="CA1516" si="28400">BU1509*AI1516</f>
        <v>0</v>
      </c>
      <c r="CB1516">
        <f t="shared" ref="CB1516" si="28401">BV1509*AJ1516</f>
        <v>0</v>
      </c>
      <c r="CC1516">
        <f t="shared" ref="CC1516" si="28402">BW1509*AK1516</f>
        <v>0</v>
      </c>
      <c r="CD1516">
        <f t="shared" ref="CD1516" si="28403">BX1509*AL1516</f>
        <v>0</v>
      </c>
      <c r="CE1516">
        <f t="shared" ref="CE1516" si="28404">BY1509*AM1516</f>
        <v>0</v>
      </c>
      <c r="CF1516">
        <f t="shared" ref="CF1516" si="28405">BZ1509*AN1516</f>
        <v>0</v>
      </c>
      <c r="CG1516">
        <f t="shared" ref="CG1516" si="28406">CA1509*AO1516</f>
        <v>0</v>
      </c>
      <c r="CH1516">
        <f t="shared" ref="CH1516" si="28407">CB1509*AP1516</f>
        <v>0</v>
      </c>
      <c r="CI1516">
        <f t="shared" ref="CI1516" si="28408">CC1509*AQ1516</f>
        <v>0</v>
      </c>
      <c r="CJ1516">
        <f t="shared" ref="CJ1516" si="28409">CD1509*AR1516</f>
        <v>0</v>
      </c>
      <c r="CK1516">
        <f t="shared" ref="CK1516" si="28410">CE1509*AS1516</f>
        <v>0</v>
      </c>
      <c r="CL1516">
        <f t="shared" ref="CL1516" si="28411">CF1509*AT1516</f>
        <v>0</v>
      </c>
      <c r="CM1516">
        <f t="shared" ref="CM1516" si="28412">CG1509*AU1516</f>
        <v>0</v>
      </c>
      <c r="CN1516">
        <f t="shared" ref="CN1516" si="28413">CH1509*AV1516</f>
        <v>0</v>
      </c>
      <c r="CO1516">
        <f t="shared" ref="CO1516" si="28414">CI1509*AW1516</f>
        <v>0</v>
      </c>
      <c r="CP1516">
        <f t="shared" ref="CP1516" si="28415">CJ1509*AX1516</f>
        <v>0</v>
      </c>
      <c r="CQ1516">
        <f t="shared" ref="CQ1516" si="28416">CK1509*AY1516</f>
        <v>0</v>
      </c>
      <c r="CR1516">
        <f t="shared" ref="CR1516" si="28417">CL1509*AZ1516</f>
        <v>0</v>
      </c>
      <c r="CS1516">
        <f t="shared" ref="CS1516" si="28418">CM1509*BA1516</f>
        <v>0</v>
      </c>
      <c r="CT1516">
        <f t="shared" ref="CT1516" si="28419">CN1509*BB1516</f>
        <v>0</v>
      </c>
    </row>
    <row r="1517" spans="1:98" x14ac:dyDescent="0.3">
      <c r="F1517" s="91">
        <f t="shared" ref="F1517:H1517" si="28420">F1516</f>
        <v>60</v>
      </c>
      <c r="G1517" s="91">
        <f t="shared" si="28420"/>
        <v>60</v>
      </c>
      <c r="H1517" s="4">
        <f t="shared" si="28420"/>
        <v>1</v>
      </c>
      <c r="I1517">
        <v>35</v>
      </c>
      <c r="J1517" s="48">
        <f t="shared" si="28192"/>
        <v>0</v>
      </c>
      <c r="K1517" s="48">
        <f>IF(IF(AND(I1517&gt;=(F1517*2),I1517&lt;=G1517+F1517+(G1517-F1517+5)+1),((H1517)^2)*(I1518-F1517*2)/5,0)&lt;=H1517,IF(AND(I1517&gt;=(F1517*2),I1517&lt;=G1517+F1517+(G1517-F1517+5)+1),((H1517)^2)*(I1518-F1517*2)/5,0),(K1516-H1517^2))</f>
        <v>0</v>
      </c>
      <c r="L1517" s="98">
        <f t="shared" si="28194"/>
        <v>0</v>
      </c>
      <c r="M1517" s="48"/>
      <c r="N1517" s="48"/>
      <c r="O1517" s="48"/>
      <c r="P1517" s="48"/>
      <c r="Q1517" s="48"/>
      <c r="R1517" s="48"/>
      <c r="S1517" s="48"/>
      <c r="T1517" s="48"/>
      <c r="U1517" s="48">
        <f>$J1517+$K1517+$L1517</f>
        <v>0</v>
      </c>
      <c r="V1517" s="48">
        <f t="shared" ref="V1517:AX1527" si="28421">$J1517+$K1517+$L1517</f>
        <v>0</v>
      </c>
      <c r="W1517" s="48">
        <f t="shared" si="28421"/>
        <v>0</v>
      </c>
      <c r="X1517" s="48">
        <f t="shared" si="28421"/>
        <v>0</v>
      </c>
      <c r="Y1517" s="48">
        <f t="shared" si="28421"/>
        <v>0</v>
      </c>
      <c r="Z1517" s="48">
        <f t="shared" si="28421"/>
        <v>0</v>
      </c>
      <c r="AA1517" s="48">
        <f t="shared" si="28421"/>
        <v>0</v>
      </c>
      <c r="AB1517" s="48">
        <f t="shared" si="28421"/>
        <v>0</v>
      </c>
      <c r="AC1517" s="48">
        <f t="shared" si="28421"/>
        <v>0</v>
      </c>
      <c r="AD1517" s="48">
        <f t="shared" si="28421"/>
        <v>0</v>
      </c>
      <c r="AE1517" s="48">
        <f t="shared" si="28421"/>
        <v>0</v>
      </c>
      <c r="AF1517" s="48">
        <f t="shared" si="28421"/>
        <v>0</v>
      </c>
      <c r="AG1517" s="48">
        <f t="shared" si="28421"/>
        <v>0</v>
      </c>
      <c r="AH1517" s="48">
        <f t="shared" si="28421"/>
        <v>0</v>
      </c>
      <c r="AI1517" s="48">
        <f t="shared" si="28421"/>
        <v>0</v>
      </c>
      <c r="AJ1517" s="48">
        <f t="shared" si="28421"/>
        <v>0</v>
      </c>
      <c r="AK1517" s="48">
        <f t="shared" si="28421"/>
        <v>0</v>
      </c>
      <c r="AL1517" s="48">
        <f t="shared" si="28421"/>
        <v>0</v>
      </c>
      <c r="AM1517" s="48">
        <f t="shared" si="28421"/>
        <v>0</v>
      </c>
      <c r="AN1517" s="48">
        <f t="shared" si="28421"/>
        <v>0</v>
      </c>
      <c r="AO1517" s="48">
        <f t="shared" si="28421"/>
        <v>0</v>
      </c>
      <c r="AP1517" s="48">
        <f t="shared" si="28421"/>
        <v>0</v>
      </c>
      <c r="AQ1517" s="48">
        <f t="shared" si="28421"/>
        <v>0</v>
      </c>
      <c r="AR1517" s="48">
        <f t="shared" si="28421"/>
        <v>0</v>
      </c>
      <c r="AS1517" s="48">
        <f t="shared" si="28421"/>
        <v>0</v>
      </c>
      <c r="AT1517" s="48">
        <f t="shared" si="28421"/>
        <v>0</v>
      </c>
      <c r="AU1517" s="48">
        <f t="shared" si="28421"/>
        <v>0</v>
      </c>
      <c r="AV1517" s="48">
        <f t="shared" si="28421"/>
        <v>0</v>
      </c>
      <c r="AW1517" s="48">
        <f t="shared" si="28421"/>
        <v>0</v>
      </c>
      <c r="AX1517" s="48">
        <f t="shared" si="28421"/>
        <v>0</v>
      </c>
      <c r="AY1517" s="48">
        <f t="shared" si="28385"/>
        <v>0</v>
      </c>
      <c r="AZ1517" s="48">
        <f t="shared" si="28385"/>
        <v>0</v>
      </c>
      <c r="BA1517" s="48">
        <f t="shared" si="28385"/>
        <v>0</v>
      </c>
      <c r="BB1517" s="48">
        <f t="shared" si="28385"/>
        <v>0</v>
      </c>
      <c r="BC1517" s="48"/>
      <c r="BE1517" t="s">
        <v>184</v>
      </c>
      <c r="BM1517">
        <f>BF1509*U1517</f>
        <v>0</v>
      </c>
      <c r="BN1517">
        <f t="shared" ref="BN1517" si="28422">BG1509*V1517</f>
        <v>0</v>
      </c>
      <c r="BO1517">
        <f t="shared" ref="BO1517" si="28423">BH1509*W1517</f>
        <v>0</v>
      </c>
      <c r="BP1517">
        <f t="shared" ref="BP1517" si="28424">BI1509*X1517</f>
        <v>0</v>
      </c>
      <c r="BQ1517">
        <f t="shared" ref="BQ1517" si="28425">BJ1509*Y1517</f>
        <v>0</v>
      </c>
      <c r="BR1517">
        <f t="shared" ref="BR1517" si="28426">BK1509*Z1517</f>
        <v>0</v>
      </c>
      <c r="BS1517">
        <f t="shared" ref="BS1517" si="28427">BL1509*AA1517</f>
        <v>0</v>
      </c>
      <c r="BT1517">
        <f t="shared" ref="BT1517" si="28428">BM1509*AB1517</f>
        <v>0</v>
      </c>
      <c r="BU1517">
        <f t="shared" ref="BU1517" si="28429">BN1509*AC1517</f>
        <v>0</v>
      </c>
      <c r="BV1517">
        <f t="shared" ref="BV1517" si="28430">BO1509*AD1517</f>
        <v>0</v>
      </c>
      <c r="BW1517">
        <f t="shared" ref="BW1517" si="28431">BP1509*AE1517</f>
        <v>0</v>
      </c>
      <c r="BX1517">
        <f t="shared" ref="BX1517" si="28432">BQ1509*AF1517</f>
        <v>0</v>
      </c>
      <c r="BY1517">
        <f t="shared" ref="BY1517" si="28433">BR1509*AG1517</f>
        <v>0</v>
      </c>
      <c r="BZ1517">
        <f t="shared" ref="BZ1517" si="28434">BS1509*AH1517</f>
        <v>0</v>
      </c>
      <c r="CA1517">
        <f t="shared" ref="CA1517" si="28435">BT1509*AI1517</f>
        <v>0</v>
      </c>
      <c r="CB1517">
        <f t="shared" ref="CB1517" si="28436">BU1509*AJ1517</f>
        <v>0</v>
      </c>
      <c r="CC1517">
        <f t="shared" ref="CC1517" si="28437">BV1509*AK1517</f>
        <v>0</v>
      </c>
      <c r="CD1517">
        <f t="shared" ref="CD1517" si="28438">BW1509*AL1517</f>
        <v>0</v>
      </c>
      <c r="CE1517">
        <f t="shared" ref="CE1517" si="28439">BX1509*AM1517</f>
        <v>0</v>
      </c>
      <c r="CF1517">
        <f t="shared" ref="CF1517" si="28440">BY1509*AN1517</f>
        <v>0</v>
      </c>
      <c r="CG1517">
        <f t="shared" ref="CG1517" si="28441">BZ1509*AO1517</f>
        <v>0</v>
      </c>
      <c r="CH1517">
        <f t="shared" ref="CH1517" si="28442">CA1509*AP1517</f>
        <v>0</v>
      </c>
      <c r="CI1517">
        <f t="shared" ref="CI1517" si="28443">CB1509*AQ1517</f>
        <v>0</v>
      </c>
      <c r="CJ1517">
        <f t="shared" ref="CJ1517" si="28444">CC1509*AR1517</f>
        <v>0</v>
      </c>
      <c r="CK1517">
        <f t="shared" ref="CK1517" si="28445">CD1509*AS1517</f>
        <v>0</v>
      </c>
      <c r="CL1517">
        <f t="shared" ref="CL1517" si="28446">CE1509*AT1517</f>
        <v>0</v>
      </c>
      <c r="CM1517">
        <f t="shared" ref="CM1517" si="28447">CF1509*AU1517</f>
        <v>0</v>
      </c>
      <c r="CN1517">
        <f t="shared" ref="CN1517" si="28448">CG1509*AV1517</f>
        <v>0</v>
      </c>
      <c r="CO1517">
        <f t="shared" ref="CO1517" si="28449">CH1509*AW1517</f>
        <v>0</v>
      </c>
      <c r="CP1517">
        <f t="shared" ref="CP1517" si="28450">CI1509*AX1517</f>
        <v>0</v>
      </c>
      <c r="CQ1517">
        <f t="shared" ref="CQ1517" si="28451">CJ1509*AY1517</f>
        <v>0</v>
      </c>
      <c r="CR1517">
        <f t="shared" ref="CR1517" si="28452">CK1509*AZ1517</f>
        <v>0</v>
      </c>
      <c r="CS1517">
        <f t="shared" ref="CS1517" si="28453">CL1509*BA1517</f>
        <v>0</v>
      </c>
      <c r="CT1517">
        <f t="shared" ref="CT1517" si="28454">CM1509*BB1517</f>
        <v>0</v>
      </c>
    </row>
    <row r="1518" spans="1:98" x14ac:dyDescent="0.3">
      <c r="F1518" s="91">
        <f t="shared" ref="F1518:H1518" si="28455">F1517</f>
        <v>60</v>
      </c>
      <c r="G1518" s="91">
        <f t="shared" si="28455"/>
        <v>60</v>
      </c>
      <c r="H1518" s="4">
        <f t="shared" si="28455"/>
        <v>1</v>
      </c>
      <c r="I1518">
        <v>40</v>
      </c>
      <c r="J1518" s="48">
        <f t="shared" si="28192"/>
        <v>0</v>
      </c>
      <c r="K1518" s="48">
        <f t="shared" ref="K1518:K1533" si="28456">IF(IF(AND(I1518&gt;=(F1518*2),I1518&lt;=G1518+F1518+(G1518-F1518+5)+1),((H1518)^2)*(I1519-F1518*2)/5,0)&lt;=H1518,IF(AND(I1518&gt;=(F1518*2),I1518&lt;=G1518+F1518+(G1518-F1518+5)+1),((H1518)^2)*(I1519-F1518*2)/5,0),(K1517-H1518^2))</f>
        <v>0</v>
      </c>
      <c r="L1518" s="98">
        <f t="shared" si="28194"/>
        <v>0</v>
      </c>
      <c r="M1518" s="48"/>
      <c r="N1518" s="48"/>
      <c r="O1518" s="48"/>
      <c r="P1518" s="48"/>
      <c r="Q1518" s="48"/>
      <c r="R1518" s="48"/>
      <c r="S1518" s="48"/>
      <c r="T1518" s="48"/>
      <c r="U1518" s="48"/>
      <c r="V1518" s="48">
        <f>$J1518+$K1518+$L1518</f>
        <v>0</v>
      </c>
      <c r="W1518" s="48">
        <f t="shared" si="28421"/>
        <v>0</v>
      </c>
      <c r="X1518" s="48">
        <f t="shared" si="28421"/>
        <v>0</v>
      </c>
      <c r="Y1518" s="48">
        <f t="shared" si="28421"/>
        <v>0</v>
      </c>
      <c r="Z1518" s="48">
        <f t="shared" si="28421"/>
        <v>0</v>
      </c>
      <c r="AA1518" s="48">
        <f t="shared" si="28421"/>
        <v>0</v>
      </c>
      <c r="AB1518" s="48">
        <f t="shared" si="28421"/>
        <v>0</v>
      </c>
      <c r="AC1518" s="48">
        <f t="shared" si="28421"/>
        <v>0</v>
      </c>
      <c r="AD1518" s="48">
        <f t="shared" si="28421"/>
        <v>0</v>
      </c>
      <c r="AE1518" s="48">
        <f t="shared" si="28421"/>
        <v>0</v>
      </c>
      <c r="AF1518" s="48">
        <f t="shared" si="28421"/>
        <v>0</v>
      </c>
      <c r="AG1518" s="48">
        <f t="shared" si="28421"/>
        <v>0</v>
      </c>
      <c r="AH1518" s="48">
        <f t="shared" si="28421"/>
        <v>0</v>
      </c>
      <c r="AI1518" s="48">
        <f t="shared" si="28421"/>
        <v>0</v>
      </c>
      <c r="AJ1518" s="48">
        <f t="shared" si="28421"/>
        <v>0</v>
      </c>
      <c r="AK1518" s="48">
        <f t="shared" si="28421"/>
        <v>0</v>
      </c>
      <c r="AL1518" s="48">
        <f t="shared" si="28421"/>
        <v>0</v>
      </c>
      <c r="AM1518" s="48">
        <f t="shared" si="28421"/>
        <v>0</v>
      </c>
      <c r="AN1518" s="48">
        <f t="shared" si="28421"/>
        <v>0</v>
      </c>
      <c r="AO1518" s="48">
        <f t="shared" si="28421"/>
        <v>0</v>
      </c>
      <c r="AP1518" s="48">
        <f t="shared" si="28421"/>
        <v>0</v>
      </c>
      <c r="AQ1518" s="48">
        <f t="shared" si="28421"/>
        <v>0</v>
      </c>
      <c r="AR1518" s="48">
        <f t="shared" si="28421"/>
        <v>0</v>
      </c>
      <c r="AS1518" s="48">
        <f t="shared" si="28421"/>
        <v>0</v>
      </c>
      <c r="AT1518" s="48">
        <f t="shared" si="28421"/>
        <v>0</v>
      </c>
      <c r="AU1518" s="48">
        <f t="shared" si="28421"/>
        <v>0</v>
      </c>
      <c r="AV1518" s="48">
        <f t="shared" si="28421"/>
        <v>0</v>
      </c>
      <c r="AW1518" s="48">
        <f t="shared" si="28421"/>
        <v>0</v>
      </c>
      <c r="AX1518" s="48">
        <f t="shared" si="28421"/>
        <v>0</v>
      </c>
      <c r="AY1518" s="48">
        <f t="shared" si="28385"/>
        <v>0</v>
      </c>
      <c r="AZ1518" s="48">
        <f t="shared" si="28385"/>
        <v>0</v>
      </c>
      <c r="BA1518" s="48">
        <f t="shared" si="28385"/>
        <v>0</v>
      </c>
      <c r="BB1518" s="48">
        <f t="shared" si="28385"/>
        <v>0</v>
      </c>
      <c r="BC1518" s="48"/>
      <c r="BE1518" t="s">
        <v>185</v>
      </c>
      <c r="BN1518">
        <f>BF1509*V1518</f>
        <v>0</v>
      </c>
      <c r="BO1518">
        <f t="shared" ref="BO1518" si="28457">BG1509*W1518</f>
        <v>0</v>
      </c>
      <c r="BP1518">
        <f t="shared" ref="BP1518" si="28458">BH1509*X1518</f>
        <v>0</v>
      </c>
      <c r="BQ1518">
        <f t="shared" ref="BQ1518" si="28459">BI1509*Y1518</f>
        <v>0</v>
      </c>
      <c r="BR1518">
        <f t="shared" ref="BR1518" si="28460">BJ1509*Z1518</f>
        <v>0</v>
      </c>
      <c r="BS1518">
        <f t="shared" ref="BS1518" si="28461">BK1509*AA1518</f>
        <v>0</v>
      </c>
      <c r="BT1518">
        <f t="shared" ref="BT1518" si="28462">BL1509*AB1518</f>
        <v>0</v>
      </c>
      <c r="BU1518">
        <f t="shared" ref="BU1518" si="28463">BM1509*AC1518</f>
        <v>0</v>
      </c>
      <c r="BV1518">
        <f t="shared" ref="BV1518" si="28464">BN1509*AD1518</f>
        <v>0</v>
      </c>
      <c r="BW1518">
        <f t="shared" ref="BW1518" si="28465">BO1509*AE1518</f>
        <v>0</v>
      </c>
      <c r="BX1518">
        <f t="shared" ref="BX1518" si="28466">BP1509*AF1518</f>
        <v>0</v>
      </c>
      <c r="BY1518">
        <f t="shared" ref="BY1518" si="28467">BQ1509*AG1518</f>
        <v>0</v>
      </c>
      <c r="BZ1518">
        <f t="shared" ref="BZ1518" si="28468">BR1509*AH1518</f>
        <v>0</v>
      </c>
      <c r="CA1518">
        <f t="shared" ref="CA1518" si="28469">BS1509*AI1518</f>
        <v>0</v>
      </c>
      <c r="CB1518">
        <f t="shared" ref="CB1518" si="28470">BT1509*AJ1518</f>
        <v>0</v>
      </c>
      <c r="CC1518">
        <f t="shared" ref="CC1518" si="28471">BU1509*AK1518</f>
        <v>0</v>
      </c>
      <c r="CD1518">
        <f t="shared" ref="CD1518" si="28472">BV1509*AL1518</f>
        <v>0</v>
      </c>
      <c r="CE1518">
        <f t="shared" ref="CE1518" si="28473">BW1509*AM1518</f>
        <v>0</v>
      </c>
      <c r="CF1518">
        <f t="shared" ref="CF1518" si="28474">BX1509*AN1518</f>
        <v>0</v>
      </c>
      <c r="CG1518">
        <f t="shared" ref="CG1518" si="28475">BY1509*AO1518</f>
        <v>0</v>
      </c>
      <c r="CH1518">
        <f t="shared" ref="CH1518" si="28476">BZ1509*AP1518</f>
        <v>0</v>
      </c>
      <c r="CI1518">
        <f t="shared" ref="CI1518" si="28477">CA1509*AQ1518</f>
        <v>0</v>
      </c>
      <c r="CJ1518">
        <f t="shared" ref="CJ1518" si="28478">CB1509*AR1518</f>
        <v>0</v>
      </c>
      <c r="CK1518">
        <f t="shared" ref="CK1518" si="28479">CC1509*AS1518</f>
        <v>0</v>
      </c>
      <c r="CL1518">
        <f t="shared" ref="CL1518" si="28480">CD1509*AT1518</f>
        <v>0</v>
      </c>
      <c r="CM1518">
        <f t="shared" ref="CM1518" si="28481">CE1509*AU1518</f>
        <v>0</v>
      </c>
      <c r="CN1518">
        <f t="shared" ref="CN1518" si="28482">CF1509*AV1518</f>
        <v>0</v>
      </c>
      <c r="CO1518">
        <f t="shared" ref="CO1518" si="28483">CG1509*AW1518</f>
        <v>0</v>
      </c>
      <c r="CP1518">
        <f t="shared" ref="CP1518" si="28484">CH1509*AX1518</f>
        <v>0</v>
      </c>
      <c r="CQ1518">
        <f t="shared" ref="CQ1518" si="28485">CI1509*AY1518</f>
        <v>0</v>
      </c>
      <c r="CR1518">
        <f t="shared" ref="CR1518" si="28486">CJ1509*AZ1518</f>
        <v>0</v>
      </c>
      <c r="CS1518">
        <f t="shared" ref="CS1518" si="28487">CK1509*BA1518</f>
        <v>0</v>
      </c>
      <c r="CT1518">
        <f t="shared" ref="CT1518" si="28488">CL1509*BB1518</f>
        <v>0</v>
      </c>
    </row>
    <row r="1519" spans="1:98" x14ac:dyDescent="0.3">
      <c r="F1519" s="91">
        <f t="shared" ref="F1519:H1519" si="28489">F1518</f>
        <v>60</v>
      </c>
      <c r="G1519" s="91">
        <f t="shared" si="28489"/>
        <v>60</v>
      </c>
      <c r="H1519" s="4">
        <f t="shared" si="28489"/>
        <v>1</v>
      </c>
      <c r="I1519">
        <v>45</v>
      </c>
      <c r="J1519" s="48">
        <f t="shared" si="28192"/>
        <v>0</v>
      </c>
      <c r="K1519" s="48">
        <f t="shared" si="28456"/>
        <v>0</v>
      </c>
      <c r="L1519" s="98">
        <f t="shared" si="28194"/>
        <v>0</v>
      </c>
      <c r="M1519" s="48"/>
      <c r="N1519" s="48"/>
      <c r="O1519" s="48"/>
      <c r="P1519" s="48"/>
      <c r="Q1519" s="48"/>
      <c r="R1519" s="48"/>
      <c r="S1519" s="48"/>
      <c r="T1519" s="48"/>
      <c r="U1519" s="48"/>
      <c r="V1519" s="48"/>
      <c r="W1519" s="48">
        <f>$J1519+$K1519+$L1519</f>
        <v>0</v>
      </c>
      <c r="X1519" s="48">
        <f t="shared" si="28421"/>
        <v>0</v>
      </c>
      <c r="Y1519" s="48">
        <f t="shared" si="28421"/>
        <v>0</v>
      </c>
      <c r="Z1519" s="48">
        <f t="shared" si="28421"/>
        <v>0</v>
      </c>
      <c r="AA1519" s="48">
        <f t="shared" si="28421"/>
        <v>0</v>
      </c>
      <c r="AB1519" s="48">
        <f t="shared" si="28421"/>
        <v>0</v>
      </c>
      <c r="AC1519" s="48">
        <f t="shared" si="28421"/>
        <v>0</v>
      </c>
      <c r="AD1519" s="48">
        <f t="shared" si="28421"/>
        <v>0</v>
      </c>
      <c r="AE1519" s="48">
        <f t="shared" si="28421"/>
        <v>0</v>
      </c>
      <c r="AF1519" s="48">
        <f t="shared" si="28421"/>
        <v>0</v>
      </c>
      <c r="AG1519" s="48">
        <f t="shared" si="28421"/>
        <v>0</v>
      </c>
      <c r="AH1519" s="48">
        <f t="shared" si="28421"/>
        <v>0</v>
      </c>
      <c r="AI1519" s="48">
        <f t="shared" si="28421"/>
        <v>0</v>
      </c>
      <c r="AJ1519" s="48">
        <f t="shared" si="28421"/>
        <v>0</v>
      </c>
      <c r="AK1519" s="48">
        <f t="shared" si="28421"/>
        <v>0</v>
      </c>
      <c r="AL1519" s="48">
        <f t="shared" si="28421"/>
        <v>0</v>
      </c>
      <c r="AM1519" s="48">
        <f t="shared" si="28421"/>
        <v>0</v>
      </c>
      <c r="AN1519" s="48">
        <f t="shared" si="28421"/>
        <v>0</v>
      </c>
      <c r="AO1519" s="48">
        <f t="shared" si="28421"/>
        <v>0</v>
      </c>
      <c r="AP1519" s="48">
        <f t="shared" si="28421"/>
        <v>0</v>
      </c>
      <c r="AQ1519" s="48">
        <f t="shared" si="28421"/>
        <v>0</v>
      </c>
      <c r="AR1519" s="48">
        <f t="shared" si="28421"/>
        <v>0</v>
      </c>
      <c r="AS1519" s="48">
        <f t="shared" si="28421"/>
        <v>0</v>
      </c>
      <c r="AT1519" s="48">
        <f t="shared" si="28421"/>
        <v>0</v>
      </c>
      <c r="AU1519" s="48">
        <f t="shared" si="28421"/>
        <v>0</v>
      </c>
      <c r="AV1519" s="48">
        <f t="shared" si="28421"/>
        <v>0</v>
      </c>
      <c r="AW1519" s="48">
        <f t="shared" si="28421"/>
        <v>0</v>
      </c>
      <c r="AX1519" s="48">
        <f t="shared" si="28421"/>
        <v>0</v>
      </c>
      <c r="AY1519" s="48">
        <f t="shared" si="28385"/>
        <v>0</v>
      </c>
      <c r="AZ1519" s="48">
        <f t="shared" si="28385"/>
        <v>0</v>
      </c>
      <c r="BA1519" s="48">
        <f t="shared" si="28385"/>
        <v>0</v>
      </c>
      <c r="BB1519" s="48">
        <f t="shared" si="28385"/>
        <v>0</v>
      </c>
      <c r="BC1519" s="48"/>
      <c r="BE1519" t="s">
        <v>186</v>
      </c>
      <c r="BO1519">
        <f>BF1509*W1519</f>
        <v>0</v>
      </c>
      <c r="BP1519">
        <f t="shared" ref="BP1519" si="28490">BG1509*X1519</f>
        <v>0</v>
      </c>
      <c r="BQ1519">
        <f t="shared" ref="BQ1519" si="28491">BH1509*Y1519</f>
        <v>0</v>
      </c>
      <c r="BR1519">
        <f t="shared" ref="BR1519" si="28492">BI1509*Z1519</f>
        <v>0</v>
      </c>
      <c r="BS1519">
        <f t="shared" ref="BS1519" si="28493">BJ1509*AA1519</f>
        <v>0</v>
      </c>
      <c r="BT1519">
        <f t="shared" ref="BT1519" si="28494">BK1509*AB1519</f>
        <v>0</v>
      </c>
      <c r="BU1519">
        <f t="shared" ref="BU1519" si="28495">BL1509*AC1519</f>
        <v>0</v>
      </c>
      <c r="BV1519">
        <f t="shared" ref="BV1519" si="28496">BM1509*AD1519</f>
        <v>0</v>
      </c>
      <c r="BW1519">
        <f t="shared" ref="BW1519" si="28497">BN1509*AE1519</f>
        <v>0</v>
      </c>
      <c r="BX1519">
        <f t="shared" ref="BX1519" si="28498">BO1509*AF1519</f>
        <v>0</v>
      </c>
      <c r="BY1519">
        <f t="shared" ref="BY1519" si="28499">BP1509*AG1519</f>
        <v>0</v>
      </c>
      <c r="BZ1519">
        <f t="shared" ref="BZ1519" si="28500">BQ1509*AH1519</f>
        <v>0</v>
      </c>
      <c r="CA1519">
        <f t="shared" ref="CA1519" si="28501">BR1509*AI1519</f>
        <v>0</v>
      </c>
      <c r="CB1519">
        <f t="shared" ref="CB1519" si="28502">BS1509*AJ1519</f>
        <v>0</v>
      </c>
      <c r="CC1519">
        <f t="shared" ref="CC1519" si="28503">BT1509*AK1519</f>
        <v>0</v>
      </c>
      <c r="CD1519">
        <f t="shared" ref="CD1519" si="28504">BU1509*AL1519</f>
        <v>0</v>
      </c>
      <c r="CE1519">
        <f t="shared" ref="CE1519" si="28505">BV1509*AM1519</f>
        <v>0</v>
      </c>
      <c r="CF1519">
        <f t="shared" ref="CF1519" si="28506">BW1509*AN1519</f>
        <v>0</v>
      </c>
      <c r="CG1519">
        <f t="shared" ref="CG1519" si="28507">BX1509*AO1519</f>
        <v>0</v>
      </c>
      <c r="CH1519">
        <f t="shared" ref="CH1519" si="28508">BY1509*AP1519</f>
        <v>0</v>
      </c>
      <c r="CI1519">
        <f t="shared" ref="CI1519" si="28509">BZ1509*AQ1519</f>
        <v>0</v>
      </c>
      <c r="CJ1519">
        <f t="shared" ref="CJ1519" si="28510">CA1509*AR1519</f>
        <v>0</v>
      </c>
      <c r="CK1519">
        <f t="shared" ref="CK1519" si="28511">CB1509*AS1519</f>
        <v>0</v>
      </c>
      <c r="CL1519">
        <f t="shared" ref="CL1519" si="28512">CC1509*AT1519</f>
        <v>0</v>
      </c>
      <c r="CM1519">
        <f t="shared" ref="CM1519" si="28513">CD1509*AU1519</f>
        <v>0</v>
      </c>
      <c r="CN1519">
        <f t="shared" ref="CN1519" si="28514">CE1509*AV1519</f>
        <v>0</v>
      </c>
      <c r="CO1519">
        <f t="shared" ref="CO1519" si="28515">CF1509*AW1519</f>
        <v>0</v>
      </c>
      <c r="CP1519">
        <f t="shared" ref="CP1519" si="28516">CG1509*AX1519</f>
        <v>0</v>
      </c>
      <c r="CQ1519">
        <f t="shared" ref="CQ1519" si="28517">CH1509*AY1519</f>
        <v>0</v>
      </c>
      <c r="CR1519">
        <f t="shared" ref="CR1519" si="28518">CI1509*AZ1519</f>
        <v>0</v>
      </c>
      <c r="CS1519">
        <f t="shared" ref="CS1519" si="28519">CJ1509*BA1519</f>
        <v>0</v>
      </c>
      <c r="CT1519">
        <f t="shared" ref="CT1519" si="28520">CK1509*BB1519</f>
        <v>0</v>
      </c>
    </row>
    <row r="1520" spans="1:98" x14ac:dyDescent="0.3">
      <c r="F1520" s="91">
        <f t="shared" ref="F1520:H1520" si="28521">F1519</f>
        <v>60</v>
      </c>
      <c r="G1520" s="91">
        <f t="shared" si="28521"/>
        <v>60</v>
      </c>
      <c r="H1520" s="4">
        <f t="shared" si="28521"/>
        <v>1</v>
      </c>
      <c r="I1520">
        <v>50</v>
      </c>
      <c r="J1520" s="48">
        <f t="shared" si="28192"/>
        <v>0</v>
      </c>
      <c r="K1520" s="48">
        <f t="shared" si="28456"/>
        <v>0</v>
      </c>
      <c r="L1520" s="98">
        <f t="shared" si="28194"/>
        <v>0</v>
      </c>
      <c r="M1520" s="48"/>
      <c r="N1520" s="48"/>
      <c r="O1520" s="48"/>
      <c r="P1520" s="48"/>
      <c r="Q1520" s="48"/>
      <c r="R1520" s="48"/>
      <c r="S1520" s="48"/>
      <c r="T1520" s="48"/>
      <c r="U1520" s="48"/>
      <c r="V1520" s="48"/>
      <c r="W1520" s="48"/>
      <c r="X1520" s="48">
        <f>$J1520+$K1520+$L1520</f>
        <v>0</v>
      </c>
      <c r="Y1520" s="48">
        <f t="shared" si="28421"/>
        <v>0</v>
      </c>
      <c r="Z1520" s="48">
        <f t="shared" si="28421"/>
        <v>0</v>
      </c>
      <c r="AA1520" s="48">
        <f t="shared" si="28421"/>
        <v>0</v>
      </c>
      <c r="AB1520" s="48">
        <f t="shared" si="28421"/>
        <v>0</v>
      </c>
      <c r="AC1520" s="48">
        <f t="shared" si="28421"/>
        <v>0</v>
      </c>
      <c r="AD1520" s="48">
        <f t="shared" si="28421"/>
        <v>0</v>
      </c>
      <c r="AE1520" s="48">
        <f t="shared" si="28421"/>
        <v>0</v>
      </c>
      <c r="AF1520" s="48">
        <f t="shared" si="28421"/>
        <v>0</v>
      </c>
      <c r="AG1520" s="48">
        <f t="shared" si="28421"/>
        <v>0</v>
      </c>
      <c r="AH1520" s="48">
        <f t="shared" si="28421"/>
        <v>0</v>
      </c>
      <c r="AI1520" s="48">
        <f t="shared" si="28421"/>
        <v>0</v>
      </c>
      <c r="AJ1520" s="48">
        <f t="shared" si="28421"/>
        <v>0</v>
      </c>
      <c r="AK1520" s="48">
        <f t="shared" si="28421"/>
        <v>0</v>
      </c>
      <c r="AL1520" s="48">
        <f t="shared" si="28421"/>
        <v>0</v>
      </c>
      <c r="AM1520" s="48">
        <f t="shared" si="28421"/>
        <v>0</v>
      </c>
      <c r="AN1520" s="48">
        <f t="shared" si="28421"/>
        <v>0</v>
      </c>
      <c r="AO1520" s="48">
        <f t="shared" si="28421"/>
        <v>0</v>
      </c>
      <c r="AP1520" s="48">
        <f t="shared" si="28421"/>
        <v>0</v>
      </c>
      <c r="AQ1520" s="48">
        <f t="shared" si="28421"/>
        <v>0</v>
      </c>
      <c r="AR1520" s="48">
        <f t="shared" si="28421"/>
        <v>0</v>
      </c>
      <c r="AS1520" s="48">
        <f t="shared" si="28421"/>
        <v>0</v>
      </c>
      <c r="AT1520" s="48">
        <f t="shared" si="28421"/>
        <v>0</v>
      </c>
      <c r="AU1520" s="48">
        <f t="shared" si="28421"/>
        <v>0</v>
      </c>
      <c r="AV1520" s="48">
        <f t="shared" si="28421"/>
        <v>0</v>
      </c>
      <c r="AW1520" s="48">
        <f t="shared" si="28421"/>
        <v>0</v>
      </c>
      <c r="AX1520" s="48">
        <f t="shared" si="28421"/>
        <v>0</v>
      </c>
      <c r="AY1520" s="48">
        <f t="shared" si="28385"/>
        <v>0</v>
      </c>
      <c r="AZ1520" s="48">
        <f t="shared" si="28385"/>
        <v>0</v>
      </c>
      <c r="BA1520" s="48">
        <f t="shared" si="28385"/>
        <v>0</v>
      </c>
      <c r="BB1520" s="48">
        <f t="shared" si="28385"/>
        <v>0</v>
      </c>
      <c r="BC1520" s="48"/>
      <c r="BE1520" t="s">
        <v>187</v>
      </c>
      <c r="BP1520">
        <f>BF1509*X1520</f>
        <v>0</v>
      </c>
      <c r="BQ1520">
        <f t="shared" ref="BQ1520" si="28522">BG1509*Y1520</f>
        <v>0</v>
      </c>
      <c r="BR1520">
        <f t="shared" ref="BR1520" si="28523">BH1509*Z1520</f>
        <v>0</v>
      </c>
      <c r="BS1520">
        <f t="shared" ref="BS1520" si="28524">BI1509*AA1520</f>
        <v>0</v>
      </c>
      <c r="BT1520">
        <f t="shared" ref="BT1520" si="28525">BJ1509*AB1520</f>
        <v>0</v>
      </c>
      <c r="BU1520">
        <f t="shared" ref="BU1520" si="28526">BK1509*AC1520</f>
        <v>0</v>
      </c>
      <c r="BV1520">
        <f t="shared" ref="BV1520" si="28527">BL1509*AD1520</f>
        <v>0</v>
      </c>
      <c r="BW1520">
        <f t="shared" ref="BW1520" si="28528">BM1509*AE1520</f>
        <v>0</v>
      </c>
      <c r="BX1520">
        <f t="shared" ref="BX1520" si="28529">BN1509*AF1520</f>
        <v>0</v>
      </c>
      <c r="BY1520">
        <f t="shared" ref="BY1520" si="28530">BO1509*AG1520</f>
        <v>0</v>
      </c>
      <c r="BZ1520">
        <f t="shared" ref="BZ1520" si="28531">BP1509*AH1520</f>
        <v>0</v>
      </c>
      <c r="CA1520">
        <f t="shared" ref="CA1520" si="28532">BQ1509*AI1520</f>
        <v>0</v>
      </c>
      <c r="CB1520">
        <f t="shared" ref="CB1520" si="28533">BR1509*AJ1520</f>
        <v>0</v>
      </c>
      <c r="CC1520">
        <f t="shared" ref="CC1520" si="28534">BS1509*AK1520</f>
        <v>0</v>
      </c>
      <c r="CD1520">
        <f t="shared" ref="CD1520" si="28535">BT1509*AL1520</f>
        <v>0</v>
      </c>
      <c r="CE1520">
        <f t="shared" ref="CE1520" si="28536">BU1509*AM1520</f>
        <v>0</v>
      </c>
      <c r="CF1520">
        <f t="shared" ref="CF1520" si="28537">BV1509*AN1520</f>
        <v>0</v>
      </c>
      <c r="CG1520">
        <f t="shared" ref="CG1520" si="28538">BW1509*AO1520</f>
        <v>0</v>
      </c>
      <c r="CH1520">
        <f t="shared" ref="CH1520" si="28539">BX1509*AP1520</f>
        <v>0</v>
      </c>
      <c r="CI1520">
        <f t="shared" ref="CI1520" si="28540">BY1509*AQ1520</f>
        <v>0</v>
      </c>
      <c r="CJ1520">
        <f t="shared" ref="CJ1520" si="28541">BZ1509*AR1520</f>
        <v>0</v>
      </c>
      <c r="CK1520">
        <f t="shared" ref="CK1520" si="28542">CA1509*AS1520</f>
        <v>0</v>
      </c>
      <c r="CL1520">
        <f t="shared" ref="CL1520" si="28543">CB1509*AT1520</f>
        <v>0</v>
      </c>
      <c r="CM1520">
        <f t="shared" ref="CM1520" si="28544">CC1509*AU1520</f>
        <v>0</v>
      </c>
      <c r="CN1520">
        <f t="shared" ref="CN1520" si="28545">CD1509*AV1520</f>
        <v>0</v>
      </c>
      <c r="CO1520">
        <f t="shared" ref="CO1520" si="28546">CE1509*AW1520</f>
        <v>0</v>
      </c>
      <c r="CP1520">
        <f t="shared" ref="CP1520" si="28547">CF1509*AX1520</f>
        <v>0</v>
      </c>
      <c r="CQ1520">
        <f t="shared" ref="CQ1520" si="28548">CG1509*AY1520</f>
        <v>0</v>
      </c>
      <c r="CR1520">
        <f t="shared" ref="CR1520" si="28549">CH1509*AZ1520</f>
        <v>0</v>
      </c>
      <c r="CS1520">
        <f t="shared" ref="CS1520" si="28550">CI1509*BA1520</f>
        <v>0</v>
      </c>
      <c r="CT1520">
        <f t="shared" ref="CT1520" si="28551">CJ1509*BB1520</f>
        <v>0</v>
      </c>
    </row>
    <row r="1521" spans="6:98" x14ac:dyDescent="0.3">
      <c r="F1521" s="91">
        <f t="shared" ref="F1521:H1521" si="28552">F1520</f>
        <v>60</v>
      </c>
      <c r="G1521" s="91">
        <f t="shared" si="28552"/>
        <v>60</v>
      </c>
      <c r="H1521" s="4">
        <f t="shared" si="28552"/>
        <v>1</v>
      </c>
      <c r="I1521">
        <v>55</v>
      </c>
      <c r="J1521" s="48">
        <f t="shared" si="28192"/>
        <v>0</v>
      </c>
      <c r="K1521" s="48">
        <f t="shared" si="28456"/>
        <v>0</v>
      </c>
      <c r="L1521" s="98">
        <f t="shared" si="28194"/>
        <v>0</v>
      </c>
      <c r="M1521" s="48"/>
      <c r="N1521" s="48"/>
      <c r="O1521" s="48"/>
      <c r="P1521" s="48"/>
      <c r="Q1521" s="48"/>
      <c r="R1521" s="48"/>
      <c r="S1521" s="48"/>
      <c r="T1521" s="48"/>
      <c r="U1521" s="48"/>
      <c r="V1521" s="48"/>
      <c r="W1521" s="48"/>
      <c r="X1521" s="48"/>
      <c r="Y1521" s="48">
        <f>$J1521+$K1521+$L1521</f>
        <v>0</v>
      </c>
      <c r="Z1521" s="48">
        <f t="shared" si="28421"/>
        <v>0</v>
      </c>
      <c r="AA1521" s="48">
        <f t="shared" si="28421"/>
        <v>0</v>
      </c>
      <c r="AB1521" s="48">
        <f t="shared" si="28421"/>
        <v>0</v>
      </c>
      <c r="AC1521" s="48">
        <f t="shared" si="28421"/>
        <v>0</v>
      </c>
      <c r="AD1521" s="48">
        <f t="shared" si="28421"/>
        <v>0</v>
      </c>
      <c r="AE1521" s="48">
        <f t="shared" si="28421"/>
        <v>0</v>
      </c>
      <c r="AF1521" s="48">
        <f t="shared" si="28421"/>
        <v>0</v>
      </c>
      <c r="AG1521" s="48">
        <f t="shared" si="28421"/>
        <v>0</v>
      </c>
      <c r="AH1521" s="48">
        <f t="shared" si="28421"/>
        <v>0</v>
      </c>
      <c r="AI1521" s="48">
        <f t="shared" si="28421"/>
        <v>0</v>
      </c>
      <c r="AJ1521" s="48">
        <f t="shared" si="28421"/>
        <v>0</v>
      </c>
      <c r="AK1521" s="48">
        <f t="shared" si="28421"/>
        <v>0</v>
      </c>
      <c r="AL1521" s="48">
        <f t="shared" si="28421"/>
        <v>0</v>
      </c>
      <c r="AM1521" s="48">
        <f t="shared" si="28421"/>
        <v>0</v>
      </c>
      <c r="AN1521" s="48">
        <f t="shared" si="28421"/>
        <v>0</v>
      </c>
      <c r="AO1521" s="48">
        <f t="shared" si="28421"/>
        <v>0</v>
      </c>
      <c r="AP1521" s="48">
        <f t="shared" si="28421"/>
        <v>0</v>
      </c>
      <c r="AQ1521" s="48">
        <f t="shared" si="28421"/>
        <v>0</v>
      </c>
      <c r="AR1521" s="48">
        <f t="shared" si="28421"/>
        <v>0</v>
      </c>
      <c r="AS1521" s="48">
        <f t="shared" si="28421"/>
        <v>0</v>
      </c>
      <c r="AT1521" s="48">
        <f t="shared" si="28421"/>
        <v>0</v>
      </c>
      <c r="AU1521" s="48">
        <f t="shared" si="28421"/>
        <v>0</v>
      </c>
      <c r="AV1521" s="48">
        <f t="shared" si="28421"/>
        <v>0</v>
      </c>
      <c r="AW1521" s="48">
        <f t="shared" si="28421"/>
        <v>0</v>
      </c>
      <c r="AX1521" s="48">
        <f t="shared" si="28421"/>
        <v>0</v>
      </c>
      <c r="AY1521" s="48">
        <f t="shared" si="28385"/>
        <v>0</v>
      </c>
      <c r="AZ1521" s="48">
        <f t="shared" si="28385"/>
        <v>0</v>
      </c>
      <c r="BA1521" s="48">
        <f t="shared" si="28385"/>
        <v>0</v>
      </c>
      <c r="BB1521" s="48">
        <f t="shared" si="28385"/>
        <v>0</v>
      </c>
      <c r="BC1521" s="48"/>
      <c r="BE1521" t="s">
        <v>188</v>
      </c>
      <c r="BQ1521">
        <f>BF1509*Y1521</f>
        <v>0</v>
      </c>
      <c r="BR1521">
        <f t="shared" ref="BR1521" si="28553">BG1509*Z1521</f>
        <v>0</v>
      </c>
      <c r="BS1521">
        <f t="shared" ref="BS1521" si="28554">BH1509*AA1521</f>
        <v>0</v>
      </c>
      <c r="BT1521">
        <f t="shared" ref="BT1521" si="28555">BI1509*AB1521</f>
        <v>0</v>
      </c>
      <c r="BU1521">
        <f t="shared" ref="BU1521" si="28556">BJ1509*AC1521</f>
        <v>0</v>
      </c>
      <c r="BV1521">
        <f t="shared" ref="BV1521" si="28557">BK1509*AD1521</f>
        <v>0</v>
      </c>
      <c r="BW1521">
        <f t="shared" ref="BW1521" si="28558">BL1509*AE1521</f>
        <v>0</v>
      </c>
      <c r="BX1521">
        <f t="shared" ref="BX1521" si="28559">BM1509*AF1521</f>
        <v>0</v>
      </c>
      <c r="BY1521">
        <f t="shared" ref="BY1521" si="28560">BN1509*AG1521</f>
        <v>0</v>
      </c>
      <c r="BZ1521">
        <f t="shared" ref="BZ1521" si="28561">BO1509*AH1521</f>
        <v>0</v>
      </c>
      <c r="CA1521">
        <f t="shared" ref="CA1521" si="28562">BP1509*AI1521</f>
        <v>0</v>
      </c>
      <c r="CB1521">
        <f t="shared" ref="CB1521" si="28563">BQ1509*AJ1521</f>
        <v>0</v>
      </c>
      <c r="CC1521">
        <f t="shared" ref="CC1521" si="28564">BR1509*AK1521</f>
        <v>0</v>
      </c>
      <c r="CD1521">
        <f t="shared" ref="CD1521" si="28565">BS1509*AL1521</f>
        <v>0</v>
      </c>
      <c r="CE1521">
        <f t="shared" ref="CE1521" si="28566">BT1509*AM1521</f>
        <v>0</v>
      </c>
      <c r="CF1521">
        <f t="shared" ref="CF1521" si="28567">BU1509*AN1521</f>
        <v>0</v>
      </c>
      <c r="CG1521">
        <f t="shared" ref="CG1521" si="28568">BV1509*AO1521</f>
        <v>0</v>
      </c>
      <c r="CH1521">
        <f t="shared" ref="CH1521" si="28569">BW1509*AP1521</f>
        <v>0</v>
      </c>
      <c r="CI1521">
        <f t="shared" ref="CI1521" si="28570">BX1509*AQ1521</f>
        <v>0</v>
      </c>
      <c r="CJ1521">
        <f t="shared" ref="CJ1521" si="28571">BY1509*AR1521</f>
        <v>0</v>
      </c>
      <c r="CK1521">
        <f t="shared" ref="CK1521" si="28572">BZ1509*AS1521</f>
        <v>0</v>
      </c>
      <c r="CL1521">
        <f t="shared" ref="CL1521" si="28573">CA1509*AT1521</f>
        <v>0</v>
      </c>
      <c r="CM1521">
        <f t="shared" ref="CM1521" si="28574">CB1509*AU1521</f>
        <v>0</v>
      </c>
      <c r="CN1521">
        <f t="shared" ref="CN1521" si="28575">CC1509*AV1521</f>
        <v>0</v>
      </c>
      <c r="CO1521">
        <f t="shared" ref="CO1521" si="28576">CD1509*AW1521</f>
        <v>0</v>
      </c>
      <c r="CP1521">
        <f t="shared" ref="CP1521" si="28577">CE1509*AX1521</f>
        <v>0</v>
      </c>
      <c r="CQ1521">
        <f t="shared" ref="CQ1521" si="28578">CF1509*AY1521</f>
        <v>0</v>
      </c>
      <c r="CR1521">
        <f t="shared" ref="CR1521" si="28579">CG1509*AZ1521</f>
        <v>0</v>
      </c>
      <c r="CS1521">
        <f t="shared" ref="CS1521" si="28580">CH1509*BA1521</f>
        <v>0</v>
      </c>
      <c r="CT1521">
        <f t="shared" ref="CT1521" si="28581">CI1509*BB1521</f>
        <v>0</v>
      </c>
    </row>
    <row r="1522" spans="6:98" x14ac:dyDescent="0.3">
      <c r="F1522" s="91">
        <f t="shared" ref="F1522:H1522" si="28582">F1521</f>
        <v>60</v>
      </c>
      <c r="G1522" s="91">
        <f t="shared" si="28582"/>
        <v>60</v>
      </c>
      <c r="H1522" s="4">
        <f t="shared" si="28582"/>
        <v>1</v>
      </c>
      <c r="I1522">
        <v>60</v>
      </c>
      <c r="J1522" s="48">
        <f t="shared" si="28192"/>
        <v>1</v>
      </c>
      <c r="K1522" s="48">
        <f t="shared" si="28456"/>
        <v>0</v>
      </c>
      <c r="L1522" s="98">
        <f t="shared" si="28194"/>
        <v>0</v>
      </c>
      <c r="M1522" s="48"/>
      <c r="N1522" s="48"/>
      <c r="O1522" s="48"/>
      <c r="P1522" s="48"/>
      <c r="Q1522" s="48"/>
      <c r="R1522" s="48"/>
      <c r="S1522" s="48"/>
      <c r="T1522" s="48"/>
      <c r="U1522" s="48"/>
      <c r="V1522" s="48"/>
      <c r="W1522" s="48"/>
      <c r="X1522" s="48"/>
      <c r="Y1522" s="48"/>
      <c r="Z1522" s="48">
        <f>$J1522+$K1522+$L1522</f>
        <v>1</v>
      </c>
      <c r="AA1522" s="48">
        <f t="shared" si="28421"/>
        <v>1</v>
      </c>
      <c r="AB1522" s="48">
        <f t="shared" si="28421"/>
        <v>1</v>
      </c>
      <c r="AC1522" s="48">
        <f t="shared" si="28421"/>
        <v>1</v>
      </c>
      <c r="AD1522" s="48">
        <f t="shared" si="28421"/>
        <v>1</v>
      </c>
      <c r="AE1522" s="48">
        <f t="shared" si="28421"/>
        <v>1</v>
      </c>
      <c r="AF1522" s="48">
        <f t="shared" si="28421"/>
        <v>1</v>
      </c>
      <c r="AG1522" s="48">
        <f t="shared" si="28421"/>
        <v>1</v>
      </c>
      <c r="AH1522" s="48">
        <f t="shared" si="28421"/>
        <v>1</v>
      </c>
      <c r="AI1522" s="48">
        <f t="shared" si="28421"/>
        <v>1</v>
      </c>
      <c r="AJ1522" s="48">
        <f t="shared" si="28421"/>
        <v>1</v>
      </c>
      <c r="AK1522" s="48">
        <f t="shared" si="28421"/>
        <v>1</v>
      </c>
      <c r="AL1522" s="48">
        <f t="shared" si="28421"/>
        <v>1</v>
      </c>
      <c r="AM1522" s="48">
        <f t="shared" si="28421"/>
        <v>1</v>
      </c>
      <c r="AN1522" s="48">
        <f t="shared" si="28421"/>
        <v>1</v>
      </c>
      <c r="AO1522" s="48">
        <f t="shared" si="28421"/>
        <v>1</v>
      </c>
      <c r="AP1522" s="48">
        <f t="shared" si="28421"/>
        <v>1</v>
      </c>
      <c r="AQ1522" s="48">
        <f t="shared" si="28421"/>
        <v>1</v>
      </c>
      <c r="AR1522" s="48">
        <f t="shared" si="28421"/>
        <v>1</v>
      </c>
      <c r="AS1522" s="48">
        <f t="shared" si="28421"/>
        <v>1</v>
      </c>
      <c r="AT1522" s="48">
        <f t="shared" si="28421"/>
        <v>1</v>
      </c>
      <c r="AU1522" s="48">
        <f t="shared" si="28421"/>
        <v>1</v>
      </c>
      <c r="AV1522" s="48">
        <f t="shared" si="28421"/>
        <v>1</v>
      </c>
      <c r="AW1522" s="48">
        <f t="shared" si="28421"/>
        <v>1</v>
      </c>
      <c r="AX1522" s="48">
        <f t="shared" si="28421"/>
        <v>1</v>
      </c>
      <c r="AY1522" s="48">
        <f t="shared" si="28385"/>
        <v>1</v>
      </c>
      <c r="AZ1522" s="48">
        <f t="shared" si="28385"/>
        <v>1</v>
      </c>
      <c r="BA1522" s="48">
        <f t="shared" si="28385"/>
        <v>1</v>
      </c>
      <c r="BB1522" s="48">
        <f t="shared" si="28385"/>
        <v>1</v>
      </c>
      <c r="BC1522" s="48"/>
      <c r="BE1522" t="s">
        <v>189</v>
      </c>
      <c r="BR1522">
        <f>BF1509*Z1522</f>
        <v>0</v>
      </c>
      <c r="BS1522">
        <f t="shared" ref="BS1522" si="28583">BG1509*AA1522</f>
        <v>0.81777094218326785</v>
      </c>
      <c r="BT1522">
        <f t="shared" ref="BT1522" si="28584">BH1509*AB1522</f>
        <v>5.4518062812217858</v>
      </c>
      <c r="BU1522">
        <f t="shared" ref="BU1522" si="28585">BI1509*AC1522</f>
        <v>13.629515703054464</v>
      </c>
      <c r="BV1522">
        <f t="shared" ref="BV1522" si="28586">BJ1509*AD1522</f>
        <v>27.259031406108928</v>
      </c>
      <c r="BW1522">
        <f t="shared" ref="BW1522" si="28587">BK1509*AE1522</f>
        <v>146.25200670194022</v>
      </c>
      <c r="BX1522">
        <f t="shared" ref="BX1522" si="28588">BL1509*AF1522</f>
        <v>257.68160423142183</v>
      </c>
      <c r="BY1522">
        <f t="shared" ref="BY1522" si="28589">BM1509*AG1522</f>
        <v>347.52914242674655</v>
      </c>
      <c r="BZ1522">
        <f t="shared" ref="BZ1522" si="28590">BN1509*AH1522</f>
        <v>414.65356004420363</v>
      </c>
      <c r="CA1522">
        <f t="shared" ref="CA1522" si="28591">BO1509*AI1522</f>
        <v>462.95556498622824</v>
      </c>
      <c r="CB1522">
        <f t="shared" ref="CB1522" si="28592">BP1509*AJ1522</f>
        <v>496.72690199427188</v>
      </c>
      <c r="CC1522">
        <f t="shared" ref="CC1522" si="28593">BQ1509*AK1522</f>
        <v>519.55349631427396</v>
      </c>
      <c r="CD1522">
        <f t="shared" ref="CD1522" si="28594">BR1509*AL1522</f>
        <v>534.20303924845109</v>
      </c>
      <c r="CE1522">
        <f t="shared" ref="CE1522" si="28595">BS1509*AM1522</f>
        <v>0</v>
      </c>
      <c r="CF1522">
        <f t="shared" ref="CF1522" si="28596">BT1509*AN1522</f>
        <v>0</v>
      </c>
      <c r="CG1522">
        <f t="shared" ref="CG1522" si="28597">BU1509*AO1522</f>
        <v>0</v>
      </c>
      <c r="CH1522">
        <f t="shared" ref="CH1522" si="28598">BV1509*AP1522</f>
        <v>0</v>
      </c>
      <c r="CI1522">
        <f t="shared" ref="CI1522" si="28599">BW1509*AQ1522</f>
        <v>0</v>
      </c>
      <c r="CJ1522">
        <f t="shared" ref="CJ1522" si="28600">BX1509*AR1522</f>
        <v>0</v>
      </c>
      <c r="CK1522">
        <f t="shared" ref="CK1522" si="28601">BY1509*AS1522</f>
        <v>0</v>
      </c>
      <c r="CL1522">
        <f t="shared" ref="CL1522" si="28602">BZ1509*AT1522</f>
        <v>0</v>
      </c>
      <c r="CM1522">
        <f t="shared" ref="CM1522" si="28603">CA1509*AU1522</f>
        <v>0</v>
      </c>
      <c r="CN1522">
        <f t="shared" ref="CN1522" si="28604">CB1509*AV1522</f>
        <v>0</v>
      </c>
      <c r="CO1522">
        <f t="shared" ref="CO1522" si="28605">CC1509*AW1522</f>
        <v>0</v>
      </c>
      <c r="CP1522">
        <f t="shared" ref="CP1522" si="28606">CD1509*AX1522</f>
        <v>0</v>
      </c>
      <c r="CQ1522">
        <f t="shared" ref="CQ1522" si="28607">CE1509*AY1522</f>
        <v>0</v>
      </c>
      <c r="CR1522">
        <f t="shared" ref="CR1522" si="28608">CF1509*AZ1522</f>
        <v>0</v>
      </c>
      <c r="CS1522">
        <f t="shared" ref="CS1522" si="28609">CG1509*BA1522</f>
        <v>0</v>
      </c>
      <c r="CT1522">
        <f t="shared" ref="CT1522" si="28610">CH1509*BB1522</f>
        <v>0</v>
      </c>
    </row>
    <row r="1523" spans="6:98" x14ac:dyDescent="0.3">
      <c r="F1523" s="91">
        <f t="shared" ref="F1523:H1523" si="28611">F1522</f>
        <v>60</v>
      </c>
      <c r="G1523" s="91">
        <f t="shared" si="28611"/>
        <v>60</v>
      </c>
      <c r="H1523" s="4">
        <f t="shared" si="28611"/>
        <v>1</v>
      </c>
      <c r="I1523">
        <v>65</v>
      </c>
      <c r="J1523" s="48">
        <f t="shared" si="28192"/>
        <v>0</v>
      </c>
      <c r="K1523" s="48">
        <f t="shared" si="28456"/>
        <v>0</v>
      </c>
      <c r="L1523" s="98">
        <f t="shared" si="28194"/>
        <v>0</v>
      </c>
      <c r="M1523" s="48"/>
      <c r="N1523" s="48"/>
      <c r="O1523" s="48"/>
      <c r="P1523" s="48"/>
      <c r="Q1523" s="48"/>
      <c r="R1523" s="48"/>
      <c r="S1523" s="48"/>
      <c r="T1523" s="48"/>
      <c r="U1523" s="48"/>
      <c r="V1523" s="48"/>
      <c r="W1523" s="48"/>
      <c r="X1523" s="48"/>
      <c r="Y1523" s="48"/>
      <c r="Z1523" s="48"/>
      <c r="AA1523" s="48">
        <f>$J1523+$K1523+$L1523</f>
        <v>0</v>
      </c>
      <c r="AB1523" s="48">
        <f t="shared" si="28421"/>
        <v>0</v>
      </c>
      <c r="AC1523" s="48">
        <f t="shared" si="28421"/>
        <v>0</v>
      </c>
      <c r="AD1523" s="48">
        <f t="shared" si="28421"/>
        <v>0</v>
      </c>
      <c r="AE1523" s="48">
        <f t="shared" si="28421"/>
        <v>0</v>
      </c>
      <c r="AF1523" s="48">
        <f t="shared" si="28421"/>
        <v>0</v>
      </c>
      <c r="AG1523" s="48">
        <f t="shared" si="28421"/>
        <v>0</v>
      </c>
      <c r="AH1523" s="48">
        <f t="shared" si="28421"/>
        <v>0</v>
      </c>
      <c r="AI1523" s="48">
        <f t="shared" si="28421"/>
        <v>0</v>
      </c>
      <c r="AJ1523" s="48">
        <f t="shared" si="28421"/>
        <v>0</v>
      </c>
      <c r="AK1523" s="48">
        <f t="shared" si="28421"/>
        <v>0</v>
      </c>
      <c r="AL1523" s="48">
        <f t="shared" si="28421"/>
        <v>0</v>
      </c>
      <c r="AM1523" s="48">
        <f t="shared" si="28421"/>
        <v>0</v>
      </c>
      <c r="AN1523" s="48">
        <f t="shared" si="28421"/>
        <v>0</v>
      </c>
      <c r="AO1523" s="48">
        <f t="shared" si="28421"/>
        <v>0</v>
      </c>
      <c r="AP1523" s="48">
        <f t="shared" si="28421"/>
        <v>0</v>
      </c>
      <c r="AQ1523" s="48">
        <f t="shared" si="28421"/>
        <v>0</v>
      </c>
      <c r="AR1523" s="48">
        <f t="shared" si="28421"/>
        <v>0</v>
      </c>
      <c r="AS1523" s="48">
        <f t="shared" si="28421"/>
        <v>0</v>
      </c>
      <c r="AT1523" s="48">
        <f t="shared" si="28421"/>
        <v>0</v>
      </c>
      <c r="AU1523" s="48">
        <f t="shared" si="28421"/>
        <v>0</v>
      </c>
      <c r="AV1523" s="48">
        <f t="shared" si="28421"/>
        <v>0</v>
      </c>
      <c r="AW1523" s="48">
        <f t="shared" si="28421"/>
        <v>0</v>
      </c>
      <c r="AX1523" s="48">
        <f t="shared" si="28421"/>
        <v>0</v>
      </c>
      <c r="AY1523" s="48">
        <f t="shared" si="28385"/>
        <v>0</v>
      </c>
      <c r="AZ1523" s="48">
        <f t="shared" si="28385"/>
        <v>0</v>
      </c>
      <c r="BA1523" s="48">
        <f t="shared" si="28385"/>
        <v>0</v>
      </c>
      <c r="BB1523" s="48">
        <f t="shared" si="28385"/>
        <v>0</v>
      </c>
      <c r="BC1523" s="48"/>
      <c r="BE1523" t="s">
        <v>190</v>
      </c>
      <c r="BS1523">
        <f>BF1509*AA1523</f>
        <v>0</v>
      </c>
      <c r="BT1523">
        <f t="shared" ref="BT1523" si="28612">BG1509*AB1523</f>
        <v>0</v>
      </c>
      <c r="BU1523">
        <f t="shared" ref="BU1523" si="28613">BH1509*AC1523</f>
        <v>0</v>
      </c>
      <c r="BV1523">
        <f t="shared" ref="BV1523" si="28614">BI1509*AD1523</f>
        <v>0</v>
      </c>
      <c r="BW1523">
        <f t="shared" ref="BW1523" si="28615">BJ1509*AE1523</f>
        <v>0</v>
      </c>
      <c r="BX1523">
        <f t="shared" ref="BX1523" si="28616">BK1509*AF1523</f>
        <v>0</v>
      </c>
      <c r="BY1523">
        <f t="shared" ref="BY1523" si="28617">BL1509*AG1523</f>
        <v>0</v>
      </c>
      <c r="BZ1523">
        <f t="shared" ref="BZ1523" si="28618">BM1509*AH1523</f>
        <v>0</v>
      </c>
      <c r="CA1523">
        <f t="shared" ref="CA1523" si="28619">BN1509*AI1523</f>
        <v>0</v>
      </c>
      <c r="CB1523">
        <f t="shared" ref="CB1523" si="28620">BO1509*AJ1523</f>
        <v>0</v>
      </c>
      <c r="CC1523">
        <f t="shared" ref="CC1523" si="28621">BP1509*AK1523</f>
        <v>0</v>
      </c>
      <c r="CD1523">
        <f t="shared" ref="CD1523" si="28622">BQ1509*AL1523</f>
        <v>0</v>
      </c>
      <c r="CE1523">
        <f t="shared" ref="CE1523" si="28623">BR1509*AM1523</f>
        <v>0</v>
      </c>
      <c r="CF1523">
        <f t="shared" ref="CF1523" si="28624">BS1509*AN1523</f>
        <v>0</v>
      </c>
      <c r="CG1523">
        <f t="shared" ref="CG1523" si="28625">BT1509*AO1523</f>
        <v>0</v>
      </c>
      <c r="CH1523">
        <f t="shared" ref="CH1523" si="28626">BU1509*AP1523</f>
        <v>0</v>
      </c>
      <c r="CI1523">
        <f t="shared" ref="CI1523" si="28627">BV1509*AQ1523</f>
        <v>0</v>
      </c>
      <c r="CJ1523">
        <f t="shared" ref="CJ1523" si="28628">BW1509*AR1523</f>
        <v>0</v>
      </c>
      <c r="CK1523">
        <f t="shared" ref="CK1523" si="28629">BX1509*AS1523</f>
        <v>0</v>
      </c>
      <c r="CL1523">
        <f t="shared" ref="CL1523" si="28630">BY1509*AT1523</f>
        <v>0</v>
      </c>
      <c r="CM1523">
        <f t="shared" ref="CM1523" si="28631">BZ1509*AU1523</f>
        <v>0</v>
      </c>
      <c r="CN1523">
        <f t="shared" ref="CN1523" si="28632">CA1509*AV1523</f>
        <v>0</v>
      </c>
      <c r="CO1523">
        <f t="shared" ref="CO1523" si="28633">CB1509*AW1523</f>
        <v>0</v>
      </c>
      <c r="CP1523">
        <f t="shared" ref="CP1523" si="28634">CC1509*AX1523</f>
        <v>0</v>
      </c>
      <c r="CQ1523">
        <f t="shared" ref="CQ1523" si="28635">CD1509*AY1523</f>
        <v>0</v>
      </c>
      <c r="CR1523">
        <f t="shared" ref="CR1523" si="28636">CE1509*AZ1523</f>
        <v>0</v>
      </c>
      <c r="CS1523">
        <f t="shared" ref="CS1523" si="28637">CF1509*BA1523</f>
        <v>0</v>
      </c>
      <c r="CT1523">
        <f t="shared" ref="CT1523" si="28638">CG1509*BB1523</f>
        <v>0</v>
      </c>
    </row>
    <row r="1524" spans="6:98" x14ac:dyDescent="0.3">
      <c r="F1524" s="91">
        <f t="shared" ref="F1524:H1524" si="28639">F1523</f>
        <v>60</v>
      </c>
      <c r="G1524" s="91">
        <f t="shared" si="28639"/>
        <v>60</v>
      </c>
      <c r="H1524" s="4">
        <f t="shared" si="28639"/>
        <v>1</v>
      </c>
      <c r="I1524">
        <v>70</v>
      </c>
      <c r="J1524" s="48">
        <f t="shared" si="28192"/>
        <v>0</v>
      </c>
      <c r="K1524" s="48">
        <f t="shared" si="28456"/>
        <v>0</v>
      </c>
      <c r="L1524" s="98">
        <f t="shared" si="28194"/>
        <v>0</v>
      </c>
      <c r="M1524" s="48"/>
      <c r="N1524" s="48"/>
      <c r="O1524" s="48"/>
      <c r="P1524" s="48"/>
      <c r="Q1524" s="48"/>
      <c r="R1524" s="48"/>
      <c r="S1524" s="48"/>
      <c r="T1524" s="48"/>
      <c r="U1524" s="48"/>
      <c r="V1524" s="48"/>
      <c r="W1524" s="48"/>
      <c r="X1524" s="48"/>
      <c r="Y1524" s="48"/>
      <c r="Z1524" s="48"/>
      <c r="AA1524" s="48"/>
      <c r="AB1524" s="48">
        <f>$J1524+$K1524+$L1524</f>
        <v>0</v>
      </c>
      <c r="AC1524" s="48">
        <f t="shared" si="28421"/>
        <v>0</v>
      </c>
      <c r="AD1524" s="48">
        <f t="shared" si="28421"/>
        <v>0</v>
      </c>
      <c r="AE1524" s="48">
        <f t="shared" si="28421"/>
        <v>0</v>
      </c>
      <c r="AF1524" s="48">
        <f t="shared" si="28421"/>
        <v>0</v>
      </c>
      <c r="AG1524" s="48">
        <f t="shared" si="28421"/>
        <v>0</v>
      </c>
      <c r="AH1524" s="48">
        <f t="shared" si="28421"/>
        <v>0</v>
      </c>
      <c r="AI1524" s="48">
        <f t="shared" si="28421"/>
        <v>0</v>
      </c>
      <c r="AJ1524" s="48">
        <f t="shared" si="28421"/>
        <v>0</v>
      </c>
      <c r="AK1524" s="48">
        <f t="shared" si="28421"/>
        <v>0</v>
      </c>
      <c r="AL1524" s="48">
        <f t="shared" si="28421"/>
        <v>0</v>
      </c>
      <c r="AM1524" s="48">
        <f t="shared" si="28421"/>
        <v>0</v>
      </c>
      <c r="AN1524" s="48">
        <f t="shared" si="28421"/>
        <v>0</v>
      </c>
      <c r="AO1524" s="48">
        <f t="shared" si="28421"/>
        <v>0</v>
      </c>
      <c r="AP1524" s="48">
        <f t="shared" si="28421"/>
        <v>0</v>
      </c>
      <c r="AQ1524" s="48">
        <f t="shared" si="28421"/>
        <v>0</v>
      </c>
      <c r="AR1524" s="48">
        <f t="shared" si="28421"/>
        <v>0</v>
      </c>
      <c r="AS1524" s="48">
        <f t="shared" si="28421"/>
        <v>0</v>
      </c>
      <c r="AT1524" s="48">
        <f t="shared" si="28421"/>
        <v>0</v>
      </c>
      <c r="AU1524" s="48">
        <f t="shared" si="28421"/>
        <v>0</v>
      </c>
      <c r="AV1524" s="48">
        <f t="shared" si="28421"/>
        <v>0</v>
      </c>
      <c r="AW1524" s="48">
        <f t="shared" si="28421"/>
        <v>0</v>
      </c>
      <c r="AX1524" s="48">
        <f t="shared" si="28421"/>
        <v>0</v>
      </c>
      <c r="AY1524" s="48">
        <f t="shared" si="28385"/>
        <v>0</v>
      </c>
      <c r="AZ1524" s="48">
        <f t="shared" si="28385"/>
        <v>0</v>
      </c>
      <c r="BA1524" s="48">
        <f t="shared" si="28385"/>
        <v>0</v>
      </c>
      <c r="BB1524" s="48">
        <f t="shared" si="28385"/>
        <v>0</v>
      </c>
      <c r="BC1524" s="48"/>
      <c r="BE1524" t="s">
        <v>191</v>
      </c>
      <c r="BT1524">
        <f>BF1509*AB1524</f>
        <v>0</v>
      </c>
      <c r="BU1524">
        <f t="shared" ref="BU1524" si="28640">BG1509*AC1524</f>
        <v>0</v>
      </c>
      <c r="BV1524">
        <f t="shared" ref="BV1524" si="28641">BH1509*AD1524</f>
        <v>0</v>
      </c>
      <c r="BW1524">
        <f t="shared" ref="BW1524" si="28642">BI1509*AE1524</f>
        <v>0</v>
      </c>
      <c r="BX1524">
        <f t="shared" ref="BX1524" si="28643">BJ1509*AF1524</f>
        <v>0</v>
      </c>
      <c r="BY1524">
        <f t="shared" ref="BY1524" si="28644">BK1509*AG1524</f>
        <v>0</v>
      </c>
      <c r="BZ1524">
        <f t="shared" ref="BZ1524" si="28645">BL1509*AH1524</f>
        <v>0</v>
      </c>
      <c r="CA1524">
        <f t="shared" ref="CA1524" si="28646">BM1509*AI1524</f>
        <v>0</v>
      </c>
      <c r="CB1524">
        <f t="shared" ref="CB1524" si="28647">BN1509*AJ1524</f>
        <v>0</v>
      </c>
      <c r="CC1524">
        <f t="shared" ref="CC1524" si="28648">BO1509*AK1524</f>
        <v>0</v>
      </c>
      <c r="CD1524">
        <f t="shared" ref="CD1524" si="28649">BP1509*AL1524</f>
        <v>0</v>
      </c>
      <c r="CE1524">
        <f t="shared" ref="CE1524" si="28650">BQ1509*AM1524</f>
        <v>0</v>
      </c>
      <c r="CF1524">
        <f t="shared" ref="CF1524" si="28651">BR1509*AN1524</f>
        <v>0</v>
      </c>
      <c r="CG1524">
        <f t="shared" ref="CG1524" si="28652">BS1509*AO1524</f>
        <v>0</v>
      </c>
      <c r="CH1524">
        <f t="shared" ref="CH1524" si="28653">BT1509*AP1524</f>
        <v>0</v>
      </c>
      <c r="CI1524">
        <f t="shared" ref="CI1524" si="28654">BU1509*AQ1524</f>
        <v>0</v>
      </c>
      <c r="CJ1524">
        <f t="shared" ref="CJ1524" si="28655">BV1509*AR1524</f>
        <v>0</v>
      </c>
      <c r="CK1524">
        <f t="shared" ref="CK1524" si="28656">BW1509*AS1524</f>
        <v>0</v>
      </c>
      <c r="CL1524">
        <f t="shared" ref="CL1524" si="28657">BX1509*AT1524</f>
        <v>0</v>
      </c>
      <c r="CM1524">
        <f t="shared" ref="CM1524" si="28658">BY1509*AU1524</f>
        <v>0</v>
      </c>
      <c r="CN1524">
        <f t="shared" ref="CN1524" si="28659">BZ1509*AV1524</f>
        <v>0</v>
      </c>
      <c r="CO1524">
        <f t="shared" ref="CO1524" si="28660">CA1509*AW1524</f>
        <v>0</v>
      </c>
      <c r="CP1524">
        <f t="shared" ref="CP1524" si="28661">CB1509*AX1524</f>
        <v>0</v>
      </c>
      <c r="CQ1524">
        <f t="shared" ref="CQ1524" si="28662">CC1509*AY1524</f>
        <v>0</v>
      </c>
      <c r="CR1524">
        <f t="shared" ref="CR1524" si="28663">CD1509*AZ1524</f>
        <v>0</v>
      </c>
      <c r="CS1524">
        <f t="shared" ref="CS1524" si="28664">CE1509*BA1524</f>
        <v>0</v>
      </c>
      <c r="CT1524">
        <f t="shared" ref="CT1524" si="28665">CF1509*BB1524</f>
        <v>0</v>
      </c>
    </row>
    <row r="1525" spans="6:98" x14ac:dyDescent="0.3">
      <c r="F1525" s="91">
        <f t="shared" ref="F1525:H1525" si="28666">F1524</f>
        <v>60</v>
      </c>
      <c r="G1525" s="91">
        <f t="shared" si="28666"/>
        <v>60</v>
      </c>
      <c r="H1525" s="4">
        <f t="shared" si="28666"/>
        <v>1</v>
      </c>
      <c r="I1525">
        <v>75</v>
      </c>
      <c r="J1525" s="48">
        <f t="shared" si="28192"/>
        <v>0</v>
      </c>
      <c r="K1525" s="48">
        <f t="shared" si="28456"/>
        <v>0</v>
      </c>
      <c r="L1525" s="98">
        <f t="shared" si="28194"/>
        <v>0</v>
      </c>
      <c r="M1525" s="48"/>
      <c r="N1525" s="48"/>
      <c r="O1525" s="48"/>
      <c r="P1525" s="48"/>
      <c r="Q1525" s="48"/>
      <c r="R1525" s="48"/>
      <c r="S1525" s="48"/>
      <c r="T1525" s="48"/>
      <c r="U1525" s="48"/>
      <c r="V1525" s="48"/>
      <c r="W1525" s="48"/>
      <c r="X1525" s="48"/>
      <c r="Y1525" s="48"/>
      <c r="Z1525" s="48"/>
      <c r="AA1525" s="48"/>
      <c r="AB1525" s="48"/>
      <c r="AC1525" s="48">
        <f>$J1525+$K1525+$L1525</f>
        <v>0</v>
      </c>
      <c r="AD1525" s="48">
        <f t="shared" si="28421"/>
        <v>0</v>
      </c>
      <c r="AE1525" s="48">
        <f t="shared" si="28421"/>
        <v>0</v>
      </c>
      <c r="AF1525" s="48">
        <f t="shared" si="28421"/>
        <v>0</v>
      </c>
      <c r="AG1525" s="48">
        <f t="shared" si="28421"/>
        <v>0</v>
      </c>
      <c r="AH1525" s="48">
        <f t="shared" si="28421"/>
        <v>0</v>
      </c>
      <c r="AI1525" s="48">
        <f t="shared" si="28421"/>
        <v>0</v>
      </c>
      <c r="AJ1525" s="48">
        <f t="shared" si="28421"/>
        <v>0</v>
      </c>
      <c r="AK1525" s="48">
        <f t="shared" si="28421"/>
        <v>0</v>
      </c>
      <c r="AL1525" s="48">
        <f t="shared" si="28421"/>
        <v>0</v>
      </c>
      <c r="AM1525" s="48">
        <f t="shared" si="28421"/>
        <v>0</v>
      </c>
      <c r="AN1525" s="48">
        <f t="shared" si="28421"/>
        <v>0</v>
      </c>
      <c r="AO1525" s="48">
        <f t="shared" si="28421"/>
        <v>0</v>
      </c>
      <c r="AP1525" s="48">
        <f t="shared" si="28421"/>
        <v>0</v>
      </c>
      <c r="AQ1525" s="48">
        <f t="shared" si="28421"/>
        <v>0</v>
      </c>
      <c r="AR1525" s="48">
        <f t="shared" si="28421"/>
        <v>0</v>
      </c>
      <c r="AS1525" s="48">
        <f t="shared" si="28421"/>
        <v>0</v>
      </c>
      <c r="AT1525" s="48">
        <f t="shared" si="28421"/>
        <v>0</v>
      </c>
      <c r="AU1525" s="48">
        <f t="shared" si="28421"/>
        <v>0</v>
      </c>
      <c r="AV1525" s="48">
        <f t="shared" si="28421"/>
        <v>0</v>
      </c>
      <c r="AW1525" s="48">
        <f t="shared" si="28421"/>
        <v>0</v>
      </c>
      <c r="AX1525" s="48">
        <f t="shared" si="28421"/>
        <v>0</v>
      </c>
      <c r="AY1525" s="48">
        <f t="shared" si="28385"/>
        <v>0</v>
      </c>
      <c r="AZ1525" s="48">
        <f t="shared" si="28385"/>
        <v>0</v>
      </c>
      <c r="BA1525" s="48">
        <f t="shared" si="28385"/>
        <v>0</v>
      </c>
      <c r="BB1525" s="48">
        <f t="shared" si="28385"/>
        <v>0</v>
      </c>
      <c r="BC1525" s="48"/>
      <c r="BE1525" t="s">
        <v>192</v>
      </c>
      <c r="BU1525">
        <f>BF1509*AC1525</f>
        <v>0</v>
      </c>
      <c r="BV1525">
        <f t="shared" ref="BV1525" si="28667">BG1509*AD1525</f>
        <v>0</v>
      </c>
      <c r="BW1525">
        <f t="shared" ref="BW1525" si="28668">BH1509*AE1525</f>
        <v>0</v>
      </c>
      <c r="BX1525">
        <f t="shared" ref="BX1525" si="28669">BI1509*AF1525</f>
        <v>0</v>
      </c>
      <c r="BY1525">
        <f t="shared" ref="BY1525" si="28670">BJ1509*AG1525</f>
        <v>0</v>
      </c>
      <c r="BZ1525">
        <f t="shared" ref="BZ1525" si="28671">BK1509*AH1525</f>
        <v>0</v>
      </c>
      <c r="CA1525">
        <f t="shared" ref="CA1525" si="28672">BL1509*AI1525</f>
        <v>0</v>
      </c>
      <c r="CB1525">
        <f t="shared" ref="CB1525" si="28673">BM1509*AJ1525</f>
        <v>0</v>
      </c>
      <c r="CC1525">
        <f t="shared" ref="CC1525" si="28674">BN1509*AK1525</f>
        <v>0</v>
      </c>
      <c r="CD1525">
        <f t="shared" ref="CD1525" si="28675">BO1509*AL1525</f>
        <v>0</v>
      </c>
      <c r="CE1525">
        <f t="shared" ref="CE1525" si="28676">BP1509*AM1525</f>
        <v>0</v>
      </c>
      <c r="CF1525">
        <f t="shared" ref="CF1525" si="28677">BQ1509*AN1525</f>
        <v>0</v>
      </c>
      <c r="CG1525">
        <f t="shared" ref="CG1525" si="28678">BR1509*AO1525</f>
        <v>0</v>
      </c>
      <c r="CH1525">
        <f t="shared" ref="CH1525" si="28679">BS1509*AP1525</f>
        <v>0</v>
      </c>
      <c r="CI1525">
        <f t="shared" ref="CI1525" si="28680">BT1509*AQ1525</f>
        <v>0</v>
      </c>
      <c r="CJ1525">
        <f t="shared" ref="CJ1525" si="28681">BU1509*AR1525</f>
        <v>0</v>
      </c>
      <c r="CK1525">
        <f t="shared" ref="CK1525" si="28682">BV1509*AS1525</f>
        <v>0</v>
      </c>
      <c r="CL1525">
        <f t="shared" ref="CL1525" si="28683">BW1509*AT1525</f>
        <v>0</v>
      </c>
      <c r="CM1525">
        <f t="shared" ref="CM1525" si="28684">BX1509*AU1525</f>
        <v>0</v>
      </c>
      <c r="CN1525">
        <f t="shared" ref="CN1525" si="28685">BY1509*AV1525</f>
        <v>0</v>
      </c>
      <c r="CO1525">
        <f t="shared" ref="CO1525" si="28686">BZ1509*AW1525</f>
        <v>0</v>
      </c>
      <c r="CP1525">
        <f t="shared" ref="CP1525" si="28687">CA1509*AX1525</f>
        <v>0</v>
      </c>
      <c r="CQ1525">
        <f t="shared" ref="CQ1525" si="28688">CB1509*AY1525</f>
        <v>0</v>
      </c>
      <c r="CR1525">
        <f t="shared" ref="CR1525" si="28689">CC1509*AZ1525</f>
        <v>0</v>
      </c>
      <c r="CS1525">
        <f t="shared" ref="CS1525" si="28690">CD1509*BA1525</f>
        <v>0</v>
      </c>
      <c r="CT1525">
        <f t="shared" ref="CT1525" si="28691">CE1509*BB1525</f>
        <v>0</v>
      </c>
    </row>
    <row r="1526" spans="6:98" x14ac:dyDescent="0.3">
      <c r="F1526" s="91">
        <f t="shared" ref="F1526:H1526" si="28692">F1525</f>
        <v>60</v>
      </c>
      <c r="G1526" s="91">
        <f t="shared" si="28692"/>
        <v>60</v>
      </c>
      <c r="H1526" s="4">
        <f t="shared" si="28692"/>
        <v>1</v>
      </c>
      <c r="I1526">
        <v>80</v>
      </c>
      <c r="J1526" s="48">
        <f t="shared" si="28192"/>
        <v>0</v>
      </c>
      <c r="K1526" s="48">
        <f t="shared" si="28456"/>
        <v>0</v>
      </c>
      <c r="L1526" s="98">
        <f t="shared" si="28194"/>
        <v>0</v>
      </c>
      <c r="M1526" s="48"/>
      <c r="N1526" s="48"/>
      <c r="O1526" s="48"/>
      <c r="P1526" s="48"/>
      <c r="Q1526" s="48"/>
      <c r="R1526" s="48"/>
      <c r="S1526" s="48"/>
      <c r="T1526" s="48"/>
      <c r="U1526" s="48"/>
      <c r="V1526" s="48"/>
      <c r="W1526" s="48"/>
      <c r="X1526" s="48"/>
      <c r="Y1526" s="48"/>
      <c r="Z1526" s="48"/>
      <c r="AA1526" s="48"/>
      <c r="AB1526" s="48"/>
      <c r="AC1526" s="48"/>
      <c r="AD1526" s="48">
        <f>$J1526+$K1526+$L1526</f>
        <v>0</v>
      </c>
      <c r="AE1526" s="48">
        <f t="shared" si="28421"/>
        <v>0</v>
      </c>
      <c r="AF1526" s="48">
        <f t="shared" si="28421"/>
        <v>0</v>
      </c>
      <c r="AG1526" s="48">
        <f t="shared" si="28421"/>
        <v>0</v>
      </c>
      <c r="AH1526" s="48">
        <f t="shared" si="28421"/>
        <v>0</v>
      </c>
      <c r="AI1526" s="48">
        <f t="shared" si="28421"/>
        <v>0</v>
      </c>
      <c r="AJ1526" s="48">
        <f t="shared" si="28421"/>
        <v>0</v>
      </c>
      <c r="AK1526" s="48">
        <f t="shared" si="28421"/>
        <v>0</v>
      </c>
      <c r="AL1526" s="48">
        <f t="shared" si="28421"/>
        <v>0</v>
      </c>
      <c r="AM1526" s="48">
        <f t="shared" si="28421"/>
        <v>0</v>
      </c>
      <c r="AN1526" s="48">
        <f t="shared" si="28421"/>
        <v>0</v>
      </c>
      <c r="AO1526" s="48">
        <f t="shared" si="28421"/>
        <v>0</v>
      </c>
      <c r="AP1526" s="48">
        <f t="shared" si="28421"/>
        <v>0</v>
      </c>
      <c r="AQ1526" s="48">
        <f t="shared" si="28421"/>
        <v>0</v>
      </c>
      <c r="AR1526" s="48">
        <f t="shared" si="28421"/>
        <v>0</v>
      </c>
      <c r="AS1526" s="48">
        <f t="shared" si="28421"/>
        <v>0</v>
      </c>
      <c r="AT1526" s="48">
        <f t="shared" si="28421"/>
        <v>0</v>
      </c>
      <c r="AU1526" s="48">
        <f t="shared" si="28421"/>
        <v>0</v>
      </c>
      <c r="AV1526" s="48">
        <f t="shared" si="28421"/>
        <v>0</v>
      </c>
      <c r="AW1526" s="48">
        <f t="shared" si="28421"/>
        <v>0</v>
      </c>
      <c r="AX1526" s="48">
        <f t="shared" si="28421"/>
        <v>0</v>
      </c>
      <c r="AY1526" s="48">
        <f t="shared" si="28385"/>
        <v>0</v>
      </c>
      <c r="AZ1526" s="48">
        <f t="shared" si="28385"/>
        <v>0</v>
      </c>
      <c r="BA1526" s="48">
        <f t="shared" si="28385"/>
        <v>0</v>
      </c>
      <c r="BB1526" s="48">
        <f t="shared" si="28385"/>
        <v>0</v>
      </c>
      <c r="BC1526" s="48"/>
      <c r="BE1526" t="s">
        <v>193</v>
      </c>
      <c r="BV1526">
        <f>BF1509*AD1526</f>
        <v>0</v>
      </c>
      <c r="BW1526">
        <f t="shared" ref="BW1526" si="28693">BG1509*AE1526</f>
        <v>0</v>
      </c>
      <c r="BX1526">
        <f t="shared" ref="BX1526" si="28694">BH1509*AF1526</f>
        <v>0</v>
      </c>
      <c r="BY1526">
        <f t="shared" ref="BY1526" si="28695">BI1509*AG1526</f>
        <v>0</v>
      </c>
      <c r="BZ1526">
        <f t="shared" ref="BZ1526" si="28696">BJ1509*AH1526</f>
        <v>0</v>
      </c>
      <c r="CA1526">
        <f t="shared" ref="CA1526" si="28697">BK1509*AI1526</f>
        <v>0</v>
      </c>
      <c r="CB1526">
        <f t="shared" ref="CB1526" si="28698">BL1509*AJ1526</f>
        <v>0</v>
      </c>
      <c r="CC1526">
        <f t="shared" ref="CC1526" si="28699">BM1509*AK1526</f>
        <v>0</v>
      </c>
      <c r="CD1526">
        <f t="shared" ref="CD1526" si="28700">BN1509*AL1526</f>
        <v>0</v>
      </c>
      <c r="CE1526">
        <f t="shared" ref="CE1526" si="28701">BO1509*AM1526</f>
        <v>0</v>
      </c>
      <c r="CF1526">
        <f t="shared" ref="CF1526" si="28702">BP1509*AN1526</f>
        <v>0</v>
      </c>
      <c r="CG1526">
        <f t="shared" ref="CG1526" si="28703">BQ1509*AO1526</f>
        <v>0</v>
      </c>
      <c r="CH1526">
        <f t="shared" ref="CH1526" si="28704">BR1509*AP1526</f>
        <v>0</v>
      </c>
      <c r="CI1526">
        <f t="shared" ref="CI1526" si="28705">BS1509*AQ1526</f>
        <v>0</v>
      </c>
      <c r="CJ1526">
        <f t="shared" ref="CJ1526" si="28706">BT1509*AR1526</f>
        <v>0</v>
      </c>
      <c r="CK1526">
        <f t="shared" ref="CK1526" si="28707">BU1509*AS1526</f>
        <v>0</v>
      </c>
      <c r="CL1526">
        <f t="shared" ref="CL1526" si="28708">BV1509*AT1526</f>
        <v>0</v>
      </c>
      <c r="CM1526">
        <f t="shared" ref="CM1526" si="28709">BW1509*AU1526</f>
        <v>0</v>
      </c>
      <c r="CN1526">
        <f t="shared" ref="CN1526" si="28710">BX1509*AV1526</f>
        <v>0</v>
      </c>
      <c r="CO1526">
        <f t="shared" ref="CO1526" si="28711">BY1509*AW1526</f>
        <v>0</v>
      </c>
      <c r="CP1526">
        <f t="shared" ref="CP1526" si="28712">BZ1509*AX1526</f>
        <v>0</v>
      </c>
      <c r="CQ1526">
        <f t="shared" ref="CQ1526" si="28713">CA1509*AY1526</f>
        <v>0</v>
      </c>
      <c r="CR1526">
        <f t="shared" ref="CR1526" si="28714">CB1509*AZ1526</f>
        <v>0</v>
      </c>
      <c r="CS1526">
        <f t="shared" ref="CS1526" si="28715">CC1509*BA1526</f>
        <v>0</v>
      </c>
      <c r="CT1526">
        <f t="shared" ref="CT1526" si="28716">CD1509*BB1526</f>
        <v>0</v>
      </c>
    </row>
    <row r="1527" spans="6:98" x14ac:dyDescent="0.3">
      <c r="F1527" s="91">
        <f t="shared" ref="F1527:H1527" si="28717">F1526</f>
        <v>60</v>
      </c>
      <c r="G1527" s="91">
        <f t="shared" si="28717"/>
        <v>60</v>
      </c>
      <c r="H1527" s="4">
        <f t="shared" si="28717"/>
        <v>1</v>
      </c>
      <c r="I1527">
        <v>85</v>
      </c>
      <c r="J1527" s="48">
        <f t="shared" si="28192"/>
        <v>0</v>
      </c>
      <c r="K1527" s="48">
        <f t="shared" si="28456"/>
        <v>0</v>
      </c>
      <c r="L1527" s="98">
        <f t="shared" si="28194"/>
        <v>0</v>
      </c>
      <c r="M1527" s="48"/>
      <c r="N1527" s="48"/>
      <c r="O1527" s="48"/>
      <c r="P1527" s="48"/>
      <c r="Q1527" s="48"/>
      <c r="R1527" s="48"/>
      <c r="S1527" s="48"/>
      <c r="T1527" s="48"/>
      <c r="U1527" s="48"/>
      <c r="V1527" s="48"/>
      <c r="W1527" s="48"/>
      <c r="X1527" s="48"/>
      <c r="Y1527" s="48"/>
      <c r="Z1527" s="48"/>
      <c r="AA1527" s="48"/>
      <c r="AB1527" s="48"/>
      <c r="AC1527" s="48"/>
      <c r="AD1527" s="48"/>
      <c r="AE1527" s="48">
        <f>$J1527+$K1527+$L1527</f>
        <v>0</v>
      </c>
      <c r="AF1527" s="48">
        <f t="shared" si="28421"/>
        <v>0</v>
      </c>
      <c r="AG1527" s="48">
        <f t="shared" si="28421"/>
        <v>0</v>
      </c>
      <c r="AH1527" s="48">
        <f t="shared" si="28421"/>
        <v>0</v>
      </c>
      <c r="AI1527" s="48">
        <f t="shared" si="28421"/>
        <v>0</v>
      </c>
      <c r="AJ1527" s="48">
        <f t="shared" si="28421"/>
        <v>0</v>
      </c>
      <c r="AK1527" s="48">
        <f t="shared" si="28421"/>
        <v>0</v>
      </c>
      <c r="AL1527" s="48">
        <f t="shared" si="28421"/>
        <v>0</v>
      </c>
      <c r="AM1527" s="48">
        <f t="shared" si="28421"/>
        <v>0</v>
      </c>
      <c r="AN1527" s="48">
        <f t="shared" si="28421"/>
        <v>0</v>
      </c>
      <c r="AO1527" s="48">
        <f t="shared" si="28421"/>
        <v>0</v>
      </c>
      <c r="AP1527" s="48">
        <f t="shared" ref="AP1527:BB1542" si="28718">$J1527+$K1527+$L1527</f>
        <v>0</v>
      </c>
      <c r="AQ1527" s="48">
        <f t="shared" si="28718"/>
        <v>0</v>
      </c>
      <c r="AR1527" s="48">
        <f t="shared" si="28718"/>
        <v>0</v>
      </c>
      <c r="AS1527" s="48">
        <f t="shared" si="28718"/>
        <v>0</v>
      </c>
      <c r="AT1527" s="48">
        <f t="shared" si="28718"/>
        <v>0</v>
      </c>
      <c r="AU1527" s="48">
        <f t="shared" si="28718"/>
        <v>0</v>
      </c>
      <c r="AV1527" s="48">
        <f t="shared" si="28718"/>
        <v>0</v>
      </c>
      <c r="AW1527" s="48">
        <f t="shared" si="28718"/>
        <v>0</v>
      </c>
      <c r="AX1527" s="48">
        <f t="shared" si="28718"/>
        <v>0</v>
      </c>
      <c r="AY1527" s="48">
        <f t="shared" si="28385"/>
        <v>0</v>
      </c>
      <c r="AZ1527" s="48">
        <f t="shared" si="28385"/>
        <v>0</v>
      </c>
      <c r="BA1527" s="48">
        <f t="shared" si="28385"/>
        <v>0</v>
      </c>
      <c r="BB1527" s="48">
        <f t="shared" si="28385"/>
        <v>0</v>
      </c>
      <c r="BC1527" s="48"/>
      <c r="BE1527" t="s">
        <v>194</v>
      </c>
      <c r="BW1527">
        <f>BF1509*AE1527</f>
        <v>0</v>
      </c>
      <c r="BX1527">
        <f t="shared" ref="BX1527" si="28719">BG1509*AF1527</f>
        <v>0</v>
      </c>
      <c r="BY1527">
        <f t="shared" ref="BY1527" si="28720">BH1509*AG1527</f>
        <v>0</v>
      </c>
      <c r="BZ1527">
        <f t="shared" ref="BZ1527" si="28721">BI1509*AH1527</f>
        <v>0</v>
      </c>
      <c r="CA1527">
        <f t="shared" ref="CA1527" si="28722">BJ1509*AI1527</f>
        <v>0</v>
      </c>
      <c r="CB1527">
        <f t="shared" ref="CB1527" si="28723">BK1509*AJ1527</f>
        <v>0</v>
      </c>
      <c r="CC1527">
        <f t="shared" ref="CC1527" si="28724">BL1509*AK1527</f>
        <v>0</v>
      </c>
      <c r="CD1527">
        <f t="shared" ref="CD1527" si="28725">BM1509*AL1527</f>
        <v>0</v>
      </c>
      <c r="CE1527">
        <f t="shared" ref="CE1527" si="28726">BN1509*AM1527</f>
        <v>0</v>
      </c>
      <c r="CF1527">
        <f t="shared" ref="CF1527" si="28727">BO1509*AN1527</f>
        <v>0</v>
      </c>
      <c r="CG1527">
        <f t="shared" ref="CG1527" si="28728">BP1509*AO1527</f>
        <v>0</v>
      </c>
      <c r="CH1527">
        <f t="shared" ref="CH1527" si="28729">BQ1509*AP1527</f>
        <v>0</v>
      </c>
      <c r="CI1527">
        <f t="shared" ref="CI1527" si="28730">BR1509*AQ1527</f>
        <v>0</v>
      </c>
      <c r="CJ1527">
        <f t="shared" ref="CJ1527" si="28731">BS1509*AR1527</f>
        <v>0</v>
      </c>
      <c r="CK1527">
        <f t="shared" ref="CK1527" si="28732">BT1509*AS1527</f>
        <v>0</v>
      </c>
      <c r="CL1527">
        <f t="shared" ref="CL1527" si="28733">BU1509*AT1527</f>
        <v>0</v>
      </c>
      <c r="CM1527">
        <f t="shared" ref="CM1527" si="28734">BV1509*AU1527</f>
        <v>0</v>
      </c>
      <c r="CN1527">
        <f t="shared" ref="CN1527" si="28735">BW1509*AV1527</f>
        <v>0</v>
      </c>
      <c r="CO1527">
        <f t="shared" ref="CO1527" si="28736">BX1509*AW1527</f>
        <v>0</v>
      </c>
      <c r="CP1527">
        <f t="shared" ref="CP1527" si="28737">BY1509*AX1527</f>
        <v>0</v>
      </c>
      <c r="CQ1527">
        <f t="shared" ref="CQ1527" si="28738">BZ1509*AY1527</f>
        <v>0</v>
      </c>
      <c r="CR1527">
        <f t="shared" ref="CR1527" si="28739">CA1509*AZ1527</f>
        <v>0</v>
      </c>
      <c r="CS1527">
        <f t="shared" ref="CS1527" si="28740">CB1509*BA1527</f>
        <v>0</v>
      </c>
      <c r="CT1527">
        <f t="shared" ref="CT1527" si="28741">CC1509*BB1527</f>
        <v>0</v>
      </c>
    </row>
    <row r="1528" spans="6:98" x14ac:dyDescent="0.3">
      <c r="F1528" s="91">
        <f t="shared" ref="F1528:H1528" si="28742">F1527</f>
        <v>60</v>
      </c>
      <c r="G1528" s="91">
        <f t="shared" si="28742"/>
        <v>60</v>
      </c>
      <c r="H1528" s="4">
        <f t="shared" si="28742"/>
        <v>1</v>
      </c>
      <c r="I1528">
        <v>90</v>
      </c>
      <c r="J1528" s="48">
        <f t="shared" si="28192"/>
        <v>0</v>
      </c>
      <c r="K1528" s="48">
        <f t="shared" si="28456"/>
        <v>0</v>
      </c>
      <c r="L1528" s="98">
        <f t="shared" si="28194"/>
        <v>0</v>
      </c>
      <c r="M1528" s="48"/>
      <c r="N1528" s="48"/>
      <c r="O1528" s="48"/>
      <c r="P1528" s="48"/>
      <c r="Q1528" s="48"/>
      <c r="R1528" s="48"/>
      <c r="S1528" s="48"/>
      <c r="T1528" s="48"/>
      <c r="U1528" s="48"/>
      <c r="V1528" s="48"/>
      <c r="W1528" s="48"/>
      <c r="X1528" s="48"/>
      <c r="Y1528" s="48"/>
      <c r="Z1528" s="48"/>
      <c r="AA1528" s="48"/>
      <c r="AB1528" s="48"/>
      <c r="AC1528" s="48"/>
      <c r="AD1528" s="48"/>
      <c r="AE1528" s="48"/>
      <c r="AF1528" s="48">
        <f>$J1528+$K1528+$L1528</f>
        <v>0</v>
      </c>
      <c r="AG1528" s="48">
        <f t="shared" ref="AG1528:AO1536" si="28743">$J1528+$K1528+$L1528</f>
        <v>0</v>
      </c>
      <c r="AH1528" s="48">
        <f t="shared" si="28743"/>
        <v>0</v>
      </c>
      <c r="AI1528" s="48">
        <f t="shared" si="28743"/>
        <v>0</v>
      </c>
      <c r="AJ1528" s="48">
        <f t="shared" si="28743"/>
        <v>0</v>
      </c>
      <c r="AK1528" s="48">
        <f t="shared" si="28743"/>
        <v>0</v>
      </c>
      <c r="AL1528" s="48">
        <f t="shared" si="28743"/>
        <v>0</v>
      </c>
      <c r="AM1528" s="48">
        <f t="shared" si="28743"/>
        <v>0</v>
      </c>
      <c r="AN1528" s="48">
        <f t="shared" si="28743"/>
        <v>0</v>
      </c>
      <c r="AO1528" s="48">
        <f t="shared" si="28743"/>
        <v>0</v>
      </c>
      <c r="AP1528" s="48">
        <f t="shared" si="28718"/>
        <v>0</v>
      </c>
      <c r="AQ1528" s="48">
        <f t="shared" si="28718"/>
        <v>0</v>
      </c>
      <c r="AR1528" s="48">
        <f t="shared" si="28718"/>
        <v>0</v>
      </c>
      <c r="AS1528" s="48">
        <f t="shared" si="28718"/>
        <v>0</v>
      </c>
      <c r="AT1528" s="48">
        <f t="shared" si="28718"/>
        <v>0</v>
      </c>
      <c r="AU1528" s="48">
        <f t="shared" si="28718"/>
        <v>0</v>
      </c>
      <c r="AV1528" s="48">
        <f t="shared" si="28718"/>
        <v>0</v>
      </c>
      <c r="AW1528" s="48">
        <f t="shared" si="28718"/>
        <v>0</v>
      </c>
      <c r="AX1528" s="48">
        <f t="shared" si="28718"/>
        <v>0</v>
      </c>
      <c r="AY1528" s="48">
        <f t="shared" si="28385"/>
        <v>0</v>
      </c>
      <c r="AZ1528" s="48">
        <f t="shared" si="28385"/>
        <v>0</v>
      </c>
      <c r="BA1528" s="48">
        <f t="shared" si="28385"/>
        <v>0</v>
      </c>
      <c r="BB1528" s="48">
        <f t="shared" si="28385"/>
        <v>0</v>
      </c>
      <c r="BC1528" s="48"/>
      <c r="BE1528" t="s">
        <v>195</v>
      </c>
      <c r="BX1528">
        <f>BF1509*AF1528</f>
        <v>0</v>
      </c>
      <c r="BY1528">
        <f t="shared" ref="BY1528" si="28744">BG1509*AG1528</f>
        <v>0</v>
      </c>
      <c r="BZ1528">
        <f t="shared" ref="BZ1528" si="28745">BH1509*AH1528</f>
        <v>0</v>
      </c>
      <c r="CA1528">
        <f t="shared" ref="CA1528" si="28746">BI1509*AI1528</f>
        <v>0</v>
      </c>
      <c r="CB1528">
        <f t="shared" ref="CB1528" si="28747">BJ1509*AJ1528</f>
        <v>0</v>
      </c>
      <c r="CC1528">
        <f t="shared" ref="CC1528" si="28748">BK1509*AK1528</f>
        <v>0</v>
      </c>
      <c r="CD1528">
        <f t="shared" ref="CD1528" si="28749">BL1509*AL1528</f>
        <v>0</v>
      </c>
      <c r="CE1528">
        <f t="shared" ref="CE1528" si="28750">BM1509*AM1528</f>
        <v>0</v>
      </c>
      <c r="CF1528">
        <f t="shared" ref="CF1528" si="28751">BN1509*AN1528</f>
        <v>0</v>
      </c>
      <c r="CG1528">
        <f t="shared" ref="CG1528" si="28752">BO1509*AO1528</f>
        <v>0</v>
      </c>
      <c r="CH1528">
        <f t="shared" ref="CH1528" si="28753">BP1509*AP1528</f>
        <v>0</v>
      </c>
      <c r="CI1528">
        <f t="shared" ref="CI1528" si="28754">BQ1509*AQ1528</f>
        <v>0</v>
      </c>
      <c r="CJ1528">
        <f t="shared" ref="CJ1528" si="28755">BR1509*AR1528</f>
        <v>0</v>
      </c>
      <c r="CK1528">
        <f t="shared" ref="CK1528" si="28756">BS1509*AS1528</f>
        <v>0</v>
      </c>
      <c r="CL1528">
        <f t="shared" ref="CL1528" si="28757">BT1509*AT1528</f>
        <v>0</v>
      </c>
      <c r="CM1528">
        <f t="shared" ref="CM1528" si="28758">BU1509*AU1528</f>
        <v>0</v>
      </c>
      <c r="CN1528">
        <f t="shared" ref="CN1528" si="28759">BV1509*AV1528</f>
        <v>0</v>
      </c>
      <c r="CO1528">
        <f t="shared" ref="CO1528" si="28760">BW1509*AW1528</f>
        <v>0</v>
      </c>
      <c r="CP1528">
        <f t="shared" ref="CP1528" si="28761">BX1509*AX1528</f>
        <v>0</v>
      </c>
      <c r="CQ1528">
        <f t="shared" ref="CQ1528" si="28762">BY1509*AY1528</f>
        <v>0</v>
      </c>
      <c r="CR1528">
        <f t="shared" ref="CR1528" si="28763">BZ1509*AZ1528</f>
        <v>0</v>
      </c>
      <c r="CS1528">
        <f t="shared" ref="CS1528" si="28764">CA1509*BA1528</f>
        <v>0</v>
      </c>
      <c r="CT1528">
        <f t="shared" ref="CT1528" si="28765">CB1509*BB1528</f>
        <v>0</v>
      </c>
    </row>
    <row r="1529" spans="6:98" x14ac:dyDescent="0.3">
      <c r="F1529" s="91">
        <f t="shared" ref="F1529:H1529" si="28766">F1528</f>
        <v>60</v>
      </c>
      <c r="G1529" s="91">
        <f t="shared" si="28766"/>
        <v>60</v>
      </c>
      <c r="H1529" s="4">
        <f t="shared" si="28766"/>
        <v>1</v>
      </c>
      <c r="I1529">
        <v>95</v>
      </c>
      <c r="J1529" s="48">
        <f t="shared" si="28192"/>
        <v>0</v>
      </c>
      <c r="K1529" s="48">
        <f t="shared" si="28456"/>
        <v>0</v>
      </c>
      <c r="L1529" s="98">
        <f t="shared" si="28194"/>
        <v>0</v>
      </c>
      <c r="M1529" s="48"/>
      <c r="N1529" s="48"/>
      <c r="O1529" s="48"/>
      <c r="P1529" s="48"/>
      <c r="Q1529" s="48"/>
      <c r="R1529" s="48"/>
      <c r="S1529" s="48"/>
      <c r="T1529" s="48"/>
      <c r="U1529" s="48"/>
      <c r="V1529" s="48"/>
      <c r="W1529" s="48"/>
      <c r="X1529" s="48"/>
      <c r="Y1529" s="48"/>
      <c r="Z1529" s="48"/>
      <c r="AA1529" s="48"/>
      <c r="AB1529" s="48"/>
      <c r="AC1529" s="48"/>
      <c r="AD1529" s="48"/>
      <c r="AE1529" s="48"/>
      <c r="AF1529" s="48"/>
      <c r="AG1529" s="48">
        <f>$J1529+$K1529+$L1529</f>
        <v>0</v>
      </c>
      <c r="AH1529" s="48">
        <f t="shared" si="28743"/>
        <v>0</v>
      </c>
      <c r="AI1529" s="48">
        <f t="shared" si="28743"/>
        <v>0</v>
      </c>
      <c r="AJ1529" s="48">
        <f t="shared" si="28743"/>
        <v>0</v>
      </c>
      <c r="AK1529" s="48">
        <f t="shared" si="28743"/>
        <v>0</v>
      </c>
      <c r="AL1529" s="48">
        <f t="shared" si="28743"/>
        <v>0</v>
      </c>
      <c r="AM1529" s="48">
        <f t="shared" si="28743"/>
        <v>0</v>
      </c>
      <c r="AN1529" s="48">
        <f t="shared" si="28743"/>
        <v>0</v>
      </c>
      <c r="AO1529" s="48">
        <f t="shared" si="28743"/>
        <v>0</v>
      </c>
      <c r="AP1529" s="48">
        <f t="shared" si="28718"/>
        <v>0</v>
      </c>
      <c r="AQ1529" s="48">
        <f t="shared" si="28718"/>
        <v>0</v>
      </c>
      <c r="AR1529" s="48">
        <f t="shared" si="28718"/>
        <v>0</v>
      </c>
      <c r="AS1529" s="48">
        <f t="shared" si="28718"/>
        <v>0</v>
      </c>
      <c r="AT1529" s="48">
        <f t="shared" si="28718"/>
        <v>0</v>
      </c>
      <c r="AU1529" s="48">
        <f t="shared" si="28718"/>
        <v>0</v>
      </c>
      <c r="AV1529" s="48">
        <f t="shared" si="28718"/>
        <v>0</v>
      </c>
      <c r="AW1529" s="48">
        <f t="shared" si="28718"/>
        <v>0</v>
      </c>
      <c r="AX1529" s="48">
        <f t="shared" si="28718"/>
        <v>0</v>
      </c>
      <c r="AY1529" s="48">
        <f t="shared" si="28385"/>
        <v>0</v>
      </c>
      <c r="AZ1529" s="48">
        <f t="shared" si="28385"/>
        <v>0</v>
      </c>
      <c r="BA1529" s="48">
        <f t="shared" si="28385"/>
        <v>0</v>
      </c>
      <c r="BB1529" s="48">
        <f t="shared" si="28385"/>
        <v>0</v>
      </c>
      <c r="BC1529" s="48"/>
      <c r="BE1529" t="s">
        <v>196</v>
      </c>
      <c r="BY1529">
        <f>BF1509*AG1529</f>
        <v>0</v>
      </c>
      <c r="BZ1529">
        <f t="shared" ref="BZ1529" si="28767">BG1509*AH1529</f>
        <v>0</v>
      </c>
      <c r="CA1529">
        <f t="shared" ref="CA1529" si="28768">BH1509*AI1529</f>
        <v>0</v>
      </c>
      <c r="CB1529">
        <f t="shared" ref="CB1529" si="28769">BI1509*AJ1529</f>
        <v>0</v>
      </c>
      <c r="CC1529">
        <f t="shared" ref="CC1529" si="28770">BJ1509*AK1529</f>
        <v>0</v>
      </c>
      <c r="CD1529">
        <f t="shared" ref="CD1529" si="28771">BK1509*AL1529</f>
        <v>0</v>
      </c>
      <c r="CE1529">
        <f t="shared" ref="CE1529" si="28772">BL1509*AM1529</f>
        <v>0</v>
      </c>
      <c r="CF1529">
        <f t="shared" ref="CF1529" si="28773">BM1509*AN1529</f>
        <v>0</v>
      </c>
      <c r="CG1529">
        <f t="shared" ref="CG1529" si="28774">BN1509*AO1529</f>
        <v>0</v>
      </c>
      <c r="CH1529">
        <f t="shared" ref="CH1529" si="28775">BO1509*AP1529</f>
        <v>0</v>
      </c>
      <c r="CI1529">
        <f t="shared" ref="CI1529" si="28776">BP1509*AQ1529</f>
        <v>0</v>
      </c>
      <c r="CJ1529">
        <f t="shared" ref="CJ1529" si="28777">BQ1509*AR1529</f>
        <v>0</v>
      </c>
      <c r="CK1529">
        <f t="shared" ref="CK1529" si="28778">BR1509*AS1529</f>
        <v>0</v>
      </c>
      <c r="CL1529">
        <f t="shared" ref="CL1529" si="28779">BS1509*AT1529</f>
        <v>0</v>
      </c>
      <c r="CM1529">
        <f t="shared" ref="CM1529" si="28780">BT1509*AU1529</f>
        <v>0</v>
      </c>
      <c r="CN1529">
        <f t="shared" ref="CN1529" si="28781">BU1509*AV1529</f>
        <v>0</v>
      </c>
      <c r="CO1529">
        <f t="shared" ref="CO1529" si="28782">BV1509*AW1529</f>
        <v>0</v>
      </c>
      <c r="CP1529">
        <f t="shared" ref="CP1529" si="28783">BW1509*AX1529</f>
        <v>0</v>
      </c>
      <c r="CQ1529">
        <f t="shared" ref="CQ1529" si="28784">BX1509*AY1529</f>
        <v>0</v>
      </c>
      <c r="CR1529">
        <f t="shared" ref="CR1529" si="28785">BY1509*AZ1529</f>
        <v>0</v>
      </c>
      <c r="CS1529">
        <f t="shared" ref="CS1529" si="28786">BZ1509*BA1529</f>
        <v>0</v>
      </c>
      <c r="CT1529">
        <f t="shared" ref="CT1529" si="28787">CA1509*BB1529</f>
        <v>0</v>
      </c>
    </row>
    <row r="1530" spans="6:98" x14ac:dyDescent="0.3">
      <c r="F1530" s="91">
        <f t="shared" ref="F1530:H1530" si="28788">F1529</f>
        <v>60</v>
      </c>
      <c r="G1530" s="91">
        <f t="shared" si="28788"/>
        <v>60</v>
      </c>
      <c r="H1530" s="4">
        <f t="shared" si="28788"/>
        <v>1</v>
      </c>
      <c r="I1530">
        <v>100</v>
      </c>
      <c r="J1530" s="48">
        <f t="shared" si="28192"/>
        <v>0</v>
      </c>
      <c r="K1530" s="48">
        <f t="shared" si="28456"/>
        <v>0</v>
      </c>
      <c r="L1530" s="98">
        <f t="shared" si="28194"/>
        <v>0</v>
      </c>
      <c r="M1530" s="48"/>
      <c r="N1530" s="48"/>
      <c r="O1530" s="48"/>
      <c r="P1530" s="48"/>
      <c r="Q1530" s="48"/>
      <c r="R1530" s="48"/>
      <c r="S1530" s="48"/>
      <c r="T1530" s="48"/>
      <c r="U1530" s="48"/>
      <c r="V1530" s="48"/>
      <c r="W1530" s="48"/>
      <c r="X1530" s="48"/>
      <c r="Y1530" s="48"/>
      <c r="Z1530" s="48"/>
      <c r="AA1530" s="48"/>
      <c r="AB1530" s="48"/>
      <c r="AC1530" s="48"/>
      <c r="AD1530" s="48"/>
      <c r="AE1530" s="48"/>
      <c r="AF1530" s="48"/>
      <c r="AG1530" s="48"/>
      <c r="AH1530" s="48">
        <f>$J1530+$K1530+$L1530</f>
        <v>0</v>
      </c>
      <c r="AI1530" s="48">
        <f t="shared" si="28743"/>
        <v>0</v>
      </c>
      <c r="AJ1530" s="48">
        <f t="shared" si="28743"/>
        <v>0</v>
      </c>
      <c r="AK1530" s="48">
        <f t="shared" si="28743"/>
        <v>0</v>
      </c>
      <c r="AL1530" s="48">
        <f t="shared" si="28743"/>
        <v>0</v>
      </c>
      <c r="AM1530" s="48">
        <f t="shared" si="28743"/>
        <v>0</v>
      </c>
      <c r="AN1530" s="48">
        <f t="shared" si="28743"/>
        <v>0</v>
      </c>
      <c r="AO1530" s="48">
        <f t="shared" si="28743"/>
        <v>0</v>
      </c>
      <c r="AP1530" s="48">
        <f t="shared" si="28718"/>
        <v>0</v>
      </c>
      <c r="AQ1530" s="48">
        <f t="shared" si="28718"/>
        <v>0</v>
      </c>
      <c r="AR1530" s="48">
        <f t="shared" si="28718"/>
        <v>0</v>
      </c>
      <c r="AS1530" s="48">
        <f t="shared" si="28718"/>
        <v>0</v>
      </c>
      <c r="AT1530" s="48">
        <f t="shared" si="28718"/>
        <v>0</v>
      </c>
      <c r="AU1530" s="48">
        <f t="shared" si="28718"/>
        <v>0</v>
      </c>
      <c r="AV1530" s="48">
        <f t="shared" si="28718"/>
        <v>0</v>
      </c>
      <c r="AW1530" s="48">
        <f t="shared" si="28718"/>
        <v>0</v>
      </c>
      <c r="AX1530" s="48">
        <f t="shared" si="28718"/>
        <v>0</v>
      </c>
      <c r="AY1530" s="48">
        <f t="shared" si="28385"/>
        <v>0</v>
      </c>
      <c r="AZ1530" s="48">
        <f t="shared" si="28385"/>
        <v>0</v>
      </c>
      <c r="BA1530" s="48">
        <f t="shared" si="28385"/>
        <v>0</v>
      </c>
      <c r="BB1530" s="48">
        <f t="shared" si="28385"/>
        <v>0</v>
      </c>
      <c r="BC1530" s="48"/>
      <c r="BE1530" t="s">
        <v>197</v>
      </c>
      <c r="BZ1530">
        <f>BF1509*AH1530</f>
        <v>0</v>
      </c>
      <c r="CA1530">
        <f t="shared" ref="CA1530" si="28789">BG1509*AI1530</f>
        <v>0</v>
      </c>
      <c r="CB1530">
        <f t="shared" ref="CB1530" si="28790">BH1509*AJ1530</f>
        <v>0</v>
      </c>
      <c r="CC1530">
        <f t="shared" ref="CC1530" si="28791">BI1509*AK1530</f>
        <v>0</v>
      </c>
      <c r="CD1530">
        <f t="shared" ref="CD1530" si="28792">BJ1509*AL1530</f>
        <v>0</v>
      </c>
      <c r="CE1530">
        <f t="shared" ref="CE1530" si="28793">BK1509*AM1530</f>
        <v>0</v>
      </c>
      <c r="CF1530">
        <f t="shared" ref="CF1530" si="28794">BL1509*AN1530</f>
        <v>0</v>
      </c>
      <c r="CG1530">
        <f t="shared" ref="CG1530" si="28795">BM1509*AO1530</f>
        <v>0</v>
      </c>
      <c r="CH1530">
        <f t="shared" ref="CH1530" si="28796">BN1509*AP1530</f>
        <v>0</v>
      </c>
      <c r="CI1530">
        <f t="shared" ref="CI1530" si="28797">BO1509*AQ1530</f>
        <v>0</v>
      </c>
      <c r="CJ1530">
        <f t="shared" ref="CJ1530" si="28798">BP1509*AR1530</f>
        <v>0</v>
      </c>
      <c r="CK1530">
        <f t="shared" ref="CK1530" si="28799">BQ1509*AS1530</f>
        <v>0</v>
      </c>
      <c r="CL1530">
        <f t="shared" ref="CL1530" si="28800">BR1509*AT1530</f>
        <v>0</v>
      </c>
      <c r="CM1530">
        <f t="shared" ref="CM1530" si="28801">BS1509*AU1530</f>
        <v>0</v>
      </c>
      <c r="CN1530">
        <f t="shared" ref="CN1530" si="28802">BT1509*AV1530</f>
        <v>0</v>
      </c>
      <c r="CO1530">
        <f t="shared" ref="CO1530" si="28803">BU1509*AW1530</f>
        <v>0</v>
      </c>
      <c r="CP1530">
        <f t="shared" ref="CP1530" si="28804">BV1509*AX1530</f>
        <v>0</v>
      </c>
      <c r="CQ1530">
        <f t="shared" ref="CQ1530" si="28805">BW1509*AY1530</f>
        <v>0</v>
      </c>
      <c r="CR1530">
        <f t="shared" ref="CR1530" si="28806">BX1509*AZ1530</f>
        <v>0</v>
      </c>
      <c r="CS1530">
        <f t="shared" ref="CS1530" si="28807">BY1509*BA1530</f>
        <v>0</v>
      </c>
      <c r="CT1530">
        <f t="shared" ref="CT1530" si="28808">BZ1509*BB1530</f>
        <v>0</v>
      </c>
    </row>
    <row r="1531" spans="6:98" x14ac:dyDescent="0.3">
      <c r="F1531" s="91">
        <f t="shared" ref="F1531:H1531" si="28809">F1530</f>
        <v>60</v>
      </c>
      <c r="G1531" s="91">
        <f t="shared" si="28809"/>
        <v>60</v>
      </c>
      <c r="H1531" s="4">
        <f t="shared" si="28809"/>
        <v>1</v>
      </c>
      <c r="I1531">
        <v>105</v>
      </c>
      <c r="J1531" s="48">
        <f t="shared" si="28192"/>
        <v>0</v>
      </c>
      <c r="K1531" s="48">
        <f t="shared" si="28456"/>
        <v>0</v>
      </c>
      <c r="L1531" s="98">
        <f t="shared" si="28194"/>
        <v>0</v>
      </c>
      <c r="M1531" s="48"/>
      <c r="N1531" s="48"/>
      <c r="O1531" s="48"/>
      <c r="P1531" s="48"/>
      <c r="Q1531" s="48"/>
      <c r="R1531" s="48"/>
      <c r="S1531" s="48"/>
      <c r="T1531" s="48"/>
      <c r="U1531" s="48"/>
      <c r="V1531" s="48"/>
      <c r="W1531" s="48"/>
      <c r="X1531" s="48"/>
      <c r="Y1531" s="48"/>
      <c r="Z1531" s="48"/>
      <c r="AA1531" s="48"/>
      <c r="AB1531" s="48"/>
      <c r="AC1531" s="48"/>
      <c r="AD1531" s="48"/>
      <c r="AE1531" s="48"/>
      <c r="AF1531" s="48"/>
      <c r="AG1531" s="48"/>
      <c r="AH1531" s="48"/>
      <c r="AI1531" s="48">
        <f>$J1531+$K1531+$L1531</f>
        <v>0</v>
      </c>
      <c r="AJ1531" s="48">
        <f t="shared" si="28743"/>
        <v>0</v>
      </c>
      <c r="AK1531" s="48">
        <f t="shared" si="28743"/>
        <v>0</v>
      </c>
      <c r="AL1531" s="48">
        <f t="shared" si="28743"/>
        <v>0</v>
      </c>
      <c r="AM1531" s="48">
        <f t="shared" si="28743"/>
        <v>0</v>
      </c>
      <c r="AN1531" s="48">
        <f t="shared" si="28743"/>
        <v>0</v>
      </c>
      <c r="AO1531" s="48">
        <f t="shared" si="28743"/>
        <v>0</v>
      </c>
      <c r="AP1531" s="48">
        <f t="shared" si="28718"/>
        <v>0</v>
      </c>
      <c r="AQ1531" s="48">
        <f t="shared" si="28718"/>
        <v>0</v>
      </c>
      <c r="AR1531" s="48">
        <f t="shared" si="28718"/>
        <v>0</v>
      </c>
      <c r="AS1531" s="48">
        <f t="shared" si="28718"/>
        <v>0</v>
      </c>
      <c r="AT1531" s="48">
        <f t="shared" si="28718"/>
        <v>0</v>
      </c>
      <c r="AU1531" s="48">
        <f t="shared" si="28718"/>
        <v>0</v>
      </c>
      <c r="AV1531" s="48">
        <f t="shared" si="28718"/>
        <v>0</v>
      </c>
      <c r="AW1531" s="48">
        <f t="shared" si="28718"/>
        <v>0</v>
      </c>
      <c r="AX1531" s="48">
        <f t="shared" si="28718"/>
        <v>0</v>
      </c>
      <c r="AY1531" s="48">
        <f t="shared" si="28385"/>
        <v>0</v>
      </c>
      <c r="AZ1531" s="48">
        <f t="shared" si="28385"/>
        <v>0</v>
      </c>
      <c r="BA1531" s="48">
        <f t="shared" si="28385"/>
        <v>0</v>
      </c>
      <c r="BB1531" s="48">
        <f t="shared" si="28385"/>
        <v>0</v>
      </c>
      <c r="BC1531" s="48"/>
      <c r="BE1531" t="s">
        <v>198</v>
      </c>
      <c r="CA1531">
        <f>BF1509*AI1531</f>
        <v>0</v>
      </c>
      <c r="CB1531">
        <f t="shared" ref="CB1531" si="28810">BG1509*AJ1531</f>
        <v>0</v>
      </c>
      <c r="CC1531">
        <f t="shared" ref="CC1531" si="28811">BH1509*AK1531</f>
        <v>0</v>
      </c>
      <c r="CD1531">
        <f t="shared" ref="CD1531" si="28812">BI1509*AL1531</f>
        <v>0</v>
      </c>
      <c r="CE1531">
        <f t="shared" ref="CE1531" si="28813">BJ1509*AM1531</f>
        <v>0</v>
      </c>
      <c r="CF1531">
        <f t="shared" ref="CF1531" si="28814">BK1509*AN1531</f>
        <v>0</v>
      </c>
      <c r="CG1531">
        <f t="shared" ref="CG1531" si="28815">BL1509*AO1531</f>
        <v>0</v>
      </c>
      <c r="CH1531">
        <f t="shared" ref="CH1531" si="28816">BM1509*AP1531</f>
        <v>0</v>
      </c>
      <c r="CI1531">
        <f t="shared" ref="CI1531" si="28817">BN1509*AQ1531</f>
        <v>0</v>
      </c>
      <c r="CJ1531">
        <f t="shared" ref="CJ1531" si="28818">BO1509*AR1531</f>
        <v>0</v>
      </c>
      <c r="CK1531">
        <f t="shared" ref="CK1531" si="28819">BP1509*AS1531</f>
        <v>0</v>
      </c>
      <c r="CL1531">
        <f t="shared" ref="CL1531" si="28820">BQ1509*AT1531</f>
        <v>0</v>
      </c>
      <c r="CM1531">
        <f t="shared" ref="CM1531" si="28821">BR1509*AU1531</f>
        <v>0</v>
      </c>
      <c r="CN1531">
        <f t="shared" ref="CN1531" si="28822">BS1509*AV1531</f>
        <v>0</v>
      </c>
      <c r="CO1531">
        <f t="shared" ref="CO1531" si="28823">BT1509*AW1531</f>
        <v>0</v>
      </c>
      <c r="CP1531">
        <f t="shared" ref="CP1531" si="28824">BU1509*AX1531</f>
        <v>0</v>
      </c>
      <c r="CQ1531">
        <f t="shared" ref="CQ1531" si="28825">BV1509*AY1531</f>
        <v>0</v>
      </c>
      <c r="CR1531">
        <f t="shared" ref="CR1531" si="28826">BW1509*AZ1531</f>
        <v>0</v>
      </c>
      <c r="CS1531">
        <f t="shared" ref="CS1531" si="28827">BX1509*BA1531</f>
        <v>0</v>
      </c>
      <c r="CT1531">
        <f t="shared" ref="CT1531" si="28828">BY1509*BB1531</f>
        <v>0</v>
      </c>
    </row>
    <row r="1532" spans="6:98" x14ac:dyDescent="0.3">
      <c r="F1532" s="91">
        <f t="shared" ref="F1532:H1532" si="28829">F1531</f>
        <v>60</v>
      </c>
      <c r="G1532" s="91">
        <f t="shared" si="28829"/>
        <v>60</v>
      </c>
      <c r="H1532" s="4">
        <f t="shared" si="28829"/>
        <v>1</v>
      </c>
      <c r="I1532">
        <v>110</v>
      </c>
      <c r="J1532" s="48">
        <f t="shared" si="28192"/>
        <v>0</v>
      </c>
      <c r="K1532" s="48">
        <f t="shared" si="28456"/>
        <v>0</v>
      </c>
      <c r="L1532" s="98">
        <f t="shared" si="28194"/>
        <v>0</v>
      </c>
      <c r="M1532" s="48"/>
      <c r="N1532" s="48"/>
      <c r="O1532" s="48"/>
      <c r="P1532" s="48"/>
      <c r="Q1532" s="48"/>
      <c r="R1532" s="48"/>
      <c r="S1532" s="48"/>
      <c r="T1532" s="48"/>
      <c r="U1532" s="48"/>
      <c r="V1532" s="48"/>
      <c r="W1532" s="48"/>
      <c r="X1532" s="48"/>
      <c r="Y1532" s="48"/>
      <c r="Z1532" s="48"/>
      <c r="AA1532" s="48"/>
      <c r="AB1532" s="48"/>
      <c r="AC1532" s="48"/>
      <c r="AD1532" s="48"/>
      <c r="AE1532" s="48"/>
      <c r="AF1532" s="48"/>
      <c r="AG1532" s="48"/>
      <c r="AH1532" s="48"/>
      <c r="AI1532" s="48"/>
      <c r="AJ1532" s="48">
        <f>$J1532+$K1532+$L1532</f>
        <v>0</v>
      </c>
      <c r="AK1532" s="48">
        <f t="shared" si="28743"/>
        <v>0</v>
      </c>
      <c r="AL1532" s="48">
        <f t="shared" si="28743"/>
        <v>0</v>
      </c>
      <c r="AM1532" s="48">
        <f t="shared" si="28743"/>
        <v>0</v>
      </c>
      <c r="AN1532" s="48">
        <f t="shared" si="28743"/>
        <v>0</v>
      </c>
      <c r="AO1532" s="48">
        <f t="shared" si="28743"/>
        <v>0</v>
      </c>
      <c r="AP1532" s="48">
        <f t="shared" si="28718"/>
        <v>0</v>
      </c>
      <c r="AQ1532" s="48">
        <f t="shared" si="28718"/>
        <v>0</v>
      </c>
      <c r="AR1532" s="48">
        <f t="shared" si="28718"/>
        <v>0</v>
      </c>
      <c r="AS1532" s="48">
        <f t="shared" si="28718"/>
        <v>0</v>
      </c>
      <c r="AT1532" s="48">
        <f t="shared" si="28718"/>
        <v>0</v>
      </c>
      <c r="AU1532" s="48">
        <f t="shared" si="28718"/>
        <v>0</v>
      </c>
      <c r="AV1532" s="48">
        <f t="shared" si="28718"/>
        <v>0</v>
      </c>
      <c r="AW1532" s="48">
        <f t="shared" si="28718"/>
        <v>0</v>
      </c>
      <c r="AX1532" s="48">
        <f t="shared" si="28718"/>
        <v>0</v>
      </c>
      <c r="AY1532" s="48">
        <f t="shared" si="28718"/>
        <v>0</v>
      </c>
      <c r="AZ1532" s="48">
        <f t="shared" si="28718"/>
        <v>0</v>
      </c>
      <c r="BA1532" s="48">
        <f t="shared" si="28718"/>
        <v>0</v>
      </c>
      <c r="BB1532" s="48">
        <f t="shared" si="28718"/>
        <v>0</v>
      </c>
      <c r="BC1532" s="48"/>
      <c r="BE1532" t="s">
        <v>199</v>
      </c>
      <c r="CB1532">
        <f>BF1509*AJ1532</f>
        <v>0</v>
      </c>
      <c r="CC1532">
        <f t="shared" ref="CC1532" si="28830">BG1509*AK1532</f>
        <v>0</v>
      </c>
      <c r="CD1532">
        <f t="shared" ref="CD1532" si="28831">BH1509*AL1532</f>
        <v>0</v>
      </c>
      <c r="CE1532">
        <f t="shared" ref="CE1532" si="28832">BI1509*AM1532</f>
        <v>0</v>
      </c>
      <c r="CF1532">
        <f t="shared" ref="CF1532" si="28833">BJ1509*AN1532</f>
        <v>0</v>
      </c>
      <c r="CG1532">
        <f t="shared" ref="CG1532" si="28834">BK1509*AO1532</f>
        <v>0</v>
      </c>
      <c r="CH1532">
        <f t="shared" ref="CH1532" si="28835">BL1509*AP1532</f>
        <v>0</v>
      </c>
      <c r="CI1532">
        <f t="shared" ref="CI1532" si="28836">BM1509*AQ1532</f>
        <v>0</v>
      </c>
      <c r="CJ1532">
        <f t="shared" ref="CJ1532" si="28837">BN1509*AR1532</f>
        <v>0</v>
      </c>
      <c r="CK1532">
        <f t="shared" ref="CK1532" si="28838">BO1509*AS1532</f>
        <v>0</v>
      </c>
      <c r="CL1532">
        <f t="shared" ref="CL1532" si="28839">BP1509*AT1532</f>
        <v>0</v>
      </c>
      <c r="CM1532">
        <f t="shared" ref="CM1532" si="28840">BQ1509*AU1532</f>
        <v>0</v>
      </c>
      <c r="CN1532">
        <f t="shared" ref="CN1532" si="28841">BR1509*AV1532</f>
        <v>0</v>
      </c>
      <c r="CO1532">
        <f t="shared" ref="CO1532" si="28842">BS1509*AW1532</f>
        <v>0</v>
      </c>
      <c r="CP1532">
        <f t="shared" ref="CP1532" si="28843">BT1509*AX1532</f>
        <v>0</v>
      </c>
      <c r="CQ1532">
        <f t="shared" ref="CQ1532" si="28844">BU1509*AY1532</f>
        <v>0</v>
      </c>
      <c r="CR1532">
        <f t="shared" ref="CR1532" si="28845">BV1509*AZ1532</f>
        <v>0</v>
      </c>
      <c r="CS1532">
        <f t="shared" ref="CS1532" si="28846">BW1509*BA1532</f>
        <v>0</v>
      </c>
      <c r="CT1532">
        <f t="shared" ref="CT1532" si="28847">BX1509*BB1532</f>
        <v>0</v>
      </c>
    </row>
    <row r="1533" spans="6:98" x14ac:dyDescent="0.3">
      <c r="F1533" s="91">
        <f t="shared" ref="F1533:H1533" si="28848">F1532</f>
        <v>60</v>
      </c>
      <c r="G1533" s="91">
        <f t="shared" si="28848"/>
        <v>60</v>
      </c>
      <c r="H1533" s="4">
        <f t="shared" si="28848"/>
        <v>1</v>
      </c>
      <c r="I1533">
        <v>115</v>
      </c>
      <c r="J1533" s="48">
        <f t="shared" si="28192"/>
        <v>0</v>
      </c>
      <c r="K1533" s="48">
        <f t="shared" si="28456"/>
        <v>0</v>
      </c>
      <c r="L1533" s="98">
        <f t="shared" si="28194"/>
        <v>0</v>
      </c>
      <c r="M1533" s="48"/>
      <c r="N1533" s="48"/>
      <c r="O1533" s="48"/>
      <c r="P1533" s="48"/>
      <c r="Q1533" s="48"/>
      <c r="R1533" s="48"/>
      <c r="S1533" s="48"/>
      <c r="T1533" s="48"/>
      <c r="U1533" s="48"/>
      <c r="V1533" s="48"/>
      <c r="W1533" s="48"/>
      <c r="X1533" s="48"/>
      <c r="Y1533" s="48"/>
      <c r="Z1533" s="48"/>
      <c r="AA1533" s="48"/>
      <c r="AB1533" s="48"/>
      <c r="AC1533" s="48"/>
      <c r="AD1533" s="48"/>
      <c r="AE1533" s="48"/>
      <c r="AF1533" s="48"/>
      <c r="AG1533" s="48"/>
      <c r="AH1533" s="48"/>
      <c r="AI1533" s="48"/>
      <c r="AJ1533" s="48"/>
      <c r="AK1533" s="48">
        <f>$J1533+$K1533+$L1533</f>
        <v>0</v>
      </c>
      <c r="AL1533" s="48">
        <f t="shared" si="28743"/>
        <v>0</v>
      </c>
      <c r="AM1533" s="48">
        <f t="shared" si="28743"/>
        <v>0</v>
      </c>
      <c r="AN1533" s="48">
        <f t="shared" si="28743"/>
        <v>0</v>
      </c>
      <c r="AO1533" s="48">
        <f t="shared" si="28743"/>
        <v>0</v>
      </c>
      <c r="AP1533" s="48">
        <f t="shared" si="28718"/>
        <v>0</v>
      </c>
      <c r="AQ1533" s="48">
        <f t="shared" si="28718"/>
        <v>0</v>
      </c>
      <c r="AR1533" s="48">
        <f t="shared" si="28718"/>
        <v>0</v>
      </c>
      <c r="AS1533" s="48">
        <f t="shared" si="28718"/>
        <v>0</v>
      </c>
      <c r="AT1533" s="48">
        <f t="shared" si="28718"/>
        <v>0</v>
      </c>
      <c r="AU1533" s="48">
        <f t="shared" si="28718"/>
        <v>0</v>
      </c>
      <c r="AV1533" s="48">
        <f t="shared" si="28718"/>
        <v>0</v>
      </c>
      <c r="AW1533" s="48">
        <f t="shared" si="28718"/>
        <v>0</v>
      </c>
      <c r="AX1533" s="48">
        <f t="shared" si="28718"/>
        <v>0</v>
      </c>
      <c r="AY1533" s="48">
        <f t="shared" si="28718"/>
        <v>0</v>
      </c>
      <c r="AZ1533" s="48">
        <f t="shared" si="28718"/>
        <v>0</v>
      </c>
      <c r="BA1533" s="48">
        <f t="shared" si="28718"/>
        <v>0</v>
      </c>
      <c r="BB1533" s="48">
        <f t="shared" si="28718"/>
        <v>0</v>
      </c>
      <c r="BC1533" s="48"/>
      <c r="BE1533" t="s">
        <v>200</v>
      </c>
      <c r="CC1533">
        <f>BF1509*AK1533</f>
        <v>0</v>
      </c>
      <c r="CD1533">
        <f t="shared" ref="CD1533" si="28849">BG1509*AL1533</f>
        <v>0</v>
      </c>
      <c r="CE1533">
        <f t="shared" ref="CE1533" si="28850">BH1509*AM1533</f>
        <v>0</v>
      </c>
      <c r="CF1533">
        <f t="shared" ref="CF1533" si="28851">BI1509*AN1533</f>
        <v>0</v>
      </c>
      <c r="CG1533">
        <f t="shared" ref="CG1533" si="28852">BJ1509*AO1533</f>
        <v>0</v>
      </c>
      <c r="CH1533">
        <f t="shared" ref="CH1533" si="28853">BK1509*AP1533</f>
        <v>0</v>
      </c>
      <c r="CI1533">
        <f t="shared" ref="CI1533" si="28854">BL1509*AQ1533</f>
        <v>0</v>
      </c>
      <c r="CJ1533">
        <f t="shared" ref="CJ1533" si="28855">BM1509*AR1533</f>
        <v>0</v>
      </c>
      <c r="CK1533">
        <f t="shared" ref="CK1533" si="28856">BN1509*AS1533</f>
        <v>0</v>
      </c>
      <c r="CL1533">
        <f t="shared" ref="CL1533" si="28857">BO1509*AT1533</f>
        <v>0</v>
      </c>
      <c r="CM1533">
        <f t="shared" ref="CM1533" si="28858">BP1509*AU1533</f>
        <v>0</v>
      </c>
      <c r="CN1533">
        <f t="shared" ref="CN1533" si="28859">BQ1509*AV1533</f>
        <v>0</v>
      </c>
      <c r="CO1533">
        <f t="shared" ref="CO1533" si="28860">BR1509*AW1533</f>
        <v>0</v>
      </c>
      <c r="CP1533">
        <f t="shared" ref="CP1533" si="28861">BS1509*AX1533</f>
        <v>0</v>
      </c>
      <c r="CQ1533">
        <f t="shared" ref="CQ1533" si="28862">BT1509*AY1533</f>
        <v>0</v>
      </c>
      <c r="CR1533">
        <f t="shared" ref="CR1533" si="28863">BU1509*AZ1533</f>
        <v>0</v>
      </c>
      <c r="CS1533">
        <f t="shared" ref="CS1533" si="28864">BV1509*BA1533</f>
        <v>0</v>
      </c>
      <c r="CT1533">
        <f t="shared" ref="CT1533" si="28865">BW1509*BB1533</f>
        <v>0</v>
      </c>
    </row>
    <row r="1534" spans="6:98" x14ac:dyDescent="0.3">
      <c r="F1534" s="91">
        <f t="shared" ref="F1534:H1534" si="28866">F1533</f>
        <v>60</v>
      </c>
      <c r="G1534" s="91">
        <f t="shared" si="28866"/>
        <v>60</v>
      </c>
      <c r="H1534" s="4">
        <f t="shared" si="28866"/>
        <v>1</v>
      </c>
      <c r="I1534">
        <v>120</v>
      </c>
      <c r="J1534" s="48">
        <f t="shared" si="28192"/>
        <v>0</v>
      </c>
      <c r="K1534" s="48">
        <f>IF(IF(AND(I1534&gt;=(F1534*2),I1534&lt;=G1534+F1534+(G1534-F1534+5)+1),((H1534)^2)*(I1535-F1534*2)/5,0)&lt;=H1534,IF(AND(I1534&gt;=(F1534*2),I1534&lt;=G1534+F1534+(G1534-F1534+5)+1),((H1534)^2)*(I1535-F1534*2)/5,0),(K1533-H1534^2))</f>
        <v>1</v>
      </c>
      <c r="L1534" s="98">
        <f t="shared" si="28194"/>
        <v>0</v>
      </c>
      <c r="M1534" s="48"/>
      <c r="N1534" s="48"/>
      <c r="O1534" s="48"/>
      <c r="P1534" s="48"/>
      <c r="Q1534" s="48"/>
      <c r="R1534" s="48"/>
      <c r="S1534" s="48"/>
      <c r="T1534" s="48"/>
      <c r="U1534" s="48"/>
      <c r="V1534" s="48"/>
      <c r="W1534" s="48"/>
      <c r="X1534" s="48"/>
      <c r="Y1534" s="48"/>
      <c r="Z1534" s="48"/>
      <c r="AA1534" s="48"/>
      <c r="AB1534" s="48"/>
      <c r="AC1534" s="48"/>
      <c r="AD1534" s="48"/>
      <c r="AE1534" s="48"/>
      <c r="AF1534" s="48"/>
      <c r="AG1534" s="48"/>
      <c r="AH1534" s="48"/>
      <c r="AI1534" s="48"/>
      <c r="AJ1534" s="48"/>
      <c r="AK1534" s="48"/>
      <c r="AL1534" s="48">
        <f>$J1534+$K1534+$L1534</f>
        <v>1</v>
      </c>
      <c r="AM1534" s="48">
        <f t="shared" si="28743"/>
        <v>1</v>
      </c>
      <c r="AN1534" s="48">
        <f t="shared" si="28743"/>
        <v>1</v>
      </c>
      <c r="AO1534" s="48">
        <f t="shared" si="28743"/>
        <v>1</v>
      </c>
      <c r="AP1534" s="48">
        <f t="shared" si="28718"/>
        <v>1</v>
      </c>
      <c r="AQ1534" s="48">
        <f t="shared" si="28718"/>
        <v>1</v>
      </c>
      <c r="AR1534" s="48">
        <f t="shared" si="28718"/>
        <v>1</v>
      </c>
      <c r="AS1534" s="48">
        <f t="shared" si="28718"/>
        <v>1</v>
      </c>
      <c r="AT1534" s="48">
        <f t="shared" si="28718"/>
        <v>1</v>
      </c>
      <c r="AU1534" s="48">
        <f t="shared" si="28718"/>
        <v>1</v>
      </c>
      <c r="AV1534" s="48">
        <f t="shared" si="28718"/>
        <v>1</v>
      </c>
      <c r="AW1534" s="48">
        <f t="shared" si="28718"/>
        <v>1</v>
      </c>
      <c r="AX1534" s="48">
        <f t="shared" si="28718"/>
        <v>1</v>
      </c>
      <c r="AY1534" s="48">
        <f t="shared" si="28718"/>
        <v>1</v>
      </c>
      <c r="AZ1534" s="48">
        <f t="shared" si="28718"/>
        <v>1</v>
      </c>
      <c r="BA1534" s="48">
        <f t="shared" si="28718"/>
        <v>1</v>
      </c>
      <c r="BB1534" s="48">
        <f t="shared" si="28718"/>
        <v>1</v>
      </c>
      <c r="BC1534" s="48"/>
      <c r="BE1534" t="s">
        <v>201</v>
      </c>
      <c r="CD1534">
        <f>BF1509*AL1534</f>
        <v>0</v>
      </c>
      <c r="CE1534">
        <f t="shared" ref="CE1534" si="28867">BG1509*AM1534</f>
        <v>0.81777094218326785</v>
      </c>
      <c r="CF1534">
        <f t="shared" ref="CF1534" si="28868">BH1509*AN1534</f>
        <v>5.4518062812217858</v>
      </c>
      <c r="CG1534">
        <f t="shared" ref="CG1534" si="28869">BI1509*AO1534</f>
        <v>13.629515703054464</v>
      </c>
      <c r="CH1534">
        <f t="shared" ref="CH1534" si="28870">BJ1509*AP1534</f>
        <v>27.259031406108928</v>
      </c>
      <c r="CI1534">
        <f t="shared" ref="CI1534" si="28871">BK1509*AQ1534</f>
        <v>146.25200670194022</v>
      </c>
      <c r="CJ1534">
        <f t="shared" ref="CJ1534" si="28872">BL1509*AR1534</f>
        <v>257.68160423142183</v>
      </c>
      <c r="CK1534">
        <f t="shared" ref="CK1534" si="28873">BM1509*AS1534</f>
        <v>347.52914242674655</v>
      </c>
      <c r="CL1534">
        <f t="shared" ref="CL1534" si="28874">BN1509*AT1534</f>
        <v>414.65356004420363</v>
      </c>
      <c r="CM1534">
        <f t="shared" ref="CM1534" si="28875">BO1509*AU1534</f>
        <v>462.95556498622824</v>
      </c>
      <c r="CN1534">
        <f t="shared" ref="CN1534" si="28876">BP1509*AV1534</f>
        <v>496.72690199427188</v>
      </c>
      <c r="CO1534">
        <f t="shared" ref="CO1534" si="28877">BQ1509*AW1534</f>
        <v>519.55349631427396</v>
      </c>
      <c r="CP1534">
        <f t="shared" ref="CP1534" si="28878">BR1509*AX1534</f>
        <v>534.20303924845109</v>
      </c>
      <c r="CQ1534">
        <f t="shared" ref="CQ1534" si="28879">BS1509*AY1534</f>
        <v>0</v>
      </c>
      <c r="CR1534">
        <f t="shared" ref="CR1534" si="28880">BT1509*AZ1534</f>
        <v>0</v>
      </c>
      <c r="CS1534">
        <f t="shared" ref="CS1534" si="28881">BU1509*BA1534</f>
        <v>0</v>
      </c>
      <c r="CT1534">
        <f t="shared" ref="CT1534" si="28882">BV1509*BB1534</f>
        <v>0</v>
      </c>
    </row>
    <row r="1535" spans="6:98" x14ac:dyDescent="0.3">
      <c r="F1535" s="91">
        <f t="shared" ref="F1535:H1535" si="28883">F1534</f>
        <v>60</v>
      </c>
      <c r="G1535" s="91">
        <f t="shared" si="28883"/>
        <v>60</v>
      </c>
      <c r="H1535" s="4">
        <f t="shared" si="28883"/>
        <v>1</v>
      </c>
      <c r="I1535">
        <v>125</v>
      </c>
      <c r="J1535" s="48">
        <f t="shared" si="28192"/>
        <v>0</v>
      </c>
      <c r="K1535" s="48">
        <f t="shared" ref="K1535:K1540" si="28884">IF(IF(AND(I1535&gt;=(F1535*2),I1535&lt;=G1535+F1535+(G1535-F1535+5)+1),((H1535)^2)*(I1536-F1535*2)/5,0)&lt;=H1535,IF(AND(I1535&gt;=(F1535*2),I1535&lt;=G1535+F1535+(G1535-F1535+5)+1),((H1535)^2)*(I1536-F1535*2)/5,0),(K1534-H1535^2))</f>
        <v>0</v>
      </c>
      <c r="L1535" s="98">
        <f t="shared" si="28194"/>
        <v>0</v>
      </c>
      <c r="M1535" s="48"/>
      <c r="N1535" s="48"/>
      <c r="O1535" s="48"/>
      <c r="P1535" s="48"/>
      <c r="Q1535" s="48"/>
      <c r="R1535" s="48"/>
      <c r="S1535" s="48"/>
      <c r="T1535" s="48"/>
      <c r="U1535" s="48"/>
      <c r="V1535" s="48"/>
      <c r="W1535" s="48"/>
      <c r="X1535" s="48"/>
      <c r="Y1535" s="48"/>
      <c r="Z1535" s="48"/>
      <c r="AA1535" s="48"/>
      <c r="AB1535" s="48"/>
      <c r="AC1535" s="48"/>
      <c r="AD1535" s="48"/>
      <c r="AE1535" s="48"/>
      <c r="AF1535" s="48"/>
      <c r="AG1535" s="48"/>
      <c r="AH1535" s="48"/>
      <c r="AI1535" s="48"/>
      <c r="AJ1535" s="48"/>
      <c r="AK1535" s="48"/>
      <c r="AL1535" s="48"/>
      <c r="AM1535" s="48">
        <f>$J1535+$K1535+$L1535</f>
        <v>0</v>
      </c>
      <c r="AN1535" s="48">
        <f t="shared" si="28743"/>
        <v>0</v>
      </c>
      <c r="AO1535" s="48">
        <f t="shared" si="28743"/>
        <v>0</v>
      </c>
      <c r="AP1535" s="48">
        <f t="shared" si="28718"/>
        <v>0</v>
      </c>
      <c r="AQ1535" s="48">
        <f t="shared" si="28718"/>
        <v>0</v>
      </c>
      <c r="AR1535" s="48">
        <f t="shared" si="28718"/>
        <v>0</v>
      </c>
      <c r="AS1535" s="48">
        <f t="shared" si="28718"/>
        <v>0</v>
      </c>
      <c r="AT1535" s="48">
        <f t="shared" si="28718"/>
        <v>0</v>
      </c>
      <c r="AU1535" s="48">
        <f t="shared" si="28718"/>
        <v>0</v>
      </c>
      <c r="AV1535" s="48">
        <f t="shared" si="28718"/>
        <v>0</v>
      </c>
      <c r="AW1535" s="48">
        <f t="shared" si="28718"/>
        <v>0</v>
      </c>
      <c r="AX1535" s="48">
        <f t="shared" si="28718"/>
        <v>0</v>
      </c>
      <c r="AY1535" s="48">
        <f t="shared" si="28718"/>
        <v>0</v>
      </c>
      <c r="AZ1535" s="48">
        <f t="shared" si="28718"/>
        <v>0</v>
      </c>
      <c r="BA1535" s="48">
        <f t="shared" si="28718"/>
        <v>0</v>
      </c>
      <c r="BB1535" s="48">
        <f t="shared" si="28718"/>
        <v>0</v>
      </c>
      <c r="BC1535" s="48"/>
      <c r="BE1535" t="s">
        <v>202</v>
      </c>
      <c r="CE1535">
        <f>BF1509*AM1535</f>
        <v>0</v>
      </c>
      <c r="CF1535">
        <f t="shared" ref="CF1535" si="28885">BG1509*AN1535</f>
        <v>0</v>
      </c>
      <c r="CG1535">
        <f t="shared" ref="CG1535" si="28886">BH1509*AO1535</f>
        <v>0</v>
      </c>
      <c r="CH1535">
        <f t="shared" ref="CH1535" si="28887">BI1509*AP1535</f>
        <v>0</v>
      </c>
      <c r="CI1535">
        <f t="shared" ref="CI1535" si="28888">BJ1509*AQ1535</f>
        <v>0</v>
      </c>
      <c r="CJ1535">
        <f t="shared" ref="CJ1535" si="28889">BK1509*AR1535</f>
        <v>0</v>
      </c>
      <c r="CK1535">
        <f t="shared" ref="CK1535" si="28890">BL1509*AS1535</f>
        <v>0</v>
      </c>
      <c r="CL1535">
        <f t="shared" ref="CL1535" si="28891">BM1509*AT1535</f>
        <v>0</v>
      </c>
      <c r="CM1535">
        <f t="shared" ref="CM1535" si="28892">BN1509*AU1535</f>
        <v>0</v>
      </c>
      <c r="CN1535">
        <f t="shared" ref="CN1535" si="28893">BO1509*AV1535</f>
        <v>0</v>
      </c>
      <c r="CO1535">
        <f t="shared" ref="CO1535" si="28894">BP1509*AW1535</f>
        <v>0</v>
      </c>
      <c r="CP1535">
        <f t="shared" ref="CP1535" si="28895">BQ1509*AX1535</f>
        <v>0</v>
      </c>
      <c r="CQ1535">
        <f t="shared" ref="CQ1535" si="28896">BR1509*AY1535</f>
        <v>0</v>
      </c>
      <c r="CR1535">
        <f t="shared" ref="CR1535" si="28897">BS1509*AZ1535</f>
        <v>0</v>
      </c>
      <c r="CS1535">
        <f t="shared" ref="CS1535" si="28898">BT1509*BA1535</f>
        <v>0</v>
      </c>
      <c r="CT1535">
        <f t="shared" ref="CT1535" si="28899">BU1509*BB1535</f>
        <v>0</v>
      </c>
    </row>
    <row r="1536" spans="6:98" x14ac:dyDescent="0.3">
      <c r="F1536" s="91">
        <f t="shared" ref="F1536:H1536" si="28900">F1535</f>
        <v>60</v>
      </c>
      <c r="G1536" s="91">
        <f t="shared" si="28900"/>
        <v>60</v>
      </c>
      <c r="H1536" s="4">
        <f t="shared" si="28900"/>
        <v>1</v>
      </c>
      <c r="I1536">
        <v>130</v>
      </c>
      <c r="J1536" s="48">
        <f t="shared" si="28192"/>
        <v>0</v>
      </c>
      <c r="K1536" s="48">
        <f t="shared" si="28884"/>
        <v>0</v>
      </c>
      <c r="L1536" s="98">
        <f t="shared" si="28194"/>
        <v>0</v>
      </c>
      <c r="M1536" s="48"/>
      <c r="N1536" s="48"/>
      <c r="O1536" s="48"/>
      <c r="P1536" s="48"/>
      <c r="Q1536" s="48"/>
      <c r="R1536" s="48"/>
      <c r="S1536" s="48"/>
      <c r="T1536" s="48"/>
      <c r="U1536" s="48"/>
      <c r="V1536" s="48"/>
      <c r="W1536" s="48"/>
      <c r="X1536" s="48"/>
      <c r="Y1536" s="48"/>
      <c r="Z1536" s="48"/>
      <c r="AA1536" s="48"/>
      <c r="AB1536" s="48"/>
      <c r="AC1536" s="48"/>
      <c r="AD1536" s="48"/>
      <c r="AE1536" s="48"/>
      <c r="AF1536" s="48"/>
      <c r="AG1536" s="48"/>
      <c r="AH1536" s="48"/>
      <c r="AI1536" s="48"/>
      <c r="AJ1536" s="48"/>
      <c r="AK1536" s="48"/>
      <c r="AL1536" s="48"/>
      <c r="AM1536" s="48"/>
      <c r="AN1536" s="48">
        <f>$J1536+$K1536+$L1536</f>
        <v>0</v>
      </c>
      <c r="AO1536" s="48">
        <f t="shared" si="28743"/>
        <v>0</v>
      </c>
      <c r="AP1536" s="48">
        <f t="shared" si="28718"/>
        <v>0</v>
      </c>
      <c r="AQ1536" s="48">
        <f t="shared" si="28718"/>
        <v>0</v>
      </c>
      <c r="AR1536" s="48">
        <f t="shared" si="28718"/>
        <v>0</v>
      </c>
      <c r="AS1536" s="48">
        <f t="shared" si="28718"/>
        <v>0</v>
      </c>
      <c r="AT1536" s="48">
        <f t="shared" si="28718"/>
        <v>0</v>
      </c>
      <c r="AU1536" s="48">
        <f t="shared" si="28718"/>
        <v>0</v>
      </c>
      <c r="AV1536" s="48">
        <f t="shared" si="28718"/>
        <v>0</v>
      </c>
      <c r="AW1536" s="48">
        <f t="shared" si="28718"/>
        <v>0</v>
      </c>
      <c r="AX1536" s="48">
        <f t="shared" si="28718"/>
        <v>0</v>
      </c>
      <c r="AY1536" s="48">
        <f t="shared" si="28718"/>
        <v>0</v>
      </c>
      <c r="AZ1536" s="48">
        <f t="shared" si="28718"/>
        <v>0</v>
      </c>
      <c r="BA1536" s="48">
        <f t="shared" si="28718"/>
        <v>0</v>
      </c>
      <c r="BB1536" s="48">
        <f t="shared" si="28718"/>
        <v>0</v>
      </c>
      <c r="BC1536" s="48"/>
      <c r="BE1536" t="s">
        <v>203</v>
      </c>
      <c r="CF1536">
        <f>BF1509*AN1536</f>
        <v>0</v>
      </c>
      <c r="CG1536">
        <f t="shared" ref="CG1536" si="28901">BG1509*AO1536</f>
        <v>0</v>
      </c>
      <c r="CH1536">
        <f t="shared" ref="CH1536" si="28902">BH1509*AP1536</f>
        <v>0</v>
      </c>
      <c r="CI1536">
        <f t="shared" ref="CI1536" si="28903">BI1509*AQ1536</f>
        <v>0</v>
      </c>
      <c r="CJ1536">
        <f t="shared" ref="CJ1536" si="28904">BJ1509*AR1536</f>
        <v>0</v>
      </c>
      <c r="CK1536">
        <f t="shared" ref="CK1536" si="28905">BK1509*AS1536</f>
        <v>0</v>
      </c>
      <c r="CL1536">
        <f t="shared" ref="CL1536" si="28906">BL1509*AT1536</f>
        <v>0</v>
      </c>
      <c r="CM1536">
        <f t="shared" ref="CM1536" si="28907">BM1509*AU1536</f>
        <v>0</v>
      </c>
      <c r="CN1536">
        <f t="shared" ref="CN1536" si="28908">BN1509*AV1536</f>
        <v>0</v>
      </c>
      <c r="CO1536">
        <f t="shared" ref="CO1536" si="28909">BO1509*AW1536</f>
        <v>0</v>
      </c>
      <c r="CP1536">
        <f t="shared" ref="CP1536" si="28910">BP1509*AX1536</f>
        <v>0</v>
      </c>
      <c r="CQ1536">
        <f t="shared" ref="CQ1536" si="28911">BQ1509*AY1536</f>
        <v>0</v>
      </c>
      <c r="CR1536">
        <f t="shared" ref="CR1536" si="28912">BR1509*AZ1536</f>
        <v>0</v>
      </c>
      <c r="CS1536">
        <f t="shared" ref="CS1536" si="28913">BS1509*BA1536</f>
        <v>0</v>
      </c>
      <c r="CT1536">
        <f t="shared" ref="CT1536" si="28914">BT1509*BB1536</f>
        <v>0</v>
      </c>
    </row>
    <row r="1537" spans="6:98" x14ac:dyDescent="0.3">
      <c r="F1537" s="91">
        <f t="shared" ref="F1537:H1537" si="28915">F1536</f>
        <v>60</v>
      </c>
      <c r="G1537" s="91">
        <f t="shared" si="28915"/>
        <v>60</v>
      </c>
      <c r="H1537" s="4">
        <f t="shared" si="28915"/>
        <v>1</v>
      </c>
      <c r="I1537">
        <v>135</v>
      </c>
      <c r="J1537" s="48">
        <f t="shared" si="28192"/>
        <v>0</v>
      </c>
      <c r="K1537" s="48">
        <f t="shared" si="28884"/>
        <v>0</v>
      </c>
      <c r="L1537" s="98">
        <f t="shared" si="28194"/>
        <v>0</v>
      </c>
      <c r="M1537" s="48"/>
      <c r="N1537" s="48"/>
      <c r="O1537" s="48"/>
      <c r="P1537" s="48"/>
      <c r="Q1537" s="48"/>
      <c r="R1537" s="48"/>
      <c r="S1537" s="48"/>
      <c r="T1537" s="48"/>
      <c r="U1537" s="48"/>
      <c r="V1537" s="48"/>
      <c r="W1537" s="48"/>
      <c r="X1537" s="48"/>
      <c r="Y1537" s="48"/>
      <c r="Z1537" s="48"/>
      <c r="AA1537" s="48"/>
      <c r="AB1537" s="48"/>
      <c r="AC1537" s="48"/>
      <c r="AD1537" s="48"/>
      <c r="AE1537" s="48"/>
      <c r="AF1537" s="48"/>
      <c r="AG1537" s="48"/>
      <c r="AH1537" s="48"/>
      <c r="AI1537" s="48"/>
      <c r="AJ1537" s="48"/>
      <c r="AK1537" s="48"/>
      <c r="AL1537" s="48"/>
      <c r="AM1537" s="48"/>
      <c r="AN1537" s="48"/>
      <c r="AO1537" s="48">
        <f>$J1537+$K1537+$L1537</f>
        <v>0</v>
      </c>
      <c r="AP1537" s="48">
        <f t="shared" si="28718"/>
        <v>0</v>
      </c>
      <c r="AQ1537" s="48">
        <f t="shared" si="28718"/>
        <v>0</v>
      </c>
      <c r="AR1537" s="48">
        <f t="shared" si="28718"/>
        <v>0</v>
      </c>
      <c r="AS1537" s="48">
        <f t="shared" si="28718"/>
        <v>0</v>
      </c>
      <c r="AT1537" s="48">
        <f t="shared" si="28718"/>
        <v>0</v>
      </c>
      <c r="AU1537" s="48">
        <f t="shared" si="28718"/>
        <v>0</v>
      </c>
      <c r="AV1537" s="48">
        <f t="shared" si="28718"/>
        <v>0</v>
      </c>
      <c r="AW1537" s="48">
        <f t="shared" si="28718"/>
        <v>0</v>
      </c>
      <c r="AX1537" s="48">
        <f t="shared" si="28718"/>
        <v>0</v>
      </c>
      <c r="AY1537" s="48">
        <f t="shared" si="28718"/>
        <v>0</v>
      </c>
      <c r="AZ1537" s="48">
        <f t="shared" si="28718"/>
        <v>0</v>
      </c>
      <c r="BA1537" s="48">
        <f t="shared" si="28718"/>
        <v>0</v>
      </c>
      <c r="BB1537" s="48">
        <f t="shared" si="28718"/>
        <v>0</v>
      </c>
      <c r="BC1537" s="48"/>
      <c r="BE1537" t="s">
        <v>204</v>
      </c>
      <c r="CG1537">
        <f>BF1509*AO1537</f>
        <v>0</v>
      </c>
      <c r="CH1537">
        <f t="shared" ref="CH1537" si="28916">BG1509*AP1537</f>
        <v>0</v>
      </c>
      <c r="CI1537">
        <f t="shared" ref="CI1537" si="28917">BH1509*AQ1537</f>
        <v>0</v>
      </c>
      <c r="CJ1537">
        <f t="shared" ref="CJ1537" si="28918">BI1509*AR1537</f>
        <v>0</v>
      </c>
      <c r="CK1537">
        <f t="shared" ref="CK1537" si="28919">BJ1509*AS1537</f>
        <v>0</v>
      </c>
      <c r="CL1537">
        <f t="shared" ref="CL1537" si="28920">BK1509*AT1537</f>
        <v>0</v>
      </c>
      <c r="CM1537">
        <f t="shared" ref="CM1537" si="28921">BL1509*AU1537</f>
        <v>0</v>
      </c>
      <c r="CN1537">
        <f t="shared" ref="CN1537" si="28922">BM1509*AV1537</f>
        <v>0</v>
      </c>
      <c r="CO1537">
        <f t="shared" ref="CO1537" si="28923">BN1509*AW1537</f>
        <v>0</v>
      </c>
      <c r="CP1537">
        <f t="shared" ref="CP1537" si="28924">BO1509*AX1537</f>
        <v>0</v>
      </c>
      <c r="CQ1537">
        <f t="shared" ref="CQ1537" si="28925">BP1509*AY1537</f>
        <v>0</v>
      </c>
      <c r="CR1537">
        <f t="shared" ref="CR1537" si="28926">BQ1509*AZ1537</f>
        <v>0</v>
      </c>
      <c r="CS1537">
        <f t="shared" ref="CS1537" si="28927">BR1509*BA1537</f>
        <v>0</v>
      </c>
      <c r="CT1537">
        <f t="shared" ref="CT1537" si="28928">BS1509*BB1537</f>
        <v>0</v>
      </c>
    </row>
    <row r="1538" spans="6:98" x14ac:dyDescent="0.3">
      <c r="F1538" s="91">
        <f t="shared" ref="F1538:H1538" si="28929">F1537</f>
        <v>60</v>
      </c>
      <c r="G1538" s="91">
        <f t="shared" si="28929"/>
        <v>60</v>
      </c>
      <c r="H1538" s="4">
        <f t="shared" si="28929"/>
        <v>1</v>
      </c>
      <c r="I1538">
        <v>140</v>
      </c>
      <c r="J1538" s="48">
        <f t="shared" si="28192"/>
        <v>0</v>
      </c>
      <c r="K1538" s="48">
        <f t="shared" si="28884"/>
        <v>0</v>
      </c>
      <c r="L1538" s="98">
        <f t="shared" si="28194"/>
        <v>0</v>
      </c>
      <c r="M1538" s="48"/>
      <c r="N1538" s="48"/>
      <c r="O1538" s="48"/>
      <c r="P1538" s="48"/>
      <c r="Q1538" s="48"/>
      <c r="R1538" s="48"/>
      <c r="S1538" s="48"/>
      <c r="T1538" s="48"/>
      <c r="U1538" s="48"/>
      <c r="V1538" s="48"/>
      <c r="W1538" s="48"/>
      <c r="X1538" s="48"/>
      <c r="Y1538" s="48"/>
      <c r="Z1538" s="48"/>
      <c r="AA1538" s="48"/>
      <c r="AB1538" s="48"/>
      <c r="AC1538" s="48"/>
      <c r="AD1538" s="48"/>
      <c r="AE1538" s="48"/>
      <c r="AF1538" s="48"/>
      <c r="AG1538" s="48"/>
      <c r="AH1538" s="48"/>
      <c r="AI1538" s="48"/>
      <c r="AJ1538" s="48"/>
      <c r="AK1538" s="48"/>
      <c r="AL1538" s="48"/>
      <c r="AM1538" s="48"/>
      <c r="AN1538" s="48"/>
      <c r="AO1538" s="48"/>
      <c r="AP1538" s="48">
        <f>$J1538+$K1538+$L1538</f>
        <v>0</v>
      </c>
      <c r="AQ1538" s="48">
        <f t="shared" si="28718"/>
        <v>0</v>
      </c>
      <c r="AR1538" s="48">
        <f t="shared" si="28718"/>
        <v>0</v>
      </c>
      <c r="AS1538" s="48">
        <f t="shared" si="28718"/>
        <v>0</v>
      </c>
      <c r="AT1538" s="48">
        <f t="shared" si="28718"/>
        <v>0</v>
      </c>
      <c r="AU1538" s="48">
        <f t="shared" si="28718"/>
        <v>0</v>
      </c>
      <c r="AV1538" s="48">
        <f t="shared" si="28718"/>
        <v>0</v>
      </c>
      <c r="AW1538" s="48">
        <f t="shared" si="28718"/>
        <v>0</v>
      </c>
      <c r="AX1538" s="48">
        <f t="shared" si="28718"/>
        <v>0</v>
      </c>
      <c r="AY1538" s="48">
        <f t="shared" si="28718"/>
        <v>0</v>
      </c>
      <c r="AZ1538" s="48">
        <f t="shared" si="28718"/>
        <v>0</v>
      </c>
      <c r="BA1538" s="48">
        <f t="shared" si="28718"/>
        <v>0</v>
      </c>
      <c r="BB1538" s="48">
        <f t="shared" si="28718"/>
        <v>0</v>
      </c>
      <c r="BC1538" s="48"/>
      <c r="BE1538" t="s">
        <v>205</v>
      </c>
      <c r="CH1538">
        <f>BF1509*AP1538</f>
        <v>0</v>
      </c>
      <c r="CI1538">
        <f t="shared" ref="CI1538" si="28930">BG1509*AQ1538</f>
        <v>0</v>
      </c>
      <c r="CJ1538">
        <f t="shared" ref="CJ1538" si="28931">BH1509*AR1538</f>
        <v>0</v>
      </c>
      <c r="CK1538">
        <f t="shared" ref="CK1538" si="28932">BI1509*AS1538</f>
        <v>0</v>
      </c>
      <c r="CL1538">
        <f t="shared" ref="CL1538" si="28933">BJ1509*AT1538</f>
        <v>0</v>
      </c>
      <c r="CM1538">
        <f t="shared" ref="CM1538" si="28934">BK1509*AU1538</f>
        <v>0</v>
      </c>
      <c r="CN1538">
        <f t="shared" ref="CN1538" si="28935">BL1509*AV1538</f>
        <v>0</v>
      </c>
      <c r="CO1538">
        <f t="shared" ref="CO1538" si="28936">BM1509*AW1538</f>
        <v>0</v>
      </c>
      <c r="CP1538">
        <f t="shared" ref="CP1538" si="28937">BN1509*AX1538</f>
        <v>0</v>
      </c>
      <c r="CQ1538">
        <f t="shared" ref="CQ1538" si="28938">BO1509*AY1538</f>
        <v>0</v>
      </c>
      <c r="CR1538">
        <f t="shared" ref="CR1538" si="28939">BP1509*AZ1538</f>
        <v>0</v>
      </c>
      <c r="CS1538">
        <f t="shared" ref="CS1538" si="28940">BQ1509*BA1538</f>
        <v>0</v>
      </c>
      <c r="CT1538">
        <f t="shared" ref="CT1538" si="28941">BR1509*BB1538</f>
        <v>0</v>
      </c>
    </row>
    <row r="1539" spans="6:98" x14ac:dyDescent="0.3">
      <c r="F1539" s="91">
        <f t="shared" ref="F1539:H1539" si="28942">F1538</f>
        <v>60</v>
      </c>
      <c r="G1539" s="91">
        <f t="shared" si="28942"/>
        <v>60</v>
      </c>
      <c r="H1539" s="4">
        <f t="shared" si="28942"/>
        <v>1</v>
      </c>
      <c r="I1539">
        <v>145</v>
      </c>
      <c r="J1539" s="48">
        <f t="shared" si="28192"/>
        <v>0</v>
      </c>
      <c r="K1539" s="48">
        <f t="shared" si="28884"/>
        <v>0</v>
      </c>
      <c r="L1539" s="98">
        <f t="shared" si="28194"/>
        <v>0</v>
      </c>
      <c r="M1539" s="48"/>
      <c r="N1539" s="48"/>
      <c r="O1539" s="48"/>
      <c r="P1539" s="48"/>
      <c r="Q1539" s="48"/>
      <c r="R1539" s="48"/>
      <c r="S1539" s="48"/>
      <c r="T1539" s="48"/>
      <c r="U1539" s="48"/>
      <c r="V1539" s="48"/>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f>$J1539+$K1539+$L1539</f>
        <v>0</v>
      </c>
      <c r="AR1539" s="48">
        <f t="shared" si="28718"/>
        <v>0</v>
      </c>
      <c r="AS1539" s="48">
        <f t="shared" si="28718"/>
        <v>0</v>
      </c>
      <c r="AT1539" s="48">
        <f t="shared" si="28718"/>
        <v>0</v>
      </c>
      <c r="AU1539" s="48">
        <f t="shared" si="28718"/>
        <v>0</v>
      </c>
      <c r="AV1539" s="48">
        <f t="shared" si="28718"/>
        <v>0</v>
      </c>
      <c r="AW1539" s="48">
        <f t="shared" si="28718"/>
        <v>0</v>
      </c>
      <c r="AX1539" s="48">
        <f t="shared" si="28718"/>
        <v>0</v>
      </c>
      <c r="AY1539" s="48">
        <f t="shared" si="28718"/>
        <v>0</v>
      </c>
      <c r="AZ1539" s="48">
        <f t="shared" si="28718"/>
        <v>0</v>
      </c>
      <c r="BA1539" s="48">
        <f t="shared" si="28718"/>
        <v>0</v>
      </c>
      <c r="BB1539" s="48">
        <f t="shared" si="28718"/>
        <v>0</v>
      </c>
      <c r="BC1539" s="48"/>
      <c r="BE1539" t="s">
        <v>206</v>
      </c>
      <c r="CI1539">
        <f>BF1509*AQ1539</f>
        <v>0</v>
      </c>
      <c r="CJ1539">
        <f t="shared" ref="CJ1539" si="28943">BG1509*AR1539</f>
        <v>0</v>
      </c>
      <c r="CK1539">
        <f t="shared" ref="CK1539" si="28944">BH1509*AS1539</f>
        <v>0</v>
      </c>
      <c r="CL1539">
        <f t="shared" ref="CL1539" si="28945">BI1509*AT1539</f>
        <v>0</v>
      </c>
      <c r="CM1539">
        <f t="shared" ref="CM1539" si="28946">BJ1509*AU1539</f>
        <v>0</v>
      </c>
      <c r="CN1539">
        <f t="shared" ref="CN1539" si="28947">BK1509*AV1539</f>
        <v>0</v>
      </c>
      <c r="CO1539">
        <f t="shared" ref="CO1539" si="28948">BL1509*AW1539</f>
        <v>0</v>
      </c>
      <c r="CP1539">
        <f t="shared" ref="CP1539" si="28949">BM1509*AX1539</f>
        <v>0</v>
      </c>
      <c r="CQ1539">
        <f t="shared" ref="CQ1539" si="28950">BN1509*AY1539</f>
        <v>0</v>
      </c>
      <c r="CR1539">
        <f t="shared" ref="CR1539" si="28951">BO1509*AZ1539</f>
        <v>0</v>
      </c>
      <c r="CS1539">
        <f t="shared" ref="CS1539" si="28952">BP1509*BA1539</f>
        <v>0</v>
      </c>
      <c r="CT1539">
        <f t="shared" ref="CT1539" si="28953">BQ1509*BB1539</f>
        <v>0</v>
      </c>
    </row>
    <row r="1540" spans="6:98" x14ac:dyDescent="0.3">
      <c r="F1540" s="91">
        <f t="shared" ref="F1540:H1540" si="28954">F1539</f>
        <v>60</v>
      </c>
      <c r="G1540" s="91">
        <f t="shared" si="28954"/>
        <v>60</v>
      </c>
      <c r="H1540" s="4">
        <f t="shared" si="28954"/>
        <v>1</v>
      </c>
      <c r="I1540">
        <v>150</v>
      </c>
      <c r="J1540" s="48">
        <f t="shared" si="28192"/>
        <v>0</v>
      </c>
      <c r="K1540" s="48">
        <f t="shared" si="28884"/>
        <v>0</v>
      </c>
      <c r="L1540" s="98">
        <f t="shared" si="28194"/>
        <v>0</v>
      </c>
      <c r="M1540" s="48"/>
      <c r="N1540" s="48"/>
      <c r="O1540" s="48"/>
      <c r="P1540" s="48"/>
      <c r="Q1540" s="48"/>
      <c r="R1540" s="48"/>
      <c r="S1540" s="48"/>
      <c r="T1540" s="48"/>
      <c r="U1540" s="48"/>
      <c r="V1540" s="48"/>
      <c r="W1540" s="48"/>
      <c r="X1540" s="48"/>
      <c r="Y1540" s="48"/>
      <c r="Z1540" s="48"/>
      <c r="AA1540" s="48"/>
      <c r="AB1540" s="48"/>
      <c r="AC1540" s="48"/>
      <c r="AD1540" s="48"/>
      <c r="AE1540" s="48"/>
      <c r="AF1540" s="48"/>
      <c r="AG1540" s="48"/>
      <c r="AH1540" s="48"/>
      <c r="AI1540" s="48"/>
      <c r="AJ1540" s="48"/>
      <c r="AK1540" s="48"/>
      <c r="AL1540" s="48"/>
      <c r="AM1540" s="48"/>
      <c r="AN1540" s="48"/>
      <c r="AO1540" s="48"/>
      <c r="AP1540" s="48"/>
      <c r="AQ1540" s="48"/>
      <c r="AR1540" s="48">
        <f>$J1540+$K1540+$L1540</f>
        <v>0</v>
      </c>
      <c r="AS1540" s="48">
        <f t="shared" si="28718"/>
        <v>0</v>
      </c>
      <c r="AT1540" s="48">
        <f t="shared" si="28718"/>
        <v>0</v>
      </c>
      <c r="AU1540" s="48">
        <f t="shared" si="28718"/>
        <v>0</v>
      </c>
      <c r="AV1540" s="48">
        <f t="shared" si="28718"/>
        <v>0</v>
      </c>
      <c r="AW1540" s="48">
        <f t="shared" si="28718"/>
        <v>0</v>
      </c>
      <c r="AX1540" s="48">
        <f t="shared" si="28718"/>
        <v>0</v>
      </c>
      <c r="AY1540" s="48">
        <f t="shared" si="28718"/>
        <v>0</v>
      </c>
      <c r="AZ1540" s="48">
        <f t="shared" si="28718"/>
        <v>0</v>
      </c>
      <c r="BA1540" s="48">
        <f t="shared" si="28718"/>
        <v>0</v>
      </c>
      <c r="BB1540" s="48">
        <f t="shared" si="28718"/>
        <v>0</v>
      </c>
      <c r="BC1540" s="48"/>
      <c r="BE1540" t="s">
        <v>207</v>
      </c>
      <c r="CJ1540">
        <f>BF1509*AR1540</f>
        <v>0</v>
      </c>
      <c r="CK1540">
        <f t="shared" ref="CK1540" si="28955">BG1509*AS1540</f>
        <v>0</v>
      </c>
      <c r="CL1540">
        <f t="shared" ref="CL1540" si="28956">BH1509*AT1540</f>
        <v>0</v>
      </c>
      <c r="CM1540">
        <f t="shared" ref="CM1540" si="28957">BI1509*AU1540</f>
        <v>0</v>
      </c>
      <c r="CN1540">
        <f t="shared" ref="CN1540" si="28958">BJ1509*AV1540</f>
        <v>0</v>
      </c>
      <c r="CO1540">
        <f t="shared" ref="CO1540" si="28959">BK1509*AW1540</f>
        <v>0</v>
      </c>
      <c r="CP1540">
        <f t="shared" ref="CP1540" si="28960">BL1509*AX1540</f>
        <v>0</v>
      </c>
      <c r="CQ1540">
        <f t="shared" ref="CQ1540" si="28961">BM1509*AY1540</f>
        <v>0</v>
      </c>
      <c r="CR1540">
        <f t="shared" ref="CR1540" si="28962">BN1509*AZ1540</f>
        <v>0</v>
      </c>
      <c r="CS1540">
        <f t="shared" ref="CS1540" si="28963">BO1509*BA1540</f>
        <v>0</v>
      </c>
      <c r="CT1540">
        <f t="shared" ref="CT1540" si="28964">BP1509*BB1540</f>
        <v>0</v>
      </c>
    </row>
    <row r="1541" spans="6:98" x14ac:dyDescent="0.3">
      <c r="F1541" s="91">
        <f t="shared" ref="F1541:H1541" si="28965">F1540</f>
        <v>60</v>
      </c>
      <c r="G1541" s="91">
        <f t="shared" si="28965"/>
        <v>60</v>
      </c>
      <c r="H1541" s="4">
        <f t="shared" si="28965"/>
        <v>1</v>
      </c>
      <c r="I1541">
        <v>155</v>
      </c>
      <c r="J1541" s="48">
        <f t="shared" si="28192"/>
        <v>0</v>
      </c>
      <c r="K1541" s="48">
        <f>IF(IF(AND(I1541&gt;=(F1541*2),I1541&lt;=G1541+F1541+(G1541-F1541+5)+1),((H1541)^2)*(I1542-F1541*2)/5,0)&lt;=H1541,IF(AND(I1541&gt;=(F1541*2),I1541&lt;=G1541+F1541+(G1541-F1541+5)+1),((H1541)^2)*(I1542-F1541*2)/5,0),(K1540-H1541^2))</f>
        <v>0</v>
      </c>
      <c r="L1541" s="98">
        <f t="shared" si="28194"/>
        <v>0</v>
      </c>
      <c r="M1541" s="48"/>
      <c r="N1541" s="48"/>
      <c r="O1541" s="48"/>
      <c r="P1541" s="48"/>
      <c r="Q1541" s="48"/>
      <c r="R1541" s="48"/>
      <c r="S1541" s="48"/>
      <c r="T1541" s="48"/>
      <c r="U1541" s="48"/>
      <c r="V1541" s="48"/>
      <c r="W1541" s="48"/>
      <c r="X1541" s="48"/>
      <c r="Y1541" s="48"/>
      <c r="Z1541" s="48"/>
      <c r="AA1541" s="48"/>
      <c r="AB1541" s="48"/>
      <c r="AC1541" s="48"/>
      <c r="AD1541" s="48"/>
      <c r="AE1541" s="48"/>
      <c r="AF1541" s="48"/>
      <c r="AG1541" s="48"/>
      <c r="AH1541" s="48"/>
      <c r="AI1541" s="48"/>
      <c r="AJ1541" s="48"/>
      <c r="AK1541" s="48"/>
      <c r="AL1541" s="48"/>
      <c r="AM1541" s="48"/>
      <c r="AN1541" s="48"/>
      <c r="AO1541" s="48"/>
      <c r="AP1541" s="48"/>
      <c r="AQ1541" s="48"/>
      <c r="AR1541" s="48"/>
      <c r="AS1541" s="48">
        <f>$J1541+$K1541+$L1541</f>
        <v>0</v>
      </c>
      <c r="AT1541" s="48">
        <f t="shared" si="28718"/>
        <v>0</v>
      </c>
      <c r="AU1541" s="48">
        <f t="shared" si="28718"/>
        <v>0</v>
      </c>
      <c r="AV1541" s="48">
        <f t="shared" si="28718"/>
        <v>0</v>
      </c>
      <c r="AW1541" s="48">
        <f t="shared" si="28718"/>
        <v>0</v>
      </c>
      <c r="AX1541" s="48">
        <f t="shared" si="28718"/>
        <v>0</v>
      </c>
      <c r="AY1541" s="48">
        <f t="shared" si="28718"/>
        <v>0</v>
      </c>
      <c r="AZ1541" s="48">
        <f t="shared" si="28718"/>
        <v>0</v>
      </c>
      <c r="BA1541" s="48">
        <f t="shared" si="28718"/>
        <v>0</v>
      </c>
      <c r="BB1541" s="48">
        <f t="shared" si="28718"/>
        <v>0</v>
      </c>
      <c r="BC1541" s="48"/>
      <c r="BE1541" t="s">
        <v>208</v>
      </c>
      <c r="CK1541">
        <f>BF1509*AS1541</f>
        <v>0</v>
      </c>
      <c r="CL1541">
        <f t="shared" ref="CL1541" si="28966">BG1509*AT1541</f>
        <v>0</v>
      </c>
      <c r="CM1541">
        <f t="shared" ref="CM1541" si="28967">BH1509*AU1541</f>
        <v>0</v>
      </c>
      <c r="CN1541">
        <f t="shared" ref="CN1541" si="28968">BI1509*AV1541</f>
        <v>0</v>
      </c>
      <c r="CO1541">
        <f t="shared" ref="CO1541" si="28969">BJ1509*AW1541</f>
        <v>0</v>
      </c>
      <c r="CP1541">
        <f t="shared" ref="CP1541" si="28970">BK1509*AX1541</f>
        <v>0</v>
      </c>
      <c r="CQ1541">
        <f t="shared" ref="CQ1541" si="28971">BL1509*AY1541</f>
        <v>0</v>
      </c>
      <c r="CR1541">
        <f t="shared" ref="CR1541" si="28972">BM1509*AZ1541</f>
        <v>0</v>
      </c>
      <c r="CS1541">
        <f t="shared" ref="CS1541" si="28973">BN1509*BA1541</f>
        <v>0</v>
      </c>
      <c r="CT1541">
        <f t="shared" ref="CT1541" si="28974">BO1509*BB1541</f>
        <v>0</v>
      </c>
    </row>
    <row r="1542" spans="6:98" x14ac:dyDescent="0.3">
      <c r="F1542" s="91">
        <f t="shared" ref="F1542:H1542" si="28975">F1541</f>
        <v>60</v>
      </c>
      <c r="G1542" s="91">
        <f t="shared" si="28975"/>
        <v>60</v>
      </c>
      <c r="H1542" s="4">
        <f t="shared" si="28975"/>
        <v>1</v>
      </c>
      <c r="I1542">
        <v>160</v>
      </c>
      <c r="J1542" s="48">
        <f t="shared" si="28192"/>
        <v>0</v>
      </c>
      <c r="K1542" s="48">
        <f t="shared" ref="K1542:K1550" si="28976">IF(IF(AND(I1542&gt;=(F1542*2),I1542&lt;=G1542+F1542+(G1542-F1542+5)+1),((H1542)^2)*(I1543-F1542*2)/5,0)&lt;=H1542,IF(AND(I1542&gt;=(F1542*2),I1542&lt;=G1542+F1542+(G1542-F1542+5)+1),((H1542)^2)*(I1543-F1542*2)/5,0),(K1541-H1542^2))</f>
        <v>0</v>
      </c>
      <c r="L1542" s="98">
        <f t="shared" si="28194"/>
        <v>0</v>
      </c>
      <c r="M1542" s="48"/>
      <c r="N1542" s="48"/>
      <c r="O1542" s="48"/>
      <c r="P1542" s="48"/>
      <c r="Q1542" s="48"/>
      <c r="R1542" s="48"/>
      <c r="S1542" s="48"/>
      <c r="T1542" s="48"/>
      <c r="U1542" s="48"/>
      <c r="V1542" s="48"/>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f>$J1542+$K1542+$L1542</f>
        <v>0</v>
      </c>
      <c r="AU1542" s="48">
        <f t="shared" si="28718"/>
        <v>0</v>
      </c>
      <c r="AV1542" s="48">
        <f t="shared" si="28718"/>
        <v>0</v>
      </c>
      <c r="AW1542" s="48">
        <f t="shared" si="28718"/>
        <v>0</v>
      </c>
      <c r="AX1542" s="48">
        <f t="shared" si="28718"/>
        <v>0</v>
      </c>
      <c r="AY1542" s="48">
        <f t="shared" si="28718"/>
        <v>0</v>
      </c>
      <c r="AZ1542" s="48">
        <f t="shared" si="28718"/>
        <v>0</v>
      </c>
      <c r="BA1542" s="48">
        <f t="shared" si="28718"/>
        <v>0</v>
      </c>
      <c r="BB1542" s="48">
        <f t="shared" si="28718"/>
        <v>0</v>
      </c>
      <c r="BC1542" s="48"/>
      <c r="BE1542" t="s">
        <v>209</v>
      </c>
      <c r="CL1542">
        <f>BF1509*AT1542</f>
        <v>0</v>
      </c>
      <c r="CM1542">
        <f t="shared" ref="CM1542" si="28977">BG1509*AU1542</f>
        <v>0</v>
      </c>
      <c r="CN1542">
        <f t="shared" ref="CN1542" si="28978">BH1509*AV1542</f>
        <v>0</v>
      </c>
      <c r="CO1542">
        <f t="shared" ref="CO1542" si="28979">BI1509*AW1542</f>
        <v>0</v>
      </c>
      <c r="CP1542">
        <f t="shared" ref="CP1542" si="28980">BJ1509*AX1542</f>
        <v>0</v>
      </c>
      <c r="CQ1542">
        <f t="shared" ref="CQ1542" si="28981">BK1509*AY1542</f>
        <v>0</v>
      </c>
      <c r="CR1542">
        <f t="shared" ref="CR1542" si="28982">BL1509*AZ1542</f>
        <v>0</v>
      </c>
      <c r="CS1542">
        <f t="shared" ref="CS1542" si="28983">BM1509*BA1542</f>
        <v>0</v>
      </c>
      <c r="CT1542">
        <f t="shared" ref="CT1542" si="28984">BN1509*BB1542</f>
        <v>0</v>
      </c>
    </row>
    <row r="1543" spans="6:98" x14ac:dyDescent="0.3">
      <c r="F1543" s="91">
        <f t="shared" ref="F1543:H1543" si="28985">F1542</f>
        <v>60</v>
      </c>
      <c r="G1543" s="91">
        <f t="shared" si="28985"/>
        <v>60</v>
      </c>
      <c r="H1543" s="4">
        <f t="shared" si="28985"/>
        <v>1</v>
      </c>
      <c r="I1543">
        <v>165</v>
      </c>
      <c r="J1543" s="48">
        <f t="shared" si="28192"/>
        <v>0</v>
      </c>
      <c r="K1543" s="48">
        <f t="shared" si="28976"/>
        <v>0</v>
      </c>
      <c r="L1543" s="98">
        <f t="shared" si="28194"/>
        <v>0</v>
      </c>
      <c r="M1543" s="48"/>
      <c r="N1543" s="48"/>
      <c r="O1543" s="48"/>
      <c r="P1543" s="48"/>
      <c r="Q1543" s="48"/>
      <c r="R1543" s="48"/>
      <c r="S1543" s="48"/>
      <c r="T1543" s="48"/>
      <c r="U1543" s="48"/>
      <c r="V1543" s="48"/>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f>$J1543+$K1543+$L1543</f>
        <v>0</v>
      </c>
      <c r="AV1543" s="48">
        <f t="shared" ref="AV1543:BB1548" si="28986">$J1543+$K1543+$L1543</f>
        <v>0</v>
      </c>
      <c r="AW1543" s="48">
        <f t="shared" si="28986"/>
        <v>0</v>
      </c>
      <c r="AX1543" s="48">
        <f t="shared" si="28986"/>
        <v>0</v>
      </c>
      <c r="AY1543" s="48">
        <f t="shared" si="28986"/>
        <v>0</v>
      </c>
      <c r="AZ1543" s="48">
        <f t="shared" si="28986"/>
        <v>0</v>
      </c>
      <c r="BA1543" s="48">
        <f t="shared" si="28986"/>
        <v>0</v>
      </c>
      <c r="BB1543" s="48">
        <f t="shared" si="28986"/>
        <v>0</v>
      </c>
      <c r="BC1543" s="48"/>
      <c r="BE1543" t="s">
        <v>210</v>
      </c>
      <c r="CM1543">
        <f>BF1509*AU1543</f>
        <v>0</v>
      </c>
      <c r="CN1543">
        <f t="shared" ref="CN1543" si="28987">BG1509*AV1543</f>
        <v>0</v>
      </c>
      <c r="CO1543">
        <f t="shared" ref="CO1543" si="28988">BH1509*AW1543</f>
        <v>0</v>
      </c>
      <c r="CP1543">
        <f t="shared" ref="CP1543" si="28989">BI1509*AX1543</f>
        <v>0</v>
      </c>
      <c r="CQ1543">
        <f t="shared" ref="CQ1543" si="28990">BJ1509*AY1543</f>
        <v>0</v>
      </c>
      <c r="CR1543">
        <f t="shared" ref="CR1543" si="28991">BK1509*AZ1543</f>
        <v>0</v>
      </c>
      <c r="CS1543">
        <f t="shared" ref="CS1543" si="28992">BL1509*BA1543</f>
        <v>0</v>
      </c>
      <c r="CT1543">
        <f t="shared" ref="CT1543" si="28993">BM1509*BB1543</f>
        <v>0</v>
      </c>
    </row>
    <row r="1544" spans="6:98" x14ac:dyDescent="0.3">
      <c r="F1544" s="91">
        <f t="shared" ref="F1544:H1544" si="28994">F1543</f>
        <v>60</v>
      </c>
      <c r="G1544" s="91">
        <f t="shared" si="28994"/>
        <v>60</v>
      </c>
      <c r="H1544" s="4">
        <f t="shared" si="28994"/>
        <v>1</v>
      </c>
      <c r="I1544">
        <v>170</v>
      </c>
      <c r="J1544" s="48">
        <f t="shared" si="28192"/>
        <v>0</v>
      </c>
      <c r="K1544" s="48">
        <f t="shared" si="28976"/>
        <v>0</v>
      </c>
      <c r="L1544" s="98">
        <f t="shared" si="28194"/>
        <v>0</v>
      </c>
      <c r="M1544" s="48"/>
      <c r="N1544" s="48"/>
      <c r="O1544" s="48"/>
      <c r="P1544" s="48"/>
      <c r="Q1544" s="48"/>
      <c r="R1544" s="48"/>
      <c r="S1544" s="48"/>
      <c r="T1544" s="48"/>
      <c r="U1544" s="48"/>
      <c r="V1544" s="48"/>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f>$J1544+$K1544+$L1544</f>
        <v>0</v>
      </c>
      <c r="AW1544" s="48">
        <f t="shared" si="28986"/>
        <v>0</v>
      </c>
      <c r="AX1544" s="48">
        <f t="shared" si="28986"/>
        <v>0</v>
      </c>
      <c r="AY1544" s="48">
        <f t="shared" si="28986"/>
        <v>0</v>
      </c>
      <c r="AZ1544" s="48">
        <f t="shared" si="28986"/>
        <v>0</v>
      </c>
      <c r="BA1544" s="48">
        <f t="shared" si="28986"/>
        <v>0</v>
      </c>
      <c r="BB1544" s="48">
        <f t="shared" si="28986"/>
        <v>0</v>
      </c>
      <c r="BC1544" s="48"/>
      <c r="BE1544" t="s">
        <v>211</v>
      </c>
      <c r="CN1544">
        <f>BF1509*AV1544</f>
        <v>0</v>
      </c>
      <c r="CO1544">
        <f t="shared" ref="CO1544" si="28995">BG1509*AW1544</f>
        <v>0</v>
      </c>
      <c r="CP1544">
        <f t="shared" ref="CP1544" si="28996">BH1509*AX1544</f>
        <v>0</v>
      </c>
      <c r="CQ1544">
        <f t="shared" ref="CQ1544" si="28997">BI1509*AY1544</f>
        <v>0</v>
      </c>
      <c r="CR1544">
        <f t="shared" ref="CR1544" si="28998">BJ1509*AZ1544</f>
        <v>0</v>
      </c>
      <c r="CS1544">
        <f t="shared" ref="CS1544" si="28999">BK1509*BA1544</f>
        <v>0</v>
      </c>
      <c r="CT1544">
        <f t="shared" ref="CT1544" si="29000">BL1509*BB1544</f>
        <v>0</v>
      </c>
    </row>
    <row r="1545" spans="6:98" x14ac:dyDescent="0.3">
      <c r="F1545" s="91">
        <f t="shared" ref="F1545:H1545" si="29001">F1544</f>
        <v>60</v>
      </c>
      <c r="G1545" s="91">
        <f t="shared" si="29001"/>
        <v>60</v>
      </c>
      <c r="H1545" s="4">
        <f t="shared" si="29001"/>
        <v>1</v>
      </c>
      <c r="I1545">
        <v>175</v>
      </c>
      <c r="J1545" s="48">
        <f t="shared" si="28192"/>
        <v>0</v>
      </c>
      <c r="K1545" s="48">
        <f t="shared" si="28976"/>
        <v>0</v>
      </c>
      <c r="L1545" s="98">
        <f t="shared" si="28194"/>
        <v>0</v>
      </c>
      <c r="M1545" s="48"/>
      <c r="N1545" s="48"/>
      <c r="O1545" s="48"/>
      <c r="P1545" s="48"/>
      <c r="Q1545" s="48"/>
      <c r="R1545" s="48"/>
      <c r="S1545" s="48"/>
      <c r="T1545" s="48"/>
      <c r="U1545" s="48"/>
      <c r="V1545" s="48"/>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f>$J1545+$K1545+$L1545</f>
        <v>0</v>
      </c>
      <c r="AX1545" s="48">
        <f t="shared" si="28986"/>
        <v>0</v>
      </c>
      <c r="AY1545" s="48">
        <f t="shared" si="28986"/>
        <v>0</v>
      </c>
      <c r="AZ1545" s="48">
        <f t="shared" si="28986"/>
        <v>0</v>
      </c>
      <c r="BA1545" s="48">
        <f t="shared" si="28986"/>
        <v>0</v>
      </c>
      <c r="BB1545" s="48">
        <f t="shared" si="28986"/>
        <v>0</v>
      </c>
      <c r="BC1545" s="48"/>
      <c r="BE1545" t="s">
        <v>212</v>
      </c>
      <c r="CO1545">
        <f>BF1509*AW1545</f>
        <v>0</v>
      </c>
      <c r="CP1545">
        <f t="shared" ref="CP1545" si="29002">BG1509*AX1545</f>
        <v>0</v>
      </c>
      <c r="CQ1545">
        <f t="shared" ref="CQ1545" si="29003">BH1509*AY1545</f>
        <v>0</v>
      </c>
      <c r="CR1545">
        <f t="shared" ref="CR1545" si="29004">BI1509*AZ1545</f>
        <v>0</v>
      </c>
      <c r="CS1545">
        <f t="shared" ref="CS1545" si="29005">BJ1509*BA1545</f>
        <v>0</v>
      </c>
      <c r="CT1545">
        <f t="shared" ref="CT1545" si="29006">BK1509*BB1545</f>
        <v>0</v>
      </c>
    </row>
    <row r="1546" spans="6:98" x14ac:dyDescent="0.3">
      <c r="F1546" s="91">
        <f t="shared" ref="F1546:H1546" si="29007">F1545</f>
        <v>60</v>
      </c>
      <c r="G1546" s="91">
        <f t="shared" si="29007"/>
        <v>60</v>
      </c>
      <c r="H1546" s="4">
        <f t="shared" si="29007"/>
        <v>1</v>
      </c>
      <c r="I1546">
        <v>180</v>
      </c>
      <c r="J1546" s="48">
        <f t="shared" si="28192"/>
        <v>0</v>
      </c>
      <c r="K1546" s="48">
        <f t="shared" si="28976"/>
        <v>0</v>
      </c>
      <c r="L1546" s="98">
        <f t="shared" si="28194"/>
        <v>1</v>
      </c>
      <c r="M1546" s="48"/>
      <c r="N1546" s="48"/>
      <c r="O1546" s="48"/>
      <c r="P1546" s="48"/>
      <c r="Q1546" s="48"/>
      <c r="R1546" s="48"/>
      <c r="S1546" s="48"/>
      <c r="T1546" s="48"/>
      <c r="U1546" s="48"/>
      <c r="V1546" s="48"/>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f>$J1546+$K1546+$L1546</f>
        <v>1</v>
      </c>
      <c r="AY1546" s="48">
        <f t="shared" si="28986"/>
        <v>1</v>
      </c>
      <c r="AZ1546" s="48">
        <f t="shared" si="28986"/>
        <v>1</v>
      </c>
      <c r="BA1546" s="48">
        <f t="shared" si="28986"/>
        <v>1</v>
      </c>
      <c r="BB1546" s="48">
        <f t="shared" si="28986"/>
        <v>1</v>
      </c>
      <c r="BC1546" s="48"/>
      <c r="BE1546" t="s">
        <v>213</v>
      </c>
      <c r="CP1546">
        <f>BF1509*AX1546</f>
        <v>0</v>
      </c>
      <c r="CQ1546">
        <f t="shared" ref="CQ1546" si="29008">BG1509*AY1546</f>
        <v>0.81777094218326785</v>
      </c>
      <c r="CR1546">
        <f t="shared" ref="CR1546" si="29009">BH1509*AZ1546</f>
        <v>5.4518062812217858</v>
      </c>
      <c r="CS1546">
        <f t="shared" ref="CS1546" si="29010">BI1509*BA1546</f>
        <v>13.629515703054464</v>
      </c>
      <c r="CT1546">
        <f t="shared" ref="CT1546" si="29011">BJ1509*BB1546</f>
        <v>27.259031406108928</v>
      </c>
    </row>
    <row r="1547" spans="6:98" x14ac:dyDescent="0.3">
      <c r="F1547" s="91">
        <f t="shared" ref="F1547:H1547" si="29012">F1546</f>
        <v>60</v>
      </c>
      <c r="G1547" s="91">
        <f t="shared" si="29012"/>
        <v>60</v>
      </c>
      <c r="H1547" s="4">
        <f t="shared" si="29012"/>
        <v>1</v>
      </c>
      <c r="I1547">
        <v>185</v>
      </c>
      <c r="J1547" s="48">
        <f t="shared" si="28192"/>
        <v>0</v>
      </c>
      <c r="K1547" s="48">
        <f t="shared" si="28976"/>
        <v>0</v>
      </c>
      <c r="L1547" s="98">
        <f t="shared" si="28194"/>
        <v>0</v>
      </c>
      <c r="M1547" s="48"/>
      <c r="N1547" s="48"/>
      <c r="O1547" s="48"/>
      <c r="P1547" s="48"/>
      <c r="Q1547" s="48"/>
      <c r="R1547" s="48"/>
      <c r="S1547" s="48"/>
      <c r="T1547" s="48"/>
      <c r="U1547" s="48"/>
      <c r="V1547" s="48"/>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f>$J1547+$K1547+$L1547</f>
        <v>0</v>
      </c>
      <c r="AZ1547" s="48">
        <f t="shared" si="28986"/>
        <v>0</v>
      </c>
      <c r="BA1547" s="48">
        <f t="shared" si="28986"/>
        <v>0</v>
      </c>
      <c r="BB1547" s="48">
        <f t="shared" si="28986"/>
        <v>0</v>
      </c>
      <c r="BC1547" s="48"/>
      <c r="BE1547" t="s">
        <v>214</v>
      </c>
      <c r="CQ1547">
        <f>BF1509*AY1547</f>
        <v>0</v>
      </c>
      <c r="CR1547">
        <f t="shared" ref="CR1547" si="29013">BG1509*AZ1547</f>
        <v>0</v>
      </c>
      <c r="CS1547">
        <f t="shared" ref="CS1547" si="29014">BH1509*BA1547</f>
        <v>0</v>
      </c>
      <c r="CT1547">
        <f t="shared" ref="CT1547" si="29015">BI1509*BB1547</f>
        <v>0</v>
      </c>
    </row>
    <row r="1548" spans="6:98" x14ac:dyDescent="0.3">
      <c r="F1548" s="91">
        <f t="shared" ref="F1548:H1548" si="29016">F1547</f>
        <v>60</v>
      </c>
      <c r="G1548" s="91">
        <f t="shared" si="29016"/>
        <v>60</v>
      </c>
      <c r="H1548" s="4">
        <f t="shared" si="29016"/>
        <v>1</v>
      </c>
      <c r="I1548">
        <v>190</v>
      </c>
      <c r="J1548" s="48">
        <f t="shared" si="28192"/>
        <v>0</v>
      </c>
      <c r="K1548" s="48">
        <f t="shared" si="28976"/>
        <v>0</v>
      </c>
      <c r="L1548" s="98">
        <f t="shared" si="28194"/>
        <v>0</v>
      </c>
      <c r="M1548" s="48"/>
      <c r="N1548" s="48"/>
      <c r="O1548" s="48"/>
      <c r="P1548" s="48"/>
      <c r="Q1548" s="48"/>
      <c r="R1548" s="48"/>
      <c r="S1548" s="48"/>
      <c r="T1548" s="48"/>
      <c r="U1548" s="48"/>
      <c r="V1548" s="48"/>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f>$J1548+$K1548+$L1548</f>
        <v>0</v>
      </c>
      <c r="BA1548" s="48">
        <f t="shared" si="28986"/>
        <v>0</v>
      </c>
      <c r="BB1548" s="48">
        <f t="shared" si="28986"/>
        <v>0</v>
      </c>
      <c r="BC1548" s="48"/>
      <c r="BE1548" t="s">
        <v>215</v>
      </c>
      <c r="CR1548">
        <f>BF1509*AZ1548</f>
        <v>0</v>
      </c>
      <c r="CS1548">
        <f t="shared" ref="CS1548" si="29017">BG1509*BA1548</f>
        <v>0</v>
      </c>
      <c r="CT1548">
        <f t="shared" ref="CT1548" si="29018">BH1509*BB1548</f>
        <v>0</v>
      </c>
    </row>
    <row r="1549" spans="6:98" x14ac:dyDescent="0.3">
      <c r="F1549" s="91">
        <f t="shared" ref="F1549:H1549" si="29019">F1548</f>
        <v>60</v>
      </c>
      <c r="G1549" s="91">
        <f t="shared" si="29019"/>
        <v>60</v>
      </c>
      <c r="H1549" s="4">
        <f t="shared" si="29019"/>
        <v>1</v>
      </c>
      <c r="I1549">
        <v>195</v>
      </c>
      <c r="J1549" s="48">
        <f t="shared" si="28192"/>
        <v>0</v>
      </c>
      <c r="K1549" s="48">
        <f t="shared" si="28976"/>
        <v>0</v>
      </c>
      <c r="L1549" s="98">
        <f t="shared" si="28194"/>
        <v>0</v>
      </c>
      <c r="M1549" s="48"/>
      <c r="N1549" s="48"/>
      <c r="O1549" s="48"/>
      <c r="P1549" s="48"/>
      <c r="Q1549" s="48"/>
      <c r="R1549" s="48"/>
      <c r="S1549" s="48"/>
      <c r="T1549" s="48"/>
      <c r="U1549" s="48"/>
      <c r="V1549" s="48"/>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f>$J1549+$K1549+$L1549</f>
        <v>0</v>
      </c>
      <c r="BB1549" s="48">
        <f>$J1549+$K1549+$L1549</f>
        <v>0</v>
      </c>
      <c r="BC1549" s="48"/>
      <c r="BE1549" t="s">
        <v>216</v>
      </c>
      <c r="CS1549">
        <f>BF1509*BA1549</f>
        <v>0</v>
      </c>
      <c r="CT1549">
        <f>BG1509*BB1549</f>
        <v>0</v>
      </c>
    </row>
    <row r="1550" spans="6:98" x14ac:dyDescent="0.3">
      <c r="F1550" s="91">
        <f t="shared" ref="F1550:H1550" si="29020">F1549</f>
        <v>60</v>
      </c>
      <c r="G1550" s="91">
        <f t="shared" si="29020"/>
        <v>60</v>
      </c>
      <c r="H1550" s="4">
        <f t="shared" si="29020"/>
        <v>1</v>
      </c>
      <c r="I1550">
        <v>200</v>
      </c>
      <c r="J1550" s="48">
        <f t="shared" si="28192"/>
        <v>0</v>
      </c>
      <c r="K1550" s="48">
        <f t="shared" si="28976"/>
        <v>0</v>
      </c>
      <c r="L1550" s="98">
        <f t="shared" si="28194"/>
        <v>0</v>
      </c>
      <c r="M1550" s="48"/>
      <c r="N1550" s="48"/>
      <c r="O1550" s="48"/>
      <c r="P1550" s="48"/>
      <c r="Q1550" s="48"/>
      <c r="R1550" s="48"/>
      <c r="S1550" s="48"/>
      <c r="T1550" s="48"/>
      <c r="U1550" s="48"/>
      <c r="V1550" s="48"/>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f>$J1550+$K1550+$L1550</f>
        <v>0</v>
      </c>
      <c r="BC1550" s="48"/>
      <c r="BE1550" s="3" t="s">
        <v>217</v>
      </c>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f>BF1509*BB1550</f>
        <v>0</v>
      </c>
    </row>
    <row r="1551" spans="6:98" x14ac:dyDescent="0.3">
      <c r="I1551">
        <v>205</v>
      </c>
      <c r="BE1551" s="19" t="s">
        <v>176</v>
      </c>
      <c r="BF1551" s="99">
        <f>SUM(BF1509:BF1550)</f>
        <v>0</v>
      </c>
      <c r="BG1551" s="99">
        <f t="shared" ref="BG1551:CT1551" si="29021">SUM(BG1509:BG1550)</f>
        <v>0.81777094218326785</v>
      </c>
      <c r="BH1551" s="99">
        <f t="shared" si="29021"/>
        <v>5.4518062812217858</v>
      </c>
      <c r="BI1551" s="99">
        <f t="shared" si="29021"/>
        <v>13.629515703054464</v>
      </c>
      <c r="BJ1551" s="99">
        <f t="shared" si="29021"/>
        <v>27.259031406108928</v>
      </c>
      <c r="BK1551" s="99">
        <f t="shared" si="29021"/>
        <v>146.25200670194022</v>
      </c>
      <c r="BL1551" s="99">
        <f t="shared" si="29021"/>
        <v>257.68160423142183</v>
      </c>
      <c r="BM1551" s="99">
        <f t="shared" si="29021"/>
        <v>347.52914242674655</v>
      </c>
      <c r="BN1551" s="99">
        <f t="shared" si="29021"/>
        <v>414.65356004420363</v>
      </c>
      <c r="BO1551" s="99">
        <f t="shared" si="29021"/>
        <v>462.95556498622824</v>
      </c>
      <c r="BP1551" s="99">
        <f t="shared" si="29021"/>
        <v>496.72690199427188</v>
      </c>
      <c r="BQ1551" s="99">
        <f t="shared" si="29021"/>
        <v>519.55349631427396</v>
      </c>
      <c r="BR1551" s="99">
        <f t="shared" si="29021"/>
        <v>534.20303924845109</v>
      </c>
      <c r="BS1551" s="99">
        <f t="shared" si="29021"/>
        <v>0.81777094218326785</v>
      </c>
      <c r="BT1551" s="99">
        <f t="shared" si="29021"/>
        <v>5.4518062812217858</v>
      </c>
      <c r="BU1551" s="99">
        <f t="shared" si="29021"/>
        <v>13.629515703054464</v>
      </c>
      <c r="BV1551" s="99">
        <f t="shared" si="29021"/>
        <v>27.259031406108928</v>
      </c>
      <c r="BW1551" s="99">
        <f t="shared" si="29021"/>
        <v>146.25200670194022</v>
      </c>
      <c r="BX1551" s="99">
        <f t="shared" si="29021"/>
        <v>257.68160423142183</v>
      </c>
      <c r="BY1551" s="99">
        <f t="shared" si="29021"/>
        <v>347.52914242674655</v>
      </c>
      <c r="BZ1551" s="99">
        <f t="shared" si="29021"/>
        <v>414.65356004420363</v>
      </c>
      <c r="CA1551" s="99">
        <f t="shared" si="29021"/>
        <v>462.95556498622824</v>
      </c>
      <c r="CB1551" s="99">
        <f t="shared" si="29021"/>
        <v>496.72690199427188</v>
      </c>
      <c r="CC1551" s="99">
        <f t="shared" si="29021"/>
        <v>519.55349631427396</v>
      </c>
      <c r="CD1551" s="99">
        <f t="shared" si="29021"/>
        <v>534.20303924845109</v>
      </c>
      <c r="CE1551" s="99">
        <f t="shared" si="29021"/>
        <v>0.81777094218326785</v>
      </c>
      <c r="CF1551" s="99">
        <f t="shared" si="29021"/>
        <v>5.4518062812217858</v>
      </c>
      <c r="CG1551" s="99">
        <f t="shared" si="29021"/>
        <v>13.629515703054464</v>
      </c>
      <c r="CH1551" s="99">
        <f t="shared" si="29021"/>
        <v>27.259031406108928</v>
      </c>
      <c r="CI1551" s="99">
        <f t="shared" si="29021"/>
        <v>146.25200670194022</v>
      </c>
      <c r="CJ1551" s="99">
        <f t="shared" si="29021"/>
        <v>257.68160423142183</v>
      </c>
      <c r="CK1551" s="99">
        <f t="shared" si="29021"/>
        <v>347.52914242674655</v>
      </c>
      <c r="CL1551" s="99">
        <f t="shared" si="29021"/>
        <v>414.65356004420363</v>
      </c>
      <c r="CM1551" s="99">
        <f t="shared" si="29021"/>
        <v>462.95556498622824</v>
      </c>
      <c r="CN1551" s="99">
        <f t="shared" si="29021"/>
        <v>496.72690199427188</v>
      </c>
      <c r="CO1551" s="99">
        <f t="shared" si="29021"/>
        <v>519.55349631427396</v>
      </c>
      <c r="CP1551" s="99">
        <f t="shared" si="29021"/>
        <v>534.20303924845109</v>
      </c>
      <c r="CQ1551" s="99">
        <f t="shared" si="29021"/>
        <v>0.81777094218326785</v>
      </c>
      <c r="CR1551" s="99">
        <f t="shared" si="29021"/>
        <v>5.4518062812217858</v>
      </c>
      <c r="CS1551" s="99">
        <f t="shared" si="29021"/>
        <v>13.629515703054464</v>
      </c>
      <c r="CT1551" s="99">
        <f t="shared" si="29021"/>
        <v>27.259031406108928</v>
      </c>
    </row>
    <row r="1553" spans="1:98" x14ac:dyDescent="0.3">
      <c r="A1553" s="60" t="s">
        <v>335</v>
      </c>
    </row>
    <row r="1554" spans="1:98" x14ac:dyDescent="0.3">
      <c r="A1554" s="100"/>
      <c r="B1554" s="100" t="s">
        <v>163</v>
      </c>
      <c r="C1554" s="100" t="s">
        <v>164</v>
      </c>
      <c r="D1554" t="s">
        <v>167</v>
      </c>
      <c r="E1554" t="s">
        <v>166</v>
      </c>
    </row>
    <row r="1555" spans="1:98" x14ac:dyDescent="0.3">
      <c r="A1555" s="100" t="s">
        <v>165</v>
      </c>
      <c r="B1555" s="93">
        <v>80</v>
      </c>
      <c r="C1555" s="93">
        <v>80</v>
      </c>
      <c r="D1555">
        <f>C1555-B1555+5</f>
        <v>5</v>
      </c>
      <c r="E1555" s="4">
        <f>100/(D1555/5)/100</f>
        <v>1</v>
      </c>
      <c r="N1555" s="19">
        <v>0</v>
      </c>
      <c r="O1555" s="19">
        <v>5</v>
      </c>
      <c r="P1555" s="19">
        <v>10</v>
      </c>
      <c r="Q1555" s="19">
        <v>15</v>
      </c>
      <c r="R1555" s="19">
        <v>20</v>
      </c>
      <c r="S1555" s="19">
        <v>25</v>
      </c>
      <c r="T1555" s="19">
        <v>30</v>
      </c>
      <c r="U1555" s="19">
        <v>35</v>
      </c>
      <c r="V1555" s="19">
        <v>40</v>
      </c>
      <c r="W1555" s="19">
        <v>45</v>
      </c>
      <c r="X1555" s="19">
        <v>50</v>
      </c>
      <c r="Y1555" s="19">
        <v>55</v>
      </c>
      <c r="Z1555" s="19">
        <v>60</v>
      </c>
      <c r="AA1555" s="19">
        <v>65</v>
      </c>
      <c r="AB1555" s="19">
        <v>70</v>
      </c>
      <c r="AC1555" s="19">
        <v>75</v>
      </c>
      <c r="AD1555" s="19">
        <v>80</v>
      </c>
      <c r="AE1555" s="19">
        <v>85</v>
      </c>
      <c r="AF1555" s="19">
        <v>90</v>
      </c>
      <c r="AG1555" s="19">
        <v>95</v>
      </c>
      <c r="AH1555" s="19">
        <v>100</v>
      </c>
      <c r="AI1555" s="19">
        <v>105</v>
      </c>
      <c r="AJ1555" s="19">
        <v>110</v>
      </c>
      <c r="AK1555" s="19">
        <v>115</v>
      </c>
      <c r="AL1555" s="19">
        <v>120</v>
      </c>
      <c r="AM1555" s="19">
        <v>125</v>
      </c>
      <c r="AN1555" s="19">
        <v>130</v>
      </c>
      <c r="AO1555" s="19">
        <v>135</v>
      </c>
      <c r="AP1555" s="19">
        <v>140</v>
      </c>
      <c r="AQ1555" s="19">
        <v>145</v>
      </c>
      <c r="AR1555" s="2">
        <v>150</v>
      </c>
      <c r="AS1555" s="19">
        <v>155</v>
      </c>
      <c r="AT1555" s="2">
        <v>160</v>
      </c>
      <c r="AU1555" s="19">
        <v>165</v>
      </c>
      <c r="AV1555" s="2">
        <v>170</v>
      </c>
      <c r="AW1555" s="19">
        <v>175</v>
      </c>
      <c r="AX1555" s="2">
        <v>180</v>
      </c>
      <c r="AY1555" s="19">
        <v>185</v>
      </c>
      <c r="AZ1555" s="2">
        <v>190</v>
      </c>
      <c r="BA1555" s="19">
        <v>195</v>
      </c>
      <c r="BB1555" s="2">
        <v>200</v>
      </c>
      <c r="BF1555" s="19">
        <v>0</v>
      </c>
      <c r="BG1555" s="19">
        <v>5</v>
      </c>
      <c r="BH1555" s="19">
        <v>10</v>
      </c>
      <c r="BI1555" s="19">
        <v>15</v>
      </c>
      <c r="BJ1555" s="19">
        <v>20</v>
      </c>
      <c r="BK1555" s="19">
        <v>25</v>
      </c>
      <c r="BL1555" s="19">
        <v>30</v>
      </c>
      <c r="BM1555" s="19">
        <v>35</v>
      </c>
      <c r="BN1555" s="19">
        <v>40</v>
      </c>
      <c r="BO1555" s="19">
        <v>45</v>
      </c>
      <c r="BP1555" s="19">
        <v>50</v>
      </c>
      <c r="BQ1555" s="19">
        <v>55</v>
      </c>
      <c r="BR1555" s="19">
        <v>60</v>
      </c>
      <c r="BS1555" s="19">
        <v>65</v>
      </c>
      <c r="BT1555" s="19">
        <v>70</v>
      </c>
      <c r="BU1555" s="19">
        <v>75</v>
      </c>
      <c r="BV1555" s="19">
        <v>80</v>
      </c>
      <c r="BW1555" s="19">
        <v>85</v>
      </c>
      <c r="BX1555" s="19">
        <v>90</v>
      </c>
      <c r="BY1555" s="19">
        <v>95</v>
      </c>
      <c r="BZ1555" s="19">
        <v>100</v>
      </c>
      <c r="CA1555" s="19">
        <v>105</v>
      </c>
      <c r="CB1555" s="19">
        <v>110</v>
      </c>
      <c r="CC1555" s="19">
        <v>115</v>
      </c>
      <c r="CD1555" s="19">
        <v>120</v>
      </c>
      <c r="CE1555" s="19">
        <v>125</v>
      </c>
      <c r="CF1555" s="19">
        <v>130</v>
      </c>
      <c r="CG1555" s="19">
        <v>135</v>
      </c>
      <c r="CH1555" s="19">
        <v>140</v>
      </c>
      <c r="CI1555" s="19">
        <v>145</v>
      </c>
      <c r="CJ1555" s="2">
        <v>150</v>
      </c>
      <c r="CK1555" s="19">
        <v>155</v>
      </c>
      <c r="CL1555" s="2">
        <v>160</v>
      </c>
      <c r="CM1555" s="19">
        <v>165</v>
      </c>
      <c r="CN1555" s="2">
        <v>170</v>
      </c>
      <c r="CO1555" s="19">
        <v>175</v>
      </c>
      <c r="CP1555" s="2">
        <v>180</v>
      </c>
      <c r="CQ1555" s="19">
        <v>185</v>
      </c>
      <c r="CR1555" s="2">
        <v>190</v>
      </c>
      <c r="CS1555" s="19">
        <v>195</v>
      </c>
      <c r="CT1555" s="2">
        <v>200</v>
      </c>
    </row>
    <row r="1556" spans="1:98" x14ac:dyDescent="0.3">
      <c r="A1556" s="100" t="s">
        <v>92</v>
      </c>
      <c r="B1556" s="93">
        <v>80</v>
      </c>
      <c r="C1556" s="93">
        <v>80</v>
      </c>
      <c r="D1556">
        <f>C1556-B1556+5</f>
        <v>5</v>
      </c>
      <c r="E1556" s="4">
        <f>IF(D1556&gt;0,100/(D1556/5)/100,1)</f>
        <v>1</v>
      </c>
      <c r="F1556" s="94" t="s">
        <v>163</v>
      </c>
      <c r="G1556" s="94" t="s">
        <v>164</v>
      </c>
      <c r="H1556" s="94" t="s">
        <v>173</v>
      </c>
      <c r="I1556" s="95" t="s">
        <v>169</v>
      </c>
      <c r="J1556" s="3" t="s">
        <v>172</v>
      </c>
      <c r="K1556" s="97" t="s">
        <v>174</v>
      </c>
      <c r="L1556" s="97" t="s">
        <v>175</v>
      </c>
      <c r="M1556" t="s">
        <v>168</v>
      </c>
      <c r="N1556" s="4">
        <f t="shared" ref="N1556" si="29022">IF(IF(BF1555&lt;=$B1555,1,M1556-$E1555)&gt;0,IF(BF1555&lt;=$B1555,1,M1556-$E1555),0)</f>
        <v>1</v>
      </c>
      <c r="O1556" s="4">
        <f t="shared" ref="O1556" si="29023">IF(IF(BG1555&lt;=$B1555,1,N1556-$E1555)&gt;0,IF(BG1555&lt;=$B1555,1,N1556-$E1555),0)</f>
        <v>1</v>
      </c>
      <c r="P1556" s="4">
        <f t="shared" ref="P1556" si="29024">IF(IF(BH1555&lt;=$B1555,1,O1556-$E1555)&gt;0,IF(BH1555&lt;=$B1555,1,O1556-$E1555),0)</f>
        <v>1</v>
      </c>
      <c r="Q1556" s="4">
        <f t="shared" ref="Q1556" si="29025">IF(IF(BI1555&lt;=$B1555,1,P1556-$E1555)&gt;0,IF(BI1555&lt;=$B1555,1,P1556-$E1555),0)</f>
        <v>1</v>
      </c>
      <c r="R1556" s="4">
        <f t="shared" ref="R1556" si="29026">IF(IF(BJ1555&lt;=$B1555,1,Q1556-$E1555)&gt;0,IF(BJ1555&lt;=$B1555,1,Q1556-$E1555),0)</f>
        <v>1</v>
      </c>
      <c r="S1556" s="4">
        <f t="shared" ref="S1556" si="29027">IF(IF(BK1555&lt;=$B1555,1,R1556-$E1555)&gt;0,IF(BK1555&lt;=$B1555,1,R1556-$E1555),0)</f>
        <v>1</v>
      </c>
      <c r="T1556" s="4">
        <f t="shared" ref="T1556" si="29028">IF(IF(BL1555&lt;=$B1555,1,S1556-$E1555)&gt;0,IF(BL1555&lt;=$B1555,1,S1556-$E1555),0)</f>
        <v>1</v>
      </c>
      <c r="U1556" s="4">
        <f t="shared" ref="U1556" si="29029">IF(IF(BM1555&lt;=$B1555,1,T1556-$E1555)&gt;0,IF(BM1555&lt;=$B1555,1,T1556-$E1555),0)</f>
        <v>1</v>
      </c>
      <c r="V1556" s="4">
        <f t="shared" ref="V1556" si="29030">IF(IF(BN1555&lt;=$B1555,1,U1556-$E1555)&gt;0,IF(BN1555&lt;=$B1555,1,U1556-$E1555),0)</f>
        <v>1</v>
      </c>
      <c r="W1556" s="4">
        <f t="shared" ref="W1556" si="29031">IF(IF(BO1555&lt;=$B1555,1,V1556-$E1555)&gt;0,IF(BO1555&lt;=$B1555,1,V1556-$E1555),0)</f>
        <v>1</v>
      </c>
      <c r="X1556" s="4">
        <f t="shared" ref="X1556" si="29032">IF(IF(BP1555&lt;=$B1555,1,W1556-$E1555)&gt;0,IF(BP1555&lt;=$B1555,1,W1556-$E1555),0)</f>
        <v>1</v>
      </c>
      <c r="Y1556" s="4">
        <f t="shared" ref="Y1556" si="29033">IF(IF(BQ1555&lt;=$B1555,1,X1556-$E1555)&gt;0,IF(BQ1555&lt;=$B1555,1,X1556-$E1555),0)</f>
        <v>1</v>
      </c>
      <c r="Z1556" s="4">
        <f t="shared" ref="Z1556" si="29034">IF(IF(BR1555&lt;=$B1555,1,Y1556-$E1555)&gt;0,IF(BR1555&lt;=$B1555,1,Y1556-$E1555),0)</f>
        <v>1</v>
      </c>
      <c r="AA1556" s="4">
        <f t="shared" ref="AA1556" si="29035">IF(IF(BS1555&lt;=$B1555,1,Z1556-$E1555)&gt;0,IF(BS1555&lt;=$B1555,1,Z1556-$E1555),0)</f>
        <v>1</v>
      </c>
      <c r="AB1556" s="4">
        <f t="shared" ref="AB1556" si="29036">IF(IF(BT1555&lt;=$B1555,1,AA1556-$E1555)&gt;0,IF(BT1555&lt;=$B1555,1,AA1556-$E1555),0)</f>
        <v>1</v>
      </c>
      <c r="AC1556" s="4">
        <f t="shared" ref="AC1556" si="29037">IF(IF(BU1555&lt;=$B1555,1,AB1556-$E1555)&gt;0,IF(BU1555&lt;=$B1555,1,AB1556-$E1555),0)</f>
        <v>1</v>
      </c>
      <c r="AD1556" s="4">
        <f t="shared" ref="AD1556" si="29038">IF(IF(BV1555&lt;=$B1555,1,AC1556-$E1555)&gt;0,IF(BV1555&lt;=$B1555,1,AC1556-$E1555),0)</f>
        <v>1</v>
      </c>
      <c r="AE1556" s="4">
        <f t="shared" ref="AE1556" si="29039">IF(IF(BW1555&lt;=$B1555,1,AD1556-$E1555)&gt;0,IF(BW1555&lt;=$B1555,1,AD1556-$E1555),0)</f>
        <v>0</v>
      </c>
      <c r="AF1556" s="4">
        <f t="shared" ref="AF1556" si="29040">IF(IF(BX1555&lt;=$B1555,1,AE1556-$E1555)&gt;0,IF(BX1555&lt;=$B1555,1,AE1556-$E1555),0)</f>
        <v>0</v>
      </c>
      <c r="AG1556" s="4">
        <f t="shared" ref="AG1556" si="29041">IF(IF(BY1555&lt;=$B1555,1,AF1556-$E1555)&gt;0,IF(BY1555&lt;=$B1555,1,AF1556-$E1555),0)</f>
        <v>0</v>
      </c>
      <c r="AH1556" s="4">
        <f t="shared" ref="AH1556" si="29042">IF(IF(BZ1555&lt;=$B1555,1,AG1556-$E1555)&gt;0,IF(BZ1555&lt;=$B1555,1,AG1556-$E1555),0)</f>
        <v>0</v>
      </c>
      <c r="AI1556" s="4">
        <f t="shared" ref="AI1556" si="29043">IF(IF(CA1555&lt;=$B1555,1,AH1556-$E1555)&gt;0,IF(CA1555&lt;=$B1555,1,AH1556-$E1555),0)</f>
        <v>0</v>
      </c>
      <c r="AJ1556" s="4">
        <f t="shared" ref="AJ1556" si="29044">IF(IF(CB1555&lt;=$B1555,1,AI1556-$E1555)&gt;0,IF(CB1555&lt;=$B1555,1,AI1556-$E1555),0)</f>
        <v>0</v>
      </c>
      <c r="AK1556" s="4">
        <f t="shared" ref="AK1556" si="29045">IF(IF(CC1555&lt;=$B1555,1,AJ1556-$E1555)&gt;0,IF(CC1555&lt;=$B1555,1,AJ1556-$E1555),0)</f>
        <v>0</v>
      </c>
      <c r="AL1556" s="4">
        <f t="shared" ref="AL1556" si="29046">IF(IF(CD1555&lt;=$B1555,1,AK1556-$E1555)&gt;0,IF(CD1555&lt;=$B1555,1,AK1556-$E1555),0)</f>
        <v>0</v>
      </c>
      <c r="AM1556" s="4">
        <f t="shared" ref="AM1556" si="29047">IF(IF(CE1555&lt;=$B1555,1,AL1556-$E1555)&gt;0,IF(CE1555&lt;=$B1555,1,AL1556-$E1555),0)</f>
        <v>0</v>
      </c>
      <c r="AN1556" s="4">
        <f t="shared" ref="AN1556" si="29048">IF(IF(CF1555&lt;=$B1555,1,AM1556-$E1555)&gt;0,IF(CF1555&lt;=$B1555,1,AM1556-$E1555),0)</f>
        <v>0</v>
      </c>
      <c r="AO1556" s="4">
        <f t="shared" ref="AO1556" si="29049">IF(IF(CG1555&lt;=$B1555,1,AN1556-$E1555)&gt;0,IF(CG1555&lt;=$B1555,1,AN1556-$E1555),0)</f>
        <v>0</v>
      </c>
      <c r="AP1556" s="4">
        <f t="shared" ref="AP1556" si="29050">IF(IF(CH1555&lt;=$B1555,1,AO1556-$E1555)&gt;0,IF(CH1555&lt;=$B1555,1,AO1556-$E1555),0)</f>
        <v>0</v>
      </c>
      <c r="AQ1556" s="4">
        <f t="shared" ref="AQ1556" si="29051">IF(IF(CI1555&lt;=$B1555,1,AP1556-$E1555)&gt;0,IF(CI1555&lt;=$B1555,1,AP1556-$E1555),0)</f>
        <v>0</v>
      </c>
      <c r="AR1556" s="4">
        <f t="shared" ref="AR1556" si="29052">IF(IF(CJ1555&lt;=$B1555,1,AQ1556-$E1555)&gt;0,IF(CJ1555&lt;=$B1555,1,AQ1556-$E1555),0)</f>
        <v>0</v>
      </c>
      <c r="AS1556" s="4">
        <f t="shared" ref="AS1556" si="29053">IF(IF(CK1555&lt;=$B1555,1,AR1556-$E1555)&gt;0,IF(CK1555&lt;=$B1555,1,AR1556-$E1555),0)</f>
        <v>0</v>
      </c>
      <c r="AT1556" s="4">
        <f t="shared" ref="AT1556" si="29054">IF(IF(CL1555&lt;=$B1555,1,AS1556-$E1555)&gt;0,IF(CL1555&lt;=$B1555,1,AS1556-$E1555),0)</f>
        <v>0</v>
      </c>
      <c r="AU1556" s="4">
        <f t="shared" ref="AU1556" si="29055">IF(IF(CM1555&lt;=$B1555,1,AT1556-$E1555)&gt;0,IF(CM1555&lt;=$B1555,1,AT1556-$E1555),0)</f>
        <v>0</v>
      </c>
      <c r="AV1556" s="4">
        <f t="shared" ref="AV1556" si="29056">IF(IF(CN1555&lt;=$B1555,1,AU1556-$E1555)&gt;0,IF(CN1555&lt;=$B1555,1,AU1556-$E1555),0)</f>
        <v>0</v>
      </c>
      <c r="AW1556" s="4">
        <f t="shared" ref="AW1556" si="29057">IF(IF(CO1555&lt;=$B1555,1,AV1556-$E1555)&gt;0,IF(CO1555&lt;=$B1555,1,AV1556-$E1555),0)</f>
        <v>0</v>
      </c>
      <c r="AX1556" s="4">
        <f t="shared" ref="AX1556" si="29058">IF(IF(CP1555&lt;=$B1555,1,AW1556-$E1555)&gt;0,IF(CP1555&lt;=$B1555,1,AW1556-$E1555),0)</f>
        <v>0</v>
      </c>
      <c r="AY1556" s="4">
        <f t="shared" ref="AY1556" si="29059">IF(IF(CQ1555&lt;=$B1555,1,AX1556-$E1555)&gt;0,IF(CQ1555&lt;=$B1555,1,AX1556-$E1555),0)</f>
        <v>0</v>
      </c>
      <c r="AZ1556" s="4">
        <f t="shared" ref="AZ1556" si="29060">IF(IF(CR1555&lt;=$B1555,1,AY1556-$E1555)&gt;0,IF(CR1555&lt;=$B1555,1,AY1556-$E1555),0)</f>
        <v>0</v>
      </c>
      <c r="BA1556" s="4">
        <f t="shared" ref="BA1556" si="29061">IF(IF(CS1555&lt;=$B1555,1,AZ1556-$E1555)&gt;0,IF(CS1555&lt;=$B1555,1,AZ1556-$E1555),0)</f>
        <v>0</v>
      </c>
      <c r="BB1556" s="4">
        <f t="shared" ref="BB1556" si="29062">IF(IF(CT1555&lt;=$B1555,1,BA1556-$E1555)&gt;0,IF(CT1555&lt;=$B1555,1,BA1556-$E1555),0)</f>
        <v>0</v>
      </c>
      <c r="BE1556" t="s">
        <v>171</v>
      </c>
      <c r="BF1556" s="91">
        <f>'Data tilvækstoversigt'!C1156*N1556</f>
        <v>0</v>
      </c>
      <c r="BG1556" s="91">
        <f>'Data tilvækstoversigt'!D1156*O1556</f>
        <v>4.233099301520892</v>
      </c>
      <c r="BH1556" s="91">
        <f>'Data tilvækstoversigt'!E1156*P1556</f>
        <v>28.220662010139282</v>
      </c>
      <c r="BI1556" s="91">
        <f>'Data tilvækstoversigt'!F1156*Q1556</f>
        <v>70.551655025348197</v>
      </c>
      <c r="BJ1556" s="91">
        <f>'Data tilvækstoversigt'!G1156*R1556</f>
        <v>141.10331005069639</v>
      </c>
      <c r="BK1556" s="91">
        <f>'Data tilvækstoversigt'!H1156*S1556</f>
        <v>187.18740324558979</v>
      </c>
      <c r="BL1556" s="91">
        <f>'Data tilvækstoversigt'!I1156*T1556</f>
        <v>180.30053796042628</v>
      </c>
      <c r="BM1556" s="91">
        <f>'Data tilvækstoversigt'!J1156*U1556</f>
        <v>223.46523059754915</v>
      </c>
      <c r="BN1556" s="91">
        <f>'Data tilvækstoversigt'!K1156*V1556</f>
        <v>290.23521262120227</v>
      </c>
      <c r="BO1556" s="91">
        <f>'Data tilvækstoversigt'!L1156*W1556</f>
        <v>330.67282540321952</v>
      </c>
      <c r="BP1556" s="91">
        <f>'Data tilvækstoversigt'!M1156*X1556</f>
        <v>388.96992729021383</v>
      </c>
      <c r="BQ1556" s="91">
        <f>'Data tilvækstoversigt'!N1156*Y1556</f>
        <v>445.31024533663788</v>
      </c>
      <c r="BR1556" s="91">
        <f>'Data tilvækstoversigt'!O1156*Z1556</f>
        <v>475.32727909646184</v>
      </c>
      <c r="BS1556" s="91">
        <f>'Data tilvækstoversigt'!P1156*AA1556</f>
        <v>527.0063773752895</v>
      </c>
      <c r="BT1556" s="91">
        <f>'Data tilvækstoversigt'!Q1156*AB1556</f>
        <v>580.74897017425099</v>
      </c>
      <c r="BU1556" s="91">
        <f>'Data tilvækstoversigt'!R1156*AC1556</f>
        <v>642.03043402113383</v>
      </c>
      <c r="BV1556" s="91">
        <f>'Data tilvækstoversigt'!S1156*AD1556</f>
        <v>718.54399499655131</v>
      </c>
      <c r="BW1556" s="91">
        <f>'Data tilvækstoversigt'!T1156*AE1556</f>
        <v>0</v>
      </c>
      <c r="BX1556" s="91">
        <f>'Data tilvækstoversigt'!U1156*AF1556</f>
        <v>0</v>
      </c>
      <c r="BY1556" s="91">
        <f>'Data tilvækstoversigt'!V1156*AG1556</f>
        <v>0</v>
      </c>
      <c r="BZ1556" s="91">
        <f>'Data tilvækstoversigt'!W1156*AH1556</f>
        <v>0</v>
      </c>
      <c r="CA1556" s="91">
        <f>'Data tilvækstoversigt'!X1156*AI1556</f>
        <v>0</v>
      </c>
      <c r="CB1556" s="91">
        <f>'Data tilvækstoversigt'!Y1156*AJ1556</f>
        <v>0</v>
      </c>
      <c r="CC1556" s="91">
        <f>'Data tilvækstoversigt'!Z1156*AK1556</f>
        <v>0</v>
      </c>
      <c r="CD1556" s="91">
        <f>'Data tilvækstoversigt'!AA1156*AL1556</f>
        <v>0</v>
      </c>
      <c r="CE1556" s="91">
        <f>'Data tilvækstoversigt'!AB1156*AM1556</f>
        <v>0</v>
      </c>
      <c r="CF1556" s="91">
        <f>'Data tilvækstoversigt'!AC1156*AN1556</f>
        <v>0</v>
      </c>
      <c r="CG1556" s="91">
        <f>'Data tilvækstoversigt'!AD1156*AO1556</f>
        <v>0</v>
      </c>
      <c r="CH1556" s="91">
        <f>'Data tilvækstoversigt'!AE1156*AP1556</f>
        <v>0</v>
      </c>
      <c r="CI1556" s="91">
        <f>'Data tilvækstoversigt'!AF1156*AQ1556</f>
        <v>0</v>
      </c>
      <c r="CJ1556" s="91">
        <f>'Data tilvækstoversigt'!AG1156*AR1556</f>
        <v>0</v>
      </c>
      <c r="CK1556" s="91">
        <f>'Data tilvækstoversigt'!AH1156*AS1556</f>
        <v>0</v>
      </c>
      <c r="CL1556" s="91">
        <f>'Data tilvækstoversigt'!AI1156*AT1556</f>
        <v>0</v>
      </c>
      <c r="CM1556" s="91">
        <f>'Data tilvækstoversigt'!AJ1156*AU1556</f>
        <v>0</v>
      </c>
      <c r="CN1556" s="91">
        <f>'Data tilvækstoversigt'!AK1156*AV1556</f>
        <v>0</v>
      </c>
      <c r="CO1556" s="91">
        <f>'Data tilvækstoversigt'!AL1156*AW1556</f>
        <v>0</v>
      </c>
      <c r="CP1556" s="91">
        <f>'Data tilvækstoversigt'!AM1156*AX1556</f>
        <v>0</v>
      </c>
      <c r="CQ1556" s="91">
        <f>'Data tilvækstoversigt'!AN1156*AY1556</f>
        <v>0</v>
      </c>
      <c r="CR1556" s="91">
        <f>'Data tilvækstoversigt'!AO1156*AZ1556</f>
        <v>0</v>
      </c>
      <c r="CS1556" s="91">
        <f>'Data tilvækstoversigt'!AP1156*BA1556</f>
        <v>0</v>
      </c>
      <c r="CT1556" s="91">
        <f>'Data tilvækstoversigt'!AQ1156*BB1556</f>
        <v>0</v>
      </c>
    </row>
    <row r="1557" spans="1:98" x14ac:dyDescent="0.3">
      <c r="F1557" s="92">
        <f>B1556</f>
        <v>80</v>
      </c>
      <c r="G1557" s="92">
        <f>C1556</f>
        <v>80</v>
      </c>
      <c r="H1557" s="4">
        <f>E1556</f>
        <v>1</v>
      </c>
      <c r="I1557">
        <v>0</v>
      </c>
      <c r="J1557" s="48">
        <f>IF(AND(I1557&gt;=F1557,I1557&lt;=G1557+1),H1557,0)</f>
        <v>0</v>
      </c>
      <c r="K1557" s="48">
        <f>IF(IF(AND(I1557&gt;=(F1557*2),I1557&lt;=G1557+F1557+(G1557-F1557+5)+1),((H1557)^2)*(I1558-F1557*2)/5,0)&lt;=H1557,IF(AND(I1557&gt;=(F1557*2),I1557&lt;=G1557+F1557+(G1557-F1557+5)+1),((H1557)^2)*(I1558-F1557*2)/5,0),(K1556-H1557^2))</f>
        <v>0</v>
      </c>
      <c r="L1557" s="98">
        <f>IF(IF(AND(I1557&gt;=(F1557*3),I1557&lt;=G1557+F1557+F1557+(G1557-F1557+5)+1),((H1557)^3)*(I1558-F1557*3)/5,0)&lt;=H1557,IF(AND(I1557&gt;=(F1557*3),I1557&lt;=G1557+F1557+F1557+(G1557-F1557+5)+1),((H1557)^3)*(I1558-F1557*3)/5,0),(L1556-H1557^3))</f>
        <v>0</v>
      </c>
      <c r="M1557" s="96"/>
      <c r="N1557" s="48">
        <f>$J1557+$K1557+$L1557</f>
        <v>0</v>
      </c>
      <c r="O1557" s="48">
        <f t="shared" ref="O1557:BB1563" si="29063">$J1557+$K1557+$L1557</f>
        <v>0</v>
      </c>
      <c r="P1557" s="48">
        <f t="shared" si="29063"/>
        <v>0</v>
      </c>
      <c r="Q1557" s="48">
        <f t="shared" si="29063"/>
        <v>0</v>
      </c>
      <c r="R1557" s="48">
        <f t="shared" si="29063"/>
        <v>0</v>
      </c>
      <c r="S1557" s="48">
        <f t="shared" si="29063"/>
        <v>0</v>
      </c>
      <c r="T1557" s="48">
        <f t="shared" si="29063"/>
        <v>0</v>
      </c>
      <c r="U1557" s="48">
        <f t="shared" si="29063"/>
        <v>0</v>
      </c>
      <c r="V1557" s="48">
        <f t="shared" si="29063"/>
        <v>0</v>
      </c>
      <c r="W1557" s="48">
        <f t="shared" si="29063"/>
        <v>0</v>
      </c>
      <c r="X1557" s="48">
        <f t="shared" si="29063"/>
        <v>0</v>
      </c>
      <c r="Y1557" s="48">
        <f t="shared" si="29063"/>
        <v>0</v>
      </c>
      <c r="Z1557" s="48">
        <f t="shared" si="29063"/>
        <v>0</v>
      </c>
      <c r="AA1557" s="48">
        <f t="shared" si="29063"/>
        <v>0</v>
      </c>
      <c r="AB1557" s="48">
        <f t="shared" si="29063"/>
        <v>0</v>
      </c>
      <c r="AC1557" s="48">
        <f t="shared" si="29063"/>
        <v>0</v>
      </c>
      <c r="AD1557" s="48">
        <f t="shared" si="29063"/>
        <v>0</v>
      </c>
      <c r="AE1557" s="48">
        <f t="shared" si="29063"/>
        <v>0</v>
      </c>
      <c r="AF1557" s="48">
        <f t="shared" si="29063"/>
        <v>0</v>
      </c>
      <c r="AG1557" s="48">
        <f t="shared" si="29063"/>
        <v>0</v>
      </c>
      <c r="AH1557" s="48">
        <f t="shared" si="29063"/>
        <v>0</v>
      </c>
      <c r="AI1557" s="48">
        <f t="shared" si="29063"/>
        <v>0</v>
      </c>
      <c r="AJ1557" s="48">
        <f t="shared" si="29063"/>
        <v>0</v>
      </c>
      <c r="AK1557" s="48">
        <f t="shared" si="29063"/>
        <v>0</v>
      </c>
      <c r="AL1557" s="48">
        <f t="shared" si="29063"/>
        <v>0</v>
      </c>
      <c r="AM1557" s="48">
        <f t="shared" si="29063"/>
        <v>0</v>
      </c>
      <c r="AN1557" s="48">
        <f t="shared" si="29063"/>
        <v>0</v>
      </c>
      <c r="AO1557" s="48">
        <f t="shared" si="29063"/>
        <v>0</v>
      </c>
      <c r="AP1557" s="48">
        <f t="shared" si="29063"/>
        <v>0</v>
      </c>
      <c r="AQ1557" s="48">
        <f t="shared" si="29063"/>
        <v>0</v>
      </c>
      <c r="AR1557" s="48">
        <f t="shared" si="29063"/>
        <v>0</v>
      </c>
      <c r="AS1557" s="48">
        <f t="shared" si="29063"/>
        <v>0</v>
      </c>
      <c r="AT1557" s="48">
        <f t="shared" si="29063"/>
        <v>0</v>
      </c>
      <c r="AU1557" s="48">
        <f t="shared" si="29063"/>
        <v>0</v>
      </c>
      <c r="AV1557" s="48">
        <f t="shared" si="29063"/>
        <v>0</v>
      </c>
      <c r="AW1557" s="48">
        <f t="shared" si="29063"/>
        <v>0</v>
      </c>
      <c r="AX1557" s="48">
        <f t="shared" si="29063"/>
        <v>0</v>
      </c>
      <c r="AY1557" s="48">
        <f t="shared" si="29063"/>
        <v>0</v>
      </c>
      <c r="AZ1557" s="48">
        <f t="shared" si="29063"/>
        <v>0</v>
      </c>
      <c r="BA1557" s="48">
        <f t="shared" si="29063"/>
        <v>0</v>
      </c>
      <c r="BB1557" s="48">
        <f t="shared" si="29063"/>
        <v>0</v>
      </c>
      <c r="BC1557" s="48"/>
      <c r="BE1557" t="s">
        <v>177</v>
      </c>
      <c r="BF1557">
        <f>BF1556*N1557</f>
        <v>0</v>
      </c>
      <c r="BG1557">
        <f t="shared" ref="BG1557" si="29064">BG1556*O1557</f>
        <v>0</v>
      </c>
      <c r="BH1557">
        <f t="shared" ref="BH1557" si="29065">BH1556*P1557</f>
        <v>0</v>
      </c>
      <c r="BI1557">
        <f t="shared" ref="BI1557" si="29066">BI1556*Q1557</f>
        <v>0</v>
      </c>
      <c r="BJ1557">
        <f t="shared" ref="BJ1557" si="29067">BJ1556*R1557</f>
        <v>0</v>
      </c>
      <c r="BK1557">
        <f t="shared" ref="BK1557" si="29068">BK1556*S1557</f>
        <v>0</v>
      </c>
      <c r="BL1557">
        <f t="shared" ref="BL1557" si="29069">BL1556*T1557</f>
        <v>0</v>
      </c>
      <c r="BM1557">
        <f t="shared" ref="BM1557" si="29070">BM1556*U1557</f>
        <v>0</v>
      </c>
      <c r="BN1557">
        <f t="shared" ref="BN1557" si="29071">BN1556*V1557</f>
        <v>0</v>
      </c>
      <c r="BO1557">
        <f t="shared" ref="BO1557" si="29072">BO1556*W1557</f>
        <v>0</v>
      </c>
      <c r="BP1557">
        <f t="shared" ref="BP1557" si="29073">BP1556*X1557</f>
        <v>0</v>
      </c>
      <c r="BQ1557">
        <f t="shared" ref="BQ1557" si="29074">BQ1556*Y1557</f>
        <v>0</v>
      </c>
      <c r="BR1557">
        <f t="shared" ref="BR1557" si="29075">BR1556*Z1557</f>
        <v>0</v>
      </c>
      <c r="BS1557">
        <f t="shared" ref="BS1557" si="29076">BS1556*AA1557</f>
        <v>0</v>
      </c>
      <c r="BT1557">
        <f t="shared" ref="BT1557" si="29077">BT1556*AB1557</f>
        <v>0</v>
      </c>
      <c r="BU1557">
        <f t="shared" ref="BU1557" si="29078">BU1556*AC1557</f>
        <v>0</v>
      </c>
      <c r="BV1557">
        <f t="shared" ref="BV1557" si="29079">BV1556*AD1557</f>
        <v>0</v>
      </c>
      <c r="BW1557">
        <f t="shared" ref="BW1557" si="29080">BW1556*AE1557</f>
        <v>0</v>
      </c>
      <c r="BX1557">
        <f t="shared" ref="BX1557" si="29081">BX1556*AF1557</f>
        <v>0</v>
      </c>
      <c r="BY1557">
        <f t="shared" ref="BY1557" si="29082">BY1556*AG1557</f>
        <v>0</v>
      </c>
      <c r="BZ1557">
        <f t="shared" ref="BZ1557" si="29083">BZ1556*AH1557</f>
        <v>0</v>
      </c>
      <c r="CA1557">
        <f t="shared" ref="CA1557" si="29084">CA1556*AI1557</f>
        <v>0</v>
      </c>
      <c r="CB1557">
        <f t="shared" ref="CB1557" si="29085">CB1556*AJ1557</f>
        <v>0</v>
      </c>
      <c r="CC1557">
        <f t="shared" ref="CC1557" si="29086">CC1556*AK1557</f>
        <v>0</v>
      </c>
      <c r="CD1557">
        <f t="shared" ref="CD1557" si="29087">CD1556*AL1557</f>
        <v>0</v>
      </c>
      <c r="CE1557">
        <f t="shared" ref="CE1557" si="29088">CE1556*AM1557</f>
        <v>0</v>
      </c>
      <c r="CF1557">
        <f t="shared" ref="CF1557" si="29089">CF1556*AN1557</f>
        <v>0</v>
      </c>
      <c r="CG1557">
        <f t="shared" ref="CG1557" si="29090">CG1556*AO1557</f>
        <v>0</v>
      </c>
      <c r="CH1557">
        <f t="shared" ref="CH1557" si="29091">CH1556*AP1557</f>
        <v>0</v>
      </c>
      <c r="CI1557">
        <f t="shared" ref="CI1557" si="29092">CI1556*AQ1557</f>
        <v>0</v>
      </c>
      <c r="CJ1557">
        <f t="shared" ref="CJ1557" si="29093">CJ1556*AR1557</f>
        <v>0</v>
      </c>
      <c r="CK1557">
        <f t="shared" ref="CK1557" si="29094">CK1556*AS1557</f>
        <v>0</v>
      </c>
      <c r="CL1557">
        <f t="shared" ref="CL1557" si="29095">CL1556*AT1557</f>
        <v>0</v>
      </c>
      <c r="CM1557">
        <f t="shared" ref="CM1557" si="29096">CM1556*AU1557</f>
        <v>0</v>
      </c>
      <c r="CN1557">
        <f t="shared" ref="CN1557" si="29097">CN1556*AV1557</f>
        <v>0</v>
      </c>
      <c r="CO1557">
        <f t="shared" ref="CO1557" si="29098">CO1556*AW1557</f>
        <v>0</v>
      </c>
      <c r="CP1557">
        <f t="shared" ref="CP1557" si="29099">CP1556*AX1557</f>
        <v>0</v>
      </c>
      <c r="CQ1557">
        <f t="shared" ref="CQ1557" si="29100">CQ1556*AY1557</f>
        <v>0</v>
      </c>
      <c r="CR1557">
        <f t="shared" ref="CR1557" si="29101">CR1556*AZ1557</f>
        <v>0</v>
      </c>
      <c r="CS1557">
        <f t="shared" ref="CS1557" si="29102">CS1556*BA1557</f>
        <v>0</v>
      </c>
      <c r="CT1557">
        <f t="shared" ref="CT1557" si="29103">CT1556*BB1557</f>
        <v>0</v>
      </c>
    </row>
    <row r="1558" spans="1:98" x14ac:dyDescent="0.3">
      <c r="F1558" s="91">
        <f>F1557</f>
        <v>80</v>
      </c>
      <c r="G1558" s="91">
        <f>G1557</f>
        <v>80</v>
      </c>
      <c r="H1558" s="4">
        <f>H1557</f>
        <v>1</v>
      </c>
      <c r="I1558">
        <v>5</v>
      </c>
      <c r="J1558" s="48">
        <f t="shared" ref="J1558:J1597" si="29104">IF(AND(I1558&gt;=F1558,I1558&lt;=G1558+1),H1558,0)</f>
        <v>0</v>
      </c>
      <c r="K1558" s="48">
        <f t="shared" ref="K1558:K1563" si="29105">IF(IF(AND(I1558&gt;=(F1558*2),I1558&lt;=G1558+F1558+(G1558-F1558+5)+1),((H1558)^2)*(I1559-F1558*2)/5,0)&lt;=H1558,IF(AND(I1558&gt;=(F1558*2),I1558&lt;=G1558+F1558+(G1558-F1558+5)+1),((H1558)^2)*(I1559-F1558*2)/5,0),(K1557-H1558^2))</f>
        <v>0</v>
      </c>
      <c r="L1558" s="98">
        <f t="shared" ref="L1558:L1597" si="29106">IF(IF(AND(I1558&gt;=(F1558*3),I1558&lt;=G1558+F1558+F1558+(G1558-F1558+5)+1),((H1558)^3)*(I1559-F1558*3)/5,0)&lt;=H1558,IF(AND(I1558&gt;=(F1558*3),I1558&lt;=G1558+F1558+F1558+(G1558-F1558+5)+1),((H1558)^3)*(I1559-F1558*3)/5,0),(L1557-H1558^3))</f>
        <v>0</v>
      </c>
      <c r="M1558" s="48"/>
      <c r="N1558" s="48"/>
      <c r="O1558" s="48">
        <f>$J1558+$K1558+$L1558</f>
        <v>0</v>
      </c>
      <c r="P1558" s="48">
        <f t="shared" si="29063"/>
        <v>0</v>
      </c>
      <c r="Q1558" s="48">
        <f t="shared" si="29063"/>
        <v>0</v>
      </c>
      <c r="R1558" s="48">
        <f t="shared" si="29063"/>
        <v>0</v>
      </c>
      <c r="S1558" s="48">
        <f t="shared" si="29063"/>
        <v>0</v>
      </c>
      <c r="T1558" s="48">
        <f t="shared" si="29063"/>
        <v>0</v>
      </c>
      <c r="U1558" s="48">
        <f t="shared" si="29063"/>
        <v>0</v>
      </c>
      <c r="V1558" s="48">
        <f t="shared" si="29063"/>
        <v>0</v>
      </c>
      <c r="W1558" s="48">
        <f t="shared" si="29063"/>
        <v>0</v>
      </c>
      <c r="X1558" s="48">
        <f t="shared" si="29063"/>
        <v>0</v>
      </c>
      <c r="Y1558" s="48">
        <f t="shared" si="29063"/>
        <v>0</v>
      </c>
      <c r="Z1558" s="48">
        <f t="shared" si="29063"/>
        <v>0</v>
      </c>
      <c r="AA1558" s="48">
        <f t="shared" si="29063"/>
        <v>0</v>
      </c>
      <c r="AB1558" s="48">
        <f t="shared" si="29063"/>
        <v>0</v>
      </c>
      <c r="AC1558" s="48">
        <f t="shared" si="29063"/>
        <v>0</v>
      </c>
      <c r="AD1558" s="48">
        <f t="shared" si="29063"/>
        <v>0</v>
      </c>
      <c r="AE1558" s="48">
        <f t="shared" si="29063"/>
        <v>0</v>
      </c>
      <c r="AF1558" s="48">
        <f t="shared" si="29063"/>
        <v>0</v>
      </c>
      <c r="AG1558" s="48">
        <f t="shared" si="29063"/>
        <v>0</v>
      </c>
      <c r="AH1558" s="48">
        <f t="shared" si="29063"/>
        <v>0</v>
      </c>
      <c r="AI1558" s="48">
        <f t="shared" si="29063"/>
        <v>0</v>
      </c>
      <c r="AJ1558" s="48">
        <f t="shared" si="29063"/>
        <v>0</v>
      </c>
      <c r="AK1558" s="48">
        <f t="shared" si="29063"/>
        <v>0</v>
      </c>
      <c r="AL1558" s="48">
        <f t="shared" si="29063"/>
        <v>0</v>
      </c>
      <c r="AM1558" s="48">
        <f t="shared" si="29063"/>
        <v>0</v>
      </c>
      <c r="AN1558" s="48">
        <f t="shared" si="29063"/>
        <v>0</v>
      </c>
      <c r="AO1558" s="48">
        <f t="shared" si="29063"/>
        <v>0</v>
      </c>
      <c r="AP1558" s="48">
        <f t="shared" si="29063"/>
        <v>0</v>
      </c>
      <c r="AQ1558" s="48">
        <f t="shared" si="29063"/>
        <v>0</v>
      </c>
      <c r="AR1558" s="48">
        <f t="shared" si="29063"/>
        <v>0</v>
      </c>
      <c r="AS1558" s="48">
        <f t="shared" si="29063"/>
        <v>0</v>
      </c>
      <c r="AT1558" s="48">
        <f t="shared" si="29063"/>
        <v>0</v>
      </c>
      <c r="AU1558" s="48">
        <f t="shared" si="29063"/>
        <v>0</v>
      </c>
      <c r="AV1558" s="48">
        <f t="shared" si="29063"/>
        <v>0</v>
      </c>
      <c r="AW1558" s="48">
        <f t="shared" si="29063"/>
        <v>0</v>
      </c>
      <c r="AX1558" s="48">
        <f t="shared" si="29063"/>
        <v>0</v>
      </c>
      <c r="AY1558" s="48">
        <f t="shared" si="29063"/>
        <v>0</v>
      </c>
      <c r="AZ1558" s="48">
        <f t="shared" si="29063"/>
        <v>0</v>
      </c>
      <c r="BA1558" s="48">
        <f t="shared" si="29063"/>
        <v>0</v>
      </c>
      <c r="BB1558" s="48">
        <f t="shared" si="29063"/>
        <v>0</v>
      </c>
      <c r="BC1558" s="48"/>
      <c r="BE1558" t="s">
        <v>178</v>
      </c>
      <c r="BG1558">
        <f>BF1556*O1558</f>
        <v>0</v>
      </c>
      <c r="BH1558">
        <f t="shared" ref="BH1558" si="29107">BG1556*P1558</f>
        <v>0</v>
      </c>
      <c r="BI1558">
        <f t="shared" ref="BI1558" si="29108">BH1556*Q1558</f>
        <v>0</v>
      </c>
      <c r="BJ1558">
        <f t="shared" ref="BJ1558" si="29109">BI1556*R1558</f>
        <v>0</v>
      </c>
      <c r="BK1558">
        <f t="shared" ref="BK1558" si="29110">BJ1556*S1558</f>
        <v>0</v>
      </c>
      <c r="BL1558">
        <f t="shared" ref="BL1558" si="29111">BK1556*T1558</f>
        <v>0</v>
      </c>
      <c r="BM1558">
        <f t="shared" ref="BM1558" si="29112">BL1556*U1558</f>
        <v>0</v>
      </c>
      <c r="BN1558">
        <f t="shared" ref="BN1558" si="29113">BM1556*V1558</f>
        <v>0</v>
      </c>
      <c r="BO1558">
        <f t="shared" ref="BO1558" si="29114">BN1556*W1558</f>
        <v>0</v>
      </c>
      <c r="BP1558">
        <f t="shared" ref="BP1558" si="29115">BO1556*X1558</f>
        <v>0</v>
      </c>
      <c r="BQ1558">
        <f t="shared" ref="BQ1558" si="29116">BP1556*Y1558</f>
        <v>0</v>
      </c>
      <c r="BR1558">
        <f t="shared" ref="BR1558" si="29117">BQ1556*Z1558</f>
        <v>0</v>
      </c>
      <c r="BS1558">
        <f t="shared" ref="BS1558" si="29118">BR1556*AA1558</f>
        <v>0</v>
      </c>
      <c r="BT1558">
        <f t="shared" ref="BT1558" si="29119">BS1556*AB1558</f>
        <v>0</v>
      </c>
      <c r="BU1558">
        <f t="shared" ref="BU1558" si="29120">BT1556*AC1558</f>
        <v>0</v>
      </c>
      <c r="BV1558">
        <f t="shared" ref="BV1558" si="29121">BU1556*AD1558</f>
        <v>0</v>
      </c>
      <c r="BW1558">
        <f t="shared" ref="BW1558" si="29122">BV1556*AE1558</f>
        <v>0</v>
      </c>
      <c r="BX1558">
        <f t="shared" ref="BX1558" si="29123">BW1556*AF1558</f>
        <v>0</v>
      </c>
      <c r="BY1558">
        <f t="shared" ref="BY1558" si="29124">BX1556*AG1558</f>
        <v>0</v>
      </c>
      <c r="BZ1558">
        <f t="shared" ref="BZ1558" si="29125">BY1556*AH1558</f>
        <v>0</v>
      </c>
      <c r="CA1558">
        <f t="shared" ref="CA1558" si="29126">BZ1556*AI1558</f>
        <v>0</v>
      </c>
      <c r="CB1558">
        <f t="shared" ref="CB1558" si="29127">CA1556*AJ1558</f>
        <v>0</v>
      </c>
      <c r="CC1558">
        <f t="shared" ref="CC1558" si="29128">CB1556*AK1558</f>
        <v>0</v>
      </c>
      <c r="CD1558">
        <f t="shared" ref="CD1558" si="29129">CC1556*AL1558</f>
        <v>0</v>
      </c>
      <c r="CE1558">
        <f t="shared" ref="CE1558" si="29130">CD1556*AM1558</f>
        <v>0</v>
      </c>
      <c r="CF1558">
        <f t="shared" ref="CF1558" si="29131">CE1556*AN1558</f>
        <v>0</v>
      </c>
      <c r="CG1558">
        <f t="shared" ref="CG1558" si="29132">CF1556*AO1558</f>
        <v>0</v>
      </c>
      <c r="CH1558">
        <f t="shared" ref="CH1558" si="29133">CG1556*AP1558</f>
        <v>0</v>
      </c>
      <c r="CI1558">
        <f t="shared" ref="CI1558" si="29134">CH1556*AQ1558</f>
        <v>0</v>
      </c>
      <c r="CJ1558">
        <f t="shared" ref="CJ1558" si="29135">CI1556*AR1558</f>
        <v>0</v>
      </c>
      <c r="CK1558">
        <f t="shared" ref="CK1558" si="29136">CJ1556*AS1558</f>
        <v>0</v>
      </c>
      <c r="CL1558">
        <f t="shared" ref="CL1558" si="29137">CK1556*AT1558</f>
        <v>0</v>
      </c>
      <c r="CM1558">
        <f t="shared" ref="CM1558" si="29138">CL1556*AU1558</f>
        <v>0</v>
      </c>
      <c r="CN1558">
        <f t="shared" ref="CN1558" si="29139">CM1556*AV1558</f>
        <v>0</v>
      </c>
      <c r="CO1558">
        <f t="shared" ref="CO1558" si="29140">CN1556*AW1558</f>
        <v>0</v>
      </c>
      <c r="CP1558">
        <f t="shared" ref="CP1558" si="29141">CO1556*AX1558</f>
        <v>0</v>
      </c>
      <c r="CQ1558">
        <f t="shared" ref="CQ1558" si="29142">CP1556*AY1558</f>
        <v>0</v>
      </c>
      <c r="CR1558">
        <f t="shared" ref="CR1558" si="29143">CQ1556*AZ1558</f>
        <v>0</v>
      </c>
      <c r="CS1558">
        <f t="shared" ref="CS1558" si="29144">CR1556*BA1558</f>
        <v>0</v>
      </c>
      <c r="CT1558">
        <f t="shared" ref="CT1558" si="29145">CS1556*BB1558</f>
        <v>0</v>
      </c>
    </row>
    <row r="1559" spans="1:98" x14ac:dyDescent="0.3">
      <c r="E1559" s="4"/>
      <c r="F1559" s="91">
        <f t="shared" ref="F1559:H1559" si="29146">F1558</f>
        <v>80</v>
      </c>
      <c r="G1559" s="91">
        <f t="shared" si="29146"/>
        <v>80</v>
      </c>
      <c r="H1559" s="4">
        <f t="shared" si="29146"/>
        <v>1</v>
      </c>
      <c r="I1559">
        <v>10</v>
      </c>
      <c r="J1559" s="48">
        <f t="shared" si="29104"/>
        <v>0</v>
      </c>
      <c r="K1559" s="48">
        <f t="shared" si="29105"/>
        <v>0</v>
      </c>
      <c r="L1559" s="98">
        <f t="shared" si="29106"/>
        <v>0</v>
      </c>
      <c r="M1559" s="48"/>
      <c r="N1559" s="48"/>
      <c r="O1559" s="48"/>
      <c r="P1559" s="48">
        <f>$J1559+$K1559+$L1559</f>
        <v>0</v>
      </c>
      <c r="Q1559" s="48">
        <f t="shared" si="29063"/>
        <v>0</v>
      </c>
      <c r="R1559" s="48">
        <f t="shared" si="29063"/>
        <v>0</v>
      </c>
      <c r="S1559" s="48">
        <f t="shared" si="29063"/>
        <v>0</v>
      </c>
      <c r="T1559" s="48">
        <f t="shared" si="29063"/>
        <v>0</v>
      </c>
      <c r="U1559" s="48">
        <f t="shared" si="29063"/>
        <v>0</v>
      </c>
      <c r="V1559" s="48">
        <f t="shared" si="29063"/>
        <v>0</v>
      </c>
      <c r="W1559" s="48">
        <f t="shared" si="29063"/>
        <v>0</v>
      </c>
      <c r="X1559" s="48">
        <f t="shared" si="29063"/>
        <v>0</v>
      </c>
      <c r="Y1559" s="48">
        <f t="shared" si="29063"/>
        <v>0</v>
      </c>
      <c r="Z1559" s="48">
        <f t="shared" si="29063"/>
        <v>0</v>
      </c>
      <c r="AA1559" s="48">
        <f t="shared" si="29063"/>
        <v>0</v>
      </c>
      <c r="AB1559" s="48">
        <f t="shared" si="29063"/>
        <v>0</v>
      </c>
      <c r="AC1559" s="48">
        <f t="shared" si="29063"/>
        <v>0</v>
      </c>
      <c r="AD1559" s="48">
        <f t="shared" si="29063"/>
        <v>0</v>
      </c>
      <c r="AE1559" s="48">
        <f t="shared" si="29063"/>
        <v>0</v>
      </c>
      <c r="AF1559" s="48">
        <f t="shared" si="29063"/>
        <v>0</v>
      </c>
      <c r="AG1559" s="48">
        <f t="shared" si="29063"/>
        <v>0</v>
      </c>
      <c r="AH1559" s="48">
        <f t="shared" si="29063"/>
        <v>0</v>
      </c>
      <c r="AI1559" s="48">
        <f t="shared" si="29063"/>
        <v>0</v>
      </c>
      <c r="AJ1559" s="48">
        <f t="shared" si="29063"/>
        <v>0</v>
      </c>
      <c r="AK1559" s="48">
        <f t="shared" si="29063"/>
        <v>0</v>
      </c>
      <c r="AL1559" s="48">
        <f t="shared" si="29063"/>
        <v>0</v>
      </c>
      <c r="AM1559" s="48">
        <f t="shared" si="29063"/>
        <v>0</v>
      </c>
      <c r="AN1559" s="48">
        <f t="shared" si="29063"/>
        <v>0</v>
      </c>
      <c r="AO1559" s="48">
        <f t="shared" si="29063"/>
        <v>0</v>
      </c>
      <c r="AP1559" s="48">
        <f t="shared" si="29063"/>
        <v>0</v>
      </c>
      <c r="AQ1559" s="48">
        <f t="shared" si="29063"/>
        <v>0</v>
      </c>
      <c r="AR1559" s="48">
        <f t="shared" si="29063"/>
        <v>0</v>
      </c>
      <c r="AS1559" s="48">
        <f t="shared" si="29063"/>
        <v>0</v>
      </c>
      <c r="AT1559" s="48">
        <f t="shared" si="29063"/>
        <v>0</v>
      </c>
      <c r="AU1559" s="48">
        <f t="shared" si="29063"/>
        <v>0</v>
      </c>
      <c r="AV1559" s="48">
        <f t="shared" si="29063"/>
        <v>0</v>
      </c>
      <c r="AW1559" s="48">
        <f t="shared" si="29063"/>
        <v>0</v>
      </c>
      <c r="AX1559" s="48">
        <f t="shared" si="29063"/>
        <v>0</v>
      </c>
      <c r="AY1559" s="48">
        <f t="shared" si="29063"/>
        <v>0</v>
      </c>
      <c r="AZ1559" s="48">
        <f t="shared" si="29063"/>
        <v>0</v>
      </c>
      <c r="BA1559" s="48">
        <f t="shared" si="29063"/>
        <v>0</v>
      </c>
      <c r="BB1559" s="48">
        <f t="shared" si="29063"/>
        <v>0</v>
      </c>
      <c r="BC1559" s="48"/>
      <c r="BE1559" t="s">
        <v>179</v>
      </c>
      <c r="BH1559">
        <f>BF1556*P1559</f>
        <v>0</v>
      </c>
      <c r="BI1559">
        <f t="shared" ref="BI1559" si="29147">BG1556*Q1559</f>
        <v>0</v>
      </c>
      <c r="BJ1559">
        <f t="shared" ref="BJ1559" si="29148">BH1556*R1559</f>
        <v>0</v>
      </c>
      <c r="BK1559">
        <f t="shared" ref="BK1559" si="29149">BI1556*S1559</f>
        <v>0</v>
      </c>
      <c r="BL1559">
        <f t="shared" ref="BL1559" si="29150">BJ1556*T1559</f>
        <v>0</v>
      </c>
      <c r="BM1559">
        <f t="shared" ref="BM1559" si="29151">BK1556*U1559</f>
        <v>0</v>
      </c>
      <c r="BN1559">
        <f t="shared" ref="BN1559" si="29152">BL1556*V1559</f>
        <v>0</v>
      </c>
      <c r="BO1559">
        <f t="shared" ref="BO1559" si="29153">BM1556*W1559</f>
        <v>0</v>
      </c>
      <c r="BP1559">
        <f t="shared" ref="BP1559" si="29154">BN1556*X1559</f>
        <v>0</v>
      </c>
      <c r="BQ1559">
        <f t="shared" ref="BQ1559" si="29155">BO1556*Y1559</f>
        <v>0</v>
      </c>
      <c r="BR1559">
        <f t="shared" ref="BR1559" si="29156">BP1556*Z1559</f>
        <v>0</v>
      </c>
      <c r="BS1559">
        <f t="shared" ref="BS1559" si="29157">BQ1556*AA1559</f>
        <v>0</v>
      </c>
      <c r="BT1559">
        <f t="shared" ref="BT1559" si="29158">BR1556*AB1559</f>
        <v>0</v>
      </c>
      <c r="BU1559">
        <f t="shared" ref="BU1559" si="29159">BS1556*AC1559</f>
        <v>0</v>
      </c>
      <c r="BV1559">
        <f t="shared" ref="BV1559" si="29160">BT1556*AD1559</f>
        <v>0</v>
      </c>
      <c r="BW1559">
        <f t="shared" ref="BW1559" si="29161">BU1556*AE1559</f>
        <v>0</v>
      </c>
      <c r="BX1559">
        <f t="shared" ref="BX1559" si="29162">BV1556*AF1559</f>
        <v>0</v>
      </c>
      <c r="BY1559">
        <f t="shared" ref="BY1559" si="29163">BW1556*AG1559</f>
        <v>0</v>
      </c>
      <c r="BZ1559">
        <f t="shared" ref="BZ1559" si="29164">BX1556*AH1559</f>
        <v>0</v>
      </c>
      <c r="CA1559">
        <f t="shared" ref="CA1559" si="29165">BY1556*AI1559</f>
        <v>0</v>
      </c>
      <c r="CB1559">
        <f t="shared" ref="CB1559" si="29166">BZ1556*AJ1559</f>
        <v>0</v>
      </c>
      <c r="CC1559">
        <f t="shared" ref="CC1559" si="29167">CA1556*AK1559</f>
        <v>0</v>
      </c>
      <c r="CD1559">
        <f t="shared" ref="CD1559" si="29168">CB1556*AL1559</f>
        <v>0</v>
      </c>
      <c r="CE1559">
        <f t="shared" ref="CE1559" si="29169">CC1556*AM1559</f>
        <v>0</v>
      </c>
      <c r="CF1559">
        <f t="shared" ref="CF1559" si="29170">CD1556*AN1559</f>
        <v>0</v>
      </c>
      <c r="CG1559">
        <f t="shared" ref="CG1559" si="29171">CE1556*AO1559</f>
        <v>0</v>
      </c>
      <c r="CH1559">
        <f t="shared" ref="CH1559" si="29172">CF1556*AP1559</f>
        <v>0</v>
      </c>
      <c r="CI1559">
        <f t="shared" ref="CI1559" si="29173">CG1556*AQ1559</f>
        <v>0</v>
      </c>
      <c r="CJ1559">
        <f t="shared" ref="CJ1559" si="29174">CH1556*AR1559</f>
        <v>0</v>
      </c>
      <c r="CK1559">
        <f t="shared" ref="CK1559" si="29175">CI1556*AS1559</f>
        <v>0</v>
      </c>
      <c r="CL1559">
        <f t="shared" ref="CL1559" si="29176">CJ1556*AT1559</f>
        <v>0</v>
      </c>
      <c r="CM1559">
        <f t="shared" ref="CM1559" si="29177">CK1556*AU1559</f>
        <v>0</v>
      </c>
      <c r="CN1559">
        <f t="shared" ref="CN1559" si="29178">CL1556*AV1559</f>
        <v>0</v>
      </c>
      <c r="CO1559">
        <f t="shared" ref="CO1559" si="29179">CM1556*AW1559</f>
        <v>0</v>
      </c>
      <c r="CP1559">
        <f t="shared" ref="CP1559" si="29180">CN1556*AX1559</f>
        <v>0</v>
      </c>
      <c r="CQ1559">
        <f t="shared" ref="CQ1559" si="29181">CO1556*AY1559</f>
        <v>0</v>
      </c>
      <c r="CR1559">
        <f t="shared" ref="CR1559" si="29182">CP1556*AZ1559</f>
        <v>0</v>
      </c>
      <c r="CS1559">
        <f t="shared" ref="CS1559" si="29183">CQ1556*BA1559</f>
        <v>0</v>
      </c>
      <c r="CT1559">
        <f t="shared" ref="CT1559" si="29184">CR1556*BB1559</f>
        <v>0</v>
      </c>
    </row>
    <row r="1560" spans="1:98" x14ac:dyDescent="0.3">
      <c r="F1560" s="91">
        <f t="shared" ref="F1560:H1560" si="29185">F1559</f>
        <v>80</v>
      </c>
      <c r="G1560" s="91">
        <f t="shared" si="29185"/>
        <v>80</v>
      </c>
      <c r="H1560" s="4">
        <f t="shared" si="29185"/>
        <v>1</v>
      </c>
      <c r="I1560">
        <v>15</v>
      </c>
      <c r="J1560" s="48">
        <f t="shared" si="29104"/>
        <v>0</v>
      </c>
      <c r="K1560" s="48">
        <f t="shared" si="29105"/>
        <v>0</v>
      </c>
      <c r="L1560" s="98">
        <f t="shared" si="29106"/>
        <v>0</v>
      </c>
      <c r="M1560" s="48"/>
      <c r="N1560" s="48"/>
      <c r="O1560" s="48"/>
      <c r="P1560" s="48"/>
      <c r="Q1560" s="48">
        <f>$J1560+$K1560+$L1560</f>
        <v>0</v>
      </c>
      <c r="R1560" s="48">
        <f t="shared" si="29063"/>
        <v>0</v>
      </c>
      <c r="S1560" s="48">
        <f t="shared" si="29063"/>
        <v>0</v>
      </c>
      <c r="T1560" s="48">
        <f t="shared" si="29063"/>
        <v>0</v>
      </c>
      <c r="U1560" s="48">
        <f t="shared" si="29063"/>
        <v>0</v>
      </c>
      <c r="V1560" s="48">
        <f t="shared" si="29063"/>
        <v>0</v>
      </c>
      <c r="W1560" s="48">
        <f t="shared" si="29063"/>
        <v>0</v>
      </c>
      <c r="X1560" s="48">
        <f t="shared" si="29063"/>
        <v>0</v>
      </c>
      <c r="Y1560" s="48">
        <f t="shared" si="29063"/>
        <v>0</v>
      </c>
      <c r="Z1560" s="48">
        <f t="shared" si="29063"/>
        <v>0</v>
      </c>
      <c r="AA1560" s="48">
        <f t="shared" si="29063"/>
        <v>0</v>
      </c>
      <c r="AB1560" s="48">
        <f t="shared" si="29063"/>
        <v>0</v>
      </c>
      <c r="AC1560" s="48">
        <f t="shared" si="29063"/>
        <v>0</v>
      </c>
      <c r="AD1560" s="48">
        <f t="shared" si="29063"/>
        <v>0</v>
      </c>
      <c r="AE1560" s="48">
        <f t="shared" si="29063"/>
        <v>0</v>
      </c>
      <c r="AF1560" s="48">
        <f t="shared" si="29063"/>
        <v>0</v>
      </c>
      <c r="AG1560" s="48">
        <f t="shared" si="29063"/>
        <v>0</v>
      </c>
      <c r="AH1560" s="48">
        <f t="shared" si="29063"/>
        <v>0</v>
      </c>
      <c r="AI1560" s="48">
        <f t="shared" si="29063"/>
        <v>0</v>
      </c>
      <c r="AJ1560" s="48">
        <f t="shared" si="29063"/>
        <v>0</v>
      </c>
      <c r="AK1560" s="48">
        <f t="shared" si="29063"/>
        <v>0</v>
      </c>
      <c r="AL1560" s="48">
        <f t="shared" si="29063"/>
        <v>0</v>
      </c>
      <c r="AM1560" s="48">
        <f t="shared" si="29063"/>
        <v>0</v>
      </c>
      <c r="AN1560" s="48">
        <f t="shared" si="29063"/>
        <v>0</v>
      </c>
      <c r="AO1560" s="48">
        <f t="shared" si="29063"/>
        <v>0</v>
      </c>
      <c r="AP1560" s="48">
        <f t="shared" si="29063"/>
        <v>0</v>
      </c>
      <c r="AQ1560" s="48">
        <f t="shared" si="29063"/>
        <v>0</v>
      </c>
      <c r="AR1560" s="48">
        <f t="shared" si="29063"/>
        <v>0</v>
      </c>
      <c r="AS1560" s="48">
        <f t="shared" si="29063"/>
        <v>0</v>
      </c>
      <c r="AT1560" s="48">
        <f t="shared" si="29063"/>
        <v>0</v>
      </c>
      <c r="AU1560" s="48">
        <f t="shared" si="29063"/>
        <v>0</v>
      </c>
      <c r="AV1560" s="48">
        <f t="shared" si="29063"/>
        <v>0</v>
      </c>
      <c r="AW1560" s="48">
        <f t="shared" si="29063"/>
        <v>0</v>
      </c>
      <c r="AX1560" s="48">
        <f t="shared" si="29063"/>
        <v>0</v>
      </c>
      <c r="AY1560" s="48">
        <f t="shared" si="29063"/>
        <v>0</v>
      </c>
      <c r="AZ1560" s="48">
        <f t="shared" si="29063"/>
        <v>0</v>
      </c>
      <c r="BA1560" s="48">
        <f t="shared" si="29063"/>
        <v>0</v>
      </c>
      <c r="BB1560" s="48">
        <f t="shared" si="29063"/>
        <v>0</v>
      </c>
      <c r="BC1560" s="48"/>
      <c r="BE1560" t="s">
        <v>180</v>
      </c>
      <c r="BI1560">
        <f>BF1556*Q1560</f>
        <v>0</v>
      </c>
      <c r="BJ1560">
        <f t="shared" ref="BJ1560" si="29186">BG1556*R1560</f>
        <v>0</v>
      </c>
      <c r="BK1560">
        <f t="shared" ref="BK1560" si="29187">BH1556*S1560</f>
        <v>0</v>
      </c>
      <c r="BL1560">
        <f t="shared" ref="BL1560" si="29188">BI1556*T1560</f>
        <v>0</v>
      </c>
      <c r="BM1560">
        <f t="shared" ref="BM1560" si="29189">BJ1556*U1560</f>
        <v>0</v>
      </c>
      <c r="BN1560">
        <f t="shared" ref="BN1560" si="29190">BK1556*V1560</f>
        <v>0</v>
      </c>
      <c r="BO1560">
        <f t="shared" ref="BO1560" si="29191">BL1556*W1560</f>
        <v>0</v>
      </c>
      <c r="BP1560">
        <f t="shared" ref="BP1560" si="29192">BM1556*X1560</f>
        <v>0</v>
      </c>
      <c r="BQ1560">
        <f t="shared" ref="BQ1560" si="29193">BN1556*Y1560</f>
        <v>0</v>
      </c>
      <c r="BR1560">
        <f t="shared" ref="BR1560" si="29194">BO1556*Z1560</f>
        <v>0</v>
      </c>
      <c r="BS1560">
        <f t="shared" ref="BS1560" si="29195">BP1556*AA1560</f>
        <v>0</v>
      </c>
      <c r="BT1560">
        <f t="shared" ref="BT1560" si="29196">BQ1556*AB1560</f>
        <v>0</v>
      </c>
      <c r="BU1560">
        <f t="shared" ref="BU1560" si="29197">BR1556*AC1560</f>
        <v>0</v>
      </c>
      <c r="BV1560">
        <f t="shared" ref="BV1560" si="29198">BS1556*AD1560</f>
        <v>0</v>
      </c>
      <c r="BW1560">
        <f t="shared" ref="BW1560" si="29199">BT1556*AE1560</f>
        <v>0</v>
      </c>
      <c r="BX1560">
        <f t="shared" ref="BX1560" si="29200">BU1556*AF1560</f>
        <v>0</v>
      </c>
      <c r="BY1560">
        <f t="shared" ref="BY1560" si="29201">BV1556*AG1560</f>
        <v>0</v>
      </c>
      <c r="BZ1560">
        <f t="shared" ref="BZ1560" si="29202">BW1556*AH1560</f>
        <v>0</v>
      </c>
      <c r="CA1560">
        <f t="shared" ref="CA1560" si="29203">BX1556*AI1560</f>
        <v>0</v>
      </c>
      <c r="CB1560">
        <f t="shared" ref="CB1560" si="29204">BY1556*AJ1560</f>
        <v>0</v>
      </c>
      <c r="CC1560">
        <f t="shared" ref="CC1560" si="29205">BZ1556*AK1560</f>
        <v>0</v>
      </c>
      <c r="CD1560">
        <f t="shared" ref="CD1560" si="29206">CA1556*AL1560</f>
        <v>0</v>
      </c>
      <c r="CE1560">
        <f t="shared" ref="CE1560" si="29207">CB1556*AM1560</f>
        <v>0</v>
      </c>
      <c r="CF1560">
        <f t="shared" ref="CF1560" si="29208">CC1556*AN1560</f>
        <v>0</v>
      </c>
      <c r="CG1560">
        <f t="shared" ref="CG1560" si="29209">CD1556*AO1560</f>
        <v>0</v>
      </c>
      <c r="CH1560">
        <f t="shared" ref="CH1560" si="29210">CE1556*AP1560</f>
        <v>0</v>
      </c>
      <c r="CI1560">
        <f t="shared" ref="CI1560" si="29211">CF1556*AQ1560</f>
        <v>0</v>
      </c>
      <c r="CJ1560">
        <f t="shared" ref="CJ1560" si="29212">CG1556*AR1560</f>
        <v>0</v>
      </c>
      <c r="CK1560">
        <f t="shared" ref="CK1560" si="29213">CH1556*AS1560</f>
        <v>0</v>
      </c>
      <c r="CL1560">
        <f t="shared" ref="CL1560" si="29214">CI1556*AT1560</f>
        <v>0</v>
      </c>
      <c r="CM1560">
        <f t="shared" ref="CM1560" si="29215">CJ1556*AU1560</f>
        <v>0</v>
      </c>
      <c r="CN1560">
        <f t="shared" ref="CN1560" si="29216">CK1556*AV1560</f>
        <v>0</v>
      </c>
      <c r="CO1560">
        <f t="shared" ref="CO1560" si="29217">CL1556*AW1560</f>
        <v>0</v>
      </c>
      <c r="CP1560">
        <f t="shared" ref="CP1560" si="29218">CM1556*AX1560</f>
        <v>0</v>
      </c>
      <c r="CQ1560">
        <f t="shared" ref="CQ1560" si="29219">CN1556*AY1560</f>
        <v>0</v>
      </c>
      <c r="CR1560">
        <f t="shared" ref="CR1560" si="29220">CO1556*AZ1560</f>
        <v>0</v>
      </c>
      <c r="CS1560">
        <f t="shared" ref="CS1560" si="29221">CP1556*BA1560</f>
        <v>0</v>
      </c>
      <c r="CT1560">
        <f t="shared" ref="CT1560" si="29222">CQ1556*BB1560</f>
        <v>0</v>
      </c>
    </row>
    <row r="1561" spans="1:98" x14ac:dyDescent="0.3">
      <c r="F1561" s="91">
        <f t="shared" ref="F1561:H1561" si="29223">F1560</f>
        <v>80</v>
      </c>
      <c r="G1561" s="91">
        <f t="shared" si="29223"/>
        <v>80</v>
      </c>
      <c r="H1561" s="4">
        <f t="shared" si="29223"/>
        <v>1</v>
      </c>
      <c r="I1561">
        <v>20</v>
      </c>
      <c r="J1561" s="48">
        <f t="shared" si="29104"/>
        <v>0</v>
      </c>
      <c r="K1561" s="48">
        <f t="shared" si="29105"/>
        <v>0</v>
      </c>
      <c r="L1561" s="98">
        <f t="shared" si="29106"/>
        <v>0</v>
      </c>
      <c r="M1561" s="48"/>
      <c r="N1561" s="48"/>
      <c r="O1561" s="48"/>
      <c r="P1561" s="48"/>
      <c r="Q1561" s="48"/>
      <c r="R1561" s="48">
        <f>$J1561+$K1561+$L1561</f>
        <v>0</v>
      </c>
      <c r="S1561" s="48">
        <f t="shared" si="29063"/>
        <v>0</v>
      </c>
      <c r="T1561" s="48">
        <f t="shared" si="29063"/>
        <v>0</v>
      </c>
      <c r="U1561" s="48">
        <f t="shared" si="29063"/>
        <v>0</v>
      </c>
      <c r="V1561" s="48">
        <f t="shared" si="29063"/>
        <v>0</v>
      </c>
      <c r="W1561" s="48">
        <f t="shared" si="29063"/>
        <v>0</v>
      </c>
      <c r="X1561" s="48">
        <f t="shared" si="29063"/>
        <v>0</v>
      </c>
      <c r="Y1561" s="48">
        <f t="shared" si="29063"/>
        <v>0</v>
      </c>
      <c r="Z1561" s="48">
        <f t="shared" si="29063"/>
        <v>0</v>
      </c>
      <c r="AA1561" s="48">
        <f t="shared" si="29063"/>
        <v>0</v>
      </c>
      <c r="AB1561" s="48">
        <f t="shared" si="29063"/>
        <v>0</v>
      </c>
      <c r="AC1561" s="48">
        <f t="shared" si="29063"/>
        <v>0</v>
      </c>
      <c r="AD1561" s="48">
        <f t="shared" si="29063"/>
        <v>0</v>
      </c>
      <c r="AE1561" s="48">
        <f t="shared" si="29063"/>
        <v>0</v>
      </c>
      <c r="AF1561" s="48">
        <f t="shared" si="29063"/>
        <v>0</v>
      </c>
      <c r="AG1561" s="48">
        <f t="shared" si="29063"/>
        <v>0</v>
      </c>
      <c r="AH1561" s="48">
        <f t="shared" si="29063"/>
        <v>0</v>
      </c>
      <c r="AI1561" s="48">
        <f t="shared" si="29063"/>
        <v>0</v>
      </c>
      <c r="AJ1561" s="48">
        <f t="shared" si="29063"/>
        <v>0</v>
      </c>
      <c r="AK1561" s="48">
        <f t="shared" si="29063"/>
        <v>0</v>
      </c>
      <c r="AL1561" s="48">
        <f t="shared" si="29063"/>
        <v>0</v>
      </c>
      <c r="AM1561" s="48">
        <f t="shared" si="29063"/>
        <v>0</v>
      </c>
      <c r="AN1561" s="48">
        <f t="shared" si="29063"/>
        <v>0</v>
      </c>
      <c r="AO1561" s="48">
        <f t="shared" si="29063"/>
        <v>0</v>
      </c>
      <c r="AP1561" s="48">
        <f t="shared" si="29063"/>
        <v>0</v>
      </c>
      <c r="AQ1561" s="48">
        <f t="shared" si="29063"/>
        <v>0</v>
      </c>
      <c r="AR1561" s="48">
        <f t="shared" si="29063"/>
        <v>0</v>
      </c>
      <c r="AS1561" s="48">
        <f t="shared" si="29063"/>
        <v>0</v>
      </c>
      <c r="AT1561" s="48">
        <f t="shared" si="29063"/>
        <v>0</v>
      </c>
      <c r="AU1561" s="48">
        <f t="shared" si="29063"/>
        <v>0</v>
      </c>
      <c r="AV1561" s="48">
        <f t="shared" si="29063"/>
        <v>0</v>
      </c>
      <c r="AW1561" s="48">
        <f t="shared" si="29063"/>
        <v>0</v>
      </c>
      <c r="AX1561" s="48">
        <f t="shared" si="29063"/>
        <v>0</v>
      </c>
      <c r="AY1561" s="48">
        <f t="shared" si="29063"/>
        <v>0</v>
      </c>
      <c r="AZ1561" s="48">
        <f t="shared" si="29063"/>
        <v>0</v>
      </c>
      <c r="BA1561" s="48">
        <f t="shared" si="29063"/>
        <v>0</v>
      </c>
      <c r="BB1561" s="48">
        <f t="shared" si="29063"/>
        <v>0</v>
      </c>
      <c r="BC1561" s="48"/>
      <c r="BE1561" t="s">
        <v>181</v>
      </c>
      <c r="BJ1561">
        <f>BF1556*R1561</f>
        <v>0</v>
      </c>
      <c r="BK1561">
        <f t="shared" ref="BK1561" si="29224">BG1556*S1561</f>
        <v>0</v>
      </c>
      <c r="BL1561">
        <f t="shared" ref="BL1561" si="29225">BH1556*T1561</f>
        <v>0</v>
      </c>
      <c r="BM1561">
        <f t="shared" ref="BM1561" si="29226">BI1556*U1561</f>
        <v>0</v>
      </c>
      <c r="BN1561">
        <f t="shared" ref="BN1561" si="29227">BJ1556*V1561</f>
        <v>0</v>
      </c>
      <c r="BO1561">
        <f t="shared" ref="BO1561" si="29228">BK1556*W1561</f>
        <v>0</v>
      </c>
      <c r="BP1561">
        <f t="shared" ref="BP1561" si="29229">BL1556*X1561</f>
        <v>0</v>
      </c>
      <c r="BQ1561">
        <f t="shared" ref="BQ1561" si="29230">BM1556*Y1561</f>
        <v>0</v>
      </c>
      <c r="BR1561">
        <f t="shared" ref="BR1561" si="29231">BN1556*Z1561</f>
        <v>0</v>
      </c>
      <c r="BS1561">
        <f t="shared" ref="BS1561" si="29232">BO1556*AA1561</f>
        <v>0</v>
      </c>
      <c r="BT1561">
        <f t="shared" ref="BT1561" si="29233">BP1556*AB1561</f>
        <v>0</v>
      </c>
      <c r="BU1561">
        <f t="shared" ref="BU1561" si="29234">BQ1556*AC1561</f>
        <v>0</v>
      </c>
      <c r="BV1561">
        <f t="shared" ref="BV1561" si="29235">BR1556*AD1561</f>
        <v>0</v>
      </c>
      <c r="BW1561">
        <f t="shared" ref="BW1561" si="29236">BS1556*AE1561</f>
        <v>0</v>
      </c>
      <c r="BX1561">
        <f t="shared" ref="BX1561" si="29237">BT1556*AF1561</f>
        <v>0</v>
      </c>
      <c r="BY1561">
        <f t="shared" ref="BY1561" si="29238">BU1556*AG1561</f>
        <v>0</v>
      </c>
      <c r="BZ1561">
        <f t="shared" ref="BZ1561" si="29239">BV1556*AH1561</f>
        <v>0</v>
      </c>
      <c r="CA1561">
        <f t="shared" ref="CA1561" si="29240">BW1556*AI1561</f>
        <v>0</v>
      </c>
      <c r="CB1561">
        <f t="shared" ref="CB1561" si="29241">BX1556*AJ1561</f>
        <v>0</v>
      </c>
      <c r="CC1561">
        <f t="shared" ref="CC1561" si="29242">BY1556*AK1561</f>
        <v>0</v>
      </c>
      <c r="CD1561">
        <f t="shared" ref="CD1561" si="29243">BZ1556*AL1561</f>
        <v>0</v>
      </c>
      <c r="CE1561">
        <f t="shared" ref="CE1561" si="29244">CA1556*AM1561</f>
        <v>0</v>
      </c>
      <c r="CF1561">
        <f t="shared" ref="CF1561" si="29245">CB1556*AN1561</f>
        <v>0</v>
      </c>
      <c r="CG1561">
        <f t="shared" ref="CG1561" si="29246">CC1556*AO1561</f>
        <v>0</v>
      </c>
      <c r="CH1561">
        <f t="shared" ref="CH1561" si="29247">CD1556*AP1561</f>
        <v>0</v>
      </c>
      <c r="CI1561">
        <f t="shared" ref="CI1561" si="29248">CE1556*AQ1561</f>
        <v>0</v>
      </c>
      <c r="CJ1561">
        <f t="shared" ref="CJ1561" si="29249">CF1556*AR1561</f>
        <v>0</v>
      </c>
      <c r="CK1561">
        <f t="shared" ref="CK1561" si="29250">CG1556*AS1561</f>
        <v>0</v>
      </c>
      <c r="CL1561">
        <f t="shared" ref="CL1561" si="29251">CH1556*AT1561</f>
        <v>0</v>
      </c>
      <c r="CM1561">
        <f t="shared" ref="CM1561" si="29252">CI1556*AU1561</f>
        <v>0</v>
      </c>
      <c r="CN1561">
        <f t="shared" ref="CN1561" si="29253">CJ1556*AV1561</f>
        <v>0</v>
      </c>
      <c r="CO1561">
        <f t="shared" ref="CO1561" si="29254">CK1556*AW1561</f>
        <v>0</v>
      </c>
      <c r="CP1561">
        <f t="shared" ref="CP1561" si="29255">CL1556*AX1561</f>
        <v>0</v>
      </c>
      <c r="CQ1561">
        <f t="shared" ref="CQ1561" si="29256">CM1556*AY1561</f>
        <v>0</v>
      </c>
      <c r="CR1561">
        <f t="shared" ref="CR1561" si="29257">CN1556*AZ1561</f>
        <v>0</v>
      </c>
      <c r="CS1561">
        <f t="shared" ref="CS1561" si="29258">CO1556*BA1561</f>
        <v>0</v>
      </c>
      <c r="CT1561">
        <f t="shared" ref="CT1561" si="29259">CP1556*BB1561</f>
        <v>0</v>
      </c>
    </row>
    <row r="1562" spans="1:98" x14ac:dyDescent="0.3">
      <c r="F1562" s="91">
        <f t="shared" ref="F1562:H1562" si="29260">F1561</f>
        <v>80</v>
      </c>
      <c r="G1562" s="91">
        <f t="shared" si="29260"/>
        <v>80</v>
      </c>
      <c r="H1562" s="4">
        <f t="shared" si="29260"/>
        <v>1</v>
      </c>
      <c r="I1562">
        <v>25</v>
      </c>
      <c r="J1562" s="48">
        <f t="shared" si="29104"/>
        <v>0</v>
      </c>
      <c r="K1562" s="48">
        <f t="shared" si="29105"/>
        <v>0</v>
      </c>
      <c r="L1562" s="98">
        <f t="shared" si="29106"/>
        <v>0</v>
      </c>
      <c r="M1562" s="48"/>
      <c r="N1562" s="48"/>
      <c r="O1562" s="48"/>
      <c r="P1562" s="48"/>
      <c r="Q1562" s="48"/>
      <c r="R1562" s="48"/>
      <c r="S1562" s="48">
        <f>$J1562+$K1562+$L1562</f>
        <v>0</v>
      </c>
      <c r="T1562" s="48">
        <f t="shared" si="29063"/>
        <v>0</v>
      </c>
      <c r="U1562" s="48">
        <f t="shared" si="29063"/>
        <v>0</v>
      </c>
      <c r="V1562" s="48">
        <f t="shared" si="29063"/>
        <v>0</v>
      </c>
      <c r="W1562" s="48">
        <f t="shared" si="29063"/>
        <v>0</v>
      </c>
      <c r="X1562" s="48">
        <f t="shared" si="29063"/>
        <v>0</v>
      </c>
      <c r="Y1562" s="48">
        <f t="shared" si="29063"/>
        <v>0</v>
      </c>
      <c r="Z1562" s="48">
        <f t="shared" si="29063"/>
        <v>0</v>
      </c>
      <c r="AA1562" s="48">
        <f t="shared" si="29063"/>
        <v>0</v>
      </c>
      <c r="AB1562" s="48">
        <f t="shared" si="29063"/>
        <v>0</v>
      </c>
      <c r="AC1562" s="48">
        <f t="shared" si="29063"/>
        <v>0</v>
      </c>
      <c r="AD1562" s="48">
        <f t="shared" si="29063"/>
        <v>0</v>
      </c>
      <c r="AE1562" s="48">
        <f t="shared" si="29063"/>
        <v>0</v>
      </c>
      <c r="AF1562" s="48">
        <f t="shared" si="29063"/>
        <v>0</v>
      </c>
      <c r="AG1562" s="48">
        <f t="shared" si="29063"/>
        <v>0</v>
      </c>
      <c r="AH1562" s="48">
        <f t="shared" si="29063"/>
        <v>0</v>
      </c>
      <c r="AI1562" s="48">
        <f t="shared" si="29063"/>
        <v>0</v>
      </c>
      <c r="AJ1562" s="48">
        <f t="shared" si="29063"/>
        <v>0</v>
      </c>
      <c r="AK1562" s="48">
        <f t="shared" si="29063"/>
        <v>0</v>
      </c>
      <c r="AL1562" s="48">
        <f t="shared" si="29063"/>
        <v>0</v>
      </c>
      <c r="AM1562" s="48">
        <f t="shared" si="29063"/>
        <v>0</v>
      </c>
      <c r="AN1562" s="48">
        <f t="shared" si="29063"/>
        <v>0</v>
      </c>
      <c r="AO1562" s="48">
        <f t="shared" si="29063"/>
        <v>0</v>
      </c>
      <c r="AP1562" s="48">
        <f t="shared" si="29063"/>
        <v>0</v>
      </c>
      <c r="AQ1562" s="48">
        <f t="shared" si="29063"/>
        <v>0</v>
      </c>
      <c r="AR1562" s="48">
        <f t="shared" si="29063"/>
        <v>0</v>
      </c>
      <c r="AS1562" s="48">
        <f t="shared" si="29063"/>
        <v>0</v>
      </c>
      <c r="AT1562" s="48">
        <f t="shared" si="29063"/>
        <v>0</v>
      </c>
      <c r="AU1562" s="48">
        <f t="shared" si="29063"/>
        <v>0</v>
      </c>
      <c r="AV1562" s="48">
        <f t="shared" si="29063"/>
        <v>0</v>
      </c>
      <c r="AW1562" s="48">
        <f t="shared" si="29063"/>
        <v>0</v>
      </c>
      <c r="AX1562" s="48">
        <f t="shared" si="29063"/>
        <v>0</v>
      </c>
      <c r="AY1562" s="48">
        <f t="shared" si="29063"/>
        <v>0</v>
      </c>
      <c r="AZ1562" s="48">
        <f t="shared" si="29063"/>
        <v>0</v>
      </c>
      <c r="BA1562" s="48">
        <f t="shared" si="29063"/>
        <v>0</v>
      </c>
      <c r="BB1562" s="48">
        <f t="shared" si="29063"/>
        <v>0</v>
      </c>
      <c r="BC1562" s="48"/>
      <c r="BE1562" t="s">
        <v>182</v>
      </c>
      <c r="BK1562">
        <f>BF1556*S1562</f>
        <v>0</v>
      </c>
      <c r="BL1562">
        <f t="shared" ref="BL1562" si="29261">BG1556*T1562</f>
        <v>0</v>
      </c>
      <c r="BM1562">
        <f t="shared" ref="BM1562" si="29262">BH1556*U1562</f>
        <v>0</v>
      </c>
      <c r="BN1562">
        <f t="shared" ref="BN1562" si="29263">BI1556*V1562</f>
        <v>0</v>
      </c>
      <c r="BO1562">
        <f t="shared" ref="BO1562" si="29264">BJ1556*W1562</f>
        <v>0</v>
      </c>
      <c r="BP1562">
        <f t="shared" ref="BP1562" si="29265">BK1556*X1562</f>
        <v>0</v>
      </c>
      <c r="BQ1562">
        <f t="shared" ref="BQ1562" si="29266">BL1556*Y1562</f>
        <v>0</v>
      </c>
      <c r="BR1562">
        <f t="shared" ref="BR1562" si="29267">BM1556*Z1562</f>
        <v>0</v>
      </c>
      <c r="BS1562">
        <f t="shared" ref="BS1562" si="29268">BN1556*AA1562</f>
        <v>0</v>
      </c>
      <c r="BT1562">
        <f t="shared" ref="BT1562" si="29269">BO1556*AB1562</f>
        <v>0</v>
      </c>
      <c r="BU1562">
        <f t="shared" ref="BU1562" si="29270">BP1556*AC1562</f>
        <v>0</v>
      </c>
      <c r="BV1562">
        <f t="shared" ref="BV1562" si="29271">BQ1556*AD1562</f>
        <v>0</v>
      </c>
      <c r="BW1562">
        <f t="shared" ref="BW1562" si="29272">BR1556*AE1562</f>
        <v>0</v>
      </c>
      <c r="BX1562">
        <f t="shared" ref="BX1562" si="29273">BS1556*AF1562</f>
        <v>0</v>
      </c>
      <c r="BY1562">
        <f t="shared" ref="BY1562" si="29274">BT1556*AG1562</f>
        <v>0</v>
      </c>
      <c r="BZ1562">
        <f t="shared" ref="BZ1562" si="29275">BU1556*AH1562</f>
        <v>0</v>
      </c>
      <c r="CA1562">
        <f t="shared" ref="CA1562" si="29276">BV1556*AI1562</f>
        <v>0</v>
      </c>
      <c r="CB1562">
        <f t="shared" ref="CB1562" si="29277">BW1556*AJ1562</f>
        <v>0</v>
      </c>
      <c r="CC1562">
        <f t="shared" ref="CC1562" si="29278">BX1556*AK1562</f>
        <v>0</v>
      </c>
      <c r="CD1562">
        <f t="shared" ref="CD1562" si="29279">BY1556*AL1562</f>
        <v>0</v>
      </c>
      <c r="CE1562">
        <f t="shared" ref="CE1562" si="29280">BZ1556*AM1562</f>
        <v>0</v>
      </c>
      <c r="CF1562">
        <f t="shared" ref="CF1562" si="29281">CA1556*AN1562</f>
        <v>0</v>
      </c>
      <c r="CG1562">
        <f t="shared" ref="CG1562" si="29282">CB1556*AO1562</f>
        <v>0</v>
      </c>
      <c r="CH1562">
        <f t="shared" ref="CH1562" si="29283">CC1556*AP1562</f>
        <v>0</v>
      </c>
      <c r="CI1562">
        <f t="shared" ref="CI1562" si="29284">CD1556*AQ1562</f>
        <v>0</v>
      </c>
      <c r="CJ1562">
        <f t="shared" ref="CJ1562" si="29285">CE1556*AR1562</f>
        <v>0</v>
      </c>
      <c r="CK1562">
        <f t="shared" ref="CK1562" si="29286">CF1556*AS1562</f>
        <v>0</v>
      </c>
      <c r="CL1562">
        <f t="shared" ref="CL1562" si="29287">CG1556*AT1562</f>
        <v>0</v>
      </c>
      <c r="CM1562">
        <f t="shared" ref="CM1562" si="29288">CH1556*AU1562</f>
        <v>0</v>
      </c>
      <c r="CN1562">
        <f t="shared" ref="CN1562" si="29289">CI1556*AV1562</f>
        <v>0</v>
      </c>
      <c r="CO1562">
        <f t="shared" ref="CO1562" si="29290">CJ1556*AW1562</f>
        <v>0</v>
      </c>
      <c r="CP1562">
        <f t="shared" ref="CP1562" si="29291">CK1556*AX1562</f>
        <v>0</v>
      </c>
      <c r="CQ1562">
        <f t="shared" ref="CQ1562" si="29292">CL1556*AY1562</f>
        <v>0</v>
      </c>
      <c r="CR1562">
        <f t="shared" ref="CR1562" si="29293">CM1556*AZ1562</f>
        <v>0</v>
      </c>
      <c r="CS1562">
        <f t="shared" ref="CS1562" si="29294">CN1556*BA1562</f>
        <v>0</v>
      </c>
      <c r="CT1562">
        <f t="shared" ref="CT1562" si="29295">CO1556*BB1562</f>
        <v>0</v>
      </c>
    </row>
    <row r="1563" spans="1:98" x14ac:dyDescent="0.3">
      <c r="F1563" s="91">
        <f t="shared" ref="F1563:H1563" si="29296">F1562</f>
        <v>80</v>
      </c>
      <c r="G1563" s="91">
        <f t="shared" si="29296"/>
        <v>80</v>
      </c>
      <c r="H1563" s="4">
        <f t="shared" si="29296"/>
        <v>1</v>
      </c>
      <c r="I1563">
        <v>30</v>
      </c>
      <c r="J1563" s="48">
        <f t="shared" si="29104"/>
        <v>0</v>
      </c>
      <c r="K1563" s="48">
        <f t="shared" si="29105"/>
        <v>0</v>
      </c>
      <c r="L1563" s="98">
        <f t="shared" si="29106"/>
        <v>0</v>
      </c>
      <c r="M1563" s="48"/>
      <c r="N1563" s="48"/>
      <c r="O1563" s="48"/>
      <c r="P1563" s="48"/>
      <c r="Q1563" s="48"/>
      <c r="R1563" s="48"/>
      <c r="S1563" s="48"/>
      <c r="T1563" s="48">
        <f>$J1563+$K1563+$L1563</f>
        <v>0</v>
      </c>
      <c r="U1563" s="48">
        <f t="shared" si="29063"/>
        <v>0</v>
      </c>
      <c r="V1563" s="48">
        <f t="shared" si="29063"/>
        <v>0</v>
      </c>
      <c r="W1563" s="48">
        <f t="shared" si="29063"/>
        <v>0</v>
      </c>
      <c r="X1563" s="48">
        <f t="shared" si="29063"/>
        <v>0</v>
      </c>
      <c r="Y1563" s="48">
        <f t="shared" si="29063"/>
        <v>0</v>
      </c>
      <c r="Z1563" s="48">
        <f t="shared" si="29063"/>
        <v>0</v>
      </c>
      <c r="AA1563" s="48">
        <f t="shared" si="29063"/>
        <v>0</v>
      </c>
      <c r="AB1563" s="48">
        <f t="shared" si="29063"/>
        <v>0</v>
      </c>
      <c r="AC1563" s="48">
        <f t="shared" si="29063"/>
        <v>0</v>
      </c>
      <c r="AD1563" s="48">
        <f t="shared" si="29063"/>
        <v>0</v>
      </c>
      <c r="AE1563" s="48">
        <f t="shared" si="29063"/>
        <v>0</v>
      </c>
      <c r="AF1563" s="48">
        <f t="shared" si="29063"/>
        <v>0</v>
      </c>
      <c r="AG1563" s="48">
        <f t="shared" si="29063"/>
        <v>0</v>
      </c>
      <c r="AH1563" s="48">
        <f t="shared" si="29063"/>
        <v>0</v>
      </c>
      <c r="AI1563" s="48">
        <f t="shared" si="29063"/>
        <v>0</v>
      </c>
      <c r="AJ1563" s="48">
        <f t="shared" si="29063"/>
        <v>0</v>
      </c>
      <c r="AK1563" s="48">
        <f t="shared" si="29063"/>
        <v>0</v>
      </c>
      <c r="AL1563" s="48">
        <f t="shared" si="29063"/>
        <v>0</v>
      </c>
      <c r="AM1563" s="48">
        <f t="shared" si="29063"/>
        <v>0</v>
      </c>
      <c r="AN1563" s="48">
        <f t="shared" si="29063"/>
        <v>0</v>
      </c>
      <c r="AO1563" s="48">
        <f t="shared" si="29063"/>
        <v>0</v>
      </c>
      <c r="AP1563" s="48">
        <f t="shared" si="29063"/>
        <v>0</v>
      </c>
      <c r="AQ1563" s="48">
        <f t="shared" si="29063"/>
        <v>0</v>
      </c>
      <c r="AR1563" s="48">
        <f t="shared" si="29063"/>
        <v>0</v>
      </c>
      <c r="AS1563" s="48">
        <f t="shared" si="29063"/>
        <v>0</v>
      </c>
      <c r="AT1563" s="48">
        <f t="shared" si="29063"/>
        <v>0</v>
      </c>
      <c r="AU1563" s="48">
        <f t="shared" si="29063"/>
        <v>0</v>
      </c>
      <c r="AV1563" s="48">
        <f t="shared" si="29063"/>
        <v>0</v>
      </c>
      <c r="AW1563" s="48">
        <f t="shared" si="29063"/>
        <v>0</v>
      </c>
      <c r="AX1563" s="48">
        <f t="shared" si="29063"/>
        <v>0</v>
      </c>
      <c r="AY1563" s="48">
        <f t="shared" ref="AY1563:BB1578" si="29297">$J1563+$K1563+$L1563</f>
        <v>0</v>
      </c>
      <c r="AZ1563" s="48">
        <f t="shared" si="29297"/>
        <v>0</v>
      </c>
      <c r="BA1563" s="48">
        <f t="shared" si="29297"/>
        <v>0</v>
      </c>
      <c r="BB1563" s="48">
        <f t="shared" si="29297"/>
        <v>0</v>
      </c>
      <c r="BC1563" s="48"/>
      <c r="BE1563" t="s">
        <v>183</v>
      </c>
      <c r="BL1563">
        <f>BF1556*T1563</f>
        <v>0</v>
      </c>
      <c r="BM1563">
        <f t="shared" ref="BM1563" si="29298">BG1556*U1563</f>
        <v>0</v>
      </c>
      <c r="BN1563">
        <f t="shared" ref="BN1563" si="29299">BH1556*V1563</f>
        <v>0</v>
      </c>
      <c r="BO1563">
        <f t="shared" ref="BO1563" si="29300">BI1556*W1563</f>
        <v>0</v>
      </c>
      <c r="BP1563">
        <f t="shared" ref="BP1563" si="29301">BJ1556*X1563</f>
        <v>0</v>
      </c>
      <c r="BQ1563">
        <f t="shared" ref="BQ1563" si="29302">BK1556*Y1563</f>
        <v>0</v>
      </c>
      <c r="BR1563">
        <f t="shared" ref="BR1563" si="29303">BL1556*Z1563</f>
        <v>0</v>
      </c>
      <c r="BS1563">
        <f t="shared" ref="BS1563" si="29304">BM1556*AA1563</f>
        <v>0</v>
      </c>
      <c r="BT1563">
        <f t="shared" ref="BT1563" si="29305">BN1556*AB1563</f>
        <v>0</v>
      </c>
      <c r="BU1563">
        <f t="shared" ref="BU1563" si="29306">BO1556*AC1563</f>
        <v>0</v>
      </c>
      <c r="BV1563">
        <f t="shared" ref="BV1563" si="29307">BP1556*AD1563</f>
        <v>0</v>
      </c>
      <c r="BW1563">
        <f t="shared" ref="BW1563" si="29308">BQ1556*AE1563</f>
        <v>0</v>
      </c>
      <c r="BX1563">
        <f t="shared" ref="BX1563" si="29309">BR1556*AF1563</f>
        <v>0</v>
      </c>
      <c r="BY1563">
        <f t="shared" ref="BY1563" si="29310">BS1556*AG1563</f>
        <v>0</v>
      </c>
      <c r="BZ1563">
        <f t="shared" ref="BZ1563" si="29311">BT1556*AH1563</f>
        <v>0</v>
      </c>
      <c r="CA1563">
        <f t="shared" ref="CA1563" si="29312">BU1556*AI1563</f>
        <v>0</v>
      </c>
      <c r="CB1563">
        <f t="shared" ref="CB1563" si="29313">BV1556*AJ1563</f>
        <v>0</v>
      </c>
      <c r="CC1563">
        <f t="shared" ref="CC1563" si="29314">BW1556*AK1563</f>
        <v>0</v>
      </c>
      <c r="CD1563">
        <f t="shared" ref="CD1563" si="29315">BX1556*AL1563</f>
        <v>0</v>
      </c>
      <c r="CE1563">
        <f t="shared" ref="CE1563" si="29316">BY1556*AM1563</f>
        <v>0</v>
      </c>
      <c r="CF1563">
        <f t="shared" ref="CF1563" si="29317">BZ1556*AN1563</f>
        <v>0</v>
      </c>
      <c r="CG1563">
        <f t="shared" ref="CG1563" si="29318">CA1556*AO1563</f>
        <v>0</v>
      </c>
      <c r="CH1563">
        <f t="shared" ref="CH1563" si="29319">CB1556*AP1563</f>
        <v>0</v>
      </c>
      <c r="CI1563">
        <f t="shared" ref="CI1563" si="29320">CC1556*AQ1563</f>
        <v>0</v>
      </c>
      <c r="CJ1563">
        <f t="shared" ref="CJ1563" si="29321">CD1556*AR1563</f>
        <v>0</v>
      </c>
      <c r="CK1563">
        <f t="shared" ref="CK1563" si="29322">CE1556*AS1563</f>
        <v>0</v>
      </c>
      <c r="CL1563">
        <f t="shared" ref="CL1563" si="29323">CF1556*AT1563</f>
        <v>0</v>
      </c>
      <c r="CM1563">
        <f t="shared" ref="CM1563" si="29324">CG1556*AU1563</f>
        <v>0</v>
      </c>
      <c r="CN1563">
        <f t="shared" ref="CN1563" si="29325">CH1556*AV1563</f>
        <v>0</v>
      </c>
      <c r="CO1563">
        <f t="shared" ref="CO1563" si="29326">CI1556*AW1563</f>
        <v>0</v>
      </c>
      <c r="CP1563">
        <f t="shared" ref="CP1563" si="29327">CJ1556*AX1563</f>
        <v>0</v>
      </c>
      <c r="CQ1563">
        <f t="shared" ref="CQ1563" si="29328">CK1556*AY1563</f>
        <v>0</v>
      </c>
      <c r="CR1563">
        <f t="shared" ref="CR1563" si="29329">CL1556*AZ1563</f>
        <v>0</v>
      </c>
      <c r="CS1563">
        <f t="shared" ref="CS1563" si="29330">CM1556*BA1563</f>
        <v>0</v>
      </c>
      <c r="CT1563">
        <f t="shared" ref="CT1563" si="29331">CN1556*BB1563</f>
        <v>0</v>
      </c>
    </row>
    <row r="1564" spans="1:98" x14ac:dyDescent="0.3">
      <c r="F1564" s="91">
        <f t="shared" ref="F1564:H1564" si="29332">F1563</f>
        <v>80</v>
      </c>
      <c r="G1564" s="91">
        <f t="shared" si="29332"/>
        <v>80</v>
      </c>
      <c r="H1564" s="4">
        <f t="shared" si="29332"/>
        <v>1</v>
      </c>
      <c r="I1564">
        <v>35</v>
      </c>
      <c r="J1564" s="48">
        <f t="shared" si="29104"/>
        <v>0</v>
      </c>
      <c r="K1564" s="48">
        <f>IF(IF(AND(I1564&gt;=(F1564*2),I1564&lt;=G1564+F1564+(G1564-F1564+5)+1),((H1564)^2)*(I1565-F1564*2)/5,0)&lt;=H1564,IF(AND(I1564&gt;=(F1564*2),I1564&lt;=G1564+F1564+(G1564-F1564+5)+1),((H1564)^2)*(I1565-F1564*2)/5,0),(K1563-H1564^2))</f>
        <v>0</v>
      </c>
      <c r="L1564" s="98">
        <f t="shared" si="29106"/>
        <v>0</v>
      </c>
      <c r="M1564" s="48"/>
      <c r="N1564" s="48"/>
      <c r="O1564" s="48"/>
      <c r="P1564" s="48"/>
      <c r="Q1564" s="48"/>
      <c r="R1564" s="48"/>
      <c r="S1564" s="48"/>
      <c r="T1564" s="48"/>
      <c r="U1564" s="48">
        <f>$J1564+$K1564+$L1564</f>
        <v>0</v>
      </c>
      <c r="V1564" s="48">
        <f t="shared" ref="V1564:AX1574" si="29333">$J1564+$K1564+$L1564</f>
        <v>0</v>
      </c>
      <c r="W1564" s="48">
        <f t="shared" si="29333"/>
        <v>0</v>
      </c>
      <c r="X1564" s="48">
        <f t="shared" si="29333"/>
        <v>0</v>
      </c>
      <c r="Y1564" s="48">
        <f t="shared" si="29333"/>
        <v>0</v>
      </c>
      <c r="Z1564" s="48">
        <f t="shared" si="29333"/>
        <v>0</v>
      </c>
      <c r="AA1564" s="48">
        <f t="shared" si="29333"/>
        <v>0</v>
      </c>
      <c r="AB1564" s="48">
        <f t="shared" si="29333"/>
        <v>0</v>
      </c>
      <c r="AC1564" s="48">
        <f t="shared" si="29333"/>
        <v>0</v>
      </c>
      <c r="AD1564" s="48">
        <f t="shared" si="29333"/>
        <v>0</v>
      </c>
      <c r="AE1564" s="48">
        <f t="shared" si="29333"/>
        <v>0</v>
      </c>
      <c r="AF1564" s="48">
        <f t="shared" si="29333"/>
        <v>0</v>
      </c>
      <c r="AG1564" s="48">
        <f t="shared" si="29333"/>
        <v>0</v>
      </c>
      <c r="AH1564" s="48">
        <f t="shared" si="29333"/>
        <v>0</v>
      </c>
      <c r="AI1564" s="48">
        <f t="shared" si="29333"/>
        <v>0</v>
      </c>
      <c r="AJ1564" s="48">
        <f t="shared" si="29333"/>
        <v>0</v>
      </c>
      <c r="AK1564" s="48">
        <f t="shared" si="29333"/>
        <v>0</v>
      </c>
      <c r="AL1564" s="48">
        <f t="shared" si="29333"/>
        <v>0</v>
      </c>
      <c r="AM1564" s="48">
        <f t="shared" si="29333"/>
        <v>0</v>
      </c>
      <c r="AN1564" s="48">
        <f t="shared" si="29333"/>
        <v>0</v>
      </c>
      <c r="AO1564" s="48">
        <f t="shared" si="29333"/>
        <v>0</v>
      </c>
      <c r="AP1564" s="48">
        <f t="shared" si="29333"/>
        <v>0</v>
      </c>
      <c r="AQ1564" s="48">
        <f t="shared" si="29333"/>
        <v>0</v>
      </c>
      <c r="AR1564" s="48">
        <f t="shared" si="29333"/>
        <v>0</v>
      </c>
      <c r="AS1564" s="48">
        <f t="shared" si="29333"/>
        <v>0</v>
      </c>
      <c r="AT1564" s="48">
        <f t="shared" si="29333"/>
        <v>0</v>
      </c>
      <c r="AU1564" s="48">
        <f t="shared" si="29333"/>
        <v>0</v>
      </c>
      <c r="AV1564" s="48">
        <f t="shared" si="29333"/>
        <v>0</v>
      </c>
      <c r="AW1564" s="48">
        <f t="shared" si="29333"/>
        <v>0</v>
      </c>
      <c r="AX1564" s="48">
        <f t="shared" si="29333"/>
        <v>0</v>
      </c>
      <c r="AY1564" s="48">
        <f t="shared" si="29297"/>
        <v>0</v>
      </c>
      <c r="AZ1564" s="48">
        <f t="shared" si="29297"/>
        <v>0</v>
      </c>
      <c r="BA1564" s="48">
        <f t="shared" si="29297"/>
        <v>0</v>
      </c>
      <c r="BB1564" s="48">
        <f t="shared" si="29297"/>
        <v>0</v>
      </c>
      <c r="BC1564" s="48"/>
      <c r="BE1564" t="s">
        <v>184</v>
      </c>
      <c r="BM1564">
        <f>BF1556*U1564</f>
        <v>0</v>
      </c>
      <c r="BN1564">
        <f t="shared" ref="BN1564" si="29334">BG1556*V1564</f>
        <v>0</v>
      </c>
      <c r="BO1564">
        <f t="shared" ref="BO1564" si="29335">BH1556*W1564</f>
        <v>0</v>
      </c>
      <c r="BP1564">
        <f t="shared" ref="BP1564" si="29336">BI1556*X1564</f>
        <v>0</v>
      </c>
      <c r="BQ1564">
        <f t="shared" ref="BQ1564" si="29337">BJ1556*Y1564</f>
        <v>0</v>
      </c>
      <c r="BR1564">
        <f t="shared" ref="BR1564" si="29338">BK1556*Z1564</f>
        <v>0</v>
      </c>
      <c r="BS1564">
        <f t="shared" ref="BS1564" si="29339">BL1556*AA1564</f>
        <v>0</v>
      </c>
      <c r="BT1564">
        <f t="shared" ref="BT1564" si="29340">BM1556*AB1564</f>
        <v>0</v>
      </c>
      <c r="BU1564">
        <f t="shared" ref="BU1564" si="29341">BN1556*AC1564</f>
        <v>0</v>
      </c>
      <c r="BV1564">
        <f t="shared" ref="BV1564" si="29342">BO1556*AD1564</f>
        <v>0</v>
      </c>
      <c r="BW1564">
        <f t="shared" ref="BW1564" si="29343">BP1556*AE1564</f>
        <v>0</v>
      </c>
      <c r="BX1564">
        <f t="shared" ref="BX1564" si="29344">BQ1556*AF1564</f>
        <v>0</v>
      </c>
      <c r="BY1564">
        <f t="shared" ref="BY1564" si="29345">BR1556*AG1564</f>
        <v>0</v>
      </c>
      <c r="BZ1564">
        <f t="shared" ref="BZ1564" si="29346">BS1556*AH1564</f>
        <v>0</v>
      </c>
      <c r="CA1564">
        <f t="shared" ref="CA1564" si="29347">BT1556*AI1564</f>
        <v>0</v>
      </c>
      <c r="CB1564">
        <f t="shared" ref="CB1564" si="29348">BU1556*AJ1564</f>
        <v>0</v>
      </c>
      <c r="CC1564">
        <f t="shared" ref="CC1564" si="29349">BV1556*AK1564</f>
        <v>0</v>
      </c>
      <c r="CD1564">
        <f t="shared" ref="CD1564" si="29350">BW1556*AL1564</f>
        <v>0</v>
      </c>
      <c r="CE1564">
        <f t="shared" ref="CE1564" si="29351">BX1556*AM1564</f>
        <v>0</v>
      </c>
      <c r="CF1564">
        <f t="shared" ref="CF1564" si="29352">BY1556*AN1564</f>
        <v>0</v>
      </c>
      <c r="CG1564">
        <f t="shared" ref="CG1564" si="29353">BZ1556*AO1564</f>
        <v>0</v>
      </c>
      <c r="CH1564">
        <f t="shared" ref="CH1564" si="29354">CA1556*AP1564</f>
        <v>0</v>
      </c>
      <c r="CI1564">
        <f t="shared" ref="CI1564" si="29355">CB1556*AQ1564</f>
        <v>0</v>
      </c>
      <c r="CJ1564">
        <f t="shared" ref="CJ1564" si="29356">CC1556*AR1564</f>
        <v>0</v>
      </c>
      <c r="CK1564">
        <f t="shared" ref="CK1564" si="29357">CD1556*AS1564</f>
        <v>0</v>
      </c>
      <c r="CL1564">
        <f t="shared" ref="CL1564" si="29358">CE1556*AT1564</f>
        <v>0</v>
      </c>
      <c r="CM1564">
        <f t="shared" ref="CM1564" si="29359">CF1556*AU1564</f>
        <v>0</v>
      </c>
      <c r="CN1564">
        <f t="shared" ref="CN1564" si="29360">CG1556*AV1564</f>
        <v>0</v>
      </c>
      <c r="CO1564">
        <f t="shared" ref="CO1564" si="29361">CH1556*AW1564</f>
        <v>0</v>
      </c>
      <c r="CP1564">
        <f t="shared" ref="CP1564" si="29362">CI1556*AX1564</f>
        <v>0</v>
      </c>
      <c r="CQ1564">
        <f t="shared" ref="CQ1564" si="29363">CJ1556*AY1564</f>
        <v>0</v>
      </c>
      <c r="CR1564">
        <f t="shared" ref="CR1564" si="29364">CK1556*AZ1564</f>
        <v>0</v>
      </c>
      <c r="CS1564">
        <f t="shared" ref="CS1564" si="29365">CL1556*BA1564</f>
        <v>0</v>
      </c>
      <c r="CT1564">
        <f t="shared" ref="CT1564" si="29366">CM1556*BB1564</f>
        <v>0</v>
      </c>
    </row>
    <row r="1565" spans="1:98" x14ac:dyDescent="0.3">
      <c r="F1565" s="91">
        <f t="shared" ref="F1565:H1565" si="29367">F1564</f>
        <v>80</v>
      </c>
      <c r="G1565" s="91">
        <f t="shared" si="29367"/>
        <v>80</v>
      </c>
      <c r="H1565" s="4">
        <f t="shared" si="29367"/>
        <v>1</v>
      </c>
      <c r="I1565">
        <v>40</v>
      </c>
      <c r="J1565" s="48">
        <f t="shared" si="29104"/>
        <v>0</v>
      </c>
      <c r="K1565" s="48">
        <f t="shared" ref="K1565:K1580" si="29368">IF(IF(AND(I1565&gt;=(F1565*2),I1565&lt;=G1565+F1565+(G1565-F1565+5)+1),((H1565)^2)*(I1566-F1565*2)/5,0)&lt;=H1565,IF(AND(I1565&gt;=(F1565*2),I1565&lt;=G1565+F1565+(G1565-F1565+5)+1),((H1565)^2)*(I1566-F1565*2)/5,0),(K1564-H1565^2))</f>
        <v>0</v>
      </c>
      <c r="L1565" s="98">
        <f t="shared" si="29106"/>
        <v>0</v>
      </c>
      <c r="M1565" s="48"/>
      <c r="N1565" s="48"/>
      <c r="O1565" s="48"/>
      <c r="P1565" s="48"/>
      <c r="Q1565" s="48"/>
      <c r="R1565" s="48"/>
      <c r="S1565" s="48"/>
      <c r="T1565" s="48"/>
      <c r="U1565" s="48"/>
      <c r="V1565" s="48">
        <f>$J1565+$K1565+$L1565</f>
        <v>0</v>
      </c>
      <c r="W1565" s="48">
        <f t="shared" si="29333"/>
        <v>0</v>
      </c>
      <c r="X1565" s="48">
        <f t="shared" si="29333"/>
        <v>0</v>
      </c>
      <c r="Y1565" s="48">
        <f t="shared" si="29333"/>
        <v>0</v>
      </c>
      <c r="Z1565" s="48">
        <f t="shared" si="29333"/>
        <v>0</v>
      </c>
      <c r="AA1565" s="48">
        <f t="shared" si="29333"/>
        <v>0</v>
      </c>
      <c r="AB1565" s="48">
        <f t="shared" si="29333"/>
        <v>0</v>
      </c>
      <c r="AC1565" s="48">
        <f t="shared" si="29333"/>
        <v>0</v>
      </c>
      <c r="AD1565" s="48">
        <f t="shared" si="29333"/>
        <v>0</v>
      </c>
      <c r="AE1565" s="48">
        <f t="shared" si="29333"/>
        <v>0</v>
      </c>
      <c r="AF1565" s="48">
        <f t="shared" si="29333"/>
        <v>0</v>
      </c>
      <c r="AG1565" s="48">
        <f t="shared" si="29333"/>
        <v>0</v>
      </c>
      <c r="AH1565" s="48">
        <f t="shared" si="29333"/>
        <v>0</v>
      </c>
      <c r="AI1565" s="48">
        <f t="shared" si="29333"/>
        <v>0</v>
      </c>
      <c r="AJ1565" s="48">
        <f t="shared" si="29333"/>
        <v>0</v>
      </c>
      <c r="AK1565" s="48">
        <f t="shared" si="29333"/>
        <v>0</v>
      </c>
      <c r="AL1565" s="48">
        <f t="shared" si="29333"/>
        <v>0</v>
      </c>
      <c r="AM1565" s="48">
        <f t="shared" si="29333"/>
        <v>0</v>
      </c>
      <c r="AN1565" s="48">
        <f t="shared" si="29333"/>
        <v>0</v>
      </c>
      <c r="AO1565" s="48">
        <f t="shared" si="29333"/>
        <v>0</v>
      </c>
      <c r="AP1565" s="48">
        <f t="shared" si="29333"/>
        <v>0</v>
      </c>
      <c r="AQ1565" s="48">
        <f t="shared" si="29333"/>
        <v>0</v>
      </c>
      <c r="AR1565" s="48">
        <f t="shared" si="29333"/>
        <v>0</v>
      </c>
      <c r="AS1565" s="48">
        <f t="shared" si="29333"/>
        <v>0</v>
      </c>
      <c r="AT1565" s="48">
        <f t="shared" si="29333"/>
        <v>0</v>
      </c>
      <c r="AU1565" s="48">
        <f t="shared" si="29333"/>
        <v>0</v>
      </c>
      <c r="AV1565" s="48">
        <f t="shared" si="29333"/>
        <v>0</v>
      </c>
      <c r="AW1565" s="48">
        <f t="shared" si="29333"/>
        <v>0</v>
      </c>
      <c r="AX1565" s="48">
        <f t="shared" si="29333"/>
        <v>0</v>
      </c>
      <c r="AY1565" s="48">
        <f t="shared" si="29297"/>
        <v>0</v>
      </c>
      <c r="AZ1565" s="48">
        <f t="shared" si="29297"/>
        <v>0</v>
      </c>
      <c r="BA1565" s="48">
        <f t="shared" si="29297"/>
        <v>0</v>
      </c>
      <c r="BB1565" s="48">
        <f t="shared" si="29297"/>
        <v>0</v>
      </c>
      <c r="BC1565" s="48"/>
      <c r="BE1565" t="s">
        <v>185</v>
      </c>
      <c r="BN1565">
        <f>BF1556*V1565</f>
        <v>0</v>
      </c>
      <c r="BO1565">
        <f t="shared" ref="BO1565" si="29369">BG1556*W1565</f>
        <v>0</v>
      </c>
      <c r="BP1565">
        <f t="shared" ref="BP1565" si="29370">BH1556*X1565</f>
        <v>0</v>
      </c>
      <c r="BQ1565">
        <f t="shared" ref="BQ1565" si="29371">BI1556*Y1565</f>
        <v>0</v>
      </c>
      <c r="BR1565">
        <f t="shared" ref="BR1565" si="29372">BJ1556*Z1565</f>
        <v>0</v>
      </c>
      <c r="BS1565">
        <f t="shared" ref="BS1565" si="29373">BK1556*AA1565</f>
        <v>0</v>
      </c>
      <c r="BT1565">
        <f t="shared" ref="BT1565" si="29374">BL1556*AB1565</f>
        <v>0</v>
      </c>
      <c r="BU1565">
        <f t="shared" ref="BU1565" si="29375">BM1556*AC1565</f>
        <v>0</v>
      </c>
      <c r="BV1565">
        <f t="shared" ref="BV1565" si="29376">BN1556*AD1565</f>
        <v>0</v>
      </c>
      <c r="BW1565">
        <f t="shared" ref="BW1565" si="29377">BO1556*AE1565</f>
        <v>0</v>
      </c>
      <c r="BX1565">
        <f t="shared" ref="BX1565" si="29378">BP1556*AF1565</f>
        <v>0</v>
      </c>
      <c r="BY1565">
        <f t="shared" ref="BY1565" si="29379">BQ1556*AG1565</f>
        <v>0</v>
      </c>
      <c r="BZ1565">
        <f t="shared" ref="BZ1565" si="29380">BR1556*AH1565</f>
        <v>0</v>
      </c>
      <c r="CA1565">
        <f t="shared" ref="CA1565" si="29381">BS1556*AI1565</f>
        <v>0</v>
      </c>
      <c r="CB1565">
        <f t="shared" ref="CB1565" si="29382">BT1556*AJ1565</f>
        <v>0</v>
      </c>
      <c r="CC1565">
        <f t="shared" ref="CC1565" si="29383">BU1556*AK1565</f>
        <v>0</v>
      </c>
      <c r="CD1565">
        <f t="shared" ref="CD1565" si="29384">BV1556*AL1565</f>
        <v>0</v>
      </c>
      <c r="CE1565">
        <f t="shared" ref="CE1565" si="29385">BW1556*AM1565</f>
        <v>0</v>
      </c>
      <c r="CF1565">
        <f t="shared" ref="CF1565" si="29386">BX1556*AN1565</f>
        <v>0</v>
      </c>
      <c r="CG1565">
        <f t="shared" ref="CG1565" si="29387">BY1556*AO1565</f>
        <v>0</v>
      </c>
      <c r="CH1565">
        <f t="shared" ref="CH1565" si="29388">BZ1556*AP1565</f>
        <v>0</v>
      </c>
      <c r="CI1565">
        <f t="shared" ref="CI1565" si="29389">CA1556*AQ1565</f>
        <v>0</v>
      </c>
      <c r="CJ1565">
        <f t="shared" ref="CJ1565" si="29390">CB1556*AR1565</f>
        <v>0</v>
      </c>
      <c r="CK1565">
        <f t="shared" ref="CK1565" si="29391">CC1556*AS1565</f>
        <v>0</v>
      </c>
      <c r="CL1565">
        <f t="shared" ref="CL1565" si="29392">CD1556*AT1565</f>
        <v>0</v>
      </c>
      <c r="CM1565">
        <f t="shared" ref="CM1565" si="29393">CE1556*AU1565</f>
        <v>0</v>
      </c>
      <c r="CN1565">
        <f t="shared" ref="CN1565" si="29394">CF1556*AV1565</f>
        <v>0</v>
      </c>
      <c r="CO1565">
        <f t="shared" ref="CO1565" si="29395">CG1556*AW1565</f>
        <v>0</v>
      </c>
      <c r="CP1565">
        <f t="shared" ref="CP1565" si="29396">CH1556*AX1565</f>
        <v>0</v>
      </c>
      <c r="CQ1565">
        <f t="shared" ref="CQ1565" si="29397">CI1556*AY1565</f>
        <v>0</v>
      </c>
      <c r="CR1565">
        <f t="shared" ref="CR1565" si="29398">CJ1556*AZ1565</f>
        <v>0</v>
      </c>
      <c r="CS1565">
        <f t="shared" ref="CS1565" si="29399">CK1556*BA1565</f>
        <v>0</v>
      </c>
      <c r="CT1565">
        <f t="shared" ref="CT1565" si="29400">CL1556*BB1565</f>
        <v>0</v>
      </c>
    </row>
    <row r="1566" spans="1:98" x14ac:dyDescent="0.3">
      <c r="F1566" s="91">
        <f t="shared" ref="F1566:H1566" si="29401">F1565</f>
        <v>80</v>
      </c>
      <c r="G1566" s="91">
        <f t="shared" si="29401"/>
        <v>80</v>
      </c>
      <c r="H1566" s="4">
        <f t="shared" si="29401"/>
        <v>1</v>
      </c>
      <c r="I1566">
        <v>45</v>
      </c>
      <c r="J1566" s="48">
        <f t="shared" si="29104"/>
        <v>0</v>
      </c>
      <c r="K1566" s="48">
        <f t="shared" si="29368"/>
        <v>0</v>
      </c>
      <c r="L1566" s="98">
        <f t="shared" si="29106"/>
        <v>0</v>
      </c>
      <c r="M1566" s="48"/>
      <c r="N1566" s="48"/>
      <c r="O1566" s="48"/>
      <c r="P1566" s="48"/>
      <c r="Q1566" s="48"/>
      <c r="R1566" s="48"/>
      <c r="S1566" s="48"/>
      <c r="T1566" s="48"/>
      <c r="U1566" s="48"/>
      <c r="V1566" s="48"/>
      <c r="W1566" s="48">
        <f>$J1566+$K1566+$L1566</f>
        <v>0</v>
      </c>
      <c r="X1566" s="48">
        <f t="shared" si="29333"/>
        <v>0</v>
      </c>
      <c r="Y1566" s="48">
        <f t="shared" si="29333"/>
        <v>0</v>
      </c>
      <c r="Z1566" s="48">
        <f t="shared" si="29333"/>
        <v>0</v>
      </c>
      <c r="AA1566" s="48">
        <f t="shared" si="29333"/>
        <v>0</v>
      </c>
      <c r="AB1566" s="48">
        <f t="shared" si="29333"/>
        <v>0</v>
      </c>
      <c r="AC1566" s="48">
        <f t="shared" si="29333"/>
        <v>0</v>
      </c>
      <c r="AD1566" s="48">
        <f t="shared" si="29333"/>
        <v>0</v>
      </c>
      <c r="AE1566" s="48">
        <f t="shared" si="29333"/>
        <v>0</v>
      </c>
      <c r="AF1566" s="48">
        <f t="shared" si="29333"/>
        <v>0</v>
      </c>
      <c r="AG1566" s="48">
        <f t="shared" si="29333"/>
        <v>0</v>
      </c>
      <c r="AH1566" s="48">
        <f t="shared" si="29333"/>
        <v>0</v>
      </c>
      <c r="AI1566" s="48">
        <f t="shared" si="29333"/>
        <v>0</v>
      </c>
      <c r="AJ1566" s="48">
        <f t="shared" si="29333"/>
        <v>0</v>
      </c>
      <c r="AK1566" s="48">
        <f t="shared" si="29333"/>
        <v>0</v>
      </c>
      <c r="AL1566" s="48">
        <f t="shared" si="29333"/>
        <v>0</v>
      </c>
      <c r="AM1566" s="48">
        <f t="shared" si="29333"/>
        <v>0</v>
      </c>
      <c r="AN1566" s="48">
        <f t="shared" si="29333"/>
        <v>0</v>
      </c>
      <c r="AO1566" s="48">
        <f t="shared" si="29333"/>
        <v>0</v>
      </c>
      <c r="AP1566" s="48">
        <f t="shared" si="29333"/>
        <v>0</v>
      </c>
      <c r="AQ1566" s="48">
        <f t="shared" si="29333"/>
        <v>0</v>
      </c>
      <c r="AR1566" s="48">
        <f t="shared" si="29333"/>
        <v>0</v>
      </c>
      <c r="AS1566" s="48">
        <f t="shared" si="29333"/>
        <v>0</v>
      </c>
      <c r="AT1566" s="48">
        <f t="shared" si="29333"/>
        <v>0</v>
      </c>
      <c r="AU1566" s="48">
        <f t="shared" si="29333"/>
        <v>0</v>
      </c>
      <c r="AV1566" s="48">
        <f t="shared" si="29333"/>
        <v>0</v>
      </c>
      <c r="AW1566" s="48">
        <f t="shared" si="29333"/>
        <v>0</v>
      </c>
      <c r="AX1566" s="48">
        <f t="shared" si="29333"/>
        <v>0</v>
      </c>
      <c r="AY1566" s="48">
        <f t="shared" si="29297"/>
        <v>0</v>
      </c>
      <c r="AZ1566" s="48">
        <f t="shared" si="29297"/>
        <v>0</v>
      </c>
      <c r="BA1566" s="48">
        <f t="shared" si="29297"/>
        <v>0</v>
      </c>
      <c r="BB1566" s="48">
        <f t="shared" si="29297"/>
        <v>0</v>
      </c>
      <c r="BC1566" s="48"/>
      <c r="BE1566" t="s">
        <v>186</v>
      </c>
      <c r="BO1566">
        <f>BF1556*W1566</f>
        <v>0</v>
      </c>
      <c r="BP1566">
        <f t="shared" ref="BP1566" si="29402">BG1556*X1566</f>
        <v>0</v>
      </c>
      <c r="BQ1566">
        <f t="shared" ref="BQ1566" si="29403">BH1556*Y1566</f>
        <v>0</v>
      </c>
      <c r="BR1566">
        <f t="shared" ref="BR1566" si="29404">BI1556*Z1566</f>
        <v>0</v>
      </c>
      <c r="BS1566">
        <f t="shared" ref="BS1566" si="29405">BJ1556*AA1566</f>
        <v>0</v>
      </c>
      <c r="BT1566">
        <f t="shared" ref="BT1566" si="29406">BK1556*AB1566</f>
        <v>0</v>
      </c>
      <c r="BU1566">
        <f t="shared" ref="BU1566" si="29407">BL1556*AC1566</f>
        <v>0</v>
      </c>
      <c r="BV1566">
        <f t="shared" ref="BV1566" si="29408">BM1556*AD1566</f>
        <v>0</v>
      </c>
      <c r="BW1566">
        <f t="shared" ref="BW1566" si="29409">BN1556*AE1566</f>
        <v>0</v>
      </c>
      <c r="BX1566">
        <f t="shared" ref="BX1566" si="29410">BO1556*AF1566</f>
        <v>0</v>
      </c>
      <c r="BY1566">
        <f t="shared" ref="BY1566" si="29411">BP1556*AG1566</f>
        <v>0</v>
      </c>
      <c r="BZ1566">
        <f t="shared" ref="BZ1566" si="29412">BQ1556*AH1566</f>
        <v>0</v>
      </c>
      <c r="CA1566">
        <f t="shared" ref="CA1566" si="29413">BR1556*AI1566</f>
        <v>0</v>
      </c>
      <c r="CB1566">
        <f t="shared" ref="CB1566" si="29414">BS1556*AJ1566</f>
        <v>0</v>
      </c>
      <c r="CC1566">
        <f t="shared" ref="CC1566" si="29415">BT1556*AK1566</f>
        <v>0</v>
      </c>
      <c r="CD1566">
        <f t="shared" ref="CD1566" si="29416">BU1556*AL1566</f>
        <v>0</v>
      </c>
      <c r="CE1566">
        <f t="shared" ref="CE1566" si="29417">BV1556*AM1566</f>
        <v>0</v>
      </c>
      <c r="CF1566">
        <f t="shared" ref="CF1566" si="29418">BW1556*AN1566</f>
        <v>0</v>
      </c>
      <c r="CG1566">
        <f t="shared" ref="CG1566" si="29419">BX1556*AO1566</f>
        <v>0</v>
      </c>
      <c r="CH1566">
        <f t="shared" ref="CH1566" si="29420">BY1556*AP1566</f>
        <v>0</v>
      </c>
      <c r="CI1566">
        <f t="shared" ref="CI1566" si="29421">BZ1556*AQ1566</f>
        <v>0</v>
      </c>
      <c r="CJ1566">
        <f t="shared" ref="CJ1566" si="29422">CA1556*AR1566</f>
        <v>0</v>
      </c>
      <c r="CK1566">
        <f t="shared" ref="CK1566" si="29423">CB1556*AS1566</f>
        <v>0</v>
      </c>
      <c r="CL1566">
        <f t="shared" ref="CL1566" si="29424">CC1556*AT1566</f>
        <v>0</v>
      </c>
      <c r="CM1566">
        <f t="shared" ref="CM1566" si="29425">CD1556*AU1566</f>
        <v>0</v>
      </c>
      <c r="CN1566">
        <f t="shared" ref="CN1566" si="29426">CE1556*AV1566</f>
        <v>0</v>
      </c>
      <c r="CO1566">
        <f t="shared" ref="CO1566" si="29427">CF1556*AW1566</f>
        <v>0</v>
      </c>
      <c r="CP1566">
        <f t="shared" ref="CP1566" si="29428">CG1556*AX1566</f>
        <v>0</v>
      </c>
      <c r="CQ1566">
        <f t="shared" ref="CQ1566" si="29429">CH1556*AY1566</f>
        <v>0</v>
      </c>
      <c r="CR1566">
        <f t="shared" ref="CR1566" si="29430">CI1556*AZ1566</f>
        <v>0</v>
      </c>
      <c r="CS1566">
        <f t="shared" ref="CS1566" si="29431">CJ1556*BA1566</f>
        <v>0</v>
      </c>
      <c r="CT1566">
        <f t="shared" ref="CT1566" si="29432">CK1556*BB1566</f>
        <v>0</v>
      </c>
    </row>
    <row r="1567" spans="1:98" x14ac:dyDescent="0.3">
      <c r="F1567" s="91">
        <f t="shared" ref="F1567:H1567" si="29433">F1566</f>
        <v>80</v>
      </c>
      <c r="G1567" s="91">
        <f t="shared" si="29433"/>
        <v>80</v>
      </c>
      <c r="H1567" s="4">
        <f t="shared" si="29433"/>
        <v>1</v>
      </c>
      <c r="I1567">
        <v>50</v>
      </c>
      <c r="J1567" s="48">
        <f t="shared" si="29104"/>
        <v>0</v>
      </c>
      <c r="K1567" s="48">
        <f t="shared" si="29368"/>
        <v>0</v>
      </c>
      <c r="L1567" s="98">
        <f t="shared" si="29106"/>
        <v>0</v>
      </c>
      <c r="M1567" s="48"/>
      <c r="N1567" s="48"/>
      <c r="O1567" s="48"/>
      <c r="P1567" s="48"/>
      <c r="Q1567" s="48"/>
      <c r="R1567" s="48"/>
      <c r="S1567" s="48"/>
      <c r="T1567" s="48"/>
      <c r="U1567" s="48"/>
      <c r="V1567" s="48"/>
      <c r="W1567" s="48"/>
      <c r="X1567" s="48">
        <f>$J1567+$K1567+$L1567</f>
        <v>0</v>
      </c>
      <c r="Y1567" s="48">
        <f t="shared" si="29333"/>
        <v>0</v>
      </c>
      <c r="Z1567" s="48">
        <f t="shared" si="29333"/>
        <v>0</v>
      </c>
      <c r="AA1567" s="48">
        <f t="shared" si="29333"/>
        <v>0</v>
      </c>
      <c r="AB1567" s="48">
        <f t="shared" si="29333"/>
        <v>0</v>
      </c>
      <c r="AC1567" s="48">
        <f t="shared" si="29333"/>
        <v>0</v>
      </c>
      <c r="AD1567" s="48">
        <f t="shared" si="29333"/>
        <v>0</v>
      </c>
      <c r="AE1567" s="48">
        <f t="shared" si="29333"/>
        <v>0</v>
      </c>
      <c r="AF1567" s="48">
        <f t="shared" si="29333"/>
        <v>0</v>
      </c>
      <c r="AG1567" s="48">
        <f t="shared" si="29333"/>
        <v>0</v>
      </c>
      <c r="AH1567" s="48">
        <f t="shared" si="29333"/>
        <v>0</v>
      </c>
      <c r="AI1567" s="48">
        <f t="shared" si="29333"/>
        <v>0</v>
      </c>
      <c r="AJ1567" s="48">
        <f t="shared" si="29333"/>
        <v>0</v>
      </c>
      <c r="AK1567" s="48">
        <f t="shared" si="29333"/>
        <v>0</v>
      </c>
      <c r="AL1567" s="48">
        <f t="shared" si="29333"/>
        <v>0</v>
      </c>
      <c r="AM1567" s="48">
        <f t="shared" si="29333"/>
        <v>0</v>
      </c>
      <c r="AN1567" s="48">
        <f t="shared" si="29333"/>
        <v>0</v>
      </c>
      <c r="AO1567" s="48">
        <f t="shared" si="29333"/>
        <v>0</v>
      </c>
      <c r="AP1567" s="48">
        <f t="shared" si="29333"/>
        <v>0</v>
      </c>
      <c r="AQ1567" s="48">
        <f t="shared" si="29333"/>
        <v>0</v>
      </c>
      <c r="AR1567" s="48">
        <f t="shared" si="29333"/>
        <v>0</v>
      </c>
      <c r="AS1567" s="48">
        <f t="shared" si="29333"/>
        <v>0</v>
      </c>
      <c r="AT1567" s="48">
        <f t="shared" si="29333"/>
        <v>0</v>
      </c>
      <c r="AU1567" s="48">
        <f t="shared" si="29333"/>
        <v>0</v>
      </c>
      <c r="AV1567" s="48">
        <f t="shared" si="29333"/>
        <v>0</v>
      </c>
      <c r="AW1567" s="48">
        <f t="shared" si="29333"/>
        <v>0</v>
      </c>
      <c r="AX1567" s="48">
        <f t="shared" si="29333"/>
        <v>0</v>
      </c>
      <c r="AY1567" s="48">
        <f t="shared" si="29297"/>
        <v>0</v>
      </c>
      <c r="AZ1567" s="48">
        <f t="shared" si="29297"/>
        <v>0</v>
      </c>
      <c r="BA1567" s="48">
        <f t="shared" si="29297"/>
        <v>0</v>
      </c>
      <c r="BB1567" s="48">
        <f t="shared" si="29297"/>
        <v>0</v>
      </c>
      <c r="BC1567" s="48"/>
      <c r="BE1567" t="s">
        <v>187</v>
      </c>
      <c r="BP1567">
        <f>BF1556*X1567</f>
        <v>0</v>
      </c>
      <c r="BQ1567">
        <f t="shared" ref="BQ1567" si="29434">BG1556*Y1567</f>
        <v>0</v>
      </c>
      <c r="BR1567">
        <f t="shared" ref="BR1567" si="29435">BH1556*Z1567</f>
        <v>0</v>
      </c>
      <c r="BS1567">
        <f t="shared" ref="BS1567" si="29436">BI1556*AA1567</f>
        <v>0</v>
      </c>
      <c r="BT1567">
        <f t="shared" ref="BT1567" si="29437">BJ1556*AB1567</f>
        <v>0</v>
      </c>
      <c r="BU1567">
        <f t="shared" ref="BU1567" si="29438">BK1556*AC1567</f>
        <v>0</v>
      </c>
      <c r="BV1567">
        <f t="shared" ref="BV1567" si="29439">BL1556*AD1567</f>
        <v>0</v>
      </c>
      <c r="BW1567">
        <f t="shared" ref="BW1567" si="29440">BM1556*AE1567</f>
        <v>0</v>
      </c>
      <c r="BX1567">
        <f t="shared" ref="BX1567" si="29441">BN1556*AF1567</f>
        <v>0</v>
      </c>
      <c r="BY1567">
        <f t="shared" ref="BY1567" si="29442">BO1556*AG1567</f>
        <v>0</v>
      </c>
      <c r="BZ1567">
        <f t="shared" ref="BZ1567" si="29443">BP1556*AH1567</f>
        <v>0</v>
      </c>
      <c r="CA1567">
        <f t="shared" ref="CA1567" si="29444">BQ1556*AI1567</f>
        <v>0</v>
      </c>
      <c r="CB1567">
        <f t="shared" ref="CB1567" si="29445">BR1556*AJ1567</f>
        <v>0</v>
      </c>
      <c r="CC1567">
        <f t="shared" ref="CC1567" si="29446">BS1556*AK1567</f>
        <v>0</v>
      </c>
      <c r="CD1567">
        <f t="shared" ref="CD1567" si="29447">BT1556*AL1567</f>
        <v>0</v>
      </c>
      <c r="CE1567">
        <f t="shared" ref="CE1567" si="29448">BU1556*AM1567</f>
        <v>0</v>
      </c>
      <c r="CF1567">
        <f t="shared" ref="CF1567" si="29449">BV1556*AN1567</f>
        <v>0</v>
      </c>
      <c r="CG1567">
        <f t="shared" ref="CG1567" si="29450">BW1556*AO1567</f>
        <v>0</v>
      </c>
      <c r="CH1567">
        <f t="shared" ref="CH1567" si="29451">BX1556*AP1567</f>
        <v>0</v>
      </c>
      <c r="CI1567">
        <f t="shared" ref="CI1567" si="29452">BY1556*AQ1567</f>
        <v>0</v>
      </c>
      <c r="CJ1567">
        <f t="shared" ref="CJ1567" si="29453">BZ1556*AR1567</f>
        <v>0</v>
      </c>
      <c r="CK1567">
        <f t="shared" ref="CK1567" si="29454">CA1556*AS1567</f>
        <v>0</v>
      </c>
      <c r="CL1567">
        <f t="shared" ref="CL1567" si="29455">CB1556*AT1567</f>
        <v>0</v>
      </c>
      <c r="CM1567">
        <f t="shared" ref="CM1567" si="29456">CC1556*AU1567</f>
        <v>0</v>
      </c>
      <c r="CN1567">
        <f t="shared" ref="CN1567" si="29457">CD1556*AV1567</f>
        <v>0</v>
      </c>
      <c r="CO1567">
        <f t="shared" ref="CO1567" si="29458">CE1556*AW1567</f>
        <v>0</v>
      </c>
      <c r="CP1567">
        <f t="shared" ref="CP1567" si="29459">CF1556*AX1567</f>
        <v>0</v>
      </c>
      <c r="CQ1567">
        <f t="shared" ref="CQ1567" si="29460">CG1556*AY1567</f>
        <v>0</v>
      </c>
      <c r="CR1567">
        <f t="shared" ref="CR1567" si="29461">CH1556*AZ1567</f>
        <v>0</v>
      </c>
      <c r="CS1567">
        <f t="shared" ref="CS1567" si="29462">CI1556*BA1567</f>
        <v>0</v>
      </c>
      <c r="CT1567">
        <f t="shared" ref="CT1567" si="29463">CJ1556*BB1567</f>
        <v>0</v>
      </c>
    </row>
    <row r="1568" spans="1:98" x14ac:dyDescent="0.3">
      <c r="F1568" s="91">
        <f t="shared" ref="F1568:H1568" si="29464">F1567</f>
        <v>80</v>
      </c>
      <c r="G1568" s="91">
        <f t="shared" si="29464"/>
        <v>80</v>
      </c>
      <c r="H1568" s="4">
        <f t="shared" si="29464"/>
        <v>1</v>
      </c>
      <c r="I1568">
        <v>55</v>
      </c>
      <c r="J1568" s="48">
        <f t="shared" si="29104"/>
        <v>0</v>
      </c>
      <c r="K1568" s="48">
        <f t="shared" si="29368"/>
        <v>0</v>
      </c>
      <c r="L1568" s="98">
        <f t="shared" si="29106"/>
        <v>0</v>
      </c>
      <c r="M1568" s="48"/>
      <c r="N1568" s="48"/>
      <c r="O1568" s="48"/>
      <c r="P1568" s="48"/>
      <c r="Q1568" s="48"/>
      <c r="R1568" s="48"/>
      <c r="S1568" s="48"/>
      <c r="T1568" s="48"/>
      <c r="U1568" s="48"/>
      <c r="V1568" s="48"/>
      <c r="W1568" s="48"/>
      <c r="X1568" s="48"/>
      <c r="Y1568" s="48">
        <f>$J1568+$K1568+$L1568</f>
        <v>0</v>
      </c>
      <c r="Z1568" s="48">
        <f t="shared" si="29333"/>
        <v>0</v>
      </c>
      <c r="AA1568" s="48">
        <f t="shared" si="29333"/>
        <v>0</v>
      </c>
      <c r="AB1568" s="48">
        <f t="shared" si="29333"/>
        <v>0</v>
      </c>
      <c r="AC1568" s="48">
        <f t="shared" si="29333"/>
        <v>0</v>
      </c>
      <c r="AD1568" s="48">
        <f t="shared" si="29333"/>
        <v>0</v>
      </c>
      <c r="AE1568" s="48">
        <f t="shared" si="29333"/>
        <v>0</v>
      </c>
      <c r="AF1568" s="48">
        <f t="shared" si="29333"/>
        <v>0</v>
      </c>
      <c r="AG1568" s="48">
        <f t="shared" si="29333"/>
        <v>0</v>
      </c>
      <c r="AH1568" s="48">
        <f t="shared" si="29333"/>
        <v>0</v>
      </c>
      <c r="AI1568" s="48">
        <f t="shared" si="29333"/>
        <v>0</v>
      </c>
      <c r="AJ1568" s="48">
        <f t="shared" si="29333"/>
        <v>0</v>
      </c>
      <c r="AK1568" s="48">
        <f t="shared" si="29333"/>
        <v>0</v>
      </c>
      <c r="AL1568" s="48">
        <f t="shared" si="29333"/>
        <v>0</v>
      </c>
      <c r="AM1568" s="48">
        <f t="shared" si="29333"/>
        <v>0</v>
      </c>
      <c r="AN1568" s="48">
        <f t="shared" si="29333"/>
        <v>0</v>
      </c>
      <c r="AO1568" s="48">
        <f t="shared" si="29333"/>
        <v>0</v>
      </c>
      <c r="AP1568" s="48">
        <f t="shared" si="29333"/>
        <v>0</v>
      </c>
      <c r="AQ1568" s="48">
        <f t="shared" si="29333"/>
        <v>0</v>
      </c>
      <c r="AR1568" s="48">
        <f t="shared" si="29333"/>
        <v>0</v>
      </c>
      <c r="AS1568" s="48">
        <f t="shared" si="29333"/>
        <v>0</v>
      </c>
      <c r="AT1568" s="48">
        <f t="shared" si="29333"/>
        <v>0</v>
      </c>
      <c r="AU1568" s="48">
        <f t="shared" si="29333"/>
        <v>0</v>
      </c>
      <c r="AV1568" s="48">
        <f t="shared" si="29333"/>
        <v>0</v>
      </c>
      <c r="AW1568" s="48">
        <f t="shared" si="29333"/>
        <v>0</v>
      </c>
      <c r="AX1568" s="48">
        <f t="shared" si="29333"/>
        <v>0</v>
      </c>
      <c r="AY1568" s="48">
        <f t="shared" si="29297"/>
        <v>0</v>
      </c>
      <c r="AZ1568" s="48">
        <f t="shared" si="29297"/>
        <v>0</v>
      </c>
      <c r="BA1568" s="48">
        <f t="shared" si="29297"/>
        <v>0</v>
      </c>
      <c r="BB1568" s="48">
        <f t="shared" si="29297"/>
        <v>0</v>
      </c>
      <c r="BC1568" s="48"/>
      <c r="BE1568" t="s">
        <v>188</v>
      </c>
      <c r="BQ1568">
        <f>BF1556*Y1568</f>
        <v>0</v>
      </c>
      <c r="BR1568">
        <f t="shared" ref="BR1568" si="29465">BG1556*Z1568</f>
        <v>0</v>
      </c>
      <c r="BS1568">
        <f t="shared" ref="BS1568" si="29466">BH1556*AA1568</f>
        <v>0</v>
      </c>
      <c r="BT1568">
        <f t="shared" ref="BT1568" si="29467">BI1556*AB1568</f>
        <v>0</v>
      </c>
      <c r="BU1568">
        <f t="shared" ref="BU1568" si="29468">BJ1556*AC1568</f>
        <v>0</v>
      </c>
      <c r="BV1568">
        <f t="shared" ref="BV1568" si="29469">BK1556*AD1568</f>
        <v>0</v>
      </c>
      <c r="BW1568">
        <f t="shared" ref="BW1568" si="29470">BL1556*AE1568</f>
        <v>0</v>
      </c>
      <c r="BX1568">
        <f t="shared" ref="BX1568" si="29471">BM1556*AF1568</f>
        <v>0</v>
      </c>
      <c r="BY1568">
        <f t="shared" ref="BY1568" si="29472">BN1556*AG1568</f>
        <v>0</v>
      </c>
      <c r="BZ1568">
        <f t="shared" ref="BZ1568" si="29473">BO1556*AH1568</f>
        <v>0</v>
      </c>
      <c r="CA1568">
        <f t="shared" ref="CA1568" si="29474">BP1556*AI1568</f>
        <v>0</v>
      </c>
      <c r="CB1568">
        <f t="shared" ref="CB1568" si="29475">BQ1556*AJ1568</f>
        <v>0</v>
      </c>
      <c r="CC1568">
        <f t="shared" ref="CC1568" si="29476">BR1556*AK1568</f>
        <v>0</v>
      </c>
      <c r="CD1568">
        <f t="shared" ref="CD1568" si="29477">BS1556*AL1568</f>
        <v>0</v>
      </c>
      <c r="CE1568">
        <f t="shared" ref="CE1568" si="29478">BT1556*AM1568</f>
        <v>0</v>
      </c>
      <c r="CF1568">
        <f t="shared" ref="CF1568" si="29479">BU1556*AN1568</f>
        <v>0</v>
      </c>
      <c r="CG1568">
        <f t="shared" ref="CG1568" si="29480">BV1556*AO1568</f>
        <v>0</v>
      </c>
      <c r="CH1568">
        <f t="shared" ref="CH1568" si="29481">BW1556*AP1568</f>
        <v>0</v>
      </c>
      <c r="CI1568">
        <f t="shared" ref="CI1568" si="29482">BX1556*AQ1568</f>
        <v>0</v>
      </c>
      <c r="CJ1568">
        <f t="shared" ref="CJ1568" si="29483">BY1556*AR1568</f>
        <v>0</v>
      </c>
      <c r="CK1568">
        <f t="shared" ref="CK1568" si="29484">BZ1556*AS1568</f>
        <v>0</v>
      </c>
      <c r="CL1568">
        <f t="shared" ref="CL1568" si="29485">CA1556*AT1568</f>
        <v>0</v>
      </c>
      <c r="CM1568">
        <f t="shared" ref="CM1568" si="29486">CB1556*AU1568</f>
        <v>0</v>
      </c>
      <c r="CN1568">
        <f t="shared" ref="CN1568" si="29487">CC1556*AV1568</f>
        <v>0</v>
      </c>
      <c r="CO1568">
        <f t="shared" ref="CO1568" si="29488">CD1556*AW1568</f>
        <v>0</v>
      </c>
      <c r="CP1568">
        <f t="shared" ref="CP1568" si="29489">CE1556*AX1568</f>
        <v>0</v>
      </c>
      <c r="CQ1568">
        <f t="shared" ref="CQ1568" si="29490">CF1556*AY1568</f>
        <v>0</v>
      </c>
      <c r="CR1568">
        <f t="shared" ref="CR1568" si="29491">CG1556*AZ1568</f>
        <v>0</v>
      </c>
      <c r="CS1568">
        <f t="shared" ref="CS1568" si="29492">CH1556*BA1568</f>
        <v>0</v>
      </c>
      <c r="CT1568">
        <f t="shared" ref="CT1568" si="29493">CI1556*BB1568</f>
        <v>0</v>
      </c>
    </row>
    <row r="1569" spans="6:98" x14ac:dyDescent="0.3">
      <c r="F1569" s="91">
        <f t="shared" ref="F1569:H1569" si="29494">F1568</f>
        <v>80</v>
      </c>
      <c r="G1569" s="91">
        <f t="shared" si="29494"/>
        <v>80</v>
      </c>
      <c r="H1569" s="4">
        <f t="shared" si="29494"/>
        <v>1</v>
      </c>
      <c r="I1569">
        <v>60</v>
      </c>
      <c r="J1569" s="48">
        <f t="shared" si="29104"/>
        <v>0</v>
      </c>
      <c r="K1569" s="48">
        <f t="shared" si="29368"/>
        <v>0</v>
      </c>
      <c r="L1569" s="98">
        <f t="shared" si="29106"/>
        <v>0</v>
      </c>
      <c r="M1569" s="48"/>
      <c r="N1569" s="48"/>
      <c r="O1569" s="48"/>
      <c r="P1569" s="48"/>
      <c r="Q1569" s="48"/>
      <c r="R1569" s="48"/>
      <c r="S1569" s="48"/>
      <c r="T1569" s="48"/>
      <c r="U1569" s="48"/>
      <c r="V1569" s="48"/>
      <c r="W1569" s="48"/>
      <c r="X1569" s="48"/>
      <c r="Y1569" s="48"/>
      <c r="Z1569" s="48">
        <f>$J1569+$K1569+$L1569</f>
        <v>0</v>
      </c>
      <c r="AA1569" s="48">
        <f t="shared" si="29333"/>
        <v>0</v>
      </c>
      <c r="AB1569" s="48">
        <f t="shared" si="29333"/>
        <v>0</v>
      </c>
      <c r="AC1569" s="48">
        <f t="shared" si="29333"/>
        <v>0</v>
      </c>
      <c r="AD1569" s="48">
        <f t="shared" si="29333"/>
        <v>0</v>
      </c>
      <c r="AE1569" s="48">
        <f t="shared" si="29333"/>
        <v>0</v>
      </c>
      <c r="AF1569" s="48">
        <f t="shared" si="29333"/>
        <v>0</v>
      </c>
      <c r="AG1569" s="48">
        <f t="shared" si="29333"/>
        <v>0</v>
      </c>
      <c r="AH1569" s="48">
        <f t="shared" si="29333"/>
        <v>0</v>
      </c>
      <c r="AI1569" s="48">
        <f t="shared" si="29333"/>
        <v>0</v>
      </c>
      <c r="AJ1569" s="48">
        <f t="shared" si="29333"/>
        <v>0</v>
      </c>
      <c r="AK1569" s="48">
        <f t="shared" si="29333"/>
        <v>0</v>
      </c>
      <c r="AL1569" s="48">
        <f t="shared" si="29333"/>
        <v>0</v>
      </c>
      <c r="AM1569" s="48">
        <f t="shared" si="29333"/>
        <v>0</v>
      </c>
      <c r="AN1569" s="48">
        <f t="shared" si="29333"/>
        <v>0</v>
      </c>
      <c r="AO1569" s="48">
        <f t="shared" si="29333"/>
        <v>0</v>
      </c>
      <c r="AP1569" s="48">
        <f t="shared" si="29333"/>
        <v>0</v>
      </c>
      <c r="AQ1569" s="48">
        <f t="shared" si="29333"/>
        <v>0</v>
      </c>
      <c r="AR1569" s="48">
        <f t="shared" si="29333"/>
        <v>0</v>
      </c>
      <c r="AS1569" s="48">
        <f t="shared" si="29333"/>
        <v>0</v>
      </c>
      <c r="AT1569" s="48">
        <f t="shared" si="29333"/>
        <v>0</v>
      </c>
      <c r="AU1569" s="48">
        <f t="shared" si="29333"/>
        <v>0</v>
      </c>
      <c r="AV1569" s="48">
        <f t="shared" si="29333"/>
        <v>0</v>
      </c>
      <c r="AW1569" s="48">
        <f t="shared" si="29333"/>
        <v>0</v>
      </c>
      <c r="AX1569" s="48">
        <f t="shared" si="29333"/>
        <v>0</v>
      </c>
      <c r="AY1569" s="48">
        <f t="shared" si="29297"/>
        <v>0</v>
      </c>
      <c r="AZ1569" s="48">
        <f t="shared" si="29297"/>
        <v>0</v>
      </c>
      <c r="BA1569" s="48">
        <f t="shared" si="29297"/>
        <v>0</v>
      </c>
      <c r="BB1569" s="48">
        <f t="shared" si="29297"/>
        <v>0</v>
      </c>
      <c r="BC1569" s="48"/>
      <c r="BE1569" t="s">
        <v>189</v>
      </c>
      <c r="BR1569">
        <f>BF1556*Z1569</f>
        <v>0</v>
      </c>
      <c r="BS1569">
        <f t="shared" ref="BS1569" si="29495">BG1556*AA1569</f>
        <v>0</v>
      </c>
      <c r="BT1569">
        <f t="shared" ref="BT1569" si="29496">BH1556*AB1569</f>
        <v>0</v>
      </c>
      <c r="BU1569">
        <f t="shared" ref="BU1569" si="29497">BI1556*AC1569</f>
        <v>0</v>
      </c>
      <c r="BV1569">
        <f t="shared" ref="BV1569" si="29498">BJ1556*AD1569</f>
        <v>0</v>
      </c>
      <c r="BW1569">
        <f t="shared" ref="BW1569" si="29499">BK1556*AE1569</f>
        <v>0</v>
      </c>
      <c r="BX1569">
        <f t="shared" ref="BX1569" si="29500">BL1556*AF1569</f>
        <v>0</v>
      </c>
      <c r="BY1569">
        <f t="shared" ref="BY1569" si="29501">BM1556*AG1569</f>
        <v>0</v>
      </c>
      <c r="BZ1569">
        <f t="shared" ref="BZ1569" si="29502">BN1556*AH1569</f>
        <v>0</v>
      </c>
      <c r="CA1569">
        <f t="shared" ref="CA1569" si="29503">BO1556*AI1569</f>
        <v>0</v>
      </c>
      <c r="CB1569">
        <f t="shared" ref="CB1569" si="29504">BP1556*AJ1569</f>
        <v>0</v>
      </c>
      <c r="CC1569">
        <f t="shared" ref="CC1569" si="29505">BQ1556*AK1569</f>
        <v>0</v>
      </c>
      <c r="CD1569">
        <f t="shared" ref="CD1569" si="29506">BR1556*AL1569</f>
        <v>0</v>
      </c>
      <c r="CE1569">
        <f t="shared" ref="CE1569" si="29507">BS1556*AM1569</f>
        <v>0</v>
      </c>
      <c r="CF1569">
        <f t="shared" ref="CF1569" si="29508">BT1556*AN1569</f>
        <v>0</v>
      </c>
      <c r="CG1569">
        <f t="shared" ref="CG1569" si="29509">BU1556*AO1569</f>
        <v>0</v>
      </c>
      <c r="CH1569">
        <f t="shared" ref="CH1569" si="29510">BV1556*AP1569</f>
        <v>0</v>
      </c>
      <c r="CI1569">
        <f t="shared" ref="CI1569" si="29511">BW1556*AQ1569</f>
        <v>0</v>
      </c>
      <c r="CJ1569">
        <f t="shared" ref="CJ1569" si="29512">BX1556*AR1569</f>
        <v>0</v>
      </c>
      <c r="CK1569">
        <f t="shared" ref="CK1569" si="29513">BY1556*AS1569</f>
        <v>0</v>
      </c>
      <c r="CL1569">
        <f t="shared" ref="CL1569" si="29514">BZ1556*AT1569</f>
        <v>0</v>
      </c>
      <c r="CM1569">
        <f t="shared" ref="CM1569" si="29515">CA1556*AU1569</f>
        <v>0</v>
      </c>
      <c r="CN1569">
        <f t="shared" ref="CN1569" si="29516">CB1556*AV1569</f>
        <v>0</v>
      </c>
      <c r="CO1569">
        <f t="shared" ref="CO1569" si="29517">CC1556*AW1569</f>
        <v>0</v>
      </c>
      <c r="CP1569">
        <f t="shared" ref="CP1569" si="29518">CD1556*AX1569</f>
        <v>0</v>
      </c>
      <c r="CQ1569">
        <f t="shared" ref="CQ1569" si="29519">CE1556*AY1569</f>
        <v>0</v>
      </c>
      <c r="CR1569">
        <f t="shared" ref="CR1569" si="29520">CF1556*AZ1569</f>
        <v>0</v>
      </c>
      <c r="CS1569">
        <f t="shared" ref="CS1569" si="29521">CG1556*BA1569</f>
        <v>0</v>
      </c>
      <c r="CT1569">
        <f t="shared" ref="CT1569" si="29522">CH1556*BB1569</f>
        <v>0</v>
      </c>
    </row>
    <row r="1570" spans="6:98" x14ac:dyDescent="0.3">
      <c r="F1570" s="91">
        <f t="shared" ref="F1570:H1570" si="29523">F1569</f>
        <v>80</v>
      </c>
      <c r="G1570" s="91">
        <f t="shared" si="29523"/>
        <v>80</v>
      </c>
      <c r="H1570" s="4">
        <f t="shared" si="29523"/>
        <v>1</v>
      </c>
      <c r="I1570">
        <v>65</v>
      </c>
      <c r="J1570" s="48">
        <f t="shared" si="29104"/>
        <v>0</v>
      </c>
      <c r="K1570" s="48">
        <f t="shared" si="29368"/>
        <v>0</v>
      </c>
      <c r="L1570" s="98">
        <f t="shared" si="29106"/>
        <v>0</v>
      </c>
      <c r="M1570" s="48"/>
      <c r="N1570" s="48"/>
      <c r="O1570" s="48"/>
      <c r="P1570" s="48"/>
      <c r="Q1570" s="48"/>
      <c r="R1570" s="48"/>
      <c r="S1570" s="48"/>
      <c r="T1570" s="48"/>
      <c r="U1570" s="48"/>
      <c r="V1570" s="48"/>
      <c r="W1570" s="48"/>
      <c r="X1570" s="48"/>
      <c r="Y1570" s="48"/>
      <c r="Z1570" s="48"/>
      <c r="AA1570" s="48">
        <f>$J1570+$K1570+$L1570</f>
        <v>0</v>
      </c>
      <c r="AB1570" s="48">
        <f t="shared" si="29333"/>
        <v>0</v>
      </c>
      <c r="AC1570" s="48">
        <f t="shared" si="29333"/>
        <v>0</v>
      </c>
      <c r="AD1570" s="48">
        <f t="shared" si="29333"/>
        <v>0</v>
      </c>
      <c r="AE1570" s="48">
        <f t="shared" si="29333"/>
        <v>0</v>
      </c>
      <c r="AF1570" s="48">
        <f t="shared" si="29333"/>
        <v>0</v>
      </c>
      <c r="AG1570" s="48">
        <f t="shared" si="29333"/>
        <v>0</v>
      </c>
      <c r="AH1570" s="48">
        <f t="shared" si="29333"/>
        <v>0</v>
      </c>
      <c r="AI1570" s="48">
        <f t="shared" si="29333"/>
        <v>0</v>
      </c>
      <c r="AJ1570" s="48">
        <f t="shared" si="29333"/>
        <v>0</v>
      </c>
      <c r="AK1570" s="48">
        <f t="shared" si="29333"/>
        <v>0</v>
      </c>
      <c r="AL1570" s="48">
        <f t="shared" si="29333"/>
        <v>0</v>
      </c>
      <c r="AM1570" s="48">
        <f t="shared" si="29333"/>
        <v>0</v>
      </c>
      <c r="AN1570" s="48">
        <f t="shared" si="29333"/>
        <v>0</v>
      </c>
      <c r="AO1570" s="48">
        <f t="shared" si="29333"/>
        <v>0</v>
      </c>
      <c r="AP1570" s="48">
        <f t="shared" si="29333"/>
        <v>0</v>
      </c>
      <c r="AQ1570" s="48">
        <f t="shared" si="29333"/>
        <v>0</v>
      </c>
      <c r="AR1570" s="48">
        <f t="shared" si="29333"/>
        <v>0</v>
      </c>
      <c r="AS1570" s="48">
        <f t="shared" si="29333"/>
        <v>0</v>
      </c>
      <c r="AT1570" s="48">
        <f t="shared" si="29333"/>
        <v>0</v>
      </c>
      <c r="AU1570" s="48">
        <f t="shared" si="29333"/>
        <v>0</v>
      </c>
      <c r="AV1570" s="48">
        <f t="shared" si="29333"/>
        <v>0</v>
      </c>
      <c r="AW1570" s="48">
        <f t="shared" si="29333"/>
        <v>0</v>
      </c>
      <c r="AX1570" s="48">
        <f t="shared" si="29333"/>
        <v>0</v>
      </c>
      <c r="AY1570" s="48">
        <f t="shared" si="29297"/>
        <v>0</v>
      </c>
      <c r="AZ1570" s="48">
        <f t="shared" si="29297"/>
        <v>0</v>
      </c>
      <c r="BA1570" s="48">
        <f t="shared" si="29297"/>
        <v>0</v>
      </c>
      <c r="BB1570" s="48">
        <f t="shared" si="29297"/>
        <v>0</v>
      </c>
      <c r="BC1570" s="48"/>
      <c r="BE1570" t="s">
        <v>190</v>
      </c>
      <c r="BS1570">
        <f>BF1556*AA1570</f>
        <v>0</v>
      </c>
      <c r="BT1570">
        <f t="shared" ref="BT1570" si="29524">BG1556*AB1570</f>
        <v>0</v>
      </c>
      <c r="BU1570">
        <f t="shared" ref="BU1570" si="29525">BH1556*AC1570</f>
        <v>0</v>
      </c>
      <c r="BV1570">
        <f t="shared" ref="BV1570" si="29526">BI1556*AD1570</f>
        <v>0</v>
      </c>
      <c r="BW1570">
        <f t="shared" ref="BW1570" si="29527">BJ1556*AE1570</f>
        <v>0</v>
      </c>
      <c r="BX1570">
        <f t="shared" ref="BX1570" si="29528">BK1556*AF1570</f>
        <v>0</v>
      </c>
      <c r="BY1570">
        <f t="shared" ref="BY1570" si="29529">BL1556*AG1570</f>
        <v>0</v>
      </c>
      <c r="BZ1570">
        <f t="shared" ref="BZ1570" si="29530">BM1556*AH1570</f>
        <v>0</v>
      </c>
      <c r="CA1570">
        <f t="shared" ref="CA1570" si="29531">BN1556*AI1570</f>
        <v>0</v>
      </c>
      <c r="CB1570">
        <f t="shared" ref="CB1570" si="29532">BO1556*AJ1570</f>
        <v>0</v>
      </c>
      <c r="CC1570">
        <f t="shared" ref="CC1570" si="29533">BP1556*AK1570</f>
        <v>0</v>
      </c>
      <c r="CD1570">
        <f t="shared" ref="CD1570" si="29534">BQ1556*AL1570</f>
        <v>0</v>
      </c>
      <c r="CE1570">
        <f t="shared" ref="CE1570" si="29535">BR1556*AM1570</f>
        <v>0</v>
      </c>
      <c r="CF1570">
        <f t="shared" ref="CF1570" si="29536">BS1556*AN1570</f>
        <v>0</v>
      </c>
      <c r="CG1570">
        <f t="shared" ref="CG1570" si="29537">BT1556*AO1570</f>
        <v>0</v>
      </c>
      <c r="CH1570">
        <f t="shared" ref="CH1570" si="29538">BU1556*AP1570</f>
        <v>0</v>
      </c>
      <c r="CI1570">
        <f t="shared" ref="CI1570" si="29539">BV1556*AQ1570</f>
        <v>0</v>
      </c>
      <c r="CJ1570">
        <f t="shared" ref="CJ1570" si="29540">BW1556*AR1570</f>
        <v>0</v>
      </c>
      <c r="CK1570">
        <f t="shared" ref="CK1570" si="29541">BX1556*AS1570</f>
        <v>0</v>
      </c>
      <c r="CL1570">
        <f t="shared" ref="CL1570" si="29542">BY1556*AT1570</f>
        <v>0</v>
      </c>
      <c r="CM1570">
        <f t="shared" ref="CM1570" si="29543">BZ1556*AU1570</f>
        <v>0</v>
      </c>
      <c r="CN1570">
        <f t="shared" ref="CN1570" si="29544">CA1556*AV1570</f>
        <v>0</v>
      </c>
      <c r="CO1570">
        <f t="shared" ref="CO1570" si="29545">CB1556*AW1570</f>
        <v>0</v>
      </c>
      <c r="CP1570">
        <f t="shared" ref="CP1570" si="29546">CC1556*AX1570</f>
        <v>0</v>
      </c>
      <c r="CQ1570">
        <f t="shared" ref="CQ1570" si="29547">CD1556*AY1570</f>
        <v>0</v>
      </c>
      <c r="CR1570">
        <f t="shared" ref="CR1570" si="29548">CE1556*AZ1570</f>
        <v>0</v>
      </c>
      <c r="CS1570">
        <f t="shared" ref="CS1570" si="29549">CF1556*BA1570</f>
        <v>0</v>
      </c>
      <c r="CT1570">
        <f t="shared" ref="CT1570" si="29550">CG1556*BB1570</f>
        <v>0</v>
      </c>
    </row>
    <row r="1571" spans="6:98" x14ac:dyDescent="0.3">
      <c r="F1571" s="91">
        <f t="shared" ref="F1571:H1571" si="29551">F1570</f>
        <v>80</v>
      </c>
      <c r="G1571" s="91">
        <f t="shared" si="29551"/>
        <v>80</v>
      </c>
      <c r="H1571" s="4">
        <f t="shared" si="29551"/>
        <v>1</v>
      </c>
      <c r="I1571">
        <v>70</v>
      </c>
      <c r="J1571" s="48">
        <f t="shared" si="29104"/>
        <v>0</v>
      </c>
      <c r="K1571" s="48">
        <f t="shared" si="29368"/>
        <v>0</v>
      </c>
      <c r="L1571" s="98">
        <f t="shared" si="29106"/>
        <v>0</v>
      </c>
      <c r="M1571" s="48"/>
      <c r="N1571" s="48"/>
      <c r="O1571" s="48"/>
      <c r="P1571" s="48"/>
      <c r="Q1571" s="48"/>
      <c r="R1571" s="48"/>
      <c r="S1571" s="48"/>
      <c r="T1571" s="48"/>
      <c r="U1571" s="48"/>
      <c r="V1571" s="48"/>
      <c r="W1571" s="48"/>
      <c r="X1571" s="48"/>
      <c r="Y1571" s="48"/>
      <c r="Z1571" s="48"/>
      <c r="AA1571" s="48"/>
      <c r="AB1571" s="48">
        <f>$J1571+$K1571+$L1571</f>
        <v>0</v>
      </c>
      <c r="AC1571" s="48">
        <f t="shared" si="29333"/>
        <v>0</v>
      </c>
      <c r="AD1571" s="48">
        <f t="shared" si="29333"/>
        <v>0</v>
      </c>
      <c r="AE1571" s="48">
        <f t="shared" si="29333"/>
        <v>0</v>
      </c>
      <c r="AF1571" s="48">
        <f t="shared" si="29333"/>
        <v>0</v>
      </c>
      <c r="AG1571" s="48">
        <f t="shared" si="29333"/>
        <v>0</v>
      </c>
      <c r="AH1571" s="48">
        <f t="shared" si="29333"/>
        <v>0</v>
      </c>
      <c r="AI1571" s="48">
        <f t="shared" si="29333"/>
        <v>0</v>
      </c>
      <c r="AJ1571" s="48">
        <f t="shared" si="29333"/>
        <v>0</v>
      </c>
      <c r="AK1571" s="48">
        <f t="shared" si="29333"/>
        <v>0</v>
      </c>
      <c r="AL1571" s="48">
        <f t="shared" si="29333"/>
        <v>0</v>
      </c>
      <c r="AM1571" s="48">
        <f t="shared" si="29333"/>
        <v>0</v>
      </c>
      <c r="AN1571" s="48">
        <f t="shared" si="29333"/>
        <v>0</v>
      </c>
      <c r="AO1571" s="48">
        <f t="shared" si="29333"/>
        <v>0</v>
      </c>
      <c r="AP1571" s="48">
        <f t="shared" si="29333"/>
        <v>0</v>
      </c>
      <c r="AQ1571" s="48">
        <f t="shared" si="29333"/>
        <v>0</v>
      </c>
      <c r="AR1571" s="48">
        <f t="shared" si="29333"/>
        <v>0</v>
      </c>
      <c r="AS1571" s="48">
        <f t="shared" si="29333"/>
        <v>0</v>
      </c>
      <c r="AT1571" s="48">
        <f t="shared" si="29333"/>
        <v>0</v>
      </c>
      <c r="AU1571" s="48">
        <f t="shared" si="29333"/>
        <v>0</v>
      </c>
      <c r="AV1571" s="48">
        <f t="shared" si="29333"/>
        <v>0</v>
      </c>
      <c r="AW1571" s="48">
        <f t="shared" si="29333"/>
        <v>0</v>
      </c>
      <c r="AX1571" s="48">
        <f t="shared" si="29333"/>
        <v>0</v>
      </c>
      <c r="AY1571" s="48">
        <f t="shared" si="29297"/>
        <v>0</v>
      </c>
      <c r="AZ1571" s="48">
        <f t="shared" si="29297"/>
        <v>0</v>
      </c>
      <c r="BA1571" s="48">
        <f t="shared" si="29297"/>
        <v>0</v>
      </c>
      <c r="BB1571" s="48">
        <f t="shared" si="29297"/>
        <v>0</v>
      </c>
      <c r="BC1571" s="48"/>
      <c r="BE1571" t="s">
        <v>191</v>
      </c>
      <c r="BT1571">
        <f>BF1556*AB1571</f>
        <v>0</v>
      </c>
      <c r="BU1571">
        <f t="shared" ref="BU1571" si="29552">BG1556*AC1571</f>
        <v>0</v>
      </c>
      <c r="BV1571">
        <f t="shared" ref="BV1571" si="29553">BH1556*AD1571</f>
        <v>0</v>
      </c>
      <c r="BW1571">
        <f t="shared" ref="BW1571" si="29554">BI1556*AE1571</f>
        <v>0</v>
      </c>
      <c r="BX1571">
        <f t="shared" ref="BX1571" si="29555">BJ1556*AF1571</f>
        <v>0</v>
      </c>
      <c r="BY1571">
        <f t="shared" ref="BY1571" si="29556">BK1556*AG1571</f>
        <v>0</v>
      </c>
      <c r="BZ1571">
        <f t="shared" ref="BZ1571" si="29557">BL1556*AH1571</f>
        <v>0</v>
      </c>
      <c r="CA1571">
        <f t="shared" ref="CA1571" si="29558">BM1556*AI1571</f>
        <v>0</v>
      </c>
      <c r="CB1571">
        <f t="shared" ref="CB1571" si="29559">BN1556*AJ1571</f>
        <v>0</v>
      </c>
      <c r="CC1571">
        <f t="shared" ref="CC1571" si="29560">BO1556*AK1571</f>
        <v>0</v>
      </c>
      <c r="CD1571">
        <f t="shared" ref="CD1571" si="29561">BP1556*AL1571</f>
        <v>0</v>
      </c>
      <c r="CE1571">
        <f t="shared" ref="CE1571" si="29562">BQ1556*AM1571</f>
        <v>0</v>
      </c>
      <c r="CF1571">
        <f t="shared" ref="CF1571" si="29563">BR1556*AN1571</f>
        <v>0</v>
      </c>
      <c r="CG1571">
        <f t="shared" ref="CG1571" si="29564">BS1556*AO1571</f>
        <v>0</v>
      </c>
      <c r="CH1571">
        <f t="shared" ref="CH1571" si="29565">BT1556*AP1571</f>
        <v>0</v>
      </c>
      <c r="CI1571">
        <f t="shared" ref="CI1571" si="29566">BU1556*AQ1571</f>
        <v>0</v>
      </c>
      <c r="CJ1571">
        <f t="shared" ref="CJ1571" si="29567">BV1556*AR1571</f>
        <v>0</v>
      </c>
      <c r="CK1571">
        <f t="shared" ref="CK1571" si="29568">BW1556*AS1571</f>
        <v>0</v>
      </c>
      <c r="CL1571">
        <f t="shared" ref="CL1571" si="29569">BX1556*AT1571</f>
        <v>0</v>
      </c>
      <c r="CM1571">
        <f t="shared" ref="CM1571" si="29570">BY1556*AU1571</f>
        <v>0</v>
      </c>
      <c r="CN1571">
        <f t="shared" ref="CN1571" si="29571">BZ1556*AV1571</f>
        <v>0</v>
      </c>
      <c r="CO1571">
        <f t="shared" ref="CO1571" si="29572">CA1556*AW1571</f>
        <v>0</v>
      </c>
      <c r="CP1571">
        <f t="shared" ref="CP1571" si="29573">CB1556*AX1571</f>
        <v>0</v>
      </c>
      <c r="CQ1571">
        <f t="shared" ref="CQ1571" si="29574">CC1556*AY1571</f>
        <v>0</v>
      </c>
      <c r="CR1571">
        <f t="shared" ref="CR1571" si="29575">CD1556*AZ1571</f>
        <v>0</v>
      </c>
      <c r="CS1571">
        <f t="shared" ref="CS1571" si="29576">CE1556*BA1571</f>
        <v>0</v>
      </c>
      <c r="CT1571">
        <f t="shared" ref="CT1571" si="29577">CF1556*BB1571</f>
        <v>0</v>
      </c>
    </row>
    <row r="1572" spans="6:98" x14ac:dyDescent="0.3">
      <c r="F1572" s="91">
        <f t="shared" ref="F1572:H1572" si="29578">F1571</f>
        <v>80</v>
      </c>
      <c r="G1572" s="91">
        <f t="shared" si="29578"/>
        <v>80</v>
      </c>
      <c r="H1572" s="4">
        <f t="shared" si="29578"/>
        <v>1</v>
      </c>
      <c r="I1572">
        <v>75</v>
      </c>
      <c r="J1572" s="48">
        <f t="shared" si="29104"/>
        <v>0</v>
      </c>
      <c r="K1572" s="48">
        <f t="shared" si="29368"/>
        <v>0</v>
      </c>
      <c r="L1572" s="98">
        <f t="shared" si="29106"/>
        <v>0</v>
      </c>
      <c r="M1572" s="48"/>
      <c r="N1572" s="48"/>
      <c r="O1572" s="48"/>
      <c r="P1572" s="48"/>
      <c r="Q1572" s="48"/>
      <c r="R1572" s="48"/>
      <c r="S1572" s="48"/>
      <c r="T1572" s="48"/>
      <c r="U1572" s="48"/>
      <c r="V1572" s="48"/>
      <c r="W1572" s="48"/>
      <c r="X1572" s="48"/>
      <c r="Y1572" s="48"/>
      <c r="Z1572" s="48"/>
      <c r="AA1572" s="48"/>
      <c r="AB1572" s="48"/>
      <c r="AC1572" s="48">
        <f>$J1572+$K1572+$L1572</f>
        <v>0</v>
      </c>
      <c r="AD1572" s="48">
        <f t="shared" si="29333"/>
        <v>0</v>
      </c>
      <c r="AE1572" s="48">
        <f t="shared" si="29333"/>
        <v>0</v>
      </c>
      <c r="AF1572" s="48">
        <f t="shared" si="29333"/>
        <v>0</v>
      </c>
      <c r="AG1572" s="48">
        <f t="shared" si="29333"/>
        <v>0</v>
      </c>
      <c r="AH1572" s="48">
        <f t="shared" si="29333"/>
        <v>0</v>
      </c>
      <c r="AI1572" s="48">
        <f t="shared" si="29333"/>
        <v>0</v>
      </c>
      <c r="AJ1572" s="48">
        <f t="shared" si="29333"/>
        <v>0</v>
      </c>
      <c r="AK1572" s="48">
        <f t="shared" si="29333"/>
        <v>0</v>
      </c>
      <c r="AL1572" s="48">
        <f t="shared" si="29333"/>
        <v>0</v>
      </c>
      <c r="AM1572" s="48">
        <f t="shared" si="29333"/>
        <v>0</v>
      </c>
      <c r="AN1572" s="48">
        <f t="shared" si="29333"/>
        <v>0</v>
      </c>
      <c r="AO1572" s="48">
        <f t="shared" si="29333"/>
        <v>0</v>
      </c>
      <c r="AP1572" s="48">
        <f t="shared" si="29333"/>
        <v>0</v>
      </c>
      <c r="AQ1572" s="48">
        <f t="shared" si="29333"/>
        <v>0</v>
      </c>
      <c r="AR1572" s="48">
        <f t="shared" si="29333"/>
        <v>0</v>
      </c>
      <c r="AS1572" s="48">
        <f t="shared" si="29333"/>
        <v>0</v>
      </c>
      <c r="AT1572" s="48">
        <f t="shared" si="29333"/>
        <v>0</v>
      </c>
      <c r="AU1572" s="48">
        <f t="shared" si="29333"/>
        <v>0</v>
      </c>
      <c r="AV1572" s="48">
        <f t="shared" si="29333"/>
        <v>0</v>
      </c>
      <c r="AW1572" s="48">
        <f t="shared" si="29333"/>
        <v>0</v>
      </c>
      <c r="AX1572" s="48">
        <f t="shared" si="29333"/>
        <v>0</v>
      </c>
      <c r="AY1572" s="48">
        <f t="shared" si="29297"/>
        <v>0</v>
      </c>
      <c r="AZ1572" s="48">
        <f t="shared" si="29297"/>
        <v>0</v>
      </c>
      <c r="BA1572" s="48">
        <f t="shared" si="29297"/>
        <v>0</v>
      </c>
      <c r="BB1572" s="48">
        <f t="shared" si="29297"/>
        <v>0</v>
      </c>
      <c r="BC1572" s="48"/>
      <c r="BE1572" t="s">
        <v>192</v>
      </c>
      <c r="BU1572">
        <f>BF1556*AC1572</f>
        <v>0</v>
      </c>
      <c r="BV1572">
        <f t="shared" ref="BV1572" si="29579">BG1556*AD1572</f>
        <v>0</v>
      </c>
      <c r="BW1572">
        <f t="shared" ref="BW1572" si="29580">BH1556*AE1572</f>
        <v>0</v>
      </c>
      <c r="BX1572">
        <f t="shared" ref="BX1572" si="29581">BI1556*AF1572</f>
        <v>0</v>
      </c>
      <c r="BY1572">
        <f t="shared" ref="BY1572" si="29582">BJ1556*AG1572</f>
        <v>0</v>
      </c>
      <c r="BZ1572">
        <f t="shared" ref="BZ1572" si="29583">BK1556*AH1572</f>
        <v>0</v>
      </c>
      <c r="CA1572">
        <f t="shared" ref="CA1572" si="29584">BL1556*AI1572</f>
        <v>0</v>
      </c>
      <c r="CB1572">
        <f t="shared" ref="CB1572" si="29585">BM1556*AJ1572</f>
        <v>0</v>
      </c>
      <c r="CC1572">
        <f t="shared" ref="CC1572" si="29586">BN1556*AK1572</f>
        <v>0</v>
      </c>
      <c r="CD1572">
        <f t="shared" ref="CD1572" si="29587">BO1556*AL1572</f>
        <v>0</v>
      </c>
      <c r="CE1572">
        <f t="shared" ref="CE1572" si="29588">BP1556*AM1572</f>
        <v>0</v>
      </c>
      <c r="CF1572">
        <f t="shared" ref="CF1572" si="29589">BQ1556*AN1572</f>
        <v>0</v>
      </c>
      <c r="CG1572">
        <f t="shared" ref="CG1572" si="29590">BR1556*AO1572</f>
        <v>0</v>
      </c>
      <c r="CH1572">
        <f t="shared" ref="CH1572" si="29591">BS1556*AP1572</f>
        <v>0</v>
      </c>
      <c r="CI1572">
        <f t="shared" ref="CI1572" si="29592">BT1556*AQ1572</f>
        <v>0</v>
      </c>
      <c r="CJ1572">
        <f t="shared" ref="CJ1572" si="29593">BU1556*AR1572</f>
        <v>0</v>
      </c>
      <c r="CK1572">
        <f t="shared" ref="CK1572" si="29594">BV1556*AS1572</f>
        <v>0</v>
      </c>
      <c r="CL1572">
        <f t="shared" ref="CL1572" si="29595">BW1556*AT1572</f>
        <v>0</v>
      </c>
      <c r="CM1572">
        <f t="shared" ref="CM1572" si="29596">BX1556*AU1572</f>
        <v>0</v>
      </c>
      <c r="CN1572">
        <f t="shared" ref="CN1572" si="29597">BY1556*AV1572</f>
        <v>0</v>
      </c>
      <c r="CO1572">
        <f t="shared" ref="CO1572" si="29598">BZ1556*AW1572</f>
        <v>0</v>
      </c>
      <c r="CP1572">
        <f t="shared" ref="CP1572" si="29599">CA1556*AX1572</f>
        <v>0</v>
      </c>
      <c r="CQ1572">
        <f t="shared" ref="CQ1572" si="29600">CB1556*AY1572</f>
        <v>0</v>
      </c>
      <c r="CR1572">
        <f t="shared" ref="CR1572" si="29601">CC1556*AZ1572</f>
        <v>0</v>
      </c>
      <c r="CS1572">
        <f t="shared" ref="CS1572" si="29602">CD1556*BA1572</f>
        <v>0</v>
      </c>
      <c r="CT1572">
        <f t="shared" ref="CT1572" si="29603">CE1556*BB1572</f>
        <v>0</v>
      </c>
    </row>
    <row r="1573" spans="6:98" x14ac:dyDescent="0.3">
      <c r="F1573" s="91">
        <f t="shared" ref="F1573:H1573" si="29604">F1572</f>
        <v>80</v>
      </c>
      <c r="G1573" s="91">
        <f t="shared" si="29604"/>
        <v>80</v>
      </c>
      <c r="H1573" s="4">
        <f t="shared" si="29604"/>
        <v>1</v>
      </c>
      <c r="I1573">
        <v>80</v>
      </c>
      <c r="J1573" s="48">
        <f t="shared" si="29104"/>
        <v>1</v>
      </c>
      <c r="K1573" s="48">
        <f t="shared" si="29368"/>
        <v>0</v>
      </c>
      <c r="L1573" s="98">
        <f t="shared" si="29106"/>
        <v>0</v>
      </c>
      <c r="M1573" s="48"/>
      <c r="N1573" s="48"/>
      <c r="O1573" s="48"/>
      <c r="P1573" s="48"/>
      <c r="Q1573" s="48"/>
      <c r="R1573" s="48"/>
      <c r="S1573" s="48"/>
      <c r="T1573" s="48"/>
      <c r="U1573" s="48"/>
      <c r="V1573" s="48"/>
      <c r="W1573" s="48"/>
      <c r="X1573" s="48"/>
      <c r="Y1573" s="48"/>
      <c r="Z1573" s="48"/>
      <c r="AA1573" s="48"/>
      <c r="AB1573" s="48"/>
      <c r="AC1573" s="48"/>
      <c r="AD1573" s="48">
        <f>$J1573+$K1573+$L1573</f>
        <v>1</v>
      </c>
      <c r="AE1573" s="48">
        <f t="shared" si="29333"/>
        <v>1</v>
      </c>
      <c r="AF1573" s="48">
        <f t="shared" si="29333"/>
        <v>1</v>
      </c>
      <c r="AG1573" s="48">
        <f t="shared" si="29333"/>
        <v>1</v>
      </c>
      <c r="AH1573" s="48">
        <f t="shared" si="29333"/>
        <v>1</v>
      </c>
      <c r="AI1573" s="48">
        <f t="shared" si="29333"/>
        <v>1</v>
      </c>
      <c r="AJ1573" s="48">
        <f t="shared" si="29333"/>
        <v>1</v>
      </c>
      <c r="AK1573" s="48">
        <f t="shared" si="29333"/>
        <v>1</v>
      </c>
      <c r="AL1573" s="48">
        <f t="shared" si="29333"/>
        <v>1</v>
      </c>
      <c r="AM1573" s="48">
        <f t="shared" si="29333"/>
        <v>1</v>
      </c>
      <c r="AN1573" s="48">
        <f t="shared" si="29333"/>
        <v>1</v>
      </c>
      <c r="AO1573" s="48">
        <f t="shared" si="29333"/>
        <v>1</v>
      </c>
      <c r="AP1573" s="48">
        <f t="shared" si="29333"/>
        <v>1</v>
      </c>
      <c r="AQ1573" s="48">
        <f t="shared" si="29333"/>
        <v>1</v>
      </c>
      <c r="AR1573" s="48">
        <f t="shared" si="29333"/>
        <v>1</v>
      </c>
      <c r="AS1573" s="48">
        <f t="shared" si="29333"/>
        <v>1</v>
      </c>
      <c r="AT1573" s="48">
        <f t="shared" si="29333"/>
        <v>1</v>
      </c>
      <c r="AU1573" s="48">
        <f t="shared" si="29333"/>
        <v>1</v>
      </c>
      <c r="AV1573" s="48">
        <f t="shared" si="29333"/>
        <v>1</v>
      </c>
      <c r="AW1573" s="48">
        <f t="shared" si="29333"/>
        <v>1</v>
      </c>
      <c r="AX1573" s="48">
        <f t="shared" si="29333"/>
        <v>1</v>
      </c>
      <c r="AY1573" s="48">
        <f t="shared" si="29297"/>
        <v>1</v>
      </c>
      <c r="AZ1573" s="48">
        <f t="shared" si="29297"/>
        <v>1</v>
      </c>
      <c r="BA1573" s="48">
        <f t="shared" si="29297"/>
        <v>1</v>
      </c>
      <c r="BB1573" s="48">
        <f t="shared" si="29297"/>
        <v>1</v>
      </c>
      <c r="BC1573" s="48"/>
      <c r="BE1573" t="s">
        <v>193</v>
      </c>
      <c r="BV1573">
        <f>BF1556*AD1573</f>
        <v>0</v>
      </c>
      <c r="BW1573">
        <f t="shared" ref="BW1573" si="29605">BG1556*AE1573</f>
        <v>4.233099301520892</v>
      </c>
      <c r="BX1573">
        <f t="shared" ref="BX1573" si="29606">BH1556*AF1573</f>
        <v>28.220662010139282</v>
      </c>
      <c r="BY1573">
        <f t="shared" ref="BY1573" si="29607">BI1556*AG1573</f>
        <v>70.551655025348197</v>
      </c>
      <c r="BZ1573">
        <f t="shared" ref="BZ1573" si="29608">BJ1556*AH1573</f>
        <v>141.10331005069639</v>
      </c>
      <c r="CA1573">
        <f t="shared" ref="CA1573" si="29609">BK1556*AI1573</f>
        <v>187.18740324558979</v>
      </c>
      <c r="CB1573">
        <f t="shared" ref="CB1573" si="29610">BL1556*AJ1573</f>
        <v>180.30053796042628</v>
      </c>
      <c r="CC1573">
        <f t="shared" ref="CC1573" si="29611">BM1556*AK1573</f>
        <v>223.46523059754915</v>
      </c>
      <c r="CD1573">
        <f t="shared" ref="CD1573" si="29612">BN1556*AL1573</f>
        <v>290.23521262120227</v>
      </c>
      <c r="CE1573">
        <f t="shared" ref="CE1573" si="29613">BO1556*AM1573</f>
        <v>330.67282540321952</v>
      </c>
      <c r="CF1573">
        <f t="shared" ref="CF1573" si="29614">BP1556*AN1573</f>
        <v>388.96992729021383</v>
      </c>
      <c r="CG1573">
        <f t="shared" ref="CG1573" si="29615">BQ1556*AO1573</f>
        <v>445.31024533663788</v>
      </c>
      <c r="CH1573">
        <f t="shared" ref="CH1573" si="29616">BR1556*AP1573</f>
        <v>475.32727909646184</v>
      </c>
      <c r="CI1573">
        <f t="shared" ref="CI1573" si="29617">BS1556*AQ1573</f>
        <v>527.0063773752895</v>
      </c>
      <c r="CJ1573">
        <f t="shared" ref="CJ1573" si="29618">BT1556*AR1573</f>
        <v>580.74897017425099</v>
      </c>
      <c r="CK1573">
        <f t="shared" ref="CK1573" si="29619">BU1556*AS1573</f>
        <v>642.03043402113383</v>
      </c>
      <c r="CL1573">
        <f t="shared" ref="CL1573" si="29620">BV1556*AT1573</f>
        <v>718.54399499655131</v>
      </c>
      <c r="CM1573">
        <f t="shared" ref="CM1573" si="29621">BW1556*AU1573</f>
        <v>0</v>
      </c>
      <c r="CN1573">
        <f t="shared" ref="CN1573" si="29622">BX1556*AV1573</f>
        <v>0</v>
      </c>
      <c r="CO1573">
        <f t="shared" ref="CO1573" si="29623">BY1556*AW1573</f>
        <v>0</v>
      </c>
      <c r="CP1573">
        <f t="shared" ref="CP1573" si="29624">BZ1556*AX1573</f>
        <v>0</v>
      </c>
      <c r="CQ1573">
        <f t="shared" ref="CQ1573" si="29625">CA1556*AY1573</f>
        <v>0</v>
      </c>
      <c r="CR1573">
        <f t="shared" ref="CR1573" si="29626">CB1556*AZ1573</f>
        <v>0</v>
      </c>
      <c r="CS1573">
        <f t="shared" ref="CS1573" si="29627">CC1556*BA1573</f>
        <v>0</v>
      </c>
      <c r="CT1573">
        <f t="shared" ref="CT1573" si="29628">CD1556*BB1573</f>
        <v>0</v>
      </c>
    </row>
    <row r="1574" spans="6:98" x14ac:dyDescent="0.3">
      <c r="F1574" s="91">
        <f t="shared" ref="F1574:H1574" si="29629">F1573</f>
        <v>80</v>
      </c>
      <c r="G1574" s="91">
        <f t="shared" si="29629"/>
        <v>80</v>
      </c>
      <c r="H1574" s="4">
        <f t="shared" si="29629"/>
        <v>1</v>
      </c>
      <c r="I1574">
        <v>85</v>
      </c>
      <c r="J1574" s="48">
        <f t="shared" si="29104"/>
        <v>0</v>
      </c>
      <c r="K1574" s="48">
        <f t="shared" si="29368"/>
        <v>0</v>
      </c>
      <c r="L1574" s="98">
        <f t="shared" si="29106"/>
        <v>0</v>
      </c>
      <c r="M1574" s="48"/>
      <c r="N1574" s="48"/>
      <c r="O1574" s="48"/>
      <c r="P1574" s="48"/>
      <c r="Q1574" s="48"/>
      <c r="R1574" s="48"/>
      <c r="S1574" s="48"/>
      <c r="T1574" s="48"/>
      <c r="U1574" s="48"/>
      <c r="V1574" s="48"/>
      <c r="W1574" s="48"/>
      <c r="X1574" s="48"/>
      <c r="Y1574" s="48"/>
      <c r="Z1574" s="48"/>
      <c r="AA1574" s="48"/>
      <c r="AB1574" s="48"/>
      <c r="AC1574" s="48"/>
      <c r="AD1574" s="48"/>
      <c r="AE1574" s="48">
        <f>$J1574+$K1574+$L1574</f>
        <v>0</v>
      </c>
      <c r="AF1574" s="48">
        <f t="shared" si="29333"/>
        <v>0</v>
      </c>
      <c r="AG1574" s="48">
        <f t="shared" si="29333"/>
        <v>0</v>
      </c>
      <c r="AH1574" s="48">
        <f t="shared" si="29333"/>
        <v>0</v>
      </c>
      <c r="AI1574" s="48">
        <f t="shared" si="29333"/>
        <v>0</v>
      </c>
      <c r="AJ1574" s="48">
        <f t="shared" si="29333"/>
        <v>0</v>
      </c>
      <c r="AK1574" s="48">
        <f t="shared" si="29333"/>
        <v>0</v>
      </c>
      <c r="AL1574" s="48">
        <f t="shared" si="29333"/>
        <v>0</v>
      </c>
      <c r="AM1574" s="48">
        <f t="shared" si="29333"/>
        <v>0</v>
      </c>
      <c r="AN1574" s="48">
        <f t="shared" si="29333"/>
        <v>0</v>
      </c>
      <c r="AO1574" s="48">
        <f t="shared" si="29333"/>
        <v>0</v>
      </c>
      <c r="AP1574" s="48">
        <f t="shared" ref="AP1574:BB1589" si="29630">$J1574+$K1574+$L1574</f>
        <v>0</v>
      </c>
      <c r="AQ1574" s="48">
        <f t="shared" si="29630"/>
        <v>0</v>
      </c>
      <c r="AR1574" s="48">
        <f t="shared" si="29630"/>
        <v>0</v>
      </c>
      <c r="AS1574" s="48">
        <f t="shared" si="29630"/>
        <v>0</v>
      </c>
      <c r="AT1574" s="48">
        <f t="shared" si="29630"/>
        <v>0</v>
      </c>
      <c r="AU1574" s="48">
        <f t="shared" si="29630"/>
        <v>0</v>
      </c>
      <c r="AV1574" s="48">
        <f t="shared" si="29630"/>
        <v>0</v>
      </c>
      <c r="AW1574" s="48">
        <f t="shared" si="29630"/>
        <v>0</v>
      </c>
      <c r="AX1574" s="48">
        <f t="shared" si="29630"/>
        <v>0</v>
      </c>
      <c r="AY1574" s="48">
        <f t="shared" si="29297"/>
        <v>0</v>
      </c>
      <c r="AZ1574" s="48">
        <f t="shared" si="29297"/>
        <v>0</v>
      </c>
      <c r="BA1574" s="48">
        <f t="shared" si="29297"/>
        <v>0</v>
      </c>
      <c r="BB1574" s="48">
        <f t="shared" si="29297"/>
        <v>0</v>
      </c>
      <c r="BC1574" s="48"/>
      <c r="BE1574" t="s">
        <v>194</v>
      </c>
      <c r="BW1574">
        <f>BF1556*AE1574</f>
        <v>0</v>
      </c>
      <c r="BX1574">
        <f t="shared" ref="BX1574" si="29631">BG1556*AF1574</f>
        <v>0</v>
      </c>
      <c r="BY1574">
        <f t="shared" ref="BY1574" si="29632">BH1556*AG1574</f>
        <v>0</v>
      </c>
      <c r="BZ1574">
        <f t="shared" ref="BZ1574" si="29633">BI1556*AH1574</f>
        <v>0</v>
      </c>
      <c r="CA1574">
        <f t="shared" ref="CA1574" si="29634">BJ1556*AI1574</f>
        <v>0</v>
      </c>
      <c r="CB1574">
        <f t="shared" ref="CB1574" si="29635">BK1556*AJ1574</f>
        <v>0</v>
      </c>
      <c r="CC1574">
        <f t="shared" ref="CC1574" si="29636">BL1556*AK1574</f>
        <v>0</v>
      </c>
      <c r="CD1574">
        <f t="shared" ref="CD1574" si="29637">BM1556*AL1574</f>
        <v>0</v>
      </c>
      <c r="CE1574">
        <f t="shared" ref="CE1574" si="29638">BN1556*AM1574</f>
        <v>0</v>
      </c>
      <c r="CF1574">
        <f t="shared" ref="CF1574" si="29639">BO1556*AN1574</f>
        <v>0</v>
      </c>
      <c r="CG1574">
        <f t="shared" ref="CG1574" si="29640">BP1556*AO1574</f>
        <v>0</v>
      </c>
      <c r="CH1574">
        <f t="shared" ref="CH1574" si="29641">BQ1556*AP1574</f>
        <v>0</v>
      </c>
      <c r="CI1574">
        <f t="shared" ref="CI1574" si="29642">BR1556*AQ1574</f>
        <v>0</v>
      </c>
      <c r="CJ1574">
        <f t="shared" ref="CJ1574" si="29643">BS1556*AR1574</f>
        <v>0</v>
      </c>
      <c r="CK1574">
        <f t="shared" ref="CK1574" si="29644">BT1556*AS1574</f>
        <v>0</v>
      </c>
      <c r="CL1574">
        <f t="shared" ref="CL1574" si="29645">BU1556*AT1574</f>
        <v>0</v>
      </c>
      <c r="CM1574">
        <f t="shared" ref="CM1574" si="29646">BV1556*AU1574</f>
        <v>0</v>
      </c>
      <c r="CN1574">
        <f t="shared" ref="CN1574" si="29647">BW1556*AV1574</f>
        <v>0</v>
      </c>
      <c r="CO1574">
        <f t="shared" ref="CO1574" si="29648">BX1556*AW1574</f>
        <v>0</v>
      </c>
      <c r="CP1574">
        <f t="shared" ref="CP1574" si="29649">BY1556*AX1574</f>
        <v>0</v>
      </c>
      <c r="CQ1574">
        <f t="shared" ref="CQ1574" si="29650">BZ1556*AY1574</f>
        <v>0</v>
      </c>
      <c r="CR1574">
        <f t="shared" ref="CR1574" si="29651">CA1556*AZ1574</f>
        <v>0</v>
      </c>
      <c r="CS1574">
        <f t="shared" ref="CS1574" si="29652">CB1556*BA1574</f>
        <v>0</v>
      </c>
      <c r="CT1574">
        <f t="shared" ref="CT1574" si="29653">CC1556*BB1574</f>
        <v>0</v>
      </c>
    </row>
    <row r="1575" spans="6:98" x14ac:dyDescent="0.3">
      <c r="F1575" s="91">
        <f t="shared" ref="F1575:H1575" si="29654">F1574</f>
        <v>80</v>
      </c>
      <c r="G1575" s="91">
        <f t="shared" si="29654"/>
        <v>80</v>
      </c>
      <c r="H1575" s="4">
        <f t="shared" si="29654"/>
        <v>1</v>
      </c>
      <c r="I1575">
        <v>90</v>
      </c>
      <c r="J1575" s="48">
        <f t="shared" si="29104"/>
        <v>0</v>
      </c>
      <c r="K1575" s="48">
        <f t="shared" si="29368"/>
        <v>0</v>
      </c>
      <c r="L1575" s="98">
        <f t="shared" si="29106"/>
        <v>0</v>
      </c>
      <c r="M1575" s="48"/>
      <c r="N1575" s="48"/>
      <c r="O1575" s="48"/>
      <c r="P1575" s="48"/>
      <c r="Q1575" s="48"/>
      <c r="R1575" s="48"/>
      <c r="S1575" s="48"/>
      <c r="T1575" s="48"/>
      <c r="U1575" s="48"/>
      <c r="V1575" s="48"/>
      <c r="W1575" s="48"/>
      <c r="X1575" s="48"/>
      <c r="Y1575" s="48"/>
      <c r="Z1575" s="48"/>
      <c r="AA1575" s="48"/>
      <c r="AB1575" s="48"/>
      <c r="AC1575" s="48"/>
      <c r="AD1575" s="48"/>
      <c r="AE1575" s="48"/>
      <c r="AF1575" s="48">
        <f>$J1575+$K1575+$L1575</f>
        <v>0</v>
      </c>
      <c r="AG1575" s="48">
        <f t="shared" ref="AG1575:AO1583" si="29655">$J1575+$K1575+$L1575</f>
        <v>0</v>
      </c>
      <c r="AH1575" s="48">
        <f t="shared" si="29655"/>
        <v>0</v>
      </c>
      <c r="AI1575" s="48">
        <f t="shared" si="29655"/>
        <v>0</v>
      </c>
      <c r="AJ1575" s="48">
        <f t="shared" si="29655"/>
        <v>0</v>
      </c>
      <c r="AK1575" s="48">
        <f t="shared" si="29655"/>
        <v>0</v>
      </c>
      <c r="AL1575" s="48">
        <f t="shared" si="29655"/>
        <v>0</v>
      </c>
      <c r="AM1575" s="48">
        <f t="shared" si="29655"/>
        <v>0</v>
      </c>
      <c r="AN1575" s="48">
        <f t="shared" si="29655"/>
        <v>0</v>
      </c>
      <c r="AO1575" s="48">
        <f t="shared" si="29655"/>
        <v>0</v>
      </c>
      <c r="AP1575" s="48">
        <f t="shared" si="29630"/>
        <v>0</v>
      </c>
      <c r="AQ1575" s="48">
        <f t="shared" si="29630"/>
        <v>0</v>
      </c>
      <c r="AR1575" s="48">
        <f t="shared" si="29630"/>
        <v>0</v>
      </c>
      <c r="AS1575" s="48">
        <f t="shared" si="29630"/>
        <v>0</v>
      </c>
      <c r="AT1575" s="48">
        <f t="shared" si="29630"/>
        <v>0</v>
      </c>
      <c r="AU1575" s="48">
        <f t="shared" si="29630"/>
        <v>0</v>
      </c>
      <c r="AV1575" s="48">
        <f t="shared" si="29630"/>
        <v>0</v>
      </c>
      <c r="AW1575" s="48">
        <f t="shared" si="29630"/>
        <v>0</v>
      </c>
      <c r="AX1575" s="48">
        <f t="shared" si="29630"/>
        <v>0</v>
      </c>
      <c r="AY1575" s="48">
        <f t="shared" si="29297"/>
        <v>0</v>
      </c>
      <c r="AZ1575" s="48">
        <f t="shared" si="29297"/>
        <v>0</v>
      </c>
      <c r="BA1575" s="48">
        <f t="shared" si="29297"/>
        <v>0</v>
      </c>
      <c r="BB1575" s="48">
        <f t="shared" si="29297"/>
        <v>0</v>
      </c>
      <c r="BC1575" s="48"/>
      <c r="BE1575" t="s">
        <v>195</v>
      </c>
      <c r="BX1575">
        <f>BF1556*AF1575</f>
        <v>0</v>
      </c>
      <c r="BY1575">
        <f t="shared" ref="BY1575" si="29656">BG1556*AG1575</f>
        <v>0</v>
      </c>
      <c r="BZ1575">
        <f t="shared" ref="BZ1575" si="29657">BH1556*AH1575</f>
        <v>0</v>
      </c>
      <c r="CA1575">
        <f t="shared" ref="CA1575" si="29658">BI1556*AI1575</f>
        <v>0</v>
      </c>
      <c r="CB1575">
        <f t="shared" ref="CB1575" si="29659">BJ1556*AJ1575</f>
        <v>0</v>
      </c>
      <c r="CC1575">
        <f t="shared" ref="CC1575" si="29660">BK1556*AK1575</f>
        <v>0</v>
      </c>
      <c r="CD1575">
        <f t="shared" ref="CD1575" si="29661">BL1556*AL1575</f>
        <v>0</v>
      </c>
      <c r="CE1575">
        <f t="shared" ref="CE1575" si="29662">BM1556*AM1575</f>
        <v>0</v>
      </c>
      <c r="CF1575">
        <f t="shared" ref="CF1575" si="29663">BN1556*AN1575</f>
        <v>0</v>
      </c>
      <c r="CG1575">
        <f t="shared" ref="CG1575" si="29664">BO1556*AO1575</f>
        <v>0</v>
      </c>
      <c r="CH1575">
        <f t="shared" ref="CH1575" si="29665">BP1556*AP1575</f>
        <v>0</v>
      </c>
      <c r="CI1575">
        <f t="shared" ref="CI1575" si="29666">BQ1556*AQ1575</f>
        <v>0</v>
      </c>
      <c r="CJ1575">
        <f t="shared" ref="CJ1575" si="29667">BR1556*AR1575</f>
        <v>0</v>
      </c>
      <c r="CK1575">
        <f t="shared" ref="CK1575" si="29668">BS1556*AS1575</f>
        <v>0</v>
      </c>
      <c r="CL1575">
        <f t="shared" ref="CL1575" si="29669">BT1556*AT1575</f>
        <v>0</v>
      </c>
      <c r="CM1575">
        <f t="shared" ref="CM1575" si="29670">BU1556*AU1575</f>
        <v>0</v>
      </c>
      <c r="CN1575">
        <f t="shared" ref="CN1575" si="29671">BV1556*AV1575</f>
        <v>0</v>
      </c>
      <c r="CO1575">
        <f t="shared" ref="CO1575" si="29672">BW1556*AW1575</f>
        <v>0</v>
      </c>
      <c r="CP1575">
        <f t="shared" ref="CP1575" si="29673">BX1556*AX1575</f>
        <v>0</v>
      </c>
      <c r="CQ1575">
        <f t="shared" ref="CQ1575" si="29674">BY1556*AY1575</f>
        <v>0</v>
      </c>
      <c r="CR1575">
        <f t="shared" ref="CR1575" si="29675">BZ1556*AZ1575</f>
        <v>0</v>
      </c>
      <c r="CS1575">
        <f t="shared" ref="CS1575" si="29676">CA1556*BA1575</f>
        <v>0</v>
      </c>
      <c r="CT1575">
        <f t="shared" ref="CT1575" si="29677">CB1556*BB1575</f>
        <v>0</v>
      </c>
    </row>
    <row r="1576" spans="6:98" x14ac:dyDescent="0.3">
      <c r="F1576" s="91">
        <f t="shared" ref="F1576:H1576" si="29678">F1575</f>
        <v>80</v>
      </c>
      <c r="G1576" s="91">
        <f t="shared" si="29678"/>
        <v>80</v>
      </c>
      <c r="H1576" s="4">
        <f t="shared" si="29678"/>
        <v>1</v>
      </c>
      <c r="I1576">
        <v>95</v>
      </c>
      <c r="J1576" s="48">
        <f t="shared" si="29104"/>
        <v>0</v>
      </c>
      <c r="K1576" s="48">
        <f t="shared" si="29368"/>
        <v>0</v>
      </c>
      <c r="L1576" s="98">
        <f t="shared" si="29106"/>
        <v>0</v>
      </c>
      <c r="M1576" s="48"/>
      <c r="N1576" s="48"/>
      <c r="O1576" s="48"/>
      <c r="P1576" s="48"/>
      <c r="Q1576" s="48"/>
      <c r="R1576" s="48"/>
      <c r="S1576" s="48"/>
      <c r="T1576" s="48"/>
      <c r="U1576" s="48"/>
      <c r="V1576" s="48"/>
      <c r="W1576" s="48"/>
      <c r="X1576" s="48"/>
      <c r="Y1576" s="48"/>
      <c r="Z1576" s="48"/>
      <c r="AA1576" s="48"/>
      <c r="AB1576" s="48"/>
      <c r="AC1576" s="48"/>
      <c r="AD1576" s="48"/>
      <c r="AE1576" s="48"/>
      <c r="AF1576" s="48"/>
      <c r="AG1576" s="48">
        <f>$J1576+$K1576+$L1576</f>
        <v>0</v>
      </c>
      <c r="AH1576" s="48">
        <f t="shared" si="29655"/>
        <v>0</v>
      </c>
      <c r="AI1576" s="48">
        <f t="shared" si="29655"/>
        <v>0</v>
      </c>
      <c r="AJ1576" s="48">
        <f t="shared" si="29655"/>
        <v>0</v>
      </c>
      <c r="AK1576" s="48">
        <f t="shared" si="29655"/>
        <v>0</v>
      </c>
      <c r="AL1576" s="48">
        <f t="shared" si="29655"/>
        <v>0</v>
      </c>
      <c r="AM1576" s="48">
        <f t="shared" si="29655"/>
        <v>0</v>
      </c>
      <c r="AN1576" s="48">
        <f t="shared" si="29655"/>
        <v>0</v>
      </c>
      <c r="AO1576" s="48">
        <f t="shared" si="29655"/>
        <v>0</v>
      </c>
      <c r="AP1576" s="48">
        <f t="shared" si="29630"/>
        <v>0</v>
      </c>
      <c r="AQ1576" s="48">
        <f t="shared" si="29630"/>
        <v>0</v>
      </c>
      <c r="AR1576" s="48">
        <f t="shared" si="29630"/>
        <v>0</v>
      </c>
      <c r="AS1576" s="48">
        <f t="shared" si="29630"/>
        <v>0</v>
      </c>
      <c r="AT1576" s="48">
        <f t="shared" si="29630"/>
        <v>0</v>
      </c>
      <c r="AU1576" s="48">
        <f t="shared" si="29630"/>
        <v>0</v>
      </c>
      <c r="AV1576" s="48">
        <f t="shared" si="29630"/>
        <v>0</v>
      </c>
      <c r="AW1576" s="48">
        <f t="shared" si="29630"/>
        <v>0</v>
      </c>
      <c r="AX1576" s="48">
        <f t="shared" si="29630"/>
        <v>0</v>
      </c>
      <c r="AY1576" s="48">
        <f t="shared" si="29297"/>
        <v>0</v>
      </c>
      <c r="AZ1576" s="48">
        <f t="shared" si="29297"/>
        <v>0</v>
      </c>
      <c r="BA1576" s="48">
        <f t="shared" si="29297"/>
        <v>0</v>
      </c>
      <c r="BB1576" s="48">
        <f t="shared" si="29297"/>
        <v>0</v>
      </c>
      <c r="BC1576" s="48"/>
      <c r="BE1576" t="s">
        <v>196</v>
      </c>
      <c r="BY1576">
        <f>BF1556*AG1576</f>
        <v>0</v>
      </c>
      <c r="BZ1576">
        <f t="shared" ref="BZ1576" si="29679">BG1556*AH1576</f>
        <v>0</v>
      </c>
      <c r="CA1576">
        <f t="shared" ref="CA1576" si="29680">BH1556*AI1576</f>
        <v>0</v>
      </c>
      <c r="CB1576">
        <f t="shared" ref="CB1576" si="29681">BI1556*AJ1576</f>
        <v>0</v>
      </c>
      <c r="CC1576">
        <f t="shared" ref="CC1576" si="29682">BJ1556*AK1576</f>
        <v>0</v>
      </c>
      <c r="CD1576">
        <f t="shared" ref="CD1576" si="29683">BK1556*AL1576</f>
        <v>0</v>
      </c>
      <c r="CE1576">
        <f t="shared" ref="CE1576" si="29684">BL1556*AM1576</f>
        <v>0</v>
      </c>
      <c r="CF1576">
        <f t="shared" ref="CF1576" si="29685">BM1556*AN1576</f>
        <v>0</v>
      </c>
      <c r="CG1576">
        <f t="shared" ref="CG1576" si="29686">BN1556*AO1576</f>
        <v>0</v>
      </c>
      <c r="CH1576">
        <f t="shared" ref="CH1576" si="29687">BO1556*AP1576</f>
        <v>0</v>
      </c>
      <c r="CI1576">
        <f t="shared" ref="CI1576" si="29688">BP1556*AQ1576</f>
        <v>0</v>
      </c>
      <c r="CJ1576">
        <f t="shared" ref="CJ1576" si="29689">BQ1556*AR1576</f>
        <v>0</v>
      </c>
      <c r="CK1576">
        <f t="shared" ref="CK1576" si="29690">BR1556*AS1576</f>
        <v>0</v>
      </c>
      <c r="CL1576">
        <f t="shared" ref="CL1576" si="29691">BS1556*AT1576</f>
        <v>0</v>
      </c>
      <c r="CM1576">
        <f t="shared" ref="CM1576" si="29692">BT1556*AU1576</f>
        <v>0</v>
      </c>
      <c r="CN1576">
        <f t="shared" ref="CN1576" si="29693">BU1556*AV1576</f>
        <v>0</v>
      </c>
      <c r="CO1576">
        <f t="shared" ref="CO1576" si="29694">BV1556*AW1576</f>
        <v>0</v>
      </c>
      <c r="CP1576">
        <f t="shared" ref="CP1576" si="29695">BW1556*AX1576</f>
        <v>0</v>
      </c>
      <c r="CQ1576">
        <f t="shared" ref="CQ1576" si="29696">BX1556*AY1576</f>
        <v>0</v>
      </c>
      <c r="CR1576">
        <f t="shared" ref="CR1576" si="29697">BY1556*AZ1576</f>
        <v>0</v>
      </c>
      <c r="CS1576">
        <f t="shared" ref="CS1576" si="29698">BZ1556*BA1576</f>
        <v>0</v>
      </c>
      <c r="CT1576">
        <f t="shared" ref="CT1576" si="29699">CA1556*BB1576</f>
        <v>0</v>
      </c>
    </row>
    <row r="1577" spans="6:98" x14ac:dyDescent="0.3">
      <c r="F1577" s="91">
        <f t="shared" ref="F1577:H1577" si="29700">F1576</f>
        <v>80</v>
      </c>
      <c r="G1577" s="91">
        <f t="shared" si="29700"/>
        <v>80</v>
      </c>
      <c r="H1577" s="4">
        <f t="shared" si="29700"/>
        <v>1</v>
      </c>
      <c r="I1577">
        <v>100</v>
      </c>
      <c r="J1577" s="48">
        <f t="shared" si="29104"/>
        <v>0</v>
      </c>
      <c r="K1577" s="48">
        <f t="shared" si="29368"/>
        <v>0</v>
      </c>
      <c r="L1577" s="98">
        <f t="shared" si="29106"/>
        <v>0</v>
      </c>
      <c r="M1577" s="48"/>
      <c r="N1577" s="48"/>
      <c r="O1577" s="48"/>
      <c r="P1577" s="48"/>
      <c r="Q1577" s="48"/>
      <c r="R1577" s="48"/>
      <c r="S1577" s="48"/>
      <c r="T1577" s="48"/>
      <c r="U1577" s="48"/>
      <c r="V1577" s="48"/>
      <c r="W1577" s="48"/>
      <c r="X1577" s="48"/>
      <c r="Y1577" s="48"/>
      <c r="Z1577" s="48"/>
      <c r="AA1577" s="48"/>
      <c r="AB1577" s="48"/>
      <c r="AC1577" s="48"/>
      <c r="AD1577" s="48"/>
      <c r="AE1577" s="48"/>
      <c r="AF1577" s="48"/>
      <c r="AG1577" s="48"/>
      <c r="AH1577" s="48">
        <f>$J1577+$K1577+$L1577</f>
        <v>0</v>
      </c>
      <c r="AI1577" s="48">
        <f t="shared" si="29655"/>
        <v>0</v>
      </c>
      <c r="AJ1577" s="48">
        <f t="shared" si="29655"/>
        <v>0</v>
      </c>
      <c r="AK1577" s="48">
        <f t="shared" si="29655"/>
        <v>0</v>
      </c>
      <c r="AL1577" s="48">
        <f t="shared" si="29655"/>
        <v>0</v>
      </c>
      <c r="AM1577" s="48">
        <f t="shared" si="29655"/>
        <v>0</v>
      </c>
      <c r="AN1577" s="48">
        <f t="shared" si="29655"/>
        <v>0</v>
      </c>
      <c r="AO1577" s="48">
        <f t="shared" si="29655"/>
        <v>0</v>
      </c>
      <c r="AP1577" s="48">
        <f t="shared" si="29630"/>
        <v>0</v>
      </c>
      <c r="AQ1577" s="48">
        <f t="shared" si="29630"/>
        <v>0</v>
      </c>
      <c r="AR1577" s="48">
        <f t="shared" si="29630"/>
        <v>0</v>
      </c>
      <c r="AS1577" s="48">
        <f t="shared" si="29630"/>
        <v>0</v>
      </c>
      <c r="AT1577" s="48">
        <f t="shared" si="29630"/>
        <v>0</v>
      </c>
      <c r="AU1577" s="48">
        <f t="shared" si="29630"/>
        <v>0</v>
      </c>
      <c r="AV1577" s="48">
        <f t="shared" si="29630"/>
        <v>0</v>
      </c>
      <c r="AW1577" s="48">
        <f t="shared" si="29630"/>
        <v>0</v>
      </c>
      <c r="AX1577" s="48">
        <f t="shared" si="29630"/>
        <v>0</v>
      </c>
      <c r="AY1577" s="48">
        <f t="shared" si="29297"/>
        <v>0</v>
      </c>
      <c r="AZ1577" s="48">
        <f t="shared" si="29297"/>
        <v>0</v>
      </c>
      <c r="BA1577" s="48">
        <f t="shared" si="29297"/>
        <v>0</v>
      </c>
      <c r="BB1577" s="48">
        <f t="shared" si="29297"/>
        <v>0</v>
      </c>
      <c r="BC1577" s="48"/>
      <c r="BE1577" t="s">
        <v>197</v>
      </c>
      <c r="BZ1577">
        <f>BF1556*AH1577</f>
        <v>0</v>
      </c>
      <c r="CA1577">
        <f t="shared" ref="CA1577" si="29701">BG1556*AI1577</f>
        <v>0</v>
      </c>
      <c r="CB1577">
        <f t="shared" ref="CB1577" si="29702">BH1556*AJ1577</f>
        <v>0</v>
      </c>
      <c r="CC1577">
        <f t="shared" ref="CC1577" si="29703">BI1556*AK1577</f>
        <v>0</v>
      </c>
      <c r="CD1577">
        <f t="shared" ref="CD1577" si="29704">BJ1556*AL1577</f>
        <v>0</v>
      </c>
      <c r="CE1577">
        <f t="shared" ref="CE1577" si="29705">BK1556*AM1577</f>
        <v>0</v>
      </c>
      <c r="CF1577">
        <f t="shared" ref="CF1577" si="29706">BL1556*AN1577</f>
        <v>0</v>
      </c>
      <c r="CG1577">
        <f t="shared" ref="CG1577" si="29707">BM1556*AO1577</f>
        <v>0</v>
      </c>
      <c r="CH1577">
        <f t="shared" ref="CH1577" si="29708">BN1556*AP1577</f>
        <v>0</v>
      </c>
      <c r="CI1577">
        <f t="shared" ref="CI1577" si="29709">BO1556*AQ1577</f>
        <v>0</v>
      </c>
      <c r="CJ1577">
        <f t="shared" ref="CJ1577" si="29710">BP1556*AR1577</f>
        <v>0</v>
      </c>
      <c r="CK1577">
        <f t="shared" ref="CK1577" si="29711">BQ1556*AS1577</f>
        <v>0</v>
      </c>
      <c r="CL1577">
        <f t="shared" ref="CL1577" si="29712">BR1556*AT1577</f>
        <v>0</v>
      </c>
      <c r="CM1577">
        <f t="shared" ref="CM1577" si="29713">BS1556*AU1577</f>
        <v>0</v>
      </c>
      <c r="CN1577">
        <f t="shared" ref="CN1577" si="29714">BT1556*AV1577</f>
        <v>0</v>
      </c>
      <c r="CO1577">
        <f t="shared" ref="CO1577" si="29715">BU1556*AW1577</f>
        <v>0</v>
      </c>
      <c r="CP1577">
        <f t="shared" ref="CP1577" si="29716">BV1556*AX1577</f>
        <v>0</v>
      </c>
      <c r="CQ1577">
        <f t="shared" ref="CQ1577" si="29717">BW1556*AY1577</f>
        <v>0</v>
      </c>
      <c r="CR1577">
        <f t="shared" ref="CR1577" si="29718">BX1556*AZ1577</f>
        <v>0</v>
      </c>
      <c r="CS1577">
        <f t="shared" ref="CS1577" si="29719">BY1556*BA1577</f>
        <v>0</v>
      </c>
      <c r="CT1577">
        <f t="shared" ref="CT1577" si="29720">BZ1556*BB1577</f>
        <v>0</v>
      </c>
    </row>
    <row r="1578" spans="6:98" x14ac:dyDescent="0.3">
      <c r="F1578" s="91">
        <f t="shared" ref="F1578:H1578" si="29721">F1577</f>
        <v>80</v>
      </c>
      <c r="G1578" s="91">
        <f t="shared" si="29721"/>
        <v>80</v>
      </c>
      <c r="H1578" s="4">
        <f t="shared" si="29721"/>
        <v>1</v>
      </c>
      <c r="I1578">
        <v>105</v>
      </c>
      <c r="J1578" s="48">
        <f t="shared" si="29104"/>
        <v>0</v>
      </c>
      <c r="K1578" s="48">
        <f t="shared" si="29368"/>
        <v>0</v>
      </c>
      <c r="L1578" s="98">
        <f t="shared" si="29106"/>
        <v>0</v>
      </c>
      <c r="M1578" s="48"/>
      <c r="N1578" s="48"/>
      <c r="O1578" s="48"/>
      <c r="P1578" s="48"/>
      <c r="Q1578" s="48"/>
      <c r="R1578" s="48"/>
      <c r="S1578" s="48"/>
      <c r="T1578" s="48"/>
      <c r="U1578" s="48"/>
      <c r="V1578" s="48"/>
      <c r="W1578" s="48"/>
      <c r="X1578" s="48"/>
      <c r="Y1578" s="48"/>
      <c r="Z1578" s="48"/>
      <c r="AA1578" s="48"/>
      <c r="AB1578" s="48"/>
      <c r="AC1578" s="48"/>
      <c r="AD1578" s="48"/>
      <c r="AE1578" s="48"/>
      <c r="AF1578" s="48"/>
      <c r="AG1578" s="48"/>
      <c r="AH1578" s="48"/>
      <c r="AI1578" s="48">
        <f>$J1578+$K1578+$L1578</f>
        <v>0</v>
      </c>
      <c r="AJ1578" s="48">
        <f t="shared" si="29655"/>
        <v>0</v>
      </c>
      <c r="AK1578" s="48">
        <f t="shared" si="29655"/>
        <v>0</v>
      </c>
      <c r="AL1578" s="48">
        <f t="shared" si="29655"/>
        <v>0</v>
      </c>
      <c r="AM1578" s="48">
        <f t="shared" si="29655"/>
        <v>0</v>
      </c>
      <c r="AN1578" s="48">
        <f t="shared" si="29655"/>
        <v>0</v>
      </c>
      <c r="AO1578" s="48">
        <f t="shared" si="29655"/>
        <v>0</v>
      </c>
      <c r="AP1578" s="48">
        <f t="shared" si="29630"/>
        <v>0</v>
      </c>
      <c r="AQ1578" s="48">
        <f t="shared" si="29630"/>
        <v>0</v>
      </c>
      <c r="AR1578" s="48">
        <f t="shared" si="29630"/>
        <v>0</v>
      </c>
      <c r="AS1578" s="48">
        <f t="shared" si="29630"/>
        <v>0</v>
      </c>
      <c r="AT1578" s="48">
        <f t="shared" si="29630"/>
        <v>0</v>
      </c>
      <c r="AU1578" s="48">
        <f t="shared" si="29630"/>
        <v>0</v>
      </c>
      <c r="AV1578" s="48">
        <f t="shared" si="29630"/>
        <v>0</v>
      </c>
      <c r="AW1578" s="48">
        <f t="shared" si="29630"/>
        <v>0</v>
      </c>
      <c r="AX1578" s="48">
        <f t="shared" si="29630"/>
        <v>0</v>
      </c>
      <c r="AY1578" s="48">
        <f t="shared" si="29297"/>
        <v>0</v>
      </c>
      <c r="AZ1578" s="48">
        <f t="shared" si="29297"/>
        <v>0</v>
      </c>
      <c r="BA1578" s="48">
        <f t="shared" si="29297"/>
        <v>0</v>
      </c>
      <c r="BB1578" s="48">
        <f t="shared" si="29297"/>
        <v>0</v>
      </c>
      <c r="BC1578" s="48"/>
      <c r="BE1578" t="s">
        <v>198</v>
      </c>
      <c r="CA1578">
        <f>BF1556*AI1578</f>
        <v>0</v>
      </c>
      <c r="CB1578">
        <f t="shared" ref="CB1578" si="29722">BG1556*AJ1578</f>
        <v>0</v>
      </c>
      <c r="CC1578">
        <f t="shared" ref="CC1578" si="29723">BH1556*AK1578</f>
        <v>0</v>
      </c>
      <c r="CD1578">
        <f t="shared" ref="CD1578" si="29724">BI1556*AL1578</f>
        <v>0</v>
      </c>
      <c r="CE1578">
        <f t="shared" ref="CE1578" si="29725">BJ1556*AM1578</f>
        <v>0</v>
      </c>
      <c r="CF1578">
        <f t="shared" ref="CF1578" si="29726">BK1556*AN1578</f>
        <v>0</v>
      </c>
      <c r="CG1578">
        <f t="shared" ref="CG1578" si="29727">BL1556*AO1578</f>
        <v>0</v>
      </c>
      <c r="CH1578">
        <f t="shared" ref="CH1578" si="29728">BM1556*AP1578</f>
        <v>0</v>
      </c>
      <c r="CI1578">
        <f t="shared" ref="CI1578" si="29729">BN1556*AQ1578</f>
        <v>0</v>
      </c>
      <c r="CJ1578">
        <f t="shared" ref="CJ1578" si="29730">BO1556*AR1578</f>
        <v>0</v>
      </c>
      <c r="CK1578">
        <f t="shared" ref="CK1578" si="29731">BP1556*AS1578</f>
        <v>0</v>
      </c>
      <c r="CL1578">
        <f t="shared" ref="CL1578" si="29732">BQ1556*AT1578</f>
        <v>0</v>
      </c>
      <c r="CM1578">
        <f t="shared" ref="CM1578" si="29733">BR1556*AU1578</f>
        <v>0</v>
      </c>
      <c r="CN1578">
        <f t="shared" ref="CN1578" si="29734">BS1556*AV1578</f>
        <v>0</v>
      </c>
      <c r="CO1578">
        <f t="shared" ref="CO1578" si="29735">BT1556*AW1578</f>
        <v>0</v>
      </c>
      <c r="CP1578">
        <f t="shared" ref="CP1578" si="29736">BU1556*AX1578</f>
        <v>0</v>
      </c>
      <c r="CQ1578">
        <f t="shared" ref="CQ1578" si="29737">BV1556*AY1578</f>
        <v>0</v>
      </c>
      <c r="CR1578">
        <f t="shared" ref="CR1578" si="29738">BW1556*AZ1578</f>
        <v>0</v>
      </c>
      <c r="CS1578">
        <f t="shared" ref="CS1578" si="29739">BX1556*BA1578</f>
        <v>0</v>
      </c>
      <c r="CT1578">
        <f t="shared" ref="CT1578" si="29740">BY1556*BB1578</f>
        <v>0</v>
      </c>
    </row>
    <row r="1579" spans="6:98" x14ac:dyDescent="0.3">
      <c r="F1579" s="91">
        <f t="shared" ref="F1579:H1579" si="29741">F1578</f>
        <v>80</v>
      </c>
      <c r="G1579" s="91">
        <f t="shared" si="29741"/>
        <v>80</v>
      </c>
      <c r="H1579" s="4">
        <f t="shared" si="29741"/>
        <v>1</v>
      </c>
      <c r="I1579">
        <v>110</v>
      </c>
      <c r="J1579" s="48">
        <f t="shared" si="29104"/>
        <v>0</v>
      </c>
      <c r="K1579" s="48">
        <f t="shared" si="29368"/>
        <v>0</v>
      </c>
      <c r="L1579" s="98">
        <f t="shared" si="29106"/>
        <v>0</v>
      </c>
      <c r="M1579" s="48"/>
      <c r="N1579" s="48"/>
      <c r="O1579" s="48"/>
      <c r="P1579" s="48"/>
      <c r="Q1579" s="48"/>
      <c r="R1579" s="48"/>
      <c r="S1579" s="48"/>
      <c r="T1579" s="48"/>
      <c r="U1579" s="48"/>
      <c r="V1579" s="48"/>
      <c r="W1579" s="48"/>
      <c r="X1579" s="48"/>
      <c r="Y1579" s="48"/>
      <c r="Z1579" s="48"/>
      <c r="AA1579" s="48"/>
      <c r="AB1579" s="48"/>
      <c r="AC1579" s="48"/>
      <c r="AD1579" s="48"/>
      <c r="AE1579" s="48"/>
      <c r="AF1579" s="48"/>
      <c r="AG1579" s="48"/>
      <c r="AH1579" s="48"/>
      <c r="AI1579" s="48"/>
      <c r="AJ1579" s="48">
        <f>$J1579+$K1579+$L1579</f>
        <v>0</v>
      </c>
      <c r="AK1579" s="48">
        <f t="shared" si="29655"/>
        <v>0</v>
      </c>
      <c r="AL1579" s="48">
        <f t="shared" si="29655"/>
        <v>0</v>
      </c>
      <c r="AM1579" s="48">
        <f t="shared" si="29655"/>
        <v>0</v>
      </c>
      <c r="AN1579" s="48">
        <f t="shared" si="29655"/>
        <v>0</v>
      </c>
      <c r="AO1579" s="48">
        <f t="shared" si="29655"/>
        <v>0</v>
      </c>
      <c r="AP1579" s="48">
        <f t="shared" si="29630"/>
        <v>0</v>
      </c>
      <c r="AQ1579" s="48">
        <f t="shared" si="29630"/>
        <v>0</v>
      </c>
      <c r="AR1579" s="48">
        <f t="shared" si="29630"/>
        <v>0</v>
      </c>
      <c r="AS1579" s="48">
        <f t="shared" si="29630"/>
        <v>0</v>
      </c>
      <c r="AT1579" s="48">
        <f t="shared" si="29630"/>
        <v>0</v>
      </c>
      <c r="AU1579" s="48">
        <f t="shared" si="29630"/>
        <v>0</v>
      </c>
      <c r="AV1579" s="48">
        <f t="shared" si="29630"/>
        <v>0</v>
      </c>
      <c r="AW1579" s="48">
        <f t="shared" si="29630"/>
        <v>0</v>
      </c>
      <c r="AX1579" s="48">
        <f t="shared" si="29630"/>
        <v>0</v>
      </c>
      <c r="AY1579" s="48">
        <f t="shared" si="29630"/>
        <v>0</v>
      </c>
      <c r="AZ1579" s="48">
        <f t="shared" si="29630"/>
        <v>0</v>
      </c>
      <c r="BA1579" s="48">
        <f t="shared" si="29630"/>
        <v>0</v>
      </c>
      <c r="BB1579" s="48">
        <f t="shared" si="29630"/>
        <v>0</v>
      </c>
      <c r="BC1579" s="48"/>
      <c r="BE1579" t="s">
        <v>199</v>
      </c>
      <c r="CB1579">
        <f>BF1556*AJ1579</f>
        <v>0</v>
      </c>
      <c r="CC1579">
        <f t="shared" ref="CC1579" si="29742">BG1556*AK1579</f>
        <v>0</v>
      </c>
      <c r="CD1579">
        <f t="shared" ref="CD1579" si="29743">BH1556*AL1579</f>
        <v>0</v>
      </c>
      <c r="CE1579">
        <f t="shared" ref="CE1579" si="29744">BI1556*AM1579</f>
        <v>0</v>
      </c>
      <c r="CF1579">
        <f t="shared" ref="CF1579" si="29745">BJ1556*AN1579</f>
        <v>0</v>
      </c>
      <c r="CG1579">
        <f t="shared" ref="CG1579" si="29746">BK1556*AO1579</f>
        <v>0</v>
      </c>
      <c r="CH1579">
        <f t="shared" ref="CH1579" si="29747">BL1556*AP1579</f>
        <v>0</v>
      </c>
      <c r="CI1579">
        <f t="shared" ref="CI1579" si="29748">BM1556*AQ1579</f>
        <v>0</v>
      </c>
      <c r="CJ1579">
        <f t="shared" ref="CJ1579" si="29749">BN1556*AR1579</f>
        <v>0</v>
      </c>
      <c r="CK1579">
        <f t="shared" ref="CK1579" si="29750">BO1556*AS1579</f>
        <v>0</v>
      </c>
      <c r="CL1579">
        <f t="shared" ref="CL1579" si="29751">BP1556*AT1579</f>
        <v>0</v>
      </c>
      <c r="CM1579">
        <f t="shared" ref="CM1579" si="29752">BQ1556*AU1579</f>
        <v>0</v>
      </c>
      <c r="CN1579">
        <f t="shared" ref="CN1579" si="29753">BR1556*AV1579</f>
        <v>0</v>
      </c>
      <c r="CO1579">
        <f t="shared" ref="CO1579" si="29754">BS1556*AW1579</f>
        <v>0</v>
      </c>
      <c r="CP1579">
        <f t="shared" ref="CP1579" si="29755">BT1556*AX1579</f>
        <v>0</v>
      </c>
      <c r="CQ1579">
        <f t="shared" ref="CQ1579" si="29756">BU1556*AY1579</f>
        <v>0</v>
      </c>
      <c r="CR1579">
        <f t="shared" ref="CR1579" si="29757">BV1556*AZ1579</f>
        <v>0</v>
      </c>
      <c r="CS1579">
        <f t="shared" ref="CS1579" si="29758">BW1556*BA1579</f>
        <v>0</v>
      </c>
      <c r="CT1579">
        <f t="shared" ref="CT1579" si="29759">BX1556*BB1579</f>
        <v>0</v>
      </c>
    </row>
    <row r="1580" spans="6:98" x14ac:dyDescent="0.3">
      <c r="F1580" s="91">
        <f t="shared" ref="F1580:H1580" si="29760">F1579</f>
        <v>80</v>
      </c>
      <c r="G1580" s="91">
        <f t="shared" si="29760"/>
        <v>80</v>
      </c>
      <c r="H1580" s="4">
        <f t="shared" si="29760"/>
        <v>1</v>
      </c>
      <c r="I1580">
        <v>115</v>
      </c>
      <c r="J1580" s="48">
        <f t="shared" si="29104"/>
        <v>0</v>
      </c>
      <c r="K1580" s="48">
        <f t="shared" si="29368"/>
        <v>0</v>
      </c>
      <c r="L1580" s="98">
        <f t="shared" si="29106"/>
        <v>0</v>
      </c>
      <c r="M1580" s="48"/>
      <c r="N1580" s="48"/>
      <c r="O1580" s="48"/>
      <c r="P1580" s="48"/>
      <c r="Q1580" s="48"/>
      <c r="R1580" s="48"/>
      <c r="S1580" s="48"/>
      <c r="T1580" s="48"/>
      <c r="U1580" s="48"/>
      <c r="V1580" s="48"/>
      <c r="W1580" s="48"/>
      <c r="X1580" s="48"/>
      <c r="Y1580" s="48"/>
      <c r="Z1580" s="48"/>
      <c r="AA1580" s="48"/>
      <c r="AB1580" s="48"/>
      <c r="AC1580" s="48"/>
      <c r="AD1580" s="48"/>
      <c r="AE1580" s="48"/>
      <c r="AF1580" s="48"/>
      <c r="AG1580" s="48"/>
      <c r="AH1580" s="48"/>
      <c r="AI1580" s="48"/>
      <c r="AJ1580" s="48"/>
      <c r="AK1580" s="48">
        <f>$J1580+$K1580+$L1580</f>
        <v>0</v>
      </c>
      <c r="AL1580" s="48">
        <f t="shared" si="29655"/>
        <v>0</v>
      </c>
      <c r="AM1580" s="48">
        <f t="shared" si="29655"/>
        <v>0</v>
      </c>
      <c r="AN1580" s="48">
        <f t="shared" si="29655"/>
        <v>0</v>
      </c>
      <c r="AO1580" s="48">
        <f t="shared" si="29655"/>
        <v>0</v>
      </c>
      <c r="AP1580" s="48">
        <f t="shared" si="29630"/>
        <v>0</v>
      </c>
      <c r="AQ1580" s="48">
        <f t="shared" si="29630"/>
        <v>0</v>
      </c>
      <c r="AR1580" s="48">
        <f t="shared" si="29630"/>
        <v>0</v>
      </c>
      <c r="AS1580" s="48">
        <f t="shared" si="29630"/>
        <v>0</v>
      </c>
      <c r="AT1580" s="48">
        <f t="shared" si="29630"/>
        <v>0</v>
      </c>
      <c r="AU1580" s="48">
        <f t="shared" si="29630"/>
        <v>0</v>
      </c>
      <c r="AV1580" s="48">
        <f t="shared" si="29630"/>
        <v>0</v>
      </c>
      <c r="AW1580" s="48">
        <f t="shared" si="29630"/>
        <v>0</v>
      </c>
      <c r="AX1580" s="48">
        <f t="shared" si="29630"/>
        <v>0</v>
      </c>
      <c r="AY1580" s="48">
        <f t="shared" si="29630"/>
        <v>0</v>
      </c>
      <c r="AZ1580" s="48">
        <f t="shared" si="29630"/>
        <v>0</v>
      </c>
      <c r="BA1580" s="48">
        <f t="shared" si="29630"/>
        <v>0</v>
      </c>
      <c r="BB1580" s="48">
        <f t="shared" si="29630"/>
        <v>0</v>
      </c>
      <c r="BC1580" s="48"/>
      <c r="BE1580" t="s">
        <v>200</v>
      </c>
      <c r="CC1580">
        <f>BF1556*AK1580</f>
        <v>0</v>
      </c>
      <c r="CD1580">
        <f t="shared" ref="CD1580" si="29761">BG1556*AL1580</f>
        <v>0</v>
      </c>
      <c r="CE1580">
        <f t="shared" ref="CE1580" si="29762">BH1556*AM1580</f>
        <v>0</v>
      </c>
      <c r="CF1580">
        <f t="shared" ref="CF1580" si="29763">BI1556*AN1580</f>
        <v>0</v>
      </c>
      <c r="CG1580">
        <f t="shared" ref="CG1580" si="29764">BJ1556*AO1580</f>
        <v>0</v>
      </c>
      <c r="CH1580">
        <f t="shared" ref="CH1580" si="29765">BK1556*AP1580</f>
        <v>0</v>
      </c>
      <c r="CI1580">
        <f t="shared" ref="CI1580" si="29766">BL1556*AQ1580</f>
        <v>0</v>
      </c>
      <c r="CJ1580">
        <f t="shared" ref="CJ1580" si="29767">BM1556*AR1580</f>
        <v>0</v>
      </c>
      <c r="CK1580">
        <f t="shared" ref="CK1580" si="29768">BN1556*AS1580</f>
        <v>0</v>
      </c>
      <c r="CL1580">
        <f t="shared" ref="CL1580" si="29769">BO1556*AT1580</f>
        <v>0</v>
      </c>
      <c r="CM1580">
        <f t="shared" ref="CM1580" si="29770">BP1556*AU1580</f>
        <v>0</v>
      </c>
      <c r="CN1580">
        <f t="shared" ref="CN1580" si="29771">BQ1556*AV1580</f>
        <v>0</v>
      </c>
      <c r="CO1580">
        <f t="shared" ref="CO1580" si="29772">BR1556*AW1580</f>
        <v>0</v>
      </c>
      <c r="CP1580">
        <f t="shared" ref="CP1580" si="29773">BS1556*AX1580</f>
        <v>0</v>
      </c>
      <c r="CQ1580">
        <f t="shared" ref="CQ1580" si="29774">BT1556*AY1580</f>
        <v>0</v>
      </c>
      <c r="CR1580">
        <f t="shared" ref="CR1580" si="29775">BU1556*AZ1580</f>
        <v>0</v>
      </c>
      <c r="CS1580">
        <f t="shared" ref="CS1580" si="29776">BV1556*BA1580</f>
        <v>0</v>
      </c>
      <c r="CT1580">
        <f t="shared" ref="CT1580" si="29777">BW1556*BB1580</f>
        <v>0</v>
      </c>
    </row>
    <row r="1581" spans="6:98" x14ac:dyDescent="0.3">
      <c r="F1581" s="91">
        <f t="shared" ref="F1581:H1581" si="29778">F1580</f>
        <v>80</v>
      </c>
      <c r="G1581" s="91">
        <f t="shared" si="29778"/>
        <v>80</v>
      </c>
      <c r="H1581" s="4">
        <f t="shared" si="29778"/>
        <v>1</v>
      </c>
      <c r="I1581">
        <v>120</v>
      </c>
      <c r="J1581" s="48">
        <f t="shared" si="29104"/>
        <v>0</v>
      </c>
      <c r="K1581" s="48">
        <f>IF(IF(AND(I1581&gt;=(F1581*2),I1581&lt;=G1581+F1581+(G1581-F1581+5)+1),((H1581)^2)*(I1582-F1581*2)/5,0)&lt;=H1581,IF(AND(I1581&gt;=(F1581*2),I1581&lt;=G1581+F1581+(G1581-F1581+5)+1),((H1581)^2)*(I1582-F1581*2)/5,0),(K1580-H1581^2))</f>
        <v>0</v>
      </c>
      <c r="L1581" s="98">
        <f t="shared" si="29106"/>
        <v>0</v>
      </c>
      <c r="M1581" s="48"/>
      <c r="N1581" s="48"/>
      <c r="O1581" s="48"/>
      <c r="P1581" s="48"/>
      <c r="Q1581" s="48"/>
      <c r="R1581" s="48"/>
      <c r="S1581" s="48"/>
      <c r="T1581" s="48"/>
      <c r="U1581" s="48"/>
      <c r="V1581" s="48"/>
      <c r="W1581" s="48"/>
      <c r="X1581" s="48"/>
      <c r="Y1581" s="48"/>
      <c r="Z1581" s="48"/>
      <c r="AA1581" s="48"/>
      <c r="AB1581" s="48"/>
      <c r="AC1581" s="48"/>
      <c r="AD1581" s="48"/>
      <c r="AE1581" s="48"/>
      <c r="AF1581" s="48"/>
      <c r="AG1581" s="48"/>
      <c r="AH1581" s="48"/>
      <c r="AI1581" s="48"/>
      <c r="AJ1581" s="48"/>
      <c r="AK1581" s="48"/>
      <c r="AL1581" s="48">
        <f>$J1581+$K1581+$L1581</f>
        <v>0</v>
      </c>
      <c r="AM1581" s="48">
        <f t="shared" si="29655"/>
        <v>0</v>
      </c>
      <c r="AN1581" s="48">
        <f t="shared" si="29655"/>
        <v>0</v>
      </c>
      <c r="AO1581" s="48">
        <f t="shared" si="29655"/>
        <v>0</v>
      </c>
      <c r="AP1581" s="48">
        <f t="shared" si="29630"/>
        <v>0</v>
      </c>
      <c r="AQ1581" s="48">
        <f t="shared" si="29630"/>
        <v>0</v>
      </c>
      <c r="AR1581" s="48">
        <f t="shared" si="29630"/>
        <v>0</v>
      </c>
      <c r="AS1581" s="48">
        <f t="shared" si="29630"/>
        <v>0</v>
      </c>
      <c r="AT1581" s="48">
        <f t="shared" si="29630"/>
        <v>0</v>
      </c>
      <c r="AU1581" s="48">
        <f t="shared" si="29630"/>
        <v>0</v>
      </c>
      <c r="AV1581" s="48">
        <f t="shared" si="29630"/>
        <v>0</v>
      </c>
      <c r="AW1581" s="48">
        <f t="shared" si="29630"/>
        <v>0</v>
      </c>
      <c r="AX1581" s="48">
        <f t="shared" si="29630"/>
        <v>0</v>
      </c>
      <c r="AY1581" s="48">
        <f t="shared" si="29630"/>
        <v>0</v>
      </c>
      <c r="AZ1581" s="48">
        <f t="shared" si="29630"/>
        <v>0</v>
      </c>
      <c r="BA1581" s="48">
        <f t="shared" si="29630"/>
        <v>0</v>
      </c>
      <c r="BB1581" s="48">
        <f t="shared" si="29630"/>
        <v>0</v>
      </c>
      <c r="BC1581" s="48"/>
      <c r="BE1581" t="s">
        <v>201</v>
      </c>
      <c r="CD1581">
        <f>BF1556*AL1581</f>
        <v>0</v>
      </c>
      <c r="CE1581">
        <f t="shared" ref="CE1581" si="29779">BG1556*AM1581</f>
        <v>0</v>
      </c>
      <c r="CF1581">
        <f t="shared" ref="CF1581" si="29780">BH1556*AN1581</f>
        <v>0</v>
      </c>
      <c r="CG1581">
        <f t="shared" ref="CG1581" si="29781">BI1556*AO1581</f>
        <v>0</v>
      </c>
      <c r="CH1581">
        <f t="shared" ref="CH1581" si="29782">BJ1556*AP1581</f>
        <v>0</v>
      </c>
      <c r="CI1581">
        <f t="shared" ref="CI1581" si="29783">BK1556*AQ1581</f>
        <v>0</v>
      </c>
      <c r="CJ1581">
        <f t="shared" ref="CJ1581" si="29784">BL1556*AR1581</f>
        <v>0</v>
      </c>
      <c r="CK1581">
        <f t="shared" ref="CK1581" si="29785">BM1556*AS1581</f>
        <v>0</v>
      </c>
      <c r="CL1581">
        <f t="shared" ref="CL1581" si="29786">BN1556*AT1581</f>
        <v>0</v>
      </c>
      <c r="CM1581">
        <f t="shared" ref="CM1581" si="29787">BO1556*AU1581</f>
        <v>0</v>
      </c>
      <c r="CN1581">
        <f t="shared" ref="CN1581" si="29788">BP1556*AV1581</f>
        <v>0</v>
      </c>
      <c r="CO1581">
        <f t="shared" ref="CO1581" si="29789">BQ1556*AW1581</f>
        <v>0</v>
      </c>
      <c r="CP1581">
        <f t="shared" ref="CP1581" si="29790">BR1556*AX1581</f>
        <v>0</v>
      </c>
      <c r="CQ1581">
        <f t="shared" ref="CQ1581" si="29791">BS1556*AY1581</f>
        <v>0</v>
      </c>
      <c r="CR1581">
        <f t="shared" ref="CR1581" si="29792">BT1556*AZ1581</f>
        <v>0</v>
      </c>
      <c r="CS1581">
        <f t="shared" ref="CS1581" si="29793">BU1556*BA1581</f>
        <v>0</v>
      </c>
      <c r="CT1581">
        <f t="shared" ref="CT1581" si="29794">BV1556*BB1581</f>
        <v>0</v>
      </c>
    </row>
    <row r="1582" spans="6:98" x14ac:dyDescent="0.3">
      <c r="F1582" s="91">
        <f t="shared" ref="F1582:H1582" si="29795">F1581</f>
        <v>80</v>
      </c>
      <c r="G1582" s="91">
        <f t="shared" si="29795"/>
        <v>80</v>
      </c>
      <c r="H1582" s="4">
        <f t="shared" si="29795"/>
        <v>1</v>
      </c>
      <c r="I1582">
        <v>125</v>
      </c>
      <c r="J1582" s="48">
        <f t="shared" si="29104"/>
        <v>0</v>
      </c>
      <c r="K1582" s="48">
        <f t="shared" ref="K1582:K1587" si="29796">IF(IF(AND(I1582&gt;=(F1582*2),I1582&lt;=G1582+F1582+(G1582-F1582+5)+1),((H1582)^2)*(I1583-F1582*2)/5,0)&lt;=H1582,IF(AND(I1582&gt;=(F1582*2),I1582&lt;=G1582+F1582+(G1582-F1582+5)+1),((H1582)^2)*(I1583-F1582*2)/5,0),(K1581-H1582^2))</f>
        <v>0</v>
      </c>
      <c r="L1582" s="98">
        <f t="shared" si="29106"/>
        <v>0</v>
      </c>
      <c r="M1582" s="48"/>
      <c r="N1582" s="48"/>
      <c r="O1582" s="48"/>
      <c r="P1582" s="48"/>
      <c r="Q1582" s="48"/>
      <c r="R1582" s="48"/>
      <c r="S1582" s="48"/>
      <c r="T1582" s="48"/>
      <c r="U1582" s="48"/>
      <c r="V1582" s="48"/>
      <c r="W1582" s="48"/>
      <c r="X1582" s="48"/>
      <c r="Y1582" s="48"/>
      <c r="Z1582" s="48"/>
      <c r="AA1582" s="48"/>
      <c r="AB1582" s="48"/>
      <c r="AC1582" s="48"/>
      <c r="AD1582" s="48"/>
      <c r="AE1582" s="48"/>
      <c r="AF1582" s="48"/>
      <c r="AG1582" s="48"/>
      <c r="AH1582" s="48"/>
      <c r="AI1582" s="48"/>
      <c r="AJ1582" s="48"/>
      <c r="AK1582" s="48"/>
      <c r="AL1582" s="48"/>
      <c r="AM1582" s="48">
        <f>$J1582+$K1582+$L1582</f>
        <v>0</v>
      </c>
      <c r="AN1582" s="48">
        <f t="shared" si="29655"/>
        <v>0</v>
      </c>
      <c r="AO1582" s="48">
        <f t="shared" si="29655"/>
        <v>0</v>
      </c>
      <c r="AP1582" s="48">
        <f t="shared" si="29630"/>
        <v>0</v>
      </c>
      <c r="AQ1582" s="48">
        <f t="shared" si="29630"/>
        <v>0</v>
      </c>
      <c r="AR1582" s="48">
        <f t="shared" si="29630"/>
        <v>0</v>
      </c>
      <c r="AS1582" s="48">
        <f t="shared" si="29630"/>
        <v>0</v>
      </c>
      <c r="AT1582" s="48">
        <f t="shared" si="29630"/>
        <v>0</v>
      </c>
      <c r="AU1582" s="48">
        <f t="shared" si="29630"/>
        <v>0</v>
      </c>
      <c r="AV1582" s="48">
        <f t="shared" si="29630"/>
        <v>0</v>
      </c>
      <c r="AW1582" s="48">
        <f t="shared" si="29630"/>
        <v>0</v>
      </c>
      <c r="AX1582" s="48">
        <f t="shared" si="29630"/>
        <v>0</v>
      </c>
      <c r="AY1582" s="48">
        <f t="shared" si="29630"/>
        <v>0</v>
      </c>
      <c r="AZ1582" s="48">
        <f t="shared" si="29630"/>
        <v>0</v>
      </c>
      <c r="BA1582" s="48">
        <f t="shared" si="29630"/>
        <v>0</v>
      </c>
      <c r="BB1582" s="48">
        <f t="shared" si="29630"/>
        <v>0</v>
      </c>
      <c r="BC1582" s="48"/>
      <c r="BE1582" t="s">
        <v>202</v>
      </c>
      <c r="CE1582">
        <f>BF1556*AM1582</f>
        <v>0</v>
      </c>
      <c r="CF1582">
        <f t="shared" ref="CF1582" si="29797">BG1556*AN1582</f>
        <v>0</v>
      </c>
      <c r="CG1582">
        <f t="shared" ref="CG1582" si="29798">BH1556*AO1582</f>
        <v>0</v>
      </c>
      <c r="CH1582">
        <f t="shared" ref="CH1582" si="29799">BI1556*AP1582</f>
        <v>0</v>
      </c>
      <c r="CI1582">
        <f t="shared" ref="CI1582" si="29800">BJ1556*AQ1582</f>
        <v>0</v>
      </c>
      <c r="CJ1582">
        <f t="shared" ref="CJ1582" si="29801">BK1556*AR1582</f>
        <v>0</v>
      </c>
      <c r="CK1582">
        <f t="shared" ref="CK1582" si="29802">BL1556*AS1582</f>
        <v>0</v>
      </c>
      <c r="CL1582">
        <f t="shared" ref="CL1582" si="29803">BM1556*AT1582</f>
        <v>0</v>
      </c>
      <c r="CM1582">
        <f t="shared" ref="CM1582" si="29804">BN1556*AU1582</f>
        <v>0</v>
      </c>
      <c r="CN1582">
        <f t="shared" ref="CN1582" si="29805">BO1556*AV1582</f>
        <v>0</v>
      </c>
      <c r="CO1582">
        <f t="shared" ref="CO1582" si="29806">BP1556*AW1582</f>
        <v>0</v>
      </c>
      <c r="CP1582">
        <f t="shared" ref="CP1582" si="29807">BQ1556*AX1582</f>
        <v>0</v>
      </c>
      <c r="CQ1582">
        <f t="shared" ref="CQ1582" si="29808">BR1556*AY1582</f>
        <v>0</v>
      </c>
      <c r="CR1582">
        <f t="shared" ref="CR1582" si="29809">BS1556*AZ1582</f>
        <v>0</v>
      </c>
      <c r="CS1582">
        <f t="shared" ref="CS1582" si="29810">BT1556*BA1582</f>
        <v>0</v>
      </c>
      <c r="CT1582">
        <f t="shared" ref="CT1582" si="29811">BU1556*BB1582</f>
        <v>0</v>
      </c>
    </row>
    <row r="1583" spans="6:98" x14ac:dyDescent="0.3">
      <c r="F1583" s="91">
        <f t="shared" ref="F1583:H1583" si="29812">F1582</f>
        <v>80</v>
      </c>
      <c r="G1583" s="91">
        <f t="shared" si="29812"/>
        <v>80</v>
      </c>
      <c r="H1583" s="4">
        <f t="shared" si="29812"/>
        <v>1</v>
      </c>
      <c r="I1583">
        <v>130</v>
      </c>
      <c r="J1583" s="48">
        <f t="shared" si="29104"/>
        <v>0</v>
      </c>
      <c r="K1583" s="48">
        <f t="shared" si="29796"/>
        <v>0</v>
      </c>
      <c r="L1583" s="98">
        <f t="shared" si="29106"/>
        <v>0</v>
      </c>
      <c r="M1583" s="48"/>
      <c r="N1583" s="48"/>
      <c r="O1583" s="48"/>
      <c r="P1583" s="48"/>
      <c r="Q1583" s="48"/>
      <c r="R1583" s="48"/>
      <c r="S1583" s="48"/>
      <c r="T1583" s="48"/>
      <c r="U1583" s="48"/>
      <c r="V1583" s="48"/>
      <c r="W1583" s="48"/>
      <c r="X1583" s="48"/>
      <c r="Y1583" s="48"/>
      <c r="Z1583" s="48"/>
      <c r="AA1583" s="48"/>
      <c r="AB1583" s="48"/>
      <c r="AC1583" s="48"/>
      <c r="AD1583" s="48"/>
      <c r="AE1583" s="48"/>
      <c r="AF1583" s="48"/>
      <c r="AG1583" s="48"/>
      <c r="AH1583" s="48"/>
      <c r="AI1583" s="48"/>
      <c r="AJ1583" s="48"/>
      <c r="AK1583" s="48"/>
      <c r="AL1583" s="48"/>
      <c r="AM1583" s="48"/>
      <c r="AN1583" s="48">
        <f>$J1583+$K1583+$L1583</f>
        <v>0</v>
      </c>
      <c r="AO1583" s="48">
        <f t="shared" si="29655"/>
        <v>0</v>
      </c>
      <c r="AP1583" s="48">
        <f t="shared" si="29630"/>
        <v>0</v>
      </c>
      <c r="AQ1583" s="48">
        <f t="shared" si="29630"/>
        <v>0</v>
      </c>
      <c r="AR1583" s="48">
        <f t="shared" si="29630"/>
        <v>0</v>
      </c>
      <c r="AS1583" s="48">
        <f t="shared" si="29630"/>
        <v>0</v>
      </c>
      <c r="AT1583" s="48">
        <f t="shared" si="29630"/>
        <v>0</v>
      </c>
      <c r="AU1583" s="48">
        <f t="shared" si="29630"/>
        <v>0</v>
      </c>
      <c r="AV1583" s="48">
        <f t="shared" si="29630"/>
        <v>0</v>
      </c>
      <c r="AW1583" s="48">
        <f t="shared" si="29630"/>
        <v>0</v>
      </c>
      <c r="AX1583" s="48">
        <f t="shared" si="29630"/>
        <v>0</v>
      </c>
      <c r="AY1583" s="48">
        <f t="shared" si="29630"/>
        <v>0</v>
      </c>
      <c r="AZ1583" s="48">
        <f t="shared" si="29630"/>
        <v>0</v>
      </c>
      <c r="BA1583" s="48">
        <f t="shared" si="29630"/>
        <v>0</v>
      </c>
      <c r="BB1583" s="48">
        <f t="shared" si="29630"/>
        <v>0</v>
      </c>
      <c r="BC1583" s="48"/>
      <c r="BE1583" t="s">
        <v>203</v>
      </c>
      <c r="CF1583">
        <f>BF1556*AN1583</f>
        <v>0</v>
      </c>
      <c r="CG1583">
        <f t="shared" ref="CG1583" si="29813">BG1556*AO1583</f>
        <v>0</v>
      </c>
      <c r="CH1583">
        <f t="shared" ref="CH1583" si="29814">BH1556*AP1583</f>
        <v>0</v>
      </c>
      <c r="CI1583">
        <f t="shared" ref="CI1583" si="29815">BI1556*AQ1583</f>
        <v>0</v>
      </c>
      <c r="CJ1583">
        <f t="shared" ref="CJ1583" si="29816">BJ1556*AR1583</f>
        <v>0</v>
      </c>
      <c r="CK1583">
        <f t="shared" ref="CK1583" si="29817">BK1556*AS1583</f>
        <v>0</v>
      </c>
      <c r="CL1583">
        <f t="shared" ref="CL1583" si="29818">BL1556*AT1583</f>
        <v>0</v>
      </c>
      <c r="CM1583">
        <f t="shared" ref="CM1583" si="29819">BM1556*AU1583</f>
        <v>0</v>
      </c>
      <c r="CN1583">
        <f t="shared" ref="CN1583" si="29820">BN1556*AV1583</f>
        <v>0</v>
      </c>
      <c r="CO1583">
        <f t="shared" ref="CO1583" si="29821">BO1556*AW1583</f>
        <v>0</v>
      </c>
      <c r="CP1583">
        <f t="shared" ref="CP1583" si="29822">BP1556*AX1583</f>
        <v>0</v>
      </c>
      <c r="CQ1583">
        <f t="shared" ref="CQ1583" si="29823">BQ1556*AY1583</f>
        <v>0</v>
      </c>
      <c r="CR1583">
        <f t="shared" ref="CR1583" si="29824">BR1556*AZ1583</f>
        <v>0</v>
      </c>
      <c r="CS1583">
        <f t="shared" ref="CS1583" si="29825">BS1556*BA1583</f>
        <v>0</v>
      </c>
      <c r="CT1583">
        <f t="shared" ref="CT1583" si="29826">BT1556*BB1583</f>
        <v>0</v>
      </c>
    </row>
    <row r="1584" spans="6:98" x14ac:dyDescent="0.3">
      <c r="F1584" s="91">
        <f t="shared" ref="F1584:H1584" si="29827">F1583</f>
        <v>80</v>
      </c>
      <c r="G1584" s="91">
        <f t="shared" si="29827"/>
        <v>80</v>
      </c>
      <c r="H1584" s="4">
        <f t="shared" si="29827"/>
        <v>1</v>
      </c>
      <c r="I1584">
        <v>135</v>
      </c>
      <c r="J1584" s="48">
        <f t="shared" si="29104"/>
        <v>0</v>
      </c>
      <c r="K1584" s="48">
        <f t="shared" si="29796"/>
        <v>0</v>
      </c>
      <c r="L1584" s="98">
        <f t="shared" si="29106"/>
        <v>0</v>
      </c>
      <c r="M1584" s="48"/>
      <c r="N1584" s="48"/>
      <c r="O1584" s="48"/>
      <c r="P1584" s="48"/>
      <c r="Q1584" s="48"/>
      <c r="R1584" s="48"/>
      <c r="S1584" s="48"/>
      <c r="T1584" s="48"/>
      <c r="U1584" s="48"/>
      <c r="V1584" s="48"/>
      <c r="W1584" s="48"/>
      <c r="X1584" s="48"/>
      <c r="Y1584" s="48"/>
      <c r="Z1584" s="48"/>
      <c r="AA1584" s="48"/>
      <c r="AB1584" s="48"/>
      <c r="AC1584" s="48"/>
      <c r="AD1584" s="48"/>
      <c r="AE1584" s="48"/>
      <c r="AF1584" s="48"/>
      <c r="AG1584" s="48"/>
      <c r="AH1584" s="48"/>
      <c r="AI1584" s="48"/>
      <c r="AJ1584" s="48"/>
      <c r="AK1584" s="48"/>
      <c r="AL1584" s="48"/>
      <c r="AM1584" s="48"/>
      <c r="AN1584" s="48"/>
      <c r="AO1584" s="48">
        <f>$J1584+$K1584+$L1584</f>
        <v>0</v>
      </c>
      <c r="AP1584" s="48">
        <f t="shared" si="29630"/>
        <v>0</v>
      </c>
      <c r="AQ1584" s="48">
        <f t="shared" si="29630"/>
        <v>0</v>
      </c>
      <c r="AR1584" s="48">
        <f t="shared" si="29630"/>
        <v>0</v>
      </c>
      <c r="AS1584" s="48">
        <f t="shared" si="29630"/>
        <v>0</v>
      </c>
      <c r="AT1584" s="48">
        <f t="shared" si="29630"/>
        <v>0</v>
      </c>
      <c r="AU1584" s="48">
        <f t="shared" si="29630"/>
        <v>0</v>
      </c>
      <c r="AV1584" s="48">
        <f t="shared" si="29630"/>
        <v>0</v>
      </c>
      <c r="AW1584" s="48">
        <f t="shared" si="29630"/>
        <v>0</v>
      </c>
      <c r="AX1584" s="48">
        <f t="shared" si="29630"/>
        <v>0</v>
      </c>
      <c r="AY1584" s="48">
        <f t="shared" si="29630"/>
        <v>0</v>
      </c>
      <c r="AZ1584" s="48">
        <f t="shared" si="29630"/>
        <v>0</v>
      </c>
      <c r="BA1584" s="48">
        <f t="shared" si="29630"/>
        <v>0</v>
      </c>
      <c r="BB1584" s="48">
        <f t="shared" si="29630"/>
        <v>0</v>
      </c>
      <c r="BC1584" s="48"/>
      <c r="BE1584" t="s">
        <v>204</v>
      </c>
      <c r="CG1584">
        <f>BF1556*AO1584</f>
        <v>0</v>
      </c>
      <c r="CH1584">
        <f t="shared" ref="CH1584" si="29828">BG1556*AP1584</f>
        <v>0</v>
      </c>
      <c r="CI1584">
        <f t="shared" ref="CI1584" si="29829">BH1556*AQ1584</f>
        <v>0</v>
      </c>
      <c r="CJ1584">
        <f t="shared" ref="CJ1584" si="29830">BI1556*AR1584</f>
        <v>0</v>
      </c>
      <c r="CK1584">
        <f t="shared" ref="CK1584" si="29831">BJ1556*AS1584</f>
        <v>0</v>
      </c>
      <c r="CL1584">
        <f t="shared" ref="CL1584" si="29832">BK1556*AT1584</f>
        <v>0</v>
      </c>
      <c r="CM1584">
        <f t="shared" ref="CM1584" si="29833">BL1556*AU1584</f>
        <v>0</v>
      </c>
      <c r="CN1584">
        <f t="shared" ref="CN1584" si="29834">BM1556*AV1584</f>
        <v>0</v>
      </c>
      <c r="CO1584">
        <f t="shared" ref="CO1584" si="29835">BN1556*AW1584</f>
        <v>0</v>
      </c>
      <c r="CP1584">
        <f t="shared" ref="CP1584" si="29836">BO1556*AX1584</f>
        <v>0</v>
      </c>
      <c r="CQ1584">
        <f t="shared" ref="CQ1584" si="29837">BP1556*AY1584</f>
        <v>0</v>
      </c>
      <c r="CR1584">
        <f t="shared" ref="CR1584" si="29838">BQ1556*AZ1584</f>
        <v>0</v>
      </c>
      <c r="CS1584">
        <f t="shared" ref="CS1584" si="29839">BR1556*BA1584</f>
        <v>0</v>
      </c>
      <c r="CT1584">
        <f t="shared" ref="CT1584" si="29840">BS1556*BB1584</f>
        <v>0</v>
      </c>
    </row>
    <row r="1585" spans="1:98" x14ac:dyDescent="0.3">
      <c r="F1585" s="91">
        <f t="shared" ref="F1585:H1585" si="29841">F1584</f>
        <v>80</v>
      </c>
      <c r="G1585" s="91">
        <f t="shared" si="29841"/>
        <v>80</v>
      </c>
      <c r="H1585" s="4">
        <f t="shared" si="29841"/>
        <v>1</v>
      </c>
      <c r="I1585">
        <v>140</v>
      </c>
      <c r="J1585" s="48">
        <f t="shared" si="29104"/>
        <v>0</v>
      </c>
      <c r="K1585" s="48">
        <f t="shared" si="29796"/>
        <v>0</v>
      </c>
      <c r="L1585" s="98">
        <f t="shared" si="29106"/>
        <v>0</v>
      </c>
      <c r="M1585" s="48"/>
      <c r="N1585" s="48"/>
      <c r="O1585" s="48"/>
      <c r="P1585" s="48"/>
      <c r="Q1585" s="48"/>
      <c r="R1585" s="48"/>
      <c r="S1585" s="48"/>
      <c r="T1585" s="48"/>
      <c r="U1585" s="48"/>
      <c r="V1585" s="48"/>
      <c r="W1585" s="48"/>
      <c r="X1585" s="48"/>
      <c r="Y1585" s="48"/>
      <c r="Z1585" s="48"/>
      <c r="AA1585" s="48"/>
      <c r="AB1585" s="48"/>
      <c r="AC1585" s="48"/>
      <c r="AD1585" s="48"/>
      <c r="AE1585" s="48"/>
      <c r="AF1585" s="48"/>
      <c r="AG1585" s="48"/>
      <c r="AH1585" s="48"/>
      <c r="AI1585" s="48"/>
      <c r="AJ1585" s="48"/>
      <c r="AK1585" s="48"/>
      <c r="AL1585" s="48"/>
      <c r="AM1585" s="48"/>
      <c r="AN1585" s="48"/>
      <c r="AO1585" s="48"/>
      <c r="AP1585" s="48">
        <f>$J1585+$K1585+$L1585</f>
        <v>0</v>
      </c>
      <c r="AQ1585" s="48">
        <f t="shared" si="29630"/>
        <v>0</v>
      </c>
      <c r="AR1585" s="48">
        <f t="shared" si="29630"/>
        <v>0</v>
      </c>
      <c r="AS1585" s="48">
        <f t="shared" si="29630"/>
        <v>0</v>
      </c>
      <c r="AT1585" s="48">
        <f t="shared" si="29630"/>
        <v>0</v>
      </c>
      <c r="AU1585" s="48">
        <f t="shared" si="29630"/>
        <v>0</v>
      </c>
      <c r="AV1585" s="48">
        <f t="shared" si="29630"/>
        <v>0</v>
      </c>
      <c r="AW1585" s="48">
        <f t="shared" si="29630"/>
        <v>0</v>
      </c>
      <c r="AX1585" s="48">
        <f t="shared" si="29630"/>
        <v>0</v>
      </c>
      <c r="AY1585" s="48">
        <f t="shared" si="29630"/>
        <v>0</v>
      </c>
      <c r="AZ1585" s="48">
        <f t="shared" si="29630"/>
        <v>0</v>
      </c>
      <c r="BA1585" s="48">
        <f t="shared" si="29630"/>
        <v>0</v>
      </c>
      <c r="BB1585" s="48">
        <f t="shared" si="29630"/>
        <v>0</v>
      </c>
      <c r="BC1585" s="48"/>
      <c r="BE1585" t="s">
        <v>205</v>
      </c>
      <c r="CH1585">
        <f>BF1556*AP1585</f>
        <v>0</v>
      </c>
      <c r="CI1585">
        <f t="shared" ref="CI1585" si="29842">BG1556*AQ1585</f>
        <v>0</v>
      </c>
      <c r="CJ1585">
        <f t="shared" ref="CJ1585" si="29843">BH1556*AR1585</f>
        <v>0</v>
      </c>
      <c r="CK1585">
        <f t="shared" ref="CK1585" si="29844">BI1556*AS1585</f>
        <v>0</v>
      </c>
      <c r="CL1585">
        <f t="shared" ref="CL1585" si="29845">BJ1556*AT1585</f>
        <v>0</v>
      </c>
      <c r="CM1585">
        <f t="shared" ref="CM1585" si="29846">BK1556*AU1585</f>
        <v>0</v>
      </c>
      <c r="CN1585">
        <f t="shared" ref="CN1585" si="29847">BL1556*AV1585</f>
        <v>0</v>
      </c>
      <c r="CO1585">
        <f t="shared" ref="CO1585" si="29848">BM1556*AW1585</f>
        <v>0</v>
      </c>
      <c r="CP1585">
        <f t="shared" ref="CP1585" si="29849">BN1556*AX1585</f>
        <v>0</v>
      </c>
      <c r="CQ1585">
        <f t="shared" ref="CQ1585" si="29850">BO1556*AY1585</f>
        <v>0</v>
      </c>
      <c r="CR1585">
        <f t="shared" ref="CR1585" si="29851">BP1556*AZ1585</f>
        <v>0</v>
      </c>
      <c r="CS1585">
        <f t="shared" ref="CS1585" si="29852">BQ1556*BA1585</f>
        <v>0</v>
      </c>
      <c r="CT1585">
        <f t="shared" ref="CT1585" si="29853">BR1556*BB1585</f>
        <v>0</v>
      </c>
    </row>
    <row r="1586" spans="1:98" x14ac:dyDescent="0.3">
      <c r="F1586" s="91">
        <f t="shared" ref="F1586:H1586" si="29854">F1585</f>
        <v>80</v>
      </c>
      <c r="G1586" s="91">
        <f t="shared" si="29854"/>
        <v>80</v>
      </c>
      <c r="H1586" s="4">
        <f t="shared" si="29854"/>
        <v>1</v>
      </c>
      <c r="I1586">
        <v>145</v>
      </c>
      <c r="J1586" s="48">
        <f t="shared" si="29104"/>
        <v>0</v>
      </c>
      <c r="K1586" s="48">
        <f t="shared" si="29796"/>
        <v>0</v>
      </c>
      <c r="L1586" s="98">
        <f t="shared" si="29106"/>
        <v>0</v>
      </c>
      <c r="M1586" s="48"/>
      <c r="N1586" s="48"/>
      <c r="O1586" s="48"/>
      <c r="P1586" s="48"/>
      <c r="Q1586" s="48"/>
      <c r="R1586" s="48"/>
      <c r="S1586" s="48"/>
      <c r="T1586" s="48"/>
      <c r="U1586" s="48"/>
      <c r="V1586" s="48"/>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f>$J1586+$K1586+$L1586</f>
        <v>0</v>
      </c>
      <c r="AR1586" s="48">
        <f t="shared" si="29630"/>
        <v>0</v>
      </c>
      <c r="AS1586" s="48">
        <f t="shared" si="29630"/>
        <v>0</v>
      </c>
      <c r="AT1586" s="48">
        <f t="shared" si="29630"/>
        <v>0</v>
      </c>
      <c r="AU1586" s="48">
        <f t="shared" si="29630"/>
        <v>0</v>
      </c>
      <c r="AV1586" s="48">
        <f t="shared" si="29630"/>
        <v>0</v>
      </c>
      <c r="AW1586" s="48">
        <f t="shared" si="29630"/>
        <v>0</v>
      </c>
      <c r="AX1586" s="48">
        <f t="shared" si="29630"/>
        <v>0</v>
      </c>
      <c r="AY1586" s="48">
        <f t="shared" si="29630"/>
        <v>0</v>
      </c>
      <c r="AZ1586" s="48">
        <f t="shared" si="29630"/>
        <v>0</v>
      </c>
      <c r="BA1586" s="48">
        <f t="shared" si="29630"/>
        <v>0</v>
      </c>
      <c r="BB1586" s="48">
        <f t="shared" si="29630"/>
        <v>0</v>
      </c>
      <c r="BC1586" s="48"/>
      <c r="BE1586" t="s">
        <v>206</v>
      </c>
      <c r="CI1586">
        <f>BF1556*AQ1586</f>
        <v>0</v>
      </c>
      <c r="CJ1586">
        <f t="shared" ref="CJ1586" si="29855">BG1556*AR1586</f>
        <v>0</v>
      </c>
      <c r="CK1586">
        <f t="shared" ref="CK1586" si="29856">BH1556*AS1586</f>
        <v>0</v>
      </c>
      <c r="CL1586">
        <f t="shared" ref="CL1586" si="29857">BI1556*AT1586</f>
        <v>0</v>
      </c>
      <c r="CM1586">
        <f t="shared" ref="CM1586" si="29858">BJ1556*AU1586</f>
        <v>0</v>
      </c>
      <c r="CN1586">
        <f t="shared" ref="CN1586" si="29859">BK1556*AV1586</f>
        <v>0</v>
      </c>
      <c r="CO1586">
        <f t="shared" ref="CO1586" si="29860">BL1556*AW1586</f>
        <v>0</v>
      </c>
      <c r="CP1586">
        <f t="shared" ref="CP1586" si="29861">BM1556*AX1586</f>
        <v>0</v>
      </c>
      <c r="CQ1586">
        <f t="shared" ref="CQ1586" si="29862">BN1556*AY1586</f>
        <v>0</v>
      </c>
      <c r="CR1586">
        <f t="shared" ref="CR1586" si="29863">BO1556*AZ1586</f>
        <v>0</v>
      </c>
      <c r="CS1586">
        <f t="shared" ref="CS1586" si="29864">BP1556*BA1586</f>
        <v>0</v>
      </c>
      <c r="CT1586">
        <f t="shared" ref="CT1586" si="29865">BQ1556*BB1586</f>
        <v>0</v>
      </c>
    </row>
    <row r="1587" spans="1:98" x14ac:dyDescent="0.3">
      <c r="F1587" s="91">
        <f t="shared" ref="F1587:H1587" si="29866">F1586</f>
        <v>80</v>
      </c>
      <c r="G1587" s="91">
        <f t="shared" si="29866"/>
        <v>80</v>
      </c>
      <c r="H1587" s="4">
        <f t="shared" si="29866"/>
        <v>1</v>
      </c>
      <c r="I1587">
        <v>150</v>
      </c>
      <c r="J1587" s="48">
        <f t="shared" si="29104"/>
        <v>0</v>
      </c>
      <c r="K1587" s="48">
        <f t="shared" si="29796"/>
        <v>0</v>
      </c>
      <c r="L1587" s="98">
        <f t="shared" si="29106"/>
        <v>0</v>
      </c>
      <c r="M1587" s="48"/>
      <c r="N1587" s="48"/>
      <c r="O1587" s="48"/>
      <c r="P1587" s="48"/>
      <c r="Q1587" s="48"/>
      <c r="R1587" s="48"/>
      <c r="S1587" s="48"/>
      <c r="T1587" s="48"/>
      <c r="U1587" s="48"/>
      <c r="V1587" s="48"/>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f>$J1587+$K1587+$L1587</f>
        <v>0</v>
      </c>
      <c r="AS1587" s="48">
        <f t="shared" si="29630"/>
        <v>0</v>
      </c>
      <c r="AT1587" s="48">
        <f t="shared" si="29630"/>
        <v>0</v>
      </c>
      <c r="AU1587" s="48">
        <f t="shared" si="29630"/>
        <v>0</v>
      </c>
      <c r="AV1587" s="48">
        <f t="shared" si="29630"/>
        <v>0</v>
      </c>
      <c r="AW1587" s="48">
        <f t="shared" si="29630"/>
        <v>0</v>
      </c>
      <c r="AX1587" s="48">
        <f t="shared" si="29630"/>
        <v>0</v>
      </c>
      <c r="AY1587" s="48">
        <f t="shared" si="29630"/>
        <v>0</v>
      </c>
      <c r="AZ1587" s="48">
        <f t="shared" si="29630"/>
        <v>0</v>
      </c>
      <c r="BA1587" s="48">
        <f t="shared" si="29630"/>
        <v>0</v>
      </c>
      <c r="BB1587" s="48">
        <f t="shared" si="29630"/>
        <v>0</v>
      </c>
      <c r="BC1587" s="48"/>
      <c r="BE1587" t="s">
        <v>207</v>
      </c>
      <c r="CJ1587">
        <f>BF1556*AR1587</f>
        <v>0</v>
      </c>
      <c r="CK1587">
        <f t="shared" ref="CK1587" si="29867">BG1556*AS1587</f>
        <v>0</v>
      </c>
      <c r="CL1587">
        <f t="shared" ref="CL1587" si="29868">BH1556*AT1587</f>
        <v>0</v>
      </c>
      <c r="CM1587">
        <f t="shared" ref="CM1587" si="29869">BI1556*AU1587</f>
        <v>0</v>
      </c>
      <c r="CN1587">
        <f t="shared" ref="CN1587" si="29870">BJ1556*AV1587</f>
        <v>0</v>
      </c>
      <c r="CO1587">
        <f t="shared" ref="CO1587" si="29871">BK1556*AW1587</f>
        <v>0</v>
      </c>
      <c r="CP1587">
        <f t="shared" ref="CP1587" si="29872">BL1556*AX1587</f>
        <v>0</v>
      </c>
      <c r="CQ1587">
        <f t="shared" ref="CQ1587" si="29873">BM1556*AY1587</f>
        <v>0</v>
      </c>
      <c r="CR1587">
        <f t="shared" ref="CR1587" si="29874">BN1556*AZ1587</f>
        <v>0</v>
      </c>
      <c r="CS1587">
        <f t="shared" ref="CS1587" si="29875">BO1556*BA1587</f>
        <v>0</v>
      </c>
      <c r="CT1587">
        <f t="shared" ref="CT1587" si="29876">BP1556*BB1587</f>
        <v>0</v>
      </c>
    </row>
    <row r="1588" spans="1:98" x14ac:dyDescent="0.3">
      <c r="F1588" s="91">
        <f t="shared" ref="F1588:H1588" si="29877">F1587</f>
        <v>80</v>
      </c>
      <c r="G1588" s="91">
        <f t="shared" si="29877"/>
        <v>80</v>
      </c>
      <c r="H1588" s="4">
        <f t="shared" si="29877"/>
        <v>1</v>
      </c>
      <c r="I1588">
        <v>155</v>
      </c>
      <c r="J1588" s="48">
        <f t="shared" si="29104"/>
        <v>0</v>
      </c>
      <c r="K1588" s="48">
        <f>IF(IF(AND(I1588&gt;=(F1588*2),I1588&lt;=G1588+F1588+(G1588-F1588+5)+1),((H1588)^2)*(I1589-F1588*2)/5,0)&lt;=H1588,IF(AND(I1588&gt;=(F1588*2),I1588&lt;=G1588+F1588+(G1588-F1588+5)+1),((H1588)^2)*(I1589-F1588*2)/5,0),(K1587-H1588^2))</f>
        <v>0</v>
      </c>
      <c r="L1588" s="98">
        <f t="shared" si="29106"/>
        <v>0</v>
      </c>
      <c r="M1588" s="48"/>
      <c r="N1588" s="48"/>
      <c r="O1588" s="48"/>
      <c r="P1588" s="48"/>
      <c r="Q1588" s="48"/>
      <c r="R1588" s="48"/>
      <c r="S1588" s="48"/>
      <c r="T1588" s="48"/>
      <c r="U1588" s="48"/>
      <c r="V1588" s="48"/>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f>$J1588+$K1588+$L1588</f>
        <v>0</v>
      </c>
      <c r="AT1588" s="48">
        <f t="shared" si="29630"/>
        <v>0</v>
      </c>
      <c r="AU1588" s="48">
        <f t="shared" si="29630"/>
        <v>0</v>
      </c>
      <c r="AV1588" s="48">
        <f t="shared" si="29630"/>
        <v>0</v>
      </c>
      <c r="AW1588" s="48">
        <f t="shared" si="29630"/>
        <v>0</v>
      </c>
      <c r="AX1588" s="48">
        <f t="shared" si="29630"/>
        <v>0</v>
      </c>
      <c r="AY1588" s="48">
        <f t="shared" si="29630"/>
        <v>0</v>
      </c>
      <c r="AZ1588" s="48">
        <f t="shared" si="29630"/>
        <v>0</v>
      </c>
      <c r="BA1588" s="48">
        <f t="shared" si="29630"/>
        <v>0</v>
      </c>
      <c r="BB1588" s="48">
        <f t="shared" si="29630"/>
        <v>0</v>
      </c>
      <c r="BC1588" s="48"/>
      <c r="BE1588" t="s">
        <v>208</v>
      </c>
      <c r="CK1588">
        <f>BF1556*AS1588</f>
        <v>0</v>
      </c>
      <c r="CL1588">
        <f t="shared" ref="CL1588" si="29878">BG1556*AT1588</f>
        <v>0</v>
      </c>
      <c r="CM1588">
        <f t="shared" ref="CM1588" si="29879">BH1556*AU1588</f>
        <v>0</v>
      </c>
      <c r="CN1588">
        <f t="shared" ref="CN1588" si="29880">BI1556*AV1588</f>
        <v>0</v>
      </c>
      <c r="CO1588">
        <f t="shared" ref="CO1588" si="29881">BJ1556*AW1588</f>
        <v>0</v>
      </c>
      <c r="CP1588">
        <f t="shared" ref="CP1588" si="29882">BK1556*AX1588</f>
        <v>0</v>
      </c>
      <c r="CQ1588">
        <f t="shared" ref="CQ1588" si="29883">BL1556*AY1588</f>
        <v>0</v>
      </c>
      <c r="CR1588">
        <f t="shared" ref="CR1588" si="29884">BM1556*AZ1588</f>
        <v>0</v>
      </c>
      <c r="CS1588">
        <f t="shared" ref="CS1588" si="29885">BN1556*BA1588</f>
        <v>0</v>
      </c>
      <c r="CT1588">
        <f t="shared" ref="CT1588" si="29886">BO1556*BB1588</f>
        <v>0</v>
      </c>
    </row>
    <row r="1589" spans="1:98" x14ac:dyDescent="0.3">
      <c r="F1589" s="91">
        <f t="shared" ref="F1589:H1589" si="29887">F1588</f>
        <v>80</v>
      </c>
      <c r="G1589" s="91">
        <f t="shared" si="29887"/>
        <v>80</v>
      </c>
      <c r="H1589" s="4">
        <f t="shared" si="29887"/>
        <v>1</v>
      </c>
      <c r="I1589">
        <v>160</v>
      </c>
      <c r="J1589" s="48">
        <f t="shared" si="29104"/>
        <v>0</v>
      </c>
      <c r="K1589" s="48">
        <f t="shared" ref="K1589:K1597" si="29888">IF(IF(AND(I1589&gt;=(F1589*2),I1589&lt;=G1589+F1589+(G1589-F1589+5)+1),((H1589)^2)*(I1590-F1589*2)/5,0)&lt;=H1589,IF(AND(I1589&gt;=(F1589*2),I1589&lt;=G1589+F1589+(G1589-F1589+5)+1),((H1589)^2)*(I1590-F1589*2)/5,0),(K1588-H1589^2))</f>
        <v>1</v>
      </c>
      <c r="L1589" s="98">
        <f t="shared" si="29106"/>
        <v>0</v>
      </c>
      <c r="M1589" s="48"/>
      <c r="N1589" s="48"/>
      <c r="O1589" s="48"/>
      <c r="P1589" s="48"/>
      <c r="Q1589" s="48"/>
      <c r="R1589" s="48"/>
      <c r="S1589" s="48"/>
      <c r="T1589" s="48"/>
      <c r="U1589" s="48"/>
      <c r="V1589" s="48"/>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f>$J1589+$K1589+$L1589</f>
        <v>1</v>
      </c>
      <c r="AU1589" s="48">
        <f t="shared" si="29630"/>
        <v>1</v>
      </c>
      <c r="AV1589" s="48">
        <f t="shared" si="29630"/>
        <v>1</v>
      </c>
      <c r="AW1589" s="48">
        <f t="shared" si="29630"/>
        <v>1</v>
      </c>
      <c r="AX1589" s="48">
        <f t="shared" si="29630"/>
        <v>1</v>
      </c>
      <c r="AY1589" s="48">
        <f t="shared" si="29630"/>
        <v>1</v>
      </c>
      <c r="AZ1589" s="48">
        <f t="shared" si="29630"/>
        <v>1</v>
      </c>
      <c r="BA1589" s="48">
        <f t="shared" si="29630"/>
        <v>1</v>
      </c>
      <c r="BB1589" s="48">
        <f t="shared" si="29630"/>
        <v>1</v>
      </c>
      <c r="BC1589" s="48"/>
      <c r="BE1589" t="s">
        <v>209</v>
      </c>
      <c r="CL1589">
        <f>BF1556*AT1589</f>
        <v>0</v>
      </c>
      <c r="CM1589">
        <f t="shared" ref="CM1589" si="29889">BG1556*AU1589</f>
        <v>4.233099301520892</v>
      </c>
      <c r="CN1589">
        <f t="shared" ref="CN1589" si="29890">BH1556*AV1589</f>
        <v>28.220662010139282</v>
      </c>
      <c r="CO1589">
        <f t="shared" ref="CO1589" si="29891">BI1556*AW1589</f>
        <v>70.551655025348197</v>
      </c>
      <c r="CP1589">
        <f t="shared" ref="CP1589" si="29892">BJ1556*AX1589</f>
        <v>141.10331005069639</v>
      </c>
      <c r="CQ1589">
        <f t="shared" ref="CQ1589" si="29893">BK1556*AY1589</f>
        <v>187.18740324558979</v>
      </c>
      <c r="CR1589">
        <f t="shared" ref="CR1589" si="29894">BL1556*AZ1589</f>
        <v>180.30053796042628</v>
      </c>
      <c r="CS1589">
        <f t="shared" ref="CS1589" si="29895">BM1556*BA1589</f>
        <v>223.46523059754915</v>
      </c>
      <c r="CT1589">
        <f t="shared" ref="CT1589" si="29896">BN1556*BB1589</f>
        <v>290.23521262120227</v>
      </c>
    </row>
    <row r="1590" spans="1:98" x14ac:dyDescent="0.3">
      <c r="F1590" s="91">
        <f t="shared" ref="F1590:H1590" si="29897">F1589</f>
        <v>80</v>
      </c>
      <c r="G1590" s="91">
        <f t="shared" si="29897"/>
        <v>80</v>
      </c>
      <c r="H1590" s="4">
        <f t="shared" si="29897"/>
        <v>1</v>
      </c>
      <c r="I1590">
        <v>165</v>
      </c>
      <c r="J1590" s="48">
        <f t="shared" si="29104"/>
        <v>0</v>
      </c>
      <c r="K1590" s="48">
        <f t="shared" si="29888"/>
        <v>0</v>
      </c>
      <c r="L1590" s="98">
        <f t="shared" si="29106"/>
        <v>0</v>
      </c>
      <c r="M1590" s="48"/>
      <c r="N1590" s="48"/>
      <c r="O1590" s="48"/>
      <c r="P1590" s="48"/>
      <c r="Q1590" s="48"/>
      <c r="R1590" s="48"/>
      <c r="S1590" s="48"/>
      <c r="T1590" s="48"/>
      <c r="U1590" s="48"/>
      <c r="V1590" s="48"/>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f>$J1590+$K1590+$L1590</f>
        <v>0</v>
      </c>
      <c r="AV1590" s="48">
        <f t="shared" ref="AV1590:BB1595" si="29898">$J1590+$K1590+$L1590</f>
        <v>0</v>
      </c>
      <c r="AW1590" s="48">
        <f t="shared" si="29898"/>
        <v>0</v>
      </c>
      <c r="AX1590" s="48">
        <f t="shared" si="29898"/>
        <v>0</v>
      </c>
      <c r="AY1590" s="48">
        <f t="shared" si="29898"/>
        <v>0</v>
      </c>
      <c r="AZ1590" s="48">
        <f t="shared" si="29898"/>
        <v>0</v>
      </c>
      <c r="BA1590" s="48">
        <f t="shared" si="29898"/>
        <v>0</v>
      </c>
      <c r="BB1590" s="48">
        <f t="shared" si="29898"/>
        <v>0</v>
      </c>
      <c r="BC1590" s="48"/>
      <c r="BE1590" t="s">
        <v>210</v>
      </c>
      <c r="CM1590">
        <f>BF1556*AU1590</f>
        <v>0</v>
      </c>
      <c r="CN1590">
        <f t="shared" ref="CN1590" si="29899">BG1556*AV1590</f>
        <v>0</v>
      </c>
      <c r="CO1590">
        <f t="shared" ref="CO1590" si="29900">BH1556*AW1590</f>
        <v>0</v>
      </c>
      <c r="CP1590">
        <f t="shared" ref="CP1590" si="29901">BI1556*AX1590</f>
        <v>0</v>
      </c>
      <c r="CQ1590">
        <f t="shared" ref="CQ1590" si="29902">BJ1556*AY1590</f>
        <v>0</v>
      </c>
      <c r="CR1590">
        <f t="shared" ref="CR1590" si="29903">BK1556*AZ1590</f>
        <v>0</v>
      </c>
      <c r="CS1590">
        <f t="shared" ref="CS1590" si="29904">BL1556*BA1590</f>
        <v>0</v>
      </c>
      <c r="CT1590">
        <f t="shared" ref="CT1590" si="29905">BM1556*BB1590</f>
        <v>0</v>
      </c>
    </row>
    <row r="1591" spans="1:98" x14ac:dyDescent="0.3">
      <c r="F1591" s="91">
        <f t="shared" ref="F1591:H1591" si="29906">F1590</f>
        <v>80</v>
      </c>
      <c r="G1591" s="91">
        <f t="shared" si="29906"/>
        <v>80</v>
      </c>
      <c r="H1591" s="4">
        <f t="shared" si="29906"/>
        <v>1</v>
      </c>
      <c r="I1591">
        <v>170</v>
      </c>
      <c r="J1591" s="48">
        <f t="shared" si="29104"/>
        <v>0</v>
      </c>
      <c r="K1591" s="48">
        <f t="shared" si="29888"/>
        <v>0</v>
      </c>
      <c r="L1591" s="98">
        <f t="shared" si="29106"/>
        <v>0</v>
      </c>
      <c r="M1591" s="48"/>
      <c r="N1591" s="48"/>
      <c r="O1591" s="48"/>
      <c r="P1591" s="48"/>
      <c r="Q1591" s="48"/>
      <c r="R1591" s="48"/>
      <c r="S1591" s="48"/>
      <c r="T1591" s="48"/>
      <c r="U1591" s="48"/>
      <c r="V1591" s="48"/>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f>$J1591+$K1591+$L1591</f>
        <v>0</v>
      </c>
      <c r="AW1591" s="48">
        <f t="shared" si="29898"/>
        <v>0</v>
      </c>
      <c r="AX1591" s="48">
        <f t="shared" si="29898"/>
        <v>0</v>
      </c>
      <c r="AY1591" s="48">
        <f t="shared" si="29898"/>
        <v>0</v>
      </c>
      <c r="AZ1591" s="48">
        <f t="shared" si="29898"/>
        <v>0</v>
      </c>
      <c r="BA1591" s="48">
        <f t="shared" si="29898"/>
        <v>0</v>
      </c>
      <c r="BB1591" s="48">
        <f t="shared" si="29898"/>
        <v>0</v>
      </c>
      <c r="BC1591" s="48"/>
      <c r="BE1591" t="s">
        <v>211</v>
      </c>
      <c r="CN1591">
        <f>BF1556*AV1591</f>
        <v>0</v>
      </c>
      <c r="CO1591">
        <f t="shared" ref="CO1591" si="29907">BG1556*AW1591</f>
        <v>0</v>
      </c>
      <c r="CP1591">
        <f t="shared" ref="CP1591" si="29908">BH1556*AX1591</f>
        <v>0</v>
      </c>
      <c r="CQ1591">
        <f t="shared" ref="CQ1591" si="29909">BI1556*AY1591</f>
        <v>0</v>
      </c>
      <c r="CR1591">
        <f t="shared" ref="CR1591" si="29910">BJ1556*AZ1591</f>
        <v>0</v>
      </c>
      <c r="CS1591">
        <f t="shared" ref="CS1591" si="29911">BK1556*BA1591</f>
        <v>0</v>
      </c>
      <c r="CT1591">
        <f t="shared" ref="CT1591" si="29912">BL1556*BB1591</f>
        <v>0</v>
      </c>
    </row>
    <row r="1592" spans="1:98" x14ac:dyDescent="0.3">
      <c r="F1592" s="91">
        <f t="shared" ref="F1592:H1592" si="29913">F1591</f>
        <v>80</v>
      </c>
      <c r="G1592" s="91">
        <f t="shared" si="29913"/>
        <v>80</v>
      </c>
      <c r="H1592" s="4">
        <f t="shared" si="29913"/>
        <v>1</v>
      </c>
      <c r="I1592">
        <v>175</v>
      </c>
      <c r="J1592" s="48">
        <f t="shared" si="29104"/>
        <v>0</v>
      </c>
      <c r="K1592" s="48">
        <f t="shared" si="29888"/>
        <v>0</v>
      </c>
      <c r="L1592" s="98">
        <f t="shared" si="29106"/>
        <v>0</v>
      </c>
      <c r="M1592" s="48"/>
      <c r="N1592" s="48"/>
      <c r="O1592" s="48"/>
      <c r="P1592" s="48"/>
      <c r="Q1592" s="48"/>
      <c r="R1592" s="48"/>
      <c r="S1592" s="48"/>
      <c r="T1592" s="48"/>
      <c r="U1592" s="48"/>
      <c r="V1592" s="48"/>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f>$J1592+$K1592+$L1592</f>
        <v>0</v>
      </c>
      <c r="AX1592" s="48">
        <f t="shared" si="29898"/>
        <v>0</v>
      </c>
      <c r="AY1592" s="48">
        <f t="shared" si="29898"/>
        <v>0</v>
      </c>
      <c r="AZ1592" s="48">
        <f t="shared" si="29898"/>
        <v>0</v>
      </c>
      <c r="BA1592" s="48">
        <f t="shared" si="29898"/>
        <v>0</v>
      </c>
      <c r="BB1592" s="48">
        <f t="shared" si="29898"/>
        <v>0</v>
      </c>
      <c r="BC1592" s="48"/>
      <c r="BE1592" t="s">
        <v>212</v>
      </c>
      <c r="CO1592">
        <f>BF1556*AW1592</f>
        <v>0</v>
      </c>
      <c r="CP1592">
        <f t="shared" ref="CP1592" si="29914">BG1556*AX1592</f>
        <v>0</v>
      </c>
      <c r="CQ1592">
        <f t="shared" ref="CQ1592" si="29915">BH1556*AY1592</f>
        <v>0</v>
      </c>
      <c r="CR1592">
        <f t="shared" ref="CR1592" si="29916">BI1556*AZ1592</f>
        <v>0</v>
      </c>
      <c r="CS1592">
        <f t="shared" ref="CS1592" si="29917">BJ1556*BA1592</f>
        <v>0</v>
      </c>
      <c r="CT1592">
        <f t="shared" ref="CT1592" si="29918">BK1556*BB1592</f>
        <v>0</v>
      </c>
    </row>
    <row r="1593" spans="1:98" x14ac:dyDescent="0.3">
      <c r="F1593" s="91">
        <f t="shared" ref="F1593:H1593" si="29919">F1592</f>
        <v>80</v>
      </c>
      <c r="G1593" s="91">
        <f t="shared" si="29919"/>
        <v>80</v>
      </c>
      <c r="H1593" s="4">
        <f t="shared" si="29919"/>
        <v>1</v>
      </c>
      <c r="I1593">
        <v>180</v>
      </c>
      <c r="J1593" s="48">
        <f t="shared" si="29104"/>
        <v>0</v>
      </c>
      <c r="K1593" s="48">
        <f t="shared" si="29888"/>
        <v>0</v>
      </c>
      <c r="L1593" s="98">
        <f t="shared" si="29106"/>
        <v>0</v>
      </c>
      <c r="M1593" s="48"/>
      <c r="N1593" s="48"/>
      <c r="O1593" s="48"/>
      <c r="P1593" s="48"/>
      <c r="Q1593" s="48"/>
      <c r="R1593" s="48"/>
      <c r="S1593" s="48"/>
      <c r="T1593" s="48"/>
      <c r="U1593" s="48"/>
      <c r="V1593" s="48"/>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f>$J1593+$K1593+$L1593</f>
        <v>0</v>
      </c>
      <c r="AY1593" s="48">
        <f t="shared" si="29898"/>
        <v>0</v>
      </c>
      <c r="AZ1593" s="48">
        <f t="shared" si="29898"/>
        <v>0</v>
      </c>
      <c r="BA1593" s="48">
        <f t="shared" si="29898"/>
        <v>0</v>
      </c>
      <c r="BB1593" s="48">
        <f t="shared" si="29898"/>
        <v>0</v>
      </c>
      <c r="BC1593" s="48"/>
      <c r="BE1593" t="s">
        <v>213</v>
      </c>
      <c r="CP1593">
        <f>BF1556*AX1593</f>
        <v>0</v>
      </c>
      <c r="CQ1593">
        <f t="shared" ref="CQ1593" si="29920">BG1556*AY1593</f>
        <v>0</v>
      </c>
      <c r="CR1593">
        <f t="shared" ref="CR1593" si="29921">BH1556*AZ1593</f>
        <v>0</v>
      </c>
      <c r="CS1593">
        <f t="shared" ref="CS1593" si="29922">BI1556*BA1593</f>
        <v>0</v>
      </c>
      <c r="CT1593">
        <f t="shared" ref="CT1593" si="29923">BJ1556*BB1593</f>
        <v>0</v>
      </c>
    </row>
    <row r="1594" spans="1:98" x14ac:dyDescent="0.3">
      <c r="F1594" s="91">
        <f t="shared" ref="F1594:H1594" si="29924">F1593</f>
        <v>80</v>
      </c>
      <c r="G1594" s="91">
        <f t="shared" si="29924"/>
        <v>80</v>
      </c>
      <c r="H1594" s="4">
        <f t="shared" si="29924"/>
        <v>1</v>
      </c>
      <c r="I1594">
        <v>185</v>
      </c>
      <c r="J1594" s="48">
        <f t="shared" si="29104"/>
        <v>0</v>
      </c>
      <c r="K1594" s="48">
        <f t="shared" si="29888"/>
        <v>0</v>
      </c>
      <c r="L1594" s="98">
        <f t="shared" si="29106"/>
        <v>0</v>
      </c>
      <c r="M1594" s="48"/>
      <c r="N1594" s="48"/>
      <c r="O1594" s="48"/>
      <c r="P1594" s="48"/>
      <c r="Q1594" s="48"/>
      <c r="R1594" s="48"/>
      <c r="S1594" s="48"/>
      <c r="T1594" s="48"/>
      <c r="U1594" s="48"/>
      <c r="V1594" s="48"/>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f>$J1594+$K1594+$L1594</f>
        <v>0</v>
      </c>
      <c r="AZ1594" s="48">
        <f t="shared" si="29898"/>
        <v>0</v>
      </c>
      <c r="BA1594" s="48">
        <f t="shared" si="29898"/>
        <v>0</v>
      </c>
      <c r="BB1594" s="48">
        <f t="shared" si="29898"/>
        <v>0</v>
      </c>
      <c r="BC1594" s="48"/>
      <c r="BE1594" t="s">
        <v>214</v>
      </c>
      <c r="CQ1594">
        <f>BF1556*AY1594</f>
        <v>0</v>
      </c>
      <c r="CR1594">
        <f t="shared" ref="CR1594" si="29925">BG1556*AZ1594</f>
        <v>0</v>
      </c>
      <c r="CS1594">
        <f t="shared" ref="CS1594" si="29926">BH1556*BA1594</f>
        <v>0</v>
      </c>
      <c r="CT1594">
        <f t="shared" ref="CT1594" si="29927">BI1556*BB1594</f>
        <v>0</v>
      </c>
    </row>
    <row r="1595" spans="1:98" x14ac:dyDescent="0.3">
      <c r="F1595" s="91">
        <f t="shared" ref="F1595:H1595" si="29928">F1594</f>
        <v>80</v>
      </c>
      <c r="G1595" s="91">
        <f t="shared" si="29928"/>
        <v>80</v>
      </c>
      <c r="H1595" s="4">
        <f t="shared" si="29928"/>
        <v>1</v>
      </c>
      <c r="I1595">
        <v>190</v>
      </c>
      <c r="J1595" s="48">
        <f t="shared" si="29104"/>
        <v>0</v>
      </c>
      <c r="K1595" s="48">
        <f t="shared" si="29888"/>
        <v>0</v>
      </c>
      <c r="L1595" s="98">
        <f t="shared" si="29106"/>
        <v>0</v>
      </c>
      <c r="M1595" s="48"/>
      <c r="N1595" s="48"/>
      <c r="O1595" s="48"/>
      <c r="P1595" s="48"/>
      <c r="Q1595" s="48"/>
      <c r="R1595" s="48"/>
      <c r="S1595" s="48"/>
      <c r="T1595" s="48"/>
      <c r="U1595" s="48"/>
      <c r="V1595" s="48"/>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f>$J1595+$K1595+$L1595</f>
        <v>0</v>
      </c>
      <c r="BA1595" s="48">
        <f t="shared" si="29898"/>
        <v>0</v>
      </c>
      <c r="BB1595" s="48">
        <f t="shared" si="29898"/>
        <v>0</v>
      </c>
      <c r="BC1595" s="48"/>
      <c r="BE1595" t="s">
        <v>215</v>
      </c>
      <c r="CR1595">
        <f>BF1556*AZ1595</f>
        <v>0</v>
      </c>
      <c r="CS1595">
        <f t="shared" ref="CS1595" si="29929">BG1556*BA1595</f>
        <v>0</v>
      </c>
      <c r="CT1595">
        <f t="shared" ref="CT1595" si="29930">BH1556*BB1595</f>
        <v>0</v>
      </c>
    </row>
    <row r="1596" spans="1:98" x14ac:dyDescent="0.3">
      <c r="F1596" s="91">
        <f t="shared" ref="F1596:H1596" si="29931">F1595</f>
        <v>80</v>
      </c>
      <c r="G1596" s="91">
        <f t="shared" si="29931"/>
        <v>80</v>
      </c>
      <c r="H1596" s="4">
        <f t="shared" si="29931"/>
        <v>1</v>
      </c>
      <c r="I1596">
        <v>195</v>
      </c>
      <c r="J1596" s="48">
        <f t="shared" si="29104"/>
        <v>0</v>
      </c>
      <c r="K1596" s="48">
        <f t="shared" si="29888"/>
        <v>0</v>
      </c>
      <c r="L1596" s="98">
        <f t="shared" si="29106"/>
        <v>0</v>
      </c>
      <c r="M1596" s="48"/>
      <c r="N1596" s="48"/>
      <c r="O1596" s="48"/>
      <c r="P1596" s="48"/>
      <c r="Q1596" s="48"/>
      <c r="R1596" s="48"/>
      <c r="S1596" s="48"/>
      <c r="T1596" s="48"/>
      <c r="U1596" s="48"/>
      <c r="V1596" s="48"/>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f>$J1596+$K1596+$L1596</f>
        <v>0</v>
      </c>
      <c r="BB1596" s="48">
        <f>$J1596+$K1596+$L1596</f>
        <v>0</v>
      </c>
      <c r="BC1596" s="48"/>
      <c r="BE1596" t="s">
        <v>216</v>
      </c>
      <c r="CS1596">
        <f>BF1556*BA1596</f>
        <v>0</v>
      </c>
      <c r="CT1596">
        <f>BG1556*BB1596</f>
        <v>0</v>
      </c>
    </row>
    <row r="1597" spans="1:98" x14ac:dyDescent="0.3">
      <c r="F1597" s="91">
        <f t="shared" ref="F1597:H1597" si="29932">F1596</f>
        <v>80</v>
      </c>
      <c r="G1597" s="91">
        <f t="shared" si="29932"/>
        <v>80</v>
      </c>
      <c r="H1597" s="4">
        <f t="shared" si="29932"/>
        <v>1</v>
      </c>
      <c r="I1597">
        <v>200</v>
      </c>
      <c r="J1597" s="48">
        <f t="shared" si="29104"/>
        <v>0</v>
      </c>
      <c r="K1597" s="48">
        <f t="shared" si="29888"/>
        <v>0</v>
      </c>
      <c r="L1597" s="98">
        <f t="shared" si="29106"/>
        <v>0</v>
      </c>
      <c r="M1597" s="48"/>
      <c r="N1597" s="48"/>
      <c r="O1597" s="48"/>
      <c r="P1597" s="48"/>
      <c r="Q1597" s="48"/>
      <c r="R1597" s="48"/>
      <c r="S1597" s="48"/>
      <c r="T1597" s="48"/>
      <c r="U1597" s="48"/>
      <c r="V1597" s="48"/>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f>$J1597+$K1597+$L1597</f>
        <v>0</v>
      </c>
      <c r="BC1597" s="48"/>
      <c r="BE1597" s="3" t="s">
        <v>217</v>
      </c>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f>BF1556*BB1597</f>
        <v>0</v>
      </c>
    </row>
    <row r="1598" spans="1:98" x14ac:dyDescent="0.3">
      <c r="I1598">
        <v>205</v>
      </c>
      <c r="BE1598" s="19" t="s">
        <v>176</v>
      </c>
      <c r="BF1598" s="99">
        <f>SUM(BF1556:BF1597)</f>
        <v>0</v>
      </c>
      <c r="BG1598" s="99">
        <f t="shared" ref="BG1598:CT1598" si="29933">SUM(BG1556:BG1597)</f>
        <v>4.233099301520892</v>
      </c>
      <c r="BH1598" s="99">
        <f t="shared" si="29933"/>
        <v>28.220662010139282</v>
      </c>
      <c r="BI1598" s="99">
        <f t="shared" si="29933"/>
        <v>70.551655025348197</v>
      </c>
      <c r="BJ1598" s="99">
        <f t="shared" si="29933"/>
        <v>141.10331005069639</v>
      </c>
      <c r="BK1598" s="99">
        <f t="shared" si="29933"/>
        <v>187.18740324558979</v>
      </c>
      <c r="BL1598" s="99">
        <f t="shared" si="29933"/>
        <v>180.30053796042628</v>
      </c>
      <c r="BM1598" s="99">
        <f t="shared" si="29933"/>
        <v>223.46523059754915</v>
      </c>
      <c r="BN1598" s="99">
        <f t="shared" si="29933"/>
        <v>290.23521262120227</v>
      </c>
      <c r="BO1598" s="99">
        <f t="shared" si="29933"/>
        <v>330.67282540321952</v>
      </c>
      <c r="BP1598" s="99">
        <f t="shared" si="29933"/>
        <v>388.96992729021383</v>
      </c>
      <c r="BQ1598" s="99">
        <f t="shared" si="29933"/>
        <v>445.31024533663788</v>
      </c>
      <c r="BR1598" s="99">
        <f t="shared" si="29933"/>
        <v>475.32727909646184</v>
      </c>
      <c r="BS1598" s="99">
        <f t="shared" si="29933"/>
        <v>527.0063773752895</v>
      </c>
      <c r="BT1598" s="99">
        <f t="shared" si="29933"/>
        <v>580.74897017425099</v>
      </c>
      <c r="BU1598" s="99">
        <f t="shared" si="29933"/>
        <v>642.03043402113383</v>
      </c>
      <c r="BV1598" s="99">
        <f t="shared" si="29933"/>
        <v>718.54399499655131</v>
      </c>
      <c r="BW1598" s="99">
        <f t="shared" si="29933"/>
        <v>4.233099301520892</v>
      </c>
      <c r="BX1598" s="99">
        <f t="shared" si="29933"/>
        <v>28.220662010139282</v>
      </c>
      <c r="BY1598" s="99">
        <f t="shared" si="29933"/>
        <v>70.551655025348197</v>
      </c>
      <c r="BZ1598" s="99">
        <f t="shared" si="29933"/>
        <v>141.10331005069639</v>
      </c>
      <c r="CA1598" s="99">
        <f t="shared" si="29933"/>
        <v>187.18740324558979</v>
      </c>
      <c r="CB1598" s="99">
        <f t="shared" si="29933"/>
        <v>180.30053796042628</v>
      </c>
      <c r="CC1598" s="99">
        <f t="shared" si="29933"/>
        <v>223.46523059754915</v>
      </c>
      <c r="CD1598" s="99">
        <f t="shared" si="29933"/>
        <v>290.23521262120227</v>
      </c>
      <c r="CE1598" s="99">
        <f t="shared" si="29933"/>
        <v>330.67282540321952</v>
      </c>
      <c r="CF1598" s="99">
        <f t="shared" si="29933"/>
        <v>388.96992729021383</v>
      </c>
      <c r="CG1598" s="99">
        <f t="shared" si="29933"/>
        <v>445.31024533663788</v>
      </c>
      <c r="CH1598" s="99">
        <f t="shared" si="29933"/>
        <v>475.32727909646184</v>
      </c>
      <c r="CI1598" s="99">
        <f t="shared" si="29933"/>
        <v>527.0063773752895</v>
      </c>
      <c r="CJ1598" s="99">
        <f t="shared" si="29933"/>
        <v>580.74897017425099</v>
      </c>
      <c r="CK1598" s="99">
        <f t="shared" si="29933"/>
        <v>642.03043402113383</v>
      </c>
      <c r="CL1598" s="99">
        <f t="shared" si="29933"/>
        <v>718.54399499655131</v>
      </c>
      <c r="CM1598" s="99">
        <f t="shared" si="29933"/>
        <v>4.233099301520892</v>
      </c>
      <c r="CN1598" s="99">
        <f t="shared" si="29933"/>
        <v>28.220662010139282</v>
      </c>
      <c r="CO1598" s="99">
        <f t="shared" si="29933"/>
        <v>70.551655025348197</v>
      </c>
      <c r="CP1598" s="99">
        <f t="shared" si="29933"/>
        <v>141.10331005069639</v>
      </c>
      <c r="CQ1598" s="99">
        <f t="shared" si="29933"/>
        <v>187.18740324558979</v>
      </c>
      <c r="CR1598" s="99">
        <f t="shared" si="29933"/>
        <v>180.30053796042628</v>
      </c>
      <c r="CS1598" s="99">
        <f t="shared" si="29933"/>
        <v>223.46523059754915</v>
      </c>
      <c r="CT1598" s="99">
        <f t="shared" si="29933"/>
        <v>290.23521262120227</v>
      </c>
    </row>
    <row r="1600" spans="1:98" x14ac:dyDescent="0.3">
      <c r="A1600" s="60" t="s">
        <v>292</v>
      </c>
    </row>
    <row r="1601" spans="1:98" x14ac:dyDescent="0.3">
      <c r="A1601" s="100"/>
      <c r="B1601" s="100" t="s">
        <v>163</v>
      </c>
      <c r="C1601" s="100" t="s">
        <v>164</v>
      </c>
      <c r="D1601" t="s">
        <v>167</v>
      </c>
      <c r="E1601" t="s">
        <v>166</v>
      </c>
    </row>
    <row r="1602" spans="1:98" x14ac:dyDescent="0.3">
      <c r="A1602" s="100" t="s">
        <v>165</v>
      </c>
      <c r="B1602" s="93">
        <v>80</v>
      </c>
      <c r="C1602" s="93">
        <v>80</v>
      </c>
      <c r="D1602">
        <f>C1602-B1602+5</f>
        <v>5</v>
      </c>
      <c r="E1602" s="4">
        <f>100/(D1602/5)/100</f>
        <v>1</v>
      </c>
      <c r="N1602" s="19">
        <v>0</v>
      </c>
      <c r="O1602" s="19">
        <v>5</v>
      </c>
      <c r="P1602" s="19">
        <v>10</v>
      </c>
      <c r="Q1602" s="19">
        <v>15</v>
      </c>
      <c r="R1602" s="19">
        <v>20</v>
      </c>
      <c r="S1602" s="19">
        <v>25</v>
      </c>
      <c r="T1602" s="19">
        <v>30</v>
      </c>
      <c r="U1602" s="19">
        <v>35</v>
      </c>
      <c r="V1602" s="19">
        <v>40</v>
      </c>
      <c r="W1602" s="19">
        <v>45</v>
      </c>
      <c r="X1602" s="19">
        <v>50</v>
      </c>
      <c r="Y1602" s="19">
        <v>55</v>
      </c>
      <c r="Z1602" s="19">
        <v>60</v>
      </c>
      <c r="AA1602" s="19">
        <v>65</v>
      </c>
      <c r="AB1602" s="19">
        <v>70</v>
      </c>
      <c r="AC1602" s="19">
        <v>75</v>
      </c>
      <c r="AD1602" s="19">
        <v>80</v>
      </c>
      <c r="AE1602" s="19">
        <v>85</v>
      </c>
      <c r="AF1602" s="19">
        <v>90</v>
      </c>
      <c r="AG1602" s="19">
        <v>95</v>
      </c>
      <c r="AH1602" s="19">
        <v>100</v>
      </c>
      <c r="AI1602" s="19">
        <v>105</v>
      </c>
      <c r="AJ1602" s="19">
        <v>110</v>
      </c>
      <c r="AK1602" s="19">
        <v>115</v>
      </c>
      <c r="AL1602" s="19">
        <v>120</v>
      </c>
      <c r="AM1602" s="19">
        <v>125</v>
      </c>
      <c r="AN1602" s="19">
        <v>130</v>
      </c>
      <c r="AO1602" s="19">
        <v>135</v>
      </c>
      <c r="AP1602" s="19">
        <v>140</v>
      </c>
      <c r="AQ1602" s="19">
        <v>145</v>
      </c>
      <c r="AR1602" s="2">
        <v>150</v>
      </c>
      <c r="AS1602" s="19">
        <v>155</v>
      </c>
      <c r="AT1602" s="2">
        <v>160</v>
      </c>
      <c r="AU1602" s="19">
        <v>165</v>
      </c>
      <c r="AV1602" s="2">
        <v>170</v>
      </c>
      <c r="AW1602" s="19">
        <v>175</v>
      </c>
      <c r="AX1602" s="2">
        <v>180</v>
      </c>
      <c r="AY1602" s="19">
        <v>185</v>
      </c>
      <c r="AZ1602" s="2">
        <v>190</v>
      </c>
      <c r="BA1602" s="19">
        <v>195</v>
      </c>
      <c r="BB1602" s="2">
        <v>200</v>
      </c>
      <c r="BF1602" s="19">
        <v>0</v>
      </c>
      <c r="BG1602" s="19">
        <v>5</v>
      </c>
      <c r="BH1602" s="19">
        <v>10</v>
      </c>
      <c r="BI1602" s="19">
        <v>15</v>
      </c>
      <c r="BJ1602" s="19">
        <v>20</v>
      </c>
      <c r="BK1602" s="19">
        <v>25</v>
      </c>
      <c r="BL1602" s="19">
        <v>30</v>
      </c>
      <c r="BM1602" s="19">
        <v>35</v>
      </c>
      <c r="BN1602" s="19">
        <v>40</v>
      </c>
      <c r="BO1602" s="19">
        <v>45</v>
      </c>
      <c r="BP1602" s="19">
        <v>50</v>
      </c>
      <c r="BQ1602" s="19">
        <v>55</v>
      </c>
      <c r="BR1602" s="19">
        <v>60</v>
      </c>
      <c r="BS1602" s="19">
        <v>65</v>
      </c>
      <c r="BT1602" s="19">
        <v>70</v>
      </c>
      <c r="BU1602" s="19">
        <v>75</v>
      </c>
      <c r="BV1602" s="19">
        <v>80</v>
      </c>
      <c r="BW1602" s="19">
        <v>85</v>
      </c>
      <c r="BX1602" s="19">
        <v>90</v>
      </c>
      <c r="BY1602" s="19">
        <v>95</v>
      </c>
      <c r="BZ1602" s="19">
        <v>100</v>
      </c>
      <c r="CA1602" s="19">
        <v>105</v>
      </c>
      <c r="CB1602" s="19">
        <v>110</v>
      </c>
      <c r="CC1602" s="19">
        <v>115</v>
      </c>
      <c r="CD1602" s="19">
        <v>120</v>
      </c>
      <c r="CE1602" s="19">
        <v>125</v>
      </c>
      <c r="CF1602" s="19">
        <v>130</v>
      </c>
      <c r="CG1602" s="19">
        <v>135</v>
      </c>
      <c r="CH1602" s="19">
        <v>140</v>
      </c>
      <c r="CI1602" s="19">
        <v>145</v>
      </c>
      <c r="CJ1602" s="2">
        <v>150</v>
      </c>
      <c r="CK1602" s="19">
        <v>155</v>
      </c>
      <c r="CL1602" s="2">
        <v>160</v>
      </c>
      <c r="CM1602" s="19">
        <v>165</v>
      </c>
      <c r="CN1602" s="2">
        <v>170</v>
      </c>
      <c r="CO1602" s="19">
        <v>175</v>
      </c>
      <c r="CP1602" s="2">
        <v>180</v>
      </c>
      <c r="CQ1602" s="19">
        <v>185</v>
      </c>
      <c r="CR1602" s="2">
        <v>190</v>
      </c>
      <c r="CS1602" s="19">
        <v>195</v>
      </c>
      <c r="CT1602" s="2">
        <v>200</v>
      </c>
    </row>
    <row r="1603" spans="1:98" x14ac:dyDescent="0.3">
      <c r="A1603" s="100" t="s">
        <v>92</v>
      </c>
      <c r="B1603" s="93">
        <v>80</v>
      </c>
      <c r="C1603" s="93">
        <v>80</v>
      </c>
      <c r="D1603">
        <f>C1603-B1603+5</f>
        <v>5</v>
      </c>
      <c r="E1603" s="4">
        <f>IF(D1603&gt;0,100/(D1603/5)/100,1)</f>
        <v>1</v>
      </c>
      <c r="F1603" s="94" t="s">
        <v>163</v>
      </c>
      <c r="G1603" s="94" t="s">
        <v>164</v>
      </c>
      <c r="H1603" s="94" t="s">
        <v>173</v>
      </c>
      <c r="I1603" s="95" t="s">
        <v>169</v>
      </c>
      <c r="J1603" s="3" t="s">
        <v>172</v>
      </c>
      <c r="K1603" s="97" t="s">
        <v>174</v>
      </c>
      <c r="L1603" s="97" t="s">
        <v>175</v>
      </c>
      <c r="M1603" t="s">
        <v>168</v>
      </c>
      <c r="N1603" s="4">
        <f t="shared" ref="N1603" si="29934">IF(IF(BF1602&lt;=$B1602,1,M1603-$E1602)&gt;0,IF(BF1602&lt;=$B1602,1,M1603-$E1602),0)</f>
        <v>1</v>
      </c>
      <c r="O1603" s="4">
        <f t="shared" ref="O1603" si="29935">IF(IF(BG1602&lt;=$B1602,1,N1603-$E1602)&gt;0,IF(BG1602&lt;=$B1602,1,N1603-$E1602),0)</f>
        <v>1</v>
      </c>
      <c r="P1603" s="4">
        <f t="shared" ref="P1603" si="29936">IF(IF(BH1602&lt;=$B1602,1,O1603-$E1602)&gt;0,IF(BH1602&lt;=$B1602,1,O1603-$E1602),0)</f>
        <v>1</v>
      </c>
      <c r="Q1603" s="4">
        <f t="shared" ref="Q1603" si="29937">IF(IF(BI1602&lt;=$B1602,1,P1603-$E1602)&gt;0,IF(BI1602&lt;=$B1602,1,P1603-$E1602),0)</f>
        <v>1</v>
      </c>
      <c r="R1603" s="4">
        <f t="shared" ref="R1603" si="29938">IF(IF(BJ1602&lt;=$B1602,1,Q1603-$E1602)&gt;0,IF(BJ1602&lt;=$B1602,1,Q1603-$E1602),0)</f>
        <v>1</v>
      </c>
      <c r="S1603" s="4">
        <f t="shared" ref="S1603" si="29939">IF(IF(BK1602&lt;=$B1602,1,R1603-$E1602)&gt;0,IF(BK1602&lt;=$B1602,1,R1603-$E1602),0)</f>
        <v>1</v>
      </c>
      <c r="T1603" s="4">
        <f t="shared" ref="T1603" si="29940">IF(IF(BL1602&lt;=$B1602,1,S1603-$E1602)&gt;0,IF(BL1602&lt;=$B1602,1,S1603-$E1602),0)</f>
        <v>1</v>
      </c>
      <c r="U1603" s="4">
        <f t="shared" ref="U1603" si="29941">IF(IF(BM1602&lt;=$B1602,1,T1603-$E1602)&gt;0,IF(BM1602&lt;=$B1602,1,T1603-$E1602),0)</f>
        <v>1</v>
      </c>
      <c r="V1603" s="4">
        <f t="shared" ref="V1603" si="29942">IF(IF(BN1602&lt;=$B1602,1,U1603-$E1602)&gt;0,IF(BN1602&lt;=$B1602,1,U1603-$E1602),0)</f>
        <v>1</v>
      </c>
      <c r="W1603" s="4">
        <f t="shared" ref="W1603" si="29943">IF(IF(BO1602&lt;=$B1602,1,V1603-$E1602)&gt;0,IF(BO1602&lt;=$B1602,1,V1603-$E1602),0)</f>
        <v>1</v>
      </c>
      <c r="X1603" s="4">
        <f t="shared" ref="X1603" si="29944">IF(IF(BP1602&lt;=$B1602,1,W1603-$E1602)&gt;0,IF(BP1602&lt;=$B1602,1,W1603-$E1602),0)</f>
        <v>1</v>
      </c>
      <c r="Y1603" s="4">
        <f t="shared" ref="Y1603" si="29945">IF(IF(BQ1602&lt;=$B1602,1,X1603-$E1602)&gt;0,IF(BQ1602&lt;=$B1602,1,X1603-$E1602),0)</f>
        <v>1</v>
      </c>
      <c r="Z1603" s="4">
        <f t="shared" ref="Z1603" si="29946">IF(IF(BR1602&lt;=$B1602,1,Y1603-$E1602)&gt;0,IF(BR1602&lt;=$B1602,1,Y1603-$E1602),0)</f>
        <v>1</v>
      </c>
      <c r="AA1603" s="4">
        <f t="shared" ref="AA1603" si="29947">IF(IF(BS1602&lt;=$B1602,1,Z1603-$E1602)&gt;0,IF(BS1602&lt;=$B1602,1,Z1603-$E1602),0)</f>
        <v>1</v>
      </c>
      <c r="AB1603" s="4">
        <f t="shared" ref="AB1603" si="29948">IF(IF(BT1602&lt;=$B1602,1,AA1603-$E1602)&gt;0,IF(BT1602&lt;=$B1602,1,AA1603-$E1602),0)</f>
        <v>1</v>
      </c>
      <c r="AC1603" s="4">
        <f t="shared" ref="AC1603" si="29949">IF(IF(BU1602&lt;=$B1602,1,AB1603-$E1602)&gt;0,IF(BU1602&lt;=$B1602,1,AB1603-$E1602),0)</f>
        <v>1</v>
      </c>
      <c r="AD1603" s="4">
        <f t="shared" ref="AD1603" si="29950">IF(IF(BV1602&lt;=$B1602,1,AC1603-$E1602)&gt;0,IF(BV1602&lt;=$B1602,1,AC1603-$E1602),0)</f>
        <v>1</v>
      </c>
      <c r="AE1603" s="4">
        <f t="shared" ref="AE1603" si="29951">IF(IF(BW1602&lt;=$B1602,1,AD1603-$E1602)&gt;0,IF(BW1602&lt;=$B1602,1,AD1603-$E1602),0)</f>
        <v>0</v>
      </c>
      <c r="AF1603" s="4">
        <f t="shared" ref="AF1603" si="29952">IF(IF(BX1602&lt;=$B1602,1,AE1603-$E1602)&gt;0,IF(BX1602&lt;=$B1602,1,AE1603-$E1602),0)</f>
        <v>0</v>
      </c>
      <c r="AG1603" s="4">
        <f t="shared" ref="AG1603" si="29953">IF(IF(BY1602&lt;=$B1602,1,AF1603-$E1602)&gt;0,IF(BY1602&lt;=$B1602,1,AF1603-$E1602),0)</f>
        <v>0</v>
      </c>
      <c r="AH1603" s="4">
        <f t="shared" ref="AH1603" si="29954">IF(IF(BZ1602&lt;=$B1602,1,AG1603-$E1602)&gt;0,IF(BZ1602&lt;=$B1602,1,AG1603-$E1602),0)</f>
        <v>0</v>
      </c>
      <c r="AI1603" s="4">
        <f t="shared" ref="AI1603" si="29955">IF(IF(CA1602&lt;=$B1602,1,AH1603-$E1602)&gt;0,IF(CA1602&lt;=$B1602,1,AH1603-$E1602),0)</f>
        <v>0</v>
      </c>
      <c r="AJ1603" s="4">
        <f t="shared" ref="AJ1603" si="29956">IF(IF(CB1602&lt;=$B1602,1,AI1603-$E1602)&gt;0,IF(CB1602&lt;=$B1602,1,AI1603-$E1602),0)</f>
        <v>0</v>
      </c>
      <c r="AK1603" s="4">
        <f t="shared" ref="AK1603" si="29957">IF(IF(CC1602&lt;=$B1602,1,AJ1603-$E1602)&gt;0,IF(CC1602&lt;=$B1602,1,AJ1603-$E1602),0)</f>
        <v>0</v>
      </c>
      <c r="AL1603" s="4">
        <f t="shared" ref="AL1603" si="29958">IF(IF(CD1602&lt;=$B1602,1,AK1603-$E1602)&gt;0,IF(CD1602&lt;=$B1602,1,AK1603-$E1602),0)</f>
        <v>0</v>
      </c>
      <c r="AM1603" s="4">
        <f t="shared" ref="AM1603" si="29959">IF(IF(CE1602&lt;=$B1602,1,AL1603-$E1602)&gt;0,IF(CE1602&lt;=$B1602,1,AL1603-$E1602),0)</f>
        <v>0</v>
      </c>
      <c r="AN1603" s="4">
        <f t="shared" ref="AN1603" si="29960">IF(IF(CF1602&lt;=$B1602,1,AM1603-$E1602)&gt;0,IF(CF1602&lt;=$B1602,1,AM1603-$E1602),0)</f>
        <v>0</v>
      </c>
      <c r="AO1603" s="4">
        <f t="shared" ref="AO1603" si="29961">IF(IF(CG1602&lt;=$B1602,1,AN1603-$E1602)&gt;0,IF(CG1602&lt;=$B1602,1,AN1603-$E1602),0)</f>
        <v>0</v>
      </c>
      <c r="AP1603" s="4">
        <f t="shared" ref="AP1603" si="29962">IF(IF(CH1602&lt;=$B1602,1,AO1603-$E1602)&gt;0,IF(CH1602&lt;=$B1602,1,AO1603-$E1602),0)</f>
        <v>0</v>
      </c>
      <c r="AQ1603" s="4">
        <f t="shared" ref="AQ1603" si="29963">IF(IF(CI1602&lt;=$B1602,1,AP1603-$E1602)&gt;0,IF(CI1602&lt;=$B1602,1,AP1603-$E1602),0)</f>
        <v>0</v>
      </c>
      <c r="AR1603" s="4">
        <f t="shared" ref="AR1603" si="29964">IF(IF(CJ1602&lt;=$B1602,1,AQ1603-$E1602)&gt;0,IF(CJ1602&lt;=$B1602,1,AQ1603-$E1602),0)</f>
        <v>0</v>
      </c>
      <c r="AS1603" s="4">
        <f t="shared" ref="AS1603" si="29965">IF(IF(CK1602&lt;=$B1602,1,AR1603-$E1602)&gt;0,IF(CK1602&lt;=$B1602,1,AR1603-$E1602),0)</f>
        <v>0</v>
      </c>
      <c r="AT1603" s="4">
        <f t="shared" ref="AT1603" si="29966">IF(IF(CL1602&lt;=$B1602,1,AS1603-$E1602)&gt;0,IF(CL1602&lt;=$B1602,1,AS1603-$E1602),0)</f>
        <v>0</v>
      </c>
      <c r="AU1603" s="4">
        <f t="shared" ref="AU1603" si="29967">IF(IF(CM1602&lt;=$B1602,1,AT1603-$E1602)&gt;0,IF(CM1602&lt;=$B1602,1,AT1603-$E1602),0)</f>
        <v>0</v>
      </c>
      <c r="AV1603" s="4">
        <f t="shared" ref="AV1603" si="29968">IF(IF(CN1602&lt;=$B1602,1,AU1603-$E1602)&gt;0,IF(CN1602&lt;=$B1602,1,AU1603-$E1602),0)</f>
        <v>0</v>
      </c>
      <c r="AW1603" s="4">
        <f t="shared" ref="AW1603" si="29969">IF(IF(CO1602&lt;=$B1602,1,AV1603-$E1602)&gt;0,IF(CO1602&lt;=$B1602,1,AV1603-$E1602),0)</f>
        <v>0</v>
      </c>
      <c r="AX1603" s="4">
        <f t="shared" ref="AX1603" si="29970">IF(IF(CP1602&lt;=$B1602,1,AW1603-$E1602)&gt;0,IF(CP1602&lt;=$B1602,1,AW1603-$E1602),0)</f>
        <v>0</v>
      </c>
      <c r="AY1603" s="4">
        <f t="shared" ref="AY1603" si="29971">IF(IF(CQ1602&lt;=$B1602,1,AX1603-$E1602)&gt;0,IF(CQ1602&lt;=$B1602,1,AX1603-$E1602),0)</f>
        <v>0</v>
      </c>
      <c r="AZ1603" s="4">
        <f t="shared" ref="AZ1603" si="29972">IF(IF(CR1602&lt;=$B1602,1,AY1603-$E1602)&gt;0,IF(CR1602&lt;=$B1602,1,AY1603-$E1602),0)</f>
        <v>0</v>
      </c>
      <c r="BA1603" s="4">
        <f t="shared" ref="BA1603" si="29973">IF(IF(CS1602&lt;=$B1602,1,AZ1603-$E1602)&gt;0,IF(CS1602&lt;=$B1602,1,AZ1603-$E1602),0)</f>
        <v>0</v>
      </c>
      <c r="BB1603" s="4">
        <f t="shared" ref="BB1603" si="29974">IF(IF(CT1602&lt;=$B1602,1,BA1603-$E1602)&gt;0,IF(CT1602&lt;=$B1602,1,BA1603-$E1602),0)</f>
        <v>0</v>
      </c>
      <c r="BE1603" t="s">
        <v>171</v>
      </c>
      <c r="BF1603" s="91">
        <f>'Data tilvækstoversigt'!C1190*N1603</f>
        <v>0</v>
      </c>
      <c r="BG1603" s="91">
        <f>'Data tilvækstoversigt'!D1190*O1603</f>
        <v>2.3337040271852683</v>
      </c>
      <c r="BH1603" s="91">
        <f>'Data tilvækstoversigt'!E1190*P1603</f>
        <v>15.558026847901793</v>
      </c>
      <c r="BI1603" s="91">
        <f>'Data tilvækstoversigt'!F1190*Q1603</f>
        <v>38.895067119754479</v>
      </c>
      <c r="BJ1603" s="91">
        <f>'Data tilvækstoversigt'!G1190*R1603</f>
        <v>77.790134239508959</v>
      </c>
      <c r="BK1603" s="91">
        <f>'Data tilvækstoversigt'!H1190*S1603</f>
        <v>117.96703153944031</v>
      </c>
      <c r="BL1603" s="91">
        <f>'Data tilvækstoversigt'!I1190*T1603</f>
        <v>132.82753524959455</v>
      </c>
      <c r="BM1603" s="91">
        <f>'Data tilvækstoversigt'!J1190*U1603</f>
        <v>167.33585117719605</v>
      </c>
      <c r="BN1603" s="91">
        <f>'Data tilvækstoversigt'!K1190*V1603</f>
        <v>223.71429959378196</v>
      </c>
      <c r="BO1603" s="91">
        <f>'Data tilvækstoversigt'!L1190*W1603</f>
        <v>243.80967103519316</v>
      </c>
      <c r="BP1603" s="91">
        <f>'Data tilvækstoversigt'!M1190*X1603</f>
        <v>260.31824920296862</v>
      </c>
      <c r="BQ1603" s="91">
        <f>'Data tilvækstoversigt'!N1190*Y1603</f>
        <v>313.88535991131567</v>
      </c>
      <c r="BR1603" s="91">
        <f>'Data tilvækstoversigt'!O1190*Z1603</f>
        <v>369.97149746593908</v>
      </c>
      <c r="BS1603" s="91">
        <f>'Data tilvækstoversigt'!P1190*AA1603</f>
        <v>408.85163817366907</v>
      </c>
      <c r="BT1603" s="91">
        <f>'Data tilvækstoversigt'!Q1190*AB1603</f>
        <v>451.15940507440621</v>
      </c>
      <c r="BU1603" s="91">
        <f>'Data tilvækstoversigt'!R1190*AC1603</f>
        <v>543.29930535180222</v>
      </c>
      <c r="BV1603" s="91">
        <f>'Data tilvækstoversigt'!S1190*AD1603</f>
        <v>644.12303735142575</v>
      </c>
      <c r="BW1603" s="91">
        <f>'Data tilvækstoversigt'!T1190*AE1603</f>
        <v>0</v>
      </c>
      <c r="BX1603" s="91">
        <f>'Data tilvækstoversigt'!U1190*AF1603</f>
        <v>0</v>
      </c>
      <c r="BY1603" s="91">
        <f>'Data tilvækstoversigt'!V1190*AG1603</f>
        <v>0</v>
      </c>
      <c r="BZ1603" s="91">
        <f>'Data tilvækstoversigt'!W1190*AH1603</f>
        <v>0</v>
      </c>
      <c r="CA1603" s="91">
        <f>'Data tilvækstoversigt'!X1190*AI1603</f>
        <v>0</v>
      </c>
      <c r="CB1603" s="91">
        <f>'Data tilvækstoversigt'!Y1190*AJ1603</f>
        <v>0</v>
      </c>
      <c r="CC1603" s="91">
        <f>'Data tilvækstoversigt'!Z1190*AK1603</f>
        <v>0</v>
      </c>
      <c r="CD1603" s="91">
        <f>'Data tilvækstoversigt'!AA1190*AL1603</f>
        <v>0</v>
      </c>
      <c r="CE1603" s="91">
        <f>'Data tilvækstoversigt'!AB1190*AM1603</f>
        <v>0</v>
      </c>
      <c r="CF1603" s="91">
        <f>'Data tilvækstoversigt'!AC1190*AN1603</f>
        <v>0</v>
      </c>
      <c r="CG1603" s="91">
        <f>'Data tilvækstoversigt'!AD1190*AO1603</f>
        <v>0</v>
      </c>
      <c r="CH1603" s="91">
        <f>'Data tilvækstoversigt'!AE1190*AP1603</f>
        <v>0</v>
      </c>
      <c r="CI1603" s="91">
        <f>'Data tilvækstoversigt'!AF1190*AQ1603</f>
        <v>0</v>
      </c>
      <c r="CJ1603" s="91">
        <f>'Data tilvækstoversigt'!AG1190*AR1603</f>
        <v>0</v>
      </c>
      <c r="CK1603" s="91">
        <f>'Data tilvækstoversigt'!AH1190*AS1603</f>
        <v>0</v>
      </c>
      <c r="CL1603" s="91">
        <f>'Data tilvækstoversigt'!AI1190*AT1603</f>
        <v>0</v>
      </c>
      <c r="CM1603" s="91">
        <f>'Data tilvækstoversigt'!AJ1190*AU1603</f>
        <v>0</v>
      </c>
      <c r="CN1603" s="91">
        <f>'Data tilvækstoversigt'!AK1190*AV1603</f>
        <v>0</v>
      </c>
      <c r="CO1603" s="91">
        <f>'Data tilvækstoversigt'!AL1190*AW1603</f>
        <v>0</v>
      </c>
      <c r="CP1603" s="91">
        <f>'Data tilvækstoversigt'!AM1190*AX1603</f>
        <v>0</v>
      </c>
      <c r="CQ1603" s="91">
        <f>'Data tilvækstoversigt'!AN1190*AY1603</f>
        <v>0</v>
      </c>
      <c r="CR1603" s="91">
        <f>'Data tilvækstoversigt'!AO1190*AZ1603</f>
        <v>0</v>
      </c>
      <c r="CS1603" s="91">
        <f>'Data tilvækstoversigt'!AP1190*BA1603</f>
        <v>0</v>
      </c>
      <c r="CT1603" s="91">
        <f>'Data tilvækstoversigt'!AQ1190*BB1603</f>
        <v>0</v>
      </c>
    </row>
    <row r="1604" spans="1:98" x14ac:dyDescent="0.3">
      <c r="F1604" s="92">
        <f>B1603</f>
        <v>80</v>
      </c>
      <c r="G1604" s="92">
        <f>C1603</f>
        <v>80</v>
      </c>
      <c r="H1604" s="4">
        <f>E1603</f>
        <v>1</v>
      </c>
      <c r="I1604">
        <v>0</v>
      </c>
      <c r="J1604" s="48">
        <f>IF(AND(I1604&gt;=F1604,I1604&lt;=G1604+1),H1604,0)</f>
        <v>0</v>
      </c>
      <c r="K1604" s="48">
        <f>IF(IF(AND(I1604&gt;=(F1604*2),I1604&lt;=G1604+F1604+(G1604-F1604+5)+1),((H1604)^2)*(I1605-F1604*2)/5,0)&lt;=H1604,IF(AND(I1604&gt;=(F1604*2),I1604&lt;=G1604+F1604+(G1604-F1604+5)+1),((H1604)^2)*(I1605-F1604*2)/5,0),(K1603-H1604^2))</f>
        <v>0</v>
      </c>
      <c r="L1604" s="98">
        <f>IF(IF(AND(I1604&gt;=(F1604*3),I1604&lt;=G1604+F1604+F1604+(G1604-F1604+5)+1),((H1604)^3)*(I1605-F1604*3)/5,0)&lt;=H1604,IF(AND(I1604&gt;=(F1604*3),I1604&lt;=G1604+F1604+F1604+(G1604-F1604+5)+1),((H1604)^3)*(I1605-F1604*3)/5,0),(L1603-H1604^3))</f>
        <v>0</v>
      </c>
      <c r="M1604" s="96"/>
      <c r="N1604" s="48">
        <f>$J1604+$K1604+$L1604</f>
        <v>0</v>
      </c>
      <c r="O1604" s="48">
        <f t="shared" ref="O1604:BB1610" si="29975">$J1604+$K1604+$L1604</f>
        <v>0</v>
      </c>
      <c r="P1604" s="48">
        <f t="shared" si="29975"/>
        <v>0</v>
      </c>
      <c r="Q1604" s="48">
        <f t="shared" si="29975"/>
        <v>0</v>
      </c>
      <c r="R1604" s="48">
        <f t="shared" si="29975"/>
        <v>0</v>
      </c>
      <c r="S1604" s="48">
        <f t="shared" si="29975"/>
        <v>0</v>
      </c>
      <c r="T1604" s="48">
        <f t="shared" si="29975"/>
        <v>0</v>
      </c>
      <c r="U1604" s="48">
        <f t="shared" si="29975"/>
        <v>0</v>
      </c>
      <c r="V1604" s="48">
        <f t="shared" si="29975"/>
        <v>0</v>
      </c>
      <c r="W1604" s="48">
        <f t="shared" si="29975"/>
        <v>0</v>
      </c>
      <c r="X1604" s="48">
        <f t="shared" si="29975"/>
        <v>0</v>
      </c>
      <c r="Y1604" s="48">
        <f t="shared" si="29975"/>
        <v>0</v>
      </c>
      <c r="Z1604" s="48">
        <f t="shared" si="29975"/>
        <v>0</v>
      </c>
      <c r="AA1604" s="48">
        <f t="shared" si="29975"/>
        <v>0</v>
      </c>
      <c r="AB1604" s="48">
        <f t="shared" si="29975"/>
        <v>0</v>
      </c>
      <c r="AC1604" s="48">
        <f t="shared" si="29975"/>
        <v>0</v>
      </c>
      <c r="AD1604" s="48">
        <f t="shared" si="29975"/>
        <v>0</v>
      </c>
      <c r="AE1604" s="48">
        <f t="shared" si="29975"/>
        <v>0</v>
      </c>
      <c r="AF1604" s="48">
        <f t="shared" si="29975"/>
        <v>0</v>
      </c>
      <c r="AG1604" s="48">
        <f t="shared" si="29975"/>
        <v>0</v>
      </c>
      <c r="AH1604" s="48">
        <f t="shared" si="29975"/>
        <v>0</v>
      </c>
      <c r="AI1604" s="48">
        <f t="shared" si="29975"/>
        <v>0</v>
      </c>
      <c r="AJ1604" s="48">
        <f t="shared" si="29975"/>
        <v>0</v>
      </c>
      <c r="AK1604" s="48">
        <f t="shared" si="29975"/>
        <v>0</v>
      </c>
      <c r="AL1604" s="48">
        <f t="shared" si="29975"/>
        <v>0</v>
      </c>
      <c r="AM1604" s="48">
        <f t="shared" si="29975"/>
        <v>0</v>
      </c>
      <c r="AN1604" s="48">
        <f t="shared" si="29975"/>
        <v>0</v>
      </c>
      <c r="AO1604" s="48">
        <f t="shared" si="29975"/>
        <v>0</v>
      </c>
      <c r="AP1604" s="48">
        <f t="shared" si="29975"/>
        <v>0</v>
      </c>
      <c r="AQ1604" s="48">
        <f t="shared" si="29975"/>
        <v>0</v>
      </c>
      <c r="AR1604" s="48">
        <f t="shared" si="29975"/>
        <v>0</v>
      </c>
      <c r="AS1604" s="48">
        <f t="shared" si="29975"/>
        <v>0</v>
      </c>
      <c r="AT1604" s="48">
        <f t="shared" si="29975"/>
        <v>0</v>
      </c>
      <c r="AU1604" s="48">
        <f t="shared" si="29975"/>
        <v>0</v>
      </c>
      <c r="AV1604" s="48">
        <f t="shared" si="29975"/>
        <v>0</v>
      </c>
      <c r="AW1604" s="48">
        <f t="shared" si="29975"/>
        <v>0</v>
      </c>
      <c r="AX1604" s="48">
        <f t="shared" si="29975"/>
        <v>0</v>
      </c>
      <c r="AY1604" s="48">
        <f t="shared" si="29975"/>
        <v>0</v>
      </c>
      <c r="AZ1604" s="48">
        <f t="shared" si="29975"/>
        <v>0</v>
      </c>
      <c r="BA1604" s="48">
        <f t="shared" si="29975"/>
        <v>0</v>
      </c>
      <c r="BB1604" s="48">
        <f t="shared" si="29975"/>
        <v>0</v>
      </c>
      <c r="BC1604" s="48"/>
      <c r="BE1604" t="s">
        <v>177</v>
      </c>
      <c r="BF1604">
        <f>BF1603*N1604</f>
        <v>0</v>
      </c>
      <c r="BG1604">
        <f t="shared" ref="BG1604" si="29976">BG1603*O1604</f>
        <v>0</v>
      </c>
      <c r="BH1604">
        <f t="shared" ref="BH1604" si="29977">BH1603*P1604</f>
        <v>0</v>
      </c>
      <c r="BI1604">
        <f t="shared" ref="BI1604" si="29978">BI1603*Q1604</f>
        <v>0</v>
      </c>
      <c r="BJ1604">
        <f t="shared" ref="BJ1604" si="29979">BJ1603*R1604</f>
        <v>0</v>
      </c>
      <c r="BK1604">
        <f t="shared" ref="BK1604" si="29980">BK1603*S1604</f>
        <v>0</v>
      </c>
      <c r="BL1604">
        <f t="shared" ref="BL1604" si="29981">BL1603*T1604</f>
        <v>0</v>
      </c>
      <c r="BM1604">
        <f t="shared" ref="BM1604" si="29982">BM1603*U1604</f>
        <v>0</v>
      </c>
      <c r="BN1604">
        <f t="shared" ref="BN1604" si="29983">BN1603*V1604</f>
        <v>0</v>
      </c>
      <c r="BO1604">
        <f t="shared" ref="BO1604" si="29984">BO1603*W1604</f>
        <v>0</v>
      </c>
      <c r="BP1604">
        <f t="shared" ref="BP1604" si="29985">BP1603*X1604</f>
        <v>0</v>
      </c>
      <c r="BQ1604">
        <f t="shared" ref="BQ1604" si="29986">BQ1603*Y1604</f>
        <v>0</v>
      </c>
      <c r="BR1604">
        <f t="shared" ref="BR1604" si="29987">BR1603*Z1604</f>
        <v>0</v>
      </c>
      <c r="BS1604">
        <f t="shared" ref="BS1604" si="29988">BS1603*AA1604</f>
        <v>0</v>
      </c>
      <c r="BT1604">
        <f t="shared" ref="BT1604" si="29989">BT1603*AB1604</f>
        <v>0</v>
      </c>
      <c r="BU1604">
        <f t="shared" ref="BU1604" si="29990">BU1603*AC1604</f>
        <v>0</v>
      </c>
      <c r="BV1604">
        <f t="shared" ref="BV1604" si="29991">BV1603*AD1604</f>
        <v>0</v>
      </c>
      <c r="BW1604">
        <f t="shared" ref="BW1604" si="29992">BW1603*AE1604</f>
        <v>0</v>
      </c>
      <c r="BX1604">
        <f t="shared" ref="BX1604" si="29993">BX1603*AF1604</f>
        <v>0</v>
      </c>
      <c r="BY1604">
        <f t="shared" ref="BY1604" si="29994">BY1603*AG1604</f>
        <v>0</v>
      </c>
      <c r="BZ1604">
        <f t="shared" ref="BZ1604" si="29995">BZ1603*AH1604</f>
        <v>0</v>
      </c>
      <c r="CA1604">
        <f t="shared" ref="CA1604" si="29996">CA1603*AI1604</f>
        <v>0</v>
      </c>
      <c r="CB1604">
        <f t="shared" ref="CB1604" si="29997">CB1603*AJ1604</f>
        <v>0</v>
      </c>
      <c r="CC1604">
        <f t="shared" ref="CC1604" si="29998">CC1603*AK1604</f>
        <v>0</v>
      </c>
      <c r="CD1604">
        <f t="shared" ref="CD1604" si="29999">CD1603*AL1604</f>
        <v>0</v>
      </c>
      <c r="CE1604">
        <f t="shared" ref="CE1604" si="30000">CE1603*AM1604</f>
        <v>0</v>
      </c>
      <c r="CF1604">
        <f t="shared" ref="CF1604" si="30001">CF1603*AN1604</f>
        <v>0</v>
      </c>
      <c r="CG1604">
        <f t="shared" ref="CG1604" si="30002">CG1603*AO1604</f>
        <v>0</v>
      </c>
      <c r="CH1604">
        <f t="shared" ref="CH1604" si="30003">CH1603*AP1604</f>
        <v>0</v>
      </c>
      <c r="CI1604">
        <f t="shared" ref="CI1604" si="30004">CI1603*AQ1604</f>
        <v>0</v>
      </c>
      <c r="CJ1604">
        <f t="shared" ref="CJ1604" si="30005">CJ1603*AR1604</f>
        <v>0</v>
      </c>
      <c r="CK1604">
        <f t="shared" ref="CK1604" si="30006">CK1603*AS1604</f>
        <v>0</v>
      </c>
      <c r="CL1604">
        <f t="shared" ref="CL1604" si="30007">CL1603*AT1604</f>
        <v>0</v>
      </c>
      <c r="CM1604">
        <f t="shared" ref="CM1604" si="30008">CM1603*AU1604</f>
        <v>0</v>
      </c>
      <c r="CN1604">
        <f t="shared" ref="CN1604" si="30009">CN1603*AV1604</f>
        <v>0</v>
      </c>
      <c r="CO1604">
        <f t="shared" ref="CO1604" si="30010">CO1603*AW1604</f>
        <v>0</v>
      </c>
      <c r="CP1604">
        <f t="shared" ref="CP1604" si="30011">CP1603*AX1604</f>
        <v>0</v>
      </c>
      <c r="CQ1604">
        <f t="shared" ref="CQ1604" si="30012">CQ1603*AY1604</f>
        <v>0</v>
      </c>
      <c r="CR1604">
        <f t="shared" ref="CR1604" si="30013">CR1603*AZ1604</f>
        <v>0</v>
      </c>
      <c r="CS1604">
        <f t="shared" ref="CS1604" si="30014">CS1603*BA1604</f>
        <v>0</v>
      </c>
      <c r="CT1604">
        <f t="shared" ref="CT1604" si="30015">CT1603*BB1604</f>
        <v>0</v>
      </c>
    </row>
    <row r="1605" spans="1:98" x14ac:dyDescent="0.3">
      <c r="F1605" s="91">
        <f>F1604</f>
        <v>80</v>
      </c>
      <c r="G1605" s="91">
        <f>G1604</f>
        <v>80</v>
      </c>
      <c r="H1605" s="4">
        <f>H1604</f>
        <v>1</v>
      </c>
      <c r="I1605">
        <v>5</v>
      </c>
      <c r="J1605" s="48">
        <f t="shared" ref="J1605:J1644" si="30016">IF(AND(I1605&gt;=F1605,I1605&lt;=G1605+1),H1605,0)</f>
        <v>0</v>
      </c>
      <c r="K1605" s="48">
        <f t="shared" ref="K1605:K1610" si="30017">IF(IF(AND(I1605&gt;=(F1605*2),I1605&lt;=G1605+F1605+(G1605-F1605+5)+1),((H1605)^2)*(I1606-F1605*2)/5,0)&lt;=H1605,IF(AND(I1605&gt;=(F1605*2),I1605&lt;=G1605+F1605+(G1605-F1605+5)+1),((H1605)^2)*(I1606-F1605*2)/5,0),(K1604-H1605^2))</f>
        <v>0</v>
      </c>
      <c r="L1605" s="98">
        <f t="shared" ref="L1605:L1644" si="30018">IF(IF(AND(I1605&gt;=(F1605*3),I1605&lt;=G1605+F1605+F1605+(G1605-F1605+5)+1),((H1605)^3)*(I1606-F1605*3)/5,0)&lt;=H1605,IF(AND(I1605&gt;=(F1605*3),I1605&lt;=G1605+F1605+F1605+(G1605-F1605+5)+1),((H1605)^3)*(I1606-F1605*3)/5,0),(L1604-H1605^3))</f>
        <v>0</v>
      </c>
      <c r="M1605" s="48"/>
      <c r="N1605" s="48"/>
      <c r="O1605" s="48">
        <f>$J1605+$K1605+$L1605</f>
        <v>0</v>
      </c>
      <c r="P1605" s="48">
        <f t="shared" si="29975"/>
        <v>0</v>
      </c>
      <c r="Q1605" s="48">
        <f t="shared" si="29975"/>
        <v>0</v>
      </c>
      <c r="R1605" s="48">
        <f t="shared" si="29975"/>
        <v>0</v>
      </c>
      <c r="S1605" s="48">
        <f t="shared" si="29975"/>
        <v>0</v>
      </c>
      <c r="T1605" s="48">
        <f t="shared" si="29975"/>
        <v>0</v>
      </c>
      <c r="U1605" s="48">
        <f t="shared" si="29975"/>
        <v>0</v>
      </c>
      <c r="V1605" s="48">
        <f t="shared" si="29975"/>
        <v>0</v>
      </c>
      <c r="W1605" s="48">
        <f t="shared" si="29975"/>
        <v>0</v>
      </c>
      <c r="X1605" s="48">
        <f t="shared" si="29975"/>
        <v>0</v>
      </c>
      <c r="Y1605" s="48">
        <f t="shared" si="29975"/>
        <v>0</v>
      </c>
      <c r="Z1605" s="48">
        <f t="shared" si="29975"/>
        <v>0</v>
      </c>
      <c r="AA1605" s="48">
        <f t="shared" si="29975"/>
        <v>0</v>
      </c>
      <c r="AB1605" s="48">
        <f t="shared" si="29975"/>
        <v>0</v>
      </c>
      <c r="AC1605" s="48">
        <f t="shared" si="29975"/>
        <v>0</v>
      </c>
      <c r="AD1605" s="48">
        <f t="shared" si="29975"/>
        <v>0</v>
      </c>
      <c r="AE1605" s="48">
        <f t="shared" si="29975"/>
        <v>0</v>
      </c>
      <c r="AF1605" s="48">
        <f t="shared" si="29975"/>
        <v>0</v>
      </c>
      <c r="AG1605" s="48">
        <f t="shared" si="29975"/>
        <v>0</v>
      </c>
      <c r="AH1605" s="48">
        <f t="shared" si="29975"/>
        <v>0</v>
      </c>
      <c r="AI1605" s="48">
        <f t="shared" si="29975"/>
        <v>0</v>
      </c>
      <c r="AJ1605" s="48">
        <f t="shared" si="29975"/>
        <v>0</v>
      </c>
      <c r="AK1605" s="48">
        <f t="shared" si="29975"/>
        <v>0</v>
      </c>
      <c r="AL1605" s="48">
        <f t="shared" si="29975"/>
        <v>0</v>
      </c>
      <c r="AM1605" s="48">
        <f t="shared" si="29975"/>
        <v>0</v>
      </c>
      <c r="AN1605" s="48">
        <f t="shared" si="29975"/>
        <v>0</v>
      </c>
      <c r="AO1605" s="48">
        <f t="shared" si="29975"/>
        <v>0</v>
      </c>
      <c r="AP1605" s="48">
        <f t="shared" si="29975"/>
        <v>0</v>
      </c>
      <c r="AQ1605" s="48">
        <f t="shared" si="29975"/>
        <v>0</v>
      </c>
      <c r="AR1605" s="48">
        <f t="shared" si="29975"/>
        <v>0</v>
      </c>
      <c r="AS1605" s="48">
        <f t="shared" si="29975"/>
        <v>0</v>
      </c>
      <c r="AT1605" s="48">
        <f t="shared" si="29975"/>
        <v>0</v>
      </c>
      <c r="AU1605" s="48">
        <f t="shared" si="29975"/>
        <v>0</v>
      </c>
      <c r="AV1605" s="48">
        <f t="shared" si="29975"/>
        <v>0</v>
      </c>
      <c r="AW1605" s="48">
        <f t="shared" si="29975"/>
        <v>0</v>
      </c>
      <c r="AX1605" s="48">
        <f t="shared" si="29975"/>
        <v>0</v>
      </c>
      <c r="AY1605" s="48">
        <f t="shared" si="29975"/>
        <v>0</v>
      </c>
      <c r="AZ1605" s="48">
        <f t="shared" si="29975"/>
        <v>0</v>
      </c>
      <c r="BA1605" s="48">
        <f t="shared" si="29975"/>
        <v>0</v>
      </c>
      <c r="BB1605" s="48">
        <f t="shared" si="29975"/>
        <v>0</v>
      </c>
      <c r="BC1605" s="48"/>
      <c r="BE1605" t="s">
        <v>178</v>
      </c>
      <c r="BG1605">
        <f>BF1603*O1605</f>
        <v>0</v>
      </c>
      <c r="BH1605">
        <f t="shared" ref="BH1605" si="30019">BG1603*P1605</f>
        <v>0</v>
      </c>
      <c r="BI1605">
        <f t="shared" ref="BI1605" si="30020">BH1603*Q1605</f>
        <v>0</v>
      </c>
      <c r="BJ1605">
        <f t="shared" ref="BJ1605" si="30021">BI1603*R1605</f>
        <v>0</v>
      </c>
      <c r="BK1605">
        <f t="shared" ref="BK1605" si="30022">BJ1603*S1605</f>
        <v>0</v>
      </c>
      <c r="BL1605">
        <f t="shared" ref="BL1605" si="30023">BK1603*T1605</f>
        <v>0</v>
      </c>
      <c r="BM1605">
        <f t="shared" ref="BM1605" si="30024">BL1603*U1605</f>
        <v>0</v>
      </c>
      <c r="BN1605">
        <f t="shared" ref="BN1605" si="30025">BM1603*V1605</f>
        <v>0</v>
      </c>
      <c r="BO1605">
        <f t="shared" ref="BO1605" si="30026">BN1603*W1605</f>
        <v>0</v>
      </c>
      <c r="BP1605">
        <f t="shared" ref="BP1605" si="30027">BO1603*X1605</f>
        <v>0</v>
      </c>
      <c r="BQ1605">
        <f t="shared" ref="BQ1605" si="30028">BP1603*Y1605</f>
        <v>0</v>
      </c>
      <c r="BR1605">
        <f t="shared" ref="BR1605" si="30029">BQ1603*Z1605</f>
        <v>0</v>
      </c>
      <c r="BS1605">
        <f t="shared" ref="BS1605" si="30030">BR1603*AA1605</f>
        <v>0</v>
      </c>
      <c r="BT1605">
        <f t="shared" ref="BT1605" si="30031">BS1603*AB1605</f>
        <v>0</v>
      </c>
      <c r="BU1605">
        <f t="shared" ref="BU1605" si="30032">BT1603*AC1605</f>
        <v>0</v>
      </c>
      <c r="BV1605">
        <f t="shared" ref="BV1605" si="30033">BU1603*AD1605</f>
        <v>0</v>
      </c>
      <c r="BW1605">
        <f t="shared" ref="BW1605" si="30034">BV1603*AE1605</f>
        <v>0</v>
      </c>
      <c r="BX1605">
        <f t="shared" ref="BX1605" si="30035">BW1603*AF1605</f>
        <v>0</v>
      </c>
      <c r="BY1605">
        <f t="shared" ref="BY1605" si="30036">BX1603*AG1605</f>
        <v>0</v>
      </c>
      <c r="BZ1605">
        <f t="shared" ref="BZ1605" si="30037">BY1603*AH1605</f>
        <v>0</v>
      </c>
      <c r="CA1605">
        <f t="shared" ref="CA1605" si="30038">BZ1603*AI1605</f>
        <v>0</v>
      </c>
      <c r="CB1605">
        <f t="shared" ref="CB1605" si="30039">CA1603*AJ1605</f>
        <v>0</v>
      </c>
      <c r="CC1605">
        <f t="shared" ref="CC1605" si="30040">CB1603*AK1605</f>
        <v>0</v>
      </c>
      <c r="CD1605">
        <f t="shared" ref="CD1605" si="30041">CC1603*AL1605</f>
        <v>0</v>
      </c>
      <c r="CE1605">
        <f t="shared" ref="CE1605" si="30042">CD1603*AM1605</f>
        <v>0</v>
      </c>
      <c r="CF1605">
        <f t="shared" ref="CF1605" si="30043">CE1603*AN1605</f>
        <v>0</v>
      </c>
      <c r="CG1605">
        <f t="shared" ref="CG1605" si="30044">CF1603*AO1605</f>
        <v>0</v>
      </c>
      <c r="CH1605">
        <f t="shared" ref="CH1605" si="30045">CG1603*AP1605</f>
        <v>0</v>
      </c>
      <c r="CI1605">
        <f t="shared" ref="CI1605" si="30046">CH1603*AQ1605</f>
        <v>0</v>
      </c>
      <c r="CJ1605">
        <f t="shared" ref="CJ1605" si="30047">CI1603*AR1605</f>
        <v>0</v>
      </c>
      <c r="CK1605">
        <f t="shared" ref="CK1605" si="30048">CJ1603*AS1605</f>
        <v>0</v>
      </c>
      <c r="CL1605">
        <f t="shared" ref="CL1605" si="30049">CK1603*AT1605</f>
        <v>0</v>
      </c>
      <c r="CM1605">
        <f t="shared" ref="CM1605" si="30050">CL1603*AU1605</f>
        <v>0</v>
      </c>
      <c r="CN1605">
        <f t="shared" ref="CN1605" si="30051">CM1603*AV1605</f>
        <v>0</v>
      </c>
      <c r="CO1605">
        <f t="shared" ref="CO1605" si="30052">CN1603*AW1605</f>
        <v>0</v>
      </c>
      <c r="CP1605">
        <f t="shared" ref="CP1605" si="30053">CO1603*AX1605</f>
        <v>0</v>
      </c>
      <c r="CQ1605">
        <f t="shared" ref="CQ1605" si="30054">CP1603*AY1605</f>
        <v>0</v>
      </c>
      <c r="CR1605">
        <f t="shared" ref="CR1605" si="30055">CQ1603*AZ1605</f>
        <v>0</v>
      </c>
      <c r="CS1605">
        <f t="shared" ref="CS1605" si="30056">CR1603*BA1605</f>
        <v>0</v>
      </c>
      <c r="CT1605">
        <f t="shared" ref="CT1605" si="30057">CS1603*BB1605</f>
        <v>0</v>
      </c>
    </row>
    <row r="1606" spans="1:98" x14ac:dyDescent="0.3">
      <c r="E1606" s="4"/>
      <c r="F1606" s="91">
        <f t="shared" ref="F1606:H1606" si="30058">F1605</f>
        <v>80</v>
      </c>
      <c r="G1606" s="91">
        <f t="shared" si="30058"/>
        <v>80</v>
      </c>
      <c r="H1606" s="4">
        <f t="shared" si="30058"/>
        <v>1</v>
      </c>
      <c r="I1606">
        <v>10</v>
      </c>
      <c r="J1606" s="48">
        <f t="shared" si="30016"/>
        <v>0</v>
      </c>
      <c r="K1606" s="48">
        <f t="shared" si="30017"/>
        <v>0</v>
      </c>
      <c r="L1606" s="98">
        <f t="shared" si="30018"/>
        <v>0</v>
      </c>
      <c r="M1606" s="48"/>
      <c r="N1606" s="48"/>
      <c r="O1606" s="48"/>
      <c r="P1606" s="48">
        <f>$J1606+$K1606+$L1606</f>
        <v>0</v>
      </c>
      <c r="Q1606" s="48">
        <f t="shared" si="29975"/>
        <v>0</v>
      </c>
      <c r="R1606" s="48">
        <f t="shared" si="29975"/>
        <v>0</v>
      </c>
      <c r="S1606" s="48">
        <f t="shared" si="29975"/>
        <v>0</v>
      </c>
      <c r="T1606" s="48">
        <f t="shared" si="29975"/>
        <v>0</v>
      </c>
      <c r="U1606" s="48">
        <f t="shared" si="29975"/>
        <v>0</v>
      </c>
      <c r="V1606" s="48">
        <f t="shared" si="29975"/>
        <v>0</v>
      </c>
      <c r="W1606" s="48">
        <f t="shared" si="29975"/>
        <v>0</v>
      </c>
      <c r="X1606" s="48">
        <f t="shared" si="29975"/>
        <v>0</v>
      </c>
      <c r="Y1606" s="48">
        <f t="shared" si="29975"/>
        <v>0</v>
      </c>
      <c r="Z1606" s="48">
        <f t="shared" si="29975"/>
        <v>0</v>
      </c>
      <c r="AA1606" s="48">
        <f t="shared" si="29975"/>
        <v>0</v>
      </c>
      <c r="AB1606" s="48">
        <f t="shared" si="29975"/>
        <v>0</v>
      </c>
      <c r="AC1606" s="48">
        <f t="shared" si="29975"/>
        <v>0</v>
      </c>
      <c r="AD1606" s="48">
        <f t="shared" si="29975"/>
        <v>0</v>
      </c>
      <c r="AE1606" s="48">
        <f t="shared" si="29975"/>
        <v>0</v>
      </c>
      <c r="AF1606" s="48">
        <f t="shared" si="29975"/>
        <v>0</v>
      </c>
      <c r="AG1606" s="48">
        <f t="shared" si="29975"/>
        <v>0</v>
      </c>
      <c r="AH1606" s="48">
        <f t="shared" si="29975"/>
        <v>0</v>
      </c>
      <c r="AI1606" s="48">
        <f t="shared" si="29975"/>
        <v>0</v>
      </c>
      <c r="AJ1606" s="48">
        <f t="shared" si="29975"/>
        <v>0</v>
      </c>
      <c r="AK1606" s="48">
        <f t="shared" si="29975"/>
        <v>0</v>
      </c>
      <c r="AL1606" s="48">
        <f t="shared" si="29975"/>
        <v>0</v>
      </c>
      <c r="AM1606" s="48">
        <f t="shared" si="29975"/>
        <v>0</v>
      </c>
      <c r="AN1606" s="48">
        <f t="shared" si="29975"/>
        <v>0</v>
      </c>
      <c r="AO1606" s="48">
        <f t="shared" si="29975"/>
        <v>0</v>
      </c>
      <c r="AP1606" s="48">
        <f t="shared" si="29975"/>
        <v>0</v>
      </c>
      <c r="AQ1606" s="48">
        <f t="shared" si="29975"/>
        <v>0</v>
      </c>
      <c r="AR1606" s="48">
        <f t="shared" si="29975"/>
        <v>0</v>
      </c>
      <c r="AS1606" s="48">
        <f t="shared" si="29975"/>
        <v>0</v>
      </c>
      <c r="AT1606" s="48">
        <f t="shared" si="29975"/>
        <v>0</v>
      </c>
      <c r="AU1606" s="48">
        <f t="shared" si="29975"/>
        <v>0</v>
      </c>
      <c r="AV1606" s="48">
        <f t="shared" si="29975"/>
        <v>0</v>
      </c>
      <c r="AW1606" s="48">
        <f t="shared" si="29975"/>
        <v>0</v>
      </c>
      <c r="AX1606" s="48">
        <f t="shared" si="29975"/>
        <v>0</v>
      </c>
      <c r="AY1606" s="48">
        <f t="shared" si="29975"/>
        <v>0</v>
      </c>
      <c r="AZ1606" s="48">
        <f t="shared" si="29975"/>
        <v>0</v>
      </c>
      <c r="BA1606" s="48">
        <f t="shared" si="29975"/>
        <v>0</v>
      </c>
      <c r="BB1606" s="48">
        <f t="shared" si="29975"/>
        <v>0</v>
      </c>
      <c r="BC1606" s="48"/>
      <c r="BE1606" t="s">
        <v>179</v>
      </c>
      <c r="BH1606">
        <f>BF1603*P1606</f>
        <v>0</v>
      </c>
      <c r="BI1606">
        <f t="shared" ref="BI1606" si="30059">BG1603*Q1606</f>
        <v>0</v>
      </c>
      <c r="BJ1606">
        <f t="shared" ref="BJ1606" si="30060">BH1603*R1606</f>
        <v>0</v>
      </c>
      <c r="BK1606">
        <f t="shared" ref="BK1606" si="30061">BI1603*S1606</f>
        <v>0</v>
      </c>
      <c r="BL1606">
        <f t="shared" ref="BL1606" si="30062">BJ1603*T1606</f>
        <v>0</v>
      </c>
      <c r="BM1606">
        <f t="shared" ref="BM1606" si="30063">BK1603*U1606</f>
        <v>0</v>
      </c>
      <c r="BN1606">
        <f t="shared" ref="BN1606" si="30064">BL1603*V1606</f>
        <v>0</v>
      </c>
      <c r="BO1606">
        <f t="shared" ref="BO1606" si="30065">BM1603*W1606</f>
        <v>0</v>
      </c>
      <c r="BP1606">
        <f t="shared" ref="BP1606" si="30066">BN1603*X1606</f>
        <v>0</v>
      </c>
      <c r="BQ1606">
        <f t="shared" ref="BQ1606" si="30067">BO1603*Y1606</f>
        <v>0</v>
      </c>
      <c r="BR1606">
        <f t="shared" ref="BR1606" si="30068">BP1603*Z1606</f>
        <v>0</v>
      </c>
      <c r="BS1606">
        <f t="shared" ref="BS1606" si="30069">BQ1603*AA1606</f>
        <v>0</v>
      </c>
      <c r="BT1606">
        <f t="shared" ref="BT1606" si="30070">BR1603*AB1606</f>
        <v>0</v>
      </c>
      <c r="BU1606">
        <f t="shared" ref="BU1606" si="30071">BS1603*AC1606</f>
        <v>0</v>
      </c>
      <c r="BV1606">
        <f t="shared" ref="BV1606" si="30072">BT1603*AD1606</f>
        <v>0</v>
      </c>
      <c r="BW1606">
        <f t="shared" ref="BW1606" si="30073">BU1603*AE1606</f>
        <v>0</v>
      </c>
      <c r="BX1606">
        <f t="shared" ref="BX1606" si="30074">BV1603*AF1606</f>
        <v>0</v>
      </c>
      <c r="BY1606">
        <f t="shared" ref="BY1606" si="30075">BW1603*AG1606</f>
        <v>0</v>
      </c>
      <c r="BZ1606">
        <f t="shared" ref="BZ1606" si="30076">BX1603*AH1606</f>
        <v>0</v>
      </c>
      <c r="CA1606">
        <f t="shared" ref="CA1606" si="30077">BY1603*AI1606</f>
        <v>0</v>
      </c>
      <c r="CB1606">
        <f t="shared" ref="CB1606" si="30078">BZ1603*AJ1606</f>
        <v>0</v>
      </c>
      <c r="CC1606">
        <f t="shared" ref="CC1606" si="30079">CA1603*AK1606</f>
        <v>0</v>
      </c>
      <c r="CD1606">
        <f t="shared" ref="CD1606" si="30080">CB1603*AL1606</f>
        <v>0</v>
      </c>
      <c r="CE1606">
        <f t="shared" ref="CE1606" si="30081">CC1603*AM1606</f>
        <v>0</v>
      </c>
      <c r="CF1606">
        <f t="shared" ref="CF1606" si="30082">CD1603*AN1606</f>
        <v>0</v>
      </c>
      <c r="CG1606">
        <f t="shared" ref="CG1606" si="30083">CE1603*AO1606</f>
        <v>0</v>
      </c>
      <c r="CH1606">
        <f t="shared" ref="CH1606" si="30084">CF1603*AP1606</f>
        <v>0</v>
      </c>
      <c r="CI1606">
        <f t="shared" ref="CI1606" si="30085">CG1603*AQ1606</f>
        <v>0</v>
      </c>
      <c r="CJ1606">
        <f t="shared" ref="CJ1606" si="30086">CH1603*AR1606</f>
        <v>0</v>
      </c>
      <c r="CK1606">
        <f t="shared" ref="CK1606" si="30087">CI1603*AS1606</f>
        <v>0</v>
      </c>
      <c r="CL1606">
        <f t="shared" ref="CL1606" si="30088">CJ1603*AT1606</f>
        <v>0</v>
      </c>
      <c r="CM1606">
        <f t="shared" ref="CM1606" si="30089">CK1603*AU1606</f>
        <v>0</v>
      </c>
      <c r="CN1606">
        <f t="shared" ref="CN1606" si="30090">CL1603*AV1606</f>
        <v>0</v>
      </c>
      <c r="CO1606">
        <f t="shared" ref="CO1606" si="30091">CM1603*AW1606</f>
        <v>0</v>
      </c>
      <c r="CP1606">
        <f t="shared" ref="CP1606" si="30092">CN1603*AX1606</f>
        <v>0</v>
      </c>
      <c r="CQ1606">
        <f t="shared" ref="CQ1606" si="30093">CO1603*AY1606</f>
        <v>0</v>
      </c>
      <c r="CR1606">
        <f t="shared" ref="CR1606" si="30094">CP1603*AZ1606</f>
        <v>0</v>
      </c>
      <c r="CS1606">
        <f t="shared" ref="CS1606" si="30095">CQ1603*BA1606</f>
        <v>0</v>
      </c>
      <c r="CT1606">
        <f t="shared" ref="CT1606" si="30096">CR1603*BB1606</f>
        <v>0</v>
      </c>
    </row>
    <row r="1607" spans="1:98" x14ac:dyDescent="0.3">
      <c r="F1607" s="91">
        <f t="shared" ref="F1607:H1607" si="30097">F1606</f>
        <v>80</v>
      </c>
      <c r="G1607" s="91">
        <f t="shared" si="30097"/>
        <v>80</v>
      </c>
      <c r="H1607" s="4">
        <f t="shared" si="30097"/>
        <v>1</v>
      </c>
      <c r="I1607">
        <v>15</v>
      </c>
      <c r="J1607" s="48">
        <f t="shared" si="30016"/>
        <v>0</v>
      </c>
      <c r="K1607" s="48">
        <f t="shared" si="30017"/>
        <v>0</v>
      </c>
      <c r="L1607" s="98">
        <f t="shared" si="30018"/>
        <v>0</v>
      </c>
      <c r="M1607" s="48"/>
      <c r="N1607" s="48"/>
      <c r="O1607" s="48"/>
      <c r="P1607" s="48"/>
      <c r="Q1607" s="48">
        <f>$J1607+$K1607+$L1607</f>
        <v>0</v>
      </c>
      <c r="R1607" s="48">
        <f t="shared" si="29975"/>
        <v>0</v>
      </c>
      <c r="S1607" s="48">
        <f t="shared" si="29975"/>
        <v>0</v>
      </c>
      <c r="T1607" s="48">
        <f t="shared" si="29975"/>
        <v>0</v>
      </c>
      <c r="U1607" s="48">
        <f t="shared" si="29975"/>
        <v>0</v>
      </c>
      <c r="V1607" s="48">
        <f t="shared" si="29975"/>
        <v>0</v>
      </c>
      <c r="W1607" s="48">
        <f t="shared" si="29975"/>
        <v>0</v>
      </c>
      <c r="X1607" s="48">
        <f t="shared" si="29975"/>
        <v>0</v>
      </c>
      <c r="Y1607" s="48">
        <f t="shared" si="29975"/>
        <v>0</v>
      </c>
      <c r="Z1607" s="48">
        <f t="shared" si="29975"/>
        <v>0</v>
      </c>
      <c r="AA1607" s="48">
        <f t="shared" si="29975"/>
        <v>0</v>
      </c>
      <c r="AB1607" s="48">
        <f t="shared" si="29975"/>
        <v>0</v>
      </c>
      <c r="AC1607" s="48">
        <f t="shared" si="29975"/>
        <v>0</v>
      </c>
      <c r="AD1607" s="48">
        <f t="shared" si="29975"/>
        <v>0</v>
      </c>
      <c r="AE1607" s="48">
        <f t="shared" si="29975"/>
        <v>0</v>
      </c>
      <c r="AF1607" s="48">
        <f t="shared" si="29975"/>
        <v>0</v>
      </c>
      <c r="AG1607" s="48">
        <f t="shared" si="29975"/>
        <v>0</v>
      </c>
      <c r="AH1607" s="48">
        <f t="shared" si="29975"/>
        <v>0</v>
      </c>
      <c r="AI1607" s="48">
        <f t="shared" si="29975"/>
        <v>0</v>
      </c>
      <c r="AJ1607" s="48">
        <f t="shared" si="29975"/>
        <v>0</v>
      </c>
      <c r="AK1607" s="48">
        <f t="shared" si="29975"/>
        <v>0</v>
      </c>
      <c r="AL1607" s="48">
        <f t="shared" si="29975"/>
        <v>0</v>
      </c>
      <c r="AM1607" s="48">
        <f t="shared" si="29975"/>
        <v>0</v>
      </c>
      <c r="AN1607" s="48">
        <f t="shared" si="29975"/>
        <v>0</v>
      </c>
      <c r="AO1607" s="48">
        <f t="shared" si="29975"/>
        <v>0</v>
      </c>
      <c r="AP1607" s="48">
        <f t="shared" si="29975"/>
        <v>0</v>
      </c>
      <c r="AQ1607" s="48">
        <f t="shared" si="29975"/>
        <v>0</v>
      </c>
      <c r="AR1607" s="48">
        <f t="shared" si="29975"/>
        <v>0</v>
      </c>
      <c r="AS1607" s="48">
        <f t="shared" si="29975"/>
        <v>0</v>
      </c>
      <c r="AT1607" s="48">
        <f t="shared" si="29975"/>
        <v>0</v>
      </c>
      <c r="AU1607" s="48">
        <f t="shared" si="29975"/>
        <v>0</v>
      </c>
      <c r="AV1607" s="48">
        <f t="shared" si="29975"/>
        <v>0</v>
      </c>
      <c r="AW1607" s="48">
        <f t="shared" si="29975"/>
        <v>0</v>
      </c>
      <c r="AX1607" s="48">
        <f t="shared" si="29975"/>
        <v>0</v>
      </c>
      <c r="AY1607" s="48">
        <f t="shared" si="29975"/>
        <v>0</v>
      </c>
      <c r="AZ1607" s="48">
        <f t="shared" si="29975"/>
        <v>0</v>
      </c>
      <c r="BA1607" s="48">
        <f t="shared" si="29975"/>
        <v>0</v>
      </c>
      <c r="BB1607" s="48">
        <f t="shared" si="29975"/>
        <v>0</v>
      </c>
      <c r="BC1607" s="48"/>
      <c r="BE1607" t="s">
        <v>180</v>
      </c>
      <c r="BI1607">
        <f>BF1603*Q1607</f>
        <v>0</v>
      </c>
      <c r="BJ1607">
        <f t="shared" ref="BJ1607" si="30098">BG1603*R1607</f>
        <v>0</v>
      </c>
      <c r="BK1607">
        <f t="shared" ref="BK1607" si="30099">BH1603*S1607</f>
        <v>0</v>
      </c>
      <c r="BL1607">
        <f t="shared" ref="BL1607" si="30100">BI1603*T1607</f>
        <v>0</v>
      </c>
      <c r="BM1607">
        <f t="shared" ref="BM1607" si="30101">BJ1603*U1607</f>
        <v>0</v>
      </c>
      <c r="BN1607">
        <f t="shared" ref="BN1607" si="30102">BK1603*V1607</f>
        <v>0</v>
      </c>
      <c r="BO1607">
        <f t="shared" ref="BO1607" si="30103">BL1603*W1607</f>
        <v>0</v>
      </c>
      <c r="BP1607">
        <f t="shared" ref="BP1607" si="30104">BM1603*X1607</f>
        <v>0</v>
      </c>
      <c r="BQ1607">
        <f t="shared" ref="BQ1607" si="30105">BN1603*Y1607</f>
        <v>0</v>
      </c>
      <c r="BR1607">
        <f t="shared" ref="BR1607" si="30106">BO1603*Z1607</f>
        <v>0</v>
      </c>
      <c r="BS1607">
        <f t="shared" ref="BS1607" si="30107">BP1603*AA1607</f>
        <v>0</v>
      </c>
      <c r="BT1607">
        <f t="shared" ref="BT1607" si="30108">BQ1603*AB1607</f>
        <v>0</v>
      </c>
      <c r="BU1607">
        <f t="shared" ref="BU1607" si="30109">BR1603*AC1607</f>
        <v>0</v>
      </c>
      <c r="BV1607">
        <f t="shared" ref="BV1607" si="30110">BS1603*AD1607</f>
        <v>0</v>
      </c>
      <c r="BW1607">
        <f t="shared" ref="BW1607" si="30111">BT1603*AE1607</f>
        <v>0</v>
      </c>
      <c r="BX1607">
        <f t="shared" ref="BX1607" si="30112">BU1603*AF1607</f>
        <v>0</v>
      </c>
      <c r="BY1607">
        <f t="shared" ref="BY1607" si="30113">BV1603*AG1607</f>
        <v>0</v>
      </c>
      <c r="BZ1607">
        <f t="shared" ref="BZ1607" si="30114">BW1603*AH1607</f>
        <v>0</v>
      </c>
      <c r="CA1607">
        <f t="shared" ref="CA1607" si="30115">BX1603*AI1607</f>
        <v>0</v>
      </c>
      <c r="CB1607">
        <f t="shared" ref="CB1607" si="30116">BY1603*AJ1607</f>
        <v>0</v>
      </c>
      <c r="CC1607">
        <f t="shared" ref="CC1607" si="30117">BZ1603*AK1607</f>
        <v>0</v>
      </c>
      <c r="CD1607">
        <f t="shared" ref="CD1607" si="30118">CA1603*AL1607</f>
        <v>0</v>
      </c>
      <c r="CE1607">
        <f t="shared" ref="CE1607" si="30119">CB1603*AM1607</f>
        <v>0</v>
      </c>
      <c r="CF1607">
        <f t="shared" ref="CF1607" si="30120">CC1603*AN1607</f>
        <v>0</v>
      </c>
      <c r="CG1607">
        <f t="shared" ref="CG1607" si="30121">CD1603*AO1607</f>
        <v>0</v>
      </c>
      <c r="CH1607">
        <f t="shared" ref="CH1607" si="30122">CE1603*AP1607</f>
        <v>0</v>
      </c>
      <c r="CI1607">
        <f t="shared" ref="CI1607" si="30123">CF1603*AQ1607</f>
        <v>0</v>
      </c>
      <c r="CJ1607">
        <f t="shared" ref="CJ1607" si="30124">CG1603*AR1607</f>
        <v>0</v>
      </c>
      <c r="CK1607">
        <f t="shared" ref="CK1607" si="30125">CH1603*AS1607</f>
        <v>0</v>
      </c>
      <c r="CL1607">
        <f t="shared" ref="CL1607" si="30126">CI1603*AT1607</f>
        <v>0</v>
      </c>
      <c r="CM1607">
        <f t="shared" ref="CM1607" si="30127">CJ1603*AU1607</f>
        <v>0</v>
      </c>
      <c r="CN1607">
        <f t="shared" ref="CN1607" si="30128">CK1603*AV1607</f>
        <v>0</v>
      </c>
      <c r="CO1607">
        <f t="shared" ref="CO1607" si="30129">CL1603*AW1607</f>
        <v>0</v>
      </c>
      <c r="CP1607">
        <f t="shared" ref="CP1607" si="30130">CM1603*AX1607</f>
        <v>0</v>
      </c>
      <c r="CQ1607">
        <f t="shared" ref="CQ1607" si="30131">CN1603*AY1607</f>
        <v>0</v>
      </c>
      <c r="CR1607">
        <f t="shared" ref="CR1607" si="30132">CO1603*AZ1607</f>
        <v>0</v>
      </c>
      <c r="CS1607">
        <f t="shared" ref="CS1607" si="30133">CP1603*BA1607</f>
        <v>0</v>
      </c>
      <c r="CT1607">
        <f t="shared" ref="CT1607" si="30134">CQ1603*BB1607</f>
        <v>0</v>
      </c>
    </row>
    <row r="1608" spans="1:98" x14ac:dyDescent="0.3">
      <c r="F1608" s="91">
        <f t="shared" ref="F1608:H1608" si="30135">F1607</f>
        <v>80</v>
      </c>
      <c r="G1608" s="91">
        <f t="shared" si="30135"/>
        <v>80</v>
      </c>
      <c r="H1608" s="4">
        <f t="shared" si="30135"/>
        <v>1</v>
      </c>
      <c r="I1608">
        <v>20</v>
      </c>
      <c r="J1608" s="48">
        <f t="shared" si="30016"/>
        <v>0</v>
      </c>
      <c r="K1608" s="48">
        <f t="shared" si="30017"/>
        <v>0</v>
      </c>
      <c r="L1608" s="98">
        <f t="shared" si="30018"/>
        <v>0</v>
      </c>
      <c r="M1608" s="48"/>
      <c r="N1608" s="48"/>
      <c r="O1608" s="48"/>
      <c r="P1608" s="48"/>
      <c r="Q1608" s="48"/>
      <c r="R1608" s="48">
        <f>$J1608+$K1608+$L1608</f>
        <v>0</v>
      </c>
      <c r="S1608" s="48">
        <f t="shared" si="29975"/>
        <v>0</v>
      </c>
      <c r="T1608" s="48">
        <f t="shared" si="29975"/>
        <v>0</v>
      </c>
      <c r="U1608" s="48">
        <f t="shared" si="29975"/>
        <v>0</v>
      </c>
      <c r="V1608" s="48">
        <f t="shared" si="29975"/>
        <v>0</v>
      </c>
      <c r="W1608" s="48">
        <f t="shared" si="29975"/>
        <v>0</v>
      </c>
      <c r="X1608" s="48">
        <f t="shared" si="29975"/>
        <v>0</v>
      </c>
      <c r="Y1608" s="48">
        <f t="shared" si="29975"/>
        <v>0</v>
      </c>
      <c r="Z1608" s="48">
        <f t="shared" si="29975"/>
        <v>0</v>
      </c>
      <c r="AA1608" s="48">
        <f t="shared" si="29975"/>
        <v>0</v>
      </c>
      <c r="AB1608" s="48">
        <f t="shared" si="29975"/>
        <v>0</v>
      </c>
      <c r="AC1608" s="48">
        <f t="shared" si="29975"/>
        <v>0</v>
      </c>
      <c r="AD1608" s="48">
        <f t="shared" si="29975"/>
        <v>0</v>
      </c>
      <c r="AE1608" s="48">
        <f t="shared" si="29975"/>
        <v>0</v>
      </c>
      <c r="AF1608" s="48">
        <f t="shared" si="29975"/>
        <v>0</v>
      </c>
      <c r="AG1608" s="48">
        <f t="shared" si="29975"/>
        <v>0</v>
      </c>
      <c r="AH1608" s="48">
        <f t="shared" si="29975"/>
        <v>0</v>
      </c>
      <c r="AI1608" s="48">
        <f t="shared" si="29975"/>
        <v>0</v>
      </c>
      <c r="AJ1608" s="48">
        <f t="shared" si="29975"/>
        <v>0</v>
      </c>
      <c r="AK1608" s="48">
        <f t="shared" si="29975"/>
        <v>0</v>
      </c>
      <c r="AL1608" s="48">
        <f t="shared" si="29975"/>
        <v>0</v>
      </c>
      <c r="AM1608" s="48">
        <f t="shared" si="29975"/>
        <v>0</v>
      </c>
      <c r="AN1608" s="48">
        <f t="shared" si="29975"/>
        <v>0</v>
      </c>
      <c r="AO1608" s="48">
        <f t="shared" si="29975"/>
        <v>0</v>
      </c>
      <c r="AP1608" s="48">
        <f t="shared" si="29975"/>
        <v>0</v>
      </c>
      <c r="AQ1608" s="48">
        <f t="shared" si="29975"/>
        <v>0</v>
      </c>
      <c r="AR1608" s="48">
        <f t="shared" si="29975"/>
        <v>0</v>
      </c>
      <c r="AS1608" s="48">
        <f t="shared" si="29975"/>
        <v>0</v>
      </c>
      <c r="AT1608" s="48">
        <f t="shared" si="29975"/>
        <v>0</v>
      </c>
      <c r="AU1608" s="48">
        <f t="shared" si="29975"/>
        <v>0</v>
      </c>
      <c r="AV1608" s="48">
        <f t="shared" si="29975"/>
        <v>0</v>
      </c>
      <c r="AW1608" s="48">
        <f t="shared" si="29975"/>
        <v>0</v>
      </c>
      <c r="AX1608" s="48">
        <f t="shared" si="29975"/>
        <v>0</v>
      </c>
      <c r="AY1608" s="48">
        <f t="shared" si="29975"/>
        <v>0</v>
      </c>
      <c r="AZ1608" s="48">
        <f t="shared" si="29975"/>
        <v>0</v>
      </c>
      <c r="BA1608" s="48">
        <f t="shared" si="29975"/>
        <v>0</v>
      </c>
      <c r="BB1608" s="48">
        <f t="shared" si="29975"/>
        <v>0</v>
      </c>
      <c r="BC1608" s="48"/>
      <c r="BE1608" t="s">
        <v>181</v>
      </c>
      <c r="BJ1608">
        <f>BF1603*R1608</f>
        <v>0</v>
      </c>
      <c r="BK1608">
        <f t="shared" ref="BK1608" si="30136">BG1603*S1608</f>
        <v>0</v>
      </c>
      <c r="BL1608">
        <f t="shared" ref="BL1608" si="30137">BH1603*T1608</f>
        <v>0</v>
      </c>
      <c r="BM1608">
        <f t="shared" ref="BM1608" si="30138">BI1603*U1608</f>
        <v>0</v>
      </c>
      <c r="BN1608">
        <f t="shared" ref="BN1608" si="30139">BJ1603*V1608</f>
        <v>0</v>
      </c>
      <c r="BO1608">
        <f t="shared" ref="BO1608" si="30140">BK1603*W1608</f>
        <v>0</v>
      </c>
      <c r="BP1608">
        <f t="shared" ref="BP1608" si="30141">BL1603*X1608</f>
        <v>0</v>
      </c>
      <c r="BQ1608">
        <f t="shared" ref="BQ1608" si="30142">BM1603*Y1608</f>
        <v>0</v>
      </c>
      <c r="BR1608">
        <f t="shared" ref="BR1608" si="30143">BN1603*Z1608</f>
        <v>0</v>
      </c>
      <c r="BS1608">
        <f t="shared" ref="BS1608" si="30144">BO1603*AA1608</f>
        <v>0</v>
      </c>
      <c r="BT1608">
        <f t="shared" ref="BT1608" si="30145">BP1603*AB1608</f>
        <v>0</v>
      </c>
      <c r="BU1608">
        <f t="shared" ref="BU1608" si="30146">BQ1603*AC1608</f>
        <v>0</v>
      </c>
      <c r="BV1608">
        <f t="shared" ref="BV1608" si="30147">BR1603*AD1608</f>
        <v>0</v>
      </c>
      <c r="BW1608">
        <f t="shared" ref="BW1608" si="30148">BS1603*AE1608</f>
        <v>0</v>
      </c>
      <c r="BX1608">
        <f t="shared" ref="BX1608" si="30149">BT1603*AF1608</f>
        <v>0</v>
      </c>
      <c r="BY1608">
        <f t="shared" ref="BY1608" si="30150">BU1603*AG1608</f>
        <v>0</v>
      </c>
      <c r="BZ1608">
        <f t="shared" ref="BZ1608" si="30151">BV1603*AH1608</f>
        <v>0</v>
      </c>
      <c r="CA1608">
        <f t="shared" ref="CA1608" si="30152">BW1603*AI1608</f>
        <v>0</v>
      </c>
      <c r="CB1608">
        <f t="shared" ref="CB1608" si="30153">BX1603*AJ1608</f>
        <v>0</v>
      </c>
      <c r="CC1608">
        <f t="shared" ref="CC1608" si="30154">BY1603*AK1608</f>
        <v>0</v>
      </c>
      <c r="CD1608">
        <f t="shared" ref="CD1608" si="30155">BZ1603*AL1608</f>
        <v>0</v>
      </c>
      <c r="CE1608">
        <f t="shared" ref="CE1608" si="30156">CA1603*AM1608</f>
        <v>0</v>
      </c>
      <c r="CF1608">
        <f t="shared" ref="CF1608" si="30157">CB1603*AN1608</f>
        <v>0</v>
      </c>
      <c r="CG1608">
        <f t="shared" ref="CG1608" si="30158">CC1603*AO1608</f>
        <v>0</v>
      </c>
      <c r="CH1608">
        <f t="shared" ref="CH1608" si="30159">CD1603*AP1608</f>
        <v>0</v>
      </c>
      <c r="CI1608">
        <f t="shared" ref="CI1608" si="30160">CE1603*AQ1608</f>
        <v>0</v>
      </c>
      <c r="CJ1608">
        <f t="shared" ref="CJ1608" si="30161">CF1603*AR1608</f>
        <v>0</v>
      </c>
      <c r="CK1608">
        <f t="shared" ref="CK1608" si="30162">CG1603*AS1608</f>
        <v>0</v>
      </c>
      <c r="CL1608">
        <f t="shared" ref="CL1608" si="30163">CH1603*AT1608</f>
        <v>0</v>
      </c>
      <c r="CM1608">
        <f t="shared" ref="CM1608" si="30164">CI1603*AU1608</f>
        <v>0</v>
      </c>
      <c r="CN1608">
        <f t="shared" ref="CN1608" si="30165">CJ1603*AV1608</f>
        <v>0</v>
      </c>
      <c r="CO1608">
        <f t="shared" ref="CO1608" si="30166">CK1603*AW1608</f>
        <v>0</v>
      </c>
      <c r="CP1608">
        <f t="shared" ref="CP1608" si="30167">CL1603*AX1608</f>
        <v>0</v>
      </c>
      <c r="CQ1608">
        <f t="shared" ref="CQ1608" si="30168">CM1603*AY1608</f>
        <v>0</v>
      </c>
      <c r="CR1608">
        <f t="shared" ref="CR1608" si="30169">CN1603*AZ1608</f>
        <v>0</v>
      </c>
      <c r="CS1608">
        <f t="shared" ref="CS1608" si="30170">CO1603*BA1608</f>
        <v>0</v>
      </c>
      <c r="CT1608">
        <f t="shared" ref="CT1608" si="30171">CP1603*BB1608</f>
        <v>0</v>
      </c>
    </row>
    <row r="1609" spans="1:98" x14ac:dyDescent="0.3">
      <c r="F1609" s="91">
        <f t="shared" ref="F1609:H1609" si="30172">F1608</f>
        <v>80</v>
      </c>
      <c r="G1609" s="91">
        <f t="shared" si="30172"/>
        <v>80</v>
      </c>
      <c r="H1609" s="4">
        <f t="shared" si="30172"/>
        <v>1</v>
      </c>
      <c r="I1609">
        <v>25</v>
      </c>
      <c r="J1609" s="48">
        <f t="shared" si="30016"/>
        <v>0</v>
      </c>
      <c r="K1609" s="48">
        <f t="shared" si="30017"/>
        <v>0</v>
      </c>
      <c r="L1609" s="98">
        <f t="shared" si="30018"/>
        <v>0</v>
      </c>
      <c r="M1609" s="48"/>
      <c r="N1609" s="48"/>
      <c r="O1609" s="48"/>
      <c r="P1609" s="48"/>
      <c r="Q1609" s="48"/>
      <c r="R1609" s="48"/>
      <c r="S1609" s="48">
        <f>$J1609+$K1609+$L1609</f>
        <v>0</v>
      </c>
      <c r="T1609" s="48">
        <f t="shared" si="29975"/>
        <v>0</v>
      </c>
      <c r="U1609" s="48">
        <f t="shared" si="29975"/>
        <v>0</v>
      </c>
      <c r="V1609" s="48">
        <f t="shared" si="29975"/>
        <v>0</v>
      </c>
      <c r="W1609" s="48">
        <f t="shared" si="29975"/>
        <v>0</v>
      </c>
      <c r="X1609" s="48">
        <f t="shared" si="29975"/>
        <v>0</v>
      </c>
      <c r="Y1609" s="48">
        <f t="shared" si="29975"/>
        <v>0</v>
      </c>
      <c r="Z1609" s="48">
        <f t="shared" si="29975"/>
        <v>0</v>
      </c>
      <c r="AA1609" s="48">
        <f t="shared" si="29975"/>
        <v>0</v>
      </c>
      <c r="AB1609" s="48">
        <f t="shared" si="29975"/>
        <v>0</v>
      </c>
      <c r="AC1609" s="48">
        <f t="shared" si="29975"/>
        <v>0</v>
      </c>
      <c r="AD1609" s="48">
        <f t="shared" si="29975"/>
        <v>0</v>
      </c>
      <c r="AE1609" s="48">
        <f t="shared" si="29975"/>
        <v>0</v>
      </c>
      <c r="AF1609" s="48">
        <f t="shared" si="29975"/>
        <v>0</v>
      </c>
      <c r="AG1609" s="48">
        <f t="shared" si="29975"/>
        <v>0</v>
      </c>
      <c r="AH1609" s="48">
        <f t="shared" si="29975"/>
        <v>0</v>
      </c>
      <c r="AI1609" s="48">
        <f t="shared" si="29975"/>
        <v>0</v>
      </c>
      <c r="AJ1609" s="48">
        <f t="shared" si="29975"/>
        <v>0</v>
      </c>
      <c r="AK1609" s="48">
        <f t="shared" si="29975"/>
        <v>0</v>
      </c>
      <c r="AL1609" s="48">
        <f t="shared" si="29975"/>
        <v>0</v>
      </c>
      <c r="AM1609" s="48">
        <f t="shared" si="29975"/>
        <v>0</v>
      </c>
      <c r="AN1609" s="48">
        <f t="shared" si="29975"/>
        <v>0</v>
      </c>
      <c r="AO1609" s="48">
        <f t="shared" si="29975"/>
        <v>0</v>
      </c>
      <c r="AP1609" s="48">
        <f t="shared" si="29975"/>
        <v>0</v>
      </c>
      <c r="AQ1609" s="48">
        <f t="shared" si="29975"/>
        <v>0</v>
      </c>
      <c r="AR1609" s="48">
        <f t="shared" si="29975"/>
        <v>0</v>
      </c>
      <c r="AS1609" s="48">
        <f t="shared" si="29975"/>
        <v>0</v>
      </c>
      <c r="AT1609" s="48">
        <f t="shared" si="29975"/>
        <v>0</v>
      </c>
      <c r="AU1609" s="48">
        <f t="shared" si="29975"/>
        <v>0</v>
      </c>
      <c r="AV1609" s="48">
        <f t="shared" si="29975"/>
        <v>0</v>
      </c>
      <c r="AW1609" s="48">
        <f t="shared" si="29975"/>
        <v>0</v>
      </c>
      <c r="AX1609" s="48">
        <f t="shared" si="29975"/>
        <v>0</v>
      </c>
      <c r="AY1609" s="48">
        <f t="shared" si="29975"/>
        <v>0</v>
      </c>
      <c r="AZ1609" s="48">
        <f t="shared" si="29975"/>
        <v>0</v>
      </c>
      <c r="BA1609" s="48">
        <f t="shared" si="29975"/>
        <v>0</v>
      </c>
      <c r="BB1609" s="48">
        <f t="shared" si="29975"/>
        <v>0</v>
      </c>
      <c r="BC1609" s="48"/>
      <c r="BE1609" t="s">
        <v>182</v>
      </c>
      <c r="BK1609">
        <f>BF1603*S1609</f>
        <v>0</v>
      </c>
      <c r="BL1609">
        <f t="shared" ref="BL1609" si="30173">BG1603*T1609</f>
        <v>0</v>
      </c>
      <c r="BM1609">
        <f t="shared" ref="BM1609" si="30174">BH1603*U1609</f>
        <v>0</v>
      </c>
      <c r="BN1609">
        <f t="shared" ref="BN1609" si="30175">BI1603*V1609</f>
        <v>0</v>
      </c>
      <c r="BO1609">
        <f t="shared" ref="BO1609" si="30176">BJ1603*W1609</f>
        <v>0</v>
      </c>
      <c r="BP1609">
        <f t="shared" ref="BP1609" si="30177">BK1603*X1609</f>
        <v>0</v>
      </c>
      <c r="BQ1609">
        <f t="shared" ref="BQ1609" si="30178">BL1603*Y1609</f>
        <v>0</v>
      </c>
      <c r="BR1609">
        <f t="shared" ref="BR1609" si="30179">BM1603*Z1609</f>
        <v>0</v>
      </c>
      <c r="BS1609">
        <f t="shared" ref="BS1609" si="30180">BN1603*AA1609</f>
        <v>0</v>
      </c>
      <c r="BT1609">
        <f t="shared" ref="BT1609" si="30181">BO1603*AB1609</f>
        <v>0</v>
      </c>
      <c r="BU1609">
        <f t="shared" ref="BU1609" si="30182">BP1603*AC1609</f>
        <v>0</v>
      </c>
      <c r="BV1609">
        <f t="shared" ref="BV1609" si="30183">BQ1603*AD1609</f>
        <v>0</v>
      </c>
      <c r="BW1609">
        <f t="shared" ref="BW1609" si="30184">BR1603*AE1609</f>
        <v>0</v>
      </c>
      <c r="BX1609">
        <f t="shared" ref="BX1609" si="30185">BS1603*AF1609</f>
        <v>0</v>
      </c>
      <c r="BY1609">
        <f t="shared" ref="BY1609" si="30186">BT1603*AG1609</f>
        <v>0</v>
      </c>
      <c r="BZ1609">
        <f t="shared" ref="BZ1609" si="30187">BU1603*AH1609</f>
        <v>0</v>
      </c>
      <c r="CA1609">
        <f t="shared" ref="CA1609" si="30188">BV1603*AI1609</f>
        <v>0</v>
      </c>
      <c r="CB1609">
        <f t="shared" ref="CB1609" si="30189">BW1603*AJ1609</f>
        <v>0</v>
      </c>
      <c r="CC1609">
        <f t="shared" ref="CC1609" si="30190">BX1603*AK1609</f>
        <v>0</v>
      </c>
      <c r="CD1609">
        <f t="shared" ref="CD1609" si="30191">BY1603*AL1609</f>
        <v>0</v>
      </c>
      <c r="CE1609">
        <f t="shared" ref="CE1609" si="30192">BZ1603*AM1609</f>
        <v>0</v>
      </c>
      <c r="CF1609">
        <f t="shared" ref="CF1609" si="30193">CA1603*AN1609</f>
        <v>0</v>
      </c>
      <c r="CG1609">
        <f t="shared" ref="CG1609" si="30194">CB1603*AO1609</f>
        <v>0</v>
      </c>
      <c r="CH1609">
        <f t="shared" ref="CH1609" si="30195">CC1603*AP1609</f>
        <v>0</v>
      </c>
      <c r="CI1609">
        <f t="shared" ref="CI1609" si="30196">CD1603*AQ1609</f>
        <v>0</v>
      </c>
      <c r="CJ1609">
        <f t="shared" ref="CJ1609" si="30197">CE1603*AR1609</f>
        <v>0</v>
      </c>
      <c r="CK1609">
        <f t="shared" ref="CK1609" si="30198">CF1603*AS1609</f>
        <v>0</v>
      </c>
      <c r="CL1609">
        <f t="shared" ref="CL1609" si="30199">CG1603*AT1609</f>
        <v>0</v>
      </c>
      <c r="CM1609">
        <f t="shared" ref="CM1609" si="30200">CH1603*AU1609</f>
        <v>0</v>
      </c>
      <c r="CN1609">
        <f t="shared" ref="CN1609" si="30201">CI1603*AV1609</f>
        <v>0</v>
      </c>
      <c r="CO1609">
        <f t="shared" ref="CO1609" si="30202">CJ1603*AW1609</f>
        <v>0</v>
      </c>
      <c r="CP1609">
        <f t="shared" ref="CP1609" si="30203">CK1603*AX1609</f>
        <v>0</v>
      </c>
      <c r="CQ1609">
        <f t="shared" ref="CQ1609" si="30204">CL1603*AY1609</f>
        <v>0</v>
      </c>
      <c r="CR1609">
        <f t="shared" ref="CR1609" si="30205">CM1603*AZ1609</f>
        <v>0</v>
      </c>
      <c r="CS1609">
        <f t="shared" ref="CS1609" si="30206">CN1603*BA1609</f>
        <v>0</v>
      </c>
      <c r="CT1609">
        <f t="shared" ref="CT1609" si="30207">CO1603*BB1609</f>
        <v>0</v>
      </c>
    </row>
    <row r="1610" spans="1:98" x14ac:dyDescent="0.3">
      <c r="F1610" s="91">
        <f t="shared" ref="F1610:H1610" si="30208">F1609</f>
        <v>80</v>
      </c>
      <c r="G1610" s="91">
        <f t="shared" si="30208"/>
        <v>80</v>
      </c>
      <c r="H1610" s="4">
        <f t="shared" si="30208"/>
        <v>1</v>
      </c>
      <c r="I1610">
        <v>30</v>
      </c>
      <c r="J1610" s="48">
        <f t="shared" si="30016"/>
        <v>0</v>
      </c>
      <c r="K1610" s="48">
        <f t="shared" si="30017"/>
        <v>0</v>
      </c>
      <c r="L1610" s="98">
        <f t="shared" si="30018"/>
        <v>0</v>
      </c>
      <c r="M1610" s="48"/>
      <c r="N1610" s="48"/>
      <c r="O1610" s="48"/>
      <c r="P1610" s="48"/>
      <c r="Q1610" s="48"/>
      <c r="R1610" s="48"/>
      <c r="S1610" s="48"/>
      <c r="T1610" s="48">
        <f>$J1610+$K1610+$L1610</f>
        <v>0</v>
      </c>
      <c r="U1610" s="48">
        <f t="shared" si="29975"/>
        <v>0</v>
      </c>
      <c r="V1610" s="48">
        <f t="shared" si="29975"/>
        <v>0</v>
      </c>
      <c r="W1610" s="48">
        <f t="shared" si="29975"/>
        <v>0</v>
      </c>
      <c r="X1610" s="48">
        <f t="shared" si="29975"/>
        <v>0</v>
      </c>
      <c r="Y1610" s="48">
        <f t="shared" si="29975"/>
        <v>0</v>
      </c>
      <c r="Z1610" s="48">
        <f t="shared" si="29975"/>
        <v>0</v>
      </c>
      <c r="AA1610" s="48">
        <f t="shared" si="29975"/>
        <v>0</v>
      </c>
      <c r="AB1610" s="48">
        <f t="shared" si="29975"/>
        <v>0</v>
      </c>
      <c r="AC1610" s="48">
        <f t="shared" si="29975"/>
        <v>0</v>
      </c>
      <c r="AD1610" s="48">
        <f t="shared" si="29975"/>
        <v>0</v>
      </c>
      <c r="AE1610" s="48">
        <f t="shared" si="29975"/>
        <v>0</v>
      </c>
      <c r="AF1610" s="48">
        <f t="shared" si="29975"/>
        <v>0</v>
      </c>
      <c r="AG1610" s="48">
        <f t="shared" si="29975"/>
        <v>0</v>
      </c>
      <c r="AH1610" s="48">
        <f t="shared" si="29975"/>
        <v>0</v>
      </c>
      <c r="AI1610" s="48">
        <f t="shared" si="29975"/>
        <v>0</v>
      </c>
      <c r="AJ1610" s="48">
        <f t="shared" si="29975"/>
        <v>0</v>
      </c>
      <c r="AK1610" s="48">
        <f t="shared" si="29975"/>
        <v>0</v>
      </c>
      <c r="AL1610" s="48">
        <f t="shared" si="29975"/>
        <v>0</v>
      </c>
      <c r="AM1610" s="48">
        <f t="shared" si="29975"/>
        <v>0</v>
      </c>
      <c r="AN1610" s="48">
        <f t="shared" si="29975"/>
        <v>0</v>
      </c>
      <c r="AO1610" s="48">
        <f t="shared" si="29975"/>
        <v>0</v>
      </c>
      <c r="AP1610" s="48">
        <f t="shared" si="29975"/>
        <v>0</v>
      </c>
      <c r="AQ1610" s="48">
        <f t="shared" si="29975"/>
        <v>0</v>
      </c>
      <c r="AR1610" s="48">
        <f t="shared" si="29975"/>
        <v>0</v>
      </c>
      <c r="AS1610" s="48">
        <f t="shared" si="29975"/>
        <v>0</v>
      </c>
      <c r="AT1610" s="48">
        <f t="shared" si="29975"/>
        <v>0</v>
      </c>
      <c r="AU1610" s="48">
        <f t="shared" si="29975"/>
        <v>0</v>
      </c>
      <c r="AV1610" s="48">
        <f t="shared" si="29975"/>
        <v>0</v>
      </c>
      <c r="AW1610" s="48">
        <f t="shared" si="29975"/>
        <v>0</v>
      </c>
      <c r="AX1610" s="48">
        <f t="shared" si="29975"/>
        <v>0</v>
      </c>
      <c r="AY1610" s="48">
        <f t="shared" ref="AY1610:BB1625" si="30209">$J1610+$K1610+$L1610</f>
        <v>0</v>
      </c>
      <c r="AZ1610" s="48">
        <f t="shared" si="30209"/>
        <v>0</v>
      </c>
      <c r="BA1610" s="48">
        <f t="shared" si="30209"/>
        <v>0</v>
      </c>
      <c r="BB1610" s="48">
        <f t="shared" si="30209"/>
        <v>0</v>
      </c>
      <c r="BC1610" s="48"/>
      <c r="BE1610" t="s">
        <v>183</v>
      </c>
      <c r="BL1610">
        <f>BF1603*T1610</f>
        <v>0</v>
      </c>
      <c r="BM1610">
        <f t="shared" ref="BM1610" si="30210">BG1603*U1610</f>
        <v>0</v>
      </c>
      <c r="BN1610">
        <f t="shared" ref="BN1610" si="30211">BH1603*V1610</f>
        <v>0</v>
      </c>
      <c r="BO1610">
        <f t="shared" ref="BO1610" si="30212">BI1603*W1610</f>
        <v>0</v>
      </c>
      <c r="BP1610">
        <f t="shared" ref="BP1610" si="30213">BJ1603*X1610</f>
        <v>0</v>
      </c>
      <c r="BQ1610">
        <f t="shared" ref="BQ1610" si="30214">BK1603*Y1610</f>
        <v>0</v>
      </c>
      <c r="BR1610">
        <f t="shared" ref="BR1610" si="30215">BL1603*Z1610</f>
        <v>0</v>
      </c>
      <c r="BS1610">
        <f t="shared" ref="BS1610" si="30216">BM1603*AA1610</f>
        <v>0</v>
      </c>
      <c r="BT1610">
        <f t="shared" ref="BT1610" si="30217">BN1603*AB1610</f>
        <v>0</v>
      </c>
      <c r="BU1610">
        <f t="shared" ref="BU1610" si="30218">BO1603*AC1610</f>
        <v>0</v>
      </c>
      <c r="BV1610">
        <f t="shared" ref="BV1610" si="30219">BP1603*AD1610</f>
        <v>0</v>
      </c>
      <c r="BW1610">
        <f t="shared" ref="BW1610" si="30220">BQ1603*AE1610</f>
        <v>0</v>
      </c>
      <c r="BX1610">
        <f t="shared" ref="BX1610" si="30221">BR1603*AF1610</f>
        <v>0</v>
      </c>
      <c r="BY1610">
        <f t="shared" ref="BY1610" si="30222">BS1603*AG1610</f>
        <v>0</v>
      </c>
      <c r="BZ1610">
        <f t="shared" ref="BZ1610" si="30223">BT1603*AH1610</f>
        <v>0</v>
      </c>
      <c r="CA1610">
        <f t="shared" ref="CA1610" si="30224">BU1603*AI1610</f>
        <v>0</v>
      </c>
      <c r="CB1610">
        <f t="shared" ref="CB1610" si="30225">BV1603*AJ1610</f>
        <v>0</v>
      </c>
      <c r="CC1610">
        <f t="shared" ref="CC1610" si="30226">BW1603*AK1610</f>
        <v>0</v>
      </c>
      <c r="CD1610">
        <f t="shared" ref="CD1610" si="30227">BX1603*AL1610</f>
        <v>0</v>
      </c>
      <c r="CE1610">
        <f t="shared" ref="CE1610" si="30228">BY1603*AM1610</f>
        <v>0</v>
      </c>
      <c r="CF1610">
        <f t="shared" ref="CF1610" si="30229">BZ1603*AN1610</f>
        <v>0</v>
      </c>
      <c r="CG1610">
        <f t="shared" ref="CG1610" si="30230">CA1603*AO1610</f>
        <v>0</v>
      </c>
      <c r="CH1610">
        <f t="shared" ref="CH1610" si="30231">CB1603*AP1610</f>
        <v>0</v>
      </c>
      <c r="CI1610">
        <f t="shared" ref="CI1610" si="30232">CC1603*AQ1610</f>
        <v>0</v>
      </c>
      <c r="CJ1610">
        <f t="shared" ref="CJ1610" si="30233">CD1603*AR1610</f>
        <v>0</v>
      </c>
      <c r="CK1610">
        <f t="shared" ref="CK1610" si="30234">CE1603*AS1610</f>
        <v>0</v>
      </c>
      <c r="CL1610">
        <f t="shared" ref="CL1610" si="30235">CF1603*AT1610</f>
        <v>0</v>
      </c>
      <c r="CM1610">
        <f t="shared" ref="CM1610" si="30236">CG1603*AU1610</f>
        <v>0</v>
      </c>
      <c r="CN1610">
        <f t="shared" ref="CN1610" si="30237">CH1603*AV1610</f>
        <v>0</v>
      </c>
      <c r="CO1610">
        <f t="shared" ref="CO1610" si="30238">CI1603*AW1610</f>
        <v>0</v>
      </c>
      <c r="CP1610">
        <f t="shared" ref="CP1610" si="30239">CJ1603*AX1610</f>
        <v>0</v>
      </c>
      <c r="CQ1610">
        <f t="shared" ref="CQ1610" si="30240">CK1603*AY1610</f>
        <v>0</v>
      </c>
      <c r="CR1610">
        <f t="shared" ref="CR1610" si="30241">CL1603*AZ1610</f>
        <v>0</v>
      </c>
      <c r="CS1610">
        <f t="shared" ref="CS1610" si="30242">CM1603*BA1610</f>
        <v>0</v>
      </c>
      <c r="CT1610">
        <f t="shared" ref="CT1610" si="30243">CN1603*BB1610</f>
        <v>0</v>
      </c>
    </row>
    <row r="1611" spans="1:98" x14ac:dyDescent="0.3">
      <c r="F1611" s="91">
        <f t="shared" ref="F1611:H1611" si="30244">F1610</f>
        <v>80</v>
      </c>
      <c r="G1611" s="91">
        <f t="shared" si="30244"/>
        <v>80</v>
      </c>
      <c r="H1611" s="4">
        <f t="shared" si="30244"/>
        <v>1</v>
      </c>
      <c r="I1611">
        <v>35</v>
      </c>
      <c r="J1611" s="48">
        <f t="shared" si="30016"/>
        <v>0</v>
      </c>
      <c r="K1611" s="48">
        <f>IF(IF(AND(I1611&gt;=(F1611*2),I1611&lt;=G1611+F1611+(G1611-F1611+5)+1),((H1611)^2)*(I1612-F1611*2)/5,0)&lt;=H1611,IF(AND(I1611&gt;=(F1611*2),I1611&lt;=G1611+F1611+(G1611-F1611+5)+1),((H1611)^2)*(I1612-F1611*2)/5,0),(K1610-H1611^2))</f>
        <v>0</v>
      </c>
      <c r="L1611" s="98">
        <f t="shared" si="30018"/>
        <v>0</v>
      </c>
      <c r="M1611" s="48"/>
      <c r="N1611" s="48"/>
      <c r="O1611" s="48"/>
      <c r="P1611" s="48"/>
      <c r="Q1611" s="48"/>
      <c r="R1611" s="48"/>
      <c r="S1611" s="48"/>
      <c r="T1611" s="48"/>
      <c r="U1611" s="48">
        <f>$J1611+$K1611+$L1611</f>
        <v>0</v>
      </c>
      <c r="V1611" s="48">
        <f t="shared" ref="V1611:AX1621" si="30245">$J1611+$K1611+$L1611</f>
        <v>0</v>
      </c>
      <c r="W1611" s="48">
        <f t="shared" si="30245"/>
        <v>0</v>
      </c>
      <c r="X1611" s="48">
        <f t="shared" si="30245"/>
        <v>0</v>
      </c>
      <c r="Y1611" s="48">
        <f t="shared" si="30245"/>
        <v>0</v>
      </c>
      <c r="Z1611" s="48">
        <f t="shared" si="30245"/>
        <v>0</v>
      </c>
      <c r="AA1611" s="48">
        <f t="shared" si="30245"/>
        <v>0</v>
      </c>
      <c r="AB1611" s="48">
        <f t="shared" si="30245"/>
        <v>0</v>
      </c>
      <c r="AC1611" s="48">
        <f t="shared" si="30245"/>
        <v>0</v>
      </c>
      <c r="AD1611" s="48">
        <f t="shared" si="30245"/>
        <v>0</v>
      </c>
      <c r="AE1611" s="48">
        <f t="shared" si="30245"/>
        <v>0</v>
      </c>
      <c r="AF1611" s="48">
        <f t="shared" si="30245"/>
        <v>0</v>
      </c>
      <c r="AG1611" s="48">
        <f t="shared" si="30245"/>
        <v>0</v>
      </c>
      <c r="AH1611" s="48">
        <f t="shared" si="30245"/>
        <v>0</v>
      </c>
      <c r="AI1611" s="48">
        <f t="shared" si="30245"/>
        <v>0</v>
      </c>
      <c r="AJ1611" s="48">
        <f t="shared" si="30245"/>
        <v>0</v>
      </c>
      <c r="AK1611" s="48">
        <f t="shared" si="30245"/>
        <v>0</v>
      </c>
      <c r="AL1611" s="48">
        <f t="shared" si="30245"/>
        <v>0</v>
      </c>
      <c r="AM1611" s="48">
        <f t="shared" si="30245"/>
        <v>0</v>
      </c>
      <c r="AN1611" s="48">
        <f t="shared" si="30245"/>
        <v>0</v>
      </c>
      <c r="AO1611" s="48">
        <f t="shared" si="30245"/>
        <v>0</v>
      </c>
      <c r="AP1611" s="48">
        <f t="shared" si="30245"/>
        <v>0</v>
      </c>
      <c r="AQ1611" s="48">
        <f t="shared" si="30245"/>
        <v>0</v>
      </c>
      <c r="AR1611" s="48">
        <f t="shared" si="30245"/>
        <v>0</v>
      </c>
      <c r="AS1611" s="48">
        <f t="shared" si="30245"/>
        <v>0</v>
      </c>
      <c r="AT1611" s="48">
        <f t="shared" si="30245"/>
        <v>0</v>
      </c>
      <c r="AU1611" s="48">
        <f t="shared" si="30245"/>
        <v>0</v>
      </c>
      <c r="AV1611" s="48">
        <f t="shared" si="30245"/>
        <v>0</v>
      </c>
      <c r="AW1611" s="48">
        <f t="shared" si="30245"/>
        <v>0</v>
      </c>
      <c r="AX1611" s="48">
        <f t="shared" si="30245"/>
        <v>0</v>
      </c>
      <c r="AY1611" s="48">
        <f t="shared" si="30209"/>
        <v>0</v>
      </c>
      <c r="AZ1611" s="48">
        <f t="shared" si="30209"/>
        <v>0</v>
      </c>
      <c r="BA1611" s="48">
        <f t="shared" si="30209"/>
        <v>0</v>
      </c>
      <c r="BB1611" s="48">
        <f t="shared" si="30209"/>
        <v>0</v>
      </c>
      <c r="BC1611" s="48"/>
      <c r="BE1611" t="s">
        <v>184</v>
      </c>
      <c r="BM1611">
        <f>BF1603*U1611</f>
        <v>0</v>
      </c>
      <c r="BN1611">
        <f t="shared" ref="BN1611" si="30246">BG1603*V1611</f>
        <v>0</v>
      </c>
      <c r="BO1611">
        <f t="shared" ref="BO1611" si="30247">BH1603*W1611</f>
        <v>0</v>
      </c>
      <c r="BP1611">
        <f t="shared" ref="BP1611" si="30248">BI1603*X1611</f>
        <v>0</v>
      </c>
      <c r="BQ1611">
        <f t="shared" ref="BQ1611" si="30249">BJ1603*Y1611</f>
        <v>0</v>
      </c>
      <c r="BR1611">
        <f t="shared" ref="BR1611" si="30250">BK1603*Z1611</f>
        <v>0</v>
      </c>
      <c r="BS1611">
        <f t="shared" ref="BS1611" si="30251">BL1603*AA1611</f>
        <v>0</v>
      </c>
      <c r="BT1611">
        <f t="shared" ref="BT1611" si="30252">BM1603*AB1611</f>
        <v>0</v>
      </c>
      <c r="BU1611">
        <f t="shared" ref="BU1611" si="30253">BN1603*AC1611</f>
        <v>0</v>
      </c>
      <c r="BV1611">
        <f t="shared" ref="BV1611" si="30254">BO1603*AD1611</f>
        <v>0</v>
      </c>
      <c r="BW1611">
        <f t="shared" ref="BW1611" si="30255">BP1603*AE1611</f>
        <v>0</v>
      </c>
      <c r="BX1611">
        <f t="shared" ref="BX1611" si="30256">BQ1603*AF1611</f>
        <v>0</v>
      </c>
      <c r="BY1611">
        <f t="shared" ref="BY1611" si="30257">BR1603*AG1611</f>
        <v>0</v>
      </c>
      <c r="BZ1611">
        <f t="shared" ref="BZ1611" si="30258">BS1603*AH1611</f>
        <v>0</v>
      </c>
      <c r="CA1611">
        <f t="shared" ref="CA1611" si="30259">BT1603*AI1611</f>
        <v>0</v>
      </c>
      <c r="CB1611">
        <f t="shared" ref="CB1611" si="30260">BU1603*AJ1611</f>
        <v>0</v>
      </c>
      <c r="CC1611">
        <f t="shared" ref="CC1611" si="30261">BV1603*AK1611</f>
        <v>0</v>
      </c>
      <c r="CD1611">
        <f t="shared" ref="CD1611" si="30262">BW1603*AL1611</f>
        <v>0</v>
      </c>
      <c r="CE1611">
        <f t="shared" ref="CE1611" si="30263">BX1603*AM1611</f>
        <v>0</v>
      </c>
      <c r="CF1611">
        <f t="shared" ref="CF1611" si="30264">BY1603*AN1611</f>
        <v>0</v>
      </c>
      <c r="CG1611">
        <f t="shared" ref="CG1611" si="30265">BZ1603*AO1611</f>
        <v>0</v>
      </c>
      <c r="CH1611">
        <f t="shared" ref="CH1611" si="30266">CA1603*AP1611</f>
        <v>0</v>
      </c>
      <c r="CI1611">
        <f t="shared" ref="CI1611" si="30267">CB1603*AQ1611</f>
        <v>0</v>
      </c>
      <c r="CJ1611">
        <f t="shared" ref="CJ1611" si="30268">CC1603*AR1611</f>
        <v>0</v>
      </c>
      <c r="CK1611">
        <f t="shared" ref="CK1611" si="30269">CD1603*AS1611</f>
        <v>0</v>
      </c>
      <c r="CL1611">
        <f t="shared" ref="CL1611" si="30270">CE1603*AT1611</f>
        <v>0</v>
      </c>
      <c r="CM1611">
        <f t="shared" ref="CM1611" si="30271">CF1603*AU1611</f>
        <v>0</v>
      </c>
      <c r="CN1611">
        <f t="shared" ref="CN1611" si="30272">CG1603*AV1611</f>
        <v>0</v>
      </c>
      <c r="CO1611">
        <f t="shared" ref="CO1611" si="30273">CH1603*AW1611</f>
        <v>0</v>
      </c>
      <c r="CP1611">
        <f t="shared" ref="CP1611" si="30274">CI1603*AX1611</f>
        <v>0</v>
      </c>
      <c r="CQ1611">
        <f t="shared" ref="CQ1611" si="30275">CJ1603*AY1611</f>
        <v>0</v>
      </c>
      <c r="CR1611">
        <f t="shared" ref="CR1611" si="30276">CK1603*AZ1611</f>
        <v>0</v>
      </c>
      <c r="CS1611">
        <f t="shared" ref="CS1611" si="30277">CL1603*BA1611</f>
        <v>0</v>
      </c>
      <c r="CT1611">
        <f t="shared" ref="CT1611" si="30278">CM1603*BB1611</f>
        <v>0</v>
      </c>
    </row>
    <row r="1612" spans="1:98" x14ac:dyDescent="0.3">
      <c r="F1612" s="91">
        <f t="shared" ref="F1612:H1612" si="30279">F1611</f>
        <v>80</v>
      </c>
      <c r="G1612" s="91">
        <f t="shared" si="30279"/>
        <v>80</v>
      </c>
      <c r="H1612" s="4">
        <f t="shared" si="30279"/>
        <v>1</v>
      </c>
      <c r="I1612">
        <v>40</v>
      </c>
      <c r="J1612" s="48">
        <f t="shared" si="30016"/>
        <v>0</v>
      </c>
      <c r="K1612" s="48">
        <f t="shared" ref="K1612:K1627" si="30280">IF(IF(AND(I1612&gt;=(F1612*2),I1612&lt;=G1612+F1612+(G1612-F1612+5)+1),((H1612)^2)*(I1613-F1612*2)/5,0)&lt;=H1612,IF(AND(I1612&gt;=(F1612*2),I1612&lt;=G1612+F1612+(G1612-F1612+5)+1),((H1612)^2)*(I1613-F1612*2)/5,0),(K1611-H1612^2))</f>
        <v>0</v>
      </c>
      <c r="L1612" s="98">
        <f t="shared" si="30018"/>
        <v>0</v>
      </c>
      <c r="M1612" s="48"/>
      <c r="N1612" s="48"/>
      <c r="O1612" s="48"/>
      <c r="P1612" s="48"/>
      <c r="Q1612" s="48"/>
      <c r="R1612" s="48"/>
      <c r="S1612" s="48"/>
      <c r="T1612" s="48"/>
      <c r="U1612" s="48"/>
      <c r="V1612" s="48">
        <f>$J1612+$K1612+$L1612</f>
        <v>0</v>
      </c>
      <c r="W1612" s="48">
        <f t="shared" si="30245"/>
        <v>0</v>
      </c>
      <c r="X1612" s="48">
        <f t="shared" si="30245"/>
        <v>0</v>
      </c>
      <c r="Y1612" s="48">
        <f t="shared" si="30245"/>
        <v>0</v>
      </c>
      <c r="Z1612" s="48">
        <f t="shared" si="30245"/>
        <v>0</v>
      </c>
      <c r="AA1612" s="48">
        <f t="shared" si="30245"/>
        <v>0</v>
      </c>
      <c r="AB1612" s="48">
        <f t="shared" si="30245"/>
        <v>0</v>
      </c>
      <c r="AC1612" s="48">
        <f t="shared" si="30245"/>
        <v>0</v>
      </c>
      <c r="AD1612" s="48">
        <f t="shared" si="30245"/>
        <v>0</v>
      </c>
      <c r="AE1612" s="48">
        <f t="shared" si="30245"/>
        <v>0</v>
      </c>
      <c r="AF1612" s="48">
        <f t="shared" si="30245"/>
        <v>0</v>
      </c>
      <c r="AG1612" s="48">
        <f t="shared" si="30245"/>
        <v>0</v>
      </c>
      <c r="AH1612" s="48">
        <f t="shared" si="30245"/>
        <v>0</v>
      </c>
      <c r="AI1612" s="48">
        <f t="shared" si="30245"/>
        <v>0</v>
      </c>
      <c r="AJ1612" s="48">
        <f t="shared" si="30245"/>
        <v>0</v>
      </c>
      <c r="AK1612" s="48">
        <f t="shared" si="30245"/>
        <v>0</v>
      </c>
      <c r="AL1612" s="48">
        <f t="shared" si="30245"/>
        <v>0</v>
      </c>
      <c r="AM1612" s="48">
        <f t="shared" si="30245"/>
        <v>0</v>
      </c>
      <c r="AN1612" s="48">
        <f t="shared" si="30245"/>
        <v>0</v>
      </c>
      <c r="AO1612" s="48">
        <f t="shared" si="30245"/>
        <v>0</v>
      </c>
      <c r="AP1612" s="48">
        <f t="shared" si="30245"/>
        <v>0</v>
      </c>
      <c r="AQ1612" s="48">
        <f t="shared" si="30245"/>
        <v>0</v>
      </c>
      <c r="AR1612" s="48">
        <f t="shared" si="30245"/>
        <v>0</v>
      </c>
      <c r="AS1612" s="48">
        <f t="shared" si="30245"/>
        <v>0</v>
      </c>
      <c r="AT1612" s="48">
        <f t="shared" si="30245"/>
        <v>0</v>
      </c>
      <c r="AU1612" s="48">
        <f t="shared" si="30245"/>
        <v>0</v>
      </c>
      <c r="AV1612" s="48">
        <f t="shared" si="30245"/>
        <v>0</v>
      </c>
      <c r="AW1612" s="48">
        <f t="shared" si="30245"/>
        <v>0</v>
      </c>
      <c r="AX1612" s="48">
        <f t="shared" si="30245"/>
        <v>0</v>
      </c>
      <c r="AY1612" s="48">
        <f t="shared" si="30209"/>
        <v>0</v>
      </c>
      <c r="AZ1612" s="48">
        <f t="shared" si="30209"/>
        <v>0</v>
      </c>
      <c r="BA1612" s="48">
        <f t="shared" si="30209"/>
        <v>0</v>
      </c>
      <c r="BB1612" s="48">
        <f t="shared" si="30209"/>
        <v>0</v>
      </c>
      <c r="BC1612" s="48"/>
      <c r="BE1612" t="s">
        <v>185</v>
      </c>
      <c r="BN1612">
        <f>BF1603*V1612</f>
        <v>0</v>
      </c>
      <c r="BO1612">
        <f t="shared" ref="BO1612" si="30281">BG1603*W1612</f>
        <v>0</v>
      </c>
      <c r="BP1612">
        <f t="shared" ref="BP1612" si="30282">BH1603*X1612</f>
        <v>0</v>
      </c>
      <c r="BQ1612">
        <f t="shared" ref="BQ1612" si="30283">BI1603*Y1612</f>
        <v>0</v>
      </c>
      <c r="BR1612">
        <f t="shared" ref="BR1612" si="30284">BJ1603*Z1612</f>
        <v>0</v>
      </c>
      <c r="BS1612">
        <f t="shared" ref="BS1612" si="30285">BK1603*AA1612</f>
        <v>0</v>
      </c>
      <c r="BT1612">
        <f t="shared" ref="BT1612" si="30286">BL1603*AB1612</f>
        <v>0</v>
      </c>
      <c r="BU1612">
        <f t="shared" ref="BU1612" si="30287">BM1603*AC1612</f>
        <v>0</v>
      </c>
      <c r="BV1612">
        <f t="shared" ref="BV1612" si="30288">BN1603*AD1612</f>
        <v>0</v>
      </c>
      <c r="BW1612">
        <f t="shared" ref="BW1612" si="30289">BO1603*AE1612</f>
        <v>0</v>
      </c>
      <c r="BX1612">
        <f t="shared" ref="BX1612" si="30290">BP1603*AF1612</f>
        <v>0</v>
      </c>
      <c r="BY1612">
        <f t="shared" ref="BY1612" si="30291">BQ1603*AG1612</f>
        <v>0</v>
      </c>
      <c r="BZ1612">
        <f t="shared" ref="BZ1612" si="30292">BR1603*AH1612</f>
        <v>0</v>
      </c>
      <c r="CA1612">
        <f t="shared" ref="CA1612" si="30293">BS1603*AI1612</f>
        <v>0</v>
      </c>
      <c r="CB1612">
        <f t="shared" ref="CB1612" si="30294">BT1603*AJ1612</f>
        <v>0</v>
      </c>
      <c r="CC1612">
        <f t="shared" ref="CC1612" si="30295">BU1603*AK1612</f>
        <v>0</v>
      </c>
      <c r="CD1612">
        <f t="shared" ref="CD1612" si="30296">BV1603*AL1612</f>
        <v>0</v>
      </c>
      <c r="CE1612">
        <f t="shared" ref="CE1612" si="30297">BW1603*AM1612</f>
        <v>0</v>
      </c>
      <c r="CF1612">
        <f t="shared" ref="CF1612" si="30298">BX1603*AN1612</f>
        <v>0</v>
      </c>
      <c r="CG1612">
        <f t="shared" ref="CG1612" si="30299">BY1603*AO1612</f>
        <v>0</v>
      </c>
      <c r="CH1612">
        <f t="shared" ref="CH1612" si="30300">BZ1603*AP1612</f>
        <v>0</v>
      </c>
      <c r="CI1612">
        <f t="shared" ref="CI1612" si="30301">CA1603*AQ1612</f>
        <v>0</v>
      </c>
      <c r="CJ1612">
        <f t="shared" ref="CJ1612" si="30302">CB1603*AR1612</f>
        <v>0</v>
      </c>
      <c r="CK1612">
        <f t="shared" ref="CK1612" si="30303">CC1603*AS1612</f>
        <v>0</v>
      </c>
      <c r="CL1612">
        <f t="shared" ref="CL1612" si="30304">CD1603*AT1612</f>
        <v>0</v>
      </c>
      <c r="CM1612">
        <f t="shared" ref="CM1612" si="30305">CE1603*AU1612</f>
        <v>0</v>
      </c>
      <c r="CN1612">
        <f t="shared" ref="CN1612" si="30306">CF1603*AV1612</f>
        <v>0</v>
      </c>
      <c r="CO1612">
        <f t="shared" ref="CO1612" si="30307">CG1603*AW1612</f>
        <v>0</v>
      </c>
      <c r="CP1612">
        <f t="shared" ref="CP1612" si="30308">CH1603*AX1612</f>
        <v>0</v>
      </c>
      <c r="CQ1612">
        <f t="shared" ref="CQ1612" si="30309">CI1603*AY1612</f>
        <v>0</v>
      </c>
      <c r="CR1612">
        <f t="shared" ref="CR1612" si="30310">CJ1603*AZ1612</f>
        <v>0</v>
      </c>
      <c r="CS1612">
        <f t="shared" ref="CS1612" si="30311">CK1603*BA1612</f>
        <v>0</v>
      </c>
      <c r="CT1612">
        <f t="shared" ref="CT1612" si="30312">CL1603*BB1612</f>
        <v>0</v>
      </c>
    </row>
    <row r="1613" spans="1:98" x14ac:dyDescent="0.3">
      <c r="F1613" s="91">
        <f t="shared" ref="F1613:H1613" si="30313">F1612</f>
        <v>80</v>
      </c>
      <c r="G1613" s="91">
        <f t="shared" si="30313"/>
        <v>80</v>
      </c>
      <c r="H1613" s="4">
        <f t="shared" si="30313"/>
        <v>1</v>
      </c>
      <c r="I1613">
        <v>45</v>
      </c>
      <c r="J1613" s="48">
        <f t="shared" si="30016"/>
        <v>0</v>
      </c>
      <c r="K1613" s="48">
        <f t="shared" si="30280"/>
        <v>0</v>
      </c>
      <c r="L1613" s="98">
        <f t="shared" si="30018"/>
        <v>0</v>
      </c>
      <c r="M1613" s="48"/>
      <c r="N1613" s="48"/>
      <c r="O1613" s="48"/>
      <c r="P1613" s="48"/>
      <c r="Q1613" s="48"/>
      <c r="R1613" s="48"/>
      <c r="S1613" s="48"/>
      <c r="T1613" s="48"/>
      <c r="U1613" s="48"/>
      <c r="V1613" s="48"/>
      <c r="W1613" s="48">
        <f>$J1613+$K1613+$L1613</f>
        <v>0</v>
      </c>
      <c r="X1613" s="48">
        <f t="shared" si="30245"/>
        <v>0</v>
      </c>
      <c r="Y1613" s="48">
        <f t="shared" si="30245"/>
        <v>0</v>
      </c>
      <c r="Z1613" s="48">
        <f t="shared" si="30245"/>
        <v>0</v>
      </c>
      <c r="AA1613" s="48">
        <f t="shared" si="30245"/>
        <v>0</v>
      </c>
      <c r="AB1613" s="48">
        <f t="shared" si="30245"/>
        <v>0</v>
      </c>
      <c r="AC1613" s="48">
        <f t="shared" si="30245"/>
        <v>0</v>
      </c>
      <c r="AD1613" s="48">
        <f t="shared" si="30245"/>
        <v>0</v>
      </c>
      <c r="AE1613" s="48">
        <f t="shared" si="30245"/>
        <v>0</v>
      </c>
      <c r="AF1613" s="48">
        <f t="shared" si="30245"/>
        <v>0</v>
      </c>
      <c r="AG1613" s="48">
        <f t="shared" si="30245"/>
        <v>0</v>
      </c>
      <c r="AH1613" s="48">
        <f t="shared" si="30245"/>
        <v>0</v>
      </c>
      <c r="AI1613" s="48">
        <f t="shared" si="30245"/>
        <v>0</v>
      </c>
      <c r="AJ1613" s="48">
        <f t="shared" si="30245"/>
        <v>0</v>
      </c>
      <c r="AK1613" s="48">
        <f t="shared" si="30245"/>
        <v>0</v>
      </c>
      <c r="AL1613" s="48">
        <f t="shared" si="30245"/>
        <v>0</v>
      </c>
      <c r="AM1613" s="48">
        <f t="shared" si="30245"/>
        <v>0</v>
      </c>
      <c r="AN1613" s="48">
        <f t="shared" si="30245"/>
        <v>0</v>
      </c>
      <c r="AO1613" s="48">
        <f t="shared" si="30245"/>
        <v>0</v>
      </c>
      <c r="AP1613" s="48">
        <f t="shared" si="30245"/>
        <v>0</v>
      </c>
      <c r="AQ1613" s="48">
        <f t="shared" si="30245"/>
        <v>0</v>
      </c>
      <c r="AR1613" s="48">
        <f t="shared" si="30245"/>
        <v>0</v>
      </c>
      <c r="AS1613" s="48">
        <f t="shared" si="30245"/>
        <v>0</v>
      </c>
      <c r="AT1613" s="48">
        <f t="shared" si="30245"/>
        <v>0</v>
      </c>
      <c r="AU1613" s="48">
        <f t="shared" si="30245"/>
        <v>0</v>
      </c>
      <c r="AV1613" s="48">
        <f t="shared" si="30245"/>
        <v>0</v>
      </c>
      <c r="AW1613" s="48">
        <f t="shared" si="30245"/>
        <v>0</v>
      </c>
      <c r="AX1613" s="48">
        <f t="shared" si="30245"/>
        <v>0</v>
      </c>
      <c r="AY1613" s="48">
        <f t="shared" si="30209"/>
        <v>0</v>
      </c>
      <c r="AZ1613" s="48">
        <f t="shared" si="30209"/>
        <v>0</v>
      </c>
      <c r="BA1613" s="48">
        <f t="shared" si="30209"/>
        <v>0</v>
      </c>
      <c r="BB1613" s="48">
        <f t="shared" si="30209"/>
        <v>0</v>
      </c>
      <c r="BC1613" s="48"/>
      <c r="BE1613" t="s">
        <v>186</v>
      </c>
      <c r="BO1613">
        <f>BF1603*W1613</f>
        <v>0</v>
      </c>
      <c r="BP1613">
        <f t="shared" ref="BP1613" si="30314">BG1603*X1613</f>
        <v>0</v>
      </c>
      <c r="BQ1613">
        <f t="shared" ref="BQ1613" si="30315">BH1603*Y1613</f>
        <v>0</v>
      </c>
      <c r="BR1613">
        <f t="shared" ref="BR1613" si="30316">BI1603*Z1613</f>
        <v>0</v>
      </c>
      <c r="BS1613">
        <f t="shared" ref="BS1613" si="30317">BJ1603*AA1613</f>
        <v>0</v>
      </c>
      <c r="BT1613">
        <f t="shared" ref="BT1613" si="30318">BK1603*AB1613</f>
        <v>0</v>
      </c>
      <c r="BU1613">
        <f t="shared" ref="BU1613" si="30319">BL1603*AC1613</f>
        <v>0</v>
      </c>
      <c r="BV1613">
        <f t="shared" ref="BV1613" si="30320">BM1603*AD1613</f>
        <v>0</v>
      </c>
      <c r="BW1613">
        <f t="shared" ref="BW1613" si="30321">BN1603*AE1613</f>
        <v>0</v>
      </c>
      <c r="BX1613">
        <f t="shared" ref="BX1613" si="30322">BO1603*AF1613</f>
        <v>0</v>
      </c>
      <c r="BY1613">
        <f t="shared" ref="BY1613" si="30323">BP1603*AG1613</f>
        <v>0</v>
      </c>
      <c r="BZ1613">
        <f t="shared" ref="BZ1613" si="30324">BQ1603*AH1613</f>
        <v>0</v>
      </c>
      <c r="CA1613">
        <f t="shared" ref="CA1613" si="30325">BR1603*AI1613</f>
        <v>0</v>
      </c>
      <c r="CB1613">
        <f t="shared" ref="CB1613" si="30326">BS1603*AJ1613</f>
        <v>0</v>
      </c>
      <c r="CC1613">
        <f t="shared" ref="CC1613" si="30327">BT1603*AK1613</f>
        <v>0</v>
      </c>
      <c r="CD1613">
        <f t="shared" ref="CD1613" si="30328">BU1603*AL1613</f>
        <v>0</v>
      </c>
      <c r="CE1613">
        <f t="shared" ref="CE1613" si="30329">BV1603*AM1613</f>
        <v>0</v>
      </c>
      <c r="CF1613">
        <f t="shared" ref="CF1613" si="30330">BW1603*AN1613</f>
        <v>0</v>
      </c>
      <c r="CG1613">
        <f t="shared" ref="CG1613" si="30331">BX1603*AO1613</f>
        <v>0</v>
      </c>
      <c r="CH1613">
        <f t="shared" ref="CH1613" si="30332">BY1603*AP1613</f>
        <v>0</v>
      </c>
      <c r="CI1613">
        <f t="shared" ref="CI1613" si="30333">BZ1603*AQ1613</f>
        <v>0</v>
      </c>
      <c r="CJ1613">
        <f t="shared" ref="CJ1613" si="30334">CA1603*AR1613</f>
        <v>0</v>
      </c>
      <c r="CK1613">
        <f t="shared" ref="CK1613" si="30335">CB1603*AS1613</f>
        <v>0</v>
      </c>
      <c r="CL1613">
        <f t="shared" ref="CL1613" si="30336">CC1603*AT1613</f>
        <v>0</v>
      </c>
      <c r="CM1613">
        <f t="shared" ref="CM1613" si="30337">CD1603*AU1613</f>
        <v>0</v>
      </c>
      <c r="CN1613">
        <f t="shared" ref="CN1613" si="30338">CE1603*AV1613</f>
        <v>0</v>
      </c>
      <c r="CO1613">
        <f t="shared" ref="CO1613" si="30339">CF1603*AW1613</f>
        <v>0</v>
      </c>
      <c r="CP1613">
        <f t="shared" ref="CP1613" si="30340">CG1603*AX1613</f>
        <v>0</v>
      </c>
      <c r="CQ1613">
        <f t="shared" ref="CQ1613" si="30341">CH1603*AY1613</f>
        <v>0</v>
      </c>
      <c r="CR1613">
        <f t="shared" ref="CR1613" si="30342">CI1603*AZ1613</f>
        <v>0</v>
      </c>
      <c r="CS1613">
        <f t="shared" ref="CS1613" si="30343">CJ1603*BA1613</f>
        <v>0</v>
      </c>
      <c r="CT1613">
        <f t="shared" ref="CT1613" si="30344">CK1603*BB1613</f>
        <v>0</v>
      </c>
    </row>
    <row r="1614" spans="1:98" x14ac:dyDescent="0.3">
      <c r="F1614" s="91">
        <f t="shared" ref="F1614:H1614" si="30345">F1613</f>
        <v>80</v>
      </c>
      <c r="G1614" s="91">
        <f t="shared" si="30345"/>
        <v>80</v>
      </c>
      <c r="H1614" s="4">
        <f t="shared" si="30345"/>
        <v>1</v>
      </c>
      <c r="I1614">
        <v>50</v>
      </c>
      <c r="J1614" s="48">
        <f t="shared" si="30016"/>
        <v>0</v>
      </c>
      <c r="K1614" s="48">
        <f t="shared" si="30280"/>
        <v>0</v>
      </c>
      <c r="L1614" s="98">
        <f t="shared" si="30018"/>
        <v>0</v>
      </c>
      <c r="M1614" s="48"/>
      <c r="N1614" s="48"/>
      <c r="O1614" s="48"/>
      <c r="P1614" s="48"/>
      <c r="Q1614" s="48"/>
      <c r="R1614" s="48"/>
      <c r="S1614" s="48"/>
      <c r="T1614" s="48"/>
      <c r="U1614" s="48"/>
      <c r="V1614" s="48"/>
      <c r="W1614" s="48"/>
      <c r="X1614" s="48">
        <f>$J1614+$K1614+$L1614</f>
        <v>0</v>
      </c>
      <c r="Y1614" s="48">
        <f t="shared" si="30245"/>
        <v>0</v>
      </c>
      <c r="Z1614" s="48">
        <f t="shared" si="30245"/>
        <v>0</v>
      </c>
      <c r="AA1614" s="48">
        <f t="shared" si="30245"/>
        <v>0</v>
      </c>
      <c r="AB1614" s="48">
        <f t="shared" si="30245"/>
        <v>0</v>
      </c>
      <c r="AC1614" s="48">
        <f t="shared" si="30245"/>
        <v>0</v>
      </c>
      <c r="AD1614" s="48">
        <f t="shared" si="30245"/>
        <v>0</v>
      </c>
      <c r="AE1614" s="48">
        <f t="shared" si="30245"/>
        <v>0</v>
      </c>
      <c r="AF1614" s="48">
        <f t="shared" si="30245"/>
        <v>0</v>
      </c>
      <c r="AG1614" s="48">
        <f t="shared" si="30245"/>
        <v>0</v>
      </c>
      <c r="AH1614" s="48">
        <f t="shared" si="30245"/>
        <v>0</v>
      </c>
      <c r="AI1614" s="48">
        <f t="shared" si="30245"/>
        <v>0</v>
      </c>
      <c r="AJ1614" s="48">
        <f t="shared" si="30245"/>
        <v>0</v>
      </c>
      <c r="AK1614" s="48">
        <f t="shared" si="30245"/>
        <v>0</v>
      </c>
      <c r="AL1614" s="48">
        <f t="shared" si="30245"/>
        <v>0</v>
      </c>
      <c r="AM1614" s="48">
        <f t="shared" si="30245"/>
        <v>0</v>
      </c>
      <c r="AN1614" s="48">
        <f t="shared" si="30245"/>
        <v>0</v>
      </c>
      <c r="AO1614" s="48">
        <f t="shared" si="30245"/>
        <v>0</v>
      </c>
      <c r="AP1614" s="48">
        <f t="shared" si="30245"/>
        <v>0</v>
      </c>
      <c r="AQ1614" s="48">
        <f t="shared" si="30245"/>
        <v>0</v>
      </c>
      <c r="AR1614" s="48">
        <f t="shared" si="30245"/>
        <v>0</v>
      </c>
      <c r="AS1614" s="48">
        <f t="shared" si="30245"/>
        <v>0</v>
      </c>
      <c r="AT1614" s="48">
        <f t="shared" si="30245"/>
        <v>0</v>
      </c>
      <c r="AU1614" s="48">
        <f t="shared" si="30245"/>
        <v>0</v>
      </c>
      <c r="AV1614" s="48">
        <f t="shared" si="30245"/>
        <v>0</v>
      </c>
      <c r="AW1614" s="48">
        <f t="shared" si="30245"/>
        <v>0</v>
      </c>
      <c r="AX1614" s="48">
        <f t="shared" si="30245"/>
        <v>0</v>
      </c>
      <c r="AY1614" s="48">
        <f t="shared" si="30209"/>
        <v>0</v>
      </c>
      <c r="AZ1614" s="48">
        <f t="shared" si="30209"/>
        <v>0</v>
      </c>
      <c r="BA1614" s="48">
        <f t="shared" si="30209"/>
        <v>0</v>
      </c>
      <c r="BB1614" s="48">
        <f t="shared" si="30209"/>
        <v>0</v>
      </c>
      <c r="BC1614" s="48"/>
      <c r="BE1614" t="s">
        <v>187</v>
      </c>
      <c r="BP1614">
        <f>BF1603*X1614</f>
        <v>0</v>
      </c>
      <c r="BQ1614">
        <f t="shared" ref="BQ1614" si="30346">BG1603*Y1614</f>
        <v>0</v>
      </c>
      <c r="BR1614">
        <f t="shared" ref="BR1614" si="30347">BH1603*Z1614</f>
        <v>0</v>
      </c>
      <c r="BS1614">
        <f t="shared" ref="BS1614" si="30348">BI1603*AA1614</f>
        <v>0</v>
      </c>
      <c r="BT1614">
        <f t="shared" ref="BT1614" si="30349">BJ1603*AB1614</f>
        <v>0</v>
      </c>
      <c r="BU1614">
        <f t="shared" ref="BU1614" si="30350">BK1603*AC1614</f>
        <v>0</v>
      </c>
      <c r="BV1614">
        <f t="shared" ref="BV1614" si="30351">BL1603*AD1614</f>
        <v>0</v>
      </c>
      <c r="BW1614">
        <f t="shared" ref="BW1614" si="30352">BM1603*AE1614</f>
        <v>0</v>
      </c>
      <c r="BX1614">
        <f t="shared" ref="BX1614" si="30353">BN1603*AF1614</f>
        <v>0</v>
      </c>
      <c r="BY1614">
        <f t="shared" ref="BY1614" si="30354">BO1603*AG1614</f>
        <v>0</v>
      </c>
      <c r="BZ1614">
        <f t="shared" ref="BZ1614" si="30355">BP1603*AH1614</f>
        <v>0</v>
      </c>
      <c r="CA1614">
        <f t="shared" ref="CA1614" si="30356">BQ1603*AI1614</f>
        <v>0</v>
      </c>
      <c r="CB1614">
        <f t="shared" ref="CB1614" si="30357">BR1603*AJ1614</f>
        <v>0</v>
      </c>
      <c r="CC1614">
        <f t="shared" ref="CC1614" si="30358">BS1603*AK1614</f>
        <v>0</v>
      </c>
      <c r="CD1614">
        <f t="shared" ref="CD1614" si="30359">BT1603*AL1614</f>
        <v>0</v>
      </c>
      <c r="CE1614">
        <f t="shared" ref="CE1614" si="30360">BU1603*AM1614</f>
        <v>0</v>
      </c>
      <c r="CF1614">
        <f t="shared" ref="CF1614" si="30361">BV1603*AN1614</f>
        <v>0</v>
      </c>
      <c r="CG1614">
        <f t="shared" ref="CG1614" si="30362">BW1603*AO1614</f>
        <v>0</v>
      </c>
      <c r="CH1614">
        <f t="shared" ref="CH1614" si="30363">BX1603*AP1614</f>
        <v>0</v>
      </c>
      <c r="CI1614">
        <f t="shared" ref="CI1614" si="30364">BY1603*AQ1614</f>
        <v>0</v>
      </c>
      <c r="CJ1614">
        <f t="shared" ref="CJ1614" si="30365">BZ1603*AR1614</f>
        <v>0</v>
      </c>
      <c r="CK1614">
        <f t="shared" ref="CK1614" si="30366">CA1603*AS1614</f>
        <v>0</v>
      </c>
      <c r="CL1614">
        <f t="shared" ref="CL1614" si="30367">CB1603*AT1614</f>
        <v>0</v>
      </c>
      <c r="CM1614">
        <f t="shared" ref="CM1614" si="30368">CC1603*AU1614</f>
        <v>0</v>
      </c>
      <c r="CN1614">
        <f t="shared" ref="CN1614" si="30369">CD1603*AV1614</f>
        <v>0</v>
      </c>
      <c r="CO1614">
        <f t="shared" ref="CO1614" si="30370">CE1603*AW1614</f>
        <v>0</v>
      </c>
      <c r="CP1614">
        <f t="shared" ref="CP1614" si="30371">CF1603*AX1614</f>
        <v>0</v>
      </c>
      <c r="CQ1614">
        <f t="shared" ref="CQ1614" si="30372">CG1603*AY1614</f>
        <v>0</v>
      </c>
      <c r="CR1614">
        <f t="shared" ref="CR1614" si="30373">CH1603*AZ1614</f>
        <v>0</v>
      </c>
      <c r="CS1614">
        <f t="shared" ref="CS1614" si="30374">CI1603*BA1614</f>
        <v>0</v>
      </c>
      <c r="CT1614">
        <f t="shared" ref="CT1614" si="30375">CJ1603*BB1614</f>
        <v>0</v>
      </c>
    </row>
    <row r="1615" spans="1:98" x14ac:dyDescent="0.3">
      <c r="F1615" s="91">
        <f t="shared" ref="F1615:H1615" si="30376">F1614</f>
        <v>80</v>
      </c>
      <c r="G1615" s="91">
        <f t="shared" si="30376"/>
        <v>80</v>
      </c>
      <c r="H1615" s="4">
        <f t="shared" si="30376"/>
        <v>1</v>
      </c>
      <c r="I1615">
        <v>55</v>
      </c>
      <c r="J1615" s="48">
        <f t="shared" si="30016"/>
        <v>0</v>
      </c>
      <c r="K1615" s="48">
        <f t="shared" si="30280"/>
        <v>0</v>
      </c>
      <c r="L1615" s="98">
        <f t="shared" si="30018"/>
        <v>0</v>
      </c>
      <c r="M1615" s="48"/>
      <c r="N1615" s="48"/>
      <c r="O1615" s="48"/>
      <c r="P1615" s="48"/>
      <c r="Q1615" s="48"/>
      <c r="R1615" s="48"/>
      <c r="S1615" s="48"/>
      <c r="T1615" s="48"/>
      <c r="U1615" s="48"/>
      <c r="V1615" s="48"/>
      <c r="W1615" s="48"/>
      <c r="X1615" s="48"/>
      <c r="Y1615" s="48">
        <f>$J1615+$K1615+$L1615</f>
        <v>0</v>
      </c>
      <c r="Z1615" s="48">
        <f t="shared" si="30245"/>
        <v>0</v>
      </c>
      <c r="AA1615" s="48">
        <f t="shared" si="30245"/>
        <v>0</v>
      </c>
      <c r="AB1615" s="48">
        <f t="shared" si="30245"/>
        <v>0</v>
      </c>
      <c r="AC1615" s="48">
        <f t="shared" si="30245"/>
        <v>0</v>
      </c>
      <c r="AD1615" s="48">
        <f t="shared" si="30245"/>
        <v>0</v>
      </c>
      <c r="AE1615" s="48">
        <f t="shared" si="30245"/>
        <v>0</v>
      </c>
      <c r="AF1615" s="48">
        <f t="shared" si="30245"/>
        <v>0</v>
      </c>
      <c r="AG1615" s="48">
        <f t="shared" si="30245"/>
        <v>0</v>
      </c>
      <c r="AH1615" s="48">
        <f t="shared" si="30245"/>
        <v>0</v>
      </c>
      <c r="AI1615" s="48">
        <f t="shared" si="30245"/>
        <v>0</v>
      </c>
      <c r="AJ1615" s="48">
        <f t="shared" si="30245"/>
        <v>0</v>
      </c>
      <c r="AK1615" s="48">
        <f t="shared" si="30245"/>
        <v>0</v>
      </c>
      <c r="AL1615" s="48">
        <f t="shared" si="30245"/>
        <v>0</v>
      </c>
      <c r="AM1615" s="48">
        <f t="shared" si="30245"/>
        <v>0</v>
      </c>
      <c r="AN1615" s="48">
        <f t="shared" si="30245"/>
        <v>0</v>
      </c>
      <c r="AO1615" s="48">
        <f t="shared" si="30245"/>
        <v>0</v>
      </c>
      <c r="AP1615" s="48">
        <f t="shared" si="30245"/>
        <v>0</v>
      </c>
      <c r="AQ1615" s="48">
        <f t="shared" si="30245"/>
        <v>0</v>
      </c>
      <c r="AR1615" s="48">
        <f t="shared" si="30245"/>
        <v>0</v>
      </c>
      <c r="AS1615" s="48">
        <f t="shared" si="30245"/>
        <v>0</v>
      </c>
      <c r="AT1615" s="48">
        <f t="shared" si="30245"/>
        <v>0</v>
      </c>
      <c r="AU1615" s="48">
        <f t="shared" si="30245"/>
        <v>0</v>
      </c>
      <c r="AV1615" s="48">
        <f t="shared" si="30245"/>
        <v>0</v>
      </c>
      <c r="AW1615" s="48">
        <f t="shared" si="30245"/>
        <v>0</v>
      </c>
      <c r="AX1615" s="48">
        <f t="shared" si="30245"/>
        <v>0</v>
      </c>
      <c r="AY1615" s="48">
        <f t="shared" si="30209"/>
        <v>0</v>
      </c>
      <c r="AZ1615" s="48">
        <f t="shared" si="30209"/>
        <v>0</v>
      </c>
      <c r="BA1615" s="48">
        <f t="shared" si="30209"/>
        <v>0</v>
      </c>
      <c r="BB1615" s="48">
        <f t="shared" si="30209"/>
        <v>0</v>
      </c>
      <c r="BC1615" s="48"/>
      <c r="BE1615" t="s">
        <v>188</v>
      </c>
      <c r="BQ1615">
        <f>BF1603*Y1615</f>
        <v>0</v>
      </c>
      <c r="BR1615">
        <f t="shared" ref="BR1615" si="30377">BG1603*Z1615</f>
        <v>0</v>
      </c>
      <c r="BS1615">
        <f t="shared" ref="BS1615" si="30378">BH1603*AA1615</f>
        <v>0</v>
      </c>
      <c r="BT1615">
        <f t="shared" ref="BT1615" si="30379">BI1603*AB1615</f>
        <v>0</v>
      </c>
      <c r="BU1615">
        <f t="shared" ref="BU1615" si="30380">BJ1603*AC1615</f>
        <v>0</v>
      </c>
      <c r="BV1615">
        <f t="shared" ref="BV1615" si="30381">BK1603*AD1615</f>
        <v>0</v>
      </c>
      <c r="BW1615">
        <f t="shared" ref="BW1615" si="30382">BL1603*AE1615</f>
        <v>0</v>
      </c>
      <c r="BX1615">
        <f t="shared" ref="BX1615" si="30383">BM1603*AF1615</f>
        <v>0</v>
      </c>
      <c r="BY1615">
        <f t="shared" ref="BY1615" si="30384">BN1603*AG1615</f>
        <v>0</v>
      </c>
      <c r="BZ1615">
        <f t="shared" ref="BZ1615" si="30385">BO1603*AH1615</f>
        <v>0</v>
      </c>
      <c r="CA1615">
        <f t="shared" ref="CA1615" si="30386">BP1603*AI1615</f>
        <v>0</v>
      </c>
      <c r="CB1615">
        <f t="shared" ref="CB1615" si="30387">BQ1603*AJ1615</f>
        <v>0</v>
      </c>
      <c r="CC1615">
        <f t="shared" ref="CC1615" si="30388">BR1603*AK1615</f>
        <v>0</v>
      </c>
      <c r="CD1615">
        <f t="shared" ref="CD1615" si="30389">BS1603*AL1615</f>
        <v>0</v>
      </c>
      <c r="CE1615">
        <f t="shared" ref="CE1615" si="30390">BT1603*AM1615</f>
        <v>0</v>
      </c>
      <c r="CF1615">
        <f t="shared" ref="CF1615" si="30391">BU1603*AN1615</f>
        <v>0</v>
      </c>
      <c r="CG1615">
        <f t="shared" ref="CG1615" si="30392">BV1603*AO1615</f>
        <v>0</v>
      </c>
      <c r="CH1615">
        <f t="shared" ref="CH1615" si="30393">BW1603*AP1615</f>
        <v>0</v>
      </c>
      <c r="CI1615">
        <f t="shared" ref="CI1615" si="30394">BX1603*AQ1615</f>
        <v>0</v>
      </c>
      <c r="CJ1615">
        <f t="shared" ref="CJ1615" si="30395">BY1603*AR1615</f>
        <v>0</v>
      </c>
      <c r="CK1615">
        <f t="shared" ref="CK1615" si="30396">BZ1603*AS1615</f>
        <v>0</v>
      </c>
      <c r="CL1615">
        <f t="shared" ref="CL1615" si="30397">CA1603*AT1615</f>
        <v>0</v>
      </c>
      <c r="CM1615">
        <f t="shared" ref="CM1615" si="30398">CB1603*AU1615</f>
        <v>0</v>
      </c>
      <c r="CN1615">
        <f t="shared" ref="CN1615" si="30399">CC1603*AV1615</f>
        <v>0</v>
      </c>
      <c r="CO1615">
        <f t="shared" ref="CO1615" si="30400">CD1603*AW1615</f>
        <v>0</v>
      </c>
      <c r="CP1615">
        <f t="shared" ref="CP1615" si="30401">CE1603*AX1615</f>
        <v>0</v>
      </c>
      <c r="CQ1615">
        <f t="shared" ref="CQ1615" si="30402">CF1603*AY1615</f>
        <v>0</v>
      </c>
      <c r="CR1615">
        <f t="shared" ref="CR1615" si="30403">CG1603*AZ1615</f>
        <v>0</v>
      </c>
      <c r="CS1615">
        <f t="shared" ref="CS1615" si="30404">CH1603*BA1615</f>
        <v>0</v>
      </c>
      <c r="CT1615">
        <f t="shared" ref="CT1615" si="30405">CI1603*BB1615</f>
        <v>0</v>
      </c>
    </row>
    <row r="1616" spans="1:98" x14ac:dyDescent="0.3">
      <c r="F1616" s="91">
        <f t="shared" ref="F1616:H1616" si="30406">F1615</f>
        <v>80</v>
      </c>
      <c r="G1616" s="91">
        <f t="shared" si="30406"/>
        <v>80</v>
      </c>
      <c r="H1616" s="4">
        <f t="shared" si="30406"/>
        <v>1</v>
      </c>
      <c r="I1616">
        <v>60</v>
      </c>
      <c r="J1616" s="48">
        <f t="shared" si="30016"/>
        <v>0</v>
      </c>
      <c r="K1616" s="48">
        <f t="shared" si="30280"/>
        <v>0</v>
      </c>
      <c r="L1616" s="98">
        <f t="shared" si="30018"/>
        <v>0</v>
      </c>
      <c r="M1616" s="48"/>
      <c r="N1616" s="48"/>
      <c r="O1616" s="48"/>
      <c r="P1616" s="48"/>
      <c r="Q1616" s="48"/>
      <c r="R1616" s="48"/>
      <c r="S1616" s="48"/>
      <c r="T1616" s="48"/>
      <c r="U1616" s="48"/>
      <c r="V1616" s="48"/>
      <c r="W1616" s="48"/>
      <c r="X1616" s="48"/>
      <c r="Y1616" s="48"/>
      <c r="Z1616" s="48">
        <f>$J1616+$K1616+$L1616</f>
        <v>0</v>
      </c>
      <c r="AA1616" s="48">
        <f t="shared" si="30245"/>
        <v>0</v>
      </c>
      <c r="AB1616" s="48">
        <f t="shared" si="30245"/>
        <v>0</v>
      </c>
      <c r="AC1616" s="48">
        <f t="shared" si="30245"/>
        <v>0</v>
      </c>
      <c r="AD1616" s="48">
        <f t="shared" si="30245"/>
        <v>0</v>
      </c>
      <c r="AE1616" s="48">
        <f t="shared" si="30245"/>
        <v>0</v>
      </c>
      <c r="AF1616" s="48">
        <f t="shared" si="30245"/>
        <v>0</v>
      </c>
      <c r="AG1616" s="48">
        <f t="shared" si="30245"/>
        <v>0</v>
      </c>
      <c r="AH1616" s="48">
        <f t="shared" si="30245"/>
        <v>0</v>
      </c>
      <c r="AI1616" s="48">
        <f t="shared" si="30245"/>
        <v>0</v>
      </c>
      <c r="AJ1616" s="48">
        <f t="shared" si="30245"/>
        <v>0</v>
      </c>
      <c r="AK1616" s="48">
        <f t="shared" si="30245"/>
        <v>0</v>
      </c>
      <c r="AL1616" s="48">
        <f t="shared" si="30245"/>
        <v>0</v>
      </c>
      <c r="AM1616" s="48">
        <f t="shared" si="30245"/>
        <v>0</v>
      </c>
      <c r="AN1616" s="48">
        <f t="shared" si="30245"/>
        <v>0</v>
      </c>
      <c r="AO1616" s="48">
        <f t="shared" si="30245"/>
        <v>0</v>
      </c>
      <c r="AP1616" s="48">
        <f t="shared" si="30245"/>
        <v>0</v>
      </c>
      <c r="AQ1616" s="48">
        <f t="shared" si="30245"/>
        <v>0</v>
      </c>
      <c r="AR1616" s="48">
        <f t="shared" si="30245"/>
        <v>0</v>
      </c>
      <c r="AS1616" s="48">
        <f t="shared" si="30245"/>
        <v>0</v>
      </c>
      <c r="AT1616" s="48">
        <f t="shared" si="30245"/>
        <v>0</v>
      </c>
      <c r="AU1616" s="48">
        <f t="shared" si="30245"/>
        <v>0</v>
      </c>
      <c r="AV1616" s="48">
        <f t="shared" si="30245"/>
        <v>0</v>
      </c>
      <c r="AW1616" s="48">
        <f t="shared" si="30245"/>
        <v>0</v>
      </c>
      <c r="AX1616" s="48">
        <f t="shared" si="30245"/>
        <v>0</v>
      </c>
      <c r="AY1616" s="48">
        <f t="shared" si="30209"/>
        <v>0</v>
      </c>
      <c r="AZ1616" s="48">
        <f t="shared" si="30209"/>
        <v>0</v>
      </c>
      <c r="BA1616" s="48">
        <f t="shared" si="30209"/>
        <v>0</v>
      </c>
      <c r="BB1616" s="48">
        <f t="shared" si="30209"/>
        <v>0</v>
      </c>
      <c r="BC1616" s="48"/>
      <c r="BE1616" t="s">
        <v>189</v>
      </c>
      <c r="BR1616">
        <f>BF1603*Z1616</f>
        <v>0</v>
      </c>
      <c r="BS1616">
        <f t="shared" ref="BS1616" si="30407">BG1603*AA1616</f>
        <v>0</v>
      </c>
      <c r="BT1616">
        <f t="shared" ref="BT1616" si="30408">BH1603*AB1616</f>
        <v>0</v>
      </c>
      <c r="BU1616">
        <f t="shared" ref="BU1616" si="30409">BI1603*AC1616</f>
        <v>0</v>
      </c>
      <c r="BV1616">
        <f t="shared" ref="BV1616" si="30410">BJ1603*AD1616</f>
        <v>0</v>
      </c>
      <c r="BW1616">
        <f t="shared" ref="BW1616" si="30411">BK1603*AE1616</f>
        <v>0</v>
      </c>
      <c r="BX1616">
        <f t="shared" ref="BX1616" si="30412">BL1603*AF1616</f>
        <v>0</v>
      </c>
      <c r="BY1616">
        <f t="shared" ref="BY1616" si="30413">BM1603*AG1616</f>
        <v>0</v>
      </c>
      <c r="BZ1616">
        <f t="shared" ref="BZ1616" si="30414">BN1603*AH1616</f>
        <v>0</v>
      </c>
      <c r="CA1616">
        <f t="shared" ref="CA1616" si="30415">BO1603*AI1616</f>
        <v>0</v>
      </c>
      <c r="CB1616">
        <f t="shared" ref="CB1616" si="30416">BP1603*AJ1616</f>
        <v>0</v>
      </c>
      <c r="CC1616">
        <f t="shared" ref="CC1616" si="30417">BQ1603*AK1616</f>
        <v>0</v>
      </c>
      <c r="CD1616">
        <f t="shared" ref="CD1616" si="30418">BR1603*AL1616</f>
        <v>0</v>
      </c>
      <c r="CE1616">
        <f t="shared" ref="CE1616" si="30419">BS1603*AM1616</f>
        <v>0</v>
      </c>
      <c r="CF1616">
        <f t="shared" ref="CF1616" si="30420">BT1603*AN1616</f>
        <v>0</v>
      </c>
      <c r="CG1616">
        <f t="shared" ref="CG1616" si="30421">BU1603*AO1616</f>
        <v>0</v>
      </c>
      <c r="CH1616">
        <f t="shared" ref="CH1616" si="30422">BV1603*AP1616</f>
        <v>0</v>
      </c>
      <c r="CI1616">
        <f t="shared" ref="CI1616" si="30423">BW1603*AQ1616</f>
        <v>0</v>
      </c>
      <c r="CJ1616">
        <f t="shared" ref="CJ1616" si="30424">BX1603*AR1616</f>
        <v>0</v>
      </c>
      <c r="CK1616">
        <f t="shared" ref="CK1616" si="30425">BY1603*AS1616</f>
        <v>0</v>
      </c>
      <c r="CL1616">
        <f t="shared" ref="CL1616" si="30426">BZ1603*AT1616</f>
        <v>0</v>
      </c>
      <c r="CM1616">
        <f t="shared" ref="CM1616" si="30427">CA1603*AU1616</f>
        <v>0</v>
      </c>
      <c r="CN1616">
        <f t="shared" ref="CN1616" si="30428">CB1603*AV1616</f>
        <v>0</v>
      </c>
      <c r="CO1616">
        <f t="shared" ref="CO1616" si="30429">CC1603*AW1616</f>
        <v>0</v>
      </c>
      <c r="CP1616">
        <f t="shared" ref="CP1616" si="30430">CD1603*AX1616</f>
        <v>0</v>
      </c>
      <c r="CQ1616">
        <f t="shared" ref="CQ1616" si="30431">CE1603*AY1616</f>
        <v>0</v>
      </c>
      <c r="CR1616">
        <f t="shared" ref="CR1616" si="30432">CF1603*AZ1616</f>
        <v>0</v>
      </c>
      <c r="CS1616">
        <f t="shared" ref="CS1616" si="30433">CG1603*BA1616</f>
        <v>0</v>
      </c>
      <c r="CT1616">
        <f t="shared" ref="CT1616" si="30434">CH1603*BB1616</f>
        <v>0</v>
      </c>
    </row>
    <row r="1617" spans="6:98" x14ac:dyDescent="0.3">
      <c r="F1617" s="91">
        <f t="shared" ref="F1617:H1617" si="30435">F1616</f>
        <v>80</v>
      </c>
      <c r="G1617" s="91">
        <f t="shared" si="30435"/>
        <v>80</v>
      </c>
      <c r="H1617" s="4">
        <f t="shared" si="30435"/>
        <v>1</v>
      </c>
      <c r="I1617">
        <v>65</v>
      </c>
      <c r="J1617" s="48">
        <f t="shared" si="30016"/>
        <v>0</v>
      </c>
      <c r="K1617" s="48">
        <f t="shared" si="30280"/>
        <v>0</v>
      </c>
      <c r="L1617" s="98">
        <f t="shared" si="30018"/>
        <v>0</v>
      </c>
      <c r="M1617" s="48"/>
      <c r="N1617" s="48"/>
      <c r="O1617" s="48"/>
      <c r="P1617" s="48"/>
      <c r="Q1617" s="48"/>
      <c r="R1617" s="48"/>
      <c r="S1617" s="48"/>
      <c r="T1617" s="48"/>
      <c r="U1617" s="48"/>
      <c r="V1617" s="48"/>
      <c r="W1617" s="48"/>
      <c r="X1617" s="48"/>
      <c r="Y1617" s="48"/>
      <c r="Z1617" s="48"/>
      <c r="AA1617" s="48">
        <f>$J1617+$K1617+$L1617</f>
        <v>0</v>
      </c>
      <c r="AB1617" s="48">
        <f t="shared" si="30245"/>
        <v>0</v>
      </c>
      <c r="AC1617" s="48">
        <f t="shared" si="30245"/>
        <v>0</v>
      </c>
      <c r="AD1617" s="48">
        <f t="shared" si="30245"/>
        <v>0</v>
      </c>
      <c r="AE1617" s="48">
        <f t="shared" si="30245"/>
        <v>0</v>
      </c>
      <c r="AF1617" s="48">
        <f t="shared" si="30245"/>
        <v>0</v>
      </c>
      <c r="AG1617" s="48">
        <f t="shared" si="30245"/>
        <v>0</v>
      </c>
      <c r="AH1617" s="48">
        <f t="shared" si="30245"/>
        <v>0</v>
      </c>
      <c r="AI1617" s="48">
        <f t="shared" si="30245"/>
        <v>0</v>
      </c>
      <c r="AJ1617" s="48">
        <f t="shared" si="30245"/>
        <v>0</v>
      </c>
      <c r="AK1617" s="48">
        <f t="shared" si="30245"/>
        <v>0</v>
      </c>
      <c r="AL1617" s="48">
        <f t="shared" si="30245"/>
        <v>0</v>
      </c>
      <c r="AM1617" s="48">
        <f t="shared" si="30245"/>
        <v>0</v>
      </c>
      <c r="AN1617" s="48">
        <f t="shared" si="30245"/>
        <v>0</v>
      </c>
      <c r="AO1617" s="48">
        <f t="shared" si="30245"/>
        <v>0</v>
      </c>
      <c r="AP1617" s="48">
        <f t="shared" si="30245"/>
        <v>0</v>
      </c>
      <c r="AQ1617" s="48">
        <f t="shared" si="30245"/>
        <v>0</v>
      </c>
      <c r="AR1617" s="48">
        <f t="shared" si="30245"/>
        <v>0</v>
      </c>
      <c r="AS1617" s="48">
        <f t="shared" si="30245"/>
        <v>0</v>
      </c>
      <c r="AT1617" s="48">
        <f t="shared" si="30245"/>
        <v>0</v>
      </c>
      <c r="AU1617" s="48">
        <f t="shared" si="30245"/>
        <v>0</v>
      </c>
      <c r="AV1617" s="48">
        <f t="shared" si="30245"/>
        <v>0</v>
      </c>
      <c r="AW1617" s="48">
        <f t="shared" si="30245"/>
        <v>0</v>
      </c>
      <c r="AX1617" s="48">
        <f t="shared" si="30245"/>
        <v>0</v>
      </c>
      <c r="AY1617" s="48">
        <f t="shared" si="30209"/>
        <v>0</v>
      </c>
      <c r="AZ1617" s="48">
        <f t="shared" si="30209"/>
        <v>0</v>
      </c>
      <c r="BA1617" s="48">
        <f t="shared" si="30209"/>
        <v>0</v>
      </c>
      <c r="BB1617" s="48">
        <f t="shared" si="30209"/>
        <v>0</v>
      </c>
      <c r="BC1617" s="48"/>
      <c r="BE1617" t="s">
        <v>190</v>
      </c>
      <c r="BS1617">
        <f>BF1603*AA1617</f>
        <v>0</v>
      </c>
      <c r="BT1617">
        <f t="shared" ref="BT1617" si="30436">BG1603*AB1617</f>
        <v>0</v>
      </c>
      <c r="BU1617">
        <f t="shared" ref="BU1617" si="30437">BH1603*AC1617</f>
        <v>0</v>
      </c>
      <c r="BV1617">
        <f t="shared" ref="BV1617" si="30438">BI1603*AD1617</f>
        <v>0</v>
      </c>
      <c r="BW1617">
        <f t="shared" ref="BW1617" si="30439">BJ1603*AE1617</f>
        <v>0</v>
      </c>
      <c r="BX1617">
        <f t="shared" ref="BX1617" si="30440">BK1603*AF1617</f>
        <v>0</v>
      </c>
      <c r="BY1617">
        <f t="shared" ref="BY1617" si="30441">BL1603*AG1617</f>
        <v>0</v>
      </c>
      <c r="BZ1617">
        <f t="shared" ref="BZ1617" si="30442">BM1603*AH1617</f>
        <v>0</v>
      </c>
      <c r="CA1617">
        <f t="shared" ref="CA1617" si="30443">BN1603*AI1617</f>
        <v>0</v>
      </c>
      <c r="CB1617">
        <f t="shared" ref="CB1617" si="30444">BO1603*AJ1617</f>
        <v>0</v>
      </c>
      <c r="CC1617">
        <f t="shared" ref="CC1617" si="30445">BP1603*AK1617</f>
        <v>0</v>
      </c>
      <c r="CD1617">
        <f t="shared" ref="CD1617" si="30446">BQ1603*AL1617</f>
        <v>0</v>
      </c>
      <c r="CE1617">
        <f t="shared" ref="CE1617" si="30447">BR1603*AM1617</f>
        <v>0</v>
      </c>
      <c r="CF1617">
        <f t="shared" ref="CF1617" si="30448">BS1603*AN1617</f>
        <v>0</v>
      </c>
      <c r="CG1617">
        <f t="shared" ref="CG1617" si="30449">BT1603*AO1617</f>
        <v>0</v>
      </c>
      <c r="CH1617">
        <f t="shared" ref="CH1617" si="30450">BU1603*AP1617</f>
        <v>0</v>
      </c>
      <c r="CI1617">
        <f t="shared" ref="CI1617" si="30451">BV1603*AQ1617</f>
        <v>0</v>
      </c>
      <c r="CJ1617">
        <f t="shared" ref="CJ1617" si="30452">BW1603*AR1617</f>
        <v>0</v>
      </c>
      <c r="CK1617">
        <f t="shared" ref="CK1617" si="30453">BX1603*AS1617</f>
        <v>0</v>
      </c>
      <c r="CL1617">
        <f t="shared" ref="CL1617" si="30454">BY1603*AT1617</f>
        <v>0</v>
      </c>
      <c r="CM1617">
        <f t="shared" ref="CM1617" si="30455">BZ1603*AU1617</f>
        <v>0</v>
      </c>
      <c r="CN1617">
        <f t="shared" ref="CN1617" si="30456">CA1603*AV1617</f>
        <v>0</v>
      </c>
      <c r="CO1617">
        <f t="shared" ref="CO1617" si="30457">CB1603*AW1617</f>
        <v>0</v>
      </c>
      <c r="CP1617">
        <f t="shared" ref="CP1617" si="30458">CC1603*AX1617</f>
        <v>0</v>
      </c>
      <c r="CQ1617">
        <f t="shared" ref="CQ1617" si="30459">CD1603*AY1617</f>
        <v>0</v>
      </c>
      <c r="CR1617">
        <f t="shared" ref="CR1617" si="30460">CE1603*AZ1617</f>
        <v>0</v>
      </c>
      <c r="CS1617">
        <f t="shared" ref="CS1617" si="30461">CF1603*BA1617</f>
        <v>0</v>
      </c>
      <c r="CT1617">
        <f t="shared" ref="CT1617" si="30462">CG1603*BB1617</f>
        <v>0</v>
      </c>
    </row>
    <row r="1618" spans="6:98" x14ac:dyDescent="0.3">
      <c r="F1618" s="91">
        <f t="shared" ref="F1618:H1618" si="30463">F1617</f>
        <v>80</v>
      </c>
      <c r="G1618" s="91">
        <f t="shared" si="30463"/>
        <v>80</v>
      </c>
      <c r="H1618" s="4">
        <f t="shared" si="30463"/>
        <v>1</v>
      </c>
      <c r="I1618">
        <v>70</v>
      </c>
      <c r="J1618" s="48">
        <f t="shared" si="30016"/>
        <v>0</v>
      </c>
      <c r="K1618" s="48">
        <f t="shared" si="30280"/>
        <v>0</v>
      </c>
      <c r="L1618" s="98">
        <f t="shared" si="30018"/>
        <v>0</v>
      </c>
      <c r="M1618" s="48"/>
      <c r="N1618" s="48"/>
      <c r="O1618" s="48"/>
      <c r="P1618" s="48"/>
      <c r="Q1618" s="48"/>
      <c r="R1618" s="48"/>
      <c r="S1618" s="48"/>
      <c r="T1618" s="48"/>
      <c r="U1618" s="48"/>
      <c r="V1618" s="48"/>
      <c r="W1618" s="48"/>
      <c r="X1618" s="48"/>
      <c r="Y1618" s="48"/>
      <c r="Z1618" s="48"/>
      <c r="AA1618" s="48"/>
      <c r="AB1618" s="48">
        <f>$J1618+$K1618+$L1618</f>
        <v>0</v>
      </c>
      <c r="AC1618" s="48">
        <f t="shared" si="30245"/>
        <v>0</v>
      </c>
      <c r="AD1618" s="48">
        <f t="shared" si="30245"/>
        <v>0</v>
      </c>
      <c r="AE1618" s="48">
        <f t="shared" si="30245"/>
        <v>0</v>
      </c>
      <c r="AF1618" s="48">
        <f t="shared" si="30245"/>
        <v>0</v>
      </c>
      <c r="AG1618" s="48">
        <f t="shared" si="30245"/>
        <v>0</v>
      </c>
      <c r="AH1618" s="48">
        <f t="shared" si="30245"/>
        <v>0</v>
      </c>
      <c r="AI1618" s="48">
        <f t="shared" si="30245"/>
        <v>0</v>
      </c>
      <c r="AJ1618" s="48">
        <f t="shared" si="30245"/>
        <v>0</v>
      </c>
      <c r="AK1618" s="48">
        <f t="shared" si="30245"/>
        <v>0</v>
      </c>
      <c r="AL1618" s="48">
        <f t="shared" si="30245"/>
        <v>0</v>
      </c>
      <c r="AM1618" s="48">
        <f t="shared" si="30245"/>
        <v>0</v>
      </c>
      <c r="AN1618" s="48">
        <f t="shared" si="30245"/>
        <v>0</v>
      </c>
      <c r="AO1618" s="48">
        <f t="shared" si="30245"/>
        <v>0</v>
      </c>
      <c r="AP1618" s="48">
        <f t="shared" si="30245"/>
        <v>0</v>
      </c>
      <c r="AQ1618" s="48">
        <f t="shared" si="30245"/>
        <v>0</v>
      </c>
      <c r="AR1618" s="48">
        <f t="shared" si="30245"/>
        <v>0</v>
      </c>
      <c r="AS1618" s="48">
        <f t="shared" si="30245"/>
        <v>0</v>
      </c>
      <c r="AT1618" s="48">
        <f t="shared" si="30245"/>
        <v>0</v>
      </c>
      <c r="AU1618" s="48">
        <f t="shared" si="30245"/>
        <v>0</v>
      </c>
      <c r="AV1618" s="48">
        <f t="shared" si="30245"/>
        <v>0</v>
      </c>
      <c r="AW1618" s="48">
        <f t="shared" si="30245"/>
        <v>0</v>
      </c>
      <c r="AX1618" s="48">
        <f t="shared" si="30245"/>
        <v>0</v>
      </c>
      <c r="AY1618" s="48">
        <f t="shared" si="30209"/>
        <v>0</v>
      </c>
      <c r="AZ1618" s="48">
        <f t="shared" si="30209"/>
        <v>0</v>
      </c>
      <c r="BA1618" s="48">
        <f t="shared" si="30209"/>
        <v>0</v>
      </c>
      <c r="BB1618" s="48">
        <f t="shared" si="30209"/>
        <v>0</v>
      </c>
      <c r="BC1618" s="48"/>
      <c r="BE1618" t="s">
        <v>191</v>
      </c>
      <c r="BT1618">
        <f>BF1603*AB1618</f>
        <v>0</v>
      </c>
      <c r="BU1618">
        <f t="shared" ref="BU1618" si="30464">BG1603*AC1618</f>
        <v>0</v>
      </c>
      <c r="BV1618">
        <f t="shared" ref="BV1618" si="30465">BH1603*AD1618</f>
        <v>0</v>
      </c>
      <c r="BW1618">
        <f t="shared" ref="BW1618" si="30466">BI1603*AE1618</f>
        <v>0</v>
      </c>
      <c r="BX1618">
        <f t="shared" ref="BX1618" si="30467">BJ1603*AF1618</f>
        <v>0</v>
      </c>
      <c r="BY1618">
        <f t="shared" ref="BY1618" si="30468">BK1603*AG1618</f>
        <v>0</v>
      </c>
      <c r="BZ1618">
        <f t="shared" ref="BZ1618" si="30469">BL1603*AH1618</f>
        <v>0</v>
      </c>
      <c r="CA1618">
        <f t="shared" ref="CA1618" si="30470">BM1603*AI1618</f>
        <v>0</v>
      </c>
      <c r="CB1618">
        <f t="shared" ref="CB1618" si="30471">BN1603*AJ1618</f>
        <v>0</v>
      </c>
      <c r="CC1618">
        <f t="shared" ref="CC1618" si="30472">BO1603*AK1618</f>
        <v>0</v>
      </c>
      <c r="CD1618">
        <f t="shared" ref="CD1618" si="30473">BP1603*AL1618</f>
        <v>0</v>
      </c>
      <c r="CE1618">
        <f t="shared" ref="CE1618" si="30474">BQ1603*AM1618</f>
        <v>0</v>
      </c>
      <c r="CF1618">
        <f t="shared" ref="CF1618" si="30475">BR1603*AN1618</f>
        <v>0</v>
      </c>
      <c r="CG1618">
        <f t="shared" ref="CG1618" si="30476">BS1603*AO1618</f>
        <v>0</v>
      </c>
      <c r="CH1618">
        <f t="shared" ref="CH1618" si="30477">BT1603*AP1618</f>
        <v>0</v>
      </c>
      <c r="CI1618">
        <f t="shared" ref="CI1618" si="30478">BU1603*AQ1618</f>
        <v>0</v>
      </c>
      <c r="CJ1618">
        <f t="shared" ref="CJ1618" si="30479">BV1603*AR1618</f>
        <v>0</v>
      </c>
      <c r="CK1618">
        <f t="shared" ref="CK1618" si="30480">BW1603*AS1618</f>
        <v>0</v>
      </c>
      <c r="CL1618">
        <f t="shared" ref="CL1618" si="30481">BX1603*AT1618</f>
        <v>0</v>
      </c>
      <c r="CM1618">
        <f t="shared" ref="CM1618" si="30482">BY1603*AU1618</f>
        <v>0</v>
      </c>
      <c r="CN1618">
        <f t="shared" ref="CN1618" si="30483">BZ1603*AV1618</f>
        <v>0</v>
      </c>
      <c r="CO1618">
        <f t="shared" ref="CO1618" si="30484">CA1603*AW1618</f>
        <v>0</v>
      </c>
      <c r="CP1618">
        <f t="shared" ref="CP1618" si="30485">CB1603*AX1618</f>
        <v>0</v>
      </c>
      <c r="CQ1618">
        <f t="shared" ref="CQ1618" si="30486">CC1603*AY1618</f>
        <v>0</v>
      </c>
      <c r="CR1618">
        <f t="shared" ref="CR1618" si="30487">CD1603*AZ1618</f>
        <v>0</v>
      </c>
      <c r="CS1618">
        <f t="shared" ref="CS1618" si="30488">CE1603*BA1618</f>
        <v>0</v>
      </c>
      <c r="CT1618">
        <f t="shared" ref="CT1618" si="30489">CF1603*BB1618</f>
        <v>0</v>
      </c>
    </row>
    <row r="1619" spans="6:98" x14ac:dyDescent="0.3">
      <c r="F1619" s="91">
        <f t="shared" ref="F1619:H1619" si="30490">F1618</f>
        <v>80</v>
      </c>
      <c r="G1619" s="91">
        <f t="shared" si="30490"/>
        <v>80</v>
      </c>
      <c r="H1619" s="4">
        <f t="shared" si="30490"/>
        <v>1</v>
      </c>
      <c r="I1619">
        <v>75</v>
      </c>
      <c r="J1619" s="48">
        <f t="shared" si="30016"/>
        <v>0</v>
      </c>
      <c r="K1619" s="48">
        <f t="shared" si="30280"/>
        <v>0</v>
      </c>
      <c r="L1619" s="98">
        <f t="shared" si="30018"/>
        <v>0</v>
      </c>
      <c r="M1619" s="48"/>
      <c r="N1619" s="48"/>
      <c r="O1619" s="48"/>
      <c r="P1619" s="48"/>
      <c r="Q1619" s="48"/>
      <c r="R1619" s="48"/>
      <c r="S1619" s="48"/>
      <c r="T1619" s="48"/>
      <c r="U1619" s="48"/>
      <c r="V1619" s="48"/>
      <c r="W1619" s="48"/>
      <c r="X1619" s="48"/>
      <c r="Y1619" s="48"/>
      <c r="Z1619" s="48"/>
      <c r="AA1619" s="48"/>
      <c r="AB1619" s="48"/>
      <c r="AC1619" s="48">
        <f>$J1619+$K1619+$L1619</f>
        <v>0</v>
      </c>
      <c r="AD1619" s="48">
        <f t="shared" si="30245"/>
        <v>0</v>
      </c>
      <c r="AE1619" s="48">
        <f t="shared" si="30245"/>
        <v>0</v>
      </c>
      <c r="AF1619" s="48">
        <f t="shared" si="30245"/>
        <v>0</v>
      </c>
      <c r="AG1619" s="48">
        <f t="shared" si="30245"/>
        <v>0</v>
      </c>
      <c r="AH1619" s="48">
        <f t="shared" si="30245"/>
        <v>0</v>
      </c>
      <c r="AI1619" s="48">
        <f t="shared" si="30245"/>
        <v>0</v>
      </c>
      <c r="AJ1619" s="48">
        <f t="shared" si="30245"/>
        <v>0</v>
      </c>
      <c r="AK1619" s="48">
        <f t="shared" si="30245"/>
        <v>0</v>
      </c>
      <c r="AL1619" s="48">
        <f t="shared" si="30245"/>
        <v>0</v>
      </c>
      <c r="AM1619" s="48">
        <f t="shared" si="30245"/>
        <v>0</v>
      </c>
      <c r="AN1619" s="48">
        <f t="shared" si="30245"/>
        <v>0</v>
      </c>
      <c r="AO1619" s="48">
        <f t="shared" si="30245"/>
        <v>0</v>
      </c>
      <c r="AP1619" s="48">
        <f t="shared" si="30245"/>
        <v>0</v>
      </c>
      <c r="AQ1619" s="48">
        <f t="shared" si="30245"/>
        <v>0</v>
      </c>
      <c r="AR1619" s="48">
        <f t="shared" si="30245"/>
        <v>0</v>
      </c>
      <c r="AS1619" s="48">
        <f t="shared" si="30245"/>
        <v>0</v>
      </c>
      <c r="AT1619" s="48">
        <f t="shared" si="30245"/>
        <v>0</v>
      </c>
      <c r="AU1619" s="48">
        <f t="shared" si="30245"/>
        <v>0</v>
      </c>
      <c r="AV1619" s="48">
        <f t="shared" si="30245"/>
        <v>0</v>
      </c>
      <c r="AW1619" s="48">
        <f t="shared" si="30245"/>
        <v>0</v>
      </c>
      <c r="AX1619" s="48">
        <f t="shared" si="30245"/>
        <v>0</v>
      </c>
      <c r="AY1619" s="48">
        <f t="shared" si="30209"/>
        <v>0</v>
      </c>
      <c r="AZ1619" s="48">
        <f t="shared" si="30209"/>
        <v>0</v>
      </c>
      <c r="BA1619" s="48">
        <f t="shared" si="30209"/>
        <v>0</v>
      </c>
      <c r="BB1619" s="48">
        <f t="shared" si="30209"/>
        <v>0</v>
      </c>
      <c r="BC1619" s="48"/>
      <c r="BE1619" t="s">
        <v>192</v>
      </c>
      <c r="BU1619">
        <f>BF1603*AC1619</f>
        <v>0</v>
      </c>
      <c r="BV1619">
        <f t="shared" ref="BV1619" si="30491">BG1603*AD1619</f>
        <v>0</v>
      </c>
      <c r="BW1619">
        <f t="shared" ref="BW1619" si="30492">BH1603*AE1619</f>
        <v>0</v>
      </c>
      <c r="BX1619">
        <f t="shared" ref="BX1619" si="30493">BI1603*AF1619</f>
        <v>0</v>
      </c>
      <c r="BY1619">
        <f t="shared" ref="BY1619" si="30494">BJ1603*AG1619</f>
        <v>0</v>
      </c>
      <c r="BZ1619">
        <f t="shared" ref="BZ1619" si="30495">BK1603*AH1619</f>
        <v>0</v>
      </c>
      <c r="CA1619">
        <f t="shared" ref="CA1619" si="30496">BL1603*AI1619</f>
        <v>0</v>
      </c>
      <c r="CB1619">
        <f t="shared" ref="CB1619" si="30497">BM1603*AJ1619</f>
        <v>0</v>
      </c>
      <c r="CC1619">
        <f t="shared" ref="CC1619" si="30498">BN1603*AK1619</f>
        <v>0</v>
      </c>
      <c r="CD1619">
        <f t="shared" ref="CD1619" si="30499">BO1603*AL1619</f>
        <v>0</v>
      </c>
      <c r="CE1619">
        <f t="shared" ref="CE1619" si="30500">BP1603*AM1619</f>
        <v>0</v>
      </c>
      <c r="CF1619">
        <f t="shared" ref="CF1619" si="30501">BQ1603*AN1619</f>
        <v>0</v>
      </c>
      <c r="CG1619">
        <f t="shared" ref="CG1619" si="30502">BR1603*AO1619</f>
        <v>0</v>
      </c>
      <c r="CH1619">
        <f t="shared" ref="CH1619" si="30503">BS1603*AP1619</f>
        <v>0</v>
      </c>
      <c r="CI1619">
        <f t="shared" ref="CI1619" si="30504">BT1603*AQ1619</f>
        <v>0</v>
      </c>
      <c r="CJ1619">
        <f t="shared" ref="CJ1619" si="30505">BU1603*AR1619</f>
        <v>0</v>
      </c>
      <c r="CK1619">
        <f t="shared" ref="CK1619" si="30506">BV1603*AS1619</f>
        <v>0</v>
      </c>
      <c r="CL1619">
        <f t="shared" ref="CL1619" si="30507">BW1603*AT1619</f>
        <v>0</v>
      </c>
      <c r="CM1619">
        <f t="shared" ref="CM1619" si="30508">BX1603*AU1619</f>
        <v>0</v>
      </c>
      <c r="CN1619">
        <f t="shared" ref="CN1619" si="30509">BY1603*AV1619</f>
        <v>0</v>
      </c>
      <c r="CO1619">
        <f t="shared" ref="CO1619" si="30510">BZ1603*AW1619</f>
        <v>0</v>
      </c>
      <c r="CP1619">
        <f t="shared" ref="CP1619" si="30511">CA1603*AX1619</f>
        <v>0</v>
      </c>
      <c r="CQ1619">
        <f t="shared" ref="CQ1619" si="30512">CB1603*AY1619</f>
        <v>0</v>
      </c>
      <c r="CR1619">
        <f t="shared" ref="CR1619" si="30513">CC1603*AZ1619</f>
        <v>0</v>
      </c>
      <c r="CS1619">
        <f t="shared" ref="CS1619" si="30514">CD1603*BA1619</f>
        <v>0</v>
      </c>
      <c r="CT1619">
        <f t="shared" ref="CT1619" si="30515">CE1603*BB1619</f>
        <v>0</v>
      </c>
    </row>
    <row r="1620" spans="6:98" x14ac:dyDescent="0.3">
      <c r="F1620" s="91">
        <f t="shared" ref="F1620:H1620" si="30516">F1619</f>
        <v>80</v>
      </c>
      <c r="G1620" s="91">
        <f t="shared" si="30516"/>
        <v>80</v>
      </c>
      <c r="H1620" s="4">
        <f t="shared" si="30516"/>
        <v>1</v>
      </c>
      <c r="I1620">
        <v>80</v>
      </c>
      <c r="J1620" s="48">
        <f t="shared" si="30016"/>
        <v>1</v>
      </c>
      <c r="K1620" s="48">
        <f t="shared" si="30280"/>
        <v>0</v>
      </c>
      <c r="L1620" s="98">
        <f t="shared" si="30018"/>
        <v>0</v>
      </c>
      <c r="M1620" s="48"/>
      <c r="N1620" s="48"/>
      <c r="O1620" s="48"/>
      <c r="P1620" s="48"/>
      <c r="Q1620" s="48"/>
      <c r="R1620" s="48"/>
      <c r="S1620" s="48"/>
      <c r="T1620" s="48"/>
      <c r="U1620" s="48"/>
      <c r="V1620" s="48"/>
      <c r="W1620" s="48"/>
      <c r="X1620" s="48"/>
      <c r="Y1620" s="48"/>
      <c r="Z1620" s="48"/>
      <c r="AA1620" s="48"/>
      <c r="AB1620" s="48"/>
      <c r="AC1620" s="48"/>
      <c r="AD1620" s="48">
        <f>$J1620+$K1620+$L1620</f>
        <v>1</v>
      </c>
      <c r="AE1620" s="48">
        <f t="shared" si="30245"/>
        <v>1</v>
      </c>
      <c r="AF1620" s="48">
        <f t="shared" si="30245"/>
        <v>1</v>
      </c>
      <c r="AG1620" s="48">
        <f t="shared" si="30245"/>
        <v>1</v>
      </c>
      <c r="AH1620" s="48">
        <f t="shared" si="30245"/>
        <v>1</v>
      </c>
      <c r="AI1620" s="48">
        <f t="shared" si="30245"/>
        <v>1</v>
      </c>
      <c r="AJ1620" s="48">
        <f t="shared" si="30245"/>
        <v>1</v>
      </c>
      <c r="AK1620" s="48">
        <f t="shared" si="30245"/>
        <v>1</v>
      </c>
      <c r="AL1620" s="48">
        <f t="shared" si="30245"/>
        <v>1</v>
      </c>
      <c r="AM1620" s="48">
        <f t="shared" si="30245"/>
        <v>1</v>
      </c>
      <c r="AN1620" s="48">
        <f t="shared" si="30245"/>
        <v>1</v>
      </c>
      <c r="AO1620" s="48">
        <f t="shared" si="30245"/>
        <v>1</v>
      </c>
      <c r="AP1620" s="48">
        <f t="shared" si="30245"/>
        <v>1</v>
      </c>
      <c r="AQ1620" s="48">
        <f t="shared" si="30245"/>
        <v>1</v>
      </c>
      <c r="AR1620" s="48">
        <f t="shared" si="30245"/>
        <v>1</v>
      </c>
      <c r="AS1620" s="48">
        <f t="shared" si="30245"/>
        <v>1</v>
      </c>
      <c r="AT1620" s="48">
        <f t="shared" si="30245"/>
        <v>1</v>
      </c>
      <c r="AU1620" s="48">
        <f t="shared" si="30245"/>
        <v>1</v>
      </c>
      <c r="AV1620" s="48">
        <f t="shared" si="30245"/>
        <v>1</v>
      </c>
      <c r="AW1620" s="48">
        <f t="shared" si="30245"/>
        <v>1</v>
      </c>
      <c r="AX1620" s="48">
        <f t="shared" si="30245"/>
        <v>1</v>
      </c>
      <c r="AY1620" s="48">
        <f t="shared" si="30209"/>
        <v>1</v>
      </c>
      <c r="AZ1620" s="48">
        <f t="shared" si="30209"/>
        <v>1</v>
      </c>
      <c r="BA1620" s="48">
        <f t="shared" si="30209"/>
        <v>1</v>
      </c>
      <c r="BB1620" s="48">
        <f t="shared" si="30209"/>
        <v>1</v>
      </c>
      <c r="BC1620" s="48"/>
      <c r="BE1620" t="s">
        <v>193</v>
      </c>
      <c r="BV1620">
        <f>BF1603*AD1620</f>
        <v>0</v>
      </c>
      <c r="BW1620">
        <f t="shared" ref="BW1620" si="30517">BG1603*AE1620</f>
        <v>2.3337040271852683</v>
      </c>
      <c r="BX1620">
        <f t="shared" ref="BX1620" si="30518">BH1603*AF1620</f>
        <v>15.558026847901793</v>
      </c>
      <c r="BY1620">
        <f t="shared" ref="BY1620" si="30519">BI1603*AG1620</f>
        <v>38.895067119754479</v>
      </c>
      <c r="BZ1620">
        <f t="shared" ref="BZ1620" si="30520">BJ1603*AH1620</f>
        <v>77.790134239508959</v>
      </c>
      <c r="CA1620">
        <f t="shared" ref="CA1620" si="30521">BK1603*AI1620</f>
        <v>117.96703153944031</v>
      </c>
      <c r="CB1620">
        <f t="shared" ref="CB1620" si="30522">BL1603*AJ1620</f>
        <v>132.82753524959455</v>
      </c>
      <c r="CC1620">
        <f t="shared" ref="CC1620" si="30523">BM1603*AK1620</f>
        <v>167.33585117719605</v>
      </c>
      <c r="CD1620">
        <f t="shared" ref="CD1620" si="30524">BN1603*AL1620</f>
        <v>223.71429959378196</v>
      </c>
      <c r="CE1620">
        <f t="shared" ref="CE1620" si="30525">BO1603*AM1620</f>
        <v>243.80967103519316</v>
      </c>
      <c r="CF1620">
        <f t="shared" ref="CF1620" si="30526">BP1603*AN1620</f>
        <v>260.31824920296862</v>
      </c>
      <c r="CG1620">
        <f t="shared" ref="CG1620" si="30527">BQ1603*AO1620</f>
        <v>313.88535991131567</v>
      </c>
      <c r="CH1620">
        <f t="shared" ref="CH1620" si="30528">BR1603*AP1620</f>
        <v>369.97149746593908</v>
      </c>
      <c r="CI1620">
        <f t="shared" ref="CI1620" si="30529">BS1603*AQ1620</f>
        <v>408.85163817366907</v>
      </c>
      <c r="CJ1620">
        <f t="shared" ref="CJ1620" si="30530">BT1603*AR1620</f>
        <v>451.15940507440621</v>
      </c>
      <c r="CK1620">
        <f t="shared" ref="CK1620" si="30531">BU1603*AS1620</f>
        <v>543.29930535180222</v>
      </c>
      <c r="CL1620">
        <f t="shared" ref="CL1620" si="30532">BV1603*AT1620</f>
        <v>644.12303735142575</v>
      </c>
      <c r="CM1620">
        <f t="shared" ref="CM1620" si="30533">BW1603*AU1620</f>
        <v>0</v>
      </c>
      <c r="CN1620">
        <f t="shared" ref="CN1620" si="30534">BX1603*AV1620</f>
        <v>0</v>
      </c>
      <c r="CO1620">
        <f t="shared" ref="CO1620" si="30535">BY1603*AW1620</f>
        <v>0</v>
      </c>
      <c r="CP1620">
        <f t="shared" ref="CP1620" si="30536">BZ1603*AX1620</f>
        <v>0</v>
      </c>
      <c r="CQ1620">
        <f t="shared" ref="CQ1620" si="30537">CA1603*AY1620</f>
        <v>0</v>
      </c>
      <c r="CR1620">
        <f t="shared" ref="CR1620" si="30538">CB1603*AZ1620</f>
        <v>0</v>
      </c>
      <c r="CS1620">
        <f t="shared" ref="CS1620" si="30539">CC1603*BA1620</f>
        <v>0</v>
      </c>
      <c r="CT1620">
        <f t="shared" ref="CT1620" si="30540">CD1603*BB1620</f>
        <v>0</v>
      </c>
    </row>
    <row r="1621" spans="6:98" x14ac:dyDescent="0.3">
      <c r="F1621" s="91">
        <f t="shared" ref="F1621:H1621" si="30541">F1620</f>
        <v>80</v>
      </c>
      <c r="G1621" s="91">
        <f t="shared" si="30541"/>
        <v>80</v>
      </c>
      <c r="H1621" s="4">
        <f t="shared" si="30541"/>
        <v>1</v>
      </c>
      <c r="I1621">
        <v>85</v>
      </c>
      <c r="J1621" s="48">
        <f t="shared" si="30016"/>
        <v>0</v>
      </c>
      <c r="K1621" s="48">
        <f t="shared" si="30280"/>
        <v>0</v>
      </c>
      <c r="L1621" s="98">
        <f t="shared" si="30018"/>
        <v>0</v>
      </c>
      <c r="M1621" s="48"/>
      <c r="N1621" s="48"/>
      <c r="O1621" s="48"/>
      <c r="P1621" s="48"/>
      <c r="Q1621" s="48"/>
      <c r="R1621" s="48"/>
      <c r="S1621" s="48"/>
      <c r="T1621" s="48"/>
      <c r="U1621" s="48"/>
      <c r="V1621" s="48"/>
      <c r="W1621" s="48"/>
      <c r="X1621" s="48"/>
      <c r="Y1621" s="48"/>
      <c r="Z1621" s="48"/>
      <c r="AA1621" s="48"/>
      <c r="AB1621" s="48"/>
      <c r="AC1621" s="48"/>
      <c r="AD1621" s="48"/>
      <c r="AE1621" s="48">
        <f>$J1621+$K1621+$L1621</f>
        <v>0</v>
      </c>
      <c r="AF1621" s="48">
        <f t="shared" si="30245"/>
        <v>0</v>
      </c>
      <c r="AG1621" s="48">
        <f t="shared" si="30245"/>
        <v>0</v>
      </c>
      <c r="AH1621" s="48">
        <f t="shared" si="30245"/>
        <v>0</v>
      </c>
      <c r="AI1621" s="48">
        <f t="shared" si="30245"/>
        <v>0</v>
      </c>
      <c r="AJ1621" s="48">
        <f t="shared" si="30245"/>
        <v>0</v>
      </c>
      <c r="AK1621" s="48">
        <f t="shared" si="30245"/>
        <v>0</v>
      </c>
      <c r="AL1621" s="48">
        <f t="shared" si="30245"/>
        <v>0</v>
      </c>
      <c r="AM1621" s="48">
        <f t="shared" si="30245"/>
        <v>0</v>
      </c>
      <c r="AN1621" s="48">
        <f t="shared" si="30245"/>
        <v>0</v>
      </c>
      <c r="AO1621" s="48">
        <f t="shared" si="30245"/>
        <v>0</v>
      </c>
      <c r="AP1621" s="48">
        <f t="shared" ref="AP1621:BB1636" si="30542">$J1621+$K1621+$L1621</f>
        <v>0</v>
      </c>
      <c r="AQ1621" s="48">
        <f t="shared" si="30542"/>
        <v>0</v>
      </c>
      <c r="AR1621" s="48">
        <f t="shared" si="30542"/>
        <v>0</v>
      </c>
      <c r="AS1621" s="48">
        <f t="shared" si="30542"/>
        <v>0</v>
      </c>
      <c r="AT1621" s="48">
        <f t="shared" si="30542"/>
        <v>0</v>
      </c>
      <c r="AU1621" s="48">
        <f t="shared" si="30542"/>
        <v>0</v>
      </c>
      <c r="AV1621" s="48">
        <f t="shared" si="30542"/>
        <v>0</v>
      </c>
      <c r="AW1621" s="48">
        <f t="shared" si="30542"/>
        <v>0</v>
      </c>
      <c r="AX1621" s="48">
        <f t="shared" si="30542"/>
        <v>0</v>
      </c>
      <c r="AY1621" s="48">
        <f t="shared" si="30209"/>
        <v>0</v>
      </c>
      <c r="AZ1621" s="48">
        <f t="shared" si="30209"/>
        <v>0</v>
      </c>
      <c r="BA1621" s="48">
        <f t="shared" si="30209"/>
        <v>0</v>
      </c>
      <c r="BB1621" s="48">
        <f t="shared" si="30209"/>
        <v>0</v>
      </c>
      <c r="BC1621" s="48"/>
      <c r="BE1621" t="s">
        <v>194</v>
      </c>
      <c r="BW1621">
        <f>BF1603*AE1621</f>
        <v>0</v>
      </c>
      <c r="BX1621">
        <f t="shared" ref="BX1621" si="30543">BG1603*AF1621</f>
        <v>0</v>
      </c>
      <c r="BY1621">
        <f t="shared" ref="BY1621" si="30544">BH1603*AG1621</f>
        <v>0</v>
      </c>
      <c r="BZ1621">
        <f t="shared" ref="BZ1621" si="30545">BI1603*AH1621</f>
        <v>0</v>
      </c>
      <c r="CA1621">
        <f t="shared" ref="CA1621" si="30546">BJ1603*AI1621</f>
        <v>0</v>
      </c>
      <c r="CB1621">
        <f t="shared" ref="CB1621" si="30547">BK1603*AJ1621</f>
        <v>0</v>
      </c>
      <c r="CC1621">
        <f t="shared" ref="CC1621" si="30548">BL1603*AK1621</f>
        <v>0</v>
      </c>
      <c r="CD1621">
        <f t="shared" ref="CD1621" si="30549">BM1603*AL1621</f>
        <v>0</v>
      </c>
      <c r="CE1621">
        <f t="shared" ref="CE1621" si="30550">BN1603*AM1621</f>
        <v>0</v>
      </c>
      <c r="CF1621">
        <f t="shared" ref="CF1621" si="30551">BO1603*AN1621</f>
        <v>0</v>
      </c>
      <c r="CG1621">
        <f t="shared" ref="CG1621" si="30552">BP1603*AO1621</f>
        <v>0</v>
      </c>
      <c r="CH1621">
        <f t="shared" ref="CH1621" si="30553">BQ1603*AP1621</f>
        <v>0</v>
      </c>
      <c r="CI1621">
        <f t="shared" ref="CI1621" si="30554">BR1603*AQ1621</f>
        <v>0</v>
      </c>
      <c r="CJ1621">
        <f t="shared" ref="CJ1621" si="30555">BS1603*AR1621</f>
        <v>0</v>
      </c>
      <c r="CK1621">
        <f t="shared" ref="CK1621" si="30556">BT1603*AS1621</f>
        <v>0</v>
      </c>
      <c r="CL1621">
        <f t="shared" ref="CL1621" si="30557">BU1603*AT1621</f>
        <v>0</v>
      </c>
      <c r="CM1621">
        <f t="shared" ref="CM1621" si="30558">BV1603*AU1621</f>
        <v>0</v>
      </c>
      <c r="CN1621">
        <f t="shared" ref="CN1621" si="30559">BW1603*AV1621</f>
        <v>0</v>
      </c>
      <c r="CO1621">
        <f t="shared" ref="CO1621" si="30560">BX1603*AW1621</f>
        <v>0</v>
      </c>
      <c r="CP1621">
        <f t="shared" ref="CP1621" si="30561">BY1603*AX1621</f>
        <v>0</v>
      </c>
      <c r="CQ1621">
        <f t="shared" ref="CQ1621" si="30562">BZ1603*AY1621</f>
        <v>0</v>
      </c>
      <c r="CR1621">
        <f t="shared" ref="CR1621" si="30563">CA1603*AZ1621</f>
        <v>0</v>
      </c>
      <c r="CS1621">
        <f t="shared" ref="CS1621" si="30564">CB1603*BA1621</f>
        <v>0</v>
      </c>
      <c r="CT1621">
        <f t="shared" ref="CT1621" si="30565">CC1603*BB1621</f>
        <v>0</v>
      </c>
    </row>
    <row r="1622" spans="6:98" x14ac:dyDescent="0.3">
      <c r="F1622" s="91">
        <f t="shared" ref="F1622:H1622" si="30566">F1621</f>
        <v>80</v>
      </c>
      <c r="G1622" s="91">
        <f t="shared" si="30566"/>
        <v>80</v>
      </c>
      <c r="H1622" s="4">
        <f t="shared" si="30566"/>
        <v>1</v>
      </c>
      <c r="I1622">
        <v>90</v>
      </c>
      <c r="J1622" s="48">
        <f t="shared" si="30016"/>
        <v>0</v>
      </c>
      <c r="K1622" s="48">
        <f t="shared" si="30280"/>
        <v>0</v>
      </c>
      <c r="L1622" s="98">
        <f t="shared" si="30018"/>
        <v>0</v>
      </c>
      <c r="M1622" s="48"/>
      <c r="N1622" s="48"/>
      <c r="O1622" s="48"/>
      <c r="P1622" s="48"/>
      <c r="Q1622" s="48"/>
      <c r="R1622" s="48"/>
      <c r="S1622" s="48"/>
      <c r="T1622" s="48"/>
      <c r="U1622" s="48"/>
      <c r="V1622" s="48"/>
      <c r="W1622" s="48"/>
      <c r="X1622" s="48"/>
      <c r="Y1622" s="48"/>
      <c r="Z1622" s="48"/>
      <c r="AA1622" s="48"/>
      <c r="AB1622" s="48"/>
      <c r="AC1622" s="48"/>
      <c r="AD1622" s="48"/>
      <c r="AE1622" s="48"/>
      <c r="AF1622" s="48">
        <f>$J1622+$K1622+$L1622</f>
        <v>0</v>
      </c>
      <c r="AG1622" s="48">
        <f t="shared" ref="AG1622:AO1630" si="30567">$J1622+$K1622+$L1622</f>
        <v>0</v>
      </c>
      <c r="AH1622" s="48">
        <f t="shared" si="30567"/>
        <v>0</v>
      </c>
      <c r="AI1622" s="48">
        <f t="shared" si="30567"/>
        <v>0</v>
      </c>
      <c r="AJ1622" s="48">
        <f t="shared" si="30567"/>
        <v>0</v>
      </c>
      <c r="AK1622" s="48">
        <f t="shared" si="30567"/>
        <v>0</v>
      </c>
      <c r="AL1622" s="48">
        <f t="shared" si="30567"/>
        <v>0</v>
      </c>
      <c r="AM1622" s="48">
        <f t="shared" si="30567"/>
        <v>0</v>
      </c>
      <c r="AN1622" s="48">
        <f t="shared" si="30567"/>
        <v>0</v>
      </c>
      <c r="AO1622" s="48">
        <f t="shared" si="30567"/>
        <v>0</v>
      </c>
      <c r="AP1622" s="48">
        <f t="shared" si="30542"/>
        <v>0</v>
      </c>
      <c r="AQ1622" s="48">
        <f t="shared" si="30542"/>
        <v>0</v>
      </c>
      <c r="AR1622" s="48">
        <f t="shared" si="30542"/>
        <v>0</v>
      </c>
      <c r="AS1622" s="48">
        <f t="shared" si="30542"/>
        <v>0</v>
      </c>
      <c r="AT1622" s="48">
        <f t="shared" si="30542"/>
        <v>0</v>
      </c>
      <c r="AU1622" s="48">
        <f t="shared" si="30542"/>
        <v>0</v>
      </c>
      <c r="AV1622" s="48">
        <f t="shared" si="30542"/>
        <v>0</v>
      </c>
      <c r="AW1622" s="48">
        <f t="shared" si="30542"/>
        <v>0</v>
      </c>
      <c r="AX1622" s="48">
        <f t="shared" si="30542"/>
        <v>0</v>
      </c>
      <c r="AY1622" s="48">
        <f t="shared" si="30209"/>
        <v>0</v>
      </c>
      <c r="AZ1622" s="48">
        <f t="shared" si="30209"/>
        <v>0</v>
      </c>
      <c r="BA1622" s="48">
        <f t="shared" si="30209"/>
        <v>0</v>
      </c>
      <c r="BB1622" s="48">
        <f t="shared" si="30209"/>
        <v>0</v>
      </c>
      <c r="BC1622" s="48"/>
      <c r="BE1622" t="s">
        <v>195</v>
      </c>
      <c r="BX1622">
        <f>BF1603*AF1622</f>
        <v>0</v>
      </c>
      <c r="BY1622">
        <f t="shared" ref="BY1622" si="30568">BG1603*AG1622</f>
        <v>0</v>
      </c>
      <c r="BZ1622">
        <f t="shared" ref="BZ1622" si="30569">BH1603*AH1622</f>
        <v>0</v>
      </c>
      <c r="CA1622">
        <f t="shared" ref="CA1622" si="30570">BI1603*AI1622</f>
        <v>0</v>
      </c>
      <c r="CB1622">
        <f t="shared" ref="CB1622" si="30571">BJ1603*AJ1622</f>
        <v>0</v>
      </c>
      <c r="CC1622">
        <f t="shared" ref="CC1622" si="30572">BK1603*AK1622</f>
        <v>0</v>
      </c>
      <c r="CD1622">
        <f t="shared" ref="CD1622" si="30573">BL1603*AL1622</f>
        <v>0</v>
      </c>
      <c r="CE1622">
        <f t="shared" ref="CE1622" si="30574">BM1603*AM1622</f>
        <v>0</v>
      </c>
      <c r="CF1622">
        <f t="shared" ref="CF1622" si="30575">BN1603*AN1622</f>
        <v>0</v>
      </c>
      <c r="CG1622">
        <f t="shared" ref="CG1622" si="30576">BO1603*AO1622</f>
        <v>0</v>
      </c>
      <c r="CH1622">
        <f t="shared" ref="CH1622" si="30577">BP1603*AP1622</f>
        <v>0</v>
      </c>
      <c r="CI1622">
        <f t="shared" ref="CI1622" si="30578">BQ1603*AQ1622</f>
        <v>0</v>
      </c>
      <c r="CJ1622">
        <f t="shared" ref="CJ1622" si="30579">BR1603*AR1622</f>
        <v>0</v>
      </c>
      <c r="CK1622">
        <f t="shared" ref="CK1622" si="30580">BS1603*AS1622</f>
        <v>0</v>
      </c>
      <c r="CL1622">
        <f t="shared" ref="CL1622" si="30581">BT1603*AT1622</f>
        <v>0</v>
      </c>
      <c r="CM1622">
        <f t="shared" ref="CM1622" si="30582">BU1603*AU1622</f>
        <v>0</v>
      </c>
      <c r="CN1622">
        <f t="shared" ref="CN1622" si="30583">BV1603*AV1622</f>
        <v>0</v>
      </c>
      <c r="CO1622">
        <f t="shared" ref="CO1622" si="30584">BW1603*AW1622</f>
        <v>0</v>
      </c>
      <c r="CP1622">
        <f t="shared" ref="CP1622" si="30585">BX1603*AX1622</f>
        <v>0</v>
      </c>
      <c r="CQ1622">
        <f t="shared" ref="CQ1622" si="30586">BY1603*AY1622</f>
        <v>0</v>
      </c>
      <c r="CR1622">
        <f t="shared" ref="CR1622" si="30587">BZ1603*AZ1622</f>
        <v>0</v>
      </c>
      <c r="CS1622">
        <f t="shared" ref="CS1622" si="30588">CA1603*BA1622</f>
        <v>0</v>
      </c>
      <c r="CT1622">
        <f t="shared" ref="CT1622" si="30589">CB1603*BB1622</f>
        <v>0</v>
      </c>
    </row>
    <row r="1623" spans="6:98" x14ac:dyDescent="0.3">
      <c r="F1623" s="91">
        <f t="shared" ref="F1623:H1623" si="30590">F1622</f>
        <v>80</v>
      </c>
      <c r="G1623" s="91">
        <f t="shared" si="30590"/>
        <v>80</v>
      </c>
      <c r="H1623" s="4">
        <f t="shared" si="30590"/>
        <v>1</v>
      </c>
      <c r="I1623">
        <v>95</v>
      </c>
      <c r="J1623" s="48">
        <f t="shared" si="30016"/>
        <v>0</v>
      </c>
      <c r="K1623" s="48">
        <f t="shared" si="30280"/>
        <v>0</v>
      </c>
      <c r="L1623" s="98">
        <f t="shared" si="30018"/>
        <v>0</v>
      </c>
      <c r="M1623" s="48"/>
      <c r="N1623" s="48"/>
      <c r="O1623" s="48"/>
      <c r="P1623" s="48"/>
      <c r="Q1623" s="48"/>
      <c r="R1623" s="48"/>
      <c r="S1623" s="48"/>
      <c r="T1623" s="48"/>
      <c r="U1623" s="48"/>
      <c r="V1623" s="48"/>
      <c r="W1623" s="48"/>
      <c r="X1623" s="48"/>
      <c r="Y1623" s="48"/>
      <c r="Z1623" s="48"/>
      <c r="AA1623" s="48"/>
      <c r="AB1623" s="48"/>
      <c r="AC1623" s="48"/>
      <c r="AD1623" s="48"/>
      <c r="AE1623" s="48"/>
      <c r="AF1623" s="48"/>
      <c r="AG1623" s="48">
        <f>$J1623+$K1623+$L1623</f>
        <v>0</v>
      </c>
      <c r="AH1623" s="48">
        <f t="shared" si="30567"/>
        <v>0</v>
      </c>
      <c r="AI1623" s="48">
        <f t="shared" si="30567"/>
        <v>0</v>
      </c>
      <c r="AJ1623" s="48">
        <f t="shared" si="30567"/>
        <v>0</v>
      </c>
      <c r="AK1623" s="48">
        <f t="shared" si="30567"/>
        <v>0</v>
      </c>
      <c r="AL1623" s="48">
        <f t="shared" si="30567"/>
        <v>0</v>
      </c>
      <c r="AM1623" s="48">
        <f t="shared" si="30567"/>
        <v>0</v>
      </c>
      <c r="AN1623" s="48">
        <f t="shared" si="30567"/>
        <v>0</v>
      </c>
      <c r="AO1623" s="48">
        <f t="shared" si="30567"/>
        <v>0</v>
      </c>
      <c r="AP1623" s="48">
        <f t="shared" si="30542"/>
        <v>0</v>
      </c>
      <c r="AQ1623" s="48">
        <f t="shared" si="30542"/>
        <v>0</v>
      </c>
      <c r="AR1623" s="48">
        <f t="shared" si="30542"/>
        <v>0</v>
      </c>
      <c r="AS1623" s="48">
        <f t="shared" si="30542"/>
        <v>0</v>
      </c>
      <c r="AT1623" s="48">
        <f t="shared" si="30542"/>
        <v>0</v>
      </c>
      <c r="AU1623" s="48">
        <f t="shared" si="30542"/>
        <v>0</v>
      </c>
      <c r="AV1623" s="48">
        <f t="shared" si="30542"/>
        <v>0</v>
      </c>
      <c r="AW1623" s="48">
        <f t="shared" si="30542"/>
        <v>0</v>
      </c>
      <c r="AX1623" s="48">
        <f t="shared" si="30542"/>
        <v>0</v>
      </c>
      <c r="AY1623" s="48">
        <f t="shared" si="30209"/>
        <v>0</v>
      </c>
      <c r="AZ1623" s="48">
        <f t="shared" si="30209"/>
        <v>0</v>
      </c>
      <c r="BA1623" s="48">
        <f t="shared" si="30209"/>
        <v>0</v>
      </c>
      <c r="BB1623" s="48">
        <f t="shared" si="30209"/>
        <v>0</v>
      </c>
      <c r="BC1623" s="48"/>
      <c r="BE1623" t="s">
        <v>196</v>
      </c>
      <c r="BY1623">
        <f>BF1603*AG1623</f>
        <v>0</v>
      </c>
      <c r="BZ1623">
        <f t="shared" ref="BZ1623" si="30591">BG1603*AH1623</f>
        <v>0</v>
      </c>
      <c r="CA1623">
        <f t="shared" ref="CA1623" si="30592">BH1603*AI1623</f>
        <v>0</v>
      </c>
      <c r="CB1623">
        <f t="shared" ref="CB1623" si="30593">BI1603*AJ1623</f>
        <v>0</v>
      </c>
      <c r="CC1623">
        <f t="shared" ref="CC1623" si="30594">BJ1603*AK1623</f>
        <v>0</v>
      </c>
      <c r="CD1623">
        <f t="shared" ref="CD1623" si="30595">BK1603*AL1623</f>
        <v>0</v>
      </c>
      <c r="CE1623">
        <f t="shared" ref="CE1623" si="30596">BL1603*AM1623</f>
        <v>0</v>
      </c>
      <c r="CF1623">
        <f t="shared" ref="CF1623" si="30597">BM1603*AN1623</f>
        <v>0</v>
      </c>
      <c r="CG1623">
        <f t="shared" ref="CG1623" si="30598">BN1603*AO1623</f>
        <v>0</v>
      </c>
      <c r="CH1623">
        <f t="shared" ref="CH1623" si="30599">BO1603*AP1623</f>
        <v>0</v>
      </c>
      <c r="CI1623">
        <f t="shared" ref="CI1623" si="30600">BP1603*AQ1623</f>
        <v>0</v>
      </c>
      <c r="CJ1623">
        <f t="shared" ref="CJ1623" si="30601">BQ1603*AR1623</f>
        <v>0</v>
      </c>
      <c r="CK1623">
        <f t="shared" ref="CK1623" si="30602">BR1603*AS1623</f>
        <v>0</v>
      </c>
      <c r="CL1623">
        <f t="shared" ref="CL1623" si="30603">BS1603*AT1623</f>
        <v>0</v>
      </c>
      <c r="CM1623">
        <f t="shared" ref="CM1623" si="30604">BT1603*AU1623</f>
        <v>0</v>
      </c>
      <c r="CN1623">
        <f t="shared" ref="CN1623" si="30605">BU1603*AV1623</f>
        <v>0</v>
      </c>
      <c r="CO1623">
        <f t="shared" ref="CO1623" si="30606">BV1603*AW1623</f>
        <v>0</v>
      </c>
      <c r="CP1623">
        <f t="shared" ref="CP1623" si="30607">BW1603*AX1623</f>
        <v>0</v>
      </c>
      <c r="CQ1623">
        <f t="shared" ref="CQ1623" si="30608">BX1603*AY1623</f>
        <v>0</v>
      </c>
      <c r="CR1623">
        <f t="shared" ref="CR1623" si="30609">BY1603*AZ1623</f>
        <v>0</v>
      </c>
      <c r="CS1623">
        <f t="shared" ref="CS1623" si="30610">BZ1603*BA1623</f>
        <v>0</v>
      </c>
      <c r="CT1623">
        <f t="shared" ref="CT1623" si="30611">CA1603*BB1623</f>
        <v>0</v>
      </c>
    </row>
    <row r="1624" spans="6:98" x14ac:dyDescent="0.3">
      <c r="F1624" s="91">
        <f t="shared" ref="F1624:H1624" si="30612">F1623</f>
        <v>80</v>
      </c>
      <c r="G1624" s="91">
        <f t="shared" si="30612"/>
        <v>80</v>
      </c>
      <c r="H1624" s="4">
        <f t="shared" si="30612"/>
        <v>1</v>
      </c>
      <c r="I1624">
        <v>100</v>
      </c>
      <c r="J1624" s="48">
        <f t="shared" si="30016"/>
        <v>0</v>
      </c>
      <c r="K1624" s="48">
        <f t="shared" si="30280"/>
        <v>0</v>
      </c>
      <c r="L1624" s="98">
        <f t="shared" si="30018"/>
        <v>0</v>
      </c>
      <c r="M1624" s="48"/>
      <c r="N1624" s="48"/>
      <c r="O1624" s="48"/>
      <c r="P1624" s="48"/>
      <c r="Q1624" s="48"/>
      <c r="R1624" s="48"/>
      <c r="S1624" s="48"/>
      <c r="T1624" s="48"/>
      <c r="U1624" s="48"/>
      <c r="V1624" s="48"/>
      <c r="W1624" s="48"/>
      <c r="X1624" s="48"/>
      <c r="Y1624" s="48"/>
      <c r="Z1624" s="48"/>
      <c r="AA1624" s="48"/>
      <c r="AB1624" s="48"/>
      <c r="AC1624" s="48"/>
      <c r="AD1624" s="48"/>
      <c r="AE1624" s="48"/>
      <c r="AF1624" s="48"/>
      <c r="AG1624" s="48"/>
      <c r="AH1624" s="48">
        <f>$J1624+$K1624+$L1624</f>
        <v>0</v>
      </c>
      <c r="AI1624" s="48">
        <f t="shared" si="30567"/>
        <v>0</v>
      </c>
      <c r="AJ1624" s="48">
        <f t="shared" si="30567"/>
        <v>0</v>
      </c>
      <c r="AK1624" s="48">
        <f t="shared" si="30567"/>
        <v>0</v>
      </c>
      <c r="AL1624" s="48">
        <f t="shared" si="30567"/>
        <v>0</v>
      </c>
      <c r="AM1624" s="48">
        <f t="shared" si="30567"/>
        <v>0</v>
      </c>
      <c r="AN1624" s="48">
        <f t="shared" si="30567"/>
        <v>0</v>
      </c>
      <c r="AO1624" s="48">
        <f t="shared" si="30567"/>
        <v>0</v>
      </c>
      <c r="AP1624" s="48">
        <f t="shared" si="30542"/>
        <v>0</v>
      </c>
      <c r="AQ1624" s="48">
        <f t="shared" si="30542"/>
        <v>0</v>
      </c>
      <c r="AR1624" s="48">
        <f t="shared" si="30542"/>
        <v>0</v>
      </c>
      <c r="AS1624" s="48">
        <f t="shared" si="30542"/>
        <v>0</v>
      </c>
      <c r="AT1624" s="48">
        <f t="shared" si="30542"/>
        <v>0</v>
      </c>
      <c r="AU1624" s="48">
        <f t="shared" si="30542"/>
        <v>0</v>
      </c>
      <c r="AV1624" s="48">
        <f t="shared" si="30542"/>
        <v>0</v>
      </c>
      <c r="AW1624" s="48">
        <f t="shared" si="30542"/>
        <v>0</v>
      </c>
      <c r="AX1624" s="48">
        <f t="shared" si="30542"/>
        <v>0</v>
      </c>
      <c r="AY1624" s="48">
        <f t="shared" si="30209"/>
        <v>0</v>
      </c>
      <c r="AZ1624" s="48">
        <f t="shared" si="30209"/>
        <v>0</v>
      </c>
      <c r="BA1624" s="48">
        <f t="shared" si="30209"/>
        <v>0</v>
      </c>
      <c r="BB1624" s="48">
        <f t="shared" si="30209"/>
        <v>0</v>
      </c>
      <c r="BC1624" s="48"/>
      <c r="BE1624" t="s">
        <v>197</v>
      </c>
      <c r="BZ1624">
        <f>BF1603*AH1624</f>
        <v>0</v>
      </c>
      <c r="CA1624">
        <f t="shared" ref="CA1624" si="30613">BG1603*AI1624</f>
        <v>0</v>
      </c>
      <c r="CB1624">
        <f t="shared" ref="CB1624" si="30614">BH1603*AJ1624</f>
        <v>0</v>
      </c>
      <c r="CC1624">
        <f t="shared" ref="CC1624" si="30615">BI1603*AK1624</f>
        <v>0</v>
      </c>
      <c r="CD1624">
        <f t="shared" ref="CD1624" si="30616">BJ1603*AL1624</f>
        <v>0</v>
      </c>
      <c r="CE1624">
        <f t="shared" ref="CE1624" si="30617">BK1603*AM1624</f>
        <v>0</v>
      </c>
      <c r="CF1624">
        <f t="shared" ref="CF1624" si="30618">BL1603*AN1624</f>
        <v>0</v>
      </c>
      <c r="CG1624">
        <f t="shared" ref="CG1624" si="30619">BM1603*AO1624</f>
        <v>0</v>
      </c>
      <c r="CH1624">
        <f t="shared" ref="CH1624" si="30620">BN1603*AP1624</f>
        <v>0</v>
      </c>
      <c r="CI1624">
        <f t="shared" ref="CI1624" si="30621">BO1603*AQ1624</f>
        <v>0</v>
      </c>
      <c r="CJ1624">
        <f t="shared" ref="CJ1624" si="30622">BP1603*AR1624</f>
        <v>0</v>
      </c>
      <c r="CK1624">
        <f t="shared" ref="CK1624" si="30623">BQ1603*AS1624</f>
        <v>0</v>
      </c>
      <c r="CL1624">
        <f t="shared" ref="CL1624" si="30624">BR1603*AT1624</f>
        <v>0</v>
      </c>
      <c r="CM1624">
        <f t="shared" ref="CM1624" si="30625">BS1603*AU1624</f>
        <v>0</v>
      </c>
      <c r="CN1624">
        <f t="shared" ref="CN1624" si="30626">BT1603*AV1624</f>
        <v>0</v>
      </c>
      <c r="CO1624">
        <f t="shared" ref="CO1624" si="30627">BU1603*AW1624</f>
        <v>0</v>
      </c>
      <c r="CP1624">
        <f t="shared" ref="CP1624" si="30628">BV1603*AX1624</f>
        <v>0</v>
      </c>
      <c r="CQ1624">
        <f t="shared" ref="CQ1624" si="30629">BW1603*AY1624</f>
        <v>0</v>
      </c>
      <c r="CR1624">
        <f t="shared" ref="CR1624" si="30630">BX1603*AZ1624</f>
        <v>0</v>
      </c>
      <c r="CS1624">
        <f t="shared" ref="CS1624" si="30631">BY1603*BA1624</f>
        <v>0</v>
      </c>
      <c r="CT1624">
        <f t="shared" ref="CT1624" si="30632">BZ1603*BB1624</f>
        <v>0</v>
      </c>
    </row>
    <row r="1625" spans="6:98" x14ac:dyDescent="0.3">
      <c r="F1625" s="91">
        <f t="shared" ref="F1625:H1625" si="30633">F1624</f>
        <v>80</v>
      </c>
      <c r="G1625" s="91">
        <f t="shared" si="30633"/>
        <v>80</v>
      </c>
      <c r="H1625" s="4">
        <f t="shared" si="30633"/>
        <v>1</v>
      </c>
      <c r="I1625">
        <v>105</v>
      </c>
      <c r="J1625" s="48">
        <f t="shared" si="30016"/>
        <v>0</v>
      </c>
      <c r="K1625" s="48">
        <f t="shared" si="30280"/>
        <v>0</v>
      </c>
      <c r="L1625" s="98">
        <f t="shared" si="30018"/>
        <v>0</v>
      </c>
      <c r="M1625" s="48"/>
      <c r="N1625" s="48"/>
      <c r="O1625" s="48"/>
      <c r="P1625" s="48"/>
      <c r="Q1625" s="48"/>
      <c r="R1625" s="48"/>
      <c r="S1625" s="48"/>
      <c r="T1625" s="48"/>
      <c r="U1625" s="48"/>
      <c r="V1625" s="48"/>
      <c r="W1625" s="48"/>
      <c r="X1625" s="48"/>
      <c r="Y1625" s="48"/>
      <c r="Z1625" s="48"/>
      <c r="AA1625" s="48"/>
      <c r="AB1625" s="48"/>
      <c r="AC1625" s="48"/>
      <c r="AD1625" s="48"/>
      <c r="AE1625" s="48"/>
      <c r="AF1625" s="48"/>
      <c r="AG1625" s="48"/>
      <c r="AH1625" s="48"/>
      <c r="AI1625" s="48">
        <f>$J1625+$K1625+$L1625</f>
        <v>0</v>
      </c>
      <c r="AJ1625" s="48">
        <f t="shared" si="30567"/>
        <v>0</v>
      </c>
      <c r="AK1625" s="48">
        <f t="shared" si="30567"/>
        <v>0</v>
      </c>
      <c r="AL1625" s="48">
        <f t="shared" si="30567"/>
        <v>0</v>
      </c>
      <c r="AM1625" s="48">
        <f t="shared" si="30567"/>
        <v>0</v>
      </c>
      <c r="AN1625" s="48">
        <f t="shared" si="30567"/>
        <v>0</v>
      </c>
      <c r="AO1625" s="48">
        <f t="shared" si="30567"/>
        <v>0</v>
      </c>
      <c r="AP1625" s="48">
        <f t="shared" si="30542"/>
        <v>0</v>
      </c>
      <c r="AQ1625" s="48">
        <f t="shared" si="30542"/>
        <v>0</v>
      </c>
      <c r="AR1625" s="48">
        <f t="shared" si="30542"/>
        <v>0</v>
      </c>
      <c r="AS1625" s="48">
        <f t="shared" si="30542"/>
        <v>0</v>
      </c>
      <c r="AT1625" s="48">
        <f t="shared" si="30542"/>
        <v>0</v>
      </c>
      <c r="AU1625" s="48">
        <f t="shared" si="30542"/>
        <v>0</v>
      </c>
      <c r="AV1625" s="48">
        <f t="shared" si="30542"/>
        <v>0</v>
      </c>
      <c r="AW1625" s="48">
        <f t="shared" si="30542"/>
        <v>0</v>
      </c>
      <c r="AX1625" s="48">
        <f t="shared" si="30542"/>
        <v>0</v>
      </c>
      <c r="AY1625" s="48">
        <f t="shared" si="30209"/>
        <v>0</v>
      </c>
      <c r="AZ1625" s="48">
        <f t="shared" si="30209"/>
        <v>0</v>
      </c>
      <c r="BA1625" s="48">
        <f t="shared" si="30209"/>
        <v>0</v>
      </c>
      <c r="BB1625" s="48">
        <f t="shared" si="30209"/>
        <v>0</v>
      </c>
      <c r="BC1625" s="48"/>
      <c r="BE1625" t="s">
        <v>198</v>
      </c>
      <c r="CA1625">
        <f>BF1603*AI1625</f>
        <v>0</v>
      </c>
      <c r="CB1625">
        <f t="shared" ref="CB1625" si="30634">BG1603*AJ1625</f>
        <v>0</v>
      </c>
      <c r="CC1625">
        <f t="shared" ref="CC1625" si="30635">BH1603*AK1625</f>
        <v>0</v>
      </c>
      <c r="CD1625">
        <f t="shared" ref="CD1625" si="30636">BI1603*AL1625</f>
        <v>0</v>
      </c>
      <c r="CE1625">
        <f t="shared" ref="CE1625" si="30637">BJ1603*AM1625</f>
        <v>0</v>
      </c>
      <c r="CF1625">
        <f t="shared" ref="CF1625" si="30638">BK1603*AN1625</f>
        <v>0</v>
      </c>
      <c r="CG1625">
        <f t="shared" ref="CG1625" si="30639">BL1603*AO1625</f>
        <v>0</v>
      </c>
      <c r="CH1625">
        <f t="shared" ref="CH1625" si="30640">BM1603*AP1625</f>
        <v>0</v>
      </c>
      <c r="CI1625">
        <f t="shared" ref="CI1625" si="30641">BN1603*AQ1625</f>
        <v>0</v>
      </c>
      <c r="CJ1625">
        <f t="shared" ref="CJ1625" si="30642">BO1603*AR1625</f>
        <v>0</v>
      </c>
      <c r="CK1625">
        <f t="shared" ref="CK1625" si="30643">BP1603*AS1625</f>
        <v>0</v>
      </c>
      <c r="CL1625">
        <f t="shared" ref="CL1625" si="30644">BQ1603*AT1625</f>
        <v>0</v>
      </c>
      <c r="CM1625">
        <f t="shared" ref="CM1625" si="30645">BR1603*AU1625</f>
        <v>0</v>
      </c>
      <c r="CN1625">
        <f t="shared" ref="CN1625" si="30646">BS1603*AV1625</f>
        <v>0</v>
      </c>
      <c r="CO1625">
        <f t="shared" ref="CO1625" si="30647">BT1603*AW1625</f>
        <v>0</v>
      </c>
      <c r="CP1625">
        <f t="shared" ref="CP1625" si="30648">BU1603*AX1625</f>
        <v>0</v>
      </c>
      <c r="CQ1625">
        <f t="shared" ref="CQ1625" si="30649">BV1603*AY1625</f>
        <v>0</v>
      </c>
      <c r="CR1625">
        <f t="shared" ref="CR1625" si="30650">BW1603*AZ1625</f>
        <v>0</v>
      </c>
      <c r="CS1625">
        <f t="shared" ref="CS1625" si="30651">BX1603*BA1625</f>
        <v>0</v>
      </c>
      <c r="CT1625">
        <f t="shared" ref="CT1625" si="30652">BY1603*BB1625</f>
        <v>0</v>
      </c>
    </row>
    <row r="1626" spans="6:98" x14ac:dyDescent="0.3">
      <c r="F1626" s="91">
        <f t="shared" ref="F1626:H1626" si="30653">F1625</f>
        <v>80</v>
      </c>
      <c r="G1626" s="91">
        <f t="shared" si="30653"/>
        <v>80</v>
      </c>
      <c r="H1626" s="4">
        <f t="shared" si="30653"/>
        <v>1</v>
      </c>
      <c r="I1626">
        <v>110</v>
      </c>
      <c r="J1626" s="48">
        <f t="shared" si="30016"/>
        <v>0</v>
      </c>
      <c r="K1626" s="48">
        <f t="shared" si="30280"/>
        <v>0</v>
      </c>
      <c r="L1626" s="98">
        <f t="shared" si="30018"/>
        <v>0</v>
      </c>
      <c r="M1626" s="48"/>
      <c r="N1626" s="48"/>
      <c r="O1626" s="48"/>
      <c r="P1626" s="48"/>
      <c r="Q1626" s="48"/>
      <c r="R1626" s="48"/>
      <c r="S1626" s="48"/>
      <c r="T1626" s="48"/>
      <c r="U1626" s="48"/>
      <c r="V1626" s="48"/>
      <c r="W1626" s="48"/>
      <c r="X1626" s="48"/>
      <c r="Y1626" s="48"/>
      <c r="Z1626" s="48"/>
      <c r="AA1626" s="48"/>
      <c r="AB1626" s="48"/>
      <c r="AC1626" s="48"/>
      <c r="AD1626" s="48"/>
      <c r="AE1626" s="48"/>
      <c r="AF1626" s="48"/>
      <c r="AG1626" s="48"/>
      <c r="AH1626" s="48"/>
      <c r="AI1626" s="48"/>
      <c r="AJ1626" s="48">
        <f>$J1626+$K1626+$L1626</f>
        <v>0</v>
      </c>
      <c r="AK1626" s="48">
        <f t="shared" si="30567"/>
        <v>0</v>
      </c>
      <c r="AL1626" s="48">
        <f t="shared" si="30567"/>
        <v>0</v>
      </c>
      <c r="AM1626" s="48">
        <f t="shared" si="30567"/>
        <v>0</v>
      </c>
      <c r="AN1626" s="48">
        <f t="shared" si="30567"/>
        <v>0</v>
      </c>
      <c r="AO1626" s="48">
        <f t="shared" si="30567"/>
        <v>0</v>
      </c>
      <c r="AP1626" s="48">
        <f t="shared" si="30542"/>
        <v>0</v>
      </c>
      <c r="AQ1626" s="48">
        <f t="shared" si="30542"/>
        <v>0</v>
      </c>
      <c r="AR1626" s="48">
        <f t="shared" si="30542"/>
        <v>0</v>
      </c>
      <c r="AS1626" s="48">
        <f t="shared" si="30542"/>
        <v>0</v>
      </c>
      <c r="AT1626" s="48">
        <f t="shared" si="30542"/>
        <v>0</v>
      </c>
      <c r="AU1626" s="48">
        <f t="shared" si="30542"/>
        <v>0</v>
      </c>
      <c r="AV1626" s="48">
        <f t="shared" si="30542"/>
        <v>0</v>
      </c>
      <c r="AW1626" s="48">
        <f t="shared" si="30542"/>
        <v>0</v>
      </c>
      <c r="AX1626" s="48">
        <f t="shared" si="30542"/>
        <v>0</v>
      </c>
      <c r="AY1626" s="48">
        <f t="shared" si="30542"/>
        <v>0</v>
      </c>
      <c r="AZ1626" s="48">
        <f t="shared" si="30542"/>
        <v>0</v>
      </c>
      <c r="BA1626" s="48">
        <f t="shared" si="30542"/>
        <v>0</v>
      </c>
      <c r="BB1626" s="48">
        <f t="shared" si="30542"/>
        <v>0</v>
      </c>
      <c r="BC1626" s="48"/>
      <c r="BE1626" t="s">
        <v>199</v>
      </c>
      <c r="CB1626">
        <f>BF1603*AJ1626</f>
        <v>0</v>
      </c>
      <c r="CC1626">
        <f t="shared" ref="CC1626" si="30654">BG1603*AK1626</f>
        <v>0</v>
      </c>
      <c r="CD1626">
        <f t="shared" ref="CD1626" si="30655">BH1603*AL1626</f>
        <v>0</v>
      </c>
      <c r="CE1626">
        <f t="shared" ref="CE1626" si="30656">BI1603*AM1626</f>
        <v>0</v>
      </c>
      <c r="CF1626">
        <f t="shared" ref="CF1626" si="30657">BJ1603*AN1626</f>
        <v>0</v>
      </c>
      <c r="CG1626">
        <f t="shared" ref="CG1626" si="30658">BK1603*AO1626</f>
        <v>0</v>
      </c>
      <c r="CH1626">
        <f t="shared" ref="CH1626" si="30659">BL1603*AP1626</f>
        <v>0</v>
      </c>
      <c r="CI1626">
        <f t="shared" ref="CI1626" si="30660">BM1603*AQ1626</f>
        <v>0</v>
      </c>
      <c r="CJ1626">
        <f t="shared" ref="CJ1626" si="30661">BN1603*AR1626</f>
        <v>0</v>
      </c>
      <c r="CK1626">
        <f t="shared" ref="CK1626" si="30662">BO1603*AS1626</f>
        <v>0</v>
      </c>
      <c r="CL1626">
        <f t="shared" ref="CL1626" si="30663">BP1603*AT1626</f>
        <v>0</v>
      </c>
      <c r="CM1626">
        <f t="shared" ref="CM1626" si="30664">BQ1603*AU1626</f>
        <v>0</v>
      </c>
      <c r="CN1626">
        <f t="shared" ref="CN1626" si="30665">BR1603*AV1626</f>
        <v>0</v>
      </c>
      <c r="CO1626">
        <f t="shared" ref="CO1626" si="30666">BS1603*AW1626</f>
        <v>0</v>
      </c>
      <c r="CP1626">
        <f t="shared" ref="CP1626" si="30667">BT1603*AX1626</f>
        <v>0</v>
      </c>
      <c r="CQ1626">
        <f t="shared" ref="CQ1626" si="30668">BU1603*AY1626</f>
        <v>0</v>
      </c>
      <c r="CR1626">
        <f t="shared" ref="CR1626" si="30669">BV1603*AZ1626</f>
        <v>0</v>
      </c>
      <c r="CS1626">
        <f t="shared" ref="CS1626" si="30670">BW1603*BA1626</f>
        <v>0</v>
      </c>
      <c r="CT1626">
        <f t="shared" ref="CT1626" si="30671">BX1603*BB1626</f>
        <v>0</v>
      </c>
    </row>
    <row r="1627" spans="6:98" x14ac:dyDescent="0.3">
      <c r="F1627" s="91">
        <f t="shared" ref="F1627:H1627" si="30672">F1626</f>
        <v>80</v>
      </c>
      <c r="G1627" s="91">
        <f t="shared" si="30672"/>
        <v>80</v>
      </c>
      <c r="H1627" s="4">
        <f t="shared" si="30672"/>
        <v>1</v>
      </c>
      <c r="I1627">
        <v>115</v>
      </c>
      <c r="J1627" s="48">
        <f t="shared" si="30016"/>
        <v>0</v>
      </c>
      <c r="K1627" s="48">
        <f t="shared" si="30280"/>
        <v>0</v>
      </c>
      <c r="L1627" s="98">
        <f t="shared" si="30018"/>
        <v>0</v>
      </c>
      <c r="M1627" s="48"/>
      <c r="N1627" s="48"/>
      <c r="O1627" s="48"/>
      <c r="P1627" s="48"/>
      <c r="Q1627" s="48"/>
      <c r="R1627" s="48"/>
      <c r="S1627" s="48"/>
      <c r="T1627" s="48"/>
      <c r="U1627" s="48"/>
      <c r="V1627" s="48"/>
      <c r="W1627" s="48"/>
      <c r="X1627" s="48"/>
      <c r="Y1627" s="48"/>
      <c r="Z1627" s="48"/>
      <c r="AA1627" s="48"/>
      <c r="AB1627" s="48"/>
      <c r="AC1627" s="48"/>
      <c r="AD1627" s="48"/>
      <c r="AE1627" s="48"/>
      <c r="AF1627" s="48"/>
      <c r="AG1627" s="48"/>
      <c r="AH1627" s="48"/>
      <c r="AI1627" s="48"/>
      <c r="AJ1627" s="48"/>
      <c r="AK1627" s="48">
        <f>$J1627+$K1627+$L1627</f>
        <v>0</v>
      </c>
      <c r="AL1627" s="48">
        <f t="shared" si="30567"/>
        <v>0</v>
      </c>
      <c r="AM1627" s="48">
        <f t="shared" si="30567"/>
        <v>0</v>
      </c>
      <c r="AN1627" s="48">
        <f t="shared" si="30567"/>
        <v>0</v>
      </c>
      <c r="AO1627" s="48">
        <f t="shared" si="30567"/>
        <v>0</v>
      </c>
      <c r="AP1627" s="48">
        <f t="shared" si="30542"/>
        <v>0</v>
      </c>
      <c r="AQ1627" s="48">
        <f t="shared" si="30542"/>
        <v>0</v>
      </c>
      <c r="AR1627" s="48">
        <f t="shared" si="30542"/>
        <v>0</v>
      </c>
      <c r="AS1627" s="48">
        <f t="shared" si="30542"/>
        <v>0</v>
      </c>
      <c r="AT1627" s="48">
        <f t="shared" si="30542"/>
        <v>0</v>
      </c>
      <c r="AU1627" s="48">
        <f t="shared" si="30542"/>
        <v>0</v>
      </c>
      <c r="AV1627" s="48">
        <f t="shared" si="30542"/>
        <v>0</v>
      </c>
      <c r="AW1627" s="48">
        <f t="shared" si="30542"/>
        <v>0</v>
      </c>
      <c r="AX1627" s="48">
        <f t="shared" si="30542"/>
        <v>0</v>
      </c>
      <c r="AY1627" s="48">
        <f t="shared" si="30542"/>
        <v>0</v>
      </c>
      <c r="AZ1627" s="48">
        <f t="shared" si="30542"/>
        <v>0</v>
      </c>
      <c r="BA1627" s="48">
        <f t="shared" si="30542"/>
        <v>0</v>
      </c>
      <c r="BB1627" s="48">
        <f t="shared" si="30542"/>
        <v>0</v>
      </c>
      <c r="BC1627" s="48"/>
      <c r="BE1627" t="s">
        <v>200</v>
      </c>
      <c r="CC1627">
        <f>BF1603*AK1627</f>
        <v>0</v>
      </c>
      <c r="CD1627">
        <f t="shared" ref="CD1627" si="30673">BG1603*AL1627</f>
        <v>0</v>
      </c>
      <c r="CE1627">
        <f t="shared" ref="CE1627" si="30674">BH1603*AM1627</f>
        <v>0</v>
      </c>
      <c r="CF1627">
        <f t="shared" ref="CF1627" si="30675">BI1603*AN1627</f>
        <v>0</v>
      </c>
      <c r="CG1627">
        <f t="shared" ref="CG1627" si="30676">BJ1603*AO1627</f>
        <v>0</v>
      </c>
      <c r="CH1627">
        <f t="shared" ref="CH1627" si="30677">BK1603*AP1627</f>
        <v>0</v>
      </c>
      <c r="CI1627">
        <f t="shared" ref="CI1627" si="30678">BL1603*AQ1627</f>
        <v>0</v>
      </c>
      <c r="CJ1627">
        <f t="shared" ref="CJ1627" si="30679">BM1603*AR1627</f>
        <v>0</v>
      </c>
      <c r="CK1627">
        <f t="shared" ref="CK1627" si="30680">BN1603*AS1627</f>
        <v>0</v>
      </c>
      <c r="CL1627">
        <f t="shared" ref="CL1627" si="30681">BO1603*AT1627</f>
        <v>0</v>
      </c>
      <c r="CM1627">
        <f t="shared" ref="CM1627" si="30682">BP1603*AU1627</f>
        <v>0</v>
      </c>
      <c r="CN1627">
        <f t="shared" ref="CN1627" si="30683">BQ1603*AV1627</f>
        <v>0</v>
      </c>
      <c r="CO1627">
        <f t="shared" ref="CO1627" si="30684">BR1603*AW1627</f>
        <v>0</v>
      </c>
      <c r="CP1627">
        <f t="shared" ref="CP1627" si="30685">BS1603*AX1627</f>
        <v>0</v>
      </c>
      <c r="CQ1627">
        <f t="shared" ref="CQ1627" si="30686">BT1603*AY1627</f>
        <v>0</v>
      </c>
      <c r="CR1627">
        <f t="shared" ref="CR1627" si="30687">BU1603*AZ1627</f>
        <v>0</v>
      </c>
      <c r="CS1627">
        <f t="shared" ref="CS1627" si="30688">BV1603*BA1627</f>
        <v>0</v>
      </c>
      <c r="CT1627">
        <f t="shared" ref="CT1627" si="30689">BW1603*BB1627</f>
        <v>0</v>
      </c>
    </row>
    <row r="1628" spans="6:98" x14ac:dyDescent="0.3">
      <c r="F1628" s="91">
        <f t="shared" ref="F1628:H1628" si="30690">F1627</f>
        <v>80</v>
      </c>
      <c r="G1628" s="91">
        <f t="shared" si="30690"/>
        <v>80</v>
      </c>
      <c r="H1628" s="4">
        <f t="shared" si="30690"/>
        <v>1</v>
      </c>
      <c r="I1628">
        <v>120</v>
      </c>
      <c r="J1628" s="48">
        <f t="shared" si="30016"/>
        <v>0</v>
      </c>
      <c r="K1628" s="48">
        <f>IF(IF(AND(I1628&gt;=(F1628*2),I1628&lt;=G1628+F1628+(G1628-F1628+5)+1),((H1628)^2)*(I1629-F1628*2)/5,0)&lt;=H1628,IF(AND(I1628&gt;=(F1628*2),I1628&lt;=G1628+F1628+(G1628-F1628+5)+1),((H1628)^2)*(I1629-F1628*2)/5,0),(K1627-H1628^2))</f>
        <v>0</v>
      </c>
      <c r="L1628" s="98">
        <f t="shared" si="30018"/>
        <v>0</v>
      </c>
      <c r="M1628" s="48"/>
      <c r="N1628" s="48"/>
      <c r="O1628" s="48"/>
      <c r="P1628" s="48"/>
      <c r="Q1628" s="48"/>
      <c r="R1628" s="48"/>
      <c r="S1628" s="48"/>
      <c r="T1628" s="48"/>
      <c r="U1628" s="48"/>
      <c r="V1628" s="48"/>
      <c r="W1628" s="48"/>
      <c r="X1628" s="48"/>
      <c r="Y1628" s="48"/>
      <c r="Z1628" s="48"/>
      <c r="AA1628" s="48"/>
      <c r="AB1628" s="48"/>
      <c r="AC1628" s="48"/>
      <c r="AD1628" s="48"/>
      <c r="AE1628" s="48"/>
      <c r="AF1628" s="48"/>
      <c r="AG1628" s="48"/>
      <c r="AH1628" s="48"/>
      <c r="AI1628" s="48"/>
      <c r="AJ1628" s="48"/>
      <c r="AK1628" s="48"/>
      <c r="AL1628" s="48">
        <f>$J1628+$K1628+$L1628</f>
        <v>0</v>
      </c>
      <c r="AM1628" s="48">
        <f t="shared" si="30567"/>
        <v>0</v>
      </c>
      <c r="AN1628" s="48">
        <f t="shared" si="30567"/>
        <v>0</v>
      </c>
      <c r="AO1628" s="48">
        <f t="shared" si="30567"/>
        <v>0</v>
      </c>
      <c r="AP1628" s="48">
        <f t="shared" si="30542"/>
        <v>0</v>
      </c>
      <c r="AQ1628" s="48">
        <f t="shared" si="30542"/>
        <v>0</v>
      </c>
      <c r="AR1628" s="48">
        <f t="shared" si="30542"/>
        <v>0</v>
      </c>
      <c r="AS1628" s="48">
        <f t="shared" si="30542"/>
        <v>0</v>
      </c>
      <c r="AT1628" s="48">
        <f t="shared" si="30542"/>
        <v>0</v>
      </c>
      <c r="AU1628" s="48">
        <f t="shared" si="30542"/>
        <v>0</v>
      </c>
      <c r="AV1628" s="48">
        <f t="shared" si="30542"/>
        <v>0</v>
      </c>
      <c r="AW1628" s="48">
        <f t="shared" si="30542"/>
        <v>0</v>
      </c>
      <c r="AX1628" s="48">
        <f t="shared" si="30542"/>
        <v>0</v>
      </c>
      <c r="AY1628" s="48">
        <f t="shared" si="30542"/>
        <v>0</v>
      </c>
      <c r="AZ1628" s="48">
        <f t="shared" si="30542"/>
        <v>0</v>
      </c>
      <c r="BA1628" s="48">
        <f t="shared" si="30542"/>
        <v>0</v>
      </c>
      <c r="BB1628" s="48">
        <f t="shared" si="30542"/>
        <v>0</v>
      </c>
      <c r="BC1628" s="48"/>
      <c r="BE1628" t="s">
        <v>201</v>
      </c>
      <c r="CD1628">
        <f>BF1603*AL1628</f>
        <v>0</v>
      </c>
      <c r="CE1628">
        <f t="shared" ref="CE1628" si="30691">BG1603*AM1628</f>
        <v>0</v>
      </c>
      <c r="CF1628">
        <f t="shared" ref="CF1628" si="30692">BH1603*AN1628</f>
        <v>0</v>
      </c>
      <c r="CG1628">
        <f t="shared" ref="CG1628" si="30693">BI1603*AO1628</f>
        <v>0</v>
      </c>
      <c r="CH1628">
        <f t="shared" ref="CH1628" si="30694">BJ1603*AP1628</f>
        <v>0</v>
      </c>
      <c r="CI1628">
        <f t="shared" ref="CI1628" si="30695">BK1603*AQ1628</f>
        <v>0</v>
      </c>
      <c r="CJ1628">
        <f t="shared" ref="CJ1628" si="30696">BL1603*AR1628</f>
        <v>0</v>
      </c>
      <c r="CK1628">
        <f t="shared" ref="CK1628" si="30697">BM1603*AS1628</f>
        <v>0</v>
      </c>
      <c r="CL1628">
        <f t="shared" ref="CL1628" si="30698">BN1603*AT1628</f>
        <v>0</v>
      </c>
      <c r="CM1628">
        <f t="shared" ref="CM1628" si="30699">BO1603*AU1628</f>
        <v>0</v>
      </c>
      <c r="CN1628">
        <f t="shared" ref="CN1628" si="30700">BP1603*AV1628</f>
        <v>0</v>
      </c>
      <c r="CO1628">
        <f t="shared" ref="CO1628" si="30701">BQ1603*AW1628</f>
        <v>0</v>
      </c>
      <c r="CP1628">
        <f t="shared" ref="CP1628" si="30702">BR1603*AX1628</f>
        <v>0</v>
      </c>
      <c r="CQ1628">
        <f t="shared" ref="CQ1628" si="30703">BS1603*AY1628</f>
        <v>0</v>
      </c>
      <c r="CR1628">
        <f t="shared" ref="CR1628" si="30704">BT1603*AZ1628</f>
        <v>0</v>
      </c>
      <c r="CS1628">
        <f t="shared" ref="CS1628" si="30705">BU1603*BA1628</f>
        <v>0</v>
      </c>
      <c r="CT1628">
        <f t="shared" ref="CT1628" si="30706">BV1603*BB1628</f>
        <v>0</v>
      </c>
    </row>
    <row r="1629" spans="6:98" x14ac:dyDescent="0.3">
      <c r="F1629" s="91">
        <f t="shared" ref="F1629:H1629" si="30707">F1628</f>
        <v>80</v>
      </c>
      <c r="G1629" s="91">
        <f t="shared" si="30707"/>
        <v>80</v>
      </c>
      <c r="H1629" s="4">
        <f t="shared" si="30707"/>
        <v>1</v>
      </c>
      <c r="I1629">
        <v>125</v>
      </c>
      <c r="J1629" s="48">
        <f t="shared" si="30016"/>
        <v>0</v>
      </c>
      <c r="K1629" s="48">
        <f t="shared" ref="K1629:K1634" si="30708">IF(IF(AND(I1629&gt;=(F1629*2),I1629&lt;=G1629+F1629+(G1629-F1629+5)+1),((H1629)^2)*(I1630-F1629*2)/5,0)&lt;=H1629,IF(AND(I1629&gt;=(F1629*2),I1629&lt;=G1629+F1629+(G1629-F1629+5)+1),((H1629)^2)*(I1630-F1629*2)/5,0),(K1628-H1629^2))</f>
        <v>0</v>
      </c>
      <c r="L1629" s="98">
        <f t="shared" si="30018"/>
        <v>0</v>
      </c>
      <c r="M1629" s="48"/>
      <c r="N1629" s="48"/>
      <c r="O1629" s="48"/>
      <c r="P1629" s="48"/>
      <c r="Q1629" s="48"/>
      <c r="R1629" s="48"/>
      <c r="S1629" s="48"/>
      <c r="T1629" s="48"/>
      <c r="U1629" s="48"/>
      <c r="V1629" s="48"/>
      <c r="W1629" s="48"/>
      <c r="X1629" s="48"/>
      <c r="Y1629" s="48"/>
      <c r="Z1629" s="48"/>
      <c r="AA1629" s="48"/>
      <c r="AB1629" s="48"/>
      <c r="AC1629" s="48"/>
      <c r="AD1629" s="48"/>
      <c r="AE1629" s="48"/>
      <c r="AF1629" s="48"/>
      <c r="AG1629" s="48"/>
      <c r="AH1629" s="48"/>
      <c r="AI1629" s="48"/>
      <c r="AJ1629" s="48"/>
      <c r="AK1629" s="48"/>
      <c r="AL1629" s="48"/>
      <c r="AM1629" s="48">
        <f>$J1629+$K1629+$L1629</f>
        <v>0</v>
      </c>
      <c r="AN1629" s="48">
        <f t="shared" si="30567"/>
        <v>0</v>
      </c>
      <c r="AO1629" s="48">
        <f t="shared" si="30567"/>
        <v>0</v>
      </c>
      <c r="AP1629" s="48">
        <f t="shared" si="30542"/>
        <v>0</v>
      </c>
      <c r="AQ1629" s="48">
        <f t="shared" si="30542"/>
        <v>0</v>
      </c>
      <c r="AR1629" s="48">
        <f t="shared" si="30542"/>
        <v>0</v>
      </c>
      <c r="AS1629" s="48">
        <f t="shared" si="30542"/>
        <v>0</v>
      </c>
      <c r="AT1629" s="48">
        <f t="shared" si="30542"/>
        <v>0</v>
      </c>
      <c r="AU1629" s="48">
        <f t="shared" si="30542"/>
        <v>0</v>
      </c>
      <c r="AV1629" s="48">
        <f t="shared" si="30542"/>
        <v>0</v>
      </c>
      <c r="AW1629" s="48">
        <f t="shared" si="30542"/>
        <v>0</v>
      </c>
      <c r="AX1629" s="48">
        <f t="shared" si="30542"/>
        <v>0</v>
      </c>
      <c r="AY1629" s="48">
        <f t="shared" si="30542"/>
        <v>0</v>
      </c>
      <c r="AZ1629" s="48">
        <f t="shared" si="30542"/>
        <v>0</v>
      </c>
      <c r="BA1629" s="48">
        <f t="shared" si="30542"/>
        <v>0</v>
      </c>
      <c r="BB1629" s="48">
        <f t="shared" si="30542"/>
        <v>0</v>
      </c>
      <c r="BC1629" s="48"/>
      <c r="BE1629" t="s">
        <v>202</v>
      </c>
      <c r="CE1629">
        <f>BF1603*AM1629</f>
        <v>0</v>
      </c>
      <c r="CF1629">
        <f t="shared" ref="CF1629" si="30709">BG1603*AN1629</f>
        <v>0</v>
      </c>
      <c r="CG1629">
        <f t="shared" ref="CG1629" si="30710">BH1603*AO1629</f>
        <v>0</v>
      </c>
      <c r="CH1629">
        <f t="shared" ref="CH1629" si="30711">BI1603*AP1629</f>
        <v>0</v>
      </c>
      <c r="CI1629">
        <f t="shared" ref="CI1629" si="30712">BJ1603*AQ1629</f>
        <v>0</v>
      </c>
      <c r="CJ1629">
        <f t="shared" ref="CJ1629" si="30713">BK1603*AR1629</f>
        <v>0</v>
      </c>
      <c r="CK1629">
        <f t="shared" ref="CK1629" si="30714">BL1603*AS1629</f>
        <v>0</v>
      </c>
      <c r="CL1629">
        <f t="shared" ref="CL1629" si="30715">BM1603*AT1629</f>
        <v>0</v>
      </c>
      <c r="CM1629">
        <f t="shared" ref="CM1629" si="30716">BN1603*AU1629</f>
        <v>0</v>
      </c>
      <c r="CN1629">
        <f t="shared" ref="CN1629" si="30717">BO1603*AV1629</f>
        <v>0</v>
      </c>
      <c r="CO1629">
        <f t="shared" ref="CO1629" si="30718">BP1603*AW1629</f>
        <v>0</v>
      </c>
      <c r="CP1629">
        <f t="shared" ref="CP1629" si="30719">BQ1603*AX1629</f>
        <v>0</v>
      </c>
      <c r="CQ1629">
        <f t="shared" ref="CQ1629" si="30720">BR1603*AY1629</f>
        <v>0</v>
      </c>
      <c r="CR1629">
        <f t="shared" ref="CR1629" si="30721">BS1603*AZ1629</f>
        <v>0</v>
      </c>
      <c r="CS1629">
        <f t="shared" ref="CS1629" si="30722">BT1603*BA1629</f>
        <v>0</v>
      </c>
      <c r="CT1629">
        <f t="shared" ref="CT1629" si="30723">BU1603*BB1629</f>
        <v>0</v>
      </c>
    </row>
    <row r="1630" spans="6:98" x14ac:dyDescent="0.3">
      <c r="F1630" s="91">
        <f t="shared" ref="F1630:H1630" si="30724">F1629</f>
        <v>80</v>
      </c>
      <c r="G1630" s="91">
        <f t="shared" si="30724"/>
        <v>80</v>
      </c>
      <c r="H1630" s="4">
        <f t="shared" si="30724"/>
        <v>1</v>
      </c>
      <c r="I1630">
        <v>130</v>
      </c>
      <c r="J1630" s="48">
        <f t="shared" si="30016"/>
        <v>0</v>
      </c>
      <c r="K1630" s="48">
        <f t="shared" si="30708"/>
        <v>0</v>
      </c>
      <c r="L1630" s="98">
        <f t="shared" si="30018"/>
        <v>0</v>
      </c>
      <c r="M1630" s="48"/>
      <c r="N1630" s="48"/>
      <c r="O1630" s="48"/>
      <c r="P1630" s="48"/>
      <c r="Q1630" s="48"/>
      <c r="R1630" s="48"/>
      <c r="S1630" s="48"/>
      <c r="T1630" s="48"/>
      <c r="U1630" s="48"/>
      <c r="V1630" s="48"/>
      <c r="W1630" s="48"/>
      <c r="X1630" s="48"/>
      <c r="Y1630" s="48"/>
      <c r="Z1630" s="48"/>
      <c r="AA1630" s="48"/>
      <c r="AB1630" s="48"/>
      <c r="AC1630" s="48"/>
      <c r="AD1630" s="48"/>
      <c r="AE1630" s="48"/>
      <c r="AF1630" s="48"/>
      <c r="AG1630" s="48"/>
      <c r="AH1630" s="48"/>
      <c r="AI1630" s="48"/>
      <c r="AJ1630" s="48"/>
      <c r="AK1630" s="48"/>
      <c r="AL1630" s="48"/>
      <c r="AM1630" s="48"/>
      <c r="AN1630" s="48">
        <f>$J1630+$K1630+$L1630</f>
        <v>0</v>
      </c>
      <c r="AO1630" s="48">
        <f t="shared" si="30567"/>
        <v>0</v>
      </c>
      <c r="AP1630" s="48">
        <f t="shared" si="30542"/>
        <v>0</v>
      </c>
      <c r="AQ1630" s="48">
        <f t="shared" si="30542"/>
        <v>0</v>
      </c>
      <c r="AR1630" s="48">
        <f t="shared" si="30542"/>
        <v>0</v>
      </c>
      <c r="AS1630" s="48">
        <f t="shared" si="30542"/>
        <v>0</v>
      </c>
      <c r="AT1630" s="48">
        <f t="shared" si="30542"/>
        <v>0</v>
      </c>
      <c r="AU1630" s="48">
        <f t="shared" si="30542"/>
        <v>0</v>
      </c>
      <c r="AV1630" s="48">
        <f t="shared" si="30542"/>
        <v>0</v>
      </c>
      <c r="AW1630" s="48">
        <f t="shared" si="30542"/>
        <v>0</v>
      </c>
      <c r="AX1630" s="48">
        <f t="shared" si="30542"/>
        <v>0</v>
      </c>
      <c r="AY1630" s="48">
        <f t="shared" si="30542"/>
        <v>0</v>
      </c>
      <c r="AZ1630" s="48">
        <f t="shared" si="30542"/>
        <v>0</v>
      </c>
      <c r="BA1630" s="48">
        <f t="shared" si="30542"/>
        <v>0</v>
      </c>
      <c r="BB1630" s="48">
        <f t="shared" si="30542"/>
        <v>0</v>
      </c>
      <c r="BC1630" s="48"/>
      <c r="BE1630" t="s">
        <v>203</v>
      </c>
      <c r="CF1630">
        <f>BF1603*AN1630</f>
        <v>0</v>
      </c>
      <c r="CG1630">
        <f t="shared" ref="CG1630" si="30725">BG1603*AO1630</f>
        <v>0</v>
      </c>
      <c r="CH1630">
        <f t="shared" ref="CH1630" si="30726">BH1603*AP1630</f>
        <v>0</v>
      </c>
      <c r="CI1630">
        <f t="shared" ref="CI1630" si="30727">BI1603*AQ1630</f>
        <v>0</v>
      </c>
      <c r="CJ1630">
        <f t="shared" ref="CJ1630" si="30728">BJ1603*AR1630</f>
        <v>0</v>
      </c>
      <c r="CK1630">
        <f t="shared" ref="CK1630" si="30729">BK1603*AS1630</f>
        <v>0</v>
      </c>
      <c r="CL1630">
        <f t="shared" ref="CL1630" si="30730">BL1603*AT1630</f>
        <v>0</v>
      </c>
      <c r="CM1630">
        <f t="shared" ref="CM1630" si="30731">BM1603*AU1630</f>
        <v>0</v>
      </c>
      <c r="CN1630">
        <f t="shared" ref="CN1630" si="30732">BN1603*AV1630</f>
        <v>0</v>
      </c>
      <c r="CO1630">
        <f t="shared" ref="CO1630" si="30733">BO1603*AW1630</f>
        <v>0</v>
      </c>
      <c r="CP1630">
        <f t="shared" ref="CP1630" si="30734">BP1603*AX1630</f>
        <v>0</v>
      </c>
      <c r="CQ1630">
        <f t="shared" ref="CQ1630" si="30735">BQ1603*AY1630</f>
        <v>0</v>
      </c>
      <c r="CR1630">
        <f t="shared" ref="CR1630" si="30736">BR1603*AZ1630</f>
        <v>0</v>
      </c>
      <c r="CS1630">
        <f t="shared" ref="CS1630" si="30737">BS1603*BA1630</f>
        <v>0</v>
      </c>
      <c r="CT1630">
        <f t="shared" ref="CT1630" si="30738">BT1603*BB1630</f>
        <v>0</v>
      </c>
    </row>
    <row r="1631" spans="6:98" x14ac:dyDescent="0.3">
      <c r="F1631" s="91">
        <f t="shared" ref="F1631:H1631" si="30739">F1630</f>
        <v>80</v>
      </c>
      <c r="G1631" s="91">
        <f t="shared" si="30739"/>
        <v>80</v>
      </c>
      <c r="H1631" s="4">
        <f t="shared" si="30739"/>
        <v>1</v>
      </c>
      <c r="I1631">
        <v>135</v>
      </c>
      <c r="J1631" s="48">
        <f t="shared" si="30016"/>
        <v>0</v>
      </c>
      <c r="K1631" s="48">
        <f t="shared" si="30708"/>
        <v>0</v>
      </c>
      <c r="L1631" s="98">
        <f t="shared" si="30018"/>
        <v>0</v>
      </c>
      <c r="M1631" s="48"/>
      <c r="N1631" s="48"/>
      <c r="O1631" s="48"/>
      <c r="P1631" s="48"/>
      <c r="Q1631" s="48"/>
      <c r="R1631" s="48"/>
      <c r="S1631" s="48"/>
      <c r="T1631" s="48"/>
      <c r="U1631" s="48"/>
      <c r="V1631" s="48"/>
      <c r="W1631" s="48"/>
      <c r="X1631" s="48"/>
      <c r="Y1631" s="48"/>
      <c r="Z1631" s="48"/>
      <c r="AA1631" s="48"/>
      <c r="AB1631" s="48"/>
      <c r="AC1631" s="48"/>
      <c r="AD1631" s="48"/>
      <c r="AE1631" s="48"/>
      <c r="AF1631" s="48"/>
      <c r="AG1631" s="48"/>
      <c r="AH1631" s="48"/>
      <c r="AI1631" s="48"/>
      <c r="AJ1631" s="48"/>
      <c r="AK1631" s="48"/>
      <c r="AL1631" s="48"/>
      <c r="AM1631" s="48"/>
      <c r="AN1631" s="48"/>
      <c r="AO1631" s="48">
        <f>$J1631+$K1631+$L1631</f>
        <v>0</v>
      </c>
      <c r="AP1631" s="48">
        <f t="shared" si="30542"/>
        <v>0</v>
      </c>
      <c r="AQ1631" s="48">
        <f t="shared" si="30542"/>
        <v>0</v>
      </c>
      <c r="AR1631" s="48">
        <f t="shared" si="30542"/>
        <v>0</v>
      </c>
      <c r="AS1631" s="48">
        <f t="shared" si="30542"/>
        <v>0</v>
      </c>
      <c r="AT1631" s="48">
        <f t="shared" si="30542"/>
        <v>0</v>
      </c>
      <c r="AU1631" s="48">
        <f t="shared" si="30542"/>
        <v>0</v>
      </c>
      <c r="AV1631" s="48">
        <f t="shared" si="30542"/>
        <v>0</v>
      </c>
      <c r="AW1631" s="48">
        <f t="shared" si="30542"/>
        <v>0</v>
      </c>
      <c r="AX1631" s="48">
        <f t="shared" si="30542"/>
        <v>0</v>
      </c>
      <c r="AY1631" s="48">
        <f t="shared" si="30542"/>
        <v>0</v>
      </c>
      <c r="AZ1631" s="48">
        <f t="shared" si="30542"/>
        <v>0</v>
      </c>
      <c r="BA1631" s="48">
        <f t="shared" si="30542"/>
        <v>0</v>
      </c>
      <c r="BB1631" s="48">
        <f t="shared" si="30542"/>
        <v>0</v>
      </c>
      <c r="BC1631" s="48"/>
      <c r="BE1631" t="s">
        <v>204</v>
      </c>
      <c r="CG1631">
        <f>BF1603*AO1631</f>
        <v>0</v>
      </c>
      <c r="CH1631">
        <f t="shared" ref="CH1631" si="30740">BG1603*AP1631</f>
        <v>0</v>
      </c>
      <c r="CI1631">
        <f t="shared" ref="CI1631" si="30741">BH1603*AQ1631</f>
        <v>0</v>
      </c>
      <c r="CJ1631">
        <f t="shared" ref="CJ1631" si="30742">BI1603*AR1631</f>
        <v>0</v>
      </c>
      <c r="CK1631">
        <f t="shared" ref="CK1631" si="30743">BJ1603*AS1631</f>
        <v>0</v>
      </c>
      <c r="CL1631">
        <f t="shared" ref="CL1631" si="30744">BK1603*AT1631</f>
        <v>0</v>
      </c>
      <c r="CM1631">
        <f t="shared" ref="CM1631" si="30745">BL1603*AU1631</f>
        <v>0</v>
      </c>
      <c r="CN1631">
        <f t="shared" ref="CN1631" si="30746">BM1603*AV1631</f>
        <v>0</v>
      </c>
      <c r="CO1631">
        <f t="shared" ref="CO1631" si="30747">BN1603*AW1631</f>
        <v>0</v>
      </c>
      <c r="CP1631">
        <f t="shared" ref="CP1631" si="30748">BO1603*AX1631</f>
        <v>0</v>
      </c>
      <c r="CQ1631">
        <f t="shared" ref="CQ1631" si="30749">BP1603*AY1631</f>
        <v>0</v>
      </c>
      <c r="CR1631">
        <f t="shared" ref="CR1631" si="30750">BQ1603*AZ1631</f>
        <v>0</v>
      </c>
      <c r="CS1631">
        <f t="shared" ref="CS1631" si="30751">BR1603*BA1631</f>
        <v>0</v>
      </c>
      <c r="CT1631">
        <f t="shared" ref="CT1631" si="30752">BS1603*BB1631</f>
        <v>0</v>
      </c>
    </row>
    <row r="1632" spans="6:98" x14ac:dyDescent="0.3">
      <c r="F1632" s="91">
        <f t="shared" ref="F1632:H1632" si="30753">F1631</f>
        <v>80</v>
      </c>
      <c r="G1632" s="91">
        <f t="shared" si="30753"/>
        <v>80</v>
      </c>
      <c r="H1632" s="4">
        <f t="shared" si="30753"/>
        <v>1</v>
      </c>
      <c r="I1632">
        <v>140</v>
      </c>
      <c r="J1632" s="48">
        <f t="shared" si="30016"/>
        <v>0</v>
      </c>
      <c r="K1632" s="48">
        <f t="shared" si="30708"/>
        <v>0</v>
      </c>
      <c r="L1632" s="98">
        <f t="shared" si="30018"/>
        <v>0</v>
      </c>
      <c r="M1632" s="48"/>
      <c r="N1632" s="48"/>
      <c r="O1632" s="48"/>
      <c r="P1632" s="48"/>
      <c r="Q1632" s="48"/>
      <c r="R1632" s="48"/>
      <c r="S1632" s="48"/>
      <c r="T1632" s="48"/>
      <c r="U1632" s="48"/>
      <c r="V1632" s="48"/>
      <c r="W1632" s="48"/>
      <c r="X1632" s="48"/>
      <c r="Y1632" s="48"/>
      <c r="Z1632" s="48"/>
      <c r="AA1632" s="48"/>
      <c r="AB1632" s="48"/>
      <c r="AC1632" s="48"/>
      <c r="AD1632" s="48"/>
      <c r="AE1632" s="48"/>
      <c r="AF1632" s="48"/>
      <c r="AG1632" s="48"/>
      <c r="AH1632" s="48"/>
      <c r="AI1632" s="48"/>
      <c r="AJ1632" s="48"/>
      <c r="AK1632" s="48"/>
      <c r="AL1632" s="48"/>
      <c r="AM1632" s="48"/>
      <c r="AN1632" s="48"/>
      <c r="AO1632" s="48"/>
      <c r="AP1632" s="48">
        <f>$J1632+$K1632+$L1632</f>
        <v>0</v>
      </c>
      <c r="AQ1632" s="48">
        <f t="shared" si="30542"/>
        <v>0</v>
      </c>
      <c r="AR1632" s="48">
        <f t="shared" si="30542"/>
        <v>0</v>
      </c>
      <c r="AS1632" s="48">
        <f t="shared" si="30542"/>
        <v>0</v>
      </c>
      <c r="AT1632" s="48">
        <f t="shared" si="30542"/>
        <v>0</v>
      </c>
      <c r="AU1632" s="48">
        <f t="shared" si="30542"/>
        <v>0</v>
      </c>
      <c r="AV1632" s="48">
        <f t="shared" si="30542"/>
        <v>0</v>
      </c>
      <c r="AW1632" s="48">
        <f t="shared" si="30542"/>
        <v>0</v>
      </c>
      <c r="AX1632" s="48">
        <f t="shared" si="30542"/>
        <v>0</v>
      </c>
      <c r="AY1632" s="48">
        <f t="shared" si="30542"/>
        <v>0</v>
      </c>
      <c r="AZ1632" s="48">
        <f t="shared" si="30542"/>
        <v>0</v>
      </c>
      <c r="BA1632" s="48">
        <f t="shared" si="30542"/>
        <v>0</v>
      </c>
      <c r="BB1632" s="48">
        <f t="shared" si="30542"/>
        <v>0</v>
      </c>
      <c r="BC1632" s="48"/>
      <c r="BE1632" t="s">
        <v>205</v>
      </c>
      <c r="CH1632">
        <f>BF1603*AP1632</f>
        <v>0</v>
      </c>
      <c r="CI1632">
        <f t="shared" ref="CI1632" si="30754">BG1603*AQ1632</f>
        <v>0</v>
      </c>
      <c r="CJ1632">
        <f t="shared" ref="CJ1632" si="30755">BH1603*AR1632</f>
        <v>0</v>
      </c>
      <c r="CK1632">
        <f t="shared" ref="CK1632" si="30756">BI1603*AS1632</f>
        <v>0</v>
      </c>
      <c r="CL1632">
        <f t="shared" ref="CL1632" si="30757">BJ1603*AT1632</f>
        <v>0</v>
      </c>
      <c r="CM1632">
        <f t="shared" ref="CM1632" si="30758">BK1603*AU1632</f>
        <v>0</v>
      </c>
      <c r="CN1632">
        <f t="shared" ref="CN1632" si="30759">BL1603*AV1632</f>
        <v>0</v>
      </c>
      <c r="CO1632">
        <f t="shared" ref="CO1632" si="30760">BM1603*AW1632</f>
        <v>0</v>
      </c>
      <c r="CP1632">
        <f t="shared" ref="CP1632" si="30761">BN1603*AX1632</f>
        <v>0</v>
      </c>
      <c r="CQ1632">
        <f t="shared" ref="CQ1632" si="30762">BO1603*AY1632</f>
        <v>0</v>
      </c>
      <c r="CR1632">
        <f t="shared" ref="CR1632" si="30763">BP1603*AZ1632</f>
        <v>0</v>
      </c>
      <c r="CS1632">
        <f t="shared" ref="CS1632" si="30764">BQ1603*BA1632</f>
        <v>0</v>
      </c>
      <c r="CT1632">
        <f t="shared" ref="CT1632" si="30765">BR1603*BB1632</f>
        <v>0</v>
      </c>
    </row>
    <row r="1633" spans="1:98" x14ac:dyDescent="0.3">
      <c r="F1633" s="91">
        <f t="shared" ref="F1633:H1633" si="30766">F1632</f>
        <v>80</v>
      </c>
      <c r="G1633" s="91">
        <f t="shared" si="30766"/>
        <v>80</v>
      </c>
      <c r="H1633" s="4">
        <f t="shared" si="30766"/>
        <v>1</v>
      </c>
      <c r="I1633">
        <v>145</v>
      </c>
      <c r="J1633" s="48">
        <f t="shared" si="30016"/>
        <v>0</v>
      </c>
      <c r="K1633" s="48">
        <f t="shared" si="30708"/>
        <v>0</v>
      </c>
      <c r="L1633" s="98">
        <f t="shared" si="30018"/>
        <v>0</v>
      </c>
      <c r="M1633" s="48"/>
      <c r="N1633" s="48"/>
      <c r="O1633" s="48"/>
      <c r="P1633" s="48"/>
      <c r="Q1633" s="48"/>
      <c r="R1633" s="48"/>
      <c r="S1633" s="48"/>
      <c r="T1633" s="48"/>
      <c r="U1633" s="48"/>
      <c r="V1633" s="48"/>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f>$J1633+$K1633+$L1633</f>
        <v>0</v>
      </c>
      <c r="AR1633" s="48">
        <f t="shared" si="30542"/>
        <v>0</v>
      </c>
      <c r="AS1633" s="48">
        <f t="shared" si="30542"/>
        <v>0</v>
      </c>
      <c r="AT1633" s="48">
        <f t="shared" si="30542"/>
        <v>0</v>
      </c>
      <c r="AU1633" s="48">
        <f t="shared" si="30542"/>
        <v>0</v>
      </c>
      <c r="AV1633" s="48">
        <f t="shared" si="30542"/>
        <v>0</v>
      </c>
      <c r="AW1633" s="48">
        <f t="shared" si="30542"/>
        <v>0</v>
      </c>
      <c r="AX1633" s="48">
        <f t="shared" si="30542"/>
        <v>0</v>
      </c>
      <c r="AY1633" s="48">
        <f t="shared" si="30542"/>
        <v>0</v>
      </c>
      <c r="AZ1633" s="48">
        <f t="shared" si="30542"/>
        <v>0</v>
      </c>
      <c r="BA1633" s="48">
        <f t="shared" si="30542"/>
        <v>0</v>
      </c>
      <c r="BB1633" s="48">
        <f t="shared" si="30542"/>
        <v>0</v>
      </c>
      <c r="BC1633" s="48"/>
      <c r="BE1633" t="s">
        <v>206</v>
      </c>
      <c r="CI1633">
        <f>BF1603*AQ1633</f>
        <v>0</v>
      </c>
      <c r="CJ1633">
        <f t="shared" ref="CJ1633" si="30767">BG1603*AR1633</f>
        <v>0</v>
      </c>
      <c r="CK1633">
        <f t="shared" ref="CK1633" si="30768">BH1603*AS1633</f>
        <v>0</v>
      </c>
      <c r="CL1633">
        <f t="shared" ref="CL1633" si="30769">BI1603*AT1633</f>
        <v>0</v>
      </c>
      <c r="CM1633">
        <f t="shared" ref="CM1633" si="30770">BJ1603*AU1633</f>
        <v>0</v>
      </c>
      <c r="CN1633">
        <f t="shared" ref="CN1633" si="30771">BK1603*AV1633</f>
        <v>0</v>
      </c>
      <c r="CO1633">
        <f t="shared" ref="CO1633" si="30772">BL1603*AW1633</f>
        <v>0</v>
      </c>
      <c r="CP1633">
        <f t="shared" ref="CP1633" si="30773">BM1603*AX1633</f>
        <v>0</v>
      </c>
      <c r="CQ1633">
        <f t="shared" ref="CQ1633" si="30774">BN1603*AY1633</f>
        <v>0</v>
      </c>
      <c r="CR1633">
        <f t="shared" ref="CR1633" si="30775">BO1603*AZ1633</f>
        <v>0</v>
      </c>
      <c r="CS1633">
        <f t="shared" ref="CS1633" si="30776">BP1603*BA1633</f>
        <v>0</v>
      </c>
      <c r="CT1633">
        <f t="shared" ref="CT1633" si="30777">BQ1603*BB1633</f>
        <v>0</v>
      </c>
    </row>
    <row r="1634" spans="1:98" x14ac:dyDescent="0.3">
      <c r="F1634" s="91">
        <f t="shared" ref="F1634:H1634" si="30778">F1633</f>
        <v>80</v>
      </c>
      <c r="G1634" s="91">
        <f t="shared" si="30778"/>
        <v>80</v>
      </c>
      <c r="H1634" s="4">
        <f t="shared" si="30778"/>
        <v>1</v>
      </c>
      <c r="I1634">
        <v>150</v>
      </c>
      <c r="J1634" s="48">
        <f t="shared" si="30016"/>
        <v>0</v>
      </c>
      <c r="K1634" s="48">
        <f t="shared" si="30708"/>
        <v>0</v>
      </c>
      <c r="L1634" s="98">
        <f t="shared" si="30018"/>
        <v>0</v>
      </c>
      <c r="M1634" s="48"/>
      <c r="N1634" s="48"/>
      <c r="O1634" s="48"/>
      <c r="P1634" s="48"/>
      <c r="Q1634" s="48"/>
      <c r="R1634" s="48"/>
      <c r="S1634" s="48"/>
      <c r="T1634" s="48"/>
      <c r="U1634" s="48"/>
      <c r="V1634" s="48"/>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f>$J1634+$K1634+$L1634</f>
        <v>0</v>
      </c>
      <c r="AS1634" s="48">
        <f t="shared" si="30542"/>
        <v>0</v>
      </c>
      <c r="AT1634" s="48">
        <f t="shared" si="30542"/>
        <v>0</v>
      </c>
      <c r="AU1634" s="48">
        <f t="shared" si="30542"/>
        <v>0</v>
      </c>
      <c r="AV1634" s="48">
        <f t="shared" si="30542"/>
        <v>0</v>
      </c>
      <c r="AW1634" s="48">
        <f t="shared" si="30542"/>
        <v>0</v>
      </c>
      <c r="AX1634" s="48">
        <f t="shared" si="30542"/>
        <v>0</v>
      </c>
      <c r="AY1634" s="48">
        <f t="shared" si="30542"/>
        <v>0</v>
      </c>
      <c r="AZ1634" s="48">
        <f t="shared" si="30542"/>
        <v>0</v>
      </c>
      <c r="BA1634" s="48">
        <f t="shared" si="30542"/>
        <v>0</v>
      </c>
      <c r="BB1634" s="48">
        <f t="shared" si="30542"/>
        <v>0</v>
      </c>
      <c r="BC1634" s="48"/>
      <c r="BE1634" t="s">
        <v>207</v>
      </c>
      <c r="CJ1634">
        <f>BF1603*AR1634</f>
        <v>0</v>
      </c>
      <c r="CK1634">
        <f t="shared" ref="CK1634" si="30779">BG1603*AS1634</f>
        <v>0</v>
      </c>
      <c r="CL1634">
        <f t="shared" ref="CL1634" si="30780">BH1603*AT1634</f>
        <v>0</v>
      </c>
      <c r="CM1634">
        <f t="shared" ref="CM1634" si="30781">BI1603*AU1634</f>
        <v>0</v>
      </c>
      <c r="CN1634">
        <f t="shared" ref="CN1634" si="30782">BJ1603*AV1634</f>
        <v>0</v>
      </c>
      <c r="CO1634">
        <f t="shared" ref="CO1634" si="30783">BK1603*AW1634</f>
        <v>0</v>
      </c>
      <c r="CP1634">
        <f t="shared" ref="CP1634" si="30784">BL1603*AX1634</f>
        <v>0</v>
      </c>
      <c r="CQ1634">
        <f t="shared" ref="CQ1634" si="30785">BM1603*AY1634</f>
        <v>0</v>
      </c>
      <c r="CR1634">
        <f t="shared" ref="CR1634" si="30786">BN1603*AZ1634</f>
        <v>0</v>
      </c>
      <c r="CS1634">
        <f t="shared" ref="CS1634" si="30787">BO1603*BA1634</f>
        <v>0</v>
      </c>
      <c r="CT1634">
        <f t="shared" ref="CT1634" si="30788">BP1603*BB1634</f>
        <v>0</v>
      </c>
    </row>
    <row r="1635" spans="1:98" x14ac:dyDescent="0.3">
      <c r="F1635" s="91">
        <f t="shared" ref="F1635:H1635" si="30789">F1634</f>
        <v>80</v>
      </c>
      <c r="G1635" s="91">
        <f t="shared" si="30789"/>
        <v>80</v>
      </c>
      <c r="H1635" s="4">
        <f t="shared" si="30789"/>
        <v>1</v>
      </c>
      <c r="I1635">
        <v>155</v>
      </c>
      <c r="J1635" s="48">
        <f t="shared" si="30016"/>
        <v>0</v>
      </c>
      <c r="K1635" s="48">
        <f>IF(IF(AND(I1635&gt;=(F1635*2),I1635&lt;=G1635+F1635+(G1635-F1635+5)+1),((H1635)^2)*(I1636-F1635*2)/5,0)&lt;=H1635,IF(AND(I1635&gt;=(F1635*2),I1635&lt;=G1635+F1635+(G1635-F1635+5)+1),((H1635)^2)*(I1636-F1635*2)/5,0),(K1634-H1635^2))</f>
        <v>0</v>
      </c>
      <c r="L1635" s="98">
        <f t="shared" si="30018"/>
        <v>0</v>
      </c>
      <c r="M1635" s="48"/>
      <c r="N1635" s="48"/>
      <c r="O1635" s="48"/>
      <c r="P1635" s="48"/>
      <c r="Q1635" s="48"/>
      <c r="R1635" s="48"/>
      <c r="S1635" s="48"/>
      <c r="T1635" s="48"/>
      <c r="U1635" s="48"/>
      <c r="V1635" s="48"/>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f>$J1635+$K1635+$L1635</f>
        <v>0</v>
      </c>
      <c r="AT1635" s="48">
        <f t="shared" si="30542"/>
        <v>0</v>
      </c>
      <c r="AU1635" s="48">
        <f t="shared" si="30542"/>
        <v>0</v>
      </c>
      <c r="AV1635" s="48">
        <f t="shared" si="30542"/>
        <v>0</v>
      </c>
      <c r="AW1635" s="48">
        <f t="shared" si="30542"/>
        <v>0</v>
      </c>
      <c r="AX1635" s="48">
        <f t="shared" si="30542"/>
        <v>0</v>
      </c>
      <c r="AY1635" s="48">
        <f t="shared" si="30542"/>
        <v>0</v>
      </c>
      <c r="AZ1635" s="48">
        <f t="shared" si="30542"/>
        <v>0</v>
      </c>
      <c r="BA1635" s="48">
        <f t="shared" si="30542"/>
        <v>0</v>
      </c>
      <c r="BB1635" s="48">
        <f t="shared" si="30542"/>
        <v>0</v>
      </c>
      <c r="BC1635" s="48"/>
      <c r="BE1635" t="s">
        <v>208</v>
      </c>
      <c r="CK1635">
        <f>BF1603*AS1635</f>
        <v>0</v>
      </c>
      <c r="CL1635">
        <f t="shared" ref="CL1635" si="30790">BG1603*AT1635</f>
        <v>0</v>
      </c>
      <c r="CM1635">
        <f t="shared" ref="CM1635" si="30791">BH1603*AU1635</f>
        <v>0</v>
      </c>
      <c r="CN1635">
        <f t="shared" ref="CN1635" si="30792">BI1603*AV1635</f>
        <v>0</v>
      </c>
      <c r="CO1635">
        <f t="shared" ref="CO1635" si="30793">BJ1603*AW1635</f>
        <v>0</v>
      </c>
      <c r="CP1635">
        <f t="shared" ref="CP1635" si="30794">BK1603*AX1635</f>
        <v>0</v>
      </c>
      <c r="CQ1635">
        <f t="shared" ref="CQ1635" si="30795">BL1603*AY1635</f>
        <v>0</v>
      </c>
      <c r="CR1635">
        <f t="shared" ref="CR1635" si="30796">BM1603*AZ1635</f>
        <v>0</v>
      </c>
      <c r="CS1635">
        <f t="shared" ref="CS1635" si="30797">BN1603*BA1635</f>
        <v>0</v>
      </c>
      <c r="CT1635">
        <f t="shared" ref="CT1635" si="30798">BO1603*BB1635</f>
        <v>0</v>
      </c>
    </row>
    <row r="1636" spans="1:98" x14ac:dyDescent="0.3">
      <c r="F1636" s="91">
        <f t="shared" ref="F1636:H1636" si="30799">F1635</f>
        <v>80</v>
      </c>
      <c r="G1636" s="91">
        <f t="shared" si="30799"/>
        <v>80</v>
      </c>
      <c r="H1636" s="4">
        <f t="shared" si="30799"/>
        <v>1</v>
      </c>
      <c r="I1636">
        <v>160</v>
      </c>
      <c r="J1636" s="48">
        <f t="shared" si="30016"/>
        <v>0</v>
      </c>
      <c r="K1636" s="48">
        <f t="shared" ref="K1636:K1644" si="30800">IF(IF(AND(I1636&gt;=(F1636*2),I1636&lt;=G1636+F1636+(G1636-F1636+5)+1),((H1636)^2)*(I1637-F1636*2)/5,0)&lt;=H1636,IF(AND(I1636&gt;=(F1636*2),I1636&lt;=G1636+F1636+(G1636-F1636+5)+1),((H1636)^2)*(I1637-F1636*2)/5,0),(K1635-H1636^2))</f>
        <v>1</v>
      </c>
      <c r="L1636" s="98">
        <f t="shared" si="30018"/>
        <v>0</v>
      </c>
      <c r="M1636" s="48"/>
      <c r="N1636" s="48"/>
      <c r="O1636" s="48"/>
      <c r="P1636" s="48"/>
      <c r="Q1636" s="48"/>
      <c r="R1636" s="48"/>
      <c r="S1636" s="48"/>
      <c r="T1636" s="48"/>
      <c r="U1636" s="48"/>
      <c r="V1636" s="48"/>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f>$J1636+$K1636+$L1636</f>
        <v>1</v>
      </c>
      <c r="AU1636" s="48">
        <f t="shared" si="30542"/>
        <v>1</v>
      </c>
      <c r="AV1636" s="48">
        <f t="shared" si="30542"/>
        <v>1</v>
      </c>
      <c r="AW1636" s="48">
        <f t="shared" si="30542"/>
        <v>1</v>
      </c>
      <c r="AX1636" s="48">
        <f t="shared" si="30542"/>
        <v>1</v>
      </c>
      <c r="AY1636" s="48">
        <f t="shared" si="30542"/>
        <v>1</v>
      </c>
      <c r="AZ1636" s="48">
        <f t="shared" si="30542"/>
        <v>1</v>
      </c>
      <c r="BA1636" s="48">
        <f t="shared" si="30542"/>
        <v>1</v>
      </c>
      <c r="BB1636" s="48">
        <f t="shared" si="30542"/>
        <v>1</v>
      </c>
      <c r="BC1636" s="48"/>
      <c r="BE1636" t="s">
        <v>209</v>
      </c>
      <c r="CL1636">
        <f>BF1603*AT1636</f>
        <v>0</v>
      </c>
      <c r="CM1636">
        <f t="shared" ref="CM1636" si="30801">BG1603*AU1636</f>
        <v>2.3337040271852683</v>
      </c>
      <c r="CN1636">
        <f t="shared" ref="CN1636" si="30802">BH1603*AV1636</f>
        <v>15.558026847901793</v>
      </c>
      <c r="CO1636">
        <f t="shared" ref="CO1636" si="30803">BI1603*AW1636</f>
        <v>38.895067119754479</v>
      </c>
      <c r="CP1636">
        <f t="shared" ref="CP1636" si="30804">BJ1603*AX1636</f>
        <v>77.790134239508959</v>
      </c>
      <c r="CQ1636">
        <f t="shared" ref="CQ1636" si="30805">BK1603*AY1636</f>
        <v>117.96703153944031</v>
      </c>
      <c r="CR1636">
        <f t="shared" ref="CR1636" si="30806">BL1603*AZ1636</f>
        <v>132.82753524959455</v>
      </c>
      <c r="CS1636">
        <f t="shared" ref="CS1636" si="30807">BM1603*BA1636</f>
        <v>167.33585117719605</v>
      </c>
      <c r="CT1636">
        <f t="shared" ref="CT1636" si="30808">BN1603*BB1636</f>
        <v>223.71429959378196</v>
      </c>
    </row>
    <row r="1637" spans="1:98" x14ac:dyDescent="0.3">
      <c r="F1637" s="91">
        <f t="shared" ref="F1637:H1637" si="30809">F1636</f>
        <v>80</v>
      </c>
      <c r="G1637" s="91">
        <f t="shared" si="30809"/>
        <v>80</v>
      </c>
      <c r="H1637" s="4">
        <f t="shared" si="30809"/>
        <v>1</v>
      </c>
      <c r="I1637">
        <v>165</v>
      </c>
      <c r="J1637" s="48">
        <f t="shared" si="30016"/>
        <v>0</v>
      </c>
      <c r="K1637" s="48">
        <f t="shared" si="30800"/>
        <v>0</v>
      </c>
      <c r="L1637" s="98">
        <f t="shared" si="30018"/>
        <v>0</v>
      </c>
      <c r="M1637" s="48"/>
      <c r="N1637" s="48"/>
      <c r="O1637" s="48"/>
      <c r="P1637" s="48"/>
      <c r="Q1637" s="48"/>
      <c r="R1637" s="48"/>
      <c r="S1637" s="48"/>
      <c r="T1637" s="48"/>
      <c r="U1637" s="48"/>
      <c r="V1637" s="48"/>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f>$J1637+$K1637+$L1637</f>
        <v>0</v>
      </c>
      <c r="AV1637" s="48">
        <f t="shared" ref="AV1637:BB1642" si="30810">$J1637+$K1637+$L1637</f>
        <v>0</v>
      </c>
      <c r="AW1637" s="48">
        <f t="shared" si="30810"/>
        <v>0</v>
      </c>
      <c r="AX1637" s="48">
        <f t="shared" si="30810"/>
        <v>0</v>
      </c>
      <c r="AY1637" s="48">
        <f t="shared" si="30810"/>
        <v>0</v>
      </c>
      <c r="AZ1637" s="48">
        <f t="shared" si="30810"/>
        <v>0</v>
      </c>
      <c r="BA1637" s="48">
        <f t="shared" si="30810"/>
        <v>0</v>
      </c>
      <c r="BB1637" s="48">
        <f t="shared" si="30810"/>
        <v>0</v>
      </c>
      <c r="BC1637" s="48"/>
      <c r="BE1637" t="s">
        <v>210</v>
      </c>
      <c r="CM1637">
        <f>BF1603*AU1637</f>
        <v>0</v>
      </c>
      <c r="CN1637">
        <f t="shared" ref="CN1637" si="30811">BG1603*AV1637</f>
        <v>0</v>
      </c>
      <c r="CO1637">
        <f t="shared" ref="CO1637" si="30812">BH1603*AW1637</f>
        <v>0</v>
      </c>
      <c r="CP1637">
        <f t="shared" ref="CP1637" si="30813">BI1603*AX1637</f>
        <v>0</v>
      </c>
      <c r="CQ1637">
        <f t="shared" ref="CQ1637" si="30814">BJ1603*AY1637</f>
        <v>0</v>
      </c>
      <c r="CR1637">
        <f t="shared" ref="CR1637" si="30815">BK1603*AZ1637</f>
        <v>0</v>
      </c>
      <c r="CS1637">
        <f t="shared" ref="CS1637" si="30816">BL1603*BA1637</f>
        <v>0</v>
      </c>
      <c r="CT1637">
        <f t="shared" ref="CT1637" si="30817">BM1603*BB1637</f>
        <v>0</v>
      </c>
    </row>
    <row r="1638" spans="1:98" x14ac:dyDescent="0.3">
      <c r="F1638" s="91">
        <f t="shared" ref="F1638:H1638" si="30818">F1637</f>
        <v>80</v>
      </c>
      <c r="G1638" s="91">
        <f t="shared" si="30818"/>
        <v>80</v>
      </c>
      <c r="H1638" s="4">
        <f t="shared" si="30818"/>
        <v>1</v>
      </c>
      <c r="I1638">
        <v>170</v>
      </c>
      <c r="J1638" s="48">
        <f t="shared" si="30016"/>
        <v>0</v>
      </c>
      <c r="K1638" s="48">
        <f t="shared" si="30800"/>
        <v>0</v>
      </c>
      <c r="L1638" s="98">
        <f t="shared" si="30018"/>
        <v>0</v>
      </c>
      <c r="M1638" s="48"/>
      <c r="N1638" s="48"/>
      <c r="O1638" s="48"/>
      <c r="P1638" s="48"/>
      <c r="Q1638" s="48"/>
      <c r="R1638" s="48"/>
      <c r="S1638" s="48"/>
      <c r="T1638" s="48"/>
      <c r="U1638" s="48"/>
      <c r="V1638" s="48"/>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f>$J1638+$K1638+$L1638</f>
        <v>0</v>
      </c>
      <c r="AW1638" s="48">
        <f t="shared" si="30810"/>
        <v>0</v>
      </c>
      <c r="AX1638" s="48">
        <f t="shared" si="30810"/>
        <v>0</v>
      </c>
      <c r="AY1638" s="48">
        <f t="shared" si="30810"/>
        <v>0</v>
      </c>
      <c r="AZ1638" s="48">
        <f t="shared" si="30810"/>
        <v>0</v>
      </c>
      <c r="BA1638" s="48">
        <f t="shared" si="30810"/>
        <v>0</v>
      </c>
      <c r="BB1638" s="48">
        <f t="shared" si="30810"/>
        <v>0</v>
      </c>
      <c r="BC1638" s="48"/>
      <c r="BE1638" t="s">
        <v>211</v>
      </c>
      <c r="CN1638">
        <f>BF1603*AV1638</f>
        <v>0</v>
      </c>
      <c r="CO1638">
        <f t="shared" ref="CO1638" si="30819">BG1603*AW1638</f>
        <v>0</v>
      </c>
      <c r="CP1638">
        <f t="shared" ref="CP1638" si="30820">BH1603*AX1638</f>
        <v>0</v>
      </c>
      <c r="CQ1638">
        <f t="shared" ref="CQ1638" si="30821">BI1603*AY1638</f>
        <v>0</v>
      </c>
      <c r="CR1638">
        <f t="shared" ref="CR1638" si="30822">BJ1603*AZ1638</f>
        <v>0</v>
      </c>
      <c r="CS1638">
        <f t="shared" ref="CS1638" si="30823">BK1603*BA1638</f>
        <v>0</v>
      </c>
      <c r="CT1638">
        <f t="shared" ref="CT1638" si="30824">BL1603*BB1638</f>
        <v>0</v>
      </c>
    </row>
    <row r="1639" spans="1:98" x14ac:dyDescent="0.3">
      <c r="F1639" s="91">
        <f t="shared" ref="F1639:H1639" si="30825">F1638</f>
        <v>80</v>
      </c>
      <c r="G1639" s="91">
        <f t="shared" si="30825"/>
        <v>80</v>
      </c>
      <c r="H1639" s="4">
        <f t="shared" si="30825"/>
        <v>1</v>
      </c>
      <c r="I1639">
        <v>175</v>
      </c>
      <c r="J1639" s="48">
        <f t="shared" si="30016"/>
        <v>0</v>
      </c>
      <c r="K1639" s="48">
        <f t="shared" si="30800"/>
        <v>0</v>
      </c>
      <c r="L1639" s="98">
        <f t="shared" si="30018"/>
        <v>0</v>
      </c>
      <c r="M1639" s="48"/>
      <c r="N1639" s="48"/>
      <c r="O1639" s="48"/>
      <c r="P1639" s="48"/>
      <c r="Q1639" s="48"/>
      <c r="R1639" s="48"/>
      <c r="S1639" s="48"/>
      <c r="T1639" s="48"/>
      <c r="U1639" s="48"/>
      <c r="V1639" s="48"/>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f>$J1639+$K1639+$L1639</f>
        <v>0</v>
      </c>
      <c r="AX1639" s="48">
        <f t="shared" si="30810"/>
        <v>0</v>
      </c>
      <c r="AY1639" s="48">
        <f t="shared" si="30810"/>
        <v>0</v>
      </c>
      <c r="AZ1639" s="48">
        <f t="shared" si="30810"/>
        <v>0</v>
      </c>
      <c r="BA1639" s="48">
        <f t="shared" si="30810"/>
        <v>0</v>
      </c>
      <c r="BB1639" s="48">
        <f t="shared" si="30810"/>
        <v>0</v>
      </c>
      <c r="BC1639" s="48"/>
      <c r="BE1639" t="s">
        <v>212</v>
      </c>
      <c r="CO1639">
        <f>BF1603*AW1639</f>
        <v>0</v>
      </c>
      <c r="CP1639">
        <f t="shared" ref="CP1639" si="30826">BG1603*AX1639</f>
        <v>0</v>
      </c>
      <c r="CQ1639">
        <f t="shared" ref="CQ1639" si="30827">BH1603*AY1639</f>
        <v>0</v>
      </c>
      <c r="CR1639">
        <f t="shared" ref="CR1639" si="30828">BI1603*AZ1639</f>
        <v>0</v>
      </c>
      <c r="CS1639">
        <f t="shared" ref="CS1639" si="30829">BJ1603*BA1639</f>
        <v>0</v>
      </c>
      <c r="CT1639">
        <f t="shared" ref="CT1639" si="30830">BK1603*BB1639</f>
        <v>0</v>
      </c>
    </row>
    <row r="1640" spans="1:98" x14ac:dyDescent="0.3">
      <c r="F1640" s="91">
        <f t="shared" ref="F1640:H1640" si="30831">F1639</f>
        <v>80</v>
      </c>
      <c r="G1640" s="91">
        <f t="shared" si="30831"/>
        <v>80</v>
      </c>
      <c r="H1640" s="4">
        <f t="shared" si="30831"/>
        <v>1</v>
      </c>
      <c r="I1640">
        <v>180</v>
      </c>
      <c r="J1640" s="48">
        <f t="shared" si="30016"/>
        <v>0</v>
      </c>
      <c r="K1640" s="48">
        <f t="shared" si="30800"/>
        <v>0</v>
      </c>
      <c r="L1640" s="98">
        <f t="shared" si="30018"/>
        <v>0</v>
      </c>
      <c r="M1640" s="48"/>
      <c r="N1640" s="48"/>
      <c r="O1640" s="48"/>
      <c r="P1640" s="48"/>
      <c r="Q1640" s="48"/>
      <c r="R1640" s="48"/>
      <c r="S1640" s="48"/>
      <c r="T1640" s="48"/>
      <c r="U1640" s="48"/>
      <c r="V1640" s="48"/>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f>$J1640+$K1640+$L1640</f>
        <v>0</v>
      </c>
      <c r="AY1640" s="48">
        <f t="shared" si="30810"/>
        <v>0</v>
      </c>
      <c r="AZ1640" s="48">
        <f t="shared" si="30810"/>
        <v>0</v>
      </c>
      <c r="BA1640" s="48">
        <f t="shared" si="30810"/>
        <v>0</v>
      </c>
      <c r="BB1640" s="48">
        <f t="shared" si="30810"/>
        <v>0</v>
      </c>
      <c r="BC1640" s="48"/>
      <c r="BE1640" t="s">
        <v>213</v>
      </c>
      <c r="CP1640">
        <f>BF1603*AX1640</f>
        <v>0</v>
      </c>
      <c r="CQ1640">
        <f t="shared" ref="CQ1640" si="30832">BG1603*AY1640</f>
        <v>0</v>
      </c>
      <c r="CR1640">
        <f t="shared" ref="CR1640" si="30833">BH1603*AZ1640</f>
        <v>0</v>
      </c>
      <c r="CS1640">
        <f t="shared" ref="CS1640" si="30834">BI1603*BA1640</f>
        <v>0</v>
      </c>
      <c r="CT1640">
        <f t="shared" ref="CT1640" si="30835">BJ1603*BB1640</f>
        <v>0</v>
      </c>
    </row>
    <row r="1641" spans="1:98" x14ac:dyDescent="0.3">
      <c r="F1641" s="91">
        <f t="shared" ref="F1641:H1641" si="30836">F1640</f>
        <v>80</v>
      </c>
      <c r="G1641" s="91">
        <f t="shared" si="30836"/>
        <v>80</v>
      </c>
      <c r="H1641" s="4">
        <f t="shared" si="30836"/>
        <v>1</v>
      </c>
      <c r="I1641">
        <v>185</v>
      </c>
      <c r="J1641" s="48">
        <f t="shared" si="30016"/>
        <v>0</v>
      </c>
      <c r="K1641" s="48">
        <f t="shared" si="30800"/>
        <v>0</v>
      </c>
      <c r="L1641" s="98">
        <f t="shared" si="30018"/>
        <v>0</v>
      </c>
      <c r="M1641" s="48"/>
      <c r="N1641" s="48"/>
      <c r="O1641" s="48"/>
      <c r="P1641" s="48"/>
      <c r="Q1641" s="48"/>
      <c r="R1641" s="48"/>
      <c r="S1641" s="48"/>
      <c r="T1641" s="48"/>
      <c r="U1641" s="48"/>
      <c r="V1641" s="48"/>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f>$J1641+$K1641+$L1641</f>
        <v>0</v>
      </c>
      <c r="AZ1641" s="48">
        <f t="shared" si="30810"/>
        <v>0</v>
      </c>
      <c r="BA1641" s="48">
        <f t="shared" si="30810"/>
        <v>0</v>
      </c>
      <c r="BB1641" s="48">
        <f t="shared" si="30810"/>
        <v>0</v>
      </c>
      <c r="BC1641" s="48"/>
      <c r="BE1641" t="s">
        <v>214</v>
      </c>
      <c r="CQ1641">
        <f>BF1603*AY1641</f>
        <v>0</v>
      </c>
      <c r="CR1641">
        <f t="shared" ref="CR1641" si="30837">BG1603*AZ1641</f>
        <v>0</v>
      </c>
      <c r="CS1641">
        <f t="shared" ref="CS1641" si="30838">BH1603*BA1641</f>
        <v>0</v>
      </c>
      <c r="CT1641">
        <f t="shared" ref="CT1641" si="30839">BI1603*BB1641</f>
        <v>0</v>
      </c>
    </row>
    <row r="1642" spans="1:98" x14ac:dyDescent="0.3">
      <c r="F1642" s="91">
        <f t="shared" ref="F1642:H1642" si="30840">F1641</f>
        <v>80</v>
      </c>
      <c r="G1642" s="91">
        <f t="shared" si="30840"/>
        <v>80</v>
      </c>
      <c r="H1642" s="4">
        <f t="shared" si="30840"/>
        <v>1</v>
      </c>
      <c r="I1642">
        <v>190</v>
      </c>
      <c r="J1642" s="48">
        <f t="shared" si="30016"/>
        <v>0</v>
      </c>
      <c r="K1642" s="48">
        <f t="shared" si="30800"/>
        <v>0</v>
      </c>
      <c r="L1642" s="98">
        <f t="shared" si="30018"/>
        <v>0</v>
      </c>
      <c r="M1642" s="48"/>
      <c r="N1642" s="48"/>
      <c r="O1642" s="48"/>
      <c r="P1642" s="48"/>
      <c r="Q1642" s="48"/>
      <c r="R1642" s="48"/>
      <c r="S1642" s="48"/>
      <c r="T1642" s="48"/>
      <c r="U1642" s="48"/>
      <c r="V1642" s="48"/>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f>$J1642+$K1642+$L1642</f>
        <v>0</v>
      </c>
      <c r="BA1642" s="48">
        <f t="shared" si="30810"/>
        <v>0</v>
      </c>
      <c r="BB1642" s="48">
        <f t="shared" si="30810"/>
        <v>0</v>
      </c>
      <c r="BC1642" s="48"/>
      <c r="BE1642" t="s">
        <v>215</v>
      </c>
      <c r="CR1642">
        <f>BF1603*AZ1642</f>
        <v>0</v>
      </c>
      <c r="CS1642">
        <f t="shared" ref="CS1642" si="30841">BG1603*BA1642</f>
        <v>0</v>
      </c>
      <c r="CT1642">
        <f t="shared" ref="CT1642" si="30842">BH1603*BB1642</f>
        <v>0</v>
      </c>
    </row>
    <row r="1643" spans="1:98" x14ac:dyDescent="0.3">
      <c r="F1643" s="91">
        <f t="shared" ref="F1643:H1643" si="30843">F1642</f>
        <v>80</v>
      </c>
      <c r="G1643" s="91">
        <f t="shared" si="30843"/>
        <v>80</v>
      </c>
      <c r="H1643" s="4">
        <f t="shared" si="30843"/>
        <v>1</v>
      </c>
      <c r="I1643">
        <v>195</v>
      </c>
      <c r="J1643" s="48">
        <f t="shared" si="30016"/>
        <v>0</v>
      </c>
      <c r="K1643" s="48">
        <f t="shared" si="30800"/>
        <v>0</v>
      </c>
      <c r="L1643" s="98">
        <f t="shared" si="30018"/>
        <v>0</v>
      </c>
      <c r="M1643" s="48"/>
      <c r="N1643" s="48"/>
      <c r="O1643" s="48"/>
      <c r="P1643" s="48"/>
      <c r="Q1643" s="48"/>
      <c r="R1643" s="48"/>
      <c r="S1643" s="48"/>
      <c r="T1643" s="48"/>
      <c r="U1643" s="48"/>
      <c r="V1643" s="48"/>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f>$J1643+$K1643+$L1643</f>
        <v>0</v>
      </c>
      <c r="BB1643" s="48">
        <f>$J1643+$K1643+$L1643</f>
        <v>0</v>
      </c>
      <c r="BC1643" s="48"/>
      <c r="BE1643" t="s">
        <v>216</v>
      </c>
      <c r="CS1643">
        <f>BF1603*BA1643</f>
        <v>0</v>
      </c>
      <c r="CT1643">
        <f>BG1603*BB1643</f>
        <v>0</v>
      </c>
    </row>
    <row r="1644" spans="1:98" x14ac:dyDescent="0.3">
      <c r="F1644" s="91">
        <f t="shared" ref="F1644:H1644" si="30844">F1643</f>
        <v>80</v>
      </c>
      <c r="G1644" s="91">
        <f t="shared" si="30844"/>
        <v>80</v>
      </c>
      <c r="H1644" s="4">
        <f t="shared" si="30844"/>
        <v>1</v>
      </c>
      <c r="I1644">
        <v>200</v>
      </c>
      <c r="J1644" s="48">
        <f t="shared" si="30016"/>
        <v>0</v>
      </c>
      <c r="K1644" s="48">
        <f t="shared" si="30800"/>
        <v>0</v>
      </c>
      <c r="L1644" s="98">
        <f t="shared" si="30018"/>
        <v>0</v>
      </c>
      <c r="M1644" s="48"/>
      <c r="N1644" s="48"/>
      <c r="O1644" s="48"/>
      <c r="P1644" s="48"/>
      <c r="Q1644" s="48"/>
      <c r="R1644" s="48"/>
      <c r="S1644" s="48"/>
      <c r="T1644" s="48"/>
      <c r="U1644" s="48"/>
      <c r="V1644" s="48"/>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f>$J1644+$K1644+$L1644</f>
        <v>0</v>
      </c>
      <c r="BC1644" s="48"/>
      <c r="BE1644" s="3" t="s">
        <v>217</v>
      </c>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f>BF1603*BB1644</f>
        <v>0</v>
      </c>
    </row>
    <row r="1645" spans="1:98" x14ac:dyDescent="0.3">
      <c r="I1645">
        <v>205</v>
      </c>
      <c r="BE1645" s="19" t="s">
        <v>176</v>
      </c>
      <c r="BF1645" s="99">
        <f>SUM(BF1603:BF1644)</f>
        <v>0</v>
      </c>
      <c r="BG1645" s="99">
        <f t="shared" ref="BG1645:CT1645" si="30845">SUM(BG1603:BG1644)</f>
        <v>2.3337040271852683</v>
      </c>
      <c r="BH1645" s="99">
        <f t="shared" si="30845"/>
        <v>15.558026847901793</v>
      </c>
      <c r="BI1645" s="99">
        <f t="shared" si="30845"/>
        <v>38.895067119754479</v>
      </c>
      <c r="BJ1645" s="99">
        <f t="shared" si="30845"/>
        <v>77.790134239508959</v>
      </c>
      <c r="BK1645" s="99">
        <f t="shared" si="30845"/>
        <v>117.96703153944031</v>
      </c>
      <c r="BL1645" s="99">
        <f t="shared" si="30845"/>
        <v>132.82753524959455</v>
      </c>
      <c r="BM1645" s="99">
        <f t="shared" si="30845"/>
        <v>167.33585117719605</v>
      </c>
      <c r="BN1645" s="99">
        <f t="shared" si="30845"/>
        <v>223.71429959378196</v>
      </c>
      <c r="BO1645" s="99">
        <f t="shared" si="30845"/>
        <v>243.80967103519316</v>
      </c>
      <c r="BP1645" s="99">
        <f t="shared" si="30845"/>
        <v>260.31824920296862</v>
      </c>
      <c r="BQ1645" s="99">
        <f t="shared" si="30845"/>
        <v>313.88535991131567</v>
      </c>
      <c r="BR1645" s="99">
        <f t="shared" si="30845"/>
        <v>369.97149746593908</v>
      </c>
      <c r="BS1645" s="99">
        <f t="shared" si="30845"/>
        <v>408.85163817366907</v>
      </c>
      <c r="BT1645" s="99">
        <f t="shared" si="30845"/>
        <v>451.15940507440621</v>
      </c>
      <c r="BU1645" s="99">
        <f t="shared" si="30845"/>
        <v>543.29930535180222</v>
      </c>
      <c r="BV1645" s="99">
        <f t="shared" si="30845"/>
        <v>644.12303735142575</v>
      </c>
      <c r="BW1645" s="99">
        <f t="shared" si="30845"/>
        <v>2.3337040271852683</v>
      </c>
      <c r="BX1645" s="99">
        <f t="shared" si="30845"/>
        <v>15.558026847901793</v>
      </c>
      <c r="BY1645" s="99">
        <f t="shared" si="30845"/>
        <v>38.895067119754479</v>
      </c>
      <c r="BZ1645" s="99">
        <f t="shared" si="30845"/>
        <v>77.790134239508959</v>
      </c>
      <c r="CA1645" s="99">
        <f t="shared" si="30845"/>
        <v>117.96703153944031</v>
      </c>
      <c r="CB1645" s="99">
        <f t="shared" si="30845"/>
        <v>132.82753524959455</v>
      </c>
      <c r="CC1645" s="99">
        <f t="shared" si="30845"/>
        <v>167.33585117719605</v>
      </c>
      <c r="CD1645" s="99">
        <f t="shared" si="30845"/>
        <v>223.71429959378196</v>
      </c>
      <c r="CE1645" s="99">
        <f t="shared" si="30845"/>
        <v>243.80967103519316</v>
      </c>
      <c r="CF1645" s="99">
        <f t="shared" si="30845"/>
        <v>260.31824920296862</v>
      </c>
      <c r="CG1645" s="99">
        <f t="shared" si="30845"/>
        <v>313.88535991131567</v>
      </c>
      <c r="CH1645" s="99">
        <f t="shared" si="30845"/>
        <v>369.97149746593908</v>
      </c>
      <c r="CI1645" s="99">
        <f t="shared" si="30845"/>
        <v>408.85163817366907</v>
      </c>
      <c r="CJ1645" s="99">
        <f t="shared" si="30845"/>
        <v>451.15940507440621</v>
      </c>
      <c r="CK1645" s="99">
        <f t="shared" si="30845"/>
        <v>543.29930535180222</v>
      </c>
      <c r="CL1645" s="99">
        <f t="shared" si="30845"/>
        <v>644.12303735142575</v>
      </c>
      <c r="CM1645" s="99">
        <f t="shared" si="30845"/>
        <v>2.3337040271852683</v>
      </c>
      <c r="CN1645" s="99">
        <f t="shared" si="30845"/>
        <v>15.558026847901793</v>
      </c>
      <c r="CO1645" s="99">
        <f t="shared" si="30845"/>
        <v>38.895067119754479</v>
      </c>
      <c r="CP1645" s="99">
        <f t="shared" si="30845"/>
        <v>77.790134239508959</v>
      </c>
      <c r="CQ1645" s="99">
        <f t="shared" si="30845"/>
        <v>117.96703153944031</v>
      </c>
      <c r="CR1645" s="99">
        <f t="shared" si="30845"/>
        <v>132.82753524959455</v>
      </c>
      <c r="CS1645" s="99">
        <f t="shared" si="30845"/>
        <v>167.33585117719605</v>
      </c>
      <c r="CT1645" s="99">
        <f t="shared" si="30845"/>
        <v>223.71429959378196</v>
      </c>
    </row>
    <row r="1647" spans="1:98" x14ac:dyDescent="0.3">
      <c r="A1647" s="60" t="s">
        <v>336</v>
      </c>
    </row>
    <row r="1648" spans="1:98" x14ac:dyDescent="0.3">
      <c r="A1648" s="100"/>
      <c r="B1648" s="100" t="s">
        <v>163</v>
      </c>
      <c r="C1648" s="100" t="s">
        <v>164</v>
      </c>
      <c r="D1648" t="s">
        <v>167</v>
      </c>
      <c r="E1648" t="s">
        <v>166</v>
      </c>
    </row>
    <row r="1649" spans="1:98" x14ac:dyDescent="0.3">
      <c r="A1649" s="100" t="s">
        <v>165</v>
      </c>
      <c r="B1649" s="93">
        <v>80</v>
      </c>
      <c r="C1649" s="93">
        <v>80</v>
      </c>
      <c r="D1649">
        <f>C1649-B1649+5</f>
        <v>5</v>
      </c>
      <c r="E1649" s="4">
        <f>100/(D1649/5)/100</f>
        <v>1</v>
      </c>
      <c r="N1649" s="19">
        <v>0</v>
      </c>
      <c r="O1649" s="19">
        <v>5</v>
      </c>
      <c r="P1649" s="19">
        <v>10</v>
      </c>
      <c r="Q1649" s="19">
        <v>15</v>
      </c>
      <c r="R1649" s="19">
        <v>20</v>
      </c>
      <c r="S1649" s="19">
        <v>25</v>
      </c>
      <c r="T1649" s="19">
        <v>30</v>
      </c>
      <c r="U1649" s="19">
        <v>35</v>
      </c>
      <c r="V1649" s="19">
        <v>40</v>
      </c>
      <c r="W1649" s="19">
        <v>45</v>
      </c>
      <c r="X1649" s="19">
        <v>50</v>
      </c>
      <c r="Y1649" s="19">
        <v>55</v>
      </c>
      <c r="Z1649" s="19">
        <v>60</v>
      </c>
      <c r="AA1649" s="19">
        <v>65</v>
      </c>
      <c r="AB1649" s="19">
        <v>70</v>
      </c>
      <c r="AC1649" s="19">
        <v>75</v>
      </c>
      <c r="AD1649" s="19">
        <v>80</v>
      </c>
      <c r="AE1649" s="19">
        <v>85</v>
      </c>
      <c r="AF1649" s="19">
        <v>90</v>
      </c>
      <c r="AG1649" s="19">
        <v>95</v>
      </c>
      <c r="AH1649" s="19">
        <v>100</v>
      </c>
      <c r="AI1649" s="19">
        <v>105</v>
      </c>
      <c r="AJ1649" s="19">
        <v>110</v>
      </c>
      <c r="AK1649" s="19">
        <v>115</v>
      </c>
      <c r="AL1649" s="19">
        <v>120</v>
      </c>
      <c r="AM1649" s="19">
        <v>125</v>
      </c>
      <c r="AN1649" s="19">
        <v>130</v>
      </c>
      <c r="AO1649" s="19">
        <v>135</v>
      </c>
      <c r="AP1649" s="19">
        <v>140</v>
      </c>
      <c r="AQ1649" s="19">
        <v>145</v>
      </c>
      <c r="AR1649" s="2">
        <v>150</v>
      </c>
      <c r="AS1649" s="19">
        <v>155</v>
      </c>
      <c r="AT1649" s="2">
        <v>160</v>
      </c>
      <c r="AU1649" s="19">
        <v>165</v>
      </c>
      <c r="AV1649" s="2">
        <v>170</v>
      </c>
      <c r="AW1649" s="19">
        <v>175</v>
      </c>
      <c r="AX1649" s="2">
        <v>180</v>
      </c>
      <c r="AY1649" s="19">
        <v>185</v>
      </c>
      <c r="AZ1649" s="2">
        <v>190</v>
      </c>
      <c r="BA1649" s="19">
        <v>195</v>
      </c>
      <c r="BB1649" s="2">
        <v>200</v>
      </c>
      <c r="BF1649" s="19">
        <v>0</v>
      </c>
      <c r="BG1649" s="19">
        <v>5</v>
      </c>
      <c r="BH1649" s="19">
        <v>10</v>
      </c>
      <c r="BI1649" s="19">
        <v>15</v>
      </c>
      <c r="BJ1649" s="19">
        <v>20</v>
      </c>
      <c r="BK1649" s="19">
        <v>25</v>
      </c>
      <c r="BL1649" s="19">
        <v>30</v>
      </c>
      <c r="BM1649" s="19">
        <v>35</v>
      </c>
      <c r="BN1649" s="19">
        <v>40</v>
      </c>
      <c r="BO1649" s="19">
        <v>45</v>
      </c>
      <c r="BP1649" s="19">
        <v>50</v>
      </c>
      <c r="BQ1649" s="19">
        <v>55</v>
      </c>
      <c r="BR1649" s="19">
        <v>60</v>
      </c>
      <c r="BS1649" s="19">
        <v>65</v>
      </c>
      <c r="BT1649" s="19">
        <v>70</v>
      </c>
      <c r="BU1649" s="19">
        <v>75</v>
      </c>
      <c r="BV1649" s="19">
        <v>80</v>
      </c>
      <c r="BW1649" s="19">
        <v>85</v>
      </c>
      <c r="BX1649" s="19">
        <v>90</v>
      </c>
      <c r="BY1649" s="19">
        <v>95</v>
      </c>
      <c r="BZ1649" s="19">
        <v>100</v>
      </c>
      <c r="CA1649" s="19">
        <v>105</v>
      </c>
      <c r="CB1649" s="19">
        <v>110</v>
      </c>
      <c r="CC1649" s="19">
        <v>115</v>
      </c>
      <c r="CD1649" s="19">
        <v>120</v>
      </c>
      <c r="CE1649" s="19">
        <v>125</v>
      </c>
      <c r="CF1649" s="19">
        <v>130</v>
      </c>
      <c r="CG1649" s="19">
        <v>135</v>
      </c>
      <c r="CH1649" s="19">
        <v>140</v>
      </c>
      <c r="CI1649" s="19">
        <v>145</v>
      </c>
      <c r="CJ1649" s="2">
        <v>150</v>
      </c>
      <c r="CK1649" s="19">
        <v>155</v>
      </c>
      <c r="CL1649" s="2">
        <v>160</v>
      </c>
      <c r="CM1649" s="19">
        <v>165</v>
      </c>
      <c r="CN1649" s="2">
        <v>170</v>
      </c>
      <c r="CO1649" s="19">
        <v>175</v>
      </c>
      <c r="CP1649" s="2">
        <v>180</v>
      </c>
      <c r="CQ1649" s="19">
        <v>185</v>
      </c>
      <c r="CR1649" s="2">
        <v>190</v>
      </c>
      <c r="CS1649" s="19">
        <v>195</v>
      </c>
      <c r="CT1649" s="2">
        <v>200</v>
      </c>
    </row>
    <row r="1650" spans="1:98" x14ac:dyDescent="0.3">
      <c r="A1650" s="100" t="s">
        <v>92</v>
      </c>
      <c r="B1650" s="93">
        <v>80</v>
      </c>
      <c r="C1650" s="93">
        <v>80</v>
      </c>
      <c r="D1650">
        <f>C1650-B1650+5</f>
        <v>5</v>
      </c>
      <c r="E1650" s="4">
        <f>IF(D1650&gt;0,100/(D1650/5)/100,1)</f>
        <v>1</v>
      </c>
      <c r="F1650" s="94" t="s">
        <v>163</v>
      </c>
      <c r="G1650" s="94" t="s">
        <v>164</v>
      </c>
      <c r="H1650" s="94" t="s">
        <v>173</v>
      </c>
      <c r="I1650" s="95" t="s">
        <v>169</v>
      </c>
      <c r="J1650" s="3" t="s">
        <v>172</v>
      </c>
      <c r="K1650" s="97" t="s">
        <v>174</v>
      </c>
      <c r="L1650" s="97" t="s">
        <v>175</v>
      </c>
      <c r="M1650" t="s">
        <v>168</v>
      </c>
      <c r="N1650" s="4">
        <f t="shared" ref="N1650" si="30846">IF(IF(BF1649&lt;=$B1649,1,M1650-$E1649)&gt;0,IF(BF1649&lt;=$B1649,1,M1650-$E1649),0)</f>
        <v>1</v>
      </c>
      <c r="O1650" s="4">
        <f t="shared" ref="O1650" si="30847">IF(IF(BG1649&lt;=$B1649,1,N1650-$E1649)&gt;0,IF(BG1649&lt;=$B1649,1,N1650-$E1649),0)</f>
        <v>1</v>
      </c>
      <c r="P1650" s="4">
        <f t="shared" ref="P1650" si="30848">IF(IF(BH1649&lt;=$B1649,1,O1650-$E1649)&gt;0,IF(BH1649&lt;=$B1649,1,O1650-$E1649),0)</f>
        <v>1</v>
      </c>
      <c r="Q1650" s="4">
        <f t="shared" ref="Q1650" si="30849">IF(IF(BI1649&lt;=$B1649,1,P1650-$E1649)&gt;0,IF(BI1649&lt;=$B1649,1,P1650-$E1649),0)</f>
        <v>1</v>
      </c>
      <c r="R1650" s="4">
        <f t="shared" ref="R1650" si="30850">IF(IF(BJ1649&lt;=$B1649,1,Q1650-$E1649)&gt;0,IF(BJ1649&lt;=$B1649,1,Q1650-$E1649),0)</f>
        <v>1</v>
      </c>
      <c r="S1650" s="4">
        <f t="shared" ref="S1650" si="30851">IF(IF(BK1649&lt;=$B1649,1,R1650-$E1649)&gt;0,IF(BK1649&lt;=$B1649,1,R1650-$E1649),0)</f>
        <v>1</v>
      </c>
      <c r="T1650" s="4">
        <f t="shared" ref="T1650" si="30852">IF(IF(BL1649&lt;=$B1649,1,S1650-$E1649)&gt;0,IF(BL1649&lt;=$B1649,1,S1650-$E1649),0)</f>
        <v>1</v>
      </c>
      <c r="U1650" s="4">
        <f t="shared" ref="U1650" si="30853">IF(IF(BM1649&lt;=$B1649,1,T1650-$E1649)&gt;0,IF(BM1649&lt;=$B1649,1,T1650-$E1649),0)</f>
        <v>1</v>
      </c>
      <c r="V1650" s="4">
        <f t="shared" ref="V1650" si="30854">IF(IF(BN1649&lt;=$B1649,1,U1650-$E1649)&gt;0,IF(BN1649&lt;=$B1649,1,U1650-$E1649),0)</f>
        <v>1</v>
      </c>
      <c r="W1650" s="4">
        <f t="shared" ref="W1650" si="30855">IF(IF(BO1649&lt;=$B1649,1,V1650-$E1649)&gt;0,IF(BO1649&lt;=$B1649,1,V1650-$E1649),0)</f>
        <v>1</v>
      </c>
      <c r="X1650" s="4">
        <f t="shared" ref="X1650" si="30856">IF(IF(BP1649&lt;=$B1649,1,W1650-$E1649)&gt;0,IF(BP1649&lt;=$B1649,1,W1650-$E1649),0)</f>
        <v>1</v>
      </c>
      <c r="Y1650" s="4">
        <f t="shared" ref="Y1650" si="30857">IF(IF(BQ1649&lt;=$B1649,1,X1650-$E1649)&gt;0,IF(BQ1649&lt;=$B1649,1,X1650-$E1649),0)</f>
        <v>1</v>
      </c>
      <c r="Z1650" s="4">
        <f t="shared" ref="Z1650" si="30858">IF(IF(BR1649&lt;=$B1649,1,Y1650-$E1649)&gt;0,IF(BR1649&lt;=$B1649,1,Y1650-$E1649),0)</f>
        <v>1</v>
      </c>
      <c r="AA1650" s="4">
        <f t="shared" ref="AA1650" si="30859">IF(IF(BS1649&lt;=$B1649,1,Z1650-$E1649)&gt;0,IF(BS1649&lt;=$B1649,1,Z1650-$E1649),0)</f>
        <v>1</v>
      </c>
      <c r="AB1650" s="4">
        <f t="shared" ref="AB1650" si="30860">IF(IF(BT1649&lt;=$B1649,1,AA1650-$E1649)&gt;0,IF(BT1649&lt;=$B1649,1,AA1650-$E1649),0)</f>
        <v>1</v>
      </c>
      <c r="AC1650" s="4">
        <f t="shared" ref="AC1650" si="30861">IF(IF(BU1649&lt;=$B1649,1,AB1650-$E1649)&gt;0,IF(BU1649&lt;=$B1649,1,AB1650-$E1649),0)</f>
        <v>1</v>
      </c>
      <c r="AD1650" s="4">
        <f t="shared" ref="AD1650" si="30862">IF(IF(BV1649&lt;=$B1649,1,AC1650-$E1649)&gt;0,IF(BV1649&lt;=$B1649,1,AC1650-$E1649),0)</f>
        <v>1</v>
      </c>
      <c r="AE1650" s="4">
        <f t="shared" ref="AE1650" si="30863">IF(IF(BW1649&lt;=$B1649,1,AD1650-$E1649)&gt;0,IF(BW1649&lt;=$B1649,1,AD1650-$E1649),0)</f>
        <v>0</v>
      </c>
      <c r="AF1650" s="4">
        <f t="shared" ref="AF1650" si="30864">IF(IF(BX1649&lt;=$B1649,1,AE1650-$E1649)&gt;0,IF(BX1649&lt;=$B1649,1,AE1650-$E1649),0)</f>
        <v>0</v>
      </c>
      <c r="AG1650" s="4">
        <f t="shared" ref="AG1650" si="30865">IF(IF(BY1649&lt;=$B1649,1,AF1650-$E1649)&gt;0,IF(BY1649&lt;=$B1649,1,AF1650-$E1649),0)</f>
        <v>0</v>
      </c>
      <c r="AH1650" s="4">
        <f t="shared" ref="AH1650" si="30866">IF(IF(BZ1649&lt;=$B1649,1,AG1650-$E1649)&gt;0,IF(BZ1649&lt;=$B1649,1,AG1650-$E1649),0)</f>
        <v>0</v>
      </c>
      <c r="AI1650" s="4">
        <f t="shared" ref="AI1650" si="30867">IF(IF(CA1649&lt;=$B1649,1,AH1650-$E1649)&gt;0,IF(CA1649&lt;=$B1649,1,AH1650-$E1649),0)</f>
        <v>0</v>
      </c>
      <c r="AJ1650" s="4">
        <f t="shared" ref="AJ1650" si="30868">IF(IF(CB1649&lt;=$B1649,1,AI1650-$E1649)&gt;0,IF(CB1649&lt;=$B1649,1,AI1650-$E1649),0)</f>
        <v>0</v>
      </c>
      <c r="AK1650" s="4">
        <f t="shared" ref="AK1650" si="30869">IF(IF(CC1649&lt;=$B1649,1,AJ1650-$E1649)&gt;0,IF(CC1649&lt;=$B1649,1,AJ1650-$E1649),0)</f>
        <v>0</v>
      </c>
      <c r="AL1650" s="4">
        <f t="shared" ref="AL1650" si="30870">IF(IF(CD1649&lt;=$B1649,1,AK1650-$E1649)&gt;0,IF(CD1649&lt;=$B1649,1,AK1650-$E1649),0)</f>
        <v>0</v>
      </c>
      <c r="AM1650" s="4">
        <f t="shared" ref="AM1650" si="30871">IF(IF(CE1649&lt;=$B1649,1,AL1650-$E1649)&gt;0,IF(CE1649&lt;=$B1649,1,AL1650-$E1649),0)</f>
        <v>0</v>
      </c>
      <c r="AN1650" s="4">
        <f t="shared" ref="AN1650" si="30872">IF(IF(CF1649&lt;=$B1649,1,AM1650-$E1649)&gt;0,IF(CF1649&lt;=$B1649,1,AM1650-$E1649),0)</f>
        <v>0</v>
      </c>
      <c r="AO1650" s="4">
        <f t="shared" ref="AO1650" si="30873">IF(IF(CG1649&lt;=$B1649,1,AN1650-$E1649)&gt;0,IF(CG1649&lt;=$B1649,1,AN1650-$E1649),0)</f>
        <v>0</v>
      </c>
      <c r="AP1650" s="4">
        <f t="shared" ref="AP1650" si="30874">IF(IF(CH1649&lt;=$B1649,1,AO1650-$E1649)&gt;0,IF(CH1649&lt;=$B1649,1,AO1650-$E1649),0)</f>
        <v>0</v>
      </c>
      <c r="AQ1650" s="4">
        <f t="shared" ref="AQ1650" si="30875">IF(IF(CI1649&lt;=$B1649,1,AP1650-$E1649)&gt;0,IF(CI1649&lt;=$B1649,1,AP1650-$E1649),0)</f>
        <v>0</v>
      </c>
      <c r="AR1650" s="4">
        <f t="shared" ref="AR1650" si="30876">IF(IF(CJ1649&lt;=$B1649,1,AQ1650-$E1649)&gt;0,IF(CJ1649&lt;=$B1649,1,AQ1650-$E1649),0)</f>
        <v>0</v>
      </c>
      <c r="AS1650" s="4">
        <f t="shared" ref="AS1650" si="30877">IF(IF(CK1649&lt;=$B1649,1,AR1650-$E1649)&gt;0,IF(CK1649&lt;=$B1649,1,AR1650-$E1649),0)</f>
        <v>0</v>
      </c>
      <c r="AT1650" s="4">
        <f t="shared" ref="AT1650" si="30878">IF(IF(CL1649&lt;=$B1649,1,AS1650-$E1649)&gt;0,IF(CL1649&lt;=$B1649,1,AS1650-$E1649),0)</f>
        <v>0</v>
      </c>
      <c r="AU1650" s="4">
        <f t="shared" ref="AU1650" si="30879">IF(IF(CM1649&lt;=$B1649,1,AT1650-$E1649)&gt;0,IF(CM1649&lt;=$B1649,1,AT1650-$E1649),0)</f>
        <v>0</v>
      </c>
      <c r="AV1650" s="4">
        <f t="shared" ref="AV1650" si="30880">IF(IF(CN1649&lt;=$B1649,1,AU1650-$E1649)&gt;0,IF(CN1649&lt;=$B1649,1,AU1650-$E1649),0)</f>
        <v>0</v>
      </c>
      <c r="AW1650" s="4">
        <f t="shared" ref="AW1650" si="30881">IF(IF(CO1649&lt;=$B1649,1,AV1650-$E1649)&gt;0,IF(CO1649&lt;=$B1649,1,AV1650-$E1649),0)</f>
        <v>0</v>
      </c>
      <c r="AX1650" s="4">
        <f t="shared" ref="AX1650" si="30882">IF(IF(CP1649&lt;=$B1649,1,AW1650-$E1649)&gt;0,IF(CP1649&lt;=$B1649,1,AW1650-$E1649),0)</f>
        <v>0</v>
      </c>
      <c r="AY1650" s="4">
        <f t="shared" ref="AY1650" si="30883">IF(IF(CQ1649&lt;=$B1649,1,AX1650-$E1649)&gt;0,IF(CQ1649&lt;=$B1649,1,AX1650-$E1649),0)</f>
        <v>0</v>
      </c>
      <c r="AZ1650" s="4">
        <f t="shared" ref="AZ1650" si="30884">IF(IF(CR1649&lt;=$B1649,1,AY1650-$E1649)&gt;0,IF(CR1649&lt;=$B1649,1,AY1650-$E1649),0)</f>
        <v>0</v>
      </c>
      <c r="BA1650" s="4">
        <f t="shared" ref="BA1650" si="30885">IF(IF(CS1649&lt;=$B1649,1,AZ1650-$E1649)&gt;0,IF(CS1649&lt;=$B1649,1,AZ1650-$E1649),0)</f>
        <v>0</v>
      </c>
      <c r="BB1650" s="4">
        <f t="shared" ref="BB1650" si="30886">IF(IF(CT1649&lt;=$B1649,1,BA1650-$E1649)&gt;0,IF(CT1649&lt;=$B1649,1,BA1650-$E1649),0)</f>
        <v>0</v>
      </c>
      <c r="BE1650" t="s">
        <v>171</v>
      </c>
      <c r="BF1650" s="91">
        <f>'Data tilvækstoversigt'!C1224*N1650</f>
        <v>0</v>
      </c>
      <c r="BG1650" s="91">
        <f>'Data tilvækstoversigt'!D1224*O1650</f>
        <v>0.71859455737420541</v>
      </c>
      <c r="BH1650" s="91">
        <f>'Data tilvækstoversigt'!E1224*P1650</f>
        <v>4.7906303824947027</v>
      </c>
      <c r="BI1650" s="91">
        <f>'Data tilvækstoversigt'!F1224*Q1650</f>
        <v>11.976575956236758</v>
      </c>
      <c r="BJ1650" s="91">
        <f>'Data tilvækstoversigt'!G1224*R1650</f>
        <v>23.953151912473515</v>
      </c>
      <c r="BK1650" s="91">
        <f>'Data tilvækstoversigt'!H1224*S1650</f>
        <v>60.431106325806326</v>
      </c>
      <c r="BL1650" s="91">
        <f>'Data tilvækstoversigt'!I1224*T1650</f>
        <v>97.197636507650671</v>
      </c>
      <c r="BM1650" s="91">
        <f>'Data tilvækstoversigt'!J1224*U1650</f>
        <v>123.95741769763872</v>
      </c>
      <c r="BN1650" s="91">
        <f>'Data tilvækstoversigt'!K1224*V1650</f>
        <v>153.87845711107147</v>
      </c>
      <c r="BO1650" s="91">
        <f>'Data tilvækstoversigt'!L1224*W1650</f>
        <v>175.99712189786553</v>
      </c>
      <c r="BP1650" s="91">
        <f>'Data tilvækstoversigt'!M1224*X1650</f>
        <v>199.29650582765353</v>
      </c>
      <c r="BQ1650" s="91">
        <f>'Data tilvækstoversigt'!N1224*Y1650</f>
        <v>237.23331064829114</v>
      </c>
      <c r="BR1650" s="91">
        <f>'Data tilvækstoversigt'!O1224*Z1650</f>
        <v>280.8487280791179</v>
      </c>
      <c r="BS1650" s="91">
        <f>'Data tilvækstoversigt'!P1224*AA1650</f>
        <v>341.63092933012621</v>
      </c>
      <c r="BT1650" s="91">
        <f>'Data tilvækstoversigt'!Q1224*AB1650</f>
        <v>402.41368198772199</v>
      </c>
      <c r="BU1650" s="91">
        <f>'Data tilvækstoversigt'!R1224*AC1650</f>
        <v>435.31527026021234</v>
      </c>
      <c r="BV1650" s="91">
        <f>'Data tilvækstoversigt'!S1224*AD1650</f>
        <v>456.53912258312249</v>
      </c>
      <c r="BW1650" s="91">
        <f>'Data tilvækstoversigt'!T1224*AE1650</f>
        <v>0</v>
      </c>
      <c r="BX1650" s="91">
        <f>'Data tilvækstoversigt'!U1224*AF1650</f>
        <v>0</v>
      </c>
      <c r="BY1650" s="91">
        <f>'Data tilvækstoversigt'!V1224*AG1650</f>
        <v>0</v>
      </c>
      <c r="BZ1650" s="91">
        <f>'Data tilvækstoversigt'!W1224*AH1650</f>
        <v>0</v>
      </c>
      <c r="CA1650" s="91">
        <f>'Data tilvækstoversigt'!X1224*AI1650</f>
        <v>0</v>
      </c>
      <c r="CB1650" s="91">
        <f>'Data tilvækstoversigt'!Y1224*AJ1650</f>
        <v>0</v>
      </c>
      <c r="CC1650" s="91">
        <f>'Data tilvækstoversigt'!Z1224*AK1650</f>
        <v>0</v>
      </c>
      <c r="CD1650" s="91">
        <f>'Data tilvækstoversigt'!AA1224*AL1650</f>
        <v>0</v>
      </c>
      <c r="CE1650" s="91">
        <f>'Data tilvækstoversigt'!AB1224*AM1650</f>
        <v>0</v>
      </c>
      <c r="CF1650" s="91">
        <f>'Data tilvækstoversigt'!AC1224*AN1650</f>
        <v>0</v>
      </c>
      <c r="CG1650" s="91">
        <f>'Data tilvækstoversigt'!AD1224*AO1650</f>
        <v>0</v>
      </c>
      <c r="CH1650" s="91">
        <f>'Data tilvækstoversigt'!AE1224*AP1650</f>
        <v>0</v>
      </c>
      <c r="CI1650" s="91">
        <f>'Data tilvækstoversigt'!AF1224*AQ1650</f>
        <v>0</v>
      </c>
      <c r="CJ1650" s="91">
        <f>'Data tilvækstoversigt'!AG1224*AR1650</f>
        <v>0</v>
      </c>
      <c r="CK1650" s="91">
        <f>'Data tilvækstoversigt'!AH1224*AS1650</f>
        <v>0</v>
      </c>
      <c r="CL1650" s="91">
        <f>'Data tilvækstoversigt'!AI1224*AT1650</f>
        <v>0</v>
      </c>
      <c r="CM1650" s="91">
        <f>'Data tilvækstoversigt'!AJ1224*AU1650</f>
        <v>0</v>
      </c>
      <c r="CN1650" s="91">
        <f>'Data tilvækstoversigt'!AK1224*AV1650</f>
        <v>0</v>
      </c>
      <c r="CO1650" s="91">
        <f>'Data tilvækstoversigt'!AL1224*AW1650</f>
        <v>0</v>
      </c>
      <c r="CP1650" s="91">
        <f>'Data tilvækstoversigt'!AM1224*AX1650</f>
        <v>0</v>
      </c>
      <c r="CQ1650" s="91">
        <f>'Data tilvækstoversigt'!AN1224*AY1650</f>
        <v>0</v>
      </c>
      <c r="CR1650" s="91">
        <f>'Data tilvækstoversigt'!AO1224*AZ1650</f>
        <v>0</v>
      </c>
      <c r="CS1650" s="91">
        <f>'Data tilvækstoversigt'!AP1224*BA1650</f>
        <v>0</v>
      </c>
      <c r="CT1650" s="91">
        <f>'Data tilvækstoversigt'!AQ1224*BB1650</f>
        <v>0</v>
      </c>
    </row>
    <row r="1651" spans="1:98" x14ac:dyDescent="0.3">
      <c r="F1651" s="92">
        <f>B1650</f>
        <v>80</v>
      </c>
      <c r="G1651" s="92">
        <f>C1650</f>
        <v>80</v>
      </c>
      <c r="H1651" s="4">
        <f>E1650</f>
        <v>1</v>
      </c>
      <c r="I1651">
        <v>0</v>
      </c>
      <c r="J1651" s="48">
        <f>IF(AND(I1651&gt;=F1651,I1651&lt;=G1651+1),H1651,0)</f>
        <v>0</v>
      </c>
      <c r="K1651" s="48">
        <f>IF(IF(AND(I1651&gt;=(F1651*2),I1651&lt;=G1651+F1651+(G1651-F1651+5)+1),((H1651)^2)*(I1652-F1651*2)/5,0)&lt;=H1651,IF(AND(I1651&gt;=(F1651*2),I1651&lt;=G1651+F1651+(G1651-F1651+5)+1),((H1651)^2)*(I1652-F1651*2)/5,0),(K1650-H1651^2))</f>
        <v>0</v>
      </c>
      <c r="L1651" s="98">
        <f>IF(IF(AND(I1651&gt;=(F1651*3),I1651&lt;=G1651+F1651+F1651+(G1651-F1651+5)+1),((H1651)^3)*(I1652-F1651*3)/5,0)&lt;=H1651,IF(AND(I1651&gt;=(F1651*3),I1651&lt;=G1651+F1651+F1651+(G1651-F1651+5)+1),((H1651)^3)*(I1652-F1651*3)/5,0),(L1650-H1651^3))</f>
        <v>0</v>
      </c>
      <c r="M1651" s="96"/>
      <c r="N1651" s="48">
        <f>$J1651+$K1651+$L1651</f>
        <v>0</v>
      </c>
      <c r="O1651" s="48">
        <f t="shared" ref="O1651:BB1657" si="30887">$J1651+$K1651+$L1651</f>
        <v>0</v>
      </c>
      <c r="P1651" s="48">
        <f t="shared" si="30887"/>
        <v>0</v>
      </c>
      <c r="Q1651" s="48">
        <f t="shared" si="30887"/>
        <v>0</v>
      </c>
      <c r="R1651" s="48">
        <f t="shared" si="30887"/>
        <v>0</v>
      </c>
      <c r="S1651" s="48">
        <f t="shared" si="30887"/>
        <v>0</v>
      </c>
      <c r="T1651" s="48">
        <f t="shared" si="30887"/>
        <v>0</v>
      </c>
      <c r="U1651" s="48">
        <f t="shared" si="30887"/>
        <v>0</v>
      </c>
      <c r="V1651" s="48">
        <f t="shared" si="30887"/>
        <v>0</v>
      </c>
      <c r="W1651" s="48">
        <f t="shared" si="30887"/>
        <v>0</v>
      </c>
      <c r="X1651" s="48">
        <f t="shared" si="30887"/>
        <v>0</v>
      </c>
      <c r="Y1651" s="48">
        <f t="shared" si="30887"/>
        <v>0</v>
      </c>
      <c r="Z1651" s="48">
        <f t="shared" si="30887"/>
        <v>0</v>
      </c>
      <c r="AA1651" s="48">
        <f t="shared" si="30887"/>
        <v>0</v>
      </c>
      <c r="AB1651" s="48">
        <f t="shared" si="30887"/>
        <v>0</v>
      </c>
      <c r="AC1651" s="48">
        <f t="shared" si="30887"/>
        <v>0</v>
      </c>
      <c r="AD1651" s="48">
        <f t="shared" si="30887"/>
        <v>0</v>
      </c>
      <c r="AE1651" s="48">
        <f t="shared" si="30887"/>
        <v>0</v>
      </c>
      <c r="AF1651" s="48">
        <f t="shared" si="30887"/>
        <v>0</v>
      </c>
      <c r="AG1651" s="48">
        <f t="shared" si="30887"/>
        <v>0</v>
      </c>
      <c r="AH1651" s="48">
        <f t="shared" si="30887"/>
        <v>0</v>
      </c>
      <c r="AI1651" s="48">
        <f t="shared" si="30887"/>
        <v>0</v>
      </c>
      <c r="AJ1651" s="48">
        <f t="shared" si="30887"/>
        <v>0</v>
      </c>
      <c r="AK1651" s="48">
        <f t="shared" si="30887"/>
        <v>0</v>
      </c>
      <c r="AL1651" s="48">
        <f t="shared" si="30887"/>
        <v>0</v>
      </c>
      <c r="AM1651" s="48">
        <f t="shared" si="30887"/>
        <v>0</v>
      </c>
      <c r="AN1651" s="48">
        <f t="shared" si="30887"/>
        <v>0</v>
      </c>
      <c r="AO1651" s="48">
        <f t="shared" si="30887"/>
        <v>0</v>
      </c>
      <c r="AP1651" s="48">
        <f t="shared" si="30887"/>
        <v>0</v>
      </c>
      <c r="AQ1651" s="48">
        <f t="shared" si="30887"/>
        <v>0</v>
      </c>
      <c r="AR1651" s="48">
        <f t="shared" si="30887"/>
        <v>0</v>
      </c>
      <c r="AS1651" s="48">
        <f t="shared" si="30887"/>
        <v>0</v>
      </c>
      <c r="AT1651" s="48">
        <f t="shared" si="30887"/>
        <v>0</v>
      </c>
      <c r="AU1651" s="48">
        <f t="shared" si="30887"/>
        <v>0</v>
      </c>
      <c r="AV1651" s="48">
        <f t="shared" si="30887"/>
        <v>0</v>
      </c>
      <c r="AW1651" s="48">
        <f t="shared" si="30887"/>
        <v>0</v>
      </c>
      <c r="AX1651" s="48">
        <f t="shared" si="30887"/>
        <v>0</v>
      </c>
      <c r="AY1651" s="48">
        <f t="shared" si="30887"/>
        <v>0</v>
      </c>
      <c r="AZ1651" s="48">
        <f t="shared" si="30887"/>
        <v>0</v>
      </c>
      <c r="BA1651" s="48">
        <f t="shared" si="30887"/>
        <v>0</v>
      </c>
      <c r="BB1651" s="48">
        <f t="shared" si="30887"/>
        <v>0</v>
      </c>
      <c r="BC1651" s="48"/>
      <c r="BE1651" t="s">
        <v>177</v>
      </c>
      <c r="BF1651">
        <f>BF1650*N1651</f>
        <v>0</v>
      </c>
      <c r="BG1651">
        <f t="shared" ref="BG1651" si="30888">BG1650*O1651</f>
        <v>0</v>
      </c>
      <c r="BH1651">
        <f t="shared" ref="BH1651" si="30889">BH1650*P1651</f>
        <v>0</v>
      </c>
      <c r="BI1651">
        <f t="shared" ref="BI1651" si="30890">BI1650*Q1651</f>
        <v>0</v>
      </c>
      <c r="BJ1651">
        <f t="shared" ref="BJ1651" si="30891">BJ1650*R1651</f>
        <v>0</v>
      </c>
      <c r="BK1651">
        <f t="shared" ref="BK1651" si="30892">BK1650*S1651</f>
        <v>0</v>
      </c>
      <c r="BL1651">
        <f t="shared" ref="BL1651" si="30893">BL1650*T1651</f>
        <v>0</v>
      </c>
      <c r="BM1651">
        <f t="shared" ref="BM1651" si="30894">BM1650*U1651</f>
        <v>0</v>
      </c>
      <c r="BN1651">
        <f t="shared" ref="BN1651" si="30895">BN1650*V1651</f>
        <v>0</v>
      </c>
      <c r="BO1651">
        <f t="shared" ref="BO1651" si="30896">BO1650*W1651</f>
        <v>0</v>
      </c>
      <c r="BP1651">
        <f t="shared" ref="BP1651" si="30897">BP1650*X1651</f>
        <v>0</v>
      </c>
      <c r="BQ1651">
        <f t="shared" ref="BQ1651" si="30898">BQ1650*Y1651</f>
        <v>0</v>
      </c>
      <c r="BR1651">
        <f t="shared" ref="BR1651" si="30899">BR1650*Z1651</f>
        <v>0</v>
      </c>
      <c r="BS1651">
        <f t="shared" ref="BS1651" si="30900">BS1650*AA1651</f>
        <v>0</v>
      </c>
      <c r="BT1651">
        <f t="shared" ref="BT1651" si="30901">BT1650*AB1651</f>
        <v>0</v>
      </c>
      <c r="BU1651">
        <f t="shared" ref="BU1651" si="30902">BU1650*AC1651</f>
        <v>0</v>
      </c>
      <c r="BV1651">
        <f t="shared" ref="BV1651" si="30903">BV1650*AD1651</f>
        <v>0</v>
      </c>
      <c r="BW1651">
        <f t="shared" ref="BW1651" si="30904">BW1650*AE1651</f>
        <v>0</v>
      </c>
      <c r="BX1651">
        <f t="shared" ref="BX1651" si="30905">BX1650*AF1651</f>
        <v>0</v>
      </c>
      <c r="BY1651">
        <f t="shared" ref="BY1651" si="30906">BY1650*AG1651</f>
        <v>0</v>
      </c>
      <c r="BZ1651">
        <f t="shared" ref="BZ1651" si="30907">BZ1650*AH1651</f>
        <v>0</v>
      </c>
      <c r="CA1651">
        <f t="shared" ref="CA1651" si="30908">CA1650*AI1651</f>
        <v>0</v>
      </c>
      <c r="CB1651">
        <f t="shared" ref="CB1651" si="30909">CB1650*AJ1651</f>
        <v>0</v>
      </c>
      <c r="CC1651">
        <f t="shared" ref="CC1651" si="30910">CC1650*AK1651</f>
        <v>0</v>
      </c>
      <c r="CD1651">
        <f t="shared" ref="CD1651" si="30911">CD1650*AL1651</f>
        <v>0</v>
      </c>
      <c r="CE1651">
        <f t="shared" ref="CE1651" si="30912">CE1650*AM1651</f>
        <v>0</v>
      </c>
      <c r="CF1651">
        <f t="shared" ref="CF1651" si="30913">CF1650*AN1651</f>
        <v>0</v>
      </c>
      <c r="CG1651">
        <f t="shared" ref="CG1651" si="30914">CG1650*AO1651</f>
        <v>0</v>
      </c>
      <c r="CH1651">
        <f t="shared" ref="CH1651" si="30915">CH1650*AP1651</f>
        <v>0</v>
      </c>
      <c r="CI1651">
        <f t="shared" ref="CI1651" si="30916">CI1650*AQ1651</f>
        <v>0</v>
      </c>
      <c r="CJ1651">
        <f t="shared" ref="CJ1651" si="30917">CJ1650*AR1651</f>
        <v>0</v>
      </c>
      <c r="CK1651">
        <f t="shared" ref="CK1651" si="30918">CK1650*AS1651</f>
        <v>0</v>
      </c>
      <c r="CL1651">
        <f t="shared" ref="CL1651" si="30919">CL1650*AT1651</f>
        <v>0</v>
      </c>
      <c r="CM1651">
        <f t="shared" ref="CM1651" si="30920">CM1650*AU1651</f>
        <v>0</v>
      </c>
      <c r="CN1651">
        <f t="shared" ref="CN1651" si="30921">CN1650*AV1651</f>
        <v>0</v>
      </c>
      <c r="CO1651">
        <f t="shared" ref="CO1651" si="30922">CO1650*AW1651</f>
        <v>0</v>
      </c>
      <c r="CP1651">
        <f t="shared" ref="CP1651" si="30923">CP1650*AX1651</f>
        <v>0</v>
      </c>
      <c r="CQ1651">
        <f t="shared" ref="CQ1651" si="30924">CQ1650*AY1651</f>
        <v>0</v>
      </c>
      <c r="CR1651">
        <f t="shared" ref="CR1651" si="30925">CR1650*AZ1651</f>
        <v>0</v>
      </c>
      <c r="CS1651">
        <f t="shared" ref="CS1651" si="30926">CS1650*BA1651</f>
        <v>0</v>
      </c>
      <c r="CT1651">
        <f t="shared" ref="CT1651" si="30927">CT1650*BB1651</f>
        <v>0</v>
      </c>
    </row>
    <row r="1652" spans="1:98" x14ac:dyDescent="0.3">
      <c r="F1652" s="91">
        <f>F1651</f>
        <v>80</v>
      </c>
      <c r="G1652" s="91">
        <f>G1651</f>
        <v>80</v>
      </c>
      <c r="H1652" s="4">
        <f>H1651</f>
        <v>1</v>
      </c>
      <c r="I1652">
        <v>5</v>
      </c>
      <c r="J1652" s="48">
        <f t="shared" ref="J1652:J1691" si="30928">IF(AND(I1652&gt;=F1652,I1652&lt;=G1652+1),H1652,0)</f>
        <v>0</v>
      </c>
      <c r="K1652" s="48">
        <f t="shared" ref="K1652:K1657" si="30929">IF(IF(AND(I1652&gt;=(F1652*2),I1652&lt;=G1652+F1652+(G1652-F1652+5)+1),((H1652)^2)*(I1653-F1652*2)/5,0)&lt;=H1652,IF(AND(I1652&gt;=(F1652*2),I1652&lt;=G1652+F1652+(G1652-F1652+5)+1),((H1652)^2)*(I1653-F1652*2)/5,0),(K1651-H1652^2))</f>
        <v>0</v>
      </c>
      <c r="L1652" s="98">
        <f t="shared" ref="L1652:L1691" si="30930">IF(IF(AND(I1652&gt;=(F1652*3),I1652&lt;=G1652+F1652+F1652+(G1652-F1652+5)+1),((H1652)^3)*(I1653-F1652*3)/5,0)&lt;=H1652,IF(AND(I1652&gt;=(F1652*3),I1652&lt;=G1652+F1652+F1652+(G1652-F1652+5)+1),((H1652)^3)*(I1653-F1652*3)/5,0),(L1651-H1652^3))</f>
        <v>0</v>
      </c>
      <c r="M1652" s="48"/>
      <c r="N1652" s="48"/>
      <c r="O1652" s="48">
        <f>$J1652+$K1652+$L1652</f>
        <v>0</v>
      </c>
      <c r="P1652" s="48">
        <f t="shared" si="30887"/>
        <v>0</v>
      </c>
      <c r="Q1652" s="48">
        <f t="shared" si="30887"/>
        <v>0</v>
      </c>
      <c r="R1652" s="48">
        <f t="shared" si="30887"/>
        <v>0</v>
      </c>
      <c r="S1652" s="48">
        <f t="shared" si="30887"/>
        <v>0</v>
      </c>
      <c r="T1652" s="48">
        <f t="shared" si="30887"/>
        <v>0</v>
      </c>
      <c r="U1652" s="48">
        <f t="shared" si="30887"/>
        <v>0</v>
      </c>
      <c r="V1652" s="48">
        <f t="shared" si="30887"/>
        <v>0</v>
      </c>
      <c r="W1652" s="48">
        <f t="shared" si="30887"/>
        <v>0</v>
      </c>
      <c r="X1652" s="48">
        <f t="shared" si="30887"/>
        <v>0</v>
      </c>
      <c r="Y1652" s="48">
        <f t="shared" si="30887"/>
        <v>0</v>
      </c>
      <c r="Z1652" s="48">
        <f t="shared" si="30887"/>
        <v>0</v>
      </c>
      <c r="AA1652" s="48">
        <f t="shared" si="30887"/>
        <v>0</v>
      </c>
      <c r="AB1652" s="48">
        <f t="shared" si="30887"/>
        <v>0</v>
      </c>
      <c r="AC1652" s="48">
        <f t="shared" si="30887"/>
        <v>0</v>
      </c>
      <c r="AD1652" s="48">
        <f t="shared" si="30887"/>
        <v>0</v>
      </c>
      <c r="AE1652" s="48">
        <f t="shared" si="30887"/>
        <v>0</v>
      </c>
      <c r="AF1652" s="48">
        <f t="shared" si="30887"/>
        <v>0</v>
      </c>
      <c r="AG1652" s="48">
        <f t="shared" si="30887"/>
        <v>0</v>
      </c>
      <c r="AH1652" s="48">
        <f t="shared" si="30887"/>
        <v>0</v>
      </c>
      <c r="AI1652" s="48">
        <f t="shared" si="30887"/>
        <v>0</v>
      </c>
      <c r="AJ1652" s="48">
        <f t="shared" si="30887"/>
        <v>0</v>
      </c>
      <c r="AK1652" s="48">
        <f t="shared" si="30887"/>
        <v>0</v>
      </c>
      <c r="AL1652" s="48">
        <f t="shared" si="30887"/>
        <v>0</v>
      </c>
      <c r="AM1652" s="48">
        <f t="shared" si="30887"/>
        <v>0</v>
      </c>
      <c r="AN1652" s="48">
        <f t="shared" si="30887"/>
        <v>0</v>
      </c>
      <c r="AO1652" s="48">
        <f t="shared" si="30887"/>
        <v>0</v>
      </c>
      <c r="AP1652" s="48">
        <f t="shared" si="30887"/>
        <v>0</v>
      </c>
      <c r="AQ1652" s="48">
        <f t="shared" si="30887"/>
        <v>0</v>
      </c>
      <c r="AR1652" s="48">
        <f t="shared" si="30887"/>
        <v>0</v>
      </c>
      <c r="AS1652" s="48">
        <f t="shared" si="30887"/>
        <v>0</v>
      </c>
      <c r="AT1652" s="48">
        <f t="shared" si="30887"/>
        <v>0</v>
      </c>
      <c r="AU1652" s="48">
        <f t="shared" si="30887"/>
        <v>0</v>
      </c>
      <c r="AV1652" s="48">
        <f t="shared" si="30887"/>
        <v>0</v>
      </c>
      <c r="AW1652" s="48">
        <f t="shared" si="30887"/>
        <v>0</v>
      </c>
      <c r="AX1652" s="48">
        <f t="shared" si="30887"/>
        <v>0</v>
      </c>
      <c r="AY1652" s="48">
        <f t="shared" si="30887"/>
        <v>0</v>
      </c>
      <c r="AZ1652" s="48">
        <f t="shared" si="30887"/>
        <v>0</v>
      </c>
      <c r="BA1652" s="48">
        <f t="shared" si="30887"/>
        <v>0</v>
      </c>
      <c r="BB1652" s="48">
        <f t="shared" si="30887"/>
        <v>0</v>
      </c>
      <c r="BC1652" s="48"/>
      <c r="BE1652" t="s">
        <v>178</v>
      </c>
      <c r="BG1652">
        <f>BF1650*O1652</f>
        <v>0</v>
      </c>
      <c r="BH1652">
        <f t="shared" ref="BH1652" si="30931">BG1650*P1652</f>
        <v>0</v>
      </c>
      <c r="BI1652">
        <f t="shared" ref="BI1652" si="30932">BH1650*Q1652</f>
        <v>0</v>
      </c>
      <c r="BJ1652">
        <f t="shared" ref="BJ1652" si="30933">BI1650*R1652</f>
        <v>0</v>
      </c>
      <c r="BK1652">
        <f t="shared" ref="BK1652" si="30934">BJ1650*S1652</f>
        <v>0</v>
      </c>
      <c r="BL1652">
        <f t="shared" ref="BL1652" si="30935">BK1650*T1652</f>
        <v>0</v>
      </c>
      <c r="BM1652">
        <f t="shared" ref="BM1652" si="30936">BL1650*U1652</f>
        <v>0</v>
      </c>
      <c r="BN1652">
        <f t="shared" ref="BN1652" si="30937">BM1650*V1652</f>
        <v>0</v>
      </c>
      <c r="BO1652">
        <f t="shared" ref="BO1652" si="30938">BN1650*W1652</f>
        <v>0</v>
      </c>
      <c r="BP1652">
        <f t="shared" ref="BP1652" si="30939">BO1650*X1652</f>
        <v>0</v>
      </c>
      <c r="BQ1652">
        <f t="shared" ref="BQ1652" si="30940">BP1650*Y1652</f>
        <v>0</v>
      </c>
      <c r="BR1652">
        <f t="shared" ref="BR1652" si="30941">BQ1650*Z1652</f>
        <v>0</v>
      </c>
      <c r="BS1652">
        <f t="shared" ref="BS1652" si="30942">BR1650*AA1652</f>
        <v>0</v>
      </c>
      <c r="BT1652">
        <f t="shared" ref="BT1652" si="30943">BS1650*AB1652</f>
        <v>0</v>
      </c>
      <c r="BU1652">
        <f t="shared" ref="BU1652" si="30944">BT1650*AC1652</f>
        <v>0</v>
      </c>
      <c r="BV1652">
        <f t="shared" ref="BV1652" si="30945">BU1650*AD1652</f>
        <v>0</v>
      </c>
      <c r="BW1652">
        <f t="shared" ref="BW1652" si="30946">BV1650*AE1652</f>
        <v>0</v>
      </c>
      <c r="BX1652">
        <f t="shared" ref="BX1652" si="30947">BW1650*AF1652</f>
        <v>0</v>
      </c>
      <c r="BY1652">
        <f t="shared" ref="BY1652" si="30948">BX1650*AG1652</f>
        <v>0</v>
      </c>
      <c r="BZ1652">
        <f t="shared" ref="BZ1652" si="30949">BY1650*AH1652</f>
        <v>0</v>
      </c>
      <c r="CA1652">
        <f t="shared" ref="CA1652" si="30950">BZ1650*AI1652</f>
        <v>0</v>
      </c>
      <c r="CB1652">
        <f t="shared" ref="CB1652" si="30951">CA1650*AJ1652</f>
        <v>0</v>
      </c>
      <c r="CC1652">
        <f t="shared" ref="CC1652" si="30952">CB1650*AK1652</f>
        <v>0</v>
      </c>
      <c r="CD1652">
        <f t="shared" ref="CD1652" si="30953">CC1650*AL1652</f>
        <v>0</v>
      </c>
      <c r="CE1652">
        <f t="shared" ref="CE1652" si="30954">CD1650*AM1652</f>
        <v>0</v>
      </c>
      <c r="CF1652">
        <f t="shared" ref="CF1652" si="30955">CE1650*AN1652</f>
        <v>0</v>
      </c>
      <c r="CG1652">
        <f t="shared" ref="CG1652" si="30956">CF1650*AO1652</f>
        <v>0</v>
      </c>
      <c r="CH1652">
        <f t="shared" ref="CH1652" si="30957">CG1650*AP1652</f>
        <v>0</v>
      </c>
      <c r="CI1652">
        <f t="shared" ref="CI1652" si="30958">CH1650*AQ1652</f>
        <v>0</v>
      </c>
      <c r="CJ1652">
        <f t="shared" ref="CJ1652" si="30959">CI1650*AR1652</f>
        <v>0</v>
      </c>
      <c r="CK1652">
        <f t="shared" ref="CK1652" si="30960">CJ1650*AS1652</f>
        <v>0</v>
      </c>
      <c r="CL1652">
        <f t="shared" ref="CL1652" si="30961">CK1650*AT1652</f>
        <v>0</v>
      </c>
      <c r="CM1652">
        <f t="shared" ref="CM1652" si="30962">CL1650*AU1652</f>
        <v>0</v>
      </c>
      <c r="CN1652">
        <f t="shared" ref="CN1652" si="30963">CM1650*AV1652</f>
        <v>0</v>
      </c>
      <c r="CO1652">
        <f t="shared" ref="CO1652" si="30964">CN1650*AW1652</f>
        <v>0</v>
      </c>
      <c r="CP1652">
        <f t="shared" ref="CP1652" si="30965">CO1650*AX1652</f>
        <v>0</v>
      </c>
      <c r="CQ1652">
        <f t="shared" ref="CQ1652" si="30966">CP1650*AY1652</f>
        <v>0</v>
      </c>
      <c r="CR1652">
        <f t="shared" ref="CR1652" si="30967">CQ1650*AZ1652</f>
        <v>0</v>
      </c>
      <c r="CS1652">
        <f t="shared" ref="CS1652" si="30968">CR1650*BA1652</f>
        <v>0</v>
      </c>
      <c r="CT1652">
        <f t="shared" ref="CT1652" si="30969">CS1650*BB1652</f>
        <v>0</v>
      </c>
    </row>
    <row r="1653" spans="1:98" x14ac:dyDescent="0.3">
      <c r="E1653" s="4"/>
      <c r="F1653" s="91">
        <f t="shared" ref="F1653:H1653" si="30970">F1652</f>
        <v>80</v>
      </c>
      <c r="G1653" s="91">
        <f t="shared" si="30970"/>
        <v>80</v>
      </c>
      <c r="H1653" s="4">
        <f t="shared" si="30970"/>
        <v>1</v>
      </c>
      <c r="I1653">
        <v>10</v>
      </c>
      <c r="J1653" s="48">
        <f t="shared" si="30928"/>
        <v>0</v>
      </c>
      <c r="K1653" s="48">
        <f t="shared" si="30929"/>
        <v>0</v>
      </c>
      <c r="L1653" s="98">
        <f t="shared" si="30930"/>
        <v>0</v>
      </c>
      <c r="M1653" s="48"/>
      <c r="N1653" s="48"/>
      <c r="O1653" s="48"/>
      <c r="P1653" s="48">
        <f>$J1653+$K1653+$L1653</f>
        <v>0</v>
      </c>
      <c r="Q1653" s="48">
        <f t="shared" si="30887"/>
        <v>0</v>
      </c>
      <c r="R1653" s="48">
        <f t="shared" si="30887"/>
        <v>0</v>
      </c>
      <c r="S1653" s="48">
        <f t="shared" si="30887"/>
        <v>0</v>
      </c>
      <c r="T1653" s="48">
        <f t="shared" si="30887"/>
        <v>0</v>
      </c>
      <c r="U1653" s="48">
        <f t="shared" si="30887"/>
        <v>0</v>
      </c>
      <c r="V1653" s="48">
        <f t="shared" si="30887"/>
        <v>0</v>
      </c>
      <c r="W1653" s="48">
        <f t="shared" si="30887"/>
        <v>0</v>
      </c>
      <c r="X1653" s="48">
        <f t="shared" si="30887"/>
        <v>0</v>
      </c>
      <c r="Y1653" s="48">
        <f t="shared" si="30887"/>
        <v>0</v>
      </c>
      <c r="Z1653" s="48">
        <f t="shared" si="30887"/>
        <v>0</v>
      </c>
      <c r="AA1653" s="48">
        <f t="shared" si="30887"/>
        <v>0</v>
      </c>
      <c r="AB1653" s="48">
        <f t="shared" si="30887"/>
        <v>0</v>
      </c>
      <c r="AC1653" s="48">
        <f t="shared" si="30887"/>
        <v>0</v>
      </c>
      <c r="AD1653" s="48">
        <f t="shared" si="30887"/>
        <v>0</v>
      </c>
      <c r="AE1653" s="48">
        <f t="shared" si="30887"/>
        <v>0</v>
      </c>
      <c r="AF1653" s="48">
        <f t="shared" si="30887"/>
        <v>0</v>
      </c>
      <c r="AG1653" s="48">
        <f t="shared" si="30887"/>
        <v>0</v>
      </c>
      <c r="AH1653" s="48">
        <f t="shared" si="30887"/>
        <v>0</v>
      </c>
      <c r="AI1653" s="48">
        <f t="shared" si="30887"/>
        <v>0</v>
      </c>
      <c r="AJ1653" s="48">
        <f t="shared" si="30887"/>
        <v>0</v>
      </c>
      <c r="AK1653" s="48">
        <f t="shared" si="30887"/>
        <v>0</v>
      </c>
      <c r="AL1653" s="48">
        <f t="shared" si="30887"/>
        <v>0</v>
      </c>
      <c r="AM1653" s="48">
        <f t="shared" si="30887"/>
        <v>0</v>
      </c>
      <c r="AN1653" s="48">
        <f t="shared" si="30887"/>
        <v>0</v>
      </c>
      <c r="AO1653" s="48">
        <f t="shared" si="30887"/>
        <v>0</v>
      </c>
      <c r="AP1653" s="48">
        <f t="shared" si="30887"/>
        <v>0</v>
      </c>
      <c r="AQ1653" s="48">
        <f t="shared" si="30887"/>
        <v>0</v>
      </c>
      <c r="AR1653" s="48">
        <f t="shared" si="30887"/>
        <v>0</v>
      </c>
      <c r="AS1653" s="48">
        <f t="shared" si="30887"/>
        <v>0</v>
      </c>
      <c r="AT1653" s="48">
        <f t="shared" si="30887"/>
        <v>0</v>
      </c>
      <c r="AU1653" s="48">
        <f t="shared" si="30887"/>
        <v>0</v>
      </c>
      <c r="AV1653" s="48">
        <f t="shared" si="30887"/>
        <v>0</v>
      </c>
      <c r="AW1653" s="48">
        <f t="shared" si="30887"/>
        <v>0</v>
      </c>
      <c r="AX1653" s="48">
        <f t="shared" si="30887"/>
        <v>0</v>
      </c>
      <c r="AY1653" s="48">
        <f t="shared" si="30887"/>
        <v>0</v>
      </c>
      <c r="AZ1653" s="48">
        <f t="shared" si="30887"/>
        <v>0</v>
      </c>
      <c r="BA1653" s="48">
        <f t="shared" si="30887"/>
        <v>0</v>
      </c>
      <c r="BB1653" s="48">
        <f t="shared" si="30887"/>
        <v>0</v>
      </c>
      <c r="BC1653" s="48"/>
      <c r="BE1653" t="s">
        <v>179</v>
      </c>
      <c r="BH1653">
        <f>BF1650*P1653</f>
        <v>0</v>
      </c>
      <c r="BI1653">
        <f t="shared" ref="BI1653" si="30971">BG1650*Q1653</f>
        <v>0</v>
      </c>
      <c r="BJ1653">
        <f t="shared" ref="BJ1653" si="30972">BH1650*R1653</f>
        <v>0</v>
      </c>
      <c r="BK1653">
        <f t="shared" ref="BK1653" si="30973">BI1650*S1653</f>
        <v>0</v>
      </c>
      <c r="BL1653">
        <f t="shared" ref="BL1653" si="30974">BJ1650*T1653</f>
        <v>0</v>
      </c>
      <c r="BM1653">
        <f t="shared" ref="BM1653" si="30975">BK1650*U1653</f>
        <v>0</v>
      </c>
      <c r="BN1653">
        <f t="shared" ref="BN1653" si="30976">BL1650*V1653</f>
        <v>0</v>
      </c>
      <c r="BO1653">
        <f t="shared" ref="BO1653" si="30977">BM1650*W1653</f>
        <v>0</v>
      </c>
      <c r="BP1653">
        <f t="shared" ref="BP1653" si="30978">BN1650*X1653</f>
        <v>0</v>
      </c>
      <c r="BQ1653">
        <f t="shared" ref="BQ1653" si="30979">BO1650*Y1653</f>
        <v>0</v>
      </c>
      <c r="BR1653">
        <f t="shared" ref="BR1653" si="30980">BP1650*Z1653</f>
        <v>0</v>
      </c>
      <c r="BS1653">
        <f t="shared" ref="BS1653" si="30981">BQ1650*AA1653</f>
        <v>0</v>
      </c>
      <c r="BT1653">
        <f t="shared" ref="BT1653" si="30982">BR1650*AB1653</f>
        <v>0</v>
      </c>
      <c r="BU1653">
        <f t="shared" ref="BU1653" si="30983">BS1650*AC1653</f>
        <v>0</v>
      </c>
      <c r="BV1653">
        <f t="shared" ref="BV1653" si="30984">BT1650*AD1653</f>
        <v>0</v>
      </c>
      <c r="BW1653">
        <f t="shared" ref="BW1653" si="30985">BU1650*AE1653</f>
        <v>0</v>
      </c>
      <c r="BX1653">
        <f t="shared" ref="BX1653" si="30986">BV1650*AF1653</f>
        <v>0</v>
      </c>
      <c r="BY1653">
        <f t="shared" ref="BY1653" si="30987">BW1650*AG1653</f>
        <v>0</v>
      </c>
      <c r="BZ1653">
        <f t="shared" ref="BZ1653" si="30988">BX1650*AH1653</f>
        <v>0</v>
      </c>
      <c r="CA1653">
        <f t="shared" ref="CA1653" si="30989">BY1650*AI1653</f>
        <v>0</v>
      </c>
      <c r="CB1653">
        <f t="shared" ref="CB1653" si="30990">BZ1650*AJ1653</f>
        <v>0</v>
      </c>
      <c r="CC1653">
        <f t="shared" ref="CC1653" si="30991">CA1650*AK1653</f>
        <v>0</v>
      </c>
      <c r="CD1653">
        <f t="shared" ref="CD1653" si="30992">CB1650*AL1653</f>
        <v>0</v>
      </c>
      <c r="CE1653">
        <f t="shared" ref="CE1653" si="30993">CC1650*AM1653</f>
        <v>0</v>
      </c>
      <c r="CF1653">
        <f t="shared" ref="CF1653" si="30994">CD1650*AN1653</f>
        <v>0</v>
      </c>
      <c r="CG1653">
        <f t="shared" ref="CG1653" si="30995">CE1650*AO1653</f>
        <v>0</v>
      </c>
      <c r="CH1653">
        <f t="shared" ref="CH1653" si="30996">CF1650*AP1653</f>
        <v>0</v>
      </c>
      <c r="CI1653">
        <f t="shared" ref="CI1653" si="30997">CG1650*AQ1653</f>
        <v>0</v>
      </c>
      <c r="CJ1653">
        <f t="shared" ref="CJ1653" si="30998">CH1650*AR1653</f>
        <v>0</v>
      </c>
      <c r="CK1653">
        <f t="shared" ref="CK1653" si="30999">CI1650*AS1653</f>
        <v>0</v>
      </c>
      <c r="CL1653">
        <f t="shared" ref="CL1653" si="31000">CJ1650*AT1653</f>
        <v>0</v>
      </c>
      <c r="CM1653">
        <f t="shared" ref="CM1653" si="31001">CK1650*AU1653</f>
        <v>0</v>
      </c>
      <c r="CN1653">
        <f t="shared" ref="CN1653" si="31002">CL1650*AV1653</f>
        <v>0</v>
      </c>
      <c r="CO1653">
        <f t="shared" ref="CO1653" si="31003">CM1650*AW1653</f>
        <v>0</v>
      </c>
      <c r="CP1653">
        <f t="shared" ref="CP1653" si="31004">CN1650*AX1653</f>
        <v>0</v>
      </c>
      <c r="CQ1653">
        <f t="shared" ref="CQ1653" si="31005">CO1650*AY1653</f>
        <v>0</v>
      </c>
      <c r="CR1653">
        <f t="shared" ref="CR1653" si="31006">CP1650*AZ1653</f>
        <v>0</v>
      </c>
      <c r="CS1653">
        <f t="shared" ref="CS1653" si="31007">CQ1650*BA1653</f>
        <v>0</v>
      </c>
      <c r="CT1653">
        <f t="shared" ref="CT1653" si="31008">CR1650*BB1653</f>
        <v>0</v>
      </c>
    </row>
    <row r="1654" spans="1:98" x14ac:dyDescent="0.3">
      <c r="F1654" s="91">
        <f t="shared" ref="F1654:H1654" si="31009">F1653</f>
        <v>80</v>
      </c>
      <c r="G1654" s="91">
        <f t="shared" si="31009"/>
        <v>80</v>
      </c>
      <c r="H1654" s="4">
        <f t="shared" si="31009"/>
        <v>1</v>
      </c>
      <c r="I1654">
        <v>15</v>
      </c>
      <c r="J1654" s="48">
        <f t="shared" si="30928"/>
        <v>0</v>
      </c>
      <c r="K1654" s="48">
        <f t="shared" si="30929"/>
        <v>0</v>
      </c>
      <c r="L1654" s="98">
        <f t="shared" si="30930"/>
        <v>0</v>
      </c>
      <c r="M1654" s="48"/>
      <c r="N1654" s="48"/>
      <c r="O1654" s="48"/>
      <c r="P1654" s="48"/>
      <c r="Q1654" s="48">
        <f>$J1654+$K1654+$L1654</f>
        <v>0</v>
      </c>
      <c r="R1654" s="48">
        <f t="shared" si="30887"/>
        <v>0</v>
      </c>
      <c r="S1654" s="48">
        <f t="shared" si="30887"/>
        <v>0</v>
      </c>
      <c r="T1654" s="48">
        <f t="shared" si="30887"/>
        <v>0</v>
      </c>
      <c r="U1654" s="48">
        <f t="shared" si="30887"/>
        <v>0</v>
      </c>
      <c r="V1654" s="48">
        <f t="shared" si="30887"/>
        <v>0</v>
      </c>
      <c r="W1654" s="48">
        <f t="shared" si="30887"/>
        <v>0</v>
      </c>
      <c r="X1654" s="48">
        <f t="shared" si="30887"/>
        <v>0</v>
      </c>
      <c r="Y1654" s="48">
        <f t="shared" si="30887"/>
        <v>0</v>
      </c>
      <c r="Z1654" s="48">
        <f t="shared" si="30887"/>
        <v>0</v>
      </c>
      <c r="AA1654" s="48">
        <f t="shared" si="30887"/>
        <v>0</v>
      </c>
      <c r="AB1654" s="48">
        <f t="shared" si="30887"/>
        <v>0</v>
      </c>
      <c r="AC1654" s="48">
        <f t="shared" si="30887"/>
        <v>0</v>
      </c>
      <c r="AD1654" s="48">
        <f t="shared" si="30887"/>
        <v>0</v>
      </c>
      <c r="AE1654" s="48">
        <f t="shared" si="30887"/>
        <v>0</v>
      </c>
      <c r="AF1654" s="48">
        <f t="shared" si="30887"/>
        <v>0</v>
      </c>
      <c r="AG1654" s="48">
        <f t="shared" si="30887"/>
        <v>0</v>
      </c>
      <c r="AH1654" s="48">
        <f t="shared" si="30887"/>
        <v>0</v>
      </c>
      <c r="AI1654" s="48">
        <f t="shared" si="30887"/>
        <v>0</v>
      </c>
      <c r="AJ1654" s="48">
        <f t="shared" si="30887"/>
        <v>0</v>
      </c>
      <c r="AK1654" s="48">
        <f t="shared" si="30887"/>
        <v>0</v>
      </c>
      <c r="AL1654" s="48">
        <f t="shared" si="30887"/>
        <v>0</v>
      </c>
      <c r="AM1654" s="48">
        <f t="shared" si="30887"/>
        <v>0</v>
      </c>
      <c r="AN1654" s="48">
        <f t="shared" si="30887"/>
        <v>0</v>
      </c>
      <c r="AO1654" s="48">
        <f t="shared" si="30887"/>
        <v>0</v>
      </c>
      <c r="AP1654" s="48">
        <f t="shared" si="30887"/>
        <v>0</v>
      </c>
      <c r="AQ1654" s="48">
        <f t="shared" si="30887"/>
        <v>0</v>
      </c>
      <c r="AR1654" s="48">
        <f t="shared" si="30887"/>
        <v>0</v>
      </c>
      <c r="AS1654" s="48">
        <f t="shared" si="30887"/>
        <v>0</v>
      </c>
      <c r="AT1654" s="48">
        <f t="shared" si="30887"/>
        <v>0</v>
      </c>
      <c r="AU1654" s="48">
        <f t="shared" si="30887"/>
        <v>0</v>
      </c>
      <c r="AV1654" s="48">
        <f t="shared" si="30887"/>
        <v>0</v>
      </c>
      <c r="AW1654" s="48">
        <f t="shared" si="30887"/>
        <v>0</v>
      </c>
      <c r="AX1654" s="48">
        <f t="shared" si="30887"/>
        <v>0</v>
      </c>
      <c r="AY1654" s="48">
        <f t="shared" si="30887"/>
        <v>0</v>
      </c>
      <c r="AZ1654" s="48">
        <f t="shared" si="30887"/>
        <v>0</v>
      </c>
      <c r="BA1654" s="48">
        <f t="shared" si="30887"/>
        <v>0</v>
      </c>
      <c r="BB1654" s="48">
        <f t="shared" si="30887"/>
        <v>0</v>
      </c>
      <c r="BC1654" s="48"/>
      <c r="BE1654" t="s">
        <v>180</v>
      </c>
      <c r="BI1654">
        <f>BF1650*Q1654</f>
        <v>0</v>
      </c>
      <c r="BJ1654">
        <f t="shared" ref="BJ1654" si="31010">BG1650*R1654</f>
        <v>0</v>
      </c>
      <c r="BK1654">
        <f t="shared" ref="BK1654" si="31011">BH1650*S1654</f>
        <v>0</v>
      </c>
      <c r="BL1654">
        <f t="shared" ref="BL1654" si="31012">BI1650*T1654</f>
        <v>0</v>
      </c>
      <c r="BM1654">
        <f t="shared" ref="BM1654" si="31013">BJ1650*U1654</f>
        <v>0</v>
      </c>
      <c r="BN1654">
        <f t="shared" ref="BN1654" si="31014">BK1650*V1654</f>
        <v>0</v>
      </c>
      <c r="BO1654">
        <f t="shared" ref="BO1654" si="31015">BL1650*W1654</f>
        <v>0</v>
      </c>
      <c r="BP1654">
        <f t="shared" ref="BP1654" si="31016">BM1650*X1654</f>
        <v>0</v>
      </c>
      <c r="BQ1654">
        <f t="shared" ref="BQ1654" si="31017">BN1650*Y1654</f>
        <v>0</v>
      </c>
      <c r="BR1654">
        <f t="shared" ref="BR1654" si="31018">BO1650*Z1654</f>
        <v>0</v>
      </c>
      <c r="BS1654">
        <f t="shared" ref="BS1654" si="31019">BP1650*AA1654</f>
        <v>0</v>
      </c>
      <c r="BT1654">
        <f t="shared" ref="BT1654" si="31020">BQ1650*AB1654</f>
        <v>0</v>
      </c>
      <c r="BU1654">
        <f t="shared" ref="BU1654" si="31021">BR1650*AC1654</f>
        <v>0</v>
      </c>
      <c r="BV1654">
        <f t="shared" ref="BV1654" si="31022">BS1650*AD1654</f>
        <v>0</v>
      </c>
      <c r="BW1654">
        <f t="shared" ref="BW1654" si="31023">BT1650*AE1654</f>
        <v>0</v>
      </c>
      <c r="BX1654">
        <f t="shared" ref="BX1654" si="31024">BU1650*AF1654</f>
        <v>0</v>
      </c>
      <c r="BY1654">
        <f t="shared" ref="BY1654" si="31025">BV1650*AG1654</f>
        <v>0</v>
      </c>
      <c r="BZ1654">
        <f t="shared" ref="BZ1654" si="31026">BW1650*AH1654</f>
        <v>0</v>
      </c>
      <c r="CA1654">
        <f t="shared" ref="CA1654" si="31027">BX1650*AI1654</f>
        <v>0</v>
      </c>
      <c r="CB1654">
        <f t="shared" ref="CB1654" si="31028">BY1650*AJ1654</f>
        <v>0</v>
      </c>
      <c r="CC1654">
        <f t="shared" ref="CC1654" si="31029">BZ1650*AK1654</f>
        <v>0</v>
      </c>
      <c r="CD1654">
        <f t="shared" ref="CD1654" si="31030">CA1650*AL1654</f>
        <v>0</v>
      </c>
      <c r="CE1654">
        <f t="shared" ref="CE1654" si="31031">CB1650*AM1654</f>
        <v>0</v>
      </c>
      <c r="CF1654">
        <f t="shared" ref="CF1654" si="31032">CC1650*AN1654</f>
        <v>0</v>
      </c>
      <c r="CG1654">
        <f t="shared" ref="CG1654" si="31033">CD1650*AO1654</f>
        <v>0</v>
      </c>
      <c r="CH1654">
        <f t="shared" ref="CH1654" si="31034">CE1650*AP1654</f>
        <v>0</v>
      </c>
      <c r="CI1654">
        <f t="shared" ref="CI1654" si="31035">CF1650*AQ1654</f>
        <v>0</v>
      </c>
      <c r="CJ1654">
        <f t="shared" ref="CJ1654" si="31036">CG1650*AR1654</f>
        <v>0</v>
      </c>
      <c r="CK1654">
        <f t="shared" ref="CK1654" si="31037">CH1650*AS1654</f>
        <v>0</v>
      </c>
      <c r="CL1654">
        <f t="shared" ref="CL1654" si="31038">CI1650*AT1654</f>
        <v>0</v>
      </c>
      <c r="CM1654">
        <f t="shared" ref="CM1654" si="31039">CJ1650*AU1654</f>
        <v>0</v>
      </c>
      <c r="CN1654">
        <f t="shared" ref="CN1654" si="31040">CK1650*AV1654</f>
        <v>0</v>
      </c>
      <c r="CO1654">
        <f t="shared" ref="CO1654" si="31041">CL1650*AW1654</f>
        <v>0</v>
      </c>
      <c r="CP1654">
        <f t="shared" ref="CP1654" si="31042">CM1650*AX1654</f>
        <v>0</v>
      </c>
      <c r="CQ1654">
        <f t="shared" ref="CQ1654" si="31043">CN1650*AY1654</f>
        <v>0</v>
      </c>
      <c r="CR1654">
        <f t="shared" ref="CR1654" si="31044">CO1650*AZ1654</f>
        <v>0</v>
      </c>
      <c r="CS1654">
        <f t="shared" ref="CS1654" si="31045">CP1650*BA1654</f>
        <v>0</v>
      </c>
      <c r="CT1654">
        <f t="shared" ref="CT1654" si="31046">CQ1650*BB1654</f>
        <v>0</v>
      </c>
    </row>
    <row r="1655" spans="1:98" x14ac:dyDescent="0.3">
      <c r="F1655" s="91">
        <f t="shared" ref="F1655:H1655" si="31047">F1654</f>
        <v>80</v>
      </c>
      <c r="G1655" s="91">
        <f t="shared" si="31047"/>
        <v>80</v>
      </c>
      <c r="H1655" s="4">
        <f t="shared" si="31047"/>
        <v>1</v>
      </c>
      <c r="I1655">
        <v>20</v>
      </c>
      <c r="J1655" s="48">
        <f t="shared" si="30928"/>
        <v>0</v>
      </c>
      <c r="K1655" s="48">
        <f t="shared" si="30929"/>
        <v>0</v>
      </c>
      <c r="L1655" s="98">
        <f t="shared" si="30930"/>
        <v>0</v>
      </c>
      <c r="M1655" s="48"/>
      <c r="N1655" s="48"/>
      <c r="O1655" s="48"/>
      <c r="P1655" s="48"/>
      <c r="Q1655" s="48"/>
      <c r="R1655" s="48">
        <f>$J1655+$K1655+$L1655</f>
        <v>0</v>
      </c>
      <c r="S1655" s="48">
        <f t="shared" si="30887"/>
        <v>0</v>
      </c>
      <c r="T1655" s="48">
        <f t="shared" si="30887"/>
        <v>0</v>
      </c>
      <c r="U1655" s="48">
        <f t="shared" si="30887"/>
        <v>0</v>
      </c>
      <c r="V1655" s="48">
        <f t="shared" si="30887"/>
        <v>0</v>
      </c>
      <c r="W1655" s="48">
        <f t="shared" si="30887"/>
        <v>0</v>
      </c>
      <c r="X1655" s="48">
        <f t="shared" si="30887"/>
        <v>0</v>
      </c>
      <c r="Y1655" s="48">
        <f t="shared" si="30887"/>
        <v>0</v>
      </c>
      <c r="Z1655" s="48">
        <f t="shared" si="30887"/>
        <v>0</v>
      </c>
      <c r="AA1655" s="48">
        <f t="shared" si="30887"/>
        <v>0</v>
      </c>
      <c r="AB1655" s="48">
        <f t="shared" si="30887"/>
        <v>0</v>
      </c>
      <c r="AC1655" s="48">
        <f t="shared" si="30887"/>
        <v>0</v>
      </c>
      <c r="AD1655" s="48">
        <f t="shared" si="30887"/>
        <v>0</v>
      </c>
      <c r="AE1655" s="48">
        <f t="shared" si="30887"/>
        <v>0</v>
      </c>
      <c r="AF1655" s="48">
        <f t="shared" si="30887"/>
        <v>0</v>
      </c>
      <c r="AG1655" s="48">
        <f t="shared" si="30887"/>
        <v>0</v>
      </c>
      <c r="AH1655" s="48">
        <f t="shared" si="30887"/>
        <v>0</v>
      </c>
      <c r="AI1655" s="48">
        <f t="shared" si="30887"/>
        <v>0</v>
      </c>
      <c r="AJ1655" s="48">
        <f t="shared" si="30887"/>
        <v>0</v>
      </c>
      <c r="AK1655" s="48">
        <f t="shared" si="30887"/>
        <v>0</v>
      </c>
      <c r="AL1655" s="48">
        <f t="shared" si="30887"/>
        <v>0</v>
      </c>
      <c r="AM1655" s="48">
        <f t="shared" si="30887"/>
        <v>0</v>
      </c>
      <c r="AN1655" s="48">
        <f t="shared" si="30887"/>
        <v>0</v>
      </c>
      <c r="AO1655" s="48">
        <f t="shared" si="30887"/>
        <v>0</v>
      </c>
      <c r="AP1655" s="48">
        <f t="shared" si="30887"/>
        <v>0</v>
      </c>
      <c r="AQ1655" s="48">
        <f t="shared" si="30887"/>
        <v>0</v>
      </c>
      <c r="AR1655" s="48">
        <f t="shared" si="30887"/>
        <v>0</v>
      </c>
      <c r="AS1655" s="48">
        <f t="shared" si="30887"/>
        <v>0</v>
      </c>
      <c r="AT1655" s="48">
        <f t="shared" si="30887"/>
        <v>0</v>
      </c>
      <c r="AU1655" s="48">
        <f t="shared" si="30887"/>
        <v>0</v>
      </c>
      <c r="AV1655" s="48">
        <f t="shared" si="30887"/>
        <v>0</v>
      </c>
      <c r="AW1655" s="48">
        <f t="shared" si="30887"/>
        <v>0</v>
      </c>
      <c r="AX1655" s="48">
        <f t="shared" si="30887"/>
        <v>0</v>
      </c>
      <c r="AY1655" s="48">
        <f t="shared" si="30887"/>
        <v>0</v>
      </c>
      <c r="AZ1655" s="48">
        <f t="shared" si="30887"/>
        <v>0</v>
      </c>
      <c r="BA1655" s="48">
        <f t="shared" si="30887"/>
        <v>0</v>
      </c>
      <c r="BB1655" s="48">
        <f t="shared" si="30887"/>
        <v>0</v>
      </c>
      <c r="BC1655" s="48"/>
      <c r="BE1655" t="s">
        <v>181</v>
      </c>
      <c r="BJ1655">
        <f>BF1650*R1655</f>
        <v>0</v>
      </c>
      <c r="BK1655">
        <f t="shared" ref="BK1655" si="31048">BG1650*S1655</f>
        <v>0</v>
      </c>
      <c r="BL1655">
        <f t="shared" ref="BL1655" si="31049">BH1650*T1655</f>
        <v>0</v>
      </c>
      <c r="BM1655">
        <f t="shared" ref="BM1655" si="31050">BI1650*U1655</f>
        <v>0</v>
      </c>
      <c r="BN1655">
        <f t="shared" ref="BN1655" si="31051">BJ1650*V1655</f>
        <v>0</v>
      </c>
      <c r="BO1655">
        <f t="shared" ref="BO1655" si="31052">BK1650*W1655</f>
        <v>0</v>
      </c>
      <c r="BP1655">
        <f t="shared" ref="BP1655" si="31053">BL1650*X1655</f>
        <v>0</v>
      </c>
      <c r="BQ1655">
        <f t="shared" ref="BQ1655" si="31054">BM1650*Y1655</f>
        <v>0</v>
      </c>
      <c r="BR1655">
        <f t="shared" ref="BR1655" si="31055">BN1650*Z1655</f>
        <v>0</v>
      </c>
      <c r="BS1655">
        <f t="shared" ref="BS1655" si="31056">BO1650*AA1655</f>
        <v>0</v>
      </c>
      <c r="BT1655">
        <f t="shared" ref="BT1655" si="31057">BP1650*AB1655</f>
        <v>0</v>
      </c>
      <c r="BU1655">
        <f t="shared" ref="BU1655" si="31058">BQ1650*AC1655</f>
        <v>0</v>
      </c>
      <c r="BV1655">
        <f t="shared" ref="BV1655" si="31059">BR1650*AD1655</f>
        <v>0</v>
      </c>
      <c r="BW1655">
        <f t="shared" ref="BW1655" si="31060">BS1650*AE1655</f>
        <v>0</v>
      </c>
      <c r="BX1655">
        <f t="shared" ref="BX1655" si="31061">BT1650*AF1655</f>
        <v>0</v>
      </c>
      <c r="BY1655">
        <f t="shared" ref="BY1655" si="31062">BU1650*AG1655</f>
        <v>0</v>
      </c>
      <c r="BZ1655">
        <f t="shared" ref="BZ1655" si="31063">BV1650*AH1655</f>
        <v>0</v>
      </c>
      <c r="CA1655">
        <f t="shared" ref="CA1655" si="31064">BW1650*AI1655</f>
        <v>0</v>
      </c>
      <c r="CB1655">
        <f t="shared" ref="CB1655" si="31065">BX1650*AJ1655</f>
        <v>0</v>
      </c>
      <c r="CC1655">
        <f t="shared" ref="CC1655" si="31066">BY1650*AK1655</f>
        <v>0</v>
      </c>
      <c r="CD1655">
        <f t="shared" ref="CD1655" si="31067">BZ1650*AL1655</f>
        <v>0</v>
      </c>
      <c r="CE1655">
        <f t="shared" ref="CE1655" si="31068">CA1650*AM1655</f>
        <v>0</v>
      </c>
      <c r="CF1655">
        <f t="shared" ref="CF1655" si="31069">CB1650*AN1655</f>
        <v>0</v>
      </c>
      <c r="CG1655">
        <f t="shared" ref="CG1655" si="31070">CC1650*AO1655</f>
        <v>0</v>
      </c>
      <c r="CH1655">
        <f t="shared" ref="CH1655" si="31071">CD1650*AP1655</f>
        <v>0</v>
      </c>
      <c r="CI1655">
        <f t="shared" ref="CI1655" si="31072">CE1650*AQ1655</f>
        <v>0</v>
      </c>
      <c r="CJ1655">
        <f t="shared" ref="CJ1655" si="31073">CF1650*AR1655</f>
        <v>0</v>
      </c>
      <c r="CK1655">
        <f t="shared" ref="CK1655" si="31074">CG1650*AS1655</f>
        <v>0</v>
      </c>
      <c r="CL1655">
        <f t="shared" ref="CL1655" si="31075">CH1650*AT1655</f>
        <v>0</v>
      </c>
      <c r="CM1655">
        <f t="shared" ref="CM1655" si="31076">CI1650*AU1655</f>
        <v>0</v>
      </c>
      <c r="CN1655">
        <f t="shared" ref="CN1655" si="31077">CJ1650*AV1655</f>
        <v>0</v>
      </c>
      <c r="CO1655">
        <f t="shared" ref="CO1655" si="31078">CK1650*AW1655</f>
        <v>0</v>
      </c>
      <c r="CP1655">
        <f t="shared" ref="CP1655" si="31079">CL1650*AX1655</f>
        <v>0</v>
      </c>
      <c r="CQ1655">
        <f t="shared" ref="CQ1655" si="31080">CM1650*AY1655</f>
        <v>0</v>
      </c>
      <c r="CR1655">
        <f t="shared" ref="CR1655" si="31081">CN1650*AZ1655</f>
        <v>0</v>
      </c>
      <c r="CS1655">
        <f t="shared" ref="CS1655" si="31082">CO1650*BA1655</f>
        <v>0</v>
      </c>
      <c r="CT1655">
        <f t="shared" ref="CT1655" si="31083">CP1650*BB1655</f>
        <v>0</v>
      </c>
    </row>
    <row r="1656" spans="1:98" x14ac:dyDescent="0.3">
      <c r="F1656" s="91">
        <f t="shared" ref="F1656:H1656" si="31084">F1655</f>
        <v>80</v>
      </c>
      <c r="G1656" s="91">
        <f t="shared" si="31084"/>
        <v>80</v>
      </c>
      <c r="H1656" s="4">
        <f t="shared" si="31084"/>
        <v>1</v>
      </c>
      <c r="I1656">
        <v>25</v>
      </c>
      <c r="J1656" s="48">
        <f t="shared" si="30928"/>
        <v>0</v>
      </c>
      <c r="K1656" s="48">
        <f t="shared" si="30929"/>
        <v>0</v>
      </c>
      <c r="L1656" s="98">
        <f t="shared" si="30930"/>
        <v>0</v>
      </c>
      <c r="M1656" s="48"/>
      <c r="N1656" s="48"/>
      <c r="O1656" s="48"/>
      <c r="P1656" s="48"/>
      <c r="Q1656" s="48"/>
      <c r="R1656" s="48"/>
      <c r="S1656" s="48">
        <f>$J1656+$K1656+$L1656</f>
        <v>0</v>
      </c>
      <c r="T1656" s="48">
        <f t="shared" si="30887"/>
        <v>0</v>
      </c>
      <c r="U1656" s="48">
        <f t="shared" si="30887"/>
        <v>0</v>
      </c>
      <c r="V1656" s="48">
        <f t="shared" si="30887"/>
        <v>0</v>
      </c>
      <c r="W1656" s="48">
        <f t="shared" si="30887"/>
        <v>0</v>
      </c>
      <c r="X1656" s="48">
        <f t="shared" si="30887"/>
        <v>0</v>
      </c>
      <c r="Y1656" s="48">
        <f t="shared" si="30887"/>
        <v>0</v>
      </c>
      <c r="Z1656" s="48">
        <f t="shared" si="30887"/>
        <v>0</v>
      </c>
      <c r="AA1656" s="48">
        <f t="shared" si="30887"/>
        <v>0</v>
      </c>
      <c r="AB1656" s="48">
        <f t="shared" si="30887"/>
        <v>0</v>
      </c>
      <c r="AC1656" s="48">
        <f t="shared" si="30887"/>
        <v>0</v>
      </c>
      <c r="AD1656" s="48">
        <f t="shared" si="30887"/>
        <v>0</v>
      </c>
      <c r="AE1656" s="48">
        <f t="shared" si="30887"/>
        <v>0</v>
      </c>
      <c r="AF1656" s="48">
        <f t="shared" si="30887"/>
        <v>0</v>
      </c>
      <c r="AG1656" s="48">
        <f t="shared" si="30887"/>
        <v>0</v>
      </c>
      <c r="AH1656" s="48">
        <f t="shared" si="30887"/>
        <v>0</v>
      </c>
      <c r="AI1656" s="48">
        <f t="shared" si="30887"/>
        <v>0</v>
      </c>
      <c r="AJ1656" s="48">
        <f t="shared" si="30887"/>
        <v>0</v>
      </c>
      <c r="AK1656" s="48">
        <f t="shared" si="30887"/>
        <v>0</v>
      </c>
      <c r="AL1656" s="48">
        <f t="shared" si="30887"/>
        <v>0</v>
      </c>
      <c r="AM1656" s="48">
        <f t="shared" si="30887"/>
        <v>0</v>
      </c>
      <c r="AN1656" s="48">
        <f t="shared" si="30887"/>
        <v>0</v>
      </c>
      <c r="AO1656" s="48">
        <f t="shared" si="30887"/>
        <v>0</v>
      </c>
      <c r="AP1656" s="48">
        <f t="shared" si="30887"/>
        <v>0</v>
      </c>
      <c r="AQ1656" s="48">
        <f t="shared" si="30887"/>
        <v>0</v>
      </c>
      <c r="AR1656" s="48">
        <f t="shared" si="30887"/>
        <v>0</v>
      </c>
      <c r="AS1656" s="48">
        <f t="shared" si="30887"/>
        <v>0</v>
      </c>
      <c r="AT1656" s="48">
        <f t="shared" si="30887"/>
        <v>0</v>
      </c>
      <c r="AU1656" s="48">
        <f t="shared" si="30887"/>
        <v>0</v>
      </c>
      <c r="AV1656" s="48">
        <f t="shared" si="30887"/>
        <v>0</v>
      </c>
      <c r="AW1656" s="48">
        <f t="shared" si="30887"/>
        <v>0</v>
      </c>
      <c r="AX1656" s="48">
        <f t="shared" si="30887"/>
        <v>0</v>
      </c>
      <c r="AY1656" s="48">
        <f t="shared" si="30887"/>
        <v>0</v>
      </c>
      <c r="AZ1656" s="48">
        <f t="shared" si="30887"/>
        <v>0</v>
      </c>
      <c r="BA1656" s="48">
        <f t="shared" si="30887"/>
        <v>0</v>
      </c>
      <c r="BB1656" s="48">
        <f t="shared" si="30887"/>
        <v>0</v>
      </c>
      <c r="BC1656" s="48"/>
      <c r="BE1656" t="s">
        <v>182</v>
      </c>
      <c r="BK1656">
        <f>BF1650*S1656</f>
        <v>0</v>
      </c>
      <c r="BL1656">
        <f t="shared" ref="BL1656" si="31085">BG1650*T1656</f>
        <v>0</v>
      </c>
      <c r="BM1656">
        <f t="shared" ref="BM1656" si="31086">BH1650*U1656</f>
        <v>0</v>
      </c>
      <c r="BN1656">
        <f t="shared" ref="BN1656" si="31087">BI1650*V1656</f>
        <v>0</v>
      </c>
      <c r="BO1656">
        <f t="shared" ref="BO1656" si="31088">BJ1650*W1656</f>
        <v>0</v>
      </c>
      <c r="BP1656">
        <f t="shared" ref="BP1656" si="31089">BK1650*X1656</f>
        <v>0</v>
      </c>
      <c r="BQ1656">
        <f t="shared" ref="BQ1656" si="31090">BL1650*Y1656</f>
        <v>0</v>
      </c>
      <c r="BR1656">
        <f t="shared" ref="BR1656" si="31091">BM1650*Z1656</f>
        <v>0</v>
      </c>
      <c r="BS1656">
        <f t="shared" ref="BS1656" si="31092">BN1650*AA1656</f>
        <v>0</v>
      </c>
      <c r="BT1656">
        <f t="shared" ref="BT1656" si="31093">BO1650*AB1656</f>
        <v>0</v>
      </c>
      <c r="BU1656">
        <f t="shared" ref="BU1656" si="31094">BP1650*AC1656</f>
        <v>0</v>
      </c>
      <c r="BV1656">
        <f t="shared" ref="BV1656" si="31095">BQ1650*AD1656</f>
        <v>0</v>
      </c>
      <c r="BW1656">
        <f t="shared" ref="BW1656" si="31096">BR1650*AE1656</f>
        <v>0</v>
      </c>
      <c r="BX1656">
        <f t="shared" ref="BX1656" si="31097">BS1650*AF1656</f>
        <v>0</v>
      </c>
      <c r="BY1656">
        <f t="shared" ref="BY1656" si="31098">BT1650*AG1656</f>
        <v>0</v>
      </c>
      <c r="BZ1656">
        <f t="shared" ref="BZ1656" si="31099">BU1650*AH1656</f>
        <v>0</v>
      </c>
      <c r="CA1656">
        <f t="shared" ref="CA1656" si="31100">BV1650*AI1656</f>
        <v>0</v>
      </c>
      <c r="CB1656">
        <f t="shared" ref="CB1656" si="31101">BW1650*AJ1656</f>
        <v>0</v>
      </c>
      <c r="CC1656">
        <f t="shared" ref="CC1656" si="31102">BX1650*AK1656</f>
        <v>0</v>
      </c>
      <c r="CD1656">
        <f t="shared" ref="CD1656" si="31103">BY1650*AL1656</f>
        <v>0</v>
      </c>
      <c r="CE1656">
        <f t="shared" ref="CE1656" si="31104">BZ1650*AM1656</f>
        <v>0</v>
      </c>
      <c r="CF1656">
        <f t="shared" ref="CF1656" si="31105">CA1650*AN1656</f>
        <v>0</v>
      </c>
      <c r="CG1656">
        <f t="shared" ref="CG1656" si="31106">CB1650*AO1656</f>
        <v>0</v>
      </c>
      <c r="CH1656">
        <f t="shared" ref="CH1656" si="31107">CC1650*AP1656</f>
        <v>0</v>
      </c>
      <c r="CI1656">
        <f t="shared" ref="CI1656" si="31108">CD1650*AQ1656</f>
        <v>0</v>
      </c>
      <c r="CJ1656">
        <f t="shared" ref="CJ1656" si="31109">CE1650*AR1656</f>
        <v>0</v>
      </c>
      <c r="CK1656">
        <f t="shared" ref="CK1656" si="31110">CF1650*AS1656</f>
        <v>0</v>
      </c>
      <c r="CL1656">
        <f t="shared" ref="CL1656" si="31111">CG1650*AT1656</f>
        <v>0</v>
      </c>
      <c r="CM1656">
        <f t="shared" ref="CM1656" si="31112">CH1650*AU1656</f>
        <v>0</v>
      </c>
      <c r="CN1656">
        <f t="shared" ref="CN1656" si="31113">CI1650*AV1656</f>
        <v>0</v>
      </c>
      <c r="CO1656">
        <f t="shared" ref="CO1656" si="31114">CJ1650*AW1656</f>
        <v>0</v>
      </c>
      <c r="CP1656">
        <f t="shared" ref="CP1656" si="31115">CK1650*AX1656</f>
        <v>0</v>
      </c>
      <c r="CQ1656">
        <f t="shared" ref="CQ1656" si="31116">CL1650*AY1656</f>
        <v>0</v>
      </c>
      <c r="CR1656">
        <f t="shared" ref="CR1656" si="31117">CM1650*AZ1656</f>
        <v>0</v>
      </c>
      <c r="CS1656">
        <f t="shared" ref="CS1656" si="31118">CN1650*BA1656</f>
        <v>0</v>
      </c>
      <c r="CT1656">
        <f t="shared" ref="CT1656" si="31119">CO1650*BB1656</f>
        <v>0</v>
      </c>
    </row>
    <row r="1657" spans="1:98" x14ac:dyDescent="0.3">
      <c r="F1657" s="91">
        <f t="shared" ref="F1657:H1657" si="31120">F1656</f>
        <v>80</v>
      </c>
      <c r="G1657" s="91">
        <f t="shared" si="31120"/>
        <v>80</v>
      </c>
      <c r="H1657" s="4">
        <f t="shared" si="31120"/>
        <v>1</v>
      </c>
      <c r="I1657">
        <v>30</v>
      </c>
      <c r="J1657" s="48">
        <f t="shared" si="30928"/>
        <v>0</v>
      </c>
      <c r="K1657" s="48">
        <f t="shared" si="30929"/>
        <v>0</v>
      </c>
      <c r="L1657" s="98">
        <f t="shared" si="30930"/>
        <v>0</v>
      </c>
      <c r="M1657" s="48"/>
      <c r="N1657" s="48"/>
      <c r="O1657" s="48"/>
      <c r="P1657" s="48"/>
      <c r="Q1657" s="48"/>
      <c r="R1657" s="48"/>
      <c r="S1657" s="48"/>
      <c r="T1657" s="48">
        <f>$J1657+$K1657+$L1657</f>
        <v>0</v>
      </c>
      <c r="U1657" s="48">
        <f t="shared" si="30887"/>
        <v>0</v>
      </c>
      <c r="V1657" s="48">
        <f t="shared" si="30887"/>
        <v>0</v>
      </c>
      <c r="W1657" s="48">
        <f t="shared" si="30887"/>
        <v>0</v>
      </c>
      <c r="X1657" s="48">
        <f t="shared" si="30887"/>
        <v>0</v>
      </c>
      <c r="Y1657" s="48">
        <f t="shared" si="30887"/>
        <v>0</v>
      </c>
      <c r="Z1657" s="48">
        <f t="shared" si="30887"/>
        <v>0</v>
      </c>
      <c r="AA1657" s="48">
        <f t="shared" si="30887"/>
        <v>0</v>
      </c>
      <c r="AB1657" s="48">
        <f t="shared" si="30887"/>
        <v>0</v>
      </c>
      <c r="AC1657" s="48">
        <f t="shared" si="30887"/>
        <v>0</v>
      </c>
      <c r="AD1657" s="48">
        <f t="shared" si="30887"/>
        <v>0</v>
      </c>
      <c r="AE1657" s="48">
        <f t="shared" si="30887"/>
        <v>0</v>
      </c>
      <c r="AF1657" s="48">
        <f t="shared" si="30887"/>
        <v>0</v>
      </c>
      <c r="AG1657" s="48">
        <f t="shared" si="30887"/>
        <v>0</v>
      </c>
      <c r="AH1657" s="48">
        <f t="shared" si="30887"/>
        <v>0</v>
      </c>
      <c r="AI1657" s="48">
        <f t="shared" si="30887"/>
        <v>0</v>
      </c>
      <c r="AJ1657" s="48">
        <f t="shared" si="30887"/>
        <v>0</v>
      </c>
      <c r="AK1657" s="48">
        <f t="shared" si="30887"/>
        <v>0</v>
      </c>
      <c r="AL1657" s="48">
        <f t="shared" si="30887"/>
        <v>0</v>
      </c>
      <c r="AM1657" s="48">
        <f t="shared" si="30887"/>
        <v>0</v>
      </c>
      <c r="AN1657" s="48">
        <f t="shared" si="30887"/>
        <v>0</v>
      </c>
      <c r="AO1657" s="48">
        <f t="shared" si="30887"/>
        <v>0</v>
      </c>
      <c r="AP1657" s="48">
        <f t="shared" si="30887"/>
        <v>0</v>
      </c>
      <c r="AQ1657" s="48">
        <f t="shared" si="30887"/>
        <v>0</v>
      </c>
      <c r="AR1657" s="48">
        <f t="shared" si="30887"/>
        <v>0</v>
      </c>
      <c r="AS1657" s="48">
        <f t="shared" si="30887"/>
        <v>0</v>
      </c>
      <c r="AT1657" s="48">
        <f t="shared" si="30887"/>
        <v>0</v>
      </c>
      <c r="AU1657" s="48">
        <f t="shared" si="30887"/>
        <v>0</v>
      </c>
      <c r="AV1657" s="48">
        <f t="shared" si="30887"/>
        <v>0</v>
      </c>
      <c r="AW1657" s="48">
        <f t="shared" si="30887"/>
        <v>0</v>
      </c>
      <c r="AX1657" s="48">
        <f t="shared" si="30887"/>
        <v>0</v>
      </c>
      <c r="AY1657" s="48">
        <f t="shared" ref="AY1657:BB1672" si="31121">$J1657+$K1657+$L1657</f>
        <v>0</v>
      </c>
      <c r="AZ1657" s="48">
        <f t="shared" si="31121"/>
        <v>0</v>
      </c>
      <c r="BA1657" s="48">
        <f t="shared" si="31121"/>
        <v>0</v>
      </c>
      <c r="BB1657" s="48">
        <f t="shared" si="31121"/>
        <v>0</v>
      </c>
      <c r="BC1657" s="48"/>
      <c r="BE1657" t="s">
        <v>183</v>
      </c>
      <c r="BL1657">
        <f>BF1650*T1657</f>
        <v>0</v>
      </c>
      <c r="BM1657">
        <f t="shared" ref="BM1657" si="31122">BG1650*U1657</f>
        <v>0</v>
      </c>
      <c r="BN1657">
        <f t="shared" ref="BN1657" si="31123">BH1650*V1657</f>
        <v>0</v>
      </c>
      <c r="BO1657">
        <f t="shared" ref="BO1657" si="31124">BI1650*W1657</f>
        <v>0</v>
      </c>
      <c r="BP1657">
        <f t="shared" ref="BP1657" si="31125">BJ1650*X1657</f>
        <v>0</v>
      </c>
      <c r="BQ1657">
        <f t="shared" ref="BQ1657" si="31126">BK1650*Y1657</f>
        <v>0</v>
      </c>
      <c r="BR1657">
        <f t="shared" ref="BR1657" si="31127">BL1650*Z1657</f>
        <v>0</v>
      </c>
      <c r="BS1657">
        <f t="shared" ref="BS1657" si="31128">BM1650*AA1657</f>
        <v>0</v>
      </c>
      <c r="BT1657">
        <f t="shared" ref="BT1657" si="31129">BN1650*AB1657</f>
        <v>0</v>
      </c>
      <c r="BU1657">
        <f t="shared" ref="BU1657" si="31130">BO1650*AC1657</f>
        <v>0</v>
      </c>
      <c r="BV1657">
        <f t="shared" ref="BV1657" si="31131">BP1650*AD1657</f>
        <v>0</v>
      </c>
      <c r="BW1657">
        <f t="shared" ref="BW1657" si="31132">BQ1650*AE1657</f>
        <v>0</v>
      </c>
      <c r="BX1657">
        <f t="shared" ref="BX1657" si="31133">BR1650*AF1657</f>
        <v>0</v>
      </c>
      <c r="BY1657">
        <f t="shared" ref="BY1657" si="31134">BS1650*AG1657</f>
        <v>0</v>
      </c>
      <c r="BZ1657">
        <f t="shared" ref="BZ1657" si="31135">BT1650*AH1657</f>
        <v>0</v>
      </c>
      <c r="CA1657">
        <f t="shared" ref="CA1657" si="31136">BU1650*AI1657</f>
        <v>0</v>
      </c>
      <c r="CB1657">
        <f t="shared" ref="CB1657" si="31137">BV1650*AJ1657</f>
        <v>0</v>
      </c>
      <c r="CC1657">
        <f t="shared" ref="CC1657" si="31138">BW1650*AK1657</f>
        <v>0</v>
      </c>
      <c r="CD1657">
        <f t="shared" ref="CD1657" si="31139">BX1650*AL1657</f>
        <v>0</v>
      </c>
      <c r="CE1657">
        <f t="shared" ref="CE1657" si="31140">BY1650*AM1657</f>
        <v>0</v>
      </c>
      <c r="CF1657">
        <f t="shared" ref="CF1657" si="31141">BZ1650*AN1657</f>
        <v>0</v>
      </c>
      <c r="CG1657">
        <f t="shared" ref="CG1657" si="31142">CA1650*AO1657</f>
        <v>0</v>
      </c>
      <c r="CH1657">
        <f t="shared" ref="CH1657" si="31143">CB1650*AP1657</f>
        <v>0</v>
      </c>
      <c r="CI1657">
        <f t="shared" ref="CI1657" si="31144">CC1650*AQ1657</f>
        <v>0</v>
      </c>
      <c r="CJ1657">
        <f t="shared" ref="CJ1657" si="31145">CD1650*AR1657</f>
        <v>0</v>
      </c>
      <c r="CK1657">
        <f t="shared" ref="CK1657" si="31146">CE1650*AS1657</f>
        <v>0</v>
      </c>
      <c r="CL1657">
        <f t="shared" ref="CL1657" si="31147">CF1650*AT1657</f>
        <v>0</v>
      </c>
      <c r="CM1657">
        <f t="shared" ref="CM1657" si="31148">CG1650*AU1657</f>
        <v>0</v>
      </c>
      <c r="CN1657">
        <f t="shared" ref="CN1657" si="31149">CH1650*AV1657</f>
        <v>0</v>
      </c>
      <c r="CO1657">
        <f t="shared" ref="CO1657" si="31150">CI1650*AW1657</f>
        <v>0</v>
      </c>
      <c r="CP1657">
        <f t="shared" ref="CP1657" si="31151">CJ1650*AX1657</f>
        <v>0</v>
      </c>
      <c r="CQ1657">
        <f t="shared" ref="CQ1657" si="31152">CK1650*AY1657</f>
        <v>0</v>
      </c>
      <c r="CR1657">
        <f t="shared" ref="CR1657" si="31153">CL1650*AZ1657</f>
        <v>0</v>
      </c>
      <c r="CS1657">
        <f t="shared" ref="CS1657" si="31154">CM1650*BA1657</f>
        <v>0</v>
      </c>
      <c r="CT1657">
        <f t="shared" ref="CT1657" si="31155">CN1650*BB1657</f>
        <v>0</v>
      </c>
    </row>
    <row r="1658" spans="1:98" x14ac:dyDescent="0.3">
      <c r="F1658" s="91">
        <f t="shared" ref="F1658:H1658" si="31156">F1657</f>
        <v>80</v>
      </c>
      <c r="G1658" s="91">
        <f t="shared" si="31156"/>
        <v>80</v>
      </c>
      <c r="H1658" s="4">
        <f t="shared" si="31156"/>
        <v>1</v>
      </c>
      <c r="I1658">
        <v>35</v>
      </c>
      <c r="J1658" s="48">
        <f t="shared" si="30928"/>
        <v>0</v>
      </c>
      <c r="K1658" s="48">
        <f>IF(IF(AND(I1658&gt;=(F1658*2),I1658&lt;=G1658+F1658+(G1658-F1658+5)+1),((H1658)^2)*(I1659-F1658*2)/5,0)&lt;=H1658,IF(AND(I1658&gt;=(F1658*2),I1658&lt;=G1658+F1658+(G1658-F1658+5)+1),((H1658)^2)*(I1659-F1658*2)/5,0),(K1657-H1658^2))</f>
        <v>0</v>
      </c>
      <c r="L1658" s="98">
        <f t="shared" si="30930"/>
        <v>0</v>
      </c>
      <c r="M1658" s="48"/>
      <c r="N1658" s="48"/>
      <c r="O1658" s="48"/>
      <c r="P1658" s="48"/>
      <c r="Q1658" s="48"/>
      <c r="R1658" s="48"/>
      <c r="S1658" s="48"/>
      <c r="T1658" s="48"/>
      <c r="U1658" s="48">
        <f>$J1658+$K1658+$L1658</f>
        <v>0</v>
      </c>
      <c r="V1658" s="48">
        <f t="shared" ref="V1658:AX1668" si="31157">$J1658+$K1658+$L1658</f>
        <v>0</v>
      </c>
      <c r="W1658" s="48">
        <f t="shared" si="31157"/>
        <v>0</v>
      </c>
      <c r="X1658" s="48">
        <f t="shared" si="31157"/>
        <v>0</v>
      </c>
      <c r="Y1658" s="48">
        <f t="shared" si="31157"/>
        <v>0</v>
      </c>
      <c r="Z1658" s="48">
        <f t="shared" si="31157"/>
        <v>0</v>
      </c>
      <c r="AA1658" s="48">
        <f t="shared" si="31157"/>
        <v>0</v>
      </c>
      <c r="AB1658" s="48">
        <f t="shared" si="31157"/>
        <v>0</v>
      </c>
      <c r="AC1658" s="48">
        <f t="shared" si="31157"/>
        <v>0</v>
      </c>
      <c r="AD1658" s="48">
        <f t="shared" si="31157"/>
        <v>0</v>
      </c>
      <c r="AE1658" s="48">
        <f t="shared" si="31157"/>
        <v>0</v>
      </c>
      <c r="AF1658" s="48">
        <f t="shared" si="31157"/>
        <v>0</v>
      </c>
      <c r="AG1658" s="48">
        <f t="shared" si="31157"/>
        <v>0</v>
      </c>
      <c r="AH1658" s="48">
        <f t="shared" si="31157"/>
        <v>0</v>
      </c>
      <c r="AI1658" s="48">
        <f t="shared" si="31157"/>
        <v>0</v>
      </c>
      <c r="AJ1658" s="48">
        <f t="shared" si="31157"/>
        <v>0</v>
      </c>
      <c r="AK1658" s="48">
        <f t="shared" si="31157"/>
        <v>0</v>
      </c>
      <c r="AL1658" s="48">
        <f t="shared" si="31157"/>
        <v>0</v>
      </c>
      <c r="AM1658" s="48">
        <f t="shared" si="31157"/>
        <v>0</v>
      </c>
      <c r="AN1658" s="48">
        <f t="shared" si="31157"/>
        <v>0</v>
      </c>
      <c r="AO1658" s="48">
        <f t="shared" si="31157"/>
        <v>0</v>
      </c>
      <c r="AP1658" s="48">
        <f t="shared" si="31157"/>
        <v>0</v>
      </c>
      <c r="AQ1658" s="48">
        <f t="shared" si="31157"/>
        <v>0</v>
      </c>
      <c r="AR1658" s="48">
        <f t="shared" si="31157"/>
        <v>0</v>
      </c>
      <c r="AS1658" s="48">
        <f t="shared" si="31157"/>
        <v>0</v>
      </c>
      <c r="AT1658" s="48">
        <f t="shared" si="31157"/>
        <v>0</v>
      </c>
      <c r="AU1658" s="48">
        <f t="shared" si="31157"/>
        <v>0</v>
      </c>
      <c r="AV1658" s="48">
        <f t="shared" si="31157"/>
        <v>0</v>
      </c>
      <c r="AW1658" s="48">
        <f t="shared" si="31157"/>
        <v>0</v>
      </c>
      <c r="AX1658" s="48">
        <f t="shared" si="31157"/>
        <v>0</v>
      </c>
      <c r="AY1658" s="48">
        <f t="shared" si="31121"/>
        <v>0</v>
      </c>
      <c r="AZ1658" s="48">
        <f t="shared" si="31121"/>
        <v>0</v>
      </c>
      <c r="BA1658" s="48">
        <f t="shared" si="31121"/>
        <v>0</v>
      </c>
      <c r="BB1658" s="48">
        <f t="shared" si="31121"/>
        <v>0</v>
      </c>
      <c r="BC1658" s="48"/>
      <c r="BE1658" t="s">
        <v>184</v>
      </c>
      <c r="BM1658">
        <f>BF1650*U1658</f>
        <v>0</v>
      </c>
      <c r="BN1658">
        <f t="shared" ref="BN1658" si="31158">BG1650*V1658</f>
        <v>0</v>
      </c>
      <c r="BO1658">
        <f t="shared" ref="BO1658" si="31159">BH1650*W1658</f>
        <v>0</v>
      </c>
      <c r="BP1658">
        <f t="shared" ref="BP1658" si="31160">BI1650*X1658</f>
        <v>0</v>
      </c>
      <c r="BQ1658">
        <f t="shared" ref="BQ1658" si="31161">BJ1650*Y1658</f>
        <v>0</v>
      </c>
      <c r="BR1658">
        <f t="shared" ref="BR1658" si="31162">BK1650*Z1658</f>
        <v>0</v>
      </c>
      <c r="BS1658">
        <f t="shared" ref="BS1658" si="31163">BL1650*AA1658</f>
        <v>0</v>
      </c>
      <c r="BT1658">
        <f t="shared" ref="BT1658" si="31164">BM1650*AB1658</f>
        <v>0</v>
      </c>
      <c r="BU1658">
        <f t="shared" ref="BU1658" si="31165">BN1650*AC1658</f>
        <v>0</v>
      </c>
      <c r="BV1658">
        <f t="shared" ref="BV1658" si="31166">BO1650*AD1658</f>
        <v>0</v>
      </c>
      <c r="BW1658">
        <f t="shared" ref="BW1658" si="31167">BP1650*AE1658</f>
        <v>0</v>
      </c>
      <c r="BX1658">
        <f t="shared" ref="BX1658" si="31168">BQ1650*AF1658</f>
        <v>0</v>
      </c>
      <c r="BY1658">
        <f t="shared" ref="BY1658" si="31169">BR1650*AG1658</f>
        <v>0</v>
      </c>
      <c r="BZ1658">
        <f t="shared" ref="BZ1658" si="31170">BS1650*AH1658</f>
        <v>0</v>
      </c>
      <c r="CA1658">
        <f t="shared" ref="CA1658" si="31171">BT1650*AI1658</f>
        <v>0</v>
      </c>
      <c r="CB1658">
        <f t="shared" ref="CB1658" si="31172">BU1650*AJ1658</f>
        <v>0</v>
      </c>
      <c r="CC1658">
        <f t="shared" ref="CC1658" si="31173">BV1650*AK1658</f>
        <v>0</v>
      </c>
      <c r="CD1658">
        <f t="shared" ref="CD1658" si="31174">BW1650*AL1658</f>
        <v>0</v>
      </c>
      <c r="CE1658">
        <f t="shared" ref="CE1658" si="31175">BX1650*AM1658</f>
        <v>0</v>
      </c>
      <c r="CF1658">
        <f t="shared" ref="CF1658" si="31176">BY1650*AN1658</f>
        <v>0</v>
      </c>
      <c r="CG1658">
        <f t="shared" ref="CG1658" si="31177">BZ1650*AO1658</f>
        <v>0</v>
      </c>
      <c r="CH1658">
        <f t="shared" ref="CH1658" si="31178">CA1650*AP1658</f>
        <v>0</v>
      </c>
      <c r="CI1658">
        <f t="shared" ref="CI1658" si="31179">CB1650*AQ1658</f>
        <v>0</v>
      </c>
      <c r="CJ1658">
        <f t="shared" ref="CJ1658" si="31180">CC1650*AR1658</f>
        <v>0</v>
      </c>
      <c r="CK1658">
        <f t="shared" ref="CK1658" si="31181">CD1650*AS1658</f>
        <v>0</v>
      </c>
      <c r="CL1658">
        <f t="shared" ref="CL1658" si="31182">CE1650*AT1658</f>
        <v>0</v>
      </c>
      <c r="CM1658">
        <f t="shared" ref="CM1658" si="31183">CF1650*AU1658</f>
        <v>0</v>
      </c>
      <c r="CN1658">
        <f t="shared" ref="CN1658" si="31184">CG1650*AV1658</f>
        <v>0</v>
      </c>
      <c r="CO1658">
        <f t="shared" ref="CO1658" si="31185">CH1650*AW1658</f>
        <v>0</v>
      </c>
      <c r="CP1658">
        <f t="shared" ref="CP1658" si="31186">CI1650*AX1658</f>
        <v>0</v>
      </c>
      <c r="CQ1658">
        <f t="shared" ref="CQ1658" si="31187">CJ1650*AY1658</f>
        <v>0</v>
      </c>
      <c r="CR1658">
        <f t="shared" ref="CR1658" si="31188">CK1650*AZ1658</f>
        <v>0</v>
      </c>
      <c r="CS1658">
        <f t="shared" ref="CS1658" si="31189">CL1650*BA1658</f>
        <v>0</v>
      </c>
      <c r="CT1658">
        <f t="shared" ref="CT1658" si="31190">CM1650*BB1658</f>
        <v>0</v>
      </c>
    </row>
    <row r="1659" spans="1:98" x14ac:dyDescent="0.3">
      <c r="F1659" s="91">
        <f t="shared" ref="F1659:H1659" si="31191">F1658</f>
        <v>80</v>
      </c>
      <c r="G1659" s="91">
        <f t="shared" si="31191"/>
        <v>80</v>
      </c>
      <c r="H1659" s="4">
        <f t="shared" si="31191"/>
        <v>1</v>
      </c>
      <c r="I1659">
        <v>40</v>
      </c>
      <c r="J1659" s="48">
        <f t="shared" si="30928"/>
        <v>0</v>
      </c>
      <c r="K1659" s="48">
        <f t="shared" ref="K1659:K1674" si="31192">IF(IF(AND(I1659&gt;=(F1659*2),I1659&lt;=G1659+F1659+(G1659-F1659+5)+1),((H1659)^2)*(I1660-F1659*2)/5,0)&lt;=H1659,IF(AND(I1659&gt;=(F1659*2),I1659&lt;=G1659+F1659+(G1659-F1659+5)+1),((H1659)^2)*(I1660-F1659*2)/5,0),(K1658-H1659^2))</f>
        <v>0</v>
      </c>
      <c r="L1659" s="98">
        <f t="shared" si="30930"/>
        <v>0</v>
      </c>
      <c r="M1659" s="48"/>
      <c r="N1659" s="48"/>
      <c r="O1659" s="48"/>
      <c r="P1659" s="48"/>
      <c r="Q1659" s="48"/>
      <c r="R1659" s="48"/>
      <c r="S1659" s="48"/>
      <c r="T1659" s="48"/>
      <c r="U1659" s="48"/>
      <c r="V1659" s="48">
        <f>$J1659+$K1659+$L1659</f>
        <v>0</v>
      </c>
      <c r="W1659" s="48">
        <f t="shared" si="31157"/>
        <v>0</v>
      </c>
      <c r="X1659" s="48">
        <f t="shared" si="31157"/>
        <v>0</v>
      </c>
      <c r="Y1659" s="48">
        <f t="shared" si="31157"/>
        <v>0</v>
      </c>
      <c r="Z1659" s="48">
        <f t="shared" si="31157"/>
        <v>0</v>
      </c>
      <c r="AA1659" s="48">
        <f t="shared" si="31157"/>
        <v>0</v>
      </c>
      <c r="AB1659" s="48">
        <f t="shared" si="31157"/>
        <v>0</v>
      </c>
      <c r="AC1659" s="48">
        <f t="shared" si="31157"/>
        <v>0</v>
      </c>
      <c r="AD1659" s="48">
        <f t="shared" si="31157"/>
        <v>0</v>
      </c>
      <c r="AE1659" s="48">
        <f t="shared" si="31157"/>
        <v>0</v>
      </c>
      <c r="AF1659" s="48">
        <f t="shared" si="31157"/>
        <v>0</v>
      </c>
      <c r="AG1659" s="48">
        <f t="shared" si="31157"/>
        <v>0</v>
      </c>
      <c r="AH1659" s="48">
        <f t="shared" si="31157"/>
        <v>0</v>
      </c>
      <c r="AI1659" s="48">
        <f t="shared" si="31157"/>
        <v>0</v>
      </c>
      <c r="AJ1659" s="48">
        <f t="shared" si="31157"/>
        <v>0</v>
      </c>
      <c r="AK1659" s="48">
        <f t="shared" si="31157"/>
        <v>0</v>
      </c>
      <c r="AL1659" s="48">
        <f t="shared" si="31157"/>
        <v>0</v>
      </c>
      <c r="AM1659" s="48">
        <f t="shared" si="31157"/>
        <v>0</v>
      </c>
      <c r="AN1659" s="48">
        <f t="shared" si="31157"/>
        <v>0</v>
      </c>
      <c r="AO1659" s="48">
        <f t="shared" si="31157"/>
        <v>0</v>
      </c>
      <c r="AP1659" s="48">
        <f t="shared" si="31157"/>
        <v>0</v>
      </c>
      <c r="AQ1659" s="48">
        <f t="shared" si="31157"/>
        <v>0</v>
      </c>
      <c r="AR1659" s="48">
        <f t="shared" si="31157"/>
        <v>0</v>
      </c>
      <c r="AS1659" s="48">
        <f t="shared" si="31157"/>
        <v>0</v>
      </c>
      <c r="AT1659" s="48">
        <f t="shared" si="31157"/>
        <v>0</v>
      </c>
      <c r="AU1659" s="48">
        <f t="shared" si="31157"/>
        <v>0</v>
      </c>
      <c r="AV1659" s="48">
        <f t="shared" si="31157"/>
        <v>0</v>
      </c>
      <c r="AW1659" s="48">
        <f t="shared" si="31157"/>
        <v>0</v>
      </c>
      <c r="AX1659" s="48">
        <f t="shared" si="31157"/>
        <v>0</v>
      </c>
      <c r="AY1659" s="48">
        <f t="shared" si="31121"/>
        <v>0</v>
      </c>
      <c r="AZ1659" s="48">
        <f t="shared" si="31121"/>
        <v>0</v>
      </c>
      <c r="BA1659" s="48">
        <f t="shared" si="31121"/>
        <v>0</v>
      </c>
      <c r="BB1659" s="48">
        <f t="shared" si="31121"/>
        <v>0</v>
      </c>
      <c r="BC1659" s="48"/>
      <c r="BE1659" t="s">
        <v>185</v>
      </c>
      <c r="BN1659">
        <f>BF1650*V1659</f>
        <v>0</v>
      </c>
      <c r="BO1659">
        <f t="shared" ref="BO1659" si="31193">BG1650*W1659</f>
        <v>0</v>
      </c>
      <c r="BP1659">
        <f t="shared" ref="BP1659" si="31194">BH1650*X1659</f>
        <v>0</v>
      </c>
      <c r="BQ1659">
        <f t="shared" ref="BQ1659" si="31195">BI1650*Y1659</f>
        <v>0</v>
      </c>
      <c r="BR1659">
        <f t="shared" ref="BR1659" si="31196">BJ1650*Z1659</f>
        <v>0</v>
      </c>
      <c r="BS1659">
        <f t="shared" ref="BS1659" si="31197">BK1650*AA1659</f>
        <v>0</v>
      </c>
      <c r="BT1659">
        <f t="shared" ref="BT1659" si="31198">BL1650*AB1659</f>
        <v>0</v>
      </c>
      <c r="BU1659">
        <f t="shared" ref="BU1659" si="31199">BM1650*AC1659</f>
        <v>0</v>
      </c>
      <c r="BV1659">
        <f t="shared" ref="BV1659" si="31200">BN1650*AD1659</f>
        <v>0</v>
      </c>
      <c r="BW1659">
        <f t="shared" ref="BW1659" si="31201">BO1650*AE1659</f>
        <v>0</v>
      </c>
      <c r="BX1659">
        <f t="shared" ref="BX1659" si="31202">BP1650*AF1659</f>
        <v>0</v>
      </c>
      <c r="BY1659">
        <f t="shared" ref="BY1659" si="31203">BQ1650*AG1659</f>
        <v>0</v>
      </c>
      <c r="BZ1659">
        <f t="shared" ref="BZ1659" si="31204">BR1650*AH1659</f>
        <v>0</v>
      </c>
      <c r="CA1659">
        <f t="shared" ref="CA1659" si="31205">BS1650*AI1659</f>
        <v>0</v>
      </c>
      <c r="CB1659">
        <f t="shared" ref="CB1659" si="31206">BT1650*AJ1659</f>
        <v>0</v>
      </c>
      <c r="CC1659">
        <f t="shared" ref="CC1659" si="31207">BU1650*AK1659</f>
        <v>0</v>
      </c>
      <c r="CD1659">
        <f t="shared" ref="CD1659" si="31208">BV1650*AL1659</f>
        <v>0</v>
      </c>
      <c r="CE1659">
        <f t="shared" ref="CE1659" si="31209">BW1650*AM1659</f>
        <v>0</v>
      </c>
      <c r="CF1659">
        <f t="shared" ref="CF1659" si="31210">BX1650*AN1659</f>
        <v>0</v>
      </c>
      <c r="CG1659">
        <f t="shared" ref="CG1659" si="31211">BY1650*AO1659</f>
        <v>0</v>
      </c>
      <c r="CH1659">
        <f t="shared" ref="CH1659" si="31212">BZ1650*AP1659</f>
        <v>0</v>
      </c>
      <c r="CI1659">
        <f t="shared" ref="CI1659" si="31213">CA1650*AQ1659</f>
        <v>0</v>
      </c>
      <c r="CJ1659">
        <f t="shared" ref="CJ1659" si="31214">CB1650*AR1659</f>
        <v>0</v>
      </c>
      <c r="CK1659">
        <f t="shared" ref="CK1659" si="31215">CC1650*AS1659</f>
        <v>0</v>
      </c>
      <c r="CL1659">
        <f t="shared" ref="CL1659" si="31216">CD1650*AT1659</f>
        <v>0</v>
      </c>
      <c r="CM1659">
        <f t="shared" ref="CM1659" si="31217">CE1650*AU1659</f>
        <v>0</v>
      </c>
      <c r="CN1659">
        <f t="shared" ref="CN1659" si="31218">CF1650*AV1659</f>
        <v>0</v>
      </c>
      <c r="CO1659">
        <f t="shared" ref="CO1659" si="31219">CG1650*AW1659</f>
        <v>0</v>
      </c>
      <c r="CP1659">
        <f t="shared" ref="CP1659" si="31220">CH1650*AX1659</f>
        <v>0</v>
      </c>
      <c r="CQ1659">
        <f t="shared" ref="CQ1659" si="31221">CI1650*AY1659</f>
        <v>0</v>
      </c>
      <c r="CR1659">
        <f t="shared" ref="CR1659" si="31222">CJ1650*AZ1659</f>
        <v>0</v>
      </c>
      <c r="CS1659">
        <f t="shared" ref="CS1659" si="31223">CK1650*BA1659</f>
        <v>0</v>
      </c>
      <c r="CT1659">
        <f t="shared" ref="CT1659" si="31224">CL1650*BB1659</f>
        <v>0</v>
      </c>
    </row>
    <row r="1660" spans="1:98" x14ac:dyDescent="0.3">
      <c r="F1660" s="91">
        <f t="shared" ref="F1660:H1660" si="31225">F1659</f>
        <v>80</v>
      </c>
      <c r="G1660" s="91">
        <f t="shared" si="31225"/>
        <v>80</v>
      </c>
      <c r="H1660" s="4">
        <f t="shared" si="31225"/>
        <v>1</v>
      </c>
      <c r="I1660">
        <v>45</v>
      </c>
      <c r="J1660" s="48">
        <f t="shared" si="30928"/>
        <v>0</v>
      </c>
      <c r="K1660" s="48">
        <f t="shared" si="31192"/>
        <v>0</v>
      </c>
      <c r="L1660" s="98">
        <f t="shared" si="30930"/>
        <v>0</v>
      </c>
      <c r="M1660" s="48"/>
      <c r="N1660" s="48"/>
      <c r="O1660" s="48"/>
      <c r="P1660" s="48"/>
      <c r="Q1660" s="48"/>
      <c r="R1660" s="48"/>
      <c r="S1660" s="48"/>
      <c r="T1660" s="48"/>
      <c r="U1660" s="48"/>
      <c r="V1660" s="48"/>
      <c r="W1660" s="48">
        <f>$J1660+$K1660+$L1660</f>
        <v>0</v>
      </c>
      <c r="X1660" s="48">
        <f t="shared" si="31157"/>
        <v>0</v>
      </c>
      <c r="Y1660" s="48">
        <f t="shared" si="31157"/>
        <v>0</v>
      </c>
      <c r="Z1660" s="48">
        <f t="shared" si="31157"/>
        <v>0</v>
      </c>
      <c r="AA1660" s="48">
        <f t="shared" si="31157"/>
        <v>0</v>
      </c>
      <c r="AB1660" s="48">
        <f t="shared" si="31157"/>
        <v>0</v>
      </c>
      <c r="AC1660" s="48">
        <f t="shared" si="31157"/>
        <v>0</v>
      </c>
      <c r="AD1660" s="48">
        <f t="shared" si="31157"/>
        <v>0</v>
      </c>
      <c r="AE1660" s="48">
        <f t="shared" si="31157"/>
        <v>0</v>
      </c>
      <c r="AF1660" s="48">
        <f t="shared" si="31157"/>
        <v>0</v>
      </c>
      <c r="AG1660" s="48">
        <f t="shared" si="31157"/>
        <v>0</v>
      </c>
      <c r="AH1660" s="48">
        <f t="shared" si="31157"/>
        <v>0</v>
      </c>
      <c r="AI1660" s="48">
        <f t="shared" si="31157"/>
        <v>0</v>
      </c>
      <c r="AJ1660" s="48">
        <f t="shared" si="31157"/>
        <v>0</v>
      </c>
      <c r="AK1660" s="48">
        <f t="shared" si="31157"/>
        <v>0</v>
      </c>
      <c r="AL1660" s="48">
        <f t="shared" si="31157"/>
        <v>0</v>
      </c>
      <c r="AM1660" s="48">
        <f t="shared" si="31157"/>
        <v>0</v>
      </c>
      <c r="AN1660" s="48">
        <f t="shared" si="31157"/>
        <v>0</v>
      </c>
      <c r="AO1660" s="48">
        <f t="shared" si="31157"/>
        <v>0</v>
      </c>
      <c r="AP1660" s="48">
        <f t="shared" si="31157"/>
        <v>0</v>
      </c>
      <c r="AQ1660" s="48">
        <f t="shared" si="31157"/>
        <v>0</v>
      </c>
      <c r="AR1660" s="48">
        <f t="shared" si="31157"/>
        <v>0</v>
      </c>
      <c r="AS1660" s="48">
        <f t="shared" si="31157"/>
        <v>0</v>
      </c>
      <c r="AT1660" s="48">
        <f t="shared" si="31157"/>
        <v>0</v>
      </c>
      <c r="AU1660" s="48">
        <f t="shared" si="31157"/>
        <v>0</v>
      </c>
      <c r="AV1660" s="48">
        <f t="shared" si="31157"/>
        <v>0</v>
      </c>
      <c r="AW1660" s="48">
        <f t="shared" si="31157"/>
        <v>0</v>
      </c>
      <c r="AX1660" s="48">
        <f t="shared" si="31157"/>
        <v>0</v>
      </c>
      <c r="AY1660" s="48">
        <f t="shared" si="31121"/>
        <v>0</v>
      </c>
      <c r="AZ1660" s="48">
        <f t="shared" si="31121"/>
        <v>0</v>
      </c>
      <c r="BA1660" s="48">
        <f t="shared" si="31121"/>
        <v>0</v>
      </c>
      <c r="BB1660" s="48">
        <f t="shared" si="31121"/>
        <v>0</v>
      </c>
      <c r="BC1660" s="48"/>
      <c r="BE1660" t="s">
        <v>186</v>
      </c>
      <c r="BO1660">
        <f>BF1650*W1660</f>
        <v>0</v>
      </c>
      <c r="BP1660">
        <f t="shared" ref="BP1660" si="31226">BG1650*X1660</f>
        <v>0</v>
      </c>
      <c r="BQ1660">
        <f t="shared" ref="BQ1660" si="31227">BH1650*Y1660</f>
        <v>0</v>
      </c>
      <c r="BR1660">
        <f t="shared" ref="BR1660" si="31228">BI1650*Z1660</f>
        <v>0</v>
      </c>
      <c r="BS1660">
        <f t="shared" ref="BS1660" si="31229">BJ1650*AA1660</f>
        <v>0</v>
      </c>
      <c r="BT1660">
        <f t="shared" ref="BT1660" si="31230">BK1650*AB1660</f>
        <v>0</v>
      </c>
      <c r="BU1660">
        <f t="shared" ref="BU1660" si="31231">BL1650*AC1660</f>
        <v>0</v>
      </c>
      <c r="BV1660">
        <f t="shared" ref="BV1660" si="31232">BM1650*AD1660</f>
        <v>0</v>
      </c>
      <c r="BW1660">
        <f t="shared" ref="BW1660" si="31233">BN1650*AE1660</f>
        <v>0</v>
      </c>
      <c r="BX1660">
        <f t="shared" ref="BX1660" si="31234">BO1650*AF1660</f>
        <v>0</v>
      </c>
      <c r="BY1660">
        <f t="shared" ref="BY1660" si="31235">BP1650*AG1660</f>
        <v>0</v>
      </c>
      <c r="BZ1660">
        <f t="shared" ref="BZ1660" si="31236">BQ1650*AH1660</f>
        <v>0</v>
      </c>
      <c r="CA1660">
        <f t="shared" ref="CA1660" si="31237">BR1650*AI1660</f>
        <v>0</v>
      </c>
      <c r="CB1660">
        <f t="shared" ref="CB1660" si="31238">BS1650*AJ1660</f>
        <v>0</v>
      </c>
      <c r="CC1660">
        <f t="shared" ref="CC1660" si="31239">BT1650*AK1660</f>
        <v>0</v>
      </c>
      <c r="CD1660">
        <f t="shared" ref="CD1660" si="31240">BU1650*AL1660</f>
        <v>0</v>
      </c>
      <c r="CE1660">
        <f t="shared" ref="CE1660" si="31241">BV1650*AM1660</f>
        <v>0</v>
      </c>
      <c r="CF1660">
        <f t="shared" ref="CF1660" si="31242">BW1650*AN1660</f>
        <v>0</v>
      </c>
      <c r="CG1660">
        <f t="shared" ref="CG1660" si="31243">BX1650*AO1660</f>
        <v>0</v>
      </c>
      <c r="CH1660">
        <f t="shared" ref="CH1660" si="31244">BY1650*AP1660</f>
        <v>0</v>
      </c>
      <c r="CI1660">
        <f t="shared" ref="CI1660" si="31245">BZ1650*AQ1660</f>
        <v>0</v>
      </c>
      <c r="CJ1660">
        <f t="shared" ref="CJ1660" si="31246">CA1650*AR1660</f>
        <v>0</v>
      </c>
      <c r="CK1660">
        <f t="shared" ref="CK1660" si="31247">CB1650*AS1660</f>
        <v>0</v>
      </c>
      <c r="CL1660">
        <f t="shared" ref="CL1660" si="31248">CC1650*AT1660</f>
        <v>0</v>
      </c>
      <c r="CM1660">
        <f t="shared" ref="CM1660" si="31249">CD1650*AU1660</f>
        <v>0</v>
      </c>
      <c r="CN1660">
        <f t="shared" ref="CN1660" si="31250">CE1650*AV1660</f>
        <v>0</v>
      </c>
      <c r="CO1660">
        <f t="shared" ref="CO1660" si="31251">CF1650*AW1660</f>
        <v>0</v>
      </c>
      <c r="CP1660">
        <f t="shared" ref="CP1660" si="31252">CG1650*AX1660</f>
        <v>0</v>
      </c>
      <c r="CQ1660">
        <f t="shared" ref="CQ1660" si="31253">CH1650*AY1660</f>
        <v>0</v>
      </c>
      <c r="CR1660">
        <f t="shared" ref="CR1660" si="31254">CI1650*AZ1660</f>
        <v>0</v>
      </c>
      <c r="CS1660">
        <f t="shared" ref="CS1660" si="31255">CJ1650*BA1660</f>
        <v>0</v>
      </c>
      <c r="CT1660">
        <f t="shared" ref="CT1660" si="31256">CK1650*BB1660</f>
        <v>0</v>
      </c>
    </row>
    <row r="1661" spans="1:98" x14ac:dyDescent="0.3">
      <c r="F1661" s="91">
        <f t="shared" ref="F1661:H1661" si="31257">F1660</f>
        <v>80</v>
      </c>
      <c r="G1661" s="91">
        <f t="shared" si="31257"/>
        <v>80</v>
      </c>
      <c r="H1661" s="4">
        <f t="shared" si="31257"/>
        <v>1</v>
      </c>
      <c r="I1661">
        <v>50</v>
      </c>
      <c r="J1661" s="48">
        <f t="shared" si="30928"/>
        <v>0</v>
      </c>
      <c r="K1661" s="48">
        <f t="shared" si="31192"/>
        <v>0</v>
      </c>
      <c r="L1661" s="98">
        <f t="shared" si="30930"/>
        <v>0</v>
      </c>
      <c r="M1661" s="48"/>
      <c r="N1661" s="48"/>
      <c r="O1661" s="48"/>
      <c r="P1661" s="48"/>
      <c r="Q1661" s="48"/>
      <c r="R1661" s="48"/>
      <c r="S1661" s="48"/>
      <c r="T1661" s="48"/>
      <c r="U1661" s="48"/>
      <c r="V1661" s="48"/>
      <c r="W1661" s="48"/>
      <c r="X1661" s="48">
        <f>$J1661+$K1661+$L1661</f>
        <v>0</v>
      </c>
      <c r="Y1661" s="48">
        <f t="shared" si="31157"/>
        <v>0</v>
      </c>
      <c r="Z1661" s="48">
        <f t="shared" si="31157"/>
        <v>0</v>
      </c>
      <c r="AA1661" s="48">
        <f t="shared" si="31157"/>
        <v>0</v>
      </c>
      <c r="AB1661" s="48">
        <f t="shared" si="31157"/>
        <v>0</v>
      </c>
      <c r="AC1661" s="48">
        <f t="shared" si="31157"/>
        <v>0</v>
      </c>
      <c r="AD1661" s="48">
        <f t="shared" si="31157"/>
        <v>0</v>
      </c>
      <c r="AE1661" s="48">
        <f t="shared" si="31157"/>
        <v>0</v>
      </c>
      <c r="AF1661" s="48">
        <f t="shared" si="31157"/>
        <v>0</v>
      </c>
      <c r="AG1661" s="48">
        <f t="shared" si="31157"/>
        <v>0</v>
      </c>
      <c r="AH1661" s="48">
        <f t="shared" si="31157"/>
        <v>0</v>
      </c>
      <c r="AI1661" s="48">
        <f t="shared" si="31157"/>
        <v>0</v>
      </c>
      <c r="AJ1661" s="48">
        <f t="shared" si="31157"/>
        <v>0</v>
      </c>
      <c r="AK1661" s="48">
        <f t="shared" si="31157"/>
        <v>0</v>
      </c>
      <c r="AL1661" s="48">
        <f t="shared" si="31157"/>
        <v>0</v>
      </c>
      <c r="AM1661" s="48">
        <f t="shared" si="31157"/>
        <v>0</v>
      </c>
      <c r="AN1661" s="48">
        <f t="shared" si="31157"/>
        <v>0</v>
      </c>
      <c r="AO1661" s="48">
        <f t="shared" si="31157"/>
        <v>0</v>
      </c>
      <c r="AP1661" s="48">
        <f t="shared" si="31157"/>
        <v>0</v>
      </c>
      <c r="AQ1661" s="48">
        <f t="shared" si="31157"/>
        <v>0</v>
      </c>
      <c r="AR1661" s="48">
        <f t="shared" si="31157"/>
        <v>0</v>
      </c>
      <c r="AS1661" s="48">
        <f t="shared" si="31157"/>
        <v>0</v>
      </c>
      <c r="AT1661" s="48">
        <f t="shared" si="31157"/>
        <v>0</v>
      </c>
      <c r="AU1661" s="48">
        <f t="shared" si="31157"/>
        <v>0</v>
      </c>
      <c r="AV1661" s="48">
        <f t="shared" si="31157"/>
        <v>0</v>
      </c>
      <c r="AW1661" s="48">
        <f t="shared" si="31157"/>
        <v>0</v>
      </c>
      <c r="AX1661" s="48">
        <f t="shared" si="31157"/>
        <v>0</v>
      </c>
      <c r="AY1661" s="48">
        <f t="shared" si="31121"/>
        <v>0</v>
      </c>
      <c r="AZ1661" s="48">
        <f t="shared" si="31121"/>
        <v>0</v>
      </c>
      <c r="BA1661" s="48">
        <f t="shared" si="31121"/>
        <v>0</v>
      </c>
      <c r="BB1661" s="48">
        <f t="shared" si="31121"/>
        <v>0</v>
      </c>
      <c r="BC1661" s="48"/>
      <c r="BE1661" t="s">
        <v>187</v>
      </c>
      <c r="BP1661">
        <f>BF1650*X1661</f>
        <v>0</v>
      </c>
      <c r="BQ1661">
        <f t="shared" ref="BQ1661" si="31258">BG1650*Y1661</f>
        <v>0</v>
      </c>
      <c r="BR1661">
        <f t="shared" ref="BR1661" si="31259">BH1650*Z1661</f>
        <v>0</v>
      </c>
      <c r="BS1661">
        <f t="shared" ref="BS1661" si="31260">BI1650*AA1661</f>
        <v>0</v>
      </c>
      <c r="BT1661">
        <f t="shared" ref="BT1661" si="31261">BJ1650*AB1661</f>
        <v>0</v>
      </c>
      <c r="BU1661">
        <f t="shared" ref="BU1661" si="31262">BK1650*AC1661</f>
        <v>0</v>
      </c>
      <c r="BV1661">
        <f t="shared" ref="BV1661" si="31263">BL1650*AD1661</f>
        <v>0</v>
      </c>
      <c r="BW1661">
        <f t="shared" ref="BW1661" si="31264">BM1650*AE1661</f>
        <v>0</v>
      </c>
      <c r="BX1661">
        <f t="shared" ref="BX1661" si="31265">BN1650*AF1661</f>
        <v>0</v>
      </c>
      <c r="BY1661">
        <f t="shared" ref="BY1661" si="31266">BO1650*AG1661</f>
        <v>0</v>
      </c>
      <c r="BZ1661">
        <f t="shared" ref="BZ1661" si="31267">BP1650*AH1661</f>
        <v>0</v>
      </c>
      <c r="CA1661">
        <f t="shared" ref="CA1661" si="31268">BQ1650*AI1661</f>
        <v>0</v>
      </c>
      <c r="CB1661">
        <f t="shared" ref="CB1661" si="31269">BR1650*AJ1661</f>
        <v>0</v>
      </c>
      <c r="CC1661">
        <f t="shared" ref="CC1661" si="31270">BS1650*AK1661</f>
        <v>0</v>
      </c>
      <c r="CD1661">
        <f t="shared" ref="CD1661" si="31271">BT1650*AL1661</f>
        <v>0</v>
      </c>
      <c r="CE1661">
        <f t="shared" ref="CE1661" si="31272">BU1650*AM1661</f>
        <v>0</v>
      </c>
      <c r="CF1661">
        <f t="shared" ref="CF1661" si="31273">BV1650*AN1661</f>
        <v>0</v>
      </c>
      <c r="CG1661">
        <f t="shared" ref="CG1661" si="31274">BW1650*AO1661</f>
        <v>0</v>
      </c>
      <c r="CH1661">
        <f t="shared" ref="CH1661" si="31275">BX1650*AP1661</f>
        <v>0</v>
      </c>
      <c r="CI1661">
        <f t="shared" ref="CI1661" si="31276">BY1650*AQ1661</f>
        <v>0</v>
      </c>
      <c r="CJ1661">
        <f t="shared" ref="CJ1661" si="31277">BZ1650*AR1661</f>
        <v>0</v>
      </c>
      <c r="CK1661">
        <f t="shared" ref="CK1661" si="31278">CA1650*AS1661</f>
        <v>0</v>
      </c>
      <c r="CL1661">
        <f t="shared" ref="CL1661" si="31279">CB1650*AT1661</f>
        <v>0</v>
      </c>
      <c r="CM1661">
        <f t="shared" ref="CM1661" si="31280">CC1650*AU1661</f>
        <v>0</v>
      </c>
      <c r="CN1661">
        <f t="shared" ref="CN1661" si="31281">CD1650*AV1661</f>
        <v>0</v>
      </c>
      <c r="CO1661">
        <f t="shared" ref="CO1661" si="31282">CE1650*AW1661</f>
        <v>0</v>
      </c>
      <c r="CP1661">
        <f t="shared" ref="CP1661" si="31283">CF1650*AX1661</f>
        <v>0</v>
      </c>
      <c r="CQ1661">
        <f t="shared" ref="CQ1661" si="31284">CG1650*AY1661</f>
        <v>0</v>
      </c>
      <c r="CR1661">
        <f t="shared" ref="CR1661" si="31285">CH1650*AZ1661</f>
        <v>0</v>
      </c>
      <c r="CS1661">
        <f t="shared" ref="CS1661" si="31286">CI1650*BA1661</f>
        <v>0</v>
      </c>
      <c r="CT1661">
        <f t="shared" ref="CT1661" si="31287">CJ1650*BB1661</f>
        <v>0</v>
      </c>
    </row>
    <row r="1662" spans="1:98" x14ac:dyDescent="0.3">
      <c r="F1662" s="91">
        <f t="shared" ref="F1662:H1662" si="31288">F1661</f>
        <v>80</v>
      </c>
      <c r="G1662" s="91">
        <f t="shared" si="31288"/>
        <v>80</v>
      </c>
      <c r="H1662" s="4">
        <f t="shared" si="31288"/>
        <v>1</v>
      </c>
      <c r="I1662">
        <v>55</v>
      </c>
      <c r="J1662" s="48">
        <f t="shared" si="30928"/>
        <v>0</v>
      </c>
      <c r="K1662" s="48">
        <f t="shared" si="31192"/>
        <v>0</v>
      </c>
      <c r="L1662" s="98">
        <f t="shared" si="30930"/>
        <v>0</v>
      </c>
      <c r="M1662" s="48"/>
      <c r="N1662" s="48"/>
      <c r="O1662" s="48"/>
      <c r="P1662" s="48"/>
      <c r="Q1662" s="48"/>
      <c r="R1662" s="48"/>
      <c r="S1662" s="48"/>
      <c r="T1662" s="48"/>
      <c r="U1662" s="48"/>
      <c r="V1662" s="48"/>
      <c r="W1662" s="48"/>
      <c r="X1662" s="48"/>
      <c r="Y1662" s="48">
        <f>$J1662+$K1662+$L1662</f>
        <v>0</v>
      </c>
      <c r="Z1662" s="48">
        <f t="shared" si="31157"/>
        <v>0</v>
      </c>
      <c r="AA1662" s="48">
        <f t="shared" si="31157"/>
        <v>0</v>
      </c>
      <c r="AB1662" s="48">
        <f t="shared" si="31157"/>
        <v>0</v>
      </c>
      <c r="AC1662" s="48">
        <f t="shared" si="31157"/>
        <v>0</v>
      </c>
      <c r="AD1662" s="48">
        <f t="shared" si="31157"/>
        <v>0</v>
      </c>
      <c r="AE1662" s="48">
        <f t="shared" si="31157"/>
        <v>0</v>
      </c>
      <c r="AF1662" s="48">
        <f t="shared" si="31157"/>
        <v>0</v>
      </c>
      <c r="AG1662" s="48">
        <f t="shared" si="31157"/>
        <v>0</v>
      </c>
      <c r="AH1662" s="48">
        <f t="shared" si="31157"/>
        <v>0</v>
      </c>
      <c r="AI1662" s="48">
        <f t="shared" si="31157"/>
        <v>0</v>
      </c>
      <c r="AJ1662" s="48">
        <f t="shared" si="31157"/>
        <v>0</v>
      </c>
      <c r="AK1662" s="48">
        <f t="shared" si="31157"/>
        <v>0</v>
      </c>
      <c r="AL1662" s="48">
        <f t="shared" si="31157"/>
        <v>0</v>
      </c>
      <c r="AM1662" s="48">
        <f t="shared" si="31157"/>
        <v>0</v>
      </c>
      <c r="AN1662" s="48">
        <f t="shared" si="31157"/>
        <v>0</v>
      </c>
      <c r="AO1662" s="48">
        <f t="shared" si="31157"/>
        <v>0</v>
      </c>
      <c r="AP1662" s="48">
        <f t="shared" si="31157"/>
        <v>0</v>
      </c>
      <c r="AQ1662" s="48">
        <f t="shared" si="31157"/>
        <v>0</v>
      </c>
      <c r="AR1662" s="48">
        <f t="shared" si="31157"/>
        <v>0</v>
      </c>
      <c r="AS1662" s="48">
        <f t="shared" si="31157"/>
        <v>0</v>
      </c>
      <c r="AT1662" s="48">
        <f t="shared" si="31157"/>
        <v>0</v>
      </c>
      <c r="AU1662" s="48">
        <f t="shared" si="31157"/>
        <v>0</v>
      </c>
      <c r="AV1662" s="48">
        <f t="shared" si="31157"/>
        <v>0</v>
      </c>
      <c r="AW1662" s="48">
        <f t="shared" si="31157"/>
        <v>0</v>
      </c>
      <c r="AX1662" s="48">
        <f t="shared" si="31157"/>
        <v>0</v>
      </c>
      <c r="AY1662" s="48">
        <f t="shared" si="31121"/>
        <v>0</v>
      </c>
      <c r="AZ1662" s="48">
        <f t="shared" si="31121"/>
        <v>0</v>
      </c>
      <c r="BA1662" s="48">
        <f t="shared" si="31121"/>
        <v>0</v>
      </c>
      <c r="BB1662" s="48">
        <f t="shared" si="31121"/>
        <v>0</v>
      </c>
      <c r="BC1662" s="48"/>
      <c r="BE1662" t="s">
        <v>188</v>
      </c>
      <c r="BQ1662">
        <f>BF1650*Y1662</f>
        <v>0</v>
      </c>
      <c r="BR1662">
        <f t="shared" ref="BR1662" si="31289">BG1650*Z1662</f>
        <v>0</v>
      </c>
      <c r="BS1662">
        <f t="shared" ref="BS1662" si="31290">BH1650*AA1662</f>
        <v>0</v>
      </c>
      <c r="BT1662">
        <f t="shared" ref="BT1662" si="31291">BI1650*AB1662</f>
        <v>0</v>
      </c>
      <c r="BU1662">
        <f t="shared" ref="BU1662" si="31292">BJ1650*AC1662</f>
        <v>0</v>
      </c>
      <c r="BV1662">
        <f t="shared" ref="BV1662" si="31293">BK1650*AD1662</f>
        <v>0</v>
      </c>
      <c r="BW1662">
        <f t="shared" ref="BW1662" si="31294">BL1650*AE1662</f>
        <v>0</v>
      </c>
      <c r="BX1662">
        <f t="shared" ref="BX1662" si="31295">BM1650*AF1662</f>
        <v>0</v>
      </c>
      <c r="BY1662">
        <f t="shared" ref="BY1662" si="31296">BN1650*AG1662</f>
        <v>0</v>
      </c>
      <c r="BZ1662">
        <f t="shared" ref="BZ1662" si="31297">BO1650*AH1662</f>
        <v>0</v>
      </c>
      <c r="CA1662">
        <f t="shared" ref="CA1662" si="31298">BP1650*AI1662</f>
        <v>0</v>
      </c>
      <c r="CB1662">
        <f t="shared" ref="CB1662" si="31299">BQ1650*AJ1662</f>
        <v>0</v>
      </c>
      <c r="CC1662">
        <f t="shared" ref="CC1662" si="31300">BR1650*AK1662</f>
        <v>0</v>
      </c>
      <c r="CD1662">
        <f t="shared" ref="CD1662" si="31301">BS1650*AL1662</f>
        <v>0</v>
      </c>
      <c r="CE1662">
        <f t="shared" ref="CE1662" si="31302">BT1650*AM1662</f>
        <v>0</v>
      </c>
      <c r="CF1662">
        <f t="shared" ref="CF1662" si="31303">BU1650*AN1662</f>
        <v>0</v>
      </c>
      <c r="CG1662">
        <f t="shared" ref="CG1662" si="31304">BV1650*AO1662</f>
        <v>0</v>
      </c>
      <c r="CH1662">
        <f t="shared" ref="CH1662" si="31305">BW1650*AP1662</f>
        <v>0</v>
      </c>
      <c r="CI1662">
        <f t="shared" ref="CI1662" si="31306">BX1650*AQ1662</f>
        <v>0</v>
      </c>
      <c r="CJ1662">
        <f t="shared" ref="CJ1662" si="31307">BY1650*AR1662</f>
        <v>0</v>
      </c>
      <c r="CK1662">
        <f t="shared" ref="CK1662" si="31308">BZ1650*AS1662</f>
        <v>0</v>
      </c>
      <c r="CL1662">
        <f t="shared" ref="CL1662" si="31309">CA1650*AT1662</f>
        <v>0</v>
      </c>
      <c r="CM1662">
        <f t="shared" ref="CM1662" si="31310">CB1650*AU1662</f>
        <v>0</v>
      </c>
      <c r="CN1662">
        <f t="shared" ref="CN1662" si="31311">CC1650*AV1662</f>
        <v>0</v>
      </c>
      <c r="CO1662">
        <f t="shared" ref="CO1662" si="31312">CD1650*AW1662</f>
        <v>0</v>
      </c>
      <c r="CP1662">
        <f t="shared" ref="CP1662" si="31313">CE1650*AX1662</f>
        <v>0</v>
      </c>
      <c r="CQ1662">
        <f t="shared" ref="CQ1662" si="31314">CF1650*AY1662</f>
        <v>0</v>
      </c>
      <c r="CR1662">
        <f t="shared" ref="CR1662" si="31315">CG1650*AZ1662</f>
        <v>0</v>
      </c>
      <c r="CS1662">
        <f t="shared" ref="CS1662" si="31316">CH1650*BA1662</f>
        <v>0</v>
      </c>
      <c r="CT1662">
        <f t="shared" ref="CT1662" si="31317">CI1650*BB1662</f>
        <v>0</v>
      </c>
    </row>
    <row r="1663" spans="1:98" x14ac:dyDescent="0.3">
      <c r="F1663" s="91">
        <f t="shared" ref="F1663:H1663" si="31318">F1662</f>
        <v>80</v>
      </c>
      <c r="G1663" s="91">
        <f t="shared" si="31318"/>
        <v>80</v>
      </c>
      <c r="H1663" s="4">
        <f t="shared" si="31318"/>
        <v>1</v>
      </c>
      <c r="I1663">
        <v>60</v>
      </c>
      <c r="J1663" s="48">
        <f t="shared" si="30928"/>
        <v>0</v>
      </c>
      <c r="K1663" s="48">
        <f t="shared" si="31192"/>
        <v>0</v>
      </c>
      <c r="L1663" s="98">
        <f t="shared" si="30930"/>
        <v>0</v>
      </c>
      <c r="M1663" s="48"/>
      <c r="N1663" s="48"/>
      <c r="O1663" s="48"/>
      <c r="P1663" s="48"/>
      <c r="Q1663" s="48"/>
      <c r="R1663" s="48"/>
      <c r="S1663" s="48"/>
      <c r="T1663" s="48"/>
      <c r="U1663" s="48"/>
      <c r="V1663" s="48"/>
      <c r="W1663" s="48"/>
      <c r="X1663" s="48"/>
      <c r="Y1663" s="48"/>
      <c r="Z1663" s="48">
        <f>$J1663+$K1663+$L1663</f>
        <v>0</v>
      </c>
      <c r="AA1663" s="48">
        <f t="shared" si="31157"/>
        <v>0</v>
      </c>
      <c r="AB1663" s="48">
        <f t="shared" si="31157"/>
        <v>0</v>
      </c>
      <c r="AC1663" s="48">
        <f t="shared" si="31157"/>
        <v>0</v>
      </c>
      <c r="AD1663" s="48">
        <f t="shared" si="31157"/>
        <v>0</v>
      </c>
      <c r="AE1663" s="48">
        <f t="shared" si="31157"/>
        <v>0</v>
      </c>
      <c r="AF1663" s="48">
        <f t="shared" si="31157"/>
        <v>0</v>
      </c>
      <c r="AG1663" s="48">
        <f t="shared" si="31157"/>
        <v>0</v>
      </c>
      <c r="AH1663" s="48">
        <f t="shared" si="31157"/>
        <v>0</v>
      </c>
      <c r="AI1663" s="48">
        <f t="shared" si="31157"/>
        <v>0</v>
      </c>
      <c r="AJ1663" s="48">
        <f t="shared" si="31157"/>
        <v>0</v>
      </c>
      <c r="AK1663" s="48">
        <f t="shared" si="31157"/>
        <v>0</v>
      </c>
      <c r="AL1663" s="48">
        <f t="shared" si="31157"/>
        <v>0</v>
      </c>
      <c r="AM1663" s="48">
        <f t="shared" si="31157"/>
        <v>0</v>
      </c>
      <c r="AN1663" s="48">
        <f t="shared" si="31157"/>
        <v>0</v>
      </c>
      <c r="AO1663" s="48">
        <f t="shared" si="31157"/>
        <v>0</v>
      </c>
      <c r="AP1663" s="48">
        <f t="shared" si="31157"/>
        <v>0</v>
      </c>
      <c r="AQ1663" s="48">
        <f t="shared" si="31157"/>
        <v>0</v>
      </c>
      <c r="AR1663" s="48">
        <f t="shared" si="31157"/>
        <v>0</v>
      </c>
      <c r="AS1663" s="48">
        <f t="shared" si="31157"/>
        <v>0</v>
      </c>
      <c r="AT1663" s="48">
        <f t="shared" si="31157"/>
        <v>0</v>
      </c>
      <c r="AU1663" s="48">
        <f t="shared" si="31157"/>
        <v>0</v>
      </c>
      <c r="AV1663" s="48">
        <f t="shared" si="31157"/>
        <v>0</v>
      </c>
      <c r="AW1663" s="48">
        <f t="shared" si="31157"/>
        <v>0</v>
      </c>
      <c r="AX1663" s="48">
        <f t="shared" si="31157"/>
        <v>0</v>
      </c>
      <c r="AY1663" s="48">
        <f t="shared" si="31121"/>
        <v>0</v>
      </c>
      <c r="AZ1663" s="48">
        <f t="shared" si="31121"/>
        <v>0</v>
      </c>
      <c r="BA1663" s="48">
        <f t="shared" si="31121"/>
        <v>0</v>
      </c>
      <c r="BB1663" s="48">
        <f t="shared" si="31121"/>
        <v>0</v>
      </c>
      <c r="BC1663" s="48"/>
      <c r="BE1663" t="s">
        <v>189</v>
      </c>
      <c r="BR1663">
        <f>BF1650*Z1663</f>
        <v>0</v>
      </c>
      <c r="BS1663">
        <f t="shared" ref="BS1663" si="31319">BG1650*AA1663</f>
        <v>0</v>
      </c>
      <c r="BT1663">
        <f t="shared" ref="BT1663" si="31320">BH1650*AB1663</f>
        <v>0</v>
      </c>
      <c r="BU1663">
        <f t="shared" ref="BU1663" si="31321">BI1650*AC1663</f>
        <v>0</v>
      </c>
      <c r="BV1663">
        <f t="shared" ref="BV1663" si="31322">BJ1650*AD1663</f>
        <v>0</v>
      </c>
      <c r="BW1663">
        <f t="shared" ref="BW1663" si="31323">BK1650*AE1663</f>
        <v>0</v>
      </c>
      <c r="BX1663">
        <f t="shared" ref="BX1663" si="31324">BL1650*AF1663</f>
        <v>0</v>
      </c>
      <c r="BY1663">
        <f t="shared" ref="BY1663" si="31325">BM1650*AG1663</f>
        <v>0</v>
      </c>
      <c r="BZ1663">
        <f t="shared" ref="BZ1663" si="31326">BN1650*AH1663</f>
        <v>0</v>
      </c>
      <c r="CA1663">
        <f t="shared" ref="CA1663" si="31327">BO1650*AI1663</f>
        <v>0</v>
      </c>
      <c r="CB1663">
        <f t="shared" ref="CB1663" si="31328">BP1650*AJ1663</f>
        <v>0</v>
      </c>
      <c r="CC1663">
        <f t="shared" ref="CC1663" si="31329">BQ1650*AK1663</f>
        <v>0</v>
      </c>
      <c r="CD1663">
        <f t="shared" ref="CD1663" si="31330">BR1650*AL1663</f>
        <v>0</v>
      </c>
      <c r="CE1663">
        <f t="shared" ref="CE1663" si="31331">BS1650*AM1663</f>
        <v>0</v>
      </c>
      <c r="CF1663">
        <f t="shared" ref="CF1663" si="31332">BT1650*AN1663</f>
        <v>0</v>
      </c>
      <c r="CG1663">
        <f t="shared" ref="CG1663" si="31333">BU1650*AO1663</f>
        <v>0</v>
      </c>
      <c r="CH1663">
        <f t="shared" ref="CH1663" si="31334">BV1650*AP1663</f>
        <v>0</v>
      </c>
      <c r="CI1663">
        <f t="shared" ref="CI1663" si="31335">BW1650*AQ1663</f>
        <v>0</v>
      </c>
      <c r="CJ1663">
        <f t="shared" ref="CJ1663" si="31336">BX1650*AR1663</f>
        <v>0</v>
      </c>
      <c r="CK1663">
        <f t="shared" ref="CK1663" si="31337">BY1650*AS1663</f>
        <v>0</v>
      </c>
      <c r="CL1663">
        <f t="shared" ref="CL1663" si="31338">BZ1650*AT1663</f>
        <v>0</v>
      </c>
      <c r="CM1663">
        <f t="shared" ref="CM1663" si="31339">CA1650*AU1663</f>
        <v>0</v>
      </c>
      <c r="CN1663">
        <f t="shared" ref="CN1663" si="31340">CB1650*AV1663</f>
        <v>0</v>
      </c>
      <c r="CO1663">
        <f t="shared" ref="CO1663" si="31341">CC1650*AW1663</f>
        <v>0</v>
      </c>
      <c r="CP1663">
        <f t="shared" ref="CP1663" si="31342">CD1650*AX1663</f>
        <v>0</v>
      </c>
      <c r="CQ1663">
        <f t="shared" ref="CQ1663" si="31343">CE1650*AY1663</f>
        <v>0</v>
      </c>
      <c r="CR1663">
        <f t="shared" ref="CR1663" si="31344">CF1650*AZ1663</f>
        <v>0</v>
      </c>
      <c r="CS1663">
        <f t="shared" ref="CS1663" si="31345">CG1650*BA1663</f>
        <v>0</v>
      </c>
      <c r="CT1663">
        <f t="shared" ref="CT1663" si="31346">CH1650*BB1663</f>
        <v>0</v>
      </c>
    </row>
    <row r="1664" spans="1:98" x14ac:dyDescent="0.3">
      <c r="F1664" s="91">
        <f t="shared" ref="F1664:H1664" si="31347">F1663</f>
        <v>80</v>
      </c>
      <c r="G1664" s="91">
        <f t="shared" si="31347"/>
        <v>80</v>
      </c>
      <c r="H1664" s="4">
        <f t="shared" si="31347"/>
        <v>1</v>
      </c>
      <c r="I1664">
        <v>65</v>
      </c>
      <c r="J1664" s="48">
        <f t="shared" si="30928"/>
        <v>0</v>
      </c>
      <c r="K1664" s="48">
        <f t="shared" si="31192"/>
        <v>0</v>
      </c>
      <c r="L1664" s="98">
        <f t="shared" si="30930"/>
        <v>0</v>
      </c>
      <c r="M1664" s="48"/>
      <c r="N1664" s="48"/>
      <c r="O1664" s="48"/>
      <c r="P1664" s="48"/>
      <c r="Q1664" s="48"/>
      <c r="R1664" s="48"/>
      <c r="S1664" s="48"/>
      <c r="T1664" s="48"/>
      <c r="U1664" s="48"/>
      <c r="V1664" s="48"/>
      <c r="W1664" s="48"/>
      <c r="X1664" s="48"/>
      <c r="Y1664" s="48"/>
      <c r="Z1664" s="48"/>
      <c r="AA1664" s="48">
        <f>$J1664+$K1664+$L1664</f>
        <v>0</v>
      </c>
      <c r="AB1664" s="48">
        <f t="shared" si="31157"/>
        <v>0</v>
      </c>
      <c r="AC1664" s="48">
        <f t="shared" si="31157"/>
        <v>0</v>
      </c>
      <c r="AD1664" s="48">
        <f t="shared" si="31157"/>
        <v>0</v>
      </c>
      <c r="AE1664" s="48">
        <f t="shared" si="31157"/>
        <v>0</v>
      </c>
      <c r="AF1664" s="48">
        <f t="shared" si="31157"/>
        <v>0</v>
      </c>
      <c r="AG1664" s="48">
        <f t="shared" si="31157"/>
        <v>0</v>
      </c>
      <c r="AH1664" s="48">
        <f t="shared" si="31157"/>
        <v>0</v>
      </c>
      <c r="AI1664" s="48">
        <f t="shared" si="31157"/>
        <v>0</v>
      </c>
      <c r="AJ1664" s="48">
        <f t="shared" si="31157"/>
        <v>0</v>
      </c>
      <c r="AK1664" s="48">
        <f t="shared" si="31157"/>
        <v>0</v>
      </c>
      <c r="AL1664" s="48">
        <f t="shared" si="31157"/>
        <v>0</v>
      </c>
      <c r="AM1664" s="48">
        <f t="shared" si="31157"/>
        <v>0</v>
      </c>
      <c r="AN1664" s="48">
        <f t="shared" si="31157"/>
        <v>0</v>
      </c>
      <c r="AO1664" s="48">
        <f t="shared" si="31157"/>
        <v>0</v>
      </c>
      <c r="AP1664" s="48">
        <f t="shared" si="31157"/>
        <v>0</v>
      </c>
      <c r="AQ1664" s="48">
        <f t="shared" si="31157"/>
        <v>0</v>
      </c>
      <c r="AR1664" s="48">
        <f t="shared" si="31157"/>
        <v>0</v>
      </c>
      <c r="AS1664" s="48">
        <f t="shared" si="31157"/>
        <v>0</v>
      </c>
      <c r="AT1664" s="48">
        <f t="shared" si="31157"/>
        <v>0</v>
      </c>
      <c r="AU1664" s="48">
        <f t="shared" si="31157"/>
        <v>0</v>
      </c>
      <c r="AV1664" s="48">
        <f t="shared" si="31157"/>
        <v>0</v>
      </c>
      <c r="AW1664" s="48">
        <f t="shared" si="31157"/>
        <v>0</v>
      </c>
      <c r="AX1664" s="48">
        <f t="shared" si="31157"/>
        <v>0</v>
      </c>
      <c r="AY1664" s="48">
        <f t="shared" si="31121"/>
        <v>0</v>
      </c>
      <c r="AZ1664" s="48">
        <f t="shared" si="31121"/>
        <v>0</v>
      </c>
      <c r="BA1664" s="48">
        <f t="shared" si="31121"/>
        <v>0</v>
      </c>
      <c r="BB1664" s="48">
        <f t="shared" si="31121"/>
        <v>0</v>
      </c>
      <c r="BC1664" s="48"/>
      <c r="BE1664" t="s">
        <v>190</v>
      </c>
      <c r="BS1664">
        <f>BF1650*AA1664</f>
        <v>0</v>
      </c>
      <c r="BT1664">
        <f t="shared" ref="BT1664" si="31348">BG1650*AB1664</f>
        <v>0</v>
      </c>
      <c r="BU1664">
        <f t="shared" ref="BU1664" si="31349">BH1650*AC1664</f>
        <v>0</v>
      </c>
      <c r="BV1664">
        <f t="shared" ref="BV1664" si="31350">BI1650*AD1664</f>
        <v>0</v>
      </c>
      <c r="BW1664">
        <f t="shared" ref="BW1664" si="31351">BJ1650*AE1664</f>
        <v>0</v>
      </c>
      <c r="BX1664">
        <f t="shared" ref="BX1664" si="31352">BK1650*AF1664</f>
        <v>0</v>
      </c>
      <c r="BY1664">
        <f t="shared" ref="BY1664" si="31353">BL1650*AG1664</f>
        <v>0</v>
      </c>
      <c r="BZ1664">
        <f t="shared" ref="BZ1664" si="31354">BM1650*AH1664</f>
        <v>0</v>
      </c>
      <c r="CA1664">
        <f t="shared" ref="CA1664" si="31355">BN1650*AI1664</f>
        <v>0</v>
      </c>
      <c r="CB1664">
        <f t="shared" ref="CB1664" si="31356">BO1650*AJ1664</f>
        <v>0</v>
      </c>
      <c r="CC1664">
        <f t="shared" ref="CC1664" si="31357">BP1650*AK1664</f>
        <v>0</v>
      </c>
      <c r="CD1664">
        <f t="shared" ref="CD1664" si="31358">BQ1650*AL1664</f>
        <v>0</v>
      </c>
      <c r="CE1664">
        <f t="shared" ref="CE1664" si="31359">BR1650*AM1664</f>
        <v>0</v>
      </c>
      <c r="CF1664">
        <f t="shared" ref="CF1664" si="31360">BS1650*AN1664</f>
        <v>0</v>
      </c>
      <c r="CG1664">
        <f t="shared" ref="CG1664" si="31361">BT1650*AO1664</f>
        <v>0</v>
      </c>
      <c r="CH1664">
        <f t="shared" ref="CH1664" si="31362">BU1650*AP1664</f>
        <v>0</v>
      </c>
      <c r="CI1664">
        <f t="shared" ref="CI1664" si="31363">BV1650*AQ1664</f>
        <v>0</v>
      </c>
      <c r="CJ1664">
        <f t="shared" ref="CJ1664" si="31364">BW1650*AR1664</f>
        <v>0</v>
      </c>
      <c r="CK1664">
        <f t="shared" ref="CK1664" si="31365">BX1650*AS1664</f>
        <v>0</v>
      </c>
      <c r="CL1664">
        <f t="shared" ref="CL1664" si="31366">BY1650*AT1664</f>
        <v>0</v>
      </c>
      <c r="CM1664">
        <f t="shared" ref="CM1664" si="31367">BZ1650*AU1664</f>
        <v>0</v>
      </c>
      <c r="CN1664">
        <f t="shared" ref="CN1664" si="31368">CA1650*AV1664</f>
        <v>0</v>
      </c>
      <c r="CO1664">
        <f t="shared" ref="CO1664" si="31369">CB1650*AW1664</f>
        <v>0</v>
      </c>
      <c r="CP1664">
        <f t="shared" ref="CP1664" si="31370">CC1650*AX1664</f>
        <v>0</v>
      </c>
      <c r="CQ1664">
        <f t="shared" ref="CQ1664" si="31371">CD1650*AY1664</f>
        <v>0</v>
      </c>
      <c r="CR1664">
        <f t="shared" ref="CR1664" si="31372">CE1650*AZ1664</f>
        <v>0</v>
      </c>
      <c r="CS1664">
        <f t="shared" ref="CS1664" si="31373">CF1650*BA1664</f>
        <v>0</v>
      </c>
      <c r="CT1664">
        <f t="shared" ref="CT1664" si="31374">CG1650*BB1664</f>
        <v>0</v>
      </c>
    </row>
    <row r="1665" spans="6:98" x14ac:dyDescent="0.3">
      <c r="F1665" s="91">
        <f t="shared" ref="F1665:H1665" si="31375">F1664</f>
        <v>80</v>
      </c>
      <c r="G1665" s="91">
        <f t="shared" si="31375"/>
        <v>80</v>
      </c>
      <c r="H1665" s="4">
        <f t="shared" si="31375"/>
        <v>1</v>
      </c>
      <c r="I1665">
        <v>70</v>
      </c>
      <c r="J1665" s="48">
        <f t="shared" si="30928"/>
        <v>0</v>
      </c>
      <c r="K1665" s="48">
        <f t="shared" si="31192"/>
        <v>0</v>
      </c>
      <c r="L1665" s="98">
        <f t="shared" si="30930"/>
        <v>0</v>
      </c>
      <c r="M1665" s="48"/>
      <c r="N1665" s="48"/>
      <c r="O1665" s="48"/>
      <c r="P1665" s="48"/>
      <c r="Q1665" s="48"/>
      <c r="R1665" s="48"/>
      <c r="S1665" s="48"/>
      <c r="T1665" s="48"/>
      <c r="U1665" s="48"/>
      <c r="V1665" s="48"/>
      <c r="W1665" s="48"/>
      <c r="X1665" s="48"/>
      <c r="Y1665" s="48"/>
      <c r="Z1665" s="48"/>
      <c r="AA1665" s="48"/>
      <c r="AB1665" s="48">
        <f>$J1665+$K1665+$L1665</f>
        <v>0</v>
      </c>
      <c r="AC1665" s="48">
        <f t="shared" si="31157"/>
        <v>0</v>
      </c>
      <c r="AD1665" s="48">
        <f t="shared" si="31157"/>
        <v>0</v>
      </c>
      <c r="AE1665" s="48">
        <f t="shared" si="31157"/>
        <v>0</v>
      </c>
      <c r="AF1665" s="48">
        <f t="shared" si="31157"/>
        <v>0</v>
      </c>
      <c r="AG1665" s="48">
        <f t="shared" si="31157"/>
        <v>0</v>
      </c>
      <c r="AH1665" s="48">
        <f t="shared" si="31157"/>
        <v>0</v>
      </c>
      <c r="AI1665" s="48">
        <f t="shared" si="31157"/>
        <v>0</v>
      </c>
      <c r="AJ1665" s="48">
        <f t="shared" si="31157"/>
        <v>0</v>
      </c>
      <c r="AK1665" s="48">
        <f t="shared" si="31157"/>
        <v>0</v>
      </c>
      <c r="AL1665" s="48">
        <f t="shared" si="31157"/>
        <v>0</v>
      </c>
      <c r="AM1665" s="48">
        <f t="shared" si="31157"/>
        <v>0</v>
      </c>
      <c r="AN1665" s="48">
        <f t="shared" si="31157"/>
        <v>0</v>
      </c>
      <c r="AO1665" s="48">
        <f t="shared" si="31157"/>
        <v>0</v>
      </c>
      <c r="AP1665" s="48">
        <f t="shared" si="31157"/>
        <v>0</v>
      </c>
      <c r="AQ1665" s="48">
        <f t="shared" si="31157"/>
        <v>0</v>
      </c>
      <c r="AR1665" s="48">
        <f t="shared" si="31157"/>
        <v>0</v>
      </c>
      <c r="AS1665" s="48">
        <f t="shared" si="31157"/>
        <v>0</v>
      </c>
      <c r="AT1665" s="48">
        <f t="shared" si="31157"/>
        <v>0</v>
      </c>
      <c r="AU1665" s="48">
        <f t="shared" si="31157"/>
        <v>0</v>
      </c>
      <c r="AV1665" s="48">
        <f t="shared" si="31157"/>
        <v>0</v>
      </c>
      <c r="AW1665" s="48">
        <f t="shared" si="31157"/>
        <v>0</v>
      </c>
      <c r="AX1665" s="48">
        <f t="shared" si="31157"/>
        <v>0</v>
      </c>
      <c r="AY1665" s="48">
        <f t="shared" si="31121"/>
        <v>0</v>
      </c>
      <c r="AZ1665" s="48">
        <f t="shared" si="31121"/>
        <v>0</v>
      </c>
      <c r="BA1665" s="48">
        <f t="shared" si="31121"/>
        <v>0</v>
      </c>
      <c r="BB1665" s="48">
        <f t="shared" si="31121"/>
        <v>0</v>
      </c>
      <c r="BC1665" s="48"/>
      <c r="BE1665" t="s">
        <v>191</v>
      </c>
      <c r="BT1665">
        <f>BF1650*AB1665</f>
        <v>0</v>
      </c>
      <c r="BU1665">
        <f t="shared" ref="BU1665" si="31376">BG1650*AC1665</f>
        <v>0</v>
      </c>
      <c r="BV1665">
        <f t="shared" ref="BV1665" si="31377">BH1650*AD1665</f>
        <v>0</v>
      </c>
      <c r="BW1665">
        <f t="shared" ref="BW1665" si="31378">BI1650*AE1665</f>
        <v>0</v>
      </c>
      <c r="BX1665">
        <f t="shared" ref="BX1665" si="31379">BJ1650*AF1665</f>
        <v>0</v>
      </c>
      <c r="BY1665">
        <f t="shared" ref="BY1665" si="31380">BK1650*AG1665</f>
        <v>0</v>
      </c>
      <c r="BZ1665">
        <f t="shared" ref="BZ1665" si="31381">BL1650*AH1665</f>
        <v>0</v>
      </c>
      <c r="CA1665">
        <f t="shared" ref="CA1665" si="31382">BM1650*AI1665</f>
        <v>0</v>
      </c>
      <c r="CB1665">
        <f t="shared" ref="CB1665" si="31383">BN1650*AJ1665</f>
        <v>0</v>
      </c>
      <c r="CC1665">
        <f t="shared" ref="CC1665" si="31384">BO1650*AK1665</f>
        <v>0</v>
      </c>
      <c r="CD1665">
        <f t="shared" ref="CD1665" si="31385">BP1650*AL1665</f>
        <v>0</v>
      </c>
      <c r="CE1665">
        <f t="shared" ref="CE1665" si="31386">BQ1650*AM1665</f>
        <v>0</v>
      </c>
      <c r="CF1665">
        <f t="shared" ref="CF1665" si="31387">BR1650*AN1665</f>
        <v>0</v>
      </c>
      <c r="CG1665">
        <f t="shared" ref="CG1665" si="31388">BS1650*AO1665</f>
        <v>0</v>
      </c>
      <c r="CH1665">
        <f t="shared" ref="CH1665" si="31389">BT1650*AP1665</f>
        <v>0</v>
      </c>
      <c r="CI1665">
        <f t="shared" ref="CI1665" si="31390">BU1650*AQ1665</f>
        <v>0</v>
      </c>
      <c r="CJ1665">
        <f t="shared" ref="CJ1665" si="31391">BV1650*AR1665</f>
        <v>0</v>
      </c>
      <c r="CK1665">
        <f t="shared" ref="CK1665" si="31392">BW1650*AS1665</f>
        <v>0</v>
      </c>
      <c r="CL1665">
        <f t="shared" ref="CL1665" si="31393">BX1650*AT1665</f>
        <v>0</v>
      </c>
      <c r="CM1665">
        <f t="shared" ref="CM1665" si="31394">BY1650*AU1665</f>
        <v>0</v>
      </c>
      <c r="CN1665">
        <f t="shared" ref="CN1665" si="31395">BZ1650*AV1665</f>
        <v>0</v>
      </c>
      <c r="CO1665">
        <f t="shared" ref="CO1665" si="31396">CA1650*AW1665</f>
        <v>0</v>
      </c>
      <c r="CP1665">
        <f t="shared" ref="CP1665" si="31397">CB1650*AX1665</f>
        <v>0</v>
      </c>
      <c r="CQ1665">
        <f t="shared" ref="CQ1665" si="31398">CC1650*AY1665</f>
        <v>0</v>
      </c>
      <c r="CR1665">
        <f t="shared" ref="CR1665" si="31399">CD1650*AZ1665</f>
        <v>0</v>
      </c>
      <c r="CS1665">
        <f t="shared" ref="CS1665" si="31400">CE1650*BA1665</f>
        <v>0</v>
      </c>
      <c r="CT1665">
        <f t="shared" ref="CT1665" si="31401">CF1650*BB1665</f>
        <v>0</v>
      </c>
    </row>
    <row r="1666" spans="6:98" x14ac:dyDescent="0.3">
      <c r="F1666" s="91">
        <f t="shared" ref="F1666:H1666" si="31402">F1665</f>
        <v>80</v>
      </c>
      <c r="G1666" s="91">
        <f t="shared" si="31402"/>
        <v>80</v>
      </c>
      <c r="H1666" s="4">
        <f t="shared" si="31402"/>
        <v>1</v>
      </c>
      <c r="I1666">
        <v>75</v>
      </c>
      <c r="J1666" s="48">
        <f t="shared" si="30928"/>
        <v>0</v>
      </c>
      <c r="K1666" s="48">
        <f t="shared" si="31192"/>
        <v>0</v>
      </c>
      <c r="L1666" s="98">
        <f t="shared" si="30930"/>
        <v>0</v>
      </c>
      <c r="M1666" s="48"/>
      <c r="N1666" s="48"/>
      <c r="O1666" s="48"/>
      <c r="P1666" s="48"/>
      <c r="Q1666" s="48"/>
      <c r="R1666" s="48"/>
      <c r="S1666" s="48"/>
      <c r="T1666" s="48"/>
      <c r="U1666" s="48"/>
      <c r="V1666" s="48"/>
      <c r="W1666" s="48"/>
      <c r="X1666" s="48"/>
      <c r="Y1666" s="48"/>
      <c r="Z1666" s="48"/>
      <c r="AA1666" s="48"/>
      <c r="AB1666" s="48"/>
      <c r="AC1666" s="48">
        <f>$J1666+$K1666+$L1666</f>
        <v>0</v>
      </c>
      <c r="AD1666" s="48">
        <f t="shared" si="31157"/>
        <v>0</v>
      </c>
      <c r="AE1666" s="48">
        <f t="shared" si="31157"/>
        <v>0</v>
      </c>
      <c r="AF1666" s="48">
        <f t="shared" si="31157"/>
        <v>0</v>
      </c>
      <c r="AG1666" s="48">
        <f t="shared" si="31157"/>
        <v>0</v>
      </c>
      <c r="AH1666" s="48">
        <f t="shared" si="31157"/>
        <v>0</v>
      </c>
      <c r="AI1666" s="48">
        <f t="shared" si="31157"/>
        <v>0</v>
      </c>
      <c r="AJ1666" s="48">
        <f t="shared" si="31157"/>
        <v>0</v>
      </c>
      <c r="AK1666" s="48">
        <f t="shared" si="31157"/>
        <v>0</v>
      </c>
      <c r="AL1666" s="48">
        <f t="shared" si="31157"/>
        <v>0</v>
      </c>
      <c r="AM1666" s="48">
        <f t="shared" si="31157"/>
        <v>0</v>
      </c>
      <c r="AN1666" s="48">
        <f t="shared" si="31157"/>
        <v>0</v>
      </c>
      <c r="AO1666" s="48">
        <f t="shared" si="31157"/>
        <v>0</v>
      </c>
      <c r="AP1666" s="48">
        <f t="shared" si="31157"/>
        <v>0</v>
      </c>
      <c r="AQ1666" s="48">
        <f t="shared" si="31157"/>
        <v>0</v>
      </c>
      <c r="AR1666" s="48">
        <f t="shared" si="31157"/>
        <v>0</v>
      </c>
      <c r="AS1666" s="48">
        <f t="shared" si="31157"/>
        <v>0</v>
      </c>
      <c r="AT1666" s="48">
        <f t="shared" si="31157"/>
        <v>0</v>
      </c>
      <c r="AU1666" s="48">
        <f t="shared" si="31157"/>
        <v>0</v>
      </c>
      <c r="AV1666" s="48">
        <f t="shared" si="31157"/>
        <v>0</v>
      </c>
      <c r="AW1666" s="48">
        <f t="shared" si="31157"/>
        <v>0</v>
      </c>
      <c r="AX1666" s="48">
        <f t="shared" si="31157"/>
        <v>0</v>
      </c>
      <c r="AY1666" s="48">
        <f t="shared" si="31121"/>
        <v>0</v>
      </c>
      <c r="AZ1666" s="48">
        <f t="shared" si="31121"/>
        <v>0</v>
      </c>
      <c r="BA1666" s="48">
        <f t="shared" si="31121"/>
        <v>0</v>
      </c>
      <c r="BB1666" s="48">
        <f t="shared" si="31121"/>
        <v>0</v>
      </c>
      <c r="BC1666" s="48"/>
      <c r="BE1666" t="s">
        <v>192</v>
      </c>
      <c r="BU1666">
        <f>BF1650*AC1666</f>
        <v>0</v>
      </c>
      <c r="BV1666">
        <f t="shared" ref="BV1666" si="31403">BG1650*AD1666</f>
        <v>0</v>
      </c>
      <c r="BW1666">
        <f t="shared" ref="BW1666" si="31404">BH1650*AE1666</f>
        <v>0</v>
      </c>
      <c r="BX1666">
        <f t="shared" ref="BX1666" si="31405">BI1650*AF1666</f>
        <v>0</v>
      </c>
      <c r="BY1666">
        <f t="shared" ref="BY1666" si="31406">BJ1650*AG1666</f>
        <v>0</v>
      </c>
      <c r="BZ1666">
        <f t="shared" ref="BZ1666" si="31407">BK1650*AH1666</f>
        <v>0</v>
      </c>
      <c r="CA1666">
        <f t="shared" ref="CA1666" si="31408">BL1650*AI1666</f>
        <v>0</v>
      </c>
      <c r="CB1666">
        <f t="shared" ref="CB1666" si="31409">BM1650*AJ1666</f>
        <v>0</v>
      </c>
      <c r="CC1666">
        <f t="shared" ref="CC1666" si="31410">BN1650*AK1666</f>
        <v>0</v>
      </c>
      <c r="CD1666">
        <f t="shared" ref="CD1666" si="31411">BO1650*AL1666</f>
        <v>0</v>
      </c>
      <c r="CE1666">
        <f t="shared" ref="CE1666" si="31412">BP1650*AM1666</f>
        <v>0</v>
      </c>
      <c r="CF1666">
        <f t="shared" ref="CF1666" si="31413">BQ1650*AN1666</f>
        <v>0</v>
      </c>
      <c r="CG1666">
        <f t="shared" ref="CG1666" si="31414">BR1650*AO1666</f>
        <v>0</v>
      </c>
      <c r="CH1666">
        <f t="shared" ref="CH1666" si="31415">BS1650*AP1666</f>
        <v>0</v>
      </c>
      <c r="CI1666">
        <f t="shared" ref="CI1666" si="31416">BT1650*AQ1666</f>
        <v>0</v>
      </c>
      <c r="CJ1666">
        <f t="shared" ref="CJ1666" si="31417">BU1650*AR1666</f>
        <v>0</v>
      </c>
      <c r="CK1666">
        <f t="shared" ref="CK1666" si="31418">BV1650*AS1666</f>
        <v>0</v>
      </c>
      <c r="CL1666">
        <f t="shared" ref="CL1666" si="31419">BW1650*AT1666</f>
        <v>0</v>
      </c>
      <c r="CM1666">
        <f t="shared" ref="CM1666" si="31420">BX1650*AU1666</f>
        <v>0</v>
      </c>
      <c r="CN1666">
        <f t="shared" ref="CN1666" si="31421">BY1650*AV1666</f>
        <v>0</v>
      </c>
      <c r="CO1666">
        <f t="shared" ref="CO1666" si="31422">BZ1650*AW1666</f>
        <v>0</v>
      </c>
      <c r="CP1666">
        <f t="shared" ref="CP1666" si="31423">CA1650*AX1666</f>
        <v>0</v>
      </c>
      <c r="CQ1666">
        <f t="shared" ref="CQ1666" si="31424">CB1650*AY1666</f>
        <v>0</v>
      </c>
      <c r="CR1666">
        <f t="shared" ref="CR1666" si="31425">CC1650*AZ1666</f>
        <v>0</v>
      </c>
      <c r="CS1666">
        <f t="shared" ref="CS1666" si="31426">CD1650*BA1666</f>
        <v>0</v>
      </c>
      <c r="CT1666">
        <f t="shared" ref="CT1666" si="31427">CE1650*BB1666</f>
        <v>0</v>
      </c>
    </row>
    <row r="1667" spans="6:98" x14ac:dyDescent="0.3">
      <c r="F1667" s="91">
        <f t="shared" ref="F1667:H1667" si="31428">F1666</f>
        <v>80</v>
      </c>
      <c r="G1667" s="91">
        <f t="shared" si="31428"/>
        <v>80</v>
      </c>
      <c r="H1667" s="4">
        <f t="shared" si="31428"/>
        <v>1</v>
      </c>
      <c r="I1667">
        <v>80</v>
      </c>
      <c r="J1667" s="48">
        <f t="shared" si="30928"/>
        <v>1</v>
      </c>
      <c r="K1667" s="48">
        <f t="shared" si="31192"/>
        <v>0</v>
      </c>
      <c r="L1667" s="98">
        <f t="shared" si="30930"/>
        <v>0</v>
      </c>
      <c r="M1667" s="48"/>
      <c r="N1667" s="48"/>
      <c r="O1667" s="48"/>
      <c r="P1667" s="48"/>
      <c r="Q1667" s="48"/>
      <c r="R1667" s="48"/>
      <c r="S1667" s="48"/>
      <c r="T1667" s="48"/>
      <c r="U1667" s="48"/>
      <c r="V1667" s="48"/>
      <c r="W1667" s="48"/>
      <c r="X1667" s="48"/>
      <c r="Y1667" s="48"/>
      <c r="Z1667" s="48"/>
      <c r="AA1667" s="48"/>
      <c r="AB1667" s="48"/>
      <c r="AC1667" s="48"/>
      <c r="AD1667" s="48">
        <f>$J1667+$K1667+$L1667</f>
        <v>1</v>
      </c>
      <c r="AE1667" s="48">
        <f t="shared" si="31157"/>
        <v>1</v>
      </c>
      <c r="AF1667" s="48">
        <f t="shared" si="31157"/>
        <v>1</v>
      </c>
      <c r="AG1667" s="48">
        <f t="shared" si="31157"/>
        <v>1</v>
      </c>
      <c r="AH1667" s="48">
        <f t="shared" si="31157"/>
        <v>1</v>
      </c>
      <c r="AI1667" s="48">
        <f t="shared" si="31157"/>
        <v>1</v>
      </c>
      <c r="AJ1667" s="48">
        <f t="shared" si="31157"/>
        <v>1</v>
      </c>
      <c r="AK1667" s="48">
        <f t="shared" si="31157"/>
        <v>1</v>
      </c>
      <c r="AL1667" s="48">
        <f t="shared" si="31157"/>
        <v>1</v>
      </c>
      <c r="AM1667" s="48">
        <f t="shared" si="31157"/>
        <v>1</v>
      </c>
      <c r="AN1667" s="48">
        <f t="shared" si="31157"/>
        <v>1</v>
      </c>
      <c r="AO1667" s="48">
        <f t="shared" si="31157"/>
        <v>1</v>
      </c>
      <c r="AP1667" s="48">
        <f t="shared" si="31157"/>
        <v>1</v>
      </c>
      <c r="AQ1667" s="48">
        <f t="shared" si="31157"/>
        <v>1</v>
      </c>
      <c r="AR1667" s="48">
        <f t="shared" si="31157"/>
        <v>1</v>
      </c>
      <c r="AS1667" s="48">
        <f t="shared" si="31157"/>
        <v>1</v>
      </c>
      <c r="AT1667" s="48">
        <f t="shared" si="31157"/>
        <v>1</v>
      </c>
      <c r="AU1667" s="48">
        <f t="shared" si="31157"/>
        <v>1</v>
      </c>
      <c r="AV1667" s="48">
        <f t="shared" si="31157"/>
        <v>1</v>
      </c>
      <c r="AW1667" s="48">
        <f t="shared" si="31157"/>
        <v>1</v>
      </c>
      <c r="AX1667" s="48">
        <f t="shared" si="31157"/>
        <v>1</v>
      </c>
      <c r="AY1667" s="48">
        <f t="shared" si="31121"/>
        <v>1</v>
      </c>
      <c r="AZ1667" s="48">
        <f t="shared" si="31121"/>
        <v>1</v>
      </c>
      <c r="BA1667" s="48">
        <f t="shared" si="31121"/>
        <v>1</v>
      </c>
      <c r="BB1667" s="48">
        <f t="shared" si="31121"/>
        <v>1</v>
      </c>
      <c r="BC1667" s="48"/>
      <c r="BE1667" t="s">
        <v>193</v>
      </c>
      <c r="BV1667">
        <f>BF1650*AD1667</f>
        <v>0</v>
      </c>
      <c r="BW1667">
        <f t="shared" ref="BW1667" si="31429">BG1650*AE1667</f>
        <v>0.71859455737420541</v>
      </c>
      <c r="BX1667">
        <f t="shared" ref="BX1667" si="31430">BH1650*AF1667</f>
        <v>4.7906303824947027</v>
      </c>
      <c r="BY1667">
        <f t="shared" ref="BY1667" si="31431">BI1650*AG1667</f>
        <v>11.976575956236758</v>
      </c>
      <c r="BZ1667">
        <f t="shared" ref="BZ1667" si="31432">BJ1650*AH1667</f>
        <v>23.953151912473515</v>
      </c>
      <c r="CA1667">
        <f t="shared" ref="CA1667" si="31433">BK1650*AI1667</f>
        <v>60.431106325806326</v>
      </c>
      <c r="CB1667">
        <f t="shared" ref="CB1667" si="31434">BL1650*AJ1667</f>
        <v>97.197636507650671</v>
      </c>
      <c r="CC1667">
        <f t="shared" ref="CC1667" si="31435">BM1650*AK1667</f>
        <v>123.95741769763872</v>
      </c>
      <c r="CD1667">
        <f t="shared" ref="CD1667" si="31436">BN1650*AL1667</f>
        <v>153.87845711107147</v>
      </c>
      <c r="CE1667">
        <f t="shared" ref="CE1667" si="31437">BO1650*AM1667</f>
        <v>175.99712189786553</v>
      </c>
      <c r="CF1667">
        <f t="shared" ref="CF1667" si="31438">BP1650*AN1667</f>
        <v>199.29650582765353</v>
      </c>
      <c r="CG1667">
        <f t="shared" ref="CG1667" si="31439">BQ1650*AO1667</f>
        <v>237.23331064829114</v>
      </c>
      <c r="CH1667">
        <f t="shared" ref="CH1667" si="31440">BR1650*AP1667</f>
        <v>280.8487280791179</v>
      </c>
      <c r="CI1667">
        <f t="shared" ref="CI1667" si="31441">BS1650*AQ1667</f>
        <v>341.63092933012621</v>
      </c>
      <c r="CJ1667">
        <f t="shared" ref="CJ1667" si="31442">BT1650*AR1667</f>
        <v>402.41368198772199</v>
      </c>
      <c r="CK1667">
        <f t="shared" ref="CK1667" si="31443">BU1650*AS1667</f>
        <v>435.31527026021234</v>
      </c>
      <c r="CL1667">
        <f t="shared" ref="CL1667" si="31444">BV1650*AT1667</f>
        <v>456.53912258312249</v>
      </c>
      <c r="CM1667">
        <f t="shared" ref="CM1667" si="31445">BW1650*AU1667</f>
        <v>0</v>
      </c>
      <c r="CN1667">
        <f t="shared" ref="CN1667" si="31446">BX1650*AV1667</f>
        <v>0</v>
      </c>
      <c r="CO1667">
        <f t="shared" ref="CO1667" si="31447">BY1650*AW1667</f>
        <v>0</v>
      </c>
      <c r="CP1667">
        <f t="shared" ref="CP1667" si="31448">BZ1650*AX1667</f>
        <v>0</v>
      </c>
      <c r="CQ1667">
        <f t="shared" ref="CQ1667" si="31449">CA1650*AY1667</f>
        <v>0</v>
      </c>
      <c r="CR1667">
        <f t="shared" ref="CR1667" si="31450">CB1650*AZ1667</f>
        <v>0</v>
      </c>
      <c r="CS1667">
        <f t="shared" ref="CS1667" si="31451">CC1650*BA1667</f>
        <v>0</v>
      </c>
      <c r="CT1667">
        <f t="shared" ref="CT1667" si="31452">CD1650*BB1667</f>
        <v>0</v>
      </c>
    </row>
    <row r="1668" spans="6:98" x14ac:dyDescent="0.3">
      <c r="F1668" s="91">
        <f t="shared" ref="F1668:H1668" si="31453">F1667</f>
        <v>80</v>
      </c>
      <c r="G1668" s="91">
        <f t="shared" si="31453"/>
        <v>80</v>
      </c>
      <c r="H1668" s="4">
        <f t="shared" si="31453"/>
        <v>1</v>
      </c>
      <c r="I1668">
        <v>85</v>
      </c>
      <c r="J1668" s="48">
        <f t="shared" si="30928"/>
        <v>0</v>
      </c>
      <c r="K1668" s="48">
        <f t="shared" si="31192"/>
        <v>0</v>
      </c>
      <c r="L1668" s="98">
        <f t="shared" si="30930"/>
        <v>0</v>
      </c>
      <c r="M1668" s="48"/>
      <c r="N1668" s="48"/>
      <c r="O1668" s="48"/>
      <c r="P1668" s="48"/>
      <c r="Q1668" s="48"/>
      <c r="R1668" s="48"/>
      <c r="S1668" s="48"/>
      <c r="T1668" s="48"/>
      <c r="U1668" s="48"/>
      <c r="V1668" s="48"/>
      <c r="W1668" s="48"/>
      <c r="X1668" s="48"/>
      <c r="Y1668" s="48"/>
      <c r="Z1668" s="48"/>
      <c r="AA1668" s="48"/>
      <c r="AB1668" s="48"/>
      <c r="AC1668" s="48"/>
      <c r="AD1668" s="48"/>
      <c r="AE1668" s="48">
        <f>$J1668+$K1668+$L1668</f>
        <v>0</v>
      </c>
      <c r="AF1668" s="48">
        <f t="shared" si="31157"/>
        <v>0</v>
      </c>
      <c r="AG1668" s="48">
        <f t="shared" si="31157"/>
        <v>0</v>
      </c>
      <c r="AH1668" s="48">
        <f t="shared" si="31157"/>
        <v>0</v>
      </c>
      <c r="AI1668" s="48">
        <f t="shared" si="31157"/>
        <v>0</v>
      </c>
      <c r="AJ1668" s="48">
        <f t="shared" si="31157"/>
        <v>0</v>
      </c>
      <c r="AK1668" s="48">
        <f t="shared" si="31157"/>
        <v>0</v>
      </c>
      <c r="AL1668" s="48">
        <f t="shared" si="31157"/>
        <v>0</v>
      </c>
      <c r="AM1668" s="48">
        <f t="shared" si="31157"/>
        <v>0</v>
      </c>
      <c r="AN1668" s="48">
        <f t="shared" si="31157"/>
        <v>0</v>
      </c>
      <c r="AO1668" s="48">
        <f t="shared" si="31157"/>
        <v>0</v>
      </c>
      <c r="AP1668" s="48">
        <f t="shared" ref="AP1668:BB1683" si="31454">$J1668+$K1668+$L1668</f>
        <v>0</v>
      </c>
      <c r="AQ1668" s="48">
        <f t="shared" si="31454"/>
        <v>0</v>
      </c>
      <c r="AR1668" s="48">
        <f t="shared" si="31454"/>
        <v>0</v>
      </c>
      <c r="AS1668" s="48">
        <f t="shared" si="31454"/>
        <v>0</v>
      </c>
      <c r="AT1668" s="48">
        <f t="shared" si="31454"/>
        <v>0</v>
      </c>
      <c r="AU1668" s="48">
        <f t="shared" si="31454"/>
        <v>0</v>
      </c>
      <c r="AV1668" s="48">
        <f t="shared" si="31454"/>
        <v>0</v>
      </c>
      <c r="AW1668" s="48">
        <f t="shared" si="31454"/>
        <v>0</v>
      </c>
      <c r="AX1668" s="48">
        <f t="shared" si="31454"/>
        <v>0</v>
      </c>
      <c r="AY1668" s="48">
        <f t="shared" si="31121"/>
        <v>0</v>
      </c>
      <c r="AZ1668" s="48">
        <f t="shared" si="31121"/>
        <v>0</v>
      </c>
      <c r="BA1668" s="48">
        <f t="shared" si="31121"/>
        <v>0</v>
      </c>
      <c r="BB1668" s="48">
        <f t="shared" si="31121"/>
        <v>0</v>
      </c>
      <c r="BC1668" s="48"/>
      <c r="BE1668" t="s">
        <v>194</v>
      </c>
      <c r="BW1668">
        <f>BF1650*AE1668</f>
        <v>0</v>
      </c>
      <c r="BX1668">
        <f t="shared" ref="BX1668" si="31455">BG1650*AF1668</f>
        <v>0</v>
      </c>
      <c r="BY1668">
        <f t="shared" ref="BY1668" si="31456">BH1650*AG1668</f>
        <v>0</v>
      </c>
      <c r="BZ1668">
        <f t="shared" ref="BZ1668" si="31457">BI1650*AH1668</f>
        <v>0</v>
      </c>
      <c r="CA1668">
        <f t="shared" ref="CA1668" si="31458">BJ1650*AI1668</f>
        <v>0</v>
      </c>
      <c r="CB1668">
        <f t="shared" ref="CB1668" si="31459">BK1650*AJ1668</f>
        <v>0</v>
      </c>
      <c r="CC1668">
        <f t="shared" ref="CC1668" si="31460">BL1650*AK1668</f>
        <v>0</v>
      </c>
      <c r="CD1668">
        <f t="shared" ref="CD1668" si="31461">BM1650*AL1668</f>
        <v>0</v>
      </c>
      <c r="CE1668">
        <f t="shared" ref="CE1668" si="31462">BN1650*AM1668</f>
        <v>0</v>
      </c>
      <c r="CF1668">
        <f t="shared" ref="CF1668" si="31463">BO1650*AN1668</f>
        <v>0</v>
      </c>
      <c r="CG1668">
        <f t="shared" ref="CG1668" si="31464">BP1650*AO1668</f>
        <v>0</v>
      </c>
      <c r="CH1668">
        <f t="shared" ref="CH1668" si="31465">BQ1650*AP1668</f>
        <v>0</v>
      </c>
      <c r="CI1668">
        <f t="shared" ref="CI1668" si="31466">BR1650*AQ1668</f>
        <v>0</v>
      </c>
      <c r="CJ1668">
        <f t="shared" ref="CJ1668" si="31467">BS1650*AR1668</f>
        <v>0</v>
      </c>
      <c r="CK1668">
        <f t="shared" ref="CK1668" si="31468">BT1650*AS1668</f>
        <v>0</v>
      </c>
      <c r="CL1668">
        <f t="shared" ref="CL1668" si="31469">BU1650*AT1668</f>
        <v>0</v>
      </c>
      <c r="CM1668">
        <f t="shared" ref="CM1668" si="31470">BV1650*AU1668</f>
        <v>0</v>
      </c>
      <c r="CN1668">
        <f t="shared" ref="CN1668" si="31471">BW1650*AV1668</f>
        <v>0</v>
      </c>
      <c r="CO1668">
        <f t="shared" ref="CO1668" si="31472">BX1650*AW1668</f>
        <v>0</v>
      </c>
      <c r="CP1668">
        <f t="shared" ref="CP1668" si="31473">BY1650*AX1668</f>
        <v>0</v>
      </c>
      <c r="CQ1668">
        <f t="shared" ref="CQ1668" si="31474">BZ1650*AY1668</f>
        <v>0</v>
      </c>
      <c r="CR1668">
        <f t="shared" ref="CR1668" si="31475">CA1650*AZ1668</f>
        <v>0</v>
      </c>
      <c r="CS1668">
        <f t="shared" ref="CS1668" si="31476">CB1650*BA1668</f>
        <v>0</v>
      </c>
      <c r="CT1668">
        <f t="shared" ref="CT1668" si="31477">CC1650*BB1668</f>
        <v>0</v>
      </c>
    </row>
    <row r="1669" spans="6:98" x14ac:dyDescent="0.3">
      <c r="F1669" s="91">
        <f t="shared" ref="F1669:H1669" si="31478">F1668</f>
        <v>80</v>
      </c>
      <c r="G1669" s="91">
        <f t="shared" si="31478"/>
        <v>80</v>
      </c>
      <c r="H1669" s="4">
        <f t="shared" si="31478"/>
        <v>1</v>
      </c>
      <c r="I1669">
        <v>90</v>
      </c>
      <c r="J1669" s="48">
        <f t="shared" si="30928"/>
        <v>0</v>
      </c>
      <c r="K1669" s="48">
        <f t="shared" si="31192"/>
        <v>0</v>
      </c>
      <c r="L1669" s="98">
        <f t="shared" si="30930"/>
        <v>0</v>
      </c>
      <c r="M1669" s="48"/>
      <c r="N1669" s="48"/>
      <c r="O1669" s="48"/>
      <c r="P1669" s="48"/>
      <c r="Q1669" s="48"/>
      <c r="R1669" s="48"/>
      <c r="S1669" s="48"/>
      <c r="T1669" s="48"/>
      <c r="U1669" s="48"/>
      <c r="V1669" s="48"/>
      <c r="W1669" s="48"/>
      <c r="X1669" s="48"/>
      <c r="Y1669" s="48"/>
      <c r="Z1669" s="48"/>
      <c r="AA1669" s="48"/>
      <c r="AB1669" s="48"/>
      <c r="AC1669" s="48"/>
      <c r="AD1669" s="48"/>
      <c r="AE1669" s="48"/>
      <c r="AF1669" s="48">
        <f>$J1669+$K1669+$L1669</f>
        <v>0</v>
      </c>
      <c r="AG1669" s="48">
        <f t="shared" ref="AG1669:AO1677" si="31479">$J1669+$K1669+$L1669</f>
        <v>0</v>
      </c>
      <c r="AH1669" s="48">
        <f t="shared" si="31479"/>
        <v>0</v>
      </c>
      <c r="AI1669" s="48">
        <f t="shared" si="31479"/>
        <v>0</v>
      </c>
      <c r="AJ1669" s="48">
        <f t="shared" si="31479"/>
        <v>0</v>
      </c>
      <c r="AK1669" s="48">
        <f t="shared" si="31479"/>
        <v>0</v>
      </c>
      <c r="AL1669" s="48">
        <f t="shared" si="31479"/>
        <v>0</v>
      </c>
      <c r="AM1669" s="48">
        <f t="shared" si="31479"/>
        <v>0</v>
      </c>
      <c r="AN1669" s="48">
        <f t="shared" si="31479"/>
        <v>0</v>
      </c>
      <c r="AO1669" s="48">
        <f t="shared" si="31479"/>
        <v>0</v>
      </c>
      <c r="AP1669" s="48">
        <f t="shared" si="31454"/>
        <v>0</v>
      </c>
      <c r="AQ1669" s="48">
        <f t="shared" si="31454"/>
        <v>0</v>
      </c>
      <c r="AR1669" s="48">
        <f t="shared" si="31454"/>
        <v>0</v>
      </c>
      <c r="AS1669" s="48">
        <f t="shared" si="31454"/>
        <v>0</v>
      </c>
      <c r="AT1669" s="48">
        <f t="shared" si="31454"/>
        <v>0</v>
      </c>
      <c r="AU1669" s="48">
        <f t="shared" si="31454"/>
        <v>0</v>
      </c>
      <c r="AV1669" s="48">
        <f t="shared" si="31454"/>
        <v>0</v>
      </c>
      <c r="AW1669" s="48">
        <f t="shared" si="31454"/>
        <v>0</v>
      </c>
      <c r="AX1669" s="48">
        <f t="shared" si="31454"/>
        <v>0</v>
      </c>
      <c r="AY1669" s="48">
        <f t="shared" si="31121"/>
        <v>0</v>
      </c>
      <c r="AZ1669" s="48">
        <f t="shared" si="31121"/>
        <v>0</v>
      </c>
      <c r="BA1669" s="48">
        <f t="shared" si="31121"/>
        <v>0</v>
      </c>
      <c r="BB1669" s="48">
        <f t="shared" si="31121"/>
        <v>0</v>
      </c>
      <c r="BC1669" s="48"/>
      <c r="BE1669" t="s">
        <v>195</v>
      </c>
      <c r="BX1669">
        <f>BF1650*AF1669</f>
        <v>0</v>
      </c>
      <c r="BY1669">
        <f t="shared" ref="BY1669" si="31480">BG1650*AG1669</f>
        <v>0</v>
      </c>
      <c r="BZ1669">
        <f t="shared" ref="BZ1669" si="31481">BH1650*AH1669</f>
        <v>0</v>
      </c>
      <c r="CA1669">
        <f t="shared" ref="CA1669" si="31482">BI1650*AI1669</f>
        <v>0</v>
      </c>
      <c r="CB1669">
        <f t="shared" ref="CB1669" si="31483">BJ1650*AJ1669</f>
        <v>0</v>
      </c>
      <c r="CC1669">
        <f t="shared" ref="CC1669" si="31484">BK1650*AK1669</f>
        <v>0</v>
      </c>
      <c r="CD1669">
        <f t="shared" ref="CD1669" si="31485">BL1650*AL1669</f>
        <v>0</v>
      </c>
      <c r="CE1669">
        <f t="shared" ref="CE1669" si="31486">BM1650*AM1669</f>
        <v>0</v>
      </c>
      <c r="CF1669">
        <f t="shared" ref="CF1669" si="31487">BN1650*AN1669</f>
        <v>0</v>
      </c>
      <c r="CG1669">
        <f t="shared" ref="CG1669" si="31488">BO1650*AO1669</f>
        <v>0</v>
      </c>
      <c r="CH1669">
        <f t="shared" ref="CH1669" si="31489">BP1650*AP1669</f>
        <v>0</v>
      </c>
      <c r="CI1669">
        <f t="shared" ref="CI1669" si="31490">BQ1650*AQ1669</f>
        <v>0</v>
      </c>
      <c r="CJ1669">
        <f t="shared" ref="CJ1669" si="31491">BR1650*AR1669</f>
        <v>0</v>
      </c>
      <c r="CK1669">
        <f t="shared" ref="CK1669" si="31492">BS1650*AS1669</f>
        <v>0</v>
      </c>
      <c r="CL1669">
        <f t="shared" ref="CL1669" si="31493">BT1650*AT1669</f>
        <v>0</v>
      </c>
      <c r="CM1669">
        <f t="shared" ref="CM1669" si="31494">BU1650*AU1669</f>
        <v>0</v>
      </c>
      <c r="CN1669">
        <f t="shared" ref="CN1669" si="31495">BV1650*AV1669</f>
        <v>0</v>
      </c>
      <c r="CO1669">
        <f t="shared" ref="CO1669" si="31496">BW1650*AW1669</f>
        <v>0</v>
      </c>
      <c r="CP1669">
        <f t="shared" ref="CP1669" si="31497">BX1650*AX1669</f>
        <v>0</v>
      </c>
      <c r="CQ1669">
        <f t="shared" ref="CQ1669" si="31498">BY1650*AY1669</f>
        <v>0</v>
      </c>
      <c r="CR1669">
        <f t="shared" ref="CR1669" si="31499">BZ1650*AZ1669</f>
        <v>0</v>
      </c>
      <c r="CS1669">
        <f t="shared" ref="CS1669" si="31500">CA1650*BA1669</f>
        <v>0</v>
      </c>
      <c r="CT1669">
        <f t="shared" ref="CT1669" si="31501">CB1650*BB1669</f>
        <v>0</v>
      </c>
    </row>
    <row r="1670" spans="6:98" x14ac:dyDescent="0.3">
      <c r="F1670" s="91">
        <f t="shared" ref="F1670:H1670" si="31502">F1669</f>
        <v>80</v>
      </c>
      <c r="G1670" s="91">
        <f t="shared" si="31502"/>
        <v>80</v>
      </c>
      <c r="H1670" s="4">
        <f t="shared" si="31502"/>
        <v>1</v>
      </c>
      <c r="I1670">
        <v>95</v>
      </c>
      <c r="J1670" s="48">
        <f t="shared" si="30928"/>
        <v>0</v>
      </c>
      <c r="K1670" s="48">
        <f t="shared" si="31192"/>
        <v>0</v>
      </c>
      <c r="L1670" s="98">
        <f t="shared" si="30930"/>
        <v>0</v>
      </c>
      <c r="M1670" s="48"/>
      <c r="N1670" s="48"/>
      <c r="O1670" s="48"/>
      <c r="P1670" s="48"/>
      <c r="Q1670" s="48"/>
      <c r="R1670" s="48"/>
      <c r="S1670" s="48"/>
      <c r="T1670" s="48"/>
      <c r="U1670" s="48"/>
      <c r="V1670" s="48"/>
      <c r="W1670" s="48"/>
      <c r="X1670" s="48"/>
      <c r="Y1670" s="48"/>
      <c r="Z1670" s="48"/>
      <c r="AA1670" s="48"/>
      <c r="AB1670" s="48"/>
      <c r="AC1670" s="48"/>
      <c r="AD1670" s="48"/>
      <c r="AE1670" s="48"/>
      <c r="AF1670" s="48"/>
      <c r="AG1670" s="48">
        <f>$J1670+$K1670+$L1670</f>
        <v>0</v>
      </c>
      <c r="AH1670" s="48">
        <f t="shared" si="31479"/>
        <v>0</v>
      </c>
      <c r="AI1670" s="48">
        <f t="shared" si="31479"/>
        <v>0</v>
      </c>
      <c r="AJ1670" s="48">
        <f t="shared" si="31479"/>
        <v>0</v>
      </c>
      <c r="AK1670" s="48">
        <f t="shared" si="31479"/>
        <v>0</v>
      </c>
      <c r="AL1670" s="48">
        <f t="shared" si="31479"/>
        <v>0</v>
      </c>
      <c r="AM1670" s="48">
        <f t="shared" si="31479"/>
        <v>0</v>
      </c>
      <c r="AN1670" s="48">
        <f t="shared" si="31479"/>
        <v>0</v>
      </c>
      <c r="AO1670" s="48">
        <f t="shared" si="31479"/>
        <v>0</v>
      </c>
      <c r="AP1670" s="48">
        <f t="shared" si="31454"/>
        <v>0</v>
      </c>
      <c r="AQ1670" s="48">
        <f t="shared" si="31454"/>
        <v>0</v>
      </c>
      <c r="AR1670" s="48">
        <f t="shared" si="31454"/>
        <v>0</v>
      </c>
      <c r="AS1670" s="48">
        <f t="shared" si="31454"/>
        <v>0</v>
      </c>
      <c r="AT1670" s="48">
        <f t="shared" si="31454"/>
        <v>0</v>
      </c>
      <c r="AU1670" s="48">
        <f t="shared" si="31454"/>
        <v>0</v>
      </c>
      <c r="AV1670" s="48">
        <f t="shared" si="31454"/>
        <v>0</v>
      </c>
      <c r="AW1670" s="48">
        <f t="shared" si="31454"/>
        <v>0</v>
      </c>
      <c r="AX1670" s="48">
        <f t="shared" si="31454"/>
        <v>0</v>
      </c>
      <c r="AY1670" s="48">
        <f t="shared" si="31121"/>
        <v>0</v>
      </c>
      <c r="AZ1670" s="48">
        <f t="shared" si="31121"/>
        <v>0</v>
      </c>
      <c r="BA1670" s="48">
        <f t="shared" si="31121"/>
        <v>0</v>
      </c>
      <c r="BB1670" s="48">
        <f t="shared" si="31121"/>
        <v>0</v>
      </c>
      <c r="BC1670" s="48"/>
      <c r="BE1670" t="s">
        <v>196</v>
      </c>
      <c r="BY1670">
        <f>BF1650*AG1670</f>
        <v>0</v>
      </c>
      <c r="BZ1670">
        <f t="shared" ref="BZ1670" si="31503">BG1650*AH1670</f>
        <v>0</v>
      </c>
      <c r="CA1670">
        <f t="shared" ref="CA1670" si="31504">BH1650*AI1670</f>
        <v>0</v>
      </c>
      <c r="CB1670">
        <f t="shared" ref="CB1670" si="31505">BI1650*AJ1670</f>
        <v>0</v>
      </c>
      <c r="CC1670">
        <f t="shared" ref="CC1670" si="31506">BJ1650*AK1670</f>
        <v>0</v>
      </c>
      <c r="CD1670">
        <f t="shared" ref="CD1670" si="31507">BK1650*AL1670</f>
        <v>0</v>
      </c>
      <c r="CE1670">
        <f t="shared" ref="CE1670" si="31508">BL1650*AM1670</f>
        <v>0</v>
      </c>
      <c r="CF1670">
        <f t="shared" ref="CF1670" si="31509">BM1650*AN1670</f>
        <v>0</v>
      </c>
      <c r="CG1670">
        <f t="shared" ref="CG1670" si="31510">BN1650*AO1670</f>
        <v>0</v>
      </c>
      <c r="CH1670">
        <f t="shared" ref="CH1670" si="31511">BO1650*AP1670</f>
        <v>0</v>
      </c>
      <c r="CI1670">
        <f t="shared" ref="CI1670" si="31512">BP1650*AQ1670</f>
        <v>0</v>
      </c>
      <c r="CJ1670">
        <f t="shared" ref="CJ1670" si="31513">BQ1650*AR1670</f>
        <v>0</v>
      </c>
      <c r="CK1670">
        <f t="shared" ref="CK1670" si="31514">BR1650*AS1670</f>
        <v>0</v>
      </c>
      <c r="CL1670">
        <f t="shared" ref="CL1670" si="31515">BS1650*AT1670</f>
        <v>0</v>
      </c>
      <c r="CM1670">
        <f t="shared" ref="CM1670" si="31516">BT1650*AU1670</f>
        <v>0</v>
      </c>
      <c r="CN1670">
        <f t="shared" ref="CN1670" si="31517">BU1650*AV1670</f>
        <v>0</v>
      </c>
      <c r="CO1670">
        <f t="shared" ref="CO1670" si="31518">BV1650*AW1670</f>
        <v>0</v>
      </c>
      <c r="CP1670">
        <f t="shared" ref="CP1670" si="31519">BW1650*AX1670</f>
        <v>0</v>
      </c>
      <c r="CQ1670">
        <f t="shared" ref="CQ1670" si="31520">BX1650*AY1670</f>
        <v>0</v>
      </c>
      <c r="CR1670">
        <f t="shared" ref="CR1670" si="31521">BY1650*AZ1670</f>
        <v>0</v>
      </c>
      <c r="CS1670">
        <f t="shared" ref="CS1670" si="31522">BZ1650*BA1670</f>
        <v>0</v>
      </c>
      <c r="CT1670">
        <f t="shared" ref="CT1670" si="31523">CA1650*BB1670</f>
        <v>0</v>
      </c>
    </row>
    <row r="1671" spans="6:98" x14ac:dyDescent="0.3">
      <c r="F1671" s="91">
        <f t="shared" ref="F1671:H1671" si="31524">F1670</f>
        <v>80</v>
      </c>
      <c r="G1671" s="91">
        <f t="shared" si="31524"/>
        <v>80</v>
      </c>
      <c r="H1671" s="4">
        <f t="shared" si="31524"/>
        <v>1</v>
      </c>
      <c r="I1671">
        <v>100</v>
      </c>
      <c r="J1671" s="48">
        <f t="shared" si="30928"/>
        <v>0</v>
      </c>
      <c r="K1671" s="48">
        <f t="shared" si="31192"/>
        <v>0</v>
      </c>
      <c r="L1671" s="98">
        <f t="shared" si="30930"/>
        <v>0</v>
      </c>
      <c r="M1671" s="48"/>
      <c r="N1671" s="48"/>
      <c r="O1671" s="48"/>
      <c r="P1671" s="48"/>
      <c r="Q1671" s="48"/>
      <c r="R1671" s="48"/>
      <c r="S1671" s="48"/>
      <c r="T1671" s="48"/>
      <c r="U1671" s="48"/>
      <c r="V1671" s="48"/>
      <c r="W1671" s="48"/>
      <c r="X1671" s="48"/>
      <c r="Y1671" s="48"/>
      <c r="Z1671" s="48"/>
      <c r="AA1671" s="48"/>
      <c r="AB1671" s="48"/>
      <c r="AC1671" s="48"/>
      <c r="AD1671" s="48"/>
      <c r="AE1671" s="48"/>
      <c r="AF1671" s="48"/>
      <c r="AG1671" s="48"/>
      <c r="AH1671" s="48">
        <f>$J1671+$K1671+$L1671</f>
        <v>0</v>
      </c>
      <c r="AI1671" s="48">
        <f t="shared" si="31479"/>
        <v>0</v>
      </c>
      <c r="AJ1671" s="48">
        <f t="shared" si="31479"/>
        <v>0</v>
      </c>
      <c r="AK1671" s="48">
        <f t="shared" si="31479"/>
        <v>0</v>
      </c>
      <c r="AL1671" s="48">
        <f t="shared" si="31479"/>
        <v>0</v>
      </c>
      <c r="AM1671" s="48">
        <f t="shared" si="31479"/>
        <v>0</v>
      </c>
      <c r="AN1671" s="48">
        <f t="shared" si="31479"/>
        <v>0</v>
      </c>
      <c r="AO1671" s="48">
        <f t="shared" si="31479"/>
        <v>0</v>
      </c>
      <c r="AP1671" s="48">
        <f t="shared" si="31454"/>
        <v>0</v>
      </c>
      <c r="AQ1671" s="48">
        <f t="shared" si="31454"/>
        <v>0</v>
      </c>
      <c r="AR1671" s="48">
        <f t="shared" si="31454"/>
        <v>0</v>
      </c>
      <c r="AS1671" s="48">
        <f t="shared" si="31454"/>
        <v>0</v>
      </c>
      <c r="AT1671" s="48">
        <f t="shared" si="31454"/>
        <v>0</v>
      </c>
      <c r="AU1671" s="48">
        <f t="shared" si="31454"/>
        <v>0</v>
      </c>
      <c r="AV1671" s="48">
        <f t="shared" si="31454"/>
        <v>0</v>
      </c>
      <c r="AW1671" s="48">
        <f t="shared" si="31454"/>
        <v>0</v>
      </c>
      <c r="AX1671" s="48">
        <f t="shared" si="31454"/>
        <v>0</v>
      </c>
      <c r="AY1671" s="48">
        <f t="shared" si="31121"/>
        <v>0</v>
      </c>
      <c r="AZ1671" s="48">
        <f t="shared" si="31121"/>
        <v>0</v>
      </c>
      <c r="BA1671" s="48">
        <f t="shared" si="31121"/>
        <v>0</v>
      </c>
      <c r="BB1671" s="48">
        <f t="shared" si="31121"/>
        <v>0</v>
      </c>
      <c r="BC1671" s="48"/>
      <c r="BE1671" t="s">
        <v>197</v>
      </c>
      <c r="BZ1671">
        <f>BF1650*AH1671</f>
        <v>0</v>
      </c>
      <c r="CA1671">
        <f t="shared" ref="CA1671" si="31525">BG1650*AI1671</f>
        <v>0</v>
      </c>
      <c r="CB1671">
        <f t="shared" ref="CB1671" si="31526">BH1650*AJ1671</f>
        <v>0</v>
      </c>
      <c r="CC1671">
        <f t="shared" ref="CC1671" si="31527">BI1650*AK1671</f>
        <v>0</v>
      </c>
      <c r="CD1671">
        <f t="shared" ref="CD1671" si="31528">BJ1650*AL1671</f>
        <v>0</v>
      </c>
      <c r="CE1671">
        <f t="shared" ref="CE1671" si="31529">BK1650*AM1671</f>
        <v>0</v>
      </c>
      <c r="CF1671">
        <f t="shared" ref="CF1671" si="31530">BL1650*AN1671</f>
        <v>0</v>
      </c>
      <c r="CG1671">
        <f t="shared" ref="CG1671" si="31531">BM1650*AO1671</f>
        <v>0</v>
      </c>
      <c r="CH1671">
        <f t="shared" ref="CH1671" si="31532">BN1650*AP1671</f>
        <v>0</v>
      </c>
      <c r="CI1671">
        <f t="shared" ref="CI1671" si="31533">BO1650*AQ1671</f>
        <v>0</v>
      </c>
      <c r="CJ1671">
        <f t="shared" ref="CJ1671" si="31534">BP1650*AR1671</f>
        <v>0</v>
      </c>
      <c r="CK1671">
        <f t="shared" ref="CK1671" si="31535">BQ1650*AS1671</f>
        <v>0</v>
      </c>
      <c r="CL1671">
        <f t="shared" ref="CL1671" si="31536">BR1650*AT1671</f>
        <v>0</v>
      </c>
      <c r="CM1671">
        <f t="shared" ref="CM1671" si="31537">BS1650*AU1671</f>
        <v>0</v>
      </c>
      <c r="CN1671">
        <f t="shared" ref="CN1671" si="31538">BT1650*AV1671</f>
        <v>0</v>
      </c>
      <c r="CO1671">
        <f t="shared" ref="CO1671" si="31539">BU1650*AW1671</f>
        <v>0</v>
      </c>
      <c r="CP1671">
        <f t="shared" ref="CP1671" si="31540">BV1650*AX1671</f>
        <v>0</v>
      </c>
      <c r="CQ1671">
        <f t="shared" ref="CQ1671" si="31541">BW1650*AY1671</f>
        <v>0</v>
      </c>
      <c r="CR1671">
        <f t="shared" ref="CR1671" si="31542">BX1650*AZ1671</f>
        <v>0</v>
      </c>
      <c r="CS1671">
        <f t="shared" ref="CS1671" si="31543">BY1650*BA1671</f>
        <v>0</v>
      </c>
      <c r="CT1671">
        <f t="shared" ref="CT1671" si="31544">BZ1650*BB1671</f>
        <v>0</v>
      </c>
    </row>
    <row r="1672" spans="6:98" x14ac:dyDescent="0.3">
      <c r="F1672" s="91">
        <f t="shared" ref="F1672:H1672" si="31545">F1671</f>
        <v>80</v>
      </c>
      <c r="G1672" s="91">
        <f t="shared" si="31545"/>
        <v>80</v>
      </c>
      <c r="H1672" s="4">
        <f t="shared" si="31545"/>
        <v>1</v>
      </c>
      <c r="I1672">
        <v>105</v>
      </c>
      <c r="J1672" s="48">
        <f t="shared" si="30928"/>
        <v>0</v>
      </c>
      <c r="K1672" s="48">
        <f t="shared" si="31192"/>
        <v>0</v>
      </c>
      <c r="L1672" s="98">
        <f t="shared" si="30930"/>
        <v>0</v>
      </c>
      <c r="M1672" s="48"/>
      <c r="N1672" s="48"/>
      <c r="O1672" s="48"/>
      <c r="P1672" s="48"/>
      <c r="Q1672" s="48"/>
      <c r="R1672" s="48"/>
      <c r="S1672" s="48"/>
      <c r="T1672" s="48"/>
      <c r="U1672" s="48"/>
      <c r="V1672" s="48"/>
      <c r="W1672" s="48"/>
      <c r="X1672" s="48"/>
      <c r="Y1672" s="48"/>
      <c r="Z1672" s="48"/>
      <c r="AA1672" s="48"/>
      <c r="AB1672" s="48"/>
      <c r="AC1672" s="48"/>
      <c r="AD1672" s="48"/>
      <c r="AE1672" s="48"/>
      <c r="AF1672" s="48"/>
      <c r="AG1672" s="48"/>
      <c r="AH1672" s="48"/>
      <c r="AI1672" s="48">
        <f>$J1672+$K1672+$L1672</f>
        <v>0</v>
      </c>
      <c r="AJ1672" s="48">
        <f t="shared" si="31479"/>
        <v>0</v>
      </c>
      <c r="AK1672" s="48">
        <f t="shared" si="31479"/>
        <v>0</v>
      </c>
      <c r="AL1672" s="48">
        <f t="shared" si="31479"/>
        <v>0</v>
      </c>
      <c r="AM1672" s="48">
        <f t="shared" si="31479"/>
        <v>0</v>
      </c>
      <c r="AN1672" s="48">
        <f t="shared" si="31479"/>
        <v>0</v>
      </c>
      <c r="AO1672" s="48">
        <f t="shared" si="31479"/>
        <v>0</v>
      </c>
      <c r="AP1672" s="48">
        <f t="shared" si="31454"/>
        <v>0</v>
      </c>
      <c r="AQ1672" s="48">
        <f t="shared" si="31454"/>
        <v>0</v>
      </c>
      <c r="AR1672" s="48">
        <f t="shared" si="31454"/>
        <v>0</v>
      </c>
      <c r="AS1672" s="48">
        <f t="shared" si="31454"/>
        <v>0</v>
      </c>
      <c r="AT1672" s="48">
        <f t="shared" si="31454"/>
        <v>0</v>
      </c>
      <c r="AU1672" s="48">
        <f t="shared" si="31454"/>
        <v>0</v>
      </c>
      <c r="AV1672" s="48">
        <f t="shared" si="31454"/>
        <v>0</v>
      </c>
      <c r="AW1672" s="48">
        <f t="shared" si="31454"/>
        <v>0</v>
      </c>
      <c r="AX1672" s="48">
        <f t="shared" si="31454"/>
        <v>0</v>
      </c>
      <c r="AY1672" s="48">
        <f t="shared" si="31121"/>
        <v>0</v>
      </c>
      <c r="AZ1672" s="48">
        <f t="shared" si="31121"/>
        <v>0</v>
      </c>
      <c r="BA1672" s="48">
        <f t="shared" si="31121"/>
        <v>0</v>
      </c>
      <c r="BB1672" s="48">
        <f t="shared" si="31121"/>
        <v>0</v>
      </c>
      <c r="BC1672" s="48"/>
      <c r="BE1672" t="s">
        <v>198</v>
      </c>
      <c r="CA1672">
        <f>BF1650*AI1672</f>
        <v>0</v>
      </c>
      <c r="CB1672">
        <f t="shared" ref="CB1672" si="31546">BG1650*AJ1672</f>
        <v>0</v>
      </c>
      <c r="CC1672">
        <f t="shared" ref="CC1672" si="31547">BH1650*AK1672</f>
        <v>0</v>
      </c>
      <c r="CD1672">
        <f t="shared" ref="CD1672" si="31548">BI1650*AL1672</f>
        <v>0</v>
      </c>
      <c r="CE1672">
        <f t="shared" ref="CE1672" si="31549">BJ1650*AM1672</f>
        <v>0</v>
      </c>
      <c r="CF1672">
        <f t="shared" ref="CF1672" si="31550">BK1650*AN1672</f>
        <v>0</v>
      </c>
      <c r="CG1672">
        <f t="shared" ref="CG1672" si="31551">BL1650*AO1672</f>
        <v>0</v>
      </c>
      <c r="CH1672">
        <f t="shared" ref="CH1672" si="31552">BM1650*AP1672</f>
        <v>0</v>
      </c>
      <c r="CI1672">
        <f t="shared" ref="CI1672" si="31553">BN1650*AQ1672</f>
        <v>0</v>
      </c>
      <c r="CJ1672">
        <f t="shared" ref="CJ1672" si="31554">BO1650*AR1672</f>
        <v>0</v>
      </c>
      <c r="CK1672">
        <f t="shared" ref="CK1672" si="31555">BP1650*AS1672</f>
        <v>0</v>
      </c>
      <c r="CL1672">
        <f t="shared" ref="CL1672" si="31556">BQ1650*AT1672</f>
        <v>0</v>
      </c>
      <c r="CM1672">
        <f t="shared" ref="CM1672" si="31557">BR1650*AU1672</f>
        <v>0</v>
      </c>
      <c r="CN1672">
        <f t="shared" ref="CN1672" si="31558">BS1650*AV1672</f>
        <v>0</v>
      </c>
      <c r="CO1672">
        <f t="shared" ref="CO1672" si="31559">BT1650*AW1672</f>
        <v>0</v>
      </c>
      <c r="CP1672">
        <f t="shared" ref="CP1672" si="31560">BU1650*AX1672</f>
        <v>0</v>
      </c>
      <c r="CQ1672">
        <f t="shared" ref="CQ1672" si="31561">BV1650*AY1672</f>
        <v>0</v>
      </c>
      <c r="CR1672">
        <f t="shared" ref="CR1672" si="31562">BW1650*AZ1672</f>
        <v>0</v>
      </c>
      <c r="CS1672">
        <f t="shared" ref="CS1672" si="31563">BX1650*BA1672</f>
        <v>0</v>
      </c>
      <c r="CT1672">
        <f t="shared" ref="CT1672" si="31564">BY1650*BB1672</f>
        <v>0</v>
      </c>
    </row>
    <row r="1673" spans="6:98" x14ac:dyDescent="0.3">
      <c r="F1673" s="91">
        <f t="shared" ref="F1673:H1673" si="31565">F1672</f>
        <v>80</v>
      </c>
      <c r="G1673" s="91">
        <f t="shared" si="31565"/>
        <v>80</v>
      </c>
      <c r="H1673" s="4">
        <f t="shared" si="31565"/>
        <v>1</v>
      </c>
      <c r="I1673">
        <v>110</v>
      </c>
      <c r="J1673" s="48">
        <f t="shared" si="30928"/>
        <v>0</v>
      </c>
      <c r="K1673" s="48">
        <f t="shared" si="31192"/>
        <v>0</v>
      </c>
      <c r="L1673" s="98">
        <f t="shared" si="30930"/>
        <v>0</v>
      </c>
      <c r="M1673" s="48"/>
      <c r="N1673" s="48"/>
      <c r="O1673" s="48"/>
      <c r="P1673" s="48"/>
      <c r="Q1673" s="48"/>
      <c r="R1673" s="48"/>
      <c r="S1673" s="48"/>
      <c r="T1673" s="48"/>
      <c r="U1673" s="48"/>
      <c r="V1673" s="48"/>
      <c r="W1673" s="48"/>
      <c r="X1673" s="48"/>
      <c r="Y1673" s="48"/>
      <c r="Z1673" s="48"/>
      <c r="AA1673" s="48"/>
      <c r="AB1673" s="48"/>
      <c r="AC1673" s="48"/>
      <c r="AD1673" s="48"/>
      <c r="AE1673" s="48"/>
      <c r="AF1673" s="48"/>
      <c r="AG1673" s="48"/>
      <c r="AH1673" s="48"/>
      <c r="AI1673" s="48"/>
      <c r="AJ1673" s="48">
        <f>$J1673+$K1673+$L1673</f>
        <v>0</v>
      </c>
      <c r="AK1673" s="48">
        <f t="shared" si="31479"/>
        <v>0</v>
      </c>
      <c r="AL1673" s="48">
        <f t="shared" si="31479"/>
        <v>0</v>
      </c>
      <c r="AM1673" s="48">
        <f t="shared" si="31479"/>
        <v>0</v>
      </c>
      <c r="AN1673" s="48">
        <f t="shared" si="31479"/>
        <v>0</v>
      </c>
      <c r="AO1673" s="48">
        <f t="shared" si="31479"/>
        <v>0</v>
      </c>
      <c r="AP1673" s="48">
        <f t="shared" si="31454"/>
        <v>0</v>
      </c>
      <c r="AQ1673" s="48">
        <f t="shared" si="31454"/>
        <v>0</v>
      </c>
      <c r="AR1673" s="48">
        <f t="shared" si="31454"/>
        <v>0</v>
      </c>
      <c r="AS1673" s="48">
        <f t="shared" si="31454"/>
        <v>0</v>
      </c>
      <c r="AT1673" s="48">
        <f t="shared" si="31454"/>
        <v>0</v>
      </c>
      <c r="AU1673" s="48">
        <f t="shared" si="31454"/>
        <v>0</v>
      </c>
      <c r="AV1673" s="48">
        <f t="shared" si="31454"/>
        <v>0</v>
      </c>
      <c r="AW1673" s="48">
        <f t="shared" si="31454"/>
        <v>0</v>
      </c>
      <c r="AX1673" s="48">
        <f t="shared" si="31454"/>
        <v>0</v>
      </c>
      <c r="AY1673" s="48">
        <f t="shared" si="31454"/>
        <v>0</v>
      </c>
      <c r="AZ1673" s="48">
        <f t="shared" si="31454"/>
        <v>0</v>
      </c>
      <c r="BA1673" s="48">
        <f t="shared" si="31454"/>
        <v>0</v>
      </c>
      <c r="BB1673" s="48">
        <f t="shared" si="31454"/>
        <v>0</v>
      </c>
      <c r="BC1673" s="48"/>
      <c r="BE1673" t="s">
        <v>199</v>
      </c>
      <c r="CB1673">
        <f>BF1650*AJ1673</f>
        <v>0</v>
      </c>
      <c r="CC1673">
        <f t="shared" ref="CC1673" si="31566">BG1650*AK1673</f>
        <v>0</v>
      </c>
      <c r="CD1673">
        <f t="shared" ref="CD1673" si="31567">BH1650*AL1673</f>
        <v>0</v>
      </c>
      <c r="CE1673">
        <f t="shared" ref="CE1673" si="31568">BI1650*AM1673</f>
        <v>0</v>
      </c>
      <c r="CF1673">
        <f t="shared" ref="CF1673" si="31569">BJ1650*AN1673</f>
        <v>0</v>
      </c>
      <c r="CG1673">
        <f t="shared" ref="CG1673" si="31570">BK1650*AO1673</f>
        <v>0</v>
      </c>
      <c r="CH1673">
        <f t="shared" ref="CH1673" si="31571">BL1650*AP1673</f>
        <v>0</v>
      </c>
      <c r="CI1673">
        <f t="shared" ref="CI1673" si="31572">BM1650*AQ1673</f>
        <v>0</v>
      </c>
      <c r="CJ1673">
        <f t="shared" ref="CJ1673" si="31573">BN1650*AR1673</f>
        <v>0</v>
      </c>
      <c r="CK1673">
        <f t="shared" ref="CK1673" si="31574">BO1650*AS1673</f>
        <v>0</v>
      </c>
      <c r="CL1673">
        <f t="shared" ref="CL1673" si="31575">BP1650*AT1673</f>
        <v>0</v>
      </c>
      <c r="CM1673">
        <f t="shared" ref="CM1673" si="31576">BQ1650*AU1673</f>
        <v>0</v>
      </c>
      <c r="CN1673">
        <f t="shared" ref="CN1673" si="31577">BR1650*AV1673</f>
        <v>0</v>
      </c>
      <c r="CO1673">
        <f t="shared" ref="CO1673" si="31578">BS1650*AW1673</f>
        <v>0</v>
      </c>
      <c r="CP1673">
        <f t="shared" ref="CP1673" si="31579">BT1650*AX1673</f>
        <v>0</v>
      </c>
      <c r="CQ1673">
        <f t="shared" ref="CQ1673" si="31580">BU1650*AY1673</f>
        <v>0</v>
      </c>
      <c r="CR1673">
        <f t="shared" ref="CR1673" si="31581">BV1650*AZ1673</f>
        <v>0</v>
      </c>
      <c r="CS1673">
        <f t="shared" ref="CS1673" si="31582">BW1650*BA1673</f>
        <v>0</v>
      </c>
      <c r="CT1673">
        <f t="shared" ref="CT1673" si="31583">BX1650*BB1673</f>
        <v>0</v>
      </c>
    </row>
    <row r="1674" spans="6:98" x14ac:dyDescent="0.3">
      <c r="F1674" s="91">
        <f t="shared" ref="F1674:H1674" si="31584">F1673</f>
        <v>80</v>
      </c>
      <c r="G1674" s="91">
        <f t="shared" si="31584"/>
        <v>80</v>
      </c>
      <c r="H1674" s="4">
        <f t="shared" si="31584"/>
        <v>1</v>
      </c>
      <c r="I1674">
        <v>115</v>
      </c>
      <c r="J1674" s="48">
        <f t="shared" si="30928"/>
        <v>0</v>
      </c>
      <c r="K1674" s="48">
        <f t="shared" si="31192"/>
        <v>0</v>
      </c>
      <c r="L1674" s="98">
        <f t="shared" si="30930"/>
        <v>0</v>
      </c>
      <c r="M1674" s="48"/>
      <c r="N1674" s="48"/>
      <c r="O1674" s="48"/>
      <c r="P1674" s="48"/>
      <c r="Q1674" s="48"/>
      <c r="R1674" s="48"/>
      <c r="S1674" s="48"/>
      <c r="T1674" s="48"/>
      <c r="U1674" s="48"/>
      <c r="V1674" s="48"/>
      <c r="W1674" s="48"/>
      <c r="X1674" s="48"/>
      <c r="Y1674" s="48"/>
      <c r="Z1674" s="48"/>
      <c r="AA1674" s="48"/>
      <c r="AB1674" s="48"/>
      <c r="AC1674" s="48"/>
      <c r="AD1674" s="48"/>
      <c r="AE1674" s="48"/>
      <c r="AF1674" s="48"/>
      <c r="AG1674" s="48"/>
      <c r="AH1674" s="48"/>
      <c r="AI1674" s="48"/>
      <c r="AJ1674" s="48"/>
      <c r="AK1674" s="48">
        <f>$J1674+$K1674+$L1674</f>
        <v>0</v>
      </c>
      <c r="AL1674" s="48">
        <f t="shared" si="31479"/>
        <v>0</v>
      </c>
      <c r="AM1674" s="48">
        <f t="shared" si="31479"/>
        <v>0</v>
      </c>
      <c r="AN1674" s="48">
        <f t="shared" si="31479"/>
        <v>0</v>
      </c>
      <c r="AO1674" s="48">
        <f t="shared" si="31479"/>
        <v>0</v>
      </c>
      <c r="AP1674" s="48">
        <f t="shared" si="31454"/>
        <v>0</v>
      </c>
      <c r="AQ1674" s="48">
        <f t="shared" si="31454"/>
        <v>0</v>
      </c>
      <c r="AR1674" s="48">
        <f t="shared" si="31454"/>
        <v>0</v>
      </c>
      <c r="AS1674" s="48">
        <f t="shared" si="31454"/>
        <v>0</v>
      </c>
      <c r="AT1674" s="48">
        <f t="shared" si="31454"/>
        <v>0</v>
      </c>
      <c r="AU1674" s="48">
        <f t="shared" si="31454"/>
        <v>0</v>
      </c>
      <c r="AV1674" s="48">
        <f t="shared" si="31454"/>
        <v>0</v>
      </c>
      <c r="AW1674" s="48">
        <f t="shared" si="31454"/>
        <v>0</v>
      </c>
      <c r="AX1674" s="48">
        <f t="shared" si="31454"/>
        <v>0</v>
      </c>
      <c r="AY1674" s="48">
        <f t="shared" si="31454"/>
        <v>0</v>
      </c>
      <c r="AZ1674" s="48">
        <f t="shared" si="31454"/>
        <v>0</v>
      </c>
      <c r="BA1674" s="48">
        <f t="shared" si="31454"/>
        <v>0</v>
      </c>
      <c r="BB1674" s="48">
        <f t="shared" si="31454"/>
        <v>0</v>
      </c>
      <c r="BC1674" s="48"/>
      <c r="BE1674" t="s">
        <v>200</v>
      </c>
      <c r="CC1674">
        <f>BF1650*AK1674</f>
        <v>0</v>
      </c>
      <c r="CD1674">
        <f t="shared" ref="CD1674" si="31585">BG1650*AL1674</f>
        <v>0</v>
      </c>
      <c r="CE1674">
        <f t="shared" ref="CE1674" si="31586">BH1650*AM1674</f>
        <v>0</v>
      </c>
      <c r="CF1674">
        <f t="shared" ref="CF1674" si="31587">BI1650*AN1674</f>
        <v>0</v>
      </c>
      <c r="CG1674">
        <f t="shared" ref="CG1674" si="31588">BJ1650*AO1674</f>
        <v>0</v>
      </c>
      <c r="CH1674">
        <f t="shared" ref="CH1674" si="31589">BK1650*AP1674</f>
        <v>0</v>
      </c>
      <c r="CI1674">
        <f t="shared" ref="CI1674" si="31590">BL1650*AQ1674</f>
        <v>0</v>
      </c>
      <c r="CJ1674">
        <f t="shared" ref="CJ1674" si="31591">BM1650*AR1674</f>
        <v>0</v>
      </c>
      <c r="CK1674">
        <f t="shared" ref="CK1674" si="31592">BN1650*AS1674</f>
        <v>0</v>
      </c>
      <c r="CL1674">
        <f t="shared" ref="CL1674" si="31593">BO1650*AT1674</f>
        <v>0</v>
      </c>
      <c r="CM1674">
        <f t="shared" ref="CM1674" si="31594">BP1650*AU1674</f>
        <v>0</v>
      </c>
      <c r="CN1674">
        <f t="shared" ref="CN1674" si="31595">BQ1650*AV1674</f>
        <v>0</v>
      </c>
      <c r="CO1674">
        <f t="shared" ref="CO1674" si="31596">BR1650*AW1674</f>
        <v>0</v>
      </c>
      <c r="CP1674">
        <f t="shared" ref="CP1674" si="31597">BS1650*AX1674</f>
        <v>0</v>
      </c>
      <c r="CQ1674">
        <f t="shared" ref="CQ1674" si="31598">BT1650*AY1674</f>
        <v>0</v>
      </c>
      <c r="CR1674">
        <f t="shared" ref="CR1674" si="31599">BU1650*AZ1674</f>
        <v>0</v>
      </c>
      <c r="CS1674">
        <f t="shared" ref="CS1674" si="31600">BV1650*BA1674</f>
        <v>0</v>
      </c>
      <c r="CT1674">
        <f t="shared" ref="CT1674" si="31601">BW1650*BB1674</f>
        <v>0</v>
      </c>
    </row>
    <row r="1675" spans="6:98" x14ac:dyDescent="0.3">
      <c r="F1675" s="91">
        <f t="shared" ref="F1675:H1675" si="31602">F1674</f>
        <v>80</v>
      </c>
      <c r="G1675" s="91">
        <f t="shared" si="31602"/>
        <v>80</v>
      </c>
      <c r="H1675" s="4">
        <f t="shared" si="31602"/>
        <v>1</v>
      </c>
      <c r="I1675">
        <v>120</v>
      </c>
      <c r="J1675" s="48">
        <f t="shared" si="30928"/>
        <v>0</v>
      </c>
      <c r="K1675" s="48">
        <f>IF(IF(AND(I1675&gt;=(F1675*2),I1675&lt;=G1675+F1675+(G1675-F1675+5)+1),((H1675)^2)*(I1676-F1675*2)/5,0)&lt;=H1675,IF(AND(I1675&gt;=(F1675*2),I1675&lt;=G1675+F1675+(G1675-F1675+5)+1),((H1675)^2)*(I1676-F1675*2)/5,0),(K1674-H1675^2))</f>
        <v>0</v>
      </c>
      <c r="L1675" s="98">
        <f t="shared" si="30930"/>
        <v>0</v>
      </c>
      <c r="M1675" s="48"/>
      <c r="N1675" s="48"/>
      <c r="O1675" s="48"/>
      <c r="P1675" s="48"/>
      <c r="Q1675" s="48"/>
      <c r="R1675" s="48"/>
      <c r="S1675" s="48"/>
      <c r="T1675" s="48"/>
      <c r="U1675" s="48"/>
      <c r="V1675" s="48"/>
      <c r="W1675" s="48"/>
      <c r="X1675" s="48"/>
      <c r="Y1675" s="48"/>
      <c r="Z1675" s="48"/>
      <c r="AA1675" s="48"/>
      <c r="AB1675" s="48"/>
      <c r="AC1675" s="48"/>
      <c r="AD1675" s="48"/>
      <c r="AE1675" s="48"/>
      <c r="AF1675" s="48"/>
      <c r="AG1675" s="48"/>
      <c r="AH1675" s="48"/>
      <c r="AI1675" s="48"/>
      <c r="AJ1675" s="48"/>
      <c r="AK1675" s="48"/>
      <c r="AL1675" s="48">
        <f>$J1675+$K1675+$L1675</f>
        <v>0</v>
      </c>
      <c r="AM1675" s="48">
        <f t="shared" si="31479"/>
        <v>0</v>
      </c>
      <c r="AN1675" s="48">
        <f t="shared" si="31479"/>
        <v>0</v>
      </c>
      <c r="AO1675" s="48">
        <f t="shared" si="31479"/>
        <v>0</v>
      </c>
      <c r="AP1675" s="48">
        <f t="shared" si="31454"/>
        <v>0</v>
      </c>
      <c r="AQ1675" s="48">
        <f t="shared" si="31454"/>
        <v>0</v>
      </c>
      <c r="AR1675" s="48">
        <f t="shared" si="31454"/>
        <v>0</v>
      </c>
      <c r="AS1675" s="48">
        <f t="shared" si="31454"/>
        <v>0</v>
      </c>
      <c r="AT1675" s="48">
        <f t="shared" si="31454"/>
        <v>0</v>
      </c>
      <c r="AU1675" s="48">
        <f t="shared" si="31454"/>
        <v>0</v>
      </c>
      <c r="AV1675" s="48">
        <f t="shared" si="31454"/>
        <v>0</v>
      </c>
      <c r="AW1675" s="48">
        <f t="shared" si="31454"/>
        <v>0</v>
      </c>
      <c r="AX1675" s="48">
        <f t="shared" si="31454"/>
        <v>0</v>
      </c>
      <c r="AY1675" s="48">
        <f t="shared" si="31454"/>
        <v>0</v>
      </c>
      <c r="AZ1675" s="48">
        <f t="shared" si="31454"/>
        <v>0</v>
      </c>
      <c r="BA1675" s="48">
        <f t="shared" si="31454"/>
        <v>0</v>
      </c>
      <c r="BB1675" s="48">
        <f t="shared" si="31454"/>
        <v>0</v>
      </c>
      <c r="BC1675" s="48"/>
      <c r="BE1675" t="s">
        <v>201</v>
      </c>
      <c r="CD1675">
        <f>BF1650*AL1675</f>
        <v>0</v>
      </c>
      <c r="CE1675">
        <f t="shared" ref="CE1675" si="31603">BG1650*AM1675</f>
        <v>0</v>
      </c>
      <c r="CF1675">
        <f t="shared" ref="CF1675" si="31604">BH1650*AN1675</f>
        <v>0</v>
      </c>
      <c r="CG1675">
        <f t="shared" ref="CG1675" si="31605">BI1650*AO1675</f>
        <v>0</v>
      </c>
      <c r="CH1675">
        <f t="shared" ref="CH1675" si="31606">BJ1650*AP1675</f>
        <v>0</v>
      </c>
      <c r="CI1675">
        <f t="shared" ref="CI1675" si="31607">BK1650*AQ1675</f>
        <v>0</v>
      </c>
      <c r="CJ1675">
        <f t="shared" ref="CJ1675" si="31608">BL1650*AR1675</f>
        <v>0</v>
      </c>
      <c r="CK1675">
        <f t="shared" ref="CK1675" si="31609">BM1650*AS1675</f>
        <v>0</v>
      </c>
      <c r="CL1675">
        <f t="shared" ref="CL1675" si="31610">BN1650*AT1675</f>
        <v>0</v>
      </c>
      <c r="CM1675">
        <f t="shared" ref="CM1675" si="31611">BO1650*AU1675</f>
        <v>0</v>
      </c>
      <c r="CN1675">
        <f t="shared" ref="CN1675" si="31612">BP1650*AV1675</f>
        <v>0</v>
      </c>
      <c r="CO1675">
        <f t="shared" ref="CO1675" si="31613">BQ1650*AW1675</f>
        <v>0</v>
      </c>
      <c r="CP1675">
        <f t="shared" ref="CP1675" si="31614">BR1650*AX1675</f>
        <v>0</v>
      </c>
      <c r="CQ1675">
        <f t="shared" ref="CQ1675" si="31615">BS1650*AY1675</f>
        <v>0</v>
      </c>
      <c r="CR1675">
        <f t="shared" ref="CR1675" si="31616">BT1650*AZ1675</f>
        <v>0</v>
      </c>
      <c r="CS1675">
        <f t="shared" ref="CS1675" si="31617">BU1650*BA1675</f>
        <v>0</v>
      </c>
      <c r="CT1675">
        <f t="shared" ref="CT1675" si="31618">BV1650*BB1675</f>
        <v>0</v>
      </c>
    </row>
    <row r="1676" spans="6:98" x14ac:dyDescent="0.3">
      <c r="F1676" s="91">
        <f t="shared" ref="F1676:H1676" si="31619">F1675</f>
        <v>80</v>
      </c>
      <c r="G1676" s="91">
        <f t="shared" si="31619"/>
        <v>80</v>
      </c>
      <c r="H1676" s="4">
        <f t="shared" si="31619"/>
        <v>1</v>
      </c>
      <c r="I1676">
        <v>125</v>
      </c>
      <c r="J1676" s="48">
        <f t="shared" si="30928"/>
        <v>0</v>
      </c>
      <c r="K1676" s="48">
        <f t="shared" ref="K1676:K1681" si="31620">IF(IF(AND(I1676&gt;=(F1676*2),I1676&lt;=G1676+F1676+(G1676-F1676+5)+1),((H1676)^2)*(I1677-F1676*2)/5,0)&lt;=H1676,IF(AND(I1676&gt;=(F1676*2),I1676&lt;=G1676+F1676+(G1676-F1676+5)+1),((H1676)^2)*(I1677-F1676*2)/5,0),(K1675-H1676^2))</f>
        <v>0</v>
      </c>
      <c r="L1676" s="98">
        <f t="shared" si="30930"/>
        <v>0</v>
      </c>
      <c r="M1676" s="48"/>
      <c r="N1676" s="48"/>
      <c r="O1676" s="48"/>
      <c r="P1676" s="48"/>
      <c r="Q1676" s="48"/>
      <c r="R1676" s="48"/>
      <c r="S1676" s="48"/>
      <c r="T1676" s="48"/>
      <c r="U1676" s="48"/>
      <c r="V1676" s="48"/>
      <c r="W1676" s="48"/>
      <c r="X1676" s="48"/>
      <c r="Y1676" s="48"/>
      <c r="Z1676" s="48"/>
      <c r="AA1676" s="48"/>
      <c r="AB1676" s="48"/>
      <c r="AC1676" s="48"/>
      <c r="AD1676" s="48"/>
      <c r="AE1676" s="48"/>
      <c r="AF1676" s="48"/>
      <c r="AG1676" s="48"/>
      <c r="AH1676" s="48"/>
      <c r="AI1676" s="48"/>
      <c r="AJ1676" s="48"/>
      <c r="AK1676" s="48"/>
      <c r="AL1676" s="48"/>
      <c r="AM1676" s="48">
        <f>$J1676+$K1676+$L1676</f>
        <v>0</v>
      </c>
      <c r="AN1676" s="48">
        <f t="shared" si="31479"/>
        <v>0</v>
      </c>
      <c r="AO1676" s="48">
        <f t="shared" si="31479"/>
        <v>0</v>
      </c>
      <c r="AP1676" s="48">
        <f t="shared" si="31454"/>
        <v>0</v>
      </c>
      <c r="AQ1676" s="48">
        <f t="shared" si="31454"/>
        <v>0</v>
      </c>
      <c r="AR1676" s="48">
        <f t="shared" si="31454"/>
        <v>0</v>
      </c>
      <c r="AS1676" s="48">
        <f t="shared" si="31454"/>
        <v>0</v>
      </c>
      <c r="AT1676" s="48">
        <f t="shared" si="31454"/>
        <v>0</v>
      </c>
      <c r="AU1676" s="48">
        <f t="shared" si="31454"/>
        <v>0</v>
      </c>
      <c r="AV1676" s="48">
        <f t="shared" si="31454"/>
        <v>0</v>
      </c>
      <c r="AW1676" s="48">
        <f t="shared" si="31454"/>
        <v>0</v>
      </c>
      <c r="AX1676" s="48">
        <f t="shared" si="31454"/>
        <v>0</v>
      </c>
      <c r="AY1676" s="48">
        <f t="shared" si="31454"/>
        <v>0</v>
      </c>
      <c r="AZ1676" s="48">
        <f t="shared" si="31454"/>
        <v>0</v>
      </c>
      <c r="BA1676" s="48">
        <f t="shared" si="31454"/>
        <v>0</v>
      </c>
      <c r="BB1676" s="48">
        <f t="shared" si="31454"/>
        <v>0</v>
      </c>
      <c r="BC1676" s="48"/>
      <c r="BE1676" t="s">
        <v>202</v>
      </c>
      <c r="CE1676">
        <f>BF1650*AM1676</f>
        <v>0</v>
      </c>
      <c r="CF1676">
        <f t="shared" ref="CF1676" si="31621">BG1650*AN1676</f>
        <v>0</v>
      </c>
      <c r="CG1676">
        <f t="shared" ref="CG1676" si="31622">BH1650*AO1676</f>
        <v>0</v>
      </c>
      <c r="CH1676">
        <f t="shared" ref="CH1676" si="31623">BI1650*AP1676</f>
        <v>0</v>
      </c>
      <c r="CI1676">
        <f t="shared" ref="CI1676" si="31624">BJ1650*AQ1676</f>
        <v>0</v>
      </c>
      <c r="CJ1676">
        <f t="shared" ref="CJ1676" si="31625">BK1650*AR1676</f>
        <v>0</v>
      </c>
      <c r="CK1676">
        <f t="shared" ref="CK1676" si="31626">BL1650*AS1676</f>
        <v>0</v>
      </c>
      <c r="CL1676">
        <f t="shared" ref="CL1676" si="31627">BM1650*AT1676</f>
        <v>0</v>
      </c>
      <c r="CM1676">
        <f t="shared" ref="CM1676" si="31628">BN1650*AU1676</f>
        <v>0</v>
      </c>
      <c r="CN1676">
        <f t="shared" ref="CN1676" si="31629">BO1650*AV1676</f>
        <v>0</v>
      </c>
      <c r="CO1676">
        <f t="shared" ref="CO1676" si="31630">BP1650*AW1676</f>
        <v>0</v>
      </c>
      <c r="CP1676">
        <f t="shared" ref="CP1676" si="31631">BQ1650*AX1676</f>
        <v>0</v>
      </c>
      <c r="CQ1676">
        <f t="shared" ref="CQ1676" si="31632">BR1650*AY1676</f>
        <v>0</v>
      </c>
      <c r="CR1676">
        <f t="shared" ref="CR1676" si="31633">BS1650*AZ1676</f>
        <v>0</v>
      </c>
      <c r="CS1676">
        <f t="shared" ref="CS1676" si="31634">BT1650*BA1676</f>
        <v>0</v>
      </c>
      <c r="CT1676">
        <f t="shared" ref="CT1676" si="31635">BU1650*BB1676</f>
        <v>0</v>
      </c>
    </row>
    <row r="1677" spans="6:98" x14ac:dyDescent="0.3">
      <c r="F1677" s="91">
        <f t="shared" ref="F1677:H1677" si="31636">F1676</f>
        <v>80</v>
      </c>
      <c r="G1677" s="91">
        <f t="shared" si="31636"/>
        <v>80</v>
      </c>
      <c r="H1677" s="4">
        <f t="shared" si="31636"/>
        <v>1</v>
      </c>
      <c r="I1677">
        <v>130</v>
      </c>
      <c r="J1677" s="48">
        <f t="shared" si="30928"/>
        <v>0</v>
      </c>
      <c r="K1677" s="48">
        <f t="shared" si="31620"/>
        <v>0</v>
      </c>
      <c r="L1677" s="98">
        <f t="shared" si="30930"/>
        <v>0</v>
      </c>
      <c r="M1677" s="48"/>
      <c r="N1677" s="48"/>
      <c r="O1677" s="48"/>
      <c r="P1677" s="48"/>
      <c r="Q1677" s="48"/>
      <c r="R1677" s="48"/>
      <c r="S1677" s="48"/>
      <c r="T1677" s="48"/>
      <c r="U1677" s="48"/>
      <c r="V1677" s="48"/>
      <c r="W1677" s="48"/>
      <c r="X1677" s="48"/>
      <c r="Y1677" s="48"/>
      <c r="Z1677" s="48"/>
      <c r="AA1677" s="48"/>
      <c r="AB1677" s="48"/>
      <c r="AC1677" s="48"/>
      <c r="AD1677" s="48"/>
      <c r="AE1677" s="48"/>
      <c r="AF1677" s="48"/>
      <c r="AG1677" s="48"/>
      <c r="AH1677" s="48"/>
      <c r="AI1677" s="48"/>
      <c r="AJ1677" s="48"/>
      <c r="AK1677" s="48"/>
      <c r="AL1677" s="48"/>
      <c r="AM1677" s="48"/>
      <c r="AN1677" s="48">
        <f>$J1677+$K1677+$L1677</f>
        <v>0</v>
      </c>
      <c r="AO1677" s="48">
        <f t="shared" si="31479"/>
        <v>0</v>
      </c>
      <c r="AP1677" s="48">
        <f t="shared" si="31454"/>
        <v>0</v>
      </c>
      <c r="AQ1677" s="48">
        <f t="shared" si="31454"/>
        <v>0</v>
      </c>
      <c r="AR1677" s="48">
        <f t="shared" si="31454"/>
        <v>0</v>
      </c>
      <c r="AS1677" s="48">
        <f t="shared" si="31454"/>
        <v>0</v>
      </c>
      <c r="AT1677" s="48">
        <f t="shared" si="31454"/>
        <v>0</v>
      </c>
      <c r="AU1677" s="48">
        <f t="shared" si="31454"/>
        <v>0</v>
      </c>
      <c r="AV1677" s="48">
        <f t="shared" si="31454"/>
        <v>0</v>
      </c>
      <c r="AW1677" s="48">
        <f t="shared" si="31454"/>
        <v>0</v>
      </c>
      <c r="AX1677" s="48">
        <f t="shared" si="31454"/>
        <v>0</v>
      </c>
      <c r="AY1677" s="48">
        <f t="shared" si="31454"/>
        <v>0</v>
      </c>
      <c r="AZ1677" s="48">
        <f t="shared" si="31454"/>
        <v>0</v>
      </c>
      <c r="BA1677" s="48">
        <f t="shared" si="31454"/>
        <v>0</v>
      </c>
      <c r="BB1677" s="48">
        <f t="shared" si="31454"/>
        <v>0</v>
      </c>
      <c r="BC1677" s="48"/>
      <c r="BE1677" t="s">
        <v>203</v>
      </c>
      <c r="CF1677">
        <f>BF1650*AN1677</f>
        <v>0</v>
      </c>
      <c r="CG1677">
        <f t="shared" ref="CG1677" si="31637">BG1650*AO1677</f>
        <v>0</v>
      </c>
      <c r="CH1677">
        <f t="shared" ref="CH1677" si="31638">BH1650*AP1677</f>
        <v>0</v>
      </c>
      <c r="CI1677">
        <f t="shared" ref="CI1677" si="31639">BI1650*AQ1677</f>
        <v>0</v>
      </c>
      <c r="CJ1677">
        <f t="shared" ref="CJ1677" si="31640">BJ1650*AR1677</f>
        <v>0</v>
      </c>
      <c r="CK1677">
        <f t="shared" ref="CK1677" si="31641">BK1650*AS1677</f>
        <v>0</v>
      </c>
      <c r="CL1677">
        <f t="shared" ref="CL1677" si="31642">BL1650*AT1677</f>
        <v>0</v>
      </c>
      <c r="CM1677">
        <f t="shared" ref="CM1677" si="31643">BM1650*AU1677</f>
        <v>0</v>
      </c>
      <c r="CN1677">
        <f t="shared" ref="CN1677" si="31644">BN1650*AV1677</f>
        <v>0</v>
      </c>
      <c r="CO1677">
        <f t="shared" ref="CO1677" si="31645">BO1650*AW1677</f>
        <v>0</v>
      </c>
      <c r="CP1677">
        <f t="shared" ref="CP1677" si="31646">BP1650*AX1677</f>
        <v>0</v>
      </c>
      <c r="CQ1677">
        <f t="shared" ref="CQ1677" si="31647">BQ1650*AY1677</f>
        <v>0</v>
      </c>
      <c r="CR1677">
        <f t="shared" ref="CR1677" si="31648">BR1650*AZ1677</f>
        <v>0</v>
      </c>
      <c r="CS1677">
        <f t="shared" ref="CS1677" si="31649">BS1650*BA1677</f>
        <v>0</v>
      </c>
      <c r="CT1677">
        <f t="shared" ref="CT1677" si="31650">BT1650*BB1677</f>
        <v>0</v>
      </c>
    </row>
    <row r="1678" spans="6:98" x14ac:dyDescent="0.3">
      <c r="F1678" s="91">
        <f t="shared" ref="F1678:H1678" si="31651">F1677</f>
        <v>80</v>
      </c>
      <c r="G1678" s="91">
        <f t="shared" si="31651"/>
        <v>80</v>
      </c>
      <c r="H1678" s="4">
        <f t="shared" si="31651"/>
        <v>1</v>
      </c>
      <c r="I1678">
        <v>135</v>
      </c>
      <c r="J1678" s="48">
        <f t="shared" si="30928"/>
        <v>0</v>
      </c>
      <c r="K1678" s="48">
        <f t="shared" si="31620"/>
        <v>0</v>
      </c>
      <c r="L1678" s="98">
        <f t="shared" si="30930"/>
        <v>0</v>
      </c>
      <c r="M1678" s="48"/>
      <c r="N1678" s="48"/>
      <c r="O1678" s="48"/>
      <c r="P1678" s="48"/>
      <c r="Q1678" s="48"/>
      <c r="R1678" s="48"/>
      <c r="S1678" s="48"/>
      <c r="T1678" s="48"/>
      <c r="U1678" s="48"/>
      <c r="V1678" s="48"/>
      <c r="W1678" s="48"/>
      <c r="X1678" s="48"/>
      <c r="Y1678" s="48"/>
      <c r="Z1678" s="48"/>
      <c r="AA1678" s="48"/>
      <c r="AB1678" s="48"/>
      <c r="AC1678" s="48"/>
      <c r="AD1678" s="48"/>
      <c r="AE1678" s="48"/>
      <c r="AF1678" s="48"/>
      <c r="AG1678" s="48"/>
      <c r="AH1678" s="48"/>
      <c r="AI1678" s="48"/>
      <c r="AJ1678" s="48"/>
      <c r="AK1678" s="48"/>
      <c r="AL1678" s="48"/>
      <c r="AM1678" s="48"/>
      <c r="AN1678" s="48"/>
      <c r="AO1678" s="48">
        <f>$J1678+$K1678+$L1678</f>
        <v>0</v>
      </c>
      <c r="AP1678" s="48">
        <f t="shared" si="31454"/>
        <v>0</v>
      </c>
      <c r="AQ1678" s="48">
        <f t="shared" si="31454"/>
        <v>0</v>
      </c>
      <c r="AR1678" s="48">
        <f t="shared" si="31454"/>
        <v>0</v>
      </c>
      <c r="AS1678" s="48">
        <f t="shared" si="31454"/>
        <v>0</v>
      </c>
      <c r="AT1678" s="48">
        <f t="shared" si="31454"/>
        <v>0</v>
      </c>
      <c r="AU1678" s="48">
        <f t="shared" si="31454"/>
        <v>0</v>
      </c>
      <c r="AV1678" s="48">
        <f t="shared" si="31454"/>
        <v>0</v>
      </c>
      <c r="AW1678" s="48">
        <f t="shared" si="31454"/>
        <v>0</v>
      </c>
      <c r="AX1678" s="48">
        <f t="shared" si="31454"/>
        <v>0</v>
      </c>
      <c r="AY1678" s="48">
        <f t="shared" si="31454"/>
        <v>0</v>
      </c>
      <c r="AZ1678" s="48">
        <f t="shared" si="31454"/>
        <v>0</v>
      </c>
      <c r="BA1678" s="48">
        <f t="shared" si="31454"/>
        <v>0</v>
      </c>
      <c r="BB1678" s="48">
        <f t="shared" si="31454"/>
        <v>0</v>
      </c>
      <c r="BC1678" s="48"/>
      <c r="BE1678" t="s">
        <v>204</v>
      </c>
      <c r="CG1678">
        <f>BF1650*AO1678</f>
        <v>0</v>
      </c>
      <c r="CH1678">
        <f t="shared" ref="CH1678" si="31652">BG1650*AP1678</f>
        <v>0</v>
      </c>
      <c r="CI1678">
        <f t="shared" ref="CI1678" si="31653">BH1650*AQ1678</f>
        <v>0</v>
      </c>
      <c r="CJ1678">
        <f t="shared" ref="CJ1678" si="31654">BI1650*AR1678</f>
        <v>0</v>
      </c>
      <c r="CK1678">
        <f t="shared" ref="CK1678" si="31655">BJ1650*AS1678</f>
        <v>0</v>
      </c>
      <c r="CL1678">
        <f t="shared" ref="CL1678" si="31656">BK1650*AT1678</f>
        <v>0</v>
      </c>
      <c r="CM1678">
        <f t="shared" ref="CM1678" si="31657">BL1650*AU1678</f>
        <v>0</v>
      </c>
      <c r="CN1678">
        <f t="shared" ref="CN1678" si="31658">BM1650*AV1678</f>
        <v>0</v>
      </c>
      <c r="CO1678">
        <f t="shared" ref="CO1678" si="31659">BN1650*AW1678</f>
        <v>0</v>
      </c>
      <c r="CP1678">
        <f t="shared" ref="CP1678" si="31660">BO1650*AX1678</f>
        <v>0</v>
      </c>
      <c r="CQ1678">
        <f t="shared" ref="CQ1678" si="31661">BP1650*AY1678</f>
        <v>0</v>
      </c>
      <c r="CR1678">
        <f t="shared" ref="CR1678" si="31662">BQ1650*AZ1678</f>
        <v>0</v>
      </c>
      <c r="CS1678">
        <f t="shared" ref="CS1678" si="31663">BR1650*BA1678</f>
        <v>0</v>
      </c>
      <c r="CT1678">
        <f t="shared" ref="CT1678" si="31664">BS1650*BB1678</f>
        <v>0</v>
      </c>
    </row>
    <row r="1679" spans="6:98" x14ac:dyDescent="0.3">
      <c r="F1679" s="91">
        <f t="shared" ref="F1679:H1679" si="31665">F1678</f>
        <v>80</v>
      </c>
      <c r="G1679" s="91">
        <f t="shared" si="31665"/>
        <v>80</v>
      </c>
      <c r="H1679" s="4">
        <f t="shared" si="31665"/>
        <v>1</v>
      </c>
      <c r="I1679">
        <v>140</v>
      </c>
      <c r="J1679" s="48">
        <f t="shared" si="30928"/>
        <v>0</v>
      </c>
      <c r="K1679" s="48">
        <f t="shared" si="31620"/>
        <v>0</v>
      </c>
      <c r="L1679" s="98">
        <f t="shared" si="30930"/>
        <v>0</v>
      </c>
      <c r="M1679" s="48"/>
      <c r="N1679" s="48"/>
      <c r="O1679" s="48"/>
      <c r="P1679" s="48"/>
      <c r="Q1679" s="48"/>
      <c r="R1679" s="48"/>
      <c r="S1679" s="48"/>
      <c r="T1679" s="48"/>
      <c r="U1679" s="48"/>
      <c r="V1679" s="48"/>
      <c r="W1679" s="48"/>
      <c r="X1679" s="48"/>
      <c r="Y1679" s="48"/>
      <c r="Z1679" s="48"/>
      <c r="AA1679" s="48"/>
      <c r="AB1679" s="48"/>
      <c r="AC1679" s="48"/>
      <c r="AD1679" s="48"/>
      <c r="AE1679" s="48"/>
      <c r="AF1679" s="48"/>
      <c r="AG1679" s="48"/>
      <c r="AH1679" s="48"/>
      <c r="AI1679" s="48"/>
      <c r="AJ1679" s="48"/>
      <c r="AK1679" s="48"/>
      <c r="AL1679" s="48"/>
      <c r="AM1679" s="48"/>
      <c r="AN1679" s="48"/>
      <c r="AO1679" s="48"/>
      <c r="AP1679" s="48">
        <f>$J1679+$K1679+$L1679</f>
        <v>0</v>
      </c>
      <c r="AQ1679" s="48">
        <f t="shared" si="31454"/>
        <v>0</v>
      </c>
      <c r="AR1679" s="48">
        <f t="shared" si="31454"/>
        <v>0</v>
      </c>
      <c r="AS1679" s="48">
        <f t="shared" si="31454"/>
        <v>0</v>
      </c>
      <c r="AT1679" s="48">
        <f t="shared" si="31454"/>
        <v>0</v>
      </c>
      <c r="AU1679" s="48">
        <f t="shared" si="31454"/>
        <v>0</v>
      </c>
      <c r="AV1679" s="48">
        <f t="shared" si="31454"/>
        <v>0</v>
      </c>
      <c r="AW1679" s="48">
        <f t="shared" si="31454"/>
        <v>0</v>
      </c>
      <c r="AX1679" s="48">
        <f t="shared" si="31454"/>
        <v>0</v>
      </c>
      <c r="AY1679" s="48">
        <f t="shared" si="31454"/>
        <v>0</v>
      </c>
      <c r="AZ1679" s="48">
        <f t="shared" si="31454"/>
        <v>0</v>
      </c>
      <c r="BA1679" s="48">
        <f t="shared" si="31454"/>
        <v>0</v>
      </c>
      <c r="BB1679" s="48">
        <f t="shared" si="31454"/>
        <v>0</v>
      </c>
      <c r="BC1679" s="48"/>
      <c r="BE1679" t="s">
        <v>205</v>
      </c>
      <c r="CH1679">
        <f>BF1650*AP1679</f>
        <v>0</v>
      </c>
      <c r="CI1679">
        <f t="shared" ref="CI1679" si="31666">BG1650*AQ1679</f>
        <v>0</v>
      </c>
      <c r="CJ1679">
        <f t="shared" ref="CJ1679" si="31667">BH1650*AR1679</f>
        <v>0</v>
      </c>
      <c r="CK1679">
        <f t="shared" ref="CK1679" si="31668">BI1650*AS1679</f>
        <v>0</v>
      </c>
      <c r="CL1679">
        <f t="shared" ref="CL1679" si="31669">BJ1650*AT1679</f>
        <v>0</v>
      </c>
      <c r="CM1679">
        <f t="shared" ref="CM1679" si="31670">BK1650*AU1679</f>
        <v>0</v>
      </c>
      <c r="CN1679">
        <f t="shared" ref="CN1679" si="31671">BL1650*AV1679</f>
        <v>0</v>
      </c>
      <c r="CO1679">
        <f t="shared" ref="CO1679" si="31672">BM1650*AW1679</f>
        <v>0</v>
      </c>
      <c r="CP1679">
        <f t="shared" ref="CP1679" si="31673">BN1650*AX1679</f>
        <v>0</v>
      </c>
      <c r="CQ1679">
        <f t="shared" ref="CQ1679" si="31674">BO1650*AY1679</f>
        <v>0</v>
      </c>
      <c r="CR1679">
        <f t="shared" ref="CR1679" si="31675">BP1650*AZ1679</f>
        <v>0</v>
      </c>
      <c r="CS1679">
        <f t="shared" ref="CS1679" si="31676">BQ1650*BA1679</f>
        <v>0</v>
      </c>
      <c r="CT1679">
        <f t="shared" ref="CT1679" si="31677">BR1650*BB1679</f>
        <v>0</v>
      </c>
    </row>
    <row r="1680" spans="6:98" x14ac:dyDescent="0.3">
      <c r="F1680" s="91">
        <f t="shared" ref="F1680:H1680" si="31678">F1679</f>
        <v>80</v>
      </c>
      <c r="G1680" s="91">
        <f t="shared" si="31678"/>
        <v>80</v>
      </c>
      <c r="H1680" s="4">
        <f t="shared" si="31678"/>
        <v>1</v>
      </c>
      <c r="I1680">
        <v>145</v>
      </c>
      <c r="J1680" s="48">
        <f t="shared" si="30928"/>
        <v>0</v>
      </c>
      <c r="K1680" s="48">
        <f t="shared" si="31620"/>
        <v>0</v>
      </c>
      <c r="L1680" s="98">
        <f t="shared" si="30930"/>
        <v>0</v>
      </c>
      <c r="M1680" s="48"/>
      <c r="N1680" s="48"/>
      <c r="O1680" s="48"/>
      <c r="P1680" s="48"/>
      <c r="Q1680" s="48"/>
      <c r="R1680" s="48"/>
      <c r="S1680" s="48"/>
      <c r="T1680" s="48"/>
      <c r="U1680" s="48"/>
      <c r="V1680" s="48"/>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f>$J1680+$K1680+$L1680</f>
        <v>0</v>
      </c>
      <c r="AR1680" s="48">
        <f t="shared" si="31454"/>
        <v>0</v>
      </c>
      <c r="AS1680" s="48">
        <f t="shared" si="31454"/>
        <v>0</v>
      </c>
      <c r="AT1680" s="48">
        <f t="shared" si="31454"/>
        <v>0</v>
      </c>
      <c r="AU1680" s="48">
        <f t="shared" si="31454"/>
        <v>0</v>
      </c>
      <c r="AV1680" s="48">
        <f t="shared" si="31454"/>
        <v>0</v>
      </c>
      <c r="AW1680" s="48">
        <f t="shared" si="31454"/>
        <v>0</v>
      </c>
      <c r="AX1680" s="48">
        <f t="shared" si="31454"/>
        <v>0</v>
      </c>
      <c r="AY1680" s="48">
        <f t="shared" si="31454"/>
        <v>0</v>
      </c>
      <c r="AZ1680" s="48">
        <f t="shared" si="31454"/>
        <v>0</v>
      </c>
      <c r="BA1680" s="48">
        <f t="shared" si="31454"/>
        <v>0</v>
      </c>
      <c r="BB1680" s="48">
        <f t="shared" si="31454"/>
        <v>0</v>
      </c>
      <c r="BC1680" s="48"/>
      <c r="BE1680" t="s">
        <v>206</v>
      </c>
      <c r="CI1680">
        <f>BF1650*AQ1680</f>
        <v>0</v>
      </c>
      <c r="CJ1680">
        <f t="shared" ref="CJ1680" si="31679">BG1650*AR1680</f>
        <v>0</v>
      </c>
      <c r="CK1680">
        <f t="shared" ref="CK1680" si="31680">BH1650*AS1680</f>
        <v>0</v>
      </c>
      <c r="CL1680">
        <f t="shared" ref="CL1680" si="31681">BI1650*AT1680</f>
        <v>0</v>
      </c>
      <c r="CM1680">
        <f t="shared" ref="CM1680" si="31682">BJ1650*AU1680</f>
        <v>0</v>
      </c>
      <c r="CN1680">
        <f t="shared" ref="CN1680" si="31683">BK1650*AV1680</f>
        <v>0</v>
      </c>
      <c r="CO1680">
        <f t="shared" ref="CO1680" si="31684">BL1650*AW1680</f>
        <v>0</v>
      </c>
      <c r="CP1680">
        <f t="shared" ref="CP1680" si="31685">BM1650*AX1680</f>
        <v>0</v>
      </c>
      <c r="CQ1680">
        <f t="shared" ref="CQ1680" si="31686">BN1650*AY1680</f>
        <v>0</v>
      </c>
      <c r="CR1680">
        <f t="shared" ref="CR1680" si="31687">BO1650*AZ1680</f>
        <v>0</v>
      </c>
      <c r="CS1680">
        <f t="shared" ref="CS1680" si="31688">BP1650*BA1680</f>
        <v>0</v>
      </c>
      <c r="CT1680">
        <f t="shared" ref="CT1680" si="31689">BQ1650*BB1680</f>
        <v>0</v>
      </c>
    </row>
    <row r="1681" spans="1:98" x14ac:dyDescent="0.3">
      <c r="F1681" s="91">
        <f t="shared" ref="F1681:H1681" si="31690">F1680</f>
        <v>80</v>
      </c>
      <c r="G1681" s="91">
        <f t="shared" si="31690"/>
        <v>80</v>
      </c>
      <c r="H1681" s="4">
        <f t="shared" si="31690"/>
        <v>1</v>
      </c>
      <c r="I1681">
        <v>150</v>
      </c>
      <c r="J1681" s="48">
        <f t="shared" si="30928"/>
        <v>0</v>
      </c>
      <c r="K1681" s="48">
        <f t="shared" si="31620"/>
        <v>0</v>
      </c>
      <c r="L1681" s="98">
        <f t="shared" si="30930"/>
        <v>0</v>
      </c>
      <c r="M1681" s="48"/>
      <c r="N1681" s="48"/>
      <c r="O1681" s="48"/>
      <c r="P1681" s="48"/>
      <c r="Q1681" s="48"/>
      <c r="R1681" s="48"/>
      <c r="S1681" s="48"/>
      <c r="T1681" s="48"/>
      <c r="U1681" s="48"/>
      <c r="V1681" s="48"/>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f>$J1681+$K1681+$L1681</f>
        <v>0</v>
      </c>
      <c r="AS1681" s="48">
        <f t="shared" si="31454"/>
        <v>0</v>
      </c>
      <c r="AT1681" s="48">
        <f t="shared" si="31454"/>
        <v>0</v>
      </c>
      <c r="AU1681" s="48">
        <f t="shared" si="31454"/>
        <v>0</v>
      </c>
      <c r="AV1681" s="48">
        <f t="shared" si="31454"/>
        <v>0</v>
      </c>
      <c r="AW1681" s="48">
        <f t="shared" si="31454"/>
        <v>0</v>
      </c>
      <c r="AX1681" s="48">
        <f t="shared" si="31454"/>
        <v>0</v>
      </c>
      <c r="AY1681" s="48">
        <f t="shared" si="31454"/>
        <v>0</v>
      </c>
      <c r="AZ1681" s="48">
        <f t="shared" si="31454"/>
        <v>0</v>
      </c>
      <c r="BA1681" s="48">
        <f t="shared" si="31454"/>
        <v>0</v>
      </c>
      <c r="BB1681" s="48">
        <f t="shared" si="31454"/>
        <v>0</v>
      </c>
      <c r="BC1681" s="48"/>
      <c r="BE1681" t="s">
        <v>207</v>
      </c>
      <c r="CJ1681">
        <f>BF1650*AR1681</f>
        <v>0</v>
      </c>
      <c r="CK1681">
        <f t="shared" ref="CK1681" si="31691">BG1650*AS1681</f>
        <v>0</v>
      </c>
      <c r="CL1681">
        <f t="shared" ref="CL1681" si="31692">BH1650*AT1681</f>
        <v>0</v>
      </c>
      <c r="CM1681">
        <f t="shared" ref="CM1681" si="31693">BI1650*AU1681</f>
        <v>0</v>
      </c>
      <c r="CN1681">
        <f t="shared" ref="CN1681" si="31694">BJ1650*AV1681</f>
        <v>0</v>
      </c>
      <c r="CO1681">
        <f t="shared" ref="CO1681" si="31695">BK1650*AW1681</f>
        <v>0</v>
      </c>
      <c r="CP1681">
        <f t="shared" ref="CP1681" si="31696">BL1650*AX1681</f>
        <v>0</v>
      </c>
      <c r="CQ1681">
        <f t="shared" ref="CQ1681" si="31697">BM1650*AY1681</f>
        <v>0</v>
      </c>
      <c r="CR1681">
        <f t="shared" ref="CR1681" si="31698">BN1650*AZ1681</f>
        <v>0</v>
      </c>
      <c r="CS1681">
        <f t="shared" ref="CS1681" si="31699">BO1650*BA1681</f>
        <v>0</v>
      </c>
      <c r="CT1681">
        <f t="shared" ref="CT1681" si="31700">BP1650*BB1681</f>
        <v>0</v>
      </c>
    </row>
    <row r="1682" spans="1:98" x14ac:dyDescent="0.3">
      <c r="F1682" s="91">
        <f t="shared" ref="F1682:H1682" si="31701">F1681</f>
        <v>80</v>
      </c>
      <c r="G1682" s="91">
        <f t="shared" si="31701"/>
        <v>80</v>
      </c>
      <c r="H1682" s="4">
        <f t="shared" si="31701"/>
        <v>1</v>
      </c>
      <c r="I1682">
        <v>155</v>
      </c>
      <c r="J1682" s="48">
        <f t="shared" si="30928"/>
        <v>0</v>
      </c>
      <c r="K1682" s="48">
        <f>IF(IF(AND(I1682&gt;=(F1682*2),I1682&lt;=G1682+F1682+(G1682-F1682+5)+1),((H1682)^2)*(I1683-F1682*2)/5,0)&lt;=H1682,IF(AND(I1682&gt;=(F1682*2),I1682&lt;=G1682+F1682+(G1682-F1682+5)+1),((H1682)^2)*(I1683-F1682*2)/5,0),(K1681-H1682^2))</f>
        <v>0</v>
      </c>
      <c r="L1682" s="98">
        <f t="shared" si="30930"/>
        <v>0</v>
      </c>
      <c r="M1682" s="48"/>
      <c r="N1682" s="48"/>
      <c r="O1682" s="48"/>
      <c r="P1682" s="48"/>
      <c r="Q1682" s="48"/>
      <c r="R1682" s="48"/>
      <c r="S1682" s="48"/>
      <c r="T1682" s="48"/>
      <c r="U1682" s="48"/>
      <c r="V1682" s="48"/>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f>$J1682+$K1682+$L1682</f>
        <v>0</v>
      </c>
      <c r="AT1682" s="48">
        <f t="shared" si="31454"/>
        <v>0</v>
      </c>
      <c r="AU1682" s="48">
        <f t="shared" si="31454"/>
        <v>0</v>
      </c>
      <c r="AV1682" s="48">
        <f t="shared" si="31454"/>
        <v>0</v>
      </c>
      <c r="AW1682" s="48">
        <f t="shared" si="31454"/>
        <v>0</v>
      </c>
      <c r="AX1682" s="48">
        <f t="shared" si="31454"/>
        <v>0</v>
      </c>
      <c r="AY1682" s="48">
        <f t="shared" si="31454"/>
        <v>0</v>
      </c>
      <c r="AZ1682" s="48">
        <f t="shared" si="31454"/>
        <v>0</v>
      </c>
      <c r="BA1682" s="48">
        <f t="shared" si="31454"/>
        <v>0</v>
      </c>
      <c r="BB1682" s="48">
        <f t="shared" si="31454"/>
        <v>0</v>
      </c>
      <c r="BC1682" s="48"/>
      <c r="BE1682" t="s">
        <v>208</v>
      </c>
      <c r="CK1682">
        <f>BF1650*AS1682</f>
        <v>0</v>
      </c>
      <c r="CL1682">
        <f t="shared" ref="CL1682" si="31702">BG1650*AT1682</f>
        <v>0</v>
      </c>
      <c r="CM1682">
        <f t="shared" ref="CM1682" si="31703">BH1650*AU1682</f>
        <v>0</v>
      </c>
      <c r="CN1682">
        <f t="shared" ref="CN1682" si="31704">BI1650*AV1682</f>
        <v>0</v>
      </c>
      <c r="CO1682">
        <f t="shared" ref="CO1682" si="31705">BJ1650*AW1682</f>
        <v>0</v>
      </c>
      <c r="CP1682">
        <f t="shared" ref="CP1682" si="31706">BK1650*AX1682</f>
        <v>0</v>
      </c>
      <c r="CQ1682">
        <f t="shared" ref="CQ1682" si="31707">BL1650*AY1682</f>
        <v>0</v>
      </c>
      <c r="CR1682">
        <f t="shared" ref="CR1682" si="31708">BM1650*AZ1682</f>
        <v>0</v>
      </c>
      <c r="CS1682">
        <f t="shared" ref="CS1682" si="31709">BN1650*BA1682</f>
        <v>0</v>
      </c>
      <c r="CT1682">
        <f t="shared" ref="CT1682" si="31710">BO1650*BB1682</f>
        <v>0</v>
      </c>
    </row>
    <row r="1683" spans="1:98" x14ac:dyDescent="0.3">
      <c r="F1683" s="91">
        <f t="shared" ref="F1683:H1683" si="31711">F1682</f>
        <v>80</v>
      </c>
      <c r="G1683" s="91">
        <f t="shared" si="31711"/>
        <v>80</v>
      </c>
      <c r="H1683" s="4">
        <f t="shared" si="31711"/>
        <v>1</v>
      </c>
      <c r="I1683">
        <v>160</v>
      </c>
      <c r="J1683" s="48">
        <f t="shared" si="30928"/>
        <v>0</v>
      </c>
      <c r="K1683" s="48">
        <f t="shared" ref="K1683:K1691" si="31712">IF(IF(AND(I1683&gt;=(F1683*2),I1683&lt;=G1683+F1683+(G1683-F1683+5)+1),((H1683)^2)*(I1684-F1683*2)/5,0)&lt;=H1683,IF(AND(I1683&gt;=(F1683*2),I1683&lt;=G1683+F1683+(G1683-F1683+5)+1),((H1683)^2)*(I1684-F1683*2)/5,0),(K1682-H1683^2))</f>
        <v>1</v>
      </c>
      <c r="L1683" s="98">
        <f t="shared" si="30930"/>
        <v>0</v>
      </c>
      <c r="M1683" s="48"/>
      <c r="N1683" s="48"/>
      <c r="O1683" s="48"/>
      <c r="P1683" s="48"/>
      <c r="Q1683" s="48"/>
      <c r="R1683" s="48"/>
      <c r="S1683" s="48"/>
      <c r="T1683" s="48"/>
      <c r="U1683" s="48"/>
      <c r="V1683" s="48"/>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f>$J1683+$K1683+$L1683</f>
        <v>1</v>
      </c>
      <c r="AU1683" s="48">
        <f t="shared" si="31454"/>
        <v>1</v>
      </c>
      <c r="AV1683" s="48">
        <f t="shared" si="31454"/>
        <v>1</v>
      </c>
      <c r="AW1683" s="48">
        <f t="shared" si="31454"/>
        <v>1</v>
      </c>
      <c r="AX1683" s="48">
        <f t="shared" si="31454"/>
        <v>1</v>
      </c>
      <c r="AY1683" s="48">
        <f t="shared" si="31454"/>
        <v>1</v>
      </c>
      <c r="AZ1683" s="48">
        <f t="shared" si="31454"/>
        <v>1</v>
      </c>
      <c r="BA1683" s="48">
        <f t="shared" si="31454"/>
        <v>1</v>
      </c>
      <c r="BB1683" s="48">
        <f t="shared" si="31454"/>
        <v>1</v>
      </c>
      <c r="BC1683" s="48"/>
      <c r="BE1683" t="s">
        <v>209</v>
      </c>
      <c r="CL1683">
        <f>BF1650*AT1683</f>
        <v>0</v>
      </c>
      <c r="CM1683">
        <f t="shared" ref="CM1683" si="31713">BG1650*AU1683</f>
        <v>0.71859455737420541</v>
      </c>
      <c r="CN1683">
        <f t="shared" ref="CN1683" si="31714">BH1650*AV1683</f>
        <v>4.7906303824947027</v>
      </c>
      <c r="CO1683">
        <f t="shared" ref="CO1683" si="31715">BI1650*AW1683</f>
        <v>11.976575956236758</v>
      </c>
      <c r="CP1683">
        <f t="shared" ref="CP1683" si="31716">BJ1650*AX1683</f>
        <v>23.953151912473515</v>
      </c>
      <c r="CQ1683">
        <f t="shared" ref="CQ1683" si="31717">BK1650*AY1683</f>
        <v>60.431106325806326</v>
      </c>
      <c r="CR1683">
        <f t="shared" ref="CR1683" si="31718">BL1650*AZ1683</f>
        <v>97.197636507650671</v>
      </c>
      <c r="CS1683">
        <f t="shared" ref="CS1683" si="31719">BM1650*BA1683</f>
        <v>123.95741769763872</v>
      </c>
      <c r="CT1683">
        <f t="shared" ref="CT1683" si="31720">BN1650*BB1683</f>
        <v>153.87845711107147</v>
      </c>
    </row>
    <row r="1684" spans="1:98" x14ac:dyDescent="0.3">
      <c r="F1684" s="91">
        <f t="shared" ref="F1684:H1684" si="31721">F1683</f>
        <v>80</v>
      </c>
      <c r="G1684" s="91">
        <f t="shared" si="31721"/>
        <v>80</v>
      </c>
      <c r="H1684" s="4">
        <f t="shared" si="31721"/>
        <v>1</v>
      </c>
      <c r="I1684">
        <v>165</v>
      </c>
      <c r="J1684" s="48">
        <f t="shared" si="30928"/>
        <v>0</v>
      </c>
      <c r="K1684" s="48">
        <f t="shared" si="31712"/>
        <v>0</v>
      </c>
      <c r="L1684" s="98">
        <f t="shared" si="30930"/>
        <v>0</v>
      </c>
      <c r="M1684" s="48"/>
      <c r="N1684" s="48"/>
      <c r="O1684" s="48"/>
      <c r="P1684" s="48"/>
      <c r="Q1684" s="48"/>
      <c r="R1684" s="48"/>
      <c r="S1684" s="48"/>
      <c r="T1684" s="48"/>
      <c r="U1684" s="48"/>
      <c r="V1684" s="48"/>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f>$J1684+$K1684+$L1684</f>
        <v>0</v>
      </c>
      <c r="AV1684" s="48">
        <f t="shared" ref="AV1684:BB1689" si="31722">$J1684+$K1684+$L1684</f>
        <v>0</v>
      </c>
      <c r="AW1684" s="48">
        <f t="shared" si="31722"/>
        <v>0</v>
      </c>
      <c r="AX1684" s="48">
        <f t="shared" si="31722"/>
        <v>0</v>
      </c>
      <c r="AY1684" s="48">
        <f t="shared" si="31722"/>
        <v>0</v>
      </c>
      <c r="AZ1684" s="48">
        <f t="shared" si="31722"/>
        <v>0</v>
      </c>
      <c r="BA1684" s="48">
        <f t="shared" si="31722"/>
        <v>0</v>
      </c>
      <c r="BB1684" s="48">
        <f t="shared" si="31722"/>
        <v>0</v>
      </c>
      <c r="BC1684" s="48"/>
      <c r="BE1684" t="s">
        <v>210</v>
      </c>
      <c r="CM1684">
        <f>BF1650*AU1684</f>
        <v>0</v>
      </c>
      <c r="CN1684">
        <f t="shared" ref="CN1684" si="31723">BG1650*AV1684</f>
        <v>0</v>
      </c>
      <c r="CO1684">
        <f t="shared" ref="CO1684" si="31724">BH1650*AW1684</f>
        <v>0</v>
      </c>
      <c r="CP1684">
        <f t="shared" ref="CP1684" si="31725">BI1650*AX1684</f>
        <v>0</v>
      </c>
      <c r="CQ1684">
        <f t="shared" ref="CQ1684" si="31726">BJ1650*AY1684</f>
        <v>0</v>
      </c>
      <c r="CR1684">
        <f t="shared" ref="CR1684" si="31727">BK1650*AZ1684</f>
        <v>0</v>
      </c>
      <c r="CS1684">
        <f t="shared" ref="CS1684" si="31728">BL1650*BA1684</f>
        <v>0</v>
      </c>
      <c r="CT1684">
        <f t="shared" ref="CT1684" si="31729">BM1650*BB1684</f>
        <v>0</v>
      </c>
    </row>
    <row r="1685" spans="1:98" x14ac:dyDescent="0.3">
      <c r="F1685" s="91">
        <f t="shared" ref="F1685:H1685" si="31730">F1684</f>
        <v>80</v>
      </c>
      <c r="G1685" s="91">
        <f t="shared" si="31730"/>
        <v>80</v>
      </c>
      <c r="H1685" s="4">
        <f t="shared" si="31730"/>
        <v>1</v>
      </c>
      <c r="I1685">
        <v>170</v>
      </c>
      <c r="J1685" s="48">
        <f t="shared" si="30928"/>
        <v>0</v>
      </c>
      <c r="K1685" s="48">
        <f t="shared" si="31712"/>
        <v>0</v>
      </c>
      <c r="L1685" s="98">
        <f t="shared" si="30930"/>
        <v>0</v>
      </c>
      <c r="M1685" s="48"/>
      <c r="N1685" s="48"/>
      <c r="O1685" s="48"/>
      <c r="P1685" s="48"/>
      <c r="Q1685" s="48"/>
      <c r="R1685" s="48"/>
      <c r="S1685" s="48"/>
      <c r="T1685" s="48"/>
      <c r="U1685" s="48"/>
      <c r="V1685" s="48"/>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f>$J1685+$K1685+$L1685</f>
        <v>0</v>
      </c>
      <c r="AW1685" s="48">
        <f t="shared" si="31722"/>
        <v>0</v>
      </c>
      <c r="AX1685" s="48">
        <f t="shared" si="31722"/>
        <v>0</v>
      </c>
      <c r="AY1685" s="48">
        <f t="shared" si="31722"/>
        <v>0</v>
      </c>
      <c r="AZ1685" s="48">
        <f t="shared" si="31722"/>
        <v>0</v>
      </c>
      <c r="BA1685" s="48">
        <f t="shared" si="31722"/>
        <v>0</v>
      </c>
      <c r="BB1685" s="48">
        <f t="shared" si="31722"/>
        <v>0</v>
      </c>
      <c r="BC1685" s="48"/>
      <c r="BE1685" t="s">
        <v>211</v>
      </c>
      <c r="CN1685">
        <f>BF1650*AV1685</f>
        <v>0</v>
      </c>
      <c r="CO1685">
        <f t="shared" ref="CO1685" si="31731">BG1650*AW1685</f>
        <v>0</v>
      </c>
      <c r="CP1685">
        <f t="shared" ref="CP1685" si="31732">BH1650*AX1685</f>
        <v>0</v>
      </c>
      <c r="CQ1685">
        <f t="shared" ref="CQ1685" si="31733">BI1650*AY1685</f>
        <v>0</v>
      </c>
      <c r="CR1685">
        <f t="shared" ref="CR1685" si="31734">BJ1650*AZ1685</f>
        <v>0</v>
      </c>
      <c r="CS1685">
        <f t="shared" ref="CS1685" si="31735">BK1650*BA1685</f>
        <v>0</v>
      </c>
      <c r="CT1685">
        <f t="shared" ref="CT1685" si="31736">BL1650*BB1685</f>
        <v>0</v>
      </c>
    </row>
    <row r="1686" spans="1:98" x14ac:dyDescent="0.3">
      <c r="F1686" s="91">
        <f t="shared" ref="F1686:H1686" si="31737">F1685</f>
        <v>80</v>
      </c>
      <c r="G1686" s="91">
        <f t="shared" si="31737"/>
        <v>80</v>
      </c>
      <c r="H1686" s="4">
        <f t="shared" si="31737"/>
        <v>1</v>
      </c>
      <c r="I1686">
        <v>175</v>
      </c>
      <c r="J1686" s="48">
        <f t="shared" si="30928"/>
        <v>0</v>
      </c>
      <c r="K1686" s="48">
        <f t="shared" si="31712"/>
        <v>0</v>
      </c>
      <c r="L1686" s="98">
        <f t="shared" si="30930"/>
        <v>0</v>
      </c>
      <c r="M1686" s="48"/>
      <c r="N1686" s="48"/>
      <c r="O1686" s="48"/>
      <c r="P1686" s="48"/>
      <c r="Q1686" s="48"/>
      <c r="R1686" s="48"/>
      <c r="S1686" s="48"/>
      <c r="T1686" s="48"/>
      <c r="U1686" s="48"/>
      <c r="V1686" s="48"/>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f>$J1686+$K1686+$L1686</f>
        <v>0</v>
      </c>
      <c r="AX1686" s="48">
        <f t="shared" si="31722"/>
        <v>0</v>
      </c>
      <c r="AY1686" s="48">
        <f t="shared" si="31722"/>
        <v>0</v>
      </c>
      <c r="AZ1686" s="48">
        <f t="shared" si="31722"/>
        <v>0</v>
      </c>
      <c r="BA1686" s="48">
        <f t="shared" si="31722"/>
        <v>0</v>
      </c>
      <c r="BB1686" s="48">
        <f t="shared" si="31722"/>
        <v>0</v>
      </c>
      <c r="BC1686" s="48"/>
      <c r="BE1686" t="s">
        <v>212</v>
      </c>
      <c r="CO1686">
        <f>BF1650*AW1686</f>
        <v>0</v>
      </c>
      <c r="CP1686">
        <f t="shared" ref="CP1686" si="31738">BG1650*AX1686</f>
        <v>0</v>
      </c>
      <c r="CQ1686">
        <f t="shared" ref="CQ1686" si="31739">BH1650*AY1686</f>
        <v>0</v>
      </c>
      <c r="CR1686">
        <f t="shared" ref="CR1686" si="31740">BI1650*AZ1686</f>
        <v>0</v>
      </c>
      <c r="CS1686">
        <f t="shared" ref="CS1686" si="31741">BJ1650*BA1686</f>
        <v>0</v>
      </c>
      <c r="CT1686">
        <f t="shared" ref="CT1686" si="31742">BK1650*BB1686</f>
        <v>0</v>
      </c>
    </row>
    <row r="1687" spans="1:98" x14ac:dyDescent="0.3">
      <c r="F1687" s="91">
        <f t="shared" ref="F1687:H1687" si="31743">F1686</f>
        <v>80</v>
      </c>
      <c r="G1687" s="91">
        <f t="shared" si="31743"/>
        <v>80</v>
      </c>
      <c r="H1687" s="4">
        <f t="shared" si="31743"/>
        <v>1</v>
      </c>
      <c r="I1687">
        <v>180</v>
      </c>
      <c r="J1687" s="48">
        <f t="shared" si="30928"/>
        <v>0</v>
      </c>
      <c r="K1687" s="48">
        <f t="shared" si="31712"/>
        <v>0</v>
      </c>
      <c r="L1687" s="98">
        <f t="shared" si="30930"/>
        <v>0</v>
      </c>
      <c r="M1687" s="48"/>
      <c r="N1687" s="48"/>
      <c r="O1687" s="48"/>
      <c r="P1687" s="48"/>
      <c r="Q1687" s="48"/>
      <c r="R1687" s="48"/>
      <c r="S1687" s="48"/>
      <c r="T1687" s="48"/>
      <c r="U1687" s="48"/>
      <c r="V1687" s="48"/>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f>$J1687+$K1687+$L1687</f>
        <v>0</v>
      </c>
      <c r="AY1687" s="48">
        <f t="shared" si="31722"/>
        <v>0</v>
      </c>
      <c r="AZ1687" s="48">
        <f t="shared" si="31722"/>
        <v>0</v>
      </c>
      <c r="BA1687" s="48">
        <f t="shared" si="31722"/>
        <v>0</v>
      </c>
      <c r="BB1687" s="48">
        <f t="shared" si="31722"/>
        <v>0</v>
      </c>
      <c r="BC1687" s="48"/>
      <c r="BE1687" t="s">
        <v>213</v>
      </c>
      <c r="CP1687">
        <f>BF1650*AX1687</f>
        <v>0</v>
      </c>
      <c r="CQ1687">
        <f t="shared" ref="CQ1687" si="31744">BG1650*AY1687</f>
        <v>0</v>
      </c>
      <c r="CR1687">
        <f t="shared" ref="CR1687" si="31745">BH1650*AZ1687</f>
        <v>0</v>
      </c>
      <c r="CS1687">
        <f t="shared" ref="CS1687" si="31746">BI1650*BA1687</f>
        <v>0</v>
      </c>
      <c r="CT1687">
        <f t="shared" ref="CT1687" si="31747">BJ1650*BB1687</f>
        <v>0</v>
      </c>
    </row>
    <row r="1688" spans="1:98" x14ac:dyDescent="0.3">
      <c r="F1688" s="91">
        <f t="shared" ref="F1688:H1688" si="31748">F1687</f>
        <v>80</v>
      </c>
      <c r="G1688" s="91">
        <f t="shared" si="31748"/>
        <v>80</v>
      </c>
      <c r="H1688" s="4">
        <f t="shared" si="31748"/>
        <v>1</v>
      </c>
      <c r="I1688">
        <v>185</v>
      </c>
      <c r="J1688" s="48">
        <f t="shared" si="30928"/>
        <v>0</v>
      </c>
      <c r="K1688" s="48">
        <f t="shared" si="31712"/>
        <v>0</v>
      </c>
      <c r="L1688" s="98">
        <f t="shared" si="30930"/>
        <v>0</v>
      </c>
      <c r="M1688" s="48"/>
      <c r="N1688" s="48"/>
      <c r="O1688" s="48"/>
      <c r="P1688" s="48"/>
      <c r="Q1688" s="48"/>
      <c r="R1688" s="48"/>
      <c r="S1688" s="48"/>
      <c r="T1688" s="48"/>
      <c r="U1688" s="48"/>
      <c r="V1688" s="48"/>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f>$J1688+$K1688+$L1688</f>
        <v>0</v>
      </c>
      <c r="AZ1688" s="48">
        <f t="shared" si="31722"/>
        <v>0</v>
      </c>
      <c r="BA1688" s="48">
        <f t="shared" si="31722"/>
        <v>0</v>
      </c>
      <c r="BB1688" s="48">
        <f t="shared" si="31722"/>
        <v>0</v>
      </c>
      <c r="BC1688" s="48"/>
      <c r="BE1688" t="s">
        <v>214</v>
      </c>
      <c r="CQ1688">
        <f>BF1650*AY1688</f>
        <v>0</v>
      </c>
      <c r="CR1688">
        <f t="shared" ref="CR1688" si="31749">BG1650*AZ1688</f>
        <v>0</v>
      </c>
      <c r="CS1688">
        <f t="shared" ref="CS1688" si="31750">BH1650*BA1688</f>
        <v>0</v>
      </c>
      <c r="CT1688">
        <f t="shared" ref="CT1688" si="31751">BI1650*BB1688</f>
        <v>0</v>
      </c>
    </row>
    <row r="1689" spans="1:98" x14ac:dyDescent="0.3">
      <c r="F1689" s="91">
        <f t="shared" ref="F1689:H1689" si="31752">F1688</f>
        <v>80</v>
      </c>
      <c r="G1689" s="91">
        <f t="shared" si="31752"/>
        <v>80</v>
      </c>
      <c r="H1689" s="4">
        <f t="shared" si="31752"/>
        <v>1</v>
      </c>
      <c r="I1689">
        <v>190</v>
      </c>
      <c r="J1689" s="48">
        <f t="shared" si="30928"/>
        <v>0</v>
      </c>
      <c r="K1689" s="48">
        <f t="shared" si="31712"/>
        <v>0</v>
      </c>
      <c r="L1689" s="98">
        <f t="shared" si="30930"/>
        <v>0</v>
      </c>
      <c r="M1689" s="48"/>
      <c r="N1689" s="48"/>
      <c r="O1689" s="48"/>
      <c r="P1689" s="48"/>
      <c r="Q1689" s="48"/>
      <c r="R1689" s="48"/>
      <c r="S1689" s="48"/>
      <c r="T1689" s="48"/>
      <c r="U1689" s="48"/>
      <c r="V1689" s="48"/>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f>$J1689+$K1689+$L1689</f>
        <v>0</v>
      </c>
      <c r="BA1689" s="48">
        <f t="shared" si="31722"/>
        <v>0</v>
      </c>
      <c r="BB1689" s="48">
        <f t="shared" si="31722"/>
        <v>0</v>
      </c>
      <c r="BC1689" s="48"/>
      <c r="BE1689" t="s">
        <v>215</v>
      </c>
      <c r="CR1689">
        <f>BF1650*AZ1689</f>
        <v>0</v>
      </c>
      <c r="CS1689">
        <f t="shared" ref="CS1689" si="31753">BG1650*BA1689</f>
        <v>0</v>
      </c>
      <c r="CT1689">
        <f t="shared" ref="CT1689" si="31754">BH1650*BB1689</f>
        <v>0</v>
      </c>
    </row>
    <row r="1690" spans="1:98" x14ac:dyDescent="0.3">
      <c r="F1690" s="91">
        <f t="shared" ref="F1690:H1690" si="31755">F1689</f>
        <v>80</v>
      </c>
      <c r="G1690" s="91">
        <f t="shared" si="31755"/>
        <v>80</v>
      </c>
      <c r="H1690" s="4">
        <f t="shared" si="31755"/>
        <v>1</v>
      </c>
      <c r="I1690">
        <v>195</v>
      </c>
      <c r="J1690" s="48">
        <f t="shared" si="30928"/>
        <v>0</v>
      </c>
      <c r="K1690" s="48">
        <f t="shared" si="31712"/>
        <v>0</v>
      </c>
      <c r="L1690" s="98">
        <f t="shared" si="30930"/>
        <v>0</v>
      </c>
      <c r="M1690" s="48"/>
      <c r="N1690" s="48"/>
      <c r="O1690" s="48"/>
      <c r="P1690" s="48"/>
      <c r="Q1690" s="48"/>
      <c r="R1690" s="48"/>
      <c r="S1690" s="48"/>
      <c r="T1690" s="48"/>
      <c r="U1690" s="48"/>
      <c r="V1690" s="48"/>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f>$J1690+$K1690+$L1690</f>
        <v>0</v>
      </c>
      <c r="BB1690" s="48">
        <f>$J1690+$K1690+$L1690</f>
        <v>0</v>
      </c>
      <c r="BC1690" s="48"/>
      <c r="BE1690" t="s">
        <v>216</v>
      </c>
      <c r="CS1690">
        <f>BF1650*BA1690</f>
        <v>0</v>
      </c>
      <c r="CT1690">
        <f>BG1650*BB1690</f>
        <v>0</v>
      </c>
    </row>
    <row r="1691" spans="1:98" x14ac:dyDescent="0.3">
      <c r="F1691" s="91">
        <f t="shared" ref="F1691:H1691" si="31756">F1690</f>
        <v>80</v>
      </c>
      <c r="G1691" s="91">
        <f t="shared" si="31756"/>
        <v>80</v>
      </c>
      <c r="H1691" s="4">
        <f t="shared" si="31756"/>
        <v>1</v>
      </c>
      <c r="I1691">
        <v>200</v>
      </c>
      <c r="J1691" s="48">
        <f t="shared" si="30928"/>
        <v>0</v>
      </c>
      <c r="K1691" s="48">
        <f t="shared" si="31712"/>
        <v>0</v>
      </c>
      <c r="L1691" s="98">
        <f t="shared" si="30930"/>
        <v>0</v>
      </c>
      <c r="M1691" s="48"/>
      <c r="N1691" s="48"/>
      <c r="O1691" s="48"/>
      <c r="P1691" s="48"/>
      <c r="Q1691" s="48"/>
      <c r="R1691" s="48"/>
      <c r="S1691" s="48"/>
      <c r="T1691" s="48"/>
      <c r="U1691" s="48"/>
      <c r="V1691" s="48"/>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f>$J1691+$K1691+$L1691</f>
        <v>0</v>
      </c>
      <c r="BC1691" s="48"/>
      <c r="BE1691" s="3" t="s">
        <v>217</v>
      </c>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f>BF1650*BB1691</f>
        <v>0</v>
      </c>
    </row>
    <row r="1692" spans="1:98" x14ac:dyDescent="0.3">
      <c r="I1692">
        <v>205</v>
      </c>
      <c r="BE1692" s="19" t="s">
        <v>176</v>
      </c>
      <c r="BF1692" s="99">
        <f>SUM(BF1650:BF1691)</f>
        <v>0</v>
      </c>
      <c r="BG1692" s="99">
        <f t="shared" ref="BG1692:CT1692" si="31757">SUM(BG1650:BG1691)</f>
        <v>0.71859455737420541</v>
      </c>
      <c r="BH1692" s="99">
        <f t="shared" si="31757"/>
        <v>4.7906303824947027</v>
      </c>
      <c r="BI1692" s="99">
        <f t="shared" si="31757"/>
        <v>11.976575956236758</v>
      </c>
      <c r="BJ1692" s="99">
        <f t="shared" si="31757"/>
        <v>23.953151912473515</v>
      </c>
      <c r="BK1692" s="99">
        <f t="shared" si="31757"/>
        <v>60.431106325806326</v>
      </c>
      <c r="BL1692" s="99">
        <f t="shared" si="31757"/>
        <v>97.197636507650671</v>
      </c>
      <c r="BM1692" s="99">
        <f t="shared" si="31757"/>
        <v>123.95741769763872</v>
      </c>
      <c r="BN1692" s="99">
        <f t="shared" si="31757"/>
        <v>153.87845711107147</v>
      </c>
      <c r="BO1692" s="99">
        <f t="shared" si="31757"/>
        <v>175.99712189786553</v>
      </c>
      <c r="BP1692" s="99">
        <f t="shared" si="31757"/>
        <v>199.29650582765353</v>
      </c>
      <c r="BQ1692" s="99">
        <f t="shared" si="31757"/>
        <v>237.23331064829114</v>
      </c>
      <c r="BR1692" s="99">
        <f t="shared" si="31757"/>
        <v>280.8487280791179</v>
      </c>
      <c r="BS1692" s="99">
        <f t="shared" si="31757"/>
        <v>341.63092933012621</v>
      </c>
      <c r="BT1692" s="99">
        <f t="shared" si="31757"/>
        <v>402.41368198772199</v>
      </c>
      <c r="BU1692" s="99">
        <f t="shared" si="31757"/>
        <v>435.31527026021234</v>
      </c>
      <c r="BV1692" s="99">
        <f t="shared" si="31757"/>
        <v>456.53912258312249</v>
      </c>
      <c r="BW1692" s="99">
        <f t="shared" si="31757"/>
        <v>0.71859455737420541</v>
      </c>
      <c r="BX1692" s="99">
        <f t="shared" si="31757"/>
        <v>4.7906303824947027</v>
      </c>
      <c r="BY1692" s="99">
        <f t="shared" si="31757"/>
        <v>11.976575956236758</v>
      </c>
      <c r="BZ1692" s="99">
        <f t="shared" si="31757"/>
        <v>23.953151912473515</v>
      </c>
      <c r="CA1692" s="99">
        <f t="shared" si="31757"/>
        <v>60.431106325806326</v>
      </c>
      <c r="CB1692" s="99">
        <f t="shared" si="31757"/>
        <v>97.197636507650671</v>
      </c>
      <c r="CC1692" s="99">
        <f t="shared" si="31757"/>
        <v>123.95741769763872</v>
      </c>
      <c r="CD1692" s="99">
        <f t="shared" si="31757"/>
        <v>153.87845711107147</v>
      </c>
      <c r="CE1692" s="99">
        <f t="shared" si="31757"/>
        <v>175.99712189786553</v>
      </c>
      <c r="CF1692" s="99">
        <f t="shared" si="31757"/>
        <v>199.29650582765353</v>
      </c>
      <c r="CG1692" s="99">
        <f t="shared" si="31757"/>
        <v>237.23331064829114</v>
      </c>
      <c r="CH1692" s="99">
        <f t="shared" si="31757"/>
        <v>280.8487280791179</v>
      </c>
      <c r="CI1692" s="99">
        <f t="shared" si="31757"/>
        <v>341.63092933012621</v>
      </c>
      <c r="CJ1692" s="99">
        <f t="shared" si="31757"/>
        <v>402.41368198772199</v>
      </c>
      <c r="CK1692" s="99">
        <f t="shared" si="31757"/>
        <v>435.31527026021234</v>
      </c>
      <c r="CL1692" s="99">
        <f t="shared" si="31757"/>
        <v>456.53912258312249</v>
      </c>
      <c r="CM1692" s="99">
        <f t="shared" si="31757"/>
        <v>0.71859455737420541</v>
      </c>
      <c r="CN1692" s="99">
        <f t="shared" si="31757"/>
        <v>4.7906303824947027</v>
      </c>
      <c r="CO1692" s="99">
        <f t="shared" si="31757"/>
        <v>11.976575956236758</v>
      </c>
      <c r="CP1692" s="99">
        <f t="shared" si="31757"/>
        <v>23.953151912473515</v>
      </c>
      <c r="CQ1692" s="99">
        <f t="shared" si="31757"/>
        <v>60.431106325806326</v>
      </c>
      <c r="CR1692" s="99">
        <f t="shared" si="31757"/>
        <v>97.197636507650671</v>
      </c>
      <c r="CS1692" s="99">
        <f t="shared" si="31757"/>
        <v>123.95741769763872</v>
      </c>
      <c r="CT1692" s="99">
        <f t="shared" si="31757"/>
        <v>153.87845711107147</v>
      </c>
    </row>
    <row r="1694" spans="1:98" x14ac:dyDescent="0.3">
      <c r="A1694" s="60" t="s">
        <v>58</v>
      </c>
    </row>
    <row r="1695" spans="1:98" x14ac:dyDescent="0.3">
      <c r="A1695" s="100"/>
      <c r="B1695" s="100" t="s">
        <v>163</v>
      </c>
      <c r="C1695" s="100" t="s">
        <v>164</v>
      </c>
      <c r="D1695" t="s">
        <v>167</v>
      </c>
      <c r="E1695" t="s">
        <v>166</v>
      </c>
    </row>
    <row r="1696" spans="1:98" x14ac:dyDescent="0.3">
      <c r="A1696" s="100" t="s">
        <v>165</v>
      </c>
      <c r="B1696" s="93">
        <v>80</v>
      </c>
      <c r="C1696" s="93">
        <v>80</v>
      </c>
      <c r="D1696">
        <f>C1696-B1696+5</f>
        <v>5</v>
      </c>
      <c r="E1696" s="4">
        <f>100/(D1696/5)/100</f>
        <v>1</v>
      </c>
      <c r="N1696" s="19">
        <v>0</v>
      </c>
      <c r="O1696" s="19">
        <v>5</v>
      </c>
      <c r="P1696" s="19">
        <v>10</v>
      </c>
      <c r="Q1696" s="19">
        <v>15</v>
      </c>
      <c r="R1696" s="19">
        <v>20</v>
      </c>
      <c r="S1696" s="19">
        <v>25</v>
      </c>
      <c r="T1696" s="19">
        <v>30</v>
      </c>
      <c r="U1696" s="19">
        <v>35</v>
      </c>
      <c r="V1696" s="19">
        <v>40</v>
      </c>
      <c r="W1696" s="19">
        <v>45</v>
      </c>
      <c r="X1696" s="19">
        <v>50</v>
      </c>
      <c r="Y1696" s="19">
        <v>55</v>
      </c>
      <c r="Z1696" s="19">
        <v>60</v>
      </c>
      <c r="AA1696" s="19">
        <v>65</v>
      </c>
      <c r="AB1696" s="19">
        <v>70</v>
      </c>
      <c r="AC1696" s="19">
        <v>75</v>
      </c>
      <c r="AD1696" s="19">
        <v>80</v>
      </c>
      <c r="AE1696" s="19">
        <v>85</v>
      </c>
      <c r="AF1696" s="19">
        <v>90</v>
      </c>
      <c r="AG1696" s="19">
        <v>95</v>
      </c>
      <c r="AH1696" s="19">
        <v>100</v>
      </c>
      <c r="AI1696" s="19">
        <v>105</v>
      </c>
      <c r="AJ1696" s="19">
        <v>110</v>
      </c>
      <c r="AK1696" s="19">
        <v>115</v>
      </c>
      <c r="AL1696" s="19">
        <v>120</v>
      </c>
      <c r="AM1696" s="19">
        <v>125</v>
      </c>
      <c r="AN1696" s="19">
        <v>130</v>
      </c>
      <c r="AO1696" s="19">
        <v>135</v>
      </c>
      <c r="AP1696" s="19">
        <v>140</v>
      </c>
      <c r="AQ1696" s="19">
        <v>145</v>
      </c>
      <c r="AR1696" s="2">
        <v>150</v>
      </c>
      <c r="AS1696" s="19">
        <v>155</v>
      </c>
      <c r="AT1696" s="2">
        <v>160</v>
      </c>
      <c r="AU1696" s="19">
        <v>165</v>
      </c>
      <c r="AV1696" s="2">
        <v>170</v>
      </c>
      <c r="AW1696" s="19">
        <v>175</v>
      </c>
      <c r="AX1696" s="2">
        <v>180</v>
      </c>
      <c r="AY1696" s="19">
        <v>185</v>
      </c>
      <c r="AZ1696" s="2">
        <v>190</v>
      </c>
      <c r="BA1696" s="19">
        <v>195</v>
      </c>
      <c r="BB1696" s="2">
        <v>200</v>
      </c>
      <c r="BF1696" s="19">
        <v>0</v>
      </c>
      <c r="BG1696" s="19">
        <v>5</v>
      </c>
      <c r="BH1696" s="19">
        <v>10</v>
      </c>
      <c r="BI1696" s="19">
        <v>15</v>
      </c>
      <c r="BJ1696" s="19">
        <v>20</v>
      </c>
      <c r="BK1696" s="19">
        <v>25</v>
      </c>
      <c r="BL1696" s="19">
        <v>30</v>
      </c>
      <c r="BM1696" s="19">
        <v>35</v>
      </c>
      <c r="BN1696" s="19">
        <v>40</v>
      </c>
      <c r="BO1696" s="19">
        <v>45</v>
      </c>
      <c r="BP1696" s="19">
        <v>50</v>
      </c>
      <c r="BQ1696" s="19">
        <v>55</v>
      </c>
      <c r="BR1696" s="19">
        <v>60</v>
      </c>
      <c r="BS1696" s="19">
        <v>65</v>
      </c>
      <c r="BT1696" s="19">
        <v>70</v>
      </c>
      <c r="BU1696" s="19">
        <v>75</v>
      </c>
      <c r="BV1696" s="19">
        <v>80</v>
      </c>
      <c r="BW1696" s="19">
        <v>85</v>
      </c>
      <c r="BX1696" s="19">
        <v>90</v>
      </c>
      <c r="BY1696" s="19">
        <v>95</v>
      </c>
      <c r="BZ1696" s="19">
        <v>100</v>
      </c>
      <c r="CA1696" s="19">
        <v>105</v>
      </c>
      <c r="CB1696" s="19">
        <v>110</v>
      </c>
      <c r="CC1696" s="19">
        <v>115</v>
      </c>
      <c r="CD1696" s="19">
        <v>120</v>
      </c>
      <c r="CE1696" s="19">
        <v>125</v>
      </c>
      <c r="CF1696" s="19">
        <v>130</v>
      </c>
      <c r="CG1696" s="19">
        <v>135</v>
      </c>
      <c r="CH1696" s="19">
        <v>140</v>
      </c>
      <c r="CI1696" s="19">
        <v>145</v>
      </c>
      <c r="CJ1696" s="2">
        <v>150</v>
      </c>
      <c r="CK1696" s="19">
        <v>155</v>
      </c>
      <c r="CL1696" s="2">
        <v>160</v>
      </c>
      <c r="CM1696" s="19">
        <v>165</v>
      </c>
      <c r="CN1696" s="2">
        <v>170</v>
      </c>
      <c r="CO1696" s="19">
        <v>175</v>
      </c>
      <c r="CP1696" s="2">
        <v>180</v>
      </c>
      <c r="CQ1696" s="19">
        <v>185</v>
      </c>
      <c r="CR1696" s="2">
        <v>190</v>
      </c>
      <c r="CS1696" s="19">
        <v>195</v>
      </c>
      <c r="CT1696" s="2">
        <v>200</v>
      </c>
    </row>
    <row r="1697" spans="1:98" x14ac:dyDescent="0.3">
      <c r="A1697" s="100" t="s">
        <v>92</v>
      </c>
      <c r="B1697" s="93">
        <v>80</v>
      </c>
      <c r="C1697" s="93">
        <v>80</v>
      </c>
      <c r="D1697">
        <f>C1697-B1697+5</f>
        <v>5</v>
      </c>
      <c r="E1697" s="4">
        <f>IF(D1697&gt;0,100/(D1697/5)/100,1)</f>
        <v>1</v>
      </c>
      <c r="F1697" s="94" t="s">
        <v>163</v>
      </c>
      <c r="G1697" s="94" t="s">
        <v>164</v>
      </c>
      <c r="H1697" s="94" t="s">
        <v>173</v>
      </c>
      <c r="I1697" s="95" t="s">
        <v>169</v>
      </c>
      <c r="J1697" s="3" t="s">
        <v>172</v>
      </c>
      <c r="K1697" s="97" t="s">
        <v>174</v>
      </c>
      <c r="L1697" s="97" t="s">
        <v>175</v>
      </c>
      <c r="M1697" t="s">
        <v>168</v>
      </c>
      <c r="N1697" s="4">
        <f t="shared" ref="N1697" si="31758">IF(IF(BF1696&lt;=$B1696,1,M1697-$E1696)&gt;0,IF(BF1696&lt;=$B1696,1,M1697-$E1696),0)</f>
        <v>1</v>
      </c>
      <c r="O1697" s="4">
        <f t="shared" ref="O1697" si="31759">IF(IF(BG1696&lt;=$B1696,1,N1697-$E1696)&gt;0,IF(BG1696&lt;=$B1696,1,N1697-$E1696),0)</f>
        <v>1</v>
      </c>
      <c r="P1697" s="4">
        <f t="shared" ref="P1697" si="31760">IF(IF(BH1696&lt;=$B1696,1,O1697-$E1696)&gt;0,IF(BH1696&lt;=$B1696,1,O1697-$E1696),0)</f>
        <v>1</v>
      </c>
      <c r="Q1697" s="4">
        <f t="shared" ref="Q1697" si="31761">IF(IF(BI1696&lt;=$B1696,1,P1697-$E1696)&gt;0,IF(BI1696&lt;=$B1696,1,P1697-$E1696),0)</f>
        <v>1</v>
      </c>
      <c r="R1697" s="4">
        <f t="shared" ref="R1697" si="31762">IF(IF(BJ1696&lt;=$B1696,1,Q1697-$E1696)&gt;0,IF(BJ1696&lt;=$B1696,1,Q1697-$E1696),0)</f>
        <v>1</v>
      </c>
      <c r="S1697" s="4">
        <f t="shared" ref="S1697" si="31763">IF(IF(BK1696&lt;=$B1696,1,R1697-$E1696)&gt;0,IF(BK1696&lt;=$B1696,1,R1697-$E1696),0)</f>
        <v>1</v>
      </c>
      <c r="T1697" s="4">
        <f t="shared" ref="T1697" si="31764">IF(IF(BL1696&lt;=$B1696,1,S1697-$E1696)&gt;0,IF(BL1696&lt;=$B1696,1,S1697-$E1696),0)</f>
        <v>1</v>
      </c>
      <c r="U1697" s="4">
        <f t="shared" ref="U1697" si="31765">IF(IF(BM1696&lt;=$B1696,1,T1697-$E1696)&gt;0,IF(BM1696&lt;=$B1696,1,T1697-$E1696),0)</f>
        <v>1</v>
      </c>
      <c r="V1697" s="4">
        <f t="shared" ref="V1697" si="31766">IF(IF(BN1696&lt;=$B1696,1,U1697-$E1696)&gt;0,IF(BN1696&lt;=$B1696,1,U1697-$E1696),0)</f>
        <v>1</v>
      </c>
      <c r="W1697" s="4">
        <f t="shared" ref="W1697" si="31767">IF(IF(BO1696&lt;=$B1696,1,V1697-$E1696)&gt;0,IF(BO1696&lt;=$B1696,1,V1697-$E1696),0)</f>
        <v>1</v>
      </c>
      <c r="X1697" s="4">
        <f t="shared" ref="X1697" si="31768">IF(IF(BP1696&lt;=$B1696,1,W1697-$E1696)&gt;0,IF(BP1696&lt;=$B1696,1,W1697-$E1696),0)</f>
        <v>1</v>
      </c>
      <c r="Y1697" s="4">
        <f t="shared" ref="Y1697" si="31769">IF(IF(BQ1696&lt;=$B1696,1,X1697-$E1696)&gt;0,IF(BQ1696&lt;=$B1696,1,X1697-$E1696),0)</f>
        <v>1</v>
      </c>
      <c r="Z1697" s="4">
        <f t="shared" ref="Z1697" si="31770">IF(IF(BR1696&lt;=$B1696,1,Y1697-$E1696)&gt;0,IF(BR1696&lt;=$B1696,1,Y1697-$E1696),0)</f>
        <v>1</v>
      </c>
      <c r="AA1697" s="4">
        <f t="shared" ref="AA1697" si="31771">IF(IF(BS1696&lt;=$B1696,1,Z1697-$E1696)&gt;0,IF(BS1696&lt;=$B1696,1,Z1697-$E1696),0)</f>
        <v>1</v>
      </c>
      <c r="AB1697" s="4">
        <f t="shared" ref="AB1697" si="31772">IF(IF(BT1696&lt;=$B1696,1,AA1697-$E1696)&gt;0,IF(BT1696&lt;=$B1696,1,AA1697-$E1696),0)</f>
        <v>1</v>
      </c>
      <c r="AC1697" s="4">
        <f t="shared" ref="AC1697" si="31773">IF(IF(BU1696&lt;=$B1696,1,AB1697-$E1696)&gt;0,IF(BU1696&lt;=$B1696,1,AB1697-$E1696),0)</f>
        <v>1</v>
      </c>
      <c r="AD1697" s="4">
        <f t="shared" ref="AD1697" si="31774">IF(IF(BV1696&lt;=$B1696,1,AC1697-$E1696)&gt;0,IF(BV1696&lt;=$B1696,1,AC1697-$E1696),0)</f>
        <v>1</v>
      </c>
      <c r="AE1697" s="4">
        <f t="shared" ref="AE1697" si="31775">IF(IF(BW1696&lt;=$B1696,1,AD1697-$E1696)&gt;0,IF(BW1696&lt;=$B1696,1,AD1697-$E1696),0)</f>
        <v>0</v>
      </c>
      <c r="AF1697" s="4">
        <f t="shared" ref="AF1697" si="31776">IF(IF(BX1696&lt;=$B1696,1,AE1697-$E1696)&gt;0,IF(BX1696&lt;=$B1696,1,AE1697-$E1696),0)</f>
        <v>0</v>
      </c>
      <c r="AG1697" s="4">
        <f t="shared" ref="AG1697" si="31777">IF(IF(BY1696&lt;=$B1696,1,AF1697-$E1696)&gt;0,IF(BY1696&lt;=$B1696,1,AF1697-$E1696),0)</f>
        <v>0</v>
      </c>
      <c r="AH1697" s="4">
        <f t="shared" ref="AH1697" si="31778">IF(IF(BZ1696&lt;=$B1696,1,AG1697-$E1696)&gt;0,IF(BZ1696&lt;=$B1696,1,AG1697-$E1696),0)</f>
        <v>0</v>
      </c>
      <c r="AI1697" s="4">
        <f t="shared" ref="AI1697" si="31779">IF(IF(CA1696&lt;=$B1696,1,AH1697-$E1696)&gt;0,IF(CA1696&lt;=$B1696,1,AH1697-$E1696),0)</f>
        <v>0</v>
      </c>
      <c r="AJ1697" s="4">
        <f t="shared" ref="AJ1697" si="31780">IF(IF(CB1696&lt;=$B1696,1,AI1697-$E1696)&gt;0,IF(CB1696&lt;=$B1696,1,AI1697-$E1696),0)</f>
        <v>0</v>
      </c>
      <c r="AK1697" s="4">
        <f t="shared" ref="AK1697" si="31781">IF(IF(CC1696&lt;=$B1696,1,AJ1697-$E1696)&gt;0,IF(CC1696&lt;=$B1696,1,AJ1697-$E1696),0)</f>
        <v>0</v>
      </c>
      <c r="AL1697" s="4">
        <f t="shared" ref="AL1697" si="31782">IF(IF(CD1696&lt;=$B1696,1,AK1697-$E1696)&gt;0,IF(CD1696&lt;=$B1696,1,AK1697-$E1696),0)</f>
        <v>0</v>
      </c>
      <c r="AM1697" s="4">
        <f t="shared" ref="AM1697" si="31783">IF(IF(CE1696&lt;=$B1696,1,AL1697-$E1696)&gt;0,IF(CE1696&lt;=$B1696,1,AL1697-$E1696),0)</f>
        <v>0</v>
      </c>
      <c r="AN1697" s="4">
        <f t="shared" ref="AN1697" si="31784">IF(IF(CF1696&lt;=$B1696,1,AM1697-$E1696)&gt;0,IF(CF1696&lt;=$B1696,1,AM1697-$E1696),0)</f>
        <v>0</v>
      </c>
      <c r="AO1697" s="4">
        <f t="shared" ref="AO1697" si="31785">IF(IF(CG1696&lt;=$B1696,1,AN1697-$E1696)&gt;0,IF(CG1696&lt;=$B1696,1,AN1697-$E1696),0)</f>
        <v>0</v>
      </c>
      <c r="AP1697" s="4">
        <f t="shared" ref="AP1697" si="31786">IF(IF(CH1696&lt;=$B1696,1,AO1697-$E1696)&gt;0,IF(CH1696&lt;=$B1696,1,AO1697-$E1696),0)</f>
        <v>0</v>
      </c>
      <c r="AQ1697" s="4">
        <f t="shared" ref="AQ1697" si="31787">IF(IF(CI1696&lt;=$B1696,1,AP1697-$E1696)&gt;0,IF(CI1696&lt;=$B1696,1,AP1697-$E1696),0)</f>
        <v>0</v>
      </c>
      <c r="AR1697" s="4">
        <f t="shared" ref="AR1697" si="31788">IF(IF(CJ1696&lt;=$B1696,1,AQ1697-$E1696)&gt;0,IF(CJ1696&lt;=$B1696,1,AQ1697-$E1696),0)</f>
        <v>0</v>
      </c>
      <c r="AS1697" s="4">
        <f t="shared" ref="AS1697" si="31789">IF(IF(CK1696&lt;=$B1696,1,AR1697-$E1696)&gt;0,IF(CK1696&lt;=$B1696,1,AR1697-$E1696),0)</f>
        <v>0</v>
      </c>
      <c r="AT1697" s="4">
        <f t="shared" ref="AT1697" si="31790">IF(IF(CL1696&lt;=$B1696,1,AS1697-$E1696)&gt;0,IF(CL1696&lt;=$B1696,1,AS1697-$E1696),0)</f>
        <v>0</v>
      </c>
      <c r="AU1697" s="4">
        <f t="shared" ref="AU1697" si="31791">IF(IF(CM1696&lt;=$B1696,1,AT1697-$E1696)&gt;0,IF(CM1696&lt;=$B1696,1,AT1697-$E1696),0)</f>
        <v>0</v>
      </c>
      <c r="AV1697" s="4">
        <f t="shared" ref="AV1697" si="31792">IF(IF(CN1696&lt;=$B1696,1,AU1697-$E1696)&gt;0,IF(CN1696&lt;=$B1696,1,AU1697-$E1696),0)</f>
        <v>0</v>
      </c>
      <c r="AW1697" s="4">
        <f t="shared" ref="AW1697" si="31793">IF(IF(CO1696&lt;=$B1696,1,AV1697-$E1696)&gt;0,IF(CO1696&lt;=$B1696,1,AV1697-$E1696),0)</f>
        <v>0</v>
      </c>
      <c r="AX1697" s="4">
        <f t="shared" ref="AX1697" si="31794">IF(IF(CP1696&lt;=$B1696,1,AW1697-$E1696)&gt;0,IF(CP1696&lt;=$B1696,1,AW1697-$E1696),0)</f>
        <v>0</v>
      </c>
      <c r="AY1697" s="4">
        <f t="shared" ref="AY1697" si="31795">IF(IF(CQ1696&lt;=$B1696,1,AX1697-$E1696)&gt;0,IF(CQ1696&lt;=$B1696,1,AX1697-$E1696),0)</f>
        <v>0</v>
      </c>
      <c r="AZ1697" s="4">
        <f t="shared" ref="AZ1697" si="31796">IF(IF(CR1696&lt;=$B1696,1,AY1697-$E1696)&gt;0,IF(CR1696&lt;=$B1696,1,AY1697-$E1696),0)</f>
        <v>0</v>
      </c>
      <c r="BA1697" s="4">
        <f t="shared" ref="BA1697" si="31797">IF(IF(CS1696&lt;=$B1696,1,AZ1697-$E1696)&gt;0,IF(CS1696&lt;=$B1696,1,AZ1697-$E1696),0)</f>
        <v>0</v>
      </c>
      <c r="BB1697" s="4">
        <f t="shared" ref="BB1697" si="31798">IF(IF(CT1696&lt;=$B1696,1,BA1697-$E1696)&gt;0,IF(CT1696&lt;=$B1696,1,BA1697-$E1696),0)</f>
        <v>0</v>
      </c>
      <c r="BE1697" t="s">
        <v>171</v>
      </c>
      <c r="BF1697" s="91">
        <f>'Data tilvækstoversigt'!C1258*N1697</f>
        <v>0</v>
      </c>
      <c r="BG1697" s="91">
        <f>'Data tilvækstoversigt'!D1258*O1697</f>
        <v>8.8136465041360701</v>
      </c>
      <c r="BH1697" s="91">
        <f>'Data tilvækstoversigt'!E1258*P1697</f>
        <v>51.741980743614832</v>
      </c>
      <c r="BI1697" s="91">
        <f>'Data tilvækstoversigt'!F1258*Q1697</f>
        <v>95.099245779628205</v>
      </c>
      <c r="BJ1697" s="91">
        <f>'Data tilvækstoversigt'!G1258*R1697</f>
        <v>150.09639996543729</v>
      </c>
      <c r="BK1697" s="91">
        <f>'Data tilvækstoversigt'!H1258*S1697</f>
        <v>196.59893079243884</v>
      </c>
      <c r="BL1697" s="91">
        <f>'Data tilvækstoversigt'!I1258*T1697</f>
        <v>209.94799600896658</v>
      </c>
      <c r="BM1697" s="91">
        <f>'Data tilvækstoversigt'!J1258*U1697</f>
        <v>260.64427639506152</v>
      </c>
      <c r="BN1697" s="91">
        <f>'Data tilvækstoversigt'!K1258*V1697</f>
        <v>306.87031456738305</v>
      </c>
      <c r="BO1697" s="91">
        <f>'Data tilvækstoversigt'!L1258*W1697</f>
        <v>360.38778773848594</v>
      </c>
      <c r="BP1697" s="91">
        <f>'Data tilvækstoversigt'!M1258*X1697</f>
        <v>423.0466307096259</v>
      </c>
      <c r="BQ1697" s="91">
        <f>'Data tilvækstoversigt'!N1258*Y1697</f>
        <v>487.54863830810604</v>
      </c>
      <c r="BR1697" s="91">
        <f>'Data tilvækstoversigt'!O1258*Z1697</f>
        <v>552.66889510645672</v>
      </c>
      <c r="BS1697" s="91">
        <f>'Data tilvækstoversigt'!P1258*AA1697</f>
        <v>604.3859420108729</v>
      </c>
      <c r="BT1697" s="91">
        <f>'Data tilvækstoversigt'!Q1258*AB1697</f>
        <v>636.57159507286349</v>
      </c>
      <c r="BU1697" s="91">
        <f>'Data tilvækstoversigt'!R1258*AC1697</f>
        <v>668.54677781989949</v>
      </c>
      <c r="BV1697" s="91">
        <f>'Data tilvækstoversigt'!S1258*AD1697</f>
        <v>700.18790215750664</v>
      </c>
      <c r="BW1697" s="91">
        <f>'Data tilvækstoversigt'!T1258*AE1697</f>
        <v>0</v>
      </c>
      <c r="BX1697" s="91">
        <f>'Data tilvækstoversigt'!U1258*AF1697</f>
        <v>0</v>
      </c>
      <c r="BY1697" s="91">
        <f>'Data tilvækstoversigt'!V1258*AG1697</f>
        <v>0</v>
      </c>
      <c r="BZ1697" s="91">
        <f>'Data tilvækstoversigt'!W1258*AH1697</f>
        <v>0</v>
      </c>
      <c r="CA1697" s="91">
        <f>'Data tilvækstoversigt'!X1258*AI1697</f>
        <v>0</v>
      </c>
      <c r="CB1697" s="91">
        <f>'Data tilvækstoversigt'!Y1258*AJ1697</f>
        <v>0</v>
      </c>
      <c r="CC1697" s="91">
        <f>'Data tilvækstoversigt'!Z1258*AK1697</f>
        <v>0</v>
      </c>
      <c r="CD1697" s="91">
        <f>'Data tilvækstoversigt'!AA1258*AL1697</f>
        <v>0</v>
      </c>
      <c r="CE1697" s="91">
        <f>'Data tilvækstoversigt'!AB1258*AM1697</f>
        <v>0</v>
      </c>
      <c r="CF1697" s="91">
        <f>'Data tilvækstoversigt'!AC1258*AN1697</f>
        <v>0</v>
      </c>
      <c r="CG1697" s="91">
        <f>'Data tilvækstoversigt'!AD1258*AO1697</f>
        <v>0</v>
      </c>
      <c r="CH1697" s="91">
        <f>'Data tilvækstoversigt'!AE1258*AP1697</f>
        <v>0</v>
      </c>
      <c r="CI1697" s="91">
        <f>'Data tilvækstoversigt'!AF1258*AQ1697</f>
        <v>0</v>
      </c>
      <c r="CJ1697" s="91">
        <f>'Data tilvækstoversigt'!AG1258*AR1697</f>
        <v>0</v>
      </c>
      <c r="CK1697" s="91">
        <f>'Data tilvækstoversigt'!AH1258*AS1697</f>
        <v>0</v>
      </c>
      <c r="CL1697" s="91">
        <f>'Data tilvækstoversigt'!AI1258*AT1697</f>
        <v>0</v>
      </c>
      <c r="CM1697" s="91">
        <f>'Data tilvækstoversigt'!AJ1258*AU1697</f>
        <v>0</v>
      </c>
      <c r="CN1697" s="91">
        <f>'Data tilvækstoversigt'!AK1258*AV1697</f>
        <v>0</v>
      </c>
      <c r="CO1697" s="91">
        <f>'Data tilvækstoversigt'!AL1258*AW1697</f>
        <v>0</v>
      </c>
      <c r="CP1697" s="91">
        <f>'Data tilvækstoversigt'!AM1258*AX1697</f>
        <v>0</v>
      </c>
      <c r="CQ1697" s="91">
        <f>'Data tilvækstoversigt'!AN1258*AY1697</f>
        <v>0</v>
      </c>
      <c r="CR1697" s="91">
        <f>'Data tilvækstoversigt'!AO1258*AZ1697</f>
        <v>0</v>
      </c>
      <c r="CS1697" s="91">
        <f>'Data tilvækstoversigt'!AP1258*BA1697</f>
        <v>0</v>
      </c>
      <c r="CT1697" s="91">
        <f>'Data tilvækstoversigt'!AQ1258*BB1697</f>
        <v>0</v>
      </c>
    </row>
    <row r="1698" spans="1:98" x14ac:dyDescent="0.3">
      <c r="F1698" s="92">
        <f>B1697</f>
        <v>80</v>
      </c>
      <c r="G1698" s="92">
        <f>C1697</f>
        <v>80</v>
      </c>
      <c r="H1698" s="4">
        <f>E1697</f>
        <v>1</v>
      </c>
      <c r="I1698">
        <v>0</v>
      </c>
      <c r="J1698" s="48">
        <f>IF(AND(I1698&gt;=F1698,I1698&lt;=G1698+1),H1698,0)</f>
        <v>0</v>
      </c>
      <c r="K1698" s="48">
        <f>IF(IF(AND(I1698&gt;=(F1698*2),I1698&lt;=G1698+F1698+(G1698-F1698+5)+1),((H1698)^2)*(I1699-F1698*2)/5,0)&lt;=H1698,IF(AND(I1698&gt;=(F1698*2),I1698&lt;=G1698+F1698+(G1698-F1698+5)+1),((H1698)^2)*(I1699-F1698*2)/5,0),(K1697-H1698^2))</f>
        <v>0</v>
      </c>
      <c r="L1698" s="98">
        <f>IF(IF(AND(I1698&gt;=(F1698*3),I1698&lt;=G1698+F1698+F1698+(G1698-F1698+5)+1),((H1698)^3)*(I1699-F1698*3)/5,0)&lt;=H1698,IF(AND(I1698&gt;=(F1698*3),I1698&lt;=G1698+F1698+F1698+(G1698-F1698+5)+1),((H1698)^3)*(I1699-F1698*3)/5,0),(L1697-H1698^3))</f>
        <v>0</v>
      </c>
      <c r="M1698" s="96"/>
      <c r="N1698" s="48">
        <f>$J1698+$K1698+$L1698</f>
        <v>0</v>
      </c>
      <c r="O1698" s="48">
        <f t="shared" ref="O1698:BB1704" si="31799">$J1698+$K1698+$L1698</f>
        <v>0</v>
      </c>
      <c r="P1698" s="48">
        <f t="shared" si="31799"/>
        <v>0</v>
      </c>
      <c r="Q1698" s="48">
        <f t="shared" si="31799"/>
        <v>0</v>
      </c>
      <c r="R1698" s="48">
        <f t="shared" si="31799"/>
        <v>0</v>
      </c>
      <c r="S1698" s="48">
        <f t="shared" si="31799"/>
        <v>0</v>
      </c>
      <c r="T1698" s="48">
        <f t="shared" si="31799"/>
        <v>0</v>
      </c>
      <c r="U1698" s="48">
        <f t="shared" si="31799"/>
        <v>0</v>
      </c>
      <c r="V1698" s="48">
        <f t="shared" si="31799"/>
        <v>0</v>
      </c>
      <c r="W1698" s="48">
        <f t="shared" si="31799"/>
        <v>0</v>
      </c>
      <c r="X1698" s="48">
        <f t="shared" si="31799"/>
        <v>0</v>
      </c>
      <c r="Y1698" s="48">
        <f t="shared" si="31799"/>
        <v>0</v>
      </c>
      <c r="Z1698" s="48">
        <f t="shared" si="31799"/>
        <v>0</v>
      </c>
      <c r="AA1698" s="48">
        <f t="shared" si="31799"/>
        <v>0</v>
      </c>
      <c r="AB1698" s="48">
        <f t="shared" si="31799"/>
        <v>0</v>
      </c>
      <c r="AC1698" s="48">
        <f t="shared" si="31799"/>
        <v>0</v>
      </c>
      <c r="AD1698" s="48">
        <f t="shared" si="31799"/>
        <v>0</v>
      </c>
      <c r="AE1698" s="48">
        <f t="shared" si="31799"/>
        <v>0</v>
      </c>
      <c r="AF1698" s="48">
        <f t="shared" si="31799"/>
        <v>0</v>
      </c>
      <c r="AG1698" s="48">
        <f t="shared" si="31799"/>
        <v>0</v>
      </c>
      <c r="AH1698" s="48">
        <f t="shared" si="31799"/>
        <v>0</v>
      </c>
      <c r="AI1698" s="48">
        <f t="shared" si="31799"/>
        <v>0</v>
      </c>
      <c r="AJ1698" s="48">
        <f t="shared" si="31799"/>
        <v>0</v>
      </c>
      <c r="AK1698" s="48">
        <f t="shared" si="31799"/>
        <v>0</v>
      </c>
      <c r="AL1698" s="48">
        <f t="shared" si="31799"/>
        <v>0</v>
      </c>
      <c r="AM1698" s="48">
        <f t="shared" si="31799"/>
        <v>0</v>
      </c>
      <c r="AN1698" s="48">
        <f t="shared" si="31799"/>
        <v>0</v>
      </c>
      <c r="AO1698" s="48">
        <f t="shared" si="31799"/>
        <v>0</v>
      </c>
      <c r="AP1698" s="48">
        <f t="shared" si="31799"/>
        <v>0</v>
      </c>
      <c r="AQ1698" s="48">
        <f t="shared" si="31799"/>
        <v>0</v>
      </c>
      <c r="AR1698" s="48">
        <f t="shared" si="31799"/>
        <v>0</v>
      </c>
      <c r="AS1698" s="48">
        <f t="shared" si="31799"/>
        <v>0</v>
      </c>
      <c r="AT1698" s="48">
        <f t="shared" si="31799"/>
        <v>0</v>
      </c>
      <c r="AU1698" s="48">
        <f t="shared" si="31799"/>
        <v>0</v>
      </c>
      <c r="AV1698" s="48">
        <f t="shared" si="31799"/>
        <v>0</v>
      </c>
      <c r="AW1698" s="48">
        <f t="shared" si="31799"/>
        <v>0</v>
      </c>
      <c r="AX1698" s="48">
        <f t="shared" si="31799"/>
        <v>0</v>
      </c>
      <c r="AY1698" s="48">
        <f t="shared" si="31799"/>
        <v>0</v>
      </c>
      <c r="AZ1698" s="48">
        <f t="shared" si="31799"/>
        <v>0</v>
      </c>
      <c r="BA1698" s="48">
        <f t="shared" si="31799"/>
        <v>0</v>
      </c>
      <c r="BB1698" s="48">
        <f t="shared" si="31799"/>
        <v>0</v>
      </c>
      <c r="BC1698" s="48"/>
      <c r="BE1698" t="s">
        <v>177</v>
      </c>
      <c r="BF1698">
        <f>BF1697*N1698</f>
        <v>0</v>
      </c>
      <c r="BG1698">
        <f t="shared" ref="BG1698" si="31800">BG1697*O1698</f>
        <v>0</v>
      </c>
      <c r="BH1698">
        <f t="shared" ref="BH1698" si="31801">BH1697*P1698</f>
        <v>0</v>
      </c>
      <c r="BI1698">
        <f t="shared" ref="BI1698" si="31802">BI1697*Q1698</f>
        <v>0</v>
      </c>
      <c r="BJ1698">
        <f t="shared" ref="BJ1698" si="31803">BJ1697*R1698</f>
        <v>0</v>
      </c>
      <c r="BK1698">
        <f t="shared" ref="BK1698" si="31804">BK1697*S1698</f>
        <v>0</v>
      </c>
      <c r="BL1698">
        <f t="shared" ref="BL1698" si="31805">BL1697*T1698</f>
        <v>0</v>
      </c>
      <c r="BM1698">
        <f t="shared" ref="BM1698" si="31806">BM1697*U1698</f>
        <v>0</v>
      </c>
      <c r="BN1698">
        <f t="shared" ref="BN1698" si="31807">BN1697*V1698</f>
        <v>0</v>
      </c>
      <c r="BO1698">
        <f t="shared" ref="BO1698" si="31808">BO1697*W1698</f>
        <v>0</v>
      </c>
      <c r="BP1698">
        <f t="shared" ref="BP1698" si="31809">BP1697*X1698</f>
        <v>0</v>
      </c>
      <c r="BQ1698">
        <f t="shared" ref="BQ1698" si="31810">BQ1697*Y1698</f>
        <v>0</v>
      </c>
      <c r="BR1698">
        <f t="shared" ref="BR1698" si="31811">BR1697*Z1698</f>
        <v>0</v>
      </c>
      <c r="BS1698">
        <f t="shared" ref="BS1698" si="31812">BS1697*AA1698</f>
        <v>0</v>
      </c>
      <c r="BT1698">
        <f t="shared" ref="BT1698" si="31813">BT1697*AB1698</f>
        <v>0</v>
      </c>
      <c r="BU1698">
        <f t="shared" ref="BU1698" si="31814">BU1697*AC1698</f>
        <v>0</v>
      </c>
      <c r="BV1698">
        <f t="shared" ref="BV1698" si="31815">BV1697*AD1698</f>
        <v>0</v>
      </c>
      <c r="BW1698">
        <f t="shared" ref="BW1698" si="31816">BW1697*AE1698</f>
        <v>0</v>
      </c>
      <c r="BX1698">
        <f t="shared" ref="BX1698" si="31817">BX1697*AF1698</f>
        <v>0</v>
      </c>
      <c r="BY1698">
        <f t="shared" ref="BY1698" si="31818">BY1697*AG1698</f>
        <v>0</v>
      </c>
      <c r="BZ1698">
        <f t="shared" ref="BZ1698" si="31819">BZ1697*AH1698</f>
        <v>0</v>
      </c>
      <c r="CA1698">
        <f t="shared" ref="CA1698" si="31820">CA1697*AI1698</f>
        <v>0</v>
      </c>
      <c r="CB1698">
        <f t="shared" ref="CB1698" si="31821">CB1697*AJ1698</f>
        <v>0</v>
      </c>
      <c r="CC1698">
        <f t="shared" ref="CC1698" si="31822">CC1697*AK1698</f>
        <v>0</v>
      </c>
      <c r="CD1698">
        <f t="shared" ref="CD1698" si="31823">CD1697*AL1698</f>
        <v>0</v>
      </c>
      <c r="CE1698">
        <f t="shared" ref="CE1698" si="31824">CE1697*AM1698</f>
        <v>0</v>
      </c>
      <c r="CF1698">
        <f t="shared" ref="CF1698" si="31825">CF1697*AN1698</f>
        <v>0</v>
      </c>
      <c r="CG1698">
        <f t="shared" ref="CG1698" si="31826">CG1697*AO1698</f>
        <v>0</v>
      </c>
      <c r="CH1698">
        <f t="shared" ref="CH1698" si="31827">CH1697*AP1698</f>
        <v>0</v>
      </c>
      <c r="CI1698">
        <f t="shared" ref="CI1698" si="31828">CI1697*AQ1698</f>
        <v>0</v>
      </c>
      <c r="CJ1698">
        <f t="shared" ref="CJ1698" si="31829">CJ1697*AR1698</f>
        <v>0</v>
      </c>
      <c r="CK1698">
        <f t="shared" ref="CK1698" si="31830">CK1697*AS1698</f>
        <v>0</v>
      </c>
      <c r="CL1698">
        <f t="shared" ref="CL1698" si="31831">CL1697*AT1698</f>
        <v>0</v>
      </c>
      <c r="CM1698">
        <f t="shared" ref="CM1698" si="31832">CM1697*AU1698</f>
        <v>0</v>
      </c>
      <c r="CN1698">
        <f t="shared" ref="CN1698" si="31833">CN1697*AV1698</f>
        <v>0</v>
      </c>
      <c r="CO1698">
        <f t="shared" ref="CO1698" si="31834">CO1697*AW1698</f>
        <v>0</v>
      </c>
      <c r="CP1698">
        <f t="shared" ref="CP1698" si="31835">CP1697*AX1698</f>
        <v>0</v>
      </c>
      <c r="CQ1698">
        <f t="shared" ref="CQ1698" si="31836">CQ1697*AY1698</f>
        <v>0</v>
      </c>
      <c r="CR1698">
        <f t="shared" ref="CR1698" si="31837">CR1697*AZ1698</f>
        <v>0</v>
      </c>
      <c r="CS1698">
        <f t="shared" ref="CS1698" si="31838">CS1697*BA1698</f>
        <v>0</v>
      </c>
      <c r="CT1698">
        <f t="shared" ref="CT1698" si="31839">CT1697*BB1698</f>
        <v>0</v>
      </c>
    </row>
    <row r="1699" spans="1:98" x14ac:dyDescent="0.3">
      <c r="F1699" s="91">
        <f>F1698</f>
        <v>80</v>
      </c>
      <c r="G1699" s="91">
        <f>G1698</f>
        <v>80</v>
      </c>
      <c r="H1699" s="4">
        <f>H1698</f>
        <v>1</v>
      </c>
      <c r="I1699">
        <v>5</v>
      </c>
      <c r="J1699" s="48">
        <f t="shared" ref="J1699:J1738" si="31840">IF(AND(I1699&gt;=F1699,I1699&lt;=G1699+1),H1699,0)</f>
        <v>0</v>
      </c>
      <c r="K1699" s="48">
        <f t="shared" ref="K1699:K1704" si="31841">IF(IF(AND(I1699&gt;=(F1699*2),I1699&lt;=G1699+F1699+(G1699-F1699+5)+1),((H1699)^2)*(I1700-F1699*2)/5,0)&lt;=H1699,IF(AND(I1699&gt;=(F1699*2),I1699&lt;=G1699+F1699+(G1699-F1699+5)+1),((H1699)^2)*(I1700-F1699*2)/5,0),(K1698-H1699^2))</f>
        <v>0</v>
      </c>
      <c r="L1699" s="98">
        <f t="shared" ref="L1699:L1738" si="31842">IF(IF(AND(I1699&gt;=(F1699*3),I1699&lt;=G1699+F1699+F1699+(G1699-F1699+5)+1),((H1699)^3)*(I1700-F1699*3)/5,0)&lt;=H1699,IF(AND(I1699&gt;=(F1699*3),I1699&lt;=G1699+F1699+F1699+(G1699-F1699+5)+1),((H1699)^3)*(I1700-F1699*3)/5,0),(L1698-H1699^3))</f>
        <v>0</v>
      </c>
      <c r="M1699" s="48"/>
      <c r="N1699" s="48"/>
      <c r="O1699" s="48">
        <f>$J1699+$K1699+$L1699</f>
        <v>0</v>
      </c>
      <c r="P1699" s="48">
        <f t="shared" si="31799"/>
        <v>0</v>
      </c>
      <c r="Q1699" s="48">
        <f t="shared" si="31799"/>
        <v>0</v>
      </c>
      <c r="R1699" s="48">
        <f t="shared" si="31799"/>
        <v>0</v>
      </c>
      <c r="S1699" s="48">
        <f t="shared" si="31799"/>
        <v>0</v>
      </c>
      <c r="T1699" s="48">
        <f t="shared" si="31799"/>
        <v>0</v>
      </c>
      <c r="U1699" s="48">
        <f t="shared" si="31799"/>
        <v>0</v>
      </c>
      <c r="V1699" s="48">
        <f t="shared" si="31799"/>
        <v>0</v>
      </c>
      <c r="W1699" s="48">
        <f t="shared" si="31799"/>
        <v>0</v>
      </c>
      <c r="X1699" s="48">
        <f t="shared" si="31799"/>
        <v>0</v>
      </c>
      <c r="Y1699" s="48">
        <f t="shared" si="31799"/>
        <v>0</v>
      </c>
      <c r="Z1699" s="48">
        <f t="shared" si="31799"/>
        <v>0</v>
      </c>
      <c r="AA1699" s="48">
        <f t="shared" si="31799"/>
        <v>0</v>
      </c>
      <c r="AB1699" s="48">
        <f t="shared" si="31799"/>
        <v>0</v>
      </c>
      <c r="AC1699" s="48">
        <f t="shared" si="31799"/>
        <v>0</v>
      </c>
      <c r="AD1699" s="48">
        <f t="shared" si="31799"/>
        <v>0</v>
      </c>
      <c r="AE1699" s="48">
        <f t="shared" si="31799"/>
        <v>0</v>
      </c>
      <c r="AF1699" s="48">
        <f t="shared" si="31799"/>
        <v>0</v>
      </c>
      <c r="AG1699" s="48">
        <f t="shared" si="31799"/>
        <v>0</v>
      </c>
      <c r="AH1699" s="48">
        <f t="shared" si="31799"/>
        <v>0</v>
      </c>
      <c r="AI1699" s="48">
        <f t="shared" si="31799"/>
        <v>0</v>
      </c>
      <c r="AJ1699" s="48">
        <f t="shared" si="31799"/>
        <v>0</v>
      </c>
      <c r="AK1699" s="48">
        <f t="shared" si="31799"/>
        <v>0</v>
      </c>
      <c r="AL1699" s="48">
        <f t="shared" si="31799"/>
        <v>0</v>
      </c>
      <c r="AM1699" s="48">
        <f t="shared" si="31799"/>
        <v>0</v>
      </c>
      <c r="AN1699" s="48">
        <f t="shared" si="31799"/>
        <v>0</v>
      </c>
      <c r="AO1699" s="48">
        <f t="shared" si="31799"/>
        <v>0</v>
      </c>
      <c r="AP1699" s="48">
        <f t="shared" si="31799"/>
        <v>0</v>
      </c>
      <c r="AQ1699" s="48">
        <f t="shared" si="31799"/>
        <v>0</v>
      </c>
      <c r="AR1699" s="48">
        <f t="shared" si="31799"/>
        <v>0</v>
      </c>
      <c r="AS1699" s="48">
        <f t="shared" si="31799"/>
        <v>0</v>
      </c>
      <c r="AT1699" s="48">
        <f t="shared" si="31799"/>
        <v>0</v>
      </c>
      <c r="AU1699" s="48">
        <f t="shared" si="31799"/>
        <v>0</v>
      </c>
      <c r="AV1699" s="48">
        <f t="shared" si="31799"/>
        <v>0</v>
      </c>
      <c r="AW1699" s="48">
        <f t="shared" si="31799"/>
        <v>0</v>
      </c>
      <c r="AX1699" s="48">
        <f t="shared" si="31799"/>
        <v>0</v>
      </c>
      <c r="AY1699" s="48">
        <f t="shared" si="31799"/>
        <v>0</v>
      </c>
      <c r="AZ1699" s="48">
        <f t="shared" si="31799"/>
        <v>0</v>
      </c>
      <c r="BA1699" s="48">
        <f t="shared" si="31799"/>
        <v>0</v>
      </c>
      <c r="BB1699" s="48">
        <f t="shared" si="31799"/>
        <v>0</v>
      </c>
      <c r="BC1699" s="48"/>
      <c r="BE1699" t="s">
        <v>178</v>
      </c>
      <c r="BG1699">
        <f>BF1697*O1699</f>
        <v>0</v>
      </c>
      <c r="BH1699">
        <f t="shared" ref="BH1699" si="31843">BG1697*P1699</f>
        <v>0</v>
      </c>
      <c r="BI1699">
        <f t="shared" ref="BI1699" si="31844">BH1697*Q1699</f>
        <v>0</v>
      </c>
      <c r="BJ1699">
        <f t="shared" ref="BJ1699" si="31845">BI1697*R1699</f>
        <v>0</v>
      </c>
      <c r="BK1699">
        <f t="shared" ref="BK1699" si="31846">BJ1697*S1699</f>
        <v>0</v>
      </c>
      <c r="BL1699">
        <f t="shared" ref="BL1699" si="31847">BK1697*T1699</f>
        <v>0</v>
      </c>
      <c r="BM1699">
        <f t="shared" ref="BM1699" si="31848">BL1697*U1699</f>
        <v>0</v>
      </c>
      <c r="BN1699">
        <f t="shared" ref="BN1699" si="31849">BM1697*V1699</f>
        <v>0</v>
      </c>
      <c r="BO1699">
        <f t="shared" ref="BO1699" si="31850">BN1697*W1699</f>
        <v>0</v>
      </c>
      <c r="BP1699">
        <f t="shared" ref="BP1699" si="31851">BO1697*X1699</f>
        <v>0</v>
      </c>
      <c r="BQ1699">
        <f t="shared" ref="BQ1699" si="31852">BP1697*Y1699</f>
        <v>0</v>
      </c>
      <c r="BR1699">
        <f t="shared" ref="BR1699" si="31853">BQ1697*Z1699</f>
        <v>0</v>
      </c>
      <c r="BS1699">
        <f t="shared" ref="BS1699" si="31854">BR1697*AA1699</f>
        <v>0</v>
      </c>
      <c r="BT1699">
        <f t="shared" ref="BT1699" si="31855">BS1697*AB1699</f>
        <v>0</v>
      </c>
      <c r="BU1699">
        <f t="shared" ref="BU1699" si="31856">BT1697*AC1699</f>
        <v>0</v>
      </c>
      <c r="BV1699">
        <f t="shared" ref="BV1699" si="31857">BU1697*AD1699</f>
        <v>0</v>
      </c>
      <c r="BW1699">
        <f t="shared" ref="BW1699" si="31858">BV1697*AE1699</f>
        <v>0</v>
      </c>
      <c r="BX1699">
        <f t="shared" ref="BX1699" si="31859">BW1697*AF1699</f>
        <v>0</v>
      </c>
      <c r="BY1699">
        <f t="shared" ref="BY1699" si="31860">BX1697*AG1699</f>
        <v>0</v>
      </c>
      <c r="BZ1699">
        <f t="shared" ref="BZ1699" si="31861">BY1697*AH1699</f>
        <v>0</v>
      </c>
      <c r="CA1699">
        <f t="shared" ref="CA1699" si="31862">BZ1697*AI1699</f>
        <v>0</v>
      </c>
      <c r="CB1699">
        <f t="shared" ref="CB1699" si="31863">CA1697*AJ1699</f>
        <v>0</v>
      </c>
      <c r="CC1699">
        <f t="shared" ref="CC1699" si="31864">CB1697*AK1699</f>
        <v>0</v>
      </c>
      <c r="CD1699">
        <f t="shared" ref="CD1699" si="31865">CC1697*AL1699</f>
        <v>0</v>
      </c>
      <c r="CE1699">
        <f t="shared" ref="CE1699" si="31866">CD1697*AM1699</f>
        <v>0</v>
      </c>
      <c r="CF1699">
        <f t="shared" ref="CF1699" si="31867">CE1697*AN1699</f>
        <v>0</v>
      </c>
      <c r="CG1699">
        <f t="shared" ref="CG1699" si="31868">CF1697*AO1699</f>
        <v>0</v>
      </c>
      <c r="CH1699">
        <f t="shared" ref="CH1699" si="31869">CG1697*AP1699</f>
        <v>0</v>
      </c>
      <c r="CI1699">
        <f t="shared" ref="CI1699" si="31870">CH1697*AQ1699</f>
        <v>0</v>
      </c>
      <c r="CJ1699">
        <f t="shared" ref="CJ1699" si="31871">CI1697*AR1699</f>
        <v>0</v>
      </c>
      <c r="CK1699">
        <f t="shared" ref="CK1699" si="31872">CJ1697*AS1699</f>
        <v>0</v>
      </c>
      <c r="CL1699">
        <f t="shared" ref="CL1699" si="31873">CK1697*AT1699</f>
        <v>0</v>
      </c>
      <c r="CM1699">
        <f t="shared" ref="CM1699" si="31874">CL1697*AU1699</f>
        <v>0</v>
      </c>
      <c r="CN1699">
        <f t="shared" ref="CN1699" si="31875">CM1697*AV1699</f>
        <v>0</v>
      </c>
      <c r="CO1699">
        <f t="shared" ref="CO1699" si="31876">CN1697*AW1699</f>
        <v>0</v>
      </c>
      <c r="CP1699">
        <f t="shared" ref="CP1699" si="31877">CO1697*AX1699</f>
        <v>0</v>
      </c>
      <c r="CQ1699">
        <f t="shared" ref="CQ1699" si="31878">CP1697*AY1699</f>
        <v>0</v>
      </c>
      <c r="CR1699">
        <f t="shared" ref="CR1699" si="31879">CQ1697*AZ1699</f>
        <v>0</v>
      </c>
      <c r="CS1699">
        <f t="shared" ref="CS1699" si="31880">CR1697*BA1699</f>
        <v>0</v>
      </c>
      <c r="CT1699">
        <f t="shared" ref="CT1699" si="31881">CS1697*BB1699</f>
        <v>0</v>
      </c>
    </row>
    <row r="1700" spans="1:98" x14ac:dyDescent="0.3">
      <c r="E1700" s="4"/>
      <c r="F1700" s="91">
        <f t="shared" ref="F1700:H1700" si="31882">F1699</f>
        <v>80</v>
      </c>
      <c r="G1700" s="91">
        <f t="shared" si="31882"/>
        <v>80</v>
      </c>
      <c r="H1700" s="4">
        <f t="shared" si="31882"/>
        <v>1</v>
      </c>
      <c r="I1700">
        <v>10</v>
      </c>
      <c r="J1700" s="48">
        <f t="shared" si="31840"/>
        <v>0</v>
      </c>
      <c r="K1700" s="48">
        <f t="shared" si="31841"/>
        <v>0</v>
      </c>
      <c r="L1700" s="98">
        <f t="shared" si="31842"/>
        <v>0</v>
      </c>
      <c r="M1700" s="48"/>
      <c r="N1700" s="48"/>
      <c r="O1700" s="48"/>
      <c r="P1700" s="48">
        <f>$J1700+$K1700+$L1700</f>
        <v>0</v>
      </c>
      <c r="Q1700" s="48">
        <f t="shared" si="31799"/>
        <v>0</v>
      </c>
      <c r="R1700" s="48">
        <f t="shared" si="31799"/>
        <v>0</v>
      </c>
      <c r="S1700" s="48">
        <f t="shared" si="31799"/>
        <v>0</v>
      </c>
      <c r="T1700" s="48">
        <f t="shared" si="31799"/>
        <v>0</v>
      </c>
      <c r="U1700" s="48">
        <f t="shared" si="31799"/>
        <v>0</v>
      </c>
      <c r="V1700" s="48">
        <f t="shared" si="31799"/>
        <v>0</v>
      </c>
      <c r="W1700" s="48">
        <f t="shared" si="31799"/>
        <v>0</v>
      </c>
      <c r="X1700" s="48">
        <f t="shared" si="31799"/>
        <v>0</v>
      </c>
      <c r="Y1700" s="48">
        <f t="shared" si="31799"/>
        <v>0</v>
      </c>
      <c r="Z1700" s="48">
        <f t="shared" si="31799"/>
        <v>0</v>
      </c>
      <c r="AA1700" s="48">
        <f t="shared" si="31799"/>
        <v>0</v>
      </c>
      <c r="AB1700" s="48">
        <f t="shared" si="31799"/>
        <v>0</v>
      </c>
      <c r="AC1700" s="48">
        <f t="shared" si="31799"/>
        <v>0</v>
      </c>
      <c r="AD1700" s="48">
        <f t="shared" si="31799"/>
        <v>0</v>
      </c>
      <c r="AE1700" s="48">
        <f t="shared" si="31799"/>
        <v>0</v>
      </c>
      <c r="AF1700" s="48">
        <f t="shared" si="31799"/>
        <v>0</v>
      </c>
      <c r="AG1700" s="48">
        <f t="shared" si="31799"/>
        <v>0</v>
      </c>
      <c r="AH1700" s="48">
        <f t="shared" si="31799"/>
        <v>0</v>
      </c>
      <c r="AI1700" s="48">
        <f t="shared" si="31799"/>
        <v>0</v>
      </c>
      <c r="AJ1700" s="48">
        <f t="shared" si="31799"/>
        <v>0</v>
      </c>
      <c r="AK1700" s="48">
        <f t="shared" si="31799"/>
        <v>0</v>
      </c>
      <c r="AL1700" s="48">
        <f t="shared" si="31799"/>
        <v>0</v>
      </c>
      <c r="AM1700" s="48">
        <f t="shared" si="31799"/>
        <v>0</v>
      </c>
      <c r="AN1700" s="48">
        <f t="shared" si="31799"/>
        <v>0</v>
      </c>
      <c r="AO1700" s="48">
        <f t="shared" si="31799"/>
        <v>0</v>
      </c>
      <c r="AP1700" s="48">
        <f t="shared" si="31799"/>
        <v>0</v>
      </c>
      <c r="AQ1700" s="48">
        <f t="shared" si="31799"/>
        <v>0</v>
      </c>
      <c r="AR1700" s="48">
        <f t="shared" si="31799"/>
        <v>0</v>
      </c>
      <c r="AS1700" s="48">
        <f t="shared" si="31799"/>
        <v>0</v>
      </c>
      <c r="AT1700" s="48">
        <f t="shared" si="31799"/>
        <v>0</v>
      </c>
      <c r="AU1700" s="48">
        <f t="shared" si="31799"/>
        <v>0</v>
      </c>
      <c r="AV1700" s="48">
        <f t="shared" si="31799"/>
        <v>0</v>
      </c>
      <c r="AW1700" s="48">
        <f t="shared" si="31799"/>
        <v>0</v>
      </c>
      <c r="AX1700" s="48">
        <f t="shared" si="31799"/>
        <v>0</v>
      </c>
      <c r="AY1700" s="48">
        <f t="shared" si="31799"/>
        <v>0</v>
      </c>
      <c r="AZ1700" s="48">
        <f t="shared" si="31799"/>
        <v>0</v>
      </c>
      <c r="BA1700" s="48">
        <f t="shared" si="31799"/>
        <v>0</v>
      </c>
      <c r="BB1700" s="48">
        <f t="shared" si="31799"/>
        <v>0</v>
      </c>
      <c r="BC1700" s="48"/>
      <c r="BE1700" t="s">
        <v>179</v>
      </c>
      <c r="BH1700">
        <f>BF1697*P1700</f>
        <v>0</v>
      </c>
      <c r="BI1700">
        <f t="shared" ref="BI1700" si="31883">BG1697*Q1700</f>
        <v>0</v>
      </c>
      <c r="BJ1700">
        <f t="shared" ref="BJ1700" si="31884">BH1697*R1700</f>
        <v>0</v>
      </c>
      <c r="BK1700">
        <f t="shared" ref="BK1700" si="31885">BI1697*S1700</f>
        <v>0</v>
      </c>
      <c r="BL1700">
        <f t="shared" ref="BL1700" si="31886">BJ1697*T1700</f>
        <v>0</v>
      </c>
      <c r="BM1700">
        <f t="shared" ref="BM1700" si="31887">BK1697*U1700</f>
        <v>0</v>
      </c>
      <c r="BN1700">
        <f t="shared" ref="BN1700" si="31888">BL1697*V1700</f>
        <v>0</v>
      </c>
      <c r="BO1700">
        <f t="shared" ref="BO1700" si="31889">BM1697*W1700</f>
        <v>0</v>
      </c>
      <c r="BP1700">
        <f t="shared" ref="BP1700" si="31890">BN1697*X1700</f>
        <v>0</v>
      </c>
      <c r="BQ1700">
        <f t="shared" ref="BQ1700" si="31891">BO1697*Y1700</f>
        <v>0</v>
      </c>
      <c r="BR1700">
        <f t="shared" ref="BR1700" si="31892">BP1697*Z1700</f>
        <v>0</v>
      </c>
      <c r="BS1700">
        <f t="shared" ref="BS1700" si="31893">BQ1697*AA1700</f>
        <v>0</v>
      </c>
      <c r="BT1700">
        <f t="shared" ref="BT1700" si="31894">BR1697*AB1700</f>
        <v>0</v>
      </c>
      <c r="BU1700">
        <f t="shared" ref="BU1700" si="31895">BS1697*AC1700</f>
        <v>0</v>
      </c>
      <c r="BV1700">
        <f t="shared" ref="BV1700" si="31896">BT1697*AD1700</f>
        <v>0</v>
      </c>
      <c r="BW1700">
        <f t="shared" ref="BW1700" si="31897">BU1697*AE1700</f>
        <v>0</v>
      </c>
      <c r="BX1700">
        <f t="shared" ref="BX1700" si="31898">BV1697*AF1700</f>
        <v>0</v>
      </c>
      <c r="BY1700">
        <f t="shared" ref="BY1700" si="31899">BW1697*AG1700</f>
        <v>0</v>
      </c>
      <c r="BZ1700">
        <f t="shared" ref="BZ1700" si="31900">BX1697*AH1700</f>
        <v>0</v>
      </c>
      <c r="CA1700">
        <f t="shared" ref="CA1700" si="31901">BY1697*AI1700</f>
        <v>0</v>
      </c>
      <c r="CB1700">
        <f t="shared" ref="CB1700" si="31902">BZ1697*AJ1700</f>
        <v>0</v>
      </c>
      <c r="CC1700">
        <f t="shared" ref="CC1700" si="31903">CA1697*AK1700</f>
        <v>0</v>
      </c>
      <c r="CD1700">
        <f t="shared" ref="CD1700" si="31904">CB1697*AL1700</f>
        <v>0</v>
      </c>
      <c r="CE1700">
        <f t="shared" ref="CE1700" si="31905">CC1697*AM1700</f>
        <v>0</v>
      </c>
      <c r="CF1700">
        <f t="shared" ref="CF1700" si="31906">CD1697*AN1700</f>
        <v>0</v>
      </c>
      <c r="CG1700">
        <f t="shared" ref="CG1700" si="31907">CE1697*AO1700</f>
        <v>0</v>
      </c>
      <c r="CH1700">
        <f t="shared" ref="CH1700" si="31908">CF1697*AP1700</f>
        <v>0</v>
      </c>
      <c r="CI1700">
        <f t="shared" ref="CI1700" si="31909">CG1697*AQ1700</f>
        <v>0</v>
      </c>
      <c r="CJ1700">
        <f t="shared" ref="CJ1700" si="31910">CH1697*AR1700</f>
        <v>0</v>
      </c>
      <c r="CK1700">
        <f t="shared" ref="CK1700" si="31911">CI1697*AS1700</f>
        <v>0</v>
      </c>
      <c r="CL1700">
        <f t="shared" ref="CL1700" si="31912">CJ1697*AT1700</f>
        <v>0</v>
      </c>
      <c r="CM1700">
        <f t="shared" ref="CM1700" si="31913">CK1697*AU1700</f>
        <v>0</v>
      </c>
      <c r="CN1700">
        <f t="shared" ref="CN1700" si="31914">CL1697*AV1700</f>
        <v>0</v>
      </c>
      <c r="CO1700">
        <f t="shared" ref="CO1700" si="31915">CM1697*AW1700</f>
        <v>0</v>
      </c>
      <c r="CP1700">
        <f t="shared" ref="CP1700" si="31916">CN1697*AX1700</f>
        <v>0</v>
      </c>
      <c r="CQ1700">
        <f t="shared" ref="CQ1700" si="31917">CO1697*AY1700</f>
        <v>0</v>
      </c>
      <c r="CR1700">
        <f t="shared" ref="CR1700" si="31918">CP1697*AZ1700</f>
        <v>0</v>
      </c>
      <c r="CS1700">
        <f t="shared" ref="CS1700" si="31919">CQ1697*BA1700</f>
        <v>0</v>
      </c>
      <c r="CT1700">
        <f t="shared" ref="CT1700" si="31920">CR1697*BB1700</f>
        <v>0</v>
      </c>
    </row>
    <row r="1701" spans="1:98" x14ac:dyDescent="0.3">
      <c r="F1701" s="91">
        <f t="shared" ref="F1701:H1701" si="31921">F1700</f>
        <v>80</v>
      </c>
      <c r="G1701" s="91">
        <f t="shared" si="31921"/>
        <v>80</v>
      </c>
      <c r="H1701" s="4">
        <f t="shared" si="31921"/>
        <v>1</v>
      </c>
      <c r="I1701">
        <v>15</v>
      </c>
      <c r="J1701" s="48">
        <f t="shared" si="31840"/>
        <v>0</v>
      </c>
      <c r="K1701" s="48">
        <f t="shared" si="31841"/>
        <v>0</v>
      </c>
      <c r="L1701" s="98">
        <f t="shared" si="31842"/>
        <v>0</v>
      </c>
      <c r="M1701" s="48"/>
      <c r="N1701" s="48"/>
      <c r="O1701" s="48"/>
      <c r="P1701" s="48"/>
      <c r="Q1701" s="48">
        <f>$J1701+$K1701+$L1701</f>
        <v>0</v>
      </c>
      <c r="R1701" s="48">
        <f t="shared" si="31799"/>
        <v>0</v>
      </c>
      <c r="S1701" s="48">
        <f t="shared" si="31799"/>
        <v>0</v>
      </c>
      <c r="T1701" s="48">
        <f t="shared" si="31799"/>
        <v>0</v>
      </c>
      <c r="U1701" s="48">
        <f t="shared" si="31799"/>
        <v>0</v>
      </c>
      <c r="V1701" s="48">
        <f t="shared" si="31799"/>
        <v>0</v>
      </c>
      <c r="W1701" s="48">
        <f t="shared" si="31799"/>
        <v>0</v>
      </c>
      <c r="X1701" s="48">
        <f t="shared" si="31799"/>
        <v>0</v>
      </c>
      <c r="Y1701" s="48">
        <f t="shared" si="31799"/>
        <v>0</v>
      </c>
      <c r="Z1701" s="48">
        <f t="shared" si="31799"/>
        <v>0</v>
      </c>
      <c r="AA1701" s="48">
        <f t="shared" si="31799"/>
        <v>0</v>
      </c>
      <c r="AB1701" s="48">
        <f t="shared" si="31799"/>
        <v>0</v>
      </c>
      <c r="AC1701" s="48">
        <f t="shared" si="31799"/>
        <v>0</v>
      </c>
      <c r="AD1701" s="48">
        <f t="shared" si="31799"/>
        <v>0</v>
      </c>
      <c r="AE1701" s="48">
        <f t="shared" si="31799"/>
        <v>0</v>
      </c>
      <c r="AF1701" s="48">
        <f t="shared" si="31799"/>
        <v>0</v>
      </c>
      <c r="AG1701" s="48">
        <f t="shared" si="31799"/>
        <v>0</v>
      </c>
      <c r="AH1701" s="48">
        <f t="shared" si="31799"/>
        <v>0</v>
      </c>
      <c r="AI1701" s="48">
        <f t="shared" si="31799"/>
        <v>0</v>
      </c>
      <c r="AJ1701" s="48">
        <f t="shared" si="31799"/>
        <v>0</v>
      </c>
      <c r="AK1701" s="48">
        <f t="shared" si="31799"/>
        <v>0</v>
      </c>
      <c r="AL1701" s="48">
        <f t="shared" si="31799"/>
        <v>0</v>
      </c>
      <c r="AM1701" s="48">
        <f t="shared" si="31799"/>
        <v>0</v>
      </c>
      <c r="AN1701" s="48">
        <f t="shared" si="31799"/>
        <v>0</v>
      </c>
      <c r="AO1701" s="48">
        <f t="shared" si="31799"/>
        <v>0</v>
      </c>
      <c r="AP1701" s="48">
        <f t="shared" si="31799"/>
        <v>0</v>
      </c>
      <c r="AQ1701" s="48">
        <f t="shared" si="31799"/>
        <v>0</v>
      </c>
      <c r="AR1701" s="48">
        <f t="shared" si="31799"/>
        <v>0</v>
      </c>
      <c r="AS1701" s="48">
        <f t="shared" si="31799"/>
        <v>0</v>
      </c>
      <c r="AT1701" s="48">
        <f t="shared" si="31799"/>
        <v>0</v>
      </c>
      <c r="AU1701" s="48">
        <f t="shared" si="31799"/>
        <v>0</v>
      </c>
      <c r="AV1701" s="48">
        <f t="shared" si="31799"/>
        <v>0</v>
      </c>
      <c r="AW1701" s="48">
        <f t="shared" si="31799"/>
        <v>0</v>
      </c>
      <c r="AX1701" s="48">
        <f t="shared" si="31799"/>
        <v>0</v>
      </c>
      <c r="AY1701" s="48">
        <f t="shared" si="31799"/>
        <v>0</v>
      </c>
      <c r="AZ1701" s="48">
        <f t="shared" si="31799"/>
        <v>0</v>
      </c>
      <c r="BA1701" s="48">
        <f t="shared" si="31799"/>
        <v>0</v>
      </c>
      <c r="BB1701" s="48">
        <f t="shared" si="31799"/>
        <v>0</v>
      </c>
      <c r="BC1701" s="48"/>
      <c r="BE1701" t="s">
        <v>180</v>
      </c>
      <c r="BI1701">
        <f>BF1697*Q1701</f>
        <v>0</v>
      </c>
      <c r="BJ1701">
        <f t="shared" ref="BJ1701" si="31922">BG1697*R1701</f>
        <v>0</v>
      </c>
      <c r="BK1701">
        <f t="shared" ref="BK1701" si="31923">BH1697*S1701</f>
        <v>0</v>
      </c>
      <c r="BL1701">
        <f t="shared" ref="BL1701" si="31924">BI1697*T1701</f>
        <v>0</v>
      </c>
      <c r="BM1701">
        <f t="shared" ref="BM1701" si="31925">BJ1697*U1701</f>
        <v>0</v>
      </c>
      <c r="BN1701">
        <f t="shared" ref="BN1701" si="31926">BK1697*V1701</f>
        <v>0</v>
      </c>
      <c r="BO1701">
        <f t="shared" ref="BO1701" si="31927">BL1697*W1701</f>
        <v>0</v>
      </c>
      <c r="BP1701">
        <f t="shared" ref="BP1701" si="31928">BM1697*X1701</f>
        <v>0</v>
      </c>
      <c r="BQ1701">
        <f t="shared" ref="BQ1701" si="31929">BN1697*Y1701</f>
        <v>0</v>
      </c>
      <c r="BR1701">
        <f t="shared" ref="BR1701" si="31930">BO1697*Z1701</f>
        <v>0</v>
      </c>
      <c r="BS1701">
        <f t="shared" ref="BS1701" si="31931">BP1697*AA1701</f>
        <v>0</v>
      </c>
      <c r="BT1701">
        <f t="shared" ref="BT1701" si="31932">BQ1697*AB1701</f>
        <v>0</v>
      </c>
      <c r="BU1701">
        <f t="shared" ref="BU1701" si="31933">BR1697*AC1701</f>
        <v>0</v>
      </c>
      <c r="BV1701">
        <f t="shared" ref="BV1701" si="31934">BS1697*AD1701</f>
        <v>0</v>
      </c>
      <c r="BW1701">
        <f t="shared" ref="BW1701" si="31935">BT1697*AE1701</f>
        <v>0</v>
      </c>
      <c r="BX1701">
        <f t="shared" ref="BX1701" si="31936">BU1697*AF1701</f>
        <v>0</v>
      </c>
      <c r="BY1701">
        <f t="shared" ref="BY1701" si="31937">BV1697*AG1701</f>
        <v>0</v>
      </c>
      <c r="BZ1701">
        <f t="shared" ref="BZ1701" si="31938">BW1697*AH1701</f>
        <v>0</v>
      </c>
      <c r="CA1701">
        <f t="shared" ref="CA1701" si="31939">BX1697*AI1701</f>
        <v>0</v>
      </c>
      <c r="CB1701">
        <f t="shared" ref="CB1701" si="31940">BY1697*AJ1701</f>
        <v>0</v>
      </c>
      <c r="CC1701">
        <f t="shared" ref="CC1701" si="31941">BZ1697*AK1701</f>
        <v>0</v>
      </c>
      <c r="CD1701">
        <f t="shared" ref="CD1701" si="31942">CA1697*AL1701</f>
        <v>0</v>
      </c>
      <c r="CE1701">
        <f t="shared" ref="CE1701" si="31943">CB1697*AM1701</f>
        <v>0</v>
      </c>
      <c r="CF1701">
        <f t="shared" ref="CF1701" si="31944">CC1697*AN1701</f>
        <v>0</v>
      </c>
      <c r="CG1701">
        <f t="shared" ref="CG1701" si="31945">CD1697*AO1701</f>
        <v>0</v>
      </c>
      <c r="CH1701">
        <f t="shared" ref="CH1701" si="31946">CE1697*AP1701</f>
        <v>0</v>
      </c>
      <c r="CI1701">
        <f t="shared" ref="CI1701" si="31947">CF1697*AQ1701</f>
        <v>0</v>
      </c>
      <c r="CJ1701">
        <f t="shared" ref="CJ1701" si="31948">CG1697*AR1701</f>
        <v>0</v>
      </c>
      <c r="CK1701">
        <f t="shared" ref="CK1701" si="31949">CH1697*AS1701</f>
        <v>0</v>
      </c>
      <c r="CL1701">
        <f t="shared" ref="CL1701" si="31950">CI1697*AT1701</f>
        <v>0</v>
      </c>
      <c r="CM1701">
        <f t="shared" ref="CM1701" si="31951">CJ1697*AU1701</f>
        <v>0</v>
      </c>
      <c r="CN1701">
        <f t="shared" ref="CN1701" si="31952">CK1697*AV1701</f>
        <v>0</v>
      </c>
      <c r="CO1701">
        <f t="shared" ref="CO1701" si="31953">CL1697*AW1701</f>
        <v>0</v>
      </c>
      <c r="CP1701">
        <f t="shared" ref="CP1701" si="31954">CM1697*AX1701</f>
        <v>0</v>
      </c>
      <c r="CQ1701">
        <f t="shared" ref="CQ1701" si="31955">CN1697*AY1701</f>
        <v>0</v>
      </c>
      <c r="CR1701">
        <f t="shared" ref="CR1701" si="31956">CO1697*AZ1701</f>
        <v>0</v>
      </c>
      <c r="CS1701">
        <f t="shared" ref="CS1701" si="31957">CP1697*BA1701</f>
        <v>0</v>
      </c>
      <c r="CT1701">
        <f t="shared" ref="CT1701" si="31958">CQ1697*BB1701</f>
        <v>0</v>
      </c>
    </row>
    <row r="1702" spans="1:98" x14ac:dyDescent="0.3">
      <c r="F1702" s="91">
        <f t="shared" ref="F1702:H1702" si="31959">F1701</f>
        <v>80</v>
      </c>
      <c r="G1702" s="91">
        <f t="shared" si="31959"/>
        <v>80</v>
      </c>
      <c r="H1702" s="4">
        <f t="shared" si="31959"/>
        <v>1</v>
      </c>
      <c r="I1702">
        <v>20</v>
      </c>
      <c r="J1702" s="48">
        <f t="shared" si="31840"/>
        <v>0</v>
      </c>
      <c r="K1702" s="48">
        <f t="shared" si="31841"/>
        <v>0</v>
      </c>
      <c r="L1702" s="98">
        <f t="shared" si="31842"/>
        <v>0</v>
      </c>
      <c r="M1702" s="48"/>
      <c r="N1702" s="48"/>
      <c r="O1702" s="48"/>
      <c r="P1702" s="48"/>
      <c r="Q1702" s="48"/>
      <c r="R1702" s="48">
        <f>$J1702+$K1702+$L1702</f>
        <v>0</v>
      </c>
      <c r="S1702" s="48">
        <f t="shared" si="31799"/>
        <v>0</v>
      </c>
      <c r="T1702" s="48">
        <f t="shared" si="31799"/>
        <v>0</v>
      </c>
      <c r="U1702" s="48">
        <f t="shared" si="31799"/>
        <v>0</v>
      </c>
      <c r="V1702" s="48">
        <f t="shared" si="31799"/>
        <v>0</v>
      </c>
      <c r="W1702" s="48">
        <f t="shared" si="31799"/>
        <v>0</v>
      </c>
      <c r="X1702" s="48">
        <f t="shared" si="31799"/>
        <v>0</v>
      </c>
      <c r="Y1702" s="48">
        <f t="shared" si="31799"/>
        <v>0</v>
      </c>
      <c r="Z1702" s="48">
        <f t="shared" si="31799"/>
        <v>0</v>
      </c>
      <c r="AA1702" s="48">
        <f t="shared" si="31799"/>
        <v>0</v>
      </c>
      <c r="AB1702" s="48">
        <f t="shared" si="31799"/>
        <v>0</v>
      </c>
      <c r="AC1702" s="48">
        <f t="shared" si="31799"/>
        <v>0</v>
      </c>
      <c r="AD1702" s="48">
        <f t="shared" si="31799"/>
        <v>0</v>
      </c>
      <c r="AE1702" s="48">
        <f t="shared" si="31799"/>
        <v>0</v>
      </c>
      <c r="AF1702" s="48">
        <f t="shared" si="31799"/>
        <v>0</v>
      </c>
      <c r="AG1702" s="48">
        <f t="shared" si="31799"/>
        <v>0</v>
      </c>
      <c r="AH1702" s="48">
        <f t="shared" si="31799"/>
        <v>0</v>
      </c>
      <c r="AI1702" s="48">
        <f t="shared" si="31799"/>
        <v>0</v>
      </c>
      <c r="AJ1702" s="48">
        <f t="shared" si="31799"/>
        <v>0</v>
      </c>
      <c r="AK1702" s="48">
        <f t="shared" si="31799"/>
        <v>0</v>
      </c>
      <c r="AL1702" s="48">
        <f t="shared" si="31799"/>
        <v>0</v>
      </c>
      <c r="AM1702" s="48">
        <f t="shared" si="31799"/>
        <v>0</v>
      </c>
      <c r="AN1702" s="48">
        <f t="shared" si="31799"/>
        <v>0</v>
      </c>
      <c r="AO1702" s="48">
        <f t="shared" si="31799"/>
        <v>0</v>
      </c>
      <c r="AP1702" s="48">
        <f t="shared" si="31799"/>
        <v>0</v>
      </c>
      <c r="AQ1702" s="48">
        <f t="shared" si="31799"/>
        <v>0</v>
      </c>
      <c r="AR1702" s="48">
        <f t="shared" si="31799"/>
        <v>0</v>
      </c>
      <c r="AS1702" s="48">
        <f t="shared" si="31799"/>
        <v>0</v>
      </c>
      <c r="AT1702" s="48">
        <f t="shared" si="31799"/>
        <v>0</v>
      </c>
      <c r="AU1702" s="48">
        <f t="shared" si="31799"/>
        <v>0</v>
      </c>
      <c r="AV1702" s="48">
        <f t="shared" si="31799"/>
        <v>0</v>
      </c>
      <c r="AW1702" s="48">
        <f t="shared" si="31799"/>
        <v>0</v>
      </c>
      <c r="AX1702" s="48">
        <f t="shared" si="31799"/>
        <v>0</v>
      </c>
      <c r="AY1702" s="48">
        <f t="shared" si="31799"/>
        <v>0</v>
      </c>
      <c r="AZ1702" s="48">
        <f t="shared" si="31799"/>
        <v>0</v>
      </c>
      <c r="BA1702" s="48">
        <f t="shared" si="31799"/>
        <v>0</v>
      </c>
      <c r="BB1702" s="48">
        <f t="shared" si="31799"/>
        <v>0</v>
      </c>
      <c r="BC1702" s="48"/>
      <c r="BE1702" t="s">
        <v>181</v>
      </c>
      <c r="BJ1702">
        <f>BF1697*R1702</f>
        <v>0</v>
      </c>
      <c r="BK1702">
        <f t="shared" ref="BK1702" si="31960">BG1697*S1702</f>
        <v>0</v>
      </c>
      <c r="BL1702">
        <f t="shared" ref="BL1702" si="31961">BH1697*T1702</f>
        <v>0</v>
      </c>
      <c r="BM1702">
        <f t="shared" ref="BM1702" si="31962">BI1697*U1702</f>
        <v>0</v>
      </c>
      <c r="BN1702">
        <f t="shared" ref="BN1702" si="31963">BJ1697*V1702</f>
        <v>0</v>
      </c>
      <c r="BO1702">
        <f t="shared" ref="BO1702" si="31964">BK1697*W1702</f>
        <v>0</v>
      </c>
      <c r="BP1702">
        <f t="shared" ref="BP1702" si="31965">BL1697*X1702</f>
        <v>0</v>
      </c>
      <c r="BQ1702">
        <f t="shared" ref="BQ1702" si="31966">BM1697*Y1702</f>
        <v>0</v>
      </c>
      <c r="BR1702">
        <f t="shared" ref="BR1702" si="31967">BN1697*Z1702</f>
        <v>0</v>
      </c>
      <c r="BS1702">
        <f t="shared" ref="BS1702" si="31968">BO1697*AA1702</f>
        <v>0</v>
      </c>
      <c r="BT1702">
        <f t="shared" ref="BT1702" si="31969">BP1697*AB1702</f>
        <v>0</v>
      </c>
      <c r="BU1702">
        <f t="shared" ref="BU1702" si="31970">BQ1697*AC1702</f>
        <v>0</v>
      </c>
      <c r="BV1702">
        <f t="shared" ref="BV1702" si="31971">BR1697*AD1702</f>
        <v>0</v>
      </c>
      <c r="BW1702">
        <f t="shared" ref="BW1702" si="31972">BS1697*AE1702</f>
        <v>0</v>
      </c>
      <c r="BX1702">
        <f t="shared" ref="BX1702" si="31973">BT1697*AF1702</f>
        <v>0</v>
      </c>
      <c r="BY1702">
        <f t="shared" ref="BY1702" si="31974">BU1697*AG1702</f>
        <v>0</v>
      </c>
      <c r="BZ1702">
        <f t="shared" ref="BZ1702" si="31975">BV1697*AH1702</f>
        <v>0</v>
      </c>
      <c r="CA1702">
        <f t="shared" ref="CA1702" si="31976">BW1697*AI1702</f>
        <v>0</v>
      </c>
      <c r="CB1702">
        <f t="shared" ref="CB1702" si="31977">BX1697*AJ1702</f>
        <v>0</v>
      </c>
      <c r="CC1702">
        <f t="shared" ref="CC1702" si="31978">BY1697*AK1702</f>
        <v>0</v>
      </c>
      <c r="CD1702">
        <f t="shared" ref="CD1702" si="31979">BZ1697*AL1702</f>
        <v>0</v>
      </c>
      <c r="CE1702">
        <f t="shared" ref="CE1702" si="31980">CA1697*AM1702</f>
        <v>0</v>
      </c>
      <c r="CF1702">
        <f t="shared" ref="CF1702" si="31981">CB1697*AN1702</f>
        <v>0</v>
      </c>
      <c r="CG1702">
        <f t="shared" ref="CG1702" si="31982">CC1697*AO1702</f>
        <v>0</v>
      </c>
      <c r="CH1702">
        <f t="shared" ref="CH1702" si="31983">CD1697*AP1702</f>
        <v>0</v>
      </c>
      <c r="CI1702">
        <f t="shared" ref="CI1702" si="31984">CE1697*AQ1702</f>
        <v>0</v>
      </c>
      <c r="CJ1702">
        <f t="shared" ref="CJ1702" si="31985">CF1697*AR1702</f>
        <v>0</v>
      </c>
      <c r="CK1702">
        <f t="shared" ref="CK1702" si="31986">CG1697*AS1702</f>
        <v>0</v>
      </c>
      <c r="CL1702">
        <f t="shared" ref="CL1702" si="31987">CH1697*AT1702</f>
        <v>0</v>
      </c>
      <c r="CM1702">
        <f t="shared" ref="CM1702" si="31988">CI1697*AU1702</f>
        <v>0</v>
      </c>
      <c r="CN1702">
        <f t="shared" ref="CN1702" si="31989">CJ1697*AV1702</f>
        <v>0</v>
      </c>
      <c r="CO1702">
        <f t="shared" ref="CO1702" si="31990">CK1697*AW1702</f>
        <v>0</v>
      </c>
      <c r="CP1702">
        <f t="shared" ref="CP1702" si="31991">CL1697*AX1702</f>
        <v>0</v>
      </c>
      <c r="CQ1702">
        <f t="shared" ref="CQ1702" si="31992">CM1697*AY1702</f>
        <v>0</v>
      </c>
      <c r="CR1702">
        <f t="shared" ref="CR1702" si="31993">CN1697*AZ1702</f>
        <v>0</v>
      </c>
      <c r="CS1702">
        <f t="shared" ref="CS1702" si="31994">CO1697*BA1702</f>
        <v>0</v>
      </c>
      <c r="CT1702">
        <f t="shared" ref="CT1702" si="31995">CP1697*BB1702</f>
        <v>0</v>
      </c>
    </row>
    <row r="1703" spans="1:98" x14ac:dyDescent="0.3">
      <c r="F1703" s="91">
        <f t="shared" ref="F1703:H1703" si="31996">F1702</f>
        <v>80</v>
      </c>
      <c r="G1703" s="91">
        <f t="shared" si="31996"/>
        <v>80</v>
      </c>
      <c r="H1703" s="4">
        <f t="shared" si="31996"/>
        <v>1</v>
      </c>
      <c r="I1703">
        <v>25</v>
      </c>
      <c r="J1703" s="48">
        <f t="shared" si="31840"/>
        <v>0</v>
      </c>
      <c r="K1703" s="48">
        <f t="shared" si="31841"/>
        <v>0</v>
      </c>
      <c r="L1703" s="98">
        <f t="shared" si="31842"/>
        <v>0</v>
      </c>
      <c r="M1703" s="48"/>
      <c r="N1703" s="48"/>
      <c r="O1703" s="48"/>
      <c r="P1703" s="48"/>
      <c r="Q1703" s="48"/>
      <c r="R1703" s="48"/>
      <c r="S1703" s="48">
        <f>$J1703+$K1703+$L1703</f>
        <v>0</v>
      </c>
      <c r="T1703" s="48">
        <f t="shared" si="31799"/>
        <v>0</v>
      </c>
      <c r="U1703" s="48">
        <f t="shared" si="31799"/>
        <v>0</v>
      </c>
      <c r="V1703" s="48">
        <f t="shared" si="31799"/>
        <v>0</v>
      </c>
      <c r="W1703" s="48">
        <f t="shared" si="31799"/>
        <v>0</v>
      </c>
      <c r="X1703" s="48">
        <f t="shared" si="31799"/>
        <v>0</v>
      </c>
      <c r="Y1703" s="48">
        <f t="shared" si="31799"/>
        <v>0</v>
      </c>
      <c r="Z1703" s="48">
        <f t="shared" si="31799"/>
        <v>0</v>
      </c>
      <c r="AA1703" s="48">
        <f t="shared" si="31799"/>
        <v>0</v>
      </c>
      <c r="AB1703" s="48">
        <f t="shared" si="31799"/>
        <v>0</v>
      </c>
      <c r="AC1703" s="48">
        <f t="shared" si="31799"/>
        <v>0</v>
      </c>
      <c r="AD1703" s="48">
        <f t="shared" si="31799"/>
        <v>0</v>
      </c>
      <c r="AE1703" s="48">
        <f t="shared" si="31799"/>
        <v>0</v>
      </c>
      <c r="AF1703" s="48">
        <f t="shared" si="31799"/>
        <v>0</v>
      </c>
      <c r="AG1703" s="48">
        <f t="shared" si="31799"/>
        <v>0</v>
      </c>
      <c r="AH1703" s="48">
        <f t="shared" si="31799"/>
        <v>0</v>
      </c>
      <c r="AI1703" s="48">
        <f t="shared" si="31799"/>
        <v>0</v>
      </c>
      <c r="AJ1703" s="48">
        <f t="shared" si="31799"/>
        <v>0</v>
      </c>
      <c r="AK1703" s="48">
        <f t="shared" si="31799"/>
        <v>0</v>
      </c>
      <c r="AL1703" s="48">
        <f t="shared" si="31799"/>
        <v>0</v>
      </c>
      <c r="AM1703" s="48">
        <f t="shared" si="31799"/>
        <v>0</v>
      </c>
      <c r="AN1703" s="48">
        <f t="shared" si="31799"/>
        <v>0</v>
      </c>
      <c r="AO1703" s="48">
        <f t="shared" si="31799"/>
        <v>0</v>
      </c>
      <c r="AP1703" s="48">
        <f t="shared" si="31799"/>
        <v>0</v>
      </c>
      <c r="AQ1703" s="48">
        <f t="shared" si="31799"/>
        <v>0</v>
      </c>
      <c r="AR1703" s="48">
        <f t="shared" si="31799"/>
        <v>0</v>
      </c>
      <c r="AS1703" s="48">
        <f t="shared" si="31799"/>
        <v>0</v>
      </c>
      <c r="AT1703" s="48">
        <f t="shared" si="31799"/>
        <v>0</v>
      </c>
      <c r="AU1703" s="48">
        <f t="shared" si="31799"/>
        <v>0</v>
      </c>
      <c r="AV1703" s="48">
        <f t="shared" si="31799"/>
        <v>0</v>
      </c>
      <c r="AW1703" s="48">
        <f t="shared" si="31799"/>
        <v>0</v>
      </c>
      <c r="AX1703" s="48">
        <f t="shared" si="31799"/>
        <v>0</v>
      </c>
      <c r="AY1703" s="48">
        <f t="shared" si="31799"/>
        <v>0</v>
      </c>
      <c r="AZ1703" s="48">
        <f t="shared" si="31799"/>
        <v>0</v>
      </c>
      <c r="BA1703" s="48">
        <f t="shared" si="31799"/>
        <v>0</v>
      </c>
      <c r="BB1703" s="48">
        <f t="shared" si="31799"/>
        <v>0</v>
      </c>
      <c r="BC1703" s="48"/>
      <c r="BE1703" t="s">
        <v>182</v>
      </c>
      <c r="BK1703">
        <f>BF1697*S1703</f>
        <v>0</v>
      </c>
      <c r="BL1703">
        <f t="shared" ref="BL1703" si="31997">BG1697*T1703</f>
        <v>0</v>
      </c>
      <c r="BM1703">
        <f t="shared" ref="BM1703" si="31998">BH1697*U1703</f>
        <v>0</v>
      </c>
      <c r="BN1703">
        <f t="shared" ref="BN1703" si="31999">BI1697*V1703</f>
        <v>0</v>
      </c>
      <c r="BO1703">
        <f t="shared" ref="BO1703" si="32000">BJ1697*W1703</f>
        <v>0</v>
      </c>
      <c r="BP1703">
        <f t="shared" ref="BP1703" si="32001">BK1697*X1703</f>
        <v>0</v>
      </c>
      <c r="BQ1703">
        <f t="shared" ref="BQ1703" si="32002">BL1697*Y1703</f>
        <v>0</v>
      </c>
      <c r="BR1703">
        <f t="shared" ref="BR1703" si="32003">BM1697*Z1703</f>
        <v>0</v>
      </c>
      <c r="BS1703">
        <f t="shared" ref="BS1703" si="32004">BN1697*AA1703</f>
        <v>0</v>
      </c>
      <c r="BT1703">
        <f t="shared" ref="BT1703" si="32005">BO1697*AB1703</f>
        <v>0</v>
      </c>
      <c r="BU1703">
        <f t="shared" ref="BU1703" si="32006">BP1697*AC1703</f>
        <v>0</v>
      </c>
      <c r="BV1703">
        <f t="shared" ref="BV1703" si="32007">BQ1697*AD1703</f>
        <v>0</v>
      </c>
      <c r="BW1703">
        <f t="shared" ref="BW1703" si="32008">BR1697*AE1703</f>
        <v>0</v>
      </c>
      <c r="BX1703">
        <f t="shared" ref="BX1703" si="32009">BS1697*AF1703</f>
        <v>0</v>
      </c>
      <c r="BY1703">
        <f t="shared" ref="BY1703" si="32010">BT1697*AG1703</f>
        <v>0</v>
      </c>
      <c r="BZ1703">
        <f t="shared" ref="BZ1703" si="32011">BU1697*AH1703</f>
        <v>0</v>
      </c>
      <c r="CA1703">
        <f t="shared" ref="CA1703" si="32012">BV1697*AI1703</f>
        <v>0</v>
      </c>
      <c r="CB1703">
        <f t="shared" ref="CB1703" si="32013">BW1697*AJ1703</f>
        <v>0</v>
      </c>
      <c r="CC1703">
        <f t="shared" ref="CC1703" si="32014">BX1697*AK1703</f>
        <v>0</v>
      </c>
      <c r="CD1703">
        <f t="shared" ref="CD1703" si="32015">BY1697*AL1703</f>
        <v>0</v>
      </c>
      <c r="CE1703">
        <f t="shared" ref="CE1703" si="32016">BZ1697*AM1703</f>
        <v>0</v>
      </c>
      <c r="CF1703">
        <f t="shared" ref="CF1703" si="32017">CA1697*AN1703</f>
        <v>0</v>
      </c>
      <c r="CG1703">
        <f t="shared" ref="CG1703" si="32018">CB1697*AO1703</f>
        <v>0</v>
      </c>
      <c r="CH1703">
        <f t="shared" ref="CH1703" si="32019">CC1697*AP1703</f>
        <v>0</v>
      </c>
      <c r="CI1703">
        <f t="shared" ref="CI1703" si="32020">CD1697*AQ1703</f>
        <v>0</v>
      </c>
      <c r="CJ1703">
        <f t="shared" ref="CJ1703" si="32021">CE1697*AR1703</f>
        <v>0</v>
      </c>
      <c r="CK1703">
        <f t="shared" ref="CK1703" si="32022">CF1697*AS1703</f>
        <v>0</v>
      </c>
      <c r="CL1703">
        <f t="shared" ref="CL1703" si="32023">CG1697*AT1703</f>
        <v>0</v>
      </c>
      <c r="CM1703">
        <f t="shared" ref="CM1703" si="32024">CH1697*AU1703</f>
        <v>0</v>
      </c>
      <c r="CN1703">
        <f t="shared" ref="CN1703" si="32025">CI1697*AV1703</f>
        <v>0</v>
      </c>
      <c r="CO1703">
        <f t="shared" ref="CO1703" si="32026">CJ1697*AW1703</f>
        <v>0</v>
      </c>
      <c r="CP1703">
        <f t="shared" ref="CP1703" si="32027">CK1697*AX1703</f>
        <v>0</v>
      </c>
      <c r="CQ1703">
        <f t="shared" ref="CQ1703" si="32028">CL1697*AY1703</f>
        <v>0</v>
      </c>
      <c r="CR1703">
        <f t="shared" ref="CR1703" si="32029">CM1697*AZ1703</f>
        <v>0</v>
      </c>
      <c r="CS1703">
        <f t="shared" ref="CS1703" si="32030">CN1697*BA1703</f>
        <v>0</v>
      </c>
      <c r="CT1703">
        <f t="shared" ref="CT1703" si="32031">CO1697*BB1703</f>
        <v>0</v>
      </c>
    </row>
    <row r="1704" spans="1:98" x14ac:dyDescent="0.3">
      <c r="F1704" s="91">
        <f t="shared" ref="F1704:H1704" si="32032">F1703</f>
        <v>80</v>
      </c>
      <c r="G1704" s="91">
        <f t="shared" si="32032"/>
        <v>80</v>
      </c>
      <c r="H1704" s="4">
        <f t="shared" si="32032"/>
        <v>1</v>
      </c>
      <c r="I1704">
        <v>30</v>
      </c>
      <c r="J1704" s="48">
        <f t="shared" si="31840"/>
        <v>0</v>
      </c>
      <c r="K1704" s="48">
        <f t="shared" si="31841"/>
        <v>0</v>
      </c>
      <c r="L1704" s="98">
        <f t="shared" si="31842"/>
        <v>0</v>
      </c>
      <c r="M1704" s="48"/>
      <c r="N1704" s="48"/>
      <c r="O1704" s="48"/>
      <c r="P1704" s="48"/>
      <c r="Q1704" s="48"/>
      <c r="R1704" s="48"/>
      <c r="S1704" s="48"/>
      <c r="T1704" s="48">
        <f>$J1704+$K1704+$L1704</f>
        <v>0</v>
      </c>
      <c r="U1704" s="48">
        <f t="shared" si="31799"/>
        <v>0</v>
      </c>
      <c r="V1704" s="48">
        <f t="shared" si="31799"/>
        <v>0</v>
      </c>
      <c r="W1704" s="48">
        <f t="shared" si="31799"/>
        <v>0</v>
      </c>
      <c r="X1704" s="48">
        <f t="shared" si="31799"/>
        <v>0</v>
      </c>
      <c r="Y1704" s="48">
        <f t="shared" si="31799"/>
        <v>0</v>
      </c>
      <c r="Z1704" s="48">
        <f t="shared" si="31799"/>
        <v>0</v>
      </c>
      <c r="AA1704" s="48">
        <f t="shared" si="31799"/>
        <v>0</v>
      </c>
      <c r="AB1704" s="48">
        <f t="shared" si="31799"/>
        <v>0</v>
      </c>
      <c r="AC1704" s="48">
        <f t="shared" si="31799"/>
        <v>0</v>
      </c>
      <c r="AD1704" s="48">
        <f t="shared" si="31799"/>
        <v>0</v>
      </c>
      <c r="AE1704" s="48">
        <f t="shared" si="31799"/>
        <v>0</v>
      </c>
      <c r="AF1704" s="48">
        <f t="shared" si="31799"/>
        <v>0</v>
      </c>
      <c r="AG1704" s="48">
        <f t="shared" si="31799"/>
        <v>0</v>
      </c>
      <c r="AH1704" s="48">
        <f t="shared" si="31799"/>
        <v>0</v>
      </c>
      <c r="AI1704" s="48">
        <f t="shared" si="31799"/>
        <v>0</v>
      </c>
      <c r="AJ1704" s="48">
        <f t="shared" si="31799"/>
        <v>0</v>
      </c>
      <c r="AK1704" s="48">
        <f t="shared" si="31799"/>
        <v>0</v>
      </c>
      <c r="AL1704" s="48">
        <f t="shared" si="31799"/>
        <v>0</v>
      </c>
      <c r="AM1704" s="48">
        <f t="shared" si="31799"/>
        <v>0</v>
      </c>
      <c r="AN1704" s="48">
        <f t="shared" si="31799"/>
        <v>0</v>
      </c>
      <c r="AO1704" s="48">
        <f t="shared" si="31799"/>
        <v>0</v>
      </c>
      <c r="AP1704" s="48">
        <f t="shared" si="31799"/>
        <v>0</v>
      </c>
      <c r="AQ1704" s="48">
        <f t="shared" si="31799"/>
        <v>0</v>
      </c>
      <c r="AR1704" s="48">
        <f t="shared" si="31799"/>
        <v>0</v>
      </c>
      <c r="AS1704" s="48">
        <f t="shared" si="31799"/>
        <v>0</v>
      </c>
      <c r="AT1704" s="48">
        <f t="shared" si="31799"/>
        <v>0</v>
      </c>
      <c r="AU1704" s="48">
        <f t="shared" si="31799"/>
        <v>0</v>
      </c>
      <c r="AV1704" s="48">
        <f t="shared" si="31799"/>
        <v>0</v>
      </c>
      <c r="AW1704" s="48">
        <f t="shared" si="31799"/>
        <v>0</v>
      </c>
      <c r="AX1704" s="48">
        <f t="shared" si="31799"/>
        <v>0</v>
      </c>
      <c r="AY1704" s="48">
        <f t="shared" ref="AY1704:BB1719" si="32033">$J1704+$K1704+$L1704</f>
        <v>0</v>
      </c>
      <c r="AZ1704" s="48">
        <f t="shared" si="32033"/>
        <v>0</v>
      </c>
      <c r="BA1704" s="48">
        <f t="shared" si="32033"/>
        <v>0</v>
      </c>
      <c r="BB1704" s="48">
        <f t="shared" si="32033"/>
        <v>0</v>
      </c>
      <c r="BC1704" s="48"/>
      <c r="BE1704" t="s">
        <v>183</v>
      </c>
      <c r="BL1704">
        <f>BF1697*T1704</f>
        <v>0</v>
      </c>
      <c r="BM1704">
        <f t="shared" ref="BM1704" si="32034">BG1697*U1704</f>
        <v>0</v>
      </c>
      <c r="BN1704">
        <f t="shared" ref="BN1704" si="32035">BH1697*V1704</f>
        <v>0</v>
      </c>
      <c r="BO1704">
        <f t="shared" ref="BO1704" si="32036">BI1697*W1704</f>
        <v>0</v>
      </c>
      <c r="BP1704">
        <f t="shared" ref="BP1704" si="32037">BJ1697*X1704</f>
        <v>0</v>
      </c>
      <c r="BQ1704">
        <f t="shared" ref="BQ1704" si="32038">BK1697*Y1704</f>
        <v>0</v>
      </c>
      <c r="BR1704">
        <f t="shared" ref="BR1704" si="32039">BL1697*Z1704</f>
        <v>0</v>
      </c>
      <c r="BS1704">
        <f t="shared" ref="BS1704" si="32040">BM1697*AA1704</f>
        <v>0</v>
      </c>
      <c r="BT1704">
        <f t="shared" ref="BT1704" si="32041">BN1697*AB1704</f>
        <v>0</v>
      </c>
      <c r="BU1704">
        <f t="shared" ref="BU1704" si="32042">BO1697*AC1704</f>
        <v>0</v>
      </c>
      <c r="BV1704">
        <f t="shared" ref="BV1704" si="32043">BP1697*AD1704</f>
        <v>0</v>
      </c>
      <c r="BW1704">
        <f t="shared" ref="BW1704" si="32044">BQ1697*AE1704</f>
        <v>0</v>
      </c>
      <c r="BX1704">
        <f t="shared" ref="BX1704" si="32045">BR1697*AF1704</f>
        <v>0</v>
      </c>
      <c r="BY1704">
        <f t="shared" ref="BY1704" si="32046">BS1697*AG1704</f>
        <v>0</v>
      </c>
      <c r="BZ1704">
        <f t="shared" ref="BZ1704" si="32047">BT1697*AH1704</f>
        <v>0</v>
      </c>
      <c r="CA1704">
        <f t="shared" ref="CA1704" si="32048">BU1697*AI1704</f>
        <v>0</v>
      </c>
      <c r="CB1704">
        <f t="shared" ref="CB1704" si="32049">BV1697*AJ1704</f>
        <v>0</v>
      </c>
      <c r="CC1704">
        <f t="shared" ref="CC1704" si="32050">BW1697*AK1704</f>
        <v>0</v>
      </c>
      <c r="CD1704">
        <f t="shared" ref="CD1704" si="32051">BX1697*AL1704</f>
        <v>0</v>
      </c>
      <c r="CE1704">
        <f t="shared" ref="CE1704" si="32052">BY1697*AM1704</f>
        <v>0</v>
      </c>
      <c r="CF1704">
        <f t="shared" ref="CF1704" si="32053">BZ1697*AN1704</f>
        <v>0</v>
      </c>
      <c r="CG1704">
        <f t="shared" ref="CG1704" si="32054">CA1697*AO1704</f>
        <v>0</v>
      </c>
      <c r="CH1704">
        <f t="shared" ref="CH1704" si="32055">CB1697*AP1704</f>
        <v>0</v>
      </c>
      <c r="CI1704">
        <f t="shared" ref="CI1704" si="32056">CC1697*AQ1704</f>
        <v>0</v>
      </c>
      <c r="CJ1704">
        <f t="shared" ref="CJ1704" si="32057">CD1697*AR1704</f>
        <v>0</v>
      </c>
      <c r="CK1704">
        <f t="shared" ref="CK1704" si="32058">CE1697*AS1704</f>
        <v>0</v>
      </c>
      <c r="CL1704">
        <f t="shared" ref="CL1704" si="32059">CF1697*AT1704</f>
        <v>0</v>
      </c>
      <c r="CM1704">
        <f t="shared" ref="CM1704" si="32060">CG1697*AU1704</f>
        <v>0</v>
      </c>
      <c r="CN1704">
        <f t="shared" ref="CN1704" si="32061">CH1697*AV1704</f>
        <v>0</v>
      </c>
      <c r="CO1704">
        <f t="shared" ref="CO1704" si="32062">CI1697*AW1704</f>
        <v>0</v>
      </c>
      <c r="CP1704">
        <f t="shared" ref="CP1704" si="32063">CJ1697*AX1704</f>
        <v>0</v>
      </c>
      <c r="CQ1704">
        <f t="shared" ref="CQ1704" si="32064">CK1697*AY1704</f>
        <v>0</v>
      </c>
      <c r="CR1704">
        <f t="shared" ref="CR1704" si="32065">CL1697*AZ1704</f>
        <v>0</v>
      </c>
      <c r="CS1704">
        <f t="shared" ref="CS1704" si="32066">CM1697*BA1704</f>
        <v>0</v>
      </c>
      <c r="CT1704">
        <f t="shared" ref="CT1704" si="32067">CN1697*BB1704</f>
        <v>0</v>
      </c>
    </row>
    <row r="1705" spans="1:98" x14ac:dyDescent="0.3">
      <c r="F1705" s="91">
        <f t="shared" ref="F1705:H1705" si="32068">F1704</f>
        <v>80</v>
      </c>
      <c r="G1705" s="91">
        <f t="shared" si="32068"/>
        <v>80</v>
      </c>
      <c r="H1705" s="4">
        <f t="shared" si="32068"/>
        <v>1</v>
      </c>
      <c r="I1705">
        <v>35</v>
      </c>
      <c r="J1705" s="48">
        <f t="shared" si="31840"/>
        <v>0</v>
      </c>
      <c r="K1705" s="48">
        <f>IF(IF(AND(I1705&gt;=(F1705*2),I1705&lt;=G1705+F1705+(G1705-F1705+5)+1),((H1705)^2)*(I1706-F1705*2)/5,0)&lt;=H1705,IF(AND(I1705&gt;=(F1705*2),I1705&lt;=G1705+F1705+(G1705-F1705+5)+1),((H1705)^2)*(I1706-F1705*2)/5,0),(K1704-H1705^2))</f>
        <v>0</v>
      </c>
      <c r="L1705" s="98">
        <f t="shared" si="31842"/>
        <v>0</v>
      </c>
      <c r="M1705" s="48"/>
      <c r="N1705" s="48"/>
      <c r="O1705" s="48"/>
      <c r="P1705" s="48"/>
      <c r="Q1705" s="48"/>
      <c r="R1705" s="48"/>
      <c r="S1705" s="48"/>
      <c r="T1705" s="48"/>
      <c r="U1705" s="48">
        <f>$J1705+$K1705+$L1705</f>
        <v>0</v>
      </c>
      <c r="V1705" s="48">
        <f t="shared" ref="V1705:AX1715" si="32069">$J1705+$K1705+$L1705</f>
        <v>0</v>
      </c>
      <c r="W1705" s="48">
        <f t="shared" si="32069"/>
        <v>0</v>
      </c>
      <c r="X1705" s="48">
        <f t="shared" si="32069"/>
        <v>0</v>
      </c>
      <c r="Y1705" s="48">
        <f t="shared" si="32069"/>
        <v>0</v>
      </c>
      <c r="Z1705" s="48">
        <f t="shared" si="32069"/>
        <v>0</v>
      </c>
      <c r="AA1705" s="48">
        <f t="shared" si="32069"/>
        <v>0</v>
      </c>
      <c r="AB1705" s="48">
        <f t="shared" si="32069"/>
        <v>0</v>
      </c>
      <c r="AC1705" s="48">
        <f t="shared" si="32069"/>
        <v>0</v>
      </c>
      <c r="AD1705" s="48">
        <f t="shared" si="32069"/>
        <v>0</v>
      </c>
      <c r="AE1705" s="48">
        <f t="shared" si="32069"/>
        <v>0</v>
      </c>
      <c r="AF1705" s="48">
        <f t="shared" si="32069"/>
        <v>0</v>
      </c>
      <c r="AG1705" s="48">
        <f t="shared" si="32069"/>
        <v>0</v>
      </c>
      <c r="AH1705" s="48">
        <f t="shared" si="32069"/>
        <v>0</v>
      </c>
      <c r="AI1705" s="48">
        <f t="shared" si="32069"/>
        <v>0</v>
      </c>
      <c r="AJ1705" s="48">
        <f t="shared" si="32069"/>
        <v>0</v>
      </c>
      <c r="AK1705" s="48">
        <f t="shared" si="32069"/>
        <v>0</v>
      </c>
      <c r="AL1705" s="48">
        <f t="shared" si="32069"/>
        <v>0</v>
      </c>
      <c r="AM1705" s="48">
        <f t="shared" si="32069"/>
        <v>0</v>
      </c>
      <c r="AN1705" s="48">
        <f t="shared" si="32069"/>
        <v>0</v>
      </c>
      <c r="AO1705" s="48">
        <f t="shared" si="32069"/>
        <v>0</v>
      </c>
      <c r="AP1705" s="48">
        <f t="shared" si="32069"/>
        <v>0</v>
      </c>
      <c r="AQ1705" s="48">
        <f t="shared" si="32069"/>
        <v>0</v>
      </c>
      <c r="AR1705" s="48">
        <f t="shared" si="32069"/>
        <v>0</v>
      </c>
      <c r="AS1705" s="48">
        <f t="shared" si="32069"/>
        <v>0</v>
      </c>
      <c r="AT1705" s="48">
        <f t="shared" si="32069"/>
        <v>0</v>
      </c>
      <c r="AU1705" s="48">
        <f t="shared" si="32069"/>
        <v>0</v>
      </c>
      <c r="AV1705" s="48">
        <f t="shared" si="32069"/>
        <v>0</v>
      </c>
      <c r="AW1705" s="48">
        <f t="shared" si="32069"/>
        <v>0</v>
      </c>
      <c r="AX1705" s="48">
        <f t="shared" si="32069"/>
        <v>0</v>
      </c>
      <c r="AY1705" s="48">
        <f t="shared" si="32033"/>
        <v>0</v>
      </c>
      <c r="AZ1705" s="48">
        <f t="shared" si="32033"/>
        <v>0</v>
      </c>
      <c r="BA1705" s="48">
        <f t="shared" si="32033"/>
        <v>0</v>
      </c>
      <c r="BB1705" s="48">
        <f t="shared" si="32033"/>
        <v>0</v>
      </c>
      <c r="BC1705" s="48"/>
      <c r="BE1705" t="s">
        <v>184</v>
      </c>
      <c r="BM1705">
        <f>BF1697*U1705</f>
        <v>0</v>
      </c>
      <c r="BN1705">
        <f t="shared" ref="BN1705" si="32070">BG1697*V1705</f>
        <v>0</v>
      </c>
      <c r="BO1705">
        <f t="shared" ref="BO1705" si="32071">BH1697*W1705</f>
        <v>0</v>
      </c>
      <c r="BP1705">
        <f t="shared" ref="BP1705" si="32072">BI1697*X1705</f>
        <v>0</v>
      </c>
      <c r="BQ1705">
        <f t="shared" ref="BQ1705" si="32073">BJ1697*Y1705</f>
        <v>0</v>
      </c>
      <c r="BR1705">
        <f t="shared" ref="BR1705" si="32074">BK1697*Z1705</f>
        <v>0</v>
      </c>
      <c r="BS1705">
        <f t="shared" ref="BS1705" si="32075">BL1697*AA1705</f>
        <v>0</v>
      </c>
      <c r="BT1705">
        <f t="shared" ref="BT1705" si="32076">BM1697*AB1705</f>
        <v>0</v>
      </c>
      <c r="BU1705">
        <f t="shared" ref="BU1705" si="32077">BN1697*AC1705</f>
        <v>0</v>
      </c>
      <c r="BV1705">
        <f t="shared" ref="BV1705" si="32078">BO1697*AD1705</f>
        <v>0</v>
      </c>
      <c r="BW1705">
        <f t="shared" ref="BW1705" si="32079">BP1697*AE1705</f>
        <v>0</v>
      </c>
      <c r="BX1705">
        <f t="shared" ref="BX1705" si="32080">BQ1697*AF1705</f>
        <v>0</v>
      </c>
      <c r="BY1705">
        <f t="shared" ref="BY1705" si="32081">BR1697*AG1705</f>
        <v>0</v>
      </c>
      <c r="BZ1705">
        <f t="shared" ref="BZ1705" si="32082">BS1697*AH1705</f>
        <v>0</v>
      </c>
      <c r="CA1705">
        <f t="shared" ref="CA1705" si="32083">BT1697*AI1705</f>
        <v>0</v>
      </c>
      <c r="CB1705">
        <f t="shared" ref="CB1705" si="32084">BU1697*AJ1705</f>
        <v>0</v>
      </c>
      <c r="CC1705">
        <f t="shared" ref="CC1705" si="32085">BV1697*AK1705</f>
        <v>0</v>
      </c>
      <c r="CD1705">
        <f t="shared" ref="CD1705" si="32086">BW1697*AL1705</f>
        <v>0</v>
      </c>
      <c r="CE1705">
        <f t="shared" ref="CE1705" si="32087">BX1697*AM1705</f>
        <v>0</v>
      </c>
      <c r="CF1705">
        <f t="shared" ref="CF1705" si="32088">BY1697*AN1705</f>
        <v>0</v>
      </c>
      <c r="CG1705">
        <f t="shared" ref="CG1705" si="32089">BZ1697*AO1705</f>
        <v>0</v>
      </c>
      <c r="CH1705">
        <f t="shared" ref="CH1705" si="32090">CA1697*AP1705</f>
        <v>0</v>
      </c>
      <c r="CI1705">
        <f t="shared" ref="CI1705" si="32091">CB1697*AQ1705</f>
        <v>0</v>
      </c>
      <c r="CJ1705">
        <f t="shared" ref="CJ1705" si="32092">CC1697*AR1705</f>
        <v>0</v>
      </c>
      <c r="CK1705">
        <f t="shared" ref="CK1705" si="32093">CD1697*AS1705</f>
        <v>0</v>
      </c>
      <c r="CL1705">
        <f t="shared" ref="CL1705" si="32094">CE1697*AT1705</f>
        <v>0</v>
      </c>
      <c r="CM1705">
        <f t="shared" ref="CM1705" si="32095">CF1697*AU1705</f>
        <v>0</v>
      </c>
      <c r="CN1705">
        <f t="shared" ref="CN1705" si="32096">CG1697*AV1705</f>
        <v>0</v>
      </c>
      <c r="CO1705">
        <f t="shared" ref="CO1705" si="32097">CH1697*AW1705</f>
        <v>0</v>
      </c>
      <c r="CP1705">
        <f t="shared" ref="CP1705" si="32098">CI1697*AX1705</f>
        <v>0</v>
      </c>
      <c r="CQ1705">
        <f t="shared" ref="CQ1705" si="32099">CJ1697*AY1705</f>
        <v>0</v>
      </c>
      <c r="CR1705">
        <f t="shared" ref="CR1705" si="32100">CK1697*AZ1705</f>
        <v>0</v>
      </c>
      <c r="CS1705">
        <f t="shared" ref="CS1705" si="32101">CL1697*BA1705</f>
        <v>0</v>
      </c>
      <c r="CT1705">
        <f t="shared" ref="CT1705" si="32102">CM1697*BB1705</f>
        <v>0</v>
      </c>
    </row>
    <row r="1706" spans="1:98" x14ac:dyDescent="0.3">
      <c r="F1706" s="91">
        <f t="shared" ref="F1706:H1706" si="32103">F1705</f>
        <v>80</v>
      </c>
      <c r="G1706" s="91">
        <f t="shared" si="32103"/>
        <v>80</v>
      </c>
      <c r="H1706" s="4">
        <f t="shared" si="32103"/>
        <v>1</v>
      </c>
      <c r="I1706">
        <v>40</v>
      </c>
      <c r="J1706" s="48">
        <f t="shared" si="31840"/>
        <v>0</v>
      </c>
      <c r="K1706" s="48">
        <f t="shared" ref="K1706:K1721" si="32104">IF(IF(AND(I1706&gt;=(F1706*2),I1706&lt;=G1706+F1706+(G1706-F1706+5)+1),((H1706)^2)*(I1707-F1706*2)/5,0)&lt;=H1706,IF(AND(I1706&gt;=(F1706*2),I1706&lt;=G1706+F1706+(G1706-F1706+5)+1),((H1706)^2)*(I1707-F1706*2)/5,0),(K1705-H1706^2))</f>
        <v>0</v>
      </c>
      <c r="L1706" s="98">
        <f t="shared" si="31842"/>
        <v>0</v>
      </c>
      <c r="M1706" s="48"/>
      <c r="N1706" s="48"/>
      <c r="O1706" s="48"/>
      <c r="P1706" s="48"/>
      <c r="Q1706" s="48"/>
      <c r="R1706" s="48"/>
      <c r="S1706" s="48"/>
      <c r="T1706" s="48"/>
      <c r="U1706" s="48"/>
      <c r="V1706" s="48">
        <f>$J1706+$K1706+$L1706</f>
        <v>0</v>
      </c>
      <c r="W1706" s="48">
        <f t="shared" si="32069"/>
        <v>0</v>
      </c>
      <c r="X1706" s="48">
        <f t="shared" si="32069"/>
        <v>0</v>
      </c>
      <c r="Y1706" s="48">
        <f t="shared" si="32069"/>
        <v>0</v>
      </c>
      <c r="Z1706" s="48">
        <f t="shared" si="32069"/>
        <v>0</v>
      </c>
      <c r="AA1706" s="48">
        <f t="shared" si="32069"/>
        <v>0</v>
      </c>
      <c r="AB1706" s="48">
        <f t="shared" si="32069"/>
        <v>0</v>
      </c>
      <c r="AC1706" s="48">
        <f t="shared" si="32069"/>
        <v>0</v>
      </c>
      <c r="AD1706" s="48">
        <f t="shared" si="32069"/>
        <v>0</v>
      </c>
      <c r="AE1706" s="48">
        <f t="shared" si="32069"/>
        <v>0</v>
      </c>
      <c r="AF1706" s="48">
        <f t="shared" si="32069"/>
        <v>0</v>
      </c>
      <c r="AG1706" s="48">
        <f t="shared" si="32069"/>
        <v>0</v>
      </c>
      <c r="AH1706" s="48">
        <f t="shared" si="32069"/>
        <v>0</v>
      </c>
      <c r="AI1706" s="48">
        <f t="shared" si="32069"/>
        <v>0</v>
      </c>
      <c r="AJ1706" s="48">
        <f t="shared" si="32069"/>
        <v>0</v>
      </c>
      <c r="AK1706" s="48">
        <f t="shared" si="32069"/>
        <v>0</v>
      </c>
      <c r="AL1706" s="48">
        <f t="shared" si="32069"/>
        <v>0</v>
      </c>
      <c r="AM1706" s="48">
        <f t="shared" si="32069"/>
        <v>0</v>
      </c>
      <c r="AN1706" s="48">
        <f t="shared" si="32069"/>
        <v>0</v>
      </c>
      <c r="AO1706" s="48">
        <f t="shared" si="32069"/>
        <v>0</v>
      </c>
      <c r="AP1706" s="48">
        <f t="shared" si="32069"/>
        <v>0</v>
      </c>
      <c r="AQ1706" s="48">
        <f t="shared" si="32069"/>
        <v>0</v>
      </c>
      <c r="AR1706" s="48">
        <f t="shared" si="32069"/>
        <v>0</v>
      </c>
      <c r="AS1706" s="48">
        <f t="shared" si="32069"/>
        <v>0</v>
      </c>
      <c r="AT1706" s="48">
        <f t="shared" si="32069"/>
        <v>0</v>
      </c>
      <c r="AU1706" s="48">
        <f t="shared" si="32069"/>
        <v>0</v>
      </c>
      <c r="AV1706" s="48">
        <f t="shared" si="32069"/>
        <v>0</v>
      </c>
      <c r="AW1706" s="48">
        <f t="shared" si="32069"/>
        <v>0</v>
      </c>
      <c r="AX1706" s="48">
        <f t="shared" si="32069"/>
        <v>0</v>
      </c>
      <c r="AY1706" s="48">
        <f t="shared" si="32033"/>
        <v>0</v>
      </c>
      <c r="AZ1706" s="48">
        <f t="shared" si="32033"/>
        <v>0</v>
      </c>
      <c r="BA1706" s="48">
        <f t="shared" si="32033"/>
        <v>0</v>
      </c>
      <c r="BB1706" s="48">
        <f t="shared" si="32033"/>
        <v>0</v>
      </c>
      <c r="BC1706" s="48"/>
      <c r="BE1706" t="s">
        <v>185</v>
      </c>
      <c r="BN1706">
        <f>BF1697*V1706</f>
        <v>0</v>
      </c>
      <c r="BO1706">
        <f t="shared" ref="BO1706" si="32105">BG1697*W1706</f>
        <v>0</v>
      </c>
      <c r="BP1706">
        <f t="shared" ref="BP1706" si="32106">BH1697*X1706</f>
        <v>0</v>
      </c>
      <c r="BQ1706">
        <f t="shared" ref="BQ1706" si="32107">BI1697*Y1706</f>
        <v>0</v>
      </c>
      <c r="BR1706">
        <f t="shared" ref="BR1706" si="32108">BJ1697*Z1706</f>
        <v>0</v>
      </c>
      <c r="BS1706">
        <f t="shared" ref="BS1706" si="32109">BK1697*AA1706</f>
        <v>0</v>
      </c>
      <c r="BT1706">
        <f t="shared" ref="BT1706" si="32110">BL1697*AB1706</f>
        <v>0</v>
      </c>
      <c r="BU1706">
        <f t="shared" ref="BU1706" si="32111">BM1697*AC1706</f>
        <v>0</v>
      </c>
      <c r="BV1706">
        <f t="shared" ref="BV1706" si="32112">BN1697*AD1706</f>
        <v>0</v>
      </c>
      <c r="BW1706">
        <f t="shared" ref="BW1706" si="32113">BO1697*AE1706</f>
        <v>0</v>
      </c>
      <c r="BX1706">
        <f t="shared" ref="BX1706" si="32114">BP1697*AF1706</f>
        <v>0</v>
      </c>
      <c r="BY1706">
        <f t="shared" ref="BY1706" si="32115">BQ1697*AG1706</f>
        <v>0</v>
      </c>
      <c r="BZ1706">
        <f t="shared" ref="BZ1706" si="32116">BR1697*AH1706</f>
        <v>0</v>
      </c>
      <c r="CA1706">
        <f t="shared" ref="CA1706" si="32117">BS1697*AI1706</f>
        <v>0</v>
      </c>
      <c r="CB1706">
        <f t="shared" ref="CB1706" si="32118">BT1697*AJ1706</f>
        <v>0</v>
      </c>
      <c r="CC1706">
        <f t="shared" ref="CC1706" si="32119">BU1697*AK1706</f>
        <v>0</v>
      </c>
      <c r="CD1706">
        <f t="shared" ref="CD1706" si="32120">BV1697*AL1706</f>
        <v>0</v>
      </c>
      <c r="CE1706">
        <f t="shared" ref="CE1706" si="32121">BW1697*AM1706</f>
        <v>0</v>
      </c>
      <c r="CF1706">
        <f t="shared" ref="CF1706" si="32122">BX1697*AN1706</f>
        <v>0</v>
      </c>
      <c r="CG1706">
        <f t="shared" ref="CG1706" si="32123">BY1697*AO1706</f>
        <v>0</v>
      </c>
      <c r="CH1706">
        <f t="shared" ref="CH1706" si="32124">BZ1697*AP1706</f>
        <v>0</v>
      </c>
      <c r="CI1706">
        <f t="shared" ref="CI1706" si="32125">CA1697*AQ1706</f>
        <v>0</v>
      </c>
      <c r="CJ1706">
        <f t="shared" ref="CJ1706" si="32126">CB1697*AR1706</f>
        <v>0</v>
      </c>
      <c r="CK1706">
        <f t="shared" ref="CK1706" si="32127">CC1697*AS1706</f>
        <v>0</v>
      </c>
      <c r="CL1706">
        <f t="shared" ref="CL1706" si="32128">CD1697*AT1706</f>
        <v>0</v>
      </c>
      <c r="CM1706">
        <f t="shared" ref="CM1706" si="32129">CE1697*AU1706</f>
        <v>0</v>
      </c>
      <c r="CN1706">
        <f t="shared" ref="CN1706" si="32130">CF1697*AV1706</f>
        <v>0</v>
      </c>
      <c r="CO1706">
        <f t="shared" ref="CO1706" si="32131">CG1697*AW1706</f>
        <v>0</v>
      </c>
      <c r="CP1706">
        <f t="shared" ref="CP1706" si="32132">CH1697*AX1706</f>
        <v>0</v>
      </c>
      <c r="CQ1706">
        <f t="shared" ref="CQ1706" si="32133">CI1697*AY1706</f>
        <v>0</v>
      </c>
      <c r="CR1706">
        <f t="shared" ref="CR1706" si="32134">CJ1697*AZ1706</f>
        <v>0</v>
      </c>
      <c r="CS1706">
        <f t="shared" ref="CS1706" si="32135">CK1697*BA1706</f>
        <v>0</v>
      </c>
      <c r="CT1706">
        <f t="shared" ref="CT1706" si="32136">CL1697*BB1706</f>
        <v>0</v>
      </c>
    </row>
    <row r="1707" spans="1:98" x14ac:dyDescent="0.3">
      <c r="F1707" s="91">
        <f t="shared" ref="F1707:H1707" si="32137">F1706</f>
        <v>80</v>
      </c>
      <c r="G1707" s="91">
        <f t="shared" si="32137"/>
        <v>80</v>
      </c>
      <c r="H1707" s="4">
        <f t="shared" si="32137"/>
        <v>1</v>
      </c>
      <c r="I1707">
        <v>45</v>
      </c>
      <c r="J1707" s="48">
        <f t="shared" si="31840"/>
        <v>0</v>
      </c>
      <c r="K1707" s="48">
        <f t="shared" si="32104"/>
        <v>0</v>
      </c>
      <c r="L1707" s="98">
        <f t="shared" si="31842"/>
        <v>0</v>
      </c>
      <c r="M1707" s="48"/>
      <c r="N1707" s="48"/>
      <c r="O1707" s="48"/>
      <c r="P1707" s="48"/>
      <c r="Q1707" s="48"/>
      <c r="R1707" s="48"/>
      <c r="S1707" s="48"/>
      <c r="T1707" s="48"/>
      <c r="U1707" s="48"/>
      <c r="V1707" s="48"/>
      <c r="W1707" s="48">
        <f>$J1707+$K1707+$L1707</f>
        <v>0</v>
      </c>
      <c r="X1707" s="48">
        <f t="shared" si="32069"/>
        <v>0</v>
      </c>
      <c r="Y1707" s="48">
        <f t="shared" si="32069"/>
        <v>0</v>
      </c>
      <c r="Z1707" s="48">
        <f t="shared" si="32069"/>
        <v>0</v>
      </c>
      <c r="AA1707" s="48">
        <f t="shared" si="32069"/>
        <v>0</v>
      </c>
      <c r="AB1707" s="48">
        <f t="shared" si="32069"/>
        <v>0</v>
      </c>
      <c r="AC1707" s="48">
        <f t="shared" si="32069"/>
        <v>0</v>
      </c>
      <c r="AD1707" s="48">
        <f t="shared" si="32069"/>
        <v>0</v>
      </c>
      <c r="AE1707" s="48">
        <f t="shared" si="32069"/>
        <v>0</v>
      </c>
      <c r="AF1707" s="48">
        <f t="shared" si="32069"/>
        <v>0</v>
      </c>
      <c r="AG1707" s="48">
        <f t="shared" si="32069"/>
        <v>0</v>
      </c>
      <c r="AH1707" s="48">
        <f t="shared" si="32069"/>
        <v>0</v>
      </c>
      <c r="AI1707" s="48">
        <f t="shared" si="32069"/>
        <v>0</v>
      </c>
      <c r="AJ1707" s="48">
        <f t="shared" si="32069"/>
        <v>0</v>
      </c>
      <c r="AK1707" s="48">
        <f t="shared" si="32069"/>
        <v>0</v>
      </c>
      <c r="AL1707" s="48">
        <f t="shared" si="32069"/>
        <v>0</v>
      </c>
      <c r="AM1707" s="48">
        <f t="shared" si="32069"/>
        <v>0</v>
      </c>
      <c r="AN1707" s="48">
        <f t="shared" si="32069"/>
        <v>0</v>
      </c>
      <c r="AO1707" s="48">
        <f t="shared" si="32069"/>
        <v>0</v>
      </c>
      <c r="AP1707" s="48">
        <f t="shared" si="32069"/>
        <v>0</v>
      </c>
      <c r="AQ1707" s="48">
        <f t="shared" si="32069"/>
        <v>0</v>
      </c>
      <c r="AR1707" s="48">
        <f t="shared" si="32069"/>
        <v>0</v>
      </c>
      <c r="AS1707" s="48">
        <f t="shared" si="32069"/>
        <v>0</v>
      </c>
      <c r="AT1707" s="48">
        <f t="shared" si="32069"/>
        <v>0</v>
      </c>
      <c r="AU1707" s="48">
        <f t="shared" si="32069"/>
        <v>0</v>
      </c>
      <c r="AV1707" s="48">
        <f t="shared" si="32069"/>
        <v>0</v>
      </c>
      <c r="AW1707" s="48">
        <f t="shared" si="32069"/>
        <v>0</v>
      </c>
      <c r="AX1707" s="48">
        <f t="shared" si="32069"/>
        <v>0</v>
      </c>
      <c r="AY1707" s="48">
        <f t="shared" si="32033"/>
        <v>0</v>
      </c>
      <c r="AZ1707" s="48">
        <f t="shared" si="32033"/>
        <v>0</v>
      </c>
      <c r="BA1707" s="48">
        <f t="shared" si="32033"/>
        <v>0</v>
      </c>
      <c r="BB1707" s="48">
        <f t="shared" si="32033"/>
        <v>0</v>
      </c>
      <c r="BC1707" s="48"/>
      <c r="BE1707" t="s">
        <v>186</v>
      </c>
      <c r="BO1707">
        <f>BF1697*W1707</f>
        <v>0</v>
      </c>
      <c r="BP1707">
        <f t="shared" ref="BP1707" si="32138">BG1697*X1707</f>
        <v>0</v>
      </c>
      <c r="BQ1707">
        <f t="shared" ref="BQ1707" si="32139">BH1697*Y1707</f>
        <v>0</v>
      </c>
      <c r="BR1707">
        <f t="shared" ref="BR1707" si="32140">BI1697*Z1707</f>
        <v>0</v>
      </c>
      <c r="BS1707">
        <f t="shared" ref="BS1707" si="32141">BJ1697*AA1707</f>
        <v>0</v>
      </c>
      <c r="BT1707">
        <f t="shared" ref="BT1707" si="32142">BK1697*AB1707</f>
        <v>0</v>
      </c>
      <c r="BU1707">
        <f t="shared" ref="BU1707" si="32143">BL1697*AC1707</f>
        <v>0</v>
      </c>
      <c r="BV1707">
        <f t="shared" ref="BV1707" si="32144">BM1697*AD1707</f>
        <v>0</v>
      </c>
      <c r="BW1707">
        <f t="shared" ref="BW1707" si="32145">BN1697*AE1707</f>
        <v>0</v>
      </c>
      <c r="BX1707">
        <f t="shared" ref="BX1707" si="32146">BO1697*AF1707</f>
        <v>0</v>
      </c>
      <c r="BY1707">
        <f t="shared" ref="BY1707" si="32147">BP1697*AG1707</f>
        <v>0</v>
      </c>
      <c r="BZ1707">
        <f t="shared" ref="BZ1707" si="32148">BQ1697*AH1707</f>
        <v>0</v>
      </c>
      <c r="CA1707">
        <f t="shared" ref="CA1707" si="32149">BR1697*AI1707</f>
        <v>0</v>
      </c>
      <c r="CB1707">
        <f t="shared" ref="CB1707" si="32150">BS1697*AJ1707</f>
        <v>0</v>
      </c>
      <c r="CC1707">
        <f t="shared" ref="CC1707" si="32151">BT1697*AK1707</f>
        <v>0</v>
      </c>
      <c r="CD1707">
        <f t="shared" ref="CD1707" si="32152">BU1697*AL1707</f>
        <v>0</v>
      </c>
      <c r="CE1707">
        <f t="shared" ref="CE1707" si="32153">BV1697*AM1707</f>
        <v>0</v>
      </c>
      <c r="CF1707">
        <f t="shared" ref="CF1707" si="32154">BW1697*AN1707</f>
        <v>0</v>
      </c>
      <c r="CG1707">
        <f t="shared" ref="CG1707" si="32155">BX1697*AO1707</f>
        <v>0</v>
      </c>
      <c r="CH1707">
        <f t="shared" ref="CH1707" si="32156">BY1697*AP1707</f>
        <v>0</v>
      </c>
      <c r="CI1707">
        <f t="shared" ref="CI1707" si="32157">BZ1697*AQ1707</f>
        <v>0</v>
      </c>
      <c r="CJ1707">
        <f t="shared" ref="CJ1707" si="32158">CA1697*AR1707</f>
        <v>0</v>
      </c>
      <c r="CK1707">
        <f t="shared" ref="CK1707" si="32159">CB1697*AS1707</f>
        <v>0</v>
      </c>
      <c r="CL1707">
        <f t="shared" ref="CL1707" si="32160">CC1697*AT1707</f>
        <v>0</v>
      </c>
      <c r="CM1707">
        <f t="shared" ref="CM1707" si="32161">CD1697*AU1707</f>
        <v>0</v>
      </c>
      <c r="CN1707">
        <f t="shared" ref="CN1707" si="32162">CE1697*AV1707</f>
        <v>0</v>
      </c>
      <c r="CO1707">
        <f t="shared" ref="CO1707" si="32163">CF1697*AW1707</f>
        <v>0</v>
      </c>
      <c r="CP1707">
        <f t="shared" ref="CP1707" si="32164">CG1697*AX1707</f>
        <v>0</v>
      </c>
      <c r="CQ1707">
        <f t="shared" ref="CQ1707" si="32165">CH1697*AY1707</f>
        <v>0</v>
      </c>
      <c r="CR1707">
        <f t="shared" ref="CR1707" si="32166">CI1697*AZ1707</f>
        <v>0</v>
      </c>
      <c r="CS1707">
        <f t="shared" ref="CS1707" si="32167">CJ1697*BA1707</f>
        <v>0</v>
      </c>
      <c r="CT1707">
        <f t="shared" ref="CT1707" si="32168">CK1697*BB1707</f>
        <v>0</v>
      </c>
    </row>
    <row r="1708" spans="1:98" x14ac:dyDescent="0.3">
      <c r="F1708" s="91">
        <f t="shared" ref="F1708:H1708" si="32169">F1707</f>
        <v>80</v>
      </c>
      <c r="G1708" s="91">
        <f t="shared" si="32169"/>
        <v>80</v>
      </c>
      <c r="H1708" s="4">
        <f t="shared" si="32169"/>
        <v>1</v>
      </c>
      <c r="I1708">
        <v>50</v>
      </c>
      <c r="J1708" s="48">
        <f t="shared" si="31840"/>
        <v>0</v>
      </c>
      <c r="K1708" s="48">
        <f t="shared" si="32104"/>
        <v>0</v>
      </c>
      <c r="L1708" s="98">
        <f t="shared" si="31842"/>
        <v>0</v>
      </c>
      <c r="M1708" s="48"/>
      <c r="N1708" s="48"/>
      <c r="O1708" s="48"/>
      <c r="P1708" s="48"/>
      <c r="Q1708" s="48"/>
      <c r="R1708" s="48"/>
      <c r="S1708" s="48"/>
      <c r="T1708" s="48"/>
      <c r="U1708" s="48"/>
      <c r="V1708" s="48"/>
      <c r="W1708" s="48"/>
      <c r="X1708" s="48">
        <f>$J1708+$K1708+$L1708</f>
        <v>0</v>
      </c>
      <c r="Y1708" s="48">
        <f t="shared" si="32069"/>
        <v>0</v>
      </c>
      <c r="Z1708" s="48">
        <f t="shared" si="32069"/>
        <v>0</v>
      </c>
      <c r="AA1708" s="48">
        <f t="shared" si="32069"/>
        <v>0</v>
      </c>
      <c r="AB1708" s="48">
        <f t="shared" si="32069"/>
        <v>0</v>
      </c>
      <c r="AC1708" s="48">
        <f t="shared" si="32069"/>
        <v>0</v>
      </c>
      <c r="AD1708" s="48">
        <f t="shared" si="32069"/>
        <v>0</v>
      </c>
      <c r="AE1708" s="48">
        <f t="shared" si="32069"/>
        <v>0</v>
      </c>
      <c r="AF1708" s="48">
        <f t="shared" si="32069"/>
        <v>0</v>
      </c>
      <c r="AG1708" s="48">
        <f t="shared" si="32069"/>
        <v>0</v>
      </c>
      <c r="AH1708" s="48">
        <f t="shared" si="32069"/>
        <v>0</v>
      </c>
      <c r="AI1708" s="48">
        <f t="shared" si="32069"/>
        <v>0</v>
      </c>
      <c r="AJ1708" s="48">
        <f t="shared" si="32069"/>
        <v>0</v>
      </c>
      <c r="AK1708" s="48">
        <f t="shared" si="32069"/>
        <v>0</v>
      </c>
      <c r="AL1708" s="48">
        <f t="shared" si="32069"/>
        <v>0</v>
      </c>
      <c r="AM1708" s="48">
        <f t="shared" si="32069"/>
        <v>0</v>
      </c>
      <c r="AN1708" s="48">
        <f t="shared" si="32069"/>
        <v>0</v>
      </c>
      <c r="AO1708" s="48">
        <f t="shared" si="32069"/>
        <v>0</v>
      </c>
      <c r="AP1708" s="48">
        <f t="shared" si="32069"/>
        <v>0</v>
      </c>
      <c r="AQ1708" s="48">
        <f t="shared" si="32069"/>
        <v>0</v>
      </c>
      <c r="AR1708" s="48">
        <f t="shared" si="32069"/>
        <v>0</v>
      </c>
      <c r="AS1708" s="48">
        <f t="shared" si="32069"/>
        <v>0</v>
      </c>
      <c r="AT1708" s="48">
        <f t="shared" si="32069"/>
        <v>0</v>
      </c>
      <c r="AU1708" s="48">
        <f t="shared" si="32069"/>
        <v>0</v>
      </c>
      <c r="AV1708" s="48">
        <f t="shared" si="32069"/>
        <v>0</v>
      </c>
      <c r="AW1708" s="48">
        <f t="shared" si="32069"/>
        <v>0</v>
      </c>
      <c r="AX1708" s="48">
        <f t="shared" si="32069"/>
        <v>0</v>
      </c>
      <c r="AY1708" s="48">
        <f t="shared" si="32033"/>
        <v>0</v>
      </c>
      <c r="AZ1708" s="48">
        <f t="shared" si="32033"/>
        <v>0</v>
      </c>
      <c r="BA1708" s="48">
        <f t="shared" si="32033"/>
        <v>0</v>
      </c>
      <c r="BB1708" s="48">
        <f t="shared" si="32033"/>
        <v>0</v>
      </c>
      <c r="BC1708" s="48"/>
      <c r="BE1708" t="s">
        <v>187</v>
      </c>
      <c r="BP1708">
        <f>BF1697*X1708</f>
        <v>0</v>
      </c>
      <c r="BQ1708">
        <f t="shared" ref="BQ1708" si="32170">BG1697*Y1708</f>
        <v>0</v>
      </c>
      <c r="BR1708">
        <f t="shared" ref="BR1708" si="32171">BH1697*Z1708</f>
        <v>0</v>
      </c>
      <c r="BS1708">
        <f t="shared" ref="BS1708" si="32172">BI1697*AA1708</f>
        <v>0</v>
      </c>
      <c r="BT1708">
        <f t="shared" ref="BT1708" si="32173">BJ1697*AB1708</f>
        <v>0</v>
      </c>
      <c r="BU1708">
        <f t="shared" ref="BU1708" si="32174">BK1697*AC1708</f>
        <v>0</v>
      </c>
      <c r="BV1708">
        <f t="shared" ref="BV1708" si="32175">BL1697*AD1708</f>
        <v>0</v>
      </c>
      <c r="BW1708">
        <f t="shared" ref="BW1708" si="32176">BM1697*AE1708</f>
        <v>0</v>
      </c>
      <c r="BX1708">
        <f t="shared" ref="BX1708" si="32177">BN1697*AF1708</f>
        <v>0</v>
      </c>
      <c r="BY1708">
        <f t="shared" ref="BY1708" si="32178">BO1697*AG1708</f>
        <v>0</v>
      </c>
      <c r="BZ1708">
        <f t="shared" ref="BZ1708" si="32179">BP1697*AH1708</f>
        <v>0</v>
      </c>
      <c r="CA1708">
        <f t="shared" ref="CA1708" si="32180">BQ1697*AI1708</f>
        <v>0</v>
      </c>
      <c r="CB1708">
        <f t="shared" ref="CB1708" si="32181">BR1697*AJ1708</f>
        <v>0</v>
      </c>
      <c r="CC1708">
        <f t="shared" ref="CC1708" si="32182">BS1697*AK1708</f>
        <v>0</v>
      </c>
      <c r="CD1708">
        <f t="shared" ref="CD1708" si="32183">BT1697*AL1708</f>
        <v>0</v>
      </c>
      <c r="CE1708">
        <f t="shared" ref="CE1708" si="32184">BU1697*AM1708</f>
        <v>0</v>
      </c>
      <c r="CF1708">
        <f t="shared" ref="CF1708" si="32185">BV1697*AN1708</f>
        <v>0</v>
      </c>
      <c r="CG1708">
        <f t="shared" ref="CG1708" si="32186">BW1697*AO1708</f>
        <v>0</v>
      </c>
      <c r="CH1708">
        <f t="shared" ref="CH1708" si="32187">BX1697*AP1708</f>
        <v>0</v>
      </c>
      <c r="CI1708">
        <f t="shared" ref="CI1708" si="32188">BY1697*AQ1708</f>
        <v>0</v>
      </c>
      <c r="CJ1708">
        <f t="shared" ref="CJ1708" si="32189">BZ1697*AR1708</f>
        <v>0</v>
      </c>
      <c r="CK1708">
        <f t="shared" ref="CK1708" si="32190">CA1697*AS1708</f>
        <v>0</v>
      </c>
      <c r="CL1708">
        <f t="shared" ref="CL1708" si="32191">CB1697*AT1708</f>
        <v>0</v>
      </c>
      <c r="CM1708">
        <f t="shared" ref="CM1708" si="32192">CC1697*AU1708</f>
        <v>0</v>
      </c>
      <c r="CN1708">
        <f t="shared" ref="CN1708" si="32193">CD1697*AV1708</f>
        <v>0</v>
      </c>
      <c r="CO1708">
        <f t="shared" ref="CO1708" si="32194">CE1697*AW1708</f>
        <v>0</v>
      </c>
      <c r="CP1708">
        <f t="shared" ref="CP1708" si="32195">CF1697*AX1708</f>
        <v>0</v>
      </c>
      <c r="CQ1708">
        <f t="shared" ref="CQ1708" si="32196">CG1697*AY1708</f>
        <v>0</v>
      </c>
      <c r="CR1708">
        <f t="shared" ref="CR1708" si="32197">CH1697*AZ1708</f>
        <v>0</v>
      </c>
      <c r="CS1708">
        <f t="shared" ref="CS1708" si="32198">CI1697*BA1708</f>
        <v>0</v>
      </c>
      <c r="CT1708">
        <f t="shared" ref="CT1708" si="32199">CJ1697*BB1708</f>
        <v>0</v>
      </c>
    </row>
    <row r="1709" spans="1:98" x14ac:dyDescent="0.3">
      <c r="F1709" s="91">
        <f t="shared" ref="F1709:H1709" si="32200">F1708</f>
        <v>80</v>
      </c>
      <c r="G1709" s="91">
        <f t="shared" si="32200"/>
        <v>80</v>
      </c>
      <c r="H1709" s="4">
        <f t="shared" si="32200"/>
        <v>1</v>
      </c>
      <c r="I1709">
        <v>55</v>
      </c>
      <c r="J1709" s="48">
        <f t="shared" si="31840"/>
        <v>0</v>
      </c>
      <c r="K1709" s="48">
        <f t="shared" si="32104"/>
        <v>0</v>
      </c>
      <c r="L1709" s="98">
        <f t="shared" si="31842"/>
        <v>0</v>
      </c>
      <c r="M1709" s="48"/>
      <c r="N1709" s="48"/>
      <c r="O1709" s="48"/>
      <c r="P1709" s="48"/>
      <c r="Q1709" s="48"/>
      <c r="R1709" s="48"/>
      <c r="S1709" s="48"/>
      <c r="T1709" s="48"/>
      <c r="U1709" s="48"/>
      <c r="V1709" s="48"/>
      <c r="W1709" s="48"/>
      <c r="X1709" s="48"/>
      <c r="Y1709" s="48">
        <f>$J1709+$K1709+$L1709</f>
        <v>0</v>
      </c>
      <c r="Z1709" s="48">
        <f t="shared" si="32069"/>
        <v>0</v>
      </c>
      <c r="AA1709" s="48">
        <f t="shared" si="32069"/>
        <v>0</v>
      </c>
      <c r="AB1709" s="48">
        <f t="shared" si="32069"/>
        <v>0</v>
      </c>
      <c r="AC1709" s="48">
        <f t="shared" si="32069"/>
        <v>0</v>
      </c>
      <c r="AD1709" s="48">
        <f t="shared" si="32069"/>
        <v>0</v>
      </c>
      <c r="AE1709" s="48">
        <f t="shared" si="32069"/>
        <v>0</v>
      </c>
      <c r="AF1709" s="48">
        <f t="shared" si="32069"/>
        <v>0</v>
      </c>
      <c r="AG1709" s="48">
        <f t="shared" si="32069"/>
        <v>0</v>
      </c>
      <c r="AH1709" s="48">
        <f t="shared" si="32069"/>
        <v>0</v>
      </c>
      <c r="AI1709" s="48">
        <f t="shared" si="32069"/>
        <v>0</v>
      </c>
      <c r="AJ1709" s="48">
        <f t="shared" si="32069"/>
        <v>0</v>
      </c>
      <c r="AK1709" s="48">
        <f t="shared" si="32069"/>
        <v>0</v>
      </c>
      <c r="AL1709" s="48">
        <f t="shared" si="32069"/>
        <v>0</v>
      </c>
      <c r="AM1709" s="48">
        <f t="shared" si="32069"/>
        <v>0</v>
      </c>
      <c r="AN1709" s="48">
        <f t="shared" si="32069"/>
        <v>0</v>
      </c>
      <c r="AO1709" s="48">
        <f t="shared" si="32069"/>
        <v>0</v>
      </c>
      <c r="AP1709" s="48">
        <f t="shared" si="32069"/>
        <v>0</v>
      </c>
      <c r="AQ1709" s="48">
        <f t="shared" si="32069"/>
        <v>0</v>
      </c>
      <c r="AR1709" s="48">
        <f t="shared" si="32069"/>
        <v>0</v>
      </c>
      <c r="AS1709" s="48">
        <f t="shared" si="32069"/>
        <v>0</v>
      </c>
      <c r="AT1709" s="48">
        <f t="shared" si="32069"/>
        <v>0</v>
      </c>
      <c r="AU1709" s="48">
        <f t="shared" si="32069"/>
        <v>0</v>
      </c>
      <c r="AV1709" s="48">
        <f t="shared" si="32069"/>
        <v>0</v>
      </c>
      <c r="AW1709" s="48">
        <f t="shared" si="32069"/>
        <v>0</v>
      </c>
      <c r="AX1709" s="48">
        <f t="shared" si="32069"/>
        <v>0</v>
      </c>
      <c r="AY1709" s="48">
        <f t="shared" si="32033"/>
        <v>0</v>
      </c>
      <c r="AZ1709" s="48">
        <f t="shared" si="32033"/>
        <v>0</v>
      </c>
      <c r="BA1709" s="48">
        <f t="shared" si="32033"/>
        <v>0</v>
      </c>
      <c r="BB1709" s="48">
        <f t="shared" si="32033"/>
        <v>0</v>
      </c>
      <c r="BC1709" s="48"/>
      <c r="BE1709" t="s">
        <v>188</v>
      </c>
      <c r="BQ1709">
        <f>BF1697*Y1709</f>
        <v>0</v>
      </c>
      <c r="BR1709">
        <f t="shared" ref="BR1709" si="32201">BG1697*Z1709</f>
        <v>0</v>
      </c>
      <c r="BS1709">
        <f t="shared" ref="BS1709" si="32202">BH1697*AA1709</f>
        <v>0</v>
      </c>
      <c r="BT1709">
        <f t="shared" ref="BT1709" si="32203">BI1697*AB1709</f>
        <v>0</v>
      </c>
      <c r="BU1709">
        <f t="shared" ref="BU1709" si="32204">BJ1697*AC1709</f>
        <v>0</v>
      </c>
      <c r="BV1709">
        <f t="shared" ref="BV1709" si="32205">BK1697*AD1709</f>
        <v>0</v>
      </c>
      <c r="BW1709">
        <f t="shared" ref="BW1709" si="32206">BL1697*AE1709</f>
        <v>0</v>
      </c>
      <c r="BX1709">
        <f t="shared" ref="BX1709" si="32207">BM1697*AF1709</f>
        <v>0</v>
      </c>
      <c r="BY1709">
        <f t="shared" ref="BY1709" si="32208">BN1697*AG1709</f>
        <v>0</v>
      </c>
      <c r="BZ1709">
        <f t="shared" ref="BZ1709" si="32209">BO1697*AH1709</f>
        <v>0</v>
      </c>
      <c r="CA1709">
        <f t="shared" ref="CA1709" si="32210">BP1697*AI1709</f>
        <v>0</v>
      </c>
      <c r="CB1709">
        <f t="shared" ref="CB1709" si="32211">BQ1697*AJ1709</f>
        <v>0</v>
      </c>
      <c r="CC1709">
        <f t="shared" ref="CC1709" si="32212">BR1697*AK1709</f>
        <v>0</v>
      </c>
      <c r="CD1709">
        <f t="shared" ref="CD1709" si="32213">BS1697*AL1709</f>
        <v>0</v>
      </c>
      <c r="CE1709">
        <f t="shared" ref="CE1709" si="32214">BT1697*AM1709</f>
        <v>0</v>
      </c>
      <c r="CF1709">
        <f t="shared" ref="CF1709" si="32215">BU1697*AN1709</f>
        <v>0</v>
      </c>
      <c r="CG1709">
        <f t="shared" ref="CG1709" si="32216">BV1697*AO1709</f>
        <v>0</v>
      </c>
      <c r="CH1709">
        <f t="shared" ref="CH1709" si="32217">BW1697*AP1709</f>
        <v>0</v>
      </c>
      <c r="CI1709">
        <f t="shared" ref="CI1709" si="32218">BX1697*AQ1709</f>
        <v>0</v>
      </c>
      <c r="CJ1709">
        <f t="shared" ref="CJ1709" si="32219">BY1697*AR1709</f>
        <v>0</v>
      </c>
      <c r="CK1709">
        <f t="shared" ref="CK1709" si="32220">BZ1697*AS1709</f>
        <v>0</v>
      </c>
      <c r="CL1709">
        <f t="shared" ref="CL1709" si="32221">CA1697*AT1709</f>
        <v>0</v>
      </c>
      <c r="CM1709">
        <f t="shared" ref="CM1709" si="32222">CB1697*AU1709</f>
        <v>0</v>
      </c>
      <c r="CN1709">
        <f t="shared" ref="CN1709" si="32223">CC1697*AV1709</f>
        <v>0</v>
      </c>
      <c r="CO1709">
        <f t="shared" ref="CO1709" si="32224">CD1697*AW1709</f>
        <v>0</v>
      </c>
      <c r="CP1709">
        <f t="shared" ref="CP1709" si="32225">CE1697*AX1709</f>
        <v>0</v>
      </c>
      <c r="CQ1709">
        <f t="shared" ref="CQ1709" si="32226">CF1697*AY1709</f>
        <v>0</v>
      </c>
      <c r="CR1709">
        <f t="shared" ref="CR1709" si="32227">CG1697*AZ1709</f>
        <v>0</v>
      </c>
      <c r="CS1709">
        <f t="shared" ref="CS1709" si="32228">CH1697*BA1709</f>
        <v>0</v>
      </c>
      <c r="CT1709">
        <f t="shared" ref="CT1709" si="32229">CI1697*BB1709</f>
        <v>0</v>
      </c>
    </row>
    <row r="1710" spans="1:98" x14ac:dyDescent="0.3">
      <c r="F1710" s="91">
        <f t="shared" ref="F1710:H1710" si="32230">F1709</f>
        <v>80</v>
      </c>
      <c r="G1710" s="91">
        <f t="shared" si="32230"/>
        <v>80</v>
      </c>
      <c r="H1710" s="4">
        <f t="shared" si="32230"/>
        <v>1</v>
      </c>
      <c r="I1710">
        <v>60</v>
      </c>
      <c r="J1710" s="48">
        <f t="shared" si="31840"/>
        <v>0</v>
      </c>
      <c r="K1710" s="48">
        <f t="shared" si="32104"/>
        <v>0</v>
      </c>
      <c r="L1710" s="98">
        <f t="shared" si="31842"/>
        <v>0</v>
      </c>
      <c r="M1710" s="48"/>
      <c r="N1710" s="48"/>
      <c r="O1710" s="48"/>
      <c r="P1710" s="48"/>
      <c r="Q1710" s="48"/>
      <c r="R1710" s="48"/>
      <c r="S1710" s="48"/>
      <c r="T1710" s="48"/>
      <c r="U1710" s="48"/>
      <c r="V1710" s="48"/>
      <c r="W1710" s="48"/>
      <c r="X1710" s="48"/>
      <c r="Y1710" s="48"/>
      <c r="Z1710" s="48">
        <f>$J1710+$K1710+$L1710</f>
        <v>0</v>
      </c>
      <c r="AA1710" s="48">
        <f t="shared" si="32069"/>
        <v>0</v>
      </c>
      <c r="AB1710" s="48">
        <f t="shared" si="32069"/>
        <v>0</v>
      </c>
      <c r="AC1710" s="48">
        <f t="shared" si="32069"/>
        <v>0</v>
      </c>
      <c r="AD1710" s="48">
        <f t="shared" si="32069"/>
        <v>0</v>
      </c>
      <c r="AE1710" s="48">
        <f t="shared" si="32069"/>
        <v>0</v>
      </c>
      <c r="AF1710" s="48">
        <f t="shared" si="32069"/>
        <v>0</v>
      </c>
      <c r="AG1710" s="48">
        <f t="shared" si="32069"/>
        <v>0</v>
      </c>
      <c r="AH1710" s="48">
        <f t="shared" si="32069"/>
        <v>0</v>
      </c>
      <c r="AI1710" s="48">
        <f t="shared" si="32069"/>
        <v>0</v>
      </c>
      <c r="AJ1710" s="48">
        <f t="shared" si="32069"/>
        <v>0</v>
      </c>
      <c r="AK1710" s="48">
        <f t="shared" si="32069"/>
        <v>0</v>
      </c>
      <c r="AL1710" s="48">
        <f t="shared" si="32069"/>
        <v>0</v>
      </c>
      <c r="AM1710" s="48">
        <f t="shared" si="32069"/>
        <v>0</v>
      </c>
      <c r="AN1710" s="48">
        <f t="shared" si="32069"/>
        <v>0</v>
      </c>
      <c r="AO1710" s="48">
        <f t="shared" si="32069"/>
        <v>0</v>
      </c>
      <c r="AP1710" s="48">
        <f t="shared" si="32069"/>
        <v>0</v>
      </c>
      <c r="AQ1710" s="48">
        <f t="shared" si="32069"/>
        <v>0</v>
      </c>
      <c r="AR1710" s="48">
        <f t="shared" si="32069"/>
        <v>0</v>
      </c>
      <c r="AS1710" s="48">
        <f t="shared" si="32069"/>
        <v>0</v>
      </c>
      <c r="AT1710" s="48">
        <f t="shared" si="32069"/>
        <v>0</v>
      </c>
      <c r="AU1710" s="48">
        <f t="shared" si="32069"/>
        <v>0</v>
      </c>
      <c r="AV1710" s="48">
        <f t="shared" si="32069"/>
        <v>0</v>
      </c>
      <c r="AW1710" s="48">
        <f t="shared" si="32069"/>
        <v>0</v>
      </c>
      <c r="AX1710" s="48">
        <f t="shared" si="32069"/>
        <v>0</v>
      </c>
      <c r="AY1710" s="48">
        <f t="shared" si="32033"/>
        <v>0</v>
      </c>
      <c r="AZ1710" s="48">
        <f t="shared" si="32033"/>
        <v>0</v>
      </c>
      <c r="BA1710" s="48">
        <f t="shared" si="32033"/>
        <v>0</v>
      </c>
      <c r="BB1710" s="48">
        <f t="shared" si="32033"/>
        <v>0</v>
      </c>
      <c r="BC1710" s="48"/>
      <c r="BE1710" t="s">
        <v>189</v>
      </c>
      <c r="BR1710">
        <f>BF1697*Z1710</f>
        <v>0</v>
      </c>
      <c r="BS1710">
        <f t="shared" ref="BS1710" si="32231">BG1697*AA1710</f>
        <v>0</v>
      </c>
      <c r="BT1710">
        <f t="shared" ref="BT1710" si="32232">BH1697*AB1710</f>
        <v>0</v>
      </c>
      <c r="BU1710">
        <f t="shared" ref="BU1710" si="32233">BI1697*AC1710</f>
        <v>0</v>
      </c>
      <c r="BV1710">
        <f t="shared" ref="BV1710" si="32234">BJ1697*AD1710</f>
        <v>0</v>
      </c>
      <c r="BW1710">
        <f t="shared" ref="BW1710" si="32235">BK1697*AE1710</f>
        <v>0</v>
      </c>
      <c r="BX1710">
        <f t="shared" ref="BX1710" si="32236">BL1697*AF1710</f>
        <v>0</v>
      </c>
      <c r="BY1710">
        <f t="shared" ref="BY1710" si="32237">BM1697*AG1710</f>
        <v>0</v>
      </c>
      <c r="BZ1710">
        <f t="shared" ref="BZ1710" si="32238">BN1697*AH1710</f>
        <v>0</v>
      </c>
      <c r="CA1710">
        <f t="shared" ref="CA1710" si="32239">BO1697*AI1710</f>
        <v>0</v>
      </c>
      <c r="CB1710">
        <f t="shared" ref="CB1710" si="32240">BP1697*AJ1710</f>
        <v>0</v>
      </c>
      <c r="CC1710">
        <f t="shared" ref="CC1710" si="32241">BQ1697*AK1710</f>
        <v>0</v>
      </c>
      <c r="CD1710">
        <f t="shared" ref="CD1710" si="32242">BR1697*AL1710</f>
        <v>0</v>
      </c>
      <c r="CE1710">
        <f t="shared" ref="CE1710" si="32243">BS1697*AM1710</f>
        <v>0</v>
      </c>
      <c r="CF1710">
        <f t="shared" ref="CF1710" si="32244">BT1697*AN1710</f>
        <v>0</v>
      </c>
      <c r="CG1710">
        <f t="shared" ref="CG1710" si="32245">BU1697*AO1710</f>
        <v>0</v>
      </c>
      <c r="CH1710">
        <f t="shared" ref="CH1710" si="32246">BV1697*AP1710</f>
        <v>0</v>
      </c>
      <c r="CI1710">
        <f t="shared" ref="CI1710" si="32247">BW1697*AQ1710</f>
        <v>0</v>
      </c>
      <c r="CJ1710">
        <f t="shared" ref="CJ1710" si="32248">BX1697*AR1710</f>
        <v>0</v>
      </c>
      <c r="CK1710">
        <f t="shared" ref="CK1710" si="32249">BY1697*AS1710</f>
        <v>0</v>
      </c>
      <c r="CL1710">
        <f t="shared" ref="CL1710" si="32250">BZ1697*AT1710</f>
        <v>0</v>
      </c>
      <c r="CM1710">
        <f t="shared" ref="CM1710" si="32251">CA1697*AU1710</f>
        <v>0</v>
      </c>
      <c r="CN1710">
        <f t="shared" ref="CN1710" si="32252">CB1697*AV1710</f>
        <v>0</v>
      </c>
      <c r="CO1710">
        <f t="shared" ref="CO1710" si="32253">CC1697*AW1710</f>
        <v>0</v>
      </c>
      <c r="CP1710">
        <f t="shared" ref="CP1710" si="32254">CD1697*AX1710</f>
        <v>0</v>
      </c>
      <c r="CQ1710">
        <f t="shared" ref="CQ1710" si="32255">CE1697*AY1710</f>
        <v>0</v>
      </c>
      <c r="CR1710">
        <f t="shared" ref="CR1710" si="32256">CF1697*AZ1710</f>
        <v>0</v>
      </c>
      <c r="CS1710">
        <f t="shared" ref="CS1710" si="32257">CG1697*BA1710</f>
        <v>0</v>
      </c>
      <c r="CT1710">
        <f t="shared" ref="CT1710" si="32258">CH1697*BB1710</f>
        <v>0</v>
      </c>
    </row>
    <row r="1711" spans="1:98" x14ac:dyDescent="0.3">
      <c r="F1711" s="91">
        <f t="shared" ref="F1711:H1711" si="32259">F1710</f>
        <v>80</v>
      </c>
      <c r="G1711" s="91">
        <f t="shared" si="32259"/>
        <v>80</v>
      </c>
      <c r="H1711" s="4">
        <f t="shared" si="32259"/>
        <v>1</v>
      </c>
      <c r="I1711">
        <v>65</v>
      </c>
      <c r="J1711" s="48">
        <f t="shared" si="31840"/>
        <v>0</v>
      </c>
      <c r="K1711" s="48">
        <f t="shared" si="32104"/>
        <v>0</v>
      </c>
      <c r="L1711" s="98">
        <f t="shared" si="31842"/>
        <v>0</v>
      </c>
      <c r="M1711" s="48"/>
      <c r="N1711" s="48"/>
      <c r="O1711" s="48"/>
      <c r="P1711" s="48"/>
      <c r="Q1711" s="48"/>
      <c r="R1711" s="48"/>
      <c r="S1711" s="48"/>
      <c r="T1711" s="48"/>
      <c r="U1711" s="48"/>
      <c r="V1711" s="48"/>
      <c r="W1711" s="48"/>
      <c r="X1711" s="48"/>
      <c r="Y1711" s="48"/>
      <c r="Z1711" s="48"/>
      <c r="AA1711" s="48">
        <f>$J1711+$K1711+$L1711</f>
        <v>0</v>
      </c>
      <c r="AB1711" s="48">
        <f t="shared" si="32069"/>
        <v>0</v>
      </c>
      <c r="AC1711" s="48">
        <f t="shared" si="32069"/>
        <v>0</v>
      </c>
      <c r="AD1711" s="48">
        <f t="shared" si="32069"/>
        <v>0</v>
      </c>
      <c r="AE1711" s="48">
        <f t="shared" si="32069"/>
        <v>0</v>
      </c>
      <c r="AF1711" s="48">
        <f t="shared" si="32069"/>
        <v>0</v>
      </c>
      <c r="AG1711" s="48">
        <f t="shared" si="32069"/>
        <v>0</v>
      </c>
      <c r="AH1711" s="48">
        <f t="shared" si="32069"/>
        <v>0</v>
      </c>
      <c r="AI1711" s="48">
        <f t="shared" si="32069"/>
        <v>0</v>
      </c>
      <c r="AJ1711" s="48">
        <f t="shared" si="32069"/>
        <v>0</v>
      </c>
      <c r="AK1711" s="48">
        <f t="shared" si="32069"/>
        <v>0</v>
      </c>
      <c r="AL1711" s="48">
        <f t="shared" si="32069"/>
        <v>0</v>
      </c>
      <c r="AM1711" s="48">
        <f t="shared" si="32069"/>
        <v>0</v>
      </c>
      <c r="AN1711" s="48">
        <f t="shared" si="32069"/>
        <v>0</v>
      </c>
      <c r="AO1711" s="48">
        <f t="shared" si="32069"/>
        <v>0</v>
      </c>
      <c r="AP1711" s="48">
        <f t="shared" si="32069"/>
        <v>0</v>
      </c>
      <c r="AQ1711" s="48">
        <f t="shared" si="32069"/>
        <v>0</v>
      </c>
      <c r="AR1711" s="48">
        <f t="shared" si="32069"/>
        <v>0</v>
      </c>
      <c r="AS1711" s="48">
        <f t="shared" si="32069"/>
        <v>0</v>
      </c>
      <c r="AT1711" s="48">
        <f t="shared" si="32069"/>
        <v>0</v>
      </c>
      <c r="AU1711" s="48">
        <f t="shared" si="32069"/>
        <v>0</v>
      </c>
      <c r="AV1711" s="48">
        <f t="shared" si="32069"/>
        <v>0</v>
      </c>
      <c r="AW1711" s="48">
        <f t="shared" si="32069"/>
        <v>0</v>
      </c>
      <c r="AX1711" s="48">
        <f t="shared" si="32069"/>
        <v>0</v>
      </c>
      <c r="AY1711" s="48">
        <f t="shared" si="32033"/>
        <v>0</v>
      </c>
      <c r="AZ1711" s="48">
        <f t="shared" si="32033"/>
        <v>0</v>
      </c>
      <c r="BA1711" s="48">
        <f t="shared" si="32033"/>
        <v>0</v>
      </c>
      <c r="BB1711" s="48">
        <f t="shared" si="32033"/>
        <v>0</v>
      </c>
      <c r="BC1711" s="48"/>
      <c r="BE1711" t="s">
        <v>190</v>
      </c>
      <c r="BS1711">
        <f>BF1697*AA1711</f>
        <v>0</v>
      </c>
      <c r="BT1711">
        <f t="shared" ref="BT1711" si="32260">BG1697*AB1711</f>
        <v>0</v>
      </c>
      <c r="BU1711">
        <f t="shared" ref="BU1711" si="32261">BH1697*AC1711</f>
        <v>0</v>
      </c>
      <c r="BV1711">
        <f t="shared" ref="BV1711" si="32262">BI1697*AD1711</f>
        <v>0</v>
      </c>
      <c r="BW1711">
        <f t="shared" ref="BW1711" si="32263">BJ1697*AE1711</f>
        <v>0</v>
      </c>
      <c r="BX1711">
        <f t="shared" ref="BX1711" si="32264">BK1697*AF1711</f>
        <v>0</v>
      </c>
      <c r="BY1711">
        <f t="shared" ref="BY1711" si="32265">BL1697*AG1711</f>
        <v>0</v>
      </c>
      <c r="BZ1711">
        <f t="shared" ref="BZ1711" si="32266">BM1697*AH1711</f>
        <v>0</v>
      </c>
      <c r="CA1711">
        <f t="shared" ref="CA1711" si="32267">BN1697*AI1711</f>
        <v>0</v>
      </c>
      <c r="CB1711">
        <f t="shared" ref="CB1711" si="32268">BO1697*AJ1711</f>
        <v>0</v>
      </c>
      <c r="CC1711">
        <f t="shared" ref="CC1711" si="32269">BP1697*AK1711</f>
        <v>0</v>
      </c>
      <c r="CD1711">
        <f t="shared" ref="CD1711" si="32270">BQ1697*AL1711</f>
        <v>0</v>
      </c>
      <c r="CE1711">
        <f t="shared" ref="CE1711" si="32271">BR1697*AM1711</f>
        <v>0</v>
      </c>
      <c r="CF1711">
        <f t="shared" ref="CF1711" si="32272">BS1697*AN1711</f>
        <v>0</v>
      </c>
      <c r="CG1711">
        <f t="shared" ref="CG1711" si="32273">BT1697*AO1711</f>
        <v>0</v>
      </c>
      <c r="CH1711">
        <f t="shared" ref="CH1711" si="32274">BU1697*AP1711</f>
        <v>0</v>
      </c>
      <c r="CI1711">
        <f t="shared" ref="CI1711" si="32275">BV1697*AQ1711</f>
        <v>0</v>
      </c>
      <c r="CJ1711">
        <f t="shared" ref="CJ1711" si="32276">BW1697*AR1711</f>
        <v>0</v>
      </c>
      <c r="CK1711">
        <f t="shared" ref="CK1711" si="32277">BX1697*AS1711</f>
        <v>0</v>
      </c>
      <c r="CL1711">
        <f t="shared" ref="CL1711" si="32278">BY1697*AT1711</f>
        <v>0</v>
      </c>
      <c r="CM1711">
        <f t="shared" ref="CM1711" si="32279">BZ1697*AU1711</f>
        <v>0</v>
      </c>
      <c r="CN1711">
        <f t="shared" ref="CN1711" si="32280">CA1697*AV1711</f>
        <v>0</v>
      </c>
      <c r="CO1711">
        <f t="shared" ref="CO1711" si="32281">CB1697*AW1711</f>
        <v>0</v>
      </c>
      <c r="CP1711">
        <f t="shared" ref="CP1711" si="32282">CC1697*AX1711</f>
        <v>0</v>
      </c>
      <c r="CQ1711">
        <f t="shared" ref="CQ1711" si="32283">CD1697*AY1711</f>
        <v>0</v>
      </c>
      <c r="CR1711">
        <f t="shared" ref="CR1711" si="32284">CE1697*AZ1711</f>
        <v>0</v>
      </c>
      <c r="CS1711">
        <f t="shared" ref="CS1711" si="32285">CF1697*BA1711</f>
        <v>0</v>
      </c>
      <c r="CT1711">
        <f t="shared" ref="CT1711" si="32286">CG1697*BB1711</f>
        <v>0</v>
      </c>
    </row>
    <row r="1712" spans="1:98" x14ac:dyDescent="0.3">
      <c r="F1712" s="91">
        <f t="shared" ref="F1712:H1712" si="32287">F1711</f>
        <v>80</v>
      </c>
      <c r="G1712" s="91">
        <f t="shared" si="32287"/>
        <v>80</v>
      </c>
      <c r="H1712" s="4">
        <f t="shared" si="32287"/>
        <v>1</v>
      </c>
      <c r="I1712">
        <v>70</v>
      </c>
      <c r="J1712" s="48">
        <f t="shared" si="31840"/>
        <v>0</v>
      </c>
      <c r="K1712" s="48">
        <f t="shared" si="32104"/>
        <v>0</v>
      </c>
      <c r="L1712" s="98">
        <f t="shared" si="31842"/>
        <v>0</v>
      </c>
      <c r="M1712" s="48"/>
      <c r="N1712" s="48"/>
      <c r="O1712" s="48"/>
      <c r="P1712" s="48"/>
      <c r="Q1712" s="48"/>
      <c r="R1712" s="48"/>
      <c r="S1712" s="48"/>
      <c r="T1712" s="48"/>
      <c r="U1712" s="48"/>
      <c r="V1712" s="48"/>
      <c r="W1712" s="48"/>
      <c r="X1712" s="48"/>
      <c r="Y1712" s="48"/>
      <c r="Z1712" s="48"/>
      <c r="AA1712" s="48"/>
      <c r="AB1712" s="48">
        <f>$J1712+$K1712+$L1712</f>
        <v>0</v>
      </c>
      <c r="AC1712" s="48">
        <f t="shared" si="32069"/>
        <v>0</v>
      </c>
      <c r="AD1712" s="48">
        <f t="shared" si="32069"/>
        <v>0</v>
      </c>
      <c r="AE1712" s="48">
        <f t="shared" si="32069"/>
        <v>0</v>
      </c>
      <c r="AF1712" s="48">
        <f t="shared" si="32069"/>
        <v>0</v>
      </c>
      <c r="AG1712" s="48">
        <f t="shared" si="32069"/>
        <v>0</v>
      </c>
      <c r="AH1712" s="48">
        <f t="shared" si="32069"/>
        <v>0</v>
      </c>
      <c r="AI1712" s="48">
        <f t="shared" si="32069"/>
        <v>0</v>
      </c>
      <c r="AJ1712" s="48">
        <f t="shared" si="32069"/>
        <v>0</v>
      </c>
      <c r="AK1712" s="48">
        <f t="shared" si="32069"/>
        <v>0</v>
      </c>
      <c r="AL1712" s="48">
        <f t="shared" si="32069"/>
        <v>0</v>
      </c>
      <c r="AM1712" s="48">
        <f t="shared" si="32069"/>
        <v>0</v>
      </c>
      <c r="AN1712" s="48">
        <f t="shared" si="32069"/>
        <v>0</v>
      </c>
      <c r="AO1712" s="48">
        <f t="shared" si="32069"/>
        <v>0</v>
      </c>
      <c r="AP1712" s="48">
        <f t="shared" si="32069"/>
        <v>0</v>
      </c>
      <c r="AQ1712" s="48">
        <f t="shared" si="32069"/>
        <v>0</v>
      </c>
      <c r="AR1712" s="48">
        <f t="shared" si="32069"/>
        <v>0</v>
      </c>
      <c r="AS1712" s="48">
        <f t="shared" si="32069"/>
        <v>0</v>
      </c>
      <c r="AT1712" s="48">
        <f t="shared" si="32069"/>
        <v>0</v>
      </c>
      <c r="AU1712" s="48">
        <f t="shared" si="32069"/>
        <v>0</v>
      </c>
      <c r="AV1712" s="48">
        <f t="shared" si="32069"/>
        <v>0</v>
      </c>
      <c r="AW1712" s="48">
        <f t="shared" si="32069"/>
        <v>0</v>
      </c>
      <c r="AX1712" s="48">
        <f t="shared" si="32069"/>
        <v>0</v>
      </c>
      <c r="AY1712" s="48">
        <f t="shared" si="32033"/>
        <v>0</v>
      </c>
      <c r="AZ1712" s="48">
        <f t="shared" si="32033"/>
        <v>0</v>
      </c>
      <c r="BA1712" s="48">
        <f t="shared" si="32033"/>
        <v>0</v>
      </c>
      <c r="BB1712" s="48">
        <f t="shared" si="32033"/>
        <v>0</v>
      </c>
      <c r="BC1712" s="48"/>
      <c r="BE1712" t="s">
        <v>191</v>
      </c>
      <c r="BT1712">
        <f>BF1697*AB1712</f>
        <v>0</v>
      </c>
      <c r="BU1712">
        <f t="shared" ref="BU1712" si="32288">BG1697*AC1712</f>
        <v>0</v>
      </c>
      <c r="BV1712">
        <f t="shared" ref="BV1712" si="32289">BH1697*AD1712</f>
        <v>0</v>
      </c>
      <c r="BW1712">
        <f t="shared" ref="BW1712" si="32290">BI1697*AE1712</f>
        <v>0</v>
      </c>
      <c r="BX1712">
        <f t="shared" ref="BX1712" si="32291">BJ1697*AF1712</f>
        <v>0</v>
      </c>
      <c r="BY1712">
        <f t="shared" ref="BY1712" si="32292">BK1697*AG1712</f>
        <v>0</v>
      </c>
      <c r="BZ1712">
        <f t="shared" ref="BZ1712" si="32293">BL1697*AH1712</f>
        <v>0</v>
      </c>
      <c r="CA1712">
        <f t="shared" ref="CA1712" si="32294">BM1697*AI1712</f>
        <v>0</v>
      </c>
      <c r="CB1712">
        <f t="shared" ref="CB1712" si="32295">BN1697*AJ1712</f>
        <v>0</v>
      </c>
      <c r="CC1712">
        <f t="shared" ref="CC1712" si="32296">BO1697*AK1712</f>
        <v>0</v>
      </c>
      <c r="CD1712">
        <f t="shared" ref="CD1712" si="32297">BP1697*AL1712</f>
        <v>0</v>
      </c>
      <c r="CE1712">
        <f t="shared" ref="CE1712" si="32298">BQ1697*AM1712</f>
        <v>0</v>
      </c>
      <c r="CF1712">
        <f t="shared" ref="CF1712" si="32299">BR1697*AN1712</f>
        <v>0</v>
      </c>
      <c r="CG1712">
        <f t="shared" ref="CG1712" si="32300">BS1697*AO1712</f>
        <v>0</v>
      </c>
      <c r="CH1712">
        <f t="shared" ref="CH1712" si="32301">BT1697*AP1712</f>
        <v>0</v>
      </c>
      <c r="CI1712">
        <f t="shared" ref="CI1712" si="32302">BU1697*AQ1712</f>
        <v>0</v>
      </c>
      <c r="CJ1712">
        <f t="shared" ref="CJ1712" si="32303">BV1697*AR1712</f>
        <v>0</v>
      </c>
      <c r="CK1712">
        <f t="shared" ref="CK1712" si="32304">BW1697*AS1712</f>
        <v>0</v>
      </c>
      <c r="CL1712">
        <f t="shared" ref="CL1712" si="32305">BX1697*AT1712</f>
        <v>0</v>
      </c>
      <c r="CM1712">
        <f t="shared" ref="CM1712" si="32306">BY1697*AU1712</f>
        <v>0</v>
      </c>
      <c r="CN1712">
        <f t="shared" ref="CN1712" si="32307">BZ1697*AV1712</f>
        <v>0</v>
      </c>
      <c r="CO1712">
        <f t="shared" ref="CO1712" si="32308">CA1697*AW1712</f>
        <v>0</v>
      </c>
      <c r="CP1712">
        <f t="shared" ref="CP1712" si="32309">CB1697*AX1712</f>
        <v>0</v>
      </c>
      <c r="CQ1712">
        <f t="shared" ref="CQ1712" si="32310">CC1697*AY1712</f>
        <v>0</v>
      </c>
      <c r="CR1712">
        <f t="shared" ref="CR1712" si="32311">CD1697*AZ1712</f>
        <v>0</v>
      </c>
      <c r="CS1712">
        <f t="shared" ref="CS1712" si="32312">CE1697*BA1712</f>
        <v>0</v>
      </c>
      <c r="CT1712">
        <f t="shared" ref="CT1712" si="32313">CF1697*BB1712</f>
        <v>0</v>
      </c>
    </row>
    <row r="1713" spans="6:98" x14ac:dyDescent="0.3">
      <c r="F1713" s="91">
        <f t="shared" ref="F1713:H1713" si="32314">F1712</f>
        <v>80</v>
      </c>
      <c r="G1713" s="91">
        <f t="shared" si="32314"/>
        <v>80</v>
      </c>
      <c r="H1713" s="4">
        <f t="shared" si="32314"/>
        <v>1</v>
      </c>
      <c r="I1713">
        <v>75</v>
      </c>
      <c r="J1713" s="48">
        <f t="shared" si="31840"/>
        <v>0</v>
      </c>
      <c r="K1713" s="48">
        <f t="shared" si="32104"/>
        <v>0</v>
      </c>
      <c r="L1713" s="98">
        <f t="shared" si="31842"/>
        <v>0</v>
      </c>
      <c r="M1713" s="48"/>
      <c r="N1713" s="48"/>
      <c r="O1713" s="48"/>
      <c r="P1713" s="48"/>
      <c r="Q1713" s="48"/>
      <c r="R1713" s="48"/>
      <c r="S1713" s="48"/>
      <c r="T1713" s="48"/>
      <c r="U1713" s="48"/>
      <c r="V1713" s="48"/>
      <c r="W1713" s="48"/>
      <c r="X1713" s="48"/>
      <c r="Y1713" s="48"/>
      <c r="Z1713" s="48"/>
      <c r="AA1713" s="48"/>
      <c r="AB1713" s="48"/>
      <c r="AC1713" s="48">
        <f>$J1713+$K1713+$L1713</f>
        <v>0</v>
      </c>
      <c r="AD1713" s="48">
        <f t="shared" si="32069"/>
        <v>0</v>
      </c>
      <c r="AE1713" s="48">
        <f t="shared" si="32069"/>
        <v>0</v>
      </c>
      <c r="AF1713" s="48">
        <f t="shared" si="32069"/>
        <v>0</v>
      </c>
      <c r="AG1713" s="48">
        <f t="shared" si="32069"/>
        <v>0</v>
      </c>
      <c r="AH1713" s="48">
        <f t="shared" si="32069"/>
        <v>0</v>
      </c>
      <c r="AI1713" s="48">
        <f t="shared" si="32069"/>
        <v>0</v>
      </c>
      <c r="AJ1713" s="48">
        <f t="shared" si="32069"/>
        <v>0</v>
      </c>
      <c r="AK1713" s="48">
        <f t="shared" si="32069"/>
        <v>0</v>
      </c>
      <c r="AL1713" s="48">
        <f t="shared" si="32069"/>
        <v>0</v>
      </c>
      <c r="AM1713" s="48">
        <f t="shared" si="32069"/>
        <v>0</v>
      </c>
      <c r="AN1713" s="48">
        <f t="shared" si="32069"/>
        <v>0</v>
      </c>
      <c r="AO1713" s="48">
        <f t="shared" si="32069"/>
        <v>0</v>
      </c>
      <c r="AP1713" s="48">
        <f t="shared" si="32069"/>
        <v>0</v>
      </c>
      <c r="AQ1713" s="48">
        <f t="shared" si="32069"/>
        <v>0</v>
      </c>
      <c r="AR1713" s="48">
        <f t="shared" si="32069"/>
        <v>0</v>
      </c>
      <c r="AS1713" s="48">
        <f t="shared" si="32069"/>
        <v>0</v>
      </c>
      <c r="AT1713" s="48">
        <f t="shared" si="32069"/>
        <v>0</v>
      </c>
      <c r="AU1713" s="48">
        <f t="shared" si="32069"/>
        <v>0</v>
      </c>
      <c r="AV1713" s="48">
        <f t="shared" si="32069"/>
        <v>0</v>
      </c>
      <c r="AW1713" s="48">
        <f t="shared" si="32069"/>
        <v>0</v>
      </c>
      <c r="AX1713" s="48">
        <f t="shared" si="32069"/>
        <v>0</v>
      </c>
      <c r="AY1713" s="48">
        <f t="shared" si="32033"/>
        <v>0</v>
      </c>
      <c r="AZ1713" s="48">
        <f t="shared" si="32033"/>
        <v>0</v>
      </c>
      <c r="BA1713" s="48">
        <f t="shared" si="32033"/>
        <v>0</v>
      </c>
      <c r="BB1713" s="48">
        <f t="shared" si="32033"/>
        <v>0</v>
      </c>
      <c r="BC1713" s="48"/>
      <c r="BE1713" t="s">
        <v>192</v>
      </c>
      <c r="BU1713">
        <f>BF1697*AC1713</f>
        <v>0</v>
      </c>
      <c r="BV1713">
        <f t="shared" ref="BV1713" si="32315">BG1697*AD1713</f>
        <v>0</v>
      </c>
      <c r="BW1713">
        <f t="shared" ref="BW1713" si="32316">BH1697*AE1713</f>
        <v>0</v>
      </c>
      <c r="BX1713">
        <f t="shared" ref="BX1713" si="32317">BI1697*AF1713</f>
        <v>0</v>
      </c>
      <c r="BY1713">
        <f t="shared" ref="BY1713" si="32318">BJ1697*AG1713</f>
        <v>0</v>
      </c>
      <c r="BZ1713">
        <f t="shared" ref="BZ1713" si="32319">BK1697*AH1713</f>
        <v>0</v>
      </c>
      <c r="CA1713">
        <f t="shared" ref="CA1713" si="32320">BL1697*AI1713</f>
        <v>0</v>
      </c>
      <c r="CB1713">
        <f t="shared" ref="CB1713" si="32321">BM1697*AJ1713</f>
        <v>0</v>
      </c>
      <c r="CC1713">
        <f t="shared" ref="CC1713" si="32322">BN1697*AK1713</f>
        <v>0</v>
      </c>
      <c r="CD1713">
        <f t="shared" ref="CD1713" si="32323">BO1697*AL1713</f>
        <v>0</v>
      </c>
      <c r="CE1713">
        <f t="shared" ref="CE1713" si="32324">BP1697*AM1713</f>
        <v>0</v>
      </c>
      <c r="CF1713">
        <f t="shared" ref="CF1713" si="32325">BQ1697*AN1713</f>
        <v>0</v>
      </c>
      <c r="CG1713">
        <f t="shared" ref="CG1713" si="32326">BR1697*AO1713</f>
        <v>0</v>
      </c>
      <c r="CH1713">
        <f t="shared" ref="CH1713" si="32327">BS1697*AP1713</f>
        <v>0</v>
      </c>
      <c r="CI1713">
        <f t="shared" ref="CI1713" si="32328">BT1697*AQ1713</f>
        <v>0</v>
      </c>
      <c r="CJ1713">
        <f t="shared" ref="CJ1713" si="32329">BU1697*AR1713</f>
        <v>0</v>
      </c>
      <c r="CK1713">
        <f t="shared" ref="CK1713" si="32330">BV1697*AS1713</f>
        <v>0</v>
      </c>
      <c r="CL1713">
        <f t="shared" ref="CL1713" si="32331">BW1697*AT1713</f>
        <v>0</v>
      </c>
      <c r="CM1713">
        <f t="shared" ref="CM1713" si="32332">BX1697*AU1713</f>
        <v>0</v>
      </c>
      <c r="CN1713">
        <f t="shared" ref="CN1713" si="32333">BY1697*AV1713</f>
        <v>0</v>
      </c>
      <c r="CO1713">
        <f t="shared" ref="CO1713" si="32334">BZ1697*AW1713</f>
        <v>0</v>
      </c>
      <c r="CP1713">
        <f t="shared" ref="CP1713" si="32335">CA1697*AX1713</f>
        <v>0</v>
      </c>
      <c r="CQ1713">
        <f t="shared" ref="CQ1713" si="32336">CB1697*AY1713</f>
        <v>0</v>
      </c>
      <c r="CR1713">
        <f t="shared" ref="CR1713" si="32337">CC1697*AZ1713</f>
        <v>0</v>
      </c>
      <c r="CS1713">
        <f t="shared" ref="CS1713" si="32338">CD1697*BA1713</f>
        <v>0</v>
      </c>
      <c r="CT1713">
        <f t="shared" ref="CT1713" si="32339">CE1697*BB1713</f>
        <v>0</v>
      </c>
    </row>
    <row r="1714" spans="6:98" x14ac:dyDescent="0.3">
      <c r="F1714" s="91">
        <f t="shared" ref="F1714:H1714" si="32340">F1713</f>
        <v>80</v>
      </c>
      <c r="G1714" s="91">
        <f t="shared" si="32340"/>
        <v>80</v>
      </c>
      <c r="H1714" s="4">
        <f t="shared" si="32340"/>
        <v>1</v>
      </c>
      <c r="I1714">
        <v>80</v>
      </c>
      <c r="J1714" s="48">
        <f t="shared" si="31840"/>
        <v>1</v>
      </c>
      <c r="K1714" s="48">
        <f t="shared" si="32104"/>
        <v>0</v>
      </c>
      <c r="L1714" s="98">
        <f t="shared" si="31842"/>
        <v>0</v>
      </c>
      <c r="M1714" s="48"/>
      <c r="N1714" s="48"/>
      <c r="O1714" s="48"/>
      <c r="P1714" s="48"/>
      <c r="Q1714" s="48"/>
      <c r="R1714" s="48"/>
      <c r="S1714" s="48"/>
      <c r="T1714" s="48"/>
      <c r="U1714" s="48"/>
      <c r="V1714" s="48"/>
      <c r="W1714" s="48"/>
      <c r="X1714" s="48"/>
      <c r="Y1714" s="48"/>
      <c r="Z1714" s="48"/>
      <c r="AA1714" s="48"/>
      <c r="AB1714" s="48"/>
      <c r="AC1714" s="48"/>
      <c r="AD1714" s="48">
        <f>$J1714+$K1714+$L1714</f>
        <v>1</v>
      </c>
      <c r="AE1714" s="48">
        <f t="shared" si="32069"/>
        <v>1</v>
      </c>
      <c r="AF1714" s="48">
        <f t="shared" si="32069"/>
        <v>1</v>
      </c>
      <c r="AG1714" s="48">
        <f t="shared" si="32069"/>
        <v>1</v>
      </c>
      <c r="AH1714" s="48">
        <f t="shared" si="32069"/>
        <v>1</v>
      </c>
      <c r="AI1714" s="48">
        <f t="shared" si="32069"/>
        <v>1</v>
      </c>
      <c r="AJ1714" s="48">
        <f t="shared" si="32069"/>
        <v>1</v>
      </c>
      <c r="AK1714" s="48">
        <f t="shared" si="32069"/>
        <v>1</v>
      </c>
      <c r="AL1714" s="48">
        <f t="shared" si="32069"/>
        <v>1</v>
      </c>
      <c r="AM1714" s="48">
        <f t="shared" si="32069"/>
        <v>1</v>
      </c>
      <c r="AN1714" s="48">
        <f t="shared" si="32069"/>
        <v>1</v>
      </c>
      <c r="AO1714" s="48">
        <f t="shared" si="32069"/>
        <v>1</v>
      </c>
      <c r="AP1714" s="48">
        <f t="shared" si="32069"/>
        <v>1</v>
      </c>
      <c r="AQ1714" s="48">
        <f t="shared" si="32069"/>
        <v>1</v>
      </c>
      <c r="AR1714" s="48">
        <f t="shared" si="32069"/>
        <v>1</v>
      </c>
      <c r="AS1714" s="48">
        <f t="shared" si="32069"/>
        <v>1</v>
      </c>
      <c r="AT1714" s="48">
        <f t="shared" si="32069"/>
        <v>1</v>
      </c>
      <c r="AU1714" s="48">
        <f t="shared" si="32069"/>
        <v>1</v>
      </c>
      <c r="AV1714" s="48">
        <f t="shared" si="32069"/>
        <v>1</v>
      </c>
      <c r="AW1714" s="48">
        <f t="shared" si="32069"/>
        <v>1</v>
      </c>
      <c r="AX1714" s="48">
        <f t="shared" si="32069"/>
        <v>1</v>
      </c>
      <c r="AY1714" s="48">
        <f t="shared" si="32033"/>
        <v>1</v>
      </c>
      <c r="AZ1714" s="48">
        <f t="shared" si="32033"/>
        <v>1</v>
      </c>
      <c r="BA1714" s="48">
        <f t="shared" si="32033"/>
        <v>1</v>
      </c>
      <c r="BB1714" s="48">
        <f t="shared" si="32033"/>
        <v>1</v>
      </c>
      <c r="BC1714" s="48"/>
      <c r="BE1714" t="s">
        <v>193</v>
      </c>
      <c r="BV1714">
        <f>BF1697*AD1714</f>
        <v>0</v>
      </c>
      <c r="BW1714">
        <f t="shared" ref="BW1714" si="32341">BG1697*AE1714</f>
        <v>8.8136465041360701</v>
      </c>
      <c r="BX1714">
        <f t="shared" ref="BX1714" si="32342">BH1697*AF1714</f>
        <v>51.741980743614832</v>
      </c>
      <c r="BY1714">
        <f t="shared" ref="BY1714" si="32343">BI1697*AG1714</f>
        <v>95.099245779628205</v>
      </c>
      <c r="BZ1714">
        <f t="shared" ref="BZ1714" si="32344">BJ1697*AH1714</f>
        <v>150.09639996543729</v>
      </c>
      <c r="CA1714">
        <f t="shared" ref="CA1714" si="32345">BK1697*AI1714</f>
        <v>196.59893079243884</v>
      </c>
      <c r="CB1714">
        <f t="shared" ref="CB1714" si="32346">BL1697*AJ1714</f>
        <v>209.94799600896658</v>
      </c>
      <c r="CC1714">
        <f t="shared" ref="CC1714" si="32347">BM1697*AK1714</f>
        <v>260.64427639506152</v>
      </c>
      <c r="CD1714">
        <f t="shared" ref="CD1714" si="32348">BN1697*AL1714</f>
        <v>306.87031456738305</v>
      </c>
      <c r="CE1714">
        <f t="shared" ref="CE1714" si="32349">BO1697*AM1714</f>
        <v>360.38778773848594</v>
      </c>
      <c r="CF1714">
        <f t="shared" ref="CF1714" si="32350">BP1697*AN1714</f>
        <v>423.0466307096259</v>
      </c>
      <c r="CG1714">
        <f t="shared" ref="CG1714" si="32351">BQ1697*AO1714</f>
        <v>487.54863830810604</v>
      </c>
      <c r="CH1714">
        <f t="shared" ref="CH1714" si="32352">BR1697*AP1714</f>
        <v>552.66889510645672</v>
      </c>
      <c r="CI1714">
        <f t="shared" ref="CI1714" si="32353">BS1697*AQ1714</f>
        <v>604.3859420108729</v>
      </c>
      <c r="CJ1714">
        <f t="shared" ref="CJ1714" si="32354">BT1697*AR1714</f>
        <v>636.57159507286349</v>
      </c>
      <c r="CK1714">
        <f t="shared" ref="CK1714" si="32355">BU1697*AS1714</f>
        <v>668.54677781989949</v>
      </c>
      <c r="CL1714">
        <f t="shared" ref="CL1714" si="32356">BV1697*AT1714</f>
        <v>700.18790215750664</v>
      </c>
      <c r="CM1714">
        <f t="shared" ref="CM1714" si="32357">BW1697*AU1714</f>
        <v>0</v>
      </c>
      <c r="CN1714">
        <f t="shared" ref="CN1714" si="32358">BX1697*AV1714</f>
        <v>0</v>
      </c>
      <c r="CO1714">
        <f t="shared" ref="CO1714" si="32359">BY1697*AW1714</f>
        <v>0</v>
      </c>
      <c r="CP1714">
        <f t="shared" ref="CP1714" si="32360">BZ1697*AX1714</f>
        <v>0</v>
      </c>
      <c r="CQ1714">
        <f t="shared" ref="CQ1714" si="32361">CA1697*AY1714</f>
        <v>0</v>
      </c>
      <c r="CR1714">
        <f t="shared" ref="CR1714" si="32362">CB1697*AZ1714</f>
        <v>0</v>
      </c>
      <c r="CS1714">
        <f t="shared" ref="CS1714" si="32363">CC1697*BA1714</f>
        <v>0</v>
      </c>
      <c r="CT1714">
        <f t="shared" ref="CT1714" si="32364">CD1697*BB1714</f>
        <v>0</v>
      </c>
    </row>
    <row r="1715" spans="6:98" x14ac:dyDescent="0.3">
      <c r="F1715" s="91">
        <f t="shared" ref="F1715:H1715" si="32365">F1714</f>
        <v>80</v>
      </c>
      <c r="G1715" s="91">
        <f t="shared" si="32365"/>
        <v>80</v>
      </c>
      <c r="H1715" s="4">
        <f t="shared" si="32365"/>
        <v>1</v>
      </c>
      <c r="I1715">
        <v>85</v>
      </c>
      <c r="J1715" s="48">
        <f t="shared" si="31840"/>
        <v>0</v>
      </c>
      <c r="K1715" s="48">
        <f t="shared" si="32104"/>
        <v>0</v>
      </c>
      <c r="L1715" s="98">
        <f t="shared" si="31842"/>
        <v>0</v>
      </c>
      <c r="M1715" s="48"/>
      <c r="N1715" s="48"/>
      <c r="O1715" s="48"/>
      <c r="P1715" s="48"/>
      <c r="Q1715" s="48"/>
      <c r="R1715" s="48"/>
      <c r="S1715" s="48"/>
      <c r="T1715" s="48"/>
      <c r="U1715" s="48"/>
      <c r="V1715" s="48"/>
      <c r="W1715" s="48"/>
      <c r="X1715" s="48"/>
      <c r="Y1715" s="48"/>
      <c r="Z1715" s="48"/>
      <c r="AA1715" s="48"/>
      <c r="AB1715" s="48"/>
      <c r="AC1715" s="48"/>
      <c r="AD1715" s="48"/>
      <c r="AE1715" s="48">
        <f>$J1715+$K1715+$L1715</f>
        <v>0</v>
      </c>
      <c r="AF1715" s="48">
        <f t="shared" si="32069"/>
        <v>0</v>
      </c>
      <c r="AG1715" s="48">
        <f t="shared" si="32069"/>
        <v>0</v>
      </c>
      <c r="AH1715" s="48">
        <f t="shared" si="32069"/>
        <v>0</v>
      </c>
      <c r="AI1715" s="48">
        <f t="shared" si="32069"/>
        <v>0</v>
      </c>
      <c r="AJ1715" s="48">
        <f t="shared" si="32069"/>
        <v>0</v>
      </c>
      <c r="AK1715" s="48">
        <f t="shared" si="32069"/>
        <v>0</v>
      </c>
      <c r="AL1715" s="48">
        <f t="shared" si="32069"/>
        <v>0</v>
      </c>
      <c r="AM1715" s="48">
        <f t="shared" si="32069"/>
        <v>0</v>
      </c>
      <c r="AN1715" s="48">
        <f t="shared" si="32069"/>
        <v>0</v>
      </c>
      <c r="AO1715" s="48">
        <f t="shared" si="32069"/>
        <v>0</v>
      </c>
      <c r="AP1715" s="48">
        <f t="shared" ref="AP1715:BB1730" si="32366">$J1715+$K1715+$L1715</f>
        <v>0</v>
      </c>
      <c r="AQ1715" s="48">
        <f t="shared" si="32366"/>
        <v>0</v>
      </c>
      <c r="AR1715" s="48">
        <f t="shared" si="32366"/>
        <v>0</v>
      </c>
      <c r="AS1715" s="48">
        <f t="shared" si="32366"/>
        <v>0</v>
      </c>
      <c r="AT1715" s="48">
        <f t="shared" si="32366"/>
        <v>0</v>
      </c>
      <c r="AU1715" s="48">
        <f t="shared" si="32366"/>
        <v>0</v>
      </c>
      <c r="AV1715" s="48">
        <f t="shared" si="32366"/>
        <v>0</v>
      </c>
      <c r="AW1715" s="48">
        <f t="shared" si="32366"/>
        <v>0</v>
      </c>
      <c r="AX1715" s="48">
        <f t="shared" si="32366"/>
        <v>0</v>
      </c>
      <c r="AY1715" s="48">
        <f t="shared" si="32033"/>
        <v>0</v>
      </c>
      <c r="AZ1715" s="48">
        <f t="shared" si="32033"/>
        <v>0</v>
      </c>
      <c r="BA1715" s="48">
        <f t="shared" si="32033"/>
        <v>0</v>
      </c>
      <c r="BB1715" s="48">
        <f t="shared" si="32033"/>
        <v>0</v>
      </c>
      <c r="BC1715" s="48"/>
      <c r="BE1715" t="s">
        <v>194</v>
      </c>
      <c r="BW1715">
        <f>BF1697*AE1715</f>
        <v>0</v>
      </c>
      <c r="BX1715">
        <f t="shared" ref="BX1715" si="32367">BG1697*AF1715</f>
        <v>0</v>
      </c>
      <c r="BY1715">
        <f t="shared" ref="BY1715" si="32368">BH1697*AG1715</f>
        <v>0</v>
      </c>
      <c r="BZ1715">
        <f t="shared" ref="BZ1715" si="32369">BI1697*AH1715</f>
        <v>0</v>
      </c>
      <c r="CA1715">
        <f t="shared" ref="CA1715" si="32370">BJ1697*AI1715</f>
        <v>0</v>
      </c>
      <c r="CB1715">
        <f t="shared" ref="CB1715" si="32371">BK1697*AJ1715</f>
        <v>0</v>
      </c>
      <c r="CC1715">
        <f t="shared" ref="CC1715" si="32372">BL1697*AK1715</f>
        <v>0</v>
      </c>
      <c r="CD1715">
        <f t="shared" ref="CD1715" si="32373">BM1697*AL1715</f>
        <v>0</v>
      </c>
      <c r="CE1715">
        <f t="shared" ref="CE1715" si="32374">BN1697*AM1715</f>
        <v>0</v>
      </c>
      <c r="CF1715">
        <f t="shared" ref="CF1715" si="32375">BO1697*AN1715</f>
        <v>0</v>
      </c>
      <c r="CG1715">
        <f t="shared" ref="CG1715" si="32376">BP1697*AO1715</f>
        <v>0</v>
      </c>
      <c r="CH1715">
        <f t="shared" ref="CH1715" si="32377">BQ1697*AP1715</f>
        <v>0</v>
      </c>
      <c r="CI1715">
        <f t="shared" ref="CI1715" si="32378">BR1697*AQ1715</f>
        <v>0</v>
      </c>
      <c r="CJ1715">
        <f t="shared" ref="CJ1715" si="32379">BS1697*AR1715</f>
        <v>0</v>
      </c>
      <c r="CK1715">
        <f t="shared" ref="CK1715" si="32380">BT1697*AS1715</f>
        <v>0</v>
      </c>
      <c r="CL1715">
        <f t="shared" ref="CL1715" si="32381">BU1697*AT1715</f>
        <v>0</v>
      </c>
      <c r="CM1715">
        <f t="shared" ref="CM1715" si="32382">BV1697*AU1715</f>
        <v>0</v>
      </c>
      <c r="CN1715">
        <f t="shared" ref="CN1715" si="32383">BW1697*AV1715</f>
        <v>0</v>
      </c>
      <c r="CO1715">
        <f t="shared" ref="CO1715" si="32384">BX1697*AW1715</f>
        <v>0</v>
      </c>
      <c r="CP1715">
        <f t="shared" ref="CP1715" si="32385">BY1697*AX1715</f>
        <v>0</v>
      </c>
      <c r="CQ1715">
        <f t="shared" ref="CQ1715" si="32386">BZ1697*AY1715</f>
        <v>0</v>
      </c>
      <c r="CR1715">
        <f t="shared" ref="CR1715" si="32387">CA1697*AZ1715</f>
        <v>0</v>
      </c>
      <c r="CS1715">
        <f t="shared" ref="CS1715" si="32388">CB1697*BA1715</f>
        <v>0</v>
      </c>
      <c r="CT1715">
        <f t="shared" ref="CT1715" si="32389">CC1697*BB1715</f>
        <v>0</v>
      </c>
    </row>
    <row r="1716" spans="6:98" x14ac:dyDescent="0.3">
      <c r="F1716" s="91">
        <f t="shared" ref="F1716:H1716" si="32390">F1715</f>
        <v>80</v>
      </c>
      <c r="G1716" s="91">
        <f t="shared" si="32390"/>
        <v>80</v>
      </c>
      <c r="H1716" s="4">
        <f t="shared" si="32390"/>
        <v>1</v>
      </c>
      <c r="I1716">
        <v>90</v>
      </c>
      <c r="J1716" s="48">
        <f t="shared" si="31840"/>
        <v>0</v>
      </c>
      <c r="K1716" s="48">
        <f t="shared" si="32104"/>
        <v>0</v>
      </c>
      <c r="L1716" s="98">
        <f t="shared" si="31842"/>
        <v>0</v>
      </c>
      <c r="M1716" s="48"/>
      <c r="N1716" s="48"/>
      <c r="O1716" s="48"/>
      <c r="P1716" s="48"/>
      <c r="Q1716" s="48"/>
      <c r="R1716" s="48"/>
      <c r="S1716" s="48"/>
      <c r="T1716" s="48"/>
      <c r="U1716" s="48"/>
      <c r="V1716" s="48"/>
      <c r="W1716" s="48"/>
      <c r="X1716" s="48"/>
      <c r="Y1716" s="48"/>
      <c r="Z1716" s="48"/>
      <c r="AA1716" s="48"/>
      <c r="AB1716" s="48"/>
      <c r="AC1716" s="48"/>
      <c r="AD1716" s="48"/>
      <c r="AE1716" s="48"/>
      <c r="AF1716" s="48">
        <f>$J1716+$K1716+$L1716</f>
        <v>0</v>
      </c>
      <c r="AG1716" s="48">
        <f t="shared" ref="AG1716:AO1724" si="32391">$J1716+$K1716+$L1716</f>
        <v>0</v>
      </c>
      <c r="AH1716" s="48">
        <f t="shared" si="32391"/>
        <v>0</v>
      </c>
      <c r="AI1716" s="48">
        <f t="shared" si="32391"/>
        <v>0</v>
      </c>
      <c r="AJ1716" s="48">
        <f t="shared" si="32391"/>
        <v>0</v>
      </c>
      <c r="AK1716" s="48">
        <f t="shared" si="32391"/>
        <v>0</v>
      </c>
      <c r="AL1716" s="48">
        <f t="shared" si="32391"/>
        <v>0</v>
      </c>
      <c r="AM1716" s="48">
        <f t="shared" si="32391"/>
        <v>0</v>
      </c>
      <c r="AN1716" s="48">
        <f t="shared" si="32391"/>
        <v>0</v>
      </c>
      <c r="AO1716" s="48">
        <f t="shared" si="32391"/>
        <v>0</v>
      </c>
      <c r="AP1716" s="48">
        <f t="shared" si="32366"/>
        <v>0</v>
      </c>
      <c r="AQ1716" s="48">
        <f t="shared" si="32366"/>
        <v>0</v>
      </c>
      <c r="AR1716" s="48">
        <f t="shared" si="32366"/>
        <v>0</v>
      </c>
      <c r="AS1716" s="48">
        <f t="shared" si="32366"/>
        <v>0</v>
      </c>
      <c r="AT1716" s="48">
        <f t="shared" si="32366"/>
        <v>0</v>
      </c>
      <c r="AU1716" s="48">
        <f t="shared" si="32366"/>
        <v>0</v>
      </c>
      <c r="AV1716" s="48">
        <f t="shared" si="32366"/>
        <v>0</v>
      </c>
      <c r="AW1716" s="48">
        <f t="shared" si="32366"/>
        <v>0</v>
      </c>
      <c r="AX1716" s="48">
        <f t="shared" si="32366"/>
        <v>0</v>
      </c>
      <c r="AY1716" s="48">
        <f t="shared" si="32033"/>
        <v>0</v>
      </c>
      <c r="AZ1716" s="48">
        <f t="shared" si="32033"/>
        <v>0</v>
      </c>
      <c r="BA1716" s="48">
        <f t="shared" si="32033"/>
        <v>0</v>
      </c>
      <c r="BB1716" s="48">
        <f t="shared" si="32033"/>
        <v>0</v>
      </c>
      <c r="BC1716" s="48"/>
      <c r="BE1716" t="s">
        <v>195</v>
      </c>
      <c r="BX1716">
        <f>BF1697*AF1716</f>
        <v>0</v>
      </c>
      <c r="BY1716">
        <f t="shared" ref="BY1716" si="32392">BG1697*AG1716</f>
        <v>0</v>
      </c>
      <c r="BZ1716">
        <f t="shared" ref="BZ1716" si="32393">BH1697*AH1716</f>
        <v>0</v>
      </c>
      <c r="CA1716">
        <f t="shared" ref="CA1716" si="32394">BI1697*AI1716</f>
        <v>0</v>
      </c>
      <c r="CB1716">
        <f t="shared" ref="CB1716" si="32395">BJ1697*AJ1716</f>
        <v>0</v>
      </c>
      <c r="CC1716">
        <f t="shared" ref="CC1716" si="32396">BK1697*AK1716</f>
        <v>0</v>
      </c>
      <c r="CD1716">
        <f t="shared" ref="CD1716" si="32397">BL1697*AL1716</f>
        <v>0</v>
      </c>
      <c r="CE1716">
        <f t="shared" ref="CE1716" si="32398">BM1697*AM1716</f>
        <v>0</v>
      </c>
      <c r="CF1716">
        <f t="shared" ref="CF1716" si="32399">BN1697*AN1716</f>
        <v>0</v>
      </c>
      <c r="CG1716">
        <f t="shared" ref="CG1716" si="32400">BO1697*AO1716</f>
        <v>0</v>
      </c>
      <c r="CH1716">
        <f t="shared" ref="CH1716" si="32401">BP1697*AP1716</f>
        <v>0</v>
      </c>
      <c r="CI1716">
        <f t="shared" ref="CI1716" si="32402">BQ1697*AQ1716</f>
        <v>0</v>
      </c>
      <c r="CJ1716">
        <f t="shared" ref="CJ1716" si="32403">BR1697*AR1716</f>
        <v>0</v>
      </c>
      <c r="CK1716">
        <f t="shared" ref="CK1716" si="32404">BS1697*AS1716</f>
        <v>0</v>
      </c>
      <c r="CL1716">
        <f t="shared" ref="CL1716" si="32405">BT1697*AT1716</f>
        <v>0</v>
      </c>
      <c r="CM1716">
        <f t="shared" ref="CM1716" si="32406">BU1697*AU1716</f>
        <v>0</v>
      </c>
      <c r="CN1716">
        <f t="shared" ref="CN1716" si="32407">BV1697*AV1716</f>
        <v>0</v>
      </c>
      <c r="CO1716">
        <f t="shared" ref="CO1716" si="32408">BW1697*AW1716</f>
        <v>0</v>
      </c>
      <c r="CP1716">
        <f t="shared" ref="CP1716" si="32409">BX1697*AX1716</f>
        <v>0</v>
      </c>
      <c r="CQ1716">
        <f t="shared" ref="CQ1716" si="32410">BY1697*AY1716</f>
        <v>0</v>
      </c>
      <c r="CR1716">
        <f t="shared" ref="CR1716" si="32411">BZ1697*AZ1716</f>
        <v>0</v>
      </c>
      <c r="CS1716">
        <f t="shared" ref="CS1716" si="32412">CA1697*BA1716</f>
        <v>0</v>
      </c>
      <c r="CT1716">
        <f t="shared" ref="CT1716" si="32413">CB1697*BB1716</f>
        <v>0</v>
      </c>
    </row>
    <row r="1717" spans="6:98" x14ac:dyDescent="0.3">
      <c r="F1717" s="91">
        <f t="shared" ref="F1717:H1717" si="32414">F1716</f>
        <v>80</v>
      </c>
      <c r="G1717" s="91">
        <f t="shared" si="32414"/>
        <v>80</v>
      </c>
      <c r="H1717" s="4">
        <f t="shared" si="32414"/>
        <v>1</v>
      </c>
      <c r="I1717">
        <v>95</v>
      </c>
      <c r="J1717" s="48">
        <f t="shared" si="31840"/>
        <v>0</v>
      </c>
      <c r="K1717" s="48">
        <f t="shared" si="32104"/>
        <v>0</v>
      </c>
      <c r="L1717" s="98">
        <f t="shared" si="31842"/>
        <v>0</v>
      </c>
      <c r="M1717" s="48"/>
      <c r="N1717" s="48"/>
      <c r="O1717" s="48"/>
      <c r="P1717" s="48"/>
      <c r="Q1717" s="48"/>
      <c r="R1717" s="48"/>
      <c r="S1717" s="48"/>
      <c r="T1717" s="48"/>
      <c r="U1717" s="48"/>
      <c r="V1717" s="48"/>
      <c r="W1717" s="48"/>
      <c r="X1717" s="48"/>
      <c r="Y1717" s="48"/>
      <c r="Z1717" s="48"/>
      <c r="AA1717" s="48"/>
      <c r="AB1717" s="48"/>
      <c r="AC1717" s="48"/>
      <c r="AD1717" s="48"/>
      <c r="AE1717" s="48"/>
      <c r="AF1717" s="48"/>
      <c r="AG1717" s="48">
        <f>$J1717+$K1717+$L1717</f>
        <v>0</v>
      </c>
      <c r="AH1717" s="48">
        <f t="shared" si="32391"/>
        <v>0</v>
      </c>
      <c r="AI1717" s="48">
        <f t="shared" si="32391"/>
        <v>0</v>
      </c>
      <c r="AJ1717" s="48">
        <f t="shared" si="32391"/>
        <v>0</v>
      </c>
      <c r="AK1717" s="48">
        <f t="shared" si="32391"/>
        <v>0</v>
      </c>
      <c r="AL1717" s="48">
        <f t="shared" si="32391"/>
        <v>0</v>
      </c>
      <c r="AM1717" s="48">
        <f t="shared" si="32391"/>
        <v>0</v>
      </c>
      <c r="AN1717" s="48">
        <f t="shared" si="32391"/>
        <v>0</v>
      </c>
      <c r="AO1717" s="48">
        <f t="shared" si="32391"/>
        <v>0</v>
      </c>
      <c r="AP1717" s="48">
        <f t="shared" si="32366"/>
        <v>0</v>
      </c>
      <c r="AQ1717" s="48">
        <f t="shared" si="32366"/>
        <v>0</v>
      </c>
      <c r="AR1717" s="48">
        <f t="shared" si="32366"/>
        <v>0</v>
      </c>
      <c r="AS1717" s="48">
        <f t="shared" si="32366"/>
        <v>0</v>
      </c>
      <c r="AT1717" s="48">
        <f t="shared" si="32366"/>
        <v>0</v>
      </c>
      <c r="AU1717" s="48">
        <f t="shared" si="32366"/>
        <v>0</v>
      </c>
      <c r="AV1717" s="48">
        <f t="shared" si="32366"/>
        <v>0</v>
      </c>
      <c r="AW1717" s="48">
        <f t="shared" si="32366"/>
        <v>0</v>
      </c>
      <c r="AX1717" s="48">
        <f t="shared" si="32366"/>
        <v>0</v>
      </c>
      <c r="AY1717" s="48">
        <f t="shared" si="32033"/>
        <v>0</v>
      </c>
      <c r="AZ1717" s="48">
        <f t="shared" si="32033"/>
        <v>0</v>
      </c>
      <c r="BA1717" s="48">
        <f t="shared" si="32033"/>
        <v>0</v>
      </c>
      <c r="BB1717" s="48">
        <f t="shared" si="32033"/>
        <v>0</v>
      </c>
      <c r="BC1717" s="48"/>
      <c r="BE1717" t="s">
        <v>196</v>
      </c>
      <c r="BY1717">
        <f>BF1697*AG1717</f>
        <v>0</v>
      </c>
      <c r="BZ1717">
        <f t="shared" ref="BZ1717" si="32415">BG1697*AH1717</f>
        <v>0</v>
      </c>
      <c r="CA1717">
        <f t="shared" ref="CA1717" si="32416">BH1697*AI1717</f>
        <v>0</v>
      </c>
      <c r="CB1717">
        <f t="shared" ref="CB1717" si="32417">BI1697*AJ1717</f>
        <v>0</v>
      </c>
      <c r="CC1717">
        <f t="shared" ref="CC1717" si="32418">BJ1697*AK1717</f>
        <v>0</v>
      </c>
      <c r="CD1717">
        <f t="shared" ref="CD1717" si="32419">BK1697*AL1717</f>
        <v>0</v>
      </c>
      <c r="CE1717">
        <f t="shared" ref="CE1717" si="32420">BL1697*AM1717</f>
        <v>0</v>
      </c>
      <c r="CF1717">
        <f t="shared" ref="CF1717" si="32421">BM1697*AN1717</f>
        <v>0</v>
      </c>
      <c r="CG1717">
        <f t="shared" ref="CG1717" si="32422">BN1697*AO1717</f>
        <v>0</v>
      </c>
      <c r="CH1717">
        <f t="shared" ref="CH1717" si="32423">BO1697*AP1717</f>
        <v>0</v>
      </c>
      <c r="CI1717">
        <f t="shared" ref="CI1717" si="32424">BP1697*AQ1717</f>
        <v>0</v>
      </c>
      <c r="CJ1717">
        <f t="shared" ref="CJ1717" si="32425">BQ1697*AR1717</f>
        <v>0</v>
      </c>
      <c r="CK1717">
        <f t="shared" ref="CK1717" si="32426">BR1697*AS1717</f>
        <v>0</v>
      </c>
      <c r="CL1717">
        <f t="shared" ref="CL1717" si="32427">BS1697*AT1717</f>
        <v>0</v>
      </c>
      <c r="CM1717">
        <f t="shared" ref="CM1717" si="32428">BT1697*AU1717</f>
        <v>0</v>
      </c>
      <c r="CN1717">
        <f t="shared" ref="CN1717" si="32429">BU1697*AV1717</f>
        <v>0</v>
      </c>
      <c r="CO1717">
        <f t="shared" ref="CO1717" si="32430">BV1697*AW1717</f>
        <v>0</v>
      </c>
      <c r="CP1717">
        <f t="shared" ref="CP1717" si="32431">BW1697*AX1717</f>
        <v>0</v>
      </c>
      <c r="CQ1717">
        <f t="shared" ref="CQ1717" si="32432">BX1697*AY1717</f>
        <v>0</v>
      </c>
      <c r="CR1717">
        <f t="shared" ref="CR1717" si="32433">BY1697*AZ1717</f>
        <v>0</v>
      </c>
      <c r="CS1717">
        <f t="shared" ref="CS1717" si="32434">BZ1697*BA1717</f>
        <v>0</v>
      </c>
      <c r="CT1717">
        <f t="shared" ref="CT1717" si="32435">CA1697*BB1717</f>
        <v>0</v>
      </c>
    </row>
    <row r="1718" spans="6:98" x14ac:dyDescent="0.3">
      <c r="F1718" s="91">
        <f t="shared" ref="F1718:H1718" si="32436">F1717</f>
        <v>80</v>
      </c>
      <c r="G1718" s="91">
        <f t="shared" si="32436"/>
        <v>80</v>
      </c>
      <c r="H1718" s="4">
        <f t="shared" si="32436"/>
        <v>1</v>
      </c>
      <c r="I1718">
        <v>100</v>
      </c>
      <c r="J1718" s="48">
        <f t="shared" si="31840"/>
        <v>0</v>
      </c>
      <c r="K1718" s="48">
        <f t="shared" si="32104"/>
        <v>0</v>
      </c>
      <c r="L1718" s="98">
        <f t="shared" si="31842"/>
        <v>0</v>
      </c>
      <c r="M1718" s="48"/>
      <c r="N1718" s="48"/>
      <c r="O1718" s="48"/>
      <c r="P1718" s="48"/>
      <c r="Q1718" s="48"/>
      <c r="R1718" s="48"/>
      <c r="S1718" s="48"/>
      <c r="T1718" s="48"/>
      <c r="U1718" s="48"/>
      <c r="V1718" s="48"/>
      <c r="W1718" s="48"/>
      <c r="X1718" s="48"/>
      <c r="Y1718" s="48"/>
      <c r="Z1718" s="48"/>
      <c r="AA1718" s="48"/>
      <c r="AB1718" s="48"/>
      <c r="AC1718" s="48"/>
      <c r="AD1718" s="48"/>
      <c r="AE1718" s="48"/>
      <c r="AF1718" s="48"/>
      <c r="AG1718" s="48"/>
      <c r="AH1718" s="48">
        <f>$J1718+$K1718+$L1718</f>
        <v>0</v>
      </c>
      <c r="AI1718" s="48">
        <f t="shared" si="32391"/>
        <v>0</v>
      </c>
      <c r="AJ1718" s="48">
        <f t="shared" si="32391"/>
        <v>0</v>
      </c>
      <c r="AK1718" s="48">
        <f t="shared" si="32391"/>
        <v>0</v>
      </c>
      <c r="AL1718" s="48">
        <f t="shared" si="32391"/>
        <v>0</v>
      </c>
      <c r="AM1718" s="48">
        <f t="shared" si="32391"/>
        <v>0</v>
      </c>
      <c r="AN1718" s="48">
        <f t="shared" si="32391"/>
        <v>0</v>
      </c>
      <c r="AO1718" s="48">
        <f t="shared" si="32391"/>
        <v>0</v>
      </c>
      <c r="AP1718" s="48">
        <f t="shared" si="32366"/>
        <v>0</v>
      </c>
      <c r="AQ1718" s="48">
        <f t="shared" si="32366"/>
        <v>0</v>
      </c>
      <c r="AR1718" s="48">
        <f t="shared" si="32366"/>
        <v>0</v>
      </c>
      <c r="AS1718" s="48">
        <f t="shared" si="32366"/>
        <v>0</v>
      </c>
      <c r="AT1718" s="48">
        <f t="shared" si="32366"/>
        <v>0</v>
      </c>
      <c r="AU1718" s="48">
        <f t="shared" si="32366"/>
        <v>0</v>
      </c>
      <c r="AV1718" s="48">
        <f t="shared" si="32366"/>
        <v>0</v>
      </c>
      <c r="AW1718" s="48">
        <f t="shared" si="32366"/>
        <v>0</v>
      </c>
      <c r="AX1718" s="48">
        <f t="shared" si="32366"/>
        <v>0</v>
      </c>
      <c r="AY1718" s="48">
        <f t="shared" si="32033"/>
        <v>0</v>
      </c>
      <c r="AZ1718" s="48">
        <f t="shared" si="32033"/>
        <v>0</v>
      </c>
      <c r="BA1718" s="48">
        <f t="shared" si="32033"/>
        <v>0</v>
      </c>
      <c r="BB1718" s="48">
        <f t="shared" si="32033"/>
        <v>0</v>
      </c>
      <c r="BC1718" s="48"/>
      <c r="BE1718" t="s">
        <v>197</v>
      </c>
      <c r="BZ1718">
        <f>BF1697*AH1718</f>
        <v>0</v>
      </c>
      <c r="CA1718">
        <f t="shared" ref="CA1718" si="32437">BG1697*AI1718</f>
        <v>0</v>
      </c>
      <c r="CB1718">
        <f t="shared" ref="CB1718" si="32438">BH1697*AJ1718</f>
        <v>0</v>
      </c>
      <c r="CC1718">
        <f t="shared" ref="CC1718" si="32439">BI1697*AK1718</f>
        <v>0</v>
      </c>
      <c r="CD1718">
        <f t="shared" ref="CD1718" si="32440">BJ1697*AL1718</f>
        <v>0</v>
      </c>
      <c r="CE1718">
        <f t="shared" ref="CE1718" si="32441">BK1697*AM1718</f>
        <v>0</v>
      </c>
      <c r="CF1718">
        <f t="shared" ref="CF1718" si="32442">BL1697*AN1718</f>
        <v>0</v>
      </c>
      <c r="CG1718">
        <f t="shared" ref="CG1718" si="32443">BM1697*AO1718</f>
        <v>0</v>
      </c>
      <c r="CH1718">
        <f t="shared" ref="CH1718" si="32444">BN1697*AP1718</f>
        <v>0</v>
      </c>
      <c r="CI1718">
        <f t="shared" ref="CI1718" si="32445">BO1697*AQ1718</f>
        <v>0</v>
      </c>
      <c r="CJ1718">
        <f t="shared" ref="CJ1718" si="32446">BP1697*AR1718</f>
        <v>0</v>
      </c>
      <c r="CK1718">
        <f t="shared" ref="CK1718" si="32447">BQ1697*AS1718</f>
        <v>0</v>
      </c>
      <c r="CL1718">
        <f t="shared" ref="CL1718" si="32448">BR1697*AT1718</f>
        <v>0</v>
      </c>
      <c r="CM1718">
        <f t="shared" ref="CM1718" si="32449">BS1697*AU1718</f>
        <v>0</v>
      </c>
      <c r="CN1718">
        <f t="shared" ref="CN1718" si="32450">BT1697*AV1718</f>
        <v>0</v>
      </c>
      <c r="CO1718">
        <f t="shared" ref="CO1718" si="32451">BU1697*AW1718</f>
        <v>0</v>
      </c>
      <c r="CP1718">
        <f t="shared" ref="CP1718" si="32452">BV1697*AX1718</f>
        <v>0</v>
      </c>
      <c r="CQ1718">
        <f t="shared" ref="CQ1718" si="32453">BW1697*AY1718</f>
        <v>0</v>
      </c>
      <c r="CR1718">
        <f t="shared" ref="CR1718" si="32454">BX1697*AZ1718</f>
        <v>0</v>
      </c>
      <c r="CS1718">
        <f t="shared" ref="CS1718" si="32455">BY1697*BA1718</f>
        <v>0</v>
      </c>
      <c r="CT1718">
        <f t="shared" ref="CT1718" si="32456">BZ1697*BB1718</f>
        <v>0</v>
      </c>
    </row>
    <row r="1719" spans="6:98" x14ac:dyDescent="0.3">
      <c r="F1719" s="91">
        <f t="shared" ref="F1719:H1719" si="32457">F1718</f>
        <v>80</v>
      </c>
      <c r="G1719" s="91">
        <f t="shared" si="32457"/>
        <v>80</v>
      </c>
      <c r="H1719" s="4">
        <f t="shared" si="32457"/>
        <v>1</v>
      </c>
      <c r="I1719">
        <v>105</v>
      </c>
      <c r="J1719" s="48">
        <f t="shared" si="31840"/>
        <v>0</v>
      </c>
      <c r="K1719" s="48">
        <f t="shared" si="32104"/>
        <v>0</v>
      </c>
      <c r="L1719" s="98">
        <f t="shared" si="31842"/>
        <v>0</v>
      </c>
      <c r="M1719" s="48"/>
      <c r="N1719" s="48"/>
      <c r="O1719" s="48"/>
      <c r="P1719" s="48"/>
      <c r="Q1719" s="48"/>
      <c r="R1719" s="48"/>
      <c r="S1719" s="48"/>
      <c r="T1719" s="48"/>
      <c r="U1719" s="48"/>
      <c r="V1719" s="48"/>
      <c r="W1719" s="48"/>
      <c r="X1719" s="48"/>
      <c r="Y1719" s="48"/>
      <c r="Z1719" s="48"/>
      <c r="AA1719" s="48"/>
      <c r="AB1719" s="48"/>
      <c r="AC1719" s="48"/>
      <c r="AD1719" s="48"/>
      <c r="AE1719" s="48"/>
      <c r="AF1719" s="48"/>
      <c r="AG1719" s="48"/>
      <c r="AH1719" s="48"/>
      <c r="AI1719" s="48">
        <f>$J1719+$K1719+$L1719</f>
        <v>0</v>
      </c>
      <c r="AJ1719" s="48">
        <f t="shared" si="32391"/>
        <v>0</v>
      </c>
      <c r="AK1719" s="48">
        <f t="shared" si="32391"/>
        <v>0</v>
      </c>
      <c r="AL1719" s="48">
        <f t="shared" si="32391"/>
        <v>0</v>
      </c>
      <c r="AM1719" s="48">
        <f t="shared" si="32391"/>
        <v>0</v>
      </c>
      <c r="AN1719" s="48">
        <f t="shared" si="32391"/>
        <v>0</v>
      </c>
      <c r="AO1719" s="48">
        <f t="shared" si="32391"/>
        <v>0</v>
      </c>
      <c r="AP1719" s="48">
        <f t="shared" si="32366"/>
        <v>0</v>
      </c>
      <c r="AQ1719" s="48">
        <f t="shared" si="32366"/>
        <v>0</v>
      </c>
      <c r="AR1719" s="48">
        <f t="shared" si="32366"/>
        <v>0</v>
      </c>
      <c r="AS1719" s="48">
        <f t="shared" si="32366"/>
        <v>0</v>
      </c>
      <c r="AT1719" s="48">
        <f t="shared" si="32366"/>
        <v>0</v>
      </c>
      <c r="AU1719" s="48">
        <f t="shared" si="32366"/>
        <v>0</v>
      </c>
      <c r="AV1719" s="48">
        <f t="shared" si="32366"/>
        <v>0</v>
      </c>
      <c r="AW1719" s="48">
        <f t="shared" si="32366"/>
        <v>0</v>
      </c>
      <c r="AX1719" s="48">
        <f t="shared" si="32366"/>
        <v>0</v>
      </c>
      <c r="AY1719" s="48">
        <f t="shared" si="32033"/>
        <v>0</v>
      </c>
      <c r="AZ1719" s="48">
        <f t="shared" si="32033"/>
        <v>0</v>
      </c>
      <c r="BA1719" s="48">
        <f t="shared" si="32033"/>
        <v>0</v>
      </c>
      <c r="BB1719" s="48">
        <f t="shared" si="32033"/>
        <v>0</v>
      </c>
      <c r="BC1719" s="48"/>
      <c r="BE1719" t="s">
        <v>198</v>
      </c>
      <c r="CA1719">
        <f>BF1697*AI1719</f>
        <v>0</v>
      </c>
      <c r="CB1719">
        <f t="shared" ref="CB1719" si="32458">BG1697*AJ1719</f>
        <v>0</v>
      </c>
      <c r="CC1719">
        <f t="shared" ref="CC1719" si="32459">BH1697*AK1719</f>
        <v>0</v>
      </c>
      <c r="CD1719">
        <f t="shared" ref="CD1719" si="32460">BI1697*AL1719</f>
        <v>0</v>
      </c>
      <c r="CE1719">
        <f t="shared" ref="CE1719" si="32461">BJ1697*AM1719</f>
        <v>0</v>
      </c>
      <c r="CF1719">
        <f t="shared" ref="CF1719" si="32462">BK1697*AN1719</f>
        <v>0</v>
      </c>
      <c r="CG1719">
        <f t="shared" ref="CG1719" si="32463">BL1697*AO1719</f>
        <v>0</v>
      </c>
      <c r="CH1719">
        <f t="shared" ref="CH1719" si="32464">BM1697*AP1719</f>
        <v>0</v>
      </c>
      <c r="CI1719">
        <f t="shared" ref="CI1719" si="32465">BN1697*AQ1719</f>
        <v>0</v>
      </c>
      <c r="CJ1719">
        <f t="shared" ref="CJ1719" si="32466">BO1697*AR1719</f>
        <v>0</v>
      </c>
      <c r="CK1719">
        <f t="shared" ref="CK1719" si="32467">BP1697*AS1719</f>
        <v>0</v>
      </c>
      <c r="CL1719">
        <f t="shared" ref="CL1719" si="32468">BQ1697*AT1719</f>
        <v>0</v>
      </c>
      <c r="CM1719">
        <f t="shared" ref="CM1719" si="32469">BR1697*AU1719</f>
        <v>0</v>
      </c>
      <c r="CN1719">
        <f t="shared" ref="CN1719" si="32470">BS1697*AV1719</f>
        <v>0</v>
      </c>
      <c r="CO1719">
        <f t="shared" ref="CO1719" si="32471">BT1697*AW1719</f>
        <v>0</v>
      </c>
      <c r="CP1719">
        <f t="shared" ref="CP1719" si="32472">BU1697*AX1719</f>
        <v>0</v>
      </c>
      <c r="CQ1719">
        <f t="shared" ref="CQ1719" si="32473">BV1697*AY1719</f>
        <v>0</v>
      </c>
      <c r="CR1719">
        <f t="shared" ref="CR1719" si="32474">BW1697*AZ1719</f>
        <v>0</v>
      </c>
      <c r="CS1719">
        <f t="shared" ref="CS1719" si="32475">BX1697*BA1719</f>
        <v>0</v>
      </c>
      <c r="CT1719">
        <f t="shared" ref="CT1719" si="32476">BY1697*BB1719</f>
        <v>0</v>
      </c>
    </row>
    <row r="1720" spans="6:98" x14ac:dyDescent="0.3">
      <c r="F1720" s="91">
        <f t="shared" ref="F1720:H1720" si="32477">F1719</f>
        <v>80</v>
      </c>
      <c r="G1720" s="91">
        <f t="shared" si="32477"/>
        <v>80</v>
      </c>
      <c r="H1720" s="4">
        <f t="shared" si="32477"/>
        <v>1</v>
      </c>
      <c r="I1720">
        <v>110</v>
      </c>
      <c r="J1720" s="48">
        <f t="shared" si="31840"/>
        <v>0</v>
      </c>
      <c r="K1720" s="48">
        <f t="shared" si="32104"/>
        <v>0</v>
      </c>
      <c r="L1720" s="98">
        <f t="shared" si="31842"/>
        <v>0</v>
      </c>
      <c r="M1720" s="48"/>
      <c r="N1720" s="48"/>
      <c r="O1720" s="48"/>
      <c r="P1720" s="48"/>
      <c r="Q1720" s="48"/>
      <c r="R1720" s="48"/>
      <c r="S1720" s="48"/>
      <c r="T1720" s="48"/>
      <c r="U1720" s="48"/>
      <c r="V1720" s="48"/>
      <c r="W1720" s="48"/>
      <c r="X1720" s="48"/>
      <c r="Y1720" s="48"/>
      <c r="Z1720" s="48"/>
      <c r="AA1720" s="48"/>
      <c r="AB1720" s="48"/>
      <c r="AC1720" s="48"/>
      <c r="AD1720" s="48"/>
      <c r="AE1720" s="48"/>
      <c r="AF1720" s="48"/>
      <c r="AG1720" s="48"/>
      <c r="AH1720" s="48"/>
      <c r="AI1720" s="48"/>
      <c r="AJ1720" s="48">
        <f>$J1720+$K1720+$L1720</f>
        <v>0</v>
      </c>
      <c r="AK1720" s="48">
        <f t="shared" si="32391"/>
        <v>0</v>
      </c>
      <c r="AL1720" s="48">
        <f t="shared" si="32391"/>
        <v>0</v>
      </c>
      <c r="AM1720" s="48">
        <f t="shared" si="32391"/>
        <v>0</v>
      </c>
      <c r="AN1720" s="48">
        <f t="shared" si="32391"/>
        <v>0</v>
      </c>
      <c r="AO1720" s="48">
        <f t="shared" si="32391"/>
        <v>0</v>
      </c>
      <c r="AP1720" s="48">
        <f t="shared" si="32366"/>
        <v>0</v>
      </c>
      <c r="AQ1720" s="48">
        <f t="shared" si="32366"/>
        <v>0</v>
      </c>
      <c r="AR1720" s="48">
        <f t="shared" si="32366"/>
        <v>0</v>
      </c>
      <c r="AS1720" s="48">
        <f t="shared" si="32366"/>
        <v>0</v>
      </c>
      <c r="AT1720" s="48">
        <f t="shared" si="32366"/>
        <v>0</v>
      </c>
      <c r="AU1720" s="48">
        <f t="shared" si="32366"/>
        <v>0</v>
      </c>
      <c r="AV1720" s="48">
        <f t="shared" si="32366"/>
        <v>0</v>
      </c>
      <c r="AW1720" s="48">
        <f t="shared" si="32366"/>
        <v>0</v>
      </c>
      <c r="AX1720" s="48">
        <f t="shared" si="32366"/>
        <v>0</v>
      </c>
      <c r="AY1720" s="48">
        <f t="shared" si="32366"/>
        <v>0</v>
      </c>
      <c r="AZ1720" s="48">
        <f t="shared" si="32366"/>
        <v>0</v>
      </c>
      <c r="BA1720" s="48">
        <f t="shared" si="32366"/>
        <v>0</v>
      </c>
      <c r="BB1720" s="48">
        <f t="shared" si="32366"/>
        <v>0</v>
      </c>
      <c r="BC1720" s="48"/>
      <c r="BE1720" t="s">
        <v>199</v>
      </c>
      <c r="CB1720">
        <f>BF1697*AJ1720</f>
        <v>0</v>
      </c>
      <c r="CC1720">
        <f t="shared" ref="CC1720" si="32478">BG1697*AK1720</f>
        <v>0</v>
      </c>
      <c r="CD1720">
        <f t="shared" ref="CD1720" si="32479">BH1697*AL1720</f>
        <v>0</v>
      </c>
      <c r="CE1720">
        <f t="shared" ref="CE1720" si="32480">BI1697*AM1720</f>
        <v>0</v>
      </c>
      <c r="CF1720">
        <f t="shared" ref="CF1720" si="32481">BJ1697*AN1720</f>
        <v>0</v>
      </c>
      <c r="CG1720">
        <f t="shared" ref="CG1720" si="32482">BK1697*AO1720</f>
        <v>0</v>
      </c>
      <c r="CH1720">
        <f t="shared" ref="CH1720" si="32483">BL1697*AP1720</f>
        <v>0</v>
      </c>
      <c r="CI1720">
        <f t="shared" ref="CI1720" si="32484">BM1697*AQ1720</f>
        <v>0</v>
      </c>
      <c r="CJ1720">
        <f t="shared" ref="CJ1720" si="32485">BN1697*AR1720</f>
        <v>0</v>
      </c>
      <c r="CK1720">
        <f t="shared" ref="CK1720" si="32486">BO1697*AS1720</f>
        <v>0</v>
      </c>
      <c r="CL1720">
        <f t="shared" ref="CL1720" si="32487">BP1697*AT1720</f>
        <v>0</v>
      </c>
      <c r="CM1720">
        <f t="shared" ref="CM1720" si="32488">BQ1697*AU1720</f>
        <v>0</v>
      </c>
      <c r="CN1720">
        <f t="shared" ref="CN1720" si="32489">BR1697*AV1720</f>
        <v>0</v>
      </c>
      <c r="CO1720">
        <f t="shared" ref="CO1720" si="32490">BS1697*AW1720</f>
        <v>0</v>
      </c>
      <c r="CP1720">
        <f t="shared" ref="CP1720" si="32491">BT1697*AX1720</f>
        <v>0</v>
      </c>
      <c r="CQ1720">
        <f t="shared" ref="CQ1720" si="32492">BU1697*AY1720</f>
        <v>0</v>
      </c>
      <c r="CR1720">
        <f t="shared" ref="CR1720" si="32493">BV1697*AZ1720</f>
        <v>0</v>
      </c>
      <c r="CS1720">
        <f t="shared" ref="CS1720" si="32494">BW1697*BA1720</f>
        <v>0</v>
      </c>
      <c r="CT1720">
        <f t="shared" ref="CT1720" si="32495">BX1697*BB1720</f>
        <v>0</v>
      </c>
    </row>
    <row r="1721" spans="6:98" x14ac:dyDescent="0.3">
      <c r="F1721" s="91">
        <f t="shared" ref="F1721:H1721" si="32496">F1720</f>
        <v>80</v>
      </c>
      <c r="G1721" s="91">
        <f t="shared" si="32496"/>
        <v>80</v>
      </c>
      <c r="H1721" s="4">
        <f t="shared" si="32496"/>
        <v>1</v>
      </c>
      <c r="I1721">
        <v>115</v>
      </c>
      <c r="J1721" s="48">
        <f t="shared" si="31840"/>
        <v>0</v>
      </c>
      <c r="K1721" s="48">
        <f t="shared" si="32104"/>
        <v>0</v>
      </c>
      <c r="L1721" s="98">
        <f t="shared" si="31842"/>
        <v>0</v>
      </c>
      <c r="M1721" s="48"/>
      <c r="N1721" s="48"/>
      <c r="O1721" s="48"/>
      <c r="P1721" s="48"/>
      <c r="Q1721" s="48"/>
      <c r="R1721" s="48"/>
      <c r="S1721" s="48"/>
      <c r="T1721" s="48"/>
      <c r="U1721" s="48"/>
      <c r="V1721" s="48"/>
      <c r="W1721" s="48"/>
      <c r="X1721" s="48"/>
      <c r="Y1721" s="48"/>
      <c r="Z1721" s="48"/>
      <c r="AA1721" s="48"/>
      <c r="AB1721" s="48"/>
      <c r="AC1721" s="48"/>
      <c r="AD1721" s="48"/>
      <c r="AE1721" s="48"/>
      <c r="AF1721" s="48"/>
      <c r="AG1721" s="48"/>
      <c r="AH1721" s="48"/>
      <c r="AI1721" s="48"/>
      <c r="AJ1721" s="48"/>
      <c r="AK1721" s="48">
        <f>$J1721+$K1721+$L1721</f>
        <v>0</v>
      </c>
      <c r="AL1721" s="48">
        <f t="shared" si="32391"/>
        <v>0</v>
      </c>
      <c r="AM1721" s="48">
        <f t="shared" si="32391"/>
        <v>0</v>
      </c>
      <c r="AN1721" s="48">
        <f t="shared" si="32391"/>
        <v>0</v>
      </c>
      <c r="AO1721" s="48">
        <f t="shared" si="32391"/>
        <v>0</v>
      </c>
      <c r="AP1721" s="48">
        <f t="shared" si="32366"/>
        <v>0</v>
      </c>
      <c r="AQ1721" s="48">
        <f t="shared" si="32366"/>
        <v>0</v>
      </c>
      <c r="AR1721" s="48">
        <f t="shared" si="32366"/>
        <v>0</v>
      </c>
      <c r="AS1721" s="48">
        <f t="shared" si="32366"/>
        <v>0</v>
      </c>
      <c r="AT1721" s="48">
        <f t="shared" si="32366"/>
        <v>0</v>
      </c>
      <c r="AU1721" s="48">
        <f t="shared" si="32366"/>
        <v>0</v>
      </c>
      <c r="AV1721" s="48">
        <f t="shared" si="32366"/>
        <v>0</v>
      </c>
      <c r="AW1721" s="48">
        <f t="shared" si="32366"/>
        <v>0</v>
      </c>
      <c r="AX1721" s="48">
        <f t="shared" si="32366"/>
        <v>0</v>
      </c>
      <c r="AY1721" s="48">
        <f t="shared" si="32366"/>
        <v>0</v>
      </c>
      <c r="AZ1721" s="48">
        <f t="shared" si="32366"/>
        <v>0</v>
      </c>
      <c r="BA1721" s="48">
        <f t="shared" si="32366"/>
        <v>0</v>
      </c>
      <c r="BB1721" s="48">
        <f t="shared" si="32366"/>
        <v>0</v>
      </c>
      <c r="BC1721" s="48"/>
      <c r="BE1721" t="s">
        <v>200</v>
      </c>
      <c r="CC1721">
        <f>BF1697*AK1721</f>
        <v>0</v>
      </c>
      <c r="CD1721">
        <f t="shared" ref="CD1721" si="32497">BG1697*AL1721</f>
        <v>0</v>
      </c>
      <c r="CE1721">
        <f t="shared" ref="CE1721" si="32498">BH1697*AM1721</f>
        <v>0</v>
      </c>
      <c r="CF1721">
        <f t="shared" ref="CF1721" si="32499">BI1697*AN1721</f>
        <v>0</v>
      </c>
      <c r="CG1721">
        <f t="shared" ref="CG1721" si="32500">BJ1697*AO1721</f>
        <v>0</v>
      </c>
      <c r="CH1721">
        <f t="shared" ref="CH1721" si="32501">BK1697*AP1721</f>
        <v>0</v>
      </c>
      <c r="CI1721">
        <f t="shared" ref="CI1721" si="32502">BL1697*AQ1721</f>
        <v>0</v>
      </c>
      <c r="CJ1721">
        <f t="shared" ref="CJ1721" si="32503">BM1697*AR1721</f>
        <v>0</v>
      </c>
      <c r="CK1721">
        <f t="shared" ref="CK1721" si="32504">BN1697*AS1721</f>
        <v>0</v>
      </c>
      <c r="CL1721">
        <f t="shared" ref="CL1721" si="32505">BO1697*AT1721</f>
        <v>0</v>
      </c>
      <c r="CM1721">
        <f t="shared" ref="CM1721" si="32506">BP1697*AU1721</f>
        <v>0</v>
      </c>
      <c r="CN1721">
        <f t="shared" ref="CN1721" si="32507">BQ1697*AV1721</f>
        <v>0</v>
      </c>
      <c r="CO1721">
        <f t="shared" ref="CO1721" si="32508">BR1697*AW1721</f>
        <v>0</v>
      </c>
      <c r="CP1721">
        <f t="shared" ref="CP1721" si="32509">BS1697*AX1721</f>
        <v>0</v>
      </c>
      <c r="CQ1721">
        <f t="shared" ref="CQ1721" si="32510">BT1697*AY1721</f>
        <v>0</v>
      </c>
      <c r="CR1721">
        <f t="shared" ref="CR1721" si="32511">BU1697*AZ1721</f>
        <v>0</v>
      </c>
      <c r="CS1721">
        <f t="shared" ref="CS1721" si="32512">BV1697*BA1721</f>
        <v>0</v>
      </c>
      <c r="CT1721">
        <f t="shared" ref="CT1721" si="32513">BW1697*BB1721</f>
        <v>0</v>
      </c>
    </row>
    <row r="1722" spans="6:98" x14ac:dyDescent="0.3">
      <c r="F1722" s="91">
        <f t="shared" ref="F1722:H1722" si="32514">F1721</f>
        <v>80</v>
      </c>
      <c r="G1722" s="91">
        <f t="shared" si="32514"/>
        <v>80</v>
      </c>
      <c r="H1722" s="4">
        <f t="shared" si="32514"/>
        <v>1</v>
      </c>
      <c r="I1722">
        <v>120</v>
      </c>
      <c r="J1722" s="48">
        <f t="shared" si="31840"/>
        <v>0</v>
      </c>
      <c r="K1722" s="48">
        <f>IF(IF(AND(I1722&gt;=(F1722*2),I1722&lt;=G1722+F1722+(G1722-F1722+5)+1),((H1722)^2)*(I1723-F1722*2)/5,0)&lt;=H1722,IF(AND(I1722&gt;=(F1722*2),I1722&lt;=G1722+F1722+(G1722-F1722+5)+1),((H1722)^2)*(I1723-F1722*2)/5,0),(K1721-H1722^2))</f>
        <v>0</v>
      </c>
      <c r="L1722" s="98">
        <f t="shared" si="31842"/>
        <v>0</v>
      </c>
      <c r="M1722" s="48"/>
      <c r="N1722" s="48"/>
      <c r="O1722" s="48"/>
      <c r="P1722" s="48"/>
      <c r="Q1722" s="48"/>
      <c r="R1722" s="48"/>
      <c r="S1722" s="48"/>
      <c r="T1722" s="48"/>
      <c r="U1722" s="48"/>
      <c r="V1722" s="48"/>
      <c r="W1722" s="48"/>
      <c r="X1722" s="48"/>
      <c r="Y1722" s="48"/>
      <c r="Z1722" s="48"/>
      <c r="AA1722" s="48"/>
      <c r="AB1722" s="48"/>
      <c r="AC1722" s="48"/>
      <c r="AD1722" s="48"/>
      <c r="AE1722" s="48"/>
      <c r="AF1722" s="48"/>
      <c r="AG1722" s="48"/>
      <c r="AH1722" s="48"/>
      <c r="AI1722" s="48"/>
      <c r="AJ1722" s="48"/>
      <c r="AK1722" s="48"/>
      <c r="AL1722" s="48">
        <f>$J1722+$K1722+$L1722</f>
        <v>0</v>
      </c>
      <c r="AM1722" s="48">
        <f t="shared" si="32391"/>
        <v>0</v>
      </c>
      <c r="AN1722" s="48">
        <f t="shared" si="32391"/>
        <v>0</v>
      </c>
      <c r="AO1722" s="48">
        <f t="shared" si="32391"/>
        <v>0</v>
      </c>
      <c r="AP1722" s="48">
        <f t="shared" si="32366"/>
        <v>0</v>
      </c>
      <c r="AQ1722" s="48">
        <f t="shared" si="32366"/>
        <v>0</v>
      </c>
      <c r="AR1722" s="48">
        <f t="shared" si="32366"/>
        <v>0</v>
      </c>
      <c r="AS1722" s="48">
        <f t="shared" si="32366"/>
        <v>0</v>
      </c>
      <c r="AT1722" s="48">
        <f t="shared" si="32366"/>
        <v>0</v>
      </c>
      <c r="AU1722" s="48">
        <f t="shared" si="32366"/>
        <v>0</v>
      </c>
      <c r="AV1722" s="48">
        <f t="shared" si="32366"/>
        <v>0</v>
      </c>
      <c r="AW1722" s="48">
        <f t="shared" si="32366"/>
        <v>0</v>
      </c>
      <c r="AX1722" s="48">
        <f t="shared" si="32366"/>
        <v>0</v>
      </c>
      <c r="AY1722" s="48">
        <f t="shared" si="32366"/>
        <v>0</v>
      </c>
      <c r="AZ1722" s="48">
        <f t="shared" si="32366"/>
        <v>0</v>
      </c>
      <c r="BA1722" s="48">
        <f t="shared" si="32366"/>
        <v>0</v>
      </c>
      <c r="BB1722" s="48">
        <f t="shared" si="32366"/>
        <v>0</v>
      </c>
      <c r="BC1722" s="48"/>
      <c r="BE1722" t="s">
        <v>201</v>
      </c>
      <c r="CD1722">
        <f>BF1697*AL1722</f>
        <v>0</v>
      </c>
      <c r="CE1722">
        <f t="shared" ref="CE1722" si="32515">BG1697*AM1722</f>
        <v>0</v>
      </c>
      <c r="CF1722">
        <f t="shared" ref="CF1722" si="32516">BH1697*AN1722</f>
        <v>0</v>
      </c>
      <c r="CG1722">
        <f t="shared" ref="CG1722" si="32517">BI1697*AO1722</f>
        <v>0</v>
      </c>
      <c r="CH1722">
        <f t="shared" ref="CH1722" si="32518">BJ1697*AP1722</f>
        <v>0</v>
      </c>
      <c r="CI1722">
        <f t="shared" ref="CI1722" si="32519">BK1697*AQ1722</f>
        <v>0</v>
      </c>
      <c r="CJ1722">
        <f t="shared" ref="CJ1722" si="32520">BL1697*AR1722</f>
        <v>0</v>
      </c>
      <c r="CK1722">
        <f t="shared" ref="CK1722" si="32521">BM1697*AS1722</f>
        <v>0</v>
      </c>
      <c r="CL1722">
        <f t="shared" ref="CL1722" si="32522">BN1697*AT1722</f>
        <v>0</v>
      </c>
      <c r="CM1722">
        <f t="shared" ref="CM1722" si="32523">BO1697*AU1722</f>
        <v>0</v>
      </c>
      <c r="CN1722">
        <f t="shared" ref="CN1722" si="32524">BP1697*AV1722</f>
        <v>0</v>
      </c>
      <c r="CO1722">
        <f t="shared" ref="CO1722" si="32525">BQ1697*AW1722</f>
        <v>0</v>
      </c>
      <c r="CP1722">
        <f t="shared" ref="CP1722" si="32526">BR1697*AX1722</f>
        <v>0</v>
      </c>
      <c r="CQ1722">
        <f t="shared" ref="CQ1722" si="32527">BS1697*AY1722</f>
        <v>0</v>
      </c>
      <c r="CR1722">
        <f t="shared" ref="CR1722" si="32528">BT1697*AZ1722</f>
        <v>0</v>
      </c>
      <c r="CS1722">
        <f t="shared" ref="CS1722" si="32529">BU1697*BA1722</f>
        <v>0</v>
      </c>
      <c r="CT1722">
        <f t="shared" ref="CT1722" si="32530">BV1697*BB1722</f>
        <v>0</v>
      </c>
    </row>
    <row r="1723" spans="6:98" x14ac:dyDescent="0.3">
      <c r="F1723" s="91">
        <f t="shared" ref="F1723:H1723" si="32531">F1722</f>
        <v>80</v>
      </c>
      <c r="G1723" s="91">
        <f t="shared" si="32531"/>
        <v>80</v>
      </c>
      <c r="H1723" s="4">
        <f t="shared" si="32531"/>
        <v>1</v>
      </c>
      <c r="I1723">
        <v>125</v>
      </c>
      <c r="J1723" s="48">
        <f t="shared" si="31840"/>
        <v>0</v>
      </c>
      <c r="K1723" s="48">
        <f t="shared" ref="K1723:K1728" si="32532">IF(IF(AND(I1723&gt;=(F1723*2),I1723&lt;=G1723+F1723+(G1723-F1723+5)+1),((H1723)^2)*(I1724-F1723*2)/5,0)&lt;=H1723,IF(AND(I1723&gt;=(F1723*2),I1723&lt;=G1723+F1723+(G1723-F1723+5)+1),((H1723)^2)*(I1724-F1723*2)/5,0),(K1722-H1723^2))</f>
        <v>0</v>
      </c>
      <c r="L1723" s="98">
        <f t="shared" si="31842"/>
        <v>0</v>
      </c>
      <c r="M1723" s="48"/>
      <c r="N1723" s="48"/>
      <c r="O1723" s="48"/>
      <c r="P1723" s="48"/>
      <c r="Q1723" s="48"/>
      <c r="R1723" s="48"/>
      <c r="S1723" s="48"/>
      <c r="T1723" s="48"/>
      <c r="U1723" s="48"/>
      <c r="V1723" s="48"/>
      <c r="W1723" s="48"/>
      <c r="X1723" s="48"/>
      <c r="Y1723" s="48"/>
      <c r="Z1723" s="48"/>
      <c r="AA1723" s="48"/>
      <c r="AB1723" s="48"/>
      <c r="AC1723" s="48"/>
      <c r="AD1723" s="48"/>
      <c r="AE1723" s="48"/>
      <c r="AF1723" s="48"/>
      <c r="AG1723" s="48"/>
      <c r="AH1723" s="48"/>
      <c r="AI1723" s="48"/>
      <c r="AJ1723" s="48"/>
      <c r="AK1723" s="48"/>
      <c r="AL1723" s="48"/>
      <c r="AM1723" s="48">
        <f>$J1723+$K1723+$L1723</f>
        <v>0</v>
      </c>
      <c r="AN1723" s="48">
        <f t="shared" si="32391"/>
        <v>0</v>
      </c>
      <c r="AO1723" s="48">
        <f t="shared" si="32391"/>
        <v>0</v>
      </c>
      <c r="AP1723" s="48">
        <f t="shared" si="32366"/>
        <v>0</v>
      </c>
      <c r="AQ1723" s="48">
        <f t="shared" si="32366"/>
        <v>0</v>
      </c>
      <c r="AR1723" s="48">
        <f t="shared" si="32366"/>
        <v>0</v>
      </c>
      <c r="AS1723" s="48">
        <f t="shared" si="32366"/>
        <v>0</v>
      </c>
      <c r="AT1723" s="48">
        <f t="shared" si="32366"/>
        <v>0</v>
      </c>
      <c r="AU1723" s="48">
        <f t="shared" si="32366"/>
        <v>0</v>
      </c>
      <c r="AV1723" s="48">
        <f t="shared" si="32366"/>
        <v>0</v>
      </c>
      <c r="AW1723" s="48">
        <f t="shared" si="32366"/>
        <v>0</v>
      </c>
      <c r="AX1723" s="48">
        <f t="shared" si="32366"/>
        <v>0</v>
      </c>
      <c r="AY1723" s="48">
        <f t="shared" si="32366"/>
        <v>0</v>
      </c>
      <c r="AZ1723" s="48">
        <f t="shared" si="32366"/>
        <v>0</v>
      </c>
      <c r="BA1723" s="48">
        <f t="shared" si="32366"/>
        <v>0</v>
      </c>
      <c r="BB1723" s="48">
        <f t="shared" si="32366"/>
        <v>0</v>
      </c>
      <c r="BC1723" s="48"/>
      <c r="BE1723" t="s">
        <v>202</v>
      </c>
      <c r="CE1723">
        <f>BF1697*AM1723</f>
        <v>0</v>
      </c>
      <c r="CF1723">
        <f t="shared" ref="CF1723" si="32533">BG1697*AN1723</f>
        <v>0</v>
      </c>
      <c r="CG1723">
        <f t="shared" ref="CG1723" si="32534">BH1697*AO1723</f>
        <v>0</v>
      </c>
      <c r="CH1723">
        <f t="shared" ref="CH1723" si="32535">BI1697*AP1723</f>
        <v>0</v>
      </c>
      <c r="CI1723">
        <f t="shared" ref="CI1723" si="32536">BJ1697*AQ1723</f>
        <v>0</v>
      </c>
      <c r="CJ1723">
        <f t="shared" ref="CJ1723" si="32537">BK1697*AR1723</f>
        <v>0</v>
      </c>
      <c r="CK1723">
        <f t="shared" ref="CK1723" si="32538">BL1697*AS1723</f>
        <v>0</v>
      </c>
      <c r="CL1723">
        <f t="shared" ref="CL1723" si="32539">BM1697*AT1723</f>
        <v>0</v>
      </c>
      <c r="CM1723">
        <f t="shared" ref="CM1723" si="32540">BN1697*AU1723</f>
        <v>0</v>
      </c>
      <c r="CN1723">
        <f t="shared" ref="CN1723" si="32541">BO1697*AV1723</f>
        <v>0</v>
      </c>
      <c r="CO1723">
        <f t="shared" ref="CO1723" si="32542">BP1697*AW1723</f>
        <v>0</v>
      </c>
      <c r="CP1723">
        <f t="shared" ref="CP1723" si="32543">BQ1697*AX1723</f>
        <v>0</v>
      </c>
      <c r="CQ1723">
        <f t="shared" ref="CQ1723" si="32544">BR1697*AY1723</f>
        <v>0</v>
      </c>
      <c r="CR1723">
        <f t="shared" ref="CR1723" si="32545">BS1697*AZ1723</f>
        <v>0</v>
      </c>
      <c r="CS1723">
        <f t="shared" ref="CS1723" si="32546">BT1697*BA1723</f>
        <v>0</v>
      </c>
      <c r="CT1723">
        <f t="shared" ref="CT1723" si="32547">BU1697*BB1723</f>
        <v>0</v>
      </c>
    </row>
    <row r="1724" spans="6:98" x14ac:dyDescent="0.3">
      <c r="F1724" s="91">
        <f t="shared" ref="F1724:H1724" si="32548">F1723</f>
        <v>80</v>
      </c>
      <c r="G1724" s="91">
        <f t="shared" si="32548"/>
        <v>80</v>
      </c>
      <c r="H1724" s="4">
        <f t="shared" si="32548"/>
        <v>1</v>
      </c>
      <c r="I1724">
        <v>130</v>
      </c>
      <c r="J1724" s="48">
        <f t="shared" si="31840"/>
        <v>0</v>
      </c>
      <c r="K1724" s="48">
        <f t="shared" si="32532"/>
        <v>0</v>
      </c>
      <c r="L1724" s="98">
        <f t="shared" si="31842"/>
        <v>0</v>
      </c>
      <c r="M1724" s="48"/>
      <c r="N1724" s="48"/>
      <c r="O1724" s="48"/>
      <c r="P1724" s="48"/>
      <c r="Q1724" s="48"/>
      <c r="R1724" s="48"/>
      <c r="S1724" s="48"/>
      <c r="T1724" s="48"/>
      <c r="U1724" s="48"/>
      <c r="V1724" s="48"/>
      <c r="W1724" s="48"/>
      <c r="X1724" s="48"/>
      <c r="Y1724" s="48"/>
      <c r="Z1724" s="48"/>
      <c r="AA1724" s="48"/>
      <c r="AB1724" s="48"/>
      <c r="AC1724" s="48"/>
      <c r="AD1724" s="48"/>
      <c r="AE1724" s="48"/>
      <c r="AF1724" s="48"/>
      <c r="AG1724" s="48"/>
      <c r="AH1724" s="48"/>
      <c r="AI1724" s="48"/>
      <c r="AJ1724" s="48"/>
      <c r="AK1724" s="48"/>
      <c r="AL1724" s="48"/>
      <c r="AM1724" s="48"/>
      <c r="AN1724" s="48">
        <f>$J1724+$K1724+$L1724</f>
        <v>0</v>
      </c>
      <c r="AO1724" s="48">
        <f t="shared" si="32391"/>
        <v>0</v>
      </c>
      <c r="AP1724" s="48">
        <f t="shared" si="32366"/>
        <v>0</v>
      </c>
      <c r="AQ1724" s="48">
        <f t="shared" si="32366"/>
        <v>0</v>
      </c>
      <c r="AR1724" s="48">
        <f t="shared" si="32366"/>
        <v>0</v>
      </c>
      <c r="AS1724" s="48">
        <f t="shared" si="32366"/>
        <v>0</v>
      </c>
      <c r="AT1724" s="48">
        <f t="shared" si="32366"/>
        <v>0</v>
      </c>
      <c r="AU1724" s="48">
        <f t="shared" si="32366"/>
        <v>0</v>
      </c>
      <c r="AV1724" s="48">
        <f t="shared" si="32366"/>
        <v>0</v>
      </c>
      <c r="AW1724" s="48">
        <f t="shared" si="32366"/>
        <v>0</v>
      </c>
      <c r="AX1724" s="48">
        <f t="shared" si="32366"/>
        <v>0</v>
      </c>
      <c r="AY1724" s="48">
        <f t="shared" si="32366"/>
        <v>0</v>
      </c>
      <c r="AZ1724" s="48">
        <f t="shared" si="32366"/>
        <v>0</v>
      </c>
      <c r="BA1724" s="48">
        <f t="shared" si="32366"/>
        <v>0</v>
      </c>
      <c r="BB1724" s="48">
        <f t="shared" si="32366"/>
        <v>0</v>
      </c>
      <c r="BC1724" s="48"/>
      <c r="BE1724" t="s">
        <v>203</v>
      </c>
      <c r="CF1724">
        <f>BF1697*AN1724</f>
        <v>0</v>
      </c>
      <c r="CG1724">
        <f t="shared" ref="CG1724" si="32549">BG1697*AO1724</f>
        <v>0</v>
      </c>
      <c r="CH1724">
        <f t="shared" ref="CH1724" si="32550">BH1697*AP1724</f>
        <v>0</v>
      </c>
      <c r="CI1724">
        <f t="shared" ref="CI1724" si="32551">BI1697*AQ1724</f>
        <v>0</v>
      </c>
      <c r="CJ1724">
        <f t="shared" ref="CJ1724" si="32552">BJ1697*AR1724</f>
        <v>0</v>
      </c>
      <c r="CK1724">
        <f t="shared" ref="CK1724" si="32553">BK1697*AS1724</f>
        <v>0</v>
      </c>
      <c r="CL1724">
        <f t="shared" ref="CL1724" si="32554">BL1697*AT1724</f>
        <v>0</v>
      </c>
      <c r="CM1724">
        <f t="shared" ref="CM1724" si="32555">BM1697*AU1724</f>
        <v>0</v>
      </c>
      <c r="CN1724">
        <f t="shared" ref="CN1724" si="32556">BN1697*AV1724</f>
        <v>0</v>
      </c>
      <c r="CO1724">
        <f t="shared" ref="CO1724" si="32557">BO1697*AW1724</f>
        <v>0</v>
      </c>
      <c r="CP1724">
        <f t="shared" ref="CP1724" si="32558">BP1697*AX1724</f>
        <v>0</v>
      </c>
      <c r="CQ1724">
        <f t="shared" ref="CQ1724" si="32559">BQ1697*AY1724</f>
        <v>0</v>
      </c>
      <c r="CR1724">
        <f t="shared" ref="CR1724" si="32560">BR1697*AZ1724</f>
        <v>0</v>
      </c>
      <c r="CS1724">
        <f t="shared" ref="CS1724" si="32561">BS1697*BA1724</f>
        <v>0</v>
      </c>
      <c r="CT1724">
        <f t="shared" ref="CT1724" si="32562">BT1697*BB1724</f>
        <v>0</v>
      </c>
    </row>
    <row r="1725" spans="6:98" x14ac:dyDescent="0.3">
      <c r="F1725" s="91">
        <f t="shared" ref="F1725:H1725" si="32563">F1724</f>
        <v>80</v>
      </c>
      <c r="G1725" s="91">
        <f t="shared" si="32563"/>
        <v>80</v>
      </c>
      <c r="H1725" s="4">
        <f t="shared" si="32563"/>
        <v>1</v>
      </c>
      <c r="I1725">
        <v>135</v>
      </c>
      <c r="J1725" s="48">
        <f t="shared" si="31840"/>
        <v>0</v>
      </c>
      <c r="K1725" s="48">
        <f t="shared" si="32532"/>
        <v>0</v>
      </c>
      <c r="L1725" s="98">
        <f t="shared" si="31842"/>
        <v>0</v>
      </c>
      <c r="M1725" s="48"/>
      <c r="N1725" s="48"/>
      <c r="O1725" s="48"/>
      <c r="P1725" s="48"/>
      <c r="Q1725" s="48"/>
      <c r="R1725" s="48"/>
      <c r="S1725" s="48"/>
      <c r="T1725" s="48"/>
      <c r="U1725" s="48"/>
      <c r="V1725" s="48"/>
      <c r="W1725" s="48"/>
      <c r="X1725" s="48"/>
      <c r="Y1725" s="48"/>
      <c r="Z1725" s="48"/>
      <c r="AA1725" s="48"/>
      <c r="AB1725" s="48"/>
      <c r="AC1725" s="48"/>
      <c r="AD1725" s="48"/>
      <c r="AE1725" s="48"/>
      <c r="AF1725" s="48"/>
      <c r="AG1725" s="48"/>
      <c r="AH1725" s="48"/>
      <c r="AI1725" s="48"/>
      <c r="AJ1725" s="48"/>
      <c r="AK1725" s="48"/>
      <c r="AL1725" s="48"/>
      <c r="AM1725" s="48"/>
      <c r="AN1725" s="48"/>
      <c r="AO1725" s="48">
        <f>$J1725+$K1725+$L1725</f>
        <v>0</v>
      </c>
      <c r="AP1725" s="48">
        <f t="shared" si="32366"/>
        <v>0</v>
      </c>
      <c r="AQ1725" s="48">
        <f t="shared" si="32366"/>
        <v>0</v>
      </c>
      <c r="AR1725" s="48">
        <f t="shared" si="32366"/>
        <v>0</v>
      </c>
      <c r="AS1725" s="48">
        <f t="shared" si="32366"/>
        <v>0</v>
      </c>
      <c r="AT1725" s="48">
        <f t="shared" si="32366"/>
        <v>0</v>
      </c>
      <c r="AU1725" s="48">
        <f t="shared" si="32366"/>
        <v>0</v>
      </c>
      <c r="AV1725" s="48">
        <f t="shared" si="32366"/>
        <v>0</v>
      </c>
      <c r="AW1725" s="48">
        <f t="shared" si="32366"/>
        <v>0</v>
      </c>
      <c r="AX1725" s="48">
        <f t="shared" si="32366"/>
        <v>0</v>
      </c>
      <c r="AY1725" s="48">
        <f t="shared" si="32366"/>
        <v>0</v>
      </c>
      <c r="AZ1725" s="48">
        <f t="shared" si="32366"/>
        <v>0</v>
      </c>
      <c r="BA1725" s="48">
        <f t="shared" si="32366"/>
        <v>0</v>
      </c>
      <c r="BB1725" s="48">
        <f t="shared" si="32366"/>
        <v>0</v>
      </c>
      <c r="BC1725" s="48"/>
      <c r="BE1725" t="s">
        <v>204</v>
      </c>
      <c r="CG1725">
        <f>BF1697*AO1725</f>
        <v>0</v>
      </c>
      <c r="CH1725">
        <f t="shared" ref="CH1725" si="32564">BG1697*AP1725</f>
        <v>0</v>
      </c>
      <c r="CI1725">
        <f t="shared" ref="CI1725" si="32565">BH1697*AQ1725</f>
        <v>0</v>
      </c>
      <c r="CJ1725">
        <f t="shared" ref="CJ1725" si="32566">BI1697*AR1725</f>
        <v>0</v>
      </c>
      <c r="CK1725">
        <f t="shared" ref="CK1725" si="32567">BJ1697*AS1725</f>
        <v>0</v>
      </c>
      <c r="CL1725">
        <f t="shared" ref="CL1725" si="32568">BK1697*AT1725</f>
        <v>0</v>
      </c>
      <c r="CM1725">
        <f t="shared" ref="CM1725" si="32569">BL1697*AU1725</f>
        <v>0</v>
      </c>
      <c r="CN1725">
        <f t="shared" ref="CN1725" si="32570">BM1697*AV1725</f>
        <v>0</v>
      </c>
      <c r="CO1725">
        <f t="shared" ref="CO1725" si="32571">BN1697*AW1725</f>
        <v>0</v>
      </c>
      <c r="CP1725">
        <f t="shared" ref="CP1725" si="32572">BO1697*AX1725</f>
        <v>0</v>
      </c>
      <c r="CQ1725">
        <f t="shared" ref="CQ1725" si="32573">BP1697*AY1725</f>
        <v>0</v>
      </c>
      <c r="CR1725">
        <f t="shared" ref="CR1725" si="32574">BQ1697*AZ1725</f>
        <v>0</v>
      </c>
      <c r="CS1725">
        <f t="shared" ref="CS1725" si="32575">BR1697*BA1725</f>
        <v>0</v>
      </c>
      <c r="CT1725">
        <f t="shared" ref="CT1725" si="32576">BS1697*BB1725</f>
        <v>0</v>
      </c>
    </row>
    <row r="1726" spans="6:98" x14ac:dyDescent="0.3">
      <c r="F1726" s="91">
        <f t="shared" ref="F1726:H1726" si="32577">F1725</f>
        <v>80</v>
      </c>
      <c r="G1726" s="91">
        <f t="shared" si="32577"/>
        <v>80</v>
      </c>
      <c r="H1726" s="4">
        <f t="shared" si="32577"/>
        <v>1</v>
      </c>
      <c r="I1726">
        <v>140</v>
      </c>
      <c r="J1726" s="48">
        <f t="shared" si="31840"/>
        <v>0</v>
      </c>
      <c r="K1726" s="48">
        <f t="shared" si="32532"/>
        <v>0</v>
      </c>
      <c r="L1726" s="98">
        <f t="shared" si="31842"/>
        <v>0</v>
      </c>
      <c r="M1726" s="48"/>
      <c r="N1726" s="48"/>
      <c r="O1726" s="48"/>
      <c r="P1726" s="48"/>
      <c r="Q1726" s="48"/>
      <c r="R1726" s="48"/>
      <c r="S1726" s="48"/>
      <c r="T1726" s="48"/>
      <c r="U1726" s="48"/>
      <c r="V1726" s="48"/>
      <c r="W1726" s="48"/>
      <c r="X1726" s="48"/>
      <c r="Y1726" s="48"/>
      <c r="Z1726" s="48"/>
      <c r="AA1726" s="48"/>
      <c r="AB1726" s="48"/>
      <c r="AC1726" s="48"/>
      <c r="AD1726" s="48"/>
      <c r="AE1726" s="48"/>
      <c r="AF1726" s="48"/>
      <c r="AG1726" s="48"/>
      <c r="AH1726" s="48"/>
      <c r="AI1726" s="48"/>
      <c r="AJ1726" s="48"/>
      <c r="AK1726" s="48"/>
      <c r="AL1726" s="48"/>
      <c r="AM1726" s="48"/>
      <c r="AN1726" s="48"/>
      <c r="AO1726" s="48"/>
      <c r="AP1726" s="48">
        <f>$J1726+$K1726+$L1726</f>
        <v>0</v>
      </c>
      <c r="AQ1726" s="48">
        <f t="shared" si="32366"/>
        <v>0</v>
      </c>
      <c r="AR1726" s="48">
        <f t="shared" si="32366"/>
        <v>0</v>
      </c>
      <c r="AS1726" s="48">
        <f t="shared" si="32366"/>
        <v>0</v>
      </c>
      <c r="AT1726" s="48">
        <f t="shared" si="32366"/>
        <v>0</v>
      </c>
      <c r="AU1726" s="48">
        <f t="shared" si="32366"/>
        <v>0</v>
      </c>
      <c r="AV1726" s="48">
        <f t="shared" si="32366"/>
        <v>0</v>
      </c>
      <c r="AW1726" s="48">
        <f t="shared" si="32366"/>
        <v>0</v>
      </c>
      <c r="AX1726" s="48">
        <f t="shared" si="32366"/>
        <v>0</v>
      </c>
      <c r="AY1726" s="48">
        <f t="shared" si="32366"/>
        <v>0</v>
      </c>
      <c r="AZ1726" s="48">
        <f t="shared" si="32366"/>
        <v>0</v>
      </c>
      <c r="BA1726" s="48">
        <f t="shared" si="32366"/>
        <v>0</v>
      </c>
      <c r="BB1726" s="48">
        <f t="shared" si="32366"/>
        <v>0</v>
      </c>
      <c r="BC1726" s="48"/>
      <c r="BE1726" t="s">
        <v>205</v>
      </c>
      <c r="CH1726">
        <f>BF1697*AP1726</f>
        <v>0</v>
      </c>
      <c r="CI1726">
        <f t="shared" ref="CI1726" si="32578">BG1697*AQ1726</f>
        <v>0</v>
      </c>
      <c r="CJ1726">
        <f t="shared" ref="CJ1726" si="32579">BH1697*AR1726</f>
        <v>0</v>
      </c>
      <c r="CK1726">
        <f t="shared" ref="CK1726" si="32580">BI1697*AS1726</f>
        <v>0</v>
      </c>
      <c r="CL1726">
        <f t="shared" ref="CL1726" si="32581">BJ1697*AT1726</f>
        <v>0</v>
      </c>
      <c r="CM1726">
        <f t="shared" ref="CM1726" si="32582">BK1697*AU1726</f>
        <v>0</v>
      </c>
      <c r="CN1726">
        <f t="shared" ref="CN1726" si="32583">BL1697*AV1726</f>
        <v>0</v>
      </c>
      <c r="CO1726">
        <f t="shared" ref="CO1726" si="32584">BM1697*AW1726</f>
        <v>0</v>
      </c>
      <c r="CP1726">
        <f t="shared" ref="CP1726" si="32585">BN1697*AX1726</f>
        <v>0</v>
      </c>
      <c r="CQ1726">
        <f t="shared" ref="CQ1726" si="32586">BO1697*AY1726</f>
        <v>0</v>
      </c>
      <c r="CR1726">
        <f t="shared" ref="CR1726" si="32587">BP1697*AZ1726</f>
        <v>0</v>
      </c>
      <c r="CS1726">
        <f t="shared" ref="CS1726" si="32588">BQ1697*BA1726</f>
        <v>0</v>
      </c>
      <c r="CT1726">
        <f t="shared" ref="CT1726" si="32589">BR1697*BB1726</f>
        <v>0</v>
      </c>
    </row>
    <row r="1727" spans="6:98" x14ac:dyDescent="0.3">
      <c r="F1727" s="91">
        <f t="shared" ref="F1727:H1727" si="32590">F1726</f>
        <v>80</v>
      </c>
      <c r="G1727" s="91">
        <f t="shared" si="32590"/>
        <v>80</v>
      </c>
      <c r="H1727" s="4">
        <f t="shared" si="32590"/>
        <v>1</v>
      </c>
      <c r="I1727">
        <v>145</v>
      </c>
      <c r="J1727" s="48">
        <f t="shared" si="31840"/>
        <v>0</v>
      </c>
      <c r="K1727" s="48">
        <f t="shared" si="32532"/>
        <v>0</v>
      </c>
      <c r="L1727" s="98">
        <f t="shared" si="31842"/>
        <v>0</v>
      </c>
      <c r="M1727" s="48"/>
      <c r="N1727" s="48"/>
      <c r="O1727" s="48"/>
      <c r="P1727" s="48"/>
      <c r="Q1727" s="48"/>
      <c r="R1727" s="48"/>
      <c r="S1727" s="48"/>
      <c r="T1727" s="48"/>
      <c r="U1727" s="48"/>
      <c r="V1727" s="48"/>
      <c r="W1727" s="48"/>
      <c r="X1727" s="48"/>
      <c r="Y1727" s="48"/>
      <c r="Z1727" s="48"/>
      <c r="AA1727" s="48"/>
      <c r="AB1727" s="48"/>
      <c r="AC1727" s="48"/>
      <c r="AD1727" s="48"/>
      <c r="AE1727" s="48"/>
      <c r="AF1727" s="48"/>
      <c r="AG1727" s="48"/>
      <c r="AH1727" s="48"/>
      <c r="AI1727" s="48"/>
      <c r="AJ1727" s="48"/>
      <c r="AK1727" s="48"/>
      <c r="AL1727" s="48"/>
      <c r="AM1727" s="48"/>
      <c r="AN1727" s="48"/>
      <c r="AO1727" s="48"/>
      <c r="AP1727" s="48"/>
      <c r="AQ1727" s="48">
        <f>$J1727+$K1727+$L1727</f>
        <v>0</v>
      </c>
      <c r="AR1727" s="48">
        <f t="shared" si="32366"/>
        <v>0</v>
      </c>
      <c r="AS1727" s="48">
        <f t="shared" si="32366"/>
        <v>0</v>
      </c>
      <c r="AT1727" s="48">
        <f t="shared" si="32366"/>
        <v>0</v>
      </c>
      <c r="AU1727" s="48">
        <f t="shared" si="32366"/>
        <v>0</v>
      </c>
      <c r="AV1727" s="48">
        <f t="shared" si="32366"/>
        <v>0</v>
      </c>
      <c r="AW1727" s="48">
        <f t="shared" si="32366"/>
        <v>0</v>
      </c>
      <c r="AX1727" s="48">
        <f t="shared" si="32366"/>
        <v>0</v>
      </c>
      <c r="AY1727" s="48">
        <f t="shared" si="32366"/>
        <v>0</v>
      </c>
      <c r="AZ1727" s="48">
        <f t="shared" si="32366"/>
        <v>0</v>
      </c>
      <c r="BA1727" s="48">
        <f t="shared" si="32366"/>
        <v>0</v>
      </c>
      <c r="BB1727" s="48">
        <f t="shared" si="32366"/>
        <v>0</v>
      </c>
      <c r="BC1727" s="48"/>
      <c r="BE1727" t="s">
        <v>206</v>
      </c>
      <c r="CI1727">
        <f>BF1697*AQ1727</f>
        <v>0</v>
      </c>
      <c r="CJ1727">
        <f t="shared" ref="CJ1727" si="32591">BG1697*AR1727</f>
        <v>0</v>
      </c>
      <c r="CK1727">
        <f t="shared" ref="CK1727" si="32592">BH1697*AS1727</f>
        <v>0</v>
      </c>
      <c r="CL1727">
        <f t="shared" ref="CL1727" si="32593">BI1697*AT1727</f>
        <v>0</v>
      </c>
      <c r="CM1727">
        <f t="shared" ref="CM1727" si="32594">BJ1697*AU1727</f>
        <v>0</v>
      </c>
      <c r="CN1727">
        <f t="shared" ref="CN1727" si="32595">BK1697*AV1727</f>
        <v>0</v>
      </c>
      <c r="CO1727">
        <f t="shared" ref="CO1727" si="32596">BL1697*AW1727</f>
        <v>0</v>
      </c>
      <c r="CP1727">
        <f t="shared" ref="CP1727" si="32597">BM1697*AX1727</f>
        <v>0</v>
      </c>
      <c r="CQ1727">
        <f t="shared" ref="CQ1727" si="32598">BN1697*AY1727</f>
        <v>0</v>
      </c>
      <c r="CR1727">
        <f t="shared" ref="CR1727" si="32599">BO1697*AZ1727</f>
        <v>0</v>
      </c>
      <c r="CS1727">
        <f t="shared" ref="CS1727" si="32600">BP1697*BA1727</f>
        <v>0</v>
      </c>
      <c r="CT1727">
        <f t="shared" ref="CT1727" si="32601">BQ1697*BB1727</f>
        <v>0</v>
      </c>
    </row>
    <row r="1728" spans="6:98" x14ac:dyDescent="0.3">
      <c r="F1728" s="91">
        <f t="shared" ref="F1728:H1728" si="32602">F1727</f>
        <v>80</v>
      </c>
      <c r="G1728" s="91">
        <f t="shared" si="32602"/>
        <v>80</v>
      </c>
      <c r="H1728" s="4">
        <f t="shared" si="32602"/>
        <v>1</v>
      </c>
      <c r="I1728">
        <v>150</v>
      </c>
      <c r="J1728" s="48">
        <f t="shared" si="31840"/>
        <v>0</v>
      </c>
      <c r="K1728" s="48">
        <f t="shared" si="32532"/>
        <v>0</v>
      </c>
      <c r="L1728" s="98">
        <f t="shared" si="31842"/>
        <v>0</v>
      </c>
      <c r="M1728" s="48"/>
      <c r="N1728" s="48"/>
      <c r="O1728" s="48"/>
      <c r="P1728" s="48"/>
      <c r="Q1728" s="48"/>
      <c r="R1728" s="48"/>
      <c r="S1728" s="48"/>
      <c r="T1728" s="48"/>
      <c r="U1728" s="48"/>
      <c r="V1728" s="48"/>
      <c r="W1728" s="48"/>
      <c r="X1728" s="48"/>
      <c r="Y1728" s="48"/>
      <c r="Z1728" s="48"/>
      <c r="AA1728" s="48"/>
      <c r="AB1728" s="48"/>
      <c r="AC1728" s="48"/>
      <c r="AD1728" s="48"/>
      <c r="AE1728" s="48"/>
      <c r="AF1728" s="48"/>
      <c r="AG1728" s="48"/>
      <c r="AH1728" s="48"/>
      <c r="AI1728" s="48"/>
      <c r="AJ1728" s="48"/>
      <c r="AK1728" s="48"/>
      <c r="AL1728" s="48"/>
      <c r="AM1728" s="48"/>
      <c r="AN1728" s="48"/>
      <c r="AO1728" s="48"/>
      <c r="AP1728" s="48"/>
      <c r="AQ1728" s="48"/>
      <c r="AR1728" s="48">
        <f>$J1728+$K1728+$L1728</f>
        <v>0</v>
      </c>
      <c r="AS1728" s="48">
        <f t="shared" si="32366"/>
        <v>0</v>
      </c>
      <c r="AT1728" s="48">
        <f t="shared" si="32366"/>
        <v>0</v>
      </c>
      <c r="AU1728" s="48">
        <f t="shared" si="32366"/>
        <v>0</v>
      </c>
      <c r="AV1728" s="48">
        <f t="shared" si="32366"/>
        <v>0</v>
      </c>
      <c r="AW1728" s="48">
        <f t="shared" si="32366"/>
        <v>0</v>
      </c>
      <c r="AX1728" s="48">
        <f t="shared" si="32366"/>
        <v>0</v>
      </c>
      <c r="AY1728" s="48">
        <f t="shared" si="32366"/>
        <v>0</v>
      </c>
      <c r="AZ1728" s="48">
        <f t="shared" si="32366"/>
        <v>0</v>
      </c>
      <c r="BA1728" s="48">
        <f t="shared" si="32366"/>
        <v>0</v>
      </c>
      <c r="BB1728" s="48">
        <f t="shared" si="32366"/>
        <v>0</v>
      </c>
      <c r="BC1728" s="48"/>
      <c r="BE1728" t="s">
        <v>207</v>
      </c>
      <c r="CJ1728">
        <f>BF1697*AR1728</f>
        <v>0</v>
      </c>
      <c r="CK1728">
        <f t="shared" ref="CK1728" si="32603">BG1697*AS1728</f>
        <v>0</v>
      </c>
      <c r="CL1728">
        <f t="shared" ref="CL1728" si="32604">BH1697*AT1728</f>
        <v>0</v>
      </c>
      <c r="CM1728">
        <f t="shared" ref="CM1728" si="32605">BI1697*AU1728</f>
        <v>0</v>
      </c>
      <c r="CN1728">
        <f t="shared" ref="CN1728" si="32606">BJ1697*AV1728</f>
        <v>0</v>
      </c>
      <c r="CO1728">
        <f t="shared" ref="CO1728" si="32607">BK1697*AW1728</f>
        <v>0</v>
      </c>
      <c r="CP1728">
        <f t="shared" ref="CP1728" si="32608">BL1697*AX1728</f>
        <v>0</v>
      </c>
      <c r="CQ1728">
        <f t="shared" ref="CQ1728" si="32609">BM1697*AY1728</f>
        <v>0</v>
      </c>
      <c r="CR1728">
        <f t="shared" ref="CR1728" si="32610">BN1697*AZ1728</f>
        <v>0</v>
      </c>
      <c r="CS1728">
        <f t="shared" ref="CS1728" si="32611">BO1697*BA1728</f>
        <v>0</v>
      </c>
      <c r="CT1728">
        <f t="shared" ref="CT1728" si="32612">BP1697*BB1728</f>
        <v>0</v>
      </c>
    </row>
    <row r="1729" spans="6:98" x14ac:dyDescent="0.3">
      <c r="F1729" s="91">
        <f t="shared" ref="F1729:H1729" si="32613">F1728</f>
        <v>80</v>
      </c>
      <c r="G1729" s="91">
        <f t="shared" si="32613"/>
        <v>80</v>
      </c>
      <c r="H1729" s="4">
        <f t="shared" si="32613"/>
        <v>1</v>
      </c>
      <c r="I1729">
        <v>155</v>
      </c>
      <c r="J1729" s="48">
        <f t="shared" si="31840"/>
        <v>0</v>
      </c>
      <c r="K1729" s="48">
        <f>IF(IF(AND(I1729&gt;=(F1729*2),I1729&lt;=G1729+F1729+(G1729-F1729+5)+1),((H1729)^2)*(I1730-F1729*2)/5,0)&lt;=H1729,IF(AND(I1729&gt;=(F1729*2),I1729&lt;=G1729+F1729+(G1729-F1729+5)+1),((H1729)^2)*(I1730-F1729*2)/5,0),(K1728-H1729^2))</f>
        <v>0</v>
      </c>
      <c r="L1729" s="98">
        <f t="shared" si="31842"/>
        <v>0</v>
      </c>
      <c r="M1729" s="48"/>
      <c r="N1729" s="48"/>
      <c r="O1729" s="48"/>
      <c r="P1729" s="48"/>
      <c r="Q1729" s="48"/>
      <c r="R1729" s="48"/>
      <c r="S1729" s="48"/>
      <c r="T1729" s="48"/>
      <c r="U1729" s="48"/>
      <c r="V1729" s="48"/>
      <c r="W1729" s="48"/>
      <c r="X1729" s="48"/>
      <c r="Y1729" s="48"/>
      <c r="Z1729" s="48"/>
      <c r="AA1729" s="48"/>
      <c r="AB1729" s="48"/>
      <c r="AC1729" s="48"/>
      <c r="AD1729" s="48"/>
      <c r="AE1729" s="48"/>
      <c r="AF1729" s="48"/>
      <c r="AG1729" s="48"/>
      <c r="AH1729" s="48"/>
      <c r="AI1729" s="48"/>
      <c r="AJ1729" s="48"/>
      <c r="AK1729" s="48"/>
      <c r="AL1729" s="48"/>
      <c r="AM1729" s="48"/>
      <c r="AN1729" s="48"/>
      <c r="AO1729" s="48"/>
      <c r="AP1729" s="48"/>
      <c r="AQ1729" s="48"/>
      <c r="AR1729" s="48"/>
      <c r="AS1729" s="48">
        <f>$J1729+$K1729+$L1729</f>
        <v>0</v>
      </c>
      <c r="AT1729" s="48">
        <f t="shared" si="32366"/>
        <v>0</v>
      </c>
      <c r="AU1729" s="48">
        <f t="shared" si="32366"/>
        <v>0</v>
      </c>
      <c r="AV1729" s="48">
        <f t="shared" si="32366"/>
        <v>0</v>
      </c>
      <c r="AW1729" s="48">
        <f t="shared" si="32366"/>
        <v>0</v>
      </c>
      <c r="AX1729" s="48">
        <f t="shared" si="32366"/>
        <v>0</v>
      </c>
      <c r="AY1729" s="48">
        <f t="shared" si="32366"/>
        <v>0</v>
      </c>
      <c r="AZ1729" s="48">
        <f t="shared" si="32366"/>
        <v>0</v>
      </c>
      <c r="BA1729" s="48">
        <f t="shared" si="32366"/>
        <v>0</v>
      </c>
      <c r="BB1729" s="48">
        <f t="shared" si="32366"/>
        <v>0</v>
      </c>
      <c r="BC1729" s="48"/>
      <c r="BE1729" t="s">
        <v>208</v>
      </c>
      <c r="CK1729">
        <f>BF1697*AS1729</f>
        <v>0</v>
      </c>
      <c r="CL1729">
        <f t="shared" ref="CL1729" si="32614">BG1697*AT1729</f>
        <v>0</v>
      </c>
      <c r="CM1729">
        <f t="shared" ref="CM1729" si="32615">BH1697*AU1729</f>
        <v>0</v>
      </c>
      <c r="CN1729">
        <f t="shared" ref="CN1729" si="32616">BI1697*AV1729</f>
        <v>0</v>
      </c>
      <c r="CO1729">
        <f t="shared" ref="CO1729" si="32617">BJ1697*AW1729</f>
        <v>0</v>
      </c>
      <c r="CP1729">
        <f t="shared" ref="CP1729" si="32618">BK1697*AX1729</f>
        <v>0</v>
      </c>
      <c r="CQ1729">
        <f t="shared" ref="CQ1729" si="32619">BL1697*AY1729</f>
        <v>0</v>
      </c>
      <c r="CR1729">
        <f t="shared" ref="CR1729" si="32620">BM1697*AZ1729</f>
        <v>0</v>
      </c>
      <c r="CS1729">
        <f t="shared" ref="CS1729" si="32621">BN1697*BA1729</f>
        <v>0</v>
      </c>
      <c r="CT1729">
        <f t="shared" ref="CT1729" si="32622">BO1697*BB1729</f>
        <v>0</v>
      </c>
    </row>
    <row r="1730" spans="6:98" x14ac:dyDescent="0.3">
      <c r="F1730" s="91">
        <f t="shared" ref="F1730:H1730" si="32623">F1729</f>
        <v>80</v>
      </c>
      <c r="G1730" s="91">
        <f t="shared" si="32623"/>
        <v>80</v>
      </c>
      <c r="H1730" s="4">
        <f t="shared" si="32623"/>
        <v>1</v>
      </c>
      <c r="I1730">
        <v>160</v>
      </c>
      <c r="J1730" s="48">
        <f t="shared" si="31840"/>
        <v>0</v>
      </c>
      <c r="K1730" s="48">
        <f t="shared" ref="K1730:K1738" si="32624">IF(IF(AND(I1730&gt;=(F1730*2),I1730&lt;=G1730+F1730+(G1730-F1730+5)+1),((H1730)^2)*(I1731-F1730*2)/5,0)&lt;=H1730,IF(AND(I1730&gt;=(F1730*2),I1730&lt;=G1730+F1730+(G1730-F1730+5)+1),((H1730)^2)*(I1731-F1730*2)/5,0),(K1729-H1730^2))</f>
        <v>1</v>
      </c>
      <c r="L1730" s="98">
        <f t="shared" si="31842"/>
        <v>0</v>
      </c>
      <c r="M1730" s="48"/>
      <c r="N1730" s="48"/>
      <c r="O1730" s="48"/>
      <c r="P1730" s="48"/>
      <c r="Q1730" s="48"/>
      <c r="R1730" s="48"/>
      <c r="S1730" s="48"/>
      <c r="T1730" s="48"/>
      <c r="U1730" s="48"/>
      <c r="V1730" s="48"/>
      <c r="W1730" s="48"/>
      <c r="X1730" s="48"/>
      <c r="Y1730" s="48"/>
      <c r="Z1730" s="48"/>
      <c r="AA1730" s="48"/>
      <c r="AB1730" s="48"/>
      <c r="AC1730" s="48"/>
      <c r="AD1730" s="48"/>
      <c r="AE1730" s="48"/>
      <c r="AF1730" s="48"/>
      <c r="AG1730" s="48"/>
      <c r="AH1730" s="48"/>
      <c r="AI1730" s="48"/>
      <c r="AJ1730" s="48"/>
      <c r="AK1730" s="48"/>
      <c r="AL1730" s="48"/>
      <c r="AM1730" s="48"/>
      <c r="AN1730" s="48"/>
      <c r="AO1730" s="48"/>
      <c r="AP1730" s="48"/>
      <c r="AQ1730" s="48"/>
      <c r="AR1730" s="48"/>
      <c r="AS1730" s="48"/>
      <c r="AT1730" s="48">
        <f>$J1730+$K1730+$L1730</f>
        <v>1</v>
      </c>
      <c r="AU1730" s="48">
        <f t="shared" si="32366"/>
        <v>1</v>
      </c>
      <c r="AV1730" s="48">
        <f t="shared" si="32366"/>
        <v>1</v>
      </c>
      <c r="AW1730" s="48">
        <f t="shared" si="32366"/>
        <v>1</v>
      </c>
      <c r="AX1730" s="48">
        <f t="shared" si="32366"/>
        <v>1</v>
      </c>
      <c r="AY1730" s="48">
        <f t="shared" si="32366"/>
        <v>1</v>
      </c>
      <c r="AZ1730" s="48">
        <f t="shared" si="32366"/>
        <v>1</v>
      </c>
      <c r="BA1730" s="48">
        <f t="shared" si="32366"/>
        <v>1</v>
      </c>
      <c r="BB1730" s="48">
        <f t="shared" si="32366"/>
        <v>1</v>
      </c>
      <c r="BC1730" s="48"/>
      <c r="BE1730" t="s">
        <v>209</v>
      </c>
      <c r="CL1730">
        <f>BF1697*AT1730</f>
        <v>0</v>
      </c>
      <c r="CM1730">
        <f t="shared" ref="CM1730" si="32625">BG1697*AU1730</f>
        <v>8.8136465041360701</v>
      </c>
      <c r="CN1730">
        <f t="shared" ref="CN1730" si="32626">BH1697*AV1730</f>
        <v>51.741980743614832</v>
      </c>
      <c r="CO1730">
        <f t="shared" ref="CO1730" si="32627">BI1697*AW1730</f>
        <v>95.099245779628205</v>
      </c>
      <c r="CP1730">
        <f t="shared" ref="CP1730" si="32628">BJ1697*AX1730</f>
        <v>150.09639996543729</v>
      </c>
      <c r="CQ1730">
        <f t="shared" ref="CQ1730" si="32629">BK1697*AY1730</f>
        <v>196.59893079243884</v>
      </c>
      <c r="CR1730">
        <f t="shared" ref="CR1730" si="32630">BL1697*AZ1730</f>
        <v>209.94799600896658</v>
      </c>
      <c r="CS1730">
        <f t="shared" ref="CS1730" si="32631">BM1697*BA1730</f>
        <v>260.64427639506152</v>
      </c>
      <c r="CT1730">
        <f t="shared" ref="CT1730" si="32632">BN1697*BB1730</f>
        <v>306.87031456738305</v>
      </c>
    </row>
    <row r="1731" spans="6:98" x14ac:dyDescent="0.3">
      <c r="F1731" s="91">
        <f t="shared" ref="F1731:H1731" si="32633">F1730</f>
        <v>80</v>
      </c>
      <c r="G1731" s="91">
        <f t="shared" si="32633"/>
        <v>80</v>
      </c>
      <c r="H1731" s="4">
        <f t="shared" si="32633"/>
        <v>1</v>
      </c>
      <c r="I1731">
        <v>165</v>
      </c>
      <c r="J1731" s="48">
        <f t="shared" si="31840"/>
        <v>0</v>
      </c>
      <c r="K1731" s="48">
        <f t="shared" si="32624"/>
        <v>0</v>
      </c>
      <c r="L1731" s="98">
        <f t="shared" si="31842"/>
        <v>0</v>
      </c>
      <c r="M1731" s="48"/>
      <c r="N1731" s="48"/>
      <c r="O1731" s="48"/>
      <c r="P1731" s="48"/>
      <c r="Q1731" s="48"/>
      <c r="R1731" s="48"/>
      <c r="S1731" s="48"/>
      <c r="T1731" s="48"/>
      <c r="U1731" s="48"/>
      <c r="V1731" s="48"/>
      <c r="W1731" s="48"/>
      <c r="X1731" s="48"/>
      <c r="Y1731" s="48"/>
      <c r="Z1731" s="48"/>
      <c r="AA1731" s="48"/>
      <c r="AB1731" s="48"/>
      <c r="AC1731" s="48"/>
      <c r="AD1731" s="48"/>
      <c r="AE1731" s="48"/>
      <c r="AF1731" s="48"/>
      <c r="AG1731" s="48"/>
      <c r="AH1731" s="48"/>
      <c r="AI1731" s="48"/>
      <c r="AJ1731" s="48"/>
      <c r="AK1731" s="48"/>
      <c r="AL1731" s="48"/>
      <c r="AM1731" s="48"/>
      <c r="AN1731" s="48"/>
      <c r="AO1731" s="48"/>
      <c r="AP1731" s="48"/>
      <c r="AQ1731" s="48"/>
      <c r="AR1731" s="48"/>
      <c r="AS1731" s="48"/>
      <c r="AT1731" s="48"/>
      <c r="AU1731" s="48">
        <f>$J1731+$K1731+$L1731</f>
        <v>0</v>
      </c>
      <c r="AV1731" s="48">
        <f t="shared" ref="AV1731:BB1736" si="32634">$J1731+$K1731+$L1731</f>
        <v>0</v>
      </c>
      <c r="AW1731" s="48">
        <f t="shared" si="32634"/>
        <v>0</v>
      </c>
      <c r="AX1731" s="48">
        <f t="shared" si="32634"/>
        <v>0</v>
      </c>
      <c r="AY1731" s="48">
        <f t="shared" si="32634"/>
        <v>0</v>
      </c>
      <c r="AZ1731" s="48">
        <f t="shared" si="32634"/>
        <v>0</v>
      </c>
      <c r="BA1731" s="48">
        <f t="shared" si="32634"/>
        <v>0</v>
      </c>
      <c r="BB1731" s="48">
        <f t="shared" si="32634"/>
        <v>0</v>
      </c>
      <c r="BC1731" s="48"/>
      <c r="BE1731" t="s">
        <v>210</v>
      </c>
      <c r="CM1731">
        <f>BF1697*AU1731</f>
        <v>0</v>
      </c>
      <c r="CN1731">
        <f t="shared" ref="CN1731" si="32635">BG1697*AV1731</f>
        <v>0</v>
      </c>
      <c r="CO1731">
        <f t="shared" ref="CO1731" si="32636">BH1697*AW1731</f>
        <v>0</v>
      </c>
      <c r="CP1731">
        <f t="shared" ref="CP1731" si="32637">BI1697*AX1731</f>
        <v>0</v>
      </c>
      <c r="CQ1731">
        <f t="shared" ref="CQ1731" si="32638">BJ1697*AY1731</f>
        <v>0</v>
      </c>
      <c r="CR1731">
        <f t="shared" ref="CR1731" si="32639">BK1697*AZ1731</f>
        <v>0</v>
      </c>
      <c r="CS1731">
        <f t="shared" ref="CS1731" si="32640">BL1697*BA1731</f>
        <v>0</v>
      </c>
      <c r="CT1731">
        <f t="shared" ref="CT1731" si="32641">BM1697*BB1731</f>
        <v>0</v>
      </c>
    </row>
    <row r="1732" spans="6:98" x14ac:dyDescent="0.3">
      <c r="F1732" s="91">
        <f t="shared" ref="F1732:H1732" si="32642">F1731</f>
        <v>80</v>
      </c>
      <c r="G1732" s="91">
        <f t="shared" si="32642"/>
        <v>80</v>
      </c>
      <c r="H1732" s="4">
        <f t="shared" si="32642"/>
        <v>1</v>
      </c>
      <c r="I1732">
        <v>170</v>
      </c>
      <c r="J1732" s="48">
        <f t="shared" si="31840"/>
        <v>0</v>
      </c>
      <c r="K1732" s="48">
        <f t="shared" si="32624"/>
        <v>0</v>
      </c>
      <c r="L1732" s="98">
        <f t="shared" si="31842"/>
        <v>0</v>
      </c>
      <c r="M1732" s="48"/>
      <c r="N1732" s="48"/>
      <c r="O1732" s="48"/>
      <c r="P1732" s="48"/>
      <c r="Q1732" s="48"/>
      <c r="R1732" s="48"/>
      <c r="S1732" s="48"/>
      <c r="T1732" s="48"/>
      <c r="U1732" s="48"/>
      <c r="V1732" s="48"/>
      <c r="W1732" s="48"/>
      <c r="X1732" s="48"/>
      <c r="Y1732" s="48"/>
      <c r="Z1732" s="48"/>
      <c r="AA1732" s="48"/>
      <c r="AB1732" s="48"/>
      <c r="AC1732" s="48"/>
      <c r="AD1732" s="48"/>
      <c r="AE1732" s="48"/>
      <c r="AF1732" s="48"/>
      <c r="AG1732" s="48"/>
      <c r="AH1732" s="48"/>
      <c r="AI1732" s="48"/>
      <c r="AJ1732" s="48"/>
      <c r="AK1732" s="48"/>
      <c r="AL1732" s="48"/>
      <c r="AM1732" s="48"/>
      <c r="AN1732" s="48"/>
      <c r="AO1732" s="48"/>
      <c r="AP1732" s="48"/>
      <c r="AQ1732" s="48"/>
      <c r="AR1732" s="48"/>
      <c r="AS1732" s="48"/>
      <c r="AT1732" s="48"/>
      <c r="AU1732" s="48"/>
      <c r="AV1732" s="48">
        <f>$J1732+$K1732+$L1732</f>
        <v>0</v>
      </c>
      <c r="AW1732" s="48">
        <f t="shared" si="32634"/>
        <v>0</v>
      </c>
      <c r="AX1732" s="48">
        <f t="shared" si="32634"/>
        <v>0</v>
      </c>
      <c r="AY1732" s="48">
        <f t="shared" si="32634"/>
        <v>0</v>
      </c>
      <c r="AZ1732" s="48">
        <f t="shared" si="32634"/>
        <v>0</v>
      </c>
      <c r="BA1732" s="48">
        <f t="shared" si="32634"/>
        <v>0</v>
      </c>
      <c r="BB1732" s="48">
        <f t="shared" si="32634"/>
        <v>0</v>
      </c>
      <c r="BC1732" s="48"/>
      <c r="BE1732" t="s">
        <v>211</v>
      </c>
      <c r="CN1732">
        <f>BF1697*AV1732</f>
        <v>0</v>
      </c>
      <c r="CO1732">
        <f t="shared" ref="CO1732" si="32643">BG1697*AW1732</f>
        <v>0</v>
      </c>
      <c r="CP1732">
        <f t="shared" ref="CP1732" si="32644">BH1697*AX1732</f>
        <v>0</v>
      </c>
      <c r="CQ1732">
        <f t="shared" ref="CQ1732" si="32645">BI1697*AY1732</f>
        <v>0</v>
      </c>
      <c r="CR1732">
        <f t="shared" ref="CR1732" si="32646">BJ1697*AZ1732</f>
        <v>0</v>
      </c>
      <c r="CS1732">
        <f t="shared" ref="CS1732" si="32647">BK1697*BA1732</f>
        <v>0</v>
      </c>
      <c r="CT1732">
        <f t="shared" ref="CT1732" si="32648">BL1697*BB1732</f>
        <v>0</v>
      </c>
    </row>
    <row r="1733" spans="6:98" x14ac:dyDescent="0.3">
      <c r="F1733" s="91">
        <f t="shared" ref="F1733:H1733" si="32649">F1732</f>
        <v>80</v>
      </c>
      <c r="G1733" s="91">
        <f t="shared" si="32649"/>
        <v>80</v>
      </c>
      <c r="H1733" s="4">
        <f t="shared" si="32649"/>
        <v>1</v>
      </c>
      <c r="I1733">
        <v>175</v>
      </c>
      <c r="J1733" s="48">
        <f t="shared" si="31840"/>
        <v>0</v>
      </c>
      <c r="K1733" s="48">
        <f t="shared" si="32624"/>
        <v>0</v>
      </c>
      <c r="L1733" s="98">
        <f t="shared" si="31842"/>
        <v>0</v>
      </c>
      <c r="M1733" s="48"/>
      <c r="N1733" s="48"/>
      <c r="O1733" s="48"/>
      <c r="P1733" s="48"/>
      <c r="Q1733" s="48"/>
      <c r="R1733" s="48"/>
      <c r="S1733" s="48"/>
      <c r="T1733" s="48"/>
      <c r="U1733" s="48"/>
      <c r="V1733" s="48"/>
      <c r="W1733" s="48"/>
      <c r="X1733" s="48"/>
      <c r="Y1733" s="48"/>
      <c r="Z1733" s="48"/>
      <c r="AA1733" s="48"/>
      <c r="AB1733" s="48"/>
      <c r="AC1733" s="48"/>
      <c r="AD1733" s="48"/>
      <c r="AE1733" s="48"/>
      <c r="AF1733" s="48"/>
      <c r="AG1733" s="48"/>
      <c r="AH1733" s="48"/>
      <c r="AI1733" s="48"/>
      <c r="AJ1733" s="48"/>
      <c r="AK1733" s="48"/>
      <c r="AL1733" s="48"/>
      <c r="AM1733" s="48"/>
      <c r="AN1733" s="48"/>
      <c r="AO1733" s="48"/>
      <c r="AP1733" s="48"/>
      <c r="AQ1733" s="48"/>
      <c r="AR1733" s="48"/>
      <c r="AS1733" s="48"/>
      <c r="AT1733" s="48"/>
      <c r="AU1733" s="48"/>
      <c r="AV1733" s="48"/>
      <c r="AW1733" s="48">
        <f>$J1733+$K1733+$L1733</f>
        <v>0</v>
      </c>
      <c r="AX1733" s="48">
        <f t="shared" si="32634"/>
        <v>0</v>
      </c>
      <c r="AY1733" s="48">
        <f t="shared" si="32634"/>
        <v>0</v>
      </c>
      <c r="AZ1733" s="48">
        <f t="shared" si="32634"/>
        <v>0</v>
      </c>
      <c r="BA1733" s="48">
        <f t="shared" si="32634"/>
        <v>0</v>
      </c>
      <c r="BB1733" s="48">
        <f t="shared" si="32634"/>
        <v>0</v>
      </c>
      <c r="BC1733" s="48"/>
      <c r="BE1733" t="s">
        <v>212</v>
      </c>
      <c r="CO1733">
        <f>BF1697*AW1733</f>
        <v>0</v>
      </c>
      <c r="CP1733">
        <f t="shared" ref="CP1733" si="32650">BG1697*AX1733</f>
        <v>0</v>
      </c>
      <c r="CQ1733">
        <f t="shared" ref="CQ1733" si="32651">BH1697*AY1733</f>
        <v>0</v>
      </c>
      <c r="CR1733">
        <f t="shared" ref="CR1733" si="32652">BI1697*AZ1733</f>
        <v>0</v>
      </c>
      <c r="CS1733">
        <f t="shared" ref="CS1733" si="32653">BJ1697*BA1733</f>
        <v>0</v>
      </c>
      <c r="CT1733">
        <f t="shared" ref="CT1733" si="32654">BK1697*BB1733</f>
        <v>0</v>
      </c>
    </row>
    <row r="1734" spans="6:98" x14ac:dyDescent="0.3">
      <c r="F1734" s="91">
        <f t="shared" ref="F1734:H1734" si="32655">F1733</f>
        <v>80</v>
      </c>
      <c r="G1734" s="91">
        <f t="shared" si="32655"/>
        <v>80</v>
      </c>
      <c r="H1734" s="4">
        <f t="shared" si="32655"/>
        <v>1</v>
      </c>
      <c r="I1734">
        <v>180</v>
      </c>
      <c r="J1734" s="48">
        <f t="shared" si="31840"/>
        <v>0</v>
      </c>
      <c r="K1734" s="48">
        <f t="shared" si="32624"/>
        <v>0</v>
      </c>
      <c r="L1734" s="98">
        <f t="shared" si="31842"/>
        <v>0</v>
      </c>
      <c r="M1734" s="48"/>
      <c r="N1734" s="48"/>
      <c r="O1734" s="48"/>
      <c r="P1734" s="48"/>
      <c r="Q1734" s="48"/>
      <c r="R1734" s="48"/>
      <c r="S1734" s="48"/>
      <c r="T1734" s="48"/>
      <c r="U1734" s="48"/>
      <c r="V1734" s="48"/>
      <c r="W1734" s="48"/>
      <c r="X1734" s="48"/>
      <c r="Y1734" s="48"/>
      <c r="Z1734" s="48"/>
      <c r="AA1734" s="48"/>
      <c r="AB1734" s="48"/>
      <c r="AC1734" s="48"/>
      <c r="AD1734" s="48"/>
      <c r="AE1734" s="48"/>
      <c r="AF1734" s="48"/>
      <c r="AG1734" s="48"/>
      <c r="AH1734" s="48"/>
      <c r="AI1734" s="48"/>
      <c r="AJ1734" s="48"/>
      <c r="AK1734" s="48"/>
      <c r="AL1734" s="48"/>
      <c r="AM1734" s="48"/>
      <c r="AN1734" s="48"/>
      <c r="AO1734" s="48"/>
      <c r="AP1734" s="48"/>
      <c r="AQ1734" s="48"/>
      <c r="AR1734" s="48"/>
      <c r="AS1734" s="48"/>
      <c r="AT1734" s="48"/>
      <c r="AU1734" s="48"/>
      <c r="AV1734" s="48"/>
      <c r="AW1734" s="48"/>
      <c r="AX1734" s="48">
        <f>$J1734+$K1734+$L1734</f>
        <v>0</v>
      </c>
      <c r="AY1734" s="48">
        <f t="shared" si="32634"/>
        <v>0</v>
      </c>
      <c r="AZ1734" s="48">
        <f t="shared" si="32634"/>
        <v>0</v>
      </c>
      <c r="BA1734" s="48">
        <f t="shared" si="32634"/>
        <v>0</v>
      </c>
      <c r="BB1734" s="48">
        <f t="shared" si="32634"/>
        <v>0</v>
      </c>
      <c r="BC1734" s="48"/>
      <c r="BE1734" t="s">
        <v>213</v>
      </c>
      <c r="CP1734">
        <f>BF1697*AX1734</f>
        <v>0</v>
      </c>
      <c r="CQ1734">
        <f t="shared" ref="CQ1734" si="32656">BG1697*AY1734</f>
        <v>0</v>
      </c>
      <c r="CR1734">
        <f t="shared" ref="CR1734" si="32657">BH1697*AZ1734</f>
        <v>0</v>
      </c>
      <c r="CS1734">
        <f t="shared" ref="CS1734" si="32658">BI1697*BA1734</f>
        <v>0</v>
      </c>
      <c r="CT1734">
        <f t="shared" ref="CT1734" si="32659">BJ1697*BB1734</f>
        <v>0</v>
      </c>
    </row>
    <row r="1735" spans="6:98" x14ac:dyDescent="0.3">
      <c r="F1735" s="91">
        <f t="shared" ref="F1735:H1735" si="32660">F1734</f>
        <v>80</v>
      </c>
      <c r="G1735" s="91">
        <f t="shared" si="32660"/>
        <v>80</v>
      </c>
      <c r="H1735" s="4">
        <f t="shared" si="32660"/>
        <v>1</v>
      </c>
      <c r="I1735">
        <v>185</v>
      </c>
      <c r="J1735" s="48">
        <f t="shared" si="31840"/>
        <v>0</v>
      </c>
      <c r="K1735" s="48">
        <f t="shared" si="32624"/>
        <v>0</v>
      </c>
      <c r="L1735" s="98">
        <f t="shared" si="31842"/>
        <v>0</v>
      </c>
      <c r="M1735" s="48"/>
      <c r="N1735" s="48"/>
      <c r="O1735" s="48"/>
      <c r="P1735" s="48"/>
      <c r="Q1735" s="48"/>
      <c r="R1735" s="48"/>
      <c r="S1735" s="48"/>
      <c r="T1735" s="48"/>
      <c r="U1735" s="48"/>
      <c r="V1735" s="48"/>
      <c r="W1735" s="48"/>
      <c r="X1735" s="48"/>
      <c r="Y1735" s="48"/>
      <c r="Z1735" s="48"/>
      <c r="AA1735" s="48"/>
      <c r="AB1735" s="48"/>
      <c r="AC1735" s="48"/>
      <c r="AD1735" s="48"/>
      <c r="AE1735" s="48"/>
      <c r="AF1735" s="48"/>
      <c r="AG1735" s="48"/>
      <c r="AH1735" s="48"/>
      <c r="AI1735" s="48"/>
      <c r="AJ1735" s="48"/>
      <c r="AK1735" s="48"/>
      <c r="AL1735" s="48"/>
      <c r="AM1735" s="48"/>
      <c r="AN1735" s="48"/>
      <c r="AO1735" s="48"/>
      <c r="AP1735" s="48"/>
      <c r="AQ1735" s="48"/>
      <c r="AR1735" s="48"/>
      <c r="AS1735" s="48"/>
      <c r="AT1735" s="48"/>
      <c r="AU1735" s="48"/>
      <c r="AV1735" s="48"/>
      <c r="AW1735" s="48"/>
      <c r="AX1735" s="48"/>
      <c r="AY1735" s="48">
        <f>$J1735+$K1735+$L1735</f>
        <v>0</v>
      </c>
      <c r="AZ1735" s="48">
        <f t="shared" si="32634"/>
        <v>0</v>
      </c>
      <c r="BA1735" s="48">
        <f t="shared" si="32634"/>
        <v>0</v>
      </c>
      <c r="BB1735" s="48">
        <f t="shared" si="32634"/>
        <v>0</v>
      </c>
      <c r="BC1735" s="48"/>
      <c r="BE1735" t="s">
        <v>214</v>
      </c>
      <c r="CQ1735">
        <f>BF1697*AY1735</f>
        <v>0</v>
      </c>
      <c r="CR1735">
        <f t="shared" ref="CR1735" si="32661">BG1697*AZ1735</f>
        <v>0</v>
      </c>
      <c r="CS1735">
        <f t="shared" ref="CS1735" si="32662">BH1697*BA1735</f>
        <v>0</v>
      </c>
      <c r="CT1735">
        <f t="shared" ref="CT1735" si="32663">BI1697*BB1735</f>
        <v>0</v>
      </c>
    </row>
    <row r="1736" spans="6:98" x14ac:dyDescent="0.3">
      <c r="F1736" s="91">
        <f t="shared" ref="F1736:H1736" si="32664">F1735</f>
        <v>80</v>
      </c>
      <c r="G1736" s="91">
        <f t="shared" si="32664"/>
        <v>80</v>
      </c>
      <c r="H1736" s="4">
        <f t="shared" si="32664"/>
        <v>1</v>
      </c>
      <c r="I1736">
        <v>190</v>
      </c>
      <c r="J1736" s="48">
        <f t="shared" si="31840"/>
        <v>0</v>
      </c>
      <c r="K1736" s="48">
        <f t="shared" si="32624"/>
        <v>0</v>
      </c>
      <c r="L1736" s="98">
        <f t="shared" si="31842"/>
        <v>0</v>
      </c>
      <c r="M1736" s="48"/>
      <c r="N1736" s="48"/>
      <c r="O1736" s="48"/>
      <c r="P1736" s="48"/>
      <c r="Q1736" s="48"/>
      <c r="R1736" s="48"/>
      <c r="S1736" s="48"/>
      <c r="T1736" s="48"/>
      <c r="U1736" s="48"/>
      <c r="V1736" s="48"/>
      <c r="W1736" s="48"/>
      <c r="X1736" s="48"/>
      <c r="Y1736" s="48"/>
      <c r="Z1736" s="48"/>
      <c r="AA1736" s="48"/>
      <c r="AB1736" s="48"/>
      <c r="AC1736" s="48"/>
      <c r="AD1736" s="48"/>
      <c r="AE1736" s="48"/>
      <c r="AF1736" s="48"/>
      <c r="AG1736" s="48"/>
      <c r="AH1736" s="48"/>
      <c r="AI1736" s="48"/>
      <c r="AJ1736" s="48"/>
      <c r="AK1736" s="48"/>
      <c r="AL1736" s="48"/>
      <c r="AM1736" s="48"/>
      <c r="AN1736" s="48"/>
      <c r="AO1736" s="48"/>
      <c r="AP1736" s="48"/>
      <c r="AQ1736" s="48"/>
      <c r="AR1736" s="48"/>
      <c r="AS1736" s="48"/>
      <c r="AT1736" s="48"/>
      <c r="AU1736" s="48"/>
      <c r="AV1736" s="48"/>
      <c r="AW1736" s="48"/>
      <c r="AX1736" s="48"/>
      <c r="AY1736" s="48"/>
      <c r="AZ1736" s="48">
        <f>$J1736+$K1736+$L1736</f>
        <v>0</v>
      </c>
      <c r="BA1736" s="48">
        <f t="shared" si="32634"/>
        <v>0</v>
      </c>
      <c r="BB1736" s="48">
        <f t="shared" si="32634"/>
        <v>0</v>
      </c>
      <c r="BC1736" s="48"/>
      <c r="BE1736" t="s">
        <v>215</v>
      </c>
      <c r="CR1736">
        <f>BF1697*AZ1736</f>
        <v>0</v>
      </c>
      <c r="CS1736">
        <f t="shared" ref="CS1736" si="32665">BG1697*BA1736</f>
        <v>0</v>
      </c>
      <c r="CT1736">
        <f t="shared" ref="CT1736" si="32666">BH1697*BB1736</f>
        <v>0</v>
      </c>
    </row>
    <row r="1737" spans="6:98" x14ac:dyDescent="0.3">
      <c r="F1737" s="91">
        <f t="shared" ref="F1737:H1737" si="32667">F1736</f>
        <v>80</v>
      </c>
      <c r="G1737" s="91">
        <f t="shared" si="32667"/>
        <v>80</v>
      </c>
      <c r="H1737" s="4">
        <f t="shared" si="32667"/>
        <v>1</v>
      </c>
      <c r="I1737">
        <v>195</v>
      </c>
      <c r="J1737" s="48">
        <f t="shared" si="31840"/>
        <v>0</v>
      </c>
      <c r="K1737" s="48">
        <f t="shared" si="32624"/>
        <v>0</v>
      </c>
      <c r="L1737" s="98">
        <f t="shared" si="31842"/>
        <v>0</v>
      </c>
      <c r="M1737" s="48"/>
      <c r="N1737" s="48"/>
      <c r="O1737" s="48"/>
      <c r="P1737" s="48"/>
      <c r="Q1737" s="48"/>
      <c r="R1737" s="48"/>
      <c r="S1737" s="48"/>
      <c r="T1737" s="48"/>
      <c r="U1737" s="48"/>
      <c r="V1737" s="48"/>
      <c r="W1737" s="48"/>
      <c r="X1737" s="48"/>
      <c r="Y1737" s="48"/>
      <c r="Z1737" s="48"/>
      <c r="AA1737" s="48"/>
      <c r="AB1737" s="48"/>
      <c r="AC1737" s="48"/>
      <c r="AD1737" s="48"/>
      <c r="AE1737" s="48"/>
      <c r="AF1737" s="48"/>
      <c r="AG1737" s="48"/>
      <c r="AH1737" s="48"/>
      <c r="AI1737" s="48"/>
      <c r="AJ1737" s="48"/>
      <c r="AK1737" s="48"/>
      <c r="AL1737" s="48"/>
      <c r="AM1737" s="48"/>
      <c r="AN1737" s="48"/>
      <c r="AO1737" s="48"/>
      <c r="AP1737" s="48"/>
      <c r="AQ1737" s="48"/>
      <c r="AR1737" s="48"/>
      <c r="AS1737" s="48"/>
      <c r="AT1737" s="48"/>
      <c r="AU1737" s="48"/>
      <c r="AV1737" s="48"/>
      <c r="AW1737" s="48"/>
      <c r="AX1737" s="48"/>
      <c r="AY1737" s="48"/>
      <c r="AZ1737" s="48"/>
      <c r="BA1737" s="48">
        <f>$J1737+$K1737+$L1737</f>
        <v>0</v>
      </c>
      <c r="BB1737" s="48">
        <f>$J1737+$K1737+$L1737</f>
        <v>0</v>
      </c>
      <c r="BC1737" s="48"/>
      <c r="BE1737" t="s">
        <v>216</v>
      </c>
      <c r="CS1737">
        <f>BF1697*BA1737</f>
        <v>0</v>
      </c>
      <c r="CT1737">
        <f>BG1697*BB1737</f>
        <v>0</v>
      </c>
    </row>
    <row r="1738" spans="6:98" x14ac:dyDescent="0.3">
      <c r="F1738" s="91">
        <f t="shared" ref="F1738:H1738" si="32668">F1737</f>
        <v>80</v>
      </c>
      <c r="G1738" s="91">
        <f t="shared" si="32668"/>
        <v>80</v>
      </c>
      <c r="H1738" s="4">
        <f t="shared" si="32668"/>
        <v>1</v>
      </c>
      <c r="I1738">
        <v>200</v>
      </c>
      <c r="J1738" s="48">
        <f t="shared" si="31840"/>
        <v>0</v>
      </c>
      <c r="K1738" s="48">
        <f t="shared" si="32624"/>
        <v>0</v>
      </c>
      <c r="L1738" s="98">
        <f t="shared" si="31842"/>
        <v>0</v>
      </c>
      <c r="M1738" s="48"/>
      <c r="N1738" s="48"/>
      <c r="O1738" s="48"/>
      <c r="P1738" s="48"/>
      <c r="Q1738" s="48"/>
      <c r="R1738" s="48"/>
      <c r="S1738" s="48"/>
      <c r="T1738" s="48"/>
      <c r="U1738" s="48"/>
      <c r="V1738" s="48"/>
      <c r="W1738" s="48"/>
      <c r="X1738" s="48"/>
      <c r="Y1738" s="48"/>
      <c r="Z1738" s="48"/>
      <c r="AA1738" s="48"/>
      <c r="AB1738" s="48"/>
      <c r="AC1738" s="48"/>
      <c r="AD1738" s="48"/>
      <c r="AE1738" s="48"/>
      <c r="AF1738" s="48"/>
      <c r="AG1738" s="48"/>
      <c r="AH1738" s="48"/>
      <c r="AI1738" s="48"/>
      <c r="AJ1738" s="48"/>
      <c r="AK1738" s="48"/>
      <c r="AL1738" s="48"/>
      <c r="AM1738" s="48"/>
      <c r="AN1738" s="48"/>
      <c r="AO1738" s="48"/>
      <c r="AP1738" s="48"/>
      <c r="AQ1738" s="48"/>
      <c r="AR1738" s="48"/>
      <c r="AS1738" s="48"/>
      <c r="AT1738" s="48"/>
      <c r="AU1738" s="48"/>
      <c r="AV1738" s="48"/>
      <c r="AW1738" s="48"/>
      <c r="AX1738" s="48"/>
      <c r="AY1738" s="48"/>
      <c r="AZ1738" s="48"/>
      <c r="BA1738" s="48"/>
      <c r="BB1738" s="48">
        <f>$J1738+$K1738+$L1738</f>
        <v>0</v>
      </c>
      <c r="BC1738" s="48"/>
      <c r="BE1738" s="3" t="s">
        <v>217</v>
      </c>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f>BF1697*BB1738</f>
        <v>0</v>
      </c>
    </row>
    <row r="1739" spans="6:98" x14ac:dyDescent="0.3">
      <c r="I1739">
        <v>205</v>
      </c>
      <c r="BE1739" s="19" t="s">
        <v>176</v>
      </c>
      <c r="BF1739" s="99">
        <f>SUM(BF1697:BF1738)</f>
        <v>0</v>
      </c>
      <c r="BG1739" s="99">
        <f t="shared" ref="BG1739:CT1739" si="32669">SUM(BG1697:BG1738)</f>
        <v>8.8136465041360701</v>
      </c>
      <c r="BH1739" s="99">
        <f t="shared" si="32669"/>
        <v>51.741980743614832</v>
      </c>
      <c r="BI1739" s="99">
        <f t="shared" si="32669"/>
        <v>95.099245779628205</v>
      </c>
      <c r="BJ1739" s="99">
        <f t="shared" si="32669"/>
        <v>150.09639996543729</v>
      </c>
      <c r="BK1739" s="99">
        <f t="shared" si="32669"/>
        <v>196.59893079243884</v>
      </c>
      <c r="BL1739" s="99">
        <f t="shared" si="32669"/>
        <v>209.94799600896658</v>
      </c>
      <c r="BM1739" s="99">
        <f t="shared" si="32669"/>
        <v>260.64427639506152</v>
      </c>
      <c r="BN1739" s="99">
        <f t="shared" si="32669"/>
        <v>306.87031456738305</v>
      </c>
      <c r="BO1739" s="99">
        <f t="shared" si="32669"/>
        <v>360.38778773848594</v>
      </c>
      <c r="BP1739" s="99">
        <f t="shared" si="32669"/>
        <v>423.0466307096259</v>
      </c>
      <c r="BQ1739" s="99">
        <f t="shared" si="32669"/>
        <v>487.54863830810604</v>
      </c>
      <c r="BR1739" s="99">
        <f t="shared" si="32669"/>
        <v>552.66889510645672</v>
      </c>
      <c r="BS1739" s="99">
        <f t="shared" si="32669"/>
        <v>604.3859420108729</v>
      </c>
      <c r="BT1739" s="99">
        <f t="shared" si="32669"/>
        <v>636.57159507286349</v>
      </c>
      <c r="BU1739" s="99">
        <f t="shared" si="32669"/>
        <v>668.54677781989949</v>
      </c>
      <c r="BV1739" s="99">
        <f t="shared" si="32669"/>
        <v>700.18790215750664</v>
      </c>
      <c r="BW1739" s="99">
        <f t="shared" si="32669"/>
        <v>8.8136465041360701</v>
      </c>
      <c r="BX1739" s="99">
        <f t="shared" si="32669"/>
        <v>51.741980743614832</v>
      </c>
      <c r="BY1739" s="99">
        <f t="shared" si="32669"/>
        <v>95.099245779628205</v>
      </c>
      <c r="BZ1739" s="99">
        <f t="shared" si="32669"/>
        <v>150.09639996543729</v>
      </c>
      <c r="CA1739" s="99">
        <f t="shared" si="32669"/>
        <v>196.59893079243884</v>
      </c>
      <c r="CB1739" s="99">
        <f t="shared" si="32669"/>
        <v>209.94799600896658</v>
      </c>
      <c r="CC1739" s="99">
        <f t="shared" si="32669"/>
        <v>260.64427639506152</v>
      </c>
      <c r="CD1739" s="99">
        <f t="shared" si="32669"/>
        <v>306.87031456738305</v>
      </c>
      <c r="CE1739" s="99">
        <f t="shared" si="32669"/>
        <v>360.38778773848594</v>
      </c>
      <c r="CF1739" s="99">
        <f t="shared" si="32669"/>
        <v>423.0466307096259</v>
      </c>
      <c r="CG1739" s="99">
        <f t="shared" si="32669"/>
        <v>487.54863830810604</v>
      </c>
      <c r="CH1739" s="99">
        <f t="shared" si="32669"/>
        <v>552.66889510645672</v>
      </c>
      <c r="CI1739" s="99">
        <f t="shared" si="32669"/>
        <v>604.3859420108729</v>
      </c>
      <c r="CJ1739" s="99">
        <f t="shared" si="32669"/>
        <v>636.57159507286349</v>
      </c>
      <c r="CK1739" s="99">
        <f t="shared" si="32669"/>
        <v>668.54677781989949</v>
      </c>
      <c r="CL1739" s="99">
        <f t="shared" si="32669"/>
        <v>700.18790215750664</v>
      </c>
      <c r="CM1739" s="99">
        <f t="shared" si="32669"/>
        <v>8.8136465041360701</v>
      </c>
      <c r="CN1739" s="99">
        <f t="shared" si="32669"/>
        <v>51.741980743614832</v>
      </c>
      <c r="CO1739" s="99">
        <f t="shared" si="32669"/>
        <v>95.099245779628205</v>
      </c>
      <c r="CP1739" s="99">
        <f t="shared" si="32669"/>
        <v>150.09639996543729</v>
      </c>
      <c r="CQ1739" s="99">
        <f t="shared" si="32669"/>
        <v>196.59893079243884</v>
      </c>
      <c r="CR1739" s="99">
        <f t="shared" si="32669"/>
        <v>209.94799600896658</v>
      </c>
      <c r="CS1739" s="99">
        <f t="shared" si="32669"/>
        <v>260.64427639506152</v>
      </c>
      <c r="CT1739" s="99">
        <f t="shared" si="32669"/>
        <v>306.87031456738305</v>
      </c>
    </row>
  </sheetData>
  <phoneticPr fontId="25" type="noConversion"/>
  <pageMargins left="0.7" right="0.7" top="0.75" bottom="0.75" header="0.3" footer="0.3"/>
  <pageSetup paperSize="9" orientation="portrait" verticalDpi="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E355C-569E-4F01-9CC0-4D3FF0B8E3D9}">
  <sheetPr>
    <tabColor rgb="FFFF9999"/>
  </sheetPr>
  <dimension ref="B2:DH15"/>
  <sheetViews>
    <sheetView workbookViewId="0"/>
  </sheetViews>
  <sheetFormatPr defaultColWidth="8.6640625" defaultRowHeight="14.4" x14ac:dyDescent="0.3"/>
  <cols>
    <col min="2" max="2" width="22.5546875" customWidth="1"/>
    <col min="11" max="11" width="22.5546875" customWidth="1"/>
  </cols>
  <sheetData>
    <row r="2" spans="2:112" x14ac:dyDescent="0.3">
      <c r="K2" t="s">
        <v>473</v>
      </c>
    </row>
    <row r="4" spans="2:112" x14ac:dyDescent="0.3">
      <c r="K4" t="s">
        <v>169</v>
      </c>
      <c r="L4">
        <v>0</v>
      </c>
      <c r="M4">
        <v>1</v>
      </c>
      <c r="N4">
        <v>2</v>
      </c>
      <c r="O4">
        <v>3</v>
      </c>
      <c r="P4">
        <v>4</v>
      </c>
      <c r="Q4">
        <v>5</v>
      </c>
      <c r="R4">
        <v>6</v>
      </c>
      <c r="S4">
        <v>7</v>
      </c>
      <c r="T4">
        <v>8</v>
      </c>
      <c r="U4">
        <v>9</v>
      </c>
      <c r="V4">
        <v>10</v>
      </c>
      <c r="W4">
        <v>11</v>
      </c>
      <c r="X4">
        <v>12</v>
      </c>
      <c r="Y4">
        <v>13</v>
      </c>
      <c r="Z4">
        <v>14</v>
      </c>
      <c r="AA4">
        <v>15</v>
      </c>
      <c r="AB4">
        <v>16</v>
      </c>
      <c r="AC4">
        <v>17</v>
      </c>
      <c r="AD4">
        <v>18</v>
      </c>
      <c r="AE4">
        <v>19</v>
      </c>
      <c r="AF4">
        <v>20</v>
      </c>
      <c r="AG4">
        <v>21</v>
      </c>
      <c r="AH4">
        <v>22</v>
      </c>
      <c r="AI4">
        <v>23</v>
      </c>
      <c r="AJ4">
        <v>24</v>
      </c>
      <c r="AK4">
        <v>25</v>
      </c>
      <c r="AL4">
        <v>26</v>
      </c>
      <c r="AM4">
        <v>27</v>
      </c>
      <c r="AN4">
        <v>28</v>
      </c>
      <c r="AO4">
        <v>29</v>
      </c>
      <c r="AP4">
        <v>30</v>
      </c>
      <c r="AQ4">
        <v>31</v>
      </c>
      <c r="AR4">
        <v>32</v>
      </c>
      <c r="AS4">
        <v>33</v>
      </c>
      <c r="AT4">
        <v>34</v>
      </c>
      <c r="AU4">
        <v>35</v>
      </c>
      <c r="AV4">
        <v>36</v>
      </c>
      <c r="AW4">
        <v>37</v>
      </c>
      <c r="AX4">
        <v>38</v>
      </c>
      <c r="AY4">
        <v>39</v>
      </c>
      <c r="AZ4">
        <v>40</v>
      </c>
      <c r="BA4">
        <v>41</v>
      </c>
      <c r="BB4">
        <v>42</v>
      </c>
      <c r="BC4">
        <v>43</v>
      </c>
      <c r="BD4">
        <v>44</v>
      </c>
      <c r="BE4">
        <v>45</v>
      </c>
      <c r="BF4">
        <v>46</v>
      </c>
      <c r="BG4">
        <v>47</v>
      </c>
      <c r="BH4">
        <v>48</v>
      </c>
      <c r="BI4">
        <v>49</v>
      </c>
      <c r="BJ4">
        <v>50</v>
      </c>
      <c r="BK4">
        <v>51</v>
      </c>
      <c r="BL4">
        <v>52</v>
      </c>
      <c r="BM4">
        <v>53</v>
      </c>
      <c r="BN4">
        <v>54</v>
      </c>
      <c r="BO4">
        <v>55</v>
      </c>
      <c r="BP4">
        <v>56</v>
      </c>
      <c r="BQ4">
        <v>57</v>
      </c>
      <c r="BR4">
        <v>58</v>
      </c>
      <c r="BS4">
        <v>59</v>
      </c>
      <c r="BT4">
        <v>60</v>
      </c>
      <c r="BU4">
        <v>61</v>
      </c>
      <c r="BV4">
        <v>62</v>
      </c>
      <c r="BW4">
        <v>63</v>
      </c>
      <c r="BX4">
        <v>64</v>
      </c>
      <c r="BY4">
        <v>65</v>
      </c>
      <c r="BZ4">
        <v>66</v>
      </c>
      <c r="CA4">
        <v>67</v>
      </c>
      <c r="CB4">
        <v>68</v>
      </c>
      <c r="CC4">
        <v>69</v>
      </c>
      <c r="CD4">
        <v>70</v>
      </c>
      <c r="CE4">
        <v>71</v>
      </c>
      <c r="CF4">
        <v>72</v>
      </c>
      <c r="CG4">
        <v>73</v>
      </c>
      <c r="CH4">
        <v>74</v>
      </c>
      <c r="CI4">
        <v>75</v>
      </c>
      <c r="CJ4">
        <v>76</v>
      </c>
      <c r="CK4">
        <v>77</v>
      </c>
      <c r="CL4">
        <v>78</v>
      </c>
      <c r="CM4">
        <v>79</v>
      </c>
      <c r="CN4">
        <v>80</v>
      </c>
      <c r="CO4">
        <v>81</v>
      </c>
      <c r="CP4">
        <v>82</v>
      </c>
      <c r="CQ4">
        <v>83</v>
      </c>
      <c r="CR4">
        <v>84</v>
      </c>
      <c r="CS4">
        <v>85</v>
      </c>
      <c r="CT4">
        <v>86</v>
      </c>
      <c r="CU4">
        <v>87</v>
      </c>
      <c r="CV4">
        <v>88</v>
      </c>
      <c r="CW4">
        <v>89</v>
      </c>
      <c r="CX4">
        <v>90</v>
      </c>
      <c r="CY4">
        <v>91</v>
      </c>
      <c r="CZ4">
        <v>92</v>
      </c>
      <c r="DA4">
        <v>93</v>
      </c>
      <c r="DB4">
        <v>94</v>
      </c>
      <c r="DC4">
        <v>95</v>
      </c>
      <c r="DD4">
        <v>96</v>
      </c>
      <c r="DE4">
        <v>97</v>
      </c>
      <c r="DF4">
        <v>98</v>
      </c>
      <c r="DG4">
        <v>99</v>
      </c>
      <c r="DH4">
        <v>100</v>
      </c>
    </row>
    <row r="5" spans="2:112" x14ac:dyDescent="0.3">
      <c r="K5" t="s">
        <v>474</v>
      </c>
      <c r="L5" s="161">
        <v>0</v>
      </c>
      <c r="M5" s="161">
        <v>0</v>
      </c>
      <c r="N5" s="161">
        <v>0</v>
      </c>
      <c r="O5" s="161">
        <v>0</v>
      </c>
      <c r="P5" s="161">
        <v>0</v>
      </c>
      <c r="Q5" s="161">
        <v>0</v>
      </c>
      <c r="R5" s="161">
        <v>0</v>
      </c>
      <c r="S5" s="161">
        <v>0</v>
      </c>
      <c r="T5" s="161">
        <v>0</v>
      </c>
      <c r="U5" s="161">
        <v>0</v>
      </c>
      <c r="V5" s="161">
        <v>0</v>
      </c>
      <c r="W5" s="162">
        <f>($AA5-$V5)/5*(W$4-$V$4)</f>
        <v>0.06</v>
      </c>
      <c r="X5" s="162">
        <f t="shared" ref="X5:Z7" si="0">($AA5-$V5)/5*(X$4-$V$4)</f>
        <v>0.12</v>
      </c>
      <c r="Y5" s="162">
        <f t="shared" si="0"/>
        <v>0.18</v>
      </c>
      <c r="Z5" s="162">
        <f t="shared" si="0"/>
        <v>0.24</v>
      </c>
      <c r="AA5" s="162">
        <f>D13</f>
        <v>0.3</v>
      </c>
      <c r="AB5" s="162">
        <f>$AA5+($AK5-$AA5)/10*(AB$4-$AA$4)</f>
        <v>0.32</v>
      </c>
      <c r="AC5" s="162">
        <f t="shared" ref="AC5:AJ7" si="1">$AA5+($AK5-$AA5)/10*(AC$4-$AA$4)</f>
        <v>0.33999999999999997</v>
      </c>
      <c r="AD5" s="162">
        <f t="shared" si="1"/>
        <v>0.36</v>
      </c>
      <c r="AE5" s="162">
        <f t="shared" si="1"/>
        <v>0.38</v>
      </c>
      <c r="AF5" s="162">
        <f t="shared" si="1"/>
        <v>0.4</v>
      </c>
      <c r="AG5" s="162">
        <f t="shared" si="1"/>
        <v>0.42</v>
      </c>
      <c r="AH5" s="162">
        <f t="shared" si="1"/>
        <v>0.44</v>
      </c>
      <c r="AI5" s="162">
        <f t="shared" si="1"/>
        <v>0.45999999999999996</v>
      </c>
      <c r="AJ5" s="162">
        <f t="shared" si="1"/>
        <v>0.48</v>
      </c>
      <c r="AK5" s="162">
        <f>E13</f>
        <v>0.5</v>
      </c>
      <c r="AL5" s="162">
        <f>$AK5+($AU5-$AK5)/10*(AL$4-$AK$4)</f>
        <v>0.7</v>
      </c>
      <c r="AM5" s="162">
        <f t="shared" ref="AM5:AT7" si="2">$AK5+($AU5-$AK5)/10*(AM$4-$AK$4)</f>
        <v>0.9</v>
      </c>
      <c r="AN5" s="162">
        <f t="shared" si="2"/>
        <v>1.1000000000000001</v>
      </c>
      <c r="AO5" s="162">
        <f t="shared" si="2"/>
        <v>1.3</v>
      </c>
      <c r="AP5" s="162">
        <f t="shared" si="2"/>
        <v>1.5</v>
      </c>
      <c r="AQ5" s="162">
        <f t="shared" si="2"/>
        <v>1.7000000000000002</v>
      </c>
      <c r="AR5" s="162">
        <f t="shared" si="2"/>
        <v>1.9000000000000001</v>
      </c>
      <c r="AS5" s="162">
        <f t="shared" si="2"/>
        <v>2.1</v>
      </c>
      <c r="AT5" s="162">
        <f t="shared" si="2"/>
        <v>2.2999999999999998</v>
      </c>
      <c r="AU5" s="162">
        <f>F13</f>
        <v>2.5</v>
      </c>
      <c r="AV5" s="162">
        <f>$AU5+($CD5-$AU5)/35*(AV$4-$AU$4)</f>
        <v>2.5542857142857143</v>
      </c>
      <c r="AW5" s="162">
        <f t="shared" ref="AW5:CC7" si="3">$AU5+($CD5-$AU5)/35*(AW$4-$AU$4)</f>
        <v>2.6085714285714285</v>
      </c>
      <c r="AX5" s="162">
        <f t="shared" si="3"/>
        <v>2.6628571428571428</v>
      </c>
      <c r="AY5" s="162">
        <f t="shared" si="3"/>
        <v>2.7171428571428571</v>
      </c>
      <c r="AZ5" s="162">
        <f t="shared" si="3"/>
        <v>2.7714285714285714</v>
      </c>
      <c r="BA5" s="162">
        <f t="shared" si="3"/>
        <v>2.8257142857142856</v>
      </c>
      <c r="BB5" s="162">
        <f t="shared" si="3"/>
        <v>2.88</v>
      </c>
      <c r="BC5" s="162">
        <f t="shared" si="3"/>
        <v>2.9342857142857142</v>
      </c>
      <c r="BD5" s="162">
        <f t="shared" si="3"/>
        <v>2.9885714285714284</v>
      </c>
      <c r="BE5" s="162">
        <f t="shared" si="3"/>
        <v>3.0428571428571427</v>
      </c>
      <c r="BF5" s="162">
        <f t="shared" si="3"/>
        <v>3.0971428571428574</v>
      </c>
      <c r="BG5" s="162">
        <f t="shared" si="3"/>
        <v>3.1514285714285717</v>
      </c>
      <c r="BH5" s="162">
        <f t="shared" si="3"/>
        <v>3.205714285714286</v>
      </c>
      <c r="BI5" s="162">
        <f t="shared" si="3"/>
        <v>3.2600000000000002</v>
      </c>
      <c r="BJ5" s="162">
        <f t="shared" si="3"/>
        <v>3.3142857142857145</v>
      </c>
      <c r="BK5" s="162">
        <f t="shared" si="3"/>
        <v>3.3685714285714288</v>
      </c>
      <c r="BL5" s="162">
        <f t="shared" si="3"/>
        <v>3.422857142857143</v>
      </c>
      <c r="BM5" s="162">
        <f t="shared" si="3"/>
        <v>3.4771428571428573</v>
      </c>
      <c r="BN5" s="162">
        <f t="shared" si="3"/>
        <v>3.5314285714285716</v>
      </c>
      <c r="BO5" s="162">
        <f t="shared" si="3"/>
        <v>3.5857142857142859</v>
      </c>
      <c r="BP5" s="162">
        <f t="shared" si="3"/>
        <v>3.6400000000000006</v>
      </c>
      <c r="BQ5" s="162">
        <f t="shared" si="3"/>
        <v>3.6942857142857148</v>
      </c>
      <c r="BR5" s="162">
        <f t="shared" si="3"/>
        <v>3.7485714285714291</v>
      </c>
      <c r="BS5" s="162">
        <f t="shared" si="3"/>
        <v>3.8028571428571434</v>
      </c>
      <c r="BT5" s="162">
        <f t="shared" si="3"/>
        <v>3.8571428571428577</v>
      </c>
      <c r="BU5" s="162">
        <f t="shared" si="3"/>
        <v>3.9114285714285719</v>
      </c>
      <c r="BV5" s="162">
        <f t="shared" si="3"/>
        <v>3.9657142857142862</v>
      </c>
      <c r="BW5" s="162">
        <f t="shared" si="3"/>
        <v>4.0200000000000005</v>
      </c>
      <c r="BX5" s="162">
        <f t="shared" si="3"/>
        <v>4.0742857142857147</v>
      </c>
      <c r="BY5" s="162">
        <f t="shared" si="3"/>
        <v>4.128571428571429</v>
      </c>
      <c r="BZ5" s="162">
        <f t="shared" si="3"/>
        <v>4.1828571428571433</v>
      </c>
      <c r="CA5" s="162">
        <f t="shared" si="3"/>
        <v>4.2371428571428575</v>
      </c>
      <c r="CB5" s="162">
        <f t="shared" si="3"/>
        <v>4.2914285714285718</v>
      </c>
      <c r="CC5" s="162">
        <f t="shared" si="3"/>
        <v>4.3457142857142861</v>
      </c>
      <c r="CD5" s="162">
        <f>G13</f>
        <v>4.4000000000000004</v>
      </c>
      <c r="CE5" s="162">
        <f>CD5</f>
        <v>4.4000000000000004</v>
      </c>
      <c r="CF5" s="162">
        <f t="shared" ref="CF5:DH7" si="4">CE5</f>
        <v>4.4000000000000004</v>
      </c>
      <c r="CG5" s="162">
        <f t="shared" si="4"/>
        <v>4.4000000000000004</v>
      </c>
      <c r="CH5" s="162">
        <f t="shared" si="4"/>
        <v>4.4000000000000004</v>
      </c>
      <c r="CI5" s="162">
        <f t="shared" si="4"/>
        <v>4.4000000000000004</v>
      </c>
      <c r="CJ5" s="162">
        <f t="shared" si="4"/>
        <v>4.4000000000000004</v>
      </c>
      <c r="CK5" s="162">
        <f t="shared" si="4"/>
        <v>4.4000000000000004</v>
      </c>
      <c r="CL5" s="162">
        <f t="shared" si="4"/>
        <v>4.4000000000000004</v>
      </c>
      <c r="CM5" s="162">
        <f t="shared" si="4"/>
        <v>4.4000000000000004</v>
      </c>
      <c r="CN5" s="162">
        <f t="shared" si="4"/>
        <v>4.4000000000000004</v>
      </c>
      <c r="CO5" s="162">
        <f t="shared" si="4"/>
        <v>4.4000000000000004</v>
      </c>
      <c r="CP5" s="162">
        <f t="shared" si="4"/>
        <v>4.4000000000000004</v>
      </c>
      <c r="CQ5" s="162">
        <f t="shared" si="4"/>
        <v>4.4000000000000004</v>
      </c>
      <c r="CR5" s="162">
        <f t="shared" si="4"/>
        <v>4.4000000000000004</v>
      </c>
      <c r="CS5" s="162">
        <f t="shared" si="4"/>
        <v>4.4000000000000004</v>
      </c>
      <c r="CT5" s="162">
        <f t="shared" si="4"/>
        <v>4.4000000000000004</v>
      </c>
      <c r="CU5" s="162">
        <f t="shared" si="4"/>
        <v>4.4000000000000004</v>
      </c>
      <c r="CV5" s="162">
        <f t="shared" si="4"/>
        <v>4.4000000000000004</v>
      </c>
      <c r="CW5" s="162">
        <f t="shared" si="4"/>
        <v>4.4000000000000004</v>
      </c>
      <c r="CX5" s="162">
        <f t="shared" si="4"/>
        <v>4.4000000000000004</v>
      </c>
      <c r="CY5" s="162">
        <f t="shared" si="4"/>
        <v>4.4000000000000004</v>
      </c>
      <c r="CZ5" s="162">
        <f t="shared" si="4"/>
        <v>4.4000000000000004</v>
      </c>
      <c r="DA5" s="162">
        <f t="shared" si="4"/>
        <v>4.4000000000000004</v>
      </c>
      <c r="DB5" s="162">
        <f t="shared" si="4"/>
        <v>4.4000000000000004</v>
      </c>
      <c r="DC5" s="162">
        <f t="shared" si="4"/>
        <v>4.4000000000000004</v>
      </c>
      <c r="DD5" s="162">
        <f t="shared" si="4"/>
        <v>4.4000000000000004</v>
      </c>
      <c r="DE5" s="162">
        <f t="shared" si="4"/>
        <v>4.4000000000000004</v>
      </c>
      <c r="DF5" s="162">
        <f t="shared" si="4"/>
        <v>4.4000000000000004</v>
      </c>
      <c r="DG5" s="162">
        <f t="shared" si="4"/>
        <v>4.4000000000000004</v>
      </c>
      <c r="DH5" s="162">
        <f t="shared" si="4"/>
        <v>4.4000000000000004</v>
      </c>
    </row>
    <row r="6" spans="2:112" x14ac:dyDescent="0.3">
      <c r="K6" t="s">
        <v>475</v>
      </c>
      <c r="L6" s="161">
        <v>0</v>
      </c>
      <c r="M6" s="161">
        <v>0</v>
      </c>
      <c r="N6" s="161">
        <v>0</v>
      </c>
      <c r="O6" s="161">
        <v>0</v>
      </c>
      <c r="P6" s="161">
        <v>0</v>
      </c>
      <c r="Q6" s="161">
        <v>0</v>
      </c>
      <c r="R6" s="161">
        <v>0</v>
      </c>
      <c r="S6" s="161">
        <v>0</v>
      </c>
      <c r="T6" s="161">
        <v>0</v>
      </c>
      <c r="U6" s="161">
        <v>0</v>
      </c>
      <c r="V6" s="161">
        <v>0</v>
      </c>
      <c r="W6" s="162">
        <f t="shared" ref="W6:W7" si="5">($AA6-$V6)/5*(W$4-$V$4)</f>
        <v>1.7</v>
      </c>
      <c r="X6" s="162">
        <f t="shared" si="0"/>
        <v>3.4</v>
      </c>
      <c r="Y6" s="162">
        <f t="shared" si="0"/>
        <v>5.0999999999999996</v>
      </c>
      <c r="Z6" s="162">
        <f t="shared" si="0"/>
        <v>6.8</v>
      </c>
      <c r="AA6" s="162">
        <f t="shared" ref="AA6:AA7" si="6">D14</f>
        <v>8.5</v>
      </c>
      <c r="AB6" s="162">
        <f t="shared" ref="AB6:AB7" si="7">$AA6+($AK6-$AA6)/10*(AB$4-$AA$4)</f>
        <v>9.35</v>
      </c>
      <c r="AC6" s="162">
        <f t="shared" si="1"/>
        <v>10.199999999999999</v>
      </c>
      <c r="AD6" s="162">
        <f t="shared" si="1"/>
        <v>11.05</v>
      </c>
      <c r="AE6" s="162">
        <f t="shared" si="1"/>
        <v>11.9</v>
      </c>
      <c r="AF6" s="162">
        <f t="shared" si="1"/>
        <v>12.75</v>
      </c>
      <c r="AG6" s="162">
        <f t="shared" si="1"/>
        <v>13.6</v>
      </c>
      <c r="AH6" s="162">
        <f t="shared" si="1"/>
        <v>14.45</v>
      </c>
      <c r="AI6" s="162">
        <f t="shared" si="1"/>
        <v>15.3</v>
      </c>
      <c r="AJ6" s="162">
        <f t="shared" si="1"/>
        <v>16.149999999999999</v>
      </c>
      <c r="AK6" s="162">
        <f t="shared" ref="AK6:AK7" si="8">E14</f>
        <v>17</v>
      </c>
      <c r="AL6" s="162">
        <f t="shared" ref="AL6:AL7" si="9">$AK6+($AU6-$AK6)/10*(AL$4-$AK$4)</f>
        <v>18.63</v>
      </c>
      <c r="AM6" s="162">
        <f t="shared" si="2"/>
        <v>20.259999999999998</v>
      </c>
      <c r="AN6" s="162">
        <f t="shared" si="2"/>
        <v>21.89</v>
      </c>
      <c r="AO6" s="162">
        <f t="shared" si="2"/>
        <v>23.52</v>
      </c>
      <c r="AP6" s="162">
        <f t="shared" si="2"/>
        <v>25.15</v>
      </c>
      <c r="AQ6" s="162">
        <f t="shared" si="2"/>
        <v>26.779999999999998</v>
      </c>
      <c r="AR6" s="162">
        <f t="shared" si="2"/>
        <v>28.409999999999997</v>
      </c>
      <c r="AS6" s="162">
        <f t="shared" si="2"/>
        <v>30.04</v>
      </c>
      <c r="AT6" s="162">
        <f t="shared" si="2"/>
        <v>31.669999999999995</v>
      </c>
      <c r="AU6" s="162">
        <f t="shared" ref="AU6:AU7" si="10">F14</f>
        <v>33.299999999999997</v>
      </c>
      <c r="AV6" s="162">
        <f t="shared" ref="AV6:AV7" si="11">$AU6+($CD6-$AU6)/35*(AV$4-$AU$4)</f>
        <v>33.765714285714282</v>
      </c>
      <c r="AW6" s="162">
        <f t="shared" si="3"/>
        <v>34.231428571428566</v>
      </c>
      <c r="AX6" s="162">
        <f t="shared" si="3"/>
        <v>34.697142857142858</v>
      </c>
      <c r="AY6" s="162">
        <f t="shared" si="3"/>
        <v>35.162857142857142</v>
      </c>
      <c r="AZ6" s="162">
        <f t="shared" si="3"/>
        <v>35.628571428571426</v>
      </c>
      <c r="BA6" s="162">
        <f t="shared" si="3"/>
        <v>36.094285714285711</v>
      </c>
      <c r="BB6" s="162">
        <f t="shared" si="3"/>
        <v>36.559999999999995</v>
      </c>
      <c r="BC6" s="162">
        <f t="shared" si="3"/>
        <v>37.025714285714287</v>
      </c>
      <c r="BD6" s="162">
        <f t="shared" si="3"/>
        <v>37.491428571428571</v>
      </c>
      <c r="BE6" s="162">
        <f t="shared" si="3"/>
        <v>37.957142857142856</v>
      </c>
      <c r="BF6" s="162">
        <f t="shared" si="3"/>
        <v>38.42285714285714</v>
      </c>
      <c r="BG6" s="162">
        <f t="shared" si="3"/>
        <v>38.888571428571424</v>
      </c>
      <c r="BH6" s="162">
        <f t="shared" si="3"/>
        <v>39.354285714285716</v>
      </c>
      <c r="BI6" s="162">
        <f t="shared" si="3"/>
        <v>39.82</v>
      </c>
      <c r="BJ6" s="162">
        <f t="shared" si="3"/>
        <v>40.285714285714285</v>
      </c>
      <c r="BK6" s="162">
        <f t="shared" si="3"/>
        <v>40.751428571428569</v>
      </c>
      <c r="BL6" s="162">
        <f t="shared" si="3"/>
        <v>41.217142857142861</v>
      </c>
      <c r="BM6" s="162">
        <f t="shared" si="3"/>
        <v>41.682857142857145</v>
      </c>
      <c r="BN6" s="162">
        <f t="shared" si="3"/>
        <v>42.148571428571429</v>
      </c>
      <c r="BO6" s="162">
        <f t="shared" si="3"/>
        <v>42.614285714285714</v>
      </c>
      <c r="BP6" s="162">
        <f t="shared" si="3"/>
        <v>43.08</v>
      </c>
      <c r="BQ6" s="162">
        <f t="shared" si="3"/>
        <v>43.545714285714283</v>
      </c>
      <c r="BR6" s="162">
        <f t="shared" si="3"/>
        <v>44.011428571428574</v>
      </c>
      <c r="BS6" s="162">
        <f t="shared" si="3"/>
        <v>44.477142857142859</v>
      </c>
      <c r="BT6" s="162">
        <f t="shared" si="3"/>
        <v>44.942857142857143</v>
      </c>
      <c r="BU6" s="162">
        <f t="shared" si="3"/>
        <v>45.408571428571427</v>
      </c>
      <c r="BV6" s="162">
        <f t="shared" si="3"/>
        <v>45.874285714285719</v>
      </c>
      <c r="BW6" s="162">
        <f t="shared" si="3"/>
        <v>46.34</v>
      </c>
      <c r="BX6" s="162">
        <f t="shared" si="3"/>
        <v>46.805714285714288</v>
      </c>
      <c r="BY6" s="162">
        <f t="shared" si="3"/>
        <v>47.271428571428572</v>
      </c>
      <c r="BZ6" s="162">
        <f t="shared" si="3"/>
        <v>47.737142857142857</v>
      </c>
      <c r="CA6" s="162">
        <f t="shared" si="3"/>
        <v>48.202857142857141</v>
      </c>
      <c r="CB6" s="162">
        <f t="shared" si="3"/>
        <v>48.668571428571433</v>
      </c>
      <c r="CC6" s="162">
        <f t="shared" si="3"/>
        <v>49.134285714285717</v>
      </c>
      <c r="CD6" s="162">
        <f t="shared" ref="CD6:CD7" si="12">G14</f>
        <v>49.6</v>
      </c>
      <c r="CE6" s="162">
        <f t="shared" ref="CE6:CT7" si="13">CD6</f>
        <v>49.6</v>
      </c>
      <c r="CF6" s="162">
        <f t="shared" si="13"/>
        <v>49.6</v>
      </c>
      <c r="CG6" s="162">
        <f t="shared" si="13"/>
        <v>49.6</v>
      </c>
      <c r="CH6" s="162">
        <f t="shared" si="13"/>
        <v>49.6</v>
      </c>
      <c r="CI6" s="162">
        <f t="shared" si="13"/>
        <v>49.6</v>
      </c>
      <c r="CJ6" s="162">
        <f t="shared" si="13"/>
        <v>49.6</v>
      </c>
      <c r="CK6" s="162">
        <f t="shared" si="13"/>
        <v>49.6</v>
      </c>
      <c r="CL6" s="162">
        <f t="shared" si="13"/>
        <v>49.6</v>
      </c>
      <c r="CM6" s="162">
        <f t="shared" si="13"/>
        <v>49.6</v>
      </c>
      <c r="CN6" s="162">
        <f t="shared" si="13"/>
        <v>49.6</v>
      </c>
      <c r="CO6" s="162">
        <f t="shared" si="13"/>
        <v>49.6</v>
      </c>
      <c r="CP6" s="162">
        <f t="shared" si="13"/>
        <v>49.6</v>
      </c>
      <c r="CQ6" s="162">
        <f t="shared" si="13"/>
        <v>49.6</v>
      </c>
      <c r="CR6" s="162">
        <f t="shared" si="13"/>
        <v>49.6</v>
      </c>
      <c r="CS6" s="162">
        <f t="shared" si="13"/>
        <v>49.6</v>
      </c>
      <c r="CT6" s="162">
        <f t="shared" si="13"/>
        <v>49.6</v>
      </c>
      <c r="CU6" s="162">
        <f t="shared" si="4"/>
        <v>49.6</v>
      </c>
      <c r="CV6" s="162">
        <f t="shared" si="4"/>
        <v>49.6</v>
      </c>
      <c r="CW6" s="162">
        <f t="shared" si="4"/>
        <v>49.6</v>
      </c>
      <c r="CX6" s="162">
        <f t="shared" si="4"/>
        <v>49.6</v>
      </c>
      <c r="CY6" s="162">
        <f t="shared" si="4"/>
        <v>49.6</v>
      </c>
      <c r="CZ6" s="162">
        <f t="shared" si="4"/>
        <v>49.6</v>
      </c>
      <c r="DA6" s="162">
        <f t="shared" si="4"/>
        <v>49.6</v>
      </c>
      <c r="DB6" s="162">
        <f t="shared" si="4"/>
        <v>49.6</v>
      </c>
      <c r="DC6" s="162">
        <f t="shared" si="4"/>
        <v>49.6</v>
      </c>
      <c r="DD6" s="162">
        <f t="shared" si="4"/>
        <v>49.6</v>
      </c>
      <c r="DE6" s="162">
        <f t="shared" si="4"/>
        <v>49.6</v>
      </c>
      <c r="DF6" s="162">
        <f t="shared" si="4"/>
        <v>49.6</v>
      </c>
      <c r="DG6" s="162">
        <f t="shared" si="4"/>
        <v>49.6</v>
      </c>
      <c r="DH6" s="162">
        <f t="shared" si="4"/>
        <v>49.6</v>
      </c>
    </row>
    <row r="7" spans="2:112" x14ac:dyDescent="0.3">
      <c r="K7" t="s">
        <v>476</v>
      </c>
      <c r="L7" s="161">
        <v>0</v>
      </c>
      <c r="M7" s="161">
        <v>0</v>
      </c>
      <c r="N7" s="161">
        <v>0</v>
      </c>
      <c r="O7" s="161">
        <v>0</v>
      </c>
      <c r="P7" s="161">
        <v>0</v>
      </c>
      <c r="Q7" s="161">
        <v>0</v>
      </c>
      <c r="R7" s="161">
        <v>0</v>
      </c>
      <c r="S7" s="161">
        <v>0</v>
      </c>
      <c r="T7" s="161">
        <v>0</v>
      </c>
      <c r="U7" s="161">
        <v>0</v>
      </c>
      <c r="V7" s="161">
        <v>0</v>
      </c>
      <c r="W7" s="162">
        <f t="shared" si="5"/>
        <v>1.7600000000000002</v>
      </c>
      <c r="X7" s="162">
        <f t="shared" si="0"/>
        <v>3.5200000000000005</v>
      </c>
      <c r="Y7" s="162">
        <f t="shared" si="0"/>
        <v>5.2800000000000011</v>
      </c>
      <c r="Z7" s="162">
        <f t="shared" si="0"/>
        <v>7.0400000000000009</v>
      </c>
      <c r="AA7" s="162">
        <f t="shared" si="6"/>
        <v>8.8000000000000007</v>
      </c>
      <c r="AB7" s="162">
        <f t="shared" si="7"/>
        <v>9.67</v>
      </c>
      <c r="AC7" s="162">
        <f t="shared" si="1"/>
        <v>10.540000000000001</v>
      </c>
      <c r="AD7" s="162">
        <f t="shared" si="1"/>
        <v>11.41</v>
      </c>
      <c r="AE7" s="162">
        <f t="shared" si="1"/>
        <v>12.280000000000001</v>
      </c>
      <c r="AF7" s="162">
        <f t="shared" si="1"/>
        <v>13.15</v>
      </c>
      <c r="AG7" s="162">
        <f t="shared" si="1"/>
        <v>14.02</v>
      </c>
      <c r="AH7" s="162">
        <f t="shared" si="1"/>
        <v>14.89</v>
      </c>
      <c r="AI7" s="162">
        <f t="shared" si="1"/>
        <v>15.76</v>
      </c>
      <c r="AJ7" s="162">
        <f t="shared" si="1"/>
        <v>16.63</v>
      </c>
      <c r="AK7" s="162">
        <f t="shared" si="8"/>
        <v>17.5</v>
      </c>
      <c r="AL7" s="162">
        <f t="shared" si="9"/>
        <v>19.329999999999998</v>
      </c>
      <c r="AM7" s="162">
        <f t="shared" si="2"/>
        <v>21.16</v>
      </c>
      <c r="AN7" s="162">
        <f t="shared" si="2"/>
        <v>22.99</v>
      </c>
      <c r="AO7" s="162">
        <f t="shared" si="2"/>
        <v>24.82</v>
      </c>
      <c r="AP7" s="162">
        <f t="shared" si="2"/>
        <v>26.65</v>
      </c>
      <c r="AQ7" s="162">
        <f t="shared" si="2"/>
        <v>28.479999999999997</v>
      </c>
      <c r="AR7" s="162">
        <f t="shared" si="2"/>
        <v>30.309999999999995</v>
      </c>
      <c r="AS7" s="162">
        <f t="shared" si="2"/>
        <v>32.14</v>
      </c>
      <c r="AT7" s="162">
        <f t="shared" si="2"/>
        <v>33.97</v>
      </c>
      <c r="AU7" s="162">
        <f t="shared" si="10"/>
        <v>35.799999999999997</v>
      </c>
      <c r="AV7" s="162">
        <f t="shared" si="11"/>
        <v>36.32</v>
      </c>
      <c r="AW7" s="162">
        <f t="shared" si="3"/>
        <v>36.839999999999996</v>
      </c>
      <c r="AX7" s="162">
        <f t="shared" si="3"/>
        <v>37.36</v>
      </c>
      <c r="AY7" s="162">
        <f t="shared" si="3"/>
        <v>37.879999999999995</v>
      </c>
      <c r="AZ7" s="162">
        <f t="shared" si="3"/>
        <v>38.4</v>
      </c>
      <c r="BA7" s="162">
        <f t="shared" si="3"/>
        <v>38.92</v>
      </c>
      <c r="BB7" s="162">
        <f t="shared" si="3"/>
        <v>39.44</v>
      </c>
      <c r="BC7" s="162">
        <f t="shared" si="3"/>
        <v>39.96</v>
      </c>
      <c r="BD7" s="162">
        <f t="shared" si="3"/>
        <v>40.479999999999997</v>
      </c>
      <c r="BE7" s="162">
        <f t="shared" si="3"/>
        <v>41</v>
      </c>
      <c r="BF7" s="162">
        <f t="shared" si="3"/>
        <v>41.519999999999996</v>
      </c>
      <c r="BG7" s="162">
        <f t="shared" si="3"/>
        <v>42.04</v>
      </c>
      <c r="BH7" s="162">
        <f t="shared" si="3"/>
        <v>42.56</v>
      </c>
      <c r="BI7" s="162">
        <f t="shared" si="3"/>
        <v>43.08</v>
      </c>
      <c r="BJ7" s="162">
        <f t="shared" si="3"/>
        <v>43.6</v>
      </c>
      <c r="BK7" s="162">
        <f t="shared" si="3"/>
        <v>44.12</v>
      </c>
      <c r="BL7" s="162">
        <f t="shared" si="3"/>
        <v>44.64</v>
      </c>
      <c r="BM7" s="162">
        <f t="shared" si="3"/>
        <v>45.16</v>
      </c>
      <c r="BN7" s="162">
        <f t="shared" si="3"/>
        <v>45.68</v>
      </c>
      <c r="BO7" s="162">
        <f t="shared" si="3"/>
        <v>46.2</v>
      </c>
      <c r="BP7" s="162">
        <f t="shared" si="3"/>
        <v>46.72</v>
      </c>
      <c r="BQ7" s="162">
        <f t="shared" si="3"/>
        <v>47.24</v>
      </c>
      <c r="BR7" s="162">
        <f t="shared" si="3"/>
        <v>47.76</v>
      </c>
      <c r="BS7" s="162">
        <f t="shared" si="3"/>
        <v>48.28</v>
      </c>
      <c r="BT7" s="162">
        <f t="shared" si="3"/>
        <v>48.8</v>
      </c>
      <c r="BU7" s="162">
        <f t="shared" si="3"/>
        <v>49.32</v>
      </c>
      <c r="BV7" s="162">
        <f t="shared" si="3"/>
        <v>49.84</v>
      </c>
      <c r="BW7" s="162">
        <f t="shared" si="3"/>
        <v>50.36</v>
      </c>
      <c r="BX7" s="162">
        <f t="shared" si="3"/>
        <v>50.88</v>
      </c>
      <c r="BY7" s="162">
        <f t="shared" si="3"/>
        <v>51.4</v>
      </c>
      <c r="BZ7" s="162">
        <f t="shared" si="3"/>
        <v>51.92</v>
      </c>
      <c r="CA7" s="162">
        <f t="shared" si="3"/>
        <v>52.44</v>
      </c>
      <c r="CB7" s="162">
        <f t="shared" si="3"/>
        <v>52.96</v>
      </c>
      <c r="CC7" s="162">
        <f t="shared" si="3"/>
        <v>53.480000000000004</v>
      </c>
      <c r="CD7" s="162">
        <f t="shared" si="12"/>
        <v>54</v>
      </c>
      <c r="CE7" s="162">
        <f t="shared" si="13"/>
        <v>54</v>
      </c>
      <c r="CF7" s="162">
        <f t="shared" si="13"/>
        <v>54</v>
      </c>
      <c r="CG7" s="162">
        <f t="shared" si="13"/>
        <v>54</v>
      </c>
      <c r="CH7" s="162">
        <f t="shared" si="13"/>
        <v>54</v>
      </c>
      <c r="CI7" s="162">
        <f t="shared" si="13"/>
        <v>54</v>
      </c>
      <c r="CJ7" s="162">
        <f t="shared" si="13"/>
        <v>54</v>
      </c>
      <c r="CK7" s="162">
        <f t="shared" si="13"/>
        <v>54</v>
      </c>
      <c r="CL7" s="162">
        <f t="shared" si="13"/>
        <v>54</v>
      </c>
      <c r="CM7" s="162">
        <f t="shared" si="13"/>
        <v>54</v>
      </c>
      <c r="CN7" s="162">
        <f t="shared" si="13"/>
        <v>54</v>
      </c>
      <c r="CO7" s="162">
        <f t="shared" si="13"/>
        <v>54</v>
      </c>
      <c r="CP7" s="162">
        <f t="shared" si="13"/>
        <v>54</v>
      </c>
      <c r="CQ7" s="162">
        <f t="shared" si="13"/>
        <v>54</v>
      </c>
      <c r="CR7" s="162">
        <f t="shared" si="13"/>
        <v>54</v>
      </c>
      <c r="CS7" s="162">
        <f t="shared" si="13"/>
        <v>54</v>
      </c>
      <c r="CT7" s="162">
        <f t="shared" si="13"/>
        <v>54</v>
      </c>
      <c r="CU7" s="162">
        <f t="shared" si="4"/>
        <v>54</v>
      </c>
      <c r="CV7" s="162">
        <f t="shared" si="4"/>
        <v>54</v>
      </c>
      <c r="CW7" s="162">
        <f t="shared" si="4"/>
        <v>54</v>
      </c>
      <c r="CX7" s="162">
        <f t="shared" si="4"/>
        <v>54</v>
      </c>
      <c r="CY7" s="162">
        <f t="shared" si="4"/>
        <v>54</v>
      </c>
      <c r="CZ7" s="162">
        <f t="shared" si="4"/>
        <v>54</v>
      </c>
      <c r="DA7" s="162">
        <f t="shared" si="4"/>
        <v>54</v>
      </c>
      <c r="DB7" s="162">
        <f t="shared" si="4"/>
        <v>54</v>
      </c>
      <c r="DC7" s="162">
        <f t="shared" si="4"/>
        <v>54</v>
      </c>
      <c r="DD7" s="162">
        <f t="shared" si="4"/>
        <v>54</v>
      </c>
      <c r="DE7" s="162">
        <f t="shared" si="4"/>
        <v>54</v>
      </c>
      <c r="DF7" s="162">
        <f t="shared" si="4"/>
        <v>54</v>
      </c>
      <c r="DG7" s="162">
        <f t="shared" si="4"/>
        <v>54</v>
      </c>
      <c r="DH7" s="162">
        <f t="shared" si="4"/>
        <v>54</v>
      </c>
    </row>
    <row r="11" spans="2:112" x14ac:dyDescent="0.3">
      <c r="K11" t="s">
        <v>484</v>
      </c>
    </row>
    <row r="12" spans="2:112" x14ac:dyDescent="0.3">
      <c r="B12" s="163" t="s">
        <v>77</v>
      </c>
      <c r="C12" s="164" t="s">
        <v>477</v>
      </c>
      <c r="D12" s="164" t="s">
        <v>478</v>
      </c>
      <c r="E12" s="164" t="s">
        <v>479</v>
      </c>
      <c r="F12" s="164" t="s">
        <v>480</v>
      </c>
      <c r="G12" s="165" t="s">
        <v>481</v>
      </c>
      <c r="H12" s="166"/>
      <c r="K12" t="str">
        <f>K4</f>
        <v>År</v>
      </c>
      <c r="L12" s="91">
        <f t="shared" ref="L12" si="14">L4</f>
        <v>0</v>
      </c>
      <c r="M12" s="91">
        <f>Q4</f>
        <v>5</v>
      </c>
      <c r="N12" s="91">
        <f>V4</f>
        <v>10</v>
      </c>
      <c r="O12" s="91">
        <f>AA4</f>
        <v>15</v>
      </c>
      <c r="P12" s="91">
        <f>AF4</f>
        <v>20</v>
      </c>
      <c r="Q12" s="91">
        <f>AK4</f>
        <v>25</v>
      </c>
      <c r="R12" s="91">
        <f>AP4</f>
        <v>30</v>
      </c>
      <c r="S12" s="91">
        <f>AU4</f>
        <v>35</v>
      </c>
      <c r="T12" s="91">
        <f>AZ4</f>
        <v>40</v>
      </c>
      <c r="U12" s="91">
        <f>BE4</f>
        <v>45</v>
      </c>
      <c r="V12" s="91">
        <f>BJ4</f>
        <v>50</v>
      </c>
      <c r="W12" s="91">
        <f>BO4</f>
        <v>55</v>
      </c>
      <c r="X12" s="91">
        <f>BT4</f>
        <v>60</v>
      </c>
      <c r="Y12" s="91">
        <f>BY4</f>
        <v>65</v>
      </c>
      <c r="Z12" s="91">
        <f>CD4</f>
        <v>70</v>
      </c>
      <c r="AA12" s="91">
        <f>CI4</f>
        <v>75</v>
      </c>
      <c r="AB12" s="91">
        <f>CN4</f>
        <v>80</v>
      </c>
      <c r="AC12" s="91">
        <f>CS4</f>
        <v>85</v>
      </c>
      <c r="AD12" s="91">
        <f>CX4</f>
        <v>90</v>
      </c>
      <c r="AE12" s="91">
        <f>DC4</f>
        <v>95</v>
      </c>
      <c r="AF12" s="91">
        <f>DH4</f>
        <v>100</v>
      </c>
    </row>
    <row r="13" spans="2:112" x14ac:dyDescent="0.3">
      <c r="B13" s="167" t="s">
        <v>482</v>
      </c>
      <c r="C13" s="168">
        <v>0</v>
      </c>
      <c r="D13" s="169">
        <v>0.3</v>
      </c>
      <c r="E13" s="169">
        <v>0.5</v>
      </c>
      <c r="F13" s="169">
        <v>2.5</v>
      </c>
      <c r="G13" s="170">
        <v>4.4000000000000004</v>
      </c>
      <c r="K13" t="str">
        <f t="shared" ref="K13:L15" si="15">K5</f>
        <v>Dødt ved</v>
      </c>
      <c r="L13" s="91">
        <f t="shared" si="15"/>
        <v>0</v>
      </c>
      <c r="M13" s="91">
        <f>Q5</f>
        <v>0</v>
      </c>
      <c r="N13" s="91">
        <f>V5</f>
        <v>0</v>
      </c>
      <c r="O13" s="91">
        <f>AA5</f>
        <v>0.3</v>
      </c>
      <c r="P13" s="91">
        <f>AF5</f>
        <v>0.4</v>
      </c>
      <c r="Q13" s="91">
        <f>AK5</f>
        <v>0.5</v>
      </c>
      <c r="R13" s="91">
        <f>AP5</f>
        <v>1.5</v>
      </c>
      <c r="S13" s="91">
        <f>AU5</f>
        <v>2.5</v>
      </c>
      <c r="T13" s="91">
        <f>AZ5</f>
        <v>2.7714285714285714</v>
      </c>
      <c r="U13" s="91">
        <f>BE5</f>
        <v>3.0428571428571427</v>
      </c>
      <c r="V13" s="91">
        <f>BJ5</f>
        <v>3.3142857142857145</v>
      </c>
      <c r="W13" s="91">
        <f>BO5</f>
        <v>3.5857142857142859</v>
      </c>
      <c r="X13" s="91">
        <f>BT5</f>
        <v>3.8571428571428577</v>
      </c>
      <c r="Y13" s="91">
        <f>BY5</f>
        <v>4.128571428571429</v>
      </c>
      <c r="Z13" s="91">
        <f>CD5</f>
        <v>4.4000000000000004</v>
      </c>
      <c r="AA13" s="91">
        <f>CI5</f>
        <v>4.4000000000000004</v>
      </c>
      <c r="AB13" s="91">
        <f>CN5</f>
        <v>4.4000000000000004</v>
      </c>
      <c r="AC13" s="91">
        <f>CS5</f>
        <v>4.4000000000000004</v>
      </c>
      <c r="AD13" s="91">
        <f>CX5</f>
        <v>4.4000000000000004</v>
      </c>
      <c r="AE13" s="91">
        <f>DC5</f>
        <v>4.4000000000000004</v>
      </c>
      <c r="AF13" s="91">
        <f>DH5</f>
        <v>4.4000000000000004</v>
      </c>
    </row>
    <row r="14" spans="2:112" x14ac:dyDescent="0.3">
      <c r="B14" s="171" t="s">
        <v>483</v>
      </c>
      <c r="C14" s="172">
        <v>0</v>
      </c>
      <c r="D14" s="173">
        <v>8.5</v>
      </c>
      <c r="E14" s="173">
        <v>17</v>
      </c>
      <c r="F14" s="173">
        <v>33.299999999999997</v>
      </c>
      <c r="G14" s="174">
        <v>49.6</v>
      </c>
      <c r="K14" t="str">
        <f t="shared" si="15"/>
        <v>Litterlag</v>
      </c>
      <c r="L14" s="91">
        <f t="shared" ref="L14:L15" si="16">L6</f>
        <v>0</v>
      </c>
      <c r="M14" s="91">
        <f>Q6</f>
        <v>0</v>
      </c>
      <c r="N14" s="91">
        <f>V6</f>
        <v>0</v>
      </c>
      <c r="O14" s="91">
        <f>AA6</f>
        <v>8.5</v>
      </c>
      <c r="P14" s="91">
        <f>AF6</f>
        <v>12.75</v>
      </c>
      <c r="Q14" s="91">
        <f>AK6</f>
        <v>17</v>
      </c>
      <c r="R14" s="91">
        <f>AP6</f>
        <v>25.15</v>
      </c>
      <c r="S14" s="91">
        <f>AU6</f>
        <v>33.299999999999997</v>
      </c>
      <c r="T14" s="91">
        <f>AZ6</f>
        <v>35.628571428571426</v>
      </c>
      <c r="U14" s="91">
        <f>BE6</f>
        <v>37.957142857142856</v>
      </c>
      <c r="V14" s="91">
        <f>BJ6</f>
        <v>40.285714285714285</v>
      </c>
      <c r="W14" s="91">
        <f>BO6</f>
        <v>42.614285714285714</v>
      </c>
      <c r="X14" s="91">
        <f>BT6</f>
        <v>44.942857142857143</v>
      </c>
      <c r="Y14" s="91">
        <f>BY6</f>
        <v>47.271428571428572</v>
      </c>
      <c r="Z14" s="91">
        <f>CD6</f>
        <v>49.6</v>
      </c>
      <c r="AA14" s="91">
        <f>CI6</f>
        <v>49.6</v>
      </c>
      <c r="AB14" s="91">
        <f>CN6</f>
        <v>49.6</v>
      </c>
      <c r="AC14" s="91">
        <f>CS6</f>
        <v>49.6</v>
      </c>
      <c r="AD14" s="91">
        <f>CX6</f>
        <v>49.6</v>
      </c>
      <c r="AE14" s="91">
        <f>DC6</f>
        <v>49.6</v>
      </c>
      <c r="AF14" s="91">
        <f>DH6</f>
        <v>49.6</v>
      </c>
    </row>
    <row r="15" spans="2:112" x14ac:dyDescent="0.3">
      <c r="B15" s="171" t="s">
        <v>476</v>
      </c>
      <c r="C15" s="172">
        <f>SUM(C13:C14)</f>
        <v>0</v>
      </c>
      <c r="D15" s="173">
        <f t="shared" ref="D15:G15" si="17">SUM(D13:D14)</f>
        <v>8.8000000000000007</v>
      </c>
      <c r="E15" s="173">
        <f t="shared" si="17"/>
        <v>17.5</v>
      </c>
      <c r="F15" s="173">
        <f t="shared" si="17"/>
        <v>35.799999999999997</v>
      </c>
      <c r="G15" s="174">
        <f t="shared" si="17"/>
        <v>54</v>
      </c>
      <c r="K15" t="str">
        <f t="shared" si="15"/>
        <v>I alt - tons CO2 eq/ha</v>
      </c>
      <c r="L15" s="91">
        <f t="shared" si="16"/>
        <v>0</v>
      </c>
      <c r="M15" s="91">
        <f>Q7</f>
        <v>0</v>
      </c>
      <c r="N15" s="91">
        <f>V7</f>
        <v>0</v>
      </c>
      <c r="O15" s="91">
        <f>AA7</f>
        <v>8.8000000000000007</v>
      </c>
      <c r="P15" s="91">
        <f>AF7</f>
        <v>13.15</v>
      </c>
      <c r="Q15" s="91">
        <f>AK7</f>
        <v>17.5</v>
      </c>
      <c r="R15" s="91">
        <f>AP7</f>
        <v>26.65</v>
      </c>
      <c r="S15" s="91">
        <f>AU7</f>
        <v>35.799999999999997</v>
      </c>
      <c r="T15" s="91">
        <f>AZ7</f>
        <v>38.4</v>
      </c>
      <c r="U15" s="91">
        <f>BE7</f>
        <v>41</v>
      </c>
      <c r="V15" s="91">
        <f>BJ7</f>
        <v>43.6</v>
      </c>
      <c r="W15" s="91">
        <f>BO7</f>
        <v>46.2</v>
      </c>
      <c r="X15" s="91">
        <f>BT7</f>
        <v>48.8</v>
      </c>
      <c r="Y15" s="91">
        <f>BY7</f>
        <v>51.4</v>
      </c>
      <c r="Z15" s="91">
        <f>CD7</f>
        <v>54</v>
      </c>
      <c r="AA15" s="91">
        <f>CI7</f>
        <v>54</v>
      </c>
      <c r="AB15" s="91">
        <f>CN7</f>
        <v>54</v>
      </c>
      <c r="AC15" s="91">
        <f>CS7</f>
        <v>54</v>
      </c>
      <c r="AD15" s="91">
        <f>CX7</f>
        <v>54</v>
      </c>
      <c r="AE15" s="91">
        <f>DC7</f>
        <v>54</v>
      </c>
      <c r="AF15" s="91">
        <f>DH7</f>
        <v>54</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6871-F0F1-49BE-93DA-2340424A8C9D}">
  <sheetPr>
    <tabColor rgb="FFFF9999"/>
  </sheetPr>
  <dimension ref="A1:S67"/>
  <sheetViews>
    <sheetView topLeftCell="A22" workbookViewId="0">
      <selection activeCell="L51" sqref="L51"/>
    </sheetView>
  </sheetViews>
  <sheetFormatPr defaultRowHeight="14.4" x14ac:dyDescent="0.3"/>
  <cols>
    <col min="1" max="1" width="17.33203125" customWidth="1"/>
    <col min="5" max="5" width="13.33203125" customWidth="1"/>
    <col min="8" max="8" width="11.5546875" customWidth="1"/>
    <col min="9" max="9" width="10.44140625" customWidth="1"/>
    <col min="10" max="10" width="10.6640625" customWidth="1"/>
  </cols>
  <sheetData>
    <row r="1" spans="1:10" x14ac:dyDescent="0.3">
      <c r="A1" t="s">
        <v>465</v>
      </c>
      <c r="B1" cm="1">
        <f t="array" ref="B1:D1">'Stamdata - Projektplan'!E10:G10</f>
        <v>0</v>
      </c>
      <c r="C1">
        <v>0</v>
      </c>
      <c r="D1">
        <v>0</v>
      </c>
    </row>
    <row r="2" spans="1:10" x14ac:dyDescent="0.3">
      <c r="A2" t="s">
        <v>609</v>
      </c>
      <c r="B2" cm="1">
        <f t="array" ref="B2:D2">'Stamdata - Projektplan'!E11:G11</f>
        <v>0</v>
      </c>
      <c r="C2">
        <v>0</v>
      </c>
      <c r="D2">
        <v>0</v>
      </c>
    </row>
    <row r="3" spans="1:10" x14ac:dyDescent="0.3">
      <c r="A3" t="s">
        <v>97</v>
      </c>
      <c r="B3" cm="1">
        <f t="array" ref="B3:D3">'Stamdata - Projektplan'!E12:G12</f>
        <v>0</v>
      </c>
      <c r="C3">
        <v>0</v>
      </c>
      <c r="D3">
        <v>0</v>
      </c>
    </row>
    <row r="4" spans="1:10" x14ac:dyDescent="0.3">
      <c r="A4" t="s">
        <v>98</v>
      </c>
      <c r="B4" cm="1">
        <f t="array" ref="B4">'Stamdata - Projektplan'!K10:K10</f>
        <v>0</v>
      </c>
    </row>
    <row r="5" spans="1:10" x14ac:dyDescent="0.3">
      <c r="A5" t="s">
        <v>466</v>
      </c>
      <c r="B5" cm="1">
        <f t="array" ref="B5">'Stamdata - Projektplan'!K11:K11</f>
        <v>0</v>
      </c>
    </row>
    <row r="6" spans="1:10" x14ac:dyDescent="0.3">
      <c r="A6" t="s">
        <v>467</v>
      </c>
      <c r="B6" cm="1">
        <f t="array" ref="B6">'Stamdata - Projektplan'!K12:K12</f>
        <v>0</v>
      </c>
    </row>
    <row r="7" spans="1:10" x14ac:dyDescent="0.3">
      <c r="A7" t="s">
        <v>104</v>
      </c>
      <c r="B7" cm="1">
        <f t="array" ref="B7">'Stamdata - Projektplan'!K13:K13</f>
        <v>0</v>
      </c>
    </row>
    <row r="8" spans="1:10" x14ac:dyDescent="0.3">
      <c r="A8" t="s">
        <v>268</v>
      </c>
      <c r="B8" cm="1">
        <f t="array" ref="B8:D8">'Stamdata - Projektplan'!E15:G15</f>
        <v>0</v>
      </c>
      <c r="C8">
        <v>0</v>
      </c>
      <c r="D8">
        <v>0</v>
      </c>
    </row>
    <row r="9" spans="1:10" x14ac:dyDescent="0.3">
      <c r="A9" s="3" t="s">
        <v>269</v>
      </c>
      <c r="B9" s="3" cm="1">
        <f t="array" ref="B9:D9">'Stamdata - Projektplan'!E14:G14</f>
        <v>0</v>
      </c>
      <c r="C9" s="3">
        <v>0</v>
      </c>
      <c r="D9" s="3">
        <v>0</v>
      </c>
    </row>
    <row r="10" spans="1:10" x14ac:dyDescent="0.3">
      <c r="A10" t="s">
        <v>300</v>
      </c>
      <c r="B10" cm="1">
        <f t="array" ref="B10:D10">'Stamdata - Projektplan'!E17:G17</f>
        <v>0</v>
      </c>
      <c r="C10">
        <v>0</v>
      </c>
      <c r="D10">
        <v>0</v>
      </c>
    </row>
    <row r="11" spans="1:10" x14ac:dyDescent="0.3">
      <c r="A11" t="s">
        <v>299</v>
      </c>
      <c r="B11" s="3" cm="1">
        <f t="array" ref="B11:D11">'Stamdata - Projektplan'!E18:G18</f>
        <v>0.15</v>
      </c>
      <c r="C11">
        <v>0</v>
      </c>
      <c r="D11">
        <v>0</v>
      </c>
    </row>
    <row r="12" spans="1:10" x14ac:dyDescent="0.3">
      <c r="A12" s="3" t="s">
        <v>301</v>
      </c>
      <c r="B12" s="3">
        <f>SUM(B10:B11)</f>
        <v>0.15</v>
      </c>
      <c r="C12" s="3"/>
      <c r="D12" s="3"/>
    </row>
    <row r="13" spans="1:10" x14ac:dyDescent="0.3">
      <c r="A13" t="s">
        <v>302</v>
      </c>
      <c r="B13" s="146">
        <v>1</v>
      </c>
    </row>
    <row r="15" spans="1:10" x14ac:dyDescent="0.3">
      <c r="A15" s="60" t="s">
        <v>36</v>
      </c>
    </row>
    <row r="16" spans="1:10" x14ac:dyDescent="0.3">
      <c r="B16" s="5" t="s">
        <v>37</v>
      </c>
      <c r="C16" s="5" t="s">
        <v>38</v>
      </c>
      <c r="D16" s="5" t="s">
        <v>39</v>
      </c>
      <c r="E16" s="5" t="s">
        <v>40</v>
      </c>
      <c r="F16" s="5" t="s">
        <v>41</v>
      </c>
      <c r="G16" s="5" t="s">
        <v>42</v>
      </c>
      <c r="H16" s="5" t="s">
        <v>43</v>
      </c>
      <c r="I16" s="5" t="s">
        <v>44</v>
      </c>
      <c r="J16" s="5" t="s">
        <v>45</v>
      </c>
    </row>
    <row r="17" spans="1:10" x14ac:dyDescent="0.3">
      <c r="A17" t="s">
        <v>46</v>
      </c>
      <c r="B17">
        <v>3.7871999999999998E-4</v>
      </c>
      <c r="C17">
        <v>1.8694</v>
      </c>
      <c r="D17">
        <v>1.0714999999999999</v>
      </c>
      <c r="E17">
        <v>6.7440000000000005E-5</v>
      </c>
      <c r="F17">
        <v>2.9018000000000002</v>
      </c>
      <c r="G17">
        <v>-0.68418999999999996</v>
      </c>
      <c r="H17">
        <v>5.223E-5</v>
      </c>
      <c r="I17">
        <v>2.5672999999999999</v>
      </c>
      <c r="J17">
        <v>-2.8060999999999999E-2</v>
      </c>
    </row>
    <row r="18" spans="1:10" x14ac:dyDescent="0.3">
      <c r="A18" t="s">
        <v>47</v>
      </c>
      <c r="B18">
        <v>3.7871999999999998E-4</v>
      </c>
      <c r="C18">
        <v>1.8621000000000001</v>
      </c>
      <c r="D18">
        <v>1.0714999999999999</v>
      </c>
      <c r="E18">
        <v>6.7440000000000005E-5</v>
      </c>
      <c r="F18">
        <v>2.8862000000000001</v>
      </c>
      <c r="G18">
        <v>-0.68418999999999996</v>
      </c>
      <c r="H18" s="24">
        <v>5.223E-5</v>
      </c>
      <c r="I18" s="24">
        <v>2.5672999999999999</v>
      </c>
      <c r="J18" s="24">
        <v>-2.8060999999999999E-2</v>
      </c>
    </row>
    <row r="19" spans="1:10" x14ac:dyDescent="0.3">
      <c r="A19" t="s">
        <v>48</v>
      </c>
      <c r="B19">
        <v>3.7871999999999998E-4</v>
      </c>
      <c r="C19">
        <v>1.87</v>
      </c>
      <c r="D19">
        <v>1.0714999999999999</v>
      </c>
      <c r="E19">
        <v>6.7440000000000005E-5</v>
      </c>
      <c r="F19">
        <v>2.8418999999999999</v>
      </c>
      <c r="G19">
        <v>-0.68418999999999996</v>
      </c>
      <c r="H19" s="24">
        <v>5.223E-5</v>
      </c>
      <c r="I19" s="24">
        <v>2.5672999999999999</v>
      </c>
      <c r="J19" s="24">
        <v>-2.8060999999999999E-2</v>
      </c>
    </row>
    <row r="20" spans="1:10" x14ac:dyDescent="0.3">
      <c r="A20" t="s">
        <v>49</v>
      </c>
      <c r="B20">
        <v>3.7871999999999998E-4</v>
      </c>
      <c r="C20">
        <v>1.8476999999999999</v>
      </c>
      <c r="D20">
        <v>1.0714999999999999</v>
      </c>
      <c r="E20">
        <v>6.7440000000000005E-5</v>
      </c>
      <c r="F20">
        <v>2.8083</v>
      </c>
      <c r="G20">
        <v>-0.68418999999999996</v>
      </c>
      <c r="H20" s="24">
        <v>5.223E-5</v>
      </c>
      <c r="I20" s="24">
        <v>2.5672999999999999</v>
      </c>
      <c r="J20" s="24">
        <v>-2.8060999999999999E-2</v>
      </c>
    </row>
    <row r="21" spans="1:10" x14ac:dyDescent="0.3">
      <c r="A21" t="s">
        <v>50</v>
      </c>
      <c r="B21">
        <v>3.7871999999999998E-4</v>
      </c>
      <c r="C21">
        <v>1.8189</v>
      </c>
      <c r="D21">
        <v>1.0714999999999999</v>
      </c>
      <c r="E21">
        <v>6.7440000000000005E-5</v>
      </c>
      <c r="F21">
        <v>2.7860999999999998</v>
      </c>
      <c r="G21">
        <v>-0.68418999999999996</v>
      </c>
      <c r="H21" s="24">
        <v>5.223E-5</v>
      </c>
      <c r="I21" s="24">
        <v>2.5672999999999999</v>
      </c>
      <c r="J21" s="24">
        <v>-2.8060999999999999E-2</v>
      </c>
    </row>
    <row r="22" spans="1:10" x14ac:dyDescent="0.3">
      <c r="A22" t="s">
        <v>51</v>
      </c>
      <c r="B22">
        <v>3.7871999999999998E-4</v>
      </c>
      <c r="C22">
        <v>1.7896000000000001</v>
      </c>
      <c r="D22">
        <v>1.0714999999999999</v>
      </c>
      <c r="E22">
        <v>6.7440000000000005E-5</v>
      </c>
      <c r="F22">
        <v>2.8319999999999999</v>
      </c>
      <c r="G22">
        <v>-0.68418999999999996</v>
      </c>
      <c r="H22" s="24">
        <v>5.223E-5</v>
      </c>
      <c r="I22" s="24">
        <v>2.5672999999999999</v>
      </c>
      <c r="J22" s="24">
        <v>-2.8060999999999999E-2</v>
      </c>
    </row>
    <row r="23" spans="1:10" x14ac:dyDescent="0.3">
      <c r="A23" t="s">
        <v>52</v>
      </c>
      <c r="B23">
        <v>3.7871999999999998E-4</v>
      </c>
      <c r="C23">
        <v>1.8234999999999999</v>
      </c>
      <c r="D23">
        <v>1.0714999999999999</v>
      </c>
      <c r="E23">
        <v>6.7440000000000005E-5</v>
      </c>
      <c r="F23">
        <v>2.7578</v>
      </c>
      <c r="G23">
        <v>-0.68418999999999996</v>
      </c>
      <c r="H23" s="24">
        <v>5.223E-5</v>
      </c>
      <c r="I23" s="24">
        <v>2.5672999999999999</v>
      </c>
      <c r="J23" s="24">
        <v>-2.8060999999999999E-2</v>
      </c>
    </row>
    <row r="24" spans="1:10" x14ac:dyDescent="0.3">
      <c r="A24" t="s">
        <v>53</v>
      </c>
      <c r="B24">
        <v>3.7871999999999998E-4</v>
      </c>
      <c r="C24">
        <v>1.7974000000000001</v>
      </c>
      <c r="D24">
        <v>1.0714999999999999</v>
      </c>
      <c r="E24">
        <v>6.7440000000000005E-5</v>
      </c>
      <c r="F24">
        <v>2.8300999999999998</v>
      </c>
      <c r="G24">
        <v>-0.68418999999999996</v>
      </c>
      <c r="H24">
        <v>5.223E-5</v>
      </c>
      <c r="I24">
        <v>2.5221</v>
      </c>
      <c r="J24">
        <v>-2.8060999999999999E-2</v>
      </c>
    </row>
    <row r="25" spans="1:10" x14ac:dyDescent="0.3">
      <c r="A25" t="s">
        <v>54</v>
      </c>
      <c r="B25">
        <v>3.7871999999999998E-4</v>
      </c>
      <c r="C25">
        <v>1.7961</v>
      </c>
      <c r="D25">
        <v>1.0714999999999999</v>
      </c>
      <c r="E25">
        <v>6.7440000000000005E-5</v>
      </c>
      <c r="F25">
        <v>2.7810999999999999</v>
      </c>
      <c r="G25">
        <v>-0.68418999999999996</v>
      </c>
      <c r="H25">
        <v>5.223E-5</v>
      </c>
      <c r="I25">
        <v>2.5764</v>
      </c>
      <c r="J25">
        <v>-2.8060999999999999E-2</v>
      </c>
    </row>
    <row r="26" spans="1:10" x14ac:dyDescent="0.3">
      <c r="A26" t="s">
        <v>55</v>
      </c>
      <c r="B26">
        <v>3.7871999999999998E-4</v>
      </c>
      <c r="C26">
        <v>1.8026</v>
      </c>
      <c r="D26">
        <v>1.0714999999999999</v>
      </c>
      <c r="E26">
        <v>6.7440000000000005E-5</v>
      </c>
      <c r="F26">
        <v>2.8372000000000002</v>
      </c>
      <c r="G26">
        <v>-0.68418999999999996</v>
      </c>
      <c r="H26" s="24">
        <v>5.223E-5</v>
      </c>
      <c r="I26" s="24">
        <v>2.5221</v>
      </c>
      <c r="J26" s="24">
        <v>-2.8060999999999999E-2</v>
      </c>
    </row>
    <row r="27" spans="1:10" x14ac:dyDescent="0.3">
      <c r="A27" t="s">
        <v>56</v>
      </c>
      <c r="B27">
        <v>3.7871999999999998E-4</v>
      </c>
      <c r="C27">
        <v>1.7867</v>
      </c>
      <c r="D27">
        <v>1.0714999999999999</v>
      </c>
      <c r="E27">
        <v>6.7440000000000005E-5</v>
      </c>
      <c r="F27">
        <v>2.7473000000000001</v>
      </c>
      <c r="G27">
        <v>-0.68418999999999996</v>
      </c>
      <c r="H27" s="24">
        <v>5.223E-5</v>
      </c>
      <c r="I27" s="24">
        <v>2.5221</v>
      </c>
      <c r="J27" s="24">
        <v>-2.8060999999999999E-2</v>
      </c>
    </row>
    <row r="28" spans="1:10" x14ac:dyDescent="0.3">
      <c r="A28" t="s">
        <v>57</v>
      </c>
      <c r="B28">
        <v>3.7871999999999998E-4</v>
      </c>
      <c r="C28">
        <v>1.8063</v>
      </c>
      <c r="D28">
        <v>1.0714999999999999</v>
      </c>
      <c r="E28">
        <v>6.7440000000000005E-5</v>
      </c>
      <c r="F28">
        <v>2.7826</v>
      </c>
      <c r="G28">
        <v>-0.68418999999999996</v>
      </c>
      <c r="H28" s="24">
        <v>5.223E-5</v>
      </c>
      <c r="I28" s="24">
        <v>2.5221</v>
      </c>
      <c r="J28" s="24">
        <v>-2.8060999999999999E-2</v>
      </c>
    </row>
    <row r="29" spans="1:10" x14ac:dyDescent="0.3">
      <c r="A29" t="s">
        <v>58</v>
      </c>
      <c r="B29">
        <v>3.7871999999999998E-4</v>
      </c>
      <c r="C29">
        <v>1.8179000000000001</v>
      </c>
      <c r="D29">
        <v>1.0714999999999999</v>
      </c>
      <c r="E29">
        <v>6.7440000000000005E-5</v>
      </c>
      <c r="F29">
        <v>2.8014000000000001</v>
      </c>
      <c r="G29">
        <v>-0.68418999999999996</v>
      </c>
      <c r="H29" s="24">
        <v>5.223E-5</v>
      </c>
      <c r="I29" s="24">
        <v>2.5221</v>
      </c>
      <c r="J29" s="24">
        <v>-2.8060999999999999E-2</v>
      </c>
    </row>
    <row r="32" spans="1:10" x14ac:dyDescent="0.3">
      <c r="A32" s="101" t="s">
        <v>253</v>
      </c>
      <c r="B32" s="101" t="s">
        <v>254</v>
      </c>
      <c r="C32" s="101" t="s">
        <v>316</v>
      </c>
      <c r="D32" s="101" t="s">
        <v>327</v>
      </c>
    </row>
    <row r="33" spans="1:19" x14ac:dyDescent="0.3">
      <c r="A33" t="s">
        <v>295</v>
      </c>
      <c r="B33" t="s">
        <v>46</v>
      </c>
      <c r="C33" t="s">
        <v>318</v>
      </c>
      <c r="D33" s="4">
        <v>1</v>
      </c>
    </row>
    <row r="34" spans="1:19" x14ac:dyDescent="0.3">
      <c r="A34" t="s">
        <v>296</v>
      </c>
      <c r="B34" t="s">
        <v>47</v>
      </c>
      <c r="C34" t="s">
        <v>317</v>
      </c>
      <c r="D34" s="4">
        <v>0.95</v>
      </c>
    </row>
    <row r="35" spans="1:19" x14ac:dyDescent="0.3">
      <c r="A35" t="s">
        <v>297</v>
      </c>
      <c r="B35" t="s">
        <v>255</v>
      </c>
      <c r="D35" s="4">
        <v>0.9</v>
      </c>
      <c r="N35" s="4">
        <v>1</v>
      </c>
      <c r="O35" s="4">
        <v>0.9</v>
      </c>
      <c r="P35" s="4">
        <v>0.8</v>
      </c>
      <c r="Q35" s="4">
        <v>0.7</v>
      </c>
      <c r="R35" s="4">
        <v>0.6</v>
      </c>
      <c r="S35" s="4"/>
    </row>
    <row r="36" spans="1:19" x14ac:dyDescent="0.3">
      <c r="B36" t="s">
        <v>256</v>
      </c>
      <c r="D36" s="4">
        <v>0.85</v>
      </c>
      <c r="N36" s="4">
        <v>0.5</v>
      </c>
      <c r="O36" s="4">
        <v>0.4</v>
      </c>
      <c r="P36" s="4">
        <v>0.3</v>
      </c>
      <c r="Q36" s="4">
        <v>0.2</v>
      </c>
      <c r="R36" s="4">
        <v>0.1</v>
      </c>
    </row>
    <row r="37" spans="1:19" x14ac:dyDescent="0.3">
      <c r="B37" t="s">
        <v>257</v>
      </c>
      <c r="D37" s="4">
        <v>0.8</v>
      </c>
    </row>
    <row r="38" spans="1:19" x14ac:dyDescent="0.3">
      <c r="B38" t="s">
        <v>258</v>
      </c>
      <c r="D38" s="4">
        <v>0.75</v>
      </c>
    </row>
    <row r="39" spans="1:19" x14ac:dyDescent="0.3">
      <c r="B39" t="s">
        <v>259</v>
      </c>
      <c r="D39" s="4">
        <v>0.7</v>
      </c>
    </row>
    <row r="40" spans="1:19" x14ac:dyDescent="0.3">
      <c r="B40" t="s">
        <v>260</v>
      </c>
      <c r="D40" s="4">
        <v>0.65</v>
      </c>
    </row>
    <row r="41" spans="1:19" x14ac:dyDescent="0.3">
      <c r="B41" t="s">
        <v>261</v>
      </c>
      <c r="D41" s="4">
        <v>0.6</v>
      </c>
    </row>
    <row r="42" spans="1:19" x14ac:dyDescent="0.3">
      <c r="B42" t="s">
        <v>53</v>
      </c>
      <c r="D42" s="4">
        <v>0.55000000000000104</v>
      </c>
    </row>
    <row r="43" spans="1:19" x14ac:dyDescent="0.3">
      <c r="B43" t="s">
        <v>54</v>
      </c>
      <c r="D43" s="4">
        <v>0.500000000000001</v>
      </c>
    </row>
    <row r="44" spans="1:19" x14ac:dyDescent="0.3">
      <c r="B44" t="s">
        <v>57</v>
      </c>
      <c r="D44" s="4">
        <v>0.45000000000000101</v>
      </c>
    </row>
    <row r="45" spans="1:19" x14ac:dyDescent="0.3">
      <c r="B45" t="s">
        <v>56</v>
      </c>
      <c r="D45" s="4">
        <v>0.40000000000000102</v>
      </c>
    </row>
    <row r="46" spans="1:19" x14ac:dyDescent="0.3">
      <c r="B46" t="s">
        <v>58</v>
      </c>
      <c r="D46" s="4">
        <v>0.35000000000000098</v>
      </c>
    </row>
    <row r="47" spans="1:19" x14ac:dyDescent="0.3">
      <c r="B47" t="s">
        <v>262</v>
      </c>
      <c r="D47" s="4">
        <v>0.30000000000000099</v>
      </c>
    </row>
    <row r="48" spans="1:19" x14ac:dyDescent="0.3">
      <c r="B48" t="s">
        <v>263</v>
      </c>
      <c r="D48" s="4">
        <v>0.250000000000001</v>
      </c>
    </row>
    <row r="49" spans="1:4" x14ac:dyDescent="0.3">
      <c r="B49" t="s">
        <v>264</v>
      </c>
      <c r="D49" s="4">
        <v>0.20000000000000101</v>
      </c>
    </row>
    <row r="50" spans="1:4" x14ac:dyDescent="0.3">
      <c r="B50" t="s">
        <v>265</v>
      </c>
      <c r="D50" s="4">
        <v>0.15000000000000099</v>
      </c>
    </row>
    <row r="51" spans="1:4" x14ac:dyDescent="0.3">
      <c r="B51" t="s">
        <v>266</v>
      </c>
      <c r="D51" s="4">
        <v>0.100000000000001</v>
      </c>
    </row>
    <row r="52" spans="1:4" x14ac:dyDescent="0.3">
      <c r="B52" t="s">
        <v>267</v>
      </c>
      <c r="D52" s="4">
        <v>5.0000000000000898E-2</v>
      </c>
    </row>
    <row r="53" spans="1:4" x14ac:dyDescent="0.3">
      <c r="D53" s="4">
        <v>9.9920072216264108E-16</v>
      </c>
    </row>
    <row r="54" spans="1:4" x14ac:dyDescent="0.3">
      <c r="D54" s="4"/>
    </row>
    <row r="55" spans="1:4" x14ac:dyDescent="0.3">
      <c r="A55" s="446" t="s">
        <v>606</v>
      </c>
      <c r="D55" s="4"/>
    </row>
    <row r="56" spans="1:4" x14ac:dyDescent="0.3">
      <c r="A56" t="s">
        <v>607</v>
      </c>
      <c r="D56" s="4"/>
    </row>
    <row r="57" spans="1:4" x14ac:dyDescent="0.3">
      <c r="A57" t="s">
        <v>608</v>
      </c>
      <c r="D57" s="4"/>
    </row>
    <row r="58" spans="1:4" x14ac:dyDescent="0.3">
      <c r="A58" t="s">
        <v>619</v>
      </c>
      <c r="D58" s="4"/>
    </row>
    <row r="59" spans="1:4" x14ac:dyDescent="0.3">
      <c r="A59" t="s">
        <v>643</v>
      </c>
      <c r="D59" s="4"/>
    </row>
    <row r="60" spans="1:4" x14ac:dyDescent="0.3">
      <c r="A60" t="s">
        <v>631</v>
      </c>
      <c r="D60" s="4"/>
    </row>
    <row r="61" spans="1:4" x14ac:dyDescent="0.3">
      <c r="D61" s="4"/>
    </row>
    <row r="62" spans="1:4" x14ac:dyDescent="0.3">
      <c r="D62" s="4"/>
    </row>
    <row r="63" spans="1:4" x14ac:dyDescent="0.3">
      <c r="D63" s="4"/>
    </row>
    <row r="64" spans="1:4" x14ac:dyDescent="0.3">
      <c r="D64" s="4"/>
    </row>
    <row r="65" spans="4:4" x14ac:dyDescent="0.3">
      <c r="D65" s="4"/>
    </row>
    <row r="66" spans="4:4" x14ac:dyDescent="0.3">
      <c r="D66" s="4"/>
    </row>
    <row r="67" spans="4:4" x14ac:dyDescent="0.3">
      <c r="D67" s="4"/>
    </row>
  </sheetData>
  <phoneticPr fontId="25" type="noConversion"/>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A6567-C7C1-43B7-BA79-6B1ACEEFC612}">
  <sheetPr>
    <tabColor theme="8" tint="0.59999389629810485"/>
  </sheetPr>
  <dimension ref="B1:AC278"/>
  <sheetViews>
    <sheetView topLeftCell="A14" zoomScale="85" zoomScaleNormal="85" workbookViewId="0">
      <selection activeCell="W53" sqref="W53"/>
    </sheetView>
  </sheetViews>
  <sheetFormatPr defaultColWidth="9.33203125" defaultRowHeight="14.4" outlineLevelCol="1" x14ac:dyDescent="0.3"/>
  <cols>
    <col min="1" max="1" width="9.33203125" style="235"/>
    <col min="2" max="2" width="28" style="235" customWidth="1"/>
    <col min="3" max="5" width="7.33203125" style="235" customWidth="1"/>
    <col min="6" max="6" width="23" style="235" customWidth="1"/>
    <col min="7" max="7" width="16.44140625" style="235" customWidth="1"/>
    <col min="8" max="8" width="3" style="235" customWidth="1"/>
    <col min="9" max="14" width="5.44140625" style="489" hidden="1" customWidth="1" outlineLevel="1"/>
    <col min="15" max="15" width="6.5546875" style="489" hidden="1" customWidth="1" outlineLevel="1"/>
    <col min="16" max="16" width="5.5546875" style="489" hidden="1" customWidth="1" outlineLevel="1"/>
    <col min="17" max="17" width="5.6640625" style="489" hidden="1" customWidth="1" outlineLevel="1"/>
    <col min="18" max="21" width="5.44140625" style="489" hidden="1" customWidth="1" outlineLevel="1"/>
    <col min="22" max="22" width="3" style="235" hidden="1" customWidth="1" outlineLevel="1"/>
    <col min="23" max="23" width="16.44140625" style="235" customWidth="1" collapsed="1"/>
    <col min="24" max="24" width="3" style="235" customWidth="1"/>
    <col min="25" max="27" width="15.44140625" style="235" hidden="1" customWidth="1" outlineLevel="1"/>
    <col min="28" max="28" width="2.6640625" style="235" hidden="1" customWidth="1" outlineLevel="1"/>
    <col min="29" max="29" width="102.33203125" style="235" customWidth="1" collapsed="1"/>
    <col min="30" max="16384" width="9.33203125" style="235"/>
  </cols>
  <sheetData>
    <row r="1" spans="2:29" ht="18" x14ac:dyDescent="0.35">
      <c r="B1" s="337"/>
    </row>
    <row r="3" spans="2:29" ht="18" x14ac:dyDescent="0.35">
      <c r="B3" s="337" t="s">
        <v>485</v>
      </c>
      <c r="C3" s="337"/>
      <c r="D3" s="337"/>
      <c r="E3" s="337"/>
    </row>
    <row r="4" spans="2:29" ht="18" x14ac:dyDescent="0.35">
      <c r="B4" s="337"/>
      <c r="C4" s="337"/>
      <c r="D4" s="337"/>
      <c r="E4" s="337"/>
    </row>
    <row r="5" spans="2:29" ht="18" x14ac:dyDescent="0.35">
      <c r="B5" s="338" t="s">
        <v>630</v>
      </c>
      <c r="C5" s="337"/>
      <c r="D5" s="337"/>
      <c r="E5" s="337"/>
      <c r="AC5" s="476" t="str">
        <f>'Stamdata - Projektplan'!K3</f>
        <v>Modelversion: Version 2.0, marts 2024</v>
      </c>
    </row>
    <row r="6" spans="2:29" ht="18" x14ac:dyDescent="0.35">
      <c r="B6" s="337"/>
      <c r="C6" s="337"/>
      <c r="D6" s="337"/>
      <c r="E6" s="337"/>
      <c r="AC6" s="515">
        <f>'Stamdata - Projektplan'!L5</f>
        <v>0</v>
      </c>
    </row>
    <row r="7" spans="2:29" ht="18" x14ac:dyDescent="0.35">
      <c r="B7" s="337"/>
      <c r="C7" s="337"/>
      <c r="D7" s="337"/>
      <c r="E7" s="337"/>
    </row>
    <row r="8" spans="2:29" x14ac:dyDescent="0.3">
      <c r="C8" s="588" t="s">
        <v>486</v>
      </c>
      <c r="D8" s="589"/>
      <c r="E8" s="590"/>
      <c r="F8" s="339"/>
    </row>
    <row r="9" spans="2:29" x14ac:dyDescent="0.3">
      <c r="B9" s="340">
        <v>1</v>
      </c>
      <c r="C9" s="341" t="s">
        <v>487</v>
      </c>
      <c r="D9" s="341" t="s">
        <v>488</v>
      </c>
      <c r="E9" s="341" t="s">
        <v>489</v>
      </c>
      <c r="F9" s="342"/>
      <c r="G9" s="343" t="s">
        <v>490</v>
      </c>
      <c r="I9" s="485" t="s">
        <v>636</v>
      </c>
      <c r="J9" s="486"/>
      <c r="K9" s="486"/>
      <c r="L9" s="486"/>
      <c r="M9" s="486"/>
      <c r="N9" s="486"/>
      <c r="O9" s="486"/>
      <c r="P9" s="486"/>
      <c r="Q9" s="486"/>
      <c r="R9" s="486"/>
      <c r="S9" s="486"/>
      <c r="T9" s="486"/>
      <c r="U9" s="487"/>
      <c r="W9" s="477" t="s">
        <v>640</v>
      </c>
      <c r="X9" s="495"/>
      <c r="Y9" s="588" t="s">
        <v>491</v>
      </c>
      <c r="Z9" s="589"/>
      <c r="AA9" s="590"/>
      <c r="AC9" s="342" t="s">
        <v>492</v>
      </c>
    </row>
    <row r="10" spans="2:29" x14ac:dyDescent="0.3">
      <c r="B10" s="498" t="s">
        <v>493</v>
      </c>
      <c r="C10" s="499"/>
      <c r="D10" s="499"/>
      <c r="E10" s="499" t="s">
        <v>494</v>
      </c>
      <c r="F10" s="344" t="s">
        <v>60</v>
      </c>
      <c r="G10" s="345" t="s">
        <v>642</v>
      </c>
      <c r="I10" s="488"/>
      <c r="U10" s="490"/>
      <c r="W10" s="344" t="s">
        <v>641</v>
      </c>
      <c r="X10" s="495"/>
      <c r="Y10" s="341" t="s">
        <v>487</v>
      </c>
      <c r="Z10" s="341" t="s">
        <v>488</v>
      </c>
      <c r="AA10" s="341" t="s">
        <v>489</v>
      </c>
      <c r="AC10" s="346"/>
    </row>
    <row r="11" spans="2:29" x14ac:dyDescent="0.3">
      <c r="B11" s="347" t="s">
        <v>81</v>
      </c>
      <c r="C11" s="347"/>
      <c r="D11" s="347"/>
      <c r="E11" s="347"/>
      <c r="F11" s="500" t="s">
        <v>47</v>
      </c>
      <c r="G11" s="501" t="s">
        <v>495</v>
      </c>
      <c r="I11" s="488">
        <v>0.2</v>
      </c>
      <c r="J11" s="489">
        <v>0.25</v>
      </c>
      <c r="K11" s="489">
        <v>0.3</v>
      </c>
      <c r="L11" s="489">
        <v>0.35</v>
      </c>
      <c r="M11" s="489">
        <v>0.4</v>
      </c>
      <c r="U11" s="490"/>
      <c r="W11" s="530">
        <v>0.35</v>
      </c>
      <c r="X11" s="496"/>
      <c r="Y11" s="500"/>
      <c r="Z11" s="506"/>
      <c r="AA11" s="504" t="s">
        <v>306</v>
      </c>
      <c r="AC11" s="504"/>
    </row>
    <row r="12" spans="2:29" x14ac:dyDescent="0.3">
      <c r="B12" s="347" t="s">
        <v>82</v>
      </c>
      <c r="C12" s="347"/>
      <c r="D12" s="347"/>
      <c r="E12" s="347"/>
      <c r="F12" s="500" t="s">
        <v>341</v>
      </c>
      <c r="G12" s="502" t="s">
        <v>499</v>
      </c>
      <c r="I12" s="488">
        <v>0.1</v>
      </c>
      <c r="J12" s="489">
        <v>0.15</v>
      </c>
      <c r="K12" s="489">
        <v>0.2</v>
      </c>
      <c r="L12" s="489">
        <v>0.25</v>
      </c>
      <c r="M12" s="489">
        <v>0.3</v>
      </c>
      <c r="U12" s="490"/>
      <c r="W12" s="531">
        <v>0.2</v>
      </c>
      <c r="X12" s="496"/>
      <c r="Y12" s="500"/>
      <c r="Z12" s="507"/>
      <c r="AA12" s="500" t="s">
        <v>218</v>
      </c>
      <c r="AC12" s="500" t="s">
        <v>497</v>
      </c>
    </row>
    <row r="13" spans="2:29" x14ac:dyDescent="0.3">
      <c r="B13" s="347" t="s">
        <v>83</v>
      </c>
      <c r="C13" s="347"/>
      <c r="D13" s="347"/>
      <c r="E13" s="347"/>
      <c r="F13" s="500" t="s">
        <v>342</v>
      </c>
      <c r="G13" s="502" t="s">
        <v>499</v>
      </c>
      <c r="I13" s="488">
        <v>0.1</v>
      </c>
      <c r="J13" s="489">
        <v>0.15</v>
      </c>
      <c r="K13" s="489">
        <v>0.2</v>
      </c>
      <c r="L13" s="489">
        <v>0.25</v>
      </c>
      <c r="M13" s="489">
        <v>0.3</v>
      </c>
      <c r="U13" s="490"/>
      <c r="W13" s="531">
        <v>0.15</v>
      </c>
      <c r="X13" s="496"/>
      <c r="Y13" s="500"/>
      <c r="Z13" s="507"/>
      <c r="AA13" s="500" t="s">
        <v>336</v>
      </c>
      <c r="AC13" s="500"/>
    </row>
    <row r="14" spans="2:29" x14ac:dyDescent="0.3">
      <c r="B14" s="347" t="s">
        <v>84</v>
      </c>
      <c r="C14" s="347"/>
      <c r="D14" s="347"/>
      <c r="E14" s="347"/>
      <c r="F14" s="500" t="s">
        <v>343</v>
      </c>
      <c r="G14" s="502" t="s">
        <v>495</v>
      </c>
      <c r="I14" s="488">
        <v>0.2</v>
      </c>
      <c r="J14" s="489">
        <v>0.25</v>
      </c>
      <c r="K14" s="489">
        <v>0.3</v>
      </c>
      <c r="L14" s="489">
        <v>0.35</v>
      </c>
      <c r="M14" s="489">
        <v>0.4</v>
      </c>
      <c r="U14" s="490"/>
      <c r="W14" s="531">
        <v>0.3</v>
      </c>
      <c r="X14" s="496"/>
      <c r="Y14" s="500"/>
      <c r="Z14" s="507"/>
      <c r="AA14" s="500" t="s">
        <v>306</v>
      </c>
      <c r="AC14" s="500" t="s">
        <v>500</v>
      </c>
    </row>
    <row r="15" spans="2:29" x14ac:dyDescent="0.3">
      <c r="B15" s="346" t="s">
        <v>85</v>
      </c>
      <c r="C15" s="346"/>
      <c r="D15" s="346"/>
      <c r="E15" s="346"/>
      <c r="F15" s="503"/>
      <c r="G15" s="502"/>
      <c r="I15" s="488"/>
      <c r="U15" s="490"/>
      <c r="W15" s="532"/>
      <c r="X15" s="496"/>
      <c r="Y15" s="500"/>
      <c r="Z15" s="508"/>
      <c r="AA15" s="503" t="s">
        <v>306</v>
      </c>
      <c r="AC15" s="503" t="s">
        <v>501</v>
      </c>
    </row>
    <row r="16" spans="2:29" x14ac:dyDescent="0.3">
      <c r="B16" s="351" t="s">
        <v>637</v>
      </c>
      <c r="C16" s="351"/>
      <c r="D16" s="351"/>
      <c r="E16" s="351"/>
      <c r="F16" s="504" t="s">
        <v>344</v>
      </c>
      <c r="G16" s="501" t="s">
        <v>498</v>
      </c>
      <c r="I16" s="488">
        <v>0</v>
      </c>
      <c r="J16" s="489">
        <v>0.05</v>
      </c>
      <c r="K16" s="489">
        <v>0.1</v>
      </c>
      <c r="L16" s="489">
        <v>0.15</v>
      </c>
      <c r="M16" s="489">
        <v>0.2</v>
      </c>
      <c r="U16" s="490"/>
      <c r="W16" s="531">
        <v>0</v>
      </c>
      <c r="X16" s="496"/>
      <c r="Y16" s="504"/>
      <c r="Z16" s="504"/>
      <c r="AA16" s="509" t="s">
        <v>506</v>
      </c>
      <c r="AC16" s="504"/>
    </row>
    <row r="17" spans="2:29" x14ac:dyDescent="0.3">
      <c r="B17" s="346" t="s">
        <v>638</v>
      </c>
      <c r="C17" s="346"/>
      <c r="D17" s="346"/>
      <c r="E17" s="346"/>
      <c r="F17" s="503" t="s">
        <v>639</v>
      </c>
      <c r="G17" s="505">
        <v>0</v>
      </c>
      <c r="I17" s="491">
        <v>0</v>
      </c>
      <c r="J17" s="492"/>
      <c r="K17" s="492"/>
      <c r="L17" s="492"/>
      <c r="M17" s="492"/>
      <c r="N17" s="492"/>
      <c r="O17" s="492"/>
      <c r="P17" s="492"/>
      <c r="Q17" s="492"/>
      <c r="R17" s="492"/>
      <c r="S17" s="492"/>
      <c r="T17" s="492"/>
      <c r="U17" s="493"/>
      <c r="W17" s="531">
        <v>0</v>
      </c>
      <c r="X17" s="496"/>
      <c r="Y17" s="503"/>
      <c r="Z17" s="503"/>
      <c r="AA17" s="510" t="s">
        <v>633</v>
      </c>
      <c r="AC17" s="503" t="s">
        <v>654</v>
      </c>
    </row>
    <row r="18" spans="2:29" x14ac:dyDescent="0.3">
      <c r="B18" s="352" t="s">
        <v>88</v>
      </c>
      <c r="C18" s="352"/>
      <c r="D18" s="352"/>
      <c r="E18" s="352"/>
      <c r="F18" s="352"/>
      <c r="G18" s="353"/>
      <c r="W18" s="478">
        <f>SUM(W11:W17)</f>
        <v>1</v>
      </c>
      <c r="X18" s="494"/>
    </row>
    <row r="19" spans="2:29" x14ac:dyDescent="0.3">
      <c r="B19" s="339"/>
      <c r="C19" s="339"/>
      <c r="D19" s="339"/>
      <c r="E19" s="339"/>
      <c r="F19" s="339"/>
      <c r="G19" s="355"/>
    </row>
    <row r="21" spans="2:29" x14ac:dyDescent="0.3">
      <c r="B21" s="356"/>
      <c r="C21" s="588" t="s">
        <v>486</v>
      </c>
      <c r="D21" s="589"/>
      <c r="E21" s="590"/>
      <c r="F21" s="339"/>
    </row>
    <row r="22" spans="2:29" x14ac:dyDescent="0.3">
      <c r="B22" s="357">
        <v>2</v>
      </c>
      <c r="C22" s="341" t="s">
        <v>487</v>
      </c>
      <c r="D22" s="341" t="s">
        <v>488</v>
      </c>
      <c r="E22" s="341" t="s">
        <v>489</v>
      </c>
      <c r="F22" s="342"/>
      <c r="G22" s="343" t="s">
        <v>490</v>
      </c>
      <c r="I22" s="485" t="s">
        <v>636</v>
      </c>
      <c r="J22" s="486"/>
      <c r="K22" s="486"/>
      <c r="L22" s="486"/>
      <c r="M22" s="486"/>
      <c r="N22" s="486"/>
      <c r="O22" s="486"/>
      <c r="P22" s="486"/>
      <c r="Q22" s="486"/>
      <c r="R22" s="486"/>
      <c r="S22" s="486"/>
      <c r="T22" s="486"/>
      <c r="U22" s="487"/>
      <c r="W22" s="477" t="s">
        <v>640</v>
      </c>
      <c r="X22" s="495"/>
      <c r="Y22" s="588" t="s">
        <v>491</v>
      </c>
      <c r="Z22" s="589"/>
      <c r="AA22" s="590"/>
      <c r="AC22" s="342" t="s">
        <v>492</v>
      </c>
    </row>
    <row r="23" spans="2:29" x14ac:dyDescent="0.3">
      <c r="B23" s="511" t="s">
        <v>502</v>
      </c>
      <c r="C23" s="499" t="s">
        <v>494</v>
      </c>
      <c r="D23" s="499" t="s">
        <v>494</v>
      </c>
      <c r="E23" s="499"/>
      <c r="F23" s="344" t="s">
        <v>60</v>
      </c>
      <c r="G23" s="345" t="s">
        <v>642</v>
      </c>
      <c r="I23" s="488"/>
      <c r="U23" s="490"/>
      <c r="W23" s="344" t="s">
        <v>641</v>
      </c>
      <c r="X23" s="495"/>
      <c r="Y23" s="341" t="s">
        <v>487</v>
      </c>
      <c r="Z23" s="341" t="s">
        <v>488</v>
      </c>
      <c r="AA23" s="341" t="s">
        <v>489</v>
      </c>
      <c r="AC23" s="346"/>
    </row>
    <row r="24" spans="2:29" x14ac:dyDescent="0.3">
      <c r="B24" s="347" t="s">
        <v>81</v>
      </c>
      <c r="C24" s="347"/>
      <c r="D24" s="347"/>
      <c r="E24" s="347"/>
      <c r="F24" s="500" t="s">
        <v>47</v>
      </c>
      <c r="G24" s="501" t="s">
        <v>495</v>
      </c>
      <c r="I24" s="488">
        <v>0.2</v>
      </c>
      <c r="J24" s="489">
        <v>0.25</v>
      </c>
      <c r="K24" s="489">
        <v>0.3</v>
      </c>
      <c r="L24" s="489">
        <v>0.35</v>
      </c>
      <c r="M24" s="489">
        <v>0.4</v>
      </c>
      <c r="U24" s="490"/>
      <c r="W24" s="530">
        <v>0.35</v>
      </c>
      <c r="X24" s="496"/>
      <c r="Y24" s="500" t="s">
        <v>272</v>
      </c>
      <c r="Z24" s="504" t="s">
        <v>227</v>
      </c>
      <c r="AA24" s="504"/>
      <c r="AC24" s="504"/>
    </row>
    <row r="25" spans="2:29" x14ac:dyDescent="0.3">
      <c r="B25" s="347" t="s">
        <v>82</v>
      </c>
      <c r="C25" s="347"/>
      <c r="D25" s="347"/>
      <c r="E25" s="347"/>
      <c r="F25" s="500" t="s">
        <v>341</v>
      </c>
      <c r="G25" s="502" t="s">
        <v>499</v>
      </c>
      <c r="I25" s="488">
        <v>0.1</v>
      </c>
      <c r="J25" s="489">
        <v>0.15</v>
      </c>
      <c r="K25" s="489">
        <v>0.2</v>
      </c>
      <c r="L25" s="489">
        <v>0.25</v>
      </c>
      <c r="M25" s="489">
        <v>0.3</v>
      </c>
      <c r="U25" s="490"/>
      <c r="W25" s="531">
        <v>0.2</v>
      </c>
      <c r="X25" s="496"/>
      <c r="Y25" s="500" t="s">
        <v>274</v>
      </c>
      <c r="Z25" s="500" t="s">
        <v>218</v>
      </c>
      <c r="AA25" s="500"/>
      <c r="AC25" s="500" t="s">
        <v>503</v>
      </c>
    </row>
    <row r="26" spans="2:29" x14ac:dyDescent="0.3">
      <c r="B26" s="347" t="s">
        <v>83</v>
      </c>
      <c r="C26" s="347"/>
      <c r="D26" s="347"/>
      <c r="E26" s="347"/>
      <c r="F26" s="500" t="s">
        <v>342</v>
      </c>
      <c r="G26" s="502" t="s">
        <v>499</v>
      </c>
      <c r="I26" s="488">
        <v>0.1</v>
      </c>
      <c r="J26" s="489">
        <v>0.15</v>
      </c>
      <c r="K26" s="489">
        <v>0.2</v>
      </c>
      <c r="L26" s="489">
        <v>0.25</v>
      </c>
      <c r="M26" s="489">
        <v>0.3</v>
      </c>
      <c r="U26" s="490"/>
      <c r="W26" s="531">
        <v>0.15</v>
      </c>
      <c r="X26" s="496"/>
      <c r="Y26" s="500" t="s">
        <v>306</v>
      </c>
      <c r="Z26" s="500" t="s">
        <v>306</v>
      </c>
      <c r="AA26" s="500"/>
      <c r="AC26" s="500" t="s">
        <v>500</v>
      </c>
    </row>
    <row r="27" spans="2:29" x14ac:dyDescent="0.3">
      <c r="B27" s="347" t="s">
        <v>84</v>
      </c>
      <c r="C27" s="347"/>
      <c r="D27" s="347"/>
      <c r="E27" s="347"/>
      <c r="F27" s="500" t="s">
        <v>343</v>
      </c>
      <c r="G27" s="502" t="s">
        <v>495</v>
      </c>
      <c r="I27" s="488">
        <v>0.2</v>
      </c>
      <c r="J27" s="489">
        <v>0.25</v>
      </c>
      <c r="K27" s="489">
        <v>0.3</v>
      </c>
      <c r="L27" s="489">
        <v>0.35</v>
      </c>
      <c r="M27" s="489">
        <v>0.4</v>
      </c>
      <c r="U27" s="490"/>
      <c r="W27" s="531">
        <v>0.3</v>
      </c>
      <c r="X27" s="496"/>
      <c r="Y27" s="500" t="s">
        <v>306</v>
      </c>
      <c r="Z27" s="500" t="s">
        <v>306</v>
      </c>
      <c r="AA27" s="500"/>
      <c r="AC27" s="500" t="s">
        <v>501</v>
      </c>
    </row>
    <row r="28" spans="2:29" x14ac:dyDescent="0.3">
      <c r="B28" s="346" t="s">
        <v>85</v>
      </c>
      <c r="C28" s="346"/>
      <c r="D28" s="346"/>
      <c r="E28" s="346"/>
      <c r="F28" s="503"/>
      <c r="G28" s="502"/>
      <c r="I28" s="488"/>
      <c r="U28" s="490"/>
      <c r="W28" s="532"/>
      <c r="X28" s="496"/>
      <c r="Y28" s="500"/>
      <c r="Z28" s="503"/>
      <c r="AA28" s="503"/>
      <c r="AC28" s="503"/>
    </row>
    <row r="29" spans="2:29" x14ac:dyDescent="0.3">
      <c r="B29" s="351" t="s">
        <v>637</v>
      </c>
      <c r="C29" s="351"/>
      <c r="D29" s="351"/>
      <c r="E29" s="351"/>
      <c r="F29" s="504" t="s">
        <v>344</v>
      </c>
      <c r="G29" s="501" t="s">
        <v>498</v>
      </c>
      <c r="I29" s="488">
        <v>0</v>
      </c>
      <c r="J29" s="489">
        <v>0.05</v>
      </c>
      <c r="K29" s="489">
        <v>0.1</v>
      </c>
      <c r="L29" s="489">
        <v>0.15</v>
      </c>
      <c r="M29" s="489">
        <v>0.2</v>
      </c>
      <c r="U29" s="490"/>
      <c r="W29" s="531">
        <v>0</v>
      </c>
      <c r="X29" s="496"/>
      <c r="Y29" s="504" t="s">
        <v>506</v>
      </c>
      <c r="Z29" s="504" t="s">
        <v>506</v>
      </c>
      <c r="AA29" s="509"/>
      <c r="AC29" s="504"/>
    </row>
    <row r="30" spans="2:29" x14ac:dyDescent="0.3">
      <c r="B30" s="346" t="s">
        <v>638</v>
      </c>
      <c r="C30" s="346"/>
      <c r="D30" s="346"/>
      <c r="E30" s="346"/>
      <c r="F30" s="503" t="s">
        <v>639</v>
      </c>
      <c r="G30" s="505">
        <v>0</v>
      </c>
      <c r="I30" s="491">
        <v>0</v>
      </c>
      <c r="J30" s="492"/>
      <c r="K30" s="492"/>
      <c r="L30" s="492"/>
      <c r="M30" s="492"/>
      <c r="N30" s="492"/>
      <c r="O30" s="492"/>
      <c r="P30" s="492"/>
      <c r="Q30" s="492"/>
      <c r="R30" s="492"/>
      <c r="S30" s="492"/>
      <c r="T30" s="492"/>
      <c r="U30" s="493"/>
      <c r="W30" s="531">
        <v>0</v>
      </c>
      <c r="X30" s="496"/>
      <c r="Y30" s="503" t="s">
        <v>635</v>
      </c>
      <c r="Z30" s="503" t="s">
        <v>634</v>
      </c>
      <c r="AA30" s="510"/>
      <c r="AC30" s="503" t="s">
        <v>654</v>
      </c>
    </row>
    <row r="31" spans="2:29" x14ac:dyDescent="0.3">
      <c r="B31" s="352" t="s">
        <v>88</v>
      </c>
      <c r="C31" s="352"/>
      <c r="D31" s="352"/>
      <c r="E31" s="352"/>
      <c r="F31" s="352"/>
      <c r="G31" s="353"/>
      <c r="W31" s="478">
        <f>SUM(W24:W30)</f>
        <v>1</v>
      </c>
      <c r="X31" s="494"/>
    </row>
    <row r="32" spans="2:29" x14ac:dyDescent="0.3">
      <c r="B32" s="339"/>
      <c r="C32" s="339"/>
      <c r="D32" s="339"/>
      <c r="E32" s="339"/>
      <c r="F32" s="339"/>
      <c r="G32" s="355"/>
    </row>
    <row r="34" spans="2:29" x14ac:dyDescent="0.3">
      <c r="B34" s="356"/>
      <c r="C34" s="588" t="s">
        <v>486</v>
      </c>
      <c r="D34" s="589"/>
      <c r="E34" s="590"/>
      <c r="F34" s="339"/>
    </row>
    <row r="35" spans="2:29" x14ac:dyDescent="0.3">
      <c r="B35" s="357">
        <v>3</v>
      </c>
      <c r="C35" s="341" t="s">
        <v>487</v>
      </c>
      <c r="D35" s="341" t="s">
        <v>488</v>
      </c>
      <c r="E35" s="341" t="s">
        <v>489</v>
      </c>
      <c r="F35" s="342"/>
      <c r="G35" s="343" t="s">
        <v>490</v>
      </c>
      <c r="I35" s="485" t="s">
        <v>636</v>
      </c>
      <c r="J35" s="486"/>
      <c r="K35" s="486"/>
      <c r="L35" s="486"/>
      <c r="M35" s="486"/>
      <c r="N35" s="486"/>
      <c r="O35" s="486"/>
      <c r="P35" s="486"/>
      <c r="Q35" s="486"/>
      <c r="R35" s="486"/>
      <c r="S35" s="486"/>
      <c r="T35" s="486"/>
      <c r="U35" s="487"/>
      <c r="W35" s="477" t="s">
        <v>640</v>
      </c>
      <c r="X35" s="495"/>
      <c r="Y35" s="588" t="s">
        <v>491</v>
      </c>
      <c r="Z35" s="589"/>
      <c r="AA35" s="590"/>
      <c r="AC35" s="342" t="s">
        <v>492</v>
      </c>
    </row>
    <row r="36" spans="2:29" x14ac:dyDescent="0.3">
      <c r="B36" s="511" t="s">
        <v>504</v>
      </c>
      <c r="C36" s="511"/>
      <c r="D36" s="499" t="s">
        <v>494</v>
      </c>
      <c r="E36" s="499" t="s">
        <v>494</v>
      </c>
      <c r="F36" s="344" t="s">
        <v>60</v>
      </c>
      <c r="G36" s="345" t="s">
        <v>642</v>
      </c>
      <c r="I36" s="488"/>
      <c r="U36" s="490"/>
      <c r="W36" s="344" t="s">
        <v>641</v>
      </c>
      <c r="X36" s="495"/>
      <c r="Y36" s="341" t="s">
        <v>487</v>
      </c>
      <c r="Z36" s="358" t="s">
        <v>488</v>
      </c>
      <c r="AA36" s="359" t="s">
        <v>489</v>
      </c>
      <c r="AC36" s="346"/>
    </row>
    <row r="37" spans="2:29" x14ac:dyDescent="0.3">
      <c r="B37" s="347" t="s">
        <v>81</v>
      </c>
      <c r="C37" s="347"/>
      <c r="D37" s="347"/>
      <c r="E37" s="347"/>
      <c r="F37" s="500" t="s">
        <v>47</v>
      </c>
      <c r="G37" s="501" t="s">
        <v>505</v>
      </c>
      <c r="I37" s="488">
        <v>0.3</v>
      </c>
      <c r="J37" s="489">
        <v>0.35</v>
      </c>
      <c r="K37" s="489">
        <v>0.4</v>
      </c>
      <c r="L37" s="489">
        <v>0.45</v>
      </c>
      <c r="M37" s="489">
        <v>0.5</v>
      </c>
      <c r="N37" s="489">
        <v>0.55000000000000004</v>
      </c>
      <c r="O37" s="489">
        <v>0.6</v>
      </c>
      <c r="U37" s="490"/>
      <c r="W37" s="530">
        <v>0.4</v>
      </c>
      <c r="X37" s="496"/>
      <c r="Y37" s="500"/>
      <c r="Z37" s="500" t="s">
        <v>272</v>
      </c>
      <c r="AA37" s="500" t="s">
        <v>227</v>
      </c>
      <c r="AC37" s="504"/>
    </row>
    <row r="38" spans="2:29" x14ac:dyDescent="0.3">
      <c r="B38" s="347" t="s">
        <v>82</v>
      </c>
      <c r="C38" s="347"/>
      <c r="D38" s="347"/>
      <c r="E38" s="347"/>
      <c r="F38" s="500" t="s">
        <v>291</v>
      </c>
      <c r="G38" s="502" t="s">
        <v>496</v>
      </c>
      <c r="I38" s="488">
        <v>0.1</v>
      </c>
      <c r="J38" s="489">
        <v>0.15</v>
      </c>
      <c r="K38" s="489">
        <v>0.2</v>
      </c>
      <c r="U38" s="490"/>
      <c r="W38" s="531">
        <v>0.15</v>
      </c>
      <c r="X38" s="496"/>
      <c r="Y38" s="500"/>
      <c r="Z38" s="500" t="s">
        <v>292</v>
      </c>
      <c r="AA38" s="500" t="s">
        <v>336</v>
      </c>
      <c r="AC38" s="500"/>
    </row>
    <row r="39" spans="2:29" x14ac:dyDescent="0.3">
      <c r="B39" s="347" t="s">
        <v>83</v>
      </c>
      <c r="C39" s="347"/>
      <c r="D39" s="347"/>
      <c r="E39" s="347"/>
      <c r="F39" s="500" t="s">
        <v>58</v>
      </c>
      <c r="G39" s="502" t="s">
        <v>498</v>
      </c>
      <c r="I39" s="488">
        <v>0</v>
      </c>
      <c r="J39" s="489">
        <v>0.05</v>
      </c>
      <c r="K39" s="489">
        <v>0.1</v>
      </c>
      <c r="L39" s="489">
        <v>0.15</v>
      </c>
      <c r="M39" s="489">
        <v>0.2</v>
      </c>
      <c r="U39" s="490"/>
      <c r="W39" s="531">
        <v>0.15</v>
      </c>
      <c r="X39" s="496"/>
      <c r="Y39" s="500"/>
      <c r="Z39" s="500" t="s">
        <v>506</v>
      </c>
      <c r="AA39" s="500" t="s">
        <v>506</v>
      </c>
      <c r="AC39" s="500" t="s">
        <v>507</v>
      </c>
    </row>
    <row r="40" spans="2:29" x14ac:dyDescent="0.3">
      <c r="B40" s="347" t="s">
        <v>84</v>
      </c>
      <c r="C40" s="347"/>
      <c r="D40" s="347"/>
      <c r="E40" s="347"/>
      <c r="F40" s="500" t="s">
        <v>341</v>
      </c>
      <c r="G40" s="502" t="s">
        <v>496</v>
      </c>
      <c r="I40" s="488">
        <v>0.1</v>
      </c>
      <c r="J40" s="489">
        <v>0.15</v>
      </c>
      <c r="K40" s="489">
        <v>0.2</v>
      </c>
      <c r="U40" s="490"/>
      <c r="W40" s="531">
        <v>0.15</v>
      </c>
      <c r="X40" s="496"/>
      <c r="Y40" s="500"/>
      <c r="Z40" s="500" t="s">
        <v>218</v>
      </c>
      <c r="AA40" s="500" t="s">
        <v>304</v>
      </c>
      <c r="AC40" s="500" t="s">
        <v>497</v>
      </c>
    </row>
    <row r="41" spans="2:29" x14ac:dyDescent="0.3">
      <c r="B41" s="346" t="s">
        <v>85</v>
      </c>
      <c r="C41" s="346"/>
      <c r="D41" s="346"/>
      <c r="E41" s="346"/>
      <c r="F41" s="503"/>
      <c r="G41" s="502"/>
      <c r="I41" s="488"/>
      <c r="U41" s="490"/>
      <c r="W41" s="532"/>
      <c r="X41" s="496"/>
      <c r="Y41" s="500"/>
      <c r="Z41" s="500"/>
      <c r="AA41" s="500"/>
      <c r="AC41" s="503"/>
    </row>
    <row r="42" spans="2:29" x14ac:dyDescent="0.3">
      <c r="B42" s="351" t="s">
        <v>637</v>
      </c>
      <c r="C42" s="351"/>
      <c r="D42" s="351"/>
      <c r="E42" s="351"/>
      <c r="F42" s="504" t="s">
        <v>344</v>
      </c>
      <c r="G42" s="501" t="s">
        <v>498</v>
      </c>
      <c r="I42" s="488">
        <v>0</v>
      </c>
      <c r="J42" s="489">
        <v>0.05</v>
      </c>
      <c r="K42" s="489">
        <v>0.1</v>
      </c>
      <c r="L42" s="489">
        <v>0.15</v>
      </c>
      <c r="M42" s="489">
        <v>0.2</v>
      </c>
      <c r="U42" s="490"/>
      <c r="W42" s="531">
        <v>0.15</v>
      </c>
      <c r="X42" s="496"/>
      <c r="Y42" s="504"/>
      <c r="Z42" s="504" t="s">
        <v>506</v>
      </c>
      <c r="AA42" s="504" t="s">
        <v>506</v>
      </c>
      <c r="AC42" s="504"/>
    </row>
    <row r="43" spans="2:29" x14ac:dyDescent="0.3">
      <c r="B43" s="346" t="s">
        <v>638</v>
      </c>
      <c r="C43" s="346"/>
      <c r="D43" s="346"/>
      <c r="E43" s="346"/>
      <c r="F43" s="503" t="s">
        <v>639</v>
      </c>
      <c r="G43" s="505" t="s">
        <v>498</v>
      </c>
      <c r="I43" s="491">
        <v>0</v>
      </c>
      <c r="J43" s="492">
        <v>0.05</v>
      </c>
      <c r="K43" s="492">
        <v>0.1</v>
      </c>
      <c r="L43" s="492">
        <v>0.15</v>
      </c>
      <c r="M43" s="492">
        <v>0.2</v>
      </c>
      <c r="N43" s="492"/>
      <c r="O43" s="492"/>
      <c r="P43" s="492"/>
      <c r="Q43" s="492"/>
      <c r="R43" s="492"/>
      <c r="S43" s="492"/>
      <c r="T43" s="492"/>
      <c r="U43" s="493"/>
      <c r="W43" s="531">
        <v>0</v>
      </c>
      <c r="X43" s="496"/>
      <c r="Y43" s="503"/>
      <c r="Z43" s="503" t="s">
        <v>634</v>
      </c>
      <c r="AA43" s="510" t="s">
        <v>633</v>
      </c>
      <c r="AC43" s="503"/>
    </row>
    <row r="44" spans="2:29" x14ac:dyDescent="0.3">
      <c r="B44" s="352" t="s">
        <v>88</v>
      </c>
      <c r="C44" s="352"/>
      <c r="D44" s="352"/>
      <c r="E44" s="352"/>
      <c r="F44" s="352"/>
      <c r="G44" s="353"/>
      <c r="W44" s="478">
        <f>SUM(W37:W43)</f>
        <v>1</v>
      </c>
      <c r="X44" s="494"/>
    </row>
    <row r="45" spans="2:29" x14ac:dyDescent="0.3">
      <c r="B45" s="339"/>
      <c r="C45" s="339"/>
      <c r="D45" s="339"/>
      <c r="E45" s="339"/>
      <c r="F45" s="339"/>
      <c r="G45" s="355"/>
    </row>
    <row r="47" spans="2:29" x14ac:dyDescent="0.3">
      <c r="B47" s="356"/>
      <c r="C47" s="588" t="s">
        <v>486</v>
      </c>
      <c r="D47" s="589"/>
      <c r="E47" s="590"/>
      <c r="F47" s="339"/>
    </row>
    <row r="48" spans="2:29" x14ac:dyDescent="0.3">
      <c r="B48" s="357">
        <v>4</v>
      </c>
      <c r="C48" s="341" t="s">
        <v>487</v>
      </c>
      <c r="D48" s="341" t="s">
        <v>488</v>
      </c>
      <c r="E48" s="341" t="s">
        <v>489</v>
      </c>
      <c r="F48" s="342"/>
      <c r="G48" s="343" t="s">
        <v>490</v>
      </c>
      <c r="I48" s="485" t="s">
        <v>636</v>
      </c>
      <c r="J48" s="486"/>
      <c r="K48" s="486"/>
      <c r="L48" s="486"/>
      <c r="M48" s="486"/>
      <c r="N48" s="486"/>
      <c r="O48" s="486"/>
      <c r="P48" s="486"/>
      <c r="Q48" s="486"/>
      <c r="R48" s="486"/>
      <c r="S48" s="486"/>
      <c r="T48" s="486"/>
      <c r="U48" s="487"/>
      <c r="W48" s="477" t="s">
        <v>640</v>
      </c>
      <c r="X48" s="495"/>
      <c r="Y48" s="588" t="s">
        <v>491</v>
      </c>
      <c r="Z48" s="589"/>
      <c r="AA48" s="590"/>
      <c r="AC48" s="342" t="s">
        <v>492</v>
      </c>
    </row>
    <row r="49" spans="2:29" x14ac:dyDescent="0.3">
      <c r="B49" s="511" t="s">
        <v>508</v>
      </c>
      <c r="C49" s="499" t="s">
        <v>494</v>
      </c>
      <c r="D49" s="499" t="s">
        <v>494</v>
      </c>
      <c r="E49" s="511"/>
      <c r="F49" s="344" t="s">
        <v>60</v>
      </c>
      <c r="G49" s="345" t="s">
        <v>642</v>
      </c>
      <c r="I49" s="488"/>
      <c r="U49" s="490"/>
      <c r="W49" s="344" t="s">
        <v>641</v>
      </c>
      <c r="X49" s="495"/>
      <c r="Y49" s="341" t="s">
        <v>487</v>
      </c>
      <c r="Z49" s="358" t="s">
        <v>488</v>
      </c>
      <c r="AA49" s="359" t="s">
        <v>489</v>
      </c>
      <c r="AC49" s="346"/>
    </row>
    <row r="50" spans="2:29" x14ac:dyDescent="0.3">
      <c r="B50" s="347" t="s">
        <v>81</v>
      </c>
      <c r="C50" s="347"/>
      <c r="D50" s="347"/>
      <c r="E50" s="347"/>
      <c r="F50" s="500" t="s">
        <v>47</v>
      </c>
      <c r="G50" s="501" t="s">
        <v>509</v>
      </c>
      <c r="I50" s="488">
        <v>0.4</v>
      </c>
      <c r="J50" s="489">
        <v>0.45</v>
      </c>
      <c r="K50" s="489">
        <v>0.5</v>
      </c>
      <c r="L50" s="489">
        <v>0.55000000000000004</v>
      </c>
      <c r="M50" s="489">
        <v>0.6</v>
      </c>
      <c r="U50" s="490"/>
      <c r="W50" s="530">
        <v>0.5</v>
      </c>
      <c r="X50" s="496"/>
      <c r="Y50" s="500" t="s">
        <v>93</v>
      </c>
      <c r="Z50" s="500" t="s">
        <v>272</v>
      </c>
      <c r="AA50" s="504"/>
      <c r="AC50" s="504"/>
    </row>
    <row r="51" spans="2:29" x14ac:dyDescent="0.3">
      <c r="B51" s="347" t="s">
        <v>82</v>
      </c>
      <c r="C51" s="347"/>
      <c r="D51" s="347"/>
      <c r="E51" s="347"/>
      <c r="F51" s="500" t="s">
        <v>341</v>
      </c>
      <c r="G51" s="502" t="s">
        <v>495</v>
      </c>
      <c r="I51" s="488">
        <v>0.2</v>
      </c>
      <c r="J51" s="489">
        <v>0.25</v>
      </c>
      <c r="K51" s="489">
        <v>0.3</v>
      </c>
      <c r="L51" s="489">
        <v>0.35</v>
      </c>
      <c r="M51" s="489">
        <v>0.4</v>
      </c>
      <c r="U51" s="490"/>
      <c r="W51" s="531">
        <v>0.3</v>
      </c>
      <c r="X51" s="496"/>
      <c r="Y51" s="500" t="s">
        <v>274</v>
      </c>
      <c r="Z51" s="500" t="s">
        <v>218</v>
      </c>
      <c r="AA51" s="500"/>
      <c r="AC51" s="500" t="s">
        <v>510</v>
      </c>
    </row>
    <row r="52" spans="2:29" x14ac:dyDescent="0.3">
      <c r="B52" s="347" t="s">
        <v>83</v>
      </c>
      <c r="C52" s="347"/>
      <c r="D52" s="347"/>
      <c r="E52" s="347"/>
      <c r="F52" s="500" t="s">
        <v>351</v>
      </c>
      <c r="G52" s="502" t="s">
        <v>511</v>
      </c>
      <c r="I52" s="488">
        <v>0</v>
      </c>
      <c r="J52" s="489">
        <v>0.05</v>
      </c>
      <c r="K52" s="489">
        <v>0.1</v>
      </c>
      <c r="U52" s="490"/>
      <c r="W52" s="531">
        <v>0.1</v>
      </c>
      <c r="X52" s="496"/>
      <c r="Y52" s="500" t="s">
        <v>276</v>
      </c>
      <c r="Z52" s="500" t="s">
        <v>277</v>
      </c>
      <c r="AA52" s="500"/>
      <c r="AC52" s="500" t="s">
        <v>665</v>
      </c>
    </row>
    <row r="53" spans="2:29" x14ac:dyDescent="0.3">
      <c r="B53" s="347" t="s">
        <v>84</v>
      </c>
      <c r="C53" s="347"/>
      <c r="D53" s="347"/>
      <c r="E53" s="347"/>
      <c r="F53" s="500" t="s">
        <v>639</v>
      </c>
      <c r="G53" s="502" t="s">
        <v>511</v>
      </c>
      <c r="I53" s="488">
        <v>0</v>
      </c>
      <c r="J53" s="489">
        <v>0.05</v>
      </c>
      <c r="K53" s="489">
        <v>0.1</v>
      </c>
      <c r="U53" s="490"/>
      <c r="W53" s="531">
        <v>0</v>
      </c>
      <c r="X53" s="496"/>
      <c r="Y53" s="500"/>
      <c r="Z53" s="500"/>
      <c r="AA53" s="500"/>
      <c r="AC53" s="500" t="s">
        <v>657</v>
      </c>
    </row>
    <row r="54" spans="2:29" x14ac:dyDescent="0.3">
      <c r="B54" s="346" t="s">
        <v>85</v>
      </c>
      <c r="C54" s="346"/>
      <c r="D54" s="346"/>
      <c r="E54" s="346"/>
      <c r="F54" s="503"/>
      <c r="G54" s="502"/>
      <c r="I54" s="488"/>
      <c r="U54" s="490"/>
      <c r="W54" s="532"/>
      <c r="X54" s="496"/>
      <c r="Y54" s="500"/>
      <c r="Z54" s="500"/>
      <c r="AA54" s="500"/>
      <c r="AC54" s="503"/>
    </row>
    <row r="55" spans="2:29" x14ac:dyDescent="0.3">
      <c r="B55" s="351" t="s">
        <v>637</v>
      </c>
      <c r="C55" s="351"/>
      <c r="D55" s="351"/>
      <c r="E55" s="351"/>
      <c r="F55" s="504" t="s">
        <v>344</v>
      </c>
      <c r="G55" s="501" t="s">
        <v>498</v>
      </c>
      <c r="I55" s="488">
        <v>0</v>
      </c>
      <c r="J55" s="489">
        <v>0.05</v>
      </c>
      <c r="K55" s="489">
        <v>0.1</v>
      </c>
      <c r="L55" s="489">
        <v>0.15</v>
      </c>
      <c r="M55" s="489">
        <v>0.2</v>
      </c>
      <c r="U55" s="490"/>
      <c r="W55" s="531">
        <v>0.1</v>
      </c>
      <c r="X55" s="496"/>
      <c r="Y55" s="504" t="s">
        <v>506</v>
      </c>
      <c r="Z55" s="504" t="s">
        <v>506</v>
      </c>
      <c r="AA55" s="504"/>
      <c r="AC55" s="504"/>
    </row>
    <row r="56" spans="2:29" x14ac:dyDescent="0.3">
      <c r="B56" s="346" t="s">
        <v>638</v>
      </c>
      <c r="C56" s="346"/>
      <c r="D56" s="346"/>
      <c r="E56" s="346"/>
      <c r="F56" s="503" t="s">
        <v>639</v>
      </c>
      <c r="G56" s="505" t="s">
        <v>498</v>
      </c>
      <c r="I56" s="491">
        <v>0</v>
      </c>
      <c r="J56" s="492">
        <v>0.05</v>
      </c>
      <c r="K56" s="492">
        <v>0.1</v>
      </c>
      <c r="L56" s="492">
        <v>0.15</v>
      </c>
      <c r="M56" s="492">
        <v>0.2</v>
      </c>
      <c r="N56" s="492"/>
      <c r="O56" s="492"/>
      <c r="P56" s="492"/>
      <c r="Q56" s="492"/>
      <c r="R56" s="492"/>
      <c r="S56" s="492"/>
      <c r="T56" s="492"/>
      <c r="U56" s="493"/>
      <c r="W56" s="531">
        <v>0</v>
      </c>
      <c r="X56" s="496"/>
      <c r="Y56" s="503" t="s">
        <v>635</v>
      </c>
      <c r="Z56" s="503" t="s">
        <v>634</v>
      </c>
      <c r="AA56" s="510"/>
      <c r="AC56" s="503"/>
    </row>
    <row r="57" spans="2:29" x14ac:dyDescent="0.3">
      <c r="B57" s="352" t="s">
        <v>88</v>
      </c>
      <c r="C57" s="352"/>
      <c r="D57" s="352"/>
      <c r="E57" s="352"/>
      <c r="F57" s="352"/>
      <c r="G57" s="353"/>
      <c r="W57" s="478">
        <f>SUM(W50:W56)</f>
        <v>1</v>
      </c>
      <c r="X57" s="494"/>
    </row>
    <row r="58" spans="2:29" x14ac:dyDescent="0.3">
      <c r="B58" s="339"/>
      <c r="C58" s="339"/>
      <c r="D58" s="339"/>
      <c r="E58" s="339"/>
      <c r="F58" s="339"/>
      <c r="G58" s="355"/>
    </row>
    <row r="60" spans="2:29" x14ac:dyDescent="0.3">
      <c r="B60" s="356"/>
      <c r="C60" s="588" t="s">
        <v>486</v>
      </c>
      <c r="D60" s="589"/>
      <c r="E60" s="590"/>
      <c r="F60" s="339"/>
    </row>
    <row r="61" spans="2:29" x14ac:dyDescent="0.3">
      <c r="B61" s="357">
        <v>5</v>
      </c>
      <c r="C61" s="341" t="s">
        <v>487</v>
      </c>
      <c r="D61" s="341" t="s">
        <v>488</v>
      </c>
      <c r="E61" s="341" t="s">
        <v>489</v>
      </c>
      <c r="F61" s="342"/>
      <c r="G61" s="343" t="s">
        <v>490</v>
      </c>
      <c r="I61" s="485" t="s">
        <v>636</v>
      </c>
      <c r="J61" s="486"/>
      <c r="K61" s="486"/>
      <c r="L61" s="486"/>
      <c r="M61" s="486"/>
      <c r="N61" s="486"/>
      <c r="O61" s="486"/>
      <c r="P61" s="486"/>
      <c r="Q61" s="486"/>
      <c r="R61" s="486"/>
      <c r="S61" s="486"/>
      <c r="T61" s="486"/>
      <c r="U61" s="487"/>
      <c r="W61" s="477" t="s">
        <v>640</v>
      </c>
      <c r="X61" s="495"/>
      <c r="Y61" s="588" t="s">
        <v>491</v>
      </c>
      <c r="Z61" s="589"/>
      <c r="AA61" s="590"/>
      <c r="AC61" s="342" t="s">
        <v>492</v>
      </c>
    </row>
    <row r="62" spans="2:29" x14ac:dyDescent="0.3">
      <c r="B62" s="511" t="s">
        <v>512</v>
      </c>
      <c r="C62" s="499" t="s">
        <v>494</v>
      </c>
      <c r="D62" s="499" t="s">
        <v>494</v>
      </c>
      <c r="E62" s="499" t="s">
        <v>494</v>
      </c>
      <c r="F62" s="344" t="s">
        <v>60</v>
      </c>
      <c r="G62" s="345" t="s">
        <v>642</v>
      </c>
      <c r="I62" s="488"/>
      <c r="U62" s="490"/>
      <c r="W62" s="344" t="s">
        <v>641</v>
      </c>
      <c r="X62" s="495"/>
      <c r="Y62" s="341" t="s">
        <v>487</v>
      </c>
      <c r="Z62" s="358" t="s">
        <v>488</v>
      </c>
      <c r="AA62" s="359" t="s">
        <v>489</v>
      </c>
      <c r="AC62" s="346"/>
    </row>
    <row r="63" spans="2:29" x14ac:dyDescent="0.3">
      <c r="B63" s="347" t="s">
        <v>81</v>
      </c>
      <c r="C63" s="347"/>
      <c r="D63" s="347"/>
      <c r="E63" s="347"/>
      <c r="F63" s="500" t="s">
        <v>46</v>
      </c>
      <c r="G63" s="501" t="s">
        <v>509</v>
      </c>
      <c r="I63" s="488">
        <v>0.4</v>
      </c>
      <c r="J63" s="489">
        <v>0.45</v>
      </c>
      <c r="K63" s="489">
        <v>0.5</v>
      </c>
      <c r="L63" s="489">
        <v>0.55000000000000004</v>
      </c>
      <c r="M63" s="489">
        <v>0.6</v>
      </c>
      <c r="U63" s="490"/>
      <c r="W63" s="530">
        <v>0.5</v>
      </c>
      <c r="X63" s="496"/>
      <c r="Y63" s="500" t="s">
        <v>0</v>
      </c>
      <c r="Z63" s="500" t="s">
        <v>274</v>
      </c>
      <c r="AA63" s="500" t="s">
        <v>218</v>
      </c>
      <c r="AC63" s="504"/>
    </row>
    <row r="64" spans="2:29" x14ac:dyDescent="0.3">
      <c r="B64" s="347" t="s">
        <v>82</v>
      </c>
      <c r="C64" s="347"/>
      <c r="D64" s="347"/>
      <c r="E64" s="347"/>
      <c r="F64" s="500" t="s">
        <v>341</v>
      </c>
      <c r="G64" s="502" t="s">
        <v>495</v>
      </c>
      <c r="I64" s="488">
        <v>0.2</v>
      </c>
      <c r="J64" s="489">
        <v>0.25</v>
      </c>
      <c r="K64" s="489">
        <v>0.3</v>
      </c>
      <c r="L64" s="489">
        <v>0.35</v>
      </c>
      <c r="M64" s="489">
        <v>0.4</v>
      </c>
      <c r="U64" s="490"/>
      <c r="W64" s="531">
        <v>0.3</v>
      </c>
      <c r="X64" s="496"/>
      <c r="Y64" s="500" t="s">
        <v>274</v>
      </c>
      <c r="Z64" s="500" t="s">
        <v>218</v>
      </c>
      <c r="AA64" s="500" t="s">
        <v>304</v>
      </c>
      <c r="AC64" s="500"/>
    </row>
    <row r="65" spans="2:29" x14ac:dyDescent="0.3">
      <c r="B65" s="347" t="s">
        <v>83</v>
      </c>
      <c r="C65" s="347"/>
      <c r="D65" s="347"/>
      <c r="E65" s="347"/>
      <c r="F65" s="500" t="s">
        <v>351</v>
      </c>
      <c r="G65" s="502" t="s">
        <v>511</v>
      </c>
      <c r="I65" s="488">
        <v>0</v>
      </c>
      <c r="J65" s="489">
        <v>0.05</v>
      </c>
      <c r="K65" s="489">
        <v>0.1</v>
      </c>
      <c r="U65" s="490"/>
      <c r="W65" s="531">
        <v>0.1</v>
      </c>
      <c r="X65" s="496"/>
      <c r="Y65" s="500" t="s">
        <v>275</v>
      </c>
      <c r="Z65" s="500" t="s">
        <v>276</v>
      </c>
      <c r="AA65" s="500" t="s">
        <v>277</v>
      </c>
      <c r="AC65" s="500" t="s">
        <v>665</v>
      </c>
    </row>
    <row r="66" spans="2:29" x14ac:dyDescent="0.3">
      <c r="B66" s="347" t="s">
        <v>84</v>
      </c>
      <c r="C66" s="347"/>
      <c r="D66" s="347"/>
      <c r="E66" s="347"/>
      <c r="F66" s="500" t="s">
        <v>639</v>
      </c>
      <c r="G66" s="502" t="s">
        <v>511</v>
      </c>
      <c r="I66" s="488">
        <v>0</v>
      </c>
      <c r="J66" s="489">
        <v>0.05</v>
      </c>
      <c r="K66" s="489">
        <v>0.1</v>
      </c>
      <c r="U66" s="490"/>
      <c r="W66" s="531">
        <v>0</v>
      </c>
      <c r="X66" s="496"/>
      <c r="Y66" s="500"/>
      <c r="Z66" s="500"/>
      <c r="AA66" s="500"/>
      <c r="AC66" s="500" t="s">
        <v>657</v>
      </c>
    </row>
    <row r="67" spans="2:29" x14ac:dyDescent="0.3">
      <c r="B67" s="346" t="s">
        <v>85</v>
      </c>
      <c r="C67" s="346"/>
      <c r="D67" s="346"/>
      <c r="E67" s="346"/>
      <c r="F67" s="503"/>
      <c r="G67" s="502"/>
      <c r="I67" s="488"/>
      <c r="U67" s="490"/>
      <c r="W67" s="532"/>
      <c r="X67" s="496"/>
      <c r="Y67" s="500"/>
      <c r="Z67" s="500"/>
      <c r="AA67" s="500"/>
      <c r="AC67" s="503"/>
    </row>
    <row r="68" spans="2:29" x14ac:dyDescent="0.3">
      <c r="B68" s="351" t="s">
        <v>637</v>
      </c>
      <c r="C68" s="351"/>
      <c r="D68" s="351"/>
      <c r="E68" s="351"/>
      <c r="F68" s="504" t="s">
        <v>344</v>
      </c>
      <c r="G68" s="501" t="s">
        <v>496</v>
      </c>
      <c r="I68" s="488">
        <v>0.1</v>
      </c>
      <c r="J68" s="489">
        <v>0.15</v>
      </c>
      <c r="K68" s="489">
        <v>0.2</v>
      </c>
      <c r="U68" s="490"/>
      <c r="W68" s="531">
        <v>0.1</v>
      </c>
      <c r="X68" s="496"/>
      <c r="Y68" s="504" t="s">
        <v>506</v>
      </c>
      <c r="Z68" s="504" t="s">
        <v>506</v>
      </c>
      <c r="AA68" s="504" t="s">
        <v>506</v>
      </c>
      <c r="AC68" s="504"/>
    </row>
    <row r="69" spans="2:29" x14ac:dyDescent="0.3">
      <c r="B69" s="346" t="s">
        <v>638</v>
      </c>
      <c r="C69" s="346"/>
      <c r="D69" s="346"/>
      <c r="E69" s="346"/>
      <c r="F69" s="503" t="s">
        <v>639</v>
      </c>
      <c r="G69" s="505" t="s">
        <v>498</v>
      </c>
      <c r="I69" s="491">
        <v>0</v>
      </c>
      <c r="J69" s="492">
        <v>0.05</v>
      </c>
      <c r="K69" s="492">
        <v>0.1</v>
      </c>
      <c r="L69" s="492">
        <v>0.15</v>
      </c>
      <c r="M69" s="492">
        <v>0.2</v>
      </c>
      <c r="N69" s="492"/>
      <c r="O69" s="492"/>
      <c r="P69" s="492"/>
      <c r="Q69" s="492"/>
      <c r="R69" s="492"/>
      <c r="S69" s="492"/>
      <c r="T69" s="492"/>
      <c r="U69" s="493"/>
      <c r="W69" s="531">
        <v>0</v>
      </c>
      <c r="X69" s="496"/>
      <c r="Y69" s="503" t="s">
        <v>635</v>
      </c>
      <c r="Z69" s="503" t="s">
        <v>634</v>
      </c>
      <c r="AA69" s="510" t="s">
        <v>633</v>
      </c>
      <c r="AC69" s="503"/>
    </row>
    <row r="70" spans="2:29" x14ac:dyDescent="0.3">
      <c r="B70" s="352" t="s">
        <v>88</v>
      </c>
      <c r="C70" s="352"/>
      <c r="D70" s="352"/>
      <c r="E70" s="352"/>
      <c r="F70" s="352"/>
      <c r="G70" s="353"/>
      <c r="W70" s="478">
        <f>SUM(W63:W69)</f>
        <v>1</v>
      </c>
      <c r="X70" s="494"/>
    </row>
    <row r="71" spans="2:29" x14ac:dyDescent="0.3">
      <c r="B71" s="339"/>
      <c r="C71" s="339"/>
      <c r="D71" s="339"/>
      <c r="E71" s="339"/>
      <c r="F71" s="339"/>
      <c r="G71" s="355"/>
    </row>
    <row r="73" spans="2:29" x14ac:dyDescent="0.3">
      <c r="B73" s="356"/>
      <c r="C73" s="588" t="s">
        <v>486</v>
      </c>
      <c r="D73" s="589"/>
      <c r="E73" s="590"/>
      <c r="F73" s="339"/>
    </row>
    <row r="74" spans="2:29" x14ac:dyDescent="0.3">
      <c r="B74" s="357">
        <v>6</v>
      </c>
      <c r="C74" s="341" t="s">
        <v>487</v>
      </c>
      <c r="D74" s="341" t="s">
        <v>488</v>
      </c>
      <c r="E74" s="341" t="s">
        <v>489</v>
      </c>
      <c r="F74" s="342"/>
      <c r="G74" s="343" t="s">
        <v>490</v>
      </c>
      <c r="I74" s="485" t="s">
        <v>636</v>
      </c>
      <c r="J74" s="486"/>
      <c r="K74" s="486"/>
      <c r="L74" s="486"/>
      <c r="M74" s="486"/>
      <c r="N74" s="486"/>
      <c r="O74" s="486"/>
      <c r="P74" s="486"/>
      <c r="Q74" s="486"/>
      <c r="R74" s="486"/>
      <c r="S74" s="486"/>
      <c r="T74" s="486"/>
      <c r="U74" s="487"/>
      <c r="W74" s="477" t="s">
        <v>640</v>
      </c>
      <c r="X74" s="495"/>
      <c r="Y74" s="588" t="s">
        <v>491</v>
      </c>
      <c r="Z74" s="589"/>
      <c r="AA74" s="590"/>
      <c r="AC74" s="342" t="s">
        <v>492</v>
      </c>
    </row>
    <row r="75" spans="2:29" x14ac:dyDescent="0.3">
      <c r="B75" s="511" t="s">
        <v>513</v>
      </c>
      <c r="C75" s="499" t="s">
        <v>494</v>
      </c>
      <c r="D75" s="499" t="s">
        <v>494</v>
      </c>
      <c r="E75" s="499" t="s">
        <v>494</v>
      </c>
      <c r="F75" s="344" t="s">
        <v>60</v>
      </c>
      <c r="G75" s="345" t="s">
        <v>642</v>
      </c>
      <c r="I75" s="488"/>
      <c r="U75" s="490"/>
      <c r="W75" s="344" t="s">
        <v>641</v>
      </c>
      <c r="X75" s="495"/>
      <c r="Y75" s="341" t="s">
        <v>487</v>
      </c>
      <c r="Z75" s="358" t="s">
        <v>488</v>
      </c>
      <c r="AA75" s="359" t="s">
        <v>489</v>
      </c>
      <c r="AC75" s="346"/>
    </row>
    <row r="76" spans="2:29" x14ac:dyDescent="0.3">
      <c r="B76" s="347" t="s">
        <v>81</v>
      </c>
      <c r="C76" s="347"/>
      <c r="D76" s="347"/>
      <c r="E76" s="347"/>
      <c r="F76" s="500" t="s">
        <v>46</v>
      </c>
      <c r="G76" s="501" t="s">
        <v>509</v>
      </c>
      <c r="I76" s="488">
        <v>0.4</v>
      </c>
      <c r="J76" s="489">
        <v>0.45</v>
      </c>
      <c r="K76" s="489">
        <v>0.5</v>
      </c>
      <c r="L76" s="489">
        <v>0.55000000000000004</v>
      </c>
      <c r="M76" s="489">
        <v>0.6</v>
      </c>
      <c r="U76" s="490"/>
      <c r="W76" s="530">
        <v>0.5</v>
      </c>
      <c r="X76" s="496"/>
      <c r="Y76" s="500" t="s">
        <v>0</v>
      </c>
      <c r="Z76" s="500" t="s">
        <v>274</v>
      </c>
      <c r="AA76" s="500" t="s">
        <v>218</v>
      </c>
      <c r="AC76" s="504"/>
    </row>
    <row r="77" spans="2:29" x14ac:dyDescent="0.3">
      <c r="B77" s="347" t="s">
        <v>82</v>
      </c>
      <c r="C77" s="347"/>
      <c r="D77" s="347"/>
      <c r="E77" s="347"/>
      <c r="F77" s="500" t="s">
        <v>351</v>
      </c>
      <c r="G77" s="502" t="s">
        <v>655</v>
      </c>
      <c r="I77" s="488">
        <v>0</v>
      </c>
      <c r="J77" s="489">
        <v>0.05</v>
      </c>
      <c r="K77" s="489">
        <v>0.1</v>
      </c>
      <c r="L77" s="489">
        <v>0.15</v>
      </c>
      <c r="M77" s="489">
        <v>0.2</v>
      </c>
      <c r="N77" s="489">
        <v>0.25</v>
      </c>
      <c r="O77" s="489">
        <v>0.3</v>
      </c>
      <c r="P77" s="489">
        <v>0.35</v>
      </c>
      <c r="Q77" s="489">
        <v>0.4</v>
      </c>
      <c r="U77" s="490"/>
      <c r="W77" s="531">
        <v>0.3</v>
      </c>
      <c r="X77" s="496"/>
      <c r="Y77" s="500" t="s">
        <v>275</v>
      </c>
      <c r="Z77" s="500" t="s">
        <v>276</v>
      </c>
      <c r="AA77" s="500" t="s">
        <v>277</v>
      </c>
      <c r="AC77" s="500" t="s">
        <v>663</v>
      </c>
    </row>
    <row r="78" spans="2:29" x14ac:dyDescent="0.3">
      <c r="B78" s="347" t="s">
        <v>83</v>
      </c>
      <c r="C78" s="347"/>
      <c r="D78" s="347"/>
      <c r="E78" s="347"/>
      <c r="F78" s="500" t="s">
        <v>341</v>
      </c>
      <c r="G78" s="502" t="s">
        <v>496</v>
      </c>
      <c r="I78" s="488">
        <v>0.1</v>
      </c>
      <c r="J78" s="489">
        <v>0.15</v>
      </c>
      <c r="K78" s="489">
        <v>0.2</v>
      </c>
      <c r="U78" s="490"/>
      <c r="W78" s="531">
        <v>0.1</v>
      </c>
      <c r="X78" s="496"/>
      <c r="Y78" s="500" t="s">
        <v>274</v>
      </c>
      <c r="Z78" s="500" t="s">
        <v>218</v>
      </c>
      <c r="AA78" s="500" t="s">
        <v>304</v>
      </c>
      <c r="AC78" s="500"/>
    </row>
    <row r="79" spans="2:29" x14ac:dyDescent="0.3">
      <c r="B79" s="347" t="s">
        <v>84</v>
      </c>
      <c r="C79" s="347"/>
      <c r="D79" s="347"/>
      <c r="E79" s="347"/>
      <c r="F79" s="500" t="s">
        <v>639</v>
      </c>
      <c r="G79" s="502" t="s">
        <v>655</v>
      </c>
      <c r="I79" s="488">
        <v>0</v>
      </c>
      <c r="J79" s="489">
        <v>0.05</v>
      </c>
      <c r="K79" s="489">
        <v>0.1</v>
      </c>
      <c r="L79" s="489">
        <v>0.15</v>
      </c>
      <c r="M79" s="489">
        <v>0.2</v>
      </c>
      <c r="N79" s="489">
        <v>0.25</v>
      </c>
      <c r="O79" s="489">
        <v>0.3</v>
      </c>
      <c r="P79" s="489">
        <v>0.35</v>
      </c>
      <c r="Q79" s="489">
        <v>0.4</v>
      </c>
      <c r="U79" s="490"/>
      <c r="W79" s="531">
        <v>0</v>
      </c>
      <c r="X79" s="496"/>
      <c r="Y79" s="500"/>
      <c r="Z79" s="500"/>
      <c r="AA79" s="500"/>
      <c r="AC79" s="500" t="s">
        <v>656</v>
      </c>
    </row>
    <row r="80" spans="2:29" x14ac:dyDescent="0.3">
      <c r="B80" s="346" t="s">
        <v>85</v>
      </c>
      <c r="C80" s="346"/>
      <c r="D80" s="346"/>
      <c r="E80" s="346"/>
      <c r="F80" s="503"/>
      <c r="G80" s="502"/>
      <c r="I80" s="488"/>
      <c r="U80" s="490"/>
      <c r="W80" s="532"/>
      <c r="X80" s="496"/>
      <c r="Y80" s="500"/>
      <c r="Z80" s="500"/>
      <c r="AA80" s="500"/>
      <c r="AC80" s="503"/>
    </row>
    <row r="81" spans="2:29" x14ac:dyDescent="0.3">
      <c r="B81" s="351" t="s">
        <v>637</v>
      </c>
      <c r="C81" s="351"/>
      <c r="D81" s="351"/>
      <c r="E81" s="351"/>
      <c r="F81" s="504" t="s">
        <v>344</v>
      </c>
      <c r="G81" s="501" t="s">
        <v>496</v>
      </c>
      <c r="I81" s="488">
        <v>0.1</v>
      </c>
      <c r="J81" s="489">
        <v>0.15</v>
      </c>
      <c r="K81" s="489">
        <v>0.2</v>
      </c>
      <c r="U81" s="490"/>
      <c r="W81" s="531">
        <v>0.1</v>
      </c>
      <c r="X81" s="496"/>
      <c r="Y81" s="504" t="s">
        <v>506</v>
      </c>
      <c r="Z81" s="504" t="s">
        <v>506</v>
      </c>
      <c r="AA81" s="504" t="s">
        <v>506</v>
      </c>
      <c r="AC81" s="504"/>
    </row>
    <row r="82" spans="2:29" x14ac:dyDescent="0.3">
      <c r="B82" s="346" t="s">
        <v>638</v>
      </c>
      <c r="C82" s="346"/>
      <c r="D82" s="346"/>
      <c r="E82" s="346"/>
      <c r="F82" s="503" t="s">
        <v>639</v>
      </c>
      <c r="G82" s="505" t="s">
        <v>498</v>
      </c>
      <c r="I82" s="491">
        <v>0</v>
      </c>
      <c r="J82" s="492">
        <v>0.05</v>
      </c>
      <c r="K82" s="492">
        <v>0.1</v>
      </c>
      <c r="L82" s="492">
        <v>0.15</v>
      </c>
      <c r="M82" s="492">
        <v>0.2</v>
      </c>
      <c r="N82" s="492"/>
      <c r="O82" s="492"/>
      <c r="P82" s="492"/>
      <c r="Q82" s="492"/>
      <c r="R82" s="492"/>
      <c r="S82" s="492"/>
      <c r="T82" s="492"/>
      <c r="U82" s="493"/>
      <c r="W82" s="531">
        <v>0</v>
      </c>
      <c r="X82" s="496"/>
      <c r="Y82" s="503" t="s">
        <v>635</v>
      </c>
      <c r="Z82" s="503" t="s">
        <v>634</v>
      </c>
      <c r="AA82" s="510" t="s">
        <v>633</v>
      </c>
      <c r="AC82" s="503"/>
    </row>
    <row r="83" spans="2:29" x14ac:dyDescent="0.3">
      <c r="B83" s="352" t="s">
        <v>88</v>
      </c>
      <c r="C83" s="352"/>
      <c r="D83" s="352"/>
      <c r="E83" s="352"/>
      <c r="F83" s="352"/>
      <c r="G83" s="353"/>
      <c r="W83" s="478">
        <f>SUM(W76:W82)</f>
        <v>1</v>
      </c>
      <c r="X83" s="494"/>
    </row>
    <row r="84" spans="2:29" x14ac:dyDescent="0.3">
      <c r="B84" s="339"/>
      <c r="C84" s="339"/>
      <c r="D84" s="339"/>
      <c r="E84" s="339"/>
      <c r="F84" s="339"/>
      <c r="G84" s="355"/>
    </row>
    <row r="86" spans="2:29" x14ac:dyDescent="0.3">
      <c r="B86" s="356"/>
      <c r="C86" s="588" t="s">
        <v>486</v>
      </c>
      <c r="D86" s="589"/>
      <c r="E86" s="590"/>
      <c r="F86" s="339"/>
    </row>
    <row r="87" spans="2:29" x14ac:dyDescent="0.3">
      <c r="B87" s="357">
        <v>7</v>
      </c>
      <c r="C87" s="341" t="s">
        <v>487</v>
      </c>
      <c r="D87" s="341" t="s">
        <v>488</v>
      </c>
      <c r="E87" s="341" t="s">
        <v>489</v>
      </c>
      <c r="F87" s="342"/>
      <c r="G87" s="343" t="s">
        <v>490</v>
      </c>
      <c r="I87" s="485" t="s">
        <v>636</v>
      </c>
      <c r="J87" s="486"/>
      <c r="K87" s="486"/>
      <c r="L87" s="486"/>
      <c r="M87" s="486"/>
      <c r="N87" s="486"/>
      <c r="O87" s="486"/>
      <c r="P87" s="486"/>
      <c r="Q87" s="486"/>
      <c r="R87" s="486"/>
      <c r="S87" s="486"/>
      <c r="T87" s="486"/>
      <c r="U87" s="487"/>
      <c r="W87" s="477" t="s">
        <v>640</v>
      </c>
      <c r="X87" s="495"/>
      <c r="Y87" s="588" t="s">
        <v>491</v>
      </c>
      <c r="Z87" s="589"/>
      <c r="AA87" s="590"/>
      <c r="AC87" s="342" t="s">
        <v>492</v>
      </c>
    </row>
    <row r="88" spans="2:29" x14ac:dyDescent="0.3">
      <c r="B88" s="511" t="s">
        <v>371</v>
      </c>
      <c r="C88" s="499" t="s">
        <v>494</v>
      </c>
      <c r="D88" s="499" t="s">
        <v>494</v>
      </c>
      <c r="E88" s="499"/>
      <c r="F88" s="344" t="s">
        <v>60</v>
      </c>
      <c r="G88" s="345" t="s">
        <v>642</v>
      </c>
      <c r="I88" s="488"/>
      <c r="U88" s="490"/>
      <c r="W88" s="344" t="s">
        <v>641</v>
      </c>
      <c r="X88" s="495"/>
      <c r="Y88" s="341" t="s">
        <v>487</v>
      </c>
      <c r="Z88" s="358" t="s">
        <v>488</v>
      </c>
      <c r="AA88" s="359" t="s">
        <v>489</v>
      </c>
      <c r="AC88" s="346"/>
    </row>
    <row r="89" spans="2:29" x14ac:dyDescent="0.3">
      <c r="B89" s="347" t="s">
        <v>81</v>
      </c>
      <c r="C89" s="347"/>
      <c r="D89" s="347"/>
      <c r="E89" s="347"/>
      <c r="F89" s="500" t="s">
        <v>371</v>
      </c>
      <c r="G89" s="501" t="s">
        <v>509</v>
      </c>
      <c r="I89" s="488">
        <v>0.4</v>
      </c>
      <c r="J89" s="489">
        <v>0.45</v>
      </c>
      <c r="K89" s="489">
        <v>0.5</v>
      </c>
      <c r="L89" s="489">
        <v>0.55000000000000004</v>
      </c>
      <c r="M89" s="489">
        <v>0.6</v>
      </c>
      <c r="U89" s="490"/>
      <c r="W89" s="530">
        <v>0.5</v>
      </c>
      <c r="X89" s="496"/>
      <c r="Y89" s="500" t="s">
        <v>323</v>
      </c>
      <c r="Z89" s="500" t="s">
        <v>324</v>
      </c>
      <c r="AA89" s="504"/>
      <c r="AC89" s="504"/>
    </row>
    <row r="90" spans="2:29" x14ac:dyDescent="0.3">
      <c r="B90" s="347" t="s">
        <v>82</v>
      </c>
      <c r="C90" s="347"/>
      <c r="D90" s="347"/>
      <c r="E90" s="347"/>
      <c r="F90" s="500" t="s">
        <v>341</v>
      </c>
      <c r="G90" s="502" t="s">
        <v>495</v>
      </c>
      <c r="I90" s="488">
        <v>0.2</v>
      </c>
      <c r="J90" s="489">
        <v>0.25</v>
      </c>
      <c r="K90" s="489">
        <v>0.3</v>
      </c>
      <c r="L90" s="489">
        <v>0.35</v>
      </c>
      <c r="M90" s="489">
        <v>0.4</v>
      </c>
      <c r="U90" s="490"/>
      <c r="W90" s="531">
        <v>0.3</v>
      </c>
      <c r="X90" s="496"/>
      <c r="Y90" s="500" t="s">
        <v>274</v>
      </c>
      <c r="Z90" s="500" t="s">
        <v>218</v>
      </c>
      <c r="AA90" s="500"/>
      <c r="AC90" s="500"/>
    </row>
    <row r="91" spans="2:29" x14ac:dyDescent="0.3">
      <c r="B91" s="347" t="s">
        <v>83</v>
      </c>
      <c r="C91" s="347"/>
      <c r="D91" s="347"/>
      <c r="E91" s="347"/>
      <c r="F91" s="500" t="s">
        <v>351</v>
      </c>
      <c r="G91" s="502" t="s">
        <v>511</v>
      </c>
      <c r="I91" s="488">
        <v>0</v>
      </c>
      <c r="J91" s="489">
        <v>0.05</v>
      </c>
      <c r="K91" s="489">
        <v>0.1</v>
      </c>
      <c r="U91" s="490"/>
      <c r="W91" s="531">
        <v>0.1</v>
      </c>
      <c r="X91" s="496"/>
      <c r="Y91" s="500" t="s">
        <v>276</v>
      </c>
      <c r="Z91" s="500" t="s">
        <v>277</v>
      </c>
      <c r="AA91" s="500"/>
      <c r="AC91" s="500" t="s">
        <v>665</v>
      </c>
    </row>
    <row r="92" spans="2:29" x14ac:dyDescent="0.3">
      <c r="B92" s="347" t="s">
        <v>84</v>
      </c>
      <c r="C92" s="347"/>
      <c r="D92" s="347"/>
      <c r="E92" s="347"/>
      <c r="F92" s="500" t="s">
        <v>639</v>
      </c>
      <c r="G92" s="502" t="s">
        <v>511</v>
      </c>
      <c r="I92" s="488">
        <v>0</v>
      </c>
      <c r="J92" s="489">
        <v>0.05</v>
      </c>
      <c r="K92" s="489">
        <v>0.1</v>
      </c>
      <c r="U92" s="490"/>
      <c r="W92" s="531">
        <v>0</v>
      </c>
      <c r="X92" s="496"/>
      <c r="Y92" s="500"/>
      <c r="Z92" s="500"/>
      <c r="AA92" s="500"/>
      <c r="AC92" s="500" t="s">
        <v>657</v>
      </c>
    </row>
    <row r="93" spans="2:29" x14ac:dyDescent="0.3">
      <c r="B93" s="346" t="s">
        <v>85</v>
      </c>
      <c r="C93" s="346"/>
      <c r="D93" s="346"/>
      <c r="E93" s="346"/>
      <c r="F93" s="503"/>
      <c r="G93" s="502"/>
      <c r="I93" s="488"/>
      <c r="U93" s="490"/>
      <c r="W93" s="532"/>
      <c r="X93" s="496"/>
      <c r="Y93" s="500"/>
      <c r="Z93" s="500"/>
      <c r="AA93" s="503"/>
      <c r="AC93" s="503"/>
    </row>
    <row r="94" spans="2:29" x14ac:dyDescent="0.3">
      <c r="B94" s="351" t="s">
        <v>637</v>
      </c>
      <c r="C94" s="351"/>
      <c r="D94" s="351"/>
      <c r="E94" s="351"/>
      <c r="F94" s="504" t="s">
        <v>344</v>
      </c>
      <c r="G94" s="501" t="s">
        <v>496</v>
      </c>
      <c r="I94" s="488">
        <v>0.1</v>
      </c>
      <c r="J94" s="489">
        <v>0.15</v>
      </c>
      <c r="K94" s="489">
        <v>0.2</v>
      </c>
      <c r="U94" s="490"/>
      <c r="W94" s="531">
        <v>0.1</v>
      </c>
      <c r="X94" s="496"/>
      <c r="Y94" s="504" t="s">
        <v>506</v>
      </c>
      <c r="Z94" s="504" t="s">
        <v>506</v>
      </c>
      <c r="AA94" s="504"/>
      <c r="AC94" s="504"/>
    </row>
    <row r="95" spans="2:29" x14ac:dyDescent="0.3">
      <c r="B95" s="346" t="s">
        <v>638</v>
      </c>
      <c r="C95" s="346"/>
      <c r="D95" s="346"/>
      <c r="E95" s="346"/>
      <c r="F95" s="503" t="s">
        <v>639</v>
      </c>
      <c r="G95" s="505" t="s">
        <v>498</v>
      </c>
      <c r="I95" s="491">
        <v>0</v>
      </c>
      <c r="J95" s="492">
        <v>0.05</v>
      </c>
      <c r="K95" s="492">
        <v>0.1</v>
      </c>
      <c r="L95" s="492">
        <v>0.15</v>
      </c>
      <c r="M95" s="492">
        <v>0.2</v>
      </c>
      <c r="N95" s="492"/>
      <c r="O95" s="492"/>
      <c r="P95" s="492"/>
      <c r="Q95" s="492"/>
      <c r="R95" s="492"/>
      <c r="S95" s="492"/>
      <c r="T95" s="492"/>
      <c r="U95" s="493"/>
      <c r="W95" s="531">
        <v>0</v>
      </c>
      <c r="X95" s="496"/>
      <c r="Y95" s="503" t="s">
        <v>635</v>
      </c>
      <c r="Z95" s="503" t="s">
        <v>634</v>
      </c>
      <c r="AA95" s="510"/>
      <c r="AC95" s="503"/>
    </row>
    <row r="96" spans="2:29" x14ac:dyDescent="0.3">
      <c r="B96" s="352" t="s">
        <v>88</v>
      </c>
      <c r="C96" s="352"/>
      <c r="D96" s="352"/>
      <c r="E96" s="352"/>
      <c r="F96" s="352"/>
      <c r="G96" s="353"/>
      <c r="W96" s="478">
        <f>SUM(W89:W95)</f>
        <v>1</v>
      </c>
      <c r="X96" s="494"/>
    </row>
    <row r="97" spans="2:29" x14ac:dyDescent="0.3">
      <c r="B97" s="339"/>
      <c r="C97" s="339"/>
      <c r="D97" s="339"/>
      <c r="E97" s="339"/>
      <c r="F97" s="339"/>
      <c r="G97" s="355"/>
    </row>
    <row r="99" spans="2:29" x14ac:dyDescent="0.3">
      <c r="B99" s="356"/>
      <c r="C99" s="588" t="s">
        <v>486</v>
      </c>
      <c r="D99" s="589"/>
      <c r="E99" s="590"/>
      <c r="F99" s="339"/>
    </row>
    <row r="100" spans="2:29" x14ac:dyDescent="0.3">
      <c r="B100" s="357">
        <v>8</v>
      </c>
      <c r="C100" s="341" t="s">
        <v>487</v>
      </c>
      <c r="D100" s="341" t="s">
        <v>488</v>
      </c>
      <c r="E100" s="341" t="s">
        <v>489</v>
      </c>
      <c r="F100" s="342"/>
      <c r="G100" s="343" t="s">
        <v>490</v>
      </c>
      <c r="I100" s="485" t="s">
        <v>636</v>
      </c>
      <c r="J100" s="486"/>
      <c r="K100" s="486"/>
      <c r="L100" s="486"/>
      <c r="M100" s="486"/>
      <c r="N100" s="486"/>
      <c r="O100" s="486"/>
      <c r="P100" s="486"/>
      <c r="Q100" s="486"/>
      <c r="R100" s="486"/>
      <c r="S100" s="486"/>
      <c r="T100" s="486"/>
      <c r="U100" s="487"/>
      <c r="W100" s="477" t="s">
        <v>640</v>
      </c>
      <c r="X100" s="495"/>
      <c r="Y100" s="588" t="s">
        <v>491</v>
      </c>
      <c r="Z100" s="589"/>
      <c r="AA100" s="590"/>
      <c r="AC100" s="342" t="s">
        <v>492</v>
      </c>
    </row>
    <row r="101" spans="2:29" x14ac:dyDescent="0.3">
      <c r="B101" s="511" t="s">
        <v>514</v>
      </c>
      <c r="C101" s="499" t="s">
        <v>494</v>
      </c>
      <c r="D101" s="499" t="s">
        <v>494</v>
      </c>
      <c r="E101" s="499" t="s">
        <v>494</v>
      </c>
      <c r="F101" s="344" t="s">
        <v>60</v>
      </c>
      <c r="G101" s="345" t="s">
        <v>642</v>
      </c>
      <c r="I101" s="488"/>
      <c r="U101" s="490"/>
      <c r="W101" s="344" t="s">
        <v>641</v>
      </c>
      <c r="X101" s="495"/>
      <c r="Y101" s="341" t="s">
        <v>487</v>
      </c>
      <c r="Z101" s="358" t="s">
        <v>488</v>
      </c>
      <c r="AA101" s="359" t="s">
        <v>489</v>
      </c>
      <c r="AC101" s="346"/>
    </row>
    <row r="102" spans="2:29" x14ac:dyDescent="0.3">
      <c r="B102" s="347" t="s">
        <v>81</v>
      </c>
      <c r="C102" s="347"/>
      <c r="D102" s="347"/>
      <c r="E102" s="347"/>
      <c r="F102" s="500" t="s">
        <v>258</v>
      </c>
      <c r="G102" s="501" t="s">
        <v>515</v>
      </c>
      <c r="I102" s="488">
        <v>0.5</v>
      </c>
      <c r="J102" s="489">
        <v>0.55000000000000004</v>
      </c>
      <c r="K102" s="489">
        <v>0.6</v>
      </c>
      <c r="L102" s="489">
        <v>0.65</v>
      </c>
      <c r="M102" s="489">
        <v>0.7</v>
      </c>
      <c r="U102" s="490"/>
      <c r="W102" s="530">
        <v>0.6</v>
      </c>
      <c r="X102" s="496"/>
      <c r="Y102" s="500" t="s">
        <v>258</v>
      </c>
      <c r="Z102" s="500" t="s">
        <v>258</v>
      </c>
      <c r="AA102" s="500" t="s">
        <v>258</v>
      </c>
      <c r="AC102" s="504"/>
    </row>
    <row r="103" spans="2:29" x14ac:dyDescent="0.3">
      <c r="B103" s="347" t="s">
        <v>82</v>
      </c>
      <c r="C103" s="347"/>
      <c r="D103" s="347"/>
      <c r="E103" s="347"/>
      <c r="F103" s="500" t="s">
        <v>376</v>
      </c>
      <c r="G103" s="502" t="s">
        <v>516</v>
      </c>
      <c r="I103" s="488">
        <v>0.3</v>
      </c>
      <c r="J103" s="489">
        <v>0.35</v>
      </c>
      <c r="K103" s="489">
        <v>0.4</v>
      </c>
      <c r="L103" s="489">
        <v>0.45</v>
      </c>
      <c r="M103" s="489">
        <v>0.5</v>
      </c>
      <c r="U103" s="490"/>
      <c r="W103" s="531">
        <v>0.4</v>
      </c>
      <c r="X103" s="496"/>
      <c r="Y103" s="500" t="s">
        <v>50</v>
      </c>
      <c r="Z103" s="500" t="s">
        <v>50</v>
      </c>
      <c r="AA103" s="500" t="s">
        <v>50</v>
      </c>
      <c r="AC103" s="500"/>
    </row>
    <row r="104" spans="2:29" x14ac:dyDescent="0.3">
      <c r="B104" s="347" t="s">
        <v>83</v>
      </c>
      <c r="C104" s="347"/>
      <c r="D104" s="347"/>
      <c r="E104" s="347"/>
      <c r="F104" s="500"/>
      <c r="G104" s="502"/>
      <c r="I104" s="488"/>
      <c r="U104" s="490"/>
      <c r="W104" s="531"/>
      <c r="X104" s="496"/>
      <c r="Y104" s="500"/>
      <c r="Z104" s="500"/>
      <c r="AA104" s="500"/>
      <c r="AC104" s="500"/>
    </row>
    <row r="105" spans="2:29" x14ac:dyDescent="0.3">
      <c r="B105" s="347" t="s">
        <v>84</v>
      </c>
      <c r="C105" s="347"/>
      <c r="D105" s="347"/>
      <c r="E105" s="347"/>
      <c r="F105" s="500"/>
      <c r="G105" s="502"/>
      <c r="I105" s="488"/>
      <c r="U105" s="490"/>
      <c r="W105" s="531"/>
      <c r="X105" s="496"/>
      <c r="Y105" s="500"/>
      <c r="Z105" s="500"/>
      <c r="AA105" s="500"/>
      <c r="AC105" s="500"/>
    </row>
    <row r="106" spans="2:29" x14ac:dyDescent="0.3">
      <c r="B106" s="346" t="s">
        <v>85</v>
      </c>
      <c r="C106" s="346"/>
      <c r="D106" s="346"/>
      <c r="E106" s="346"/>
      <c r="F106" s="503"/>
      <c r="G106" s="502"/>
      <c r="I106" s="488"/>
      <c r="U106" s="490"/>
      <c r="W106" s="532"/>
      <c r="X106" s="496"/>
      <c r="Y106" s="500"/>
      <c r="Z106" s="500"/>
      <c r="AA106" s="500"/>
      <c r="AC106" s="503"/>
    </row>
    <row r="107" spans="2:29" x14ac:dyDescent="0.3">
      <c r="B107" s="351" t="s">
        <v>637</v>
      </c>
      <c r="C107" s="351"/>
      <c r="D107" s="351"/>
      <c r="E107" s="351"/>
      <c r="F107" s="504" t="s">
        <v>344</v>
      </c>
      <c r="G107" s="501"/>
      <c r="I107" s="488"/>
      <c r="U107" s="490"/>
      <c r="W107" s="531"/>
      <c r="X107" s="496"/>
      <c r="Y107" s="504" t="s">
        <v>506</v>
      </c>
      <c r="Z107" s="509" t="s">
        <v>506</v>
      </c>
      <c r="AA107" s="509" t="s">
        <v>506</v>
      </c>
      <c r="AC107" s="504"/>
    </row>
    <row r="108" spans="2:29" x14ac:dyDescent="0.3">
      <c r="B108" s="346" t="s">
        <v>638</v>
      </c>
      <c r="C108" s="346"/>
      <c r="D108" s="346"/>
      <c r="E108" s="346"/>
      <c r="F108" s="503" t="s">
        <v>639</v>
      </c>
      <c r="G108" s="505" t="s">
        <v>498</v>
      </c>
      <c r="I108" s="491">
        <v>0</v>
      </c>
      <c r="J108" s="492">
        <v>0.05</v>
      </c>
      <c r="K108" s="492">
        <v>0.1</v>
      </c>
      <c r="L108" s="492">
        <v>0.15</v>
      </c>
      <c r="M108" s="492">
        <v>0.2</v>
      </c>
      <c r="N108" s="492"/>
      <c r="O108" s="492"/>
      <c r="P108" s="492"/>
      <c r="Q108" s="492"/>
      <c r="R108" s="492"/>
      <c r="S108" s="492"/>
      <c r="T108" s="492"/>
      <c r="U108" s="493"/>
      <c r="W108" s="531">
        <v>0</v>
      </c>
      <c r="X108" s="496"/>
      <c r="Y108" s="503" t="s">
        <v>635</v>
      </c>
      <c r="Z108" s="503" t="s">
        <v>634</v>
      </c>
      <c r="AA108" s="510" t="s">
        <v>633</v>
      </c>
      <c r="AC108" s="503"/>
    </row>
    <row r="109" spans="2:29" x14ac:dyDescent="0.3">
      <c r="B109" s="352" t="s">
        <v>88</v>
      </c>
      <c r="C109" s="352"/>
      <c r="D109" s="352"/>
      <c r="E109" s="352"/>
      <c r="F109" s="352"/>
      <c r="G109" s="353"/>
      <c r="W109" s="478">
        <f>SUM(W102:W108)</f>
        <v>1</v>
      </c>
      <c r="X109" s="494"/>
    </row>
    <row r="110" spans="2:29" x14ac:dyDescent="0.3">
      <c r="B110" s="339"/>
      <c r="C110" s="339"/>
      <c r="D110" s="339"/>
      <c r="E110" s="339"/>
      <c r="F110" s="339"/>
      <c r="G110" s="355"/>
    </row>
    <row r="112" spans="2:29" x14ac:dyDescent="0.3">
      <c r="B112" s="356"/>
      <c r="C112" s="588" t="s">
        <v>486</v>
      </c>
      <c r="D112" s="589"/>
      <c r="E112" s="590"/>
      <c r="F112" s="339"/>
    </row>
    <row r="113" spans="2:29" x14ac:dyDescent="0.3">
      <c r="B113" s="357">
        <v>9</v>
      </c>
      <c r="C113" s="341" t="s">
        <v>487</v>
      </c>
      <c r="D113" s="341" t="s">
        <v>488</v>
      </c>
      <c r="E113" s="341" t="s">
        <v>489</v>
      </c>
      <c r="F113" s="342"/>
      <c r="G113" s="343" t="s">
        <v>490</v>
      </c>
      <c r="I113" s="485" t="s">
        <v>636</v>
      </c>
      <c r="J113" s="486"/>
      <c r="K113" s="486"/>
      <c r="L113" s="486"/>
      <c r="M113" s="486"/>
      <c r="N113" s="486"/>
      <c r="O113" s="486"/>
      <c r="P113" s="486"/>
      <c r="Q113" s="486"/>
      <c r="R113" s="486"/>
      <c r="S113" s="486"/>
      <c r="T113" s="486"/>
      <c r="U113" s="487"/>
      <c r="W113" s="477" t="s">
        <v>640</v>
      </c>
      <c r="X113" s="495"/>
      <c r="Y113" s="588" t="s">
        <v>491</v>
      </c>
      <c r="Z113" s="589"/>
      <c r="AA113" s="590"/>
      <c r="AC113" s="342" t="s">
        <v>492</v>
      </c>
    </row>
    <row r="114" spans="2:29" x14ac:dyDescent="0.3">
      <c r="B114" s="511" t="s">
        <v>517</v>
      </c>
      <c r="C114" s="499" t="s">
        <v>494</v>
      </c>
      <c r="D114" s="499" t="s">
        <v>494</v>
      </c>
      <c r="E114" s="499" t="s">
        <v>494</v>
      </c>
      <c r="F114" s="344" t="s">
        <v>60</v>
      </c>
      <c r="G114" s="345" t="s">
        <v>642</v>
      </c>
      <c r="I114" s="488"/>
      <c r="U114" s="490"/>
      <c r="W114" s="344" t="s">
        <v>641</v>
      </c>
      <c r="X114" s="495"/>
      <c r="Y114" s="341" t="s">
        <v>487</v>
      </c>
      <c r="Z114" s="358" t="s">
        <v>488</v>
      </c>
      <c r="AA114" s="359" t="s">
        <v>489</v>
      </c>
      <c r="AC114" s="346"/>
    </row>
    <row r="115" spans="2:29" x14ac:dyDescent="0.3">
      <c r="B115" s="347" t="s">
        <v>81</v>
      </c>
      <c r="C115" s="347"/>
      <c r="D115" s="347"/>
      <c r="E115" s="347"/>
      <c r="F115" s="500" t="s">
        <v>50</v>
      </c>
      <c r="G115" s="501" t="s">
        <v>515</v>
      </c>
      <c r="I115" s="488">
        <v>0.5</v>
      </c>
      <c r="J115" s="489">
        <v>0.55000000000000004</v>
      </c>
      <c r="K115" s="489">
        <v>0.6</v>
      </c>
      <c r="L115" s="489">
        <v>0.65</v>
      </c>
      <c r="M115" s="489">
        <v>0.7</v>
      </c>
      <c r="U115" s="490"/>
      <c r="W115" s="530">
        <v>0.6</v>
      </c>
      <c r="X115" s="496"/>
      <c r="Y115" s="500" t="s">
        <v>50</v>
      </c>
      <c r="Z115" s="500" t="s">
        <v>50</v>
      </c>
      <c r="AA115" s="500" t="s">
        <v>50</v>
      </c>
      <c r="AC115" s="504"/>
    </row>
    <row r="116" spans="2:29" x14ac:dyDescent="0.3">
      <c r="B116" s="347" t="s">
        <v>82</v>
      </c>
      <c r="C116" s="347"/>
      <c r="D116" s="347"/>
      <c r="E116" s="347"/>
      <c r="F116" s="500" t="s">
        <v>378</v>
      </c>
      <c r="G116" s="502" t="s">
        <v>495</v>
      </c>
      <c r="I116" s="488">
        <v>0.2</v>
      </c>
      <c r="J116" s="489">
        <v>0.25</v>
      </c>
      <c r="K116" s="489">
        <v>0.3</v>
      </c>
      <c r="L116" s="489">
        <v>0.35</v>
      </c>
      <c r="M116" s="489">
        <v>0.4</v>
      </c>
      <c r="U116" s="490"/>
      <c r="W116" s="531">
        <v>0.2</v>
      </c>
      <c r="X116" s="496"/>
      <c r="Y116" s="500" t="s">
        <v>258</v>
      </c>
      <c r="Z116" s="500" t="s">
        <v>258</v>
      </c>
      <c r="AA116" s="500" t="s">
        <v>258</v>
      </c>
      <c r="AC116" s="500"/>
    </row>
    <row r="117" spans="2:29" x14ac:dyDescent="0.3">
      <c r="B117" s="347" t="s">
        <v>83</v>
      </c>
      <c r="C117" s="347"/>
      <c r="D117" s="347"/>
      <c r="E117" s="347"/>
      <c r="F117" s="500" t="s">
        <v>351</v>
      </c>
      <c r="G117" s="502" t="s">
        <v>518</v>
      </c>
      <c r="I117" s="488">
        <v>0</v>
      </c>
      <c r="J117" s="489">
        <v>0.05</v>
      </c>
      <c r="K117" s="489">
        <v>0.1</v>
      </c>
      <c r="L117" s="489">
        <v>0.15</v>
      </c>
      <c r="M117" s="489">
        <v>0.2</v>
      </c>
      <c r="N117" s="489">
        <v>0.25</v>
      </c>
      <c r="O117" s="489">
        <v>0.3</v>
      </c>
      <c r="U117" s="490"/>
      <c r="W117" s="531">
        <v>0.2</v>
      </c>
      <c r="X117" s="496"/>
      <c r="Y117" s="500" t="s">
        <v>276</v>
      </c>
      <c r="Z117" s="500" t="s">
        <v>277</v>
      </c>
      <c r="AA117" s="500" t="s">
        <v>310</v>
      </c>
      <c r="AC117" s="500" t="s">
        <v>665</v>
      </c>
    </row>
    <row r="118" spans="2:29" x14ac:dyDescent="0.3">
      <c r="B118" s="347" t="s">
        <v>84</v>
      </c>
      <c r="C118" s="347"/>
      <c r="D118" s="347"/>
      <c r="E118" s="347"/>
      <c r="F118" s="500" t="s">
        <v>639</v>
      </c>
      <c r="G118" s="502" t="s">
        <v>518</v>
      </c>
      <c r="I118" s="488">
        <v>0</v>
      </c>
      <c r="J118" s="489">
        <v>0.05</v>
      </c>
      <c r="K118" s="489">
        <v>0.1</v>
      </c>
      <c r="L118" s="489">
        <v>0.15</v>
      </c>
      <c r="M118" s="489">
        <v>0.2</v>
      </c>
      <c r="N118" s="489">
        <v>0.25</v>
      </c>
      <c r="O118" s="489">
        <v>0.3</v>
      </c>
      <c r="U118" s="490"/>
      <c r="W118" s="531">
        <v>0</v>
      </c>
      <c r="X118" s="496"/>
      <c r="Y118" s="500"/>
      <c r="Z118" s="500"/>
      <c r="AA118" s="500"/>
      <c r="AC118" s="500" t="s">
        <v>658</v>
      </c>
    </row>
    <row r="119" spans="2:29" x14ac:dyDescent="0.3">
      <c r="B119" s="346" t="s">
        <v>85</v>
      </c>
      <c r="C119" s="346"/>
      <c r="D119" s="346"/>
      <c r="E119" s="346"/>
      <c r="F119" s="503"/>
      <c r="G119" s="502"/>
      <c r="I119" s="488"/>
      <c r="U119" s="490"/>
      <c r="W119" s="532"/>
      <c r="X119" s="496"/>
      <c r="Y119" s="500"/>
      <c r="Z119" s="500"/>
      <c r="AA119" s="500"/>
      <c r="AC119" s="503"/>
    </row>
    <row r="120" spans="2:29" x14ac:dyDescent="0.3">
      <c r="B120" s="351" t="s">
        <v>637</v>
      </c>
      <c r="C120" s="351"/>
      <c r="D120" s="351"/>
      <c r="E120" s="351"/>
      <c r="F120" s="504" t="s">
        <v>344</v>
      </c>
      <c r="G120" s="501"/>
      <c r="I120" s="488"/>
      <c r="U120" s="490"/>
      <c r="W120" s="531"/>
      <c r="X120" s="496"/>
      <c r="Y120" s="504" t="s">
        <v>506</v>
      </c>
      <c r="Z120" s="509" t="s">
        <v>506</v>
      </c>
      <c r="AA120" s="509" t="s">
        <v>506</v>
      </c>
      <c r="AC120" s="504"/>
    </row>
    <row r="121" spans="2:29" x14ac:dyDescent="0.3">
      <c r="B121" s="346" t="s">
        <v>638</v>
      </c>
      <c r="C121" s="346"/>
      <c r="D121" s="346"/>
      <c r="E121" s="346"/>
      <c r="F121" s="503" t="s">
        <v>639</v>
      </c>
      <c r="G121" s="505" t="s">
        <v>498</v>
      </c>
      <c r="I121" s="491">
        <v>0</v>
      </c>
      <c r="J121" s="492">
        <v>0.05</v>
      </c>
      <c r="K121" s="492">
        <v>0.1</v>
      </c>
      <c r="L121" s="492">
        <v>0.15</v>
      </c>
      <c r="M121" s="492">
        <v>0.2</v>
      </c>
      <c r="N121" s="492"/>
      <c r="O121" s="492"/>
      <c r="P121" s="492"/>
      <c r="Q121" s="492"/>
      <c r="R121" s="492"/>
      <c r="S121" s="492"/>
      <c r="T121" s="492"/>
      <c r="U121" s="493"/>
      <c r="W121" s="531">
        <v>0</v>
      </c>
      <c r="X121" s="496"/>
      <c r="Y121" s="503" t="s">
        <v>635</v>
      </c>
      <c r="Z121" s="503" t="s">
        <v>634</v>
      </c>
      <c r="AA121" s="510" t="s">
        <v>633</v>
      </c>
      <c r="AC121" s="503"/>
    </row>
    <row r="122" spans="2:29" x14ac:dyDescent="0.3">
      <c r="B122" s="352" t="s">
        <v>88</v>
      </c>
      <c r="C122" s="352"/>
      <c r="D122" s="352"/>
      <c r="E122" s="352"/>
      <c r="F122" s="352"/>
      <c r="G122" s="353"/>
      <c r="W122" s="478">
        <f>SUM(W115:W121)</f>
        <v>1</v>
      </c>
      <c r="X122" s="494"/>
    </row>
    <row r="123" spans="2:29" x14ac:dyDescent="0.3">
      <c r="B123" s="339"/>
      <c r="C123" s="339"/>
      <c r="D123" s="339"/>
      <c r="E123" s="339"/>
      <c r="F123" s="339"/>
      <c r="G123" s="355"/>
    </row>
    <row r="125" spans="2:29" x14ac:dyDescent="0.3">
      <c r="B125" s="356"/>
      <c r="C125" s="588" t="s">
        <v>486</v>
      </c>
      <c r="D125" s="589"/>
      <c r="E125" s="590"/>
      <c r="F125" s="339"/>
    </row>
    <row r="126" spans="2:29" x14ac:dyDescent="0.3">
      <c r="B126" s="357">
        <v>10</v>
      </c>
      <c r="C126" s="341" t="s">
        <v>487</v>
      </c>
      <c r="D126" s="341" t="s">
        <v>488</v>
      </c>
      <c r="E126" s="341" t="s">
        <v>489</v>
      </c>
      <c r="F126" s="342"/>
      <c r="G126" s="343" t="s">
        <v>490</v>
      </c>
      <c r="I126" s="485" t="s">
        <v>636</v>
      </c>
      <c r="J126" s="486"/>
      <c r="K126" s="486"/>
      <c r="L126" s="486"/>
      <c r="M126" s="486"/>
      <c r="N126" s="486"/>
      <c r="O126" s="486"/>
      <c r="P126" s="486"/>
      <c r="Q126" s="486"/>
      <c r="R126" s="486"/>
      <c r="S126" s="486"/>
      <c r="T126" s="486"/>
      <c r="U126" s="487"/>
      <c r="W126" s="477" t="s">
        <v>640</v>
      </c>
      <c r="X126" s="495"/>
      <c r="Y126" s="588" t="s">
        <v>491</v>
      </c>
      <c r="Z126" s="589"/>
      <c r="AA126" s="590"/>
      <c r="AC126" s="342" t="s">
        <v>492</v>
      </c>
    </row>
    <row r="127" spans="2:29" x14ac:dyDescent="0.3">
      <c r="B127" s="511" t="s">
        <v>259</v>
      </c>
      <c r="C127" s="499" t="s">
        <v>494</v>
      </c>
      <c r="D127" s="499" t="s">
        <v>494</v>
      </c>
      <c r="E127" s="499" t="s">
        <v>494</v>
      </c>
      <c r="F127" s="344" t="s">
        <v>60</v>
      </c>
      <c r="G127" s="345" t="s">
        <v>642</v>
      </c>
      <c r="I127" s="488"/>
      <c r="U127" s="490"/>
      <c r="W127" s="344" t="s">
        <v>641</v>
      </c>
      <c r="X127" s="495"/>
      <c r="Y127" s="341" t="s">
        <v>487</v>
      </c>
      <c r="Z127" s="358" t="s">
        <v>488</v>
      </c>
      <c r="AA127" s="359" t="s">
        <v>489</v>
      </c>
      <c r="AC127" s="346"/>
    </row>
    <row r="128" spans="2:29" x14ac:dyDescent="0.3">
      <c r="B128" s="347" t="s">
        <v>81</v>
      </c>
      <c r="C128" s="347"/>
      <c r="D128" s="347"/>
      <c r="E128" s="347"/>
      <c r="F128" s="500" t="s">
        <v>259</v>
      </c>
      <c r="G128" s="501" t="s">
        <v>515</v>
      </c>
      <c r="I128" s="488">
        <v>0.5</v>
      </c>
      <c r="J128" s="489">
        <v>0.55000000000000004</v>
      </c>
      <c r="K128" s="489">
        <v>0.6</v>
      </c>
      <c r="L128" s="489">
        <v>0.65</v>
      </c>
      <c r="M128" s="489">
        <v>0.7</v>
      </c>
      <c r="U128" s="490"/>
      <c r="W128" s="530">
        <v>0.6</v>
      </c>
      <c r="X128" s="496"/>
      <c r="Y128" s="500" t="s">
        <v>324</v>
      </c>
      <c r="Z128" s="500" t="s">
        <v>623</v>
      </c>
      <c r="AA128" s="504" t="s">
        <v>326</v>
      </c>
      <c r="AC128" s="504" t="s">
        <v>519</v>
      </c>
    </row>
    <row r="129" spans="2:29" x14ac:dyDescent="0.3">
      <c r="B129" s="347" t="s">
        <v>82</v>
      </c>
      <c r="C129" s="347"/>
      <c r="D129" s="347"/>
      <c r="E129" s="347"/>
      <c r="F129" s="500" t="s">
        <v>341</v>
      </c>
      <c r="G129" s="502" t="s">
        <v>516</v>
      </c>
      <c r="I129" s="488">
        <v>0.3</v>
      </c>
      <c r="J129" s="489">
        <v>0.35</v>
      </c>
      <c r="K129" s="489">
        <v>0.4</v>
      </c>
      <c r="L129" s="489">
        <v>0.45</v>
      </c>
      <c r="M129" s="489">
        <v>0.5</v>
      </c>
      <c r="U129" s="490"/>
      <c r="W129" s="531">
        <v>0.3</v>
      </c>
      <c r="X129" s="496"/>
      <c r="Y129" s="500" t="s">
        <v>258</v>
      </c>
      <c r="Z129" s="500" t="s">
        <v>258</v>
      </c>
      <c r="AA129" s="500" t="s">
        <v>258</v>
      </c>
      <c r="AC129" s="500" t="s">
        <v>520</v>
      </c>
    </row>
    <row r="130" spans="2:29" x14ac:dyDescent="0.3">
      <c r="B130" s="347" t="s">
        <v>83</v>
      </c>
      <c r="C130" s="347"/>
      <c r="D130" s="347"/>
      <c r="E130" s="347"/>
      <c r="F130" s="500" t="s">
        <v>380</v>
      </c>
      <c r="G130" s="502" t="s">
        <v>521</v>
      </c>
      <c r="I130" s="488">
        <v>0</v>
      </c>
      <c r="J130" s="489">
        <v>0.05</v>
      </c>
      <c r="K130" s="489">
        <v>0.1</v>
      </c>
      <c r="U130" s="490"/>
      <c r="W130" s="531">
        <v>0.1</v>
      </c>
      <c r="X130" s="496"/>
      <c r="Y130" s="500" t="s">
        <v>276</v>
      </c>
      <c r="Z130" s="500" t="s">
        <v>277</v>
      </c>
      <c r="AA130" s="500" t="s">
        <v>310</v>
      </c>
      <c r="AC130" s="500" t="s">
        <v>665</v>
      </c>
    </row>
    <row r="131" spans="2:29" x14ac:dyDescent="0.3">
      <c r="B131" s="347" t="s">
        <v>84</v>
      </c>
      <c r="C131" s="347"/>
      <c r="D131" s="347"/>
      <c r="E131" s="347"/>
      <c r="F131" s="500" t="s">
        <v>639</v>
      </c>
      <c r="G131" s="502" t="s">
        <v>521</v>
      </c>
      <c r="I131" s="488">
        <v>0</v>
      </c>
      <c r="J131" s="489">
        <v>0.05</v>
      </c>
      <c r="K131" s="489">
        <v>0.1</v>
      </c>
      <c r="U131" s="490"/>
      <c r="W131" s="531">
        <v>0</v>
      </c>
      <c r="X131" s="496"/>
      <c r="Y131" s="500"/>
      <c r="Z131" s="500"/>
      <c r="AA131" s="500"/>
      <c r="AC131" s="500" t="s">
        <v>658</v>
      </c>
    </row>
    <row r="132" spans="2:29" x14ac:dyDescent="0.3">
      <c r="B132" s="346" t="s">
        <v>85</v>
      </c>
      <c r="C132" s="346"/>
      <c r="D132" s="346"/>
      <c r="E132" s="346"/>
      <c r="F132" s="503"/>
      <c r="G132" s="502"/>
      <c r="I132" s="488"/>
      <c r="U132" s="490"/>
      <c r="W132" s="532"/>
      <c r="X132" s="496"/>
      <c r="Y132" s="500"/>
      <c r="Z132" s="500"/>
      <c r="AA132" s="503"/>
      <c r="AC132" s="503"/>
    </row>
    <row r="133" spans="2:29" x14ac:dyDescent="0.3">
      <c r="B133" s="351" t="s">
        <v>637</v>
      </c>
      <c r="C133" s="351"/>
      <c r="D133" s="351"/>
      <c r="E133" s="351"/>
      <c r="F133" s="504" t="s">
        <v>344</v>
      </c>
      <c r="G133" s="501" t="s">
        <v>498</v>
      </c>
      <c r="I133" s="488">
        <v>0</v>
      </c>
      <c r="J133" s="489">
        <v>0.05</v>
      </c>
      <c r="K133" s="489">
        <v>0.1</v>
      </c>
      <c r="L133" s="489">
        <v>0.15</v>
      </c>
      <c r="M133" s="489">
        <v>0.2</v>
      </c>
      <c r="U133" s="490"/>
      <c r="W133" s="531">
        <v>0</v>
      </c>
      <c r="X133" s="496"/>
      <c r="Y133" s="504" t="s">
        <v>506</v>
      </c>
      <c r="Z133" s="509" t="s">
        <v>506</v>
      </c>
      <c r="AA133" s="509" t="s">
        <v>506</v>
      </c>
      <c r="AC133" s="504"/>
    </row>
    <row r="134" spans="2:29" x14ac:dyDescent="0.3">
      <c r="B134" s="346" t="s">
        <v>638</v>
      </c>
      <c r="C134" s="346"/>
      <c r="D134" s="346"/>
      <c r="E134" s="346"/>
      <c r="F134" s="503" t="s">
        <v>639</v>
      </c>
      <c r="G134" s="505" t="s">
        <v>498</v>
      </c>
      <c r="I134" s="491">
        <v>0</v>
      </c>
      <c r="J134" s="492">
        <v>0.05</v>
      </c>
      <c r="K134" s="492">
        <v>0.1</v>
      </c>
      <c r="L134" s="492">
        <v>0.15</v>
      </c>
      <c r="M134" s="492">
        <v>0.2</v>
      </c>
      <c r="N134" s="492"/>
      <c r="O134" s="492"/>
      <c r="P134" s="492"/>
      <c r="Q134" s="492"/>
      <c r="R134" s="492"/>
      <c r="S134" s="492"/>
      <c r="T134" s="492"/>
      <c r="U134" s="493"/>
      <c r="W134" s="531">
        <v>0</v>
      </c>
      <c r="X134" s="496"/>
      <c r="Y134" s="503" t="s">
        <v>635</v>
      </c>
      <c r="Z134" s="503" t="s">
        <v>634</v>
      </c>
      <c r="AA134" s="510" t="s">
        <v>633</v>
      </c>
      <c r="AC134" s="503"/>
    </row>
    <row r="135" spans="2:29" x14ac:dyDescent="0.3">
      <c r="B135" s="352" t="s">
        <v>88</v>
      </c>
      <c r="C135" s="352"/>
      <c r="D135" s="352"/>
      <c r="E135" s="352"/>
      <c r="F135" s="352"/>
      <c r="G135" s="353"/>
      <c r="W135" s="478">
        <f>SUM(W128:W134)</f>
        <v>0.99999999999999989</v>
      </c>
      <c r="X135" s="494"/>
    </row>
    <row r="136" spans="2:29" x14ac:dyDescent="0.3">
      <c r="B136" s="339"/>
      <c r="C136" s="339"/>
      <c r="D136" s="339"/>
      <c r="E136" s="339"/>
      <c r="F136" s="339"/>
      <c r="G136" s="355"/>
    </row>
    <row r="137" spans="2:29" ht="14.7" customHeight="1" x14ac:dyDescent="0.3">
      <c r="B137" s="360"/>
      <c r="C137" s="360"/>
      <c r="D137" s="360"/>
      <c r="E137" s="360"/>
      <c r="F137" s="360"/>
      <c r="G137" s="360"/>
      <c r="H137" s="360"/>
      <c r="I137" s="523"/>
      <c r="J137" s="523"/>
      <c r="K137" s="523"/>
      <c r="L137" s="523"/>
      <c r="M137" s="523"/>
      <c r="N137" s="523"/>
      <c r="O137" s="523"/>
      <c r="P137" s="523"/>
      <c r="Q137" s="523"/>
      <c r="R137" s="523"/>
      <c r="S137" s="523"/>
      <c r="T137" s="523"/>
      <c r="U137" s="523"/>
      <c r="V137" s="360"/>
      <c r="W137" s="360"/>
      <c r="X137" s="360"/>
      <c r="Y137" s="360"/>
      <c r="Z137" s="360"/>
      <c r="AA137" s="360"/>
      <c r="AB137" s="360"/>
      <c r="AC137" s="360"/>
    </row>
    <row r="138" spans="2:29" x14ac:dyDescent="0.3">
      <c r="B138" s="356"/>
      <c r="C138" s="588" t="s">
        <v>486</v>
      </c>
      <c r="D138" s="589"/>
      <c r="E138" s="590"/>
      <c r="F138" s="339"/>
    </row>
    <row r="139" spans="2:29" x14ac:dyDescent="0.3">
      <c r="B139" s="357">
        <v>11</v>
      </c>
      <c r="C139" s="341" t="s">
        <v>487</v>
      </c>
      <c r="D139" s="341" t="s">
        <v>488</v>
      </c>
      <c r="E139" s="341" t="s">
        <v>489</v>
      </c>
      <c r="F139" s="342"/>
      <c r="G139" s="343" t="s">
        <v>490</v>
      </c>
      <c r="I139" s="485" t="s">
        <v>636</v>
      </c>
      <c r="J139" s="486"/>
      <c r="K139" s="486"/>
      <c r="L139" s="486"/>
      <c r="M139" s="486"/>
      <c r="N139" s="486"/>
      <c r="O139" s="486"/>
      <c r="P139" s="486"/>
      <c r="Q139" s="486"/>
      <c r="R139" s="486"/>
      <c r="S139" s="486"/>
      <c r="T139" s="486"/>
      <c r="U139" s="487"/>
      <c r="W139" s="477" t="s">
        <v>640</v>
      </c>
      <c r="X139" s="495"/>
      <c r="Y139" s="588" t="s">
        <v>491</v>
      </c>
      <c r="Z139" s="589"/>
      <c r="AA139" s="590"/>
      <c r="AC139" s="342" t="s">
        <v>492</v>
      </c>
    </row>
    <row r="140" spans="2:29" x14ac:dyDescent="0.3">
      <c r="B140" s="511" t="s">
        <v>522</v>
      </c>
      <c r="C140" s="499" t="s">
        <v>494</v>
      </c>
      <c r="D140" s="499" t="s">
        <v>494</v>
      </c>
      <c r="E140" s="499" t="s">
        <v>494</v>
      </c>
      <c r="F140" s="344" t="s">
        <v>60</v>
      </c>
      <c r="G140" s="345" t="s">
        <v>642</v>
      </c>
      <c r="I140" s="488"/>
      <c r="U140" s="490"/>
      <c r="W140" s="344" t="s">
        <v>641</v>
      </c>
      <c r="X140" s="495"/>
      <c r="Y140" s="341" t="s">
        <v>487</v>
      </c>
      <c r="Z140" s="358" t="s">
        <v>488</v>
      </c>
      <c r="AA140" s="359" t="s">
        <v>489</v>
      </c>
      <c r="AC140" s="346"/>
    </row>
    <row r="141" spans="2:29" x14ac:dyDescent="0.3">
      <c r="B141" s="347" t="s">
        <v>81</v>
      </c>
      <c r="C141" s="347"/>
      <c r="D141" s="347"/>
      <c r="E141" s="347"/>
      <c r="F141" s="500" t="s">
        <v>57</v>
      </c>
      <c r="G141" s="501" t="s">
        <v>523</v>
      </c>
      <c r="I141" s="488">
        <v>0.2</v>
      </c>
      <c r="J141" s="489">
        <v>0.25</v>
      </c>
      <c r="K141" s="489">
        <v>0.3</v>
      </c>
      <c r="L141" s="489">
        <v>0.35</v>
      </c>
      <c r="M141" s="489">
        <v>0.4</v>
      </c>
      <c r="N141" s="489">
        <v>0.45</v>
      </c>
      <c r="O141" s="489">
        <v>0.5</v>
      </c>
      <c r="U141" s="490"/>
      <c r="W141" s="530">
        <v>0.4</v>
      </c>
      <c r="X141" s="496"/>
      <c r="Y141" s="500" t="s">
        <v>76</v>
      </c>
      <c r="Z141" s="500" t="s">
        <v>287</v>
      </c>
      <c r="AA141" s="500" t="s">
        <v>228</v>
      </c>
      <c r="AC141" s="504" t="s">
        <v>524</v>
      </c>
    </row>
    <row r="142" spans="2:29" x14ac:dyDescent="0.3">
      <c r="B142" s="347" t="s">
        <v>82</v>
      </c>
      <c r="C142" s="347"/>
      <c r="D142" s="347"/>
      <c r="E142" s="347"/>
      <c r="F142" s="500" t="s">
        <v>386</v>
      </c>
      <c r="G142" s="502" t="s">
        <v>667</v>
      </c>
      <c r="I142" s="488">
        <v>0</v>
      </c>
      <c r="J142" s="489">
        <v>0.05</v>
      </c>
      <c r="K142" s="489">
        <v>0.1</v>
      </c>
      <c r="L142" s="489">
        <v>0.15</v>
      </c>
      <c r="M142" s="489">
        <v>0.2</v>
      </c>
      <c r="N142" s="489">
        <v>0.25</v>
      </c>
      <c r="O142" s="489">
        <v>0.3</v>
      </c>
      <c r="P142" s="489">
        <v>0.35</v>
      </c>
      <c r="Q142" s="489">
        <v>0.4</v>
      </c>
      <c r="R142" s="489">
        <v>0.45</v>
      </c>
      <c r="S142" s="489">
        <v>0.5</v>
      </c>
      <c r="T142" s="489">
        <v>0.55000000000000004</v>
      </c>
      <c r="U142" s="490">
        <v>0.6</v>
      </c>
      <c r="W142" s="531">
        <v>0.4</v>
      </c>
      <c r="X142" s="496"/>
      <c r="Y142" s="500" t="s">
        <v>275</v>
      </c>
      <c r="Z142" s="500" t="s">
        <v>276</v>
      </c>
      <c r="AA142" s="500" t="s">
        <v>277</v>
      </c>
      <c r="AC142" s="500" t="s">
        <v>663</v>
      </c>
    </row>
    <row r="143" spans="2:29" x14ac:dyDescent="0.3">
      <c r="B143" s="347" t="s">
        <v>83</v>
      </c>
      <c r="C143" s="347"/>
      <c r="D143" s="347"/>
      <c r="E143" s="347"/>
      <c r="F143" s="500" t="s">
        <v>387</v>
      </c>
      <c r="G143" s="502" t="s">
        <v>496</v>
      </c>
      <c r="I143" s="488">
        <v>0.1</v>
      </c>
      <c r="J143" s="489">
        <v>0.15</v>
      </c>
      <c r="K143" s="489">
        <v>0.2</v>
      </c>
      <c r="U143" s="490"/>
      <c r="W143" s="531">
        <v>0.1</v>
      </c>
      <c r="X143" s="496"/>
      <c r="Y143" s="500" t="s">
        <v>274</v>
      </c>
      <c r="Z143" s="500" t="s">
        <v>218</v>
      </c>
      <c r="AA143" s="500" t="s">
        <v>304</v>
      </c>
      <c r="AC143" s="500" t="s">
        <v>525</v>
      </c>
    </row>
    <row r="144" spans="2:29" x14ac:dyDescent="0.3">
      <c r="B144" s="347" t="s">
        <v>84</v>
      </c>
      <c r="C144" s="347"/>
      <c r="D144" s="347"/>
      <c r="E144" s="347"/>
      <c r="F144" s="500" t="s">
        <v>639</v>
      </c>
      <c r="G144" s="502" t="s">
        <v>667</v>
      </c>
      <c r="I144" s="488">
        <v>0</v>
      </c>
      <c r="J144" s="489">
        <v>0.05</v>
      </c>
      <c r="K144" s="489">
        <v>0.1</v>
      </c>
      <c r="L144" s="489">
        <v>0.15</v>
      </c>
      <c r="M144" s="489">
        <v>0.2</v>
      </c>
      <c r="N144" s="489">
        <v>0.25</v>
      </c>
      <c r="O144" s="489">
        <v>0.3</v>
      </c>
      <c r="P144" s="489">
        <v>0.35</v>
      </c>
      <c r="Q144" s="489">
        <v>0.4</v>
      </c>
      <c r="R144" s="489">
        <v>0.45</v>
      </c>
      <c r="S144" s="489">
        <v>0.5</v>
      </c>
      <c r="T144" s="489">
        <v>0.55000000000000004</v>
      </c>
      <c r="U144" s="490">
        <v>0.6</v>
      </c>
      <c r="W144" s="531">
        <v>0</v>
      </c>
      <c r="X144" s="496"/>
      <c r="Y144" s="500"/>
      <c r="Z144" s="500"/>
      <c r="AA144" s="500"/>
      <c r="AC144" s="500" t="s">
        <v>659</v>
      </c>
    </row>
    <row r="145" spans="2:29" x14ac:dyDescent="0.3">
      <c r="B145" s="346" t="s">
        <v>85</v>
      </c>
      <c r="C145" s="346"/>
      <c r="D145" s="346"/>
      <c r="E145" s="346"/>
      <c r="F145" s="503"/>
      <c r="G145" s="502"/>
      <c r="I145" s="488"/>
      <c r="U145" s="490"/>
      <c r="W145" s="532"/>
      <c r="X145" s="496"/>
      <c r="Y145" s="500"/>
      <c r="Z145" s="500"/>
      <c r="AA145" s="500"/>
      <c r="AC145" s="503"/>
    </row>
    <row r="146" spans="2:29" x14ac:dyDescent="0.3">
      <c r="B146" s="351" t="s">
        <v>637</v>
      </c>
      <c r="C146" s="351"/>
      <c r="D146" s="351"/>
      <c r="E146" s="351"/>
      <c r="F146" s="504" t="s">
        <v>344</v>
      </c>
      <c r="G146" s="501" t="s">
        <v>496</v>
      </c>
      <c r="I146" s="488">
        <v>0.1</v>
      </c>
      <c r="J146" s="489">
        <v>0.15</v>
      </c>
      <c r="K146" s="489">
        <v>0.2</v>
      </c>
      <c r="U146" s="490"/>
      <c r="W146" s="531">
        <v>0.1</v>
      </c>
      <c r="X146" s="496"/>
      <c r="Y146" s="504" t="s">
        <v>506</v>
      </c>
      <c r="Z146" s="504" t="s">
        <v>506</v>
      </c>
      <c r="AA146" s="504" t="s">
        <v>506</v>
      </c>
      <c r="AC146" s="504"/>
    </row>
    <row r="147" spans="2:29" x14ac:dyDescent="0.3">
      <c r="B147" s="346" t="s">
        <v>638</v>
      </c>
      <c r="C147" s="346"/>
      <c r="D147" s="346"/>
      <c r="E147" s="346"/>
      <c r="F147" s="503" t="s">
        <v>639</v>
      </c>
      <c r="G147" s="505" t="s">
        <v>498</v>
      </c>
      <c r="I147" s="491">
        <v>0</v>
      </c>
      <c r="J147" s="492">
        <v>0.05</v>
      </c>
      <c r="K147" s="492">
        <v>0.1</v>
      </c>
      <c r="L147" s="492">
        <v>0.15</v>
      </c>
      <c r="M147" s="492">
        <v>0.2</v>
      </c>
      <c r="N147" s="492"/>
      <c r="O147" s="492"/>
      <c r="P147" s="492"/>
      <c r="Q147" s="492"/>
      <c r="R147" s="492"/>
      <c r="S147" s="492"/>
      <c r="T147" s="492"/>
      <c r="U147" s="493"/>
      <c r="W147" s="531">
        <v>0</v>
      </c>
      <c r="X147" s="496"/>
      <c r="Y147" s="503" t="s">
        <v>635</v>
      </c>
      <c r="Z147" s="503" t="s">
        <v>634</v>
      </c>
      <c r="AA147" s="510" t="s">
        <v>633</v>
      </c>
      <c r="AC147" s="503"/>
    </row>
    <row r="148" spans="2:29" x14ac:dyDescent="0.3">
      <c r="B148" s="352" t="s">
        <v>88</v>
      </c>
      <c r="C148" s="352"/>
      <c r="D148" s="352"/>
      <c r="E148" s="352"/>
      <c r="F148" s="352"/>
      <c r="G148" s="353"/>
      <c r="W148" s="478">
        <f>SUM(W141:W147)</f>
        <v>1</v>
      </c>
      <c r="X148" s="494"/>
    </row>
    <row r="149" spans="2:29" x14ac:dyDescent="0.3">
      <c r="B149" s="339"/>
      <c r="C149" s="339"/>
      <c r="D149" s="339"/>
      <c r="E149" s="339"/>
      <c r="F149" s="339"/>
      <c r="G149" s="355"/>
    </row>
    <row r="150" spans="2:29" x14ac:dyDescent="0.3">
      <c r="B150" s="339"/>
      <c r="C150" s="339"/>
      <c r="D150" s="339"/>
      <c r="E150" s="339"/>
      <c r="F150" s="339"/>
      <c r="G150" s="355"/>
    </row>
    <row r="151" spans="2:29" x14ac:dyDescent="0.3">
      <c r="B151" s="356"/>
      <c r="C151" s="588" t="s">
        <v>486</v>
      </c>
      <c r="D151" s="589"/>
      <c r="E151" s="590"/>
      <c r="F151" s="339"/>
    </row>
    <row r="152" spans="2:29" x14ac:dyDescent="0.3">
      <c r="B152" s="357">
        <v>12</v>
      </c>
      <c r="C152" s="341" t="s">
        <v>487</v>
      </c>
      <c r="D152" s="341" t="s">
        <v>488</v>
      </c>
      <c r="E152" s="341" t="s">
        <v>489</v>
      </c>
      <c r="F152" s="342"/>
      <c r="G152" s="343" t="s">
        <v>490</v>
      </c>
      <c r="I152" s="485" t="s">
        <v>636</v>
      </c>
      <c r="J152" s="486"/>
      <c r="K152" s="486"/>
      <c r="L152" s="486"/>
      <c r="M152" s="486"/>
      <c r="N152" s="486"/>
      <c r="O152" s="486"/>
      <c r="P152" s="486"/>
      <c r="Q152" s="486"/>
      <c r="R152" s="486"/>
      <c r="S152" s="486"/>
      <c r="T152" s="486"/>
      <c r="U152" s="487"/>
      <c r="W152" s="477" t="s">
        <v>640</v>
      </c>
      <c r="X152" s="495"/>
      <c r="Y152" s="588" t="s">
        <v>491</v>
      </c>
      <c r="Z152" s="589"/>
      <c r="AA152" s="590"/>
      <c r="AC152" s="342" t="s">
        <v>492</v>
      </c>
    </row>
    <row r="153" spans="2:29" x14ac:dyDescent="0.3">
      <c r="B153" s="511" t="s">
        <v>526</v>
      </c>
      <c r="C153" s="499" t="s">
        <v>494</v>
      </c>
      <c r="D153" s="499" t="s">
        <v>494</v>
      </c>
      <c r="E153" s="499" t="s">
        <v>494</v>
      </c>
      <c r="F153" s="344" t="s">
        <v>60</v>
      </c>
      <c r="G153" s="345" t="s">
        <v>642</v>
      </c>
      <c r="I153" s="488"/>
      <c r="U153" s="490"/>
      <c r="W153" s="344" t="s">
        <v>641</v>
      </c>
      <c r="X153" s="495"/>
      <c r="Y153" s="341" t="s">
        <v>487</v>
      </c>
      <c r="Z153" s="358" t="s">
        <v>488</v>
      </c>
      <c r="AA153" s="359" t="s">
        <v>489</v>
      </c>
      <c r="AC153" s="346"/>
    </row>
    <row r="154" spans="2:29" x14ac:dyDescent="0.3">
      <c r="B154" s="347" t="s">
        <v>81</v>
      </c>
      <c r="C154" s="347"/>
      <c r="D154" s="347"/>
      <c r="E154" s="347"/>
      <c r="F154" s="500" t="s">
        <v>56</v>
      </c>
      <c r="G154" s="501" t="s">
        <v>505</v>
      </c>
      <c r="I154" s="488">
        <v>0.3</v>
      </c>
      <c r="J154" s="489">
        <v>0.35</v>
      </c>
      <c r="K154" s="489">
        <v>0.4</v>
      </c>
      <c r="L154" s="489">
        <v>0.45</v>
      </c>
      <c r="M154" s="489">
        <v>0.5</v>
      </c>
      <c r="N154" s="489">
        <v>0.55000000000000004</v>
      </c>
      <c r="O154" s="489">
        <v>0.6</v>
      </c>
      <c r="U154" s="490"/>
      <c r="W154" s="530">
        <v>0.5</v>
      </c>
      <c r="X154" s="496"/>
      <c r="Y154" s="500" t="s">
        <v>332</v>
      </c>
      <c r="Z154" s="500" t="s">
        <v>333</v>
      </c>
      <c r="AA154" s="500" t="s">
        <v>334</v>
      </c>
      <c r="AC154" s="504"/>
    </row>
    <row r="155" spans="2:29" x14ac:dyDescent="0.3">
      <c r="B155" s="347" t="s">
        <v>82</v>
      </c>
      <c r="C155" s="347"/>
      <c r="D155" s="347"/>
      <c r="E155" s="347"/>
      <c r="F155" s="500" t="s">
        <v>386</v>
      </c>
      <c r="G155" s="502" t="s">
        <v>660</v>
      </c>
      <c r="I155" s="488">
        <v>0</v>
      </c>
      <c r="J155" s="489">
        <v>0.05</v>
      </c>
      <c r="K155" s="489">
        <v>0.1</v>
      </c>
      <c r="L155" s="489">
        <v>0.15</v>
      </c>
      <c r="M155" s="489">
        <v>0.2</v>
      </c>
      <c r="N155" s="489">
        <v>0.25</v>
      </c>
      <c r="O155" s="489">
        <v>0.3</v>
      </c>
      <c r="P155" s="489">
        <v>0.35</v>
      </c>
      <c r="Q155" s="489">
        <v>0.4</v>
      </c>
      <c r="R155" s="489">
        <v>0.45</v>
      </c>
      <c r="S155" s="489">
        <v>0.5</v>
      </c>
      <c r="U155" s="490"/>
      <c r="W155" s="531">
        <v>0.3</v>
      </c>
      <c r="X155" s="496"/>
      <c r="Y155" s="500" t="s">
        <v>275</v>
      </c>
      <c r="Z155" s="500" t="s">
        <v>276</v>
      </c>
      <c r="AA155" s="500" t="s">
        <v>277</v>
      </c>
      <c r="AC155" s="500" t="s">
        <v>663</v>
      </c>
    </row>
    <row r="156" spans="2:29" x14ac:dyDescent="0.3">
      <c r="B156" s="347" t="s">
        <v>83</v>
      </c>
      <c r="C156" s="347"/>
      <c r="D156" s="347"/>
      <c r="E156" s="347"/>
      <c r="F156" s="500" t="s">
        <v>387</v>
      </c>
      <c r="G156" s="502" t="s">
        <v>496</v>
      </c>
      <c r="I156" s="488">
        <v>0.1</v>
      </c>
      <c r="J156" s="489">
        <v>0.15</v>
      </c>
      <c r="K156" s="489">
        <v>0.2</v>
      </c>
      <c r="U156" s="490"/>
      <c r="W156" s="531">
        <v>0.1</v>
      </c>
      <c r="X156" s="496"/>
      <c r="Y156" s="500" t="s">
        <v>274</v>
      </c>
      <c r="Z156" s="500" t="s">
        <v>218</v>
      </c>
      <c r="AA156" s="500" t="s">
        <v>304</v>
      </c>
      <c r="AC156" s="500" t="s">
        <v>525</v>
      </c>
    </row>
    <row r="157" spans="2:29" x14ac:dyDescent="0.3">
      <c r="B157" s="347" t="s">
        <v>84</v>
      </c>
      <c r="C157" s="347"/>
      <c r="D157" s="347"/>
      <c r="E157" s="347"/>
      <c r="F157" s="500" t="s">
        <v>639</v>
      </c>
      <c r="G157" s="502" t="s">
        <v>660</v>
      </c>
      <c r="I157" s="488">
        <v>0</v>
      </c>
      <c r="J157" s="489">
        <v>0.05</v>
      </c>
      <c r="K157" s="489">
        <v>0.1</v>
      </c>
      <c r="L157" s="489">
        <v>0.15</v>
      </c>
      <c r="M157" s="489">
        <v>0.2</v>
      </c>
      <c r="N157" s="489">
        <v>0.25</v>
      </c>
      <c r="O157" s="489">
        <v>0.3</v>
      </c>
      <c r="P157" s="489">
        <v>0.35</v>
      </c>
      <c r="Q157" s="489">
        <v>0.4</v>
      </c>
      <c r="R157" s="489">
        <v>0.45</v>
      </c>
      <c r="S157" s="489">
        <v>0.5</v>
      </c>
      <c r="U157" s="490"/>
      <c r="W157" s="531">
        <v>0</v>
      </c>
      <c r="X157" s="496"/>
      <c r="Y157" s="500"/>
      <c r="Z157" s="500"/>
      <c r="AA157" s="500"/>
      <c r="AC157" s="500" t="s">
        <v>666</v>
      </c>
    </row>
    <row r="158" spans="2:29" x14ac:dyDescent="0.3">
      <c r="B158" s="346" t="s">
        <v>85</v>
      </c>
      <c r="C158" s="346"/>
      <c r="D158" s="346"/>
      <c r="E158" s="346"/>
      <c r="F158" s="503"/>
      <c r="G158" s="502"/>
      <c r="I158" s="488"/>
      <c r="U158" s="490"/>
      <c r="W158" s="532"/>
      <c r="X158" s="496"/>
      <c r="Y158" s="500"/>
      <c r="Z158" s="500"/>
      <c r="AA158" s="500"/>
      <c r="AC158" s="503"/>
    </row>
    <row r="159" spans="2:29" x14ac:dyDescent="0.3">
      <c r="B159" s="351" t="s">
        <v>637</v>
      </c>
      <c r="C159" s="351"/>
      <c r="D159" s="351"/>
      <c r="E159" s="351"/>
      <c r="F159" s="504" t="s">
        <v>344</v>
      </c>
      <c r="G159" s="501" t="s">
        <v>496</v>
      </c>
      <c r="I159" s="488">
        <v>0.1</v>
      </c>
      <c r="J159" s="489">
        <v>0.15</v>
      </c>
      <c r="K159" s="489">
        <v>0.2</v>
      </c>
      <c r="U159" s="490"/>
      <c r="W159" s="531">
        <v>0.1</v>
      </c>
      <c r="X159" s="496"/>
      <c r="Y159" s="504" t="s">
        <v>506</v>
      </c>
      <c r="Z159" s="504" t="s">
        <v>506</v>
      </c>
      <c r="AA159" s="504" t="s">
        <v>506</v>
      </c>
      <c r="AC159" s="504"/>
    </row>
    <row r="160" spans="2:29" x14ac:dyDescent="0.3">
      <c r="B160" s="346" t="s">
        <v>638</v>
      </c>
      <c r="C160" s="346"/>
      <c r="D160" s="346"/>
      <c r="E160" s="346"/>
      <c r="F160" s="503" t="s">
        <v>639</v>
      </c>
      <c r="G160" s="505" t="s">
        <v>498</v>
      </c>
      <c r="I160" s="491">
        <v>0</v>
      </c>
      <c r="J160" s="492">
        <v>0.05</v>
      </c>
      <c r="K160" s="492">
        <v>0.1</v>
      </c>
      <c r="L160" s="492">
        <v>0.15</v>
      </c>
      <c r="M160" s="492">
        <v>0.2</v>
      </c>
      <c r="N160" s="492"/>
      <c r="O160" s="492"/>
      <c r="P160" s="492"/>
      <c r="Q160" s="492"/>
      <c r="R160" s="492"/>
      <c r="S160" s="492"/>
      <c r="T160" s="492"/>
      <c r="U160" s="493"/>
      <c r="W160" s="531">
        <v>0</v>
      </c>
      <c r="X160" s="496"/>
      <c r="Y160" s="503" t="s">
        <v>635</v>
      </c>
      <c r="Z160" s="503" t="s">
        <v>634</v>
      </c>
      <c r="AA160" s="510" t="s">
        <v>633</v>
      </c>
      <c r="AC160" s="503"/>
    </row>
    <row r="161" spans="2:29" x14ac:dyDescent="0.3">
      <c r="B161" s="352" t="s">
        <v>88</v>
      </c>
      <c r="C161" s="352"/>
      <c r="D161" s="352"/>
      <c r="E161" s="352"/>
      <c r="F161" s="352"/>
      <c r="G161" s="353"/>
      <c r="W161" s="478">
        <f>SUM(W154:W160)</f>
        <v>1</v>
      </c>
      <c r="X161" s="494"/>
    </row>
    <row r="162" spans="2:29" x14ac:dyDescent="0.3">
      <c r="B162" s="339"/>
      <c r="C162" s="339"/>
      <c r="D162" s="339"/>
      <c r="E162" s="339"/>
      <c r="F162" s="339"/>
      <c r="G162" s="355"/>
    </row>
    <row r="163" spans="2:29" x14ac:dyDescent="0.3">
      <c r="B163" s="339"/>
      <c r="C163" s="339"/>
      <c r="D163" s="339"/>
      <c r="E163" s="339"/>
      <c r="F163" s="339"/>
      <c r="G163" s="355"/>
    </row>
    <row r="164" spans="2:29" x14ac:dyDescent="0.3">
      <c r="B164" s="356"/>
      <c r="C164" s="588" t="s">
        <v>486</v>
      </c>
      <c r="D164" s="589"/>
      <c r="E164" s="590"/>
      <c r="F164" s="339"/>
    </row>
    <row r="165" spans="2:29" x14ac:dyDescent="0.3">
      <c r="B165" s="357">
        <v>13</v>
      </c>
      <c r="C165" s="341" t="s">
        <v>487</v>
      </c>
      <c r="D165" s="341" t="s">
        <v>488</v>
      </c>
      <c r="E165" s="341" t="s">
        <v>489</v>
      </c>
      <c r="F165" s="342"/>
      <c r="G165" s="343" t="s">
        <v>490</v>
      </c>
      <c r="I165" s="485" t="s">
        <v>636</v>
      </c>
      <c r="J165" s="486"/>
      <c r="K165" s="486"/>
      <c r="L165" s="486"/>
      <c r="M165" s="486"/>
      <c r="N165" s="486"/>
      <c r="O165" s="486"/>
      <c r="P165" s="486"/>
      <c r="Q165" s="486"/>
      <c r="R165" s="486"/>
      <c r="S165" s="486"/>
      <c r="T165" s="486"/>
      <c r="U165" s="487"/>
      <c r="W165" s="477" t="s">
        <v>640</v>
      </c>
      <c r="X165" s="495"/>
      <c r="Y165" s="588" t="s">
        <v>491</v>
      </c>
      <c r="Z165" s="589"/>
      <c r="AA165" s="590"/>
      <c r="AC165" s="514" t="s">
        <v>492</v>
      </c>
    </row>
    <row r="166" spans="2:29" x14ac:dyDescent="0.3">
      <c r="B166" s="511" t="s">
        <v>527</v>
      </c>
      <c r="C166" s="499" t="s">
        <v>494</v>
      </c>
      <c r="D166" s="499" t="s">
        <v>494</v>
      </c>
      <c r="E166" s="499" t="s">
        <v>494</v>
      </c>
      <c r="F166" s="344" t="s">
        <v>60</v>
      </c>
      <c r="G166" s="345" t="s">
        <v>642</v>
      </c>
      <c r="I166" s="488"/>
      <c r="U166" s="490"/>
      <c r="W166" s="344" t="s">
        <v>641</v>
      </c>
      <c r="X166" s="495"/>
      <c r="Y166" s="341" t="s">
        <v>487</v>
      </c>
      <c r="Z166" s="358" t="s">
        <v>488</v>
      </c>
      <c r="AA166" s="359" t="s">
        <v>489</v>
      </c>
      <c r="AC166" s="503"/>
    </row>
    <row r="167" spans="2:29" x14ac:dyDescent="0.3">
      <c r="B167" s="347" t="s">
        <v>81</v>
      </c>
      <c r="C167" s="347"/>
      <c r="D167" s="347"/>
      <c r="E167" s="347"/>
      <c r="F167" s="500" t="s">
        <v>55</v>
      </c>
      <c r="G167" s="501" t="s">
        <v>505</v>
      </c>
      <c r="I167" s="488">
        <v>0.3</v>
      </c>
      <c r="J167" s="489">
        <v>0.35</v>
      </c>
      <c r="K167" s="489">
        <v>0.4</v>
      </c>
      <c r="L167" s="489">
        <v>0.45</v>
      </c>
      <c r="M167" s="489">
        <v>0.5</v>
      </c>
      <c r="N167" s="489">
        <v>0.55000000000000004</v>
      </c>
      <c r="O167" s="489">
        <v>0.6</v>
      </c>
      <c r="U167" s="490"/>
      <c r="W167" s="530">
        <v>0.5</v>
      </c>
      <c r="X167" s="496"/>
      <c r="Y167" s="500" t="s">
        <v>281</v>
      </c>
      <c r="Z167" s="500" t="s">
        <v>282</v>
      </c>
      <c r="AA167" s="500" t="s">
        <v>334</v>
      </c>
      <c r="AC167" s="504"/>
    </row>
    <row r="168" spans="2:29" x14ac:dyDescent="0.3">
      <c r="B168" s="347" t="s">
        <v>82</v>
      </c>
      <c r="C168" s="347"/>
      <c r="D168" s="347"/>
      <c r="E168" s="347"/>
      <c r="F168" s="500" t="s">
        <v>386</v>
      </c>
      <c r="G168" s="502" t="s">
        <v>660</v>
      </c>
      <c r="I168" s="488">
        <v>0</v>
      </c>
      <c r="J168" s="489">
        <v>0.05</v>
      </c>
      <c r="K168" s="489">
        <v>0.1</v>
      </c>
      <c r="L168" s="489">
        <v>0.15</v>
      </c>
      <c r="M168" s="489">
        <v>0.2</v>
      </c>
      <c r="N168" s="489">
        <v>0.25</v>
      </c>
      <c r="O168" s="489">
        <v>0.3</v>
      </c>
      <c r="P168" s="489">
        <v>0.35</v>
      </c>
      <c r="Q168" s="489">
        <v>0.4</v>
      </c>
      <c r="R168" s="489">
        <v>0.45</v>
      </c>
      <c r="S168" s="489">
        <v>0.5</v>
      </c>
      <c r="U168" s="490"/>
      <c r="W168" s="531">
        <v>0.3</v>
      </c>
      <c r="X168" s="496"/>
      <c r="Y168" s="500" t="s">
        <v>275</v>
      </c>
      <c r="Z168" s="500" t="s">
        <v>276</v>
      </c>
      <c r="AA168" s="500" t="s">
        <v>277</v>
      </c>
      <c r="AC168" s="500" t="s">
        <v>663</v>
      </c>
    </row>
    <row r="169" spans="2:29" x14ac:dyDescent="0.3">
      <c r="B169" s="347" t="s">
        <v>83</v>
      </c>
      <c r="C169" s="347"/>
      <c r="D169" s="347"/>
      <c r="E169" s="347"/>
      <c r="F169" s="500" t="s">
        <v>387</v>
      </c>
      <c r="G169" s="502" t="s">
        <v>496</v>
      </c>
      <c r="I169" s="488">
        <v>0.1</v>
      </c>
      <c r="J169" s="489">
        <v>0.15</v>
      </c>
      <c r="K169" s="489">
        <v>0.2</v>
      </c>
      <c r="U169" s="490"/>
      <c r="W169" s="531">
        <v>0.1</v>
      </c>
      <c r="X169" s="496"/>
      <c r="Y169" s="500" t="s">
        <v>274</v>
      </c>
      <c r="Z169" s="500" t="s">
        <v>218</v>
      </c>
      <c r="AA169" s="500" t="s">
        <v>304</v>
      </c>
      <c r="AC169" s="500" t="s">
        <v>525</v>
      </c>
    </row>
    <row r="170" spans="2:29" x14ac:dyDescent="0.3">
      <c r="B170" s="347" t="s">
        <v>84</v>
      </c>
      <c r="C170" s="347"/>
      <c r="D170" s="347"/>
      <c r="E170" s="347"/>
      <c r="F170" s="500" t="s">
        <v>639</v>
      </c>
      <c r="G170" s="502" t="s">
        <v>660</v>
      </c>
      <c r="I170" s="488">
        <v>0</v>
      </c>
      <c r="J170" s="489">
        <v>0.05</v>
      </c>
      <c r="K170" s="489">
        <v>0.1</v>
      </c>
      <c r="L170" s="489">
        <v>0.15</v>
      </c>
      <c r="M170" s="489">
        <v>0.2</v>
      </c>
      <c r="N170" s="489">
        <v>0.25</v>
      </c>
      <c r="O170" s="489">
        <v>0.3</v>
      </c>
      <c r="P170" s="489">
        <v>0.35</v>
      </c>
      <c r="Q170" s="489">
        <v>0.4</v>
      </c>
      <c r="R170" s="489">
        <v>0.45</v>
      </c>
      <c r="S170" s="489">
        <v>0.5</v>
      </c>
      <c r="U170" s="490"/>
      <c r="W170" s="531">
        <v>0</v>
      </c>
      <c r="X170" s="496"/>
      <c r="Y170" s="500"/>
      <c r="Z170" s="500"/>
      <c r="AA170" s="500"/>
      <c r="AC170" s="500" t="s">
        <v>666</v>
      </c>
    </row>
    <row r="171" spans="2:29" x14ac:dyDescent="0.3">
      <c r="B171" s="346" t="s">
        <v>85</v>
      </c>
      <c r="C171" s="346"/>
      <c r="D171" s="346"/>
      <c r="E171" s="346"/>
      <c r="F171" s="503"/>
      <c r="G171" s="502"/>
      <c r="I171" s="488"/>
      <c r="U171" s="490"/>
      <c r="W171" s="532"/>
      <c r="X171" s="496"/>
      <c r="Y171" s="500"/>
      <c r="Z171" s="500"/>
      <c r="AA171" s="500"/>
      <c r="AC171" s="503"/>
    </row>
    <row r="172" spans="2:29" x14ac:dyDescent="0.3">
      <c r="B172" s="351" t="s">
        <v>637</v>
      </c>
      <c r="C172" s="351"/>
      <c r="D172" s="351"/>
      <c r="E172" s="351"/>
      <c r="F172" s="504" t="s">
        <v>344</v>
      </c>
      <c r="G172" s="501" t="s">
        <v>496</v>
      </c>
      <c r="I172" s="488">
        <v>0.1</v>
      </c>
      <c r="J172" s="489">
        <v>0.15</v>
      </c>
      <c r="K172" s="489">
        <v>0.2</v>
      </c>
      <c r="U172" s="490"/>
      <c r="W172" s="531">
        <v>0.1</v>
      </c>
      <c r="X172" s="496"/>
      <c r="Y172" s="504" t="s">
        <v>506</v>
      </c>
      <c r="Z172" s="504" t="s">
        <v>506</v>
      </c>
      <c r="AA172" s="504" t="s">
        <v>506</v>
      </c>
      <c r="AC172" s="504"/>
    </row>
    <row r="173" spans="2:29" x14ac:dyDescent="0.3">
      <c r="B173" s="346" t="s">
        <v>638</v>
      </c>
      <c r="C173" s="346"/>
      <c r="D173" s="346"/>
      <c r="E173" s="346"/>
      <c r="F173" s="503" t="s">
        <v>639</v>
      </c>
      <c r="G173" s="505" t="s">
        <v>498</v>
      </c>
      <c r="I173" s="491">
        <v>0</v>
      </c>
      <c r="J173" s="492">
        <v>0.05</v>
      </c>
      <c r="K173" s="492">
        <v>0.1</v>
      </c>
      <c r="L173" s="492">
        <v>0.15</v>
      </c>
      <c r="M173" s="492">
        <v>0.2</v>
      </c>
      <c r="N173" s="492"/>
      <c r="O173" s="492"/>
      <c r="P173" s="492"/>
      <c r="Q173" s="492"/>
      <c r="R173" s="492"/>
      <c r="S173" s="492"/>
      <c r="T173" s="492"/>
      <c r="U173" s="493"/>
      <c r="W173" s="531">
        <v>0</v>
      </c>
      <c r="X173" s="496"/>
      <c r="Y173" s="503" t="s">
        <v>635</v>
      </c>
      <c r="Z173" s="503" t="s">
        <v>634</v>
      </c>
      <c r="AA173" s="510" t="s">
        <v>633</v>
      </c>
      <c r="AC173" s="500"/>
    </row>
    <row r="174" spans="2:29" x14ac:dyDescent="0.3">
      <c r="B174" s="352" t="s">
        <v>88</v>
      </c>
      <c r="C174" s="352"/>
      <c r="D174" s="352"/>
      <c r="E174" s="352"/>
      <c r="F174" s="352"/>
      <c r="G174" s="353"/>
      <c r="W174" s="478">
        <f>SUM(W167:W173)</f>
        <v>1</v>
      </c>
      <c r="X174" s="494"/>
      <c r="AC174" s="519"/>
    </row>
    <row r="175" spans="2:29" x14ac:dyDescent="0.3">
      <c r="B175" s="339"/>
      <c r="C175" s="339"/>
      <c r="D175" s="339"/>
      <c r="E175" s="339"/>
      <c r="F175" s="339"/>
      <c r="G175" s="355"/>
      <c r="W175" s="355"/>
      <c r="X175" s="355"/>
    </row>
    <row r="176" spans="2:29" x14ac:dyDescent="0.3">
      <c r="B176" s="339"/>
      <c r="C176" s="339"/>
      <c r="D176" s="339"/>
      <c r="E176" s="339"/>
      <c r="F176" s="339"/>
      <c r="G176" s="355"/>
      <c r="W176" s="355"/>
      <c r="X176" s="355"/>
    </row>
    <row r="177" spans="2:29" x14ac:dyDescent="0.3">
      <c r="B177" s="356"/>
      <c r="C177" s="588" t="s">
        <v>486</v>
      </c>
      <c r="D177" s="589"/>
      <c r="E177" s="590"/>
      <c r="F177" s="339"/>
    </row>
    <row r="178" spans="2:29" x14ac:dyDescent="0.3">
      <c r="B178" s="357">
        <v>14</v>
      </c>
      <c r="C178" s="341" t="s">
        <v>487</v>
      </c>
      <c r="D178" s="341" t="s">
        <v>488</v>
      </c>
      <c r="E178" s="341" t="s">
        <v>489</v>
      </c>
      <c r="F178" s="342"/>
      <c r="G178" s="343" t="s">
        <v>490</v>
      </c>
      <c r="I178" s="485" t="s">
        <v>636</v>
      </c>
      <c r="J178" s="486"/>
      <c r="K178" s="486"/>
      <c r="L178" s="486"/>
      <c r="M178" s="486"/>
      <c r="N178" s="486"/>
      <c r="O178" s="486"/>
      <c r="P178" s="486"/>
      <c r="Q178" s="486"/>
      <c r="R178" s="486"/>
      <c r="S178" s="486"/>
      <c r="T178" s="486"/>
      <c r="U178" s="487"/>
      <c r="W178" s="477" t="s">
        <v>640</v>
      </c>
      <c r="X178" s="495"/>
      <c r="Y178" s="588" t="s">
        <v>491</v>
      </c>
      <c r="Z178" s="589"/>
      <c r="AA178" s="590"/>
      <c r="AC178" s="514" t="s">
        <v>492</v>
      </c>
    </row>
    <row r="179" spans="2:29" x14ac:dyDescent="0.3">
      <c r="B179" s="511" t="s">
        <v>528</v>
      </c>
      <c r="C179" s="499"/>
      <c r="D179" s="499" t="s">
        <v>494</v>
      </c>
      <c r="E179" s="499" t="s">
        <v>494</v>
      </c>
      <c r="F179" s="344" t="s">
        <v>60</v>
      </c>
      <c r="G179" s="345" t="s">
        <v>642</v>
      </c>
      <c r="I179" s="488"/>
      <c r="U179" s="490"/>
      <c r="W179" s="344" t="s">
        <v>641</v>
      </c>
      <c r="X179" s="495"/>
      <c r="Y179" s="341" t="s">
        <v>487</v>
      </c>
      <c r="Z179" s="358" t="s">
        <v>488</v>
      </c>
      <c r="AA179" s="359" t="s">
        <v>489</v>
      </c>
      <c r="AC179" s="503"/>
    </row>
    <row r="180" spans="2:29" x14ac:dyDescent="0.3">
      <c r="B180" s="347" t="s">
        <v>81</v>
      </c>
      <c r="C180" s="347"/>
      <c r="D180" s="347"/>
      <c r="E180" s="347"/>
      <c r="F180" s="500" t="s">
        <v>291</v>
      </c>
      <c r="G180" s="501" t="s">
        <v>505</v>
      </c>
      <c r="I180" s="488">
        <v>0.3</v>
      </c>
      <c r="J180" s="489">
        <v>0.35</v>
      </c>
      <c r="K180" s="489">
        <v>0.4</v>
      </c>
      <c r="L180" s="489">
        <v>0.45</v>
      </c>
      <c r="M180" s="489">
        <v>0.5</v>
      </c>
      <c r="N180" s="489">
        <v>0.55000000000000004</v>
      </c>
      <c r="O180" s="489">
        <v>0.6</v>
      </c>
      <c r="U180" s="490"/>
      <c r="W180" s="530">
        <v>0.5</v>
      </c>
      <c r="X180" s="496"/>
      <c r="Y180" s="500"/>
      <c r="Z180" s="500" t="s">
        <v>292</v>
      </c>
      <c r="AA180" s="500" t="s">
        <v>336</v>
      </c>
      <c r="AC180" s="504"/>
    </row>
    <row r="181" spans="2:29" x14ac:dyDescent="0.3">
      <c r="B181" s="347" t="s">
        <v>82</v>
      </c>
      <c r="C181" s="347"/>
      <c r="D181" s="347"/>
      <c r="E181" s="347"/>
      <c r="F181" s="500" t="s">
        <v>386</v>
      </c>
      <c r="G181" s="502" t="s">
        <v>660</v>
      </c>
      <c r="I181" s="488">
        <v>0</v>
      </c>
      <c r="J181" s="489">
        <v>0.05</v>
      </c>
      <c r="K181" s="489">
        <v>0.1</v>
      </c>
      <c r="L181" s="489">
        <v>0.15</v>
      </c>
      <c r="M181" s="489">
        <v>0.2</v>
      </c>
      <c r="N181" s="489">
        <v>0.25</v>
      </c>
      <c r="O181" s="489">
        <v>0.3</v>
      </c>
      <c r="P181" s="489">
        <v>0.35</v>
      </c>
      <c r="Q181" s="489">
        <v>0.4</v>
      </c>
      <c r="R181" s="489">
        <v>0.45</v>
      </c>
      <c r="S181" s="489">
        <v>0.5</v>
      </c>
      <c r="U181" s="490"/>
      <c r="W181" s="531">
        <v>0.3</v>
      </c>
      <c r="X181" s="496"/>
      <c r="Y181" s="500"/>
      <c r="Z181" s="500" t="s">
        <v>276</v>
      </c>
      <c r="AA181" s="500" t="s">
        <v>277</v>
      </c>
      <c r="AC181" s="500" t="s">
        <v>663</v>
      </c>
    </row>
    <row r="182" spans="2:29" x14ac:dyDescent="0.3">
      <c r="B182" s="347" t="s">
        <v>83</v>
      </c>
      <c r="C182" s="347"/>
      <c r="D182" s="347"/>
      <c r="E182" s="347"/>
      <c r="F182" s="500" t="s">
        <v>387</v>
      </c>
      <c r="G182" s="502" t="s">
        <v>496</v>
      </c>
      <c r="I182" s="488">
        <v>0.1</v>
      </c>
      <c r="J182" s="489">
        <v>0.15</v>
      </c>
      <c r="K182" s="489">
        <v>0.2</v>
      </c>
      <c r="U182" s="490"/>
      <c r="W182" s="531">
        <v>0.1</v>
      </c>
      <c r="X182" s="496"/>
      <c r="Y182" s="500"/>
      <c r="Z182" s="500" t="s">
        <v>227</v>
      </c>
      <c r="AA182" s="500" t="s">
        <v>306</v>
      </c>
      <c r="AC182" s="500" t="s">
        <v>525</v>
      </c>
    </row>
    <row r="183" spans="2:29" x14ac:dyDescent="0.3">
      <c r="B183" s="347" t="s">
        <v>84</v>
      </c>
      <c r="C183" s="347"/>
      <c r="D183" s="347"/>
      <c r="E183" s="347"/>
      <c r="F183" s="500" t="s">
        <v>639</v>
      </c>
      <c r="G183" s="502" t="s">
        <v>660</v>
      </c>
      <c r="I183" s="488">
        <v>0</v>
      </c>
      <c r="J183" s="489">
        <v>0.05</v>
      </c>
      <c r="K183" s="489">
        <v>0.1</v>
      </c>
      <c r="L183" s="489">
        <v>0.15</v>
      </c>
      <c r="M183" s="489">
        <v>0.2</v>
      </c>
      <c r="N183" s="489">
        <v>0.25</v>
      </c>
      <c r="O183" s="489">
        <v>0.3</v>
      </c>
      <c r="P183" s="489">
        <v>0.35</v>
      </c>
      <c r="Q183" s="489">
        <v>0.4</v>
      </c>
      <c r="R183" s="489">
        <v>0.45</v>
      </c>
      <c r="S183" s="489">
        <v>0.5</v>
      </c>
      <c r="U183" s="490"/>
      <c r="W183" s="531">
        <v>0</v>
      </c>
      <c r="X183" s="496"/>
      <c r="Y183" s="500"/>
      <c r="Z183" s="500"/>
      <c r="AA183" s="500"/>
      <c r="AC183" s="500" t="s">
        <v>666</v>
      </c>
    </row>
    <row r="184" spans="2:29" x14ac:dyDescent="0.3">
      <c r="B184" s="346" t="s">
        <v>85</v>
      </c>
      <c r="C184" s="346"/>
      <c r="D184" s="346"/>
      <c r="E184" s="346"/>
      <c r="F184" s="503"/>
      <c r="G184" s="502"/>
      <c r="I184" s="488"/>
      <c r="U184" s="490"/>
      <c r="W184" s="532"/>
      <c r="X184" s="496"/>
      <c r="Y184" s="500"/>
      <c r="Z184" s="500"/>
      <c r="AA184" s="500"/>
      <c r="AC184" s="503"/>
    </row>
    <row r="185" spans="2:29" x14ac:dyDescent="0.3">
      <c r="B185" s="351" t="s">
        <v>637</v>
      </c>
      <c r="C185" s="351"/>
      <c r="D185" s="351"/>
      <c r="E185" s="351"/>
      <c r="F185" s="504" t="s">
        <v>344</v>
      </c>
      <c r="G185" s="501" t="s">
        <v>496</v>
      </c>
      <c r="I185" s="488">
        <v>0.1</v>
      </c>
      <c r="J185" s="489">
        <v>0.15</v>
      </c>
      <c r="K185" s="489">
        <v>0.2</v>
      </c>
      <c r="U185" s="490"/>
      <c r="W185" s="531">
        <v>0.1</v>
      </c>
      <c r="X185" s="496"/>
      <c r="Y185" s="504"/>
      <c r="Z185" s="504" t="s">
        <v>506</v>
      </c>
      <c r="AA185" s="504" t="s">
        <v>506</v>
      </c>
      <c r="AC185" s="504"/>
    </row>
    <row r="186" spans="2:29" x14ac:dyDescent="0.3">
      <c r="B186" s="346" t="s">
        <v>638</v>
      </c>
      <c r="C186" s="346"/>
      <c r="D186" s="346"/>
      <c r="E186" s="346"/>
      <c r="F186" s="503" t="s">
        <v>639</v>
      </c>
      <c r="G186" s="505" t="s">
        <v>498</v>
      </c>
      <c r="I186" s="491">
        <v>0</v>
      </c>
      <c r="J186" s="492">
        <v>0.05</v>
      </c>
      <c r="K186" s="492">
        <v>0.1</v>
      </c>
      <c r="L186" s="492">
        <v>0.15</v>
      </c>
      <c r="M186" s="492">
        <v>0.2</v>
      </c>
      <c r="N186" s="492"/>
      <c r="O186" s="492"/>
      <c r="P186" s="492"/>
      <c r="Q186" s="492"/>
      <c r="R186" s="492"/>
      <c r="S186" s="492"/>
      <c r="T186" s="492"/>
      <c r="U186" s="493"/>
      <c r="W186" s="531">
        <v>0</v>
      </c>
      <c r="X186" s="496"/>
      <c r="Y186" s="503"/>
      <c r="Z186" s="503" t="s">
        <v>634</v>
      </c>
      <c r="AA186" s="510" t="s">
        <v>633</v>
      </c>
      <c r="AC186" s="500"/>
    </row>
    <row r="187" spans="2:29" x14ac:dyDescent="0.3">
      <c r="B187" s="352" t="s">
        <v>88</v>
      </c>
      <c r="C187" s="352"/>
      <c r="D187" s="352"/>
      <c r="E187" s="352"/>
      <c r="F187" s="352"/>
      <c r="G187" s="353"/>
      <c r="W187" s="478">
        <f>SUM(W180:W186)</f>
        <v>1</v>
      </c>
      <c r="X187" s="494"/>
      <c r="AC187" s="519"/>
    </row>
    <row r="188" spans="2:29" x14ac:dyDescent="0.3">
      <c r="B188" s="339"/>
      <c r="C188" s="339"/>
      <c r="D188" s="339"/>
      <c r="E188" s="339"/>
      <c r="F188" s="339"/>
      <c r="G188" s="355"/>
      <c r="W188" s="355"/>
      <c r="X188" s="355"/>
    </row>
    <row r="189" spans="2:29" x14ac:dyDescent="0.3">
      <c r="B189" s="339"/>
      <c r="C189" s="339"/>
      <c r="D189" s="339"/>
      <c r="E189" s="339"/>
      <c r="F189" s="339"/>
      <c r="G189" s="355"/>
      <c r="W189" s="355"/>
      <c r="X189" s="355"/>
    </row>
    <row r="190" spans="2:29" x14ac:dyDescent="0.3">
      <c r="B190" s="356"/>
      <c r="C190" s="588" t="s">
        <v>486</v>
      </c>
      <c r="D190" s="589"/>
      <c r="E190" s="590"/>
      <c r="F190" s="339"/>
    </row>
    <row r="191" spans="2:29" x14ac:dyDescent="0.3">
      <c r="B191" s="357">
        <v>15</v>
      </c>
      <c r="C191" s="341" t="s">
        <v>487</v>
      </c>
      <c r="D191" s="341" t="s">
        <v>488</v>
      </c>
      <c r="E191" s="341" t="s">
        <v>489</v>
      </c>
      <c r="F191" s="342"/>
      <c r="G191" s="343" t="s">
        <v>490</v>
      </c>
      <c r="I191" s="485" t="s">
        <v>636</v>
      </c>
      <c r="J191" s="486"/>
      <c r="K191" s="486"/>
      <c r="L191" s="486"/>
      <c r="M191" s="486"/>
      <c r="N191" s="486"/>
      <c r="O191" s="486"/>
      <c r="P191" s="486"/>
      <c r="Q191" s="486"/>
      <c r="R191" s="486"/>
      <c r="S191" s="486"/>
      <c r="T191" s="486"/>
      <c r="U191" s="487"/>
      <c r="W191" s="477" t="s">
        <v>640</v>
      </c>
      <c r="X191" s="495"/>
      <c r="Y191" s="588" t="s">
        <v>491</v>
      </c>
      <c r="Z191" s="589"/>
      <c r="AA191" s="590"/>
      <c r="AC191" s="342" t="s">
        <v>492</v>
      </c>
    </row>
    <row r="192" spans="2:29" x14ac:dyDescent="0.3">
      <c r="B192" s="511" t="s">
        <v>529</v>
      </c>
      <c r="C192" s="499" t="s">
        <v>494</v>
      </c>
      <c r="D192" s="499" t="s">
        <v>494</v>
      </c>
      <c r="E192" s="499" t="s">
        <v>494</v>
      </c>
      <c r="F192" s="344" t="s">
        <v>60</v>
      </c>
      <c r="G192" s="345" t="s">
        <v>642</v>
      </c>
      <c r="I192" s="488"/>
      <c r="U192" s="490"/>
      <c r="W192" s="344" t="s">
        <v>641</v>
      </c>
      <c r="X192" s="495"/>
      <c r="Y192" s="341" t="s">
        <v>487</v>
      </c>
      <c r="Z192" s="358" t="s">
        <v>488</v>
      </c>
      <c r="AA192" s="359" t="s">
        <v>489</v>
      </c>
      <c r="AC192" s="346"/>
    </row>
    <row r="193" spans="2:29" x14ac:dyDescent="0.3">
      <c r="B193" s="347" t="s">
        <v>81</v>
      </c>
      <c r="C193" s="347"/>
      <c r="D193" s="347"/>
      <c r="E193" s="347"/>
      <c r="F193" s="500" t="s">
        <v>53</v>
      </c>
      <c r="G193" s="501" t="s">
        <v>505</v>
      </c>
      <c r="I193" s="488">
        <v>0.3</v>
      </c>
      <c r="J193" s="489">
        <v>0.35</v>
      </c>
      <c r="K193" s="489">
        <v>0.4</v>
      </c>
      <c r="L193" s="489">
        <v>0.45</v>
      </c>
      <c r="M193" s="489">
        <v>0.5</v>
      </c>
      <c r="N193" s="489">
        <v>0.55000000000000004</v>
      </c>
      <c r="O193" s="489">
        <v>0.6</v>
      </c>
      <c r="U193" s="490"/>
      <c r="W193" s="530">
        <v>0.5</v>
      </c>
      <c r="X193" s="496"/>
      <c r="Y193" s="500" t="s">
        <v>275</v>
      </c>
      <c r="Z193" s="500" t="s">
        <v>276</v>
      </c>
      <c r="AA193" s="500" t="s">
        <v>277</v>
      </c>
      <c r="AC193" s="504"/>
    </row>
    <row r="194" spans="2:29" x14ac:dyDescent="0.3">
      <c r="B194" s="347" t="s">
        <v>82</v>
      </c>
      <c r="C194" s="347"/>
      <c r="D194" s="347"/>
      <c r="E194" s="347"/>
      <c r="F194" s="500" t="s">
        <v>386</v>
      </c>
      <c r="G194" s="502" t="s">
        <v>660</v>
      </c>
      <c r="I194" s="488">
        <v>0</v>
      </c>
      <c r="J194" s="489">
        <v>0.05</v>
      </c>
      <c r="K194" s="489">
        <v>0.1</v>
      </c>
      <c r="L194" s="489">
        <v>0.15</v>
      </c>
      <c r="M194" s="489">
        <v>0.2</v>
      </c>
      <c r="N194" s="489">
        <v>0.25</v>
      </c>
      <c r="O194" s="489">
        <v>0.3</v>
      </c>
      <c r="P194" s="489">
        <v>0.35</v>
      </c>
      <c r="Q194" s="489">
        <v>0.4</v>
      </c>
      <c r="R194" s="489">
        <v>0.45</v>
      </c>
      <c r="S194" s="489">
        <v>0.5</v>
      </c>
      <c r="U194" s="490"/>
      <c r="W194" s="531">
        <v>0.3</v>
      </c>
      <c r="X194" s="496"/>
      <c r="Y194" s="500" t="s">
        <v>76</v>
      </c>
      <c r="Z194" s="500" t="s">
        <v>287</v>
      </c>
      <c r="AA194" s="500" t="s">
        <v>228</v>
      </c>
      <c r="AC194" s="500" t="s">
        <v>663</v>
      </c>
    </row>
    <row r="195" spans="2:29" x14ac:dyDescent="0.3">
      <c r="B195" s="347" t="s">
        <v>83</v>
      </c>
      <c r="C195" s="347"/>
      <c r="D195" s="347"/>
      <c r="E195" s="347"/>
      <c r="F195" s="500" t="s">
        <v>387</v>
      </c>
      <c r="G195" s="502" t="s">
        <v>496</v>
      </c>
      <c r="I195" s="488">
        <v>0.1</v>
      </c>
      <c r="J195" s="489">
        <v>0.15</v>
      </c>
      <c r="K195" s="489">
        <v>0.2</v>
      </c>
      <c r="U195" s="490"/>
      <c r="W195" s="531">
        <v>0.1</v>
      </c>
      <c r="X195" s="496"/>
      <c r="Y195" s="500" t="s">
        <v>274</v>
      </c>
      <c r="Z195" s="500" t="s">
        <v>218</v>
      </c>
      <c r="AA195" s="500" t="s">
        <v>304</v>
      </c>
      <c r="AC195" s="500" t="s">
        <v>525</v>
      </c>
    </row>
    <row r="196" spans="2:29" x14ac:dyDescent="0.3">
      <c r="B196" s="347" t="s">
        <v>84</v>
      </c>
      <c r="C196" s="347"/>
      <c r="D196" s="347"/>
      <c r="E196" s="347"/>
      <c r="F196" s="500" t="s">
        <v>639</v>
      </c>
      <c r="G196" s="502" t="s">
        <v>660</v>
      </c>
      <c r="I196" s="488">
        <v>0</v>
      </c>
      <c r="J196" s="489">
        <v>0.05</v>
      </c>
      <c r="K196" s="489">
        <v>0.1</v>
      </c>
      <c r="L196" s="489">
        <v>0.15</v>
      </c>
      <c r="M196" s="489">
        <v>0.2</v>
      </c>
      <c r="N196" s="489">
        <v>0.25</v>
      </c>
      <c r="O196" s="489">
        <v>0.3</v>
      </c>
      <c r="P196" s="489">
        <v>0.35</v>
      </c>
      <c r="Q196" s="489">
        <v>0.4</v>
      </c>
      <c r="R196" s="489">
        <v>0.45</v>
      </c>
      <c r="S196" s="489">
        <v>0.5</v>
      </c>
      <c r="U196" s="490"/>
      <c r="W196" s="531">
        <v>0</v>
      </c>
      <c r="X196" s="496"/>
      <c r="Y196" s="500"/>
      <c r="Z196" s="500"/>
      <c r="AA196" s="500"/>
      <c r="AC196" s="500" t="s">
        <v>666</v>
      </c>
    </row>
    <row r="197" spans="2:29" x14ac:dyDescent="0.3">
      <c r="B197" s="346" t="s">
        <v>85</v>
      </c>
      <c r="C197" s="346"/>
      <c r="D197" s="346"/>
      <c r="E197" s="346"/>
      <c r="F197" s="503"/>
      <c r="G197" s="502"/>
      <c r="I197" s="488"/>
      <c r="U197" s="490"/>
      <c r="W197" s="532"/>
      <c r="X197" s="496"/>
      <c r="Y197" s="500"/>
      <c r="Z197" s="500"/>
      <c r="AA197" s="500"/>
      <c r="AC197" s="503"/>
    </row>
    <row r="198" spans="2:29" x14ac:dyDescent="0.3">
      <c r="B198" s="351" t="s">
        <v>637</v>
      </c>
      <c r="C198" s="351"/>
      <c r="D198" s="351"/>
      <c r="E198" s="351"/>
      <c r="F198" s="504" t="s">
        <v>344</v>
      </c>
      <c r="G198" s="501" t="s">
        <v>496</v>
      </c>
      <c r="I198" s="488">
        <v>0.1</v>
      </c>
      <c r="J198" s="489">
        <v>0.15</v>
      </c>
      <c r="K198" s="489">
        <v>0.2</v>
      </c>
      <c r="U198" s="490"/>
      <c r="W198" s="531">
        <v>0.1</v>
      </c>
      <c r="X198" s="496"/>
      <c r="Y198" s="504" t="s">
        <v>506</v>
      </c>
      <c r="Z198" s="504" t="s">
        <v>506</v>
      </c>
      <c r="AA198" s="504" t="s">
        <v>506</v>
      </c>
      <c r="AC198" s="504"/>
    </row>
    <row r="199" spans="2:29" x14ac:dyDescent="0.3">
      <c r="B199" s="346" t="s">
        <v>638</v>
      </c>
      <c r="C199" s="346"/>
      <c r="D199" s="346"/>
      <c r="E199" s="346"/>
      <c r="F199" s="503" t="s">
        <v>639</v>
      </c>
      <c r="G199" s="505" t="s">
        <v>498</v>
      </c>
      <c r="I199" s="491">
        <v>0</v>
      </c>
      <c r="J199" s="492">
        <v>0.05</v>
      </c>
      <c r="K199" s="492">
        <v>0.1</v>
      </c>
      <c r="L199" s="492">
        <v>0.15</v>
      </c>
      <c r="M199" s="492">
        <v>0.2</v>
      </c>
      <c r="N199" s="492"/>
      <c r="O199" s="492"/>
      <c r="P199" s="492"/>
      <c r="Q199" s="492"/>
      <c r="R199" s="492"/>
      <c r="S199" s="492"/>
      <c r="T199" s="492"/>
      <c r="U199" s="493"/>
      <c r="W199" s="531">
        <v>0</v>
      </c>
      <c r="X199" s="496"/>
      <c r="Y199" s="503" t="s">
        <v>635</v>
      </c>
      <c r="Z199" s="503" t="s">
        <v>634</v>
      </c>
      <c r="AA199" s="510" t="s">
        <v>633</v>
      </c>
      <c r="AC199" s="500"/>
    </row>
    <row r="200" spans="2:29" x14ac:dyDescent="0.3">
      <c r="B200" s="352" t="s">
        <v>88</v>
      </c>
      <c r="C200" s="352"/>
      <c r="D200" s="352"/>
      <c r="E200" s="352"/>
      <c r="F200" s="352"/>
      <c r="G200" s="353"/>
      <c r="W200" s="478">
        <f>SUM(W193:W199)</f>
        <v>1</v>
      </c>
      <c r="X200" s="494"/>
      <c r="AC200" s="519"/>
    </row>
    <row r="201" spans="2:29" x14ac:dyDescent="0.3">
      <c r="B201" s="339"/>
      <c r="C201" s="339"/>
      <c r="D201" s="339"/>
      <c r="E201" s="339"/>
      <c r="F201" s="339"/>
      <c r="G201" s="355"/>
      <c r="W201" s="355"/>
      <c r="X201" s="355"/>
    </row>
    <row r="202" spans="2:29" x14ac:dyDescent="0.3">
      <c r="B202" s="339"/>
      <c r="C202" s="339"/>
      <c r="D202" s="339"/>
      <c r="E202" s="339"/>
      <c r="F202" s="339"/>
      <c r="G202" s="355"/>
      <c r="W202" s="355"/>
      <c r="X202" s="355"/>
    </row>
    <row r="203" spans="2:29" x14ac:dyDescent="0.3">
      <c r="B203" s="356"/>
      <c r="C203" s="588" t="s">
        <v>486</v>
      </c>
      <c r="D203" s="589"/>
      <c r="E203" s="590"/>
      <c r="F203" s="339"/>
    </row>
    <row r="204" spans="2:29" x14ac:dyDescent="0.3">
      <c r="B204" s="357">
        <v>16</v>
      </c>
      <c r="C204" s="341" t="s">
        <v>487</v>
      </c>
      <c r="D204" s="341" t="s">
        <v>488</v>
      </c>
      <c r="E204" s="341" t="s">
        <v>489</v>
      </c>
      <c r="F204" s="342"/>
      <c r="G204" s="343" t="s">
        <v>490</v>
      </c>
      <c r="I204" s="485" t="s">
        <v>636</v>
      </c>
      <c r="J204" s="486"/>
      <c r="K204" s="486"/>
      <c r="L204" s="486"/>
      <c r="M204" s="486"/>
      <c r="N204" s="486"/>
      <c r="O204" s="486"/>
      <c r="P204" s="486"/>
      <c r="Q204" s="486"/>
      <c r="R204" s="486"/>
      <c r="S204" s="486"/>
      <c r="T204" s="486"/>
      <c r="U204" s="487"/>
      <c r="W204" s="477" t="s">
        <v>640</v>
      </c>
      <c r="X204" s="495"/>
      <c r="Y204" s="588" t="s">
        <v>491</v>
      </c>
      <c r="Z204" s="589"/>
      <c r="AA204" s="590"/>
      <c r="AC204" s="342" t="s">
        <v>492</v>
      </c>
    </row>
    <row r="205" spans="2:29" x14ac:dyDescent="0.3">
      <c r="B205" s="511" t="s">
        <v>530</v>
      </c>
      <c r="C205" s="499" t="s">
        <v>494</v>
      </c>
      <c r="D205" s="499" t="s">
        <v>494</v>
      </c>
      <c r="E205" s="499" t="s">
        <v>494</v>
      </c>
      <c r="F205" s="344" t="s">
        <v>60</v>
      </c>
      <c r="G205" s="345" t="s">
        <v>642</v>
      </c>
      <c r="I205" s="488"/>
      <c r="U205" s="490"/>
      <c r="W205" s="344" t="s">
        <v>641</v>
      </c>
      <c r="X205" s="495"/>
      <c r="Y205" s="341" t="s">
        <v>487</v>
      </c>
      <c r="Z205" s="358" t="s">
        <v>488</v>
      </c>
      <c r="AA205" s="359" t="s">
        <v>489</v>
      </c>
      <c r="AC205" s="346"/>
    </row>
    <row r="206" spans="2:29" x14ac:dyDescent="0.3">
      <c r="B206" s="347" t="s">
        <v>81</v>
      </c>
      <c r="C206" s="347"/>
      <c r="D206" s="347"/>
      <c r="E206" s="347"/>
      <c r="F206" s="500" t="s">
        <v>54</v>
      </c>
      <c r="G206" s="501" t="s">
        <v>505</v>
      </c>
      <c r="I206" s="488">
        <v>0.3</v>
      </c>
      <c r="J206" s="489">
        <v>0.35</v>
      </c>
      <c r="K206" s="489">
        <v>0.4</v>
      </c>
      <c r="L206" s="489">
        <v>0.45</v>
      </c>
      <c r="M206" s="489">
        <v>0.5</v>
      </c>
      <c r="N206" s="489">
        <v>0.55000000000000004</v>
      </c>
      <c r="O206" s="489">
        <v>0.6</v>
      </c>
      <c r="U206" s="490"/>
      <c r="W206" s="530">
        <v>0.5</v>
      </c>
      <c r="X206" s="496"/>
      <c r="Y206" s="500" t="s">
        <v>278</v>
      </c>
      <c r="Z206" s="500" t="s">
        <v>279</v>
      </c>
      <c r="AA206" s="500" t="s">
        <v>280</v>
      </c>
      <c r="AC206" s="504"/>
    </row>
    <row r="207" spans="2:29" x14ac:dyDescent="0.3">
      <c r="B207" s="347" t="s">
        <v>82</v>
      </c>
      <c r="C207" s="347"/>
      <c r="D207" s="347"/>
      <c r="E207" s="347"/>
      <c r="F207" s="500" t="s">
        <v>386</v>
      </c>
      <c r="G207" s="502" t="s">
        <v>660</v>
      </c>
      <c r="I207" s="488">
        <v>0</v>
      </c>
      <c r="J207" s="489">
        <v>0.05</v>
      </c>
      <c r="K207" s="489">
        <v>0.1</v>
      </c>
      <c r="L207" s="489">
        <v>0.15</v>
      </c>
      <c r="M207" s="489">
        <v>0.2</v>
      </c>
      <c r="N207" s="489">
        <v>0.25</v>
      </c>
      <c r="O207" s="489">
        <v>0.3</v>
      </c>
      <c r="P207" s="489">
        <v>0.35</v>
      </c>
      <c r="Q207" s="489">
        <v>0.4</v>
      </c>
      <c r="R207" s="489">
        <v>0.45</v>
      </c>
      <c r="S207" s="489">
        <v>0.5</v>
      </c>
      <c r="U207" s="490"/>
      <c r="W207" s="531">
        <v>0.3</v>
      </c>
      <c r="X207" s="496"/>
      <c r="Y207" s="500" t="s">
        <v>275</v>
      </c>
      <c r="Z207" s="500" t="s">
        <v>276</v>
      </c>
      <c r="AA207" s="500" t="s">
        <v>277</v>
      </c>
      <c r="AC207" s="500" t="s">
        <v>663</v>
      </c>
    </row>
    <row r="208" spans="2:29" x14ac:dyDescent="0.3">
      <c r="B208" s="347" t="s">
        <v>83</v>
      </c>
      <c r="C208" s="347"/>
      <c r="D208" s="347"/>
      <c r="E208" s="347"/>
      <c r="F208" s="500" t="s">
        <v>387</v>
      </c>
      <c r="G208" s="502" t="s">
        <v>496</v>
      </c>
      <c r="I208" s="488">
        <v>0.1</v>
      </c>
      <c r="J208" s="489">
        <v>0.15</v>
      </c>
      <c r="K208" s="489">
        <v>0.2</v>
      </c>
      <c r="U208" s="490"/>
      <c r="W208" s="531">
        <v>0.1</v>
      </c>
      <c r="X208" s="496"/>
      <c r="Y208" s="500" t="s">
        <v>274</v>
      </c>
      <c r="Z208" s="500" t="s">
        <v>218</v>
      </c>
      <c r="AA208" s="500" t="s">
        <v>304</v>
      </c>
      <c r="AC208" s="500" t="s">
        <v>525</v>
      </c>
    </row>
    <row r="209" spans="2:29" x14ac:dyDescent="0.3">
      <c r="B209" s="347" t="s">
        <v>84</v>
      </c>
      <c r="C209" s="347"/>
      <c r="D209" s="347"/>
      <c r="E209" s="347"/>
      <c r="F209" s="500" t="s">
        <v>639</v>
      </c>
      <c r="G209" s="502" t="s">
        <v>660</v>
      </c>
      <c r="I209" s="488">
        <v>0</v>
      </c>
      <c r="J209" s="489">
        <v>0.05</v>
      </c>
      <c r="K209" s="489">
        <v>0.1</v>
      </c>
      <c r="L209" s="489">
        <v>0.15</v>
      </c>
      <c r="M209" s="489">
        <v>0.2</v>
      </c>
      <c r="N209" s="489">
        <v>0.25</v>
      </c>
      <c r="O209" s="489">
        <v>0.3</v>
      </c>
      <c r="P209" s="489">
        <v>0.35</v>
      </c>
      <c r="Q209" s="489">
        <v>0.4</v>
      </c>
      <c r="R209" s="489">
        <v>0.45</v>
      </c>
      <c r="S209" s="489">
        <v>0.5</v>
      </c>
      <c r="U209" s="490"/>
      <c r="W209" s="531">
        <v>0</v>
      </c>
      <c r="X209" s="496"/>
      <c r="Y209" s="500"/>
      <c r="Z209" s="500"/>
      <c r="AA209" s="500"/>
      <c r="AC209" s="500" t="s">
        <v>666</v>
      </c>
    </row>
    <row r="210" spans="2:29" x14ac:dyDescent="0.3">
      <c r="B210" s="346" t="s">
        <v>85</v>
      </c>
      <c r="C210" s="346"/>
      <c r="D210" s="346"/>
      <c r="E210" s="346"/>
      <c r="F210" s="503"/>
      <c r="G210" s="502"/>
      <c r="I210" s="488"/>
      <c r="U210" s="490"/>
      <c r="W210" s="532"/>
      <c r="X210" s="496"/>
      <c r="Y210" s="500"/>
      <c r="Z210" s="500"/>
      <c r="AA210" s="500"/>
      <c r="AC210" s="503"/>
    </row>
    <row r="211" spans="2:29" x14ac:dyDescent="0.3">
      <c r="B211" s="351" t="s">
        <v>637</v>
      </c>
      <c r="C211" s="351"/>
      <c r="D211" s="351"/>
      <c r="E211" s="351"/>
      <c r="F211" s="504" t="s">
        <v>344</v>
      </c>
      <c r="G211" s="501" t="s">
        <v>496</v>
      </c>
      <c r="I211" s="488">
        <v>0.1</v>
      </c>
      <c r="J211" s="489">
        <v>0.15</v>
      </c>
      <c r="K211" s="489">
        <v>0.2</v>
      </c>
      <c r="U211" s="490"/>
      <c r="W211" s="531">
        <v>0.1</v>
      </c>
      <c r="X211" s="496"/>
      <c r="Y211" s="504" t="s">
        <v>506</v>
      </c>
      <c r="Z211" s="504" t="s">
        <v>506</v>
      </c>
      <c r="AA211" s="504" t="s">
        <v>506</v>
      </c>
      <c r="AC211" s="504"/>
    </row>
    <row r="212" spans="2:29" x14ac:dyDescent="0.3">
      <c r="B212" s="346" t="s">
        <v>638</v>
      </c>
      <c r="C212" s="346"/>
      <c r="D212" s="346"/>
      <c r="E212" s="346"/>
      <c r="F212" s="503" t="s">
        <v>639</v>
      </c>
      <c r="G212" s="505" t="s">
        <v>498</v>
      </c>
      <c r="I212" s="491">
        <v>0</v>
      </c>
      <c r="J212" s="492">
        <v>0.05</v>
      </c>
      <c r="K212" s="492">
        <v>0.1</v>
      </c>
      <c r="L212" s="492">
        <v>0.15</v>
      </c>
      <c r="M212" s="492">
        <v>0.2</v>
      </c>
      <c r="N212" s="492"/>
      <c r="O212" s="492"/>
      <c r="P212" s="492"/>
      <c r="Q212" s="492"/>
      <c r="R212" s="492"/>
      <c r="S212" s="492"/>
      <c r="T212" s="492"/>
      <c r="U212" s="493"/>
      <c r="W212" s="531">
        <v>0</v>
      </c>
      <c r="X212" s="496"/>
      <c r="Y212" s="503" t="s">
        <v>635</v>
      </c>
      <c r="Z212" s="503" t="s">
        <v>634</v>
      </c>
      <c r="AA212" s="510" t="s">
        <v>633</v>
      </c>
      <c r="AC212" s="500"/>
    </row>
    <row r="213" spans="2:29" x14ac:dyDescent="0.3">
      <c r="B213" s="352" t="s">
        <v>88</v>
      </c>
      <c r="C213" s="352"/>
      <c r="D213" s="352"/>
      <c r="E213" s="352"/>
      <c r="F213" s="352"/>
      <c r="G213" s="353"/>
      <c r="W213" s="478">
        <f>SUM(W206:W212)</f>
        <v>1</v>
      </c>
      <c r="X213" s="494"/>
      <c r="AC213" s="519"/>
    </row>
    <row r="214" spans="2:29" x14ac:dyDescent="0.3">
      <c r="B214" s="339"/>
      <c r="C214" s="339"/>
      <c r="D214" s="339"/>
      <c r="E214" s="339"/>
      <c r="F214" s="339"/>
      <c r="G214" s="355"/>
      <c r="W214" s="355"/>
      <c r="X214" s="355"/>
    </row>
    <row r="215" spans="2:29" x14ac:dyDescent="0.3">
      <c r="B215" s="339"/>
      <c r="C215" s="339"/>
      <c r="D215" s="339"/>
      <c r="E215" s="339"/>
      <c r="F215" s="339"/>
      <c r="G215" s="355"/>
      <c r="W215" s="355"/>
      <c r="X215" s="355"/>
    </row>
    <row r="216" spans="2:29" x14ac:dyDescent="0.3">
      <c r="B216" s="356"/>
      <c r="C216" s="588" t="s">
        <v>486</v>
      </c>
      <c r="D216" s="589"/>
      <c r="E216" s="590"/>
      <c r="F216" s="339"/>
    </row>
    <row r="217" spans="2:29" x14ac:dyDescent="0.3">
      <c r="B217" s="357">
        <v>17</v>
      </c>
      <c r="C217" s="341" t="s">
        <v>487</v>
      </c>
      <c r="D217" s="341" t="s">
        <v>488</v>
      </c>
      <c r="E217" s="341" t="s">
        <v>489</v>
      </c>
      <c r="F217" s="342"/>
      <c r="G217" s="343" t="s">
        <v>490</v>
      </c>
      <c r="I217" s="485" t="s">
        <v>636</v>
      </c>
      <c r="J217" s="486"/>
      <c r="K217" s="486"/>
      <c r="L217" s="486"/>
      <c r="M217" s="486"/>
      <c r="N217" s="486"/>
      <c r="O217" s="486"/>
      <c r="P217" s="486"/>
      <c r="Q217" s="486"/>
      <c r="R217" s="486"/>
      <c r="S217" s="486"/>
      <c r="T217" s="486"/>
      <c r="U217" s="487"/>
      <c r="W217" s="477" t="s">
        <v>640</v>
      </c>
      <c r="X217" s="495"/>
      <c r="Y217" s="588" t="s">
        <v>491</v>
      </c>
      <c r="Z217" s="589"/>
      <c r="AA217" s="590"/>
      <c r="AC217" s="342" t="s">
        <v>492</v>
      </c>
    </row>
    <row r="218" spans="2:29" x14ac:dyDescent="0.3">
      <c r="B218" s="511" t="s">
        <v>531</v>
      </c>
      <c r="C218" s="499" t="s">
        <v>494</v>
      </c>
      <c r="D218" s="499" t="s">
        <v>494</v>
      </c>
      <c r="E218" s="499" t="s">
        <v>494</v>
      </c>
      <c r="F218" s="344" t="s">
        <v>60</v>
      </c>
      <c r="G218" s="345" t="s">
        <v>642</v>
      </c>
      <c r="I218" s="488"/>
      <c r="U218" s="490"/>
      <c r="W218" s="344" t="s">
        <v>641</v>
      </c>
      <c r="X218" s="495"/>
      <c r="Y218" s="341" t="s">
        <v>487</v>
      </c>
      <c r="Z218" s="358" t="s">
        <v>488</v>
      </c>
      <c r="AA218" s="359" t="s">
        <v>489</v>
      </c>
      <c r="AC218" s="346"/>
    </row>
    <row r="219" spans="2:29" x14ac:dyDescent="0.3">
      <c r="B219" s="347" t="s">
        <v>81</v>
      </c>
      <c r="C219" s="347"/>
      <c r="D219" s="347"/>
      <c r="E219" s="347"/>
      <c r="F219" s="500" t="s">
        <v>58</v>
      </c>
      <c r="G219" s="501" t="s">
        <v>505</v>
      </c>
      <c r="I219" s="488">
        <v>0.3</v>
      </c>
      <c r="J219" s="489">
        <v>0.35</v>
      </c>
      <c r="K219" s="489">
        <v>0.4</v>
      </c>
      <c r="L219" s="489">
        <v>0.45</v>
      </c>
      <c r="M219" s="489">
        <v>0.5</v>
      </c>
      <c r="N219" s="489">
        <v>0.55000000000000004</v>
      </c>
      <c r="O219" s="489">
        <v>0.6</v>
      </c>
      <c r="U219" s="490"/>
      <c r="W219" s="530">
        <v>0.5</v>
      </c>
      <c r="X219" s="496"/>
      <c r="Y219" s="500" t="s">
        <v>506</v>
      </c>
      <c r="Z219" s="500" t="s">
        <v>506</v>
      </c>
      <c r="AA219" s="500" t="s">
        <v>506</v>
      </c>
      <c r="AC219" s="504"/>
    </row>
    <row r="220" spans="2:29" x14ac:dyDescent="0.3">
      <c r="B220" s="347" t="s">
        <v>82</v>
      </c>
      <c r="C220" s="347"/>
      <c r="D220" s="347"/>
      <c r="E220" s="347"/>
      <c r="F220" s="500" t="s">
        <v>386</v>
      </c>
      <c r="G220" s="502" t="s">
        <v>660</v>
      </c>
      <c r="I220" s="488">
        <v>0</v>
      </c>
      <c r="J220" s="489">
        <v>0.05</v>
      </c>
      <c r="K220" s="489">
        <v>0.1</v>
      </c>
      <c r="L220" s="489">
        <v>0.15</v>
      </c>
      <c r="M220" s="489">
        <v>0.2</v>
      </c>
      <c r="N220" s="489">
        <v>0.25</v>
      </c>
      <c r="O220" s="489">
        <v>0.3</v>
      </c>
      <c r="P220" s="489">
        <v>0.35</v>
      </c>
      <c r="Q220" s="489">
        <v>0.4</v>
      </c>
      <c r="R220" s="489">
        <v>0.45</v>
      </c>
      <c r="S220" s="489">
        <v>0.5</v>
      </c>
      <c r="U220" s="490"/>
      <c r="W220" s="531">
        <v>0.3</v>
      </c>
      <c r="X220" s="496"/>
      <c r="Y220" s="500" t="s">
        <v>275</v>
      </c>
      <c r="Z220" s="500" t="s">
        <v>276</v>
      </c>
      <c r="AA220" s="500" t="s">
        <v>277</v>
      </c>
      <c r="AC220" s="500" t="s">
        <v>663</v>
      </c>
    </row>
    <row r="221" spans="2:29" x14ac:dyDescent="0.3">
      <c r="B221" s="347" t="s">
        <v>83</v>
      </c>
      <c r="C221" s="347"/>
      <c r="D221" s="347"/>
      <c r="E221" s="347"/>
      <c r="F221" s="500" t="s">
        <v>387</v>
      </c>
      <c r="G221" s="502" t="s">
        <v>496</v>
      </c>
      <c r="I221" s="488">
        <v>0.1</v>
      </c>
      <c r="J221" s="489">
        <v>0.15</v>
      </c>
      <c r="K221" s="489">
        <v>0.2</v>
      </c>
      <c r="U221" s="490"/>
      <c r="W221" s="531">
        <v>0.1</v>
      </c>
      <c r="X221" s="496"/>
      <c r="Y221" s="500" t="s">
        <v>274</v>
      </c>
      <c r="Z221" s="500" t="s">
        <v>218</v>
      </c>
      <c r="AA221" s="500" t="s">
        <v>304</v>
      </c>
      <c r="AC221" s="500" t="s">
        <v>532</v>
      </c>
    </row>
    <row r="222" spans="2:29" x14ac:dyDescent="0.3">
      <c r="B222" s="347" t="s">
        <v>84</v>
      </c>
      <c r="C222" s="347"/>
      <c r="D222" s="347"/>
      <c r="E222" s="347"/>
      <c r="F222" s="500" t="s">
        <v>639</v>
      </c>
      <c r="G222" s="502" t="s">
        <v>660</v>
      </c>
      <c r="I222" s="488">
        <v>0</v>
      </c>
      <c r="J222" s="489">
        <v>0.05</v>
      </c>
      <c r="K222" s="489">
        <v>0.1</v>
      </c>
      <c r="L222" s="489">
        <v>0.15</v>
      </c>
      <c r="M222" s="489">
        <v>0.2</v>
      </c>
      <c r="N222" s="489">
        <v>0.25</v>
      </c>
      <c r="O222" s="489">
        <v>0.3</v>
      </c>
      <c r="P222" s="489">
        <v>0.35</v>
      </c>
      <c r="Q222" s="489">
        <v>0.4</v>
      </c>
      <c r="R222" s="489">
        <v>0.45</v>
      </c>
      <c r="S222" s="489">
        <v>0.5</v>
      </c>
      <c r="U222" s="490"/>
      <c r="W222" s="531">
        <v>0</v>
      </c>
      <c r="X222" s="496"/>
      <c r="Y222" s="500"/>
      <c r="Z222" s="500"/>
      <c r="AA222" s="500"/>
      <c r="AC222" s="500" t="s">
        <v>666</v>
      </c>
    </row>
    <row r="223" spans="2:29" x14ac:dyDescent="0.3">
      <c r="B223" s="346" t="s">
        <v>85</v>
      </c>
      <c r="C223" s="346"/>
      <c r="D223" s="346"/>
      <c r="E223" s="346"/>
      <c r="F223" s="503"/>
      <c r="G223" s="502"/>
      <c r="I223" s="488"/>
      <c r="U223" s="490"/>
      <c r="W223" s="532"/>
      <c r="X223" s="496"/>
      <c r="Y223" s="500"/>
      <c r="Z223" s="500"/>
      <c r="AA223" s="500"/>
      <c r="AC223" s="503"/>
    </row>
    <row r="224" spans="2:29" x14ac:dyDescent="0.3">
      <c r="B224" s="351" t="s">
        <v>637</v>
      </c>
      <c r="C224" s="351"/>
      <c r="D224" s="351"/>
      <c r="E224" s="351"/>
      <c r="F224" s="504" t="s">
        <v>344</v>
      </c>
      <c r="G224" s="501" t="s">
        <v>496</v>
      </c>
      <c r="I224" s="488">
        <v>0.1</v>
      </c>
      <c r="J224" s="489">
        <v>0.15</v>
      </c>
      <c r="K224" s="489">
        <v>0.2</v>
      </c>
      <c r="U224" s="490"/>
      <c r="W224" s="531">
        <v>0.1</v>
      </c>
      <c r="X224" s="496"/>
      <c r="Y224" s="504" t="s">
        <v>506</v>
      </c>
      <c r="Z224" s="504" t="s">
        <v>506</v>
      </c>
      <c r="AA224" s="504" t="s">
        <v>506</v>
      </c>
      <c r="AC224" s="504"/>
    </row>
    <row r="225" spans="2:29" x14ac:dyDescent="0.3">
      <c r="B225" s="346" t="s">
        <v>638</v>
      </c>
      <c r="C225" s="346"/>
      <c r="D225" s="346"/>
      <c r="E225" s="346"/>
      <c r="F225" s="503" t="s">
        <v>639</v>
      </c>
      <c r="G225" s="505" t="s">
        <v>498</v>
      </c>
      <c r="I225" s="491">
        <v>0</v>
      </c>
      <c r="J225" s="492">
        <v>0.05</v>
      </c>
      <c r="K225" s="492">
        <v>0.1</v>
      </c>
      <c r="L225" s="492">
        <v>0.15</v>
      </c>
      <c r="M225" s="492">
        <v>0.2</v>
      </c>
      <c r="N225" s="492"/>
      <c r="O225" s="492"/>
      <c r="P225" s="492"/>
      <c r="Q225" s="492"/>
      <c r="R225" s="492"/>
      <c r="S225" s="492"/>
      <c r="T225" s="492"/>
      <c r="U225" s="493"/>
      <c r="W225" s="531">
        <v>0</v>
      </c>
      <c r="X225" s="496"/>
      <c r="Y225" s="503" t="s">
        <v>635</v>
      </c>
      <c r="Z225" s="503" t="s">
        <v>634</v>
      </c>
      <c r="AA225" s="510" t="s">
        <v>633</v>
      </c>
      <c r="AC225" s="500"/>
    </row>
    <row r="226" spans="2:29" x14ac:dyDescent="0.3">
      <c r="B226" s="352" t="s">
        <v>88</v>
      </c>
      <c r="C226" s="352"/>
      <c r="D226" s="352"/>
      <c r="E226" s="352"/>
      <c r="F226" s="352"/>
      <c r="G226" s="353"/>
      <c r="W226" s="478">
        <f>SUM(W219:W225)</f>
        <v>1</v>
      </c>
      <c r="X226" s="494"/>
      <c r="AC226" s="519"/>
    </row>
    <row r="227" spans="2:29" x14ac:dyDescent="0.3">
      <c r="B227" s="339"/>
      <c r="C227" s="339"/>
      <c r="D227" s="339"/>
      <c r="E227" s="339"/>
      <c r="F227" s="339"/>
      <c r="G227" s="355"/>
      <c r="W227" s="355"/>
      <c r="X227" s="355"/>
    </row>
    <row r="229" spans="2:29" x14ac:dyDescent="0.3">
      <c r="B229" s="356"/>
      <c r="C229" s="588" t="s">
        <v>486</v>
      </c>
      <c r="D229" s="589"/>
      <c r="E229" s="590"/>
      <c r="F229" s="339"/>
    </row>
    <row r="230" spans="2:29" x14ac:dyDescent="0.3">
      <c r="B230" s="357">
        <v>18</v>
      </c>
      <c r="C230" s="341" t="s">
        <v>487</v>
      </c>
      <c r="D230" s="341" t="s">
        <v>488</v>
      </c>
      <c r="E230" s="341" t="s">
        <v>489</v>
      </c>
      <c r="F230" s="342"/>
      <c r="G230" s="343" t="s">
        <v>490</v>
      </c>
      <c r="I230" s="485" t="s">
        <v>636</v>
      </c>
      <c r="J230" s="486"/>
      <c r="K230" s="486"/>
      <c r="L230" s="486"/>
      <c r="M230" s="486"/>
      <c r="N230" s="486"/>
      <c r="O230" s="486"/>
      <c r="P230" s="486"/>
      <c r="Q230" s="486"/>
      <c r="R230" s="486"/>
      <c r="S230" s="486"/>
      <c r="T230" s="486"/>
      <c r="U230" s="487"/>
      <c r="W230" s="477" t="s">
        <v>640</v>
      </c>
      <c r="X230" s="495"/>
      <c r="Y230" s="588" t="s">
        <v>491</v>
      </c>
      <c r="Z230" s="589"/>
      <c r="AA230" s="590"/>
      <c r="AC230" s="342" t="s">
        <v>492</v>
      </c>
    </row>
    <row r="231" spans="2:29" x14ac:dyDescent="0.3">
      <c r="B231" s="511" t="s">
        <v>533</v>
      </c>
      <c r="C231" s="499" t="s">
        <v>494</v>
      </c>
      <c r="D231" s="499" t="s">
        <v>494</v>
      </c>
      <c r="E231" s="499" t="s">
        <v>494</v>
      </c>
      <c r="F231" s="344" t="s">
        <v>60</v>
      </c>
      <c r="G231" s="345" t="s">
        <v>642</v>
      </c>
      <c r="I231" s="488"/>
      <c r="U231" s="490"/>
      <c r="W231" s="344" t="s">
        <v>641</v>
      </c>
      <c r="X231" s="495"/>
      <c r="Y231" s="341" t="s">
        <v>487</v>
      </c>
      <c r="Z231" s="358" t="s">
        <v>488</v>
      </c>
      <c r="AA231" s="359" t="s">
        <v>489</v>
      </c>
      <c r="AC231" s="354"/>
    </row>
    <row r="232" spans="2:29" x14ac:dyDescent="0.3">
      <c r="B232" s="347" t="s">
        <v>81</v>
      </c>
      <c r="C232" s="347"/>
      <c r="D232" s="347"/>
      <c r="E232" s="347"/>
      <c r="F232" s="500" t="s">
        <v>47</v>
      </c>
      <c r="G232" s="501" t="s">
        <v>534</v>
      </c>
      <c r="I232" s="488">
        <v>0.2</v>
      </c>
      <c r="J232" s="489">
        <v>0.25</v>
      </c>
      <c r="K232" s="489">
        <v>0.3</v>
      </c>
      <c r="U232" s="490"/>
      <c r="W232" s="530">
        <v>0.25</v>
      </c>
      <c r="X232" s="496"/>
      <c r="Y232" s="500" t="s">
        <v>272</v>
      </c>
      <c r="Z232" s="500" t="s">
        <v>227</v>
      </c>
      <c r="AA232" s="500" t="s">
        <v>306</v>
      </c>
      <c r="AC232" s="504"/>
    </row>
    <row r="233" spans="2:29" x14ac:dyDescent="0.3">
      <c r="B233" s="347" t="s">
        <v>82</v>
      </c>
      <c r="C233" s="347"/>
      <c r="D233" s="347"/>
      <c r="E233" s="347"/>
      <c r="F233" s="500" t="s">
        <v>387</v>
      </c>
      <c r="G233" s="502" t="s">
        <v>534</v>
      </c>
      <c r="I233" s="488">
        <v>0.2</v>
      </c>
      <c r="J233" s="489">
        <v>0.25</v>
      </c>
      <c r="K233" s="489">
        <v>0.3</v>
      </c>
      <c r="U233" s="490"/>
      <c r="W233" s="531">
        <v>0.25</v>
      </c>
      <c r="X233" s="496"/>
      <c r="Y233" s="500" t="s">
        <v>274</v>
      </c>
      <c r="Z233" s="500" t="s">
        <v>218</v>
      </c>
      <c r="AA233" s="500" t="s">
        <v>304</v>
      </c>
      <c r="AC233" s="500" t="s">
        <v>535</v>
      </c>
    </row>
    <row r="234" spans="2:29" x14ac:dyDescent="0.3">
      <c r="B234" s="347" t="s">
        <v>83</v>
      </c>
      <c r="C234" s="347"/>
      <c r="D234" s="347"/>
      <c r="E234" s="347"/>
      <c r="F234" s="500"/>
      <c r="G234" s="502"/>
      <c r="I234" s="488"/>
      <c r="U234" s="490"/>
      <c r="W234" s="531"/>
      <c r="X234" s="496"/>
      <c r="Y234" s="500"/>
      <c r="Z234" s="500"/>
      <c r="AA234" s="500"/>
      <c r="AC234" s="500"/>
    </row>
    <row r="235" spans="2:29" x14ac:dyDescent="0.3">
      <c r="B235" s="347" t="s">
        <v>84</v>
      </c>
      <c r="C235" s="347"/>
      <c r="D235" s="347"/>
      <c r="E235" s="347"/>
      <c r="F235" s="500"/>
      <c r="G235" s="502"/>
      <c r="I235" s="488"/>
      <c r="U235" s="490"/>
      <c r="W235" s="531"/>
      <c r="X235" s="496"/>
      <c r="Y235" s="500"/>
      <c r="Z235" s="500"/>
      <c r="AA235" s="500"/>
      <c r="AC235" s="500"/>
    </row>
    <row r="236" spans="2:29" x14ac:dyDescent="0.3">
      <c r="B236" s="346" t="s">
        <v>85</v>
      </c>
      <c r="C236" s="346"/>
      <c r="D236" s="346"/>
      <c r="E236" s="346"/>
      <c r="F236" s="503"/>
      <c r="G236" s="502"/>
      <c r="I236" s="488"/>
      <c r="U236" s="490"/>
      <c r="W236" s="532"/>
      <c r="X236" s="496"/>
      <c r="Y236" s="500"/>
      <c r="Z236" s="500"/>
      <c r="AA236" s="500"/>
      <c r="AC236" s="503"/>
    </row>
    <row r="237" spans="2:29" x14ac:dyDescent="0.3">
      <c r="B237" s="351" t="s">
        <v>637</v>
      </c>
      <c r="C237" s="351"/>
      <c r="D237" s="351"/>
      <c r="E237" s="351"/>
      <c r="F237" s="504" t="s">
        <v>428</v>
      </c>
      <c r="G237" s="501">
        <v>0.05</v>
      </c>
      <c r="I237" s="488">
        <v>0.05</v>
      </c>
      <c r="U237" s="490"/>
      <c r="W237" s="531">
        <v>0.05</v>
      </c>
      <c r="X237" s="496"/>
      <c r="Y237" s="504" t="s">
        <v>258</v>
      </c>
      <c r="Z237" s="504" t="s">
        <v>258</v>
      </c>
      <c r="AA237" s="504" t="s">
        <v>258</v>
      </c>
      <c r="AC237" s="504"/>
    </row>
    <row r="238" spans="2:29" x14ac:dyDescent="0.3">
      <c r="B238" s="346" t="s">
        <v>638</v>
      </c>
      <c r="C238" s="346"/>
      <c r="D238" s="346"/>
      <c r="E238" s="346"/>
      <c r="F238" s="503" t="s">
        <v>639</v>
      </c>
      <c r="G238" s="505" t="s">
        <v>498</v>
      </c>
      <c r="I238" s="491">
        <v>0</v>
      </c>
      <c r="J238" s="492">
        <v>0.05</v>
      </c>
      <c r="K238" s="492">
        <v>0.1</v>
      </c>
      <c r="L238" s="492">
        <v>0.15</v>
      </c>
      <c r="M238" s="492">
        <v>0.2</v>
      </c>
      <c r="N238" s="492"/>
      <c r="O238" s="492"/>
      <c r="P238" s="492"/>
      <c r="Q238" s="492"/>
      <c r="R238" s="492"/>
      <c r="S238" s="492"/>
      <c r="T238" s="492"/>
      <c r="U238" s="493"/>
      <c r="W238" s="531">
        <v>0</v>
      </c>
      <c r="X238" s="496"/>
      <c r="Y238" s="503" t="s">
        <v>635</v>
      </c>
      <c r="Z238" s="503" t="s">
        <v>634</v>
      </c>
      <c r="AA238" s="510" t="s">
        <v>633</v>
      </c>
      <c r="AC238" s="503"/>
    </row>
    <row r="239" spans="2:29" x14ac:dyDescent="0.3">
      <c r="B239" s="352" t="s">
        <v>88</v>
      </c>
      <c r="C239" s="352"/>
      <c r="D239" s="352"/>
      <c r="E239" s="352"/>
      <c r="F239" s="352"/>
      <c r="G239" s="353"/>
      <c r="W239" s="478">
        <f>SUM(W232:W238)</f>
        <v>0.55000000000000004</v>
      </c>
      <c r="X239" s="494"/>
    </row>
    <row r="240" spans="2:29" x14ac:dyDescent="0.3">
      <c r="B240" s="339"/>
      <c r="C240" s="339"/>
      <c r="D240" s="339"/>
      <c r="E240" s="339"/>
      <c r="F240" s="339"/>
      <c r="G240" s="355"/>
    </row>
    <row r="242" spans="2:29" x14ac:dyDescent="0.3">
      <c r="B242" s="356"/>
      <c r="C242" s="588" t="s">
        <v>486</v>
      </c>
      <c r="D242" s="589"/>
      <c r="E242" s="590"/>
      <c r="F242" s="339"/>
    </row>
    <row r="243" spans="2:29" x14ac:dyDescent="0.3">
      <c r="B243" s="357">
        <v>19</v>
      </c>
      <c r="C243" s="341" t="s">
        <v>487</v>
      </c>
      <c r="D243" s="341" t="s">
        <v>488</v>
      </c>
      <c r="E243" s="341" t="s">
        <v>489</v>
      </c>
      <c r="F243" s="342"/>
      <c r="G243" s="343" t="s">
        <v>490</v>
      </c>
      <c r="I243" s="485" t="s">
        <v>636</v>
      </c>
      <c r="J243" s="486"/>
      <c r="K243" s="486"/>
      <c r="L243" s="486"/>
      <c r="M243" s="486"/>
      <c r="N243" s="486"/>
      <c r="O243" s="486"/>
      <c r="P243" s="486"/>
      <c r="Q243" s="486"/>
      <c r="R243" s="486"/>
      <c r="S243" s="486"/>
      <c r="T243" s="486"/>
      <c r="U243" s="487"/>
      <c r="W243" s="477" t="s">
        <v>640</v>
      </c>
      <c r="X243" s="495"/>
      <c r="Y243" s="588" t="s">
        <v>491</v>
      </c>
      <c r="Z243" s="589"/>
      <c r="AA243" s="590"/>
      <c r="AC243" s="514" t="s">
        <v>492</v>
      </c>
    </row>
    <row r="244" spans="2:29" x14ac:dyDescent="0.3">
      <c r="B244" s="511" t="s">
        <v>536</v>
      </c>
      <c r="C244" s="499" t="s">
        <v>494</v>
      </c>
      <c r="D244" s="499" t="s">
        <v>494</v>
      </c>
      <c r="E244" s="499" t="s">
        <v>494</v>
      </c>
      <c r="F244" s="344" t="s">
        <v>60</v>
      </c>
      <c r="G244" s="345" t="s">
        <v>642</v>
      </c>
      <c r="I244" s="488"/>
      <c r="U244" s="490"/>
      <c r="W244" s="344" t="s">
        <v>641</v>
      </c>
      <c r="X244" s="495"/>
      <c r="Y244" s="341" t="s">
        <v>487</v>
      </c>
      <c r="Z244" s="358" t="s">
        <v>488</v>
      </c>
      <c r="AA244" s="359" t="s">
        <v>489</v>
      </c>
      <c r="AC244" s="503"/>
    </row>
    <row r="245" spans="2:29" x14ac:dyDescent="0.3">
      <c r="B245" s="347" t="s">
        <v>81</v>
      </c>
      <c r="C245" s="347"/>
      <c r="D245" s="347"/>
      <c r="E245" s="347"/>
      <c r="F245" s="500" t="s">
        <v>387</v>
      </c>
      <c r="G245" s="501" t="s">
        <v>534</v>
      </c>
      <c r="I245" s="488">
        <v>0.2</v>
      </c>
      <c r="J245" s="489">
        <v>0.25</v>
      </c>
      <c r="K245" s="489">
        <v>0.3</v>
      </c>
      <c r="U245" s="490"/>
      <c r="W245" s="530">
        <v>0.25</v>
      </c>
      <c r="X245" s="496"/>
      <c r="Y245" s="500" t="s">
        <v>272</v>
      </c>
      <c r="Z245" s="500" t="s">
        <v>227</v>
      </c>
      <c r="AA245" s="500" t="s">
        <v>306</v>
      </c>
      <c r="AC245" s="504" t="s">
        <v>537</v>
      </c>
    </row>
    <row r="246" spans="2:29" x14ac:dyDescent="0.3">
      <c r="B246" s="347" t="s">
        <v>82</v>
      </c>
      <c r="C246" s="347"/>
      <c r="D246" s="347"/>
      <c r="E246" s="347"/>
      <c r="F246" s="500"/>
      <c r="G246" s="512"/>
      <c r="I246" s="488"/>
      <c r="U246" s="490"/>
      <c r="W246" s="531"/>
      <c r="X246" s="496"/>
      <c r="Y246" s="500"/>
      <c r="Z246" s="500"/>
      <c r="AA246" s="500"/>
      <c r="AC246" s="500"/>
    </row>
    <row r="247" spans="2:29" x14ac:dyDescent="0.3">
      <c r="B247" s="347" t="s">
        <v>83</v>
      </c>
      <c r="C247" s="347"/>
      <c r="D247" s="347"/>
      <c r="E247" s="347"/>
      <c r="F247" s="500"/>
      <c r="G247" s="512"/>
      <c r="I247" s="488"/>
      <c r="U247" s="490"/>
      <c r="W247" s="531"/>
      <c r="X247" s="496"/>
      <c r="Y247" s="500"/>
      <c r="Z247" s="500"/>
      <c r="AA247" s="500"/>
      <c r="AC247" s="500"/>
    </row>
    <row r="248" spans="2:29" x14ac:dyDescent="0.3">
      <c r="B248" s="347" t="s">
        <v>84</v>
      </c>
      <c r="C248" s="347"/>
      <c r="D248" s="347"/>
      <c r="E248" s="347"/>
      <c r="F248" s="500"/>
      <c r="G248" s="512"/>
      <c r="I248" s="488"/>
      <c r="U248" s="490"/>
      <c r="W248" s="531"/>
      <c r="X248" s="496"/>
      <c r="Y248" s="500"/>
      <c r="Z248" s="500"/>
      <c r="AA248" s="500"/>
      <c r="AC248" s="500"/>
    </row>
    <row r="249" spans="2:29" x14ac:dyDescent="0.3">
      <c r="B249" s="346" t="s">
        <v>85</v>
      </c>
      <c r="C249" s="346"/>
      <c r="D249" s="346"/>
      <c r="E249" s="346"/>
      <c r="F249" s="503"/>
      <c r="G249" s="512"/>
      <c r="I249" s="488"/>
      <c r="U249" s="490"/>
      <c r="W249" s="532"/>
      <c r="X249" s="496"/>
      <c r="Y249" s="500"/>
      <c r="Z249" s="500"/>
      <c r="AA249" s="500"/>
      <c r="AC249" s="503"/>
    </row>
    <row r="250" spans="2:29" x14ac:dyDescent="0.3">
      <c r="B250" s="351" t="s">
        <v>637</v>
      </c>
      <c r="C250" s="351"/>
      <c r="D250" s="351"/>
      <c r="E250" s="351"/>
      <c r="F250" s="504"/>
      <c r="G250" s="513"/>
      <c r="I250" s="488"/>
      <c r="U250" s="490"/>
      <c r="W250" s="531"/>
      <c r="X250" s="496"/>
      <c r="Y250" s="504"/>
      <c r="Z250" s="504"/>
      <c r="AA250" s="504"/>
      <c r="AC250" s="504"/>
    </row>
    <row r="251" spans="2:29" x14ac:dyDescent="0.3">
      <c r="B251" s="346" t="s">
        <v>638</v>
      </c>
      <c r="C251" s="346"/>
      <c r="D251" s="346"/>
      <c r="E251" s="346"/>
      <c r="F251" s="503" t="s">
        <v>639</v>
      </c>
      <c r="G251" s="505">
        <v>0</v>
      </c>
      <c r="I251" s="491">
        <v>0</v>
      </c>
      <c r="J251" s="492"/>
      <c r="K251" s="492"/>
      <c r="L251" s="492"/>
      <c r="M251" s="492"/>
      <c r="N251" s="492"/>
      <c r="O251" s="492"/>
      <c r="P251" s="492"/>
      <c r="Q251" s="492"/>
      <c r="R251" s="492"/>
      <c r="S251" s="492"/>
      <c r="T251" s="492"/>
      <c r="U251" s="493"/>
      <c r="W251" s="531">
        <v>0</v>
      </c>
      <c r="X251" s="496"/>
      <c r="Y251" s="503"/>
      <c r="Z251" s="503"/>
      <c r="AA251" s="503"/>
      <c r="AC251" s="503"/>
    </row>
    <row r="252" spans="2:29" x14ac:dyDescent="0.3">
      <c r="B252" s="352" t="s">
        <v>88</v>
      </c>
      <c r="C252" s="352"/>
      <c r="D252" s="352"/>
      <c r="E252" s="352"/>
      <c r="F252" s="352"/>
      <c r="G252" s="353"/>
      <c r="W252" s="478">
        <f>SUM(W245:W251)</f>
        <v>0.25</v>
      </c>
      <c r="X252" s="494"/>
    </row>
    <row r="255" spans="2:29" x14ac:dyDescent="0.3">
      <c r="B255" s="356"/>
      <c r="C255" s="588" t="s">
        <v>486</v>
      </c>
      <c r="D255" s="589"/>
      <c r="E255" s="590"/>
      <c r="F255" s="339"/>
    </row>
    <row r="256" spans="2:29" x14ac:dyDescent="0.3">
      <c r="B256" s="357">
        <v>20</v>
      </c>
      <c r="C256" s="341" t="s">
        <v>487</v>
      </c>
      <c r="D256" s="341" t="s">
        <v>488</v>
      </c>
      <c r="E256" s="341" t="s">
        <v>489</v>
      </c>
      <c r="F256" s="342"/>
      <c r="G256" s="343" t="s">
        <v>490</v>
      </c>
      <c r="I256" s="485" t="s">
        <v>636</v>
      </c>
      <c r="J256" s="486"/>
      <c r="K256" s="486"/>
      <c r="L256" s="486"/>
      <c r="M256" s="486"/>
      <c r="N256" s="486"/>
      <c r="O256" s="486"/>
      <c r="P256" s="486"/>
      <c r="Q256" s="486"/>
      <c r="R256" s="486"/>
      <c r="S256" s="486"/>
      <c r="T256" s="486"/>
      <c r="U256" s="487"/>
      <c r="W256" s="477" t="s">
        <v>640</v>
      </c>
      <c r="X256" s="495"/>
      <c r="Y256" s="588" t="s">
        <v>491</v>
      </c>
      <c r="Z256" s="589"/>
      <c r="AA256" s="590"/>
      <c r="AC256" s="514" t="s">
        <v>492</v>
      </c>
    </row>
    <row r="257" spans="2:29" x14ac:dyDescent="0.3">
      <c r="B257" s="511" t="s">
        <v>538</v>
      </c>
      <c r="C257" s="499" t="s">
        <v>494</v>
      </c>
      <c r="D257" s="499" t="s">
        <v>494</v>
      </c>
      <c r="E257" s="499" t="s">
        <v>494</v>
      </c>
      <c r="F257" s="344" t="s">
        <v>60</v>
      </c>
      <c r="G257" s="345" t="s">
        <v>642</v>
      </c>
      <c r="I257" s="488"/>
      <c r="U257" s="490"/>
      <c r="W257" s="344" t="s">
        <v>641</v>
      </c>
      <c r="X257" s="495"/>
      <c r="Y257" s="341" t="s">
        <v>487</v>
      </c>
      <c r="Z257" s="358" t="s">
        <v>488</v>
      </c>
      <c r="AA257" s="359" t="s">
        <v>489</v>
      </c>
      <c r="AC257" s="503"/>
    </row>
    <row r="258" spans="2:29" x14ac:dyDescent="0.3">
      <c r="B258" s="347" t="s">
        <v>81</v>
      </c>
      <c r="C258" s="347"/>
      <c r="D258" s="347"/>
      <c r="E258" s="347"/>
      <c r="F258" s="500" t="s">
        <v>441</v>
      </c>
      <c r="G258" s="501" t="s">
        <v>661</v>
      </c>
      <c r="I258" s="488">
        <v>0.7</v>
      </c>
      <c r="J258" s="489">
        <v>0.75</v>
      </c>
      <c r="K258" s="489">
        <v>0.8</v>
      </c>
      <c r="L258" s="489">
        <v>0.85</v>
      </c>
      <c r="M258" s="489">
        <v>0.9</v>
      </c>
      <c r="N258" s="489">
        <v>0.95</v>
      </c>
      <c r="O258" s="489">
        <v>1</v>
      </c>
      <c r="U258" s="490"/>
      <c r="W258" s="530">
        <v>1</v>
      </c>
      <c r="X258" s="496"/>
      <c r="Y258" s="500" t="s">
        <v>539</v>
      </c>
      <c r="Z258" s="500" t="s">
        <v>540</v>
      </c>
      <c r="AA258" s="500" t="s">
        <v>540</v>
      </c>
      <c r="AC258" s="504"/>
    </row>
    <row r="259" spans="2:29" x14ac:dyDescent="0.3">
      <c r="B259" s="347" t="s">
        <v>82</v>
      </c>
      <c r="C259" s="347"/>
      <c r="D259" s="347"/>
      <c r="E259" s="347"/>
      <c r="F259" s="500" t="s">
        <v>541</v>
      </c>
      <c r="G259" s="502" t="s">
        <v>542</v>
      </c>
      <c r="I259" s="488">
        <v>0</v>
      </c>
      <c r="J259" s="489">
        <v>0.05</v>
      </c>
      <c r="K259" s="489">
        <v>0.1</v>
      </c>
      <c r="L259" s="489">
        <v>0.15</v>
      </c>
      <c r="M259" s="489">
        <v>0.2</v>
      </c>
      <c r="N259" s="489">
        <v>0.25</v>
      </c>
      <c r="O259" s="489">
        <v>0.3</v>
      </c>
      <c r="U259" s="490"/>
      <c r="W259" s="531">
        <v>0</v>
      </c>
      <c r="X259" s="496"/>
      <c r="Y259" s="500" t="s">
        <v>274</v>
      </c>
      <c r="Z259" s="500" t="s">
        <v>218</v>
      </c>
      <c r="AA259" s="500" t="s">
        <v>304</v>
      </c>
      <c r="AC259" s="500" t="s">
        <v>543</v>
      </c>
    </row>
    <row r="260" spans="2:29" x14ac:dyDescent="0.3">
      <c r="B260" s="347" t="s">
        <v>83</v>
      </c>
      <c r="C260" s="347"/>
      <c r="D260" s="347"/>
      <c r="E260" s="347"/>
      <c r="F260" s="500"/>
      <c r="G260" s="512"/>
      <c r="I260" s="488"/>
      <c r="U260" s="490"/>
      <c r="W260" s="531"/>
      <c r="X260" s="496"/>
      <c r="Y260" s="500"/>
      <c r="Z260" s="500"/>
      <c r="AA260" s="500"/>
      <c r="AC260" s="500"/>
    </row>
    <row r="261" spans="2:29" x14ac:dyDescent="0.3">
      <c r="B261" s="347" t="s">
        <v>84</v>
      </c>
      <c r="C261" s="347"/>
      <c r="D261" s="347"/>
      <c r="E261" s="347"/>
      <c r="F261" s="500"/>
      <c r="G261" s="512"/>
      <c r="I261" s="488"/>
      <c r="U261" s="490"/>
      <c r="W261" s="531"/>
      <c r="X261" s="496"/>
      <c r="Y261" s="500"/>
      <c r="Z261" s="500"/>
      <c r="AA261" s="500"/>
      <c r="AC261" s="500"/>
    </row>
    <row r="262" spans="2:29" x14ac:dyDescent="0.3">
      <c r="B262" s="346" t="s">
        <v>85</v>
      </c>
      <c r="C262" s="346"/>
      <c r="D262" s="346"/>
      <c r="E262" s="346"/>
      <c r="F262" s="503"/>
      <c r="G262" s="512"/>
      <c r="I262" s="488"/>
      <c r="U262" s="490"/>
      <c r="W262" s="532"/>
      <c r="X262" s="496"/>
      <c r="Y262" s="500"/>
      <c r="Z262" s="500"/>
      <c r="AA262" s="500"/>
      <c r="AC262" s="503"/>
    </row>
    <row r="263" spans="2:29" x14ac:dyDescent="0.3">
      <c r="B263" s="351" t="s">
        <v>637</v>
      </c>
      <c r="C263" s="351"/>
      <c r="D263" s="351"/>
      <c r="E263" s="351"/>
      <c r="F263" s="504"/>
      <c r="G263" s="513"/>
      <c r="I263" s="488"/>
      <c r="U263" s="490"/>
      <c r="W263" s="531">
        <v>0</v>
      </c>
      <c r="X263" s="496"/>
      <c r="Y263" s="504"/>
      <c r="Z263" s="504"/>
      <c r="AA263" s="504"/>
      <c r="AC263" s="504"/>
    </row>
    <row r="264" spans="2:29" x14ac:dyDescent="0.3">
      <c r="B264" s="346" t="s">
        <v>638</v>
      </c>
      <c r="C264" s="346"/>
      <c r="D264" s="346"/>
      <c r="E264" s="346"/>
      <c r="F264" s="503" t="s">
        <v>639</v>
      </c>
      <c r="G264" s="505">
        <v>0</v>
      </c>
      <c r="I264" s="491">
        <v>0</v>
      </c>
      <c r="J264" s="492"/>
      <c r="K264" s="492"/>
      <c r="L264" s="492"/>
      <c r="M264" s="492"/>
      <c r="N264" s="492"/>
      <c r="O264" s="492"/>
      <c r="P264" s="492"/>
      <c r="Q264" s="492"/>
      <c r="R264" s="492"/>
      <c r="S264" s="492"/>
      <c r="T264" s="492"/>
      <c r="U264" s="493"/>
      <c r="W264" s="531">
        <v>0</v>
      </c>
      <c r="X264" s="496"/>
      <c r="Y264" s="503"/>
      <c r="Z264" s="503"/>
      <c r="AA264" s="503"/>
      <c r="AC264" s="503"/>
    </row>
    <row r="265" spans="2:29" x14ac:dyDescent="0.3">
      <c r="B265" s="352" t="s">
        <v>88</v>
      </c>
      <c r="C265" s="352"/>
      <c r="D265" s="352"/>
      <c r="E265" s="352"/>
      <c r="F265" s="352"/>
      <c r="G265" s="353"/>
      <c r="W265" s="478">
        <f>SUM(W258:W264)</f>
        <v>1</v>
      </c>
      <c r="X265" s="494"/>
    </row>
    <row r="268" spans="2:29" x14ac:dyDescent="0.3">
      <c r="B268" s="356"/>
      <c r="C268" s="588" t="s">
        <v>486</v>
      </c>
      <c r="D268" s="589"/>
      <c r="E268" s="590"/>
      <c r="F268" s="339"/>
    </row>
    <row r="269" spans="2:29" x14ac:dyDescent="0.3">
      <c r="B269" s="357">
        <v>21</v>
      </c>
      <c r="C269" s="341" t="s">
        <v>487</v>
      </c>
      <c r="D269" s="341" t="s">
        <v>488</v>
      </c>
      <c r="E269" s="341" t="s">
        <v>489</v>
      </c>
      <c r="F269" s="342"/>
      <c r="G269" s="343" t="s">
        <v>490</v>
      </c>
      <c r="I269" s="485" t="s">
        <v>636</v>
      </c>
      <c r="J269" s="486"/>
      <c r="K269" s="486"/>
      <c r="L269" s="486"/>
      <c r="M269" s="486"/>
      <c r="N269" s="486"/>
      <c r="O269" s="486"/>
      <c r="P269" s="486"/>
      <c r="Q269" s="486"/>
      <c r="R269" s="486"/>
      <c r="S269" s="486"/>
      <c r="T269" s="486"/>
      <c r="U269" s="487"/>
      <c r="W269" s="477" t="s">
        <v>640</v>
      </c>
      <c r="X269" s="495"/>
      <c r="Y269" s="588" t="s">
        <v>491</v>
      </c>
      <c r="Z269" s="589"/>
      <c r="AA269" s="590"/>
      <c r="AC269" s="514" t="s">
        <v>492</v>
      </c>
    </row>
    <row r="270" spans="2:29" x14ac:dyDescent="0.3">
      <c r="B270" s="511" t="s">
        <v>644</v>
      </c>
      <c r="C270" s="499" t="s">
        <v>494</v>
      </c>
      <c r="D270" s="499" t="s">
        <v>494</v>
      </c>
      <c r="E270" s="499" t="s">
        <v>494</v>
      </c>
      <c r="F270" s="344" t="s">
        <v>60</v>
      </c>
      <c r="G270" s="345" t="s">
        <v>642</v>
      </c>
      <c r="I270" s="488"/>
      <c r="U270" s="490"/>
      <c r="W270" s="344" t="s">
        <v>641</v>
      </c>
      <c r="X270" s="495"/>
      <c r="Y270" s="341" t="s">
        <v>487</v>
      </c>
      <c r="Z270" s="358" t="s">
        <v>488</v>
      </c>
      <c r="AA270" s="359" t="s">
        <v>489</v>
      </c>
      <c r="AC270" s="503"/>
    </row>
    <row r="271" spans="2:29" x14ac:dyDescent="0.3">
      <c r="B271" s="347" t="s">
        <v>81</v>
      </c>
      <c r="C271" s="347"/>
      <c r="D271" s="347"/>
      <c r="E271" s="347"/>
      <c r="F271" s="500" t="s">
        <v>441</v>
      </c>
      <c r="G271" s="501" t="s">
        <v>662</v>
      </c>
      <c r="I271" s="488">
        <v>0.6</v>
      </c>
      <c r="J271" s="489">
        <v>0.65</v>
      </c>
      <c r="K271" s="489">
        <v>0.7</v>
      </c>
      <c r="L271" s="489">
        <v>0.75</v>
      </c>
      <c r="M271" s="489">
        <v>0.8</v>
      </c>
      <c r="N271" s="489">
        <v>0.85</v>
      </c>
      <c r="O271" s="489">
        <v>0.9</v>
      </c>
      <c r="P271" s="489">
        <v>0.95</v>
      </c>
      <c r="Q271" s="489">
        <v>1</v>
      </c>
      <c r="U271" s="490"/>
      <c r="W271" s="530">
        <v>1</v>
      </c>
      <c r="X271" s="496"/>
      <c r="Y271" s="500" t="s">
        <v>539</v>
      </c>
      <c r="Z271" s="500" t="s">
        <v>540</v>
      </c>
      <c r="AA271" s="500" t="s">
        <v>540</v>
      </c>
      <c r="AC271" s="504"/>
    </row>
    <row r="272" spans="2:29" x14ac:dyDescent="0.3">
      <c r="B272" s="347" t="s">
        <v>82</v>
      </c>
      <c r="C272" s="347"/>
      <c r="D272" s="347"/>
      <c r="E272" s="347"/>
      <c r="F272" s="500" t="s">
        <v>387</v>
      </c>
      <c r="G272" s="502" t="s">
        <v>542</v>
      </c>
      <c r="I272" s="488">
        <v>0</v>
      </c>
      <c r="J272" s="489">
        <v>0.05</v>
      </c>
      <c r="K272" s="489">
        <v>0.1</v>
      </c>
      <c r="L272" s="489">
        <v>0.15</v>
      </c>
      <c r="M272" s="489">
        <v>0.2</v>
      </c>
      <c r="N272" s="489">
        <v>0.25</v>
      </c>
      <c r="O272" s="489">
        <v>0.3</v>
      </c>
      <c r="U272" s="490"/>
      <c r="W272" s="531">
        <v>0</v>
      </c>
      <c r="X272" s="496"/>
      <c r="Y272" s="500" t="s">
        <v>274</v>
      </c>
      <c r="Z272" s="500" t="s">
        <v>218</v>
      </c>
      <c r="AA272" s="500" t="s">
        <v>304</v>
      </c>
      <c r="AC272" s="500" t="s">
        <v>645</v>
      </c>
    </row>
    <row r="273" spans="2:29" x14ac:dyDescent="0.3">
      <c r="B273" s="347" t="s">
        <v>83</v>
      </c>
      <c r="C273" s="347"/>
      <c r="D273" s="347"/>
      <c r="E273" s="347"/>
      <c r="F273" s="500" t="s">
        <v>386</v>
      </c>
      <c r="G273" s="502" t="s">
        <v>511</v>
      </c>
      <c r="I273" s="488">
        <v>0</v>
      </c>
      <c r="J273" s="489">
        <v>0.05</v>
      </c>
      <c r="K273" s="489">
        <v>0.1</v>
      </c>
      <c r="U273" s="490"/>
      <c r="W273" s="531">
        <v>0</v>
      </c>
      <c r="X273" s="496"/>
      <c r="Y273" s="500" t="s">
        <v>275</v>
      </c>
      <c r="Z273" s="500" t="s">
        <v>276</v>
      </c>
      <c r="AA273" s="500" t="s">
        <v>277</v>
      </c>
      <c r="AC273" s="500" t="s">
        <v>664</v>
      </c>
    </row>
    <row r="274" spans="2:29" x14ac:dyDescent="0.3">
      <c r="B274" s="347" t="s">
        <v>84</v>
      </c>
      <c r="C274" s="347"/>
      <c r="D274" s="347"/>
      <c r="E274" s="347"/>
      <c r="F274" s="500" t="s">
        <v>639</v>
      </c>
      <c r="G274" s="502" t="s">
        <v>511</v>
      </c>
      <c r="I274" s="488">
        <v>0</v>
      </c>
      <c r="J274" s="489">
        <v>0.05</v>
      </c>
      <c r="K274" s="489">
        <v>0.1</v>
      </c>
      <c r="U274" s="490"/>
      <c r="W274" s="531">
        <v>0</v>
      </c>
      <c r="X274" s="496"/>
      <c r="Y274" s="500"/>
      <c r="Z274" s="500"/>
      <c r="AA274" s="500"/>
      <c r="AC274" s="500" t="s">
        <v>657</v>
      </c>
    </row>
    <row r="275" spans="2:29" x14ac:dyDescent="0.3">
      <c r="B275" s="346" t="s">
        <v>85</v>
      </c>
      <c r="C275" s="346"/>
      <c r="D275" s="346"/>
      <c r="E275" s="346"/>
      <c r="F275" s="503"/>
      <c r="G275" s="512"/>
      <c r="I275" s="488"/>
      <c r="U275" s="490"/>
      <c r="W275" s="532"/>
      <c r="X275" s="496"/>
      <c r="Y275" s="500"/>
      <c r="Z275" s="500"/>
      <c r="AA275" s="500"/>
      <c r="AC275" s="503"/>
    </row>
    <row r="276" spans="2:29" x14ac:dyDescent="0.3">
      <c r="B276" s="351" t="s">
        <v>637</v>
      </c>
      <c r="C276" s="351"/>
      <c r="D276" s="351"/>
      <c r="E276" s="351"/>
      <c r="F276" s="504"/>
      <c r="G276" s="513"/>
      <c r="I276" s="488"/>
      <c r="U276" s="490"/>
      <c r="W276" s="531">
        <v>0</v>
      </c>
      <c r="X276" s="496"/>
      <c r="Y276" s="504"/>
      <c r="Z276" s="504"/>
      <c r="AA276" s="504"/>
      <c r="AC276" s="504"/>
    </row>
    <row r="277" spans="2:29" x14ac:dyDescent="0.3">
      <c r="B277" s="346" t="s">
        <v>638</v>
      </c>
      <c r="C277" s="346"/>
      <c r="D277" s="346"/>
      <c r="E277" s="346"/>
      <c r="F277" s="503" t="s">
        <v>639</v>
      </c>
      <c r="G277" s="505" t="s">
        <v>498</v>
      </c>
      <c r="I277" s="491">
        <v>0</v>
      </c>
      <c r="J277" s="492">
        <v>0.05</v>
      </c>
      <c r="K277" s="492">
        <v>0.1</v>
      </c>
      <c r="L277" s="492">
        <v>0.15</v>
      </c>
      <c r="M277" s="492">
        <v>0.2</v>
      </c>
      <c r="N277" s="492"/>
      <c r="O277" s="492"/>
      <c r="P277" s="492"/>
      <c r="Q277" s="492"/>
      <c r="R277" s="492"/>
      <c r="S277" s="492"/>
      <c r="T277" s="492"/>
      <c r="U277" s="493"/>
      <c r="W277" s="531">
        <v>0</v>
      </c>
      <c r="X277" s="496"/>
      <c r="Y277" s="503" t="s">
        <v>635</v>
      </c>
      <c r="Z277" s="503" t="s">
        <v>634</v>
      </c>
      <c r="AA277" s="510" t="s">
        <v>633</v>
      </c>
      <c r="AC277" s="503"/>
    </row>
    <row r="278" spans="2:29" x14ac:dyDescent="0.3">
      <c r="B278" s="352" t="s">
        <v>88</v>
      </c>
      <c r="C278" s="352"/>
      <c r="D278" s="352"/>
      <c r="E278" s="352"/>
      <c r="F278" s="352"/>
      <c r="G278" s="353"/>
      <c r="W278" s="478">
        <f>SUM(W271:W277)</f>
        <v>1</v>
      </c>
      <c r="X278" s="494"/>
    </row>
  </sheetData>
  <sheetProtection algorithmName="SHA-512" hashValue="/eD1GOx6RhWC2Zd9jbhpUUyzaNpZVBoVdIEtfPey+7yy59mG7wEboAzrWyNwiqqozRF9BzU2sNQ3gYlQFoblgA==" saltValue="qZUJeHgiAq/mYR32PjHW/g==" spinCount="100000" sheet="1" selectLockedCells="1"/>
  <mergeCells count="42">
    <mergeCell ref="C242:E242"/>
    <mergeCell ref="Y243:AA243"/>
    <mergeCell ref="C255:E255"/>
    <mergeCell ref="Y256:AA256"/>
    <mergeCell ref="C203:E203"/>
    <mergeCell ref="Y204:AA204"/>
    <mergeCell ref="C216:E216"/>
    <mergeCell ref="Y217:AA217"/>
    <mergeCell ref="C229:E229"/>
    <mergeCell ref="Y230:AA230"/>
    <mergeCell ref="Y87:AA87"/>
    <mergeCell ref="C99:E99"/>
    <mergeCell ref="Y100:AA100"/>
    <mergeCell ref="C112:E112"/>
    <mergeCell ref="Y191:AA191"/>
    <mergeCell ref="C125:E125"/>
    <mergeCell ref="Y126:AA126"/>
    <mergeCell ref="C138:E138"/>
    <mergeCell ref="Y139:AA139"/>
    <mergeCell ref="C151:E151"/>
    <mergeCell ref="Y152:AA152"/>
    <mergeCell ref="C164:E164"/>
    <mergeCell ref="Y165:AA165"/>
    <mergeCell ref="C177:E177"/>
    <mergeCell ref="Y178:AA178"/>
    <mergeCell ref="C190:E190"/>
    <mergeCell ref="C268:E268"/>
    <mergeCell ref="Y269:AA269"/>
    <mergeCell ref="Y35:AA35"/>
    <mergeCell ref="C8:E8"/>
    <mergeCell ref="Y9:AA9"/>
    <mergeCell ref="C21:E21"/>
    <mergeCell ref="Y22:AA22"/>
    <mergeCell ref="C34:E34"/>
    <mergeCell ref="Y113:AA113"/>
    <mergeCell ref="C47:E47"/>
    <mergeCell ref="Y48:AA48"/>
    <mergeCell ref="C60:E60"/>
    <mergeCell ref="Y61:AA61"/>
    <mergeCell ref="C73:E73"/>
    <mergeCell ref="Y74:AA74"/>
    <mergeCell ref="C86:E86"/>
  </mergeCells>
  <phoneticPr fontId="25" type="noConversion"/>
  <conditionalFormatting sqref="W18 W31 W44 W57 W70 W83 W96 W109 W122 W135 W148 W161 W174 W187 W200 W213 W226 W239 W252 W265">
    <cfRule type="cellIs" dxfId="17" priority="17" operator="greaterThan">
      <formula>1</formula>
    </cfRule>
    <cfRule type="cellIs" dxfId="16" priority="18" operator="lessThan">
      <formula>1</formula>
    </cfRule>
  </conditionalFormatting>
  <conditionalFormatting sqref="W278">
    <cfRule type="cellIs" dxfId="15" priority="15" operator="greaterThan">
      <formula>1</formula>
    </cfRule>
    <cfRule type="cellIs" dxfId="14" priority="16" operator="lessThan">
      <formula>1</formula>
    </cfRule>
  </conditionalFormatting>
  <conditionalFormatting sqref="W52:W53">
    <cfRule type="expression" dxfId="13" priority="14">
      <formula>($W$52+$W$53)&gt;0.1</formula>
    </cfRule>
  </conditionalFormatting>
  <conditionalFormatting sqref="W65:W66">
    <cfRule type="expression" dxfId="12" priority="13">
      <formula>($W$65+$W$66)&gt;0.1</formula>
    </cfRule>
  </conditionalFormatting>
  <conditionalFormatting sqref="W77 W79">
    <cfRule type="expression" dxfId="11" priority="12">
      <formula>($W$77+$W$79)&gt;0.4</formula>
    </cfRule>
  </conditionalFormatting>
  <conditionalFormatting sqref="W91:W92">
    <cfRule type="expression" dxfId="10" priority="11">
      <formula>($W$91+$W$92)&gt;0.1</formula>
    </cfRule>
  </conditionalFormatting>
  <conditionalFormatting sqref="W117:W118">
    <cfRule type="expression" dxfId="9" priority="10">
      <formula>($W$117+$W$118)&gt;0.3</formula>
    </cfRule>
  </conditionalFormatting>
  <conditionalFormatting sqref="W130:W131">
    <cfRule type="expression" dxfId="8" priority="9">
      <formula>($W$130+$W$131)&gt;0.1</formula>
    </cfRule>
  </conditionalFormatting>
  <conditionalFormatting sqref="W142 W144">
    <cfRule type="expression" dxfId="7" priority="8">
      <formula>($W$142+$W$144)&gt;0.6</formula>
    </cfRule>
  </conditionalFormatting>
  <conditionalFormatting sqref="W155 W157">
    <cfRule type="expression" dxfId="6" priority="7">
      <formula>($W$155+$W$157)&gt;0.5</formula>
    </cfRule>
  </conditionalFormatting>
  <conditionalFormatting sqref="W168 W170">
    <cfRule type="expression" dxfId="5" priority="6">
      <formula>($W$168+$W$170)&gt;0.5</formula>
    </cfRule>
  </conditionalFormatting>
  <conditionalFormatting sqref="W181 W183">
    <cfRule type="expression" dxfId="4" priority="5">
      <formula>($W$181+$W$183)&gt;0.5</formula>
    </cfRule>
  </conditionalFormatting>
  <conditionalFormatting sqref="W194 W196">
    <cfRule type="expression" dxfId="3" priority="4">
      <formula>($W$194+$W$196)&gt;0.5</formula>
    </cfRule>
  </conditionalFormatting>
  <conditionalFormatting sqref="W207 W209">
    <cfRule type="expression" dxfId="2" priority="3">
      <formula>($W$207+$W$209)&gt;0.5</formula>
    </cfRule>
  </conditionalFormatting>
  <conditionalFormatting sqref="W220 W222">
    <cfRule type="expression" dxfId="1" priority="2">
      <formula>($W$220+$W$222)&gt;0.5</formula>
    </cfRule>
  </conditionalFormatting>
  <conditionalFormatting sqref="W273:W274">
    <cfRule type="expression" dxfId="0" priority="1">
      <formula>($W$273+$W$274)&gt;0.1</formula>
    </cfRule>
  </conditionalFormatting>
  <dataValidations count="2">
    <dataValidation type="list" allowBlank="1" showInputMessage="1" showErrorMessage="1" errorTitle="Valg af indblandingspct." error="Indblandingsprocenten skal være indenfor det vejledende interval i kollonne G." sqref="X154:X160 X11:X17 X24:X30 X37:X43 X50:X56 X63:X69 X76:X82 X89:X95 X102:X108 X115:X121 X128:X134 X259:X264 X141:X147 X167:X173 X180:X186 X193:X199 X206:X212 X219:X225 X232:X238 X245:X251 X272:X277" xr:uid="{6B8E4255-04C5-42AF-9DD1-36D64EA9AEF4}">
      <formula1>$I11:$O11</formula1>
    </dataValidation>
    <dataValidation type="list" allowBlank="1" showInputMessage="1" showErrorMessage="1" errorTitle="Valg af indblandingspct." error="Indblandingsprocenten skal være indenfor det vejledende interval i kollonne G." sqref="W11:W17 W24:W30 W37:W43 W50:W56 W63:W69 W76:W82 W89:W95 W102:W108 W115:W121 W128:W134 W141:W147 W154:W160 W167:W173 W180:W186 W193:W199 W271:W277 W219:W225 W232:W238 W245:W251 W258:W264 W206:W212" xr:uid="{2E5367C1-FF65-4B02-90FB-8C05052F01C8}">
      <formula1>I11:U11</formula1>
    </dataValidation>
  </dataValidations>
  <pageMargins left="0.7" right="0.7" top="0.75" bottom="0.75" header="0.3" footer="0.3"/>
  <pageSetup paperSize="9" scale="55" orientation="landscape" verticalDpi="300" r:id="rId1"/>
  <rowBreaks count="4" manualBreakCount="4">
    <brk id="110" max="16383" man="1"/>
    <brk id="162" max="16383" man="1"/>
    <brk id="214" max="16383" man="1"/>
    <brk id="266"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Title="Valg af indblandingspct." error="Indblandingsprocenten skal være indenfor det vejledende interval i kollonne G." xr:uid="{0F17CE7D-894F-4517-B5F9-3D902E20F36D}">
          <x14:formula1>
            <xm:f>Lister!$D$33:$D$53</xm:f>
          </x14:formula1>
          <xm:sqref>X258 X271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A3DC5-8239-4426-B41C-0961BBD0F1AE}">
  <sheetPr>
    <tabColor theme="8" tint="0.59999389629810485"/>
  </sheetPr>
  <dimension ref="B1:R57"/>
  <sheetViews>
    <sheetView workbookViewId="0">
      <selection activeCell="J27" sqref="J27"/>
    </sheetView>
  </sheetViews>
  <sheetFormatPr defaultColWidth="9.33203125" defaultRowHeight="13.8" x14ac:dyDescent="0.25"/>
  <cols>
    <col min="1" max="1" width="2.5546875" style="273" customWidth="1"/>
    <col min="2" max="2" width="11.44140625" style="271" customWidth="1"/>
    <col min="3" max="3" width="13.33203125" style="271" customWidth="1"/>
    <col min="4" max="4" width="10.6640625" style="271" customWidth="1"/>
    <col min="5" max="5" width="25.44140625" style="271" customWidth="1"/>
    <col min="6" max="7" width="11.6640625" style="271" customWidth="1"/>
    <col min="8" max="9" width="19" style="271" hidden="1" customWidth="1"/>
    <col min="10" max="10" width="25" style="272" customWidth="1"/>
    <col min="11" max="11" width="9.6640625" style="273" customWidth="1"/>
    <col min="12" max="12" width="12.6640625" style="273" customWidth="1"/>
    <col min="13" max="13" width="18.44140625" style="273" customWidth="1"/>
    <col min="14" max="14" width="12.6640625" style="273" customWidth="1"/>
    <col min="15" max="15" width="9.6640625" style="273" customWidth="1"/>
    <col min="16" max="16" width="12.6640625" style="273" customWidth="1"/>
    <col min="17" max="17" width="17.6640625" style="273" customWidth="1"/>
    <col min="18" max="18" width="12.6640625" style="273" customWidth="1"/>
    <col min="19" max="21" width="9.33203125" style="273"/>
    <col min="22" max="22" width="16.33203125" style="273" bestFit="1" customWidth="1"/>
    <col min="23" max="16384" width="9.33203125" style="273"/>
  </cols>
  <sheetData>
    <row r="1" spans="2:18" ht="4.5" customHeight="1" x14ac:dyDescent="0.25"/>
    <row r="2" spans="2:18" ht="22.8" x14ac:dyDescent="0.4">
      <c r="B2" s="274" t="s">
        <v>446</v>
      </c>
      <c r="J2" s="275"/>
    </row>
    <row r="4" spans="2:18" x14ac:dyDescent="0.25">
      <c r="B4" s="276" t="s">
        <v>121</v>
      </c>
    </row>
    <row r="5" spans="2:18" ht="14.4" thickBot="1" x14ac:dyDescent="0.3">
      <c r="B5" s="276"/>
      <c r="K5" s="277"/>
      <c r="N5" s="238" t="str">
        <f>'Stamdata - Projektplan'!K3</f>
        <v>Modelversion: Version 2.0, marts 2024</v>
      </c>
      <c r="O5" s="278"/>
      <c r="P5" s="238"/>
      <c r="Q5" s="278"/>
    </row>
    <row r="6" spans="2:18" x14ac:dyDescent="0.25">
      <c r="B6" s="279" t="s">
        <v>572</v>
      </c>
      <c r="C6" s="280"/>
      <c r="D6" s="281"/>
      <c r="E6" s="282">
        <f>Lister!B1</f>
        <v>0</v>
      </c>
      <c r="K6" s="277"/>
    </row>
    <row r="7" spans="2:18" ht="14.4" thickBot="1" x14ac:dyDescent="0.3">
      <c r="B7" s="283" t="s">
        <v>97</v>
      </c>
      <c r="C7" s="284"/>
      <c r="D7" s="285"/>
      <c r="E7" s="286">
        <f>Lister!B3</f>
        <v>0</v>
      </c>
      <c r="N7" s="238" t="s">
        <v>592</v>
      </c>
      <c r="O7" s="238"/>
      <c r="P7" s="475">
        <f>+'Stamdata - Projektplan'!L5</f>
        <v>0</v>
      </c>
      <c r="Q7" s="278"/>
    </row>
    <row r="8" spans="2:18" ht="8.25" customHeight="1" thickBot="1" x14ac:dyDescent="0.3">
      <c r="B8" s="276"/>
    </row>
    <row r="9" spans="2:18" x14ac:dyDescent="0.25">
      <c r="B9" s="463" t="s">
        <v>587</v>
      </c>
      <c r="C9" s="464"/>
      <c r="D9" s="464"/>
      <c r="E9" s="287" t="s">
        <v>585</v>
      </c>
      <c r="F9" s="288">
        <f>'Opgørelse - CO2'!M54</f>
        <v>0</v>
      </c>
      <c r="G9" s="287" t="s">
        <v>586</v>
      </c>
      <c r="H9" s="289"/>
      <c r="I9" s="289"/>
      <c r="J9" s="288">
        <f>'Opgørelse - CO2'!M55</f>
        <v>0</v>
      </c>
    </row>
    <row r="10" spans="2:18" x14ac:dyDescent="0.25">
      <c r="B10" s="465" t="s">
        <v>588</v>
      </c>
      <c r="C10" s="462"/>
      <c r="D10" s="462"/>
      <c r="E10" s="467" t="s">
        <v>589</v>
      </c>
      <c r="F10" s="468">
        <f>'Opgørelse - CO2'!M59</f>
        <v>0</v>
      </c>
      <c r="G10" s="467" t="s">
        <v>590</v>
      </c>
      <c r="H10" s="466"/>
      <c r="I10" s="466"/>
      <c r="J10" s="468">
        <f>'Opgørelse - CO2'!M60</f>
        <v>0</v>
      </c>
    </row>
    <row r="11" spans="2:18" ht="14.4" thickBot="1" x14ac:dyDescent="0.3">
      <c r="B11" s="290" t="s">
        <v>616</v>
      </c>
      <c r="C11" s="291"/>
      <c r="D11" s="291"/>
      <c r="E11" s="469"/>
      <c r="F11" s="470">
        <f>'Opgørelse - CO2'!M63</f>
        <v>0</v>
      </c>
      <c r="G11" s="469"/>
      <c r="H11" s="471"/>
      <c r="I11" s="471"/>
      <c r="J11" s="470"/>
    </row>
    <row r="12" spans="2:18" ht="8.25" customHeight="1" thickBot="1" x14ac:dyDescent="0.3">
      <c r="B12" s="273"/>
      <c r="C12" s="273"/>
      <c r="D12" s="273"/>
      <c r="E12" s="292"/>
      <c r="F12" s="293"/>
      <c r="G12" s="292"/>
      <c r="J12" s="293"/>
    </row>
    <row r="13" spans="2:18" ht="14.4" thickBot="1" x14ac:dyDescent="0.3">
      <c r="B13" s="273"/>
      <c r="C13" s="273"/>
      <c r="D13" s="273"/>
      <c r="E13" s="273"/>
      <c r="F13" s="273"/>
      <c r="G13" s="273"/>
      <c r="H13" s="273"/>
      <c r="I13" s="273"/>
      <c r="J13" s="273"/>
      <c r="K13" s="591" t="s">
        <v>599</v>
      </c>
      <c r="L13" s="592"/>
      <c r="M13" s="592"/>
      <c r="N13" s="592"/>
      <c r="O13" s="592"/>
      <c r="P13" s="592"/>
      <c r="Q13" s="592"/>
      <c r="R13" s="593"/>
    </row>
    <row r="14" spans="2:18" ht="16.8" thickBot="1" x14ac:dyDescent="0.4">
      <c r="K14" s="591" t="s">
        <v>460</v>
      </c>
      <c r="L14" s="592"/>
      <c r="M14" s="592"/>
      <c r="N14" s="593"/>
      <c r="O14" s="591" t="s">
        <v>461</v>
      </c>
      <c r="P14" s="592"/>
      <c r="Q14" s="592"/>
      <c r="R14" s="593"/>
    </row>
    <row r="15" spans="2:18" ht="42.6" customHeight="1" thickBot="1" x14ac:dyDescent="0.3">
      <c r="B15" s="294" t="s">
        <v>122</v>
      </c>
      <c r="C15" s="295" t="s">
        <v>123</v>
      </c>
      <c r="D15" s="295" t="s">
        <v>124</v>
      </c>
      <c r="E15" s="296" t="s">
        <v>125</v>
      </c>
      <c r="F15" s="295" t="s">
        <v>126</v>
      </c>
      <c r="G15" s="295" t="s">
        <v>568</v>
      </c>
      <c r="H15" s="296" t="s">
        <v>570</v>
      </c>
      <c r="I15" s="296" t="s">
        <v>571</v>
      </c>
      <c r="J15" s="297" t="s">
        <v>447</v>
      </c>
      <c r="K15" s="298" t="s">
        <v>289</v>
      </c>
      <c r="L15" s="299" t="s">
        <v>86</v>
      </c>
      <c r="M15" s="299" t="s">
        <v>448</v>
      </c>
      <c r="N15" s="300" t="s">
        <v>449</v>
      </c>
      <c r="O15" s="298" t="s">
        <v>289</v>
      </c>
      <c r="P15" s="299" t="s">
        <v>86</v>
      </c>
      <c r="Q15" s="299" t="s">
        <v>448</v>
      </c>
      <c r="R15" s="300" t="s">
        <v>450</v>
      </c>
    </row>
    <row r="16" spans="2:18" x14ac:dyDescent="0.25">
      <c r="B16" s="301" t="str">
        <f>IF('Opgørelse - CO2'!B5&lt;&gt;0,'Opgørelse - CO2'!B5,"")</f>
        <v/>
      </c>
      <c r="C16" s="302" t="str">
        <f>IF('Opgørelse - CO2'!C5&lt;&gt;0,'Opgørelse - CO2'!C5,"")</f>
        <v/>
      </c>
      <c r="D16" s="303" t="str">
        <f>IF('Opgørelse - CO2'!D5&lt;&gt;0,'Opgørelse - CO2'!D5,"")</f>
        <v/>
      </c>
      <c r="E16" s="302" t="str">
        <f>IF('Opgørelse - CO2'!E5&lt;&gt;0,'Opgørelse - CO2'!E5,"")</f>
        <v/>
      </c>
      <c r="F16" s="302" t="str">
        <f>IF('Opgørelse - CO2'!F5&lt;&gt;0,'Opgørelse - CO2'!F5,"")</f>
        <v/>
      </c>
      <c r="G16" s="304" t="str">
        <f>IF('Opgørelse - CO2'!G5&lt;&gt;0,'Opgørelse - CO2'!G5,"")</f>
        <v/>
      </c>
      <c r="H16" s="305">
        <f>'Opgørelse - CO2'!H5</f>
        <v>0</v>
      </c>
      <c r="I16" s="305">
        <f>IF('Opgørelse - CO2'!I5&lt;&gt;0,'Opgørelse - CO2'!P5,0)</f>
        <v>0</v>
      </c>
      <c r="J16" s="516" t="str">
        <f>IF('Opgørelse - CO2'!I5&lt;&gt;0,'Opgørelse - CO2'!I5,"")</f>
        <v/>
      </c>
      <c r="K16" s="441" t="str">
        <f>IFERROR(IF(OR(H16="Ja",H16="Nej"),IF(H16="ja",'Modeller - CO2'!$B$59,0)*G16,""),"")</f>
        <v/>
      </c>
      <c r="L16" s="306" t="str">
        <f>IFERROR(IF(OR(I16="Ja",I16="Nej"),IF(I16="ja",'Modeller - CO2'!$B$58,0)*G16,""),"")</f>
        <v/>
      </c>
      <c r="M16" s="306" t="str">
        <f>IFERROR(INDEX('Modeller - CO2'!$A$4:$B$59,MATCH('Opgørelse - CO2'!I5,'Modeller - CO2'!$A$4:$A$59,0),2)*G16,"")</f>
        <v/>
      </c>
      <c r="N16" s="307" t="str">
        <f>IFERROR(K16+L16+M16,"")</f>
        <v/>
      </c>
      <c r="O16" s="436" t="str">
        <f>IFERROR(D16*K16,"")</f>
        <v/>
      </c>
      <c r="P16" s="306" t="str">
        <f>IFERROR(D16*L16,"")</f>
        <v/>
      </c>
      <c r="Q16" s="306" t="str">
        <f>IFERROR(D16*M16,"")</f>
        <v/>
      </c>
      <c r="R16" s="307" t="str">
        <f>IFERROR(O16+P16+Q16,"")</f>
        <v/>
      </c>
    </row>
    <row r="17" spans="2:18" x14ac:dyDescent="0.25">
      <c r="B17" s="308" t="str">
        <f>IF('Opgørelse - CO2'!B6&lt;&gt;0,'Opgørelse - CO2'!B6,"")</f>
        <v/>
      </c>
      <c r="C17" s="309" t="str">
        <f>IF('Opgørelse - CO2'!C6&lt;&gt;0,'Opgørelse - CO2'!C6,"")</f>
        <v/>
      </c>
      <c r="D17" s="310" t="str">
        <f>IF('Opgørelse - CO2'!D6&lt;&gt;0,'Opgørelse - CO2'!D6,"")</f>
        <v/>
      </c>
      <c r="E17" s="309" t="str">
        <f>IF('Opgørelse - CO2'!E6&lt;&gt;0,'Opgørelse - CO2'!E6,"")</f>
        <v/>
      </c>
      <c r="F17" s="309" t="str">
        <f>IF('Opgørelse - CO2'!F6&lt;&gt;0,'Opgørelse - CO2'!F6,"")</f>
        <v/>
      </c>
      <c r="G17" s="311" t="str">
        <f>IF('Opgørelse - CO2'!G6&lt;&gt;0,'Opgørelse - CO2'!G6,"")</f>
        <v/>
      </c>
      <c r="H17" s="312">
        <f>'Opgørelse - CO2'!H6</f>
        <v>0</v>
      </c>
      <c r="I17" s="312">
        <f>IF('Opgørelse - CO2'!I6&lt;&gt;0,'Opgørelse - CO2'!P6,0)</f>
        <v>0</v>
      </c>
      <c r="J17" s="517" t="str">
        <f>IF('Opgørelse - CO2'!I6&lt;&gt;0,'Opgørelse - CO2'!I6,"")</f>
        <v/>
      </c>
      <c r="K17" s="442" t="str">
        <f>IFERROR(IF(OR(H17="Ja",H17="Nej"),IF(H17="ja",'Modeller - CO2'!$B$59,0)*G17,""),"")</f>
        <v/>
      </c>
      <c r="L17" s="313" t="str">
        <f>IFERROR(IF(OR(I17="Ja",I17="Nej"),IF(I17="ja",'Modeller - CO2'!$B$58,0)*G17,""),"")</f>
        <v/>
      </c>
      <c r="M17" s="313" t="str">
        <f>IFERROR(INDEX('Modeller - CO2'!$A$4:$B$59,MATCH('Opgørelse - CO2'!I6,'Modeller - CO2'!$A$4:$A$59,0),2)*G17,"")</f>
        <v/>
      </c>
      <c r="N17" s="314" t="str">
        <f>IFERROR(K17+L17+M17,"")</f>
        <v/>
      </c>
      <c r="O17" s="437" t="str">
        <f t="shared" ref="O17:O21" si="0">IFERROR(D17*K17,"")</f>
        <v/>
      </c>
      <c r="P17" s="313" t="str">
        <f t="shared" ref="P17:P21" si="1">IFERROR(D17*L17,"")</f>
        <v/>
      </c>
      <c r="Q17" s="313" t="str">
        <f t="shared" ref="Q17:Q21" si="2">IFERROR(D17*M17,"")</f>
        <v/>
      </c>
      <c r="R17" s="314" t="str">
        <f t="shared" ref="R17:R21" si="3">IFERROR(O17+P17+Q17,"")</f>
        <v/>
      </c>
    </row>
    <row r="18" spans="2:18" x14ac:dyDescent="0.25">
      <c r="B18" s="308" t="str">
        <f>IF('Opgørelse - CO2'!B7&lt;&gt;0,'Opgørelse - CO2'!B7,"")</f>
        <v/>
      </c>
      <c r="C18" s="309" t="str">
        <f>IF('Opgørelse - CO2'!C7&lt;&gt;0,'Opgørelse - CO2'!C7,"")</f>
        <v/>
      </c>
      <c r="D18" s="310" t="str">
        <f>IF('Opgørelse - CO2'!D7&lt;&gt;0,'Opgørelse - CO2'!D7,"")</f>
        <v/>
      </c>
      <c r="E18" s="309" t="str">
        <f>IF('Opgørelse - CO2'!E7&lt;&gt;0,'Opgørelse - CO2'!E7,"")</f>
        <v/>
      </c>
      <c r="F18" s="309" t="str">
        <f>IF('Opgørelse - CO2'!F7&lt;&gt;0,'Opgørelse - CO2'!F7,"")</f>
        <v/>
      </c>
      <c r="G18" s="311" t="str">
        <f>IF('Opgørelse - CO2'!G7&lt;&gt;0,'Opgørelse - CO2'!G7,"")</f>
        <v/>
      </c>
      <c r="H18" s="312">
        <f>'Opgørelse - CO2'!H7</f>
        <v>0</v>
      </c>
      <c r="I18" s="312">
        <f>IF('Opgørelse - CO2'!I7&lt;&gt;0,'Opgørelse - CO2'!P7,0)</f>
        <v>0</v>
      </c>
      <c r="J18" s="517" t="str">
        <f>IF('Opgørelse - CO2'!I7&lt;&gt;0,'Opgørelse - CO2'!I7,"")</f>
        <v/>
      </c>
      <c r="K18" s="442" t="str">
        <f>IFERROR(IF(OR(H18="Ja",H18="Nej"),IF(H18="ja",'Modeller - CO2'!$B$59,0)*G18,""),"")</f>
        <v/>
      </c>
      <c r="L18" s="313" t="str">
        <f>IFERROR(IF(OR(I18="Ja",I18="Nej"),IF(I18="ja",'Modeller - CO2'!$B$58,0)*G18,""),"")</f>
        <v/>
      </c>
      <c r="M18" s="313" t="str">
        <f>IFERROR(INDEX('Modeller - CO2'!$A$4:$B$59,MATCH('Opgørelse - CO2'!I7,'Modeller - CO2'!$A$4:$A$59,0),2)*G18,"")</f>
        <v/>
      </c>
      <c r="N18" s="314" t="str">
        <f t="shared" ref="N18:N21" si="4">IFERROR(K18+L18+M18,"")</f>
        <v/>
      </c>
      <c r="O18" s="437" t="str">
        <f t="shared" si="0"/>
        <v/>
      </c>
      <c r="P18" s="313" t="str">
        <f t="shared" si="1"/>
        <v/>
      </c>
      <c r="Q18" s="313" t="str">
        <f t="shared" si="2"/>
        <v/>
      </c>
      <c r="R18" s="314" t="str">
        <f t="shared" si="3"/>
        <v/>
      </c>
    </row>
    <row r="19" spans="2:18" x14ac:dyDescent="0.25">
      <c r="B19" s="308" t="str">
        <f>IF('Opgørelse - CO2'!B8&lt;&gt;0,'Opgørelse - CO2'!B8,"")</f>
        <v/>
      </c>
      <c r="C19" s="309" t="str">
        <f>IF('Opgørelse - CO2'!C8&lt;&gt;0,'Opgørelse - CO2'!C8,"")</f>
        <v/>
      </c>
      <c r="D19" s="310" t="str">
        <f>IF('Opgørelse - CO2'!D8&lt;&gt;0,'Opgørelse - CO2'!D8,"")</f>
        <v/>
      </c>
      <c r="E19" s="309" t="str">
        <f>IF('Opgørelse - CO2'!E8&lt;&gt;0,'Opgørelse - CO2'!E8,"")</f>
        <v/>
      </c>
      <c r="F19" s="309" t="str">
        <f>IF('Opgørelse - CO2'!F8&lt;&gt;0,'Opgørelse - CO2'!F8,"")</f>
        <v/>
      </c>
      <c r="G19" s="311" t="str">
        <f>IF('Opgørelse - CO2'!G8&lt;&gt;0,'Opgørelse - CO2'!G8,"")</f>
        <v/>
      </c>
      <c r="H19" s="312">
        <f>'Opgørelse - CO2'!H8</f>
        <v>0</v>
      </c>
      <c r="I19" s="312">
        <f>IF('Opgørelse - CO2'!I8&lt;&gt;0,'Opgørelse - CO2'!P8,0)</f>
        <v>0</v>
      </c>
      <c r="J19" s="517" t="str">
        <f>IF('Opgørelse - CO2'!I8&lt;&gt;0,'Opgørelse - CO2'!I8,"")</f>
        <v/>
      </c>
      <c r="K19" s="442" t="str">
        <f>IFERROR(IF(OR(H19="Ja",H19="Nej"),IF(H19="ja",'Modeller - CO2'!$B$59,0)*G19,""),"")</f>
        <v/>
      </c>
      <c r="L19" s="313" t="str">
        <f>IFERROR(IF(OR(I19="Ja",I19="Nej"),IF(I19="ja",'Modeller - CO2'!$B$58,0)*G19,""),"")</f>
        <v/>
      </c>
      <c r="M19" s="313" t="str">
        <f>IFERROR(INDEX('Modeller - CO2'!$A$4:$B$59,MATCH('Opgørelse - CO2'!I8,'Modeller - CO2'!$A$4:$A$59,0),2)*G19,"")</f>
        <v/>
      </c>
      <c r="N19" s="314" t="str">
        <f t="shared" si="4"/>
        <v/>
      </c>
      <c r="O19" s="437" t="str">
        <f t="shared" si="0"/>
        <v/>
      </c>
      <c r="P19" s="313" t="str">
        <f t="shared" si="1"/>
        <v/>
      </c>
      <c r="Q19" s="313" t="str">
        <f t="shared" si="2"/>
        <v/>
      </c>
      <c r="R19" s="314" t="str">
        <f t="shared" si="3"/>
        <v/>
      </c>
    </row>
    <row r="20" spans="2:18" x14ac:dyDescent="0.25">
      <c r="B20" s="308" t="str">
        <f>IF('Opgørelse - CO2'!B9&lt;&gt;0,'Opgørelse - CO2'!B9,"")</f>
        <v/>
      </c>
      <c r="C20" s="309" t="str">
        <f>IF('Opgørelse - CO2'!C9&lt;&gt;0,'Opgørelse - CO2'!C9,"")</f>
        <v/>
      </c>
      <c r="D20" s="310" t="str">
        <f>IF('Opgørelse - CO2'!D9&lt;&gt;0,'Opgørelse - CO2'!D9,"")</f>
        <v/>
      </c>
      <c r="E20" s="309" t="str">
        <f>IF('Opgørelse - CO2'!E9&lt;&gt;0,'Opgørelse - CO2'!E9,"")</f>
        <v/>
      </c>
      <c r="F20" s="309" t="str">
        <f>IF('Opgørelse - CO2'!F9&lt;&gt;0,'Opgørelse - CO2'!F9,"")</f>
        <v/>
      </c>
      <c r="G20" s="311" t="str">
        <f>IF('Opgørelse - CO2'!G9&lt;&gt;0,'Opgørelse - CO2'!G9,"")</f>
        <v/>
      </c>
      <c r="H20" s="312">
        <f>'Opgørelse - CO2'!H9</f>
        <v>0</v>
      </c>
      <c r="I20" s="312">
        <f>IF('Opgørelse - CO2'!I9&lt;&gt;0,'Opgørelse - CO2'!P9,0)</f>
        <v>0</v>
      </c>
      <c r="J20" s="517" t="str">
        <f>IF('Opgørelse - CO2'!I9&lt;&gt;0,'Opgørelse - CO2'!I9,"")</f>
        <v/>
      </c>
      <c r="K20" s="442" t="str">
        <f>IFERROR(IF(OR(H20="Ja",H20="Nej"),IF(H20="ja",'Modeller - CO2'!$B$59,0)*G20,""),"")</f>
        <v/>
      </c>
      <c r="L20" s="313" t="str">
        <f>IFERROR(IF(OR(I20="Ja",I20="Nej"),IF(I20="ja",'Modeller - CO2'!$B$58,0)*G20,""),"")</f>
        <v/>
      </c>
      <c r="M20" s="313" t="str">
        <f>IFERROR(INDEX('Modeller - CO2'!$A$4:$B$59,MATCH('Opgørelse - CO2'!I9,'Modeller - CO2'!$A$4:$A$59,0),2)*G20,"")</f>
        <v/>
      </c>
      <c r="N20" s="314" t="str">
        <f t="shared" si="4"/>
        <v/>
      </c>
      <c r="O20" s="437" t="str">
        <f t="shared" si="0"/>
        <v/>
      </c>
      <c r="P20" s="313" t="str">
        <f t="shared" si="1"/>
        <v/>
      </c>
      <c r="Q20" s="313" t="str">
        <f t="shared" si="2"/>
        <v/>
      </c>
      <c r="R20" s="314" t="str">
        <f t="shared" si="3"/>
        <v/>
      </c>
    </row>
    <row r="21" spans="2:18" x14ac:dyDescent="0.25">
      <c r="B21" s="308" t="str">
        <f>IF('Opgørelse - CO2'!B10&lt;&gt;0,'Opgørelse - CO2'!B10,"")</f>
        <v/>
      </c>
      <c r="C21" s="309" t="str">
        <f>IF('Opgørelse - CO2'!C10&lt;&gt;0,'Opgørelse - CO2'!C10,"")</f>
        <v/>
      </c>
      <c r="D21" s="310" t="str">
        <f>IF('Opgørelse - CO2'!D10&lt;&gt;0,'Opgørelse - CO2'!D10,"")</f>
        <v/>
      </c>
      <c r="E21" s="309" t="str">
        <f>IF('Opgørelse - CO2'!E10&lt;&gt;0,'Opgørelse - CO2'!E10,"")</f>
        <v/>
      </c>
      <c r="F21" s="309" t="str">
        <f>IF('Opgørelse - CO2'!F10&lt;&gt;0,'Opgørelse - CO2'!F10,"")</f>
        <v/>
      </c>
      <c r="G21" s="311" t="str">
        <f>IF('Opgørelse - CO2'!G10&lt;&gt;0,'Opgørelse - CO2'!G10,"")</f>
        <v/>
      </c>
      <c r="H21" s="312">
        <f>'Opgørelse - CO2'!H10</f>
        <v>0</v>
      </c>
      <c r="I21" s="312">
        <f>IF('Opgørelse - CO2'!I10&lt;&gt;0,'Opgørelse - CO2'!P10,0)</f>
        <v>0</v>
      </c>
      <c r="J21" s="517" t="str">
        <f>IF('Opgørelse - CO2'!I10&lt;&gt;0,'Opgørelse - CO2'!I10,"")</f>
        <v/>
      </c>
      <c r="K21" s="442" t="str">
        <f>IFERROR(IF(OR(H21="Ja",H21="Nej"),IF(H21="ja",'Modeller - CO2'!$B$59,0)*G21,""),"")</f>
        <v/>
      </c>
      <c r="L21" s="313" t="str">
        <f>IFERROR(IF(OR(I21="Ja",I21="Nej"),IF(I21="ja",'Modeller - CO2'!$B$58,0)*G21,""),"")</f>
        <v/>
      </c>
      <c r="M21" s="313" t="str">
        <f>IFERROR(INDEX('Modeller - CO2'!$A$4:$B$59,MATCH('Opgørelse - CO2'!I10,'Modeller - CO2'!$A$4:$A$59,0),2)*G21,"")</f>
        <v/>
      </c>
      <c r="N21" s="314" t="str">
        <f t="shared" si="4"/>
        <v/>
      </c>
      <c r="O21" s="437" t="str">
        <f t="shared" si="0"/>
        <v/>
      </c>
      <c r="P21" s="313" t="str">
        <f t="shared" si="1"/>
        <v/>
      </c>
      <c r="Q21" s="313" t="str">
        <f t="shared" si="2"/>
        <v/>
      </c>
      <c r="R21" s="314" t="str">
        <f t="shared" si="3"/>
        <v/>
      </c>
    </row>
    <row r="22" spans="2:18" x14ac:dyDescent="0.25">
      <c r="B22" s="308" t="str">
        <f>IF('Opgørelse - CO2'!B11&lt;&gt;0,'Opgørelse - CO2'!B11,"")</f>
        <v/>
      </c>
      <c r="C22" s="309" t="str">
        <f>IF('Opgørelse - CO2'!C11&lt;&gt;0,'Opgørelse - CO2'!C11,"")</f>
        <v/>
      </c>
      <c r="D22" s="310" t="str">
        <f>IF('Opgørelse - CO2'!D11&lt;&gt;0,'Opgørelse - CO2'!D11,"")</f>
        <v/>
      </c>
      <c r="E22" s="309" t="str">
        <f>IF('Opgørelse - CO2'!E11&lt;&gt;0,'Opgørelse - CO2'!E11,"")</f>
        <v/>
      </c>
      <c r="F22" s="309" t="str">
        <f>IF('Opgørelse - CO2'!F11&lt;&gt;0,'Opgørelse - CO2'!F11,"")</f>
        <v/>
      </c>
      <c r="G22" s="311" t="str">
        <f>IF('Opgørelse - CO2'!G11&lt;&gt;0,'Opgørelse - CO2'!G11,"")</f>
        <v/>
      </c>
      <c r="H22" s="312">
        <f>'Opgørelse - CO2'!H11</f>
        <v>0</v>
      </c>
      <c r="I22" s="312">
        <f>IF('Opgørelse - CO2'!I11&lt;&gt;0,'Opgørelse - CO2'!P11,0)</f>
        <v>0</v>
      </c>
      <c r="J22" s="517" t="str">
        <f>IF('Opgørelse - CO2'!I11&lt;&gt;0,'Opgørelse - CO2'!I11,"")</f>
        <v/>
      </c>
      <c r="K22" s="442" t="str">
        <f>IFERROR(IF(OR(H22="Ja",H22="Nej"),IF(H22="ja",'Modeller - CO2'!$B$59,0)*G22,""),"")</f>
        <v/>
      </c>
      <c r="L22" s="313" t="str">
        <f>IFERROR(IF(OR(I22="Ja",I22="Nej"),IF(I22="ja",'Modeller - CO2'!$B$58,0)*G22,""),"")</f>
        <v/>
      </c>
      <c r="M22" s="313" t="str">
        <f>IFERROR(INDEX('Modeller - CO2'!$A$4:$B$59,MATCH('Opgørelse - CO2'!I11,'Modeller - CO2'!$A$4:$A$59,0),2)*G22,"")</f>
        <v/>
      </c>
      <c r="N22" s="314" t="str">
        <f t="shared" ref="N22:N55" si="5">IFERROR(K22+L22+M22,"")</f>
        <v/>
      </c>
      <c r="O22" s="437" t="str">
        <f t="shared" ref="O22:O55" si="6">IFERROR(D22*K22,"")</f>
        <v/>
      </c>
      <c r="P22" s="313" t="str">
        <f t="shared" ref="P22:P55" si="7">IFERROR(D22*L22,"")</f>
        <v/>
      </c>
      <c r="Q22" s="313" t="str">
        <f t="shared" ref="Q22:Q55" si="8">IFERROR(D22*M22,"")</f>
        <v/>
      </c>
      <c r="R22" s="314" t="str">
        <f t="shared" ref="R22:R55" si="9">IFERROR(O22+P22+Q22,"")</f>
        <v/>
      </c>
    </row>
    <row r="23" spans="2:18" x14ac:dyDescent="0.25">
      <c r="B23" s="308" t="str">
        <f>IF('Opgørelse - CO2'!B12&lt;&gt;0,'Opgørelse - CO2'!B12,"")</f>
        <v/>
      </c>
      <c r="C23" s="309" t="str">
        <f>IF('Opgørelse - CO2'!C12&lt;&gt;0,'Opgørelse - CO2'!C12,"")</f>
        <v/>
      </c>
      <c r="D23" s="310" t="str">
        <f>IF('Opgørelse - CO2'!D12&lt;&gt;0,'Opgørelse - CO2'!D12,"")</f>
        <v/>
      </c>
      <c r="E23" s="309" t="str">
        <f>IF('Opgørelse - CO2'!E12&lt;&gt;0,'Opgørelse - CO2'!E12,"")</f>
        <v/>
      </c>
      <c r="F23" s="309" t="str">
        <f>IF('Opgørelse - CO2'!F12&lt;&gt;0,'Opgørelse - CO2'!F12,"")</f>
        <v/>
      </c>
      <c r="G23" s="311" t="str">
        <f>IF('Opgørelse - CO2'!G12&lt;&gt;0,'Opgørelse - CO2'!G12,"")</f>
        <v/>
      </c>
      <c r="H23" s="312">
        <f>'Opgørelse - CO2'!H12</f>
        <v>0</v>
      </c>
      <c r="I23" s="312">
        <f>IF('Opgørelse - CO2'!I12&lt;&gt;0,'Opgørelse - CO2'!P12,0)</f>
        <v>0</v>
      </c>
      <c r="J23" s="517" t="str">
        <f>IF('Opgørelse - CO2'!I12&lt;&gt;0,'Opgørelse - CO2'!I12,"")</f>
        <v/>
      </c>
      <c r="K23" s="442" t="str">
        <f>IFERROR(IF(OR(H23="Ja",H23="Nej"),IF(H23="ja",'Modeller - CO2'!$B$59,0)*G23,""),"")</f>
        <v/>
      </c>
      <c r="L23" s="313" t="str">
        <f>IFERROR(IF(OR(I23="Ja",I23="Nej"),IF(I23="ja",'Modeller - CO2'!$B$58,0)*G23,""),"")</f>
        <v/>
      </c>
      <c r="M23" s="313" t="str">
        <f>IFERROR(INDEX('Modeller - CO2'!$A$4:$B$59,MATCH('Opgørelse - CO2'!I12,'Modeller - CO2'!$A$4:$A$59,0),2)*G23,"")</f>
        <v/>
      </c>
      <c r="N23" s="314" t="str">
        <f t="shared" si="5"/>
        <v/>
      </c>
      <c r="O23" s="437" t="str">
        <f t="shared" si="6"/>
        <v/>
      </c>
      <c r="P23" s="313" t="str">
        <f>IFERROR(D23*L23,"")</f>
        <v/>
      </c>
      <c r="Q23" s="313" t="str">
        <f t="shared" si="8"/>
        <v/>
      </c>
      <c r="R23" s="314" t="str">
        <f t="shared" si="9"/>
        <v/>
      </c>
    </row>
    <row r="24" spans="2:18" x14ac:dyDescent="0.25">
      <c r="B24" s="308" t="str">
        <f>IF('Opgørelse - CO2'!B13&lt;&gt;0,'Opgørelse - CO2'!B13,"")</f>
        <v/>
      </c>
      <c r="C24" s="309" t="str">
        <f>IF('Opgørelse - CO2'!C13&lt;&gt;0,'Opgørelse - CO2'!C13,"")</f>
        <v/>
      </c>
      <c r="D24" s="310" t="str">
        <f>IF('Opgørelse - CO2'!D13&lt;&gt;0,'Opgørelse - CO2'!D13,"")</f>
        <v/>
      </c>
      <c r="E24" s="309" t="str">
        <f>IF('Opgørelse - CO2'!E13&lt;&gt;0,'Opgørelse - CO2'!E13,"")</f>
        <v/>
      </c>
      <c r="F24" s="309" t="str">
        <f>IF('Opgørelse - CO2'!F13&lt;&gt;0,'Opgørelse - CO2'!F13,"")</f>
        <v/>
      </c>
      <c r="G24" s="311" t="str">
        <f>IF('Opgørelse - CO2'!G13&lt;&gt;0,'Opgørelse - CO2'!G13,"")</f>
        <v/>
      </c>
      <c r="H24" s="312">
        <f>'Opgørelse - CO2'!H13</f>
        <v>0</v>
      </c>
      <c r="I24" s="312">
        <f>IF('Opgørelse - CO2'!I13&lt;&gt;0,'Opgørelse - CO2'!P13,0)</f>
        <v>0</v>
      </c>
      <c r="J24" s="517" t="str">
        <f>IF('Opgørelse - CO2'!I13&lt;&gt;0,'Opgørelse - CO2'!I13,"")</f>
        <v/>
      </c>
      <c r="K24" s="442" t="str">
        <f>IFERROR(IF(OR(H24="Ja",H24="Nej"),IF(H24="ja",'Modeller - CO2'!$B$59,0)*G24,""),"")</f>
        <v/>
      </c>
      <c r="L24" s="313" t="str">
        <f>IFERROR(IF(OR(I24="Ja",I24="Nej"),IF(I24="ja",'Modeller - CO2'!$B$58,0)*G24,""),"")</f>
        <v/>
      </c>
      <c r="M24" s="313" t="str">
        <f>IFERROR(INDEX('Modeller - CO2'!$A$4:$B$59,MATCH('Opgørelse - CO2'!I13,'Modeller - CO2'!$A$4:$A$59,0),2)*G24,"")</f>
        <v/>
      </c>
      <c r="N24" s="314" t="str">
        <f t="shared" si="5"/>
        <v/>
      </c>
      <c r="O24" s="437" t="str">
        <f t="shared" si="6"/>
        <v/>
      </c>
      <c r="P24" s="313" t="str">
        <f t="shared" si="7"/>
        <v/>
      </c>
      <c r="Q24" s="313" t="str">
        <f t="shared" si="8"/>
        <v/>
      </c>
      <c r="R24" s="314" t="str">
        <f t="shared" si="9"/>
        <v/>
      </c>
    </row>
    <row r="25" spans="2:18" x14ac:dyDescent="0.25">
      <c r="B25" s="308" t="str">
        <f>IF('Opgørelse - CO2'!B14&lt;&gt;0,'Opgørelse - CO2'!B14,"")</f>
        <v/>
      </c>
      <c r="C25" s="309" t="str">
        <f>IF('Opgørelse - CO2'!C14&lt;&gt;0,'Opgørelse - CO2'!C14,"")</f>
        <v/>
      </c>
      <c r="D25" s="310" t="str">
        <f>IF('Opgørelse - CO2'!D14&lt;&gt;0,'Opgørelse - CO2'!D14,"")</f>
        <v/>
      </c>
      <c r="E25" s="309" t="str">
        <f>IF('Opgørelse - CO2'!E14&lt;&gt;0,'Opgørelse - CO2'!E14,"")</f>
        <v/>
      </c>
      <c r="F25" s="309" t="str">
        <f>IF('Opgørelse - CO2'!F14&lt;&gt;0,'Opgørelse - CO2'!F14,"")</f>
        <v/>
      </c>
      <c r="G25" s="311" t="str">
        <f>IF('Opgørelse - CO2'!G14&lt;&gt;0,'Opgørelse - CO2'!G14,"")</f>
        <v/>
      </c>
      <c r="H25" s="312">
        <f>'Opgørelse - CO2'!H14</f>
        <v>0</v>
      </c>
      <c r="I25" s="312">
        <f>IF('Opgørelse - CO2'!I14&lt;&gt;0,'Opgørelse - CO2'!P14,0)</f>
        <v>0</v>
      </c>
      <c r="J25" s="517" t="str">
        <f>IF('Opgørelse - CO2'!I14&lt;&gt;0,'Opgørelse - CO2'!I14,"")</f>
        <v/>
      </c>
      <c r="K25" s="442" t="str">
        <f>IFERROR(IF(OR(H25="Ja",H25="Nej"),IF(H25="ja",'Modeller - CO2'!$B$59,0)*G25,""),"")</f>
        <v/>
      </c>
      <c r="L25" s="313" t="str">
        <f>IFERROR(IF(OR(I25="Ja",I25="Nej"),IF(I25="ja",'Modeller - CO2'!$B$58,0)*G25,""),"")</f>
        <v/>
      </c>
      <c r="M25" s="313" t="str">
        <f>IFERROR(INDEX('Modeller - CO2'!$A$4:$B$59,MATCH('Opgørelse - CO2'!I14,'Modeller - CO2'!$A$4:$A$59,0),2)*G25,"")</f>
        <v/>
      </c>
      <c r="N25" s="314" t="str">
        <f t="shared" si="5"/>
        <v/>
      </c>
      <c r="O25" s="437" t="str">
        <f t="shared" si="6"/>
        <v/>
      </c>
      <c r="P25" s="313" t="str">
        <f t="shared" si="7"/>
        <v/>
      </c>
      <c r="Q25" s="313" t="str">
        <f t="shared" si="8"/>
        <v/>
      </c>
      <c r="R25" s="314" t="str">
        <f t="shared" si="9"/>
        <v/>
      </c>
    </row>
    <row r="26" spans="2:18" x14ac:dyDescent="0.25">
      <c r="B26" s="308" t="str">
        <f>IF('Opgørelse - CO2'!B15&lt;&gt;0,'Opgørelse - CO2'!B15,"")</f>
        <v/>
      </c>
      <c r="C26" s="309" t="str">
        <f>IF('Opgørelse - CO2'!C15&lt;&gt;0,'Opgørelse - CO2'!C15,"")</f>
        <v/>
      </c>
      <c r="D26" s="310" t="str">
        <f>IF('Opgørelse - CO2'!D15&lt;&gt;0,'Opgørelse - CO2'!D15,"")</f>
        <v/>
      </c>
      <c r="E26" s="309" t="str">
        <f>IF('Opgørelse - CO2'!E15&lt;&gt;0,'Opgørelse - CO2'!E15,"")</f>
        <v/>
      </c>
      <c r="F26" s="309" t="str">
        <f>IF('Opgørelse - CO2'!F15&lt;&gt;0,'Opgørelse - CO2'!F15,"")</f>
        <v/>
      </c>
      <c r="G26" s="311" t="str">
        <f>IF('Opgørelse - CO2'!G15&lt;&gt;0,'Opgørelse - CO2'!G15,"")</f>
        <v/>
      </c>
      <c r="H26" s="312">
        <f>'Opgørelse - CO2'!H15</f>
        <v>0</v>
      </c>
      <c r="I26" s="312">
        <f>IF('Opgørelse - CO2'!I15&lt;&gt;0,'Opgørelse - CO2'!P15,0)</f>
        <v>0</v>
      </c>
      <c r="J26" s="517" t="str">
        <f>IF('Opgørelse - CO2'!I15&lt;&gt;0,'Opgørelse - CO2'!I15,"")</f>
        <v/>
      </c>
      <c r="K26" s="442" t="str">
        <f>IFERROR(IF(OR(H26="Ja",H26="Nej"),IF(H26="ja",'Modeller - CO2'!$B$59,0)*G26,""),"")</f>
        <v/>
      </c>
      <c r="L26" s="313" t="str">
        <f>IFERROR(IF(OR(I26="Ja",I26="Nej"),IF(I26="ja",'Modeller - CO2'!$B$58,0)*G26,""),"")</f>
        <v/>
      </c>
      <c r="M26" s="313" t="str">
        <f>IFERROR(INDEX('Modeller - CO2'!$A$4:$B$59,MATCH('Opgørelse - CO2'!I15,'Modeller - CO2'!$A$4:$A$59,0),2)*G26,"")</f>
        <v/>
      </c>
      <c r="N26" s="314" t="str">
        <f t="shared" si="5"/>
        <v/>
      </c>
      <c r="O26" s="437" t="str">
        <f t="shared" si="6"/>
        <v/>
      </c>
      <c r="P26" s="313" t="str">
        <f t="shared" si="7"/>
        <v/>
      </c>
      <c r="Q26" s="313" t="str">
        <f t="shared" si="8"/>
        <v/>
      </c>
      <c r="R26" s="314" t="str">
        <f t="shared" si="9"/>
        <v/>
      </c>
    </row>
    <row r="27" spans="2:18" x14ac:dyDescent="0.25">
      <c r="B27" s="308" t="str">
        <f>IF('Opgørelse - CO2'!B16&lt;&gt;0,'Opgørelse - CO2'!B16,"")</f>
        <v/>
      </c>
      <c r="C27" s="309" t="str">
        <f>IF('Opgørelse - CO2'!C16&lt;&gt;0,'Opgørelse - CO2'!C16,"")</f>
        <v/>
      </c>
      <c r="D27" s="310" t="str">
        <f>IF('Opgørelse - CO2'!D16&lt;&gt;0,'Opgørelse - CO2'!D16,"")</f>
        <v/>
      </c>
      <c r="E27" s="309" t="str">
        <f>IF('Opgørelse - CO2'!E16&lt;&gt;0,'Opgørelse - CO2'!E16,"")</f>
        <v/>
      </c>
      <c r="F27" s="309" t="str">
        <f>IF('Opgørelse - CO2'!F16&lt;&gt;0,'Opgørelse - CO2'!F16,"")</f>
        <v/>
      </c>
      <c r="G27" s="311" t="str">
        <f>IF('Opgørelse - CO2'!G16&lt;&gt;0,'Opgørelse - CO2'!G16,"")</f>
        <v/>
      </c>
      <c r="H27" s="312">
        <f>'Opgørelse - CO2'!H16</f>
        <v>0</v>
      </c>
      <c r="I27" s="312">
        <f>IF('Opgørelse - CO2'!I16&lt;&gt;0,'Opgørelse - CO2'!P16,0)</f>
        <v>0</v>
      </c>
      <c r="J27" s="517" t="str">
        <f>IF('Opgørelse - CO2'!I16&lt;&gt;0,'Opgørelse - CO2'!I16,"")</f>
        <v/>
      </c>
      <c r="K27" s="442" t="str">
        <f>IFERROR(IF(OR(H27="Ja",H27="Nej"),IF(H27="ja",'Modeller - CO2'!$B$59,0)*G27,""),"")</f>
        <v/>
      </c>
      <c r="L27" s="313" t="str">
        <f>IFERROR(IF(OR(I27="Ja",I27="Nej"),IF(I27="ja",'Modeller - CO2'!$B$58,0)*G27,""),"")</f>
        <v/>
      </c>
      <c r="M27" s="313" t="str">
        <f>IFERROR(INDEX('Modeller - CO2'!$A$4:$B$59,MATCH('Opgørelse - CO2'!I16,'Modeller - CO2'!$A$4:$A$59,0),2)*G27,"")</f>
        <v/>
      </c>
      <c r="N27" s="314" t="str">
        <f t="shared" si="5"/>
        <v/>
      </c>
      <c r="O27" s="437" t="str">
        <f t="shared" si="6"/>
        <v/>
      </c>
      <c r="P27" s="313" t="str">
        <f t="shared" si="7"/>
        <v/>
      </c>
      <c r="Q27" s="313" t="str">
        <f t="shared" si="8"/>
        <v/>
      </c>
      <c r="R27" s="314" t="str">
        <f t="shared" si="9"/>
        <v/>
      </c>
    </row>
    <row r="28" spans="2:18" x14ac:dyDescent="0.25">
      <c r="B28" s="308" t="str">
        <f>IF('Opgørelse - CO2'!B17&lt;&gt;0,'Opgørelse - CO2'!B17,"")</f>
        <v/>
      </c>
      <c r="C28" s="309" t="str">
        <f>IF('Opgørelse - CO2'!C17&lt;&gt;0,'Opgørelse - CO2'!C17,"")</f>
        <v/>
      </c>
      <c r="D28" s="310" t="str">
        <f>IF('Opgørelse - CO2'!D17&lt;&gt;0,'Opgørelse - CO2'!D17,"")</f>
        <v/>
      </c>
      <c r="E28" s="309" t="str">
        <f>IF('Opgørelse - CO2'!E17&lt;&gt;0,'Opgørelse - CO2'!E17,"")</f>
        <v/>
      </c>
      <c r="F28" s="309" t="str">
        <f>IF('Opgørelse - CO2'!F17&lt;&gt;0,'Opgørelse - CO2'!F17,"")</f>
        <v/>
      </c>
      <c r="G28" s="311" t="str">
        <f>IF('Opgørelse - CO2'!G17&lt;&gt;0,'Opgørelse - CO2'!G17,"")</f>
        <v/>
      </c>
      <c r="H28" s="312">
        <f>'Opgørelse - CO2'!H17</f>
        <v>0</v>
      </c>
      <c r="I28" s="312">
        <f>IF('Opgørelse - CO2'!I17&lt;&gt;0,'Opgørelse - CO2'!P17,0)</f>
        <v>0</v>
      </c>
      <c r="J28" s="517" t="str">
        <f>IF('Opgørelse - CO2'!I17&lt;&gt;0,'Opgørelse - CO2'!I17,"")</f>
        <v/>
      </c>
      <c r="K28" s="442" t="str">
        <f>IFERROR(IF(OR(H28="Ja",H28="Nej"),IF(H28="ja",'Modeller - CO2'!$B$59,0)*G28,""),"")</f>
        <v/>
      </c>
      <c r="L28" s="313" t="str">
        <f>IFERROR(IF(OR(I28="Ja",I28="Nej"),IF(I28="ja",'Modeller - CO2'!$B$58,0)*G28,""),"")</f>
        <v/>
      </c>
      <c r="M28" s="313" t="str">
        <f>IFERROR(INDEX('Modeller - CO2'!$A$4:$B$59,MATCH('Opgørelse - CO2'!I17,'Modeller - CO2'!$A$4:$A$59,0),2)*G28,"")</f>
        <v/>
      </c>
      <c r="N28" s="314" t="str">
        <f t="shared" si="5"/>
        <v/>
      </c>
      <c r="O28" s="437" t="str">
        <f t="shared" si="6"/>
        <v/>
      </c>
      <c r="P28" s="313" t="str">
        <f t="shared" si="7"/>
        <v/>
      </c>
      <c r="Q28" s="313" t="str">
        <f t="shared" si="8"/>
        <v/>
      </c>
      <c r="R28" s="314" t="str">
        <f t="shared" si="9"/>
        <v/>
      </c>
    </row>
    <row r="29" spans="2:18" x14ac:dyDescent="0.25">
      <c r="B29" s="308" t="str">
        <f>IF('Opgørelse - CO2'!B18&lt;&gt;0,'Opgørelse - CO2'!B18,"")</f>
        <v/>
      </c>
      <c r="C29" s="309" t="str">
        <f>IF('Opgørelse - CO2'!C18&lt;&gt;0,'Opgørelse - CO2'!C18,"")</f>
        <v/>
      </c>
      <c r="D29" s="310" t="str">
        <f>IF('Opgørelse - CO2'!D18&lt;&gt;0,'Opgørelse - CO2'!D18,"")</f>
        <v/>
      </c>
      <c r="E29" s="309" t="str">
        <f>IF('Opgørelse - CO2'!E18&lt;&gt;0,'Opgørelse - CO2'!E18,"")</f>
        <v/>
      </c>
      <c r="F29" s="309" t="str">
        <f>IF('Opgørelse - CO2'!F18&lt;&gt;0,'Opgørelse - CO2'!F18,"")</f>
        <v/>
      </c>
      <c r="G29" s="311" t="str">
        <f>IF('Opgørelse - CO2'!G18&lt;&gt;0,'Opgørelse - CO2'!G18,"")</f>
        <v/>
      </c>
      <c r="H29" s="312">
        <f>'Opgørelse - CO2'!H18</f>
        <v>0</v>
      </c>
      <c r="I29" s="312">
        <f>IF('Opgørelse - CO2'!I18&lt;&gt;0,'Opgørelse - CO2'!P18,0)</f>
        <v>0</v>
      </c>
      <c r="J29" s="517" t="str">
        <f>IF('Opgørelse - CO2'!I18&lt;&gt;0,'Opgørelse - CO2'!I18,"")</f>
        <v/>
      </c>
      <c r="K29" s="442" t="str">
        <f>IFERROR(IF(OR(H29="Ja",H29="Nej"),IF(H29="ja",'Modeller - CO2'!$B$59,0)*G29,""),"")</f>
        <v/>
      </c>
      <c r="L29" s="313" t="str">
        <f>IFERROR(IF(OR(I29="Ja",I29="Nej"),IF(I29="ja",'Modeller - CO2'!$B$58,0)*G29,""),"")</f>
        <v/>
      </c>
      <c r="M29" s="313" t="str">
        <f>IFERROR(INDEX('Modeller - CO2'!$A$4:$B$59,MATCH('Opgørelse - CO2'!I18,'Modeller - CO2'!$A$4:$A$59,0),2)*G29,"")</f>
        <v/>
      </c>
      <c r="N29" s="314" t="str">
        <f t="shared" si="5"/>
        <v/>
      </c>
      <c r="O29" s="437" t="str">
        <f t="shared" si="6"/>
        <v/>
      </c>
      <c r="P29" s="313" t="str">
        <f t="shared" si="7"/>
        <v/>
      </c>
      <c r="Q29" s="313" t="str">
        <f t="shared" si="8"/>
        <v/>
      </c>
      <c r="R29" s="314" t="str">
        <f t="shared" si="9"/>
        <v/>
      </c>
    </row>
    <row r="30" spans="2:18" x14ac:dyDescent="0.25">
      <c r="B30" s="308" t="str">
        <f>IF('Opgørelse - CO2'!B19&lt;&gt;0,'Opgørelse - CO2'!B19,"")</f>
        <v/>
      </c>
      <c r="C30" s="309" t="str">
        <f>IF('Opgørelse - CO2'!C19&lt;&gt;0,'Opgørelse - CO2'!C19,"")</f>
        <v/>
      </c>
      <c r="D30" s="310" t="str">
        <f>IF('Opgørelse - CO2'!D19&lt;&gt;0,'Opgørelse - CO2'!D19,"")</f>
        <v/>
      </c>
      <c r="E30" s="309" t="str">
        <f>IF('Opgørelse - CO2'!E19&lt;&gt;0,'Opgørelse - CO2'!E19,"")</f>
        <v/>
      </c>
      <c r="F30" s="309" t="str">
        <f>IF('Opgørelse - CO2'!F19&lt;&gt;0,'Opgørelse - CO2'!F19,"")</f>
        <v/>
      </c>
      <c r="G30" s="311" t="str">
        <f>IF('Opgørelse - CO2'!G19&lt;&gt;0,'Opgørelse - CO2'!G19,"")</f>
        <v/>
      </c>
      <c r="H30" s="312">
        <f>'Opgørelse - CO2'!H19</f>
        <v>0</v>
      </c>
      <c r="I30" s="312">
        <f>IF('Opgørelse - CO2'!I19&lt;&gt;0,'Opgørelse - CO2'!P19,0)</f>
        <v>0</v>
      </c>
      <c r="J30" s="517" t="str">
        <f>IF('Opgørelse - CO2'!I19&lt;&gt;0,'Opgørelse - CO2'!I19,"")</f>
        <v/>
      </c>
      <c r="K30" s="442" t="str">
        <f>IFERROR(IF(OR(H30="Ja",H30="Nej"),IF(H30="ja",'Modeller - CO2'!$B$59,0)*G30,""),"")</f>
        <v/>
      </c>
      <c r="L30" s="313" t="str">
        <f>IFERROR(IF(OR(I30="Ja",I30="Nej"),IF(I30="ja",'Modeller - CO2'!$B$58,0)*G30,""),"")</f>
        <v/>
      </c>
      <c r="M30" s="313" t="str">
        <f>IFERROR(INDEX('Modeller - CO2'!$A$4:$B$59,MATCH('Opgørelse - CO2'!I19,'Modeller - CO2'!$A$4:$A$59,0),2)*G30,"")</f>
        <v/>
      </c>
      <c r="N30" s="314" t="str">
        <f t="shared" si="5"/>
        <v/>
      </c>
      <c r="O30" s="437" t="str">
        <f t="shared" si="6"/>
        <v/>
      </c>
      <c r="P30" s="313" t="str">
        <f t="shared" si="7"/>
        <v/>
      </c>
      <c r="Q30" s="313" t="str">
        <f t="shared" si="8"/>
        <v/>
      </c>
      <c r="R30" s="314" t="str">
        <f t="shared" si="9"/>
        <v/>
      </c>
    </row>
    <row r="31" spans="2:18" x14ac:dyDescent="0.25">
      <c r="B31" s="308" t="str">
        <f>IF('Opgørelse - CO2'!B20&lt;&gt;0,'Opgørelse - CO2'!B20,"")</f>
        <v/>
      </c>
      <c r="C31" s="309" t="str">
        <f>IF('Opgørelse - CO2'!C20&lt;&gt;0,'Opgørelse - CO2'!C20,"")</f>
        <v/>
      </c>
      <c r="D31" s="310" t="str">
        <f>IF('Opgørelse - CO2'!D20&lt;&gt;0,'Opgørelse - CO2'!D20,"")</f>
        <v/>
      </c>
      <c r="E31" s="309" t="str">
        <f>IF('Opgørelse - CO2'!E20&lt;&gt;0,'Opgørelse - CO2'!E20,"")</f>
        <v/>
      </c>
      <c r="F31" s="309" t="str">
        <f>IF('Opgørelse - CO2'!F20&lt;&gt;0,'Opgørelse - CO2'!F20,"")</f>
        <v/>
      </c>
      <c r="G31" s="311" t="str">
        <f>IF('Opgørelse - CO2'!G20&lt;&gt;0,'Opgørelse - CO2'!G20,"")</f>
        <v/>
      </c>
      <c r="H31" s="312">
        <f>'Opgørelse - CO2'!H20</f>
        <v>0</v>
      </c>
      <c r="I31" s="312">
        <f>IF('Opgørelse - CO2'!I20&lt;&gt;0,'Opgørelse - CO2'!P20,0)</f>
        <v>0</v>
      </c>
      <c r="J31" s="517" t="str">
        <f>IF('Opgørelse - CO2'!I20&lt;&gt;0,'Opgørelse - CO2'!I20,"")</f>
        <v/>
      </c>
      <c r="K31" s="442" t="str">
        <f>IFERROR(IF(OR(H31="Ja",H31="Nej"),IF(H31="ja",'Modeller - CO2'!$B$59,0)*G31,""),"")</f>
        <v/>
      </c>
      <c r="L31" s="313" t="str">
        <f>IFERROR(IF(OR(I31="Ja",I31="Nej"),IF(I31="ja",'Modeller - CO2'!$B$58,0)*G31,""),"")</f>
        <v/>
      </c>
      <c r="M31" s="313" t="str">
        <f>IFERROR(INDEX('Modeller - CO2'!$A$4:$B$59,MATCH('Opgørelse - CO2'!I20,'Modeller - CO2'!$A$4:$A$59,0),2)*G31,"")</f>
        <v/>
      </c>
      <c r="N31" s="314" t="str">
        <f t="shared" si="5"/>
        <v/>
      </c>
      <c r="O31" s="437" t="str">
        <f t="shared" si="6"/>
        <v/>
      </c>
      <c r="P31" s="313" t="str">
        <f t="shared" si="7"/>
        <v/>
      </c>
      <c r="Q31" s="313" t="str">
        <f t="shared" si="8"/>
        <v/>
      </c>
      <c r="R31" s="314" t="str">
        <f t="shared" si="9"/>
        <v/>
      </c>
    </row>
    <row r="32" spans="2:18" x14ac:dyDescent="0.25">
      <c r="B32" s="308" t="str">
        <f>IF('Opgørelse - CO2'!B21&lt;&gt;0,'Opgørelse - CO2'!B21,"")</f>
        <v/>
      </c>
      <c r="C32" s="309" t="str">
        <f>IF('Opgørelse - CO2'!C21&lt;&gt;0,'Opgørelse - CO2'!C21,"")</f>
        <v/>
      </c>
      <c r="D32" s="310" t="str">
        <f>IF('Opgørelse - CO2'!D21&lt;&gt;0,'Opgørelse - CO2'!D21,"")</f>
        <v/>
      </c>
      <c r="E32" s="309" t="str">
        <f>IF('Opgørelse - CO2'!E21&lt;&gt;0,'Opgørelse - CO2'!E21,"")</f>
        <v/>
      </c>
      <c r="F32" s="309" t="str">
        <f>IF('Opgørelse - CO2'!F21&lt;&gt;0,'Opgørelse - CO2'!F21,"")</f>
        <v/>
      </c>
      <c r="G32" s="311" t="str">
        <f>IF('Opgørelse - CO2'!G21&lt;&gt;0,'Opgørelse - CO2'!G21,"")</f>
        <v/>
      </c>
      <c r="H32" s="312">
        <f>'Opgørelse - CO2'!H21</f>
        <v>0</v>
      </c>
      <c r="I32" s="312">
        <f>IF('Opgørelse - CO2'!I21&lt;&gt;0,'Opgørelse - CO2'!P21,0)</f>
        <v>0</v>
      </c>
      <c r="J32" s="517" t="str">
        <f>IF('Opgørelse - CO2'!I21&lt;&gt;0,'Opgørelse - CO2'!I21,"")</f>
        <v/>
      </c>
      <c r="K32" s="442" t="str">
        <f>IFERROR(IF(OR(H32="Ja",H32="Nej"),IF(H32="ja",'Modeller - CO2'!$B$59,0)*G32,""),"")</f>
        <v/>
      </c>
      <c r="L32" s="313" t="str">
        <f>IFERROR(IF(OR(I32="Ja",I32="Nej"),IF(I32="ja",'Modeller - CO2'!$B$58,0)*G32,""),"")</f>
        <v/>
      </c>
      <c r="M32" s="313" t="str">
        <f>IFERROR(INDEX('Modeller - CO2'!$A$4:$B$59,MATCH('Opgørelse - CO2'!I21,'Modeller - CO2'!$A$4:$A$59,0),2)*G32,"")</f>
        <v/>
      </c>
      <c r="N32" s="314" t="str">
        <f t="shared" si="5"/>
        <v/>
      </c>
      <c r="O32" s="437" t="str">
        <f t="shared" si="6"/>
        <v/>
      </c>
      <c r="P32" s="313" t="str">
        <f t="shared" si="7"/>
        <v/>
      </c>
      <c r="Q32" s="313" t="str">
        <f t="shared" si="8"/>
        <v/>
      </c>
      <c r="R32" s="314" t="str">
        <f t="shared" si="9"/>
        <v/>
      </c>
    </row>
    <row r="33" spans="2:18" x14ac:dyDescent="0.25">
      <c r="B33" s="308" t="str">
        <f>IF('Opgørelse - CO2'!B22&lt;&gt;0,'Opgørelse - CO2'!B22,"")</f>
        <v/>
      </c>
      <c r="C33" s="309" t="str">
        <f>IF('Opgørelse - CO2'!C22&lt;&gt;0,'Opgørelse - CO2'!C22,"")</f>
        <v/>
      </c>
      <c r="D33" s="310" t="str">
        <f>IF('Opgørelse - CO2'!D22&lt;&gt;0,'Opgørelse - CO2'!D22,"")</f>
        <v/>
      </c>
      <c r="E33" s="309" t="str">
        <f>IF('Opgørelse - CO2'!E22&lt;&gt;0,'Opgørelse - CO2'!E22,"")</f>
        <v/>
      </c>
      <c r="F33" s="309" t="str">
        <f>IF('Opgørelse - CO2'!F22&lt;&gt;0,'Opgørelse - CO2'!F22,"")</f>
        <v/>
      </c>
      <c r="G33" s="311" t="str">
        <f>IF('Opgørelse - CO2'!G22&lt;&gt;0,'Opgørelse - CO2'!G22,"")</f>
        <v/>
      </c>
      <c r="H33" s="312">
        <f>'Opgørelse - CO2'!H22</f>
        <v>0</v>
      </c>
      <c r="I33" s="312">
        <f>IF('Opgørelse - CO2'!I22&lt;&gt;0,'Opgørelse - CO2'!P22,0)</f>
        <v>0</v>
      </c>
      <c r="J33" s="517" t="str">
        <f>IF('Opgørelse - CO2'!I22&lt;&gt;0,'Opgørelse - CO2'!I22,"")</f>
        <v/>
      </c>
      <c r="K33" s="442" t="str">
        <f>IFERROR(IF(OR(H33="Ja",H33="Nej"),IF(H33="ja",'Modeller - CO2'!$B$59,0)*G33,""),"")</f>
        <v/>
      </c>
      <c r="L33" s="313" t="str">
        <f>IFERROR(IF(OR(I33="Ja",I33="Nej"),IF(I33="ja",'Modeller - CO2'!$B$58,0)*G33,""),"")</f>
        <v/>
      </c>
      <c r="M33" s="313" t="str">
        <f>IFERROR(INDEX('Modeller - CO2'!$A$4:$B$59,MATCH('Opgørelse - CO2'!I22,'Modeller - CO2'!$A$4:$A$59,0),2)*G33,"")</f>
        <v/>
      </c>
      <c r="N33" s="314" t="str">
        <f t="shared" si="5"/>
        <v/>
      </c>
      <c r="O33" s="437" t="str">
        <f t="shared" si="6"/>
        <v/>
      </c>
      <c r="P33" s="313" t="str">
        <f t="shared" si="7"/>
        <v/>
      </c>
      <c r="Q33" s="313" t="str">
        <f t="shared" si="8"/>
        <v/>
      </c>
      <c r="R33" s="314" t="str">
        <f t="shared" si="9"/>
        <v/>
      </c>
    </row>
    <row r="34" spans="2:18" x14ac:dyDescent="0.25">
      <c r="B34" s="308" t="str">
        <f>IF('Opgørelse - CO2'!B23&lt;&gt;0,'Opgørelse - CO2'!B23,"")</f>
        <v/>
      </c>
      <c r="C34" s="309" t="str">
        <f>IF('Opgørelse - CO2'!C23&lt;&gt;0,'Opgørelse - CO2'!C23,"")</f>
        <v/>
      </c>
      <c r="D34" s="310" t="str">
        <f>IF('Opgørelse - CO2'!D23&lt;&gt;0,'Opgørelse - CO2'!D23,"")</f>
        <v/>
      </c>
      <c r="E34" s="309" t="str">
        <f>IF('Opgørelse - CO2'!E23&lt;&gt;0,'Opgørelse - CO2'!E23,"")</f>
        <v/>
      </c>
      <c r="F34" s="309" t="str">
        <f>IF('Opgørelse - CO2'!F23&lt;&gt;0,'Opgørelse - CO2'!F23,"")</f>
        <v/>
      </c>
      <c r="G34" s="311" t="str">
        <f>IF('Opgørelse - CO2'!G23&lt;&gt;0,'Opgørelse - CO2'!G23,"")</f>
        <v/>
      </c>
      <c r="H34" s="312">
        <f>'Opgørelse - CO2'!H23</f>
        <v>0</v>
      </c>
      <c r="I34" s="312">
        <f>IF('Opgørelse - CO2'!I23&lt;&gt;0,'Opgørelse - CO2'!P23,0)</f>
        <v>0</v>
      </c>
      <c r="J34" s="517" t="str">
        <f>IF('Opgørelse - CO2'!I23&lt;&gt;0,'Opgørelse - CO2'!I23,"")</f>
        <v/>
      </c>
      <c r="K34" s="442" t="str">
        <f>IFERROR(IF(OR(H34="Ja",H34="Nej"),IF(H34="ja",'Modeller - CO2'!$B$59,0)*G34,""),"")</f>
        <v/>
      </c>
      <c r="L34" s="313" t="str">
        <f>IFERROR(IF(OR(I34="Ja",I34="Nej"),IF(I34="ja",'Modeller - CO2'!$B$58,0)*G34,""),"")</f>
        <v/>
      </c>
      <c r="M34" s="313" t="str">
        <f>IFERROR(INDEX('Modeller - CO2'!$A$4:$B$59,MATCH('Opgørelse - CO2'!I23,'Modeller - CO2'!$A$4:$A$59,0),2)*G34,"")</f>
        <v/>
      </c>
      <c r="N34" s="314" t="str">
        <f t="shared" si="5"/>
        <v/>
      </c>
      <c r="O34" s="437" t="str">
        <f t="shared" si="6"/>
        <v/>
      </c>
      <c r="P34" s="313" t="str">
        <f t="shared" si="7"/>
        <v/>
      </c>
      <c r="Q34" s="313" t="str">
        <f t="shared" si="8"/>
        <v/>
      </c>
      <c r="R34" s="314" t="str">
        <f t="shared" si="9"/>
        <v/>
      </c>
    </row>
    <row r="35" spans="2:18" x14ac:dyDescent="0.25">
      <c r="B35" s="308" t="str">
        <f>IF('Opgørelse - CO2'!B24&lt;&gt;0,'Opgørelse - CO2'!B24,"")</f>
        <v/>
      </c>
      <c r="C35" s="309" t="str">
        <f>IF('Opgørelse - CO2'!C24&lt;&gt;0,'Opgørelse - CO2'!C24,"")</f>
        <v/>
      </c>
      <c r="D35" s="310" t="str">
        <f>IF('Opgørelse - CO2'!D24&lt;&gt;0,'Opgørelse - CO2'!D24,"")</f>
        <v/>
      </c>
      <c r="E35" s="309" t="str">
        <f>IF('Opgørelse - CO2'!E24&lt;&gt;0,'Opgørelse - CO2'!E24,"")</f>
        <v/>
      </c>
      <c r="F35" s="309" t="str">
        <f>IF('Opgørelse - CO2'!F24&lt;&gt;0,'Opgørelse - CO2'!F24,"")</f>
        <v/>
      </c>
      <c r="G35" s="311" t="str">
        <f>IF('Opgørelse - CO2'!G24&lt;&gt;0,'Opgørelse - CO2'!G24,"")</f>
        <v/>
      </c>
      <c r="H35" s="312">
        <f>'Opgørelse - CO2'!H24</f>
        <v>0</v>
      </c>
      <c r="I35" s="312">
        <f>IF('Opgørelse - CO2'!I24&lt;&gt;0,'Opgørelse - CO2'!P24,0)</f>
        <v>0</v>
      </c>
      <c r="J35" s="517" t="str">
        <f>IF('Opgørelse - CO2'!I24&lt;&gt;0,'Opgørelse - CO2'!I24,"")</f>
        <v/>
      </c>
      <c r="K35" s="442" t="str">
        <f>IFERROR(IF(OR(H35="Ja",H35="Nej"),IF(H35="ja",'Modeller - CO2'!$B$59,0)*G35,""),"")</f>
        <v/>
      </c>
      <c r="L35" s="313" t="str">
        <f>IFERROR(IF(OR(I35="Ja",I35="Nej"),IF(I35="ja",'Modeller - CO2'!$B$58,0)*G35,""),"")</f>
        <v/>
      </c>
      <c r="M35" s="313" t="str">
        <f>IFERROR(INDEX('Modeller - CO2'!$A$4:$B$59,MATCH('Opgørelse - CO2'!I24,'Modeller - CO2'!$A$4:$A$59,0),2)*G35,"")</f>
        <v/>
      </c>
      <c r="N35" s="314" t="str">
        <f t="shared" si="5"/>
        <v/>
      </c>
      <c r="O35" s="437" t="str">
        <f t="shared" si="6"/>
        <v/>
      </c>
      <c r="P35" s="313" t="str">
        <f t="shared" si="7"/>
        <v/>
      </c>
      <c r="Q35" s="313" t="str">
        <f t="shared" si="8"/>
        <v/>
      </c>
      <c r="R35" s="314" t="str">
        <f t="shared" si="9"/>
        <v/>
      </c>
    </row>
    <row r="36" spans="2:18" x14ac:dyDescent="0.25">
      <c r="B36" s="308" t="str">
        <f>IF('Opgørelse - CO2'!B25&lt;&gt;0,'Opgørelse - CO2'!B25,"")</f>
        <v/>
      </c>
      <c r="C36" s="309" t="str">
        <f>IF('Opgørelse - CO2'!C25&lt;&gt;0,'Opgørelse - CO2'!C25,"")</f>
        <v/>
      </c>
      <c r="D36" s="310" t="str">
        <f>IF('Opgørelse - CO2'!D25&lt;&gt;0,'Opgørelse - CO2'!D25,"")</f>
        <v/>
      </c>
      <c r="E36" s="309" t="str">
        <f>IF('Opgørelse - CO2'!E25&lt;&gt;0,'Opgørelse - CO2'!E25,"")</f>
        <v/>
      </c>
      <c r="F36" s="309" t="str">
        <f>IF('Opgørelse - CO2'!F25&lt;&gt;0,'Opgørelse - CO2'!F25,"")</f>
        <v/>
      </c>
      <c r="G36" s="311" t="str">
        <f>IF('Opgørelse - CO2'!G25&lt;&gt;0,'Opgørelse - CO2'!G25,"")</f>
        <v/>
      </c>
      <c r="H36" s="312">
        <f>'Opgørelse - CO2'!H25</f>
        <v>0</v>
      </c>
      <c r="I36" s="312">
        <f>IF('Opgørelse - CO2'!I25&lt;&gt;0,'Opgørelse - CO2'!P25,0)</f>
        <v>0</v>
      </c>
      <c r="J36" s="517" t="str">
        <f>IF('Opgørelse - CO2'!I25&lt;&gt;0,'Opgørelse - CO2'!I25,"")</f>
        <v/>
      </c>
      <c r="K36" s="442" t="str">
        <f>IFERROR(IF(OR(H36="Ja",H36="Nej"),IF(H36="ja",'Modeller - CO2'!$B$59,0)*G36,""),"")</f>
        <v/>
      </c>
      <c r="L36" s="313" t="str">
        <f>IFERROR(IF(OR(I36="Ja",I36="Nej"),IF(I36="ja",'Modeller - CO2'!$B$58,0)*G36,""),"")</f>
        <v/>
      </c>
      <c r="M36" s="313" t="str">
        <f>IFERROR(INDEX('Modeller - CO2'!$A$4:$B$59,MATCH('Opgørelse - CO2'!I25,'Modeller - CO2'!$A$4:$A$59,0),2)*G36,"")</f>
        <v/>
      </c>
      <c r="N36" s="314" t="str">
        <f t="shared" si="5"/>
        <v/>
      </c>
      <c r="O36" s="437" t="str">
        <f t="shared" si="6"/>
        <v/>
      </c>
      <c r="P36" s="313" t="str">
        <f t="shared" si="7"/>
        <v/>
      </c>
      <c r="Q36" s="313" t="str">
        <f t="shared" si="8"/>
        <v/>
      </c>
      <c r="R36" s="314" t="str">
        <f t="shared" si="9"/>
        <v/>
      </c>
    </row>
    <row r="37" spans="2:18" x14ac:dyDescent="0.25">
      <c r="B37" s="308" t="str">
        <f>IF('Opgørelse - CO2'!B26&lt;&gt;0,'Opgørelse - CO2'!B26,"")</f>
        <v/>
      </c>
      <c r="C37" s="309" t="str">
        <f>IF('Opgørelse - CO2'!C26&lt;&gt;0,'Opgørelse - CO2'!C26,"")</f>
        <v/>
      </c>
      <c r="D37" s="310" t="str">
        <f>IF('Opgørelse - CO2'!D26&lt;&gt;0,'Opgørelse - CO2'!D26,"")</f>
        <v/>
      </c>
      <c r="E37" s="309" t="str">
        <f>IF('Opgørelse - CO2'!E26&lt;&gt;0,'Opgørelse - CO2'!E26,"")</f>
        <v/>
      </c>
      <c r="F37" s="309" t="str">
        <f>IF('Opgørelse - CO2'!F26&lt;&gt;0,'Opgørelse - CO2'!F26,"")</f>
        <v/>
      </c>
      <c r="G37" s="311" t="str">
        <f>IF('Opgørelse - CO2'!G26&lt;&gt;0,'Opgørelse - CO2'!G26,"")</f>
        <v/>
      </c>
      <c r="H37" s="312">
        <f>'Opgørelse - CO2'!H26</f>
        <v>0</v>
      </c>
      <c r="I37" s="312">
        <f>IF('Opgørelse - CO2'!I26&lt;&gt;0,'Opgørelse - CO2'!P26,0)</f>
        <v>0</v>
      </c>
      <c r="J37" s="517" t="str">
        <f>IF('Opgørelse - CO2'!I26&lt;&gt;0,'Opgørelse - CO2'!I26,"")</f>
        <v/>
      </c>
      <c r="K37" s="442" t="str">
        <f>IFERROR(IF(OR(H37="Ja",H37="Nej"),IF(H37="ja",'Modeller - CO2'!$B$59,0)*G37,""),"")</f>
        <v/>
      </c>
      <c r="L37" s="313" t="str">
        <f>IFERROR(IF(OR(I37="Ja",I37="Nej"),IF(I37="ja",'Modeller - CO2'!$B$58,0)*G37,""),"")</f>
        <v/>
      </c>
      <c r="M37" s="313" t="str">
        <f>IFERROR(INDEX('Modeller - CO2'!$A$4:$B$59,MATCH('Opgørelse - CO2'!I26,'Modeller - CO2'!$A$4:$A$59,0),2)*G37,"")</f>
        <v/>
      </c>
      <c r="N37" s="314" t="str">
        <f t="shared" si="5"/>
        <v/>
      </c>
      <c r="O37" s="437" t="str">
        <f t="shared" si="6"/>
        <v/>
      </c>
      <c r="P37" s="313" t="str">
        <f t="shared" si="7"/>
        <v/>
      </c>
      <c r="Q37" s="313" t="str">
        <f t="shared" si="8"/>
        <v/>
      </c>
      <c r="R37" s="314" t="str">
        <f t="shared" si="9"/>
        <v/>
      </c>
    </row>
    <row r="38" spans="2:18" x14ac:dyDescent="0.25">
      <c r="B38" s="308" t="str">
        <f>IF('Opgørelse - CO2'!B27&lt;&gt;0,'Opgørelse - CO2'!B27,"")</f>
        <v/>
      </c>
      <c r="C38" s="309" t="str">
        <f>IF('Opgørelse - CO2'!C27&lt;&gt;0,'Opgørelse - CO2'!C27,"")</f>
        <v/>
      </c>
      <c r="D38" s="310" t="str">
        <f>IF('Opgørelse - CO2'!D27&lt;&gt;0,'Opgørelse - CO2'!D27,"")</f>
        <v/>
      </c>
      <c r="E38" s="309" t="str">
        <f>IF('Opgørelse - CO2'!E27&lt;&gt;0,'Opgørelse - CO2'!E27,"")</f>
        <v/>
      </c>
      <c r="F38" s="309" t="str">
        <f>IF('Opgørelse - CO2'!F27&lt;&gt;0,'Opgørelse - CO2'!F27,"")</f>
        <v/>
      </c>
      <c r="G38" s="311" t="str">
        <f>IF('Opgørelse - CO2'!G27&lt;&gt;0,'Opgørelse - CO2'!G27,"")</f>
        <v/>
      </c>
      <c r="H38" s="312">
        <f>'Opgørelse - CO2'!H27</f>
        <v>0</v>
      </c>
      <c r="I38" s="312">
        <f>IF('Opgørelse - CO2'!I27&lt;&gt;0,'Opgørelse - CO2'!P27,0)</f>
        <v>0</v>
      </c>
      <c r="J38" s="517" t="str">
        <f>IF('Opgørelse - CO2'!I27&lt;&gt;0,'Opgørelse - CO2'!I27,"")</f>
        <v/>
      </c>
      <c r="K38" s="442" t="str">
        <f>IFERROR(IF(OR(H38="Ja",H38="Nej"),IF(H38="ja",'Modeller - CO2'!$B$59,0)*G38,""),"")</f>
        <v/>
      </c>
      <c r="L38" s="313" t="str">
        <f>IFERROR(IF(OR(I38="Ja",I38="Nej"),IF(I38="ja",'Modeller - CO2'!$B$58,0)*G38,""),"")</f>
        <v/>
      </c>
      <c r="M38" s="313" t="str">
        <f>IFERROR(INDEX('Modeller - CO2'!$A$4:$B$59,MATCH('Opgørelse - CO2'!I27,'Modeller - CO2'!$A$4:$A$59,0),2)*G38,"")</f>
        <v/>
      </c>
      <c r="N38" s="314" t="str">
        <f t="shared" si="5"/>
        <v/>
      </c>
      <c r="O38" s="437" t="str">
        <f t="shared" si="6"/>
        <v/>
      </c>
      <c r="P38" s="313" t="str">
        <f t="shared" si="7"/>
        <v/>
      </c>
      <c r="Q38" s="313" t="str">
        <f t="shared" si="8"/>
        <v/>
      </c>
      <c r="R38" s="314" t="str">
        <f t="shared" si="9"/>
        <v/>
      </c>
    </row>
    <row r="39" spans="2:18" x14ac:dyDescent="0.25">
      <c r="B39" s="308" t="str">
        <f>IF('Opgørelse - CO2'!B28&lt;&gt;0,'Opgørelse - CO2'!B28,"")</f>
        <v/>
      </c>
      <c r="C39" s="309" t="str">
        <f>IF('Opgørelse - CO2'!C28&lt;&gt;0,'Opgørelse - CO2'!C28,"")</f>
        <v/>
      </c>
      <c r="D39" s="310" t="str">
        <f>IF('Opgørelse - CO2'!D28&lt;&gt;0,'Opgørelse - CO2'!D28,"")</f>
        <v/>
      </c>
      <c r="E39" s="309" t="str">
        <f>IF('Opgørelse - CO2'!E28&lt;&gt;0,'Opgørelse - CO2'!E28,"")</f>
        <v/>
      </c>
      <c r="F39" s="309" t="str">
        <f>IF('Opgørelse - CO2'!F28&lt;&gt;0,'Opgørelse - CO2'!F28,"")</f>
        <v/>
      </c>
      <c r="G39" s="311" t="str">
        <f>IF('Opgørelse - CO2'!G28&lt;&gt;0,'Opgørelse - CO2'!G28,"")</f>
        <v/>
      </c>
      <c r="H39" s="312">
        <f>'Opgørelse - CO2'!H28</f>
        <v>0</v>
      </c>
      <c r="I39" s="312">
        <f>IF('Opgørelse - CO2'!I28&lt;&gt;0,'Opgørelse - CO2'!P28,0)</f>
        <v>0</v>
      </c>
      <c r="J39" s="517" t="str">
        <f>IF('Opgørelse - CO2'!I28&lt;&gt;0,'Opgørelse - CO2'!I28,"")</f>
        <v/>
      </c>
      <c r="K39" s="442" t="str">
        <f>IFERROR(IF(OR(H39="Ja",H39="Nej"),IF(H39="ja",'Modeller - CO2'!$B$59,0)*G39,""),"")</f>
        <v/>
      </c>
      <c r="L39" s="313" t="str">
        <f>IFERROR(IF(OR(I39="Ja",I39="Nej"),IF(I39="ja",'Modeller - CO2'!$B$58,0)*G39,""),"")</f>
        <v/>
      </c>
      <c r="M39" s="313" t="str">
        <f>IFERROR(INDEX('Modeller - CO2'!$A$4:$B$59,MATCH('Opgørelse - CO2'!I28,'Modeller - CO2'!$A$4:$A$59,0),2)*G39,"")</f>
        <v/>
      </c>
      <c r="N39" s="314" t="str">
        <f t="shared" si="5"/>
        <v/>
      </c>
      <c r="O39" s="437" t="str">
        <f t="shared" si="6"/>
        <v/>
      </c>
      <c r="P39" s="313" t="str">
        <f t="shared" si="7"/>
        <v/>
      </c>
      <c r="Q39" s="313" t="str">
        <f t="shared" si="8"/>
        <v/>
      </c>
      <c r="R39" s="314" t="str">
        <f t="shared" si="9"/>
        <v/>
      </c>
    </row>
    <row r="40" spans="2:18" x14ac:dyDescent="0.25">
      <c r="B40" s="308" t="str">
        <f>IF('Opgørelse - CO2'!B29&lt;&gt;0,'Opgørelse - CO2'!B29,"")</f>
        <v/>
      </c>
      <c r="C40" s="309" t="str">
        <f>IF('Opgørelse - CO2'!C29&lt;&gt;0,'Opgørelse - CO2'!C29,"")</f>
        <v/>
      </c>
      <c r="D40" s="310" t="str">
        <f>IF('Opgørelse - CO2'!D29&lt;&gt;0,'Opgørelse - CO2'!D29,"")</f>
        <v/>
      </c>
      <c r="E40" s="309" t="str">
        <f>IF('Opgørelse - CO2'!E29&lt;&gt;0,'Opgørelse - CO2'!E29,"")</f>
        <v/>
      </c>
      <c r="F40" s="309" t="str">
        <f>IF('Opgørelse - CO2'!F29&lt;&gt;0,'Opgørelse - CO2'!F29,"")</f>
        <v/>
      </c>
      <c r="G40" s="311" t="str">
        <f>IF('Opgørelse - CO2'!G29&lt;&gt;0,'Opgørelse - CO2'!G29,"")</f>
        <v/>
      </c>
      <c r="H40" s="312">
        <f>'Opgørelse - CO2'!H29</f>
        <v>0</v>
      </c>
      <c r="I40" s="312">
        <f>IF('Opgørelse - CO2'!I29&lt;&gt;0,'Opgørelse - CO2'!P29,0)</f>
        <v>0</v>
      </c>
      <c r="J40" s="517" t="str">
        <f>IF('Opgørelse - CO2'!I29&lt;&gt;0,'Opgørelse - CO2'!I29,"")</f>
        <v/>
      </c>
      <c r="K40" s="442" t="str">
        <f>IFERROR(IF(OR(H40="Ja",H40="Nej"),IF(H40="ja",'Modeller - CO2'!$B$59,0)*G40,""),"")</f>
        <v/>
      </c>
      <c r="L40" s="313" t="str">
        <f>IFERROR(IF(OR(I40="Ja",I40="Nej"),IF(I40="ja",'Modeller - CO2'!$B$58,0)*G40,""),"")</f>
        <v/>
      </c>
      <c r="M40" s="313" t="str">
        <f>IFERROR(INDEX('Modeller - CO2'!$A$4:$B$59,MATCH('Opgørelse - CO2'!I29,'Modeller - CO2'!$A$4:$A$59,0),2)*G40,"")</f>
        <v/>
      </c>
      <c r="N40" s="314" t="str">
        <f t="shared" si="5"/>
        <v/>
      </c>
      <c r="O40" s="437" t="str">
        <f t="shared" si="6"/>
        <v/>
      </c>
      <c r="P40" s="313" t="str">
        <f t="shared" si="7"/>
        <v/>
      </c>
      <c r="Q40" s="313" t="str">
        <f t="shared" si="8"/>
        <v/>
      </c>
      <c r="R40" s="314" t="str">
        <f t="shared" si="9"/>
        <v/>
      </c>
    </row>
    <row r="41" spans="2:18" x14ac:dyDescent="0.25">
      <c r="B41" s="308" t="str">
        <f>IF('Opgørelse - CO2'!B30&lt;&gt;0,'Opgørelse - CO2'!B30,"")</f>
        <v/>
      </c>
      <c r="C41" s="309" t="str">
        <f>IF('Opgørelse - CO2'!C30&lt;&gt;0,'Opgørelse - CO2'!C30,"")</f>
        <v/>
      </c>
      <c r="D41" s="310" t="str">
        <f>IF('Opgørelse - CO2'!D30&lt;&gt;0,'Opgørelse - CO2'!D30,"")</f>
        <v/>
      </c>
      <c r="E41" s="309" t="str">
        <f>IF('Opgørelse - CO2'!E30&lt;&gt;0,'Opgørelse - CO2'!E30,"")</f>
        <v/>
      </c>
      <c r="F41" s="309" t="str">
        <f>IF('Opgørelse - CO2'!F30&lt;&gt;0,'Opgørelse - CO2'!F30,"")</f>
        <v/>
      </c>
      <c r="G41" s="311" t="str">
        <f>IF('Opgørelse - CO2'!G30&lt;&gt;0,'Opgørelse - CO2'!G30,"")</f>
        <v/>
      </c>
      <c r="H41" s="312">
        <f>'Opgørelse - CO2'!H30</f>
        <v>0</v>
      </c>
      <c r="I41" s="312">
        <f>IF('Opgørelse - CO2'!I30&lt;&gt;0,'Opgørelse - CO2'!P30,0)</f>
        <v>0</v>
      </c>
      <c r="J41" s="517" t="str">
        <f>IF('Opgørelse - CO2'!I30&lt;&gt;0,'Opgørelse - CO2'!I30,"")</f>
        <v/>
      </c>
      <c r="K41" s="442" t="str">
        <f>IFERROR(IF(OR(H41="Ja",H41="Nej"),IF(H41="ja",'Modeller - CO2'!$B$59,0)*G41,""),"")</f>
        <v/>
      </c>
      <c r="L41" s="313" t="str">
        <f>IFERROR(IF(OR(I41="Ja",I41="Nej"),IF(I41="ja",'Modeller - CO2'!$B$58,0)*G41,""),"")</f>
        <v/>
      </c>
      <c r="M41" s="313" t="str">
        <f>IFERROR(INDEX('Modeller - CO2'!$A$4:$B$59,MATCH('Opgørelse - CO2'!I30,'Modeller - CO2'!$A$4:$A$59,0),2)*G41,"")</f>
        <v/>
      </c>
      <c r="N41" s="314" t="str">
        <f t="shared" si="5"/>
        <v/>
      </c>
      <c r="O41" s="437" t="str">
        <f t="shared" si="6"/>
        <v/>
      </c>
      <c r="P41" s="313" t="str">
        <f t="shared" si="7"/>
        <v/>
      </c>
      <c r="Q41" s="313" t="str">
        <f t="shared" si="8"/>
        <v/>
      </c>
      <c r="R41" s="314" t="str">
        <f t="shared" si="9"/>
        <v/>
      </c>
    </row>
    <row r="42" spans="2:18" x14ac:dyDescent="0.25">
      <c r="B42" s="308" t="str">
        <f>IF('Opgørelse - CO2'!B31&lt;&gt;0,'Opgørelse - CO2'!B31,"")</f>
        <v/>
      </c>
      <c r="C42" s="309" t="str">
        <f>IF('Opgørelse - CO2'!C31&lt;&gt;0,'Opgørelse - CO2'!C31,"")</f>
        <v/>
      </c>
      <c r="D42" s="310" t="str">
        <f>IF('Opgørelse - CO2'!D31&lt;&gt;0,'Opgørelse - CO2'!D31,"")</f>
        <v/>
      </c>
      <c r="E42" s="309" t="str">
        <f>IF('Opgørelse - CO2'!E31&lt;&gt;0,'Opgørelse - CO2'!E31,"")</f>
        <v/>
      </c>
      <c r="F42" s="309" t="str">
        <f>IF('Opgørelse - CO2'!F31&lt;&gt;0,'Opgørelse - CO2'!F31,"")</f>
        <v/>
      </c>
      <c r="G42" s="311" t="str">
        <f>IF('Opgørelse - CO2'!G31&lt;&gt;0,'Opgørelse - CO2'!G31,"")</f>
        <v/>
      </c>
      <c r="H42" s="312">
        <f>'Opgørelse - CO2'!H31</f>
        <v>0</v>
      </c>
      <c r="I42" s="312">
        <f>IF('Opgørelse - CO2'!I31&lt;&gt;0,'Opgørelse - CO2'!P31,0)</f>
        <v>0</v>
      </c>
      <c r="J42" s="517" t="str">
        <f>IF('Opgørelse - CO2'!I31&lt;&gt;0,'Opgørelse - CO2'!I31,"")</f>
        <v/>
      </c>
      <c r="K42" s="442" t="str">
        <f>IFERROR(IF(OR(H42="Ja",H42="Nej"),IF(H42="ja",'Modeller - CO2'!$B$59,0)*G42,""),"")</f>
        <v/>
      </c>
      <c r="L42" s="313" t="str">
        <f>IFERROR(IF(OR(I42="Ja",I42="Nej"),IF(I42="ja",'Modeller - CO2'!$B$58,0)*G42,""),"")</f>
        <v/>
      </c>
      <c r="M42" s="313" t="str">
        <f>IFERROR(INDEX('Modeller - CO2'!$A$4:$B$59,MATCH('Opgørelse - CO2'!I31,'Modeller - CO2'!$A$4:$A$59,0),2)*G42,"")</f>
        <v/>
      </c>
      <c r="N42" s="314" t="str">
        <f t="shared" si="5"/>
        <v/>
      </c>
      <c r="O42" s="437" t="str">
        <f t="shared" si="6"/>
        <v/>
      </c>
      <c r="P42" s="313" t="str">
        <f t="shared" si="7"/>
        <v/>
      </c>
      <c r="Q42" s="313" t="str">
        <f t="shared" si="8"/>
        <v/>
      </c>
      <c r="R42" s="314" t="str">
        <f t="shared" si="9"/>
        <v/>
      </c>
    </row>
    <row r="43" spans="2:18" x14ac:dyDescent="0.25">
      <c r="B43" s="308" t="str">
        <f>IF('Opgørelse - CO2'!B32&lt;&gt;0,'Opgørelse - CO2'!B32,"")</f>
        <v/>
      </c>
      <c r="C43" s="309" t="str">
        <f>IF('Opgørelse - CO2'!C32&lt;&gt;0,'Opgørelse - CO2'!C32,"")</f>
        <v/>
      </c>
      <c r="D43" s="310" t="str">
        <f>IF('Opgørelse - CO2'!D32&lt;&gt;0,'Opgørelse - CO2'!D32,"")</f>
        <v/>
      </c>
      <c r="E43" s="309" t="str">
        <f>IF('Opgørelse - CO2'!E32&lt;&gt;0,'Opgørelse - CO2'!E32,"")</f>
        <v/>
      </c>
      <c r="F43" s="309" t="str">
        <f>IF('Opgørelse - CO2'!F32&lt;&gt;0,'Opgørelse - CO2'!F32,"")</f>
        <v/>
      </c>
      <c r="G43" s="311" t="str">
        <f>IF('Opgørelse - CO2'!G32&lt;&gt;0,'Opgørelse - CO2'!G32,"")</f>
        <v/>
      </c>
      <c r="H43" s="312">
        <f>'Opgørelse - CO2'!H32</f>
        <v>0</v>
      </c>
      <c r="I43" s="312">
        <f>IF('Opgørelse - CO2'!I32&lt;&gt;0,'Opgørelse - CO2'!P32,0)</f>
        <v>0</v>
      </c>
      <c r="J43" s="517" t="str">
        <f>IF('Opgørelse - CO2'!I32&lt;&gt;0,'Opgørelse - CO2'!I32,"")</f>
        <v/>
      </c>
      <c r="K43" s="442" t="str">
        <f>IFERROR(IF(OR(H43="Ja",H43="Nej"),IF(H43="ja",'Modeller - CO2'!$B$59,0)*G43,""),"")</f>
        <v/>
      </c>
      <c r="L43" s="313" t="str">
        <f>IFERROR(IF(OR(I43="Ja",I43="Nej"),IF(I43="ja",'Modeller - CO2'!$B$58,0)*G43,""),"")</f>
        <v/>
      </c>
      <c r="M43" s="313" t="str">
        <f>IFERROR(INDEX('Modeller - CO2'!$A$4:$B$59,MATCH('Opgørelse - CO2'!I32,'Modeller - CO2'!$A$4:$A$59,0),2)*G43,"")</f>
        <v/>
      </c>
      <c r="N43" s="314" t="str">
        <f t="shared" si="5"/>
        <v/>
      </c>
      <c r="O43" s="437" t="str">
        <f t="shared" si="6"/>
        <v/>
      </c>
      <c r="P43" s="313" t="str">
        <f t="shared" si="7"/>
        <v/>
      </c>
      <c r="Q43" s="313" t="str">
        <f t="shared" si="8"/>
        <v/>
      </c>
      <c r="R43" s="314" t="str">
        <f t="shared" si="9"/>
        <v/>
      </c>
    </row>
    <row r="44" spans="2:18" x14ac:dyDescent="0.25">
      <c r="B44" s="308" t="str">
        <f>IF('Opgørelse - CO2'!B33&lt;&gt;0,'Opgørelse - CO2'!B33,"")</f>
        <v/>
      </c>
      <c r="C44" s="309" t="str">
        <f>IF('Opgørelse - CO2'!C33&lt;&gt;0,'Opgørelse - CO2'!C33,"")</f>
        <v/>
      </c>
      <c r="D44" s="310" t="str">
        <f>IF('Opgørelse - CO2'!D33&lt;&gt;0,'Opgørelse - CO2'!D33,"")</f>
        <v/>
      </c>
      <c r="E44" s="309" t="str">
        <f>IF('Opgørelse - CO2'!E33&lt;&gt;0,'Opgørelse - CO2'!E33,"")</f>
        <v/>
      </c>
      <c r="F44" s="309" t="str">
        <f>IF('Opgørelse - CO2'!F33&lt;&gt;0,'Opgørelse - CO2'!F33,"")</f>
        <v/>
      </c>
      <c r="G44" s="311" t="str">
        <f>IF('Opgørelse - CO2'!G33&lt;&gt;0,'Opgørelse - CO2'!G33,"")</f>
        <v/>
      </c>
      <c r="H44" s="312">
        <f>'Opgørelse - CO2'!H33</f>
        <v>0</v>
      </c>
      <c r="I44" s="312">
        <f>IF('Opgørelse - CO2'!I33&lt;&gt;0,'Opgørelse - CO2'!P33,0)</f>
        <v>0</v>
      </c>
      <c r="J44" s="517" t="str">
        <f>IF('Opgørelse - CO2'!I33&lt;&gt;0,'Opgørelse - CO2'!I33,"")</f>
        <v/>
      </c>
      <c r="K44" s="442" t="str">
        <f>IFERROR(IF(OR(H44="Ja",H44="Nej"),IF(H44="ja",'Modeller - CO2'!$B$59,0)*G44,""),"")</f>
        <v/>
      </c>
      <c r="L44" s="313" t="str">
        <f>IFERROR(IF(OR(I44="Ja",I44="Nej"),IF(I44="ja",'Modeller - CO2'!$B$58,0)*G44,""),"")</f>
        <v/>
      </c>
      <c r="M44" s="313" t="str">
        <f>IFERROR(INDEX('Modeller - CO2'!$A$4:$B$59,MATCH('Opgørelse - CO2'!I33,'Modeller - CO2'!$A$4:$A$59,0),2)*G44,"")</f>
        <v/>
      </c>
      <c r="N44" s="314" t="str">
        <f t="shared" si="5"/>
        <v/>
      </c>
      <c r="O44" s="437" t="str">
        <f t="shared" si="6"/>
        <v/>
      </c>
      <c r="P44" s="313" t="str">
        <f t="shared" si="7"/>
        <v/>
      </c>
      <c r="Q44" s="313" t="str">
        <f t="shared" si="8"/>
        <v/>
      </c>
      <c r="R44" s="314" t="str">
        <f t="shared" si="9"/>
        <v/>
      </c>
    </row>
    <row r="45" spans="2:18" x14ac:dyDescent="0.25">
      <c r="B45" s="308" t="str">
        <f>IF('Opgørelse - CO2'!B34&lt;&gt;0,'Opgørelse - CO2'!B34,"")</f>
        <v/>
      </c>
      <c r="C45" s="309" t="str">
        <f>IF('Opgørelse - CO2'!C34&lt;&gt;0,'Opgørelse - CO2'!C34,"")</f>
        <v/>
      </c>
      <c r="D45" s="310" t="str">
        <f>IF('Opgørelse - CO2'!D34&lt;&gt;0,'Opgørelse - CO2'!D34,"")</f>
        <v/>
      </c>
      <c r="E45" s="309" t="str">
        <f>IF('Opgørelse - CO2'!E34&lt;&gt;0,'Opgørelse - CO2'!E34,"")</f>
        <v/>
      </c>
      <c r="F45" s="309" t="str">
        <f>IF('Opgørelse - CO2'!F34&lt;&gt;0,'Opgørelse - CO2'!F34,"")</f>
        <v/>
      </c>
      <c r="G45" s="311" t="str">
        <f>IF('Opgørelse - CO2'!G34&lt;&gt;0,'Opgørelse - CO2'!G34,"")</f>
        <v/>
      </c>
      <c r="H45" s="312">
        <f>'Opgørelse - CO2'!H34</f>
        <v>0</v>
      </c>
      <c r="I45" s="312">
        <f>IF('Opgørelse - CO2'!I34&lt;&gt;0,'Opgørelse - CO2'!P34,0)</f>
        <v>0</v>
      </c>
      <c r="J45" s="517" t="str">
        <f>IF('Opgørelse - CO2'!I34&lt;&gt;0,'Opgørelse - CO2'!I34,"")</f>
        <v/>
      </c>
      <c r="K45" s="442" t="str">
        <f>IFERROR(IF(OR(H45="Ja",H45="Nej"),IF(H45="ja",'Modeller - CO2'!$B$59,0)*G45,""),"")</f>
        <v/>
      </c>
      <c r="L45" s="313" t="str">
        <f>IFERROR(IF(OR(I45="Ja",I45="Nej"),IF(I45="ja",'Modeller - CO2'!$B$58,0)*G45,""),"")</f>
        <v/>
      </c>
      <c r="M45" s="313" t="str">
        <f>IFERROR(INDEX('Modeller - CO2'!$A$4:$B$59,MATCH('Opgørelse - CO2'!I34,'Modeller - CO2'!$A$4:$A$59,0),2)*G45,"")</f>
        <v/>
      </c>
      <c r="N45" s="314" t="str">
        <f t="shared" si="5"/>
        <v/>
      </c>
      <c r="O45" s="437" t="str">
        <f t="shared" si="6"/>
        <v/>
      </c>
      <c r="P45" s="313" t="str">
        <f t="shared" si="7"/>
        <v/>
      </c>
      <c r="Q45" s="313" t="str">
        <f t="shared" si="8"/>
        <v/>
      </c>
      <c r="R45" s="314" t="str">
        <f t="shared" si="9"/>
        <v/>
      </c>
    </row>
    <row r="46" spans="2:18" x14ac:dyDescent="0.25">
      <c r="B46" s="308" t="str">
        <f>IF('Opgørelse - CO2'!B35&lt;&gt;0,'Opgørelse - CO2'!B35,"")</f>
        <v/>
      </c>
      <c r="C46" s="309" t="str">
        <f>IF('Opgørelse - CO2'!C35&lt;&gt;0,'Opgørelse - CO2'!C35,"")</f>
        <v/>
      </c>
      <c r="D46" s="310" t="str">
        <f>IF('Opgørelse - CO2'!D35&lt;&gt;0,'Opgørelse - CO2'!D35,"")</f>
        <v/>
      </c>
      <c r="E46" s="309" t="str">
        <f>IF('Opgørelse - CO2'!E35&lt;&gt;0,'Opgørelse - CO2'!E35,"")</f>
        <v/>
      </c>
      <c r="F46" s="309" t="str">
        <f>IF('Opgørelse - CO2'!F35&lt;&gt;0,'Opgørelse - CO2'!F35,"")</f>
        <v/>
      </c>
      <c r="G46" s="311" t="str">
        <f>IF('Opgørelse - CO2'!G35&lt;&gt;0,'Opgørelse - CO2'!G35,"")</f>
        <v/>
      </c>
      <c r="H46" s="312">
        <f>'Opgørelse - CO2'!H35</f>
        <v>0</v>
      </c>
      <c r="I46" s="312">
        <f>IF('Opgørelse - CO2'!I35&lt;&gt;0,'Opgørelse - CO2'!P35,0)</f>
        <v>0</v>
      </c>
      <c r="J46" s="517" t="str">
        <f>IF('Opgørelse - CO2'!I35&lt;&gt;0,'Opgørelse - CO2'!I35,"")</f>
        <v/>
      </c>
      <c r="K46" s="442" t="str">
        <f>IFERROR(IF(OR(H46="Ja",H46="Nej"),IF(H46="ja",'Modeller - CO2'!$B$59,0)*G46,""),"")</f>
        <v/>
      </c>
      <c r="L46" s="313" t="str">
        <f>IFERROR(IF(OR(I46="Ja",I46="Nej"),IF(I46="ja",'Modeller - CO2'!$B$58,0)*G46,""),"")</f>
        <v/>
      </c>
      <c r="M46" s="313" t="str">
        <f>IFERROR(INDEX('Modeller - CO2'!$A$4:$B$59,MATCH('Opgørelse - CO2'!I35,'Modeller - CO2'!$A$4:$A$59,0),2)*G46,"")</f>
        <v/>
      </c>
      <c r="N46" s="314" t="str">
        <f t="shared" si="5"/>
        <v/>
      </c>
      <c r="O46" s="437" t="str">
        <f t="shared" si="6"/>
        <v/>
      </c>
      <c r="P46" s="313" t="str">
        <f t="shared" si="7"/>
        <v/>
      </c>
      <c r="Q46" s="313" t="str">
        <f t="shared" si="8"/>
        <v/>
      </c>
      <c r="R46" s="314" t="str">
        <f t="shared" si="9"/>
        <v/>
      </c>
    </row>
    <row r="47" spans="2:18" x14ac:dyDescent="0.25">
      <c r="B47" s="308" t="str">
        <f>IF('Opgørelse - CO2'!B36&lt;&gt;0,'Opgørelse - CO2'!B36,"")</f>
        <v/>
      </c>
      <c r="C47" s="309" t="str">
        <f>IF('Opgørelse - CO2'!C36&lt;&gt;0,'Opgørelse - CO2'!C36,"")</f>
        <v/>
      </c>
      <c r="D47" s="310" t="str">
        <f>IF('Opgørelse - CO2'!D36&lt;&gt;0,'Opgørelse - CO2'!D36,"")</f>
        <v/>
      </c>
      <c r="E47" s="309" t="str">
        <f>IF('Opgørelse - CO2'!E36&lt;&gt;0,'Opgørelse - CO2'!E36,"")</f>
        <v/>
      </c>
      <c r="F47" s="309" t="str">
        <f>IF('Opgørelse - CO2'!F36&lt;&gt;0,'Opgørelse - CO2'!F36,"")</f>
        <v/>
      </c>
      <c r="G47" s="311" t="str">
        <f>IF('Opgørelse - CO2'!G36&lt;&gt;0,'Opgørelse - CO2'!G36,"")</f>
        <v/>
      </c>
      <c r="H47" s="312">
        <f>'Opgørelse - CO2'!H36</f>
        <v>0</v>
      </c>
      <c r="I47" s="312">
        <f>IF('Opgørelse - CO2'!I36&lt;&gt;0,'Opgørelse - CO2'!P36,0)</f>
        <v>0</v>
      </c>
      <c r="J47" s="517" t="str">
        <f>IF('Opgørelse - CO2'!I36&lt;&gt;0,'Opgørelse - CO2'!I36,"")</f>
        <v/>
      </c>
      <c r="K47" s="442" t="str">
        <f>IFERROR(IF(OR(H47="Ja",H47="Nej"),IF(H47="ja",'Modeller - CO2'!$B$59,0)*G47,""),"")</f>
        <v/>
      </c>
      <c r="L47" s="313" t="str">
        <f>IFERROR(IF(OR(I47="Ja",I47="Nej"),IF(I47="ja",'Modeller - CO2'!$B$58,0)*G47,""),"")</f>
        <v/>
      </c>
      <c r="M47" s="313" t="str">
        <f>IFERROR(INDEX('Modeller - CO2'!$A$4:$B$59,MATCH('Opgørelse - CO2'!I36,'Modeller - CO2'!$A$4:$A$59,0),2)*G47,"")</f>
        <v/>
      </c>
      <c r="N47" s="314" t="str">
        <f t="shared" si="5"/>
        <v/>
      </c>
      <c r="O47" s="437" t="str">
        <f t="shared" si="6"/>
        <v/>
      </c>
      <c r="P47" s="313" t="str">
        <f t="shared" si="7"/>
        <v/>
      </c>
      <c r="Q47" s="313" t="str">
        <f t="shared" si="8"/>
        <v/>
      </c>
      <c r="R47" s="314" t="str">
        <f t="shared" si="9"/>
        <v/>
      </c>
    </row>
    <row r="48" spans="2:18" x14ac:dyDescent="0.25">
      <c r="B48" s="308" t="str">
        <f>IF('Opgørelse - CO2'!B37&lt;&gt;0,'Opgørelse - CO2'!B37,"")</f>
        <v/>
      </c>
      <c r="C48" s="309" t="str">
        <f>IF('Opgørelse - CO2'!C37&lt;&gt;0,'Opgørelse - CO2'!C37,"")</f>
        <v/>
      </c>
      <c r="D48" s="310" t="str">
        <f>IF('Opgørelse - CO2'!D37&lt;&gt;0,'Opgørelse - CO2'!D37,"")</f>
        <v/>
      </c>
      <c r="E48" s="309" t="str">
        <f>IF('Opgørelse - CO2'!E37&lt;&gt;0,'Opgørelse - CO2'!E37,"")</f>
        <v/>
      </c>
      <c r="F48" s="309" t="str">
        <f>IF('Opgørelse - CO2'!F37&lt;&gt;0,'Opgørelse - CO2'!F37,"")</f>
        <v/>
      </c>
      <c r="G48" s="311" t="str">
        <f>IF('Opgørelse - CO2'!G37&lt;&gt;0,'Opgørelse - CO2'!G37,"")</f>
        <v/>
      </c>
      <c r="H48" s="312">
        <f>'Opgørelse - CO2'!H37</f>
        <v>0</v>
      </c>
      <c r="I48" s="312">
        <f>IF('Opgørelse - CO2'!I37&lt;&gt;0,'Opgørelse - CO2'!P37,0)</f>
        <v>0</v>
      </c>
      <c r="J48" s="517" t="str">
        <f>IF('Opgørelse - CO2'!I37&lt;&gt;0,'Opgørelse - CO2'!I37,"")</f>
        <v/>
      </c>
      <c r="K48" s="442" t="str">
        <f>IFERROR(IF(OR(H48="Ja",H48="Nej"),IF(H48="ja",'Modeller - CO2'!$B$59,0)*G48,""),"")</f>
        <v/>
      </c>
      <c r="L48" s="313" t="str">
        <f>IFERROR(IF(OR(I48="Ja",I48="Nej"),IF(I48="ja",'Modeller - CO2'!$B$58,0)*G48,""),"")</f>
        <v/>
      </c>
      <c r="M48" s="313" t="str">
        <f>IFERROR(INDEX('Modeller - CO2'!$A$4:$B$59,MATCH('Opgørelse - CO2'!I37,'Modeller - CO2'!$A$4:$A$59,0),2)*G48,"")</f>
        <v/>
      </c>
      <c r="N48" s="314" t="str">
        <f t="shared" si="5"/>
        <v/>
      </c>
      <c r="O48" s="437" t="str">
        <f t="shared" si="6"/>
        <v/>
      </c>
      <c r="P48" s="313" t="str">
        <f t="shared" si="7"/>
        <v/>
      </c>
      <c r="Q48" s="313" t="str">
        <f t="shared" si="8"/>
        <v/>
      </c>
      <c r="R48" s="314" t="str">
        <f t="shared" si="9"/>
        <v/>
      </c>
    </row>
    <row r="49" spans="2:18" x14ac:dyDescent="0.25">
      <c r="B49" s="308" t="str">
        <f>IF('Opgørelse - CO2'!B38&lt;&gt;0,'Opgørelse - CO2'!B38,"")</f>
        <v/>
      </c>
      <c r="C49" s="309" t="str">
        <f>IF('Opgørelse - CO2'!C38&lt;&gt;0,'Opgørelse - CO2'!C38,"")</f>
        <v/>
      </c>
      <c r="D49" s="310" t="str">
        <f>IF('Opgørelse - CO2'!D38&lt;&gt;0,'Opgørelse - CO2'!D38,"")</f>
        <v/>
      </c>
      <c r="E49" s="309" t="str">
        <f>IF('Opgørelse - CO2'!E38&lt;&gt;0,'Opgørelse - CO2'!E38,"")</f>
        <v/>
      </c>
      <c r="F49" s="309" t="str">
        <f>IF('Opgørelse - CO2'!F38&lt;&gt;0,'Opgørelse - CO2'!F38,"")</f>
        <v/>
      </c>
      <c r="G49" s="311" t="str">
        <f>IF('Opgørelse - CO2'!G38&lt;&gt;0,'Opgørelse - CO2'!G38,"")</f>
        <v/>
      </c>
      <c r="H49" s="312">
        <f>'Opgørelse - CO2'!H38</f>
        <v>0</v>
      </c>
      <c r="I49" s="312">
        <f>IF('Opgørelse - CO2'!I38&lt;&gt;0,'Opgørelse - CO2'!P38,0)</f>
        <v>0</v>
      </c>
      <c r="J49" s="517" t="str">
        <f>IF('Opgørelse - CO2'!I38&lt;&gt;0,'Opgørelse - CO2'!I38,"")</f>
        <v/>
      </c>
      <c r="K49" s="442" t="str">
        <f>IFERROR(IF(OR(H49="Ja",H49="Nej"),IF(H49="ja",'Modeller - CO2'!$B$59,0)*G49,""),"")</f>
        <v/>
      </c>
      <c r="L49" s="313" t="str">
        <f>IFERROR(IF(OR(I49="Ja",I49="Nej"),IF(I49="ja",'Modeller - CO2'!$B$58,0)*G49,""),"")</f>
        <v/>
      </c>
      <c r="M49" s="313" t="str">
        <f>IFERROR(INDEX('Modeller - CO2'!$A$4:$B$59,MATCH('Opgørelse - CO2'!I38,'Modeller - CO2'!$A$4:$A$59,0),2)*G49,"")</f>
        <v/>
      </c>
      <c r="N49" s="314" t="str">
        <f t="shared" si="5"/>
        <v/>
      </c>
      <c r="O49" s="437" t="str">
        <f t="shared" si="6"/>
        <v/>
      </c>
      <c r="P49" s="313" t="str">
        <f t="shared" si="7"/>
        <v/>
      </c>
      <c r="Q49" s="313" t="str">
        <f t="shared" si="8"/>
        <v/>
      </c>
      <c r="R49" s="314" t="str">
        <f t="shared" si="9"/>
        <v/>
      </c>
    </row>
    <row r="50" spans="2:18" x14ac:dyDescent="0.25">
      <c r="B50" s="308" t="str">
        <f>IF('Opgørelse - CO2'!B39&lt;&gt;0,'Opgørelse - CO2'!B39,"")</f>
        <v/>
      </c>
      <c r="C50" s="309" t="str">
        <f>IF('Opgørelse - CO2'!C39&lt;&gt;0,'Opgørelse - CO2'!C39,"")</f>
        <v/>
      </c>
      <c r="D50" s="310" t="str">
        <f>IF('Opgørelse - CO2'!D39&lt;&gt;0,'Opgørelse - CO2'!D39,"")</f>
        <v/>
      </c>
      <c r="E50" s="309" t="str">
        <f>IF('Opgørelse - CO2'!E39&lt;&gt;0,'Opgørelse - CO2'!E39,"")</f>
        <v/>
      </c>
      <c r="F50" s="309" t="str">
        <f>IF('Opgørelse - CO2'!F39&lt;&gt;0,'Opgørelse - CO2'!F39,"")</f>
        <v/>
      </c>
      <c r="G50" s="311" t="str">
        <f>IF('Opgørelse - CO2'!G39&lt;&gt;0,'Opgørelse - CO2'!G39,"")</f>
        <v/>
      </c>
      <c r="H50" s="312">
        <f>'Opgørelse - CO2'!H39</f>
        <v>0</v>
      </c>
      <c r="I50" s="312">
        <f>IF('Opgørelse - CO2'!I39&lt;&gt;0,'Opgørelse - CO2'!P39,0)</f>
        <v>0</v>
      </c>
      <c r="J50" s="517" t="str">
        <f>IF('Opgørelse - CO2'!I39&lt;&gt;0,'Opgørelse - CO2'!I39,"")</f>
        <v/>
      </c>
      <c r="K50" s="442" t="str">
        <f>IFERROR(IF(OR(H50="Ja",H50="Nej"),IF(H50="ja",'Modeller - CO2'!$B$59,0)*G50,""),"")</f>
        <v/>
      </c>
      <c r="L50" s="313" t="str">
        <f>IFERROR(IF(OR(I50="Ja",I50="Nej"),IF(I50="ja",'Modeller - CO2'!$B$58,0)*G50,""),"")</f>
        <v/>
      </c>
      <c r="M50" s="313" t="str">
        <f>IFERROR(INDEX('Modeller - CO2'!$A$4:$B$59,MATCH('Opgørelse - CO2'!I39,'Modeller - CO2'!$A$4:$A$59,0),2)*G50,"")</f>
        <v/>
      </c>
      <c r="N50" s="314" t="str">
        <f t="shared" si="5"/>
        <v/>
      </c>
      <c r="O50" s="437" t="str">
        <f t="shared" si="6"/>
        <v/>
      </c>
      <c r="P50" s="313" t="str">
        <f t="shared" si="7"/>
        <v/>
      </c>
      <c r="Q50" s="313" t="str">
        <f t="shared" si="8"/>
        <v/>
      </c>
      <c r="R50" s="314" t="str">
        <f t="shared" si="9"/>
        <v/>
      </c>
    </row>
    <row r="51" spans="2:18" x14ac:dyDescent="0.25">
      <c r="B51" s="308" t="str">
        <f>IF('Opgørelse - CO2'!B40&lt;&gt;0,'Opgørelse - CO2'!B40,"")</f>
        <v/>
      </c>
      <c r="C51" s="309" t="str">
        <f>IF('Opgørelse - CO2'!C40&lt;&gt;0,'Opgørelse - CO2'!C40,"")</f>
        <v/>
      </c>
      <c r="D51" s="310" t="str">
        <f>IF('Opgørelse - CO2'!D40&lt;&gt;0,'Opgørelse - CO2'!D40,"")</f>
        <v/>
      </c>
      <c r="E51" s="309" t="str">
        <f>IF('Opgørelse - CO2'!E40&lt;&gt;0,'Opgørelse - CO2'!E40,"")</f>
        <v/>
      </c>
      <c r="F51" s="309" t="str">
        <f>IF('Opgørelse - CO2'!F40&lt;&gt;0,'Opgørelse - CO2'!F40,"")</f>
        <v/>
      </c>
      <c r="G51" s="311" t="str">
        <f>IF('Opgørelse - CO2'!G40&lt;&gt;0,'Opgørelse - CO2'!G40,"")</f>
        <v/>
      </c>
      <c r="H51" s="312">
        <f>'Opgørelse - CO2'!H40</f>
        <v>0</v>
      </c>
      <c r="I51" s="312">
        <f>IF('Opgørelse - CO2'!I40&lt;&gt;0,'Opgørelse - CO2'!P40,0)</f>
        <v>0</v>
      </c>
      <c r="J51" s="517" t="str">
        <f>IF('Opgørelse - CO2'!I40&lt;&gt;0,'Opgørelse - CO2'!I40,"")</f>
        <v/>
      </c>
      <c r="K51" s="442" t="str">
        <f>IFERROR(IF(OR(H51="Ja",H51="Nej"),IF(H51="ja",'Modeller - CO2'!$B$59,0)*G51,""),"")</f>
        <v/>
      </c>
      <c r="L51" s="313" t="str">
        <f>IFERROR(IF(OR(I51="Ja",I51="Nej"),IF(I51="ja",'Modeller - CO2'!$B$58,0)*G51,""),"")</f>
        <v/>
      </c>
      <c r="M51" s="313" t="str">
        <f>IFERROR(INDEX('Modeller - CO2'!$A$4:$B$59,MATCH('Opgørelse - CO2'!I40,'Modeller - CO2'!$A$4:$A$59,0),2)*G51,"")</f>
        <v/>
      </c>
      <c r="N51" s="314" t="str">
        <f t="shared" si="5"/>
        <v/>
      </c>
      <c r="O51" s="437" t="str">
        <f t="shared" si="6"/>
        <v/>
      </c>
      <c r="P51" s="313" t="str">
        <f t="shared" si="7"/>
        <v/>
      </c>
      <c r="Q51" s="313" t="str">
        <f t="shared" si="8"/>
        <v/>
      </c>
      <c r="R51" s="314" t="str">
        <f t="shared" si="9"/>
        <v/>
      </c>
    </row>
    <row r="52" spans="2:18" x14ac:dyDescent="0.25">
      <c r="B52" s="308" t="str">
        <f>IF('Opgørelse - CO2'!B41&lt;&gt;0,'Opgørelse - CO2'!B41,"")</f>
        <v/>
      </c>
      <c r="C52" s="309" t="str">
        <f>IF('Opgørelse - CO2'!C41&lt;&gt;0,'Opgørelse - CO2'!C41,"")</f>
        <v/>
      </c>
      <c r="D52" s="310" t="str">
        <f>IF('Opgørelse - CO2'!D41&lt;&gt;0,'Opgørelse - CO2'!D41,"")</f>
        <v/>
      </c>
      <c r="E52" s="309" t="str">
        <f>IF('Opgørelse - CO2'!E41&lt;&gt;0,'Opgørelse - CO2'!E41,"")</f>
        <v/>
      </c>
      <c r="F52" s="309" t="str">
        <f>IF('Opgørelse - CO2'!F41&lt;&gt;0,'Opgørelse - CO2'!F41,"")</f>
        <v/>
      </c>
      <c r="G52" s="311" t="str">
        <f>IF('Opgørelse - CO2'!G41&lt;&gt;0,'Opgørelse - CO2'!G41,"")</f>
        <v/>
      </c>
      <c r="H52" s="312">
        <f>'Opgørelse - CO2'!H41</f>
        <v>0</v>
      </c>
      <c r="I52" s="312">
        <f>IF('Opgørelse - CO2'!I41&lt;&gt;0,'Opgørelse - CO2'!P41,0)</f>
        <v>0</v>
      </c>
      <c r="J52" s="517" t="str">
        <f>IF('Opgørelse - CO2'!I41&lt;&gt;0,'Opgørelse - CO2'!I41,"")</f>
        <v/>
      </c>
      <c r="K52" s="442" t="str">
        <f>IFERROR(IF(OR(H52="Ja",H52="Nej"),IF(H52="ja",'Modeller - CO2'!$B$59,0)*G52,""),"")</f>
        <v/>
      </c>
      <c r="L52" s="313" t="str">
        <f>IFERROR(IF(OR(I52="Ja",I52="Nej"),IF(I52="ja",'Modeller - CO2'!$B$58,0)*G52,""),"")</f>
        <v/>
      </c>
      <c r="M52" s="313" t="str">
        <f>IFERROR(INDEX('Modeller - CO2'!$A$4:$B$59,MATCH('Opgørelse - CO2'!I41,'Modeller - CO2'!$A$4:$A$59,0),2)*G52,"")</f>
        <v/>
      </c>
      <c r="N52" s="314" t="str">
        <f t="shared" si="5"/>
        <v/>
      </c>
      <c r="O52" s="437" t="str">
        <f t="shared" si="6"/>
        <v/>
      </c>
      <c r="P52" s="313" t="str">
        <f t="shared" si="7"/>
        <v/>
      </c>
      <c r="Q52" s="313" t="str">
        <f t="shared" si="8"/>
        <v/>
      </c>
      <c r="R52" s="314" t="str">
        <f t="shared" si="9"/>
        <v/>
      </c>
    </row>
    <row r="53" spans="2:18" x14ac:dyDescent="0.25">
      <c r="B53" s="308" t="str">
        <f>IF('Opgørelse - CO2'!B42&lt;&gt;0,'Opgørelse - CO2'!B42,"")</f>
        <v/>
      </c>
      <c r="C53" s="309" t="str">
        <f>IF('Opgørelse - CO2'!C42&lt;&gt;0,'Opgørelse - CO2'!C42,"")</f>
        <v/>
      </c>
      <c r="D53" s="310" t="str">
        <f>IF('Opgørelse - CO2'!D42&lt;&gt;0,'Opgørelse - CO2'!D42,"")</f>
        <v/>
      </c>
      <c r="E53" s="309" t="str">
        <f>IF('Opgørelse - CO2'!E42&lt;&gt;0,'Opgørelse - CO2'!E42,"")</f>
        <v/>
      </c>
      <c r="F53" s="309" t="str">
        <f>IF('Opgørelse - CO2'!F42&lt;&gt;0,'Opgørelse - CO2'!F42,"")</f>
        <v/>
      </c>
      <c r="G53" s="311" t="str">
        <f>IF('Opgørelse - CO2'!G42&lt;&gt;0,'Opgørelse - CO2'!G42,"")</f>
        <v/>
      </c>
      <c r="H53" s="312">
        <f>'Opgørelse - CO2'!H42</f>
        <v>0</v>
      </c>
      <c r="I53" s="312">
        <f>IF('Opgørelse - CO2'!I42&lt;&gt;0,'Opgørelse - CO2'!P42,0)</f>
        <v>0</v>
      </c>
      <c r="J53" s="517" t="str">
        <f>IF('Opgørelse - CO2'!I42&lt;&gt;0,'Opgørelse - CO2'!I42,"")</f>
        <v/>
      </c>
      <c r="K53" s="442" t="str">
        <f>IFERROR(IF(OR(H53="Ja",H53="Nej"),IF(H53="ja",'Modeller - CO2'!$B$59,0)*G53,""),"")</f>
        <v/>
      </c>
      <c r="L53" s="313" t="str">
        <f>IFERROR(IF(OR(I53="Ja",I53="Nej"),IF(I53="ja",'Modeller - CO2'!$B$58,0)*G53,""),"")</f>
        <v/>
      </c>
      <c r="M53" s="313" t="str">
        <f>IFERROR(INDEX('Modeller - CO2'!$A$4:$B$59,MATCH('Opgørelse - CO2'!I42,'Modeller - CO2'!$A$4:$A$59,0),2)*G53,"")</f>
        <v/>
      </c>
      <c r="N53" s="314" t="str">
        <f t="shared" si="5"/>
        <v/>
      </c>
      <c r="O53" s="437" t="str">
        <f t="shared" si="6"/>
        <v/>
      </c>
      <c r="P53" s="313" t="str">
        <f t="shared" si="7"/>
        <v/>
      </c>
      <c r="Q53" s="313" t="str">
        <f t="shared" si="8"/>
        <v/>
      </c>
      <c r="R53" s="314" t="str">
        <f t="shared" si="9"/>
        <v/>
      </c>
    </row>
    <row r="54" spans="2:18" x14ac:dyDescent="0.25">
      <c r="B54" s="308" t="str">
        <f>IF('Opgørelse - CO2'!B43&lt;&gt;0,'Opgørelse - CO2'!B43,"")</f>
        <v/>
      </c>
      <c r="C54" s="309" t="str">
        <f>IF('Opgørelse - CO2'!C43&lt;&gt;0,'Opgørelse - CO2'!C43,"")</f>
        <v/>
      </c>
      <c r="D54" s="310" t="str">
        <f>IF('Opgørelse - CO2'!D43&lt;&gt;0,'Opgørelse - CO2'!D43,"")</f>
        <v/>
      </c>
      <c r="E54" s="309" t="str">
        <f>IF('Opgørelse - CO2'!E43&lt;&gt;0,'Opgørelse - CO2'!E43,"")</f>
        <v/>
      </c>
      <c r="F54" s="309" t="str">
        <f>IF('Opgørelse - CO2'!F43&lt;&gt;0,'Opgørelse - CO2'!F43,"")</f>
        <v/>
      </c>
      <c r="G54" s="311" t="str">
        <f>IF('Opgørelse - CO2'!G43&lt;&gt;0,'Opgørelse - CO2'!G43,"")</f>
        <v/>
      </c>
      <c r="H54" s="312">
        <f>'Opgørelse - CO2'!H43</f>
        <v>0</v>
      </c>
      <c r="I54" s="312">
        <f>IF('Opgørelse - CO2'!I43&lt;&gt;0,'Opgørelse - CO2'!P43,0)</f>
        <v>0</v>
      </c>
      <c r="J54" s="517" t="str">
        <f>IF('Opgørelse - CO2'!I43&lt;&gt;0,'Opgørelse - CO2'!I43,"")</f>
        <v/>
      </c>
      <c r="K54" s="442" t="str">
        <f>IFERROR(IF(OR(H54="Ja",H54="Nej"),IF(H54="ja",'Modeller - CO2'!$B$59,0)*G54,""),"")</f>
        <v/>
      </c>
      <c r="L54" s="313" t="str">
        <f>IFERROR(IF(OR(I54="Ja",I54="Nej"),IF(I54="ja",'Modeller - CO2'!$B$58,0)*G54,""),"")</f>
        <v/>
      </c>
      <c r="M54" s="313" t="str">
        <f>IFERROR(INDEX('Modeller - CO2'!$A$4:$B$59,MATCH('Opgørelse - CO2'!I43,'Modeller - CO2'!$A$4:$A$59,0),2)*G54,"")</f>
        <v/>
      </c>
      <c r="N54" s="314" t="str">
        <f t="shared" si="5"/>
        <v/>
      </c>
      <c r="O54" s="437" t="str">
        <f t="shared" si="6"/>
        <v/>
      </c>
      <c r="P54" s="313" t="str">
        <f t="shared" si="7"/>
        <v/>
      </c>
      <c r="Q54" s="313" t="str">
        <f t="shared" si="8"/>
        <v/>
      </c>
      <c r="R54" s="314" t="str">
        <f t="shared" si="9"/>
        <v/>
      </c>
    </row>
    <row r="55" spans="2:18" ht="14.4" thickBot="1" x14ac:dyDescent="0.3">
      <c r="B55" s="315" t="str">
        <f>IF('Opgørelse - CO2'!B44&lt;&gt;0,'Opgørelse - CO2'!B44,"")</f>
        <v/>
      </c>
      <c r="C55" s="316" t="str">
        <f>IF('Opgørelse - CO2'!C44&lt;&gt;0,'Opgørelse - CO2'!C44,"")</f>
        <v/>
      </c>
      <c r="D55" s="317" t="str">
        <f>IF('Opgørelse - CO2'!D44&lt;&gt;0,'Opgørelse - CO2'!D44,"")</f>
        <v/>
      </c>
      <c r="E55" s="316" t="str">
        <f>IF('Opgørelse - CO2'!E44&lt;&gt;0,'Opgørelse - CO2'!E44,"")</f>
        <v/>
      </c>
      <c r="F55" s="316" t="str">
        <f>IF('Opgørelse - CO2'!F44&lt;&gt;0,'Opgørelse - CO2'!F44,"")</f>
        <v/>
      </c>
      <c r="G55" s="318" t="str">
        <f>IF('Opgørelse - CO2'!G44&lt;&gt;0,'Opgørelse - CO2'!G44,"")</f>
        <v/>
      </c>
      <c r="H55" s="319">
        <f>'Opgørelse - CO2'!H44</f>
        <v>0</v>
      </c>
      <c r="I55" s="319">
        <f>IF('Opgørelse - CO2'!I44&lt;&gt;0,'Opgørelse - CO2'!P44,0)</f>
        <v>0</v>
      </c>
      <c r="J55" s="518" t="str">
        <f>IF('Opgørelse - CO2'!I44&lt;&gt;0,'Opgørelse - CO2'!I44,"")</f>
        <v/>
      </c>
      <c r="K55" s="443" t="str">
        <f>IFERROR(IF(OR(H55="Ja",H55="Nej"),IF(H55="ja",'Modeller - CO2'!$B$59,0)*G55,""),"")</f>
        <v/>
      </c>
      <c r="L55" s="444" t="str">
        <f>IFERROR(IF(OR(I55="Ja",I55="Nej"),IF(I55="ja",'Modeller - CO2'!$B$58,0)*G55,""),"")</f>
        <v/>
      </c>
      <c r="M55" s="444" t="str">
        <f>IFERROR(INDEX('Modeller - CO2'!$A$4:$B$59,MATCH('Opgørelse - CO2'!I44,'Modeller - CO2'!$A$4:$A$59,0),2)*G55,"")</f>
        <v/>
      </c>
      <c r="N55" s="445" t="str">
        <f t="shared" si="5"/>
        <v/>
      </c>
      <c r="O55" s="437" t="str">
        <f t="shared" si="6"/>
        <v/>
      </c>
      <c r="P55" s="313" t="str">
        <f t="shared" si="7"/>
        <v/>
      </c>
      <c r="Q55" s="313" t="str">
        <f t="shared" si="8"/>
        <v/>
      </c>
      <c r="R55" s="314" t="str">
        <f t="shared" si="9"/>
        <v/>
      </c>
    </row>
    <row r="56" spans="2:18" ht="14.4" thickBot="1" x14ac:dyDescent="0.3">
      <c r="B56" s="320" t="s">
        <v>453</v>
      </c>
      <c r="C56" s="321"/>
      <c r="D56" s="322">
        <f>SUM(D16:D55)</f>
        <v>0</v>
      </c>
      <c r="E56" s="323"/>
      <c r="F56" s="321"/>
      <c r="G56" s="321"/>
      <c r="H56" s="321"/>
      <c r="I56" s="321"/>
      <c r="J56" s="324"/>
      <c r="K56" s="438" t="str">
        <f>IFERROR(O56/D56,"")</f>
        <v/>
      </c>
      <c r="L56" s="439" t="str">
        <f>IFERROR(P56/D56,"")</f>
        <v/>
      </c>
      <c r="M56" s="439" t="str">
        <f>IFERROR(Q56/D56,"")</f>
        <v/>
      </c>
      <c r="N56" s="440" t="str">
        <f>IFERROR(R56/D56,"")</f>
        <v/>
      </c>
      <c r="O56" s="328">
        <f>SUM(O16:O55)</f>
        <v>0</v>
      </c>
      <c r="P56" s="326">
        <f>SUM(P16:P55)</f>
        <v>0</v>
      </c>
      <c r="Q56" s="326">
        <f>SUM(Q16:Q55)</f>
        <v>0</v>
      </c>
      <c r="R56" s="329">
        <f>SUM(R16:R55)</f>
        <v>0</v>
      </c>
    </row>
    <row r="57" spans="2:18" ht="14.4" thickBot="1" x14ac:dyDescent="0.3">
      <c r="B57" s="330" t="s">
        <v>567</v>
      </c>
      <c r="C57" s="331"/>
      <c r="D57" s="332">
        <f>SUMIF($E$16:$E$55,Lister!$A$33,'Resultat på bevoksningsniveau'!D16:D55)</f>
        <v>0</v>
      </c>
      <c r="E57" s="333"/>
      <c r="F57" s="333"/>
      <c r="G57" s="333"/>
      <c r="H57" s="333"/>
      <c r="I57" s="333"/>
      <c r="J57" s="334"/>
      <c r="K57" s="325" t="str">
        <f>IFERROR(O57/D57,"")</f>
        <v/>
      </c>
      <c r="L57" s="326" t="str">
        <f>IFERROR(P57/D57,"")</f>
        <v/>
      </c>
      <c r="M57" s="326" t="str">
        <f>IFERROR(Q57/D57,"")</f>
        <v/>
      </c>
      <c r="N57" s="327" t="str">
        <f>IFERROR(R57/D57,"")</f>
        <v/>
      </c>
      <c r="O57" s="335">
        <f>SUMIF($E$16:$E$55,Lister!$A$33,'Resultat på bevoksningsniveau'!O16:O55)</f>
        <v>0</v>
      </c>
      <c r="P57" s="336">
        <f>SUMIF($E$16:$E$55,Lister!$A$33,'Resultat på bevoksningsniveau'!P16:P55)</f>
        <v>0</v>
      </c>
      <c r="Q57" s="336">
        <f>SUMIF($E$16:$E$55,Lister!$A$33,'Resultat på bevoksningsniveau'!Q16:Q55)</f>
        <v>0</v>
      </c>
      <c r="R57" s="329">
        <f>SUMIF($E$16:$E$55,Lister!$A$33,'Resultat på bevoksningsniveau'!R16:R55)</f>
        <v>0</v>
      </c>
    </row>
  </sheetData>
  <sheetProtection algorithmName="SHA-512" hashValue="4LIZtj8jS2ElzRtLE/DDNj422ET6LqdYdsswfrZ/UrAWE6p+YeKGQeWYxx6WbSjXS72eT/rL6WfRxzBtMAsugw==" saltValue="GPAbR4nQD2KyyNTDnkb79g==" spinCount="100000" sheet="1" selectLockedCells="1" selectUnlockedCells="1"/>
  <mergeCells count="3">
    <mergeCell ref="K13:R13"/>
    <mergeCell ref="K14:N14"/>
    <mergeCell ref="O14:R14"/>
  </mergeCells>
  <pageMargins left="0.7" right="0.7" top="0.75" bottom="0.75" header="0.3" footer="0.3"/>
  <pageSetup paperSize="9"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87AB2-A52E-4091-94A9-0F768D692F6D}">
  <sheetPr>
    <tabColor theme="8" tint="0.59999389629810485"/>
  </sheetPr>
  <dimension ref="B1:G60"/>
  <sheetViews>
    <sheetView topLeftCell="A2" workbookViewId="0">
      <selection activeCell="J7" sqref="J7"/>
    </sheetView>
  </sheetViews>
  <sheetFormatPr defaultColWidth="9.33203125" defaultRowHeight="14.4" outlineLevelRow="1" x14ac:dyDescent="0.3"/>
  <cols>
    <col min="1" max="1" width="1.33203125" style="235" customWidth="1"/>
    <col min="2" max="2" width="28.6640625" style="235" customWidth="1"/>
    <col min="3" max="4" width="31.6640625" style="235" customWidth="1"/>
    <col min="5" max="5" width="34.33203125" style="235" customWidth="1"/>
    <col min="6" max="6" width="27.6640625" style="235" customWidth="1"/>
    <col min="7" max="7" width="1.6640625" style="235" customWidth="1"/>
    <col min="8" max="16384" width="9.33203125" style="235"/>
  </cols>
  <sheetData>
    <row r="1" spans="2:7" ht="19.95" customHeight="1" x14ac:dyDescent="0.3"/>
    <row r="2" spans="2:7" ht="29.4" x14ac:dyDescent="0.6">
      <c r="B2" s="236" t="s">
        <v>462</v>
      </c>
    </row>
    <row r="3" spans="2:7" ht="18" x14ac:dyDescent="0.35">
      <c r="B3" s="237"/>
    </row>
    <row r="4" spans="2:7" ht="18" x14ac:dyDescent="0.35">
      <c r="B4" s="237"/>
      <c r="E4" s="238" t="str">
        <f>'Stamdata - Projektplan'!K3</f>
        <v>Modelversion: Version 2.0, marts 2024</v>
      </c>
      <c r="F4" s="239"/>
    </row>
    <row r="5" spans="2:7" ht="18" x14ac:dyDescent="0.35">
      <c r="B5" s="237"/>
      <c r="E5" s="238" t="s">
        <v>592</v>
      </c>
      <c r="F5" s="474">
        <f>+'Stamdata - Projektplan'!L5</f>
        <v>0</v>
      </c>
    </row>
    <row r="6" spans="2:7" ht="9.6" customHeight="1" thickBot="1" x14ac:dyDescent="0.4">
      <c r="B6" s="237"/>
    </row>
    <row r="7" spans="2:7" ht="19.95" customHeight="1" x14ac:dyDescent="0.3">
      <c r="B7" s="604" t="s">
        <v>572</v>
      </c>
      <c r="C7" s="605"/>
      <c r="D7" s="594">
        <f>Lister!B1</f>
        <v>0</v>
      </c>
      <c r="E7" s="595"/>
      <c r="F7" s="240"/>
      <c r="G7" s="240"/>
    </row>
    <row r="8" spans="2:7" ht="19.95" customHeight="1" x14ac:dyDescent="0.3">
      <c r="B8" s="610" t="s">
        <v>617</v>
      </c>
      <c r="C8" s="611"/>
      <c r="D8" s="600">
        <f>Lister!B2</f>
        <v>0</v>
      </c>
      <c r="E8" s="601"/>
      <c r="F8" s="240"/>
      <c r="G8" s="240"/>
    </row>
    <row r="9" spans="2:7" ht="19.95" customHeight="1" x14ac:dyDescent="0.3">
      <c r="B9" s="606" t="s">
        <v>97</v>
      </c>
      <c r="C9" s="607"/>
      <c r="D9" s="596">
        <f>Lister!B3</f>
        <v>0</v>
      </c>
      <c r="E9" s="597"/>
      <c r="F9" s="240"/>
      <c r="G9" s="240"/>
    </row>
    <row r="10" spans="2:7" ht="19.95" customHeight="1" x14ac:dyDescent="0.3">
      <c r="B10" s="606" t="s">
        <v>464</v>
      </c>
      <c r="C10" s="607"/>
      <c r="D10" s="598">
        <f>'Stamdata - Projektplan'!E14</f>
        <v>0</v>
      </c>
      <c r="E10" s="599"/>
      <c r="F10" s="241"/>
      <c r="G10" s="241"/>
    </row>
    <row r="11" spans="2:7" ht="19.95" customHeight="1" thickBot="1" x14ac:dyDescent="0.35">
      <c r="B11" s="608" t="s">
        <v>103</v>
      </c>
      <c r="C11" s="609"/>
      <c r="D11" s="602">
        <f>Lister!B8</f>
        <v>0</v>
      </c>
      <c r="E11" s="603"/>
      <c r="F11" s="241"/>
      <c r="G11" s="241"/>
    </row>
    <row r="12" spans="2:7" ht="19.95" hidden="1" customHeight="1" outlineLevel="1" x14ac:dyDescent="0.3">
      <c r="B12" s="606" t="s">
        <v>98</v>
      </c>
      <c r="C12" s="607"/>
      <c r="D12" s="596">
        <f>Lister!B4</f>
        <v>0</v>
      </c>
      <c r="E12" s="597"/>
      <c r="F12" s="241"/>
      <c r="G12" s="241"/>
    </row>
    <row r="13" spans="2:7" ht="19.95" hidden="1" customHeight="1" outlineLevel="1" x14ac:dyDescent="0.3">
      <c r="B13" s="608" t="s">
        <v>100</v>
      </c>
      <c r="C13" s="609"/>
      <c r="D13" s="600">
        <f>Lister!B5</f>
        <v>0</v>
      </c>
      <c r="E13" s="601"/>
      <c r="F13" s="241"/>
      <c r="G13" s="241"/>
    </row>
    <row r="14" spans="2:7" ht="19.95" hidden="1" customHeight="1" outlineLevel="1" x14ac:dyDescent="0.3">
      <c r="B14" s="606" t="s">
        <v>463</v>
      </c>
      <c r="C14" s="607"/>
      <c r="D14" s="596">
        <f>Lister!B6</f>
        <v>0</v>
      </c>
      <c r="E14" s="597"/>
      <c r="F14" s="241"/>
      <c r="G14" s="241"/>
    </row>
    <row r="15" spans="2:7" ht="19.95" hidden="1" customHeight="1" outlineLevel="1" thickBot="1" x14ac:dyDescent="0.35">
      <c r="B15" s="612" t="s">
        <v>104</v>
      </c>
      <c r="C15" s="613"/>
      <c r="D15" s="614">
        <f>Lister!B7</f>
        <v>0</v>
      </c>
      <c r="E15" s="615"/>
      <c r="F15" s="241"/>
      <c r="G15" s="241"/>
    </row>
    <row r="16" spans="2:7" ht="13.5" customHeight="1" collapsed="1" thickBot="1" x14ac:dyDescent="0.35">
      <c r="B16" s="521"/>
      <c r="C16" s="521"/>
      <c r="D16" s="521"/>
      <c r="E16" s="522"/>
      <c r="F16" s="241"/>
      <c r="G16" s="241"/>
    </row>
    <row r="17" spans="2:7" ht="20.100000000000001" customHeight="1" x14ac:dyDescent="0.4">
      <c r="B17" s="618" t="s">
        <v>593</v>
      </c>
      <c r="C17" s="619"/>
      <c r="D17" s="619"/>
      <c r="E17" s="620"/>
      <c r="F17" s="242">
        <f>'Resultat på bevoksningsniveau'!$R$57</f>
        <v>0</v>
      </c>
      <c r="G17" s="243"/>
    </row>
    <row r="18" spans="2:7" ht="20.100000000000001" customHeight="1" x14ac:dyDescent="0.4">
      <c r="B18" s="621" t="s">
        <v>594</v>
      </c>
      <c r="C18" s="622"/>
      <c r="D18" s="622"/>
      <c r="E18" s="623"/>
      <c r="F18" s="244">
        <f>IFERROR(F17/D10,0)</f>
        <v>0</v>
      </c>
      <c r="G18" s="243"/>
    </row>
    <row r="19" spans="2:7" ht="19.95" customHeight="1" x14ac:dyDescent="0.4">
      <c r="B19" s="621" t="s">
        <v>595</v>
      </c>
      <c r="C19" s="622"/>
      <c r="D19" s="622"/>
      <c r="E19" s="623"/>
      <c r="F19" s="244">
        <f>F17*(1-Lister!B10-Lister!B11)</f>
        <v>0</v>
      </c>
      <c r="G19" s="243"/>
    </row>
    <row r="20" spans="2:7" ht="20.100000000000001" customHeight="1" x14ac:dyDescent="0.4">
      <c r="B20" s="621" t="s">
        <v>596</v>
      </c>
      <c r="C20" s="622"/>
      <c r="D20" s="622"/>
      <c r="E20" s="623"/>
      <c r="F20" s="244">
        <f>IFERROR(F19/D10,0)</f>
        <v>0</v>
      </c>
      <c r="G20" s="243"/>
    </row>
    <row r="21" spans="2:7" ht="20.100000000000001" customHeight="1" thickBot="1" x14ac:dyDescent="0.45">
      <c r="B21" s="624" t="s">
        <v>469</v>
      </c>
      <c r="C21" s="625"/>
      <c r="D21" s="625"/>
      <c r="E21" s="626"/>
      <c r="F21" s="245">
        <f>'Data til Resultatsammendrag'!C9</f>
        <v>0</v>
      </c>
      <c r="G21" s="243"/>
    </row>
    <row r="22" spans="2:7" ht="9.75" customHeight="1" thickBot="1" x14ac:dyDescent="0.35">
      <c r="B22" s="520"/>
      <c r="C22" s="520"/>
      <c r="D22" s="520"/>
      <c r="E22" s="520"/>
    </row>
    <row r="23" spans="2:7" ht="24.6" customHeight="1" thickBot="1" x14ac:dyDescent="0.65">
      <c r="B23" s="627" t="s">
        <v>569</v>
      </c>
      <c r="C23" s="628"/>
      <c r="D23" s="628"/>
      <c r="E23" s="629"/>
      <c r="F23" s="246">
        <f>F19</f>
        <v>0</v>
      </c>
    </row>
    <row r="24" spans="2:7" ht="12" customHeight="1" thickBot="1" x14ac:dyDescent="0.35"/>
    <row r="25" spans="2:7" ht="20.100000000000001" customHeight="1" thickBot="1" x14ac:dyDescent="0.5">
      <c r="B25" s="616" t="s">
        <v>472</v>
      </c>
      <c r="C25" s="617"/>
      <c r="D25" s="617"/>
      <c r="E25" s="617"/>
      <c r="F25" s="617"/>
    </row>
    <row r="26" spans="2:7" ht="66" customHeight="1" thickBot="1" x14ac:dyDescent="0.35">
      <c r="B26" s="247" t="s">
        <v>319</v>
      </c>
      <c r="C26" s="248" t="s">
        <v>597</v>
      </c>
      <c r="D26" s="248" t="s">
        <v>322</v>
      </c>
      <c r="E26" s="249" t="s">
        <v>598</v>
      </c>
      <c r="F26" s="250" t="s">
        <v>468</v>
      </c>
    </row>
    <row r="27" spans="2:7" ht="16.95" customHeight="1" x14ac:dyDescent="0.3">
      <c r="B27" s="251" t="s">
        <v>136</v>
      </c>
      <c r="C27" s="252">
        <f>'Data til Resultatsammendrag'!C20</f>
        <v>0</v>
      </c>
      <c r="D27" s="253">
        <f>'Data til Resultatsammendrag'!C19*Lister!B11</f>
        <v>0</v>
      </c>
      <c r="E27" s="253">
        <f>'Data til Resultatsammendrag'!C44*5</f>
        <v>0</v>
      </c>
      <c r="F27" s="254">
        <f>IFERROR(D27/$D$10,0)</f>
        <v>0</v>
      </c>
    </row>
    <row r="28" spans="2:7" ht="16.95" customHeight="1" x14ac:dyDescent="0.3">
      <c r="B28" s="255" t="s">
        <v>137</v>
      </c>
      <c r="C28" s="256">
        <f>'Data til Resultatsammendrag'!D20-'Data til Resultatsammendrag'!C20</f>
        <v>0</v>
      </c>
      <c r="D28" s="257">
        <f>('Data til Resultatsammendrag'!D19-'Data til Resultatsammendrag'!C19)*Lister!$B$11</f>
        <v>0</v>
      </c>
      <c r="E28" s="257">
        <f>'Data til Resultatsammendrag'!D44*5</f>
        <v>0</v>
      </c>
      <c r="F28" s="258">
        <f>IFERROR(D28/$D$10,0)</f>
        <v>0</v>
      </c>
    </row>
    <row r="29" spans="2:7" ht="16.95" customHeight="1" x14ac:dyDescent="0.3">
      <c r="B29" s="255" t="s">
        <v>138</v>
      </c>
      <c r="C29" s="256">
        <f>'Data til Resultatsammendrag'!E20-'Data til Resultatsammendrag'!D20</f>
        <v>0</v>
      </c>
      <c r="D29" s="257">
        <f>('Data til Resultatsammendrag'!E19-'Data til Resultatsammendrag'!D19)*Lister!$B$11</f>
        <v>0</v>
      </c>
      <c r="E29" s="257">
        <f>'Data til Resultatsammendrag'!E44*5</f>
        <v>0</v>
      </c>
      <c r="F29" s="258">
        <f t="shared" ref="F29:F45" si="0">IFERROR(D29/$D$10,0)</f>
        <v>0</v>
      </c>
    </row>
    <row r="30" spans="2:7" ht="16.95" customHeight="1" x14ac:dyDescent="0.3">
      <c r="B30" s="255" t="s">
        <v>139</v>
      </c>
      <c r="C30" s="256">
        <f>'Data til Resultatsammendrag'!F20-'Data til Resultatsammendrag'!E20</f>
        <v>0</v>
      </c>
      <c r="D30" s="257">
        <f>('Data til Resultatsammendrag'!F19-'Data til Resultatsammendrag'!E19)*Lister!$B$11</f>
        <v>0</v>
      </c>
      <c r="E30" s="257">
        <f>'Data til Resultatsammendrag'!F44*5</f>
        <v>0</v>
      </c>
      <c r="F30" s="258">
        <f t="shared" si="0"/>
        <v>0</v>
      </c>
    </row>
    <row r="31" spans="2:7" ht="16.95" customHeight="1" x14ac:dyDescent="0.3">
      <c r="B31" s="255" t="s">
        <v>140</v>
      </c>
      <c r="C31" s="256">
        <f>'Data til Resultatsammendrag'!G20-'Data til Resultatsammendrag'!F20</f>
        <v>0</v>
      </c>
      <c r="D31" s="257">
        <f>('Data til Resultatsammendrag'!G19-'Data til Resultatsammendrag'!F19)*Lister!$B$11</f>
        <v>0</v>
      </c>
      <c r="E31" s="257">
        <f>'Data til Resultatsammendrag'!G44*5</f>
        <v>0</v>
      </c>
      <c r="F31" s="258">
        <f t="shared" si="0"/>
        <v>0</v>
      </c>
    </row>
    <row r="32" spans="2:7" ht="16.95" customHeight="1" x14ac:dyDescent="0.3">
      <c r="B32" s="255" t="s">
        <v>141</v>
      </c>
      <c r="C32" s="256">
        <f>'Data til Resultatsammendrag'!H20-'Data til Resultatsammendrag'!G20</f>
        <v>0</v>
      </c>
      <c r="D32" s="257">
        <f>('Data til Resultatsammendrag'!H19-'Data til Resultatsammendrag'!G19)*Lister!$B$11</f>
        <v>0</v>
      </c>
      <c r="E32" s="257">
        <f>'Data til Resultatsammendrag'!H44*5</f>
        <v>0</v>
      </c>
      <c r="F32" s="258">
        <f t="shared" si="0"/>
        <v>0</v>
      </c>
    </row>
    <row r="33" spans="2:6" ht="16.95" customHeight="1" x14ac:dyDescent="0.3">
      <c r="B33" s="255" t="s">
        <v>142</v>
      </c>
      <c r="C33" s="256">
        <f>'Data til Resultatsammendrag'!I20-'Data til Resultatsammendrag'!H20</f>
        <v>0</v>
      </c>
      <c r="D33" s="257">
        <f>('Data til Resultatsammendrag'!I19-'Data til Resultatsammendrag'!H19)*Lister!$B$11</f>
        <v>0</v>
      </c>
      <c r="E33" s="257">
        <f>'Data til Resultatsammendrag'!I44*5</f>
        <v>0</v>
      </c>
      <c r="F33" s="258">
        <f t="shared" si="0"/>
        <v>0</v>
      </c>
    </row>
    <row r="34" spans="2:6" ht="16.95" customHeight="1" x14ac:dyDescent="0.3">
      <c r="B34" s="255" t="s">
        <v>143</v>
      </c>
      <c r="C34" s="256">
        <f>'Data til Resultatsammendrag'!J20-'Data til Resultatsammendrag'!I20</f>
        <v>0</v>
      </c>
      <c r="D34" s="257">
        <f>('Data til Resultatsammendrag'!J19-'Data til Resultatsammendrag'!I19)*Lister!$B$11</f>
        <v>0</v>
      </c>
      <c r="E34" s="257">
        <f>'Data til Resultatsammendrag'!J44*5</f>
        <v>0</v>
      </c>
      <c r="F34" s="258">
        <f t="shared" si="0"/>
        <v>0</v>
      </c>
    </row>
    <row r="35" spans="2:6" ht="16.95" customHeight="1" x14ac:dyDescent="0.3">
      <c r="B35" s="255" t="s">
        <v>144</v>
      </c>
      <c r="C35" s="256">
        <f>'Data til Resultatsammendrag'!K20-'Data til Resultatsammendrag'!J20</f>
        <v>0</v>
      </c>
      <c r="D35" s="257">
        <f>('Data til Resultatsammendrag'!K19-'Data til Resultatsammendrag'!J19)*Lister!$B$11</f>
        <v>0</v>
      </c>
      <c r="E35" s="257">
        <f>'Data til Resultatsammendrag'!K44*5</f>
        <v>0</v>
      </c>
      <c r="F35" s="258">
        <f t="shared" si="0"/>
        <v>0</v>
      </c>
    </row>
    <row r="36" spans="2:6" ht="16.95" customHeight="1" x14ac:dyDescent="0.3">
      <c r="B36" s="255" t="s">
        <v>145</v>
      </c>
      <c r="C36" s="256">
        <f>'Data til Resultatsammendrag'!L20-'Data til Resultatsammendrag'!K20</f>
        <v>0</v>
      </c>
      <c r="D36" s="257">
        <f>('Data til Resultatsammendrag'!L19-'Data til Resultatsammendrag'!K19)*Lister!$B$11</f>
        <v>0</v>
      </c>
      <c r="E36" s="257">
        <f>'Data til Resultatsammendrag'!L44*5</f>
        <v>0</v>
      </c>
      <c r="F36" s="258">
        <f t="shared" si="0"/>
        <v>0</v>
      </c>
    </row>
    <row r="37" spans="2:6" ht="16.95" customHeight="1" x14ac:dyDescent="0.3">
      <c r="B37" s="255" t="s">
        <v>146</v>
      </c>
      <c r="C37" s="256">
        <f>'Data til Resultatsammendrag'!M20-'Data til Resultatsammendrag'!L20</f>
        <v>0</v>
      </c>
      <c r="D37" s="257">
        <f>('Data til Resultatsammendrag'!M19-'Data til Resultatsammendrag'!L19)*Lister!$B$11</f>
        <v>0</v>
      </c>
      <c r="E37" s="257">
        <f>'Data til Resultatsammendrag'!M44*5</f>
        <v>0</v>
      </c>
      <c r="F37" s="258">
        <f t="shared" si="0"/>
        <v>0</v>
      </c>
    </row>
    <row r="38" spans="2:6" ht="16.95" customHeight="1" x14ac:dyDescent="0.3">
      <c r="B38" s="255" t="s">
        <v>147</v>
      </c>
      <c r="C38" s="256">
        <f>'Data til Resultatsammendrag'!N20-'Data til Resultatsammendrag'!M20</f>
        <v>0</v>
      </c>
      <c r="D38" s="257">
        <f>('Data til Resultatsammendrag'!N19-'Data til Resultatsammendrag'!M19)*Lister!$B$11</f>
        <v>0</v>
      </c>
      <c r="E38" s="257">
        <f>'Data til Resultatsammendrag'!N44*5</f>
        <v>0</v>
      </c>
      <c r="F38" s="258">
        <f t="shared" si="0"/>
        <v>0</v>
      </c>
    </row>
    <row r="39" spans="2:6" ht="16.95" customHeight="1" x14ac:dyDescent="0.3">
      <c r="B39" s="255" t="s">
        <v>152</v>
      </c>
      <c r="C39" s="256">
        <f>'Data til Resultatsammendrag'!O20-'Data til Resultatsammendrag'!N20</f>
        <v>0</v>
      </c>
      <c r="D39" s="257">
        <f>('Data til Resultatsammendrag'!O19-'Data til Resultatsammendrag'!N19)*Lister!$B$11</f>
        <v>0</v>
      </c>
      <c r="E39" s="257">
        <f>'Data til Resultatsammendrag'!O44*5</f>
        <v>0</v>
      </c>
      <c r="F39" s="258">
        <f t="shared" si="0"/>
        <v>0</v>
      </c>
    </row>
    <row r="40" spans="2:6" ht="16.95" customHeight="1" x14ac:dyDescent="0.3">
      <c r="B40" s="255" t="s">
        <v>153</v>
      </c>
      <c r="C40" s="256">
        <f>'Data til Resultatsammendrag'!P20-'Data til Resultatsammendrag'!O20</f>
        <v>0</v>
      </c>
      <c r="D40" s="257">
        <f>('Data til Resultatsammendrag'!P19-'Data til Resultatsammendrag'!O19)*Lister!$B$11</f>
        <v>0</v>
      </c>
      <c r="E40" s="257">
        <f>'Data til Resultatsammendrag'!P44*5</f>
        <v>0</v>
      </c>
      <c r="F40" s="258">
        <f t="shared" si="0"/>
        <v>0</v>
      </c>
    </row>
    <row r="41" spans="2:6" ht="16.95" customHeight="1" x14ac:dyDescent="0.3">
      <c r="B41" s="255" t="s">
        <v>154</v>
      </c>
      <c r="C41" s="256">
        <f>'Data til Resultatsammendrag'!Q20-'Data til Resultatsammendrag'!P20</f>
        <v>0</v>
      </c>
      <c r="D41" s="257">
        <f>('Data til Resultatsammendrag'!Q19-'Data til Resultatsammendrag'!P19)*Lister!$B$11</f>
        <v>0</v>
      </c>
      <c r="E41" s="257">
        <f>'Data til Resultatsammendrag'!Q44*5</f>
        <v>0</v>
      </c>
      <c r="F41" s="258">
        <f t="shared" si="0"/>
        <v>0</v>
      </c>
    </row>
    <row r="42" spans="2:6" ht="16.95" customHeight="1" x14ac:dyDescent="0.3">
      <c r="B42" s="255" t="s">
        <v>155</v>
      </c>
      <c r="C42" s="256">
        <f>'Data til Resultatsammendrag'!R20-'Data til Resultatsammendrag'!Q20</f>
        <v>0</v>
      </c>
      <c r="D42" s="257">
        <f>('Data til Resultatsammendrag'!R19-'Data til Resultatsammendrag'!Q19)*Lister!$B$11</f>
        <v>0</v>
      </c>
      <c r="E42" s="257">
        <f>'Data til Resultatsammendrag'!R44*5</f>
        <v>0</v>
      </c>
      <c r="F42" s="258">
        <f t="shared" si="0"/>
        <v>0</v>
      </c>
    </row>
    <row r="43" spans="2:6" ht="16.95" customHeight="1" x14ac:dyDescent="0.3">
      <c r="B43" s="255" t="s">
        <v>156</v>
      </c>
      <c r="C43" s="256">
        <f>'Data til Resultatsammendrag'!S20-'Data til Resultatsammendrag'!R20</f>
        <v>0</v>
      </c>
      <c r="D43" s="257">
        <f>('Data til Resultatsammendrag'!S19-'Data til Resultatsammendrag'!R19)*Lister!$B$11</f>
        <v>0</v>
      </c>
      <c r="E43" s="257">
        <f>'Data til Resultatsammendrag'!S44*5</f>
        <v>0</v>
      </c>
      <c r="F43" s="258">
        <f t="shared" si="0"/>
        <v>0</v>
      </c>
    </row>
    <row r="44" spans="2:6" ht="16.95" customHeight="1" x14ac:dyDescent="0.3">
      <c r="B44" s="255" t="s">
        <v>157</v>
      </c>
      <c r="C44" s="256">
        <f>'Data til Resultatsammendrag'!T20-'Data til Resultatsammendrag'!S20</f>
        <v>0</v>
      </c>
      <c r="D44" s="257">
        <f>('Data til Resultatsammendrag'!T19-'Data til Resultatsammendrag'!S19)*Lister!$B$11</f>
        <v>0</v>
      </c>
      <c r="E44" s="257">
        <f>'Data til Resultatsammendrag'!T44*5</f>
        <v>0</v>
      </c>
      <c r="F44" s="258">
        <f t="shared" si="0"/>
        <v>0</v>
      </c>
    </row>
    <row r="45" spans="2:6" ht="16.95" customHeight="1" x14ac:dyDescent="0.3">
      <c r="B45" s="255" t="s">
        <v>158</v>
      </c>
      <c r="C45" s="256">
        <f>'Data til Resultatsammendrag'!U20-'Data til Resultatsammendrag'!T20</f>
        <v>0</v>
      </c>
      <c r="D45" s="257">
        <f>('Data til Resultatsammendrag'!U19-'Data til Resultatsammendrag'!T19)*Lister!$B$11</f>
        <v>0</v>
      </c>
      <c r="E45" s="257">
        <f>'Data til Resultatsammendrag'!U44*5</f>
        <v>0</v>
      </c>
      <c r="F45" s="258">
        <f t="shared" si="0"/>
        <v>0</v>
      </c>
    </row>
    <row r="46" spans="2:6" ht="16.95" customHeight="1" thickBot="1" x14ac:dyDescent="0.35">
      <c r="B46" s="259" t="s">
        <v>159</v>
      </c>
      <c r="C46" s="260">
        <f>'Data til Resultatsammendrag'!V20-'Data til Resultatsammendrag'!U20</f>
        <v>0</v>
      </c>
      <c r="D46" s="261">
        <f>('Data til Resultatsammendrag'!V19-'Data til Resultatsammendrag'!U19)*Lister!$B$11</f>
        <v>0</v>
      </c>
      <c r="E46" s="261">
        <f>'Data til Resultatsammendrag'!V44*5</f>
        <v>0</v>
      </c>
      <c r="F46" s="262">
        <f>IFERROR(D46/$D$10,0)</f>
        <v>0</v>
      </c>
    </row>
    <row r="47" spans="2:6" ht="20.100000000000001" customHeight="1" thickBot="1" x14ac:dyDescent="0.35">
      <c r="B47" s="263" t="s">
        <v>320</v>
      </c>
      <c r="C47" s="264">
        <f>C48/100</f>
        <v>0</v>
      </c>
      <c r="D47" s="265">
        <f>D48/100</f>
        <v>0</v>
      </c>
      <c r="E47" s="265">
        <f>E48/100</f>
        <v>0</v>
      </c>
      <c r="F47" s="266">
        <f>F48/100</f>
        <v>0</v>
      </c>
    </row>
    <row r="48" spans="2:6" ht="20.100000000000001" customHeight="1" thickBot="1" x14ac:dyDescent="0.35">
      <c r="B48" s="267" t="s">
        <v>321</v>
      </c>
      <c r="C48" s="268">
        <f>SUM(C27:C46)</f>
        <v>0</v>
      </c>
      <c r="D48" s="269">
        <f>SUM(D27:D46)</f>
        <v>0</v>
      </c>
      <c r="E48" s="269">
        <f>SUM(E27:E46)</f>
        <v>0</v>
      </c>
      <c r="F48" s="270">
        <f>SUM(F27:F46)</f>
        <v>0</v>
      </c>
    </row>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sheetData>
  <sheetProtection algorithmName="SHA-512" hashValue="KWkhvjlrvwQVcWgV387aNFM0qebXdMBzehA3cfBYLlCGEtBj3+TkYrsxLRh54sqiLdhTGWyS/BNcAmTusKkTtw==" saltValue="kt7aSXCY1Am4Ye5rvZ+XFQ==" spinCount="100000" sheet="1" selectLockedCells="1" selectUnlockedCells="1"/>
  <mergeCells count="25">
    <mergeCell ref="B15:C15"/>
    <mergeCell ref="D15:E15"/>
    <mergeCell ref="B25:F25"/>
    <mergeCell ref="B17:E17"/>
    <mergeCell ref="B18:E18"/>
    <mergeCell ref="B21:E21"/>
    <mergeCell ref="B19:E19"/>
    <mergeCell ref="B23:E23"/>
    <mergeCell ref="B20:E20"/>
    <mergeCell ref="B7:C7"/>
    <mergeCell ref="B9:C9"/>
    <mergeCell ref="B10:C10"/>
    <mergeCell ref="B12:C12"/>
    <mergeCell ref="B14:C14"/>
    <mergeCell ref="B11:C11"/>
    <mergeCell ref="B13:C13"/>
    <mergeCell ref="B8:C8"/>
    <mergeCell ref="D7:E7"/>
    <mergeCell ref="D9:E9"/>
    <mergeCell ref="D10:E10"/>
    <mergeCell ref="D12:E12"/>
    <mergeCell ref="D14:E14"/>
    <mergeCell ref="D13:E13"/>
    <mergeCell ref="D11:E11"/>
    <mergeCell ref="D8:E8"/>
  </mergeCells>
  <phoneticPr fontId="25" type="noConversion"/>
  <pageMargins left="0.7" right="0.7" top="0.75" bottom="0.75" header="0.3" footer="0.3"/>
  <pageSetup paperSize="9" scale="5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D763-7C0B-4718-9925-C56C6765BDDE}">
  <sheetPr>
    <tabColor rgb="FFFF9999"/>
  </sheetPr>
  <dimension ref="B5:W57"/>
  <sheetViews>
    <sheetView workbookViewId="0">
      <selection activeCell="P20" sqref="P20"/>
    </sheetView>
  </sheetViews>
  <sheetFormatPr defaultRowHeight="14.4" x14ac:dyDescent="0.3"/>
  <cols>
    <col min="2" max="2" width="80.6640625" customWidth="1"/>
    <col min="3" max="3" width="14" bestFit="1" customWidth="1"/>
    <col min="4" max="4" width="11.6640625" bestFit="1" customWidth="1"/>
    <col min="23" max="23" width="14.6640625" bestFit="1" customWidth="1"/>
  </cols>
  <sheetData>
    <row r="5" spans="2:22" x14ac:dyDescent="0.3">
      <c r="E5" s="214"/>
    </row>
    <row r="9" spans="2:22" x14ac:dyDescent="0.3">
      <c r="B9" t="s">
        <v>470</v>
      </c>
      <c r="C9">
        <f>HLOOKUP('Resultater - sammendrag'!F17,C19:V26,8,TRUE)</f>
        <v>0</v>
      </c>
    </row>
    <row r="12" spans="2:22" ht="15" thickBot="1" x14ac:dyDescent="0.35"/>
    <row r="13" spans="2:22" ht="24" thickBot="1" x14ac:dyDescent="0.55000000000000004">
      <c r="B13" s="630" t="s">
        <v>132</v>
      </c>
      <c r="C13" s="631"/>
      <c r="D13" s="631"/>
      <c r="E13" s="631"/>
      <c r="F13" s="631"/>
      <c r="G13" s="631"/>
      <c r="H13" s="631"/>
      <c r="I13" s="631"/>
      <c r="J13" s="631"/>
      <c r="K13" s="631"/>
      <c r="L13" s="631"/>
      <c r="M13" s="631"/>
      <c r="N13" s="631"/>
      <c r="O13" s="631"/>
      <c r="P13" s="631"/>
      <c r="Q13" s="631"/>
      <c r="R13" s="631"/>
      <c r="S13" s="631"/>
      <c r="T13" s="631"/>
      <c r="U13" s="631"/>
      <c r="V13" s="632"/>
    </row>
    <row r="14" spans="2:22" x14ac:dyDescent="0.3">
      <c r="B14" s="73" t="s">
        <v>133</v>
      </c>
      <c r="C14" s="74">
        <f>Lister!B8+5</f>
        <v>5</v>
      </c>
      <c r="D14" s="75">
        <f t="shared" ref="D14:V14" si="0">C14+5</f>
        <v>10</v>
      </c>
      <c r="E14" s="75">
        <f t="shared" si="0"/>
        <v>15</v>
      </c>
      <c r="F14" s="75">
        <f t="shared" si="0"/>
        <v>20</v>
      </c>
      <c r="G14" s="75">
        <f t="shared" si="0"/>
        <v>25</v>
      </c>
      <c r="H14" s="75">
        <f t="shared" si="0"/>
        <v>30</v>
      </c>
      <c r="I14" s="75">
        <f t="shared" si="0"/>
        <v>35</v>
      </c>
      <c r="J14" s="75">
        <f t="shared" si="0"/>
        <v>40</v>
      </c>
      <c r="K14" s="75">
        <f t="shared" si="0"/>
        <v>45</v>
      </c>
      <c r="L14" s="75">
        <f t="shared" si="0"/>
        <v>50</v>
      </c>
      <c r="M14" s="75">
        <f t="shared" si="0"/>
        <v>55</v>
      </c>
      <c r="N14" s="75">
        <f t="shared" si="0"/>
        <v>60</v>
      </c>
      <c r="O14" s="75">
        <f t="shared" si="0"/>
        <v>65</v>
      </c>
      <c r="P14" s="75">
        <f t="shared" si="0"/>
        <v>70</v>
      </c>
      <c r="Q14" s="75">
        <f t="shared" si="0"/>
        <v>75</v>
      </c>
      <c r="R14" s="75">
        <f t="shared" si="0"/>
        <v>80</v>
      </c>
      <c r="S14" s="75">
        <f t="shared" si="0"/>
        <v>85</v>
      </c>
      <c r="T14" s="75">
        <f t="shared" si="0"/>
        <v>90</v>
      </c>
      <c r="U14" s="75">
        <f t="shared" si="0"/>
        <v>95</v>
      </c>
      <c r="V14" s="76">
        <f t="shared" si="0"/>
        <v>100</v>
      </c>
    </row>
    <row r="15" spans="2:22" ht="15" thickBot="1" x14ac:dyDescent="0.35">
      <c r="B15" s="141" t="s">
        <v>134</v>
      </c>
      <c r="C15" s="85">
        <v>5</v>
      </c>
      <c r="D15" s="86">
        <v>10</v>
      </c>
      <c r="E15" s="86">
        <v>15</v>
      </c>
      <c r="F15" s="86">
        <v>20</v>
      </c>
      <c r="G15" s="86">
        <v>25</v>
      </c>
      <c r="H15" s="86">
        <v>30</v>
      </c>
      <c r="I15" s="86">
        <v>35</v>
      </c>
      <c r="J15" s="86">
        <v>40</v>
      </c>
      <c r="K15" s="86">
        <v>45</v>
      </c>
      <c r="L15" s="86">
        <v>50</v>
      </c>
      <c r="M15" s="86">
        <v>55</v>
      </c>
      <c r="N15" s="86">
        <v>60</v>
      </c>
      <c r="O15" s="86">
        <v>65</v>
      </c>
      <c r="P15" s="86">
        <v>70</v>
      </c>
      <c r="Q15" s="86">
        <v>75</v>
      </c>
      <c r="R15" s="86">
        <v>80</v>
      </c>
      <c r="S15" s="86">
        <v>85</v>
      </c>
      <c r="T15" s="86">
        <v>90</v>
      </c>
      <c r="U15" s="86">
        <v>95</v>
      </c>
      <c r="V15" s="87">
        <v>100</v>
      </c>
    </row>
    <row r="16" spans="2:22" ht="15.6" x14ac:dyDescent="0.35">
      <c r="B16" s="142" t="s">
        <v>550</v>
      </c>
      <c r="C16" s="182">
        <f>'Opgørelse - CO2'!S47</f>
        <v>0</v>
      </c>
      <c r="D16" s="183">
        <f>'Opgørelse - CO2'!T47</f>
        <v>0</v>
      </c>
      <c r="E16" s="183">
        <f>'Opgørelse - CO2'!U47</f>
        <v>0</v>
      </c>
      <c r="F16" s="183">
        <f>'Opgørelse - CO2'!V47</f>
        <v>0</v>
      </c>
      <c r="G16" s="183">
        <f>'Opgørelse - CO2'!W47</f>
        <v>0</v>
      </c>
      <c r="H16" s="183">
        <f>'Opgørelse - CO2'!X47</f>
        <v>0</v>
      </c>
      <c r="I16" s="183">
        <f>'Opgørelse - CO2'!Y47</f>
        <v>0</v>
      </c>
      <c r="J16" s="183">
        <f>'Opgørelse - CO2'!Z47</f>
        <v>0</v>
      </c>
      <c r="K16" s="183">
        <f>'Opgørelse - CO2'!AA47</f>
        <v>0</v>
      </c>
      <c r="L16" s="183">
        <f>'Opgørelse - CO2'!AB47</f>
        <v>0</v>
      </c>
      <c r="M16" s="183">
        <f>'Opgørelse - CO2'!AC47</f>
        <v>0</v>
      </c>
      <c r="N16" s="183">
        <f>'Opgørelse - CO2'!AD47</f>
        <v>0</v>
      </c>
      <c r="O16" s="183">
        <f>'Opgørelse - CO2'!AE47</f>
        <v>0</v>
      </c>
      <c r="P16" s="183">
        <f>'Opgørelse - CO2'!AF47</f>
        <v>0</v>
      </c>
      <c r="Q16" s="183">
        <f>'Opgørelse - CO2'!AG47</f>
        <v>0</v>
      </c>
      <c r="R16" s="183">
        <f>'Opgørelse - CO2'!AH47</f>
        <v>0</v>
      </c>
      <c r="S16" s="183">
        <f>'Opgørelse - CO2'!AI47</f>
        <v>0</v>
      </c>
      <c r="T16" s="183">
        <f>'Opgørelse - CO2'!AJ47</f>
        <v>0</v>
      </c>
      <c r="U16" s="183">
        <f>'Opgørelse - CO2'!AK47</f>
        <v>0</v>
      </c>
      <c r="V16" s="184">
        <f>'Opgørelse - CO2'!AL47</f>
        <v>0</v>
      </c>
    </row>
    <row r="17" spans="2:23" x14ac:dyDescent="0.3">
      <c r="B17" s="144" t="s">
        <v>551</v>
      </c>
      <c r="C17" s="185">
        <f>'Opgørelse - CO2'!BJ47</f>
        <v>0</v>
      </c>
      <c r="D17" s="159">
        <f>'Opgørelse - CO2'!BK47</f>
        <v>0</v>
      </c>
      <c r="E17" s="159">
        <f>'Opgørelse - CO2'!BL47</f>
        <v>0</v>
      </c>
      <c r="F17" s="159">
        <f>'Opgørelse - CO2'!BM47</f>
        <v>0</v>
      </c>
      <c r="G17" s="159">
        <f>'Opgørelse - CO2'!BN47</f>
        <v>0</v>
      </c>
      <c r="H17" s="159">
        <f>'Opgørelse - CO2'!BO47</f>
        <v>0</v>
      </c>
      <c r="I17" s="159">
        <f>'Opgørelse - CO2'!BP47</f>
        <v>0</v>
      </c>
      <c r="J17" s="159">
        <f>'Opgørelse - CO2'!BQ47</f>
        <v>0</v>
      </c>
      <c r="K17" s="159">
        <f>'Opgørelse - CO2'!BR47</f>
        <v>0</v>
      </c>
      <c r="L17" s="159">
        <f>'Opgørelse - CO2'!BS47</f>
        <v>0</v>
      </c>
      <c r="M17" s="159">
        <f>'Opgørelse - CO2'!BT47</f>
        <v>0</v>
      </c>
      <c r="N17" s="159">
        <f>'Opgørelse - CO2'!BU47</f>
        <v>0</v>
      </c>
      <c r="O17" s="159">
        <f>'Opgørelse - CO2'!BV47</f>
        <v>0</v>
      </c>
      <c r="P17" s="159">
        <f>'Opgørelse - CO2'!BW47</f>
        <v>0</v>
      </c>
      <c r="Q17" s="159">
        <f>'Opgørelse - CO2'!BX47</f>
        <v>0</v>
      </c>
      <c r="R17" s="159">
        <f>'Opgørelse - CO2'!BY47</f>
        <v>0</v>
      </c>
      <c r="S17" s="159">
        <f>'Opgørelse - CO2'!BZ47</f>
        <v>0</v>
      </c>
      <c r="T17" s="159">
        <f>'Opgørelse - CO2'!CA47</f>
        <v>0</v>
      </c>
      <c r="U17" s="159">
        <f>'Opgørelse - CO2'!CB47</f>
        <v>0</v>
      </c>
      <c r="V17" s="186">
        <f>'Opgørelse - CO2'!CC47</f>
        <v>0</v>
      </c>
    </row>
    <row r="18" spans="2:23" x14ac:dyDescent="0.3">
      <c r="B18" s="144" t="s">
        <v>552</v>
      </c>
      <c r="C18" s="185">
        <f>'Opgørelse - CO2'!DA47</f>
        <v>0</v>
      </c>
      <c r="D18" s="159">
        <f>'Opgørelse - CO2'!DB47</f>
        <v>0</v>
      </c>
      <c r="E18" s="159">
        <f>'Opgørelse - CO2'!DC47</f>
        <v>0</v>
      </c>
      <c r="F18" s="159">
        <f>'Opgørelse - CO2'!DD47</f>
        <v>0</v>
      </c>
      <c r="G18" s="159">
        <f>'Opgørelse - CO2'!DE47</f>
        <v>0</v>
      </c>
      <c r="H18" s="159">
        <f>'Opgørelse - CO2'!DF47</f>
        <v>0</v>
      </c>
      <c r="I18" s="159">
        <f>'Opgørelse - CO2'!DG47</f>
        <v>0</v>
      </c>
      <c r="J18" s="159">
        <f>'Opgørelse - CO2'!DH47</f>
        <v>0</v>
      </c>
      <c r="K18" s="159">
        <f>'Opgørelse - CO2'!DI47</f>
        <v>0</v>
      </c>
      <c r="L18" s="159">
        <f>'Opgørelse - CO2'!DJ47</f>
        <v>0</v>
      </c>
      <c r="M18" s="159">
        <f>'Opgørelse - CO2'!DK47</f>
        <v>0</v>
      </c>
      <c r="N18" s="159">
        <f>'Opgørelse - CO2'!DL47</f>
        <v>0</v>
      </c>
      <c r="O18" s="159">
        <f>'Opgørelse - CO2'!DM47</f>
        <v>0</v>
      </c>
      <c r="P18" s="159">
        <f>'Opgørelse - CO2'!DN47</f>
        <v>0</v>
      </c>
      <c r="Q18" s="159">
        <f>'Opgørelse - CO2'!DO47</f>
        <v>0</v>
      </c>
      <c r="R18" s="159">
        <f>'Opgørelse - CO2'!DP47</f>
        <v>0</v>
      </c>
      <c r="S18" s="159">
        <f>'Opgørelse - CO2'!DQ47</f>
        <v>0</v>
      </c>
      <c r="T18" s="159">
        <f>'Opgørelse - CO2'!DR47</f>
        <v>0</v>
      </c>
      <c r="U18" s="159">
        <f>'Opgørelse - CO2'!DS47</f>
        <v>0</v>
      </c>
      <c r="V18" s="186">
        <f>'Opgørelse - CO2'!DT47</f>
        <v>0</v>
      </c>
    </row>
    <row r="19" spans="2:23" ht="15.6" x14ac:dyDescent="0.35">
      <c r="B19" s="143" t="s">
        <v>562</v>
      </c>
      <c r="C19" s="185">
        <f t="shared" ref="C19:V19" si="1">C16+C17+C18</f>
        <v>0</v>
      </c>
      <c r="D19" s="159">
        <f t="shared" si="1"/>
        <v>0</v>
      </c>
      <c r="E19" s="159">
        <f t="shared" si="1"/>
        <v>0</v>
      </c>
      <c r="F19" s="159">
        <f t="shared" si="1"/>
        <v>0</v>
      </c>
      <c r="G19" s="159">
        <f t="shared" si="1"/>
        <v>0</v>
      </c>
      <c r="H19" s="159">
        <f t="shared" si="1"/>
        <v>0</v>
      </c>
      <c r="I19" s="159">
        <f t="shared" si="1"/>
        <v>0</v>
      </c>
      <c r="J19" s="159">
        <f t="shared" si="1"/>
        <v>0</v>
      </c>
      <c r="K19" s="159">
        <f t="shared" si="1"/>
        <v>0</v>
      </c>
      <c r="L19" s="159">
        <f t="shared" si="1"/>
        <v>0</v>
      </c>
      <c r="M19" s="159">
        <f t="shared" si="1"/>
        <v>0</v>
      </c>
      <c r="N19" s="159">
        <f t="shared" si="1"/>
        <v>0</v>
      </c>
      <c r="O19" s="159">
        <f t="shared" si="1"/>
        <v>0</v>
      </c>
      <c r="P19" s="159">
        <f t="shared" si="1"/>
        <v>0</v>
      </c>
      <c r="Q19" s="159">
        <f t="shared" si="1"/>
        <v>0</v>
      </c>
      <c r="R19" s="159">
        <f t="shared" si="1"/>
        <v>0</v>
      </c>
      <c r="S19" s="159">
        <f t="shared" si="1"/>
        <v>0</v>
      </c>
      <c r="T19" s="159">
        <f t="shared" si="1"/>
        <v>0</v>
      </c>
      <c r="U19" s="159">
        <f t="shared" si="1"/>
        <v>0</v>
      </c>
      <c r="V19" s="186">
        <f t="shared" si="1"/>
        <v>0</v>
      </c>
    </row>
    <row r="20" spans="2:23" ht="15" thickBot="1" x14ac:dyDescent="0.35">
      <c r="B20" s="145" t="s">
        <v>553</v>
      </c>
      <c r="C20" s="189">
        <f>C19*(1-Lister!$B$12)</f>
        <v>0</v>
      </c>
      <c r="D20" s="190">
        <f>D19*(1-Lister!$B$12)</f>
        <v>0</v>
      </c>
      <c r="E20" s="190">
        <f>E19*(1-Lister!$B$12)</f>
        <v>0</v>
      </c>
      <c r="F20" s="190">
        <f>F19*(1-Lister!$B$12)</f>
        <v>0</v>
      </c>
      <c r="G20" s="190">
        <f>G19*(1-Lister!$B$12)</f>
        <v>0</v>
      </c>
      <c r="H20" s="190">
        <f>H19*(1-Lister!$B$12)</f>
        <v>0</v>
      </c>
      <c r="I20" s="190">
        <f>I19*(1-Lister!$B$12)</f>
        <v>0</v>
      </c>
      <c r="J20" s="190">
        <f>J19*(1-Lister!$B$12)</f>
        <v>0</v>
      </c>
      <c r="K20" s="190">
        <f>K19*(1-Lister!$B$12)</f>
        <v>0</v>
      </c>
      <c r="L20" s="190">
        <f>L19*(1-Lister!$B$12)</f>
        <v>0</v>
      </c>
      <c r="M20" s="190">
        <f>M19*(1-Lister!$B$12)</f>
        <v>0</v>
      </c>
      <c r="N20" s="190">
        <f>N19*(1-Lister!$B$12)</f>
        <v>0</v>
      </c>
      <c r="O20" s="190">
        <f>O19*(1-Lister!$B$12)</f>
        <v>0</v>
      </c>
      <c r="P20" s="190">
        <f>P19*(1-Lister!$B$12)</f>
        <v>0</v>
      </c>
      <c r="Q20" s="190">
        <f>Q19*(1-Lister!$B$12)</f>
        <v>0</v>
      </c>
      <c r="R20" s="190">
        <f>R19*(1-Lister!$B$12)</f>
        <v>0</v>
      </c>
      <c r="S20" s="190">
        <f>S19*(1-Lister!$B$12)</f>
        <v>0</v>
      </c>
      <c r="T20" s="190">
        <f>T19*(1-Lister!$B$12)</f>
        <v>0</v>
      </c>
      <c r="U20" s="190">
        <f>U19*(1-Lister!$B$12)</f>
        <v>0</v>
      </c>
      <c r="V20" s="191">
        <f>V19*(1-Lister!$B$12)</f>
        <v>0</v>
      </c>
    </row>
    <row r="21" spans="2:23" ht="15.6" x14ac:dyDescent="0.35">
      <c r="B21" s="83" t="s">
        <v>547</v>
      </c>
      <c r="C21" s="182">
        <f>'Opgørelse - CO2'!S48</f>
        <v>0</v>
      </c>
      <c r="D21" s="183">
        <f>'Opgørelse - CO2'!T48</f>
        <v>0</v>
      </c>
      <c r="E21" s="183">
        <f>'Opgørelse - CO2'!U48</f>
        <v>0</v>
      </c>
      <c r="F21" s="183">
        <f>'Opgørelse - CO2'!V48</f>
        <v>0</v>
      </c>
      <c r="G21" s="183">
        <f>'Opgørelse - CO2'!W48</f>
        <v>0</v>
      </c>
      <c r="H21" s="183">
        <f>'Opgørelse - CO2'!X48</f>
        <v>0</v>
      </c>
      <c r="I21" s="183">
        <f>'Opgørelse - CO2'!Y48</f>
        <v>0</v>
      </c>
      <c r="J21" s="183">
        <f>'Opgørelse - CO2'!Z48</f>
        <v>0</v>
      </c>
      <c r="K21" s="183">
        <f>'Opgørelse - CO2'!AA48</f>
        <v>0</v>
      </c>
      <c r="L21" s="183">
        <f>'Opgørelse - CO2'!AB48</f>
        <v>0</v>
      </c>
      <c r="M21" s="183">
        <f>'Opgørelse - CO2'!AC48</f>
        <v>0</v>
      </c>
      <c r="N21" s="183">
        <f>'Opgørelse - CO2'!AD48</f>
        <v>0</v>
      </c>
      <c r="O21" s="183">
        <f>'Opgørelse - CO2'!AE48</f>
        <v>0</v>
      </c>
      <c r="P21" s="183">
        <f>'Opgørelse - CO2'!AF48</f>
        <v>0</v>
      </c>
      <c r="Q21" s="183">
        <f>'Opgørelse - CO2'!AG48</f>
        <v>0</v>
      </c>
      <c r="R21" s="183">
        <f>'Opgørelse - CO2'!AH48</f>
        <v>0</v>
      </c>
      <c r="S21" s="183">
        <f>'Opgørelse - CO2'!AI48</f>
        <v>0</v>
      </c>
      <c r="T21" s="183">
        <f>'Opgørelse - CO2'!AJ48</f>
        <v>0</v>
      </c>
      <c r="U21" s="183">
        <f>'Opgørelse - CO2'!AK48</f>
        <v>0</v>
      </c>
      <c r="V21" s="184">
        <f>'Opgørelse - CO2'!AL48</f>
        <v>0</v>
      </c>
    </row>
    <row r="22" spans="2:23" x14ac:dyDescent="0.3">
      <c r="B22" s="84" t="s">
        <v>548</v>
      </c>
      <c r="C22" s="185">
        <f>'Opgørelse - CO2'!BJ48</f>
        <v>0</v>
      </c>
      <c r="D22" s="159">
        <f>'Opgørelse - CO2'!BK48</f>
        <v>0</v>
      </c>
      <c r="E22" s="159">
        <f>'Opgørelse - CO2'!BL48</f>
        <v>0</v>
      </c>
      <c r="F22" s="159">
        <f>'Opgørelse - CO2'!BM48</f>
        <v>0</v>
      </c>
      <c r="G22" s="159">
        <f>'Opgørelse - CO2'!BN48</f>
        <v>0</v>
      </c>
      <c r="H22" s="159">
        <f>'Opgørelse - CO2'!BO48</f>
        <v>0</v>
      </c>
      <c r="I22" s="159">
        <f>'Opgørelse - CO2'!BP48</f>
        <v>0</v>
      </c>
      <c r="J22" s="159">
        <f>'Opgørelse - CO2'!BQ48</f>
        <v>0</v>
      </c>
      <c r="K22" s="159">
        <f>'Opgørelse - CO2'!BR48</f>
        <v>0</v>
      </c>
      <c r="L22" s="159">
        <f>'Opgørelse - CO2'!BS48</f>
        <v>0</v>
      </c>
      <c r="M22" s="159">
        <f>'Opgørelse - CO2'!BT48</f>
        <v>0</v>
      </c>
      <c r="N22" s="159">
        <f>'Opgørelse - CO2'!BU48</f>
        <v>0</v>
      </c>
      <c r="O22" s="159">
        <f>'Opgørelse - CO2'!BV48</f>
        <v>0</v>
      </c>
      <c r="P22" s="159">
        <f>'Opgørelse - CO2'!BW48</f>
        <v>0</v>
      </c>
      <c r="Q22" s="159">
        <f>'Opgørelse - CO2'!BX48</f>
        <v>0</v>
      </c>
      <c r="R22" s="159">
        <f>'Opgørelse - CO2'!BY48</f>
        <v>0</v>
      </c>
      <c r="S22" s="159">
        <f>'Opgørelse - CO2'!BZ48</f>
        <v>0</v>
      </c>
      <c r="T22" s="159">
        <f>'Opgørelse - CO2'!CA48</f>
        <v>0</v>
      </c>
      <c r="U22" s="159">
        <f>'Opgørelse - CO2'!CB48</f>
        <v>0</v>
      </c>
      <c r="V22" s="186">
        <f>'Opgørelse - CO2'!CC48</f>
        <v>0</v>
      </c>
    </row>
    <row r="23" spans="2:23" x14ac:dyDescent="0.3">
      <c r="B23" s="84" t="s">
        <v>549</v>
      </c>
      <c r="C23" s="185">
        <f>'Opgørelse - CO2'!DA48</f>
        <v>0</v>
      </c>
      <c r="D23" s="159">
        <f>'Opgørelse - CO2'!DB48</f>
        <v>0</v>
      </c>
      <c r="E23" s="159">
        <f>'Opgørelse - CO2'!DC48</f>
        <v>0</v>
      </c>
      <c r="F23" s="159">
        <f>'Opgørelse - CO2'!DD48</f>
        <v>0</v>
      </c>
      <c r="G23" s="159">
        <f>'Opgørelse - CO2'!DE48</f>
        <v>0</v>
      </c>
      <c r="H23" s="159">
        <f>'Opgørelse - CO2'!DF48</f>
        <v>0</v>
      </c>
      <c r="I23" s="159">
        <f>'Opgørelse - CO2'!DG48</f>
        <v>0</v>
      </c>
      <c r="J23" s="159">
        <f>'Opgørelse - CO2'!DH48</f>
        <v>0</v>
      </c>
      <c r="K23" s="159">
        <f>'Opgørelse - CO2'!DI48</f>
        <v>0</v>
      </c>
      <c r="L23" s="159">
        <f>'Opgørelse - CO2'!DJ48</f>
        <v>0</v>
      </c>
      <c r="M23" s="159">
        <f>'Opgørelse - CO2'!DK48</f>
        <v>0</v>
      </c>
      <c r="N23" s="159">
        <f>'Opgørelse - CO2'!DL48</f>
        <v>0</v>
      </c>
      <c r="O23" s="159">
        <f>'Opgørelse - CO2'!DM48</f>
        <v>0</v>
      </c>
      <c r="P23" s="159">
        <f>'Opgørelse - CO2'!DN48</f>
        <v>0</v>
      </c>
      <c r="Q23" s="159">
        <f>'Opgørelse - CO2'!DO48</f>
        <v>0</v>
      </c>
      <c r="R23" s="159">
        <f>'Opgørelse - CO2'!DP48</f>
        <v>0</v>
      </c>
      <c r="S23" s="159">
        <f>'Opgørelse - CO2'!DQ48</f>
        <v>0</v>
      </c>
      <c r="T23" s="159">
        <f>'Opgørelse - CO2'!DR48</f>
        <v>0</v>
      </c>
      <c r="U23" s="159">
        <f>'Opgørelse - CO2'!DS48</f>
        <v>0</v>
      </c>
      <c r="V23" s="186">
        <f>'Opgørelse - CO2'!DT48</f>
        <v>0</v>
      </c>
    </row>
    <row r="24" spans="2:23" ht="16.2" thickBot="1" x14ac:dyDescent="0.4">
      <c r="B24" s="187" t="s">
        <v>563</v>
      </c>
      <c r="C24" s="189">
        <f>C21+C22+C23</f>
        <v>0</v>
      </c>
      <c r="D24" s="190">
        <f t="shared" ref="D24:V24" si="2">D21+D22+D23</f>
        <v>0</v>
      </c>
      <c r="E24" s="190">
        <f t="shared" si="2"/>
        <v>0</v>
      </c>
      <c r="F24" s="190">
        <f t="shared" si="2"/>
        <v>0</v>
      </c>
      <c r="G24" s="190">
        <f t="shared" si="2"/>
        <v>0</v>
      </c>
      <c r="H24" s="190">
        <f t="shared" si="2"/>
        <v>0</v>
      </c>
      <c r="I24" s="190">
        <f t="shared" si="2"/>
        <v>0</v>
      </c>
      <c r="J24" s="190">
        <f t="shared" si="2"/>
        <v>0</v>
      </c>
      <c r="K24" s="190">
        <f t="shared" si="2"/>
        <v>0</v>
      </c>
      <c r="L24" s="190">
        <f t="shared" si="2"/>
        <v>0</v>
      </c>
      <c r="M24" s="190">
        <f t="shared" si="2"/>
        <v>0</v>
      </c>
      <c r="N24" s="190">
        <f t="shared" si="2"/>
        <v>0</v>
      </c>
      <c r="O24" s="190">
        <f t="shared" si="2"/>
        <v>0</v>
      </c>
      <c r="P24" s="190">
        <f t="shared" si="2"/>
        <v>0</v>
      </c>
      <c r="Q24" s="190">
        <f t="shared" si="2"/>
        <v>0</v>
      </c>
      <c r="R24" s="190">
        <f t="shared" si="2"/>
        <v>0</v>
      </c>
      <c r="S24" s="190">
        <f t="shared" si="2"/>
        <v>0</v>
      </c>
      <c r="T24" s="190">
        <f t="shared" si="2"/>
        <v>0</v>
      </c>
      <c r="U24" s="190">
        <f t="shared" si="2"/>
        <v>0</v>
      </c>
      <c r="V24" s="191">
        <f t="shared" si="2"/>
        <v>0</v>
      </c>
    </row>
    <row r="25" spans="2:23" ht="15" thickBot="1" x14ac:dyDescent="0.35">
      <c r="B25" s="188" t="s">
        <v>561</v>
      </c>
      <c r="C25" s="192">
        <f>C19+C24</f>
        <v>0</v>
      </c>
      <c r="D25" s="193">
        <f t="shared" ref="D25:V25" si="3">D19+D24</f>
        <v>0</v>
      </c>
      <c r="E25" s="193">
        <f t="shared" si="3"/>
        <v>0</v>
      </c>
      <c r="F25" s="193">
        <f t="shared" si="3"/>
        <v>0</v>
      </c>
      <c r="G25" s="193">
        <f t="shared" si="3"/>
        <v>0</v>
      </c>
      <c r="H25" s="193">
        <f t="shared" si="3"/>
        <v>0</v>
      </c>
      <c r="I25" s="193">
        <f t="shared" si="3"/>
        <v>0</v>
      </c>
      <c r="J25" s="193">
        <f t="shared" si="3"/>
        <v>0</v>
      </c>
      <c r="K25" s="193">
        <f t="shared" si="3"/>
        <v>0</v>
      </c>
      <c r="L25" s="193">
        <f t="shared" si="3"/>
        <v>0</v>
      </c>
      <c r="M25" s="193">
        <f t="shared" si="3"/>
        <v>0</v>
      </c>
      <c r="N25" s="193">
        <f t="shared" si="3"/>
        <v>0</v>
      </c>
      <c r="O25" s="193">
        <f t="shared" si="3"/>
        <v>0</v>
      </c>
      <c r="P25" s="193">
        <f t="shared" si="3"/>
        <v>0</v>
      </c>
      <c r="Q25" s="193">
        <f t="shared" si="3"/>
        <v>0</v>
      </c>
      <c r="R25" s="193">
        <f t="shared" si="3"/>
        <v>0</v>
      </c>
      <c r="S25" s="193">
        <f t="shared" si="3"/>
        <v>0</v>
      </c>
      <c r="T25" s="193">
        <f t="shared" si="3"/>
        <v>0</v>
      </c>
      <c r="U25" s="193">
        <f t="shared" si="3"/>
        <v>0</v>
      </c>
      <c r="V25" s="194">
        <f t="shared" si="3"/>
        <v>0</v>
      </c>
    </row>
    <row r="26" spans="2:23" x14ac:dyDescent="0.3">
      <c r="B26" s="88" t="s">
        <v>136</v>
      </c>
      <c r="C26" s="89" t="s">
        <v>137</v>
      </c>
      <c r="D26" s="89" t="s">
        <v>138</v>
      </c>
      <c r="E26" s="89" t="s">
        <v>139</v>
      </c>
      <c r="F26" s="89" t="s">
        <v>140</v>
      </c>
      <c r="G26" s="89" t="s">
        <v>141</v>
      </c>
      <c r="H26" s="89" t="s">
        <v>142</v>
      </c>
      <c r="I26" s="89" t="s">
        <v>143</v>
      </c>
      <c r="J26" s="89" t="s">
        <v>144</v>
      </c>
      <c r="K26" s="89" t="s">
        <v>145</v>
      </c>
      <c r="L26" s="89" t="s">
        <v>146</v>
      </c>
      <c r="M26" s="89" t="s">
        <v>147</v>
      </c>
      <c r="N26" s="89" t="s">
        <v>152</v>
      </c>
      <c r="O26" s="89" t="s">
        <v>153</v>
      </c>
      <c r="P26" s="89" t="s">
        <v>154</v>
      </c>
      <c r="Q26" s="89" t="s">
        <v>155</v>
      </c>
      <c r="R26" s="89" t="s">
        <v>156</v>
      </c>
      <c r="S26" s="89" t="s">
        <v>157</v>
      </c>
      <c r="T26" s="89" t="s">
        <v>158</v>
      </c>
      <c r="U26" s="90" t="s">
        <v>159</v>
      </c>
    </row>
    <row r="28" spans="2:23" ht="15" thickBot="1" x14ac:dyDescent="0.35"/>
    <row r="29" spans="2:23" ht="24" thickBot="1" x14ac:dyDescent="0.35">
      <c r="B29" s="633" t="s">
        <v>135</v>
      </c>
      <c r="C29" s="634"/>
      <c r="D29" s="634"/>
      <c r="E29" s="634"/>
      <c r="F29" s="634"/>
      <c r="G29" s="634"/>
      <c r="H29" s="634"/>
      <c r="I29" s="634"/>
      <c r="J29" s="634"/>
      <c r="K29" s="634"/>
      <c r="L29" s="634"/>
      <c r="M29" s="634"/>
      <c r="N29" s="634"/>
      <c r="O29" s="634"/>
      <c r="P29" s="634"/>
      <c r="Q29" s="634"/>
      <c r="R29" s="634"/>
      <c r="S29" s="634"/>
      <c r="T29" s="634"/>
      <c r="U29" s="634"/>
      <c r="V29" s="634"/>
      <c r="W29" s="635"/>
    </row>
    <row r="30" spans="2:23" x14ac:dyDescent="0.3">
      <c r="B30" s="77"/>
      <c r="C30" s="78"/>
      <c r="D30" s="79"/>
      <c r="E30" s="79"/>
      <c r="F30" s="79"/>
      <c r="G30" s="79"/>
      <c r="H30" s="79"/>
      <c r="I30" s="79"/>
      <c r="J30" s="79"/>
      <c r="K30" s="79"/>
      <c r="L30" s="79"/>
      <c r="M30" s="79"/>
      <c r="N30" s="82"/>
      <c r="O30" s="82"/>
      <c r="P30" s="82"/>
      <c r="Q30" s="82"/>
      <c r="R30" s="82"/>
      <c r="S30" s="82"/>
      <c r="T30" s="82"/>
      <c r="U30" s="82"/>
      <c r="V30" s="80"/>
      <c r="W30" s="81"/>
    </row>
    <row r="31" spans="2:23" ht="15" thickBot="1" x14ac:dyDescent="0.35">
      <c r="B31" s="141" t="s">
        <v>134</v>
      </c>
      <c r="C31" s="88" t="s">
        <v>136</v>
      </c>
      <c r="D31" s="89" t="s">
        <v>137</v>
      </c>
      <c r="E31" s="89" t="s">
        <v>138</v>
      </c>
      <c r="F31" s="89" t="s">
        <v>139</v>
      </c>
      <c r="G31" s="89" t="s">
        <v>140</v>
      </c>
      <c r="H31" s="89" t="s">
        <v>141</v>
      </c>
      <c r="I31" s="89" t="s">
        <v>142</v>
      </c>
      <c r="J31" s="89" t="s">
        <v>143</v>
      </c>
      <c r="K31" s="89" t="s">
        <v>144</v>
      </c>
      <c r="L31" s="89" t="s">
        <v>145</v>
      </c>
      <c r="M31" s="89" t="s">
        <v>146</v>
      </c>
      <c r="N31" s="89" t="s">
        <v>147</v>
      </c>
      <c r="O31" s="89" t="s">
        <v>152</v>
      </c>
      <c r="P31" s="89" t="s">
        <v>153</v>
      </c>
      <c r="Q31" s="89" t="s">
        <v>154</v>
      </c>
      <c r="R31" s="89" t="s">
        <v>155</v>
      </c>
      <c r="S31" s="89" t="s">
        <v>156</v>
      </c>
      <c r="T31" s="89" t="s">
        <v>157</v>
      </c>
      <c r="U31" s="89" t="s">
        <v>158</v>
      </c>
      <c r="V31" s="90" t="s">
        <v>159</v>
      </c>
      <c r="W31" s="206" t="s">
        <v>160</v>
      </c>
    </row>
    <row r="32" spans="2:23" x14ac:dyDescent="0.3">
      <c r="B32" s="195" t="s">
        <v>554</v>
      </c>
      <c r="C32" s="199">
        <f>C16/5</f>
        <v>0</v>
      </c>
      <c r="D32" s="200">
        <f>(D16-C16)/5</f>
        <v>0</v>
      </c>
      <c r="E32" s="200">
        <f t="shared" ref="E32:V34" si="4">(E16-D16)/5</f>
        <v>0</v>
      </c>
      <c r="F32" s="200">
        <f t="shared" si="4"/>
        <v>0</v>
      </c>
      <c r="G32" s="200">
        <f t="shared" si="4"/>
        <v>0</v>
      </c>
      <c r="H32" s="200">
        <f t="shared" si="4"/>
        <v>0</v>
      </c>
      <c r="I32" s="200">
        <f t="shared" si="4"/>
        <v>0</v>
      </c>
      <c r="J32" s="200">
        <f t="shared" si="4"/>
        <v>0</v>
      </c>
      <c r="K32" s="200">
        <f t="shared" si="4"/>
        <v>0</v>
      </c>
      <c r="L32" s="200">
        <f t="shared" si="4"/>
        <v>0</v>
      </c>
      <c r="M32" s="200">
        <f t="shared" si="4"/>
        <v>0</v>
      </c>
      <c r="N32" s="200">
        <f t="shared" si="4"/>
        <v>0</v>
      </c>
      <c r="O32" s="200">
        <f t="shared" si="4"/>
        <v>0</v>
      </c>
      <c r="P32" s="200">
        <f t="shared" si="4"/>
        <v>0</v>
      </c>
      <c r="Q32" s="200">
        <f t="shared" si="4"/>
        <v>0</v>
      </c>
      <c r="R32" s="200">
        <f t="shared" si="4"/>
        <v>0</v>
      </c>
      <c r="S32" s="200">
        <f t="shared" si="4"/>
        <v>0</v>
      </c>
      <c r="T32" s="200">
        <f t="shared" si="4"/>
        <v>0</v>
      </c>
      <c r="U32" s="200">
        <f t="shared" si="4"/>
        <v>0</v>
      </c>
      <c r="V32" s="204">
        <f t="shared" si="4"/>
        <v>0</v>
      </c>
      <c r="W32" s="207">
        <f>V16/100</f>
        <v>0</v>
      </c>
    </row>
    <row r="33" spans="2:23" x14ac:dyDescent="0.3">
      <c r="B33" s="196" t="s">
        <v>555</v>
      </c>
      <c r="C33" s="201">
        <f>C17/5</f>
        <v>0</v>
      </c>
      <c r="D33" s="198">
        <f t="shared" ref="D33:S34" si="5">(D17-C17)/5</f>
        <v>0</v>
      </c>
      <c r="E33" s="198">
        <f t="shared" si="5"/>
        <v>0</v>
      </c>
      <c r="F33" s="198">
        <f t="shared" si="5"/>
        <v>0</v>
      </c>
      <c r="G33" s="198">
        <f t="shared" si="5"/>
        <v>0</v>
      </c>
      <c r="H33" s="198">
        <f t="shared" si="5"/>
        <v>0</v>
      </c>
      <c r="I33" s="198">
        <f t="shared" si="5"/>
        <v>0</v>
      </c>
      <c r="J33" s="198">
        <f t="shared" si="5"/>
        <v>0</v>
      </c>
      <c r="K33" s="198">
        <f t="shared" si="5"/>
        <v>0</v>
      </c>
      <c r="L33" s="198">
        <f t="shared" si="5"/>
        <v>0</v>
      </c>
      <c r="M33" s="198">
        <f t="shared" si="5"/>
        <v>0</v>
      </c>
      <c r="N33" s="198">
        <f t="shared" si="5"/>
        <v>0</v>
      </c>
      <c r="O33" s="198">
        <f t="shared" si="5"/>
        <v>0</v>
      </c>
      <c r="P33" s="198">
        <f t="shared" si="5"/>
        <v>0</v>
      </c>
      <c r="Q33" s="198">
        <f t="shared" si="5"/>
        <v>0</v>
      </c>
      <c r="R33" s="198">
        <f t="shared" si="5"/>
        <v>0</v>
      </c>
      <c r="S33" s="198">
        <f t="shared" si="5"/>
        <v>0</v>
      </c>
      <c r="T33" s="198">
        <f t="shared" si="4"/>
        <v>0</v>
      </c>
      <c r="U33" s="198">
        <f t="shared" si="4"/>
        <v>0</v>
      </c>
      <c r="V33" s="205">
        <f t="shared" si="4"/>
        <v>0</v>
      </c>
      <c r="W33" s="208">
        <f t="shared" ref="W33:W34" si="6">V17/100</f>
        <v>0</v>
      </c>
    </row>
    <row r="34" spans="2:23" x14ac:dyDescent="0.3">
      <c r="B34" s="196" t="s">
        <v>556</v>
      </c>
      <c r="C34" s="201">
        <f>C18/5</f>
        <v>0</v>
      </c>
      <c r="D34" s="198">
        <f t="shared" si="5"/>
        <v>0</v>
      </c>
      <c r="E34" s="198">
        <f t="shared" si="4"/>
        <v>0</v>
      </c>
      <c r="F34" s="198">
        <f t="shared" si="4"/>
        <v>0</v>
      </c>
      <c r="G34" s="198">
        <f t="shared" si="4"/>
        <v>0</v>
      </c>
      <c r="H34" s="198">
        <f t="shared" si="4"/>
        <v>0</v>
      </c>
      <c r="I34" s="198">
        <f t="shared" si="4"/>
        <v>0</v>
      </c>
      <c r="J34" s="198">
        <f t="shared" si="4"/>
        <v>0</v>
      </c>
      <c r="K34" s="198">
        <f t="shared" si="4"/>
        <v>0</v>
      </c>
      <c r="L34" s="198">
        <f t="shared" si="4"/>
        <v>0</v>
      </c>
      <c r="M34" s="198">
        <f t="shared" si="4"/>
        <v>0</v>
      </c>
      <c r="N34" s="198">
        <f t="shared" si="4"/>
        <v>0</v>
      </c>
      <c r="O34" s="198">
        <f t="shared" si="4"/>
        <v>0</v>
      </c>
      <c r="P34" s="198">
        <f t="shared" si="4"/>
        <v>0</v>
      </c>
      <c r="Q34" s="198">
        <f t="shared" si="4"/>
        <v>0</v>
      </c>
      <c r="R34" s="198">
        <f t="shared" si="4"/>
        <v>0</v>
      </c>
      <c r="S34" s="198">
        <f t="shared" si="4"/>
        <v>0</v>
      </c>
      <c r="T34" s="198">
        <f t="shared" si="4"/>
        <v>0</v>
      </c>
      <c r="U34" s="198">
        <f t="shared" si="4"/>
        <v>0</v>
      </c>
      <c r="V34" s="205">
        <f t="shared" si="4"/>
        <v>0</v>
      </c>
      <c r="W34" s="208">
        <f t="shared" si="6"/>
        <v>0</v>
      </c>
    </row>
    <row r="35" spans="2:23" ht="15.6" x14ac:dyDescent="0.35">
      <c r="B35" s="196" t="s">
        <v>564</v>
      </c>
      <c r="C35" s="201">
        <f>(C19)/5</f>
        <v>0</v>
      </c>
      <c r="D35" s="198">
        <f t="shared" ref="D35:V35" si="7">(D19-C19)/5</f>
        <v>0</v>
      </c>
      <c r="E35" s="198">
        <f t="shared" si="7"/>
        <v>0</v>
      </c>
      <c r="F35" s="198">
        <f t="shared" si="7"/>
        <v>0</v>
      </c>
      <c r="G35" s="198">
        <f t="shared" si="7"/>
        <v>0</v>
      </c>
      <c r="H35" s="198">
        <f t="shared" si="7"/>
        <v>0</v>
      </c>
      <c r="I35" s="198">
        <f t="shared" si="7"/>
        <v>0</v>
      </c>
      <c r="J35" s="198">
        <f t="shared" si="7"/>
        <v>0</v>
      </c>
      <c r="K35" s="198">
        <f t="shared" si="7"/>
        <v>0</v>
      </c>
      <c r="L35" s="198">
        <f t="shared" si="7"/>
        <v>0</v>
      </c>
      <c r="M35" s="198">
        <f t="shared" si="7"/>
        <v>0</v>
      </c>
      <c r="N35" s="198">
        <f t="shared" si="7"/>
        <v>0</v>
      </c>
      <c r="O35" s="198">
        <f t="shared" si="7"/>
        <v>0</v>
      </c>
      <c r="P35" s="198">
        <f t="shared" si="7"/>
        <v>0</v>
      </c>
      <c r="Q35" s="198">
        <f t="shared" si="7"/>
        <v>0</v>
      </c>
      <c r="R35" s="198">
        <f t="shared" si="7"/>
        <v>0</v>
      </c>
      <c r="S35" s="198">
        <f t="shared" si="7"/>
        <v>0</v>
      </c>
      <c r="T35" s="198">
        <f t="shared" si="7"/>
        <v>0</v>
      </c>
      <c r="U35" s="198">
        <f t="shared" si="7"/>
        <v>0</v>
      </c>
      <c r="V35" s="205">
        <f t="shared" si="7"/>
        <v>0</v>
      </c>
      <c r="W35" s="208">
        <f>V19/100</f>
        <v>0</v>
      </c>
    </row>
    <row r="36" spans="2:23" ht="15" thickBot="1" x14ac:dyDescent="0.35">
      <c r="B36" s="209" t="s">
        <v>565</v>
      </c>
      <c r="C36" s="210">
        <f>(C20)/5</f>
        <v>0</v>
      </c>
      <c r="D36" s="211">
        <f t="shared" ref="D36:V36" si="8">(D20-C20)/5</f>
        <v>0</v>
      </c>
      <c r="E36" s="211">
        <f t="shared" si="8"/>
        <v>0</v>
      </c>
      <c r="F36" s="211">
        <f t="shared" si="8"/>
        <v>0</v>
      </c>
      <c r="G36" s="211">
        <f t="shared" si="8"/>
        <v>0</v>
      </c>
      <c r="H36" s="211">
        <f t="shared" si="8"/>
        <v>0</v>
      </c>
      <c r="I36" s="211">
        <f t="shared" si="8"/>
        <v>0</v>
      </c>
      <c r="J36" s="211">
        <f t="shared" si="8"/>
        <v>0</v>
      </c>
      <c r="K36" s="211">
        <f t="shared" si="8"/>
        <v>0</v>
      </c>
      <c r="L36" s="211">
        <f t="shared" si="8"/>
        <v>0</v>
      </c>
      <c r="M36" s="211">
        <f t="shared" si="8"/>
        <v>0</v>
      </c>
      <c r="N36" s="211">
        <f t="shared" si="8"/>
        <v>0</v>
      </c>
      <c r="O36" s="211">
        <f t="shared" si="8"/>
        <v>0</v>
      </c>
      <c r="P36" s="211">
        <f t="shared" si="8"/>
        <v>0</v>
      </c>
      <c r="Q36" s="211">
        <f t="shared" si="8"/>
        <v>0</v>
      </c>
      <c r="R36" s="211">
        <f t="shared" si="8"/>
        <v>0</v>
      </c>
      <c r="S36" s="211">
        <f t="shared" si="8"/>
        <v>0</v>
      </c>
      <c r="T36" s="211">
        <f t="shared" si="8"/>
        <v>0</v>
      </c>
      <c r="U36" s="211">
        <f t="shared" si="8"/>
        <v>0</v>
      </c>
      <c r="V36" s="212">
        <f t="shared" si="8"/>
        <v>0</v>
      </c>
      <c r="W36" s="213">
        <f>V20/100</f>
        <v>0</v>
      </c>
    </row>
    <row r="37" spans="2:23" x14ac:dyDescent="0.3">
      <c r="B37" s="195" t="s">
        <v>557</v>
      </c>
      <c r="C37" s="199">
        <f>C21/5</f>
        <v>0</v>
      </c>
      <c r="D37" s="200">
        <f>(D21-C21)/5</f>
        <v>0</v>
      </c>
      <c r="E37" s="200">
        <f t="shared" ref="E37" si="9">E21/5</f>
        <v>0</v>
      </c>
      <c r="F37" s="200">
        <f t="shared" ref="F37" si="10">(F21-E21)/5</f>
        <v>0</v>
      </c>
      <c r="G37" s="200">
        <f t="shared" ref="G37" si="11">G21/5</f>
        <v>0</v>
      </c>
      <c r="H37" s="200">
        <f t="shared" ref="H37" si="12">(H21-G21)/5</f>
        <v>0</v>
      </c>
      <c r="I37" s="200">
        <f t="shared" ref="I37" si="13">I21/5</f>
        <v>0</v>
      </c>
      <c r="J37" s="200">
        <f t="shared" ref="J37" si="14">(J21-I21)/5</f>
        <v>0</v>
      </c>
      <c r="K37" s="200">
        <f t="shared" ref="K37" si="15">K21/5</f>
        <v>0</v>
      </c>
      <c r="L37" s="200">
        <f t="shared" ref="L37" si="16">(L21-K21)/5</f>
        <v>0</v>
      </c>
      <c r="M37" s="200">
        <f t="shared" ref="M37" si="17">M21/5</f>
        <v>0</v>
      </c>
      <c r="N37" s="200">
        <f t="shared" ref="N37" si="18">(N21-M21)/5</f>
        <v>0</v>
      </c>
      <c r="O37" s="200">
        <f t="shared" ref="O37" si="19">O21/5</f>
        <v>0</v>
      </c>
      <c r="P37" s="200">
        <f t="shared" ref="P37" si="20">(P21-O21)/5</f>
        <v>0</v>
      </c>
      <c r="Q37" s="200">
        <f t="shared" ref="Q37" si="21">Q21/5</f>
        <v>0</v>
      </c>
      <c r="R37" s="200">
        <f t="shared" ref="R37" si="22">(R21-Q21)/5</f>
        <v>0</v>
      </c>
      <c r="S37" s="200">
        <f t="shared" ref="S37:U38" si="23">S21/5</f>
        <v>0</v>
      </c>
      <c r="T37" s="200">
        <f t="shared" ref="T37:V38" si="24">(T21-S21)/5</f>
        <v>0</v>
      </c>
      <c r="U37" s="200">
        <f t="shared" ref="U37" si="25">U21/5</f>
        <v>0</v>
      </c>
      <c r="V37" s="204">
        <f t="shared" ref="V37" si="26">(V21-U21)/5</f>
        <v>0</v>
      </c>
      <c r="W37" s="207">
        <f t="shared" ref="W37:W41" si="27">V21/100</f>
        <v>0</v>
      </c>
    </row>
    <row r="38" spans="2:23" x14ac:dyDescent="0.3">
      <c r="B38" s="196" t="s">
        <v>558</v>
      </c>
      <c r="C38" s="201">
        <f t="shared" ref="C38:Q40" si="28">C22/5</f>
        <v>0</v>
      </c>
      <c r="D38" s="198">
        <f t="shared" ref="D38:S41" si="29">(D22-C22)/5</f>
        <v>0</v>
      </c>
      <c r="E38" s="198">
        <f t="shared" si="28"/>
        <v>0</v>
      </c>
      <c r="F38" s="198">
        <f t="shared" si="29"/>
        <v>0</v>
      </c>
      <c r="G38" s="198">
        <f t="shared" si="28"/>
        <v>0</v>
      </c>
      <c r="H38" s="198">
        <f t="shared" si="29"/>
        <v>0</v>
      </c>
      <c r="I38" s="198">
        <f t="shared" si="28"/>
        <v>0</v>
      </c>
      <c r="J38" s="198">
        <f t="shared" si="29"/>
        <v>0</v>
      </c>
      <c r="K38" s="198">
        <f t="shared" si="28"/>
        <v>0</v>
      </c>
      <c r="L38" s="198">
        <f t="shared" si="29"/>
        <v>0</v>
      </c>
      <c r="M38" s="198">
        <f t="shared" si="28"/>
        <v>0</v>
      </c>
      <c r="N38" s="198">
        <f t="shared" si="29"/>
        <v>0</v>
      </c>
      <c r="O38" s="198">
        <f t="shared" si="28"/>
        <v>0</v>
      </c>
      <c r="P38" s="198">
        <f t="shared" si="29"/>
        <v>0</v>
      </c>
      <c r="Q38" s="198">
        <f t="shared" si="28"/>
        <v>0</v>
      </c>
      <c r="R38" s="198">
        <f t="shared" si="29"/>
        <v>0</v>
      </c>
      <c r="S38" s="198">
        <f t="shared" si="23"/>
        <v>0</v>
      </c>
      <c r="T38" s="198">
        <f t="shared" si="24"/>
        <v>0</v>
      </c>
      <c r="U38" s="198">
        <f t="shared" si="23"/>
        <v>0</v>
      </c>
      <c r="V38" s="205">
        <f t="shared" si="24"/>
        <v>0</v>
      </c>
      <c r="W38" s="208">
        <f t="shared" si="27"/>
        <v>0</v>
      </c>
    </row>
    <row r="39" spans="2:23" x14ac:dyDescent="0.3">
      <c r="B39" s="196" t="s">
        <v>559</v>
      </c>
      <c r="C39" s="201">
        <f t="shared" si="28"/>
        <v>0</v>
      </c>
      <c r="D39" s="198">
        <f t="shared" si="29"/>
        <v>0</v>
      </c>
      <c r="E39" s="198">
        <f t="shared" ref="E39:U40" si="30">E23/5</f>
        <v>0</v>
      </c>
      <c r="F39" s="198">
        <f t="shared" ref="F39:V41" si="31">(F23-E23)/5</f>
        <v>0</v>
      </c>
      <c r="G39" s="198">
        <f t="shared" si="30"/>
        <v>0</v>
      </c>
      <c r="H39" s="198">
        <f t="shared" si="31"/>
        <v>0</v>
      </c>
      <c r="I39" s="198">
        <f t="shared" si="30"/>
        <v>0</v>
      </c>
      <c r="J39" s="198">
        <f t="shared" si="31"/>
        <v>0</v>
      </c>
      <c r="K39" s="198">
        <f t="shared" si="30"/>
        <v>0</v>
      </c>
      <c r="L39" s="198">
        <f t="shared" si="31"/>
        <v>0</v>
      </c>
      <c r="M39" s="198">
        <f t="shared" si="30"/>
        <v>0</v>
      </c>
      <c r="N39" s="198">
        <f t="shared" si="31"/>
        <v>0</v>
      </c>
      <c r="O39" s="198">
        <f t="shared" si="30"/>
        <v>0</v>
      </c>
      <c r="P39" s="198">
        <f t="shared" si="31"/>
        <v>0</v>
      </c>
      <c r="Q39" s="198">
        <f t="shared" si="30"/>
        <v>0</v>
      </c>
      <c r="R39" s="198">
        <f t="shared" si="31"/>
        <v>0</v>
      </c>
      <c r="S39" s="198">
        <f t="shared" si="30"/>
        <v>0</v>
      </c>
      <c r="T39" s="198">
        <f t="shared" si="31"/>
        <v>0</v>
      </c>
      <c r="U39" s="198">
        <f t="shared" si="30"/>
        <v>0</v>
      </c>
      <c r="V39" s="205">
        <f t="shared" si="31"/>
        <v>0</v>
      </c>
      <c r="W39" s="208">
        <f t="shared" si="27"/>
        <v>0</v>
      </c>
    </row>
    <row r="40" spans="2:23" ht="16.2" thickBot="1" x14ac:dyDescent="0.4">
      <c r="B40" s="209" t="s">
        <v>566</v>
      </c>
      <c r="C40" s="210">
        <f t="shared" si="28"/>
        <v>0</v>
      </c>
      <c r="D40" s="211">
        <f t="shared" si="29"/>
        <v>0</v>
      </c>
      <c r="E40" s="211">
        <f t="shared" si="30"/>
        <v>0</v>
      </c>
      <c r="F40" s="211">
        <f t="shared" si="31"/>
        <v>0</v>
      </c>
      <c r="G40" s="211">
        <f t="shared" si="30"/>
        <v>0</v>
      </c>
      <c r="H40" s="211">
        <f t="shared" si="31"/>
        <v>0</v>
      </c>
      <c r="I40" s="211">
        <f t="shared" si="30"/>
        <v>0</v>
      </c>
      <c r="J40" s="211">
        <f t="shared" si="31"/>
        <v>0</v>
      </c>
      <c r="K40" s="211">
        <f t="shared" si="30"/>
        <v>0</v>
      </c>
      <c r="L40" s="211">
        <f t="shared" si="31"/>
        <v>0</v>
      </c>
      <c r="M40" s="211">
        <f t="shared" si="30"/>
        <v>0</v>
      </c>
      <c r="N40" s="211">
        <f t="shared" si="31"/>
        <v>0</v>
      </c>
      <c r="O40" s="211">
        <f t="shared" si="30"/>
        <v>0</v>
      </c>
      <c r="P40" s="211">
        <f t="shared" si="31"/>
        <v>0</v>
      </c>
      <c r="Q40" s="211">
        <f t="shared" si="30"/>
        <v>0</v>
      </c>
      <c r="R40" s="211">
        <f t="shared" si="31"/>
        <v>0</v>
      </c>
      <c r="S40" s="211">
        <f t="shared" si="30"/>
        <v>0</v>
      </c>
      <c r="T40" s="211">
        <f t="shared" si="31"/>
        <v>0</v>
      </c>
      <c r="U40" s="211">
        <f t="shared" si="30"/>
        <v>0</v>
      </c>
      <c r="V40" s="212">
        <f t="shared" si="31"/>
        <v>0</v>
      </c>
      <c r="W40" s="213">
        <f t="shared" si="27"/>
        <v>0</v>
      </c>
    </row>
    <row r="41" spans="2:23" x14ac:dyDescent="0.3">
      <c r="B41" s="195" t="s">
        <v>560</v>
      </c>
      <c r="C41" s="199">
        <f>C25/5</f>
        <v>0</v>
      </c>
      <c r="D41" s="200">
        <f t="shared" si="29"/>
        <v>0</v>
      </c>
      <c r="E41" s="200">
        <f t="shared" si="29"/>
        <v>0</v>
      </c>
      <c r="F41" s="200">
        <f t="shared" si="29"/>
        <v>0</v>
      </c>
      <c r="G41" s="200">
        <f t="shared" si="29"/>
        <v>0</v>
      </c>
      <c r="H41" s="200">
        <f t="shared" si="29"/>
        <v>0</v>
      </c>
      <c r="I41" s="200">
        <f t="shared" si="29"/>
        <v>0</v>
      </c>
      <c r="J41" s="200">
        <f t="shared" si="29"/>
        <v>0</v>
      </c>
      <c r="K41" s="200">
        <f t="shared" si="29"/>
        <v>0</v>
      </c>
      <c r="L41" s="200">
        <f t="shared" si="29"/>
        <v>0</v>
      </c>
      <c r="M41" s="200">
        <f t="shared" si="29"/>
        <v>0</v>
      </c>
      <c r="N41" s="200">
        <f t="shared" si="29"/>
        <v>0</v>
      </c>
      <c r="O41" s="200">
        <f t="shared" si="29"/>
        <v>0</v>
      </c>
      <c r="P41" s="200">
        <f t="shared" si="29"/>
        <v>0</v>
      </c>
      <c r="Q41" s="200">
        <f t="shared" si="29"/>
        <v>0</v>
      </c>
      <c r="R41" s="200">
        <f t="shared" si="29"/>
        <v>0</v>
      </c>
      <c r="S41" s="200">
        <f t="shared" si="29"/>
        <v>0</v>
      </c>
      <c r="T41" s="200">
        <f t="shared" si="31"/>
        <v>0</v>
      </c>
      <c r="U41" s="200">
        <f t="shared" si="31"/>
        <v>0</v>
      </c>
      <c r="V41" s="229">
        <f t="shared" si="31"/>
        <v>0</v>
      </c>
      <c r="W41" s="227">
        <f t="shared" si="27"/>
        <v>0</v>
      </c>
    </row>
    <row r="42" spans="2:23" ht="15" thickBot="1" x14ac:dyDescent="0.35">
      <c r="B42" s="209" t="s">
        <v>148</v>
      </c>
      <c r="C42" s="210">
        <f>IFERROR(C41/'Resultater - sammendrag'!$D$10,0)</f>
        <v>0</v>
      </c>
      <c r="D42" s="211">
        <f>IFERROR(D41/'Resultater - sammendrag'!$D$10,0)</f>
        <v>0</v>
      </c>
      <c r="E42" s="211">
        <f>IFERROR(E41/'Resultater - sammendrag'!$D$10,0)</f>
        <v>0</v>
      </c>
      <c r="F42" s="211">
        <f>IFERROR(F41/'Resultater - sammendrag'!$D$10,0)</f>
        <v>0</v>
      </c>
      <c r="G42" s="211">
        <f>IFERROR(G41/'Resultater - sammendrag'!$D$10,0)</f>
        <v>0</v>
      </c>
      <c r="H42" s="211">
        <f>IFERROR(H41/'Resultater - sammendrag'!$D$10,0)</f>
        <v>0</v>
      </c>
      <c r="I42" s="211">
        <f>IFERROR(I41/'Resultater - sammendrag'!$D$10,0)</f>
        <v>0</v>
      </c>
      <c r="J42" s="211">
        <f>IFERROR(J41/'Resultater - sammendrag'!$D$10,0)</f>
        <v>0</v>
      </c>
      <c r="K42" s="211">
        <f>IFERROR(K41/'Resultater - sammendrag'!$D$10,0)</f>
        <v>0</v>
      </c>
      <c r="L42" s="211">
        <f>IFERROR(L41/'Resultater - sammendrag'!$D$10,0)</f>
        <v>0</v>
      </c>
      <c r="M42" s="211">
        <f>IFERROR(M41/'Resultater - sammendrag'!$D$10,0)</f>
        <v>0</v>
      </c>
      <c r="N42" s="211">
        <f>IFERROR(N41/'Resultater - sammendrag'!$D$10,0)</f>
        <v>0</v>
      </c>
      <c r="O42" s="211">
        <f>IFERROR(O41/'Resultater - sammendrag'!$D$10,0)</f>
        <v>0</v>
      </c>
      <c r="P42" s="211">
        <f>IFERROR(P41/'Resultater - sammendrag'!$D$10,0)</f>
        <v>0</v>
      </c>
      <c r="Q42" s="211">
        <f>IFERROR(Q41/'Resultater - sammendrag'!$D$10,0)</f>
        <v>0</v>
      </c>
      <c r="R42" s="211">
        <f>IFERROR(R41/'Resultater - sammendrag'!$D$10,0)</f>
        <v>0</v>
      </c>
      <c r="S42" s="211">
        <f>IFERROR(S41/'Resultater - sammendrag'!$D$10,0)</f>
        <v>0</v>
      </c>
      <c r="T42" s="211">
        <f>IFERROR(T41/'Resultater - sammendrag'!$D$10,0)</f>
        <v>0</v>
      </c>
      <c r="U42" s="211">
        <f>IFERROR(U41/'Resultater - sammendrag'!$D$10,0)</f>
        <v>0</v>
      </c>
      <c r="V42" s="233">
        <f>IFERROR(V41/'Resultater - sammendrag'!$D$10,0)</f>
        <v>0</v>
      </c>
      <c r="W42" s="228">
        <f>IFERROR(W41/'Resultater - sammendrag'!$D$10,0)</f>
        <v>0</v>
      </c>
    </row>
    <row r="43" spans="2:23" ht="15.6" x14ac:dyDescent="0.35">
      <c r="B43" s="195" t="s">
        <v>149</v>
      </c>
      <c r="C43" s="199">
        <f>IFERROR(C35/'Resultater - sammendrag'!$D$10,0)</f>
        <v>0</v>
      </c>
      <c r="D43" s="200">
        <f>IFERROR(D35/'Resultater - sammendrag'!$D$10,0)</f>
        <v>0</v>
      </c>
      <c r="E43" s="200">
        <f>IFERROR(E35/'Resultater - sammendrag'!$D$10,0)</f>
        <v>0</v>
      </c>
      <c r="F43" s="200">
        <f>IFERROR(F35/'Resultater - sammendrag'!$D$10,0)</f>
        <v>0</v>
      </c>
      <c r="G43" s="200">
        <f>IFERROR(G35/'Resultater - sammendrag'!$D$10,0)</f>
        <v>0</v>
      </c>
      <c r="H43" s="200">
        <f>IFERROR(H35/'Resultater - sammendrag'!$D$10,0)</f>
        <v>0</v>
      </c>
      <c r="I43" s="200">
        <f>IFERROR(I35/'Resultater - sammendrag'!$D$10,0)</f>
        <v>0</v>
      </c>
      <c r="J43" s="200">
        <f>IFERROR(J35/'Resultater - sammendrag'!$D$10,0)</f>
        <v>0</v>
      </c>
      <c r="K43" s="200">
        <f>IFERROR(K35/'Resultater - sammendrag'!$D$10,0)</f>
        <v>0</v>
      </c>
      <c r="L43" s="200">
        <f>IFERROR(L35/'Resultater - sammendrag'!$D$10,0)</f>
        <v>0</v>
      </c>
      <c r="M43" s="200">
        <f>IFERROR(M35/'Resultater - sammendrag'!$D$10,0)</f>
        <v>0</v>
      </c>
      <c r="N43" s="200">
        <f>IFERROR(N35/'Resultater - sammendrag'!$D$10,0)</f>
        <v>0</v>
      </c>
      <c r="O43" s="200">
        <f>IFERROR(O35/'Resultater - sammendrag'!$D$10,0)</f>
        <v>0</v>
      </c>
      <c r="P43" s="200">
        <f>IFERROR(P35/'Resultater - sammendrag'!$D$10,0)</f>
        <v>0</v>
      </c>
      <c r="Q43" s="200">
        <f>IFERROR(Q35/'Resultater - sammendrag'!$D$10,0)</f>
        <v>0</v>
      </c>
      <c r="R43" s="200">
        <f>IFERROR(R35/'Resultater - sammendrag'!$D$10,0)</f>
        <v>0</v>
      </c>
      <c r="S43" s="200">
        <f>IFERROR(S35/'Resultater - sammendrag'!$D$10,0)</f>
        <v>0</v>
      </c>
      <c r="T43" s="200">
        <f>IFERROR(T35/'Resultater - sammendrag'!$D$10,0)</f>
        <v>0</v>
      </c>
      <c r="U43" s="200">
        <f>IFERROR(U35/'Resultater - sammendrag'!$D$10,0)</f>
        <v>0</v>
      </c>
      <c r="V43" s="229">
        <f>IFERROR(V35/'Resultater - sammendrag'!$D$10,0)</f>
        <v>0</v>
      </c>
      <c r="W43" s="227">
        <f>IFERROR(W35/'Resultater - sammendrag'!$D$10,0)</f>
        <v>0</v>
      </c>
    </row>
    <row r="44" spans="2:23" x14ac:dyDescent="0.3">
      <c r="B44" s="196" t="s">
        <v>150</v>
      </c>
      <c r="C44" s="201">
        <f>IFERROR(C36/'Resultater - sammendrag'!$D$10,0)</f>
        <v>0</v>
      </c>
      <c r="D44" s="198">
        <f>IFERROR(D36/'Resultater - sammendrag'!$D$10,0)</f>
        <v>0</v>
      </c>
      <c r="E44" s="198">
        <f>IFERROR(E36/'Resultater - sammendrag'!$D$10,0)</f>
        <v>0</v>
      </c>
      <c r="F44" s="198">
        <f>IFERROR(F36/'Resultater - sammendrag'!$D$10,0)</f>
        <v>0</v>
      </c>
      <c r="G44" s="198">
        <f>IFERROR(G36/'Resultater - sammendrag'!$D$10,0)</f>
        <v>0</v>
      </c>
      <c r="H44" s="198">
        <f>IFERROR(H36/'Resultater - sammendrag'!$D$10,0)</f>
        <v>0</v>
      </c>
      <c r="I44" s="198">
        <f>IFERROR(I36/'Resultater - sammendrag'!$D$10,0)</f>
        <v>0</v>
      </c>
      <c r="J44" s="198">
        <f>IFERROR(J36/'Resultater - sammendrag'!$D$10,0)</f>
        <v>0</v>
      </c>
      <c r="K44" s="198">
        <f>IFERROR(K36/'Resultater - sammendrag'!$D$10,0)</f>
        <v>0</v>
      </c>
      <c r="L44" s="198">
        <f>IFERROR(L36/'Resultater - sammendrag'!$D$10,0)</f>
        <v>0</v>
      </c>
      <c r="M44" s="198">
        <f>IFERROR(M36/'Resultater - sammendrag'!$D$10,0)</f>
        <v>0</v>
      </c>
      <c r="N44" s="198">
        <f>IFERROR(N36/'Resultater - sammendrag'!$D$10,0)</f>
        <v>0</v>
      </c>
      <c r="O44" s="198">
        <f>IFERROR(O36/'Resultater - sammendrag'!$D$10,0)</f>
        <v>0</v>
      </c>
      <c r="P44" s="198">
        <f>IFERROR(P36/'Resultater - sammendrag'!$D$10,0)</f>
        <v>0</v>
      </c>
      <c r="Q44" s="198">
        <f>IFERROR(Q36/'Resultater - sammendrag'!$D$10,0)</f>
        <v>0</v>
      </c>
      <c r="R44" s="198">
        <f>IFERROR(R36/'Resultater - sammendrag'!$D$10,0)</f>
        <v>0</v>
      </c>
      <c r="S44" s="198">
        <f>IFERROR(S36/'Resultater - sammendrag'!$D$10,0)</f>
        <v>0</v>
      </c>
      <c r="T44" s="198">
        <f>IFERROR(T36/'Resultater - sammendrag'!$D$10,0)</f>
        <v>0</v>
      </c>
      <c r="U44" s="198">
        <f>IFERROR(U36/'Resultater - sammendrag'!$D$10,0)</f>
        <v>0</v>
      </c>
      <c r="V44" s="234">
        <f>IFERROR(V36/'Resultater - sammendrag'!$D$10,0)</f>
        <v>0</v>
      </c>
      <c r="W44" s="231">
        <f>IFERROR(W36/'Resultater - sammendrag'!$D$10,0)</f>
        <v>0</v>
      </c>
    </row>
    <row r="45" spans="2:23" ht="15" thickBot="1" x14ac:dyDescent="0.35">
      <c r="B45" s="197" t="s">
        <v>151</v>
      </c>
      <c r="C45" s="202">
        <f>IFERROR(C37/'Resultater - sammendrag'!$D$10,0)</f>
        <v>0</v>
      </c>
      <c r="D45" s="203">
        <f>IFERROR(D37/'Resultater - sammendrag'!$D$10,0)</f>
        <v>0</v>
      </c>
      <c r="E45" s="203">
        <f>IFERROR(E37/'Resultater - sammendrag'!$D$10,0)</f>
        <v>0</v>
      </c>
      <c r="F45" s="203">
        <f>IFERROR(F37/'Resultater - sammendrag'!$D$10,0)</f>
        <v>0</v>
      </c>
      <c r="G45" s="203">
        <f>IFERROR(G37/'Resultater - sammendrag'!$D$10,0)</f>
        <v>0</v>
      </c>
      <c r="H45" s="203">
        <f>IFERROR(H37/'Resultater - sammendrag'!$D$10,0)</f>
        <v>0</v>
      </c>
      <c r="I45" s="203">
        <f>IFERROR(I37/'Resultater - sammendrag'!$D$10,0)</f>
        <v>0</v>
      </c>
      <c r="J45" s="203">
        <f>IFERROR(J37/'Resultater - sammendrag'!$D$10,0)</f>
        <v>0</v>
      </c>
      <c r="K45" s="203">
        <f>IFERROR(K37/'Resultater - sammendrag'!$D$10,0)</f>
        <v>0</v>
      </c>
      <c r="L45" s="203">
        <f>IFERROR(L37/'Resultater - sammendrag'!$D$10,0)</f>
        <v>0</v>
      </c>
      <c r="M45" s="203">
        <f>IFERROR(M37/'Resultater - sammendrag'!$D$10,0)</f>
        <v>0</v>
      </c>
      <c r="N45" s="203">
        <f>IFERROR(N37/'Resultater - sammendrag'!$D$10,0)</f>
        <v>0</v>
      </c>
      <c r="O45" s="203">
        <f>IFERROR(O37/'Resultater - sammendrag'!$D$10,0)</f>
        <v>0</v>
      </c>
      <c r="P45" s="203">
        <f>IFERROR(P37/'Resultater - sammendrag'!$D$10,0)</f>
        <v>0</v>
      </c>
      <c r="Q45" s="203">
        <f>IFERROR(Q37/'Resultater - sammendrag'!$D$10,0)</f>
        <v>0</v>
      </c>
      <c r="R45" s="203">
        <f>IFERROR(R37/'Resultater - sammendrag'!$D$10,0)</f>
        <v>0</v>
      </c>
      <c r="S45" s="203">
        <f>IFERROR(S37/'Resultater - sammendrag'!$D$10,0)</f>
        <v>0</v>
      </c>
      <c r="T45" s="203">
        <f>IFERROR(T37/'Resultater - sammendrag'!$D$10,0)</f>
        <v>0</v>
      </c>
      <c r="U45" s="203">
        <f>IFERROR(U37/'Resultater - sammendrag'!$D$10,0)</f>
        <v>0</v>
      </c>
      <c r="V45" s="230">
        <f>IFERROR(V37/'Resultater - sammendrag'!$D$10,0)</f>
        <v>0</v>
      </c>
      <c r="W45" s="232">
        <f>IFERROR(W37/'Resultater - sammendrag'!$D$10,0)</f>
        <v>0</v>
      </c>
    </row>
    <row r="46" spans="2:23" x14ac:dyDescent="0.3">
      <c r="B46" s="157"/>
      <c r="C46" s="158"/>
      <c r="D46" s="158"/>
      <c r="E46" s="158"/>
      <c r="F46" s="158"/>
      <c r="G46" s="158"/>
      <c r="H46" s="158"/>
      <c r="I46" s="158"/>
      <c r="J46" s="158"/>
      <c r="K46" s="158"/>
      <c r="L46" s="158"/>
      <c r="M46" s="158"/>
      <c r="N46" s="158"/>
      <c r="O46" s="158"/>
      <c r="P46" s="158"/>
      <c r="Q46" s="158"/>
      <c r="R46" s="158"/>
      <c r="S46" s="158"/>
      <c r="T46" s="158"/>
      <c r="U46" s="158"/>
      <c r="V46" s="158"/>
      <c r="W46" s="158"/>
    </row>
    <row r="47" spans="2:23" x14ac:dyDescent="0.3">
      <c r="B47" s="157"/>
      <c r="C47" s="158"/>
      <c r="D47" s="158"/>
      <c r="E47" s="158"/>
      <c r="F47" s="158"/>
      <c r="G47" s="158"/>
      <c r="H47" s="158"/>
      <c r="I47" s="158"/>
      <c r="J47" s="158"/>
      <c r="K47" s="158"/>
      <c r="L47" s="158"/>
      <c r="M47" s="158"/>
      <c r="N47" s="158"/>
      <c r="O47" s="158"/>
      <c r="P47" s="158"/>
      <c r="Q47" s="158"/>
      <c r="R47" s="158"/>
      <c r="S47" s="158"/>
      <c r="T47" s="158"/>
      <c r="U47" s="158"/>
      <c r="V47" s="158"/>
      <c r="W47" s="158"/>
    </row>
    <row r="48" spans="2:23" x14ac:dyDescent="0.3">
      <c r="B48" s="157"/>
      <c r="C48" s="158"/>
      <c r="D48" s="158"/>
      <c r="E48" s="158"/>
      <c r="F48" s="158"/>
      <c r="G48" s="158"/>
      <c r="H48" s="158"/>
      <c r="I48" s="158"/>
      <c r="J48" s="158"/>
      <c r="K48" s="158"/>
      <c r="L48" s="158"/>
      <c r="M48" s="158"/>
      <c r="N48" s="158"/>
      <c r="O48" s="158"/>
      <c r="P48" s="158"/>
      <c r="Q48" s="158"/>
      <c r="R48" s="158"/>
      <c r="S48" s="158"/>
      <c r="T48" s="158"/>
      <c r="U48" s="158"/>
      <c r="V48" s="158"/>
      <c r="W48" s="158"/>
    </row>
    <row r="49" spans="2:23" x14ac:dyDescent="0.3">
      <c r="B49" s="157" t="s">
        <v>471</v>
      </c>
      <c r="C49" s="3">
        <v>0</v>
      </c>
      <c r="D49" s="160">
        <v>5</v>
      </c>
      <c r="E49" s="160">
        <v>10</v>
      </c>
      <c r="F49" s="160">
        <v>15</v>
      </c>
      <c r="G49" s="160">
        <v>20</v>
      </c>
      <c r="H49" s="160">
        <v>25</v>
      </c>
      <c r="I49" s="160">
        <v>30</v>
      </c>
      <c r="J49" s="160">
        <v>35</v>
      </c>
      <c r="K49" s="160">
        <v>40</v>
      </c>
      <c r="L49" s="160">
        <v>45</v>
      </c>
      <c r="M49" s="160">
        <v>50</v>
      </c>
      <c r="N49" s="160">
        <v>55</v>
      </c>
      <c r="O49" s="160">
        <v>60</v>
      </c>
      <c r="P49" s="160">
        <v>65</v>
      </c>
      <c r="Q49" s="160">
        <v>70</v>
      </c>
      <c r="R49" s="160">
        <v>75</v>
      </c>
      <c r="S49" s="160">
        <v>80</v>
      </c>
      <c r="T49" s="160">
        <v>85</v>
      </c>
      <c r="U49" s="160">
        <v>90</v>
      </c>
      <c r="V49" s="160">
        <v>95</v>
      </c>
      <c r="W49" s="160">
        <v>100</v>
      </c>
    </row>
    <row r="50" spans="2:23" x14ac:dyDescent="0.3">
      <c r="B50" s="157" t="s">
        <v>605</v>
      </c>
      <c r="C50">
        <v>0</v>
      </c>
      <c r="D50" s="158">
        <f t="shared" ref="D50:W50" si="32">C17</f>
        <v>0</v>
      </c>
      <c r="E50" s="158">
        <f t="shared" si="32"/>
        <v>0</v>
      </c>
      <c r="F50" s="158">
        <f t="shared" si="32"/>
        <v>0</v>
      </c>
      <c r="G50" s="158">
        <f t="shared" si="32"/>
        <v>0</v>
      </c>
      <c r="H50" s="158">
        <f t="shared" si="32"/>
        <v>0</v>
      </c>
      <c r="I50" s="158">
        <f t="shared" si="32"/>
        <v>0</v>
      </c>
      <c r="J50" s="158">
        <f t="shared" si="32"/>
        <v>0</v>
      </c>
      <c r="K50" s="158">
        <f t="shared" si="32"/>
        <v>0</v>
      </c>
      <c r="L50" s="158">
        <f t="shared" si="32"/>
        <v>0</v>
      </c>
      <c r="M50" s="158">
        <f t="shared" si="32"/>
        <v>0</v>
      </c>
      <c r="N50" s="158">
        <f t="shared" si="32"/>
        <v>0</v>
      </c>
      <c r="O50" s="158">
        <f t="shared" si="32"/>
        <v>0</v>
      </c>
      <c r="P50" s="158">
        <f t="shared" si="32"/>
        <v>0</v>
      </c>
      <c r="Q50" s="158">
        <f t="shared" si="32"/>
        <v>0</v>
      </c>
      <c r="R50" s="158">
        <f t="shared" si="32"/>
        <v>0</v>
      </c>
      <c r="S50" s="158">
        <f t="shared" si="32"/>
        <v>0</v>
      </c>
      <c r="T50" s="158">
        <f t="shared" si="32"/>
        <v>0</v>
      </c>
      <c r="U50" s="158">
        <f t="shared" si="32"/>
        <v>0</v>
      </c>
      <c r="V50" s="158">
        <f t="shared" si="32"/>
        <v>0</v>
      </c>
      <c r="W50" s="158">
        <f t="shared" si="32"/>
        <v>0</v>
      </c>
    </row>
    <row r="51" spans="2:23" x14ac:dyDescent="0.3">
      <c r="B51" s="157" t="s">
        <v>604</v>
      </c>
      <c r="C51">
        <v>0</v>
      </c>
      <c r="D51" s="158">
        <f t="shared" ref="D51:W51" si="33">C18</f>
        <v>0</v>
      </c>
      <c r="E51" s="158">
        <f t="shared" si="33"/>
        <v>0</v>
      </c>
      <c r="F51" s="158">
        <f t="shared" si="33"/>
        <v>0</v>
      </c>
      <c r="G51" s="158">
        <f t="shared" si="33"/>
        <v>0</v>
      </c>
      <c r="H51" s="158">
        <f t="shared" si="33"/>
        <v>0</v>
      </c>
      <c r="I51" s="158">
        <f t="shared" si="33"/>
        <v>0</v>
      </c>
      <c r="J51" s="158">
        <f t="shared" si="33"/>
        <v>0</v>
      </c>
      <c r="K51" s="158">
        <f t="shared" si="33"/>
        <v>0</v>
      </c>
      <c r="L51" s="158">
        <f t="shared" si="33"/>
        <v>0</v>
      </c>
      <c r="M51" s="158">
        <f t="shared" si="33"/>
        <v>0</v>
      </c>
      <c r="N51" s="158">
        <f t="shared" si="33"/>
        <v>0</v>
      </c>
      <c r="O51" s="158">
        <f t="shared" si="33"/>
        <v>0</v>
      </c>
      <c r="P51" s="158">
        <f t="shared" si="33"/>
        <v>0</v>
      </c>
      <c r="Q51" s="158">
        <f t="shared" si="33"/>
        <v>0</v>
      </c>
      <c r="R51" s="158">
        <f t="shared" si="33"/>
        <v>0</v>
      </c>
      <c r="S51" s="158">
        <f t="shared" si="33"/>
        <v>0</v>
      </c>
      <c r="T51" s="158">
        <f t="shared" si="33"/>
        <v>0</v>
      </c>
      <c r="U51" s="158">
        <f t="shared" si="33"/>
        <v>0</v>
      </c>
      <c r="V51" s="158">
        <f t="shared" si="33"/>
        <v>0</v>
      </c>
      <c r="W51" s="158">
        <f t="shared" si="33"/>
        <v>0</v>
      </c>
    </row>
    <row r="52" spans="2:23" x14ac:dyDescent="0.3">
      <c r="B52" s="157" t="s">
        <v>603</v>
      </c>
      <c r="C52">
        <v>0</v>
      </c>
      <c r="D52" s="158">
        <f t="shared" ref="D52:W52" si="34">C16</f>
        <v>0</v>
      </c>
      <c r="E52" s="158">
        <f t="shared" si="34"/>
        <v>0</v>
      </c>
      <c r="F52" s="158">
        <f t="shared" si="34"/>
        <v>0</v>
      </c>
      <c r="G52" s="158">
        <f t="shared" si="34"/>
        <v>0</v>
      </c>
      <c r="H52" s="158">
        <f t="shared" si="34"/>
        <v>0</v>
      </c>
      <c r="I52" s="158">
        <f t="shared" si="34"/>
        <v>0</v>
      </c>
      <c r="J52" s="158">
        <f t="shared" si="34"/>
        <v>0</v>
      </c>
      <c r="K52" s="158">
        <f t="shared" si="34"/>
        <v>0</v>
      </c>
      <c r="L52" s="158">
        <f t="shared" si="34"/>
        <v>0</v>
      </c>
      <c r="M52" s="158">
        <f t="shared" si="34"/>
        <v>0</v>
      </c>
      <c r="N52" s="158">
        <f t="shared" si="34"/>
        <v>0</v>
      </c>
      <c r="O52" s="158">
        <f t="shared" si="34"/>
        <v>0</v>
      </c>
      <c r="P52" s="158">
        <f t="shared" si="34"/>
        <v>0</v>
      </c>
      <c r="Q52" s="158">
        <f t="shared" si="34"/>
        <v>0</v>
      </c>
      <c r="R52" s="158">
        <f t="shared" si="34"/>
        <v>0</v>
      </c>
      <c r="S52" s="158">
        <f t="shared" si="34"/>
        <v>0</v>
      </c>
      <c r="T52" s="158">
        <f t="shared" si="34"/>
        <v>0</v>
      </c>
      <c r="U52" s="158">
        <f t="shared" si="34"/>
        <v>0</v>
      </c>
      <c r="V52" s="158">
        <f t="shared" si="34"/>
        <v>0</v>
      </c>
      <c r="W52" s="158">
        <f t="shared" si="34"/>
        <v>0</v>
      </c>
    </row>
    <row r="53" spans="2:23" x14ac:dyDescent="0.3">
      <c r="B53" s="157" t="s">
        <v>602</v>
      </c>
      <c r="C53">
        <v>0</v>
      </c>
      <c r="D53" s="158">
        <f t="shared" ref="D53:W53" si="35">C20</f>
        <v>0</v>
      </c>
      <c r="E53" s="158">
        <f t="shared" si="35"/>
        <v>0</v>
      </c>
      <c r="F53" s="158">
        <f t="shared" si="35"/>
        <v>0</v>
      </c>
      <c r="G53" s="158">
        <f t="shared" si="35"/>
        <v>0</v>
      </c>
      <c r="H53" s="158">
        <f t="shared" si="35"/>
        <v>0</v>
      </c>
      <c r="I53" s="158">
        <f t="shared" si="35"/>
        <v>0</v>
      </c>
      <c r="J53" s="158">
        <f t="shared" si="35"/>
        <v>0</v>
      </c>
      <c r="K53" s="158">
        <f t="shared" si="35"/>
        <v>0</v>
      </c>
      <c r="L53" s="158">
        <f t="shared" si="35"/>
        <v>0</v>
      </c>
      <c r="M53" s="158">
        <f t="shared" si="35"/>
        <v>0</v>
      </c>
      <c r="N53" s="158">
        <f t="shared" si="35"/>
        <v>0</v>
      </c>
      <c r="O53" s="158">
        <f t="shared" si="35"/>
        <v>0</v>
      </c>
      <c r="P53" s="158">
        <f t="shared" si="35"/>
        <v>0</v>
      </c>
      <c r="Q53" s="158">
        <f t="shared" si="35"/>
        <v>0</v>
      </c>
      <c r="R53" s="158">
        <f t="shared" si="35"/>
        <v>0</v>
      </c>
      <c r="S53" s="158">
        <f t="shared" si="35"/>
        <v>0</v>
      </c>
      <c r="T53" s="158">
        <f t="shared" si="35"/>
        <v>0</v>
      </c>
      <c r="U53" s="158">
        <f t="shared" si="35"/>
        <v>0</v>
      </c>
      <c r="V53" s="158">
        <f t="shared" si="35"/>
        <v>0</v>
      </c>
      <c r="W53" s="158">
        <f t="shared" si="35"/>
        <v>0</v>
      </c>
    </row>
    <row r="54" spans="2:23" x14ac:dyDescent="0.3">
      <c r="B54" s="157" t="s">
        <v>601</v>
      </c>
      <c r="C54" s="158">
        <f>'Resultater - sammendrag'!F17</f>
        <v>0</v>
      </c>
      <c r="D54" s="158">
        <f t="shared" ref="D54:W54" si="36">C54</f>
        <v>0</v>
      </c>
      <c r="E54" s="158">
        <f t="shared" si="36"/>
        <v>0</v>
      </c>
      <c r="F54" s="158">
        <f t="shared" si="36"/>
        <v>0</v>
      </c>
      <c r="G54" s="158">
        <f t="shared" si="36"/>
        <v>0</v>
      </c>
      <c r="H54" s="158">
        <f t="shared" si="36"/>
        <v>0</v>
      </c>
      <c r="I54" s="158">
        <f t="shared" si="36"/>
        <v>0</v>
      </c>
      <c r="J54" s="158">
        <f t="shared" si="36"/>
        <v>0</v>
      </c>
      <c r="K54" s="158">
        <f t="shared" si="36"/>
        <v>0</v>
      </c>
      <c r="L54" s="158">
        <f t="shared" si="36"/>
        <v>0</v>
      </c>
      <c r="M54" s="158">
        <f t="shared" si="36"/>
        <v>0</v>
      </c>
      <c r="N54" s="158">
        <f t="shared" si="36"/>
        <v>0</v>
      </c>
      <c r="O54" s="158">
        <f t="shared" si="36"/>
        <v>0</v>
      </c>
      <c r="P54" s="158">
        <f t="shared" si="36"/>
        <v>0</v>
      </c>
      <c r="Q54" s="158">
        <f t="shared" si="36"/>
        <v>0</v>
      </c>
      <c r="R54" s="158">
        <f t="shared" si="36"/>
        <v>0</v>
      </c>
      <c r="S54" s="158">
        <f t="shared" si="36"/>
        <v>0</v>
      </c>
      <c r="T54" s="158">
        <f t="shared" si="36"/>
        <v>0</v>
      </c>
      <c r="U54" s="158">
        <f t="shared" si="36"/>
        <v>0</v>
      </c>
      <c r="V54" s="158">
        <f t="shared" si="36"/>
        <v>0</v>
      </c>
      <c r="W54" s="158">
        <f t="shared" si="36"/>
        <v>0</v>
      </c>
    </row>
    <row r="55" spans="2:23" x14ac:dyDescent="0.3">
      <c r="B55" s="157" t="s">
        <v>600</v>
      </c>
      <c r="C55" s="158">
        <f>'Resultater - sammendrag'!F19</f>
        <v>0</v>
      </c>
      <c r="D55" s="158">
        <f t="shared" ref="D55:W55" si="37">C55</f>
        <v>0</v>
      </c>
      <c r="E55" s="158">
        <f t="shared" si="37"/>
        <v>0</v>
      </c>
      <c r="F55" s="158">
        <f t="shared" si="37"/>
        <v>0</v>
      </c>
      <c r="G55" s="158">
        <f t="shared" si="37"/>
        <v>0</v>
      </c>
      <c r="H55" s="158">
        <f t="shared" si="37"/>
        <v>0</v>
      </c>
      <c r="I55" s="158">
        <f t="shared" si="37"/>
        <v>0</v>
      </c>
      <c r="J55" s="158">
        <f t="shared" si="37"/>
        <v>0</v>
      </c>
      <c r="K55" s="158">
        <f t="shared" si="37"/>
        <v>0</v>
      </c>
      <c r="L55" s="158">
        <f t="shared" si="37"/>
        <v>0</v>
      </c>
      <c r="M55" s="158">
        <f t="shared" si="37"/>
        <v>0</v>
      </c>
      <c r="N55" s="158">
        <f t="shared" si="37"/>
        <v>0</v>
      </c>
      <c r="O55" s="158">
        <f t="shared" si="37"/>
        <v>0</v>
      </c>
      <c r="P55" s="158">
        <f t="shared" si="37"/>
        <v>0</v>
      </c>
      <c r="Q55" s="158">
        <f t="shared" si="37"/>
        <v>0</v>
      </c>
      <c r="R55" s="158">
        <f t="shared" si="37"/>
        <v>0</v>
      </c>
      <c r="S55" s="158">
        <f t="shared" si="37"/>
        <v>0</v>
      </c>
      <c r="T55" s="158">
        <f t="shared" si="37"/>
        <v>0</v>
      </c>
      <c r="U55" s="158">
        <f t="shared" si="37"/>
        <v>0</v>
      </c>
      <c r="V55" s="158">
        <f t="shared" si="37"/>
        <v>0</v>
      </c>
      <c r="W55" s="158">
        <f t="shared" si="37"/>
        <v>0</v>
      </c>
    </row>
    <row r="56" spans="2:23" x14ac:dyDescent="0.3">
      <c r="B56" s="157"/>
      <c r="C56" s="158"/>
      <c r="D56" s="158"/>
      <c r="E56" s="158"/>
      <c r="F56" s="158"/>
      <c r="G56" s="158"/>
      <c r="H56" s="158"/>
      <c r="I56" s="158"/>
      <c r="J56" s="158"/>
      <c r="K56" s="158"/>
      <c r="L56" s="158"/>
      <c r="M56" s="158"/>
      <c r="N56" s="158"/>
      <c r="O56" s="158"/>
      <c r="P56" s="158"/>
      <c r="Q56" s="158"/>
      <c r="R56" s="158"/>
      <c r="S56" s="158"/>
      <c r="T56" s="158"/>
      <c r="U56" s="158"/>
      <c r="V56" s="158"/>
      <c r="W56" s="158"/>
    </row>
    <row r="57" spans="2:23" x14ac:dyDescent="0.3">
      <c r="B57" s="157"/>
      <c r="C57" s="158"/>
      <c r="D57" s="158"/>
      <c r="E57" s="158"/>
      <c r="F57" s="158"/>
      <c r="G57" s="158"/>
      <c r="H57" s="158"/>
      <c r="I57" s="158"/>
      <c r="J57" s="158"/>
      <c r="K57" s="158"/>
      <c r="L57" s="158"/>
      <c r="M57" s="158"/>
      <c r="N57" s="158"/>
      <c r="O57" s="158"/>
      <c r="P57" s="158"/>
      <c r="Q57" s="158"/>
      <c r="R57" s="158"/>
      <c r="S57" s="158"/>
      <c r="T57" s="158"/>
      <c r="U57" s="158"/>
      <c r="V57" s="158"/>
      <c r="W57" s="158"/>
    </row>
  </sheetData>
  <mergeCells count="2">
    <mergeCell ref="B13:V13"/>
    <mergeCell ref="B29:W2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E0B5-2264-47DE-BCFF-566E0675F900}">
  <sheetPr>
    <tabColor theme="7" tint="0.79998168889431442"/>
  </sheetPr>
  <dimension ref="A2:CI900"/>
  <sheetViews>
    <sheetView zoomScale="80" zoomScaleNormal="80" workbookViewId="0">
      <selection activeCell="AV42" sqref="AV42"/>
    </sheetView>
  </sheetViews>
  <sheetFormatPr defaultRowHeight="14.4" outlineLevelCol="1" x14ac:dyDescent="0.3"/>
  <cols>
    <col min="1" max="1" width="28" customWidth="1"/>
    <col min="2" max="2" width="8" customWidth="1"/>
    <col min="3" max="3" width="17.33203125" customWidth="1"/>
    <col min="4" max="4" width="17.6640625" customWidth="1"/>
    <col min="5" max="5" width="12.33203125" bestFit="1" customWidth="1"/>
    <col min="6" max="7" width="12.33203125" customWidth="1"/>
    <col min="8" max="44" width="9.33203125" hidden="1" customWidth="1" outlineLevel="1"/>
    <col min="45" max="45" width="9.33203125" customWidth="1" collapsed="1"/>
    <col min="46" max="46" width="27.33203125" customWidth="1"/>
    <col min="47" max="47" width="12.5546875" bestFit="1" customWidth="1"/>
  </cols>
  <sheetData>
    <row r="2" spans="1:87" x14ac:dyDescent="0.3">
      <c r="AU2" t="s">
        <v>91</v>
      </c>
    </row>
    <row r="3" spans="1:87" hidden="1" x14ac:dyDescent="0.3">
      <c r="A3" s="25" t="s">
        <v>251</v>
      </c>
      <c r="B3" s="25"/>
      <c r="C3" s="25"/>
      <c r="D3" s="26"/>
      <c r="E3" s="27" t="s">
        <v>78</v>
      </c>
      <c r="F3" s="104"/>
      <c r="G3" s="104"/>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9"/>
      <c r="AU3">
        <v>1</v>
      </c>
      <c r="AV3">
        <v>2</v>
      </c>
      <c r="AW3">
        <v>3</v>
      </c>
      <c r="AX3">
        <v>4</v>
      </c>
      <c r="AY3">
        <v>5</v>
      </c>
      <c r="AZ3">
        <v>6</v>
      </c>
      <c r="BA3">
        <v>7</v>
      </c>
      <c r="BB3">
        <v>8</v>
      </c>
      <c r="BC3">
        <v>9</v>
      </c>
      <c r="BD3">
        <v>10</v>
      </c>
      <c r="BE3">
        <v>11</v>
      </c>
      <c r="BF3">
        <v>12</v>
      </c>
      <c r="BG3">
        <v>13</v>
      </c>
      <c r="BH3">
        <v>14</v>
      </c>
      <c r="BI3">
        <v>15</v>
      </c>
      <c r="BJ3">
        <v>16</v>
      </c>
      <c r="BK3">
        <v>17</v>
      </c>
      <c r="BL3">
        <v>18</v>
      </c>
      <c r="BM3">
        <v>19</v>
      </c>
      <c r="BN3">
        <v>20</v>
      </c>
      <c r="BO3">
        <v>21</v>
      </c>
      <c r="BP3">
        <v>22</v>
      </c>
      <c r="BQ3">
        <v>23</v>
      </c>
      <c r="BR3">
        <v>24</v>
      </c>
      <c r="BS3">
        <v>25</v>
      </c>
      <c r="BT3">
        <v>26</v>
      </c>
      <c r="BU3">
        <v>27</v>
      </c>
      <c r="BV3">
        <v>28</v>
      </c>
      <c r="BW3">
        <v>29</v>
      </c>
      <c r="BX3">
        <v>30</v>
      </c>
      <c r="BY3">
        <v>31</v>
      </c>
      <c r="BZ3">
        <v>32</v>
      </c>
      <c r="CA3">
        <v>33</v>
      </c>
      <c r="CB3">
        <v>34</v>
      </c>
      <c r="CC3">
        <v>35</v>
      </c>
      <c r="CD3">
        <v>36</v>
      </c>
      <c r="CE3">
        <v>37</v>
      </c>
      <c r="CF3">
        <v>38</v>
      </c>
      <c r="CG3">
        <v>39</v>
      </c>
      <c r="CH3">
        <v>40</v>
      </c>
      <c r="CI3">
        <v>41</v>
      </c>
    </row>
    <row r="4" spans="1:87" hidden="1" x14ac:dyDescent="0.3">
      <c r="A4" s="103"/>
      <c r="B4" s="103"/>
      <c r="C4" s="28" t="s">
        <v>60</v>
      </c>
      <c r="D4" s="29" t="s">
        <v>79</v>
      </c>
      <c r="E4" s="30" t="s">
        <v>163</v>
      </c>
      <c r="F4" s="31" t="s">
        <v>250</v>
      </c>
      <c r="G4" s="31" t="s">
        <v>137</v>
      </c>
      <c r="H4" s="31" t="s">
        <v>138</v>
      </c>
      <c r="I4" s="31" t="s">
        <v>139</v>
      </c>
      <c r="J4" s="31" t="s">
        <v>140</v>
      </c>
      <c r="K4" s="31" t="s">
        <v>141</v>
      </c>
      <c r="L4" s="31" t="s">
        <v>80</v>
      </c>
      <c r="M4" s="31" t="s">
        <v>144</v>
      </c>
      <c r="N4" s="31" t="s">
        <v>145</v>
      </c>
      <c r="O4" s="31" t="s">
        <v>146</v>
      </c>
      <c r="P4" s="31" t="s">
        <v>147</v>
      </c>
      <c r="Q4" s="31" t="s">
        <v>152</v>
      </c>
      <c r="R4" s="31" t="s">
        <v>153</v>
      </c>
      <c r="S4" s="31" t="s">
        <v>154</v>
      </c>
      <c r="T4" s="31" t="s">
        <v>155</v>
      </c>
      <c r="U4" s="31" t="s">
        <v>156</v>
      </c>
      <c r="V4" s="31" t="s">
        <v>229</v>
      </c>
      <c r="W4" s="31" t="s">
        <v>157</v>
      </c>
      <c r="X4" s="31" t="s">
        <v>158</v>
      </c>
      <c r="Y4" s="31" t="s">
        <v>159</v>
      </c>
      <c r="Z4" s="31" t="s">
        <v>230</v>
      </c>
      <c r="AA4" s="31" t="s">
        <v>231</v>
      </c>
      <c r="AB4" s="31" t="s">
        <v>232</v>
      </c>
      <c r="AC4" s="31" t="s">
        <v>233</v>
      </c>
      <c r="AD4" s="31" t="s">
        <v>234</v>
      </c>
      <c r="AE4" s="31" t="s">
        <v>235</v>
      </c>
      <c r="AF4" s="31" t="s">
        <v>236</v>
      </c>
      <c r="AG4" s="31" t="s">
        <v>237</v>
      </c>
      <c r="AH4" s="31" t="s">
        <v>238</v>
      </c>
      <c r="AI4" s="31" t="s">
        <v>239</v>
      </c>
      <c r="AJ4" s="31" t="s">
        <v>240</v>
      </c>
      <c r="AK4" s="31" t="s">
        <v>241</v>
      </c>
      <c r="AL4" s="31" t="s">
        <v>242</v>
      </c>
      <c r="AM4" s="31" t="s">
        <v>243</v>
      </c>
      <c r="AN4" s="31" t="s">
        <v>244</v>
      </c>
      <c r="AO4" s="31" t="s">
        <v>245</v>
      </c>
      <c r="AP4" s="31" t="s">
        <v>246</v>
      </c>
      <c r="AQ4" s="31" t="s">
        <v>247</v>
      </c>
      <c r="AR4" s="31" t="s">
        <v>248</v>
      </c>
      <c r="AS4" s="32" t="s">
        <v>249</v>
      </c>
      <c r="AU4" s="18">
        <v>1</v>
      </c>
      <c r="AV4" s="19">
        <v>5</v>
      </c>
      <c r="AW4" s="19">
        <v>10</v>
      </c>
      <c r="AX4" s="19">
        <v>15</v>
      </c>
      <c r="AY4" s="19">
        <v>20</v>
      </c>
      <c r="AZ4" s="19">
        <v>25</v>
      </c>
      <c r="BA4" s="19">
        <v>30</v>
      </c>
      <c r="BB4" s="19">
        <v>35</v>
      </c>
      <c r="BC4" s="19">
        <v>40</v>
      </c>
      <c r="BD4" s="19">
        <v>45</v>
      </c>
      <c r="BE4" s="19">
        <v>50</v>
      </c>
      <c r="BF4" s="19">
        <v>55</v>
      </c>
      <c r="BG4" s="19">
        <v>60</v>
      </c>
      <c r="BH4" s="19">
        <v>65</v>
      </c>
      <c r="BI4" s="19">
        <v>70</v>
      </c>
      <c r="BJ4" s="19">
        <v>75</v>
      </c>
      <c r="BK4" s="19">
        <v>80</v>
      </c>
      <c r="BL4" s="19">
        <v>85</v>
      </c>
      <c r="BM4" s="19">
        <v>90</v>
      </c>
      <c r="BN4" s="19">
        <v>95</v>
      </c>
      <c r="BO4" s="19">
        <v>100</v>
      </c>
      <c r="BP4" s="19">
        <v>105</v>
      </c>
      <c r="BQ4" s="19">
        <v>110</v>
      </c>
      <c r="BR4" s="19">
        <v>115</v>
      </c>
      <c r="BS4" s="19">
        <v>120</v>
      </c>
      <c r="BT4" s="19">
        <v>125</v>
      </c>
      <c r="BU4" s="19">
        <v>130</v>
      </c>
      <c r="BV4" s="19">
        <v>135</v>
      </c>
      <c r="BW4" s="19">
        <v>140</v>
      </c>
      <c r="BX4" s="19">
        <v>145</v>
      </c>
      <c r="BY4" s="2">
        <v>150</v>
      </c>
      <c r="BZ4" s="19">
        <v>155</v>
      </c>
      <c r="CA4" s="2">
        <v>160</v>
      </c>
      <c r="CB4" s="19">
        <v>165</v>
      </c>
      <c r="CC4" s="2">
        <v>170</v>
      </c>
      <c r="CD4" s="19">
        <v>175</v>
      </c>
      <c r="CE4" s="2">
        <v>180</v>
      </c>
      <c r="CF4" s="19">
        <v>185</v>
      </c>
      <c r="CG4" s="2">
        <v>190</v>
      </c>
      <c r="CH4" s="19">
        <v>195</v>
      </c>
      <c r="CI4" s="2">
        <v>200</v>
      </c>
    </row>
    <row r="5" spans="1:87" hidden="1" x14ac:dyDescent="0.3">
      <c r="A5" s="33" t="s">
        <v>81</v>
      </c>
      <c r="B5" s="33"/>
      <c r="C5" s="34"/>
      <c r="D5" s="35"/>
      <c r="E5" s="36">
        <v>0</v>
      </c>
      <c r="F5" s="36">
        <f>E5</f>
        <v>0</v>
      </c>
      <c r="G5" s="37">
        <f t="shared" ref="G5:AS5" si="0">F5</f>
        <v>0</v>
      </c>
      <c r="H5" s="37">
        <f t="shared" si="0"/>
        <v>0</v>
      </c>
      <c r="I5" s="37">
        <f t="shared" si="0"/>
        <v>0</v>
      </c>
      <c r="J5" s="37">
        <f t="shared" si="0"/>
        <v>0</v>
      </c>
      <c r="K5" s="37">
        <f t="shared" si="0"/>
        <v>0</v>
      </c>
      <c r="L5" s="37">
        <f t="shared" si="0"/>
        <v>0</v>
      </c>
      <c r="M5" s="37">
        <f t="shared" si="0"/>
        <v>0</v>
      </c>
      <c r="N5" s="37">
        <f t="shared" si="0"/>
        <v>0</v>
      </c>
      <c r="O5" s="37">
        <f t="shared" si="0"/>
        <v>0</v>
      </c>
      <c r="P5" s="37">
        <f t="shared" si="0"/>
        <v>0</v>
      </c>
      <c r="Q5" s="37">
        <f t="shared" si="0"/>
        <v>0</v>
      </c>
      <c r="R5" s="37">
        <f t="shared" si="0"/>
        <v>0</v>
      </c>
      <c r="S5" s="37">
        <f t="shared" si="0"/>
        <v>0</v>
      </c>
      <c r="T5" s="37">
        <f t="shared" si="0"/>
        <v>0</v>
      </c>
      <c r="U5" s="37">
        <f t="shared" si="0"/>
        <v>0</v>
      </c>
      <c r="V5" s="37">
        <f t="shared" si="0"/>
        <v>0</v>
      </c>
      <c r="W5" s="37">
        <f t="shared" si="0"/>
        <v>0</v>
      </c>
      <c r="X5" s="37">
        <f t="shared" si="0"/>
        <v>0</v>
      </c>
      <c r="Y5" s="37">
        <f t="shared" si="0"/>
        <v>0</v>
      </c>
      <c r="Z5" s="37">
        <f t="shared" si="0"/>
        <v>0</v>
      </c>
      <c r="AA5" s="37">
        <f t="shared" si="0"/>
        <v>0</v>
      </c>
      <c r="AB5" s="37">
        <f t="shared" si="0"/>
        <v>0</v>
      </c>
      <c r="AC5" s="37">
        <f t="shared" si="0"/>
        <v>0</v>
      </c>
      <c r="AD5" s="37">
        <f t="shared" si="0"/>
        <v>0</v>
      </c>
      <c r="AE5" s="37">
        <f t="shared" si="0"/>
        <v>0</v>
      </c>
      <c r="AF5" s="37">
        <f t="shared" si="0"/>
        <v>0</v>
      </c>
      <c r="AG5" s="37">
        <f t="shared" si="0"/>
        <v>0</v>
      </c>
      <c r="AH5" s="37">
        <f t="shared" si="0"/>
        <v>0</v>
      </c>
      <c r="AI5" s="37">
        <f t="shared" si="0"/>
        <v>0</v>
      </c>
      <c r="AJ5" s="37">
        <f t="shared" si="0"/>
        <v>0</v>
      </c>
      <c r="AK5" s="37">
        <f t="shared" si="0"/>
        <v>0</v>
      </c>
      <c r="AL5" s="37">
        <f t="shared" si="0"/>
        <v>0</v>
      </c>
      <c r="AM5" s="37">
        <f t="shared" si="0"/>
        <v>0</v>
      </c>
      <c r="AN5" s="37">
        <f t="shared" si="0"/>
        <v>0</v>
      </c>
      <c r="AO5" s="37">
        <f t="shared" si="0"/>
        <v>0</v>
      </c>
      <c r="AP5" s="37">
        <f t="shared" si="0"/>
        <v>0</v>
      </c>
      <c r="AQ5" s="37">
        <f t="shared" si="0"/>
        <v>0</v>
      </c>
      <c r="AR5" s="37">
        <f t="shared" si="0"/>
        <v>0</v>
      </c>
      <c r="AS5" s="38">
        <f t="shared" si="0"/>
        <v>0</v>
      </c>
      <c r="AU5" s="10" t="str" cm="1">
        <f t="array" ref="AU5">IF($D5="","",INDEX('Data - CO2'!$B$5:$AP$53,MATCH(Kulturmodeller!$D5,'Data - CO2'!$A$5:$A$53,0),AU$20)*E5)</f>
        <v/>
      </c>
      <c r="AV5" t="str" cm="1">
        <f t="array" ref="AV5">IF($D5="","",INDEX('Data - CO2'!$B$5:$AP$53,MATCH(Kulturmodeller!$D5,'Data - CO2'!$A$5:$A$53,0),AV$20)*F5)</f>
        <v/>
      </c>
      <c r="AW5" t="str" cm="1">
        <f t="array" ref="AW5">IF($D5="","",INDEX('Data - CO2'!$B$5:$AP$53,MATCH(Kulturmodeller!$D5,'Data - CO2'!$A$5:$A$53,0),AW$20)*G5)</f>
        <v/>
      </c>
      <c r="AX5" t="str" cm="1">
        <f t="array" ref="AX5">IF($D5="","",INDEX('Data - CO2'!$B$5:$AP$53,MATCH(Kulturmodeller!$D5,'Data - CO2'!$A$5:$A$53,0),AX$20)*H5)</f>
        <v/>
      </c>
      <c r="AY5" t="str" cm="1">
        <f t="array" ref="AY5">IF($D5="","",INDEX('Data - CO2'!$B$5:$AP$53,MATCH(Kulturmodeller!$D5,'Data - CO2'!$A$5:$A$53,0),AY$20)*I5)</f>
        <v/>
      </c>
      <c r="AZ5" t="str" cm="1">
        <f t="array" ref="AZ5">IF($D5="","",INDEX('Data - CO2'!$B$5:$AP$53,MATCH(Kulturmodeller!$D5,'Data - CO2'!$A$5:$A$53,0),AZ$20)*J5)</f>
        <v/>
      </c>
      <c r="BA5" t="str" cm="1">
        <f t="array" ref="BA5">IF($D5="","",INDEX('Data - CO2'!$B$5:$AP$53,MATCH(Kulturmodeller!$D5,'Data - CO2'!$A$5:$A$53,0),BA$20)*K5)</f>
        <v/>
      </c>
      <c r="BB5" t="str" cm="1">
        <f t="array" ref="BB5">IF($D5="","",INDEX('Data - CO2'!$B$5:$AP$53,MATCH(Kulturmodeller!$D5,'Data - CO2'!$A$5:$A$53,0),BB$20)*L5)</f>
        <v/>
      </c>
      <c r="BC5" t="str" cm="1">
        <f t="array" ref="BC5">IF($D5="","",INDEX('Data - CO2'!$B$5:$AP$53,MATCH(Kulturmodeller!$D5,'Data - CO2'!$A$5:$A$53,0),BC$20)*M5)</f>
        <v/>
      </c>
      <c r="BD5" t="str" cm="1">
        <f t="array" ref="BD5">IF($D5="","",INDEX('Data - CO2'!$B$5:$AP$53,MATCH(Kulturmodeller!$D5,'Data - CO2'!$A$5:$A$53,0),BD$20)*N5)</f>
        <v/>
      </c>
      <c r="BE5" t="str" cm="1">
        <f t="array" ref="BE5">IF($D5="","",INDEX('Data - CO2'!$B$5:$AP$53,MATCH(Kulturmodeller!$D5,'Data - CO2'!$A$5:$A$53,0),BE$20)*O5)</f>
        <v/>
      </c>
      <c r="BF5" t="str" cm="1">
        <f t="array" ref="BF5">IF($D5="","",INDEX('Data - CO2'!$B$5:$AP$53,MATCH(Kulturmodeller!$D5,'Data - CO2'!$A$5:$A$53,0),BF$20)*P5)</f>
        <v/>
      </c>
      <c r="BG5" t="str" cm="1">
        <f t="array" ref="BG5">IF($D5="","",INDEX('Data - CO2'!$B$5:$AP$53,MATCH(Kulturmodeller!$D5,'Data - CO2'!$A$5:$A$53,0),BG$20)*Q5)</f>
        <v/>
      </c>
      <c r="BH5" t="str" cm="1">
        <f t="array" ref="BH5">IF($D5="","",INDEX('Data - CO2'!$B$5:$AP$53,MATCH(Kulturmodeller!$D5,'Data - CO2'!$A$5:$A$53,0),BH$20)*R5)</f>
        <v/>
      </c>
      <c r="BI5" t="str" cm="1">
        <f t="array" ref="BI5">IF($D5="","",INDEX('Data - CO2'!$B$5:$AP$53,MATCH(Kulturmodeller!$D5,'Data - CO2'!$A$5:$A$53,0),BI$20)*S5)</f>
        <v/>
      </c>
      <c r="BJ5" t="str" cm="1">
        <f t="array" ref="BJ5">IF($D5="","",INDEX('Data - CO2'!$B$5:$AP$53,MATCH(Kulturmodeller!$D5,'Data - CO2'!$A$5:$A$53,0),BJ$20)*T5)</f>
        <v/>
      </c>
      <c r="BK5" t="str" cm="1">
        <f t="array" ref="BK5">IF($D5="","",INDEX('Data - CO2'!$B$5:$AP$53,MATCH(Kulturmodeller!$D5,'Data - CO2'!$A$5:$A$53,0),BK$20)*U5)</f>
        <v/>
      </c>
      <c r="BL5" t="str" cm="1">
        <f t="array" ref="BL5">IF($D5="","",INDEX('Data - CO2'!$B$5:$AP$53,MATCH(Kulturmodeller!$D5,'Data - CO2'!$A$5:$A$53,0),BL$20)*V5)</f>
        <v/>
      </c>
      <c r="BM5" t="str" cm="1">
        <f t="array" ref="BM5">IF($D5="","",INDEX('Data - CO2'!$B$5:$AP$53,MATCH(Kulturmodeller!$D5,'Data - CO2'!$A$5:$A$53,0),BM$20)*W5)</f>
        <v/>
      </c>
      <c r="BN5" t="str" cm="1">
        <f t="array" ref="BN5">IF($D5="","",INDEX('Data - CO2'!$B$5:$AP$53,MATCH(Kulturmodeller!$D5,'Data - CO2'!$A$5:$A$53,0),BN$20)*X5)</f>
        <v/>
      </c>
      <c r="BO5" t="str" cm="1">
        <f t="array" ref="BO5">IF($D5="","",INDEX('Data - CO2'!$B$5:$AP$53,MATCH(Kulturmodeller!$D5,'Data - CO2'!$A$5:$A$53,0),BO$20)*Y5)</f>
        <v/>
      </c>
      <c r="BP5" t="str" cm="1">
        <f t="array" ref="BP5">IF($D5="","",INDEX('Data - CO2'!$B$5:$AP$53,MATCH(Kulturmodeller!$D5,'Data - CO2'!$A$5:$A$53,0),BP$20)*Z5)</f>
        <v/>
      </c>
      <c r="BQ5" t="str" cm="1">
        <f t="array" ref="BQ5">IF($D5="","",INDEX('Data - CO2'!$B$5:$AP$53,MATCH(Kulturmodeller!$D5,'Data - CO2'!$A$5:$A$53,0),BQ$20)*AA5)</f>
        <v/>
      </c>
      <c r="BR5" t="str" cm="1">
        <f t="array" ref="BR5">IF($D5="","",INDEX('Data - CO2'!$B$5:$AP$53,MATCH(Kulturmodeller!$D5,'Data - CO2'!$A$5:$A$53,0),BR$20)*AB5)</f>
        <v/>
      </c>
      <c r="BS5" t="str" cm="1">
        <f t="array" ref="BS5">IF($D5="","",INDEX('Data - CO2'!$B$5:$AP$53,MATCH(Kulturmodeller!$D5,'Data - CO2'!$A$5:$A$53,0),BS$20)*AC5)</f>
        <v/>
      </c>
      <c r="BT5" t="str" cm="1">
        <f t="array" ref="BT5">IF($D5="","",INDEX('Data - CO2'!$B$5:$AP$53,MATCH(Kulturmodeller!$D5,'Data - CO2'!$A$5:$A$53,0),BT$20)*AD5)</f>
        <v/>
      </c>
      <c r="BU5" t="str" cm="1">
        <f t="array" ref="BU5">IF($D5="","",INDEX('Data - CO2'!$B$5:$AP$53,MATCH(Kulturmodeller!$D5,'Data - CO2'!$A$5:$A$53,0),BU$20)*AE5)</f>
        <v/>
      </c>
      <c r="BV5" t="str" cm="1">
        <f t="array" ref="BV5">IF($D5="","",INDEX('Data - CO2'!$B$5:$AP$53,MATCH(Kulturmodeller!$D5,'Data - CO2'!$A$5:$A$53,0),BV$20)*AF5)</f>
        <v/>
      </c>
      <c r="BW5" t="str" cm="1">
        <f t="array" ref="BW5">IF($D5="","",INDEX('Data - CO2'!$B$5:$AP$53,MATCH(Kulturmodeller!$D5,'Data - CO2'!$A$5:$A$53,0),BW$20)*AG5)</f>
        <v/>
      </c>
      <c r="BX5" t="str" cm="1">
        <f t="array" ref="BX5">IF($D5="","",INDEX('Data - CO2'!$B$5:$AP$53,MATCH(Kulturmodeller!$D5,'Data - CO2'!$A$5:$A$53,0),BX$20)*AH5)</f>
        <v/>
      </c>
      <c r="BY5" t="str" cm="1">
        <f t="array" ref="BY5">IF($D5="","",INDEX('Data - CO2'!$B$5:$AP$53,MATCH(Kulturmodeller!$D5,'Data - CO2'!$A$5:$A$53,0),BY$20)*AI5)</f>
        <v/>
      </c>
      <c r="BZ5" t="str" cm="1">
        <f t="array" ref="BZ5">IF($D5="","",INDEX('Data - CO2'!$B$5:$AP$53,MATCH(Kulturmodeller!$D5,'Data - CO2'!$A$5:$A$53,0),BZ$20)*AJ5)</f>
        <v/>
      </c>
      <c r="CA5" t="str" cm="1">
        <f t="array" ref="CA5">IF($D5="","",INDEX('Data - CO2'!$B$5:$AP$53,MATCH(Kulturmodeller!$D5,'Data - CO2'!$A$5:$A$53,0),CA$20)*AK5)</f>
        <v/>
      </c>
      <c r="CB5" t="str" cm="1">
        <f t="array" ref="CB5">IF($D5="","",INDEX('Data - CO2'!$B$5:$AP$53,MATCH(Kulturmodeller!$D5,'Data - CO2'!$A$5:$A$53,0),CB$20)*AL5)</f>
        <v/>
      </c>
      <c r="CC5" t="str" cm="1">
        <f t="array" ref="CC5">IF($D5="","",INDEX('Data - CO2'!$B$5:$AP$53,MATCH(Kulturmodeller!$D5,'Data - CO2'!$A$5:$A$53,0),CC$20)*AM5)</f>
        <v/>
      </c>
      <c r="CD5" t="str" cm="1">
        <f t="array" ref="CD5">IF($D5="","",INDEX('Data - CO2'!$B$5:$AP$53,MATCH(Kulturmodeller!$D5,'Data - CO2'!$A$5:$A$53,0),CD$20)*AN5)</f>
        <v/>
      </c>
      <c r="CE5" t="str" cm="1">
        <f t="array" ref="CE5">IF($D5="","",INDEX('Data - CO2'!$B$5:$AP$53,MATCH(Kulturmodeller!$D5,'Data - CO2'!$A$5:$A$53,0),CE$20)*AO5)</f>
        <v/>
      </c>
      <c r="CF5" t="str" cm="1">
        <f t="array" ref="CF5">IF($D5="","",INDEX('Data - CO2'!$B$5:$AP$53,MATCH(Kulturmodeller!$D5,'Data - CO2'!$A$5:$A$53,0),CF$20)*AP5)</f>
        <v/>
      </c>
      <c r="CG5" t="str" cm="1">
        <f t="array" ref="CG5">IF($D5="","",INDEX('Data - CO2'!$B$5:$AP$53,MATCH(Kulturmodeller!$D5,'Data - CO2'!$A$5:$A$53,0),CG$20)*AQ5)</f>
        <v/>
      </c>
      <c r="CH5" t="str" cm="1">
        <f t="array" ref="CH5">IF($D5="","",INDEX('Data - CO2'!$B$5:$AP$53,MATCH(Kulturmodeller!$D5,'Data - CO2'!$A$5:$A$53,0),CH$20)*AR5)</f>
        <v/>
      </c>
      <c r="CI5" s="11" t="str" cm="1">
        <f t="array" ref="CI5">IF($D5="","",INDEX('Data - CO2'!$B$5:$AP$53,MATCH(Kulturmodeller!$D5,'Data - CO2'!$A$5:$A$53,0),CI$20)*AS5)</f>
        <v/>
      </c>
    </row>
    <row r="6" spans="1:87" hidden="1" x14ac:dyDescent="0.3">
      <c r="A6" s="33" t="s">
        <v>82</v>
      </c>
      <c r="B6" s="33"/>
      <c r="C6" s="34"/>
      <c r="D6" s="35"/>
      <c r="E6" s="39">
        <v>0</v>
      </c>
      <c r="F6" s="39">
        <f t="shared" ref="F6:AS6" si="1">E6</f>
        <v>0</v>
      </c>
      <c r="G6" s="40">
        <f t="shared" si="1"/>
        <v>0</v>
      </c>
      <c r="H6" s="40">
        <f t="shared" si="1"/>
        <v>0</v>
      </c>
      <c r="I6" s="40">
        <f t="shared" si="1"/>
        <v>0</v>
      </c>
      <c r="J6" s="40">
        <f t="shared" si="1"/>
        <v>0</v>
      </c>
      <c r="K6" s="40">
        <f t="shared" si="1"/>
        <v>0</v>
      </c>
      <c r="L6" s="40">
        <f t="shared" si="1"/>
        <v>0</v>
      </c>
      <c r="M6" s="40">
        <f t="shared" si="1"/>
        <v>0</v>
      </c>
      <c r="N6" s="40">
        <f t="shared" si="1"/>
        <v>0</v>
      </c>
      <c r="O6" s="40">
        <f t="shared" si="1"/>
        <v>0</v>
      </c>
      <c r="P6" s="40">
        <f t="shared" si="1"/>
        <v>0</v>
      </c>
      <c r="Q6" s="40">
        <f t="shared" si="1"/>
        <v>0</v>
      </c>
      <c r="R6" s="40">
        <f t="shared" si="1"/>
        <v>0</v>
      </c>
      <c r="S6" s="40">
        <f t="shared" si="1"/>
        <v>0</v>
      </c>
      <c r="T6" s="40">
        <f t="shared" si="1"/>
        <v>0</v>
      </c>
      <c r="U6" s="40">
        <f t="shared" si="1"/>
        <v>0</v>
      </c>
      <c r="V6" s="40">
        <f t="shared" si="1"/>
        <v>0</v>
      </c>
      <c r="W6" s="40">
        <f t="shared" si="1"/>
        <v>0</v>
      </c>
      <c r="X6" s="40">
        <f t="shared" si="1"/>
        <v>0</v>
      </c>
      <c r="Y6" s="40">
        <f t="shared" si="1"/>
        <v>0</v>
      </c>
      <c r="Z6" s="40">
        <f t="shared" si="1"/>
        <v>0</v>
      </c>
      <c r="AA6" s="40">
        <f t="shared" si="1"/>
        <v>0</v>
      </c>
      <c r="AB6" s="40">
        <f t="shared" si="1"/>
        <v>0</v>
      </c>
      <c r="AC6" s="40">
        <f t="shared" si="1"/>
        <v>0</v>
      </c>
      <c r="AD6" s="40">
        <f t="shared" si="1"/>
        <v>0</v>
      </c>
      <c r="AE6" s="40">
        <f t="shared" si="1"/>
        <v>0</v>
      </c>
      <c r="AF6" s="40">
        <f t="shared" si="1"/>
        <v>0</v>
      </c>
      <c r="AG6" s="40">
        <f t="shared" si="1"/>
        <v>0</v>
      </c>
      <c r="AH6" s="40">
        <f t="shared" si="1"/>
        <v>0</v>
      </c>
      <c r="AI6" s="40">
        <f t="shared" si="1"/>
        <v>0</v>
      </c>
      <c r="AJ6" s="40">
        <f t="shared" si="1"/>
        <v>0</v>
      </c>
      <c r="AK6" s="40">
        <f t="shared" si="1"/>
        <v>0</v>
      </c>
      <c r="AL6" s="40">
        <f t="shared" si="1"/>
        <v>0</v>
      </c>
      <c r="AM6" s="40">
        <f t="shared" si="1"/>
        <v>0</v>
      </c>
      <c r="AN6" s="40">
        <f t="shared" si="1"/>
        <v>0</v>
      </c>
      <c r="AO6" s="40">
        <f t="shared" si="1"/>
        <v>0</v>
      </c>
      <c r="AP6" s="40">
        <f t="shared" si="1"/>
        <v>0</v>
      </c>
      <c r="AQ6" s="40">
        <f t="shared" si="1"/>
        <v>0</v>
      </c>
      <c r="AR6" s="40">
        <f t="shared" si="1"/>
        <v>0</v>
      </c>
      <c r="AS6" s="41">
        <f t="shared" si="1"/>
        <v>0</v>
      </c>
      <c r="AU6" s="10" t="str" cm="1">
        <f t="array" ref="AU6">IF($D6="","",INDEX('Data - CO2'!$B$5:$AP$53,MATCH(Kulturmodeller!$D6,'Data - CO2'!$A$5:$A$53,0),AU$20)*E6)</f>
        <v/>
      </c>
      <c r="AV6" t="str" cm="1">
        <f t="array" ref="AV6">IF($D6="","",INDEX('Data - CO2'!$B$5:$AP$53,MATCH(Kulturmodeller!$D6,'Data - CO2'!$A$5:$A$53,0),AV$20)*F6)</f>
        <v/>
      </c>
      <c r="AW6" t="str" cm="1">
        <f t="array" ref="AW6">IF($D6="","",INDEX('Data - CO2'!$B$5:$AP$53,MATCH(Kulturmodeller!$D6,'Data - CO2'!$A$5:$A$53,0),AW$20)*G6)</f>
        <v/>
      </c>
      <c r="AX6" t="str" cm="1">
        <f t="array" ref="AX6">IF($D6="","",INDEX('Data - CO2'!$B$5:$AP$53,MATCH(Kulturmodeller!$D6,'Data - CO2'!$A$5:$A$53,0),AX$20)*H6)</f>
        <v/>
      </c>
      <c r="AY6" t="str" cm="1">
        <f t="array" ref="AY6">IF($D6="","",INDEX('Data - CO2'!$B$5:$AP$53,MATCH(Kulturmodeller!$D6,'Data - CO2'!$A$5:$A$53,0),AY$20)*I6)</f>
        <v/>
      </c>
      <c r="AZ6" t="str" cm="1">
        <f t="array" ref="AZ6">IF($D6="","",INDEX('Data - CO2'!$B$5:$AP$53,MATCH(Kulturmodeller!$D6,'Data - CO2'!$A$5:$A$53,0),AZ$20)*J6)</f>
        <v/>
      </c>
      <c r="BA6" t="str" cm="1">
        <f t="array" ref="BA6">IF($D6="","",INDEX('Data - CO2'!$B$5:$AP$53,MATCH(Kulturmodeller!$D6,'Data - CO2'!$A$5:$A$53,0),BA$20)*K6)</f>
        <v/>
      </c>
      <c r="BB6" t="str" cm="1">
        <f t="array" ref="BB6">IF($D6="","",INDEX('Data - CO2'!$B$5:$AP$53,MATCH(Kulturmodeller!$D6,'Data - CO2'!$A$5:$A$53,0),BB$20)*L6)</f>
        <v/>
      </c>
      <c r="BC6" t="str" cm="1">
        <f t="array" ref="BC6">IF($D6="","",INDEX('Data - CO2'!$B$5:$AP$53,MATCH(Kulturmodeller!$D6,'Data - CO2'!$A$5:$A$53,0),BC$20)*M6)</f>
        <v/>
      </c>
      <c r="BD6" t="str" cm="1">
        <f t="array" ref="BD6">IF($D6="","",INDEX('Data - CO2'!$B$5:$AP$53,MATCH(Kulturmodeller!$D6,'Data - CO2'!$A$5:$A$53,0),BD$20)*N6)</f>
        <v/>
      </c>
      <c r="BE6" t="str" cm="1">
        <f t="array" ref="BE6">IF($D6="","",INDEX('Data - CO2'!$B$5:$AP$53,MATCH(Kulturmodeller!$D6,'Data - CO2'!$A$5:$A$53,0),BE$20)*O6)</f>
        <v/>
      </c>
      <c r="BF6" t="str" cm="1">
        <f t="array" ref="BF6">IF($D6="","",INDEX('Data - CO2'!$B$5:$AP$53,MATCH(Kulturmodeller!$D6,'Data - CO2'!$A$5:$A$53,0),BF$20)*P6)</f>
        <v/>
      </c>
      <c r="BG6" t="str" cm="1">
        <f t="array" ref="BG6">IF($D6="","",INDEX('Data - CO2'!$B$5:$AP$53,MATCH(Kulturmodeller!$D6,'Data - CO2'!$A$5:$A$53,0),BG$20)*Q6)</f>
        <v/>
      </c>
      <c r="BH6" t="str" cm="1">
        <f t="array" ref="BH6">IF($D6="","",INDEX('Data - CO2'!$B$5:$AP$53,MATCH(Kulturmodeller!$D6,'Data - CO2'!$A$5:$A$53,0),BH$20)*R6)</f>
        <v/>
      </c>
      <c r="BI6" t="str" cm="1">
        <f t="array" ref="BI6">IF($D6="","",INDEX('Data - CO2'!$B$5:$AP$53,MATCH(Kulturmodeller!$D6,'Data - CO2'!$A$5:$A$53,0),BI$20)*S6)</f>
        <v/>
      </c>
      <c r="BJ6" t="str" cm="1">
        <f t="array" ref="BJ6">IF($D6="","",INDEX('Data - CO2'!$B$5:$AP$53,MATCH(Kulturmodeller!$D6,'Data - CO2'!$A$5:$A$53,0),BJ$20)*T6)</f>
        <v/>
      </c>
      <c r="BK6" t="str" cm="1">
        <f t="array" ref="BK6">IF($D6="","",INDEX('Data - CO2'!$B$5:$AP$53,MATCH(Kulturmodeller!$D6,'Data - CO2'!$A$5:$A$53,0),BK$20)*U6)</f>
        <v/>
      </c>
      <c r="BL6" t="str" cm="1">
        <f t="array" ref="BL6">IF($D6="","",INDEX('Data - CO2'!$B$5:$AP$53,MATCH(Kulturmodeller!$D6,'Data - CO2'!$A$5:$A$53,0),BL$20)*V6)</f>
        <v/>
      </c>
      <c r="BM6" t="str" cm="1">
        <f t="array" ref="BM6">IF($D6="","",INDEX('Data - CO2'!$B$5:$AP$53,MATCH(Kulturmodeller!$D6,'Data - CO2'!$A$5:$A$53,0),BM$20)*W6)</f>
        <v/>
      </c>
      <c r="BN6" t="str" cm="1">
        <f t="array" ref="BN6">IF($D6="","",INDEX('Data - CO2'!$B$5:$AP$53,MATCH(Kulturmodeller!$D6,'Data - CO2'!$A$5:$A$53,0),BN$20)*X6)</f>
        <v/>
      </c>
      <c r="BO6" t="str" cm="1">
        <f t="array" ref="BO6">IF($D6="","",INDEX('Data - CO2'!$B$5:$AP$53,MATCH(Kulturmodeller!$D6,'Data - CO2'!$A$5:$A$53,0),BO$20)*Y6)</f>
        <v/>
      </c>
      <c r="BP6" t="str" cm="1">
        <f t="array" ref="BP6">IF($D6="","",INDEX('Data - CO2'!$B$5:$AP$53,MATCH(Kulturmodeller!$D6,'Data - CO2'!$A$5:$A$53,0),BP$20)*Z6)</f>
        <v/>
      </c>
      <c r="BQ6" t="str" cm="1">
        <f t="array" ref="BQ6">IF($D6="","",INDEX('Data - CO2'!$B$5:$AP$53,MATCH(Kulturmodeller!$D6,'Data - CO2'!$A$5:$A$53,0),BQ$20)*AA6)</f>
        <v/>
      </c>
      <c r="BR6" t="str" cm="1">
        <f t="array" ref="BR6">IF($D6="","",INDEX('Data - CO2'!$B$5:$AP$53,MATCH(Kulturmodeller!$D6,'Data - CO2'!$A$5:$A$53,0),BR$20)*AB6)</f>
        <v/>
      </c>
      <c r="BS6" t="str" cm="1">
        <f t="array" ref="BS6">IF($D6="","",INDEX('Data - CO2'!$B$5:$AP$53,MATCH(Kulturmodeller!$D6,'Data - CO2'!$A$5:$A$53,0),BS$20)*AC6)</f>
        <v/>
      </c>
      <c r="BT6" t="str" cm="1">
        <f t="array" ref="BT6">IF($D6="","",INDEX('Data - CO2'!$B$5:$AP$53,MATCH(Kulturmodeller!$D6,'Data - CO2'!$A$5:$A$53,0),BT$20)*AD6)</f>
        <v/>
      </c>
      <c r="BU6" t="str" cm="1">
        <f t="array" ref="BU6">IF($D6="","",INDEX('Data - CO2'!$B$5:$AP$53,MATCH(Kulturmodeller!$D6,'Data - CO2'!$A$5:$A$53,0),BU$20)*AE6)</f>
        <v/>
      </c>
      <c r="BV6" t="str" cm="1">
        <f t="array" ref="BV6">IF($D6="","",INDEX('Data - CO2'!$B$5:$AP$53,MATCH(Kulturmodeller!$D6,'Data - CO2'!$A$5:$A$53,0),BV$20)*AF6)</f>
        <v/>
      </c>
      <c r="BW6" t="str" cm="1">
        <f t="array" ref="BW6">IF($D6="","",INDEX('Data - CO2'!$B$5:$AP$53,MATCH(Kulturmodeller!$D6,'Data - CO2'!$A$5:$A$53,0),BW$20)*AG6)</f>
        <v/>
      </c>
      <c r="BX6" t="str" cm="1">
        <f t="array" ref="BX6">IF($D6="","",INDEX('Data - CO2'!$B$5:$AP$53,MATCH(Kulturmodeller!$D6,'Data - CO2'!$A$5:$A$53,0),BX$20)*AH6)</f>
        <v/>
      </c>
      <c r="BY6" t="str" cm="1">
        <f t="array" ref="BY6">IF($D6="","",INDEX('Data - CO2'!$B$5:$AP$53,MATCH(Kulturmodeller!$D6,'Data - CO2'!$A$5:$A$53,0),BY$20)*AI6)</f>
        <v/>
      </c>
      <c r="BZ6" t="str" cm="1">
        <f t="array" ref="BZ6">IF($D6="","",INDEX('Data - CO2'!$B$5:$AP$53,MATCH(Kulturmodeller!$D6,'Data - CO2'!$A$5:$A$53,0),BZ$20)*AJ6)</f>
        <v/>
      </c>
      <c r="CA6" t="str" cm="1">
        <f t="array" ref="CA6">IF($D6="","",INDEX('Data - CO2'!$B$5:$AP$53,MATCH(Kulturmodeller!$D6,'Data - CO2'!$A$5:$A$53,0),CA$20)*AK6)</f>
        <v/>
      </c>
      <c r="CB6" t="str" cm="1">
        <f t="array" ref="CB6">IF($D6="","",INDEX('Data - CO2'!$B$5:$AP$53,MATCH(Kulturmodeller!$D6,'Data - CO2'!$A$5:$A$53,0),CB$20)*AL6)</f>
        <v/>
      </c>
      <c r="CC6" t="str" cm="1">
        <f t="array" ref="CC6">IF($D6="","",INDEX('Data - CO2'!$B$5:$AP$53,MATCH(Kulturmodeller!$D6,'Data - CO2'!$A$5:$A$53,0),CC$20)*AM6)</f>
        <v/>
      </c>
      <c r="CD6" t="str" cm="1">
        <f t="array" ref="CD6">IF($D6="","",INDEX('Data - CO2'!$B$5:$AP$53,MATCH(Kulturmodeller!$D6,'Data - CO2'!$A$5:$A$53,0),CD$20)*AN6)</f>
        <v/>
      </c>
      <c r="CE6" t="str" cm="1">
        <f t="array" ref="CE6">IF($D6="","",INDEX('Data - CO2'!$B$5:$AP$53,MATCH(Kulturmodeller!$D6,'Data - CO2'!$A$5:$A$53,0),CE$20)*AO6)</f>
        <v/>
      </c>
      <c r="CF6" t="str" cm="1">
        <f t="array" ref="CF6">IF($D6="","",INDEX('Data - CO2'!$B$5:$AP$53,MATCH(Kulturmodeller!$D6,'Data - CO2'!$A$5:$A$53,0),CF$20)*AP6)</f>
        <v/>
      </c>
      <c r="CG6" t="str" cm="1">
        <f t="array" ref="CG6">IF($D6="","",INDEX('Data - CO2'!$B$5:$AP$53,MATCH(Kulturmodeller!$D6,'Data - CO2'!$A$5:$A$53,0),CG$20)*AQ6)</f>
        <v/>
      </c>
      <c r="CH6" t="str" cm="1">
        <f t="array" ref="CH6">IF($D6="","",INDEX('Data - CO2'!$B$5:$AP$53,MATCH(Kulturmodeller!$D6,'Data - CO2'!$A$5:$A$53,0),CH$20)*AR6)</f>
        <v/>
      </c>
      <c r="CI6" s="11" t="str" cm="1">
        <f t="array" ref="CI6">IF($D6="","",INDEX('Data - CO2'!$B$5:$AP$53,MATCH(Kulturmodeller!$D6,'Data - CO2'!$A$5:$A$53,0),CI$20)*AS6)</f>
        <v/>
      </c>
    </row>
    <row r="7" spans="1:87" hidden="1" x14ac:dyDescent="0.3">
      <c r="A7" s="33" t="s">
        <v>83</v>
      </c>
      <c r="B7" s="33"/>
      <c r="C7" s="34"/>
      <c r="D7" s="35"/>
      <c r="E7" s="39">
        <v>0</v>
      </c>
      <c r="F7" s="39">
        <f t="shared" ref="F7:AS7" si="2">E7</f>
        <v>0</v>
      </c>
      <c r="G7" s="40">
        <f t="shared" si="2"/>
        <v>0</v>
      </c>
      <c r="H7" s="40">
        <f t="shared" si="2"/>
        <v>0</v>
      </c>
      <c r="I7" s="40">
        <f t="shared" si="2"/>
        <v>0</v>
      </c>
      <c r="J7" s="40">
        <f t="shared" si="2"/>
        <v>0</v>
      </c>
      <c r="K7" s="40">
        <f t="shared" si="2"/>
        <v>0</v>
      </c>
      <c r="L7" s="40">
        <f t="shared" si="2"/>
        <v>0</v>
      </c>
      <c r="M7" s="40">
        <f t="shared" si="2"/>
        <v>0</v>
      </c>
      <c r="N7" s="40">
        <f t="shared" si="2"/>
        <v>0</v>
      </c>
      <c r="O7" s="40">
        <f t="shared" si="2"/>
        <v>0</v>
      </c>
      <c r="P7" s="40">
        <f t="shared" si="2"/>
        <v>0</v>
      </c>
      <c r="Q7" s="40">
        <f t="shared" si="2"/>
        <v>0</v>
      </c>
      <c r="R7" s="40">
        <f t="shared" si="2"/>
        <v>0</v>
      </c>
      <c r="S7" s="40">
        <f t="shared" si="2"/>
        <v>0</v>
      </c>
      <c r="T7" s="40">
        <f t="shared" si="2"/>
        <v>0</v>
      </c>
      <c r="U7" s="40">
        <f t="shared" si="2"/>
        <v>0</v>
      </c>
      <c r="V7" s="40">
        <f t="shared" si="2"/>
        <v>0</v>
      </c>
      <c r="W7" s="40">
        <f t="shared" si="2"/>
        <v>0</v>
      </c>
      <c r="X7" s="40">
        <f t="shared" si="2"/>
        <v>0</v>
      </c>
      <c r="Y7" s="40">
        <f t="shared" si="2"/>
        <v>0</v>
      </c>
      <c r="Z7" s="40">
        <f t="shared" si="2"/>
        <v>0</v>
      </c>
      <c r="AA7" s="40">
        <f t="shared" si="2"/>
        <v>0</v>
      </c>
      <c r="AB7" s="40">
        <f t="shared" si="2"/>
        <v>0</v>
      </c>
      <c r="AC7" s="40">
        <f t="shared" si="2"/>
        <v>0</v>
      </c>
      <c r="AD7" s="40">
        <f t="shared" si="2"/>
        <v>0</v>
      </c>
      <c r="AE7" s="40">
        <f t="shared" si="2"/>
        <v>0</v>
      </c>
      <c r="AF7" s="40">
        <f t="shared" si="2"/>
        <v>0</v>
      </c>
      <c r="AG7" s="40">
        <f t="shared" si="2"/>
        <v>0</v>
      </c>
      <c r="AH7" s="40">
        <f t="shared" si="2"/>
        <v>0</v>
      </c>
      <c r="AI7" s="40">
        <f t="shared" si="2"/>
        <v>0</v>
      </c>
      <c r="AJ7" s="40">
        <f t="shared" si="2"/>
        <v>0</v>
      </c>
      <c r="AK7" s="40">
        <f t="shared" si="2"/>
        <v>0</v>
      </c>
      <c r="AL7" s="40">
        <f t="shared" si="2"/>
        <v>0</v>
      </c>
      <c r="AM7" s="40">
        <f t="shared" si="2"/>
        <v>0</v>
      </c>
      <c r="AN7" s="40">
        <f t="shared" si="2"/>
        <v>0</v>
      </c>
      <c r="AO7" s="40">
        <f t="shared" si="2"/>
        <v>0</v>
      </c>
      <c r="AP7" s="40">
        <f t="shared" si="2"/>
        <v>0</v>
      </c>
      <c r="AQ7" s="40">
        <f t="shared" si="2"/>
        <v>0</v>
      </c>
      <c r="AR7" s="40">
        <f t="shared" si="2"/>
        <v>0</v>
      </c>
      <c r="AS7" s="41">
        <f t="shared" si="2"/>
        <v>0</v>
      </c>
      <c r="AU7" s="10" t="str" cm="1">
        <f t="array" ref="AU7">IF($D7="","",INDEX('Data - CO2'!$B$5:$AP$53,MATCH(Kulturmodeller!$D7,'Data - CO2'!$A$5:$A$53,0),AU$20)*E7)</f>
        <v/>
      </c>
      <c r="AV7" t="str" cm="1">
        <f t="array" ref="AV7">IF($D7="","",INDEX('Data - CO2'!$B$5:$AP$53,MATCH(Kulturmodeller!$D7,'Data - CO2'!$A$5:$A$53,0),AV$20)*F7)</f>
        <v/>
      </c>
      <c r="AW7" t="str" cm="1">
        <f t="array" ref="AW7">IF($D7="","",INDEX('Data - CO2'!$B$5:$AP$53,MATCH(Kulturmodeller!$D7,'Data - CO2'!$A$5:$A$53,0),AW$20)*G7)</f>
        <v/>
      </c>
      <c r="AX7" t="str" cm="1">
        <f t="array" ref="AX7">IF($D7="","",INDEX('Data - CO2'!$B$5:$AP$53,MATCH(Kulturmodeller!$D7,'Data - CO2'!$A$5:$A$53,0),AX$20)*H7)</f>
        <v/>
      </c>
      <c r="AY7" t="str" cm="1">
        <f t="array" ref="AY7">IF($D7="","",INDEX('Data - CO2'!$B$5:$AP$53,MATCH(Kulturmodeller!$D7,'Data - CO2'!$A$5:$A$53,0),AY$20)*I7)</f>
        <v/>
      </c>
      <c r="AZ7" t="str" cm="1">
        <f t="array" ref="AZ7">IF($D7="","",INDEX('Data - CO2'!$B$5:$AP$53,MATCH(Kulturmodeller!$D7,'Data - CO2'!$A$5:$A$53,0),AZ$20)*J7)</f>
        <v/>
      </c>
      <c r="BA7" t="str" cm="1">
        <f t="array" ref="BA7">IF($D7="","",INDEX('Data - CO2'!$B$5:$AP$53,MATCH(Kulturmodeller!$D7,'Data - CO2'!$A$5:$A$53,0),BA$20)*K7)</f>
        <v/>
      </c>
      <c r="BB7" t="str" cm="1">
        <f t="array" ref="BB7">IF($D7="","",INDEX('Data - CO2'!$B$5:$AP$53,MATCH(Kulturmodeller!$D7,'Data - CO2'!$A$5:$A$53,0),BB$20)*L7)</f>
        <v/>
      </c>
      <c r="BC7" t="str" cm="1">
        <f t="array" ref="BC7">IF($D7="","",INDEX('Data - CO2'!$B$5:$AP$53,MATCH(Kulturmodeller!$D7,'Data - CO2'!$A$5:$A$53,0),BC$20)*M7)</f>
        <v/>
      </c>
      <c r="BD7" t="str" cm="1">
        <f t="array" ref="BD7">IF($D7="","",INDEX('Data - CO2'!$B$5:$AP$53,MATCH(Kulturmodeller!$D7,'Data - CO2'!$A$5:$A$53,0),BD$20)*N7)</f>
        <v/>
      </c>
      <c r="BE7" t="str" cm="1">
        <f t="array" ref="BE7">IF($D7="","",INDEX('Data - CO2'!$B$5:$AP$53,MATCH(Kulturmodeller!$D7,'Data - CO2'!$A$5:$A$53,0),BE$20)*O7)</f>
        <v/>
      </c>
      <c r="BF7" t="str" cm="1">
        <f t="array" ref="BF7">IF($D7="","",INDEX('Data - CO2'!$B$5:$AP$53,MATCH(Kulturmodeller!$D7,'Data - CO2'!$A$5:$A$53,0),BF$20)*P7)</f>
        <v/>
      </c>
      <c r="BG7" t="str" cm="1">
        <f t="array" ref="BG7">IF($D7="","",INDEX('Data - CO2'!$B$5:$AP$53,MATCH(Kulturmodeller!$D7,'Data - CO2'!$A$5:$A$53,0),BG$20)*Q7)</f>
        <v/>
      </c>
      <c r="BH7" t="str" cm="1">
        <f t="array" ref="BH7">IF($D7="","",INDEX('Data - CO2'!$B$5:$AP$53,MATCH(Kulturmodeller!$D7,'Data - CO2'!$A$5:$A$53,0),BH$20)*R7)</f>
        <v/>
      </c>
      <c r="BI7" t="str" cm="1">
        <f t="array" ref="BI7">IF($D7="","",INDEX('Data - CO2'!$B$5:$AP$53,MATCH(Kulturmodeller!$D7,'Data - CO2'!$A$5:$A$53,0),BI$20)*S7)</f>
        <v/>
      </c>
      <c r="BJ7" t="str" cm="1">
        <f t="array" ref="BJ7">IF($D7="","",INDEX('Data - CO2'!$B$5:$AP$53,MATCH(Kulturmodeller!$D7,'Data - CO2'!$A$5:$A$53,0),BJ$20)*T7)</f>
        <v/>
      </c>
      <c r="BK7" t="str" cm="1">
        <f t="array" ref="BK7">IF($D7="","",INDEX('Data - CO2'!$B$5:$AP$53,MATCH(Kulturmodeller!$D7,'Data - CO2'!$A$5:$A$53,0),BK$20)*U7)</f>
        <v/>
      </c>
      <c r="BL7" t="str" cm="1">
        <f t="array" ref="BL7">IF($D7="","",INDEX('Data - CO2'!$B$5:$AP$53,MATCH(Kulturmodeller!$D7,'Data - CO2'!$A$5:$A$53,0),BL$20)*V7)</f>
        <v/>
      </c>
      <c r="BM7" t="str" cm="1">
        <f t="array" ref="BM7">IF($D7="","",INDEX('Data - CO2'!$B$5:$AP$53,MATCH(Kulturmodeller!$D7,'Data - CO2'!$A$5:$A$53,0),BM$20)*W7)</f>
        <v/>
      </c>
      <c r="BN7" t="str" cm="1">
        <f t="array" ref="BN7">IF($D7="","",INDEX('Data - CO2'!$B$5:$AP$53,MATCH(Kulturmodeller!$D7,'Data - CO2'!$A$5:$A$53,0),BN$20)*X7)</f>
        <v/>
      </c>
      <c r="BO7" t="str" cm="1">
        <f t="array" ref="BO7">IF($D7="","",INDEX('Data - CO2'!$B$5:$AP$53,MATCH(Kulturmodeller!$D7,'Data - CO2'!$A$5:$A$53,0),BO$20)*Y7)</f>
        <v/>
      </c>
      <c r="BP7" t="str" cm="1">
        <f t="array" ref="BP7">IF($D7="","",INDEX('Data - CO2'!$B$5:$AP$53,MATCH(Kulturmodeller!$D7,'Data - CO2'!$A$5:$A$53,0),BP$20)*Z7)</f>
        <v/>
      </c>
      <c r="BQ7" t="str" cm="1">
        <f t="array" ref="BQ7">IF($D7="","",INDEX('Data - CO2'!$B$5:$AP$53,MATCH(Kulturmodeller!$D7,'Data - CO2'!$A$5:$A$53,0),BQ$20)*AA7)</f>
        <v/>
      </c>
      <c r="BR7" t="str" cm="1">
        <f t="array" ref="BR7">IF($D7="","",INDEX('Data - CO2'!$B$5:$AP$53,MATCH(Kulturmodeller!$D7,'Data - CO2'!$A$5:$A$53,0),BR$20)*AB7)</f>
        <v/>
      </c>
      <c r="BS7" t="str" cm="1">
        <f t="array" ref="BS7">IF($D7="","",INDEX('Data - CO2'!$B$5:$AP$53,MATCH(Kulturmodeller!$D7,'Data - CO2'!$A$5:$A$53,0),BS$20)*AC7)</f>
        <v/>
      </c>
      <c r="BT7" t="str" cm="1">
        <f t="array" ref="BT7">IF($D7="","",INDEX('Data - CO2'!$B$5:$AP$53,MATCH(Kulturmodeller!$D7,'Data - CO2'!$A$5:$A$53,0),BT$20)*AD7)</f>
        <v/>
      </c>
      <c r="BU7" t="str" cm="1">
        <f t="array" ref="BU7">IF($D7="","",INDEX('Data - CO2'!$B$5:$AP$53,MATCH(Kulturmodeller!$D7,'Data - CO2'!$A$5:$A$53,0),BU$20)*AE7)</f>
        <v/>
      </c>
      <c r="BV7" t="str" cm="1">
        <f t="array" ref="BV7">IF($D7="","",INDEX('Data - CO2'!$B$5:$AP$53,MATCH(Kulturmodeller!$D7,'Data - CO2'!$A$5:$A$53,0),BV$20)*AF7)</f>
        <v/>
      </c>
      <c r="BW7" t="str" cm="1">
        <f t="array" ref="BW7">IF($D7="","",INDEX('Data - CO2'!$B$5:$AP$53,MATCH(Kulturmodeller!$D7,'Data - CO2'!$A$5:$A$53,0),BW$20)*AG7)</f>
        <v/>
      </c>
      <c r="BX7" t="str" cm="1">
        <f t="array" ref="BX7">IF($D7="","",INDEX('Data - CO2'!$B$5:$AP$53,MATCH(Kulturmodeller!$D7,'Data - CO2'!$A$5:$A$53,0),BX$20)*AH7)</f>
        <v/>
      </c>
      <c r="BY7" t="str" cm="1">
        <f t="array" ref="BY7">IF($D7="","",INDEX('Data - CO2'!$B$5:$AP$53,MATCH(Kulturmodeller!$D7,'Data - CO2'!$A$5:$A$53,0),BY$20)*AI7)</f>
        <v/>
      </c>
      <c r="BZ7" t="str" cm="1">
        <f t="array" ref="BZ7">IF($D7="","",INDEX('Data - CO2'!$B$5:$AP$53,MATCH(Kulturmodeller!$D7,'Data - CO2'!$A$5:$A$53,0),BZ$20)*AJ7)</f>
        <v/>
      </c>
      <c r="CA7" t="str" cm="1">
        <f t="array" ref="CA7">IF($D7="","",INDEX('Data - CO2'!$B$5:$AP$53,MATCH(Kulturmodeller!$D7,'Data - CO2'!$A$5:$A$53,0),CA$20)*AK7)</f>
        <v/>
      </c>
      <c r="CB7" t="str" cm="1">
        <f t="array" ref="CB7">IF($D7="","",INDEX('Data - CO2'!$B$5:$AP$53,MATCH(Kulturmodeller!$D7,'Data - CO2'!$A$5:$A$53,0),CB$20)*AL7)</f>
        <v/>
      </c>
      <c r="CC7" t="str" cm="1">
        <f t="array" ref="CC7">IF($D7="","",INDEX('Data - CO2'!$B$5:$AP$53,MATCH(Kulturmodeller!$D7,'Data - CO2'!$A$5:$A$53,0),CC$20)*AM7)</f>
        <v/>
      </c>
      <c r="CD7" t="str" cm="1">
        <f t="array" ref="CD7">IF($D7="","",INDEX('Data - CO2'!$B$5:$AP$53,MATCH(Kulturmodeller!$D7,'Data - CO2'!$A$5:$A$53,0),CD$20)*AN7)</f>
        <v/>
      </c>
      <c r="CE7" t="str" cm="1">
        <f t="array" ref="CE7">IF($D7="","",INDEX('Data - CO2'!$B$5:$AP$53,MATCH(Kulturmodeller!$D7,'Data - CO2'!$A$5:$A$53,0),CE$20)*AO7)</f>
        <v/>
      </c>
      <c r="CF7" t="str" cm="1">
        <f t="array" ref="CF7">IF($D7="","",INDEX('Data - CO2'!$B$5:$AP$53,MATCH(Kulturmodeller!$D7,'Data - CO2'!$A$5:$A$53,0),CF$20)*AP7)</f>
        <v/>
      </c>
      <c r="CG7" t="str" cm="1">
        <f t="array" ref="CG7">IF($D7="","",INDEX('Data - CO2'!$B$5:$AP$53,MATCH(Kulturmodeller!$D7,'Data - CO2'!$A$5:$A$53,0),CG$20)*AQ7)</f>
        <v/>
      </c>
      <c r="CH7" t="str" cm="1">
        <f t="array" ref="CH7">IF($D7="","",INDEX('Data - CO2'!$B$5:$AP$53,MATCH(Kulturmodeller!$D7,'Data - CO2'!$A$5:$A$53,0),CH$20)*AR7)</f>
        <v/>
      </c>
      <c r="CI7" s="11" t="str" cm="1">
        <f t="array" ref="CI7">IF($D7="","",INDEX('Data - CO2'!$B$5:$AP$53,MATCH(Kulturmodeller!$D7,'Data - CO2'!$A$5:$A$53,0),CI$20)*AS7)</f>
        <v/>
      </c>
    </row>
    <row r="8" spans="1:87" hidden="1" x14ac:dyDescent="0.3">
      <c r="A8" s="33" t="s">
        <v>84</v>
      </c>
      <c r="B8" s="33"/>
      <c r="C8" s="34"/>
      <c r="D8" s="35"/>
      <c r="E8" s="39">
        <v>0</v>
      </c>
      <c r="F8" s="39">
        <f t="shared" ref="F8:AS8" si="3">E8</f>
        <v>0</v>
      </c>
      <c r="G8" s="40">
        <f t="shared" si="3"/>
        <v>0</v>
      </c>
      <c r="H8" s="40">
        <f t="shared" si="3"/>
        <v>0</v>
      </c>
      <c r="I8" s="40">
        <f t="shared" si="3"/>
        <v>0</v>
      </c>
      <c r="J8" s="40">
        <f t="shared" si="3"/>
        <v>0</v>
      </c>
      <c r="K8" s="40">
        <f t="shared" si="3"/>
        <v>0</v>
      </c>
      <c r="L8" s="40">
        <f t="shared" si="3"/>
        <v>0</v>
      </c>
      <c r="M8" s="40">
        <f t="shared" si="3"/>
        <v>0</v>
      </c>
      <c r="N8" s="40">
        <f t="shared" si="3"/>
        <v>0</v>
      </c>
      <c r="O8" s="40">
        <f t="shared" si="3"/>
        <v>0</v>
      </c>
      <c r="P8" s="40">
        <f t="shared" si="3"/>
        <v>0</v>
      </c>
      <c r="Q8" s="40">
        <f t="shared" si="3"/>
        <v>0</v>
      </c>
      <c r="R8" s="40">
        <f t="shared" si="3"/>
        <v>0</v>
      </c>
      <c r="S8" s="40">
        <f t="shared" si="3"/>
        <v>0</v>
      </c>
      <c r="T8" s="40">
        <f t="shared" si="3"/>
        <v>0</v>
      </c>
      <c r="U8" s="40">
        <f t="shared" si="3"/>
        <v>0</v>
      </c>
      <c r="V8" s="40">
        <f t="shared" si="3"/>
        <v>0</v>
      </c>
      <c r="W8" s="40">
        <f t="shared" si="3"/>
        <v>0</v>
      </c>
      <c r="X8" s="40">
        <f t="shared" si="3"/>
        <v>0</v>
      </c>
      <c r="Y8" s="40">
        <f t="shared" si="3"/>
        <v>0</v>
      </c>
      <c r="Z8" s="40">
        <f t="shared" si="3"/>
        <v>0</v>
      </c>
      <c r="AA8" s="40">
        <f t="shared" si="3"/>
        <v>0</v>
      </c>
      <c r="AB8" s="40">
        <f t="shared" si="3"/>
        <v>0</v>
      </c>
      <c r="AC8" s="40">
        <f t="shared" si="3"/>
        <v>0</v>
      </c>
      <c r="AD8" s="40">
        <f t="shared" si="3"/>
        <v>0</v>
      </c>
      <c r="AE8" s="40">
        <f t="shared" si="3"/>
        <v>0</v>
      </c>
      <c r="AF8" s="40">
        <f t="shared" si="3"/>
        <v>0</v>
      </c>
      <c r="AG8" s="40">
        <f t="shared" si="3"/>
        <v>0</v>
      </c>
      <c r="AH8" s="40">
        <f t="shared" si="3"/>
        <v>0</v>
      </c>
      <c r="AI8" s="40">
        <f t="shared" si="3"/>
        <v>0</v>
      </c>
      <c r="AJ8" s="40">
        <f t="shared" si="3"/>
        <v>0</v>
      </c>
      <c r="AK8" s="40">
        <f t="shared" si="3"/>
        <v>0</v>
      </c>
      <c r="AL8" s="40">
        <f t="shared" si="3"/>
        <v>0</v>
      </c>
      <c r="AM8" s="40">
        <f t="shared" si="3"/>
        <v>0</v>
      </c>
      <c r="AN8" s="40">
        <f t="shared" si="3"/>
        <v>0</v>
      </c>
      <c r="AO8" s="40">
        <f t="shared" si="3"/>
        <v>0</v>
      </c>
      <c r="AP8" s="40">
        <f t="shared" si="3"/>
        <v>0</v>
      </c>
      <c r="AQ8" s="40">
        <f t="shared" si="3"/>
        <v>0</v>
      </c>
      <c r="AR8" s="40">
        <f t="shared" si="3"/>
        <v>0</v>
      </c>
      <c r="AS8" s="41">
        <f t="shared" si="3"/>
        <v>0</v>
      </c>
      <c r="AU8" s="10" t="str" cm="1">
        <f t="array" ref="AU8">IF($D8="","",INDEX('Data - CO2'!$B$5:$AP$53,MATCH(Kulturmodeller!$D8,'Data - CO2'!$A$5:$A$53,0),AU$20)*E8)</f>
        <v/>
      </c>
      <c r="AV8" t="str" cm="1">
        <f t="array" ref="AV8">IF($D8="","",INDEX('Data - CO2'!$B$5:$AP$53,MATCH(Kulturmodeller!$D8,'Data - CO2'!$A$5:$A$53,0),AV$20)*F8)</f>
        <v/>
      </c>
      <c r="AW8" t="str" cm="1">
        <f t="array" ref="AW8">IF($D8="","",INDEX('Data - CO2'!$B$5:$AP$53,MATCH(Kulturmodeller!$D8,'Data - CO2'!$A$5:$A$53,0),AW$20)*G8)</f>
        <v/>
      </c>
      <c r="AX8" t="str" cm="1">
        <f t="array" ref="AX8">IF($D8="","",INDEX('Data - CO2'!$B$5:$AP$53,MATCH(Kulturmodeller!$D8,'Data - CO2'!$A$5:$A$53,0),AX$20)*H8)</f>
        <v/>
      </c>
      <c r="AY8" t="str" cm="1">
        <f t="array" ref="AY8">IF($D8="","",INDEX('Data - CO2'!$B$5:$AP$53,MATCH(Kulturmodeller!$D8,'Data - CO2'!$A$5:$A$53,0),AY$20)*I8)</f>
        <v/>
      </c>
      <c r="AZ8" t="str" cm="1">
        <f t="array" ref="AZ8">IF($D8="","",INDEX('Data - CO2'!$B$5:$AP$53,MATCH(Kulturmodeller!$D8,'Data - CO2'!$A$5:$A$53,0),AZ$20)*J8)</f>
        <v/>
      </c>
      <c r="BA8" t="str" cm="1">
        <f t="array" ref="BA8">IF($D8="","",INDEX('Data - CO2'!$B$5:$AP$53,MATCH(Kulturmodeller!$D8,'Data - CO2'!$A$5:$A$53,0),BA$20)*K8)</f>
        <v/>
      </c>
      <c r="BB8" t="str" cm="1">
        <f t="array" ref="BB8">IF($D8="","",INDEX('Data - CO2'!$B$5:$AP$53,MATCH(Kulturmodeller!$D8,'Data - CO2'!$A$5:$A$53,0),BB$20)*L8)</f>
        <v/>
      </c>
      <c r="BC8" t="str" cm="1">
        <f t="array" ref="BC8">IF($D8="","",INDEX('Data - CO2'!$B$5:$AP$53,MATCH(Kulturmodeller!$D8,'Data - CO2'!$A$5:$A$53,0),BC$20)*M8)</f>
        <v/>
      </c>
      <c r="BD8" t="str" cm="1">
        <f t="array" ref="BD8">IF($D8="","",INDEX('Data - CO2'!$B$5:$AP$53,MATCH(Kulturmodeller!$D8,'Data - CO2'!$A$5:$A$53,0),BD$20)*N8)</f>
        <v/>
      </c>
      <c r="BE8" t="str" cm="1">
        <f t="array" ref="BE8">IF($D8="","",INDEX('Data - CO2'!$B$5:$AP$53,MATCH(Kulturmodeller!$D8,'Data - CO2'!$A$5:$A$53,0),BE$20)*O8)</f>
        <v/>
      </c>
      <c r="BF8" t="str" cm="1">
        <f t="array" ref="BF8">IF($D8="","",INDEX('Data - CO2'!$B$5:$AP$53,MATCH(Kulturmodeller!$D8,'Data - CO2'!$A$5:$A$53,0),BF$20)*P8)</f>
        <v/>
      </c>
      <c r="BG8" t="str" cm="1">
        <f t="array" ref="BG8">IF($D8="","",INDEX('Data - CO2'!$B$5:$AP$53,MATCH(Kulturmodeller!$D8,'Data - CO2'!$A$5:$A$53,0),BG$20)*Q8)</f>
        <v/>
      </c>
      <c r="BH8" t="str" cm="1">
        <f t="array" ref="BH8">IF($D8="","",INDEX('Data - CO2'!$B$5:$AP$53,MATCH(Kulturmodeller!$D8,'Data - CO2'!$A$5:$A$53,0),BH$20)*R8)</f>
        <v/>
      </c>
      <c r="BI8" t="str" cm="1">
        <f t="array" ref="BI8">IF($D8="","",INDEX('Data - CO2'!$B$5:$AP$53,MATCH(Kulturmodeller!$D8,'Data - CO2'!$A$5:$A$53,0),BI$20)*S8)</f>
        <v/>
      </c>
      <c r="BJ8" t="str" cm="1">
        <f t="array" ref="BJ8">IF($D8="","",INDEX('Data - CO2'!$B$5:$AP$53,MATCH(Kulturmodeller!$D8,'Data - CO2'!$A$5:$A$53,0),BJ$20)*T8)</f>
        <v/>
      </c>
      <c r="BK8" t="str" cm="1">
        <f t="array" ref="BK8">IF($D8="","",INDEX('Data - CO2'!$B$5:$AP$53,MATCH(Kulturmodeller!$D8,'Data - CO2'!$A$5:$A$53,0),BK$20)*U8)</f>
        <v/>
      </c>
      <c r="BL8" t="str" cm="1">
        <f t="array" ref="BL8">IF($D8="","",INDEX('Data - CO2'!$B$5:$AP$53,MATCH(Kulturmodeller!$D8,'Data - CO2'!$A$5:$A$53,0),BL$20)*V8)</f>
        <v/>
      </c>
      <c r="BM8" t="str" cm="1">
        <f t="array" ref="BM8">IF($D8="","",INDEX('Data - CO2'!$B$5:$AP$53,MATCH(Kulturmodeller!$D8,'Data - CO2'!$A$5:$A$53,0),BM$20)*W8)</f>
        <v/>
      </c>
      <c r="BN8" t="str" cm="1">
        <f t="array" ref="BN8">IF($D8="","",INDEX('Data - CO2'!$B$5:$AP$53,MATCH(Kulturmodeller!$D8,'Data - CO2'!$A$5:$A$53,0),BN$20)*X8)</f>
        <v/>
      </c>
      <c r="BO8" t="str" cm="1">
        <f t="array" ref="BO8">IF($D8="","",INDEX('Data - CO2'!$B$5:$AP$53,MATCH(Kulturmodeller!$D8,'Data - CO2'!$A$5:$A$53,0),BO$20)*Y8)</f>
        <v/>
      </c>
      <c r="BP8" t="str" cm="1">
        <f t="array" ref="BP8">IF($D8="","",INDEX('Data - CO2'!$B$5:$AP$53,MATCH(Kulturmodeller!$D8,'Data - CO2'!$A$5:$A$53,0),BP$20)*Z8)</f>
        <v/>
      </c>
      <c r="BQ8" t="str" cm="1">
        <f t="array" ref="BQ8">IF($D8="","",INDEX('Data - CO2'!$B$5:$AP$53,MATCH(Kulturmodeller!$D8,'Data - CO2'!$A$5:$A$53,0),BQ$20)*AA8)</f>
        <v/>
      </c>
      <c r="BR8" t="str" cm="1">
        <f t="array" ref="BR8">IF($D8="","",INDEX('Data - CO2'!$B$5:$AP$53,MATCH(Kulturmodeller!$D8,'Data - CO2'!$A$5:$A$53,0),BR$20)*AB8)</f>
        <v/>
      </c>
      <c r="BS8" t="str" cm="1">
        <f t="array" ref="BS8">IF($D8="","",INDEX('Data - CO2'!$B$5:$AP$53,MATCH(Kulturmodeller!$D8,'Data - CO2'!$A$5:$A$53,0),BS$20)*AC8)</f>
        <v/>
      </c>
      <c r="BT8" t="str" cm="1">
        <f t="array" ref="BT8">IF($D8="","",INDEX('Data - CO2'!$B$5:$AP$53,MATCH(Kulturmodeller!$D8,'Data - CO2'!$A$5:$A$53,0),BT$20)*AD8)</f>
        <v/>
      </c>
      <c r="BU8" t="str" cm="1">
        <f t="array" ref="BU8">IF($D8="","",INDEX('Data - CO2'!$B$5:$AP$53,MATCH(Kulturmodeller!$D8,'Data - CO2'!$A$5:$A$53,0),BU$20)*AE8)</f>
        <v/>
      </c>
      <c r="BV8" t="str" cm="1">
        <f t="array" ref="BV8">IF($D8="","",INDEX('Data - CO2'!$B$5:$AP$53,MATCH(Kulturmodeller!$D8,'Data - CO2'!$A$5:$A$53,0),BV$20)*AF8)</f>
        <v/>
      </c>
      <c r="BW8" t="str" cm="1">
        <f t="array" ref="BW8">IF($D8="","",INDEX('Data - CO2'!$B$5:$AP$53,MATCH(Kulturmodeller!$D8,'Data - CO2'!$A$5:$A$53,0),BW$20)*AG8)</f>
        <v/>
      </c>
      <c r="BX8" t="str" cm="1">
        <f t="array" ref="BX8">IF($D8="","",INDEX('Data - CO2'!$B$5:$AP$53,MATCH(Kulturmodeller!$D8,'Data - CO2'!$A$5:$A$53,0),BX$20)*AH8)</f>
        <v/>
      </c>
      <c r="BY8" t="str" cm="1">
        <f t="array" ref="BY8">IF($D8="","",INDEX('Data - CO2'!$B$5:$AP$53,MATCH(Kulturmodeller!$D8,'Data - CO2'!$A$5:$A$53,0),BY$20)*AI8)</f>
        <v/>
      </c>
      <c r="BZ8" t="str" cm="1">
        <f t="array" ref="BZ8">IF($D8="","",INDEX('Data - CO2'!$B$5:$AP$53,MATCH(Kulturmodeller!$D8,'Data - CO2'!$A$5:$A$53,0),BZ$20)*AJ8)</f>
        <v/>
      </c>
      <c r="CA8" t="str" cm="1">
        <f t="array" ref="CA8">IF($D8="","",INDEX('Data - CO2'!$B$5:$AP$53,MATCH(Kulturmodeller!$D8,'Data - CO2'!$A$5:$A$53,0),CA$20)*AK8)</f>
        <v/>
      </c>
      <c r="CB8" t="str" cm="1">
        <f t="array" ref="CB8">IF($D8="","",INDEX('Data - CO2'!$B$5:$AP$53,MATCH(Kulturmodeller!$D8,'Data - CO2'!$A$5:$A$53,0),CB$20)*AL8)</f>
        <v/>
      </c>
      <c r="CC8" t="str" cm="1">
        <f t="array" ref="CC8">IF($D8="","",INDEX('Data - CO2'!$B$5:$AP$53,MATCH(Kulturmodeller!$D8,'Data - CO2'!$A$5:$A$53,0),CC$20)*AM8)</f>
        <v/>
      </c>
      <c r="CD8" t="str" cm="1">
        <f t="array" ref="CD8">IF($D8="","",INDEX('Data - CO2'!$B$5:$AP$53,MATCH(Kulturmodeller!$D8,'Data - CO2'!$A$5:$A$53,0),CD$20)*AN8)</f>
        <v/>
      </c>
      <c r="CE8" t="str" cm="1">
        <f t="array" ref="CE8">IF($D8="","",INDEX('Data - CO2'!$B$5:$AP$53,MATCH(Kulturmodeller!$D8,'Data - CO2'!$A$5:$A$53,0),CE$20)*AO8)</f>
        <v/>
      </c>
      <c r="CF8" t="str" cm="1">
        <f t="array" ref="CF8">IF($D8="","",INDEX('Data - CO2'!$B$5:$AP$53,MATCH(Kulturmodeller!$D8,'Data - CO2'!$A$5:$A$53,0),CF$20)*AP8)</f>
        <v/>
      </c>
      <c r="CG8" t="str" cm="1">
        <f t="array" ref="CG8">IF($D8="","",INDEX('Data - CO2'!$B$5:$AP$53,MATCH(Kulturmodeller!$D8,'Data - CO2'!$A$5:$A$53,0),CG$20)*AQ8)</f>
        <v/>
      </c>
      <c r="CH8" t="str" cm="1">
        <f t="array" ref="CH8">IF($D8="","",INDEX('Data - CO2'!$B$5:$AP$53,MATCH(Kulturmodeller!$D8,'Data - CO2'!$A$5:$A$53,0),CH$20)*AR8)</f>
        <v/>
      </c>
      <c r="CI8" s="11" t="str" cm="1">
        <f t="array" ref="CI8">IF($D8="","",INDEX('Data - CO2'!$B$5:$AP$53,MATCH(Kulturmodeller!$D8,'Data - CO2'!$A$5:$A$53,0),CI$20)*AS8)</f>
        <v/>
      </c>
    </row>
    <row r="9" spans="1:87" hidden="1" x14ac:dyDescent="0.3">
      <c r="A9" s="42" t="s">
        <v>85</v>
      </c>
      <c r="B9" s="42"/>
      <c r="C9" s="43"/>
      <c r="D9" s="44"/>
      <c r="E9" s="39">
        <v>0</v>
      </c>
      <c r="F9" s="39">
        <f t="shared" ref="F9:AS9" si="4">E9</f>
        <v>0</v>
      </c>
      <c r="G9" s="40">
        <f t="shared" si="4"/>
        <v>0</v>
      </c>
      <c r="H9" s="40">
        <f t="shared" si="4"/>
        <v>0</v>
      </c>
      <c r="I9" s="40">
        <f t="shared" si="4"/>
        <v>0</v>
      </c>
      <c r="J9" s="40">
        <f t="shared" si="4"/>
        <v>0</v>
      </c>
      <c r="K9" s="40">
        <f t="shared" si="4"/>
        <v>0</v>
      </c>
      <c r="L9" s="40">
        <f t="shared" si="4"/>
        <v>0</v>
      </c>
      <c r="M9" s="40">
        <f t="shared" si="4"/>
        <v>0</v>
      </c>
      <c r="N9" s="40">
        <f t="shared" si="4"/>
        <v>0</v>
      </c>
      <c r="O9" s="40">
        <f t="shared" si="4"/>
        <v>0</v>
      </c>
      <c r="P9" s="40">
        <f t="shared" si="4"/>
        <v>0</v>
      </c>
      <c r="Q9" s="40">
        <f t="shared" si="4"/>
        <v>0</v>
      </c>
      <c r="R9" s="40">
        <f t="shared" si="4"/>
        <v>0</v>
      </c>
      <c r="S9" s="40">
        <f t="shared" si="4"/>
        <v>0</v>
      </c>
      <c r="T9" s="40">
        <f t="shared" si="4"/>
        <v>0</v>
      </c>
      <c r="U9" s="40">
        <f t="shared" si="4"/>
        <v>0</v>
      </c>
      <c r="V9" s="40">
        <f t="shared" si="4"/>
        <v>0</v>
      </c>
      <c r="W9" s="40">
        <f t="shared" si="4"/>
        <v>0</v>
      </c>
      <c r="X9" s="40">
        <f t="shared" si="4"/>
        <v>0</v>
      </c>
      <c r="Y9" s="40">
        <f t="shared" si="4"/>
        <v>0</v>
      </c>
      <c r="Z9" s="40">
        <f t="shared" si="4"/>
        <v>0</v>
      </c>
      <c r="AA9" s="40">
        <f t="shared" si="4"/>
        <v>0</v>
      </c>
      <c r="AB9" s="40">
        <f t="shared" si="4"/>
        <v>0</v>
      </c>
      <c r="AC9" s="40">
        <f t="shared" si="4"/>
        <v>0</v>
      </c>
      <c r="AD9" s="40">
        <f t="shared" si="4"/>
        <v>0</v>
      </c>
      <c r="AE9" s="40">
        <f t="shared" si="4"/>
        <v>0</v>
      </c>
      <c r="AF9" s="40">
        <f t="shared" si="4"/>
        <v>0</v>
      </c>
      <c r="AG9" s="40">
        <f t="shared" si="4"/>
        <v>0</v>
      </c>
      <c r="AH9" s="40">
        <f t="shared" si="4"/>
        <v>0</v>
      </c>
      <c r="AI9" s="40">
        <f t="shared" si="4"/>
        <v>0</v>
      </c>
      <c r="AJ9" s="40">
        <f t="shared" si="4"/>
        <v>0</v>
      </c>
      <c r="AK9" s="40">
        <f t="shared" si="4"/>
        <v>0</v>
      </c>
      <c r="AL9" s="40">
        <f t="shared" si="4"/>
        <v>0</v>
      </c>
      <c r="AM9" s="40">
        <f t="shared" si="4"/>
        <v>0</v>
      </c>
      <c r="AN9" s="40">
        <f t="shared" si="4"/>
        <v>0</v>
      </c>
      <c r="AO9" s="40">
        <f t="shared" si="4"/>
        <v>0</v>
      </c>
      <c r="AP9" s="40">
        <f t="shared" si="4"/>
        <v>0</v>
      </c>
      <c r="AQ9" s="40">
        <f t="shared" si="4"/>
        <v>0</v>
      </c>
      <c r="AR9" s="40">
        <f t="shared" si="4"/>
        <v>0</v>
      </c>
      <c r="AS9" s="41">
        <f t="shared" si="4"/>
        <v>0</v>
      </c>
      <c r="AU9" s="10" t="str" cm="1">
        <f t="array" ref="AU9">IF($D9="","",INDEX('Data - CO2'!$B$5:$AP$53,MATCH(Kulturmodeller!$D9,'Data - CO2'!$A$5:$A$53,0),AU$20)*E9)</f>
        <v/>
      </c>
      <c r="AV9" t="str" cm="1">
        <f t="array" ref="AV9">IF($D9="","",INDEX('Data - CO2'!$B$5:$AP$53,MATCH(Kulturmodeller!$D9,'Data - CO2'!$A$5:$A$53,0),AV$20)*F9)</f>
        <v/>
      </c>
      <c r="AW9" t="str" cm="1">
        <f t="array" ref="AW9">IF($D9="","",INDEX('Data - CO2'!$B$5:$AP$53,MATCH(Kulturmodeller!$D9,'Data - CO2'!$A$5:$A$53,0),AW$20)*G9)</f>
        <v/>
      </c>
      <c r="AX9" t="str" cm="1">
        <f t="array" ref="AX9">IF($D9="","",INDEX('Data - CO2'!$B$5:$AP$53,MATCH(Kulturmodeller!$D9,'Data - CO2'!$A$5:$A$53,0),AX$20)*H9)</f>
        <v/>
      </c>
      <c r="AY9" t="str" cm="1">
        <f t="array" ref="AY9">IF($D9="","",INDEX('Data - CO2'!$B$5:$AP$53,MATCH(Kulturmodeller!$D9,'Data - CO2'!$A$5:$A$53,0),AY$20)*I9)</f>
        <v/>
      </c>
      <c r="AZ9" t="str" cm="1">
        <f t="array" ref="AZ9">IF($D9="","",INDEX('Data - CO2'!$B$5:$AP$53,MATCH(Kulturmodeller!$D9,'Data - CO2'!$A$5:$A$53,0),AZ$20)*J9)</f>
        <v/>
      </c>
      <c r="BA9" t="str" cm="1">
        <f t="array" ref="BA9">IF($D9="","",INDEX('Data - CO2'!$B$5:$AP$53,MATCH(Kulturmodeller!$D9,'Data - CO2'!$A$5:$A$53,0),BA$20)*K9)</f>
        <v/>
      </c>
      <c r="BB9" t="str" cm="1">
        <f t="array" ref="BB9">IF($D9="","",INDEX('Data - CO2'!$B$5:$AP$53,MATCH(Kulturmodeller!$D9,'Data - CO2'!$A$5:$A$53,0),BB$20)*L9)</f>
        <v/>
      </c>
      <c r="BC9" t="str" cm="1">
        <f t="array" ref="BC9">IF($D9="","",INDEX('Data - CO2'!$B$5:$AP$53,MATCH(Kulturmodeller!$D9,'Data - CO2'!$A$5:$A$53,0),BC$20)*M9)</f>
        <v/>
      </c>
      <c r="BD9" t="str" cm="1">
        <f t="array" ref="BD9">IF($D9="","",INDEX('Data - CO2'!$B$5:$AP$53,MATCH(Kulturmodeller!$D9,'Data - CO2'!$A$5:$A$53,0),BD$20)*N9)</f>
        <v/>
      </c>
      <c r="BE9" t="str" cm="1">
        <f t="array" ref="BE9">IF($D9="","",INDEX('Data - CO2'!$B$5:$AP$53,MATCH(Kulturmodeller!$D9,'Data - CO2'!$A$5:$A$53,0),BE$20)*O9)</f>
        <v/>
      </c>
      <c r="BF9" t="str" cm="1">
        <f t="array" ref="BF9">IF($D9="","",INDEX('Data - CO2'!$B$5:$AP$53,MATCH(Kulturmodeller!$D9,'Data - CO2'!$A$5:$A$53,0),BF$20)*P9)</f>
        <v/>
      </c>
      <c r="BG9" t="str" cm="1">
        <f t="array" ref="BG9">IF($D9="","",INDEX('Data - CO2'!$B$5:$AP$53,MATCH(Kulturmodeller!$D9,'Data - CO2'!$A$5:$A$53,0),BG$20)*Q9)</f>
        <v/>
      </c>
      <c r="BH9" t="str" cm="1">
        <f t="array" ref="BH9">IF($D9="","",INDEX('Data - CO2'!$B$5:$AP$53,MATCH(Kulturmodeller!$D9,'Data - CO2'!$A$5:$A$53,0),BH$20)*R9)</f>
        <v/>
      </c>
      <c r="BI9" t="str" cm="1">
        <f t="array" ref="BI9">IF($D9="","",INDEX('Data - CO2'!$B$5:$AP$53,MATCH(Kulturmodeller!$D9,'Data - CO2'!$A$5:$A$53,0),BI$20)*S9)</f>
        <v/>
      </c>
      <c r="BJ9" t="str" cm="1">
        <f t="array" ref="BJ9">IF($D9="","",INDEX('Data - CO2'!$B$5:$AP$53,MATCH(Kulturmodeller!$D9,'Data - CO2'!$A$5:$A$53,0),BJ$20)*T9)</f>
        <v/>
      </c>
      <c r="BK9" t="str" cm="1">
        <f t="array" ref="BK9">IF($D9="","",INDEX('Data - CO2'!$B$5:$AP$53,MATCH(Kulturmodeller!$D9,'Data - CO2'!$A$5:$A$53,0),BK$20)*U9)</f>
        <v/>
      </c>
      <c r="BL9" t="str" cm="1">
        <f t="array" ref="BL9">IF($D9="","",INDEX('Data - CO2'!$B$5:$AP$53,MATCH(Kulturmodeller!$D9,'Data - CO2'!$A$5:$A$53,0),BL$20)*V9)</f>
        <v/>
      </c>
      <c r="BM9" t="str" cm="1">
        <f t="array" ref="BM9">IF($D9="","",INDEX('Data - CO2'!$B$5:$AP$53,MATCH(Kulturmodeller!$D9,'Data - CO2'!$A$5:$A$53,0),BM$20)*W9)</f>
        <v/>
      </c>
      <c r="BN9" t="str" cm="1">
        <f t="array" ref="BN9">IF($D9="","",INDEX('Data - CO2'!$B$5:$AP$53,MATCH(Kulturmodeller!$D9,'Data - CO2'!$A$5:$A$53,0),BN$20)*X9)</f>
        <v/>
      </c>
      <c r="BO9" t="str" cm="1">
        <f t="array" ref="BO9">IF($D9="","",INDEX('Data - CO2'!$B$5:$AP$53,MATCH(Kulturmodeller!$D9,'Data - CO2'!$A$5:$A$53,0),BO$20)*Y9)</f>
        <v/>
      </c>
      <c r="BP9" t="str" cm="1">
        <f t="array" ref="BP9">IF($D9="","",INDEX('Data - CO2'!$B$5:$AP$53,MATCH(Kulturmodeller!$D9,'Data - CO2'!$A$5:$A$53,0),BP$20)*Z9)</f>
        <v/>
      </c>
      <c r="BQ9" t="str" cm="1">
        <f t="array" ref="BQ9">IF($D9="","",INDEX('Data - CO2'!$B$5:$AP$53,MATCH(Kulturmodeller!$D9,'Data - CO2'!$A$5:$A$53,0),BQ$20)*AA9)</f>
        <v/>
      </c>
      <c r="BR9" t="str" cm="1">
        <f t="array" ref="BR9">IF($D9="","",INDEX('Data - CO2'!$B$5:$AP$53,MATCH(Kulturmodeller!$D9,'Data - CO2'!$A$5:$A$53,0),BR$20)*AB9)</f>
        <v/>
      </c>
      <c r="BS9" t="str" cm="1">
        <f t="array" ref="BS9">IF($D9="","",INDEX('Data - CO2'!$B$5:$AP$53,MATCH(Kulturmodeller!$D9,'Data - CO2'!$A$5:$A$53,0),BS$20)*AC9)</f>
        <v/>
      </c>
      <c r="BT9" t="str" cm="1">
        <f t="array" ref="BT9">IF($D9="","",INDEX('Data - CO2'!$B$5:$AP$53,MATCH(Kulturmodeller!$D9,'Data - CO2'!$A$5:$A$53,0),BT$20)*AD9)</f>
        <v/>
      </c>
      <c r="BU9" t="str" cm="1">
        <f t="array" ref="BU9">IF($D9="","",INDEX('Data - CO2'!$B$5:$AP$53,MATCH(Kulturmodeller!$D9,'Data - CO2'!$A$5:$A$53,0),BU$20)*AE9)</f>
        <v/>
      </c>
      <c r="BV9" t="str" cm="1">
        <f t="array" ref="BV9">IF($D9="","",INDEX('Data - CO2'!$B$5:$AP$53,MATCH(Kulturmodeller!$D9,'Data - CO2'!$A$5:$A$53,0),BV$20)*AF9)</f>
        <v/>
      </c>
      <c r="BW9" t="str" cm="1">
        <f t="array" ref="BW9">IF($D9="","",INDEX('Data - CO2'!$B$5:$AP$53,MATCH(Kulturmodeller!$D9,'Data - CO2'!$A$5:$A$53,0),BW$20)*AG9)</f>
        <v/>
      </c>
      <c r="BX9" t="str" cm="1">
        <f t="array" ref="BX9">IF($D9="","",INDEX('Data - CO2'!$B$5:$AP$53,MATCH(Kulturmodeller!$D9,'Data - CO2'!$A$5:$A$53,0),BX$20)*AH9)</f>
        <v/>
      </c>
      <c r="BY9" t="str" cm="1">
        <f t="array" ref="BY9">IF($D9="","",INDEX('Data - CO2'!$B$5:$AP$53,MATCH(Kulturmodeller!$D9,'Data - CO2'!$A$5:$A$53,0),BY$20)*AI9)</f>
        <v/>
      </c>
      <c r="BZ9" t="str" cm="1">
        <f t="array" ref="BZ9">IF($D9="","",INDEX('Data - CO2'!$B$5:$AP$53,MATCH(Kulturmodeller!$D9,'Data - CO2'!$A$5:$A$53,0),BZ$20)*AJ9)</f>
        <v/>
      </c>
      <c r="CA9" t="str" cm="1">
        <f t="array" ref="CA9">IF($D9="","",INDEX('Data - CO2'!$B$5:$AP$53,MATCH(Kulturmodeller!$D9,'Data - CO2'!$A$5:$A$53,0),CA$20)*AK9)</f>
        <v/>
      </c>
      <c r="CB9" t="str" cm="1">
        <f t="array" ref="CB9">IF($D9="","",INDEX('Data - CO2'!$B$5:$AP$53,MATCH(Kulturmodeller!$D9,'Data - CO2'!$A$5:$A$53,0),CB$20)*AL9)</f>
        <v/>
      </c>
      <c r="CC9" t="str" cm="1">
        <f t="array" ref="CC9">IF($D9="","",INDEX('Data - CO2'!$B$5:$AP$53,MATCH(Kulturmodeller!$D9,'Data - CO2'!$A$5:$A$53,0),CC$20)*AM9)</f>
        <v/>
      </c>
      <c r="CD9" t="str" cm="1">
        <f t="array" ref="CD9">IF($D9="","",INDEX('Data - CO2'!$B$5:$AP$53,MATCH(Kulturmodeller!$D9,'Data - CO2'!$A$5:$A$53,0),CD$20)*AN9)</f>
        <v/>
      </c>
      <c r="CE9" t="str" cm="1">
        <f t="array" ref="CE9">IF($D9="","",INDEX('Data - CO2'!$B$5:$AP$53,MATCH(Kulturmodeller!$D9,'Data - CO2'!$A$5:$A$53,0),CE$20)*AO9)</f>
        <v/>
      </c>
      <c r="CF9" t="str" cm="1">
        <f t="array" ref="CF9">IF($D9="","",INDEX('Data - CO2'!$B$5:$AP$53,MATCH(Kulturmodeller!$D9,'Data - CO2'!$A$5:$A$53,0),CF$20)*AP9)</f>
        <v/>
      </c>
      <c r="CG9" t="str" cm="1">
        <f t="array" ref="CG9">IF($D9="","",INDEX('Data - CO2'!$B$5:$AP$53,MATCH(Kulturmodeller!$D9,'Data - CO2'!$A$5:$A$53,0),CG$20)*AQ9)</f>
        <v/>
      </c>
      <c r="CH9" t="str" cm="1">
        <f t="array" ref="CH9">IF($D9="","",INDEX('Data - CO2'!$B$5:$AP$53,MATCH(Kulturmodeller!$D9,'Data - CO2'!$A$5:$A$53,0),CH$20)*AR9)</f>
        <v/>
      </c>
      <c r="CI9" s="11" t="str" cm="1">
        <f t="array" ref="CI9">IF($D9="","",INDEX('Data - CO2'!$B$5:$AP$53,MATCH(Kulturmodeller!$D9,'Data - CO2'!$A$5:$A$53,0),CI$20)*AS9)</f>
        <v/>
      </c>
    </row>
    <row r="10" spans="1:87" hidden="1" x14ac:dyDescent="0.3">
      <c r="A10" s="42"/>
      <c r="B10" s="42"/>
      <c r="C10" s="42"/>
      <c r="D10" s="12"/>
      <c r="E10" s="105">
        <f t="shared" ref="E10:AS10" si="5">SUM(E5:E9)</f>
        <v>0</v>
      </c>
      <c r="F10" s="106">
        <f t="shared" si="5"/>
        <v>0</v>
      </c>
      <c r="G10" s="106">
        <f t="shared" si="5"/>
        <v>0</v>
      </c>
      <c r="H10" s="106">
        <f t="shared" si="5"/>
        <v>0</v>
      </c>
      <c r="I10" s="106">
        <f t="shared" si="5"/>
        <v>0</v>
      </c>
      <c r="J10" s="106">
        <f t="shared" si="5"/>
        <v>0</v>
      </c>
      <c r="K10" s="106">
        <f t="shared" si="5"/>
        <v>0</v>
      </c>
      <c r="L10" s="106">
        <f t="shared" si="5"/>
        <v>0</v>
      </c>
      <c r="M10" s="106">
        <f t="shared" si="5"/>
        <v>0</v>
      </c>
      <c r="N10" s="106">
        <f t="shared" si="5"/>
        <v>0</v>
      </c>
      <c r="O10" s="106">
        <f t="shared" si="5"/>
        <v>0</v>
      </c>
      <c r="P10" s="106">
        <f t="shared" si="5"/>
        <v>0</v>
      </c>
      <c r="Q10" s="106">
        <f t="shared" si="5"/>
        <v>0</v>
      </c>
      <c r="R10" s="106">
        <f t="shared" si="5"/>
        <v>0</v>
      </c>
      <c r="S10" s="106">
        <f t="shared" si="5"/>
        <v>0</v>
      </c>
      <c r="T10" s="106">
        <f t="shared" si="5"/>
        <v>0</v>
      </c>
      <c r="U10" s="106">
        <f t="shared" si="5"/>
        <v>0</v>
      </c>
      <c r="V10" s="106">
        <f t="shared" si="5"/>
        <v>0</v>
      </c>
      <c r="W10" s="106">
        <f t="shared" si="5"/>
        <v>0</v>
      </c>
      <c r="X10" s="106">
        <f t="shared" si="5"/>
        <v>0</v>
      </c>
      <c r="Y10" s="106">
        <f t="shared" si="5"/>
        <v>0</v>
      </c>
      <c r="Z10" s="106">
        <f t="shared" si="5"/>
        <v>0</v>
      </c>
      <c r="AA10" s="106">
        <f t="shared" si="5"/>
        <v>0</v>
      </c>
      <c r="AB10" s="106">
        <f t="shared" si="5"/>
        <v>0</v>
      </c>
      <c r="AC10" s="106">
        <f t="shared" si="5"/>
        <v>0</v>
      </c>
      <c r="AD10" s="106">
        <f t="shared" si="5"/>
        <v>0</v>
      </c>
      <c r="AE10" s="106">
        <f t="shared" si="5"/>
        <v>0</v>
      </c>
      <c r="AF10" s="106">
        <f t="shared" si="5"/>
        <v>0</v>
      </c>
      <c r="AG10" s="106">
        <f t="shared" si="5"/>
        <v>0</v>
      </c>
      <c r="AH10" s="106">
        <f t="shared" si="5"/>
        <v>0</v>
      </c>
      <c r="AI10" s="106">
        <f t="shared" si="5"/>
        <v>0</v>
      </c>
      <c r="AJ10" s="106">
        <f t="shared" si="5"/>
        <v>0</v>
      </c>
      <c r="AK10" s="106">
        <f t="shared" si="5"/>
        <v>0</v>
      </c>
      <c r="AL10" s="106">
        <f t="shared" si="5"/>
        <v>0</v>
      </c>
      <c r="AM10" s="106">
        <f t="shared" si="5"/>
        <v>0</v>
      </c>
      <c r="AN10" s="106">
        <f t="shared" si="5"/>
        <v>0</v>
      </c>
      <c r="AO10" s="106">
        <f t="shared" si="5"/>
        <v>0</v>
      </c>
      <c r="AP10" s="106">
        <f t="shared" si="5"/>
        <v>0</v>
      </c>
      <c r="AQ10" s="106">
        <f t="shared" si="5"/>
        <v>0</v>
      </c>
      <c r="AR10" s="106">
        <f t="shared" si="5"/>
        <v>0</v>
      </c>
      <c r="AS10" s="107">
        <f t="shared" si="5"/>
        <v>0</v>
      </c>
      <c r="AU10" s="114">
        <f t="shared" ref="AU10:CI10" si="6">SUM(AU5:AU9)</f>
        <v>0</v>
      </c>
      <c r="AV10" s="115">
        <f t="shared" si="6"/>
        <v>0</v>
      </c>
      <c r="AW10" s="115">
        <f t="shared" si="6"/>
        <v>0</v>
      </c>
      <c r="AX10" s="115">
        <f t="shared" si="6"/>
        <v>0</v>
      </c>
      <c r="AY10" s="115">
        <f t="shared" si="6"/>
        <v>0</v>
      </c>
      <c r="AZ10" s="115">
        <f t="shared" si="6"/>
        <v>0</v>
      </c>
      <c r="BA10" s="115">
        <f t="shared" si="6"/>
        <v>0</v>
      </c>
      <c r="BB10" s="115">
        <f t="shared" si="6"/>
        <v>0</v>
      </c>
      <c r="BC10" s="115">
        <f t="shared" si="6"/>
        <v>0</v>
      </c>
      <c r="BD10" s="115">
        <f t="shared" si="6"/>
        <v>0</v>
      </c>
      <c r="BE10" s="115">
        <f t="shared" si="6"/>
        <v>0</v>
      </c>
      <c r="BF10" s="115">
        <f t="shared" si="6"/>
        <v>0</v>
      </c>
      <c r="BG10" s="115">
        <f t="shared" si="6"/>
        <v>0</v>
      </c>
      <c r="BH10" s="115">
        <f t="shared" si="6"/>
        <v>0</v>
      </c>
      <c r="BI10" s="115">
        <f t="shared" si="6"/>
        <v>0</v>
      </c>
      <c r="BJ10" s="115">
        <f t="shared" si="6"/>
        <v>0</v>
      </c>
      <c r="BK10" s="115">
        <f t="shared" si="6"/>
        <v>0</v>
      </c>
      <c r="BL10" s="115">
        <f t="shared" si="6"/>
        <v>0</v>
      </c>
      <c r="BM10" s="115">
        <f t="shared" si="6"/>
        <v>0</v>
      </c>
      <c r="BN10" s="115">
        <f t="shared" si="6"/>
        <v>0</v>
      </c>
      <c r="BO10" s="115">
        <f t="shared" si="6"/>
        <v>0</v>
      </c>
      <c r="BP10" s="115">
        <f t="shared" si="6"/>
        <v>0</v>
      </c>
      <c r="BQ10" s="115">
        <f t="shared" si="6"/>
        <v>0</v>
      </c>
      <c r="BR10" s="115">
        <f t="shared" si="6"/>
        <v>0</v>
      </c>
      <c r="BS10" s="115">
        <f t="shared" si="6"/>
        <v>0</v>
      </c>
      <c r="BT10" s="115">
        <f t="shared" si="6"/>
        <v>0</v>
      </c>
      <c r="BU10" s="115">
        <f t="shared" si="6"/>
        <v>0</v>
      </c>
      <c r="BV10" s="115">
        <f t="shared" si="6"/>
        <v>0</v>
      </c>
      <c r="BW10" s="115">
        <f t="shared" si="6"/>
        <v>0</v>
      </c>
      <c r="BX10" s="115">
        <f t="shared" si="6"/>
        <v>0</v>
      </c>
      <c r="BY10" s="115">
        <f t="shared" si="6"/>
        <v>0</v>
      </c>
      <c r="BZ10" s="115">
        <f t="shared" si="6"/>
        <v>0</v>
      </c>
      <c r="CA10" s="115">
        <f t="shared" si="6"/>
        <v>0</v>
      </c>
      <c r="CB10" s="115">
        <f t="shared" si="6"/>
        <v>0</v>
      </c>
      <c r="CC10" s="115">
        <f t="shared" si="6"/>
        <v>0</v>
      </c>
      <c r="CD10" s="115">
        <f t="shared" si="6"/>
        <v>0</v>
      </c>
      <c r="CE10" s="115">
        <f t="shared" si="6"/>
        <v>0</v>
      </c>
      <c r="CF10" s="115">
        <f t="shared" si="6"/>
        <v>0</v>
      </c>
      <c r="CG10" s="115">
        <f t="shared" si="6"/>
        <v>0</v>
      </c>
      <c r="CH10" s="115">
        <f t="shared" si="6"/>
        <v>0</v>
      </c>
      <c r="CI10" s="116">
        <f t="shared" si="6"/>
        <v>0</v>
      </c>
    </row>
    <row r="11" spans="1:87" hidden="1" x14ac:dyDescent="0.3">
      <c r="A11" s="49" t="s">
        <v>89</v>
      </c>
      <c r="B11" s="49"/>
      <c r="C11" s="50"/>
      <c r="D11" s="51"/>
      <c r="E11" s="39">
        <v>0</v>
      </c>
      <c r="F11" s="39">
        <f>E11</f>
        <v>0</v>
      </c>
      <c r="G11" s="40">
        <f t="shared" ref="G11:AS11" si="7">F11</f>
        <v>0</v>
      </c>
      <c r="H11" s="40">
        <f t="shared" si="7"/>
        <v>0</v>
      </c>
      <c r="I11" s="40">
        <f t="shared" si="7"/>
        <v>0</v>
      </c>
      <c r="J11" s="40">
        <f t="shared" si="7"/>
        <v>0</v>
      </c>
      <c r="K11" s="40">
        <f t="shared" si="7"/>
        <v>0</v>
      </c>
      <c r="L11" s="40">
        <f t="shared" si="7"/>
        <v>0</v>
      </c>
      <c r="M11" s="40">
        <f t="shared" si="7"/>
        <v>0</v>
      </c>
      <c r="N11" s="40">
        <f t="shared" si="7"/>
        <v>0</v>
      </c>
      <c r="O11" s="40">
        <f t="shared" si="7"/>
        <v>0</v>
      </c>
      <c r="P11" s="40">
        <f t="shared" si="7"/>
        <v>0</v>
      </c>
      <c r="Q11" s="40">
        <f t="shared" si="7"/>
        <v>0</v>
      </c>
      <c r="R11" s="40">
        <f t="shared" si="7"/>
        <v>0</v>
      </c>
      <c r="S11" s="40">
        <f t="shared" si="7"/>
        <v>0</v>
      </c>
      <c r="T11" s="40">
        <f t="shared" si="7"/>
        <v>0</v>
      </c>
      <c r="U11" s="40">
        <f t="shared" si="7"/>
        <v>0</v>
      </c>
      <c r="V11" s="40">
        <f t="shared" si="7"/>
        <v>0</v>
      </c>
      <c r="W11" s="40">
        <f t="shared" si="7"/>
        <v>0</v>
      </c>
      <c r="X11" s="40">
        <f t="shared" si="7"/>
        <v>0</v>
      </c>
      <c r="Y11" s="40">
        <f t="shared" si="7"/>
        <v>0</v>
      </c>
      <c r="Z11" s="40">
        <f t="shared" si="7"/>
        <v>0</v>
      </c>
      <c r="AA11" s="40">
        <f t="shared" si="7"/>
        <v>0</v>
      </c>
      <c r="AB11" s="40">
        <f t="shared" si="7"/>
        <v>0</v>
      </c>
      <c r="AC11" s="40">
        <f t="shared" si="7"/>
        <v>0</v>
      </c>
      <c r="AD11" s="40">
        <f t="shared" si="7"/>
        <v>0</v>
      </c>
      <c r="AE11" s="40">
        <f t="shared" si="7"/>
        <v>0</v>
      </c>
      <c r="AF11" s="40">
        <f t="shared" si="7"/>
        <v>0</v>
      </c>
      <c r="AG11" s="40">
        <f t="shared" si="7"/>
        <v>0</v>
      </c>
      <c r="AH11" s="40">
        <f t="shared" si="7"/>
        <v>0</v>
      </c>
      <c r="AI11" s="40">
        <f t="shared" si="7"/>
        <v>0</v>
      </c>
      <c r="AJ11" s="40">
        <f t="shared" si="7"/>
        <v>0</v>
      </c>
      <c r="AK11" s="40">
        <f t="shared" si="7"/>
        <v>0</v>
      </c>
      <c r="AL11" s="40">
        <f t="shared" si="7"/>
        <v>0</v>
      </c>
      <c r="AM11" s="40">
        <f t="shared" si="7"/>
        <v>0</v>
      </c>
      <c r="AN11" s="40">
        <f t="shared" si="7"/>
        <v>0</v>
      </c>
      <c r="AO11" s="40">
        <f t="shared" si="7"/>
        <v>0</v>
      </c>
      <c r="AP11" s="40">
        <f t="shared" si="7"/>
        <v>0</v>
      </c>
      <c r="AQ11" s="40">
        <f t="shared" si="7"/>
        <v>0</v>
      </c>
      <c r="AR11" s="40">
        <f t="shared" si="7"/>
        <v>0</v>
      </c>
      <c r="AS11" s="41">
        <f t="shared" si="7"/>
        <v>0</v>
      </c>
      <c r="AU11" s="10" t="str" cm="1">
        <f t="array" ref="AU11">IF($D11="","",INDEX('Data - CO2'!$B$5:$AP$53,MATCH(Kulturmodeller!$D11,'Data - CO2'!$A$5:$A$53,0),AU$20)*E11)</f>
        <v/>
      </c>
      <c r="AV11" t="str" cm="1">
        <f t="array" ref="AV11">IF($D11="","",INDEX('Data - CO2'!$B$5:$AP$53,MATCH(Kulturmodeller!$D11,'Data - CO2'!$A$5:$A$53,0),AV$20)*F11)</f>
        <v/>
      </c>
      <c r="AW11" t="str" cm="1">
        <f t="array" ref="AW11">IF($D11="","",INDEX('Data - CO2'!$B$5:$AP$53,MATCH(Kulturmodeller!$D11,'Data - CO2'!$A$5:$A$53,0),AW$20)*G11)</f>
        <v/>
      </c>
      <c r="AX11" t="str" cm="1">
        <f t="array" ref="AX11">IF($D11="","",INDEX('Data - CO2'!$B$5:$AP$53,MATCH(Kulturmodeller!$D11,'Data - CO2'!$A$5:$A$53,0),AX$20)*H11)</f>
        <v/>
      </c>
      <c r="AY11" t="str" cm="1">
        <f t="array" ref="AY11">IF($D11="","",INDEX('Data - CO2'!$B$5:$AP$53,MATCH(Kulturmodeller!$D11,'Data - CO2'!$A$5:$A$53,0),AY$20)*I11)</f>
        <v/>
      </c>
      <c r="AZ11" t="str" cm="1">
        <f t="array" ref="AZ11">IF($D11="","",INDEX('Data - CO2'!$B$5:$AP$53,MATCH(Kulturmodeller!$D11,'Data - CO2'!$A$5:$A$53,0),AZ$20)*J11)</f>
        <v/>
      </c>
      <c r="BA11" t="str" cm="1">
        <f t="array" ref="BA11">IF($D11="","",INDEX('Data - CO2'!$B$5:$AP$53,MATCH(Kulturmodeller!$D11,'Data - CO2'!$A$5:$A$53,0),BA$20)*K11)</f>
        <v/>
      </c>
      <c r="BB11" t="str" cm="1">
        <f t="array" ref="BB11">IF($D11="","",INDEX('Data - CO2'!$B$5:$AP$53,MATCH(Kulturmodeller!$D11,'Data - CO2'!$A$5:$A$53,0),BB$20)*L11)</f>
        <v/>
      </c>
      <c r="BC11" t="str" cm="1">
        <f t="array" ref="BC11">IF($D11="","",INDEX('Data - CO2'!$B$5:$AP$53,MATCH(Kulturmodeller!$D11,'Data - CO2'!$A$5:$A$53,0),BC$20)*M11)</f>
        <v/>
      </c>
      <c r="BD11" t="str" cm="1">
        <f t="array" ref="BD11">IF($D11="","",INDEX('Data - CO2'!$B$5:$AP$53,MATCH(Kulturmodeller!$D11,'Data - CO2'!$A$5:$A$53,0),BD$20)*N11)</f>
        <v/>
      </c>
      <c r="BE11" t="str" cm="1">
        <f t="array" ref="BE11">IF($D11="","",INDEX('Data - CO2'!$B$5:$AP$53,MATCH(Kulturmodeller!$D11,'Data - CO2'!$A$5:$A$53,0),BE$20)*O11)</f>
        <v/>
      </c>
      <c r="BF11" t="str" cm="1">
        <f t="array" ref="BF11">IF($D11="","",INDEX('Data - CO2'!$B$5:$AP$53,MATCH(Kulturmodeller!$D11,'Data - CO2'!$A$5:$A$53,0),BF$20)*P11)</f>
        <v/>
      </c>
      <c r="BG11" t="str" cm="1">
        <f t="array" ref="BG11">IF($D11="","",INDEX('Data - CO2'!$B$5:$AP$53,MATCH(Kulturmodeller!$D11,'Data - CO2'!$A$5:$A$53,0),BG$20)*Q11)</f>
        <v/>
      </c>
      <c r="BH11" t="str" cm="1">
        <f t="array" ref="BH11">IF($D11="","",INDEX('Data - CO2'!$B$5:$AP$53,MATCH(Kulturmodeller!$D11,'Data - CO2'!$A$5:$A$53,0),BH$20)*R11)</f>
        <v/>
      </c>
      <c r="BI11" t="str" cm="1">
        <f t="array" ref="BI11">IF($D11="","",INDEX('Data - CO2'!$B$5:$AP$53,MATCH(Kulturmodeller!$D11,'Data - CO2'!$A$5:$A$53,0),BI$20)*S11)</f>
        <v/>
      </c>
      <c r="BJ11" t="str" cm="1">
        <f t="array" ref="BJ11">IF($D11="","",INDEX('Data - CO2'!$B$5:$AP$53,MATCH(Kulturmodeller!$D11,'Data - CO2'!$A$5:$A$53,0),BJ$20)*T11)</f>
        <v/>
      </c>
      <c r="BK11" t="str" cm="1">
        <f t="array" ref="BK11">IF($D11="","",INDEX('Data - CO2'!$B$5:$AP$53,MATCH(Kulturmodeller!$D11,'Data - CO2'!$A$5:$A$53,0),BK$20)*U11)</f>
        <v/>
      </c>
      <c r="BL11" t="str" cm="1">
        <f t="array" ref="BL11">IF($D11="","",INDEX('Data - CO2'!$B$5:$AP$53,MATCH(Kulturmodeller!$D11,'Data - CO2'!$A$5:$A$53,0),BL$20)*V11)</f>
        <v/>
      </c>
      <c r="BM11" t="str" cm="1">
        <f t="array" ref="BM11">IF($D11="","",INDEX('Data - CO2'!$B$5:$AP$53,MATCH(Kulturmodeller!$D11,'Data - CO2'!$A$5:$A$53,0),BM$20)*W11)</f>
        <v/>
      </c>
      <c r="BN11" t="str" cm="1">
        <f t="array" ref="BN11">IF($D11="","",INDEX('Data - CO2'!$B$5:$AP$53,MATCH(Kulturmodeller!$D11,'Data - CO2'!$A$5:$A$53,0),BN$20)*X11)</f>
        <v/>
      </c>
      <c r="BO11" t="str" cm="1">
        <f t="array" ref="BO11">IF($D11="","",INDEX('Data - CO2'!$B$5:$AP$53,MATCH(Kulturmodeller!$D11,'Data - CO2'!$A$5:$A$53,0),BO$20)*Y11)</f>
        <v/>
      </c>
      <c r="BP11" t="str" cm="1">
        <f t="array" ref="BP11">IF($D11="","",INDEX('Data - CO2'!$B$5:$AP$53,MATCH(Kulturmodeller!$D11,'Data - CO2'!$A$5:$A$53,0),BP$20)*Z11)</f>
        <v/>
      </c>
      <c r="BQ11" t="str" cm="1">
        <f t="array" ref="BQ11">IF($D11="","",INDEX('Data - CO2'!$B$5:$AP$53,MATCH(Kulturmodeller!$D11,'Data - CO2'!$A$5:$A$53,0),BQ$20)*AA11)</f>
        <v/>
      </c>
      <c r="BR11" t="str" cm="1">
        <f t="array" ref="BR11">IF($D11="","",INDEX('Data - CO2'!$B$5:$AP$53,MATCH(Kulturmodeller!$D11,'Data - CO2'!$A$5:$A$53,0),BR$20)*AB11)</f>
        <v/>
      </c>
      <c r="BS11" t="str" cm="1">
        <f t="array" ref="BS11">IF($D11="","",INDEX('Data - CO2'!$B$5:$AP$53,MATCH(Kulturmodeller!$D11,'Data - CO2'!$A$5:$A$53,0),BS$20)*AC11)</f>
        <v/>
      </c>
      <c r="BT11" t="str" cm="1">
        <f t="array" ref="BT11">IF($D11="","",INDEX('Data - CO2'!$B$5:$AP$53,MATCH(Kulturmodeller!$D11,'Data - CO2'!$A$5:$A$53,0),BT$20)*AD11)</f>
        <v/>
      </c>
      <c r="BU11" t="str" cm="1">
        <f t="array" ref="BU11">IF($D11="","",INDEX('Data - CO2'!$B$5:$AP$53,MATCH(Kulturmodeller!$D11,'Data - CO2'!$A$5:$A$53,0),BU$20)*AE11)</f>
        <v/>
      </c>
      <c r="BV11" t="str" cm="1">
        <f t="array" ref="BV11">IF($D11="","",INDEX('Data - CO2'!$B$5:$AP$53,MATCH(Kulturmodeller!$D11,'Data - CO2'!$A$5:$A$53,0),BV$20)*AF11)</f>
        <v/>
      </c>
      <c r="BW11" t="str" cm="1">
        <f t="array" ref="BW11">IF($D11="","",INDEX('Data - CO2'!$B$5:$AP$53,MATCH(Kulturmodeller!$D11,'Data - CO2'!$A$5:$A$53,0),BW$20)*AG11)</f>
        <v/>
      </c>
      <c r="BX11" t="str" cm="1">
        <f t="array" ref="BX11">IF($D11="","",INDEX('Data - CO2'!$B$5:$AP$53,MATCH(Kulturmodeller!$D11,'Data - CO2'!$A$5:$A$53,0),BX$20)*AH11)</f>
        <v/>
      </c>
      <c r="BY11" t="str" cm="1">
        <f t="array" ref="BY11">IF($D11="","",INDEX('Data - CO2'!$B$5:$AP$53,MATCH(Kulturmodeller!$D11,'Data - CO2'!$A$5:$A$53,0),BY$20)*AI11)</f>
        <v/>
      </c>
      <c r="BZ11" t="str" cm="1">
        <f t="array" ref="BZ11">IF($D11="","",INDEX('Data - CO2'!$B$5:$AP$53,MATCH(Kulturmodeller!$D11,'Data - CO2'!$A$5:$A$53,0),BZ$20)*AJ11)</f>
        <v/>
      </c>
      <c r="CA11" t="str" cm="1">
        <f t="array" ref="CA11">IF($D11="","",INDEX('Data - CO2'!$B$5:$AP$53,MATCH(Kulturmodeller!$D11,'Data - CO2'!$A$5:$A$53,0),CA$20)*AK11)</f>
        <v/>
      </c>
      <c r="CB11" t="str" cm="1">
        <f t="array" ref="CB11">IF($D11="","",INDEX('Data - CO2'!$B$5:$AP$53,MATCH(Kulturmodeller!$D11,'Data - CO2'!$A$5:$A$53,0),CB$20)*AL11)</f>
        <v/>
      </c>
      <c r="CC11" t="str" cm="1">
        <f t="array" ref="CC11">IF($D11="","",INDEX('Data - CO2'!$B$5:$AP$53,MATCH(Kulturmodeller!$D11,'Data - CO2'!$A$5:$A$53,0),CC$20)*AM11)</f>
        <v/>
      </c>
      <c r="CD11" t="str" cm="1">
        <f t="array" ref="CD11">IF($D11="","",INDEX('Data - CO2'!$B$5:$AP$53,MATCH(Kulturmodeller!$D11,'Data - CO2'!$A$5:$A$53,0),CD$20)*AN11)</f>
        <v/>
      </c>
      <c r="CE11" t="str" cm="1">
        <f t="array" ref="CE11">IF($D11="","",INDEX('Data - CO2'!$B$5:$AP$53,MATCH(Kulturmodeller!$D11,'Data - CO2'!$A$5:$A$53,0),CE$20)*AO11)</f>
        <v/>
      </c>
      <c r="CF11" t="str" cm="1">
        <f t="array" ref="CF11">IF($D11="","",INDEX('Data - CO2'!$B$5:$AP$53,MATCH(Kulturmodeller!$D11,'Data - CO2'!$A$5:$A$53,0),CF$20)*AP11)</f>
        <v/>
      </c>
      <c r="CG11" t="str" cm="1">
        <f t="array" ref="CG11">IF($D11="","",INDEX('Data - CO2'!$B$5:$AP$53,MATCH(Kulturmodeller!$D11,'Data - CO2'!$A$5:$A$53,0),CG$20)*AQ11)</f>
        <v/>
      </c>
      <c r="CH11" t="str" cm="1">
        <f t="array" ref="CH11">IF($D11="","",INDEX('Data - CO2'!$B$5:$AP$53,MATCH(Kulturmodeller!$D11,'Data - CO2'!$A$5:$A$53,0),CH$20)*AR11)</f>
        <v/>
      </c>
      <c r="CI11" s="11" t="str" cm="1">
        <f t="array" ref="CI11">IF($D11="","",INDEX('Data - CO2'!$B$5:$AP$53,MATCH(Kulturmodeller!$D11,'Data - CO2'!$A$5:$A$53,0),CI$20)*AS11)</f>
        <v/>
      </c>
    </row>
    <row r="12" spans="1:87" hidden="1" x14ac:dyDescent="0.3">
      <c r="A12" s="42" t="s">
        <v>90</v>
      </c>
      <c r="B12" s="42"/>
      <c r="C12" s="43"/>
      <c r="D12" s="44"/>
      <c r="E12" s="39">
        <v>0</v>
      </c>
      <c r="F12" s="39">
        <f>E12</f>
        <v>0</v>
      </c>
      <c r="G12" s="40">
        <f t="shared" ref="G12:AS12" si="8">F12</f>
        <v>0</v>
      </c>
      <c r="H12" s="40">
        <f t="shared" si="8"/>
        <v>0</v>
      </c>
      <c r="I12" s="40">
        <f t="shared" si="8"/>
        <v>0</v>
      </c>
      <c r="J12" s="40">
        <f t="shared" si="8"/>
        <v>0</v>
      </c>
      <c r="K12" s="40">
        <f t="shared" si="8"/>
        <v>0</v>
      </c>
      <c r="L12" s="40">
        <f t="shared" si="8"/>
        <v>0</v>
      </c>
      <c r="M12" s="40">
        <f t="shared" si="8"/>
        <v>0</v>
      </c>
      <c r="N12" s="40">
        <f t="shared" si="8"/>
        <v>0</v>
      </c>
      <c r="O12" s="40">
        <f t="shared" si="8"/>
        <v>0</v>
      </c>
      <c r="P12" s="40">
        <f t="shared" si="8"/>
        <v>0</v>
      </c>
      <c r="Q12" s="40">
        <f t="shared" si="8"/>
        <v>0</v>
      </c>
      <c r="R12" s="40">
        <f t="shared" si="8"/>
        <v>0</v>
      </c>
      <c r="S12" s="40">
        <f t="shared" si="8"/>
        <v>0</v>
      </c>
      <c r="T12" s="40">
        <f t="shared" si="8"/>
        <v>0</v>
      </c>
      <c r="U12" s="40">
        <f t="shared" si="8"/>
        <v>0</v>
      </c>
      <c r="V12" s="40">
        <f t="shared" si="8"/>
        <v>0</v>
      </c>
      <c r="W12" s="40">
        <f t="shared" si="8"/>
        <v>0</v>
      </c>
      <c r="X12" s="40">
        <f t="shared" si="8"/>
        <v>0</v>
      </c>
      <c r="Y12" s="40">
        <f t="shared" si="8"/>
        <v>0</v>
      </c>
      <c r="Z12" s="40">
        <f t="shared" si="8"/>
        <v>0</v>
      </c>
      <c r="AA12" s="40">
        <f t="shared" si="8"/>
        <v>0</v>
      </c>
      <c r="AB12" s="40">
        <f t="shared" si="8"/>
        <v>0</v>
      </c>
      <c r="AC12" s="40">
        <f t="shared" si="8"/>
        <v>0</v>
      </c>
      <c r="AD12" s="40">
        <f t="shared" si="8"/>
        <v>0</v>
      </c>
      <c r="AE12" s="40">
        <f t="shared" si="8"/>
        <v>0</v>
      </c>
      <c r="AF12" s="40">
        <f t="shared" si="8"/>
        <v>0</v>
      </c>
      <c r="AG12" s="40">
        <f t="shared" si="8"/>
        <v>0</v>
      </c>
      <c r="AH12" s="40">
        <f t="shared" si="8"/>
        <v>0</v>
      </c>
      <c r="AI12" s="40">
        <f t="shared" si="8"/>
        <v>0</v>
      </c>
      <c r="AJ12" s="40">
        <f t="shared" si="8"/>
        <v>0</v>
      </c>
      <c r="AK12" s="40">
        <f t="shared" si="8"/>
        <v>0</v>
      </c>
      <c r="AL12" s="40">
        <f t="shared" si="8"/>
        <v>0</v>
      </c>
      <c r="AM12" s="40">
        <f t="shared" si="8"/>
        <v>0</v>
      </c>
      <c r="AN12" s="40">
        <f t="shared" si="8"/>
        <v>0</v>
      </c>
      <c r="AO12" s="40">
        <f t="shared" si="8"/>
        <v>0</v>
      </c>
      <c r="AP12" s="40">
        <f t="shared" si="8"/>
        <v>0</v>
      </c>
      <c r="AQ12" s="40">
        <f t="shared" si="8"/>
        <v>0</v>
      </c>
      <c r="AR12" s="40">
        <f t="shared" si="8"/>
        <v>0</v>
      </c>
      <c r="AS12" s="41">
        <f t="shared" si="8"/>
        <v>0</v>
      </c>
      <c r="AU12" s="10" t="str" cm="1">
        <f t="array" ref="AU12">IF($D12="","",INDEX('Data - CO2'!$B$5:$AP$53,MATCH(Kulturmodeller!$D12,'Data - CO2'!$A$5:$A$53,0),AU$20)*E12)</f>
        <v/>
      </c>
      <c r="AV12" t="str" cm="1">
        <f t="array" ref="AV12">IF($D12="","",INDEX('Data - CO2'!$B$5:$AP$53,MATCH(Kulturmodeller!$D12,'Data - CO2'!$A$5:$A$53,0),AV$20)*F12)</f>
        <v/>
      </c>
      <c r="AW12" t="str" cm="1">
        <f t="array" ref="AW12">IF($D12="","",INDEX('Data - CO2'!$B$5:$AP$53,MATCH(Kulturmodeller!$D12,'Data - CO2'!$A$5:$A$53,0),AW$20)*G12)</f>
        <v/>
      </c>
      <c r="AX12" t="str" cm="1">
        <f t="array" ref="AX12">IF($D12="","",INDEX('Data - CO2'!$B$5:$AP$53,MATCH(Kulturmodeller!$D12,'Data - CO2'!$A$5:$A$53,0),AX$20)*H12)</f>
        <v/>
      </c>
      <c r="AY12" t="str" cm="1">
        <f t="array" ref="AY12">IF($D12="","",INDEX('Data - CO2'!$B$5:$AP$53,MATCH(Kulturmodeller!$D12,'Data - CO2'!$A$5:$A$53,0),AY$20)*I12)</f>
        <v/>
      </c>
      <c r="AZ12" t="str" cm="1">
        <f t="array" ref="AZ12">IF($D12="","",INDEX('Data - CO2'!$B$5:$AP$53,MATCH(Kulturmodeller!$D12,'Data - CO2'!$A$5:$A$53,0),AZ$20)*J12)</f>
        <v/>
      </c>
      <c r="BA12" t="str" cm="1">
        <f t="array" ref="BA12">IF($D12="","",INDEX('Data - CO2'!$B$5:$AP$53,MATCH(Kulturmodeller!$D12,'Data - CO2'!$A$5:$A$53,0),BA$20)*K12)</f>
        <v/>
      </c>
      <c r="BB12" t="str" cm="1">
        <f t="array" ref="BB12">IF($D12="","",INDEX('Data - CO2'!$B$5:$AP$53,MATCH(Kulturmodeller!$D12,'Data - CO2'!$A$5:$A$53,0),BB$20)*L12)</f>
        <v/>
      </c>
      <c r="BC12" t="str" cm="1">
        <f t="array" ref="BC12">IF($D12="","",INDEX('Data - CO2'!$B$5:$AP$53,MATCH(Kulturmodeller!$D12,'Data - CO2'!$A$5:$A$53,0),BC$20)*M12)</f>
        <v/>
      </c>
      <c r="BD12" t="str" cm="1">
        <f t="array" ref="BD12">IF($D12="","",INDEX('Data - CO2'!$B$5:$AP$53,MATCH(Kulturmodeller!$D12,'Data - CO2'!$A$5:$A$53,0),BD$20)*N12)</f>
        <v/>
      </c>
      <c r="BE12" t="str" cm="1">
        <f t="array" ref="BE12">IF($D12="","",INDEX('Data - CO2'!$B$5:$AP$53,MATCH(Kulturmodeller!$D12,'Data - CO2'!$A$5:$A$53,0),BE$20)*O12)</f>
        <v/>
      </c>
      <c r="BF12" t="str" cm="1">
        <f t="array" ref="BF12">IF($D12="","",INDEX('Data - CO2'!$B$5:$AP$53,MATCH(Kulturmodeller!$D12,'Data - CO2'!$A$5:$A$53,0),BF$20)*P12)</f>
        <v/>
      </c>
      <c r="BG12" t="str" cm="1">
        <f t="array" ref="BG12">IF($D12="","",INDEX('Data - CO2'!$B$5:$AP$53,MATCH(Kulturmodeller!$D12,'Data - CO2'!$A$5:$A$53,0),BG$20)*Q12)</f>
        <v/>
      </c>
      <c r="BH12" t="str" cm="1">
        <f t="array" ref="BH12">IF($D12="","",INDEX('Data - CO2'!$B$5:$AP$53,MATCH(Kulturmodeller!$D12,'Data - CO2'!$A$5:$A$53,0),BH$20)*R12)</f>
        <v/>
      </c>
      <c r="BI12" t="str" cm="1">
        <f t="array" ref="BI12">IF($D12="","",INDEX('Data - CO2'!$B$5:$AP$53,MATCH(Kulturmodeller!$D12,'Data - CO2'!$A$5:$A$53,0),BI$20)*S12)</f>
        <v/>
      </c>
      <c r="BJ12" t="str" cm="1">
        <f t="array" ref="BJ12">IF($D12="","",INDEX('Data - CO2'!$B$5:$AP$53,MATCH(Kulturmodeller!$D12,'Data - CO2'!$A$5:$A$53,0),BJ$20)*T12)</f>
        <v/>
      </c>
      <c r="BK12" t="str" cm="1">
        <f t="array" ref="BK12">IF($D12="","",INDEX('Data - CO2'!$B$5:$AP$53,MATCH(Kulturmodeller!$D12,'Data - CO2'!$A$5:$A$53,0),BK$20)*U12)</f>
        <v/>
      </c>
      <c r="BL12" t="str" cm="1">
        <f t="array" ref="BL12">IF($D12="","",INDEX('Data - CO2'!$B$5:$AP$53,MATCH(Kulturmodeller!$D12,'Data - CO2'!$A$5:$A$53,0),BL$20)*V12)</f>
        <v/>
      </c>
      <c r="BM12" t="str" cm="1">
        <f t="array" ref="BM12">IF($D12="","",INDEX('Data - CO2'!$B$5:$AP$53,MATCH(Kulturmodeller!$D12,'Data - CO2'!$A$5:$A$53,0),BM$20)*W12)</f>
        <v/>
      </c>
      <c r="BN12" t="str" cm="1">
        <f t="array" ref="BN12">IF($D12="","",INDEX('Data - CO2'!$B$5:$AP$53,MATCH(Kulturmodeller!$D12,'Data - CO2'!$A$5:$A$53,0),BN$20)*X12)</f>
        <v/>
      </c>
      <c r="BO12" t="str" cm="1">
        <f t="array" ref="BO12">IF($D12="","",INDEX('Data - CO2'!$B$5:$AP$53,MATCH(Kulturmodeller!$D12,'Data - CO2'!$A$5:$A$53,0),BO$20)*Y12)</f>
        <v/>
      </c>
      <c r="BP12" t="str" cm="1">
        <f t="array" ref="BP12">IF($D12="","",INDEX('Data - CO2'!$B$5:$AP$53,MATCH(Kulturmodeller!$D12,'Data - CO2'!$A$5:$A$53,0),BP$20)*Z12)</f>
        <v/>
      </c>
      <c r="BQ12" t="str" cm="1">
        <f t="array" ref="BQ12">IF($D12="","",INDEX('Data - CO2'!$B$5:$AP$53,MATCH(Kulturmodeller!$D12,'Data - CO2'!$A$5:$A$53,0),BQ$20)*AA12)</f>
        <v/>
      </c>
      <c r="BR12" t="str" cm="1">
        <f t="array" ref="BR12">IF($D12="","",INDEX('Data - CO2'!$B$5:$AP$53,MATCH(Kulturmodeller!$D12,'Data - CO2'!$A$5:$A$53,0),BR$20)*AB12)</f>
        <v/>
      </c>
      <c r="BS12" t="str" cm="1">
        <f t="array" ref="BS12">IF($D12="","",INDEX('Data - CO2'!$B$5:$AP$53,MATCH(Kulturmodeller!$D12,'Data - CO2'!$A$5:$A$53,0),BS$20)*AC12)</f>
        <v/>
      </c>
      <c r="BT12" t="str" cm="1">
        <f t="array" ref="BT12">IF($D12="","",INDEX('Data - CO2'!$B$5:$AP$53,MATCH(Kulturmodeller!$D12,'Data - CO2'!$A$5:$A$53,0),BT$20)*AD12)</f>
        <v/>
      </c>
      <c r="BU12" t="str" cm="1">
        <f t="array" ref="BU12">IF($D12="","",INDEX('Data - CO2'!$B$5:$AP$53,MATCH(Kulturmodeller!$D12,'Data - CO2'!$A$5:$A$53,0),BU$20)*AE12)</f>
        <v/>
      </c>
      <c r="BV12" t="str" cm="1">
        <f t="array" ref="BV12">IF($D12="","",INDEX('Data - CO2'!$B$5:$AP$53,MATCH(Kulturmodeller!$D12,'Data - CO2'!$A$5:$A$53,0),BV$20)*AF12)</f>
        <v/>
      </c>
      <c r="BW12" t="str" cm="1">
        <f t="array" ref="BW12">IF($D12="","",INDEX('Data - CO2'!$B$5:$AP$53,MATCH(Kulturmodeller!$D12,'Data - CO2'!$A$5:$A$53,0),BW$20)*AG12)</f>
        <v/>
      </c>
      <c r="BX12" t="str" cm="1">
        <f t="array" ref="BX12">IF($D12="","",INDEX('Data - CO2'!$B$5:$AP$53,MATCH(Kulturmodeller!$D12,'Data - CO2'!$A$5:$A$53,0),BX$20)*AH12)</f>
        <v/>
      </c>
      <c r="BY12" t="str" cm="1">
        <f t="array" ref="BY12">IF($D12="","",INDEX('Data - CO2'!$B$5:$AP$53,MATCH(Kulturmodeller!$D12,'Data - CO2'!$A$5:$A$53,0),BY$20)*AI12)</f>
        <v/>
      </c>
      <c r="BZ12" t="str" cm="1">
        <f t="array" ref="BZ12">IF($D12="","",INDEX('Data - CO2'!$B$5:$AP$53,MATCH(Kulturmodeller!$D12,'Data - CO2'!$A$5:$A$53,0),BZ$20)*AJ12)</f>
        <v/>
      </c>
      <c r="CA12" t="str" cm="1">
        <f t="array" ref="CA12">IF($D12="","",INDEX('Data - CO2'!$B$5:$AP$53,MATCH(Kulturmodeller!$D12,'Data - CO2'!$A$5:$A$53,0),CA$20)*AK12)</f>
        <v/>
      </c>
      <c r="CB12" t="str" cm="1">
        <f t="array" ref="CB12">IF($D12="","",INDEX('Data - CO2'!$B$5:$AP$53,MATCH(Kulturmodeller!$D12,'Data - CO2'!$A$5:$A$53,0),CB$20)*AL12)</f>
        <v/>
      </c>
      <c r="CC12" t="str" cm="1">
        <f t="array" ref="CC12">IF($D12="","",INDEX('Data - CO2'!$B$5:$AP$53,MATCH(Kulturmodeller!$D12,'Data - CO2'!$A$5:$A$53,0),CC$20)*AM12)</f>
        <v/>
      </c>
      <c r="CD12" t="str" cm="1">
        <f t="array" ref="CD12">IF($D12="","",INDEX('Data - CO2'!$B$5:$AP$53,MATCH(Kulturmodeller!$D12,'Data - CO2'!$A$5:$A$53,0),CD$20)*AN12)</f>
        <v/>
      </c>
      <c r="CE12" t="str" cm="1">
        <f t="array" ref="CE12">IF($D12="","",INDEX('Data - CO2'!$B$5:$AP$53,MATCH(Kulturmodeller!$D12,'Data - CO2'!$A$5:$A$53,0),CE$20)*AO12)</f>
        <v/>
      </c>
      <c r="CF12" t="str" cm="1">
        <f t="array" ref="CF12">IF($D12="","",INDEX('Data - CO2'!$B$5:$AP$53,MATCH(Kulturmodeller!$D12,'Data - CO2'!$A$5:$A$53,0),CF$20)*AP12)</f>
        <v/>
      </c>
      <c r="CG12" t="str" cm="1">
        <f t="array" ref="CG12">IF($D12="","",INDEX('Data - CO2'!$B$5:$AP$53,MATCH(Kulturmodeller!$D12,'Data - CO2'!$A$5:$A$53,0),CG$20)*AQ12)</f>
        <v/>
      </c>
      <c r="CH12" t="str" cm="1">
        <f t="array" ref="CH12">IF($D12="","",INDEX('Data - CO2'!$B$5:$AP$53,MATCH(Kulturmodeller!$D12,'Data - CO2'!$A$5:$A$53,0),CH$20)*AR12)</f>
        <v/>
      </c>
      <c r="CI12" s="11" t="str" cm="1">
        <f t="array" ref="CI12">IF($D12="","",INDEX('Data - CO2'!$B$5:$AP$53,MATCH(Kulturmodeller!$D12,'Data - CO2'!$A$5:$A$53,0),CI$20)*AS12)</f>
        <v/>
      </c>
    </row>
    <row r="13" spans="1:87" hidden="1" x14ac:dyDescent="0.3">
      <c r="A13" s="33"/>
      <c r="B13" s="33"/>
      <c r="C13" s="33"/>
      <c r="D13" s="10"/>
      <c r="E13" s="108">
        <f t="shared" ref="E13:AR13" si="9">SUM(E11:E12)</f>
        <v>0</v>
      </c>
      <c r="F13" s="109">
        <f t="shared" si="9"/>
        <v>0</v>
      </c>
      <c r="G13" s="109">
        <f t="shared" si="9"/>
        <v>0</v>
      </c>
      <c r="H13" s="109">
        <f t="shared" si="9"/>
        <v>0</v>
      </c>
      <c r="I13" s="109">
        <f t="shared" si="9"/>
        <v>0</v>
      </c>
      <c r="J13" s="109">
        <f t="shared" si="9"/>
        <v>0</v>
      </c>
      <c r="K13" s="109">
        <f t="shared" si="9"/>
        <v>0</v>
      </c>
      <c r="L13" s="109">
        <f t="shared" si="9"/>
        <v>0</v>
      </c>
      <c r="M13" s="109">
        <f t="shared" si="9"/>
        <v>0</v>
      </c>
      <c r="N13" s="109">
        <f t="shared" si="9"/>
        <v>0</v>
      </c>
      <c r="O13" s="109">
        <f t="shared" si="9"/>
        <v>0</v>
      </c>
      <c r="P13" s="109">
        <f t="shared" si="9"/>
        <v>0</v>
      </c>
      <c r="Q13" s="109">
        <f t="shared" si="9"/>
        <v>0</v>
      </c>
      <c r="R13" s="109">
        <f t="shared" si="9"/>
        <v>0</v>
      </c>
      <c r="S13" s="109">
        <f t="shared" si="9"/>
        <v>0</v>
      </c>
      <c r="T13" s="109">
        <f t="shared" si="9"/>
        <v>0</v>
      </c>
      <c r="U13" s="109">
        <f t="shared" si="9"/>
        <v>0</v>
      </c>
      <c r="V13" s="109">
        <f t="shared" si="9"/>
        <v>0</v>
      </c>
      <c r="W13" s="109">
        <f t="shared" si="9"/>
        <v>0</v>
      </c>
      <c r="X13" s="109">
        <f t="shared" si="9"/>
        <v>0</v>
      </c>
      <c r="Y13" s="109">
        <f t="shared" si="9"/>
        <v>0</v>
      </c>
      <c r="Z13" s="109">
        <f t="shared" si="9"/>
        <v>0</v>
      </c>
      <c r="AA13" s="109">
        <f t="shared" si="9"/>
        <v>0</v>
      </c>
      <c r="AB13" s="109">
        <f t="shared" si="9"/>
        <v>0</v>
      </c>
      <c r="AC13" s="109">
        <f t="shared" si="9"/>
        <v>0</v>
      </c>
      <c r="AD13" s="109">
        <f t="shared" si="9"/>
        <v>0</v>
      </c>
      <c r="AE13" s="109">
        <f t="shared" si="9"/>
        <v>0</v>
      </c>
      <c r="AF13" s="109">
        <f t="shared" si="9"/>
        <v>0</v>
      </c>
      <c r="AG13" s="109">
        <f t="shared" si="9"/>
        <v>0</v>
      </c>
      <c r="AH13" s="109">
        <f t="shared" si="9"/>
        <v>0</v>
      </c>
      <c r="AI13" s="109">
        <f t="shared" si="9"/>
        <v>0</v>
      </c>
      <c r="AJ13" s="109">
        <f t="shared" si="9"/>
        <v>0</v>
      </c>
      <c r="AK13" s="109">
        <f t="shared" si="9"/>
        <v>0</v>
      </c>
      <c r="AL13" s="109">
        <f t="shared" si="9"/>
        <v>0</v>
      </c>
      <c r="AM13" s="109">
        <f t="shared" si="9"/>
        <v>0</v>
      </c>
      <c r="AN13" s="109">
        <f t="shared" si="9"/>
        <v>0</v>
      </c>
      <c r="AO13" s="109">
        <f t="shared" si="9"/>
        <v>0</v>
      </c>
      <c r="AP13" s="109">
        <f t="shared" si="9"/>
        <v>0</v>
      </c>
      <c r="AQ13" s="109">
        <f t="shared" si="9"/>
        <v>0</v>
      </c>
      <c r="AR13" s="109">
        <f t="shared" si="9"/>
        <v>0</v>
      </c>
      <c r="AS13" s="110">
        <f>SUM(AS11:AS12)</f>
        <v>0</v>
      </c>
      <c r="AU13" s="111">
        <f t="shared" ref="AU13:CH13" si="10">SUM(AU11:AU12)</f>
        <v>0</v>
      </c>
      <c r="AV13" s="112">
        <f t="shared" si="10"/>
        <v>0</v>
      </c>
      <c r="AW13" s="112">
        <f t="shared" si="10"/>
        <v>0</v>
      </c>
      <c r="AX13" s="112">
        <f t="shared" si="10"/>
        <v>0</v>
      </c>
      <c r="AY13" s="112">
        <f t="shared" si="10"/>
        <v>0</v>
      </c>
      <c r="AZ13" s="112">
        <f t="shared" si="10"/>
        <v>0</v>
      </c>
      <c r="BA13" s="112">
        <f t="shared" si="10"/>
        <v>0</v>
      </c>
      <c r="BB13" s="112">
        <f t="shared" si="10"/>
        <v>0</v>
      </c>
      <c r="BC13" s="112">
        <f t="shared" si="10"/>
        <v>0</v>
      </c>
      <c r="BD13" s="112">
        <f t="shared" si="10"/>
        <v>0</v>
      </c>
      <c r="BE13" s="112">
        <f t="shared" si="10"/>
        <v>0</v>
      </c>
      <c r="BF13" s="112">
        <f t="shared" si="10"/>
        <v>0</v>
      </c>
      <c r="BG13" s="112">
        <f t="shared" si="10"/>
        <v>0</v>
      </c>
      <c r="BH13" s="112">
        <f t="shared" si="10"/>
        <v>0</v>
      </c>
      <c r="BI13" s="112">
        <f t="shared" si="10"/>
        <v>0</v>
      </c>
      <c r="BJ13" s="112">
        <f t="shared" si="10"/>
        <v>0</v>
      </c>
      <c r="BK13" s="112">
        <f t="shared" si="10"/>
        <v>0</v>
      </c>
      <c r="BL13" s="112">
        <f t="shared" si="10"/>
        <v>0</v>
      </c>
      <c r="BM13" s="112">
        <f t="shared" si="10"/>
        <v>0</v>
      </c>
      <c r="BN13" s="112">
        <f t="shared" si="10"/>
        <v>0</v>
      </c>
      <c r="BO13" s="112">
        <f t="shared" si="10"/>
        <v>0</v>
      </c>
      <c r="BP13" s="112">
        <f t="shared" si="10"/>
        <v>0</v>
      </c>
      <c r="BQ13" s="112">
        <f t="shared" si="10"/>
        <v>0</v>
      </c>
      <c r="BR13" s="112">
        <f t="shared" si="10"/>
        <v>0</v>
      </c>
      <c r="BS13" s="112">
        <f t="shared" si="10"/>
        <v>0</v>
      </c>
      <c r="BT13" s="112">
        <f t="shared" si="10"/>
        <v>0</v>
      </c>
      <c r="BU13" s="112">
        <f t="shared" si="10"/>
        <v>0</v>
      </c>
      <c r="BV13" s="112">
        <f t="shared" si="10"/>
        <v>0</v>
      </c>
      <c r="BW13" s="112">
        <f t="shared" si="10"/>
        <v>0</v>
      </c>
      <c r="BX13" s="112">
        <f t="shared" si="10"/>
        <v>0</v>
      </c>
      <c r="BY13" s="112">
        <f t="shared" si="10"/>
        <v>0</v>
      </c>
      <c r="BZ13" s="112">
        <f t="shared" si="10"/>
        <v>0</v>
      </c>
      <c r="CA13" s="112">
        <f t="shared" si="10"/>
        <v>0</v>
      </c>
      <c r="CB13" s="112">
        <f t="shared" si="10"/>
        <v>0</v>
      </c>
      <c r="CC13" s="112">
        <f t="shared" si="10"/>
        <v>0</v>
      </c>
      <c r="CD13" s="112">
        <f t="shared" si="10"/>
        <v>0</v>
      </c>
      <c r="CE13" s="112">
        <f t="shared" si="10"/>
        <v>0</v>
      </c>
      <c r="CF13" s="112">
        <f t="shared" si="10"/>
        <v>0</v>
      </c>
      <c r="CG13" s="112">
        <f t="shared" si="10"/>
        <v>0</v>
      </c>
      <c r="CH13" s="112">
        <f t="shared" si="10"/>
        <v>0</v>
      </c>
      <c r="CI13" s="113">
        <f>SUM(CI11:CI12)</f>
        <v>0</v>
      </c>
    </row>
    <row r="14" spans="1:87" hidden="1" x14ac:dyDescent="0.3">
      <c r="A14" s="7" t="s">
        <v>86</v>
      </c>
      <c r="B14" s="7"/>
      <c r="C14" s="51"/>
      <c r="D14" s="51"/>
      <c r="E14" s="39">
        <v>0</v>
      </c>
      <c r="F14" s="39">
        <f>E14</f>
        <v>0</v>
      </c>
      <c r="G14" s="40">
        <f t="shared" ref="G14:AS14" si="11">F14</f>
        <v>0</v>
      </c>
      <c r="H14" s="40">
        <f t="shared" si="11"/>
        <v>0</v>
      </c>
      <c r="I14" s="40">
        <f t="shared" si="11"/>
        <v>0</v>
      </c>
      <c r="J14" s="40">
        <f t="shared" si="11"/>
        <v>0</v>
      </c>
      <c r="K14" s="40">
        <f t="shared" si="11"/>
        <v>0</v>
      </c>
      <c r="L14" s="40">
        <f t="shared" si="11"/>
        <v>0</v>
      </c>
      <c r="M14" s="40">
        <f t="shared" si="11"/>
        <v>0</v>
      </c>
      <c r="N14" s="40">
        <f t="shared" si="11"/>
        <v>0</v>
      </c>
      <c r="O14" s="40">
        <f t="shared" si="11"/>
        <v>0</v>
      </c>
      <c r="P14" s="40">
        <f t="shared" si="11"/>
        <v>0</v>
      </c>
      <c r="Q14" s="40">
        <f t="shared" si="11"/>
        <v>0</v>
      </c>
      <c r="R14" s="40">
        <f t="shared" si="11"/>
        <v>0</v>
      </c>
      <c r="S14" s="40">
        <f t="shared" si="11"/>
        <v>0</v>
      </c>
      <c r="T14" s="40">
        <f t="shared" si="11"/>
        <v>0</v>
      </c>
      <c r="U14" s="40">
        <f t="shared" si="11"/>
        <v>0</v>
      </c>
      <c r="V14" s="40">
        <f t="shared" si="11"/>
        <v>0</v>
      </c>
      <c r="W14" s="40">
        <f t="shared" si="11"/>
        <v>0</v>
      </c>
      <c r="X14" s="40">
        <f t="shared" si="11"/>
        <v>0</v>
      </c>
      <c r="Y14" s="40">
        <f t="shared" si="11"/>
        <v>0</v>
      </c>
      <c r="Z14" s="40">
        <f t="shared" si="11"/>
        <v>0</v>
      </c>
      <c r="AA14" s="40">
        <f t="shared" si="11"/>
        <v>0</v>
      </c>
      <c r="AB14" s="40">
        <f t="shared" si="11"/>
        <v>0</v>
      </c>
      <c r="AC14" s="40">
        <f t="shared" si="11"/>
        <v>0</v>
      </c>
      <c r="AD14" s="40">
        <f t="shared" si="11"/>
        <v>0</v>
      </c>
      <c r="AE14" s="40">
        <f t="shared" si="11"/>
        <v>0</v>
      </c>
      <c r="AF14" s="40">
        <f t="shared" si="11"/>
        <v>0</v>
      </c>
      <c r="AG14" s="40">
        <f t="shared" si="11"/>
        <v>0</v>
      </c>
      <c r="AH14" s="40">
        <f t="shared" si="11"/>
        <v>0</v>
      </c>
      <c r="AI14" s="40">
        <f t="shared" si="11"/>
        <v>0</v>
      </c>
      <c r="AJ14" s="40">
        <f t="shared" si="11"/>
        <v>0</v>
      </c>
      <c r="AK14" s="40">
        <f t="shared" si="11"/>
        <v>0</v>
      </c>
      <c r="AL14" s="40">
        <f t="shared" si="11"/>
        <v>0</v>
      </c>
      <c r="AM14" s="40">
        <f t="shared" si="11"/>
        <v>0</v>
      </c>
      <c r="AN14" s="40">
        <f t="shared" si="11"/>
        <v>0</v>
      </c>
      <c r="AO14" s="40">
        <f t="shared" si="11"/>
        <v>0</v>
      </c>
      <c r="AP14" s="40">
        <f t="shared" si="11"/>
        <v>0</v>
      </c>
      <c r="AQ14" s="40">
        <f t="shared" si="11"/>
        <v>0</v>
      </c>
      <c r="AR14" s="40">
        <f t="shared" si="11"/>
        <v>0</v>
      </c>
      <c r="AS14" s="41">
        <f t="shared" si="11"/>
        <v>0</v>
      </c>
      <c r="AU14" s="10" t="str" cm="1">
        <f t="array" ref="AU14">IF($D14="","",INDEX('Data - CO2'!$B$5:$AP$53,MATCH(Kulturmodeller!$D14,'Data - CO2'!$A$5:$A$53,0),AU$20)*E14)</f>
        <v/>
      </c>
      <c r="AV14" t="str" cm="1">
        <f t="array" ref="AV14">IF($D14="","",INDEX('Data - CO2'!$B$5:$AP$53,MATCH(Kulturmodeller!$D14,'Data - CO2'!$A$5:$A$53,0),AV$20)*F14)</f>
        <v/>
      </c>
      <c r="AW14" t="str" cm="1">
        <f t="array" ref="AW14">IF($D14="","",INDEX('Data - CO2'!$B$5:$AP$53,MATCH(Kulturmodeller!$D14,'Data - CO2'!$A$5:$A$53,0),AW$20)*G14)</f>
        <v/>
      </c>
      <c r="AX14" t="str" cm="1">
        <f t="array" ref="AX14">IF($D14="","",INDEX('Data - CO2'!$B$5:$AP$53,MATCH(Kulturmodeller!$D14,'Data - CO2'!$A$5:$A$53,0),AX$20)*H14)</f>
        <v/>
      </c>
      <c r="AY14" t="str" cm="1">
        <f t="array" ref="AY14">IF($D14="","",INDEX('Data - CO2'!$B$5:$AP$53,MATCH(Kulturmodeller!$D14,'Data - CO2'!$A$5:$A$53,0),AY$20)*I14)</f>
        <v/>
      </c>
      <c r="AZ14" t="str" cm="1">
        <f t="array" ref="AZ14">IF($D14="","",INDEX('Data - CO2'!$B$5:$AP$53,MATCH(Kulturmodeller!$D14,'Data - CO2'!$A$5:$A$53,0),AZ$20)*J14)</f>
        <v/>
      </c>
      <c r="BA14" t="str" cm="1">
        <f t="array" ref="BA14">IF($D14="","",INDEX('Data - CO2'!$B$5:$AP$53,MATCH(Kulturmodeller!$D14,'Data - CO2'!$A$5:$A$53,0),BA$20)*K14)</f>
        <v/>
      </c>
      <c r="BB14" t="str" cm="1">
        <f t="array" ref="BB14">IF($D14="","",INDEX('Data - CO2'!$B$5:$AP$53,MATCH(Kulturmodeller!$D14,'Data - CO2'!$A$5:$A$53,0),BB$20)*L14)</f>
        <v/>
      </c>
      <c r="BC14" t="str" cm="1">
        <f t="array" ref="BC14">IF($D14="","",INDEX('Data - CO2'!$B$5:$AP$53,MATCH(Kulturmodeller!$D14,'Data - CO2'!$A$5:$A$53,0),BC$20)*M14)</f>
        <v/>
      </c>
      <c r="BD14" t="str" cm="1">
        <f t="array" ref="BD14">IF($D14="","",INDEX('Data - CO2'!$B$5:$AP$53,MATCH(Kulturmodeller!$D14,'Data - CO2'!$A$5:$A$53,0),BD$20)*N14)</f>
        <v/>
      </c>
      <c r="BE14" t="str" cm="1">
        <f t="array" ref="BE14">IF($D14="","",INDEX('Data - CO2'!$B$5:$AP$53,MATCH(Kulturmodeller!$D14,'Data - CO2'!$A$5:$A$53,0),BE$20)*O14)</f>
        <v/>
      </c>
      <c r="BF14" t="str" cm="1">
        <f t="array" ref="BF14">IF($D14="","",INDEX('Data - CO2'!$B$5:$AP$53,MATCH(Kulturmodeller!$D14,'Data - CO2'!$A$5:$A$53,0),BF$20)*P14)</f>
        <v/>
      </c>
      <c r="BG14" t="str" cm="1">
        <f t="array" ref="BG14">IF($D14="","",INDEX('Data - CO2'!$B$5:$AP$53,MATCH(Kulturmodeller!$D14,'Data - CO2'!$A$5:$A$53,0),BG$20)*Q14)</f>
        <v/>
      </c>
      <c r="BH14" t="str" cm="1">
        <f t="array" ref="BH14">IF($D14="","",INDEX('Data - CO2'!$B$5:$AP$53,MATCH(Kulturmodeller!$D14,'Data - CO2'!$A$5:$A$53,0),BH$20)*R14)</f>
        <v/>
      </c>
      <c r="BI14" t="str" cm="1">
        <f t="array" ref="BI14">IF($D14="","",INDEX('Data - CO2'!$B$5:$AP$53,MATCH(Kulturmodeller!$D14,'Data - CO2'!$A$5:$A$53,0),BI$20)*S14)</f>
        <v/>
      </c>
      <c r="BJ14" t="str" cm="1">
        <f t="array" ref="BJ14">IF($D14="","",INDEX('Data - CO2'!$B$5:$AP$53,MATCH(Kulturmodeller!$D14,'Data - CO2'!$A$5:$A$53,0),BJ$20)*T14)</f>
        <v/>
      </c>
      <c r="BK14" t="str" cm="1">
        <f t="array" ref="BK14">IF($D14="","",INDEX('Data - CO2'!$B$5:$AP$53,MATCH(Kulturmodeller!$D14,'Data - CO2'!$A$5:$A$53,0),BK$20)*U14)</f>
        <v/>
      </c>
      <c r="BL14" t="str" cm="1">
        <f t="array" ref="BL14">IF($D14="","",INDEX('Data - CO2'!$B$5:$AP$53,MATCH(Kulturmodeller!$D14,'Data - CO2'!$A$5:$A$53,0),BL$20)*V14)</f>
        <v/>
      </c>
      <c r="BM14" t="str" cm="1">
        <f t="array" ref="BM14">IF($D14="","",INDEX('Data - CO2'!$B$5:$AP$53,MATCH(Kulturmodeller!$D14,'Data - CO2'!$A$5:$A$53,0),BM$20)*W14)</f>
        <v/>
      </c>
      <c r="BN14" t="str" cm="1">
        <f t="array" ref="BN14">IF($D14="","",INDEX('Data - CO2'!$B$5:$AP$53,MATCH(Kulturmodeller!$D14,'Data - CO2'!$A$5:$A$53,0),BN$20)*X14)</f>
        <v/>
      </c>
      <c r="BO14" t="str" cm="1">
        <f t="array" ref="BO14">IF($D14="","",INDEX('Data - CO2'!$B$5:$AP$53,MATCH(Kulturmodeller!$D14,'Data - CO2'!$A$5:$A$53,0),BO$20)*Y14)</f>
        <v/>
      </c>
      <c r="BP14" t="str" cm="1">
        <f t="array" ref="BP14">IF($D14="","",INDEX('Data - CO2'!$B$5:$AP$53,MATCH(Kulturmodeller!$D14,'Data - CO2'!$A$5:$A$53,0),BP$20)*Z14)</f>
        <v/>
      </c>
      <c r="BQ14" t="str" cm="1">
        <f t="array" ref="BQ14">IF($D14="","",INDEX('Data - CO2'!$B$5:$AP$53,MATCH(Kulturmodeller!$D14,'Data - CO2'!$A$5:$A$53,0),BQ$20)*AA14)</f>
        <v/>
      </c>
      <c r="BR14" t="str" cm="1">
        <f t="array" ref="BR14">IF($D14="","",INDEX('Data - CO2'!$B$5:$AP$53,MATCH(Kulturmodeller!$D14,'Data - CO2'!$A$5:$A$53,0),BR$20)*AB14)</f>
        <v/>
      </c>
      <c r="BS14" t="str" cm="1">
        <f t="array" ref="BS14">IF($D14="","",INDEX('Data - CO2'!$B$5:$AP$53,MATCH(Kulturmodeller!$D14,'Data - CO2'!$A$5:$A$53,0),BS$20)*AC14)</f>
        <v/>
      </c>
      <c r="BT14" t="str" cm="1">
        <f t="array" ref="BT14">IF($D14="","",INDEX('Data - CO2'!$B$5:$AP$53,MATCH(Kulturmodeller!$D14,'Data - CO2'!$A$5:$A$53,0),BT$20)*AD14)</f>
        <v/>
      </c>
      <c r="BU14" t="str" cm="1">
        <f t="array" ref="BU14">IF($D14="","",INDEX('Data - CO2'!$B$5:$AP$53,MATCH(Kulturmodeller!$D14,'Data - CO2'!$A$5:$A$53,0),BU$20)*AE14)</f>
        <v/>
      </c>
      <c r="BV14" t="str" cm="1">
        <f t="array" ref="BV14">IF($D14="","",INDEX('Data - CO2'!$B$5:$AP$53,MATCH(Kulturmodeller!$D14,'Data - CO2'!$A$5:$A$53,0),BV$20)*AF14)</f>
        <v/>
      </c>
      <c r="BW14" t="str" cm="1">
        <f t="array" ref="BW14">IF($D14="","",INDEX('Data - CO2'!$B$5:$AP$53,MATCH(Kulturmodeller!$D14,'Data - CO2'!$A$5:$A$53,0),BW$20)*AG14)</f>
        <v/>
      </c>
      <c r="BX14" t="str" cm="1">
        <f t="array" ref="BX14">IF($D14="","",INDEX('Data - CO2'!$B$5:$AP$53,MATCH(Kulturmodeller!$D14,'Data - CO2'!$A$5:$A$53,0),BX$20)*AH14)</f>
        <v/>
      </c>
      <c r="BY14" t="str" cm="1">
        <f t="array" ref="BY14">IF($D14="","",INDEX('Data - CO2'!$B$5:$AP$53,MATCH(Kulturmodeller!$D14,'Data - CO2'!$A$5:$A$53,0),BY$20)*AI14)</f>
        <v/>
      </c>
      <c r="BZ14" t="str" cm="1">
        <f t="array" ref="BZ14">IF($D14="","",INDEX('Data - CO2'!$B$5:$AP$53,MATCH(Kulturmodeller!$D14,'Data - CO2'!$A$5:$A$53,0),BZ$20)*AJ14)</f>
        <v/>
      </c>
      <c r="CA14" t="str" cm="1">
        <f t="array" ref="CA14">IF($D14="","",INDEX('Data - CO2'!$B$5:$AP$53,MATCH(Kulturmodeller!$D14,'Data - CO2'!$A$5:$A$53,0),CA$20)*AK14)</f>
        <v/>
      </c>
      <c r="CB14" t="str" cm="1">
        <f t="array" ref="CB14">IF($D14="","",INDEX('Data - CO2'!$B$5:$AP$53,MATCH(Kulturmodeller!$D14,'Data - CO2'!$A$5:$A$53,0),CB$20)*AL14)</f>
        <v/>
      </c>
      <c r="CC14" t="str" cm="1">
        <f t="array" ref="CC14">IF($D14="","",INDEX('Data - CO2'!$B$5:$AP$53,MATCH(Kulturmodeller!$D14,'Data - CO2'!$A$5:$A$53,0),CC$20)*AM14)</f>
        <v/>
      </c>
      <c r="CD14" t="str" cm="1">
        <f t="array" ref="CD14">IF($D14="","",INDEX('Data - CO2'!$B$5:$AP$53,MATCH(Kulturmodeller!$D14,'Data - CO2'!$A$5:$A$53,0),CD$20)*AN14)</f>
        <v/>
      </c>
      <c r="CE14" t="str" cm="1">
        <f t="array" ref="CE14">IF($D14="","",INDEX('Data - CO2'!$B$5:$AP$53,MATCH(Kulturmodeller!$D14,'Data - CO2'!$A$5:$A$53,0),CE$20)*AO14)</f>
        <v/>
      </c>
      <c r="CF14" t="str" cm="1">
        <f t="array" ref="CF14">IF($D14="","",INDEX('Data - CO2'!$B$5:$AP$53,MATCH(Kulturmodeller!$D14,'Data - CO2'!$A$5:$A$53,0),CF$20)*AP14)</f>
        <v/>
      </c>
      <c r="CG14" t="str" cm="1">
        <f t="array" ref="CG14">IF($D14="","",INDEX('Data - CO2'!$B$5:$AP$53,MATCH(Kulturmodeller!$D14,'Data - CO2'!$A$5:$A$53,0),CG$20)*AQ14)</f>
        <v/>
      </c>
      <c r="CH14" t="str" cm="1">
        <f t="array" ref="CH14">IF($D14="","",INDEX('Data - CO2'!$B$5:$AP$53,MATCH(Kulturmodeller!$D14,'Data - CO2'!$A$5:$A$53,0),CH$20)*AR14)</f>
        <v/>
      </c>
      <c r="CI14" s="11" t="str" cm="1">
        <f t="array" ref="CI14">IF($D14="","",INDEX('Data - CO2'!$B$5:$AP$53,MATCH(Kulturmodeller!$D14,'Data - CO2'!$A$5:$A$53,0),CI$20)*AS14)</f>
        <v/>
      </c>
    </row>
    <row r="15" spans="1:87" hidden="1" x14ac:dyDescent="0.3">
      <c r="A15" s="12" t="s">
        <v>87</v>
      </c>
      <c r="B15" s="12"/>
      <c r="C15" s="44"/>
      <c r="D15" s="44"/>
      <c r="E15" s="39">
        <v>0</v>
      </c>
      <c r="F15" s="45">
        <f>E15</f>
        <v>0</v>
      </c>
      <c r="G15" s="46">
        <f t="shared" ref="G15:AS15" si="12">F15</f>
        <v>0</v>
      </c>
      <c r="H15" s="46">
        <f t="shared" si="12"/>
        <v>0</v>
      </c>
      <c r="I15" s="46">
        <f t="shared" si="12"/>
        <v>0</v>
      </c>
      <c r="J15" s="46">
        <f t="shared" si="12"/>
        <v>0</v>
      </c>
      <c r="K15" s="46">
        <f t="shared" si="12"/>
        <v>0</v>
      </c>
      <c r="L15" s="46">
        <f t="shared" si="12"/>
        <v>0</v>
      </c>
      <c r="M15" s="46">
        <f t="shared" si="12"/>
        <v>0</v>
      </c>
      <c r="N15" s="46">
        <f t="shared" si="12"/>
        <v>0</v>
      </c>
      <c r="O15" s="46">
        <f t="shared" si="12"/>
        <v>0</v>
      </c>
      <c r="P15" s="46">
        <f t="shared" si="12"/>
        <v>0</v>
      </c>
      <c r="Q15" s="46">
        <f t="shared" si="12"/>
        <v>0</v>
      </c>
      <c r="R15" s="46">
        <f t="shared" si="12"/>
        <v>0</v>
      </c>
      <c r="S15" s="46">
        <f t="shared" si="12"/>
        <v>0</v>
      </c>
      <c r="T15" s="46">
        <f t="shared" si="12"/>
        <v>0</v>
      </c>
      <c r="U15" s="46">
        <f t="shared" si="12"/>
        <v>0</v>
      </c>
      <c r="V15" s="46">
        <f t="shared" si="12"/>
        <v>0</v>
      </c>
      <c r="W15" s="46">
        <f t="shared" si="12"/>
        <v>0</v>
      </c>
      <c r="X15" s="46">
        <f t="shared" si="12"/>
        <v>0</v>
      </c>
      <c r="Y15" s="46">
        <f t="shared" si="12"/>
        <v>0</v>
      </c>
      <c r="Z15" s="46">
        <f t="shared" si="12"/>
        <v>0</v>
      </c>
      <c r="AA15" s="46">
        <f t="shared" si="12"/>
        <v>0</v>
      </c>
      <c r="AB15" s="46">
        <f t="shared" si="12"/>
        <v>0</v>
      </c>
      <c r="AC15" s="46">
        <f t="shared" si="12"/>
        <v>0</v>
      </c>
      <c r="AD15" s="46">
        <f t="shared" si="12"/>
        <v>0</v>
      </c>
      <c r="AE15" s="46">
        <f t="shared" si="12"/>
        <v>0</v>
      </c>
      <c r="AF15" s="46">
        <f t="shared" si="12"/>
        <v>0</v>
      </c>
      <c r="AG15" s="46">
        <f t="shared" si="12"/>
        <v>0</v>
      </c>
      <c r="AH15" s="46">
        <f t="shared" si="12"/>
        <v>0</v>
      </c>
      <c r="AI15" s="46">
        <f t="shared" si="12"/>
        <v>0</v>
      </c>
      <c r="AJ15" s="46">
        <f t="shared" si="12"/>
        <v>0</v>
      </c>
      <c r="AK15" s="46">
        <f t="shared" si="12"/>
        <v>0</v>
      </c>
      <c r="AL15" s="46">
        <f t="shared" si="12"/>
        <v>0</v>
      </c>
      <c r="AM15" s="46">
        <f t="shared" si="12"/>
        <v>0</v>
      </c>
      <c r="AN15" s="46">
        <f t="shared" si="12"/>
        <v>0</v>
      </c>
      <c r="AO15" s="46">
        <f t="shared" si="12"/>
        <v>0</v>
      </c>
      <c r="AP15" s="46">
        <f t="shared" si="12"/>
        <v>0</v>
      </c>
      <c r="AQ15" s="46">
        <f t="shared" si="12"/>
        <v>0</v>
      </c>
      <c r="AR15" s="46">
        <f t="shared" si="12"/>
        <v>0</v>
      </c>
      <c r="AS15" s="47">
        <f t="shared" si="12"/>
        <v>0</v>
      </c>
      <c r="AU15" s="10" t="str" cm="1">
        <f t="array" ref="AU15">IF($D15="","",INDEX('Data - CO2'!$B$5:$AP$53,MATCH(Kulturmodeller!$D15,'Data - CO2'!$A$5:$A$53,0),AU$20)*E15)</f>
        <v/>
      </c>
      <c r="AV15" t="str" cm="1">
        <f t="array" ref="AV15">IF($D15="","",INDEX('Data - CO2'!$B$5:$AP$53,MATCH(Kulturmodeller!$D15,'Data - CO2'!$A$5:$A$53,0),AV$20)*F15)</f>
        <v/>
      </c>
      <c r="AW15" t="str" cm="1">
        <f t="array" ref="AW15">IF($D15="","",INDEX('Data - CO2'!$B$5:$AP$53,MATCH(Kulturmodeller!$D15,'Data - CO2'!$A$5:$A$53,0),AW$20)*G15)</f>
        <v/>
      </c>
      <c r="AX15" t="str" cm="1">
        <f t="array" ref="AX15">IF($D15="","",INDEX('Data - CO2'!$B$5:$AP$53,MATCH(Kulturmodeller!$D15,'Data - CO2'!$A$5:$A$53,0),AX$20)*H15)</f>
        <v/>
      </c>
      <c r="AY15" t="str" cm="1">
        <f t="array" ref="AY15">IF($D15="","",INDEX('Data - CO2'!$B$5:$AP$53,MATCH(Kulturmodeller!$D15,'Data - CO2'!$A$5:$A$53,0),AY$20)*I15)</f>
        <v/>
      </c>
      <c r="AZ15" t="str" cm="1">
        <f t="array" ref="AZ15">IF($D15="","",INDEX('Data - CO2'!$B$5:$AP$53,MATCH(Kulturmodeller!$D15,'Data - CO2'!$A$5:$A$53,0),AZ$20)*J15)</f>
        <v/>
      </c>
      <c r="BA15" t="str" cm="1">
        <f t="array" ref="BA15">IF($D15="","",INDEX('Data - CO2'!$B$5:$AP$53,MATCH(Kulturmodeller!$D15,'Data - CO2'!$A$5:$A$53,0),BA$20)*K15)</f>
        <v/>
      </c>
      <c r="BB15" t="str" cm="1">
        <f t="array" ref="BB15">IF($D15="","",INDEX('Data - CO2'!$B$5:$AP$53,MATCH(Kulturmodeller!$D15,'Data - CO2'!$A$5:$A$53,0),BB$20)*L15)</f>
        <v/>
      </c>
      <c r="BC15" t="str" cm="1">
        <f t="array" ref="BC15">IF($D15="","",INDEX('Data - CO2'!$B$5:$AP$53,MATCH(Kulturmodeller!$D15,'Data - CO2'!$A$5:$A$53,0),BC$20)*M15)</f>
        <v/>
      </c>
      <c r="BD15" t="str" cm="1">
        <f t="array" ref="BD15">IF($D15="","",INDEX('Data - CO2'!$B$5:$AP$53,MATCH(Kulturmodeller!$D15,'Data - CO2'!$A$5:$A$53,0),BD$20)*N15)</f>
        <v/>
      </c>
      <c r="BE15" t="str" cm="1">
        <f t="array" ref="BE15">IF($D15="","",INDEX('Data - CO2'!$B$5:$AP$53,MATCH(Kulturmodeller!$D15,'Data - CO2'!$A$5:$A$53,0),BE$20)*O15)</f>
        <v/>
      </c>
      <c r="BF15" t="str" cm="1">
        <f t="array" ref="BF15">IF($D15="","",INDEX('Data - CO2'!$B$5:$AP$53,MATCH(Kulturmodeller!$D15,'Data - CO2'!$A$5:$A$53,0),BF$20)*P15)</f>
        <v/>
      </c>
      <c r="BG15" t="str" cm="1">
        <f t="array" ref="BG15">IF($D15="","",INDEX('Data - CO2'!$B$5:$AP$53,MATCH(Kulturmodeller!$D15,'Data - CO2'!$A$5:$A$53,0),BG$20)*Q15)</f>
        <v/>
      </c>
      <c r="BH15" t="str" cm="1">
        <f t="array" ref="BH15">IF($D15="","",INDEX('Data - CO2'!$B$5:$AP$53,MATCH(Kulturmodeller!$D15,'Data - CO2'!$A$5:$A$53,0),BH$20)*R15)</f>
        <v/>
      </c>
      <c r="BI15" t="str" cm="1">
        <f t="array" ref="BI15">IF($D15="","",INDEX('Data - CO2'!$B$5:$AP$53,MATCH(Kulturmodeller!$D15,'Data - CO2'!$A$5:$A$53,0),BI$20)*S15)</f>
        <v/>
      </c>
      <c r="BJ15" t="str" cm="1">
        <f t="array" ref="BJ15">IF($D15="","",INDEX('Data - CO2'!$B$5:$AP$53,MATCH(Kulturmodeller!$D15,'Data - CO2'!$A$5:$A$53,0),BJ$20)*T15)</f>
        <v/>
      </c>
      <c r="BK15" t="str" cm="1">
        <f t="array" ref="BK15">IF($D15="","",INDEX('Data - CO2'!$B$5:$AP$53,MATCH(Kulturmodeller!$D15,'Data - CO2'!$A$5:$A$53,0),BK$20)*U15)</f>
        <v/>
      </c>
      <c r="BL15" t="str" cm="1">
        <f t="array" ref="BL15">IF($D15="","",INDEX('Data - CO2'!$B$5:$AP$53,MATCH(Kulturmodeller!$D15,'Data - CO2'!$A$5:$A$53,0),BL$20)*V15)</f>
        <v/>
      </c>
      <c r="BM15" t="str" cm="1">
        <f t="array" ref="BM15">IF($D15="","",INDEX('Data - CO2'!$B$5:$AP$53,MATCH(Kulturmodeller!$D15,'Data - CO2'!$A$5:$A$53,0),BM$20)*W15)</f>
        <v/>
      </c>
      <c r="BN15" t="str" cm="1">
        <f t="array" ref="BN15">IF($D15="","",INDEX('Data - CO2'!$B$5:$AP$53,MATCH(Kulturmodeller!$D15,'Data - CO2'!$A$5:$A$53,0),BN$20)*X15)</f>
        <v/>
      </c>
      <c r="BO15" t="str" cm="1">
        <f t="array" ref="BO15">IF($D15="","",INDEX('Data - CO2'!$B$5:$AP$53,MATCH(Kulturmodeller!$D15,'Data - CO2'!$A$5:$A$53,0),BO$20)*Y15)</f>
        <v/>
      </c>
      <c r="BP15" t="str" cm="1">
        <f t="array" ref="BP15">IF($D15="","",INDEX('Data - CO2'!$B$5:$AP$53,MATCH(Kulturmodeller!$D15,'Data - CO2'!$A$5:$A$53,0),BP$20)*Z15)</f>
        <v/>
      </c>
      <c r="BQ15" t="str" cm="1">
        <f t="array" ref="BQ15">IF($D15="","",INDEX('Data - CO2'!$B$5:$AP$53,MATCH(Kulturmodeller!$D15,'Data - CO2'!$A$5:$A$53,0),BQ$20)*AA15)</f>
        <v/>
      </c>
      <c r="BR15" t="str" cm="1">
        <f t="array" ref="BR15">IF($D15="","",INDEX('Data - CO2'!$B$5:$AP$53,MATCH(Kulturmodeller!$D15,'Data - CO2'!$A$5:$A$53,0),BR$20)*AB15)</f>
        <v/>
      </c>
      <c r="BS15" t="str" cm="1">
        <f t="array" ref="BS15">IF($D15="","",INDEX('Data - CO2'!$B$5:$AP$53,MATCH(Kulturmodeller!$D15,'Data - CO2'!$A$5:$A$53,0),BS$20)*AC15)</f>
        <v/>
      </c>
      <c r="BT15" t="str" cm="1">
        <f t="array" ref="BT15">IF($D15="","",INDEX('Data - CO2'!$B$5:$AP$53,MATCH(Kulturmodeller!$D15,'Data - CO2'!$A$5:$A$53,0),BT$20)*AD15)</f>
        <v/>
      </c>
      <c r="BU15" t="str" cm="1">
        <f t="array" ref="BU15">IF($D15="","",INDEX('Data - CO2'!$B$5:$AP$53,MATCH(Kulturmodeller!$D15,'Data - CO2'!$A$5:$A$53,0),BU$20)*AE15)</f>
        <v/>
      </c>
      <c r="BV15" t="str" cm="1">
        <f t="array" ref="BV15">IF($D15="","",INDEX('Data - CO2'!$B$5:$AP$53,MATCH(Kulturmodeller!$D15,'Data - CO2'!$A$5:$A$53,0),BV$20)*AF15)</f>
        <v/>
      </c>
      <c r="BW15" t="str" cm="1">
        <f t="array" ref="BW15">IF($D15="","",INDEX('Data - CO2'!$B$5:$AP$53,MATCH(Kulturmodeller!$D15,'Data - CO2'!$A$5:$A$53,0),BW$20)*AG15)</f>
        <v/>
      </c>
      <c r="BX15" t="str" cm="1">
        <f t="array" ref="BX15">IF($D15="","",INDEX('Data - CO2'!$B$5:$AP$53,MATCH(Kulturmodeller!$D15,'Data - CO2'!$A$5:$A$53,0),BX$20)*AH15)</f>
        <v/>
      </c>
      <c r="BY15" t="str" cm="1">
        <f t="array" ref="BY15">IF($D15="","",INDEX('Data - CO2'!$B$5:$AP$53,MATCH(Kulturmodeller!$D15,'Data - CO2'!$A$5:$A$53,0),BY$20)*AI15)</f>
        <v/>
      </c>
      <c r="BZ15" t="str" cm="1">
        <f t="array" ref="BZ15">IF($D15="","",INDEX('Data - CO2'!$B$5:$AP$53,MATCH(Kulturmodeller!$D15,'Data - CO2'!$A$5:$A$53,0),BZ$20)*AJ15)</f>
        <v/>
      </c>
      <c r="CA15" t="str" cm="1">
        <f t="array" ref="CA15">IF($D15="","",INDEX('Data - CO2'!$B$5:$AP$53,MATCH(Kulturmodeller!$D15,'Data - CO2'!$A$5:$A$53,0),CA$20)*AK15)</f>
        <v/>
      </c>
      <c r="CB15" t="str" cm="1">
        <f t="array" ref="CB15">IF($D15="","",INDEX('Data - CO2'!$B$5:$AP$53,MATCH(Kulturmodeller!$D15,'Data - CO2'!$A$5:$A$53,0),CB$20)*AL15)</f>
        <v/>
      </c>
      <c r="CC15" t="str" cm="1">
        <f t="array" ref="CC15">IF($D15="","",INDEX('Data - CO2'!$B$5:$AP$53,MATCH(Kulturmodeller!$D15,'Data - CO2'!$A$5:$A$53,0),CC$20)*AM15)</f>
        <v/>
      </c>
      <c r="CD15" t="str" cm="1">
        <f t="array" ref="CD15">IF($D15="","",INDEX('Data - CO2'!$B$5:$AP$53,MATCH(Kulturmodeller!$D15,'Data - CO2'!$A$5:$A$53,0),CD$20)*AN15)</f>
        <v/>
      </c>
      <c r="CE15" t="str" cm="1">
        <f t="array" ref="CE15">IF($D15="","",INDEX('Data - CO2'!$B$5:$AP$53,MATCH(Kulturmodeller!$D15,'Data - CO2'!$A$5:$A$53,0),CE$20)*AO15)</f>
        <v/>
      </c>
      <c r="CF15" t="str" cm="1">
        <f t="array" ref="CF15">IF($D15="","",INDEX('Data - CO2'!$B$5:$AP$53,MATCH(Kulturmodeller!$D15,'Data - CO2'!$A$5:$A$53,0),CF$20)*AP15)</f>
        <v/>
      </c>
      <c r="CG15" t="str" cm="1">
        <f t="array" ref="CG15">IF($D15="","",INDEX('Data - CO2'!$B$5:$AP$53,MATCH(Kulturmodeller!$D15,'Data - CO2'!$A$5:$A$53,0),CG$20)*AQ15)</f>
        <v/>
      </c>
      <c r="CH15" t="str" cm="1">
        <f t="array" ref="CH15">IF($D15="","",INDEX('Data - CO2'!$B$5:$AP$53,MATCH(Kulturmodeller!$D15,'Data - CO2'!$A$5:$A$53,0),CH$20)*AR15)</f>
        <v/>
      </c>
      <c r="CI15" s="11" t="str" cm="1">
        <f t="array" ref="CI15">IF($D15="","",INDEX('Data - CO2'!$B$5:$AP$53,MATCH(Kulturmodeller!$D15,'Data - CO2'!$A$5:$A$53,0),CI$20)*AS15)</f>
        <v/>
      </c>
    </row>
    <row r="16" spans="1:87" hidden="1" x14ac:dyDescent="0.3">
      <c r="A16" s="42"/>
      <c r="B16" s="42"/>
      <c r="C16" s="42"/>
      <c r="D16" s="12"/>
      <c r="E16" s="52"/>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4"/>
      <c r="AU16" s="111">
        <f t="shared" ref="AU16:CH16" si="13">SUM(AU14:AU15)</f>
        <v>0</v>
      </c>
      <c r="AV16" s="112">
        <f t="shared" si="13"/>
        <v>0</v>
      </c>
      <c r="AW16" s="112">
        <f t="shared" si="13"/>
        <v>0</v>
      </c>
      <c r="AX16" s="112">
        <f t="shared" si="13"/>
        <v>0</v>
      </c>
      <c r="AY16" s="112">
        <f t="shared" si="13"/>
        <v>0</v>
      </c>
      <c r="AZ16" s="112">
        <f t="shared" si="13"/>
        <v>0</v>
      </c>
      <c r="BA16" s="112">
        <f t="shared" si="13"/>
        <v>0</v>
      </c>
      <c r="BB16" s="112">
        <f t="shared" si="13"/>
        <v>0</v>
      </c>
      <c r="BC16" s="112">
        <f t="shared" si="13"/>
        <v>0</v>
      </c>
      <c r="BD16" s="112">
        <f t="shared" si="13"/>
        <v>0</v>
      </c>
      <c r="BE16" s="112">
        <f t="shared" si="13"/>
        <v>0</v>
      </c>
      <c r="BF16" s="112">
        <f t="shared" si="13"/>
        <v>0</v>
      </c>
      <c r="BG16" s="112">
        <f t="shared" si="13"/>
        <v>0</v>
      </c>
      <c r="BH16" s="112">
        <f t="shared" si="13"/>
        <v>0</v>
      </c>
      <c r="BI16" s="112">
        <f t="shared" si="13"/>
        <v>0</v>
      </c>
      <c r="BJ16" s="112">
        <f t="shared" si="13"/>
        <v>0</v>
      </c>
      <c r="BK16" s="112">
        <f t="shared" si="13"/>
        <v>0</v>
      </c>
      <c r="BL16" s="112">
        <f t="shared" si="13"/>
        <v>0</v>
      </c>
      <c r="BM16" s="112">
        <f t="shared" si="13"/>
        <v>0</v>
      </c>
      <c r="BN16" s="112">
        <f t="shared" si="13"/>
        <v>0</v>
      </c>
      <c r="BO16" s="112">
        <f t="shared" si="13"/>
        <v>0</v>
      </c>
      <c r="BP16" s="112">
        <f t="shared" si="13"/>
        <v>0</v>
      </c>
      <c r="BQ16" s="112">
        <f t="shared" si="13"/>
        <v>0</v>
      </c>
      <c r="BR16" s="112">
        <f t="shared" si="13"/>
        <v>0</v>
      </c>
      <c r="BS16" s="112">
        <f t="shared" si="13"/>
        <v>0</v>
      </c>
      <c r="BT16" s="112">
        <f t="shared" si="13"/>
        <v>0</v>
      </c>
      <c r="BU16" s="112">
        <f t="shared" si="13"/>
        <v>0</v>
      </c>
      <c r="BV16" s="112">
        <f t="shared" si="13"/>
        <v>0</v>
      </c>
      <c r="BW16" s="112">
        <f t="shared" si="13"/>
        <v>0</v>
      </c>
      <c r="BX16" s="112">
        <f t="shared" si="13"/>
        <v>0</v>
      </c>
      <c r="BY16" s="112">
        <f t="shared" si="13"/>
        <v>0</v>
      </c>
      <c r="BZ16" s="112">
        <f t="shared" si="13"/>
        <v>0</v>
      </c>
      <c r="CA16" s="112">
        <f t="shared" si="13"/>
        <v>0</v>
      </c>
      <c r="CB16" s="112">
        <f t="shared" si="13"/>
        <v>0</v>
      </c>
      <c r="CC16" s="112">
        <f t="shared" si="13"/>
        <v>0</v>
      </c>
      <c r="CD16" s="112">
        <f t="shared" si="13"/>
        <v>0</v>
      </c>
      <c r="CE16" s="112">
        <f t="shared" si="13"/>
        <v>0</v>
      </c>
      <c r="CF16" s="112">
        <f t="shared" si="13"/>
        <v>0</v>
      </c>
      <c r="CG16" s="112">
        <f t="shared" si="13"/>
        <v>0</v>
      </c>
      <c r="CH16" s="112">
        <f t="shared" si="13"/>
        <v>0</v>
      </c>
      <c r="CI16" s="113">
        <f>SUM(CI14:CI15)</f>
        <v>0</v>
      </c>
    </row>
    <row r="17" spans="1:87" hidden="1" x14ac:dyDescent="0.3">
      <c r="A17" s="55" t="s">
        <v>88</v>
      </c>
      <c r="B17" s="55"/>
      <c r="C17" s="55"/>
      <c r="D17" s="56"/>
      <c r="E17" s="57"/>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9"/>
      <c r="AT17">
        <f>AVERAGE(BO17:CI17)</f>
        <v>0</v>
      </c>
      <c r="AU17" s="111">
        <f>AU10+AU13+AU16</f>
        <v>0</v>
      </c>
      <c r="AV17" s="112">
        <f t="shared" ref="AV17" si="14">AV10+AV13+AV16</f>
        <v>0</v>
      </c>
      <c r="AW17" s="112">
        <f t="shared" ref="AW17" si="15">AW10+AW13+AW16</f>
        <v>0</v>
      </c>
      <c r="AX17" s="112">
        <f t="shared" ref="AX17" si="16">AX10+AX13+AX16</f>
        <v>0</v>
      </c>
      <c r="AY17" s="112">
        <f t="shared" ref="AY17" si="17">AY10+AY13+AY16</f>
        <v>0</v>
      </c>
      <c r="AZ17" s="112">
        <f t="shared" ref="AZ17" si="18">AZ10+AZ13+AZ16</f>
        <v>0</v>
      </c>
      <c r="BA17" s="112">
        <f t="shared" ref="BA17" si="19">BA10+BA13+BA16</f>
        <v>0</v>
      </c>
      <c r="BB17" s="112">
        <f t="shared" ref="BB17" si="20">BB10+BB13+BB16</f>
        <v>0</v>
      </c>
      <c r="BC17" s="112">
        <f t="shared" ref="BC17" si="21">BC10+BC13+BC16</f>
        <v>0</v>
      </c>
      <c r="BD17" s="112">
        <f t="shared" ref="BD17" si="22">BD10+BD13+BD16</f>
        <v>0</v>
      </c>
      <c r="BE17" s="112">
        <f t="shared" ref="BE17" si="23">BE10+BE13+BE16</f>
        <v>0</v>
      </c>
      <c r="BF17" s="112">
        <f t="shared" ref="BF17" si="24">BF10+BF13+BF16</f>
        <v>0</v>
      </c>
      <c r="BG17" s="112">
        <f t="shared" ref="BG17" si="25">BG10+BG13+BG16</f>
        <v>0</v>
      </c>
      <c r="BH17" s="112">
        <f t="shared" ref="BH17" si="26">BH10+BH13+BH16</f>
        <v>0</v>
      </c>
      <c r="BI17" s="112">
        <f t="shared" ref="BI17" si="27">BI10+BI13+BI16</f>
        <v>0</v>
      </c>
      <c r="BJ17" s="112">
        <f t="shared" ref="BJ17" si="28">BJ10+BJ13+BJ16</f>
        <v>0</v>
      </c>
      <c r="BK17" s="112">
        <f t="shared" ref="BK17" si="29">BK10+BK13+BK16</f>
        <v>0</v>
      </c>
      <c r="BL17" s="112">
        <f t="shared" ref="BL17" si="30">BL10+BL13+BL16</f>
        <v>0</v>
      </c>
      <c r="BM17" s="112">
        <f t="shared" ref="BM17" si="31">BM10+BM13+BM16</f>
        <v>0</v>
      </c>
      <c r="BN17" s="112">
        <f t="shared" ref="BN17" si="32">BN10+BN13+BN16</f>
        <v>0</v>
      </c>
      <c r="BO17" s="112">
        <f t="shared" ref="BO17" si="33">BO10+BO13+BO16</f>
        <v>0</v>
      </c>
      <c r="BP17" s="112">
        <f t="shared" ref="BP17" si="34">BP10+BP13+BP16</f>
        <v>0</v>
      </c>
      <c r="BQ17" s="112">
        <f t="shared" ref="BQ17" si="35">BQ10+BQ13+BQ16</f>
        <v>0</v>
      </c>
      <c r="BR17" s="112">
        <f t="shared" ref="BR17" si="36">BR10+BR13+BR16</f>
        <v>0</v>
      </c>
      <c r="BS17" s="112">
        <f t="shared" ref="BS17" si="37">BS10+BS13+BS16</f>
        <v>0</v>
      </c>
      <c r="BT17" s="112">
        <f t="shared" ref="BT17" si="38">BT10+BT13+BT16</f>
        <v>0</v>
      </c>
      <c r="BU17" s="112">
        <f t="shared" ref="BU17" si="39">BU10+BU13+BU16</f>
        <v>0</v>
      </c>
      <c r="BV17" s="112">
        <f t="shared" ref="BV17" si="40">BV10+BV13+BV16</f>
        <v>0</v>
      </c>
      <c r="BW17" s="112">
        <f t="shared" ref="BW17" si="41">BW10+BW13+BW16</f>
        <v>0</v>
      </c>
      <c r="BX17" s="112">
        <f t="shared" ref="BX17" si="42">BX10+BX13+BX16</f>
        <v>0</v>
      </c>
      <c r="BY17" s="112">
        <f t="shared" ref="BY17" si="43">BY10+BY13+BY16</f>
        <v>0</v>
      </c>
      <c r="BZ17" s="112">
        <f t="shared" ref="BZ17" si="44">BZ10+BZ13+BZ16</f>
        <v>0</v>
      </c>
      <c r="CA17" s="112">
        <f t="shared" ref="CA17" si="45">CA10+CA13+CA16</f>
        <v>0</v>
      </c>
      <c r="CB17" s="112">
        <f t="shared" ref="CB17" si="46">CB10+CB13+CB16</f>
        <v>0</v>
      </c>
      <c r="CC17" s="112">
        <f t="shared" ref="CC17" si="47">CC10+CC13+CC16</f>
        <v>0</v>
      </c>
      <c r="CD17" s="112">
        <f t="shared" ref="CD17" si="48">CD10+CD13+CD16</f>
        <v>0</v>
      </c>
      <c r="CE17" s="112">
        <f t="shared" ref="CE17" si="49">CE10+CE13+CE16</f>
        <v>0</v>
      </c>
      <c r="CF17" s="112">
        <f t="shared" ref="CF17" si="50">CF10+CF13+CF16</f>
        <v>0</v>
      </c>
      <c r="CG17" s="112">
        <f t="shared" ref="CG17" si="51">CG10+CG13+CG16</f>
        <v>0</v>
      </c>
      <c r="CH17" s="112">
        <f t="shared" ref="CH17" si="52">CH10+CH13+CH16</f>
        <v>0</v>
      </c>
      <c r="CI17" s="113">
        <f t="shared" ref="CI17" si="53">CI10+CI13+CI16</f>
        <v>0</v>
      </c>
    </row>
    <row r="18" spans="1:87" hidden="1" x14ac:dyDescent="0.3"/>
    <row r="19" spans="1:87" x14ac:dyDescent="0.3">
      <c r="A19" s="60" t="s">
        <v>340</v>
      </c>
    </row>
    <row r="20" spans="1:87" x14ac:dyDescent="0.3">
      <c r="A20" s="25" t="s">
        <v>339</v>
      </c>
      <c r="B20" s="25"/>
      <c r="C20" s="25"/>
      <c r="D20" s="26"/>
      <c r="E20" s="27" t="s">
        <v>78</v>
      </c>
      <c r="F20" s="104"/>
      <c r="G20" s="104"/>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9"/>
      <c r="AU20">
        <v>1</v>
      </c>
      <c r="AV20">
        <v>2</v>
      </c>
      <c r="AW20">
        <v>3</v>
      </c>
      <c r="AX20">
        <v>4</v>
      </c>
      <c r="AY20">
        <v>5</v>
      </c>
      <c r="AZ20">
        <v>6</v>
      </c>
      <c r="BA20">
        <v>7</v>
      </c>
      <c r="BB20">
        <v>8</v>
      </c>
      <c r="BC20">
        <v>9</v>
      </c>
      <c r="BD20">
        <v>10</v>
      </c>
      <c r="BE20">
        <v>11</v>
      </c>
      <c r="BF20">
        <v>12</v>
      </c>
      <c r="BG20">
        <v>13</v>
      </c>
      <c r="BH20">
        <v>14</v>
      </c>
      <c r="BI20">
        <v>15</v>
      </c>
      <c r="BJ20">
        <v>16</v>
      </c>
      <c r="BK20">
        <v>17</v>
      </c>
      <c r="BL20">
        <v>18</v>
      </c>
      <c r="BM20">
        <v>19</v>
      </c>
      <c r="BN20">
        <v>20</v>
      </c>
      <c r="BO20">
        <v>21</v>
      </c>
      <c r="BP20">
        <v>22</v>
      </c>
      <c r="BQ20">
        <v>23</v>
      </c>
      <c r="BR20">
        <v>24</v>
      </c>
      <c r="BS20">
        <v>25</v>
      </c>
      <c r="BT20">
        <v>26</v>
      </c>
      <c r="BU20">
        <v>27</v>
      </c>
      <c r="BV20">
        <v>28</v>
      </c>
      <c r="BW20">
        <v>29</v>
      </c>
      <c r="BX20">
        <v>30</v>
      </c>
      <c r="BY20">
        <v>31</v>
      </c>
      <c r="BZ20">
        <v>32</v>
      </c>
      <c r="CA20">
        <v>33</v>
      </c>
      <c r="CB20">
        <v>34</v>
      </c>
      <c r="CC20">
        <v>35</v>
      </c>
      <c r="CD20">
        <v>36</v>
      </c>
      <c r="CE20">
        <v>37</v>
      </c>
      <c r="CF20">
        <v>38</v>
      </c>
      <c r="CG20">
        <v>39</v>
      </c>
      <c r="CH20">
        <v>40</v>
      </c>
      <c r="CI20">
        <v>41</v>
      </c>
    </row>
    <row r="21" spans="1:87" x14ac:dyDescent="0.3">
      <c r="A21" s="147" t="s">
        <v>303</v>
      </c>
      <c r="B21" s="148">
        <f>Lister!$B$13</f>
        <v>1</v>
      </c>
      <c r="C21" s="28" t="s">
        <v>60</v>
      </c>
      <c r="D21" s="29" t="s">
        <v>79</v>
      </c>
      <c r="E21" s="30" t="s">
        <v>163</v>
      </c>
      <c r="F21" s="31" t="s">
        <v>250</v>
      </c>
      <c r="G21" s="31" t="s">
        <v>137</v>
      </c>
      <c r="H21" s="31" t="s">
        <v>138</v>
      </c>
      <c r="I21" s="31" t="s">
        <v>139</v>
      </c>
      <c r="J21" s="31" t="s">
        <v>140</v>
      </c>
      <c r="K21" s="31" t="s">
        <v>141</v>
      </c>
      <c r="L21" s="31" t="s">
        <v>80</v>
      </c>
      <c r="M21" s="31" t="s">
        <v>144</v>
      </c>
      <c r="N21" s="31" t="s">
        <v>145</v>
      </c>
      <c r="O21" s="31" t="s">
        <v>146</v>
      </c>
      <c r="P21" s="31" t="s">
        <v>147</v>
      </c>
      <c r="Q21" s="31" t="s">
        <v>152</v>
      </c>
      <c r="R21" s="31" t="s">
        <v>153</v>
      </c>
      <c r="S21" s="31" t="s">
        <v>154</v>
      </c>
      <c r="T21" s="31" t="s">
        <v>155</v>
      </c>
      <c r="U21" s="31" t="s">
        <v>156</v>
      </c>
      <c r="V21" s="31" t="s">
        <v>229</v>
      </c>
      <c r="W21" s="31" t="s">
        <v>157</v>
      </c>
      <c r="X21" s="31" t="s">
        <v>158</v>
      </c>
      <c r="Y21" s="31" t="s">
        <v>159</v>
      </c>
      <c r="Z21" s="31" t="s">
        <v>230</v>
      </c>
      <c r="AA21" s="31" t="s">
        <v>231</v>
      </c>
      <c r="AB21" s="31" t="s">
        <v>232</v>
      </c>
      <c r="AC21" s="31" t="s">
        <v>233</v>
      </c>
      <c r="AD21" s="31" t="s">
        <v>234</v>
      </c>
      <c r="AE21" s="31" t="s">
        <v>235</v>
      </c>
      <c r="AF21" s="31" t="s">
        <v>236</v>
      </c>
      <c r="AG21" s="31" t="s">
        <v>237</v>
      </c>
      <c r="AH21" s="31" t="s">
        <v>238</v>
      </c>
      <c r="AI21" s="31" t="s">
        <v>239</v>
      </c>
      <c r="AJ21" s="31" t="s">
        <v>240</v>
      </c>
      <c r="AK21" s="31" t="s">
        <v>241</v>
      </c>
      <c r="AL21" s="31" t="s">
        <v>242</v>
      </c>
      <c r="AM21" s="31" t="s">
        <v>243</v>
      </c>
      <c r="AN21" s="31" t="s">
        <v>244</v>
      </c>
      <c r="AO21" s="31" t="s">
        <v>245</v>
      </c>
      <c r="AP21" s="31" t="s">
        <v>246</v>
      </c>
      <c r="AQ21" s="31" t="s">
        <v>247</v>
      </c>
      <c r="AR21" s="31" t="s">
        <v>248</v>
      </c>
      <c r="AS21" s="32" t="s">
        <v>249</v>
      </c>
      <c r="AU21" s="18">
        <v>1</v>
      </c>
      <c r="AV21" s="19">
        <v>5</v>
      </c>
      <c r="AW21" s="19">
        <v>10</v>
      </c>
      <c r="AX21" s="19">
        <v>15</v>
      </c>
      <c r="AY21" s="19">
        <v>20</v>
      </c>
      <c r="AZ21" s="19">
        <v>25</v>
      </c>
      <c r="BA21" s="19">
        <v>30</v>
      </c>
      <c r="BB21" s="19">
        <v>35</v>
      </c>
      <c r="BC21" s="19">
        <v>40</v>
      </c>
      <c r="BD21" s="19">
        <v>45</v>
      </c>
      <c r="BE21" s="19">
        <v>50</v>
      </c>
      <c r="BF21" s="19">
        <v>55</v>
      </c>
      <c r="BG21" s="19">
        <v>60</v>
      </c>
      <c r="BH21" s="19">
        <v>65</v>
      </c>
      <c r="BI21" s="19">
        <v>70</v>
      </c>
      <c r="BJ21" s="19">
        <v>75</v>
      </c>
      <c r="BK21" s="19">
        <v>80</v>
      </c>
      <c r="BL21" s="19">
        <v>85</v>
      </c>
      <c r="BM21" s="19">
        <v>90</v>
      </c>
      <c r="BN21" s="19">
        <v>95</v>
      </c>
      <c r="BO21" s="19">
        <v>100</v>
      </c>
      <c r="BP21" s="19">
        <v>105</v>
      </c>
      <c r="BQ21" s="19">
        <v>110</v>
      </c>
      <c r="BR21" s="19">
        <v>115</v>
      </c>
      <c r="BS21" s="19">
        <v>120</v>
      </c>
      <c r="BT21" s="19">
        <v>125</v>
      </c>
      <c r="BU21" s="19">
        <v>130</v>
      </c>
      <c r="BV21" s="19">
        <v>135</v>
      </c>
      <c r="BW21" s="19">
        <v>140</v>
      </c>
      <c r="BX21" s="19">
        <v>145</v>
      </c>
      <c r="BY21" s="2">
        <v>150</v>
      </c>
      <c r="BZ21" s="19">
        <v>155</v>
      </c>
      <c r="CA21" s="2">
        <v>160</v>
      </c>
      <c r="CB21" s="19">
        <v>165</v>
      </c>
      <c r="CC21" s="2">
        <v>170</v>
      </c>
      <c r="CD21" s="19">
        <v>175</v>
      </c>
      <c r="CE21" s="2">
        <v>180</v>
      </c>
      <c r="CF21" s="19">
        <v>185</v>
      </c>
      <c r="CG21" s="2">
        <v>190</v>
      </c>
      <c r="CH21" s="19">
        <v>195</v>
      </c>
      <c r="CI21" s="2">
        <v>200</v>
      </c>
    </row>
    <row r="22" spans="1:87" x14ac:dyDescent="0.3">
      <c r="A22" s="33" t="s">
        <v>81</v>
      </c>
      <c r="B22" s="33"/>
      <c r="C22" s="124" t="str">
        <f>'Katalog over Kulturmodeller '!F11</f>
        <v>EG</v>
      </c>
      <c r="D22" s="125" t="s">
        <v>306</v>
      </c>
      <c r="E22" s="139">
        <f>'Katalog over Kulturmodeller '!W11</f>
        <v>0.35</v>
      </c>
      <c r="F22" s="37">
        <f>E22+((E27-F27)+(E28-F28))*(E22/SUM(E22:E26))</f>
        <v>0.35</v>
      </c>
      <c r="G22" s="37">
        <f t="shared" ref="G22:AS22" si="54">F22+((F27-G27)+(F28-G28))*(F22/SUM(F22:F26))</f>
        <v>0.35</v>
      </c>
      <c r="H22" s="37">
        <f t="shared" si="54"/>
        <v>0.35</v>
      </c>
      <c r="I22" s="37">
        <f t="shared" si="54"/>
        <v>0.35</v>
      </c>
      <c r="J22" s="37">
        <f t="shared" si="54"/>
        <v>0.35</v>
      </c>
      <c r="K22" s="37">
        <f t="shared" si="54"/>
        <v>0.35</v>
      </c>
      <c r="L22" s="37">
        <f t="shared" si="54"/>
        <v>0.35</v>
      </c>
      <c r="M22" s="37">
        <f t="shared" si="54"/>
        <v>0.35</v>
      </c>
      <c r="N22" s="37">
        <f t="shared" si="54"/>
        <v>0.35</v>
      </c>
      <c r="O22" s="37">
        <f t="shared" si="54"/>
        <v>0.35</v>
      </c>
      <c r="P22" s="37">
        <f t="shared" si="54"/>
        <v>0.35</v>
      </c>
      <c r="Q22" s="37">
        <f t="shared" si="54"/>
        <v>0.35</v>
      </c>
      <c r="R22" s="37">
        <f t="shared" si="54"/>
        <v>0.35</v>
      </c>
      <c r="S22" s="37">
        <f t="shared" si="54"/>
        <v>0.35</v>
      </c>
      <c r="T22" s="37">
        <f t="shared" si="54"/>
        <v>0.35</v>
      </c>
      <c r="U22" s="37">
        <f t="shared" si="54"/>
        <v>0.35</v>
      </c>
      <c r="V22" s="37">
        <f t="shared" si="54"/>
        <v>0.35</v>
      </c>
      <c r="W22" s="37">
        <f t="shared" si="54"/>
        <v>0.35</v>
      </c>
      <c r="X22" s="37">
        <f t="shared" si="54"/>
        <v>0.35</v>
      </c>
      <c r="Y22" s="37">
        <f t="shared" si="54"/>
        <v>0.35</v>
      </c>
      <c r="Z22" s="37">
        <f t="shared" si="54"/>
        <v>0.35</v>
      </c>
      <c r="AA22" s="37">
        <f t="shared" si="54"/>
        <v>0.35</v>
      </c>
      <c r="AB22" s="37">
        <f t="shared" si="54"/>
        <v>0.35</v>
      </c>
      <c r="AC22" s="37">
        <f t="shared" si="54"/>
        <v>0.35</v>
      </c>
      <c r="AD22" s="37">
        <f t="shared" si="54"/>
        <v>0.35</v>
      </c>
      <c r="AE22" s="37">
        <f t="shared" si="54"/>
        <v>0.35</v>
      </c>
      <c r="AF22" s="37">
        <f t="shared" si="54"/>
        <v>0.35</v>
      </c>
      <c r="AG22" s="37">
        <f t="shared" si="54"/>
        <v>0.35</v>
      </c>
      <c r="AH22" s="37">
        <f t="shared" si="54"/>
        <v>0.35</v>
      </c>
      <c r="AI22" s="37">
        <f t="shared" si="54"/>
        <v>0.35</v>
      </c>
      <c r="AJ22" s="37">
        <f t="shared" si="54"/>
        <v>0.35</v>
      </c>
      <c r="AK22" s="37">
        <f t="shared" si="54"/>
        <v>0.35</v>
      </c>
      <c r="AL22" s="37">
        <f t="shared" si="54"/>
        <v>0.35</v>
      </c>
      <c r="AM22" s="37">
        <f t="shared" si="54"/>
        <v>0.35</v>
      </c>
      <c r="AN22" s="37">
        <f t="shared" si="54"/>
        <v>0.35</v>
      </c>
      <c r="AO22" s="37">
        <f t="shared" si="54"/>
        <v>0.35</v>
      </c>
      <c r="AP22" s="37">
        <f t="shared" si="54"/>
        <v>0.35</v>
      </c>
      <c r="AQ22" s="37">
        <f t="shared" si="54"/>
        <v>0.35</v>
      </c>
      <c r="AR22" s="37">
        <f t="shared" si="54"/>
        <v>0.35</v>
      </c>
      <c r="AS22" s="38">
        <f t="shared" si="54"/>
        <v>0.35</v>
      </c>
      <c r="AU22" s="7" cm="1">
        <f t="array" ref="AU22">IF($D22="","",INDEX('Data - CO2'!$B$5:$AP$53,MATCH(Kulturmodeller!$D22,'Data - CO2'!$A$5:$A$53,0),AU$20)*E22)</f>
        <v>0</v>
      </c>
      <c r="AV22" s="8" cm="1">
        <f t="array" ref="AV22">IF($D22="","",INDEX('Data - CO2'!$B$5:$AP$53,MATCH(Kulturmodeller!$D22,'Data - CO2'!$A$5:$A$53,0),AV$20)*F22)</f>
        <v>9.2081681523213804E-2</v>
      </c>
      <c r="AW22" s="8" cm="1">
        <f t="array" ref="AW22">IF($D22="","",INDEX('Data - CO2'!$B$5:$AP$53,MATCH(Kulturmodeller!$D22,'Data - CO2'!$A$5:$A$53,0),AW$20)*G22)</f>
        <v>0.61387787682142547</v>
      </c>
      <c r="AX22" s="8" cm="1">
        <f t="array" ref="AX22">IF($D22="","",INDEX('Data - CO2'!$B$5:$AP$53,MATCH(Kulturmodeller!$D22,'Data - CO2'!$A$5:$A$53,0),AX$20)*H22)</f>
        <v>1.5346946920535633</v>
      </c>
      <c r="AY22" s="8" cm="1">
        <f t="array" ref="AY22">IF($D22="","",INDEX('Data - CO2'!$B$5:$AP$53,MATCH(Kulturmodeller!$D22,'Data - CO2'!$A$5:$A$53,0),AY$20)*I22)</f>
        <v>3.0693893841071267</v>
      </c>
      <c r="AZ22" s="8" cm="1">
        <f t="array" ref="AZ22">IF($D22="","",INDEX('Data - CO2'!$B$5:$AP$53,MATCH(Kulturmodeller!$D22,'Data - CO2'!$A$5:$A$53,0),AZ$20)*J22*$B21)</f>
        <v>7.4689756701325081</v>
      </c>
      <c r="BA22" s="8" cm="1">
        <f t="array" ref="BA22">IF($D22="","",INDEX('Data - CO2'!$B$5:$AP$53,MATCH(Kulturmodeller!$D22,'Data - CO2'!$A$5:$A$53,0),BA$20)*K22*$B21)</f>
        <v>16.235883393694639</v>
      </c>
      <c r="BB22" s="8" cm="1">
        <f t="array" ref="BB22">IF($D22="","",INDEX('Data - CO2'!$B$5:$AP$53,MATCH(Kulturmodeller!$D22,'Data - CO2'!$A$5:$A$53,0),BB$20)*L22*$B21)</f>
        <v>27.675469150616383</v>
      </c>
      <c r="BC22" s="8" cm="1">
        <f t="array" ref="BC22">IF($D22="","",INDEX('Data - CO2'!$B$5:$AP$53,MATCH(Kulturmodeller!$D22,'Data - CO2'!$A$5:$A$53,0),BC$20)*M22*$B21)</f>
        <v>35.693253437638738</v>
      </c>
      <c r="BD22" s="8" cm="1">
        <f t="array" ref="BD22">IF($D22="","",INDEX('Data - CO2'!$B$5:$AP$53,MATCH(Kulturmodeller!$D22,'Data - CO2'!$A$5:$A$53,0),BD$20)*N22*$B21)</f>
        <v>38.601104075463127</v>
      </c>
      <c r="BE22" s="8" cm="1">
        <f t="array" ref="BE22">IF($D22="","",INDEX('Data - CO2'!$B$5:$AP$53,MATCH(Kulturmodeller!$D22,'Data - CO2'!$A$5:$A$53,0),BE$20)*O22*$B21)</f>
        <v>42.181014163271399</v>
      </c>
      <c r="BF22" s="8" cm="1">
        <f t="array" ref="BF22">IF($D22="","",INDEX('Data - CO2'!$B$5:$AP$53,MATCH(Kulturmodeller!$D22,'Data - CO2'!$A$5:$A$53,0),BF$20)*P22*$B21)</f>
        <v>44.704013504692718</v>
      </c>
      <c r="BG22" s="8" cm="1">
        <f t="array" ref="BG22">IF($D22="","",INDEX('Data - CO2'!$B$5:$AP$53,MATCH(Kulturmodeller!$D22,'Data - CO2'!$A$5:$A$53,0),BG$20)*Q22*$B21)</f>
        <v>49.813483206688005</v>
      </c>
      <c r="BH22" s="8" cm="1">
        <f t="array" ref="BH22">IF($D22="","",INDEX('Data - CO2'!$B$5:$AP$53,MATCH(Kulturmodeller!$D22,'Data - CO2'!$A$5:$A$53,0),BH$20)*R22*$B21)</f>
        <v>53.876436445863511</v>
      </c>
      <c r="BI22" s="8" cm="1">
        <f t="array" ref="BI22">IF($D22="","",INDEX('Data - CO2'!$B$5:$AP$53,MATCH(Kulturmodeller!$D22,'Data - CO2'!$A$5:$A$53,0),BI$20)*S22*$B21)</f>
        <v>58.333644102295267</v>
      </c>
      <c r="BJ22" s="8" cm="1">
        <f t="array" ref="BJ22">IF($D22="","",INDEX('Data - CO2'!$B$5:$AP$53,MATCH(Kulturmodeller!$D22,'Data - CO2'!$A$5:$A$53,0),BJ$20)*T22*$B21)</f>
        <v>62.941459957107895</v>
      </c>
      <c r="BK22" s="8" cm="1">
        <f t="array" ref="BK22">IF($D22="","",INDEX('Data - CO2'!$B$5:$AP$53,MATCH(Kulturmodeller!$D22,'Data - CO2'!$A$5:$A$53,0),BK$20)*U22*$B21)</f>
        <v>67.292425123777249</v>
      </c>
      <c r="BL22" s="8" cm="1">
        <f t="array" ref="BL22">IF($D22="","",INDEX('Data - CO2'!$B$5:$AP$53,MATCH(Kulturmodeller!$D22,'Data - CO2'!$A$5:$A$53,0),BL$20)*V22*$B21)</f>
        <v>72.236236759217974</v>
      </c>
      <c r="BM22" s="8" cm="1">
        <f t="array" ref="BM22">IF($D22="","",INDEX('Data - CO2'!$B$5:$AP$53,MATCH(Kulturmodeller!$D22,'Data - CO2'!$A$5:$A$53,0),BM$20)*W22*$B21)</f>
        <v>76.449792078241529</v>
      </c>
      <c r="BN22" s="8" cm="1">
        <f t="array" ref="BN22">IF($D22="","",INDEX('Data - CO2'!$B$5:$AP$53,MATCH(Kulturmodeller!$D22,'Data - CO2'!$A$5:$A$53,0),BN$20)*X22*$B21)</f>
        <v>81.116731167785957</v>
      </c>
      <c r="BO22" s="8" cm="1">
        <f t="array" ref="BO22">IF($D22="","",INDEX('Data - CO2'!$B$5:$AP$53,MATCH(Kulturmodeller!$D22,'Data - CO2'!$A$5:$A$53,0),BO$20)*Y22*$B21)</f>
        <v>85.450736649850583</v>
      </c>
      <c r="BP22" s="8" cm="1">
        <f t="array" ref="BP22">IF($D22="","",INDEX('Data - CO2'!$B$5:$AP$53,MATCH(Kulturmodeller!$D22,'Data - CO2'!$A$5:$A$53,0),BP$20)*Z22*$B21)</f>
        <v>88.789990129269157</v>
      </c>
      <c r="BQ22" s="8" cm="1">
        <f t="array" ref="BQ22">IF($D22="","",INDEX('Data - CO2'!$B$5:$AP$53,MATCH(Kulturmodeller!$D22,'Data - CO2'!$A$5:$A$53,0),BQ$20)*AA22*$B21)</f>
        <v>90.458509341873011</v>
      </c>
      <c r="BR22" s="8" cm="1">
        <f t="array" ref="BR22">IF($D22="","",INDEX('Data - CO2'!$B$5:$AP$53,MATCH(Kulturmodeller!$D22,'Data - CO2'!$A$5:$A$53,0),BR$20)*AB22*$B21)</f>
        <v>91.752770074278729</v>
      </c>
      <c r="BS22" s="8" cm="1">
        <f t="array" ref="BS22">IF($D22="","",INDEX('Data - CO2'!$B$5:$AP$53,MATCH(Kulturmodeller!$D22,'Data - CO2'!$A$5:$A$53,0),BS$20)*AC22*$B21)</f>
        <v>93.974121316571171</v>
      </c>
      <c r="BT22" s="8" cm="1">
        <f t="array" ref="BT22">IF($D22="","",INDEX('Data - CO2'!$B$5:$AP$53,MATCH(Kulturmodeller!$D22,'Data - CO2'!$A$5:$A$53,0),BT$20)*AD22*$B21)</f>
        <v>95.253172255045911</v>
      </c>
      <c r="BU22" s="8" cm="1">
        <f t="array" ref="BU22">IF($D22="","",INDEX('Data - CO2'!$B$5:$AP$53,MATCH(Kulturmodeller!$D22,'Data - CO2'!$A$5:$A$53,0),BU$20)*AE22*$B21)</f>
        <v>96.391584170884002</v>
      </c>
      <c r="BV22" s="8" cm="1">
        <f t="array" ref="BV22">IF($D22="","",INDEX('Data - CO2'!$B$5:$AP$53,MATCH(Kulturmodeller!$D22,'Data - CO2'!$A$5:$A$53,0),BV$20)*AF22*$B21)</f>
        <v>97.789261810291094</v>
      </c>
      <c r="BW22" s="8" cm="1">
        <f t="array" ref="BW22">IF($D22="","",INDEX('Data - CO2'!$B$5:$AP$53,MATCH(Kulturmodeller!$D22,'Data - CO2'!$A$5:$A$53,0),BW$20)*AG22*$B21)</f>
        <v>99.616535168938981</v>
      </c>
      <c r="BX22" s="8" cm="1">
        <f t="array" ref="BX22">IF($D22="","",INDEX('Data - CO2'!$B$5:$AP$53,MATCH(Kulturmodeller!$D22,'Data - CO2'!$A$5:$A$53,0),BX$20)*AH22*$B21)</f>
        <v>100.49185300519152</v>
      </c>
      <c r="BY22" s="8" cm="1">
        <f t="array" ref="BY22">IF($D22="","",INDEX('Data - CO2'!$B$5:$AP$53,MATCH(Kulturmodeller!$D22,'Data - CO2'!$A$5:$A$53,0),BY$20)*AI22*$B21)</f>
        <v>101.93243018031635</v>
      </c>
      <c r="BZ22" s="8" cm="1">
        <f t="array" ref="BZ22">IF($D22="","",INDEX('Data - CO2'!$B$5:$AP$53,MATCH(Kulturmodeller!$D22,'Data - CO2'!$A$5:$A$53,0),BZ$20)*AJ22*$B21)</f>
        <v>103.09853738612098</v>
      </c>
      <c r="CA22" s="8" cm="1">
        <f t="array" ref="CA22">IF($D22="","",INDEX('Data - CO2'!$B$5:$AP$53,MATCH(Kulturmodeller!$D22,'Data - CO2'!$A$5:$A$53,0),CA$20)*AK22*$B21)</f>
        <v>104.35281241767888</v>
      </c>
      <c r="CB22" s="8" cm="1">
        <f t="array" ref="CB22">IF($D22="","",INDEX('Data - CO2'!$B$5:$AP$53,MATCH(Kulturmodeller!$D22,'Data - CO2'!$A$5:$A$53,0),CB$20)*AL22*$B21)</f>
        <v>9.2081681523213804E-2</v>
      </c>
      <c r="CC22" s="8" cm="1">
        <f t="array" ref="CC22">IF($D22="","",INDEX('Data - CO2'!$B$5:$AP$53,MATCH(Kulturmodeller!$D22,'Data - CO2'!$A$5:$A$53,0),CC$20)*AM22*$B21)</f>
        <v>0.61387787682142547</v>
      </c>
      <c r="CD22" s="8" cm="1">
        <f t="array" ref="CD22">IF($D22="","",INDEX('Data - CO2'!$B$5:$AP$53,MATCH(Kulturmodeller!$D22,'Data - CO2'!$A$5:$A$53,0),CD$20)*AN22*$B21)</f>
        <v>1.5346946920535633</v>
      </c>
      <c r="CE22" s="8" cm="1">
        <f t="array" ref="CE22">IF($D22="","",INDEX('Data - CO2'!$B$5:$AP$53,MATCH(Kulturmodeller!$D22,'Data - CO2'!$A$5:$A$53,0),CE$20)*AO22*$B21)</f>
        <v>3.0693893841071267</v>
      </c>
      <c r="CF22" s="8" cm="1">
        <f t="array" ref="CF22">IF($D22="","",INDEX('Data - CO2'!$B$5:$AP$53,MATCH(Kulturmodeller!$D22,'Data - CO2'!$A$5:$A$53,0),CF$20)*AP22*$B21)</f>
        <v>7.4689756701325081</v>
      </c>
      <c r="CG22" s="8" cm="1">
        <f t="array" ref="CG22">IF($D22="","",INDEX('Data - CO2'!$B$5:$AP$53,MATCH(Kulturmodeller!$D22,'Data - CO2'!$A$5:$A$53,0),CG$20)*AQ22*$B21)</f>
        <v>16.235883393694639</v>
      </c>
      <c r="CH22" s="8" cm="1">
        <f t="array" ref="CH22">IF($D22="","",INDEX('Data - CO2'!$B$5:$AP$53,MATCH(Kulturmodeller!$D22,'Data - CO2'!$A$5:$A$53,0),CH$20)*AR22*$B21)</f>
        <v>27.675469150616383</v>
      </c>
      <c r="CI22" s="9" cm="1">
        <f t="array" ref="CI22">IF($D22="","",INDEX('Data - CO2'!$B$5:$AP$53,MATCH(Kulturmodeller!$D22,'Data - CO2'!$A$5:$A$53,0),CI$20)*AS22*$B21)</f>
        <v>35.693253437638738</v>
      </c>
    </row>
    <row r="23" spans="1:87" x14ac:dyDescent="0.3">
      <c r="A23" s="33" t="s">
        <v>82</v>
      </c>
      <c r="B23" s="33"/>
      <c r="C23" s="124" t="str">
        <f>'Katalog over Kulturmodeller '!F12</f>
        <v>LØV - valgfri</v>
      </c>
      <c r="D23" s="125" t="s">
        <v>304</v>
      </c>
      <c r="E23" s="151">
        <f>'Katalog over Kulturmodeller '!W12</f>
        <v>0.2</v>
      </c>
      <c r="F23" s="40">
        <f>E23+((E27-F27)+(E28-F28))*(E23/SUM(E22:E26))</f>
        <v>0.2</v>
      </c>
      <c r="G23" s="40">
        <f t="shared" ref="G23:AS23" si="55">F23+((F27-G27)+(F28-G28))*(F23/SUM(F22:F26))</f>
        <v>0.2</v>
      </c>
      <c r="H23" s="40">
        <f t="shared" si="55"/>
        <v>0.2</v>
      </c>
      <c r="I23" s="40">
        <f t="shared" si="55"/>
        <v>0.2</v>
      </c>
      <c r="J23" s="40">
        <f t="shared" si="55"/>
        <v>0.2</v>
      </c>
      <c r="K23" s="40">
        <f t="shared" si="55"/>
        <v>0.2</v>
      </c>
      <c r="L23" s="40">
        <f t="shared" si="55"/>
        <v>0.2</v>
      </c>
      <c r="M23" s="40">
        <f t="shared" si="55"/>
        <v>0.2</v>
      </c>
      <c r="N23" s="40">
        <f t="shared" si="55"/>
        <v>0.2</v>
      </c>
      <c r="O23" s="40">
        <f t="shared" si="55"/>
        <v>0.2</v>
      </c>
      <c r="P23" s="40">
        <f t="shared" si="55"/>
        <v>0.2</v>
      </c>
      <c r="Q23" s="40">
        <f t="shared" si="55"/>
        <v>0.2</v>
      </c>
      <c r="R23" s="40">
        <f t="shared" si="55"/>
        <v>0.2</v>
      </c>
      <c r="S23" s="40">
        <f t="shared" si="55"/>
        <v>0.2</v>
      </c>
      <c r="T23" s="40">
        <f t="shared" si="55"/>
        <v>0.2</v>
      </c>
      <c r="U23" s="40">
        <f t="shared" si="55"/>
        <v>0.2</v>
      </c>
      <c r="V23" s="40">
        <f t="shared" si="55"/>
        <v>0.2</v>
      </c>
      <c r="W23" s="40">
        <f t="shared" si="55"/>
        <v>0.2</v>
      </c>
      <c r="X23" s="40">
        <f t="shared" si="55"/>
        <v>0.2</v>
      </c>
      <c r="Y23" s="40">
        <f t="shared" si="55"/>
        <v>0.2</v>
      </c>
      <c r="Z23" s="40">
        <f t="shared" si="55"/>
        <v>0.2</v>
      </c>
      <c r="AA23" s="40">
        <f t="shared" si="55"/>
        <v>0.2</v>
      </c>
      <c r="AB23" s="40">
        <f t="shared" si="55"/>
        <v>0.2</v>
      </c>
      <c r="AC23" s="40">
        <f t="shared" si="55"/>
        <v>0.2</v>
      </c>
      <c r="AD23" s="40">
        <f t="shared" si="55"/>
        <v>0.2</v>
      </c>
      <c r="AE23" s="40">
        <f t="shared" si="55"/>
        <v>0.2</v>
      </c>
      <c r="AF23" s="40">
        <f t="shared" si="55"/>
        <v>0.2</v>
      </c>
      <c r="AG23" s="40">
        <f t="shared" si="55"/>
        <v>0.2</v>
      </c>
      <c r="AH23" s="40">
        <f t="shared" si="55"/>
        <v>0.2</v>
      </c>
      <c r="AI23" s="40">
        <f t="shared" si="55"/>
        <v>0.2</v>
      </c>
      <c r="AJ23" s="40">
        <f t="shared" si="55"/>
        <v>0.2</v>
      </c>
      <c r="AK23" s="40">
        <f t="shared" si="55"/>
        <v>0.2</v>
      </c>
      <c r="AL23" s="40">
        <f t="shared" si="55"/>
        <v>0.2</v>
      </c>
      <c r="AM23" s="40">
        <f t="shared" si="55"/>
        <v>0.2</v>
      </c>
      <c r="AN23" s="40">
        <f t="shared" si="55"/>
        <v>0.2</v>
      </c>
      <c r="AO23" s="40">
        <f t="shared" si="55"/>
        <v>0.2</v>
      </c>
      <c r="AP23" s="40">
        <f t="shared" si="55"/>
        <v>0.2</v>
      </c>
      <c r="AQ23" s="40">
        <f t="shared" si="55"/>
        <v>0.2</v>
      </c>
      <c r="AR23" s="40">
        <f t="shared" si="55"/>
        <v>0.2</v>
      </c>
      <c r="AS23" s="41">
        <f t="shared" si="55"/>
        <v>0.2</v>
      </c>
      <c r="AU23" s="10" cm="1">
        <f t="array" ref="AU23">IF($D23="","",INDEX('Data - CO2'!$B$5:$AP$53,MATCH(Kulturmodeller!$D23,'Data - CO2'!$A$5:$A$53,0),AU$20)*E23)</f>
        <v>0</v>
      </c>
      <c r="AV23" cm="1">
        <f t="array" ref="AV23">IF($D23="","",INDEX('Data - CO2'!$B$5:$AP$53,MATCH(Kulturmodeller!$D23,'Data - CO2'!$A$5:$A$53,0),AV$20)*F23)</f>
        <v>7.311892587489642E-2</v>
      </c>
      <c r="AW23" cm="1">
        <f t="array" ref="AW23">IF($D23="","",INDEX('Data - CO2'!$B$5:$AP$53,MATCH(Kulturmodeller!$D23,'Data - CO2'!$A$5:$A$53,0),AW$20)*G23)</f>
        <v>0.48745950583264286</v>
      </c>
      <c r="AX23" cm="1">
        <f t="array" ref="AX23">IF($D23="","",INDEX('Data - CO2'!$B$5:$AP$53,MATCH(Kulturmodeller!$D23,'Data - CO2'!$A$5:$A$53,0),AX$20)*H23)</f>
        <v>1.2186487645816073</v>
      </c>
      <c r="AY23" cm="1">
        <f t="array" ref="AY23">IF($D23="","",INDEX('Data - CO2'!$B$5:$AP$53,MATCH(Kulturmodeller!$D23,'Data - CO2'!$A$5:$A$53,0),AY$20)*I23)</f>
        <v>2.4372975291632146</v>
      </c>
      <c r="AZ23" cm="1">
        <f t="array" ref="AZ23">IF($D23="","",INDEX('Data - CO2'!$B$5:$AP$53,MATCH(Kulturmodeller!$D23,'Data - CO2'!$A$5:$A$53,0),AZ$20)*J23*$B21)</f>
        <v>7.0946978144533581</v>
      </c>
      <c r="BA23" cm="1">
        <f t="array" ref="BA23">IF($D23="","",INDEX('Data - CO2'!$B$5:$AP$53,MATCH(Kulturmodeller!$D23,'Data - CO2'!$A$5:$A$53,0),BA$20)*K23*$B21)</f>
        <v>15.194426816652907</v>
      </c>
      <c r="BB23" cm="1">
        <f t="array" ref="BB23">IF($D23="","",INDEX('Data - CO2'!$B$5:$AP$53,MATCH(Kulturmodeller!$D23,'Data - CO2'!$A$5:$A$53,0),BB$20)*L23*$B21)</f>
        <v>25.524554344125491</v>
      </c>
      <c r="BC23" cm="1">
        <f t="array" ref="BC23">IF($D23="","",INDEX('Data - CO2'!$B$5:$AP$53,MATCH(Kulturmodeller!$D23,'Data - CO2'!$A$5:$A$53,0),BC$20)*M23*$B21)</f>
        <v>35.01828604131169</v>
      </c>
      <c r="BD23" cm="1">
        <f t="array" ref="BD23">IF($D23="","",INDEX('Data - CO2'!$B$5:$AP$53,MATCH(Kulturmodeller!$D23,'Data - CO2'!$A$5:$A$53,0),BD$20)*N23*$B21)</f>
        <v>39.130454932931784</v>
      </c>
      <c r="BE23" cm="1">
        <f t="array" ref="BE23">IF($D23="","",INDEX('Data - CO2'!$B$5:$AP$53,MATCH(Kulturmodeller!$D23,'Data - CO2'!$A$5:$A$53,0),BE$20)*O23*$B21)</f>
        <v>44.209383784608178</v>
      </c>
      <c r="BF23" cm="1">
        <f t="array" ref="BF23">IF($D23="","",INDEX('Data - CO2'!$B$5:$AP$53,MATCH(Kulturmodeller!$D23,'Data - CO2'!$A$5:$A$53,0),BF$20)*P23*$B21)</f>
        <v>49.64755853040586</v>
      </c>
      <c r="BG23" cm="1">
        <f t="array" ref="BG23">IF($D23="","",INDEX('Data - CO2'!$B$5:$AP$53,MATCH(Kulturmodeller!$D23,'Data - CO2'!$A$5:$A$53,0),BG$20)*Q23*$B21)</f>
        <v>54.897601731171221</v>
      </c>
      <c r="BH23" cm="1">
        <f t="array" ref="BH23">IF($D23="","",INDEX('Data - CO2'!$B$5:$AP$53,MATCH(Kulturmodeller!$D23,'Data - CO2'!$A$5:$A$53,0),BH$20)*R23*$B21)</f>
        <v>59.856269578227604</v>
      </c>
      <c r="BI23" cm="1">
        <f t="array" ref="BI23">IF($D23="","",INDEX('Data - CO2'!$B$5:$AP$53,MATCH(Kulturmodeller!$D23,'Data - CO2'!$A$5:$A$53,0),BI$20)*S23*$B21)</f>
        <v>64.784265791153786</v>
      </c>
      <c r="BJ23" cm="1">
        <f t="array" ref="BJ23">IF($D23="","",INDEX('Data - CO2'!$B$5:$AP$53,MATCH(Kulturmodeller!$D23,'Data - CO2'!$A$5:$A$53,0),BJ$20)*T23*$B21)</f>
        <v>69.873597368277885</v>
      </c>
      <c r="BK23" cm="1">
        <f t="array" ref="BK23">IF($D23="","",INDEX('Data - CO2'!$B$5:$AP$53,MATCH(Kulturmodeller!$D23,'Data - CO2'!$A$5:$A$53,0),BK$20)*U23*$B21)</f>
        <v>75.057202614049984</v>
      </c>
      <c r="BL23" cm="1">
        <f t="array" ref="BL23">IF($D23="","",INDEX('Data - CO2'!$B$5:$AP$53,MATCH(Kulturmodeller!$D23,'Data - CO2'!$A$5:$A$53,0),BL$20)*V23*$B21)</f>
        <v>79.023515273645117</v>
      </c>
      <c r="BM23" cm="1">
        <f t="array" ref="BM23">IF($D23="","",INDEX('Data - CO2'!$B$5:$AP$53,MATCH(Kulturmodeller!$D23,'Data - CO2'!$A$5:$A$53,0),BM$20)*W23*$B21)</f>
        <v>81.551480231341003</v>
      </c>
      <c r="BN23" cm="1">
        <f t="array" ref="BN23">IF($D23="","",INDEX('Data - CO2'!$B$5:$AP$53,MATCH(Kulturmodeller!$D23,'Data - CO2'!$A$5:$A$53,0),BN$20)*X23*$B21)</f>
        <v>84.15874777119663</v>
      </c>
      <c r="BO23" cm="1">
        <f t="array" ref="BO23">IF($D23="","",INDEX('Data - CO2'!$B$5:$AP$53,MATCH(Kulturmodeller!$D23,'Data - CO2'!$A$5:$A$53,0),BO$20)*Y23*$B21)</f>
        <v>85.776194127359361</v>
      </c>
      <c r="BP23" cm="1">
        <f t="array" ref="BP23">IF($D23="","",INDEX('Data - CO2'!$B$5:$AP$53,MATCH(Kulturmodeller!$D23,'Data - CO2'!$A$5:$A$53,0),BP$20)*Z23*$B21)</f>
        <v>87.752257185685735</v>
      </c>
      <c r="BQ23" cm="1">
        <f t="array" ref="BQ23">IF($D23="","",INDEX('Data - CO2'!$B$5:$AP$53,MATCH(Kulturmodeller!$D23,'Data - CO2'!$A$5:$A$53,0),BQ$20)*AA23*$B21)</f>
        <v>90.029677293666197</v>
      </c>
      <c r="BR23" cm="1">
        <f t="array" ref="BR23">IF($D23="","",INDEX('Data - CO2'!$B$5:$AP$53,MATCH(Kulturmodeller!$D23,'Data - CO2'!$A$5:$A$53,0),BR$20)*AB23*$B21)</f>
        <v>92.257051512935078</v>
      </c>
      <c r="BS23" cm="1">
        <f t="array" ref="BS23">IF($D23="","",INDEX('Data - CO2'!$B$5:$AP$53,MATCH(Kulturmodeller!$D23,'Data - CO2'!$A$5:$A$53,0),BS$20)*AC23*$B21)</f>
        <v>93.911201605228484</v>
      </c>
      <c r="BT23" cm="1">
        <f t="array" ref="BT23">IF($D23="","",INDEX('Data - CO2'!$B$5:$AP$53,MATCH(Kulturmodeller!$D23,'Data - CO2'!$A$5:$A$53,0),BT$20)*AD23*$B21)</f>
        <v>95.190598253800715</v>
      </c>
      <c r="BU23" cm="1">
        <f t="array" ref="BU23">IF($D23="","",INDEX('Data - CO2'!$B$5:$AP$53,MATCH(Kulturmodeller!$D23,'Data - CO2'!$A$5:$A$53,0),BU$20)*AE23*$B21)</f>
        <v>97.101594056578676</v>
      </c>
      <c r="BV23" cm="1">
        <f t="array" ref="BV23">IF($D23="","",INDEX('Data - CO2'!$B$5:$AP$53,MATCH(Kulturmodeller!$D23,'Data - CO2'!$A$5:$A$53,0),BV$20)*AF23*$B21)</f>
        <v>98.989522717485144</v>
      </c>
      <c r="BW23" cm="1">
        <f t="array" ref="BW23">IF($D23="","",INDEX('Data - CO2'!$B$5:$AP$53,MATCH(Kulturmodeller!$D23,'Data - CO2'!$A$5:$A$53,0),BW$20)*AG23*$B21)</f>
        <v>100.13507256951647</v>
      </c>
      <c r="BX23" cm="1">
        <f t="array" ref="BX23">IF($D23="","",INDEX('Data - CO2'!$B$5:$AP$53,MATCH(Kulturmodeller!$D23,'Data - CO2'!$A$5:$A$53,0),BX$20)*AH23*$B21)</f>
        <v>7.311892587489642E-2</v>
      </c>
      <c r="BY23" cm="1">
        <f t="array" ref="BY23">IF($D23="","",INDEX('Data - CO2'!$B$5:$AP$53,MATCH(Kulturmodeller!$D23,'Data - CO2'!$A$5:$A$53,0),BY$20)*AI23*$B21)</f>
        <v>0.48745950583264286</v>
      </c>
      <c r="BZ23" cm="1">
        <f t="array" ref="BZ23">IF($D23="","",INDEX('Data - CO2'!$B$5:$AP$53,MATCH(Kulturmodeller!$D23,'Data - CO2'!$A$5:$A$53,0),BZ$20)*AJ23*$B21)</f>
        <v>1.2186487645816073</v>
      </c>
      <c r="CA23" cm="1">
        <f t="array" ref="CA23">IF($D23="","",INDEX('Data - CO2'!$B$5:$AP$53,MATCH(Kulturmodeller!$D23,'Data - CO2'!$A$5:$A$53,0),CA$20)*AK23*$B21)</f>
        <v>2.4372975291632146</v>
      </c>
      <c r="CB23" cm="1">
        <f t="array" ref="CB23">IF($D23="","",INDEX('Data - CO2'!$B$5:$AP$53,MATCH(Kulturmodeller!$D23,'Data - CO2'!$A$5:$A$53,0),CB$20)*AL23*$B21)</f>
        <v>7.0946978144533581</v>
      </c>
      <c r="CC23" cm="1">
        <f t="array" ref="CC23">IF($D23="","",INDEX('Data - CO2'!$B$5:$AP$53,MATCH(Kulturmodeller!$D23,'Data - CO2'!$A$5:$A$53,0),CC$20)*AM23*$B21)</f>
        <v>15.194426816652907</v>
      </c>
      <c r="CD23" cm="1">
        <f t="array" ref="CD23">IF($D23="","",INDEX('Data - CO2'!$B$5:$AP$53,MATCH(Kulturmodeller!$D23,'Data - CO2'!$A$5:$A$53,0),CD$20)*AN23*$B21)</f>
        <v>25.524554344125491</v>
      </c>
      <c r="CE23" cm="1">
        <f t="array" ref="CE23">IF($D23="","",INDEX('Data - CO2'!$B$5:$AP$53,MATCH(Kulturmodeller!$D23,'Data - CO2'!$A$5:$A$53,0),CE$20)*AO23*$B21)</f>
        <v>35.01828604131169</v>
      </c>
      <c r="CF23" cm="1">
        <f t="array" ref="CF23">IF($D23="","",INDEX('Data - CO2'!$B$5:$AP$53,MATCH(Kulturmodeller!$D23,'Data - CO2'!$A$5:$A$53,0),CF$20)*AP23*$B21)</f>
        <v>39.130454932931784</v>
      </c>
      <c r="CG23" cm="1">
        <f t="array" ref="CG23">IF($D23="","",INDEX('Data - CO2'!$B$5:$AP$53,MATCH(Kulturmodeller!$D23,'Data - CO2'!$A$5:$A$53,0),CG$20)*AQ23*$B21)</f>
        <v>44.209383784608178</v>
      </c>
      <c r="CH23" cm="1">
        <f t="array" ref="CH23">IF($D23="","",INDEX('Data - CO2'!$B$5:$AP$53,MATCH(Kulturmodeller!$D23,'Data - CO2'!$A$5:$A$53,0),CH$20)*AR23*$B21)</f>
        <v>49.64755853040586</v>
      </c>
      <c r="CI23" s="11" cm="1">
        <f t="array" ref="CI23">IF($D23="","",INDEX('Data - CO2'!$B$5:$AP$53,MATCH(Kulturmodeller!$D23,'Data - CO2'!$A$5:$A$53,0),CI$20)*AS23*$B21)</f>
        <v>54.897601731171221</v>
      </c>
    </row>
    <row r="24" spans="1:87" x14ac:dyDescent="0.3">
      <c r="A24" s="33" t="s">
        <v>83</v>
      </c>
      <c r="B24" s="33"/>
      <c r="C24" s="124" t="str">
        <f>'Katalog over Kulturmodeller '!F13</f>
        <v>Småtræer</v>
      </c>
      <c r="D24" s="125" t="s">
        <v>306</v>
      </c>
      <c r="E24" s="151">
        <f>'Katalog over Kulturmodeller '!W13</f>
        <v>0.15</v>
      </c>
      <c r="F24" s="40">
        <f>E24+((E27-F27)+(E28-F28))*(E24/SUM(E22:E26))</f>
        <v>0.15</v>
      </c>
      <c r="G24" s="40">
        <f t="shared" ref="G24:AS24" si="56">F24+((F27-G27)+(F28-G28))*(F24/SUM(F22:F26))</f>
        <v>0.15</v>
      </c>
      <c r="H24" s="40">
        <f t="shared" si="56"/>
        <v>0.15</v>
      </c>
      <c r="I24" s="40">
        <f t="shared" si="56"/>
        <v>0.15</v>
      </c>
      <c r="J24" s="40">
        <f t="shared" si="56"/>
        <v>0.15</v>
      </c>
      <c r="K24" s="40">
        <f t="shared" si="56"/>
        <v>0.15</v>
      </c>
      <c r="L24" s="40">
        <f t="shared" si="56"/>
        <v>0.15</v>
      </c>
      <c r="M24" s="40">
        <f t="shared" si="56"/>
        <v>0.15</v>
      </c>
      <c r="N24" s="40">
        <f t="shared" si="56"/>
        <v>0.15</v>
      </c>
      <c r="O24" s="40">
        <f t="shared" si="56"/>
        <v>0.15</v>
      </c>
      <c r="P24" s="40">
        <f t="shared" si="56"/>
        <v>0.15</v>
      </c>
      <c r="Q24" s="40">
        <f t="shared" si="56"/>
        <v>0.15</v>
      </c>
      <c r="R24" s="40">
        <f t="shared" si="56"/>
        <v>0.15</v>
      </c>
      <c r="S24" s="40">
        <f t="shared" si="56"/>
        <v>0.15</v>
      </c>
      <c r="T24" s="40">
        <f t="shared" si="56"/>
        <v>0.15</v>
      </c>
      <c r="U24" s="40">
        <f t="shared" si="56"/>
        <v>0.15</v>
      </c>
      <c r="V24" s="40">
        <f t="shared" si="56"/>
        <v>0.15</v>
      </c>
      <c r="W24" s="40">
        <f t="shared" si="56"/>
        <v>0.15</v>
      </c>
      <c r="X24" s="40">
        <f t="shared" si="56"/>
        <v>0.15</v>
      </c>
      <c r="Y24" s="40">
        <f t="shared" si="56"/>
        <v>0.15</v>
      </c>
      <c r="Z24" s="40">
        <f t="shared" si="56"/>
        <v>0.15</v>
      </c>
      <c r="AA24" s="40">
        <f t="shared" si="56"/>
        <v>0.15</v>
      </c>
      <c r="AB24" s="40">
        <f t="shared" si="56"/>
        <v>0.15</v>
      </c>
      <c r="AC24" s="40">
        <f t="shared" si="56"/>
        <v>0.15</v>
      </c>
      <c r="AD24" s="40">
        <f t="shared" si="56"/>
        <v>0.15</v>
      </c>
      <c r="AE24" s="40">
        <f t="shared" si="56"/>
        <v>0.15</v>
      </c>
      <c r="AF24" s="40">
        <f t="shared" si="56"/>
        <v>0.15</v>
      </c>
      <c r="AG24" s="40">
        <f t="shared" si="56"/>
        <v>0.15</v>
      </c>
      <c r="AH24" s="40">
        <f t="shared" si="56"/>
        <v>0.15</v>
      </c>
      <c r="AI24" s="40">
        <f t="shared" si="56"/>
        <v>0.15</v>
      </c>
      <c r="AJ24" s="40">
        <f t="shared" si="56"/>
        <v>0.15</v>
      </c>
      <c r="AK24" s="40">
        <f t="shared" si="56"/>
        <v>0.15</v>
      </c>
      <c r="AL24" s="40">
        <f t="shared" si="56"/>
        <v>0.15</v>
      </c>
      <c r="AM24" s="40">
        <f t="shared" si="56"/>
        <v>0.15</v>
      </c>
      <c r="AN24" s="40">
        <f t="shared" si="56"/>
        <v>0.15</v>
      </c>
      <c r="AO24" s="40">
        <f t="shared" si="56"/>
        <v>0.15</v>
      </c>
      <c r="AP24" s="40">
        <f t="shared" si="56"/>
        <v>0.15</v>
      </c>
      <c r="AQ24" s="40">
        <f t="shared" si="56"/>
        <v>0.15</v>
      </c>
      <c r="AR24" s="40">
        <f t="shared" si="56"/>
        <v>0.15</v>
      </c>
      <c r="AS24" s="41">
        <f t="shared" si="56"/>
        <v>0.15</v>
      </c>
      <c r="AU24" s="10" cm="1">
        <f t="array" ref="AU24">IF($D24="","",INDEX('Data - CO2'!$B$5:$AP$53,MATCH(Kulturmodeller!$D24,'Data - CO2'!$A$5:$A$53,0),AU$20)*E24)</f>
        <v>0</v>
      </c>
      <c r="AV24" cm="1">
        <f t="array" ref="AV24">IF($D24="","",INDEX('Data - CO2'!$B$5:$AP$53,MATCH(Kulturmodeller!$D24,'Data - CO2'!$A$5:$A$53,0),AV$20)*F24)</f>
        <v>3.9463577795663056E-2</v>
      </c>
      <c r="AW24" cm="1">
        <f t="array" ref="AW24">IF($D24="","",INDEX('Data - CO2'!$B$5:$AP$53,MATCH(Kulturmodeller!$D24,'Data - CO2'!$A$5:$A$53,0),AW$20)*G24)</f>
        <v>0.26309051863775379</v>
      </c>
      <c r="AX24" cm="1">
        <f t="array" ref="AX24">IF($D24="","",INDEX('Data - CO2'!$B$5:$AP$53,MATCH(Kulturmodeller!$D24,'Data - CO2'!$A$5:$A$53,0),AX$20)*H24)</f>
        <v>0.65772629659438431</v>
      </c>
      <c r="AY24" cm="1">
        <f t="array" ref="AY24">IF($D24="","",INDEX('Data - CO2'!$B$5:$AP$53,MATCH(Kulturmodeller!$D24,'Data - CO2'!$A$5:$A$53,0),AY$20)*I24)</f>
        <v>1.3154525931887686</v>
      </c>
      <c r="AZ24" cm="1">
        <f t="array" ref="AZ24">IF($D24="","",INDEX('Data - CO2'!$B$5:$AP$53,MATCH(Kulturmodeller!$D24,'Data - CO2'!$A$5:$A$53,0),AZ$20)*J24*$B21)</f>
        <v>3.2009895729139322</v>
      </c>
      <c r="BA24" cm="1">
        <f t="array" ref="BA24">IF($D24="","",INDEX('Data - CO2'!$B$5:$AP$53,MATCH(Kulturmodeller!$D24,'Data - CO2'!$A$5:$A$53,0),BA$20)*K24*$B21)</f>
        <v>6.9582357401548451</v>
      </c>
      <c r="BB24" cm="1">
        <f t="array" ref="BB24">IF($D24="","",INDEX('Data - CO2'!$B$5:$AP$53,MATCH(Kulturmodeller!$D24,'Data - CO2'!$A$5:$A$53,0),BB$20)*L24*$B21)</f>
        <v>11.860915350264165</v>
      </c>
      <c r="BC24" cm="1">
        <f t="array" ref="BC24">IF($D24="","",INDEX('Data - CO2'!$B$5:$AP$53,MATCH(Kulturmodeller!$D24,'Data - CO2'!$A$5:$A$53,0),BC$20)*M24*$B21)</f>
        <v>15.297108616130888</v>
      </c>
      <c r="BD24" cm="1">
        <f t="array" ref="BD24">IF($D24="","",INDEX('Data - CO2'!$B$5:$AP$53,MATCH(Kulturmodeller!$D24,'Data - CO2'!$A$5:$A$53,0),BD$20)*N24*$B21)</f>
        <v>16.543330318055627</v>
      </c>
      <c r="BE24" cm="1">
        <f t="array" ref="BE24">IF($D24="","",INDEX('Data - CO2'!$B$5:$AP$53,MATCH(Kulturmodeller!$D24,'Data - CO2'!$A$5:$A$53,0),BE$20)*O24*$B21)</f>
        <v>18.077577498544887</v>
      </c>
      <c r="BF24" cm="1">
        <f t="array" ref="BF24">IF($D24="","",INDEX('Data - CO2'!$B$5:$AP$53,MATCH(Kulturmodeller!$D24,'Data - CO2'!$A$5:$A$53,0),BF$20)*P24*$B21)</f>
        <v>19.158862930582593</v>
      </c>
      <c r="BG24" cm="1">
        <f t="array" ref="BG24">IF($D24="","",INDEX('Data - CO2'!$B$5:$AP$53,MATCH(Kulturmodeller!$D24,'Data - CO2'!$A$5:$A$53,0),BG$20)*Q24*$B21)</f>
        <v>21.348635660009148</v>
      </c>
      <c r="BH24" cm="1">
        <f t="array" ref="BH24">IF($D24="","",INDEX('Data - CO2'!$B$5:$AP$53,MATCH(Kulturmodeller!$D24,'Data - CO2'!$A$5:$A$53,0),BH$20)*R24*$B21)</f>
        <v>23.089901333941505</v>
      </c>
      <c r="BI24" cm="1">
        <f t="array" ref="BI24">IF($D24="","",INDEX('Data - CO2'!$B$5:$AP$53,MATCH(Kulturmodeller!$D24,'Data - CO2'!$A$5:$A$53,0),BI$20)*S24*$B21)</f>
        <v>25.000133186697973</v>
      </c>
      <c r="BJ24" cm="1">
        <f t="array" ref="BJ24">IF($D24="","",INDEX('Data - CO2'!$B$5:$AP$53,MATCH(Kulturmodeller!$D24,'Data - CO2'!$A$5:$A$53,0),BJ$20)*T24*$B21)</f>
        <v>26.974911410189101</v>
      </c>
      <c r="BK24" cm="1">
        <f t="array" ref="BK24">IF($D24="","",INDEX('Data - CO2'!$B$5:$AP$53,MATCH(Kulturmodeller!$D24,'Data - CO2'!$A$5:$A$53,0),BK$20)*U24*$B21)</f>
        <v>28.839610767333106</v>
      </c>
      <c r="BL24" cm="1">
        <f t="array" ref="BL24">IF($D24="","",INDEX('Data - CO2'!$B$5:$AP$53,MATCH(Kulturmodeller!$D24,'Data - CO2'!$A$5:$A$53,0),BL$20)*V24*$B21)</f>
        <v>30.958387182521992</v>
      </c>
      <c r="BM24" cm="1">
        <f t="array" ref="BM24">IF($D24="","",INDEX('Data - CO2'!$B$5:$AP$53,MATCH(Kulturmodeller!$D24,'Data - CO2'!$A$5:$A$53,0),BM$20)*W24*$B21)</f>
        <v>32.764196604960652</v>
      </c>
      <c r="BN24" cm="1">
        <f t="array" ref="BN24">IF($D24="","",INDEX('Data - CO2'!$B$5:$AP$53,MATCH(Kulturmodeller!$D24,'Data - CO2'!$A$5:$A$53,0),BN$20)*X24*$B21)</f>
        <v>34.764313357622555</v>
      </c>
      <c r="BO24" cm="1">
        <f t="array" ref="BO24">IF($D24="","",INDEX('Data - CO2'!$B$5:$AP$53,MATCH(Kulturmodeller!$D24,'Data - CO2'!$A$5:$A$53,0),BO$20)*Y24*$B21)</f>
        <v>36.621744278507393</v>
      </c>
      <c r="BP24" cm="1">
        <f t="array" ref="BP24">IF($D24="","",INDEX('Data - CO2'!$B$5:$AP$53,MATCH(Kulturmodeller!$D24,'Data - CO2'!$A$5:$A$53,0),BP$20)*Z24*$B21)</f>
        <v>38.052852912543926</v>
      </c>
      <c r="BQ24" cm="1">
        <f t="array" ref="BQ24">IF($D24="","",INDEX('Data - CO2'!$B$5:$AP$53,MATCH(Kulturmodeller!$D24,'Data - CO2'!$A$5:$A$53,0),BQ$20)*AA24*$B21)</f>
        <v>38.76793257508843</v>
      </c>
      <c r="BR24" cm="1">
        <f t="array" ref="BR24">IF($D24="","",INDEX('Data - CO2'!$B$5:$AP$53,MATCH(Kulturmodeller!$D24,'Data - CO2'!$A$5:$A$53,0),BR$20)*AB24*$B21)</f>
        <v>39.32261574611946</v>
      </c>
      <c r="BS24" cm="1">
        <f t="array" ref="BS24">IF($D24="","",INDEX('Data - CO2'!$B$5:$AP$53,MATCH(Kulturmodeller!$D24,'Data - CO2'!$A$5:$A$53,0),BS$20)*AC24*$B21)</f>
        <v>40.274623421387645</v>
      </c>
      <c r="BT24" cm="1">
        <f t="array" ref="BT24">IF($D24="","",INDEX('Data - CO2'!$B$5:$AP$53,MATCH(Kulturmodeller!$D24,'Data - CO2'!$A$5:$A$53,0),BT$20)*AD24*$B21)</f>
        <v>40.822788109305392</v>
      </c>
      <c r="BU24" cm="1">
        <f t="array" ref="BU24">IF($D24="","",INDEX('Data - CO2'!$B$5:$AP$53,MATCH(Kulturmodeller!$D24,'Data - CO2'!$A$5:$A$53,0),BU$20)*AE24*$B21)</f>
        <v>41.310678930378863</v>
      </c>
      <c r="BV24" cm="1">
        <f t="array" ref="BV24">IF($D24="","",INDEX('Data - CO2'!$B$5:$AP$53,MATCH(Kulturmodeller!$D24,'Data - CO2'!$A$5:$A$53,0),BV$20)*AF24*$B21)</f>
        <v>41.909683632981903</v>
      </c>
      <c r="BW24" cm="1">
        <f t="array" ref="BW24">IF($D24="","",INDEX('Data - CO2'!$B$5:$AP$53,MATCH(Kulturmodeller!$D24,'Data - CO2'!$A$5:$A$53,0),BW$20)*AG24*$B21)</f>
        <v>42.692800786688132</v>
      </c>
      <c r="BX24" cm="1">
        <f t="array" ref="BX24">IF($D24="","",INDEX('Data - CO2'!$B$5:$AP$53,MATCH(Kulturmodeller!$D24,'Data - CO2'!$A$5:$A$53,0),BX$20)*AH24*$B21)</f>
        <v>43.067937002224937</v>
      </c>
      <c r="BY24" cm="1">
        <f t="array" ref="BY24">IF($D24="","",INDEX('Data - CO2'!$B$5:$AP$53,MATCH(Kulturmodeller!$D24,'Data - CO2'!$A$5:$A$53,0),BY$20)*AI24*$B21)</f>
        <v>43.685327220135576</v>
      </c>
      <c r="BZ24" cm="1">
        <f t="array" ref="BZ24">IF($D24="","",INDEX('Data - CO2'!$B$5:$AP$53,MATCH(Kulturmodeller!$D24,'Data - CO2'!$A$5:$A$53,0),BZ$20)*AJ24*$B21)</f>
        <v>44.185087451194711</v>
      </c>
      <c r="CA24" cm="1">
        <f t="array" ref="CA24">IF($D24="","",INDEX('Data - CO2'!$B$5:$AP$53,MATCH(Kulturmodeller!$D24,'Data - CO2'!$A$5:$A$53,0),CA$20)*AK24*$B21)</f>
        <v>44.722633893290947</v>
      </c>
      <c r="CB24" cm="1">
        <f t="array" ref="CB24">IF($D24="","",INDEX('Data - CO2'!$B$5:$AP$53,MATCH(Kulturmodeller!$D24,'Data - CO2'!$A$5:$A$53,0),CB$20)*AL24*$B21)</f>
        <v>3.9463577795663056E-2</v>
      </c>
      <c r="CC24" cm="1">
        <f t="array" ref="CC24">IF($D24="","",INDEX('Data - CO2'!$B$5:$AP$53,MATCH(Kulturmodeller!$D24,'Data - CO2'!$A$5:$A$53,0),CC$20)*AM24*$B21)</f>
        <v>0.26309051863775379</v>
      </c>
      <c r="CD24" cm="1">
        <f t="array" ref="CD24">IF($D24="","",INDEX('Data - CO2'!$B$5:$AP$53,MATCH(Kulturmodeller!$D24,'Data - CO2'!$A$5:$A$53,0),CD$20)*AN24*$B21)</f>
        <v>0.65772629659438431</v>
      </c>
      <c r="CE24" cm="1">
        <f t="array" ref="CE24">IF($D24="","",INDEX('Data - CO2'!$B$5:$AP$53,MATCH(Kulturmodeller!$D24,'Data - CO2'!$A$5:$A$53,0),CE$20)*AO24*$B21)</f>
        <v>1.3154525931887686</v>
      </c>
      <c r="CF24" cm="1">
        <f t="array" ref="CF24">IF($D24="","",INDEX('Data - CO2'!$B$5:$AP$53,MATCH(Kulturmodeller!$D24,'Data - CO2'!$A$5:$A$53,0),CF$20)*AP24*$B21)</f>
        <v>3.2009895729139322</v>
      </c>
      <c r="CG24" cm="1">
        <f t="array" ref="CG24">IF($D24="","",INDEX('Data - CO2'!$B$5:$AP$53,MATCH(Kulturmodeller!$D24,'Data - CO2'!$A$5:$A$53,0),CG$20)*AQ24*$B21)</f>
        <v>6.9582357401548451</v>
      </c>
      <c r="CH24" cm="1">
        <f t="array" ref="CH24">IF($D24="","",INDEX('Data - CO2'!$B$5:$AP$53,MATCH(Kulturmodeller!$D24,'Data - CO2'!$A$5:$A$53,0),CH$20)*AR24*$B21)</f>
        <v>11.860915350264165</v>
      </c>
      <c r="CI24" s="11" cm="1">
        <f t="array" ref="CI24">IF($D24="","",INDEX('Data - CO2'!$B$5:$AP$53,MATCH(Kulturmodeller!$D24,'Data - CO2'!$A$5:$A$53,0),CI$20)*AS24*$B21)</f>
        <v>15.297108616130888</v>
      </c>
    </row>
    <row r="25" spans="1:87" x14ac:dyDescent="0.3">
      <c r="A25" s="33" t="s">
        <v>84</v>
      </c>
      <c r="B25" s="33"/>
      <c r="C25" s="124" t="str">
        <f>'Katalog over Kulturmodeller '!F14</f>
        <v>Buske</v>
      </c>
      <c r="D25" s="125" t="s">
        <v>306</v>
      </c>
      <c r="E25" s="151">
        <f>'Katalog over Kulturmodeller '!W14</f>
        <v>0.3</v>
      </c>
      <c r="F25" s="40">
        <f>E25+((E27-F27)+(E28-F28))*(E25/SUM(E22:E26))</f>
        <v>0.3</v>
      </c>
      <c r="G25" s="40">
        <f t="shared" ref="G25:AS25" si="57">F25+((F27-G27)+(F28-G28))*(F25/SUM(F22:F26))</f>
        <v>0.3</v>
      </c>
      <c r="H25" s="40">
        <f t="shared" si="57"/>
        <v>0.3</v>
      </c>
      <c r="I25" s="40">
        <f t="shared" si="57"/>
        <v>0.3</v>
      </c>
      <c r="J25" s="40">
        <f t="shared" si="57"/>
        <v>0.3</v>
      </c>
      <c r="K25" s="40">
        <f t="shared" si="57"/>
        <v>0.3</v>
      </c>
      <c r="L25" s="40">
        <f t="shared" si="57"/>
        <v>0.3</v>
      </c>
      <c r="M25" s="40">
        <f t="shared" si="57"/>
        <v>0.3</v>
      </c>
      <c r="N25" s="40">
        <f t="shared" si="57"/>
        <v>0.3</v>
      </c>
      <c r="O25" s="40">
        <f t="shared" si="57"/>
        <v>0.3</v>
      </c>
      <c r="P25" s="40">
        <f t="shared" si="57"/>
        <v>0.3</v>
      </c>
      <c r="Q25" s="40">
        <f t="shared" si="57"/>
        <v>0.3</v>
      </c>
      <c r="R25" s="40">
        <f t="shared" si="57"/>
        <v>0.3</v>
      </c>
      <c r="S25" s="40">
        <f t="shared" si="57"/>
        <v>0.3</v>
      </c>
      <c r="T25" s="40">
        <f t="shared" si="57"/>
        <v>0.3</v>
      </c>
      <c r="U25" s="40">
        <f t="shared" si="57"/>
        <v>0.3</v>
      </c>
      <c r="V25" s="40">
        <f t="shared" si="57"/>
        <v>0.3</v>
      </c>
      <c r="W25" s="40">
        <f t="shared" si="57"/>
        <v>0.3</v>
      </c>
      <c r="X25" s="40">
        <f t="shared" si="57"/>
        <v>0.3</v>
      </c>
      <c r="Y25" s="40">
        <f t="shared" si="57"/>
        <v>0.3</v>
      </c>
      <c r="Z25" s="40">
        <f t="shared" si="57"/>
        <v>0.3</v>
      </c>
      <c r="AA25" s="40">
        <f t="shared" si="57"/>
        <v>0.3</v>
      </c>
      <c r="AB25" s="40">
        <f t="shared" si="57"/>
        <v>0.3</v>
      </c>
      <c r="AC25" s="40">
        <f t="shared" si="57"/>
        <v>0.3</v>
      </c>
      <c r="AD25" s="40">
        <f t="shared" si="57"/>
        <v>0.3</v>
      </c>
      <c r="AE25" s="40">
        <f t="shared" si="57"/>
        <v>0.3</v>
      </c>
      <c r="AF25" s="40">
        <f t="shared" si="57"/>
        <v>0.3</v>
      </c>
      <c r="AG25" s="40">
        <f t="shared" si="57"/>
        <v>0.3</v>
      </c>
      <c r="AH25" s="40">
        <f t="shared" si="57"/>
        <v>0.3</v>
      </c>
      <c r="AI25" s="40">
        <f t="shared" si="57"/>
        <v>0.3</v>
      </c>
      <c r="AJ25" s="40">
        <f t="shared" si="57"/>
        <v>0.3</v>
      </c>
      <c r="AK25" s="40">
        <f t="shared" si="57"/>
        <v>0.3</v>
      </c>
      <c r="AL25" s="40">
        <f t="shared" si="57"/>
        <v>0.3</v>
      </c>
      <c r="AM25" s="40">
        <f t="shared" si="57"/>
        <v>0.3</v>
      </c>
      <c r="AN25" s="40">
        <f t="shared" si="57"/>
        <v>0.3</v>
      </c>
      <c r="AO25" s="40">
        <f t="shared" si="57"/>
        <v>0.3</v>
      </c>
      <c r="AP25" s="40">
        <f t="shared" si="57"/>
        <v>0.3</v>
      </c>
      <c r="AQ25" s="40">
        <f t="shared" si="57"/>
        <v>0.3</v>
      </c>
      <c r="AR25" s="40">
        <f t="shared" si="57"/>
        <v>0.3</v>
      </c>
      <c r="AS25" s="41">
        <f t="shared" si="57"/>
        <v>0.3</v>
      </c>
      <c r="AU25" s="10" cm="1">
        <f t="array" ref="AU25">IF($D25="","",INDEX('Data - CO2'!$B$5:$AP$53,MATCH(Kulturmodeller!$D25,'Data - CO2'!$A$5:$A$53,0),AU$20)*E25)</f>
        <v>0</v>
      </c>
      <c r="AV25" cm="1">
        <f t="array" ref="AV25">IF($D25="","",INDEX('Data - CO2'!$B$5:$AP$53,MATCH(Kulturmodeller!$D25,'Data - CO2'!$A$5:$A$53,0),AV$20)*F25)</f>
        <v>7.8927155591326112E-2</v>
      </c>
      <c r="AW25" cm="1">
        <f t="array" ref="AW25">IF($D25="","",INDEX('Data - CO2'!$B$5:$AP$53,MATCH(Kulturmodeller!$D25,'Data - CO2'!$A$5:$A$53,0),AW$20)*G25)</f>
        <v>0.52618103727550758</v>
      </c>
      <c r="AX25" cm="1">
        <f t="array" ref="AX25">IF($D25="","",INDEX('Data - CO2'!$B$5:$AP$53,MATCH(Kulturmodeller!$D25,'Data - CO2'!$A$5:$A$53,0),AX$20)*H25)</f>
        <v>1.3154525931887686</v>
      </c>
      <c r="AY25" cm="1">
        <f t="array" ref="AY25">IF($D25="","",INDEX('Data - CO2'!$B$5:$AP$53,MATCH(Kulturmodeller!$D25,'Data - CO2'!$A$5:$A$53,0),AY$20)*I25)</f>
        <v>2.6309051863775372</v>
      </c>
      <c r="AZ25" cm="1">
        <f t="array" ref="AZ25">IF($D25="","",INDEX('Data - CO2'!$B$5:$AP$53,MATCH(Kulturmodeller!$D25,'Data - CO2'!$A$5:$A$53,0),AZ$20)*J25*$B21)</f>
        <v>6.4019791458278643</v>
      </c>
      <c r="BA25" cm="1">
        <f t="array" ref="BA25">IF($D25="","",INDEX('Data - CO2'!$B$5:$AP$53,MATCH(Kulturmodeller!$D25,'Data - CO2'!$A$5:$A$53,0),BA$20)*K25*$B21)</f>
        <v>13.91647148030969</v>
      </c>
      <c r="BB25" cm="1">
        <f t="array" ref="BB25">IF($D25="","",INDEX('Data - CO2'!$B$5:$AP$53,MATCH(Kulturmodeller!$D25,'Data - CO2'!$A$5:$A$53,0),BB$20)*L25*$B21)</f>
        <v>23.721830700528329</v>
      </c>
      <c r="BC25" cm="1">
        <f t="array" ref="BC25">IF($D25="","",INDEX('Data - CO2'!$B$5:$AP$53,MATCH(Kulturmodeller!$D25,'Data - CO2'!$A$5:$A$53,0),BC$20)*M25*$B21)</f>
        <v>30.594217232261776</v>
      </c>
      <c r="BD25" cm="1">
        <f t="array" ref="BD25">IF($D25="","",INDEX('Data - CO2'!$B$5:$AP$53,MATCH(Kulturmodeller!$D25,'Data - CO2'!$A$5:$A$53,0),BD$20)*N25*$B21)</f>
        <v>33.086660636111255</v>
      </c>
      <c r="BE25" cm="1">
        <f t="array" ref="BE25">IF($D25="","",INDEX('Data - CO2'!$B$5:$AP$53,MATCH(Kulturmodeller!$D25,'Data - CO2'!$A$5:$A$53,0),BE$20)*O25*$B21)</f>
        <v>36.155154997089774</v>
      </c>
      <c r="BF25" cm="1">
        <f t="array" ref="BF25">IF($D25="","",INDEX('Data - CO2'!$B$5:$AP$53,MATCH(Kulturmodeller!$D25,'Data - CO2'!$A$5:$A$53,0),BF$20)*P25*$B21)</f>
        <v>38.317725861165187</v>
      </c>
      <c r="BG25" cm="1">
        <f t="array" ref="BG25">IF($D25="","",INDEX('Data - CO2'!$B$5:$AP$53,MATCH(Kulturmodeller!$D25,'Data - CO2'!$A$5:$A$53,0),BG$20)*Q25*$B21)</f>
        <v>42.697271320018295</v>
      </c>
      <c r="BH25" cm="1">
        <f t="array" ref="BH25">IF($D25="","",INDEX('Data - CO2'!$B$5:$AP$53,MATCH(Kulturmodeller!$D25,'Data - CO2'!$A$5:$A$53,0),BH$20)*R25*$B21)</f>
        <v>46.17980266788301</v>
      </c>
      <c r="BI25" cm="1">
        <f t="array" ref="BI25">IF($D25="","",INDEX('Data - CO2'!$B$5:$AP$53,MATCH(Kulturmodeller!$D25,'Data - CO2'!$A$5:$A$53,0),BI$20)*S25*$B21)</f>
        <v>50.000266373395945</v>
      </c>
      <c r="BJ25" cm="1">
        <f t="array" ref="BJ25">IF($D25="","",INDEX('Data - CO2'!$B$5:$AP$53,MATCH(Kulturmodeller!$D25,'Data - CO2'!$A$5:$A$53,0),BJ$20)*T25*$B21)</f>
        <v>53.949822820378202</v>
      </c>
      <c r="BK25" cm="1">
        <f t="array" ref="BK25">IF($D25="","",INDEX('Data - CO2'!$B$5:$AP$53,MATCH(Kulturmodeller!$D25,'Data - CO2'!$A$5:$A$53,0),BK$20)*U25*$B21)</f>
        <v>57.679221534666212</v>
      </c>
      <c r="BL25" cm="1">
        <f t="array" ref="BL25">IF($D25="","",INDEX('Data - CO2'!$B$5:$AP$53,MATCH(Kulturmodeller!$D25,'Data - CO2'!$A$5:$A$53,0),BL$20)*V25*$B21)</f>
        <v>61.916774365043985</v>
      </c>
      <c r="BM25" cm="1">
        <f t="array" ref="BM25">IF($D25="","",INDEX('Data - CO2'!$B$5:$AP$53,MATCH(Kulturmodeller!$D25,'Data - CO2'!$A$5:$A$53,0),BM$20)*W25*$B21)</f>
        <v>65.528393209921305</v>
      </c>
      <c r="BN25" cm="1">
        <f t="array" ref="BN25">IF($D25="","",INDEX('Data - CO2'!$B$5:$AP$53,MATCH(Kulturmodeller!$D25,'Data - CO2'!$A$5:$A$53,0),BN$20)*X25*$B21)</f>
        <v>69.52862671524511</v>
      </c>
      <c r="BO25" cm="1">
        <f t="array" ref="BO25">IF($D25="","",INDEX('Data - CO2'!$B$5:$AP$53,MATCH(Kulturmodeller!$D25,'Data - CO2'!$A$5:$A$53,0),BO$20)*Y25*$B21)</f>
        <v>73.243488557014786</v>
      </c>
      <c r="BP25" cm="1">
        <f t="array" ref="BP25">IF($D25="","",INDEX('Data - CO2'!$B$5:$AP$53,MATCH(Kulturmodeller!$D25,'Data - CO2'!$A$5:$A$53,0),BP$20)*Z25*$B21)</f>
        <v>76.105705825087853</v>
      </c>
      <c r="BQ25" cm="1">
        <f t="array" ref="BQ25">IF($D25="","",INDEX('Data - CO2'!$B$5:$AP$53,MATCH(Kulturmodeller!$D25,'Data - CO2'!$A$5:$A$53,0),BQ$20)*AA25*$B21)</f>
        <v>77.535865150176861</v>
      </c>
      <c r="BR25" cm="1">
        <f t="array" ref="BR25">IF($D25="","",INDEX('Data - CO2'!$B$5:$AP$53,MATCH(Kulturmodeller!$D25,'Data - CO2'!$A$5:$A$53,0),BR$20)*AB25*$B21)</f>
        <v>78.645231492238921</v>
      </c>
      <c r="BS25" cm="1">
        <f t="array" ref="BS25">IF($D25="","",INDEX('Data - CO2'!$B$5:$AP$53,MATCH(Kulturmodeller!$D25,'Data - CO2'!$A$5:$A$53,0),BS$20)*AC25*$B21)</f>
        <v>80.54924684277529</v>
      </c>
      <c r="BT25" cm="1">
        <f t="array" ref="BT25">IF($D25="","",INDEX('Data - CO2'!$B$5:$AP$53,MATCH(Kulturmodeller!$D25,'Data - CO2'!$A$5:$A$53,0),BT$20)*AD25*$B21)</f>
        <v>81.645576218610785</v>
      </c>
      <c r="BU25" cm="1">
        <f t="array" ref="BU25">IF($D25="","",INDEX('Data - CO2'!$B$5:$AP$53,MATCH(Kulturmodeller!$D25,'Data - CO2'!$A$5:$A$53,0),BU$20)*AE25*$B21)</f>
        <v>82.621357860757726</v>
      </c>
      <c r="BV25" cm="1">
        <f t="array" ref="BV25">IF($D25="","",INDEX('Data - CO2'!$B$5:$AP$53,MATCH(Kulturmodeller!$D25,'Data - CO2'!$A$5:$A$53,0),BV$20)*AF25*$B21)</f>
        <v>83.819367265963805</v>
      </c>
      <c r="BW25" cm="1">
        <f t="array" ref="BW25">IF($D25="","",INDEX('Data - CO2'!$B$5:$AP$53,MATCH(Kulturmodeller!$D25,'Data - CO2'!$A$5:$A$53,0),BW$20)*AG25*$B21)</f>
        <v>85.385601573376263</v>
      </c>
      <c r="BX25" cm="1">
        <f t="array" ref="BX25">IF($D25="","",INDEX('Data - CO2'!$B$5:$AP$53,MATCH(Kulturmodeller!$D25,'Data - CO2'!$A$5:$A$53,0),BX$20)*AH25*$B21)</f>
        <v>86.135874004449875</v>
      </c>
      <c r="BY25" cm="1">
        <f t="array" ref="BY25">IF($D25="","",INDEX('Data - CO2'!$B$5:$AP$53,MATCH(Kulturmodeller!$D25,'Data - CO2'!$A$5:$A$53,0),BY$20)*AI25*$B21)</f>
        <v>87.370654440271153</v>
      </c>
      <c r="BZ25" cm="1">
        <f t="array" ref="BZ25">IF($D25="","",INDEX('Data - CO2'!$B$5:$AP$53,MATCH(Kulturmodeller!$D25,'Data - CO2'!$A$5:$A$53,0),BZ$20)*AJ25*$B21)</f>
        <v>88.370174902389422</v>
      </c>
      <c r="CA25" cm="1">
        <f t="array" ref="CA25">IF($D25="","",INDEX('Data - CO2'!$B$5:$AP$53,MATCH(Kulturmodeller!$D25,'Data - CO2'!$A$5:$A$53,0),CA$20)*AK25*$B21)</f>
        <v>89.445267786581894</v>
      </c>
      <c r="CB25" cm="1">
        <f t="array" ref="CB25">IF($D25="","",INDEX('Data - CO2'!$B$5:$AP$53,MATCH(Kulturmodeller!$D25,'Data - CO2'!$A$5:$A$53,0),CB$20)*AL25*$B21)</f>
        <v>7.8927155591326112E-2</v>
      </c>
      <c r="CC25" cm="1">
        <f t="array" ref="CC25">IF($D25="","",INDEX('Data - CO2'!$B$5:$AP$53,MATCH(Kulturmodeller!$D25,'Data - CO2'!$A$5:$A$53,0),CC$20)*AM25*$B21)</f>
        <v>0.52618103727550758</v>
      </c>
      <c r="CD25" cm="1">
        <f t="array" ref="CD25">IF($D25="","",INDEX('Data - CO2'!$B$5:$AP$53,MATCH(Kulturmodeller!$D25,'Data - CO2'!$A$5:$A$53,0),CD$20)*AN25*$B21)</f>
        <v>1.3154525931887686</v>
      </c>
      <c r="CE25" cm="1">
        <f t="array" ref="CE25">IF($D25="","",INDEX('Data - CO2'!$B$5:$AP$53,MATCH(Kulturmodeller!$D25,'Data - CO2'!$A$5:$A$53,0),CE$20)*AO25*$B21)</f>
        <v>2.6309051863775372</v>
      </c>
      <c r="CF25" cm="1">
        <f t="array" ref="CF25">IF($D25="","",INDEX('Data - CO2'!$B$5:$AP$53,MATCH(Kulturmodeller!$D25,'Data - CO2'!$A$5:$A$53,0),CF$20)*AP25*$B21)</f>
        <v>6.4019791458278643</v>
      </c>
      <c r="CG25" cm="1">
        <f t="array" ref="CG25">IF($D25="","",INDEX('Data - CO2'!$B$5:$AP$53,MATCH(Kulturmodeller!$D25,'Data - CO2'!$A$5:$A$53,0),CG$20)*AQ25*$B21)</f>
        <v>13.91647148030969</v>
      </c>
      <c r="CH25" cm="1">
        <f t="array" ref="CH25">IF($D25="","",INDEX('Data - CO2'!$B$5:$AP$53,MATCH(Kulturmodeller!$D25,'Data - CO2'!$A$5:$A$53,0),CH$20)*AR25*$B21)</f>
        <v>23.721830700528329</v>
      </c>
      <c r="CI25" s="11" cm="1">
        <f t="array" ref="CI25">IF($D25="","",INDEX('Data - CO2'!$B$5:$AP$53,MATCH(Kulturmodeller!$D25,'Data - CO2'!$A$5:$A$53,0),CI$20)*AS25*$B21)</f>
        <v>30.594217232261776</v>
      </c>
    </row>
    <row r="26" spans="1:87" x14ac:dyDescent="0.3">
      <c r="A26" s="42" t="s">
        <v>85</v>
      </c>
      <c r="B26" s="42"/>
      <c r="C26" s="124">
        <f>'Katalog over Kulturmodeller '!F15</f>
        <v>0</v>
      </c>
      <c r="D26" s="129"/>
      <c r="E26" s="140">
        <f>'Katalog over Kulturmodeller '!W15</f>
        <v>0</v>
      </c>
      <c r="F26" s="46">
        <f>E26+((E27-F27)+(E28-F28))*(E26/SUM(E22:E26))</f>
        <v>0</v>
      </c>
      <c r="G26" s="46">
        <f t="shared" ref="G26:AS26" si="58">F26+((F27-G27)+(F28-G28))*(F26/SUM(F22:F26))</f>
        <v>0</v>
      </c>
      <c r="H26" s="46">
        <f t="shared" si="58"/>
        <v>0</v>
      </c>
      <c r="I26" s="46">
        <f t="shared" si="58"/>
        <v>0</v>
      </c>
      <c r="J26" s="46">
        <f t="shared" si="58"/>
        <v>0</v>
      </c>
      <c r="K26" s="46">
        <f t="shared" si="58"/>
        <v>0</v>
      </c>
      <c r="L26" s="46">
        <f t="shared" si="58"/>
        <v>0</v>
      </c>
      <c r="M26" s="46">
        <f t="shared" si="58"/>
        <v>0</v>
      </c>
      <c r="N26" s="46">
        <f t="shared" si="58"/>
        <v>0</v>
      </c>
      <c r="O26" s="46">
        <f t="shared" si="58"/>
        <v>0</v>
      </c>
      <c r="P26" s="46">
        <f t="shared" si="58"/>
        <v>0</v>
      </c>
      <c r="Q26" s="46">
        <f t="shared" si="58"/>
        <v>0</v>
      </c>
      <c r="R26" s="46">
        <f t="shared" si="58"/>
        <v>0</v>
      </c>
      <c r="S26" s="46">
        <f t="shared" si="58"/>
        <v>0</v>
      </c>
      <c r="T26" s="46">
        <f t="shared" si="58"/>
        <v>0</v>
      </c>
      <c r="U26" s="46">
        <f t="shared" si="58"/>
        <v>0</v>
      </c>
      <c r="V26" s="46">
        <f t="shared" si="58"/>
        <v>0</v>
      </c>
      <c r="W26" s="46">
        <f t="shared" si="58"/>
        <v>0</v>
      </c>
      <c r="X26" s="46">
        <f t="shared" si="58"/>
        <v>0</v>
      </c>
      <c r="Y26" s="46">
        <f t="shared" si="58"/>
        <v>0</v>
      </c>
      <c r="Z26" s="46">
        <f t="shared" si="58"/>
        <v>0</v>
      </c>
      <c r="AA26" s="46">
        <f t="shared" si="58"/>
        <v>0</v>
      </c>
      <c r="AB26" s="46">
        <f t="shared" si="58"/>
        <v>0</v>
      </c>
      <c r="AC26" s="46">
        <f t="shared" si="58"/>
        <v>0</v>
      </c>
      <c r="AD26" s="46">
        <f t="shared" si="58"/>
        <v>0</v>
      </c>
      <c r="AE26" s="46">
        <f t="shared" si="58"/>
        <v>0</v>
      </c>
      <c r="AF26" s="46">
        <f t="shared" si="58"/>
        <v>0</v>
      </c>
      <c r="AG26" s="46">
        <f t="shared" si="58"/>
        <v>0</v>
      </c>
      <c r="AH26" s="46">
        <f t="shared" si="58"/>
        <v>0</v>
      </c>
      <c r="AI26" s="46">
        <f t="shared" si="58"/>
        <v>0</v>
      </c>
      <c r="AJ26" s="46">
        <f t="shared" si="58"/>
        <v>0</v>
      </c>
      <c r="AK26" s="46">
        <f t="shared" si="58"/>
        <v>0</v>
      </c>
      <c r="AL26" s="46">
        <f t="shared" si="58"/>
        <v>0</v>
      </c>
      <c r="AM26" s="46">
        <f t="shared" si="58"/>
        <v>0</v>
      </c>
      <c r="AN26" s="46">
        <f t="shared" si="58"/>
        <v>0</v>
      </c>
      <c r="AO26" s="46">
        <f t="shared" si="58"/>
        <v>0</v>
      </c>
      <c r="AP26" s="46">
        <f t="shared" si="58"/>
        <v>0</v>
      </c>
      <c r="AQ26" s="46">
        <f t="shared" si="58"/>
        <v>0</v>
      </c>
      <c r="AR26" s="46">
        <f t="shared" si="58"/>
        <v>0</v>
      </c>
      <c r="AS26" s="47">
        <f t="shared" si="58"/>
        <v>0</v>
      </c>
      <c r="AU26" s="10" t="str" cm="1">
        <f t="array" ref="AU26">IF($D26="","",INDEX('Data - CO2'!$B$5:$AP$53,MATCH(Kulturmodeller!$D26,'Data - CO2'!$A$5:$A$53,0),AU$20)*E26)</f>
        <v/>
      </c>
      <c r="AV26" t="str" cm="1">
        <f t="array" ref="AV26">IF($D26="","",INDEX('Data - CO2'!$B$5:$AP$53,MATCH(Kulturmodeller!$D26,'Data - CO2'!$A$5:$A$53,0),AV$20)*F26)</f>
        <v/>
      </c>
      <c r="AW26" t="str" cm="1">
        <f t="array" ref="AW26">IF($D26="","",INDEX('Data - CO2'!$B$5:$AP$53,MATCH(Kulturmodeller!$D26,'Data - CO2'!$A$5:$A$53,0),AW$20)*G26)</f>
        <v/>
      </c>
      <c r="AX26" t="str" cm="1">
        <f t="array" ref="AX26">IF($D26="","",INDEX('Data - CO2'!$B$5:$AP$53,MATCH(Kulturmodeller!$D26,'Data - CO2'!$A$5:$A$53,0),AX$20)*H26)</f>
        <v/>
      </c>
      <c r="AY26" t="str" cm="1">
        <f t="array" ref="AY26">IF($D26="","",INDEX('Data - CO2'!$B$5:$AP$53,MATCH(Kulturmodeller!$D26,'Data - CO2'!$A$5:$A$53,0),AY$20)*I26)</f>
        <v/>
      </c>
      <c r="AZ26" t="str" cm="1">
        <f t="array" ref="AZ26">IF($D26="","",INDEX('Data - CO2'!$B$5:$AP$53,MATCH(Kulturmodeller!$D26,'Data - CO2'!$A$5:$A$53,0),AZ$20)*J26*$B21)</f>
        <v/>
      </c>
      <c r="BA26" t="str" cm="1">
        <f t="array" ref="BA26">IF($D26="","",INDEX('Data - CO2'!$B$5:$AP$53,MATCH(Kulturmodeller!$D26,'Data - CO2'!$A$5:$A$53,0),BA$20)*K26*$B21)</f>
        <v/>
      </c>
      <c r="BB26" t="str" cm="1">
        <f t="array" ref="BB26">IF($D26="","",INDEX('Data - CO2'!$B$5:$AP$53,MATCH(Kulturmodeller!$D26,'Data - CO2'!$A$5:$A$53,0),BB$20)*L26*$B21)</f>
        <v/>
      </c>
      <c r="BC26" t="str" cm="1">
        <f t="array" ref="BC26">IF($D26="","",INDEX('Data - CO2'!$B$5:$AP$53,MATCH(Kulturmodeller!$D26,'Data - CO2'!$A$5:$A$53,0),BC$20)*M26*$B21)</f>
        <v/>
      </c>
      <c r="BD26" t="str" cm="1">
        <f t="array" ref="BD26">IF($D26="","",INDEX('Data - CO2'!$B$5:$AP$53,MATCH(Kulturmodeller!$D26,'Data - CO2'!$A$5:$A$53,0),BD$20)*N26*$B21)</f>
        <v/>
      </c>
      <c r="BE26" t="str" cm="1">
        <f t="array" ref="BE26">IF($D26="","",INDEX('Data - CO2'!$B$5:$AP$53,MATCH(Kulturmodeller!$D26,'Data - CO2'!$A$5:$A$53,0),BE$20)*O26*$B21)</f>
        <v/>
      </c>
      <c r="BF26" t="str" cm="1">
        <f t="array" ref="BF26">IF($D26="","",INDEX('Data - CO2'!$B$5:$AP$53,MATCH(Kulturmodeller!$D26,'Data - CO2'!$A$5:$A$53,0),BF$20)*P26*$B21)</f>
        <v/>
      </c>
      <c r="BG26" t="str" cm="1">
        <f t="array" ref="BG26">IF($D26="","",INDEX('Data - CO2'!$B$5:$AP$53,MATCH(Kulturmodeller!$D26,'Data - CO2'!$A$5:$A$53,0),BG$20)*Q26*$B21)</f>
        <v/>
      </c>
      <c r="BH26" t="str" cm="1">
        <f t="array" ref="BH26">IF($D26="","",INDEX('Data - CO2'!$B$5:$AP$53,MATCH(Kulturmodeller!$D26,'Data - CO2'!$A$5:$A$53,0),BH$20)*R26*$B21)</f>
        <v/>
      </c>
      <c r="BI26" t="str" cm="1">
        <f t="array" ref="BI26">IF($D26="","",INDEX('Data - CO2'!$B$5:$AP$53,MATCH(Kulturmodeller!$D26,'Data - CO2'!$A$5:$A$53,0),BI$20)*S26*$B21)</f>
        <v/>
      </c>
      <c r="BJ26" t="str" cm="1">
        <f t="array" ref="BJ26">IF($D26="","",INDEX('Data - CO2'!$B$5:$AP$53,MATCH(Kulturmodeller!$D26,'Data - CO2'!$A$5:$A$53,0),BJ$20)*T26*$B21)</f>
        <v/>
      </c>
      <c r="BK26" t="str" cm="1">
        <f t="array" ref="BK26">IF($D26="","",INDEX('Data - CO2'!$B$5:$AP$53,MATCH(Kulturmodeller!$D26,'Data - CO2'!$A$5:$A$53,0),BK$20)*U26*$B21)</f>
        <v/>
      </c>
      <c r="BL26" t="str" cm="1">
        <f t="array" ref="BL26">IF($D26="","",INDEX('Data - CO2'!$B$5:$AP$53,MATCH(Kulturmodeller!$D26,'Data - CO2'!$A$5:$A$53,0),BL$20)*V26*$B21)</f>
        <v/>
      </c>
      <c r="BM26" t="str" cm="1">
        <f t="array" ref="BM26">IF($D26="","",INDEX('Data - CO2'!$B$5:$AP$53,MATCH(Kulturmodeller!$D26,'Data - CO2'!$A$5:$A$53,0),BM$20)*W26*$B21)</f>
        <v/>
      </c>
      <c r="BN26" t="str" cm="1">
        <f t="array" ref="BN26">IF($D26="","",INDEX('Data - CO2'!$B$5:$AP$53,MATCH(Kulturmodeller!$D26,'Data - CO2'!$A$5:$A$53,0),BN$20)*X26*$B21)</f>
        <v/>
      </c>
      <c r="BO26" t="str" cm="1">
        <f t="array" ref="BO26">IF($D26="","",INDEX('Data - CO2'!$B$5:$AP$53,MATCH(Kulturmodeller!$D26,'Data - CO2'!$A$5:$A$53,0),BO$20)*Y26*$B21)</f>
        <v/>
      </c>
      <c r="BP26" t="str" cm="1">
        <f t="array" ref="BP26">IF($D26="","",INDEX('Data - CO2'!$B$5:$AP$53,MATCH(Kulturmodeller!$D26,'Data - CO2'!$A$5:$A$53,0),BP$20)*Z26*$B21)</f>
        <v/>
      </c>
      <c r="BQ26" t="str" cm="1">
        <f t="array" ref="BQ26">IF($D26="","",INDEX('Data - CO2'!$B$5:$AP$53,MATCH(Kulturmodeller!$D26,'Data - CO2'!$A$5:$A$53,0),BQ$20)*AA26*$B21)</f>
        <v/>
      </c>
      <c r="BR26" t="str" cm="1">
        <f t="array" ref="BR26">IF($D26="","",INDEX('Data - CO2'!$B$5:$AP$53,MATCH(Kulturmodeller!$D26,'Data - CO2'!$A$5:$A$53,0),BR$20)*AB26*$B21)</f>
        <v/>
      </c>
      <c r="BS26" t="str" cm="1">
        <f t="array" ref="BS26">IF($D26="","",INDEX('Data - CO2'!$B$5:$AP$53,MATCH(Kulturmodeller!$D26,'Data - CO2'!$A$5:$A$53,0),BS$20)*AC26*$B21)</f>
        <v/>
      </c>
      <c r="BT26" t="str" cm="1">
        <f t="array" ref="BT26">IF($D26="","",INDEX('Data - CO2'!$B$5:$AP$53,MATCH(Kulturmodeller!$D26,'Data - CO2'!$A$5:$A$53,0),BT$20)*AD26*$B21)</f>
        <v/>
      </c>
      <c r="BU26" t="str" cm="1">
        <f t="array" ref="BU26">IF($D26="","",INDEX('Data - CO2'!$B$5:$AP$53,MATCH(Kulturmodeller!$D26,'Data - CO2'!$A$5:$A$53,0),BU$20)*AE26*$B21)</f>
        <v/>
      </c>
      <c r="BV26" t="str" cm="1">
        <f t="array" ref="BV26">IF($D26="","",INDEX('Data - CO2'!$B$5:$AP$53,MATCH(Kulturmodeller!$D26,'Data - CO2'!$A$5:$A$53,0),BV$20)*AF26*$B21)</f>
        <v/>
      </c>
      <c r="BW26" t="str" cm="1">
        <f t="array" ref="BW26">IF($D26="","",INDEX('Data - CO2'!$B$5:$AP$53,MATCH(Kulturmodeller!$D26,'Data - CO2'!$A$5:$A$53,0),BW$20)*AG26*$B21)</f>
        <v/>
      </c>
      <c r="BX26" t="str" cm="1">
        <f t="array" ref="BX26">IF($D26="","",INDEX('Data - CO2'!$B$5:$AP$53,MATCH(Kulturmodeller!$D26,'Data - CO2'!$A$5:$A$53,0),BX$20)*AH26*$B21)</f>
        <v/>
      </c>
      <c r="BY26" t="str" cm="1">
        <f t="array" ref="BY26">IF($D26="","",INDEX('Data - CO2'!$B$5:$AP$53,MATCH(Kulturmodeller!$D26,'Data - CO2'!$A$5:$A$53,0),BY$20)*AI26*$B21)</f>
        <v/>
      </c>
      <c r="BZ26" t="str" cm="1">
        <f t="array" ref="BZ26">IF($D26="","",INDEX('Data - CO2'!$B$5:$AP$53,MATCH(Kulturmodeller!$D26,'Data - CO2'!$A$5:$A$53,0),BZ$20)*AJ26*$B21)</f>
        <v/>
      </c>
      <c r="CA26" t="str" cm="1">
        <f t="array" ref="CA26">IF($D26="","",INDEX('Data - CO2'!$B$5:$AP$53,MATCH(Kulturmodeller!$D26,'Data - CO2'!$A$5:$A$53,0),CA$20)*AK26*$B21)</f>
        <v/>
      </c>
      <c r="CB26" t="str" cm="1">
        <f t="array" ref="CB26">IF($D26="","",INDEX('Data - CO2'!$B$5:$AP$53,MATCH(Kulturmodeller!$D26,'Data - CO2'!$A$5:$A$53,0),CB$20)*AL26*$B21)</f>
        <v/>
      </c>
      <c r="CC26" t="str" cm="1">
        <f t="array" ref="CC26">IF($D26="","",INDEX('Data - CO2'!$B$5:$AP$53,MATCH(Kulturmodeller!$D26,'Data - CO2'!$A$5:$A$53,0),CC$20)*AM26*$B21)</f>
        <v/>
      </c>
      <c r="CD26" t="str" cm="1">
        <f t="array" ref="CD26">IF($D26="","",INDEX('Data - CO2'!$B$5:$AP$53,MATCH(Kulturmodeller!$D26,'Data - CO2'!$A$5:$A$53,0),CD$20)*AN26*$B21)</f>
        <v/>
      </c>
      <c r="CE26" t="str" cm="1">
        <f t="array" ref="CE26">IF($D26="","",INDEX('Data - CO2'!$B$5:$AP$53,MATCH(Kulturmodeller!$D26,'Data - CO2'!$A$5:$A$53,0),CE$20)*AO26*$B21)</f>
        <v/>
      </c>
      <c r="CF26" t="str" cm="1">
        <f t="array" ref="CF26">IF($D26="","",INDEX('Data - CO2'!$B$5:$AP$53,MATCH(Kulturmodeller!$D26,'Data - CO2'!$A$5:$A$53,0),CF$20)*AP26*$B21)</f>
        <v/>
      </c>
      <c r="CG26" t="str" cm="1">
        <f t="array" ref="CG26">IF($D26="","",INDEX('Data - CO2'!$B$5:$AP$53,MATCH(Kulturmodeller!$D26,'Data - CO2'!$A$5:$A$53,0),CG$20)*AQ26*$B21)</f>
        <v/>
      </c>
      <c r="CH26" t="str" cm="1">
        <f t="array" ref="CH26">IF($D26="","",INDEX('Data - CO2'!$B$5:$AP$53,MATCH(Kulturmodeller!$D26,'Data - CO2'!$A$5:$A$53,0),CH$20)*AR26*$B21)</f>
        <v/>
      </c>
      <c r="CI26" s="11" t="str" cm="1">
        <f t="array" ref="CI26">IF($D26="","",INDEX('Data - CO2'!$B$5:$AP$53,MATCH(Kulturmodeller!$D26,'Data - CO2'!$A$5:$A$53,0),CI$20)*AS26*$B21)</f>
        <v/>
      </c>
    </row>
    <row r="27" spans="1:87" x14ac:dyDescent="0.3">
      <c r="A27" s="351" t="s">
        <v>637</v>
      </c>
      <c r="B27" s="49"/>
      <c r="C27" s="130" t="str">
        <f>'Katalog over Kulturmodeller '!F16</f>
        <v>Valgfri</v>
      </c>
      <c r="D27" s="131" t="s">
        <v>58</v>
      </c>
      <c r="E27" s="139">
        <f>'Katalog over Kulturmodeller '!W16</f>
        <v>0</v>
      </c>
      <c r="F27" s="40">
        <f>E27</f>
        <v>0</v>
      </c>
      <c r="G27" s="40">
        <f t="shared" ref="G27:G28" si="59">F27</f>
        <v>0</v>
      </c>
      <c r="H27" s="40">
        <f>G27*2/3</f>
        <v>0</v>
      </c>
      <c r="I27" s="40">
        <f>H27*0.5</f>
        <v>0</v>
      </c>
      <c r="J27" s="40">
        <v>0</v>
      </c>
      <c r="K27" s="40">
        <f t="shared" ref="K27:Z28" si="60">J27</f>
        <v>0</v>
      </c>
      <c r="L27" s="40">
        <f t="shared" si="60"/>
        <v>0</v>
      </c>
      <c r="M27" s="40">
        <f t="shared" si="60"/>
        <v>0</v>
      </c>
      <c r="N27" s="40">
        <f t="shared" si="60"/>
        <v>0</v>
      </c>
      <c r="O27" s="40">
        <f t="shared" si="60"/>
        <v>0</v>
      </c>
      <c r="P27" s="40">
        <f t="shared" si="60"/>
        <v>0</v>
      </c>
      <c r="Q27" s="40">
        <f t="shared" si="60"/>
        <v>0</v>
      </c>
      <c r="R27" s="40">
        <f t="shared" si="60"/>
        <v>0</v>
      </c>
      <c r="S27" s="40">
        <f t="shared" si="60"/>
        <v>0</v>
      </c>
      <c r="T27" s="40">
        <f t="shared" si="60"/>
        <v>0</v>
      </c>
      <c r="U27" s="40">
        <f t="shared" si="60"/>
        <v>0</v>
      </c>
      <c r="V27" s="40">
        <f t="shared" si="60"/>
        <v>0</v>
      </c>
      <c r="W27" s="40">
        <f t="shared" si="60"/>
        <v>0</v>
      </c>
      <c r="X27" s="40">
        <f t="shared" si="60"/>
        <v>0</v>
      </c>
      <c r="Y27" s="40">
        <f t="shared" si="60"/>
        <v>0</v>
      </c>
      <c r="Z27" s="40">
        <f t="shared" si="60"/>
        <v>0</v>
      </c>
      <c r="AA27" s="40">
        <f t="shared" ref="AA27:AP28" si="61">Z27</f>
        <v>0</v>
      </c>
      <c r="AB27" s="40">
        <f t="shared" si="61"/>
        <v>0</v>
      </c>
      <c r="AC27" s="40">
        <f t="shared" si="61"/>
        <v>0</v>
      </c>
      <c r="AD27" s="40">
        <f t="shared" si="61"/>
        <v>0</v>
      </c>
      <c r="AE27" s="40">
        <f t="shared" si="61"/>
        <v>0</v>
      </c>
      <c r="AF27" s="40">
        <f t="shared" si="61"/>
        <v>0</v>
      </c>
      <c r="AG27" s="40">
        <f t="shared" si="61"/>
        <v>0</v>
      </c>
      <c r="AH27" s="40">
        <f t="shared" si="61"/>
        <v>0</v>
      </c>
      <c r="AI27" s="40">
        <f t="shared" si="61"/>
        <v>0</v>
      </c>
      <c r="AJ27" s="40">
        <f t="shared" si="61"/>
        <v>0</v>
      </c>
      <c r="AK27" s="40">
        <f t="shared" si="61"/>
        <v>0</v>
      </c>
      <c r="AL27" s="40">
        <f t="shared" si="61"/>
        <v>0</v>
      </c>
      <c r="AM27" s="40">
        <f t="shared" si="61"/>
        <v>0</v>
      </c>
      <c r="AN27" s="40">
        <f t="shared" si="61"/>
        <v>0</v>
      </c>
      <c r="AO27" s="40">
        <f t="shared" si="61"/>
        <v>0</v>
      </c>
      <c r="AP27" s="40">
        <f t="shared" si="61"/>
        <v>0</v>
      </c>
      <c r="AQ27" s="40">
        <f t="shared" ref="AQ27:AS28" si="62">AP27</f>
        <v>0</v>
      </c>
      <c r="AR27" s="40">
        <f t="shared" si="62"/>
        <v>0</v>
      </c>
      <c r="AS27" s="41">
        <f t="shared" si="62"/>
        <v>0</v>
      </c>
      <c r="AU27" s="10" cm="1">
        <f t="array" ref="AU27">IF($D27="","",INDEX('Data - CO2'!$B$5:$AP$53,MATCH(Kulturmodeller!$D27,'Data - CO2'!$A$5:$A$53,0),AU$20)*E27)</f>
        <v>0</v>
      </c>
      <c r="AV27" cm="1">
        <f t="array" ref="AV27">IF($D27="","",INDEX('Data - CO2'!$B$5:$AP$53,MATCH(Kulturmodeller!$D27,'Data - CO2'!$A$5:$A$53,0),AV$20)*F27)</f>
        <v>0</v>
      </c>
      <c r="AW27" cm="1">
        <f t="array" ref="AW27">IF($D27="","",INDEX('Data - CO2'!$B$5:$AP$53,MATCH(Kulturmodeller!$D27,'Data - CO2'!$A$5:$A$53,0),AW$20)*G27)</f>
        <v>0</v>
      </c>
      <c r="AX27" cm="1">
        <f t="array" ref="AX27">IF($D27="","",INDEX('Data - CO2'!$B$5:$AP$53,MATCH(Kulturmodeller!$D27,'Data - CO2'!$A$5:$A$53,0),AX$20)*H27)</f>
        <v>0</v>
      </c>
      <c r="AY27" cm="1">
        <f t="array" ref="AY27">IF($D27="","",INDEX('Data - CO2'!$B$5:$AP$53,MATCH(Kulturmodeller!$D27,'Data - CO2'!$A$5:$A$53,0),AY$20)*I27)</f>
        <v>0</v>
      </c>
      <c r="AZ27" cm="1">
        <f t="array" ref="AZ27">IF($D27="","",INDEX('Data - CO2'!$B$5:$AP$53,MATCH(Kulturmodeller!$D27,'Data - CO2'!$A$5:$A$53,0),AZ$20)*J27*$B21)</f>
        <v>0</v>
      </c>
      <c r="BA27" cm="1">
        <f t="array" ref="BA27">IF($D27="","",INDEX('Data - CO2'!$B$5:$AP$53,MATCH(Kulturmodeller!$D27,'Data - CO2'!$A$5:$A$53,0),BA$20)*K27*$B21)</f>
        <v>0</v>
      </c>
      <c r="BB27" cm="1">
        <f t="array" ref="BB27">IF($D27="","",INDEX('Data - CO2'!$B$5:$AP$53,MATCH(Kulturmodeller!$D27,'Data - CO2'!$A$5:$A$53,0),BB$20)*L27*$B21)</f>
        <v>0</v>
      </c>
      <c r="BC27" cm="1">
        <f t="array" ref="BC27">IF($D27="","",INDEX('Data - CO2'!$B$5:$AP$53,MATCH(Kulturmodeller!$D27,'Data - CO2'!$A$5:$A$53,0),BC$20)*M27*$B21)</f>
        <v>0</v>
      </c>
      <c r="BD27" cm="1">
        <f t="array" ref="BD27">IF($D27="","",INDEX('Data - CO2'!$B$5:$AP$53,MATCH(Kulturmodeller!$D27,'Data - CO2'!$A$5:$A$53,0),BD$20)*N27*$B21)</f>
        <v>0</v>
      </c>
      <c r="BE27" cm="1">
        <f t="array" ref="BE27">IF($D27="","",INDEX('Data - CO2'!$B$5:$AP$53,MATCH(Kulturmodeller!$D27,'Data - CO2'!$A$5:$A$53,0),BE$20)*O27*$B21)</f>
        <v>0</v>
      </c>
      <c r="BF27" cm="1">
        <f t="array" ref="BF27">IF($D27="","",INDEX('Data - CO2'!$B$5:$AP$53,MATCH(Kulturmodeller!$D27,'Data - CO2'!$A$5:$A$53,0),BF$20)*P27*$B21)</f>
        <v>0</v>
      </c>
      <c r="BG27" cm="1">
        <f t="array" ref="BG27">IF($D27="","",INDEX('Data - CO2'!$B$5:$AP$53,MATCH(Kulturmodeller!$D27,'Data - CO2'!$A$5:$A$53,0),BG$20)*Q27*$B21)</f>
        <v>0</v>
      </c>
      <c r="BH27" cm="1">
        <f t="array" ref="BH27">IF($D27="","",INDEX('Data - CO2'!$B$5:$AP$53,MATCH(Kulturmodeller!$D27,'Data - CO2'!$A$5:$A$53,0),BH$20)*R27*$B21)</f>
        <v>0</v>
      </c>
      <c r="BI27" cm="1">
        <f t="array" ref="BI27">IF($D27="","",INDEX('Data - CO2'!$B$5:$AP$53,MATCH(Kulturmodeller!$D27,'Data - CO2'!$A$5:$A$53,0),BI$20)*S27*$B21)</f>
        <v>0</v>
      </c>
      <c r="BJ27" cm="1">
        <f t="array" ref="BJ27">IF($D27="","",INDEX('Data - CO2'!$B$5:$AP$53,MATCH(Kulturmodeller!$D27,'Data - CO2'!$A$5:$A$53,0),BJ$20)*T27*$B21)</f>
        <v>0</v>
      </c>
      <c r="BK27" cm="1">
        <f t="array" ref="BK27">IF($D27="","",INDEX('Data - CO2'!$B$5:$AP$53,MATCH(Kulturmodeller!$D27,'Data - CO2'!$A$5:$A$53,0),BK$20)*U27*$B21)</f>
        <v>0</v>
      </c>
      <c r="BL27" cm="1">
        <f t="array" ref="BL27">IF($D27="","",INDEX('Data - CO2'!$B$5:$AP$53,MATCH(Kulturmodeller!$D27,'Data - CO2'!$A$5:$A$53,0),BL$20)*V27*$B21)</f>
        <v>0</v>
      </c>
      <c r="BM27" cm="1">
        <f t="array" ref="BM27">IF($D27="","",INDEX('Data - CO2'!$B$5:$AP$53,MATCH(Kulturmodeller!$D27,'Data - CO2'!$A$5:$A$53,0),BM$20)*W27*$B21)</f>
        <v>0</v>
      </c>
      <c r="BN27" cm="1">
        <f t="array" ref="BN27">IF($D27="","",INDEX('Data - CO2'!$B$5:$AP$53,MATCH(Kulturmodeller!$D27,'Data - CO2'!$A$5:$A$53,0),BN$20)*X27*$B21)</f>
        <v>0</v>
      </c>
      <c r="BO27" cm="1">
        <f t="array" ref="BO27">IF($D27="","",INDEX('Data - CO2'!$B$5:$AP$53,MATCH(Kulturmodeller!$D27,'Data - CO2'!$A$5:$A$53,0),BO$20)*Y27*$B21)</f>
        <v>0</v>
      </c>
      <c r="BP27" cm="1">
        <f t="array" ref="BP27">IF($D27="","",INDEX('Data - CO2'!$B$5:$AP$53,MATCH(Kulturmodeller!$D27,'Data - CO2'!$A$5:$A$53,0),BP$20)*Z27*$B21)</f>
        <v>0</v>
      </c>
      <c r="BQ27" cm="1">
        <f t="array" ref="BQ27">IF($D27="","",INDEX('Data - CO2'!$B$5:$AP$53,MATCH(Kulturmodeller!$D27,'Data - CO2'!$A$5:$A$53,0),BQ$20)*AA27*$B21)</f>
        <v>0</v>
      </c>
      <c r="BR27" cm="1">
        <f t="array" ref="BR27">IF($D27="","",INDEX('Data - CO2'!$B$5:$AP$53,MATCH(Kulturmodeller!$D27,'Data - CO2'!$A$5:$A$53,0),BR$20)*AB27*$B21)</f>
        <v>0</v>
      </c>
      <c r="BS27" cm="1">
        <f t="array" ref="BS27">IF($D27="","",INDEX('Data - CO2'!$B$5:$AP$53,MATCH(Kulturmodeller!$D27,'Data - CO2'!$A$5:$A$53,0),BS$20)*AC27*$B21)</f>
        <v>0</v>
      </c>
      <c r="BT27" cm="1">
        <f t="array" ref="BT27">IF($D27="","",INDEX('Data - CO2'!$B$5:$AP$53,MATCH(Kulturmodeller!$D27,'Data - CO2'!$A$5:$A$53,0),BT$20)*AD27*$B21)</f>
        <v>0</v>
      </c>
      <c r="BU27" cm="1">
        <f t="array" ref="BU27">IF($D27="","",INDEX('Data - CO2'!$B$5:$AP$53,MATCH(Kulturmodeller!$D27,'Data - CO2'!$A$5:$A$53,0),BU$20)*AE27*$B21)</f>
        <v>0</v>
      </c>
      <c r="BV27" cm="1">
        <f t="array" ref="BV27">IF($D27="","",INDEX('Data - CO2'!$B$5:$AP$53,MATCH(Kulturmodeller!$D27,'Data - CO2'!$A$5:$A$53,0),BV$20)*AF27*$B21)</f>
        <v>0</v>
      </c>
      <c r="BW27" cm="1">
        <f t="array" ref="BW27">IF($D27="","",INDEX('Data - CO2'!$B$5:$AP$53,MATCH(Kulturmodeller!$D27,'Data - CO2'!$A$5:$A$53,0),BW$20)*AG27*$B21)</f>
        <v>0</v>
      </c>
      <c r="BX27" cm="1">
        <f t="array" ref="BX27">IF($D27="","",INDEX('Data - CO2'!$B$5:$AP$53,MATCH(Kulturmodeller!$D27,'Data - CO2'!$A$5:$A$53,0),BX$20)*AH27*$B21)</f>
        <v>0</v>
      </c>
      <c r="BY27" cm="1">
        <f t="array" ref="BY27">IF($D27="","",INDEX('Data - CO2'!$B$5:$AP$53,MATCH(Kulturmodeller!$D27,'Data - CO2'!$A$5:$A$53,0),BY$20)*AI27*$B21)</f>
        <v>0</v>
      </c>
      <c r="BZ27" cm="1">
        <f t="array" ref="BZ27">IF($D27="","",INDEX('Data - CO2'!$B$5:$AP$53,MATCH(Kulturmodeller!$D27,'Data - CO2'!$A$5:$A$53,0),BZ$20)*AJ27*$B21)</f>
        <v>0</v>
      </c>
      <c r="CA27" cm="1">
        <f t="array" ref="CA27">IF($D27="","",INDEX('Data - CO2'!$B$5:$AP$53,MATCH(Kulturmodeller!$D27,'Data - CO2'!$A$5:$A$53,0),CA$20)*AK27*$B21)</f>
        <v>0</v>
      </c>
      <c r="CB27" cm="1">
        <f t="array" ref="CB27">IF($D27="","",INDEX('Data - CO2'!$B$5:$AP$53,MATCH(Kulturmodeller!$D27,'Data - CO2'!$A$5:$A$53,0),CB$20)*AL27*$B21)</f>
        <v>0</v>
      </c>
      <c r="CC27" cm="1">
        <f t="array" ref="CC27">IF($D27="","",INDEX('Data - CO2'!$B$5:$AP$53,MATCH(Kulturmodeller!$D27,'Data - CO2'!$A$5:$A$53,0),CC$20)*AM27*$B21)</f>
        <v>0</v>
      </c>
      <c r="CD27" cm="1">
        <f t="array" ref="CD27">IF($D27="","",INDEX('Data - CO2'!$B$5:$AP$53,MATCH(Kulturmodeller!$D27,'Data - CO2'!$A$5:$A$53,0),CD$20)*AN27*$B21)</f>
        <v>0</v>
      </c>
      <c r="CE27" cm="1">
        <f t="array" ref="CE27">IF($D27="","",INDEX('Data - CO2'!$B$5:$AP$53,MATCH(Kulturmodeller!$D27,'Data - CO2'!$A$5:$A$53,0),CE$20)*AO27*$B21)</f>
        <v>0</v>
      </c>
      <c r="CF27" cm="1">
        <f t="array" ref="CF27">IF($D27="","",INDEX('Data - CO2'!$B$5:$AP$53,MATCH(Kulturmodeller!$D27,'Data - CO2'!$A$5:$A$53,0),CF$20)*AP27*$B21)</f>
        <v>0</v>
      </c>
      <c r="CG27" cm="1">
        <f t="array" ref="CG27">IF($D27="","",INDEX('Data - CO2'!$B$5:$AP$53,MATCH(Kulturmodeller!$D27,'Data - CO2'!$A$5:$A$53,0),CG$20)*AQ27*$B21)</f>
        <v>0</v>
      </c>
      <c r="CH27" cm="1">
        <f t="array" ref="CH27">IF($D27="","",INDEX('Data - CO2'!$B$5:$AP$53,MATCH(Kulturmodeller!$D27,'Data - CO2'!$A$5:$A$53,0),CH$20)*AR27*$B21)</f>
        <v>0</v>
      </c>
      <c r="CI27" s="11" cm="1">
        <f t="array" ref="CI27">IF($D27="","",INDEX('Data - CO2'!$B$5:$AP$53,MATCH(Kulturmodeller!$D27,'Data - CO2'!$A$5:$A$53,0),CI$20)*AS27*$B21)</f>
        <v>0</v>
      </c>
    </row>
    <row r="28" spans="1:87" x14ac:dyDescent="0.3">
      <c r="A28" s="346" t="s">
        <v>638</v>
      </c>
      <c r="B28" s="42"/>
      <c r="C28" s="128" t="str">
        <f>'Katalog over Kulturmodeller '!F17</f>
        <v>Juletræer (NGR)</v>
      </c>
      <c r="D28" s="129" t="s">
        <v>633</v>
      </c>
      <c r="E28" s="140">
        <f>'Katalog over Kulturmodeller '!W17</f>
        <v>0</v>
      </c>
      <c r="F28" s="40">
        <f>E28</f>
        <v>0</v>
      </c>
      <c r="G28" s="40">
        <f t="shared" si="59"/>
        <v>0</v>
      </c>
      <c r="H28" s="40">
        <f>G28*2/3</f>
        <v>0</v>
      </c>
      <c r="I28" s="40">
        <f>H28*0.5</f>
        <v>0</v>
      </c>
      <c r="J28" s="40">
        <v>0</v>
      </c>
      <c r="K28" s="40">
        <f t="shared" si="60"/>
        <v>0</v>
      </c>
      <c r="L28" s="40">
        <f t="shared" si="60"/>
        <v>0</v>
      </c>
      <c r="M28" s="40">
        <f t="shared" si="60"/>
        <v>0</v>
      </c>
      <c r="N28" s="40">
        <f t="shared" si="60"/>
        <v>0</v>
      </c>
      <c r="O28" s="40">
        <f t="shared" si="60"/>
        <v>0</v>
      </c>
      <c r="P28" s="40">
        <f t="shared" si="60"/>
        <v>0</v>
      </c>
      <c r="Q28" s="40">
        <f t="shared" si="60"/>
        <v>0</v>
      </c>
      <c r="R28" s="40">
        <f t="shared" si="60"/>
        <v>0</v>
      </c>
      <c r="S28" s="40">
        <f t="shared" si="60"/>
        <v>0</v>
      </c>
      <c r="T28" s="40">
        <f t="shared" si="60"/>
        <v>0</v>
      </c>
      <c r="U28" s="40">
        <f t="shared" si="60"/>
        <v>0</v>
      </c>
      <c r="V28" s="40">
        <f t="shared" si="60"/>
        <v>0</v>
      </c>
      <c r="W28" s="40">
        <f t="shared" si="60"/>
        <v>0</v>
      </c>
      <c r="X28" s="40">
        <f t="shared" si="60"/>
        <v>0</v>
      </c>
      <c r="Y28" s="40">
        <f t="shared" si="60"/>
        <v>0</v>
      </c>
      <c r="Z28" s="40">
        <f t="shared" si="60"/>
        <v>0</v>
      </c>
      <c r="AA28" s="40">
        <f t="shared" si="61"/>
        <v>0</v>
      </c>
      <c r="AB28" s="40">
        <f t="shared" si="61"/>
        <v>0</v>
      </c>
      <c r="AC28" s="40">
        <f t="shared" si="61"/>
        <v>0</v>
      </c>
      <c r="AD28" s="40">
        <f t="shared" si="61"/>
        <v>0</v>
      </c>
      <c r="AE28" s="40">
        <f t="shared" si="61"/>
        <v>0</v>
      </c>
      <c r="AF28" s="40">
        <f t="shared" si="61"/>
        <v>0</v>
      </c>
      <c r="AG28" s="40">
        <f t="shared" si="61"/>
        <v>0</v>
      </c>
      <c r="AH28" s="40">
        <f t="shared" si="61"/>
        <v>0</v>
      </c>
      <c r="AI28" s="40">
        <f t="shared" si="61"/>
        <v>0</v>
      </c>
      <c r="AJ28" s="40">
        <f t="shared" si="61"/>
        <v>0</v>
      </c>
      <c r="AK28" s="40">
        <f t="shared" si="61"/>
        <v>0</v>
      </c>
      <c r="AL28" s="40">
        <f t="shared" si="61"/>
        <v>0</v>
      </c>
      <c r="AM28" s="40">
        <f t="shared" si="61"/>
        <v>0</v>
      </c>
      <c r="AN28" s="40">
        <f t="shared" si="61"/>
        <v>0</v>
      </c>
      <c r="AO28" s="40">
        <f t="shared" si="61"/>
        <v>0</v>
      </c>
      <c r="AP28" s="40">
        <f t="shared" si="61"/>
        <v>0</v>
      </c>
      <c r="AQ28" s="40">
        <f t="shared" si="62"/>
        <v>0</v>
      </c>
      <c r="AR28" s="40">
        <f t="shared" si="62"/>
        <v>0</v>
      </c>
      <c r="AS28" s="41">
        <f t="shared" si="62"/>
        <v>0</v>
      </c>
      <c r="AU28" s="12" cm="1">
        <f t="array" ref="AU28">IF($D28="","",INDEX('Data - CO2'!$B$5:$AP$53,MATCH(Kulturmodeller!$D28,'Data - CO2'!$A$5:$A$53,0),AU$20)*E28)</f>
        <v>0</v>
      </c>
      <c r="AV28" s="3" cm="1">
        <f t="array" ref="AV28">IF($D28="","",INDEX('Data - CO2'!$B$5:$AP$53,MATCH(Kulturmodeller!$D28,'Data - CO2'!$A$5:$A$53,0),AV$20)*F28)</f>
        <v>0</v>
      </c>
      <c r="AW28" s="3" cm="1">
        <f t="array" ref="AW28">IF($D28="","",INDEX('Data - CO2'!$B$5:$AP$53,MATCH(Kulturmodeller!$D28,'Data - CO2'!$A$5:$A$53,0),AW$20)*G28)</f>
        <v>0</v>
      </c>
      <c r="AX28" s="3" cm="1">
        <f t="array" ref="AX28">IF($D28="","",INDEX('Data - CO2'!$B$5:$AP$53,MATCH(Kulturmodeller!$D28,'Data - CO2'!$A$5:$A$53,0),AX$20)*H28)</f>
        <v>0</v>
      </c>
      <c r="AY28" s="3" cm="1">
        <f t="array" ref="AY28">IF($D28="","",INDEX('Data - CO2'!$B$5:$AP$53,MATCH(Kulturmodeller!$D28,'Data - CO2'!$A$5:$A$53,0),AY$20)*I28)</f>
        <v>0</v>
      </c>
      <c r="AZ28" s="3" cm="1">
        <f t="array" ref="AZ28">IF($D28="","",INDEX('Data - CO2'!$B$5:$AP$53,MATCH(Kulturmodeller!$D28,'Data - CO2'!$A$5:$A$53,0),AZ$20)*J28*$B21)</f>
        <v>0</v>
      </c>
      <c r="BA28" s="3" cm="1">
        <f t="array" ref="BA28">IF($D28="","",INDEX('Data - CO2'!$B$5:$AP$53,MATCH(Kulturmodeller!$D28,'Data - CO2'!$A$5:$A$53,0),BA$20)*K28*$B21)</f>
        <v>0</v>
      </c>
      <c r="BB28" s="3" cm="1">
        <f t="array" ref="BB28">IF($D28="","",INDEX('Data - CO2'!$B$5:$AP$53,MATCH(Kulturmodeller!$D28,'Data - CO2'!$A$5:$A$53,0),BB$20)*L28*$B21)</f>
        <v>0</v>
      </c>
      <c r="BC28" s="3" cm="1">
        <f t="array" ref="BC28">IF($D28="","",INDEX('Data - CO2'!$B$5:$AP$53,MATCH(Kulturmodeller!$D28,'Data - CO2'!$A$5:$A$53,0),BC$20)*M28*$B21)</f>
        <v>0</v>
      </c>
      <c r="BD28" s="3" cm="1">
        <f t="array" ref="BD28">IF($D28="","",INDEX('Data - CO2'!$B$5:$AP$53,MATCH(Kulturmodeller!$D28,'Data - CO2'!$A$5:$A$53,0),BD$20)*N28*$B21)</f>
        <v>0</v>
      </c>
      <c r="BE28" s="3" cm="1">
        <f t="array" ref="BE28">IF($D28="","",INDEX('Data - CO2'!$B$5:$AP$53,MATCH(Kulturmodeller!$D28,'Data - CO2'!$A$5:$A$53,0),BE$20)*O28*$B21)</f>
        <v>0</v>
      </c>
      <c r="BF28" s="3" cm="1">
        <f t="array" ref="BF28">IF($D28="","",INDEX('Data - CO2'!$B$5:$AP$53,MATCH(Kulturmodeller!$D28,'Data - CO2'!$A$5:$A$53,0),BF$20)*P28*$B21)</f>
        <v>0</v>
      </c>
      <c r="BG28" s="3" cm="1">
        <f t="array" ref="BG28">IF($D28="","",INDEX('Data - CO2'!$B$5:$AP$53,MATCH(Kulturmodeller!$D28,'Data - CO2'!$A$5:$A$53,0),BG$20)*Q28*$B21)</f>
        <v>0</v>
      </c>
      <c r="BH28" s="3" cm="1">
        <f t="array" ref="BH28">IF($D28="","",INDEX('Data - CO2'!$B$5:$AP$53,MATCH(Kulturmodeller!$D28,'Data - CO2'!$A$5:$A$53,0),BH$20)*R28*$B21)</f>
        <v>0</v>
      </c>
      <c r="BI28" s="3" cm="1">
        <f t="array" ref="BI28">IF($D28="","",INDEX('Data - CO2'!$B$5:$AP$53,MATCH(Kulturmodeller!$D28,'Data - CO2'!$A$5:$A$53,0),BI$20)*S28*$B21)</f>
        <v>0</v>
      </c>
      <c r="BJ28" s="3" cm="1">
        <f t="array" ref="BJ28">IF($D28="","",INDEX('Data - CO2'!$B$5:$AP$53,MATCH(Kulturmodeller!$D28,'Data - CO2'!$A$5:$A$53,0),BJ$20)*T28*$B21)</f>
        <v>0</v>
      </c>
      <c r="BK28" s="3" cm="1">
        <f t="array" ref="BK28">IF($D28="","",INDEX('Data - CO2'!$B$5:$AP$53,MATCH(Kulturmodeller!$D28,'Data - CO2'!$A$5:$A$53,0),BK$20)*U28*$B21)</f>
        <v>0</v>
      </c>
      <c r="BL28" s="3" cm="1">
        <f t="array" ref="BL28">IF($D28="","",INDEX('Data - CO2'!$B$5:$AP$53,MATCH(Kulturmodeller!$D28,'Data - CO2'!$A$5:$A$53,0),BL$20)*V28*$B21)</f>
        <v>0</v>
      </c>
      <c r="BM28" s="3" cm="1">
        <f t="array" ref="BM28">IF($D28="","",INDEX('Data - CO2'!$B$5:$AP$53,MATCH(Kulturmodeller!$D28,'Data - CO2'!$A$5:$A$53,0),BM$20)*W28*$B21)</f>
        <v>0</v>
      </c>
      <c r="BN28" s="3" cm="1">
        <f t="array" ref="BN28">IF($D28="","",INDEX('Data - CO2'!$B$5:$AP$53,MATCH(Kulturmodeller!$D28,'Data - CO2'!$A$5:$A$53,0),BN$20)*X28*$B21)</f>
        <v>0</v>
      </c>
      <c r="BO28" s="3" cm="1">
        <f t="array" ref="BO28">IF($D28="","",INDEX('Data - CO2'!$B$5:$AP$53,MATCH(Kulturmodeller!$D28,'Data - CO2'!$A$5:$A$53,0),BO$20)*Y28*$B21)</f>
        <v>0</v>
      </c>
      <c r="BP28" s="3" cm="1">
        <f t="array" ref="BP28">IF($D28="","",INDEX('Data - CO2'!$B$5:$AP$53,MATCH(Kulturmodeller!$D28,'Data - CO2'!$A$5:$A$53,0),BP$20)*Z28*$B21)</f>
        <v>0</v>
      </c>
      <c r="BQ28" s="3" cm="1">
        <f t="array" ref="BQ28">IF($D28="","",INDEX('Data - CO2'!$B$5:$AP$53,MATCH(Kulturmodeller!$D28,'Data - CO2'!$A$5:$A$53,0),BQ$20)*AA28*$B21)</f>
        <v>0</v>
      </c>
      <c r="BR28" s="3" cm="1">
        <f t="array" ref="BR28">IF($D28="","",INDEX('Data - CO2'!$B$5:$AP$53,MATCH(Kulturmodeller!$D28,'Data - CO2'!$A$5:$A$53,0),BR$20)*AB28*$B21)</f>
        <v>0</v>
      </c>
      <c r="BS28" s="3" cm="1">
        <f t="array" ref="BS28">IF($D28="","",INDEX('Data - CO2'!$B$5:$AP$53,MATCH(Kulturmodeller!$D28,'Data - CO2'!$A$5:$A$53,0),BS$20)*AC28*$B21)</f>
        <v>0</v>
      </c>
      <c r="BT28" s="3" cm="1">
        <f t="array" ref="BT28">IF($D28="","",INDEX('Data - CO2'!$B$5:$AP$53,MATCH(Kulturmodeller!$D28,'Data - CO2'!$A$5:$A$53,0),BT$20)*AD28*$B21)</f>
        <v>0</v>
      </c>
      <c r="BU28" s="3" cm="1">
        <f t="array" ref="BU28">IF($D28="","",INDEX('Data - CO2'!$B$5:$AP$53,MATCH(Kulturmodeller!$D28,'Data - CO2'!$A$5:$A$53,0),BU$20)*AE28*$B21)</f>
        <v>0</v>
      </c>
      <c r="BV28" s="3" cm="1">
        <f t="array" ref="BV28">IF($D28="","",INDEX('Data - CO2'!$B$5:$AP$53,MATCH(Kulturmodeller!$D28,'Data - CO2'!$A$5:$A$53,0),BV$20)*AF28*$B21)</f>
        <v>0</v>
      </c>
      <c r="BW28" s="3" cm="1">
        <f t="array" ref="BW28">IF($D28="","",INDEX('Data - CO2'!$B$5:$AP$53,MATCH(Kulturmodeller!$D28,'Data - CO2'!$A$5:$A$53,0),BW$20)*AG28*$B21)</f>
        <v>0</v>
      </c>
      <c r="BX28" s="3" cm="1">
        <f t="array" ref="BX28">IF($D28="","",INDEX('Data - CO2'!$B$5:$AP$53,MATCH(Kulturmodeller!$D28,'Data - CO2'!$A$5:$A$53,0),BX$20)*AH28*$B21)</f>
        <v>0</v>
      </c>
      <c r="BY28" s="3" cm="1">
        <f t="array" ref="BY28">IF($D28="","",INDEX('Data - CO2'!$B$5:$AP$53,MATCH(Kulturmodeller!$D28,'Data - CO2'!$A$5:$A$53,0),BY$20)*AI28*$B21)</f>
        <v>0</v>
      </c>
      <c r="BZ28" s="3" cm="1">
        <f t="array" ref="BZ28">IF($D28="","",INDEX('Data - CO2'!$B$5:$AP$53,MATCH(Kulturmodeller!$D28,'Data - CO2'!$A$5:$A$53,0),BZ$20)*AJ28*$B21)</f>
        <v>0</v>
      </c>
      <c r="CA28" s="3" cm="1">
        <f t="array" ref="CA28">IF($D28="","",INDEX('Data - CO2'!$B$5:$AP$53,MATCH(Kulturmodeller!$D28,'Data - CO2'!$A$5:$A$53,0),CA$20)*AK28*$B21)</f>
        <v>0</v>
      </c>
      <c r="CB28" s="3" cm="1">
        <f t="array" ref="CB28">IF($D28="","",INDEX('Data - CO2'!$B$5:$AP$53,MATCH(Kulturmodeller!$D28,'Data - CO2'!$A$5:$A$53,0),CB$20)*AL28*$B21)</f>
        <v>0</v>
      </c>
      <c r="CC28" s="3" cm="1">
        <f t="array" ref="CC28">IF($D28="","",INDEX('Data - CO2'!$B$5:$AP$53,MATCH(Kulturmodeller!$D28,'Data - CO2'!$A$5:$A$53,0),CC$20)*AM28*$B21)</f>
        <v>0</v>
      </c>
      <c r="CD28" s="3" cm="1">
        <f t="array" ref="CD28">IF($D28="","",INDEX('Data - CO2'!$B$5:$AP$53,MATCH(Kulturmodeller!$D28,'Data - CO2'!$A$5:$A$53,0),CD$20)*AN28*$B21)</f>
        <v>0</v>
      </c>
      <c r="CE28" s="3" cm="1">
        <f t="array" ref="CE28">IF($D28="","",INDEX('Data - CO2'!$B$5:$AP$53,MATCH(Kulturmodeller!$D28,'Data - CO2'!$A$5:$A$53,0),CE$20)*AO28*$B21)</f>
        <v>0</v>
      </c>
      <c r="CF28" s="3" cm="1">
        <f t="array" ref="CF28">IF($D28="","",INDEX('Data - CO2'!$B$5:$AP$53,MATCH(Kulturmodeller!$D28,'Data - CO2'!$A$5:$A$53,0),CF$20)*AP28*$B21)</f>
        <v>0</v>
      </c>
      <c r="CG28" s="3" cm="1">
        <f t="array" ref="CG28">IF($D28="","",INDEX('Data - CO2'!$B$5:$AP$53,MATCH(Kulturmodeller!$D28,'Data - CO2'!$A$5:$A$53,0),CG$20)*AQ28*$B21)</f>
        <v>0</v>
      </c>
      <c r="CH28" s="3" cm="1">
        <f t="array" ref="CH28">IF($D28="","",INDEX('Data - CO2'!$B$5:$AP$53,MATCH(Kulturmodeller!$D28,'Data - CO2'!$A$5:$A$53,0),CH$20)*AR28*$B21)</f>
        <v>0</v>
      </c>
      <c r="CI28" s="13" cm="1">
        <f t="array" ref="CI28">IF($D28="","",INDEX('Data - CO2'!$B$5:$AP$53,MATCH(Kulturmodeller!$D28,'Data - CO2'!$A$5:$A$53,0),CI$20)*AS28*$B21)</f>
        <v>0</v>
      </c>
    </row>
    <row r="29" spans="1:87" x14ac:dyDescent="0.3">
      <c r="A29" s="33"/>
      <c r="B29" s="33"/>
      <c r="C29" s="33"/>
      <c r="D29" s="10"/>
      <c r="E29" s="479">
        <f>SUM(E22:E28)</f>
        <v>1</v>
      </c>
      <c r="F29" s="108">
        <f>SUM(F22:F28)</f>
        <v>1</v>
      </c>
      <c r="G29" s="109">
        <f>SUM(G22:G28)</f>
        <v>1</v>
      </c>
      <c r="H29" s="109">
        <f t="shared" ref="H29:AS29" si="63">SUM(H22:H28)</f>
        <v>1</v>
      </c>
      <c r="I29" s="109">
        <f t="shared" si="63"/>
        <v>1</v>
      </c>
      <c r="J29" s="109">
        <f t="shared" si="63"/>
        <v>1</v>
      </c>
      <c r="K29" s="109">
        <f t="shared" si="63"/>
        <v>1</v>
      </c>
      <c r="L29" s="109">
        <f t="shared" si="63"/>
        <v>1</v>
      </c>
      <c r="M29" s="109">
        <f t="shared" si="63"/>
        <v>1</v>
      </c>
      <c r="N29" s="109">
        <f t="shared" si="63"/>
        <v>1</v>
      </c>
      <c r="O29" s="109">
        <f t="shared" si="63"/>
        <v>1</v>
      </c>
      <c r="P29" s="109">
        <f t="shared" si="63"/>
        <v>1</v>
      </c>
      <c r="Q29" s="109">
        <f t="shared" si="63"/>
        <v>1</v>
      </c>
      <c r="R29" s="109">
        <f t="shared" si="63"/>
        <v>1</v>
      </c>
      <c r="S29" s="109">
        <f t="shared" si="63"/>
        <v>1</v>
      </c>
      <c r="T29" s="109">
        <f t="shared" si="63"/>
        <v>1</v>
      </c>
      <c r="U29" s="109">
        <f t="shared" si="63"/>
        <v>1</v>
      </c>
      <c r="V29" s="109">
        <f t="shared" si="63"/>
        <v>1</v>
      </c>
      <c r="W29" s="109">
        <f t="shared" si="63"/>
        <v>1</v>
      </c>
      <c r="X29" s="109">
        <f t="shared" si="63"/>
        <v>1</v>
      </c>
      <c r="Y29" s="109">
        <f t="shared" si="63"/>
        <v>1</v>
      </c>
      <c r="Z29" s="109">
        <f t="shared" si="63"/>
        <v>1</v>
      </c>
      <c r="AA29" s="109">
        <f t="shared" si="63"/>
        <v>1</v>
      </c>
      <c r="AB29" s="109">
        <f t="shared" si="63"/>
        <v>1</v>
      </c>
      <c r="AC29" s="109">
        <f t="shared" si="63"/>
        <v>1</v>
      </c>
      <c r="AD29" s="109">
        <f t="shared" si="63"/>
        <v>1</v>
      </c>
      <c r="AE29" s="109">
        <f t="shared" si="63"/>
        <v>1</v>
      </c>
      <c r="AF29" s="109">
        <f t="shared" si="63"/>
        <v>1</v>
      </c>
      <c r="AG29" s="109">
        <f t="shared" si="63"/>
        <v>1</v>
      </c>
      <c r="AH29" s="109">
        <f t="shared" si="63"/>
        <v>1</v>
      </c>
      <c r="AI29" s="109">
        <f t="shared" si="63"/>
        <v>1</v>
      </c>
      <c r="AJ29" s="109">
        <f t="shared" si="63"/>
        <v>1</v>
      </c>
      <c r="AK29" s="109">
        <f t="shared" si="63"/>
        <v>1</v>
      </c>
      <c r="AL29" s="109">
        <f t="shared" si="63"/>
        <v>1</v>
      </c>
      <c r="AM29" s="109">
        <f t="shared" si="63"/>
        <v>1</v>
      </c>
      <c r="AN29" s="109">
        <f t="shared" si="63"/>
        <v>1</v>
      </c>
      <c r="AO29" s="109">
        <f t="shared" si="63"/>
        <v>1</v>
      </c>
      <c r="AP29" s="109">
        <f t="shared" si="63"/>
        <v>1</v>
      </c>
      <c r="AQ29" s="109">
        <f t="shared" si="63"/>
        <v>1</v>
      </c>
      <c r="AR29" s="109">
        <f t="shared" si="63"/>
        <v>1</v>
      </c>
      <c r="AS29" s="110">
        <f t="shared" si="63"/>
        <v>1</v>
      </c>
      <c r="AU29" s="111">
        <f>SUM(AU22:AU28)</f>
        <v>0</v>
      </c>
      <c r="AV29" s="112">
        <f t="shared" ref="AV29:CI29" si="64">SUM(AV22:AV28)</f>
        <v>0.2835913407850994</v>
      </c>
      <c r="AW29" s="112">
        <f t="shared" si="64"/>
        <v>1.8906089385673297</v>
      </c>
      <c r="AX29" s="112">
        <f t="shared" si="64"/>
        <v>4.7265223464183235</v>
      </c>
      <c r="AY29" s="112">
        <f t="shared" si="64"/>
        <v>9.4530446928366469</v>
      </c>
      <c r="AZ29" s="112">
        <f t="shared" si="64"/>
        <v>24.166642203327662</v>
      </c>
      <c r="BA29" s="112">
        <f t="shared" si="64"/>
        <v>52.305017430812079</v>
      </c>
      <c r="BB29" s="112">
        <f t="shared" si="64"/>
        <v>88.782769545534364</v>
      </c>
      <c r="BC29" s="112">
        <f t="shared" si="64"/>
        <v>116.6028653273431</v>
      </c>
      <c r="BD29" s="112">
        <f t="shared" si="64"/>
        <v>127.36154996256178</v>
      </c>
      <c r="BE29" s="112">
        <f t="shared" si="64"/>
        <v>140.62313044351424</v>
      </c>
      <c r="BF29" s="112">
        <f t="shared" si="64"/>
        <v>151.82816082684633</v>
      </c>
      <c r="BG29" s="112">
        <f t="shared" si="64"/>
        <v>168.75699191788667</v>
      </c>
      <c r="BH29" s="112">
        <f t="shared" si="64"/>
        <v>183.00241002591565</v>
      </c>
      <c r="BI29" s="112">
        <f t="shared" si="64"/>
        <v>198.11830945354296</v>
      </c>
      <c r="BJ29" s="112">
        <f t="shared" si="64"/>
        <v>213.7397915559531</v>
      </c>
      <c r="BK29" s="112">
        <f t="shared" si="64"/>
        <v>228.86846003982657</v>
      </c>
      <c r="BL29" s="112">
        <f t="shared" si="64"/>
        <v>244.13491358042907</v>
      </c>
      <c r="BM29" s="112">
        <f t="shared" si="64"/>
        <v>256.29386212446451</v>
      </c>
      <c r="BN29" s="112">
        <f t="shared" si="64"/>
        <v>269.56841901185021</v>
      </c>
      <c r="BO29" s="112">
        <f t="shared" si="64"/>
        <v>281.09216361273207</v>
      </c>
      <c r="BP29" s="112">
        <f t="shared" si="64"/>
        <v>290.7008060525867</v>
      </c>
      <c r="BQ29" s="112">
        <f t="shared" si="64"/>
        <v>296.79198436080446</v>
      </c>
      <c r="BR29" s="112">
        <f t="shared" si="64"/>
        <v>301.97766882557221</v>
      </c>
      <c r="BS29" s="112">
        <f t="shared" si="64"/>
        <v>308.70919318596259</v>
      </c>
      <c r="BT29" s="112">
        <f t="shared" si="64"/>
        <v>312.91213483676279</v>
      </c>
      <c r="BU29" s="112">
        <f t="shared" si="64"/>
        <v>317.42521501859926</v>
      </c>
      <c r="BV29" s="112">
        <f t="shared" si="64"/>
        <v>322.50783542672195</v>
      </c>
      <c r="BW29" s="112">
        <f t="shared" si="64"/>
        <v>327.83001009851984</v>
      </c>
      <c r="BX29" s="112">
        <f t="shared" si="64"/>
        <v>229.76878293774121</v>
      </c>
      <c r="BY29" s="112">
        <f t="shared" si="64"/>
        <v>233.47587134655572</v>
      </c>
      <c r="BZ29" s="112">
        <f t="shared" si="64"/>
        <v>236.87244850428669</v>
      </c>
      <c r="CA29" s="112">
        <f t="shared" si="64"/>
        <v>240.95801162671495</v>
      </c>
      <c r="CB29" s="112">
        <f t="shared" si="64"/>
        <v>7.3051702293635614</v>
      </c>
      <c r="CC29" s="112">
        <f t="shared" si="64"/>
        <v>16.597576249387593</v>
      </c>
      <c r="CD29" s="112">
        <f t="shared" si="64"/>
        <v>29.032427925962207</v>
      </c>
      <c r="CE29" s="112">
        <f t="shared" si="64"/>
        <v>42.034033204985121</v>
      </c>
      <c r="CF29" s="112">
        <f t="shared" si="64"/>
        <v>56.202399321806091</v>
      </c>
      <c r="CG29" s="112">
        <f t="shared" si="64"/>
        <v>81.319974398767357</v>
      </c>
      <c r="CH29" s="112">
        <f t="shared" si="64"/>
        <v>112.90577373181473</v>
      </c>
      <c r="CI29" s="113">
        <f t="shared" si="64"/>
        <v>136.48218101720261</v>
      </c>
    </row>
    <row r="30" spans="1:87" x14ac:dyDescent="0.3">
      <c r="A30" s="7" t="s">
        <v>86</v>
      </c>
      <c r="B30" s="7"/>
      <c r="C30" s="131"/>
      <c r="D30" s="131"/>
      <c r="E30" s="127"/>
      <c r="F30" s="39">
        <f>E30</f>
        <v>0</v>
      </c>
      <c r="G30" s="40">
        <f t="shared" ref="G30:AS30" si="65">F30</f>
        <v>0</v>
      </c>
      <c r="H30" s="40">
        <f t="shared" si="65"/>
        <v>0</v>
      </c>
      <c r="I30" s="40">
        <f t="shared" si="65"/>
        <v>0</v>
      </c>
      <c r="J30" s="40">
        <f t="shared" si="65"/>
        <v>0</v>
      </c>
      <c r="K30" s="40">
        <f t="shared" si="65"/>
        <v>0</v>
      </c>
      <c r="L30" s="40">
        <f t="shared" si="65"/>
        <v>0</v>
      </c>
      <c r="M30" s="40">
        <f t="shared" si="65"/>
        <v>0</v>
      </c>
      <c r="N30" s="40">
        <f t="shared" si="65"/>
        <v>0</v>
      </c>
      <c r="O30" s="40">
        <f t="shared" si="65"/>
        <v>0</v>
      </c>
      <c r="P30" s="40">
        <f t="shared" si="65"/>
        <v>0</v>
      </c>
      <c r="Q30" s="40">
        <f t="shared" si="65"/>
        <v>0</v>
      </c>
      <c r="R30" s="40">
        <f t="shared" si="65"/>
        <v>0</v>
      </c>
      <c r="S30" s="40">
        <f t="shared" si="65"/>
        <v>0</v>
      </c>
      <c r="T30" s="40">
        <f t="shared" si="65"/>
        <v>0</v>
      </c>
      <c r="U30" s="40">
        <f t="shared" si="65"/>
        <v>0</v>
      </c>
      <c r="V30" s="40">
        <f t="shared" si="65"/>
        <v>0</v>
      </c>
      <c r="W30" s="40">
        <f t="shared" si="65"/>
        <v>0</v>
      </c>
      <c r="X30" s="40">
        <f t="shared" si="65"/>
        <v>0</v>
      </c>
      <c r="Y30" s="40">
        <f t="shared" si="65"/>
        <v>0</v>
      </c>
      <c r="Z30" s="40">
        <f t="shared" si="65"/>
        <v>0</v>
      </c>
      <c r="AA30" s="40">
        <f t="shared" si="65"/>
        <v>0</v>
      </c>
      <c r="AB30" s="40">
        <f t="shared" si="65"/>
        <v>0</v>
      </c>
      <c r="AC30" s="40">
        <f t="shared" si="65"/>
        <v>0</v>
      </c>
      <c r="AD30" s="40">
        <f t="shared" si="65"/>
        <v>0</v>
      </c>
      <c r="AE30" s="40">
        <f t="shared" si="65"/>
        <v>0</v>
      </c>
      <c r="AF30" s="40">
        <f t="shared" si="65"/>
        <v>0</v>
      </c>
      <c r="AG30" s="40">
        <f t="shared" si="65"/>
        <v>0</v>
      </c>
      <c r="AH30" s="40">
        <f t="shared" si="65"/>
        <v>0</v>
      </c>
      <c r="AI30" s="40">
        <f t="shared" si="65"/>
        <v>0</v>
      </c>
      <c r="AJ30" s="40">
        <f t="shared" si="65"/>
        <v>0</v>
      </c>
      <c r="AK30" s="40">
        <f t="shared" si="65"/>
        <v>0</v>
      </c>
      <c r="AL30" s="40">
        <f t="shared" si="65"/>
        <v>0</v>
      </c>
      <c r="AM30" s="40">
        <f t="shared" si="65"/>
        <v>0</v>
      </c>
      <c r="AN30" s="40">
        <f t="shared" si="65"/>
        <v>0</v>
      </c>
      <c r="AO30" s="40">
        <f t="shared" si="65"/>
        <v>0</v>
      </c>
      <c r="AP30" s="40">
        <f t="shared" si="65"/>
        <v>0</v>
      </c>
      <c r="AQ30" s="40">
        <f t="shared" si="65"/>
        <v>0</v>
      </c>
      <c r="AR30" s="40">
        <f t="shared" si="65"/>
        <v>0</v>
      </c>
      <c r="AS30" s="41">
        <f t="shared" si="65"/>
        <v>0</v>
      </c>
      <c r="AU30" s="10" t="str" cm="1">
        <f t="array" ref="AU30">IF($D30="","",INDEX('Data - CO2'!$B$5:$AP$53,MATCH(Kulturmodeller!$D30,'Data - CO2'!$A$5:$A$53,0),AU$20)*E30)</f>
        <v/>
      </c>
      <c r="AV30" t="str" cm="1">
        <f t="array" ref="AV30">IF($D30="","",INDEX('Data - CO2'!$B$5:$AP$53,MATCH(Kulturmodeller!$D30,'Data - CO2'!$A$5:$A$53,0),AV$20)*F30)</f>
        <v/>
      </c>
      <c r="AW30" t="str" cm="1">
        <f t="array" ref="AW30">IF($D30="","",INDEX('Data - CO2'!$B$5:$AP$53,MATCH(Kulturmodeller!$D30,'Data - CO2'!$A$5:$A$53,0),AW$20)*G30)</f>
        <v/>
      </c>
      <c r="AX30" t="str" cm="1">
        <f t="array" ref="AX30">IF($D30="","",INDEX('Data - CO2'!$B$5:$AP$53,MATCH(Kulturmodeller!$D30,'Data - CO2'!$A$5:$A$53,0),AX$20)*H30)</f>
        <v/>
      </c>
      <c r="AY30" t="str" cm="1">
        <f t="array" ref="AY30">IF($D30="","",INDEX('Data - CO2'!$B$5:$AP$53,MATCH(Kulturmodeller!$D30,'Data - CO2'!$A$5:$A$53,0),AY$20)*I30)</f>
        <v/>
      </c>
      <c r="AZ30" t="str" cm="1">
        <f t="array" ref="AZ30">IF($D30="","",INDEX('Data - CO2'!$B$5:$AP$53,MATCH(Kulturmodeller!$D30,'Data - CO2'!$A$5:$A$53,0),AZ$20)*J30)</f>
        <v/>
      </c>
      <c r="BA30" t="str" cm="1">
        <f t="array" ref="BA30">IF($D30="","",INDEX('Data - CO2'!$B$5:$AP$53,MATCH(Kulturmodeller!$D30,'Data - CO2'!$A$5:$A$53,0),BA$20)*K30)</f>
        <v/>
      </c>
      <c r="BB30" t="str" cm="1">
        <f t="array" ref="BB30">IF($D30="","",INDEX('Data - CO2'!$B$5:$AP$53,MATCH(Kulturmodeller!$D30,'Data - CO2'!$A$5:$A$53,0),BB$20)*L30)</f>
        <v/>
      </c>
      <c r="BC30" t="str" cm="1">
        <f t="array" ref="BC30">IF($D30="","",INDEX('Data - CO2'!$B$5:$AP$53,MATCH(Kulturmodeller!$D30,'Data - CO2'!$A$5:$A$53,0),BC$20)*M30)</f>
        <v/>
      </c>
      <c r="BD30" t="str" cm="1">
        <f t="array" ref="BD30">IF($D30="","",INDEX('Data - CO2'!$B$5:$AP$53,MATCH(Kulturmodeller!$D30,'Data - CO2'!$A$5:$A$53,0),BD$20)*N30)</f>
        <v/>
      </c>
      <c r="BE30" t="str" cm="1">
        <f t="array" ref="BE30">IF($D30="","",INDEX('Data - CO2'!$B$5:$AP$53,MATCH(Kulturmodeller!$D30,'Data - CO2'!$A$5:$A$53,0),BE$20)*O30)</f>
        <v/>
      </c>
      <c r="BF30" t="str" cm="1">
        <f t="array" ref="BF30">IF($D30="","",INDEX('Data - CO2'!$B$5:$AP$53,MATCH(Kulturmodeller!$D30,'Data - CO2'!$A$5:$A$53,0),BF$20)*P30)</f>
        <v/>
      </c>
      <c r="BG30" t="str" cm="1">
        <f t="array" ref="BG30">IF($D30="","",INDEX('Data - CO2'!$B$5:$AP$53,MATCH(Kulturmodeller!$D30,'Data - CO2'!$A$5:$A$53,0),BG$20)*Q30)</f>
        <v/>
      </c>
      <c r="BH30" t="str" cm="1">
        <f t="array" ref="BH30">IF($D30="","",INDEX('Data - CO2'!$B$5:$AP$53,MATCH(Kulturmodeller!$D30,'Data - CO2'!$A$5:$A$53,0),BH$20)*R30)</f>
        <v/>
      </c>
      <c r="BI30" t="str" cm="1">
        <f t="array" ref="BI30">IF($D30="","",INDEX('Data - CO2'!$B$5:$AP$53,MATCH(Kulturmodeller!$D30,'Data - CO2'!$A$5:$A$53,0),BI$20)*S30)</f>
        <v/>
      </c>
      <c r="BJ30" t="str" cm="1">
        <f t="array" ref="BJ30">IF($D30="","",INDEX('Data - CO2'!$B$5:$AP$53,MATCH(Kulturmodeller!$D30,'Data - CO2'!$A$5:$A$53,0),BJ$20)*T30)</f>
        <v/>
      </c>
      <c r="BK30" t="str" cm="1">
        <f t="array" ref="BK30">IF($D30="","",INDEX('Data - CO2'!$B$5:$AP$53,MATCH(Kulturmodeller!$D30,'Data - CO2'!$A$5:$A$53,0),BK$20)*U30)</f>
        <v/>
      </c>
      <c r="BL30" t="str" cm="1">
        <f t="array" ref="BL30">IF($D30="","",INDEX('Data - CO2'!$B$5:$AP$53,MATCH(Kulturmodeller!$D30,'Data - CO2'!$A$5:$A$53,0),BL$20)*V30)</f>
        <v/>
      </c>
      <c r="BM30" t="str" cm="1">
        <f t="array" ref="BM30">IF($D30="","",INDEX('Data - CO2'!$B$5:$AP$53,MATCH(Kulturmodeller!$D30,'Data - CO2'!$A$5:$A$53,0),BM$20)*W30)</f>
        <v/>
      </c>
      <c r="BN30" t="str" cm="1">
        <f t="array" ref="BN30">IF($D30="","",INDEX('Data - CO2'!$B$5:$AP$53,MATCH(Kulturmodeller!$D30,'Data - CO2'!$A$5:$A$53,0),BN$20)*X30)</f>
        <v/>
      </c>
      <c r="BO30" t="str" cm="1">
        <f t="array" ref="BO30">IF($D30="","",INDEX('Data - CO2'!$B$5:$AP$53,MATCH(Kulturmodeller!$D30,'Data - CO2'!$A$5:$A$53,0),BO$20)*Y30)</f>
        <v/>
      </c>
      <c r="BP30" t="str" cm="1">
        <f t="array" ref="BP30">IF($D30="","",INDEX('Data - CO2'!$B$5:$AP$53,MATCH(Kulturmodeller!$D30,'Data - CO2'!$A$5:$A$53,0),BP$20)*Z30)</f>
        <v/>
      </c>
      <c r="BQ30" t="str" cm="1">
        <f t="array" ref="BQ30">IF($D30="","",INDEX('Data - CO2'!$B$5:$AP$53,MATCH(Kulturmodeller!$D30,'Data - CO2'!$A$5:$A$53,0),BQ$20)*AA30)</f>
        <v/>
      </c>
      <c r="BR30" t="str" cm="1">
        <f t="array" ref="BR30">IF($D30="","",INDEX('Data - CO2'!$B$5:$AP$53,MATCH(Kulturmodeller!$D30,'Data - CO2'!$A$5:$A$53,0),BR$20)*AB30)</f>
        <v/>
      </c>
      <c r="BS30" t="str" cm="1">
        <f t="array" ref="BS30">IF($D30="","",INDEX('Data - CO2'!$B$5:$AP$53,MATCH(Kulturmodeller!$D30,'Data - CO2'!$A$5:$A$53,0),BS$20)*AC30)</f>
        <v/>
      </c>
      <c r="BT30" t="str" cm="1">
        <f t="array" ref="BT30">IF($D30="","",INDEX('Data - CO2'!$B$5:$AP$53,MATCH(Kulturmodeller!$D30,'Data - CO2'!$A$5:$A$53,0),BT$20)*AD30)</f>
        <v/>
      </c>
      <c r="BU30" t="str" cm="1">
        <f t="array" ref="BU30">IF($D30="","",INDEX('Data - CO2'!$B$5:$AP$53,MATCH(Kulturmodeller!$D30,'Data - CO2'!$A$5:$A$53,0),BU$20)*AE30)</f>
        <v/>
      </c>
      <c r="BV30" t="str" cm="1">
        <f t="array" ref="BV30">IF($D30="","",INDEX('Data - CO2'!$B$5:$AP$53,MATCH(Kulturmodeller!$D30,'Data - CO2'!$A$5:$A$53,0),BV$20)*AF30)</f>
        <v/>
      </c>
      <c r="BW30" t="str" cm="1">
        <f t="array" ref="BW30">IF($D30="","",INDEX('Data - CO2'!$B$5:$AP$53,MATCH(Kulturmodeller!$D30,'Data - CO2'!$A$5:$A$53,0),BW$20)*AG30)</f>
        <v/>
      </c>
      <c r="BX30" t="str" cm="1">
        <f t="array" ref="BX30">IF($D30="","",INDEX('Data - CO2'!$B$5:$AP$53,MATCH(Kulturmodeller!$D30,'Data - CO2'!$A$5:$A$53,0),BX$20)*AH30)</f>
        <v/>
      </c>
      <c r="BY30" t="str" cm="1">
        <f t="array" ref="BY30">IF($D30="","",INDEX('Data - CO2'!$B$5:$AP$53,MATCH(Kulturmodeller!$D30,'Data - CO2'!$A$5:$A$53,0),BY$20)*AI30)</f>
        <v/>
      </c>
      <c r="BZ30" t="str" cm="1">
        <f t="array" ref="BZ30">IF($D30="","",INDEX('Data - CO2'!$B$5:$AP$53,MATCH(Kulturmodeller!$D30,'Data - CO2'!$A$5:$A$53,0),BZ$20)*AJ30)</f>
        <v/>
      </c>
      <c r="CA30" t="str" cm="1">
        <f t="array" ref="CA30">IF($D30="","",INDEX('Data - CO2'!$B$5:$AP$53,MATCH(Kulturmodeller!$D30,'Data - CO2'!$A$5:$A$53,0),CA$20)*AK30)</f>
        <v/>
      </c>
      <c r="CB30" t="str" cm="1">
        <f t="array" ref="CB30">IF($D30="","",INDEX('Data - CO2'!$B$5:$AP$53,MATCH(Kulturmodeller!$D30,'Data - CO2'!$A$5:$A$53,0),CB$20)*AL30)</f>
        <v/>
      </c>
      <c r="CC30" t="str" cm="1">
        <f t="array" ref="CC30">IF($D30="","",INDEX('Data - CO2'!$B$5:$AP$53,MATCH(Kulturmodeller!$D30,'Data - CO2'!$A$5:$A$53,0),CC$20)*AM30)</f>
        <v/>
      </c>
      <c r="CD30" t="str" cm="1">
        <f t="array" ref="CD30">IF($D30="","",INDEX('Data - CO2'!$B$5:$AP$53,MATCH(Kulturmodeller!$D30,'Data - CO2'!$A$5:$A$53,0),CD$20)*AN30)</f>
        <v/>
      </c>
      <c r="CE30" t="str" cm="1">
        <f t="array" ref="CE30">IF($D30="","",INDEX('Data - CO2'!$B$5:$AP$53,MATCH(Kulturmodeller!$D30,'Data - CO2'!$A$5:$A$53,0),CE$20)*AO30)</f>
        <v/>
      </c>
      <c r="CF30" t="str" cm="1">
        <f t="array" ref="CF30">IF($D30="","",INDEX('Data - CO2'!$B$5:$AP$53,MATCH(Kulturmodeller!$D30,'Data - CO2'!$A$5:$A$53,0),CF$20)*AP30)</f>
        <v/>
      </c>
      <c r="CG30" t="str" cm="1">
        <f t="array" ref="CG30">IF($D30="","",INDEX('Data - CO2'!$B$5:$AP$53,MATCH(Kulturmodeller!$D30,'Data - CO2'!$A$5:$A$53,0),CG$20)*AQ30)</f>
        <v/>
      </c>
      <c r="CH30" t="str" cm="1">
        <f t="array" ref="CH30">IF($D30="","",INDEX('Data - CO2'!$B$5:$AP$53,MATCH(Kulturmodeller!$D30,'Data - CO2'!$A$5:$A$53,0),CH$20)*AR30)</f>
        <v/>
      </c>
      <c r="CI30" s="11" t="str" cm="1">
        <f t="array" ref="CI30">IF($D30="","",INDEX('Data - CO2'!$B$5:$AP$53,MATCH(Kulturmodeller!$D30,'Data - CO2'!$A$5:$A$53,0),CI$20)*AS30)</f>
        <v/>
      </c>
    </row>
    <row r="31" spans="1:87" x14ac:dyDescent="0.3">
      <c r="A31" s="12" t="s">
        <v>87</v>
      </c>
      <c r="B31" s="12"/>
      <c r="C31" s="129"/>
      <c r="D31" s="129"/>
      <c r="E31" s="127"/>
      <c r="F31" s="45">
        <f>E31</f>
        <v>0</v>
      </c>
      <c r="G31" s="46">
        <f t="shared" ref="G31:AS31" si="66">F31</f>
        <v>0</v>
      </c>
      <c r="H31" s="46">
        <f t="shared" si="66"/>
        <v>0</v>
      </c>
      <c r="I31" s="46">
        <f t="shared" si="66"/>
        <v>0</v>
      </c>
      <c r="J31" s="46">
        <f t="shared" si="66"/>
        <v>0</v>
      </c>
      <c r="K31" s="46">
        <f t="shared" si="66"/>
        <v>0</v>
      </c>
      <c r="L31" s="46">
        <f t="shared" si="66"/>
        <v>0</v>
      </c>
      <c r="M31" s="46">
        <f t="shared" si="66"/>
        <v>0</v>
      </c>
      <c r="N31" s="46">
        <f t="shared" si="66"/>
        <v>0</v>
      </c>
      <c r="O31" s="46">
        <f t="shared" si="66"/>
        <v>0</v>
      </c>
      <c r="P31" s="46">
        <f t="shared" si="66"/>
        <v>0</v>
      </c>
      <c r="Q31" s="46">
        <f t="shared" si="66"/>
        <v>0</v>
      </c>
      <c r="R31" s="46">
        <f t="shared" si="66"/>
        <v>0</v>
      </c>
      <c r="S31" s="46">
        <f t="shared" si="66"/>
        <v>0</v>
      </c>
      <c r="T31" s="46">
        <f t="shared" si="66"/>
        <v>0</v>
      </c>
      <c r="U31" s="46">
        <f t="shared" si="66"/>
        <v>0</v>
      </c>
      <c r="V31" s="46">
        <f t="shared" si="66"/>
        <v>0</v>
      </c>
      <c r="W31" s="46">
        <f t="shared" si="66"/>
        <v>0</v>
      </c>
      <c r="X31" s="46">
        <f t="shared" si="66"/>
        <v>0</v>
      </c>
      <c r="Y31" s="46">
        <f t="shared" si="66"/>
        <v>0</v>
      </c>
      <c r="Z31" s="46">
        <f t="shared" si="66"/>
        <v>0</v>
      </c>
      <c r="AA31" s="46">
        <f t="shared" si="66"/>
        <v>0</v>
      </c>
      <c r="AB31" s="46">
        <f t="shared" si="66"/>
        <v>0</v>
      </c>
      <c r="AC31" s="46">
        <f t="shared" si="66"/>
        <v>0</v>
      </c>
      <c r="AD31" s="46">
        <f t="shared" si="66"/>
        <v>0</v>
      </c>
      <c r="AE31" s="46">
        <f t="shared" si="66"/>
        <v>0</v>
      </c>
      <c r="AF31" s="46">
        <f t="shared" si="66"/>
        <v>0</v>
      </c>
      <c r="AG31" s="46">
        <f t="shared" si="66"/>
        <v>0</v>
      </c>
      <c r="AH31" s="46">
        <f t="shared" si="66"/>
        <v>0</v>
      </c>
      <c r="AI31" s="46">
        <f t="shared" si="66"/>
        <v>0</v>
      </c>
      <c r="AJ31" s="46">
        <f t="shared" si="66"/>
        <v>0</v>
      </c>
      <c r="AK31" s="46">
        <f t="shared" si="66"/>
        <v>0</v>
      </c>
      <c r="AL31" s="46">
        <f t="shared" si="66"/>
        <v>0</v>
      </c>
      <c r="AM31" s="46">
        <f t="shared" si="66"/>
        <v>0</v>
      </c>
      <c r="AN31" s="46">
        <f t="shared" si="66"/>
        <v>0</v>
      </c>
      <c r="AO31" s="46">
        <f t="shared" si="66"/>
        <v>0</v>
      </c>
      <c r="AP31" s="46">
        <f t="shared" si="66"/>
        <v>0</v>
      </c>
      <c r="AQ31" s="46">
        <f t="shared" si="66"/>
        <v>0</v>
      </c>
      <c r="AR31" s="46">
        <f t="shared" si="66"/>
        <v>0</v>
      </c>
      <c r="AS31" s="47">
        <f t="shared" si="66"/>
        <v>0</v>
      </c>
      <c r="AU31" s="10" t="str" cm="1">
        <f t="array" ref="AU31">IF($D31="","",INDEX('Data - CO2'!$B$5:$AP$53,MATCH(Kulturmodeller!$D31,'Data - CO2'!$A$5:$A$53,0),AU$20)*E31)</f>
        <v/>
      </c>
      <c r="AV31" t="str" cm="1">
        <f t="array" ref="AV31">IF($D31="","",INDEX('Data - CO2'!$B$5:$AP$53,MATCH(Kulturmodeller!$D31,'Data - CO2'!$A$5:$A$53,0),AV$20)*F31)</f>
        <v/>
      </c>
      <c r="AW31" t="str" cm="1">
        <f t="array" ref="AW31">IF($D31="","",INDEX('Data - CO2'!$B$5:$AP$53,MATCH(Kulturmodeller!$D31,'Data - CO2'!$A$5:$A$53,0),AW$20)*G31)</f>
        <v/>
      </c>
      <c r="AX31" t="str" cm="1">
        <f t="array" ref="AX31">IF($D31="","",INDEX('Data - CO2'!$B$5:$AP$53,MATCH(Kulturmodeller!$D31,'Data - CO2'!$A$5:$A$53,0),AX$20)*H31)</f>
        <v/>
      </c>
      <c r="AY31" t="str" cm="1">
        <f t="array" ref="AY31">IF($D31="","",INDEX('Data - CO2'!$B$5:$AP$53,MATCH(Kulturmodeller!$D31,'Data - CO2'!$A$5:$A$53,0),AY$20)*I31)</f>
        <v/>
      </c>
      <c r="AZ31" t="str" cm="1">
        <f t="array" ref="AZ31">IF($D31="","",INDEX('Data - CO2'!$B$5:$AP$53,MATCH(Kulturmodeller!$D31,'Data - CO2'!$A$5:$A$53,0),AZ$20)*J31)</f>
        <v/>
      </c>
      <c r="BA31" t="str" cm="1">
        <f t="array" ref="BA31">IF($D31="","",INDEX('Data - CO2'!$B$5:$AP$53,MATCH(Kulturmodeller!$D31,'Data - CO2'!$A$5:$A$53,0),BA$20)*K31)</f>
        <v/>
      </c>
      <c r="BB31" t="str" cm="1">
        <f t="array" ref="BB31">IF($D31="","",INDEX('Data - CO2'!$B$5:$AP$53,MATCH(Kulturmodeller!$D31,'Data - CO2'!$A$5:$A$53,0),BB$20)*L31)</f>
        <v/>
      </c>
      <c r="BC31" t="str" cm="1">
        <f t="array" ref="BC31">IF($D31="","",INDEX('Data - CO2'!$B$5:$AP$53,MATCH(Kulturmodeller!$D31,'Data - CO2'!$A$5:$A$53,0),BC$20)*M31)</f>
        <v/>
      </c>
      <c r="BD31" t="str" cm="1">
        <f t="array" ref="BD31">IF($D31="","",INDEX('Data - CO2'!$B$5:$AP$53,MATCH(Kulturmodeller!$D31,'Data - CO2'!$A$5:$A$53,0),BD$20)*N31)</f>
        <v/>
      </c>
      <c r="BE31" t="str" cm="1">
        <f t="array" ref="BE31">IF($D31="","",INDEX('Data - CO2'!$B$5:$AP$53,MATCH(Kulturmodeller!$D31,'Data - CO2'!$A$5:$A$53,0),BE$20)*O31)</f>
        <v/>
      </c>
      <c r="BF31" t="str" cm="1">
        <f t="array" ref="BF31">IF($D31="","",INDEX('Data - CO2'!$B$5:$AP$53,MATCH(Kulturmodeller!$D31,'Data - CO2'!$A$5:$A$53,0),BF$20)*P31)</f>
        <v/>
      </c>
      <c r="BG31" t="str" cm="1">
        <f t="array" ref="BG31">IF($D31="","",INDEX('Data - CO2'!$B$5:$AP$53,MATCH(Kulturmodeller!$D31,'Data - CO2'!$A$5:$A$53,0),BG$20)*Q31)</f>
        <v/>
      </c>
      <c r="BH31" t="str" cm="1">
        <f t="array" ref="BH31">IF($D31="","",INDEX('Data - CO2'!$B$5:$AP$53,MATCH(Kulturmodeller!$D31,'Data - CO2'!$A$5:$A$53,0),BH$20)*R31)</f>
        <v/>
      </c>
      <c r="BI31" t="str" cm="1">
        <f t="array" ref="BI31">IF($D31="","",INDEX('Data - CO2'!$B$5:$AP$53,MATCH(Kulturmodeller!$D31,'Data - CO2'!$A$5:$A$53,0),BI$20)*S31)</f>
        <v/>
      </c>
      <c r="BJ31" t="str" cm="1">
        <f t="array" ref="BJ31">IF($D31="","",INDEX('Data - CO2'!$B$5:$AP$53,MATCH(Kulturmodeller!$D31,'Data - CO2'!$A$5:$A$53,0),BJ$20)*T31)</f>
        <v/>
      </c>
      <c r="BK31" t="str" cm="1">
        <f t="array" ref="BK31">IF($D31="","",INDEX('Data - CO2'!$B$5:$AP$53,MATCH(Kulturmodeller!$D31,'Data - CO2'!$A$5:$A$53,0),BK$20)*U31)</f>
        <v/>
      </c>
      <c r="BL31" t="str" cm="1">
        <f t="array" ref="BL31">IF($D31="","",INDEX('Data - CO2'!$B$5:$AP$53,MATCH(Kulturmodeller!$D31,'Data - CO2'!$A$5:$A$53,0),BL$20)*V31)</f>
        <v/>
      </c>
      <c r="BM31" t="str" cm="1">
        <f t="array" ref="BM31">IF($D31="","",INDEX('Data - CO2'!$B$5:$AP$53,MATCH(Kulturmodeller!$D31,'Data - CO2'!$A$5:$A$53,0),BM$20)*W31)</f>
        <v/>
      </c>
      <c r="BN31" t="str" cm="1">
        <f t="array" ref="BN31">IF($D31="","",INDEX('Data - CO2'!$B$5:$AP$53,MATCH(Kulturmodeller!$D31,'Data - CO2'!$A$5:$A$53,0),BN$20)*X31)</f>
        <v/>
      </c>
      <c r="BO31" t="str" cm="1">
        <f t="array" ref="BO31">IF($D31="","",INDEX('Data - CO2'!$B$5:$AP$53,MATCH(Kulturmodeller!$D31,'Data - CO2'!$A$5:$A$53,0),BO$20)*Y31)</f>
        <v/>
      </c>
      <c r="BP31" t="str" cm="1">
        <f t="array" ref="BP31">IF($D31="","",INDEX('Data - CO2'!$B$5:$AP$53,MATCH(Kulturmodeller!$D31,'Data - CO2'!$A$5:$A$53,0),BP$20)*Z31)</f>
        <v/>
      </c>
      <c r="BQ31" t="str" cm="1">
        <f t="array" ref="BQ31">IF($D31="","",INDEX('Data - CO2'!$B$5:$AP$53,MATCH(Kulturmodeller!$D31,'Data - CO2'!$A$5:$A$53,0),BQ$20)*AA31)</f>
        <v/>
      </c>
      <c r="BR31" t="str" cm="1">
        <f t="array" ref="BR31">IF($D31="","",INDEX('Data - CO2'!$B$5:$AP$53,MATCH(Kulturmodeller!$D31,'Data - CO2'!$A$5:$A$53,0),BR$20)*AB31)</f>
        <v/>
      </c>
      <c r="BS31" t="str" cm="1">
        <f t="array" ref="BS31">IF($D31="","",INDEX('Data - CO2'!$B$5:$AP$53,MATCH(Kulturmodeller!$D31,'Data - CO2'!$A$5:$A$53,0),BS$20)*AC31)</f>
        <v/>
      </c>
      <c r="BT31" t="str" cm="1">
        <f t="array" ref="BT31">IF($D31="","",INDEX('Data - CO2'!$B$5:$AP$53,MATCH(Kulturmodeller!$D31,'Data - CO2'!$A$5:$A$53,0),BT$20)*AD31)</f>
        <v/>
      </c>
      <c r="BU31" t="str" cm="1">
        <f t="array" ref="BU31">IF($D31="","",INDEX('Data - CO2'!$B$5:$AP$53,MATCH(Kulturmodeller!$D31,'Data - CO2'!$A$5:$A$53,0),BU$20)*AE31)</f>
        <v/>
      </c>
      <c r="BV31" t="str" cm="1">
        <f t="array" ref="BV31">IF($D31="","",INDEX('Data - CO2'!$B$5:$AP$53,MATCH(Kulturmodeller!$D31,'Data - CO2'!$A$5:$A$53,0),BV$20)*AF31)</f>
        <v/>
      </c>
      <c r="BW31" t="str" cm="1">
        <f t="array" ref="BW31">IF($D31="","",INDEX('Data - CO2'!$B$5:$AP$53,MATCH(Kulturmodeller!$D31,'Data - CO2'!$A$5:$A$53,0),BW$20)*AG31)</f>
        <v/>
      </c>
      <c r="BX31" t="str" cm="1">
        <f t="array" ref="BX31">IF($D31="","",INDEX('Data - CO2'!$B$5:$AP$53,MATCH(Kulturmodeller!$D31,'Data - CO2'!$A$5:$A$53,0),BX$20)*AH31)</f>
        <v/>
      </c>
      <c r="BY31" t="str" cm="1">
        <f t="array" ref="BY31">IF($D31="","",INDEX('Data - CO2'!$B$5:$AP$53,MATCH(Kulturmodeller!$D31,'Data - CO2'!$A$5:$A$53,0),BY$20)*AI31)</f>
        <v/>
      </c>
      <c r="BZ31" t="str" cm="1">
        <f t="array" ref="BZ31">IF($D31="","",INDEX('Data - CO2'!$B$5:$AP$53,MATCH(Kulturmodeller!$D31,'Data - CO2'!$A$5:$A$53,0),BZ$20)*AJ31)</f>
        <v/>
      </c>
      <c r="CA31" t="str" cm="1">
        <f t="array" ref="CA31">IF($D31="","",INDEX('Data - CO2'!$B$5:$AP$53,MATCH(Kulturmodeller!$D31,'Data - CO2'!$A$5:$A$53,0),CA$20)*AK31)</f>
        <v/>
      </c>
      <c r="CB31" t="str" cm="1">
        <f t="array" ref="CB31">IF($D31="","",INDEX('Data - CO2'!$B$5:$AP$53,MATCH(Kulturmodeller!$D31,'Data - CO2'!$A$5:$A$53,0),CB$20)*AL31)</f>
        <v/>
      </c>
      <c r="CC31" t="str" cm="1">
        <f t="array" ref="CC31">IF($D31="","",INDEX('Data - CO2'!$B$5:$AP$53,MATCH(Kulturmodeller!$D31,'Data - CO2'!$A$5:$A$53,0),CC$20)*AM31)</f>
        <v/>
      </c>
      <c r="CD31" t="str" cm="1">
        <f t="array" ref="CD31">IF($D31="","",INDEX('Data - CO2'!$B$5:$AP$53,MATCH(Kulturmodeller!$D31,'Data - CO2'!$A$5:$A$53,0),CD$20)*AN31)</f>
        <v/>
      </c>
      <c r="CE31" t="str" cm="1">
        <f t="array" ref="CE31">IF($D31="","",INDEX('Data - CO2'!$B$5:$AP$53,MATCH(Kulturmodeller!$D31,'Data - CO2'!$A$5:$A$53,0),CE$20)*AO31)</f>
        <v/>
      </c>
      <c r="CF31" t="str" cm="1">
        <f t="array" ref="CF31">IF($D31="","",INDEX('Data - CO2'!$B$5:$AP$53,MATCH(Kulturmodeller!$D31,'Data - CO2'!$A$5:$A$53,0),CF$20)*AP31)</f>
        <v/>
      </c>
      <c r="CG31" t="str" cm="1">
        <f t="array" ref="CG31">IF($D31="","",INDEX('Data - CO2'!$B$5:$AP$53,MATCH(Kulturmodeller!$D31,'Data - CO2'!$A$5:$A$53,0),CG$20)*AQ31)</f>
        <v/>
      </c>
      <c r="CH31" t="str" cm="1">
        <f t="array" ref="CH31">IF($D31="","",INDEX('Data - CO2'!$B$5:$AP$53,MATCH(Kulturmodeller!$D31,'Data - CO2'!$A$5:$A$53,0),CH$20)*AR31)</f>
        <v/>
      </c>
      <c r="CI31" s="11" t="str" cm="1">
        <f t="array" ref="CI31">IF($D31="","",INDEX('Data - CO2'!$B$5:$AP$53,MATCH(Kulturmodeller!$D31,'Data - CO2'!$A$5:$A$53,0),CI$20)*AS31)</f>
        <v/>
      </c>
    </row>
    <row r="32" spans="1:87" x14ac:dyDescent="0.3">
      <c r="A32" s="42"/>
      <c r="B32" s="42"/>
      <c r="C32" s="42"/>
      <c r="D32" s="12"/>
      <c r="E32" s="52"/>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4"/>
      <c r="AU32" s="136">
        <f t="shared" ref="AU32:CH32" si="67">SUM(AU30:AU31)</f>
        <v>0</v>
      </c>
      <c r="AV32" s="137">
        <f t="shared" si="67"/>
        <v>0</v>
      </c>
      <c r="AW32" s="137">
        <f t="shared" si="67"/>
        <v>0</v>
      </c>
      <c r="AX32" s="137">
        <f t="shared" si="67"/>
        <v>0</v>
      </c>
      <c r="AY32" s="137">
        <f t="shared" si="67"/>
        <v>0</v>
      </c>
      <c r="AZ32" s="137">
        <f t="shared" si="67"/>
        <v>0</v>
      </c>
      <c r="BA32" s="137">
        <f t="shared" si="67"/>
        <v>0</v>
      </c>
      <c r="BB32" s="137">
        <f t="shared" si="67"/>
        <v>0</v>
      </c>
      <c r="BC32" s="137">
        <f t="shared" si="67"/>
        <v>0</v>
      </c>
      <c r="BD32" s="137">
        <f t="shared" si="67"/>
        <v>0</v>
      </c>
      <c r="BE32" s="137">
        <f t="shared" si="67"/>
        <v>0</v>
      </c>
      <c r="BF32" s="137">
        <f t="shared" si="67"/>
        <v>0</v>
      </c>
      <c r="BG32" s="137">
        <f t="shared" si="67"/>
        <v>0</v>
      </c>
      <c r="BH32" s="137">
        <f t="shared" si="67"/>
        <v>0</v>
      </c>
      <c r="BI32" s="137">
        <f t="shared" si="67"/>
        <v>0</v>
      </c>
      <c r="BJ32" s="137">
        <f t="shared" si="67"/>
        <v>0</v>
      </c>
      <c r="BK32" s="137">
        <f t="shared" si="67"/>
        <v>0</v>
      </c>
      <c r="BL32" s="137">
        <f t="shared" si="67"/>
        <v>0</v>
      </c>
      <c r="BM32" s="137">
        <f t="shared" si="67"/>
        <v>0</v>
      </c>
      <c r="BN32" s="137">
        <f t="shared" si="67"/>
        <v>0</v>
      </c>
      <c r="BO32" s="137">
        <f t="shared" si="67"/>
        <v>0</v>
      </c>
      <c r="BP32" s="137">
        <f t="shared" si="67"/>
        <v>0</v>
      </c>
      <c r="BQ32" s="137">
        <f t="shared" si="67"/>
        <v>0</v>
      </c>
      <c r="BR32" s="137">
        <f t="shared" si="67"/>
        <v>0</v>
      </c>
      <c r="BS32" s="137">
        <f t="shared" si="67"/>
        <v>0</v>
      </c>
      <c r="BT32" s="137">
        <f t="shared" si="67"/>
        <v>0</v>
      </c>
      <c r="BU32" s="137">
        <f t="shared" si="67"/>
        <v>0</v>
      </c>
      <c r="BV32" s="137">
        <f t="shared" si="67"/>
        <v>0</v>
      </c>
      <c r="BW32" s="137">
        <f t="shared" si="67"/>
        <v>0</v>
      </c>
      <c r="BX32" s="137">
        <f t="shared" si="67"/>
        <v>0</v>
      </c>
      <c r="BY32" s="137">
        <f t="shared" si="67"/>
        <v>0</v>
      </c>
      <c r="BZ32" s="137">
        <f t="shared" si="67"/>
        <v>0</v>
      </c>
      <c r="CA32" s="137">
        <f t="shared" si="67"/>
        <v>0</v>
      </c>
      <c r="CB32" s="137">
        <f t="shared" si="67"/>
        <v>0</v>
      </c>
      <c r="CC32" s="137">
        <f t="shared" si="67"/>
        <v>0</v>
      </c>
      <c r="CD32" s="137">
        <f t="shared" si="67"/>
        <v>0</v>
      </c>
      <c r="CE32" s="137">
        <f t="shared" si="67"/>
        <v>0</v>
      </c>
      <c r="CF32" s="137">
        <f t="shared" si="67"/>
        <v>0</v>
      </c>
      <c r="CG32" s="137">
        <f t="shared" si="67"/>
        <v>0</v>
      </c>
      <c r="CH32" s="137">
        <f t="shared" si="67"/>
        <v>0</v>
      </c>
      <c r="CI32" s="138">
        <f>SUM(CI30:CI31)</f>
        <v>0</v>
      </c>
    </row>
    <row r="33" spans="1:87" x14ac:dyDescent="0.3">
      <c r="A33" s="55" t="s">
        <v>88</v>
      </c>
      <c r="B33" s="55"/>
      <c r="C33" s="55"/>
      <c r="D33" s="56"/>
      <c r="E33" s="5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9"/>
      <c r="AT33" s="91">
        <f>AVERAGE(BO33:CI33)</f>
        <v>199.18579342442146</v>
      </c>
      <c r="AU33" s="111">
        <f>AU29+AU32</f>
        <v>0</v>
      </c>
      <c r="AV33" s="112">
        <f t="shared" ref="AV33:CI33" si="68">AV29+AV32</f>
        <v>0.2835913407850994</v>
      </c>
      <c r="AW33" s="112">
        <f t="shared" si="68"/>
        <v>1.8906089385673297</v>
      </c>
      <c r="AX33" s="112">
        <f t="shared" si="68"/>
        <v>4.7265223464183235</v>
      </c>
      <c r="AY33" s="112">
        <f t="shared" si="68"/>
        <v>9.4530446928366469</v>
      </c>
      <c r="AZ33" s="112">
        <f t="shared" si="68"/>
        <v>24.166642203327662</v>
      </c>
      <c r="BA33" s="112">
        <f t="shared" si="68"/>
        <v>52.305017430812079</v>
      </c>
      <c r="BB33" s="112">
        <f t="shared" si="68"/>
        <v>88.782769545534364</v>
      </c>
      <c r="BC33" s="112">
        <f t="shared" si="68"/>
        <v>116.6028653273431</v>
      </c>
      <c r="BD33" s="112">
        <f t="shared" si="68"/>
        <v>127.36154996256178</v>
      </c>
      <c r="BE33" s="112">
        <f t="shared" si="68"/>
        <v>140.62313044351424</v>
      </c>
      <c r="BF33" s="112">
        <f t="shared" si="68"/>
        <v>151.82816082684633</v>
      </c>
      <c r="BG33" s="112">
        <f t="shared" si="68"/>
        <v>168.75699191788667</v>
      </c>
      <c r="BH33" s="112">
        <f t="shared" si="68"/>
        <v>183.00241002591565</v>
      </c>
      <c r="BI33" s="112">
        <f t="shared" si="68"/>
        <v>198.11830945354296</v>
      </c>
      <c r="BJ33" s="112">
        <f t="shared" si="68"/>
        <v>213.7397915559531</v>
      </c>
      <c r="BK33" s="112">
        <f t="shared" si="68"/>
        <v>228.86846003982657</v>
      </c>
      <c r="BL33" s="112">
        <f t="shared" si="68"/>
        <v>244.13491358042907</v>
      </c>
      <c r="BM33" s="112">
        <f t="shared" si="68"/>
        <v>256.29386212446451</v>
      </c>
      <c r="BN33" s="112">
        <f t="shared" si="68"/>
        <v>269.56841901185021</v>
      </c>
      <c r="BO33" s="112">
        <f t="shared" si="68"/>
        <v>281.09216361273207</v>
      </c>
      <c r="BP33" s="112">
        <f t="shared" si="68"/>
        <v>290.7008060525867</v>
      </c>
      <c r="BQ33" s="112">
        <f t="shared" si="68"/>
        <v>296.79198436080446</v>
      </c>
      <c r="BR33" s="112">
        <f t="shared" si="68"/>
        <v>301.97766882557221</v>
      </c>
      <c r="BS33" s="112">
        <f t="shared" si="68"/>
        <v>308.70919318596259</v>
      </c>
      <c r="BT33" s="112">
        <f t="shared" si="68"/>
        <v>312.91213483676279</v>
      </c>
      <c r="BU33" s="112">
        <f t="shared" si="68"/>
        <v>317.42521501859926</v>
      </c>
      <c r="BV33" s="112">
        <f t="shared" si="68"/>
        <v>322.50783542672195</v>
      </c>
      <c r="BW33" s="112">
        <f t="shared" si="68"/>
        <v>327.83001009851984</v>
      </c>
      <c r="BX33" s="112">
        <f t="shared" si="68"/>
        <v>229.76878293774121</v>
      </c>
      <c r="BY33" s="112">
        <f t="shared" si="68"/>
        <v>233.47587134655572</v>
      </c>
      <c r="BZ33" s="112">
        <f t="shared" si="68"/>
        <v>236.87244850428669</v>
      </c>
      <c r="CA33" s="112">
        <f t="shared" si="68"/>
        <v>240.95801162671495</v>
      </c>
      <c r="CB33" s="112">
        <f t="shared" si="68"/>
        <v>7.3051702293635614</v>
      </c>
      <c r="CC33" s="112">
        <f t="shared" si="68"/>
        <v>16.597576249387593</v>
      </c>
      <c r="CD33" s="112">
        <f t="shared" si="68"/>
        <v>29.032427925962207</v>
      </c>
      <c r="CE33" s="112">
        <f t="shared" si="68"/>
        <v>42.034033204985121</v>
      </c>
      <c r="CF33" s="112">
        <f t="shared" si="68"/>
        <v>56.202399321806091</v>
      </c>
      <c r="CG33" s="112">
        <f t="shared" si="68"/>
        <v>81.319974398767357</v>
      </c>
      <c r="CH33" s="112">
        <f t="shared" si="68"/>
        <v>112.90577373181473</v>
      </c>
      <c r="CI33" s="113">
        <f t="shared" si="68"/>
        <v>136.48218101720261</v>
      </c>
    </row>
    <row r="36" spans="1:87" x14ac:dyDescent="0.3">
      <c r="A36" s="60" t="s">
        <v>345</v>
      </c>
      <c r="AU36" t="s">
        <v>91</v>
      </c>
    </row>
    <row r="37" spans="1:87" x14ac:dyDescent="0.3">
      <c r="A37" s="25" t="s">
        <v>346</v>
      </c>
      <c r="B37" s="25"/>
      <c r="C37" s="25"/>
      <c r="D37" s="26"/>
      <c r="E37" s="27" t="s">
        <v>78</v>
      </c>
      <c r="F37" s="104"/>
      <c r="G37" s="104"/>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9"/>
      <c r="AU37">
        <v>1</v>
      </c>
      <c r="AV37">
        <v>2</v>
      </c>
      <c r="AW37">
        <v>3</v>
      </c>
      <c r="AX37">
        <v>4</v>
      </c>
      <c r="AY37">
        <v>5</v>
      </c>
      <c r="AZ37">
        <v>6</v>
      </c>
      <c r="BA37">
        <v>7</v>
      </c>
      <c r="BB37">
        <v>8</v>
      </c>
      <c r="BC37">
        <v>9</v>
      </c>
      <c r="BD37">
        <v>10</v>
      </c>
      <c r="BE37">
        <v>11</v>
      </c>
      <c r="BF37">
        <v>12</v>
      </c>
      <c r="BG37">
        <v>13</v>
      </c>
      <c r="BH37">
        <v>14</v>
      </c>
      <c r="BI37">
        <v>15</v>
      </c>
      <c r="BJ37">
        <v>16</v>
      </c>
      <c r="BK37">
        <v>17</v>
      </c>
      <c r="BL37">
        <v>18</v>
      </c>
      <c r="BM37">
        <v>19</v>
      </c>
      <c r="BN37">
        <v>20</v>
      </c>
      <c r="BO37">
        <v>21</v>
      </c>
      <c r="BP37">
        <v>22</v>
      </c>
      <c r="BQ37">
        <v>23</v>
      </c>
      <c r="BR37">
        <v>24</v>
      </c>
      <c r="BS37">
        <v>25</v>
      </c>
      <c r="BT37">
        <v>26</v>
      </c>
      <c r="BU37">
        <v>27</v>
      </c>
      <c r="BV37">
        <v>28</v>
      </c>
      <c r="BW37">
        <v>29</v>
      </c>
      <c r="BX37">
        <v>30</v>
      </c>
      <c r="BY37">
        <v>31</v>
      </c>
      <c r="BZ37">
        <v>32</v>
      </c>
      <c r="CA37">
        <v>33</v>
      </c>
      <c r="CB37">
        <v>34</v>
      </c>
      <c r="CC37">
        <v>35</v>
      </c>
      <c r="CD37">
        <v>36</v>
      </c>
      <c r="CE37">
        <v>37</v>
      </c>
      <c r="CF37">
        <v>38</v>
      </c>
      <c r="CG37">
        <v>39</v>
      </c>
      <c r="CH37">
        <v>40</v>
      </c>
      <c r="CI37">
        <v>41</v>
      </c>
    </row>
    <row r="38" spans="1:87" x14ac:dyDescent="0.3">
      <c r="A38" s="147" t="s">
        <v>303</v>
      </c>
      <c r="B38" s="148">
        <f>Lister!$B$13</f>
        <v>1</v>
      </c>
      <c r="C38" s="28" t="s">
        <v>60</v>
      </c>
      <c r="D38" s="29" t="s">
        <v>79</v>
      </c>
      <c r="E38" s="30" t="s">
        <v>163</v>
      </c>
      <c r="F38" s="31" t="s">
        <v>250</v>
      </c>
      <c r="G38" s="31" t="s">
        <v>137</v>
      </c>
      <c r="H38" s="31" t="s">
        <v>138</v>
      </c>
      <c r="I38" s="31" t="s">
        <v>139</v>
      </c>
      <c r="J38" s="31" t="s">
        <v>140</v>
      </c>
      <c r="K38" s="31" t="s">
        <v>141</v>
      </c>
      <c r="L38" s="31" t="s">
        <v>80</v>
      </c>
      <c r="M38" s="31" t="s">
        <v>144</v>
      </c>
      <c r="N38" s="31" t="s">
        <v>145</v>
      </c>
      <c r="O38" s="31" t="s">
        <v>146</v>
      </c>
      <c r="P38" s="31" t="s">
        <v>147</v>
      </c>
      <c r="Q38" s="31" t="s">
        <v>152</v>
      </c>
      <c r="R38" s="31" t="s">
        <v>153</v>
      </c>
      <c r="S38" s="31" t="s">
        <v>154</v>
      </c>
      <c r="T38" s="31" t="s">
        <v>155</v>
      </c>
      <c r="U38" s="31" t="s">
        <v>156</v>
      </c>
      <c r="V38" s="31" t="s">
        <v>229</v>
      </c>
      <c r="W38" s="31" t="s">
        <v>157</v>
      </c>
      <c r="X38" s="31" t="s">
        <v>158</v>
      </c>
      <c r="Y38" s="31" t="s">
        <v>159</v>
      </c>
      <c r="Z38" s="31" t="s">
        <v>230</v>
      </c>
      <c r="AA38" s="31" t="s">
        <v>231</v>
      </c>
      <c r="AB38" s="31" t="s">
        <v>232</v>
      </c>
      <c r="AC38" s="31" t="s">
        <v>233</v>
      </c>
      <c r="AD38" s="31" t="s">
        <v>234</v>
      </c>
      <c r="AE38" s="31" t="s">
        <v>235</v>
      </c>
      <c r="AF38" s="31" t="s">
        <v>236</v>
      </c>
      <c r="AG38" s="31" t="s">
        <v>237</v>
      </c>
      <c r="AH38" s="31" t="s">
        <v>238</v>
      </c>
      <c r="AI38" s="31" t="s">
        <v>239</v>
      </c>
      <c r="AJ38" s="31" t="s">
        <v>240</v>
      </c>
      <c r="AK38" s="31" t="s">
        <v>241</v>
      </c>
      <c r="AL38" s="31" t="s">
        <v>242</v>
      </c>
      <c r="AM38" s="31" t="s">
        <v>243</v>
      </c>
      <c r="AN38" s="31" t="s">
        <v>244</v>
      </c>
      <c r="AO38" s="31" t="s">
        <v>245</v>
      </c>
      <c r="AP38" s="31" t="s">
        <v>246</v>
      </c>
      <c r="AQ38" s="31" t="s">
        <v>247</v>
      </c>
      <c r="AR38" s="31" t="s">
        <v>248</v>
      </c>
      <c r="AS38" s="32" t="s">
        <v>249</v>
      </c>
      <c r="AU38" s="19">
        <v>1</v>
      </c>
      <c r="AV38" s="19">
        <v>5</v>
      </c>
      <c r="AW38" s="19">
        <v>10</v>
      </c>
      <c r="AX38" s="19">
        <v>15</v>
      </c>
      <c r="AY38" s="19">
        <v>20</v>
      </c>
      <c r="AZ38" s="19">
        <v>25</v>
      </c>
      <c r="BA38" s="19">
        <v>30</v>
      </c>
      <c r="BB38" s="19">
        <v>35</v>
      </c>
      <c r="BC38" s="19">
        <v>40</v>
      </c>
      <c r="BD38" s="19">
        <v>45</v>
      </c>
      <c r="BE38" s="19">
        <v>50</v>
      </c>
      <c r="BF38" s="19">
        <v>55</v>
      </c>
      <c r="BG38" s="19">
        <v>60</v>
      </c>
      <c r="BH38" s="19">
        <v>65</v>
      </c>
      <c r="BI38" s="19">
        <v>70</v>
      </c>
      <c r="BJ38" s="19">
        <v>75</v>
      </c>
      <c r="BK38" s="19">
        <v>80</v>
      </c>
      <c r="BL38" s="19">
        <v>85</v>
      </c>
      <c r="BM38" s="19">
        <v>90</v>
      </c>
      <c r="BN38" s="19">
        <v>95</v>
      </c>
      <c r="BO38" s="19">
        <v>100</v>
      </c>
      <c r="BP38" s="19">
        <v>105</v>
      </c>
      <c r="BQ38" s="19">
        <v>110</v>
      </c>
      <c r="BR38" s="19">
        <v>115</v>
      </c>
      <c r="BS38" s="19">
        <v>120</v>
      </c>
      <c r="BT38" s="19">
        <v>125</v>
      </c>
      <c r="BU38" s="19">
        <v>130</v>
      </c>
      <c r="BV38" s="19">
        <v>135</v>
      </c>
      <c r="BW38" s="19">
        <v>140</v>
      </c>
      <c r="BX38" s="19">
        <v>145</v>
      </c>
      <c r="BY38" s="2">
        <v>150</v>
      </c>
      <c r="BZ38" s="19">
        <v>155</v>
      </c>
      <c r="CA38" s="2">
        <v>160</v>
      </c>
      <c r="CB38" s="19">
        <v>165</v>
      </c>
      <c r="CC38" s="2">
        <v>170</v>
      </c>
      <c r="CD38" s="19">
        <v>175</v>
      </c>
      <c r="CE38" s="2">
        <v>180</v>
      </c>
      <c r="CF38" s="19">
        <v>185</v>
      </c>
      <c r="CG38" s="2">
        <v>190</v>
      </c>
      <c r="CH38" s="19">
        <v>195</v>
      </c>
      <c r="CI38" s="2">
        <v>200</v>
      </c>
    </row>
    <row r="39" spans="1:87" x14ac:dyDescent="0.3">
      <c r="A39" s="33" t="s">
        <v>81</v>
      </c>
      <c r="B39" s="33"/>
      <c r="C39" s="124" t="str">
        <f>'Katalog over Kulturmodeller '!F24</f>
        <v>EG</v>
      </c>
      <c r="D39" s="125" t="s">
        <v>227</v>
      </c>
      <c r="E39" s="139">
        <f>'Katalog over Kulturmodeller '!W24</f>
        <v>0.35</v>
      </c>
      <c r="F39" s="37">
        <f>E39+((E44-F44)+(E45-F45))*(E39/SUM(E39:E43))</f>
        <v>0.35</v>
      </c>
      <c r="G39" s="37">
        <f t="shared" ref="G39" si="69">F39+((F44-G44)+(F45-G45))*(F39/SUM(F39:F43))</f>
        <v>0.35</v>
      </c>
      <c r="H39" s="37">
        <f t="shared" ref="H39" si="70">G39+((G44-H44)+(G45-H45))*(G39/SUM(G39:G43))</f>
        <v>0.35</v>
      </c>
      <c r="I39" s="37">
        <f t="shared" ref="I39" si="71">H39+((H44-I44)+(H45-I45))*(H39/SUM(H39:H43))</f>
        <v>0.35</v>
      </c>
      <c r="J39" s="37">
        <f t="shared" ref="J39" si="72">I39+((I44-J44)+(I45-J45))*(I39/SUM(I39:I43))</f>
        <v>0.35</v>
      </c>
      <c r="K39" s="37">
        <f t="shared" ref="K39" si="73">J39+((J44-K44)+(J45-K45))*(J39/SUM(J39:J43))</f>
        <v>0.35</v>
      </c>
      <c r="L39" s="37">
        <f t="shared" ref="L39" si="74">K39+((K44-L44)+(K45-L45))*(K39/SUM(K39:K43))</f>
        <v>0.35</v>
      </c>
      <c r="M39" s="37">
        <f t="shared" ref="M39" si="75">L39+((L44-M44)+(L45-M45))*(L39/SUM(L39:L43))</f>
        <v>0.35</v>
      </c>
      <c r="N39" s="37">
        <f t="shared" ref="N39" si="76">M39+((M44-N44)+(M45-N45))*(M39/SUM(M39:M43))</f>
        <v>0.35</v>
      </c>
      <c r="O39" s="37">
        <f t="shared" ref="O39" si="77">N39+((N44-O44)+(N45-O45))*(N39/SUM(N39:N43))</f>
        <v>0.35</v>
      </c>
      <c r="P39" s="37">
        <f t="shared" ref="P39" si="78">O39+((O44-P44)+(O45-P45))*(O39/SUM(O39:O43))</f>
        <v>0.35</v>
      </c>
      <c r="Q39" s="37">
        <f t="shared" ref="Q39" si="79">P39+((P44-Q44)+(P45-Q45))*(P39/SUM(P39:P43))</f>
        <v>0.35</v>
      </c>
      <c r="R39" s="37">
        <f t="shared" ref="R39" si="80">Q39+((Q44-R44)+(Q45-R45))*(Q39/SUM(Q39:Q43))</f>
        <v>0.35</v>
      </c>
      <c r="S39" s="37">
        <f t="shared" ref="S39" si="81">R39+((R44-S44)+(R45-S45))*(R39/SUM(R39:R43))</f>
        <v>0.35</v>
      </c>
      <c r="T39" s="37">
        <f t="shared" ref="T39" si="82">S39+((S44-T44)+(S45-T45))*(S39/SUM(S39:S43))</f>
        <v>0.35</v>
      </c>
      <c r="U39" s="37">
        <f t="shared" ref="U39" si="83">T39+((T44-U44)+(T45-U45))*(T39/SUM(T39:T43))</f>
        <v>0.35</v>
      </c>
      <c r="V39" s="37">
        <f t="shared" ref="V39" si="84">U39+((U44-V44)+(U45-V45))*(U39/SUM(U39:U43))</f>
        <v>0.35</v>
      </c>
      <c r="W39" s="37">
        <f t="shared" ref="W39" si="85">V39+((V44-W44)+(V45-W45))*(V39/SUM(V39:V43))</f>
        <v>0.35</v>
      </c>
      <c r="X39" s="37">
        <f t="shared" ref="X39" si="86">W39+((W44-X44)+(W45-X45))*(W39/SUM(W39:W43))</f>
        <v>0.35</v>
      </c>
      <c r="Y39" s="37">
        <f t="shared" ref="Y39" si="87">X39+((X44-Y44)+(X45-Y45))*(X39/SUM(X39:X43))</f>
        <v>0.35</v>
      </c>
      <c r="Z39" s="37">
        <f t="shared" ref="Z39" si="88">Y39+((Y44-Z44)+(Y45-Z45))*(Y39/SUM(Y39:Y43))</f>
        <v>0.35</v>
      </c>
      <c r="AA39" s="37">
        <f t="shared" ref="AA39" si="89">Z39+((Z44-AA44)+(Z45-AA45))*(Z39/SUM(Z39:Z43))</f>
        <v>0.35</v>
      </c>
      <c r="AB39" s="37">
        <f t="shared" ref="AB39" si="90">AA39+((AA44-AB44)+(AA45-AB45))*(AA39/SUM(AA39:AA43))</f>
        <v>0.35</v>
      </c>
      <c r="AC39" s="37">
        <f t="shared" ref="AC39" si="91">AB39+((AB44-AC44)+(AB45-AC45))*(AB39/SUM(AB39:AB43))</f>
        <v>0.35</v>
      </c>
      <c r="AD39" s="37">
        <f t="shared" ref="AD39" si="92">AC39+((AC44-AD44)+(AC45-AD45))*(AC39/SUM(AC39:AC43))</f>
        <v>0.35</v>
      </c>
      <c r="AE39" s="37">
        <f t="shared" ref="AE39" si="93">AD39+((AD44-AE44)+(AD45-AE45))*(AD39/SUM(AD39:AD43))</f>
        <v>0.35</v>
      </c>
      <c r="AF39" s="37">
        <f t="shared" ref="AF39" si="94">AE39+((AE44-AF44)+(AE45-AF45))*(AE39/SUM(AE39:AE43))</f>
        <v>0.35</v>
      </c>
      <c r="AG39" s="37">
        <f t="shared" ref="AG39" si="95">AF39+((AF44-AG44)+(AF45-AG45))*(AF39/SUM(AF39:AF43))</f>
        <v>0.35</v>
      </c>
      <c r="AH39" s="37">
        <f t="shared" ref="AH39" si="96">AG39+((AG44-AH44)+(AG45-AH45))*(AG39/SUM(AG39:AG43))</f>
        <v>0.35</v>
      </c>
      <c r="AI39" s="37">
        <f t="shared" ref="AI39" si="97">AH39+((AH44-AI44)+(AH45-AI45))*(AH39/SUM(AH39:AH43))</f>
        <v>0.35</v>
      </c>
      <c r="AJ39" s="37">
        <f t="shared" ref="AJ39" si="98">AI39+((AI44-AJ44)+(AI45-AJ45))*(AI39/SUM(AI39:AI43))</f>
        <v>0.35</v>
      </c>
      <c r="AK39" s="37">
        <f t="shared" ref="AK39" si="99">AJ39+((AJ44-AK44)+(AJ45-AK45))*(AJ39/SUM(AJ39:AJ43))</f>
        <v>0.35</v>
      </c>
      <c r="AL39" s="37">
        <f t="shared" ref="AL39" si="100">AK39+((AK44-AL44)+(AK45-AL45))*(AK39/SUM(AK39:AK43))</f>
        <v>0.35</v>
      </c>
      <c r="AM39" s="37">
        <f t="shared" ref="AM39" si="101">AL39+((AL44-AM44)+(AL45-AM45))*(AL39/SUM(AL39:AL43))</f>
        <v>0.35</v>
      </c>
      <c r="AN39" s="37">
        <f t="shared" ref="AN39" si="102">AM39+((AM44-AN44)+(AM45-AN45))*(AM39/SUM(AM39:AM43))</f>
        <v>0.35</v>
      </c>
      <c r="AO39" s="37">
        <f t="shared" ref="AO39" si="103">AN39+((AN44-AO44)+(AN45-AO45))*(AN39/SUM(AN39:AN43))</f>
        <v>0.35</v>
      </c>
      <c r="AP39" s="37">
        <f t="shared" ref="AP39" si="104">AO39+((AO44-AP44)+(AO45-AP45))*(AO39/SUM(AO39:AO43))</f>
        <v>0.35</v>
      </c>
      <c r="AQ39" s="37">
        <f t="shared" ref="AQ39" si="105">AP39+((AP44-AQ44)+(AP45-AQ45))*(AP39/SUM(AP39:AP43))</f>
        <v>0.35</v>
      </c>
      <c r="AR39" s="37">
        <f t="shared" ref="AR39" si="106">AQ39+((AQ44-AR44)+(AQ45-AR45))*(AQ39/SUM(AQ39:AQ43))</f>
        <v>0.35</v>
      </c>
      <c r="AS39" s="38">
        <f t="shared" ref="AS39" si="107">AR39+((AR44-AS44)+(AR45-AS45))*(AR39/SUM(AR39:AR43))</f>
        <v>0.35</v>
      </c>
      <c r="AU39" s="7" cm="1">
        <f t="array" ref="AU39">IF($D39="","",INDEX('Data - CO2'!$B$5:$AP$53,MATCH(Kulturmodeller!$D39,'Data - CO2'!$A$5:$A$53,0),AU$20)*E39)</f>
        <v>0</v>
      </c>
      <c r="AV39" s="8" cm="1">
        <f t="array" ref="AV39">IF($D39="","",INDEX('Data - CO2'!$B$5:$AP$53,MATCH(Kulturmodeller!$D39,'Data - CO2'!$A$5:$A$53,0),AV$20)*F39)</f>
        <v>0.32549963062967968</v>
      </c>
      <c r="AW39" s="8" cm="1">
        <f t="array" ref="AW39">IF($D39="","",INDEX('Data - CO2'!$B$5:$AP$53,MATCH(Kulturmodeller!$D39,'Data - CO2'!$A$5:$A$53,0),AW$20)*G39)</f>
        <v>2.1699975375311973</v>
      </c>
      <c r="AX39" s="8" cm="1">
        <f t="array" ref="AX39">IF($D39="","",INDEX('Data - CO2'!$B$5:$AP$53,MATCH(Kulturmodeller!$D39,'Data - CO2'!$A$5:$A$53,0),AX$20)*H39)</f>
        <v>5.4249938438279948</v>
      </c>
      <c r="AY39" s="8" cm="1">
        <f t="array" ref="AY39">IF($D39="","",INDEX('Data - CO2'!$B$5:$AP$53,MATCH(Kulturmodeller!$D39,'Data - CO2'!$A$5:$A$53,0),AY$20)*I39)</f>
        <v>10.84998768765599</v>
      </c>
      <c r="AZ39" s="8" cm="1">
        <f t="array" ref="AZ39">IF($D39="","",INDEX('Data - CO2'!$B$5:$AP$53,MATCH(Kulturmodeller!$D39,'Data - CO2'!$A$5:$A$53,0),AZ$20)*J39*$B38)</f>
        <v>23.626490774399169</v>
      </c>
      <c r="BA39" s="8" cm="1">
        <f t="array" ref="BA39">IF($D39="","",INDEX('Data - CO2'!$B$5:$AP$53,MATCH(Kulturmodeller!$D39,'Data - CO2'!$A$5:$A$53,0),BA$20)*K39*$B38)</f>
        <v>37.031443030739716</v>
      </c>
      <c r="BB39" s="8" cm="1">
        <f t="array" ref="BB39">IF($D39="","",INDEX('Data - CO2'!$B$5:$AP$53,MATCH(Kulturmodeller!$D39,'Data - CO2'!$A$5:$A$53,0),BB$20)*L39*$B38)</f>
        <v>40.601219217897565</v>
      </c>
      <c r="BC39" s="8" cm="1">
        <f t="array" ref="BC39">IF($D39="","",INDEX('Data - CO2'!$B$5:$AP$53,MATCH(Kulturmodeller!$D39,'Data - CO2'!$A$5:$A$53,0),BC$20)*M39*$B38)</f>
        <v>44.553336655661816</v>
      </c>
      <c r="BD39" s="8" cm="1">
        <f t="array" ref="BD39">IF($D39="","",INDEX('Data - CO2'!$B$5:$AP$53,MATCH(Kulturmodeller!$D39,'Data - CO2'!$A$5:$A$53,0),BD$20)*N39*$B38)</f>
        <v>48.01615152425348</v>
      </c>
      <c r="BE39" s="8" cm="1">
        <f t="array" ref="BE39">IF($D39="","",INDEX('Data - CO2'!$B$5:$AP$53,MATCH(Kulturmodeller!$D39,'Data - CO2'!$A$5:$A$53,0),BE$20)*O39*$B38)</f>
        <v>50.862969941260779</v>
      </c>
      <c r="BF39" s="8" cm="1">
        <f t="array" ref="BF39">IF($D39="","",INDEX('Data - CO2'!$B$5:$AP$53,MATCH(Kulturmodeller!$D39,'Data - CO2'!$A$5:$A$53,0),BF$20)*P39*$B38)</f>
        <v>53.739064196289782</v>
      </c>
      <c r="BG39" s="8" cm="1">
        <f t="array" ref="BG39">IF($D39="","",INDEX('Data - CO2'!$B$5:$AP$53,MATCH(Kulturmodeller!$D39,'Data - CO2'!$A$5:$A$53,0),BG$20)*Q39*$B38)</f>
        <v>58.26452262400462</v>
      </c>
      <c r="BH39" s="8" cm="1">
        <f t="array" ref="BH39">IF($D39="","",INDEX('Data - CO2'!$B$5:$AP$53,MATCH(Kulturmodeller!$D39,'Data - CO2'!$A$5:$A$53,0),BH$20)*R39*$B38)</f>
        <v>63.237801059256192</v>
      </c>
      <c r="BI39" s="8" cm="1">
        <f t="array" ref="BI39">IF($D39="","",INDEX('Data - CO2'!$B$5:$AP$53,MATCH(Kulturmodeller!$D39,'Data - CO2'!$A$5:$A$53,0),BI$20)*S39*$B38)</f>
        <v>67.714584407496545</v>
      </c>
      <c r="BJ39" s="8" cm="1">
        <f t="array" ref="BJ39">IF($D39="","",INDEX('Data - CO2'!$B$5:$AP$53,MATCH(Kulturmodeller!$D39,'Data - CO2'!$A$5:$A$53,0),BJ$20)*T39*$B38)</f>
        <v>72.789696661646403</v>
      </c>
      <c r="BK39" s="8" cm="1">
        <f t="array" ref="BK39">IF($D39="","",INDEX('Data - CO2'!$B$5:$AP$53,MATCH(Kulturmodeller!$D39,'Data - CO2'!$A$5:$A$53,0),BK$20)*U39*$B38)</f>
        <v>77.147099014286653</v>
      </c>
      <c r="BL39" s="8" cm="1">
        <f t="array" ref="BL39">IF($D39="","",INDEX('Data - CO2'!$B$5:$AP$53,MATCH(Kulturmodeller!$D39,'Data - CO2'!$A$5:$A$53,0),BL$20)*V39*$B38)</f>
        <v>82.206631857295605</v>
      </c>
      <c r="BM39" s="8" cm="1">
        <f t="array" ref="BM39">IF($D39="","",INDEX('Data - CO2'!$B$5:$AP$53,MATCH(Kulturmodeller!$D39,'Data - CO2'!$A$5:$A$53,0),BM$20)*W39*$B38)</f>
        <v>87.206351925020527</v>
      </c>
      <c r="BN39" s="8" cm="1">
        <f t="array" ref="BN39">IF($D39="","",INDEX('Data - CO2'!$B$5:$AP$53,MATCH(Kulturmodeller!$D39,'Data - CO2'!$A$5:$A$53,0),BN$20)*X39*$B38)</f>
        <v>91.843290106356193</v>
      </c>
      <c r="BO39" s="8" cm="1">
        <f t="array" ref="BO39">IF($D39="","",INDEX('Data - CO2'!$B$5:$AP$53,MATCH(Kulturmodeller!$D39,'Data - CO2'!$A$5:$A$53,0),BO$20)*Y39*$B38)</f>
        <v>96.346959149332037</v>
      </c>
      <c r="BP39" s="8" cm="1">
        <f t="array" ref="BP39">IF($D39="","",INDEX('Data - CO2'!$B$5:$AP$53,MATCH(Kulturmodeller!$D39,'Data - CO2'!$A$5:$A$53,0),BP$20)*Z39*$B38)</f>
        <v>100.05383708211062</v>
      </c>
      <c r="BQ39" s="8" cm="1">
        <f t="array" ref="BQ39">IF($D39="","",INDEX('Data - CO2'!$B$5:$AP$53,MATCH(Kulturmodeller!$D39,'Data - CO2'!$A$5:$A$53,0),BQ$20)*AA39*$B38)</f>
        <v>101.43807616763935</v>
      </c>
      <c r="BR39" s="8" cm="1">
        <f t="array" ref="BR39">IF($D39="","",INDEX('Data - CO2'!$B$5:$AP$53,MATCH(Kulturmodeller!$D39,'Data - CO2'!$A$5:$A$53,0),BR$20)*AB39*$B38)</f>
        <v>103.18672975848</v>
      </c>
      <c r="BS39" s="8" cm="1">
        <f t="array" ref="BS39">IF($D39="","",INDEX('Data - CO2'!$B$5:$AP$53,MATCH(Kulturmodeller!$D39,'Data - CO2'!$A$5:$A$53,0),BS$20)*AC39*$B38)</f>
        <v>104.63882722718631</v>
      </c>
      <c r="BT39" s="8" cm="1">
        <f t="array" ref="BT39">IF($D39="","",INDEX('Data - CO2'!$B$5:$AP$53,MATCH(Kulturmodeller!$D39,'Data - CO2'!$A$5:$A$53,0),BT$20)*AD39*$B38)</f>
        <v>106.10744468650689</v>
      </c>
      <c r="BU39" s="8" cm="1">
        <f t="array" ref="BU39">IF($D39="","",INDEX('Data - CO2'!$B$5:$AP$53,MATCH(Kulturmodeller!$D39,'Data - CO2'!$A$5:$A$53,0),BU$20)*AE39*$B38)</f>
        <v>107.62981922654517</v>
      </c>
      <c r="BV39" s="8" cm="1">
        <f t="array" ref="BV39">IF($D39="","",INDEX('Data - CO2'!$B$5:$AP$53,MATCH(Kulturmodeller!$D39,'Data - CO2'!$A$5:$A$53,0),BV$20)*AF39*$B38)</f>
        <v>108.54916996157543</v>
      </c>
      <c r="BW39" s="8" cm="1">
        <f t="array" ref="BW39">IF($D39="","",INDEX('Data - CO2'!$B$5:$AP$53,MATCH(Kulturmodeller!$D39,'Data - CO2'!$A$5:$A$53,0),BW$20)*AG39*$B38)</f>
        <v>109.81687904134643</v>
      </c>
      <c r="BX39" s="8" cm="1">
        <f t="array" ref="BX39">IF($D39="","",INDEX('Data - CO2'!$B$5:$AP$53,MATCH(Kulturmodeller!$D39,'Data - CO2'!$A$5:$A$53,0),BX$20)*AH39*$B38)</f>
        <v>111.62667144575413</v>
      </c>
      <c r="BY39" s="8" cm="1">
        <f t="array" ref="BY39">IF($D39="","",INDEX('Data - CO2'!$B$5:$AP$53,MATCH(Kulturmodeller!$D39,'Data - CO2'!$A$5:$A$53,0),BY$20)*AI39*$B38)</f>
        <v>112.66568758959143</v>
      </c>
      <c r="BZ39" s="8" cm="1">
        <f t="array" ref="BZ39">IF($D39="","",INDEX('Data - CO2'!$B$5:$AP$53,MATCH(Kulturmodeller!$D39,'Data - CO2'!$A$5:$A$53,0),BZ$20)*AJ39*$B38)</f>
        <v>0.32549963062967968</v>
      </c>
      <c r="CA39" s="8" cm="1">
        <f t="array" ref="CA39">IF($D39="","",INDEX('Data - CO2'!$B$5:$AP$53,MATCH(Kulturmodeller!$D39,'Data - CO2'!$A$5:$A$53,0),CA$20)*AK39*$B38)</f>
        <v>2.1699975375311973</v>
      </c>
      <c r="CB39" s="8" cm="1">
        <f t="array" ref="CB39">IF($D39="","",INDEX('Data - CO2'!$B$5:$AP$53,MATCH(Kulturmodeller!$D39,'Data - CO2'!$A$5:$A$53,0),CB$20)*AL39*$B38)</f>
        <v>5.4249938438279948</v>
      </c>
      <c r="CC39" s="8" cm="1">
        <f t="array" ref="CC39">IF($D39="","",INDEX('Data - CO2'!$B$5:$AP$53,MATCH(Kulturmodeller!$D39,'Data - CO2'!$A$5:$A$53,0),CC$20)*AM39*$B38)</f>
        <v>10.84998768765599</v>
      </c>
      <c r="CD39" s="8" cm="1">
        <f t="array" ref="CD39">IF($D39="","",INDEX('Data - CO2'!$B$5:$AP$53,MATCH(Kulturmodeller!$D39,'Data - CO2'!$A$5:$A$53,0),CD$20)*AN39*$B38)</f>
        <v>23.626490774399169</v>
      </c>
      <c r="CE39" s="8" cm="1">
        <f t="array" ref="CE39">IF($D39="","",INDEX('Data - CO2'!$B$5:$AP$53,MATCH(Kulturmodeller!$D39,'Data - CO2'!$A$5:$A$53,0),CE$20)*AO39*$B38)</f>
        <v>37.031443030739716</v>
      </c>
      <c r="CF39" s="8" cm="1">
        <f t="array" ref="CF39">IF($D39="","",INDEX('Data - CO2'!$B$5:$AP$53,MATCH(Kulturmodeller!$D39,'Data - CO2'!$A$5:$A$53,0),CF$20)*AP39*$B38)</f>
        <v>40.601219217897565</v>
      </c>
      <c r="CG39" s="8" cm="1">
        <f t="array" ref="CG39">IF($D39="","",INDEX('Data - CO2'!$B$5:$AP$53,MATCH(Kulturmodeller!$D39,'Data - CO2'!$A$5:$A$53,0),CG$20)*AQ39*$B38)</f>
        <v>44.553336655661816</v>
      </c>
      <c r="CH39" s="8" cm="1">
        <f t="array" ref="CH39">IF($D39="","",INDEX('Data - CO2'!$B$5:$AP$53,MATCH(Kulturmodeller!$D39,'Data - CO2'!$A$5:$A$53,0),CH$20)*AR39*$B38)</f>
        <v>48.01615152425348</v>
      </c>
      <c r="CI39" s="9" cm="1">
        <f t="array" ref="CI39">IF($D39="","",INDEX('Data - CO2'!$B$5:$AP$53,MATCH(Kulturmodeller!$D39,'Data - CO2'!$A$5:$A$53,0),CI$20)*AS39*$B38)</f>
        <v>50.862969941260779</v>
      </c>
    </row>
    <row r="40" spans="1:87" x14ac:dyDescent="0.3">
      <c r="A40" s="33" t="s">
        <v>82</v>
      </c>
      <c r="B40" s="33"/>
      <c r="C40" s="124" t="str">
        <f>'Katalog over Kulturmodeller '!F25</f>
        <v>LØV - valgfri</v>
      </c>
      <c r="D40" s="125" t="s">
        <v>218</v>
      </c>
      <c r="E40" s="151">
        <f>'Katalog over Kulturmodeller '!W25</f>
        <v>0.2</v>
      </c>
      <c r="F40" s="40">
        <f>E40+((E44-F44)+(E45-F45))*(E40/SUM(E39:E43))</f>
        <v>0.2</v>
      </c>
      <c r="G40" s="40">
        <f t="shared" ref="G40" si="108">F40+((F44-G44)+(F45-G45))*(F40/SUM(F39:F43))</f>
        <v>0.2</v>
      </c>
      <c r="H40" s="40">
        <f t="shared" ref="H40" si="109">G40+((G44-H44)+(G45-H45))*(G40/SUM(G39:G43))</f>
        <v>0.2</v>
      </c>
      <c r="I40" s="40">
        <f t="shared" ref="I40" si="110">H40+((H44-I44)+(H45-I45))*(H40/SUM(H39:H43))</f>
        <v>0.2</v>
      </c>
      <c r="J40" s="40">
        <f t="shared" ref="J40" si="111">I40+((I44-J44)+(I45-J45))*(I40/SUM(I39:I43))</f>
        <v>0.2</v>
      </c>
      <c r="K40" s="40">
        <f t="shared" ref="K40" si="112">J40+((J44-K44)+(J45-K45))*(J40/SUM(J39:J43))</f>
        <v>0.2</v>
      </c>
      <c r="L40" s="40">
        <f t="shared" ref="L40" si="113">K40+((K44-L44)+(K45-L45))*(K40/SUM(K39:K43))</f>
        <v>0.2</v>
      </c>
      <c r="M40" s="40">
        <f t="shared" ref="M40" si="114">L40+((L44-M44)+(L45-M45))*(L40/SUM(L39:L43))</f>
        <v>0.2</v>
      </c>
      <c r="N40" s="40">
        <f t="shared" ref="N40" si="115">M40+((M44-N44)+(M45-N45))*(M40/SUM(M39:M43))</f>
        <v>0.2</v>
      </c>
      <c r="O40" s="40">
        <f t="shared" ref="O40" si="116">N40+((N44-O44)+(N45-O45))*(N40/SUM(N39:N43))</f>
        <v>0.2</v>
      </c>
      <c r="P40" s="40">
        <f t="shared" ref="P40" si="117">O40+((O44-P44)+(O45-P45))*(O40/SUM(O39:O43))</f>
        <v>0.2</v>
      </c>
      <c r="Q40" s="40">
        <f t="shared" ref="Q40" si="118">P40+((P44-Q44)+(P45-Q45))*(P40/SUM(P39:P43))</f>
        <v>0.2</v>
      </c>
      <c r="R40" s="40">
        <f t="shared" ref="R40" si="119">Q40+((Q44-R44)+(Q45-R45))*(Q40/SUM(Q39:Q43))</f>
        <v>0.2</v>
      </c>
      <c r="S40" s="40">
        <f t="shared" ref="S40" si="120">R40+((R44-S44)+(R45-S45))*(R40/SUM(R39:R43))</f>
        <v>0.2</v>
      </c>
      <c r="T40" s="40">
        <f t="shared" ref="T40" si="121">S40+((S44-T44)+(S45-T45))*(S40/SUM(S39:S43))</f>
        <v>0.2</v>
      </c>
      <c r="U40" s="40">
        <f t="shared" ref="U40" si="122">T40+((T44-U44)+(T45-U45))*(T40/SUM(T39:T43))</f>
        <v>0.2</v>
      </c>
      <c r="V40" s="40">
        <f t="shared" ref="V40" si="123">U40+((U44-V44)+(U45-V45))*(U40/SUM(U39:U43))</f>
        <v>0.2</v>
      </c>
      <c r="W40" s="40">
        <f t="shared" ref="W40" si="124">V40+((V44-W44)+(V45-W45))*(V40/SUM(V39:V43))</f>
        <v>0.2</v>
      </c>
      <c r="X40" s="40">
        <f t="shared" ref="X40" si="125">W40+((W44-X44)+(W45-X45))*(W40/SUM(W39:W43))</f>
        <v>0.2</v>
      </c>
      <c r="Y40" s="40">
        <f t="shared" ref="Y40" si="126">X40+((X44-Y44)+(X45-Y45))*(X40/SUM(X39:X43))</f>
        <v>0.2</v>
      </c>
      <c r="Z40" s="40">
        <f t="shared" ref="Z40" si="127">Y40+((Y44-Z44)+(Y45-Z45))*(Y40/SUM(Y39:Y43))</f>
        <v>0.2</v>
      </c>
      <c r="AA40" s="40">
        <f t="shared" ref="AA40" si="128">Z40+((Z44-AA44)+(Z45-AA45))*(Z40/SUM(Z39:Z43))</f>
        <v>0.2</v>
      </c>
      <c r="AB40" s="40">
        <f t="shared" ref="AB40" si="129">AA40+((AA44-AB44)+(AA45-AB45))*(AA40/SUM(AA39:AA43))</f>
        <v>0.2</v>
      </c>
      <c r="AC40" s="40">
        <f t="shared" ref="AC40" si="130">AB40+((AB44-AC44)+(AB45-AC45))*(AB40/SUM(AB39:AB43))</f>
        <v>0.2</v>
      </c>
      <c r="AD40" s="40">
        <f t="shared" ref="AD40" si="131">AC40+((AC44-AD44)+(AC45-AD45))*(AC40/SUM(AC39:AC43))</f>
        <v>0.2</v>
      </c>
      <c r="AE40" s="40">
        <f t="shared" ref="AE40" si="132">AD40+((AD44-AE44)+(AD45-AE45))*(AD40/SUM(AD39:AD43))</f>
        <v>0.2</v>
      </c>
      <c r="AF40" s="40">
        <f t="shared" ref="AF40" si="133">AE40+((AE44-AF44)+(AE45-AF45))*(AE40/SUM(AE39:AE43))</f>
        <v>0.2</v>
      </c>
      <c r="AG40" s="40">
        <f t="shared" ref="AG40" si="134">AF40+((AF44-AG44)+(AF45-AG45))*(AF40/SUM(AF39:AF43))</f>
        <v>0.2</v>
      </c>
      <c r="AH40" s="40">
        <f t="shared" ref="AH40" si="135">AG40+((AG44-AH44)+(AG45-AH45))*(AG40/SUM(AG39:AG43))</f>
        <v>0.2</v>
      </c>
      <c r="AI40" s="40">
        <f t="shared" ref="AI40" si="136">AH40+((AH44-AI44)+(AH45-AI45))*(AH40/SUM(AH39:AH43))</f>
        <v>0.2</v>
      </c>
      <c r="AJ40" s="40">
        <f t="shared" ref="AJ40" si="137">AI40+((AI44-AJ44)+(AI45-AJ45))*(AI40/SUM(AI39:AI43))</f>
        <v>0.2</v>
      </c>
      <c r="AK40" s="40">
        <f t="shared" ref="AK40" si="138">AJ40+((AJ44-AK44)+(AJ45-AK45))*(AJ40/SUM(AJ39:AJ43))</f>
        <v>0.2</v>
      </c>
      <c r="AL40" s="40">
        <f t="shared" ref="AL40" si="139">AK40+((AK44-AL44)+(AK45-AL45))*(AK40/SUM(AK39:AK43))</f>
        <v>0.2</v>
      </c>
      <c r="AM40" s="40">
        <f t="shared" ref="AM40" si="140">AL40+((AL44-AM44)+(AL45-AM45))*(AL40/SUM(AL39:AL43))</f>
        <v>0.2</v>
      </c>
      <c r="AN40" s="40">
        <f t="shared" ref="AN40" si="141">AM40+((AM44-AN44)+(AM45-AN45))*(AM40/SUM(AM39:AM43))</f>
        <v>0.2</v>
      </c>
      <c r="AO40" s="40">
        <f t="shared" ref="AO40" si="142">AN40+((AN44-AO44)+(AN45-AO45))*(AN40/SUM(AN39:AN43))</f>
        <v>0.2</v>
      </c>
      <c r="AP40" s="40">
        <f t="shared" ref="AP40" si="143">AO40+((AO44-AP44)+(AO45-AP45))*(AO40/SUM(AO39:AO43))</f>
        <v>0.2</v>
      </c>
      <c r="AQ40" s="40">
        <f t="shared" ref="AQ40" si="144">AP40+((AP44-AQ44)+(AP45-AQ45))*(AP40/SUM(AP39:AP43))</f>
        <v>0.2</v>
      </c>
      <c r="AR40" s="40">
        <f t="shared" ref="AR40" si="145">AQ40+((AQ44-AR44)+(AQ45-AR45))*(AQ40/SUM(AQ39:AQ43))</f>
        <v>0.2</v>
      </c>
      <c r="AS40" s="41">
        <f t="shared" ref="AS40" si="146">AR40+((AR44-AS44)+(AR45-AS45))*(AR40/SUM(AR39:AR43))</f>
        <v>0.2</v>
      </c>
      <c r="AU40" s="10" cm="1">
        <f t="array" ref="AU40">IF($D40="","",INDEX('Data - CO2'!$B$5:$AP$53,MATCH(Kulturmodeller!$D40,'Data - CO2'!$A$5:$A$53,0),AU$20)*E40)</f>
        <v>0</v>
      </c>
      <c r="AV40" cm="1">
        <f t="array" ref="AV40">IF($D40="","",INDEX('Data - CO2'!$B$5:$AP$53,MATCH(Kulturmodeller!$D40,'Data - CO2'!$A$5:$A$53,0),AV$20)*F40)</f>
        <v>0.17593174134726075</v>
      </c>
      <c r="AW40" cm="1">
        <f t="array" ref="AW40">IF($D40="","",INDEX('Data - CO2'!$B$5:$AP$53,MATCH(Kulturmodeller!$D40,'Data - CO2'!$A$5:$A$53,0),AW$20)*G40)</f>
        <v>1.1728782756484051</v>
      </c>
      <c r="AX40" cm="1">
        <f t="array" ref="AX40">IF($D40="","",INDEX('Data - CO2'!$B$5:$AP$53,MATCH(Kulturmodeller!$D40,'Data - CO2'!$A$5:$A$53,0),AX$20)*H40)</f>
        <v>2.9321956891210124</v>
      </c>
      <c r="AY40" cm="1">
        <f t="array" ref="AY40">IF($D40="","",INDEX('Data - CO2'!$B$5:$AP$53,MATCH(Kulturmodeller!$D40,'Data - CO2'!$A$5:$A$53,0),AY$20)*I40)</f>
        <v>5.8643913782420247</v>
      </c>
      <c r="AZ40" cm="1">
        <f t="array" ref="AZ40">IF($D40="","",INDEX('Data - CO2'!$B$5:$AP$53,MATCH(Kulturmodeller!$D40,'Data - CO2'!$A$5:$A$53,0),AZ$20)*J40*$B38)</f>
        <v>15.310644716893009</v>
      </c>
      <c r="BA40" cm="1">
        <f t="array" ref="BA40">IF($D40="","",INDEX('Data - CO2'!$B$5:$AP$53,MATCH(Kulturmodeller!$D40,'Data - CO2'!$A$5:$A$53,0),BA$20)*K40*$B38)</f>
        <v>29.074003308760304</v>
      </c>
      <c r="BB40" cm="1">
        <f t="array" ref="BB40">IF($D40="","",INDEX('Data - CO2'!$B$5:$AP$53,MATCH(Kulturmodeller!$D40,'Data - CO2'!$A$5:$A$53,0),BB$20)*L40*$B38)</f>
        <v>42.871338949822096</v>
      </c>
      <c r="BC40" cm="1">
        <f t="array" ref="BC40">IF($D40="","",INDEX('Data - CO2'!$B$5:$AP$53,MATCH(Kulturmodeller!$D40,'Data - CO2'!$A$5:$A$53,0),BC$20)*M40*$B38)</f>
        <v>48.129433426921466</v>
      </c>
      <c r="BD40" cm="1">
        <f t="array" ref="BD40">IF($D40="","",INDEX('Data - CO2'!$B$5:$AP$53,MATCH(Kulturmodeller!$D40,'Data - CO2'!$A$5:$A$53,0),BD$20)*N40*$B38)</f>
        <v>53.19931386459745</v>
      </c>
      <c r="BE40" cm="1">
        <f t="array" ref="BE40">IF($D40="","",INDEX('Data - CO2'!$B$5:$AP$53,MATCH(Kulturmodeller!$D40,'Data - CO2'!$A$5:$A$53,0),BE$20)*O40*$B38)</f>
        <v>58.856442987527409</v>
      </c>
      <c r="BF40" cm="1">
        <f t="array" ref="BF40">IF($D40="","",INDEX('Data - CO2'!$B$5:$AP$53,MATCH(Kulturmodeller!$D40,'Data - CO2'!$A$5:$A$53,0),BF$20)*P40*$B38)</f>
        <v>64.541095205350942</v>
      </c>
      <c r="BG40" cm="1">
        <f t="array" ref="BG40">IF($D40="","",INDEX('Data - CO2'!$B$5:$AP$53,MATCH(Kulturmodeller!$D40,'Data - CO2'!$A$5:$A$53,0),BG$20)*Q40*$B38)</f>
        <v>70.322222296399161</v>
      </c>
      <c r="BH40" cm="1">
        <f t="array" ref="BH40">IF($D40="","",INDEX('Data - CO2'!$B$5:$AP$53,MATCH(Kulturmodeller!$D40,'Data - CO2'!$A$5:$A$53,0),BH$20)*R40*$B38)</f>
        <v>76.018147723466868</v>
      </c>
      <c r="BI40" cm="1">
        <f t="array" ref="BI40">IF($D40="","",INDEX('Data - CO2'!$B$5:$AP$53,MATCH(Kulturmodeller!$D40,'Data - CO2'!$A$5:$A$53,0),BI$20)*S40*$B38)</f>
        <v>81.416955515407551</v>
      </c>
      <c r="BJ40" cm="1">
        <f t="array" ref="BJ40">IF($D40="","",INDEX('Data - CO2'!$B$5:$AP$53,MATCH(Kulturmodeller!$D40,'Data - CO2'!$A$5:$A$53,0),BJ$20)*T40*$B38)</f>
        <v>86.743316780044097</v>
      </c>
      <c r="BK40" cm="1">
        <f t="array" ref="BK40">IF($D40="","",INDEX('Data - CO2'!$B$5:$AP$53,MATCH(Kulturmodeller!$D40,'Data - CO2'!$A$5:$A$53,0),BK$20)*U40*$B38)</f>
        <v>92.034372245050648</v>
      </c>
      <c r="BL40" cm="1">
        <f t="array" ref="BL40">IF($D40="","",INDEX('Data - CO2'!$B$5:$AP$53,MATCH(Kulturmodeller!$D40,'Data - CO2'!$A$5:$A$53,0),BL$20)*V40*$B38)</f>
        <v>96.010451876115894</v>
      </c>
      <c r="BM40" cm="1">
        <f t="array" ref="BM40">IF($D40="","",INDEX('Data - CO2'!$B$5:$AP$53,MATCH(Kulturmodeller!$D40,'Data - CO2'!$A$5:$A$53,0),BM$20)*W40*$B38)</f>
        <v>98.338793511765573</v>
      </c>
      <c r="BN40" cm="1">
        <f t="array" ref="BN40">IF($D40="","",INDEX('Data - CO2'!$B$5:$AP$53,MATCH(Kulturmodeller!$D40,'Data - CO2'!$A$5:$A$53,0),BN$20)*X40*$B38)</f>
        <v>100.82088750696911</v>
      </c>
      <c r="BO40" cm="1">
        <f t="array" ref="BO40">IF($D40="","",INDEX('Data - CO2'!$B$5:$AP$53,MATCH(Kulturmodeller!$D40,'Data - CO2'!$A$5:$A$53,0),BO$20)*Y40*$B38)</f>
        <v>102.96538755388868</v>
      </c>
      <c r="BP40" cm="1">
        <f t="array" ref="BP40">IF($D40="","",INDEX('Data - CO2'!$B$5:$AP$53,MATCH(Kulturmodeller!$D40,'Data - CO2'!$A$5:$A$53,0),BP$20)*Z40*$B38)</f>
        <v>105.37928410251321</v>
      </c>
      <c r="BQ40" cm="1">
        <f t="array" ref="BQ40">IF($D40="","",INDEX('Data - CO2'!$B$5:$AP$53,MATCH(Kulturmodeller!$D40,'Data - CO2'!$A$5:$A$53,0),BQ$20)*AA40*$B38)</f>
        <v>107.38658109387573</v>
      </c>
      <c r="BR40" cm="1">
        <f t="array" ref="BR40">IF($D40="","",INDEX('Data - CO2'!$B$5:$AP$53,MATCH(Kulturmodeller!$D40,'Data - CO2'!$A$5:$A$53,0),BR$20)*AB40*$B38)</f>
        <v>109.32851207935288</v>
      </c>
      <c r="BS40" cm="1">
        <f t="array" ref="BS40">IF($D40="","",INDEX('Data - CO2'!$B$5:$AP$53,MATCH(Kulturmodeller!$D40,'Data - CO2'!$A$5:$A$53,0),BS$20)*AC40*$B38)</f>
        <v>111.28889316334569</v>
      </c>
      <c r="BT40" cm="1">
        <f t="array" ref="BT40">IF($D40="","",INDEX('Data - CO2'!$B$5:$AP$53,MATCH(Kulturmodeller!$D40,'Data - CO2'!$A$5:$A$53,0),BT$20)*AD40*$B38)</f>
        <v>113.21657288966676</v>
      </c>
      <c r="BU40" cm="1">
        <f t="array" ref="BU40">IF($D40="","",INDEX('Data - CO2'!$B$5:$AP$53,MATCH(Kulturmodeller!$D40,'Data - CO2'!$A$5:$A$53,0),BU$20)*AE40*$B38)</f>
        <v>114.51038758828844</v>
      </c>
      <c r="BV40" cm="1">
        <f t="array" ref="BV40">IF($D40="","",INDEX('Data - CO2'!$B$5:$AP$53,MATCH(Kulturmodeller!$D40,'Data - CO2'!$A$5:$A$53,0),BV$20)*AF40*$B38)</f>
        <v>116.50974057429414</v>
      </c>
      <c r="BW40" cm="1">
        <f t="array" ref="BW40">IF($D40="","",INDEX('Data - CO2'!$B$5:$AP$53,MATCH(Kulturmodeller!$D40,'Data - CO2'!$A$5:$A$53,0),BW$20)*AG40*$B38)</f>
        <v>118.20526290572766</v>
      </c>
      <c r="BX40" cm="1">
        <f t="array" ref="BX40">IF($D40="","",INDEX('Data - CO2'!$B$5:$AP$53,MATCH(Kulturmodeller!$D40,'Data - CO2'!$A$5:$A$53,0),BX$20)*AH40*$B38)</f>
        <v>0.17593174134726075</v>
      </c>
      <c r="BY40" cm="1">
        <f t="array" ref="BY40">IF($D40="","",INDEX('Data - CO2'!$B$5:$AP$53,MATCH(Kulturmodeller!$D40,'Data - CO2'!$A$5:$A$53,0),BY$20)*AI40*$B38)</f>
        <v>1.1728782756484051</v>
      </c>
      <c r="BZ40" cm="1">
        <f t="array" ref="BZ40">IF($D40="","",INDEX('Data - CO2'!$B$5:$AP$53,MATCH(Kulturmodeller!$D40,'Data - CO2'!$A$5:$A$53,0),BZ$20)*AJ40*$B38)</f>
        <v>2.9321956891210124</v>
      </c>
      <c r="CA40" cm="1">
        <f t="array" ref="CA40">IF($D40="","",INDEX('Data - CO2'!$B$5:$AP$53,MATCH(Kulturmodeller!$D40,'Data - CO2'!$A$5:$A$53,0),CA$20)*AK40*$B38)</f>
        <v>5.8643913782420247</v>
      </c>
      <c r="CB40" cm="1">
        <f t="array" ref="CB40">IF($D40="","",INDEX('Data - CO2'!$B$5:$AP$53,MATCH(Kulturmodeller!$D40,'Data - CO2'!$A$5:$A$53,0),CB$20)*AL40*$B38)</f>
        <v>15.310644716893009</v>
      </c>
      <c r="CC40" cm="1">
        <f t="array" ref="CC40">IF($D40="","",INDEX('Data - CO2'!$B$5:$AP$53,MATCH(Kulturmodeller!$D40,'Data - CO2'!$A$5:$A$53,0),CC$20)*AM40*$B38)</f>
        <v>29.074003308760304</v>
      </c>
      <c r="CD40" cm="1">
        <f t="array" ref="CD40">IF($D40="","",INDEX('Data - CO2'!$B$5:$AP$53,MATCH(Kulturmodeller!$D40,'Data - CO2'!$A$5:$A$53,0),CD$20)*AN40*$B38)</f>
        <v>42.871338949822096</v>
      </c>
      <c r="CE40" cm="1">
        <f t="array" ref="CE40">IF($D40="","",INDEX('Data - CO2'!$B$5:$AP$53,MATCH(Kulturmodeller!$D40,'Data - CO2'!$A$5:$A$53,0),CE$20)*AO40*$B38)</f>
        <v>48.129433426921466</v>
      </c>
      <c r="CF40" cm="1">
        <f t="array" ref="CF40">IF($D40="","",INDEX('Data - CO2'!$B$5:$AP$53,MATCH(Kulturmodeller!$D40,'Data - CO2'!$A$5:$A$53,0),CF$20)*AP40*$B38)</f>
        <v>53.19931386459745</v>
      </c>
      <c r="CG40" cm="1">
        <f t="array" ref="CG40">IF($D40="","",INDEX('Data - CO2'!$B$5:$AP$53,MATCH(Kulturmodeller!$D40,'Data - CO2'!$A$5:$A$53,0),CG$20)*AQ40*$B38)</f>
        <v>58.856442987527409</v>
      </c>
      <c r="CH40" cm="1">
        <f t="array" ref="CH40">IF($D40="","",INDEX('Data - CO2'!$B$5:$AP$53,MATCH(Kulturmodeller!$D40,'Data - CO2'!$A$5:$A$53,0),CH$20)*AR40*$B38)</f>
        <v>64.541095205350942</v>
      </c>
      <c r="CI40" s="11" cm="1">
        <f t="array" ref="CI40">IF($D40="","",INDEX('Data - CO2'!$B$5:$AP$53,MATCH(Kulturmodeller!$D40,'Data - CO2'!$A$5:$A$53,0),CI$20)*AS40*$B38)</f>
        <v>70.322222296399161</v>
      </c>
    </row>
    <row r="41" spans="1:87" x14ac:dyDescent="0.3">
      <c r="A41" s="33" t="s">
        <v>83</v>
      </c>
      <c r="B41" s="33"/>
      <c r="C41" s="124" t="str">
        <f>'Katalog over Kulturmodeller '!F26</f>
        <v>Småtræer</v>
      </c>
      <c r="D41" s="125" t="s">
        <v>306</v>
      </c>
      <c r="E41" s="151">
        <f>'Katalog over Kulturmodeller '!W26</f>
        <v>0.15</v>
      </c>
      <c r="F41" s="40">
        <f>E41+((E44-F44)+(E45-F45))*(E41/SUM(E39:E43))</f>
        <v>0.15</v>
      </c>
      <c r="G41" s="40">
        <f t="shared" ref="G41" si="147">F41+((F44-G44)+(F45-G45))*(F41/SUM(F39:F43))</f>
        <v>0.15</v>
      </c>
      <c r="H41" s="40">
        <f t="shared" ref="H41" si="148">G41+((G44-H44)+(G45-H45))*(G41/SUM(G39:G43))</f>
        <v>0.15</v>
      </c>
      <c r="I41" s="40">
        <f t="shared" ref="I41" si="149">H41+((H44-I44)+(H45-I45))*(H41/SUM(H39:H43))</f>
        <v>0.15</v>
      </c>
      <c r="J41" s="40">
        <f t="shared" ref="J41" si="150">I41+((I44-J44)+(I45-J45))*(I41/SUM(I39:I43))</f>
        <v>0.15</v>
      </c>
      <c r="K41" s="40">
        <f t="shared" ref="K41" si="151">J41+((J44-K44)+(J45-K45))*(J41/SUM(J39:J43))</f>
        <v>0.15</v>
      </c>
      <c r="L41" s="40">
        <f t="shared" ref="L41" si="152">K41+((K44-L44)+(K45-L45))*(K41/SUM(K39:K43))</f>
        <v>0.15</v>
      </c>
      <c r="M41" s="40">
        <f t="shared" ref="M41" si="153">L41+((L44-M44)+(L45-M45))*(L41/SUM(L39:L43))</f>
        <v>0.15</v>
      </c>
      <c r="N41" s="40">
        <f t="shared" ref="N41" si="154">M41+((M44-N44)+(M45-N45))*(M41/SUM(M39:M43))</f>
        <v>0.15</v>
      </c>
      <c r="O41" s="40">
        <f t="shared" ref="O41" si="155">N41+((N44-O44)+(N45-O45))*(N41/SUM(N39:N43))</f>
        <v>0.15</v>
      </c>
      <c r="P41" s="40">
        <f t="shared" ref="P41" si="156">O41+((O44-P44)+(O45-P45))*(O41/SUM(O39:O43))</f>
        <v>0.15</v>
      </c>
      <c r="Q41" s="40">
        <f t="shared" ref="Q41" si="157">P41+((P44-Q44)+(P45-Q45))*(P41/SUM(P39:P43))</f>
        <v>0.15</v>
      </c>
      <c r="R41" s="40">
        <f t="shared" ref="R41" si="158">Q41+((Q44-R44)+(Q45-R45))*(Q41/SUM(Q39:Q43))</f>
        <v>0.15</v>
      </c>
      <c r="S41" s="40">
        <f t="shared" ref="S41" si="159">R41+((R44-S44)+(R45-S45))*(R41/SUM(R39:R43))</f>
        <v>0.15</v>
      </c>
      <c r="T41" s="40">
        <f t="shared" ref="T41" si="160">S41+((S44-T44)+(S45-T45))*(S41/SUM(S39:S43))</f>
        <v>0.15</v>
      </c>
      <c r="U41" s="40">
        <f t="shared" ref="U41" si="161">T41+((T44-U44)+(T45-U45))*(T41/SUM(T39:T43))</f>
        <v>0.15</v>
      </c>
      <c r="V41" s="40">
        <f t="shared" ref="V41" si="162">U41+((U44-V44)+(U45-V45))*(U41/SUM(U39:U43))</f>
        <v>0.15</v>
      </c>
      <c r="W41" s="40">
        <f t="shared" ref="W41" si="163">V41+((V44-W44)+(V45-W45))*(V41/SUM(V39:V43))</f>
        <v>0.15</v>
      </c>
      <c r="X41" s="40">
        <f t="shared" ref="X41" si="164">W41+((W44-X44)+(W45-X45))*(W41/SUM(W39:W43))</f>
        <v>0.15</v>
      </c>
      <c r="Y41" s="40">
        <f t="shared" ref="Y41" si="165">X41+((X44-Y44)+(X45-Y45))*(X41/SUM(X39:X43))</f>
        <v>0.15</v>
      </c>
      <c r="Z41" s="40">
        <f t="shared" ref="Z41" si="166">Y41+((Y44-Z44)+(Y45-Z45))*(Y41/SUM(Y39:Y43))</f>
        <v>0.15</v>
      </c>
      <c r="AA41" s="40">
        <f t="shared" ref="AA41" si="167">Z41+((Z44-AA44)+(Z45-AA45))*(Z41/SUM(Z39:Z43))</f>
        <v>0.15</v>
      </c>
      <c r="AB41" s="40">
        <f t="shared" ref="AB41" si="168">AA41+((AA44-AB44)+(AA45-AB45))*(AA41/SUM(AA39:AA43))</f>
        <v>0.15</v>
      </c>
      <c r="AC41" s="40">
        <f t="shared" ref="AC41" si="169">AB41+((AB44-AC44)+(AB45-AC45))*(AB41/SUM(AB39:AB43))</f>
        <v>0.15</v>
      </c>
      <c r="AD41" s="40">
        <f t="shared" ref="AD41" si="170">AC41+((AC44-AD44)+(AC45-AD45))*(AC41/SUM(AC39:AC43))</f>
        <v>0.15</v>
      </c>
      <c r="AE41" s="40">
        <f t="shared" ref="AE41" si="171">AD41+((AD44-AE44)+(AD45-AE45))*(AD41/SUM(AD39:AD43))</f>
        <v>0.15</v>
      </c>
      <c r="AF41" s="40">
        <f t="shared" ref="AF41" si="172">AE41+((AE44-AF44)+(AE45-AF45))*(AE41/SUM(AE39:AE43))</f>
        <v>0.15</v>
      </c>
      <c r="AG41" s="40">
        <f t="shared" ref="AG41" si="173">AF41+((AF44-AG44)+(AF45-AG45))*(AF41/SUM(AF39:AF43))</f>
        <v>0.15</v>
      </c>
      <c r="AH41" s="40">
        <f t="shared" ref="AH41" si="174">AG41+((AG44-AH44)+(AG45-AH45))*(AG41/SUM(AG39:AG43))</f>
        <v>0.15</v>
      </c>
      <c r="AI41" s="40">
        <f t="shared" ref="AI41" si="175">AH41+((AH44-AI44)+(AH45-AI45))*(AH41/SUM(AH39:AH43))</f>
        <v>0.15</v>
      </c>
      <c r="AJ41" s="40">
        <f t="shared" ref="AJ41" si="176">AI41+((AI44-AJ44)+(AI45-AJ45))*(AI41/SUM(AI39:AI43))</f>
        <v>0.15</v>
      </c>
      <c r="AK41" s="40">
        <f t="shared" ref="AK41" si="177">AJ41+((AJ44-AK44)+(AJ45-AK45))*(AJ41/SUM(AJ39:AJ43))</f>
        <v>0.15</v>
      </c>
      <c r="AL41" s="40">
        <f t="shared" ref="AL41" si="178">AK41+((AK44-AL44)+(AK45-AL45))*(AK41/SUM(AK39:AK43))</f>
        <v>0.15</v>
      </c>
      <c r="AM41" s="40">
        <f t="shared" ref="AM41" si="179">AL41+((AL44-AM44)+(AL45-AM45))*(AL41/SUM(AL39:AL43))</f>
        <v>0.15</v>
      </c>
      <c r="AN41" s="40">
        <f t="shared" ref="AN41" si="180">AM41+((AM44-AN44)+(AM45-AN45))*(AM41/SUM(AM39:AM43))</f>
        <v>0.15</v>
      </c>
      <c r="AO41" s="40">
        <f t="shared" ref="AO41" si="181">AN41+((AN44-AO44)+(AN45-AO45))*(AN41/SUM(AN39:AN43))</f>
        <v>0.15</v>
      </c>
      <c r="AP41" s="40">
        <f t="shared" ref="AP41" si="182">AO41+((AO44-AP44)+(AO45-AP45))*(AO41/SUM(AO39:AO43))</f>
        <v>0.15</v>
      </c>
      <c r="AQ41" s="40">
        <f t="shared" ref="AQ41" si="183">AP41+((AP44-AQ44)+(AP45-AQ45))*(AP41/SUM(AP39:AP43))</f>
        <v>0.15</v>
      </c>
      <c r="AR41" s="40">
        <f t="shared" ref="AR41" si="184">AQ41+((AQ44-AR44)+(AQ45-AR45))*(AQ41/SUM(AQ39:AQ43))</f>
        <v>0.15</v>
      </c>
      <c r="AS41" s="41">
        <f t="shared" ref="AS41" si="185">AR41+((AR44-AS44)+(AR45-AS45))*(AR41/SUM(AR39:AR43))</f>
        <v>0.15</v>
      </c>
      <c r="AU41" s="10" cm="1">
        <f t="array" ref="AU41">IF($D41="","",INDEX('Data - CO2'!$B$5:$AP$53,MATCH(Kulturmodeller!$D41,'Data - CO2'!$A$5:$A$53,0),AU$20)*E41)</f>
        <v>0</v>
      </c>
      <c r="AV41" cm="1">
        <f t="array" ref="AV41">IF($D41="","",INDEX('Data - CO2'!$B$5:$AP$53,MATCH(Kulturmodeller!$D41,'Data - CO2'!$A$5:$A$53,0),AV$20)*F41)</f>
        <v>3.9463577795663056E-2</v>
      </c>
      <c r="AW41" cm="1">
        <f t="array" ref="AW41">IF($D41="","",INDEX('Data - CO2'!$B$5:$AP$53,MATCH(Kulturmodeller!$D41,'Data - CO2'!$A$5:$A$53,0),AW$20)*G41)</f>
        <v>0.26309051863775379</v>
      </c>
      <c r="AX41" cm="1">
        <f t="array" ref="AX41">IF($D41="","",INDEX('Data - CO2'!$B$5:$AP$53,MATCH(Kulturmodeller!$D41,'Data - CO2'!$A$5:$A$53,0),AX$20)*H41)</f>
        <v>0.65772629659438431</v>
      </c>
      <c r="AY41" cm="1">
        <f t="array" ref="AY41">IF($D41="","",INDEX('Data - CO2'!$B$5:$AP$53,MATCH(Kulturmodeller!$D41,'Data - CO2'!$A$5:$A$53,0),AY$20)*I41)</f>
        <v>1.3154525931887686</v>
      </c>
      <c r="AZ41" cm="1">
        <f t="array" ref="AZ41">IF($D41="","",INDEX('Data - CO2'!$B$5:$AP$53,MATCH(Kulturmodeller!$D41,'Data - CO2'!$A$5:$A$53,0),AZ$20)*J41*$B38)</f>
        <v>3.2009895729139322</v>
      </c>
      <c r="BA41" cm="1">
        <f t="array" ref="BA41">IF($D41="","",INDEX('Data - CO2'!$B$5:$AP$53,MATCH(Kulturmodeller!$D41,'Data - CO2'!$A$5:$A$53,0),BA$20)*K41*$B38)</f>
        <v>6.9582357401548451</v>
      </c>
      <c r="BB41" cm="1">
        <f t="array" ref="BB41">IF($D41="","",INDEX('Data - CO2'!$B$5:$AP$53,MATCH(Kulturmodeller!$D41,'Data - CO2'!$A$5:$A$53,0),BB$20)*L41*$B38)</f>
        <v>11.860915350264165</v>
      </c>
      <c r="BC41" cm="1">
        <f t="array" ref="BC41">IF($D41="","",INDEX('Data - CO2'!$B$5:$AP$53,MATCH(Kulturmodeller!$D41,'Data - CO2'!$A$5:$A$53,0),BC$20)*M41*$B38)</f>
        <v>15.297108616130888</v>
      </c>
      <c r="BD41" cm="1">
        <f t="array" ref="BD41">IF($D41="","",INDEX('Data - CO2'!$B$5:$AP$53,MATCH(Kulturmodeller!$D41,'Data - CO2'!$A$5:$A$53,0),BD$20)*N41*$B38)</f>
        <v>16.543330318055627</v>
      </c>
      <c r="BE41" cm="1">
        <f t="array" ref="BE41">IF($D41="","",INDEX('Data - CO2'!$B$5:$AP$53,MATCH(Kulturmodeller!$D41,'Data - CO2'!$A$5:$A$53,0),BE$20)*O41*$B38)</f>
        <v>18.077577498544887</v>
      </c>
      <c r="BF41" cm="1">
        <f t="array" ref="BF41">IF($D41="","",INDEX('Data - CO2'!$B$5:$AP$53,MATCH(Kulturmodeller!$D41,'Data - CO2'!$A$5:$A$53,0),BF$20)*P41*$B38)</f>
        <v>19.158862930582593</v>
      </c>
      <c r="BG41" cm="1">
        <f t="array" ref="BG41">IF($D41="","",INDEX('Data - CO2'!$B$5:$AP$53,MATCH(Kulturmodeller!$D41,'Data - CO2'!$A$5:$A$53,0),BG$20)*Q41*$B38)</f>
        <v>21.348635660009148</v>
      </c>
      <c r="BH41" cm="1">
        <f t="array" ref="BH41">IF($D41="","",INDEX('Data - CO2'!$B$5:$AP$53,MATCH(Kulturmodeller!$D41,'Data - CO2'!$A$5:$A$53,0),BH$20)*R41*$B38)</f>
        <v>23.089901333941505</v>
      </c>
      <c r="BI41" cm="1">
        <f t="array" ref="BI41">IF($D41="","",INDEX('Data - CO2'!$B$5:$AP$53,MATCH(Kulturmodeller!$D41,'Data - CO2'!$A$5:$A$53,0),BI$20)*S41*$B38)</f>
        <v>25.000133186697973</v>
      </c>
      <c r="BJ41" cm="1">
        <f t="array" ref="BJ41">IF($D41="","",INDEX('Data - CO2'!$B$5:$AP$53,MATCH(Kulturmodeller!$D41,'Data - CO2'!$A$5:$A$53,0),BJ$20)*T41*$B38)</f>
        <v>26.974911410189101</v>
      </c>
      <c r="BK41" cm="1">
        <f t="array" ref="BK41">IF($D41="","",INDEX('Data - CO2'!$B$5:$AP$53,MATCH(Kulturmodeller!$D41,'Data - CO2'!$A$5:$A$53,0),BK$20)*U41*$B38)</f>
        <v>28.839610767333106</v>
      </c>
      <c r="BL41" cm="1">
        <f t="array" ref="BL41">IF($D41="","",INDEX('Data - CO2'!$B$5:$AP$53,MATCH(Kulturmodeller!$D41,'Data - CO2'!$A$5:$A$53,0),BL$20)*V41*$B38)</f>
        <v>30.958387182521992</v>
      </c>
      <c r="BM41" cm="1">
        <f t="array" ref="BM41">IF($D41="","",INDEX('Data - CO2'!$B$5:$AP$53,MATCH(Kulturmodeller!$D41,'Data - CO2'!$A$5:$A$53,0),BM$20)*W41*$B38)</f>
        <v>32.764196604960652</v>
      </c>
      <c r="BN41" cm="1">
        <f t="array" ref="BN41">IF($D41="","",INDEX('Data - CO2'!$B$5:$AP$53,MATCH(Kulturmodeller!$D41,'Data - CO2'!$A$5:$A$53,0),BN$20)*X41*$B38)</f>
        <v>34.764313357622555</v>
      </c>
      <c r="BO41" cm="1">
        <f t="array" ref="BO41">IF($D41="","",INDEX('Data - CO2'!$B$5:$AP$53,MATCH(Kulturmodeller!$D41,'Data - CO2'!$A$5:$A$53,0),BO$20)*Y41*$B38)</f>
        <v>36.621744278507393</v>
      </c>
      <c r="BP41" cm="1">
        <f t="array" ref="BP41">IF($D41="","",INDEX('Data - CO2'!$B$5:$AP$53,MATCH(Kulturmodeller!$D41,'Data - CO2'!$A$5:$A$53,0),BP$20)*Z41*$B38)</f>
        <v>38.052852912543926</v>
      </c>
      <c r="BQ41" cm="1">
        <f t="array" ref="BQ41">IF($D41="","",INDEX('Data - CO2'!$B$5:$AP$53,MATCH(Kulturmodeller!$D41,'Data - CO2'!$A$5:$A$53,0),BQ$20)*AA41*$B38)</f>
        <v>38.76793257508843</v>
      </c>
      <c r="BR41" cm="1">
        <f t="array" ref="BR41">IF($D41="","",INDEX('Data - CO2'!$B$5:$AP$53,MATCH(Kulturmodeller!$D41,'Data - CO2'!$A$5:$A$53,0),BR$20)*AB41*$B38)</f>
        <v>39.32261574611946</v>
      </c>
      <c r="BS41" cm="1">
        <f t="array" ref="BS41">IF($D41="","",INDEX('Data - CO2'!$B$5:$AP$53,MATCH(Kulturmodeller!$D41,'Data - CO2'!$A$5:$A$53,0),BS$20)*AC41*$B38)</f>
        <v>40.274623421387645</v>
      </c>
      <c r="BT41" cm="1">
        <f t="array" ref="BT41">IF($D41="","",INDEX('Data - CO2'!$B$5:$AP$53,MATCH(Kulturmodeller!$D41,'Data - CO2'!$A$5:$A$53,0),BT$20)*AD41*$B38)</f>
        <v>40.822788109305392</v>
      </c>
      <c r="BU41" cm="1">
        <f t="array" ref="BU41">IF($D41="","",INDEX('Data - CO2'!$B$5:$AP$53,MATCH(Kulturmodeller!$D41,'Data - CO2'!$A$5:$A$53,0),BU$20)*AE41*$B38)</f>
        <v>41.310678930378863</v>
      </c>
      <c r="BV41" cm="1">
        <f t="array" ref="BV41">IF($D41="","",INDEX('Data - CO2'!$B$5:$AP$53,MATCH(Kulturmodeller!$D41,'Data - CO2'!$A$5:$A$53,0),BV$20)*AF41*$B38)</f>
        <v>41.909683632981903</v>
      </c>
      <c r="BW41" cm="1">
        <f t="array" ref="BW41">IF($D41="","",INDEX('Data - CO2'!$B$5:$AP$53,MATCH(Kulturmodeller!$D41,'Data - CO2'!$A$5:$A$53,0),BW$20)*AG41*$B38)</f>
        <v>42.692800786688132</v>
      </c>
      <c r="BX41" cm="1">
        <f t="array" ref="BX41">IF($D41="","",INDEX('Data - CO2'!$B$5:$AP$53,MATCH(Kulturmodeller!$D41,'Data - CO2'!$A$5:$A$53,0),BX$20)*AH41*$B38)</f>
        <v>43.067937002224937</v>
      </c>
      <c r="BY41" cm="1">
        <f t="array" ref="BY41">IF($D41="","",INDEX('Data - CO2'!$B$5:$AP$53,MATCH(Kulturmodeller!$D41,'Data - CO2'!$A$5:$A$53,0),BY$20)*AI41*$B38)</f>
        <v>43.685327220135576</v>
      </c>
      <c r="BZ41" cm="1">
        <f t="array" ref="BZ41">IF($D41="","",INDEX('Data - CO2'!$B$5:$AP$53,MATCH(Kulturmodeller!$D41,'Data - CO2'!$A$5:$A$53,0),BZ$20)*AJ41*$B38)</f>
        <v>44.185087451194711</v>
      </c>
      <c r="CA41" cm="1">
        <f t="array" ref="CA41">IF($D41="","",INDEX('Data - CO2'!$B$5:$AP$53,MATCH(Kulturmodeller!$D41,'Data - CO2'!$A$5:$A$53,0),CA$20)*AK41*$B38)</f>
        <v>44.722633893290947</v>
      </c>
      <c r="CB41" cm="1">
        <f t="array" ref="CB41">IF($D41="","",INDEX('Data - CO2'!$B$5:$AP$53,MATCH(Kulturmodeller!$D41,'Data - CO2'!$A$5:$A$53,0),CB$20)*AL41*$B38)</f>
        <v>3.9463577795663056E-2</v>
      </c>
      <c r="CC41" cm="1">
        <f t="array" ref="CC41">IF($D41="","",INDEX('Data - CO2'!$B$5:$AP$53,MATCH(Kulturmodeller!$D41,'Data - CO2'!$A$5:$A$53,0),CC$20)*AM41*$B38)</f>
        <v>0.26309051863775379</v>
      </c>
      <c r="CD41" cm="1">
        <f t="array" ref="CD41">IF($D41="","",INDEX('Data - CO2'!$B$5:$AP$53,MATCH(Kulturmodeller!$D41,'Data - CO2'!$A$5:$A$53,0),CD$20)*AN41*$B38)</f>
        <v>0.65772629659438431</v>
      </c>
      <c r="CE41" cm="1">
        <f t="array" ref="CE41">IF($D41="","",INDEX('Data - CO2'!$B$5:$AP$53,MATCH(Kulturmodeller!$D41,'Data - CO2'!$A$5:$A$53,0),CE$20)*AO41*$B38)</f>
        <v>1.3154525931887686</v>
      </c>
      <c r="CF41" cm="1">
        <f t="array" ref="CF41">IF($D41="","",INDEX('Data - CO2'!$B$5:$AP$53,MATCH(Kulturmodeller!$D41,'Data - CO2'!$A$5:$A$53,0),CF$20)*AP41*$B38)</f>
        <v>3.2009895729139322</v>
      </c>
      <c r="CG41" cm="1">
        <f t="array" ref="CG41">IF($D41="","",INDEX('Data - CO2'!$B$5:$AP$53,MATCH(Kulturmodeller!$D41,'Data - CO2'!$A$5:$A$53,0),CG$20)*AQ41*$B38)</f>
        <v>6.9582357401548451</v>
      </c>
      <c r="CH41" cm="1">
        <f t="array" ref="CH41">IF($D41="","",INDEX('Data - CO2'!$B$5:$AP$53,MATCH(Kulturmodeller!$D41,'Data - CO2'!$A$5:$A$53,0),CH$20)*AR41*$B38)</f>
        <v>11.860915350264165</v>
      </c>
      <c r="CI41" s="11" cm="1">
        <f t="array" ref="CI41">IF($D41="","",INDEX('Data - CO2'!$B$5:$AP$53,MATCH(Kulturmodeller!$D41,'Data - CO2'!$A$5:$A$53,0),CI$20)*AS41*$B38)</f>
        <v>15.297108616130888</v>
      </c>
    </row>
    <row r="42" spans="1:87" x14ac:dyDescent="0.3">
      <c r="A42" s="33" t="s">
        <v>84</v>
      </c>
      <c r="B42" s="33"/>
      <c r="C42" s="124" t="str">
        <f>'Katalog over Kulturmodeller '!F27</f>
        <v>Buske</v>
      </c>
      <c r="D42" s="125" t="s">
        <v>306</v>
      </c>
      <c r="E42" s="151">
        <f>'Katalog over Kulturmodeller '!W27</f>
        <v>0.3</v>
      </c>
      <c r="F42" s="40">
        <f>E42+((E44-F44)+(E45-F45))*(E42/SUM(E39:E43))</f>
        <v>0.3</v>
      </c>
      <c r="G42" s="40">
        <f t="shared" ref="G42" si="186">F42+((F44-G44)+(F45-G45))*(F42/SUM(F39:F43))</f>
        <v>0.3</v>
      </c>
      <c r="H42" s="40">
        <f t="shared" ref="H42" si="187">G42+((G44-H44)+(G45-H45))*(G42/SUM(G39:G43))</f>
        <v>0.3</v>
      </c>
      <c r="I42" s="40">
        <f t="shared" ref="I42" si="188">H42+((H44-I44)+(H45-I45))*(H42/SUM(H39:H43))</f>
        <v>0.3</v>
      </c>
      <c r="J42" s="40">
        <f t="shared" ref="J42" si="189">I42+((I44-J44)+(I45-J45))*(I42/SUM(I39:I43))</f>
        <v>0.3</v>
      </c>
      <c r="K42" s="40">
        <f t="shared" ref="K42" si="190">J42+((J44-K44)+(J45-K45))*(J42/SUM(J39:J43))</f>
        <v>0.3</v>
      </c>
      <c r="L42" s="40">
        <f t="shared" ref="L42" si="191">K42+((K44-L44)+(K45-L45))*(K42/SUM(K39:K43))</f>
        <v>0.3</v>
      </c>
      <c r="M42" s="40">
        <f t="shared" ref="M42" si="192">L42+((L44-M44)+(L45-M45))*(L42/SUM(L39:L43))</f>
        <v>0.3</v>
      </c>
      <c r="N42" s="40">
        <f t="shared" ref="N42" si="193">M42+((M44-N44)+(M45-N45))*(M42/SUM(M39:M43))</f>
        <v>0.3</v>
      </c>
      <c r="O42" s="40">
        <f t="shared" ref="O42" si="194">N42+((N44-O44)+(N45-O45))*(N42/SUM(N39:N43))</f>
        <v>0.3</v>
      </c>
      <c r="P42" s="40">
        <f t="shared" ref="P42" si="195">O42+((O44-P44)+(O45-P45))*(O42/SUM(O39:O43))</f>
        <v>0.3</v>
      </c>
      <c r="Q42" s="40">
        <f t="shared" ref="Q42" si="196">P42+((P44-Q44)+(P45-Q45))*(P42/SUM(P39:P43))</f>
        <v>0.3</v>
      </c>
      <c r="R42" s="40">
        <f t="shared" ref="R42" si="197">Q42+((Q44-R44)+(Q45-R45))*(Q42/SUM(Q39:Q43))</f>
        <v>0.3</v>
      </c>
      <c r="S42" s="40">
        <f t="shared" ref="S42" si="198">R42+((R44-S44)+(R45-S45))*(R42/SUM(R39:R43))</f>
        <v>0.3</v>
      </c>
      <c r="T42" s="40">
        <f t="shared" ref="T42" si="199">S42+((S44-T44)+(S45-T45))*(S42/SUM(S39:S43))</f>
        <v>0.3</v>
      </c>
      <c r="U42" s="40">
        <f t="shared" ref="U42" si="200">T42+((T44-U44)+(T45-U45))*(T42/SUM(T39:T43))</f>
        <v>0.3</v>
      </c>
      <c r="V42" s="40">
        <f t="shared" ref="V42" si="201">U42+((U44-V44)+(U45-V45))*(U42/SUM(U39:U43))</f>
        <v>0.3</v>
      </c>
      <c r="W42" s="40">
        <f t="shared" ref="W42" si="202">V42+((V44-W44)+(V45-W45))*(V42/SUM(V39:V43))</f>
        <v>0.3</v>
      </c>
      <c r="X42" s="40">
        <f t="shared" ref="X42" si="203">W42+((W44-X44)+(W45-X45))*(W42/SUM(W39:W43))</f>
        <v>0.3</v>
      </c>
      <c r="Y42" s="40">
        <f t="shared" ref="Y42" si="204">X42+((X44-Y44)+(X45-Y45))*(X42/SUM(X39:X43))</f>
        <v>0.3</v>
      </c>
      <c r="Z42" s="40">
        <f t="shared" ref="Z42" si="205">Y42+((Y44-Z44)+(Y45-Z45))*(Y42/SUM(Y39:Y43))</f>
        <v>0.3</v>
      </c>
      <c r="AA42" s="40">
        <f t="shared" ref="AA42" si="206">Z42+((Z44-AA44)+(Z45-AA45))*(Z42/SUM(Z39:Z43))</f>
        <v>0.3</v>
      </c>
      <c r="AB42" s="40">
        <f t="shared" ref="AB42" si="207">AA42+((AA44-AB44)+(AA45-AB45))*(AA42/SUM(AA39:AA43))</f>
        <v>0.3</v>
      </c>
      <c r="AC42" s="40">
        <f t="shared" ref="AC42" si="208">AB42+((AB44-AC44)+(AB45-AC45))*(AB42/SUM(AB39:AB43))</f>
        <v>0.3</v>
      </c>
      <c r="AD42" s="40">
        <f t="shared" ref="AD42" si="209">AC42+((AC44-AD44)+(AC45-AD45))*(AC42/SUM(AC39:AC43))</f>
        <v>0.3</v>
      </c>
      <c r="AE42" s="40">
        <f t="shared" ref="AE42" si="210">AD42+((AD44-AE44)+(AD45-AE45))*(AD42/SUM(AD39:AD43))</f>
        <v>0.3</v>
      </c>
      <c r="AF42" s="40">
        <f t="shared" ref="AF42" si="211">AE42+((AE44-AF44)+(AE45-AF45))*(AE42/SUM(AE39:AE43))</f>
        <v>0.3</v>
      </c>
      <c r="AG42" s="40">
        <f t="shared" ref="AG42" si="212">AF42+((AF44-AG44)+(AF45-AG45))*(AF42/SUM(AF39:AF43))</f>
        <v>0.3</v>
      </c>
      <c r="AH42" s="40">
        <f t="shared" ref="AH42" si="213">AG42+((AG44-AH44)+(AG45-AH45))*(AG42/SUM(AG39:AG43))</f>
        <v>0.3</v>
      </c>
      <c r="AI42" s="40">
        <f t="shared" ref="AI42" si="214">AH42+((AH44-AI44)+(AH45-AI45))*(AH42/SUM(AH39:AH43))</f>
        <v>0.3</v>
      </c>
      <c r="AJ42" s="40">
        <f t="shared" ref="AJ42" si="215">AI42+((AI44-AJ44)+(AI45-AJ45))*(AI42/SUM(AI39:AI43))</f>
        <v>0.3</v>
      </c>
      <c r="AK42" s="40">
        <f t="shared" ref="AK42" si="216">AJ42+((AJ44-AK44)+(AJ45-AK45))*(AJ42/SUM(AJ39:AJ43))</f>
        <v>0.3</v>
      </c>
      <c r="AL42" s="40">
        <f t="shared" ref="AL42" si="217">AK42+((AK44-AL44)+(AK45-AL45))*(AK42/SUM(AK39:AK43))</f>
        <v>0.3</v>
      </c>
      <c r="AM42" s="40">
        <f t="shared" ref="AM42" si="218">AL42+((AL44-AM44)+(AL45-AM45))*(AL42/SUM(AL39:AL43))</f>
        <v>0.3</v>
      </c>
      <c r="AN42" s="40">
        <f t="shared" ref="AN42" si="219">AM42+((AM44-AN44)+(AM45-AN45))*(AM42/SUM(AM39:AM43))</f>
        <v>0.3</v>
      </c>
      <c r="AO42" s="40">
        <f t="shared" ref="AO42" si="220">AN42+((AN44-AO44)+(AN45-AO45))*(AN42/SUM(AN39:AN43))</f>
        <v>0.3</v>
      </c>
      <c r="AP42" s="40">
        <f t="shared" ref="AP42" si="221">AO42+((AO44-AP44)+(AO45-AP45))*(AO42/SUM(AO39:AO43))</f>
        <v>0.3</v>
      </c>
      <c r="AQ42" s="40">
        <f t="shared" ref="AQ42" si="222">AP42+((AP44-AQ44)+(AP45-AQ45))*(AP42/SUM(AP39:AP43))</f>
        <v>0.3</v>
      </c>
      <c r="AR42" s="40">
        <f t="shared" ref="AR42" si="223">AQ42+((AQ44-AR44)+(AQ45-AR45))*(AQ42/SUM(AQ39:AQ43))</f>
        <v>0.3</v>
      </c>
      <c r="AS42" s="41">
        <f t="shared" ref="AS42" si="224">AR42+((AR44-AS44)+(AR45-AS45))*(AR42/SUM(AR39:AR43))</f>
        <v>0.3</v>
      </c>
      <c r="AU42" s="10" cm="1">
        <f t="array" ref="AU42">IF($D42="","",INDEX('Data - CO2'!$B$5:$AP$53,MATCH(Kulturmodeller!$D42,'Data - CO2'!$A$5:$A$53,0),AU$20)*E42)</f>
        <v>0</v>
      </c>
      <c r="AV42" cm="1">
        <f t="array" ref="AV42">IF($D42="","",INDEX('Data - CO2'!$B$5:$AP$53,MATCH(Kulturmodeller!$D42,'Data - CO2'!$A$5:$A$53,0),AV$20)*F42)</f>
        <v>7.8927155591326112E-2</v>
      </c>
      <c r="AW42" cm="1">
        <f t="array" ref="AW42">IF($D42="","",INDEX('Data - CO2'!$B$5:$AP$53,MATCH(Kulturmodeller!$D42,'Data - CO2'!$A$5:$A$53,0),AW$20)*G42)</f>
        <v>0.52618103727550758</v>
      </c>
      <c r="AX42" cm="1">
        <f t="array" ref="AX42">IF($D42="","",INDEX('Data - CO2'!$B$5:$AP$53,MATCH(Kulturmodeller!$D42,'Data - CO2'!$A$5:$A$53,0),AX$20)*H42)</f>
        <v>1.3154525931887686</v>
      </c>
      <c r="AY42" cm="1">
        <f t="array" ref="AY42">IF($D42="","",INDEX('Data - CO2'!$B$5:$AP$53,MATCH(Kulturmodeller!$D42,'Data - CO2'!$A$5:$A$53,0),AY$20)*I42)</f>
        <v>2.6309051863775372</v>
      </c>
      <c r="AZ42" cm="1">
        <f t="array" ref="AZ42">IF($D42="","",INDEX('Data - CO2'!$B$5:$AP$53,MATCH(Kulturmodeller!$D42,'Data - CO2'!$A$5:$A$53,0),AZ$20)*J42*$B38)</f>
        <v>6.4019791458278643</v>
      </c>
      <c r="BA42" cm="1">
        <f t="array" ref="BA42">IF($D42="","",INDEX('Data - CO2'!$B$5:$AP$53,MATCH(Kulturmodeller!$D42,'Data - CO2'!$A$5:$A$53,0),BA$20)*K42*$B38)</f>
        <v>13.91647148030969</v>
      </c>
      <c r="BB42" cm="1">
        <f t="array" ref="BB42">IF($D42="","",INDEX('Data - CO2'!$B$5:$AP$53,MATCH(Kulturmodeller!$D42,'Data - CO2'!$A$5:$A$53,0),BB$20)*L42*$B38)</f>
        <v>23.721830700528329</v>
      </c>
      <c r="BC42" cm="1">
        <f t="array" ref="BC42">IF($D42="","",INDEX('Data - CO2'!$B$5:$AP$53,MATCH(Kulturmodeller!$D42,'Data - CO2'!$A$5:$A$53,0),BC$20)*M42*$B38)</f>
        <v>30.594217232261776</v>
      </c>
      <c r="BD42" cm="1">
        <f t="array" ref="BD42">IF($D42="","",INDEX('Data - CO2'!$B$5:$AP$53,MATCH(Kulturmodeller!$D42,'Data - CO2'!$A$5:$A$53,0),BD$20)*N42*$B38)</f>
        <v>33.086660636111255</v>
      </c>
      <c r="BE42" cm="1">
        <f t="array" ref="BE42">IF($D42="","",INDEX('Data - CO2'!$B$5:$AP$53,MATCH(Kulturmodeller!$D42,'Data - CO2'!$A$5:$A$53,0),BE$20)*O42*$B38)</f>
        <v>36.155154997089774</v>
      </c>
      <c r="BF42" cm="1">
        <f t="array" ref="BF42">IF($D42="","",INDEX('Data - CO2'!$B$5:$AP$53,MATCH(Kulturmodeller!$D42,'Data - CO2'!$A$5:$A$53,0),BF$20)*P42*$B38)</f>
        <v>38.317725861165187</v>
      </c>
      <c r="BG42" cm="1">
        <f t="array" ref="BG42">IF($D42="","",INDEX('Data - CO2'!$B$5:$AP$53,MATCH(Kulturmodeller!$D42,'Data - CO2'!$A$5:$A$53,0),BG$20)*Q42*$B38)</f>
        <v>42.697271320018295</v>
      </c>
      <c r="BH42" cm="1">
        <f t="array" ref="BH42">IF($D42="","",INDEX('Data - CO2'!$B$5:$AP$53,MATCH(Kulturmodeller!$D42,'Data - CO2'!$A$5:$A$53,0),BH$20)*R42*$B38)</f>
        <v>46.17980266788301</v>
      </c>
      <c r="BI42" cm="1">
        <f t="array" ref="BI42">IF($D42="","",INDEX('Data - CO2'!$B$5:$AP$53,MATCH(Kulturmodeller!$D42,'Data - CO2'!$A$5:$A$53,0),BI$20)*S42*$B38)</f>
        <v>50.000266373395945</v>
      </c>
      <c r="BJ42" cm="1">
        <f t="array" ref="BJ42">IF($D42="","",INDEX('Data - CO2'!$B$5:$AP$53,MATCH(Kulturmodeller!$D42,'Data - CO2'!$A$5:$A$53,0),BJ$20)*T42*$B38)</f>
        <v>53.949822820378202</v>
      </c>
      <c r="BK42" cm="1">
        <f t="array" ref="BK42">IF($D42="","",INDEX('Data - CO2'!$B$5:$AP$53,MATCH(Kulturmodeller!$D42,'Data - CO2'!$A$5:$A$53,0),BK$20)*U42*$B38)</f>
        <v>57.679221534666212</v>
      </c>
      <c r="BL42" cm="1">
        <f t="array" ref="BL42">IF($D42="","",INDEX('Data - CO2'!$B$5:$AP$53,MATCH(Kulturmodeller!$D42,'Data - CO2'!$A$5:$A$53,0),BL$20)*V42*$B38)</f>
        <v>61.916774365043985</v>
      </c>
      <c r="BM42" cm="1">
        <f t="array" ref="BM42">IF($D42="","",INDEX('Data - CO2'!$B$5:$AP$53,MATCH(Kulturmodeller!$D42,'Data - CO2'!$A$5:$A$53,0),BM$20)*W42*$B38)</f>
        <v>65.528393209921305</v>
      </c>
      <c r="BN42" cm="1">
        <f t="array" ref="BN42">IF($D42="","",INDEX('Data - CO2'!$B$5:$AP$53,MATCH(Kulturmodeller!$D42,'Data - CO2'!$A$5:$A$53,0),BN$20)*X42*$B38)</f>
        <v>69.52862671524511</v>
      </c>
      <c r="BO42" cm="1">
        <f t="array" ref="BO42">IF($D42="","",INDEX('Data - CO2'!$B$5:$AP$53,MATCH(Kulturmodeller!$D42,'Data - CO2'!$A$5:$A$53,0),BO$20)*Y42*$B38)</f>
        <v>73.243488557014786</v>
      </c>
      <c r="BP42" cm="1">
        <f t="array" ref="BP42">IF($D42="","",INDEX('Data - CO2'!$B$5:$AP$53,MATCH(Kulturmodeller!$D42,'Data - CO2'!$A$5:$A$53,0),BP$20)*Z42*$B38)</f>
        <v>76.105705825087853</v>
      </c>
      <c r="BQ42" cm="1">
        <f t="array" ref="BQ42">IF($D42="","",INDEX('Data - CO2'!$B$5:$AP$53,MATCH(Kulturmodeller!$D42,'Data - CO2'!$A$5:$A$53,0),BQ$20)*AA42*$B38)</f>
        <v>77.535865150176861</v>
      </c>
      <c r="BR42" cm="1">
        <f t="array" ref="BR42">IF($D42="","",INDEX('Data - CO2'!$B$5:$AP$53,MATCH(Kulturmodeller!$D42,'Data - CO2'!$A$5:$A$53,0),BR$20)*AB42*$B38)</f>
        <v>78.645231492238921</v>
      </c>
      <c r="BS42" cm="1">
        <f t="array" ref="BS42">IF($D42="","",INDEX('Data - CO2'!$B$5:$AP$53,MATCH(Kulturmodeller!$D42,'Data - CO2'!$A$5:$A$53,0),BS$20)*AC42*$B38)</f>
        <v>80.54924684277529</v>
      </c>
      <c r="BT42" cm="1">
        <f t="array" ref="BT42">IF($D42="","",INDEX('Data - CO2'!$B$5:$AP$53,MATCH(Kulturmodeller!$D42,'Data - CO2'!$A$5:$A$53,0),BT$20)*AD42*$B38)</f>
        <v>81.645576218610785</v>
      </c>
      <c r="BU42" cm="1">
        <f t="array" ref="BU42">IF($D42="","",INDEX('Data - CO2'!$B$5:$AP$53,MATCH(Kulturmodeller!$D42,'Data - CO2'!$A$5:$A$53,0),BU$20)*AE42*$B38)</f>
        <v>82.621357860757726</v>
      </c>
      <c r="BV42" cm="1">
        <f t="array" ref="BV42">IF($D42="","",INDEX('Data - CO2'!$B$5:$AP$53,MATCH(Kulturmodeller!$D42,'Data - CO2'!$A$5:$A$53,0),BV$20)*AF42*$B38)</f>
        <v>83.819367265963805</v>
      </c>
      <c r="BW42" cm="1">
        <f t="array" ref="BW42">IF($D42="","",INDEX('Data - CO2'!$B$5:$AP$53,MATCH(Kulturmodeller!$D42,'Data - CO2'!$A$5:$A$53,0),BW$20)*AG42*$B38)</f>
        <v>85.385601573376263</v>
      </c>
      <c r="BX42" cm="1">
        <f t="array" ref="BX42">IF($D42="","",INDEX('Data - CO2'!$B$5:$AP$53,MATCH(Kulturmodeller!$D42,'Data - CO2'!$A$5:$A$53,0),BX$20)*AH42*$B38)</f>
        <v>86.135874004449875</v>
      </c>
      <c r="BY42" cm="1">
        <f t="array" ref="BY42">IF($D42="","",INDEX('Data - CO2'!$B$5:$AP$53,MATCH(Kulturmodeller!$D42,'Data - CO2'!$A$5:$A$53,0),BY$20)*AI42*$B38)</f>
        <v>87.370654440271153</v>
      </c>
      <c r="BZ42" cm="1">
        <f t="array" ref="BZ42">IF($D42="","",INDEX('Data - CO2'!$B$5:$AP$53,MATCH(Kulturmodeller!$D42,'Data - CO2'!$A$5:$A$53,0),BZ$20)*AJ42*$B38)</f>
        <v>88.370174902389422</v>
      </c>
      <c r="CA42" cm="1">
        <f t="array" ref="CA42">IF($D42="","",INDEX('Data - CO2'!$B$5:$AP$53,MATCH(Kulturmodeller!$D42,'Data - CO2'!$A$5:$A$53,0),CA$20)*AK42*$B38)</f>
        <v>89.445267786581894</v>
      </c>
      <c r="CB42" cm="1">
        <f t="array" ref="CB42">IF($D42="","",INDEX('Data - CO2'!$B$5:$AP$53,MATCH(Kulturmodeller!$D42,'Data - CO2'!$A$5:$A$53,0),CB$20)*AL42*$B38)</f>
        <v>7.8927155591326112E-2</v>
      </c>
      <c r="CC42" cm="1">
        <f t="array" ref="CC42">IF($D42="","",INDEX('Data - CO2'!$B$5:$AP$53,MATCH(Kulturmodeller!$D42,'Data - CO2'!$A$5:$A$53,0),CC$20)*AM42*$B38)</f>
        <v>0.52618103727550758</v>
      </c>
      <c r="CD42" cm="1">
        <f t="array" ref="CD42">IF($D42="","",INDEX('Data - CO2'!$B$5:$AP$53,MATCH(Kulturmodeller!$D42,'Data - CO2'!$A$5:$A$53,0),CD$20)*AN42*$B38)</f>
        <v>1.3154525931887686</v>
      </c>
      <c r="CE42" cm="1">
        <f t="array" ref="CE42">IF($D42="","",INDEX('Data - CO2'!$B$5:$AP$53,MATCH(Kulturmodeller!$D42,'Data - CO2'!$A$5:$A$53,0),CE$20)*AO42*$B38)</f>
        <v>2.6309051863775372</v>
      </c>
      <c r="CF42" cm="1">
        <f t="array" ref="CF42">IF($D42="","",INDEX('Data - CO2'!$B$5:$AP$53,MATCH(Kulturmodeller!$D42,'Data - CO2'!$A$5:$A$53,0),CF$20)*AP42*$B38)</f>
        <v>6.4019791458278643</v>
      </c>
      <c r="CG42" cm="1">
        <f t="array" ref="CG42">IF($D42="","",INDEX('Data - CO2'!$B$5:$AP$53,MATCH(Kulturmodeller!$D42,'Data - CO2'!$A$5:$A$53,0),CG$20)*AQ42*$B38)</f>
        <v>13.91647148030969</v>
      </c>
      <c r="CH42" cm="1">
        <f t="array" ref="CH42">IF($D42="","",INDEX('Data - CO2'!$B$5:$AP$53,MATCH(Kulturmodeller!$D42,'Data - CO2'!$A$5:$A$53,0),CH$20)*AR42*$B38)</f>
        <v>23.721830700528329</v>
      </c>
      <c r="CI42" s="11" cm="1">
        <f t="array" ref="CI42">IF($D42="","",INDEX('Data - CO2'!$B$5:$AP$53,MATCH(Kulturmodeller!$D42,'Data - CO2'!$A$5:$A$53,0),CI$20)*AS42*$B38)</f>
        <v>30.594217232261776</v>
      </c>
    </row>
    <row r="43" spans="1:87" x14ac:dyDescent="0.3">
      <c r="A43" s="42" t="s">
        <v>85</v>
      </c>
      <c r="B43" s="42"/>
      <c r="C43" s="124">
        <f>'Katalog over Kulturmodeller '!F28</f>
        <v>0</v>
      </c>
      <c r="D43" s="129"/>
      <c r="E43" s="140">
        <f>'Katalog over Kulturmodeller '!W28</f>
        <v>0</v>
      </c>
      <c r="F43" s="46">
        <f>E43+((E44-F44)+(E45-F45))*(E43/SUM(E39:E43))</f>
        <v>0</v>
      </c>
      <c r="G43" s="46">
        <f t="shared" ref="G43" si="225">F43+((F44-G44)+(F45-G45))*(F43/SUM(F39:F43))</f>
        <v>0</v>
      </c>
      <c r="H43" s="46">
        <f t="shared" ref="H43" si="226">G43+((G44-H44)+(G45-H45))*(G43/SUM(G39:G43))</f>
        <v>0</v>
      </c>
      <c r="I43" s="46">
        <f t="shared" ref="I43" si="227">H43+((H44-I44)+(H45-I45))*(H43/SUM(H39:H43))</f>
        <v>0</v>
      </c>
      <c r="J43" s="46">
        <f t="shared" ref="J43" si="228">I43+((I44-J44)+(I45-J45))*(I43/SUM(I39:I43))</f>
        <v>0</v>
      </c>
      <c r="K43" s="46">
        <f t="shared" ref="K43" si="229">J43+((J44-K44)+(J45-K45))*(J43/SUM(J39:J43))</f>
        <v>0</v>
      </c>
      <c r="L43" s="46">
        <f t="shared" ref="L43" si="230">K43+((K44-L44)+(K45-L45))*(K43/SUM(K39:K43))</f>
        <v>0</v>
      </c>
      <c r="M43" s="46">
        <f t="shared" ref="M43" si="231">L43+((L44-M44)+(L45-M45))*(L43/SUM(L39:L43))</f>
        <v>0</v>
      </c>
      <c r="N43" s="46">
        <f t="shared" ref="N43" si="232">M43+((M44-N44)+(M45-N45))*(M43/SUM(M39:M43))</f>
        <v>0</v>
      </c>
      <c r="O43" s="46">
        <f t="shared" ref="O43" si="233">N43+((N44-O44)+(N45-O45))*(N43/SUM(N39:N43))</f>
        <v>0</v>
      </c>
      <c r="P43" s="46">
        <f t="shared" ref="P43" si="234">O43+((O44-P44)+(O45-P45))*(O43/SUM(O39:O43))</f>
        <v>0</v>
      </c>
      <c r="Q43" s="46">
        <f t="shared" ref="Q43" si="235">P43+((P44-Q44)+(P45-Q45))*(P43/SUM(P39:P43))</f>
        <v>0</v>
      </c>
      <c r="R43" s="46">
        <f t="shared" ref="R43" si="236">Q43+((Q44-R44)+(Q45-R45))*(Q43/SUM(Q39:Q43))</f>
        <v>0</v>
      </c>
      <c r="S43" s="46">
        <f t="shared" ref="S43" si="237">R43+((R44-S44)+(R45-S45))*(R43/SUM(R39:R43))</f>
        <v>0</v>
      </c>
      <c r="T43" s="46">
        <f t="shared" ref="T43" si="238">S43+((S44-T44)+(S45-T45))*(S43/SUM(S39:S43))</f>
        <v>0</v>
      </c>
      <c r="U43" s="46">
        <f t="shared" ref="U43" si="239">T43+((T44-U44)+(T45-U45))*(T43/SUM(T39:T43))</f>
        <v>0</v>
      </c>
      <c r="V43" s="46">
        <f t="shared" ref="V43" si="240">U43+((U44-V44)+(U45-V45))*(U43/SUM(U39:U43))</f>
        <v>0</v>
      </c>
      <c r="W43" s="46">
        <f t="shared" ref="W43" si="241">V43+((V44-W44)+(V45-W45))*(V43/SUM(V39:V43))</f>
        <v>0</v>
      </c>
      <c r="X43" s="46">
        <f t="shared" ref="X43" si="242">W43+((W44-X44)+(W45-X45))*(W43/SUM(W39:W43))</f>
        <v>0</v>
      </c>
      <c r="Y43" s="46">
        <f t="shared" ref="Y43" si="243">X43+((X44-Y44)+(X45-Y45))*(X43/SUM(X39:X43))</f>
        <v>0</v>
      </c>
      <c r="Z43" s="46">
        <f t="shared" ref="Z43" si="244">Y43+((Y44-Z44)+(Y45-Z45))*(Y43/SUM(Y39:Y43))</f>
        <v>0</v>
      </c>
      <c r="AA43" s="46">
        <f t="shared" ref="AA43" si="245">Z43+((Z44-AA44)+(Z45-AA45))*(Z43/SUM(Z39:Z43))</f>
        <v>0</v>
      </c>
      <c r="AB43" s="46">
        <f t="shared" ref="AB43" si="246">AA43+((AA44-AB44)+(AA45-AB45))*(AA43/SUM(AA39:AA43))</f>
        <v>0</v>
      </c>
      <c r="AC43" s="46">
        <f t="shared" ref="AC43" si="247">AB43+((AB44-AC44)+(AB45-AC45))*(AB43/SUM(AB39:AB43))</f>
        <v>0</v>
      </c>
      <c r="AD43" s="46">
        <f t="shared" ref="AD43" si="248">AC43+((AC44-AD44)+(AC45-AD45))*(AC43/SUM(AC39:AC43))</f>
        <v>0</v>
      </c>
      <c r="AE43" s="46">
        <f t="shared" ref="AE43" si="249">AD43+((AD44-AE44)+(AD45-AE45))*(AD43/SUM(AD39:AD43))</f>
        <v>0</v>
      </c>
      <c r="AF43" s="46">
        <f t="shared" ref="AF43" si="250">AE43+((AE44-AF44)+(AE45-AF45))*(AE43/SUM(AE39:AE43))</f>
        <v>0</v>
      </c>
      <c r="AG43" s="46">
        <f t="shared" ref="AG43" si="251">AF43+((AF44-AG44)+(AF45-AG45))*(AF43/SUM(AF39:AF43))</f>
        <v>0</v>
      </c>
      <c r="AH43" s="46">
        <f t="shared" ref="AH43" si="252">AG43+((AG44-AH44)+(AG45-AH45))*(AG43/SUM(AG39:AG43))</f>
        <v>0</v>
      </c>
      <c r="AI43" s="46">
        <f t="shared" ref="AI43" si="253">AH43+((AH44-AI44)+(AH45-AI45))*(AH43/SUM(AH39:AH43))</f>
        <v>0</v>
      </c>
      <c r="AJ43" s="46">
        <f t="shared" ref="AJ43" si="254">AI43+((AI44-AJ44)+(AI45-AJ45))*(AI43/SUM(AI39:AI43))</f>
        <v>0</v>
      </c>
      <c r="AK43" s="46">
        <f t="shared" ref="AK43" si="255">AJ43+((AJ44-AK44)+(AJ45-AK45))*(AJ43/SUM(AJ39:AJ43))</f>
        <v>0</v>
      </c>
      <c r="AL43" s="46">
        <f t="shared" ref="AL43" si="256">AK43+((AK44-AL44)+(AK45-AL45))*(AK43/SUM(AK39:AK43))</f>
        <v>0</v>
      </c>
      <c r="AM43" s="46">
        <f t="shared" ref="AM43" si="257">AL43+((AL44-AM44)+(AL45-AM45))*(AL43/SUM(AL39:AL43))</f>
        <v>0</v>
      </c>
      <c r="AN43" s="46">
        <f t="shared" ref="AN43" si="258">AM43+((AM44-AN44)+(AM45-AN45))*(AM43/SUM(AM39:AM43))</f>
        <v>0</v>
      </c>
      <c r="AO43" s="46">
        <f t="shared" ref="AO43" si="259">AN43+((AN44-AO44)+(AN45-AO45))*(AN43/SUM(AN39:AN43))</f>
        <v>0</v>
      </c>
      <c r="AP43" s="46">
        <f t="shared" ref="AP43" si="260">AO43+((AO44-AP44)+(AO45-AP45))*(AO43/SUM(AO39:AO43))</f>
        <v>0</v>
      </c>
      <c r="AQ43" s="46">
        <f t="shared" ref="AQ43" si="261">AP43+((AP44-AQ44)+(AP45-AQ45))*(AP43/SUM(AP39:AP43))</f>
        <v>0</v>
      </c>
      <c r="AR43" s="46">
        <f t="shared" ref="AR43" si="262">AQ43+((AQ44-AR44)+(AQ45-AR45))*(AQ43/SUM(AQ39:AQ43))</f>
        <v>0</v>
      </c>
      <c r="AS43" s="47">
        <f t="shared" ref="AS43" si="263">AR43+((AR44-AS44)+(AR45-AS45))*(AR43/SUM(AR39:AR43))</f>
        <v>0</v>
      </c>
      <c r="AU43" s="10" t="str" cm="1">
        <f t="array" ref="AU43">IF($D43="","",INDEX('Data - CO2'!$B$5:$AP$53,MATCH(Kulturmodeller!$D43,'Data - CO2'!$A$5:$A$53,0),AU$20)*E43)</f>
        <v/>
      </c>
      <c r="AV43" t="str" cm="1">
        <f t="array" ref="AV43">IF($D43="","",INDEX('Data - CO2'!$B$5:$AP$53,MATCH(Kulturmodeller!$D43,'Data - CO2'!$A$5:$A$53,0),AV$20)*F43)</f>
        <v/>
      </c>
      <c r="AW43" t="str" cm="1">
        <f t="array" ref="AW43">IF($D43="","",INDEX('Data - CO2'!$B$5:$AP$53,MATCH(Kulturmodeller!$D43,'Data - CO2'!$A$5:$A$53,0),AW$20)*G43)</f>
        <v/>
      </c>
      <c r="AX43" t="str" cm="1">
        <f t="array" ref="AX43">IF($D43="","",INDEX('Data - CO2'!$B$5:$AP$53,MATCH(Kulturmodeller!$D43,'Data - CO2'!$A$5:$A$53,0),AX$20)*H43)</f>
        <v/>
      </c>
      <c r="AY43" t="str" cm="1">
        <f t="array" ref="AY43">IF($D43="","",INDEX('Data - CO2'!$B$5:$AP$53,MATCH(Kulturmodeller!$D43,'Data - CO2'!$A$5:$A$53,0),AY$20)*I43)</f>
        <v/>
      </c>
      <c r="AZ43" t="str" cm="1">
        <f t="array" ref="AZ43">IF($D43="","",INDEX('Data - CO2'!$B$5:$AP$53,MATCH(Kulturmodeller!$D43,'Data - CO2'!$A$5:$A$53,0),AZ$20)*J43*$B38)</f>
        <v/>
      </c>
      <c r="BA43" t="str" cm="1">
        <f t="array" ref="BA43">IF($D43="","",INDEX('Data - CO2'!$B$5:$AP$53,MATCH(Kulturmodeller!$D43,'Data - CO2'!$A$5:$A$53,0),BA$20)*K43*$B38)</f>
        <v/>
      </c>
      <c r="BB43" t="str" cm="1">
        <f t="array" ref="BB43">IF($D43="","",INDEX('Data - CO2'!$B$5:$AP$53,MATCH(Kulturmodeller!$D43,'Data - CO2'!$A$5:$A$53,0),BB$20)*L43*$B38)</f>
        <v/>
      </c>
      <c r="BC43" t="str" cm="1">
        <f t="array" ref="BC43">IF($D43="","",INDEX('Data - CO2'!$B$5:$AP$53,MATCH(Kulturmodeller!$D43,'Data - CO2'!$A$5:$A$53,0),BC$20)*M43*$B38)</f>
        <v/>
      </c>
      <c r="BD43" t="str" cm="1">
        <f t="array" ref="BD43">IF($D43="","",INDEX('Data - CO2'!$B$5:$AP$53,MATCH(Kulturmodeller!$D43,'Data - CO2'!$A$5:$A$53,0),BD$20)*N43*$B38)</f>
        <v/>
      </c>
      <c r="BE43" t="str" cm="1">
        <f t="array" ref="BE43">IF($D43="","",INDEX('Data - CO2'!$B$5:$AP$53,MATCH(Kulturmodeller!$D43,'Data - CO2'!$A$5:$A$53,0),BE$20)*O43*$B38)</f>
        <v/>
      </c>
      <c r="BF43" t="str" cm="1">
        <f t="array" ref="BF43">IF($D43="","",INDEX('Data - CO2'!$B$5:$AP$53,MATCH(Kulturmodeller!$D43,'Data - CO2'!$A$5:$A$53,0),BF$20)*P43*$B38)</f>
        <v/>
      </c>
      <c r="BG43" t="str" cm="1">
        <f t="array" ref="BG43">IF($D43="","",INDEX('Data - CO2'!$B$5:$AP$53,MATCH(Kulturmodeller!$D43,'Data - CO2'!$A$5:$A$53,0),BG$20)*Q43*$B38)</f>
        <v/>
      </c>
      <c r="BH43" t="str" cm="1">
        <f t="array" ref="BH43">IF($D43="","",INDEX('Data - CO2'!$B$5:$AP$53,MATCH(Kulturmodeller!$D43,'Data - CO2'!$A$5:$A$53,0),BH$20)*R43*$B38)</f>
        <v/>
      </c>
      <c r="BI43" t="str" cm="1">
        <f t="array" ref="BI43">IF($D43="","",INDEX('Data - CO2'!$B$5:$AP$53,MATCH(Kulturmodeller!$D43,'Data - CO2'!$A$5:$A$53,0),BI$20)*S43*$B38)</f>
        <v/>
      </c>
      <c r="BJ43" t="str" cm="1">
        <f t="array" ref="BJ43">IF($D43="","",INDEX('Data - CO2'!$B$5:$AP$53,MATCH(Kulturmodeller!$D43,'Data - CO2'!$A$5:$A$53,0),BJ$20)*T43*$B38)</f>
        <v/>
      </c>
      <c r="BK43" t="str" cm="1">
        <f t="array" ref="BK43">IF($D43="","",INDEX('Data - CO2'!$B$5:$AP$53,MATCH(Kulturmodeller!$D43,'Data - CO2'!$A$5:$A$53,0),BK$20)*U43*$B38)</f>
        <v/>
      </c>
      <c r="BL43" t="str" cm="1">
        <f t="array" ref="BL43">IF($D43="","",INDEX('Data - CO2'!$B$5:$AP$53,MATCH(Kulturmodeller!$D43,'Data - CO2'!$A$5:$A$53,0),BL$20)*V43*$B38)</f>
        <v/>
      </c>
      <c r="BM43" t="str" cm="1">
        <f t="array" ref="BM43">IF($D43="","",INDEX('Data - CO2'!$B$5:$AP$53,MATCH(Kulturmodeller!$D43,'Data - CO2'!$A$5:$A$53,0),BM$20)*W43*$B38)</f>
        <v/>
      </c>
      <c r="BN43" t="str" cm="1">
        <f t="array" ref="BN43">IF($D43="","",INDEX('Data - CO2'!$B$5:$AP$53,MATCH(Kulturmodeller!$D43,'Data - CO2'!$A$5:$A$53,0),BN$20)*X43*$B38)</f>
        <v/>
      </c>
      <c r="BO43" t="str" cm="1">
        <f t="array" ref="BO43">IF($D43="","",INDEX('Data - CO2'!$B$5:$AP$53,MATCH(Kulturmodeller!$D43,'Data - CO2'!$A$5:$A$53,0),BO$20)*Y43*$B38)</f>
        <v/>
      </c>
      <c r="BP43" t="str" cm="1">
        <f t="array" ref="BP43">IF($D43="","",INDEX('Data - CO2'!$B$5:$AP$53,MATCH(Kulturmodeller!$D43,'Data - CO2'!$A$5:$A$53,0),BP$20)*Z43*$B38)</f>
        <v/>
      </c>
      <c r="BQ43" t="str" cm="1">
        <f t="array" ref="BQ43">IF($D43="","",INDEX('Data - CO2'!$B$5:$AP$53,MATCH(Kulturmodeller!$D43,'Data - CO2'!$A$5:$A$53,0),BQ$20)*AA43*$B38)</f>
        <v/>
      </c>
      <c r="BR43" t="str" cm="1">
        <f t="array" ref="BR43">IF($D43="","",INDEX('Data - CO2'!$B$5:$AP$53,MATCH(Kulturmodeller!$D43,'Data - CO2'!$A$5:$A$53,0),BR$20)*AB43*$B38)</f>
        <v/>
      </c>
      <c r="BS43" t="str" cm="1">
        <f t="array" ref="BS43">IF($D43="","",INDEX('Data - CO2'!$B$5:$AP$53,MATCH(Kulturmodeller!$D43,'Data - CO2'!$A$5:$A$53,0),BS$20)*AC43*$B38)</f>
        <v/>
      </c>
      <c r="BT43" t="str" cm="1">
        <f t="array" ref="BT43">IF($D43="","",INDEX('Data - CO2'!$B$5:$AP$53,MATCH(Kulturmodeller!$D43,'Data - CO2'!$A$5:$A$53,0),BT$20)*AD43*$B38)</f>
        <v/>
      </c>
      <c r="BU43" t="str" cm="1">
        <f t="array" ref="BU43">IF($D43="","",INDEX('Data - CO2'!$B$5:$AP$53,MATCH(Kulturmodeller!$D43,'Data - CO2'!$A$5:$A$53,0),BU$20)*AE43*$B38)</f>
        <v/>
      </c>
      <c r="BV43" t="str" cm="1">
        <f t="array" ref="BV43">IF($D43="","",INDEX('Data - CO2'!$B$5:$AP$53,MATCH(Kulturmodeller!$D43,'Data - CO2'!$A$5:$A$53,0),BV$20)*AF43*$B38)</f>
        <v/>
      </c>
      <c r="BW43" t="str" cm="1">
        <f t="array" ref="BW43">IF($D43="","",INDEX('Data - CO2'!$B$5:$AP$53,MATCH(Kulturmodeller!$D43,'Data - CO2'!$A$5:$A$53,0),BW$20)*AG43*$B38)</f>
        <v/>
      </c>
      <c r="BX43" t="str" cm="1">
        <f t="array" ref="BX43">IF($D43="","",INDEX('Data - CO2'!$B$5:$AP$53,MATCH(Kulturmodeller!$D43,'Data - CO2'!$A$5:$A$53,0),BX$20)*AH43*$B38)</f>
        <v/>
      </c>
      <c r="BY43" t="str" cm="1">
        <f t="array" ref="BY43">IF($D43="","",INDEX('Data - CO2'!$B$5:$AP$53,MATCH(Kulturmodeller!$D43,'Data - CO2'!$A$5:$A$53,0),BY$20)*AI43*$B38)</f>
        <v/>
      </c>
      <c r="BZ43" t="str" cm="1">
        <f t="array" ref="BZ43">IF($D43="","",INDEX('Data - CO2'!$B$5:$AP$53,MATCH(Kulturmodeller!$D43,'Data - CO2'!$A$5:$A$53,0),BZ$20)*AJ43*$B38)</f>
        <v/>
      </c>
      <c r="CA43" t="str" cm="1">
        <f t="array" ref="CA43">IF($D43="","",INDEX('Data - CO2'!$B$5:$AP$53,MATCH(Kulturmodeller!$D43,'Data - CO2'!$A$5:$A$53,0),CA$20)*AK43*$B38)</f>
        <v/>
      </c>
      <c r="CB43" t="str" cm="1">
        <f t="array" ref="CB43">IF($D43="","",INDEX('Data - CO2'!$B$5:$AP$53,MATCH(Kulturmodeller!$D43,'Data - CO2'!$A$5:$A$53,0),CB$20)*AL43*$B38)</f>
        <v/>
      </c>
      <c r="CC43" t="str" cm="1">
        <f t="array" ref="CC43">IF($D43="","",INDEX('Data - CO2'!$B$5:$AP$53,MATCH(Kulturmodeller!$D43,'Data - CO2'!$A$5:$A$53,0),CC$20)*AM43*$B38)</f>
        <v/>
      </c>
      <c r="CD43" t="str" cm="1">
        <f t="array" ref="CD43">IF($D43="","",INDEX('Data - CO2'!$B$5:$AP$53,MATCH(Kulturmodeller!$D43,'Data - CO2'!$A$5:$A$53,0),CD$20)*AN43*$B38)</f>
        <v/>
      </c>
      <c r="CE43" t="str" cm="1">
        <f t="array" ref="CE43">IF($D43="","",INDEX('Data - CO2'!$B$5:$AP$53,MATCH(Kulturmodeller!$D43,'Data - CO2'!$A$5:$A$53,0),CE$20)*AO43*$B38)</f>
        <v/>
      </c>
      <c r="CF43" t="str" cm="1">
        <f t="array" ref="CF43">IF($D43="","",INDEX('Data - CO2'!$B$5:$AP$53,MATCH(Kulturmodeller!$D43,'Data - CO2'!$A$5:$A$53,0),CF$20)*AP43*$B38)</f>
        <v/>
      </c>
      <c r="CG43" t="str" cm="1">
        <f t="array" ref="CG43">IF($D43="","",INDEX('Data - CO2'!$B$5:$AP$53,MATCH(Kulturmodeller!$D43,'Data - CO2'!$A$5:$A$53,0),CG$20)*AQ43*$B38)</f>
        <v/>
      </c>
      <c r="CH43" t="str" cm="1">
        <f t="array" ref="CH43">IF($D43="","",INDEX('Data - CO2'!$B$5:$AP$53,MATCH(Kulturmodeller!$D43,'Data - CO2'!$A$5:$A$53,0),CH$20)*AR43*$B38)</f>
        <v/>
      </c>
      <c r="CI43" s="11" t="str" cm="1">
        <f t="array" ref="CI43">IF($D43="","",INDEX('Data - CO2'!$B$5:$AP$53,MATCH(Kulturmodeller!$D43,'Data - CO2'!$A$5:$A$53,0),CI$20)*AS43*$B38)</f>
        <v/>
      </c>
    </row>
    <row r="44" spans="1:87" x14ac:dyDescent="0.3">
      <c r="A44" s="351" t="s">
        <v>637</v>
      </c>
      <c r="B44" s="49"/>
      <c r="C44" s="130" t="str">
        <f>'Katalog over Kulturmodeller '!F29</f>
        <v>Valgfri</v>
      </c>
      <c r="D44" s="131" t="s">
        <v>58</v>
      </c>
      <c r="E44" s="151">
        <f>'Katalog over Kulturmodeller '!W29</f>
        <v>0</v>
      </c>
      <c r="F44" s="40">
        <f>E44</f>
        <v>0</v>
      </c>
      <c r="G44" s="40">
        <f t="shared" ref="G44:G45" si="264">F44</f>
        <v>0</v>
      </c>
      <c r="H44" s="40">
        <f>G44*2/3</f>
        <v>0</v>
      </c>
      <c r="I44" s="40">
        <f>H44*0.5</f>
        <v>0</v>
      </c>
      <c r="J44" s="40">
        <v>0</v>
      </c>
      <c r="K44" s="40">
        <f t="shared" ref="K44:K45" si="265">J44</f>
        <v>0</v>
      </c>
      <c r="L44" s="40">
        <f t="shared" ref="L44:L45" si="266">K44</f>
        <v>0</v>
      </c>
      <c r="M44" s="40">
        <f t="shared" ref="M44:M45" si="267">L44</f>
        <v>0</v>
      </c>
      <c r="N44" s="40">
        <f t="shared" ref="N44:N45" si="268">M44</f>
        <v>0</v>
      </c>
      <c r="O44" s="40">
        <f t="shared" ref="O44:O45" si="269">N44</f>
        <v>0</v>
      </c>
      <c r="P44" s="40">
        <f t="shared" ref="P44:P45" si="270">O44</f>
        <v>0</v>
      </c>
      <c r="Q44" s="40">
        <f t="shared" ref="Q44:Q45" si="271">P44</f>
        <v>0</v>
      </c>
      <c r="R44" s="40">
        <f t="shared" ref="R44:R45" si="272">Q44</f>
        <v>0</v>
      </c>
      <c r="S44" s="40">
        <f t="shared" ref="S44:S45" si="273">R44</f>
        <v>0</v>
      </c>
      <c r="T44" s="40">
        <f t="shared" ref="T44:T45" si="274">S44</f>
        <v>0</v>
      </c>
      <c r="U44" s="40">
        <f t="shared" ref="U44:U45" si="275">T44</f>
        <v>0</v>
      </c>
      <c r="V44" s="40">
        <f t="shared" ref="V44:V45" si="276">U44</f>
        <v>0</v>
      </c>
      <c r="W44" s="40">
        <f t="shared" ref="W44:W45" si="277">V44</f>
        <v>0</v>
      </c>
      <c r="X44" s="40">
        <f t="shared" ref="X44:X45" si="278">W44</f>
        <v>0</v>
      </c>
      <c r="Y44" s="40">
        <f t="shared" ref="Y44:Y45" si="279">X44</f>
        <v>0</v>
      </c>
      <c r="Z44" s="40">
        <f t="shared" ref="Z44:Z45" si="280">Y44</f>
        <v>0</v>
      </c>
      <c r="AA44" s="40">
        <f t="shared" ref="AA44:AA45" si="281">Z44</f>
        <v>0</v>
      </c>
      <c r="AB44" s="40">
        <f t="shared" ref="AB44:AB45" si="282">AA44</f>
        <v>0</v>
      </c>
      <c r="AC44" s="40">
        <f t="shared" ref="AC44:AC45" si="283">AB44</f>
        <v>0</v>
      </c>
      <c r="AD44" s="40">
        <f t="shared" ref="AD44:AD45" si="284">AC44</f>
        <v>0</v>
      </c>
      <c r="AE44" s="40">
        <f t="shared" ref="AE44:AE45" si="285">AD44</f>
        <v>0</v>
      </c>
      <c r="AF44" s="40">
        <f t="shared" ref="AF44:AF45" si="286">AE44</f>
        <v>0</v>
      </c>
      <c r="AG44" s="40">
        <f t="shared" ref="AG44:AG45" si="287">AF44</f>
        <v>0</v>
      </c>
      <c r="AH44" s="40">
        <f t="shared" ref="AH44:AH45" si="288">AG44</f>
        <v>0</v>
      </c>
      <c r="AI44" s="40">
        <f t="shared" ref="AI44:AI45" si="289">AH44</f>
        <v>0</v>
      </c>
      <c r="AJ44" s="40">
        <f t="shared" ref="AJ44:AJ45" si="290">AI44</f>
        <v>0</v>
      </c>
      <c r="AK44" s="40">
        <f t="shared" ref="AK44:AK45" si="291">AJ44</f>
        <v>0</v>
      </c>
      <c r="AL44" s="40">
        <f t="shared" ref="AL44:AL45" si="292">AK44</f>
        <v>0</v>
      </c>
      <c r="AM44" s="40">
        <f t="shared" ref="AM44:AM45" si="293">AL44</f>
        <v>0</v>
      </c>
      <c r="AN44" s="40">
        <f t="shared" ref="AN44:AN45" si="294">AM44</f>
        <v>0</v>
      </c>
      <c r="AO44" s="40">
        <f t="shared" ref="AO44:AO45" si="295">AN44</f>
        <v>0</v>
      </c>
      <c r="AP44" s="40">
        <f t="shared" ref="AP44:AP45" si="296">AO44</f>
        <v>0</v>
      </c>
      <c r="AQ44" s="40">
        <f t="shared" ref="AQ44:AQ45" si="297">AP44</f>
        <v>0</v>
      </c>
      <c r="AR44" s="40">
        <f t="shared" ref="AR44:AR45" si="298">AQ44</f>
        <v>0</v>
      </c>
      <c r="AS44" s="41">
        <f t="shared" ref="AS44:AS45" si="299">AR44</f>
        <v>0</v>
      </c>
      <c r="AU44" s="10" cm="1">
        <f t="array" ref="AU44">IF($D44="","",INDEX('Data - CO2'!$B$5:$AP$53,MATCH(Kulturmodeller!$D44,'Data - CO2'!$A$5:$A$53,0),AU$20)*E44)</f>
        <v>0</v>
      </c>
      <c r="AV44" cm="1">
        <f t="array" ref="AV44">IF($D44="","",INDEX('Data - CO2'!$B$5:$AP$53,MATCH(Kulturmodeller!$D44,'Data - CO2'!$A$5:$A$53,0),AV$20)*F44)</f>
        <v>0</v>
      </c>
      <c r="AW44" cm="1">
        <f t="array" ref="AW44">IF($D44="","",INDEX('Data - CO2'!$B$5:$AP$53,MATCH(Kulturmodeller!$D44,'Data - CO2'!$A$5:$A$53,0),AW$20)*G44)</f>
        <v>0</v>
      </c>
      <c r="AX44" cm="1">
        <f t="array" ref="AX44">IF($D44="","",INDEX('Data - CO2'!$B$5:$AP$53,MATCH(Kulturmodeller!$D44,'Data - CO2'!$A$5:$A$53,0),AX$20)*H44)</f>
        <v>0</v>
      </c>
      <c r="AY44" cm="1">
        <f t="array" ref="AY44">IF($D44="","",INDEX('Data - CO2'!$B$5:$AP$53,MATCH(Kulturmodeller!$D44,'Data - CO2'!$A$5:$A$53,0),AY$20)*I44)</f>
        <v>0</v>
      </c>
      <c r="AZ44" cm="1">
        <f t="array" ref="AZ44">IF($D44="","",INDEX('Data - CO2'!$B$5:$AP$53,MATCH(Kulturmodeller!$D44,'Data - CO2'!$A$5:$A$53,0),AZ$20)*J44*$B38)</f>
        <v>0</v>
      </c>
      <c r="BA44" cm="1">
        <f t="array" ref="BA44">IF($D44="","",INDEX('Data - CO2'!$B$5:$AP$53,MATCH(Kulturmodeller!$D44,'Data - CO2'!$A$5:$A$53,0),BA$20)*K44*$B38)</f>
        <v>0</v>
      </c>
      <c r="BB44" cm="1">
        <f t="array" ref="BB44">IF($D44="","",INDEX('Data - CO2'!$B$5:$AP$53,MATCH(Kulturmodeller!$D44,'Data - CO2'!$A$5:$A$53,0),BB$20)*L44*$B38)</f>
        <v>0</v>
      </c>
      <c r="BC44" cm="1">
        <f t="array" ref="BC44">IF($D44="","",INDEX('Data - CO2'!$B$5:$AP$53,MATCH(Kulturmodeller!$D44,'Data - CO2'!$A$5:$A$53,0),BC$20)*M44*$B38)</f>
        <v>0</v>
      </c>
      <c r="BD44" cm="1">
        <f t="array" ref="BD44">IF($D44="","",INDEX('Data - CO2'!$B$5:$AP$53,MATCH(Kulturmodeller!$D44,'Data - CO2'!$A$5:$A$53,0),BD$20)*N44*$B38)</f>
        <v>0</v>
      </c>
      <c r="BE44" cm="1">
        <f t="array" ref="BE44">IF($D44="","",INDEX('Data - CO2'!$B$5:$AP$53,MATCH(Kulturmodeller!$D44,'Data - CO2'!$A$5:$A$53,0),BE$20)*O44*$B38)</f>
        <v>0</v>
      </c>
      <c r="BF44" cm="1">
        <f t="array" ref="BF44">IF($D44="","",INDEX('Data - CO2'!$B$5:$AP$53,MATCH(Kulturmodeller!$D44,'Data - CO2'!$A$5:$A$53,0),BF$20)*P44*$B38)</f>
        <v>0</v>
      </c>
      <c r="BG44" cm="1">
        <f t="array" ref="BG44">IF($D44="","",INDEX('Data - CO2'!$B$5:$AP$53,MATCH(Kulturmodeller!$D44,'Data - CO2'!$A$5:$A$53,0),BG$20)*Q44*$B38)</f>
        <v>0</v>
      </c>
      <c r="BH44" cm="1">
        <f t="array" ref="BH44">IF($D44="","",INDEX('Data - CO2'!$B$5:$AP$53,MATCH(Kulturmodeller!$D44,'Data - CO2'!$A$5:$A$53,0),BH$20)*R44*$B38)</f>
        <v>0</v>
      </c>
      <c r="BI44" cm="1">
        <f t="array" ref="BI44">IF($D44="","",INDEX('Data - CO2'!$B$5:$AP$53,MATCH(Kulturmodeller!$D44,'Data - CO2'!$A$5:$A$53,0),BI$20)*S44*$B38)</f>
        <v>0</v>
      </c>
      <c r="BJ44" cm="1">
        <f t="array" ref="BJ44">IF($D44="","",INDEX('Data - CO2'!$B$5:$AP$53,MATCH(Kulturmodeller!$D44,'Data - CO2'!$A$5:$A$53,0),BJ$20)*T44*$B38)</f>
        <v>0</v>
      </c>
      <c r="BK44" cm="1">
        <f t="array" ref="BK44">IF($D44="","",INDEX('Data - CO2'!$B$5:$AP$53,MATCH(Kulturmodeller!$D44,'Data - CO2'!$A$5:$A$53,0),BK$20)*U44*$B38)</f>
        <v>0</v>
      </c>
      <c r="BL44" cm="1">
        <f t="array" ref="BL44">IF($D44="","",INDEX('Data - CO2'!$B$5:$AP$53,MATCH(Kulturmodeller!$D44,'Data - CO2'!$A$5:$A$53,0),BL$20)*V44*$B38)</f>
        <v>0</v>
      </c>
      <c r="BM44" cm="1">
        <f t="array" ref="BM44">IF($D44="","",INDEX('Data - CO2'!$B$5:$AP$53,MATCH(Kulturmodeller!$D44,'Data - CO2'!$A$5:$A$53,0),BM$20)*W44*$B38)</f>
        <v>0</v>
      </c>
      <c r="BN44" cm="1">
        <f t="array" ref="BN44">IF($D44="","",INDEX('Data - CO2'!$B$5:$AP$53,MATCH(Kulturmodeller!$D44,'Data - CO2'!$A$5:$A$53,0),BN$20)*X44*$B38)</f>
        <v>0</v>
      </c>
      <c r="BO44" cm="1">
        <f t="array" ref="BO44">IF($D44="","",INDEX('Data - CO2'!$B$5:$AP$53,MATCH(Kulturmodeller!$D44,'Data - CO2'!$A$5:$A$53,0),BO$20)*Y44*$B38)</f>
        <v>0</v>
      </c>
      <c r="BP44" cm="1">
        <f t="array" ref="BP44">IF($D44="","",INDEX('Data - CO2'!$B$5:$AP$53,MATCH(Kulturmodeller!$D44,'Data - CO2'!$A$5:$A$53,0),BP$20)*Z44*$B38)</f>
        <v>0</v>
      </c>
      <c r="BQ44" cm="1">
        <f t="array" ref="BQ44">IF($D44="","",INDEX('Data - CO2'!$B$5:$AP$53,MATCH(Kulturmodeller!$D44,'Data - CO2'!$A$5:$A$53,0),BQ$20)*AA44*$B38)</f>
        <v>0</v>
      </c>
      <c r="BR44" cm="1">
        <f t="array" ref="BR44">IF($D44="","",INDEX('Data - CO2'!$B$5:$AP$53,MATCH(Kulturmodeller!$D44,'Data - CO2'!$A$5:$A$53,0),BR$20)*AB44*$B38)</f>
        <v>0</v>
      </c>
      <c r="BS44" cm="1">
        <f t="array" ref="BS44">IF($D44="","",INDEX('Data - CO2'!$B$5:$AP$53,MATCH(Kulturmodeller!$D44,'Data - CO2'!$A$5:$A$53,0),BS$20)*AC44*$B38)</f>
        <v>0</v>
      </c>
      <c r="BT44" cm="1">
        <f t="array" ref="BT44">IF($D44="","",INDEX('Data - CO2'!$B$5:$AP$53,MATCH(Kulturmodeller!$D44,'Data - CO2'!$A$5:$A$53,0),BT$20)*AD44*$B38)</f>
        <v>0</v>
      </c>
      <c r="BU44" cm="1">
        <f t="array" ref="BU44">IF($D44="","",INDEX('Data - CO2'!$B$5:$AP$53,MATCH(Kulturmodeller!$D44,'Data - CO2'!$A$5:$A$53,0),BU$20)*AE44*$B38)</f>
        <v>0</v>
      </c>
      <c r="BV44" cm="1">
        <f t="array" ref="BV44">IF($D44="","",INDEX('Data - CO2'!$B$5:$AP$53,MATCH(Kulturmodeller!$D44,'Data - CO2'!$A$5:$A$53,0),BV$20)*AF44*$B38)</f>
        <v>0</v>
      </c>
      <c r="BW44" cm="1">
        <f t="array" ref="BW44">IF($D44="","",INDEX('Data - CO2'!$B$5:$AP$53,MATCH(Kulturmodeller!$D44,'Data - CO2'!$A$5:$A$53,0),BW$20)*AG44*$B38)</f>
        <v>0</v>
      </c>
      <c r="BX44" cm="1">
        <f t="array" ref="BX44">IF($D44="","",INDEX('Data - CO2'!$B$5:$AP$53,MATCH(Kulturmodeller!$D44,'Data - CO2'!$A$5:$A$53,0),BX$20)*AH44*$B38)</f>
        <v>0</v>
      </c>
      <c r="BY44" cm="1">
        <f t="array" ref="BY44">IF($D44="","",INDEX('Data - CO2'!$B$5:$AP$53,MATCH(Kulturmodeller!$D44,'Data - CO2'!$A$5:$A$53,0),BY$20)*AI44*$B38)</f>
        <v>0</v>
      </c>
      <c r="BZ44" cm="1">
        <f t="array" ref="BZ44">IF($D44="","",INDEX('Data - CO2'!$B$5:$AP$53,MATCH(Kulturmodeller!$D44,'Data - CO2'!$A$5:$A$53,0),BZ$20)*AJ44*$B38)</f>
        <v>0</v>
      </c>
      <c r="CA44" cm="1">
        <f t="array" ref="CA44">IF($D44="","",INDEX('Data - CO2'!$B$5:$AP$53,MATCH(Kulturmodeller!$D44,'Data - CO2'!$A$5:$A$53,0),CA$20)*AK44*$B38)</f>
        <v>0</v>
      </c>
      <c r="CB44" cm="1">
        <f t="array" ref="CB44">IF($D44="","",INDEX('Data - CO2'!$B$5:$AP$53,MATCH(Kulturmodeller!$D44,'Data - CO2'!$A$5:$A$53,0),CB$20)*AL44*$B38)</f>
        <v>0</v>
      </c>
      <c r="CC44" cm="1">
        <f t="array" ref="CC44">IF($D44="","",INDEX('Data - CO2'!$B$5:$AP$53,MATCH(Kulturmodeller!$D44,'Data - CO2'!$A$5:$A$53,0),CC$20)*AM44*$B38)</f>
        <v>0</v>
      </c>
      <c r="CD44" cm="1">
        <f t="array" ref="CD44">IF($D44="","",INDEX('Data - CO2'!$B$5:$AP$53,MATCH(Kulturmodeller!$D44,'Data - CO2'!$A$5:$A$53,0),CD$20)*AN44*$B38)</f>
        <v>0</v>
      </c>
      <c r="CE44" cm="1">
        <f t="array" ref="CE44">IF($D44="","",INDEX('Data - CO2'!$B$5:$AP$53,MATCH(Kulturmodeller!$D44,'Data - CO2'!$A$5:$A$53,0),CE$20)*AO44*$B38)</f>
        <v>0</v>
      </c>
      <c r="CF44" cm="1">
        <f t="array" ref="CF44">IF($D44="","",INDEX('Data - CO2'!$B$5:$AP$53,MATCH(Kulturmodeller!$D44,'Data - CO2'!$A$5:$A$53,0),CF$20)*AP44*$B38)</f>
        <v>0</v>
      </c>
      <c r="CG44" cm="1">
        <f t="array" ref="CG44">IF($D44="","",INDEX('Data - CO2'!$B$5:$AP$53,MATCH(Kulturmodeller!$D44,'Data - CO2'!$A$5:$A$53,0),CG$20)*AQ44*$B38)</f>
        <v>0</v>
      </c>
      <c r="CH44" cm="1">
        <f t="array" ref="CH44">IF($D44="","",INDEX('Data - CO2'!$B$5:$AP$53,MATCH(Kulturmodeller!$D44,'Data - CO2'!$A$5:$A$53,0),CH$20)*AR44*$B38)</f>
        <v>0</v>
      </c>
      <c r="CI44" s="11" cm="1">
        <f t="array" ref="CI44">IF($D44="","",INDEX('Data - CO2'!$B$5:$AP$53,MATCH(Kulturmodeller!$D44,'Data - CO2'!$A$5:$A$53,0),CI$20)*AS44*$B38)</f>
        <v>0</v>
      </c>
    </row>
    <row r="45" spans="1:87" x14ac:dyDescent="0.3">
      <c r="A45" s="346" t="s">
        <v>638</v>
      </c>
      <c r="B45" s="42"/>
      <c r="C45" s="128" t="str">
        <f>'Katalog over Kulturmodeller '!F30</f>
        <v>Juletræer (NGR)</v>
      </c>
      <c r="D45" s="129" t="s">
        <v>634</v>
      </c>
      <c r="E45" s="140">
        <f>'Katalog over Kulturmodeller '!W30</f>
        <v>0</v>
      </c>
      <c r="F45" s="40">
        <f>E45</f>
        <v>0</v>
      </c>
      <c r="G45" s="40">
        <f t="shared" si="264"/>
        <v>0</v>
      </c>
      <c r="H45" s="40">
        <f>G45*2/3</f>
        <v>0</v>
      </c>
      <c r="I45" s="40">
        <f>H45*0.5</f>
        <v>0</v>
      </c>
      <c r="J45" s="40">
        <v>0</v>
      </c>
      <c r="K45" s="40">
        <f t="shared" si="265"/>
        <v>0</v>
      </c>
      <c r="L45" s="40">
        <f t="shared" si="266"/>
        <v>0</v>
      </c>
      <c r="M45" s="40">
        <f t="shared" si="267"/>
        <v>0</v>
      </c>
      <c r="N45" s="40">
        <f t="shared" si="268"/>
        <v>0</v>
      </c>
      <c r="O45" s="40">
        <f t="shared" si="269"/>
        <v>0</v>
      </c>
      <c r="P45" s="40">
        <f t="shared" si="270"/>
        <v>0</v>
      </c>
      <c r="Q45" s="40">
        <f t="shared" si="271"/>
        <v>0</v>
      </c>
      <c r="R45" s="40">
        <f t="shared" si="272"/>
        <v>0</v>
      </c>
      <c r="S45" s="40">
        <f t="shared" si="273"/>
        <v>0</v>
      </c>
      <c r="T45" s="40">
        <f t="shared" si="274"/>
        <v>0</v>
      </c>
      <c r="U45" s="40">
        <f t="shared" si="275"/>
        <v>0</v>
      </c>
      <c r="V45" s="40">
        <f t="shared" si="276"/>
        <v>0</v>
      </c>
      <c r="W45" s="40">
        <f t="shared" si="277"/>
        <v>0</v>
      </c>
      <c r="X45" s="40">
        <f t="shared" si="278"/>
        <v>0</v>
      </c>
      <c r="Y45" s="40">
        <f t="shared" si="279"/>
        <v>0</v>
      </c>
      <c r="Z45" s="40">
        <f t="shared" si="280"/>
        <v>0</v>
      </c>
      <c r="AA45" s="40">
        <f t="shared" si="281"/>
        <v>0</v>
      </c>
      <c r="AB45" s="40">
        <f t="shared" si="282"/>
        <v>0</v>
      </c>
      <c r="AC45" s="40">
        <f t="shared" si="283"/>
        <v>0</v>
      </c>
      <c r="AD45" s="40">
        <f t="shared" si="284"/>
        <v>0</v>
      </c>
      <c r="AE45" s="40">
        <f t="shared" si="285"/>
        <v>0</v>
      </c>
      <c r="AF45" s="40">
        <f t="shared" si="286"/>
        <v>0</v>
      </c>
      <c r="AG45" s="40">
        <f t="shared" si="287"/>
        <v>0</v>
      </c>
      <c r="AH45" s="40">
        <f t="shared" si="288"/>
        <v>0</v>
      </c>
      <c r="AI45" s="40">
        <f t="shared" si="289"/>
        <v>0</v>
      </c>
      <c r="AJ45" s="40">
        <f t="shared" si="290"/>
        <v>0</v>
      </c>
      <c r="AK45" s="40">
        <f t="shared" si="291"/>
        <v>0</v>
      </c>
      <c r="AL45" s="40">
        <f t="shared" si="292"/>
        <v>0</v>
      </c>
      <c r="AM45" s="40">
        <f t="shared" si="293"/>
        <v>0</v>
      </c>
      <c r="AN45" s="40">
        <f t="shared" si="294"/>
        <v>0</v>
      </c>
      <c r="AO45" s="40">
        <f t="shared" si="295"/>
        <v>0</v>
      </c>
      <c r="AP45" s="40">
        <f t="shared" si="296"/>
        <v>0</v>
      </c>
      <c r="AQ45" s="40">
        <f t="shared" si="297"/>
        <v>0</v>
      </c>
      <c r="AR45" s="40">
        <f t="shared" si="298"/>
        <v>0</v>
      </c>
      <c r="AS45" s="41">
        <f t="shared" si="299"/>
        <v>0</v>
      </c>
      <c r="AU45" s="12" cm="1">
        <f t="array" ref="AU45">IF($D45="","",INDEX('Data - CO2'!$B$5:$AP$53,MATCH(Kulturmodeller!$D45,'Data - CO2'!$A$5:$A$53,0),AU$20)*E45)</f>
        <v>0</v>
      </c>
      <c r="AV45" s="3" cm="1">
        <f t="array" ref="AV45">IF($D45="","",INDEX('Data - CO2'!$B$5:$AP$53,MATCH(Kulturmodeller!$D45,'Data - CO2'!$A$5:$A$53,0),AV$20)*F45)</f>
        <v>0</v>
      </c>
      <c r="AW45" s="3" cm="1">
        <f t="array" ref="AW45">IF($D45="","",INDEX('Data - CO2'!$B$5:$AP$53,MATCH(Kulturmodeller!$D45,'Data - CO2'!$A$5:$A$53,0),AW$20)*G45)</f>
        <v>0</v>
      </c>
      <c r="AX45" s="3" cm="1">
        <f t="array" ref="AX45">IF($D45="","",INDEX('Data - CO2'!$B$5:$AP$53,MATCH(Kulturmodeller!$D45,'Data - CO2'!$A$5:$A$53,0),AX$20)*H45)</f>
        <v>0</v>
      </c>
      <c r="AY45" s="3" cm="1">
        <f t="array" ref="AY45">IF($D45="","",INDEX('Data - CO2'!$B$5:$AP$53,MATCH(Kulturmodeller!$D45,'Data - CO2'!$A$5:$A$53,0),AY$20)*I45)</f>
        <v>0</v>
      </c>
      <c r="AZ45" s="3" cm="1">
        <f t="array" ref="AZ45">IF($D45="","",INDEX('Data - CO2'!$B$5:$AP$53,MATCH(Kulturmodeller!$D45,'Data - CO2'!$A$5:$A$53,0),AZ$20)*J45*$B38)</f>
        <v>0</v>
      </c>
      <c r="BA45" s="3" cm="1">
        <f t="array" ref="BA45">IF($D45="","",INDEX('Data - CO2'!$B$5:$AP$53,MATCH(Kulturmodeller!$D45,'Data - CO2'!$A$5:$A$53,0),BA$20)*K45*$B38)</f>
        <v>0</v>
      </c>
      <c r="BB45" s="3" cm="1">
        <f t="array" ref="BB45">IF($D45="","",INDEX('Data - CO2'!$B$5:$AP$53,MATCH(Kulturmodeller!$D45,'Data - CO2'!$A$5:$A$53,0),BB$20)*L45*$B38)</f>
        <v>0</v>
      </c>
      <c r="BC45" s="3" cm="1">
        <f t="array" ref="BC45">IF($D45="","",INDEX('Data - CO2'!$B$5:$AP$53,MATCH(Kulturmodeller!$D45,'Data - CO2'!$A$5:$A$53,0),BC$20)*M45*$B38)</f>
        <v>0</v>
      </c>
      <c r="BD45" s="3" cm="1">
        <f t="array" ref="BD45">IF($D45="","",INDEX('Data - CO2'!$B$5:$AP$53,MATCH(Kulturmodeller!$D45,'Data - CO2'!$A$5:$A$53,0),BD$20)*N45*$B38)</f>
        <v>0</v>
      </c>
      <c r="BE45" s="3" cm="1">
        <f t="array" ref="BE45">IF($D45="","",INDEX('Data - CO2'!$B$5:$AP$53,MATCH(Kulturmodeller!$D45,'Data - CO2'!$A$5:$A$53,0),BE$20)*O45*$B38)</f>
        <v>0</v>
      </c>
      <c r="BF45" s="3" cm="1">
        <f t="array" ref="BF45">IF($D45="","",INDEX('Data - CO2'!$B$5:$AP$53,MATCH(Kulturmodeller!$D45,'Data - CO2'!$A$5:$A$53,0),BF$20)*P45*$B38)</f>
        <v>0</v>
      </c>
      <c r="BG45" s="3" cm="1">
        <f t="array" ref="BG45">IF($D45="","",INDEX('Data - CO2'!$B$5:$AP$53,MATCH(Kulturmodeller!$D45,'Data - CO2'!$A$5:$A$53,0),BG$20)*Q45*$B38)</f>
        <v>0</v>
      </c>
      <c r="BH45" s="3" cm="1">
        <f t="array" ref="BH45">IF($D45="","",INDEX('Data - CO2'!$B$5:$AP$53,MATCH(Kulturmodeller!$D45,'Data - CO2'!$A$5:$A$53,0),BH$20)*R45*$B38)</f>
        <v>0</v>
      </c>
      <c r="BI45" s="3" cm="1">
        <f t="array" ref="BI45">IF($D45="","",INDEX('Data - CO2'!$B$5:$AP$53,MATCH(Kulturmodeller!$D45,'Data - CO2'!$A$5:$A$53,0),BI$20)*S45*$B38)</f>
        <v>0</v>
      </c>
      <c r="BJ45" s="3" cm="1">
        <f t="array" ref="BJ45">IF($D45="","",INDEX('Data - CO2'!$B$5:$AP$53,MATCH(Kulturmodeller!$D45,'Data - CO2'!$A$5:$A$53,0),BJ$20)*T45*$B38)</f>
        <v>0</v>
      </c>
      <c r="BK45" s="3" cm="1">
        <f t="array" ref="BK45">IF($D45="","",INDEX('Data - CO2'!$B$5:$AP$53,MATCH(Kulturmodeller!$D45,'Data - CO2'!$A$5:$A$53,0),BK$20)*U45*$B38)</f>
        <v>0</v>
      </c>
      <c r="BL45" s="3" cm="1">
        <f t="array" ref="BL45">IF($D45="","",INDEX('Data - CO2'!$B$5:$AP$53,MATCH(Kulturmodeller!$D45,'Data - CO2'!$A$5:$A$53,0),BL$20)*V45*$B38)</f>
        <v>0</v>
      </c>
      <c r="BM45" s="3" cm="1">
        <f t="array" ref="BM45">IF($D45="","",INDEX('Data - CO2'!$B$5:$AP$53,MATCH(Kulturmodeller!$D45,'Data - CO2'!$A$5:$A$53,0),BM$20)*W45*$B38)</f>
        <v>0</v>
      </c>
      <c r="BN45" s="3" cm="1">
        <f t="array" ref="BN45">IF($D45="","",INDEX('Data - CO2'!$B$5:$AP$53,MATCH(Kulturmodeller!$D45,'Data - CO2'!$A$5:$A$53,0),BN$20)*X45*$B38)</f>
        <v>0</v>
      </c>
      <c r="BO45" s="3" cm="1">
        <f t="array" ref="BO45">IF($D45="","",INDEX('Data - CO2'!$B$5:$AP$53,MATCH(Kulturmodeller!$D45,'Data - CO2'!$A$5:$A$53,0),BO$20)*Y45*$B38)</f>
        <v>0</v>
      </c>
      <c r="BP45" s="3" cm="1">
        <f t="array" ref="BP45">IF($D45="","",INDEX('Data - CO2'!$B$5:$AP$53,MATCH(Kulturmodeller!$D45,'Data - CO2'!$A$5:$A$53,0),BP$20)*Z45*$B38)</f>
        <v>0</v>
      </c>
      <c r="BQ45" s="3" cm="1">
        <f t="array" ref="BQ45">IF($D45="","",INDEX('Data - CO2'!$B$5:$AP$53,MATCH(Kulturmodeller!$D45,'Data - CO2'!$A$5:$A$53,0),BQ$20)*AA45*$B38)</f>
        <v>0</v>
      </c>
      <c r="BR45" s="3" cm="1">
        <f t="array" ref="BR45">IF($D45="","",INDEX('Data - CO2'!$B$5:$AP$53,MATCH(Kulturmodeller!$D45,'Data - CO2'!$A$5:$A$53,0),BR$20)*AB45*$B38)</f>
        <v>0</v>
      </c>
      <c r="BS45" s="3" cm="1">
        <f t="array" ref="BS45">IF($D45="","",INDEX('Data - CO2'!$B$5:$AP$53,MATCH(Kulturmodeller!$D45,'Data - CO2'!$A$5:$A$53,0),BS$20)*AC45*$B38)</f>
        <v>0</v>
      </c>
      <c r="BT45" s="3" cm="1">
        <f t="array" ref="BT45">IF($D45="","",INDEX('Data - CO2'!$B$5:$AP$53,MATCH(Kulturmodeller!$D45,'Data - CO2'!$A$5:$A$53,0),BT$20)*AD45*$B38)</f>
        <v>0</v>
      </c>
      <c r="BU45" s="3" cm="1">
        <f t="array" ref="BU45">IF($D45="","",INDEX('Data - CO2'!$B$5:$AP$53,MATCH(Kulturmodeller!$D45,'Data - CO2'!$A$5:$A$53,0),BU$20)*AE45*$B38)</f>
        <v>0</v>
      </c>
      <c r="BV45" s="3" cm="1">
        <f t="array" ref="BV45">IF($D45="","",INDEX('Data - CO2'!$B$5:$AP$53,MATCH(Kulturmodeller!$D45,'Data - CO2'!$A$5:$A$53,0),BV$20)*AF45*$B38)</f>
        <v>0</v>
      </c>
      <c r="BW45" s="3" cm="1">
        <f t="array" ref="BW45">IF($D45="","",INDEX('Data - CO2'!$B$5:$AP$53,MATCH(Kulturmodeller!$D45,'Data - CO2'!$A$5:$A$53,0),BW$20)*AG45*$B38)</f>
        <v>0</v>
      </c>
      <c r="BX45" s="3" cm="1">
        <f t="array" ref="BX45">IF($D45="","",INDEX('Data - CO2'!$B$5:$AP$53,MATCH(Kulturmodeller!$D45,'Data - CO2'!$A$5:$A$53,0),BX$20)*AH45*$B38)</f>
        <v>0</v>
      </c>
      <c r="BY45" s="3" cm="1">
        <f t="array" ref="BY45">IF($D45="","",INDEX('Data - CO2'!$B$5:$AP$53,MATCH(Kulturmodeller!$D45,'Data - CO2'!$A$5:$A$53,0),BY$20)*AI45*$B38)</f>
        <v>0</v>
      </c>
      <c r="BZ45" s="3" cm="1">
        <f t="array" ref="BZ45">IF($D45="","",INDEX('Data - CO2'!$B$5:$AP$53,MATCH(Kulturmodeller!$D45,'Data - CO2'!$A$5:$A$53,0),BZ$20)*AJ45*$B38)</f>
        <v>0</v>
      </c>
      <c r="CA45" s="3" cm="1">
        <f t="array" ref="CA45">IF($D45="","",INDEX('Data - CO2'!$B$5:$AP$53,MATCH(Kulturmodeller!$D45,'Data - CO2'!$A$5:$A$53,0),CA$20)*AK45*$B38)</f>
        <v>0</v>
      </c>
      <c r="CB45" s="3" cm="1">
        <f t="array" ref="CB45">IF($D45="","",INDEX('Data - CO2'!$B$5:$AP$53,MATCH(Kulturmodeller!$D45,'Data - CO2'!$A$5:$A$53,0),CB$20)*AL45*$B38)</f>
        <v>0</v>
      </c>
      <c r="CC45" s="3" cm="1">
        <f t="array" ref="CC45">IF($D45="","",INDEX('Data - CO2'!$B$5:$AP$53,MATCH(Kulturmodeller!$D45,'Data - CO2'!$A$5:$A$53,0),CC$20)*AM45*$B38)</f>
        <v>0</v>
      </c>
      <c r="CD45" s="3" cm="1">
        <f t="array" ref="CD45">IF($D45="","",INDEX('Data - CO2'!$B$5:$AP$53,MATCH(Kulturmodeller!$D45,'Data - CO2'!$A$5:$A$53,0),CD$20)*AN45*$B38)</f>
        <v>0</v>
      </c>
      <c r="CE45" s="3" cm="1">
        <f t="array" ref="CE45">IF($D45="","",INDEX('Data - CO2'!$B$5:$AP$53,MATCH(Kulturmodeller!$D45,'Data - CO2'!$A$5:$A$53,0),CE$20)*AO45*$B38)</f>
        <v>0</v>
      </c>
      <c r="CF45" s="3" cm="1">
        <f t="array" ref="CF45">IF($D45="","",INDEX('Data - CO2'!$B$5:$AP$53,MATCH(Kulturmodeller!$D45,'Data - CO2'!$A$5:$A$53,0),CF$20)*AP45*$B38)</f>
        <v>0</v>
      </c>
      <c r="CG45" s="3" cm="1">
        <f t="array" ref="CG45">IF($D45="","",INDEX('Data - CO2'!$B$5:$AP$53,MATCH(Kulturmodeller!$D45,'Data - CO2'!$A$5:$A$53,0),CG$20)*AQ45*$B38)</f>
        <v>0</v>
      </c>
      <c r="CH45" s="3" cm="1">
        <f t="array" ref="CH45">IF($D45="","",INDEX('Data - CO2'!$B$5:$AP$53,MATCH(Kulturmodeller!$D45,'Data - CO2'!$A$5:$A$53,0),CH$20)*AR45*$B38)</f>
        <v>0</v>
      </c>
      <c r="CI45" s="13" cm="1">
        <f t="array" ref="CI45">IF($D45="","",INDEX('Data - CO2'!$B$5:$AP$53,MATCH(Kulturmodeller!$D45,'Data - CO2'!$A$5:$A$53,0),CI$20)*AS45*$B38)</f>
        <v>0</v>
      </c>
    </row>
    <row r="46" spans="1:87" x14ac:dyDescent="0.3">
      <c r="A46" s="33"/>
      <c r="B46" s="33"/>
      <c r="C46" s="33"/>
      <c r="D46" s="10"/>
      <c r="E46" s="479">
        <f>SUM(E39:E45)</f>
        <v>1</v>
      </c>
      <c r="F46" s="108">
        <f>SUM(F39:F45)</f>
        <v>1</v>
      </c>
      <c r="G46" s="109">
        <f>SUM(G39:G45)</f>
        <v>1</v>
      </c>
      <c r="H46" s="109">
        <f t="shared" ref="H46" si="300">SUM(H39:H45)</f>
        <v>1</v>
      </c>
      <c r="I46" s="109">
        <f t="shared" ref="I46" si="301">SUM(I39:I45)</f>
        <v>1</v>
      </c>
      <c r="J46" s="109">
        <f t="shared" ref="J46" si="302">SUM(J39:J45)</f>
        <v>1</v>
      </c>
      <c r="K46" s="109">
        <f t="shared" ref="K46" si="303">SUM(K39:K45)</f>
        <v>1</v>
      </c>
      <c r="L46" s="109">
        <f t="shared" ref="L46" si="304">SUM(L39:L45)</f>
        <v>1</v>
      </c>
      <c r="M46" s="109">
        <f t="shared" ref="M46" si="305">SUM(M39:M45)</f>
        <v>1</v>
      </c>
      <c r="N46" s="109">
        <f t="shared" ref="N46" si="306">SUM(N39:N45)</f>
        <v>1</v>
      </c>
      <c r="O46" s="109">
        <f t="shared" ref="O46" si="307">SUM(O39:O45)</f>
        <v>1</v>
      </c>
      <c r="P46" s="109">
        <f t="shared" ref="P46" si="308">SUM(P39:P45)</f>
        <v>1</v>
      </c>
      <c r="Q46" s="109">
        <f t="shared" ref="Q46" si="309">SUM(Q39:Q45)</f>
        <v>1</v>
      </c>
      <c r="R46" s="109">
        <f t="shared" ref="R46" si="310">SUM(R39:R45)</f>
        <v>1</v>
      </c>
      <c r="S46" s="109">
        <f t="shared" ref="S46" si="311">SUM(S39:S45)</f>
        <v>1</v>
      </c>
      <c r="T46" s="109">
        <f t="shared" ref="T46" si="312">SUM(T39:T45)</f>
        <v>1</v>
      </c>
      <c r="U46" s="109">
        <f t="shared" ref="U46" si="313">SUM(U39:U45)</f>
        <v>1</v>
      </c>
      <c r="V46" s="109">
        <f t="shared" ref="V46" si="314">SUM(V39:V45)</f>
        <v>1</v>
      </c>
      <c r="W46" s="109">
        <f t="shared" ref="W46" si="315">SUM(W39:W45)</f>
        <v>1</v>
      </c>
      <c r="X46" s="109">
        <f t="shared" ref="X46" si="316">SUM(X39:X45)</f>
        <v>1</v>
      </c>
      <c r="Y46" s="109">
        <f t="shared" ref="Y46" si="317">SUM(Y39:Y45)</f>
        <v>1</v>
      </c>
      <c r="Z46" s="109">
        <f t="shared" ref="Z46" si="318">SUM(Z39:Z45)</f>
        <v>1</v>
      </c>
      <c r="AA46" s="109">
        <f t="shared" ref="AA46" si="319">SUM(AA39:AA45)</f>
        <v>1</v>
      </c>
      <c r="AB46" s="109">
        <f t="shared" ref="AB46" si="320">SUM(AB39:AB45)</f>
        <v>1</v>
      </c>
      <c r="AC46" s="109">
        <f t="shared" ref="AC46" si="321">SUM(AC39:AC45)</f>
        <v>1</v>
      </c>
      <c r="AD46" s="109">
        <f t="shared" ref="AD46" si="322">SUM(AD39:AD45)</f>
        <v>1</v>
      </c>
      <c r="AE46" s="109">
        <f t="shared" ref="AE46" si="323">SUM(AE39:AE45)</f>
        <v>1</v>
      </c>
      <c r="AF46" s="109">
        <f t="shared" ref="AF46" si="324">SUM(AF39:AF45)</f>
        <v>1</v>
      </c>
      <c r="AG46" s="109">
        <f t="shared" ref="AG46" si="325">SUM(AG39:AG45)</f>
        <v>1</v>
      </c>
      <c r="AH46" s="109">
        <f t="shared" ref="AH46" si="326">SUM(AH39:AH45)</f>
        <v>1</v>
      </c>
      <c r="AI46" s="109">
        <f t="shared" ref="AI46" si="327">SUM(AI39:AI45)</f>
        <v>1</v>
      </c>
      <c r="AJ46" s="109">
        <f t="shared" ref="AJ46" si="328">SUM(AJ39:AJ45)</f>
        <v>1</v>
      </c>
      <c r="AK46" s="109">
        <f t="shared" ref="AK46" si="329">SUM(AK39:AK45)</f>
        <v>1</v>
      </c>
      <c r="AL46" s="109">
        <f t="shared" ref="AL46" si="330">SUM(AL39:AL45)</f>
        <v>1</v>
      </c>
      <c r="AM46" s="109">
        <f t="shared" ref="AM46" si="331">SUM(AM39:AM45)</f>
        <v>1</v>
      </c>
      <c r="AN46" s="109">
        <f t="shared" ref="AN46" si="332">SUM(AN39:AN45)</f>
        <v>1</v>
      </c>
      <c r="AO46" s="109">
        <f t="shared" ref="AO46" si="333">SUM(AO39:AO45)</f>
        <v>1</v>
      </c>
      <c r="AP46" s="109">
        <f t="shared" ref="AP46" si="334">SUM(AP39:AP45)</f>
        <v>1</v>
      </c>
      <c r="AQ46" s="109">
        <f t="shared" ref="AQ46" si="335">SUM(AQ39:AQ45)</f>
        <v>1</v>
      </c>
      <c r="AR46" s="109">
        <f t="shared" ref="AR46" si="336">SUM(AR39:AR45)</f>
        <v>1</v>
      </c>
      <c r="AS46" s="110">
        <f t="shared" ref="AS46" si="337">SUM(AS39:AS45)</f>
        <v>1</v>
      </c>
      <c r="AU46" s="111">
        <f>SUM(AU39:AU45)</f>
        <v>0</v>
      </c>
      <c r="AV46" s="112">
        <f t="shared" ref="AV46" si="338">SUM(AV39:AV45)</f>
        <v>0.61982210536392957</v>
      </c>
      <c r="AW46" s="112">
        <f t="shared" ref="AW46" si="339">SUM(AW39:AW45)</f>
        <v>4.1321473690928636</v>
      </c>
      <c r="AX46" s="112">
        <f t="shared" ref="AX46" si="340">SUM(AX39:AX45)</f>
        <v>10.33036842273216</v>
      </c>
      <c r="AY46" s="112">
        <f t="shared" ref="AY46" si="341">SUM(AY39:AY45)</f>
        <v>20.660736845464321</v>
      </c>
      <c r="AZ46" s="112">
        <f t="shared" ref="AZ46" si="342">SUM(AZ39:AZ45)</f>
        <v>48.540104210033981</v>
      </c>
      <c r="BA46" s="112">
        <f t="shared" ref="BA46" si="343">SUM(BA39:BA45)</f>
        <v>86.980153559964563</v>
      </c>
      <c r="BB46" s="112">
        <f t="shared" ref="BB46" si="344">SUM(BB39:BB45)</f>
        <v>119.05530421851215</v>
      </c>
      <c r="BC46" s="112">
        <f t="shared" ref="BC46" si="345">SUM(BC39:BC45)</f>
        <v>138.57409593097594</v>
      </c>
      <c r="BD46" s="112">
        <f t="shared" ref="BD46" si="346">SUM(BD39:BD45)</f>
        <v>150.84545634301782</v>
      </c>
      <c r="BE46" s="112">
        <f t="shared" ref="BE46" si="347">SUM(BE39:BE45)</f>
        <v>163.95214542442284</v>
      </c>
      <c r="BF46" s="112">
        <f t="shared" ref="BF46" si="348">SUM(BF39:BF45)</f>
        <v>175.75674819338849</v>
      </c>
      <c r="BG46" s="112">
        <f t="shared" ref="BG46" si="349">SUM(BG39:BG45)</f>
        <v>192.63265190043123</v>
      </c>
      <c r="BH46" s="112">
        <f t="shared" ref="BH46" si="350">SUM(BH39:BH45)</f>
        <v>208.52565278454756</v>
      </c>
      <c r="BI46" s="112">
        <f t="shared" ref="BI46" si="351">SUM(BI39:BI45)</f>
        <v>224.13193948299801</v>
      </c>
      <c r="BJ46" s="112">
        <f t="shared" ref="BJ46" si="352">SUM(BJ39:BJ45)</f>
        <v>240.45774767225782</v>
      </c>
      <c r="BK46" s="112">
        <f t="shared" ref="BK46" si="353">SUM(BK39:BK45)</f>
        <v>255.70030356133663</v>
      </c>
      <c r="BL46" s="112">
        <f t="shared" ref="BL46" si="354">SUM(BL39:BL45)</f>
        <v>271.09224528097747</v>
      </c>
      <c r="BM46" s="112">
        <f t="shared" ref="BM46" si="355">SUM(BM39:BM45)</f>
        <v>283.83773525166805</v>
      </c>
      <c r="BN46" s="112">
        <f t="shared" ref="BN46" si="356">SUM(BN39:BN45)</f>
        <v>296.95711768619299</v>
      </c>
      <c r="BO46" s="112">
        <f t="shared" ref="BO46" si="357">SUM(BO39:BO45)</f>
        <v>309.17757953874286</v>
      </c>
      <c r="BP46" s="112">
        <f t="shared" ref="BP46" si="358">SUM(BP39:BP45)</f>
        <v>319.59167992225559</v>
      </c>
      <c r="BQ46" s="112">
        <f t="shared" ref="BQ46" si="359">SUM(BQ39:BQ45)</f>
        <v>325.12845498678035</v>
      </c>
      <c r="BR46" s="112">
        <f t="shared" ref="BR46" si="360">SUM(BR39:BR45)</f>
        <v>330.48308907619128</v>
      </c>
      <c r="BS46" s="112">
        <f t="shared" ref="BS46" si="361">SUM(BS39:BS45)</f>
        <v>336.75159065469489</v>
      </c>
      <c r="BT46" s="112">
        <f t="shared" ref="BT46" si="362">SUM(BT39:BT45)</f>
        <v>341.79238190408989</v>
      </c>
      <c r="BU46" s="112">
        <f t="shared" ref="BU46" si="363">SUM(BU39:BU45)</f>
        <v>346.07224360597019</v>
      </c>
      <c r="BV46" s="112">
        <f t="shared" ref="BV46" si="364">SUM(BV39:BV45)</f>
        <v>350.78796143481532</v>
      </c>
      <c r="BW46" s="112">
        <f t="shared" ref="BW46" si="365">SUM(BW39:BW45)</f>
        <v>356.10054430713848</v>
      </c>
      <c r="BX46" s="112">
        <f t="shared" ref="BX46" si="366">SUM(BX39:BX45)</f>
        <v>241.00641419377621</v>
      </c>
      <c r="BY46" s="112">
        <f t="shared" ref="BY46" si="367">SUM(BY39:BY45)</f>
        <v>244.89454752564654</v>
      </c>
      <c r="BZ46" s="112">
        <f t="shared" ref="BZ46" si="368">SUM(BZ39:BZ45)</f>
        <v>135.81295767333484</v>
      </c>
      <c r="CA46" s="112">
        <f t="shared" ref="CA46" si="369">SUM(CA39:CA45)</f>
        <v>142.20229059564605</v>
      </c>
      <c r="CB46" s="112">
        <f t="shared" ref="CB46" si="370">SUM(CB39:CB45)</f>
        <v>20.854029294107992</v>
      </c>
      <c r="CC46" s="112">
        <f t="shared" ref="CC46" si="371">SUM(CC39:CC45)</f>
        <v>40.713262552329553</v>
      </c>
      <c r="CD46" s="112">
        <f t="shared" ref="CD46" si="372">SUM(CD39:CD45)</f>
        <v>68.471008614004418</v>
      </c>
      <c r="CE46" s="112">
        <f t="shared" ref="CE46" si="373">SUM(CE39:CE45)</f>
        <v>89.107234237227473</v>
      </c>
      <c r="CF46" s="112">
        <f t="shared" ref="CF46" si="374">SUM(CF39:CF45)</f>
        <v>103.4035018012368</v>
      </c>
      <c r="CG46" s="112">
        <f t="shared" ref="CG46" si="375">SUM(CG39:CG45)</f>
        <v>124.28448686365377</v>
      </c>
      <c r="CH46" s="112">
        <f t="shared" ref="CH46" si="376">SUM(CH39:CH45)</f>
        <v>148.13999278039694</v>
      </c>
      <c r="CI46" s="113">
        <f t="shared" ref="CI46" si="377">SUM(CI39:CI45)</f>
        <v>167.0765180860526</v>
      </c>
    </row>
    <row r="47" spans="1:87" x14ac:dyDescent="0.3">
      <c r="A47" s="7" t="s">
        <v>86</v>
      </c>
      <c r="B47" s="7"/>
      <c r="C47" s="131"/>
      <c r="D47" s="131"/>
      <c r="E47" s="126"/>
      <c r="F47" s="39">
        <f>E47</f>
        <v>0</v>
      </c>
      <c r="G47" s="40">
        <f t="shared" ref="G47:AS47" si="378">F47</f>
        <v>0</v>
      </c>
      <c r="H47" s="40">
        <f t="shared" si="378"/>
        <v>0</v>
      </c>
      <c r="I47" s="40">
        <f t="shared" si="378"/>
        <v>0</v>
      </c>
      <c r="J47" s="40">
        <f t="shared" si="378"/>
        <v>0</v>
      </c>
      <c r="K47" s="40">
        <f t="shared" si="378"/>
        <v>0</v>
      </c>
      <c r="L47" s="40">
        <f t="shared" si="378"/>
        <v>0</v>
      </c>
      <c r="M47" s="40">
        <f t="shared" si="378"/>
        <v>0</v>
      </c>
      <c r="N47" s="40">
        <f t="shared" si="378"/>
        <v>0</v>
      </c>
      <c r="O47" s="40">
        <f t="shared" si="378"/>
        <v>0</v>
      </c>
      <c r="P47" s="40">
        <f t="shared" si="378"/>
        <v>0</v>
      </c>
      <c r="Q47" s="40">
        <f t="shared" si="378"/>
        <v>0</v>
      </c>
      <c r="R47" s="40">
        <f t="shared" si="378"/>
        <v>0</v>
      </c>
      <c r="S47" s="40">
        <f t="shared" si="378"/>
        <v>0</v>
      </c>
      <c r="T47" s="40">
        <f t="shared" si="378"/>
        <v>0</v>
      </c>
      <c r="U47" s="40">
        <f t="shared" si="378"/>
        <v>0</v>
      </c>
      <c r="V47" s="40">
        <f t="shared" si="378"/>
        <v>0</v>
      </c>
      <c r="W47" s="40">
        <f t="shared" si="378"/>
        <v>0</v>
      </c>
      <c r="X47" s="40">
        <f t="shared" si="378"/>
        <v>0</v>
      </c>
      <c r="Y47" s="40">
        <f t="shared" si="378"/>
        <v>0</v>
      </c>
      <c r="Z47" s="40">
        <f t="shared" si="378"/>
        <v>0</v>
      </c>
      <c r="AA47" s="40">
        <f t="shared" si="378"/>
        <v>0</v>
      </c>
      <c r="AB47" s="40">
        <f t="shared" si="378"/>
        <v>0</v>
      </c>
      <c r="AC47" s="40">
        <f t="shared" si="378"/>
        <v>0</v>
      </c>
      <c r="AD47" s="40">
        <f t="shared" si="378"/>
        <v>0</v>
      </c>
      <c r="AE47" s="40">
        <f t="shared" si="378"/>
        <v>0</v>
      </c>
      <c r="AF47" s="40">
        <f t="shared" si="378"/>
        <v>0</v>
      </c>
      <c r="AG47" s="40">
        <f t="shared" si="378"/>
        <v>0</v>
      </c>
      <c r="AH47" s="40">
        <f t="shared" si="378"/>
        <v>0</v>
      </c>
      <c r="AI47" s="40">
        <f t="shared" si="378"/>
        <v>0</v>
      </c>
      <c r="AJ47" s="40">
        <f t="shared" si="378"/>
        <v>0</v>
      </c>
      <c r="AK47" s="40">
        <f t="shared" si="378"/>
        <v>0</v>
      </c>
      <c r="AL47" s="40">
        <f t="shared" si="378"/>
        <v>0</v>
      </c>
      <c r="AM47" s="40">
        <f t="shared" si="378"/>
        <v>0</v>
      </c>
      <c r="AN47" s="40">
        <f t="shared" si="378"/>
        <v>0</v>
      </c>
      <c r="AO47" s="40">
        <f t="shared" si="378"/>
        <v>0</v>
      </c>
      <c r="AP47" s="40">
        <f t="shared" si="378"/>
        <v>0</v>
      </c>
      <c r="AQ47" s="40">
        <f t="shared" si="378"/>
        <v>0</v>
      </c>
      <c r="AR47" s="40">
        <f t="shared" si="378"/>
        <v>0</v>
      </c>
      <c r="AS47" s="41">
        <f t="shared" si="378"/>
        <v>0</v>
      </c>
      <c r="AU47" s="10" t="str" cm="1">
        <f t="array" ref="AU47">IF($D47="","",INDEX('Data - CO2'!$B$5:$AP$53,MATCH(Kulturmodeller!$D47,'Data - CO2'!$A$5:$A$53,0),AU$20)*E47)</f>
        <v/>
      </c>
      <c r="AV47" t="str" cm="1">
        <f t="array" ref="AV47">IF($D47="","",INDEX('Data - CO2'!$B$5:$AP$53,MATCH(Kulturmodeller!$D47,'Data - CO2'!$A$5:$A$53,0),AV$20)*F47)</f>
        <v/>
      </c>
      <c r="AW47" t="str" cm="1">
        <f t="array" ref="AW47">IF($D47="","",INDEX('Data - CO2'!$B$5:$AP$53,MATCH(Kulturmodeller!$D47,'Data - CO2'!$A$5:$A$53,0),AW$20)*G47)</f>
        <v/>
      </c>
      <c r="AX47" t="str" cm="1">
        <f t="array" ref="AX47">IF($D47="","",INDEX('Data - CO2'!$B$5:$AP$53,MATCH(Kulturmodeller!$D47,'Data - CO2'!$A$5:$A$53,0),AX$20)*H47)</f>
        <v/>
      </c>
      <c r="AY47" t="str" cm="1">
        <f t="array" ref="AY47">IF($D47="","",INDEX('Data - CO2'!$B$5:$AP$53,MATCH(Kulturmodeller!$D47,'Data - CO2'!$A$5:$A$53,0),AY$20)*I47)</f>
        <v/>
      </c>
      <c r="AZ47" t="str" cm="1">
        <f t="array" ref="AZ47">IF($D47="","",INDEX('Data - CO2'!$B$5:$AP$53,MATCH(Kulturmodeller!$D47,'Data - CO2'!$A$5:$A$53,0),AZ$20)*J47)</f>
        <v/>
      </c>
      <c r="BA47" t="str" cm="1">
        <f t="array" ref="BA47">IF($D47="","",INDEX('Data - CO2'!$B$5:$AP$53,MATCH(Kulturmodeller!$D47,'Data - CO2'!$A$5:$A$53,0),BA$20)*K47)</f>
        <v/>
      </c>
      <c r="BB47" t="str" cm="1">
        <f t="array" ref="BB47">IF($D47="","",INDEX('Data - CO2'!$B$5:$AP$53,MATCH(Kulturmodeller!$D47,'Data - CO2'!$A$5:$A$53,0),BB$20)*L47)</f>
        <v/>
      </c>
      <c r="BC47" t="str" cm="1">
        <f t="array" ref="BC47">IF($D47="","",INDEX('Data - CO2'!$B$5:$AP$53,MATCH(Kulturmodeller!$D47,'Data - CO2'!$A$5:$A$53,0),BC$20)*M47)</f>
        <v/>
      </c>
      <c r="BD47" t="str" cm="1">
        <f t="array" ref="BD47">IF($D47="","",INDEX('Data - CO2'!$B$5:$AP$53,MATCH(Kulturmodeller!$D47,'Data - CO2'!$A$5:$A$53,0),BD$20)*N47)</f>
        <v/>
      </c>
      <c r="BE47" t="str" cm="1">
        <f t="array" ref="BE47">IF($D47="","",INDEX('Data - CO2'!$B$5:$AP$53,MATCH(Kulturmodeller!$D47,'Data - CO2'!$A$5:$A$53,0),BE$20)*O47)</f>
        <v/>
      </c>
      <c r="BF47" t="str" cm="1">
        <f t="array" ref="BF47">IF($D47="","",INDEX('Data - CO2'!$B$5:$AP$53,MATCH(Kulturmodeller!$D47,'Data - CO2'!$A$5:$A$53,0),BF$20)*P47)</f>
        <v/>
      </c>
      <c r="BG47" t="str" cm="1">
        <f t="array" ref="BG47">IF($D47="","",INDEX('Data - CO2'!$B$5:$AP$53,MATCH(Kulturmodeller!$D47,'Data - CO2'!$A$5:$A$53,0),BG$20)*Q47)</f>
        <v/>
      </c>
      <c r="BH47" t="str" cm="1">
        <f t="array" ref="BH47">IF($D47="","",INDEX('Data - CO2'!$B$5:$AP$53,MATCH(Kulturmodeller!$D47,'Data - CO2'!$A$5:$A$53,0),BH$20)*R47)</f>
        <v/>
      </c>
      <c r="BI47" t="str" cm="1">
        <f t="array" ref="BI47">IF($D47="","",INDEX('Data - CO2'!$B$5:$AP$53,MATCH(Kulturmodeller!$D47,'Data - CO2'!$A$5:$A$53,0),BI$20)*S47)</f>
        <v/>
      </c>
      <c r="BJ47" t="str" cm="1">
        <f t="array" ref="BJ47">IF($D47="","",INDEX('Data - CO2'!$B$5:$AP$53,MATCH(Kulturmodeller!$D47,'Data - CO2'!$A$5:$A$53,0),BJ$20)*T47)</f>
        <v/>
      </c>
      <c r="BK47" t="str" cm="1">
        <f t="array" ref="BK47">IF($D47="","",INDEX('Data - CO2'!$B$5:$AP$53,MATCH(Kulturmodeller!$D47,'Data - CO2'!$A$5:$A$53,0),BK$20)*U47)</f>
        <v/>
      </c>
      <c r="BL47" t="str" cm="1">
        <f t="array" ref="BL47">IF($D47="","",INDEX('Data - CO2'!$B$5:$AP$53,MATCH(Kulturmodeller!$D47,'Data - CO2'!$A$5:$A$53,0),BL$20)*V47)</f>
        <v/>
      </c>
      <c r="BM47" t="str" cm="1">
        <f t="array" ref="BM47">IF($D47="","",INDEX('Data - CO2'!$B$5:$AP$53,MATCH(Kulturmodeller!$D47,'Data - CO2'!$A$5:$A$53,0),BM$20)*W47)</f>
        <v/>
      </c>
      <c r="BN47" t="str" cm="1">
        <f t="array" ref="BN47">IF($D47="","",INDEX('Data - CO2'!$B$5:$AP$53,MATCH(Kulturmodeller!$D47,'Data - CO2'!$A$5:$A$53,0),BN$20)*X47)</f>
        <v/>
      </c>
      <c r="BO47" t="str" cm="1">
        <f t="array" ref="BO47">IF($D47="","",INDEX('Data - CO2'!$B$5:$AP$53,MATCH(Kulturmodeller!$D47,'Data - CO2'!$A$5:$A$53,0),BO$20)*Y47)</f>
        <v/>
      </c>
      <c r="BP47" t="str" cm="1">
        <f t="array" ref="BP47">IF($D47="","",INDEX('Data - CO2'!$B$5:$AP$53,MATCH(Kulturmodeller!$D47,'Data - CO2'!$A$5:$A$53,0),BP$20)*Z47)</f>
        <v/>
      </c>
      <c r="BQ47" t="str" cm="1">
        <f t="array" ref="BQ47">IF($D47="","",INDEX('Data - CO2'!$B$5:$AP$53,MATCH(Kulturmodeller!$D47,'Data - CO2'!$A$5:$A$53,0),BQ$20)*AA47)</f>
        <v/>
      </c>
      <c r="BR47" t="str" cm="1">
        <f t="array" ref="BR47">IF($D47="","",INDEX('Data - CO2'!$B$5:$AP$53,MATCH(Kulturmodeller!$D47,'Data - CO2'!$A$5:$A$53,0),BR$20)*AB47)</f>
        <v/>
      </c>
      <c r="BS47" t="str" cm="1">
        <f t="array" ref="BS47">IF($D47="","",INDEX('Data - CO2'!$B$5:$AP$53,MATCH(Kulturmodeller!$D47,'Data - CO2'!$A$5:$A$53,0),BS$20)*AC47)</f>
        <v/>
      </c>
      <c r="BT47" t="str" cm="1">
        <f t="array" ref="BT47">IF($D47="","",INDEX('Data - CO2'!$B$5:$AP$53,MATCH(Kulturmodeller!$D47,'Data - CO2'!$A$5:$A$53,0),BT$20)*AD47)</f>
        <v/>
      </c>
      <c r="BU47" t="str" cm="1">
        <f t="array" ref="BU47">IF($D47="","",INDEX('Data - CO2'!$B$5:$AP$53,MATCH(Kulturmodeller!$D47,'Data - CO2'!$A$5:$A$53,0),BU$20)*AE47)</f>
        <v/>
      </c>
      <c r="BV47" t="str" cm="1">
        <f t="array" ref="BV47">IF($D47="","",INDEX('Data - CO2'!$B$5:$AP$53,MATCH(Kulturmodeller!$D47,'Data - CO2'!$A$5:$A$53,0),BV$20)*AF47)</f>
        <v/>
      </c>
      <c r="BW47" t="str" cm="1">
        <f t="array" ref="BW47">IF($D47="","",INDEX('Data - CO2'!$B$5:$AP$53,MATCH(Kulturmodeller!$D47,'Data - CO2'!$A$5:$A$53,0),BW$20)*AG47)</f>
        <v/>
      </c>
      <c r="BX47" t="str" cm="1">
        <f t="array" ref="BX47">IF($D47="","",INDEX('Data - CO2'!$B$5:$AP$53,MATCH(Kulturmodeller!$D47,'Data - CO2'!$A$5:$A$53,0),BX$20)*AH47)</f>
        <v/>
      </c>
      <c r="BY47" t="str" cm="1">
        <f t="array" ref="BY47">IF($D47="","",INDEX('Data - CO2'!$B$5:$AP$53,MATCH(Kulturmodeller!$D47,'Data - CO2'!$A$5:$A$53,0),BY$20)*AI47)</f>
        <v/>
      </c>
      <c r="BZ47" t="str" cm="1">
        <f t="array" ref="BZ47">IF($D47="","",INDEX('Data - CO2'!$B$5:$AP$53,MATCH(Kulturmodeller!$D47,'Data - CO2'!$A$5:$A$53,0),BZ$20)*AJ47)</f>
        <v/>
      </c>
      <c r="CA47" t="str" cm="1">
        <f t="array" ref="CA47">IF($D47="","",INDEX('Data - CO2'!$B$5:$AP$53,MATCH(Kulturmodeller!$D47,'Data - CO2'!$A$5:$A$53,0),CA$20)*AK47)</f>
        <v/>
      </c>
      <c r="CB47" t="str" cm="1">
        <f t="array" ref="CB47">IF($D47="","",INDEX('Data - CO2'!$B$5:$AP$53,MATCH(Kulturmodeller!$D47,'Data - CO2'!$A$5:$A$53,0),CB$20)*AL47)</f>
        <v/>
      </c>
      <c r="CC47" t="str" cm="1">
        <f t="array" ref="CC47">IF($D47="","",INDEX('Data - CO2'!$B$5:$AP$53,MATCH(Kulturmodeller!$D47,'Data - CO2'!$A$5:$A$53,0),CC$20)*AM47)</f>
        <v/>
      </c>
      <c r="CD47" t="str" cm="1">
        <f t="array" ref="CD47">IF($D47="","",INDEX('Data - CO2'!$B$5:$AP$53,MATCH(Kulturmodeller!$D47,'Data - CO2'!$A$5:$A$53,0),CD$20)*AN47)</f>
        <v/>
      </c>
      <c r="CE47" t="str" cm="1">
        <f t="array" ref="CE47">IF($D47="","",INDEX('Data - CO2'!$B$5:$AP$53,MATCH(Kulturmodeller!$D47,'Data - CO2'!$A$5:$A$53,0),CE$20)*AO47)</f>
        <v/>
      </c>
      <c r="CF47" t="str" cm="1">
        <f t="array" ref="CF47">IF($D47="","",INDEX('Data - CO2'!$B$5:$AP$53,MATCH(Kulturmodeller!$D47,'Data - CO2'!$A$5:$A$53,0),CF$20)*AP47)</f>
        <v/>
      </c>
      <c r="CG47" t="str" cm="1">
        <f t="array" ref="CG47">IF($D47="","",INDEX('Data - CO2'!$B$5:$AP$53,MATCH(Kulturmodeller!$D47,'Data - CO2'!$A$5:$A$53,0),CG$20)*AQ47)</f>
        <v/>
      </c>
      <c r="CH47" t="str" cm="1">
        <f t="array" ref="CH47">IF($D47="","",INDEX('Data - CO2'!$B$5:$AP$53,MATCH(Kulturmodeller!$D47,'Data - CO2'!$A$5:$A$53,0),CH$20)*AR47)</f>
        <v/>
      </c>
      <c r="CI47" s="11" t="str" cm="1">
        <f t="array" ref="CI47">IF($D47="","",INDEX('Data - CO2'!$B$5:$AP$53,MATCH(Kulturmodeller!$D47,'Data - CO2'!$A$5:$A$53,0),CI$20)*AS47)</f>
        <v/>
      </c>
    </row>
    <row r="48" spans="1:87" x14ac:dyDescent="0.3">
      <c r="A48" s="12" t="s">
        <v>87</v>
      </c>
      <c r="B48" s="12"/>
      <c r="C48" s="129"/>
      <c r="D48" s="129"/>
      <c r="E48" s="127"/>
      <c r="F48" s="45">
        <f>E48</f>
        <v>0</v>
      </c>
      <c r="G48" s="46">
        <f t="shared" ref="G48:AS48" si="379">F48</f>
        <v>0</v>
      </c>
      <c r="H48" s="46">
        <f t="shared" si="379"/>
        <v>0</v>
      </c>
      <c r="I48" s="46">
        <f t="shared" si="379"/>
        <v>0</v>
      </c>
      <c r="J48" s="46">
        <f t="shared" si="379"/>
        <v>0</v>
      </c>
      <c r="K48" s="46">
        <f t="shared" si="379"/>
        <v>0</v>
      </c>
      <c r="L48" s="46">
        <f t="shared" si="379"/>
        <v>0</v>
      </c>
      <c r="M48" s="46">
        <f t="shared" si="379"/>
        <v>0</v>
      </c>
      <c r="N48" s="46">
        <f t="shared" si="379"/>
        <v>0</v>
      </c>
      <c r="O48" s="46">
        <f t="shared" si="379"/>
        <v>0</v>
      </c>
      <c r="P48" s="46">
        <f t="shared" si="379"/>
        <v>0</v>
      </c>
      <c r="Q48" s="46">
        <f t="shared" si="379"/>
        <v>0</v>
      </c>
      <c r="R48" s="46">
        <f t="shared" si="379"/>
        <v>0</v>
      </c>
      <c r="S48" s="46">
        <f t="shared" si="379"/>
        <v>0</v>
      </c>
      <c r="T48" s="46">
        <f t="shared" si="379"/>
        <v>0</v>
      </c>
      <c r="U48" s="46">
        <f t="shared" si="379"/>
        <v>0</v>
      </c>
      <c r="V48" s="46">
        <f t="shared" si="379"/>
        <v>0</v>
      </c>
      <c r="W48" s="46">
        <f t="shared" si="379"/>
        <v>0</v>
      </c>
      <c r="X48" s="46">
        <f t="shared" si="379"/>
        <v>0</v>
      </c>
      <c r="Y48" s="46">
        <f t="shared" si="379"/>
        <v>0</v>
      </c>
      <c r="Z48" s="46">
        <f t="shared" si="379"/>
        <v>0</v>
      </c>
      <c r="AA48" s="46">
        <f t="shared" si="379"/>
        <v>0</v>
      </c>
      <c r="AB48" s="46">
        <f t="shared" si="379"/>
        <v>0</v>
      </c>
      <c r="AC48" s="46">
        <f t="shared" si="379"/>
        <v>0</v>
      </c>
      <c r="AD48" s="46">
        <f t="shared" si="379"/>
        <v>0</v>
      </c>
      <c r="AE48" s="46">
        <f t="shared" si="379"/>
        <v>0</v>
      </c>
      <c r="AF48" s="46">
        <f t="shared" si="379"/>
        <v>0</v>
      </c>
      <c r="AG48" s="46">
        <f t="shared" si="379"/>
        <v>0</v>
      </c>
      <c r="AH48" s="46">
        <f t="shared" si="379"/>
        <v>0</v>
      </c>
      <c r="AI48" s="46">
        <f t="shared" si="379"/>
        <v>0</v>
      </c>
      <c r="AJ48" s="46">
        <f t="shared" si="379"/>
        <v>0</v>
      </c>
      <c r="AK48" s="46">
        <f t="shared" si="379"/>
        <v>0</v>
      </c>
      <c r="AL48" s="46">
        <f t="shared" si="379"/>
        <v>0</v>
      </c>
      <c r="AM48" s="46">
        <f t="shared" si="379"/>
        <v>0</v>
      </c>
      <c r="AN48" s="46">
        <f t="shared" si="379"/>
        <v>0</v>
      </c>
      <c r="AO48" s="46">
        <f t="shared" si="379"/>
        <v>0</v>
      </c>
      <c r="AP48" s="46">
        <f t="shared" si="379"/>
        <v>0</v>
      </c>
      <c r="AQ48" s="46">
        <f t="shared" si="379"/>
        <v>0</v>
      </c>
      <c r="AR48" s="46">
        <f t="shared" si="379"/>
        <v>0</v>
      </c>
      <c r="AS48" s="47">
        <f t="shared" si="379"/>
        <v>0</v>
      </c>
      <c r="AU48" s="10" t="str" cm="1">
        <f t="array" ref="AU48">IF($D48="","",INDEX('Data - CO2'!$B$5:$AP$53,MATCH(Kulturmodeller!$D48,'Data - CO2'!$A$5:$A$53,0),AU$20)*E48)</f>
        <v/>
      </c>
      <c r="AV48" t="str" cm="1">
        <f t="array" ref="AV48">IF($D48="","",INDEX('Data - CO2'!$B$5:$AP$53,MATCH(Kulturmodeller!$D48,'Data - CO2'!$A$5:$A$53,0),AV$20)*F48)</f>
        <v/>
      </c>
      <c r="AW48" t="str" cm="1">
        <f t="array" ref="AW48">IF($D48="","",INDEX('Data - CO2'!$B$5:$AP$53,MATCH(Kulturmodeller!$D48,'Data - CO2'!$A$5:$A$53,0),AW$20)*G48)</f>
        <v/>
      </c>
      <c r="AX48" t="str" cm="1">
        <f t="array" ref="AX48">IF($D48="","",INDEX('Data - CO2'!$B$5:$AP$53,MATCH(Kulturmodeller!$D48,'Data - CO2'!$A$5:$A$53,0),AX$20)*H48)</f>
        <v/>
      </c>
      <c r="AY48" t="str" cm="1">
        <f t="array" ref="AY48">IF($D48="","",INDEX('Data - CO2'!$B$5:$AP$53,MATCH(Kulturmodeller!$D48,'Data - CO2'!$A$5:$A$53,0),AY$20)*I48)</f>
        <v/>
      </c>
      <c r="AZ48" t="str" cm="1">
        <f t="array" ref="AZ48">IF($D48="","",INDEX('Data - CO2'!$B$5:$AP$53,MATCH(Kulturmodeller!$D48,'Data - CO2'!$A$5:$A$53,0),AZ$20)*J48)</f>
        <v/>
      </c>
      <c r="BA48" t="str" cm="1">
        <f t="array" ref="BA48">IF($D48="","",INDEX('Data - CO2'!$B$5:$AP$53,MATCH(Kulturmodeller!$D48,'Data - CO2'!$A$5:$A$53,0),BA$20)*K48)</f>
        <v/>
      </c>
      <c r="BB48" t="str" cm="1">
        <f t="array" ref="BB48">IF($D48="","",INDEX('Data - CO2'!$B$5:$AP$53,MATCH(Kulturmodeller!$D48,'Data - CO2'!$A$5:$A$53,0),BB$20)*L48)</f>
        <v/>
      </c>
      <c r="BC48" t="str" cm="1">
        <f t="array" ref="BC48">IF($D48="","",INDEX('Data - CO2'!$B$5:$AP$53,MATCH(Kulturmodeller!$D48,'Data - CO2'!$A$5:$A$53,0),BC$20)*M48)</f>
        <v/>
      </c>
      <c r="BD48" t="str" cm="1">
        <f t="array" ref="BD48">IF($D48="","",INDEX('Data - CO2'!$B$5:$AP$53,MATCH(Kulturmodeller!$D48,'Data - CO2'!$A$5:$A$53,0),BD$20)*N48)</f>
        <v/>
      </c>
      <c r="BE48" t="str" cm="1">
        <f t="array" ref="BE48">IF($D48="","",INDEX('Data - CO2'!$B$5:$AP$53,MATCH(Kulturmodeller!$D48,'Data - CO2'!$A$5:$A$53,0),BE$20)*O48)</f>
        <v/>
      </c>
      <c r="BF48" t="str" cm="1">
        <f t="array" ref="BF48">IF($D48="","",INDEX('Data - CO2'!$B$5:$AP$53,MATCH(Kulturmodeller!$D48,'Data - CO2'!$A$5:$A$53,0),BF$20)*P48)</f>
        <v/>
      </c>
      <c r="BG48" t="str" cm="1">
        <f t="array" ref="BG48">IF($D48="","",INDEX('Data - CO2'!$B$5:$AP$53,MATCH(Kulturmodeller!$D48,'Data - CO2'!$A$5:$A$53,0),BG$20)*Q48)</f>
        <v/>
      </c>
      <c r="BH48" t="str" cm="1">
        <f t="array" ref="BH48">IF($D48="","",INDEX('Data - CO2'!$B$5:$AP$53,MATCH(Kulturmodeller!$D48,'Data - CO2'!$A$5:$A$53,0),BH$20)*R48)</f>
        <v/>
      </c>
      <c r="BI48" t="str" cm="1">
        <f t="array" ref="BI48">IF($D48="","",INDEX('Data - CO2'!$B$5:$AP$53,MATCH(Kulturmodeller!$D48,'Data - CO2'!$A$5:$A$53,0),BI$20)*S48)</f>
        <v/>
      </c>
      <c r="BJ48" t="str" cm="1">
        <f t="array" ref="BJ48">IF($D48="","",INDEX('Data - CO2'!$B$5:$AP$53,MATCH(Kulturmodeller!$D48,'Data - CO2'!$A$5:$A$53,0),BJ$20)*T48)</f>
        <v/>
      </c>
      <c r="BK48" t="str" cm="1">
        <f t="array" ref="BK48">IF($D48="","",INDEX('Data - CO2'!$B$5:$AP$53,MATCH(Kulturmodeller!$D48,'Data - CO2'!$A$5:$A$53,0),BK$20)*U48)</f>
        <v/>
      </c>
      <c r="BL48" t="str" cm="1">
        <f t="array" ref="BL48">IF($D48="","",INDEX('Data - CO2'!$B$5:$AP$53,MATCH(Kulturmodeller!$D48,'Data - CO2'!$A$5:$A$53,0),BL$20)*V48)</f>
        <v/>
      </c>
      <c r="BM48" t="str" cm="1">
        <f t="array" ref="BM48">IF($D48="","",INDEX('Data - CO2'!$B$5:$AP$53,MATCH(Kulturmodeller!$D48,'Data - CO2'!$A$5:$A$53,0),BM$20)*W48)</f>
        <v/>
      </c>
      <c r="BN48" t="str" cm="1">
        <f t="array" ref="BN48">IF($D48="","",INDEX('Data - CO2'!$B$5:$AP$53,MATCH(Kulturmodeller!$D48,'Data - CO2'!$A$5:$A$53,0),BN$20)*X48)</f>
        <v/>
      </c>
      <c r="BO48" t="str" cm="1">
        <f t="array" ref="BO48">IF($D48="","",INDEX('Data - CO2'!$B$5:$AP$53,MATCH(Kulturmodeller!$D48,'Data - CO2'!$A$5:$A$53,0),BO$20)*Y48)</f>
        <v/>
      </c>
      <c r="BP48" t="str" cm="1">
        <f t="array" ref="BP48">IF($D48="","",INDEX('Data - CO2'!$B$5:$AP$53,MATCH(Kulturmodeller!$D48,'Data - CO2'!$A$5:$A$53,0),BP$20)*Z48)</f>
        <v/>
      </c>
      <c r="BQ48" t="str" cm="1">
        <f t="array" ref="BQ48">IF($D48="","",INDEX('Data - CO2'!$B$5:$AP$53,MATCH(Kulturmodeller!$D48,'Data - CO2'!$A$5:$A$53,0),BQ$20)*AA48)</f>
        <v/>
      </c>
      <c r="BR48" t="str" cm="1">
        <f t="array" ref="BR48">IF($D48="","",INDEX('Data - CO2'!$B$5:$AP$53,MATCH(Kulturmodeller!$D48,'Data - CO2'!$A$5:$A$53,0),BR$20)*AB48)</f>
        <v/>
      </c>
      <c r="BS48" t="str" cm="1">
        <f t="array" ref="BS48">IF($D48="","",INDEX('Data - CO2'!$B$5:$AP$53,MATCH(Kulturmodeller!$D48,'Data - CO2'!$A$5:$A$53,0),BS$20)*AC48)</f>
        <v/>
      </c>
      <c r="BT48" t="str" cm="1">
        <f t="array" ref="BT48">IF($D48="","",INDEX('Data - CO2'!$B$5:$AP$53,MATCH(Kulturmodeller!$D48,'Data - CO2'!$A$5:$A$53,0),BT$20)*AD48)</f>
        <v/>
      </c>
      <c r="BU48" t="str" cm="1">
        <f t="array" ref="BU48">IF($D48="","",INDEX('Data - CO2'!$B$5:$AP$53,MATCH(Kulturmodeller!$D48,'Data - CO2'!$A$5:$A$53,0),BU$20)*AE48)</f>
        <v/>
      </c>
      <c r="BV48" t="str" cm="1">
        <f t="array" ref="BV48">IF($D48="","",INDEX('Data - CO2'!$B$5:$AP$53,MATCH(Kulturmodeller!$D48,'Data - CO2'!$A$5:$A$53,0),BV$20)*AF48)</f>
        <v/>
      </c>
      <c r="BW48" t="str" cm="1">
        <f t="array" ref="BW48">IF($D48="","",INDEX('Data - CO2'!$B$5:$AP$53,MATCH(Kulturmodeller!$D48,'Data - CO2'!$A$5:$A$53,0),BW$20)*AG48)</f>
        <v/>
      </c>
      <c r="BX48" t="str" cm="1">
        <f t="array" ref="BX48">IF($D48="","",INDEX('Data - CO2'!$B$5:$AP$53,MATCH(Kulturmodeller!$D48,'Data - CO2'!$A$5:$A$53,0),BX$20)*AH48)</f>
        <v/>
      </c>
      <c r="BY48" t="str" cm="1">
        <f t="array" ref="BY48">IF($D48="","",INDEX('Data - CO2'!$B$5:$AP$53,MATCH(Kulturmodeller!$D48,'Data - CO2'!$A$5:$A$53,0),BY$20)*AI48)</f>
        <v/>
      </c>
      <c r="BZ48" t="str" cm="1">
        <f t="array" ref="BZ48">IF($D48="","",INDEX('Data - CO2'!$B$5:$AP$53,MATCH(Kulturmodeller!$D48,'Data - CO2'!$A$5:$A$53,0),BZ$20)*AJ48)</f>
        <v/>
      </c>
      <c r="CA48" t="str" cm="1">
        <f t="array" ref="CA48">IF($D48="","",INDEX('Data - CO2'!$B$5:$AP$53,MATCH(Kulturmodeller!$D48,'Data - CO2'!$A$5:$A$53,0),CA$20)*AK48)</f>
        <v/>
      </c>
      <c r="CB48" t="str" cm="1">
        <f t="array" ref="CB48">IF($D48="","",INDEX('Data - CO2'!$B$5:$AP$53,MATCH(Kulturmodeller!$D48,'Data - CO2'!$A$5:$A$53,0),CB$20)*AL48)</f>
        <v/>
      </c>
      <c r="CC48" t="str" cm="1">
        <f t="array" ref="CC48">IF($D48="","",INDEX('Data - CO2'!$B$5:$AP$53,MATCH(Kulturmodeller!$D48,'Data - CO2'!$A$5:$A$53,0),CC$20)*AM48)</f>
        <v/>
      </c>
      <c r="CD48" t="str" cm="1">
        <f t="array" ref="CD48">IF($D48="","",INDEX('Data - CO2'!$B$5:$AP$53,MATCH(Kulturmodeller!$D48,'Data - CO2'!$A$5:$A$53,0),CD$20)*AN48)</f>
        <v/>
      </c>
      <c r="CE48" t="str" cm="1">
        <f t="array" ref="CE48">IF($D48="","",INDEX('Data - CO2'!$B$5:$AP$53,MATCH(Kulturmodeller!$D48,'Data - CO2'!$A$5:$A$53,0),CE$20)*AO48)</f>
        <v/>
      </c>
      <c r="CF48" t="str" cm="1">
        <f t="array" ref="CF48">IF($D48="","",INDEX('Data - CO2'!$B$5:$AP$53,MATCH(Kulturmodeller!$D48,'Data - CO2'!$A$5:$A$53,0),CF$20)*AP48)</f>
        <v/>
      </c>
      <c r="CG48" t="str" cm="1">
        <f t="array" ref="CG48">IF($D48="","",INDEX('Data - CO2'!$B$5:$AP$53,MATCH(Kulturmodeller!$D48,'Data - CO2'!$A$5:$A$53,0),CG$20)*AQ48)</f>
        <v/>
      </c>
      <c r="CH48" t="str" cm="1">
        <f t="array" ref="CH48">IF($D48="","",INDEX('Data - CO2'!$B$5:$AP$53,MATCH(Kulturmodeller!$D48,'Data - CO2'!$A$5:$A$53,0),CH$20)*AR48)</f>
        <v/>
      </c>
      <c r="CI48" s="11" t="str" cm="1">
        <f t="array" ref="CI48">IF($D48="","",INDEX('Data - CO2'!$B$5:$AP$53,MATCH(Kulturmodeller!$D48,'Data - CO2'!$A$5:$A$53,0),CI$20)*AS48)</f>
        <v/>
      </c>
    </row>
    <row r="49" spans="1:87" x14ac:dyDescent="0.3">
      <c r="A49" s="42"/>
      <c r="B49" s="42"/>
      <c r="C49" s="42"/>
      <c r="D49" s="12"/>
      <c r="E49" s="52"/>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4"/>
      <c r="AU49" s="111">
        <f t="shared" ref="AU49:CH49" si="380">SUM(AU47:AU48)</f>
        <v>0</v>
      </c>
      <c r="AV49" s="112">
        <f t="shared" si="380"/>
        <v>0</v>
      </c>
      <c r="AW49" s="112">
        <f t="shared" si="380"/>
        <v>0</v>
      </c>
      <c r="AX49" s="112">
        <f t="shared" si="380"/>
        <v>0</v>
      </c>
      <c r="AY49" s="112">
        <f t="shared" si="380"/>
        <v>0</v>
      </c>
      <c r="AZ49" s="112">
        <f t="shared" si="380"/>
        <v>0</v>
      </c>
      <c r="BA49" s="112">
        <f t="shared" si="380"/>
        <v>0</v>
      </c>
      <c r="BB49" s="112">
        <f t="shared" si="380"/>
        <v>0</v>
      </c>
      <c r="BC49" s="112">
        <f t="shared" si="380"/>
        <v>0</v>
      </c>
      <c r="BD49" s="112">
        <f t="shared" si="380"/>
        <v>0</v>
      </c>
      <c r="BE49" s="112">
        <f t="shared" si="380"/>
        <v>0</v>
      </c>
      <c r="BF49" s="112">
        <f t="shared" si="380"/>
        <v>0</v>
      </c>
      <c r="BG49" s="112">
        <f t="shared" si="380"/>
        <v>0</v>
      </c>
      <c r="BH49" s="112">
        <f t="shared" si="380"/>
        <v>0</v>
      </c>
      <c r="BI49" s="112">
        <f t="shared" si="380"/>
        <v>0</v>
      </c>
      <c r="BJ49" s="112">
        <f t="shared" si="380"/>
        <v>0</v>
      </c>
      <c r="BK49" s="112">
        <f t="shared" si="380"/>
        <v>0</v>
      </c>
      <c r="BL49" s="112">
        <f t="shared" si="380"/>
        <v>0</v>
      </c>
      <c r="BM49" s="112">
        <f t="shared" si="380"/>
        <v>0</v>
      </c>
      <c r="BN49" s="112">
        <f t="shared" si="380"/>
        <v>0</v>
      </c>
      <c r="BO49" s="112">
        <f t="shared" si="380"/>
        <v>0</v>
      </c>
      <c r="BP49" s="112">
        <f t="shared" si="380"/>
        <v>0</v>
      </c>
      <c r="BQ49" s="112">
        <f t="shared" si="380"/>
        <v>0</v>
      </c>
      <c r="BR49" s="112">
        <f t="shared" si="380"/>
        <v>0</v>
      </c>
      <c r="BS49" s="112">
        <f t="shared" si="380"/>
        <v>0</v>
      </c>
      <c r="BT49" s="112">
        <f t="shared" si="380"/>
        <v>0</v>
      </c>
      <c r="BU49" s="112">
        <f t="shared" si="380"/>
        <v>0</v>
      </c>
      <c r="BV49" s="112">
        <f t="shared" si="380"/>
        <v>0</v>
      </c>
      <c r="BW49" s="112">
        <f t="shared" si="380"/>
        <v>0</v>
      </c>
      <c r="BX49" s="112">
        <f t="shared" si="380"/>
        <v>0</v>
      </c>
      <c r="BY49" s="112">
        <f t="shared" si="380"/>
        <v>0</v>
      </c>
      <c r="BZ49" s="112">
        <f t="shared" si="380"/>
        <v>0</v>
      </c>
      <c r="CA49" s="112">
        <f t="shared" si="380"/>
        <v>0</v>
      </c>
      <c r="CB49" s="112">
        <f t="shared" si="380"/>
        <v>0</v>
      </c>
      <c r="CC49" s="112">
        <f t="shared" si="380"/>
        <v>0</v>
      </c>
      <c r="CD49" s="112">
        <f t="shared" si="380"/>
        <v>0</v>
      </c>
      <c r="CE49" s="112">
        <f t="shared" si="380"/>
        <v>0</v>
      </c>
      <c r="CF49" s="112">
        <f t="shared" si="380"/>
        <v>0</v>
      </c>
      <c r="CG49" s="112">
        <f t="shared" si="380"/>
        <v>0</v>
      </c>
      <c r="CH49" s="112">
        <f t="shared" si="380"/>
        <v>0</v>
      </c>
      <c r="CI49" s="113">
        <f>SUM(CI47:CI48)</f>
        <v>0</v>
      </c>
    </row>
    <row r="50" spans="1:87" x14ac:dyDescent="0.3">
      <c r="A50" s="55" t="s">
        <v>88</v>
      </c>
      <c r="B50" s="55"/>
      <c r="C50" s="55"/>
      <c r="D50" s="56"/>
      <c r="E50" s="57"/>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9"/>
      <c r="AT50" s="91">
        <f>AVERAGE(BO50:CI50)</f>
        <v>216.27865569752817</v>
      </c>
      <c r="AU50" s="111">
        <f>AU46+AU49</f>
        <v>0</v>
      </c>
      <c r="AV50" s="112">
        <f t="shared" ref="AV50" si="381">AV46+AV49</f>
        <v>0.61982210536392957</v>
      </c>
      <c r="AW50" s="112">
        <f t="shared" ref="AW50" si="382">AW46+AW49</f>
        <v>4.1321473690928636</v>
      </c>
      <c r="AX50" s="112">
        <f t="shared" ref="AX50" si="383">AX46+AX49</f>
        <v>10.33036842273216</v>
      </c>
      <c r="AY50" s="112">
        <f t="shared" ref="AY50" si="384">AY46+AY49</f>
        <v>20.660736845464321</v>
      </c>
      <c r="AZ50" s="112">
        <f t="shared" ref="AZ50" si="385">AZ46+AZ49</f>
        <v>48.540104210033981</v>
      </c>
      <c r="BA50" s="112">
        <f t="shared" ref="BA50" si="386">BA46+BA49</f>
        <v>86.980153559964563</v>
      </c>
      <c r="BB50" s="112">
        <f t="shared" ref="BB50" si="387">BB46+BB49</f>
        <v>119.05530421851215</v>
      </c>
      <c r="BC50" s="112">
        <f t="shared" ref="BC50" si="388">BC46+BC49</f>
        <v>138.57409593097594</v>
      </c>
      <c r="BD50" s="112">
        <f t="shared" ref="BD50" si="389">BD46+BD49</f>
        <v>150.84545634301782</v>
      </c>
      <c r="BE50" s="112">
        <f t="shared" ref="BE50" si="390">BE46+BE49</f>
        <v>163.95214542442284</v>
      </c>
      <c r="BF50" s="112">
        <f t="shared" ref="BF50" si="391">BF46+BF49</f>
        <v>175.75674819338849</v>
      </c>
      <c r="BG50" s="112">
        <f t="shared" ref="BG50" si="392">BG46+BG49</f>
        <v>192.63265190043123</v>
      </c>
      <c r="BH50" s="112">
        <f t="shared" ref="BH50" si="393">BH46+BH49</f>
        <v>208.52565278454756</v>
      </c>
      <c r="BI50" s="112">
        <f t="shared" ref="BI50" si="394">BI46+BI49</f>
        <v>224.13193948299801</v>
      </c>
      <c r="BJ50" s="112">
        <f t="shared" ref="BJ50" si="395">BJ46+BJ49</f>
        <v>240.45774767225782</v>
      </c>
      <c r="BK50" s="112">
        <f t="shared" ref="BK50" si="396">BK46+BK49</f>
        <v>255.70030356133663</v>
      </c>
      <c r="BL50" s="112">
        <f t="shared" ref="BL50" si="397">BL46+BL49</f>
        <v>271.09224528097747</v>
      </c>
      <c r="BM50" s="112">
        <f t="shared" ref="BM50" si="398">BM46+BM49</f>
        <v>283.83773525166805</v>
      </c>
      <c r="BN50" s="112">
        <f t="shared" ref="BN50" si="399">BN46+BN49</f>
        <v>296.95711768619299</v>
      </c>
      <c r="BO50" s="112">
        <f t="shared" ref="BO50" si="400">BO46+BO49</f>
        <v>309.17757953874286</v>
      </c>
      <c r="BP50" s="112">
        <f t="shared" ref="BP50" si="401">BP46+BP49</f>
        <v>319.59167992225559</v>
      </c>
      <c r="BQ50" s="112">
        <f t="shared" ref="BQ50" si="402">BQ46+BQ49</f>
        <v>325.12845498678035</v>
      </c>
      <c r="BR50" s="112">
        <f t="shared" ref="BR50" si="403">BR46+BR49</f>
        <v>330.48308907619128</v>
      </c>
      <c r="BS50" s="112">
        <f t="shared" ref="BS50" si="404">BS46+BS49</f>
        <v>336.75159065469489</v>
      </c>
      <c r="BT50" s="112">
        <f t="shared" ref="BT50" si="405">BT46+BT49</f>
        <v>341.79238190408989</v>
      </c>
      <c r="BU50" s="112">
        <f t="shared" ref="BU50" si="406">BU46+BU49</f>
        <v>346.07224360597019</v>
      </c>
      <c r="BV50" s="112">
        <f t="shared" ref="BV50" si="407">BV46+BV49</f>
        <v>350.78796143481532</v>
      </c>
      <c r="BW50" s="112">
        <f t="shared" ref="BW50" si="408">BW46+BW49</f>
        <v>356.10054430713848</v>
      </c>
      <c r="BX50" s="112">
        <f t="shared" ref="BX50" si="409">BX46+BX49</f>
        <v>241.00641419377621</v>
      </c>
      <c r="BY50" s="112">
        <f t="shared" ref="BY50" si="410">BY46+BY49</f>
        <v>244.89454752564654</v>
      </c>
      <c r="BZ50" s="112">
        <f t="shared" ref="BZ50" si="411">BZ46+BZ49</f>
        <v>135.81295767333484</v>
      </c>
      <c r="CA50" s="112">
        <f t="shared" ref="CA50" si="412">CA46+CA49</f>
        <v>142.20229059564605</v>
      </c>
      <c r="CB50" s="112">
        <f t="shared" ref="CB50" si="413">CB46+CB49</f>
        <v>20.854029294107992</v>
      </c>
      <c r="CC50" s="112">
        <f t="shared" ref="CC50" si="414">CC46+CC49</f>
        <v>40.713262552329553</v>
      </c>
      <c r="CD50" s="112">
        <f t="shared" ref="CD50" si="415">CD46+CD49</f>
        <v>68.471008614004418</v>
      </c>
      <c r="CE50" s="112">
        <f t="shared" ref="CE50" si="416">CE46+CE49</f>
        <v>89.107234237227473</v>
      </c>
      <c r="CF50" s="112">
        <f t="shared" ref="CF50" si="417">CF46+CF49</f>
        <v>103.4035018012368</v>
      </c>
      <c r="CG50" s="112">
        <f t="shared" ref="CG50" si="418">CG46+CG49</f>
        <v>124.28448686365377</v>
      </c>
      <c r="CH50" s="112">
        <f t="shared" ref="CH50" si="419">CH46+CH49</f>
        <v>148.13999278039694</v>
      </c>
      <c r="CI50" s="113">
        <f t="shared" ref="CI50" si="420">CI46+CI49</f>
        <v>167.0765180860526</v>
      </c>
    </row>
    <row r="51" spans="1:87" x14ac:dyDescent="0.3">
      <c r="A51" s="60"/>
      <c r="B51" s="60"/>
      <c r="C51" s="60"/>
      <c r="D51" s="60"/>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row>
    <row r="53" spans="1:87" x14ac:dyDescent="0.3">
      <c r="A53" s="60" t="s">
        <v>348</v>
      </c>
      <c r="AU53" t="s">
        <v>91</v>
      </c>
    </row>
    <row r="54" spans="1:87" x14ac:dyDescent="0.3">
      <c r="A54" s="25" t="s">
        <v>347</v>
      </c>
      <c r="B54" s="25"/>
      <c r="C54" s="25"/>
      <c r="D54" s="26"/>
      <c r="E54" s="27" t="s">
        <v>78</v>
      </c>
      <c r="F54" s="104"/>
      <c r="G54" s="104"/>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9"/>
      <c r="AU54">
        <v>1</v>
      </c>
      <c r="AV54">
        <v>2</v>
      </c>
      <c r="AW54">
        <v>3</v>
      </c>
      <c r="AX54">
        <v>4</v>
      </c>
      <c r="AY54">
        <v>5</v>
      </c>
      <c r="AZ54">
        <v>6</v>
      </c>
      <c r="BA54">
        <v>7</v>
      </c>
      <c r="BB54">
        <v>8</v>
      </c>
      <c r="BC54">
        <v>9</v>
      </c>
      <c r="BD54">
        <v>10</v>
      </c>
      <c r="BE54">
        <v>11</v>
      </c>
      <c r="BF54">
        <v>12</v>
      </c>
      <c r="BG54">
        <v>13</v>
      </c>
      <c r="BH54">
        <v>14</v>
      </c>
      <c r="BI54">
        <v>15</v>
      </c>
      <c r="BJ54">
        <v>16</v>
      </c>
      <c r="BK54">
        <v>17</v>
      </c>
      <c r="BL54">
        <v>18</v>
      </c>
      <c r="BM54">
        <v>19</v>
      </c>
      <c r="BN54">
        <v>20</v>
      </c>
      <c r="BO54">
        <v>21</v>
      </c>
      <c r="BP54">
        <v>22</v>
      </c>
      <c r="BQ54">
        <v>23</v>
      </c>
      <c r="BR54">
        <v>24</v>
      </c>
      <c r="BS54">
        <v>25</v>
      </c>
      <c r="BT54">
        <v>26</v>
      </c>
      <c r="BU54">
        <v>27</v>
      </c>
      <c r="BV54">
        <v>28</v>
      </c>
      <c r="BW54">
        <v>29</v>
      </c>
      <c r="BX54">
        <v>30</v>
      </c>
      <c r="BY54">
        <v>31</v>
      </c>
      <c r="BZ54">
        <v>32</v>
      </c>
      <c r="CA54">
        <v>33</v>
      </c>
      <c r="CB54">
        <v>34</v>
      </c>
      <c r="CC54">
        <v>35</v>
      </c>
      <c r="CD54">
        <v>36</v>
      </c>
      <c r="CE54">
        <v>37</v>
      </c>
      <c r="CF54">
        <v>38</v>
      </c>
      <c r="CG54">
        <v>39</v>
      </c>
      <c r="CH54">
        <v>40</v>
      </c>
      <c r="CI54">
        <v>41</v>
      </c>
    </row>
    <row r="55" spans="1:87" x14ac:dyDescent="0.3">
      <c r="A55" s="147" t="s">
        <v>303</v>
      </c>
      <c r="B55" s="148">
        <f>Lister!$B$13</f>
        <v>1</v>
      </c>
      <c r="C55" s="28" t="s">
        <v>60</v>
      </c>
      <c r="D55" s="29" t="s">
        <v>79</v>
      </c>
      <c r="E55" s="30" t="s">
        <v>163</v>
      </c>
      <c r="F55" s="31" t="s">
        <v>250</v>
      </c>
      <c r="G55" s="31" t="s">
        <v>137</v>
      </c>
      <c r="H55" s="31" t="s">
        <v>138</v>
      </c>
      <c r="I55" s="31" t="s">
        <v>139</v>
      </c>
      <c r="J55" s="31" t="s">
        <v>140</v>
      </c>
      <c r="K55" s="31" t="s">
        <v>141</v>
      </c>
      <c r="L55" s="31" t="s">
        <v>80</v>
      </c>
      <c r="M55" s="31" t="s">
        <v>144</v>
      </c>
      <c r="N55" s="31" t="s">
        <v>145</v>
      </c>
      <c r="O55" s="31" t="s">
        <v>146</v>
      </c>
      <c r="P55" s="31" t="s">
        <v>147</v>
      </c>
      <c r="Q55" s="31" t="s">
        <v>152</v>
      </c>
      <c r="R55" s="31" t="s">
        <v>153</v>
      </c>
      <c r="S55" s="31" t="s">
        <v>154</v>
      </c>
      <c r="T55" s="31" t="s">
        <v>155</v>
      </c>
      <c r="U55" s="31" t="s">
        <v>156</v>
      </c>
      <c r="V55" s="31" t="s">
        <v>229</v>
      </c>
      <c r="W55" s="31" t="s">
        <v>157</v>
      </c>
      <c r="X55" s="31" t="s">
        <v>158</v>
      </c>
      <c r="Y55" s="31" t="s">
        <v>159</v>
      </c>
      <c r="Z55" s="31" t="s">
        <v>230</v>
      </c>
      <c r="AA55" s="31" t="s">
        <v>231</v>
      </c>
      <c r="AB55" s="31" t="s">
        <v>232</v>
      </c>
      <c r="AC55" s="31" t="s">
        <v>233</v>
      </c>
      <c r="AD55" s="31" t="s">
        <v>234</v>
      </c>
      <c r="AE55" s="31" t="s">
        <v>235</v>
      </c>
      <c r="AF55" s="31" t="s">
        <v>236</v>
      </c>
      <c r="AG55" s="31" t="s">
        <v>237</v>
      </c>
      <c r="AH55" s="31" t="s">
        <v>238</v>
      </c>
      <c r="AI55" s="31" t="s">
        <v>239</v>
      </c>
      <c r="AJ55" s="31" t="s">
        <v>240</v>
      </c>
      <c r="AK55" s="31" t="s">
        <v>241</v>
      </c>
      <c r="AL55" s="31" t="s">
        <v>242</v>
      </c>
      <c r="AM55" s="31" t="s">
        <v>243</v>
      </c>
      <c r="AN55" s="31" t="s">
        <v>244</v>
      </c>
      <c r="AO55" s="31" t="s">
        <v>245</v>
      </c>
      <c r="AP55" s="31" t="s">
        <v>246</v>
      </c>
      <c r="AQ55" s="31" t="s">
        <v>247</v>
      </c>
      <c r="AR55" s="31" t="s">
        <v>248</v>
      </c>
      <c r="AS55" s="32" t="s">
        <v>249</v>
      </c>
      <c r="AU55" s="19">
        <v>1</v>
      </c>
      <c r="AV55" s="19">
        <v>5</v>
      </c>
      <c r="AW55" s="19">
        <v>10</v>
      </c>
      <c r="AX55" s="19">
        <v>15</v>
      </c>
      <c r="AY55" s="19">
        <v>20</v>
      </c>
      <c r="AZ55" s="19">
        <v>25</v>
      </c>
      <c r="BA55" s="19">
        <v>30</v>
      </c>
      <c r="BB55" s="19">
        <v>35</v>
      </c>
      <c r="BC55" s="19">
        <v>40</v>
      </c>
      <c r="BD55" s="19">
        <v>45</v>
      </c>
      <c r="BE55" s="19">
        <v>50</v>
      </c>
      <c r="BF55" s="19">
        <v>55</v>
      </c>
      <c r="BG55" s="19">
        <v>60</v>
      </c>
      <c r="BH55" s="19">
        <v>65</v>
      </c>
      <c r="BI55" s="19">
        <v>70</v>
      </c>
      <c r="BJ55" s="19">
        <v>75</v>
      </c>
      <c r="BK55" s="19">
        <v>80</v>
      </c>
      <c r="BL55" s="19">
        <v>85</v>
      </c>
      <c r="BM55" s="19">
        <v>90</v>
      </c>
      <c r="BN55" s="19">
        <v>95</v>
      </c>
      <c r="BO55" s="19">
        <v>100</v>
      </c>
      <c r="BP55" s="19">
        <v>105</v>
      </c>
      <c r="BQ55" s="19">
        <v>110</v>
      </c>
      <c r="BR55" s="19">
        <v>115</v>
      </c>
      <c r="BS55" s="19">
        <v>120</v>
      </c>
      <c r="BT55" s="19">
        <v>125</v>
      </c>
      <c r="BU55" s="19">
        <v>130</v>
      </c>
      <c r="BV55" s="19">
        <v>135</v>
      </c>
      <c r="BW55" s="19">
        <v>140</v>
      </c>
      <c r="BX55" s="19">
        <v>145</v>
      </c>
      <c r="BY55" s="2">
        <v>150</v>
      </c>
      <c r="BZ55" s="19">
        <v>155</v>
      </c>
      <c r="CA55" s="2">
        <v>160</v>
      </c>
      <c r="CB55" s="19">
        <v>165</v>
      </c>
      <c r="CC55" s="2">
        <v>170</v>
      </c>
      <c r="CD55" s="19">
        <v>175</v>
      </c>
      <c r="CE55" s="2">
        <v>180</v>
      </c>
      <c r="CF55" s="19">
        <v>185</v>
      </c>
      <c r="CG55" s="2">
        <v>190</v>
      </c>
      <c r="CH55" s="19">
        <v>195</v>
      </c>
      <c r="CI55" s="2">
        <v>200</v>
      </c>
    </row>
    <row r="56" spans="1:87" x14ac:dyDescent="0.3">
      <c r="A56" s="33" t="s">
        <v>81</v>
      </c>
      <c r="B56" s="33"/>
      <c r="C56" s="124" t="str">
        <f>'Katalog over Kulturmodeller '!F24</f>
        <v>EG</v>
      </c>
      <c r="D56" s="125" t="s">
        <v>272</v>
      </c>
      <c r="E56" s="139">
        <f>'Katalog over Kulturmodeller '!W24</f>
        <v>0.35</v>
      </c>
      <c r="F56" s="37">
        <f>E56+((E61-F61)+(E62-F62))*(E56/SUM(E56:E60))</f>
        <v>0.35</v>
      </c>
      <c r="G56" s="37">
        <f t="shared" ref="G56" si="421">F56+((F61-G61)+(F62-G62))*(F56/SUM(F56:F60))</f>
        <v>0.35</v>
      </c>
      <c r="H56" s="37">
        <f t="shared" ref="H56" si="422">G56+((G61-H61)+(G62-H62))*(G56/SUM(G56:G60))</f>
        <v>0.35</v>
      </c>
      <c r="I56" s="37">
        <f t="shared" ref="I56" si="423">H56+((H61-I61)+(H62-I62))*(H56/SUM(H56:H60))</f>
        <v>0.35</v>
      </c>
      <c r="J56" s="37">
        <f t="shared" ref="J56" si="424">I56+((I61-J61)+(I62-J62))*(I56/SUM(I56:I60))</f>
        <v>0.35</v>
      </c>
      <c r="K56" s="37">
        <f t="shared" ref="K56" si="425">J56+((J61-K61)+(J62-K62))*(J56/SUM(J56:J60))</f>
        <v>0.35</v>
      </c>
      <c r="L56" s="37">
        <f t="shared" ref="L56" si="426">K56+((K61-L61)+(K62-L62))*(K56/SUM(K56:K60))</f>
        <v>0.35</v>
      </c>
      <c r="M56" s="37">
        <f t="shared" ref="M56" si="427">L56+((L61-M61)+(L62-M62))*(L56/SUM(L56:L60))</f>
        <v>0.35</v>
      </c>
      <c r="N56" s="37">
        <f t="shared" ref="N56" si="428">M56+((M61-N61)+(M62-N62))*(M56/SUM(M56:M60))</f>
        <v>0.35</v>
      </c>
      <c r="O56" s="37">
        <f t="shared" ref="O56" si="429">N56+((N61-O61)+(N62-O62))*(N56/SUM(N56:N60))</f>
        <v>0.35</v>
      </c>
      <c r="P56" s="37">
        <f t="shared" ref="P56" si="430">O56+((O61-P61)+(O62-P62))*(O56/SUM(O56:O60))</f>
        <v>0.35</v>
      </c>
      <c r="Q56" s="37">
        <f t="shared" ref="Q56" si="431">P56+((P61-Q61)+(P62-Q62))*(P56/SUM(P56:P60))</f>
        <v>0.35</v>
      </c>
      <c r="R56" s="37">
        <f t="shared" ref="R56" si="432">Q56+((Q61-R61)+(Q62-R62))*(Q56/SUM(Q56:Q60))</f>
        <v>0.35</v>
      </c>
      <c r="S56" s="37">
        <f t="shared" ref="S56" si="433">R56+((R61-S61)+(R62-S62))*(R56/SUM(R56:R60))</f>
        <v>0.35</v>
      </c>
      <c r="T56" s="37">
        <f t="shared" ref="T56" si="434">S56+((S61-T61)+(S62-T62))*(S56/SUM(S56:S60))</f>
        <v>0.35</v>
      </c>
      <c r="U56" s="37">
        <f t="shared" ref="U56" si="435">T56+((T61-U61)+(T62-U62))*(T56/SUM(T56:T60))</f>
        <v>0.35</v>
      </c>
      <c r="V56" s="37">
        <f t="shared" ref="V56" si="436">U56+((U61-V61)+(U62-V62))*(U56/SUM(U56:U60))</f>
        <v>0.35</v>
      </c>
      <c r="W56" s="37">
        <f t="shared" ref="W56" si="437">V56+((V61-W61)+(V62-W62))*(V56/SUM(V56:V60))</f>
        <v>0.35</v>
      </c>
      <c r="X56" s="37">
        <f t="shared" ref="X56" si="438">W56+((W61-X61)+(W62-X62))*(W56/SUM(W56:W60))</f>
        <v>0.35</v>
      </c>
      <c r="Y56" s="37">
        <f t="shared" ref="Y56" si="439">X56+((X61-Y61)+(X62-Y62))*(X56/SUM(X56:X60))</f>
        <v>0.35</v>
      </c>
      <c r="Z56" s="37">
        <f t="shared" ref="Z56" si="440">Y56+((Y61-Z61)+(Y62-Z62))*(Y56/SUM(Y56:Y60))</f>
        <v>0.35</v>
      </c>
      <c r="AA56" s="37">
        <f t="shared" ref="AA56" si="441">Z56+((Z61-AA61)+(Z62-AA62))*(Z56/SUM(Z56:Z60))</f>
        <v>0.35</v>
      </c>
      <c r="AB56" s="37">
        <f t="shared" ref="AB56" si="442">AA56+((AA61-AB61)+(AA62-AB62))*(AA56/SUM(AA56:AA60))</f>
        <v>0.35</v>
      </c>
      <c r="AC56" s="37">
        <f t="shared" ref="AC56" si="443">AB56+((AB61-AC61)+(AB62-AC62))*(AB56/SUM(AB56:AB60))</f>
        <v>0.35</v>
      </c>
      <c r="AD56" s="37">
        <f t="shared" ref="AD56" si="444">AC56+((AC61-AD61)+(AC62-AD62))*(AC56/SUM(AC56:AC60))</f>
        <v>0.35</v>
      </c>
      <c r="AE56" s="37">
        <f t="shared" ref="AE56" si="445">AD56+((AD61-AE61)+(AD62-AE62))*(AD56/SUM(AD56:AD60))</f>
        <v>0.35</v>
      </c>
      <c r="AF56" s="37">
        <f t="shared" ref="AF56" si="446">AE56+((AE61-AF61)+(AE62-AF62))*(AE56/SUM(AE56:AE60))</f>
        <v>0.35</v>
      </c>
      <c r="AG56" s="37">
        <f t="shared" ref="AG56" si="447">AF56+((AF61-AG61)+(AF62-AG62))*(AF56/SUM(AF56:AF60))</f>
        <v>0.35</v>
      </c>
      <c r="AH56" s="37">
        <f t="shared" ref="AH56" si="448">AG56+((AG61-AH61)+(AG62-AH62))*(AG56/SUM(AG56:AG60))</f>
        <v>0.35</v>
      </c>
      <c r="AI56" s="37">
        <f t="shared" ref="AI56" si="449">AH56+((AH61-AI61)+(AH62-AI62))*(AH56/SUM(AH56:AH60))</f>
        <v>0.35</v>
      </c>
      <c r="AJ56" s="37">
        <f t="shared" ref="AJ56" si="450">AI56+((AI61-AJ61)+(AI62-AJ62))*(AI56/SUM(AI56:AI60))</f>
        <v>0.35</v>
      </c>
      <c r="AK56" s="37">
        <f t="shared" ref="AK56" si="451">AJ56+((AJ61-AK61)+(AJ62-AK62))*(AJ56/SUM(AJ56:AJ60))</f>
        <v>0.35</v>
      </c>
      <c r="AL56" s="37">
        <f t="shared" ref="AL56" si="452">AK56+((AK61-AL61)+(AK62-AL62))*(AK56/SUM(AK56:AK60))</f>
        <v>0.35</v>
      </c>
      <c r="AM56" s="37">
        <f t="shared" ref="AM56" si="453">AL56+((AL61-AM61)+(AL62-AM62))*(AL56/SUM(AL56:AL60))</f>
        <v>0.35</v>
      </c>
      <c r="AN56" s="37">
        <f t="shared" ref="AN56" si="454">AM56+((AM61-AN61)+(AM62-AN62))*(AM56/SUM(AM56:AM60))</f>
        <v>0.35</v>
      </c>
      <c r="AO56" s="37">
        <f t="shared" ref="AO56" si="455">AN56+((AN61-AO61)+(AN62-AO62))*(AN56/SUM(AN56:AN60))</f>
        <v>0.35</v>
      </c>
      <c r="AP56" s="37">
        <f t="shared" ref="AP56" si="456">AO56+((AO61-AP61)+(AO62-AP62))*(AO56/SUM(AO56:AO60))</f>
        <v>0.35</v>
      </c>
      <c r="AQ56" s="37">
        <f t="shared" ref="AQ56" si="457">AP56+((AP61-AQ61)+(AP62-AQ62))*(AP56/SUM(AP56:AP60))</f>
        <v>0.35</v>
      </c>
      <c r="AR56" s="37">
        <f t="shared" ref="AR56" si="458">AQ56+((AQ61-AR61)+(AQ62-AR62))*(AQ56/SUM(AQ56:AQ60))</f>
        <v>0.35</v>
      </c>
      <c r="AS56" s="38">
        <f t="shared" ref="AS56" si="459">AR56+((AR61-AS61)+(AR62-AS62))*(AR56/SUM(AR56:AR60))</f>
        <v>0.35</v>
      </c>
      <c r="AU56" s="7" cm="1">
        <f t="array" ref="AU56">IF($D56="","",INDEX('Data - CO2'!$B$5:$AP$53,MATCH(Kulturmodeller!$D56,'Data - CO2'!$A$5:$A$53,0),AU$20)*E56)</f>
        <v>0</v>
      </c>
      <c r="AV56" s="8" cm="1">
        <f t="array" ref="AV56">IF($D56="","",INDEX('Data - CO2'!$B$5:$AP$53,MATCH(Kulturmodeller!$D56,'Data - CO2'!$A$5:$A$53,0),AV$20)*F56)</f>
        <v>0.71841470918465278</v>
      </c>
      <c r="AW56" s="8" cm="1">
        <f t="array" ref="AW56">IF($D56="","",INDEX('Data - CO2'!$B$5:$AP$53,MATCH(Kulturmodeller!$D56,'Data - CO2'!$A$5:$A$53,0),AW$20)*G56)</f>
        <v>4.7894313945643523</v>
      </c>
      <c r="AX56" s="8" cm="1">
        <f t="array" ref="AX56">IF($D56="","",INDEX('Data - CO2'!$B$5:$AP$53,MATCH(Kulturmodeller!$D56,'Data - CO2'!$A$5:$A$53,0),AX$20)*H56)</f>
        <v>11.973578486410879</v>
      </c>
      <c r="AY56" s="8" cm="1">
        <f t="array" ref="AY56">IF($D56="","",INDEX('Data - CO2'!$B$5:$AP$53,MATCH(Kulturmodeller!$D56,'Data - CO2'!$A$5:$A$53,0),AY$20)*I56)</f>
        <v>23.947156972821759</v>
      </c>
      <c r="AZ56" s="8" cm="1">
        <f t="array" ref="AZ56">IF($D56="","",INDEX('Data - CO2'!$B$5:$AP$53,MATCH(Kulturmodeller!$D56,'Data - CO2'!$A$5:$A$53,0),AZ$20)*J56*$B55)</f>
        <v>40.257515002435717</v>
      </c>
      <c r="BA56" s="8" cm="1">
        <f t="array" ref="BA56">IF($D56="","",INDEX('Data - CO2'!$B$5:$AP$53,MATCH(Kulturmodeller!$D56,'Data - CO2'!$A$5:$A$53,0),BA$20)*K56*$B55)</f>
        <v>45.240909119623971</v>
      </c>
      <c r="BB56" s="8" cm="1">
        <f t="array" ref="BB56">IF($D56="","",INDEX('Data - CO2'!$B$5:$AP$53,MATCH(Kulturmodeller!$D56,'Data - CO2'!$A$5:$A$53,0),BB$20)*L56*$B55)</f>
        <v>48.43257119609617</v>
      </c>
      <c r="BC56" s="8" cm="1">
        <f t="array" ref="BC56">IF($D56="","",INDEX('Data - CO2'!$B$5:$AP$53,MATCH(Kulturmodeller!$D56,'Data - CO2'!$A$5:$A$53,0),BC$20)*M56*$B55)</f>
        <v>52.135408011321886</v>
      </c>
      <c r="BD56" s="8" cm="1">
        <f t="array" ref="BD56">IF($D56="","",INDEX('Data - CO2'!$B$5:$AP$53,MATCH(Kulturmodeller!$D56,'Data - CO2'!$A$5:$A$53,0),BD$20)*N56*$B55)</f>
        <v>54.670740295820551</v>
      </c>
      <c r="BE56" s="8" cm="1">
        <f t="array" ref="BE56">IF($D56="","",INDEX('Data - CO2'!$B$5:$AP$53,MATCH(Kulturmodeller!$D56,'Data - CO2'!$A$5:$A$53,0),BE$20)*O56*$B55)</f>
        <v>57.81934942737432</v>
      </c>
      <c r="BF56" s="8" cm="1">
        <f t="array" ref="BF56">IF($D56="","",INDEX('Data - CO2'!$B$5:$AP$53,MATCH(Kulturmodeller!$D56,'Data - CO2'!$A$5:$A$53,0),BF$20)*P56*$B55)</f>
        <v>60.481703144371089</v>
      </c>
      <c r="BG56" s="8" cm="1">
        <f t="array" ref="BG56">IF($D56="","",INDEX('Data - CO2'!$B$5:$AP$53,MATCH(Kulturmodeller!$D56,'Data - CO2'!$A$5:$A$53,0),BG$20)*Q56*$B55)</f>
        <v>64.525583373462482</v>
      </c>
      <c r="BH56" s="8" cm="1">
        <f t="array" ref="BH56">IF($D56="","",INDEX('Data - CO2'!$B$5:$AP$53,MATCH(Kulturmodeller!$D56,'Data - CO2'!$A$5:$A$53,0),BH$20)*R56*$B55)</f>
        <v>69.029084521883519</v>
      </c>
      <c r="BI56" s="8" cm="1">
        <f t="array" ref="BI56">IF($D56="","",INDEX('Data - CO2'!$B$5:$AP$53,MATCH(Kulturmodeller!$D56,'Data - CO2'!$A$5:$A$53,0),BI$20)*S56*$B55)</f>
        <v>72.816667336832452</v>
      </c>
      <c r="BJ56" s="8" cm="1">
        <f t="array" ref="BJ56">IF($D56="","",INDEX('Data - CO2'!$B$5:$AP$53,MATCH(Kulturmodeller!$D56,'Data - CO2'!$A$5:$A$53,0),BJ$20)*T56*$B55)</f>
        <v>77.211849796696313</v>
      </c>
      <c r="BK56" s="8" cm="1">
        <f t="array" ref="BK56">IF($D56="","",INDEX('Data - CO2'!$B$5:$AP$53,MATCH(Kulturmodeller!$D56,'Data - CO2'!$A$5:$A$53,0),BK$20)*U56*$B55)</f>
        <v>81.162453084368266</v>
      </c>
      <c r="BL56" s="8" cm="1">
        <f t="array" ref="BL56">IF($D56="","",INDEX('Data - CO2'!$B$5:$AP$53,MATCH(Kulturmodeller!$D56,'Data - CO2'!$A$5:$A$53,0),BL$20)*V56*$B55)</f>
        <v>85.306384445572959</v>
      </c>
      <c r="BM56" s="8" cm="1">
        <f t="array" ref="BM56">IF($D56="","",INDEX('Data - CO2'!$B$5:$AP$53,MATCH(Kulturmodeller!$D56,'Data - CO2'!$A$5:$A$53,0),BM$20)*W56*$B55)</f>
        <v>89.569321351407197</v>
      </c>
      <c r="BN56" s="8" cm="1">
        <f t="array" ref="BN56">IF($D56="","",INDEX('Data - CO2'!$B$5:$AP$53,MATCH(Kulturmodeller!$D56,'Data - CO2'!$A$5:$A$53,0),BN$20)*X56*$B55)</f>
        <v>93.831660368815719</v>
      </c>
      <c r="BO56" s="8" cm="1">
        <f t="array" ref="BO56">IF($D56="","",INDEX('Data - CO2'!$B$5:$AP$53,MATCH(Kulturmodeller!$D56,'Data - CO2'!$A$5:$A$53,0),BO$20)*Y56*$B55)</f>
        <v>97.739439522114267</v>
      </c>
      <c r="BP56" s="8" cm="1">
        <f t="array" ref="BP56">IF($D56="","",INDEX('Data - CO2'!$B$5:$AP$53,MATCH(Kulturmodeller!$D56,'Data - CO2'!$A$5:$A$53,0),BP$20)*Z56*$B55)</f>
        <v>102.12195466379895</v>
      </c>
      <c r="BQ56" s="8" cm="1">
        <f t="array" ref="BQ56">IF($D56="","",INDEX('Data - CO2'!$B$5:$AP$53,MATCH(Kulturmodeller!$D56,'Data - CO2'!$A$5:$A$53,0),BQ$20)*AA56*$B55)</f>
        <v>106.47406079588319</v>
      </c>
      <c r="BR56" s="8" cm="1">
        <f t="array" ref="BR56">IF($D56="","",INDEX('Data - CO2'!$B$5:$AP$53,MATCH(Kulturmodeller!$D56,'Data - CO2'!$A$5:$A$53,0),BR$20)*AB56*$B55)</f>
        <v>110.89648588718286</v>
      </c>
      <c r="BS56" s="8" cm="1">
        <f t="array" ref="BS56">IF($D56="","",INDEX('Data - CO2'!$B$5:$AP$53,MATCH(Kulturmodeller!$D56,'Data - CO2'!$A$5:$A$53,0),BS$20)*AC56*$B55)</f>
        <v>115.10104372775632</v>
      </c>
      <c r="BT56" s="8" cm="1">
        <f t="array" ref="BT56">IF($D56="","",INDEX('Data - CO2'!$B$5:$AP$53,MATCH(Kulturmodeller!$D56,'Data - CO2'!$A$5:$A$53,0),BT$20)*AD56*$B55)</f>
        <v>118.83748518826513</v>
      </c>
      <c r="BU56" s="8" cm="1">
        <f t="array" ref="BU56">IF($D56="","",INDEX('Data - CO2'!$B$5:$AP$53,MATCH(Kulturmodeller!$D56,'Data - CO2'!$A$5:$A$53,0),BU$20)*AE56*$B55)</f>
        <v>119.12756556330417</v>
      </c>
      <c r="BV56" s="8" cm="1">
        <f t="array" ref="BV56">IF($D56="","",INDEX('Data - CO2'!$B$5:$AP$53,MATCH(Kulturmodeller!$D56,'Data - CO2'!$A$5:$A$53,0),BV$20)*AF56*$B55)</f>
        <v>120.91238541092045</v>
      </c>
      <c r="BW56" s="8" cm="1">
        <f t="array" ref="BW56">IF($D56="","",INDEX('Data - CO2'!$B$5:$AP$53,MATCH(Kulturmodeller!$D56,'Data - CO2'!$A$5:$A$53,0),BW$20)*AG56*$B55)</f>
        <v>121.45735387572661</v>
      </c>
      <c r="BX56" s="8" cm="1">
        <f t="array" ref="BX56">IF($D56="","",INDEX('Data - CO2'!$B$5:$AP$53,MATCH(Kulturmodeller!$D56,'Data - CO2'!$A$5:$A$53,0),BX$20)*AH56*$B55)</f>
        <v>122.58913647865967</v>
      </c>
      <c r="BY56" s="8" cm="1">
        <f t="array" ref="BY56">IF($D56="","",INDEX('Data - CO2'!$B$5:$AP$53,MATCH(Kulturmodeller!$D56,'Data - CO2'!$A$5:$A$53,0),BY$20)*AI56*$B55)</f>
        <v>124.76271369661944</v>
      </c>
      <c r="BZ56" s="8" cm="1">
        <f t="array" ref="BZ56">IF($D56="","",INDEX('Data - CO2'!$B$5:$AP$53,MATCH(Kulturmodeller!$D56,'Data - CO2'!$A$5:$A$53,0),BZ$20)*AJ56*$B55)</f>
        <v>0.71841470918465278</v>
      </c>
      <c r="CA56" s="8" cm="1">
        <f t="array" ref="CA56">IF($D56="","",INDEX('Data - CO2'!$B$5:$AP$53,MATCH(Kulturmodeller!$D56,'Data - CO2'!$A$5:$A$53,0),CA$20)*AK56*$B55)</f>
        <v>4.7894313945643523</v>
      </c>
      <c r="CB56" s="8" cm="1">
        <f t="array" ref="CB56">IF($D56="","",INDEX('Data - CO2'!$B$5:$AP$53,MATCH(Kulturmodeller!$D56,'Data - CO2'!$A$5:$A$53,0),CB$20)*AL56*$B55)</f>
        <v>11.973578486410879</v>
      </c>
      <c r="CC56" s="8" cm="1">
        <f t="array" ref="CC56">IF($D56="","",INDEX('Data - CO2'!$B$5:$AP$53,MATCH(Kulturmodeller!$D56,'Data - CO2'!$A$5:$A$53,0),CC$20)*AM56*$B55)</f>
        <v>23.947156972821759</v>
      </c>
      <c r="CD56" s="8" cm="1">
        <f t="array" ref="CD56">IF($D56="","",INDEX('Data - CO2'!$B$5:$AP$53,MATCH(Kulturmodeller!$D56,'Data - CO2'!$A$5:$A$53,0),CD$20)*AN56*$B55)</f>
        <v>40.257515002435717</v>
      </c>
      <c r="CE56" s="8" cm="1">
        <f t="array" ref="CE56">IF($D56="","",INDEX('Data - CO2'!$B$5:$AP$53,MATCH(Kulturmodeller!$D56,'Data - CO2'!$A$5:$A$53,0),CE$20)*AO56*$B55)</f>
        <v>45.240909119623971</v>
      </c>
      <c r="CF56" s="8" cm="1">
        <f t="array" ref="CF56">IF($D56="","",INDEX('Data - CO2'!$B$5:$AP$53,MATCH(Kulturmodeller!$D56,'Data - CO2'!$A$5:$A$53,0),CF$20)*AP56*$B55)</f>
        <v>48.43257119609617</v>
      </c>
      <c r="CG56" s="8" cm="1">
        <f t="array" ref="CG56">IF($D56="","",INDEX('Data - CO2'!$B$5:$AP$53,MATCH(Kulturmodeller!$D56,'Data - CO2'!$A$5:$A$53,0),CG$20)*AQ56*$B55)</f>
        <v>52.135408011321886</v>
      </c>
      <c r="CH56" s="8" cm="1">
        <f t="array" ref="CH56">IF($D56="","",INDEX('Data - CO2'!$B$5:$AP$53,MATCH(Kulturmodeller!$D56,'Data - CO2'!$A$5:$A$53,0),CH$20)*AR56*$B55)</f>
        <v>54.670740295820551</v>
      </c>
      <c r="CI56" s="9" cm="1">
        <f t="array" ref="CI56">IF($D56="","",INDEX('Data - CO2'!$B$5:$AP$53,MATCH(Kulturmodeller!$D56,'Data - CO2'!$A$5:$A$53,0),CI$20)*AS56*$B55)</f>
        <v>57.81934942737432</v>
      </c>
    </row>
    <row r="57" spans="1:87" x14ac:dyDescent="0.3">
      <c r="A57" s="33" t="s">
        <v>82</v>
      </c>
      <c r="B57" s="33"/>
      <c r="C57" s="124" t="str">
        <f>'Katalog over Kulturmodeller '!F25</f>
        <v>LØV - valgfri</v>
      </c>
      <c r="D57" s="125" t="s">
        <v>274</v>
      </c>
      <c r="E57" s="151">
        <f>'Katalog over Kulturmodeller '!W25</f>
        <v>0.2</v>
      </c>
      <c r="F57" s="40">
        <f>E57+((E61-F61)+(E62-F62))*(E57/SUM(E56:E60))</f>
        <v>0.2</v>
      </c>
      <c r="G57" s="40">
        <f t="shared" ref="G57" si="460">F57+((F61-G61)+(F62-G62))*(F57/SUM(F56:F60))</f>
        <v>0.2</v>
      </c>
      <c r="H57" s="40">
        <f t="shared" ref="H57" si="461">G57+((G61-H61)+(G62-H62))*(G57/SUM(G56:G60))</f>
        <v>0.2</v>
      </c>
      <c r="I57" s="40">
        <f t="shared" ref="I57" si="462">H57+((H61-I61)+(H62-I62))*(H57/SUM(H56:H60))</f>
        <v>0.2</v>
      </c>
      <c r="J57" s="40">
        <f t="shared" ref="J57" si="463">I57+((I61-J61)+(I62-J62))*(I57/SUM(I56:I60))</f>
        <v>0.2</v>
      </c>
      <c r="K57" s="40">
        <f t="shared" ref="K57" si="464">J57+((J61-K61)+(J62-K62))*(J57/SUM(J56:J60))</f>
        <v>0.2</v>
      </c>
      <c r="L57" s="40">
        <f t="shared" ref="L57" si="465">K57+((K61-L61)+(K62-L62))*(K57/SUM(K56:K60))</f>
        <v>0.2</v>
      </c>
      <c r="M57" s="40">
        <f t="shared" ref="M57" si="466">L57+((L61-M61)+(L62-M62))*(L57/SUM(L56:L60))</f>
        <v>0.2</v>
      </c>
      <c r="N57" s="40">
        <f t="shared" ref="N57" si="467">M57+((M61-N61)+(M62-N62))*(M57/SUM(M56:M60))</f>
        <v>0.2</v>
      </c>
      <c r="O57" s="40">
        <f t="shared" ref="O57" si="468">N57+((N61-O61)+(N62-O62))*(N57/SUM(N56:N60))</f>
        <v>0.2</v>
      </c>
      <c r="P57" s="40">
        <f t="shared" ref="P57" si="469">O57+((O61-P61)+(O62-P62))*(O57/SUM(O56:O60))</f>
        <v>0.2</v>
      </c>
      <c r="Q57" s="40">
        <f t="shared" ref="Q57" si="470">P57+((P61-Q61)+(P62-Q62))*(P57/SUM(P56:P60))</f>
        <v>0.2</v>
      </c>
      <c r="R57" s="40">
        <f t="shared" ref="R57" si="471">Q57+((Q61-R61)+(Q62-R62))*(Q57/SUM(Q56:Q60))</f>
        <v>0.2</v>
      </c>
      <c r="S57" s="40">
        <f t="shared" ref="S57" si="472">R57+((R61-S61)+(R62-S62))*(R57/SUM(R56:R60))</f>
        <v>0.2</v>
      </c>
      <c r="T57" s="40">
        <f t="shared" ref="T57" si="473">S57+((S61-T61)+(S62-T62))*(S57/SUM(S56:S60))</f>
        <v>0.2</v>
      </c>
      <c r="U57" s="40">
        <f t="shared" ref="U57" si="474">T57+((T61-U61)+(T62-U62))*(T57/SUM(T56:T60))</f>
        <v>0.2</v>
      </c>
      <c r="V57" s="40">
        <f t="shared" ref="V57" si="475">U57+((U61-V61)+(U62-V62))*(U57/SUM(U56:U60))</f>
        <v>0.2</v>
      </c>
      <c r="W57" s="40">
        <f t="shared" ref="W57" si="476">V57+((V61-W61)+(V62-W62))*(V57/SUM(V56:V60))</f>
        <v>0.2</v>
      </c>
      <c r="X57" s="40">
        <f t="shared" ref="X57" si="477">W57+((W61-X61)+(W62-X62))*(W57/SUM(W56:W60))</f>
        <v>0.2</v>
      </c>
      <c r="Y57" s="40">
        <f t="shared" ref="Y57" si="478">X57+((X61-Y61)+(X62-Y62))*(X57/SUM(X56:X60))</f>
        <v>0.2</v>
      </c>
      <c r="Z57" s="40">
        <f t="shared" ref="Z57" si="479">Y57+((Y61-Z61)+(Y62-Z62))*(Y57/SUM(Y56:Y60))</f>
        <v>0.2</v>
      </c>
      <c r="AA57" s="40">
        <f t="shared" ref="AA57" si="480">Z57+((Z61-AA61)+(Z62-AA62))*(Z57/SUM(Z56:Z60))</f>
        <v>0.2</v>
      </c>
      <c r="AB57" s="40">
        <f t="shared" ref="AB57" si="481">AA57+((AA61-AB61)+(AA62-AB62))*(AA57/SUM(AA56:AA60))</f>
        <v>0.2</v>
      </c>
      <c r="AC57" s="40">
        <f t="shared" ref="AC57" si="482">AB57+((AB61-AC61)+(AB62-AC62))*(AB57/SUM(AB56:AB60))</f>
        <v>0.2</v>
      </c>
      <c r="AD57" s="40">
        <f t="shared" ref="AD57" si="483">AC57+((AC61-AD61)+(AC62-AD62))*(AC57/SUM(AC56:AC60))</f>
        <v>0.2</v>
      </c>
      <c r="AE57" s="40">
        <f t="shared" ref="AE57" si="484">AD57+((AD61-AE61)+(AD62-AE62))*(AD57/SUM(AD56:AD60))</f>
        <v>0.2</v>
      </c>
      <c r="AF57" s="40">
        <f t="shared" ref="AF57" si="485">AE57+((AE61-AF61)+(AE62-AF62))*(AE57/SUM(AE56:AE60))</f>
        <v>0.2</v>
      </c>
      <c r="AG57" s="40">
        <f t="shared" ref="AG57" si="486">AF57+((AF61-AG61)+(AF62-AG62))*(AF57/SUM(AF56:AF60))</f>
        <v>0.2</v>
      </c>
      <c r="AH57" s="40">
        <f t="shared" ref="AH57" si="487">AG57+((AG61-AH61)+(AG62-AH62))*(AG57/SUM(AG56:AG60))</f>
        <v>0.2</v>
      </c>
      <c r="AI57" s="40">
        <f t="shared" ref="AI57" si="488">AH57+((AH61-AI61)+(AH62-AI62))*(AH57/SUM(AH56:AH60))</f>
        <v>0.2</v>
      </c>
      <c r="AJ57" s="40">
        <f t="shared" ref="AJ57" si="489">AI57+((AI61-AJ61)+(AI62-AJ62))*(AI57/SUM(AI56:AI60))</f>
        <v>0.2</v>
      </c>
      <c r="AK57" s="40">
        <f t="shared" ref="AK57" si="490">AJ57+((AJ61-AK61)+(AJ62-AK62))*(AJ57/SUM(AJ56:AJ60))</f>
        <v>0.2</v>
      </c>
      <c r="AL57" s="40">
        <f t="shared" ref="AL57" si="491">AK57+((AK61-AL61)+(AK62-AL62))*(AK57/SUM(AK56:AK60))</f>
        <v>0.2</v>
      </c>
      <c r="AM57" s="40">
        <f t="shared" ref="AM57" si="492">AL57+((AL61-AM61)+(AL62-AM62))*(AL57/SUM(AL56:AL60))</f>
        <v>0.2</v>
      </c>
      <c r="AN57" s="40">
        <f t="shared" ref="AN57" si="493">AM57+((AM61-AN61)+(AM62-AN62))*(AM57/SUM(AM56:AM60))</f>
        <v>0.2</v>
      </c>
      <c r="AO57" s="40">
        <f t="shared" ref="AO57" si="494">AN57+((AN61-AO61)+(AN62-AO62))*(AN57/SUM(AN56:AN60))</f>
        <v>0.2</v>
      </c>
      <c r="AP57" s="40">
        <f t="shared" ref="AP57" si="495">AO57+((AO61-AP61)+(AO62-AP62))*(AO57/SUM(AO56:AO60))</f>
        <v>0.2</v>
      </c>
      <c r="AQ57" s="40">
        <f t="shared" ref="AQ57" si="496">AP57+((AP61-AQ61)+(AP62-AQ62))*(AP57/SUM(AP56:AP60))</f>
        <v>0.2</v>
      </c>
      <c r="AR57" s="40">
        <f t="shared" ref="AR57" si="497">AQ57+((AQ61-AR61)+(AQ62-AR62))*(AQ57/SUM(AQ56:AQ60))</f>
        <v>0.2</v>
      </c>
      <c r="AS57" s="41">
        <f t="shared" ref="AS57" si="498">AR57+((AR61-AS61)+(AR62-AS62))*(AR57/SUM(AR56:AR60))</f>
        <v>0.2</v>
      </c>
      <c r="AU57" s="10" cm="1">
        <f t="array" ref="AU57">IF($D57="","",INDEX('Data - CO2'!$B$5:$AP$53,MATCH(Kulturmodeller!$D57,'Data - CO2'!$A$5:$A$53,0),AU$20)*E57)</f>
        <v>0</v>
      </c>
      <c r="AV57" cm="1">
        <f t="array" ref="AV57">IF($D57="","",INDEX('Data - CO2'!$B$5:$AP$53,MATCH(Kulturmodeller!$D57,'Data - CO2'!$A$5:$A$53,0),AV$20)*F57)</f>
        <v>0.34835997203561858</v>
      </c>
      <c r="AW57" cm="1">
        <f t="array" ref="AW57">IF($D57="","",INDEX('Data - CO2'!$B$5:$AP$53,MATCH(Kulturmodeller!$D57,'Data - CO2'!$A$5:$A$53,0),AW$20)*G57)</f>
        <v>2.3223998135707906</v>
      </c>
      <c r="AX57" cm="1">
        <f t="array" ref="AX57">IF($D57="","",INDEX('Data - CO2'!$B$5:$AP$53,MATCH(Kulturmodeller!$D57,'Data - CO2'!$A$5:$A$53,0),AX$20)*H57)</f>
        <v>5.8059995339269754</v>
      </c>
      <c r="AY57" cm="1">
        <f t="array" ref="AY57">IF($D57="","",INDEX('Data - CO2'!$B$5:$AP$53,MATCH(Kulturmodeller!$D57,'Data - CO2'!$A$5:$A$53,0),AY$20)*I57)</f>
        <v>11.611999067853951</v>
      </c>
      <c r="AZ57" cm="1">
        <f t="array" ref="AZ57">IF($D57="","",INDEX('Data - CO2'!$B$5:$AP$53,MATCH(Kulturmodeller!$D57,'Data - CO2'!$A$5:$A$53,0),AZ$20)*J57*$B55)</f>
        <v>26.682294529461146</v>
      </c>
      <c r="BA57" cm="1">
        <f t="array" ref="BA57">IF($D57="","",INDEX('Data - CO2'!$B$5:$AP$53,MATCH(Kulturmodeller!$D57,'Data - CO2'!$A$5:$A$53,0),BA$20)*K57*$B55)</f>
        <v>44.695686202453885</v>
      </c>
      <c r="BB57" cm="1">
        <f t="array" ref="BB57">IF($D57="","",INDEX('Data - CO2'!$B$5:$AP$53,MATCH(Kulturmodeller!$D57,'Data - CO2'!$A$5:$A$53,0),BB$20)*L57*$B55)</f>
        <v>56.433505602103175</v>
      </c>
      <c r="BC57" cm="1">
        <f t="array" ref="BC57">IF($D57="","",INDEX('Data - CO2'!$B$5:$AP$53,MATCH(Kulturmodeller!$D57,'Data - CO2'!$A$5:$A$53,0),BC$20)*M57*$B55)</f>
        <v>62.027740381742198</v>
      </c>
      <c r="BD57" cm="1">
        <f t="array" ref="BD57">IF($D57="","",INDEX('Data - CO2'!$B$5:$AP$53,MATCH(Kulturmodeller!$D57,'Data - CO2'!$A$5:$A$53,0),BD$20)*N57*$B55)</f>
        <v>66.462095389227883</v>
      </c>
      <c r="BE57" cm="1">
        <f t="array" ref="BE57">IF($D57="","",INDEX('Data - CO2'!$B$5:$AP$53,MATCH(Kulturmodeller!$D57,'Data - CO2'!$A$5:$A$53,0),BE$20)*O57*$B55)</f>
        <v>72.815771886757858</v>
      </c>
      <c r="BF57" cm="1">
        <f t="array" ref="BF57">IF($D57="","",INDEX('Data - CO2'!$B$5:$AP$53,MATCH(Kulturmodeller!$D57,'Data - CO2'!$A$5:$A$53,0),BF$20)*P57*$B55)</f>
        <v>78.321838006384041</v>
      </c>
      <c r="BG57" cm="1">
        <f t="array" ref="BG57">IF($D57="","",INDEX('Data - CO2'!$B$5:$AP$53,MATCH(Kulturmodeller!$D57,'Data - CO2'!$A$5:$A$53,0),BG$20)*Q57*$B55)</f>
        <v>83.834794055031139</v>
      </c>
      <c r="BH57" cm="1">
        <f t="array" ref="BH57">IF($D57="","",INDEX('Data - CO2'!$B$5:$AP$53,MATCH(Kulturmodeller!$D57,'Data - CO2'!$A$5:$A$53,0),BH$20)*R57*$B55)</f>
        <v>89.163393445769984</v>
      </c>
      <c r="BI57" cm="1">
        <f t="array" ref="BI57">IF($D57="","",INDEX('Data - CO2'!$B$5:$AP$53,MATCH(Kulturmodeller!$D57,'Data - CO2'!$A$5:$A$53,0),BI$20)*S57*$B55)</f>
        <v>94.019926937153201</v>
      </c>
      <c r="BJ57" cm="1">
        <f t="array" ref="BJ57">IF($D57="","",INDEX('Data - CO2'!$B$5:$AP$53,MATCH(Kulturmodeller!$D57,'Data - CO2'!$A$5:$A$53,0),BJ$20)*T57*$B55)</f>
        <v>99.552539365621712</v>
      </c>
      <c r="BK57" cm="1">
        <f t="array" ref="BK57">IF($D57="","",INDEX('Data - CO2'!$B$5:$AP$53,MATCH(Kulturmodeller!$D57,'Data - CO2'!$A$5:$A$53,0),BK$20)*U57*$B55)</f>
        <v>104.17751783604106</v>
      </c>
      <c r="BL57" cm="1">
        <f t="array" ref="BL57">IF($D57="","",INDEX('Data - CO2'!$B$5:$AP$53,MATCH(Kulturmodeller!$D57,'Data - CO2'!$A$5:$A$53,0),BL$20)*V57*$B55)</f>
        <v>108.62253763248697</v>
      </c>
      <c r="BM57" cm="1">
        <f t="array" ref="BM57">IF($D57="","",INDEX('Data - CO2'!$B$5:$AP$53,MATCH(Kulturmodeller!$D57,'Data - CO2'!$A$5:$A$53,0),BM$20)*W57*$B55)</f>
        <v>111.11343488697806</v>
      </c>
      <c r="BN57" cm="1">
        <f t="array" ref="BN57">IF($D57="","",INDEX('Data - CO2'!$B$5:$AP$53,MATCH(Kulturmodeller!$D57,'Data - CO2'!$A$5:$A$53,0),BN$20)*X57*$B55)</f>
        <v>113.03339188742972</v>
      </c>
      <c r="BO57" cm="1">
        <f t="array" ref="BO57">IF($D57="","",INDEX('Data - CO2'!$B$5:$AP$53,MATCH(Kulturmodeller!$D57,'Data - CO2'!$A$5:$A$53,0),BO$20)*Y57*$B55)</f>
        <v>115.52439460356651</v>
      </c>
      <c r="BP57" cm="1">
        <f t="array" ref="BP57">IF($D57="","",INDEX('Data - CO2'!$B$5:$AP$53,MATCH(Kulturmodeller!$D57,'Data - CO2'!$A$5:$A$53,0),BP$20)*Z57*$B55)</f>
        <v>117.35205745744196</v>
      </c>
      <c r="BQ57" cm="1">
        <f t="array" ref="BQ57">IF($D57="","",INDEX('Data - CO2'!$B$5:$AP$53,MATCH(Kulturmodeller!$D57,'Data - CO2'!$A$5:$A$53,0),BQ$20)*AA57*$B55)</f>
        <v>119.53118487935338</v>
      </c>
      <c r="BR57" cm="1">
        <f t="array" ref="BR57">IF($D57="","",INDEX('Data - CO2'!$B$5:$AP$53,MATCH(Kulturmodeller!$D57,'Data - CO2'!$A$5:$A$53,0),BR$20)*AB57*$B55)</f>
        <v>121.57987953735909</v>
      </c>
      <c r="BS57" cm="1">
        <f t="array" ref="BS57">IF($D57="","",INDEX('Data - CO2'!$B$5:$AP$53,MATCH(Kulturmodeller!$D57,'Data - CO2'!$A$5:$A$53,0),BS$20)*AC57*$B55)</f>
        <v>124.07845680652768</v>
      </c>
      <c r="BT57" cm="1">
        <f t="array" ref="BT57">IF($D57="","",INDEX('Data - CO2'!$B$5:$AP$53,MATCH(Kulturmodeller!$D57,'Data - CO2'!$A$5:$A$53,0),BT$20)*AD57*$B55)</f>
        <v>125.07661434903187</v>
      </c>
      <c r="BU57" cm="1">
        <f t="array" ref="BU57">IF($D57="","",INDEX('Data - CO2'!$B$5:$AP$53,MATCH(Kulturmodeller!$D57,'Data - CO2'!$A$5:$A$53,0),BU$20)*AE57*$B55)</f>
        <v>127.63247588776881</v>
      </c>
      <c r="BV57" cm="1">
        <f t="array" ref="BV57">IF($D57="","",INDEX('Data - CO2'!$B$5:$AP$53,MATCH(Kulturmodeller!$D57,'Data - CO2'!$A$5:$A$53,0),BV$20)*AF57*$B55)</f>
        <v>0.34835997203561858</v>
      </c>
      <c r="BW57" cm="1">
        <f t="array" ref="BW57">IF($D57="","",INDEX('Data - CO2'!$B$5:$AP$53,MATCH(Kulturmodeller!$D57,'Data - CO2'!$A$5:$A$53,0),BW$20)*AG57*$B55)</f>
        <v>2.3223998135707906</v>
      </c>
      <c r="BX57" cm="1">
        <f t="array" ref="BX57">IF($D57="","",INDEX('Data - CO2'!$B$5:$AP$53,MATCH(Kulturmodeller!$D57,'Data - CO2'!$A$5:$A$53,0),BX$20)*AH57*$B55)</f>
        <v>5.8059995339269754</v>
      </c>
      <c r="BY57" cm="1">
        <f t="array" ref="BY57">IF($D57="","",INDEX('Data - CO2'!$B$5:$AP$53,MATCH(Kulturmodeller!$D57,'Data - CO2'!$A$5:$A$53,0),BY$20)*AI57*$B55)</f>
        <v>11.611999067853951</v>
      </c>
      <c r="BZ57" cm="1">
        <f t="array" ref="BZ57">IF($D57="","",INDEX('Data - CO2'!$B$5:$AP$53,MATCH(Kulturmodeller!$D57,'Data - CO2'!$A$5:$A$53,0),BZ$20)*AJ57*$B55)</f>
        <v>26.682294529461146</v>
      </c>
      <c r="CA57" cm="1">
        <f t="array" ref="CA57">IF($D57="","",INDEX('Data - CO2'!$B$5:$AP$53,MATCH(Kulturmodeller!$D57,'Data - CO2'!$A$5:$A$53,0),CA$20)*AK57*$B55)</f>
        <v>44.695686202453885</v>
      </c>
      <c r="CB57" cm="1">
        <f t="array" ref="CB57">IF($D57="","",INDEX('Data - CO2'!$B$5:$AP$53,MATCH(Kulturmodeller!$D57,'Data - CO2'!$A$5:$A$53,0),CB$20)*AL57*$B55)</f>
        <v>56.433505602103175</v>
      </c>
      <c r="CC57" cm="1">
        <f t="array" ref="CC57">IF($D57="","",INDEX('Data - CO2'!$B$5:$AP$53,MATCH(Kulturmodeller!$D57,'Data - CO2'!$A$5:$A$53,0),CC$20)*AM57*$B55)</f>
        <v>62.027740381742198</v>
      </c>
      <c r="CD57" cm="1">
        <f t="array" ref="CD57">IF($D57="","",INDEX('Data - CO2'!$B$5:$AP$53,MATCH(Kulturmodeller!$D57,'Data - CO2'!$A$5:$A$53,0),CD$20)*AN57*$B55)</f>
        <v>66.462095389227883</v>
      </c>
      <c r="CE57" cm="1">
        <f t="array" ref="CE57">IF($D57="","",INDEX('Data - CO2'!$B$5:$AP$53,MATCH(Kulturmodeller!$D57,'Data - CO2'!$A$5:$A$53,0),CE$20)*AO57*$B55)</f>
        <v>72.815771886757858</v>
      </c>
      <c r="CF57" cm="1">
        <f t="array" ref="CF57">IF($D57="","",INDEX('Data - CO2'!$B$5:$AP$53,MATCH(Kulturmodeller!$D57,'Data - CO2'!$A$5:$A$53,0),CF$20)*AP57*$B55)</f>
        <v>78.321838006384041</v>
      </c>
      <c r="CG57" cm="1">
        <f t="array" ref="CG57">IF($D57="","",INDEX('Data - CO2'!$B$5:$AP$53,MATCH(Kulturmodeller!$D57,'Data - CO2'!$A$5:$A$53,0),CG$20)*AQ57*$B55)</f>
        <v>83.834794055031139</v>
      </c>
      <c r="CH57" cm="1">
        <f t="array" ref="CH57">IF($D57="","",INDEX('Data - CO2'!$B$5:$AP$53,MATCH(Kulturmodeller!$D57,'Data - CO2'!$A$5:$A$53,0),CH$20)*AR57*$B55)</f>
        <v>89.163393445769984</v>
      </c>
      <c r="CI57" s="11" cm="1">
        <f t="array" ref="CI57">IF($D57="","",INDEX('Data - CO2'!$B$5:$AP$53,MATCH(Kulturmodeller!$D57,'Data - CO2'!$A$5:$A$53,0),CI$20)*AS57*$B55)</f>
        <v>94.019926937153201</v>
      </c>
    </row>
    <row r="58" spans="1:87" x14ac:dyDescent="0.3">
      <c r="A58" s="33" t="s">
        <v>83</v>
      </c>
      <c r="B58" s="33"/>
      <c r="C58" s="124" t="str">
        <f>'Katalog over Kulturmodeller '!F26</f>
        <v>Småtræer</v>
      </c>
      <c r="D58" s="125" t="s">
        <v>306</v>
      </c>
      <c r="E58" s="151">
        <f>'Katalog over Kulturmodeller '!W26</f>
        <v>0.15</v>
      </c>
      <c r="F58" s="40">
        <f>E58+((E61-F61)+(E62-F62))*(E58/SUM(E56:E60))</f>
        <v>0.15</v>
      </c>
      <c r="G58" s="40">
        <f t="shared" ref="G58" si="499">F58+((F61-G61)+(F62-G62))*(F58/SUM(F56:F60))</f>
        <v>0.15</v>
      </c>
      <c r="H58" s="40">
        <f t="shared" ref="H58" si="500">G58+((G61-H61)+(G62-H62))*(G58/SUM(G56:G60))</f>
        <v>0.15</v>
      </c>
      <c r="I58" s="40">
        <f t="shared" ref="I58" si="501">H58+((H61-I61)+(H62-I62))*(H58/SUM(H56:H60))</f>
        <v>0.15</v>
      </c>
      <c r="J58" s="40">
        <f t="shared" ref="J58" si="502">I58+((I61-J61)+(I62-J62))*(I58/SUM(I56:I60))</f>
        <v>0.15</v>
      </c>
      <c r="K58" s="40">
        <f t="shared" ref="K58" si="503">J58+((J61-K61)+(J62-K62))*(J58/SUM(J56:J60))</f>
        <v>0.15</v>
      </c>
      <c r="L58" s="40">
        <f t="shared" ref="L58" si="504">K58+((K61-L61)+(K62-L62))*(K58/SUM(K56:K60))</f>
        <v>0.15</v>
      </c>
      <c r="M58" s="40">
        <f t="shared" ref="M58" si="505">L58+((L61-M61)+(L62-M62))*(L58/SUM(L56:L60))</f>
        <v>0.15</v>
      </c>
      <c r="N58" s="40">
        <f t="shared" ref="N58" si="506">M58+((M61-N61)+(M62-N62))*(M58/SUM(M56:M60))</f>
        <v>0.15</v>
      </c>
      <c r="O58" s="40">
        <f t="shared" ref="O58" si="507">N58+((N61-O61)+(N62-O62))*(N58/SUM(N56:N60))</f>
        <v>0.15</v>
      </c>
      <c r="P58" s="40">
        <f t="shared" ref="P58" si="508">O58+((O61-P61)+(O62-P62))*(O58/SUM(O56:O60))</f>
        <v>0.15</v>
      </c>
      <c r="Q58" s="40">
        <f t="shared" ref="Q58" si="509">P58+((P61-Q61)+(P62-Q62))*(P58/SUM(P56:P60))</f>
        <v>0.15</v>
      </c>
      <c r="R58" s="40">
        <f t="shared" ref="R58" si="510">Q58+((Q61-R61)+(Q62-R62))*(Q58/SUM(Q56:Q60))</f>
        <v>0.15</v>
      </c>
      <c r="S58" s="40">
        <f t="shared" ref="S58" si="511">R58+((R61-S61)+(R62-S62))*(R58/SUM(R56:R60))</f>
        <v>0.15</v>
      </c>
      <c r="T58" s="40">
        <f t="shared" ref="T58" si="512">S58+((S61-T61)+(S62-T62))*(S58/SUM(S56:S60))</f>
        <v>0.15</v>
      </c>
      <c r="U58" s="40">
        <f t="shared" ref="U58" si="513">T58+((T61-U61)+(T62-U62))*(T58/SUM(T56:T60))</f>
        <v>0.15</v>
      </c>
      <c r="V58" s="40">
        <f t="shared" ref="V58" si="514">U58+((U61-V61)+(U62-V62))*(U58/SUM(U56:U60))</f>
        <v>0.15</v>
      </c>
      <c r="W58" s="40">
        <f t="shared" ref="W58" si="515">V58+((V61-W61)+(V62-W62))*(V58/SUM(V56:V60))</f>
        <v>0.15</v>
      </c>
      <c r="X58" s="40">
        <f t="shared" ref="X58" si="516">W58+((W61-X61)+(W62-X62))*(W58/SUM(W56:W60))</f>
        <v>0.15</v>
      </c>
      <c r="Y58" s="40">
        <f t="shared" ref="Y58" si="517">X58+((X61-Y61)+(X62-Y62))*(X58/SUM(X56:X60))</f>
        <v>0.15</v>
      </c>
      <c r="Z58" s="40">
        <f t="shared" ref="Z58" si="518">Y58+((Y61-Z61)+(Y62-Z62))*(Y58/SUM(Y56:Y60))</f>
        <v>0.15</v>
      </c>
      <c r="AA58" s="40">
        <f t="shared" ref="AA58" si="519">Z58+((Z61-AA61)+(Z62-AA62))*(Z58/SUM(Z56:Z60))</f>
        <v>0.15</v>
      </c>
      <c r="AB58" s="40">
        <f t="shared" ref="AB58" si="520">AA58+((AA61-AB61)+(AA62-AB62))*(AA58/SUM(AA56:AA60))</f>
        <v>0.15</v>
      </c>
      <c r="AC58" s="40">
        <f t="shared" ref="AC58" si="521">AB58+((AB61-AC61)+(AB62-AC62))*(AB58/SUM(AB56:AB60))</f>
        <v>0.15</v>
      </c>
      <c r="AD58" s="40">
        <f t="shared" ref="AD58" si="522">AC58+((AC61-AD61)+(AC62-AD62))*(AC58/SUM(AC56:AC60))</f>
        <v>0.15</v>
      </c>
      <c r="AE58" s="40">
        <f t="shared" ref="AE58" si="523">AD58+((AD61-AE61)+(AD62-AE62))*(AD58/SUM(AD56:AD60))</f>
        <v>0.15</v>
      </c>
      <c r="AF58" s="40">
        <f t="shared" ref="AF58" si="524">AE58+((AE61-AF61)+(AE62-AF62))*(AE58/SUM(AE56:AE60))</f>
        <v>0.15</v>
      </c>
      <c r="AG58" s="40">
        <f t="shared" ref="AG58" si="525">AF58+((AF61-AG61)+(AF62-AG62))*(AF58/SUM(AF56:AF60))</f>
        <v>0.15</v>
      </c>
      <c r="AH58" s="40">
        <f t="shared" ref="AH58" si="526">AG58+((AG61-AH61)+(AG62-AH62))*(AG58/SUM(AG56:AG60))</f>
        <v>0.15</v>
      </c>
      <c r="AI58" s="40">
        <f t="shared" ref="AI58" si="527">AH58+((AH61-AI61)+(AH62-AI62))*(AH58/SUM(AH56:AH60))</f>
        <v>0.15</v>
      </c>
      <c r="AJ58" s="40">
        <f t="shared" ref="AJ58" si="528">AI58+((AI61-AJ61)+(AI62-AJ62))*(AI58/SUM(AI56:AI60))</f>
        <v>0.15</v>
      </c>
      <c r="AK58" s="40">
        <f t="shared" ref="AK58" si="529">AJ58+((AJ61-AK61)+(AJ62-AK62))*(AJ58/SUM(AJ56:AJ60))</f>
        <v>0.15</v>
      </c>
      <c r="AL58" s="40">
        <f t="shared" ref="AL58" si="530">AK58+((AK61-AL61)+(AK62-AL62))*(AK58/SUM(AK56:AK60))</f>
        <v>0.15</v>
      </c>
      <c r="AM58" s="40">
        <f t="shared" ref="AM58" si="531">AL58+((AL61-AM61)+(AL62-AM62))*(AL58/SUM(AL56:AL60))</f>
        <v>0.15</v>
      </c>
      <c r="AN58" s="40">
        <f t="shared" ref="AN58" si="532">AM58+((AM61-AN61)+(AM62-AN62))*(AM58/SUM(AM56:AM60))</f>
        <v>0.15</v>
      </c>
      <c r="AO58" s="40">
        <f t="shared" ref="AO58" si="533">AN58+((AN61-AO61)+(AN62-AO62))*(AN58/SUM(AN56:AN60))</f>
        <v>0.15</v>
      </c>
      <c r="AP58" s="40">
        <f t="shared" ref="AP58" si="534">AO58+((AO61-AP61)+(AO62-AP62))*(AO58/SUM(AO56:AO60))</f>
        <v>0.15</v>
      </c>
      <c r="AQ58" s="40">
        <f t="shared" ref="AQ58" si="535">AP58+((AP61-AQ61)+(AP62-AQ62))*(AP58/SUM(AP56:AP60))</f>
        <v>0.15</v>
      </c>
      <c r="AR58" s="40">
        <f t="shared" ref="AR58" si="536">AQ58+((AQ61-AR61)+(AQ62-AR62))*(AQ58/SUM(AQ56:AQ60))</f>
        <v>0.15</v>
      </c>
      <c r="AS58" s="41">
        <f t="shared" ref="AS58" si="537">AR58+((AR61-AS61)+(AR62-AS62))*(AR58/SUM(AR56:AR60))</f>
        <v>0.15</v>
      </c>
      <c r="AU58" s="10" cm="1">
        <f t="array" ref="AU58">IF($D58="","",INDEX('Data - CO2'!$B$5:$AP$53,MATCH(Kulturmodeller!$D58,'Data - CO2'!$A$5:$A$53,0),AU$20)*E58)</f>
        <v>0</v>
      </c>
      <c r="AV58" cm="1">
        <f t="array" ref="AV58">IF($D58="","",INDEX('Data - CO2'!$B$5:$AP$53,MATCH(Kulturmodeller!$D58,'Data - CO2'!$A$5:$A$53,0),AV$20)*F58)</f>
        <v>3.9463577795663056E-2</v>
      </c>
      <c r="AW58" cm="1">
        <f t="array" ref="AW58">IF($D58="","",INDEX('Data - CO2'!$B$5:$AP$53,MATCH(Kulturmodeller!$D58,'Data - CO2'!$A$5:$A$53,0),AW$20)*G58)</f>
        <v>0.26309051863775379</v>
      </c>
      <c r="AX58" cm="1">
        <f t="array" ref="AX58">IF($D58="","",INDEX('Data - CO2'!$B$5:$AP$53,MATCH(Kulturmodeller!$D58,'Data - CO2'!$A$5:$A$53,0),AX$20)*H58)</f>
        <v>0.65772629659438431</v>
      </c>
      <c r="AY58" cm="1">
        <f t="array" ref="AY58">IF($D58="","",INDEX('Data - CO2'!$B$5:$AP$53,MATCH(Kulturmodeller!$D58,'Data - CO2'!$A$5:$A$53,0),AY$20)*I58)</f>
        <v>1.3154525931887686</v>
      </c>
      <c r="AZ58" cm="1">
        <f t="array" ref="AZ58">IF($D58="","",INDEX('Data - CO2'!$B$5:$AP$53,MATCH(Kulturmodeller!$D58,'Data - CO2'!$A$5:$A$53,0),AZ$20)*J58*$B55)</f>
        <v>3.2009895729139322</v>
      </c>
      <c r="BA58" cm="1">
        <f t="array" ref="BA58">IF($D58="","",INDEX('Data - CO2'!$B$5:$AP$53,MATCH(Kulturmodeller!$D58,'Data - CO2'!$A$5:$A$53,0),BA$20)*K58*$B55)</f>
        <v>6.9582357401548451</v>
      </c>
      <c r="BB58" cm="1">
        <f t="array" ref="BB58">IF($D58="","",INDEX('Data - CO2'!$B$5:$AP$53,MATCH(Kulturmodeller!$D58,'Data - CO2'!$A$5:$A$53,0),BB$20)*L58*$B55)</f>
        <v>11.860915350264165</v>
      </c>
      <c r="BC58" cm="1">
        <f t="array" ref="BC58">IF($D58="","",INDEX('Data - CO2'!$B$5:$AP$53,MATCH(Kulturmodeller!$D58,'Data - CO2'!$A$5:$A$53,0),BC$20)*M58*$B55)</f>
        <v>15.297108616130888</v>
      </c>
      <c r="BD58" cm="1">
        <f t="array" ref="BD58">IF($D58="","",INDEX('Data - CO2'!$B$5:$AP$53,MATCH(Kulturmodeller!$D58,'Data - CO2'!$A$5:$A$53,0),BD$20)*N58*$B55)</f>
        <v>16.543330318055627</v>
      </c>
      <c r="BE58" cm="1">
        <f t="array" ref="BE58">IF($D58="","",INDEX('Data - CO2'!$B$5:$AP$53,MATCH(Kulturmodeller!$D58,'Data - CO2'!$A$5:$A$53,0),BE$20)*O58*$B55)</f>
        <v>18.077577498544887</v>
      </c>
      <c r="BF58" cm="1">
        <f t="array" ref="BF58">IF($D58="","",INDEX('Data - CO2'!$B$5:$AP$53,MATCH(Kulturmodeller!$D58,'Data - CO2'!$A$5:$A$53,0),BF$20)*P58*$B55)</f>
        <v>19.158862930582593</v>
      </c>
      <c r="BG58" cm="1">
        <f t="array" ref="BG58">IF($D58="","",INDEX('Data - CO2'!$B$5:$AP$53,MATCH(Kulturmodeller!$D58,'Data - CO2'!$A$5:$A$53,0),BG$20)*Q58*$B55)</f>
        <v>21.348635660009148</v>
      </c>
      <c r="BH58" cm="1">
        <f t="array" ref="BH58">IF($D58="","",INDEX('Data - CO2'!$B$5:$AP$53,MATCH(Kulturmodeller!$D58,'Data - CO2'!$A$5:$A$53,0),BH$20)*R58*$B55)</f>
        <v>23.089901333941505</v>
      </c>
      <c r="BI58" cm="1">
        <f t="array" ref="BI58">IF($D58="","",INDEX('Data - CO2'!$B$5:$AP$53,MATCH(Kulturmodeller!$D58,'Data - CO2'!$A$5:$A$53,0),BI$20)*S58*$B55)</f>
        <v>25.000133186697973</v>
      </c>
      <c r="BJ58" cm="1">
        <f t="array" ref="BJ58">IF($D58="","",INDEX('Data - CO2'!$B$5:$AP$53,MATCH(Kulturmodeller!$D58,'Data - CO2'!$A$5:$A$53,0),BJ$20)*T58*$B55)</f>
        <v>26.974911410189101</v>
      </c>
      <c r="BK58" cm="1">
        <f t="array" ref="BK58">IF($D58="","",INDEX('Data - CO2'!$B$5:$AP$53,MATCH(Kulturmodeller!$D58,'Data - CO2'!$A$5:$A$53,0),BK$20)*U58*$B55)</f>
        <v>28.839610767333106</v>
      </c>
      <c r="BL58" cm="1">
        <f t="array" ref="BL58">IF($D58="","",INDEX('Data - CO2'!$B$5:$AP$53,MATCH(Kulturmodeller!$D58,'Data - CO2'!$A$5:$A$53,0),BL$20)*V58*$B55)</f>
        <v>30.958387182521992</v>
      </c>
      <c r="BM58" cm="1">
        <f t="array" ref="BM58">IF($D58="","",INDEX('Data - CO2'!$B$5:$AP$53,MATCH(Kulturmodeller!$D58,'Data - CO2'!$A$5:$A$53,0),BM$20)*W58*$B55)</f>
        <v>32.764196604960652</v>
      </c>
      <c r="BN58" cm="1">
        <f t="array" ref="BN58">IF($D58="","",INDEX('Data - CO2'!$B$5:$AP$53,MATCH(Kulturmodeller!$D58,'Data - CO2'!$A$5:$A$53,0),BN$20)*X58*$B55)</f>
        <v>34.764313357622555</v>
      </c>
      <c r="BO58" cm="1">
        <f t="array" ref="BO58">IF($D58="","",INDEX('Data - CO2'!$B$5:$AP$53,MATCH(Kulturmodeller!$D58,'Data - CO2'!$A$5:$A$53,0),BO$20)*Y58*$B55)</f>
        <v>36.621744278507393</v>
      </c>
      <c r="BP58" cm="1">
        <f t="array" ref="BP58">IF($D58="","",INDEX('Data - CO2'!$B$5:$AP$53,MATCH(Kulturmodeller!$D58,'Data - CO2'!$A$5:$A$53,0),BP$20)*Z58*$B55)</f>
        <v>38.052852912543926</v>
      </c>
      <c r="BQ58" cm="1">
        <f t="array" ref="BQ58">IF($D58="","",INDEX('Data - CO2'!$B$5:$AP$53,MATCH(Kulturmodeller!$D58,'Data - CO2'!$A$5:$A$53,0),BQ$20)*AA58*$B55)</f>
        <v>38.76793257508843</v>
      </c>
      <c r="BR58" cm="1">
        <f t="array" ref="BR58">IF($D58="","",INDEX('Data - CO2'!$B$5:$AP$53,MATCH(Kulturmodeller!$D58,'Data - CO2'!$A$5:$A$53,0),BR$20)*AB58*$B55)</f>
        <v>39.32261574611946</v>
      </c>
      <c r="BS58" cm="1">
        <f t="array" ref="BS58">IF($D58="","",INDEX('Data - CO2'!$B$5:$AP$53,MATCH(Kulturmodeller!$D58,'Data - CO2'!$A$5:$A$53,0),BS$20)*AC58*$B55)</f>
        <v>40.274623421387645</v>
      </c>
      <c r="BT58" cm="1">
        <f t="array" ref="BT58">IF($D58="","",INDEX('Data - CO2'!$B$5:$AP$53,MATCH(Kulturmodeller!$D58,'Data - CO2'!$A$5:$A$53,0),BT$20)*AD58*$B55)</f>
        <v>40.822788109305392</v>
      </c>
      <c r="BU58" cm="1">
        <f t="array" ref="BU58">IF($D58="","",INDEX('Data - CO2'!$B$5:$AP$53,MATCH(Kulturmodeller!$D58,'Data - CO2'!$A$5:$A$53,0),BU$20)*AE58*$B55)</f>
        <v>41.310678930378863</v>
      </c>
      <c r="BV58" cm="1">
        <f t="array" ref="BV58">IF($D58="","",INDEX('Data - CO2'!$B$5:$AP$53,MATCH(Kulturmodeller!$D58,'Data - CO2'!$A$5:$A$53,0),BV$20)*AF58*$B55)</f>
        <v>41.909683632981903</v>
      </c>
      <c r="BW58" cm="1">
        <f t="array" ref="BW58">IF($D58="","",INDEX('Data - CO2'!$B$5:$AP$53,MATCH(Kulturmodeller!$D58,'Data - CO2'!$A$5:$A$53,0),BW$20)*AG58*$B55)</f>
        <v>42.692800786688132</v>
      </c>
      <c r="BX58" cm="1">
        <f t="array" ref="BX58">IF($D58="","",INDEX('Data - CO2'!$B$5:$AP$53,MATCH(Kulturmodeller!$D58,'Data - CO2'!$A$5:$A$53,0),BX$20)*AH58*$B55)</f>
        <v>43.067937002224937</v>
      </c>
      <c r="BY58" cm="1">
        <f t="array" ref="BY58">IF($D58="","",INDEX('Data - CO2'!$B$5:$AP$53,MATCH(Kulturmodeller!$D58,'Data - CO2'!$A$5:$A$53,0),BY$20)*AI58*$B55)</f>
        <v>43.685327220135576</v>
      </c>
      <c r="BZ58" cm="1">
        <f t="array" ref="BZ58">IF($D58="","",INDEX('Data - CO2'!$B$5:$AP$53,MATCH(Kulturmodeller!$D58,'Data - CO2'!$A$5:$A$53,0),BZ$20)*AJ58*$B55)</f>
        <v>44.185087451194711</v>
      </c>
      <c r="CA58" cm="1">
        <f t="array" ref="CA58">IF($D58="","",INDEX('Data - CO2'!$B$5:$AP$53,MATCH(Kulturmodeller!$D58,'Data - CO2'!$A$5:$A$53,0),CA$20)*AK58*$B55)</f>
        <v>44.722633893290947</v>
      </c>
      <c r="CB58" cm="1">
        <f t="array" ref="CB58">IF($D58="","",INDEX('Data - CO2'!$B$5:$AP$53,MATCH(Kulturmodeller!$D58,'Data - CO2'!$A$5:$A$53,0),CB$20)*AL58*$B55)</f>
        <v>3.9463577795663056E-2</v>
      </c>
      <c r="CC58" cm="1">
        <f t="array" ref="CC58">IF($D58="","",INDEX('Data - CO2'!$B$5:$AP$53,MATCH(Kulturmodeller!$D58,'Data - CO2'!$A$5:$A$53,0),CC$20)*AM58*$B55)</f>
        <v>0.26309051863775379</v>
      </c>
      <c r="CD58" cm="1">
        <f t="array" ref="CD58">IF($D58="","",INDEX('Data - CO2'!$B$5:$AP$53,MATCH(Kulturmodeller!$D58,'Data - CO2'!$A$5:$A$53,0),CD$20)*AN58*$B55)</f>
        <v>0.65772629659438431</v>
      </c>
      <c r="CE58" cm="1">
        <f t="array" ref="CE58">IF($D58="","",INDEX('Data - CO2'!$B$5:$AP$53,MATCH(Kulturmodeller!$D58,'Data - CO2'!$A$5:$A$53,0),CE$20)*AO58*$B55)</f>
        <v>1.3154525931887686</v>
      </c>
      <c r="CF58" cm="1">
        <f t="array" ref="CF58">IF($D58="","",INDEX('Data - CO2'!$B$5:$AP$53,MATCH(Kulturmodeller!$D58,'Data - CO2'!$A$5:$A$53,0),CF$20)*AP58*$B55)</f>
        <v>3.2009895729139322</v>
      </c>
      <c r="CG58" cm="1">
        <f t="array" ref="CG58">IF($D58="","",INDEX('Data - CO2'!$B$5:$AP$53,MATCH(Kulturmodeller!$D58,'Data - CO2'!$A$5:$A$53,0),CG$20)*AQ58*$B55)</f>
        <v>6.9582357401548451</v>
      </c>
      <c r="CH58" cm="1">
        <f t="array" ref="CH58">IF($D58="","",INDEX('Data - CO2'!$B$5:$AP$53,MATCH(Kulturmodeller!$D58,'Data - CO2'!$A$5:$A$53,0),CH$20)*AR58*$B55)</f>
        <v>11.860915350264165</v>
      </c>
      <c r="CI58" s="11" cm="1">
        <f t="array" ref="CI58">IF($D58="","",INDEX('Data - CO2'!$B$5:$AP$53,MATCH(Kulturmodeller!$D58,'Data - CO2'!$A$5:$A$53,0),CI$20)*AS58*$B55)</f>
        <v>15.297108616130888</v>
      </c>
    </row>
    <row r="59" spans="1:87" x14ac:dyDescent="0.3">
      <c r="A59" s="33" t="s">
        <v>84</v>
      </c>
      <c r="B59" s="33"/>
      <c r="C59" s="124" t="str">
        <f>'Katalog over Kulturmodeller '!F27</f>
        <v>Buske</v>
      </c>
      <c r="D59" s="125" t="s">
        <v>306</v>
      </c>
      <c r="E59" s="151">
        <f>'Katalog over Kulturmodeller '!W27</f>
        <v>0.3</v>
      </c>
      <c r="F59" s="40">
        <f>E59+((E61-F61)+(E62-F62))*(E59/SUM(E56:E60))</f>
        <v>0.3</v>
      </c>
      <c r="G59" s="40">
        <f t="shared" ref="G59" si="538">F59+((F61-G61)+(F62-G62))*(F59/SUM(F56:F60))</f>
        <v>0.3</v>
      </c>
      <c r="H59" s="40">
        <f t="shared" ref="H59" si="539">G59+((G61-H61)+(G62-H62))*(G59/SUM(G56:G60))</f>
        <v>0.3</v>
      </c>
      <c r="I59" s="40">
        <f t="shared" ref="I59" si="540">H59+((H61-I61)+(H62-I62))*(H59/SUM(H56:H60))</f>
        <v>0.3</v>
      </c>
      <c r="J59" s="40">
        <f t="shared" ref="J59" si="541">I59+((I61-J61)+(I62-J62))*(I59/SUM(I56:I60))</f>
        <v>0.3</v>
      </c>
      <c r="K59" s="40">
        <f t="shared" ref="K59" si="542">J59+((J61-K61)+(J62-K62))*(J59/SUM(J56:J60))</f>
        <v>0.3</v>
      </c>
      <c r="L59" s="40">
        <f t="shared" ref="L59" si="543">K59+((K61-L61)+(K62-L62))*(K59/SUM(K56:K60))</f>
        <v>0.3</v>
      </c>
      <c r="M59" s="40">
        <f t="shared" ref="M59" si="544">L59+((L61-M61)+(L62-M62))*(L59/SUM(L56:L60))</f>
        <v>0.3</v>
      </c>
      <c r="N59" s="40">
        <f t="shared" ref="N59" si="545">M59+((M61-N61)+(M62-N62))*(M59/SUM(M56:M60))</f>
        <v>0.3</v>
      </c>
      <c r="O59" s="40">
        <f t="shared" ref="O59" si="546">N59+((N61-O61)+(N62-O62))*(N59/SUM(N56:N60))</f>
        <v>0.3</v>
      </c>
      <c r="P59" s="40">
        <f t="shared" ref="P59" si="547">O59+((O61-P61)+(O62-P62))*(O59/SUM(O56:O60))</f>
        <v>0.3</v>
      </c>
      <c r="Q59" s="40">
        <f t="shared" ref="Q59" si="548">P59+((P61-Q61)+(P62-Q62))*(P59/SUM(P56:P60))</f>
        <v>0.3</v>
      </c>
      <c r="R59" s="40">
        <f t="shared" ref="R59" si="549">Q59+((Q61-R61)+(Q62-R62))*(Q59/SUM(Q56:Q60))</f>
        <v>0.3</v>
      </c>
      <c r="S59" s="40">
        <f t="shared" ref="S59" si="550">R59+((R61-S61)+(R62-S62))*(R59/SUM(R56:R60))</f>
        <v>0.3</v>
      </c>
      <c r="T59" s="40">
        <f t="shared" ref="T59" si="551">S59+((S61-T61)+(S62-T62))*(S59/SUM(S56:S60))</f>
        <v>0.3</v>
      </c>
      <c r="U59" s="40">
        <f t="shared" ref="U59" si="552">T59+((T61-U61)+(T62-U62))*(T59/SUM(T56:T60))</f>
        <v>0.3</v>
      </c>
      <c r="V59" s="40">
        <f t="shared" ref="V59" si="553">U59+((U61-V61)+(U62-V62))*(U59/SUM(U56:U60))</f>
        <v>0.3</v>
      </c>
      <c r="W59" s="40">
        <f t="shared" ref="W59" si="554">V59+((V61-W61)+(V62-W62))*(V59/SUM(V56:V60))</f>
        <v>0.3</v>
      </c>
      <c r="X59" s="40">
        <f t="shared" ref="X59" si="555">W59+((W61-X61)+(W62-X62))*(W59/SUM(W56:W60))</f>
        <v>0.3</v>
      </c>
      <c r="Y59" s="40">
        <f t="shared" ref="Y59" si="556">X59+((X61-Y61)+(X62-Y62))*(X59/SUM(X56:X60))</f>
        <v>0.3</v>
      </c>
      <c r="Z59" s="40">
        <f t="shared" ref="Z59" si="557">Y59+((Y61-Z61)+(Y62-Z62))*(Y59/SUM(Y56:Y60))</f>
        <v>0.3</v>
      </c>
      <c r="AA59" s="40">
        <f t="shared" ref="AA59" si="558">Z59+((Z61-AA61)+(Z62-AA62))*(Z59/SUM(Z56:Z60))</f>
        <v>0.3</v>
      </c>
      <c r="AB59" s="40">
        <f t="shared" ref="AB59" si="559">AA59+((AA61-AB61)+(AA62-AB62))*(AA59/SUM(AA56:AA60))</f>
        <v>0.3</v>
      </c>
      <c r="AC59" s="40">
        <f t="shared" ref="AC59" si="560">AB59+((AB61-AC61)+(AB62-AC62))*(AB59/SUM(AB56:AB60))</f>
        <v>0.3</v>
      </c>
      <c r="AD59" s="40">
        <f t="shared" ref="AD59" si="561">AC59+((AC61-AD61)+(AC62-AD62))*(AC59/SUM(AC56:AC60))</f>
        <v>0.3</v>
      </c>
      <c r="AE59" s="40">
        <f t="shared" ref="AE59" si="562">AD59+((AD61-AE61)+(AD62-AE62))*(AD59/SUM(AD56:AD60))</f>
        <v>0.3</v>
      </c>
      <c r="AF59" s="40">
        <f t="shared" ref="AF59" si="563">AE59+((AE61-AF61)+(AE62-AF62))*(AE59/SUM(AE56:AE60))</f>
        <v>0.3</v>
      </c>
      <c r="AG59" s="40">
        <f t="shared" ref="AG59" si="564">AF59+((AF61-AG61)+(AF62-AG62))*(AF59/SUM(AF56:AF60))</f>
        <v>0.3</v>
      </c>
      <c r="AH59" s="40">
        <f t="shared" ref="AH59" si="565">AG59+((AG61-AH61)+(AG62-AH62))*(AG59/SUM(AG56:AG60))</f>
        <v>0.3</v>
      </c>
      <c r="AI59" s="40">
        <f t="shared" ref="AI59" si="566">AH59+((AH61-AI61)+(AH62-AI62))*(AH59/SUM(AH56:AH60))</f>
        <v>0.3</v>
      </c>
      <c r="AJ59" s="40">
        <f t="shared" ref="AJ59" si="567">AI59+((AI61-AJ61)+(AI62-AJ62))*(AI59/SUM(AI56:AI60))</f>
        <v>0.3</v>
      </c>
      <c r="AK59" s="40">
        <f t="shared" ref="AK59" si="568">AJ59+((AJ61-AK61)+(AJ62-AK62))*(AJ59/SUM(AJ56:AJ60))</f>
        <v>0.3</v>
      </c>
      <c r="AL59" s="40">
        <f t="shared" ref="AL59" si="569">AK59+((AK61-AL61)+(AK62-AL62))*(AK59/SUM(AK56:AK60))</f>
        <v>0.3</v>
      </c>
      <c r="AM59" s="40">
        <f t="shared" ref="AM59" si="570">AL59+((AL61-AM61)+(AL62-AM62))*(AL59/SUM(AL56:AL60))</f>
        <v>0.3</v>
      </c>
      <c r="AN59" s="40">
        <f t="shared" ref="AN59" si="571">AM59+((AM61-AN61)+(AM62-AN62))*(AM59/SUM(AM56:AM60))</f>
        <v>0.3</v>
      </c>
      <c r="AO59" s="40">
        <f t="shared" ref="AO59" si="572">AN59+((AN61-AO61)+(AN62-AO62))*(AN59/SUM(AN56:AN60))</f>
        <v>0.3</v>
      </c>
      <c r="AP59" s="40">
        <f t="shared" ref="AP59" si="573">AO59+((AO61-AP61)+(AO62-AP62))*(AO59/SUM(AO56:AO60))</f>
        <v>0.3</v>
      </c>
      <c r="AQ59" s="40">
        <f t="shared" ref="AQ59" si="574">AP59+((AP61-AQ61)+(AP62-AQ62))*(AP59/SUM(AP56:AP60))</f>
        <v>0.3</v>
      </c>
      <c r="AR59" s="40">
        <f t="shared" ref="AR59" si="575">AQ59+((AQ61-AR61)+(AQ62-AR62))*(AQ59/SUM(AQ56:AQ60))</f>
        <v>0.3</v>
      </c>
      <c r="AS59" s="41">
        <f t="shared" ref="AS59" si="576">AR59+((AR61-AS61)+(AR62-AS62))*(AR59/SUM(AR56:AR60))</f>
        <v>0.3</v>
      </c>
      <c r="AU59" s="10" cm="1">
        <f t="array" ref="AU59">IF($D59="","",INDEX('Data - CO2'!$B$5:$AP$53,MATCH(Kulturmodeller!$D59,'Data - CO2'!$A$5:$A$53,0),AU$20)*E59)</f>
        <v>0</v>
      </c>
      <c r="AV59" cm="1">
        <f t="array" ref="AV59">IF($D59="","",INDEX('Data - CO2'!$B$5:$AP$53,MATCH(Kulturmodeller!$D59,'Data - CO2'!$A$5:$A$53,0),AV$20)*F59)</f>
        <v>7.8927155591326112E-2</v>
      </c>
      <c r="AW59" cm="1">
        <f t="array" ref="AW59">IF($D59="","",INDEX('Data - CO2'!$B$5:$AP$53,MATCH(Kulturmodeller!$D59,'Data - CO2'!$A$5:$A$53,0),AW$20)*G59)</f>
        <v>0.52618103727550758</v>
      </c>
      <c r="AX59" cm="1">
        <f t="array" ref="AX59">IF($D59="","",INDEX('Data - CO2'!$B$5:$AP$53,MATCH(Kulturmodeller!$D59,'Data - CO2'!$A$5:$A$53,0),AX$20)*H59)</f>
        <v>1.3154525931887686</v>
      </c>
      <c r="AY59" cm="1">
        <f t="array" ref="AY59">IF($D59="","",INDEX('Data - CO2'!$B$5:$AP$53,MATCH(Kulturmodeller!$D59,'Data - CO2'!$A$5:$A$53,0),AY$20)*I59)</f>
        <v>2.6309051863775372</v>
      </c>
      <c r="AZ59" cm="1">
        <f t="array" ref="AZ59">IF($D59="","",INDEX('Data - CO2'!$B$5:$AP$53,MATCH(Kulturmodeller!$D59,'Data - CO2'!$A$5:$A$53,0),AZ$20)*J59*$B55)</f>
        <v>6.4019791458278643</v>
      </c>
      <c r="BA59" cm="1">
        <f t="array" ref="BA59">IF($D59="","",INDEX('Data - CO2'!$B$5:$AP$53,MATCH(Kulturmodeller!$D59,'Data - CO2'!$A$5:$A$53,0),BA$20)*K59*$B55)</f>
        <v>13.91647148030969</v>
      </c>
      <c r="BB59" cm="1">
        <f t="array" ref="BB59">IF($D59="","",INDEX('Data - CO2'!$B$5:$AP$53,MATCH(Kulturmodeller!$D59,'Data - CO2'!$A$5:$A$53,0),BB$20)*L59*$B55)</f>
        <v>23.721830700528329</v>
      </c>
      <c r="BC59" cm="1">
        <f t="array" ref="BC59">IF($D59="","",INDEX('Data - CO2'!$B$5:$AP$53,MATCH(Kulturmodeller!$D59,'Data - CO2'!$A$5:$A$53,0),BC$20)*M59*$B55)</f>
        <v>30.594217232261776</v>
      </c>
      <c r="BD59" cm="1">
        <f t="array" ref="BD59">IF($D59="","",INDEX('Data - CO2'!$B$5:$AP$53,MATCH(Kulturmodeller!$D59,'Data - CO2'!$A$5:$A$53,0),BD$20)*N59*$B55)</f>
        <v>33.086660636111255</v>
      </c>
      <c r="BE59" cm="1">
        <f t="array" ref="BE59">IF($D59="","",INDEX('Data - CO2'!$B$5:$AP$53,MATCH(Kulturmodeller!$D59,'Data - CO2'!$A$5:$A$53,0),BE$20)*O59*$B55)</f>
        <v>36.155154997089774</v>
      </c>
      <c r="BF59" cm="1">
        <f t="array" ref="BF59">IF($D59="","",INDEX('Data - CO2'!$B$5:$AP$53,MATCH(Kulturmodeller!$D59,'Data - CO2'!$A$5:$A$53,0),BF$20)*P59*$B55)</f>
        <v>38.317725861165187</v>
      </c>
      <c r="BG59" cm="1">
        <f t="array" ref="BG59">IF($D59="","",INDEX('Data - CO2'!$B$5:$AP$53,MATCH(Kulturmodeller!$D59,'Data - CO2'!$A$5:$A$53,0),BG$20)*Q59*$B55)</f>
        <v>42.697271320018295</v>
      </c>
      <c r="BH59" cm="1">
        <f t="array" ref="BH59">IF($D59="","",INDEX('Data - CO2'!$B$5:$AP$53,MATCH(Kulturmodeller!$D59,'Data - CO2'!$A$5:$A$53,0),BH$20)*R59*$B55)</f>
        <v>46.17980266788301</v>
      </c>
      <c r="BI59" cm="1">
        <f t="array" ref="BI59">IF($D59="","",INDEX('Data - CO2'!$B$5:$AP$53,MATCH(Kulturmodeller!$D59,'Data - CO2'!$A$5:$A$53,0),BI$20)*S59*$B55)</f>
        <v>50.000266373395945</v>
      </c>
      <c r="BJ59" cm="1">
        <f t="array" ref="BJ59">IF($D59="","",INDEX('Data - CO2'!$B$5:$AP$53,MATCH(Kulturmodeller!$D59,'Data - CO2'!$A$5:$A$53,0),BJ$20)*T59*$B55)</f>
        <v>53.949822820378202</v>
      </c>
      <c r="BK59" cm="1">
        <f t="array" ref="BK59">IF($D59="","",INDEX('Data - CO2'!$B$5:$AP$53,MATCH(Kulturmodeller!$D59,'Data - CO2'!$A$5:$A$53,0),BK$20)*U59*$B55)</f>
        <v>57.679221534666212</v>
      </c>
      <c r="BL59" cm="1">
        <f t="array" ref="BL59">IF($D59="","",INDEX('Data - CO2'!$B$5:$AP$53,MATCH(Kulturmodeller!$D59,'Data - CO2'!$A$5:$A$53,0),BL$20)*V59*$B55)</f>
        <v>61.916774365043985</v>
      </c>
      <c r="BM59" cm="1">
        <f t="array" ref="BM59">IF($D59="","",INDEX('Data - CO2'!$B$5:$AP$53,MATCH(Kulturmodeller!$D59,'Data - CO2'!$A$5:$A$53,0),BM$20)*W59*$B55)</f>
        <v>65.528393209921305</v>
      </c>
      <c r="BN59" cm="1">
        <f t="array" ref="BN59">IF($D59="","",INDEX('Data - CO2'!$B$5:$AP$53,MATCH(Kulturmodeller!$D59,'Data - CO2'!$A$5:$A$53,0),BN$20)*X59*$B55)</f>
        <v>69.52862671524511</v>
      </c>
      <c r="BO59" cm="1">
        <f t="array" ref="BO59">IF($D59="","",INDEX('Data - CO2'!$B$5:$AP$53,MATCH(Kulturmodeller!$D59,'Data - CO2'!$A$5:$A$53,0),BO$20)*Y59*$B55)</f>
        <v>73.243488557014786</v>
      </c>
      <c r="BP59" cm="1">
        <f t="array" ref="BP59">IF($D59="","",INDEX('Data - CO2'!$B$5:$AP$53,MATCH(Kulturmodeller!$D59,'Data - CO2'!$A$5:$A$53,0),BP$20)*Z59*$B55)</f>
        <v>76.105705825087853</v>
      </c>
      <c r="BQ59" cm="1">
        <f t="array" ref="BQ59">IF($D59="","",INDEX('Data - CO2'!$B$5:$AP$53,MATCH(Kulturmodeller!$D59,'Data - CO2'!$A$5:$A$53,0),BQ$20)*AA59*$B55)</f>
        <v>77.535865150176861</v>
      </c>
      <c r="BR59" cm="1">
        <f t="array" ref="BR59">IF($D59="","",INDEX('Data - CO2'!$B$5:$AP$53,MATCH(Kulturmodeller!$D59,'Data - CO2'!$A$5:$A$53,0),BR$20)*AB59*$B55)</f>
        <v>78.645231492238921</v>
      </c>
      <c r="BS59" cm="1">
        <f t="array" ref="BS59">IF($D59="","",INDEX('Data - CO2'!$B$5:$AP$53,MATCH(Kulturmodeller!$D59,'Data - CO2'!$A$5:$A$53,0),BS$20)*AC59*$B55)</f>
        <v>80.54924684277529</v>
      </c>
      <c r="BT59" cm="1">
        <f t="array" ref="BT59">IF($D59="","",INDEX('Data - CO2'!$B$5:$AP$53,MATCH(Kulturmodeller!$D59,'Data - CO2'!$A$5:$A$53,0),BT$20)*AD59*$B55)</f>
        <v>81.645576218610785</v>
      </c>
      <c r="BU59" cm="1">
        <f t="array" ref="BU59">IF($D59="","",INDEX('Data - CO2'!$B$5:$AP$53,MATCH(Kulturmodeller!$D59,'Data - CO2'!$A$5:$A$53,0),BU$20)*AE59*$B55)</f>
        <v>82.621357860757726</v>
      </c>
      <c r="BV59" cm="1">
        <f t="array" ref="BV59">IF($D59="","",INDEX('Data - CO2'!$B$5:$AP$53,MATCH(Kulturmodeller!$D59,'Data - CO2'!$A$5:$A$53,0),BV$20)*AF59*$B55)</f>
        <v>83.819367265963805</v>
      </c>
      <c r="BW59" cm="1">
        <f t="array" ref="BW59">IF($D59="","",INDEX('Data - CO2'!$B$5:$AP$53,MATCH(Kulturmodeller!$D59,'Data - CO2'!$A$5:$A$53,0),BW$20)*AG59*$B55)</f>
        <v>85.385601573376263</v>
      </c>
      <c r="BX59" cm="1">
        <f t="array" ref="BX59">IF($D59="","",INDEX('Data - CO2'!$B$5:$AP$53,MATCH(Kulturmodeller!$D59,'Data - CO2'!$A$5:$A$53,0),BX$20)*AH59*$B55)</f>
        <v>86.135874004449875</v>
      </c>
      <c r="BY59" cm="1">
        <f t="array" ref="BY59">IF($D59="","",INDEX('Data - CO2'!$B$5:$AP$53,MATCH(Kulturmodeller!$D59,'Data - CO2'!$A$5:$A$53,0),BY$20)*AI59*$B55)</f>
        <v>87.370654440271153</v>
      </c>
      <c r="BZ59" cm="1">
        <f t="array" ref="BZ59">IF($D59="","",INDEX('Data - CO2'!$B$5:$AP$53,MATCH(Kulturmodeller!$D59,'Data - CO2'!$A$5:$A$53,0),BZ$20)*AJ59*$B55)</f>
        <v>88.370174902389422</v>
      </c>
      <c r="CA59" cm="1">
        <f t="array" ref="CA59">IF($D59="","",INDEX('Data - CO2'!$B$5:$AP$53,MATCH(Kulturmodeller!$D59,'Data - CO2'!$A$5:$A$53,0),CA$20)*AK59*$B55)</f>
        <v>89.445267786581894</v>
      </c>
      <c r="CB59" cm="1">
        <f t="array" ref="CB59">IF($D59="","",INDEX('Data - CO2'!$B$5:$AP$53,MATCH(Kulturmodeller!$D59,'Data - CO2'!$A$5:$A$53,0),CB$20)*AL59*$B55)</f>
        <v>7.8927155591326112E-2</v>
      </c>
      <c r="CC59" cm="1">
        <f t="array" ref="CC59">IF($D59="","",INDEX('Data - CO2'!$B$5:$AP$53,MATCH(Kulturmodeller!$D59,'Data - CO2'!$A$5:$A$53,0),CC$20)*AM59*$B55)</f>
        <v>0.52618103727550758</v>
      </c>
      <c r="CD59" cm="1">
        <f t="array" ref="CD59">IF($D59="","",INDEX('Data - CO2'!$B$5:$AP$53,MATCH(Kulturmodeller!$D59,'Data - CO2'!$A$5:$A$53,0),CD$20)*AN59*$B55)</f>
        <v>1.3154525931887686</v>
      </c>
      <c r="CE59" cm="1">
        <f t="array" ref="CE59">IF($D59="","",INDEX('Data - CO2'!$B$5:$AP$53,MATCH(Kulturmodeller!$D59,'Data - CO2'!$A$5:$A$53,0),CE$20)*AO59*$B55)</f>
        <v>2.6309051863775372</v>
      </c>
      <c r="CF59" cm="1">
        <f t="array" ref="CF59">IF($D59="","",INDEX('Data - CO2'!$B$5:$AP$53,MATCH(Kulturmodeller!$D59,'Data - CO2'!$A$5:$A$53,0),CF$20)*AP59*$B55)</f>
        <v>6.4019791458278643</v>
      </c>
      <c r="CG59" cm="1">
        <f t="array" ref="CG59">IF($D59="","",INDEX('Data - CO2'!$B$5:$AP$53,MATCH(Kulturmodeller!$D59,'Data - CO2'!$A$5:$A$53,0),CG$20)*AQ59*$B55)</f>
        <v>13.91647148030969</v>
      </c>
      <c r="CH59" cm="1">
        <f t="array" ref="CH59">IF($D59="","",INDEX('Data - CO2'!$B$5:$AP$53,MATCH(Kulturmodeller!$D59,'Data - CO2'!$A$5:$A$53,0),CH$20)*AR59*$B55)</f>
        <v>23.721830700528329</v>
      </c>
      <c r="CI59" s="11" cm="1">
        <f t="array" ref="CI59">IF($D59="","",INDEX('Data - CO2'!$B$5:$AP$53,MATCH(Kulturmodeller!$D59,'Data - CO2'!$A$5:$A$53,0),CI$20)*AS59*$B55)</f>
        <v>30.594217232261776</v>
      </c>
    </row>
    <row r="60" spans="1:87" x14ac:dyDescent="0.3">
      <c r="A60" s="42" t="s">
        <v>85</v>
      </c>
      <c r="B60" s="42"/>
      <c r="C60" s="124">
        <f>'Katalog over Kulturmodeller '!F28</f>
        <v>0</v>
      </c>
      <c r="D60" s="129"/>
      <c r="E60" s="140">
        <f>'Katalog over Kulturmodeller '!W28</f>
        <v>0</v>
      </c>
      <c r="F60" s="46">
        <f>E60+((E61-F61)+(E62-F62))*(E60/SUM(E56:E60))</f>
        <v>0</v>
      </c>
      <c r="G60" s="46">
        <f t="shared" ref="G60" si="577">F60+((F61-G61)+(F62-G62))*(F60/SUM(F56:F60))</f>
        <v>0</v>
      </c>
      <c r="H60" s="46">
        <f t="shared" ref="H60" si="578">G60+((G61-H61)+(G62-H62))*(G60/SUM(G56:G60))</f>
        <v>0</v>
      </c>
      <c r="I60" s="46">
        <f t="shared" ref="I60" si="579">H60+((H61-I61)+(H62-I62))*(H60/SUM(H56:H60))</f>
        <v>0</v>
      </c>
      <c r="J60" s="46">
        <f t="shared" ref="J60" si="580">I60+((I61-J61)+(I62-J62))*(I60/SUM(I56:I60))</f>
        <v>0</v>
      </c>
      <c r="K60" s="46">
        <f t="shared" ref="K60" si="581">J60+((J61-K61)+(J62-K62))*(J60/SUM(J56:J60))</f>
        <v>0</v>
      </c>
      <c r="L60" s="46">
        <f t="shared" ref="L60" si="582">K60+((K61-L61)+(K62-L62))*(K60/SUM(K56:K60))</f>
        <v>0</v>
      </c>
      <c r="M60" s="46">
        <f t="shared" ref="M60" si="583">L60+((L61-M61)+(L62-M62))*(L60/SUM(L56:L60))</f>
        <v>0</v>
      </c>
      <c r="N60" s="46">
        <f t="shared" ref="N60" si="584">M60+((M61-N61)+(M62-N62))*(M60/SUM(M56:M60))</f>
        <v>0</v>
      </c>
      <c r="O60" s="46">
        <f t="shared" ref="O60" si="585">N60+((N61-O61)+(N62-O62))*(N60/SUM(N56:N60))</f>
        <v>0</v>
      </c>
      <c r="P60" s="46">
        <f t="shared" ref="P60" si="586">O60+((O61-P61)+(O62-P62))*(O60/SUM(O56:O60))</f>
        <v>0</v>
      </c>
      <c r="Q60" s="46">
        <f t="shared" ref="Q60" si="587">P60+((P61-Q61)+(P62-Q62))*(P60/SUM(P56:P60))</f>
        <v>0</v>
      </c>
      <c r="R60" s="46">
        <f t="shared" ref="R60" si="588">Q60+((Q61-R61)+(Q62-R62))*(Q60/SUM(Q56:Q60))</f>
        <v>0</v>
      </c>
      <c r="S60" s="46">
        <f t="shared" ref="S60" si="589">R60+((R61-S61)+(R62-S62))*(R60/SUM(R56:R60))</f>
        <v>0</v>
      </c>
      <c r="T60" s="46">
        <f t="shared" ref="T60" si="590">S60+((S61-T61)+(S62-T62))*(S60/SUM(S56:S60))</f>
        <v>0</v>
      </c>
      <c r="U60" s="46">
        <f t="shared" ref="U60" si="591">T60+((T61-U61)+(T62-U62))*(T60/SUM(T56:T60))</f>
        <v>0</v>
      </c>
      <c r="V60" s="46">
        <f t="shared" ref="V60" si="592">U60+((U61-V61)+(U62-V62))*(U60/SUM(U56:U60))</f>
        <v>0</v>
      </c>
      <c r="W60" s="46">
        <f t="shared" ref="W60" si="593">V60+((V61-W61)+(V62-W62))*(V60/SUM(V56:V60))</f>
        <v>0</v>
      </c>
      <c r="X60" s="46">
        <f t="shared" ref="X60" si="594">W60+((W61-X61)+(W62-X62))*(W60/SUM(W56:W60))</f>
        <v>0</v>
      </c>
      <c r="Y60" s="46">
        <f t="shared" ref="Y60" si="595">X60+((X61-Y61)+(X62-Y62))*(X60/SUM(X56:X60))</f>
        <v>0</v>
      </c>
      <c r="Z60" s="46">
        <f t="shared" ref="Z60" si="596">Y60+((Y61-Z61)+(Y62-Z62))*(Y60/SUM(Y56:Y60))</f>
        <v>0</v>
      </c>
      <c r="AA60" s="46">
        <f t="shared" ref="AA60" si="597">Z60+((Z61-AA61)+(Z62-AA62))*(Z60/SUM(Z56:Z60))</f>
        <v>0</v>
      </c>
      <c r="AB60" s="46">
        <f t="shared" ref="AB60" si="598">AA60+((AA61-AB61)+(AA62-AB62))*(AA60/SUM(AA56:AA60))</f>
        <v>0</v>
      </c>
      <c r="AC60" s="46">
        <f t="shared" ref="AC60" si="599">AB60+((AB61-AC61)+(AB62-AC62))*(AB60/SUM(AB56:AB60))</f>
        <v>0</v>
      </c>
      <c r="AD60" s="46">
        <f t="shared" ref="AD60" si="600">AC60+((AC61-AD61)+(AC62-AD62))*(AC60/SUM(AC56:AC60))</f>
        <v>0</v>
      </c>
      <c r="AE60" s="46">
        <f t="shared" ref="AE60" si="601">AD60+((AD61-AE61)+(AD62-AE62))*(AD60/SUM(AD56:AD60))</f>
        <v>0</v>
      </c>
      <c r="AF60" s="46">
        <f t="shared" ref="AF60" si="602">AE60+((AE61-AF61)+(AE62-AF62))*(AE60/SUM(AE56:AE60))</f>
        <v>0</v>
      </c>
      <c r="AG60" s="46">
        <f t="shared" ref="AG60" si="603">AF60+((AF61-AG61)+(AF62-AG62))*(AF60/SUM(AF56:AF60))</f>
        <v>0</v>
      </c>
      <c r="AH60" s="46">
        <f t="shared" ref="AH60" si="604">AG60+((AG61-AH61)+(AG62-AH62))*(AG60/SUM(AG56:AG60))</f>
        <v>0</v>
      </c>
      <c r="AI60" s="46">
        <f t="shared" ref="AI60" si="605">AH60+((AH61-AI61)+(AH62-AI62))*(AH60/SUM(AH56:AH60))</f>
        <v>0</v>
      </c>
      <c r="AJ60" s="46">
        <f t="shared" ref="AJ60" si="606">AI60+((AI61-AJ61)+(AI62-AJ62))*(AI60/SUM(AI56:AI60))</f>
        <v>0</v>
      </c>
      <c r="AK60" s="46">
        <f t="shared" ref="AK60" si="607">AJ60+((AJ61-AK61)+(AJ62-AK62))*(AJ60/SUM(AJ56:AJ60))</f>
        <v>0</v>
      </c>
      <c r="AL60" s="46">
        <f t="shared" ref="AL60" si="608">AK60+((AK61-AL61)+(AK62-AL62))*(AK60/SUM(AK56:AK60))</f>
        <v>0</v>
      </c>
      <c r="AM60" s="46">
        <f t="shared" ref="AM60" si="609">AL60+((AL61-AM61)+(AL62-AM62))*(AL60/SUM(AL56:AL60))</f>
        <v>0</v>
      </c>
      <c r="AN60" s="46">
        <f t="shared" ref="AN60" si="610">AM60+((AM61-AN61)+(AM62-AN62))*(AM60/SUM(AM56:AM60))</f>
        <v>0</v>
      </c>
      <c r="AO60" s="46">
        <f t="shared" ref="AO60" si="611">AN60+((AN61-AO61)+(AN62-AO62))*(AN60/SUM(AN56:AN60))</f>
        <v>0</v>
      </c>
      <c r="AP60" s="46">
        <f t="shared" ref="AP60" si="612">AO60+((AO61-AP61)+(AO62-AP62))*(AO60/SUM(AO56:AO60))</f>
        <v>0</v>
      </c>
      <c r="AQ60" s="46">
        <f t="shared" ref="AQ60" si="613">AP60+((AP61-AQ61)+(AP62-AQ62))*(AP60/SUM(AP56:AP60))</f>
        <v>0</v>
      </c>
      <c r="AR60" s="46">
        <f t="shared" ref="AR60" si="614">AQ60+((AQ61-AR61)+(AQ62-AR62))*(AQ60/SUM(AQ56:AQ60))</f>
        <v>0</v>
      </c>
      <c r="AS60" s="47">
        <f t="shared" ref="AS60" si="615">AR60+((AR61-AS61)+(AR62-AS62))*(AR60/SUM(AR56:AR60))</f>
        <v>0</v>
      </c>
      <c r="AU60" s="10" t="str" cm="1">
        <f t="array" ref="AU60">IF($D60="","",INDEX('Data - CO2'!$B$5:$AP$53,MATCH(Kulturmodeller!$D60,'Data - CO2'!$A$5:$A$53,0),AU$20)*E60)</f>
        <v/>
      </c>
      <c r="AV60" t="str" cm="1">
        <f t="array" ref="AV60">IF($D60="","",INDEX('Data - CO2'!$B$5:$AP$53,MATCH(Kulturmodeller!$D60,'Data - CO2'!$A$5:$A$53,0),AV$20)*F60)</f>
        <v/>
      </c>
      <c r="AW60" t="str" cm="1">
        <f t="array" ref="AW60">IF($D60="","",INDEX('Data - CO2'!$B$5:$AP$53,MATCH(Kulturmodeller!$D60,'Data - CO2'!$A$5:$A$53,0),AW$20)*G60)</f>
        <v/>
      </c>
      <c r="AX60" t="str" cm="1">
        <f t="array" ref="AX60">IF($D60="","",INDEX('Data - CO2'!$B$5:$AP$53,MATCH(Kulturmodeller!$D60,'Data - CO2'!$A$5:$A$53,0),AX$20)*H60)</f>
        <v/>
      </c>
      <c r="AY60" t="str" cm="1">
        <f t="array" ref="AY60">IF($D60="","",INDEX('Data - CO2'!$B$5:$AP$53,MATCH(Kulturmodeller!$D60,'Data - CO2'!$A$5:$A$53,0),AY$20)*I60)</f>
        <v/>
      </c>
      <c r="AZ60" t="str" cm="1">
        <f t="array" ref="AZ60">IF($D60="","",INDEX('Data - CO2'!$B$5:$AP$53,MATCH(Kulturmodeller!$D60,'Data - CO2'!$A$5:$A$53,0),AZ$20)*J60*$B55)</f>
        <v/>
      </c>
      <c r="BA60" t="str" cm="1">
        <f t="array" ref="BA60">IF($D60="","",INDEX('Data - CO2'!$B$5:$AP$53,MATCH(Kulturmodeller!$D60,'Data - CO2'!$A$5:$A$53,0),BA$20)*K60*$B55)</f>
        <v/>
      </c>
      <c r="BB60" t="str" cm="1">
        <f t="array" ref="BB60">IF($D60="","",INDEX('Data - CO2'!$B$5:$AP$53,MATCH(Kulturmodeller!$D60,'Data - CO2'!$A$5:$A$53,0),BB$20)*L60*$B55)</f>
        <v/>
      </c>
      <c r="BC60" t="str" cm="1">
        <f t="array" ref="BC60">IF($D60="","",INDEX('Data - CO2'!$B$5:$AP$53,MATCH(Kulturmodeller!$D60,'Data - CO2'!$A$5:$A$53,0),BC$20)*M60*$B55)</f>
        <v/>
      </c>
      <c r="BD60" t="str" cm="1">
        <f t="array" ref="BD60">IF($D60="","",INDEX('Data - CO2'!$B$5:$AP$53,MATCH(Kulturmodeller!$D60,'Data - CO2'!$A$5:$A$53,0),BD$20)*N60*$B55)</f>
        <v/>
      </c>
      <c r="BE60" t="str" cm="1">
        <f t="array" ref="BE60">IF($D60="","",INDEX('Data - CO2'!$B$5:$AP$53,MATCH(Kulturmodeller!$D60,'Data - CO2'!$A$5:$A$53,0),BE$20)*O60*$B55)</f>
        <v/>
      </c>
      <c r="BF60" t="str" cm="1">
        <f t="array" ref="BF60">IF($D60="","",INDEX('Data - CO2'!$B$5:$AP$53,MATCH(Kulturmodeller!$D60,'Data - CO2'!$A$5:$A$53,0),BF$20)*P60*$B55)</f>
        <v/>
      </c>
      <c r="BG60" t="str" cm="1">
        <f t="array" ref="BG60">IF($D60="","",INDEX('Data - CO2'!$B$5:$AP$53,MATCH(Kulturmodeller!$D60,'Data - CO2'!$A$5:$A$53,0),BG$20)*Q60*$B55)</f>
        <v/>
      </c>
      <c r="BH60" t="str" cm="1">
        <f t="array" ref="BH60">IF($D60="","",INDEX('Data - CO2'!$B$5:$AP$53,MATCH(Kulturmodeller!$D60,'Data - CO2'!$A$5:$A$53,0),BH$20)*R60*$B55)</f>
        <v/>
      </c>
      <c r="BI60" t="str" cm="1">
        <f t="array" ref="BI60">IF($D60="","",INDEX('Data - CO2'!$B$5:$AP$53,MATCH(Kulturmodeller!$D60,'Data - CO2'!$A$5:$A$53,0),BI$20)*S60*$B55)</f>
        <v/>
      </c>
      <c r="BJ60" t="str" cm="1">
        <f t="array" ref="BJ60">IF($D60="","",INDEX('Data - CO2'!$B$5:$AP$53,MATCH(Kulturmodeller!$D60,'Data - CO2'!$A$5:$A$53,0),BJ$20)*T60*$B55)</f>
        <v/>
      </c>
      <c r="BK60" t="str" cm="1">
        <f t="array" ref="BK60">IF($D60="","",INDEX('Data - CO2'!$B$5:$AP$53,MATCH(Kulturmodeller!$D60,'Data - CO2'!$A$5:$A$53,0),BK$20)*U60*$B55)</f>
        <v/>
      </c>
      <c r="BL60" t="str" cm="1">
        <f t="array" ref="BL60">IF($D60="","",INDEX('Data - CO2'!$B$5:$AP$53,MATCH(Kulturmodeller!$D60,'Data - CO2'!$A$5:$A$53,0),BL$20)*V60*$B55)</f>
        <v/>
      </c>
      <c r="BM60" t="str" cm="1">
        <f t="array" ref="BM60">IF($D60="","",INDEX('Data - CO2'!$B$5:$AP$53,MATCH(Kulturmodeller!$D60,'Data - CO2'!$A$5:$A$53,0),BM$20)*W60*$B55)</f>
        <v/>
      </c>
      <c r="BN60" t="str" cm="1">
        <f t="array" ref="BN60">IF($D60="","",INDEX('Data - CO2'!$B$5:$AP$53,MATCH(Kulturmodeller!$D60,'Data - CO2'!$A$5:$A$53,0),BN$20)*X60*$B55)</f>
        <v/>
      </c>
      <c r="BO60" t="str" cm="1">
        <f t="array" ref="BO60">IF($D60="","",INDEX('Data - CO2'!$B$5:$AP$53,MATCH(Kulturmodeller!$D60,'Data - CO2'!$A$5:$A$53,0),BO$20)*Y60*$B55)</f>
        <v/>
      </c>
      <c r="BP60" t="str" cm="1">
        <f t="array" ref="BP60">IF($D60="","",INDEX('Data - CO2'!$B$5:$AP$53,MATCH(Kulturmodeller!$D60,'Data - CO2'!$A$5:$A$53,0),BP$20)*Z60*$B55)</f>
        <v/>
      </c>
      <c r="BQ60" t="str" cm="1">
        <f t="array" ref="BQ60">IF($D60="","",INDEX('Data - CO2'!$B$5:$AP$53,MATCH(Kulturmodeller!$D60,'Data - CO2'!$A$5:$A$53,0),BQ$20)*AA60*$B55)</f>
        <v/>
      </c>
      <c r="BR60" t="str" cm="1">
        <f t="array" ref="BR60">IF($D60="","",INDEX('Data - CO2'!$B$5:$AP$53,MATCH(Kulturmodeller!$D60,'Data - CO2'!$A$5:$A$53,0),BR$20)*AB60*$B55)</f>
        <v/>
      </c>
      <c r="BS60" t="str" cm="1">
        <f t="array" ref="BS60">IF($D60="","",INDEX('Data - CO2'!$B$5:$AP$53,MATCH(Kulturmodeller!$D60,'Data - CO2'!$A$5:$A$53,0),BS$20)*AC60*$B55)</f>
        <v/>
      </c>
      <c r="BT60" t="str" cm="1">
        <f t="array" ref="BT60">IF($D60="","",INDEX('Data - CO2'!$B$5:$AP$53,MATCH(Kulturmodeller!$D60,'Data - CO2'!$A$5:$A$53,0),BT$20)*AD60*$B55)</f>
        <v/>
      </c>
      <c r="BU60" t="str" cm="1">
        <f t="array" ref="BU60">IF($D60="","",INDEX('Data - CO2'!$B$5:$AP$53,MATCH(Kulturmodeller!$D60,'Data - CO2'!$A$5:$A$53,0),BU$20)*AE60*$B55)</f>
        <v/>
      </c>
      <c r="BV60" t="str" cm="1">
        <f t="array" ref="BV60">IF($D60="","",INDEX('Data - CO2'!$B$5:$AP$53,MATCH(Kulturmodeller!$D60,'Data - CO2'!$A$5:$A$53,0),BV$20)*AF60*$B55)</f>
        <v/>
      </c>
      <c r="BW60" t="str" cm="1">
        <f t="array" ref="BW60">IF($D60="","",INDEX('Data - CO2'!$B$5:$AP$53,MATCH(Kulturmodeller!$D60,'Data - CO2'!$A$5:$A$53,0),BW$20)*AG60*$B55)</f>
        <v/>
      </c>
      <c r="BX60" t="str" cm="1">
        <f t="array" ref="BX60">IF($D60="","",INDEX('Data - CO2'!$B$5:$AP$53,MATCH(Kulturmodeller!$D60,'Data - CO2'!$A$5:$A$53,0),BX$20)*AH60*$B55)</f>
        <v/>
      </c>
      <c r="BY60" t="str" cm="1">
        <f t="array" ref="BY60">IF($D60="","",INDEX('Data - CO2'!$B$5:$AP$53,MATCH(Kulturmodeller!$D60,'Data - CO2'!$A$5:$A$53,0),BY$20)*AI60*$B55)</f>
        <v/>
      </c>
      <c r="BZ60" t="str" cm="1">
        <f t="array" ref="BZ60">IF($D60="","",INDEX('Data - CO2'!$B$5:$AP$53,MATCH(Kulturmodeller!$D60,'Data - CO2'!$A$5:$A$53,0),BZ$20)*AJ60*$B55)</f>
        <v/>
      </c>
      <c r="CA60" t="str" cm="1">
        <f t="array" ref="CA60">IF($D60="","",INDEX('Data - CO2'!$B$5:$AP$53,MATCH(Kulturmodeller!$D60,'Data - CO2'!$A$5:$A$53,0),CA$20)*AK60*$B55)</f>
        <v/>
      </c>
      <c r="CB60" t="str" cm="1">
        <f t="array" ref="CB60">IF($D60="","",INDEX('Data - CO2'!$B$5:$AP$53,MATCH(Kulturmodeller!$D60,'Data - CO2'!$A$5:$A$53,0),CB$20)*AL60*$B55)</f>
        <v/>
      </c>
      <c r="CC60" t="str" cm="1">
        <f t="array" ref="CC60">IF($D60="","",INDEX('Data - CO2'!$B$5:$AP$53,MATCH(Kulturmodeller!$D60,'Data - CO2'!$A$5:$A$53,0),CC$20)*AM60*$B55)</f>
        <v/>
      </c>
      <c r="CD60" t="str" cm="1">
        <f t="array" ref="CD60">IF($D60="","",INDEX('Data - CO2'!$B$5:$AP$53,MATCH(Kulturmodeller!$D60,'Data - CO2'!$A$5:$A$53,0),CD$20)*AN60*$B55)</f>
        <v/>
      </c>
      <c r="CE60" t="str" cm="1">
        <f t="array" ref="CE60">IF($D60="","",INDEX('Data - CO2'!$B$5:$AP$53,MATCH(Kulturmodeller!$D60,'Data - CO2'!$A$5:$A$53,0),CE$20)*AO60*$B55)</f>
        <v/>
      </c>
      <c r="CF60" t="str" cm="1">
        <f t="array" ref="CF60">IF($D60="","",INDEX('Data - CO2'!$B$5:$AP$53,MATCH(Kulturmodeller!$D60,'Data - CO2'!$A$5:$A$53,0),CF$20)*AP60*$B55)</f>
        <v/>
      </c>
      <c r="CG60" t="str" cm="1">
        <f t="array" ref="CG60">IF($D60="","",INDEX('Data - CO2'!$B$5:$AP$53,MATCH(Kulturmodeller!$D60,'Data - CO2'!$A$5:$A$53,0),CG$20)*AQ60*$B55)</f>
        <v/>
      </c>
      <c r="CH60" t="str" cm="1">
        <f t="array" ref="CH60">IF($D60="","",INDEX('Data - CO2'!$B$5:$AP$53,MATCH(Kulturmodeller!$D60,'Data - CO2'!$A$5:$A$53,0),CH$20)*AR60*$B55)</f>
        <v/>
      </c>
      <c r="CI60" s="11" t="str" cm="1">
        <f t="array" ref="CI60">IF($D60="","",INDEX('Data - CO2'!$B$5:$AP$53,MATCH(Kulturmodeller!$D60,'Data - CO2'!$A$5:$A$53,0),CI$20)*AS60*$B55)</f>
        <v/>
      </c>
    </row>
    <row r="61" spans="1:87" x14ac:dyDescent="0.3">
      <c r="A61" s="351" t="s">
        <v>637</v>
      </c>
      <c r="B61" s="49"/>
      <c r="C61" s="130" t="str">
        <f>'Katalog over Kulturmodeller '!F29</f>
        <v>Valgfri</v>
      </c>
      <c r="D61" s="131" t="s">
        <v>58</v>
      </c>
      <c r="E61" s="151">
        <f>'Katalog over Kulturmodeller '!W29</f>
        <v>0</v>
      </c>
      <c r="F61" s="40">
        <f>E61</f>
        <v>0</v>
      </c>
      <c r="G61" s="40">
        <f t="shared" ref="G61:G62" si="616">F61</f>
        <v>0</v>
      </c>
      <c r="H61" s="40">
        <f>G61*2/3</f>
        <v>0</v>
      </c>
      <c r="I61" s="40">
        <f>H61*0.5</f>
        <v>0</v>
      </c>
      <c r="J61" s="40">
        <v>0</v>
      </c>
      <c r="K61" s="40">
        <f t="shared" ref="K61:K62" si="617">J61</f>
        <v>0</v>
      </c>
      <c r="L61" s="40">
        <f t="shared" ref="L61:L62" si="618">K61</f>
        <v>0</v>
      </c>
      <c r="M61" s="40">
        <f t="shared" ref="M61:M62" si="619">L61</f>
        <v>0</v>
      </c>
      <c r="N61" s="40">
        <f t="shared" ref="N61:N62" si="620">M61</f>
        <v>0</v>
      </c>
      <c r="O61" s="40">
        <f t="shared" ref="O61:O62" si="621">N61</f>
        <v>0</v>
      </c>
      <c r="P61" s="40">
        <f t="shared" ref="P61:P62" si="622">O61</f>
        <v>0</v>
      </c>
      <c r="Q61" s="40">
        <f t="shared" ref="Q61:Q62" si="623">P61</f>
        <v>0</v>
      </c>
      <c r="R61" s="40">
        <f t="shared" ref="R61:R62" si="624">Q61</f>
        <v>0</v>
      </c>
      <c r="S61" s="40">
        <f t="shared" ref="S61:S62" si="625">R61</f>
        <v>0</v>
      </c>
      <c r="T61" s="40">
        <f t="shared" ref="T61:T62" si="626">S61</f>
        <v>0</v>
      </c>
      <c r="U61" s="40">
        <f t="shared" ref="U61:U62" si="627">T61</f>
        <v>0</v>
      </c>
      <c r="V61" s="40">
        <f t="shared" ref="V61:V62" si="628">U61</f>
        <v>0</v>
      </c>
      <c r="W61" s="40">
        <f t="shared" ref="W61:W62" si="629">V61</f>
        <v>0</v>
      </c>
      <c r="X61" s="40">
        <f t="shared" ref="X61:X62" si="630">W61</f>
        <v>0</v>
      </c>
      <c r="Y61" s="40">
        <f t="shared" ref="Y61:Y62" si="631">X61</f>
        <v>0</v>
      </c>
      <c r="Z61" s="40">
        <f t="shared" ref="Z61:Z62" si="632">Y61</f>
        <v>0</v>
      </c>
      <c r="AA61" s="40">
        <f t="shared" ref="AA61:AA62" si="633">Z61</f>
        <v>0</v>
      </c>
      <c r="AB61" s="40">
        <f t="shared" ref="AB61:AB62" si="634">AA61</f>
        <v>0</v>
      </c>
      <c r="AC61" s="40">
        <f t="shared" ref="AC61:AC62" si="635">AB61</f>
        <v>0</v>
      </c>
      <c r="AD61" s="40">
        <f t="shared" ref="AD61:AD62" si="636">AC61</f>
        <v>0</v>
      </c>
      <c r="AE61" s="40">
        <f t="shared" ref="AE61:AE62" si="637">AD61</f>
        <v>0</v>
      </c>
      <c r="AF61" s="40">
        <f t="shared" ref="AF61:AF62" si="638">AE61</f>
        <v>0</v>
      </c>
      <c r="AG61" s="40">
        <f t="shared" ref="AG61:AG62" si="639">AF61</f>
        <v>0</v>
      </c>
      <c r="AH61" s="40">
        <f t="shared" ref="AH61:AH62" si="640">AG61</f>
        <v>0</v>
      </c>
      <c r="AI61" s="40">
        <f t="shared" ref="AI61:AI62" si="641">AH61</f>
        <v>0</v>
      </c>
      <c r="AJ61" s="40">
        <f t="shared" ref="AJ61:AJ62" si="642">AI61</f>
        <v>0</v>
      </c>
      <c r="AK61" s="40">
        <f t="shared" ref="AK61:AK62" si="643">AJ61</f>
        <v>0</v>
      </c>
      <c r="AL61" s="40">
        <f t="shared" ref="AL61:AL62" si="644">AK61</f>
        <v>0</v>
      </c>
      <c r="AM61" s="40">
        <f t="shared" ref="AM61:AM62" si="645">AL61</f>
        <v>0</v>
      </c>
      <c r="AN61" s="40">
        <f t="shared" ref="AN61:AN62" si="646">AM61</f>
        <v>0</v>
      </c>
      <c r="AO61" s="40">
        <f t="shared" ref="AO61:AO62" si="647">AN61</f>
        <v>0</v>
      </c>
      <c r="AP61" s="40">
        <f t="shared" ref="AP61:AP62" si="648">AO61</f>
        <v>0</v>
      </c>
      <c r="AQ61" s="40">
        <f t="shared" ref="AQ61:AQ62" si="649">AP61</f>
        <v>0</v>
      </c>
      <c r="AR61" s="40">
        <f t="shared" ref="AR61:AR62" si="650">AQ61</f>
        <v>0</v>
      </c>
      <c r="AS61" s="41">
        <f t="shared" ref="AS61:AS62" si="651">AR61</f>
        <v>0</v>
      </c>
      <c r="AU61" s="10" cm="1">
        <f t="array" ref="AU61">IF($D61="","",INDEX('Data - CO2'!$B$5:$AP$53,MATCH(Kulturmodeller!$D61,'Data - CO2'!$A$5:$A$53,0),AU$20)*E61)</f>
        <v>0</v>
      </c>
      <c r="AV61" cm="1">
        <f t="array" ref="AV61">IF($D61="","",INDEX('Data - CO2'!$B$5:$AP$53,MATCH(Kulturmodeller!$D61,'Data - CO2'!$A$5:$A$53,0),AV$20)*F61)</f>
        <v>0</v>
      </c>
      <c r="AW61" cm="1">
        <f t="array" ref="AW61">IF($D61="","",INDEX('Data - CO2'!$B$5:$AP$53,MATCH(Kulturmodeller!$D61,'Data - CO2'!$A$5:$A$53,0),AW$20)*G61)</f>
        <v>0</v>
      </c>
      <c r="AX61" cm="1">
        <f t="array" ref="AX61">IF($D61="","",INDEX('Data - CO2'!$B$5:$AP$53,MATCH(Kulturmodeller!$D61,'Data - CO2'!$A$5:$A$53,0),AX$20)*H61)</f>
        <v>0</v>
      </c>
      <c r="AY61" cm="1">
        <f t="array" ref="AY61">IF($D61="","",INDEX('Data - CO2'!$B$5:$AP$53,MATCH(Kulturmodeller!$D61,'Data - CO2'!$A$5:$A$53,0),AY$20)*I61)</f>
        <v>0</v>
      </c>
      <c r="AZ61" cm="1">
        <f t="array" ref="AZ61">IF($D61="","",INDEX('Data - CO2'!$B$5:$AP$53,MATCH(Kulturmodeller!$D61,'Data - CO2'!$A$5:$A$53,0),AZ$20)*J61*$B55)</f>
        <v>0</v>
      </c>
      <c r="BA61" cm="1">
        <f t="array" ref="BA61">IF($D61="","",INDEX('Data - CO2'!$B$5:$AP$53,MATCH(Kulturmodeller!$D61,'Data - CO2'!$A$5:$A$53,0),BA$20)*K61*$B55)</f>
        <v>0</v>
      </c>
      <c r="BB61" cm="1">
        <f t="array" ref="BB61">IF($D61="","",INDEX('Data - CO2'!$B$5:$AP$53,MATCH(Kulturmodeller!$D61,'Data - CO2'!$A$5:$A$53,0),BB$20)*L61*$B55)</f>
        <v>0</v>
      </c>
      <c r="BC61" cm="1">
        <f t="array" ref="BC61">IF($D61="","",INDEX('Data - CO2'!$B$5:$AP$53,MATCH(Kulturmodeller!$D61,'Data - CO2'!$A$5:$A$53,0),BC$20)*M61*$B55)</f>
        <v>0</v>
      </c>
      <c r="BD61" cm="1">
        <f t="array" ref="BD61">IF($D61="","",INDEX('Data - CO2'!$B$5:$AP$53,MATCH(Kulturmodeller!$D61,'Data - CO2'!$A$5:$A$53,0),BD$20)*N61*$B55)</f>
        <v>0</v>
      </c>
      <c r="BE61" cm="1">
        <f t="array" ref="BE61">IF($D61="","",INDEX('Data - CO2'!$B$5:$AP$53,MATCH(Kulturmodeller!$D61,'Data - CO2'!$A$5:$A$53,0),BE$20)*O61*$B55)</f>
        <v>0</v>
      </c>
      <c r="BF61" cm="1">
        <f t="array" ref="BF61">IF($D61="","",INDEX('Data - CO2'!$B$5:$AP$53,MATCH(Kulturmodeller!$D61,'Data - CO2'!$A$5:$A$53,0),BF$20)*P61*$B55)</f>
        <v>0</v>
      </c>
      <c r="BG61" cm="1">
        <f t="array" ref="BG61">IF($D61="","",INDEX('Data - CO2'!$B$5:$AP$53,MATCH(Kulturmodeller!$D61,'Data - CO2'!$A$5:$A$53,0),BG$20)*Q61*$B55)</f>
        <v>0</v>
      </c>
      <c r="BH61" cm="1">
        <f t="array" ref="BH61">IF($D61="","",INDEX('Data - CO2'!$B$5:$AP$53,MATCH(Kulturmodeller!$D61,'Data - CO2'!$A$5:$A$53,0),BH$20)*R61*$B55)</f>
        <v>0</v>
      </c>
      <c r="BI61" cm="1">
        <f t="array" ref="BI61">IF($D61="","",INDEX('Data - CO2'!$B$5:$AP$53,MATCH(Kulturmodeller!$D61,'Data - CO2'!$A$5:$A$53,0),BI$20)*S61*$B55)</f>
        <v>0</v>
      </c>
      <c r="BJ61" cm="1">
        <f t="array" ref="BJ61">IF($D61="","",INDEX('Data - CO2'!$B$5:$AP$53,MATCH(Kulturmodeller!$D61,'Data - CO2'!$A$5:$A$53,0),BJ$20)*T61*$B55)</f>
        <v>0</v>
      </c>
      <c r="BK61" cm="1">
        <f t="array" ref="BK61">IF($D61="","",INDEX('Data - CO2'!$B$5:$AP$53,MATCH(Kulturmodeller!$D61,'Data - CO2'!$A$5:$A$53,0),BK$20)*U61*$B55)</f>
        <v>0</v>
      </c>
      <c r="BL61" cm="1">
        <f t="array" ref="BL61">IF($D61="","",INDEX('Data - CO2'!$B$5:$AP$53,MATCH(Kulturmodeller!$D61,'Data - CO2'!$A$5:$A$53,0),BL$20)*V61*$B55)</f>
        <v>0</v>
      </c>
      <c r="BM61" cm="1">
        <f t="array" ref="BM61">IF($D61="","",INDEX('Data - CO2'!$B$5:$AP$53,MATCH(Kulturmodeller!$D61,'Data - CO2'!$A$5:$A$53,0),BM$20)*W61*$B55)</f>
        <v>0</v>
      </c>
      <c r="BN61" cm="1">
        <f t="array" ref="BN61">IF($D61="","",INDEX('Data - CO2'!$B$5:$AP$53,MATCH(Kulturmodeller!$D61,'Data - CO2'!$A$5:$A$53,0),BN$20)*X61*$B55)</f>
        <v>0</v>
      </c>
      <c r="BO61" cm="1">
        <f t="array" ref="BO61">IF($D61="","",INDEX('Data - CO2'!$B$5:$AP$53,MATCH(Kulturmodeller!$D61,'Data - CO2'!$A$5:$A$53,0),BO$20)*Y61*$B55)</f>
        <v>0</v>
      </c>
      <c r="BP61" cm="1">
        <f t="array" ref="BP61">IF($D61="","",INDEX('Data - CO2'!$B$5:$AP$53,MATCH(Kulturmodeller!$D61,'Data - CO2'!$A$5:$A$53,0),BP$20)*Z61*$B55)</f>
        <v>0</v>
      </c>
      <c r="BQ61" cm="1">
        <f t="array" ref="BQ61">IF($D61="","",INDEX('Data - CO2'!$B$5:$AP$53,MATCH(Kulturmodeller!$D61,'Data - CO2'!$A$5:$A$53,0),BQ$20)*AA61*$B55)</f>
        <v>0</v>
      </c>
      <c r="BR61" cm="1">
        <f t="array" ref="BR61">IF($D61="","",INDEX('Data - CO2'!$B$5:$AP$53,MATCH(Kulturmodeller!$D61,'Data - CO2'!$A$5:$A$53,0),BR$20)*AB61*$B55)</f>
        <v>0</v>
      </c>
      <c r="BS61" cm="1">
        <f t="array" ref="BS61">IF($D61="","",INDEX('Data - CO2'!$B$5:$AP$53,MATCH(Kulturmodeller!$D61,'Data - CO2'!$A$5:$A$53,0),BS$20)*AC61*$B55)</f>
        <v>0</v>
      </c>
      <c r="BT61" cm="1">
        <f t="array" ref="BT61">IF($D61="","",INDEX('Data - CO2'!$B$5:$AP$53,MATCH(Kulturmodeller!$D61,'Data - CO2'!$A$5:$A$53,0),BT$20)*AD61*$B55)</f>
        <v>0</v>
      </c>
      <c r="BU61" cm="1">
        <f t="array" ref="BU61">IF($D61="","",INDEX('Data - CO2'!$B$5:$AP$53,MATCH(Kulturmodeller!$D61,'Data - CO2'!$A$5:$A$53,0),BU$20)*AE61*$B55)</f>
        <v>0</v>
      </c>
      <c r="BV61" cm="1">
        <f t="array" ref="BV61">IF($D61="","",INDEX('Data - CO2'!$B$5:$AP$53,MATCH(Kulturmodeller!$D61,'Data - CO2'!$A$5:$A$53,0),BV$20)*AF61*$B55)</f>
        <v>0</v>
      </c>
      <c r="BW61" cm="1">
        <f t="array" ref="BW61">IF($D61="","",INDEX('Data - CO2'!$B$5:$AP$53,MATCH(Kulturmodeller!$D61,'Data - CO2'!$A$5:$A$53,0),BW$20)*AG61*$B55)</f>
        <v>0</v>
      </c>
      <c r="BX61" cm="1">
        <f t="array" ref="BX61">IF($D61="","",INDEX('Data - CO2'!$B$5:$AP$53,MATCH(Kulturmodeller!$D61,'Data - CO2'!$A$5:$A$53,0),BX$20)*AH61*$B55)</f>
        <v>0</v>
      </c>
      <c r="BY61" cm="1">
        <f t="array" ref="BY61">IF($D61="","",INDEX('Data - CO2'!$B$5:$AP$53,MATCH(Kulturmodeller!$D61,'Data - CO2'!$A$5:$A$53,0),BY$20)*AI61*$B55)</f>
        <v>0</v>
      </c>
      <c r="BZ61" cm="1">
        <f t="array" ref="BZ61">IF($D61="","",INDEX('Data - CO2'!$B$5:$AP$53,MATCH(Kulturmodeller!$D61,'Data - CO2'!$A$5:$A$53,0),BZ$20)*AJ61*$B55)</f>
        <v>0</v>
      </c>
      <c r="CA61" cm="1">
        <f t="array" ref="CA61">IF($D61="","",INDEX('Data - CO2'!$B$5:$AP$53,MATCH(Kulturmodeller!$D61,'Data - CO2'!$A$5:$A$53,0),CA$20)*AK61*$B55)</f>
        <v>0</v>
      </c>
      <c r="CB61" cm="1">
        <f t="array" ref="CB61">IF($D61="","",INDEX('Data - CO2'!$B$5:$AP$53,MATCH(Kulturmodeller!$D61,'Data - CO2'!$A$5:$A$53,0),CB$20)*AL61*$B55)</f>
        <v>0</v>
      </c>
      <c r="CC61" cm="1">
        <f t="array" ref="CC61">IF($D61="","",INDEX('Data - CO2'!$B$5:$AP$53,MATCH(Kulturmodeller!$D61,'Data - CO2'!$A$5:$A$53,0),CC$20)*AM61*$B55)</f>
        <v>0</v>
      </c>
      <c r="CD61" cm="1">
        <f t="array" ref="CD61">IF($D61="","",INDEX('Data - CO2'!$B$5:$AP$53,MATCH(Kulturmodeller!$D61,'Data - CO2'!$A$5:$A$53,0),CD$20)*AN61*$B55)</f>
        <v>0</v>
      </c>
      <c r="CE61" cm="1">
        <f t="array" ref="CE61">IF($D61="","",INDEX('Data - CO2'!$B$5:$AP$53,MATCH(Kulturmodeller!$D61,'Data - CO2'!$A$5:$A$53,0),CE$20)*AO61*$B55)</f>
        <v>0</v>
      </c>
      <c r="CF61" cm="1">
        <f t="array" ref="CF61">IF($D61="","",INDEX('Data - CO2'!$B$5:$AP$53,MATCH(Kulturmodeller!$D61,'Data - CO2'!$A$5:$A$53,0),CF$20)*AP61*$B55)</f>
        <v>0</v>
      </c>
      <c r="CG61" cm="1">
        <f t="array" ref="CG61">IF($D61="","",INDEX('Data - CO2'!$B$5:$AP$53,MATCH(Kulturmodeller!$D61,'Data - CO2'!$A$5:$A$53,0),CG$20)*AQ61*$B55)</f>
        <v>0</v>
      </c>
      <c r="CH61" cm="1">
        <f t="array" ref="CH61">IF($D61="","",INDEX('Data - CO2'!$B$5:$AP$53,MATCH(Kulturmodeller!$D61,'Data - CO2'!$A$5:$A$53,0),CH$20)*AR61*$B55)</f>
        <v>0</v>
      </c>
      <c r="CI61" s="11" cm="1">
        <f t="array" ref="CI61">IF($D61="","",INDEX('Data - CO2'!$B$5:$AP$53,MATCH(Kulturmodeller!$D61,'Data - CO2'!$A$5:$A$53,0),CI$20)*AS61*$B55)</f>
        <v>0</v>
      </c>
    </row>
    <row r="62" spans="1:87" x14ac:dyDescent="0.3">
      <c r="A62" s="346" t="s">
        <v>638</v>
      </c>
      <c r="B62" s="42"/>
      <c r="C62" s="128" t="str">
        <f>'Katalog over Kulturmodeller '!F30</f>
        <v>Juletræer (NGR)</v>
      </c>
      <c r="D62" s="129" t="s">
        <v>635</v>
      </c>
      <c r="E62" s="140">
        <f>'Katalog over Kulturmodeller '!W30</f>
        <v>0</v>
      </c>
      <c r="F62" s="40">
        <f>E62</f>
        <v>0</v>
      </c>
      <c r="G62" s="40">
        <f t="shared" si="616"/>
        <v>0</v>
      </c>
      <c r="H62" s="40">
        <f>G62*2/3</f>
        <v>0</v>
      </c>
      <c r="I62" s="40">
        <f>H62*0.5</f>
        <v>0</v>
      </c>
      <c r="J62" s="40">
        <v>0</v>
      </c>
      <c r="K62" s="40">
        <f t="shared" si="617"/>
        <v>0</v>
      </c>
      <c r="L62" s="40">
        <f t="shared" si="618"/>
        <v>0</v>
      </c>
      <c r="M62" s="40">
        <f t="shared" si="619"/>
        <v>0</v>
      </c>
      <c r="N62" s="40">
        <f t="shared" si="620"/>
        <v>0</v>
      </c>
      <c r="O62" s="40">
        <f t="shared" si="621"/>
        <v>0</v>
      </c>
      <c r="P62" s="40">
        <f t="shared" si="622"/>
        <v>0</v>
      </c>
      <c r="Q62" s="40">
        <f t="shared" si="623"/>
        <v>0</v>
      </c>
      <c r="R62" s="40">
        <f t="shared" si="624"/>
        <v>0</v>
      </c>
      <c r="S62" s="40">
        <f t="shared" si="625"/>
        <v>0</v>
      </c>
      <c r="T62" s="40">
        <f t="shared" si="626"/>
        <v>0</v>
      </c>
      <c r="U62" s="40">
        <f t="shared" si="627"/>
        <v>0</v>
      </c>
      <c r="V62" s="40">
        <f t="shared" si="628"/>
        <v>0</v>
      </c>
      <c r="W62" s="40">
        <f t="shared" si="629"/>
        <v>0</v>
      </c>
      <c r="X62" s="40">
        <f t="shared" si="630"/>
        <v>0</v>
      </c>
      <c r="Y62" s="40">
        <f t="shared" si="631"/>
        <v>0</v>
      </c>
      <c r="Z62" s="40">
        <f t="shared" si="632"/>
        <v>0</v>
      </c>
      <c r="AA62" s="40">
        <f t="shared" si="633"/>
        <v>0</v>
      </c>
      <c r="AB62" s="40">
        <f t="shared" si="634"/>
        <v>0</v>
      </c>
      <c r="AC62" s="40">
        <f t="shared" si="635"/>
        <v>0</v>
      </c>
      <c r="AD62" s="40">
        <f t="shared" si="636"/>
        <v>0</v>
      </c>
      <c r="AE62" s="40">
        <f t="shared" si="637"/>
        <v>0</v>
      </c>
      <c r="AF62" s="40">
        <f t="shared" si="638"/>
        <v>0</v>
      </c>
      <c r="AG62" s="40">
        <f t="shared" si="639"/>
        <v>0</v>
      </c>
      <c r="AH62" s="40">
        <f t="shared" si="640"/>
        <v>0</v>
      </c>
      <c r="AI62" s="40">
        <f t="shared" si="641"/>
        <v>0</v>
      </c>
      <c r="AJ62" s="40">
        <f t="shared" si="642"/>
        <v>0</v>
      </c>
      <c r="AK62" s="40">
        <f t="shared" si="643"/>
        <v>0</v>
      </c>
      <c r="AL62" s="40">
        <f t="shared" si="644"/>
        <v>0</v>
      </c>
      <c r="AM62" s="40">
        <f t="shared" si="645"/>
        <v>0</v>
      </c>
      <c r="AN62" s="40">
        <f t="shared" si="646"/>
        <v>0</v>
      </c>
      <c r="AO62" s="40">
        <f t="shared" si="647"/>
        <v>0</v>
      </c>
      <c r="AP62" s="40">
        <f t="shared" si="648"/>
        <v>0</v>
      </c>
      <c r="AQ62" s="40">
        <f t="shared" si="649"/>
        <v>0</v>
      </c>
      <c r="AR62" s="40">
        <f t="shared" si="650"/>
        <v>0</v>
      </c>
      <c r="AS62" s="41">
        <f t="shared" si="651"/>
        <v>0</v>
      </c>
      <c r="AU62" s="12" cm="1">
        <f t="array" ref="AU62">IF($D62="","",INDEX('Data - CO2'!$B$5:$AP$53,MATCH(Kulturmodeller!$D62,'Data - CO2'!$A$5:$A$53,0),AU$20)*E62)</f>
        <v>0</v>
      </c>
      <c r="AV62" s="3" cm="1">
        <f t="array" ref="AV62">IF($D62="","",INDEX('Data - CO2'!$B$5:$AP$53,MATCH(Kulturmodeller!$D62,'Data - CO2'!$A$5:$A$53,0),AV$20)*F62)</f>
        <v>0</v>
      </c>
      <c r="AW62" s="3" cm="1">
        <f t="array" ref="AW62">IF($D62="","",INDEX('Data - CO2'!$B$5:$AP$53,MATCH(Kulturmodeller!$D62,'Data - CO2'!$A$5:$A$53,0),AW$20)*G62)</f>
        <v>0</v>
      </c>
      <c r="AX62" s="3" cm="1">
        <f t="array" ref="AX62">IF($D62="","",INDEX('Data - CO2'!$B$5:$AP$53,MATCH(Kulturmodeller!$D62,'Data - CO2'!$A$5:$A$53,0),AX$20)*H62)</f>
        <v>0</v>
      </c>
      <c r="AY62" s="3" cm="1">
        <f t="array" ref="AY62">IF($D62="","",INDEX('Data - CO2'!$B$5:$AP$53,MATCH(Kulturmodeller!$D62,'Data - CO2'!$A$5:$A$53,0),AY$20)*I62)</f>
        <v>0</v>
      </c>
      <c r="AZ62" s="3" cm="1">
        <f t="array" ref="AZ62">IF($D62="","",INDEX('Data - CO2'!$B$5:$AP$53,MATCH(Kulturmodeller!$D62,'Data - CO2'!$A$5:$A$53,0),AZ$20)*J62*$B55)</f>
        <v>0</v>
      </c>
      <c r="BA62" s="3" cm="1">
        <f t="array" ref="BA62">IF($D62="","",INDEX('Data - CO2'!$B$5:$AP$53,MATCH(Kulturmodeller!$D62,'Data - CO2'!$A$5:$A$53,0),BA$20)*K62*$B55)</f>
        <v>0</v>
      </c>
      <c r="BB62" s="3" cm="1">
        <f t="array" ref="BB62">IF($D62="","",INDEX('Data - CO2'!$B$5:$AP$53,MATCH(Kulturmodeller!$D62,'Data - CO2'!$A$5:$A$53,0),BB$20)*L62*$B55)</f>
        <v>0</v>
      </c>
      <c r="BC62" s="3" cm="1">
        <f t="array" ref="BC62">IF($D62="","",INDEX('Data - CO2'!$B$5:$AP$53,MATCH(Kulturmodeller!$D62,'Data - CO2'!$A$5:$A$53,0),BC$20)*M62*$B55)</f>
        <v>0</v>
      </c>
      <c r="BD62" s="3" cm="1">
        <f t="array" ref="BD62">IF($D62="","",INDEX('Data - CO2'!$B$5:$AP$53,MATCH(Kulturmodeller!$D62,'Data - CO2'!$A$5:$A$53,0),BD$20)*N62*$B55)</f>
        <v>0</v>
      </c>
      <c r="BE62" s="3" cm="1">
        <f t="array" ref="BE62">IF($D62="","",INDEX('Data - CO2'!$B$5:$AP$53,MATCH(Kulturmodeller!$D62,'Data - CO2'!$A$5:$A$53,0),BE$20)*O62*$B55)</f>
        <v>0</v>
      </c>
      <c r="BF62" s="3" cm="1">
        <f t="array" ref="BF62">IF($D62="","",INDEX('Data - CO2'!$B$5:$AP$53,MATCH(Kulturmodeller!$D62,'Data - CO2'!$A$5:$A$53,0),BF$20)*P62*$B55)</f>
        <v>0</v>
      </c>
      <c r="BG62" s="3" cm="1">
        <f t="array" ref="BG62">IF($D62="","",INDEX('Data - CO2'!$B$5:$AP$53,MATCH(Kulturmodeller!$D62,'Data - CO2'!$A$5:$A$53,0),BG$20)*Q62*$B55)</f>
        <v>0</v>
      </c>
      <c r="BH62" s="3" cm="1">
        <f t="array" ref="BH62">IF($D62="","",INDEX('Data - CO2'!$B$5:$AP$53,MATCH(Kulturmodeller!$D62,'Data - CO2'!$A$5:$A$53,0),BH$20)*R62*$B55)</f>
        <v>0</v>
      </c>
      <c r="BI62" s="3" cm="1">
        <f t="array" ref="BI62">IF($D62="","",INDEX('Data - CO2'!$B$5:$AP$53,MATCH(Kulturmodeller!$D62,'Data - CO2'!$A$5:$A$53,0),BI$20)*S62*$B55)</f>
        <v>0</v>
      </c>
      <c r="BJ62" s="3" cm="1">
        <f t="array" ref="BJ62">IF($D62="","",INDEX('Data - CO2'!$B$5:$AP$53,MATCH(Kulturmodeller!$D62,'Data - CO2'!$A$5:$A$53,0),BJ$20)*T62*$B55)</f>
        <v>0</v>
      </c>
      <c r="BK62" s="3" cm="1">
        <f t="array" ref="BK62">IF($D62="","",INDEX('Data - CO2'!$B$5:$AP$53,MATCH(Kulturmodeller!$D62,'Data - CO2'!$A$5:$A$53,0),BK$20)*U62*$B55)</f>
        <v>0</v>
      </c>
      <c r="BL62" s="3" cm="1">
        <f t="array" ref="BL62">IF($D62="","",INDEX('Data - CO2'!$B$5:$AP$53,MATCH(Kulturmodeller!$D62,'Data - CO2'!$A$5:$A$53,0),BL$20)*V62*$B55)</f>
        <v>0</v>
      </c>
      <c r="BM62" s="3" cm="1">
        <f t="array" ref="BM62">IF($D62="","",INDEX('Data - CO2'!$B$5:$AP$53,MATCH(Kulturmodeller!$D62,'Data - CO2'!$A$5:$A$53,0),BM$20)*W62*$B55)</f>
        <v>0</v>
      </c>
      <c r="BN62" s="3" cm="1">
        <f t="array" ref="BN62">IF($D62="","",INDEX('Data - CO2'!$B$5:$AP$53,MATCH(Kulturmodeller!$D62,'Data - CO2'!$A$5:$A$53,0),BN$20)*X62*$B55)</f>
        <v>0</v>
      </c>
      <c r="BO62" s="3" cm="1">
        <f t="array" ref="BO62">IF($D62="","",INDEX('Data - CO2'!$B$5:$AP$53,MATCH(Kulturmodeller!$D62,'Data - CO2'!$A$5:$A$53,0),BO$20)*Y62*$B55)</f>
        <v>0</v>
      </c>
      <c r="BP62" s="3" cm="1">
        <f t="array" ref="BP62">IF($D62="","",INDEX('Data - CO2'!$B$5:$AP$53,MATCH(Kulturmodeller!$D62,'Data - CO2'!$A$5:$A$53,0),BP$20)*Z62*$B55)</f>
        <v>0</v>
      </c>
      <c r="BQ62" s="3" cm="1">
        <f t="array" ref="BQ62">IF($D62="","",INDEX('Data - CO2'!$B$5:$AP$53,MATCH(Kulturmodeller!$D62,'Data - CO2'!$A$5:$A$53,0),BQ$20)*AA62*$B55)</f>
        <v>0</v>
      </c>
      <c r="BR62" s="3" cm="1">
        <f t="array" ref="BR62">IF($D62="","",INDEX('Data - CO2'!$B$5:$AP$53,MATCH(Kulturmodeller!$D62,'Data - CO2'!$A$5:$A$53,0),BR$20)*AB62*$B55)</f>
        <v>0</v>
      </c>
      <c r="BS62" s="3" cm="1">
        <f t="array" ref="BS62">IF($D62="","",INDEX('Data - CO2'!$B$5:$AP$53,MATCH(Kulturmodeller!$D62,'Data - CO2'!$A$5:$A$53,0),BS$20)*AC62*$B55)</f>
        <v>0</v>
      </c>
      <c r="BT62" s="3" cm="1">
        <f t="array" ref="BT62">IF($D62="","",INDEX('Data - CO2'!$B$5:$AP$53,MATCH(Kulturmodeller!$D62,'Data - CO2'!$A$5:$A$53,0),BT$20)*AD62*$B55)</f>
        <v>0</v>
      </c>
      <c r="BU62" s="3" cm="1">
        <f t="array" ref="BU62">IF($D62="","",INDEX('Data - CO2'!$B$5:$AP$53,MATCH(Kulturmodeller!$D62,'Data - CO2'!$A$5:$A$53,0),BU$20)*AE62*$B55)</f>
        <v>0</v>
      </c>
      <c r="BV62" s="3" cm="1">
        <f t="array" ref="BV62">IF($D62="","",INDEX('Data - CO2'!$B$5:$AP$53,MATCH(Kulturmodeller!$D62,'Data - CO2'!$A$5:$A$53,0),BV$20)*AF62*$B55)</f>
        <v>0</v>
      </c>
      <c r="BW62" s="3" cm="1">
        <f t="array" ref="BW62">IF($D62="","",INDEX('Data - CO2'!$B$5:$AP$53,MATCH(Kulturmodeller!$D62,'Data - CO2'!$A$5:$A$53,0),BW$20)*AG62*$B55)</f>
        <v>0</v>
      </c>
      <c r="BX62" s="3" cm="1">
        <f t="array" ref="BX62">IF($D62="","",INDEX('Data - CO2'!$B$5:$AP$53,MATCH(Kulturmodeller!$D62,'Data - CO2'!$A$5:$A$53,0),BX$20)*AH62*$B55)</f>
        <v>0</v>
      </c>
      <c r="BY62" s="3" cm="1">
        <f t="array" ref="BY62">IF($D62="","",INDEX('Data - CO2'!$B$5:$AP$53,MATCH(Kulturmodeller!$D62,'Data - CO2'!$A$5:$A$53,0),BY$20)*AI62*$B55)</f>
        <v>0</v>
      </c>
      <c r="BZ62" s="3" cm="1">
        <f t="array" ref="BZ62">IF($D62="","",INDEX('Data - CO2'!$B$5:$AP$53,MATCH(Kulturmodeller!$D62,'Data - CO2'!$A$5:$A$53,0),BZ$20)*AJ62*$B55)</f>
        <v>0</v>
      </c>
      <c r="CA62" s="3" cm="1">
        <f t="array" ref="CA62">IF($D62="","",INDEX('Data - CO2'!$B$5:$AP$53,MATCH(Kulturmodeller!$D62,'Data - CO2'!$A$5:$A$53,0),CA$20)*AK62*$B55)</f>
        <v>0</v>
      </c>
      <c r="CB62" s="3" cm="1">
        <f t="array" ref="CB62">IF($D62="","",INDEX('Data - CO2'!$B$5:$AP$53,MATCH(Kulturmodeller!$D62,'Data - CO2'!$A$5:$A$53,0),CB$20)*AL62*$B55)</f>
        <v>0</v>
      </c>
      <c r="CC62" s="3" cm="1">
        <f t="array" ref="CC62">IF($D62="","",INDEX('Data - CO2'!$B$5:$AP$53,MATCH(Kulturmodeller!$D62,'Data - CO2'!$A$5:$A$53,0),CC$20)*AM62*$B55)</f>
        <v>0</v>
      </c>
      <c r="CD62" s="3" cm="1">
        <f t="array" ref="CD62">IF($D62="","",INDEX('Data - CO2'!$B$5:$AP$53,MATCH(Kulturmodeller!$D62,'Data - CO2'!$A$5:$A$53,0),CD$20)*AN62*$B55)</f>
        <v>0</v>
      </c>
      <c r="CE62" s="3" cm="1">
        <f t="array" ref="CE62">IF($D62="","",INDEX('Data - CO2'!$B$5:$AP$53,MATCH(Kulturmodeller!$D62,'Data - CO2'!$A$5:$A$53,0),CE$20)*AO62*$B55)</f>
        <v>0</v>
      </c>
      <c r="CF62" s="3" cm="1">
        <f t="array" ref="CF62">IF($D62="","",INDEX('Data - CO2'!$B$5:$AP$53,MATCH(Kulturmodeller!$D62,'Data - CO2'!$A$5:$A$53,0),CF$20)*AP62*$B55)</f>
        <v>0</v>
      </c>
      <c r="CG62" s="3" cm="1">
        <f t="array" ref="CG62">IF($D62="","",INDEX('Data - CO2'!$B$5:$AP$53,MATCH(Kulturmodeller!$D62,'Data - CO2'!$A$5:$A$53,0),CG$20)*AQ62*$B55)</f>
        <v>0</v>
      </c>
      <c r="CH62" s="3" cm="1">
        <f t="array" ref="CH62">IF($D62="","",INDEX('Data - CO2'!$B$5:$AP$53,MATCH(Kulturmodeller!$D62,'Data - CO2'!$A$5:$A$53,0),CH$20)*AR62*$B55)</f>
        <v>0</v>
      </c>
      <c r="CI62" s="13" cm="1">
        <f t="array" ref="CI62">IF($D62="","",INDEX('Data - CO2'!$B$5:$AP$53,MATCH(Kulturmodeller!$D62,'Data - CO2'!$A$5:$A$53,0),CI$20)*AS62*$B55)</f>
        <v>0</v>
      </c>
    </row>
    <row r="63" spans="1:87" x14ac:dyDescent="0.3">
      <c r="A63" s="33"/>
      <c r="B63" s="33"/>
      <c r="C63" s="33"/>
      <c r="D63" s="10"/>
      <c r="E63" s="479">
        <f>SUM(E56:E62)</f>
        <v>1</v>
      </c>
      <c r="F63" s="108">
        <f>SUM(F56:F62)</f>
        <v>1</v>
      </c>
      <c r="G63" s="109">
        <f>SUM(G56:G62)</f>
        <v>1</v>
      </c>
      <c r="H63" s="109">
        <f t="shared" ref="H63" si="652">SUM(H56:H62)</f>
        <v>1</v>
      </c>
      <c r="I63" s="109">
        <f t="shared" ref="I63" si="653">SUM(I56:I62)</f>
        <v>1</v>
      </c>
      <c r="J63" s="109">
        <f t="shared" ref="J63" si="654">SUM(J56:J62)</f>
        <v>1</v>
      </c>
      <c r="K63" s="109">
        <f t="shared" ref="K63" si="655">SUM(K56:K62)</f>
        <v>1</v>
      </c>
      <c r="L63" s="109">
        <f t="shared" ref="L63" si="656">SUM(L56:L62)</f>
        <v>1</v>
      </c>
      <c r="M63" s="109">
        <f t="shared" ref="M63" si="657">SUM(M56:M62)</f>
        <v>1</v>
      </c>
      <c r="N63" s="109">
        <f t="shared" ref="N63" si="658">SUM(N56:N62)</f>
        <v>1</v>
      </c>
      <c r="O63" s="109">
        <f t="shared" ref="O63" si="659">SUM(O56:O62)</f>
        <v>1</v>
      </c>
      <c r="P63" s="109">
        <f t="shared" ref="P63" si="660">SUM(P56:P62)</f>
        <v>1</v>
      </c>
      <c r="Q63" s="109">
        <f t="shared" ref="Q63" si="661">SUM(Q56:Q62)</f>
        <v>1</v>
      </c>
      <c r="R63" s="109">
        <f t="shared" ref="R63" si="662">SUM(R56:R62)</f>
        <v>1</v>
      </c>
      <c r="S63" s="109">
        <f t="shared" ref="S63" si="663">SUM(S56:S62)</f>
        <v>1</v>
      </c>
      <c r="T63" s="109">
        <f t="shared" ref="T63" si="664">SUM(T56:T62)</f>
        <v>1</v>
      </c>
      <c r="U63" s="109">
        <f t="shared" ref="U63" si="665">SUM(U56:U62)</f>
        <v>1</v>
      </c>
      <c r="V63" s="109">
        <f t="shared" ref="V63" si="666">SUM(V56:V62)</f>
        <v>1</v>
      </c>
      <c r="W63" s="109">
        <f t="shared" ref="W63" si="667">SUM(W56:W62)</f>
        <v>1</v>
      </c>
      <c r="X63" s="109">
        <f t="shared" ref="X63" si="668">SUM(X56:X62)</f>
        <v>1</v>
      </c>
      <c r="Y63" s="109">
        <f t="shared" ref="Y63" si="669">SUM(Y56:Y62)</f>
        <v>1</v>
      </c>
      <c r="Z63" s="109">
        <f t="shared" ref="Z63" si="670">SUM(Z56:Z62)</f>
        <v>1</v>
      </c>
      <c r="AA63" s="109">
        <f t="shared" ref="AA63" si="671">SUM(AA56:AA62)</f>
        <v>1</v>
      </c>
      <c r="AB63" s="109">
        <f t="shared" ref="AB63" si="672">SUM(AB56:AB62)</f>
        <v>1</v>
      </c>
      <c r="AC63" s="109">
        <f t="shared" ref="AC63" si="673">SUM(AC56:AC62)</f>
        <v>1</v>
      </c>
      <c r="AD63" s="109">
        <f t="shared" ref="AD63" si="674">SUM(AD56:AD62)</f>
        <v>1</v>
      </c>
      <c r="AE63" s="109">
        <f t="shared" ref="AE63" si="675">SUM(AE56:AE62)</f>
        <v>1</v>
      </c>
      <c r="AF63" s="109">
        <f t="shared" ref="AF63" si="676">SUM(AF56:AF62)</f>
        <v>1</v>
      </c>
      <c r="AG63" s="109">
        <f t="shared" ref="AG63" si="677">SUM(AG56:AG62)</f>
        <v>1</v>
      </c>
      <c r="AH63" s="109">
        <f t="shared" ref="AH63" si="678">SUM(AH56:AH62)</f>
        <v>1</v>
      </c>
      <c r="AI63" s="109">
        <f t="shared" ref="AI63" si="679">SUM(AI56:AI62)</f>
        <v>1</v>
      </c>
      <c r="AJ63" s="109">
        <f t="shared" ref="AJ63" si="680">SUM(AJ56:AJ62)</f>
        <v>1</v>
      </c>
      <c r="AK63" s="109">
        <f t="shared" ref="AK63" si="681">SUM(AK56:AK62)</f>
        <v>1</v>
      </c>
      <c r="AL63" s="109">
        <f t="shared" ref="AL63" si="682">SUM(AL56:AL62)</f>
        <v>1</v>
      </c>
      <c r="AM63" s="109">
        <f t="shared" ref="AM63" si="683">SUM(AM56:AM62)</f>
        <v>1</v>
      </c>
      <c r="AN63" s="109">
        <f t="shared" ref="AN63" si="684">SUM(AN56:AN62)</f>
        <v>1</v>
      </c>
      <c r="AO63" s="109">
        <f t="shared" ref="AO63" si="685">SUM(AO56:AO62)</f>
        <v>1</v>
      </c>
      <c r="AP63" s="109">
        <f t="shared" ref="AP63" si="686">SUM(AP56:AP62)</f>
        <v>1</v>
      </c>
      <c r="AQ63" s="109">
        <f t="shared" ref="AQ63" si="687">SUM(AQ56:AQ62)</f>
        <v>1</v>
      </c>
      <c r="AR63" s="109">
        <f t="shared" ref="AR63" si="688">SUM(AR56:AR62)</f>
        <v>1</v>
      </c>
      <c r="AS63" s="110">
        <f t="shared" ref="AS63" si="689">SUM(AS56:AS62)</f>
        <v>1</v>
      </c>
      <c r="AU63" s="111">
        <f>SUM(AU56:AU62)</f>
        <v>0</v>
      </c>
      <c r="AV63" s="112">
        <f t="shared" ref="AV63" si="690">SUM(AV56:AV62)</f>
        <v>1.1851654146072605</v>
      </c>
      <c r="AW63" s="112">
        <f t="shared" ref="AW63" si="691">SUM(AW56:AW62)</f>
        <v>7.9011027640484048</v>
      </c>
      <c r="AX63" s="112">
        <f t="shared" ref="AX63" si="692">SUM(AX56:AX62)</f>
        <v>19.752756910121008</v>
      </c>
      <c r="AY63" s="112">
        <f t="shared" ref="AY63" si="693">SUM(AY56:AY62)</f>
        <v>39.505513820242015</v>
      </c>
      <c r="AZ63" s="112">
        <f t="shared" ref="AZ63" si="694">SUM(AZ56:AZ62)</f>
        <v>76.542778250638648</v>
      </c>
      <c r="BA63" s="112">
        <f t="shared" ref="BA63" si="695">SUM(BA56:BA62)</f>
        <v>110.81130254254241</v>
      </c>
      <c r="BB63" s="112">
        <f t="shared" ref="BB63" si="696">SUM(BB56:BB62)</f>
        <v>140.44882284899182</v>
      </c>
      <c r="BC63" s="112">
        <f t="shared" ref="BC63" si="697">SUM(BC56:BC62)</f>
        <v>160.05447424145675</v>
      </c>
      <c r="BD63" s="112">
        <f t="shared" ref="BD63" si="698">SUM(BD56:BD62)</f>
        <v>170.76282663921532</v>
      </c>
      <c r="BE63" s="112">
        <f t="shared" ref="BE63" si="699">SUM(BE56:BE62)</f>
        <v>184.86785380976681</v>
      </c>
      <c r="BF63" s="112">
        <f t="shared" ref="BF63" si="700">SUM(BF56:BF62)</f>
        <v>196.28012994250292</v>
      </c>
      <c r="BG63" s="112">
        <f t="shared" ref="BG63" si="701">SUM(BG56:BG62)</f>
        <v>212.40628440852106</v>
      </c>
      <c r="BH63" s="112">
        <f t="shared" ref="BH63" si="702">SUM(BH56:BH62)</f>
        <v>227.46218196947802</v>
      </c>
      <c r="BI63" s="112">
        <f t="shared" ref="BI63" si="703">SUM(BI56:BI62)</f>
        <v>241.83699383407958</v>
      </c>
      <c r="BJ63" s="112">
        <f t="shared" ref="BJ63" si="704">SUM(BJ56:BJ62)</f>
        <v>257.68912339288534</v>
      </c>
      <c r="BK63" s="112">
        <f t="shared" ref="BK63" si="705">SUM(BK56:BK62)</f>
        <v>271.85880322240865</v>
      </c>
      <c r="BL63" s="112">
        <f t="shared" ref="BL63" si="706">SUM(BL56:BL62)</f>
        <v>286.80408362562594</v>
      </c>
      <c r="BM63" s="112">
        <f t="shared" ref="BM63" si="707">SUM(BM56:BM62)</f>
        <v>298.97534605326723</v>
      </c>
      <c r="BN63" s="112">
        <f t="shared" ref="BN63" si="708">SUM(BN56:BN62)</f>
        <v>311.15799232911309</v>
      </c>
      <c r="BO63" s="112">
        <f t="shared" ref="BO63" si="709">SUM(BO56:BO62)</f>
        <v>323.12906696120297</v>
      </c>
      <c r="BP63" s="112">
        <f t="shared" ref="BP63" si="710">SUM(BP56:BP62)</f>
        <v>333.63257085887267</v>
      </c>
      <c r="BQ63" s="112">
        <f t="shared" ref="BQ63" si="711">SUM(BQ56:BQ62)</f>
        <v>342.30904340050182</v>
      </c>
      <c r="BR63" s="112">
        <f t="shared" ref="BR63" si="712">SUM(BR56:BR62)</f>
        <v>350.44421266290033</v>
      </c>
      <c r="BS63" s="112">
        <f t="shared" ref="BS63" si="713">SUM(BS56:BS62)</f>
        <v>360.00337079844695</v>
      </c>
      <c r="BT63" s="112">
        <f t="shared" ref="BT63" si="714">SUM(BT56:BT62)</f>
        <v>366.38246386521314</v>
      </c>
      <c r="BU63" s="112">
        <f t="shared" ref="BU63" si="715">SUM(BU56:BU62)</f>
        <v>370.69207824220956</v>
      </c>
      <c r="BV63" s="112">
        <f t="shared" ref="BV63" si="716">SUM(BV56:BV62)</f>
        <v>246.98979628190176</v>
      </c>
      <c r="BW63" s="112">
        <f t="shared" ref="BW63" si="717">SUM(BW56:BW62)</f>
        <v>251.85815604936181</v>
      </c>
      <c r="BX63" s="112">
        <f t="shared" ref="BX63" si="718">SUM(BX56:BX62)</f>
        <v>257.59894701926146</v>
      </c>
      <c r="BY63" s="112">
        <f t="shared" ref="BY63" si="719">SUM(BY56:BY62)</f>
        <v>267.43069442488013</v>
      </c>
      <c r="BZ63" s="112">
        <f t="shared" ref="BZ63" si="720">SUM(BZ56:BZ62)</f>
        <v>159.95597159222993</v>
      </c>
      <c r="CA63" s="112">
        <f t="shared" ref="CA63" si="721">SUM(CA56:CA62)</f>
        <v>183.65301927689109</v>
      </c>
      <c r="CB63" s="112">
        <f t="shared" ref="CB63" si="722">SUM(CB56:CB62)</f>
        <v>68.525474821901042</v>
      </c>
      <c r="CC63" s="112">
        <f t="shared" ref="CC63" si="723">SUM(CC56:CC62)</f>
        <v>86.76416891047721</v>
      </c>
      <c r="CD63" s="112">
        <f t="shared" ref="CD63" si="724">SUM(CD56:CD62)</f>
        <v>108.69278928144675</v>
      </c>
      <c r="CE63" s="112">
        <f t="shared" ref="CE63" si="725">SUM(CE56:CE62)</f>
        <v>122.00303878594814</v>
      </c>
      <c r="CF63" s="112">
        <f t="shared" ref="CF63" si="726">SUM(CF56:CF62)</f>
        <v>136.357377921222</v>
      </c>
      <c r="CG63" s="112">
        <f t="shared" ref="CG63" si="727">SUM(CG56:CG62)</f>
        <v>156.84490928681754</v>
      </c>
      <c r="CH63" s="112">
        <f t="shared" ref="CH63" si="728">SUM(CH56:CH62)</f>
        <v>179.41687979238301</v>
      </c>
      <c r="CI63" s="113">
        <f t="shared" ref="CI63" si="729">SUM(CI56:CI62)</f>
        <v>197.73060221292016</v>
      </c>
    </row>
    <row r="64" spans="1:87" x14ac:dyDescent="0.3">
      <c r="A64" s="7" t="s">
        <v>86</v>
      </c>
      <c r="B64" s="7"/>
      <c r="C64" s="131"/>
      <c r="D64" s="131"/>
      <c r="E64" s="126"/>
      <c r="F64" s="39">
        <f>E64</f>
        <v>0</v>
      </c>
      <c r="G64" s="40">
        <f t="shared" ref="G64:G65" si="730">F64</f>
        <v>0</v>
      </c>
      <c r="H64" s="40">
        <f t="shared" ref="H64:H65" si="731">G64</f>
        <v>0</v>
      </c>
      <c r="I64" s="40">
        <f t="shared" ref="I64:I65" si="732">H64</f>
        <v>0</v>
      </c>
      <c r="J64" s="40">
        <f t="shared" ref="J64:J65" si="733">I64</f>
        <v>0</v>
      </c>
      <c r="K64" s="40">
        <f t="shared" ref="K64:K65" si="734">J64</f>
        <v>0</v>
      </c>
      <c r="L64" s="40">
        <f t="shared" ref="L64:L65" si="735">K64</f>
        <v>0</v>
      </c>
      <c r="M64" s="40">
        <f t="shared" ref="M64:M65" si="736">L64</f>
        <v>0</v>
      </c>
      <c r="N64" s="40">
        <f t="shared" ref="N64:N65" si="737">M64</f>
        <v>0</v>
      </c>
      <c r="O64" s="40">
        <f t="shared" ref="O64:O65" si="738">N64</f>
        <v>0</v>
      </c>
      <c r="P64" s="40">
        <f t="shared" ref="P64:P65" si="739">O64</f>
        <v>0</v>
      </c>
      <c r="Q64" s="40">
        <f t="shared" ref="Q64:Q65" si="740">P64</f>
        <v>0</v>
      </c>
      <c r="R64" s="40">
        <f t="shared" ref="R64:R65" si="741">Q64</f>
        <v>0</v>
      </c>
      <c r="S64" s="40">
        <f t="shared" ref="S64:S65" si="742">R64</f>
        <v>0</v>
      </c>
      <c r="T64" s="40">
        <f t="shared" ref="T64:T65" si="743">S64</f>
        <v>0</v>
      </c>
      <c r="U64" s="40">
        <f t="shared" ref="U64:U65" si="744">T64</f>
        <v>0</v>
      </c>
      <c r="V64" s="40">
        <f t="shared" ref="V64:V65" si="745">U64</f>
        <v>0</v>
      </c>
      <c r="W64" s="40">
        <f t="shared" ref="W64:W65" si="746">V64</f>
        <v>0</v>
      </c>
      <c r="X64" s="40">
        <f t="shared" ref="X64:X65" si="747">W64</f>
        <v>0</v>
      </c>
      <c r="Y64" s="40">
        <f t="shared" ref="Y64:Y65" si="748">X64</f>
        <v>0</v>
      </c>
      <c r="Z64" s="40">
        <f t="shared" ref="Z64:Z65" si="749">Y64</f>
        <v>0</v>
      </c>
      <c r="AA64" s="40">
        <f t="shared" ref="AA64:AA65" si="750">Z64</f>
        <v>0</v>
      </c>
      <c r="AB64" s="40">
        <f t="shared" ref="AB64:AB65" si="751">AA64</f>
        <v>0</v>
      </c>
      <c r="AC64" s="40">
        <f t="shared" ref="AC64:AC65" si="752">AB64</f>
        <v>0</v>
      </c>
      <c r="AD64" s="40">
        <f t="shared" ref="AD64:AD65" si="753">AC64</f>
        <v>0</v>
      </c>
      <c r="AE64" s="40">
        <f t="shared" ref="AE64:AE65" si="754">AD64</f>
        <v>0</v>
      </c>
      <c r="AF64" s="40">
        <f t="shared" ref="AF64:AF65" si="755">AE64</f>
        <v>0</v>
      </c>
      <c r="AG64" s="40">
        <f t="shared" ref="AG64:AG65" si="756">AF64</f>
        <v>0</v>
      </c>
      <c r="AH64" s="40">
        <f t="shared" ref="AH64:AH65" si="757">AG64</f>
        <v>0</v>
      </c>
      <c r="AI64" s="40">
        <f t="shared" ref="AI64:AI65" si="758">AH64</f>
        <v>0</v>
      </c>
      <c r="AJ64" s="40">
        <f t="shared" ref="AJ64:AJ65" si="759">AI64</f>
        <v>0</v>
      </c>
      <c r="AK64" s="40">
        <f t="shared" ref="AK64:AK65" si="760">AJ64</f>
        <v>0</v>
      </c>
      <c r="AL64" s="40">
        <f t="shared" ref="AL64:AL65" si="761">AK64</f>
        <v>0</v>
      </c>
      <c r="AM64" s="40">
        <f t="shared" ref="AM64:AM65" si="762">AL64</f>
        <v>0</v>
      </c>
      <c r="AN64" s="40">
        <f t="shared" ref="AN64:AN65" si="763">AM64</f>
        <v>0</v>
      </c>
      <c r="AO64" s="40">
        <f t="shared" ref="AO64:AO65" si="764">AN64</f>
        <v>0</v>
      </c>
      <c r="AP64" s="40">
        <f t="shared" ref="AP64:AP65" si="765">AO64</f>
        <v>0</v>
      </c>
      <c r="AQ64" s="40">
        <f t="shared" ref="AQ64:AQ65" si="766">AP64</f>
        <v>0</v>
      </c>
      <c r="AR64" s="40">
        <f t="shared" ref="AR64:AR65" si="767">AQ64</f>
        <v>0</v>
      </c>
      <c r="AS64" s="41">
        <f t="shared" ref="AS64:AS65" si="768">AR64</f>
        <v>0</v>
      </c>
      <c r="AU64" s="10" t="str" cm="1">
        <f t="array" ref="AU64">IF($D64="","",INDEX('Data - CO2'!$B$5:$AP$53,MATCH(Kulturmodeller!$D64,'Data - CO2'!$A$5:$A$53,0),AU$20)*E64)</f>
        <v/>
      </c>
      <c r="AV64" t="str" cm="1">
        <f t="array" ref="AV64">IF($D64="","",INDEX('Data - CO2'!$B$5:$AP$53,MATCH(Kulturmodeller!$D64,'Data - CO2'!$A$5:$A$53,0),AV$20)*F64)</f>
        <v/>
      </c>
      <c r="AW64" t="str" cm="1">
        <f t="array" ref="AW64">IF($D64="","",INDEX('Data - CO2'!$B$5:$AP$53,MATCH(Kulturmodeller!$D64,'Data - CO2'!$A$5:$A$53,0),AW$20)*G64)</f>
        <v/>
      </c>
      <c r="AX64" t="str" cm="1">
        <f t="array" ref="AX64">IF($D64="","",INDEX('Data - CO2'!$B$5:$AP$53,MATCH(Kulturmodeller!$D64,'Data - CO2'!$A$5:$A$53,0),AX$20)*H64)</f>
        <v/>
      </c>
      <c r="AY64" t="str" cm="1">
        <f t="array" ref="AY64">IF($D64="","",INDEX('Data - CO2'!$B$5:$AP$53,MATCH(Kulturmodeller!$D64,'Data - CO2'!$A$5:$A$53,0),AY$20)*I64)</f>
        <v/>
      </c>
      <c r="AZ64" t="str" cm="1">
        <f t="array" ref="AZ64">IF($D64="","",INDEX('Data - CO2'!$B$5:$AP$53,MATCH(Kulturmodeller!$D64,'Data - CO2'!$A$5:$A$53,0),AZ$20)*J64)</f>
        <v/>
      </c>
      <c r="BA64" t="str" cm="1">
        <f t="array" ref="BA64">IF($D64="","",INDEX('Data - CO2'!$B$5:$AP$53,MATCH(Kulturmodeller!$D64,'Data - CO2'!$A$5:$A$53,0),BA$20)*K64)</f>
        <v/>
      </c>
      <c r="BB64" t="str" cm="1">
        <f t="array" ref="BB64">IF($D64="","",INDEX('Data - CO2'!$B$5:$AP$53,MATCH(Kulturmodeller!$D64,'Data - CO2'!$A$5:$A$53,0),BB$20)*L64)</f>
        <v/>
      </c>
      <c r="BC64" t="str" cm="1">
        <f t="array" ref="BC64">IF($D64="","",INDEX('Data - CO2'!$B$5:$AP$53,MATCH(Kulturmodeller!$D64,'Data - CO2'!$A$5:$A$53,0),BC$20)*M64)</f>
        <v/>
      </c>
      <c r="BD64" t="str" cm="1">
        <f t="array" ref="BD64">IF($D64="","",INDEX('Data - CO2'!$B$5:$AP$53,MATCH(Kulturmodeller!$D64,'Data - CO2'!$A$5:$A$53,0),BD$20)*N64)</f>
        <v/>
      </c>
      <c r="BE64" t="str" cm="1">
        <f t="array" ref="BE64">IF($D64="","",INDEX('Data - CO2'!$B$5:$AP$53,MATCH(Kulturmodeller!$D64,'Data - CO2'!$A$5:$A$53,0),BE$20)*O64)</f>
        <v/>
      </c>
      <c r="BF64" t="str" cm="1">
        <f t="array" ref="BF64">IF($D64="","",INDEX('Data - CO2'!$B$5:$AP$53,MATCH(Kulturmodeller!$D64,'Data - CO2'!$A$5:$A$53,0),BF$20)*P64)</f>
        <v/>
      </c>
      <c r="BG64" t="str" cm="1">
        <f t="array" ref="BG64">IF($D64="","",INDEX('Data - CO2'!$B$5:$AP$53,MATCH(Kulturmodeller!$D64,'Data - CO2'!$A$5:$A$53,0),BG$20)*Q64)</f>
        <v/>
      </c>
      <c r="BH64" t="str" cm="1">
        <f t="array" ref="BH64">IF($D64="","",INDEX('Data - CO2'!$B$5:$AP$53,MATCH(Kulturmodeller!$D64,'Data - CO2'!$A$5:$A$53,0),BH$20)*R64)</f>
        <v/>
      </c>
      <c r="BI64" t="str" cm="1">
        <f t="array" ref="BI64">IF($D64="","",INDEX('Data - CO2'!$B$5:$AP$53,MATCH(Kulturmodeller!$D64,'Data - CO2'!$A$5:$A$53,0),BI$20)*S64)</f>
        <v/>
      </c>
      <c r="BJ64" t="str" cm="1">
        <f t="array" ref="BJ64">IF($D64="","",INDEX('Data - CO2'!$B$5:$AP$53,MATCH(Kulturmodeller!$D64,'Data - CO2'!$A$5:$A$53,0),BJ$20)*T64)</f>
        <v/>
      </c>
      <c r="BK64" t="str" cm="1">
        <f t="array" ref="BK64">IF($D64="","",INDEX('Data - CO2'!$B$5:$AP$53,MATCH(Kulturmodeller!$D64,'Data - CO2'!$A$5:$A$53,0),BK$20)*U64)</f>
        <v/>
      </c>
      <c r="BL64" t="str" cm="1">
        <f t="array" ref="BL64">IF($D64="","",INDEX('Data - CO2'!$B$5:$AP$53,MATCH(Kulturmodeller!$D64,'Data - CO2'!$A$5:$A$53,0),BL$20)*V64)</f>
        <v/>
      </c>
      <c r="BM64" t="str" cm="1">
        <f t="array" ref="BM64">IF($D64="","",INDEX('Data - CO2'!$B$5:$AP$53,MATCH(Kulturmodeller!$D64,'Data - CO2'!$A$5:$A$53,0),BM$20)*W64)</f>
        <v/>
      </c>
      <c r="BN64" t="str" cm="1">
        <f t="array" ref="BN64">IF($D64="","",INDEX('Data - CO2'!$B$5:$AP$53,MATCH(Kulturmodeller!$D64,'Data - CO2'!$A$5:$A$53,0),BN$20)*X64)</f>
        <v/>
      </c>
      <c r="BO64" t="str" cm="1">
        <f t="array" ref="BO64">IF($D64="","",INDEX('Data - CO2'!$B$5:$AP$53,MATCH(Kulturmodeller!$D64,'Data - CO2'!$A$5:$A$53,0),BO$20)*Y64)</f>
        <v/>
      </c>
      <c r="BP64" t="str" cm="1">
        <f t="array" ref="BP64">IF($D64="","",INDEX('Data - CO2'!$B$5:$AP$53,MATCH(Kulturmodeller!$D64,'Data - CO2'!$A$5:$A$53,0),BP$20)*Z64)</f>
        <v/>
      </c>
      <c r="BQ64" t="str" cm="1">
        <f t="array" ref="BQ64">IF($D64="","",INDEX('Data - CO2'!$B$5:$AP$53,MATCH(Kulturmodeller!$D64,'Data - CO2'!$A$5:$A$53,0),BQ$20)*AA64)</f>
        <v/>
      </c>
      <c r="BR64" t="str" cm="1">
        <f t="array" ref="BR64">IF($D64="","",INDEX('Data - CO2'!$B$5:$AP$53,MATCH(Kulturmodeller!$D64,'Data - CO2'!$A$5:$A$53,0),BR$20)*AB64)</f>
        <v/>
      </c>
      <c r="BS64" t="str" cm="1">
        <f t="array" ref="BS64">IF($D64="","",INDEX('Data - CO2'!$B$5:$AP$53,MATCH(Kulturmodeller!$D64,'Data - CO2'!$A$5:$A$53,0),BS$20)*AC64)</f>
        <v/>
      </c>
      <c r="BT64" t="str" cm="1">
        <f t="array" ref="BT64">IF($D64="","",INDEX('Data - CO2'!$B$5:$AP$53,MATCH(Kulturmodeller!$D64,'Data - CO2'!$A$5:$A$53,0),BT$20)*AD64)</f>
        <v/>
      </c>
      <c r="BU64" t="str" cm="1">
        <f t="array" ref="BU64">IF($D64="","",INDEX('Data - CO2'!$B$5:$AP$53,MATCH(Kulturmodeller!$D64,'Data - CO2'!$A$5:$A$53,0),BU$20)*AE64)</f>
        <v/>
      </c>
      <c r="BV64" t="str" cm="1">
        <f t="array" ref="BV64">IF($D64="","",INDEX('Data - CO2'!$B$5:$AP$53,MATCH(Kulturmodeller!$D64,'Data - CO2'!$A$5:$A$53,0),BV$20)*AF64)</f>
        <v/>
      </c>
      <c r="BW64" t="str" cm="1">
        <f t="array" ref="BW64">IF($D64="","",INDEX('Data - CO2'!$B$5:$AP$53,MATCH(Kulturmodeller!$D64,'Data - CO2'!$A$5:$A$53,0),BW$20)*AG64)</f>
        <v/>
      </c>
      <c r="BX64" t="str" cm="1">
        <f t="array" ref="BX64">IF($D64="","",INDEX('Data - CO2'!$B$5:$AP$53,MATCH(Kulturmodeller!$D64,'Data - CO2'!$A$5:$A$53,0),BX$20)*AH64)</f>
        <v/>
      </c>
      <c r="BY64" t="str" cm="1">
        <f t="array" ref="BY64">IF($D64="","",INDEX('Data - CO2'!$B$5:$AP$53,MATCH(Kulturmodeller!$D64,'Data - CO2'!$A$5:$A$53,0),BY$20)*AI64)</f>
        <v/>
      </c>
      <c r="BZ64" t="str" cm="1">
        <f t="array" ref="BZ64">IF($D64="","",INDEX('Data - CO2'!$B$5:$AP$53,MATCH(Kulturmodeller!$D64,'Data - CO2'!$A$5:$A$53,0),BZ$20)*AJ64)</f>
        <v/>
      </c>
      <c r="CA64" t="str" cm="1">
        <f t="array" ref="CA64">IF($D64="","",INDEX('Data - CO2'!$B$5:$AP$53,MATCH(Kulturmodeller!$D64,'Data - CO2'!$A$5:$A$53,0),CA$20)*AK64)</f>
        <v/>
      </c>
      <c r="CB64" t="str" cm="1">
        <f t="array" ref="CB64">IF($D64="","",INDEX('Data - CO2'!$B$5:$AP$53,MATCH(Kulturmodeller!$D64,'Data - CO2'!$A$5:$A$53,0),CB$20)*AL64)</f>
        <v/>
      </c>
      <c r="CC64" t="str" cm="1">
        <f t="array" ref="CC64">IF($D64="","",INDEX('Data - CO2'!$B$5:$AP$53,MATCH(Kulturmodeller!$D64,'Data - CO2'!$A$5:$A$53,0),CC$20)*AM64)</f>
        <v/>
      </c>
      <c r="CD64" t="str" cm="1">
        <f t="array" ref="CD64">IF($D64="","",INDEX('Data - CO2'!$B$5:$AP$53,MATCH(Kulturmodeller!$D64,'Data - CO2'!$A$5:$A$53,0),CD$20)*AN64)</f>
        <v/>
      </c>
      <c r="CE64" t="str" cm="1">
        <f t="array" ref="CE64">IF($D64="","",INDEX('Data - CO2'!$B$5:$AP$53,MATCH(Kulturmodeller!$D64,'Data - CO2'!$A$5:$A$53,0),CE$20)*AO64)</f>
        <v/>
      </c>
      <c r="CF64" t="str" cm="1">
        <f t="array" ref="CF64">IF($D64="","",INDEX('Data - CO2'!$B$5:$AP$53,MATCH(Kulturmodeller!$D64,'Data - CO2'!$A$5:$A$53,0),CF$20)*AP64)</f>
        <v/>
      </c>
      <c r="CG64" t="str" cm="1">
        <f t="array" ref="CG64">IF($D64="","",INDEX('Data - CO2'!$B$5:$AP$53,MATCH(Kulturmodeller!$D64,'Data - CO2'!$A$5:$A$53,0),CG$20)*AQ64)</f>
        <v/>
      </c>
      <c r="CH64" t="str" cm="1">
        <f t="array" ref="CH64">IF($D64="","",INDEX('Data - CO2'!$B$5:$AP$53,MATCH(Kulturmodeller!$D64,'Data - CO2'!$A$5:$A$53,0),CH$20)*AR64)</f>
        <v/>
      </c>
      <c r="CI64" s="11" t="str" cm="1">
        <f t="array" ref="CI64">IF($D64="","",INDEX('Data - CO2'!$B$5:$AP$53,MATCH(Kulturmodeller!$D64,'Data - CO2'!$A$5:$A$53,0),CI$20)*AS64)</f>
        <v/>
      </c>
    </row>
    <row r="65" spans="1:87" x14ac:dyDescent="0.3">
      <c r="A65" s="12" t="s">
        <v>87</v>
      </c>
      <c r="B65" s="12"/>
      <c r="C65" s="129"/>
      <c r="D65" s="129"/>
      <c r="E65" s="127"/>
      <c r="F65" s="45">
        <f>E65</f>
        <v>0</v>
      </c>
      <c r="G65" s="46">
        <f t="shared" si="730"/>
        <v>0</v>
      </c>
      <c r="H65" s="46">
        <f t="shared" si="731"/>
        <v>0</v>
      </c>
      <c r="I65" s="46">
        <f t="shared" si="732"/>
        <v>0</v>
      </c>
      <c r="J65" s="46">
        <f t="shared" si="733"/>
        <v>0</v>
      </c>
      <c r="K65" s="46">
        <f t="shared" si="734"/>
        <v>0</v>
      </c>
      <c r="L65" s="46">
        <f t="shared" si="735"/>
        <v>0</v>
      </c>
      <c r="M65" s="46">
        <f t="shared" si="736"/>
        <v>0</v>
      </c>
      <c r="N65" s="46">
        <f t="shared" si="737"/>
        <v>0</v>
      </c>
      <c r="O65" s="46">
        <f t="shared" si="738"/>
        <v>0</v>
      </c>
      <c r="P65" s="46">
        <f t="shared" si="739"/>
        <v>0</v>
      </c>
      <c r="Q65" s="46">
        <f t="shared" si="740"/>
        <v>0</v>
      </c>
      <c r="R65" s="46">
        <f t="shared" si="741"/>
        <v>0</v>
      </c>
      <c r="S65" s="46">
        <f t="shared" si="742"/>
        <v>0</v>
      </c>
      <c r="T65" s="46">
        <f t="shared" si="743"/>
        <v>0</v>
      </c>
      <c r="U65" s="46">
        <f t="shared" si="744"/>
        <v>0</v>
      </c>
      <c r="V65" s="46">
        <f t="shared" si="745"/>
        <v>0</v>
      </c>
      <c r="W65" s="46">
        <f t="shared" si="746"/>
        <v>0</v>
      </c>
      <c r="X65" s="46">
        <f t="shared" si="747"/>
        <v>0</v>
      </c>
      <c r="Y65" s="46">
        <f t="shared" si="748"/>
        <v>0</v>
      </c>
      <c r="Z65" s="46">
        <f t="shared" si="749"/>
        <v>0</v>
      </c>
      <c r="AA65" s="46">
        <f t="shared" si="750"/>
        <v>0</v>
      </c>
      <c r="AB65" s="46">
        <f t="shared" si="751"/>
        <v>0</v>
      </c>
      <c r="AC65" s="46">
        <f t="shared" si="752"/>
        <v>0</v>
      </c>
      <c r="AD65" s="46">
        <f t="shared" si="753"/>
        <v>0</v>
      </c>
      <c r="AE65" s="46">
        <f t="shared" si="754"/>
        <v>0</v>
      </c>
      <c r="AF65" s="46">
        <f t="shared" si="755"/>
        <v>0</v>
      </c>
      <c r="AG65" s="46">
        <f t="shared" si="756"/>
        <v>0</v>
      </c>
      <c r="AH65" s="46">
        <f t="shared" si="757"/>
        <v>0</v>
      </c>
      <c r="AI65" s="46">
        <f t="shared" si="758"/>
        <v>0</v>
      </c>
      <c r="AJ65" s="46">
        <f t="shared" si="759"/>
        <v>0</v>
      </c>
      <c r="AK65" s="46">
        <f t="shared" si="760"/>
        <v>0</v>
      </c>
      <c r="AL65" s="46">
        <f t="shared" si="761"/>
        <v>0</v>
      </c>
      <c r="AM65" s="46">
        <f t="shared" si="762"/>
        <v>0</v>
      </c>
      <c r="AN65" s="46">
        <f t="shared" si="763"/>
        <v>0</v>
      </c>
      <c r="AO65" s="46">
        <f t="shared" si="764"/>
        <v>0</v>
      </c>
      <c r="AP65" s="46">
        <f t="shared" si="765"/>
        <v>0</v>
      </c>
      <c r="AQ65" s="46">
        <f t="shared" si="766"/>
        <v>0</v>
      </c>
      <c r="AR65" s="46">
        <f t="shared" si="767"/>
        <v>0</v>
      </c>
      <c r="AS65" s="47">
        <f t="shared" si="768"/>
        <v>0</v>
      </c>
      <c r="AU65" s="10" t="str" cm="1">
        <f t="array" ref="AU65">IF($D65="","",INDEX('Data - CO2'!$B$5:$AP$53,MATCH(Kulturmodeller!$D65,'Data - CO2'!$A$5:$A$53,0),AU$20)*E65)</f>
        <v/>
      </c>
      <c r="AV65" t="str" cm="1">
        <f t="array" ref="AV65">IF($D65="","",INDEX('Data - CO2'!$B$5:$AP$53,MATCH(Kulturmodeller!$D65,'Data - CO2'!$A$5:$A$53,0),AV$20)*F65)</f>
        <v/>
      </c>
      <c r="AW65" t="str" cm="1">
        <f t="array" ref="AW65">IF($D65="","",INDEX('Data - CO2'!$B$5:$AP$53,MATCH(Kulturmodeller!$D65,'Data - CO2'!$A$5:$A$53,0),AW$20)*G65)</f>
        <v/>
      </c>
      <c r="AX65" t="str" cm="1">
        <f t="array" ref="AX65">IF($D65="","",INDEX('Data - CO2'!$B$5:$AP$53,MATCH(Kulturmodeller!$D65,'Data - CO2'!$A$5:$A$53,0),AX$20)*H65)</f>
        <v/>
      </c>
      <c r="AY65" t="str" cm="1">
        <f t="array" ref="AY65">IF($D65="","",INDEX('Data - CO2'!$B$5:$AP$53,MATCH(Kulturmodeller!$D65,'Data - CO2'!$A$5:$A$53,0),AY$20)*I65)</f>
        <v/>
      </c>
      <c r="AZ65" t="str" cm="1">
        <f t="array" ref="AZ65">IF($D65="","",INDEX('Data - CO2'!$B$5:$AP$53,MATCH(Kulturmodeller!$D65,'Data - CO2'!$A$5:$A$53,0),AZ$20)*J65)</f>
        <v/>
      </c>
      <c r="BA65" t="str" cm="1">
        <f t="array" ref="BA65">IF($D65="","",INDEX('Data - CO2'!$B$5:$AP$53,MATCH(Kulturmodeller!$D65,'Data - CO2'!$A$5:$A$53,0),BA$20)*K65)</f>
        <v/>
      </c>
      <c r="BB65" t="str" cm="1">
        <f t="array" ref="BB65">IF($D65="","",INDEX('Data - CO2'!$B$5:$AP$53,MATCH(Kulturmodeller!$D65,'Data - CO2'!$A$5:$A$53,0),BB$20)*L65)</f>
        <v/>
      </c>
      <c r="BC65" t="str" cm="1">
        <f t="array" ref="BC65">IF($D65="","",INDEX('Data - CO2'!$B$5:$AP$53,MATCH(Kulturmodeller!$D65,'Data - CO2'!$A$5:$A$53,0),BC$20)*M65)</f>
        <v/>
      </c>
      <c r="BD65" t="str" cm="1">
        <f t="array" ref="BD65">IF($D65="","",INDEX('Data - CO2'!$B$5:$AP$53,MATCH(Kulturmodeller!$D65,'Data - CO2'!$A$5:$A$53,0),BD$20)*N65)</f>
        <v/>
      </c>
      <c r="BE65" t="str" cm="1">
        <f t="array" ref="BE65">IF($D65="","",INDEX('Data - CO2'!$B$5:$AP$53,MATCH(Kulturmodeller!$D65,'Data - CO2'!$A$5:$A$53,0),BE$20)*O65)</f>
        <v/>
      </c>
      <c r="BF65" t="str" cm="1">
        <f t="array" ref="BF65">IF($D65="","",INDEX('Data - CO2'!$B$5:$AP$53,MATCH(Kulturmodeller!$D65,'Data - CO2'!$A$5:$A$53,0),BF$20)*P65)</f>
        <v/>
      </c>
      <c r="BG65" t="str" cm="1">
        <f t="array" ref="BG65">IF($D65="","",INDEX('Data - CO2'!$B$5:$AP$53,MATCH(Kulturmodeller!$D65,'Data - CO2'!$A$5:$A$53,0),BG$20)*Q65)</f>
        <v/>
      </c>
      <c r="BH65" t="str" cm="1">
        <f t="array" ref="BH65">IF($D65="","",INDEX('Data - CO2'!$B$5:$AP$53,MATCH(Kulturmodeller!$D65,'Data - CO2'!$A$5:$A$53,0),BH$20)*R65)</f>
        <v/>
      </c>
      <c r="BI65" t="str" cm="1">
        <f t="array" ref="BI65">IF($D65="","",INDEX('Data - CO2'!$B$5:$AP$53,MATCH(Kulturmodeller!$D65,'Data - CO2'!$A$5:$A$53,0),BI$20)*S65)</f>
        <v/>
      </c>
      <c r="BJ65" t="str" cm="1">
        <f t="array" ref="BJ65">IF($D65="","",INDEX('Data - CO2'!$B$5:$AP$53,MATCH(Kulturmodeller!$D65,'Data - CO2'!$A$5:$A$53,0),BJ$20)*T65)</f>
        <v/>
      </c>
      <c r="BK65" t="str" cm="1">
        <f t="array" ref="BK65">IF($D65="","",INDEX('Data - CO2'!$B$5:$AP$53,MATCH(Kulturmodeller!$D65,'Data - CO2'!$A$5:$A$53,0),BK$20)*U65)</f>
        <v/>
      </c>
      <c r="BL65" t="str" cm="1">
        <f t="array" ref="BL65">IF($D65="","",INDEX('Data - CO2'!$B$5:$AP$53,MATCH(Kulturmodeller!$D65,'Data - CO2'!$A$5:$A$53,0),BL$20)*V65)</f>
        <v/>
      </c>
      <c r="BM65" t="str" cm="1">
        <f t="array" ref="BM65">IF($D65="","",INDEX('Data - CO2'!$B$5:$AP$53,MATCH(Kulturmodeller!$D65,'Data - CO2'!$A$5:$A$53,0),BM$20)*W65)</f>
        <v/>
      </c>
      <c r="BN65" t="str" cm="1">
        <f t="array" ref="BN65">IF($D65="","",INDEX('Data - CO2'!$B$5:$AP$53,MATCH(Kulturmodeller!$D65,'Data - CO2'!$A$5:$A$53,0),BN$20)*X65)</f>
        <v/>
      </c>
      <c r="BO65" t="str" cm="1">
        <f t="array" ref="BO65">IF($D65="","",INDEX('Data - CO2'!$B$5:$AP$53,MATCH(Kulturmodeller!$D65,'Data - CO2'!$A$5:$A$53,0),BO$20)*Y65)</f>
        <v/>
      </c>
      <c r="BP65" t="str" cm="1">
        <f t="array" ref="BP65">IF($D65="","",INDEX('Data - CO2'!$B$5:$AP$53,MATCH(Kulturmodeller!$D65,'Data - CO2'!$A$5:$A$53,0),BP$20)*Z65)</f>
        <v/>
      </c>
      <c r="BQ65" t="str" cm="1">
        <f t="array" ref="BQ65">IF($D65="","",INDEX('Data - CO2'!$B$5:$AP$53,MATCH(Kulturmodeller!$D65,'Data - CO2'!$A$5:$A$53,0),BQ$20)*AA65)</f>
        <v/>
      </c>
      <c r="BR65" t="str" cm="1">
        <f t="array" ref="BR65">IF($D65="","",INDEX('Data - CO2'!$B$5:$AP$53,MATCH(Kulturmodeller!$D65,'Data - CO2'!$A$5:$A$53,0),BR$20)*AB65)</f>
        <v/>
      </c>
      <c r="BS65" t="str" cm="1">
        <f t="array" ref="BS65">IF($D65="","",INDEX('Data - CO2'!$B$5:$AP$53,MATCH(Kulturmodeller!$D65,'Data - CO2'!$A$5:$A$53,0),BS$20)*AC65)</f>
        <v/>
      </c>
      <c r="BT65" t="str" cm="1">
        <f t="array" ref="BT65">IF($D65="","",INDEX('Data - CO2'!$B$5:$AP$53,MATCH(Kulturmodeller!$D65,'Data - CO2'!$A$5:$A$53,0),BT$20)*AD65)</f>
        <v/>
      </c>
      <c r="BU65" t="str" cm="1">
        <f t="array" ref="BU65">IF($D65="","",INDEX('Data - CO2'!$B$5:$AP$53,MATCH(Kulturmodeller!$D65,'Data - CO2'!$A$5:$A$53,0),BU$20)*AE65)</f>
        <v/>
      </c>
      <c r="BV65" t="str" cm="1">
        <f t="array" ref="BV65">IF($D65="","",INDEX('Data - CO2'!$B$5:$AP$53,MATCH(Kulturmodeller!$D65,'Data - CO2'!$A$5:$A$53,0),BV$20)*AF65)</f>
        <v/>
      </c>
      <c r="BW65" t="str" cm="1">
        <f t="array" ref="BW65">IF($D65="","",INDEX('Data - CO2'!$B$5:$AP$53,MATCH(Kulturmodeller!$D65,'Data - CO2'!$A$5:$A$53,0),BW$20)*AG65)</f>
        <v/>
      </c>
      <c r="BX65" t="str" cm="1">
        <f t="array" ref="BX65">IF($D65="","",INDEX('Data - CO2'!$B$5:$AP$53,MATCH(Kulturmodeller!$D65,'Data - CO2'!$A$5:$A$53,0),BX$20)*AH65)</f>
        <v/>
      </c>
      <c r="BY65" t="str" cm="1">
        <f t="array" ref="BY65">IF($D65="","",INDEX('Data - CO2'!$B$5:$AP$53,MATCH(Kulturmodeller!$D65,'Data - CO2'!$A$5:$A$53,0),BY$20)*AI65)</f>
        <v/>
      </c>
      <c r="BZ65" t="str" cm="1">
        <f t="array" ref="BZ65">IF($D65="","",INDEX('Data - CO2'!$B$5:$AP$53,MATCH(Kulturmodeller!$D65,'Data - CO2'!$A$5:$A$53,0),BZ$20)*AJ65)</f>
        <v/>
      </c>
      <c r="CA65" t="str" cm="1">
        <f t="array" ref="CA65">IF($D65="","",INDEX('Data - CO2'!$B$5:$AP$53,MATCH(Kulturmodeller!$D65,'Data - CO2'!$A$5:$A$53,0),CA$20)*AK65)</f>
        <v/>
      </c>
      <c r="CB65" t="str" cm="1">
        <f t="array" ref="CB65">IF($D65="","",INDEX('Data - CO2'!$B$5:$AP$53,MATCH(Kulturmodeller!$D65,'Data - CO2'!$A$5:$A$53,0),CB$20)*AL65)</f>
        <v/>
      </c>
      <c r="CC65" t="str" cm="1">
        <f t="array" ref="CC65">IF($D65="","",INDEX('Data - CO2'!$B$5:$AP$53,MATCH(Kulturmodeller!$D65,'Data - CO2'!$A$5:$A$53,0),CC$20)*AM65)</f>
        <v/>
      </c>
      <c r="CD65" t="str" cm="1">
        <f t="array" ref="CD65">IF($D65="","",INDEX('Data - CO2'!$B$5:$AP$53,MATCH(Kulturmodeller!$D65,'Data - CO2'!$A$5:$A$53,0),CD$20)*AN65)</f>
        <v/>
      </c>
      <c r="CE65" t="str" cm="1">
        <f t="array" ref="CE65">IF($D65="","",INDEX('Data - CO2'!$B$5:$AP$53,MATCH(Kulturmodeller!$D65,'Data - CO2'!$A$5:$A$53,0),CE$20)*AO65)</f>
        <v/>
      </c>
      <c r="CF65" t="str" cm="1">
        <f t="array" ref="CF65">IF($D65="","",INDEX('Data - CO2'!$B$5:$AP$53,MATCH(Kulturmodeller!$D65,'Data - CO2'!$A$5:$A$53,0),CF$20)*AP65)</f>
        <v/>
      </c>
      <c r="CG65" t="str" cm="1">
        <f t="array" ref="CG65">IF($D65="","",INDEX('Data - CO2'!$B$5:$AP$53,MATCH(Kulturmodeller!$D65,'Data - CO2'!$A$5:$A$53,0),CG$20)*AQ65)</f>
        <v/>
      </c>
      <c r="CH65" t="str" cm="1">
        <f t="array" ref="CH65">IF($D65="","",INDEX('Data - CO2'!$B$5:$AP$53,MATCH(Kulturmodeller!$D65,'Data - CO2'!$A$5:$A$53,0),CH$20)*AR65)</f>
        <v/>
      </c>
      <c r="CI65" s="11" t="str" cm="1">
        <f t="array" ref="CI65">IF($D65="","",INDEX('Data - CO2'!$B$5:$AP$53,MATCH(Kulturmodeller!$D65,'Data - CO2'!$A$5:$A$53,0),CI$20)*AS65)</f>
        <v/>
      </c>
    </row>
    <row r="66" spans="1:87" x14ac:dyDescent="0.3">
      <c r="A66" s="42"/>
      <c r="B66" s="42"/>
      <c r="C66" s="42"/>
      <c r="D66" s="12"/>
      <c r="E66" s="52"/>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4"/>
      <c r="AU66" s="111">
        <f t="shared" ref="AU66:CH66" si="769">SUM(AU64:AU65)</f>
        <v>0</v>
      </c>
      <c r="AV66" s="112">
        <f t="shared" si="769"/>
        <v>0</v>
      </c>
      <c r="AW66" s="112">
        <f t="shared" si="769"/>
        <v>0</v>
      </c>
      <c r="AX66" s="112">
        <f t="shared" si="769"/>
        <v>0</v>
      </c>
      <c r="AY66" s="112">
        <f t="shared" si="769"/>
        <v>0</v>
      </c>
      <c r="AZ66" s="112">
        <f t="shared" si="769"/>
        <v>0</v>
      </c>
      <c r="BA66" s="112">
        <f t="shared" si="769"/>
        <v>0</v>
      </c>
      <c r="BB66" s="112">
        <f t="shared" si="769"/>
        <v>0</v>
      </c>
      <c r="BC66" s="112">
        <f t="shared" si="769"/>
        <v>0</v>
      </c>
      <c r="BD66" s="112">
        <f t="shared" si="769"/>
        <v>0</v>
      </c>
      <c r="BE66" s="112">
        <f t="shared" si="769"/>
        <v>0</v>
      </c>
      <c r="BF66" s="112">
        <f t="shared" si="769"/>
        <v>0</v>
      </c>
      <c r="BG66" s="112">
        <f t="shared" si="769"/>
        <v>0</v>
      </c>
      <c r="BH66" s="112">
        <f t="shared" si="769"/>
        <v>0</v>
      </c>
      <c r="BI66" s="112">
        <f t="shared" si="769"/>
        <v>0</v>
      </c>
      <c r="BJ66" s="112">
        <f t="shared" si="769"/>
        <v>0</v>
      </c>
      <c r="BK66" s="112">
        <f t="shared" si="769"/>
        <v>0</v>
      </c>
      <c r="BL66" s="112">
        <f t="shared" si="769"/>
        <v>0</v>
      </c>
      <c r="BM66" s="112">
        <f t="shared" si="769"/>
        <v>0</v>
      </c>
      <c r="BN66" s="112">
        <f t="shared" si="769"/>
        <v>0</v>
      </c>
      <c r="BO66" s="112">
        <f t="shared" si="769"/>
        <v>0</v>
      </c>
      <c r="BP66" s="112">
        <f t="shared" si="769"/>
        <v>0</v>
      </c>
      <c r="BQ66" s="112">
        <f t="shared" si="769"/>
        <v>0</v>
      </c>
      <c r="BR66" s="112">
        <f t="shared" si="769"/>
        <v>0</v>
      </c>
      <c r="BS66" s="112">
        <f t="shared" si="769"/>
        <v>0</v>
      </c>
      <c r="BT66" s="112">
        <f t="shared" si="769"/>
        <v>0</v>
      </c>
      <c r="BU66" s="112">
        <f t="shared" si="769"/>
        <v>0</v>
      </c>
      <c r="BV66" s="112">
        <f t="shared" si="769"/>
        <v>0</v>
      </c>
      <c r="BW66" s="112">
        <f t="shared" si="769"/>
        <v>0</v>
      </c>
      <c r="BX66" s="112">
        <f t="shared" si="769"/>
        <v>0</v>
      </c>
      <c r="BY66" s="112">
        <f t="shared" si="769"/>
        <v>0</v>
      </c>
      <c r="BZ66" s="112">
        <f t="shared" si="769"/>
        <v>0</v>
      </c>
      <c r="CA66" s="112">
        <f t="shared" si="769"/>
        <v>0</v>
      </c>
      <c r="CB66" s="112">
        <f t="shared" si="769"/>
        <v>0</v>
      </c>
      <c r="CC66" s="112">
        <f t="shared" si="769"/>
        <v>0</v>
      </c>
      <c r="CD66" s="112">
        <f t="shared" si="769"/>
        <v>0</v>
      </c>
      <c r="CE66" s="112">
        <f t="shared" si="769"/>
        <v>0</v>
      </c>
      <c r="CF66" s="112">
        <f t="shared" si="769"/>
        <v>0</v>
      </c>
      <c r="CG66" s="112">
        <f t="shared" si="769"/>
        <v>0</v>
      </c>
      <c r="CH66" s="112">
        <f t="shared" si="769"/>
        <v>0</v>
      </c>
      <c r="CI66" s="113">
        <f>SUM(CI64:CI65)</f>
        <v>0</v>
      </c>
    </row>
    <row r="67" spans="1:87" x14ac:dyDescent="0.3">
      <c r="A67" s="55" t="s">
        <v>88</v>
      </c>
      <c r="B67" s="55"/>
      <c r="C67" s="55"/>
      <c r="D67" s="56"/>
      <c r="E67" s="5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9"/>
      <c r="AT67" s="91">
        <f>AVERAGE(BO67:CI67)</f>
        <v>231.92450630699955</v>
      </c>
      <c r="AU67" s="111">
        <f>AU63+AU66</f>
        <v>0</v>
      </c>
      <c r="AV67" s="112">
        <f t="shared" ref="AV67" si="770">AV63+AV66</f>
        <v>1.1851654146072605</v>
      </c>
      <c r="AW67" s="112">
        <f t="shared" ref="AW67" si="771">AW63+AW66</f>
        <v>7.9011027640484048</v>
      </c>
      <c r="AX67" s="112">
        <f t="shared" ref="AX67" si="772">AX63+AX66</f>
        <v>19.752756910121008</v>
      </c>
      <c r="AY67" s="112">
        <f t="shared" ref="AY67" si="773">AY63+AY66</f>
        <v>39.505513820242015</v>
      </c>
      <c r="AZ67" s="112">
        <f t="shared" ref="AZ67" si="774">AZ63+AZ66</f>
        <v>76.542778250638648</v>
      </c>
      <c r="BA67" s="112">
        <f t="shared" ref="BA67" si="775">BA63+BA66</f>
        <v>110.81130254254241</v>
      </c>
      <c r="BB67" s="112">
        <f t="shared" ref="BB67" si="776">BB63+BB66</f>
        <v>140.44882284899182</v>
      </c>
      <c r="BC67" s="112">
        <f t="shared" ref="BC67" si="777">BC63+BC66</f>
        <v>160.05447424145675</v>
      </c>
      <c r="BD67" s="112">
        <f t="shared" ref="BD67" si="778">BD63+BD66</f>
        <v>170.76282663921532</v>
      </c>
      <c r="BE67" s="112">
        <f t="shared" ref="BE67" si="779">BE63+BE66</f>
        <v>184.86785380976681</v>
      </c>
      <c r="BF67" s="112">
        <f t="shared" ref="BF67" si="780">BF63+BF66</f>
        <v>196.28012994250292</v>
      </c>
      <c r="BG67" s="112">
        <f t="shared" ref="BG67" si="781">BG63+BG66</f>
        <v>212.40628440852106</v>
      </c>
      <c r="BH67" s="112">
        <f t="shared" ref="BH67" si="782">BH63+BH66</f>
        <v>227.46218196947802</v>
      </c>
      <c r="BI67" s="112">
        <f t="shared" ref="BI67" si="783">BI63+BI66</f>
        <v>241.83699383407958</v>
      </c>
      <c r="BJ67" s="112">
        <f t="shared" ref="BJ67" si="784">BJ63+BJ66</f>
        <v>257.68912339288534</v>
      </c>
      <c r="BK67" s="112">
        <f t="shared" ref="BK67" si="785">BK63+BK66</f>
        <v>271.85880322240865</v>
      </c>
      <c r="BL67" s="112">
        <f t="shared" ref="BL67" si="786">BL63+BL66</f>
        <v>286.80408362562594</v>
      </c>
      <c r="BM67" s="112">
        <f t="shared" ref="BM67" si="787">BM63+BM66</f>
        <v>298.97534605326723</v>
      </c>
      <c r="BN67" s="112">
        <f t="shared" ref="BN67" si="788">BN63+BN66</f>
        <v>311.15799232911309</v>
      </c>
      <c r="BO67" s="112">
        <f t="shared" ref="BO67" si="789">BO63+BO66</f>
        <v>323.12906696120297</v>
      </c>
      <c r="BP67" s="112">
        <f t="shared" ref="BP67" si="790">BP63+BP66</f>
        <v>333.63257085887267</v>
      </c>
      <c r="BQ67" s="112">
        <f t="shared" ref="BQ67" si="791">BQ63+BQ66</f>
        <v>342.30904340050182</v>
      </c>
      <c r="BR67" s="112">
        <f t="shared" ref="BR67" si="792">BR63+BR66</f>
        <v>350.44421266290033</v>
      </c>
      <c r="BS67" s="112">
        <f t="shared" ref="BS67" si="793">BS63+BS66</f>
        <v>360.00337079844695</v>
      </c>
      <c r="BT67" s="112">
        <f t="shared" ref="BT67" si="794">BT63+BT66</f>
        <v>366.38246386521314</v>
      </c>
      <c r="BU67" s="112">
        <f t="shared" ref="BU67" si="795">BU63+BU66</f>
        <v>370.69207824220956</v>
      </c>
      <c r="BV67" s="112">
        <f t="shared" ref="BV67" si="796">BV63+BV66</f>
        <v>246.98979628190176</v>
      </c>
      <c r="BW67" s="112">
        <f t="shared" ref="BW67" si="797">BW63+BW66</f>
        <v>251.85815604936181</v>
      </c>
      <c r="BX67" s="112">
        <f t="shared" ref="BX67" si="798">BX63+BX66</f>
        <v>257.59894701926146</v>
      </c>
      <c r="BY67" s="112">
        <f t="shared" ref="BY67" si="799">BY63+BY66</f>
        <v>267.43069442488013</v>
      </c>
      <c r="BZ67" s="112">
        <f t="shared" ref="BZ67" si="800">BZ63+BZ66</f>
        <v>159.95597159222993</v>
      </c>
      <c r="CA67" s="112">
        <f t="shared" ref="CA67" si="801">CA63+CA66</f>
        <v>183.65301927689109</v>
      </c>
      <c r="CB67" s="112">
        <f t="shared" ref="CB67" si="802">CB63+CB66</f>
        <v>68.525474821901042</v>
      </c>
      <c r="CC67" s="112">
        <f t="shared" ref="CC67" si="803">CC63+CC66</f>
        <v>86.76416891047721</v>
      </c>
      <c r="CD67" s="112">
        <f t="shared" ref="CD67" si="804">CD63+CD66</f>
        <v>108.69278928144675</v>
      </c>
      <c r="CE67" s="112">
        <f t="shared" ref="CE67" si="805">CE63+CE66</f>
        <v>122.00303878594814</v>
      </c>
      <c r="CF67" s="112">
        <f t="shared" ref="CF67" si="806">CF63+CF66</f>
        <v>136.357377921222</v>
      </c>
      <c r="CG67" s="112">
        <f t="shared" ref="CG67" si="807">CG63+CG66</f>
        <v>156.84490928681754</v>
      </c>
      <c r="CH67" s="112">
        <f t="shared" ref="CH67" si="808">CH63+CH66</f>
        <v>179.41687979238301</v>
      </c>
      <c r="CI67" s="113">
        <f t="shared" ref="CI67" si="809">CI63+CI66</f>
        <v>197.73060221292016</v>
      </c>
    </row>
    <row r="70" spans="1:87" x14ac:dyDescent="0.3">
      <c r="A70" s="60" t="s">
        <v>350</v>
      </c>
      <c r="AU70" t="s">
        <v>91</v>
      </c>
    </row>
    <row r="71" spans="1:87" x14ac:dyDescent="0.3">
      <c r="A71" s="25" t="s">
        <v>349</v>
      </c>
      <c r="B71" s="25"/>
      <c r="C71" s="25"/>
      <c r="D71" s="26"/>
      <c r="E71" s="27" t="s">
        <v>78</v>
      </c>
      <c r="F71" s="104"/>
      <c r="G71" s="104"/>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9"/>
      <c r="AU71">
        <v>1</v>
      </c>
      <c r="AV71">
        <v>2</v>
      </c>
      <c r="AW71">
        <v>3</v>
      </c>
      <c r="AX71">
        <v>4</v>
      </c>
      <c r="AY71">
        <v>5</v>
      </c>
      <c r="AZ71">
        <v>6</v>
      </c>
      <c r="BA71">
        <v>7</v>
      </c>
      <c r="BB71">
        <v>8</v>
      </c>
      <c r="BC71">
        <v>9</v>
      </c>
      <c r="BD71">
        <v>10</v>
      </c>
      <c r="BE71">
        <v>11</v>
      </c>
      <c r="BF71">
        <v>12</v>
      </c>
      <c r="BG71">
        <v>13</v>
      </c>
      <c r="BH71">
        <v>14</v>
      </c>
      <c r="BI71">
        <v>15</v>
      </c>
      <c r="BJ71">
        <v>16</v>
      </c>
      <c r="BK71">
        <v>17</v>
      </c>
      <c r="BL71">
        <v>18</v>
      </c>
      <c r="BM71">
        <v>19</v>
      </c>
      <c r="BN71">
        <v>20</v>
      </c>
      <c r="BO71">
        <v>21</v>
      </c>
      <c r="BP71">
        <v>22</v>
      </c>
      <c r="BQ71">
        <v>23</v>
      </c>
      <c r="BR71">
        <v>24</v>
      </c>
      <c r="BS71">
        <v>25</v>
      </c>
      <c r="BT71">
        <v>26</v>
      </c>
      <c r="BU71">
        <v>27</v>
      </c>
      <c r="BV71">
        <v>28</v>
      </c>
      <c r="BW71">
        <v>29</v>
      </c>
      <c r="BX71">
        <v>30</v>
      </c>
      <c r="BY71">
        <v>31</v>
      </c>
      <c r="BZ71">
        <v>32</v>
      </c>
      <c r="CA71">
        <v>33</v>
      </c>
      <c r="CB71">
        <v>34</v>
      </c>
      <c r="CC71">
        <v>35</v>
      </c>
      <c r="CD71">
        <v>36</v>
      </c>
      <c r="CE71">
        <v>37</v>
      </c>
      <c r="CF71">
        <v>38</v>
      </c>
      <c r="CG71">
        <v>39</v>
      </c>
      <c r="CH71">
        <v>40</v>
      </c>
      <c r="CI71">
        <v>41</v>
      </c>
    </row>
    <row r="72" spans="1:87" x14ac:dyDescent="0.3">
      <c r="A72" s="147" t="s">
        <v>303</v>
      </c>
      <c r="B72" s="148">
        <f>Lister!$B$13</f>
        <v>1</v>
      </c>
      <c r="C72" s="28" t="s">
        <v>60</v>
      </c>
      <c r="D72" s="29" t="s">
        <v>79</v>
      </c>
      <c r="E72" s="30" t="s">
        <v>163</v>
      </c>
      <c r="F72" s="31" t="s">
        <v>250</v>
      </c>
      <c r="G72" s="31" t="s">
        <v>137</v>
      </c>
      <c r="H72" s="31" t="s">
        <v>138</v>
      </c>
      <c r="I72" s="31" t="s">
        <v>139</v>
      </c>
      <c r="J72" s="31" t="s">
        <v>140</v>
      </c>
      <c r="K72" s="31" t="s">
        <v>141</v>
      </c>
      <c r="L72" s="31" t="s">
        <v>80</v>
      </c>
      <c r="M72" s="31" t="s">
        <v>144</v>
      </c>
      <c r="N72" s="31" t="s">
        <v>145</v>
      </c>
      <c r="O72" s="31" t="s">
        <v>146</v>
      </c>
      <c r="P72" s="31" t="s">
        <v>147</v>
      </c>
      <c r="Q72" s="31" t="s">
        <v>152</v>
      </c>
      <c r="R72" s="31" t="s">
        <v>153</v>
      </c>
      <c r="S72" s="31" t="s">
        <v>154</v>
      </c>
      <c r="T72" s="31" t="s">
        <v>155</v>
      </c>
      <c r="U72" s="31" t="s">
        <v>156</v>
      </c>
      <c r="V72" s="31" t="s">
        <v>229</v>
      </c>
      <c r="W72" s="31" t="s">
        <v>157</v>
      </c>
      <c r="X72" s="31" t="s">
        <v>158</v>
      </c>
      <c r="Y72" s="31" t="s">
        <v>159</v>
      </c>
      <c r="Z72" s="31" t="s">
        <v>230</v>
      </c>
      <c r="AA72" s="31" t="s">
        <v>231</v>
      </c>
      <c r="AB72" s="31" t="s">
        <v>232</v>
      </c>
      <c r="AC72" s="31" t="s">
        <v>233</v>
      </c>
      <c r="AD72" s="31" t="s">
        <v>234</v>
      </c>
      <c r="AE72" s="31" t="s">
        <v>235</v>
      </c>
      <c r="AF72" s="31" t="s">
        <v>236</v>
      </c>
      <c r="AG72" s="31" t="s">
        <v>237</v>
      </c>
      <c r="AH72" s="31" t="s">
        <v>238</v>
      </c>
      <c r="AI72" s="31" t="s">
        <v>239</v>
      </c>
      <c r="AJ72" s="31" t="s">
        <v>240</v>
      </c>
      <c r="AK72" s="31" t="s">
        <v>241</v>
      </c>
      <c r="AL72" s="31" t="s">
        <v>242</v>
      </c>
      <c r="AM72" s="31" t="s">
        <v>243</v>
      </c>
      <c r="AN72" s="31" t="s">
        <v>244</v>
      </c>
      <c r="AO72" s="31" t="s">
        <v>245</v>
      </c>
      <c r="AP72" s="31" t="s">
        <v>246</v>
      </c>
      <c r="AQ72" s="31" t="s">
        <v>247</v>
      </c>
      <c r="AR72" s="31" t="s">
        <v>248</v>
      </c>
      <c r="AS72" s="32" t="s">
        <v>249</v>
      </c>
      <c r="AU72" s="19">
        <v>1</v>
      </c>
      <c r="AV72" s="19">
        <v>5</v>
      </c>
      <c r="AW72" s="19">
        <v>10</v>
      </c>
      <c r="AX72" s="19">
        <v>15</v>
      </c>
      <c r="AY72" s="19">
        <v>20</v>
      </c>
      <c r="AZ72" s="19">
        <v>25</v>
      </c>
      <c r="BA72" s="19">
        <v>30</v>
      </c>
      <c r="BB72" s="19">
        <v>35</v>
      </c>
      <c r="BC72" s="19">
        <v>40</v>
      </c>
      <c r="BD72" s="19">
        <v>45</v>
      </c>
      <c r="BE72" s="19">
        <v>50</v>
      </c>
      <c r="BF72" s="19">
        <v>55</v>
      </c>
      <c r="BG72" s="19">
        <v>60</v>
      </c>
      <c r="BH72" s="19">
        <v>65</v>
      </c>
      <c r="BI72" s="19">
        <v>70</v>
      </c>
      <c r="BJ72" s="19">
        <v>75</v>
      </c>
      <c r="BK72" s="19">
        <v>80</v>
      </c>
      <c r="BL72" s="19">
        <v>85</v>
      </c>
      <c r="BM72" s="19">
        <v>90</v>
      </c>
      <c r="BN72" s="19">
        <v>95</v>
      </c>
      <c r="BO72" s="19">
        <v>100</v>
      </c>
      <c r="BP72" s="19">
        <v>105</v>
      </c>
      <c r="BQ72" s="19">
        <v>110</v>
      </c>
      <c r="BR72" s="19">
        <v>115</v>
      </c>
      <c r="BS72" s="19">
        <v>120</v>
      </c>
      <c r="BT72" s="19">
        <v>125</v>
      </c>
      <c r="BU72" s="19">
        <v>130</v>
      </c>
      <c r="BV72" s="19">
        <v>135</v>
      </c>
      <c r="BW72" s="19">
        <v>140</v>
      </c>
      <c r="BX72" s="19">
        <v>145</v>
      </c>
      <c r="BY72" s="2">
        <v>150</v>
      </c>
      <c r="BZ72" s="19">
        <v>155</v>
      </c>
      <c r="CA72" s="2">
        <v>160</v>
      </c>
      <c r="CB72" s="19">
        <v>165</v>
      </c>
      <c r="CC72" s="2">
        <v>170</v>
      </c>
      <c r="CD72" s="19">
        <v>175</v>
      </c>
      <c r="CE72" s="2">
        <v>180</v>
      </c>
      <c r="CF72" s="19">
        <v>185</v>
      </c>
      <c r="CG72" s="2">
        <v>190</v>
      </c>
      <c r="CH72" s="19">
        <v>195</v>
      </c>
      <c r="CI72" s="2">
        <v>200</v>
      </c>
    </row>
    <row r="73" spans="1:87" x14ac:dyDescent="0.3">
      <c r="A73" s="33" t="s">
        <v>81</v>
      </c>
      <c r="B73" s="33"/>
      <c r="C73" s="124" t="str">
        <f>'Katalog over Kulturmodeller '!F37</f>
        <v>EG</v>
      </c>
      <c r="D73" s="125" t="s">
        <v>227</v>
      </c>
      <c r="E73" s="139">
        <f>'Katalog over Kulturmodeller '!W37</f>
        <v>0.4</v>
      </c>
      <c r="F73" s="37">
        <f>E73+((E78-F78)+(E79-F79))*(E73/SUM(E73:E77))</f>
        <v>0.4</v>
      </c>
      <c r="G73" s="37">
        <f t="shared" ref="G73" si="810">F73+((F78-G78)+(F79-G79))*(F73/SUM(F73:F77))</f>
        <v>0.4</v>
      </c>
      <c r="H73" s="37">
        <f t="shared" ref="H73" si="811">G73+((G78-H78)+(G79-H79))*(G73/SUM(G73:G77))</f>
        <v>0.42352941176470593</v>
      </c>
      <c r="I73" s="37">
        <f t="shared" ref="I73" si="812">H73+((H78-I78)+(H79-I79))*(H73/SUM(H73:H77))</f>
        <v>0.44705882352941184</v>
      </c>
      <c r="J73" s="37">
        <f t="shared" ref="J73" si="813">I73+((I78-J78)+(I79-J79))*(I73/SUM(I73:I77))</f>
        <v>0.47058823529411775</v>
      </c>
      <c r="K73" s="37">
        <f t="shared" ref="K73" si="814">J73+((J78-K78)+(J79-K79))*(J73/SUM(J73:J77))</f>
        <v>0.47058823529411775</v>
      </c>
      <c r="L73" s="37">
        <f t="shared" ref="L73" si="815">K73+((K78-L78)+(K79-L79))*(K73/SUM(K73:K77))</f>
        <v>0.47058823529411775</v>
      </c>
      <c r="M73" s="37">
        <f t="shared" ref="M73" si="816">L73+((L78-M78)+(L79-M79))*(L73/SUM(L73:L77))</f>
        <v>0.47058823529411775</v>
      </c>
      <c r="N73" s="37">
        <f t="shared" ref="N73" si="817">M73+((M78-N78)+(M79-N79))*(M73/SUM(M73:M77))</f>
        <v>0.47058823529411775</v>
      </c>
      <c r="O73" s="37">
        <f t="shared" ref="O73" si="818">N73+((N78-O78)+(N79-O79))*(N73/SUM(N73:N77))</f>
        <v>0.47058823529411775</v>
      </c>
      <c r="P73" s="37">
        <f t="shared" ref="P73" si="819">O73+((O78-P78)+(O79-P79))*(O73/SUM(O73:O77))</f>
        <v>0.47058823529411775</v>
      </c>
      <c r="Q73" s="37">
        <f t="shared" ref="Q73" si="820">P73+((P78-Q78)+(P79-Q79))*(P73/SUM(P73:P77))</f>
        <v>0.47058823529411775</v>
      </c>
      <c r="R73" s="37">
        <f t="shared" ref="R73" si="821">Q73+((Q78-R78)+(Q79-R79))*(Q73/SUM(Q73:Q77))</f>
        <v>0.47058823529411775</v>
      </c>
      <c r="S73" s="37">
        <f t="shared" ref="S73" si="822">R73+((R78-S78)+(R79-S79))*(R73/SUM(R73:R77))</f>
        <v>0.47058823529411775</v>
      </c>
      <c r="T73" s="37">
        <f t="shared" ref="T73" si="823">S73+((S78-T78)+(S79-T79))*(S73/SUM(S73:S77))</f>
        <v>0.47058823529411775</v>
      </c>
      <c r="U73" s="37">
        <f t="shared" ref="U73" si="824">T73+((T78-U78)+(T79-U79))*(T73/SUM(T73:T77))</f>
        <v>0.47058823529411775</v>
      </c>
      <c r="V73" s="37">
        <f t="shared" ref="V73" si="825">U73+((U78-V78)+(U79-V79))*(U73/SUM(U73:U77))</f>
        <v>0.47058823529411775</v>
      </c>
      <c r="W73" s="37">
        <f t="shared" ref="W73" si="826">V73+((V78-W78)+(V79-W79))*(V73/SUM(V73:V77))</f>
        <v>0.47058823529411775</v>
      </c>
      <c r="X73" s="37">
        <f t="shared" ref="X73" si="827">W73+((W78-X78)+(W79-X79))*(W73/SUM(W73:W77))</f>
        <v>0.47058823529411775</v>
      </c>
      <c r="Y73" s="37">
        <f t="shared" ref="Y73" si="828">X73+((X78-Y78)+(X79-Y79))*(X73/SUM(X73:X77))</f>
        <v>0.47058823529411775</v>
      </c>
      <c r="Z73" s="37">
        <f t="shared" ref="Z73" si="829">Y73+((Y78-Z78)+(Y79-Z79))*(Y73/SUM(Y73:Y77))</f>
        <v>0.47058823529411775</v>
      </c>
      <c r="AA73" s="37">
        <f t="shared" ref="AA73" si="830">Z73+((Z78-AA78)+(Z79-AA79))*(Z73/SUM(Z73:Z77))</f>
        <v>0.47058823529411775</v>
      </c>
      <c r="AB73" s="37">
        <f t="shared" ref="AB73" si="831">AA73+((AA78-AB78)+(AA79-AB79))*(AA73/SUM(AA73:AA77))</f>
        <v>0.47058823529411775</v>
      </c>
      <c r="AC73" s="37">
        <f t="shared" ref="AC73" si="832">AB73+((AB78-AC78)+(AB79-AC79))*(AB73/SUM(AB73:AB77))</f>
        <v>0.47058823529411775</v>
      </c>
      <c r="AD73" s="37">
        <f t="shared" ref="AD73" si="833">AC73+((AC78-AD78)+(AC79-AD79))*(AC73/SUM(AC73:AC77))</f>
        <v>0.47058823529411775</v>
      </c>
      <c r="AE73" s="37">
        <f t="shared" ref="AE73" si="834">AD73+((AD78-AE78)+(AD79-AE79))*(AD73/SUM(AD73:AD77))</f>
        <v>0.47058823529411775</v>
      </c>
      <c r="AF73" s="37">
        <f t="shared" ref="AF73" si="835">AE73+((AE78-AF78)+(AE79-AF79))*(AE73/SUM(AE73:AE77))</f>
        <v>0.47058823529411775</v>
      </c>
      <c r="AG73" s="37">
        <f t="shared" ref="AG73" si="836">AF73+((AF78-AG78)+(AF79-AG79))*(AF73/SUM(AF73:AF77))</f>
        <v>0.47058823529411775</v>
      </c>
      <c r="AH73" s="37">
        <f t="shared" ref="AH73" si="837">AG73+((AG78-AH78)+(AG79-AH79))*(AG73/SUM(AG73:AG77))</f>
        <v>0.47058823529411775</v>
      </c>
      <c r="AI73" s="37">
        <f t="shared" ref="AI73" si="838">AH73+((AH78-AI78)+(AH79-AI79))*(AH73/SUM(AH73:AH77))</f>
        <v>0.47058823529411775</v>
      </c>
      <c r="AJ73" s="37">
        <f t="shared" ref="AJ73" si="839">AI73+((AI78-AJ78)+(AI79-AJ79))*(AI73/SUM(AI73:AI77))</f>
        <v>0.47058823529411775</v>
      </c>
      <c r="AK73" s="37">
        <f t="shared" ref="AK73" si="840">AJ73+((AJ78-AK78)+(AJ79-AK79))*(AJ73/SUM(AJ73:AJ77))</f>
        <v>0.47058823529411775</v>
      </c>
      <c r="AL73" s="37">
        <f t="shared" ref="AL73" si="841">AK73+((AK78-AL78)+(AK79-AL79))*(AK73/SUM(AK73:AK77))</f>
        <v>0.47058823529411775</v>
      </c>
      <c r="AM73" s="37">
        <f t="shared" ref="AM73" si="842">AL73+((AL78-AM78)+(AL79-AM79))*(AL73/SUM(AL73:AL77))</f>
        <v>0.47058823529411775</v>
      </c>
      <c r="AN73" s="37">
        <f t="shared" ref="AN73" si="843">AM73+((AM78-AN78)+(AM79-AN79))*(AM73/SUM(AM73:AM77))</f>
        <v>0.47058823529411775</v>
      </c>
      <c r="AO73" s="37">
        <f t="shared" ref="AO73" si="844">AN73+((AN78-AO78)+(AN79-AO79))*(AN73/SUM(AN73:AN77))</f>
        <v>0.47058823529411775</v>
      </c>
      <c r="AP73" s="37">
        <f t="shared" ref="AP73" si="845">AO73+((AO78-AP78)+(AO79-AP79))*(AO73/SUM(AO73:AO77))</f>
        <v>0.47058823529411775</v>
      </c>
      <c r="AQ73" s="37">
        <f t="shared" ref="AQ73" si="846">AP73+((AP78-AQ78)+(AP79-AQ79))*(AP73/SUM(AP73:AP77))</f>
        <v>0.47058823529411775</v>
      </c>
      <c r="AR73" s="37">
        <f t="shared" ref="AR73" si="847">AQ73+((AQ78-AR78)+(AQ79-AR79))*(AQ73/SUM(AQ73:AQ77))</f>
        <v>0.47058823529411775</v>
      </c>
      <c r="AS73" s="38">
        <f t="shared" ref="AS73" si="848">AR73+((AR78-AS78)+(AR79-AS79))*(AR73/SUM(AR73:AR77))</f>
        <v>0.47058823529411775</v>
      </c>
      <c r="AU73" s="7" cm="1">
        <f t="array" ref="AU73">IF($D73="","",INDEX('Data - CO2'!$B$5:$AP$53,MATCH(Kulturmodeller!$D73,'Data - CO2'!$A$5:$A$53,0),AU$20)*E73)</f>
        <v>0</v>
      </c>
      <c r="AV73" s="8" cm="1">
        <f t="array" ref="AV73">IF($D73="","",INDEX('Data - CO2'!$B$5:$AP$53,MATCH(Kulturmodeller!$D73,'Data - CO2'!$A$5:$A$53,0),AV$20)*F73)</f>
        <v>0.3719995778624911</v>
      </c>
      <c r="AW73" s="8" cm="1">
        <f t="array" ref="AW73">IF($D73="","",INDEX('Data - CO2'!$B$5:$AP$53,MATCH(Kulturmodeller!$D73,'Data - CO2'!$A$5:$A$53,0),AW$20)*G73)</f>
        <v>2.4799971857499403</v>
      </c>
      <c r="AX73" s="8" cm="1">
        <f t="array" ref="AX73">IF($D73="","",INDEX('Data - CO2'!$B$5:$AP$53,MATCH(Kulturmodeller!$D73,'Data - CO2'!$A$5:$A$53,0),AX$20)*H73)</f>
        <v>6.5646984328674911</v>
      </c>
      <c r="AY73" s="8" cm="1">
        <f t="array" ref="AY73">IF($D73="","",INDEX('Data - CO2'!$B$5:$AP$53,MATCH(Kulturmodeller!$D73,'Data - CO2'!$A$5:$A$53,0),AY$20)*I73)</f>
        <v>13.858807802720259</v>
      </c>
      <c r="AZ73" s="8" cm="1">
        <f t="array" ref="AZ73">IF($D73="","",INDEX('Data - CO2'!$B$5:$AP$53,MATCH(Kulturmodeller!$D73,'Data - CO2'!$A$5:$A$53,0),AZ$20)*J73*$B72)</f>
        <v>31.766710284906456</v>
      </c>
      <c r="BA73" s="8" cm="1">
        <f t="array" ref="BA73">IF($D73="","",INDEX('Data - CO2'!$B$5:$AP$53,MATCH(Kulturmodeller!$D73,'Data - CO2'!$A$5:$A$53,0),BA$20)*K73*$B72)</f>
        <v>49.790175503515599</v>
      </c>
      <c r="BB73" s="8" cm="1">
        <f t="array" ref="BB73">IF($D73="","",INDEX('Data - CO2'!$B$5:$AP$53,MATCH(Kulturmodeller!$D73,'Data - CO2'!$A$5:$A$53,0),BB$20)*L73*$B72)</f>
        <v>54.589874578685816</v>
      </c>
      <c r="BC73" s="8" cm="1">
        <f t="array" ref="BC73">IF($D73="","",INDEX('Data - CO2'!$B$5:$AP$53,MATCH(Kulturmodeller!$D73,'Data - CO2'!$A$5:$A$53,0),BC$20)*M73*$B72)</f>
        <v>59.903645923578935</v>
      </c>
      <c r="BD73" s="8" cm="1">
        <f t="array" ref="BD73">IF($D73="","",INDEX('Data - CO2'!$B$5:$AP$53,MATCH(Kulturmodeller!$D73,'Data - CO2'!$A$5:$A$53,0),BD$20)*N73*$B72)</f>
        <v>64.559531461181166</v>
      </c>
      <c r="BE73" s="8" cm="1">
        <f t="array" ref="BE73">IF($D73="","",INDEX('Data - CO2'!$B$5:$AP$53,MATCH(Kulturmodeller!$D73,'Data - CO2'!$A$5:$A$53,0),BE$20)*O73*$B72)</f>
        <v>68.387186475644768</v>
      </c>
      <c r="BF73" s="8" cm="1">
        <f t="array" ref="BF73">IF($D73="","",INDEX('Data - CO2'!$B$5:$AP$53,MATCH(Kulturmodeller!$D73,'Data - CO2'!$A$5:$A$53,0),BF$20)*P73*$B72)</f>
        <v>72.254203961398048</v>
      </c>
      <c r="BG73" s="8" cm="1">
        <f t="array" ref="BG73">IF($D73="","",INDEX('Data - CO2'!$B$5:$AP$53,MATCH(Kulturmodeller!$D73,'Data - CO2'!$A$5:$A$53,0),BG$20)*Q73*$B72)</f>
        <v>78.338853948241535</v>
      </c>
      <c r="BH73" s="8" cm="1">
        <f t="array" ref="BH73">IF($D73="","",INDEX('Data - CO2'!$B$5:$AP$53,MATCH(Kulturmodeller!$D73,'Data - CO2'!$A$5:$A$53,0),BH$20)*R73*$B72)</f>
        <v>85.025614869588182</v>
      </c>
      <c r="BI73" s="8" cm="1">
        <f t="array" ref="BI73">IF($D73="","",INDEX('Data - CO2'!$B$5:$AP$53,MATCH(Kulturmodeller!$D73,'Data - CO2'!$A$5:$A$53,0),BI$20)*S73*$B72)</f>
        <v>91.044819371423955</v>
      </c>
      <c r="BJ73" s="8" cm="1">
        <f t="array" ref="BJ73">IF($D73="","",INDEX('Data - CO2'!$B$5:$AP$53,MATCH(Kulturmodeller!$D73,'Data - CO2'!$A$5:$A$53,0),BJ$20)*T73*$B72)</f>
        <v>97.86849971313805</v>
      </c>
      <c r="BK73" s="8" cm="1">
        <f t="array" ref="BK73">IF($D73="","",INDEX('Data - CO2'!$B$5:$AP$53,MATCH(Kulturmodeller!$D73,'Data - CO2'!$A$5:$A$53,0),BK$20)*U73*$B72)</f>
        <v>103.72719195198208</v>
      </c>
      <c r="BL73" s="8" cm="1">
        <f t="array" ref="BL73">IF($D73="","",INDEX('Data - CO2'!$B$5:$AP$53,MATCH(Kulturmodeller!$D73,'Data - CO2'!$A$5:$A$53,0),BL$20)*V73*$B72)</f>
        <v>110.52992518627984</v>
      </c>
      <c r="BM73" s="8" cm="1">
        <f t="array" ref="BM73">IF($D73="","",INDEX('Data - CO2'!$B$5:$AP$53,MATCH(Kulturmodeller!$D73,'Data - CO2'!$A$5:$A$53,0),BM$20)*W73*$B72)</f>
        <v>117.25223788238057</v>
      </c>
      <c r="BN73" s="8" cm="1">
        <f t="array" ref="BN73">IF($D73="","",INDEX('Data - CO2'!$B$5:$AP$53,MATCH(Kulturmodeller!$D73,'Data - CO2'!$A$5:$A$53,0),BN$20)*X73*$B72)</f>
        <v>123.48677661358819</v>
      </c>
      <c r="BO73" s="8" cm="1">
        <f t="array" ref="BO73">IF($D73="","",INDEX('Data - CO2'!$B$5:$AP$53,MATCH(Kulturmodeller!$D73,'Data - CO2'!$A$5:$A$53,0),BO$20)*Y73*$B72)</f>
        <v>129.54212994868178</v>
      </c>
      <c r="BP73" s="8" cm="1">
        <f t="array" ref="BP73">IF($D73="","",INDEX('Data - CO2'!$B$5:$AP$53,MATCH(Kulturmodeller!$D73,'Data - CO2'!$A$5:$A$53,0),BP$20)*Z73*$B72)</f>
        <v>134.52616750535884</v>
      </c>
      <c r="BQ73" s="8" cm="1">
        <f t="array" ref="BQ73">IF($D73="","",INDEX('Data - CO2'!$B$5:$AP$53,MATCH(Kulturmodeller!$D73,'Data - CO2'!$A$5:$A$53,0),BQ$20)*AA73*$B72)</f>
        <v>136.38732930102773</v>
      </c>
      <c r="BR73" s="8" cm="1">
        <f t="array" ref="BR73">IF($D73="","",INDEX('Data - CO2'!$B$5:$AP$53,MATCH(Kulturmodeller!$D73,'Data - CO2'!$A$5:$A$53,0),BR$20)*AB73*$B72)</f>
        <v>138.73846017946894</v>
      </c>
      <c r="BS73" s="8" cm="1">
        <f t="array" ref="BS73">IF($D73="","",INDEX('Data - CO2'!$B$5:$AP$53,MATCH(Kulturmodeller!$D73,'Data - CO2'!$A$5:$A$53,0),BS$20)*AC73*$B72)</f>
        <v>140.6908601373934</v>
      </c>
      <c r="BT73" s="8" cm="1">
        <f t="array" ref="BT73">IF($D73="","",INDEX('Data - CO2'!$B$5:$AP$53,MATCH(Kulturmodeller!$D73,'Data - CO2'!$A$5:$A$53,0),BT$20)*AD73*$B72)</f>
        <v>142.66547184740426</v>
      </c>
      <c r="BU73" s="8" cm="1">
        <f t="array" ref="BU73">IF($D73="","",INDEX('Data - CO2'!$B$5:$AP$53,MATCH(Kulturmodeller!$D73,'Data - CO2'!$A$5:$A$53,0),BU$20)*AE73*$B72)</f>
        <v>144.71236198527083</v>
      </c>
      <c r="BV73" s="8" cm="1">
        <f t="array" ref="BV73">IF($D73="","",INDEX('Data - CO2'!$B$5:$AP$53,MATCH(Kulturmodeller!$D73,'Data - CO2'!$A$5:$A$53,0),BV$20)*AF73*$B72)</f>
        <v>145.94846381388297</v>
      </c>
      <c r="BW73" s="8" cm="1">
        <f t="array" ref="BW73">IF($D73="","",INDEX('Data - CO2'!$B$5:$AP$53,MATCH(Kulturmodeller!$D73,'Data - CO2'!$A$5:$A$53,0),BW$20)*AG73*$B72)</f>
        <v>147.65294661021372</v>
      </c>
      <c r="BX73" s="8" cm="1">
        <f t="array" ref="BX73">IF($D73="","",INDEX('Data - CO2'!$B$5:$AP$53,MATCH(Kulturmodeller!$D73,'Data - CO2'!$A$5:$A$53,0),BX$20)*AH73*$B72)</f>
        <v>150.08628093546778</v>
      </c>
      <c r="BY73" s="8" cm="1">
        <f t="array" ref="BY73">IF($D73="","",INDEX('Data - CO2'!$B$5:$AP$53,MATCH(Kulturmodeller!$D73,'Data - CO2'!$A$5:$A$53,0),BY$20)*AI73*$B72)</f>
        <v>151.4832774313835</v>
      </c>
      <c r="BZ73" s="8" cm="1">
        <f t="array" ref="BZ73">IF($D73="","",INDEX('Data - CO2'!$B$5:$AP$53,MATCH(Kulturmodeller!$D73,'Data - CO2'!$A$5:$A$53,0),BZ$20)*AJ73*$B72)</f>
        <v>0.43764656219116604</v>
      </c>
      <c r="CA73" s="8" cm="1">
        <f t="array" ref="CA73">IF($D73="","",INDEX('Data - CO2'!$B$5:$AP$53,MATCH(Kulturmodeller!$D73,'Data - CO2'!$A$5:$A$53,0),CA$20)*AK73*$B72)</f>
        <v>2.9176437479411068</v>
      </c>
      <c r="CB73" s="8" cm="1">
        <f t="array" ref="CB73">IF($D73="","",INDEX('Data - CO2'!$B$5:$AP$53,MATCH(Kulturmodeller!$D73,'Data - CO2'!$A$5:$A$53,0),CB$20)*AL73*$B72)</f>
        <v>7.2941093698527686</v>
      </c>
      <c r="CC73" s="8" cm="1">
        <f t="array" ref="CC73">IF($D73="","",INDEX('Data - CO2'!$B$5:$AP$53,MATCH(Kulturmodeller!$D73,'Data - CO2'!$A$5:$A$53,0),CC$20)*AM73*$B72)</f>
        <v>14.588218739705537</v>
      </c>
      <c r="CD73" s="8" cm="1">
        <f t="array" ref="CD73">IF($D73="","",INDEX('Data - CO2'!$B$5:$AP$53,MATCH(Kulturmodeller!$D73,'Data - CO2'!$A$5:$A$53,0),CD$20)*AN73*$B72)</f>
        <v>31.766710284906456</v>
      </c>
      <c r="CE73" s="8" cm="1">
        <f t="array" ref="CE73">IF($D73="","",INDEX('Data - CO2'!$B$5:$AP$53,MATCH(Kulturmodeller!$D73,'Data - CO2'!$A$5:$A$53,0),CE$20)*AO73*$B72)</f>
        <v>49.790175503515599</v>
      </c>
      <c r="CF73" s="8" cm="1">
        <f t="array" ref="CF73">IF($D73="","",INDEX('Data - CO2'!$B$5:$AP$53,MATCH(Kulturmodeller!$D73,'Data - CO2'!$A$5:$A$53,0),CF$20)*AP73*$B72)</f>
        <v>54.589874578685816</v>
      </c>
      <c r="CG73" s="8" cm="1">
        <f t="array" ref="CG73">IF($D73="","",INDEX('Data - CO2'!$B$5:$AP$53,MATCH(Kulturmodeller!$D73,'Data - CO2'!$A$5:$A$53,0),CG$20)*AQ73*$B72)</f>
        <v>59.903645923578935</v>
      </c>
      <c r="CH73" s="8" cm="1">
        <f t="array" ref="CH73">IF($D73="","",INDEX('Data - CO2'!$B$5:$AP$53,MATCH(Kulturmodeller!$D73,'Data - CO2'!$A$5:$A$53,0),CH$20)*AR73*$B72)</f>
        <v>64.559531461181166</v>
      </c>
      <c r="CI73" s="9" cm="1">
        <f t="array" ref="CI73">IF($D73="","",INDEX('Data - CO2'!$B$5:$AP$53,MATCH(Kulturmodeller!$D73,'Data - CO2'!$A$5:$A$53,0),CI$20)*AS73*$B72)</f>
        <v>68.387186475644768</v>
      </c>
    </row>
    <row r="74" spans="1:87" x14ac:dyDescent="0.3">
      <c r="A74" s="33" t="s">
        <v>82</v>
      </c>
      <c r="B74" s="33"/>
      <c r="C74" s="124" t="str">
        <f>'Katalog over Kulturmodeller '!F38</f>
        <v>SKF</v>
      </c>
      <c r="D74" s="125" t="s">
        <v>336</v>
      </c>
      <c r="E74" s="151">
        <f>'Katalog over Kulturmodeller '!W38</f>
        <v>0.15</v>
      </c>
      <c r="F74" s="40">
        <f>E74+((E78-F78)+(E79-F79))*(E74/SUM(E73:E77))</f>
        <v>0.15</v>
      </c>
      <c r="G74" s="40">
        <f t="shared" ref="G74" si="849">F74+((F78-G78)+(F79-G79))*(F74/SUM(F73:F77))</f>
        <v>0.15</v>
      </c>
      <c r="H74" s="40">
        <f t="shared" ref="H74" si="850">G74+((G78-H78)+(G79-H79))*(G74/SUM(G73:G77))</f>
        <v>0.1588235294117647</v>
      </c>
      <c r="I74" s="40">
        <f t="shared" ref="I74" si="851">H74+((H78-I78)+(H79-I79))*(H74/SUM(H73:H77))</f>
        <v>0.1676470588235294</v>
      </c>
      <c r="J74" s="40">
        <f t="shared" ref="J74" si="852">I74+((I78-J78)+(I79-J79))*(I74/SUM(I73:I77))</f>
        <v>0.1764705882352941</v>
      </c>
      <c r="K74" s="40">
        <f t="shared" ref="K74" si="853">J74+((J78-K78)+(J79-K79))*(J74/SUM(J73:J77))</f>
        <v>0.1764705882352941</v>
      </c>
      <c r="L74" s="40">
        <f t="shared" ref="L74" si="854">K74+((K78-L78)+(K79-L79))*(K74/SUM(K73:K77))</f>
        <v>0.1764705882352941</v>
      </c>
      <c r="M74" s="40">
        <f t="shared" ref="M74" si="855">L74+((L78-M78)+(L79-M79))*(L74/SUM(L73:L77))</f>
        <v>0.1764705882352941</v>
      </c>
      <c r="N74" s="40">
        <f t="shared" ref="N74" si="856">M74+((M78-N78)+(M79-N79))*(M74/SUM(M73:M77))</f>
        <v>0.1764705882352941</v>
      </c>
      <c r="O74" s="40">
        <f t="shared" ref="O74" si="857">N74+((N78-O78)+(N79-O79))*(N74/SUM(N73:N77))</f>
        <v>0.1764705882352941</v>
      </c>
      <c r="P74" s="40">
        <f t="shared" ref="P74" si="858">O74+((O78-P78)+(O79-P79))*(O74/SUM(O73:O77))</f>
        <v>0.1764705882352941</v>
      </c>
      <c r="Q74" s="40">
        <f t="shared" ref="Q74" si="859">P74+((P78-Q78)+(P79-Q79))*(P74/SUM(P73:P77))</f>
        <v>0.1764705882352941</v>
      </c>
      <c r="R74" s="40">
        <f t="shared" ref="R74" si="860">Q74+((Q78-R78)+(Q79-R79))*(Q74/SUM(Q73:Q77))</f>
        <v>0.1764705882352941</v>
      </c>
      <c r="S74" s="40">
        <f t="shared" ref="S74" si="861">R74+((R78-S78)+(R79-S79))*(R74/SUM(R73:R77))</f>
        <v>0.1764705882352941</v>
      </c>
      <c r="T74" s="40">
        <f t="shared" ref="T74" si="862">S74+((S78-T78)+(S79-T79))*(S74/SUM(S73:S77))</f>
        <v>0.1764705882352941</v>
      </c>
      <c r="U74" s="40">
        <f t="shared" ref="U74" si="863">T74+((T78-U78)+(T79-U79))*(T74/SUM(T73:T77))</f>
        <v>0.1764705882352941</v>
      </c>
      <c r="V74" s="40">
        <f t="shared" ref="V74" si="864">U74+((U78-V78)+(U79-V79))*(U74/SUM(U73:U77))</f>
        <v>0.1764705882352941</v>
      </c>
      <c r="W74" s="40">
        <f t="shared" ref="W74" si="865">V74+((V78-W78)+(V79-W79))*(V74/SUM(V73:V77))</f>
        <v>0.1764705882352941</v>
      </c>
      <c r="X74" s="40">
        <f t="shared" ref="X74" si="866">W74+((W78-X78)+(W79-X79))*(W74/SUM(W73:W77))</f>
        <v>0.1764705882352941</v>
      </c>
      <c r="Y74" s="40">
        <f t="shared" ref="Y74" si="867">X74+((X78-Y78)+(X79-Y79))*(X74/SUM(X73:X77))</f>
        <v>0.1764705882352941</v>
      </c>
      <c r="Z74" s="40">
        <f t="shared" ref="Z74" si="868">Y74+((Y78-Z78)+(Y79-Z79))*(Y74/SUM(Y73:Y77))</f>
        <v>0.1764705882352941</v>
      </c>
      <c r="AA74" s="40">
        <f t="shared" ref="AA74" si="869">Z74+((Z78-AA78)+(Z79-AA79))*(Z74/SUM(Z73:Z77))</f>
        <v>0.1764705882352941</v>
      </c>
      <c r="AB74" s="40">
        <f t="shared" ref="AB74" si="870">AA74+((AA78-AB78)+(AA79-AB79))*(AA74/SUM(AA73:AA77))</f>
        <v>0.1764705882352941</v>
      </c>
      <c r="AC74" s="40">
        <f t="shared" ref="AC74" si="871">AB74+((AB78-AC78)+(AB79-AC79))*(AB74/SUM(AB73:AB77))</f>
        <v>0.1764705882352941</v>
      </c>
      <c r="AD74" s="40">
        <f t="shared" ref="AD74" si="872">AC74+((AC78-AD78)+(AC79-AD79))*(AC74/SUM(AC73:AC77))</f>
        <v>0.1764705882352941</v>
      </c>
      <c r="AE74" s="40">
        <f t="shared" ref="AE74" si="873">AD74+((AD78-AE78)+(AD79-AE79))*(AD74/SUM(AD73:AD77))</f>
        <v>0.1764705882352941</v>
      </c>
      <c r="AF74" s="40">
        <f t="shared" ref="AF74" si="874">AE74+((AE78-AF78)+(AE79-AF79))*(AE74/SUM(AE73:AE77))</f>
        <v>0.1764705882352941</v>
      </c>
      <c r="AG74" s="40">
        <f t="shared" ref="AG74" si="875">AF74+((AF78-AG78)+(AF79-AG79))*(AF74/SUM(AF73:AF77))</f>
        <v>0.1764705882352941</v>
      </c>
      <c r="AH74" s="40">
        <f t="shared" ref="AH74" si="876">AG74+((AG78-AH78)+(AG79-AH79))*(AG74/SUM(AG73:AG77))</f>
        <v>0.1764705882352941</v>
      </c>
      <c r="AI74" s="40">
        <f t="shared" ref="AI74" si="877">AH74+((AH78-AI78)+(AH79-AI79))*(AH74/SUM(AH73:AH77))</f>
        <v>0.1764705882352941</v>
      </c>
      <c r="AJ74" s="40">
        <f t="shared" ref="AJ74" si="878">AI74+((AI78-AJ78)+(AI79-AJ79))*(AI74/SUM(AI73:AI77))</f>
        <v>0.1764705882352941</v>
      </c>
      <c r="AK74" s="40">
        <f t="shared" ref="AK74" si="879">AJ74+((AJ78-AK78)+(AJ79-AK79))*(AJ74/SUM(AJ73:AJ77))</f>
        <v>0.1764705882352941</v>
      </c>
      <c r="AL74" s="40">
        <f t="shared" ref="AL74" si="880">AK74+((AK78-AL78)+(AK79-AL79))*(AK74/SUM(AK73:AK77))</f>
        <v>0.1764705882352941</v>
      </c>
      <c r="AM74" s="40">
        <f t="shared" ref="AM74" si="881">AL74+((AL78-AM78)+(AL79-AM79))*(AL74/SUM(AL73:AL77))</f>
        <v>0.1764705882352941</v>
      </c>
      <c r="AN74" s="40">
        <f t="shared" ref="AN74" si="882">AM74+((AM78-AN78)+(AM79-AN79))*(AM74/SUM(AM73:AM77))</f>
        <v>0.1764705882352941</v>
      </c>
      <c r="AO74" s="40">
        <f t="shared" ref="AO74" si="883">AN74+((AN78-AO78)+(AN79-AO79))*(AN74/SUM(AN73:AN77))</f>
        <v>0.1764705882352941</v>
      </c>
      <c r="AP74" s="40">
        <f t="shared" ref="AP74" si="884">AO74+((AO78-AP78)+(AO79-AP79))*(AO74/SUM(AO73:AO77))</f>
        <v>0.1764705882352941</v>
      </c>
      <c r="AQ74" s="40">
        <f t="shared" ref="AQ74" si="885">AP74+((AP78-AQ78)+(AP79-AQ79))*(AP74/SUM(AP73:AP77))</f>
        <v>0.1764705882352941</v>
      </c>
      <c r="AR74" s="40">
        <f t="shared" ref="AR74" si="886">AQ74+((AQ78-AR78)+(AQ79-AR79))*(AQ74/SUM(AQ73:AQ77))</f>
        <v>0.1764705882352941</v>
      </c>
      <c r="AS74" s="41">
        <f t="shared" ref="AS74" si="887">AR74+((AR78-AS78)+(AR79-AS79))*(AR74/SUM(AR73:AR77))</f>
        <v>0.1764705882352941</v>
      </c>
      <c r="AU74" s="10" cm="1">
        <f t="array" ref="AU74">IF($D74="","",INDEX('Data - CO2'!$B$5:$AP$53,MATCH(Kulturmodeller!$D74,'Data - CO2'!$A$5:$A$53,0),AU$20)*E74)</f>
        <v>0</v>
      </c>
      <c r="AV74" cm="1">
        <f t="array" ref="AV74">IF($D74="","",INDEX('Data - CO2'!$B$5:$AP$53,MATCH(Kulturmodeller!$D74,'Data - CO2'!$A$5:$A$53,0),AV$20)*F74)</f>
        <v>0.10778918360613081</v>
      </c>
      <c r="AW74" cm="1">
        <f t="array" ref="AW74">IF($D74="","",INDEX('Data - CO2'!$B$5:$AP$53,MATCH(Kulturmodeller!$D74,'Data - CO2'!$A$5:$A$53,0),AW$20)*G74)</f>
        <v>0.71859455737420541</v>
      </c>
      <c r="AX74" cm="1">
        <f t="array" ref="AX74">IF($D74="","",INDEX('Data - CO2'!$B$5:$AP$53,MATCH(Kulturmodeller!$D74,'Data - CO2'!$A$5:$A$53,0),AX$20)*H74)</f>
        <v>1.9021620636376027</v>
      </c>
      <c r="AY74" cm="1">
        <f t="array" ref="AY74">IF($D74="","",INDEX('Data - CO2'!$B$5:$AP$53,MATCH(Kulturmodeller!$D74,'Data - CO2'!$A$5:$A$53,0),AY$20)*I74)</f>
        <v>4.0156754676793831</v>
      </c>
      <c r="AZ74" cm="1">
        <f t="array" ref="AZ74">IF($D74="","",INDEX('Data - CO2'!$B$5:$AP$53,MATCH(Kulturmodeller!$D74,'Data - CO2'!$A$5:$A$53,0),AZ$20)*J74*$B72)</f>
        <v>10.664312881024644</v>
      </c>
      <c r="BA74" cm="1">
        <f t="array" ref="BA74">IF($D74="","",INDEX('Data - CO2'!$B$5:$AP$53,MATCH(Kulturmodeller!$D74,'Data - CO2'!$A$5:$A$53,0),BA$20)*K74*$B72)</f>
        <v>17.152524089585413</v>
      </c>
      <c r="BB74" cm="1">
        <f t="array" ref="BB74">IF($D74="","",INDEX('Data - CO2'!$B$5:$AP$53,MATCH(Kulturmodeller!$D74,'Data - CO2'!$A$5:$A$53,0),BB$20)*L74*$B72)</f>
        <v>21.874838417230361</v>
      </c>
      <c r="BC74" cm="1">
        <f t="array" ref="BC74">IF($D74="","",INDEX('Data - CO2'!$B$5:$AP$53,MATCH(Kulturmodeller!$D74,'Data - CO2'!$A$5:$A$53,0),BC$20)*M74*$B72)</f>
        <v>27.155021843130257</v>
      </c>
      <c r="BD74" cm="1">
        <f t="array" ref="BD74">IF($D74="","",INDEX('Data - CO2'!$B$5:$AP$53,MATCH(Kulturmodeller!$D74,'Data - CO2'!$A$5:$A$53,0),BD$20)*N74*$B72)</f>
        <v>31.058315629035089</v>
      </c>
      <c r="BE74" cm="1">
        <f t="array" ref="BE74">IF($D74="","",INDEX('Data - CO2'!$B$5:$AP$53,MATCH(Kulturmodeller!$D74,'Data - CO2'!$A$5:$A$53,0),BE$20)*O74*$B72)</f>
        <v>35.169971616644737</v>
      </c>
      <c r="BF74" cm="1">
        <f t="array" ref="BF74">IF($D74="","",INDEX('Data - CO2'!$B$5:$AP$53,MATCH(Kulturmodeller!$D74,'Data - CO2'!$A$5:$A$53,0),BF$20)*P74*$B72)</f>
        <v>41.8647018791102</v>
      </c>
      <c r="BG74" cm="1">
        <f t="array" ref="BG74">IF($D74="","",INDEX('Data - CO2'!$B$5:$AP$53,MATCH(Kulturmodeller!$D74,'Data - CO2'!$A$5:$A$53,0),BG$20)*Q74*$B72)</f>
        <v>49.561540249256097</v>
      </c>
      <c r="BH74" cm="1">
        <f t="array" ref="BH74">IF($D74="","",INDEX('Data - CO2'!$B$5:$AP$53,MATCH(Kulturmodeller!$D74,'Data - CO2'!$A$5:$A$53,0),BH$20)*R74*$B72)</f>
        <v>60.28781105825756</v>
      </c>
      <c r="BI74" cm="1">
        <f t="array" ref="BI74">IF($D74="","",INDEX('Data - CO2'!$B$5:$AP$53,MATCH(Kulturmodeller!$D74,'Data - CO2'!$A$5:$A$53,0),BI$20)*S74*$B72)</f>
        <v>71.014179174303877</v>
      </c>
      <c r="BJ74" cm="1">
        <f t="array" ref="BJ74">IF($D74="","",INDEX('Data - CO2'!$B$5:$AP$53,MATCH(Kulturmodeller!$D74,'Data - CO2'!$A$5:$A$53,0),BJ$20)*T74*$B72)</f>
        <v>76.820341810625706</v>
      </c>
      <c r="BK74" cm="1">
        <f t="array" ref="BK74">IF($D74="","",INDEX('Data - CO2'!$B$5:$AP$53,MATCH(Kulturmodeller!$D74,'Data - CO2'!$A$5:$A$53,0),BK$20)*U74*$B72)</f>
        <v>80.565727514668666</v>
      </c>
      <c r="BL74" cm="1">
        <f t="array" ref="BL74">IF($D74="","",INDEX('Data - CO2'!$B$5:$AP$53,MATCH(Kulturmodeller!$D74,'Data - CO2'!$A$5:$A$53,0),BL$20)*V74*$B72)</f>
        <v>0.12681080424250682</v>
      </c>
      <c r="BM74" cm="1">
        <f t="array" ref="BM74">IF($D74="","",INDEX('Data - CO2'!$B$5:$AP$53,MATCH(Kulturmodeller!$D74,'Data - CO2'!$A$5:$A$53,0),BM$20)*W74*$B72)</f>
        <v>0.8454053616167122</v>
      </c>
      <c r="BN74" cm="1">
        <f t="array" ref="BN74">IF($D74="","",INDEX('Data - CO2'!$B$5:$AP$53,MATCH(Kulturmodeller!$D74,'Data - CO2'!$A$5:$A$53,0),BN$20)*X74*$B72)</f>
        <v>2.1135134040417807</v>
      </c>
      <c r="BO74" cm="1">
        <f t="array" ref="BO74">IF($D74="","",INDEX('Data - CO2'!$B$5:$AP$53,MATCH(Kulturmodeller!$D74,'Data - CO2'!$A$5:$A$53,0),BO$20)*Y74*$B72)</f>
        <v>4.2270268080835613</v>
      </c>
      <c r="BP74" cm="1">
        <f t="array" ref="BP74">IF($D74="","",INDEX('Data - CO2'!$B$5:$AP$53,MATCH(Kulturmodeller!$D74,'Data - CO2'!$A$5:$A$53,0),BP$20)*Z74*$B72)</f>
        <v>10.664312881024644</v>
      </c>
      <c r="BQ74" cm="1">
        <f t="array" ref="BQ74">IF($D74="","",INDEX('Data - CO2'!$B$5:$AP$53,MATCH(Kulturmodeller!$D74,'Data - CO2'!$A$5:$A$53,0),BQ$20)*AA74*$B72)</f>
        <v>17.152524089585413</v>
      </c>
      <c r="BR74" cm="1">
        <f t="array" ref="BR74">IF($D74="","",INDEX('Data - CO2'!$B$5:$AP$53,MATCH(Kulturmodeller!$D74,'Data - CO2'!$A$5:$A$53,0),BR$20)*AB74*$B72)</f>
        <v>21.874838417230361</v>
      </c>
      <c r="BS74" cm="1">
        <f t="array" ref="BS74">IF($D74="","",INDEX('Data - CO2'!$B$5:$AP$53,MATCH(Kulturmodeller!$D74,'Data - CO2'!$A$5:$A$53,0),BS$20)*AC74*$B72)</f>
        <v>27.155021843130257</v>
      </c>
      <c r="BT74" cm="1">
        <f t="array" ref="BT74">IF($D74="","",INDEX('Data - CO2'!$B$5:$AP$53,MATCH(Kulturmodeller!$D74,'Data - CO2'!$A$5:$A$53,0),BT$20)*AD74*$B72)</f>
        <v>31.058315629035089</v>
      </c>
      <c r="BU74" cm="1">
        <f t="array" ref="BU74">IF($D74="","",INDEX('Data - CO2'!$B$5:$AP$53,MATCH(Kulturmodeller!$D74,'Data - CO2'!$A$5:$A$53,0),BU$20)*AE74*$B72)</f>
        <v>35.169971616644737</v>
      </c>
      <c r="BV74" cm="1">
        <f t="array" ref="BV74">IF($D74="","",INDEX('Data - CO2'!$B$5:$AP$53,MATCH(Kulturmodeller!$D74,'Data - CO2'!$A$5:$A$53,0),BV$20)*AF74*$B72)</f>
        <v>41.8647018791102</v>
      </c>
      <c r="BW74" cm="1">
        <f t="array" ref="BW74">IF($D74="","",INDEX('Data - CO2'!$B$5:$AP$53,MATCH(Kulturmodeller!$D74,'Data - CO2'!$A$5:$A$53,0),BW$20)*AG74*$B72)</f>
        <v>49.561540249256097</v>
      </c>
      <c r="BX74" cm="1">
        <f t="array" ref="BX74">IF($D74="","",INDEX('Data - CO2'!$B$5:$AP$53,MATCH(Kulturmodeller!$D74,'Data - CO2'!$A$5:$A$53,0),BX$20)*AH74*$B72)</f>
        <v>60.28781105825756</v>
      </c>
      <c r="BY74" cm="1">
        <f t="array" ref="BY74">IF($D74="","",INDEX('Data - CO2'!$B$5:$AP$53,MATCH(Kulturmodeller!$D74,'Data - CO2'!$A$5:$A$53,0),BY$20)*AI74*$B72)</f>
        <v>71.014179174303877</v>
      </c>
      <c r="BZ74" cm="1">
        <f t="array" ref="BZ74">IF($D74="","",INDEX('Data - CO2'!$B$5:$AP$53,MATCH(Kulturmodeller!$D74,'Data - CO2'!$A$5:$A$53,0),BZ$20)*AJ74*$B72)</f>
        <v>76.820341810625706</v>
      </c>
      <c r="CA74" cm="1">
        <f t="array" ref="CA74">IF($D74="","",INDEX('Data - CO2'!$B$5:$AP$53,MATCH(Kulturmodeller!$D74,'Data - CO2'!$A$5:$A$53,0),CA$20)*AK74*$B72)</f>
        <v>80.565727514668666</v>
      </c>
      <c r="CB74" cm="1">
        <f t="array" ref="CB74">IF($D74="","",INDEX('Data - CO2'!$B$5:$AP$53,MATCH(Kulturmodeller!$D74,'Data - CO2'!$A$5:$A$53,0),CB$20)*AL74*$B72)</f>
        <v>0.12681080424250682</v>
      </c>
      <c r="CC74" cm="1">
        <f t="array" ref="CC74">IF($D74="","",INDEX('Data - CO2'!$B$5:$AP$53,MATCH(Kulturmodeller!$D74,'Data - CO2'!$A$5:$A$53,0),CC$20)*AM74*$B72)</f>
        <v>0.8454053616167122</v>
      </c>
      <c r="CD74" cm="1">
        <f t="array" ref="CD74">IF($D74="","",INDEX('Data - CO2'!$B$5:$AP$53,MATCH(Kulturmodeller!$D74,'Data - CO2'!$A$5:$A$53,0),CD$20)*AN74*$B72)</f>
        <v>2.1135134040417807</v>
      </c>
      <c r="CE74" cm="1">
        <f t="array" ref="CE74">IF($D74="","",INDEX('Data - CO2'!$B$5:$AP$53,MATCH(Kulturmodeller!$D74,'Data - CO2'!$A$5:$A$53,0),CE$20)*AO74*$B72)</f>
        <v>4.2270268080835613</v>
      </c>
      <c r="CF74" cm="1">
        <f t="array" ref="CF74">IF($D74="","",INDEX('Data - CO2'!$B$5:$AP$53,MATCH(Kulturmodeller!$D74,'Data - CO2'!$A$5:$A$53,0),CF$20)*AP74*$B72)</f>
        <v>10.664312881024644</v>
      </c>
      <c r="CG74" cm="1">
        <f t="array" ref="CG74">IF($D74="","",INDEX('Data - CO2'!$B$5:$AP$53,MATCH(Kulturmodeller!$D74,'Data - CO2'!$A$5:$A$53,0),CG$20)*AQ74*$B72)</f>
        <v>17.152524089585413</v>
      </c>
      <c r="CH74" cm="1">
        <f t="array" ref="CH74">IF($D74="","",INDEX('Data - CO2'!$B$5:$AP$53,MATCH(Kulturmodeller!$D74,'Data - CO2'!$A$5:$A$53,0),CH$20)*AR74*$B72)</f>
        <v>21.874838417230361</v>
      </c>
      <c r="CI74" s="11" cm="1">
        <f t="array" ref="CI74">IF($D74="","",INDEX('Data - CO2'!$B$5:$AP$53,MATCH(Kulturmodeller!$D74,'Data - CO2'!$A$5:$A$53,0),CI$20)*AS74*$B72)</f>
        <v>27.155021843130257</v>
      </c>
    </row>
    <row r="75" spans="1:87" x14ac:dyDescent="0.3">
      <c r="A75" s="33" t="s">
        <v>83</v>
      </c>
      <c r="B75" s="33"/>
      <c r="C75" s="124" t="str">
        <f>'Katalog over Kulturmodeller '!F39</f>
        <v>LÆR</v>
      </c>
      <c r="D75" s="125" t="s">
        <v>58</v>
      </c>
      <c r="E75" s="151">
        <f>'Katalog over Kulturmodeller '!W39</f>
        <v>0.15</v>
      </c>
      <c r="F75" s="40">
        <f>E75+((E78-F78)+(E79-F79))*(E75/SUM(E73:E77))</f>
        <v>0.15</v>
      </c>
      <c r="G75" s="40">
        <f t="shared" ref="G75" si="888">F75+((F78-G78)+(F79-G79))*(F75/SUM(F73:F77))</f>
        <v>0.15</v>
      </c>
      <c r="H75" s="40">
        <f t="shared" ref="H75" si="889">G75+((G78-H78)+(G79-H79))*(G75/SUM(G73:G77))</f>
        <v>0.1588235294117647</v>
      </c>
      <c r="I75" s="40">
        <f t="shared" ref="I75" si="890">H75+((H78-I78)+(H79-I79))*(H75/SUM(H73:H77))</f>
        <v>0.1676470588235294</v>
      </c>
      <c r="J75" s="40">
        <f t="shared" ref="J75" si="891">I75+((I78-J78)+(I79-J79))*(I75/SUM(I73:I77))</f>
        <v>0.1764705882352941</v>
      </c>
      <c r="K75" s="40">
        <f t="shared" ref="K75" si="892">J75+((J78-K78)+(J79-K79))*(J75/SUM(J73:J77))</f>
        <v>0.1764705882352941</v>
      </c>
      <c r="L75" s="40">
        <f t="shared" ref="L75" si="893">K75+((K78-L78)+(K79-L79))*(K75/SUM(K73:K77))</f>
        <v>0.1764705882352941</v>
      </c>
      <c r="M75" s="40">
        <f t="shared" ref="M75" si="894">L75+((L78-M78)+(L79-M79))*(L75/SUM(L73:L77))</f>
        <v>0.1764705882352941</v>
      </c>
      <c r="N75" s="40">
        <f t="shared" ref="N75" si="895">M75+((M78-N78)+(M79-N79))*(M75/SUM(M73:M77))</f>
        <v>0.1764705882352941</v>
      </c>
      <c r="O75" s="40">
        <f t="shared" ref="O75" si="896">N75+((N78-O78)+(N79-O79))*(N75/SUM(N73:N77))</f>
        <v>0.1764705882352941</v>
      </c>
      <c r="P75" s="40">
        <f t="shared" ref="P75" si="897">O75+((O78-P78)+(O79-P79))*(O75/SUM(O73:O77))</f>
        <v>0.1764705882352941</v>
      </c>
      <c r="Q75" s="40">
        <f t="shared" ref="Q75" si="898">P75+((P78-Q78)+(P79-Q79))*(P75/SUM(P73:P77))</f>
        <v>0.1764705882352941</v>
      </c>
      <c r="R75" s="40">
        <f t="shared" ref="R75" si="899">Q75+((Q78-R78)+(Q79-R79))*(Q75/SUM(Q73:Q77))</f>
        <v>0.1764705882352941</v>
      </c>
      <c r="S75" s="40">
        <f t="shared" ref="S75" si="900">R75+((R78-S78)+(R79-S79))*(R75/SUM(R73:R77))</f>
        <v>0.1764705882352941</v>
      </c>
      <c r="T75" s="40">
        <f t="shared" ref="T75" si="901">S75+((S78-T78)+(S79-T79))*(S75/SUM(S73:S77))</f>
        <v>0.1764705882352941</v>
      </c>
      <c r="U75" s="40">
        <f t="shared" ref="U75" si="902">T75+((T78-U78)+(T79-U79))*(T75/SUM(T73:T77))</f>
        <v>0.1764705882352941</v>
      </c>
      <c r="V75" s="40">
        <f t="shared" ref="V75" si="903">U75+((U78-V78)+(U79-V79))*(U75/SUM(U73:U77))</f>
        <v>0.1764705882352941</v>
      </c>
      <c r="W75" s="40">
        <f t="shared" ref="W75" si="904">V75+((V78-W78)+(V79-W79))*(V75/SUM(V73:V77))</f>
        <v>0.1764705882352941</v>
      </c>
      <c r="X75" s="40">
        <f t="shared" ref="X75" si="905">W75+((W78-X78)+(W79-X79))*(W75/SUM(W73:W77))</f>
        <v>0.1764705882352941</v>
      </c>
      <c r="Y75" s="40">
        <f t="shared" ref="Y75" si="906">X75+((X78-Y78)+(X79-Y79))*(X75/SUM(X73:X77))</f>
        <v>0.1764705882352941</v>
      </c>
      <c r="Z75" s="40">
        <f t="shared" ref="Z75" si="907">Y75+((Y78-Z78)+(Y79-Z79))*(Y75/SUM(Y73:Y77))</f>
        <v>0.1764705882352941</v>
      </c>
      <c r="AA75" s="40">
        <f t="shared" ref="AA75" si="908">Z75+((Z78-AA78)+(Z79-AA79))*(Z75/SUM(Z73:Z77))</f>
        <v>0.1764705882352941</v>
      </c>
      <c r="AB75" s="40">
        <f t="shared" ref="AB75" si="909">AA75+((AA78-AB78)+(AA79-AB79))*(AA75/SUM(AA73:AA77))</f>
        <v>0.1764705882352941</v>
      </c>
      <c r="AC75" s="40">
        <f t="shared" ref="AC75" si="910">AB75+((AB78-AC78)+(AB79-AC79))*(AB75/SUM(AB73:AB77))</f>
        <v>0.1764705882352941</v>
      </c>
      <c r="AD75" s="40">
        <f t="shared" ref="AD75" si="911">AC75+((AC78-AD78)+(AC79-AD79))*(AC75/SUM(AC73:AC77))</f>
        <v>0.1764705882352941</v>
      </c>
      <c r="AE75" s="40">
        <f t="shared" ref="AE75" si="912">AD75+((AD78-AE78)+(AD79-AE79))*(AD75/SUM(AD73:AD77))</f>
        <v>0.1764705882352941</v>
      </c>
      <c r="AF75" s="40">
        <f t="shared" ref="AF75" si="913">AE75+((AE78-AF78)+(AE79-AF79))*(AE75/SUM(AE73:AE77))</f>
        <v>0.1764705882352941</v>
      </c>
      <c r="AG75" s="40">
        <f t="shared" ref="AG75" si="914">AF75+((AF78-AG78)+(AF79-AG79))*(AF75/SUM(AF73:AF77))</f>
        <v>0.1764705882352941</v>
      </c>
      <c r="AH75" s="40">
        <f t="shared" ref="AH75" si="915">AG75+((AG78-AH78)+(AG79-AH79))*(AG75/SUM(AG73:AG77))</f>
        <v>0.1764705882352941</v>
      </c>
      <c r="AI75" s="40">
        <f t="shared" ref="AI75" si="916">AH75+((AH78-AI78)+(AH79-AI79))*(AH75/SUM(AH73:AH77))</f>
        <v>0.1764705882352941</v>
      </c>
      <c r="AJ75" s="40">
        <f t="shared" ref="AJ75" si="917">AI75+((AI78-AJ78)+(AI79-AJ79))*(AI75/SUM(AI73:AI77))</f>
        <v>0.1764705882352941</v>
      </c>
      <c r="AK75" s="40">
        <f t="shared" ref="AK75" si="918">AJ75+((AJ78-AK78)+(AJ79-AK79))*(AJ75/SUM(AJ73:AJ77))</f>
        <v>0.1764705882352941</v>
      </c>
      <c r="AL75" s="40">
        <f t="shared" ref="AL75" si="919">AK75+((AK78-AL78)+(AK79-AL79))*(AK75/SUM(AK73:AK77))</f>
        <v>0.1764705882352941</v>
      </c>
      <c r="AM75" s="40">
        <f t="shared" ref="AM75" si="920">AL75+((AL78-AM78)+(AL79-AM79))*(AL75/SUM(AL73:AL77))</f>
        <v>0.1764705882352941</v>
      </c>
      <c r="AN75" s="40">
        <f t="shared" ref="AN75" si="921">AM75+((AM78-AN78)+(AM79-AN79))*(AM75/SUM(AM73:AM77))</f>
        <v>0.1764705882352941</v>
      </c>
      <c r="AO75" s="40">
        <f t="shared" ref="AO75" si="922">AN75+((AN78-AO78)+(AN79-AO79))*(AN75/SUM(AN73:AN77))</f>
        <v>0.1764705882352941</v>
      </c>
      <c r="AP75" s="40">
        <f t="shared" ref="AP75" si="923">AO75+((AO78-AP78)+(AO79-AP79))*(AO75/SUM(AO73:AO77))</f>
        <v>0.1764705882352941</v>
      </c>
      <c r="AQ75" s="40">
        <f t="shared" ref="AQ75" si="924">AP75+((AP78-AQ78)+(AP79-AQ79))*(AP75/SUM(AP73:AP77))</f>
        <v>0.1764705882352941</v>
      </c>
      <c r="AR75" s="40">
        <f t="shared" ref="AR75" si="925">AQ75+((AQ78-AR78)+(AQ79-AR79))*(AQ75/SUM(AQ73:AQ77))</f>
        <v>0.1764705882352941</v>
      </c>
      <c r="AS75" s="41">
        <f t="shared" ref="AS75" si="926">AR75+((AR78-AS78)+(AR79-AS79))*(AR75/SUM(AR73:AR77))</f>
        <v>0.1764705882352941</v>
      </c>
      <c r="AU75" s="10" cm="1">
        <f t="array" ref="AU75">IF($D75="","",INDEX('Data - CO2'!$B$5:$AP$53,MATCH(Kulturmodeller!$D75,'Data - CO2'!$A$5:$A$53,0),AU$20)*E75)</f>
        <v>0</v>
      </c>
      <c r="AV75" cm="1">
        <f t="array" ref="AV75">IF($D75="","",INDEX('Data - CO2'!$B$5:$AP$53,MATCH(Kulturmodeller!$D75,'Data - CO2'!$A$5:$A$53,0),AV$20)*F75)</f>
        <v>1.3220469756204105</v>
      </c>
      <c r="AW75" cm="1">
        <f t="array" ref="AW75">IF($D75="","",INDEX('Data - CO2'!$B$5:$AP$53,MATCH(Kulturmodeller!$D75,'Data - CO2'!$A$5:$A$53,0),AW$20)*G75)</f>
        <v>7.7612971115422242</v>
      </c>
      <c r="AX75" cm="1">
        <f t="array" ref="AX75">IF($D75="","",INDEX('Data - CO2'!$B$5:$AP$53,MATCH(Kulturmodeller!$D75,'Data - CO2'!$A$5:$A$53,0),AX$20)*H75)</f>
        <v>15.10399785911742</v>
      </c>
      <c r="AY75" cm="1">
        <f t="array" ref="AY75">IF($D75="","",INDEX('Data - CO2'!$B$5:$AP$53,MATCH(Kulturmodeller!$D75,'Data - CO2'!$A$5:$A$53,0),AY$20)*I75)</f>
        <v>25.163219994205662</v>
      </c>
      <c r="AZ75" cm="1">
        <f t="array" ref="AZ75">IF($D75="","",INDEX('Data - CO2'!$B$5:$AP$53,MATCH(Kulturmodeller!$D75,'Data - CO2'!$A$5:$A$53,0),AZ$20)*J75*$B72)</f>
        <v>34.693928963371555</v>
      </c>
      <c r="BA75" cm="1">
        <f t="array" ref="BA75">IF($D75="","",INDEX('Data - CO2'!$B$5:$AP$53,MATCH(Kulturmodeller!$D75,'Data - CO2'!$A$5:$A$53,0),BA$20)*K75*$B72)</f>
        <v>37.04964635452351</v>
      </c>
      <c r="BB75" cm="1">
        <f t="array" ref="BB75">IF($D75="","",INDEX('Data - CO2'!$B$5:$AP$53,MATCH(Kulturmodeller!$D75,'Data - CO2'!$A$5:$A$53,0),BB$20)*L75*$B72)</f>
        <v>45.996048775599085</v>
      </c>
      <c r="BC75" cm="1">
        <f t="array" ref="BC75">IF($D75="","",INDEX('Data - CO2'!$B$5:$AP$53,MATCH(Kulturmodeller!$D75,'Data - CO2'!$A$5:$A$53,0),BC$20)*M75*$B72)</f>
        <v>54.153584923655828</v>
      </c>
      <c r="BD75" cm="1">
        <f t="array" ref="BD75">IF($D75="","",INDEX('Data - CO2'!$B$5:$AP$53,MATCH(Kulturmodeller!$D75,'Data - CO2'!$A$5:$A$53,0),BD$20)*N75*$B72)</f>
        <v>63.597844895026924</v>
      </c>
      <c r="BE75" cm="1">
        <f t="array" ref="BE75">IF($D75="","",INDEX('Data - CO2'!$B$5:$AP$53,MATCH(Kulturmodeller!$D75,'Data - CO2'!$A$5:$A$53,0),BE$20)*O75*$B72)</f>
        <v>74.655287772286911</v>
      </c>
      <c r="BF75" cm="1">
        <f t="array" ref="BF75">IF($D75="","",INDEX('Data - CO2'!$B$5:$AP$53,MATCH(Kulturmodeller!$D75,'Data - CO2'!$A$5:$A$53,0),BF$20)*P75*$B72)</f>
        <v>86.037994995548118</v>
      </c>
      <c r="BG75" cm="1">
        <f t="array" ref="BG75">IF($D75="","",INDEX('Data - CO2'!$B$5:$AP$53,MATCH(Kulturmodeller!$D75,'Data - CO2'!$A$5:$A$53,0),BG$20)*Q75*$B72)</f>
        <v>97.529805018786476</v>
      </c>
      <c r="BH75" cm="1">
        <f t="array" ref="BH75">IF($D75="","",INDEX('Data - CO2'!$B$5:$AP$53,MATCH(Kulturmodeller!$D75,'Data - CO2'!$A$5:$A$53,0),BH$20)*R75*$B72)</f>
        <v>106.65634270780109</v>
      </c>
      <c r="BI75" cm="1">
        <f t="array" ref="BI75">IF($D75="","",INDEX('Data - CO2'!$B$5:$AP$53,MATCH(Kulturmodeller!$D75,'Data - CO2'!$A$5:$A$53,0),BI$20)*S75*$B72)</f>
        <v>112.33616383638767</v>
      </c>
      <c r="BJ75" cm="1">
        <f t="array" ref="BJ75">IF($D75="","",INDEX('Data - CO2'!$B$5:$AP$53,MATCH(Kulturmodeller!$D75,'Data - CO2'!$A$5:$A$53,0),BJ$20)*T75*$B72)</f>
        <v>117.97884314468813</v>
      </c>
      <c r="BK75" cm="1">
        <f t="array" ref="BK75">IF($D75="","",INDEX('Data - CO2'!$B$5:$AP$53,MATCH(Kulturmodeller!$D75,'Data - CO2'!$A$5:$A$53,0),BK$20)*U75*$B72)</f>
        <v>123.56257096897176</v>
      </c>
      <c r="BL75" cm="1">
        <f t="array" ref="BL75">IF($D75="","",INDEX('Data - CO2'!$B$5:$AP$53,MATCH(Kulturmodeller!$D75,'Data - CO2'!$A$5:$A$53,0),BL$20)*V75*$B72)</f>
        <v>1.5553493830828358</v>
      </c>
      <c r="BM75" cm="1">
        <f t="array" ref="BM75">IF($D75="","",INDEX('Data - CO2'!$B$5:$AP$53,MATCH(Kulturmodeller!$D75,'Data - CO2'!$A$5:$A$53,0),BM$20)*W75*$B72)</f>
        <v>9.1309377782849701</v>
      </c>
      <c r="BN75" cm="1">
        <f t="array" ref="BN75">IF($D75="","",INDEX('Data - CO2'!$B$5:$AP$53,MATCH(Kulturmodeller!$D75,'Data - CO2'!$A$5:$A$53,0),BN$20)*X75*$B72)</f>
        <v>16.7822198434638</v>
      </c>
      <c r="BO75" cm="1">
        <f t="array" ref="BO75">IF($D75="","",INDEX('Data - CO2'!$B$5:$AP$53,MATCH(Kulturmodeller!$D75,'Data - CO2'!$A$5:$A$53,0),BO$20)*Y75*$B72)</f>
        <v>26.487599993900695</v>
      </c>
      <c r="BP75" cm="1">
        <f t="array" ref="BP75">IF($D75="","",INDEX('Data - CO2'!$B$5:$AP$53,MATCH(Kulturmodeller!$D75,'Data - CO2'!$A$5:$A$53,0),BP$20)*Z75*$B72)</f>
        <v>34.693928963371555</v>
      </c>
      <c r="BQ75" cm="1">
        <f t="array" ref="BQ75">IF($D75="","",INDEX('Data - CO2'!$B$5:$AP$53,MATCH(Kulturmodeller!$D75,'Data - CO2'!$A$5:$A$53,0),BQ$20)*AA75*$B72)</f>
        <v>37.04964635452351</v>
      </c>
      <c r="BR75" cm="1">
        <f t="array" ref="BR75">IF($D75="","",INDEX('Data - CO2'!$B$5:$AP$53,MATCH(Kulturmodeller!$D75,'Data - CO2'!$A$5:$A$53,0),BR$20)*AB75*$B72)</f>
        <v>45.996048775599085</v>
      </c>
      <c r="BS75" cm="1">
        <f t="array" ref="BS75">IF($D75="","",INDEX('Data - CO2'!$B$5:$AP$53,MATCH(Kulturmodeller!$D75,'Data - CO2'!$A$5:$A$53,0),BS$20)*AC75*$B72)</f>
        <v>54.153584923655828</v>
      </c>
      <c r="BT75" cm="1">
        <f t="array" ref="BT75">IF($D75="","",INDEX('Data - CO2'!$B$5:$AP$53,MATCH(Kulturmodeller!$D75,'Data - CO2'!$A$5:$A$53,0),BT$20)*AD75*$B72)</f>
        <v>63.597844895026924</v>
      </c>
      <c r="BU75" cm="1">
        <f t="array" ref="BU75">IF($D75="","",INDEX('Data - CO2'!$B$5:$AP$53,MATCH(Kulturmodeller!$D75,'Data - CO2'!$A$5:$A$53,0),BU$20)*AE75*$B72)</f>
        <v>74.655287772286911</v>
      </c>
      <c r="BV75" cm="1">
        <f t="array" ref="BV75">IF($D75="","",INDEX('Data - CO2'!$B$5:$AP$53,MATCH(Kulturmodeller!$D75,'Data - CO2'!$A$5:$A$53,0),BV$20)*AF75*$B72)</f>
        <v>86.037994995548118</v>
      </c>
      <c r="BW75" cm="1">
        <f t="array" ref="BW75">IF($D75="","",INDEX('Data - CO2'!$B$5:$AP$53,MATCH(Kulturmodeller!$D75,'Data - CO2'!$A$5:$A$53,0),BW$20)*AG75*$B72)</f>
        <v>97.529805018786476</v>
      </c>
      <c r="BX75" cm="1">
        <f t="array" ref="BX75">IF($D75="","",INDEX('Data - CO2'!$B$5:$AP$53,MATCH(Kulturmodeller!$D75,'Data - CO2'!$A$5:$A$53,0),BX$20)*AH75*$B72)</f>
        <v>106.65634270780109</v>
      </c>
      <c r="BY75" cm="1">
        <f t="array" ref="BY75">IF($D75="","",INDEX('Data - CO2'!$B$5:$AP$53,MATCH(Kulturmodeller!$D75,'Data - CO2'!$A$5:$A$53,0),BY$20)*AI75*$B72)</f>
        <v>112.33616383638767</v>
      </c>
      <c r="BZ75" cm="1">
        <f t="array" ref="BZ75">IF($D75="","",INDEX('Data - CO2'!$B$5:$AP$53,MATCH(Kulturmodeller!$D75,'Data - CO2'!$A$5:$A$53,0),BZ$20)*AJ75*$B72)</f>
        <v>117.97884314468813</v>
      </c>
      <c r="CA75" cm="1">
        <f t="array" ref="CA75">IF($D75="","",INDEX('Data - CO2'!$B$5:$AP$53,MATCH(Kulturmodeller!$D75,'Data - CO2'!$A$5:$A$53,0),CA$20)*AK75*$B72)</f>
        <v>123.56257096897176</v>
      </c>
      <c r="CB75" cm="1">
        <f t="array" ref="CB75">IF($D75="","",INDEX('Data - CO2'!$B$5:$AP$53,MATCH(Kulturmodeller!$D75,'Data - CO2'!$A$5:$A$53,0),CB$20)*AL75*$B72)</f>
        <v>1.5553493830828358</v>
      </c>
      <c r="CC75" cm="1">
        <f t="array" ref="CC75">IF($D75="","",INDEX('Data - CO2'!$B$5:$AP$53,MATCH(Kulturmodeller!$D75,'Data - CO2'!$A$5:$A$53,0),CC$20)*AM75*$B72)</f>
        <v>9.1309377782849701</v>
      </c>
      <c r="CD75" cm="1">
        <f t="array" ref="CD75">IF($D75="","",INDEX('Data - CO2'!$B$5:$AP$53,MATCH(Kulturmodeller!$D75,'Data - CO2'!$A$5:$A$53,0),CD$20)*AN75*$B72)</f>
        <v>16.7822198434638</v>
      </c>
      <c r="CE75" cm="1">
        <f t="array" ref="CE75">IF($D75="","",INDEX('Data - CO2'!$B$5:$AP$53,MATCH(Kulturmodeller!$D75,'Data - CO2'!$A$5:$A$53,0),CE$20)*AO75*$B72)</f>
        <v>26.487599993900695</v>
      </c>
      <c r="CF75" cm="1">
        <f t="array" ref="CF75">IF($D75="","",INDEX('Data - CO2'!$B$5:$AP$53,MATCH(Kulturmodeller!$D75,'Data - CO2'!$A$5:$A$53,0),CF$20)*AP75*$B72)</f>
        <v>34.693928963371555</v>
      </c>
      <c r="CG75" cm="1">
        <f t="array" ref="CG75">IF($D75="","",INDEX('Data - CO2'!$B$5:$AP$53,MATCH(Kulturmodeller!$D75,'Data - CO2'!$A$5:$A$53,0),CG$20)*AQ75*$B72)</f>
        <v>37.04964635452351</v>
      </c>
      <c r="CH75" cm="1">
        <f t="array" ref="CH75">IF($D75="","",INDEX('Data - CO2'!$B$5:$AP$53,MATCH(Kulturmodeller!$D75,'Data - CO2'!$A$5:$A$53,0),CH$20)*AR75*$B72)</f>
        <v>45.996048775599085</v>
      </c>
      <c r="CI75" s="11" cm="1">
        <f t="array" ref="CI75">IF($D75="","",INDEX('Data - CO2'!$B$5:$AP$53,MATCH(Kulturmodeller!$D75,'Data - CO2'!$A$5:$A$53,0),CI$20)*AS75*$B72)</f>
        <v>54.153584923655828</v>
      </c>
    </row>
    <row r="76" spans="1:87" x14ac:dyDescent="0.3">
      <c r="A76" s="33" t="s">
        <v>84</v>
      </c>
      <c r="B76" s="33"/>
      <c r="C76" s="124" t="str">
        <f>'Katalog over Kulturmodeller '!F40</f>
        <v>LØV - valgfri</v>
      </c>
      <c r="D76" s="125" t="s">
        <v>304</v>
      </c>
      <c r="E76" s="151">
        <f>'Katalog over Kulturmodeller '!W40</f>
        <v>0.15</v>
      </c>
      <c r="F76" s="40">
        <f>E76+((E78-F78)+(E79-F79))*(E76/SUM(E73:E77))</f>
        <v>0.15</v>
      </c>
      <c r="G76" s="40">
        <f t="shared" ref="G76" si="927">F76+((F78-G78)+(F79-G79))*(F76/SUM(F73:F77))</f>
        <v>0.15</v>
      </c>
      <c r="H76" s="40">
        <f t="shared" ref="H76" si="928">G76+((G78-H78)+(G79-H79))*(G76/SUM(G73:G77))</f>
        <v>0.1588235294117647</v>
      </c>
      <c r="I76" s="40">
        <f t="shared" ref="I76" si="929">H76+((H78-I78)+(H79-I79))*(H76/SUM(H73:H77))</f>
        <v>0.1676470588235294</v>
      </c>
      <c r="J76" s="40">
        <f t="shared" ref="J76" si="930">I76+((I78-J78)+(I79-J79))*(I76/SUM(I73:I77))</f>
        <v>0.1764705882352941</v>
      </c>
      <c r="K76" s="40">
        <f t="shared" ref="K76" si="931">J76+((J78-K78)+(J79-K79))*(J76/SUM(J73:J77))</f>
        <v>0.1764705882352941</v>
      </c>
      <c r="L76" s="40">
        <f t="shared" ref="L76" si="932">K76+((K78-L78)+(K79-L79))*(K76/SUM(K73:K77))</f>
        <v>0.1764705882352941</v>
      </c>
      <c r="M76" s="40">
        <f t="shared" ref="M76" si="933">L76+((L78-M78)+(L79-M79))*(L76/SUM(L73:L77))</f>
        <v>0.1764705882352941</v>
      </c>
      <c r="N76" s="40">
        <f t="shared" ref="N76" si="934">M76+((M78-N78)+(M79-N79))*(M76/SUM(M73:M77))</f>
        <v>0.1764705882352941</v>
      </c>
      <c r="O76" s="40">
        <f t="shared" ref="O76" si="935">N76+((N78-O78)+(N79-O79))*(N76/SUM(N73:N77))</f>
        <v>0.1764705882352941</v>
      </c>
      <c r="P76" s="40">
        <f t="shared" ref="P76" si="936">O76+((O78-P78)+(O79-P79))*(O76/SUM(O73:O77))</f>
        <v>0.1764705882352941</v>
      </c>
      <c r="Q76" s="40">
        <f t="shared" ref="Q76" si="937">P76+((P78-Q78)+(P79-Q79))*(P76/SUM(P73:P77))</f>
        <v>0.1764705882352941</v>
      </c>
      <c r="R76" s="40">
        <f t="shared" ref="R76" si="938">Q76+((Q78-R78)+(Q79-R79))*(Q76/SUM(Q73:Q77))</f>
        <v>0.1764705882352941</v>
      </c>
      <c r="S76" s="40">
        <f t="shared" ref="S76" si="939">R76+((R78-S78)+(R79-S79))*(R76/SUM(R73:R77))</f>
        <v>0.1764705882352941</v>
      </c>
      <c r="T76" s="40">
        <f t="shared" ref="T76" si="940">S76+((S78-T78)+(S79-T79))*(S76/SUM(S73:S77))</f>
        <v>0.1764705882352941</v>
      </c>
      <c r="U76" s="40">
        <f t="shared" ref="U76" si="941">T76+((T78-U78)+(T79-U79))*(T76/SUM(T73:T77))</f>
        <v>0.1764705882352941</v>
      </c>
      <c r="V76" s="40">
        <f t="shared" ref="V76" si="942">U76+((U78-V78)+(U79-V79))*(U76/SUM(U73:U77))</f>
        <v>0.1764705882352941</v>
      </c>
      <c r="W76" s="40">
        <f t="shared" ref="W76" si="943">V76+((V78-W78)+(V79-W79))*(V76/SUM(V73:V77))</f>
        <v>0.1764705882352941</v>
      </c>
      <c r="X76" s="40">
        <f t="shared" ref="X76" si="944">W76+((W78-X78)+(W79-X79))*(W76/SUM(W73:W77))</f>
        <v>0.1764705882352941</v>
      </c>
      <c r="Y76" s="40">
        <f t="shared" ref="Y76" si="945">X76+((X78-Y78)+(X79-Y79))*(X76/SUM(X73:X77))</f>
        <v>0.1764705882352941</v>
      </c>
      <c r="Z76" s="40">
        <f t="shared" ref="Z76" si="946">Y76+((Y78-Z78)+(Y79-Z79))*(Y76/SUM(Y73:Y77))</f>
        <v>0.1764705882352941</v>
      </c>
      <c r="AA76" s="40">
        <f t="shared" ref="AA76" si="947">Z76+((Z78-AA78)+(Z79-AA79))*(Z76/SUM(Z73:Z77))</f>
        <v>0.1764705882352941</v>
      </c>
      <c r="AB76" s="40">
        <f t="shared" ref="AB76" si="948">AA76+((AA78-AB78)+(AA79-AB79))*(AA76/SUM(AA73:AA77))</f>
        <v>0.1764705882352941</v>
      </c>
      <c r="AC76" s="40">
        <f t="shared" ref="AC76" si="949">AB76+((AB78-AC78)+(AB79-AC79))*(AB76/SUM(AB73:AB77))</f>
        <v>0.1764705882352941</v>
      </c>
      <c r="AD76" s="40">
        <f t="shared" ref="AD76" si="950">AC76+((AC78-AD78)+(AC79-AD79))*(AC76/SUM(AC73:AC77))</f>
        <v>0.1764705882352941</v>
      </c>
      <c r="AE76" s="40">
        <f t="shared" ref="AE76" si="951">AD76+((AD78-AE78)+(AD79-AE79))*(AD76/SUM(AD73:AD77))</f>
        <v>0.1764705882352941</v>
      </c>
      <c r="AF76" s="40">
        <f t="shared" ref="AF76" si="952">AE76+((AE78-AF78)+(AE79-AF79))*(AE76/SUM(AE73:AE77))</f>
        <v>0.1764705882352941</v>
      </c>
      <c r="AG76" s="40">
        <f t="shared" ref="AG76" si="953">AF76+((AF78-AG78)+(AF79-AG79))*(AF76/SUM(AF73:AF77))</f>
        <v>0.1764705882352941</v>
      </c>
      <c r="AH76" s="40">
        <f t="shared" ref="AH76" si="954">AG76+((AG78-AH78)+(AG79-AH79))*(AG76/SUM(AG73:AG77))</f>
        <v>0.1764705882352941</v>
      </c>
      <c r="AI76" s="40">
        <f t="shared" ref="AI76" si="955">AH76+((AH78-AI78)+(AH79-AI79))*(AH76/SUM(AH73:AH77))</f>
        <v>0.1764705882352941</v>
      </c>
      <c r="AJ76" s="40">
        <f t="shared" ref="AJ76" si="956">AI76+((AI78-AJ78)+(AI79-AJ79))*(AI76/SUM(AI73:AI77))</f>
        <v>0.1764705882352941</v>
      </c>
      <c r="AK76" s="40">
        <f t="shared" ref="AK76" si="957">AJ76+((AJ78-AK78)+(AJ79-AK79))*(AJ76/SUM(AJ73:AJ77))</f>
        <v>0.1764705882352941</v>
      </c>
      <c r="AL76" s="40">
        <f t="shared" ref="AL76" si="958">AK76+((AK78-AL78)+(AK79-AL79))*(AK76/SUM(AK73:AK77))</f>
        <v>0.1764705882352941</v>
      </c>
      <c r="AM76" s="40">
        <f t="shared" ref="AM76" si="959">AL76+((AL78-AM78)+(AL79-AM79))*(AL76/SUM(AL73:AL77))</f>
        <v>0.1764705882352941</v>
      </c>
      <c r="AN76" s="40">
        <f t="shared" ref="AN76" si="960">AM76+((AM78-AN78)+(AM79-AN79))*(AM76/SUM(AM73:AM77))</f>
        <v>0.1764705882352941</v>
      </c>
      <c r="AO76" s="40">
        <f t="shared" ref="AO76" si="961">AN76+((AN78-AO78)+(AN79-AO79))*(AN76/SUM(AN73:AN77))</f>
        <v>0.1764705882352941</v>
      </c>
      <c r="AP76" s="40">
        <f t="shared" ref="AP76" si="962">AO76+((AO78-AP78)+(AO79-AP79))*(AO76/SUM(AO73:AO77))</f>
        <v>0.1764705882352941</v>
      </c>
      <c r="AQ76" s="40">
        <f t="shared" ref="AQ76" si="963">AP76+((AP78-AQ78)+(AP79-AQ79))*(AP76/SUM(AP73:AP77))</f>
        <v>0.1764705882352941</v>
      </c>
      <c r="AR76" s="40">
        <f t="shared" ref="AR76" si="964">AQ76+((AQ78-AR78)+(AQ79-AR79))*(AQ76/SUM(AQ73:AQ77))</f>
        <v>0.1764705882352941</v>
      </c>
      <c r="AS76" s="41">
        <f t="shared" ref="AS76" si="965">AR76+((AR78-AS78)+(AR79-AS79))*(AR76/SUM(AR73:AR77))</f>
        <v>0.1764705882352941</v>
      </c>
      <c r="AU76" s="10" cm="1">
        <f t="array" ref="AU76">IF($D76="","",INDEX('Data - CO2'!$B$5:$AP$53,MATCH(Kulturmodeller!$D76,'Data - CO2'!$A$5:$A$53,0),AU$20)*E76)</f>
        <v>0</v>
      </c>
      <c r="AV76" cm="1">
        <f t="array" ref="AV76">IF($D76="","",INDEX('Data - CO2'!$B$5:$AP$53,MATCH(Kulturmodeller!$D76,'Data - CO2'!$A$5:$A$53,0),AV$20)*F76)</f>
        <v>5.4839194406172319E-2</v>
      </c>
      <c r="AW76" cm="1">
        <f t="array" ref="AW76">IF($D76="","",INDEX('Data - CO2'!$B$5:$AP$53,MATCH(Kulturmodeller!$D76,'Data - CO2'!$A$5:$A$53,0),AW$20)*G76)</f>
        <v>0.36559462937448212</v>
      </c>
      <c r="AX76" cm="1">
        <f t="array" ref="AX76">IF($D76="","",INDEX('Data - CO2'!$B$5:$AP$53,MATCH(Kulturmodeller!$D76,'Data - CO2'!$A$5:$A$53,0),AX$20)*H76)</f>
        <v>0.96775048952068798</v>
      </c>
      <c r="AY76" cm="1">
        <f t="array" ref="AY76">IF($D76="","",INDEX('Data - CO2'!$B$5:$AP$53,MATCH(Kulturmodeller!$D76,'Data - CO2'!$A$5:$A$53,0),AY$20)*I76)</f>
        <v>2.0430288112103412</v>
      </c>
      <c r="AZ76" cm="1">
        <f t="array" ref="AZ76">IF($D76="","",INDEX('Data - CO2'!$B$5:$AP$53,MATCH(Kulturmodeller!$D76,'Data - CO2'!$A$5:$A$53,0),AZ$20)*J76*$B72)</f>
        <v>6.2600274833411973</v>
      </c>
      <c r="BA76" cm="1">
        <f t="array" ref="BA76">IF($D76="","",INDEX('Data - CO2'!$B$5:$AP$53,MATCH(Kulturmodeller!$D76,'Data - CO2'!$A$5:$A$53,0),BA$20)*K76*$B72)</f>
        <v>13.406847191164328</v>
      </c>
      <c r="BB76" cm="1">
        <f t="array" ref="BB76">IF($D76="","",INDEX('Data - CO2'!$B$5:$AP$53,MATCH(Kulturmodeller!$D76,'Data - CO2'!$A$5:$A$53,0),BB$20)*L76*$B72)</f>
        <v>22.521665597757782</v>
      </c>
      <c r="BC76" cm="1">
        <f t="array" ref="BC76">IF($D76="","",INDEX('Data - CO2'!$B$5:$AP$53,MATCH(Kulturmodeller!$D76,'Data - CO2'!$A$5:$A$53,0),BC$20)*M76*$B72)</f>
        <v>30.898487683510311</v>
      </c>
      <c r="BD76" cm="1">
        <f t="array" ref="BD76">IF($D76="","",INDEX('Data - CO2'!$B$5:$AP$53,MATCH(Kulturmodeller!$D76,'Data - CO2'!$A$5:$A$53,0),BD$20)*N76*$B72)</f>
        <v>34.526871999645685</v>
      </c>
      <c r="BE76" cm="1">
        <f t="array" ref="BE76">IF($D76="","",INDEX('Data - CO2'!$B$5:$AP$53,MATCH(Kulturmodeller!$D76,'Data - CO2'!$A$5:$A$53,0),BE$20)*O76*$B72)</f>
        <v>39.008279809948391</v>
      </c>
      <c r="BF76" cm="1">
        <f t="array" ref="BF76">IF($D76="","",INDEX('Data - CO2'!$B$5:$AP$53,MATCH(Kulturmodeller!$D76,'Data - CO2'!$A$5:$A$53,0),BF$20)*P76*$B72)</f>
        <v>43.806669291534575</v>
      </c>
      <c r="BG76" cm="1">
        <f t="array" ref="BG76">IF($D76="","",INDEX('Data - CO2'!$B$5:$AP$53,MATCH(Kulturmodeller!$D76,'Data - CO2'!$A$5:$A$53,0),BG$20)*Q76*$B72)</f>
        <v>48.439060351033426</v>
      </c>
      <c r="BH76" cm="1">
        <f t="array" ref="BH76">IF($D76="","",INDEX('Data - CO2'!$B$5:$AP$53,MATCH(Kulturmodeller!$D76,'Data - CO2'!$A$5:$A$53,0),BH$20)*R76*$B72)</f>
        <v>52.814355510200819</v>
      </c>
      <c r="BI76" cm="1">
        <f t="array" ref="BI76">IF($D76="","",INDEX('Data - CO2'!$B$5:$AP$53,MATCH(Kulturmodeller!$D76,'Data - CO2'!$A$5:$A$53,0),BI$20)*S76*$B72)</f>
        <v>57.162587462782739</v>
      </c>
      <c r="BJ76" cm="1">
        <f t="array" ref="BJ76">IF($D76="","",INDEX('Data - CO2'!$B$5:$AP$53,MATCH(Kulturmodeller!$D76,'Data - CO2'!$A$5:$A$53,0),BJ$20)*T76*$B72)</f>
        <v>61.653174148480474</v>
      </c>
      <c r="BK76" cm="1">
        <f t="array" ref="BK76">IF($D76="","",INDEX('Data - CO2'!$B$5:$AP$53,MATCH(Kulturmodeller!$D76,'Data - CO2'!$A$5:$A$53,0),BK$20)*U76*$B72)</f>
        <v>66.226943482985277</v>
      </c>
      <c r="BL76" cm="1">
        <f t="array" ref="BL76">IF($D76="","",INDEX('Data - CO2'!$B$5:$AP$53,MATCH(Kulturmodeller!$D76,'Data - CO2'!$A$5:$A$53,0),BL$20)*V76*$B72)</f>
        <v>69.726631123804509</v>
      </c>
      <c r="BM76" cm="1">
        <f t="array" ref="BM76">IF($D76="","",INDEX('Data - CO2'!$B$5:$AP$53,MATCH(Kulturmodeller!$D76,'Data - CO2'!$A$5:$A$53,0),BM$20)*W76*$B72)</f>
        <v>71.957188439418516</v>
      </c>
      <c r="BN76" cm="1">
        <f t="array" ref="BN76">IF($D76="","",INDEX('Data - CO2'!$B$5:$AP$53,MATCH(Kulturmodeller!$D76,'Data - CO2'!$A$5:$A$53,0),BN$20)*X76*$B72)</f>
        <v>74.257718621644074</v>
      </c>
      <c r="BO76" cm="1">
        <f t="array" ref="BO76">IF($D76="","",INDEX('Data - CO2'!$B$5:$AP$53,MATCH(Kulturmodeller!$D76,'Data - CO2'!$A$5:$A$53,0),BO$20)*Y76*$B72)</f>
        <v>75.684877171199432</v>
      </c>
      <c r="BP76" cm="1">
        <f t="array" ref="BP76">IF($D76="","",INDEX('Data - CO2'!$B$5:$AP$53,MATCH(Kulturmodeller!$D76,'Data - CO2'!$A$5:$A$53,0),BP$20)*Z76*$B72)</f>
        <v>77.428462222663867</v>
      </c>
      <c r="BQ76" cm="1">
        <f t="array" ref="BQ76">IF($D76="","",INDEX('Data - CO2'!$B$5:$AP$53,MATCH(Kulturmodeller!$D76,'Data - CO2'!$A$5:$A$53,0),BQ$20)*AA76*$B72)</f>
        <v>79.43795055323487</v>
      </c>
      <c r="BR76" cm="1">
        <f t="array" ref="BR76">IF($D76="","",INDEX('Data - CO2'!$B$5:$AP$53,MATCH(Kulturmodeller!$D76,'Data - CO2'!$A$5:$A$53,0),BR$20)*AB76*$B72)</f>
        <v>81.403280746707409</v>
      </c>
      <c r="BS76" cm="1">
        <f t="array" ref="BS76">IF($D76="","",INDEX('Data - CO2'!$B$5:$AP$53,MATCH(Kulturmodeller!$D76,'Data - CO2'!$A$5:$A$53,0),BS$20)*AC76*$B72)</f>
        <v>82.862824945789825</v>
      </c>
      <c r="BT76" cm="1">
        <f t="array" ref="BT76">IF($D76="","",INDEX('Data - CO2'!$B$5:$AP$53,MATCH(Kulturmodeller!$D76,'Data - CO2'!$A$5:$A$53,0),BT$20)*AD76*$B72)</f>
        <v>83.991704341588843</v>
      </c>
      <c r="BU76" cm="1">
        <f t="array" ref="BU76">IF($D76="","",INDEX('Data - CO2'!$B$5:$AP$53,MATCH(Kulturmodeller!$D76,'Data - CO2'!$A$5:$A$53,0),BU$20)*AE76*$B72)</f>
        <v>85.677877108745875</v>
      </c>
      <c r="BV76" cm="1">
        <f t="array" ref="BV76">IF($D76="","",INDEX('Data - CO2'!$B$5:$AP$53,MATCH(Kulturmodeller!$D76,'Data - CO2'!$A$5:$A$53,0),BV$20)*AF76*$B72)</f>
        <v>87.34369651542805</v>
      </c>
      <c r="BW76" cm="1">
        <f t="array" ref="BW76">IF($D76="","",INDEX('Data - CO2'!$B$5:$AP$53,MATCH(Kulturmodeller!$D76,'Data - CO2'!$A$5:$A$53,0),BW$20)*AG76*$B72)</f>
        <v>88.354475796632158</v>
      </c>
      <c r="BX76" cm="1">
        <f t="array" ref="BX76">IF($D76="","",INDEX('Data - CO2'!$B$5:$AP$53,MATCH(Kulturmodeller!$D76,'Data - CO2'!$A$5:$A$53,0),BX$20)*AH76*$B72)</f>
        <v>6.4516699301379196E-2</v>
      </c>
      <c r="BY76" cm="1">
        <f t="array" ref="BY76">IF($D76="","",INDEX('Data - CO2'!$B$5:$AP$53,MATCH(Kulturmodeller!$D76,'Data - CO2'!$A$5:$A$53,0),BY$20)*AI76*$B72)</f>
        <v>0.43011132867586127</v>
      </c>
      <c r="BZ76" cm="1">
        <f t="array" ref="BZ76">IF($D76="","",INDEX('Data - CO2'!$B$5:$AP$53,MATCH(Kulturmodeller!$D76,'Data - CO2'!$A$5:$A$53,0),BZ$20)*AJ76*$B72)</f>
        <v>1.0752783216896533</v>
      </c>
      <c r="CA76" cm="1">
        <f t="array" ref="CA76">IF($D76="","",INDEX('Data - CO2'!$B$5:$AP$53,MATCH(Kulturmodeller!$D76,'Data - CO2'!$A$5:$A$53,0),CA$20)*AK76*$B72)</f>
        <v>2.1505566433793066</v>
      </c>
      <c r="CB76" cm="1">
        <f t="array" ref="CB76">IF($D76="","",INDEX('Data - CO2'!$B$5:$AP$53,MATCH(Kulturmodeller!$D76,'Data - CO2'!$A$5:$A$53,0),CB$20)*AL76*$B72)</f>
        <v>6.2600274833411973</v>
      </c>
      <c r="CC76" cm="1">
        <f t="array" ref="CC76">IF($D76="","",INDEX('Data - CO2'!$B$5:$AP$53,MATCH(Kulturmodeller!$D76,'Data - CO2'!$A$5:$A$53,0),CC$20)*AM76*$B72)</f>
        <v>13.406847191164328</v>
      </c>
      <c r="CD76" cm="1">
        <f t="array" ref="CD76">IF($D76="","",INDEX('Data - CO2'!$B$5:$AP$53,MATCH(Kulturmodeller!$D76,'Data - CO2'!$A$5:$A$53,0),CD$20)*AN76*$B72)</f>
        <v>22.521665597757782</v>
      </c>
      <c r="CE76" cm="1">
        <f t="array" ref="CE76">IF($D76="","",INDEX('Data - CO2'!$B$5:$AP$53,MATCH(Kulturmodeller!$D76,'Data - CO2'!$A$5:$A$53,0),CE$20)*AO76*$B72)</f>
        <v>30.898487683510311</v>
      </c>
      <c r="CF76" cm="1">
        <f t="array" ref="CF76">IF($D76="","",INDEX('Data - CO2'!$B$5:$AP$53,MATCH(Kulturmodeller!$D76,'Data - CO2'!$A$5:$A$53,0),CF$20)*AP76*$B72)</f>
        <v>34.526871999645685</v>
      </c>
      <c r="CG76" cm="1">
        <f t="array" ref="CG76">IF($D76="","",INDEX('Data - CO2'!$B$5:$AP$53,MATCH(Kulturmodeller!$D76,'Data - CO2'!$A$5:$A$53,0),CG$20)*AQ76*$B72)</f>
        <v>39.008279809948391</v>
      </c>
      <c r="CH76" cm="1">
        <f t="array" ref="CH76">IF($D76="","",INDEX('Data - CO2'!$B$5:$AP$53,MATCH(Kulturmodeller!$D76,'Data - CO2'!$A$5:$A$53,0),CH$20)*AR76*$B72)</f>
        <v>43.806669291534575</v>
      </c>
      <c r="CI76" s="11" cm="1">
        <f t="array" ref="CI76">IF($D76="","",INDEX('Data - CO2'!$B$5:$AP$53,MATCH(Kulturmodeller!$D76,'Data - CO2'!$A$5:$A$53,0),CI$20)*AS76*$B72)</f>
        <v>48.439060351033426</v>
      </c>
    </row>
    <row r="77" spans="1:87" x14ac:dyDescent="0.3">
      <c r="A77" s="42" t="s">
        <v>85</v>
      </c>
      <c r="B77" s="42"/>
      <c r="C77" s="124">
        <f>'Katalog over Kulturmodeller '!F41</f>
        <v>0</v>
      </c>
      <c r="D77" s="129"/>
      <c r="E77" s="151">
        <f>'Katalog over Kulturmodeller '!W41</f>
        <v>0</v>
      </c>
      <c r="F77" s="46">
        <f>E77+((E78-F78)+(E79-F79))*(E77/SUM(E73:E77))</f>
        <v>0</v>
      </c>
      <c r="G77" s="46">
        <f t="shared" ref="G77" si="966">F77+((F78-G78)+(F79-G79))*(F77/SUM(F73:F77))</f>
        <v>0</v>
      </c>
      <c r="H77" s="46">
        <f t="shared" ref="H77" si="967">G77+((G78-H78)+(G79-H79))*(G77/SUM(G73:G77))</f>
        <v>0</v>
      </c>
      <c r="I77" s="46">
        <f t="shared" ref="I77" si="968">H77+((H78-I78)+(H79-I79))*(H77/SUM(H73:H77))</f>
        <v>0</v>
      </c>
      <c r="J77" s="46">
        <f t="shared" ref="J77" si="969">I77+((I78-J78)+(I79-J79))*(I77/SUM(I73:I77))</f>
        <v>0</v>
      </c>
      <c r="K77" s="46">
        <f t="shared" ref="K77" si="970">J77+((J78-K78)+(J79-K79))*(J77/SUM(J73:J77))</f>
        <v>0</v>
      </c>
      <c r="L77" s="46">
        <f t="shared" ref="L77" si="971">K77+((K78-L78)+(K79-L79))*(K77/SUM(K73:K77))</f>
        <v>0</v>
      </c>
      <c r="M77" s="46">
        <f t="shared" ref="M77" si="972">L77+((L78-M78)+(L79-M79))*(L77/SUM(L73:L77))</f>
        <v>0</v>
      </c>
      <c r="N77" s="46">
        <f t="shared" ref="N77" si="973">M77+((M78-N78)+(M79-N79))*(M77/SUM(M73:M77))</f>
        <v>0</v>
      </c>
      <c r="O77" s="46">
        <f t="shared" ref="O77" si="974">N77+((N78-O78)+(N79-O79))*(N77/SUM(N73:N77))</f>
        <v>0</v>
      </c>
      <c r="P77" s="46">
        <f t="shared" ref="P77" si="975">O77+((O78-P78)+(O79-P79))*(O77/SUM(O73:O77))</f>
        <v>0</v>
      </c>
      <c r="Q77" s="46">
        <f t="shared" ref="Q77" si="976">P77+((P78-Q78)+(P79-Q79))*(P77/SUM(P73:P77))</f>
        <v>0</v>
      </c>
      <c r="R77" s="46">
        <f t="shared" ref="R77" si="977">Q77+((Q78-R78)+(Q79-R79))*(Q77/SUM(Q73:Q77))</f>
        <v>0</v>
      </c>
      <c r="S77" s="46">
        <f t="shared" ref="S77" si="978">R77+((R78-S78)+(R79-S79))*(R77/SUM(R73:R77))</f>
        <v>0</v>
      </c>
      <c r="T77" s="46">
        <f t="shared" ref="T77" si="979">S77+((S78-T78)+(S79-T79))*(S77/SUM(S73:S77))</f>
        <v>0</v>
      </c>
      <c r="U77" s="46">
        <f t="shared" ref="U77" si="980">T77+((T78-U78)+(T79-U79))*(T77/SUM(T73:T77))</f>
        <v>0</v>
      </c>
      <c r="V77" s="46">
        <f t="shared" ref="V77" si="981">U77+((U78-V78)+(U79-V79))*(U77/SUM(U73:U77))</f>
        <v>0</v>
      </c>
      <c r="W77" s="46">
        <f t="shared" ref="W77" si="982">V77+((V78-W78)+(V79-W79))*(V77/SUM(V73:V77))</f>
        <v>0</v>
      </c>
      <c r="X77" s="46">
        <f t="shared" ref="X77" si="983">W77+((W78-X78)+(W79-X79))*(W77/SUM(W73:W77))</f>
        <v>0</v>
      </c>
      <c r="Y77" s="46">
        <f t="shared" ref="Y77" si="984">X77+((X78-Y78)+(X79-Y79))*(X77/SUM(X73:X77))</f>
        <v>0</v>
      </c>
      <c r="Z77" s="46">
        <f t="shared" ref="Z77" si="985">Y77+((Y78-Z78)+(Y79-Z79))*(Y77/SUM(Y73:Y77))</f>
        <v>0</v>
      </c>
      <c r="AA77" s="46">
        <f t="shared" ref="AA77" si="986">Z77+((Z78-AA78)+(Z79-AA79))*(Z77/SUM(Z73:Z77))</f>
        <v>0</v>
      </c>
      <c r="AB77" s="46">
        <f t="shared" ref="AB77" si="987">AA77+((AA78-AB78)+(AA79-AB79))*(AA77/SUM(AA73:AA77))</f>
        <v>0</v>
      </c>
      <c r="AC77" s="46">
        <f t="shared" ref="AC77" si="988">AB77+((AB78-AC78)+(AB79-AC79))*(AB77/SUM(AB73:AB77))</f>
        <v>0</v>
      </c>
      <c r="AD77" s="46">
        <f t="shared" ref="AD77" si="989">AC77+((AC78-AD78)+(AC79-AD79))*(AC77/SUM(AC73:AC77))</f>
        <v>0</v>
      </c>
      <c r="AE77" s="46">
        <f t="shared" ref="AE77" si="990">AD77+((AD78-AE78)+(AD79-AE79))*(AD77/SUM(AD73:AD77))</f>
        <v>0</v>
      </c>
      <c r="AF77" s="46">
        <f t="shared" ref="AF77" si="991">AE77+((AE78-AF78)+(AE79-AF79))*(AE77/SUM(AE73:AE77))</f>
        <v>0</v>
      </c>
      <c r="AG77" s="46">
        <f t="shared" ref="AG77" si="992">AF77+((AF78-AG78)+(AF79-AG79))*(AF77/SUM(AF73:AF77))</f>
        <v>0</v>
      </c>
      <c r="AH77" s="46">
        <f t="shared" ref="AH77" si="993">AG77+((AG78-AH78)+(AG79-AH79))*(AG77/SUM(AG73:AG77))</f>
        <v>0</v>
      </c>
      <c r="AI77" s="46">
        <f t="shared" ref="AI77" si="994">AH77+((AH78-AI78)+(AH79-AI79))*(AH77/SUM(AH73:AH77))</f>
        <v>0</v>
      </c>
      <c r="AJ77" s="46">
        <f t="shared" ref="AJ77" si="995">AI77+((AI78-AJ78)+(AI79-AJ79))*(AI77/SUM(AI73:AI77))</f>
        <v>0</v>
      </c>
      <c r="AK77" s="46">
        <f t="shared" ref="AK77" si="996">AJ77+((AJ78-AK78)+(AJ79-AK79))*(AJ77/SUM(AJ73:AJ77))</f>
        <v>0</v>
      </c>
      <c r="AL77" s="46">
        <f t="shared" ref="AL77" si="997">AK77+((AK78-AL78)+(AK79-AL79))*(AK77/SUM(AK73:AK77))</f>
        <v>0</v>
      </c>
      <c r="AM77" s="46">
        <f t="shared" ref="AM77" si="998">AL77+((AL78-AM78)+(AL79-AM79))*(AL77/SUM(AL73:AL77))</f>
        <v>0</v>
      </c>
      <c r="AN77" s="46">
        <f t="shared" ref="AN77" si="999">AM77+((AM78-AN78)+(AM79-AN79))*(AM77/SUM(AM73:AM77))</f>
        <v>0</v>
      </c>
      <c r="AO77" s="46">
        <f t="shared" ref="AO77" si="1000">AN77+((AN78-AO78)+(AN79-AO79))*(AN77/SUM(AN73:AN77))</f>
        <v>0</v>
      </c>
      <c r="AP77" s="46">
        <f t="shared" ref="AP77" si="1001">AO77+((AO78-AP78)+(AO79-AP79))*(AO77/SUM(AO73:AO77))</f>
        <v>0</v>
      </c>
      <c r="AQ77" s="46">
        <f t="shared" ref="AQ77" si="1002">AP77+((AP78-AQ78)+(AP79-AQ79))*(AP77/SUM(AP73:AP77))</f>
        <v>0</v>
      </c>
      <c r="AR77" s="46">
        <f t="shared" ref="AR77" si="1003">AQ77+((AQ78-AR78)+(AQ79-AR79))*(AQ77/SUM(AQ73:AQ77))</f>
        <v>0</v>
      </c>
      <c r="AS77" s="47">
        <f t="shared" ref="AS77" si="1004">AR77+((AR78-AS78)+(AR79-AS79))*(AR77/SUM(AR73:AR77))</f>
        <v>0</v>
      </c>
      <c r="AU77" s="10" t="str" cm="1">
        <f t="array" ref="AU77">IF($D77="","",INDEX('Data - CO2'!$B$5:$AP$53,MATCH(Kulturmodeller!$D77,'Data - CO2'!$A$5:$A$53,0),AU$20)*E77)</f>
        <v/>
      </c>
      <c r="AV77" t="str" cm="1">
        <f t="array" ref="AV77">IF($D77="","",INDEX('Data - CO2'!$B$5:$AP$53,MATCH(Kulturmodeller!$D77,'Data - CO2'!$A$5:$A$53,0),AV$20)*F77)</f>
        <v/>
      </c>
      <c r="AW77" t="str" cm="1">
        <f t="array" ref="AW77">IF($D77="","",INDEX('Data - CO2'!$B$5:$AP$53,MATCH(Kulturmodeller!$D77,'Data - CO2'!$A$5:$A$53,0),AW$20)*G77)</f>
        <v/>
      </c>
      <c r="AX77" t="str" cm="1">
        <f t="array" ref="AX77">IF($D77="","",INDEX('Data - CO2'!$B$5:$AP$53,MATCH(Kulturmodeller!$D77,'Data - CO2'!$A$5:$A$53,0),AX$20)*H77)</f>
        <v/>
      </c>
      <c r="AY77" t="str" cm="1">
        <f t="array" ref="AY77">IF($D77="","",INDEX('Data - CO2'!$B$5:$AP$53,MATCH(Kulturmodeller!$D77,'Data - CO2'!$A$5:$A$53,0),AY$20)*I77)</f>
        <v/>
      </c>
      <c r="AZ77" t="str" cm="1">
        <f t="array" ref="AZ77">IF($D77="","",INDEX('Data - CO2'!$B$5:$AP$53,MATCH(Kulturmodeller!$D77,'Data - CO2'!$A$5:$A$53,0),AZ$20)*J77*$B72)</f>
        <v/>
      </c>
      <c r="BA77" t="str" cm="1">
        <f t="array" ref="BA77">IF($D77="","",INDEX('Data - CO2'!$B$5:$AP$53,MATCH(Kulturmodeller!$D77,'Data - CO2'!$A$5:$A$53,0),BA$20)*K77*$B72)</f>
        <v/>
      </c>
      <c r="BB77" t="str" cm="1">
        <f t="array" ref="BB77">IF($D77="","",INDEX('Data - CO2'!$B$5:$AP$53,MATCH(Kulturmodeller!$D77,'Data - CO2'!$A$5:$A$53,0),BB$20)*L77*$B72)</f>
        <v/>
      </c>
      <c r="BC77" t="str" cm="1">
        <f t="array" ref="BC77">IF($D77="","",INDEX('Data - CO2'!$B$5:$AP$53,MATCH(Kulturmodeller!$D77,'Data - CO2'!$A$5:$A$53,0),BC$20)*M77*$B72)</f>
        <v/>
      </c>
      <c r="BD77" t="str" cm="1">
        <f t="array" ref="BD77">IF($D77="","",INDEX('Data - CO2'!$B$5:$AP$53,MATCH(Kulturmodeller!$D77,'Data - CO2'!$A$5:$A$53,0),BD$20)*N77*$B72)</f>
        <v/>
      </c>
      <c r="BE77" t="str" cm="1">
        <f t="array" ref="BE77">IF($D77="","",INDEX('Data - CO2'!$B$5:$AP$53,MATCH(Kulturmodeller!$D77,'Data - CO2'!$A$5:$A$53,0),BE$20)*O77*$B72)</f>
        <v/>
      </c>
      <c r="BF77" t="str" cm="1">
        <f t="array" ref="BF77">IF($D77="","",INDEX('Data - CO2'!$B$5:$AP$53,MATCH(Kulturmodeller!$D77,'Data - CO2'!$A$5:$A$53,0),BF$20)*P77*$B72)</f>
        <v/>
      </c>
      <c r="BG77" t="str" cm="1">
        <f t="array" ref="BG77">IF($D77="","",INDEX('Data - CO2'!$B$5:$AP$53,MATCH(Kulturmodeller!$D77,'Data - CO2'!$A$5:$A$53,0),BG$20)*Q77*$B72)</f>
        <v/>
      </c>
      <c r="BH77" t="str" cm="1">
        <f t="array" ref="BH77">IF($D77="","",INDEX('Data - CO2'!$B$5:$AP$53,MATCH(Kulturmodeller!$D77,'Data - CO2'!$A$5:$A$53,0),BH$20)*R77*$B72)</f>
        <v/>
      </c>
      <c r="BI77" t="str" cm="1">
        <f t="array" ref="BI77">IF($D77="","",INDEX('Data - CO2'!$B$5:$AP$53,MATCH(Kulturmodeller!$D77,'Data - CO2'!$A$5:$A$53,0),BI$20)*S77*$B72)</f>
        <v/>
      </c>
      <c r="BJ77" t="str" cm="1">
        <f t="array" ref="BJ77">IF($D77="","",INDEX('Data - CO2'!$B$5:$AP$53,MATCH(Kulturmodeller!$D77,'Data - CO2'!$A$5:$A$53,0),BJ$20)*T77*$B72)</f>
        <v/>
      </c>
      <c r="BK77" t="str" cm="1">
        <f t="array" ref="BK77">IF($D77="","",INDEX('Data - CO2'!$B$5:$AP$53,MATCH(Kulturmodeller!$D77,'Data - CO2'!$A$5:$A$53,0),BK$20)*U77*$B72)</f>
        <v/>
      </c>
      <c r="BL77" t="str" cm="1">
        <f t="array" ref="BL77">IF($D77="","",INDEX('Data - CO2'!$B$5:$AP$53,MATCH(Kulturmodeller!$D77,'Data - CO2'!$A$5:$A$53,0),BL$20)*V77*$B72)</f>
        <v/>
      </c>
      <c r="BM77" t="str" cm="1">
        <f t="array" ref="BM77">IF($D77="","",INDEX('Data - CO2'!$B$5:$AP$53,MATCH(Kulturmodeller!$D77,'Data - CO2'!$A$5:$A$53,0),BM$20)*W77*$B72)</f>
        <v/>
      </c>
      <c r="BN77" t="str" cm="1">
        <f t="array" ref="BN77">IF($D77="","",INDEX('Data - CO2'!$B$5:$AP$53,MATCH(Kulturmodeller!$D77,'Data - CO2'!$A$5:$A$53,0),BN$20)*X77*$B72)</f>
        <v/>
      </c>
      <c r="BO77" t="str" cm="1">
        <f t="array" ref="BO77">IF($D77="","",INDEX('Data - CO2'!$B$5:$AP$53,MATCH(Kulturmodeller!$D77,'Data - CO2'!$A$5:$A$53,0),BO$20)*Y77*$B72)</f>
        <v/>
      </c>
      <c r="BP77" t="str" cm="1">
        <f t="array" ref="BP77">IF($D77="","",INDEX('Data - CO2'!$B$5:$AP$53,MATCH(Kulturmodeller!$D77,'Data - CO2'!$A$5:$A$53,0),BP$20)*Z77*$B72)</f>
        <v/>
      </c>
      <c r="BQ77" t="str" cm="1">
        <f t="array" ref="BQ77">IF($D77="","",INDEX('Data - CO2'!$B$5:$AP$53,MATCH(Kulturmodeller!$D77,'Data - CO2'!$A$5:$A$53,0),BQ$20)*AA77*$B72)</f>
        <v/>
      </c>
      <c r="BR77" t="str" cm="1">
        <f t="array" ref="BR77">IF($D77="","",INDEX('Data - CO2'!$B$5:$AP$53,MATCH(Kulturmodeller!$D77,'Data - CO2'!$A$5:$A$53,0),BR$20)*AB77*$B72)</f>
        <v/>
      </c>
      <c r="BS77" t="str" cm="1">
        <f t="array" ref="BS77">IF($D77="","",INDEX('Data - CO2'!$B$5:$AP$53,MATCH(Kulturmodeller!$D77,'Data - CO2'!$A$5:$A$53,0),BS$20)*AC77*$B72)</f>
        <v/>
      </c>
      <c r="BT77" t="str" cm="1">
        <f t="array" ref="BT77">IF($D77="","",INDEX('Data - CO2'!$B$5:$AP$53,MATCH(Kulturmodeller!$D77,'Data - CO2'!$A$5:$A$53,0),BT$20)*AD77*$B72)</f>
        <v/>
      </c>
      <c r="BU77" t="str" cm="1">
        <f t="array" ref="BU77">IF($D77="","",INDEX('Data - CO2'!$B$5:$AP$53,MATCH(Kulturmodeller!$D77,'Data - CO2'!$A$5:$A$53,0),BU$20)*AE77*$B72)</f>
        <v/>
      </c>
      <c r="BV77" t="str" cm="1">
        <f t="array" ref="BV77">IF($D77="","",INDEX('Data - CO2'!$B$5:$AP$53,MATCH(Kulturmodeller!$D77,'Data - CO2'!$A$5:$A$53,0),BV$20)*AF77*$B72)</f>
        <v/>
      </c>
      <c r="BW77" t="str" cm="1">
        <f t="array" ref="BW77">IF($D77="","",INDEX('Data - CO2'!$B$5:$AP$53,MATCH(Kulturmodeller!$D77,'Data - CO2'!$A$5:$A$53,0),BW$20)*AG77*$B72)</f>
        <v/>
      </c>
      <c r="BX77" t="str" cm="1">
        <f t="array" ref="BX77">IF($D77="","",INDEX('Data - CO2'!$B$5:$AP$53,MATCH(Kulturmodeller!$D77,'Data - CO2'!$A$5:$A$53,0),BX$20)*AH77*$B72)</f>
        <v/>
      </c>
      <c r="BY77" t="str" cm="1">
        <f t="array" ref="BY77">IF($D77="","",INDEX('Data - CO2'!$B$5:$AP$53,MATCH(Kulturmodeller!$D77,'Data - CO2'!$A$5:$A$53,0),BY$20)*AI77*$B72)</f>
        <v/>
      </c>
      <c r="BZ77" t="str" cm="1">
        <f t="array" ref="BZ77">IF($D77="","",INDEX('Data - CO2'!$B$5:$AP$53,MATCH(Kulturmodeller!$D77,'Data - CO2'!$A$5:$A$53,0),BZ$20)*AJ77*$B72)</f>
        <v/>
      </c>
      <c r="CA77" t="str" cm="1">
        <f t="array" ref="CA77">IF($D77="","",INDEX('Data - CO2'!$B$5:$AP$53,MATCH(Kulturmodeller!$D77,'Data - CO2'!$A$5:$A$53,0),CA$20)*AK77*$B72)</f>
        <v/>
      </c>
      <c r="CB77" t="str" cm="1">
        <f t="array" ref="CB77">IF($D77="","",INDEX('Data - CO2'!$B$5:$AP$53,MATCH(Kulturmodeller!$D77,'Data - CO2'!$A$5:$A$53,0),CB$20)*AL77*$B72)</f>
        <v/>
      </c>
      <c r="CC77" t="str" cm="1">
        <f t="array" ref="CC77">IF($D77="","",INDEX('Data - CO2'!$B$5:$AP$53,MATCH(Kulturmodeller!$D77,'Data - CO2'!$A$5:$A$53,0),CC$20)*AM77*$B72)</f>
        <v/>
      </c>
      <c r="CD77" t="str" cm="1">
        <f t="array" ref="CD77">IF($D77="","",INDEX('Data - CO2'!$B$5:$AP$53,MATCH(Kulturmodeller!$D77,'Data - CO2'!$A$5:$A$53,0),CD$20)*AN77*$B72)</f>
        <v/>
      </c>
      <c r="CE77" t="str" cm="1">
        <f t="array" ref="CE77">IF($D77="","",INDEX('Data - CO2'!$B$5:$AP$53,MATCH(Kulturmodeller!$D77,'Data - CO2'!$A$5:$A$53,0),CE$20)*AO77*$B72)</f>
        <v/>
      </c>
      <c r="CF77" t="str" cm="1">
        <f t="array" ref="CF77">IF($D77="","",INDEX('Data - CO2'!$B$5:$AP$53,MATCH(Kulturmodeller!$D77,'Data - CO2'!$A$5:$A$53,0),CF$20)*AP77*$B72)</f>
        <v/>
      </c>
      <c r="CG77" t="str" cm="1">
        <f t="array" ref="CG77">IF($D77="","",INDEX('Data - CO2'!$B$5:$AP$53,MATCH(Kulturmodeller!$D77,'Data - CO2'!$A$5:$A$53,0),CG$20)*AQ77*$B72)</f>
        <v/>
      </c>
      <c r="CH77" t="str" cm="1">
        <f t="array" ref="CH77">IF($D77="","",INDEX('Data - CO2'!$B$5:$AP$53,MATCH(Kulturmodeller!$D77,'Data - CO2'!$A$5:$A$53,0),CH$20)*AR77*$B72)</f>
        <v/>
      </c>
      <c r="CI77" s="11" t="str" cm="1">
        <f t="array" ref="CI77">IF($D77="","",INDEX('Data - CO2'!$B$5:$AP$53,MATCH(Kulturmodeller!$D77,'Data - CO2'!$A$5:$A$53,0),CI$20)*AS77*$B72)</f>
        <v/>
      </c>
    </row>
    <row r="78" spans="1:87" x14ac:dyDescent="0.3">
      <c r="A78" s="351" t="s">
        <v>637</v>
      </c>
      <c r="B78" s="49"/>
      <c r="C78" s="130" t="str">
        <f>'Katalog over Kulturmodeller '!F42</f>
        <v>Valgfri</v>
      </c>
      <c r="D78" s="131" t="s">
        <v>58</v>
      </c>
      <c r="E78" s="139">
        <f>'Katalog over Kulturmodeller '!W42</f>
        <v>0.15</v>
      </c>
      <c r="F78" s="40">
        <f>E78</f>
        <v>0.15</v>
      </c>
      <c r="G78" s="40">
        <f t="shared" ref="G78:G79" si="1005">F78</f>
        <v>0.15</v>
      </c>
      <c r="H78" s="40">
        <f>G78*2/3</f>
        <v>9.9999999999999992E-2</v>
      </c>
      <c r="I78" s="40">
        <f>H78*0.5</f>
        <v>4.9999999999999996E-2</v>
      </c>
      <c r="J78" s="40">
        <v>0</v>
      </c>
      <c r="K78" s="40">
        <f t="shared" ref="K78:K79" si="1006">J78</f>
        <v>0</v>
      </c>
      <c r="L78" s="40">
        <f t="shared" ref="L78:L79" si="1007">K78</f>
        <v>0</v>
      </c>
      <c r="M78" s="40">
        <f t="shared" ref="M78:M79" si="1008">L78</f>
        <v>0</v>
      </c>
      <c r="N78" s="40">
        <f t="shared" ref="N78:N79" si="1009">M78</f>
        <v>0</v>
      </c>
      <c r="O78" s="40">
        <f t="shared" ref="O78:O79" si="1010">N78</f>
        <v>0</v>
      </c>
      <c r="P78" s="40">
        <f t="shared" ref="P78:P79" si="1011">O78</f>
        <v>0</v>
      </c>
      <c r="Q78" s="40">
        <f t="shared" ref="Q78:Q79" si="1012">P78</f>
        <v>0</v>
      </c>
      <c r="R78" s="40">
        <f t="shared" ref="R78:R79" si="1013">Q78</f>
        <v>0</v>
      </c>
      <c r="S78" s="40">
        <f t="shared" ref="S78:S79" si="1014">R78</f>
        <v>0</v>
      </c>
      <c r="T78" s="40">
        <f t="shared" ref="T78:T79" si="1015">S78</f>
        <v>0</v>
      </c>
      <c r="U78" s="40">
        <f t="shared" ref="U78:U79" si="1016">T78</f>
        <v>0</v>
      </c>
      <c r="V78" s="40">
        <f t="shared" ref="V78:V79" si="1017">U78</f>
        <v>0</v>
      </c>
      <c r="W78" s="40">
        <f t="shared" ref="W78:W79" si="1018">V78</f>
        <v>0</v>
      </c>
      <c r="X78" s="40">
        <f t="shared" ref="X78:X79" si="1019">W78</f>
        <v>0</v>
      </c>
      <c r="Y78" s="40">
        <f t="shared" ref="Y78:Y79" si="1020">X78</f>
        <v>0</v>
      </c>
      <c r="Z78" s="40">
        <f t="shared" ref="Z78:Z79" si="1021">Y78</f>
        <v>0</v>
      </c>
      <c r="AA78" s="40">
        <f t="shared" ref="AA78:AA79" si="1022">Z78</f>
        <v>0</v>
      </c>
      <c r="AB78" s="40">
        <f t="shared" ref="AB78:AB79" si="1023">AA78</f>
        <v>0</v>
      </c>
      <c r="AC78" s="40">
        <f t="shared" ref="AC78:AC79" si="1024">AB78</f>
        <v>0</v>
      </c>
      <c r="AD78" s="40">
        <f t="shared" ref="AD78:AD79" si="1025">AC78</f>
        <v>0</v>
      </c>
      <c r="AE78" s="40">
        <f t="shared" ref="AE78:AE79" si="1026">AD78</f>
        <v>0</v>
      </c>
      <c r="AF78" s="40">
        <f t="shared" ref="AF78:AF79" si="1027">AE78</f>
        <v>0</v>
      </c>
      <c r="AG78" s="40">
        <f t="shared" ref="AG78:AG79" si="1028">AF78</f>
        <v>0</v>
      </c>
      <c r="AH78" s="40">
        <f t="shared" ref="AH78:AH79" si="1029">AG78</f>
        <v>0</v>
      </c>
      <c r="AI78" s="40">
        <f t="shared" ref="AI78:AI79" si="1030">AH78</f>
        <v>0</v>
      </c>
      <c r="AJ78" s="40">
        <f t="shared" ref="AJ78:AJ79" si="1031">AI78</f>
        <v>0</v>
      </c>
      <c r="AK78" s="40">
        <f t="shared" ref="AK78:AK79" si="1032">AJ78</f>
        <v>0</v>
      </c>
      <c r="AL78" s="40">
        <f t="shared" ref="AL78:AL79" si="1033">AK78</f>
        <v>0</v>
      </c>
      <c r="AM78" s="40">
        <f t="shared" ref="AM78:AM79" si="1034">AL78</f>
        <v>0</v>
      </c>
      <c r="AN78" s="40">
        <f t="shared" ref="AN78:AN79" si="1035">AM78</f>
        <v>0</v>
      </c>
      <c r="AO78" s="40">
        <f t="shared" ref="AO78:AO79" si="1036">AN78</f>
        <v>0</v>
      </c>
      <c r="AP78" s="40">
        <f t="shared" ref="AP78:AP79" si="1037">AO78</f>
        <v>0</v>
      </c>
      <c r="AQ78" s="40">
        <f t="shared" ref="AQ78:AQ79" si="1038">AP78</f>
        <v>0</v>
      </c>
      <c r="AR78" s="40">
        <f t="shared" ref="AR78:AR79" si="1039">AQ78</f>
        <v>0</v>
      </c>
      <c r="AS78" s="41">
        <f t="shared" ref="AS78:AS79" si="1040">AR78</f>
        <v>0</v>
      </c>
      <c r="AU78" s="10" cm="1">
        <f t="array" ref="AU78">IF($D78="","",INDEX('Data - CO2'!$B$5:$AP$53,MATCH(Kulturmodeller!$D78,'Data - CO2'!$A$5:$A$53,0),AU$20)*E78)</f>
        <v>0</v>
      </c>
      <c r="AV78" cm="1">
        <f t="array" ref="AV78">IF($D78="","",INDEX('Data - CO2'!$B$5:$AP$53,MATCH(Kulturmodeller!$D78,'Data - CO2'!$A$5:$A$53,0),AV$20)*F78)</f>
        <v>1.3220469756204105</v>
      </c>
      <c r="AW78" cm="1">
        <f t="array" ref="AW78">IF($D78="","",INDEX('Data - CO2'!$B$5:$AP$53,MATCH(Kulturmodeller!$D78,'Data - CO2'!$A$5:$A$53,0),AW$20)*G78)</f>
        <v>7.7612971115422242</v>
      </c>
      <c r="AX78" cm="1">
        <f t="array" ref="AX78">IF($D78="","",INDEX('Data - CO2'!$B$5:$AP$53,MATCH(Kulturmodeller!$D78,'Data - CO2'!$A$5:$A$53,0),AX$20)*H78)</f>
        <v>9.5099245779628205</v>
      </c>
      <c r="AY78" cm="1">
        <f t="array" ref="AY78">IF($D78="","",INDEX('Data - CO2'!$B$5:$AP$53,MATCH(Kulturmodeller!$D78,'Data - CO2'!$A$5:$A$53,0),AY$20)*I78)</f>
        <v>7.5048199982718637</v>
      </c>
      <c r="AZ78" cm="1">
        <f t="array" ref="AZ78">IF($D78="","",INDEX('Data - CO2'!$B$5:$AP$53,MATCH(Kulturmodeller!$D78,'Data - CO2'!$A$5:$A$53,0),AZ$20)*J78*$B72)</f>
        <v>0</v>
      </c>
      <c r="BA78" cm="1">
        <f t="array" ref="BA78">IF($D78="","",INDEX('Data - CO2'!$B$5:$AP$53,MATCH(Kulturmodeller!$D78,'Data - CO2'!$A$5:$A$53,0),BA$20)*K78*$B72)</f>
        <v>0</v>
      </c>
      <c r="BB78" cm="1">
        <f t="array" ref="BB78">IF($D78="","",INDEX('Data - CO2'!$B$5:$AP$53,MATCH(Kulturmodeller!$D78,'Data - CO2'!$A$5:$A$53,0),BB$20)*L78*$B72)</f>
        <v>0</v>
      </c>
      <c r="BC78" cm="1">
        <f t="array" ref="BC78">IF($D78="","",INDEX('Data - CO2'!$B$5:$AP$53,MATCH(Kulturmodeller!$D78,'Data - CO2'!$A$5:$A$53,0),BC$20)*M78*$B72)</f>
        <v>0</v>
      </c>
      <c r="BD78" cm="1">
        <f t="array" ref="BD78">IF($D78="","",INDEX('Data - CO2'!$B$5:$AP$53,MATCH(Kulturmodeller!$D78,'Data - CO2'!$A$5:$A$53,0),BD$20)*N78*$B72)</f>
        <v>0</v>
      </c>
      <c r="BE78" cm="1">
        <f t="array" ref="BE78">IF($D78="","",INDEX('Data - CO2'!$B$5:$AP$53,MATCH(Kulturmodeller!$D78,'Data - CO2'!$A$5:$A$53,0),BE$20)*O78*$B72)</f>
        <v>0</v>
      </c>
      <c r="BF78" cm="1">
        <f t="array" ref="BF78">IF($D78="","",INDEX('Data - CO2'!$B$5:$AP$53,MATCH(Kulturmodeller!$D78,'Data - CO2'!$A$5:$A$53,0),BF$20)*P78*$B72)</f>
        <v>0</v>
      </c>
      <c r="BG78" cm="1">
        <f t="array" ref="BG78">IF($D78="","",INDEX('Data - CO2'!$B$5:$AP$53,MATCH(Kulturmodeller!$D78,'Data - CO2'!$A$5:$A$53,0),BG$20)*Q78*$B72)</f>
        <v>0</v>
      </c>
      <c r="BH78" cm="1">
        <f t="array" ref="BH78">IF($D78="","",INDEX('Data - CO2'!$B$5:$AP$53,MATCH(Kulturmodeller!$D78,'Data - CO2'!$A$5:$A$53,0),BH$20)*R78*$B72)</f>
        <v>0</v>
      </c>
      <c r="BI78" cm="1">
        <f t="array" ref="BI78">IF($D78="","",INDEX('Data - CO2'!$B$5:$AP$53,MATCH(Kulturmodeller!$D78,'Data - CO2'!$A$5:$A$53,0),BI$20)*S78*$B72)</f>
        <v>0</v>
      </c>
      <c r="BJ78" cm="1">
        <f t="array" ref="BJ78">IF($D78="","",INDEX('Data - CO2'!$B$5:$AP$53,MATCH(Kulturmodeller!$D78,'Data - CO2'!$A$5:$A$53,0),BJ$20)*T78*$B72)</f>
        <v>0</v>
      </c>
      <c r="BK78" cm="1">
        <f t="array" ref="BK78">IF($D78="","",INDEX('Data - CO2'!$B$5:$AP$53,MATCH(Kulturmodeller!$D78,'Data - CO2'!$A$5:$A$53,0),BK$20)*U78*$B72)</f>
        <v>0</v>
      </c>
      <c r="BL78" cm="1">
        <f t="array" ref="BL78">IF($D78="","",INDEX('Data - CO2'!$B$5:$AP$53,MATCH(Kulturmodeller!$D78,'Data - CO2'!$A$5:$A$53,0),BL$20)*V78*$B72)</f>
        <v>0</v>
      </c>
      <c r="BM78" cm="1">
        <f t="array" ref="BM78">IF($D78="","",INDEX('Data - CO2'!$B$5:$AP$53,MATCH(Kulturmodeller!$D78,'Data - CO2'!$A$5:$A$53,0),BM$20)*W78*$B72)</f>
        <v>0</v>
      </c>
      <c r="BN78" cm="1">
        <f t="array" ref="BN78">IF($D78="","",INDEX('Data - CO2'!$B$5:$AP$53,MATCH(Kulturmodeller!$D78,'Data - CO2'!$A$5:$A$53,0),BN$20)*X78*$B72)</f>
        <v>0</v>
      </c>
      <c r="BO78" cm="1">
        <f t="array" ref="BO78">IF($D78="","",INDEX('Data - CO2'!$B$5:$AP$53,MATCH(Kulturmodeller!$D78,'Data - CO2'!$A$5:$A$53,0),BO$20)*Y78*$B72)</f>
        <v>0</v>
      </c>
      <c r="BP78" cm="1">
        <f t="array" ref="BP78">IF($D78="","",INDEX('Data - CO2'!$B$5:$AP$53,MATCH(Kulturmodeller!$D78,'Data - CO2'!$A$5:$A$53,0),BP$20)*Z78*$B72)</f>
        <v>0</v>
      </c>
      <c r="BQ78" cm="1">
        <f t="array" ref="BQ78">IF($D78="","",INDEX('Data - CO2'!$B$5:$AP$53,MATCH(Kulturmodeller!$D78,'Data - CO2'!$A$5:$A$53,0),BQ$20)*AA78*$B72)</f>
        <v>0</v>
      </c>
      <c r="BR78" cm="1">
        <f t="array" ref="BR78">IF($D78="","",INDEX('Data - CO2'!$B$5:$AP$53,MATCH(Kulturmodeller!$D78,'Data - CO2'!$A$5:$A$53,0),BR$20)*AB78*$B72)</f>
        <v>0</v>
      </c>
      <c r="BS78" cm="1">
        <f t="array" ref="BS78">IF($D78="","",INDEX('Data - CO2'!$B$5:$AP$53,MATCH(Kulturmodeller!$D78,'Data - CO2'!$A$5:$A$53,0),BS$20)*AC78*$B72)</f>
        <v>0</v>
      </c>
      <c r="BT78" cm="1">
        <f t="array" ref="BT78">IF($D78="","",INDEX('Data - CO2'!$B$5:$AP$53,MATCH(Kulturmodeller!$D78,'Data - CO2'!$A$5:$A$53,0),BT$20)*AD78*$B72)</f>
        <v>0</v>
      </c>
      <c r="BU78" cm="1">
        <f t="array" ref="BU78">IF($D78="","",INDEX('Data - CO2'!$B$5:$AP$53,MATCH(Kulturmodeller!$D78,'Data - CO2'!$A$5:$A$53,0),BU$20)*AE78*$B72)</f>
        <v>0</v>
      </c>
      <c r="BV78" cm="1">
        <f t="array" ref="BV78">IF($D78="","",INDEX('Data - CO2'!$B$5:$AP$53,MATCH(Kulturmodeller!$D78,'Data - CO2'!$A$5:$A$53,0),BV$20)*AF78*$B72)</f>
        <v>0</v>
      </c>
      <c r="BW78" cm="1">
        <f t="array" ref="BW78">IF($D78="","",INDEX('Data - CO2'!$B$5:$AP$53,MATCH(Kulturmodeller!$D78,'Data - CO2'!$A$5:$A$53,0),BW$20)*AG78*$B72)</f>
        <v>0</v>
      </c>
      <c r="BX78" cm="1">
        <f t="array" ref="BX78">IF($D78="","",INDEX('Data - CO2'!$B$5:$AP$53,MATCH(Kulturmodeller!$D78,'Data - CO2'!$A$5:$A$53,0),BX$20)*AH78*$B72)</f>
        <v>0</v>
      </c>
      <c r="BY78" cm="1">
        <f t="array" ref="BY78">IF($D78="","",INDEX('Data - CO2'!$B$5:$AP$53,MATCH(Kulturmodeller!$D78,'Data - CO2'!$A$5:$A$53,0),BY$20)*AI78*$B72)</f>
        <v>0</v>
      </c>
      <c r="BZ78" cm="1">
        <f t="array" ref="BZ78">IF($D78="","",INDEX('Data - CO2'!$B$5:$AP$53,MATCH(Kulturmodeller!$D78,'Data - CO2'!$A$5:$A$53,0),BZ$20)*AJ78*$B72)</f>
        <v>0</v>
      </c>
      <c r="CA78" cm="1">
        <f t="array" ref="CA78">IF($D78="","",INDEX('Data - CO2'!$B$5:$AP$53,MATCH(Kulturmodeller!$D78,'Data - CO2'!$A$5:$A$53,0),CA$20)*AK78*$B72)</f>
        <v>0</v>
      </c>
      <c r="CB78" cm="1">
        <f t="array" ref="CB78">IF($D78="","",INDEX('Data - CO2'!$B$5:$AP$53,MATCH(Kulturmodeller!$D78,'Data - CO2'!$A$5:$A$53,0),CB$20)*AL78*$B72)</f>
        <v>0</v>
      </c>
      <c r="CC78" cm="1">
        <f t="array" ref="CC78">IF($D78="","",INDEX('Data - CO2'!$B$5:$AP$53,MATCH(Kulturmodeller!$D78,'Data - CO2'!$A$5:$A$53,0),CC$20)*AM78*$B72)</f>
        <v>0</v>
      </c>
      <c r="CD78" cm="1">
        <f t="array" ref="CD78">IF($D78="","",INDEX('Data - CO2'!$B$5:$AP$53,MATCH(Kulturmodeller!$D78,'Data - CO2'!$A$5:$A$53,0),CD$20)*AN78*$B72)</f>
        <v>0</v>
      </c>
      <c r="CE78" cm="1">
        <f t="array" ref="CE78">IF($D78="","",INDEX('Data - CO2'!$B$5:$AP$53,MATCH(Kulturmodeller!$D78,'Data - CO2'!$A$5:$A$53,0),CE$20)*AO78*$B72)</f>
        <v>0</v>
      </c>
      <c r="CF78" cm="1">
        <f t="array" ref="CF78">IF($D78="","",INDEX('Data - CO2'!$B$5:$AP$53,MATCH(Kulturmodeller!$D78,'Data - CO2'!$A$5:$A$53,0),CF$20)*AP78*$B72)</f>
        <v>0</v>
      </c>
      <c r="CG78" cm="1">
        <f t="array" ref="CG78">IF($D78="","",INDEX('Data - CO2'!$B$5:$AP$53,MATCH(Kulturmodeller!$D78,'Data - CO2'!$A$5:$A$53,0),CG$20)*AQ78*$B72)</f>
        <v>0</v>
      </c>
      <c r="CH78" cm="1">
        <f t="array" ref="CH78">IF($D78="","",INDEX('Data - CO2'!$B$5:$AP$53,MATCH(Kulturmodeller!$D78,'Data - CO2'!$A$5:$A$53,0),CH$20)*AR78*$B72)</f>
        <v>0</v>
      </c>
      <c r="CI78" s="11" cm="1">
        <f t="array" ref="CI78">IF($D78="","",INDEX('Data - CO2'!$B$5:$AP$53,MATCH(Kulturmodeller!$D78,'Data - CO2'!$A$5:$A$53,0),CI$20)*AS78*$B72)</f>
        <v>0</v>
      </c>
    </row>
    <row r="79" spans="1:87" x14ac:dyDescent="0.3">
      <c r="A79" s="346" t="s">
        <v>638</v>
      </c>
      <c r="B79" s="42"/>
      <c r="C79" s="128" t="str">
        <f>'Katalog over Kulturmodeller '!F43</f>
        <v>Juletræer (NGR)</v>
      </c>
      <c r="D79" s="129" t="s">
        <v>633</v>
      </c>
      <c r="E79" s="140">
        <f>'Katalog over Kulturmodeller '!W43</f>
        <v>0</v>
      </c>
      <c r="F79" s="40">
        <f>E79</f>
        <v>0</v>
      </c>
      <c r="G79" s="40">
        <f t="shared" si="1005"/>
        <v>0</v>
      </c>
      <c r="H79" s="40">
        <f>G79*2/3</f>
        <v>0</v>
      </c>
      <c r="I79" s="40">
        <f>H79*0.5</f>
        <v>0</v>
      </c>
      <c r="J79" s="40">
        <v>0</v>
      </c>
      <c r="K79" s="40">
        <f t="shared" si="1006"/>
        <v>0</v>
      </c>
      <c r="L79" s="40">
        <f t="shared" si="1007"/>
        <v>0</v>
      </c>
      <c r="M79" s="40">
        <f t="shared" si="1008"/>
        <v>0</v>
      </c>
      <c r="N79" s="40">
        <f t="shared" si="1009"/>
        <v>0</v>
      </c>
      <c r="O79" s="40">
        <f t="shared" si="1010"/>
        <v>0</v>
      </c>
      <c r="P79" s="40">
        <f t="shared" si="1011"/>
        <v>0</v>
      </c>
      <c r="Q79" s="40">
        <f t="shared" si="1012"/>
        <v>0</v>
      </c>
      <c r="R79" s="40">
        <f t="shared" si="1013"/>
        <v>0</v>
      </c>
      <c r="S79" s="40">
        <f t="shared" si="1014"/>
        <v>0</v>
      </c>
      <c r="T79" s="40">
        <f t="shared" si="1015"/>
        <v>0</v>
      </c>
      <c r="U79" s="40">
        <f t="shared" si="1016"/>
        <v>0</v>
      </c>
      <c r="V79" s="40">
        <f t="shared" si="1017"/>
        <v>0</v>
      </c>
      <c r="W79" s="40">
        <f t="shared" si="1018"/>
        <v>0</v>
      </c>
      <c r="X79" s="40">
        <f t="shared" si="1019"/>
        <v>0</v>
      </c>
      <c r="Y79" s="40">
        <f t="shared" si="1020"/>
        <v>0</v>
      </c>
      <c r="Z79" s="40">
        <f t="shared" si="1021"/>
        <v>0</v>
      </c>
      <c r="AA79" s="40">
        <f t="shared" si="1022"/>
        <v>0</v>
      </c>
      <c r="AB79" s="40">
        <f t="shared" si="1023"/>
        <v>0</v>
      </c>
      <c r="AC79" s="40">
        <f t="shared" si="1024"/>
        <v>0</v>
      </c>
      <c r="AD79" s="40">
        <f t="shared" si="1025"/>
        <v>0</v>
      </c>
      <c r="AE79" s="40">
        <f t="shared" si="1026"/>
        <v>0</v>
      </c>
      <c r="AF79" s="40">
        <f t="shared" si="1027"/>
        <v>0</v>
      </c>
      <c r="AG79" s="40">
        <f t="shared" si="1028"/>
        <v>0</v>
      </c>
      <c r="AH79" s="40">
        <f t="shared" si="1029"/>
        <v>0</v>
      </c>
      <c r="AI79" s="40">
        <f t="shared" si="1030"/>
        <v>0</v>
      </c>
      <c r="AJ79" s="40">
        <f t="shared" si="1031"/>
        <v>0</v>
      </c>
      <c r="AK79" s="40">
        <f t="shared" si="1032"/>
        <v>0</v>
      </c>
      <c r="AL79" s="40">
        <f t="shared" si="1033"/>
        <v>0</v>
      </c>
      <c r="AM79" s="40">
        <f t="shared" si="1034"/>
        <v>0</v>
      </c>
      <c r="AN79" s="40">
        <f t="shared" si="1035"/>
        <v>0</v>
      </c>
      <c r="AO79" s="40">
        <f t="shared" si="1036"/>
        <v>0</v>
      </c>
      <c r="AP79" s="40">
        <f t="shared" si="1037"/>
        <v>0</v>
      </c>
      <c r="AQ79" s="40">
        <f t="shared" si="1038"/>
        <v>0</v>
      </c>
      <c r="AR79" s="40">
        <f t="shared" si="1039"/>
        <v>0</v>
      </c>
      <c r="AS79" s="41">
        <f t="shared" si="1040"/>
        <v>0</v>
      </c>
      <c r="AU79" s="12" cm="1">
        <f t="array" ref="AU79">IF($D79="","",INDEX('Data - CO2'!$B$5:$AP$53,MATCH(Kulturmodeller!$D79,'Data - CO2'!$A$5:$A$53,0),AU$20)*E79)</f>
        <v>0</v>
      </c>
      <c r="AV79" s="3" cm="1">
        <f t="array" ref="AV79">IF($D79="","",INDEX('Data - CO2'!$B$5:$AP$53,MATCH(Kulturmodeller!$D79,'Data - CO2'!$A$5:$A$53,0),AV$20)*F79)</f>
        <v>0</v>
      </c>
      <c r="AW79" s="3" cm="1">
        <f t="array" ref="AW79">IF($D79="","",INDEX('Data - CO2'!$B$5:$AP$53,MATCH(Kulturmodeller!$D79,'Data - CO2'!$A$5:$A$53,0),AW$20)*G79)</f>
        <v>0</v>
      </c>
      <c r="AX79" s="3" cm="1">
        <f t="array" ref="AX79">IF($D79="","",INDEX('Data - CO2'!$B$5:$AP$53,MATCH(Kulturmodeller!$D79,'Data - CO2'!$A$5:$A$53,0),AX$20)*H79)</f>
        <v>0</v>
      </c>
      <c r="AY79" s="3" cm="1">
        <f t="array" ref="AY79">IF($D79="","",INDEX('Data - CO2'!$B$5:$AP$53,MATCH(Kulturmodeller!$D79,'Data - CO2'!$A$5:$A$53,0),AY$20)*I79)</f>
        <v>0</v>
      </c>
      <c r="AZ79" s="3" cm="1">
        <f t="array" ref="AZ79">IF($D79="","",INDEX('Data - CO2'!$B$5:$AP$53,MATCH(Kulturmodeller!$D79,'Data - CO2'!$A$5:$A$53,0),AZ$20)*J79*$B72)</f>
        <v>0</v>
      </c>
      <c r="BA79" s="3" cm="1">
        <f t="array" ref="BA79">IF($D79="","",INDEX('Data - CO2'!$B$5:$AP$53,MATCH(Kulturmodeller!$D79,'Data - CO2'!$A$5:$A$53,0),BA$20)*K79*$B72)</f>
        <v>0</v>
      </c>
      <c r="BB79" s="3" cm="1">
        <f t="array" ref="BB79">IF($D79="","",INDEX('Data - CO2'!$B$5:$AP$53,MATCH(Kulturmodeller!$D79,'Data - CO2'!$A$5:$A$53,0),BB$20)*L79*$B72)</f>
        <v>0</v>
      </c>
      <c r="BC79" s="3" cm="1">
        <f t="array" ref="BC79">IF($D79="","",INDEX('Data - CO2'!$B$5:$AP$53,MATCH(Kulturmodeller!$D79,'Data - CO2'!$A$5:$A$53,0),BC$20)*M79*$B72)</f>
        <v>0</v>
      </c>
      <c r="BD79" s="3" cm="1">
        <f t="array" ref="BD79">IF($D79="","",INDEX('Data - CO2'!$B$5:$AP$53,MATCH(Kulturmodeller!$D79,'Data - CO2'!$A$5:$A$53,0),BD$20)*N79*$B72)</f>
        <v>0</v>
      </c>
      <c r="BE79" s="3" cm="1">
        <f t="array" ref="BE79">IF($D79="","",INDEX('Data - CO2'!$B$5:$AP$53,MATCH(Kulturmodeller!$D79,'Data - CO2'!$A$5:$A$53,0),BE$20)*O79*$B72)</f>
        <v>0</v>
      </c>
      <c r="BF79" s="3" cm="1">
        <f t="array" ref="BF79">IF($D79="","",INDEX('Data - CO2'!$B$5:$AP$53,MATCH(Kulturmodeller!$D79,'Data - CO2'!$A$5:$A$53,0),BF$20)*P79*$B72)</f>
        <v>0</v>
      </c>
      <c r="BG79" s="3" cm="1">
        <f t="array" ref="BG79">IF($D79="","",INDEX('Data - CO2'!$B$5:$AP$53,MATCH(Kulturmodeller!$D79,'Data - CO2'!$A$5:$A$53,0),BG$20)*Q79*$B72)</f>
        <v>0</v>
      </c>
      <c r="BH79" s="3" cm="1">
        <f t="array" ref="BH79">IF($D79="","",INDEX('Data - CO2'!$B$5:$AP$53,MATCH(Kulturmodeller!$D79,'Data - CO2'!$A$5:$A$53,0),BH$20)*R79*$B72)</f>
        <v>0</v>
      </c>
      <c r="BI79" s="3" cm="1">
        <f t="array" ref="BI79">IF($D79="","",INDEX('Data - CO2'!$B$5:$AP$53,MATCH(Kulturmodeller!$D79,'Data - CO2'!$A$5:$A$53,0),BI$20)*S79*$B72)</f>
        <v>0</v>
      </c>
      <c r="BJ79" s="3" cm="1">
        <f t="array" ref="BJ79">IF($D79="","",INDEX('Data - CO2'!$B$5:$AP$53,MATCH(Kulturmodeller!$D79,'Data - CO2'!$A$5:$A$53,0),BJ$20)*T79*$B72)</f>
        <v>0</v>
      </c>
      <c r="BK79" s="3" cm="1">
        <f t="array" ref="BK79">IF($D79="","",INDEX('Data - CO2'!$B$5:$AP$53,MATCH(Kulturmodeller!$D79,'Data - CO2'!$A$5:$A$53,0),BK$20)*U79*$B72)</f>
        <v>0</v>
      </c>
      <c r="BL79" s="3" cm="1">
        <f t="array" ref="BL79">IF($D79="","",INDEX('Data - CO2'!$B$5:$AP$53,MATCH(Kulturmodeller!$D79,'Data - CO2'!$A$5:$A$53,0),BL$20)*V79*$B72)</f>
        <v>0</v>
      </c>
      <c r="BM79" s="3" cm="1">
        <f t="array" ref="BM79">IF($D79="","",INDEX('Data - CO2'!$B$5:$AP$53,MATCH(Kulturmodeller!$D79,'Data - CO2'!$A$5:$A$53,0),BM$20)*W79*$B72)</f>
        <v>0</v>
      </c>
      <c r="BN79" s="3" cm="1">
        <f t="array" ref="BN79">IF($D79="","",INDEX('Data - CO2'!$B$5:$AP$53,MATCH(Kulturmodeller!$D79,'Data - CO2'!$A$5:$A$53,0),BN$20)*X79*$B72)</f>
        <v>0</v>
      </c>
      <c r="BO79" s="3" cm="1">
        <f t="array" ref="BO79">IF($D79="","",INDEX('Data - CO2'!$B$5:$AP$53,MATCH(Kulturmodeller!$D79,'Data - CO2'!$A$5:$A$53,0),BO$20)*Y79*$B72)</f>
        <v>0</v>
      </c>
      <c r="BP79" s="3" cm="1">
        <f t="array" ref="BP79">IF($D79="","",INDEX('Data - CO2'!$B$5:$AP$53,MATCH(Kulturmodeller!$D79,'Data - CO2'!$A$5:$A$53,0),BP$20)*Z79*$B72)</f>
        <v>0</v>
      </c>
      <c r="BQ79" s="3" cm="1">
        <f t="array" ref="BQ79">IF($D79="","",INDEX('Data - CO2'!$B$5:$AP$53,MATCH(Kulturmodeller!$D79,'Data - CO2'!$A$5:$A$53,0),BQ$20)*AA79*$B72)</f>
        <v>0</v>
      </c>
      <c r="BR79" s="3" cm="1">
        <f t="array" ref="BR79">IF($D79="","",INDEX('Data - CO2'!$B$5:$AP$53,MATCH(Kulturmodeller!$D79,'Data - CO2'!$A$5:$A$53,0),BR$20)*AB79*$B72)</f>
        <v>0</v>
      </c>
      <c r="BS79" s="3" cm="1">
        <f t="array" ref="BS79">IF($D79="","",INDEX('Data - CO2'!$B$5:$AP$53,MATCH(Kulturmodeller!$D79,'Data - CO2'!$A$5:$A$53,0),BS$20)*AC79*$B72)</f>
        <v>0</v>
      </c>
      <c r="BT79" s="3" cm="1">
        <f t="array" ref="BT79">IF($D79="","",INDEX('Data - CO2'!$B$5:$AP$53,MATCH(Kulturmodeller!$D79,'Data - CO2'!$A$5:$A$53,0),BT$20)*AD79*$B72)</f>
        <v>0</v>
      </c>
      <c r="BU79" s="3" cm="1">
        <f t="array" ref="BU79">IF($D79="","",INDEX('Data - CO2'!$B$5:$AP$53,MATCH(Kulturmodeller!$D79,'Data - CO2'!$A$5:$A$53,0),BU$20)*AE79*$B72)</f>
        <v>0</v>
      </c>
      <c r="BV79" s="3" cm="1">
        <f t="array" ref="BV79">IF($D79="","",INDEX('Data - CO2'!$B$5:$AP$53,MATCH(Kulturmodeller!$D79,'Data - CO2'!$A$5:$A$53,0),BV$20)*AF79*$B72)</f>
        <v>0</v>
      </c>
      <c r="BW79" s="3" cm="1">
        <f t="array" ref="BW79">IF($D79="","",INDEX('Data - CO2'!$B$5:$AP$53,MATCH(Kulturmodeller!$D79,'Data - CO2'!$A$5:$A$53,0),BW$20)*AG79*$B72)</f>
        <v>0</v>
      </c>
      <c r="BX79" s="3" cm="1">
        <f t="array" ref="BX79">IF($D79="","",INDEX('Data - CO2'!$B$5:$AP$53,MATCH(Kulturmodeller!$D79,'Data - CO2'!$A$5:$A$53,0),BX$20)*AH79*$B72)</f>
        <v>0</v>
      </c>
      <c r="BY79" s="3" cm="1">
        <f t="array" ref="BY79">IF($D79="","",INDEX('Data - CO2'!$B$5:$AP$53,MATCH(Kulturmodeller!$D79,'Data - CO2'!$A$5:$A$53,0),BY$20)*AI79*$B72)</f>
        <v>0</v>
      </c>
      <c r="BZ79" s="3" cm="1">
        <f t="array" ref="BZ79">IF($D79="","",INDEX('Data - CO2'!$B$5:$AP$53,MATCH(Kulturmodeller!$D79,'Data - CO2'!$A$5:$A$53,0),BZ$20)*AJ79*$B72)</f>
        <v>0</v>
      </c>
      <c r="CA79" s="3" cm="1">
        <f t="array" ref="CA79">IF($D79="","",INDEX('Data - CO2'!$B$5:$AP$53,MATCH(Kulturmodeller!$D79,'Data - CO2'!$A$5:$A$53,0),CA$20)*AK79*$B72)</f>
        <v>0</v>
      </c>
      <c r="CB79" s="3" cm="1">
        <f t="array" ref="CB79">IF($D79="","",INDEX('Data - CO2'!$B$5:$AP$53,MATCH(Kulturmodeller!$D79,'Data - CO2'!$A$5:$A$53,0),CB$20)*AL79*$B72)</f>
        <v>0</v>
      </c>
      <c r="CC79" s="3" cm="1">
        <f t="array" ref="CC79">IF($D79="","",INDEX('Data - CO2'!$B$5:$AP$53,MATCH(Kulturmodeller!$D79,'Data - CO2'!$A$5:$A$53,0),CC$20)*AM79*$B72)</f>
        <v>0</v>
      </c>
      <c r="CD79" s="3" cm="1">
        <f t="array" ref="CD79">IF($D79="","",INDEX('Data - CO2'!$B$5:$AP$53,MATCH(Kulturmodeller!$D79,'Data - CO2'!$A$5:$A$53,0),CD$20)*AN79*$B72)</f>
        <v>0</v>
      </c>
      <c r="CE79" s="3" cm="1">
        <f t="array" ref="CE79">IF($D79="","",INDEX('Data - CO2'!$B$5:$AP$53,MATCH(Kulturmodeller!$D79,'Data - CO2'!$A$5:$A$53,0),CE$20)*AO79*$B72)</f>
        <v>0</v>
      </c>
      <c r="CF79" s="3" cm="1">
        <f t="array" ref="CF79">IF($D79="","",INDEX('Data - CO2'!$B$5:$AP$53,MATCH(Kulturmodeller!$D79,'Data - CO2'!$A$5:$A$53,0),CF$20)*AP79*$B72)</f>
        <v>0</v>
      </c>
      <c r="CG79" s="3" cm="1">
        <f t="array" ref="CG79">IF($D79="","",INDEX('Data - CO2'!$B$5:$AP$53,MATCH(Kulturmodeller!$D79,'Data - CO2'!$A$5:$A$53,0),CG$20)*AQ79*$B72)</f>
        <v>0</v>
      </c>
      <c r="CH79" s="3" cm="1">
        <f t="array" ref="CH79">IF($D79="","",INDEX('Data - CO2'!$B$5:$AP$53,MATCH(Kulturmodeller!$D79,'Data - CO2'!$A$5:$A$53,0),CH$20)*AR79*$B72)</f>
        <v>0</v>
      </c>
      <c r="CI79" s="13" cm="1">
        <f t="array" ref="CI79">IF($D79="","",INDEX('Data - CO2'!$B$5:$AP$53,MATCH(Kulturmodeller!$D79,'Data - CO2'!$A$5:$A$53,0),CI$20)*AS79*$B72)</f>
        <v>0</v>
      </c>
    </row>
    <row r="80" spans="1:87" x14ac:dyDescent="0.3">
      <c r="A80" s="33"/>
      <c r="B80" s="33"/>
      <c r="C80" s="33"/>
      <c r="D80" s="10"/>
      <c r="E80" s="479">
        <f>SUM(E73:E79)</f>
        <v>1</v>
      </c>
      <c r="F80" s="108">
        <f>SUM(F73:F79)</f>
        <v>1</v>
      </c>
      <c r="G80" s="109">
        <f>SUM(G73:G79)</f>
        <v>1</v>
      </c>
      <c r="H80" s="109">
        <f t="shared" ref="H80" si="1041">SUM(H73:H79)</f>
        <v>1</v>
      </c>
      <c r="I80" s="109">
        <f t="shared" ref="I80" si="1042">SUM(I73:I79)</f>
        <v>1</v>
      </c>
      <c r="J80" s="109">
        <f t="shared" ref="J80" si="1043">SUM(J73:J79)</f>
        <v>1.0000000000000002</v>
      </c>
      <c r="K80" s="109">
        <f t="shared" ref="K80" si="1044">SUM(K73:K79)</f>
        <v>1.0000000000000002</v>
      </c>
      <c r="L80" s="109">
        <f t="shared" ref="L80" si="1045">SUM(L73:L79)</f>
        <v>1.0000000000000002</v>
      </c>
      <c r="M80" s="109">
        <f t="shared" ref="M80" si="1046">SUM(M73:M79)</f>
        <v>1.0000000000000002</v>
      </c>
      <c r="N80" s="109">
        <f t="shared" ref="N80" si="1047">SUM(N73:N79)</f>
        <v>1.0000000000000002</v>
      </c>
      <c r="O80" s="109">
        <f t="shared" ref="O80" si="1048">SUM(O73:O79)</f>
        <v>1.0000000000000002</v>
      </c>
      <c r="P80" s="109">
        <f t="shared" ref="P80" si="1049">SUM(P73:P79)</f>
        <v>1.0000000000000002</v>
      </c>
      <c r="Q80" s="109">
        <f t="shared" ref="Q80" si="1050">SUM(Q73:Q79)</f>
        <v>1.0000000000000002</v>
      </c>
      <c r="R80" s="109">
        <f t="shared" ref="R80" si="1051">SUM(R73:R79)</f>
        <v>1.0000000000000002</v>
      </c>
      <c r="S80" s="109">
        <f t="shared" ref="S80" si="1052">SUM(S73:S79)</f>
        <v>1.0000000000000002</v>
      </c>
      <c r="T80" s="109">
        <f t="shared" ref="T80" si="1053">SUM(T73:T79)</f>
        <v>1.0000000000000002</v>
      </c>
      <c r="U80" s="109">
        <f t="shared" ref="U80" si="1054">SUM(U73:U79)</f>
        <v>1.0000000000000002</v>
      </c>
      <c r="V80" s="109">
        <f t="shared" ref="V80" si="1055">SUM(V73:V79)</f>
        <v>1.0000000000000002</v>
      </c>
      <c r="W80" s="109">
        <f t="shared" ref="W80" si="1056">SUM(W73:W79)</f>
        <v>1.0000000000000002</v>
      </c>
      <c r="X80" s="109">
        <f t="shared" ref="X80" si="1057">SUM(X73:X79)</f>
        <v>1.0000000000000002</v>
      </c>
      <c r="Y80" s="109">
        <f t="shared" ref="Y80" si="1058">SUM(Y73:Y79)</f>
        <v>1.0000000000000002</v>
      </c>
      <c r="Z80" s="109">
        <f t="shared" ref="Z80" si="1059">SUM(Z73:Z79)</f>
        <v>1.0000000000000002</v>
      </c>
      <c r="AA80" s="109">
        <f t="shared" ref="AA80" si="1060">SUM(AA73:AA79)</f>
        <v>1.0000000000000002</v>
      </c>
      <c r="AB80" s="109">
        <f t="shared" ref="AB80" si="1061">SUM(AB73:AB79)</f>
        <v>1.0000000000000002</v>
      </c>
      <c r="AC80" s="109">
        <f t="shared" ref="AC80" si="1062">SUM(AC73:AC79)</f>
        <v>1.0000000000000002</v>
      </c>
      <c r="AD80" s="109">
        <f t="shared" ref="AD80" si="1063">SUM(AD73:AD79)</f>
        <v>1.0000000000000002</v>
      </c>
      <c r="AE80" s="109">
        <f t="shared" ref="AE80" si="1064">SUM(AE73:AE79)</f>
        <v>1.0000000000000002</v>
      </c>
      <c r="AF80" s="109">
        <f t="shared" ref="AF80" si="1065">SUM(AF73:AF79)</f>
        <v>1.0000000000000002</v>
      </c>
      <c r="AG80" s="109">
        <f t="shared" ref="AG80" si="1066">SUM(AG73:AG79)</f>
        <v>1.0000000000000002</v>
      </c>
      <c r="AH80" s="109">
        <f t="shared" ref="AH80" si="1067">SUM(AH73:AH79)</f>
        <v>1.0000000000000002</v>
      </c>
      <c r="AI80" s="109">
        <f t="shared" ref="AI80" si="1068">SUM(AI73:AI79)</f>
        <v>1.0000000000000002</v>
      </c>
      <c r="AJ80" s="109">
        <f t="shared" ref="AJ80" si="1069">SUM(AJ73:AJ79)</f>
        <v>1.0000000000000002</v>
      </c>
      <c r="AK80" s="109">
        <f t="shared" ref="AK80" si="1070">SUM(AK73:AK79)</f>
        <v>1.0000000000000002</v>
      </c>
      <c r="AL80" s="109">
        <f t="shared" ref="AL80" si="1071">SUM(AL73:AL79)</f>
        <v>1.0000000000000002</v>
      </c>
      <c r="AM80" s="109">
        <f t="shared" ref="AM80" si="1072">SUM(AM73:AM79)</f>
        <v>1.0000000000000002</v>
      </c>
      <c r="AN80" s="109">
        <f t="shared" ref="AN80" si="1073">SUM(AN73:AN79)</f>
        <v>1.0000000000000002</v>
      </c>
      <c r="AO80" s="109">
        <f t="shared" ref="AO80" si="1074">SUM(AO73:AO79)</f>
        <v>1.0000000000000002</v>
      </c>
      <c r="AP80" s="109">
        <f t="shared" ref="AP80" si="1075">SUM(AP73:AP79)</f>
        <v>1.0000000000000002</v>
      </c>
      <c r="AQ80" s="109">
        <f t="shared" ref="AQ80" si="1076">SUM(AQ73:AQ79)</f>
        <v>1.0000000000000002</v>
      </c>
      <c r="AR80" s="109">
        <f t="shared" ref="AR80" si="1077">SUM(AR73:AR79)</f>
        <v>1.0000000000000002</v>
      </c>
      <c r="AS80" s="110">
        <f t="shared" ref="AS80" si="1078">SUM(AS73:AS79)</f>
        <v>1.0000000000000002</v>
      </c>
      <c r="AU80" s="111">
        <f>SUM(AU73:AU79)</f>
        <v>0</v>
      </c>
      <c r="AV80" s="112">
        <f t="shared" ref="AV80" si="1079">SUM(AV73:AV79)</f>
        <v>3.1787219071156154</v>
      </c>
      <c r="AW80" s="112">
        <f t="shared" ref="AW80" si="1080">SUM(AW73:AW79)</f>
        <v>19.086780595583079</v>
      </c>
      <c r="AX80" s="112">
        <f t="shared" ref="AX80" si="1081">SUM(AX73:AX79)</f>
        <v>34.048533423106022</v>
      </c>
      <c r="AY80" s="112">
        <f t="shared" ref="AY80" si="1082">SUM(AY73:AY79)</f>
        <v>52.585552074087509</v>
      </c>
      <c r="AZ80" s="112">
        <f t="shared" ref="AZ80" si="1083">SUM(AZ73:AZ79)</f>
        <v>83.38497961264386</v>
      </c>
      <c r="BA80" s="112">
        <f t="shared" ref="BA80" si="1084">SUM(BA73:BA79)</f>
        <v>117.39919313878886</v>
      </c>
      <c r="BB80" s="112">
        <f t="shared" ref="BB80" si="1085">SUM(BB73:BB79)</f>
        <v>144.98242736927304</v>
      </c>
      <c r="BC80" s="112">
        <f t="shared" ref="BC80" si="1086">SUM(BC73:BC79)</f>
        <v>172.11074037387533</v>
      </c>
      <c r="BD80" s="112">
        <f t="shared" ref="BD80" si="1087">SUM(BD73:BD79)</f>
        <v>193.74256398488887</v>
      </c>
      <c r="BE80" s="112">
        <f t="shared" ref="BE80" si="1088">SUM(BE73:BE79)</f>
        <v>217.2207256745248</v>
      </c>
      <c r="BF80" s="112">
        <f t="shared" ref="BF80" si="1089">SUM(BF73:BF79)</f>
        <v>243.96357012759094</v>
      </c>
      <c r="BG80" s="112">
        <f t="shared" ref="BG80" si="1090">SUM(BG73:BG79)</f>
        <v>273.86925956731756</v>
      </c>
      <c r="BH80" s="112">
        <f t="shared" ref="BH80" si="1091">SUM(BH73:BH79)</f>
        <v>304.78412414584767</v>
      </c>
      <c r="BI80" s="112">
        <f t="shared" ref="BI80" si="1092">SUM(BI73:BI79)</f>
        <v>331.55774984489824</v>
      </c>
      <c r="BJ80" s="112">
        <f t="shared" ref="BJ80" si="1093">SUM(BJ73:BJ79)</f>
        <v>354.3208588169324</v>
      </c>
      <c r="BK80" s="112">
        <f t="shared" ref="BK80" si="1094">SUM(BK73:BK79)</f>
        <v>374.08243391860782</v>
      </c>
      <c r="BL80" s="112">
        <f t="shared" ref="BL80" si="1095">SUM(BL73:BL79)</f>
        <v>181.9387164974097</v>
      </c>
      <c r="BM80" s="112">
        <f t="shared" ref="BM80" si="1096">SUM(BM73:BM79)</f>
        <v>199.18576946170077</v>
      </c>
      <c r="BN80" s="112">
        <f t="shared" ref="BN80" si="1097">SUM(BN73:BN79)</f>
        <v>216.64022848273785</v>
      </c>
      <c r="BO80" s="112">
        <f t="shared" ref="BO80" si="1098">SUM(BO73:BO79)</f>
        <v>235.94163392186545</v>
      </c>
      <c r="BP80" s="112">
        <f t="shared" ref="BP80" si="1099">SUM(BP73:BP79)</f>
        <v>257.31287157241889</v>
      </c>
      <c r="BQ80" s="112">
        <f t="shared" ref="BQ80" si="1100">SUM(BQ73:BQ79)</f>
        <v>270.02745029837149</v>
      </c>
      <c r="BR80" s="112">
        <f t="shared" ref="BR80" si="1101">SUM(BR73:BR79)</f>
        <v>288.0126281190058</v>
      </c>
      <c r="BS80" s="112">
        <f t="shared" ref="BS80" si="1102">SUM(BS73:BS79)</f>
        <v>304.86229184996932</v>
      </c>
      <c r="BT80" s="112">
        <f t="shared" ref="BT80" si="1103">SUM(BT73:BT79)</f>
        <v>321.31333671305515</v>
      </c>
      <c r="BU80" s="112">
        <f t="shared" ref="BU80" si="1104">SUM(BU73:BU79)</f>
        <v>340.21549848294836</v>
      </c>
      <c r="BV80" s="112">
        <f t="shared" ref="BV80" si="1105">SUM(BV73:BV79)</f>
        <v>361.19485720396932</v>
      </c>
      <c r="BW80" s="112">
        <f t="shared" ref="BW80" si="1106">SUM(BW73:BW79)</f>
        <v>383.09876767488845</v>
      </c>
      <c r="BX80" s="112">
        <f t="shared" ref="BX80" si="1107">SUM(BX73:BX79)</f>
        <v>317.09495140082788</v>
      </c>
      <c r="BY80" s="112">
        <f t="shared" ref="BY80" si="1108">SUM(BY73:BY79)</f>
        <v>335.26373177075089</v>
      </c>
      <c r="BZ80" s="112">
        <f t="shared" ref="BZ80" si="1109">SUM(BZ73:BZ79)</f>
        <v>196.31210983919465</v>
      </c>
      <c r="CA80" s="112">
        <f t="shared" ref="CA80" si="1110">SUM(CA73:CA79)</f>
        <v>209.19649887496084</v>
      </c>
      <c r="CB80" s="112">
        <f t="shared" ref="CB80" si="1111">SUM(CB73:CB79)</f>
        <v>15.236297040519309</v>
      </c>
      <c r="CC80" s="112">
        <f t="shared" ref="CC80" si="1112">SUM(CC73:CC79)</f>
        <v>37.971409070771543</v>
      </c>
      <c r="CD80" s="112">
        <f t="shared" ref="CD80" si="1113">SUM(CD73:CD79)</f>
        <v>73.184109130169816</v>
      </c>
      <c r="CE80" s="112">
        <f t="shared" ref="CE80" si="1114">SUM(CE73:CE79)</f>
        <v>111.40328998901016</v>
      </c>
      <c r="CF80" s="112">
        <f t="shared" ref="CF80" si="1115">SUM(CF73:CF79)</f>
        <v>134.47498842272771</v>
      </c>
      <c r="CG80" s="112">
        <f t="shared" ref="CG80" si="1116">SUM(CG73:CG79)</f>
        <v>153.11409617763624</v>
      </c>
      <c r="CH80" s="112">
        <f t="shared" ref="CH80" si="1117">SUM(CH73:CH79)</f>
        <v>176.2370879455452</v>
      </c>
      <c r="CI80" s="113">
        <f t="shared" ref="CI80" si="1118">SUM(CI73:CI79)</f>
        <v>198.13485359346427</v>
      </c>
    </row>
    <row r="81" spans="1:87" x14ac:dyDescent="0.3">
      <c r="A81" s="7" t="s">
        <v>86</v>
      </c>
      <c r="B81" s="7"/>
      <c r="C81" s="131"/>
      <c r="D81" s="131"/>
      <c r="E81" s="126"/>
      <c r="F81" s="39">
        <f>E81</f>
        <v>0</v>
      </c>
      <c r="G81" s="40">
        <f t="shared" ref="G81:G82" si="1119">F81</f>
        <v>0</v>
      </c>
      <c r="H81" s="40">
        <f t="shared" ref="H81:H82" si="1120">G81</f>
        <v>0</v>
      </c>
      <c r="I81" s="40">
        <f t="shared" ref="I81:I82" si="1121">H81</f>
        <v>0</v>
      </c>
      <c r="J81" s="40">
        <f t="shared" ref="J81:J82" si="1122">I81</f>
        <v>0</v>
      </c>
      <c r="K81" s="40">
        <f t="shared" ref="K81:K82" si="1123">J81</f>
        <v>0</v>
      </c>
      <c r="L81" s="40">
        <f t="shared" ref="L81:L82" si="1124">K81</f>
        <v>0</v>
      </c>
      <c r="M81" s="40">
        <f t="shared" ref="M81:M82" si="1125">L81</f>
        <v>0</v>
      </c>
      <c r="N81" s="40">
        <f t="shared" ref="N81:N82" si="1126">M81</f>
        <v>0</v>
      </c>
      <c r="O81" s="40">
        <f t="shared" ref="O81:O82" si="1127">N81</f>
        <v>0</v>
      </c>
      <c r="P81" s="40">
        <f t="shared" ref="P81:P82" si="1128">O81</f>
        <v>0</v>
      </c>
      <c r="Q81" s="40">
        <f t="shared" ref="Q81:Q82" si="1129">P81</f>
        <v>0</v>
      </c>
      <c r="R81" s="40">
        <f t="shared" ref="R81:R82" si="1130">Q81</f>
        <v>0</v>
      </c>
      <c r="S81" s="40">
        <f t="shared" ref="S81:S82" si="1131">R81</f>
        <v>0</v>
      </c>
      <c r="T81" s="40">
        <f t="shared" ref="T81:T82" si="1132">S81</f>
        <v>0</v>
      </c>
      <c r="U81" s="40">
        <f t="shared" ref="U81:U82" si="1133">T81</f>
        <v>0</v>
      </c>
      <c r="V81" s="40">
        <f t="shared" ref="V81:V82" si="1134">U81</f>
        <v>0</v>
      </c>
      <c r="W81" s="40">
        <f t="shared" ref="W81:W82" si="1135">V81</f>
        <v>0</v>
      </c>
      <c r="X81" s="40">
        <f t="shared" ref="X81:X82" si="1136">W81</f>
        <v>0</v>
      </c>
      <c r="Y81" s="40">
        <f t="shared" ref="Y81:Y82" si="1137">X81</f>
        <v>0</v>
      </c>
      <c r="Z81" s="40">
        <f t="shared" ref="Z81:Z82" si="1138">Y81</f>
        <v>0</v>
      </c>
      <c r="AA81" s="40">
        <f t="shared" ref="AA81:AA82" si="1139">Z81</f>
        <v>0</v>
      </c>
      <c r="AB81" s="40">
        <f t="shared" ref="AB81:AB82" si="1140">AA81</f>
        <v>0</v>
      </c>
      <c r="AC81" s="40">
        <f t="shared" ref="AC81:AC82" si="1141">AB81</f>
        <v>0</v>
      </c>
      <c r="AD81" s="40">
        <f t="shared" ref="AD81:AD82" si="1142">AC81</f>
        <v>0</v>
      </c>
      <c r="AE81" s="40">
        <f t="shared" ref="AE81:AE82" si="1143">AD81</f>
        <v>0</v>
      </c>
      <c r="AF81" s="40">
        <f t="shared" ref="AF81:AF82" si="1144">AE81</f>
        <v>0</v>
      </c>
      <c r="AG81" s="40">
        <f t="shared" ref="AG81:AG82" si="1145">AF81</f>
        <v>0</v>
      </c>
      <c r="AH81" s="40">
        <f t="shared" ref="AH81:AH82" si="1146">AG81</f>
        <v>0</v>
      </c>
      <c r="AI81" s="40">
        <f t="shared" ref="AI81:AI82" si="1147">AH81</f>
        <v>0</v>
      </c>
      <c r="AJ81" s="40">
        <f t="shared" ref="AJ81:AJ82" si="1148">AI81</f>
        <v>0</v>
      </c>
      <c r="AK81" s="40">
        <f t="shared" ref="AK81:AK82" si="1149">AJ81</f>
        <v>0</v>
      </c>
      <c r="AL81" s="40">
        <f t="shared" ref="AL81:AL82" si="1150">AK81</f>
        <v>0</v>
      </c>
      <c r="AM81" s="40">
        <f t="shared" ref="AM81:AM82" si="1151">AL81</f>
        <v>0</v>
      </c>
      <c r="AN81" s="40">
        <f t="shared" ref="AN81:AN82" si="1152">AM81</f>
        <v>0</v>
      </c>
      <c r="AO81" s="40">
        <f t="shared" ref="AO81:AO82" si="1153">AN81</f>
        <v>0</v>
      </c>
      <c r="AP81" s="40">
        <f t="shared" ref="AP81:AP82" si="1154">AO81</f>
        <v>0</v>
      </c>
      <c r="AQ81" s="40">
        <f t="shared" ref="AQ81:AQ82" si="1155">AP81</f>
        <v>0</v>
      </c>
      <c r="AR81" s="40">
        <f t="shared" ref="AR81:AR82" si="1156">AQ81</f>
        <v>0</v>
      </c>
      <c r="AS81" s="41">
        <f t="shared" ref="AS81:AS82" si="1157">AR81</f>
        <v>0</v>
      </c>
      <c r="AU81" s="10" t="str" cm="1">
        <f t="array" ref="AU81">IF($D81="","",INDEX('Data - CO2'!$B$5:$AP$53,MATCH(Kulturmodeller!$D81,'Data - CO2'!$A$5:$A$53,0),AU$20)*E81)</f>
        <v/>
      </c>
      <c r="AV81" t="str" cm="1">
        <f t="array" ref="AV81">IF($D81="","",INDEX('Data - CO2'!$B$5:$AP$53,MATCH(Kulturmodeller!$D81,'Data - CO2'!$A$5:$A$53,0),AV$20)*F81)</f>
        <v/>
      </c>
      <c r="AW81" t="str" cm="1">
        <f t="array" ref="AW81">IF($D81="","",INDEX('Data - CO2'!$B$5:$AP$53,MATCH(Kulturmodeller!$D81,'Data - CO2'!$A$5:$A$53,0),AW$20)*G81)</f>
        <v/>
      </c>
      <c r="AX81" t="str" cm="1">
        <f t="array" ref="AX81">IF($D81="","",INDEX('Data - CO2'!$B$5:$AP$53,MATCH(Kulturmodeller!$D81,'Data - CO2'!$A$5:$A$53,0),AX$20)*H81)</f>
        <v/>
      </c>
      <c r="AY81" t="str" cm="1">
        <f t="array" ref="AY81">IF($D81="","",INDEX('Data - CO2'!$B$5:$AP$53,MATCH(Kulturmodeller!$D81,'Data - CO2'!$A$5:$A$53,0),AY$20)*I81)</f>
        <v/>
      </c>
      <c r="AZ81" t="str" cm="1">
        <f t="array" ref="AZ81">IF($D81="","",INDEX('Data - CO2'!$B$5:$AP$53,MATCH(Kulturmodeller!$D81,'Data - CO2'!$A$5:$A$53,0),AZ$20)*J81)</f>
        <v/>
      </c>
      <c r="BA81" t="str" cm="1">
        <f t="array" ref="BA81">IF($D81="","",INDEX('Data - CO2'!$B$5:$AP$53,MATCH(Kulturmodeller!$D81,'Data - CO2'!$A$5:$A$53,0),BA$20)*K81)</f>
        <v/>
      </c>
      <c r="BB81" t="str" cm="1">
        <f t="array" ref="BB81">IF($D81="","",INDEX('Data - CO2'!$B$5:$AP$53,MATCH(Kulturmodeller!$D81,'Data - CO2'!$A$5:$A$53,0),BB$20)*L81)</f>
        <v/>
      </c>
      <c r="BC81" t="str" cm="1">
        <f t="array" ref="BC81">IF($D81="","",INDEX('Data - CO2'!$B$5:$AP$53,MATCH(Kulturmodeller!$D81,'Data - CO2'!$A$5:$A$53,0),BC$20)*M81)</f>
        <v/>
      </c>
      <c r="BD81" t="str" cm="1">
        <f t="array" ref="BD81">IF($D81="","",INDEX('Data - CO2'!$B$5:$AP$53,MATCH(Kulturmodeller!$D81,'Data - CO2'!$A$5:$A$53,0),BD$20)*N81)</f>
        <v/>
      </c>
      <c r="BE81" t="str" cm="1">
        <f t="array" ref="BE81">IF($D81="","",INDEX('Data - CO2'!$B$5:$AP$53,MATCH(Kulturmodeller!$D81,'Data - CO2'!$A$5:$A$53,0),BE$20)*O81)</f>
        <v/>
      </c>
      <c r="BF81" t="str" cm="1">
        <f t="array" ref="BF81">IF($D81="","",INDEX('Data - CO2'!$B$5:$AP$53,MATCH(Kulturmodeller!$D81,'Data - CO2'!$A$5:$A$53,0),BF$20)*P81)</f>
        <v/>
      </c>
      <c r="BG81" t="str" cm="1">
        <f t="array" ref="BG81">IF($D81="","",INDEX('Data - CO2'!$B$5:$AP$53,MATCH(Kulturmodeller!$D81,'Data - CO2'!$A$5:$A$53,0),BG$20)*Q81)</f>
        <v/>
      </c>
      <c r="BH81" t="str" cm="1">
        <f t="array" ref="BH81">IF($D81="","",INDEX('Data - CO2'!$B$5:$AP$53,MATCH(Kulturmodeller!$D81,'Data - CO2'!$A$5:$A$53,0),BH$20)*R81)</f>
        <v/>
      </c>
      <c r="BI81" t="str" cm="1">
        <f t="array" ref="BI81">IF($D81="","",INDEX('Data - CO2'!$B$5:$AP$53,MATCH(Kulturmodeller!$D81,'Data - CO2'!$A$5:$A$53,0),BI$20)*S81)</f>
        <v/>
      </c>
      <c r="BJ81" t="str" cm="1">
        <f t="array" ref="BJ81">IF($D81="","",INDEX('Data - CO2'!$B$5:$AP$53,MATCH(Kulturmodeller!$D81,'Data - CO2'!$A$5:$A$53,0),BJ$20)*T81)</f>
        <v/>
      </c>
      <c r="BK81" t="str" cm="1">
        <f t="array" ref="BK81">IF($D81="","",INDEX('Data - CO2'!$B$5:$AP$53,MATCH(Kulturmodeller!$D81,'Data - CO2'!$A$5:$A$53,0),BK$20)*U81)</f>
        <v/>
      </c>
      <c r="BL81" t="str" cm="1">
        <f t="array" ref="BL81">IF($D81="","",INDEX('Data - CO2'!$B$5:$AP$53,MATCH(Kulturmodeller!$D81,'Data - CO2'!$A$5:$A$53,0),BL$20)*V81)</f>
        <v/>
      </c>
      <c r="BM81" t="str" cm="1">
        <f t="array" ref="BM81">IF($D81="","",INDEX('Data - CO2'!$B$5:$AP$53,MATCH(Kulturmodeller!$D81,'Data - CO2'!$A$5:$A$53,0),BM$20)*W81)</f>
        <v/>
      </c>
      <c r="BN81" t="str" cm="1">
        <f t="array" ref="BN81">IF($D81="","",INDEX('Data - CO2'!$B$5:$AP$53,MATCH(Kulturmodeller!$D81,'Data - CO2'!$A$5:$A$53,0),BN$20)*X81)</f>
        <v/>
      </c>
      <c r="BO81" t="str" cm="1">
        <f t="array" ref="BO81">IF($D81="","",INDEX('Data - CO2'!$B$5:$AP$53,MATCH(Kulturmodeller!$D81,'Data - CO2'!$A$5:$A$53,0),BO$20)*Y81)</f>
        <v/>
      </c>
      <c r="BP81" t="str" cm="1">
        <f t="array" ref="BP81">IF($D81="","",INDEX('Data - CO2'!$B$5:$AP$53,MATCH(Kulturmodeller!$D81,'Data - CO2'!$A$5:$A$53,0),BP$20)*Z81)</f>
        <v/>
      </c>
      <c r="BQ81" t="str" cm="1">
        <f t="array" ref="BQ81">IF($D81="","",INDEX('Data - CO2'!$B$5:$AP$53,MATCH(Kulturmodeller!$D81,'Data - CO2'!$A$5:$A$53,0),BQ$20)*AA81)</f>
        <v/>
      </c>
      <c r="BR81" t="str" cm="1">
        <f t="array" ref="BR81">IF($D81="","",INDEX('Data - CO2'!$B$5:$AP$53,MATCH(Kulturmodeller!$D81,'Data - CO2'!$A$5:$A$53,0),BR$20)*AB81)</f>
        <v/>
      </c>
      <c r="BS81" t="str" cm="1">
        <f t="array" ref="BS81">IF($D81="","",INDEX('Data - CO2'!$B$5:$AP$53,MATCH(Kulturmodeller!$D81,'Data - CO2'!$A$5:$A$53,0),BS$20)*AC81)</f>
        <v/>
      </c>
      <c r="BT81" t="str" cm="1">
        <f t="array" ref="BT81">IF($D81="","",INDEX('Data - CO2'!$B$5:$AP$53,MATCH(Kulturmodeller!$D81,'Data - CO2'!$A$5:$A$53,0),BT$20)*AD81)</f>
        <v/>
      </c>
      <c r="BU81" t="str" cm="1">
        <f t="array" ref="BU81">IF($D81="","",INDEX('Data - CO2'!$B$5:$AP$53,MATCH(Kulturmodeller!$D81,'Data - CO2'!$A$5:$A$53,0),BU$20)*AE81)</f>
        <v/>
      </c>
      <c r="BV81" t="str" cm="1">
        <f t="array" ref="BV81">IF($D81="","",INDEX('Data - CO2'!$B$5:$AP$53,MATCH(Kulturmodeller!$D81,'Data - CO2'!$A$5:$A$53,0),BV$20)*AF81)</f>
        <v/>
      </c>
      <c r="BW81" t="str" cm="1">
        <f t="array" ref="BW81">IF($D81="","",INDEX('Data - CO2'!$B$5:$AP$53,MATCH(Kulturmodeller!$D81,'Data - CO2'!$A$5:$A$53,0),BW$20)*AG81)</f>
        <v/>
      </c>
      <c r="BX81" t="str" cm="1">
        <f t="array" ref="BX81">IF($D81="","",INDEX('Data - CO2'!$B$5:$AP$53,MATCH(Kulturmodeller!$D81,'Data - CO2'!$A$5:$A$53,0),BX$20)*AH81)</f>
        <v/>
      </c>
      <c r="BY81" t="str" cm="1">
        <f t="array" ref="BY81">IF($D81="","",INDEX('Data - CO2'!$B$5:$AP$53,MATCH(Kulturmodeller!$D81,'Data - CO2'!$A$5:$A$53,0),BY$20)*AI81)</f>
        <v/>
      </c>
      <c r="BZ81" t="str" cm="1">
        <f t="array" ref="BZ81">IF($D81="","",INDEX('Data - CO2'!$B$5:$AP$53,MATCH(Kulturmodeller!$D81,'Data - CO2'!$A$5:$A$53,0),BZ$20)*AJ81)</f>
        <v/>
      </c>
      <c r="CA81" t="str" cm="1">
        <f t="array" ref="CA81">IF($D81="","",INDEX('Data - CO2'!$B$5:$AP$53,MATCH(Kulturmodeller!$D81,'Data - CO2'!$A$5:$A$53,0),CA$20)*AK81)</f>
        <v/>
      </c>
      <c r="CB81" t="str" cm="1">
        <f t="array" ref="CB81">IF($D81="","",INDEX('Data - CO2'!$B$5:$AP$53,MATCH(Kulturmodeller!$D81,'Data - CO2'!$A$5:$A$53,0),CB$20)*AL81)</f>
        <v/>
      </c>
      <c r="CC81" t="str" cm="1">
        <f t="array" ref="CC81">IF($D81="","",INDEX('Data - CO2'!$B$5:$AP$53,MATCH(Kulturmodeller!$D81,'Data - CO2'!$A$5:$A$53,0),CC$20)*AM81)</f>
        <v/>
      </c>
      <c r="CD81" t="str" cm="1">
        <f t="array" ref="CD81">IF($D81="","",INDEX('Data - CO2'!$B$5:$AP$53,MATCH(Kulturmodeller!$D81,'Data - CO2'!$A$5:$A$53,0),CD$20)*AN81)</f>
        <v/>
      </c>
      <c r="CE81" t="str" cm="1">
        <f t="array" ref="CE81">IF($D81="","",INDEX('Data - CO2'!$B$5:$AP$53,MATCH(Kulturmodeller!$D81,'Data - CO2'!$A$5:$A$53,0),CE$20)*AO81)</f>
        <v/>
      </c>
      <c r="CF81" t="str" cm="1">
        <f t="array" ref="CF81">IF($D81="","",INDEX('Data - CO2'!$B$5:$AP$53,MATCH(Kulturmodeller!$D81,'Data - CO2'!$A$5:$A$53,0),CF$20)*AP81)</f>
        <v/>
      </c>
      <c r="CG81" t="str" cm="1">
        <f t="array" ref="CG81">IF($D81="","",INDEX('Data - CO2'!$B$5:$AP$53,MATCH(Kulturmodeller!$D81,'Data - CO2'!$A$5:$A$53,0),CG$20)*AQ81)</f>
        <v/>
      </c>
      <c r="CH81" t="str" cm="1">
        <f t="array" ref="CH81">IF($D81="","",INDEX('Data - CO2'!$B$5:$AP$53,MATCH(Kulturmodeller!$D81,'Data - CO2'!$A$5:$A$53,0),CH$20)*AR81)</f>
        <v/>
      </c>
      <c r="CI81" s="11" t="str" cm="1">
        <f t="array" ref="CI81">IF($D81="","",INDEX('Data - CO2'!$B$5:$AP$53,MATCH(Kulturmodeller!$D81,'Data - CO2'!$A$5:$A$53,0),CI$20)*AS81)</f>
        <v/>
      </c>
    </row>
    <row r="82" spans="1:87" x14ac:dyDescent="0.3">
      <c r="A82" s="12" t="s">
        <v>87</v>
      </c>
      <c r="B82" s="12"/>
      <c r="C82" s="129"/>
      <c r="D82" s="129"/>
      <c r="E82" s="127"/>
      <c r="F82" s="45">
        <f>E82</f>
        <v>0</v>
      </c>
      <c r="G82" s="46">
        <f t="shared" si="1119"/>
        <v>0</v>
      </c>
      <c r="H82" s="46">
        <f t="shared" si="1120"/>
        <v>0</v>
      </c>
      <c r="I82" s="46">
        <f t="shared" si="1121"/>
        <v>0</v>
      </c>
      <c r="J82" s="46">
        <f t="shared" si="1122"/>
        <v>0</v>
      </c>
      <c r="K82" s="46">
        <f t="shared" si="1123"/>
        <v>0</v>
      </c>
      <c r="L82" s="46">
        <f t="shared" si="1124"/>
        <v>0</v>
      </c>
      <c r="M82" s="46">
        <f t="shared" si="1125"/>
        <v>0</v>
      </c>
      <c r="N82" s="46">
        <f t="shared" si="1126"/>
        <v>0</v>
      </c>
      <c r="O82" s="46">
        <f t="shared" si="1127"/>
        <v>0</v>
      </c>
      <c r="P82" s="46">
        <f t="shared" si="1128"/>
        <v>0</v>
      </c>
      <c r="Q82" s="46">
        <f t="shared" si="1129"/>
        <v>0</v>
      </c>
      <c r="R82" s="46">
        <f t="shared" si="1130"/>
        <v>0</v>
      </c>
      <c r="S82" s="46">
        <f t="shared" si="1131"/>
        <v>0</v>
      </c>
      <c r="T82" s="46">
        <f t="shared" si="1132"/>
        <v>0</v>
      </c>
      <c r="U82" s="46">
        <f t="shared" si="1133"/>
        <v>0</v>
      </c>
      <c r="V82" s="46">
        <f t="shared" si="1134"/>
        <v>0</v>
      </c>
      <c r="W82" s="46">
        <f t="shared" si="1135"/>
        <v>0</v>
      </c>
      <c r="X82" s="46">
        <f t="shared" si="1136"/>
        <v>0</v>
      </c>
      <c r="Y82" s="46">
        <f t="shared" si="1137"/>
        <v>0</v>
      </c>
      <c r="Z82" s="46">
        <f t="shared" si="1138"/>
        <v>0</v>
      </c>
      <c r="AA82" s="46">
        <f t="shared" si="1139"/>
        <v>0</v>
      </c>
      <c r="AB82" s="46">
        <f t="shared" si="1140"/>
        <v>0</v>
      </c>
      <c r="AC82" s="46">
        <f t="shared" si="1141"/>
        <v>0</v>
      </c>
      <c r="AD82" s="46">
        <f t="shared" si="1142"/>
        <v>0</v>
      </c>
      <c r="AE82" s="46">
        <f t="shared" si="1143"/>
        <v>0</v>
      </c>
      <c r="AF82" s="46">
        <f t="shared" si="1144"/>
        <v>0</v>
      </c>
      <c r="AG82" s="46">
        <f t="shared" si="1145"/>
        <v>0</v>
      </c>
      <c r="AH82" s="46">
        <f t="shared" si="1146"/>
        <v>0</v>
      </c>
      <c r="AI82" s="46">
        <f t="shared" si="1147"/>
        <v>0</v>
      </c>
      <c r="AJ82" s="46">
        <f t="shared" si="1148"/>
        <v>0</v>
      </c>
      <c r="AK82" s="46">
        <f t="shared" si="1149"/>
        <v>0</v>
      </c>
      <c r="AL82" s="46">
        <f t="shared" si="1150"/>
        <v>0</v>
      </c>
      <c r="AM82" s="46">
        <f t="shared" si="1151"/>
        <v>0</v>
      </c>
      <c r="AN82" s="46">
        <f t="shared" si="1152"/>
        <v>0</v>
      </c>
      <c r="AO82" s="46">
        <f t="shared" si="1153"/>
        <v>0</v>
      </c>
      <c r="AP82" s="46">
        <f t="shared" si="1154"/>
        <v>0</v>
      </c>
      <c r="AQ82" s="46">
        <f t="shared" si="1155"/>
        <v>0</v>
      </c>
      <c r="AR82" s="46">
        <f t="shared" si="1156"/>
        <v>0</v>
      </c>
      <c r="AS82" s="47">
        <f t="shared" si="1157"/>
        <v>0</v>
      </c>
      <c r="AU82" s="10" t="str" cm="1">
        <f t="array" ref="AU82">IF($D82="","",INDEX('Data - CO2'!$B$5:$AP$53,MATCH(Kulturmodeller!$D82,'Data - CO2'!$A$5:$A$53,0),AU$20)*E82)</f>
        <v/>
      </c>
      <c r="AV82" t="str" cm="1">
        <f t="array" ref="AV82">IF($D82="","",INDEX('Data - CO2'!$B$5:$AP$53,MATCH(Kulturmodeller!$D82,'Data - CO2'!$A$5:$A$53,0),AV$20)*F82)</f>
        <v/>
      </c>
      <c r="AW82" t="str" cm="1">
        <f t="array" ref="AW82">IF($D82="","",INDEX('Data - CO2'!$B$5:$AP$53,MATCH(Kulturmodeller!$D82,'Data - CO2'!$A$5:$A$53,0),AW$20)*G82)</f>
        <v/>
      </c>
      <c r="AX82" t="str" cm="1">
        <f t="array" ref="AX82">IF($D82="","",INDEX('Data - CO2'!$B$5:$AP$53,MATCH(Kulturmodeller!$D82,'Data - CO2'!$A$5:$A$53,0),AX$20)*H82)</f>
        <v/>
      </c>
      <c r="AY82" t="str" cm="1">
        <f t="array" ref="AY82">IF($D82="","",INDEX('Data - CO2'!$B$5:$AP$53,MATCH(Kulturmodeller!$D82,'Data - CO2'!$A$5:$A$53,0),AY$20)*I82)</f>
        <v/>
      </c>
      <c r="AZ82" t="str" cm="1">
        <f t="array" ref="AZ82">IF($D82="","",INDEX('Data - CO2'!$B$5:$AP$53,MATCH(Kulturmodeller!$D82,'Data - CO2'!$A$5:$A$53,0),AZ$20)*J82)</f>
        <v/>
      </c>
      <c r="BA82" t="str" cm="1">
        <f t="array" ref="BA82">IF($D82="","",INDEX('Data - CO2'!$B$5:$AP$53,MATCH(Kulturmodeller!$D82,'Data - CO2'!$A$5:$A$53,0),BA$20)*K82)</f>
        <v/>
      </c>
      <c r="BB82" t="str" cm="1">
        <f t="array" ref="BB82">IF($D82="","",INDEX('Data - CO2'!$B$5:$AP$53,MATCH(Kulturmodeller!$D82,'Data - CO2'!$A$5:$A$53,0),BB$20)*L82)</f>
        <v/>
      </c>
      <c r="BC82" t="str" cm="1">
        <f t="array" ref="BC82">IF($D82="","",INDEX('Data - CO2'!$B$5:$AP$53,MATCH(Kulturmodeller!$D82,'Data - CO2'!$A$5:$A$53,0),BC$20)*M82)</f>
        <v/>
      </c>
      <c r="BD82" t="str" cm="1">
        <f t="array" ref="BD82">IF($D82="","",INDEX('Data - CO2'!$B$5:$AP$53,MATCH(Kulturmodeller!$D82,'Data - CO2'!$A$5:$A$53,0),BD$20)*N82)</f>
        <v/>
      </c>
      <c r="BE82" t="str" cm="1">
        <f t="array" ref="BE82">IF($D82="","",INDEX('Data - CO2'!$B$5:$AP$53,MATCH(Kulturmodeller!$D82,'Data - CO2'!$A$5:$A$53,0),BE$20)*O82)</f>
        <v/>
      </c>
      <c r="BF82" t="str" cm="1">
        <f t="array" ref="BF82">IF($D82="","",INDEX('Data - CO2'!$B$5:$AP$53,MATCH(Kulturmodeller!$D82,'Data - CO2'!$A$5:$A$53,0),BF$20)*P82)</f>
        <v/>
      </c>
      <c r="BG82" t="str" cm="1">
        <f t="array" ref="BG82">IF($D82="","",INDEX('Data - CO2'!$B$5:$AP$53,MATCH(Kulturmodeller!$D82,'Data - CO2'!$A$5:$A$53,0),BG$20)*Q82)</f>
        <v/>
      </c>
      <c r="BH82" t="str" cm="1">
        <f t="array" ref="BH82">IF($D82="","",INDEX('Data - CO2'!$B$5:$AP$53,MATCH(Kulturmodeller!$D82,'Data - CO2'!$A$5:$A$53,0),BH$20)*R82)</f>
        <v/>
      </c>
      <c r="BI82" t="str" cm="1">
        <f t="array" ref="BI82">IF($D82="","",INDEX('Data - CO2'!$B$5:$AP$53,MATCH(Kulturmodeller!$D82,'Data - CO2'!$A$5:$A$53,0),BI$20)*S82)</f>
        <v/>
      </c>
      <c r="BJ82" t="str" cm="1">
        <f t="array" ref="BJ82">IF($D82="","",INDEX('Data - CO2'!$B$5:$AP$53,MATCH(Kulturmodeller!$D82,'Data - CO2'!$A$5:$A$53,0),BJ$20)*T82)</f>
        <v/>
      </c>
      <c r="BK82" t="str" cm="1">
        <f t="array" ref="BK82">IF($D82="","",INDEX('Data - CO2'!$B$5:$AP$53,MATCH(Kulturmodeller!$D82,'Data - CO2'!$A$5:$A$53,0),BK$20)*U82)</f>
        <v/>
      </c>
      <c r="BL82" t="str" cm="1">
        <f t="array" ref="BL82">IF($D82="","",INDEX('Data - CO2'!$B$5:$AP$53,MATCH(Kulturmodeller!$D82,'Data - CO2'!$A$5:$A$53,0),BL$20)*V82)</f>
        <v/>
      </c>
      <c r="BM82" t="str" cm="1">
        <f t="array" ref="BM82">IF($D82="","",INDEX('Data - CO2'!$B$5:$AP$53,MATCH(Kulturmodeller!$D82,'Data - CO2'!$A$5:$A$53,0),BM$20)*W82)</f>
        <v/>
      </c>
      <c r="BN82" t="str" cm="1">
        <f t="array" ref="BN82">IF($D82="","",INDEX('Data - CO2'!$B$5:$AP$53,MATCH(Kulturmodeller!$D82,'Data - CO2'!$A$5:$A$53,0),BN$20)*X82)</f>
        <v/>
      </c>
      <c r="BO82" t="str" cm="1">
        <f t="array" ref="BO82">IF($D82="","",INDEX('Data - CO2'!$B$5:$AP$53,MATCH(Kulturmodeller!$D82,'Data - CO2'!$A$5:$A$53,0),BO$20)*Y82)</f>
        <v/>
      </c>
      <c r="BP82" t="str" cm="1">
        <f t="array" ref="BP82">IF($D82="","",INDEX('Data - CO2'!$B$5:$AP$53,MATCH(Kulturmodeller!$D82,'Data - CO2'!$A$5:$A$53,0),BP$20)*Z82)</f>
        <v/>
      </c>
      <c r="BQ82" t="str" cm="1">
        <f t="array" ref="BQ82">IF($D82="","",INDEX('Data - CO2'!$B$5:$AP$53,MATCH(Kulturmodeller!$D82,'Data - CO2'!$A$5:$A$53,0),BQ$20)*AA82)</f>
        <v/>
      </c>
      <c r="BR82" t="str" cm="1">
        <f t="array" ref="BR82">IF($D82="","",INDEX('Data - CO2'!$B$5:$AP$53,MATCH(Kulturmodeller!$D82,'Data - CO2'!$A$5:$A$53,0),BR$20)*AB82)</f>
        <v/>
      </c>
      <c r="BS82" t="str" cm="1">
        <f t="array" ref="BS82">IF($D82="","",INDEX('Data - CO2'!$B$5:$AP$53,MATCH(Kulturmodeller!$D82,'Data - CO2'!$A$5:$A$53,0),BS$20)*AC82)</f>
        <v/>
      </c>
      <c r="BT82" t="str" cm="1">
        <f t="array" ref="BT82">IF($D82="","",INDEX('Data - CO2'!$B$5:$AP$53,MATCH(Kulturmodeller!$D82,'Data - CO2'!$A$5:$A$53,0),BT$20)*AD82)</f>
        <v/>
      </c>
      <c r="BU82" t="str" cm="1">
        <f t="array" ref="BU82">IF($D82="","",INDEX('Data - CO2'!$B$5:$AP$53,MATCH(Kulturmodeller!$D82,'Data - CO2'!$A$5:$A$53,0),BU$20)*AE82)</f>
        <v/>
      </c>
      <c r="BV82" t="str" cm="1">
        <f t="array" ref="BV82">IF($D82="","",INDEX('Data - CO2'!$B$5:$AP$53,MATCH(Kulturmodeller!$D82,'Data - CO2'!$A$5:$A$53,0),BV$20)*AF82)</f>
        <v/>
      </c>
      <c r="BW82" t="str" cm="1">
        <f t="array" ref="BW82">IF($D82="","",INDEX('Data - CO2'!$B$5:$AP$53,MATCH(Kulturmodeller!$D82,'Data - CO2'!$A$5:$A$53,0),BW$20)*AG82)</f>
        <v/>
      </c>
      <c r="BX82" t="str" cm="1">
        <f t="array" ref="BX82">IF($D82="","",INDEX('Data - CO2'!$B$5:$AP$53,MATCH(Kulturmodeller!$D82,'Data - CO2'!$A$5:$A$53,0),BX$20)*AH82)</f>
        <v/>
      </c>
      <c r="BY82" t="str" cm="1">
        <f t="array" ref="BY82">IF($D82="","",INDEX('Data - CO2'!$B$5:$AP$53,MATCH(Kulturmodeller!$D82,'Data - CO2'!$A$5:$A$53,0),BY$20)*AI82)</f>
        <v/>
      </c>
      <c r="BZ82" t="str" cm="1">
        <f t="array" ref="BZ82">IF($D82="","",INDEX('Data - CO2'!$B$5:$AP$53,MATCH(Kulturmodeller!$D82,'Data - CO2'!$A$5:$A$53,0),BZ$20)*AJ82)</f>
        <v/>
      </c>
      <c r="CA82" t="str" cm="1">
        <f t="array" ref="CA82">IF($D82="","",INDEX('Data - CO2'!$B$5:$AP$53,MATCH(Kulturmodeller!$D82,'Data - CO2'!$A$5:$A$53,0),CA$20)*AK82)</f>
        <v/>
      </c>
      <c r="CB82" t="str" cm="1">
        <f t="array" ref="CB82">IF($D82="","",INDEX('Data - CO2'!$B$5:$AP$53,MATCH(Kulturmodeller!$D82,'Data - CO2'!$A$5:$A$53,0),CB$20)*AL82)</f>
        <v/>
      </c>
      <c r="CC82" t="str" cm="1">
        <f t="array" ref="CC82">IF($D82="","",INDEX('Data - CO2'!$B$5:$AP$53,MATCH(Kulturmodeller!$D82,'Data - CO2'!$A$5:$A$53,0),CC$20)*AM82)</f>
        <v/>
      </c>
      <c r="CD82" t="str" cm="1">
        <f t="array" ref="CD82">IF($D82="","",INDEX('Data - CO2'!$B$5:$AP$53,MATCH(Kulturmodeller!$D82,'Data - CO2'!$A$5:$A$53,0),CD$20)*AN82)</f>
        <v/>
      </c>
      <c r="CE82" t="str" cm="1">
        <f t="array" ref="CE82">IF($D82="","",INDEX('Data - CO2'!$B$5:$AP$53,MATCH(Kulturmodeller!$D82,'Data - CO2'!$A$5:$A$53,0),CE$20)*AO82)</f>
        <v/>
      </c>
      <c r="CF82" t="str" cm="1">
        <f t="array" ref="CF82">IF($D82="","",INDEX('Data - CO2'!$B$5:$AP$53,MATCH(Kulturmodeller!$D82,'Data - CO2'!$A$5:$A$53,0),CF$20)*AP82)</f>
        <v/>
      </c>
      <c r="CG82" t="str" cm="1">
        <f t="array" ref="CG82">IF($D82="","",INDEX('Data - CO2'!$B$5:$AP$53,MATCH(Kulturmodeller!$D82,'Data - CO2'!$A$5:$A$53,0),CG$20)*AQ82)</f>
        <v/>
      </c>
      <c r="CH82" t="str" cm="1">
        <f t="array" ref="CH82">IF($D82="","",INDEX('Data - CO2'!$B$5:$AP$53,MATCH(Kulturmodeller!$D82,'Data - CO2'!$A$5:$A$53,0),CH$20)*AR82)</f>
        <v/>
      </c>
      <c r="CI82" s="11" t="str" cm="1">
        <f t="array" ref="CI82">IF($D82="","",INDEX('Data - CO2'!$B$5:$AP$53,MATCH(Kulturmodeller!$D82,'Data - CO2'!$A$5:$A$53,0),CI$20)*AS82)</f>
        <v/>
      </c>
    </row>
    <row r="83" spans="1:87" x14ac:dyDescent="0.3">
      <c r="A83" s="42"/>
      <c r="B83" s="42"/>
      <c r="C83" s="42"/>
      <c r="D83" s="12"/>
      <c r="E83" s="52"/>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4"/>
      <c r="AU83" s="111">
        <f t="shared" ref="AU83:CH83" si="1158">SUM(AU81:AU82)</f>
        <v>0</v>
      </c>
      <c r="AV83" s="112">
        <f t="shared" si="1158"/>
        <v>0</v>
      </c>
      <c r="AW83" s="112">
        <f t="shared" si="1158"/>
        <v>0</v>
      </c>
      <c r="AX83" s="112">
        <f t="shared" si="1158"/>
        <v>0</v>
      </c>
      <c r="AY83" s="112">
        <f t="shared" si="1158"/>
        <v>0</v>
      </c>
      <c r="AZ83" s="112">
        <f t="shared" si="1158"/>
        <v>0</v>
      </c>
      <c r="BA83" s="112">
        <f t="shared" si="1158"/>
        <v>0</v>
      </c>
      <c r="BB83" s="112">
        <f t="shared" si="1158"/>
        <v>0</v>
      </c>
      <c r="BC83" s="112">
        <f t="shared" si="1158"/>
        <v>0</v>
      </c>
      <c r="BD83" s="112">
        <f t="shared" si="1158"/>
        <v>0</v>
      </c>
      <c r="BE83" s="112">
        <f t="shared" si="1158"/>
        <v>0</v>
      </c>
      <c r="BF83" s="112">
        <f t="shared" si="1158"/>
        <v>0</v>
      </c>
      <c r="BG83" s="112">
        <f t="shared" si="1158"/>
        <v>0</v>
      </c>
      <c r="BH83" s="112">
        <f t="shared" si="1158"/>
        <v>0</v>
      </c>
      <c r="BI83" s="112">
        <f t="shared" si="1158"/>
        <v>0</v>
      </c>
      <c r="BJ83" s="112">
        <f t="shared" si="1158"/>
        <v>0</v>
      </c>
      <c r="BK83" s="112">
        <f t="shared" si="1158"/>
        <v>0</v>
      </c>
      <c r="BL83" s="112">
        <f t="shared" si="1158"/>
        <v>0</v>
      </c>
      <c r="BM83" s="112">
        <f t="shared" si="1158"/>
        <v>0</v>
      </c>
      <c r="BN83" s="112">
        <f t="shared" si="1158"/>
        <v>0</v>
      </c>
      <c r="BO83" s="112">
        <f t="shared" si="1158"/>
        <v>0</v>
      </c>
      <c r="BP83" s="112">
        <f t="shared" si="1158"/>
        <v>0</v>
      </c>
      <c r="BQ83" s="112">
        <f t="shared" si="1158"/>
        <v>0</v>
      </c>
      <c r="BR83" s="112">
        <f t="shared" si="1158"/>
        <v>0</v>
      </c>
      <c r="BS83" s="112">
        <f t="shared" si="1158"/>
        <v>0</v>
      </c>
      <c r="BT83" s="112">
        <f t="shared" si="1158"/>
        <v>0</v>
      </c>
      <c r="BU83" s="112">
        <f t="shared" si="1158"/>
        <v>0</v>
      </c>
      <c r="BV83" s="112">
        <f t="shared" si="1158"/>
        <v>0</v>
      </c>
      <c r="BW83" s="112">
        <f t="shared" si="1158"/>
        <v>0</v>
      </c>
      <c r="BX83" s="112">
        <f t="shared" si="1158"/>
        <v>0</v>
      </c>
      <c r="BY83" s="112">
        <f t="shared" si="1158"/>
        <v>0</v>
      </c>
      <c r="BZ83" s="112">
        <f t="shared" si="1158"/>
        <v>0</v>
      </c>
      <c r="CA83" s="112">
        <f t="shared" si="1158"/>
        <v>0</v>
      </c>
      <c r="CB83" s="112">
        <f t="shared" si="1158"/>
        <v>0</v>
      </c>
      <c r="CC83" s="112">
        <f t="shared" si="1158"/>
        <v>0</v>
      </c>
      <c r="CD83" s="112">
        <f t="shared" si="1158"/>
        <v>0</v>
      </c>
      <c r="CE83" s="112">
        <f t="shared" si="1158"/>
        <v>0</v>
      </c>
      <c r="CF83" s="112">
        <f t="shared" si="1158"/>
        <v>0</v>
      </c>
      <c r="CG83" s="112">
        <f t="shared" si="1158"/>
        <v>0</v>
      </c>
      <c r="CH83" s="112">
        <f t="shared" si="1158"/>
        <v>0</v>
      </c>
      <c r="CI83" s="113">
        <f>SUM(CI81:CI82)</f>
        <v>0</v>
      </c>
    </row>
    <row r="84" spans="1:87" x14ac:dyDescent="0.3">
      <c r="A84" s="55" t="s">
        <v>88</v>
      </c>
      <c r="B84" s="55"/>
      <c r="C84" s="55"/>
      <c r="D84" s="56"/>
      <c r="E84" s="5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9"/>
      <c r="AT84" s="91">
        <f>AVERAGE(BO84:CI84)</f>
        <v>224.74298852819388</v>
      </c>
      <c r="AU84" s="111">
        <f>AU80+AU83</f>
        <v>0</v>
      </c>
      <c r="AV84" s="112">
        <f t="shared" ref="AV84" si="1159">AV80+AV83</f>
        <v>3.1787219071156154</v>
      </c>
      <c r="AW84" s="112">
        <f t="shared" ref="AW84" si="1160">AW80+AW83</f>
        <v>19.086780595583079</v>
      </c>
      <c r="AX84" s="112">
        <f t="shared" ref="AX84" si="1161">AX80+AX83</f>
        <v>34.048533423106022</v>
      </c>
      <c r="AY84" s="112">
        <f t="shared" ref="AY84" si="1162">AY80+AY83</f>
        <v>52.585552074087509</v>
      </c>
      <c r="AZ84" s="112">
        <f t="shared" ref="AZ84" si="1163">AZ80+AZ83</f>
        <v>83.38497961264386</v>
      </c>
      <c r="BA84" s="112">
        <f t="shared" ref="BA84" si="1164">BA80+BA83</f>
        <v>117.39919313878886</v>
      </c>
      <c r="BB84" s="112">
        <f t="shared" ref="BB84" si="1165">BB80+BB83</f>
        <v>144.98242736927304</v>
      </c>
      <c r="BC84" s="112">
        <f t="shared" ref="BC84" si="1166">BC80+BC83</f>
        <v>172.11074037387533</v>
      </c>
      <c r="BD84" s="112">
        <f t="shared" ref="BD84" si="1167">BD80+BD83</f>
        <v>193.74256398488887</v>
      </c>
      <c r="BE84" s="112">
        <f t="shared" ref="BE84" si="1168">BE80+BE83</f>
        <v>217.2207256745248</v>
      </c>
      <c r="BF84" s="112">
        <f t="shared" ref="BF84" si="1169">BF80+BF83</f>
        <v>243.96357012759094</v>
      </c>
      <c r="BG84" s="112">
        <f t="shared" ref="BG84" si="1170">BG80+BG83</f>
        <v>273.86925956731756</v>
      </c>
      <c r="BH84" s="112">
        <f t="shared" ref="BH84" si="1171">BH80+BH83</f>
        <v>304.78412414584767</v>
      </c>
      <c r="BI84" s="112">
        <f t="shared" ref="BI84" si="1172">BI80+BI83</f>
        <v>331.55774984489824</v>
      </c>
      <c r="BJ84" s="112">
        <f t="shared" ref="BJ84" si="1173">BJ80+BJ83</f>
        <v>354.3208588169324</v>
      </c>
      <c r="BK84" s="112">
        <f t="shared" ref="BK84" si="1174">BK80+BK83</f>
        <v>374.08243391860782</v>
      </c>
      <c r="BL84" s="112">
        <f t="shared" ref="BL84" si="1175">BL80+BL83</f>
        <v>181.9387164974097</v>
      </c>
      <c r="BM84" s="112">
        <f t="shared" ref="BM84" si="1176">BM80+BM83</f>
        <v>199.18576946170077</v>
      </c>
      <c r="BN84" s="112">
        <f t="shared" ref="BN84" si="1177">BN80+BN83</f>
        <v>216.64022848273785</v>
      </c>
      <c r="BO84" s="112">
        <f t="shared" ref="BO84" si="1178">BO80+BO83</f>
        <v>235.94163392186545</v>
      </c>
      <c r="BP84" s="112">
        <f t="shared" ref="BP84" si="1179">BP80+BP83</f>
        <v>257.31287157241889</v>
      </c>
      <c r="BQ84" s="112">
        <f t="shared" ref="BQ84" si="1180">BQ80+BQ83</f>
        <v>270.02745029837149</v>
      </c>
      <c r="BR84" s="112">
        <f t="shared" ref="BR84" si="1181">BR80+BR83</f>
        <v>288.0126281190058</v>
      </c>
      <c r="BS84" s="112">
        <f t="shared" ref="BS84" si="1182">BS80+BS83</f>
        <v>304.86229184996932</v>
      </c>
      <c r="BT84" s="112">
        <f t="shared" ref="BT84" si="1183">BT80+BT83</f>
        <v>321.31333671305515</v>
      </c>
      <c r="BU84" s="112">
        <f t="shared" ref="BU84" si="1184">BU80+BU83</f>
        <v>340.21549848294836</v>
      </c>
      <c r="BV84" s="112">
        <f t="shared" ref="BV84" si="1185">BV80+BV83</f>
        <v>361.19485720396932</v>
      </c>
      <c r="BW84" s="112">
        <f t="shared" ref="BW84" si="1186">BW80+BW83</f>
        <v>383.09876767488845</v>
      </c>
      <c r="BX84" s="112">
        <f t="shared" ref="BX84" si="1187">BX80+BX83</f>
        <v>317.09495140082788</v>
      </c>
      <c r="BY84" s="112">
        <f t="shared" ref="BY84" si="1188">BY80+BY83</f>
        <v>335.26373177075089</v>
      </c>
      <c r="BZ84" s="112">
        <f t="shared" ref="BZ84" si="1189">BZ80+BZ83</f>
        <v>196.31210983919465</v>
      </c>
      <c r="CA84" s="112">
        <f t="shared" ref="CA84" si="1190">CA80+CA83</f>
        <v>209.19649887496084</v>
      </c>
      <c r="CB84" s="112">
        <f t="shared" ref="CB84" si="1191">CB80+CB83</f>
        <v>15.236297040519309</v>
      </c>
      <c r="CC84" s="112">
        <f t="shared" ref="CC84" si="1192">CC80+CC83</f>
        <v>37.971409070771543</v>
      </c>
      <c r="CD84" s="112">
        <f t="shared" ref="CD84" si="1193">CD80+CD83</f>
        <v>73.184109130169816</v>
      </c>
      <c r="CE84" s="112">
        <f t="shared" ref="CE84" si="1194">CE80+CE83</f>
        <v>111.40328998901016</v>
      </c>
      <c r="CF84" s="112">
        <f t="shared" ref="CF84" si="1195">CF80+CF83</f>
        <v>134.47498842272771</v>
      </c>
      <c r="CG84" s="112">
        <f t="shared" ref="CG84" si="1196">CG80+CG83</f>
        <v>153.11409617763624</v>
      </c>
      <c r="CH84" s="112">
        <f t="shared" ref="CH84" si="1197">CH80+CH83</f>
        <v>176.2370879455452</v>
      </c>
      <c r="CI84" s="113">
        <f t="shared" ref="CI84" si="1198">CI80+CI83</f>
        <v>198.13485359346427</v>
      </c>
    </row>
    <row r="87" spans="1:87" x14ac:dyDescent="0.3">
      <c r="A87" s="60" t="s">
        <v>352</v>
      </c>
      <c r="AU87" t="s">
        <v>91</v>
      </c>
    </row>
    <row r="88" spans="1:87" x14ac:dyDescent="0.3">
      <c r="A88" s="25" t="s">
        <v>353</v>
      </c>
      <c r="B88" s="25"/>
      <c r="C88" s="25"/>
      <c r="D88" s="26"/>
      <c r="E88" s="27" t="s">
        <v>78</v>
      </c>
      <c r="F88" s="104"/>
      <c r="G88" s="104"/>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9"/>
      <c r="AU88">
        <v>1</v>
      </c>
      <c r="AV88">
        <v>2</v>
      </c>
      <c r="AW88">
        <v>3</v>
      </c>
      <c r="AX88">
        <v>4</v>
      </c>
      <c r="AY88">
        <v>5</v>
      </c>
      <c r="AZ88">
        <v>6</v>
      </c>
      <c r="BA88">
        <v>7</v>
      </c>
      <c r="BB88">
        <v>8</v>
      </c>
      <c r="BC88">
        <v>9</v>
      </c>
      <c r="BD88">
        <v>10</v>
      </c>
      <c r="BE88">
        <v>11</v>
      </c>
      <c r="BF88">
        <v>12</v>
      </c>
      <c r="BG88">
        <v>13</v>
      </c>
      <c r="BH88">
        <v>14</v>
      </c>
      <c r="BI88">
        <v>15</v>
      </c>
      <c r="BJ88">
        <v>16</v>
      </c>
      <c r="BK88">
        <v>17</v>
      </c>
      <c r="BL88">
        <v>18</v>
      </c>
      <c r="BM88">
        <v>19</v>
      </c>
      <c r="BN88">
        <v>20</v>
      </c>
      <c r="BO88">
        <v>21</v>
      </c>
      <c r="BP88">
        <v>22</v>
      </c>
      <c r="BQ88">
        <v>23</v>
      </c>
      <c r="BR88">
        <v>24</v>
      </c>
      <c r="BS88">
        <v>25</v>
      </c>
      <c r="BT88">
        <v>26</v>
      </c>
      <c r="BU88">
        <v>27</v>
      </c>
      <c r="BV88">
        <v>28</v>
      </c>
      <c r="BW88">
        <v>29</v>
      </c>
      <c r="BX88">
        <v>30</v>
      </c>
      <c r="BY88">
        <v>31</v>
      </c>
      <c r="BZ88">
        <v>32</v>
      </c>
      <c r="CA88">
        <v>33</v>
      </c>
      <c r="CB88">
        <v>34</v>
      </c>
      <c r="CC88">
        <v>35</v>
      </c>
      <c r="CD88">
        <v>36</v>
      </c>
      <c r="CE88">
        <v>37</v>
      </c>
      <c r="CF88">
        <v>38</v>
      </c>
      <c r="CG88">
        <v>39</v>
      </c>
      <c r="CH88">
        <v>40</v>
      </c>
      <c r="CI88">
        <v>41</v>
      </c>
    </row>
    <row r="89" spans="1:87" x14ac:dyDescent="0.3">
      <c r="A89" s="147" t="s">
        <v>303</v>
      </c>
      <c r="B89" s="148">
        <f>Lister!$B$13</f>
        <v>1</v>
      </c>
      <c r="C89" s="28" t="s">
        <v>60</v>
      </c>
      <c r="D89" s="29" t="s">
        <v>79</v>
      </c>
      <c r="E89" s="30" t="s">
        <v>163</v>
      </c>
      <c r="F89" s="31" t="s">
        <v>250</v>
      </c>
      <c r="G89" s="31" t="s">
        <v>137</v>
      </c>
      <c r="H89" s="31" t="s">
        <v>138</v>
      </c>
      <c r="I89" s="31" t="s">
        <v>139</v>
      </c>
      <c r="J89" s="31" t="s">
        <v>140</v>
      </c>
      <c r="K89" s="31" t="s">
        <v>141</v>
      </c>
      <c r="L89" s="31" t="s">
        <v>80</v>
      </c>
      <c r="M89" s="31" t="s">
        <v>144</v>
      </c>
      <c r="N89" s="31" t="s">
        <v>145</v>
      </c>
      <c r="O89" s="31" t="s">
        <v>146</v>
      </c>
      <c r="P89" s="31" t="s">
        <v>147</v>
      </c>
      <c r="Q89" s="31" t="s">
        <v>152</v>
      </c>
      <c r="R89" s="31" t="s">
        <v>153</v>
      </c>
      <c r="S89" s="31" t="s">
        <v>154</v>
      </c>
      <c r="T89" s="31" t="s">
        <v>155</v>
      </c>
      <c r="U89" s="31" t="s">
        <v>156</v>
      </c>
      <c r="V89" s="31" t="s">
        <v>229</v>
      </c>
      <c r="W89" s="31" t="s">
        <v>157</v>
      </c>
      <c r="X89" s="31" t="s">
        <v>158</v>
      </c>
      <c r="Y89" s="31" t="s">
        <v>159</v>
      </c>
      <c r="Z89" s="31" t="s">
        <v>230</v>
      </c>
      <c r="AA89" s="31" t="s">
        <v>231</v>
      </c>
      <c r="AB89" s="31" t="s">
        <v>232</v>
      </c>
      <c r="AC89" s="31" t="s">
        <v>233</v>
      </c>
      <c r="AD89" s="31" t="s">
        <v>234</v>
      </c>
      <c r="AE89" s="31" t="s">
        <v>235</v>
      </c>
      <c r="AF89" s="31" t="s">
        <v>236</v>
      </c>
      <c r="AG89" s="31" t="s">
        <v>237</v>
      </c>
      <c r="AH89" s="31" t="s">
        <v>238</v>
      </c>
      <c r="AI89" s="31" t="s">
        <v>239</v>
      </c>
      <c r="AJ89" s="31" t="s">
        <v>240</v>
      </c>
      <c r="AK89" s="31" t="s">
        <v>241</v>
      </c>
      <c r="AL89" s="31" t="s">
        <v>242</v>
      </c>
      <c r="AM89" s="31" t="s">
        <v>243</v>
      </c>
      <c r="AN89" s="31" t="s">
        <v>244</v>
      </c>
      <c r="AO89" s="31" t="s">
        <v>245</v>
      </c>
      <c r="AP89" s="31" t="s">
        <v>246</v>
      </c>
      <c r="AQ89" s="31" t="s">
        <v>247</v>
      </c>
      <c r="AR89" s="31" t="s">
        <v>248</v>
      </c>
      <c r="AS89" s="32" t="s">
        <v>249</v>
      </c>
      <c r="AU89" s="19">
        <v>1</v>
      </c>
      <c r="AV89" s="19">
        <v>5</v>
      </c>
      <c r="AW89" s="19">
        <v>10</v>
      </c>
      <c r="AX89" s="19">
        <v>15</v>
      </c>
      <c r="AY89" s="19">
        <v>20</v>
      </c>
      <c r="AZ89" s="19">
        <v>25</v>
      </c>
      <c r="BA89" s="19">
        <v>30</v>
      </c>
      <c r="BB89" s="19">
        <v>35</v>
      </c>
      <c r="BC89" s="19">
        <v>40</v>
      </c>
      <c r="BD89" s="19">
        <v>45</v>
      </c>
      <c r="BE89" s="19">
        <v>50</v>
      </c>
      <c r="BF89" s="19">
        <v>55</v>
      </c>
      <c r="BG89" s="19">
        <v>60</v>
      </c>
      <c r="BH89" s="19">
        <v>65</v>
      </c>
      <c r="BI89" s="19">
        <v>70</v>
      </c>
      <c r="BJ89" s="19">
        <v>75</v>
      </c>
      <c r="BK89" s="19">
        <v>80</v>
      </c>
      <c r="BL89" s="19">
        <v>85</v>
      </c>
      <c r="BM89" s="19">
        <v>90</v>
      </c>
      <c r="BN89" s="19">
        <v>95</v>
      </c>
      <c r="BO89" s="19">
        <v>100</v>
      </c>
      <c r="BP89" s="19">
        <v>105</v>
      </c>
      <c r="BQ89" s="19">
        <v>110</v>
      </c>
      <c r="BR89" s="19">
        <v>115</v>
      </c>
      <c r="BS89" s="19">
        <v>120</v>
      </c>
      <c r="BT89" s="19">
        <v>125</v>
      </c>
      <c r="BU89" s="19">
        <v>130</v>
      </c>
      <c r="BV89" s="19">
        <v>135</v>
      </c>
      <c r="BW89" s="19">
        <v>140</v>
      </c>
      <c r="BX89" s="19">
        <v>145</v>
      </c>
      <c r="BY89" s="2">
        <v>150</v>
      </c>
      <c r="BZ89" s="19">
        <v>155</v>
      </c>
      <c r="CA89" s="2">
        <v>160</v>
      </c>
      <c r="CB89" s="19">
        <v>165</v>
      </c>
      <c r="CC89" s="2">
        <v>170</v>
      </c>
      <c r="CD89" s="19">
        <v>175</v>
      </c>
      <c r="CE89" s="2">
        <v>180</v>
      </c>
      <c r="CF89" s="19">
        <v>185</v>
      </c>
      <c r="CG89" s="2">
        <v>190</v>
      </c>
      <c r="CH89" s="19">
        <v>195</v>
      </c>
      <c r="CI89" s="2">
        <v>200</v>
      </c>
    </row>
    <row r="90" spans="1:87" x14ac:dyDescent="0.3">
      <c r="A90" s="33" t="s">
        <v>81</v>
      </c>
      <c r="B90" s="33"/>
      <c r="C90" s="124" t="str">
        <f>'Katalog over Kulturmodeller '!F37</f>
        <v>EG</v>
      </c>
      <c r="D90" s="125" t="s">
        <v>272</v>
      </c>
      <c r="E90" s="139">
        <f>'Katalog over Kulturmodeller '!W37</f>
        <v>0.4</v>
      </c>
      <c r="F90" s="37">
        <f>E90+((E95-F95)+(E96-F96))*(E90/SUM(E90:E94))</f>
        <v>0.4</v>
      </c>
      <c r="G90" s="37">
        <f t="shared" ref="G90" si="1199">F90+((F95-G95)+(F96-G96))*(F90/SUM(F90:F94))</f>
        <v>0.4</v>
      </c>
      <c r="H90" s="37">
        <f t="shared" ref="H90" si="1200">G90+((G95-H95)+(G96-H96))*(G90/SUM(G90:G94))</f>
        <v>0.42352941176470593</v>
      </c>
      <c r="I90" s="37">
        <f t="shared" ref="I90" si="1201">H90+((H95-I95)+(H96-I96))*(H90/SUM(H90:H94))</f>
        <v>0.44705882352941184</v>
      </c>
      <c r="J90" s="37">
        <f t="shared" ref="J90" si="1202">I90+((I95-J95)+(I96-J96))*(I90/SUM(I90:I94))</f>
        <v>0.47058823529411775</v>
      </c>
      <c r="K90" s="37">
        <f t="shared" ref="K90" si="1203">J90+((J95-K95)+(J96-K96))*(J90/SUM(J90:J94))</f>
        <v>0.47058823529411775</v>
      </c>
      <c r="L90" s="37">
        <f t="shared" ref="L90" si="1204">K90+((K95-L95)+(K96-L96))*(K90/SUM(K90:K94))</f>
        <v>0.47058823529411775</v>
      </c>
      <c r="M90" s="37">
        <f t="shared" ref="M90" si="1205">L90+((L95-M95)+(L96-M96))*(L90/SUM(L90:L94))</f>
        <v>0.47058823529411775</v>
      </c>
      <c r="N90" s="37">
        <f t="shared" ref="N90" si="1206">M90+((M95-N95)+(M96-N96))*(M90/SUM(M90:M94))</f>
        <v>0.47058823529411775</v>
      </c>
      <c r="O90" s="37">
        <f t="shared" ref="O90" si="1207">N90+((N95-O95)+(N96-O96))*(N90/SUM(N90:N94))</f>
        <v>0.47058823529411775</v>
      </c>
      <c r="P90" s="37">
        <f t="shared" ref="P90" si="1208">O90+((O95-P95)+(O96-P96))*(O90/SUM(O90:O94))</f>
        <v>0.47058823529411775</v>
      </c>
      <c r="Q90" s="37">
        <f t="shared" ref="Q90" si="1209">P90+((P95-Q95)+(P96-Q96))*(P90/SUM(P90:P94))</f>
        <v>0.47058823529411775</v>
      </c>
      <c r="R90" s="37">
        <f t="shared" ref="R90" si="1210">Q90+((Q95-R95)+(Q96-R96))*(Q90/SUM(Q90:Q94))</f>
        <v>0.47058823529411775</v>
      </c>
      <c r="S90" s="37">
        <f t="shared" ref="S90" si="1211">R90+((R95-S95)+(R96-S96))*(R90/SUM(R90:R94))</f>
        <v>0.47058823529411775</v>
      </c>
      <c r="T90" s="37">
        <f t="shared" ref="T90" si="1212">S90+((S95-T95)+(S96-T96))*(S90/SUM(S90:S94))</f>
        <v>0.47058823529411775</v>
      </c>
      <c r="U90" s="37">
        <f t="shared" ref="U90" si="1213">T90+((T95-U95)+(T96-U96))*(T90/SUM(T90:T94))</f>
        <v>0.47058823529411775</v>
      </c>
      <c r="V90" s="37">
        <f t="shared" ref="V90" si="1214">U90+((U95-V95)+(U96-V96))*(U90/SUM(U90:U94))</f>
        <v>0.47058823529411775</v>
      </c>
      <c r="W90" s="37">
        <f t="shared" ref="W90" si="1215">V90+((V95-W95)+(V96-W96))*(V90/SUM(V90:V94))</f>
        <v>0.47058823529411775</v>
      </c>
      <c r="X90" s="37">
        <f t="shared" ref="X90" si="1216">W90+((W95-X95)+(W96-X96))*(W90/SUM(W90:W94))</f>
        <v>0.47058823529411775</v>
      </c>
      <c r="Y90" s="37">
        <f t="shared" ref="Y90" si="1217">X90+((X95-Y95)+(X96-Y96))*(X90/SUM(X90:X94))</f>
        <v>0.47058823529411775</v>
      </c>
      <c r="Z90" s="37">
        <f t="shared" ref="Z90" si="1218">Y90+((Y95-Z95)+(Y96-Z96))*(Y90/SUM(Y90:Y94))</f>
        <v>0.47058823529411775</v>
      </c>
      <c r="AA90" s="37">
        <f t="shared" ref="AA90" si="1219">Z90+((Z95-AA95)+(Z96-AA96))*(Z90/SUM(Z90:Z94))</f>
        <v>0.47058823529411775</v>
      </c>
      <c r="AB90" s="37">
        <f t="shared" ref="AB90" si="1220">AA90+((AA95-AB95)+(AA96-AB96))*(AA90/SUM(AA90:AA94))</f>
        <v>0.47058823529411775</v>
      </c>
      <c r="AC90" s="37">
        <f t="shared" ref="AC90" si="1221">AB90+((AB95-AC95)+(AB96-AC96))*(AB90/SUM(AB90:AB94))</f>
        <v>0.47058823529411775</v>
      </c>
      <c r="AD90" s="37">
        <f t="shared" ref="AD90" si="1222">AC90+((AC95-AD95)+(AC96-AD96))*(AC90/SUM(AC90:AC94))</f>
        <v>0.47058823529411775</v>
      </c>
      <c r="AE90" s="37">
        <f t="shared" ref="AE90" si="1223">AD90+((AD95-AE95)+(AD96-AE96))*(AD90/SUM(AD90:AD94))</f>
        <v>0.47058823529411775</v>
      </c>
      <c r="AF90" s="37">
        <f t="shared" ref="AF90" si="1224">AE90+((AE95-AF95)+(AE96-AF96))*(AE90/SUM(AE90:AE94))</f>
        <v>0.47058823529411775</v>
      </c>
      <c r="AG90" s="37">
        <f t="shared" ref="AG90" si="1225">AF90+((AF95-AG95)+(AF96-AG96))*(AF90/SUM(AF90:AF94))</f>
        <v>0.47058823529411775</v>
      </c>
      <c r="AH90" s="37">
        <f t="shared" ref="AH90" si="1226">AG90+((AG95-AH95)+(AG96-AH96))*(AG90/SUM(AG90:AG94))</f>
        <v>0.47058823529411775</v>
      </c>
      <c r="AI90" s="37">
        <f t="shared" ref="AI90" si="1227">AH90+((AH95-AI95)+(AH96-AI96))*(AH90/SUM(AH90:AH94))</f>
        <v>0.47058823529411775</v>
      </c>
      <c r="AJ90" s="37">
        <f t="shared" ref="AJ90" si="1228">AI90+((AI95-AJ95)+(AI96-AJ96))*(AI90/SUM(AI90:AI94))</f>
        <v>0.47058823529411775</v>
      </c>
      <c r="AK90" s="37">
        <f t="shared" ref="AK90" si="1229">AJ90+((AJ95-AK95)+(AJ96-AK96))*(AJ90/SUM(AJ90:AJ94))</f>
        <v>0.47058823529411775</v>
      </c>
      <c r="AL90" s="37">
        <f t="shared" ref="AL90" si="1230">AK90+((AK95-AL95)+(AK96-AL96))*(AK90/SUM(AK90:AK94))</f>
        <v>0.47058823529411775</v>
      </c>
      <c r="AM90" s="37">
        <f t="shared" ref="AM90" si="1231">AL90+((AL95-AM95)+(AL96-AM96))*(AL90/SUM(AL90:AL94))</f>
        <v>0.47058823529411775</v>
      </c>
      <c r="AN90" s="37">
        <f t="shared" ref="AN90" si="1232">AM90+((AM95-AN95)+(AM96-AN96))*(AM90/SUM(AM90:AM94))</f>
        <v>0.47058823529411775</v>
      </c>
      <c r="AO90" s="37">
        <f t="shared" ref="AO90" si="1233">AN90+((AN95-AO95)+(AN96-AO96))*(AN90/SUM(AN90:AN94))</f>
        <v>0.47058823529411775</v>
      </c>
      <c r="AP90" s="37">
        <f t="shared" ref="AP90" si="1234">AO90+((AO95-AP95)+(AO96-AP96))*(AO90/SUM(AO90:AO94))</f>
        <v>0.47058823529411775</v>
      </c>
      <c r="AQ90" s="37">
        <f t="shared" ref="AQ90" si="1235">AP90+((AP95-AQ95)+(AP96-AQ96))*(AP90/SUM(AP90:AP94))</f>
        <v>0.47058823529411775</v>
      </c>
      <c r="AR90" s="37">
        <f t="shared" ref="AR90" si="1236">AQ90+((AQ95-AR95)+(AQ96-AR96))*(AQ90/SUM(AQ90:AQ94))</f>
        <v>0.47058823529411775</v>
      </c>
      <c r="AS90" s="38">
        <f t="shared" ref="AS90" si="1237">AR90+((AR95-AS95)+(AR96-AS96))*(AR90/SUM(AR90:AR94))</f>
        <v>0.47058823529411775</v>
      </c>
      <c r="AU90" s="7" cm="1">
        <f t="array" ref="AU90">IF($D90="","",INDEX('Data - CO2'!$B$5:$AP$53,MATCH(Kulturmodeller!$D90,'Data - CO2'!$A$5:$A$53,0),AU$20)*E90)</f>
        <v>0</v>
      </c>
      <c r="AV90" s="8" cm="1">
        <f t="array" ref="AV90">IF($D90="","",INDEX('Data - CO2'!$B$5:$AP$53,MATCH(Kulturmodeller!$D90,'Data - CO2'!$A$5:$A$53,0),AV$20)*F90)</f>
        <v>0.82104538192531751</v>
      </c>
      <c r="AW90" s="8" cm="1">
        <f t="array" ref="AW90">IF($D90="","",INDEX('Data - CO2'!$B$5:$AP$53,MATCH(Kulturmodeller!$D90,'Data - CO2'!$A$5:$A$53,0),AW$20)*G90)</f>
        <v>5.4736358795021181</v>
      </c>
      <c r="AX90" s="8" cm="1">
        <f t="array" ref="AX90">IF($D90="","",INDEX('Data - CO2'!$B$5:$AP$53,MATCH(Kulturmodeller!$D90,'Data - CO2'!$A$5:$A$53,0),AX$20)*H90)</f>
        <v>14.489036151623253</v>
      </c>
      <c r="AY90" s="8" cm="1">
        <f t="array" ref="AY90">IF($D90="","",INDEX('Data - CO2'!$B$5:$AP$53,MATCH(Kulturmodeller!$D90,'Data - CO2'!$A$5:$A$53,0),AY$20)*I90)</f>
        <v>30.587965208982425</v>
      </c>
      <c r="AZ90" s="8" cm="1">
        <f t="array" ref="AZ90">IF($D90="","",INDEX('Data - CO2'!$B$5:$AP$53,MATCH(Kulturmodeller!$D90,'Data - CO2'!$A$5:$A$53,0),AZ$20)*J90*$B89)</f>
        <v>54.127751263779132</v>
      </c>
      <c r="BA90" s="8" cm="1">
        <f t="array" ref="BA90">IF($D90="","",INDEX('Data - CO2'!$B$5:$AP$53,MATCH(Kulturmodeller!$D90,'Data - CO2'!$A$5:$A$53,0),BA$20)*K90*$B89)</f>
        <v>60.828113102015443</v>
      </c>
      <c r="BB90" s="8" cm="1">
        <f t="array" ref="BB90">IF($D90="","",INDEX('Data - CO2'!$B$5:$AP$53,MATCH(Kulturmodeller!$D90,'Data - CO2'!$A$5:$A$53,0),BB$20)*L90*$B89)</f>
        <v>65.119423456936048</v>
      </c>
      <c r="BC90" s="8" cm="1">
        <f t="array" ref="BC90">IF($D90="","",INDEX('Data - CO2'!$B$5:$AP$53,MATCH(Kulturmodeller!$D90,'Data - CO2'!$A$5:$A$53,0),BC$20)*M90*$B89)</f>
        <v>70.098027578247937</v>
      </c>
      <c r="BD90" s="8" cm="1">
        <f t="array" ref="BD90">IF($D90="","",INDEX('Data - CO2'!$B$5:$AP$53,MATCH(Kulturmodeller!$D90,'Data - CO2'!$A$5:$A$53,0),BD$20)*N90*$B89)</f>
        <v>73.506877708666309</v>
      </c>
      <c r="BE90" s="8" cm="1">
        <f t="array" ref="BE90">IF($D90="","",INDEX('Data - CO2'!$B$5:$AP$53,MATCH(Kulturmodeller!$D90,'Data - CO2'!$A$5:$A$53,0),BE$20)*O90*$B89)</f>
        <v>77.74030175109155</v>
      </c>
      <c r="BF90" s="8" cm="1">
        <f t="array" ref="BF90">IF($D90="","",INDEX('Data - CO2'!$B$5:$AP$53,MATCH(Kulturmodeller!$D90,'Data - CO2'!$A$5:$A$53,0),BF$20)*P90*$B89)</f>
        <v>81.319937000835097</v>
      </c>
      <c r="BG90" s="8" cm="1">
        <f t="array" ref="BG90">IF($D90="","",INDEX('Data - CO2'!$B$5:$AP$53,MATCH(Kulturmodeller!$D90,'Data - CO2'!$A$5:$A$53,0),BG$20)*Q90*$B89)</f>
        <v>86.757086888689074</v>
      </c>
      <c r="BH90" s="8" cm="1">
        <f t="array" ref="BH90">IF($D90="","",INDEX('Data - CO2'!$B$5:$AP$53,MATCH(Kulturmodeller!$D90,'Data - CO2'!$A$5:$A$53,0),BH$20)*R90*$B89)</f>
        <v>92.81221448320477</v>
      </c>
      <c r="BI90" s="8" cm="1">
        <f t="array" ref="BI90">IF($D90="","",INDEX('Data - CO2'!$B$5:$AP$53,MATCH(Kulturmodeller!$D90,'Data - CO2'!$A$5:$A$53,0),BI$20)*S90*$B89)</f>
        <v>97.904762805825172</v>
      </c>
      <c r="BJ90" s="8" cm="1">
        <f t="array" ref="BJ90">IF($D90="","",INDEX('Data - CO2'!$B$5:$AP$53,MATCH(Kulturmodeller!$D90,'Data - CO2'!$A$5:$A$53,0),BJ$20)*T90*$B89)</f>
        <v>103.81425182749086</v>
      </c>
      <c r="BK90" s="8" cm="1">
        <f t="array" ref="BK90">IF($D90="","",INDEX('Data - CO2'!$B$5:$AP$53,MATCH(Kulturmodeller!$D90,'Data - CO2'!$A$5:$A$53,0),BK$20)*U90*$B89)</f>
        <v>109.12598734032711</v>
      </c>
      <c r="BL90" s="8" cm="1">
        <f t="array" ref="BL90">IF($D90="","",INDEX('Data - CO2'!$B$5:$AP$53,MATCH(Kulturmodeller!$D90,'Data - CO2'!$A$5:$A$53,0),BL$20)*V90*$B89)</f>
        <v>114.69765975875359</v>
      </c>
      <c r="BM90" s="8" cm="1">
        <f t="array" ref="BM90">IF($D90="","",INDEX('Data - CO2'!$B$5:$AP$53,MATCH(Kulturmodeller!$D90,'Data - CO2'!$A$5:$A$53,0),BM$20)*W90*$B89)</f>
        <v>120.42933963214418</v>
      </c>
      <c r="BN90" s="8" cm="1">
        <f t="array" ref="BN90">IF($D90="","",INDEX('Data - CO2'!$B$5:$AP$53,MATCH(Kulturmodeller!$D90,'Data - CO2'!$A$5:$A$53,0),BN$20)*X90*$B89)</f>
        <v>126.16021562193713</v>
      </c>
      <c r="BO90" s="8" cm="1">
        <f t="array" ref="BO90">IF($D90="","",INDEX('Data - CO2'!$B$5:$AP$53,MATCH(Kulturmodeller!$D90,'Data - CO2'!$A$5:$A$53,0),BO$20)*Y90*$B89)</f>
        <v>131.4143724667083</v>
      </c>
      <c r="BP90" s="8" cm="1">
        <f t="array" ref="BP90">IF($D90="","",INDEX('Data - CO2'!$B$5:$AP$53,MATCH(Kulturmodeller!$D90,'Data - CO2'!$A$5:$A$53,0),BP$20)*Z90*$B89)</f>
        <v>137.30682980006586</v>
      </c>
      <c r="BQ90" s="8" cm="1">
        <f t="array" ref="BQ90">IF($D90="","",INDEX('Data - CO2'!$B$5:$AP$53,MATCH(Kulturmodeller!$D90,'Data - CO2'!$A$5:$A$53,0),BQ$20)*AA90*$B89)</f>
        <v>143.1584010700951</v>
      </c>
      <c r="BR90" s="8" cm="1">
        <f t="array" ref="BR90">IF($D90="","",INDEX('Data - CO2'!$B$5:$AP$53,MATCH(Kulturmodeller!$D90,'Data - CO2'!$A$5:$A$53,0),BR$20)*AB90*$B89)</f>
        <v>149.10451883990976</v>
      </c>
      <c r="BS90" s="8" cm="1">
        <f t="array" ref="BS90">IF($D90="","",INDEX('Data - CO2'!$B$5:$AP$53,MATCH(Kulturmodeller!$D90,'Data - CO2'!$A$5:$A$53,0),BS$20)*AC90*$B89)</f>
        <v>154.75770585244553</v>
      </c>
      <c r="BT90" s="8" cm="1">
        <f t="array" ref="BT90">IF($D90="","",INDEX('Data - CO2'!$B$5:$AP$53,MATCH(Kulturmodeller!$D90,'Data - CO2'!$A$5:$A$53,0),BT$20)*AD90*$B89)</f>
        <v>159.78149269010444</v>
      </c>
      <c r="BU90" s="8" cm="1">
        <f t="array" ref="BU90">IF($D90="","",INDEX('Data - CO2'!$B$5:$AP$53,MATCH(Kulturmodeller!$D90,'Data - CO2'!$A$5:$A$53,0),BU$20)*AE90*$B89)</f>
        <v>160.17151672377037</v>
      </c>
      <c r="BV90" s="8" cm="1">
        <f t="array" ref="BV90">IF($D90="","",INDEX('Data - CO2'!$B$5:$AP$53,MATCH(Kulturmodeller!$D90,'Data - CO2'!$A$5:$A$53,0),BV$20)*AF90*$B89)</f>
        <v>162.57127450207796</v>
      </c>
      <c r="BW90" s="8" cm="1">
        <f t="array" ref="BW90">IF($D90="","",INDEX('Data - CO2'!$B$5:$AP$53,MATCH(Kulturmodeller!$D90,'Data - CO2'!$A$5:$A$53,0),BW$20)*AG90*$B89)</f>
        <v>163.30400521106102</v>
      </c>
      <c r="BX90" s="8" cm="1">
        <f t="array" ref="BX90">IF($D90="","",INDEX('Data - CO2'!$B$5:$AP$53,MATCH(Kulturmodeller!$D90,'Data - CO2'!$A$5:$A$53,0),BX$20)*AH90*$B89)</f>
        <v>164.82572971920632</v>
      </c>
      <c r="BY90" s="8" cm="1">
        <f t="array" ref="BY90">IF($D90="","",INDEX('Data - CO2'!$B$5:$AP$53,MATCH(Kulturmodeller!$D90,'Data - CO2'!$A$5:$A$53,0),BY$20)*AI90*$B89)</f>
        <v>167.74818648284972</v>
      </c>
      <c r="BZ90" s="8" cm="1">
        <f t="array" ref="BZ90">IF($D90="","",INDEX('Data - CO2'!$B$5:$AP$53,MATCH(Kulturmodeller!$D90,'Data - CO2'!$A$5:$A$53,0),BZ$20)*AJ90*$B89)</f>
        <v>0.9659357434415502</v>
      </c>
      <c r="CA90" s="8" cm="1">
        <f t="array" ref="CA90">IF($D90="","",INDEX('Data - CO2'!$B$5:$AP$53,MATCH(Kulturmodeller!$D90,'Data - CO2'!$A$5:$A$53,0),CA$20)*AK90*$B89)</f>
        <v>6.439571622943669</v>
      </c>
      <c r="CB90" s="8" cm="1">
        <f t="array" ref="CB90">IF($D90="","",INDEX('Data - CO2'!$B$5:$AP$53,MATCH(Kulturmodeller!$D90,'Data - CO2'!$A$5:$A$53,0),CB$20)*AL90*$B89)</f>
        <v>16.098929057359172</v>
      </c>
      <c r="CC90" s="8" cm="1">
        <f t="array" ref="CC90">IF($D90="","",INDEX('Data - CO2'!$B$5:$AP$53,MATCH(Kulturmodeller!$D90,'Data - CO2'!$A$5:$A$53,0),CC$20)*AM90*$B89)</f>
        <v>32.197858114718343</v>
      </c>
      <c r="CD90" s="8" cm="1">
        <f t="array" ref="CD90">IF($D90="","",INDEX('Data - CO2'!$B$5:$AP$53,MATCH(Kulturmodeller!$D90,'Data - CO2'!$A$5:$A$53,0),CD$20)*AN90*$B89)</f>
        <v>54.127751263779132</v>
      </c>
      <c r="CE90" s="8" cm="1">
        <f t="array" ref="CE90">IF($D90="","",INDEX('Data - CO2'!$B$5:$AP$53,MATCH(Kulturmodeller!$D90,'Data - CO2'!$A$5:$A$53,0),CE$20)*AO90*$B89)</f>
        <v>60.828113102015443</v>
      </c>
      <c r="CF90" s="8" cm="1">
        <f t="array" ref="CF90">IF($D90="","",INDEX('Data - CO2'!$B$5:$AP$53,MATCH(Kulturmodeller!$D90,'Data - CO2'!$A$5:$A$53,0),CF$20)*AP90*$B89)</f>
        <v>65.119423456936048</v>
      </c>
      <c r="CG90" s="8" cm="1">
        <f t="array" ref="CG90">IF($D90="","",INDEX('Data - CO2'!$B$5:$AP$53,MATCH(Kulturmodeller!$D90,'Data - CO2'!$A$5:$A$53,0),CG$20)*AQ90*$B89)</f>
        <v>70.098027578247937</v>
      </c>
      <c r="CH90" s="8" cm="1">
        <f t="array" ref="CH90">IF($D90="","",INDEX('Data - CO2'!$B$5:$AP$53,MATCH(Kulturmodeller!$D90,'Data - CO2'!$A$5:$A$53,0),CH$20)*AR90*$B89)</f>
        <v>73.506877708666309</v>
      </c>
      <c r="CI90" s="9" cm="1">
        <f t="array" ref="CI90">IF($D90="","",INDEX('Data - CO2'!$B$5:$AP$53,MATCH(Kulturmodeller!$D90,'Data - CO2'!$A$5:$A$53,0),CI$20)*AS90*$B89)</f>
        <v>77.74030175109155</v>
      </c>
    </row>
    <row r="91" spans="1:87" x14ac:dyDescent="0.3">
      <c r="A91" s="33" t="s">
        <v>82</v>
      </c>
      <c r="B91" s="33"/>
      <c r="C91" s="124" t="str">
        <f>'Katalog over Kulturmodeller '!F38</f>
        <v>SKF</v>
      </c>
      <c r="D91" s="125" t="s">
        <v>292</v>
      </c>
      <c r="E91" s="151">
        <f>'Katalog over Kulturmodeller '!W38</f>
        <v>0.15</v>
      </c>
      <c r="F91" s="40">
        <f>E91+((E95-F95)+(E96-F96))*(E91/SUM(E90:E94))</f>
        <v>0.15</v>
      </c>
      <c r="G91" s="40">
        <f t="shared" ref="G91" si="1238">F91+((F95-G95)+(F96-G96))*(F91/SUM(F90:F94))</f>
        <v>0.15</v>
      </c>
      <c r="H91" s="40">
        <f t="shared" ref="H91" si="1239">G91+((G95-H95)+(G96-H96))*(G91/SUM(G90:G94))</f>
        <v>0.1588235294117647</v>
      </c>
      <c r="I91" s="40">
        <f t="shared" ref="I91" si="1240">H91+((H95-I95)+(H96-I96))*(H91/SUM(H90:H94))</f>
        <v>0.1676470588235294</v>
      </c>
      <c r="J91" s="40">
        <f t="shared" ref="J91" si="1241">I91+((I95-J95)+(I96-J96))*(I91/SUM(I90:I94))</f>
        <v>0.1764705882352941</v>
      </c>
      <c r="K91" s="40">
        <f t="shared" ref="K91" si="1242">J91+((J95-K95)+(J96-K96))*(J91/SUM(J90:J94))</f>
        <v>0.1764705882352941</v>
      </c>
      <c r="L91" s="40">
        <f t="shared" ref="L91" si="1243">K91+((K95-L95)+(K96-L96))*(K91/SUM(K90:K94))</f>
        <v>0.1764705882352941</v>
      </c>
      <c r="M91" s="40">
        <f t="shared" ref="M91" si="1244">L91+((L95-M95)+(L96-M96))*(L91/SUM(L90:L94))</f>
        <v>0.1764705882352941</v>
      </c>
      <c r="N91" s="40">
        <f t="shared" ref="N91" si="1245">M91+((M95-N95)+(M96-N96))*(M91/SUM(M90:M94))</f>
        <v>0.1764705882352941</v>
      </c>
      <c r="O91" s="40">
        <f t="shared" ref="O91" si="1246">N91+((N95-O95)+(N96-O96))*(N91/SUM(N90:N94))</f>
        <v>0.1764705882352941</v>
      </c>
      <c r="P91" s="40">
        <f t="shared" ref="P91" si="1247">O91+((O95-P95)+(O96-P96))*(O91/SUM(O90:O94))</f>
        <v>0.1764705882352941</v>
      </c>
      <c r="Q91" s="40">
        <f t="shared" ref="Q91" si="1248">P91+((P95-Q95)+(P96-Q96))*(P91/SUM(P90:P94))</f>
        <v>0.1764705882352941</v>
      </c>
      <c r="R91" s="40">
        <f t="shared" ref="R91" si="1249">Q91+((Q95-R95)+(Q96-R96))*(Q91/SUM(Q90:Q94))</f>
        <v>0.1764705882352941</v>
      </c>
      <c r="S91" s="40">
        <f t="shared" ref="S91" si="1250">R91+((R95-S95)+(R96-S96))*(R91/SUM(R90:R94))</f>
        <v>0.1764705882352941</v>
      </c>
      <c r="T91" s="40">
        <f t="shared" ref="T91" si="1251">S91+((S95-T95)+(S96-T96))*(S91/SUM(S90:S94))</f>
        <v>0.1764705882352941</v>
      </c>
      <c r="U91" s="40">
        <f t="shared" ref="U91" si="1252">T91+((T95-U95)+(T96-U96))*(T91/SUM(T90:T94))</f>
        <v>0.1764705882352941</v>
      </c>
      <c r="V91" s="40">
        <f t="shared" ref="V91" si="1253">U91+((U95-V95)+(U96-V96))*(U91/SUM(U90:U94))</f>
        <v>0.1764705882352941</v>
      </c>
      <c r="W91" s="40">
        <f t="shared" ref="W91" si="1254">V91+((V95-W95)+(V96-W96))*(V91/SUM(V90:V94))</f>
        <v>0.1764705882352941</v>
      </c>
      <c r="X91" s="40">
        <f t="shared" ref="X91" si="1255">W91+((W95-X95)+(W96-X96))*(W91/SUM(W90:W94))</f>
        <v>0.1764705882352941</v>
      </c>
      <c r="Y91" s="40">
        <f t="shared" ref="Y91" si="1256">X91+((X95-Y95)+(X96-Y96))*(X91/SUM(X90:X94))</f>
        <v>0.1764705882352941</v>
      </c>
      <c r="Z91" s="40">
        <f t="shared" ref="Z91" si="1257">Y91+((Y95-Z95)+(Y96-Z96))*(Y91/SUM(Y90:Y94))</f>
        <v>0.1764705882352941</v>
      </c>
      <c r="AA91" s="40">
        <f t="shared" ref="AA91" si="1258">Z91+((Z95-AA95)+(Z96-AA96))*(Z91/SUM(Z90:Z94))</f>
        <v>0.1764705882352941</v>
      </c>
      <c r="AB91" s="40">
        <f t="shared" ref="AB91" si="1259">AA91+((AA95-AB95)+(AA96-AB96))*(AA91/SUM(AA90:AA94))</f>
        <v>0.1764705882352941</v>
      </c>
      <c r="AC91" s="40">
        <f t="shared" ref="AC91" si="1260">AB91+((AB95-AC95)+(AB96-AC96))*(AB91/SUM(AB90:AB94))</f>
        <v>0.1764705882352941</v>
      </c>
      <c r="AD91" s="40">
        <f t="shared" ref="AD91" si="1261">AC91+((AC95-AD95)+(AC96-AD96))*(AC91/SUM(AC90:AC94))</f>
        <v>0.1764705882352941</v>
      </c>
      <c r="AE91" s="40">
        <f t="shared" ref="AE91" si="1262">AD91+((AD95-AE95)+(AD96-AE96))*(AD91/SUM(AD90:AD94))</f>
        <v>0.1764705882352941</v>
      </c>
      <c r="AF91" s="40">
        <f t="shared" ref="AF91" si="1263">AE91+((AE95-AF95)+(AE96-AF96))*(AE91/SUM(AE90:AE94))</f>
        <v>0.1764705882352941</v>
      </c>
      <c r="AG91" s="40">
        <f t="shared" ref="AG91" si="1264">AF91+((AF95-AG95)+(AF96-AG96))*(AF91/SUM(AF90:AF94))</f>
        <v>0.1764705882352941</v>
      </c>
      <c r="AH91" s="40">
        <f t="shared" ref="AH91" si="1265">AG91+((AG95-AH95)+(AG96-AH96))*(AG91/SUM(AG90:AG94))</f>
        <v>0.1764705882352941</v>
      </c>
      <c r="AI91" s="40">
        <f t="shared" ref="AI91" si="1266">AH91+((AH95-AI95)+(AH96-AI96))*(AH91/SUM(AH90:AH94))</f>
        <v>0.1764705882352941</v>
      </c>
      <c r="AJ91" s="40">
        <f t="shared" ref="AJ91" si="1267">AI91+((AI95-AJ95)+(AI96-AJ96))*(AI91/SUM(AI90:AI94))</f>
        <v>0.1764705882352941</v>
      </c>
      <c r="AK91" s="40">
        <f t="shared" ref="AK91" si="1268">AJ91+((AJ95-AK95)+(AJ96-AK96))*(AJ91/SUM(AJ90:AJ94))</f>
        <v>0.1764705882352941</v>
      </c>
      <c r="AL91" s="40">
        <f t="shared" ref="AL91" si="1269">AK91+((AK95-AL95)+(AK96-AL96))*(AK91/SUM(AK90:AK94))</f>
        <v>0.1764705882352941</v>
      </c>
      <c r="AM91" s="40">
        <f t="shared" ref="AM91" si="1270">AL91+((AL95-AM95)+(AL96-AM96))*(AL91/SUM(AL90:AL94))</f>
        <v>0.1764705882352941</v>
      </c>
      <c r="AN91" s="40">
        <f t="shared" ref="AN91" si="1271">AM91+((AM95-AN95)+(AM96-AN96))*(AM91/SUM(AM90:AM94))</f>
        <v>0.1764705882352941</v>
      </c>
      <c r="AO91" s="40">
        <f t="shared" ref="AO91" si="1272">AN91+((AN95-AO95)+(AN96-AO96))*(AN91/SUM(AN90:AN94))</f>
        <v>0.1764705882352941</v>
      </c>
      <c r="AP91" s="40">
        <f t="shared" ref="AP91" si="1273">AO91+((AO95-AP95)+(AO96-AP96))*(AO91/SUM(AO90:AO94))</f>
        <v>0.1764705882352941</v>
      </c>
      <c r="AQ91" s="40">
        <f t="shared" ref="AQ91" si="1274">AP91+((AP95-AQ95)+(AP96-AQ96))*(AP91/SUM(AP90:AP94))</f>
        <v>0.1764705882352941</v>
      </c>
      <c r="AR91" s="40">
        <f t="shared" ref="AR91" si="1275">AQ91+((AQ95-AR95)+(AQ96-AR96))*(AQ91/SUM(AQ90:AQ94))</f>
        <v>0.1764705882352941</v>
      </c>
      <c r="AS91" s="41">
        <f t="shared" ref="AS91" si="1276">AR91+((AR95-AS95)+(AR96-AS96))*(AR91/SUM(AR90:AR94))</f>
        <v>0.1764705882352941</v>
      </c>
      <c r="AU91" s="10" cm="1">
        <f t="array" ref="AU91">IF($D91="","",INDEX('Data - CO2'!$B$5:$AP$53,MATCH(Kulturmodeller!$D91,'Data - CO2'!$A$5:$A$53,0),AU$20)*E91)</f>
        <v>0</v>
      </c>
      <c r="AV91" cm="1">
        <f t="array" ref="AV91">IF($D91="","",INDEX('Data - CO2'!$B$5:$AP$53,MATCH(Kulturmodeller!$D91,'Data - CO2'!$A$5:$A$53,0),AV$20)*F91)</f>
        <v>0.35005560407779024</v>
      </c>
      <c r="AW91" cm="1">
        <f t="array" ref="AW91">IF($D91="","",INDEX('Data - CO2'!$B$5:$AP$53,MATCH(Kulturmodeller!$D91,'Data - CO2'!$A$5:$A$53,0),AW$20)*G91)</f>
        <v>2.3337040271852687</v>
      </c>
      <c r="AX91" cm="1">
        <f t="array" ref="AX91">IF($D91="","",INDEX('Data - CO2'!$B$5:$AP$53,MATCH(Kulturmodeller!$D91,'Data - CO2'!$A$5:$A$53,0),AX$20)*H91)</f>
        <v>6.1774518366668874</v>
      </c>
      <c r="AY91" cm="1">
        <f t="array" ref="AY91">IF($D91="","",INDEX('Data - CO2'!$B$5:$AP$53,MATCH(Kulturmodeller!$D91,'Data - CO2'!$A$5:$A$53,0),AY$20)*I91)</f>
        <v>13.041287210741206</v>
      </c>
      <c r="AZ91" cm="1">
        <f t="array" ref="AZ91">IF($D91="","",INDEX('Data - CO2'!$B$5:$AP$53,MATCH(Kulturmodeller!$D91,'Data - CO2'!$A$5:$A$53,0),AZ$20)*J91*$B89)</f>
        <v>20.817711448136524</v>
      </c>
      <c r="BA91" cm="1">
        <f t="array" ref="BA91">IF($D91="","",INDEX('Data - CO2'!$B$5:$AP$53,MATCH(Kulturmodeller!$D91,'Data - CO2'!$A$5:$A$53,0),BA$20)*K91*$B89)</f>
        <v>23.440153279340212</v>
      </c>
      <c r="BB91" cm="1">
        <f t="array" ref="BB91">IF($D91="","",INDEX('Data - CO2'!$B$5:$AP$53,MATCH(Kulturmodeller!$D91,'Data - CO2'!$A$5:$A$53,0),BB$20)*L91*$B89)</f>
        <v>29.529856090093418</v>
      </c>
      <c r="BC91" cm="1">
        <f t="array" ref="BC91">IF($D91="","",INDEX('Data - CO2'!$B$5:$AP$53,MATCH(Kulturmodeller!$D91,'Data - CO2'!$A$5:$A$53,0),BC$20)*M91*$B89)</f>
        <v>39.478994045961521</v>
      </c>
      <c r="BD91" cm="1">
        <f t="array" ref="BD91">IF($D91="","",INDEX('Data - CO2'!$B$5:$AP$53,MATCH(Kulturmodeller!$D91,'Data - CO2'!$A$5:$A$53,0),BD$20)*N91*$B89)</f>
        <v>43.025236065034086</v>
      </c>
      <c r="BE91" cm="1">
        <f t="array" ref="BE91">IF($D91="","",INDEX('Data - CO2'!$B$5:$AP$53,MATCH(Kulturmodeller!$D91,'Data - CO2'!$A$5:$A$53,0),BE$20)*O91*$B89)</f>
        <v>45.938514565229752</v>
      </c>
      <c r="BF91" cm="1">
        <f t="array" ref="BF91">IF($D91="","",INDEX('Data - CO2'!$B$5:$AP$53,MATCH(Kulturmodeller!$D91,'Data - CO2'!$A$5:$A$53,0),BF$20)*P91*$B89)</f>
        <v>55.391534101996882</v>
      </c>
      <c r="BG91" cm="1">
        <f t="array" ref="BG91">IF($D91="","",INDEX('Data - CO2'!$B$5:$AP$53,MATCH(Kulturmodeller!$D91,'Data - CO2'!$A$5:$A$53,0),BG$20)*Q91*$B89)</f>
        <v>65.289087788106897</v>
      </c>
      <c r="BH91" cm="1">
        <f t="array" ref="BH91">IF($D91="","",INDEX('Data - CO2'!$B$5:$AP$53,MATCH(Kulturmodeller!$D91,'Data - CO2'!$A$5:$A$53,0),BH$20)*R91*$B89)</f>
        <v>72.150289089471002</v>
      </c>
      <c r="BI91" cm="1">
        <f t="array" ref="BI91">IF($D91="","",INDEX('Data - CO2'!$B$5:$AP$53,MATCH(Kulturmodeller!$D91,'Data - CO2'!$A$5:$A$53,0),BI$20)*S91*$B89)</f>
        <v>79.6163656013658</v>
      </c>
      <c r="BJ91" cm="1">
        <f t="array" ref="BJ91">IF($D91="","",INDEX('Data - CO2'!$B$5:$AP$53,MATCH(Kulturmodeller!$D91,'Data - CO2'!$A$5:$A$53,0),BJ$20)*T91*$B89)</f>
        <v>95.87634800325921</v>
      </c>
      <c r="BK91" cm="1">
        <f t="array" ref="BK91">IF($D91="","",INDEX('Data - CO2'!$B$5:$AP$53,MATCH(Kulturmodeller!$D91,'Data - CO2'!$A$5:$A$53,0),BK$20)*U91*$B89)</f>
        <v>113.66877129731041</v>
      </c>
      <c r="BL91" cm="1">
        <f t="array" ref="BL91">IF($D91="","",INDEX('Data - CO2'!$B$5:$AP$53,MATCH(Kulturmodeller!$D91,'Data - CO2'!$A$5:$A$53,0),BL$20)*V91*$B89)</f>
        <v>0.41183012244445905</v>
      </c>
      <c r="BM91" cm="1">
        <f t="array" ref="BM91">IF($D91="","",INDEX('Data - CO2'!$B$5:$AP$53,MATCH(Kulturmodeller!$D91,'Data - CO2'!$A$5:$A$53,0),BM$20)*W91*$B89)</f>
        <v>2.7455341496297279</v>
      </c>
      <c r="BN91" cm="1">
        <f t="array" ref="BN91">IF($D91="","",INDEX('Data - CO2'!$B$5:$AP$53,MATCH(Kulturmodeller!$D91,'Data - CO2'!$A$5:$A$53,0),BN$20)*X91*$B89)</f>
        <v>6.863835374074319</v>
      </c>
      <c r="BO91" cm="1">
        <f t="array" ref="BO91">IF($D91="","",INDEX('Data - CO2'!$B$5:$AP$53,MATCH(Kulturmodeller!$D91,'Data - CO2'!$A$5:$A$53,0),BO$20)*Y91*$B89)</f>
        <v>13.727670748148638</v>
      </c>
      <c r="BP91" cm="1">
        <f t="array" ref="BP91">IF($D91="","",INDEX('Data - CO2'!$B$5:$AP$53,MATCH(Kulturmodeller!$D91,'Data - CO2'!$A$5:$A$53,0),BP$20)*Z91*$B89)</f>
        <v>20.817711448136524</v>
      </c>
      <c r="BQ91" cm="1">
        <f t="array" ref="BQ91">IF($D91="","",INDEX('Data - CO2'!$B$5:$AP$53,MATCH(Kulturmodeller!$D91,'Data - CO2'!$A$5:$A$53,0),BQ$20)*AA91*$B89)</f>
        <v>23.440153279340212</v>
      </c>
      <c r="BR91" cm="1">
        <f t="array" ref="BR91">IF($D91="","",INDEX('Data - CO2'!$B$5:$AP$53,MATCH(Kulturmodeller!$D91,'Data - CO2'!$A$5:$A$53,0),BR$20)*AB91*$B89)</f>
        <v>29.529856090093418</v>
      </c>
      <c r="BS91" cm="1">
        <f t="array" ref="BS91">IF($D91="","",INDEX('Data - CO2'!$B$5:$AP$53,MATCH(Kulturmodeller!$D91,'Data - CO2'!$A$5:$A$53,0),BS$20)*AC91*$B89)</f>
        <v>39.478994045961521</v>
      </c>
      <c r="BT91" cm="1">
        <f t="array" ref="BT91">IF($D91="","",INDEX('Data - CO2'!$B$5:$AP$53,MATCH(Kulturmodeller!$D91,'Data - CO2'!$A$5:$A$53,0),BT$20)*AD91*$B89)</f>
        <v>43.025236065034086</v>
      </c>
      <c r="BU91" cm="1">
        <f t="array" ref="BU91">IF($D91="","",INDEX('Data - CO2'!$B$5:$AP$53,MATCH(Kulturmodeller!$D91,'Data - CO2'!$A$5:$A$53,0),BU$20)*AE91*$B89)</f>
        <v>45.938514565229752</v>
      </c>
      <c r="BV91" cm="1">
        <f t="array" ref="BV91">IF($D91="","",INDEX('Data - CO2'!$B$5:$AP$53,MATCH(Kulturmodeller!$D91,'Data - CO2'!$A$5:$A$53,0),BV$20)*AF91*$B89)</f>
        <v>55.391534101996882</v>
      </c>
      <c r="BW91" cm="1">
        <f t="array" ref="BW91">IF($D91="","",INDEX('Data - CO2'!$B$5:$AP$53,MATCH(Kulturmodeller!$D91,'Data - CO2'!$A$5:$A$53,0),BW$20)*AG91*$B89)</f>
        <v>65.289087788106897</v>
      </c>
      <c r="BX91" cm="1">
        <f t="array" ref="BX91">IF($D91="","",INDEX('Data - CO2'!$B$5:$AP$53,MATCH(Kulturmodeller!$D91,'Data - CO2'!$A$5:$A$53,0),BX$20)*AH91*$B89)</f>
        <v>72.150289089471002</v>
      </c>
      <c r="BY91" cm="1">
        <f t="array" ref="BY91">IF($D91="","",INDEX('Data - CO2'!$B$5:$AP$53,MATCH(Kulturmodeller!$D91,'Data - CO2'!$A$5:$A$53,0),BY$20)*AI91*$B89)</f>
        <v>79.6163656013658</v>
      </c>
      <c r="BZ91" cm="1">
        <f t="array" ref="BZ91">IF($D91="","",INDEX('Data - CO2'!$B$5:$AP$53,MATCH(Kulturmodeller!$D91,'Data - CO2'!$A$5:$A$53,0),BZ$20)*AJ91*$B89)</f>
        <v>95.87634800325921</v>
      </c>
      <c r="CA91" cm="1">
        <f t="array" ref="CA91">IF($D91="","",INDEX('Data - CO2'!$B$5:$AP$53,MATCH(Kulturmodeller!$D91,'Data - CO2'!$A$5:$A$53,0),CA$20)*AK91*$B89)</f>
        <v>113.66877129731041</v>
      </c>
      <c r="CB91" cm="1">
        <f t="array" ref="CB91">IF($D91="","",INDEX('Data - CO2'!$B$5:$AP$53,MATCH(Kulturmodeller!$D91,'Data - CO2'!$A$5:$A$53,0),CB$20)*AL91*$B89)</f>
        <v>0.41183012244445905</v>
      </c>
      <c r="CC91" cm="1">
        <f t="array" ref="CC91">IF($D91="","",INDEX('Data - CO2'!$B$5:$AP$53,MATCH(Kulturmodeller!$D91,'Data - CO2'!$A$5:$A$53,0),CC$20)*AM91*$B89)</f>
        <v>2.7455341496297279</v>
      </c>
      <c r="CD91" cm="1">
        <f t="array" ref="CD91">IF($D91="","",INDEX('Data - CO2'!$B$5:$AP$53,MATCH(Kulturmodeller!$D91,'Data - CO2'!$A$5:$A$53,0),CD$20)*AN91*$B89)</f>
        <v>6.863835374074319</v>
      </c>
      <c r="CE91" cm="1">
        <f t="array" ref="CE91">IF($D91="","",INDEX('Data - CO2'!$B$5:$AP$53,MATCH(Kulturmodeller!$D91,'Data - CO2'!$A$5:$A$53,0),CE$20)*AO91*$B89)</f>
        <v>13.727670748148638</v>
      </c>
      <c r="CF91" cm="1">
        <f t="array" ref="CF91">IF($D91="","",INDEX('Data - CO2'!$B$5:$AP$53,MATCH(Kulturmodeller!$D91,'Data - CO2'!$A$5:$A$53,0),CF$20)*AP91*$B89)</f>
        <v>20.817711448136524</v>
      </c>
      <c r="CG91" cm="1">
        <f t="array" ref="CG91">IF($D91="","",INDEX('Data - CO2'!$B$5:$AP$53,MATCH(Kulturmodeller!$D91,'Data - CO2'!$A$5:$A$53,0),CG$20)*AQ91*$B89)</f>
        <v>23.440153279340212</v>
      </c>
      <c r="CH91" cm="1">
        <f t="array" ref="CH91">IF($D91="","",INDEX('Data - CO2'!$B$5:$AP$53,MATCH(Kulturmodeller!$D91,'Data - CO2'!$A$5:$A$53,0),CH$20)*AR91*$B89)</f>
        <v>29.529856090093418</v>
      </c>
      <c r="CI91" s="11" cm="1">
        <f t="array" ref="CI91">IF($D91="","",INDEX('Data - CO2'!$B$5:$AP$53,MATCH(Kulturmodeller!$D91,'Data - CO2'!$A$5:$A$53,0),CI$20)*AS91*$B89)</f>
        <v>39.478994045961521</v>
      </c>
    </row>
    <row r="92" spans="1:87" x14ac:dyDescent="0.3">
      <c r="A92" s="33" t="s">
        <v>83</v>
      </c>
      <c r="B92" s="33"/>
      <c r="C92" s="124" t="str">
        <f>'Katalog over Kulturmodeller '!F39</f>
        <v>LÆR</v>
      </c>
      <c r="D92" s="125" t="s">
        <v>58</v>
      </c>
      <c r="E92" s="151">
        <f>'Katalog over Kulturmodeller '!W39</f>
        <v>0.15</v>
      </c>
      <c r="F92" s="40">
        <f>E92+((E95-F95)+(E96-F96))*(E92/SUM(E90:E94))</f>
        <v>0.15</v>
      </c>
      <c r="G92" s="40">
        <f t="shared" ref="G92" si="1277">F92+((F95-G95)+(F96-G96))*(F92/SUM(F90:F94))</f>
        <v>0.15</v>
      </c>
      <c r="H92" s="40">
        <f t="shared" ref="H92" si="1278">G92+((G95-H95)+(G96-H96))*(G92/SUM(G90:G94))</f>
        <v>0.1588235294117647</v>
      </c>
      <c r="I92" s="40">
        <f t="shared" ref="I92" si="1279">H92+((H95-I95)+(H96-I96))*(H92/SUM(H90:H94))</f>
        <v>0.1676470588235294</v>
      </c>
      <c r="J92" s="40">
        <f t="shared" ref="J92" si="1280">I92+((I95-J95)+(I96-J96))*(I92/SUM(I90:I94))</f>
        <v>0.1764705882352941</v>
      </c>
      <c r="K92" s="40">
        <f t="shared" ref="K92" si="1281">J92+((J95-K95)+(J96-K96))*(J92/SUM(J90:J94))</f>
        <v>0.1764705882352941</v>
      </c>
      <c r="L92" s="40">
        <f t="shared" ref="L92" si="1282">K92+((K95-L95)+(K96-L96))*(K92/SUM(K90:K94))</f>
        <v>0.1764705882352941</v>
      </c>
      <c r="M92" s="40">
        <f t="shared" ref="M92" si="1283">L92+((L95-M95)+(L96-M96))*(L92/SUM(L90:L94))</f>
        <v>0.1764705882352941</v>
      </c>
      <c r="N92" s="40">
        <f t="shared" ref="N92" si="1284">M92+((M95-N95)+(M96-N96))*(M92/SUM(M90:M94))</f>
        <v>0.1764705882352941</v>
      </c>
      <c r="O92" s="40">
        <f t="shared" ref="O92" si="1285">N92+((N95-O95)+(N96-O96))*(N92/SUM(N90:N94))</f>
        <v>0.1764705882352941</v>
      </c>
      <c r="P92" s="40">
        <f t="shared" ref="P92" si="1286">O92+((O95-P95)+(O96-P96))*(O92/SUM(O90:O94))</f>
        <v>0.1764705882352941</v>
      </c>
      <c r="Q92" s="40">
        <f t="shared" ref="Q92" si="1287">P92+((P95-Q95)+(P96-Q96))*(P92/SUM(P90:P94))</f>
        <v>0.1764705882352941</v>
      </c>
      <c r="R92" s="40">
        <f t="shared" ref="R92" si="1288">Q92+((Q95-R95)+(Q96-R96))*(Q92/SUM(Q90:Q94))</f>
        <v>0.1764705882352941</v>
      </c>
      <c r="S92" s="40">
        <f t="shared" ref="S92" si="1289">R92+((R95-S95)+(R96-S96))*(R92/SUM(R90:R94))</f>
        <v>0.1764705882352941</v>
      </c>
      <c r="T92" s="40">
        <f t="shared" ref="T92" si="1290">S92+((S95-T95)+(S96-T96))*(S92/SUM(S90:S94))</f>
        <v>0.1764705882352941</v>
      </c>
      <c r="U92" s="40">
        <f t="shared" ref="U92" si="1291">T92+((T95-U95)+(T96-U96))*(T92/SUM(T90:T94))</f>
        <v>0.1764705882352941</v>
      </c>
      <c r="V92" s="40">
        <f t="shared" ref="V92" si="1292">U92+((U95-V95)+(U96-V96))*(U92/SUM(U90:U94))</f>
        <v>0.1764705882352941</v>
      </c>
      <c r="W92" s="40">
        <f t="shared" ref="W92" si="1293">V92+((V95-W95)+(V96-W96))*(V92/SUM(V90:V94))</f>
        <v>0.1764705882352941</v>
      </c>
      <c r="X92" s="40">
        <f t="shared" ref="X92" si="1294">W92+((W95-X95)+(W96-X96))*(W92/SUM(W90:W94))</f>
        <v>0.1764705882352941</v>
      </c>
      <c r="Y92" s="40">
        <f t="shared" ref="Y92" si="1295">X92+((X95-Y95)+(X96-Y96))*(X92/SUM(X90:X94))</f>
        <v>0.1764705882352941</v>
      </c>
      <c r="Z92" s="40">
        <f t="shared" ref="Z92" si="1296">Y92+((Y95-Z95)+(Y96-Z96))*(Y92/SUM(Y90:Y94))</f>
        <v>0.1764705882352941</v>
      </c>
      <c r="AA92" s="40">
        <f t="shared" ref="AA92" si="1297">Z92+((Z95-AA95)+(Z96-AA96))*(Z92/SUM(Z90:Z94))</f>
        <v>0.1764705882352941</v>
      </c>
      <c r="AB92" s="40">
        <f t="shared" ref="AB92" si="1298">AA92+((AA95-AB95)+(AA96-AB96))*(AA92/SUM(AA90:AA94))</f>
        <v>0.1764705882352941</v>
      </c>
      <c r="AC92" s="40">
        <f t="shared" ref="AC92" si="1299">AB92+((AB95-AC95)+(AB96-AC96))*(AB92/SUM(AB90:AB94))</f>
        <v>0.1764705882352941</v>
      </c>
      <c r="AD92" s="40">
        <f t="shared" ref="AD92" si="1300">AC92+((AC95-AD95)+(AC96-AD96))*(AC92/SUM(AC90:AC94))</f>
        <v>0.1764705882352941</v>
      </c>
      <c r="AE92" s="40">
        <f t="shared" ref="AE92" si="1301">AD92+((AD95-AE95)+(AD96-AE96))*(AD92/SUM(AD90:AD94))</f>
        <v>0.1764705882352941</v>
      </c>
      <c r="AF92" s="40">
        <f t="shared" ref="AF92" si="1302">AE92+((AE95-AF95)+(AE96-AF96))*(AE92/SUM(AE90:AE94))</f>
        <v>0.1764705882352941</v>
      </c>
      <c r="AG92" s="40">
        <f t="shared" ref="AG92" si="1303">AF92+((AF95-AG95)+(AF96-AG96))*(AF92/SUM(AF90:AF94))</f>
        <v>0.1764705882352941</v>
      </c>
      <c r="AH92" s="40">
        <f t="shared" ref="AH92" si="1304">AG92+((AG95-AH95)+(AG96-AH96))*(AG92/SUM(AG90:AG94))</f>
        <v>0.1764705882352941</v>
      </c>
      <c r="AI92" s="40">
        <f t="shared" ref="AI92" si="1305">AH92+((AH95-AI95)+(AH96-AI96))*(AH92/SUM(AH90:AH94))</f>
        <v>0.1764705882352941</v>
      </c>
      <c r="AJ92" s="40">
        <f t="shared" ref="AJ92" si="1306">AI92+((AI95-AJ95)+(AI96-AJ96))*(AI92/SUM(AI90:AI94))</f>
        <v>0.1764705882352941</v>
      </c>
      <c r="AK92" s="40">
        <f t="shared" ref="AK92" si="1307">AJ92+((AJ95-AK95)+(AJ96-AK96))*(AJ92/SUM(AJ90:AJ94))</f>
        <v>0.1764705882352941</v>
      </c>
      <c r="AL92" s="40">
        <f t="shared" ref="AL92" si="1308">AK92+((AK95-AL95)+(AK96-AL96))*(AK92/SUM(AK90:AK94))</f>
        <v>0.1764705882352941</v>
      </c>
      <c r="AM92" s="40">
        <f t="shared" ref="AM92" si="1309">AL92+((AL95-AM95)+(AL96-AM96))*(AL92/SUM(AL90:AL94))</f>
        <v>0.1764705882352941</v>
      </c>
      <c r="AN92" s="40">
        <f t="shared" ref="AN92" si="1310">AM92+((AM95-AN95)+(AM96-AN96))*(AM92/SUM(AM90:AM94))</f>
        <v>0.1764705882352941</v>
      </c>
      <c r="AO92" s="40">
        <f t="shared" ref="AO92" si="1311">AN92+((AN95-AO95)+(AN96-AO96))*(AN92/SUM(AN90:AN94))</f>
        <v>0.1764705882352941</v>
      </c>
      <c r="AP92" s="40">
        <f t="shared" ref="AP92" si="1312">AO92+((AO95-AP95)+(AO96-AP96))*(AO92/SUM(AO90:AO94))</f>
        <v>0.1764705882352941</v>
      </c>
      <c r="AQ92" s="40">
        <f t="shared" ref="AQ92" si="1313">AP92+((AP95-AQ95)+(AP96-AQ96))*(AP92/SUM(AP90:AP94))</f>
        <v>0.1764705882352941</v>
      </c>
      <c r="AR92" s="40">
        <f t="shared" ref="AR92" si="1314">AQ92+((AQ95-AR95)+(AQ96-AR96))*(AQ92/SUM(AQ90:AQ94))</f>
        <v>0.1764705882352941</v>
      </c>
      <c r="AS92" s="41">
        <f t="shared" ref="AS92" si="1315">AR92+((AR95-AS95)+(AR96-AS96))*(AR92/SUM(AR90:AR94))</f>
        <v>0.1764705882352941</v>
      </c>
      <c r="AU92" s="10" cm="1">
        <f t="array" ref="AU92">IF($D92="","",INDEX('Data - CO2'!$B$5:$AP$53,MATCH(Kulturmodeller!$D92,'Data - CO2'!$A$5:$A$53,0),AU$20)*E92)</f>
        <v>0</v>
      </c>
      <c r="AV92" cm="1">
        <f t="array" ref="AV92">IF($D92="","",INDEX('Data - CO2'!$B$5:$AP$53,MATCH(Kulturmodeller!$D92,'Data - CO2'!$A$5:$A$53,0),AV$20)*F92)</f>
        <v>1.3220469756204105</v>
      </c>
      <c r="AW92" cm="1">
        <f t="array" ref="AW92">IF($D92="","",INDEX('Data - CO2'!$B$5:$AP$53,MATCH(Kulturmodeller!$D92,'Data - CO2'!$A$5:$A$53,0),AW$20)*G92)</f>
        <v>7.7612971115422242</v>
      </c>
      <c r="AX92" cm="1">
        <f t="array" ref="AX92">IF($D92="","",INDEX('Data - CO2'!$B$5:$AP$53,MATCH(Kulturmodeller!$D92,'Data - CO2'!$A$5:$A$53,0),AX$20)*H92)</f>
        <v>15.10399785911742</v>
      </c>
      <c r="AY92" cm="1">
        <f t="array" ref="AY92">IF($D92="","",INDEX('Data - CO2'!$B$5:$AP$53,MATCH(Kulturmodeller!$D92,'Data - CO2'!$A$5:$A$53,0),AY$20)*I92)</f>
        <v>25.163219994205662</v>
      </c>
      <c r="AZ92" cm="1">
        <f t="array" ref="AZ92">IF($D92="","",INDEX('Data - CO2'!$B$5:$AP$53,MATCH(Kulturmodeller!$D92,'Data - CO2'!$A$5:$A$53,0),AZ$20)*J92*$B89)</f>
        <v>34.693928963371555</v>
      </c>
      <c r="BA92" cm="1">
        <f t="array" ref="BA92">IF($D92="","",INDEX('Data - CO2'!$B$5:$AP$53,MATCH(Kulturmodeller!$D92,'Data - CO2'!$A$5:$A$53,0),BA$20)*K92*$B89)</f>
        <v>37.04964635452351</v>
      </c>
      <c r="BB92" cm="1">
        <f t="array" ref="BB92">IF($D92="","",INDEX('Data - CO2'!$B$5:$AP$53,MATCH(Kulturmodeller!$D92,'Data - CO2'!$A$5:$A$53,0),BB$20)*L92*$B89)</f>
        <v>45.996048775599085</v>
      </c>
      <c r="BC92" cm="1">
        <f t="array" ref="BC92">IF($D92="","",INDEX('Data - CO2'!$B$5:$AP$53,MATCH(Kulturmodeller!$D92,'Data - CO2'!$A$5:$A$53,0),BC$20)*M92*$B89)</f>
        <v>54.153584923655828</v>
      </c>
      <c r="BD92" cm="1">
        <f t="array" ref="BD92">IF($D92="","",INDEX('Data - CO2'!$B$5:$AP$53,MATCH(Kulturmodeller!$D92,'Data - CO2'!$A$5:$A$53,0),BD$20)*N92*$B89)</f>
        <v>63.597844895026924</v>
      </c>
      <c r="BE92" cm="1">
        <f t="array" ref="BE92">IF($D92="","",INDEX('Data - CO2'!$B$5:$AP$53,MATCH(Kulturmodeller!$D92,'Data - CO2'!$A$5:$A$53,0),BE$20)*O92*$B89)</f>
        <v>74.655287772286911</v>
      </c>
      <c r="BF92" cm="1">
        <f t="array" ref="BF92">IF($D92="","",INDEX('Data - CO2'!$B$5:$AP$53,MATCH(Kulturmodeller!$D92,'Data - CO2'!$A$5:$A$53,0),BF$20)*P92*$B89)</f>
        <v>86.037994995548118</v>
      </c>
      <c r="BG92" cm="1">
        <f t="array" ref="BG92">IF($D92="","",INDEX('Data - CO2'!$B$5:$AP$53,MATCH(Kulturmodeller!$D92,'Data - CO2'!$A$5:$A$53,0),BG$20)*Q92*$B89)</f>
        <v>97.529805018786476</v>
      </c>
      <c r="BH92" cm="1">
        <f t="array" ref="BH92">IF($D92="","",INDEX('Data - CO2'!$B$5:$AP$53,MATCH(Kulturmodeller!$D92,'Data - CO2'!$A$5:$A$53,0),BH$20)*R92*$B89)</f>
        <v>106.65634270780109</v>
      </c>
      <c r="BI92" cm="1">
        <f t="array" ref="BI92">IF($D92="","",INDEX('Data - CO2'!$B$5:$AP$53,MATCH(Kulturmodeller!$D92,'Data - CO2'!$A$5:$A$53,0),BI$20)*S92*$B89)</f>
        <v>112.33616383638767</v>
      </c>
      <c r="BJ92" cm="1">
        <f t="array" ref="BJ92">IF($D92="","",INDEX('Data - CO2'!$B$5:$AP$53,MATCH(Kulturmodeller!$D92,'Data - CO2'!$A$5:$A$53,0),BJ$20)*T92*$B89)</f>
        <v>117.97884314468813</v>
      </c>
      <c r="BK92" cm="1">
        <f t="array" ref="BK92">IF($D92="","",INDEX('Data - CO2'!$B$5:$AP$53,MATCH(Kulturmodeller!$D92,'Data - CO2'!$A$5:$A$53,0),BK$20)*U92*$B89)</f>
        <v>123.56257096897176</v>
      </c>
      <c r="BL92" cm="1">
        <f t="array" ref="BL92">IF($D92="","",INDEX('Data - CO2'!$B$5:$AP$53,MATCH(Kulturmodeller!$D92,'Data - CO2'!$A$5:$A$53,0),BL$20)*V92*$B89)</f>
        <v>1.5553493830828358</v>
      </c>
      <c r="BM92" cm="1">
        <f t="array" ref="BM92">IF($D92="","",INDEX('Data - CO2'!$B$5:$AP$53,MATCH(Kulturmodeller!$D92,'Data - CO2'!$A$5:$A$53,0),BM$20)*W92*$B89)</f>
        <v>9.1309377782849701</v>
      </c>
      <c r="BN92" cm="1">
        <f t="array" ref="BN92">IF($D92="","",INDEX('Data - CO2'!$B$5:$AP$53,MATCH(Kulturmodeller!$D92,'Data - CO2'!$A$5:$A$53,0),BN$20)*X92*$B89)</f>
        <v>16.7822198434638</v>
      </c>
      <c r="BO92" cm="1">
        <f t="array" ref="BO92">IF($D92="","",INDEX('Data - CO2'!$B$5:$AP$53,MATCH(Kulturmodeller!$D92,'Data - CO2'!$A$5:$A$53,0),BO$20)*Y92*$B89)</f>
        <v>26.487599993900695</v>
      </c>
      <c r="BP92" cm="1">
        <f t="array" ref="BP92">IF($D92="","",INDEX('Data - CO2'!$B$5:$AP$53,MATCH(Kulturmodeller!$D92,'Data - CO2'!$A$5:$A$53,0),BP$20)*Z92*$B89)</f>
        <v>34.693928963371555</v>
      </c>
      <c r="BQ92" cm="1">
        <f t="array" ref="BQ92">IF($D92="","",INDEX('Data - CO2'!$B$5:$AP$53,MATCH(Kulturmodeller!$D92,'Data - CO2'!$A$5:$A$53,0),BQ$20)*AA92*$B89)</f>
        <v>37.04964635452351</v>
      </c>
      <c r="BR92" cm="1">
        <f t="array" ref="BR92">IF($D92="","",INDEX('Data - CO2'!$B$5:$AP$53,MATCH(Kulturmodeller!$D92,'Data - CO2'!$A$5:$A$53,0),BR$20)*AB92*$B89)</f>
        <v>45.996048775599085</v>
      </c>
      <c r="BS92" cm="1">
        <f t="array" ref="BS92">IF($D92="","",INDEX('Data - CO2'!$B$5:$AP$53,MATCH(Kulturmodeller!$D92,'Data - CO2'!$A$5:$A$53,0),BS$20)*AC92*$B89)</f>
        <v>54.153584923655828</v>
      </c>
      <c r="BT92" cm="1">
        <f t="array" ref="BT92">IF($D92="","",INDEX('Data - CO2'!$B$5:$AP$53,MATCH(Kulturmodeller!$D92,'Data - CO2'!$A$5:$A$53,0),BT$20)*AD92*$B89)</f>
        <v>63.597844895026924</v>
      </c>
      <c r="BU92" cm="1">
        <f t="array" ref="BU92">IF($D92="","",INDEX('Data - CO2'!$B$5:$AP$53,MATCH(Kulturmodeller!$D92,'Data - CO2'!$A$5:$A$53,0),BU$20)*AE92*$B89)</f>
        <v>74.655287772286911</v>
      </c>
      <c r="BV92" cm="1">
        <f t="array" ref="BV92">IF($D92="","",INDEX('Data - CO2'!$B$5:$AP$53,MATCH(Kulturmodeller!$D92,'Data - CO2'!$A$5:$A$53,0),BV$20)*AF92*$B89)</f>
        <v>86.037994995548118</v>
      </c>
      <c r="BW92" cm="1">
        <f t="array" ref="BW92">IF($D92="","",INDEX('Data - CO2'!$B$5:$AP$53,MATCH(Kulturmodeller!$D92,'Data - CO2'!$A$5:$A$53,0),BW$20)*AG92*$B89)</f>
        <v>97.529805018786476</v>
      </c>
      <c r="BX92" cm="1">
        <f t="array" ref="BX92">IF($D92="","",INDEX('Data - CO2'!$B$5:$AP$53,MATCH(Kulturmodeller!$D92,'Data - CO2'!$A$5:$A$53,0),BX$20)*AH92*$B89)</f>
        <v>106.65634270780109</v>
      </c>
      <c r="BY92" cm="1">
        <f t="array" ref="BY92">IF($D92="","",INDEX('Data - CO2'!$B$5:$AP$53,MATCH(Kulturmodeller!$D92,'Data - CO2'!$A$5:$A$53,0),BY$20)*AI92*$B89)</f>
        <v>112.33616383638767</v>
      </c>
      <c r="BZ92" cm="1">
        <f t="array" ref="BZ92">IF($D92="","",INDEX('Data - CO2'!$B$5:$AP$53,MATCH(Kulturmodeller!$D92,'Data - CO2'!$A$5:$A$53,0),BZ$20)*AJ92*$B89)</f>
        <v>117.97884314468813</v>
      </c>
      <c r="CA92" cm="1">
        <f t="array" ref="CA92">IF($D92="","",INDEX('Data - CO2'!$B$5:$AP$53,MATCH(Kulturmodeller!$D92,'Data - CO2'!$A$5:$A$53,0),CA$20)*AK92*$B89)</f>
        <v>123.56257096897176</v>
      </c>
      <c r="CB92" cm="1">
        <f t="array" ref="CB92">IF($D92="","",INDEX('Data - CO2'!$B$5:$AP$53,MATCH(Kulturmodeller!$D92,'Data - CO2'!$A$5:$A$53,0),CB$20)*AL92*$B89)</f>
        <v>1.5553493830828358</v>
      </c>
      <c r="CC92" cm="1">
        <f t="array" ref="CC92">IF($D92="","",INDEX('Data - CO2'!$B$5:$AP$53,MATCH(Kulturmodeller!$D92,'Data - CO2'!$A$5:$A$53,0),CC$20)*AM92*$B89)</f>
        <v>9.1309377782849701</v>
      </c>
      <c r="CD92" cm="1">
        <f t="array" ref="CD92">IF($D92="","",INDEX('Data - CO2'!$B$5:$AP$53,MATCH(Kulturmodeller!$D92,'Data - CO2'!$A$5:$A$53,0),CD$20)*AN92*$B89)</f>
        <v>16.7822198434638</v>
      </c>
      <c r="CE92" cm="1">
        <f t="array" ref="CE92">IF($D92="","",INDEX('Data - CO2'!$B$5:$AP$53,MATCH(Kulturmodeller!$D92,'Data - CO2'!$A$5:$A$53,0),CE$20)*AO92*$B89)</f>
        <v>26.487599993900695</v>
      </c>
      <c r="CF92" cm="1">
        <f t="array" ref="CF92">IF($D92="","",INDEX('Data - CO2'!$B$5:$AP$53,MATCH(Kulturmodeller!$D92,'Data - CO2'!$A$5:$A$53,0),CF$20)*AP92*$B89)</f>
        <v>34.693928963371555</v>
      </c>
      <c r="CG92" cm="1">
        <f t="array" ref="CG92">IF($D92="","",INDEX('Data - CO2'!$B$5:$AP$53,MATCH(Kulturmodeller!$D92,'Data - CO2'!$A$5:$A$53,0),CG$20)*AQ92*$B89)</f>
        <v>37.04964635452351</v>
      </c>
      <c r="CH92" cm="1">
        <f t="array" ref="CH92">IF($D92="","",INDEX('Data - CO2'!$B$5:$AP$53,MATCH(Kulturmodeller!$D92,'Data - CO2'!$A$5:$A$53,0),CH$20)*AR92*$B89)</f>
        <v>45.996048775599085</v>
      </c>
      <c r="CI92" s="11" cm="1">
        <f t="array" ref="CI92">IF($D92="","",INDEX('Data - CO2'!$B$5:$AP$53,MATCH(Kulturmodeller!$D92,'Data - CO2'!$A$5:$A$53,0),CI$20)*AS92*$B89)</f>
        <v>54.153584923655828</v>
      </c>
    </row>
    <row r="93" spans="1:87" x14ac:dyDescent="0.3">
      <c r="A93" s="33" t="s">
        <v>84</v>
      </c>
      <c r="B93" s="33"/>
      <c r="C93" s="124" t="str">
        <f>'Katalog over Kulturmodeller '!F40</f>
        <v>LØV - valgfri</v>
      </c>
      <c r="D93" s="125" t="s">
        <v>218</v>
      </c>
      <c r="E93" s="151">
        <f>'Katalog over Kulturmodeller '!W40</f>
        <v>0.15</v>
      </c>
      <c r="F93" s="40">
        <f>E93+((E95-F95)+(E96-F96))*(E93/SUM(E90:E94))</f>
        <v>0.15</v>
      </c>
      <c r="G93" s="40">
        <f t="shared" ref="G93" si="1316">F93+((F95-G95)+(F96-G96))*(F93/SUM(F90:F94))</f>
        <v>0.15</v>
      </c>
      <c r="H93" s="40">
        <f t="shared" ref="H93" si="1317">G93+((G95-H95)+(G96-H96))*(G93/SUM(G90:G94))</f>
        <v>0.1588235294117647</v>
      </c>
      <c r="I93" s="40">
        <f t="shared" ref="I93" si="1318">H93+((H95-I95)+(H96-I96))*(H93/SUM(H90:H94))</f>
        <v>0.1676470588235294</v>
      </c>
      <c r="J93" s="40">
        <f t="shared" ref="J93" si="1319">I93+((I95-J95)+(I96-J96))*(I93/SUM(I90:I94))</f>
        <v>0.1764705882352941</v>
      </c>
      <c r="K93" s="40">
        <f t="shared" ref="K93" si="1320">J93+((J95-K95)+(J96-K96))*(J93/SUM(J90:J94))</f>
        <v>0.1764705882352941</v>
      </c>
      <c r="L93" s="40">
        <f t="shared" ref="L93" si="1321">K93+((K95-L95)+(K96-L96))*(K93/SUM(K90:K94))</f>
        <v>0.1764705882352941</v>
      </c>
      <c r="M93" s="40">
        <f t="shared" ref="M93" si="1322">L93+((L95-M95)+(L96-M96))*(L93/SUM(L90:L94))</f>
        <v>0.1764705882352941</v>
      </c>
      <c r="N93" s="40">
        <f t="shared" ref="N93" si="1323">M93+((M95-N95)+(M96-N96))*(M93/SUM(M90:M94))</f>
        <v>0.1764705882352941</v>
      </c>
      <c r="O93" s="40">
        <f t="shared" ref="O93" si="1324">N93+((N95-O95)+(N96-O96))*(N93/SUM(N90:N94))</f>
        <v>0.1764705882352941</v>
      </c>
      <c r="P93" s="40">
        <f t="shared" ref="P93" si="1325">O93+((O95-P95)+(O96-P96))*(O93/SUM(O90:O94))</f>
        <v>0.1764705882352941</v>
      </c>
      <c r="Q93" s="40">
        <f t="shared" ref="Q93" si="1326">P93+((P95-Q95)+(P96-Q96))*(P93/SUM(P90:P94))</f>
        <v>0.1764705882352941</v>
      </c>
      <c r="R93" s="40">
        <f t="shared" ref="R93" si="1327">Q93+((Q95-R95)+(Q96-R96))*(Q93/SUM(Q90:Q94))</f>
        <v>0.1764705882352941</v>
      </c>
      <c r="S93" s="40">
        <f t="shared" ref="S93" si="1328">R93+((R95-S95)+(R96-S96))*(R93/SUM(R90:R94))</f>
        <v>0.1764705882352941</v>
      </c>
      <c r="T93" s="40">
        <f t="shared" ref="T93" si="1329">S93+((S95-T95)+(S96-T96))*(S93/SUM(S90:S94))</f>
        <v>0.1764705882352941</v>
      </c>
      <c r="U93" s="40">
        <f t="shared" ref="U93" si="1330">T93+((T95-U95)+(T96-U96))*(T93/SUM(T90:T94))</f>
        <v>0.1764705882352941</v>
      </c>
      <c r="V93" s="40">
        <f t="shared" ref="V93" si="1331">U93+((U95-V95)+(U96-V96))*(U93/SUM(U90:U94))</f>
        <v>0.1764705882352941</v>
      </c>
      <c r="W93" s="40">
        <f t="shared" ref="W93" si="1332">V93+((V95-W95)+(V96-W96))*(V93/SUM(V90:V94))</f>
        <v>0.1764705882352941</v>
      </c>
      <c r="X93" s="40">
        <f t="shared" ref="X93" si="1333">W93+((W95-X95)+(W96-X96))*(W93/SUM(W90:W94))</f>
        <v>0.1764705882352941</v>
      </c>
      <c r="Y93" s="40">
        <f t="shared" ref="Y93" si="1334">X93+((X95-Y95)+(X96-Y96))*(X93/SUM(X90:X94))</f>
        <v>0.1764705882352941</v>
      </c>
      <c r="Z93" s="40">
        <f t="shared" ref="Z93" si="1335">Y93+((Y95-Z95)+(Y96-Z96))*(Y93/SUM(Y90:Y94))</f>
        <v>0.1764705882352941</v>
      </c>
      <c r="AA93" s="40">
        <f t="shared" ref="AA93" si="1336">Z93+((Z95-AA95)+(Z96-AA96))*(Z93/SUM(Z90:Z94))</f>
        <v>0.1764705882352941</v>
      </c>
      <c r="AB93" s="40">
        <f t="shared" ref="AB93" si="1337">AA93+((AA95-AB95)+(AA96-AB96))*(AA93/SUM(AA90:AA94))</f>
        <v>0.1764705882352941</v>
      </c>
      <c r="AC93" s="40">
        <f t="shared" ref="AC93" si="1338">AB93+((AB95-AC95)+(AB96-AC96))*(AB93/SUM(AB90:AB94))</f>
        <v>0.1764705882352941</v>
      </c>
      <c r="AD93" s="40">
        <f t="shared" ref="AD93" si="1339">AC93+((AC95-AD95)+(AC96-AD96))*(AC93/SUM(AC90:AC94))</f>
        <v>0.1764705882352941</v>
      </c>
      <c r="AE93" s="40">
        <f t="shared" ref="AE93" si="1340">AD93+((AD95-AE95)+(AD96-AE96))*(AD93/SUM(AD90:AD94))</f>
        <v>0.1764705882352941</v>
      </c>
      <c r="AF93" s="40">
        <f t="shared" ref="AF93" si="1341">AE93+((AE95-AF95)+(AE96-AF96))*(AE93/SUM(AE90:AE94))</f>
        <v>0.1764705882352941</v>
      </c>
      <c r="AG93" s="40">
        <f t="shared" ref="AG93" si="1342">AF93+((AF95-AG95)+(AF96-AG96))*(AF93/SUM(AF90:AF94))</f>
        <v>0.1764705882352941</v>
      </c>
      <c r="AH93" s="40">
        <f t="shared" ref="AH93" si="1343">AG93+((AG95-AH95)+(AG96-AH96))*(AG93/SUM(AG90:AG94))</f>
        <v>0.1764705882352941</v>
      </c>
      <c r="AI93" s="40">
        <f t="shared" ref="AI93" si="1344">AH93+((AH95-AI95)+(AH96-AI96))*(AH93/SUM(AH90:AH94))</f>
        <v>0.1764705882352941</v>
      </c>
      <c r="AJ93" s="40">
        <f t="shared" ref="AJ93" si="1345">AI93+((AI95-AJ95)+(AI96-AJ96))*(AI93/SUM(AI90:AI94))</f>
        <v>0.1764705882352941</v>
      </c>
      <c r="AK93" s="40">
        <f t="shared" ref="AK93" si="1346">AJ93+((AJ95-AK95)+(AJ96-AK96))*(AJ93/SUM(AJ90:AJ94))</f>
        <v>0.1764705882352941</v>
      </c>
      <c r="AL93" s="40">
        <f t="shared" ref="AL93" si="1347">AK93+((AK95-AL95)+(AK96-AL96))*(AK93/SUM(AK90:AK94))</f>
        <v>0.1764705882352941</v>
      </c>
      <c r="AM93" s="40">
        <f t="shared" ref="AM93" si="1348">AL93+((AL95-AM95)+(AL96-AM96))*(AL93/SUM(AL90:AL94))</f>
        <v>0.1764705882352941</v>
      </c>
      <c r="AN93" s="40">
        <f t="shared" ref="AN93" si="1349">AM93+((AM95-AN95)+(AM96-AN96))*(AM93/SUM(AM90:AM94))</f>
        <v>0.1764705882352941</v>
      </c>
      <c r="AO93" s="40">
        <f t="shared" ref="AO93" si="1350">AN93+((AN95-AO95)+(AN96-AO96))*(AN93/SUM(AN90:AN94))</f>
        <v>0.1764705882352941</v>
      </c>
      <c r="AP93" s="40">
        <f t="shared" ref="AP93" si="1351">AO93+((AO95-AP95)+(AO96-AP96))*(AO93/SUM(AO90:AO94))</f>
        <v>0.1764705882352941</v>
      </c>
      <c r="AQ93" s="40">
        <f t="shared" ref="AQ93" si="1352">AP93+((AP95-AQ95)+(AP96-AQ96))*(AP93/SUM(AP90:AP94))</f>
        <v>0.1764705882352941</v>
      </c>
      <c r="AR93" s="40">
        <f t="shared" ref="AR93" si="1353">AQ93+((AQ95-AR95)+(AQ96-AR96))*(AQ93/SUM(AQ90:AQ94))</f>
        <v>0.1764705882352941</v>
      </c>
      <c r="AS93" s="41">
        <f t="shared" ref="AS93" si="1354">AR93+((AR95-AS95)+(AR96-AS96))*(AR93/SUM(AR90:AR94))</f>
        <v>0.1764705882352941</v>
      </c>
      <c r="AU93" s="10" cm="1">
        <f t="array" ref="AU93">IF($D93="","",INDEX('Data - CO2'!$B$5:$AP$53,MATCH(Kulturmodeller!$D93,'Data - CO2'!$A$5:$A$53,0),AU$20)*E93)</f>
        <v>0</v>
      </c>
      <c r="AV93" cm="1">
        <f t="array" ref="AV93">IF($D93="","",INDEX('Data - CO2'!$B$5:$AP$53,MATCH(Kulturmodeller!$D93,'Data - CO2'!$A$5:$A$53,0),AV$20)*F93)</f>
        <v>0.13194880601044554</v>
      </c>
      <c r="AW93" cm="1">
        <f t="array" ref="AW93">IF($D93="","",INDEX('Data - CO2'!$B$5:$AP$53,MATCH(Kulturmodeller!$D93,'Data - CO2'!$A$5:$A$53,0),AW$20)*G93)</f>
        <v>0.87965870673630386</v>
      </c>
      <c r="AX93" cm="1">
        <f t="array" ref="AX93">IF($D93="","",INDEX('Data - CO2'!$B$5:$AP$53,MATCH(Kulturmodeller!$D93,'Data - CO2'!$A$5:$A$53,0),AX$20)*H93)</f>
        <v>2.3285083413608034</v>
      </c>
      <c r="AY93" cm="1">
        <f t="array" ref="AY93">IF($D93="","",INDEX('Data - CO2'!$B$5:$AP$53,MATCH(Kulturmodeller!$D93,'Data - CO2'!$A$5:$A$53,0),AY$20)*I93)</f>
        <v>4.9157398317616963</v>
      </c>
      <c r="AZ93" cm="1">
        <f t="array" ref="AZ93">IF($D93="","",INDEX('Data - CO2'!$B$5:$AP$53,MATCH(Kulturmodeller!$D93,'Data - CO2'!$A$5:$A$53,0),AZ$20)*J93*$B89)</f>
        <v>13.509392397258535</v>
      </c>
      <c r="BA93" cm="1">
        <f t="array" ref="BA93">IF($D93="","",INDEX('Data - CO2'!$B$5:$AP$53,MATCH(Kulturmodeller!$D93,'Data - CO2'!$A$5:$A$53,0),BA$20)*K93*$B89)</f>
        <v>25.65353233125909</v>
      </c>
      <c r="BB93" cm="1">
        <f t="array" ref="BB93">IF($D93="","",INDEX('Data - CO2'!$B$5:$AP$53,MATCH(Kulturmodeller!$D93,'Data - CO2'!$A$5:$A$53,0),BB$20)*L93*$B89)</f>
        <v>37.827652014548903</v>
      </c>
      <c r="BC93" cm="1">
        <f t="array" ref="BC93">IF($D93="","",INDEX('Data - CO2'!$B$5:$AP$53,MATCH(Kulturmodeller!$D93,'Data - CO2'!$A$5:$A$53,0),BC$20)*M93*$B89)</f>
        <v>42.467147141401284</v>
      </c>
      <c r="BD93" cm="1">
        <f t="array" ref="BD93">IF($D93="","",INDEX('Data - CO2'!$B$5:$AP$53,MATCH(Kulturmodeller!$D93,'Data - CO2'!$A$5:$A$53,0),BD$20)*N93*$B89)</f>
        <v>46.94057105699774</v>
      </c>
      <c r="BE93" cm="1">
        <f t="array" ref="BE93">IF($D93="","",INDEX('Data - CO2'!$B$5:$AP$53,MATCH(Kulturmodeller!$D93,'Data - CO2'!$A$5:$A$53,0),BE$20)*O93*$B89)</f>
        <v>51.932155577230063</v>
      </c>
      <c r="BF93" cm="1">
        <f t="array" ref="BF93">IF($D93="","",INDEX('Data - CO2'!$B$5:$AP$53,MATCH(Kulturmodeller!$D93,'Data - CO2'!$A$5:$A$53,0),BF$20)*P93*$B89)</f>
        <v>56.948025181192001</v>
      </c>
      <c r="BG93" cm="1">
        <f t="array" ref="BG93">IF($D93="","",INDEX('Data - CO2'!$B$5:$AP$53,MATCH(Kulturmodeller!$D93,'Data - CO2'!$A$5:$A$53,0),BG$20)*Q93*$B89)</f>
        <v>62.049019673293373</v>
      </c>
      <c r="BH93" cm="1">
        <f t="array" ref="BH93">IF($D93="","",INDEX('Data - CO2'!$B$5:$AP$53,MATCH(Kulturmodeller!$D93,'Data - CO2'!$A$5:$A$53,0),BH$20)*R93*$B89)</f>
        <v>67.074836226588403</v>
      </c>
      <c r="BI93" cm="1">
        <f t="array" ref="BI93">IF($D93="","",INDEX('Data - CO2'!$B$5:$AP$53,MATCH(Kulturmodeller!$D93,'Data - CO2'!$A$5:$A$53,0),BI$20)*S93*$B89)</f>
        <v>71.838490160653706</v>
      </c>
      <c r="BJ93" cm="1">
        <f t="array" ref="BJ93">IF($D93="","",INDEX('Data - CO2'!$B$5:$AP$53,MATCH(Kulturmodeller!$D93,'Data - CO2'!$A$5:$A$53,0),BJ$20)*T93*$B89)</f>
        <v>76.538220688274194</v>
      </c>
      <c r="BK93" cm="1">
        <f t="array" ref="BK93">IF($D93="","",INDEX('Data - CO2'!$B$5:$AP$53,MATCH(Kulturmodeller!$D93,'Data - CO2'!$A$5:$A$53,0),BK$20)*U93*$B89)</f>
        <v>81.206799039750564</v>
      </c>
      <c r="BL93" cm="1">
        <f t="array" ref="BL93">IF($D93="","",INDEX('Data - CO2'!$B$5:$AP$53,MATCH(Kulturmodeller!$D93,'Data - CO2'!$A$5:$A$53,0),BL$20)*V93*$B89)</f>
        <v>84.715104596572843</v>
      </c>
      <c r="BM93" cm="1">
        <f t="array" ref="BM93">IF($D93="","",INDEX('Data - CO2'!$B$5:$AP$53,MATCH(Kulturmodeller!$D93,'Data - CO2'!$A$5:$A$53,0),BM$20)*W93*$B89)</f>
        <v>86.769523686851954</v>
      </c>
      <c r="BN93" cm="1">
        <f t="array" ref="BN93">IF($D93="","",INDEX('Data - CO2'!$B$5:$AP$53,MATCH(Kulturmodeller!$D93,'Data - CO2'!$A$5:$A$53,0),BN$20)*X93*$B89)</f>
        <v>88.959606623796262</v>
      </c>
      <c r="BO93" cm="1">
        <f t="array" ref="BO93">IF($D93="","",INDEX('Data - CO2'!$B$5:$AP$53,MATCH(Kulturmodeller!$D93,'Data - CO2'!$A$5:$A$53,0),BO$20)*Y93*$B89)</f>
        <v>90.851812547548818</v>
      </c>
      <c r="BP93" cm="1">
        <f t="array" ref="BP93">IF($D93="","",INDEX('Data - CO2'!$B$5:$AP$53,MATCH(Kulturmodeller!$D93,'Data - CO2'!$A$5:$A$53,0),BP$20)*Z93*$B89)</f>
        <v>92.981721266923401</v>
      </c>
      <c r="BQ93" cm="1">
        <f t="array" ref="BQ93">IF($D93="","",INDEX('Data - CO2'!$B$5:$AP$53,MATCH(Kulturmodeller!$D93,'Data - CO2'!$A$5:$A$53,0),BQ$20)*AA93*$B89)</f>
        <v>94.752865671066814</v>
      </c>
      <c r="BR93" cm="1">
        <f t="array" ref="BR93">IF($D93="","",INDEX('Data - CO2'!$B$5:$AP$53,MATCH(Kulturmodeller!$D93,'Data - CO2'!$A$5:$A$53,0),BR$20)*AB93*$B89)</f>
        <v>96.466334187664287</v>
      </c>
      <c r="BS93" cm="1">
        <f t="array" ref="BS93">IF($D93="","",INDEX('Data - CO2'!$B$5:$AP$53,MATCH(Kulturmodeller!$D93,'Data - CO2'!$A$5:$A$53,0),BS$20)*AC93*$B89)</f>
        <v>98.19608220295207</v>
      </c>
      <c r="BT93" cm="1">
        <f t="array" ref="BT93">IF($D93="","",INDEX('Data - CO2'!$B$5:$AP$53,MATCH(Kulturmodeller!$D93,'Data - CO2'!$A$5:$A$53,0),BT$20)*AD93*$B89)</f>
        <v>99.896976079117721</v>
      </c>
      <c r="BU93" cm="1">
        <f t="array" ref="BU93">IF($D93="","",INDEX('Data - CO2'!$B$5:$AP$53,MATCH(Kulturmodeller!$D93,'Data - CO2'!$A$5:$A$53,0),BU$20)*AE93*$B89)</f>
        <v>101.03857728378389</v>
      </c>
      <c r="BV93" cm="1">
        <f t="array" ref="BV93">IF($D93="","",INDEX('Data - CO2'!$B$5:$AP$53,MATCH(Kulturmodeller!$D93,'Data - CO2'!$A$5:$A$53,0),BV$20)*AF93*$B89)</f>
        <v>102.80271227143599</v>
      </c>
      <c r="BW93" cm="1">
        <f t="array" ref="BW93">IF($D93="","",INDEX('Data - CO2'!$B$5:$AP$53,MATCH(Kulturmodeller!$D93,'Data - CO2'!$A$5:$A$53,0),BW$20)*AG93*$B89)</f>
        <v>104.29876138740674</v>
      </c>
      <c r="BX93" cm="1">
        <f t="array" ref="BX93">IF($D93="","",INDEX('Data - CO2'!$B$5:$AP$53,MATCH(Kulturmodeller!$D93,'Data - CO2'!$A$5:$A$53,0),BX$20)*AH93*$B89)</f>
        <v>0.15523388942405356</v>
      </c>
      <c r="BY93" cm="1">
        <f t="array" ref="BY93">IF($D93="","",INDEX('Data - CO2'!$B$5:$AP$53,MATCH(Kulturmodeller!$D93,'Data - CO2'!$A$5:$A$53,0),BY$20)*AI93*$B89)</f>
        <v>1.0348925961603574</v>
      </c>
      <c r="BZ93" cm="1">
        <f t="array" ref="BZ93">IF($D93="","",INDEX('Data - CO2'!$B$5:$AP$53,MATCH(Kulturmodeller!$D93,'Data - CO2'!$A$5:$A$53,0),BZ$20)*AJ93*$B89)</f>
        <v>2.5872314904008928</v>
      </c>
      <c r="CA93" cm="1">
        <f t="array" ref="CA93">IF($D93="","",INDEX('Data - CO2'!$B$5:$AP$53,MATCH(Kulturmodeller!$D93,'Data - CO2'!$A$5:$A$53,0),CA$20)*AK93*$B89)</f>
        <v>5.1744629808017857</v>
      </c>
      <c r="CB93" cm="1">
        <f t="array" ref="CB93">IF($D93="","",INDEX('Data - CO2'!$B$5:$AP$53,MATCH(Kulturmodeller!$D93,'Data - CO2'!$A$5:$A$53,0),CB$20)*AL93*$B89)</f>
        <v>13.509392397258535</v>
      </c>
      <c r="CC93" cm="1">
        <f t="array" ref="CC93">IF($D93="","",INDEX('Data - CO2'!$B$5:$AP$53,MATCH(Kulturmodeller!$D93,'Data - CO2'!$A$5:$A$53,0),CC$20)*AM93*$B89)</f>
        <v>25.65353233125909</v>
      </c>
      <c r="CD93" cm="1">
        <f t="array" ref="CD93">IF($D93="","",INDEX('Data - CO2'!$B$5:$AP$53,MATCH(Kulturmodeller!$D93,'Data - CO2'!$A$5:$A$53,0),CD$20)*AN93*$B89)</f>
        <v>37.827652014548903</v>
      </c>
      <c r="CE93" cm="1">
        <f t="array" ref="CE93">IF($D93="","",INDEX('Data - CO2'!$B$5:$AP$53,MATCH(Kulturmodeller!$D93,'Data - CO2'!$A$5:$A$53,0),CE$20)*AO93*$B89)</f>
        <v>42.467147141401284</v>
      </c>
      <c r="CF93" cm="1">
        <f t="array" ref="CF93">IF($D93="","",INDEX('Data - CO2'!$B$5:$AP$53,MATCH(Kulturmodeller!$D93,'Data - CO2'!$A$5:$A$53,0),CF$20)*AP93*$B89)</f>
        <v>46.94057105699774</v>
      </c>
      <c r="CG93" cm="1">
        <f t="array" ref="CG93">IF($D93="","",INDEX('Data - CO2'!$B$5:$AP$53,MATCH(Kulturmodeller!$D93,'Data - CO2'!$A$5:$A$53,0),CG$20)*AQ93*$B89)</f>
        <v>51.932155577230063</v>
      </c>
      <c r="CH93" cm="1">
        <f t="array" ref="CH93">IF($D93="","",INDEX('Data - CO2'!$B$5:$AP$53,MATCH(Kulturmodeller!$D93,'Data - CO2'!$A$5:$A$53,0),CH$20)*AR93*$B89)</f>
        <v>56.948025181192001</v>
      </c>
      <c r="CI93" s="11" cm="1">
        <f t="array" ref="CI93">IF($D93="","",INDEX('Data - CO2'!$B$5:$AP$53,MATCH(Kulturmodeller!$D93,'Data - CO2'!$A$5:$A$53,0),CI$20)*AS93*$B89)</f>
        <v>62.049019673293373</v>
      </c>
    </row>
    <row r="94" spans="1:87" x14ac:dyDescent="0.3">
      <c r="A94" s="42" t="s">
        <v>85</v>
      </c>
      <c r="B94" s="42"/>
      <c r="C94" s="124">
        <f>'Katalog over Kulturmodeller '!F41</f>
        <v>0</v>
      </c>
      <c r="D94" s="129"/>
      <c r="E94" s="140">
        <f>'Katalog over Kulturmodeller '!W41</f>
        <v>0</v>
      </c>
      <c r="F94" s="46">
        <f>E94+((E95-F95)+(E96-F96))*(E94/SUM(E90:E94))</f>
        <v>0</v>
      </c>
      <c r="G94" s="46">
        <f t="shared" ref="G94" si="1355">F94+((F95-G95)+(F96-G96))*(F94/SUM(F90:F94))</f>
        <v>0</v>
      </c>
      <c r="H94" s="46">
        <f t="shared" ref="H94" si="1356">G94+((G95-H95)+(G96-H96))*(G94/SUM(G90:G94))</f>
        <v>0</v>
      </c>
      <c r="I94" s="46">
        <f t="shared" ref="I94" si="1357">H94+((H95-I95)+(H96-I96))*(H94/SUM(H90:H94))</f>
        <v>0</v>
      </c>
      <c r="J94" s="46">
        <f t="shared" ref="J94" si="1358">I94+((I95-J95)+(I96-J96))*(I94/SUM(I90:I94))</f>
        <v>0</v>
      </c>
      <c r="K94" s="46">
        <f t="shared" ref="K94" si="1359">J94+((J95-K95)+(J96-K96))*(J94/SUM(J90:J94))</f>
        <v>0</v>
      </c>
      <c r="L94" s="46">
        <f t="shared" ref="L94" si="1360">K94+((K95-L95)+(K96-L96))*(K94/SUM(K90:K94))</f>
        <v>0</v>
      </c>
      <c r="M94" s="46">
        <f t="shared" ref="M94" si="1361">L94+((L95-M95)+(L96-M96))*(L94/SUM(L90:L94))</f>
        <v>0</v>
      </c>
      <c r="N94" s="46">
        <f t="shared" ref="N94" si="1362">M94+((M95-N95)+(M96-N96))*(M94/SUM(M90:M94))</f>
        <v>0</v>
      </c>
      <c r="O94" s="46">
        <f t="shared" ref="O94" si="1363">N94+((N95-O95)+(N96-O96))*(N94/SUM(N90:N94))</f>
        <v>0</v>
      </c>
      <c r="P94" s="46">
        <f t="shared" ref="P94" si="1364">O94+((O95-P95)+(O96-P96))*(O94/SUM(O90:O94))</f>
        <v>0</v>
      </c>
      <c r="Q94" s="46">
        <f t="shared" ref="Q94" si="1365">P94+((P95-Q95)+(P96-Q96))*(P94/SUM(P90:P94))</f>
        <v>0</v>
      </c>
      <c r="R94" s="46">
        <f t="shared" ref="R94" si="1366">Q94+((Q95-R95)+(Q96-R96))*(Q94/SUM(Q90:Q94))</f>
        <v>0</v>
      </c>
      <c r="S94" s="46">
        <f t="shared" ref="S94" si="1367">R94+((R95-S95)+(R96-S96))*(R94/SUM(R90:R94))</f>
        <v>0</v>
      </c>
      <c r="T94" s="46">
        <f t="shared" ref="T94" si="1368">S94+((S95-T95)+(S96-T96))*(S94/SUM(S90:S94))</f>
        <v>0</v>
      </c>
      <c r="U94" s="46">
        <f t="shared" ref="U94" si="1369">T94+((T95-U95)+(T96-U96))*(T94/SUM(T90:T94))</f>
        <v>0</v>
      </c>
      <c r="V94" s="46">
        <f t="shared" ref="V94" si="1370">U94+((U95-V95)+(U96-V96))*(U94/SUM(U90:U94))</f>
        <v>0</v>
      </c>
      <c r="W94" s="46">
        <f t="shared" ref="W94" si="1371">V94+((V95-W95)+(V96-W96))*(V94/SUM(V90:V94))</f>
        <v>0</v>
      </c>
      <c r="X94" s="46">
        <f t="shared" ref="X94" si="1372">W94+((W95-X95)+(W96-X96))*(W94/SUM(W90:W94))</f>
        <v>0</v>
      </c>
      <c r="Y94" s="46">
        <f t="shared" ref="Y94" si="1373">X94+((X95-Y95)+(X96-Y96))*(X94/SUM(X90:X94))</f>
        <v>0</v>
      </c>
      <c r="Z94" s="46">
        <f t="shared" ref="Z94" si="1374">Y94+((Y95-Z95)+(Y96-Z96))*(Y94/SUM(Y90:Y94))</f>
        <v>0</v>
      </c>
      <c r="AA94" s="46">
        <f t="shared" ref="AA94" si="1375">Z94+((Z95-AA95)+(Z96-AA96))*(Z94/SUM(Z90:Z94))</f>
        <v>0</v>
      </c>
      <c r="AB94" s="46">
        <f t="shared" ref="AB94" si="1376">AA94+((AA95-AB95)+(AA96-AB96))*(AA94/SUM(AA90:AA94))</f>
        <v>0</v>
      </c>
      <c r="AC94" s="46">
        <f t="shared" ref="AC94" si="1377">AB94+((AB95-AC95)+(AB96-AC96))*(AB94/SUM(AB90:AB94))</f>
        <v>0</v>
      </c>
      <c r="AD94" s="46">
        <f t="shared" ref="AD94" si="1378">AC94+((AC95-AD95)+(AC96-AD96))*(AC94/SUM(AC90:AC94))</f>
        <v>0</v>
      </c>
      <c r="AE94" s="46">
        <f t="shared" ref="AE94" si="1379">AD94+((AD95-AE95)+(AD96-AE96))*(AD94/SUM(AD90:AD94))</f>
        <v>0</v>
      </c>
      <c r="AF94" s="46">
        <f t="shared" ref="AF94" si="1380">AE94+((AE95-AF95)+(AE96-AF96))*(AE94/SUM(AE90:AE94))</f>
        <v>0</v>
      </c>
      <c r="AG94" s="46">
        <f t="shared" ref="AG94" si="1381">AF94+((AF95-AG95)+(AF96-AG96))*(AF94/SUM(AF90:AF94))</f>
        <v>0</v>
      </c>
      <c r="AH94" s="46">
        <f t="shared" ref="AH94" si="1382">AG94+((AG95-AH95)+(AG96-AH96))*(AG94/SUM(AG90:AG94))</f>
        <v>0</v>
      </c>
      <c r="AI94" s="46">
        <f t="shared" ref="AI94" si="1383">AH94+((AH95-AI95)+(AH96-AI96))*(AH94/SUM(AH90:AH94))</f>
        <v>0</v>
      </c>
      <c r="AJ94" s="46">
        <f t="shared" ref="AJ94" si="1384">AI94+((AI95-AJ95)+(AI96-AJ96))*(AI94/SUM(AI90:AI94))</f>
        <v>0</v>
      </c>
      <c r="AK94" s="46">
        <f t="shared" ref="AK94" si="1385">AJ94+((AJ95-AK95)+(AJ96-AK96))*(AJ94/SUM(AJ90:AJ94))</f>
        <v>0</v>
      </c>
      <c r="AL94" s="46">
        <f t="shared" ref="AL94" si="1386">AK94+((AK95-AL95)+(AK96-AL96))*(AK94/SUM(AK90:AK94))</f>
        <v>0</v>
      </c>
      <c r="AM94" s="46">
        <f t="shared" ref="AM94" si="1387">AL94+((AL95-AM95)+(AL96-AM96))*(AL94/SUM(AL90:AL94))</f>
        <v>0</v>
      </c>
      <c r="AN94" s="46">
        <f t="shared" ref="AN94" si="1388">AM94+((AM95-AN95)+(AM96-AN96))*(AM94/SUM(AM90:AM94))</f>
        <v>0</v>
      </c>
      <c r="AO94" s="46">
        <f t="shared" ref="AO94" si="1389">AN94+((AN95-AO95)+(AN96-AO96))*(AN94/SUM(AN90:AN94))</f>
        <v>0</v>
      </c>
      <c r="AP94" s="46">
        <f t="shared" ref="AP94" si="1390">AO94+((AO95-AP95)+(AO96-AP96))*(AO94/SUM(AO90:AO94))</f>
        <v>0</v>
      </c>
      <c r="AQ94" s="46">
        <f t="shared" ref="AQ94" si="1391">AP94+((AP95-AQ95)+(AP96-AQ96))*(AP94/SUM(AP90:AP94))</f>
        <v>0</v>
      </c>
      <c r="AR94" s="46">
        <f t="shared" ref="AR94" si="1392">AQ94+((AQ95-AR95)+(AQ96-AR96))*(AQ94/SUM(AQ90:AQ94))</f>
        <v>0</v>
      </c>
      <c r="AS94" s="47">
        <f t="shared" ref="AS94" si="1393">AR94+((AR95-AS95)+(AR96-AS96))*(AR94/SUM(AR90:AR94))</f>
        <v>0</v>
      </c>
      <c r="AU94" s="10" t="str" cm="1">
        <f t="array" ref="AU94">IF($D94="","",INDEX('Data - CO2'!$B$5:$AP$53,MATCH(Kulturmodeller!$D94,'Data - CO2'!$A$5:$A$53,0),AU$20)*E94)</f>
        <v/>
      </c>
      <c r="AV94" t="str" cm="1">
        <f t="array" ref="AV94">IF($D94="","",INDEX('Data - CO2'!$B$5:$AP$53,MATCH(Kulturmodeller!$D94,'Data - CO2'!$A$5:$A$53,0),AV$20)*F94)</f>
        <v/>
      </c>
      <c r="AW94" t="str" cm="1">
        <f t="array" ref="AW94">IF($D94="","",INDEX('Data - CO2'!$B$5:$AP$53,MATCH(Kulturmodeller!$D94,'Data - CO2'!$A$5:$A$53,0),AW$20)*G94)</f>
        <v/>
      </c>
      <c r="AX94" t="str" cm="1">
        <f t="array" ref="AX94">IF($D94="","",INDEX('Data - CO2'!$B$5:$AP$53,MATCH(Kulturmodeller!$D94,'Data - CO2'!$A$5:$A$53,0),AX$20)*H94)</f>
        <v/>
      </c>
      <c r="AY94" t="str" cm="1">
        <f t="array" ref="AY94">IF($D94="","",INDEX('Data - CO2'!$B$5:$AP$53,MATCH(Kulturmodeller!$D94,'Data - CO2'!$A$5:$A$53,0),AY$20)*I94)</f>
        <v/>
      </c>
      <c r="AZ94" t="str" cm="1">
        <f t="array" ref="AZ94">IF($D94="","",INDEX('Data - CO2'!$B$5:$AP$53,MATCH(Kulturmodeller!$D94,'Data - CO2'!$A$5:$A$53,0),AZ$20)*J94*$B89)</f>
        <v/>
      </c>
      <c r="BA94" t="str" cm="1">
        <f t="array" ref="BA94">IF($D94="","",INDEX('Data - CO2'!$B$5:$AP$53,MATCH(Kulturmodeller!$D94,'Data - CO2'!$A$5:$A$53,0),BA$20)*K94*$B89)</f>
        <v/>
      </c>
      <c r="BB94" t="str" cm="1">
        <f t="array" ref="BB94">IF($D94="","",INDEX('Data - CO2'!$B$5:$AP$53,MATCH(Kulturmodeller!$D94,'Data - CO2'!$A$5:$A$53,0),BB$20)*L94*$B89)</f>
        <v/>
      </c>
      <c r="BC94" t="str" cm="1">
        <f t="array" ref="BC94">IF($D94="","",INDEX('Data - CO2'!$B$5:$AP$53,MATCH(Kulturmodeller!$D94,'Data - CO2'!$A$5:$A$53,0),BC$20)*M94*$B89)</f>
        <v/>
      </c>
      <c r="BD94" t="str" cm="1">
        <f t="array" ref="BD94">IF($D94="","",INDEX('Data - CO2'!$B$5:$AP$53,MATCH(Kulturmodeller!$D94,'Data - CO2'!$A$5:$A$53,0),BD$20)*N94*$B89)</f>
        <v/>
      </c>
      <c r="BE94" t="str" cm="1">
        <f t="array" ref="BE94">IF($D94="","",INDEX('Data - CO2'!$B$5:$AP$53,MATCH(Kulturmodeller!$D94,'Data - CO2'!$A$5:$A$53,0),BE$20)*O94*$B89)</f>
        <v/>
      </c>
      <c r="BF94" t="str" cm="1">
        <f t="array" ref="BF94">IF($D94="","",INDEX('Data - CO2'!$B$5:$AP$53,MATCH(Kulturmodeller!$D94,'Data - CO2'!$A$5:$A$53,0),BF$20)*P94*$B89)</f>
        <v/>
      </c>
      <c r="BG94" t="str" cm="1">
        <f t="array" ref="BG94">IF($D94="","",INDEX('Data - CO2'!$B$5:$AP$53,MATCH(Kulturmodeller!$D94,'Data - CO2'!$A$5:$A$53,0),BG$20)*Q94*$B89)</f>
        <v/>
      </c>
      <c r="BH94" t="str" cm="1">
        <f t="array" ref="BH94">IF($D94="","",INDEX('Data - CO2'!$B$5:$AP$53,MATCH(Kulturmodeller!$D94,'Data - CO2'!$A$5:$A$53,0),BH$20)*R94*$B89)</f>
        <v/>
      </c>
      <c r="BI94" t="str" cm="1">
        <f t="array" ref="BI94">IF($D94="","",INDEX('Data - CO2'!$B$5:$AP$53,MATCH(Kulturmodeller!$D94,'Data - CO2'!$A$5:$A$53,0),BI$20)*S94*$B89)</f>
        <v/>
      </c>
      <c r="BJ94" t="str" cm="1">
        <f t="array" ref="BJ94">IF($D94="","",INDEX('Data - CO2'!$B$5:$AP$53,MATCH(Kulturmodeller!$D94,'Data - CO2'!$A$5:$A$53,0),BJ$20)*T94*$B89)</f>
        <v/>
      </c>
      <c r="BK94" t="str" cm="1">
        <f t="array" ref="BK94">IF($D94="","",INDEX('Data - CO2'!$B$5:$AP$53,MATCH(Kulturmodeller!$D94,'Data - CO2'!$A$5:$A$53,0),BK$20)*U94*$B89)</f>
        <v/>
      </c>
      <c r="BL94" t="str" cm="1">
        <f t="array" ref="BL94">IF($D94="","",INDEX('Data - CO2'!$B$5:$AP$53,MATCH(Kulturmodeller!$D94,'Data - CO2'!$A$5:$A$53,0),BL$20)*V94*$B89)</f>
        <v/>
      </c>
      <c r="BM94" t="str" cm="1">
        <f t="array" ref="BM94">IF($D94="","",INDEX('Data - CO2'!$B$5:$AP$53,MATCH(Kulturmodeller!$D94,'Data - CO2'!$A$5:$A$53,0),BM$20)*W94*$B89)</f>
        <v/>
      </c>
      <c r="BN94" t="str" cm="1">
        <f t="array" ref="BN94">IF($D94="","",INDEX('Data - CO2'!$B$5:$AP$53,MATCH(Kulturmodeller!$D94,'Data - CO2'!$A$5:$A$53,0),BN$20)*X94*$B89)</f>
        <v/>
      </c>
      <c r="BO94" t="str" cm="1">
        <f t="array" ref="BO94">IF($D94="","",INDEX('Data - CO2'!$B$5:$AP$53,MATCH(Kulturmodeller!$D94,'Data - CO2'!$A$5:$A$53,0),BO$20)*Y94*$B89)</f>
        <v/>
      </c>
      <c r="BP94" t="str" cm="1">
        <f t="array" ref="BP94">IF($D94="","",INDEX('Data - CO2'!$B$5:$AP$53,MATCH(Kulturmodeller!$D94,'Data - CO2'!$A$5:$A$53,0),BP$20)*Z94*$B89)</f>
        <v/>
      </c>
      <c r="BQ94" t="str" cm="1">
        <f t="array" ref="BQ94">IF($D94="","",INDEX('Data - CO2'!$B$5:$AP$53,MATCH(Kulturmodeller!$D94,'Data - CO2'!$A$5:$A$53,0),BQ$20)*AA94*$B89)</f>
        <v/>
      </c>
      <c r="BR94" t="str" cm="1">
        <f t="array" ref="BR94">IF($D94="","",INDEX('Data - CO2'!$B$5:$AP$53,MATCH(Kulturmodeller!$D94,'Data - CO2'!$A$5:$A$53,0),BR$20)*AB94*$B89)</f>
        <v/>
      </c>
      <c r="BS94" t="str" cm="1">
        <f t="array" ref="BS94">IF($D94="","",INDEX('Data - CO2'!$B$5:$AP$53,MATCH(Kulturmodeller!$D94,'Data - CO2'!$A$5:$A$53,0),BS$20)*AC94*$B89)</f>
        <v/>
      </c>
      <c r="BT94" t="str" cm="1">
        <f t="array" ref="BT94">IF($D94="","",INDEX('Data - CO2'!$B$5:$AP$53,MATCH(Kulturmodeller!$D94,'Data - CO2'!$A$5:$A$53,0),BT$20)*AD94*$B89)</f>
        <v/>
      </c>
      <c r="BU94" t="str" cm="1">
        <f t="array" ref="BU94">IF($D94="","",INDEX('Data - CO2'!$B$5:$AP$53,MATCH(Kulturmodeller!$D94,'Data - CO2'!$A$5:$A$53,0),BU$20)*AE94*$B89)</f>
        <v/>
      </c>
      <c r="BV94" t="str" cm="1">
        <f t="array" ref="BV94">IF($D94="","",INDEX('Data - CO2'!$B$5:$AP$53,MATCH(Kulturmodeller!$D94,'Data - CO2'!$A$5:$A$53,0),BV$20)*AF94*$B89)</f>
        <v/>
      </c>
      <c r="BW94" t="str" cm="1">
        <f t="array" ref="BW94">IF($D94="","",INDEX('Data - CO2'!$B$5:$AP$53,MATCH(Kulturmodeller!$D94,'Data - CO2'!$A$5:$A$53,0),BW$20)*AG94*$B89)</f>
        <v/>
      </c>
      <c r="BX94" t="str" cm="1">
        <f t="array" ref="BX94">IF($D94="","",INDEX('Data - CO2'!$B$5:$AP$53,MATCH(Kulturmodeller!$D94,'Data - CO2'!$A$5:$A$53,0),BX$20)*AH94*$B89)</f>
        <v/>
      </c>
      <c r="BY94" t="str" cm="1">
        <f t="array" ref="BY94">IF($D94="","",INDEX('Data - CO2'!$B$5:$AP$53,MATCH(Kulturmodeller!$D94,'Data - CO2'!$A$5:$A$53,0),BY$20)*AI94*$B89)</f>
        <v/>
      </c>
      <c r="BZ94" t="str" cm="1">
        <f t="array" ref="BZ94">IF($D94="","",INDEX('Data - CO2'!$B$5:$AP$53,MATCH(Kulturmodeller!$D94,'Data - CO2'!$A$5:$A$53,0),BZ$20)*AJ94*$B89)</f>
        <v/>
      </c>
      <c r="CA94" t="str" cm="1">
        <f t="array" ref="CA94">IF($D94="","",INDEX('Data - CO2'!$B$5:$AP$53,MATCH(Kulturmodeller!$D94,'Data - CO2'!$A$5:$A$53,0),CA$20)*AK94*$B89)</f>
        <v/>
      </c>
      <c r="CB94" t="str" cm="1">
        <f t="array" ref="CB94">IF($D94="","",INDEX('Data - CO2'!$B$5:$AP$53,MATCH(Kulturmodeller!$D94,'Data - CO2'!$A$5:$A$53,0),CB$20)*AL94*$B89)</f>
        <v/>
      </c>
      <c r="CC94" t="str" cm="1">
        <f t="array" ref="CC94">IF($D94="","",INDEX('Data - CO2'!$B$5:$AP$53,MATCH(Kulturmodeller!$D94,'Data - CO2'!$A$5:$A$53,0),CC$20)*AM94*$B89)</f>
        <v/>
      </c>
      <c r="CD94" t="str" cm="1">
        <f t="array" ref="CD94">IF($D94="","",INDEX('Data - CO2'!$B$5:$AP$53,MATCH(Kulturmodeller!$D94,'Data - CO2'!$A$5:$A$53,0),CD$20)*AN94*$B89)</f>
        <v/>
      </c>
      <c r="CE94" t="str" cm="1">
        <f t="array" ref="CE94">IF($D94="","",INDEX('Data - CO2'!$B$5:$AP$53,MATCH(Kulturmodeller!$D94,'Data - CO2'!$A$5:$A$53,0),CE$20)*AO94*$B89)</f>
        <v/>
      </c>
      <c r="CF94" t="str" cm="1">
        <f t="array" ref="CF94">IF($D94="","",INDEX('Data - CO2'!$B$5:$AP$53,MATCH(Kulturmodeller!$D94,'Data - CO2'!$A$5:$A$53,0),CF$20)*AP94*$B89)</f>
        <v/>
      </c>
      <c r="CG94" t="str" cm="1">
        <f t="array" ref="CG94">IF($D94="","",INDEX('Data - CO2'!$B$5:$AP$53,MATCH(Kulturmodeller!$D94,'Data - CO2'!$A$5:$A$53,0),CG$20)*AQ94*$B89)</f>
        <v/>
      </c>
      <c r="CH94" t="str" cm="1">
        <f t="array" ref="CH94">IF($D94="","",INDEX('Data - CO2'!$B$5:$AP$53,MATCH(Kulturmodeller!$D94,'Data - CO2'!$A$5:$A$53,0),CH$20)*AR94*$B89)</f>
        <v/>
      </c>
      <c r="CI94" s="11" t="str" cm="1">
        <f t="array" ref="CI94">IF($D94="","",INDEX('Data - CO2'!$B$5:$AP$53,MATCH(Kulturmodeller!$D94,'Data - CO2'!$A$5:$A$53,0),CI$20)*AS94*$B89)</f>
        <v/>
      </c>
    </row>
    <row r="95" spans="1:87" x14ac:dyDescent="0.3">
      <c r="A95" s="351" t="s">
        <v>637</v>
      </c>
      <c r="B95" s="49"/>
      <c r="C95" s="130" t="str">
        <f>'Katalog over Kulturmodeller '!F42</f>
        <v>Valgfri</v>
      </c>
      <c r="D95" s="131" t="s">
        <v>58</v>
      </c>
      <c r="E95" s="139">
        <f>'Katalog over Kulturmodeller '!W42</f>
        <v>0.15</v>
      </c>
      <c r="F95" s="40">
        <f>E95</f>
        <v>0.15</v>
      </c>
      <c r="G95" s="40">
        <f t="shared" ref="G95:G96" si="1394">F95</f>
        <v>0.15</v>
      </c>
      <c r="H95" s="40">
        <f>G95*2/3</f>
        <v>9.9999999999999992E-2</v>
      </c>
      <c r="I95" s="40">
        <f>H95*0.5</f>
        <v>4.9999999999999996E-2</v>
      </c>
      <c r="J95" s="40">
        <v>0</v>
      </c>
      <c r="K95" s="40">
        <f t="shared" ref="K95:K96" si="1395">J95</f>
        <v>0</v>
      </c>
      <c r="L95" s="40">
        <f t="shared" ref="L95:L96" si="1396">K95</f>
        <v>0</v>
      </c>
      <c r="M95" s="40">
        <f t="shared" ref="M95:M96" si="1397">L95</f>
        <v>0</v>
      </c>
      <c r="N95" s="40">
        <f t="shared" ref="N95:N96" si="1398">M95</f>
        <v>0</v>
      </c>
      <c r="O95" s="40">
        <f t="shared" ref="O95:O96" si="1399">N95</f>
        <v>0</v>
      </c>
      <c r="P95" s="40">
        <f t="shared" ref="P95:P96" si="1400">O95</f>
        <v>0</v>
      </c>
      <c r="Q95" s="40">
        <f t="shared" ref="Q95:Q96" si="1401">P95</f>
        <v>0</v>
      </c>
      <c r="R95" s="40">
        <f t="shared" ref="R95:R96" si="1402">Q95</f>
        <v>0</v>
      </c>
      <c r="S95" s="40">
        <f t="shared" ref="S95:S96" si="1403">R95</f>
        <v>0</v>
      </c>
      <c r="T95" s="40">
        <f t="shared" ref="T95:T96" si="1404">S95</f>
        <v>0</v>
      </c>
      <c r="U95" s="40">
        <f t="shared" ref="U95:U96" si="1405">T95</f>
        <v>0</v>
      </c>
      <c r="V95" s="40">
        <f t="shared" ref="V95:V96" si="1406">U95</f>
        <v>0</v>
      </c>
      <c r="W95" s="40">
        <f t="shared" ref="W95:W96" si="1407">V95</f>
        <v>0</v>
      </c>
      <c r="X95" s="40">
        <f t="shared" ref="X95:X96" si="1408">W95</f>
        <v>0</v>
      </c>
      <c r="Y95" s="40">
        <f t="shared" ref="Y95:Y96" si="1409">X95</f>
        <v>0</v>
      </c>
      <c r="Z95" s="40">
        <f t="shared" ref="Z95:Z96" si="1410">Y95</f>
        <v>0</v>
      </c>
      <c r="AA95" s="40">
        <f t="shared" ref="AA95:AA96" si="1411">Z95</f>
        <v>0</v>
      </c>
      <c r="AB95" s="40">
        <f t="shared" ref="AB95:AB96" si="1412">AA95</f>
        <v>0</v>
      </c>
      <c r="AC95" s="40">
        <f t="shared" ref="AC95:AC96" si="1413">AB95</f>
        <v>0</v>
      </c>
      <c r="AD95" s="40">
        <f t="shared" ref="AD95:AD96" si="1414">AC95</f>
        <v>0</v>
      </c>
      <c r="AE95" s="40">
        <f t="shared" ref="AE95:AE96" si="1415">AD95</f>
        <v>0</v>
      </c>
      <c r="AF95" s="40">
        <f t="shared" ref="AF95:AF96" si="1416">AE95</f>
        <v>0</v>
      </c>
      <c r="AG95" s="40">
        <f t="shared" ref="AG95:AG96" si="1417">AF95</f>
        <v>0</v>
      </c>
      <c r="AH95" s="40">
        <f t="shared" ref="AH95:AH96" si="1418">AG95</f>
        <v>0</v>
      </c>
      <c r="AI95" s="40">
        <f t="shared" ref="AI95:AI96" si="1419">AH95</f>
        <v>0</v>
      </c>
      <c r="AJ95" s="40">
        <f t="shared" ref="AJ95:AJ96" si="1420">AI95</f>
        <v>0</v>
      </c>
      <c r="AK95" s="40">
        <f t="shared" ref="AK95:AK96" si="1421">AJ95</f>
        <v>0</v>
      </c>
      <c r="AL95" s="40">
        <f t="shared" ref="AL95:AL96" si="1422">AK95</f>
        <v>0</v>
      </c>
      <c r="AM95" s="40">
        <f t="shared" ref="AM95:AM96" si="1423">AL95</f>
        <v>0</v>
      </c>
      <c r="AN95" s="40">
        <f t="shared" ref="AN95:AN96" si="1424">AM95</f>
        <v>0</v>
      </c>
      <c r="AO95" s="40">
        <f t="shared" ref="AO95:AO96" si="1425">AN95</f>
        <v>0</v>
      </c>
      <c r="AP95" s="40">
        <f t="shared" ref="AP95:AP96" si="1426">AO95</f>
        <v>0</v>
      </c>
      <c r="AQ95" s="40">
        <f t="shared" ref="AQ95:AQ96" si="1427">AP95</f>
        <v>0</v>
      </c>
      <c r="AR95" s="40">
        <f t="shared" ref="AR95:AR96" si="1428">AQ95</f>
        <v>0</v>
      </c>
      <c r="AS95" s="41">
        <f t="shared" ref="AS95:AS96" si="1429">AR95</f>
        <v>0</v>
      </c>
      <c r="AU95" s="10" cm="1">
        <f t="array" ref="AU95">IF($D95="","",INDEX('Data - CO2'!$B$5:$AP$53,MATCH(Kulturmodeller!$D95,'Data - CO2'!$A$5:$A$53,0),AU$20)*E95)</f>
        <v>0</v>
      </c>
      <c r="AV95" cm="1">
        <f t="array" ref="AV95">IF($D95="","",INDEX('Data - CO2'!$B$5:$AP$53,MATCH(Kulturmodeller!$D95,'Data - CO2'!$A$5:$A$53,0),AV$20)*F95)</f>
        <v>1.3220469756204105</v>
      </c>
      <c r="AW95" cm="1">
        <f t="array" ref="AW95">IF($D95="","",INDEX('Data - CO2'!$B$5:$AP$53,MATCH(Kulturmodeller!$D95,'Data - CO2'!$A$5:$A$53,0),AW$20)*G95)</f>
        <v>7.7612971115422242</v>
      </c>
      <c r="AX95" cm="1">
        <f t="array" ref="AX95">IF($D95="","",INDEX('Data - CO2'!$B$5:$AP$53,MATCH(Kulturmodeller!$D95,'Data - CO2'!$A$5:$A$53,0),AX$20)*H95)</f>
        <v>9.5099245779628205</v>
      </c>
      <c r="AY95" cm="1">
        <f t="array" ref="AY95">IF($D95="","",INDEX('Data - CO2'!$B$5:$AP$53,MATCH(Kulturmodeller!$D95,'Data - CO2'!$A$5:$A$53,0),AY$20)*I95)</f>
        <v>7.5048199982718637</v>
      </c>
      <c r="AZ95" cm="1">
        <f t="array" ref="AZ95">IF($D95="","",INDEX('Data - CO2'!$B$5:$AP$53,MATCH(Kulturmodeller!$D95,'Data - CO2'!$A$5:$A$53,0),AZ$20)*J95*$B89)</f>
        <v>0</v>
      </c>
      <c r="BA95" cm="1">
        <f t="array" ref="BA95">IF($D95="","",INDEX('Data - CO2'!$B$5:$AP$53,MATCH(Kulturmodeller!$D95,'Data - CO2'!$A$5:$A$53,0),BA$20)*K95*$B89)</f>
        <v>0</v>
      </c>
      <c r="BB95" cm="1">
        <f t="array" ref="BB95">IF($D95="","",INDEX('Data - CO2'!$B$5:$AP$53,MATCH(Kulturmodeller!$D95,'Data - CO2'!$A$5:$A$53,0),BB$20)*L95*$B89)</f>
        <v>0</v>
      </c>
      <c r="BC95" cm="1">
        <f t="array" ref="BC95">IF($D95="","",INDEX('Data - CO2'!$B$5:$AP$53,MATCH(Kulturmodeller!$D95,'Data - CO2'!$A$5:$A$53,0),BC$20)*M95*$B89)</f>
        <v>0</v>
      </c>
      <c r="BD95" cm="1">
        <f t="array" ref="BD95">IF($D95="","",INDEX('Data - CO2'!$B$5:$AP$53,MATCH(Kulturmodeller!$D95,'Data - CO2'!$A$5:$A$53,0),BD$20)*N95*$B89)</f>
        <v>0</v>
      </c>
      <c r="BE95" cm="1">
        <f t="array" ref="BE95">IF($D95="","",INDEX('Data - CO2'!$B$5:$AP$53,MATCH(Kulturmodeller!$D95,'Data - CO2'!$A$5:$A$53,0),BE$20)*O95*$B89)</f>
        <v>0</v>
      </c>
      <c r="BF95" cm="1">
        <f t="array" ref="BF95">IF($D95="","",INDEX('Data - CO2'!$B$5:$AP$53,MATCH(Kulturmodeller!$D95,'Data - CO2'!$A$5:$A$53,0),BF$20)*P95*$B89)</f>
        <v>0</v>
      </c>
      <c r="BG95" cm="1">
        <f t="array" ref="BG95">IF($D95="","",INDEX('Data - CO2'!$B$5:$AP$53,MATCH(Kulturmodeller!$D95,'Data - CO2'!$A$5:$A$53,0),BG$20)*Q95*$B89)</f>
        <v>0</v>
      </c>
      <c r="BH95" cm="1">
        <f t="array" ref="BH95">IF($D95="","",INDEX('Data - CO2'!$B$5:$AP$53,MATCH(Kulturmodeller!$D95,'Data - CO2'!$A$5:$A$53,0),BH$20)*R95*$B89)</f>
        <v>0</v>
      </c>
      <c r="BI95" cm="1">
        <f t="array" ref="BI95">IF($D95="","",INDEX('Data - CO2'!$B$5:$AP$53,MATCH(Kulturmodeller!$D95,'Data - CO2'!$A$5:$A$53,0),BI$20)*S95*$B89)</f>
        <v>0</v>
      </c>
      <c r="BJ95" cm="1">
        <f t="array" ref="BJ95">IF($D95="","",INDEX('Data - CO2'!$B$5:$AP$53,MATCH(Kulturmodeller!$D95,'Data - CO2'!$A$5:$A$53,0),BJ$20)*T95*$B89)</f>
        <v>0</v>
      </c>
      <c r="BK95" cm="1">
        <f t="array" ref="BK95">IF($D95="","",INDEX('Data - CO2'!$B$5:$AP$53,MATCH(Kulturmodeller!$D95,'Data - CO2'!$A$5:$A$53,0),BK$20)*U95*$B89)</f>
        <v>0</v>
      </c>
      <c r="BL95" cm="1">
        <f t="array" ref="BL95">IF($D95="","",INDEX('Data - CO2'!$B$5:$AP$53,MATCH(Kulturmodeller!$D95,'Data - CO2'!$A$5:$A$53,0),BL$20)*V95*$B89)</f>
        <v>0</v>
      </c>
      <c r="BM95" cm="1">
        <f t="array" ref="BM95">IF($D95="","",INDEX('Data - CO2'!$B$5:$AP$53,MATCH(Kulturmodeller!$D95,'Data - CO2'!$A$5:$A$53,0),BM$20)*W95*$B89)</f>
        <v>0</v>
      </c>
      <c r="BN95" cm="1">
        <f t="array" ref="BN95">IF($D95="","",INDEX('Data - CO2'!$B$5:$AP$53,MATCH(Kulturmodeller!$D95,'Data - CO2'!$A$5:$A$53,0),BN$20)*X95*$B89)</f>
        <v>0</v>
      </c>
      <c r="BO95" cm="1">
        <f t="array" ref="BO95">IF($D95="","",INDEX('Data - CO2'!$B$5:$AP$53,MATCH(Kulturmodeller!$D95,'Data - CO2'!$A$5:$A$53,0),BO$20)*Y95*$B89)</f>
        <v>0</v>
      </c>
      <c r="BP95" cm="1">
        <f t="array" ref="BP95">IF($D95="","",INDEX('Data - CO2'!$B$5:$AP$53,MATCH(Kulturmodeller!$D95,'Data - CO2'!$A$5:$A$53,0),BP$20)*Z95*$B89)</f>
        <v>0</v>
      </c>
      <c r="BQ95" cm="1">
        <f t="array" ref="BQ95">IF($D95="","",INDEX('Data - CO2'!$B$5:$AP$53,MATCH(Kulturmodeller!$D95,'Data - CO2'!$A$5:$A$53,0),BQ$20)*AA95*$B89)</f>
        <v>0</v>
      </c>
      <c r="BR95" cm="1">
        <f t="array" ref="BR95">IF($D95="","",INDEX('Data - CO2'!$B$5:$AP$53,MATCH(Kulturmodeller!$D95,'Data - CO2'!$A$5:$A$53,0),BR$20)*AB95*$B89)</f>
        <v>0</v>
      </c>
      <c r="BS95" cm="1">
        <f t="array" ref="BS95">IF($D95="","",INDEX('Data - CO2'!$B$5:$AP$53,MATCH(Kulturmodeller!$D95,'Data - CO2'!$A$5:$A$53,0),BS$20)*AC95*$B89)</f>
        <v>0</v>
      </c>
      <c r="BT95" cm="1">
        <f t="array" ref="BT95">IF($D95="","",INDEX('Data - CO2'!$B$5:$AP$53,MATCH(Kulturmodeller!$D95,'Data - CO2'!$A$5:$A$53,0),BT$20)*AD95*$B89)</f>
        <v>0</v>
      </c>
      <c r="BU95" cm="1">
        <f t="array" ref="BU95">IF($D95="","",INDEX('Data - CO2'!$B$5:$AP$53,MATCH(Kulturmodeller!$D95,'Data - CO2'!$A$5:$A$53,0),BU$20)*AE95*$B89)</f>
        <v>0</v>
      </c>
      <c r="BV95" cm="1">
        <f t="array" ref="BV95">IF($D95="","",INDEX('Data - CO2'!$B$5:$AP$53,MATCH(Kulturmodeller!$D95,'Data - CO2'!$A$5:$A$53,0),BV$20)*AF95*$B89)</f>
        <v>0</v>
      </c>
      <c r="BW95" cm="1">
        <f t="array" ref="BW95">IF($D95="","",INDEX('Data - CO2'!$B$5:$AP$53,MATCH(Kulturmodeller!$D95,'Data - CO2'!$A$5:$A$53,0),BW$20)*AG95*$B89)</f>
        <v>0</v>
      </c>
      <c r="BX95" cm="1">
        <f t="array" ref="BX95">IF($D95="","",INDEX('Data - CO2'!$B$5:$AP$53,MATCH(Kulturmodeller!$D95,'Data - CO2'!$A$5:$A$53,0),BX$20)*AH95*$B89)</f>
        <v>0</v>
      </c>
      <c r="BY95" cm="1">
        <f t="array" ref="BY95">IF($D95="","",INDEX('Data - CO2'!$B$5:$AP$53,MATCH(Kulturmodeller!$D95,'Data - CO2'!$A$5:$A$53,0),BY$20)*AI95*$B89)</f>
        <v>0</v>
      </c>
      <c r="BZ95" cm="1">
        <f t="array" ref="BZ95">IF($D95="","",INDEX('Data - CO2'!$B$5:$AP$53,MATCH(Kulturmodeller!$D95,'Data - CO2'!$A$5:$A$53,0),BZ$20)*AJ95*$B89)</f>
        <v>0</v>
      </c>
      <c r="CA95" cm="1">
        <f t="array" ref="CA95">IF($D95="","",INDEX('Data - CO2'!$B$5:$AP$53,MATCH(Kulturmodeller!$D95,'Data - CO2'!$A$5:$A$53,0),CA$20)*AK95*$B89)</f>
        <v>0</v>
      </c>
      <c r="CB95" cm="1">
        <f t="array" ref="CB95">IF($D95="","",INDEX('Data - CO2'!$B$5:$AP$53,MATCH(Kulturmodeller!$D95,'Data - CO2'!$A$5:$A$53,0),CB$20)*AL95*$B89)</f>
        <v>0</v>
      </c>
      <c r="CC95" cm="1">
        <f t="array" ref="CC95">IF($D95="","",INDEX('Data - CO2'!$B$5:$AP$53,MATCH(Kulturmodeller!$D95,'Data - CO2'!$A$5:$A$53,0),CC$20)*AM95*$B89)</f>
        <v>0</v>
      </c>
      <c r="CD95" cm="1">
        <f t="array" ref="CD95">IF($D95="","",INDEX('Data - CO2'!$B$5:$AP$53,MATCH(Kulturmodeller!$D95,'Data - CO2'!$A$5:$A$53,0),CD$20)*AN95*$B89)</f>
        <v>0</v>
      </c>
      <c r="CE95" cm="1">
        <f t="array" ref="CE95">IF($D95="","",INDEX('Data - CO2'!$B$5:$AP$53,MATCH(Kulturmodeller!$D95,'Data - CO2'!$A$5:$A$53,0),CE$20)*AO95*$B89)</f>
        <v>0</v>
      </c>
      <c r="CF95" cm="1">
        <f t="array" ref="CF95">IF($D95="","",INDEX('Data - CO2'!$B$5:$AP$53,MATCH(Kulturmodeller!$D95,'Data - CO2'!$A$5:$A$53,0),CF$20)*AP95*$B89)</f>
        <v>0</v>
      </c>
      <c r="CG95" cm="1">
        <f t="array" ref="CG95">IF($D95="","",INDEX('Data - CO2'!$B$5:$AP$53,MATCH(Kulturmodeller!$D95,'Data - CO2'!$A$5:$A$53,0),CG$20)*AQ95*$B89)</f>
        <v>0</v>
      </c>
      <c r="CH95" cm="1">
        <f t="array" ref="CH95">IF($D95="","",INDEX('Data - CO2'!$B$5:$AP$53,MATCH(Kulturmodeller!$D95,'Data - CO2'!$A$5:$A$53,0),CH$20)*AR95*$B89)</f>
        <v>0</v>
      </c>
      <c r="CI95" s="11" cm="1">
        <f t="array" ref="CI95">IF($D95="","",INDEX('Data - CO2'!$B$5:$AP$53,MATCH(Kulturmodeller!$D95,'Data - CO2'!$A$5:$A$53,0),CI$20)*AS95*$B89)</f>
        <v>0</v>
      </c>
    </row>
    <row r="96" spans="1:87" x14ac:dyDescent="0.3">
      <c r="A96" s="346" t="s">
        <v>638</v>
      </c>
      <c r="B96" s="42"/>
      <c r="C96" s="128" t="str">
        <f>'Katalog over Kulturmodeller '!F43</f>
        <v>Juletræer (NGR)</v>
      </c>
      <c r="D96" s="129" t="s">
        <v>634</v>
      </c>
      <c r="E96" s="140">
        <f>'Katalog over Kulturmodeller '!W43</f>
        <v>0</v>
      </c>
      <c r="F96" s="40">
        <f>E96</f>
        <v>0</v>
      </c>
      <c r="G96" s="40">
        <f t="shared" si="1394"/>
        <v>0</v>
      </c>
      <c r="H96" s="40">
        <f>G96*2/3</f>
        <v>0</v>
      </c>
      <c r="I96" s="40">
        <f>H96*0.5</f>
        <v>0</v>
      </c>
      <c r="J96" s="40">
        <v>0</v>
      </c>
      <c r="K96" s="40">
        <f t="shared" si="1395"/>
        <v>0</v>
      </c>
      <c r="L96" s="40">
        <f t="shared" si="1396"/>
        <v>0</v>
      </c>
      <c r="M96" s="40">
        <f t="shared" si="1397"/>
        <v>0</v>
      </c>
      <c r="N96" s="40">
        <f t="shared" si="1398"/>
        <v>0</v>
      </c>
      <c r="O96" s="40">
        <f t="shared" si="1399"/>
        <v>0</v>
      </c>
      <c r="P96" s="40">
        <f t="shared" si="1400"/>
        <v>0</v>
      </c>
      <c r="Q96" s="40">
        <f t="shared" si="1401"/>
        <v>0</v>
      </c>
      <c r="R96" s="40">
        <f t="shared" si="1402"/>
        <v>0</v>
      </c>
      <c r="S96" s="40">
        <f t="shared" si="1403"/>
        <v>0</v>
      </c>
      <c r="T96" s="40">
        <f t="shared" si="1404"/>
        <v>0</v>
      </c>
      <c r="U96" s="40">
        <f t="shared" si="1405"/>
        <v>0</v>
      </c>
      <c r="V96" s="40">
        <f t="shared" si="1406"/>
        <v>0</v>
      </c>
      <c r="W96" s="40">
        <f t="shared" si="1407"/>
        <v>0</v>
      </c>
      <c r="X96" s="40">
        <f t="shared" si="1408"/>
        <v>0</v>
      </c>
      <c r="Y96" s="40">
        <f t="shared" si="1409"/>
        <v>0</v>
      </c>
      <c r="Z96" s="40">
        <f t="shared" si="1410"/>
        <v>0</v>
      </c>
      <c r="AA96" s="40">
        <f t="shared" si="1411"/>
        <v>0</v>
      </c>
      <c r="AB96" s="40">
        <f t="shared" si="1412"/>
        <v>0</v>
      </c>
      <c r="AC96" s="40">
        <f t="shared" si="1413"/>
        <v>0</v>
      </c>
      <c r="AD96" s="40">
        <f t="shared" si="1414"/>
        <v>0</v>
      </c>
      <c r="AE96" s="40">
        <f t="shared" si="1415"/>
        <v>0</v>
      </c>
      <c r="AF96" s="40">
        <f t="shared" si="1416"/>
        <v>0</v>
      </c>
      <c r="AG96" s="40">
        <f t="shared" si="1417"/>
        <v>0</v>
      </c>
      <c r="AH96" s="40">
        <f t="shared" si="1418"/>
        <v>0</v>
      </c>
      <c r="AI96" s="40">
        <f t="shared" si="1419"/>
        <v>0</v>
      </c>
      <c r="AJ96" s="40">
        <f t="shared" si="1420"/>
        <v>0</v>
      </c>
      <c r="AK96" s="40">
        <f t="shared" si="1421"/>
        <v>0</v>
      </c>
      <c r="AL96" s="40">
        <f t="shared" si="1422"/>
        <v>0</v>
      </c>
      <c r="AM96" s="40">
        <f t="shared" si="1423"/>
        <v>0</v>
      </c>
      <c r="AN96" s="40">
        <f t="shared" si="1424"/>
        <v>0</v>
      </c>
      <c r="AO96" s="40">
        <f t="shared" si="1425"/>
        <v>0</v>
      </c>
      <c r="AP96" s="40">
        <f t="shared" si="1426"/>
        <v>0</v>
      </c>
      <c r="AQ96" s="40">
        <f t="shared" si="1427"/>
        <v>0</v>
      </c>
      <c r="AR96" s="40">
        <f t="shared" si="1428"/>
        <v>0</v>
      </c>
      <c r="AS96" s="41">
        <f t="shared" si="1429"/>
        <v>0</v>
      </c>
      <c r="AU96" s="12" cm="1">
        <f t="array" ref="AU96">IF($D96="","",INDEX('Data - CO2'!$B$5:$AP$53,MATCH(Kulturmodeller!$D96,'Data - CO2'!$A$5:$A$53,0),AU$20)*E96)</f>
        <v>0</v>
      </c>
      <c r="AV96" s="3" cm="1">
        <f t="array" ref="AV96">IF($D96="","",INDEX('Data - CO2'!$B$5:$AP$53,MATCH(Kulturmodeller!$D96,'Data - CO2'!$A$5:$A$53,0),AV$20)*F96)</f>
        <v>0</v>
      </c>
      <c r="AW96" s="3" cm="1">
        <f t="array" ref="AW96">IF($D96="","",INDEX('Data - CO2'!$B$5:$AP$53,MATCH(Kulturmodeller!$D96,'Data - CO2'!$A$5:$A$53,0),AW$20)*G96)</f>
        <v>0</v>
      </c>
      <c r="AX96" s="3" cm="1">
        <f t="array" ref="AX96">IF($D96="","",INDEX('Data - CO2'!$B$5:$AP$53,MATCH(Kulturmodeller!$D96,'Data - CO2'!$A$5:$A$53,0),AX$20)*H96)</f>
        <v>0</v>
      </c>
      <c r="AY96" s="3" cm="1">
        <f t="array" ref="AY96">IF($D96="","",INDEX('Data - CO2'!$B$5:$AP$53,MATCH(Kulturmodeller!$D96,'Data - CO2'!$A$5:$A$53,0),AY$20)*I96)</f>
        <v>0</v>
      </c>
      <c r="AZ96" s="3" cm="1">
        <f t="array" ref="AZ96">IF($D96="","",INDEX('Data - CO2'!$B$5:$AP$53,MATCH(Kulturmodeller!$D96,'Data - CO2'!$A$5:$A$53,0),AZ$20)*J96*$B89)</f>
        <v>0</v>
      </c>
      <c r="BA96" s="3" cm="1">
        <f t="array" ref="BA96">IF($D96="","",INDEX('Data - CO2'!$B$5:$AP$53,MATCH(Kulturmodeller!$D96,'Data - CO2'!$A$5:$A$53,0),BA$20)*K96*$B89)</f>
        <v>0</v>
      </c>
      <c r="BB96" s="3" cm="1">
        <f t="array" ref="BB96">IF($D96="","",INDEX('Data - CO2'!$B$5:$AP$53,MATCH(Kulturmodeller!$D96,'Data - CO2'!$A$5:$A$53,0),BB$20)*L96*$B89)</f>
        <v>0</v>
      </c>
      <c r="BC96" s="3" cm="1">
        <f t="array" ref="BC96">IF($D96="","",INDEX('Data - CO2'!$B$5:$AP$53,MATCH(Kulturmodeller!$D96,'Data - CO2'!$A$5:$A$53,0),BC$20)*M96*$B89)</f>
        <v>0</v>
      </c>
      <c r="BD96" s="3" cm="1">
        <f t="array" ref="BD96">IF($D96="","",INDEX('Data - CO2'!$B$5:$AP$53,MATCH(Kulturmodeller!$D96,'Data - CO2'!$A$5:$A$53,0),BD$20)*N96*$B89)</f>
        <v>0</v>
      </c>
      <c r="BE96" s="3" cm="1">
        <f t="array" ref="BE96">IF($D96="","",INDEX('Data - CO2'!$B$5:$AP$53,MATCH(Kulturmodeller!$D96,'Data - CO2'!$A$5:$A$53,0),BE$20)*O96*$B89)</f>
        <v>0</v>
      </c>
      <c r="BF96" s="3" cm="1">
        <f t="array" ref="BF96">IF($D96="","",INDEX('Data - CO2'!$B$5:$AP$53,MATCH(Kulturmodeller!$D96,'Data - CO2'!$A$5:$A$53,0),BF$20)*P96*$B89)</f>
        <v>0</v>
      </c>
      <c r="BG96" s="3" cm="1">
        <f t="array" ref="BG96">IF($D96="","",INDEX('Data - CO2'!$B$5:$AP$53,MATCH(Kulturmodeller!$D96,'Data - CO2'!$A$5:$A$53,0),BG$20)*Q96*$B89)</f>
        <v>0</v>
      </c>
      <c r="BH96" s="3" cm="1">
        <f t="array" ref="BH96">IF($D96="","",INDEX('Data - CO2'!$B$5:$AP$53,MATCH(Kulturmodeller!$D96,'Data - CO2'!$A$5:$A$53,0),BH$20)*R96*$B89)</f>
        <v>0</v>
      </c>
      <c r="BI96" s="3" cm="1">
        <f t="array" ref="BI96">IF($D96="","",INDEX('Data - CO2'!$B$5:$AP$53,MATCH(Kulturmodeller!$D96,'Data - CO2'!$A$5:$A$53,0),BI$20)*S96*$B89)</f>
        <v>0</v>
      </c>
      <c r="BJ96" s="3" cm="1">
        <f t="array" ref="BJ96">IF($D96="","",INDEX('Data - CO2'!$B$5:$AP$53,MATCH(Kulturmodeller!$D96,'Data - CO2'!$A$5:$A$53,0),BJ$20)*T96*$B89)</f>
        <v>0</v>
      </c>
      <c r="BK96" s="3" cm="1">
        <f t="array" ref="BK96">IF($D96="","",INDEX('Data - CO2'!$B$5:$AP$53,MATCH(Kulturmodeller!$D96,'Data - CO2'!$A$5:$A$53,0),BK$20)*U96*$B89)</f>
        <v>0</v>
      </c>
      <c r="BL96" s="3" cm="1">
        <f t="array" ref="BL96">IF($D96="","",INDEX('Data - CO2'!$B$5:$AP$53,MATCH(Kulturmodeller!$D96,'Data - CO2'!$A$5:$A$53,0),BL$20)*V96*$B89)</f>
        <v>0</v>
      </c>
      <c r="BM96" s="3" cm="1">
        <f t="array" ref="BM96">IF($D96="","",INDEX('Data - CO2'!$B$5:$AP$53,MATCH(Kulturmodeller!$D96,'Data - CO2'!$A$5:$A$53,0),BM$20)*W96*$B89)</f>
        <v>0</v>
      </c>
      <c r="BN96" s="3" cm="1">
        <f t="array" ref="BN96">IF($D96="","",INDEX('Data - CO2'!$B$5:$AP$53,MATCH(Kulturmodeller!$D96,'Data - CO2'!$A$5:$A$53,0),BN$20)*X96*$B89)</f>
        <v>0</v>
      </c>
      <c r="BO96" s="3" cm="1">
        <f t="array" ref="BO96">IF($D96="","",INDEX('Data - CO2'!$B$5:$AP$53,MATCH(Kulturmodeller!$D96,'Data - CO2'!$A$5:$A$53,0),BO$20)*Y96*$B89)</f>
        <v>0</v>
      </c>
      <c r="BP96" s="3" cm="1">
        <f t="array" ref="BP96">IF($D96="","",INDEX('Data - CO2'!$B$5:$AP$53,MATCH(Kulturmodeller!$D96,'Data - CO2'!$A$5:$A$53,0),BP$20)*Z96*$B89)</f>
        <v>0</v>
      </c>
      <c r="BQ96" s="3" cm="1">
        <f t="array" ref="BQ96">IF($D96="","",INDEX('Data - CO2'!$B$5:$AP$53,MATCH(Kulturmodeller!$D96,'Data - CO2'!$A$5:$A$53,0),BQ$20)*AA96*$B89)</f>
        <v>0</v>
      </c>
      <c r="BR96" s="3" cm="1">
        <f t="array" ref="BR96">IF($D96="","",INDEX('Data - CO2'!$B$5:$AP$53,MATCH(Kulturmodeller!$D96,'Data - CO2'!$A$5:$A$53,0),BR$20)*AB96*$B89)</f>
        <v>0</v>
      </c>
      <c r="BS96" s="3" cm="1">
        <f t="array" ref="BS96">IF($D96="","",INDEX('Data - CO2'!$B$5:$AP$53,MATCH(Kulturmodeller!$D96,'Data - CO2'!$A$5:$A$53,0),BS$20)*AC96*$B89)</f>
        <v>0</v>
      </c>
      <c r="BT96" s="3" cm="1">
        <f t="array" ref="BT96">IF($D96="","",INDEX('Data - CO2'!$B$5:$AP$53,MATCH(Kulturmodeller!$D96,'Data - CO2'!$A$5:$A$53,0),BT$20)*AD96*$B89)</f>
        <v>0</v>
      </c>
      <c r="BU96" s="3" cm="1">
        <f t="array" ref="BU96">IF($D96="","",INDEX('Data - CO2'!$B$5:$AP$53,MATCH(Kulturmodeller!$D96,'Data - CO2'!$A$5:$A$53,0),BU$20)*AE96*$B89)</f>
        <v>0</v>
      </c>
      <c r="BV96" s="3" cm="1">
        <f t="array" ref="BV96">IF($D96="","",INDEX('Data - CO2'!$B$5:$AP$53,MATCH(Kulturmodeller!$D96,'Data - CO2'!$A$5:$A$53,0),BV$20)*AF96*$B89)</f>
        <v>0</v>
      </c>
      <c r="BW96" s="3" cm="1">
        <f t="array" ref="BW96">IF($D96="","",INDEX('Data - CO2'!$B$5:$AP$53,MATCH(Kulturmodeller!$D96,'Data - CO2'!$A$5:$A$53,0),BW$20)*AG96*$B89)</f>
        <v>0</v>
      </c>
      <c r="BX96" s="3" cm="1">
        <f t="array" ref="BX96">IF($D96="","",INDEX('Data - CO2'!$B$5:$AP$53,MATCH(Kulturmodeller!$D96,'Data - CO2'!$A$5:$A$53,0),BX$20)*AH96*$B89)</f>
        <v>0</v>
      </c>
      <c r="BY96" s="3" cm="1">
        <f t="array" ref="BY96">IF($D96="","",INDEX('Data - CO2'!$B$5:$AP$53,MATCH(Kulturmodeller!$D96,'Data - CO2'!$A$5:$A$53,0),BY$20)*AI96*$B89)</f>
        <v>0</v>
      </c>
      <c r="BZ96" s="3" cm="1">
        <f t="array" ref="BZ96">IF($D96="","",INDEX('Data - CO2'!$B$5:$AP$53,MATCH(Kulturmodeller!$D96,'Data - CO2'!$A$5:$A$53,0),BZ$20)*AJ96*$B89)</f>
        <v>0</v>
      </c>
      <c r="CA96" s="3" cm="1">
        <f t="array" ref="CA96">IF($D96="","",INDEX('Data - CO2'!$B$5:$AP$53,MATCH(Kulturmodeller!$D96,'Data - CO2'!$A$5:$A$53,0),CA$20)*AK96*$B89)</f>
        <v>0</v>
      </c>
      <c r="CB96" s="3" cm="1">
        <f t="array" ref="CB96">IF($D96="","",INDEX('Data - CO2'!$B$5:$AP$53,MATCH(Kulturmodeller!$D96,'Data - CO2'!$A$5:$A$53,0),CB$20)*AL96*$B89)</f>
        <v>0</v>
      </c>
      <c r="CC96" s="3" cm="1">
        <f t="array" ref="CC96">IF($D96="","",INDEX('Data - CO2'!$B$5:$AP$53,MATCH(Kulturmodeller!$D96,'Data - CO2'!$A$5:$A$53,0),CC$20)*AM96*$B89)</f>
        <v>0</v>
      </c>
      <c r="CD96" s="3" cm="1">
        <f t="array" ref="CD96">IF($D96="","",INDEX('Data - CO2'!$B$5:$AP$53,MATCH(Kulturmodeller!$D96,'Data - CO2'!$A$5:$A$53,0),CD$20)*AN96*$B89)</f>
        <v>0</v>
      </c>
      <c r="CE96" s="3" cm="1">
        <f t="array" ref="CE96">IF($D96="","",INDEX('Data - CO2'!$B$5:$AP$53,MATCH(Kulturmodeller!$D96,'Data - CO2'!$A$5:$A$53,0),CE$20)*AO96*$B89)</f>
        <v>0</v>
      </c>
      <c r="CF96" s="3" cm="1">
        <f t="array" ref="CF96">IF($D96="","",INDEX('Data - CO2'!$B$5:$AP$53,MATCH(Kulturmodeller!$D96,'Data - CO2'!$A$5:$A$53,0),CF$20)*AP96*$B89)</f>
        <v>0</v>
      </c>
      <c r="CG96" s="3" cm="1">
        <f t="array" ref="CG96">IF($D96="","",INDEX('Data - CO2'!$B$5:$AP$53,MATCH(Kulturmodeller!$D96,'Data - CO2'!$A$5:$A$53,0),CG$20)*AQ96*$B89)</f>
        <v>0</v>
      </c>
      <c r="CH96" s="3" cm="1">
        <f t="array" ref="CH96">IF($D96="","",INDEX('Data - CO2'!$B$5:$AP$53,MATCH(Kulturmodeller!$D96,'Data - CO2'!$A$5:$A$53,0),CH$20)*AR96*$B89)</f>
        <v>0</v>
      </c>
      <c r="CI96" s="13" cm="1">
        <f t="array" ref="CI96">IF($D96="","",INDEX('Data - CO2'!$B$5:$AP$53,MATCH(Kulturmodeller!$D96,'Data - CO2'!$A$5:$A$53,0),CI$20)*AS96*$B89)</f>
        <v>0</v>
      </c>
    </row>
    <row r="97" spans="1:87" x14ac:dyDescent="0.3">
      <c r="A97" s="33"/>
      <c r="B97" s="33"/>
      <c r="C97" s="33"/>
      <c r="D97" s="10"/>
      <c r="E97" s="479">
        <f>SUM(E90:E96)</f>
        <v>1</v>
      </c>
      <c r="F97" s="108">
        <f>SUM(F90:F96)</f>
        <v>1</v>
      </c>
      <c r="G97" s="109">
        <f>SUM(G90:G96)</f>
        <v>1</v>
      </c>
      <c r="H97" s="109">
        <f t="shared" ref="H97" si="1430">SUM(H90:H96)</f>
        <v>1</v>
      </c>
      <c r="I97" s="109">
        <f t="shared" ref="I97" si="1431">SUM(I90:I96)</f>
        <v>1</v>
      </c>
      <c r="J97" s="109">
        <f t="shared" ref="J97" si="1432">SUM(J90:J96)</f>
        <v>1.0000000000000002</v>
      </c>
      <c r="K97" s="109">
        <f t="shared" ref="K97" si="1433">SUM(K90:K96)</f>
        <v>1.0000000000000002</v>
      </c>
      <c r="L97" s="109">
        <f t="shared" ref="L97" si="1434">SUM(L90:L96)</f>
        <v>1.0000000000000002</v>
      </c>
      <c r="M97" s="109">
        <f t="shared" ref="M97" si="1435">SUM(M90:M96)</f>
        <v>1.0000000000000002</v>
      </c>
      <c r="N97" s="109">
        <f t="shared" ref="N97" si="1436">SUM(N90:N96)</f>
        <v>1.0000000000000002</v>
      </c>
      <c r="O97" s="109">
        <f t="shared" ref="O97" si="1437">SUM(O90:O96)</f>
        <v>1.0000000000000002</v>
      </c>
      <c r="P97" s="109">
        <f t="shared" ref="P97" si="1438">SUM(P90:P96)</f>
        <v>1.0000000000000002</v>
      </c>
      <c r="Q97" s="109">
        <f t="shared" ref="Q97" si="1439">SUM(Q90:Q96)</f>
        <v>1.0000000000000002</v>
      </c>
      <c r="R97" s="109">
        <f t="shared" ref="R97" si="1440">SUM(R90:R96)</f>
        <v>1.0000000000000002</v>
      </c>
      <c r="S97" s="109">
        <f t="shared" ref="S97" si="1441">SUM(S90:S96)</f>
        <v>1.0000000000000002</v>
      </c>
      <c r="T97" s="109">
        <f t="shared" ref="T97" si="1442">SUM(T90:T96)</f>
        <v>1.0000000000000002</v>
      </c>
      <c r="U97" s="109">
        <f t="shared" ref="U97" si="1443">SUM(U90:U96)</f>
        <v>1.0000000000000002</v>
      </c>
      <c r="V97" s="109">
        <f t="shared" ref="V97" si="1444">SUM(V90:V96)</f>
        <v>1.0000000000000002</v>
      </c>
      <c r="W97" s="109">
        <f t="shared" ref="W97" si="1445">SUM(W90:W96)</f>
        <v>1.0000000000000002</v>
      </c>
      <c r="X97" s="109">
        <f t="shared" ref="X97" si="1446">SUM(X90:X96)</f>
        <v>1.0000000000000002</v>
      </c>
      <c r="Y97" s="109">
        <f t="shared" ref="Y97" si="1447">SUM(Y90:Y96)</f>
        <v>1.0000000000000002</v>
      </c>
      <c r="Z97" s="109">
        <f t="shared" ref="Z97" si="1448">SUM(Z90:Z96)</f>
        <v>1.0000000000000002</v>
      </c>
      <c r="AA97" s="109">
        <f t="shared" ref="AA97" si="1449">SUM(AA90:AA96)</f>
        <v>1.0000000000000002</v>
      </c>
      <c r="AB97" s="109">
        <f t="shared" ref="AB97" si="1450">SUM(AB90:AB96)</f>
        <v>1.0000000000000002</v>
      </c>
      <c r="AC97" s="109">
        <f t="shared" ref="AC97" si="1451">SUM(AC90:AC96)</f>
        <v>1.0000000000000002</v>
      </c>
      <c r="AD97" s="109">
        <f t="shared" ref="AD97" si="1452">SUM(AD90:AD96)</f>
        <v>1.0000000000000002</v>
      </c>
      <c r="AE97" s="109">
        <f t="shared" ref="AE97" si="1453">SUM(AE90:AE96)</f>
        <v>1.0000000000000002</v>
      </c>
      <c r="AF97" s="109">
        <f t="shared" ref="AF97" si="1454">SUM(AF90:AF96)</f>
        <v>1.0000000000000002</v>
      </c>
      <c r="AG97" s="109">
        <f t="shared" ref="AG97" si="1455">SUM(AG90:AG96)</f>
        <v>1.0000000000000002</v>
      </c>
      <c r="AH97" s="109">
        <f t="shared" ref="AH97" si="1456">SUM(AH90:AH96)</f>
        <v>1.0000000000000002</v>
      </c>
      <c r="AI97" s="109">
        <f t="shared" ref="AI97" si="1457">SUM(AI90:AI96)</f>
        <v>1.0000000000000002</v>
      </c>
      <c r="AJ97" s="109">
        <f t="shared" ref="AJ97" si="1458">SUM(AJ90:AJ96)</f>
        <v>1.0000000000000002</v>
      </c>
      <c r="AK97" s="109">
        <f t="shared" ref="AK97" si="1459">SUM(AK90:AK96)</f>
        <v>1.0000000000000002</v>
      </c>
      <c r="AL97" s="109">
        <f t="shared" ref="AL97" si="1460">SUM(AL90:AL96)</f>
        <v>1.0000000000000002</v>
      </c>
      <c r="AM97" s="109">
        <f t="shared" ref="AM97" si="1461">SUM(AM90:AM96)</f>
        <v>1.0000000000000002</v>
      </c>
      <c r="AN97" s="109">
        <f t="shared" ref="AN97" si="1462">SUM(AN90:AN96)</f>
        <v>1.0000000000000002</v>
      </c>
      <c r="AO97" s="109">
        <f t="shared" ref="AO97" si="1463">SUM(AO90:AO96)</f>
        <v>1.0000000000000002</v>
      </c>
      <c r="AP97" s="109">
        <f t="shared" ref="AP97" si="1464">SUM(AP90:AP96)</f>
        <v>1.0000000000000002</v>
      </c>
      <c r="AQ97" s="109">
        <f t="shared" ref="AQ97" si="1465">SUM(AQ90:AQ96)</f>
        <v>1.0000000000000002</v>
      </c>
      <c r="AR97" s="109">
        <f t="shared" ref="AR97" si="1466">SUM(AR90:AR96)</f>
        <v>1.0000000000000002</v>
      </c>
      <c r="AS97" s="110">
        <f t="shared" ref="AS97" si="1467">SUM(AS90:AS96)</f>
        <v>1.0000000000000002</v>
      </c>
      <c r="AU97" s="111">
        <f>SUM(AU90:AU96)</f>
        <v>0</v>
      </c>
      <c r="AV97" s="112">
        <f t="shared" ref="AV97" si="1468">SUM(AV90:AV96)</f>
        <v>3.9471437432543741</v>
      </c>
      <c r="AW97" s="112">
        <f t="shared" ref="AW97" si="1469">SUM(AW90:AW96)</f>
        <v>24.20959283650814</v>
      </c>
      <c r="AX97" s="112">
        <f t="shared" ref="AX97" si="1470">SUM(AX90:AX96)</f>
        <v>47.608918766731179</v>
      </c>
      <c r="AY97" s="112">
        <f t="shared" ref="AY97" si="1471">SUM(AY90:AY96)</f>
        <v>81.213032243962857</v>
      </c>
      <c r="AZ97" s="112">
        <f t="shared" ref="AZ97" si="1472">SUM(AZ90:AZ96)</f>
        <v>123.14878407254575</v>
      </c>
      <c r="BA97" s="112">
        <f t="shared" ref="BA97" si="1473">SUM(BA90:BA96)</f>
        <v>146.97144506713826</v>
      </c>
      <c r="BB97" s="112">
        <f t="shared" ref="BB97" si="1474">SUM(BB90:BB96)</f>
        <v>178.47298033717746</v>
      </c>
      <c r="BC97" s="112">
        <f t="shared" ref="BC97" si="1475">SUM(BC90:BC96)</f>
        <v>206.19775368926659</v>
      </c>
      <c r="BD97" s="112">
        <f t="shared" ref="BD97" si="1476">SUM(BD90:BD96)</f>
        <v>227.07052972572507</v>
      </c>
      <c r="BE97" s="112">
        <f t="shared" ref="BE97" si="1477">SUM(BE90:BE96)</f>
        <v>250.26625966583828</v>
      </c>
      <c r="BF97" s="112">
        <f t="shared" ref="BF97" si="1478">SUM(BF90:BF96)</f>
        <v>279.69749127957209</v>
      </c>
      <c r="BG97" s="112">
        <f t="shared" ref="BG97" si="1479">SUM(BG90:BG96)</f>
        <v>311.62499936887582</v>
      </c>
      <c r="BH97" s="112">
        <f t="shared" ref="BH97" si="1480">SUM(BH90:BH96)</f>
        <v>338.69368250706526</v>
      </c>
      <c r="BI97" s="112">
        <f t="shared" ref="BI97" si="1481">SUM(BI90:BI96)</f>
        <v>361.69578240423232</v>
      </c>
      <c r="BJ97" s="112">
        <f t="shared" ref="BJ97" si="1482">SUM(BJ90:BJ96)</f>
        <v>394.20766366371237</v>
      </c>
      <c r="BK97" s="112">
        <f t="shared" ref="BK97" si="1483">SUM(BK90:BK96)</f>
        <v>427.56412864635979</v>
      </c>
      <c r="BL97" s="112">
        <f t="shared" ref="BL97" si="1484">SUM(BL90:BL96)</f>
        <v>201.37994386085373</v>
      </c>
      <c r="BM97" s="112">
        <f t="shared" ref="BM97" si="1485">SUM(BM90:BM96)</f>
        <v>219.07533524691084</v>
      </c>
      <c r="BN97" s="112">
        <f t="shared" ref="BN97" si="1486">SUM(BN90:BN96)</f>
        <v>238.76587746327152</v>
      </c>
      <c r="BO97" s="112">
        <f t="shared" ref="BO97" si="1487">SUM(BO90:BO96)</f>
        <v>262.48145575630645</v>
      </c>
      <c r="BP97" s="112">
        <f t="shared" ref="BP97" si="1488">SUM(BP90:BP96)</f>
        <v>285.80019147849731</v>
      </c>
      <c r="BQ97" s="112">
        <f t="shared" ref="BQ97" si="1489">SUM(BQ90:BQ96)</f>
        <v>298.40106637502561</v>
      </c>
      <c r="BR97" s="112">
        <f t="shared" ref="BR97" si="1490">SUM(BR90:BR96)</f>
        <v>321.09675789326656</v>
      </c>
      <c r="BS97" s="112">
        <f t="shared" ref="BS97" si="1491">SUM(BS90:BS96)</f>
        <v>346.58636702501497</v>
      </c>
      <c r="BT97" s="112">
        <f t="shared" ref="BT97" si="1492">SUM(BT90:BT96)</f>
        <v>366.30154972928318</v>
      </c>
      <c r="BU97" s="112">
        <f t="shared" ref="BU97" si="1493">SUM(BU90:BU96)</f>
        <v>381.80389634507094</v>
      </c>
      <c r="BV97" s="112">
        <f t="shared" ref="BV97" si="1494">SUM(BV90:BV96)</f>
        <v>406.80351587105895</v>
      </c>
      <c r="BW97" s="112">
        <f t="shared" ref="BW97" si="1495">SUM(BW90:BW96)</f>
        <v>430.42165940536114</v>
      </c>
      <c r="BX97" s="112">
        <f t="shared" ref="BX97" si="1496">SUM(BX90:BX96)</f>
        <v>343.78759540590249</v>
      </c>
      <c r="BY97" s="112">
        <f t="shared" ref="BY97" si="1497">SUM(BY90:BY96)</f>
        <v>360.73560851676359</v>
      </c>
      <c r="BZ97" s="112">
        <f t="shared" ref="BZ97" si="1498">SUM(BZ90:BZ96)</f>
        <v>217.40835838178975</v>
      </c>
      <c r="CA97" s="112">
        <f t="shared" ref="CA97" si="1499">SUM(CA90:CA96)</f>
        <v>248.84537687002765</v>
      </c>
      <c r="CB97" s="112">
        <f t="shared" ref="CB97" si="1500">SUM(CB90:CB96)</f>
        <v>31.575500960145</v>
      </c>
      <c r="CC97" s="112">
        <f t="shared" ref="CC97" si="1501">SUM(CC90:CC96)</f>
        <v>69.727862373892123</v>
      </c>
      <c r="CD97" s="112">
        <f t="shared" ref="CD97" si="1502">SUM(CD90:CD96)</f>
        <v>115.60145849586615</v>
      </c>
      <c r="CE97" s="112">
        <f t="shared" ref="CE97" si="1503">SUM(CE90:CE96)</f>
        <v>143.51053098546606</v>
      </c>
      <c r="CF97" s="112">
        <f t="shared" ref="CF97" si="1504">SUM(CF90:CF96)</f>
        <v>167.57163492544186</v>
      </c>
      <c r="CG97" s="112">
        <f t="shared" ref="CG97" si="1505">SUM(CG90:CG96)</f>
        <v>182.51998278934173</v>
      </c>
      <c r="CH97" s="112">
        <f t="shared" ref="CH97" si="1506">SUM(CH90:CH96)</f>
        <v>205.98080775555081</v>
      </c>
      <c r="CI97" s="113">
        <f t="shared" ref="CI97" si="1507">SUM(CI90:CI96)</f>
        <v>233.42190039400228</v>
      </c>
    </row>
    <row r="98" spans="1:87" x14ac:dyDescent="0.3">
      <c r="A98" s="7" t="s">
        <v>86</v>
      </c>
      <c r="B98" s="7"/>
      <c r="C98" s="131"/>
      <c r="D98" s="131"/>
      <c r="E98" s="126"/>
      <c r="F98" s="39">
        <f>E98</f>
        <v>0</v>
      </c>
      <c r="G98" s="40">
        <f t="shared" ref="G98:G99" si="1508">F98</f>
        <v>0</v>
      </c>
      <c r="H98" s="40">
        <f t="shared" ref="H98:H99" si="1509">G98</f>
        <v>0</v>
      </c>
      <c r="I98" s="40">
        <f t="shared" ref="I98:I99" si="1510">H98</f>
        <v>0</v>
      </c>
      <c r="J98" s="40">
        <f t="shared" ref="J98:J99" si="1511">I98</f>
        <v>0</v>
      </c>
      <c r="K98" s="40">
        <f t="shared" ref="K98:K99" si="1512">J98</f>
        <v>0</v>
      </c>
      <c r="L98" s="40">
        <f t="shared" ref="L98:L99" si="1513">K98</f>
        <v>0</v>
      </c>
      <c r="M98" s="40">
        <f t="shared" ref="M98:M99" si="1514">L98</f>
        <v>0</v>
      </c>
      <c r="N98" s="40">
        <f t="shared" ref="N98:N99" si="1515">M98</f>
        <v>0</v>
      </c>
      <c r="O98" s="40">
        <f t="shared" ref="O98:O99" si="1516">N98</f>
        <v>0</v>
      </c>
      <c r="P98" s="40">
        <f t="shared" ref="P98:P99" si="1517">O98</f>
        <v>0</v>
      </c>
      <c r="Q98" s="40">
        <f t="shared" ref="Q98:Q99" si="1518">P98</f>
        <v>0</v>
      </c>
      <c r="R98" s="40">
        <f t="shared" ref="R98:R99" si="1519">Q98</f>
        <v>0</v>
      </c>
      <c r="S98" s="40">
        <f t="shared" ref="S98:S99" si="1520">R98</f>
        <v>0</v>
      </c>
      <c r="T98" s="40">
        <f t="shared" ref="T98:T99" si="1521">S98</f>
        <v>0</v>
      </c>
      <c r="U98" s="40">
        <f t="shared" ref="U98:U99" si="1522">T98</f>
        <v>0</v>
      </c>
      <c r="V98" s="40">
        <f t="shared" ref="V98:V99" si="1523">U98</f>
        <v>0</v>
      </c>
      <c r="W98" s="40">
        <f t="shared" ref="W98:W99" si="1524">V98</f>
        <v>0</v>
      </c>
      <c r="X98" s="40">
        <f t="shared" ref="X98:X99" si="1525">W98</f>
        <v>0</v>
      </c>
      <c r="Y98" s="40">
        <f t="shared" ref="Y98:Y99" si="1526">X98</f>
        <v>0</v>
      </c>
      <c r="Z98" s="40">
        <f t="shared" ref="Z98:Z99" si="1527">Y98</f>
        <v>0</v>
      </c>
      <c r="AA98" s="40">
        <f t="shared" ref="AA98:AA99" si="1528">Z98</f>
        <v>0</v>
      </c>
      <c r="AB98" s="40">
        <f t="shared" ref="AB98:AB99" si="1529">AA98</f>
        <v>0</v>
      </c>
      <c r="AC98" s="40">
        <f t="shared" ref="AC98:AC99" si="1530">AB98</f>
        <v>0</v>
      </c>
      <c r="AD98" s="40">
        <f t="shared" ref="AD98:AD99" si="1531">AC98</f>
        <v>0</v>
      </c>
      <c r="AE98" s="40">
        <f t="shared" ref="AE98:AE99" si="1532">AD98</f>
        <v>0</v>
      </c>
      <c r="AF98" s="40">
        <f t="shared" ref="AF98:AF99" si="1533">AE98</f>
        <v>0</v>
      </c>
      <c r="AG98" s="40">
        <f t="shared" ref="AG98:AG99" si="1534">AF98</f>
        <v>0</v>
      </c>
      <c r="AH98" s="40">
        <f t="shared" ref="AH98:AH99" si="1535">AG98</f>
        <v>0</v>
      </c>
      <c r="AI98" s="40">
        <f t="shared" ref="AI98:AI99" si="1536">AH98</f>
        <v>0</v>
      </c>
      <c r="AJ98" s="40">
        <f t="shared" ref="AJ98:AJ99" si="1537">AI98</f>
        <v>0</v>
      </c>
      <c r="AK98" s="40">
        <f t="shared" ref="AK98:AK99" si="1538">AJ98</f>
        <v>0</v>
      </c>
      <c r="AL98" s="40">
        <f t="shared" ref="AL98:AL99" si="1539">AK98</f>
        <v>0</v>
      </c>
      <c r="AM98" s="40">
        <f t="shared" ref="AM98:AM99" si="1540">AL98</f>
        <v>0</v>
      </c>
      <c r="AN98" s="40">
        <f t="shared" ref="AN98:AN99" si="1541">AM98</f>
        <v>0</v>
      </c>
      <c r="AO98" s="40">
        <f t="shared" ref="AO98:AO99" si="1542">AN98</f>
        <v>0</v>
      </c>
      <c r="AP98" s="40">
        <f t="shared" ref="AP98:AP99" si="1543">AO98</f>
        <v>0</v>
      </c>
      <c r="AQ98" s="40">
        <f t="shared" ref="AQ98:AQ99" si="1544">AP98</f>
        <v>0</v>
      </c>
      <c r="AR98" s="40">
        <f t="shared" ref="AR98:AR99" si="1545">AQ98</f>
        <v>0</v>
      </c>
      <c r="AS98" s="41">
        <f t="shared" ref="AS98:AS99" si="1546">AR98</f>
        <v>0</v>
      </c>
      <c r="AU98" s="10" t="str" cm="1">
        <f t="array" ref="AU98">IF($D98="","",INDEX('Data - CO2'!$B$5:$AP$53,MATCH(Kulturmodeller!$D98,'Data - CO2'!$A$5:$A$53,0),AU$20)*E98)</f>
        <v/>
      </c>
      <c r="AV98" t="str" cm="1">
        <f t="array" ref="AV98">IF($D98="","",INDEX('Data - CO2'!$B$5:$AP$53,MATCH(Kulturmodeller!$D98,'Data - CO2'!$A$5:$A$53,0),AV$20)*F98)</f>
        <v/>
      </c>
      <c r="AW98" t="str" cm="1">
        <f t="array" ref="AW98">IF($D98="","",INDEX('Data - CO2'!$B$5:$AP$53,MATCH(Kulturmodeller!$D98,'Data - CO2'!$A$5:$A$53,0),AW$20)*G98)</f>
        <v/>
      </c>
      <c r="AX98" t="str" cm="1">
        <f t="array" ref="AX98">IF($D98="","",INDEX('Data - CO2'!$B$5:$AP$53,MATCH(Kulturmodeller!$D98,'Data - CO2'!$A$5:$A$53,0),AX$20)*H98)</f>
        <v/>
      </c>
      <c r="AY98" t="str" cm="1">
        <f t="array" ref="AY98">IF($D98="","",INDEX('Data - CO2'!$B$5:$AP$53,MATCH(Kulturmodeller!$D98,'Data - CO2'!$A$5:$A$53,0),AY$20)*I98)</f>
        <v/>
      </c>
      <c r="AZ98" t="str" cm="1">
        <f t="array" ref="AZ98">IF($D98="","",INDEX('Data - CO2'!$B$5:$AP$53,MATCH(Kulturmodeller!$D98,'Data - CO2'!$A$5:$A$53,0),AZ$20)*J98)</f>
        <v/>
      </c>
      <c r="BA98" t="str" cm="1">
        <f t="array" ref="BA98">IF($D98="","",INDEX('Data - CO2'!$B$5:$AP$53,MATCH(Kulturmodeller!$D98,'Data - CO2'!$A$5:$A$53,0),BA$20)*K98)</f>
        <v/>
      </c>
      <c r="BB98" t="str" cm="1">
        <f t="array" ref="BB98">IF($D98="","",INDEX('Data - CO2'!$B$5:$AP$53,MATCH(Kulturmodeller!$D98,'Data - CO2'!$A$5:$A$53,0),BB$20)*L98)</f>
        <v/>
      </c>
      <c r="BC98" t="str" cm="1">
        <f t="array" ref="BC98">IF($D98="","",INDEX('Data - CO2'!$B$5:$AP$53,MATCH(Kulturmodeller!$D98,'Data - CO2'!$A$5:$A$53,0),BC$20)*M98)</f>
        <v/>
      </c>
      <c r="BD98" t="str" cm="1">
        <f t="array" ref="BD98">IF($D98="","",INDEX('Data - CO2'!$B$5:$AP$53,MATCH(Kulturmodeller!$D98,'Data - CO2'!$A$5:$A$53,0),BD$20)*N98)</f>
        <v/>
      </c>
      <c r="BE98" t="str" cm="1">
        <f t="array" ref="BE98">IF($D98="","",INDEX('Data - CO2'!$B$5:$AP$53,MATCH(Kulturmodeller!$D98,'Data - CO2'!$A$5:$A$53,0),BE$20)*O98)</f>
        <v/>
      </c>
      <c r="BF98" t="str" cm="1">
        <f t="array" ref="BF98">IF($D98="","",INDEX('Data - CO2'!$B$5:$AP$53,MATCH(Kulturmodeller!$D98,'Data - CO2'!$A$5:$A$53,0),BF$20)*P98)</f>
        <v/>
      </c>
      <c r="BG98" t="str" cm="1">
        <f t="array" ref="BG98">IF($D98="","",INDEX('Data - CO2'!$B$5:$AP$53,MATCH(Kulturmodeller!$D98,'Data - CO2'!$A$5:$A$53,0),BG$20)*Q98)</f>
        <v/>
      </c>
      <c r="BH98" t="str" cm="1">
        <f t="array" ref="BH98">IF($D98="","",INDEX('Data - CO2'!$B$5:$AP$53,MATCH(Kulturmodeller!$D98,'Data - CO2'!$A$5:$A$53,0),BH$20)*R98)</f>
        <v/>
      </c>
      <c r="BI98" t="str" cm="1">
        <f t="array" ref="BI98">IF($D98="","",INDEX('Data - CO2'!$B$5:$AP$53,MATCH(Kulturmodeller!$D98,'Data - CO2'!$A$5:$A$53,0),BI$20)*S98)</f>
        <v/>
      </c>
      <c r="BJ98" t="str" cm="1">
        <f t="array" ref="BJ98">IF($D98="","",INDEX('Data - CO2'!$B$5:$AP$53,MATCH(Kulturmodeller!$D98,'Data - CO2'!$A$5:$A$53,0),BJ$20)*T98)</f>
        <v/>
      </c>
      <c r="BK98" t="str" cm="1">
        <f t="array" ref="BK98">IF($D98="","",INDEX('Data - CO2'!$B$5:$AP$53,MATCH(Kulturmodeller!$D98,'Data - CO2'!$A$5:$A$53,0),BK$20)*U98)</f>
        <v/>
      </c>
      <c r="BL98" t="str" cm="1">
        <f t="array" ref="BL98">IF($D98="","",INDEX('Data - CO2'!$B$5:$AP$53,MATCH(Kulturmodeller!$D98,'Data - CO2'!$A$5:$A$53,0),BL$20)*V98)</f>
        <v/>
      </c>
      <c r="BM98" t="str" cm="1">
        <f t="array" ref="BM98">IF($D98="","",INDEX('Data - CO2'!$B$5:$AP$53,MATCH(Kulturmodeller!$D98,'Data - CO2'!$A$5:$A$53,0),BM$20)*W98)</f>
        <v/>
      </c>
      <c r="BN98" t="str" cm="1">
        <f t="array" ref="BN98">IF($D98="","",INDEX('Data - CO2'!$B$5:$AP$53,MATCH(Kulturmodeller!$D98,'Data - CO2'!$A$5:$A$53,0),BN$20)*X98)</f>
        <v/>
      </c>
      <c r="BO98" t="str" cm="1">
        <f t="array" ref="BO98">IF($D98="","",INDEX('Data - CO2'!$B$5:$AP$53,MATCH(Kulturmodeller!$D98,'Data - CO2'!$A$5:$A$53,0),BO$20)*Y98)</f>
        <v/>
      </c>
      <c r="BP98" t="str" cm="1">
        <f t="array" ref="BP98">IF($D98="","",INDEX('Data - CO2'!$B$5:$AP$53,MATCH(Kulturmodeller!$D98,'Data - CO2'!$A$5:$A$53,0),BP$20)*Z98)</f>
        <v/>
      </c>
      <c r="BQ98" t="str" cm="1">
        <f t="array" ref="BQ98">IF($D98="","",INDEX('Data - CO2'!$B$5:$AP$53,MATCH(Kulturmodeller!$D98,'Data - CO2'!$A$5:$A$53,0),BQ$20)*AA98)</f>
        <v/>
      </c>
      <c r="BR98" t="str" cm="1">
        <f t="array" ref="BR98">IF($D98="","",INDEX('Data - CO2'!$B$5:$AP$53,MATCH(Kulturmodeller!$D98,'Data - CO2'!$A$5:$A$53,0),BR$20)*AB98)</f>
        <v/>
      </c>
      <c r="BS98" t="str" cm="1">
        <f t="array" ref="BS98">IF($D98="","",INDEX('Data - CO2'!$B$5:$AP$53,MATCH(Kulturmodeller!$D98,'Data - CO2'!$A$5:$A$53,0),BS$20)*AC98)</f>
        <v/>
      </c>
      <c r="BT98" t="str" cm="1">
        <f t="array" ref="BT98">IF($D98="","",INDEX('Data - CO2'!$B$5:$AP$53,MATCH(Kulturmodeller!$D98,'Data - CO2'!$A$5:$A$53,0),BT$20)*AD98)</f>
        <v/>
      </c>
      <c r="BU98" t="str" cm="1">
        <f t="array" ref="BU98">IF($D98="","",INDEX('Data - CO2'!$B$5:$AP$53,MATCH(Kulturmodeller!$D98,'Data - CO2'!$A$5:$A$53,0),BU$20)*AE98)</f>
        <v/>
      </c>
      <c r="BV98" t="str" cm="1">
        <f t="array" ref="BV98">IF($D98="","",INDEX('Data - CO2'!$B$5:$AP$53,MATCH(Kulturmodeller!$D98,'Data - CO2'!$A$5:$A$53,0),BV$20)*AF98)</f>
        <v/>
      </c>
      <c r="BW98" t="str" cm="1">
        <f t="array" ref="BW98">IF($D98="","",INDEX('Data - CO2'!$B$5:$AP$53,MATCH(Kulturmodeller!$D98,'Data - CO2'!$A$5:$A$53,0),BW$20)*AG98)</f>
        <v/>
      </c>
      <c r="BX98" t="str" cm="1">
        <f t="array" ref="BX98">IF($D98="","",INDEX('Data - CO2'!$B$5:$AP$53,MATCH(Kulturmodeller!$D98,'Data - CO2'!$A$5:$A$53,0),BX$20)*AH98)</f>
        <v/>
      </c>
      <c r="BY98" t="str" cm="1">
        <f t="array" ref="BY98">IF($D98="","",INDEX('Data - CO2'!$B$5:$AP$53,MATCH(Kulturmodeller!$D98,'Data - CO2'!$A$5:$A$53,0),BY$20)*AI98)</f>
        <v/>
      </c>
      <c r="BZ98" t="str" cm="1">
        <f t="array" ref="BZ98">IF($D98="","",INDEX('Data - CO2'!$B$5:$AP$53,MATCH(Kulturmodeller!$D98,'Data - CO2'!$A$5:$A$53,0),BZ$20)*AJ98)</f>
        <v/>
      </c>
      <c r="CA98" t="str" cm="1">
        <f t="array" ref="CA98">IF($D98="","",INDEX('Data - CO2'!$B$5:$AP$53,MATCH(Kulturmodeller!$D98,'Data - CO2'!$A$5:$A$53,0),CA$20)*AK98)</f>
        <v/>
      </c>
      <c r="CB98" t="str" cm="1">
        <f t="array" ref="CB98">IF($D98="","",INDEX('Data - CO2'!$B$5:$AP$53,MATCH(Kulturmodeller!$D98,'Data - CO2'!$A$5:$A$53,0),CB$20)*AL98)</f>
        <v/>
      </c>
      <c r="CC98" t="str" cm="1">
        <f t="array" ref="CC98">IF($D98="","",INDEX('Data - CO2'!$B$5:$AP$53,MATCH(Kulturmodeller!$D98,'Data - CO2'!$A$5:$A$53,0),CC$20)*AM98)</f>
        <v/>
      </c>
      <c r="CD98" t="str" cm="1">
        <f t="array" ref="CD98">IF($D98="","",INDEX('Data - CO2'!$B$5:$AP$53,MATCH(Kulturmodeller!$D98,'Data - CO2'!$A$5:$A$53,0),CD$20)*AN98)</f>
        <v/>
      </c>
      <c r="CE98" t="str" cm="1">
        <f t="array" ref="CE98">IF($D98="","",INDEX('Data - CO2'!$B$5:$AP$53,MATCH(Kulturmodeller!$D98,'Data - CO2'!$A$5:$A$53,0),CE$20)*AO98)</f>
        <v/>
      </c>
      <c r="CF98" t="str" cm="1">
        <f t="array" ref="CF98">IF($D98="","",INDEX('Data - CO2'!$B$5:$AP$53,MATCH(Kulturmodeller!$D98,'Data - CO2'!$A$5:$A$53,0),CF$20)*AP98)</f>
        <v/>
      </c>
      <c r="CG98" t="str" cm="1">
        <f t="array" ref="CG98">IF($D98="","",INDEX('Data - CO2'!$B$5:$AP$53,MATCH(Kulturmodeller!$D98,'Data - CO2'!$A$5:$A$53,0),CG$20)*AQ98)</f>
        <v/>
      </c>
      <c r="CH98" t="str" cm="1">
        <f t="array" ref="CH98">IF($D98="","",INDEX('Data - CO2'!$B$5:$AP$53,MATCH(Kulturmodeller!$D98,'Data - CO2'!$A$5:$A$53,0),CH$20)*AR98)</f>
        <v/>
      </c>
      <c r="CI98" s="11" t="str" cm="1">
        <f t="array" ref="CI98">IF($D98="","",INDEX('Data - CO2'!$B$5:$AP$53,MATCH(Kulturmodeller!$D98,'Data - CO2'!$A$5:$A$53,0),CI$20)*AS98)</f>
        <v/>
      </c>
    </row>
    <row r="99" spans="1:87" x14ac:dyDescent="0.3">
      <c r="A99" s="12" t="s">
        <v>87</v>
      </c>
      <c r="B99" s="12"/>
      <c r="C99" s="129"/>
      <c r="D99" s="129"/>
      <c r="E99" s="127"/>
      <c r="F99" s="45">
        <f>E99</f>
        <v>0</v>
      </c>
      <c r="G99" s="46">
        <f t="shared" si="1508"/>
        <v>0</v>
      </c>
      <c r="H99" s="46">
        <f t="shared" si="1509"/>
        <v>0</v>
      </c>
      <c r="I99" s="46">
        <f t="shared" si="1510"/>
        <v>0</v>
      </c>
      <c r="J99" s="46">
        <f t="shared" si="1511"/>
        <v>0</v>
      </c>
      <c r="K99" s="46">
        <f t="shared" si="1512"/>
        <v>0</v>
      </c>
      <c r="L99" s="46">
        <f t="shared" si="1513"/>
        <v>0</v>
      </c>
      <c r="M99" s="46">
        <f t="shared" si="1514"/>
        <v>0</v>
      </c>
      <c r="N99" s="46">
        <f t="shared" si="1515"/>
        <v>0</v>
      </c>
      <c r="O99" s="46">
        <f t="shared" si="1516"/>
        <v>0</v>
      </c>
      <c r="P99" s="46">
        <f t="shared" si="1517"/>
        <v>0</v>
      </c>
      <c r="Q99" s="46">
        <f t="shared" si="1518"/>
        <v>0</v>
      </c>
      <c r="R99" s="46">
        <f t="shared" si="1519"/>
        <v>0</v>
      </c>
      <c r="S99" s="46">
        <f t="shared" si="1520"/>
        <v>0</v>
      </c>
      <c r="T99" s="46">
        <f t="shared" si="1521"/>
        <v>0</v>
      </c>
      <c r="U99" s="46">
        <f t="shared" si="1522"/>
        <v>0</v>
      </c>
      <c r="V99" s="46">
        <f t="shared" si="1523"/>
        <v>0</v>
      </c>
      <c r="W99" s="46">
        <f t="shared" si="1524"/>
        <v>0</v>
      </c>
      <c r="X99" s="46">
        <f t="shared" si="1525"/>
        <v>0</v>
      </c>
      <c r="Y99" s="46">
        <f t="shared" si="1526"/>
        <v>0</v>
      </c>
      <c r="Z99" s="46">
        <f t="shared" si="1527"/>
        <v>0</v>
      </c>
      <c r="AA99" s="46">
        <f t="shared" si="1528"/>
        <v>0</v>
      </c>
      <c r="AB99" s="46">
        <f t="shared" si="1529"/>
        <v>0</v>
      </c>
      <c r="AC99" s="46">
        <f t="shared" si="1530"/>
        <v>0</v>
      </c>
      <c r="AD99" s="46">
        <f t="shared" si="1531"/>
        <v>0</v>
      </c>
      <c r="AE99" s="46">
        <f t="shared" si="1532"/>
        <v>0</v>
      </c>
      <c r="AF99" s="46">
        <f t="shared" si="1533"/>
        <v>0</v>
      </c>
      <c r="AG99" s="46">
        <f t="shared" si="1534"/>
        <v>0</v>
      </c>
      <c r="AH99" s="46">
        <f t="shared" si="1535"/>
        <v>0</v>
      </c>
      <c r="AI99" s="46">
        <f t="shared" si="1536"/>
        <v>0</v>
      </c>
      <c r="AJ99" s="46">
        <f t="shared" si="1537"/>
        <v>0</v>
      </c>
      <c r="AK99" s="46">
        <f t="shared" si="1538"/>
        <v>0</v>
      </c>
      <c r="AL99" s="46">
        <f t="shared" si="1539"/>
        <v>0</v>
      </c>
      <c r="AM99" s="46">
        <f t="shared" si="1540"/>
        <v>0</v>
      </c>
      <c r="AN99" s="46">
        <f t="shared" si="1541"/>
        <v>0</v>
      </c>
      <c r="AO99" s="46">
        <f t="shared" si="1542"/>
        <v>0</v>
      </c>
      <c r="AP99" s="46">
        <f t="shared" si="1543"/>
        <v>0</v>
      </c>
      <c r="AQ99" s="46">
        <f t="shared" si="1544"/>
        <v>0</v>
      </c>
      <c r="AR99" s="46">
        <f t="shared" si="1545"/>
        <v>0</v>
      </c>
      <c r="AS99" s="47">
        <f t="shared" si="1546"/>
        <v>0</v>
      </c>
      <c r="AU99" s="10" t="str" cm="1">
        <f t="array" ref="AU99">IF($D99="","",INDEX('Data - CO2'!$B$5:$AP$53,MATCH(Kulturmodeller!$D99,'Data - CO2'!$A$5:$A$53,0),AU$20)*E99)</f>
        <v/>
      </c>
      <c r="AV99" t="str" cm="1">
        <f t="array" ref="AV99">IF($D99="","",INDEX('Data - CO2'!$B$5:$AP$53,MATCH(Kulturmodeller!$D99,'Data - CO2'!$A$5:$A$53,0),AV$20)*F99)</f>
        <v/>
      </c>
      <c r="AW99" t="str" cm="1">
        <f t="array" ref="AW99">IF($D99="","",INDEX('Data - CO2'!$B$5:$AP$53,MATCH(Kulturmodeller!$D99,'Data - CO2'!$A$5:$A$53,0),AW$20)*G99)</f>
        <v/>
      </c>
      <c r="AX99" t="str" cm="1">
        <f t="array" ref="AX99">IF($D99="","",INDEX('Data - CO2'!$B$5:$AP$53,MATCH(Kulturmodeller!$D99,'Data - CO2'!$A$5:$A$53,0),AX$20)*H99)</f>
        <v/>
      </c>
      <c r="AY99" t="str" cm="1">
        <f t="array" ref="AY99">IF($D99="","",INDEX('Data - CO2'!$B$5:$AP$53,MATCH(Kulturmodeller!$D99,'Data - CO2'!$A$5:$A$53,0),AY$20)*I99)</f>
        <v/>
      </c>
      <c r="AZ99" t="str" cm="1">
        <f t="array" ref="AZ99">IF($D99="","",INDEX('Data - CO2'!$B$5:$AP$53,MATCH(Kulturmodeller!$D99,'Data - CO2'!$A$5:$A$53,0),AZ$20)*J99)</f>
        <v/>
      </c>
      <c r="BA99" t="str" cm="1">
        <f t="array" ref="BA99">IF($D99="","",INDEX('Data - CO2'!$B$5:$AP$53,MATCH(Kulturmodeller!$D99,'Data - CO2'!$A$5:$A$53,0),BA$20)*K99)</f>
        <v/>
      </c>
      <c r="BB99" t="str" cm="1">
        <f t="array" ref="BB99">IF($D99="","",INDEX('Data - CO2'!$B$5:$AP$53,MATCH(Kulturmodeller!$D99,'Data - CO2'!$A$5:$A$53,0),BB$20)*L99)</f>
        <v/>
      </c>
      <c r="BC99" t="str" cm="1">
        <f t="array" ref="BC99">IF($D99="","",INDEX('Data - CO2'!$B$5:$AP$53,MATCH(Kulturmodeller!$D99,'Data - CO2'!$A$5:$A$53,0),BC$20)*M99)</f>
        <v/>
      </c>
      <c r="BD99" t="str" cm="1">
        <f t="array" ref="BD99">IF($D99="","",INDEX('Data - CO2'!$B$5:$AP$53,MATCH(Kulturmodeller!$D99,'Data - CO2'!$A$5:$A$53,0),BD$20)*N99)</f>
        <v/>
      </c>
      <c r="BE99" t="str" cm="1">
        <f t="array" ref="BE99">IF($D99="","",INDEX('Data - CO2'!$B$5:$AP$53,MATCH(Kulturmodeller!$D99,'Data - CO2'!$A$5:$A$53,0),BE$20)*O99)</f>
        <v/>
      </c>
      <c r="BF99" t="str" cm="1">
        <f t="array" ref="BF99">IF($D99="","",INDEX('Data - CO2'!$B$5:$AP$53,MATCH(Kulturmodeller!$D99,'Data - CO2'!$A$5:$A$53,0),BF$20)*P99)</f>
        <v/>
      </c>
      <c r="BG99" t="str" cm="1">
        <f t="array" ref="BG99">IF($D99="","",INDEX('Data - CO2'!$B$5:$AP$53,MATCH(Kulturmodeller!$D99,'Data - CO2'!$A$5:$A$53,0),BG$20)*Q99)</f>
        <v/>
      </c>
      <c r="BH99" t="str" cm="1">
        <f t="array" ref="BH99">IF($D99="","",INDEX('Data - CO2'!$B$5:$AP$53,MATCH(Kulturmodeller!$D99,'Data - CO2'!$A$5:$A$53,0),BH$20)*R99)</f>
        <v/>
      </c>
      <c r="BI99" t="str" cm="1">
        <f t="array" ref="BI99">IF($D99="","",INDEX('Data - CO2'!$B$5:$AP$53,MATCH(Kulturmodeller!$D99,'Data - CO2'!$A$5:$A$53,0),BI$20)*S99)</f>
        <v/>
      </c>
      <c r="BJ99" t="str" cm="1">
        <f t="array" ref="BJ99">IF($D99="","",INDEX('Data - CO2'!$B$5:$AP$53,MATCH(Kulturmodeller!$D99,'Data - CO2'!$A$5:$A$53,0),BJ$20)*T99)</f>
        <v/>
      </c>
      <c r="BK99" t="str" cm="1">
        <f t="array" ref="BK99">IF($D99="","",INDEX('Data - CO2'!$B$5:$AP$53,MATCH(Kulturmodeller!$D99,'Data - CO2'!$A$5:$A$53,0),BK$20)*U99)</f>
        <v/>
      </c>
      <c r="BL99" t="str" cm="1">
        <f t="array" ref="BL99">IF($D99="","",INDEX('Data - CO2'!$B$5:$AP$53,MATCH(Kulturmodeller!$D99,'Data - CO2'!$A$5:$A$53,0),BL$20)*V99)</f>
        <v/>
      </c>
      <c r="BM99" t="str" cm="1">
        <f t="array" ref="BM99">IF($D99="","",INDEX('Data - CO2'!$B$5:$AP$53,MATCH(Kulturmodeller!$D99,'Data - CO2'!$A$5:$A$53,0),BM$20)*W99)</f>
        <v/>
      </c>
      <c r="BN99" t="str" cm="1">
        <f t="array" ref="BN99">IF($D99="","",INDEX('Data - CO2'!$B$5:$AP$53,MATCH(Kulturmodeller!$D99,'Data - CO2'!$A$5:$A$53,0),BN$20)*X99)</f>
        <v/>
      </c>
      <c r="BO99" t="str" cm="1">
        <f t="array" ref="BO99">IF($D99="","",INDEX('Data - CO2'!$B$5:$AP$53,MATCH(Kulturmodeller!$D99,'Data - CO2'!$A$5:$A$53,0),BO$20)*Y99)</f>
        <v/>
      </c>
      <c r="BP99" t="str" cm="1">
        <f t="array" ref="BP99">IF($D99="","",INDEX('Data - CO2'!$B$5:$AP$53,MATCH(Kulturmodeller!$D99,'Data - CO2'!$A$5:$A$53,0),BP$20)*Z99)</f>
        <v/>
      </c>
      <c r="BQ99" t="str" cm="1">
        <f t="array" ref="BQ99">IF($D99="","",INDEX('Data - CO2'!$B$5:$AP$53,MATCH(Kulturmodeller!$D99,'Data - CO2'!$A$5:$A$53,0),BQ$20)*AA99)</f>
        <v/>
      </c>
      <c r="BR99" t="str" cm="1">
        <f t="array" ref="BR99">IF($D99="","",INDEX('Data - CO2'!$B$5:$AP$53,MATCH(Kulturmodeller!$D99,'Data - CO2'!$A$5:$A$53,0),BR$20)*AB99)</f>
        <v/>
      </c>
      <c r="BS99" t="str" cm="1">
        <f t="array" ref="BS99">IF($D99="","",INDEX('Data - CO2'!$B$5:$AP$53,MATCH(Kulturmodeller!$D99,'Data - CO2'!$A$5:$A$53,0),BS$20)*AC99)</f>
        <v/>
      </c>
      <c r="BT99" t="str" cm="1">
        <f t="array" ref="BT99">IF($D99="","",INDEX('Data - CO2'!$B$5:$AP$53,MATCH(Kulturmodeller!$D99,'Data - CO2'!$A$5:$A$53,0),BT$20)*AD99)</f>
        <v/>
      </c>
      <c r="BU99" t="str" cm="1">
        <f t="array" ref="BU99">IF($D99="","",INDEX('Data - CO2'!$B$5:$AP$53,MATCH(Kulturmodeller!$D99,'Data - CO2'!$A$5:$A$53,0),BU$20)*AE99)</f>
        <v/>
      </c>
      <c r="BV99" t="str" cm="1">
        <f t="array" ref="BV99">IF($D99="","",INDEX('Data - CO2'!$B$5:$AP$53,MATCH(Kulturmodeller!$D99,'Data - CO2'!$A$5:$A$53,0),BV$20)*AF99)</f>
        <v/>
      </c>
      <c r="BW99" t="str" cm="1">
        <f t="array" ref="BW99">IF($D99="","",INDEX('Data - CO2'!$B$5:$AP$53,MATCH(Kulturmodeller!$D99,'Data - CO2'!$A$5:$A$53,0),BW$20)*AG99)</f>
        <v/>
      </c>
      <c r="BX99" t="str" cm="1">
        <f t="array" ref="BX99">IF($D99="","",INDEX('Data - CO2'!$B$5:$AP$53,MATCH(Kulturmodeller!$D99,'Data - CO2'!$A$5:$A$53,0),BX$20)*AH99)</f>
        <v/>
      </c>
      <c r="BY99" t="str" cm="1">
        <f t="array" ref="BY99">IF($D99="","",INDEX('Data - CO2'!$B$5:$AP$53,MATCH(Kulturmodeller!$D99,'Data - CO2'!$A$5:$A$53,0),BY$20)*AI99)</f>
        <v/>
      </c>
      <c r="BZ99" t="str" cm="1">
        <f t="array" ref="BZ99">IF($D99="","",INDEX('Data - CO2'!$B$5:$AP$53,MATCH(Kulturmodeller!$D99,'Data - CO2'!$A$5:$A$53,0),BZ$20)*AJ99)</f>
        <v/>
      </c>
      <c r="CA99" t="str" cm="1">
        <f t="array" ref="CA99">IF($D99="","",INDEX('Data - CO2'!$B$5:$AP$53,MATCH(Kulturmodeller!$D99,'Data - CO2'!$A$5:$A$53,0),CA$20)*AK99)</f>
        <v/>
      </c>
      <c r="CB99" t="str" cm="1">
        <f t="array" ref="CB99">IF($D99="","",INDEX('Data - CO2'!$B$5:$AP$53,MATCH(Kulturmodeller!$D99,'Data - CO2'!$A$5:$A$53,0),CB$20)*AL99)</f>
        <v/>
      </c>
      <c r="CC99" t="str" cm="1">
        <f t="array" ref="CC99">IF($D99="","",INDEX('Data - CO2'!$B$5:$AP$53,MATCH(Kulturmodeller!$D99,'Data - CO2'!$A$5:$A$53,0),CC$20)*AM99)</f>
        <v/>
      </c>
      <c r="CD99" t="str" cm="1">
        <f t="array" ref="CD99">IF($D99="","",INDEX('Data - CO2'!$B$5:$AP$53,MATCH(Kulturmodeller!$D99,'Data - CO2'!$A$5:$A$53,0),CD$20)*AN99)</f>
        <v/>
      </c>
      <c r="CE99" t="str" cm="1">
        <f t="array" ref="CE99">IF($D99="","",INDEX('Data - CO2'!$B$5:$AP$53,MATCH(Kulturmodeller!$D99,'Data - CO2'!$A$5:$A$53,0),CE$20)*AO99)</f>
        <v/>
      </c>
      <c r="CF99" t="str" cm="1">
        <f t="array" ref="CF99">IF($D99="","",INDEX('Data - CO2'!$B$5:$AP$53,MATCH(Kulturmodeller!$D99,'Data - CO2'!$A$5:$A$53,0),CF$20)*AP99)</f>
        <v/>
      </c>
      <c r="CG99" t="str" cm="1">
        <f t="array" ref="CG99">IF($D99="","",INDEX('Data - CO2'!$B$5:$AP$53,MATCH(Kulturmodeller!$D99,'Data - CO2'!$A$5:$A$53,0),CG$20)*AQ99)</f>
        <v/>
      </c>
      <c r="CH99" t="str" cm="1">
        <f t="array" ref="CH99">IF($D99="","",INDEX('Data - CO2'!$B$5:$AP$53,MATCH(Kulturmodeller!$D99,'Data - CO2'!$A$5:$A$53,0),CH$20)*AR99)</f>
        <v/>
      </c>
      <c r="CI99" s="11" t="str" cm="1">
        <f t="array" ref="CI99">IF($D99="","",INDEX('Data - CO2'!$B$5:$AP$53,MATCH(Kulturmodeller!$D99,'Data - CO2'!$A$5:$A$53,0),CI$20)*AS99)</f>
        <v/>
      </c>
    </row>
    <row r="100" spans="1:87" x14ac:dyDescent="0.3">
      <c r="A100" s="42"/>
      <c r="B100" s="42"/>
      <c r="C100" s="42"/>
      <c r="D100" s="12"/>
      <c r="E100" s="52"/>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4"/>
      <c r="AU100" s="111">
        <f t="shared" ref="AU100:CH100" si="1547">SUM(AU98:AU99)</f>
        <v>0</v>
      </c>
      <c r="AV100" s="112">
        <f t="shared" si="1547"/>
        <v>0</v>
      </c>
      <c r="AW100" s="112">
        <f t="shared" si="1547"/>
        <v>0</v>
      </c>
      <c r="AX100" s="112">
        <f t="shared" si="1547"/>
        <v>0</v>
      </c>
      <c r="AY100" s="112">
        <f t="shared" si="1547"/>
        <v>0</v>
      </c>
      <c r="AZ100" s="112">
        <f t="shared" si="1547"/>
        <v>0</v>
      </c>
      <c r="BA100" s="112">
        <f t="shared" si="1547"/>
        <v>0</v>
      </c>
      <c r="BB100" s="112">
        <f t="shared" si="1547"/>
        <v>0</v>
      </c>
      <c r="BC100" s="112">
        <f t="shared" si="1547"/>
        <v>0</v>
      </c>
      <c r="BD100" s="112">
        <f t="shared" si="1547"/>
        <v>0</v>
      </c>
      <c r="BE100" s="112">
        <f t="shared" si="1547"/>
        <v>0</v>
      </c>
      <c r="BF100" s="112">
        <f t="shared" si="1547"/>
        <v>0</v>
      </c>
      <c r="BG100" s="112">
        <f t="shared" si="1547"/>
        <v>0</v>
      </c>
      <c r="BH100" s="112">
        <f t="shared" si="1547"/>
        <v>0</v>
      </c>
      <c r="BI100" s="112">
        <f t="shared" si="1547"/>
        <v>0</v>
      </c>
      <c r="BJ100" s="112">
        <f t="shared" si="1547"/>
        <v>0</v>
      </c>
      <c r="BK100" s="112">
        <f t="shared" si="1547"/>
        <v>0</v>
      </c>
      <c r="BL100" s="112">
        <f t="shared" si="1547"/>
        <v>0</v>
      </c>
      <c r="BM100" s="112">
        <f t="shared" si="1547"/>
        <v>0</v>
      </c>
      <c r="BN100" s="112">
        <f t="shared" si="1547"/>
        <v>0</v>
      </c>
      <c r="BO100" s="112">
        <f t="shared" si="1547"/>
        <v>0</v>
      </c>
      <c r="BP100" s="112">
        <f t="shared" si="1547"/>
        <v>0</v>
      </c>
      <c r="BQ100" s="112">
        <f t="shared" si="1547"/>
        <v>0</v>
      </c>
      <c r="BR100" s="112">
        <f t="shared" si="1547"/>
        <v>0</v>
      </c>
      <c r="BS100" s="112">
        <f t="shared" si="1547"/>
        <v>0</v>
      </c>
      <c r="BT100" s="112">
        <f t="shared" si="1547"/>
        <v>0</v>
      </c>
      <c r="BU100" s="112">
        <f t="shared" si="1547"/>
        <v>0</v>
      </c>
      <c r="BV100" s="112">
        <f t="shared" si="1547"/>
        <v>0</v>
      </c>
      <c r="BW100" s="112">
        <f t="shared" si="1547"/>
        <v>0</v>
      </c>
      <c r="BX100" s="112">
        <f t="shared" si="1547"/>
        <v>0</v>
      </c>
      <c r="BY100" s="112">
        <f t="shared" si="1547"/>
        <v>0</v>
      </c>
      <c r="BZ100" s="112">
        <f t="shared" si="1547"/>
        <v>0</v>
      </c>
      <c r="CA100" s="112">
        <f t="shared" si="1547"/>
        <v>0</v>
      </c>
      <c r="CB100" s="112">
        <f t="shared" si="1547"/>
        <v>0</v>
      </c>
      <c r="CC100" s="112">
        <f t="shared" si="1547"/>
        <v>0</v>
      </c>
      <c r="CD100" s="112">
        <f t="shared" si="1547"/>
        <v>0</v>
      </c>
      <c r="CE100" s="112">
        <f t="shared" si="1547"/>
        <v>0</v>
      </c>
      <c r="CF100" s="112">
        <f t="shared" si="1547"/>
        <v>0</v>
      </c>
      <c r="CG100" s="112">
        <f t="shared" si="1547"/>
        <v>0</v>
      </c>
      <c r="CH100" s="112">
        <f t="shared" si="1547"/>
        <v>0</v>
      </c>
      <c r="CI100" s="113">
        <f>SUM(CI98:CI99)</f>
        <v>0</v>
      </c>
    </row>
    <row r="101" spans="1:87" x14ac:dyDescent="0.3">
      <c r="A101" s="55" t="s">
        <v>88</v>
      </c>
      <c r="B101" s="55"/>
      <c r="C101" s="55"/>
      <c r="D101" s="56"/>
      <c r="E101" s="57"/>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9"/>
      <c r="AT101" s="91">
        <f>AVERAGE(BO101:CI101)</f>
        <v>258.11347989205115</v>
      </c>
      <c r="AU101" s="111">
        <f>AU97+AU100</f>
        <v>0</v>
      </c>
      <c r="AV101" s="112">
        <f t="shared" ref="AV101" si="1548">AV97+AV100</f>
        <v>3.9471437432543741</v>
      </c>
      <c r="AW101" s="112">
        <f t="shared" ref="AW101" si="1549">AW97+AW100</f>
        <v>24.20959283650814</v>
      </c>
      <c r="AX101" s="112">
        <f t="shared" ref="AX101" si="1550">AX97+AX100</f>
        <v>47.608918766731179</v>
      </c>
      <c r="AY101" s="112">
        <f t="shared" ref="AY101" si="1551">AY97+AY100</f>
        <v>81.213032243962857</v>
      </c>
      <c r="AZ101" s="112">
        <f t="shared" ref="AZ101" si="1552">AZ97+AZ100</f>
        <v>123.14878407254575</v>
      </c>
      <c r="BA101" s="112">
        <f t="shared" ref="BA101" si="1553">BA97+BA100</f>
        <v>146.97144506713826</v>
      </c>
      <c r="BB101" s="112">
        <f t="shared" ref="BB101" si="1554">BB97+BB100</f>
        <v>178.47298033717746</v>
      </c>
      <c r="BC101" s="112">
        <f t="shared" ref="BC101" si="1555">BC97+BC100</f>
        <v>206.19775368926659</v>
      </c>
      <c r="BD101" s="112">
        <f t="shared" ref="BD101" si="1556">BD97+BD100</f>
        <v>227.07052972572507</v>
      </c>
      <c r="BE101" s="112">
        <f t="shared" ref="BE101" si="1557">BE97+BE100</f>
        <v>250.26625966583828</v>
      </c>
      <c r="BF101" s="112">
        <f t="shared" ref="BF101" si="1558">BF97+BF100</f>
        <v>279.69749127957209</v>
      </c>
      <c r="BG101" s="112">
        <f t="shared" ref="BG101" si="1559">BG97+BG100</f>
        <v>311.62499936887582</v>
      </c>
      <c r="BH101" s="112">
        <f t="shared" ref="BH101" si="1560">BH97+BH100</f>
        <v>338.69368250706526</v>
      </c>
      <c r="BI101" s="112">
        <f t="shared" ref="BI101" si="1561">BI97+BI100</f>
        <v>361.69578240423232</v>
      </c>
      <c r="BJ101" s="112">
        <f t="shared" ref="BJ101" si="1562">BJ97+BJ100</f>
        <v>394.20766366371237</v>
      </c>
      <c r="BK101" s="112">
        <f t="shared" ref="BK101" si="1563">BK97+BK100</f>
        <v>427.56412864635979</v>
      </c>
      <c r="BL101" s="112">
        <f t="shared" ref="BL101" si="1564">BL97+BL100</f>
        <v>201.37994386085373</v>
      </c>
      <c r="BM101" s="112">
        <f t="shared" ref="BM101" si="1565">BM97+BM100</f>
        <v>219.07533524691084</v>
      </c>
      <c r="BN101" s="112">
        <f t="shared" ref="BN101" si="1566">BN97+BN100</f>
        <v>238.76587746327152</v>
      </c>
      <c r="BO101" s="112">
        <f t="shared" ref="BO101" si="1567">BO97+BO100</f>
        <v>262.48145575630645</v>
      </c>
      <c r="BP101" s="112">
        <f t="shared" ref="BP101" si="1568">BP97+BP100</f>
        <v>285.80019147849731</v>
      </c>
      <c r="BQ101" s="112">
        <f t="shared" ref="BQ101" si="1569">BQ97+BQ100</f>
        <v>298.40106637502561</v>
      </c>
      <c r="BR101" s="112">
        <f t="shared" ref="BR101" si="1570">BR97+BR100</f>
        <v>321.09675789326656</v>
      </c>
      <c r="BS101" s="112">
        <f t="shared" ref="BS101" si="1571">BS97+BS100</f>
        <v>346.58636702501497</v>
      </c>
      <c r="BT101" s="112">
        <f t="shared" ref="BT101" si="1572">BT97+BT100</f>
        <v>366.30154972928318</v>
      </c>
      <c r="BU101" s="112">
        <f t="shared" ref="BU101" si="1573">BU97+BU100</f>
        <v>381.80389634507094</v>
      </c>
      <c r="BV101" s="112">
        <f t="shared" ref="BV101" si="1574">BV97+BV100</f>
        <v>406.80351587105895</v>
      </c>
      <c r="BW101" s="112">
        <f t="shared" ref="BW101" si="1575">BW97+BW100</f>
        <v>430.42165940536114</v>
      </c>
      <c r="BX101" s="112">
        <f t="shared" ref="BX101" si="1576">BX97+BX100</f>
        <v>343.78759540590249</v>
      </c>
      <c r="BY101" s="112">
        <f t="shared" ref="BY101" si="1577">BY97+BY100</f>
        <v>360.73560851676359</v>
      </c>
      <c r="BZ101" s="112">
        <f t="shared" ref="BZ101" si="1578">BZ97+BZ100</f>
        <v>217.40835838178975</v>
      </c>
      <c r="CA101" s="112">
        <f t="shared" ref="CA101" si="1579">CA97+CA100</f>
        <v>248.84537687002765</v>
      </c>
      <c r="CB101" s="112">
        <f t="shared" ref="CB101" si="1580">CB97+CB100</f>
        <v>31.575500960145</v>
      </c>
      <c r="CC101" s="112">
        <f t="shared" ref="CC101" si="1581">CC97+CC100</f>
        <v>69.727862373892123</v>
      </c>
      <c r="CD101" s="112">
        <f t="shared" ref="CD101" si="1582">CD97+CD100</f>
        <v>115.60145849586615</v>
      </c>
      <c r="CE101" s="112">
        <f t="shared" ref="CE101" si="1583">CE97+CE100</f>
        <v>143.51053098546606</v>
      </c>
      <c r="CF101" s="112">
        <f t="shared" ref="CF101" si="1584">CF97+CF100</f>
        <v>167.57163492544186</v>
      </c>
      <c r="CG101" s="112">
        <f t="shared" ref="CG101" si="1585">CG97+CG100</f>
        <v>182.51998278934173</v>
      </c>
      <c r="CH101" s="112">
        <f t="shared" ref="CH101" si="1586">CH97+CH100</f>
        <v>205.98080775555081</v>
      </c>
      <c r="CI101" s="113">
        <f t="shared" ref="CI101" si="1587">CI97+CI100</f>
        <v>233.42190039400228</v>
      </c>
    </row>
    <row r="104" spans="1:87" x14ac:dyDescent="0.3">
      <c r="A104" s="60" t="s">
        <v>354</v>
      </c>
      <c r="AU104" t="s">
        <v>91</v>
      </c>
    </row>
    <row r="105" spans="1:87" x14ac:dyDescent="0.3">
      <c r="A105" s="25" t="s">
        <v>355</v>
      </c>
      <c r="B105" s="25"/>
      <c r="C105" s="25"/>
      <c r="D105" s="26"/>
      <c r="E105" s="27" t="s">
        <v>78</v>
      </c>
      <c r="F105" s="104"/>
      <c r="G105" s="104"/>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9"/>
      <c r="AU105">
        <v>1</v>
      </c>
      <c r="AV105">
        <v>2</v>
      </c>
      <c r="AW105">
        <v>3</v>
      </c>
      <c r="AX105">
        <v>4</v>
      </c>
      <c r="AY105">
        <v>5</v>
      </c>
      <c r="AZ105">
        <v>6</v>
      </c>
      <c r="BA105">
        <v>7</v>
      </c>
      <c r="BB105">
        <v>8</v>
      </c>
      <c r="BC105">
        <v>9</v>
      </c>
      <c r="BD105">
        <v>10</v>
      </c>
      <c r="BE105">
        <v>11</v>
      </c>
      <c r="BF105">
        <v>12</v>
      </c>
      <c r="BG105">
        <v>13</v>
      </c>
      <c r="BH105">
        <v>14</v>
      </c>
      <c r="BI105">
        <v>15</v>
      </c>
      <c r="BJ105">
        <v>16</v>
      </c>
      <c r="BK105">
        <v>17</v>
      </c>
      <c r="BL105">
        <v>18</v>
      </c>
      <c r="BM105">
        <v>19</v>
      </c>
      <c r="BN105">
        <v>20</v>
      </c>
      <c r="BO105">
        <v>21</v>
      </c>
      <c r="BP105">
        <v>22</v>
      </c>
      <c r="BQ105">
        <v>23</v>
      </c>
      <c r="BR105">
        <v>24</v>
      </c>
      <c r="BS105">
        <v>25</v>
      </c>
      <c r="BT105">
        <v>26</v>
      </c>
      <c r="BU105">
        <v>27</v>
      </c>
      <c r="BV105">
        <v>28</v>
      </c>
      <c r="BW105">
        <v>29</v>
      </c>
      <c r="BX105">
        <v>30</v>
      </c>
      <c r="BY105">
        <v>31</v>
      </c>
      <c r="BZ105">
        <v>32</v>
      </c>
      <c r="CA105">
        <v>33</v>
      </c>
      <c r="CB105">
        <v>34</v>
      </c>
      <c r="CC105">
        <v>35</v>
      </c>
      <c r="CD105">
        <v>36</v>
      </c>
      <c r="CE105">
        <v>37</v>
      </c>
      <c r="CF105">
        <v>38</v>
      </c>
      <c r="CG105">
        <v>39</v>
      </c>
      <c r="CH105">
        <v>40</v>
      </c>
      <c r="CI105">
        <v>41</v>
      </c>
    </row>
    <row r="106" spans="1:87" x14ac:dyDescent="0.3">
      <c r="A106" s="147" t="s">
        <v>303</v>
      </c>
      <c r="B106" s="148">
        <f>Lister!$B$13</f>
        <v>1</v>
      </c>
      <c r="C106" s="28" t="s">
        <v>60</v>
      </c>
      <c r="D106" s="29" t="s">
        <v>79</v>
      </c>
      <c r="E106" s="30" t="s">
        <v>163</v>
      </c>
      <c r="F106" s="31" t="s">
        <v>250</v>
      </c>
      <c r="G106" s="31" t="s">
        <v>137</v>
      </c>
      <c r="H106" s="31" t="s">
        <v>138</v>
      </c>
      <c r="I106" s="31" t="s">
        <v>139</v>
      </c>
      <c r="J106" s="31" t="s">
        <v>140</v>
      </c>
      <c r="K106" s="31" t="s">
        <v>141</v>
      </c>
      <c r="L106" s="31" t="s">
        <v>80</v>
      </c>
      <c r="M106" s="31" t="s">
        <v>144</v>
      </c>
      <c r="N106" s="31" t="s">
        <v>145</v>
      </c>
      <c r="O106" s="31" t="s">
        <v>146</v>
      </c>
      <c r="P106" s="31" t="s">
        <v>147</v>
      </c>
      <c r="Q106" s="31" t="s">
        <v>152</v>
      </c>
      <c r="R106" s="31" t="s">
        <v>153</v>
      </c>
      <c r="S106" s="31" t="s">
        <v>154</v>
      </c>
      <c r="T106" s="31" t="s">
        <v>155</v>
      </c>
      <c r="U106" s="31" t="s">
        <v>156</v>
      </c>
      <c r="V106" s="31" t="s">
        <v>229</v>
      </c>
      <c r="W106" s="31" t="s">
        <v>157</v>
      </c>
      <c r="X106" s="31" t="s">
        <v>158</v>
      </c>
      <c r="Y106" s="31" t="s">
        <v>159</v>
      </c>
      <c r="Z106" s="31" t="s">
        <v>230</v>
      </c>
      <c r="AA106" s="31" t="s">
        <v>231</v>
      </c>
      <c r="AB106" s="31" t="s">
        <v>232</v>
      </c>
      <c r="AC106" s="31" t="s">
        <v>233</v>
      </c>
      <c r="AD106" s="31" t="s">
        <v>234</v>
      </c>
      <c r="AE106" s="31" t="s">
        <v>235</v>
      </c>
      <c r="AF106" s="31" t="s">
        <v>236</v>
      </c>
      <c r="AG106" s="31" t="s">
        <v>237</v>
      </c>
      <c r="AH106" s="31" t="s">
        <v>238</v>
      </c>
      <c r="AI106" s="31" t="s">
        <v>239</v>
      </c>
      <c r="AJ106" s="31" t="s">
        <v>240</v>
      </c>
      <c r="AK106" s="31" t="s">
        <v>241</v>
      </c>
      <c r="AL106" s="31" t="s">
        <v>242</v>
      </c>
      <c r="AM106" s="31" t="s">
        <v>243</v>
      </c>
      <c r="AN106" s="31" t="s">
        <v>244</v>
      </c>
      <c r="AO106" s="31" t="s">
        <v>245</v>
      </c>
      <c r="AP106" s="31" t="s">
        <v>246</v>
      </c>
      <c r="AQ106" s="31" t="s">
        <v>247</v>
      </c>
      <c r="AR106" s="31" t="s">
        <v>248</v>
      </c>
      <c r="AS106" s="32" t="s">
        <v>249</v>
      </c>
      <c r="AU106" s="19">
        <v>1</v>
      </c>
      <c r="AV106" s="19">
        <v>5</v>
      </c>
      <c r="AW106" s="19">
        <v>10</v>
      </c>
      <c r="AX106" s="19">
        <v>15</v>
      </c>
      <c r="AY106" s="19">
        <v>20</v>
      </c>
      <c r="AZ106" s="19">
        <v>25</v>
      </c>
      <c r="BA106" s="19">
        <v>30</v>
      </c>
      <c r="BB106" s="19">
        <v>35</v>
      </c>
      <c r="BC106" s="19">
        <v>40</v>
      </c>
      <c r="BD106" s="19">
        <v>45</v>
      </c>
      <c r="BE106" s="19">
        <v>50</v>
      </c>
      <c r="BF106" s="19">
        <v>55</v>
      </c>
      <c r="BG106" s="19">
        <v>60</v>
      </c>
      <c r="BH106" s="19">
        <v>65</v>
      </c>
      <c r="BI106" s="19">
        <v>70</v>
      </c>
      <c r="BJ106" s="19">
        <v>75</v>
      </c>
      <c r="BK106" s="19">
        <v>80</v>
      </c>
      <c r="BL106" s="19">
        <v>85</v>
      </c>
      <c r="BM106" s="19">
        <v>90</v>
      </c>
      <c r="BN106" s="19">
        <v>95</v>
      </c>
      <c r="BO106" s="19">
        <v>100</v>
      </c>
      <c r="BP106" s="19">
        <v>105</v>
      </c>
      <c r="BQ106" s="19">
        <v>110</v>
      </c>
      <c r="BR106" s="19">
        <v>115</v>
      </c>
      <c r="BS106" s="19">
        <v>120</v>
      </c>
      <c r="BT106" s="19">
        <v>125</v>
      </c>
      <c r="BU106" s="19">
        <v>130</v>
      </c>
      <c r="BV106" s="19">
        <v>135</v>
      </c>
      <c r="BW106" s="19">
        <v>140</v>
      </c>
      <c r="BX106" s="19">
        <v>145</v>
      </c>
      <c r="BY106" s="2">
        <v>150</v>
      </c>
      <c r="BZ106" s="19">
        <v>155</v>
      </c>
      <c r="CA106" s="2">
        <v>160</v>
      </c>
      <c r="CB106" s="19">
        <v>165</v>
      </c>
      <c r="CC106" s="2">
        <v>170</v>
      </c>
      <c r="CD106" s="19">
        <v>175</v>
      </c>
      <c r="CE106" s="2">
        <v>180</v>
      </c>
      <c r="CF106" s="19">
        <v>185</v>
      </c>
      <c r="CG106" s="2">
        <v>190</v>
      </c>
      <c r="CH106" s="19">
        <v>195</v>
      </c>
      <c r="CI106" s="2">
        <v>200</v>
      </c>
    </row>
    <row r="107" spans="1:87" x14ac:dyDescent="0.3">
      <c r="A107" s="33" t="s">
        <v>81</v>
      </c>
      <c r="B107" s="33"/>
      <c r="C107" s="124" t="str">
        <f>'Katalog over Kulturmodeller '!F50</f>
        <v>EG</v>
      </c>
      <c r="D107" s="125" t="s">
        <v>272</v>
      </c>
      <c r="E107" s="139">
        <f>'Katalog over Kulturmodeller '!W50</f>
        <v>0.5</v>
      </c>
      <c r="F107" s="37">
        <f>E107+((E112-F112)+(E113-F113))*(E107/SUM(E107:E111))</f>
        <v>0.5</v>
      </c>
      <c r="G107" s="37">
        <f t="shared" ref="G107" si="1588">F107+((F112-G112)+(F113-G113))*(F107/SUM(F107:F111))</f>
        <v>0.5</v>
      </c>
      <c r="H107" s="37">
        <f t="shared" ref="H107" si="1589">G107+((G112-H112)+(G113-H113))*(G107/SUM(G107:G111))</f>
        <v>0.51851851851851849</v>
      </c>
      <c r="I107" s="37">
        <f t="shared" ref="I107" si="1590">H107+((H112-I112)+(H113-I113))*(H107/SUM(H107:H111))</f>
        <v>0.53703703703703698</v>
      </c>
      <c r="J107" s="37">
        <f t="shared" ref="J107" si="1591">I107+((I112-J112)+(I113-J113))*(I107/SUM(I107:I111))</f>
        <v>0.55555555555555547</v>
      </c>
      <c r="K107" s="37">
        <f t="shared" ref="K107" si="1592">J107+((J112-K112)+(J113-K113))*(J107/SUM(J107:J111))</f>
        <v>0.55555555555555547</v>
      </c>
      <c r="L107" s="37">
        <f t="shared" ref="L107" si="1593">K107+((K112-L112)+(K113-L113))*(K107/SUM(K107:K111))</f>
        <v>0.55555555555555547</v>
      </c>
      <c r="M107" s="37">
        <f t="shared" ref="M107" si="1594">L107+((L112-M112)+(L113-M113))*(L107/SUM(L107:L111))</f>
        <v>0.55555555555555547</v>
      </c>
      <c r="N107" s="37">
        <f t="shared" ref="N107" si="1595">M107+((M112-N112)+(M113-N113))*(M107/SUM(M107:M111))</f>
        <v>0.55555555555555547</v>
      </c>
      <c r="O107" s="37">
        <f t="shared" ref="O107" si="1596">N107+((N112-O112)+(N113-O113))*(N107/SUM(N107:N111))</f>
        <v>0.55555555555555547</v>
      </c>
      <c r="P107" s="37">
        <f t="shared" ref="P107" si="1597">O107+((O112-P112)+(O113-P113))*(O107/SUM(O107:O111))</f>
        <v>0.55555555555555547</v>
      </c>
      <c r="Q107" s="37">
        <f t="shared" ref="Q107" si="1598">P107+((P112-Q112)+(P113-Q113))*(P107/SUM(P107:P111))</f>
        <v>0.55555555555555547</v>
      </c>
      <c r="R107" s="37">
        <f t="shared" ref="R107" si="1599">Q107+((Q112-R112)+(Q113-R113))*(Q107/SUM(Q107:Q111))</f>
        <v>0.55555555555555547</v>
      </c>
      <c r="S107" s="37">
        <f t="shared" ref="S107" si="1600">R107+((R112-S112)+(R113-S113))*(R107/SUM(R107:R111))</f>
        <v>0.55555555555555547</v>
      </c>
      <c r="T107" s="37">
        <f t="shared" ref="T107" si="1601">S107+((S112-T112)+(S113-T113))*(S107/SUM(S107:S111))</f>
        <v>0.55555555555555547</v>
      </c>
      <c r="U107" s="37">
        <f t="shared" ref="U107" si="1602">T107+((T112-U112)+(T113-U113))*(T107/SUM(T107:T111))</f>
        <v>0.55555555555555547</v>
      </c>
      <c r="V107" s="37">
        <f t="shared" ref="V107" si="1603">U107+((U112-V112)+(U113-V113))*(U107/SUM(U107:U111))</f>
        <v>0.55555555555555547</v>
      </c>
      <c r="W107" s="37">
        <f t="shared" ref="W107" si="1604">V107+((V112-W112)+(V113-W113))*(V107/SUM(V107:V111))</f>
        <v>0.55555555555555547</v>
      </c>
      <c r="X107" s="37">
        <f t="shared" ref="X107" si="1605">W107+((W112-X112)+(W113-X113))*(W107/SUM(W107:W111))</f>
        <v>0.55555555555555547</v>
      </c>
      <c r="Y107" s="37">
        <f t="shared" ref="Y107" si="1606">X107+((X112-Y112)+(X113-Y113))*(X107/SUM(X107:X111))</f>
        <v>0.55555555555555547</v>
      </c>
      <c r="Z107" s="37">
        <f t="shared" ref="Z107" si="1607">Y107+((Y112-Z112)+(Y113-Z113))*(Y107/SUM(Y107:Y111))</f>
        <v>0.55555555555555547</v>
      </c>
      <c r="AA107" s="37">
        <f t="shared" ref="AA107" si="1608">Z107+((Z112-AA112)+(Z113-AA113))*(Z107/SUM(Z107:Z111))</f>
        <v>0.55555555555555547</v>
      </c>
      <c r="AB107" s="37">
        <f t="shared" ref="AB107" si="1609">AA107+((AA112-AB112)+(AA113-AB113))*(AA107/SUM(AA107:AA111))</f>
        <v>0.55555555555555547</v>
      </c>
      <c r="AC107" s="37">
        <f t="shared" ref="AC107" si="1610">AB107+((AB112-AC112)+(AB113-AC113))*(AB107/SUM(AB107:AB111))</f>
        <v>0.55555555555555547</v>
      </c>
      <c r="AD107" s="37">
        <f t="shared" ref="AD107" si="1611">AC107+((AC112-AD112)+(AC113-AD113))*(AC107/SUM(AC107:AC111))</f>
        <v>0.55555555555555547</v>
      </c>
      <c r="AE107" s="37">
        <f t="shared" ref="AE107" si="1612">AD107+((AD112-AE112)+(AD113-AE113))*(AD107/SUM(AD107:AD111))</f>
        <v>0.55555555555555547</v>
      </c>
      <c r="AF107" s="37">
        <f t="shared" ref="AF107" si="1613">AE107+((AE112-AF112)+(AE113-AF113))*(AE107/SUM(AE107:AE111))</f>
        <v>0.55555555555555547</v>
      </c>
      <c r="AG107" s="37">
        <f t="shared" ref="AG107" si="1614">AF107+((AF112-AG112)+(AF113-AG113))*(AF107/SUM(AF107:AF111))</f>
        <v>0.55555555555555547</v>
      </c>
      <c r="AH107" s="37">
        <f t="shared" ref="AH107" si="1615">AG107+((AG112-AH112)+(AG113-AH113))*(AG107/SUM(AG107:AG111))</f>
        <v>0.55555555555555547</v>
      </c>
      <c r="AI107" s="37">
        <f t="shared" ref="AI107" si="1616">AH107+((AH112-AI112)+(AH113-AI113))*(AH107/SUM(AH107:AH111))</f>
        <v>0.55555555555555547</v>
      </c>
      <c r="AJ107" s="37">
        <f t="shared" ref="AJ107" si="1617">AI107+((AI112-AJ112)+(AI113-AJ113))*(AI107/SUM(AI107:AI111))</f>
        <v>0.55555555555555547</v>
      </c>
      <c r="AK107" s="37">
        <f t="shared" ref="AK107" si="1618">AJ107+((AJ112-AK112)+(AJ113-AK113))*(AJ107/SUM(AJ107:AJ111))</f>
        <v>0.55555555555555547</v>
      </c>
      <c r="AL107" s="37">
        <f t="shared" ref="AL107" si="1619">AK107+((AK112-AL112)+(AK113-AL113))*(AK107/SUM(AK107:AK111))</f>
        <v>0.55555555555555547</v>
      </c>
      <c r="AM107" s="37">
        <f t="shared" ref="AM107" si="1620">AL107+((AL112-AM112)+(AL113-AM113))*(AL107/SUM(AL107:AL111))</f>
        <v>0.55555555555555547</v>
      </c>
      <c r="AN107" s="37">
        <f t="shared" ref="AN107" si="1621">AM107+((AM112-AN112)+(AM113-AN113))*(AM107/SUM(AM107:AM111))</f>
        <v>0.55555555555555547</v>
      </c>
      <c r="AO107" s="37">
        <f t="shared" ref="AO107" si="1622">AN107+((AN112-AO112)+(AN113-AO113))*(AN107/SUM(AN107:AN111))</f>
        <v>0.55555555555555547</v>
      </c>
      <c r="AP107" s="37">
        <f t="shared" ref="AP107" si="1623">AO107+((AO112-AP112)+(AO113-AP113))*(AO107/SUM(AO107:AO111))</f>
        <v>0.55555555555555547</v>
      </c>
      <c r="AQ107" s="37">
        <f t="shared" ref="AQ107" si="1624">AP107+((AP112-AQ112)+(AP113-AQ113))*(AP107/SUM(AP107:AP111))</f>
        <v>0.55555555555555547</v>
      </c>
      <c r="AR107" s="37">
        <f t="shared" ref="AR107" si="1625">AQ107+((AQ112-AR112)+(AQ113-AR113))*(AQ107/SUM(AQ107:AQ111))</f>
        <v>0.55555555555555547</v>
      </c>
      <c r="AS107" s="38">
        <f t="shared" ref="AS107" si="1626">AR107+((AR112-AS112)+(AR113-AS113))*(AR107/SUM(AR107:AR111))</f>
        <v>0.55555555555555547</v>
      </c>
      <c r="AU107" s="7" cm="1">
        <f t="array" ref="AU107">IF($D107="","",INDEX('Data - CO2'!$B$5:$AP$53,MATCH(Kulturmodeller!$D107,'Data - CO2'!$A$5:$A$53,0),AU$20)*E107)</f>
        <v>0</v>
      </c>
      <c r="AV107" s="8" cm="1">
        <f t="array" ref="AV107">IF($D107="","",INDEX('Data - CO2'!$B$5:$AP$53,MATCH(Kulturmodeller!$D107,'Data - CO2'!$A$5:$A$53,0),AV$20)*F107)</f>
        <v>1.0263067274066469</v>
      </c>
      <c r="AW107" s="8" cm="1">
        <f t="array" ref="AW107">IF($D107="","",INDEX('Data - CO2'!$B$5:$AP$53,MATCH(Kulturmodeller!$D107,'Data - CO2'!$A$5:$A$53,0),AW$20)*G107)</f>
        <v>6.8420448493776469</v>
      </c>
      <c r="AX107" s="8" cm="1">
        <f t="array" ref="AX107">IF($D107="","",INDEX('Data - CO2'!$B$5:$AP$53,MATCH(Kulturmodeller!$D107,'Data - CO2'!$A$5:$A$53,0),AX$20)*H107)</f>
        <v>17.738634794682785</v>
      </c>
      <c r="AY107" s="8" cm="1">
        <f t="array" ref="AY107">IF($D107="","",INDEX('Data - CO2'!$B$5:$AP$53,MATCH(Kulturmodeller!$D107,'Data - CO2'!$A$5:$A$53,0),AY$20)*I107)</f>
        <v>36.744314931842908</v>
      </c>
      <c r="AZ107" s="8" cm="1">
        <f t="array" ref="AZ107">IF($D107="","",INDEX('Data - CO2'!$B$5:$AP$53,MATCH(Kulturmodeller!$D107,'Data - CO2'!$A$5:$A$53,0),AZ$20)*J107*$B106)</f>
        <v>63.900817464183675</v>
      </c>
      <c r="BA107" s="8" cm="1">
        <f t="array" ref="BA107">IF($D107="","",INDEX('Data - CO2'!$B$5:$AP$53,MATCH(Kulturmodeller!$D107,'Data - CO2'!$A$5:$A$53,0),BA$20)*K107*$B106)</f>
        <v>71.810966856545988</v>
      </c>
      <c r="BB107" s="8" cm="1">
        <f t="array" ref="BB107">IF($D107="","",INDEX('Data - CO2'!$B$5:$AP$53,MATCH(Kulturmodeller!$D107,'Data - CO2'!$A$5:$A$53,0),BB$20)*L107*$B106)</f>
        <v>76.877097136660581</v>
      </c>
      <c r="BC107" s="8" cm="1">
        <f t="array" ref="BC107">IF($D107="","",INDEX('Data - CO2'!$B$5:$AP$53,MATCH(Kulturmodeller!$D107,'Data - CO2'!$A$5:$A$53,0),BC$20)*M107*$B106)</f>
        <v>82.754615890987111</v>
      </c>
      <c r="BD107" s="8" cm="1">
        <f t="array" ref="BD107">IF($D107="","",INDEX('Data - CO2'!$B$5:$AP$53,MATCH(Kulturmodeller!$D107,'Data - CO2'!$A$5:$A$53,0),BD$20)*N107*$B106)</f>
        <v>86.778952850508801</v>
      </c>
      <c r="BE107" s="8" cm="1">
        <f t="array" ref="BE107">IF($D107="","",INDEX('Data - CO2'!$B$5:$AP$53,MATCH(Kulturmodeller!$D107,'Data - CO2'!$A$5:$A$53,0),BE$20)*O107*$B106)</f>
        <v>91.776745122816379</v>
      </c>
      <c r="BF107" s="8" cm="1">
        <f t="array" ref="BF107">IF($D107="","",INDEX('Data - CO2'!$B$5:$AP$53,MATCH(Kulturmodeller!$D107,'Data - CO2'!$A$5:$A$53,0),BF$20)*P107*$B106)</f>
        <v>96.002703403763633</v>
      </c>
      <c r="BG107" s="8" cm="1">
        <f t="array" ref="BG107">IF($D107="","",INDEX('Data - CO2'!$B$5:$AP$53,MATCH(Kulturmodeller!$D107,'Data - CO2'!$A$5:$A$53,0),BG$20)*Q107*$B106)</f>
        <v>102.4215609102579</v>
      </c>
      <c r="BH107" s="8" cm="1">
        <f t="array" ref="BH107">IF($D107="","",INDEX('Data - CO2'!$B$5:$AP$53,MATCH(Kulturmodeller!$D107,'Data - CO2'!$A$5:$A$53,0),BH$20)*R107*$B106)</f>
        <v>109.56997543156113</v>
      </c>
      <c r="BI107" s="8" cm="1">
        <f t="array" ref="BI107">IF($D107="","",INDEX('Data - CO2'!$B$5:$AP$53,MATCH(Kulturmodeller!$D107,'Data - CO2'!$A$5:$A$53,0),BI$20)*S107*$B106)</f>
        <v>115.58201164576577</v>
      </c>
      <c r="BJ107" s="8" cm="1">
        <f t="array" ref="BJ107">IF($D107="","",INDEX('Data - CO2'!$B$5:$AP$53,MATCH(Kulturmodeller!$D107,'Data - CO2'!$A$5:$A$53,0),BJ$20)*T107*$B106)</f>
        <v>122.55849174078779</v>
      </c>
      <c r="BK107" s="8" cm="1">
        <f t="array" ref="BK107">IF($D107="","",INDEX('Data - CO2'!$B$5:$AP$53,MATCH(Kulturmodeller!$D107,'Data - CO2'!$A$5:$A$53,0),BK$20)*U107*$B106)</f>
        <v>128.82929061010836</v>
      </c>
      <c r="BL107" s="8" cm="1">
        <f t="array" ref="BL107">IF($D107="","",INDEX('Data - CO2'!$B$5:$AP$53,MATCH(Kulturmodeller!$D107,'Data - CO2'!$A$5:$A$53,0),BL$20)*V107*$B106)</f>
        <v>135.40695943741738</v>
      </c>
      <c r="BM107" s="8" cm="1">
        <f t="array" ref="BM107">IF($D107="","",INDEX('Data - CO2'!$B$5:$AP$53,MATCH(Kulturmodeller!$D107,'Data - CO2'!$A$5:$A$53,0),BM$20)*W107*$B106)</f>
        <v>142.1735259546146</v>
      </c>
      <c r="BN107" s="8" cm="1">
        <f t="array" ref="BN107">IF($D107="","",INDEX('Data - CO2'!$B$5:$AP$53,MATCH(Kulturmodeller!$D107,'Data - CO2'!$A$5:$A$53,0),BN$20)*X107*$B106)</f>
        <v>148.93914344256461</v>
      </c>
      <c r="BO107" s="8" cm="1">
        <f t="array" ref="BO107">IF($D107="","",INDEX('Data - CO2'!$B$5:$AP$53,MATCH(Kulturmodeller!$D107,'Data - CO2'!$A$5:$A$53,0),BO$20)*Y107*$B106)</f>
        <v>155.14196749541946</v>
      </c>
      <c r="BP107" s="8" cm="1">
        <f t="array" ref="BP107">IF($D107="","",INDEX('Data - CO2'!$B$5:$AP$53,MATCH(Kulturmodeller!$D107,'Data - CO2'!$A$5:$A$53,0),BP$20)*Z107*$B106)</f>
        <v>162.09834073618879</v>
      </c>
      <c r="BQ107" s="8" cm="1">
        <f t="array" ref="BQ107">IF($D107="","",INDEX('Data - CO2'!$B$5:$AP$53,MATCH(Kulturmodeller!$D107,'Data - CO2'!$A$5:$A$53,0),BQ$20)*AA107*$B106)</f>
        <v>169.00644570775108</v>
      </c>
      <c r="BR107" s="8" cm="1">
        <f t="array" ref="BR107">IF($D107="","",INDEX('Data - CO2'!$B$5:$AP$53,MATCH(Kulturmodeller!$D107,'Data - CO2'!$A$5:$A$53,0),BR$20)*AB107*$B106)</f>
        <v>176.02616807489341</v>
      </c>
      <c r="BS107" s="8" cm="1">
        <f t="array" ref="BS107">IF($D107="","",INDEX('Data - CO2'!$B$5:$AP$53,MATCH(Kulturmodeller!$D107,'Data - CO2'!$A$5:$A$53,0),BS$20)*AC107*$B106)</f>
        <v>182.700069409137</v>
      </c>
      <c r="BT107" s="8" cm="1">
        <f t="array" ref="BT107">IF($D107="","",INDEX('Data - CO2'!$B$5:$AP$53,MATCH(Kulturmodeller!$D107,'Data - CO2'!$A$5:$A$53,0),BT$20)*AD107*$B106)</f>
        <v>188.63092887026212</v>
      </c>
      <c r="BU107" s="8" cm="1">
        <f t="array" ref="BU107">IF($D107="","",INDEX('Data - CO2'!$B$5:$AP$53,MATCH(Kulturmodeller!$D107,'Data - CO2'!$A$5:$A$53,0),BU$20)*AE107*$B106)</f>
        <v>189.09137391000661</v>
      </c>
      <c r="BV107" s="8" cm="1">
        <f t="array" ref="BV107">IF($D107="","",INDEX('Data - CO2'!$B$5:$AP$53,MATCH(Kulturmodeller!$D107,'Data - CO2'!$A$5:$A$53,0),BV$20)*AF107*$B106)</f>
        <v>191.92442128717531</v>
      </c>
      <c r="BW107" s="8" cm="1">
        <f t="array" ref="BW107">IF($D107="","",INDEX('Data - CO2'!$B$5:$AP$53,MATCH(Kulturmodeller!$D107,'Data - CO2'!$A$5:$A$53,0),BW$20)*AG107*$B106)</f>
        <v>192.78945059639142</v>
      </c>
      <c r="BX107" s="8" cm="1">
        <f t="array" ref="BX107">IF($D107="","",INDEX('Data - CO2'!$B$5:$AP$53,MATCH(Kulturmodeller!$D107,'Data - CO2'!$A$5:$A$53,0),BX$20)*AH107*$B106)</f>
        <v>194.58593091850739</v>
      </c>
      <c r="BY107" s="8" cm="1">
        <f t="array" ref="BY107">IF($D107="","",INDEX('Data - CO2'!$B$5:$AP$53,MATCH(Kulturmodeller!$D107,'Data - CO2'!$A$5:$A$53,0),BY$20)*AI107*$B106)</f>
        <v>198.03605348669751</v>
      </c>
      <c r="BZ107" s="8" cm="1">
        <f t="array" ref="BZ107">IF($D107="","",INDEX('Data - CO2'!$B$5:$AP$53,MATCH(Kulturmodeller!$D107,'Data - CO2'!$A$5:$A$53,0),BZ$20)*AJ107*$B106)</f>
        <v>1.1403408082296074</v>
      </c>
      <c r="CA107" s="8" cm="1">
        <f t="array" ref="CA107">IF($D107="","",INDEX('Data - CO2'!$B$5:$AP$53,MATCH(Kulturmodeller!$D107,'Data - CO2'!$A$5:$A$53,0),CA$20)*AK107*$B106)</f>
        <v>7.6022720548640512</v>
      </c>
      <c r="CB107" s="8" cm="1">
        <f t="array" ref="CB107">IF($D107="","",INDEX('Data - CO2'!$B$5:$AP$53,MATCH(Kulturmodeller!$D107,'Data - CO2'!$A$5:$A$53,0),CB$20)*AL107*$B106)</f>
        <v>19.005680137160127</v>
      </c>
      <c r="CC107" s="8" cm="1">
        <f t="array" ref="CC107">IF($D107="","",INDEX('Data - CO2'!$B$5:$AP$53,MATCH(Kulturmodeller!$D107,'Data - CO2'!$A$5:$A$53,0),CC$20)*AM107*$B106)</f>
        <v>38.011360274320253</v>
      </c>
      <c r="CD107" s="8" cm="1">
        <f t="array" ref="CD107">IF($D107="","",INDEX('Data - CO2'!$B$5:$AP$53,MATCH(Kulturmodeller!$D107,'Data - CO2'!$A$5:$A$53,0),CD$20)*AN107*$B106)</f>
        <v>63.900817464183675</v>
      </c>
      <c r="CE107" s="8" cm="1">
        <f t="array" ref="CE107">IF($D107="","",INDEX('Data - CO2'!$B$5:$AP$53,MATCH(Kulturmodeller!$D107,'Data - CO2'!$A$5:$A$53,0),CE$20)*AO107*$B106)</f>
        <v>71.810966856545988</v>
      </c>
      <c r="CF107" s="8" cm="1">
        <f t="array" ref="CF107">IF($D107="","",INDEX('Data - CO2'!$B$5:$AP$53,MATCH(Kulturmodeller!$D107,'Data - CO2'!$A$5:$A$53,0),CF$20)*AP107*$B106)</f>
        <v>76.877097136660581</v>
      </c>
      <c r="CG107" s="8" cm="1">
        <f t="array" ref="CG107">IF($D107="","",INDEX('Data - CO2'!$B$5:$AP$53,MATCH(Kulturmodeller!$D107,'Data - CO2'!$A$5:$A$53,0),CG$20)*AQ107*$B106)</f>
        <v>82.754615890987111</v>
      </c>
      <c r="CH107" s="8" cm="1">
        <f t="array" ref="CH107">IF($D107="","",INDEX('Data - CO2'!$B$5:$AP$53,MATCH(Kulturmodeller!$D107,'Data - CO2'!$A$5:$A$53,0),CH$20)*AR107*$B106)</f>
        <v>86.778952850508801</v>
      </c>
      <c r="CI107" s="9" cm="1">
        <f t="array" ref="CI107">IF($D107="","",INDEX('Data - CO2'!$B$5:$AP$53,MATCH(Kulturmodeller!$D107,'Data - CO2'!$A$5:$A$53,0),CI$20)*AS107*$B106)</f>
        <v>91.776745122816379</v>
      </c>
    </row>
    <row r="108" spans="1:87" x14ac:dyDescent="0.3">
      <c r="A108" s="33" t="s">
        <v>82</v>
      </c>
      <c r="B108" s="33"/>
      <c r="C108" s="124" t="str">
        <f>'Katalog over Kulturmodeller '!F51</f>
        <v>LØV - valgfri</v>
      </c>
      <c r="D108" s="125" t="s">
        <v>218</v>
      </c>
      <c r="E108" s="151">
        <f>'Katalog over Kulturmodeller '!W51</f>
        <v>0.3</v>
      </c>
      <c r="F108" s="40">
        <f>E108+((E112-F112)+(E113-F113))*(E108/SUM(E107:E111))</f>
        <v>0.3</v>
      </c>
      <c r="G108" s="40">
        <f t="shared" ref="G108" si="1627">F108+((F112-G112)+(F113-G113))*(F108/SUM(F107:F111))</f>
        <v>0.3</v>
      </c>
      <c r="H108" s="40">
        <f t="shared" ref="H108" si="1628">G108+((G112-H112)+(G113-H113))*(G108/SUM(G107:G111))</f>
        <v>0.31111111111111112</v>
      </c>
      <c r="I108" s="40">
        <f t="shared" ref="I108" si="1629">H108+((H112-I112)+(H113-I113))*(H108/SUM(H107:H111))</f>
        <v>0.32222222222222224</v>
      </c>
      <c r="J108" s="40">
        <f t="shared" ref="J108" si="1630">I108+((I112-J112)+(I113-J113))*(I108/SUM(I107:I111))</f>
        <v>0.33333333333333337</v>
      </c>
      <c r="K108" s="40">
        <f t="shared" ref="K108" si="1631">J108+((J112-K112)+(J113-K113))*(J108/SUM(J107:J111))</f>
        <v>0.33333333333333337</v>
      </c>
      <c r="L108" s="40">
        <f t="shared" ref="L108" si="1632">K108+((K112-L112)+(K113-L113))*(K108/SUM(K107:K111))</f>
        <v>0.33333333333333337</v>
      </c>
      <c r="M108" s="40">
        <f t="shared" ref="M108" si="1633">L108+((L112-M112)+(L113-M113))*(L108/SUM(L107:L111))</f>
        <v>0.33333333333333337</v>
      </c>
      <c r="N108" s="40">
        <f t="shared" ref="N108" si="1634">M108+((M112-N112)+(M113-N113))*(M108/SUM(M107:M111))</f>
        <v>0.33333333333333337</v>
      </c>
      <c r="O108" s="40">
        <f t="shared" ref="O108" si="1635">N108+((N112-O112)+(N113-O113))*(N108/SUM(N107:N111))</f>
        <v>0.33333333333333337</v>
      </c>
      <c r="P108" s="40">
        <f t="shared" ref="P108" si="1636">O108+((O112-P112)+(O113-P113))*(O108/SUM(O107:O111))</f>
        <v>0.33333333333333337</v>
      </c>
      <c r="Q108" s="40">
        <f t="shared" ref="Q108" si="1637">P108+((P112-Q112)+(P113-Q113))*(P108/SUM(P107:P111))</f>
        <v>0.33333333333333337</v>
      </c>
      <c r="R108" s="40">
        <f t="shared" ref="R108" si="1638">Q108+((Q112-R112)+(Q113-R113))*(Q108/SUM(Q107:Q111))</f>
        <v>0.33333333333333337</v>
      </c>
      <c r="S108" s="40">
        <f t="shared" ref="S108" si="1639">R108+((R112-S112)+(R113-S113))*(R108/SUM(R107:R111))</f>
        <v>0.33333333333333337</v>
      </c>
      <c r="T108" s="40">
        <f t="shared" ref="T108" si="1640">S108+((S112-T112)+(S113-T113))*(S108/SUM(S107:S111))</f>
        <v>0.33333333333333337</v>
      </c>
      <c r="U108" s="40">
        <f t="shared" ref="U108" si="1641">T108+((T112-U112)+(T113-U113))*(T108/SUM(T107:T111))</f>
        <v>0.33333333333333337</v>
      </c>
      <c r="V108" s="40">
        <f t="shared" ref="V108" si="1642">U108+((U112-V112)+(U113-V113))*(U108/SUM(U107:U111))</f>
        <v>0.33333333333333337</v>
      </c>
      <c r="W108" s="40">
        <f t="shared" ref="W108" si="1643">V108+((V112-W112)+(V113-W113))*(V108/SUM(V107:V111))</f>
        <v>0.33333333333333337</v>
      </c>
      <c r="X108" s="40">
        <f t="shared" ref="X108" si="1644">W108+((W112-X112)+(W113-X113))*(W108/SUM(W107:W111))</f>
        <v>0.33333333333333337</v>
      </c>
      <c r="Y108" s="40">
        <f t="shared" ref="Y108" si="1645">X108+((X112-Y112)+(X113-Y113))*(X108/SUM(X107:X111))</f>
        <v>0.33333333333333337</v>
      </c>
      <c r="Z108" s="40">
        <f t="shared" ref="Z108" si="1646">Y108+((Y112-Z112)+(Y113-Z113))*(Y108/SUM(Y107:Y111))</f>
        <v>0.33333333333333337</v>
      </c>
      <c r="AA108" s="40">
        <f t="shared" ref="AA108" si="1647">Z108+((Z112-AA112)+(Z113-AA113))*(Z108/SUM(Z107:Z111))</f>
        <v>0.33333333333333337</v>
      </c>
      <c r="AB108" s="40">
        <f t="shared" ref="AB108" si="1648">AA108+((AA112-AB112)+(AA113-AB113))*(AA108/SUM(AA107:AA111))</f>
        <v>0.33333333333333337</v>
      </c>
      <c r="AC108" s="40">
        <f t="shared" ref="AC108" si="1649">AB108+((AB112-AC112)+(AB113-AC113))*(AB108/SUM(AB107:AB111))</f>
        <v>0.33333333333333337</v>
      </c>
      <c r="AD108" s="40">
        <f t="shared" ref="AD108" si="1650">AC108+((AC112-AD112)+(AC113-AD113))*(AC108/SUM(AC107:AC111))</f>
        <v>0.33333333333333337</v>
      </c>
      <c r="AE108" s="40">
        <f t="shared" ref="AE108" si="1651">AD108+((AD112-AE112)+(AD113-AE113))*(AD108/SUM(AD107:AD111))</f>
        <v>0.33333333333333337</v>
      </c>
      <c r="AF108" s="40">
        <f t="shared" ref="AF108" si="1652">AE108+((AE112-AF112)+(AE113-AF113))*(AE108/SUM(AE107:AE111))</f>
        <v>0.33333333333333337</v>
      </c>
      <c r="AG108" s="40">
        <f t="shared" ref="AG108" si="1653">AF108+((AF112-AG112)+(AF113-AG113))*(AF108/SUM(AF107:AF111))</f>
        <v>0.33333333333333337</v>
      </c>
      <c r="AH108" s="40">
        <f t="shared" ref="AH108" si="1654">AG108+((AG112-AH112)+(AG113-AH113))*(AG108/SUM(AG107:AG111))</f>
        <v>0.33333333333333337</v>
      </c>
      <c r="AI108" s="40">
        <f t="shared" ref="AI108" si="1655">AH108+((AH112-AI112)+(AH113-AI113))*(AH108/SUM(AH107:AH111))</f>
        <v>0.33333333333333337</v>
      </c>
      <c r="AJ108" s="40">
        <f t="shared" ref="AJ108" si="1656">AI108+((AI112-AJ112)+(AI113-AJ113))*(AI108/SUM(AI107:AI111))</f>
        <v>0.33333333333333337</v>
      </c>
      <c r="AK108" s="40">
        <f t="shared" ref="AK108" si="1657">AJ108+((AJ112-AK112)+(AJ113-AK113))*(AJ108/SUM(AJ107:AJ111))</f>
        <v>0.33333333333333337</v>
      </c>
      <c r="AL108" s="40">
        <f t="shared" ref="AL108" si="1658">AK108+((AK112-AL112)+(AK113-AL113))*(AK108/SUM(AK107:AK111))</f>
        <v>0.33333333333333337</v>
      </c>
      <c r="AM108" s="40">
        <f t="shared" ref="AM108" si="1659">AL108+((AL112-AM112)+(AL113-AM113))*(AL108/SUM(AL107:AL111))</f>
        <v>0.33333333333333337</v>
      </c>
      <c r="AN108" s="40">
        <f t="shared" ref="AN108" si="1660">AM108+((AM112-AN112)+(AM113-AN113))*(AM108/SUM(AM107:AM111))</f>
        <v>0.33333333333333337</v>
      </c>
      <c r="AO108" s="40">
        <f t="shared" ref="AO108" si="1661">AN108+((AN112-AO112)+(AN113-AO113))*(AN108/SUM(AN107:AN111))</f>
        <v>0.33333333333333337</v>
      </c>
      <c r="AP108" s="40">
        <f t="shared" ref="AP108" si="1662">AO108+((AO112-AP112)+(AO113-AP113))*(AO108/SUM(AO107:AO111))</f>
        <v>0.33333333333333337</v>
      </c>
      <c r="AQ108" s="40">
        <f t="shared" ref="AQ108" si="1663">AP108+((AP112-AQ112)+(AP113-AQ113))*(AP108/SUM(AP107:AP111))</f>
        <v>0.33333333333333337</v>
      </c>
      <c r="AR108" s="40">
        <f t="shared" ref="AR108" si="1664">AQ108+((AQ112-AR112)+(AQ113-AR113))*(AQ108/SUM(AQ107:AQ111))</f>
        <v>0.33333333333333337</v>
      </c>
      <c r="AS108" s="41">
        <f t="shared" ref="AS108" si="1665">AR108+((AR112-AS112)+(AR113-AS113))*(AR108/SUM(AR107:AR111))</f>
        <v>0.33333333333333337</v>
      </c>
      <c r="AU108" s="10" cm="1">
        <f t="array" ref="AU108">IF($D108="","",INDEX('Data - CO2'!$B$5:$AP$53,MATCH(Kulturmodeller!$D108,'Data - CO2'!$A$5:$A$53,0),AU$20)*E108)</f>
        <v>0</v>
      </c>
      <c r="AV108" cm="1">
        <f t="array" ref="AV108">IF($D108="","",INDEX('Data - CO2'!$B$5:$AP$53,MATCH(Kulturmodeller!$D108,'Data - CO2'!$A$5:$A$53,0),AV$20)*F108)</f>
        <v>0.26389761202089107</v>
      </c>
      <c r="AW108" cm="1">
        <f t="array" ref="AW108">IF($D108="","",INDEX('Data - CO2'!$B$5:$AP$53,MATCH(Kulturmodeller!$D108,'Data - CO2'!$A$5:$A$53,0),AW$20)*G108)</f>
        <v>1.7593174134726077</v>
      </c>
      <c r="AX108" cm="1">
        <f t="array" ref="AX108">IF($D108="","",INDEX('Data - CO2'!$B$5:$AP$53,MATCH(Kulturmodeller!$D108,'Data - CO2'!$A$5:$A$53,0),AX$20)*H108)</f>
        <v>4.5611932941882412</v>
      </c>
      <c r="AY108" cm="1">
        <f t="array" ref="AY108">IF($D108="","",INDEX('Data - CO2'!$B$5:$AP$53,MATCH(Kulturmodeller!$D108,'Data - CO2'!$A$5:$A$53,0),AY$20)*I108)</f>
        <v>9.448186109389928</v>
      </c>
      <c r="AZ108" cm="1">
        <f t="array" ref="AZ108">IF($D108="","",INDEX('Data - CO2'!$B$5:$AP$53,MATCH(Kulturmodeller!$D108,'Data - CO2'!$A$5:$A$53,0),AZ$20)*J108*$B106)</f>
        <v>25.517741194821685</v>
      </c>
      <c r="BA108" cm="1">
        <f t="array" ref="BA108">IF($D108="","",INDEX('Data - CO2'!$B$5:$AP$53,MATCH(Kulturmodeller!$D108,'Data - CO2'!$A$5:$A$53,0),BA$20)*K108*$B106)</f>
        <v>48.456672181267173</v>
      </c>
      <c r="BB108" cm="1">
        <f t="array" ref="BB108">IF($D108="","",INDEX('Data - CO2'!$B$5:$AP$53,MATCH(Kulturmodeller!$D108,'Data - CO2'!$A$5:$A$53,0),BB$20)*L108*$B106)</f>
        <v>71.452231583036834</v>
      </c>
      <c r="BC108" cm="1">
        <f t="array" ref="BC108">IF($D108="","",INDEX('Data - CO2'!$B$5:$AP$53,MATCH(Kulturmodeller!$D108,'Data - CO2'!$A$5:$A$53,0),BC$20)*M108*$B106)</f>
        <v>80.215722378202443</v>
      </c>
      <c r="BD108" cm="1">
        <f t="array" ref="BD108">IF($D108="","",INDEX('Data - CO2'!$B$5:$AP$53,MATCH(Kulturmodeller!$D108,'Data - CO2'!$A$5:$A$53,0),BD$20)*N108*$B106)</f>
        <v>88.665523107662423</v>
      </c>
      <c r="BE108" cm="1">
        <f t="array" ref="BE108">IF($D108="","",INDEX('Data - CO2'!$B$5:$AP$53,MATCH(Kulturmodeller!$D108,'Data - CO2'!$A$5:$A$53,0),BE$20)*O108*$B106)</f>
        <v>98.094071645879026</v>
      </c>
      <c r="BF108" cm="1">
        <f t="array" ref="BF108">IF($D108="","",INDEX('Data - CO2'!$B$5:$AP$53,MATCH(Kulturmodeller!$D108,'Data - CO2'!$A$5:$A$53,0),BF$20)*P108*$B106)</f>
        <v>107.56849200891824</v>
      </c>
      <c r="BG108" cm="1">
        <f t="array" ref="BG108">IF($D108="","",INDEX('Data - CO2'!$B$5:$AP$53,MATCH(Kulturmodeller!$D108,'Data - CO2'!$A$5:$A$53,0),BG$20)*Q108*$B106)</f>
        <v>117.20370382733195</v>
      </c>
      <c r="BH108" cm="1">
        <f t="array" ref="BH108">IF($D108="","",INDEX('Data - CO2'!$B$5:$AP$53,MATCH(Kulturmodeller!$D108,'Data - CO2'!$A$5:$A$53,0),BH$20)*R108*$B106)</f>
        <v>126.6969128724448</v>
      </c>
      <c r="BI108" cm="1">
        <f t="array" ref="BI108">IF($D108="","",INDEX('Data - CO2'!$B$5:$AP$53,MATCH(Kulturmodeller!$D108,'Data - CO2'!$A$5:$A$53,0),BI$20)*S108*$B106)</f>
        <v>135.69492585901259</v>
      </c>
      <c r="BJ108" cm="1">
        <f t="array" ref="BJ108">IF($D108="","",INDEX('Data - CO2'!$B$5:$AP$53,MATCH(Kulturmodeller!$D108,'Data - CO2'!$A$5:$A$53,0),BJ$20)*T108*$B106)</f>
        <v>144.57219463340684</v>
      </c>
      <c r="BK108" cm="1">
        <f t="array" ref="BK108">IF($D108="","",INDEX('Data - CO2'!$B$5:$AP$53,MATCH(Kulturmodeller!$D108,'Data - CO2'!$A$5:$A$53,0),BK$20)*U108*$B106)</f>
        <v>153.39062040841776</v>
      </c>
      <c r="BL108" cm="1">
        <f t="array" ref="BL108">IF($D108="","",INDEX('Data - CO2'!$B$5:$AP$53,MATCH(Kulturmodeller!$D108,'Data - CO2'!$A$5:$A$53,0),BL$20)*V108*$B106)</f>
        <v>160.0174197935265</v>
      </c>
      <c r="BM108" cm="1">
        <f t="array" ref="BM108">IF($D108="","",INDEX('Data - CO2'!$B$5:$AP$53,MATCH(Kulturmodeller!$D108,'Data - CO2'!$A$5:$A$53,0),BM$20)*W108*$B106)</f>
        <v>163.89798918627596</v>
      </c>
      <c r="BN108" cm="1">
        <f t="array" ref="BN108">IF($D108="","",INDEX('Data - CO2'!$B$5:$AP$53,MATCH(Kulturmodeller!$D108,'Data - CO2'!$A$5:$A$53,0),BN$20)*X108*$B106)</f>
        <v>168.0348125116152</v>
      </c>
      <c r="BO108" cm="1">
        <f t="array" ref="BO108">IF($D108="","",INDEX('Data - CO2'!$B$5:$AP$53,MATCH(Kulturmodeller!$D108,'Data - CO2'!$A$5:$A$53,0),BO$20)*Y108*$B106)</f>
        <v>171.60897925648115</v>
      </c>
      <c r="BP108" cm="1">
        <f t="array" ref="BP108">IF($D108="","",INDEX('Data - CO2'!$B$5:$AP$53,MATCH(Kulturmodeller!$D108,'Data - CO2'!$A$5:$A$53,0),BP$20)*Z108*$B106)</f>
        <v>175.63214017085537</v>
      </c>
      <c r="BQ108" cm="1">
        <f t="array" ref="BQ108">IF($D108="","",INDEX('Data - CO2'!$B$5:$AP$53,MATCH(Kulturmodeller!$D108,'Data - CO2'!$A$5:$A$53,0),BQ$20)*AA108*$B106)</f>
        <v>178.97763515645957</v>
      </c>
      <c r="BR108" cm="1">
        <f t="array" ref="BR108">IF($D108="","",INDEX('Data - CO2'!$B$5:$AP$53,MATCH(Kulturmodeller!$D108,'Data - CO2'!$A$5:$A$53,0),BR$20)*AB108*$B106)</f>
        <v>182.21418679892147</v>
      </c>
      <c r="BS108" cm="1">
        <f t="array" ref="BS108">IF($D108="","",INDEX('Data - CO2'!$B$5:$AP$53,MATCH(Kulturmodeller!$D108,'Data - CO2'!$A$5:$A$53,0),BS$20)*AC108*$B106)</f>
        <v>185.48148860557617</v>
      </c>
      <c r="BT108" cm="1">
        <f t="array" ref="BT108">IF($D108="","",INDEX('Data - CO2'!$B$5:$AP$53,MATCH(Kulturmodeller!$D108,'Data - CO2'!$A$5:$A$53,0),BT$20)*AD108*$B106)</f>
        <v>188.69428814944462</v>
      </c>
      <c r="BU108" cm="1">
        <f t="array" ref="BU108">IF($D108="","",INDEX('Data - CO2'!$B$5:$AP$53,MATCH(Kulturmodeller!$D108,'Data - CO2'!$A$5:$A$53,0),BU$20)*AE108*$B106)</f>
        <v>190.85064598048072</v>
      </c>
      <c r="BV108" cm="1">
        <f t="array" ref="BV108">IF($D108="","",INDEX('Data - CO2'!$B$5:$AP$53,MATCH(Kulturmodeller!$D108,'Data - CO2'!$A$5:$A$53,0),BV$20)*AF108*$B106)</f>
        <v>194.18290095715693</v>
      </c>
      <c r="BW108" cm="1">
        <f t="array" ref="BW108">IF($D108="","",INDEX('Data - CO2'!$B$5:$AP$53,MATCH(Kulturmodeller!$D108,'Data - CO2'!$A$5:$A$53,0),BW$20)*AG108*$B106)</f>
        <v>197.00877150954611</v>
      </c>
      <c r="BX108" cm="1">
        <f t="array" ref="BX108">IF($D108="","",INDEX('Data - CO2'!$B$5:$AP$53,MATCH(Kulturmodeller!$D108,'Data - CO2'!$A$5:$A$53,0),BX$20)*AH108*$B106)</f>
        <v>0.29321956891210127</v>
      </c>
      <c r="BY108" cm="1">
        <f t="array" ref="BY108">IF($D108="","",INDEX('Data - CO2'!$B$5:$AP$53,MATCH(Kulturmodeller!$D108,'Data - CO2'!$A$5:$A$53,0),BY$20)*AI108*$B106)</f>
        <v>1.9547971260806754</v>
      </c>
      <c r="BZ108" cm="1">
        <f t="array" ref="BZ108">IF($D108="","",INDEX('Data - CO2'!$B$5:$AP$53,MATCH(Kulturmodeller!$D108,'Data - CO2'!$A$5:$A$53,0),BZ$20)*AJ108*$B106)</f>
        <v>4.8869928152016877</v>
      </c>
      <c r="CA108" cm="1">
        <f t="array" ref="CA108">IF($D108="","",INDEX('Data - CO2'!$B$5:$AP$53,MATCH(Kulturmodeller!$D108,'Data - CO2'!$A$5:$A$53,0),CA$20)*AK108*$B106)</f>
        <v>9.7739856304033754</v>
      </c>
      <c r="CB108" cm="1">
        <f t="array" ref="CB108">IF($D108="","",INDEX('Data - CO2'!$B$5:$AP$53,MATCH(Kulturmodeller!$D108,'Data - CO2'!$A$5:$A$53,0),CB$20)*AL108*$B106)</f>
        <v>25.517741194821685</v>
      </c>
      <c r="CC108" cm="1">
        <f t="array" ref="CC108">IF($D108="","",INDEX('Data - CO2'!$B$5:$AP$53,MATCH(Kulturmodeller!$D108,'Data - CO2'!$A$5:$A$53,0),CC$20)*AM108*$B106)</f>
        <v>48.456672181267173</v>
      </c>
      <c r="CD108" cm="1">
        <f t="array" ref="CD108">IF($D108="","",INDEX('Data - CO2'!$B$5:$AP$53,MATCH(Kulturmodeller!$D108,'Data - CO2'!$A$5:$A$53,0),CD$20)*AN108*$B106)</f>
        <v>71.452231583036834</v>
      </c>
      <c r="CE108" cm="1">
        <f t="array" ref="CE108">IF($D108="","",INDEX('Data - CO2'!$B$5:$AP$53,MATCH(Kulturmodeller!$D108,'Data - CO2'!$A$5:$A$53,0),CE$20)*AO108*$B106)</f>
        <v>80.215722378202443</v>
      </c>
      <c r="CF108" cm="1">
        <f t="array" ref="CF108">IF($D108="","",INDEX('Data - CO2'!$B$5:$AP$53,MATCH(Kulturmodeller!$D108,'Data - CO2'!$A$5:$A$53,0),CF$20)*AP108*$B106)</f>
        <v>88.665523107662423</v>
      </c>
      <c r="CG108" cm="1">
        <f t="array" ref="CG108">IF($D108="","",INDEX('Data - CO2'!$B$5:$AP$53,MATCH(Kulturmodeller!$D108,'Data - CO2'!$A$5:$A$53,0),CG$20)*AQ108*$B106)</f>
        <v>98.094071645879026</v>
      </c>
      <c r="CH108" cm="1">
        <f t="array" ref="CH108">IF($D108="","",INDEX('Data - CO2'!$B$5:$AP$53,MATCH(Kulturmodeller!$D108,'Data - CO2'!$A$5:$A$53,0),CH$20)*AR108*$B106)</f>
        <v>107.56849200891824</v>
      </c>
      <c r="CI108" s="11" cm="1">
        <f t="array" ref="CI108">IF($D108="","",INDEX('Data - CO2'!$B$5:$AP$53,MATCH(Kulturmodeller!$D108,'Data - CO2'!$A$5:$A$53,0),CI$20)*AS108*$B106)</f>
        <v>117.20370382733195</v>
      </c>
    </row>
    <row r="109" spans="1:87" x14ac:dyDescent="0.3">
      <c r="A109" s="33" t="s">
        <v>83</v>
      </c>
      <c r="B109" s="33"/>
      <c r="C109" s="124" t="str">
        <f>'Katalog over Kulturmodeller '!F52</f>
        <v>NÅL - valgfri</v>
      </c>
      <c r="D109" s="125" t="s">
        <v>277</v>
      </c>
      <c r="E109" s="151">
        <f>'Katalog over Kulturmodeller '!W52</f>
        <v>0.1</v>
      </c>
      <c r="F109" s="40">
        <f>E109+((E112-F112)+(E113-F113))*(E109/SUM(E107:E111))</f>
        <v>0.1</v>
      </c>
      <c r="G109" s="40">
        <f t="shared" ref="G109" si="1666">F109+((F112-G112)+(F113-G113))*(F109/SUM(F107:F111))</f>
        <v>0.1</v>
      </c>
      <c r="H109" s="40">
        <f t="shared" ref="H109" si="1667">G109+((G112-H112)+(G113-H113))*(G109/SUM(G107:G111))</f>
        <v>0.10370370370370371</v>
      </c>
      <c r="I109" s="40">
        <f t="shared" ref="I109" si="1668">H109+((H112-I112)+(H113-I113))*(H109/SUM(H107:H111))</f>
        <v>0.10740740740740742</v>
      </c>
      <c r="J109" s="40">
        <f t="shared" ref="J109" si="1669">I109+((I112-J112)+(I113-J113))*(I109/SUM(I107:I111))</f>
        <v>0.11111111111111113</v>
      </c>
      <c r="K109" s="40">
        <f t="shared" ref="K109" si="1670">J109+((J112-K112)+(J113-K113))*(J109/SUM(J107:J111))</f>
        <v>0.11111111111111113</v>
      </c>
      <c r="L109" s="40">
        <f t="shared" ref="L109" si="1671">K109+((K112-L112)+(K113-L113))*(K109/SUM(K107:K111))</f>
        <v>0.11111111111111113</v>
      </c>
      <c r="M109" s="40">
        <f t="shared" ref="M109" si="1672">L109+((L112-M112)+(L113-M113))*(L109/SUM(L107:L111))</f>
        <v>0.11111111111111113</v>
      </c>
      <c r="N109" s="40">
        <f t="shared" ref="N109" si="1673">M109+((M112-N112)+(M113-N113))*(M109/SUM(M107:M111))</f>
        <v>0.11111111111111113</v>
      </c>
      <c r="O109" s="40">
        <f t="shared" ref="O109" si="1674">N109+((N112-O112)+(N113-O113))*(N109/SUM(N107:N111))</f>
        <v>0.11111111111111113</v>
      </c>
      <c r="P109" s="40">
        <f t="shared" ref="P109" si="1675">O109+((O112-P112)+(O113-P113))*(O109/SUM(O107:O111))</f>
        <v>0.11111111111111113</v>
      </c>
      <c r="Q109" s="40">
        <f t="shared" ref="Q109" si="1676">P109+((P112-Q112)+(P113-Q113))*(P109/SUM(P107:P111))</f>
        <v>0.11111111111111113</v>
      </c>
      <c r="R109" s="40">
        <f t="shared" ref="R109" si="1677">Q109+((Q112-R112)+(Q113-R113))*(Q109/SUM(Q107:Q111))</f>
        <v>0.11111111111111113</v>
      </c>
      <c r="S109" s="40">
        <f t="shared" ref="S109" si="1678">R109+((R112-S112)+(R113-S113))*(R109/SUM(R107:R111))</f>
        <v>0.11111111111111113</v>
      </c>
      <c r="T109" s="40">
        <f t="shared" ref="T109" si="1679">S109+((S112-T112)+(S113-T113))*(S109/SUM(S107:S111))</f>
        <v>0.11111111111111113</v>
      </c>
      <c r="U109" s="40">
        <f t="shared" ref="U109" si="1680">T109+((T112-U112)+(T113-U113))*(T109/SUM(T107:T111))</f>
        <v>0.11111111111111113</v>
      </c>
      <c r="V109" s="40">
        <f t="shared" ref="V109" si="1681">U109+((U112-V112)+(U113-V113))*(U109/SUM(U107:U111))</f>
        <v>0.11111111111111113</v>
      </c>
      <c r="W109" s="40">
        <f t="shared" ref="W109" si="1682">V109+((V112-W112)+(V113-W113))*(V109/SUM(V107:V111))</f>
        <v>0.11111111111111113</v>
      </c>
      <c r="X109" s="40">
        <f t="shared" ref="X109" si="1683">W109+((W112-X112)+(W113-X113))*(W109/SUM(W107:W111))</f>
        <v>0.11111111111111113</v>
      </c>
      <c r="Y109" s="40">
        <f t="shared" ref="Y109" si="1684">X109+((X112-Y112)+(X113-Y113))*(X109/SUM(X107:X111))</f>
        <v>0.11111111111111113</v>
      </c>
      <c r="Z109" s="40">
        <f t="shared" ref="Z109" si="1685">Y109+((Y112-Z112)+(Y113-Z113))*(Y109/SUM(Y107:Y111))</f>
        <v>0.11111111111111113</v>
      </c>
      <c r="AA109" s="40">
        <f t="shared" ref="AA109" si="1686">Z109+((Z112-AA112)+(Z113-AA113))*(Z109/SUM(Z107:Z111))</f>
        <v>0.11111111111111113</v>
      </c>
      <c r="AB109" s="40">
        <f t="shared" ref="AB109" si="1687">AA109+((AA112-AB112)+(AA113-AB113))*(AA109/SUM(AA107:AA111))</f>
        <v>0.11111111111111113</v>
      </c>
      <c r="AC109" s="40">
        <f t="shared" ref="AC109" si="1688">AB109+((AB112-AC112)+(AB113-AC113))*(AB109/SUM(AB107:AB111))</f>
        <v>0.11111111111111113</v>
      </c>
      <c r="AD109" s="40">
        <f t="shared" ref="AD109" si="1689">AC109+((AC112-AD112)+(AC113-AD113))*(AC109/SUM(AC107:AC111))</f>
        <v>0.11111111111111113</v>
      </c>
      <c r="AE109" s="40">
        <f t="shared" ref="AE109" si="1690">AD109+((AD112-AE112)+(AD113-AE113))*(AD109/SUM(AD107:AD111))</f>
        <v>0.11111111111111113</v>
      </c>
      <c r="AF109" s="40">
        <f t="shared" ref="AF109" si="1691">AE109+((AE112-AF112)+(AE113-AF113))*(AE109/SUM(AE107:AE111))</f>
        <v>0.11111111111111113</v>
      </c>
      <c r="AG109" s="40">
        <f t="shared" ref="AG109" si="1692">AF109+((AF112-AG112)+(AF113-AG113))*(AF109/SUM(AF107:AF111))</f>
        <v>0.11111111111111113</v>
      </c>
      <c r="AH109" s="40">
        <f t="shared" ref="AH109" si="1693">AG109+((AG112-AH112)+(AG113-AH113))*(AG109/SUM(AG107:AG111))</f>
        <v>0.11111111111111113</v>
      </c>
      <c r="AI109" s="40">
        <f t="shared" ref="AI109" si="1694">AH109+((AH112-AI112)+(AH113-AI113))*(AH109/SUM(AH107:AH111))</f>
        <v>0.11111111111111113</v>
      </c>
      <c r="AJ109" s="40">
        <f t="shared" ref="AJ109" si="1695">AI109+((AI112-AJ112)+(AI113-AJ113))*(AI109/SUM(AI107:AI111))</f>
        <v>0.11111111111111113</v>
      </c>
      <c r="AK109" s="40">
        <f t="shared" ref="AK109" si="1696">AJ109+((AJ112-AK112)+(AJ113-AK113))*(AJ109/SUM(AJ107:AJ111))</f>
        <v>0.11111111111111113</v>
      </c>
      <c r="AL109" s="40">
        <f t="shared" ref="AL109" si="1697">AK109+((AK112-AL112)+(AK113-AL113))*(AK109/SUM(AK107:AK111))</f>
        <v>0.11111111111111113</v>
      </c>
      <c r="AM109" s="40">
        <f t="shared" ref="AM109" si="1698">AL109+((AL112-AM112)+(AL113-AM113))*(AL109/SUM(AL107:AL111))</f>
        <v>0.11111111111111113</v>
      </c>
      <c r="AN109" s="40">
        <f t="shared" ref="AN109" si="1699">AM109+((AM112-AN112)+(AM113-AN113))*(AM109/SUM(AM107:AM111))</f>
        <v>0.11111111111111113</v>
      </c>
      <c r="AO109" s="40">
        <f t="shared" ref="AO109" si="1700">AN109+((AN112-AO112)+(AN113-AO113))*(AN109/SUM(AN107:AN111))</f>
        <v>0.11111111111111113</v>
      </c>
      <c r="AP109" s="40">
        <f t="shared" ref="AP109" si="1701">AO109+((AO112-AP112)+(AO113-AP113))*(AO109/SUM(AO107:AO111))</f>
        <v>0.11111111111111113</v>
      </c>
      <c r="AQ109" s="40">
        <f t="shared" ref="AQ109" si="1702">AP109+((AP112-AQ112)+(AP113-AQ113))*(AP109/SUM(AP107:AP111))</f>
        <v>0.11111111111111113</v>
      </c>
      <c r="AR109" s="40">
        <f t="shared" ref="AR109" si="1703">AQ109+((AQ112-AR112)+(AQ113-AR113))*(AQ109/SUM(AQ107:AQ111))</f>
        <v>0.11111111111111113</v>
      </c>
      <c r="AS109" s="41">
        <f t="shared" ref="AS109" si="1704">AR109+((AR112-AS112)+(AR113-AS113))*(AR109/SUM(AR107:AR111))</f>
        <v>0.11111111111111113</v>
      </c>
      <c r="AU109" s="10" cm="1">
        <f t="array" ref="AU109">IF($D109="","",INDEX('Data - CO2'!$B$5:$AP$53,MATCH(Kulturmodeller!$D109,'Data - CO2'!$A$5:$A$53,0),AU$20)*E109)</f>
        <v>0</v>
      </c>
      <c r="AV109" cm="1">
        <f t="array" ref="AV109">IF($D109="","",INDEX('Data - CO2'!$B$5:$AP$53,MATCH(Kulturmodeller!$D109,'Data - CO2'!$A$5:$A$53,0),AV$20)*F109)</f>
        <v>0.17604379473808759</v>
      </c>
      <c r="AW109" cm="1">
        <f t="array" ref="AW109">IF($D109="","",INDEX('Data - CO2'!$B$5:$AP$53,MATCH(Kulturmodeller!$D109,'Data - CO2'!$A$5:$A$53,0),AW$20)*G109)</f>
        <v>1.1736252982539175</v>
      </c>
      <c r="AX109" cm="1">
        <f t="array" ref="AX109">IF($D109="","",INDEX('Data - CO2'!$B$5:$AP$53,MATCH(Kulturmodeller!$D109,'Data - CO2'!$A$5:$A$53,0),AX$20)*H109)</f>
        <v>3.0427322547323787</v>
      </c>
      <c r="AY109" cm="1">
        <f t="array" ref="AY109">IF($D109="","",INDEX('Data - CO2'!$B$5:$AP$53,MATCH(Kulturmodeller!$D109,'Data - CO2'!$A$5:$A$53,0),AY$20)*I109)</f>
        <v>6.302802527659928</v>
      </c>
      <c r="AZ109" cm="1">
        <f t="array" ref="AZ109">IF($D109="","",INDEX('Data - CO2'!$B$5:$AP$53,MATCH(Kulturmodeller!$D109,'Data - CO2'!$A$5:$A$53,0),AZ$20)*J109*$B106)</f>
        <v>13.780728179434083</v>
      </c>
      <c r="BA109" cm="1">
        <f t="array" ref="BA109">IF($D109="","",INDEX('Data - CO2'!$B$5:$AP$53,MATCH(Kulturmodeller!$D109,'Data - CO2'!$A$5:$A$53,0),BA$20)*K109*$B106)</f>
        <v>21.811133210562044</v>
      </c>
      <c r="BB109" cm="1">
        <f t="array" ref="BB109">IF($D109="","",INDEX('Data - CO2'!$B$5:$AP$53,MATCH(Kulturmodeller!$D109,'Data - CO2'!$A$5:$A$53,0),BB$20)*L109*$B106)</f>
        <v>27.45293347479539</v>
      </c>
      <c r="BC109" cm="1">
        <f t="array" ref="BC109">IF($D109="","",INDEX('Data - CO2'!$B$5:$AP$53,MATCH(Kulturmodeller!$D109,'Data - CO2'!$A$5:$A$53,0),BC$20)*M109*$B106)</f>
        <v>30.443113202509714</v>
      </c>
      <c r="BD109" cm="1">
        <f t="array" ref="BD109">IF($D109="","",INDEX('Data - CO2'!$B$5:$AP$53,MATCH(Kulturmodeller!$D109,'Data - CO2'!$A$5:$A$53,0),BD$20)*N109*$B106)</f>
        <v>33.264903973475896</v>
      </c>
      <c r="BE109" cm="1">
        <f t="array" ref="BE109">IF($D109="","",INDEX('Data - CO2'!$B$5:$AP$53,MATCH(Kulturmodeller!$D109,'Data - CO2'!$A$5:$A$53,0),BE$20)*O109*$B106)</f>
        <v>35.612814429902109</v>
      </c>
      <c r="BF109" cm="1">
        <f t="array" ref="BF109">IF($D109="","",INDEX('Data - CO2'!$B$5:$AP$53,MATCH(Kulturmodeller!$D109,'Data - CO2'!$A$5:$A$53,0),BF$20)*P109*$B106)</f>
        <v>37.694927132036007</v>
      </c>
      <c r="BG109" cm="1">
        <f t="array" ref="BG109">IF($D109="","",INDEX('Data - CO2'!$B$5:$AP$53,MATCH(Kulturmodeller!$D109,'Data - CO2'!$A$5:$A$53,0),BG$20)*Q109*$B106)</f>
        <v>39.885522217770927</v>
      </c>
      <c r="BH109" cm="1">
        <f t="array" ref="BH109">IF($D109="","",INDEX('Data - CO2'!$B$5:$AP$53,MATCH(Kulturmodeller!$D109,'Data - CO2'!$A$5:$A$53,0),BH$20)*R109*$B106)</f>
        <v>41.650804989959987</v>
      </c>
      <c r="BI109" cm="1">
        <f t="array" ref="BI109">IF($D109="","",INDEX('Data - CO2'!$B$5:$AP$53,MATCH(Kulturmodeller!$D109,'Data - CO2'!$A$5:$A$53,0),BI$20)*S109*$B106)</f>
        <v>42.800676454245476</v>
      </c>
      <c r="BJ109" cm="1">
        <f t="array" ref="BJ109">IF($D109="","",INDEX('Data - CO2'!$B$5:$AP$53,MATCH(Kulturmodeller!$D109,'Data - CO2'!$A$5:$A$53,0),BJ$20)*T109*$B106)</f>
        <v>44.059331287598638</v>
      </c>
      <c r="BK109" cm="1">
        <f t="array" ref="BK109">IF($D109="","",INDEX('Data - CO2'!$B$5:$AP$53,MATCH(Kulturmodeller!$D109,'Data - CO2'!$A$5:$A$53,0),BK$20)*U109*$B106)</f>
        <v>44.783242094539212</v>
      </c>
      <c r="BL109" cm="1">
        <f t="array" ref="BL109">IF($D109="","",INDEX('Data - CO2'!$B$5:$AP$53,MATCH(Kulturmodeller!$D109,'Data - CO2'!$A$5:$A$53,0),BL$20)*V109*$B106)</f>
        <v>0.1956042163756529</v>
      </c>
      <c r="BM109" cm="1">
        <f t="array" ref="BM109">IF($D109="","",INDEX('Data - CO2'!$B$5:$AP$53,MATCH(Kulturmodeller!$D109,'Data - CO2'!$A$5:$A$53,0),BM$20)*W109*$B106)</f>
        <v>1.3040281091710195</v>
      </c>
      <c r="BN109" cm="1">
        <f t="array" ref="BN109">IF($D109="","",INDEX('Data - CO2'!$B$5:$AP$53,MATCH(Kulturmodeller!$D109,'Data - CO2'!$A$5:$A$53,0),BN$20)*X109*$B106)</f>
        <v>3.2600702729275493</v>
      </c>
      <c r="BO109" cm="1">
        <f t="array" ref="BO109">IF($D109="","",INDEX('Data - CO2'!$B$5:$AP$53,MATCH(Kulturmodeller!$D109,'Data - CO2'!$A$5:$A$53,0),BO$20)*Y109*$B106)</f>
        <v>6.5201405458550985</v>
      </c>
      <c r="BP109" cm="1">
        <f t="array" ref="BP109">IF($D109="","",INDEX('Data - CO2'!$B$5:$AP$53,MATCH(Kulturmodeller!$D109,'Data - CO2'!$A$5:$A$53,0),BP$20)*Z109*$B106)</f>
        <v>13.780728179434083</v>
      </c>
      <c r="BQ109" cm="1">
        <f t="array" ref="BQ109">IF($D109="","",INDEX('Data - CO2'!$B$5:$AP$53,MATCH(Kulturmodeller!$D109,'Data - CO2'!$A$5:$A$53,0),BQ$20)*AA109*$B106)</f>
        <v>21.811133210562044</v>
      </c>
      <c r="BR109" cm="1">
        <f t="array" ref="BR109">IF($D109="","",INDEX('Data - CO2'!$B$5:$AP$53,MATCH(Kulturmodeller!$D109,'Data - CO2'!$A$5:$A$53,0),BR$20)*AB109*$B106)</f>
        <v>27.45293347479539</v>
      </c>
      <c r="BS109" cm="1">
        <f t="array" ref="BS109">IF($D109="","",INDEX('Data - CO2'!$B$5:$AP$53,MATCH(Kulturmodeller!$D109,'Data - CO2'!$A$5:$A$53,0),BS$20)*AC109*$B106)</f>
        <v>30.443113202509714</v>
      </c>
      <c r="BT109" cm="1">
        <f t="array" ref="BT109">IF($D109="","",INDEX('Data - CO2'!$B$5:$AP$53,MATCH(Kulturmodeller!$D109,'Data - CO2'!$A$5:$A$53,0),BT$20)*AD109*$B106)</f>
        <v>33.264903973475896</v>
      </c>
      <c r="BU109" cm="1">
        <f t="array" ref="BU109">IF($D109="","",INDEX('Data - CO2'!$B$5:$AP$53,MATCH(Kulturmodeller!$D109,'Data - CO2'!$A$5:$A$53,0),BU$20)*AE109*$B106)</f>
        <v>35.612814429902109</v>
      </c>
      <c r="BV109" cm="1">
        <f t="array" ref="BV109">IF($D109="","",INDEX('Data - CO2'!$B$5:$AP$53,MATCH(Kulturmodeller!$D109,'Data - CO2'!$A$5:$A$53,0),BV$20)*AF109*$B106)</f>
        <v>37.694927132036007</v>
      </c>
      <c r="BW109" cm="1">
        <f t="array" ref="BW109">IF($D109="","",INDEX('Data - CO2'!$B$5:$AP$53,MATCH(Kulturmodeller!$D109,'Data - CO2'!$A$5:$A$53,0),BW$20)*AG109*$B106)</f>
        <v>39.885522217770927</v>
      </c>
      <c r="BX109" cm="1">
        <f t="array" ref="BX109">IF($D109="","",INDEX('Data - CO2'!$B$5:$AP$53,MATCH(Kulturmodeller!$D109,'Data - CO2'!$A$5:$A$53,0),BX$20)*AH109*$B106)</f>
        <v>41.650804989959987</v>
      </c>
      <c r="BY109" cm="1">
        <f t="array" ref="BY109">IF($D109="","",INDEX('Data - CO2'!$B$5:$AP$53,MATCH(Kulturmodeller!$D109,'Data - CO2'!$A$5:$A$53,0),BY$20)*AI109*$B106)</f>
        <v>42.800676454245476</v>
      </c>
      <c r="BZ109" cm="1">
        <f t="array" ref="BZ109">IF($D109="","",INDEX('Data - CO2'!$B$5:$AP$53,MATCH(Kulturmodeller!$D109,'Data - CO2'!$A$5:$A$53,0),BZ$20)*AJ109*$B106)</f>
        <v>44.059331287598638</v>
      </c>
      <c r="CA109" cm="1">
        <f t="array" ref="CA109">IF($D109="","",INDEX('Data - CO2'!$B$5:$AP$53,MATCH(Kulturmodeller!$D109,'Data - CO2'!$A$5:$A$53,0),CA$20)*AK109*$B106)</f>
        <v>44.783242094539212</v>
      </c>
      <c r="CB109" cm="1">
        <f t="array" ref="CB109">IF($D109="","",INDEX('Data - CO2'!$B$5:$AP$53,MATCH(Kulturmodeller!$D109,'Data - CO2'!$A$5:$A$53,0),CB$20)*AL109*$B106)</f>
        <v>0.1956042163756529</v>
      </c>
      <c r="CC109" cm="1">
        <f t="array" ref="CC109">IF($D109="","",INDEX('Data - CO2'!$B$5:$AP$53,MATCH(Kulturmodeller!$D109,'Data - CO2'!$A$5:$A$53,0),CC$20)*AM109*$B106)</f>
        <v>1.3040281091710195</v>
      </c>
      <c r="CD109" cm="1">
        <f t="array" ref="CD109">IF($D109="","",INDEX('Data - CO2'!$B$5:$AP$53,MATCH(Kulturmodeller!$D109,'Data - CO2'!$A$5:$A$53,0),CD$20)*AN109*$B106)</f>
        <v>3.2600702729275493</v>
      </c>
      <c r="CE109" cm="1">
        <f t="array" ref="CE109">IF($D109="","",INDEX('Data - CO2'!$B$5:$AP$53,MATCH(Kulturmodeller!$D109,'Data - CO2'!$A$5:$A$53,0),CE$20)*AO109*$B106)</f>
        <v>6.5201405458550985</v>
      </c>
      <c r="CF109" cm="1">
        <f t="array" ref="CF109">IF($D109="","",INDEX('Data - CO2'!$B$5:$AP$53,MATCH(Kulturmodeller!$D109,'Data - CO2'!$A$5:$A$53,0),CF$20)*AP109*$B106)</f>
        <v>13.780728179434083</v>
      </c>
      <c r="CG109" cm="1">
        <f t="array" ref="CG109">IF($D109="","",INDEX('Data - CO2'!$B$5:$AP$53,MATCH(Kulturmodeller!$D109,'Data - CO2'!$A$5:$A$53,0),CG$20)*AQ109*$B106)</f>
        <v>21.811133210562044</v>
      </c>
      <c r="CH109" cm="1">
        <f t="array" ref="CH109">IF($D109="","",INDEX('Data - CO2'!$B$5:$AP$53,MATCH(Kulturmodeller!$D109,'Data - CO2'!$A$5:$A$53,0),CH$20)*AR109*$B106)</f>
        <v>27.45293347479539</v>
      </c>
      <c r="CI109" s="11" cm="1">
        <f t="array" ref="CI109">IF($D109="","",INDEX('Data - CO2'!$B$5:$AP$53,MATCH(Kulturmodeller!$D109,'Data - CO2'!$A$5:$A$53,0),CI$20)*AS109*$B106)</f>
        <v>30.443113202509714</v>
      </c>
    </row>
    <row r="110" spans="1:87" x14ac:dyDescent="0.3">
      <c r="A110" s="33" t="s">
        <v>84</v>
      </c>
      <c r="B110" s="33"/>
      <c r="C110" s="124" t="str">
        <f>'Katalog over Kulturmodeller '!F53</f>
        <v>Juletræer (NGR)</v>
      </c>
      <c r="D110" s="125" t="s">
        <v>634</v>
      </c>
      <c r="E110" s="151">
        <f>'Katalog over Kulturmodeller '!W53</f>
        <v>0</v>
      </c>
      <c r="F110" s="40">
        <f>E110+((E112-F112)+(E113-F113))*(E110/SUM(E107:E111))</f>
        <v>0</v>
      </c>
      <c r="G110" s="40">
        <f t="shared" ref="G110" si="1705">F110+((F112-G112)+(F113-G113))*(F110/SUM(F107:F111))</f>
        <v>0</v>
      </c>
      <c r="H110" s="40">
        <f t="shared" ref="H110" si="1706">G110+((G112-H112)+(G113-H113))*(G110/SUM(G107:G111))</f>
        <v>0</v>
      </c>
      <c r="I110" s="40">
        <f t="shared" ref="I110" si="1707">H110+((H112-I112)+(H113-I113))*(H110/SUM(H107:H111))</f>
        <v>0</v>
      </c>
      <c r="J110" s="40">
        <f t="shared" ref="J110" si="1708">I110+((I112-J112)+(I113-J113))*(I110/SUM(I107:I111))</f>
        <v>0</v>
      </c>
      <c r="K110" s="40">
        <f t="shared" ref="K110" si="1709">J110+((J112-K112)+(J113-K113))*(J110/SUM(J107:J111))</f>
        <v>0</v>
      </c>
      <c r="L110" s="40">
        <f t="shared" ref="L110" si="1710">K110+((K112-L112)+(K113-L113))*(K110/SUM(K107:K111))</f>
        <v>0</v>
      </c>
      <c r="M110" s="40">
        <f t="shared" ref="M110" si="1711">L110+((L112-M112)+(L113-M113))*(L110/SUM(L107:L111))</f>
        <v>0</v>
      </c>
      <c r="N110" s="40">
        <f t="shared" ref="N110" si="1712">M110+((M112-N112)+(M113-N113))*(M110/SUM(M107:M111))</f>
        <v>0</v>
      </c>
      <c r="O110" s="40">
        <f t="shared" ref="O110" si="1713">N110+((N112-O112)+(N113-O113))*(N110/SUM(N107:N111))</f>
        <v>0</v>
      </c>
      <c r="P110" s="40">
        <f t="shared" ref="P110" si="1714">O110+((O112-P112)+(O113-P113))*(O110/SUM(O107:O111))</f>
        <v>0</v>
      </c>
      <c r="Q110" s="40">
        <f t="shared" ref="Q110" si="1715">P110+((P112-Q112)+(P113-Q113))*(P110/SUM(P107:P111))</f>
        <v>0</v>
      </c>
      <c r="R110" s="40">
        <f t="shared" ref="R110" si="1716">Q110+((Q112-R112)+(Q113-R113))*(Q110/SUM(Q107:Q111))</f>
        <v>0</v>
      </c>
      <c r="S110" s="40">
        <f t="shared" ref="S110" si="1717">R110+((R112-S112)+(R113-S113))*(R110/SUM(R107:R111))</f>
        <v>0</v>
      </c>
      <c r="T110" s="40">
        <f t="shared" ref="T110" si="1718">S110+((S112-T112)+(S113-T113))*(S110/SUM(S107:S111))</f>
        <v>0</v>
      </c>
      <c r="U110" s="40">
        <f t="shared" ref="U110" si="1719">T110+((T112-U112)+(T113-U113))*(T110/SUM(T107:T111))</f>
        <v>0</v>
      </c>
      <c r="V110" s="40">
        <f t="shared" ref="V110" si="1720">U110+((U112-V112)+(U113-V113))*(U110/SUM(U107:U111))</f>
        <v>0</v>
      </c>
      <c r="W110" s="40">
        <f t="shared" ref="W110" si="1721">V110+((V112-W112)+(V113-W113))*(V110/SUM(V107:V111))</f>
        <v>0</v>
      </c>
      <c r="X110" s="40">
        <f t="shared" ref="X110" si="1722">W110+((W112-X112)+(W113-X113))*(W110/SUM(W107:W111))</f>
        <v>0</v>
      </c>
      <c r="Y110" s="40">
        <f t="shared" ref="Y110" si="1723">X110+((X112-Y112)+(X113-Y113))*(X110/SUM(X107:X111))</f>
        <v>0</v>
      </c>
      <c r="Z110" s="40">
        <f t="shared" ref="Z110" si="1724">Y110+((Y112-Z112)+(Y113-Z113))*(Y110/SUM(Y107:Y111))</f>
        <v>0</v>
      </c>
      <c r="AA110" s="40">
        <f t="shared" ref="AA110" si="1725">Z110+((Z112-AA112)+(Z113-AA113))*(Z110/SUM(Z107:Z111))</f>
        <v>0</v>
      </c>
      <c r="AB110" s="40">
        <f t="shared" ref="AB110" si="1726">AA110+((AA112-AB112)+(AA113-AB113))*(AA110/SUM(AA107:AA111))</f>
        <v>0</v>
      </c>
      <c r="AC110" s="40">
        <f t="shared" ref="AC110" si="1727">AB110+((AB112-AC112)+(AB113-AC113))*(AB110/SUM(AB107:AB111))</f>
        <v>0</v>
      </c>
      <c r="AD110" s="40">
        <f t="shared" ref="AD110" si="1728">AC110+((AC112-AD112)+(AC113-AD113))*(AC110/SUM(AC107:AC111))</f>
        <v>0</v>
      </c>
      <c r="AE110" s="40">
        <f t="shared" ref="AE110" si="1729">AD110+((AD112-AE112)+(AD113-AE113))*(AD110/SUM(AD107:AD111))</f>
        <v>0</v>
      </c>
      <c r="AF110" s="40">
        <f t="shared" ref="AF110" si="1730">AE110+((AE112-AF112)+(AE113-AF113))*(AE110/SUM(AE107:AE111))</f>
        <v>0</v>
      </c>
      <c r="AG110" s="40">
        <f t="shared" ref="AG110" si="1731">AF110+((AF112-AG112)+(AF113-AG113))*(AF110/SUM(AF107:AF111))</f>
        <v>0</v>
      </c>
      <c r="AH110" s="40">
        <f t="shared" ref="AH110" si="1732">AG110+((AG112-AH112)+(AG113-AH113))*(AG110/SUM(AG107:AG111))</f>
        <v>0</v>
      </c>
      <c r="AI110" s="40">
        <f t="shared" ref="AI110" si="1733">AH110+((AH112-AI112)+(AH113-AI113))*(AH110/SUM(AH107:AH111))</f>
        <v>0</v>
      </c>
      <c r="AJ110" s="40">
        <f t="shared" ref="AJ110" si="1734">AI110+((AI112-AJ112)+(AI113-AJ113))*(AI110/SUM(AI107:AI111))</f>
        <v>0</v>
      </c>
      <c r="AK110" s="40">
        <f t="shared" ref="AK110" si="1735">AJ110+((AJ112-AK112)+(AJ113-AK113))*(AJ110/SUM(AJ107:AJ111))</f>
        <v>0</v>
      </c>
      <c r="AL110" s="40">
        <f t="shared" ref="AL110" si="1736">AK110+((AK112-AL112)+(AK113-AL113))*(AK110/SUM(AK107:AK111))</f>
        <v>0</v>
      </c>
      <c r="AM110" s="40">
        <f t="shared" ref="AM110" si="1737">AL110+((AL112-AM112)+(AL113-AM113))*(AL110/SUM(AL107:AL111))</f>
        <v>0</v>
      </c>
      <c r="AN110" s="40">
        <f t="shared" ref="AN110" si="1738">AM110+((AM112-AN112)+(AM113-AN113))*(AM110/SUM(AM107:AM111))</f>
        <v>0</v>
      </c>
      <c r="AO110" s="40">
        <f t="shared" ref="AO110" si="1739">AN110+((AN112-AO112)+(AN113-AO113))*(AN110/SUM(AN107:AN111))</f>
        <v>0</v>
      </c>
      <c r="AP110" s="40">
        <f t="shared" ref="AP110" si="1740">AO110+((AO112-AP112)+(AO113-AP113))*(AO110/SUM(AO107:AO111))</f>
        <v>0</v>
      </c>
      <c r="AQ110" s="40">
        <f t="shared" ref="AQ110" si="1741">AP110+((AP112-AQ112)+(AP113-AQ113))*(AP110/SUM(AP107:AP111))</f>
        <v>0</v>
      </c>
      <c r="AR110" s="40">
        <f t="shared" ref="AR110" si="1742">AQ110+((AQ112-AR112)+(AQ113-AR113))*(AQ110/SUM(AQ107:AQ111))</f>
        <v>0</v>
      </c>
      <c r="AS110" s="41">
        <f t="shared" ref="AS110" si="1743">AR110+((AR112-AS112)+(AR113-AS113))*(AR110/SUM(AR107:AR111))</f>
        <v>0</v>
      </c>
      <c r="AU110" s="10" cm="1">
        <f t="array" ref="AU110">IF($D110="","",INDEX('Data - CO2'!$B$5:$AP$53,MATCH(Kulturmodeller!$D110,'Data - CO2'!$A$5:$A$53,0),AU$20)*E110)</f>
        <v>0</v>
      </c>
      <c r="AV110" cm="1">
        <f t="array" ref="AV110">IF($D110="","",INDEX('Data - CO2'!$B$5:$AP$53,MATCH(Kulturmodeller!$D110,'Data - CO2'!$A$5:$A$53,0),AV$20)*F110)</f>
        <v>0</v>
      </c>
      <c r="AW110" cm="1">
        <f t="array" ref="AW110">IF($D110="","",INDEX('Data - CO2'!$B$5:$AP$53,MATCH(Kulturmodeller!$D110,'Data - CO2'!$A$5:$A$53,0),AW$20)*G110)</f>
        <v>0</v>
      </c>
      <c r="AX110" cm="1">
        <f t="array" ref="AX110">IF($D110="","",INDEX('Data - CO2'!$B$5:$AP$53,MATCH(Kulturmodeller!$D110,'Data - CO2'!$A$5:$A$53,0),AX$20)*H110)</f>
        <v>0</v>
      </c>
      <c r="AY110" cm="1">
        <f t="array" ref="AY110">IF($D110="","",INDEX('Data - CO2'!$B$5:$AP$53,MATCH(Kulturmodeller!$D110,'Data - CO2'!$A$5:$A$53,0),AY$20)*I110)</f>
        <v>0</v>
      </c>
      <c r="AZ110" cm="1">
        <f t="array" ref="AZ110">IF($D110="","",INDEX('Data - CO2'!$B$5:$AP$53,MATCH(Kulturmodeller!$D110,'Data - CO2'!$A$5:$A$53,0),AZ$20)*J110*$B106)</f>
        <v>0</v>
      </c>
      <c r="BA110" cm="1">
        <f t="array" ref="BA110">IF($D110="","",INDEX('Data - CO2'!$B$5:$AP$53,MATCH(Kulturmodeller!$D110,'Data - CO2'!$A$5:$A$53,0),BA$20)*K110*$B106)</f>
        <v>0</v>
      </c>
      <c r="BB110" cm="1">
        <f t="array" ref="BB110">IF($D110="","",INDEX('Data - CO2'!$B$5:$AP$53,MATCH(Kulturmodeller!$D110,'Data - CO2'!$A$5:$A$53,0),BB$20)*L110*$B106)</f>
        <v>0</v>
      </c>
      <c r="BC110" cm="1">
        <f t="array" ref="BC110">IF($D110="","",INDEX('Data - CO2'!$B$5:$AP$53,MATCH(Kulturmodeller!$D110,'Data - CO2'!$A$5:$A$53,0),BC$20)*M110*$B106)</f>
        <v>0</v>
      </c>
      <c r="BD110" cm="1">
        <f t="array" ref="BD110">IF($D110="","",INDEX('Data - CO2'!$B$5:$AP$53,MATCH(Kulturmodeller!$D110,'Data - CO2'!$A$5:$A$53,0),BD$20)*N110*$B106)</f>
        <v>0</v>
      </c>
      <c r="BE110" cm="1">
        <f t="array" ref="BE110">IF($D110="","",INDEX('Data - CO2'!$B$5:$AP$53,MATCH(Kulturmodeller!$D110,'Data - CO2'!$A$5:$A$53,0),BE$20)*O110*$B106)</f>
        <v>0</v>
      </c>
      <c r="BF110" cm="1">
        <f t="array" ref="BF110">IF($D110="","",INDEX('Data - CO2'!$B$5:$AP$53,MATCH(Kulturmodeller!$D110,'Data - CO2'!$A$5:$A$53,0),BF$20)*P110*$B106)</f>
        <v>0</v>
      </c>
      <c r="BG110" cm="1">
        <f t="array" ref="BG110">IF($D110="","",INDEX('Data - CO2'!$B$5:$AP$53,MATCH(Kulturmodeller!$D110,'Data - CO2'!$A$5:$A$53,0),BG$20)*Q110*$B106)</f>
        <v>0</v>
      </c>
      <c r="BH110" cm="1">
        <f t="array" ref="BH110">IF($D110="","",INDEX('Data - CO2'!$B$5:$AP$53,MATCH(Kulturmodeller!$D110,'Data - CO2'!$A$5:$A$53,0),BH$20)*R110*$B106)</f>
        <v>0</v>
      </c>
      <c r="BI110" cm="1">
        <f t="array" ref="BI110">IF($D110="","",INDEX('Data - CO2'!$B$5:$AP$53,MATCH(Kulturmodeller!$D110,'Data - CO2'!$A$5:$A$53,0),BI$20)*S110*$B106)</f>
        <v>0</v>
      </c>
      <c r="BJ110" cm="1">
        <f t="array" ref="BJ110">IF($D110="","",INDEX('Data - CO2'!$B$5:$AP$53,MATCH(Kulturmodeller!$D110,'Data - CO2'!$A$5:$A$53,0),BJ$20)*T110*$B106)</f>
        <v>0</v>
      </c>
      <c r="BK110" cm="1">
        <f t="array" ref="BK110">IF($D110="","",INDEX('Data - CO2'!$B$5:$AP$53,MATCH(Kulturmodeller!$D110,'Data - CO2'!$A$5:$A$53,0),BK$20)*U110*$B106)</f>
        <v>0</v>
      </c>
      <c r="BL110" cm="1">
        <f t="array" ref="BL110">IF($D110="","",INDEX('Data - CO2'!$B$5:$AP$53,MATCH(Kulturmodeller!$D110,'Data - CO2'!$A$5:$A$53,0),BL$20)*V110*$B106)</f>
        <v>0</v>
      </c>
      <c r="BM110" cm="1">
        <f t="array" ref="BM110">IF($D110="","",INDEX('Data - CO2'!$B$5:$AP$53,MATCH(Kulturmodeller!$D110,'Data - CO2'!$A$5:$A$53,0),BM$20)*W110*$B106)</f>
        <v>0</v>
      </c>
      <c r="BN110" cm="1">
        <f t="array" ref="BN110">IF($D110="","",INDEX('Data - CO2'!$B$5:$AP$53,MATCH(Kulturmodeller!$D110,'Data - CO2'!$A$5:$A$53,0),BN$20)*X110*$B106)</f>
        <v>0</v>
      </c>
      <c r="BO110" cm="1">
        <f t="array" ref="BO110">IF($D110="","",INDEX('Data - CO2'!$B$5:$AP$53,MATCH(Kulturmodeller!$D110,'Data - CO2'!$A$5:$A$53,0),BO$20)*Y110*$B106)</f>
        <v>0</v>
      </c>
      <c r="BP110" cm="1">
        <f t="array" ref="BP110">IF($D110="","",INDEX('Data - CO2'!$B$5:$AP$53,MATCH(Kulturmodeller!$D110,'Data - CO2'!$A$5:$A$53,0),BP$20)*Z110*$B106)</f>
        <v>0</v>
      </c>
      <c r="BQ110" cm="1">
        <f t="array" ref="BQ110">IF($D110="","",INDEX('Data - CO2'!$B$5:$AP$53,MATCH(Kulturmodeller!$D110,'Data - CO2'!$A$5:$A$53,0),BQ$20)*AA110*$B106)</f>
        <v>0</v>
      </c>
      <c r="BR110" cm="1">
        <f t="array" ref="BR110">IF($D110="","",INDEX('Data - CO2'!$B$5:$AP$53,MATCH(Kulturmodeller!$D110,'Data - CO2'!$A$5:$A$53,0),BR$20)*AB110*$B106)</f>
        <v>0</v>
      </c>
      <c r="BS110" cm="1">
        <f t="array" ref="BS110">IF($D110="","",INDEX('Data - CO2'!$B$5:$AP$53,MATCH(Kulturmodeller!$D110,'Data - CO2'!$A$5:$A$53,0),BS$20)*AC110*$B106)</f>
        <v>0</v>
      </c>
      <c r="BT110" cm="1">
        <f t="array" ref="BT110">IF($D110="","",INDEX('Data - CO2'!$B$5:$AP$53,MATCH(Kulturmodeller!$D110,'Data - CO2'!$A$5:$A$53,0),BT$20)*AD110*$B106)</f>
        <v>0</v>
      </c>
      <c r="BU110" cm="1">
        <f t="array" ref="BU110">IF($D110="","",INDEX('Data - CO2'!$B$5:$AP$53,MATCH(Kulturmodeller!$D110,'Data - CO2'!$A$5:$A$53,0),BU$20)*AE110*$B106)</f>
        <v>0</v>
      </c>
      <c r="BV110" cm="1">
        <f t="array" ref="BV110">IF($D110="","",INDEX('Data - CO2'!$B$5:$AP$53,MATCH(Kulturmodeller!$D110,'Data - CO2'!$A$5:$A$53,0),BV$20)*AF110*$B106)</f>
        <v>0</v>
      </c>
      <c r="BW110" cm="1">
        <f t="array" ref="BW110">IF($D110="","",INDEX('Data - CO2'!$B$5:$AP$53,MATCH(Kulturmodeller!$D110,'Data - CO2'!$A$5:$A$53,0),BW$20)*AG110*$B106)</f>
        <v>0</v>
      </c>
      <c r="BX110" cm="1">
        <f t="array" ref="BX110">IF($D110="","",INDEX('Data - CO2'!$B$5:$AP$53,MATCH(Kulturmodeller!$D110,'Data - CO2'!$A$5:$A$53,0),BX$20)*AH110*$B106)</f>
        <v>0</v>
      </c>
      <c r="BY110" cm="1">
        <f t="array" ref="BY110">IF($D110="","",INDEX('Data - CO2'!$B$5:$AP$53,MATCH(Kulturmodeller!$D110,'Data - CO2'!$A$5:$A$53,0),BY$20)*AI110*$B106)</f>
        <v>0</v>
      </c>
      <c r="BZ110" cm="1">
        <f t="array" ref="BZ110">IF($D110="","",INDEX('Data - CO2'!$B$5:$AP$53,MATCH(Kulturmodeller!$D110,'Data - CO2'!$A$5:$A$53,0),BZ$20)*AJ110*$B106)</f>
        <v>0</v>
      </c>
      <c r="CA110" cm="1">
        <f t="array" ref="CA110">IF($D110="","",INDEX('Data - CO2'!$B$5:$AP$53,MATCH(Kulturmodeller!$D110,'Data - CO2'!$A$5:$A$53,0),CA$20)*AK110*$B106)</f>
        <v>0</v>
      </c>
      <c r="CB110" cm="1">
        <f t="array" ref="CB110">IF($D110="","",INDEX('Data - CO2'!$B$5:$AP$53,MATCH(Kulturmodeller!$D110,'Data - CO2'!$A$5:$A$53,0),CB$20)*AL110*$B106)</f>
        <v>0</v>
      </c>
      <c r="CC110" cm="1">
        <f t="array" ref="CC110">IF($D110="","",INDEX('Data - CO2'!$B$5:$AP$53,MATCH(Kulturmodeller!$D110,'Data - CO2'!$A$5:$A$53,0),CC$20)*AM110*$B106)</f>
        <v>0</v>
      </c>
      <c r="CD110" cm="1">
        <f t="array" ref="CD110">IF($D110="","",INDEX('Data - CO2'!$B$5:$AP$53,MATCH(Kulturmodeller!$D110,'Data - CO2'!$A$5:$A$53,0),CD$20)*AN110*$B106)</f>
        <v>0</v>
      </c>
      <c r="CE110" cm="1">
        <f t="array" ref="CE110">IF($D110="","",INDEX('Data - CO2'!$B$5:$AP$53,MATCH(Kulturmodeller!$D110,'Data - CO2'!$A$5:$A$53,0),CE$20)*AO110*$B106)</f>
        <v>0</v>
      </c>
      <c r="CF110" cm="1">
        <f t="array" ref="CF110">IF($D110="","",INDEX('Data - CO2'!$B$5:$AP$53,MATCH(Kulturmodeller!$D110,'Data - CO2'!$A$5:$A$53,0),CF$20)*AP110*$B106)</f>
        <v>0</v>
      </c>
      <c r="CG110" cm="1">
        <f t="array" ref="CG110">IF($D110="","",INDEX('Data - CO2'!$B$5:$AP$53,MATCH(Kulturmodeller!$D110,'Data - CO2'!$A$5:$A$53,0),CG$20)*AQ110*$B106)</f>
        <v>0</v>
      </c>
      <c r="CH110" cm="1">
        <f t="array" ref="CH110">IF($D110="","",INDEX('Data - CO2'!$B$5:$AP$53,MATCH(Kulturmodeller!$D110,'Data - CO2'!$A$5:$A$53,0),CH$20)*AR110*$B106)</f>
        <v>0</v>
      </c>
      <c r="CI110" s="11" cm="1">
        <f t="array" ref="CI110">IF($D110="","",INDEX('Data - CO2'!$B$5:$AP$53,MATCH(Kulturmodeller!$D110,'Data - CO2'!$A$5:$A$53,0),CI$20)*AS110*$B106)</f>
        <v>0</v>
      </c>
    </row>
    <row r="111" spans="1:87" x14ac:dyDescent="0.3">
      <c r="A111" s="42" t="s">
        <v>85</v>
      </c>
      <c r="B111" s="42"/>
      <c r="C111" s="124">
        <f>'Katalog over Kulturmodeller '!F54</f>
        <v>0</v>
      </c>
      <c r="D111" s="129"/>
      <c r="E111" s="140">
        <f>'Katalog over Kulturmodeller '!W54</f>
        <v>0</v>
      </c>
      <c r="F111" s="46">
        <f>E111+((E112-F112)+(E113-F113))*(E111/SUM(E107:E111))</f>
        <v>0</v>
      </c>
      <c r="G111" s="46">
        <f t="shared" ref="G111" si="1744">F111+((F112-G112)+(F113-G113))*(F111/SUM(F107:F111))</f>
        <v>0</v>
      </c>
      <c r="H111" s="46">
        <f t="shared" ref="H111" si="1745">G111+((G112-H112)+(G113-H113))*(G111/SUM(G107:G111))</f>
        <v>0</v>
      </c>
      <c r="I111" s="46">
        <f t="shared" ref="I111" si="1746">H111+((H112-I112)+(H113-I113))*(H111/SUM(H107:H111))</f>
        <v>0</v>
      </c>
      <c r="J111" s="46">
        <f t="shared" ref="J111" si="1747">I111+((I112-J112)+(I113-J113))*(I111/SUM(I107:I111))</f>
        <v>0</v>
      </c>
      <c r="K111" s="46">
        <f t="shared" ref="K111" si="1748">J111+((J112-K112)+(J113-K113))*(J111/SUM(J107:J111))</f>
        <v>0</v>
      </c>
      <c r="L111" s="46">
        <f t="shared" ref="L111" si="1749">K111+((K112-L112)+(K113-L113))*(K111/SUM(K107:K111))</f>
        <v>0</v>
      </c>
      <c r="M111" s="46">
        <f t="shared" ref="M111" si="1750">L111+((L112-M112)+(L113-M113))*(L111/SUM(L107:L111))</f>
        <v>0</v>
      </c>
      <c r="N111" s="46">
        <f t="shared" ref="N111" si="1751">M111+((M112-N112)+(M113-N113))*(M111/SUM(M107:M111))</f>
        <v>0</v>
      </c>
      <c r="O111" s="46">
        <f t="shared" ref="O111" si="1752">N111+((N112-O112)+(N113-O113))*(N111/SUM(N107:N111))</f>
        <v>0</v>
      </c>
      <c r="P111" s="46">
        <f t="shared" ref="P111" si="1753">O111+((O112-P112)+(O113-P113))*(O111/SUM(O107:O111))</f>
        <v>0</v>
      </c>
      <c r="Q111" s="46">
        <f t="shared" ref="Q111" si="1754">P111+((P112-Q112)+(P113-Q113))*(P111/SUM(P107:P111))</f>
        <v>0</v>
      </c>
      <c r="R111" s="46">
        <f t="shared" ref="R111" si="1755">Q111+((Q112-R112)+(Q113-R113))*(Q111/SUM(Q107:Q111))</f>
        <v>0</v>
      </c>
      <c r="S111" s="46">
        <f t="shared" ref="S111" si="1756">R111+((R112-S112)+(R113-S113))*(R111/SUM(R107:R111))</f>
        <v>0</v>
      </c>
      <c r="T111" s="46">
        <f t="shared" ref="T111" si="1757">S111+((S112-T112)+(S113-T113))*(S111/SUM(S107:S111))</f>
        <v>0</v>
      </c>
      <c r="U111" s="46">
        <f t="shared" ref="U111" si="1758">T111+((T112-U112)+(T113-U113))*(T111/SUM(T107:T111))</f>
        <v>0</v>
      </c>
      <c r="V111" s="46">
        <f t="shared" ref="V111" si="1759">U111+((U112-V112)+(U113-V113))*(U111/SUM(U107:U111))</f>
        <v>0</v>
      </c>
      <c r="W111" s="46">
        <f t="shared" ref="W111" si="1760">V111+((V112-W112)+(V113-W113))*(V111/SUM(V107:V111))</f>
        <v>0</v>
      </c>
      <c r="X111" s="46">
        <f t="shared" ref="X111" si="1761">W111+((W112-X112)+(W113-X113))*(W111/SUM(W107:W111))</f>
        <v>0</v>
      </c>
      <c r="Y111" s="46">
        <f t="shared" ref="Y111" si="1762">X111+((X112-Y112)+(X113-Y113))*(X111/SUM(X107:X111))</f>
        <v>0</v>
      </c>
      <c r="Z111" s="46">
        <f t="shared" ref="Z111" si="1763">Y111+((Y112-Z112)+(Y113-Z113))*(Y111/SUM(Y107:Y111))</f>
        <v>0</v>
      </c>
      <c r="AA111" s="46">
        <f t="shared" ref="AA111" si="1764">Z111+((Z112-AA112)+(Z113-AA113))*(Z111/SUM(Z107:Z111))</f>
        <v>0</v>
      </c>
      <c r="AB111" s="46">
        <f t="shared" ref="AB111" si="1765">AA111+((AA112-AB112)+(AA113-AB113))*(AA111/SUM(AA107:AA111))</f>
        <v>0</v>
      </c>
      <c r="AC111" s="46">
        <f t="shared" ref="AC111" si="1766">AB111+((AB112-AC112)+(AB113-AC113))*(AB111/SUM(AB107:AB111))</f>
        <v>0</v>
      </c>
      <c r="AD111" s="46">
        <f t="shared" ref="AD111" si="1767">AC111+((AC112-AD112)+(AC113-AD113))*(AC111/SUM(AC107:AC111))</f>
        <v>0</v>
      </c>
      <c r="AE111" s="46">
        <f t="shared" ref="AE111" si="1768">AD111+((AD112-AE112)+(AD113-AE113))*(AD111/SUM(AD107:AD111))</f>
        <v>0</v>
      </c>
      <c r="AF111" s="46">
        <f t="shared" ref="AF111" si="1769">AE111+((AE112-AF112)+(AE113-AF113))*(AE111/SUM(AE107:AE111))</f>
        <v>0</v>
      </c>
      <c r="AG111" s="46">
        <f t="shared" ref="AG111" si="1770">AF111+((AF112-AG112)+(AF113-AG113))*(AF111/SUM(AF107:AF111))</f>
        <v>0</v>
      </c>
      <c r="AH111" s="46">
        <f t="shared" ref="AH111" si="1771">AG111+((AG112-AH112)+(AG113-AH113))*(AG111/SUM(AG107:AG111))</f>
        <v>0</v>
      </c>
      <c r="AI111" s="46">
        <f t="shared" ref="AI111" si="1772">AH111+((AH112-AI112)+(AH113-AI113))*(AH111/SUM(AH107:AH111))</f>
        <v>0</v>
      </c>
      <c r="AJ111" s="46">
        <f t="shared" ref="AJ111" si="1773">AI111+((AI112-AJ112)+(AI113-AJ113))*(AI111/SUM(AI107:AI111))</f>
        <v>0</v>
      </c>
      <c r="AK111" s="46">
        <f t="shared" ref="AK111" si="1774">AJ111+((AJ112-AK112)+(AJ113-AK113))*(AJ111/SUM(AJ107:AJ111))</f>
        <v>0</v>
      </c>
      <c r="AL111" s="46">
        <f t="shared" ref="AL111" si="1775">AK111+((AK112-AL112)+(AK113-AL113))*(AK111/SUM(AK107:AK111))</f>
        <v>0</v>
      </c>
      <c r="AM111" s="46">
        <f t="shared" ref="AM111" si="1776">AL111+((AL112-AM112)+(AL113-AM113))*(AL111/SUM(AL107:AL111))</f>
        <v>0</v>
      </c>
      <c r="AN111" s="46">
        <f t="shared" ref="AN111" si="1777">AM111+((AM112-AN112)+(AM113-AN113))*(AM111/SUM(AM107:AM111))</f>
        <v>0</v>
      </c>
      <c r="AO111" s="46">
        <f t="shared" ref="AO111" si="1778">AN111+((AN112-AO112)+(AN113-AO113))*(AN111/SUM(AN107:AN111))</f>
        <v>0</v>
      </c>
      <c r="AP111" s="46">
        <f t="shared" ref="AP111" si="1779">AO111+((AO112-AP112)+(AO113-AP113))*(AO111/SUM(AO107:AO111))</f>
        <v>0</v>
      </c>
      <c r="AQ111" s="46">
        <f t="shared" ref="AQ111" si="1780">AP111+((AP112-AQ112)+(AP113-AQ113))*(AP111/SUM(AP107:AP111))</f>
        <v>0</v>
      </c>
      <c r="AR111" s="46">
        <f t="shared" ref="AR111" si="1781">AQ111+((AQ112-AR112)+(AQ113-AR113))*(AQ111/SUM(AQ107:AQ111))</f>
        <v>0</v>
      </c>
      <c r="AS111" s="47">
        <f t="shared" ref="AS111" si="1782">AR111+((AR112-AS112)+(AR113-AS113))*(AR111/SUM(AR107:AR111))</f>
        <v>0</v>
      </c>
      <c r="AU111" s="10" t="str" cm="1">
        <f t="array" ref="AU111">IF($D111="","",INDEX('Data - CO2'!$B$5:$AP$53,MATCH(Kulturmodeller!$D111,'Data - CO2'!$A$5:$A$53,0),AU$20)*E111)</f>
        <v/>
      </c>
      <c r="AV111" t="str" cm="1">
        <f t="array" ref="AV111">IF($D111="","",INDEX('Data - CO2'!$B$5:$AP$53,MATCH(Kulturmodeller!$D111,'Data - CO2'!$A$5:$A$53,0),AV$20)*F111)</f>
        <v/>
      </c>
      <c r="AW111" t="str" cm="1">
        <f t="array" ref="AW111">IF($D111="","",INDEX('Data - CO2'!$B$5:$AP$53,MATCH(Kulturmodeller!$D111,'Data - CO2'!$A$5:$A$53,0),AW$20)*G111)</f>
        <v/>
      </c>
      <c r="AX111" t="str" cm="1">
        <f t="array" ref="AX111">IF($D111="","",INDEX('Data - CO2'!$B$5:$AP$53,MATCH(Kulturmodeller!$D111,'Data - CO2'!$A$5:$A$53,0),AX$20)*H111)</f>
        <v/>
      </c>
      <c r="AY111" t="str" cm="1">
        <f t="array" ref="AY111">IF($D111="","",INDEX('Data - CO2'!$B$5:$AP$53,MATCH(Kulturmodeller!$D111,'Data - CO2'!$A$5:$A$53,0),AY$20)*I111)</f>
        <v/>
      </c>
      <c r="AZ111" t="str" cm="1">
        <f t="array" ref="AZ111">IF($D111="","",INDEX('Data - CO2'!$B$5:$AP$53,MATCH(Kulturmodeller!$D111,'Data - CO2'!$A$5:$A$53,0),AZ$20)*J111*$B106)</f>
        <v/>
      </c>
      <c r="BA111" t="str" cm="1">
        <f t="array" ref="BA111">IF($D111="","",INDEX('Data - CO2'!$B$5:$AP$53,MATCH(Kulturmodeller!$D111,'Data - CO2'!$A$5:$A$53,0),BA$20)*K111*$B106)</f>
        <v/>
      </c>
      <c r="BB111" t="str" cm="1">
        <f t="array" ref="BB111">IF($D111="","",INDEX('Data - CO2'!$B$5:$AP$53,MATCH(Kulturmodeller!$D111,'Data - CO2'!$A$5:$A$53,0),BB$20)*L111*$B106)</f>
        <v/>
      </c>
      <c r="BC111" t="str" cm="1">
        <f t="array" ref="BC111">IF($D111="","",INDEX('Data - CO2'!$B$5:$AP$53,MATCH(Kulturmodeller!$D111,'Data - CO2'!$A$5:$A$53,0),BC$20)*M111*$B106)</f>
        <v/>
      </c>
      <c r="BD111" t="str" cm="1">
        <f t="array" ref="BD111">IF($D111="","",INDEX('Data - CO2'!$B$5:$AP$53,MATCH(Kulturmodeller!$D111,'Data - CO2'!$A$5:$A$53,0),BD$20)*N111*$B106)</f>
        <v/>
      </c>
      <c r="BE111" t="str" cm="1">
        <f t="array" ref="BE111">IF($D111="","",INDEX('Data - CO2'!$B$5:$AP$53,MATCH(Kulturmodeller!$D111,'Data - CO2'!$A$5:$A$53,0),BE$20)*O111*$B106)</f>
        <v/>
      </c>
      <c r="BF111" t="str" cm="1">
        <f t="array" ref="BF111">IF($D111="","",INDEX('Data - CO2'!$B$5:$AP$53,MATCH(Kulturmodeller!$D111,'Data - CO2'!$A$5:$A$53,0),BF$20)*P111*$B106)</f>
        <v/>
      </c>
      <c r="BG111" t="str" cm="1">
        <f t="array" ref="BG111">IF($D111="","",INDEX('Data - CO2'!$B$5:$AP$53,MATCH(Kulturmodeller!$D111,'Data - CO2'!$A$5:$A$53,0),BG$20)*Q111*$B106)</f>
        <v/>
      </c>
      <c r="BH111" t="str" cm="1">
        <f t="array" ref="BH111">IF($D111="","",INDEX('Data - CO2'!$B$5:$AP$53,MATCH(Kulturmodeller!$D111,'Data - CO2'!$A$5:$A$53,0),BH$20)*R111*$B106)</f>
        <v/>
      </c>
      <c r="BI111" t="str" cm="1">
        <f t="array" ref="BI111">IF($D111="","",INDEX('Data - CO2'!$B$5:$AP$53,MATCH(Kulturmodeller!$D111,'Data - CO2'!$A$5:$A$53,0),BI$20)*S111*$B106)</f>
        <v/>
      </c>
      <c r="BJ111" t="str" cm="1">
        <f t="array" ref="BJ111">IF($D111="","",INDEX('Data - CO2'!$B$5:$AP$53,MATCH(Kulturmodeller!$D111,'Data - CO2'!$A$5:$A$53,0),BJ$20)*T111*$B106)</f>
        <v/>
      </c>
      <c r="BK111" t="str" cm="1">
        <f t="array" ref="BK111">IF($D111="","",INDEX('Data - CO2'!$B$5:$AP$53,MATCH(Kulturmodeller!$D111,'Data - CO2'!$A$5:$A$53,0),BK$20)*U111*$B106)</f>
        <v/>
      </c>
      <c r="BL111" t="str" cm="1">
        <f t="array" ref="BL111">IF($D111="","",INDEX('Data - CO2'!$B$5:$AP$53,MATCH(Kulturmodeller!$D111,'Data - CO2'!$A$5:$A$53,0),BL$20)*V111*$B106)</f>
        <v/>
      </c>
      <c r="BM111" t="str" cm="1">
        <f t="array" ref="BM111">IF($D111="","",INDEX('Data - CO2'!$B$5:$AP$53,MATCH(Kulturmodeller!$D111,'Data - CO2'!$A$5:$A$53,0),BM$20)*W111*$B106)</f>
        <v/>
      </c>
      <c r="BN111" t="str" cm="1">
        <f t="array" ref="BN111">IF($D111="","",INDEX('Data - CO2'!$B$5:$AP$53,MATCH(Kulturmodeller!$D111,'Data - CO2'!$A$5:$A$53,0),BN$20)*X111*$B106)</f>
        <v/>
      </c>
      <c r="BO111" t="str" cm="1">
        <f t="array" ref="BO111">IF($D111="","",INDEX('Data - CO2'!$B$5:$AP$53,MATCH(Kulturmodeller!$D111,'Data - CO2'!$A$5:$A$53,0),BO$20)*Y111*$B106)</f>
        <v/>
      </c>
      <c r="BP111" t="str" cm="1">
        <f t="array" ref="BP111">IF($D111="","",INDEX('Data - CO2'!$B$5:$AP$53,MATCH(Kulturmodeller!$D111,'Data - CO2'!$A$5:$A$53,0),BP$20)*Z111*$B106)</f>
        <v/>
      </c>
      <c r="BQ111" t="str" cm="1">
        <f t="array" ref="BQ111">IF($D111="","",INDEX('Data - CO2'!$B$5:$AP$53,MATCH(Kulturmodeller!$D111,'Data - CO2'!$A$5:$A$53,0),BQ$20)*AA111*$B106)</f>
        <v/>
      </c>
      <c r="BR111" t="str" cm="1">
        <f t="array" ref="BR111">IF($D111="","",INDEX('Data - CO2'!$B$5:$AP$53,MATCH(Kulturmodeller!$D111,'Data - CO2'!$A$5:$A$53,0),BR$20)*AB111*$B106)</f>
        <v/>
      </c>
      <c r="BS111" t="str" cm="1">
        <f t="array" ref="BS111">IF($D111="","",INDEX('Data - CO2'!$B$5:$AP$53,MATCH(Kulturmodeller!$D111,'Data - CO2'!$A$5:$A$53,0),BS$20)*AC111*$B106)</f>
        <v/>
      </c>
      <c r="BT111" t="str" cm="1">
        <f t="array" ref="BT111">IF($D111="","",INDEX('Data - CO2'!$B$5:$AP$53,MATCH(Kulturmodeller!$D111,'Data - CO2'!$A$5:$A$53,0),BT$20)*AD111*$B106)</f>
        <v/>
      </c>
      <c r="BU111" t="str" cm="1">
        <f t="array" ref="BU111">IF($D111="","",INDEX('Data - CO2'!$B$5:$AP$53,MATCH(Kulturmodeller!$D111,'Data - CO2'!$A$5:$A$53,0),BU$20)*AE111*$B106)</f>
        <v/>
      </c>
      <c r="BV111" t="str" cm="1">
        <f t="array" ref="BV111">IF($D111="","",INDEX('Data - CO2'!$B$5:$AP$53,MATCH(Kulturmodeller!$D111,'Data - CO2'!$A$5:$A$53,0),BV$20)*AF111*$B106)</f>
        <v/>
      </c>
      <c r="BW111" t="str" cm="1">
        <f t="array" ref="BW111">IF($D111="","",INDEX('Data - CO2'!$B$5:$AP$53,MATCH(Kulturmodeller!$D111,'Data - CO2'!$A$5:$A$53,0),BW$20)*AG111*$B106)</f>
        <v/>
      </c>
      <c r="BX111" t="str" cm="1">
        <f t="array" ref="BX111">IF($D111="","",INDEX('Data - CO2'!$B$5:$AP$53,MATCH(Kulturmodeller!$D111,'Data - CO2'!$A$5:$A$53,0),BX$20)*AH111*$B106)</f>
        <v/>
      </c>
      <c r="BY111" t="str" cm="1">
        <f t="array" ref="BY111">IF($D111="","",INDEX('Data - CO2'!$B$5:$AP$53,MATCH(Kulturmodeller!$D111,'Data - CO2'!$A$5:$A$53,0),BY$20)*AI111*$B106)</f>
        <v/>
      </c>
      <c r="BZ111" t="str" cm="1">
        <f t="array" ref="BZ111">IF($D111="","",INDEX('Data - CO2'!$B$5:$AP$53,MATCH(Kulturmodeller!$D111,'Data - CO2'!$A$5:$A$53,0),BZ$20)*AJ111*$B106)</f>
        <v/>
      </c>
      <c r="CA111" t="str" cm="1">
        <f t="array" ref="CA111">IF($D111="","",INDEX('Data - CO2'!$B$5:$AP$53,MATCH(Kulturmodeller!$D111,'Data - CO2'!$A$5:$A$53,0),CA$20)*AK111*$B106)</f>
        <v/>
      </c>
      <c r="CB111" t="str" cm="1">
        <f t="array" ref="CB111">IF($D111="","",INDEX('Data - CO2'!$B$5:$AP$53,MATCH(Kulturmodeller!$D111,'Data - CO2'!$A$5:$A$53,0),CB$20)*AL111*$B106)</f>
        <v/>
      </c>
      <c r="CC111" t="str" cm="1">
        <f t="array" ref="CC111">IF($D111="","",INDEX('Data - CO2'!$B$5:$AP$53,MATCH(Kulturmodeller!$D111,'Data - CO2'!$A$5:$A$53,0),CC$20)*AM111*$B106)</f>
        <v/>
      </c>
      <c r="CD111" t="str" cm="1">
        <f t="array" ref="CD111">IF($D111="","",INDEX('Data - CO2'!$B$5:$AP$53,MATCH(Kulturmodeller!$D111,'Data - CO2'!$A$5:$A$53,0),CD$20)*AN111*$B106)</f>
        <v/>
      </c>
      <c r="CE111" t="str" cm="1">
        <f t="array" ref="CE111">IF($D111="","",INDEX('Data - CO2'!$B$5:$AP$53,MATCH(Kulturmodeller!$D111,'Data - CO2'!$A$5:$A$53,0),CE$20)*AO111*$B106)</f>
        <v/>
      </c>
      <c r="CF111" t="str" cm="1">
        <f t="array" ref="CF111">IF($D111="","",INDEX('Data - CO2'!$B$5:$AP$53,MATCH(Kulturmodeller!$D111,'Data - CO2'!$A$5:$A$53,0),CF$20)*AP111*$B106)</f>
        <v/>
      </c>
      <c r="CG111" t="str" cm="1">
        <f t="array" ref="CG111">IF($D111="","",INDEX('Data - CO2'!$B$5:$AP$53,MATCH(Kulturmodeller!$D111,'Data - CO2'!$A$5:$A$53,0),CG$20)*AQ111*$B106)</f>
        <v/>
      </c>
      <c r="CH111" t="str" cm="1">
        <f t="array" ref="CH111">IF($D111="","",INDEX('Data - CO2'!$B$5:$AP$53,MATCH(Kulturmodeller!$D111,'Data - CO2'!$A$5:$A$53,0),CH$20)*AR111*$B106)</f>
        <v/>
      </c>
      <c r="CI111" s="11" t="str" cm="1">
        <f t="array" ref="CI111">IF($D111="","",INDEX('Data - CO2'!$B$5:$AP$53,MATCH(Kulturmodeller!$D111,'Data - CO2'!$A$5:$A$53,0),CI$20)*AS111*$B106)</f>
        <v/>
      </c>
    </row>
    <row r="112" spans="1:87" x14ac:dyDescent="0.3">
      <c r="A112" s="351" t="s">
        <v>637</v>
      </c>
      <c r="B112" s="49"/>
      <c r="C112" s="130" t="str">
        <f>'Katalog over Kulturmodeller '!F55</f>
        <v>Valgfri</v>
      </c>
      <c r="D112" s="131" t="s">
        <v>58</v>
      </c>
      <c r="E112" s="139">
        <f>'Katalog over Kulturmodeller '!W55</f>
        <v>0.1</v>
      </c>
      <c r="F112" s="40">
        <f>E112</f>
        <v>0.1</v>
      </c>
      <c r="G112" s="40">
        <f t="shared" ref="G112:G113" si="1783">F112</f>
        <v>0.1</v>
      </c>
      <c r="H112" s="40">
        <f>G112*2/3</f>
        <v>6.6666666666666666E-2</v>
      </c>
      <c r="I112" s="40">
        <f>H112*0.5</f>
        <v>3.3333333333333333E-2</v>
      </c>
      <c r="J112" s="40">
        <v>0</v>
      </c>
      <c r="K112" s="40">
        <f t="shared" ref="K112:K113" si="1784">J112</f>
        <v>0</v>
      </c>
      <c r="L112" s="40">
        <f t="shared" ref="L112:L113" si="1785">K112</f>
        <v>0</v>
      </c>
      <c r="M112" s="40">
        <f t="shared" ref="M112:M113" si="1786">L112</f>
        <v>0</v>
      </c>
      <c r="N112" s="40">
        <f t="shared" ref="N112:N113" si="1787">M112</f>
        <v>0</v>
      </c>
      <c r="O112" s="40">
        <f t="shared" ref="O112:O113" si="1788">N112</f>
        <v>0</v>
      </c>
      <c r="P112" s="40">
        <f t="shared" ref="P112:P113" si="1789">O112</f>
        <v>0</v>
      </c>
      <c r="Q112" s="40">
        <f t="shared" ref="Q112:Q113" si="1790">P112</f>
        <v>0</v>
      </c>
      <c r="R112" s="40">
        <f t="shared" ref="R112:R113" si="1791">Q112</f>
        <v>0</v>
      </c>
      <c r="S112" s="40">
        <f t="shared" ref="S112:S113" si="1792">R112</f>
        <v>0</v>
      </c>
      <c r="T112" s="40">
        <f t="shared" ref="T112:T113" si="1793">S112</f>
        <v>0</v>
      </c>
      <c r="U112" s="40">
        <f t="shared" ref="U112:U113" si="1794">T112</f>
        <v>0</v>
      </c>
      <c r="V112" s="40">
        <f t="shared" ref="V112:V113" si="1795">U112</f>
        <v>0</v>
      </c>
      <c r="W112" s="40">
        <f t="shared" ref="W112:W113" si="1796">V112</f>
        <v>0</v>
      </c>
      <c r="X112" s="40">
        <f t="shared" ref="X112:X113" si="1797">W112</f>
        <v>0</v>
      </c>
      <c r="Y112" s="40">
        <f t="shared" ref="Y112:Y113" si="1798">X112</f>
        <v>0</v>
      </c>
      <c r="Z112" s="40">
        <f t="shared" ref="Z112:Z113" si="1799">Y112</f>
        <v>0</v>
      </c>
      <c r="AA112" s="40">
        <f t="shared" ref="AA112:AA113" si="1800">Z112</f>
        <v>0</v>
      </c>
      <c r="AB112" s="40">
        <f t="shared" ref="AB112:AB113" si="1801">AA112</f>
        <v>0</v>
      </c>
      <c r="AC112" s="40">
        <f t="shared" ref="AC112:AC113" si="1802">AB112</f>
        <v>0</v>
      </c>
      <c r="AD112" s="40">
        <f t="shared" ref="AD112:AD113" si="1803">AC112</f>
        <v>0</v>
      </c>
      <c r="AE112" s="40">
        <f t="shared" ref="AE112:AE113" si="1804">AD112</f>
        <v>0</v>
      </c>
      <c r="AF112" s="40">
        <f t="shared" ref="AF112:AF113" si="1805">AE112</f>
        <v>0</v>
      </c>
      <c r="AG112" s="40">
        <f t="shared" ref="AG112:AG113" si="1806">AF112</f>
        <v>0</v>
      </c>
      <c r="AH112" s="40">
        <f t="shared" ref="AH112:AH113" si="1807">AG112</f>
        <v>0</v>
      </c>
      <c r="AI112" s="40">
        <f t="shared" ref="AI112:AI113" si="1808">AH112</f>
        <v>0</v>
      </c>
      <c r="AJ112" s="40">
        <f t="shared" ref="AJ112:AJ113" si="1809">AI112</f>
        <v>0</v>
      </c>
      <c r="AK112" s="40">
        <f t="shared" ref="AK112:AK113" si="1810">AJ112</f>
        <v>0</v>
      </c>
      <c r="AL112" s="40">
        <f t="shared" ref="AL112:AL113" si="1811">AK112</f>
        <v>0</v>
      </c>
      <c r="AM112" s="40">
        <f t="shared" ref="AM112:AM113" si="1812">AL112</f>
        <v>0</v>
      </c>
      <c r="AN112" s="40">
        <f t="shared" ref="AN112:AN113" si="1813">AM112</f>
        <v>0</v>
      </c>
      <c r="AO112" s="40">
        <f t="shared" ref="AO112:AO113" si="1814">AN112</f>
        <v>0</v>
      </c>
      <c r="AP112" s="40">
        <f t="shared" ref="AP112:AP113" si="1815">AO112</f>
        <v>0</v>
      </c>
      <c r="AQ112" s="40">
        <f t="shared" ref="AQ112:AQ113" si="1816">AP112</f>
        <v>0</v>
      </c>
      <c r="AR112" s="40">
        <f t="shared" ref="AR112:AR113" si="1817">AQ112</f>
        <v>0</v>
      </c>
      <c r="AS112" s="41">
        <f t="shared" ref="AS112:AS113" si="1818">AR112</f>
        <v>0</v>
      </c>
      <c r="AU112" s="10" cm="1">
        <f t="array" ref="AU112">IF($D112="","",INDEX('Data - CO2'!$B$5:$AP$53,MATCH(Kulturmodeller!$D112,'Data - CO2'!$A$5:$A$53,0),AU$20)*E112)</f>
        <v>0</v>
      </c>
      <c r="AV112" cm="1">
        <f t="array" ref="AV112">IF($D112="","",INDEX('Data - CO2'!$B$5:$AP$53,MATCH(Kulturmodeller!$D112,'Data - CO2'!$A$5:$A$53,0),AV$20)*F112)</f>
        <v>0.88136465041360701</v>
      </c>
      <c r="AW112" cm="1">
        <f t="array" ref="AW112">IF($D112="","",INDEX('Data - CO2'!$B$5:$AP$53,MATCH(Kulturmodeller!$D112,'Data - CO2'!$A$5:$A$53,0),AW$20)*G112)</f>
        <v>5.1741980743614837</v>
      </c>
      <c r="AX112" cm="1">
        <f t="array" ref="AX112">IF($D112="","",INDEX('Data - CO2'!$B$5:$AP$53,MATCH(Kulturmodeller!$D112,'Data - CO2'!$A$5:$A$53,0),AX$20)*H112)</f>
        <v>6.3399497186418801</v>
      </c>
      <c r="AY112" cm="1">
        <f t="array" ref="AY112">IF($D112="","",INDEX('Data - CO2'!$B$5:$AP$53,MATCH(Kulturmodeller!$D112,'Data - CO2'!$A$5:$A$53,0),AY$20)*I112)</f>
        <v>5.0032133321812431</v>
      </c>
      <c r="AZ112" cm="1">
        <f t="array" ref="AZ112">IF($D112="","",INDEX('Data - CO2'!$B$5:$AP$53,MATCH(Kulturmodeller!$D112,'Data - CO2'!$A$5:$A$53,0),AZ$20)*J112*$B106)</f>
        <v>0</v>
      </c>
      <c r="BA112" cm="1">
        <f t="array" ref="BA112">IF($D112="","",INDEX('Data - CO2'!$B$5:$AP$53,MATCH(Kulturmodeller!$D112,'Data - CO2'!$A$5:$A$53,0),BA$20)*K112*$B106)</f>
        <v>0</v>
      </c>
      <c r="BB112" cm="1">
        <f t="array" ref="BB112">IF($D112="","",INDEX('Data - CO2'!$B$5:$AP$53,MATCH(Kulturmodeller!$D112,'Data - CO2'!$A$5:$A$53,0),BB$20)*L112*$B106)</f>
        <v>0</v>
      </c>
      <c r="BC112" cm="1">
        <f t="array" ref="BC112">IF($D112="","",INDEX('Data - CO2'!$B$5:$AP$53,MATCH(Kulturmodeller!$D112,'Data - CO2'!$A$5:$A$53,0),BC$20)*M112*$B106)</f>
        <v>0</v>
      </c>
      <c r="BD112" cm="1">
        <f t="array" ref="BD112">IF($D112="","",INDEX('Data - CO2'!$B$5:$AP$53,MATCH(Kulturmodeller!$D112,'Data - CO2'!$A$5:$A$53,0),BD$20)*N112*$B106)</f>
        <v>0</v>
      </c>
      <c r="BE112" cm="1">
        <f t="array" ref="BE112">IF($D112="","",INDEX('Data - CO2'!$B$5:$AP$53,MATCH(Kulturmodeller!$D112,'Data - CO2'!$A$5:$A$53,0),BE$20)*O112*$B106)</f>
        <v>0</v>
      </c>
      <c r="BF112" cm="1">
        <f t="array" ref="BF112">IF($D112="","",INDEX('Data - CO2'!$B$5:$AP$53,MATCH(Kulturmodeller!$D112,'Data - CO2'!$A$5:$A$53,0),BF$20)*P112*$B106)</f>
        <v>0</v>
      </c>
      <c r="BG112" cm="1">
        <f t="array" ref="BG112">IF($D112="","",INDEX('Data - CO2'!$B$5:$AP$53,MATCH(Kulturmodeller!$D112,'Data - CO2'!$A$5:$A$53,0),BG$20)*Q112*$B106)</f>
        <v>0</v>
      </c>
      <c r="BH112" cm="1">
        <f t="array" ref="BH112">IF($D112="","",INDEX('Data - CO2'!$B$5:$AP$53,MATCH(Kulturmodeller!$D112,'Data - CO2'!$A$5:$A$53,0),BH$20)*R112*$B106)</f>
        <v>0</v>
      </c>
      <c r="BI112" cm="1">
        <f t="array" ref="BI112">IF($D112="","",INDEX('Data - CO2'!$B$5:$AP$53,MATCH(Kulturmodeller!$D112,'Data - CO2'!$A$5:$A$53,0),BI$20)*S112*$B106)</f>
        <v>0</v>
      </c>
      <c r="BJ112" cm="1">
        <f t="array" ref="BJ112">IF($D112="","",INDEX('Data - CO2'!$B$5:$AP$53,MATCH(Kulturmodeller!$D112,'Data - CO2'!$A$5:$A$53,0),BJ$20)*T112*$B106)</f>
        <v>0</v>
      </c>
      <c r="BK112" cm="1">
        <f t="array" ref="BK112">IF($D112="","",INDEX('Data - CO2'!$B$5:$AP$53,MATCH(Kulturmodeller!$D112,'Data - CO2'!$A$5:$A$53,0),BK$20)*U112*$B106)</f>
        <v>0</v>
      </c>
      <c r="BL112" cm="1">
        <f t="array" ref="BL112">IF($D112="","",INDEX('Data - CO2'!$B$5:$AP$53,MATCH(Kulturmodeller!$D112,'Data - CO2'!$A$5:$A$53,0),BL$20)*V112*$B106)</f>
        <v>0</v>
      </c>
      <c r="BM112" cm="1">
        <f t="array" ref="BM112">IF($D112="","",INDEX('Data - CO2'!$B$5:$AP$53,MATCH(Kulturmodeller!$D112,'Data - CO2'!$A$5:$A$53,0),BM$20)*W112*$B106)</f>
        <v>0</v>
      </c>
      <c r="BN112" cm="1">
        <f t="array" ref="BN112">IF($D112="","",INDEX('Data - CO2'!$B$5:$AP$53,MATCH(Kulturmodeller!$D112,'Data - CO2'!$A$5:$A$53,0),BN$20)*X112*$B106)</f>
        <v>0</v>
      </c>
      <c r="BO112" cm="1">
        <f t="array" ref="BO112">IF($D112="","",INDEX('Data - CO2'!$B$5:$AP$53,MATCH(Kulturmodeller!$D112,'Data - CO2'!$A$5:$A$53,0),BO$20)*Y112*$B106)</f>
        <v>0</v>
      </c>
      <c r="BP112" cm="1">
        <f t="array" ref="BP112">IF($D112="","",INDEX('Data - CO2'!$B$5:$AP$53,MATCH(Kulturmodeller!$D112,'Data - CO2'!$A$5:$A$53,0),BP$20)*Z112*$B106)</f>
        <v>0</v>
      </c>
      <c r="BQ112" cm="1">
        <f t="array" ref="BQ112">IF($D112="","",INDEX('Data - CO2'!$B$5:$AP$53,MATCH(Kulturmodeller!$D112,'Data - CO2'!$A$5:$A$53,0),BQ$20)*AA112*$B106)</f>
        <v>0</v>
      </c>
      <c r="BR112" cm="1">
        <f t="array" ref="BR112">IF($D112="","",INDEX('Data - CO2'!$B$5:$AP$53,MATCH(Kulturmodeller!$D112,'Data - CO2'!$A$5:$A$53,0),BR$20)*AB112*$B106)</f>
        <v>0</v>
      </c>
      <c r="BS112" cm="1">
        <f t="array" ref="BS112">IF($D112="","",INDEX('Data - CO2'!$B$5:$AP$53,MATCH(Kulturmodeller!$D112,'Data - CO2'!$A$5:$A$53,0),BS$20)*AC112*$B106)</f>
        <v>0</v>
      </c>
      <c r="BT112" cm="1">
        <f t="array" ref="BT112">IF($D112="","",INDEX('Data - CO2'!$B$5:$AP$53,MATCH(Kulturmodeller!$D112,'Data - CO2'!$A$5:$A$53,0),BT$20)*AD112*$B106)</f>
        <v>0</v>
      </c>
      <c r="BU112" cm="1">
        <f t="array" ref="BU112">IF($D112="","",INDEX('Data - CO2'!$B$5:$AP$53,MATCH(Kulturmodeller!$D112,'Data - CO2'!$A$5:$A$53,0),BU$20)*AE112*$B106)</f>
        <v>0</v>
      </c>
      <c r="BV112" cm="1">
        <f t="array" ref="BV112">IF($D112="","",INDEX('Data - CO2'!$B$5:$AP$53,MATCH(Kulturmodeller!$D112,'Data - CO2'!$A$5:$A$53,0),BV$20)*AF112*$B106)</f>
        <v>0</v>
      </c>
      <c r="BW112" cm="1">
        <f t="array" ref="BW112">IF($D112="","",INDEX('Data - CO2'!$B$5:$AP$53,MATCH(Kulturmodeller!$D112,'Data - CO2'!$A$5:$A$53,0),BW$20)*AG112*$B106)</f>
        <v>0</v>
      </c>
      <c r="BX112" cm="1">
        <f t="array" ref="BX112">IF($D112="","",INDEX('Data - CO2'!$B$5:$AP$53,MATCH(Kulturmodeller!$D112,'Data - CO2'!$A$5:$A$53,0),BX$20)*AH112*$B106)</f>
        <v>0</v>
      </c>
      <c r="BY112" cm="1">
        <f t="array" ref="BY112">IF($D112="","",INDEX('Data - CO2'!$B$5:$AP$53,MATCH(Kulturmodeller!$D112,'Data - CO2'!$A$5:$A$53,0),BY$20)*AI112*$B106)</f>
        <v>0</v>
      </c>
      <c r="BZ112" cm="1">
        <f t="array" ref="BZ112">IF($D112="","",INDEX('Data - CO2'!$B$5:$AP$53,MATCH(Kulturmodeller!$D112,'Data - CO2'!$A$5:$A$53,0),BZ$20)*AJ112*$B106)</f>
        <v>0</v>
      </c>
      <c r="CA112" cm="1">
        <f t="array" ref="CA112">IF($D112="","",INDEX('Data - CO2'!$B$5:$AP$53,MATCH(Kulturmodeller!$D112,'Data - CO2'!$A$5:$A$53,0),CA$20)*AK112*$B106)</f>
        <v>0</v>
      </c>
      <c r="CB112" cm="1">
        <f t="array" ref="CB112">IF($D112="","",INDEX('Data - CO2'!$B$5:$AP$53,MATCH(Kulturmodeller!$D112,'Data - CO2'!$A$5:$A$53,0),CB$20)*AL112*$B106)</f>
        <v>0</v>
      </c>
      <c r="CC112" cm="1">
        <f t="array" ref="CC112">IF($D112="","",INDEX('Data - CO2'!$B$5:$AP$53,MATCH(Kulturmodeller!$D112,'Data - CO2'!$A$5:$A$53,0),CC$20)*AM112*$B106)</f>
        <v>0</v>
      </c>
      <c r="CD112" cm="1">
        <f t="array" ref="CD112">IF($D112="","",INDEX('Data - CO2'!$B$5:$AP$53,MATCH(Kulturmodeller!$D112,'Data - CO2'!$A$5:$A$53,0),CD$20)*AN112*$B106)</f>
        <v>0</v>
      </c>
      <c r="CE112" cm="1">
        <f t="array" ref="CE112">IF($D112="","",INDEX('Data - CO2'!$B$5:$AP$53,MATCH(Kulturmodeller!$D112,'Data - CO2'!$A$5:$A$53,0),CE$20)*AO112*$B106)</f>
        <v>0</v>
      </c>
      <c r="CF112" cm="1">
        <f t="array" ref="CF112">IF($D112="","",INDEX('Data - CO2'!$B$5:$AP$53,MATCH(Kulturmodeller!$D112,'Data - CO2'!$A$5:$A$53,0),CF$20)*AP112*$B106)</f>
        <v>0</v>
      </c>
      <c r="CG112" cm="1">
        <f t="array" ref="CG112">IF($D112="","",INDEX('Data - CO2'!$B$5:$AP$53,MATCH(Kulturmodeller!$D112,'Data - CO2'!$A$5:$A$53,0),CG$20)*AQ112*$B106)</f>
        <v>0</v>
      </c>
      <c r="CH112" cm="1">
        <f t="array" ref="CH112">IF($D112="","",INDEX('Data - CO2'!$B$5:$AP$53,MATCH(Kulturmodeller!$D112,'Data - CO2'!$A$5:$A$53,0),CH$20)*AR112*$B106)</f>
        <v>0</v>
      </c>
      <c r="CI112" s="11" cm="1">
        <f t="array" ref="CI112">IF($D112="","",INDEX('Data - CO2'!$B$5:$AP$53,MATCH(Kulturmodeller!$D112,'Data - CO2'!$A$5:$A$53,0),CI$20)*AS112*$B106)</f>
        <v>0</v>
      </c>
    </row>
    <row r="113" spans="1:87" x14ac:dyDescent="0.3">
      <c r="A113" s="346" t="s">
        <v>638</v>
      </c>
      <c r="B113" s="42"/>
      <c r="C113" s="128" t="str">
        <f>'Katalog over Kulturmodeller '!F56</f>
        <v>Juletræer (NGR)</v>
      </c>
      <c r="D113" s="129" t="s">
        <v>634</v>
      </c>
      <c r="E113" s="140">
        <f>'Katalog over Kulturmodeller '!W56</f>
        <v>0</v>
      </c>
      <c r="F113" s="40">
        <f>E113</f>
        <v>0</v>
      </c>
      <c r="G113" s="40">
        <f t="shared" si="1783"/>
        <v>0</v>
      </c>
      <c r="H113" s="40">
        <f>G113*2/3</f>
        <v>0</v>
      </c>
      <c r="I113" s="40">
        <f>H113*0.5</f>
        <v>0</v>
      </c>
      <c r="J113" s="40">
        <v>0</v>
      </c>
      <c r="K113" s="40">
        <f t="shared" si="1784"/>
        <v>0</v>
      </c>
      <c r="L113" s="40">
        <f t="shared" si="1785"/>
        <v>0</v>
      </c>
      <c r="M113" s="40">
        <f t="shared" si="1786"/>
        <v>0</v>
      </c>
      <c r="N113" s="40">
        <f t="shared" si="1787"/>
        <v>0</v>
      </c>
      <c r="O113" s="40">
        <f t="shared" si="1788"/>
        <v>0</v>
      </c>
      <c r="P113" s="40">
        <f t="shared" si="1789"/>
        <v>0</v>
      </c>
      <c r="Q113" s="40">
        <f t="shared" si="1790"/>
        <v>0</v>
      </c>
      <c r="R113" s="40">
        <f t="shared" si="1791"/>
        <v>0</v>
      </c>
      <c r="S113" s="40">
        <f t="shared" si="1792"/>
        <v>0</v>
      </c>
      <c r="T113" s="40">
        <f t="shared" si="1793"/>
        <v>0</v>
      </c>
      <c r="U113" s="40">
        <f t="shared" si="1794"/>
        <v>0</v>
      </c>
      <c r="V113" s="40">
        <f t="shared" si="1795"/>
        <v>0</v>
      </c>
      <c r="W113" s="40">
        <f t="shared" si="1796"/>
        <v>0</v>
      </c>
      <c r="X113" s="40">
        <f t="shared" si="1797"/>
        <v>0</v>
      </c>
      <c r="Y113" s="40">
        <f t="shared" si="1798"/>
        <v>0</v>
      </c>
      <c r="Z113" s="40">
        <f t="shared" si="1799"/>
        <v>0</v>
      </c>
      <c r="AA113" s="40">
        <f t="shared" si="1800"/>
        <v>0</v>
      </c>
      <c r="AB113" s="40">
        <f t="shared" si="1801"/>
        <v>0</v>
      </c>
      <c r="AC113" s="40">
        <f t="shared" si="1802"/>
        <v>0</v>
      </c>
      <c r="AD113" s="40">
        <f t="shared" si="1803"/>
        <v>0</v>
      </c>
      <c r="AE113" s="40">
        <f t="shared" si="1804"/>
        <v>0</v>
      </c>
      <c r="AF113" s="40">
        <f t="shared" si="1805"/>
        <v>0</v>
      </c>
      <c r="AG113" s="40">
        <f t="shared" si="1806"/>
        <v>0</v>
      </c>
      <c r="AH113" s="40">
        <f t="shared" si="1807"/>
        <v>0</v>
      </c>
      <c r="AI113" s="40">
        <f t="shared" si="1808"/>
        <v>0</v>
      </c>
      <c r="AJ113" s="40">
        <f t="shared" si="1809"/>
        <v>0</v>
      </c>
      <c r="AK113" s="40">
        <f t="shared" si="1810"/>
        <v>0</v>
      </c>
      <c r="AL113" s="40">
        <f t="shared" si="1811"/>
        <v>0</v>
      </c>
      <c r="AM113" s="40">
        <f t="shared" si="1812"/>
        <v>0</v>
      </c>
      <c r="AN113" s="40">
        <f t="shared" si="1813"/>
        <v>0</v>
      </c>
      <c r="AO113" s="40">
        <f t="shared" si="1814"/>
        <v>0</v>
      </c>
      <c r="AP113" s="40">
        <f t="shared" si="1815"/>
        <v>0</v>
      </c>
      <c r="AQ113" s="40">
        <f t="shared" si="1816"/>
        <v>0</v>
      </c>
      <c r="AR113" s="40">
        <f t="shared" si="1817"/>
        <v>0</v>
      </c>
      <c r="AS113" s="41">
        <f t="shared" si="1818"/>
        <v>0</v>
      </c>
      <c r="AU113" s="12" cm="1">
        <f t="array" ref="AU113">IF($D113="","",INDEX('Data - CO2'!$B$5:$AP$53,MATCH(Kulturmodeller!$D113,'Data - CO2'!$A$5:$A$53,0),AU$20)*E113)</f>
        <v>0</v>
      </c>
      <c r="AV113" s="3" cm="1">
        <f t="array" ref="AV113">IF($D113="","",INDEX('Data - CO2'!$B$5:$AP$53,MATCH(Kulturmodeller!$D113,'Data - CO2'!$A$5:$A$53,0),AV$20)*F113)</f>
        <v>0</v>
      </c>
      <c r="AW113" s="3" cm="1">
        <f t="array" ref="AW113">IF($D113="","",INDEX('Data - CO2'!$B$5:$AP$53,MATCH(Kulturmodeller!$D113,'Data - CO2'!$A$5:$A$53,0),AW$20)*G113)</f>
        <v>0</v>
      </c>
      <c r="AX113" s="3" cm="1">
        <f t="array" ref="AX113">IF($D113="","",INDEX('Data - CO2'!$B$5:$AP$53,MATCH(Kulturmodeller!$D113,'Data - CO2'!$A$5:$A$53,0),AX$20)*H113)</f>
        <v>0</v>
      </c>
      <c r="AY113" s="3" cm="1">
        <f t="array" ref="AY113">IF($D113="","",INDEX('Data - CO2'!$B$5:$AP$53,MATCH(Kulturmodeller!$D113,'Data - CO2'!$A$5:$A$53,0),AY$20)*I113)</f>
        <v>0</v>
      </c>
      <c r="AZ113" s="3" cm="1">
        <f t="array" ref="AZ113">IF($D113="","",INDEX('Data - CO2'!$B$5:$AP$53,MATCH(Kulturmodeller!$D113,'Data - CO2'!$A$5:$A$53,0),AZ$20)*J113*$B106)</f>
        <v>0</v>
      </c>
      <c r="BA113" s="3" cm="1">
        <f t="array" ref="BA113">IF($D113="","",INDEX('Data - CO2'!$B$5:$AP$53,MATCH(Kulturmodeller!$D113,'Data - CO2'!$A$5:$A$53,0),BA$20)*K113*$B106)</f>
        <v>0</v>
      </c>
      <c r="BB113" s="3" cm="1">
        <f t="array" ref="BB113">IF($D113="","",INDEX('Data - CO2'!$B$5:$AP$53,MATCH(Kulturmodeller!$D113,'Data - CO2'!$A$5:$A$53,0),BB$20)*L113*$B106)</f>
        <v>0</v>
      </c>
      <c r="BC113" s="3" cm="1">
        <f t="array" ref="BC113">IF($D113="","",INDEX('Data - CO2'!$B$5:$AP$53,MATCH(Kulturmodeller!$D113,'Data - CO2'!$A$5:$A$53,0),BC$20)*M113*$B106)</f>
        <v>0</v>
      </c>
      <c r="BD113" s="3" cm="1">
        <f t="array" ref="BD113">IF($D113="","",INDEX('Data - CO2'!$B$5:$AP$53,MATCH(Kulturmodeller!$D113,'Data - CO2'!$A$5:$A$53,0),BD$20)*N113*$B106)</f>
        <v>0</v>
      </c>
      <c r="BE113" s="3" cm="1">
        <f t="array" ref="BE113">IF($D113="","",INDEX('Data - CO2'!$B$5:$AP$53,MATCH(Kulturmodeller!$D113,'Data - CO2'!$A$5:$A$53,0),BE$20)*O113*$B106)</f>
        <v>0</v>
      </c>
      <c r="BF113" s="3" cm="1">
        <f t="array" ref="BF113">IF($D113="","",INDEX('Data - CO2'!$B$5:$AP$53,MATCH(Kulturmodeller!$D113,'Data - CO2'!$A$5:$A$53,0),BF$20)*P113*$B106)</f>
        <v>0</v>
      </c>
      <c r="BG113" s="3" cm="1">
        <f t="array" ref="BG113">IF($D113="","",INDEX('Data - CO2'!$B$5:$AP$53,MATCH(Kulturmodeller!$D113,'Data - CO2'!$A$5:$A$53,0),BG$20)*Q113*$B106)</f>
        <v>0</v>
      </c>
      <c r="BH113" s="3" cm="1">
        <f t="array" ref="BH113">IF($D113="","",INDEX('Data - CO2'!$B$5:$AP$53,MATCH(Kulturmodeller!$D113,'Data - CO2'!$A$5:$A$53,0),BH$20)*R113*$B106)</f>
        <v>0</v>
      </c>
      <c r="BI113" s="3" cm="1">
        <f t="array" ref="BI113">IF($D113="","",INDEX('Data - CO2'!$B$5:$AP$53,MATCH(Kulturmodeller!$D113,'Data - CO2'!$A$5:$A$53,0),BI$20)*S113*$B106)</f>
        <v>0</v>
      </c>
      <c r="BJ113" s="3" cm="1">
        <f t="array" ref="BJ113">IF($D113="","",INDEX('Data - CO2'!$B$5:$AP$53,MATCH(Kulturmodeller!$D113,'Data - CO2'!$A$5:$A$53,0),BJ$20)*T113*$B106)</f>
        <v>0</v>
      </c>
      <c r="BK113" s="3" cm="1">
        <f t="array" ref="BK113">IF($D113="","",INDEX('Data - CO2'!$B$5:$AP$53,MATCH(Kulturmodeller!$D113,'Data - CO2'!$A$5:$A$53,0),BK$20)*U113*$B106)</f>
        <v>0</v>
      </c>
      <c r="BL113" s="3" cm="1">
        <f t="array" ref="BL113">IF($D113="","",INDEX('Data - CO2'!$B$5:$AP$53,MATCH(Kulturmodeller!$D113,'Data - CO2'!$A$5:$A$53,0),BL$20)*V113*$B106)</f>
        <v>0</v>
      </c>
      <c r="BM113" s="3" cm="1">
        <f t="array" ref="BM113">IF($D113="","",INDEX('Data - CO2'!$B$5:$AP$53,MATCH(Kulturmodeller!$D113,'Data - CO2'!$A$5:$A$53,0),BM$20)*W113*$B106)</f>
        <v>0</v>
      </c>
      <c r="BN113" s="3" cm="1">
        <f t="array" ref="BN113">IF($D113="","",INDEX('Data - CO2'!$B$5:$AP$53,MATCH(Kulturmodeller!$D113,'Data - CO2'!$A$5:$A$53,0),BN$20)*X113*$B106)</f>
        <v>0</v>
      </c>
      <c r="BO113" s="3" cm="1">
        <f t="array" ref="BO113">IF($D113="","",INDEX('Data - CO2'!$B$5:$AP$53,MATCH(Kulturmodeller!$D113,'Data - CO2'!$A$5:$A$53,0),BO$20)*Y113*$B106)</f>
        <v>0</v>
      </c>
      <c r="BP113" s="3" cm="1">
        <f t="array" ref="BP113">IF($D113="","",INDEX('Data - CO2'!$B$5:$AP$53,MATCH(Kulturmodeller!$D113,'Data - CO2'!$A$5:$A$53,0),BP$20)*Z113*$B106)</f>
        <v>0</v>
      </c>
      <c r="BQ113" s="3" cm="1">
        <f t="array" ref="BQ113">IF($D113="","",INDEX('Data - CO2'!$B$5:$AP$53,MATCH(Kulturmodeller!$D113,'Data - CO2'!$A$5:$A$53,0),BQ$20)*AA113*$B106)</f>
        <v>0</v>
      </c>
      <c r="BR113" s="3" cm="1">
        <f t="array" ref="BR113">IF($D113="","",INDEX('Data - CO2'!$B$5:$AP$53,MATCH(Kulturmodeller!$D113,'Data - CO2'!$A$5:$A$53,0),BR$20)*AB113*$B106)</f>
        <v>0</v>
      </c>
      <c r="BS113" s="3" cm="1">
        <f t="array" ref="BS113">IF($D113="","",INDEX('Data - CO2'!$B$5:$AP$53,MATCH(Kulturmodeller!$D113,'Data - CO2'!$A$5:$A$53,0),BS$20)*AC113*$B106)</f>
        <v>0</v>
      </c>
      <c r="BT113" s="3" cm="1">
        <f t="array" ref="BT113">IF($D113="","",INDEX('Data - CO2'!$B$5:$AP$53,MATCH(Kulturmodeller!$D113,'Data - CO2'!$A$5:$A$53,0),BT$20)*AD113*$B106)</f>
        <v>0</v>
      </c>
      <c r="BU113" s="3" cm="1">
        <f t="array" ref="BU113">IF($D113="","",INDEX('Data - CO2'!$B$5:$AP$53,MATCH(Kulturmodeller!$D113,'Data - CO2'!$A$5:$A$53,0),BU$20)*AE113*$B106)</f>
        <v>0</v>
      </c>
      <c r="BV113" s="3" cm="1">
        <f t="array" ref="BV113">IF($D113="","",INDEX('Data - CO2'!$B$5:$AP$53,MATCH(Kulturmodeller!$D113,'Data - CO2'!$A$5:$A$53,0),BV$20)*AF113*$B106)</f>
        <v>0</v>
      </c>
      <c r="BW113" s="3" cm="1">
        <f t="array" ref="BW113">IF($D113="","",INDEX('Data - CO2'!$B$5:$AP$53,MATCH(Kulturmodeller!$D113,'Data - CO2'!$A$5:$A$53,0),BW$20)*AG113*$B106)</f>
        <v>0</v>
      </c>
      <c r="BX113" s="3" cm="1">
        <f t="array" ref="BX113">IF($D113="","",INDEX('Data - CO2'!$B$5:$AP$53,MATCH(Kulturmodeller!$D113,'Data - CO2'!$A$5:$A$53,0),BX$20)*AH113*$B106)</f>
        <v>0</v>
      </c>
      <c r="BY113" s="3" cm="1">
        <f t="array" ref="BY113">IF($D113="","",INDEX('Data - CO2'!$B$5:$AP$53,MATCH(Kulturmodeller!$D113,'Data - CO2'!$A$5:$A$53,0),BY$20)*AI113*$B106)</f>
        <v>0</v>
      </c>
      <c r="BZ113" s="3" cm="1">
        <f t="array" ref="BZ113">IF($D113="","",INDEX('Data - CO2'!$B$5:$AP$53,MATCH(Kulturmodeller!$D113,'Data - CO2'!$A$5:$A$53,0),BZ$20)*AJ113*$B106)</f>
        <v>0</v>
      </c>
      <c r="CA113" s="3" cm="1">
        <f t="array" ref="CA113">IF($D113="","",INDEX('Data - CO2'!$B$5:$AP$53,MATCH(Kulturmodeller!$D113,'Data - CO2'!$A$5:$A$53,0),CA$20)*AK113*$B106)</f>
        <v>0</v>
      </c>
      <c r="CB113" s="3" cm="1">
        <f t="array" ref="CB113">IF($D113="","",INDEX('Data - CO2'!$B$5:$AP$53,MATCH(Kulturmodeller!$D113,'Data - CO2'!$A$5:$A$53,0),CB$20)*AL113*$B106)</f>
        <v>0</v>
      </c>
      <c r="CC113" s="3" cm="1">
        <f t="array" ref="CC113">IF($D113="","",INDEX('Data - CO2'!$B$5:$AP$53,MATCH(Kulturmodeller!$D113,'Data - CO2'!$A$5:$A$53,0),CC$20)*AM113*$B106)</f>
        <v>0</v>
      </c>
      <c r="CD113" s="3" cm="1">
        <f t="array" ref="CD113">IF($D113="","",INDEX('Data - CO2'!$B$5:$AP$53,MATCH(Kulturmodeller!$D113,'Data - CO2'!$A$5:$A$53,0),CD$20)*AN113*$B106)</f>
        <v>0</v>
      </c>
      <c r="CE113" s="3" cm="1">
        <f t="array" ref="CE113">IF($D113="","",INDEX('Data - CO2'!$B$5:$AP$53,MATCH(Kulturmodeller!$D113,'Data - CO2'!$A$5:$A$53,0),CE$20)*AO113*$B106)</f>
        <v>0</v>
      </c>
      <c r="CF113" s="3" cm="1">
        <f t="array" ref="CF113">IF($D113="","",INDEX('Data - CO2'!$B$5:$AP$53,MATCH(Kulturmodeller!$D113,'Data - CO2'!$A$5:$A$53,0),CF$20)*AP113*$B106)</f>
        <v>0</v>
      </c>
      <c r="CG113" s="3" cm="1">
        <f t="array" ref="CG113">IF($D113="","",INDEX('Data - CO2'!$B$5:$AP$53,MATCH(Kulturmodeller!$D113,'Data - CO2'!$A$5:$A$53,0),CG$20)*AQ113*$B106)</f>
        <v>0</v>
      </c>
      <c r="CH113" s="3" cm="1">
        <f t="array" ref="CH113">IF($D113="","",INDEX('Data - CO2'!$B$5:$AP$53,MATCH(Kulturmodeller!$D113,'Data - CO2'!$A$5:$A$53,0),CH$20)*AR113*$B106)</f>
        <v>0</v>
      </c>
      <c r="CI113" s="13" cm="1">
        <f t="array" ref="CI113">IF($D113="","",INDEX('Data - CO2'!$B$5:$AP$53,MATCH(Kulturmodeller!$D113,'Data - CO2'!$A$5:$A$53,0),CI$20)*AS113*$B106)</f>
        <v>0</v>
      </c>
    </row>
    <row r="114" spans="1:87" x14ac:dyDescent="0.3">
      <c r="A114" s="33"/>
      <c r="B114" s="33"/>
      <c r="C114" s="33"/>
      <c r="D114" s="10"/>
      <c r="E114" s="479">
        <f>SUM(E107:E113)</f>
        <v>1</v>
      </c>
      <c r="F114" s="108">
        <f>SUM(F107:F113)</f>
        <v>1</v>
      </c>
      <c r="G114" s="109">
        <f>SUM(G107:G113)</f>
        <v>1</v>
      </c>
      <c r="H114" s="109">
        <f t="shared" ref="H114" si="1819">SUM(H107:H113)</f>
        <v>1</v>
      </c>
      <c r="I114" s="109">
        <f t="shared" ref="I114" si="1820">SUM(I107:I113)</f>
        <v>0.99999999999999989</v>
      </c>
      <c r="J114" s="109">
        <f t="shared" ref="J114" si="1821">SUM(J107:J113)</f>
        <v>1</v>
      </c>
      <c r="K114" s="109">
        <f t="shared" ref="K114" si="1822">SUM(K107:K113)</f>
        <v>1</v>
      </c>
      <c r="L114" s="109">
        <f t="shared" ref="L114" si="1823">SUM(L107:L113)</f>
        <v>1</v>
      </c>
      <c r="M114" s="109">
        <f t="shared" ref="M114" si="1824">SUM(M107:M113)</f>
        <v>1</v>
      </c>
      <c r="N114" s="109">
        <f t="shared" ref="N114" si="1825">SUM(N107:N113)</f>
        <v>1</v>
      </c>
      <c r="O114" s="109">
        <f t="shared" ref="O114" si="1826">SUM(O107:O113)</f>
        <v>1</v>
      </c>
      <c r="P114" s="109">
        <f t="shared" ref="P114" si="1827">SUM(P107:P113)</f>
        <v>1</v>
      </c>
      <c r="Q114" s="109">
        <f t="shared" ref="Q114" si="1828">SUM(Q107:Q113)</f>
        <v>1</v>
      </c>
      <c r="R114" s="109">
        <f t="shared" ref="R114" si="1829">SUM(R107:R113)</f>
        <v>1</v>
      </c>
      <c r="S114" s="109">
        <f t="shared" ref="S114" si="1830">SUM(S107:S113)</f>
        <v>1</v>
      </c>
      <c r="T114" s="109">
        <f t="shared" ref="T114" si="1831">SUM(T107:T113)</f>
        <v>1</v>
      </c>
      <c r="U114" s="109">
        <f t="shared" ref="U114" si="1832">SUM(U107:U113)</f>
        <v>1</v>
      </c>
      <c r="V114" s="109">
        <f t="shared" ref="V114" si="1833">SUM(V107:V113)</f>
        <v>1</v>
      </c>
      <c r="W114" s="109">
        <f t="shared" ref="W114" si="1834">SUM(W107:W113)</f>
        <v>1</v>
      </c>
      <c r="X114" s="109">
        <f t="shared" ref="X114" si="1835">SUM(X107:X113)</f>
        <v>1</v>
      </c>
      <c r="Y114" s="109">
        <f t="shared" ref="Y114" si="1836">SUM(Y107:Y113)</f>
        <v>1</v>
      </c>
      <c r="Z114" s="109">
        <f t="shared" ref="Z114" si="1837">SUM(Z107:Z113)</f>
        <v>1</v>
      </c>
      <c r="AA114" s="109">
        <f t="shared" ref="AA114" si="1838">SUM(AA107:AA113)</f>
        <v>1</v>
      </c>
      <c r="AB114" s="109">
        <f t="shared" ref="AB114" si="1839">SUM(AB107:AB113)</f>
        <v>1</v>
      </c>
      <c r="AC114" s="109">
        <f t="shared" ref="AC114" si="1840">SUM(AC107:AC113)</f>
        <v>1</v>
      </c>
      <c r="AD114" s="109">
        <f t="shared" ref="AD114" si="1841">SUM(AD107:AD113)</f>
        <v>1</v>
      </c>
      <c r="AE114" s="109">
        <f t="shared" ref="AE114" si="1842">SUM(AE107:AE113)</f>
        <v>1</v>
      </c>
      <c r="AF114" s="109">
        <f t="shared" ref="AF114" si="1843">SUM(AF107:AF113)</f>
        <v>1</v>
      </c>
      <c r="AG114" s="109">
        <f t="shared" ref="AG114" si="1844">SUM(AG107:AG113)</f>
        <v>1</v>
      </c>
      <c r="AH114" s="109">
        <f t="shared" ref="AH114" si="1845">SUM(AH107:AH113)</f>
        <v>1</v>
      </c>
      <c r="AI114" s="109">
        <f t="shared" ref="AI114" si="1846">SUM(AI107:AI113)</f>
        <v>1</v>
      </c>
      <c r="AJ114" s="109">
        <f t="shared" ref="AJ114" si="1847">SUM(AJ107:AJ113)</f>
        <v>1</v>
      </c>
      <c r="AK114" s="109">
        <f t="shared" ref="AK114" si="1848">SUM(AK107:AK113)</f>
        <v>1</v>
      </c>
      <c r="AL114" s="109">
        <f t="shared" ref="AL114" si="1849">SUM(AL107:AL113)</f>
        <v>1</v>
      </c>
      <c r="AM114" s="109">
        <f t="shared" ref="AM114" si="1850">SUM(AM107:AM113)</f>
        <v>1</v>
      </c>
      <c r="AN114" s="109">
        <f t="shared" ref="AN114" si="1851">SUM(AN107:AN113)</f>
        <v>1</v>
      </c>
      <c r="AO114" s="109">
        <f t="shared" ref="AO114" si="1852">SUM(AO107:AO113)</f>
        <v>1</v>
      </c>
      <c r="AP114" s="109">
        <f t="shared" ref="AP114" si="1853">SUM(AP107:AP113)</f>
        <v>1</v>
      </c>
      <c r="AQ114" s="109">
        <f t="shared" ref="AQ114" si="1854">SUM(AQ107:AQ113)</f>
        <v>1</v>
      </c>
      <c r="AR114" s="109">
        <f t="shared" ref="AR114" si="1855">SUM(AR107:AR113)</f>
        <v>1</v>
      </c>
      <c r="AS114" s="110">
        <f t="shared" ref="AS114" si="1856">SUM(AS107:AS113)</f>
        <v>1</v>
      </c>
      <c r="AU114" s="111">
        <f>SUM(AU107:AU113)</f>
        <v>0</v>
      </c>
      <c r="AV114" s="112">
        <f t="shared" ref="AV114" si="1857">SUM(AV107:AV113)</f>
        <v>2.3476127845792325</v>
      </c>
      <c r="AW114" s="112">
        <f t="shared" ref="AW114" si="1858">SUM(AW107:AW113)</f>
        <v>14.949185635465657</v>
      </c>
      <c r="AX114" s="112">
        <f t="shared" ref="AX114" si="1859">SUM(AX107:AX113)</f>
        <v>31.682510062245282</v>
      </c>
      <c r="AY114" s="112">
        <f t="shared" ref="AY114" si="1860">SUM(AY107:AY113)</f>
        <v>57.498516901074012</v>
      </c>
      <c r="AZ114" s="112">
        <f t="shared" ref="AZ114" si="1861">SUM(AZ107:AZ113)</f>
        <v>103.19928683843943</v>
      </c>
      <c r="BA114" s="112">
        <f t="shared" ref="BA114" si="1862">SUM(BA107:BA113)</f>
        <v>142.0787722483752</v>
      </c>
      <c r="BB114" s="112">
        <f t="shared" ref="BB114" si="1863">SUM(BB107:BB113)</f>
        <v>175.7822621944928</v>
      </c>
      <c r="BC114" s="112">
        <f t="shared" ref="BC114" si="1864">SUM(BC107:BC113)</f>
        <v>193.41345147169926</v>
      </c>
      <c r="BD114" s="112">
        <f t="shared" ref="BD114" si="1865">SUM(BD107:BD113)</f>
        <v>208.70937993164711</v>
      </c>
      <c r="BE114" s="112">
        <f t="shared" ref="BE114" si="1866">SUM(BE107:BE113)</f>
        <v>225.48363119859752</v>
      </c>
      <c r="BF114" s="112">
        <f t="shared" ref="BF114" si="1867">SUM(BF107:BF113)</f>
        <v>241.26612254471789</v>
      </c>
      <c r="BG114" s="112">
        <f t="shared" ref="BG114" si="1868">SUM(BG107:BG113)</f>
        <v>259.5107869553608</v>
      </c>
      <c r="BH114" s="112">
        <f t="shared" ref="BH114" si="1869">SUM(BH107:BH113)</f>
        <v>277.9176932939659</v>
      </c>
      <c r="BI114" s="112">
        <f t="shared" ref="BI114" si="1870">SUM(BI107:BI113)</f>
        <v>294.07761395902384</v>
      </c>
      <c r="BJ114" s="112">
        <f t="shared" ref="BJ114" si="1871">SUM(BJ107:BJ113)</f>
        <v>311.19001766179326</v>
      </c>
      <c r="BK114" s="112">
        <f t="shared" ref="BK114" si="1872">SUM(BK107:BK113)</f>
        <v>327.00315311306531</v>
      </c>
      <c r="BL114" s="112">
        <f t="shared" ref="BL114" si="1873">SUM(BL107:BL113)</f>
        <v>295.61998344731956</v>
      </c>
      <c r="BM114" s="112">
        <f t="shared" ref="BM114" si="1874">SUM(BM107:BM113)</f>
        <v>307.37554325006164</v>
      </c>
      <c r="BN114" s="112">
        <f t="shared" ref="BN114" si="1875">SUM(BN107:BN113)</f>
        <v>320.23402622710734</v>
      </c>
      <c r="BO114" s="112">
        <f t="shared" ref="BO114" si="1876">SUM(BO107:BO113)</f>
        <v>333.27108729775574</v>
      </c>
      <c r="BP114" s="112">
        <f t="shared" ref="BP114" si="1877">SUM(BP107:BP113)</f>
        <v>351.51120908647823</v>
      </c>
      <c r="BQ114" s="112">
        <f t="shared" ref="BQ114" si="1878">SUM(BQ107:BQ113)</f>
        <v>369.79521407477273</v>
      </c>
      <c r="BR114" s="112">
        <f t="shared" ref="BR114" si="1879">SUM(BR107:BR113)</f>
        <v>385.69328834861028</v>
      </c>
      <c r="BS114" s="112">
        <f t="shared" ref="BS114" si="1880">SUM(BS107:BS113)</f>
        <v>398.6246712172229</v>
      </c>
      <c r="BT114" s="112">
        <f t="shared" ref="BT114" si="1881">SUM(BT107:BT113)</f>
        <v>410.59012099318267</v>
      </c>
      <c r="BU114" s="112">
        <f t="shared" ref="BU114" si="1882">SUM(BU107:BU113)</f>
        <v>415.55483432038949</v>
      </c>
      <c r="BV114" s="112">
        <f t="shared" ref="BV114" si="1883">SUM(BV107:BV113)</f>
        <v>423.80224937636825</v>
      </c>
      <c r="BW114" s="112">
        <f t="shared" ref="BW114" si="1884">SUM(BW107:BW113)</f>
        <v>429.68374432370842</v>
      </c>
      <c r="BX114" s="112">
        <f t="shared" ref="BX114" si="1885">SUM(BX107:BX113)</f>
        <v>236.52995547737947</v>
      </c>
      <c r="BY114" s="112">
        <f t="shared" ref="BY114" si="1886">SUM(BY107:BY113)</f>
        <v>242.79152706702365</v>
      </c>
      <c r="BZ114" s="112">
        <f t="shared" ref="BZ114" si="1887">SUM(BZ107:BZ113)</f>
        <v>50.086664911029935</v>
      </c>
      <c r="CA114" s="112">
        <f t="shared" ref="CA114" si="1888">SUM(CA107:CA113)</f>
        <v>62.159499779806637</v>
      </c>
      <c r="CB114" s="112">
        <f t="shared" ref="CB114" si="1889">SUM(CB107:CB113)</f>
        <v>44.719025548357465</v>
      </c>
      <c r="CC114" s="112">
        <f t="shared" ref="CC114" si="1890">SUM(CC107:CC113)</f>
        <v>87.772060564758448</v>
      </c>
      <c r="CD114" s="112">
        <f t="shared" ref="CD114" si="1891">SUM(CD107:CD113)</f>
        <v>138.61311932014806</v>
      </c>
      <c r="CE114" s="112">
        <f t="shared" ref="CE114" si="1892">SUM(CE107:CE113)</f>
        <v>158.54682978060353</v>
      </c>
      <c r="CF114" s="112">
        <f t="shared" ref="CF114" si="1893">SUM(CF107:CF113)</f>
        <v>179.3233484237571</v>
      </c>
      <c r="CG114" s="112">
        <f t="shared" ref="CG114" si="1894">SUM(CG107:CG113)</f>
        <v>202.65982074742817</v>
      </c>
      <c r="CH114" s="112">
        <f t="shared" ref="CH114" si="1895">SUM(CH107:CH113)</f>
        <v>221.80037833422244</v>
      </c>
      <c r="CI114" s="113">
        <f t="shared" ref="CI114" si="1896">SUM(CI107:CI113)</f>
        <v>239.42356215265806</v>
      </c>
    </row>
    <row r="115" spans="1:87" x14ac:dyDescent="0.3">
      <c r="A115" s="7" t="s">
        <v>86</v>
      </c>
      <c r="B115" s="7"/>
      <c r="C115" s="131"/>
      <c r="D115" s="131"/>
      <c r="E115" s="126"/>
      <c r="F115" s="39">
        <f>E115</f>
        <v>0</v>
      </c>
      <c r="G115" s="40">
        <f t="shared" ref="G115:G116" si="1897">F115</f>
        <v>0</v>
      </c>
      <c r="H115" s="40">
        <f t="shared" ref="H115:H116" si="1898">G115</f>
        <v>0</v>
      </c>
      <c r="I115" s="40">
        <f t="shared" ref="I115:I116" si="1899">H115</f>
        <v>0</v>
      </c>
      <c r="J115" s="40">
        <f t="shared" ref="J115:J116" si="1900">I115</f>
        <v>0</v>
      </c>
      <c r="K115" s="40">
        <f t="shared" ref="K115:K116" si="1901">J115</f>
        <v>0</v>
      </c>
      <c r="L115" s="40">
        <f t="shared" ref="L115:L116" si="1902">K115</f>
        <v>0</v>
      </c>
      <c r="M115" s="40">
        <f t="shared" ref="M115:M116" si="1903">L115</f>
        <v>0</v>
      </c>
      <c r="N115" s="40">
        <f t="shared" ref="N115:N116" si="1904">M115</f>
        <v>0</v>
      </c>
      <c r="O115" s="40">
        <f t="shared" ref="O115:O116" si="1905">N115</f>
        <v>0</v>
      </c>
      <c r="P115" s="40">
        <f t="shared" ref="P115:P116" si="1906">O115</f>
        <v>0</v>
      </c>
      <c r="Q115" s="40">
        <f t="shared" ref="Q115:Q116" si="1907">P115</f>
        <v>0</v>
      </c>
      <c r="R115" s="40">
        <f t="shared" ref="R115:R116" si="1908">Q115</f>
        <v>0</v>
      </c>
      <c r="S115" s="40">
        <f t="shared" ref="S115:S116" si="1909">R115</f>
        <v>0</v>
      </c>
      <c r="T115" s="40">
        <f t="shared" ref="T115:T116" si="1910">S115</f>
        <v>0</v>
      </c>
      <c r="U115" s="40">
        <f t="shared" ref="U115:U116" si="1911">T115</f>
        <v>0</v>
      </c>
      <c r="V115" s="40">
        <f t="shared" ref="V115:V116" si="1912">U115</f>
        <v>0</v>
      </c>
      <c r="W115" s="40">
        <f t="shared" ref="W115:W116" si="1913">V115</f>
        <v>0</v>
      </c>
      <c r="X115" s="40">
        <f t="shared" ref="X115:X116" si="1914">W115</f>
        <v>0</v>
      </c>
      <c r="Y115" s="40">
        <f t="shared" ref="Y115:Y116" si="1915">X115</f>
        <v>0</v>
      </c>
      <c r="Z115" s="40">
        <f t="shared" ref="Z115:Z116" si="1916">Y115</f>
        <v>0</v>
      </c>
      <c r="AA115" s="40">
        <f t="shared" ref="AA115:AA116" si="1917">Z115</f>
        <v>0</v>
      </c>
      <c r="AB115" s="40">
        <f t="shared" ref="AB115:AB116" si="1918">AA115</f>
        <v>0</v>
      </c>
      <c r="AC115" s="40">
        <f t="shared" ref="AC115:AC116" si="1919">AB115</f>
        <v>0</v>
      </c>
      <c r="AD115" s="40">
        <f t="shared" ref="AD115:AD116" si="1920">AC115</f>
        <v>0</v>
      </c>
      <c r="AE115" s="40">
        <f t="shared" ref="AE115:AE116" si="1921">AD115</f>
        <v>0</v>
      </c>
      <c r="AF115" s="40">
        <f t="shared" ref="AF115:AF116" si="1922">AE115</f>
        <v>0</v>
      </c>
      <c r="AG115" s="40">
        <f t="shared" ref="AG115:AG116" si="1923">AF115</f>
        <v>0</v>
      </c>
      <c r="AH115" s="40">
        <f t="shared" ref="AH115:AH116" si="1924">AG115</f>
        <v>0</v>
      </c>
      <c r="AI115" s="40">
        <f t="shared" ref="AI115:AI116" si="1925">AH115</f>
        <v>0</v>
      </c>
      <c r="AJ115" s="40">
        <f t="shared" ref="AJ115:AJ116" si="1926">AI115</f>
        <v>0</v>
      </c>
      <c r="AK115" s="40">
        <f t="shared" ref="AK115:AK116" si="1927">AJ115</f>
        <v>0</v>
      </c>
      <c r="AL115" s="40">
        <f t="shared" ref="AL115:AL116" si="1928">AK115</f>
        <v>0</v>
      </c>
      <c r="AM115" s="40">
        <f t="shared" ref="AM115:AM116" si="1929">AL115</f>
        <v>0</v>
      </c>
      <c r="AN115" s="40">
        <f t="shared" ref="AN115:AN116" si="1930">AM115</f>
        <v>0</v>
      </c>
      <c r="AO115" s="40">
        <f t="shared" ref="AO115:AO116" si="1931">AN115</f>
        <v>0</v>
      </c>
      <c r="AP115" s="40">
        <f t="shared" ref="AP115:AP116" si="1932">AO115</f>
        <v>0</v>
      </c>
      <c r="AQ115" s="40">
        <f t="shared" ref="AQ115:AQ116" si="1933">AP115</f>
        <v>0</v>
      </c>
      <c r="AR115" s="40">
        <f t="shared" ref="AR115:AR116" si="1934">AQ115</f>
        <v>0</v>
      </c>
      <c r="AS115" s="41">
        <f t="shared" ref="AS115:AS116" si="1935">AR115</f>
        <v>0</v>
      </c>
      <c r="AU115" s="10" t="str" cm="1">
        <f t="array" ref="AU115">IF($D115="","",INDEX('Data - CO2'!$B$5:$AP$53,MATCH(Kulturmodeller!$D115,'Data - CO2'!$A$5:$A$53,0),AU$20)*E115)</f>
        <v/>
      </c>
      <c r="AV115" t="str" cm="1">
        <f t="array" ref="AV115">IF($D115="","",INDEX('Data - CO2'!$B$5:$AP$53,MATCH(Kulturmodeller!$D115,'Data - CO2'!$A$5:$A$53,0),AV$20)*F115)</f>
        <v/>
      </c>
      <c r="AW115" t="str" cm="1">
        <f t="array" ref="AW115">IF($D115="","",INDEX('Data - CO2'!$B$5:$AP$53,MATCH(Kulturmodeller!$D115,'Data - CO2'!$A$5:$A$53,0),AW$20)*G115)</f>
        <v/>
      </c>
      <c r="AX115" t="str" cm="1">
        <f t="array" ref="AX115">IF($D115="","",INDEX('Data - CO2'!$B$5:$AP$53,MATCH(Kulturmodeller!$D115,'Data - CO2'!$A$5:$A$53,0),AX$20)*H115)</f>
        <v/>
      </c>
      <c r="AY115" t="str" cm="1">
        <f t="array" ref="AY115">IF($D115="","",INDEX('Data - CO2'!$B$5:$AP$53,MATCH(Kulturmodeller!$D115,'Data - CO2'!$A$5:$A$53,0),AY$20)*I115)</f>
        <v/>
      </c>
      <c r="AZ115" t="str" cm="1">
        <f t="array" ref="AZ115">IF($D115="","",INDEX('Data - CO2'!$B$5:$AP$53,MATCH(Kulturmodeller!$D115,'Data - CO2'!$A$5:$A$53,0),AZ$20)*J115)</f>
        <v/>
      </c>
      <c r="BA115" t="str" cm="1">
        <f t="array" ref="BA115">IF($D115="","",INDEX('Data - CO2'!$B$5:$AP$53,MATCH(Kulturmodeller!$D115,'Data - CO2'!$A$5:$A$53,0),BA$20)*K115)</f>
        <v/>
      </c>
      <c r="BB115" t="str" cm="1">
        <f t="array" ref="BB115">IF($D115="","",INDEX('Data - CO2'!$B$5:$AP$53,MATCH(Kulturmodeller!$D115,'Data - CO2'!$A$5:$A$53,0),BB$20)*L115)</f>
        <v/>
      </c>
      <c r="BC115" t="str" cm="1">
        <f t="array" ref="BC115">IF($D115="","",INDEX('Data - CO2'!$B$5:$AP$53,MATCH(Kulturmodeller!$D115,'Data - CO2'!$A$5:$A$53,0),BC$20)*M115)</f>
        <v/>
      </c>
      <c r="BD115" t="str" cm="1">
        <f t="array" ref="BD115">IF($D115="","",INDEX('Data - CO2'!$B$5:$AP$53,MATCH(Kulturmodeller!$D115,'Data - CO2'!$A$5:$A$53,0),BD$20)*N115)</f>
        <v/>
      </c>
      <c r="BE115" t="str" cm="1">
        <f t="array" ref="BE115">IF($D115="","",INDEX('Data - CO2'!$B$5:$AP$53,MATCH(Kulturmodeller!$D115,'Data - CO2'!$A$5:$A$53,0),BE$20)*O115)</f>
        <v/>
      </c>
      <c r="BF115" t="str" cm="1">
        <f t="array" ref="BF115">IF($D115="","",INDEX('Data - CO2'!$B$5:$AP$53,MATCH(Kulturmodeller!$D115,'Data - CO2'!$A$5:$A$53,0),BF$20)*P115)</f>
        <v/>
      </c>
      <c r="BG115" t="str" cm="1">
        <f t="array" ref="BG115">IF($D115="","",INDEX('Data - CO2'!$B$5:$AP$53,MATCH(Kulturmodeller!$D115,'Data - CO2'!$A$5:$A$53,0),BG$20)*Q115)</f>
        <v/>
      </c>
      <c r="BH115" t="str" cm="1">
        <f t="array" ref="BH115">IF($D115="","",INDEX('Data - CO2'!$B$5:$AP$53,MATCH(Kulturmodeller!$D115,'Data - CO2'!$A$5:$A$53,0),BH$20)*R115)</f>
        <v/>
      </c>
      <c r="BI115" t="str" cm="1">
        <f t="array" ref="BI115">IF($D115="","",INDEX('Data - CO2'!$B$5:$AP$53,MATCH(Kulturmodeller!$D115,'Data - CO2'!$A$5:$A$53,0),BI$20)*S115)</f>
        <v/>
      </c>
      <c r="BJ115" t="str" cm="1">
        <f t="array" ref="BJ115">IF($D115="","",INDEX('Data - CO2'!$B$5:$AP$53,MATCH(Kulturmodeller!$D115,'Data - CO2'!$A$5:$A$53,0),BJ$20)*T115)</f>
        <v/>
      </c>
      <c r="BK115" t="str" cm="1">
        <f t="array" ref="BK115">IF($D115="","",INDEX('Data - CO2'!$B$5:$AP$53,MATCH(Kulturmodeller!$D115,'Data - CO2'!$A$5:$A$53,0),BK$20)*U115)</f>
        <v/>
      </c>
      <c r="BL115" t="str" cm="1">
        <f t="array" ref="BL115">IF($D115="","",INDEX('Data - CO2'!$B$5:$AP$53,MATCH(Kulturmodeller!$D115,'Data - CO2'!$A$5:$A$53,0),BL$20)*V115)</f>
        <v/>
      </c>
      <c r="BM115" t="str" cm="1">
        <f t="array" ref="BM115">IF($D115="","",INDEX('Data - CO2'!$B$5:$AP$53,MATCH(Kulturmodeller!$D115,'Data - CO2'!$A$5:$A$53,0),BM$20)*W115)</f>
        <v/>
      </c>
      <c r="BN115" t="str" cm="1">
        <f t="array" ref="BN115">IF($D115="","",INDEX('Data - CO2'!$B$5:$AP$53,MATCH(Kulturmodeller!$D115,'Data - CO2'!$A$5:$A$53,0),BN$20)*X115)</f>
        <v/>
      </c>
      <c r="BO115" t="str" cm="1">
        <f t="array" ref="BO115">IF($D115="","",INDEX('Data - CO2'!$B$5:$AP$53,MATCH(Kulturmodeller!$D115,'Data - CO2'!$A$5:$A$53,0),BO$20)*Y115)</f>
        <v/>
      </c>
      <c r="BP115" t="str" cm="1">
        <f t="array" ref="BP115">IF($D115="","",INDEX('Data - CO2'!$B$5:$AP$53,MATCH(Kulturmodeller!$D115,'Data - CO2'!$A$5:$A$53,0),BP$20)*Z115)</f>
        <v/>
      </c>
      <c r="BQ115" t="str" cm="1">
        <f t="array" ref="BQ115">IF($D115="","",INDEX('Data - CO2'!$B$5:$AP$53,MATCH(Kulturmodeller!$D115,'Data - CO2'!$A$5:$A$53,0),BQ$20)*AA115)</f>
        <v/>
      </c>
      <c r="BR115" t="str" cm="1">
        <f t="array" ref="BR115">IF($D115="","",INDEX('Data - CO2'!$B$5:$AP$53,MATCH(Kulturmodeller!$D115,'Data - CO2'!$A$5:$A$53,0),BR$20)*AB115)</f>
        <v/>
      </c>
      <c r="BS115" t="str" cm="1">
        <f t="array" ref="BS115">IF($D115="","",INDEX('Data - CO2'!$B$5:$AP$53,MATCH(Kulturmodeller!$D115,'Data - CO2'!$A$5:$A$53,0),BS$20)*AC115)</f>
        <v/>
      </c>
      <c r="BT115" t="str" cm="1">
        <f t="array" ref="BT115">IF($D115="","",INDEX('Data - CO2'!$B$5:$AP$53,MATCH(Kulturmodeller!$D115,'Data - CO2'!$A$5:$A$53,0),BT$20)*AD115)</f>
        <v/>
      </c>
      <c r="BU115" t="str" cm="1">
        <f t="array" ref="BU115">IF($D115="","",INDEX('Data - CO2'!$B$5:$AP$53,MATCH(Kulturmodeller!$D115,'Data - CO2'!$A$5:$A$53,0),BU$20)*AE115)</f>
        <v/>
      </c>
      <c r="BV115" t="str" cm="1">
        <f t="array" ref="BV115">IF($D115="","",INDEX('Data - CO2'!$B$5:$AP$53,MATCH(Kulturmodeller!$D115,'Data - CO2'!$A$5:$A$53,0),BV$20)*AF115)</f>
        <v/>
      </c>
      <c r="BW115" t="str" cm="1">
        <f t="array" ref="BW115">IF($D115="","",INDEX('Data - CO2'!$B$5:$AP$53,MATCH(Kulturmodeller!$D115,'Data - CO2'!$A$5:$A$53,0),BW$20)*AG115)</f>
        <v/>
      </c>
      <c r="BX115" t="str" cm="1">
        <f t="array" ref="BX115">IF($D115="","",INDEX('Data - CO2'!$B$5:$AP$53,MATCH(Kulturmodeller!$D115,'Data - CO2'!$A$5:$A$53,0),BX$20)*AH115)</f>
        <v/>
      </c>
      <c r="BY115" t="str" cm="1">
        <f t="array" ref="BY115">IF($D115="","",INDEX('Data - CO2'!$B$5:$AP$53,MATCH(Kulturmodeller!$D115,'Data - CO2'!$A$5:$A$53,0),BY$20)*AI115)</f>
        <v/>
      </c>
      <c r="BZ115" t="str" cm="1">
        <f t="array" ref="BZ115">IF($D115="","",INDEX('Data - CO2'!$B$5:$AP$53,MATCH(Kulturmodeller!$D115,'Data - CO2'!$A$5:$A$53,0),BZ$20)*AJ115)</f>
        <v/>
      </c>
      <c r="CA115" t="str" cm="1">
        <f t="array" ref="CA115">IF($D115="","",INDEX('Data - CO2'!$B$5:$AP$53,MATCH(Kulturmodeller!$D115,'Data - CO2'!$A$5:$A$53,0),CA$20)*AK115)</f>
        <v/>
      </c>
      <c r="CB115" t="str" cm="1">
        <f t="array" ref="CB115">IF($D115="","",INDEX('Data - CO2'!$B$5:$AP$53,MATCH(Kulturmodeller!$D115,'Data - CO2'!$A$5:$A$53,0),CB$20)*AL115)</f>
        <v/>
      </c>
      <c r="CC115" t="str" cm="1">
        <f t="array" ref="CC115">IF($D115="","",INDEX('Data - CO2'!$B$5:$AP$53,MATCH(Kulturmodeller!$D115,'Data - CO2'!$A$5:$A$53,0),CC$20)*AM115)</f>
        <v/>
      </c>
      <c r="CD115" t="str" cm="1">
        <f t="array" ref="CD115">IF($D115="","",INDEX('Data - CO2'!$B$5:$AP$53,MATCH(Kulturmodeller!$D115,'Data - CO2'!$A$5:$A$53,0),CD$20)*AN115)</f>
        <v/>
      </c>
      <c r="CE115" t="str" cm="1">
        <f t="array" ref="CE115">IF($D115="","",INDEX('Data - CO2'!$B$5:$AP$53,MATCH(Kulturmodeller!$D115,'Data - CO2'!$A$5:$A$53,0),CE$20)*AO115)</f>
        <v/>
      </c>
      <c r="CF115" t="str" cm="1">
        <f t="array" ref="CF115">IF($D115="","",INDEX('Data - CO2'!$B$5:$AP$53,MATCH(Kulturmodeller!$D115,'Data - CO2'!$A$5:$A$53,0),CF$20)*AP115)</f>
        <v/>
      </c>
      <c r="CG115" t="str" cm="1">
        <f t="array" ref="CG115">IF($D115="","",INDEX('Data - CO2'!$B$5:$AP$53,MATCH(Kulturmodeller!$D115,'Data - CO2'!$A$5:$A$53,0),CG$20)*AQ115)</f>
        <v/>
      </c>
      <c r="CH115" t="str" cm="1">
        <f t="array" ref="CH115">IF($D115="","",INDEX('Data - CO2'!$B$5:$AP$53,MATCH(Kulturmodeller!$D115,'Data - CO2'!$A$5:$A$53,0),CH$20)*AR115)</f>
        <v/>
      </c>
      <c r="CI115" s="11" t="str" cm="1">
        <f t="array" ref="CI115">IF($D115="","",INDEX('Data - CO2'!$B$5:$AP$53,MATCH(Kulturmodeller!$D115,'Data - CO2'!$A$5:$A$53,0),CI$20)*AS115)</f>
        <v/>
      </c>
    </row>
    <row r="116" spans="1:87" x14ac:dyDescent="0.3">
      <c r="A116" s="12" t="s">
        <v>87</v>
      </c>
      <c r="B116" s="12"/>
      <c r="C116" s="129"/>
      <c r="D116" s="129"/>
      <c r="E116" s="127"/>
      <c r="F116" s="45">
        <f>E116</f>
        <v>0</v>
      </c>
      <c r="G116" s="46">
        <f t="shared" si="1897"/>
        <v>0</v>
      </c>
      <c r="H116" s="46">
        <f t="shared" si="1898"/>
        <v>0</v>
      </c>
      <c r="I116" s="46">
        <f t="shared" si="1899"/>
        <v>0</v>
      </c>
      <c r="J116" s="46">
        <f t="shared" si="1900"/>
        <v>0</v>
      </c>
      <c r="K116" s="46">
        <f t="shared" si="1901"/>
        <v>0</v>
      </c>
      <c r="L116" s="46">
        <f t="shared" si="1902"/>
        <v>0</v>
      </c>
      <c r="M116" s="46">
        <f t="shared" si="1903"/>
        <v>0</v>
      </c>
      <c r="N116" s="46">
        <f t="shared" si="1904"/>
        <v>0</v>
      </c>
      <c r="O116" s="46">
        <f t="shared" si="1905"/>
        <v>0</v>
      </c>
      <c r="P116" s="46">
        <f t="shared" si="1906"/>
        <v>0</v>
      </c>
      <c r="Q116" s="46">
        <f t="shared" si="1907"/>
        <v>0</v>
      </c>
      <c r="R116" s="46">
        <f t="shared" si="1908"/>
        <v>0</v>
      </c>
      <c r="S116" s="46">
        <f t="shared" si="1909"/>
        <v>0</v>
      </c>
      <c r="T116" s="46">
        <f t="shared" si="1910"/>
        <v>0</v>
      </c>
      <c r="U116" s="46">
        <f t="shared" si="1911"/>
        <v>0</v>
      </c>
      <c r="V116" s="46">
        <f t="shared" si="1912"/>
        <v>0</v>
      </c>
      <c r="W116" s="46">
        <f t="shared" si="1913"/>
        <v>0</v>
      </c>
      <c r="X116" s="46">
        <f t="shared" si="1914"/>
        <v>0</v>
      </c>
      <c r="Y116" s="46">
        <f t="shared" si="1915"/>
        <v>0</v>
      </c>
      <c r="Z116" s="46">
        <f t="shared" si="1916"/>
        <v>0</v>
      </c>
      <c r="AA116" s="46">
        <f t="shared" si="1917"/>
        <v>0</v>
      </c>
      <c r="AB116" s="46">
        <f t="shared" si="1918"/>
        <v>0</v>
      </c>
      <c r="AC116" s="46">
        <f t="shared" si="1919"/>
        <v>0</v>
      </c>
      <c r="AD116" s="46">
        <f t="shared" si="1920"/>
        <v>0</v>
      </c>
      <c r="AE116" s="46">
        <f t="shared" si="1921"/>
        <v>0</v>
      </c>
      <c r="AF116" s="46">
        <f t="shared" si="1922"/>
        <v>0</v>
      </c>
      <c r="AG116" s="46">
        <f t="shared" si="1923"/>
        <v>0</v>
      </c>
      <c r="AH116" s="46">
        <f t="shared" si="1924"/>
        <v>0</v>
      </c>
      <c r="AI116" s="46">
        <f t="shared" si="1925"/>
        <v>0</v>
      </c>
      <c r="AJ116" s="46">
        <f t="shared" si="1926"/>
        <v>0</v>
      </c>
      <c r="AK116" s="46">
        <f t="shared" si="1927"/>
        <v>0</v>
      </c>
      <c r="AL116" s="46">
        <f t="shared" si="1928"/>
        <v>0</v>
      </c>
      <c r="AM116" s="46">
        <f t="shared" si="1929"/>
        <v>0</v>
      </c>
      <c r="AN116" s="46">
        <f t="shared" si="1930"/>
        <v>0</v>
      </c>
      <c r="AO116" s="46">
        <f t="shared" si="1931"/>
        <v>0</v>
      </c>
      <c r="AP116" s="46">
        <f t="shared" si="1932"/>
        <v>0</v>
      </c>
      <c r="AQ116" s="46">
        <f t="shared" si="1933"/>
        <v>0</v>
      </c>
      <c r="AR116" s="46">
        <f t="shared" si="1934"/>
        <v>0</v>
      </c>
      <c r="AS116" s="47">
        <f t="shared" si="1935"/>
        <v>0</v>
      </c>
      <c r="AU116" s="10" t="str" cm="1">
        <f t="array" ref="AU116">IF($D116="","",INDEX('Data - CO2'!$B$5:$AP$53,MATCH(Kulturmodeller!$D116,'Data - CO2'!$A$5:$A$53,0),AU$20)*E116)</f>
        <v/>
      </c>
      <c r="AV116" t="str" cm="1">
        <f t="array" ref="AV116">IF($D116="","",INDEX('Data - CO2'!$B$5:$AP$53,MATCH(Kulturmodeller!$D116,'Data - CO2'!$A$5:$A$53,0),AV$20)*F116)</f>
        <v/>
      </c>
      <c r="AW116" t="str" cm="1">
        <f t="array" ref="AW116">IF($D116="","",INDEX('Data - CO2'!$B$5:$AP$53,MATCH(Kulturmodeller!$D116,'Data - CO2'!$A$5:$A$53,0),AW$20)*G116)</f>
        <v/>
      </c>
      <c r="AX116" t="str" cm="1">
        <f t="array" ref="AX116">IF($D116="","",INDEX('Data - CO2'!$B$5:$AP$53,MATCH(Kulturmodeller!$D116,'Data - CO2'!$A$5:$A$53,0),AX$20)*H116)</f>
        <v/>
      </c>
      <c r="AY116" t="str" cm="1">
        <f t="array" ref="AY116">IF($D116="","",INDEX('Data - CO2'!$B$5:$AP$53,MATCH(Kulturmodeller!$D116,'Data - CO2'!$A$5:$A$53,0),AY$20)*I116)</f>
        <v/>
      </c>
      <c r="AZ116" t="str" cm="1">
        <f t="array" ref="AZ116">IF($D116="","",INDEX('Data - CO2'!$B$5:$AP$53,MATCH(Kulturmodeller!$D116,'Data - CO2'!$A$5:$A$53,0),AZ$20)*J116)</f>
        <v/>
      </c>
      <c r="BA116" t="str" cm="1">
        <f t="array" ref="BA116">IF($D116="","",INDEX('Data - CO2'!$B$5:$AP$53,MATCH(Kulturmodeller!$D116,'Data - CO2'!$A$5:$A$53,0),BA$20)*K116)</f>
        <v/>
      </c>
      <c r="BB116" t="str" cm="1">
        <f t="array" ref="BB116">IF($D116="","",INDEX('Data - CO2'!$B$5:$AP$53,MATCH(Kulturmodeller!$D116,'Data - CO2'!$A$5:$A$53,0),BB$20)*L116)</f>
        <v/>
      </c>
      <c r="BC116" t="str" cm="1">
        <f t="array" ref="BC116">IF($D116="","",INDEX('Data - CO2'!$B$5:$AP$53,MATCH(Kulturmodeller!$D116,'Data - CO2'!$A$5:$A$53,0),BC$20)*M116)</f>
        <v/>
      </c>
      <c r="BD116" t="str" cm="1">
        <f t="array" ref="BD116">IF($D116="","",INDEX('Data - CO2'!$B$5:$AP$53,MATCH(Kulturmodeller!$D116,'Data - CO2'!$A$5:$A$53,0),BD$20)*N116)</f>
        <v/>
      </c>
      <c r="BE116" t="str" cm="1">
        <f t="array" ref="BE116">IF($D116="","",INDEX('Data - CO2'!$B$5:$AP$53,MATCH(Kulturmodeller!$D116,'Data - CO2'!$A$5:$A$53,0),BE$20)*O116)</f>
        <v/>
      </c>
      <c r="BF116" t="str" cm="1">
        <f t="array" ref="BF116">IF($D116="","",INDEX('Data - CO2'!$B$5:$AP$53,MATCH(Kulturmodeller!$D116,'Data - CO2'!$A$5:$A$53,0),BF$20)*P116)</f>
        <v/>
      </c>
      <c r="BG116" t="str" cm="1">
        <f t="array" ref="BG116">IF($D116="","",INDEX('Data - CO2'!$B$5:$AP$53,MATCH(Kulturmodeller!$D116,'Data - CO2'!$A$5:$A$53,0),BG$20)*Q116)</f>
        <v/>
      </c>
      <c r="BH116" t="str" cm="1">
        <f t="array" ref="BH116">IF($D116="","",INDEX('Data - CO2'!$B$5:$AP$53,MATCH(Kulturmodeller!$D116,'Data - CO2'!$A$5:$A$53,0),BH$20)*R116)</f>
        <v/>
      </c>
      <c r="BI116" t="str" cm="1">
        <f t="array" ref="BI116">IF($D116="","",INDEX('Data - CO2'!$B$5:$AP$53,MATCH(Kulturmodeller!$D116,'Data - CO2'!$A$5:$A$53,0),BI$20)*S116)</f>
        <v/>
      </c>
      <c r="BJ116" t="str" cm="1">
        <f t="array" ref="BJ116">IF($D116="","",INDEX('Data - CO2'!$B$5:$AP$53,MATCH(Kulturmodeller!$D116,'Data - CO2'!$A$5:$A$53,0),BJ$20)*T116)</f>
        <v/>
      </c>
      <c r="BK116" t="str" cm="1">
        <f t="array" ref="BK116">IF($D116="","",INDEX('Data - CO2'!$B$5:$AP$53,MATCH(Kulturmodeller!$D116,'Data - CO2'!$A$5:$A$53,0),BK$20)*U116)</f>
        <v/>
      </c>
      <c r="BL116" t="str" cm="1">
        <f t="array" ref="BL116">IF($D116="","",INDEX('Data - CO2'!$B$5:$AP$53,MATCH(Kulturmodeller!$D116,'Data - CO2'!$A$5:$A$53,0),BL$20)*V116)</f>
        <v/>
      </c>
      <c r="BM116" t="str" cm="1">
        <f t="array" ref="BM116">IF($D116="","",INDEX('Data - CO2'!$B$5:$AP$53,MATCH(Kulturmodeller!$D116,'Data - CO2'!$A$5:$A$53,0),BM$20)*W116)</f>
        <v/>
      </c>
      <c r="BN116" t="str" cm="1">
        <f t="array" ref="BN116">IF($D116="","",INDEX('Data - CO2'!$B$5:$AP$53,MATCH(Kulturmodeller!$D116,'Data - CO2'!$A$5:$A$53,0),BN$20)*X116)</f>
        <v/>
      </c>
      <c r="BO116" t="str" cm="1">
        <f t="array" ref="BO116">IF($D116="","",INDEX('Data - CO2'!$B$5:$AP$53,MATCH(Kulturmodeller!$D116,'Data - CO2'!$A$5:$A$53,0),BO$20)*Y116)</f>
        <v/>
      </c>
      <c r="BP116" t="str" cm="1">
        <f t="array" ref="BP116">IF($D116="","",INDEX('Data - CO2'!$B$5:$AP$53,MATCH(Kulturmodeller!$D116,'Data - CO2'!$A$5:$A$53,0),BP$20)*Z116)</f>
        <v/>
      </c>
      <c r="BQ116" t="str" cm="1">
        <f t="array" ref="BQ116">IF($D116="","",INDEX('Data - CO2'!$B$5:$AP$53,MATCH(Kulturmodeller!$D116,'Data - CO2'!$A$5:$A$53,0),BQ$20)*AA116)</f>
        <v/>
      </c>
      <c r="BR116" t="str" cm="1">
        <f t="array" ref="BR116">IF($D116="","",INDEX('Data - CO2'!$B$5:$AP$53,MATCH(Kulturmodeller!$D116,'Data - CO2'!$A$5:$A$53,0),BR$20)*AB116)</f>
        <v/>
      </c>
      <c r="BS116" t="str" cm="1">
        <f t="array" ref="BS116">IF($D116="","",INDEX('Data - CO2'!$B$5:$AP$53,MATCH(Kulturmodeller!$D116,'Data - CO2'!$A$5:$A$53,0),BS$20)*AC116)</f>
        <v/>
      </c>
      <c r="BT116" t="str" cm="1">
        <f t="array" ref="BT116">IF($D116="","",INDEX('Data - CO2'!$B$5:$AP$53,MATCH(Kulturmodeller!$D116,'Data - CO2'!$A$5:$A$53,0),BT$20)*AD116)</f>
        <v/>
      </c>
      <c r="BU116" t="str" cm="1">
        <f t="array" ref="BU116">IF($D116="","",INDEX('Data - CO2'!$B$5:$AP$53,MATCH(Kulturmodeller!$D116,'Data - CO2'!$A$5:$A$53,0),BU$20)*AE116)</f>
        <v/>
      </c>
      <c r="BV116" t="str" cm="1">
        <f t="array" ref="BV116">IF($D116="","",INDEX('Data - CO2'!$B$5:$AP$53,MATCH(Kulturmodeller!$D116,'Data - CO2'!$A$5:$A$53,0),BV$20)*AF116)</f>
        <v/>
      </c>
      <c r="BW116" t="str" cm="1">
        <f t="array" ref="BW116">IF($D116="","",INDEX('Data - CO2'!$B$5:$AP$53,MATCH(Kulturmodeller!$D116,'Data - CO2'!$A$5:$A$53,0),BW$20)*AG116)</f>
        <v/>
      </c>
      <c r="BX116" t="str" cm="1">
        <f t="array" ref="BX116">IF($D116="","",INDEX('Data - CO2'!$B$5:$AP$53,MATCH(Kulturmodeller!$D116,'Data - CO2'!$A$5:$A$53,0),BX$20)*AH116)</f>
        <v/>
      </c>
      <c r="BY116" t="str" cm="1">
        <f t="array" ref="BY116">IF($D116="","",INDEX('Data - CO2'!$B$5:$AP$53,MATCH(Kulturmodeller!$D116,'Data - CO2'!$A$5:$A$53,0),BY$20)*AI116)</f>
        <v/>
      </c>
      <c r="BZ116" t="str" cm="1">
        <f t="array" ref="BZ116">IF($D116="","",INDEX('Data - CO2'!$B$5:$AP$53,MATCH(Kulturmodeller!$D116,'Data - CO2'!$A$5:$A$53,0),BZ$20)*AJ116)</f>
        <v/>
      </c>
      <c r="CA116" t="str" cm="1">
        <f t="array" ref="CA116">IF($D116="","",INDEX('Data - CO2'!$B$5:$AP$53,MATCH(Kulturmodeller!$D116,'Data - CO2'!$A$5:$A$53,0),CA$20)*AK116)</f>
        <v/>
      </c>
      <c r="CB116" t="str" cm="1">
        <f t="array" ref="CB116">IF($D116="","",INDEX('Data - CO2'!$B$5:$AP$53,MATCH(Kulturmodeller!$D116,'Data - CO2'!$A$5:$A$53,0),CB$20)*AL116)</f>
        <v/>
      </c>
      <c r="CC116" t="str" cm="1">
        <f t="array" ref="CC116">IF($D116="","",INDEX('Data - CO2'!$B$5:$AP$53,MATCH(Kulturmodeller!$D116,'Data - CO2'!$A$5:$A$53,0),CC$20)*AM116)</f>
        <v/>
      </c>
      <c r="CD116" t="str" cm="1">
        <f t="array" ref="CD116">IF($D116="","",INDEX('Data - CO2'!$B$5:$AP$53,MATCH(Kulturmodeller!$D116,'Data - CO2'!$A$5:$A$53,0),CD$20)*AN116)</f>
        <v/>
      </c>
      <c r="CE116" t="str" cm="1">
        <f t="array" ref="CE116">IF($D116="","",INDEX('Data - CO2'!$B$5:$AP$53,MATCH(Kulturmodeller!$D116,'Data - CO2'!$A$5:$A$53,0),CE$20)*AO116)</f>
        <v/>
      </c>
      <c r="CF116" t="str" cm="1">
        <f t="array" ref="CF116">IF($D116="","",INDEX('Data - CO2'!$B$5:$AP$53,MATCH(Kulturmodeller!$D116,'Data - CO2'!$A$5:$A$53,0),CF$20)*AP116)</f>
        <v/>
      </c>
      <c r="CG116" t="str" cm="1">
        <f t="array" ref="CG116">IF($D116="","",INDEX('Data - CO2'!$B$5:$AP$53,MATCH(Kulturmodeller!$D116,'Data - CO2'!$A$5:$A$53,0),CG$20)*AQ116)</f>
        <v/>
      </c>
      <c r="CH116" t="str" cm="1">
        <f t="array" ref="CH116">IF($D116="","",INDEX('Data - CO2'!$B$5:$AP$53,MATCH(Kulturmodeller!$D116,'Data - CO2'!$A$5:$A$53,0),CH$20)*AR116)</f>
        <v/>
      </c>
      <c r="CI116" s="11" t="str" cm="1">
        <f t="array" ref="CI116">IF($D116="","",INDEX('Data - CO2'!$B$5:$AP$53,MATCH(Kulturmodeller!$D116,'Data - CO2'!$A$5:$A$53,0),CI$20)*AS116)</f>
        <v/>
      </c>
    </row>
    <row r="117" spans="1:87" x14ac:dyDescent="0.3">
      <c r="A117" s="42"/>
      <c r="B117" s="42"/>
      <c r="C117" s="42"/>
      <c r="D117" s="12"/>
      <c r="E117" s="52"/>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4"/>
      <c r="AU117" s="111">
        <f t="shared" ref="AU117:CH117" si="1936">SUM(AU115:AU116)</f>
        <v>0</v>
      </c>
      <c r="AV117" s="112">
        <f t="shared" si="1936"/>
        <v>0</v>
      </c>
      <c r="AW117" s="112">
        <f t="shared" si="1936"/>
        <v>0</v>
      </c>
      <c r="AX117" s="112">
        <f t="shared" si="1936"/>
        <v>0</v>
      </c>
      <c r="AY117" s="112">
        <f t="shared" si="1936"/>
        <v>0</v>
      </c>
      <c r="AZ117" s="112">
        <f t="shared" si="1936"/>
        <v>0</v>
      </c>
      <c r="BA117" s="112">
        <f t="shared" si="1936"/>
        <v>0</v>
      </c>
      <c r="BB117" s="112">
        <f t="shared" si="1936"/>
        <v>0</v>
      </c>
      <c r="BC117" s="112">
        <f t="shared" si="1936"/>
        <v>0</v>
      </c>
      <c r="BD117" s="112">
        <f t="shared" si="1936"/>
        <v>0</v>
      </c>
      <c r="BE117" s="112">
        <f t="shared" si="1936"/>
        <v>0</v>
      </c>
      <c r="BF117" s="112">
        <f t="shared" si="1936"/>
        <v>0</v>
      </c>
      <c r="BG117" s="112">
        <f t="shared" si="1936"/>
        <v>0</v>
      </c>
      <c r="BH117" s="112">
        <f t="shared" si="1936"/>
        <v>0</v>
      </c>
      <c r="BI117" s="112">
        <f t="shared" si="1936"/>
        <v>0</v>
      </c>
      <c r="BJ117" s="112">
        <f t="shared" si="1936"/>
        <v>0</v>
      </c>
      <c r="BK117" s="112">
        <f t="shared" si="1936"/>
        <v>0</v>
      </c>
      <c r="BL117" s="112">
        <f t="shared" si="1936"/>
        <v>0</v>
      </c>
      <c r="BM117" s="112">
        <f t="shared" si="1936"/>
        <v>0</v>
      </c>
      <c r="BN117" s="112">
        <f t="shared" si="1936"/>
        <v>0</v>
      </c>
      <c r="BO117" s="112">
        <f t="shared" si="1936"/>
        <v>0</v>
      </c>
      <c r="BP117" s="112">
        <f t="shared" si="1936"/>
        <v>0</v>
      </c>
      <c r="BQ117" s="112">
        <f t="shared" si="1936"/>
        <v>0</v>
      </c>
      <c r="BR117" s="112">
        <f t="shared" si="1936"/>
        <v>0</v>
      </c>
      <c r="BS117" s="112">
        <f t="shared" si="1936"/>
        <v>0</v>
      </c>
      <c r="BT117" s="112">
        <f t="shared" si="1936"/>
        <v>0</v>
      </c>
      <c r="BU117" s="112">
        <f t="shared" si="1936"/>
        <v>0</v>
      </c>
      <c r="BV117" s="112">
        <f t="shared" si="1936"/>
        <v>0</v>
      </c>
      <c r="BW117" s="112">
        <f t="shared" si="1936"/>
        <v>0</v>
      </c>
      <c r="BX117" s="112">
        <f t="shared" si="1936"/>
        <v>0</v>
      </c>
      <c r="BY117" s="112">
        <f t="shared" si="1936"/>
        <v>0</v>
      </c>
      <c r="BZ117" s="112">
        <f t="shared" si="1936"/>
        <v>0</v>
      </c>
      <c r="CA117" s="112">
        <f t="shared" si="1936"/>
        <v>0</v>
      </c>
      <c r="CB117" s="112">
        <f t="shared" si="1936"/>
        <v>0</v>
      </c>
      <c r="CC117" s="112">
        <f t="shared" si="1936"/>
        <v>0</v>
      </c>
      <c r="CD117" s="112">
        <f t="shared" si="1936"/>
        <v>0</v>
      </c>
      <c r="CE117" s="112">
        <f t="shared" si="1936"/>
        <v>0</v>
      </c>
      <c r="CF117" s="112">
        <f t="shared" si="1936"/>
        <v>0</v>
      </c>
      <c r="CG117" s="112">
        <f t="shared" si="1936"/>
        <v>0</v>
      </c>
      <c r="CH117" s="112">
        <f t="shared" si="1936"/>
        <v>0</v>
      </c>
      <c r="CI117" s="113">
        <f>SUM(CI115:CI116)</f>
        <v>0</v>
      </c>
    </row>
    <row r="118" spans="1:87" x14ac:dyDescent="0.3">
      <c r="A118" s="55" t="s">
        <v>88</v>
      </c>
      <c r="B118" s="55"/>
      <c r="C118" s="55"/>
      <c r="D118" s="56"/>
      <c r="E118" s="57"/>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9"/>
      <c r="AT118" s="91">
        <f>AVERAGE(BO118:CI118)</f>
        <v>256.33105767360291</v>
      </c>
      <c r="AU118" s="111">
        <f>AU114+AU117</f>
        <v>0</v>
      </c>
      <c r="AV118" s="112">
        <f t="shared" ref="AV118" si="1937">AV114+AV117</f>
        <v>2.3476127845792325</v>
      </c>
      <c r="AW118" s="112">
        <f t="shared" ref="AW118" si="1938">AW114+AW117</f>
        <v>14.949185635465657</v>
      </c>
      <c r="AX118" s="112">
        <f t="shared" ref="AX118" si="1939">AX114+AX117</f>
        <v>31.682510062245282</v>
      </c>
      <c r="AY118" s="112">
        <f t="shared" ref="AY118" si="1940">AY114+AY117</f>
        <v>57.498516901074012</v>
      </c>
      <c r="AZ118" s="112">
        <f t="shared" ref="AZ118" si="1941">AZ114+AZ117</f>
        <v>103.19928683843943</v>
      </c>
      <c r="BA118" s="112">
        <f t="shared" ref="BA118" si="1942">BA114+BA117</f>
        <v>142.0787722483752</v>
      </c>
      <c r="BB118" s="112">
        <f t="shared" ref="BB118" si="1943">BB114+BB117</f>
        <v>175.7822621944928</v>
      </c>
      <c r="BC118" s="112">
        <f t="shared" ref="BC118" si="1944">BC114+BC117</f>
        <v>193.41345147169926</v>
      </c>
      <c r="BD118" s="112">
        <f t="shared" ref="BD118" si="1945">BD114+BD117</f>
        <v>208.70937993164711</v>
      </c>
      <c r="BE118" s="112">
        <f t="shared" ref="BE118" si="1946">BE114+BE117</f>
        <v>225.48363119859752</v>
      </c>
      <c r="BF118" s="112">
        <f t="shared" ref="BF118" si="1947">BF114+BF117</f>
        <v>241.26612254471789</v>
      </c>
      <c r="BG118" s="112">
        <f t="shared" ref="BG118" si="1948">BG114+BG117</f>
        <v>259.5107869553608</v>
      </c>
      <c r="BH118" s="112">
        <f t="shared" ref="BH118" si="1949">BH114+BH117</f>
        <v>277.9176932939659</v>
      </c>
      <c r="BI118" s="112">
        <f t="shared" ref="BI118" si="1950">BI114+BI117</f>
        <v>294.07761395902384</v>
      </c>
      <c r="BJ118" s="112">
        <f t="shared" ref="BJ118" si="1951">BJ114+BJ117</f>
        <v>311.19001766179326</v>
      </c>
      <c r="BK118" s="112">
        <f t="shared" ref="BK118" si="1952">BK114+BK117</f>
        <v>327.00315311306531</v>
      </c>
      <c r="BL118" s="112">
        <f t="shared" ref="BL118" si="1953">BL114+BL117</f>
        <v>295.61998344731956</v>
      </c>
      <c r="BM118" s="112">
        <f t="shared" ref="BM118" si="1954">BM114+BM117</f>
        <v>307.37554325006164</v>
      </c>
      <c r="BN118" s="112">
        <f t="shared" ref="BN118" si="1955">BN114+BN117</f>
        <v>320.23402622710734</v>
      </c>
      <c r="BO118" s="112">
        <f t="shared" ref="BO118" si="1956">BO114+BO117</f>
        <v>333.27108729775574</v>
      </c>
      <c r="BP118" s="112">
        <f t="shared" ref="BP118" si="1957">BP114+BP117</f>
        <v>351.51120908647823</v>
      </c>
      <c r="BQ118" s="112">
        <f t="shared" ref="BQ118" si="1958">BQ114+BQ117</f>
        <v>369.79521407477273</v>
      </c>
      <c r="BR118" s="112">
        <f t="shared" ref="BR118" si="1959">BR114+BR117</f>
        <v>385.69328834861028</v>
      </c>
      <c r="BS118" s="112">
        <f t="shared" ref="BS118" si="1960">BS114+BS117</f>
        <v>398.6246712172229</v>
      </c>
      <c r="BT118" s="112">
        <f t="shared" ref="BT118" si="1961">BT114+BT117</f>
        <v>410.59012099318267</v>
      </c>
      <c r="BU118" s="112">
        <f t="shared" ref="BU118" si="1962">BU114+BU117</f>
        <v>415.55483432038949</v>
      </c>
      <c r="BV118" s="112">
        <f t="shared" ref="BV118" si="1963">BV114+BV117</f>
        <v>423.80224937636825</v>
      </c>
      <c r="BW118" s="112">
        <f t="shared" ref="BW118" si="1964">BW114+BW117</f>
        <v>429.68374432370842</v>
      </c>
      <c r="BX118" s="112">
        <f t="shared" ref="BX118" si="1965">BX114+BX117</f>
        <v>236.52995547737947</v>
      </c>
      <c r="BY118" s="112">
        <f t="shared" ref="BY118" si="1966">BY114+BY117</f>
        <v>242.79152706702365</v>
      </c>
      <c r="BZ118" s="112">
        <f t="shared" ref="BZ118" si="1967">BZ114+BZ117</f>
        <v>50.086664911029935</v>
      </c>
      <c r="CA118" s="112">
        <f t="shared" ref="CA118" si="1968">CA114+CA117</f>
        <v>62.159499779806637</v>
      </c>
      <c r="CB118" s="112">
        <f t="shared" ref="CB118" si="1969">CB114+CB117</f>
        <v>44.719025548357465</v>
      </c>
      <c r="CC118" s="112">
        <f t="shared" ref="CC118" si="1970">CC114+CC117</f>
        <v>87.772060564758448</v>
      </c>
      <c r="CD118" s="112">
        <f t="shared" ref="CD118" si="1971">CD114+CD117</f>
        <v>138.61311932014806</v>
      </c>
      <c r="CE118" s="112">
        <f t="shared" ref="CE118" si="1972">CE114+CE117</f>
        <v>158.54682978060353</v>
      </c>
      <c r="CF118" s="112">
        <f t="shared" ref="CF118" si="1973">CF114+CF117</f>
        <v>179.3233484237571</v>
      </c>
      <c r="CG118" s="112">
        <f t="shared" ref="CG118" si="1974">CG114+CG117</f>
        <v>202.65982074742817</v>
      </c>
      <c r="CH118" s="112">
        <f t="shared" ref="CH118" si="1975">CH114+CH117</f>
        <v>221.80037833422244</v>
      </c>
      <c r="CI118" s="113">
        <f t="shared" ref="CI118" si="1976">CI114+CI117</f>
        <v>239.42356215265806</v>
      </c>
    </row>
    <row r="121" spans="1:87" x14ac:dyDescent="0.3">
      <c r="A121" s="60" t="s">
        <v>356</v>
      </c>
      <c r="AU121" t="s">
        <v>91</v>
      </c>
    </row>
    <row r="122" spans="1:87" x14ac:dyDescent="0.3">
      <c r="A122" s="25" t="s">
        <v>357</v>
      </c>
      <c r="B122" s="25"/>
      <c r="C122" s="25"/>
      <c r="D122" s="26"/>
      <c r="E122" s="27" t="s">
        <v>78</v>
      </c>
      <c r="F122" s="104"/>
      <c r="G122" s="104"/>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9"/>
      <c r="AU122">
        <v>1</v>
      </c>
      <c r="AV122">
        <v>2</v>
      </c>
      <c r="AW122">
        <v>3</v>
      </c>
      <c r="AX122">
        <v>4</v>
      </c>
      <c r="AY122">
        <v>5</v>
      </c>
      <c r="AZ122">
        <v>6</v>
      </c>
      <c r="BA122">
        <v>7</v>
      </c>
      <c r="BB122">
        <v>8</v>
      </c>
      <c r="BC122">
        <v>9</v>
      </c>
      <c r="BD122">
        <v>10</v>
      </c>
      <c r="BE122">
        <v>11</v>
      </c>
      <c r="BF122">
        <v>12</v>
      </c>
      <c r="BG122">
        <v>13</v>
      </c>
      <c r="BH122">
        <v>14</v>
      </c>
      <c r="BI122">
        <v>15</v>
      </c>
      <c r="BJ122">
        <v>16</v>
      </c>
      <c r="BK122">
        <v>17</v>
      </c>
      <c r="BL122">
        <v>18</v>
      </c>
      <c r="BM122">
        <v>19</v>
      </c>
      <c r="BN122">
        <v>20</v>
      </c>
      <c r="BO122">
        <v>21</v>
      </c>
      <c r="BP122">
        <v>22</v>
      </c>
      <c r="BQ122">
        <v>23</v>
      </c>
      <c r="BR122">
        <v>24</v>
      </c>
      <c r="BS122">
        <v>25</v>
      </c>
      <c r="BT122">
        <v>26</v>
      </c>
      <c r="BU122">
        <v>27</v>
      </c>
      <c r="BV122">
        <v>28</v>
      </c>
      <c r="BW122">
        <v>29</v>
      </c>
      <c r="BX122">
        <v>30</v>
      </c>
      <c r="BY122">
        <v>31</v>
      </c>
      <c r="BZ122">
        <v>32</v>
      </c>
      <c r="CA122">
        <v>33</v>
      </c>
      <c r="CB122">
        <v>34</v>
      </c>
      <c r="CC122">
        <v>35</v>
      </c>
      <c r="CD122">
        <v>36</v>
      </c>
      <c r="CE122">
        <v>37</v>
      </c>
      <c r="CF122">
        <v>38</v>
      </c>
      <c r="CG122">
        <v>39</v>
      </c>
      <c r="CH122">
        <v>40</v>
      </c>
      <c r="CI122">
        <v>41</v>
      </c>
    </row>
    <row r="123" spans="1:87" x14ac:dyDescent="0.3">
      <c r="A123" s="147" t="s">
        <v>303</v>
      </c>
      <c r="B123" s="148">
        <f>Lister!$B$13</f>
        <v>1</v>
      </c>
      <c r="C123" s="28" t="s">
        <v>60</v>
      </c>
      <c r="D123" s="29" t="s">
        <v>79</v>
      </c>
      <c r="E123" s="30" t="s">
        <v>163</v>
      </c>
      <c r="F123" s="31" t="s">
        <v>250</v>
      </c>
      <c r="G123" s="31" t="s">
        <v>137</v>
      </c>
      <c r="H123" s="31" t="s">
        <v>138</v>
      </c>
      <c r="I123" s="31" t="s">
        <v>139</v>
      </c>
      <c r="J123" s="31" t="s">
        <v>140</v>
      </c>
      <c r="K123" s="31" t="s">
        <v>141</v>
      </c>
      <c r="L123" s="31" t="s">
        <v>80</v>
      </c>
      <c r="M123" s="31" t="s">
        <v>144</v>
      </c>
      <c r="N123" s="31" t="s">
        <v>145</v>
      </c>
      <c r="O123" s="31" t="s">
        <v>146</v>
      </c>
      <c r="P123" s="31" t="s">
        <v>147</v>
      </c>
      <c r="Q123" s="31" t="s">
        <v>152</v>
      </c>
      <c r="R123" s="31" t="s">
        <v>153</v>
      </c>
      <c r="S123" s="31" t="s">
        <v>154</v>
      </c>
      <c r="T123" s="31" t="s">
        <v>155</v>
      </c>
      <c r="U123" s="31" t="s">
        <v>156</v>
      </c>
      <c r="V123" s="31" t="s">
        <v>229</v>
      </c>
      <c r="W123" s="31" t="s">
        <v>157</v>
      </c>
      <c r="X123" s="31" t="s">
        <v>158</v>
      </c>
      <c r="Y123" s="31" t="s">
        <v>159</v>
      </c>
      <c r="Z123" s="31" t="s">
        <v>230</v>
      </c>
      <c r="AA123" s="31" t="s">
        <v>231</v>
      </c>
      <c r="AB123" s="31" t="s">
        <v>232</v>
      </c>
      <c r="AC123" s="31" t="s">
        <v>233</v>
      </c>
      <c r="AD123" s="31" t="s">
        <v>234</v>
      </c>
      <c r="AE123" s="31" t="s">
        <v>235</v>
      </c>
      <c r="AF123" s="31" t="s">
        <v>236</v>
      </c>
      <c r="AG123" s="31" t="s">
        <v>237</v>
      </c>
      <c r="AH123" s="31" t="s">
        <v>238</v>
      </c>
      <c r="AI123" s="31" t="s">
        <v>239</v>
      </c>
      <c r="AJ123" s="31" t="s">
        <v>240</v>
      </c>
      <c r="AK123" s="31" t="s">
        <v>241</v>
      </c>
      <c r="AL123" s="31" t="s">
        <v>242</v>
      </c>
      <c r="AM123" s="31" t="s">
        <v>243</v>
      </c>
      <c r="AN123" s="31" t="s">
        <v>244</v>
      </c>
      <c r="AO123" s="31" t="s">
        <v>245</v>
      </c>
      <c r="AP123" s="31" t="s">
        <v>246</v>
      </c>
      <c r="AQ123" s="31" t="s">
        <v>247</v>
      </c>
      <c r="AR123" s="31" t="s">
        <v>248</v>
      </c>
      <c r="AS123" s="32" t="s">
        <v>249</v>
      </c>
      <c r="AU123" s="19">
        <v>1</v>
      </c>
      <c r="AV123" s="19">
        <v>5</v>
      </c>
      <c r="AW123" s="19">
        <v>10</v>
      </c>
      <c r="AX123" s="19">
        <v>15</v>
      </c>
      <c r="AY123" s="19">
        <v>20</v>
      </c>
      <c r="AZ123" s="19">
        <v>25</v>
      </c>
      <c r="BA123" s="19">
        <v>30</v>
      </c>
      <c r="BB123" s="19">
        <v>35</v>
      </c>
      <c r="BC123" s="19">
        <v>40</v>
      </c>
      <c r="BD123" s="19">
        <v>45</v>
      </c>
      <c r="BE123" s="19">
        <v>50</v>
      </c>
      <c r="BF123" s="19">
        <v>55</v>
      </c>
      <c r="BG123" s="19">
        <v>60</v>
      </c>
      <c r="BH123" s="19">
        <v>65</v>
      </c>
      <c r="BI123" s="19">
        <v>70</v>
      </c>
      <c r="BJ123" s="19">
        <v>75</v>
      </c>
      <c r="BK123" s="19">
        <v>80</v>
      </c>
      <c r="BL123" s="19">
        <v>85</v>
      </c>
      <c r="BM123" s="19">
        <v>90</v>
      </c>
      <c r="BN123" s="19">
        <v>95</v>
      </c>
      <c r="BO123" s="19">
        <v>100</v>
      </c>
      <c r="BP123" s="19">
        <v>105</v>
      </c>
      <c r="BQ123" s="19">
        <v>110</v>
      </c>
      <c r="BR123" s="19">
        <v>115</v>
      </c>
      <c r="BS123" s="19">
        <v>120</v>
      </c>
      <c r="BT123" s="19">
        <v>125</v>
      </c>
      <c r="BU123" s="19">
        <v>130</v>
      </c>
      <c r="BV123" s="19">
        <v>135</v>
      </c>
      <c r="BW123" s="19">
        <v>140</v>
      </c>
      <c r="BX123" s="19">
        <v>145</v>
      </c>
      <c r="BY123" s="2">
        <v>150</v>
      </c>
      <c r="BZ123" s="19">
        <v>155</v>
      </c>
      <c r="CA123" s="2">
        <v>160</v>
      </c>
      <c r="CB123" s="19">
        <v>165</v>
      </c>
      <c r="CC123" s="2">
        <v>170</v>
      </c>
      <c r="CD123" s="19">
        <v>175</v>
      </c>
      <c r="CE123" s="2">
        <v>180</v>
      </c>
      <c r="CF123" s="19">
        <v>185</v>
      </c>
      <c r="CG123" s="2">
        <v>190</v>
      </c>
      <c r="CH123" s="19">
        <v>195</v>
      </c>
      <c r="CI123" s="2">
        <v>200</v>
      </c>
    </row>
    <row r="124" spans="1:87" x14ac:dyDescent="0.3">
      <c r="A124" s="33" t="s">
        <v>81</v>
      </c>
      <c r="B124" s="33"/>
      <c r="C124" s="124" t="str">
        <f>'Katalog over Kulturmodeller '!F50</f>
        <v>EG</v>
      </c>
      <c r="D124" s="125" t="s">
        <v>93</v>
      </c>
      <c r="E124" s="139">
        <f>'Katalog over Kulturmodeller '!W50</f>
        <v>0.5</v>
      </c>
      <c r="F124" s="37">
        <f>E124+((E129-F129)+(E130-F130))*(E124/SUM(E124:E128))</f>
        <v>0.5</v>
      </c>
      <c r="G124" s="37">
        <f t="shared" ref="G124" si="1977">F124+((F129-G129)+(F130-G130))*(F124/SUM(F124:F128))</f>
        <v>0.5</v>
      </c>
      <c r="H124" s="37">
        <f t="shared" ref="H124" si="1978">G124+((G129-H129)+(G130-H130))*(G124/SUM(G124:G128))</f>
        <v>0.51851851851851849</v>
      </c>
      <c r="I124" s="37">
        <f t="shared" ref="I124" si="1979">H124+((H129-I129)+(H130-I130))*(H124/SUM(H124:H128))</f>
        <v>0.53703703703703698</v>
      </c>
      <c r="J124" s="37">
        <f t="shared" ref="J124" si="1980">I124+((I129-J129)+(I130-J130))*(I124/SUM(I124:I128))</f>
        <v>0.55555555555555547</v>
      </c>
      <c r="K124" s="37">
        <f t="shared" ref="K124" si="1981">J124+((J129-K129)+(J130-K130))*(J124/SUM(J124:J128))</f>
        <v>0.55555555555555547</v>
      </c>
      <c r="L124" s="37">
        <f t="shared" ref="L124" si="1982">K124+((K129-L129)+(K130-L130))*(K124/SUM(K124:K128))</f>
        <v>0.55555555555555547</v>
      </c>
      <c r="M124" s="37">
        <f t="shared" ref="M124" si="1983">L124+((L129-M129)+(L130-M130))*(L124/SUM(L124:L128))</f>
        <v>0.55555555555555547</v>
      </c>
      <c r="N124" s="37">
        <f t="shared" ref="N124" si="1984">M124+((M129-N129)+(M130-N130))*(M124/SUM(M124:M128))</f>
        <v>0.55555555555555547</v>
      </c>
      <c r="O124" s="37">
        <f t="shared" ref="O124" si="1985">N124+((N129-O129)+(N130-O130))*(N124/SUM(N124:N128))</f>
        <v>0.55555555555555547</v>
      </c>
      <c r="P124" s="37">
        <f t="shared" ref="P124" si="1986">O124+((O129-P129)+(O130-P130))*(O124/SUM(O124:O128))</f>
        <v>0.55555555555555547</v>
      </c>
      <c r="Q124" s="37">
        <f t="shared" ref="Q124" si="1987">P124+((P129-Q129)+(P130-Q130))*(P124/SUM(P124:P128))</f>
        <v>0.55555555555555547</v>
      </c>
      <c r="R124" s="37">
        <f t="shared" ref="R124" si="1988">Q124+((Q129-R129)+(Q130-R130))*(Q124/SUM(Q124:Q128))</f>
        <v>0.55555555555555547</v>
      </c>
      <c r="S124" s="37">
        <f t="shared" ref="S124" si="1989">R124+((R129-S129)+(R130-S130))*(R124/SUM(R124:R128))</f>
        <v>0.55555555555555547</v>
      </c>
      <c r="T124" s="37">
        <f t="shared" ref="T124" si="1990">S124+((S129-T129)+(S130-T130))*(S124/SUM(S124:S128))</f>
        <v>0.55555555555555547</v>
      </c>
      <c r="U124" s="37">
        <f t="shared" ref="U124" si="1991">T124+((T129-U129)+(T130-U130))*(T124/SUM(T124:T128))</f>
        <v>0.55555555555555547</v>
      </c>
      <c r="V124" s="37">
        <f t="shared" ref="V124" si="1992">U124+((U129-V129)+(U130-V130))*(U124/SUM(U124:U128))</f>
        <v>0.55555555555555547</v>
      </c>
      <c r="W124" s="37">
        <f t="shared" ref="W124" si="1993">V124+((V129-W129)+(V130-W130))*(V124/SUM(V124:V128))</f>
        <v>0.55555555555555547</v>
      </c>
      <c r="X124" s="37">
        <f t="shared" ref="X124" si="1994">W124+((W129-X129)+(W130-X130))*(W124/SUM(W124:W128))</f>
        <v>0.55555555555555547</v>
      </c>
      <c r="Y124" s="37">
        <f t="shared" ref="Y124" si="1995">X124+((X129-Y129)+(X130-Y130))*(X124/SUM(X124:X128))</f>
        <v>0.55555555555555547</v>
      </c>
      <c r="Z124" s="37">
        <f t="shared" ref="Z124" si="1996">Y124+((Y129-Z129)+(Y130-Z130))*(Y124/SUM(Y124:Y128))</f>
        <v>0.55555555555555547</v>
      </c>
      <c r="AA124" s="37">
        <f t="shared" ref="AA124" si="1997">Z124+((Z129-AA129)+(Z130-AA130))*(Z124/SUM(Z124:Z128))</f>
        <v>0.55555555555555547</v>
      </c>
      <c r="AB124" s="37">
        <f t="shared" ref="AB124" si="1998">AA124+((AA129-AB129)+(AA130-AB130))*(AA124/SUM(AA124:AA128))</f>
        <v>0.55555555555555547</v>
      </c>
      <c r="AC124" s="37">
        <f t="shared" ref="AC124" si="1999">AB124+((AB129-AC129)+(AB130-AC130))*(AB124/SUM(AB124:AB128))</f>
        <v>0.55555555555555547</v>
      </c>
      <c r="AD124" s="37">
        <f t="shared" ref="AD124" si="2000">AC124+((AC129-AD129)+(AC130-AD130))*(AC124/SUM(AC124:AC128))</f>
        <v>0.55555555555555547</v>
      </c>
      <c r="AE124" s="37">
        <f t="shared" ref="AE124" si="2001">AD124+((AD129-AE129)+(AD130-AE130))*(AD124/SUM(AD124:AD128))</f>
        <v>0.55555555555555547</v>
      </c>
      <c r="AF124" s="37">
        <f t="shared" ref="AF124" si="2002">AE124+((AE129-AF129)+(AE130-AF130))*(AE124/SUM(AE124:AE128))</f>
        <v>0.55555555555555547</v>
      </c>
      <c r="AG124" s="37">
        <f t="shared" ref="AG124" si="2003">AF124+((AF129-AG129)+(AF130-AG130))*(AF124/SUM(AF124:AF128))</f>
        <v>0.55555555555555547</v>
      </c>
      <c r="AH124" s="37">
        <f t="shared" ref="AH124" si="2004">AG124+((AG129-AH129)+(AG130-AH130))*(AG124/SUM(AG124:AG128))</f>
        <v>0.55555555555555547</v>
      </c>
      <c r="AI124" s="37">
        <f t="shared" ref="AI124" si="2005">AH124+((AH129-AI129)+(AH130-AI130))*(AH124/SUM(AH124:AH128))</f>
        <v>0.55555555555555547</v>
      </c>
      <c r="AJ124" s="37">
        <f t="shared" ref="AJ124" si="2006">AI124+((AI129-AJ129)+(AI130-AJ130))*(AI124/SUM(AI124:AI128))</f>
        <v>0.55555555555555547</v>
      </c>
      <c r="AK124" s="37">
        <f t="shared" ref="AK124" si="2007">AJ124+((AJ129-AK129)+(AJ130-AK130))*(AJ124/SUM(AJ124:AJ128))</f>
        <v>0.55555555555555547</v>
      </c>
      <c r="AL124" s="37">
        <f t="shared" ref="AL124" si="2008">AK124+((AK129-AL129)+(AK130-AL130))*(AK124/SUM(AK124:AK128))</f>
        <v>0.55555555555555547</v>
      </c>
      <c r="AM124" s="37">
        <f t="shared" ref="AM124" si="2009">AL124+((AL129-AM129)+(AL130-AM130))*(AL124/SUM(AL124:AL128))</f>
        <v>0.55555555555555547</v>
      </c>
      <c r="AN124" s="37">
        <f t="shared" ref="AN124" si="2010">AM124+((AM129-AN129)+(AM130-AN130))*(AM124/SUM(AM124:AM128))</f>
        <v>0.55555555555555547</v>
      </c>
      <c r="AO124" s="37">
        <f t="shared" ref="AO124" si="2011">AN124+((AN129-AO129)+(AN130-AO130))*(AN124/SUM(AN124:AN128))</f>
        <v>0.55555555555555547</v>
      </c>
      <c r="AP124" s="37">
        <f t="shared" ref="AP124" si="2012">AO124+((AO129-AP129)+(AO130-AP130))*(AO124/SUM(AO124:AO128))</f>
        <v>0.55555555555555547</v>
      </c>
      <c r="AQ124" s="37">
        <f t="shared" ref="AQ124" si="2013">AP124+((AP129-AQ129)+(AP130-AQ130))*(AP124/SUM(AP124:AP128))</f>
        <v>0.55555555555555547</v>
      </c>
      <c r="AR124" s="37">
        <f t="shared" ref="AR124" si="2014">AQ124+((AQ129-AR129)+(AQ130-AR130))*(AQ124/SUM(AQ124:AQ128))</f>
        <v>0.55555555555555547</v>
      </c>
      <c r="AS124" s="38">
        <f t="shared" ref="AS124" si="2015">AR124+((AR129-AS129)+(AR130-AS130))*(AR124/SUM(AR124:AR128))</f>
        <v>0.55555555555555547</v>
      </c>
      <c r="AU124" s="7" cm="1">
        <f t="array" ref="AU124">IF($D124="","",INDEX('Data - CO2'!$B$5:$AP$53,MATCH(Kulturmodeller!$D124,'Data - CO2'!$A$5:$A$53,0),AU$20)*E124)</f>
        <v>0</v>
      </c>
      <c r="AV124" s="8" cm="1">
        <f t="array" ref="AV124">IF($D124="","",INDEX('Data - CO2'!$B$5:$AP$53,MATCH(Kulturmodeller!$D124,'Data - CO2'!$A$5:$A$53,0),AV$20)*F124)</f>
        <v>1.8344986613294967</v>
      </c>
      <c r="AW124" s="8" cm="1">
        <f t="array" ref="AW124">IF($D124="","",INDEX('Data - CO2'!$B$5:$AP$53,MATCH(Kulturmodeller!$D124,'Data - CO2'!$A$5:$A$53,0),AW$20)*G124)</f>
        <v>12.229991075529981</v>
      </c>
      <c r="AX124" s="8" cm="1">
        <f t="array" ref="AX124">IF($D124="","",INDEX('Data - CO2'!$B$5:$AP$53,MATCH(Kulturmodeller!$D124,'Data - CO2'!$A$5:$A$53,0),AX$20)*H124)</f>
        <v>31.70738426989254</v>
      </c>
      <c r="AY124" s="8" cm="1">
        <f t="array" ref="AY124">IF($D124="","",INDEX('Data - CO2'!$B$5:$AP$53,MATCH(Kulturmodeller!$D124,'Data - CO2'!$A$5:$A$53,0),AY$20)*I124)</f>
        <v>65.679581701920256</v>
      </c>
      <c r="AZ124" s="8" cm="1">
        <f t="array" ref="AZ124">IF($D124="","",INDEX('Data - CO2'!$B$5:$AP$53,MATCH(Kulturmodeller!$D124,'Data - CO2'!$A$5:$A$53,0),AZ$20)*J124*$B123)</f>
        <v>75.653868380448557</v>
      </c>
      <c r="BA124" s="8" cm="1">
        <f t="array" ref="BA124">IF($D124="","",INDEX('Data - CO2'!$B$5:$AP$53,MATCH(Kulturmodeller!$D124,'Data - CO2'!$A$5:$A$53,0),BA$20)*K124*$B123)</f>
        <v>82.053589711735796</v>
      </c>
      <c r="BB124" s="8" cm="1">
        <f t="array" ref="BB124">IF($D124="","",INDEX('Data - CO2'!$B$5:$AP$53,MATCH(Kulturmodeller!$D124,'Data - CO2'!$A$5:$A$53,0),BB$20)*L124*$B123)</f>
        <v>87.159757374701812</v>
      </c>
      <c r="BC124" s="8" cm="1">
        <f t="array" ref="BC124">IF($D124="","",INDEX('Data - CO2'!$B$5:$AP$53,MATCH(Kulturmodeller!$D124,'Data - CO2'!$A$5:$A$53,0),BC$20)*M124*$B123)</f>
        <v>92.951604199828068</v>
      </c>
      <c r="BD124" s="8" cm="1">
        <f t="array" ref="BD124">IF($D124="","",INDEX('Data - CO2'!$B$5:$AP$53,MATCH(Kulturmodeller!$D124,'Data - CO2'!$A$5:$A$53,0),BD$20)*N124*$B123)</f>
        <v>97.298642263645945</v>
      </c>
      <c r="BE124" s="8" cm="1">
        <f t="array" ref="BE124">IF($D124="","",INDEX('Data - CO2'!$B$5:$AP$53,MATCH(Kulturmodeller!$D124,'Data - CO2'!$A$5:$A$53,0),BE$20)*O124*$B123)</f>
        <v>101.68629131847439</v>
      </c>
      <c r="BF124" s="8" cm="1">
        <f t="array" ref="BF124">IF($D124="","",INDEX('Data - CO2'!$B$5:$AP$53,MATCH(Kulturmodeller!$D124,'Data - CO2'!$A$5:$A$53,0),BF$20)*P124*$B123)</f>
        <v>105.04016084245391</v>
      </c>
      <c r="BG124" s="8" cm="1">
        <f t="array" ref="BG124">IF($D124="","",INDEX('Data - CO2'!$B$5:$AP$53,MATCH(Kulturmodeller!$D124,'Data - CO2'!$A$5:$A$53,0),BG$20)*Q124*$B123)</f>
        <v>108.55643965779929</v>
      </c>
      <c r="BH124" s="8" cm="1">
        <f t="array" ref="BH124">IF($D124="","",INDEX('Data - CO2'!$B$5:$AP$53,MATCH(Kulturmodeller!$D124,'Data - CO2'!$A$5:$A$53,0),BH$20)*R124*$B123)</f>
        <v>113.87259238367768</v>
      </c>
      <c r="BI124" s="8" cm="1">
        <f t="array" ref="BI124">IF($D124="","",INDEX('Data - CO2'!$B$5:$AP$53,MATCH(Kulturmodeller!$D124,'Data - CO2'!$A$5:$A$53,0),BI$20)*S124*$B123)</f>
        <v>124.07767849840225</v>
      </c>
      <c r="BJ124" s="8" cm="1">
        <f t="array" ref="BJ124">IF($D124="","",INDEX('Data - CO2'!$B$5:$AP$53,MATCH(Kulturmodeller!$D124,'Data - CO2'!$A$5:$A$53,0),BJ$20)*T124*$B123)</f>
        <v>133.04088162448338</v>
      </c>
      <c r="BK124" s="8" cm="1">
        <f t="array" ref="BK124">IF($D124="","",INDEX('Data - CO2'!$B$5:$AP$53,MATCH(Kulturmodeller!$D124,'Data - CO2'!$A$5:$A$53,0),BK$20)*U124*$B123)</f>
        <v>143.66772632881751</v>
      </c>
      <c r="BL124" s="8" cm="1">
        <f t="array" ref="BL124">IF($D124="","",INDEX('Data - CO2'!$B$5:$AP$53,MATCH(Kulturmodeller!$D124,'Data - CO2'!$A$5:$A$53,0),BL$20)*V124*$B123)</f>
        <v>153.95997842896611</v>
      </c>
      <c r="BM124" s="8" cm="1">
        <f t="array" ref="BM124">IF($D124="","",INDEX('Data - CO2'!$B$5:$AP$53,MATCH(Kulturmodeller!$D124,'Data - CO2'!$A$5:$A$53,0),BM$20)*W124*$B123)</f>
        <v>163.65957148928169</v>
      </c>
      <c r="BN124" s="8" cm="1">
        <f t="array" ref="BN124">IF($D124="","",INDEX('Data - CO2'!$B$5:$AP$53,MATCH(Kulturmodeller!$D124,'Data - CO2'!$A$5:$A$53,0),BN$20)*X124*$B123)</f>
        <v>173.69679831506207</v>
      </c>
      <c r="BO124" s="8" cm="1">
        <f t="array" ref="BO124">IF($D124="","",INDEX('Data - CO2'!$B$5:$AP$53,MATCH(Kulturmodeller!$D124,'Data - CO2'!$A$5:$A$53,0),BO$20)*Y124*$B123)</f>
        <v>183.98827465561789</v>
      </c>
      <c r="BP124" s="8" cm="1">
        <f t="array" ref="BP124">IF($D124="","",INDEX('Data - CO2'!$B$5:$AP$53,MATCH(Kulturmodeller!$D124,'Data - CO2'!$A$5:$A$53,0),BP$20)*Z124*$B123)</f>
        <v>190.89203477279514</v>
      </c>
      <c r="BQ124" s="8" cm="1">
        <f t="array" ref="BQ124">IF($D124="","",INDEX('Data - CO2'!$B$5:$AP$53,MATCH(Kulturmodeller!$D124,'Data - CO2'!$A$5:$A$53,0),BQ$20)*AA124*$B123)</f>
        <v>193.5183475850217</v>
      </c>
      <c r="BR124" s="8" cm="1">
        <f t="array" ref="BR124">IF($D124="","",INDEX('Data - CO2'!$B$5:$AP$53,MATCH(Kulturmodeller!$D124,'Data - CO2'!$A$5:$A$53,0),BR$20)*AB124*$B123)</f>
        <v>196.487410529252</v>
      </c>
      <c r="BS124" s="8" cm="1">
        <f t="array" ref="BS124">IF($D124="","",INDEX('Data - CO2'!$B$5:$AP$53,MATCH(Kulturmodeller!$D124,'Data - CO2'!$A$5:$A$53,0),BS$20)*AC124*$B123)</f>
        <v>200.23579650039127</v>
      </c>
      <c r="BT124" s="8" cm="1">
        <f t="array" ref="BT124">IF($D124="","",INDEX('Data - CO2'!$B$5:$AP$53,MATCH(Kulturmodeller!$D124,'Data - CO2'!$A$5:$A$53,0),BT$20)*AD124*$B123)</f>
        <v>201.93641719911201</v>
      </c>
      <c r="BU124" s="8" cm="1">
        <f t="array" ref="BU124">IF($D124="","",INDEX('Data - CO2'!$B$5:$AP$53,MATCH(Kulturmodeller!$D124,'Data - CO2'!$A$5:$A$53,0),BU$20)*AE124*$B123)</f>
        <v>205.21449626467756</v>
      </c>
      <c r="BV124" s="8" cm="1">
        <f t="array" ref="BV124">IF($D124="","",INDEX('Data - CO2'!$B$5:$AP$53,MATCH(Kulturmodeller!$D124,'Data - CO2'!$A$5:$A$53,0),BV$20)*AF124*$B123)</f>
        <v>210.11859444961661</v>
      </c>
      <c r="BW124" s="8" cm="1">
        <f t="array" ref="BW124">IF($D124="","",INDEX('Data - CO2'!$B$5:$AP$53,MATCH(Kulturmodeller!$D124,'Data - CO2'!$A$5:$A$53,0),BW$20)*AG124*$B123)</f>
        <v>213.44988671465893</v>
      </c>
      <c r="BX124" s="8" cm="1">
        <f t="array" ref="BX124">IF($D124="","",INDEX('Data - CO2'!$B$5:$AP$53,MATCH(Kulturmodeller!$D124,'Data - CO2'!$A$5:$A$53,0),BX$20)*AH124*$B123)</f>
        <v>2.0383318459216628</v>
      </c>
      <c r="BY124" s="8" cm="1">
        <f t="array" ref="BY124">IF($D124="","",INDEX('Data - CO2'!$B$5:$AP$53,MATCH(Kulturmodeller!$D124,'Data - CO2'!$A$5:$A$53,0),BY$20)*AI124*$B123)</f>
        <v>13.588878972811088</v>
      </c>
      <c r="BZ124" s="8" cm="1">
        <f t="array" ref="BZ124">IF($D124="","",INDEX('Data - CO2'!$B$5:$AP$53,MATCH(Kulturmodeller!$D124,'Data - CO2'!$A$5:$A$53,0),BZ$20)*AJ124*$B123)</f>
        <v>33.97219743202772</v>
      </c>
      <c r="CA124" s="8" cm="1">
        <f t="array" ref="CA124">IF($D124="","",INDEX('Data - CO2'!$B$5:$AP$53,MATCH(Kulturmodeller!$D124,'Data - CO2'!$A$5:$A$53,0),CA$20)*AK124*$B123)</f>
        <v>67.94439486405544</v>
      </c>
      <c r="CB124" s="8" cm="1">
        <f t="array" ref="CB124">IF($D124="","",INDEX('Data - CO2'!$B$5:$AP$53,MATCH(Kulturmodeller!$D124,'Data - CO2'!$A$5:$A$53,0),CB$20)*AL124*$B123)</f>
        <v>75.653868380448557</v>
      </c>
      <c r="CC124" s="8" cm="1">
        <f t="array" ref="CC124">IF($D124="","",INDEX('Data - CO2'!$B$5:$AP$53,MATCH(Kulturmodeller!$D124,'Data - CO2'!$A$5:$A$53,0),CC$20)*AM124*$B123)</f>
        <v>82.053589711735796</v>
      </c>
      <c r="CD124" s="8" cm="1">
        <f t="array" ref="CD124">IF($D124="","",INDEX('Data - CO2'!$B$5:$AP$53,MATCH(Kulturmodeller!$D124,'Data - CO2'!$A$5:$A$53,0),CD$20)*AN124*$B123)</f>
        <v>87.159757374701812</v>
      </c>
      <c r="CE124" s="8" cm="1">
        <f t="array" ref="CE124">IF($D124="","",INDEX('Data - CO2'!$B$5:$AP$53,MATCH(Kulturmodeller!$D124,'Data - CO2'!$A$5:$A$53,0),CE$20)*AO124*$B123)</f>
        <v>92.951604199828068</v>
      </c>
      <c r="CF124" s="8" cm="1">
        <f t="array" ref="CF124">IF($D124="","",INDEX('Data - CO2'!$B$5:$AP$53,MATCH(Kulturmodeller!$D124,'Data - CO2'!$A$5:$A$53,0),CF$20)*AP124*$B123)</f>
        <v>97.298642263645945</v>
      </c>
      <c r="CG124" s="8" cm="1">
        <f t="array" ref="CG124">IF($D124="","",INDEX('Data - CO2'!$B$5:$AP$53,MATCH(Kulturmodeller!$D124,'Data - CO2'!$A$5:$A$53,0),CG$20)*AQ124*$B123)</f>
        <v>101.68629131847439</v>
      </c>
      <c r="CH124" s="8" cm="1">
        <f t="array" ref="CH124">IF($D124="","",INDEX('Data - CO2'!$B$5:$AP$53,MATCH(Kulturmodeller!$D124,'Data - CO2'!$A$5:$A$53,0),CH$20)*AR124*$B123)</f>
        <v>105.04016084245391</v>
      </c>
      <c r="CI124" s="9" cm="1">
        <f t="array" ref="CI124">IF($D124="","",INDEX('Data - CO2'!$B$5:$AP$53,MATCH(Kulturmodeller!$D124,'Data - CO2'!$A$5:$A$53,0),CI$20)*AS124*$B123)</f>
        <v>108.55643965779929</v>
      </c>
    </row>
    <row r="125" spans="1:87" x14ac:dyDescent="0.3">
      <c r="A125" s="33" t="s">
        <v>82</v>
      </c>
      <c r="B125" s="33"/>
      <c r="C125" s="124" t="str">
        <f>'Katalog over Kulturmodeller '!F51</f>
        <v>LØV - valgfri</v>
      </c>
      <c r="D125" s="125" t="s">
        <v>274</v>
      </c>
      <c r="E125" s="151">
        <f>'Katalog over Kulturmodeller '!W51</f>
        <v>0.3</v>
      </c>
      <c r="F125" s="40">
        <f>E125+((E129-F129)+(E130-F130))*(E125/SUM(E124:E128))</f>
        <v>0.3</v>
      </c>
      <c r="G125" s="40">
        <f t="shared" ref="G125" si="2016">F125+((F129-G129)+(F130-G130))*(F125/SUM(F124:F128))</f>
        <v>0.3</v>
      </c>
      <c r="H125" s="40">
        <f t="shared" ref="H125" si="2017">G125+((G129-H129)+(G130-H130))*(G125/SUM(G124:G128))</f>
        <v>0.31111111111111112</v>
      </c>
      <c r="I125" s="40">
        <f t="shared" ref="I125" si="2018">H125+((H129-I129)+(H130-I130))*(H125/SUM(H124:H128))</f>
        <v>0.32222222222222224</v>
      </c>
      <c r="J125" s="40">
        <f t="shared" ref="J125" si="2019">I125+((I129-J129)+(I130-J130))*(I125/SUM(I124:I128))</f>
        <v>0.33333333333333337</v>
      </c>
      <c r="K125" s="40">
        <f t="shared" ref="K125" si="2020">J125+((J129-K129)+(J130-K130))*(J125/SUM(J124:J128))</f>
        <v>0.33333333333333337</v>
      </c>
      <c r="L125" s="40">
        <f t="shared" ref="L125" si="2021">K125+((K129-L129)+(K130-L130))*(K125/SUM(K124:K128))</f>
        <v>0.33333333333333337</v>
      </c>
      <c r="M125" s="40">
        <f t="shared" ref="M125" si="2022">L125+((L129-M129)+(L130-M130))*(L125/SUM(L124:L128))</f>
        <v>0.33333333333333337</v>
      </c>
      <c r="N125" s="40">
        <f t="shared" ref="N125" si="2023">M125+((M129-N129)+(M130-N130))*(M125/SUM(M124:M128))</f>
        <v>0.33333333333333337</v>
      </c>
      <c r="O125" s="40">
        <f t="shared" ref="O125" si="2024">N125+((N129-O129)+(N130-O130))*(N125/SUM(N124:N128))</f>
        <v>0.33333333333333337</v>
      </c>
      <c r="P125" s="40">
        <f t="shared" ref="P125" si="2025">O125+((O129-P129)+(O130-P130))*(O125/SUM(O124:O128))</f>
        <v>0.33333333333333337</v>
      </c>
      <c r="Q125" s="40">
        <f t="shared" ref="Q125" si="2026">P125+((P129-Q129)+(P130-Q130))*(P125/SUM(P124:P128))</f>
        <v>0.33333333333333337</v>
      </c>
      <c r="R125" s="40">
        <f t="shared" ref="R125" si="2027">Q125+((Q129-R129)+(Q130-R130))*(Q125/SUM(Q124:Q128))</f>
        <v>0.33333333333333337</v>
      </c>
      <c r="S125" s="40">
        <f t="shared" ref="S125" si="2028">R125+((R129-S129)+(R130-S130))*(R125/SUM(R124:R128))</f>
        <v>0.33333333333333337</v>
      </c>
      <c r="T125" s="40">
        <f t="shared" ref="T125" si="2029">S125+((S129-T129)+(S130-T130))*(S125/SUM(S124:S128))</f>
        <v>0.33333333333333337</v>
      </c>
      <c r="U125" s="40">
        <f t="shared" ref="U125" si="2030">T125+((T129-U129)+(T130-U130))*(T125/SUM(T124:T128))</f>
        <v>0.33333333333333337</v>
      </c>
      <c r="V125" s="40">
        <f t="shared" ref="V125" si="2031">U125+((U129-V129)+(U130-V130))*(U125/SUM(U124:U128))</f>
        <v>0.33333333333333337</v>
      </c>
      <c r="W125" s="40">
        <f t="shared" ref="W125" si="2032">V125+((V129-W129)+(V130-W130))*(V125/SUM(V124:V128))</f>
        <v>0.33333333333333337</v>
      </c>
      <c r="X125" s="40">
        <f t="shared" ref="X125" si="2033">W125+((W129-X129)+(W130-X130))*(W125/SUM(W124:W128))</f>
        <v>0.33333333333333337</v>
      </c>
      <c r="Y125" s="40">
        <f t="shared" ref="Y125" si="2034">X125+((X129-Y129)+(X130-Y130))*(X125/SUM(X124:X128))</f>
        <v>0.33333333333333337</v>
      </c>
      <c r="Z125" s="40">
        <f t="shared" ref="Z125" si="2035">Y125+((Y129-Z129)+(Y130-Z130))*(Y125/SUM(Y124:Y128))</f>
        <v>0.33333333333333337</v>
      </c>
      <c r="AA125" s="40">
        <f t="shared" ref="AA125" si="2036">Z125+((Z129-AA129)+(Z130-AA130))*(Z125/SUM(Z124:Z128))</f>
        <v>0.33333333333333337</v>
      </c>
      <c r="AB125" s="40">
        <f t="shared" ref="AB125" si="2037">AA125+((AA129-AB129)+(AA130-AB130))*(AA125/SUM(AA124:AA128))</f>
        <v>0.33333333333333337</v>
      </c>
      <c r="AC125" s="40">
        <f t="shared" ref="AC125" si="2038">AB125+((AB129-AC129)+(AB130-AC130))*(AB125/SUM(AB124:AB128))</f>
        <v>0.33333333333333337</v>
      </c>
      <c r="AD125" s="40">
        <f t="shared" ref="AD125" si="2039">AC125+((AC129-AD129)+(AC130-AD130))*(AC125/SUM(AC124:AC128))</f>
        <v>0.33333333333333337</v>
      </c>
      <c r="AE125" s="40">
        <f t="shared" ref="AE125" si="2040">AD125+((AD129-AE129)+(AD130-AE130))*(AD125/SUM(AD124:AD128))</f>
        <v>0.33333333333333337</v>
      </c>
      <c r="AF125" s="40">
        <f t="shared" ref="AF125" si="2041">AE125+((AE129-AF129)+(AE130-AF130))*(AE125/SUM(AE124:AE128))</f>
        <v>0.33333333333333337</v>
      </c>
      <c r="AG125" s="40">
        <f t="shared" ref="AG125" si="2042">AF125+((AF129-AG129)+(AF130-AG130))*(AF125/SUM(AF124:AF128))</f>
        <v>0.33333333333333337</v>
      </c>
      <c r="AH125" s="40">
        <f t="shared" ref="AH125" si="2043">AG125+((AG129-AH129)+(AG130-AH130))*(AG125/SUM(AG124:AG128))</f>
        <v>0.33333333333333337</v>
      </c>
      <c r="AI125" s="40">
        <f t="shared" ref="AI125" si="2044">AH125+((AH129-AI129)+(AH130-AI130))*(AH125/SUM(AH124:AH128))</f>
        <v>0.33333333333333337</v>
      </c>
      <c r="AJ125" s="40">
        <f t="shared" ref="AJ125" si="2045">AI125+((AI129-AJ129)+(AI130-AJ130))*(AI125/SUM(AI124:AI128))</f>
        <v>0.33333333333333337</v>
      </c>
      <c r="AK125" s="40">
        <f t="shared" ref="AK125" si="2046">AJ125+((AJ129-AK129)+(AJ130-AK130))*(AJ125/SUM(AJ124:AJ128))</f>
        <v>0.33333333333333337</v>
      </c>
      <c r="AL125" s="40">
        <f t="shared" ref="AL125" si="2047">AK125+((AK129-AL129)+(AK130-AL130))*(AK125/SUM(AK124:AK128))</f>
        <v>0.33333333333333337</v>
      </c>
      <c r="AM125" s="40">
        <f t="shared" ref="AM125" si="2048">AL125+((AL129-AM129)+(AL130-AM130))*(AL125/SUM(AL124:AL128))</f>
        <v>0.33333333333333337</v>
      </c>
      <c r="AN125" s="40">
        <f t="shared" ref="AN125" si="2049">AM125+((AM129-AN129)+(AM130-AN130))*(AM125/SUM(AM124:AM128))</f>
        <v>0.33333333333333337</v>
      </c>
      <c r="AO125" s="40">
        <f t="shared" ref="AO125" si="2050">AN125+((AN129-AO129)+(AN130-AO130))*(AN125/SUM(AN124:AN128))</f>
        <v>0.33333333333333337</v>
      </c>
      <c r="AP125" s="40">
        <f t="shared" ref="AP125" si="2051">AO125+((AO129-AP129)+(AO130-AP130))*(AO125/SUM(AO124:AO128))</f>
        <v>0.33333333333333337</v>
      </c>
      <c r="AQ125" s="40">
        <f t="shared" ref="AQ125" si="2052">AP125+((AP129-AQ129)+(AP130-AQ130))*(AP125/SUM(AP124:AP128))</f>
        <v>0.33333333333333337</v>
      </c>
      <c r="AR125" s="40">
        <f t="shared" ref="AR125" si="2053">AQ125+((AQ129-AR129)+(AQ130-AR130))*(AQ125/SUM(AQ124:AQ128))</f>
        <v>0.33333333333333337</v>
      </c>
      <c r="AS125" s="41">
        <f t="shared" ref="AS125" si="2054">AR125+((AR129-AS129)+(AR130-AS130))*(AR125/SUM(AR124:AR128))</f>
        <v>0.33333333333333337</v>
      </c>
      <c r="AU125" s="10" cm="1">
        <f t="array" ref="AU125">IF($D125="","",INDEX('Data - CO2'!$B$5:$AP$53,MATCH(Kulturmodeller!$D125,'Data - CO2'!$A$5:$A$53,0),AU$20)*E125)</f>
        <v>0</v>
      </c>
      <c r="AV125" cm="1">
        <f t="array" ref="AV125">IF($D125="","",INDEX('Data - CO2'!$B$5:$AP$53,MATCH(Kulturmodeller!$D125,'Data - CO2'!$A$5:$A$53,0),AV$20)*F125)</f>
        <v>0.52253995805342779</v>
      </c>
      <c r="AW125" cm="1">
        <f t="array" ref="AW125">IF($D125="","",INDEX('Data - CO2'!$B$5:$AP$53,MATCH(Kulturmodeller!$D125,'Data - CO2'!$A$5:$A$53,0),AW$20)*G125)</f>
        <v>3.4835997203561857</v>
      </c>
      <c r="AX125" cm="1">
        <f t="array" ref="AX125">IF($D125="","",INDEX('Data - CO2'!$B$5:$AP$53,MATCH(Kulturmodeller!$D125,'Data - CO2'!$A$5:$A$53,0),AX$20)*H125)</f>
        <v>9.0315548305530733</v>
      </c>
      <c r="AY125" cm="1">
        <f t="array" ref="AY125">IF($D125="","",INDEX('Data - CO2'!$B$5:$AP$53,MATCH(Kulturmodeller!$D125,'Data - CO2'!$A$5:$A$53,0),AY$20)*I125)</f>
        <v>18.708220720431367</v>
      </c>
      <c r="AZ125" cm="1">
        <f t="array" ref="AZ125">IF($D125="","",INDEX('Data - CO2'!$B$5:$AP$53,MATCH(Kulturmodeller!$D125,'Data - CO2'!$A$5:$A$53,0),AZ$20)*J125*$B123)</f>
        <v>44.470490882435243</v>
      </c>
      <c r="BA125" cm="1">
        <f t="array" ref="BA125">IF($D125="","",INDEX('Data - CO2'!$B$5:$AP$53,MATCH(Kulturmodeller!$D125,'Data - CO2'!$A$5:$A$53,0),BA$20)*K125*$B123)</f>
        <v>74.492810337423137</v>
      </c>
      <c r="BB125" cm="1">
        <f t="array" ref="BB125">IF($D125="","",INDEX('Data - CO2'!$B$5:$AP$53,MATCH(Kulturmodeller!$D125,'Data - CO2'!$A$5:$A$53,0),BB$20)*L125*$B123)</f>
        <v>94.05584267017197</v>
      </c>
      <c r="BC125" cm="1">
        <f t="array" ref="BC125">IF($D125="","",INDEX('Data - CO2'!$B$5:$AP$53,MATCH(Kulturmodeller!$D125,'Data - CO2'!$A$5:$A$53,0),BC$20)*M125*$B123)</f>
        <v>103.37956730290367</v>
      </c>
      <c r="BD125" cm="1">
        <f t="array" ref="BD125">IF($D125="","",INDEX('Data - CO2'!$B$5:$AP$53,MATCH(Kulturmodeller!$D125,'Data - CO2'!$A$5:$A$53,0),BD$20)*N125*$B123)</f>
        <v>110.7701589820465</v>
      </c>
      <c r="BE125" cm="1">
        <f t="array" ref="BE125">IF($D125="","",INDEX('Data - CO2'!$B$5:$AP$53,MATCH(Kulturmodeller!$D125,'Data - CO2'!$A$5:$A$53,0),BE$20)*O125*$B123)</f>
        <v>121.3596198112631</v>
      </c>
      <c r="BF125" cm="1">
        <f t="array" ref="BF125">IF($D125="","",INDEX('Data - CO2'!$B$5:$AP$53,MATCH(Kulturmodeller!$D125,'Data - CO2'!$A$5:$A$53,0),BF$20)*P125*$B123)</f>
        <v>130.53639667730673</v>
      </c>
      <c r="BG125" cm="1">
        <f t="array" ref="BG125">IF($D125="","",INDEX('Data - CO2'!$B$5:$AP$53,MATCH(Kulturmodeller!$D125,'Data - CO2'!$A$5:$A$53,0),BG$20)*Q125*$B123)</f>
        <v>139.72465675838524</v>
      </c>
      <c r="BH125" cm="1">
        <f t="array" ref="BH125">IF($D125="","",INDEX('Data - CO2'!$B$5:$AP$53,MATCH(Kulturmodeller!$D125,'Data - CO2'!$A$5:$A$53,0),BH$20)*R125*$B123)</f>
        <v>148.60565574294998</v>
      </c>
      <c r="BI125" cm="1">
        <f t="array" ref="BI125">IF($D125="","",INDEX('Data - CO2'!$B$5:$AP$53,MATCH(Kulturmodeller!$D125,'Data - CO2'!$A$5:$A$53,0),BI$20)*S125*$B123)</f>
        <v>156.69987822858869</v>
      </c>
      <c r="BJ125" cm="1">
        <f t="array" ref="BJ125">IF($D125="","",INDEX('Data - CO2'!$B$5:$AP$53,MATCH(Kulturmodeller!$D125,'Data - CO2'!$A$5:$A$53,0),BJ$20)*T125*$B123)</f>
        <v>165.92089894270285</v>
      </c>
      <c r="BK125" cm="1">
        <f t="array" ref="BK125">IF($D125="","",INDEX('Data - CO2'!$B$5:$AP$53,MATCH(Kulturmodeller!$D125,'Data - CO2'!$A$5:$A$53,0),BK$20)*U125*$B123)</f>
        <v>173.62919639340177</v>
      </c>
      <c r="BL125" cm="1">
        <f t="array" ref="BL125">IF($D125="","",INDEX('Data - CO2'!$B$5:$AP$53,MATCH(Kulturmodeller!$D125,'Data - CO2'!$A$5:$A$53,0),BL$20)*V125*$B123)</f>
        <v>181.03756272081162</v>
      </c>
      <c r="BM125" cm="1">
        <f t="array" ref="BM125">IF($D125="","",INDEX('Data - CO2'!$B$5:$AP$53,MATCH(Kulturmodeller!$D125,'Data - CO2'!$A$5:$A$53,0),BM$20)*W125*$B123)</f>
        <v>185.18905814496344</v>
      </c>
      <c r="BN125" cm="1">
        <f t="array" ref="BN125">IF($D125="","",INDEX('Data - CO2'!$B$5:$AP$53,MATCH(Kulturmodeller!$D125,'Data - CO2'!$A$5:$A$53,0),BN$20)*X125*$B123)</f>
        <v>188.38898647904952</v>
      </c>
      <c r="BO125" cm="1">
        <f t="array" ref="BO125">IF($D125="","",INDEX('Data - CO2'!$B$5:$AP$53,MATCH(Kulturmodeller!$D125,'Data - CO2'!$A$5:$A$53,0),BO$20)*Y125*$B123)</f>
        <v>192.54065767261085</v>
      </c>
      <c r="BP125" cm="1">
        <f t="array" ref="BP125">IF($D125="","",INDEX('Data - CO2'!$B$5:$AP$53,MATCH(Kulturmodeller!$D125,'Data - CO2'!$A$5:$A$53,0),BP$20)*Z125*$B123)</f>
        <v>195.58676242906992</v>
      </c>
      <c r="BQ125" cm="1">
        <f t="array" ref="BQ125">IF($D125="","",INDEX('Data - CO2'!$B$5:$AP$53,MATCH(Kulturmodeller!$D125,'Data - CO2'!$A$5:$A$53,0),BQ$20)*AA125*$B123)</f>
        <v>199.21864146558897</v>
      </c>
      <c r="BR125" cm="1">
        <f t="array" ref="BR125">IF($D125="","",INDEX('Data - CO2'!$B$5:$AP$53,MATCH(Kulturmodeller!$D125,'Data - CO2'!$A$5:$A$53,0),BR$20)*AB125*$B123)</f>
        <v>202.63313256226516</v>
      </c>
      <c r="BS125" cm="1">
        <f t="array" ref="BS125">IF($D125="","",INDEX('Data - CO2'!$B$5:$AP$53,MATCH(Kulturmodeller!$D125,'Data - CO2'!$A$5:$A$53,0),BS$20)*AC125*$B123)</f>
        <v>206.79742801087949</v>
      </c>
      <c r="BT125" cm="1">
        <f t="array" ref="BT125">IF($D125="","",INDEX('Data - CO2'!$B$5:$AP$53,MATCH(Kulturmodeller!$D125,'Data - CO2'!$A$5:$A$53,0),BT$20)*AD125*$B123)</f>
        <v>208.46102391505312</v>
      </c>
      <c r="BU125" cm="1">
        <f t="array" ref="BU125">IF($D125="","",INDEX('Data - CO2'!$B$5:$AP$53,MATCH(Kulturmodeller!$D125,'Data - CO2'!$A$5:$A$53,0),BU$20)*AE125*$B123)</f>
        <v>212.72079314628135</v>
      </c>
      <c r="BV125" cm="1">
        <f t="array" ref="BV125">IF($D125="","",INDEX('Data - CO2'!$B$5:$AP$53,MATCH(Kulturmodeller!$D125,'Data - CO2'!$A$5:$A$53,0),BV$20)*AF125*$B123)</f>
        <v>0.58059995339269765</v>
      </c>
      <c r="BW125" cm="1">
        <f t="array" ref="BW125">IF($D125="","",INDEX('Data - CO2'!$B$5:$AP$53,MATCH(Kulturmodeller!$D125,'Data - CO2'!$A$5:$A$53,0),BW$20)*AG125*$B123)</f>
        <v>3.8706663559513181</v>
      </c>
      <c r="BX125" cm="1">
        <f t="array" ref="BX125">IF($D125="","",INDEX('Data - CO2'!$B$5:$AP$53,MATCH(Kulturmodeller!$D125,'Data - CO2'!$A$5:$A$53,0),BX$20)*AH125*$B123)</f>
        <v>9.6766658898782936</v>
      </c>
      <c r="BY125" cm="1">
        <f t="array" ref="BY125">IF($D125="","",INDEX('Data - CO2'!$B$5:$AP$53,MATCH(Kulturmodeller!$D125,'Data - CO2'!$A$5:$A$53,0),BY$20)*AI125*$B123)</f>
        <v>19.353331779756587</v>
      </c>
      <c r="BZ125" cm="1">
        <f t="array" ref="BZ125">IF($D125="","",INDEX('Data - CO2'!$B$5:$AP$53,MATCH(Kulturmodeller!$D125,'Data - CO2'!$A$5:$A$53,0),BZ$20)*AJ125*$B123)</f>
        <v>44.470490882435243</v>
      </c>
      <c r="CA125" cm="1">
        <f t="array" ref="CA125">IF($D125="","",INDEX('Data - CO2'!$B$5:$AP$53,MATCH(Kulturmodeller!$D125,'Data - CO2'!$A$5:$A$53,0),CA$20)*AK125*$B123)</f>
        <v>74.492810337423137</v>
      </c>
      <c r="CB125" cm="1">
        <f t="array" ref="CB125">IF($D125="","",INDEX('Data - CO2'!$B$5:$AP$53,MATCH(Kulturmodeller!$D125,'Data - CO2'!$A$5:$A$53,0),CB$20)*AL125*$B123)</f>
        <v>94.05584267017197</v>
      </c>
      <c r="CC125" cm="1">
        <f t="array" ref="CC125">IF($D125="","",INDEX('Data - CO2'!$B$5:$AP$53,MATCH(Kulturmodeller!$D125,'Data - CO2'!$A$5:$A$53,0),CC$20)*AM125*$B123)</f>
        <v>103.37956730290367</v>
      </c>
      <c r="CD125" cm="1">
        <f t="array" ref="CD125">IF($D125="","",INDEX('Data - CO2'!$B$5:$AP$53,MATCH(Kulturmodeller!$D125,'Data - CO2'!$A$5:$A$53,0),CD$20)*AN125*$B123)</f>
        <v>110.7701589820465</v>
      </c>
      <c r="CE125" cm="1">
        <f t="array" ref="CE125">IF($D125="","",INDEX('Data - CO2'!$B$5:$AP$53,MATCH(Kulturmodeller!$D125,'Data - CO2'!$A$5:$A$53,0),CE$20)*AO125*$B123)</f>
        <v>121.3596198112631</v>
      </c>
      <c r="CF125" cm="1">
        <f t="array" ref="CF125">IF($D125="","",INDEX('Data - CO2'!$B$5:$AP$53,MATCH(Kulturmodeller!$D125,'Data - CO2'!$A$5:$A$53,0),CF$20)*AP125*$B123)</f>
        <v>130.53639667730673</v>
      </c>
      <c r="CG125" cm="1">
        <f t="array" ref="CG125">IF($D125="","",INDEX('Data - CO2'!$B$5:$AP$53,MATCH(Kulturmodeller!$D125,'Data - CO2'!$A$5:$A$53,0),CG$20)*AQ125*$B123)</f>
        <v>139.72465675838524</v>
      </c>
      <c r="CH125" cm="1">
        <f t="array" ref="CH125">IF($D125="","",INDEX('Data - CO2'!$B$5:$AP$53,MATCH(Kulturmodeller!$D125,'Data - CO2'!$A$5:$A$53,0),CH$20)*AR125*$B123)</f>
        <v>148.60565574294998</v>
      </c>
      <c r="CI125" s="11" cm="1">
        <f t="array" ref="CI125">IF($D125="","",INDEX('Data - CO2'!$B$5:$AP$53,MATCH(Kulturmodeller!$D125,'Data - CO2'!$A$5:$A$53,0),CI$20)*AS125*$B123)</f>
        <v>156.69987822858869</v>
      </c>
    </row>
    <row r="126" spans="1:87" x14ac:dyDescent="0.3">
      <c r="A126" s="33" t="s">
        <v>83</v>
      </c>
      <c r="B126" s="33"/>
      <c r="C126" s="124" t="str">
        <f>'Katalog over Kulturmodeller '!F52</f>
        <v>NÅL - valgfri</v>
      </c>
      <c r="D126" s="125" t="s">
        <v>276</v>
      </c>
      <c r="E126" s="151">
        <f>'Katalog over Kulturmodeller '!W52</f>
        <v>0.1</v>
      </c>
      <c r="F126" s="40">
        <f>E126+((E129-F129)+(E130-F130))*(E126/SUM(E124:E128))</f>
        <v>0.1</v>
      </c>
      <c r="G126" s="40">
        <f t="shared" ref="G126" si="2055">F126+((F129-G129)+(F130-G130))*(F126/SUM(F124:F128))</f>
        <v>0.1</v>
      </c>
      <c r="H126" s="40">
        <f t="shared" ref="H126" si="2056">G126+((G129-H129)+(G130-H130))*(G126/SUM(G124:G128))</f>
        <v>0.10370370370370371</v>
      </c>
      <c r="I126" s="40">
        <f t="shared" ref="I126" si="2057">H126+((H129-I129)+(H130-I130))*(H126/SUM(H124:H128))</f>
        <v>0.10740740740740742</v>
      </c>
      <c r="J126" s="40">
        <f t="shared" ref="J126" si="2058">I126+((I129-J129)+(I130-J130))*(I126/SUM(I124:I128))</f>
        <v>0.11111111111111113</v>
      </c>
      <c r="K126" s="40">
        <f t="shared" ref="K126" si="2059">J126+((J129-K129)+(J130-K130))*(J126/SUM(J124:J128))</f>
        <v>0.11111111111111113</v>
      </c>
      <c r="L126" s="40">
        <f t="shared" ref="L126" si="2060">K126+((K129-L129)+(K130-L130))*(K126/SUM(K124:K128))</f>
        <v>0.11111111111111113</v>
      </c>
      <c r="M126" s="40">
        <f t="shared" ref="M126" si="2061">L126+((L129-M129)+(L130-M130))*(L126/SUM(L124:L128))</f>
        <v>0.11111111111111113</v>
      </c>
      <c r="N126" s="40">
        <f t="shared" ref="N126" si="2062">M126+((M129-N129)+(M130-N130))*(M126/SUM(M124:M128))</f>
        <v>0.11111111111111113</v>
      </c>
      <c r="O126" s="40">
        <f t="shared" ref="O126" si="2063">N126+((N129-O129)+(N130-O130))*(N126/SUM(N124:N128))</f>
        <v>0.11111111111111113</v>
      </c>
      <c r="P126" s="40">
        <f t="shared" ref="P126" si="2064">O126+((O129-P129)+(O130-P130))*(O126/SUM(O124:O128))</f>
        <v>0.11111111111111113</v>
      </c>
      <c r="Q126" s="40">
        <f t="shared" ref="Q126" si="2065">P126+((P129-Q129)+(P130-Q130))*(P126/SUM(P124:P128))</f>
        <v>0.11111111111111113</v>
      </c>
      <c r="R126" s="40">
        <f t="shared" ref="R126" si="2066">Q126+((Q129-R129)+(Q130-R130))*(Q126/SUM(Q124:Q128))</f>
        <v>0.11111111111111113</v>
      </c>
      <c r="S126" s="40">
        <f t="shared" ref="S126" si="2067">R126+((R129-S129)+(R130-S130))*(R126/SUM(R124:R128))</f>
        <v>0.11111111111111113</v>
      </c>
      <c r="T126" s="40">
        <f t="shared" ref="T126" si="2068">S126+((S129-T129)+(S130-T130))*(S126/SUM(S124:S128))</f>
        <v>0.11111111111111113</v>
      </c>
      <c r="U126" s="40">
        <f t="shared" ref="U126" si="2069">T126+((T129-U129)+(T130-U130))*(T126/SUM(T124:T128))</f>
        <v>0.11111111111111113</v>
      </c>
      <c r="V126" s="40">
        <f t="shared" ref="V126" si="2070">U126+((U129-V129)+(U130-V130))*(U126/SUM(U124:U128))</f>
        <v>0.11111111111111113</v>
      </c>
      <c r="W126" s="40">
        <f t="shared" ref="W126" si="2071">V126+((V129-W129)+(V130-W130))*(V126/SUM(V124:V128))</f>
        <v>0.11111111111111113</v>
      </c>
      <c r="X126" s="40">
        <f t="shared" ref="X126" si="2072">W126+((W129-X129)+(W130-X130))*(W126/SUM(W124:W128))</f>
        <v>0.11111111111111113</v>
      </c>
      <c r="Y126" s="40">
        <f t="shared" ref="Y126" si="2073">X126+((X129-Y129)+(X130-Y130))*(X126/SUM(X124:X128))</f>
        <v>0.11111111111111113</v>
      </c>
      <c r="Z126" s="40">
        <f t="shared" ref="Z126" si="2074">Y126+((Y129-Z129)+(Y130-Z130))*(Y126/SUM(Y124:Y128))</f>
        <v>0.11111111111111113</v>
      </c>
      <c r="AA126" s="40">
        <f t="shared" ref="AA126" si="2075">Z126+((Z129-AA129)+(Z130-AA130))*(Z126/SUM(Z124:Z128))</f>
        <v>0.11111111111111113</v>
      </c>
      <c r="AB126" s="40">
        <f t="shared" ref="AB126" si="2076">AA126+((AA129-AB129)+(AA130-AB130))*(AA126/SUM(AA124:AA128))</f>
        <v>0.11111111111111113</v>
      </c>
      <c r="AC126" s="40">
        <f t="shared" ref="AC126" si="2077">AB126+((AB129-AC129)+(AB130-AC130))*(AB126/SUM(AB124:AB128))</f>
        <v>0.11111111111111113</v>
      </c>
      <c r="AD126" s="40">
        <f t="shared" ref="AD126" si="2078">AC126+((AC129-AD129)+(AC130-AD130))*(AC126/SUM(AC124:AC128))</f>
        <v>0.11111111111111113</v>
      </c>
      <c r="AE126" s="40">
        <f t="shared" ref="AE126" si="2079">AD126+((AD129-AE129)+(AD130-AE130))*(AD126/SUM(AD124:AD128))</f>
        <v>0.11111111111111113</v>
      </c>
      <c r="AF126" s="40">
        <f t="shared" ref="AF126" si="2080">AE126+((AE129-AF129)+(AE130-AF130))*(AE126/SUM(AE124:AE128))</f>
        <v>0.11111111111111113</v>
      </c>
      <c r="AG126" s="40">
        <f t="shared" ref="AG126" si="2081">AF126+((AF129-AG129)+(AF130-AG130))*(AF126/SUM(AF124:AF128))</f>
        <v>0.11111111111111113</v>
      </c>
      <c r="AH126" s="40">
        <f t="shared" ref="AH126" si="2082">AG126+((AG129-AH129)+(AG130-AH130))*(AG126/SUM(AG124:AG128))</f>
        <v>0.11111111111111113</v>
      </c>
      <c r="AI126" s="40">
        <f t="shared" ref="AI126" si="2083">AH126+((AH129-AI129)+(AH130-AI130))*(AH126/SUM(AH124:AH128))</f>
        <v>0.11111111111111113</v>
      </c>
      <c r="AJ126" s="40">
        <f t="shared" ref="AJ126" si="2084">AI126+((AI129-AJ129)+(AI130-AJ130))*(AI126/SUM(AI124:AI128))</f>
        <v>0.11111111111111113</v>
      </c>
      <c r="AK126" s="40">
        <f t="shared" ref="AK126" si="2085">AJ126+((AJ129-AK129)+(AJ130-AK130))*(AJ126/SUM(AJ124:AJ128))</f>
        <v>0.11111111111111113</v>
      </c>
      <c r="AL126" s="40">
        <f t="shared" ref="AL126" si="2086">AK126+((AK129-AL129)+(AK130-AL130))*(AK126/SUM(AK124:AK128))</f>
        <v>0.11111111111111113</v>
      </c>
      <c r="AM126" s="40">
        <f t="shared" ref="AM126" si="2087">AL126+((AL129-AM129)+(AL130-AM130))*(AL126/SUM(AL124:AL128))</f>
        <v>0.11111111111111113</v>
      </c>
      <c r="AN126" s="40">
        <f t="shared" ref="AN126" si="2088">AM126+((AM129-AN129)+(AM130-AN130))*(AM126/SUM(AM124:AM128))</f>
        <v>0.11111111111111113</v>
      </c>
      <c r="AO126" s="40">
        <f t="shared" ref="AO126" si="2089">AN126+((AN129-AO129)+(AN130-AO130))*(AN126/SUM(AN124:AN128))</f>
        <v>0.11111111111111113</v>
      </c>
      <c r="AP126" s="40">
        <f t="shared" ref="AP126" si="2090">AO126+((AO129-AP129)+(AO130-AP130))*(AO126/SUM(AO124:AO128))</f>
        <v>0.11111111111111113</v>
      </c>
      <c r="AQ126" s="40">
        <f t="shared" ref="AQ126" si="2091">AP126+((AP129-AQ129)+(AP130-AQ130))*(AP126/SUM(AP124:AP128))</f>
        <v>0.11111111111111113</v>
      </c>
      <c r="AR126" s="40">
        <f t="shared" ref="AR126" si="2092">AQ126+((AQ129-AR129)+(AQ130-AR130))*(AQ126/SUM(AQ124:AQ128))</f>
        <v>0.11111111111111113</v>
      </c>
      <c r="AS126" s="41">
        <f t="shared" ref="AS126" si="2093">AR126+((AR129-AS129)+(AR130-AS130))*(AR126/SUM(AR124:AR128))</f>
        <v>0.11111111111111113</v>
      </c>
      <c r="AU126" s="10" cm="1">
        <f t="array" ref="AU126">IF($D126="","",INDEX('Data - CO2'!$B$5:$AP$53,MATCH(Kulturmodeller!$D126,'Data - CO2'!$A$5:$A$53,0),AU$20)*E126)</f>
        <v>0</v>
      </c>
      <c r="AV126" cm="1">
        <f t="array" ref="AV126">IF($D126="","",INDEX('Data - CO2'!$B$5:$AP$53,MATCH(Kulturmodeller!$D126,'Data - CO2'!$A$5:$A$53,0),AV$20)*F126)</f>
        <v>0.29827042858133845</v>
      </c>
      <c r="AW126" cm="1">
        <f t="array" ref="AW126">IF($D126="","",INDEX('Data - CO2'!$B$5:$AP$53,MATCH(Kulturmodeller!$D126,'Data - CO2'!$A$5:$A$53,0),AW$20)*G126)</f>
        <v>1.9884695238755901</v>
      </c>
      <c r="AX126" cm="1">
        <f t="array" ref="AX126">IF($D126="","",INDEX('Data - CO2'!$B$5:$AP$53,MATCH(Kulturmodeller!$D126,'Data - CO2'!$A$5:$A$53,0),AX$20)*H126)</f>
        <v>5.1552913581959734</v>
      </c>
      <c r="AY126" cm="1">
        <f t="array" ref="AY126">IF($D126="","",INDEX('Data - CO2'!$B$5:$AP$53,MATCH(Kulturmodeller!$D126,'Data - CO2'!$A$5:$A$53,0),AY$20)*I126)</f>
        <v>10.678817813405946</v>
      </c>
      <c r="AZ126" cm="1">
        <f t="array" ref="AZ126">IF($D126="","",INDEX('Data - CO2'!$B$5:$AP$53,MATCH(Kulturmodeller!$D126,'Data - CO2'!$A$5:$A$53,0),AZ$20)*J126*$B123)</f>
        <v>21.485978023102163</v>
      </c>
      <c r="BA126" cm="1">
        <f t="array" ref="BA126">IF($D126="","",INDEX('Data - CO2'!$B$5:$AP$53,MATCH(Kulturmodeller!$D126,'Data - CO2'!$A$5:$A$53,0),BA$20)*K126*$B123)</f>
        <v>30.194670252930216</v>
      </c>
      <c r="BB126" cm="1">
        <f t="array" ref="BB126">IF($D126="","",INDEX('Data - CO2'!$B$5:$AP$53,MATCH(Kulturmodeller!$D126,'Data - CO2'!$A$5:$A$53,0),BB$20)*L126*$B123)</f>
        <v>33.918380015761272</v>
      </c>
      <c r="BC126" cm="1">
        <f t="array" ref="BC126">IF($D126="","",INDEX('Data - CO2'!$B$5:$AP$53,MATCH(Kulturmodeller!$D126,'Data - CO2'!$A$5:$A$53,0),BC$20)*M126*$B123)</f>
        <v>36.762858496195548</v>
      </c>
      <c r="BD126" cm="1">
        <f t="array" ref="BD126">IF($D126="","",INDEX('Data - CO2'!$B$5:$AP$53,MATCH(Kulturmodeller!$D126,'Data - CO2'!$A$5:$A$53,0),BD$20)*N126*$B123)</f>
        <v>39.474425396743712</v>
      </c>
      <c r="BE126" cm="1">
        <f t="array" ref="BE126">IF($D126="","",INDEX('Data - CO2'!$B$5:$AP$53,MATCH(Kulturmodeller!$D126,'Data - CO2'!$A$5:$A$53,0),BE$20)*O126*$B123)</f>
        <v>41.696329585829488</v>
      </c>
      <c r="BF126" cm="1">
        <f t="array" ref="BF126">IF($D126="","",INDEX('Data - CO2'!$B$5:$AP$53,MATCH(Kulturmodeller!$D126,'Data - CO2'!$A$5:$A$53,0),BF$20)*P126*$B123)</f>
        <v>44.052990272561395</v>
      </c>
      <c r="BG126" cm="1">
        <f t="array" ref="BG126">IF($D126="","",INDEX('Data - CO2'!$B$5:$AP$53,MATCH(Kulturmodeller!$D126,'Data - CO2'!$A$5:$A$53,0),BG$20)*Q126*$B123)</f>
        <v>46.079410348012743</v>
      </c>
      <c r="BH126" cm="1">
        <f t="array" ref="BH126">IF($D126="","",INDEX('Data - CO2'!$B$5:$AP$53,MATCH(Kulturmodeller!$D126,'Data - CO2'!$A$5:$A$53,0),BH$20)*R126*$B123)</f>
        <v>47.485971064264419</v>
      </c>
      <c r="BI126" cm="1">
        <f t="array" ref="BI126">IF($D126="","",INDEX('Data - CO2'!$B$5:$AP$53,MATCH(Kulturmodeller!$D126,'Data - CO2'!$A$5:$A$53,0),BI$20)*S126*$B123)</f>
        <v>48.703987955219276</v>
      </c>
      <c r="BJ126" cm="1">
        <f t="array" ref="BJ126">IF($D126="","",INDEX('Data - CO2'!$B$5:$AP$53,MATCH(Kulturmodeller!$D126,'Data - CO2'!$A$5:$A$53,0),BJ$20)*T126*$B123)</f>
        <v>49.775644564325091</v>
      </c>
      <c r="BK126" cm="1">
        <f t="array" ref="BK126">IF($D126="","",INDEX('Data - CO2'!$B$5:$AP$53,MATCH(Kulturmodeller!$D126,'Data - CO2'!$A$5:$A$53,0),BK$20)*U126*$B123)</f>
        <v>0.33141158731259834</v>
      </c>
      <c r="BL126" cm="1">
        <f t="array" ref="BL126">IF($D126="","",INDEX('Data - CO2'!$B$5:$AP$53,MATCH(Kulturmodeller!$D126,'Data - CO2'!$A$5:$A$53,0),BL$20)*V126*$B123)</f>
        <v>2.2094105820839891</v>
      </c>
      <c r="BM126" cm="1">
        <f t="array" ref="BM126">IF($D126="","",INDEX('Data - CO2'!$B$5:$AP$53,MATCH(Kulturmodeller!$D126,'Data - CO2'!$A$5:$A$53,0),BM$20)*W126*$B123)</f>
        <v>5.5235264552099723</v>
      </c>
      <c r="BN126" cm="1">
        <f t="array" ref="BN126">IF($D126="","",INDEX('Data - CO2'!$B$5:$AP$53,MATCH(Kulturmodeller!$D126,'Data - CO2'!$A$5:$A$53,0),BN$20)*X126*$B123)</f>
        <v>11.047052910419945</v>
      </c>
      <c r="BO126" cm="1">
        <f t="array" ref="BO126">IF($D126="","",INDEX('Data - CO2'!$B$5:$AP$53,MATCH(Kulturmodeller!$D126,'Data - CO2'!$A$5:$A$53,0),BO$20)*Y126*$B123)</f>
        <v>21.485978023102163</v>
      </c>
      <c r="BP126" cm="1">
        <f t="array" ref="BP126">IF($D126="","",INDEX('Data - CO2'!$B$5:$AP$53,MATCH(Kulturmodeller!$D126,'Data - CO2'!$A$5:$A$53,0),BP$20)*Z126*$B123)</f>
        <v>30.194670252930216</v>
      </c>
      <c r="BQ126" cm="1">
        <f t="array" ref="BQ126">IF($D126="","",INDEX('Data - CO2'!$B$5:$AP$53,MATCH(Kulturmodeller!$D126,'Data - CO2'!$A$5:$A$53,0),BQ$20)*AA126*$B123)</f>
        <v>33.918380015761272</v>
      </c>
      <c r="BR126" cm="1">
        <f t="array" ref="BR126">IF($D126="","",INDEX('Data - CO2'!$B$5:$AP$53,MATCH(Kulturmodeller!$D126,'Data - CO2'!$A$5:$A$53,0),BR$20)*AB126*$B123)</f>
        <v>36.762858496195548</v>
      </c>
      <c r="BS126" cm="1">
        <f t="array" ref="BS126">IF($D126="","",INDEX('Data - CO2'!$B$5:$AP$53,MATCH(Kulturmodeller!$D126,'Data - CO2'!$A$5:$A$53,0),BS$20)*AC126*$B123)</f>
        <v>39.474425396743712</v>
      </c>
      <c r="BT126" cm="1">
        <f t="array" ref="BT126">IF($D126="","",INDEX('Data - CO2'!$B$5:$AP$53,MATCH(Kulturmodeller!$D126,'Data - CO2'!$A$5:$A$53,0),BT$20)*AD126*$B123)</f>
        <v>41.696329585829488</v>
      </c>
      <c r="BU126" cm="1">
        <f t="array" ref="BU126">IF($D126="","",INDEX('Data - CO2'!$B$5:$AP$53,MATCH(Kulturmodeller!$D126,'Data - CO2'!$A$5:$A$53,0),BU$20)*AE126*$B123)</f>
        <v>44.052990272561395</v>
      </c>
      <c r="BV126" cm="1">
        <f t="array" ref="BV126">IF($D126="","",INDEX('Data - CO2'!$B$5:$AP$53,MATCH(Kulturmodeller!$D126,'Data - CO2'!$A$5:$A$53,0),BV$20)*AF126*$B123)</f>
        <v>46.079410348012743</v>
      </c>
      <c r="BW126" cm="1">
        <f t="array" ref="BW126">IF($D126="","",INDEX('Data - CO2'!$B$5:$AP$53,MATCH(Kulturmodeller!$D126,'Data - CO2'!$A$5:$A$53,0),BW$20)*AG126*$B123)</f>
        <v>47.485971064264419</v>
      </c>
      <c r="BX126" cm="1">
        <f t="array" ref="BX126">IF($D126="","",INDEX('Data - CO2'!$B$5:$AP$53,MATCH(Kulturmodeller!$D126,'Data - CO2'!$A$5:$A$53,0),BX$20)*AH126*$B123)</f>
        <v>48.703987955219276</v>
      </c>
      <c r="BY126" cm="1">
        <f t="array" ref="BY126">IF($D126="","",INDEX('Data - CO2'!$B$5:$AP$53,MATCH(Kulturmodeller!$D126,'Data - CO2'!$A$5:$A$53,0),BY$20)*AI126*$B123)</f>
        <v>49.775644564325091</v>
      </c>
      <c r="BZ126" cm="1">
        <f t="array" ref="BZ126">IF($D126="","",INDEX('Data - CO2'!$B$5:$AP$53,MATCH(Kulturmodeller!$D126,'Data - CO2'!$A$5:$A$53,0),BZ$20)*AJ126*$B123)</f>
        <v>0.33141158731259834</v>
      </c>
      <c r="CA126" cm="1">
        <f t="array" ref="CA126">IF($D126="","",INDEX('Data - CO2'!$B$5:$AP$53,MATCH(Kulturmodeller!$D126,'Data - CO2'!$A$5:$A$53,0),CA$20)*AK126*$B123)</f>
        <v>2.2094105820839891</v>
      </c>
      <c r="CB126" cm="1">
        <f t="array" ref="CB126">IF($D126="","",INDEX('Data - CO2'!$B$5:$AP$53,MATCH(Kulturmodeller!$D126,'Data - CO2'!$A$5:$A$53,0),CB$20)*AL126*$B123)</f>
        <v>5.5235264552099723</v>
      </c>
      <c r="CC126" cm="1">
        <f t="array" ref="CC126">IF($D126="","",INDEX('Data - CO2'!$B$5:$AP$53,MATCH(Kulturmodeller!$D126,'Data - CO2'!$A$5:$A$53,0),CC$20)*AM126*$B123)</f>
        <v>11.047052910419945</v>
      </c>
      <c r="CD126" cm="1">
        <f t="array" ref="CD126">IF($D126="","",INDEX('Data - CO2'!$B$5:$AP$53,MATCH(Kulturmodeller!$D126,'Data - CO2'!$A$5:$A$53,0),CD$20)*AN126*$B123)</f>
        <v>21.485978023102163</v>
      </c>
      <c r="CE126" cm="1">
        <f t="array" ref="CE126">IF($D126="","",INDEX('Data - CO2'!$B$5:$AP$53,MATCH(Kulturmodeller!$D126,'Data - CO2'!$A$5:$A$53,0),CE$20)*AO126*$B123)</f>
        <v>30.194670252930216</v>
      </c>
      <c r="CF126" cm="1">
        <f t="array" ref="CF126">IF($D126="","",INDEX('Data - CO2'!$B$5:$AP$53,MATCH(Kulturmodeller!$D126,'Data - CO2'!$A$5:$A$53,0),CF$20)*AP126*$B123)</f>
        <v>33.918380015761272</v>
      </c>
      <c r="CG126" cm="1">
        <f t="array" ref="CG126">IF($D126="","",INDEX('Data - CO2'!$B$5:$AP$53,MATCH(Kulturmodeller!$D126,'Data - CO2'!$A$5:$A$53,0),CG$20)*AQ126*$B123)</f>
        <v>36.762858496195548</v>
      </c>
      <c r="CH126" cm="1">
        <f t="array" ref="CH126">IF($D126="","",INDEX('Data - CO2'!$B$5:$AP$53,MATCH(Kulturmodeller!$D126,'Data - CO2'!$A$5:$A$53,0),CH$20)*AR126*$B123)</f>
        <v>39.474425396743712</v>
      </c>
      <c r="CI126" s="11" cm="1">
        <f t="array" ref="CI126">IF($D126="","",INDEX('Data - CO2'!$B$5:$AP$53,MATCH(Kulturmodeller!$D126,'Data - CO2'!$A$5:$A$53,0),CI$20)*AS126*$B123)</f>
        <v>41.696329585829488</v>
      </c>
    </row>
    <row r="127" spans="1:87" x14ac:dyDescent="0.3">
      <c r="A127" s="33" t="s">
        <v>84</v>
      </c>
      <c r="B127" s="33"/>
      <c r="C127" s="124" t="str">
        <f>'Katalog over Kulturmodeller '!F53</f>
        <v>Juletræer (NGR)</v>
      </c>
      <c r="D127" s="125" t="s">
        <v>635</v>
      </c>
      <c r="E127" s="151">
        <f>'Katalog over Kulturmodeller '!W53</f>
        <v>0</v>
      </c>
      <c r="F127" s="40">
        <f>E127+((E129-F129)+(E130-F130))*(E127/SUM(E124:E128))</f>
        <v>0</v>
      </c>
      <c r="G127" s="40">
        <f t="shared" ref="G127" si="2094">F127+((F129-G129)+(F130-G130))*(F127/SUM(F124:F128))</f>
        <v>0</v>
      </c>
      <c r="H127" s="40">
        <f t="shared" ref="H127" si="2095">G127+((G129-H129)+(G130-H130))*(G127/SUM(G124:G128))</f>
        <v>0</v>
      </c>
      <c r="I127" s="40">
        <f t="shared" ref="I127" si="2096">H127+((H129-I129)+(H130-I130))*(H127/SUM(H124:H128))</f>
        <v>0</v>
      </c>
      <c r="J127" s="40">
        <f t="shared" ref="J127" si="2097">I127+((I129-J129)+(I130-J130))*(I127/SUM(I124:I128))</f>
        <v>0</v>
      </c>
      <c r="K127" s="40">
        <f t="shared" ref="K127" si="2098">J127+((J129-K129)+(J130-K130))*(J127/SUM(J124:J128))</f>
        <v>0</v>
      </c>
      <c r="L127" s="40">
        <f t="shared" ref="L127" si="2099">K127+((K129-L129)+(K130-L130))*(K127/SUM(K124:K128))</f>
        <v>0</v>
      </c>
      <c r="M127" s="40">
        <f t="shared" ref="M127" si="2100">L127+((L129-M129)+(L130-M130))*(L127/SUM(L124:L128))</f>
        <v>0</v>
      </c>
      <c r="N127" s="40">
        <f t="shared" ref="N127" si="2101">M127+((M129-N129)+(M130-N130))*(M127/SUM(M124:M128))</f>
        <v>0</v>
      </c>
      <c r="O127" s="40">
        <f t="shared" ref="O127" si="2102">N127+((N129-O129)+(N130-O130))*(N127/SUM(N124:N128))</f>
        <v>0</v>
      </c>
      <c r="P127" s="40">
        <f t="shared" ref="P127" si="2103">O127+((O129-P129)+(O130-P130))*(O127/SUM(O124:O128))</f>
        <v>0</v>
      </c>
      <c r="Q127" s="40">
        <f t="shared" ref="Q127" si="2104">P127+((P129-Q129)+(P130-Q130))*(P127/SUM(P124:P128))</f>
        <v>0</v>
      </c>
      <c r="R127" s="40">
        <f t="shared" ref="R127" si="2105">Q127+((Q129-R129)+(Q130-R130))*(Q127/SUM(Q124:Q128))</f>
        <v>0</v>
      </c>
      <c r="S127" s="40">
        <f t="shared" ref="S127" si="2106">R127+((R129-S129)+(R130-S130))*(R127/SUM(R124:R128))</f>
        <v>0</v>
      </c>
      <c r="T127" s="40">
        <f t="shared" ref="T127" si="2107">S127+((S129-T129)+(S130-T130))*(S127/SUM(S124:S128))</f>
        <v>0</v>
      </c>
      <c r="U127" s="40">
        <f t="shared" ref="U127" si="2108">T127+((T129-U129)+(T130-U130))*(T127/SUM(T124:T128))</f>
        <v>0</v>
      </c>
      <c r="V127" s="40">
        <f t="shared" ref="V127" si="2109">U127+((U129-V129)+(U130-V130))*(U127/SUM(U124:U128))</f>
        <v>0</v>
      </c>
      <c r="W127" s="40">
        <f t="shared" ref="W127" si="2110">V127+((V129-W129)+(V130-W130))*(V127/SUM(V124:V128))</f>
        <v>0</v>
      </c>
      <c r="X127" s="40">
        <f t="shared" ref="X127" si="2111">W127+((W129-X129)+(W130-X130))*(W127/SUM(W124:W128))</f>
        <v>0</v>
      </c>
      <c r="Y127" s="40">
        <f t="shared" ref="Y127" si="2112">X127+((X129-Y129)+(X130-Y130))*(X127/SUM(X124:X128))</f>
        <v>0</v>
      </c>
      <c r="Z127" s="40">
        <f t="shared" ref="Z127" si="2113">Y127+((Y129-Z129)+(Y130-Z130))*(Y127/SUM(Y124:Y128))</f>
        <v>0</v>
      </c>
      <c r="AA127" s="40">
        <f t="shared" ref="AA127" si="2114">Z127+((Z129-AA129)+(Z130-AA130))*(Z127/SUM(Z124:Z128))</f>
        <v>0</v>
      </c>
      <c r="AB127" s="40">
        <f t="shared" ref="AB127" si="2115">AA127+((AA129-AB129)+(AA130-AB130))*(AA127/SUM(AA124:AA128))</f>
        <v>0</v>
      </c>
      <c r="AC127" s="40">
        <f t="shared" ref="AC127" si="2116">AB127+((AB129-AC129)+(AB130-AC130))*(AB127/SUM(AB124:AB128))</f>
        <v>0</v>
      </c>
      <c r="AD127" s="40">
        <f t="shared" ref="AD127" si="2117">AC127+((AC129-AD129)+(AC130-AD130))*(AC127/SUM(AC124:AC128))</f>
        <v>0</v>
      </c>
      <c r="AE127" s="40">
        <f t="shared" ref="AE127" si="2118">AD127+((AD129-AE129)+(AD130-AE130))*(AD127/SUM(AD124:AD128))</f>
        <v>0</v>
      </c>
      <c r="AF127" s="40">
        <f t="shared" ref="AF127" si="2119">AE127+((AE129-AF129)+(AE130-AF130))*(AE127/SUM(AE124:AE128))</f>
        <v>0</v>
      </c>
      <c r="AG127" s="40">
        <f t="shared" ref="AG127" si="2120">AF127+((AF129-AG129)+(AF130-AG130))*(AF127/SUM(AF124:AF128))</f>
        <v>0</v>
      </c>
      <c r="AH127" s="40">
        <f t="shared" ref="AH127" si="2121">AG127+((AG129-AH129)+(AG130-AH130))*(AG127/SUM(AG124:AG128))</f>
        <v>0</v>
      </c>
      <c r="AI127" s="40">
        <f t="shared" ref="AI127" si="2122">AH127+((AH129-AI129)+(AH130-AI130))*(AH127/SUM(AH124:AH128))</f>
        <v>0</v>
      </c>
      <c r="AJ127" s="40">
        <f t="shared" ref="AJ127" si="2123">AI127+((AI129-AJ129)+(AI130-AJ130))*(AI127/SUM(AI124:AI128))</f>
        <v>0</v>
      </c>
      <c r="AK127" s="40">
        <f t="shared" ref="AK127" si="2124">AJ127+((AJ129-AK129)+(AJ130-AK130))*(AJ127/SUM(AJ124:AJ128))</f>
        <v>0</v>
      </c>
      <c r="AL127" s="40">
        <f t="shared" ref="AL127" si="2125">AK127+((AK129-AL129)+(AK130-AL130))*(AK127/SUM(AK124:AK128))</f>
        <v>0</v>
      </c>
      <c r="AM127" s="40">
        <f t="shared" ref="AM127" si="2126">AL127+((AL129-AM129)+(AL130-AM130))*(AL127/SUM(AL124:AL128))</f>
        <v>0</v>
      </c>
      <c r="AN127" s="40">
        <f t="shared" ref="AN127" si="2127">AM127+((AM129-AN129)+(AM130-AN130))*(AM127/SUM(AM124:AM128))</f>
        <v>0</v>
      </c>
      <c r="AO127" s="40">
        <f t="shared" ref="AO127" si="2128">AN127+((AN129-AO129)+(AN130-AO130))*(AN127/SUM(AN124:AN128))</f>
        <v>0</v>
      </c>
      <c r="AP127" s="40">
        <f t="shared" ref="AP127" si="2129">AO127+((AO129-AP129)+(AO130-AP130))*(AO127/SUM(AO124:AO128))</f>
        <v>0</v>
      </c>
      <c r="AQ127" s="40">
        <f t="shared" ref="AQ127" si="2130">AP127+((AP129-AQ129)+(AP130-AQ130))*(AP127/SUM(AP124:AP128))</f>
        <v>0</v>
      </c>
      <c r="AR127" s="40">
        <f t="shared" ref="AR127" si="2131">AQ127+((AQ129-AR129)+(AQ130-AR130))*(AQ127/SUM(AQ124:AQ128))</f>
        <v>0</v>
      </c>
      <c r="AS127" s="41">
        <f t="shared" ref="AS127" si="2132">AR127+((AR129-AS129)+(AR130-AS130))*(AR127/SUM(AR124:AR128))</f>
        <v>0</v>
      </c>
      <c r="AU127" s="10" cm="1">
        <f t="array" ref="AU127">IF($D127="","",INDEX('Data - CO2'!$B$5:$AP$53,MATCH(Kulturmodeller!$D127,'Data - CO2'!$A$5:$A$53,0),AU$20)*E127)</f>
        <v>0</v>
      </c>
      <c r="AV127" cm="1">
        <f t="array" ref="AV127">IF($D127="","",INDEX('Data - CO2'!$B$5:$AP$53,MATCH(Kulturmodeller!$D127,'Data - CO2'!$A$5:$A$53,0),AV$20)*F127)</f>
        <v>0</v>
      </c>
      <c r="AW127" cm="1">
        <f t="array" ref="AW127">IF($D127="","",INDEX('Data - CO2'!$B$5:$AP$53,MATCH(Kulturmodeller!$D127,'Data - CO2'!$A$5:$A$53,0),AW$20)*G127)</f>
        <v>0</v>
      </c>
      <c r="AX127" cm="1">
        <f t="array" ref="AX127">IF($D127="","",INDEX('Data - CO2'!$B$5:$AP$53,MATCH(Kulturmodeller!$D127,'Data - CO2'!$A$5:$A$53,0),AX$20)*H127)</f>
        <v>0</v>
      </c>
      <c r="AY127" cm="1">
        <f t="array" ref="AY127">IF($D127="","",INDEX('Data - CO2'!$B$5:$AP$53,MATCH(Kulturmodeller!$D127,'Data - CO2'!$A$5:$A$53,0),AY$20)*I127)</f>
        <v>0</v>
      </c>
      <c r="AZ127" cm="1">
        <f t="array" ref="AZ127">IF($D127="","",INDEX('Data - CO2'!$B$5:$AP$53,MATCH(Kulturmodeller!$D127,'Data - CO2'!$A$5:$A$53,0),AZ$20)*J127*$B123)</f>
        <v>0</v>
      </c>
      <c r="BA127" cm="1">
        <f t="array" ref="BA127">IF($D127="","",INDEX('Data - CO2'!$B$5:$AP$53,MATCH(Kulturmodeller!$D127,'Data - CO2'!$A$5:$A$53,0),BA$20)*K127*$B123)</f>
        <v>0</v>
      </c>
      <c r="BB127" cm="1">
        <f t="array" ref="BB127">IF($D127="","",INDEX('Data - CO2'!$B$5:$AP$53,MATCH(Kulturmodeller!$D127,'Data - CO2'!$A$5:$A$53,0),BB$20)*L127*$B123)</f>
        <v>0</v>
      </c>
      <c r="BC127" cm="1">
        <f t="array" ref="BC127">IF($D127="","",INDEX('Data - CO2'!$B$5:$AP$53,MATCH(Kulturmodeller!$D127,'Data - CO2'!$A$5:$A$53,0),BC$20)*M127*$B123)</f>
        <v>0</v>
      </c>
      <c r="BD127" cm="1">
        <f t="array" ref="BD127">IF($D127="","",INDEX('Data - CO2'!$B$5:$AP$53,MATCH(Kulturmodeller!$D127,'Data - CO2'!$A$5:$A$53,0),BD$20)*N127*$B123)</f>
        <v>0</v>
      </c>
      <c r="BE127" cm="1">
        <f t="array" ref="BE127">IF($D127="","",INDEX('Data - CO2'!$B$5:$AP$53,MATCH(Kulturmodeller!$D127,'Data - CO2'!$A$5:$A$53,0),BE$20)*O127*$B123)</f>
        <v>0</v>
      </c>
      <c r="BF127" cm="1">
        <f t="array" ref="BF127">IF($D127="","",INDEX('Data - CO2'!$B$5:$AP$53,MATCH(Kulturmodeller!$D127,'Data - CO2'!$A$5:$A$53,0),BF$20)*P127*$B123)</f>
        <v>0</v>
      </c>
      <c r="BG127" cm="1">
        <f t="array" ref="BG127">IF($D127="","",INDEX('Data - CO2'!$B$5:$AP$53,MATCH(Kulturmodeller!$D127,'Data - CO2'!$A$5:$A$53,0),BG$20)*Q127*$B123)</f>
        <v>0</v>
      </c>
      <c r="BH127" cm="1">
        <f t="array" ref="BH127">IF($D127="","",INDEX('Data - CO2'!$B$5:$AP$53,MATCH(Kulturmodeller!$D127,'Data - CO2'!$A$5:$A$53,0),BH$20)*R127*$B123)</f>
        <v>0</v>
      </c>
      <c r="BI127" cm="1">
        <f t="array" ref="BI127">IF($D127="","",INDEX('Data - CO2'!$B$5:$AP$53,MATCH(Kulturmodeller!$D127,'Data - CO2'!$A$5:$A$53,0),BI$20)*S127*$B123)</f>
        <v>0</v>
      </c>
      <c r="BJ127" cm="1">
        <f t="array" ref="BJ127">IF($D127="","",INDEX('Data - CO2'!$B$5:$AP$53,MATCH(Kulturmodeller!$D127,'Data - CO2'!$A$5:$A$53,0),BJ$20)*T127*$B123)</f>
        <v>0</v>
      </c>
      <c r="BK127" cm="1">
        <f t="array" ref="BK127">IF($D127="","",INDEX('Data - CO2'!$B$5:$AP$53,MATCH(Kulturmodeller!$D127,'Data - CO2'!$A$5:$A$53,0),BK$20)*U127*$B123)</f>
        <v>0</v>
      </c>
      <c r="BL127" cm="1">
        <f t="array" ref="BL127">IF($D127="","",INDEX('Data - CO2'!$B$5:$AP$53,MATCH(Kulturmodeller!$D127,'Data - CO2'!$A$5:$A$53,0),BL$20)*V127*$B123)</f>
        <v>0</v>
      </c>
      <c r="BM127" cm="1">
        <f t="array" ref="BM127">IF($D127="","",INDEX('Data - CO2'!$B$5:$AP$53,MATCH(Kulturmodeller!$D127,'Data - CO2'!$A$5:$A$53,0),BM$20)*W127*$B123)</f>
        <v>0</v>
      </c>
      <c r="BN127" cm="1">
        <f t="array" ref="BN127">IF($D127="","",INDEX('Data - CO2'!$B$5:$AP$53,MATCH(Kulturmodeller!$D127,'Data - CO2'!$A$5:$A$53,0),BN$20)*X127*$B123)</f>
        <v>0</v>
      </c>
      <c r="BO127" cm="1">
        <f t="array" ref="BO127">IF($D127="","",INDEX('Data - CO2'!$B$5:$AP$53,MATCH(Kulturmodeller!$D127,'Data - CO2'!$A$5:$A$53,0),BO$20)*Y127*$B123)</f>
        <v>0</v>
      </c>
      <c r="BP127" cm="1">
        <f t="array" ref="BP127">IF($D127="","",INDEX('Data - CO2'!$B$5:$AP$53,MATCH(Kulturmodeller!$D127,'Data - CO2'!$A$5:$A$53,0),BP$20)*Z127*$B123)</f>
        <v>0</v>
      </c>
      <c r="BQ127" cm="1">
        <f t="array" ref="BQ127">IF($D127="","",INDEX('Data - CO2'!$B$5:$AP$53,MATCH(Kulturmodeller!$D127,'Data - CO2'!$A$5:$A$53,0),BQ$20)*AA127*$B123)</f>
        <v>0</v>
      </c>
      <c r="BR127" cm="1">
        <f t="array" ref="BR127">IF($D127="","",INDEX('Data - CO2'!$B$5:$AP$53,MATCH(Kulturmodeller!$D127,'Data - CO2'!$A$5:$A$53,0),BR$20)*AB127*$B123)</f>
        <v>0</v>
      </c>
      <c r="BS127" cm="1">
        <f t="array" ref="BS127">IF($D127="","",INDEX('Data - CO2'!$B$5:$AP$53,MATCH(Kulturmodeller!$D127,'Data - CO2'!$A$5:$A$53,0),BS$20)*AC127*$B123)</f>
        <v>0</v>
      </c>
      <c r="BT127" cm="1">
        <f t="array" ref="BT127">IF($D127="","",INDEX('Data - CO2'!$B$5:$AP$53,MATCH(Kulturmodeller!$D127,'Data - CO2'!$A$5:$A$53,0),BT$20)*AD127*$B123)</f>
        <v>0</v>
      </c>
      <c r="BU127" cm="1">
        <f t="array" ref="BU127">IF($D127="","",INDEX('Data - CO2'!$B$5:$AP$53,MATCH(Kulturmodeller!$D127,'Data - CO2'!$A$5:$A$53,0),BU$20)*AE127*$B123)</f>
        <v>0</v>
      </c>
      <c r="BV127" cm="1">
        <f t="array" ref="BV127">IF($D127="","",INDEX('Data - CO2'!$B$5:$AP$53,MATCH(Kulturmodeller!$D127,'Data - CO2'!$A$5:$A$53,0),BV$20)*AF127*$B123)</f>
        <v>0</v>
      </c>
      <c r="BW127" cm="1">
        <f t="array" ref="BW127">IF($D127="","",INDEX('Data - CO2'!$B$5:$AP$53,MATCH(Kulturmodeller!$D127,'Data - CO2'!$A$5:$A$53,0),BW$20)*AG127*$B123)</f>
        <v>0</v>
      </c>
      <c r="BX127" cm="1">
        <f t="array" ref="BX127">IF($D127="","",INDEX('Data - CO2'!$B$5:$AP$53,MATCH(Kulturmodeller!$D127,'Data - CO2'!$A$5:$A$53,0),BX$20)*AH127*$B123)</f>
        <v>0</v>
      </c>
      <c r="BY127" cm="1">
        <f t="array" ref="BY127">IF($D127="","",INDEX('Data - CO2'!$B$5:$AP$53,MATCH(Kulturmodeller!$D127,'Data - CO2'!$A$5:$A$53,0),BY$20)*AI127*$B123)</f>
        <v>0</v>
      </c>
      <c r="BZ127" cm="1">
        <f t="array" ref="BZ127">IF($D127="","",INDEX('Data - CO2'!$B$5:$AP$53,MATCH(Kulturmodeller!$D127,'Data - CO2'!$A$5:$A$53,0),BZ$20)*AJ127*$B123)</f>
        <v>0</v>
      </c>
      <c r="CA127" cm="1">
        <f t="array" ref="CA127">IF($D127="","",INDEX('Data - CO2'!$B$5:$AP$53,MATCH(Kulturmodeller!$D127,'Data - CO2'!$A$5:$A$53,0),CA$20)*AK127*$B123)</f>
        <v>0</v>
      </c>
      <c r="CB127" cm="1">
        <f t="array" ref="CB127">IF($D127="","",INDEX('Data - CO2'!$B$5:$AP$53,MATCH(Kulturmodeller!$D127,'Data - CO2'!$A$5:$A$53,0),CB$20)*AL127*$B123)</f>
        <v>0</v>
      </c>
      <c r="CC127" cm="1">
        <f t="array" ref="CC127">IF($D127="","",INDEX('Data - CO2'!$B$5:$AP$53,MATCH(Kulturmodeller!$D127,'Data - CO2'!$A$5:$A$53,0),CC$20)*AM127*$B123)</f>
        <v>0</v>
      </c>
      <c r="CD127" cm="1">
        <f t="array" ref="CD127">IF($D127="","",INDEX('Data - CO2'!$B$5:$AP$53,MATCH(Kulturmodeller!$D127,'Data - CO2'!$A$5:$A$53,0),CD$20)*AN127*$B123)</f>
        <v>0</v>
      </c>
      <c r="CE127" cm="1">
        <f t="array" ref="CE127">IF($D127="","",INDEX('Data - CO2'!$B$5:$AP$53,MATCH(Kulturmodeller!$D127,'Data - CO2'!$A$5:$A$53,0),CE$20)*AO127*$B123)</f>
        <v>0</v>
      </c>
      <c r="CF127" cm="1">
        <f t="array" ref="CF127">IF($D127="","",INDEX('Data - CO2'!$B$5:$AP$53,MATCH(Kulturmodeller!$D127,'Data - CO2'!$A$5:$A$53,0),CF$20)*AP127*$B123)</f>
        <v>0</v>
      </c>
      <c r="CG127" cm="1">
        <f t="array" ref="CG127">IF($D127="","",INDEX('Data - CO2'!$B$5:$AP$53,MATCH(Kulturmodeller!$D127,'Data - CO2'!$A$5:$A$53,0),CG$20)*AQ127*$B123)</f>
        <v>0</v>
      </c>
      <c r="CH127" cm="1">
        <f t="array" ref="CH127">IF($D127="","",INDEX('Data - CO2'!$B$5:$AP$53,MATCH(Kulturmodeller!$D127,'Data - CO2'!$A$5:$A$53,0),CH$20)*AR127*$B123)</f>
        <v>0</v>
      </c>
      <c r="CI127" s="11" cm="1">
        <f t="array" ref="CI127">IF($D127="","",INDEX('Data - CO2'!$B$5:$AP$53,MATCH(Kulturmodeller!$D127,'Data - CO2'!$A$5:$A$53,0),CI$20)*AS127*$B123)</f>
        <v>0</v>
      </c>
    </row>
    <row r="128" spans="1:87" x14ac:dyDescent="0.3">
      <c r="A128" s="42" t="s">
        <v>85</v>
      </c>
      <c r="B128" s="42"/>
      <c r="C128" s="124">
        <f>'Katalog over Kulturmodeller '!F54</f>
        <v>0</v>
      </c>
      <c r="D128" s="129"/>
      <c r="E128" s="140">
        <f>'Katalog over Kulturmodeller '!W54</f>
        <v>0</v>
      </c>
      <c r="F128" s="46">
        <f>E128+((E129-F129)+(E130-F130))*(E128/SUM(E124:E128))</f>
        <v>0</v>
      </c>
      <c r="G128" s="46">
        <f t="shared" ref="G128" si="2133">F128+((F129-G129)+(F130-G130))*(F128/SUM(F124:F128))</f>
        <v>0</v>
      </c>
      <c r="H128" s="46">
        <f t="shared" ref="H128" si="2134">G128+((G129-H129)+(G130-H130))*(G128/SUM(G124:G128))</f>
        <v>0</v>
      </c>
      <c r="I128" s="46">
        <f t="shared" ref="I128" si="2135">H128+((H129-I129)+(H130-I130))*(H128/SUM(H124:H128))</f>
        <v>0</v>
      </c>
      <c r="J128" s="46">
        <f t="shared" ref="J128" si="2136">I128+((I129-J129)+(I130-J130))*(I128/SUM(I124:I128))</f>
        <v>0</v>
      </c>
      <c r="K128" s="46">
        <f t="shared" ref="K128" si="2137">J128+((J129-K129)+(J130-K130))*(J128/SUM(J124:J128))</f>
        <v>0</v>
      </c>
      <c r="L128" s="46">
        <f t="shared" ref="L128" si="2138">K128+((K129-L129)+(K130-L130))*(K128/SUM(K124:K128))</f>
        <v>0</v>
      </c>
      <c r="M128" s="46">
        <f t="shared" ref="M128" si="2139">L128+((L129-M129)+(L130-M130))*(L128/SUM(L124:L128))</f>
        <v>0</v>
      </c>
      <c r="N128" s="46">
        <f t="shared" ref="N128" si="2140">M128+((M129-N129)+(M130-N130))*(M128/SUM(M124:M128))</f>
        <v>0</v>
      </c>
      <c r="O128" s="46">
        <f t="shared" ref="O128" si="2141">N128+((N129-O129)+(N130-O130))*(N128/SUM(N124:N128))</f>
        <v>0</v>
      </c>
      <c r="P128" s="46">
        <f t="shared" ref="P128" si="2142">O128+((O129-P129)+(O130-P130))*(O128/SUM(O124:O128))</f>
        <v>0</v>
      </c>
      <c r="Q128" s="46">
        <f t="shared" ref="Q128" si="2143">P128+((P129-Q129)+(P130-Q130))*(P128/SUM(P124:P128))</f>
        <v>0</v>
      </c>
      <c r="R128" s="46">
        <f t="shared" ref="R128" si="2144">Q128+((Q129-R129)+(Q130-R130))*(Q128/SUM(Q124:Q128))</f>
        <v>0</v>
      </c>
      <c r="S128" s="46">
        <f t="shared" ref="S128" si="2145">R128+((R129-S129)+(R130-S130))*(R128/SUM(R124:R128))</f>
        <v>0</v>
      </c>
      <c r="T128" s="46">
        <f t="shared" ref="T128" si="2146">S128+((S129-T129)+(S130-T130))*(S128/SUM(S124:S128))</f>
        <v>0</v>
      </c>
      <c r="U128" s="46">
        <f t="shared" ref="U128" si="2147">T128+((T129-U129)+(T130-U130))*(T128/SUM(T124:T128))</f>
        <v>0</v>
      </c>
      <c r="V128" s="46">
        <f t="shared" ref="V128" si="2148">U128+((U129-V129)+(U130-V130))*(U128/SUM(U124:U128))</f>
        <v>0</v>
      </c>
      <c r="W128" s="46">
        <f t="shared" ref="W128" si="2149">V128+((V129-W129)+(V130-W130))*(V128/SUM(V124:V128))</f>
        <v>0</v>
      </c>
      <c r="X128" s="46">
        <f t="shared" ref="X128" si="2150">W128+((W129-X129)+(W130-X130))*(W128/SUM(W124:W128))</f>
        <v>0</v>
      </c>
      <c r="Y128" s="46">
        <f t="shared" ref="Y128" si="2151">X128+((X129-Y129)+(X130-Y130))*(X128/SUM(X124:X128))</f>
        <v>0</v>
      </c>
      <c r="Z128" s="46">
        <f t="shared" ref="Z128" si="2152">Y128+((Y129-Z129)+(Y130-Z130))*(Y128/SUM(Y124:Y128))</f>
        <v>0</v>
      </c>
      <c r="AA128" s="46">
        <f t="shared" ref="AA128" si="2153">Z128+((Z129-AA129)+(Z130-AA130))*(Z128/SUM(Z124:Z128))</f>
        <v>0</v>
      </c>
      <c r="AB128" s="46">
        <f t="shared" ref="AB128" si="2154">AA128+((AA129-AB129)+(AA130-AB130))*(AA128/SUM(AA124:AA128))</f>
        <v>0</v>
      </c>
      <c r="AC128" s="46">
        <f t="shared" ref="AC128" si="2155">AB128+((AB129-AC129)+(AB130-AC130))*(AB128/SUM(AB124:AB128))</f>
        <v>0</v>
      </c>
      <c r="AD128" s="46">
        <f t="shared" ref="AD128" si="2156">AC128+((AC129-AD129)+(AC130-AD130))*(AC128/SUM(AC124:AC128))</f>
        <v>0</v>
      </c>
      <c r="AE128" s="46">
        <f t="shared" ref="AE128" si="2157">AD128+((AD129-AE129)+(AD130-AE130))*(AD128/SUM(AD124:AD128))</f>
        <v>0</v>
      </c>
      <c r="AF128" s="46">
        <f t="shared" ref="AF128" si="2158">AE128+((AE129-AF129)+(AE130-AF130))*(AE128/SUM(AE124:AE128))</f>
        <v>0</v>
      </c>
      <c r="AG128" s="46">
        <f t="shared" ref="AG128" si="2159">AF128+((AF129-AG129)+(AF130-AG130))*(AF128/SUM(AF124:AF128))</f>
        <v>0</v>
      </c>
      <c r="AH128" s="46">
        <f t="shared" ref="AH128" si="2160">AG128+((AG129-AH129)+(AG130-AH130))*(AG128/SUM(AG124:AG128))</f>
        <v>0</v>
      </c>
      <c r="AI128" s="46">
        <f t="shared" ref="AI128" si="2161">AH128+((AH129-AI129)+(AH130-AI130))*(AH128/SUM(AH124:AH128))</f>
        <v>0</v>
      </c>
      <c r="AJ128" s="46">
        <f t="shared" ref="AJ128" si="2162">AI128+((AI129-AJ129)+(AI130-AJ130))*(AI128/SUM(AI124:AI128))</f>
        <v>0</v>
      </c>
      <c r="AK128" s="46">
        <f t="shared" ref="AK128" si="2163">AJ128+((AJ129-AK129)+(AJ130-AK130))*(AJ128/SUM(AJ124:AJ128))</f>
        <v>0</v>
      </c>
      <c r="AL128" s="46">
        <f t="shared" ref="AL128" si="2164">AK128+((AK129-AL129)+(AK130-AL130))*(AK128/SUM(AK124:AK128))</f>
        <v>0</v>
      </c>
      <c r="AM128" s="46">
        <f t="shared" ref="AM128" si="2165">AL128+((AL129-AM129)+(AL130-AM130))*(AL128/SUM(AL124:AL128))</f>
        <v>0</v>
      </c>
      <c r="AN128" s="46">
        <f t="shared" ref="AN128" si="2166">AM128+((AM129-AN129)+(AM130-AN130))*(AM128/SUM(AM124:AM128))</f>
        <v>0</v>
      </c>
      <c r="AO128" s="46">
        <f t="shared" ref="AO128" si="2167">AN128+((AN129-AO129)+(AN130-AO130))*(AN128/SUM(AN124:AN128))</f>
        <v>0</v>
      </c>
      <c r="AP128" s="46">
        <f t="shared" ref="AP128" si="2168">AO128+((AO129-AP129)+(AO130-AP130))*(AO128/SUM(AO124:AO128))</f>
        <v>0</v>
      </c>
      <c r="AQ128" s="46">
        <f t="shared" ref="AQ128" si="2169">AP128+((AP129-AQ129)+(AP130-AQ130))*(AP128/SUM(AP124:AP128))</f>
        <v>0</v>
      </c>
      <c r="AR128" s="46">
        <f t="shared" ref="AR128" si="2170">AQ128+((AQ129-AR129)+(AQ130-AR130))*(AQ128/SUM(AQ124:AQ128))</f>
        <v>0</v>
      </c>
      <c r="AS128" s="47">
        <f t="shared" ref="AS128" si="2171">AR128+((AR129-AS129)+(AR130-AS130))*(AR128/SUM(AR124:AR128))</f>
        <v>0</v>
      </c>
      <c r="AU128" s="10" t="str" cm="1">
        <f t="array" ref="AU128">IF($D128="","",INDEX('Data - CO2'!$B$5:$AP$53,MATCH(Kulturmodeller!$D128,'Data - CO2'!$A$5:$A$53,0),AU$20)*E128)</f>
        <v/>
      </c>
      <c r="AV128" t="str" cm="1">
        <f t="array" ref="AV128">IF($D128="","",INDEX('Data - CO2'!$B$5:$AP$53,MATCH(Kulturmodeller!$D128,'Data - CO2'!$A$5:$A$53,0),AV$20)*F128)</f>
        <v/>
      </c>
      <c r="AW128" t="str" cm="1">
        <f t="array" ref="AW128">IF($D128="","",INDEX('Data - CO2'!$B$5:$AP$53,MATCH(Kulturmodeller!$D128,'Data - CO2'!$A$5:$A$53,0),AW$20)*G128)</f>
        <v/>
      </c>
      <c r="AX128" t="str" cm="1">
        <f t="array" ref="AX128">IF($D128="","",INDEX('Data - CO2'!$B$5:$AP$53,MATCH(Kulturmodeller!$D128,'Data - CO2'!$A$5:$A$53,0),AX$20)*H128)</f>
        <v/>
      </c>
      <c r="AY128" t="str" cm="1">
        <f t="array" ref="AY128">IF($D128="","",INDEX('Data - CO2'!$B$5:$AP$53,MATCH(Kulturmodeller!$D128,'Data - CO2'!$A$5:$A$53,0),AY$20)*I128)</f>
        <v/>
      </c>
      <c r="AZ128" t="str" cm="1">
        <f t="array" ref="AZ128">IF($D128="","",INDEX('Data - CO2'!$B$5:$AP$53,MATCH(Kulturmodeller!$D128,'Data - CO2'!$A$5:$A$53,0),AZ$20)*J128*$B123)</f>
        <v/>
      </c>
      <c r="BA128" t="str" cm="1">
        <f t="array" ref="BA128">IF($D128="","",INDEX('Data - CO2'!$B$5:$AP$53,MATCH(Kulturmodeller!$D128,'Data - CO2'!$A$5:$A$53,0),BA$20)*K128*$B123)</f>
        <v/>
      </c>
      <c r="BB128" t="str" cm="1">
        <f t="array" ref="BB128">IF($D128="","",INDEX('Data - CO2'!$B$5:$AP$53,MATCH(Kulturmodeller!$D128,'Data - CO2'!$A$5:$A$53,0),BB$20)*L128*$B123)</f>
        <v/>
      </c>
      <c r="BC128" t="str" cm="1">
        <f t="array" ref="BC128">IF($D128="","",INDEX('Data - CO2'!$B$5:$AP$53,MATCH(Kulturmodeller!$D128,'Data - CO2'!$A$5:$A$53,0),BC$20)*M128*$B123)</f>
        <v/>
      </c>
      <c r="BD128" t="str" cm="1">
        <f t="array" ref="BD128">IF($D128="","",INDEX('Data - CO2'!$B$5:$AP$53,MATCH(Kulturmodeller!$D128,'Data - CO2'!$A$5:$A$53,0),BD$20)*N128*$B123)</f>
        <v/>
      </c>
      <c r="BE128" t="str" cm="1">
        <f t="array" ref="BE128">IF($D128="","",INDEX('Data - CO2'!$B$5:$AP$53,MATCH(Kulturmodeller!$D128,'Data - CO2'!$A$5:$A$53,0),BE$20)*O128*$B123)</f>
        <v/>
      </c>
      <c r="BF128" t="str" cm="1">
        <f t="array" ref="BF128">IF($D128="","",INDEX('Data - CO2'!$B$5:$AP$53,MATCH(Kulturmodeller!$D128,'Data - CO2'!$A$5:$A$53,0),BF$20)*P128*$B123)</f>
        <v/>
      </c>
      <c r="BG128" t="str" cm="1">
        <f t="array" ref="BG128">IF($D128="","",INDEX('Data - CO2'!$B$5:$AP$53,MATCH(Kulturmodeller!$D128,'Data - CO2'!$A$5:$A$53,0),BG$20)*Q128*$B123)</f>
        <v/>
      </c>
      <c r="BH128" t="str" cm="1">
        <f t="array" ref="BH128">IF($D128="","",INDEX('Data - CO2'!$B$5:$AP$53,MATCH(Kulturmodeller!$D128,'Data - CO2'!$A$5:$A$53,0),BH$20)*R128*$B123)</f>
        <v/>
      </c>
      <c r="BI128" t="str" cm="1">
        <f t="array" ref="BI128">IF($D128="","",INDEX('Data - CO2'!$B$5:$AP$53,MATCH(Kulturmodeller!$D128,'Data - CO2'!$A$5:$A$53,0),BI$20)*S128*$B123)</f>
        <v/>
      </c>
      <c r="BJ128" t="str" cm="1">
        <f t="array" ref="BJ128">IF($D128="","",INDEX('Data - CO2'!$B$5:$AP$53,MATCH(Kulturmodeller!$D128,'Data - CO2'!$A$5:$A$53,0),BJ$20)*T128*$B123)</f>
        <v/>
      </c>
      <c r="BK128" t="str" cm="1">
        <f t="array" ref="BK128">IF($D128="","",INDEX('Data - CO2'!$B$5:$AP$53,MATCH(Kulturmodeller!$D128,'Data - CO2'!$A$5:$A$53,0),BK$20)*U128*$B123)</f>
        <v/>
      </c>
      <c r="BL128" t="str" cm="1">
        <f t="array" ref="BL128">IF($D128="","",INDEX('Data - CO2'!$B$5:$AP$53,MATCH(Kulturmodeller!$D128,'Data - CO2'!$A$5:$A$53,0),BL$20)*V128*$B123)</f>
        <v/>
      </c>
      <c r="BM128" t="str" cm="1">
        <f t="array" ref="BM128">IF($D128="","",INDEX('Data - CO2'!$B$5:$AP$53,MATCH(Kulturmodeller!$D128,'Data - CO2'!$A$5:$A$53,0),BM$20)*W128*$B123)</f>
        <v/>
      </c>
      <c r="BN128" t="str" cm="1">
        <f t="array" ref="BN128">IF($D128="","",INDEX('Data - CO2'!$B$5:$AP$53,MATCH(Kulturmodeller!$D128,'Data - CO2'!$A$5:$A$53,0),BN$20)*X128*$B123)</f>
        <v/>
      </c>
      <c r="BO128" t="str" cm="1">
        <f t="array" ref="BO128">IF($D128="","",INDEX('Data - CO2'!$B$5:$AP$53,MATCH(Kulturmodeller!$D128,'Data - CO2'!$A$5:$A$53,0),BO$20)*Y128*$B123)</f>
        <v/>
      </c>
      <c r="BP128" t="str" cm="1">
        <f t="array" ref="BP128">IF($D128="","",INDEX('Data - CO2'!$B$5:$AP$53,MATCH(Kulturmodeller!$D128,'Data - CO2'!$A$5:$A$53,0),BP$20)*Z128*$B123)</f>
        <v/>
      </c>
      <c r="BQ128" t="str" cm="1">
        <f t="array" ref="BQ128">IF($D128="","",INDEX('Data - CO2'!$B$5:$AP$53,MATCH(Kulturmodeller!$D128,'Data - CO2'!$A$5:$A$53,0),BQ$20)*AA128*$B123)</f>
        <v/>
      </c>
      <c r="BR128" t="str" cm="1">
        <f t="array" ref="BR128">IF($D128="","",INDEX('Data - CO2'!$B$5:$AP$53,MATCH(Kulturmodeller!$D128,'Data - CO2'!$A$5:$A$53,0),BR$20)*AB128*$B123)</f>
        <v/>
      </c>
      <c r="BS128" t="str" cm="1">
        <f t="array" ref="BS128">IF($D128="","",INDEX('Data - CO2'!$B$5:$AP$53,MATCH(Kulturmodeller!$D128,'Data - CO2'!$A$5:$A$53,0),BS$20)*AC128*$B123)</f>
        <v/>
      </c>
      <c r="BT128" t="str" cm="1">
        <f t="array" ref="BT128">IF($D128="","",INDEX('Data - CO2'!$B$5:$AP$53,MATCH(Kulturmodeller!$D128,'Data - CO2'!$A$5:$A$53,0),BT$20)*AD128*$B123)</f>
        <v/>
      </c>
      <c r="BU128" t="str" cm="1">
        <f t="array" ref="BU128">IF($D128="","",INDEX('Data - CO2'!$B$5:$AP$53,MATCH(Kulturmodeller!$D128,'Data - CO2'!$A$5:$A$53,0),BU$20)*AE128*$B123)</f>
        <v/>
      </c>
      <c r="BV128" t="str" cm="1">
        <f t="array" ref="BV128">IF($D128="","",INDEX('Data - CO2'!$B$5:$AP$53,MATCH(Kulturmodeller!$D128,'Data - CO2'!$A$5:$A$53,0),BV$20)*AF128*$B123)</f>
        <v/>
      </c>
      <c r="BW128" t="str" cm="1">
        <f t="array" ref="BW128">IF($D128="","",INDEX('Data - CO2'!$B$5:$AP$53,MATCH(Kulturmodeller!$D128,'Data - CO2'!$A$5:$A$53,0),BW$20)*AG128*$B123)</f>
        <v/>
      </c>
      <c r="BX128" t="str" cm="1">
        <f t="array" ref="BX128">IF($D128="","",INDEX('Data - CO2'!$B$5:$AP$53,MATCH(Kulturmodeller!$D128,'Data - CO2'!$A$5:$A$53,0),BX$20)*AH128*$B123)</f>
        <v/>
      </c>
      <c r="BY128" t="str" cm="1">
        <f t="array" ref="BY128">IF($D128="","",INDEX('Data - CO2'!$B$5:$AP$53,MATCH(Kulturmodeller!$D128,'Data - CO2'!$A$5:$A$53,0),BY$20)*AI128*$B123)</f>
        <v/>
      </c>
      <c r="BZ128" t="str" cm="1">
        <f t="array" ref="BZ128">IF($D128="","",INDEX('Data - CO2'!$B$5:$AP$53,MATCH(Kulturmodeller!$D128,'Data - CO2'!$A$5:$A$53,0),BZ$20)*AJ128*$B123)</f>
        <v/>
      </c>
      <c r="CA128" t="str" cm="1">
        <f t="array" ref="CA128">IF($D128="","",INDEX('Data - CO2'!$B$5:$AP$53,MATCH(Kulturmodeller!$D128,'Data - CO2'!$A$5:$A$53,0),CA$20)*AK128*$B123)</f>
        <v/>
      </c>
      <c r="CB128" t="str" cm="1">
        <f t="array" ref="CB128">IF($D128="","",INDEX('Data - CO2'!$B$5:$AP$53,MATCH(Kulturmodeller!$D128,'Data - CO2'!$A$5:$A$53,0),CB$20)*AL128*$B123)</f>
        <v/>
      </c>
      <c r="CC128" t="str" cm="1">
        <f t="array" ref="CC128">IF($D128="","",INDEX('Data - CO2'!$B$5:$AP$53,MATCH(Kulturmodeller!$D128,'Data - CO2'!$A$5:$A$53,0),CC$20)*AM128*$B123)</f>
        <v/>
      </c>
      <c r="CD128" t="str" cm="1">
        <f t="array" ref="CD128">IF($D128="","",INDEX('Data - CO2'!$B$5:$AP$53,MATCH(Kulturmodeller!$D128,'Data - CO2'!$A$5:$A$53,0),CD$20)*AN128*$B123)</f>
        <v/>
      </c>
      <c r="CE128" t="str" cm="1">
        <f t="array" ref="CE128">IF($D128="","",INDEX('Data - CO2'!$B$5:$AP$53,MATCH(Kulturmodeller!$D128,'Data - CO2'!$A$5:$A$53,0),CE$20)*AO128*$B123)</f>
        <v/>
      </c>
      <c r="CF128" t="str" cm="1">
        <f t="array" ref="CF128">IF($D128="","",INDEX('Data - CO2'!$B$5:$AP$53,MATCH(Kulturmodeller!$D128,'Data - CO2'!$A$5:$A$53,0),CF$20)*AP128*$B123)</f>
        <v/>
      </c>
      <c r="CG128" t="str" cm="1">
        <f t="array" ref="CG128">IF($D128="","",INDEX('Data - CO2'!$B$5:$AP$53,MATCH(Kulturmodeller!$D128,'Data - CO2'!$A$5:$A$53,0),CG$20)*AQ128*$B123)</f>
        <v/>
      </c>
      <c r="CH128" t="str" cm="1">
        <f t="array" ref="CH128">IF($D128="","",INDEX('Data - CO2'!$B$5:$AP$53,MATCH(Kulturmodeller!$D128,'Data - CO2'!$A$5:$A$53,0),CH$20)*AR128*$B123)</f>
        <v/>
      </c>
      <c r="CI128" s="11" t="str" cm="1">
        <f t="array" ref="CI128">IF($D128="","",INDEX('Data - CO2'!$B$5:$AP$53,MATCH(Kulturmodeller!$D128,'Data - CO2'!$A$5:$A$53,0),CI$20)*AS128*$B123)</f>
        <v/>
      </c>
    </row>
    <row r="129" spans="1:87" x14ac:dyDescent="0.3">
      <c r="A129" s="351" t="s">
        <v>637</v>
      </c>
      <c r="B129" s="49"/>
      <c r="C129" s="130" t="str">
        <f>'Katalog over Kulturmodeller '!F55</f>
        <v>Valgfri</v>
      </c>
      <c r="D129" s="131" t="s">
        <v>58</v>
      </c>
      <c r="E129" s="139">
        <f>'Katalog over Kulturmodeller '!W55</f>
        <v>0.1</v>
      </c>
      <c r="F129" s="40">
        <f>E129</f>
        <v>0.1</v>
      </c>
      <c r="G129" s="40">
        <f t="shared" ref="G129:G130" si="2172">F129</f>
        <v>0.1</v>
      </c>
      <c r="H129" s="40">
        <f>G129*2/3</f>
        <v>6.6666666666666666E-2</v>
      </c>
      <c r="I129" s="40">
        <f>H129*0.5</f>
        <v>3.3333333333333333E-2</v>
      </c>
      <c r="J129" s="40">
        <v>0</v>
      </c>
      <c r="K129" s="40">
        <f t="shared" ref="K129:K130" si="2173">J129</f>
        <v>0</v>
      </c>
      <c r="L129" s="40">
        <f t="shared" ref="L129:L130" si="2174">K129</f>
        <v>0</v>
      </c>
      <c r="M129" s="40">
        <f t="shared" ref="M129:M130" si="2175">L129</f>
        <v>0</v>
      </c>
      <c r="N129" s="40">
        <f t="shared" ref="N129:N130" si="2176">M129</f>
        <v>0</v>
      </c>
      <c r="O129" s="40">
        <f t="shared" ref="O129:O130" si="2177">N129</f>
        <v>0</v>
      </c>
      <c r="P129" s="40">
        <f t="shared" ref="P129:P130" si="2178">O129</f>
        <v>0</v>
      </c>
      <c r="Q129" s="40">
        <f t="shared" ref="Q129:Q130" si="2179">P129</f>
        <v>0</v>
      </c>
      <c r="R129" s="40">
        <f t="shared" ref="R129:R130" si="2180">Q129</f>
        <v>0</v>
      </c>
      <c r="S129" s="40">
        <f t="shared" ref="S129:S130" si="2181">R129</f>
        <v>0</v>
      </c>
      <c r="T129" s="40">
        <f t="shared" ref="T129:T130" si="2182">S129</f>
        <v>0</v>
      </c>
      <c r="U129" s="40">
        <f t="shared" ref="U129:U130" si="2183">T129</f>
        <v>0</v>
      </c>
      <c r="V129" s="40">
        <f t="shared" ref="V129:V130" si="2184">U129</f>
        <v>0</v>
      </c>
      <c r="W129" s="40">
        <f t="shared" ref="W129:W130" si="2185">V129</f>
        <v>0</v>
      </c>
      <c r="X129" s="40">
        <f t="shared" ref="X129:X130" si="2186">W129</f>
        <v>0</v>
      </c>
      <c r="Y129" s="40">
        <f t="shared" ref="Y129:Y130" si="2187">X129</f>
        <v>0</v>
      </c>
      <c r="Z129" s="40">
        <f t="shared" ref="Z129:Z130" si="2188">Y129</f>
        <v>0</v>
      </c>
      <c r="AA129" s="40">
        <f t="shared" ref="AA129:AA130" si="2189">Z129</f>
        <v>0</v>
      </c>
      <c r="AB129" s="40">
        <f t="shared" ref="AB129:AB130" si="2190">AA129</f>
        <v>0</v>
      </c>
      <c r="AC129" s="40">
        <f t="shared" ref="AC129:AC130" si="2191">AB129</f>
        <v>0</v>
      </c>
      <c r="AD129" s="40">
        <f t="shared" ref="AD129:AD130" si="2192">AC129</f>
        <v>0</v>
      </c>
      <c r="AE129" s="40">
        <f t="shared" ref="AE129:AE130" si="2193">AD129</f>
        <v>0</v>
      </c>
      <c r="AF129" s="40">
        <f t="shared" ref="AF129:AF130" si="2194">AE129</f>
        <v>0</v>
      </c>
      <c r="AG129" s="40">
        <f t="shared" ref="AG129:AG130" si="2195">AF129</f>
        <v>0</v>
      </c>
      <c r="AH129" s="40">
        <f t="shared" ref="AH129:AH130" si="2196">AG129</f>
        <v>0</v>
      </c>
      <c r="AI129" s="40">
        <f t="shared" ref="AI129:AI130" si="2197">AH129</f>
        <v>0</v>
      </c>
      <c r="AJ129" s="40">
        <f t="shared" ref="AJ129:AJ130" si="2198">AI129</f>
        <v>0</v>
      </c>
      <c r="AK129" s="40">
        <f t="shared" ref="AK129:AK130" si="2199">AJ129</f>
        <v>0</v>
      </c>
      <c r="AL129" s="40">
        <f t="shared" ref="AL129:AL130" si="2200">AK129</f>
        <v>0</v>
      </c>
      <c r="AM129" s="40">
        <f t="shared" ref="AM129:AM130" si="2201">AL129</f>
        <v>0</v>
      </c>
      <c r="AN129" s="40">
        <f t="shared" ref="AN129:AN130" si="2202">AM129</f>
        <v>0</v>
      </c>
      <c r="AO129" s="40">
        <f t="shared" ref="AO129:AO130" si="2203">AN129</f>
        <v>0</v>
      </c>
      <c r="AP129" s="40">
        <f t="shared" ref="AP129:AP130" si="2204">AO129</f>
        <v>0</v>
      </c>
      <c r="AQ129" s="40">
        <f t="shared" ref="AQ129:AQ130" si="2205">AP129</f>
        <v>0</v>
      </c>
      <c r="AR129" s="40">
        <f t="shared" ref="AR129:AR130" si="2206">AQ129</f>
        <v>0</v>
      </c>
      <c r="AS129" s="41">
        <f t="shared" ref="AS129:AS130" si="2207">AR129</f>
        <v>0</v>
      </c>
      <c r="AU129" s="10" cm="1">
        <f t="array" ref="AU129">IF($D129="","",INDEX('Data - CO2'!$B$5:$AP$53,MATCH(Kulturmodeller!$D129,'Data - CO2'!$A$5:$A$53,0),AU$20)*E129)</f>
        <v>0</v>
      </c>
      <c r="AV129" cm="1">
        <f t="array" ref="AV129">IF($D129="","",INDEX('Data - CO2'!$B$5:$AP$53,MATCH(Kulturmodeller!$D129,'Data - CO2'!$A$5:$A$53,0),AV$20)*F129)</f>
        <v>0.88136465041360701</v>
      </c>
      <c r="AW129" cm="1">
        <f t="array" ref="AW129">IF($D129="","",INDEX('Data - CO2'!$B$5:$AP$53,MATCH(Kulturmodeller!$D129,'Data - CO2'!$A$5:$A$53,0),AW$20)*G129)</f>
        <v>5.1741980743614837</v>
      </c>
      <c r="AX129" cm="1">
        <f t="array" ref="AX129">IF($D129="","",INDEX('Data - CO2'!$B$5:$AP$53,MATCH(Kulturmodeller!$D129,'Data - CO2'!$A$5:$A$53,0),AX$20)*H129)</f>
        <v>6.3399497186418801</v>
      </c>
      <c r="AY129" cm="1">
        <f t="array" ref="AY129">IF($D129="","",INDEX('Data - CO2'!$B$5:$AP$53,MATCH(Kulturmodeller!$D129,'Data - CO2'!$A$5:$A$53,0),AY$20)*I129)</f>
        <v>5.0032133321812431</v>
      </c>
      <c r="AZ129" cm="1">
        <f t="array" ref="AZ129">IF($D129="","",INDEX('Data - CO2'!$B$5:$AP$53,MATCH(Kulturmodeller!$D129,'Data - CO2'!$A$5:$A$53,0),AZ$20)*J129*$B123)</f>
        <v>0</v>
      </c>
      <c r="BA129" cm="1">
        <f t="array" ref="BA129">IF($D129="","",INDEX('Data - CO2'!$B$5:$AP$53,MATCH(Kulturmodeller!$D129,'Data - CO2'!$A$5:$A$53,0),BA$20)*K129*$B123)</f>
        <v>0</v>
      </c>
      <c r="BB129" cm="1">
        <f t="array" ref="BB129">IF($D129="","",INDEX('Data - CO2'!$B$5:$AP$53,MATCH(Kulturmodeller!$D129,'Data - CO2'!$A$5:$A$53,0),BB$20)*L129*$B123)</f>
        <v>0</v>
      </c>
      <c r="BC129" cm="1">
        <f t="array" ref="BC129">IF($D129="","",INDEX('Data - CO2'!$B$5:$AP$53,MATCH(Kulturmodeller!$D129,'Data - CO2'!$A$5:$A$53,0),BC$20)*M129*$B123)</f>
        <v>0</v>
      </c>
      <c r="BD129" cm="1">
        <f t="array" ref="BD129">IF($D129="","",INDEX('Data - CO2'!$B$5:$AP$53,MATCH(Kulturmodeller!$D129,'Data - CO2'!$A$5:$A$53,0),BD$20)*N129*$B123)</f>
        <v>0</v>
      </c>
      <c r="BE129" cm="1">
        <f t="array" ref="BE129">IF($D129="","",INDEX('Data - CO2'!$B$5:$AP$53,MATCH(Kulturmodeller!$D129,'Data - CO2'!$A$5:$A$53,0),BE$20)*O129*$B123)</f>
        <v>0</v>
      </c>
      <c r="BF129" cm="1">
        <f t="array" ref="BF129">IF($D129="","",INDEX('Data - CO2'!$B$5:$AP$53,MATCH(Kulturmodeller!$D129,'Data - CO2'!$A$5:$A$53,0),BF$20)*P129*$B123)</f>
        <v>0</v>
      </c>
      <c r="BG129" cm="1">
        <f t="array" ref="BG129">IF($D129="","",INDEX('Data - CO2'!$B$5:$AP$53,MATCH(Kulturmodeller!$D129,'Data - CO2'!$A$5:$A$53,0),BG$20)*Q129*$B123)</f>
        <v>0</v>
      </c>
      <c r="BH129" cm="1">
        <f t="array" ref="BH129">IF($D129="","",INDEX('Data - CO2'!$B$5:$AP$53,MATCH(Kulturmodeller!$D129,'Data - CO2'!$A$5:$A$53,0),BH$20)*R129*$B123)</f>
        <v>0</v>
      </c>
      <c r="BI129" cm="1">
        <f t="array" ref="BI129">IF($D129="","",INDEX('Data - CO2'!$B$5:$AP$53,MATCH(Kulturmodeller!$D129,'Data - CO2'!$A$5:$A$53,0),BI$20)*S129*$B123)</f>
        <v>0</v>
      </c>
      <c r="BJ129" cm="1">
        <f t="array" ref="BJ129">IF($D129="","",INDEX('Data - CO2'!$B$5:$AP$53,MATCH(Kulturmodeller!$D129,'Data - CO2'!$A$5:$A$53,0),BJ$20)*T129*$B123)</f>
        <v>0</v>
      </c>
      <c r="BK129" cm="1">
        <f t="array" ref="BK129">IF($D129="","",INDEX('Data - CO2'!$B$5:$AP$53,MATCH(Kulturmodeller!$D129,'Data - CO2'!$A$5:$A$53,0),BK$20)*U129*$B123)</f>
        <v>0</v>
      </c>
      <c r="BL129" cm="1">
        <f t="array" ref="BL129">IF($D129="","",INDEX('Data - CO2'!$B$5:$AP$53,MATCH(Kulturmodeller!$D129,'Data - CO2'!$A$5:$A$53,0),BL$20)*V129*$B123)</f>
        <v>0</v>
      </c>
      <c r="BM129" cm="1">
        <f t="array" ref="BM129">IF($D129="","",INDEX('Data - CO2'!$B$5:$AP$53,MATCH(Kulturmodeller!$D129,'Data - CO2'!$A$5:$A$53,0),BM$20)*W129*$B123)</f>
        <v>0</v>
      </c>
      <c r="BN129" cm="1">
        <f t="array" ref="BN129">IF($D129="","",INDEX('Data - CO2'!$B$5:$AP$53,MATCH(Kulturmodeller!$D129,'Data - CO2'!$A$5:$A$53,0),BN$20)*X129*$B123)</f>
        <v>0</v>
      </c>
      <c r="BO129" cm="1">
        <f t="array" ref="BO129">IF($D129="","",INDEX('Data - CO2'!$B$5:$AP$53,MATCH(Kulturmodeller!$D129,'Data - CO2'!$A$5:$A$53,0),BO$20)*Y129*$B123)</f>
        <v>0</v>
      </c>
      <c r="BP129" cm="1">
        <f t="array" ref="BP129">IF($D129="","",INDEX('Data - CO2'!$B$5:$AP$53,MATCH(Kulturmodeller!$D129,'Data - CO2'!$A$5:$A$53,0),BP$20)*Z129*$B123)</f>
        <v>0</v>
      </c>
      <c r="BQ129" cm="1">
        <f t="array" ref="BQ129">IF($D129="","",INDEX('Data - CO2'!$B$5:$AP$53,MATCH(Kulturmodeller!$D129,'Data - CO2'!$A$5:$A$53,0),BQ$20)*AA129*$B123)</f>
        <v>0</v>
      </c>
      <c r="BR129" cm="1">
        <f t="array" ref="BR129">IF($D129="","",INDEX('Data - CO2'!$B$5:$AP$53,MATCH(Kulturmodeller!$D129,'Data - CO2'!$A$5:$A$53,0),BR$20)*AB129*$B123)</f>
        <v>0</v>
      </c>
      <c r="BS129" cm="1">
        <f t="array" ref="BS129">IF($D129="","",INDEX('Data - CO2'!$B$5:$AP$53,MATCH(Kulturmodeller!$D129,'Data - CO2'!$A$5:$A$53,0),BS$20)*AC129*$B123)</f>
        <v>0</v>
      </c>
      <c r="BT129" cm="1">
        <f t="array" ref="BT129">IF($D129="","",INDEX('Data - CO2'!$B$5:$AP$53,MATCH(Kulturmodeller!$D129,'Data - CO2'!$A$5:$A$53,0),BT$20)*AD129*$B123)</f>
        <v>0</v>
      </c>
      <c r="BU129" cm="1">
        <f t="array" ref="BU129">IF($D129="","",INDEX('Data - CO2'!$B$5:$AP$53,MATCH(Kulturmodeller!$D129,'Data - CO2'!$A$5:$A$53,0),BU$20)*AE129*$B123)</f>
        <v>0</v>
      </c>
      <c r="BV129" cm="1">
        <f t="array" ref="BV129">IF($D129="","",INDEX('Data - CO2'!$B$5:$AP$53,MATCH(Kulturmodeller!$D129,'Data - CO2'!$A$5:$A$53,0),BV$20)*AF129*$B123)</f>
        <v>0</v>
      </c>
      <c r="BW129" cm="1">
        <f t="array" ref="BW129">IF($D129="","",INDEX('Data - CO2'!$B$5:$AP$53,MATCH(Kulturmodeller!$D129,'Data - CO2'!$A$5:$A$53,0),BW$20)*AG129*$B123)</f>
        <v>0</v>
      </c>
      <c r="BX129" cm="1">
        <f t="array" ref="BX129">IF($D129="","",INDEX('Data - CO2'!$B$5:$AP$53,MATCH(Kulturmodeller!$D129,'Data - CO2'!$A$5:$A$53,0),BX$20)*AH129*$B123)</f>
        <v>0</v>
      </c>
      <c r="BY129" cm="1">
        <f t="array" ref="BY129">IF($D129="","",INDEX('Data - CO2'!$B$5:$AP$53,MATCH(Kulturmodeller!$D129,'Data - CO2'!$A$5:$A$53,0),BY$20)*AI129*$B123)</f>
        <v>0</v>
      </c>
      <c r="BZ129" cm="1">
        <f t="array" ref="BZ129">IF($D129="","",INDEX('Data - CO2'!$B$5:$AP$53,MATCH(Kulturmodeller!$D129,'Data - CO2'!$A$5:$A$53,0),BZ$20)*AJ129*$B123)</f>
        <v>0</v>
      </c>
      <c r="CA129" cm="1">
        <f t="array" ref="CA129">IF($D129="","",INDEX('Data - CO2'!$B$5:$AP$53,MATCH(Kulturmodeller!$D129,'Data - CO2'!$A$5:$A$53,0),CA$20)*AK129*$B123)</f>
        <v>0</v>
      </c>
      <c r="CB129" cm="1">
        <f t="array" ref="CB129">IF($D129="","",INDEX('Data - CO2'!$B$5:$AP$53,MATCH(Kulturmodeller!$D129,'Data - CO2'!$A$5:$A$53,0),CB$20)*AL129*$B123)</f>
        <v>0</v>
      </c>
      <c r="CC129" cm="1">
        <f t="array" ref="CC129">IF($D129="","",INDEX('Data - CO2'!$B$5:$AP$53,MATCH(Kulturmodeller!$D129,'Data - CO2'!$A$5:$A$53,0),CC$20)*AM129*$B123)</f>
        <v>0</v>
      </c>
      <c r="CD129" cm="1">
        <f t="array" ref="CD129">IF($D129="","",INDEX('Data - CO2'!$B$5:$AP$53,MATCH(Kulturmodeller!$D129,'Data - CO2'!$A$5:$A$53,0),CD$20)*AN129*$B123)</f>
        <v>0</v>
      </c>
      <c r="CE129" cm="1">
        <f t="array" ref="CE129">IF($D129="","",INDEX('Data - CO2'!$B$5:$AP$53,MATCH(Kulturmodeller!$D129,'Data - CO2'!$A$5:$A$53,0),CE$20)*AO129*$B123)</f>
        <v>0</v>
      </c>
      <c r="CF129" cm="1">
        <f t="array" ref="CF129">IF($D129="","",INDEX('Data - CO2'!$B$5:$AP$53,MATCH(Kulturmodeller!$D129,'Data - CO2'!$A$5:$A$53,0),CF$20)*AP129*$B123)</f>
        <v>0</v>
      </c>
      <c r="CG129" cm="1">
        <f t="array" ref="CG129">IF($D129="","",INDEX('Data - CO2'!$B$5:$AP$53,MATCH(Kulturmodeller!$D129,'Data - CO2'!$A$5:$A$53,0),CG$20)*AQ129*$B123)</f>
        <v>0</v>
      </c>
      <c r="CH129" cm="1">
        <f t="array" ref="CH129">IF($D129="","",INDEX('Data - CO2'!$B$5:$AP$53,MATCH(Kulturmodeller!$D129,'Data - CO2'!$A$5:$A$53,0),CH$20)*AR129*$B123)</f>
        <v>0</v>
      </c>
      <c r="CI129" s="11" cm="1">
        <f t="array" ref="CI129">IF($D129="","",INDEX('Data - CO2'!$B$5:$AP$53,MATCH(Kulturmodeller!$D129,'Data - CO2'!$A$5:$A$53,0),CI$20)*AS129*$B123)</f>
        <v>0</v>
      </c>
    </row>
    <row r="130" spans="1:87" x14ac:dyDescent="0.3">
      <c r="A130" s="346" t="s">
        <v>638</v>
      </c>
      <c r="B130" s="42"/>
      <c r="C130" s="128" t="str">
        <f>'Katalog over Kulturmodeller '!F56</f>
        <v>Juletræer (NGR)</v>
      </c>
      <c r="D130" s="129" t="s">
        <v>635</v>
      </c>
      <c r="E130" s="140">
        <f>'Katalog over Kulturmodeller '!W56</f>
        <v>0</v>
      </c>
      <c r="F130" s="40">
        <f>E130</f>
        <v>0</v>
      </c>
      <c r="G130" s="40">
        <f t="shared" si="2172"/>
        <v>0</v>
      </c>
      <c r="H130" s="40">
        <f>G130*2/3</f>
        <v>0</v>
      </c>
      <c r="I130" s="40">
        <f>H130*0.5</f>
        <v>0</v>
      </c>
      <c r="J130" s="40">
        <v>0</v>
      </c>
      <c r="K130" s="40">
        <f t="shared" si="2173"/>
        <v>0</v>
      </c>
      <c r="L130" s="40">
        <f t="shared" si="2174"/>
        <v>0</v>
      </c>
      <c r="M130" s="40">
        <f t="shared" si="2175"/>
        <v>0</v>
      </c>
      <c r="N130" s="40">
        <f t="shared" si="2176"/>
        <v>0</v>
      </c>
      <c r="O130" s="40">
        <f t="shared" si="2177"/>
        <v>0</v>
      </c>
      <c r="P130" s="40">
        <f t="shared" si="2178"/>
        <v>0</v>
      </c>
      <c r="Q130" s="40">
        <f t="shared" si="2179"/>
        <v>0</v>
      </c>
      <c r="R130" s="40">
        <f t="shared" si="2180"/>
        <v>0</v>
      </c>
      <c r="S130" s="40">
        <f t="shared" si="2181"/>
        <v>0</v>
      </c>
      <c r="T130" s="40">
        <f t="shared" si="2182"/>
        <v>0</v>
      </c>
      <c r="U130" s="40">
        <f t="shared" si="2183"/>
        <v>0</v>
      </c>
      <c r="V130" s="40">
        <f t="shared" si="2184"/>
        <v>0</v>
      </c>
      <c r="W130" s="40">
        <f t="shared" si="2185"/>
        <v>0</v>
      </c>
      <c r="X130" s="40">
        <f t="shared" si="2186"/>
        <v>0</v>
      </c>
      <c r="Y130" s="40">
        <f t="shared" si="2187"/>
        <v>0</v>
      </c>
      <c r="Z130" s="40">
        <f t="shared" si="2188"/>
        <v>0</v>
      </c>
      <c r="AA130" s="40">
        <f t="shared" si="2189"/>
        <v>0</v>
      </c>
      <c r="AB130" s="40">
        <f t="shared" si="2190"/>
        <v>0</v>
      </c>
      <c r="AC130" s="40">
        <f t="shared" si="2191"/>
        <v>0</v>
      </c>
      <c r="AD130" s="40">
        <f t="shared" si="2192"/>
        <v>0</v>
      </c>
      <c r="AE130" s="40">
        <f t="shared" si="2193"/>
        <v>0</v>
      </c>
      <c r="AF130" s="40">
        <f t="shared" si="2194"/>
        <v>0</v>
      </c>
      <c r="AG130" s="40">
        <f t="shared" si="2195"/>
        <v>0</v>
      </c>
      <c r="AH130" s="40">
        <f t="shared" si="2196"/>
        <v>0</v>
      </c>
      <c r="AI130" s="40">
        <f t="shared" si="2197"/>
        <v>0</v>
      </c>
      <c r="AJ130" s="40">
        <f t="shared" si="2198"/>
        <v>0</v>
      </c>
      <c r="AK130" s="40">
        <f t="shared" si="2199"/>
        <v>0</v>
      </c>
      <c r="AL130" s="40">
        <f t="shared" si="2200"/>
        <v>0</v>
      </c>
      <c r="AM130" s="40">
        <f t="shared" si="2201"/>
        <v>0</v>
      </c>
      <c r="AN130" s="40">
        <f t="shared" si="2202"/>
        <v>0</v>
      </c>
      <c r="AO130" s="40">
        <f t="shared" si="2203"/>
        <v>0</v>
      </c>
      <c r="AP130" s="40">
        <f t="shared" si="2204"/>
        <v>0</v>
      </c>
      <c r="AQ130" s="40">
        <f t="shared" si="2205"/>
        <v>0</v>
      </c>
      <c r="AR130" s="40">
        <f t="shared" si="2206"/>
        <v>0</v>
      </c>
      <c r="AS130" s="41">
        <f t="shared" si="2207"/>
        <v>0</v>
      </c>
      <c r="AU130" s="12" cm="1">
        <f t="array" ref="AU130">IF($D130="","",INDEX('Data - CO2'!$B$5:$AP$53,MATCH(Kulturmodeller!$D130,'Data - CO2'!$A$5:$A$53,0),AU$20)*E130)</f>
        <v>0</v>
      </c>
      <c r="AV130" s="3" cm="1">
        <f t="array" ref="AV130">IF($D130="","",INDEX('Data - CO2'!$B$5:$AP$53,MATCH(Kulturmodeller!$D130,'Data - CO2'!$A$5:$A$53,0),AV$20)*F130)</f>
        <v>0</v>
      </c>
      <c r="AW130" s="3" cm="1">
        <f t="array" ref="AW130">IF($D130="","",INDEX('Data - CO2'!$B$5:$AP$53,MATCH(Kulturmodeller!$D130,'Data - CO2'!$A$5:$A$53,0),AW$20)*G130)</f>
        <v>0</v>
      </c>
      <c r="AX130" s="3" cm="1">
        <f t="array" ref="AX130">IF($D130="","",INDEX('Data - CO2'!$B$5:$AP$53,MATCH(Kulturmodeller!$D130,'Data - CO2'!$A$5:$A$53,0),AX$20)*H130)</f>
        <v>0</v>
      </c>
      <c r="AY130" s="3" cm="1">
        <f t="array" ref="AY130">IF($D130="","",INDEX('Data - CO2'!$B$5:$AP$53,MATCH(Kulturmodeller!$D130,'Data - CO2'!$A$5:$A$53,0),AY$20)*I130)</f>
        <v>0</v>
      </c>
      <c r="AZ130" s="3" cm="1">
        <f t="array" ref="AZ130">IF($D130="","",INDEX('Data - CO2'!$B$5:$AP$53,MATCH(Kulturmodeller!$D130,'Data - CO2'!$A$5:$A$53,0),AZ$20)*J130*$B123)</f>
        <v>0</v>
      </c>
      <c r="BA130" s="3" cm="1">
        <f t="array" ref="BA130">IF($D130="","",INDEX('Data - CO2'!$B$5:$AP$53,MATCH(Kulturmodeller!$D130,'Data - CO2'!$A$5:$A$53,0),BA$20)*K130*$B123)</f>
        <v>0</v>
      </c>
      <c r="BB130" s="3" cm="1">
        <f t="array" ref="BB130">IF($D130="","",INDEX('Data - CO2'!$B$5:$AP$53,MATCH(Kulturmodeller!$D130,'Data - CO2'!$A$5:$A$53,0),BB$20)*L130*$B123)</f>
        <v>0</v>
      </c>
      <c r="BC130" s="3" cm="1">
        <f t="array" ref="BC130">IF($D130="","",INDEX('Data - CO2'!$B$5:$AP$53,MATCH(Kulturmodeller!$D130,'Data - CO2'!$A$5:$A$53,0),BC$20)*M130*$B123)</f>
        <v>0</v>
      </c>
      <c r="BD130" s="3" cm="1">
        <f t="array" ref="BD130">IF($D130="","",INDEX('Data - CO2'!$B$5:$AP$53,MATCH(Kulturmodeller!$D130,'Data - CO2'!$A$5:$A$53,0),BD$20)*N130*$B123)</f>
        <v>0</v>
      </c>
      <c r="BE130" s="3" cm="1">
        <f t="array" ref="BE130">IF($D130="","",INDEX('Data - CO2'!$B$5:$AP$53,MATCH(Kulturmodeller!$D130,'Data - CO2'!$A$5:$A$53,0),BE$20)*O130*$B123)</f>
        <v>0</v>
      </c>
      <c r="BF130" s="3" cm="1">
        <f t="array" ref="BF130">IF($D130="","",INDEX('Data - CO2'!$B$5:$AP$53,MATCH(Kulturmodeller!$D130,'Data - CO2'!$A$5:$A$53,0),BF$20)*P130*$B123)</f>
        <v>0</v>
      </c>
      <c r="BG130" s="3" cm="1">
        <f t="array" ref="BG130">IF($D130="","",INDEX('Data - CO2'!$B$5:$AP$53,MATCH(Kulturmodeller!$D130,'Data - CO2'!$A$5:$A$53,0),BG$20)*Q130*$B123)</f>
        <v>0</v>
      </c>
      <c r="BH130" s="3" cm="1">
        <f t="array" ref="BH130">IF($D130="","",INDEX('Data - CO2'!$B$5:$AP$53,MATCH(Kulturmodeller!$D130,'Data - CO2'!$A$5:$A$53,0),BH$20)*R130*$B123)</f>
        <v>0</v>
      </c>
      <c r="BI130" s="3" cm="1">
        <f t="array" ref="BI130">IF($D130="","",INDEX('Data - CO2'!$B$5:$AP$53,MATCH(Kulturmodeller!$D130,'Data - CO2'!$A$5:$A$53,0),BI$20)*S130*$B123)</f>
        <v>0</v>
      </c>
      <c r="BJ130" s="3" cm="1">
        <f t="array" ref="BJ130">IF($D130="","",INDEX('Data - CO2'!$B$5:$AP$53,MATCH(Kulturmodeller!$D130,'Data - CO2'!$A$5:$A$53,0),BJ$20)*T130*$B123)</f>
        <v>0</v>
      </c>
      <c r="BK130" s="3" cm="1">
        <f t="array" ref="BK130">IF($D130="","",INDEX('Data - CO2'!$B$5:$AP$53,MATCH(Kulturmodeller!$D130,'Data - CO2'!$A$5:$A$53,0),BK$20)*U130*$B123)</f>
        <v>0</v>
      </c>
      <c r="BL130" s="3" cm="1">
        <f t="array" ref="BL130">IF($D130="","",INDEX('Data - CO2'!$B$5:$AP$53,MATCH(Kulturmodeller!$D130,'Data - CO2'!$A$5:$A$53,0),BL$20)*V130*$B123)</f>
        <v>0</v>
      </c>
      <c r="BM130" s="3" cm="1">
        <f t="array" ref="BM130">IF($D130="","",INDEX('Data - CO2'!$B$5:$AP$53,MATCH(Kulturmodeller!$D130,'Data - CO2'!$A$5:$A$53,0),BM$20)*W130*$B123)</f>
        <v>0</v>
      </c>
      <c r="BN130" s="3" cm="1">
        <f t="array" ref="BN130">IF($D130="","",INDEX('Data - CO2'!$B$5:$AP$53,MATCH(Kulturmodeller!$D130,'Data - CO2'!$A$5:$A$53,0),BN$20)*X130*$B123)</f>
        <v>0</v>
      </c>
      <c r="BO130" s="3" cm="1">
        <f t="array" ref="BO130">IF($D130="","",INDEX('Data - CO2'!$B$5:$AP$53,MATCH(Kulturmodeller!$D130,'Data - CO2'!$A$5:$A$53,0),BO$20)*Y130*$B123)</f>
        <v>0</v>
      </c>
      <c r="BP130" s="3" cm="1">
        <f t="array" ref="BP130">IF($D130="","",INDEX('Data - CO2'!$B$5:$AP$53,MATCH(Kulturmodeller!$D130,'Data - CO2'!$A$5:$A$53,0),BP$20)*Z130*$B123)</f>
        <v>0</v>
      </c>
      <c r="BQ130" s="3" cm="1">
        <f t="array" ref="BQ130">IF($D130="","",INDEX('Data - CO2'!$B$5:$AP$53,MATCH(Kulturmodeller!$D130,'Data - CO2'!$A$5:$A$53,0),BQ$20)*AA130*$B123)</f>
        <v>0</v>
      </c>
      <c r="BR130" s="3" cm="1">
        <f t="array" ref="BR130">IF($D130="","",INDEX('Data - CO2'!$B$5:$AP$53,MATCH(Kulturmodeller!$D130,'Data - CO2'!$A$5:$A$53,0),BR$20)*AB130*$B123)</f>
        <v>0</v>
      </c>
      <c r="BS130" s="3" cm="1">
        <f t="array" ref="BS130">IF($D130="","",INDEX('Data - CO2'!$B$5:$AP$53,MATCH(Kulturmodeller!$D130,'Data - CO2'!$A$5:$A$53,0),BS$20)*AC130*$B123)</f>
        <v>0</v>
      </c>
      <c r="BT130" s="3" cm="1">
        <f t="array" ref="BT130">IF($D130="","",INDEX('Data - CO2'!$B$5:$AP$53,MATCH(Kulturmodeller!$D130,'Data - CO2'!$A$5:$A$53,0),BT$20)*AD130*$B123)</f>
        <v>0</v>
      </c>
      <c r="BU130" s="3" cm="1">
        <f t="array" ref="BU130">IF($D130="","",INDEX('Data - CO2'!$B$5:$AP$53,MATCH(Kulturmodeller!$D130,'Data - CO2'!$A$5:$A$53,0),BU$20)*AE130*$B123)</f>
        <v>0</v>
      </c>
      <c r="BV130" s="3" cm="1">
        <f t="array" ref="BV130">IF($D130="","",INDEX('Data - CO2'!$B$5:$AP$53,MATCH(Kulturmodeller!$D130,'Data - CO2'!$A$5:$A$53,0),BV$20)*AF130*$B123)</f>
        <v>0</v>
      </c>
      <c r="BW130" s="3" cm="1">
        <f t="array" ref="BW130">IF($D130="","",INDEX('Data - CO2'!$B$5:$AP$53,MATCH(Kulturmodeller!$D130,'Data - CO2'!$A$5:$A$53,0),BW$20)*AG130*$B123)</f>
        <v>0</v>
      </c>
      <c r="BX130" s="3" cm="1">
        <f t="array" ref="BX130">IF($D130="","",INDEX('Data - CO2'!$B$5:$AP$53,MATCH(Kulturmodeller!$D130,'Data - CO2'!$A$5:$A$53,0),BX$20)*AH130*$B123)</f>
        <v>0</v>
      </c>
      <c r="BY130" s="3" cm="1">
        <f t="array" ref="BY130">IF($D130="","",INDEX('Data - CO2'!$B$5:$AP$53,MATCH(Kulturmodeller!$D130,'Data - CO2'!$A$5:$A$53,0),BY$20)*AI130*$B123)</f>
        <v>0</v>
      </c>
      <c r="BZ130" s="3" cm="1">
        <f t="array" ref="BZ130">IF($D130="","",INDEX('Data - CO2'!$B$5:$AP$53,MATCH(Kulturmodeller!$D130,'Data - CO2'!$A$5:$A$53,0),BZ$20)*AJ130*$B123)</f>
        <v>0</v>
      </c>
      <c r="CA130" s="3" cm="1">
        <f t="array" ref="CA130">IF($D130="","",INDEX('Data - CO2'!$B$5:$AP$53,MATCH(Kulturmodeller!$D130,'Data - CO2'!$A$5:$A$53,0),CA$20)*AK130*$B123)</f>
        <v>0</v>
      </c>
      <c r="CB130" s="3" cm="1">
        <f t="array" ref="CB130">IF($D130="","",INDEX('Data - CO2'!$B$5:$AP$53,MATCH(Kulturmodeller!$D130,'Data - CO2'!$A$5:$A$53,0),CB$20)*AL130*$B123)</f>
        <v>0</v>
      </c>
      <c r="CC130" s="3" cm="1">
        <f t="array" ref="CC130">IF($D130="","",INDEX('Data - CO2'!$B$5:$AP$53,MATCH(Kulturmodeller!$D130,'Data - CO2'!$A$5:$A$53,0),CC$20)*AM130*$B123)</f>
        <v>0</v>
      </c>
      <c r="CD130" s="3" cm="1">
        <f t="array" ref="CD130">IF($D130="","",INDEX('Data - CO2'!$B$5:$AP$53,MATCH(Kulturmodeller!$D130,'Data - CO2'!$A$5:$A$53,0),CD$20)*AN130*$B123)</f>
        <v>0</v>
      </c>
      <c r="CE130" s="3" cm="1">
        <f t="array" ref="CE130">IF($D130="","",INDEX('Data - CO2'!$B$5:$AP$53,MATCH(Kulturmodeller!$D130,'Data - CO2'!$A$5:$A$53,0),CE$20)*AO130*$B123)</f>
        <v>0</v>
      </c>
      <c r="CF130" s="3" cm="1">
        <f t="array" ref="CF130">IF($D130="","",INDEX('Data - CO2'!$B$5:$AP$53,MATCH(Kulturmodeller!$D130,'Data - CO2'!$A$5:$A$53,0),CF$20)*AP130*$B123)</f>
        <v>0</v>
      </c>
      <c r="CG130" s="3" cm="1">
        <f t="array" ref="CG130">IF($D130="","",INDEX('Data - CO2'!$B$5:$AP$53,MATCH(Kulturmodeller!$D130,'Data - CO2'!$A$5:$A$53,0),CG$20)*AQ130*$B123)</f>
        <v>0</v>
      </c>
      <c r="CH130" s="3" cm="1">
        <f t="array" ref="CH130">IF($D130="","",INDEX('Data - CO2'!$B$5:$AP$53,MATCH(Kulturmodeller!$D130,'Data - CO2'!$A$5:$A$53,0),CH$20)*AR130*$B123)</f>
        <v>0</v>
      </c>
      <c r="CI130" s="13" cm="1">
        <f t="array" ref="CI130">IF($D130="","",INDEX('Data - CO2'!$B$5:$AP$53,MATCH(Kulturmodeller!$D130,'Data - CO2'!$A$5:$A$53,0),CI$20)*AS130*$B123)</f>
        <v>0</v>
      </c>
    </row>
    <row r="131" spans="1:87" x14ac:dyDescent="0.3">
      <c r="A131" s="33"/>
      <c r="B131" s="33"/>
      <c r="C131" s="33"/>
      <c r="D131" s="10"/>
      <c r="E131" s="479">
        <f>SUM(E124:E130)</f>
        <v>1</v>
      </c>
      <c r="F131" s="108">
        <f>SUM(F124:F130)</f>
        <v>1</v>
      </c>
      <c r="G131" s="109">
        <f>SUM(G124:G130)</f>
        <v>1</v>
      </c>
      <c r="H131" s="109">
        <f t="shared" ref="H131" si="2208">SUM(H124:H130)</f>
        <v>1</v>
      </c>
      <c r="I131" s="109">
        <f t="shared" ref="I131" si="2209">SUM(I124:I130)</f>
        <v>0.99999999999999989</v>
      </c>
      <c r="J131" s="109">
        <f t="shared" ref="J131" si="2210">SUM(J124:J130)</f>
        <v>1</v>
      </c>
      <c r="K131" s="109">
        <f t="shared" ref="K131" si="2211">SUM(K124:K130)</f>
        <v>1</v>
      </c>
      <c r="L131" s="109">
        <f t="shared" ref="L131" si="2212">SUM(L124:L130)</f>
        <v>1</v>
      </c>
      <c r="M131" s="109">
        <f t="shared" ref="M131" si="2213">SUM(M124:M130)</f>
        <v>1</v>
      </c>
      <c r="N131" s="109">
        <f t="shared" ref="N131" si="2214">SUM(N124:N130)</f>
        <v>1</v>
      </c>
      <c r="O131" s="109">
        <f t="shared" ref="O131" si="2215">SUM(O124:O130)</f>
        <v>1</v>
      </c>
      <c r="P131" s="109">
        <f t="shared" ref="P131" si="2216">SUM(P124:P130)</f>
        <v>1</v>
      </c>
      <c r="Q131" s="109">
        <f t="shared" ref="Q131" si="2217">SUM(Q124:Q130)</f>
        <v>1</v>
      </c>
      <c r="R131" s="109">
        <f t="shared" ref="R131" si="2218">SUM(R124:R130)</f>
        <v>1</v>
      </c>
      <c r="S131" s="109">
        <f t="shared" ref="S131" si="2219">SUM(S124:S130)</f>
        <v>1</v>
      </c>
      <c r="T131" s="109">
        <f t="shared" ref="T131" si="2220">SUM(T124:T130)</f>
        <v>1</v>
      </c>
      <c r="U131" s="109">
        <f t="shared" ref="U131" si="2221">SUM(U124:U130)</f>
        <v>1</v>
      </c>
      <c r="V131" s="109">
        <f t="shared" ref="V131" si="2222">SUM(V124:V130)</f>
        <v>1</v>
      </c>
      <c r="W131" s="109">
        <f t="shared" ref="W131" si="2223">SUM(W124:W130)</f>
        <v>1</v>
      </c>
      <c r="X131" s="109">
        <f t="shared" ref="X131" si="2224">SUM(X124:X130)</f>
        <v>1</v>
      </c>
      <c r="Y131" s="109">
        <f t="shared" ref="Y131" si="2225">SUM(Y124:Y130)</f>
        <v>1</v>
      </c>
      <c r="Z131" s="109">
        <f t="shared" ref="Z131" si="2226">SUM(Z124:Z130)</f>
        <v>1</v>
      </c>
      <c r="AA131" s="109">
        <f t="shared" ref="AA131" si="2227">SUM(AA124:AA130)</f>
        <v>1</v>
      </c>
      <c r="AB131" s="109">
        <f t="shared" ref="AB131" si="2228">SUM(AB124:AB130)</f>
        <v>1</v>
      </c>
      <c r="AC131" s="109">
        <f t="shared" ref="AC131" si="2229">SUM(AC124:AC130)</f>
        <v>1</v>
      </c>
      <c r="AD131" s="109">
        <f t="shared" ref="AD131" si="2230">SUM(AD124:AD130)</f>
        <v>1</v>
      </c>
      <c r="AE131" s="109">
        <f t="shared" ref="AE131" si="2231">SUM(AE124:AE130)</f>
        <v>1</v>
      </c>
      <c r="AF131" s="109">
        <f t="shared" ref="AF131" si="2232">SUM(AF124:AF130)</f>
        <v>1</v>
      </c>
      <c r="AG131" s="109">
        <f t="shared" ref="AG131" si="2233">SUM(AG124:AG130)</f>
        <v>1</v>
      </c>
      <c r="AH131" s="109">
        <f t="shared" ref="AH131" si="2234">SUM(AH124:AH130)</f>
        <v>1</v>
      </c>
      <c r="AI131" s="109">
        <f t="shared" ref="AI131" si="2235">SUM(AI124:AI130)</f>
        <v>1</v>
      </c>
      <c r="AJ131" s="109">
        <f t="shared" ref="AJ131" si="2236">SUM(AJ124:AJ130)</f>
        <v>1</v>
      </c>
      <c r="AK131" s="109">
        <f t="shared" ref="AK131" si="2237">SUM(AK124:AK130)</f>
        <v>1</v>
      </c>
      <c r="AL131" s="109">
        <f t="shared" ref="AL131" si="2238">SUM(AL124:AL130)</f>
        <v>1</v>
      </c>
      <c r="AM131" s="109">
        <f t="shared" ref="AM131" si="2239">SUM(AM124:AM130)</f>
        <v>1</v>
      </c>
      <c r="AN131" s="109">
        <f t="shared" ref="AN131" si="2240">SUM(AN124:AN130)</f>
        <v>1</v>
      </c>
      <c r="AO131" s="109">
        <f t="shared" ref="AO131" si="2241">SUM(AO124:AO130)</f>
        <v>1</v>
      </c>
      <c r="AP131" s="109">
        <f t="shared" ref="AP131" si="2242">SUM(AP124:AP130)</f>
        <v>1</v>
      </c>
      <c r="AQ131" s="109">
        <f t="shared" ref="AQ131" si="2243">SUM(AQ124:AQ130)</f>
        <v>1</v>
      </c>
      <c r="AR131" s="109">
        <f t="shared" ref="AR131" si="2244">SUM(AR124:AR130)</f>
        <v>1</v>
      </c>
      <c r="AS131" s="110">
        <f t="shared" ref="AS131" si="2245">SUM(AS124:AS130)</f>
        <v>1</v>
      </c>
      <c r="AU131" s="111">
        <f>SUM(AU124:AU130)</f>
        <v>0</v>
      </c>
      <c r="AV131" s="112">
        <f t="shared" ref="AV131" si="2246">SUM(AV124:AV130)</f>
        <v>3.5366736983778702</v>
      </c>
      <c r="AW131" s="112">
        <f t="shared" ref="AW131" si="2247">SUM(AW124:AW130)</f>
        <v>22.876258394123241</v>
      </c>
      <c r="AX131" s="112">
        <f t="shared" ref="AX131" si="2248">SUM(AX124:AX130)</f>
        <v>52.23418017728347</v>
      </c>
      <c r="AY131" s="112">
        <f t="shared" ref="AY131" si="2249">SUM(AY124:AY130)</f>
        <v>100.06983356793882</v>
      </c>
      <c r="AZ131" s="112">
        <f t="shared" ref="AZ131" si="2250">SUM(AZ124:AZ130)</f>
        <v>141.61033728598596</v>
      </c>
      <c r="BA131" s="112">
        <f t="shared" ref="BA131" si="2251">SUM(BA124:BA130)</f>
        <v>186.74107030208916</v>
      </c>
      <c r="BB131" s="112">
        <f t="shared" ref="BB131" si="2252">SUM(BB124:BB130)</f>
        <v>215.13398006063505</v>
      </c>
      <c r="BC131" s="112">
        <f t="shared" ref="BC131" si="2253">SUM(BC124:BC130)</f>
        <v>233.09402999892728</v>
      </c>
      <c r="BD131" s="112">
        <f t="shared" ref="BD131" si="2254">SUM(BD124:BD130)</f>
        <v>247.54322664243614</v>
      </c>
      <c r="BE131" s="112">
        <f t="shared" ref="BE131" si="2255">SUM(BE124:BE130)</f>
        <v>264.74224071556694</v>
      </c>
      <c r="BF131" s="112">
        <f t="shared" ref="BF131" si="2256">SUM(BF124:BF130)</f>
        <v>279.629547792322</v>
      </c>
      <c r="BG131" s="112">
        <f t="shared" ref="BG131" si="2257">SUM(BG124:BG130)</f>
        <v>294.36050676419728</v>
      </c>
      <c r="BH131" s="112">
        <f t="shared" ref="BH131" si="2258">SUM(BH124:BH130)</f>
        <v>309.96421919089209</v>
      </c>
      <c r="BI131" s="112">
        <f t="shared" ref="BI131" si="2259">SUM(BI124:BI130)</f>
        <v>329.48154468221026</v>
      </c>
      <c r="BJ131" s="112">
        <f t="shared" ref="BJ131" si="2260">SUM(BJ124:BJ130)</f>
        <v>348.73742513151132</v>
      </c>
      <c r="BK131" s="112">
        <f t="shared" ref="BK131" si="2261">SUM(BK124:BK130)</f>
        <v>317.62833430953185</v>
      </c>
      <c r="BL131" s="112">
        <f t="shared" ref="BL131" si="2262">SUM(BL124:BL130)</f>
        <v>337.20695173186169</v>
      </c>
      <c r="BM131" s="112">
        <f t="shared" ref="BM131" si="2263">SUM(BM124:BM130)</f>
        <v>354.37215608945507</v>
      </c>
      <c r="BN131" s="112">
        <f t="shared" ref="BN131" si="2264">SUM(BN124:BN130)</f>
        <v>373.13283770453154</v>
      </c>
      <c r="BO131" s="112">
        <f t="shared" ref="BO131" si="2265">SUM(BO124:BO130)</f>
        <v>398.01491035133091</v>
      </c>
      <c r="BP131" s="112">
        <f t="shared" ref="BP131" si="2266">SUM(BP124:BP130)</f>
        <v>416.67346745479529</v>
      </c>
      <c r="BQ131" s="112">
        <f t="shared" ref="BQ131" si="2267">SUM(BQ124:BQ130)</f>
        <v>426.65536906637192</v>
      </c>
      <c r="BR131" s="112">
        <f t="shared" ref="BR131" si="2268">SUM(BR124:BR130)</f>
        <v>435.88340158771268</v>
      </c>
      <c r="BS131" s="112">
        <f t="shared" ref="BS131" si="2269">SUM(BS124:BS130)</f>
        <v>446.50764990801446</v>
      </c>
      <c r="BT131" s="112">
        <f t="shared" ref="BT131" si="2270">SUM(BT124:BT130)</f>
        <v>452.09377069999459</v>
      </c>
      <c r="BU131" s="112">
        <f t="shared" ref="BU131" si="2271">SUM(BU124:BU130)</f>
        <v>461.98827968352032</v>
      </c>
      <c r="BV131" s="112">
        <f t="shared" ref="BV131" si="2272">SUM(BV124:BV130)</f>
        <v>256.77860475102204</v>
      </c>
      <c r="BW131" s="112">
        <f t="shared" ref="BW131" si="2273">SUM(BW124:BW130)</f>
        <v>264.80652413487468</v>
      </c>
      <c r="BX131" s="112">
        <f t="shared" ref="BX131" si="2274">SUM(BX124:BX130)</f>
        <v>60.41898569101923</v>
      </c>
      <c r="BY131" s="112">
        <f t="shared" ref="BY131" si="2275">SUM(BY124:BY130)</f>
        <v>82.717855316892766</v>
      </c>
      <c r="BZ131" s="112">
        <f t="shared" ref="BZ131" si="2276">SUM(BZ124:BZ130)</f>
        <v>78.774099901775571</v>
      </c>
      <c r="CA131" s="112">
        <f t="shared" ref="CA131" si="2277">SUM(CA124:CA130)</f>
        <v>144.64661578356257</v>
      </c>
      <c r="CB131" s="112">
        <f t="shared" ref="CB131" si="2278">SUM(CB124:CB130)</f>
        <v>175.23323750583049</v>
      </c>
      <c r="CC131" s="112">
        <f t="shared" ref="CC131" si="2279">SUM(CC124:CC130)</f>
        <v>196.4802099250594</v>
      </c>
      <c r="CD131" s="112">
        <f t="shared" ref="CD131" si="2280">SUM(CD124:CD130)</f>
        <v>219.4158943798505</v>
      </c>
      <c r="CE131" s="112">
        <f t="shared" ref="CE131" si="2281">SUM(CE124:CE130)</f>
        <v>244.50589426402138</v>
      </c>
      <c r="CF131" s="112">
        <f t="shared" ref="CF131" si="2282">SUM(CF124:CF130)</f>
        <v>261.75341895671397</v>
      </c>
      <c r="CG131" s="112">
        <f t="shared" ref="CG131" si="2283">SUM(CG124:CG130)</f>
        <v>278.17380657305517</v>
      </c>
      <c r="CH131" s="112">
        <f t="shared" ref="CH131" si="2284">SUM(CH124:CH130)</f>
        <v>293.1202419821476</v>
      </c>
      <c r="CI131" s="113">
        <f t="shared" ref="CI131" si="2285">SUM(CI124:CI130)</f>
        <v>306.95264747221745</v>
      </c>
    </row>
    <row r="132" spans="1:87" x14ac:dyDescent="0.3">
      <c r="A132" s="7" t="s">
        <v>86</v>
      </c>
      <c r="B132" s="7"/>
      <c r="C132" s="131"/>
      <c r="D132" s="131"/>
      <c r="E132" s="126"/>
      <c r="F132" s="39">
        <f>E132</f>
        <v>0</v>
      </c>
      <c r="G132" s="40">
        <f t="shared" ref="G132:G133" si="2286">F132</f>
        <v>0</v>
      </c>
      <c r="H132" s="40">
        <f t="shared" ref="H132:H133" si="2287">G132</f>
        <v>0</v>
      </c>
      <c r="I132" s="40">
        <f t="shared" ref="I132:I133" si="2288">H132</f>
        <v>0</v>
      </c>
      <c r="J132" s="40">
        <f t="shared" ref="J132:J133" si="2289">I132</f>
        <v>0</v>
      </c>
      <c r="K132" s="40">
        <f t="shared" ref="K132:K133" si="2290">J132</f>
        <v>0</v>
      </c>
      <c r="L132" s="40">
        <f t="shared" ref="L132:L133" si="2291">K132</f>
        <v>0</v>
      </c>
      <c r="M132" s="40">
        <f t="shared" ref="M132:M133" si="2292">L132</f>
        <v>0</v>
      </c>
      <c r="N132" s="40">
        <f t="shared" ref="N132:N133" si="2293">M132</f>
        <v>0</v>
      </c>
      <c r="O132" s="40">
        <f t="shared" ref="O132:O133" si="2294">N132</f>
        <v>0</v>
      </c>
      <c r="P132" s="40">
        <f t="shared" ref="P132:P133" si="2295">O132</f>
        <v>0</v>
      </c>
      <c r="Q132" s="40">
        <f t="shared" ref="Q132:Q133" si="2296">P132</f>
        <v>0</v>
      </c>
      <c r="R132" s="40">
        <f t="shared" ref="R132:R133" si="2297">Q132</f>
        <v>0</v>
      </c>
      <c r="S132" s="40">
        <f t="shared" ref="S132:S133" si="2298">R132</f>
        <v>0</v>
      </c>
      <c r="T132" s="40">
        <f t="shared" ref="T132:T133" si="2299">S132</f>
        <v>0</v>
      </c>
      <c r="U132" s="40">
        <f t="shared" ref="U132:U133" si="2300">T132</f>
        <v>0</v>
      </c>
      <c r="V132" s="40">
        <f t="shared" ref="V132:V133" si="2301">U132</f>
        <v>0</v>
      </c>
      <c r="W132" s="40">
        <f t="shared" ref="W132:W133" si="2302">V132</f>
        <v>0</v>
      </c>
      <c r="X132" s="40">
        <f t="shared" ref="X132:X133" si="2303">W132</f>
        <v>0</v>
      </c>
      <c r="Y132" s="40">
        <f t="shared" ref="Y132:Y133" si="2304">X132</f>
        <v>0</v>
      </c>
      <c r="Z132" s="40">
        <f t="shared" ref="Z132:Z133" si="2305">Y132</f>
        <v>0</v>
      </c>
      <c r="AA132" s="40">
        <f t="shared" ref="AA132:AA133" si="2306">Z132</f>
        <v>0</v>
      </c>
      <c r="AB132" s="40">
        <f t="shared" ref="AB132:AB133" si="2307">AA132</f>
        <v>0</v>
      </c>
      <c r="AC132" s="40">
        <f t="shared" ref="AC132:AC133" si="2308">AB132</f>
        <v>0</v>
      </c>
      <c r="AD132" s="40">
        <f t="shared" ref="AD132:AD133" si="2309">AC132</f>
        <v>0</v>
      </c>
      <c r="AE132" s="40">
        <f t="shared" ref="AE132:AE133" si="2310">AD132</f>
        <v>0</v>
      </c>
      <c r="AF132" s="40">
        <f t="shared" ref="AF132:AF133" si="2311">AE132</f>
        <v>0</v>
      </c>
      <c r="AG132" s="40">
        <f t="shared" ref="AG132:AG133" si="2312">AF132</f>
        <v>0</v>
      </c>
      <c r="AH132" s="40">
        <f t="shared" ref="AH132:AH133" si="2313">AG132</f>
        <v>0</v>
      </c>
      <c r="AI132" s="40">
        <f t="shared" ref="AI132:AI133" si="2314">AH132</f>
        <v>0</v>
      </c>
      <c r="AJ132" s="40">
        <f t="shared" ref="AJ132:AJ133" si="2315">AI132</f>
        <v>0</v>
      </c>
      <c r="AK132" s="40">
        <f t="shared" ref="AK132:AK133" si="2316">AJ132</f>
        <v>0</v>
      </c>
      <c r="AL132" s="40">
        <f t="shared" ref="AL132:AL133" si="2317">AK132</f>
        <v>0</v>
      </c>
      <c r="AM132" s="40">
        <f t="shared" ref="AM132:AM133" si="2318">AL132</f>
        <v>0</v>
      </c>
      <c r="AN132" s="40">
        <f t="shared" ref="AN132:AN133" si="2319">AM132</f>
        <v>0</v>
      </c>
      <c r="AO132" s="40">
        <f t="shared" ref="AO132:AO133" si="2320">AN132</f>
        <v>0</v>
      </c>
      <c r="AP132" s="40">
        <f t="shared" ref="AP132:AP133" si="2321">AO132</f>
        <v>0</v>
      </c>
      <c r="AQ132" s="40">
        <f t="shared" ref="AQ132:AQ133" si="2322">AP132</f>
        <v>0</v>
      </c>
      <c r="AR132" s="40">
        <f t="shared" ref="AR132:AR133" si="2323">AQ132</f>
        <v>0</v>
      </c>
      <c r="AS132" s="41">
        <f t="shared" ref="AS132:AS133" si="2324">AR132</f>
        <v>0</v>
      </c>
      <c r="AU132" s="10" t="str" cm="1">
        <f t="array" ref="AU132">IF($D132="","",INDEX('Data - CO2'!$B$5:$AP$53,MATCH(Kulturmodeller!$D132,'Data - CO2'!$A$5:$A$53,0),AU$20)*E132)</f>
        <v/>
      </c>
      <c r="AV132" t="str" cm="1">
        <f t="array" ref="AV132">IF($D132="","",INDEX('Data - CO2'!$B$5:$AP$53,MATCH(Kulturmodeller!$D132,'Data - CO2'!$A$5:$A$53,0),AV$20)*F132)</f>
        <v/>
      </c>
      <c r="AW132" t="str" cm="1">
        <f t="array" ref="AW132">IF($D132="","",INDEX('Data - CO2'!$B$5:$AP$53,MATCH(Kulturmodeller!$D132,'Data - CO2'!$A$5:$A$53,0),AW$20)*G132)</f>
        <v/>
      </c>
      <c r="AX132" t="str" cm="1">
        <f t="array" ref="AX132">IF($D132="","",INDEX('Data - CO2'!$B$5:$AP$53,MATCH(Kulturmodeller!$D132,'Data - CO2'!$A$5:$A$53,0),AX$20)*H132)</f>
        <v/>
      </c>
      <c r="AY132" t="str" cm="1">
        <f t="array" ref="AY132">IF($D132="","",INDEX('Data - CO2'!$B$5:$AP$53,MATCH(Kulturmodeller!$D132,'Data - CO2'!$A$5:$A$53,0),AY$20)*I132)</f>
        <v/>
      </c>
      <c r="AZ132" t="str" cm="1">
        <f t="array" ref="AZ132">IF($D132="","",INDEX('Data - CO2'!$B$5:$AP$53,MATCH(Kulturmodeller!$D132,'Data - CO2'!$A$5:$A$53,0),AZ$20)*J132)</f>
        <v/>
      </c>
      <c r="BA132" t="str" cm="1">
        <f t="array" ref="BA132">IF($D132="","",INDEX('Data - CO2'!$B$5:$AP$53,MATCH(Kulturmodeller!$D132,'Data - CO2'!$A$5:$A$53,0),BA$20)*K132)</f>
        <v/>
      </c>
      <c r="BB132" t="str" cm="1">
        <f t="array" ref="BB132">IF($D132="","",INDEX('Data - CO2'!$B$5:$AP$53,MATCH(Kulturmodeller!$D132,'Data - CO2'!$A$5:$A$53,0),BB$20)*L132)</f>
        <v/>
      </c>
      <c r="BC132" t="str" cm="1">
        <f t="array" ref="BC132">IF($D132="","",INDEX('Data - CO2'!$B$5:$AP$53,MATCH(Kulturmodeller!$D132,'Data - CO2'!$A$5:$A$53,0),BC$20)*M132)</f>
        <v/>
      </c>
      <c r="BD132" t="str" cm="1">
        <f t="array" ref="BD132">IF($D132="","",INDEX('Data - CO2'!$B$5:$AP$53,MATCH(Kulturmodeller!$D132,'Data - CO2'!$A$5:$A$53,0),BD$20)*N132)</f>
        <v/>
      </c>
      <c r="BE132" t="str" cm="1">
        <f t="array" ref="BE132">IF($D132="","",INDEX('Data - CO2'!$B$5:$AP$53,MATCH(Kulturmodeller!$D132,'Data - CO2'!$A$5:$A$53,0),BE$20)*O132)</f>
        <v/>
      </c>
      <c r="BF132" t="str" cm="1">
        <f t="array" ref="BF132">IF($D132="","",INDEX('Data - CO2'!$B$5:$AP$53,MATCH(Kulturmodeller!$D132,'Data - CO2'!$A$5:$A$53,0),BF$20)*P132)</f>
        <v/>
      </c>
      <c r="BG132" t="str" cm="1">
        <f t="array" ref="BG132">IF($D132="","",INDEX('Data - CO2'!$B$5:$AP$53,MATCH(Kulturmodeller!$D132,'Data - CO2'!$A$5:$A$53,0),BG$20)*Q132)</f>
        <v/>
      </c>
      <c r="BH132" t="str" cm="1">
        <f t="array" ref="BH132">IF($D132="","",INDEX('Data - CO2'!$B$5:$AP$53,MATCH(Kulturmodeller!$D132,'Data - CO2'!$A$5:$A$53,0),BH$20)*R132)</f>
        <v/>
      </c>
      <c r="BI132" t="str" cm="1">
        <f t="array" ref="BI132">IF($D132="","",INDEX('Data - CO2'!$B$5:$AP$53,MATCH(Kulturmodeller!$D132,'Data - CO2'!$A$5:$A$53,0),BI$20)*S132)</f>
        <v/>
      </c>
      <c r="BJ132" t="str" cm="1">
        <f t="array" ref="BJ132">IF($D132="","",INDEX('Data - CO2'!$B$5:$AP$53,MATCH(Kulturmodeller!$D132,'Data - CO2'!$A$5:$A$53,0),BJ$20)*T132)</f>
        <v/>
      </c>
      <c r="BK132" t="str" cm="1">
        <f t="array" ref="BK132">IF($D132="","",INDEX('Data - CO2'!$B$5:$AP$53,MATCH(Kulturmodeller!$D132,'Data - CO2'!$A$5:$A$53,0),BK$20)*U132)</f>
        <v/>
      </c>
      <c r="BL132" t="str" cm="1">
        <f t="array" ref="BL132">IF($D132="","",INDEX('Data - CO2'!$B$5:$AP$53,MATCH(Kulturmodeller!$D132,'Data - CO2'!$A$5:$A$53,0),BL$20)*V132)</f>
        <v/>
      </c>
      <c r="BM132" t="str" cm="1">
        <f t="array" ref="BM132">IF($D132="","",INDEX('Data - CO2'!$B$5:$AP$53,MATCH(Kulturmodeller!$D132,'Data - CO2'!$A$5:$A$53,0),BM$20)*W132)</f>
        <v/>
      </c>
      <c r="BN132" t="str" cm="1">
        <f t="array" ref="BN132">IF($D132="","",INDEX('Data - CO2'!$B$5:$AP$53,MATCH(Kulturmodeller!$D132,'Data - CO2'!$A$5:$A$53,0),BN$20)*X132)</f>
        <v/>
      </c>
      <c r="BO132" t="str" cm="1">
        <f t="array" ref="BO132">IF($D132="","",INDEX('Data - CO2'!$B$5:$AP$53,MATCH(Kulturmodeller!$D132,'Data - CO2'!$A$5:$A$53,0),BO$20)*Y132)</f>
        <v/>
      </c>
      <c r="BP132" t="str" cm="1">
        <f t="array" ref="BP132">IF($D132="","",INDEX('Data - CO2'!$B$5:$AP$53,MATCH(Kulturmodeller!$D132,'Data - CO2'!$A$5:$A$53,0),BP$20)*Z132)</f>
        <v/>
      </c>
      <c r="BQ132" t="str" cm="1">
        <f t="array" ref="BQ132">IF($D132="","",INDEX('Data - CO2'!$B$5:$AP$53,MATCH(Kulturmodeller!$D132,'Data - CO2'!$A$5:$A$53,0),BQ$20)*AA132)</f>
        <v/>
      </c>
      <c r="BR132" t="str" cm="1">
        <f t="array" ref="BR132">IF($D132="","",INDEX('Data - CO2'!$B$5:$AP$53,MATCH(Kulturmodeller!$D132,'Data - CO2'!$A$5:$A$53,0),BR$20)*AB132)</f>
        <v/>
      </c>
      <c r="BS132" t="str" cm="1">
        <f t="array" ref="BS132">IF($D132="","",INDEX('Data - CO2'!$B$5:$AP$53,MATCH(Kulturmodeller!$D132,'Data - CO2'!$A$5:$A$53,0),BS$20)*AC132)</f>
        <v/>
      </c>
      <c r="BT132" t="str" cm="1">
        <f t="array" ref="BT132">IF($D132="","",INDEX('Data - CO2'!$B$5:$AP$53,MATCH(Kulturmodeller!$D132,'Data - CO2'!$A$5:$A$53,0),BT$20)*AD132)</f>
        <v/>
      </c>
      <c r="BU132" t="str" cm="1">
        <f t="array" ref="BU132">IF($D132="","",INDEX('Data - CO2'!$B$5:$AP$53,MATCH(Kulturmodeller!$D132,'Data - CO2'!$A$5:$A$53,0),BU$20)*AE132)</f>
        <v/>
      </c>
      <c r="BV132" t="str" cm="1">
        <f t="array" ref="BV132">IF($D132="","",INDEX('Data - CO2'!$B$5:$AP$53,MATCH(Kulturmodeller!$D132,'Data - CO2'!$A$5:$A$53,0),BV$20)*AF132)</f>
        <v/>
      </c>
      <c r="BW132" t="str" cm="1">
        <f t="array" ref="BW132">IF($D132="","",INDEX('Data - CO2'!$B$5:$AP$53,MATCH(Kulturmodeller!$D132,'Data - CO2'!$A$5:$A$53,0),BW$20)*AG132)</f>
        <v/>
      </c>
      <c r="BX132" t="str" cm="1">
        <f t="array" ref="BX132">IF($D132="","",INDEX('Data - CO2'!$B$5:$AP$53,MATCH(Kulturmodeller!$D132,'Data - CO2'!$A$5:$A$53,0),BX$20)*AH132)</f>
        <v/>
      </c>
      <c r="BY132" t="str" cm="1">
        <f t="array" ref="BY132">IF($D132="","",INDEX('Data - CO2'!$B$5:$AP$53,MATCH(Kulturmodeller!$D132,'Data - CO2'!$A$5:$A$53,0),BY$20)*AI132)</f>
        <v/>
      </c>
      <c r="BZ132" t="str" cm="1">
        <f t="array" ref="BZ132">IF($D132="","",INDEX('Data - CO2'!$B$5:$AP$53,MATCH(Kulturmodeller!$D132,'Data - CO2'!$A$5:$A$53,0),BZ$20)*AJ132)</f>
        <v/>
      </c>
      <c r="CA132" t="str" cm="1">
        <f t="array" ref="CA132">IF($D132="","",INDEX('Data - CO2'!$B$5:$AP$53,MATCH(Kulturmodeller!$D132,'Data - CO2'!$A$5:$A$53,0),CA$20)*AK132)</f>
        <v/>
      </c>
      <c r="CB132" t="str" cm="1">
        <f t="array" ref="CB132">IF($D132="","",INDEX('Data - CO2'!$B$5:$AP$53,MATCH(Kulturmodeller!$D132,'Data - CO2'!$A$5:$A$53,0),CB$20)*AL132)</f>
        <v/>
      </c>
      <c r="CC132" t="str" cm="1">
        <f t="array" ref="CC132">IF($D132="","",INDEX('Data - CO2'!$B$5:$AP$53,MATCH(Kulturmodeller!$D132,'Data - CO2'!$A$5:$A$53,0),CC$20)*AM132)</f>
        <v/>
      </c>
      <c r="CD132" t="str" cm="1">
        <f t="array" ref="CD132">IF($D132="","",INDEX('Data - CO2'!$B$5:$AP$53,MATCH(Kulturmodeller!$D132,'Data - CO2'!$A$5:$A$53,0),CD$20)*AN132)</f>
        <v/>
      </c>
      <c r="CE132" t="str" cm="1">
        <f t="array" ref="CE132">IF($D132="","",INDEX('Data - CO2'!$B$5:$AP$53,MATCH(Kulturmodeller!$D132,'Data - CO2'!$A$5:$A$53,0),CE$20)*AO132)</f>
        <v/>
      </c>
      <c r="CF132" t="str" cm="1">
        <f t="array" ref="CF132">IF($D132="","",INDEX('Data - CO2'!$B$5:$AP$53,MATCH(Kulturmodeller!$D132,'Data - CO2'!$A$5:$A$53,0),CF$20)*AP132)</f>
        <v/>
      </c>
      <c r="CG132" t="str" cm="1">
        <f t="array" ref="CG132">IF($D132="","",INDEX('Data - CO2'!$B$5:$AP$53,MATCH(Kulturmodeller!$D132,'Data - CO2'!$A$5:$A$53,0),CG$20)*AQ132)</f>
        <v/>
      </c>
      <c r="CH132" t="str" cm="1">
        <f t="array" ref="CH132">IF($D132="","",INDEX('Data - CO2'!$B$5:$AP$53,MATCH(Kulturmodeller!$D132,'Data - CO2'!$A$5:$A$53,0),CH$20)*AR132)</f>
        <v/>
      </c>
      <c r="CI132" s="11" t="str" cm="1">
        <f t="array" ref="CI132">IF($D132="","",INDEX('Data - CO2'!$B$5:$AP$53,MATCH(Kulturmodeller!$D132,'Data - CO2'!$A$5:$A$53,0),CI$20)*AS132)</f>
        <v/>
      </c>
    </row>
    <row r="133" spans="1:87" x14ac:dyDescent="0.3">
      <c r="A133" s="12" t="s">
        <v>87</v>
      </c>
      <c r="B133" s="12"/>
      <c r="C133" s="129"/>
      <c r="D133" s="129"/>
      <c r="E133" s="127"/>
      <c r="F133" s="45">
        <f>E133</f>
        <v>0</v>
      </c>
      <c r="G133" s="46">
        <f t="shared" si="2286"/>
        <v>0</v>
      </c>
      <c r="H133" s="46">
        <f t="shared" si="2287"/>
        <v>0</v>
      </c>
      <c r="I133" s="46">
        <f t="shared" si="2288"/>
        <v>0</v>
      </c>
      <c r="J133" s="46">
        <f t="shared" si="2289"/>
        <v>0</v>
      </c>
      <c r="K133" s="46">
        <f t="shared" si="2290"/>
        <v>0</v>
      </c>
      <c r="L133" s="46">
        <f t="shared" si="2291"/>
        <v>0</v>
      </c>
      <c r="M133" s="46">
        <f t="shared" si="2292"/>
        <v>0</v>
      </c>
      <c r="N133" s="46">
        <f t="shared" si="2293"/>
        <v>0</v>
      </c>
      <c r="O133" s="46">
        <f t="shared" si="2294"/>
        <v>0</v>
      </c>
      <c r="P133" s="46">
        <f t="shared" si="2295"/>
        <v>0</v>
      </c>
      <c r="Q133" s="46">
        <f t="shared" si="2296"/>
        <v>0</v>
      </c>
      <c r="R133" s="46">
        <f t="shared" si="2297"/>
        <v>0</v>
      </c>
      <c r="S133" s="46">
        <f t="shared" si="2298"/>
        <v>0</v>
      </c>
      <c r="T133" s="46">
        <f t="shared" si="2299"/>
        <v>0</v>
      </c>
      <c r="U133" s="46">
        <f t="shared" si="2300"/>
        <v>0</v>
      </c>
      <c r="V133" s="46">
        <f t="shared" si="2301"/>
        <v>0</v>
      </c>
      <c r="W133" s="46">
        <f t="shared" si="2302"/>
        <v>0</v>
      </c>
      <c r="X133" s="46">
        <f t="shared" si="2303"/>
        <v>0</v>
      </c>
      <c r="Y133" s="46">
        <f t="shared" si="2304"/>
        <v>0</v>
      </c>
      <c r="Z133" s="46">
        <f t="shared" si="2305"/>
        <v>0</v>
      </c>
      <c r="AA133" s="46">
        <f t="shared" si="2306"/>
        <v>0</v>
      </c>
      <c r="AB133" s="46">
        <f t="shared" si="2307"/>
        <v>0</v>
      </c>
      <c r="AC133" s="46">
        <f t="shared" si="2308"/>
        <v>0</v>
      </c>
      <c r="AD133" s="46">
        <f t="shared" si="2309"/>
        <v>0</v>
      </c>
      <c r="AE133" s="46">
        <f t="shared" si="2310"/>
        <v>0</v>
      </c>
      <c r="AF133" s="46">
        <f t="shared" si="2311"/>
        <v>0</v>
      </c>
      <c r="AG133" s="46">
        <f t="shared" si="2312"/>
        <v>0</v>
      </c>
      <c r="AH133" s="46">
        <f t="shared" si="2313"/>
        <v>0</v>
      </c>
      <c r="AI133" s="46">
        <f t="shared" si="2314"/>
        <v>0</v>
      </c>
      <c r="AJ133" s="46">
        <f t="shared" si="2315"/>
        <v>0</v>
      </c>
      <c r="AK133" s="46">
        <f t="shared" si="2316"/>
        <v>0</v>
      </c>
      <c r="AL133" s="46">
        <f t="shared" si="2317"/>
        <v>0</v>
      </c>
      <c r="AM133" s="46">
        <f t="shared" si="2318"/>
        <v>0</v>
      </c>
      <c r="AN133" s="46">
        <f t="shared" si="2319"/>
        <v>0</v>
      </c>
      <c r="AO133" s="46">
        <f t="shared" si="2320"/>
        <v>0</v>
      </c>
      <c r="AP133" s="46">
        <f t="shared" si="2321"/>
        <v>0</v>
      </c>
      <c r="AQ133" s="46">
        <f t="shared" si="2322"/>
        <v>0</v>
      </c>
      <c r="AR133" s="46">
        <f t="shared" si="2323"/>
        <v>0</v>
      </c>
      <c r="AS133" s="47">
        <f t="shared" si="2324"/>
        <v>0</v>
      </c>
      <c r="AU133" s="10" t="str" cm="1">
        <f t="array" ref="AU133">IF($D133="","",INDEX('Data - CO2'!$B$5:$AP$53,MATCH(Kulturmodeller!$D133,'Data - CO2'!$A$5:$A$53,0),AU$20)*E133)</f>
        <v/>
      </c>
      <c r="AV133" t="str" cm="1">
        <f t="array" ref="AV133">IF($D133="","",INDEX('Data - CO2'!$B$5:$AP$53,MATCH(Kulturmodeller!$D133,'Data - CO2'!$A$5:$A$53,0),AV$20)*F133)</f>
        <v/>
      </c>
      <c r="AW133" t="str" cm="1">
        <f t="array" ref="AW133">IF($D133="","",INDEX('Data - CO2'!$B$5:$AP$53,MATCH(Kulturmodeller!$D133,'Data - CO2'!$A$5:$A$53,0),AW$20)*G133)</f>
        <v/>
      </c>
      <c r="AX133" t="str" cm="1">
        <f t="array" ref="AX133">IF($D133="","",INDEX('Data - CO2'!$B$5:$AP$53,MATCH(Kulturmodeller!$D133,'Data - CO2'!$A$5:$A$53,0),AX$20)*H133)</f>
        <v/>
      </c>
      <c r="AY133" t="str" cm="1">
        <f t="array" ref="AY133">IF($D133="","",INDEX('Data - CO2'!$B$5:$AP$53,MATCH(Kulturmodeller!$D133,'Data - CO2'!$A$5:$A$53,0),AY$20)*I133)</f>
        <v/>
      </c>
      <c r="AZ133" t="str" cm="1">
        <f t="array" ref="AZ133">IF($D133="","",INDEX('Data - CO2'!$B$5:$AP$53,MATCH(Kulturmodeller!$D133,'Data - CO2'!$A$5:$A$53,0),AZ$20)*J133)</f>
        <v/>
      </c>
      <c r="BA133" t="str" cm="1">
        <f t="array" ref="BA133">IF($D133="","",INDEX('Data - CO2'!$B$5:$AP$53,MATCH(Kulturmodeller!$D133,'Data - CO2'!$A$5:$A$53,0),BA$20)*K133)</f>
        <v/>
      </c>
      <c r="BB133" t="str" cm="1">
        <f t="array" ref="BB133">IF($D133="","",INDEX('Data - CO2'!$B$5:$AP$53,MATCH(Kulturmodeller!$D133,'Data - CO2'!$A$5:$A$53,0),BB$20)*L133)</f>
        <v/>
      </c>
      <c r="BC133" t="str" cm="1">
        <f t="array" ref="BC133">IF($D133="","",INDEX('Data - CO2'!$B$5:$AP$53,MATCH(Kulturmodeller!$D133,'Data - CO2'!$A$5:$A$53,0),BC$20)*M133)</f>
        <v/>
      </c>
      <c r="BD133" t="str" cm="1">
        <f t="array" ref="BD133">IF($D133="","",INDEX('Data - CO2'!$B$5:$AP$53,MATCH(Kulturmodeller!$D133,'Data - CO2'!$A$5:$A$53,0),BD$20)*N133)</f>
        <v/>
      </c>
      <c r="BE133" t="str" cm="1">
        <f t="array" ref="BE133">IF($D133="","",INDEX('Data - CO2'!$B$5:$AP$53,MATCH(Kulturmodeller!$D133,'Data - CO2'!$A$5:$A$53,0),BE$20)*O133)</f>
        <v/>
      </c>
      <c r="BF133" t="str" cm="1">
        <f t="array" ref="BF133">IF($D133="","",INDEX('Data - CO2'!$B$5:$AP$53,MATCH(Kulturmodeller!$D133,'Data - CO2'!$A$5:$A$53,0),BF$20)*P133)</f>
        <v/>
      </c>
      <c r="BG133" t="str" cm="1">
        <f t="array" ref="BG133">IF($D133="","",INDEX('Data - CO2'!$B$5:$AP$53,MATCH(Kulturmodeller!$D133,'Data - CO2'!$A$5:$A$53,0),BG$20)*Q133)</f>
        <v/>
      </c>
      <c r="BH133" t="str" cm="1">
        <f t="array" ref="BH133">IF($D133="","",INDEX('Data - CO2'!$B$5:$AP$53,MATCH(Kulturmodeller!$D133,'Data - CO2'!$A$5:$A$53,0),BH$20)*R133)</f>
        <v/>
      </c>
      <c r="BI133" t="str" cm="1">
        <f t="array" ref="BI133">IF($D133="","",INDEX('Data - CO2'!$B$5:$AP$53,MATCH(Kulturmodeller!$D133,'Data - CO2'!$A$5:$A$53,0),BI$20)*S133)</f>
        <v/>
      </c>
      <c r="BJ133" t="str" cm="1">
        <f t="array" ref="BJ133">IF($D133="","",INDEX('Data - CO2'!$B$5:$AP$53,MATCH(Kulturmodeller!$D133,'Data - CO2'!$A$5:$A$53,0),BJ$20)*T133)</f>
        <v/>
      </c>
      <c r="BK133" t="str" cm="1">
        <f t="array" ref="BK133">IF($D133="","",INDEX('Data - CO2'!$B$5:$AP$53,MATCH(Kulturmodeller!$D133,'Data - CO2'!$A$5:$A$53,0),BK$20)*U133)</f>
        <v/>
      </c>
      <c r="BL133" t="str" cm="1">
        <f t="array" ref="BL133">IF($D133="","",INDEX('Data - CO2'!$B$5:$AP$53,MATCH(Kulturmodeller!$D133,'Data - CO2'!$A$5:$A$53,0),BL$20)*V133)</f>
        <v/>
      </c>
      <c r="BM133" t="str" cm="1">
        <f t="array" ref="BM133">IF($D133="","",INDEX('Data - CO2'!$B$5:$AP$53,MATCH(Kulturmodeller!$D133,'Data - CO2'!$A$5:$A$53,0),BM$20)*W133)</f>
        <v/>
      </c>
      <c r="BN133" t="str" cm="1">
        <f t="array" ref="BN133">IF($D133="","",INDEX('Data - CO2'!$B$5:$AP$53,MATCH(Kulturmodeller!$D133,'Data - CO2'!$A$5:$A$53,0),BN$20)*X133)</f>
        <v/>
      </c>
      <c r="BO133" t="str" cm="1">
        <f t="array" ref="BO133">IF($D133="","",INDEX('Data - CO2'!$B$5:$AP$53,MATCH(Kulturmodeller!$D133,'Data - CO2'!$A$5:$A$53,0),BO$20)*Y133)</f>
        <v/>
      </c>
      <c r="BP133" t="str" cm="1">
        <f t="array" ref="BP133">IF($D133="","",INDEX('Data - CO2'!$B$5:$AP$53,MATCH(Kulturmodeller!$D133,'Data - CO2'!$A$5:$A$53,0),BP$20)*Z133)</f>
        <v/>
      </c>
      <c r="BQ133" t="str" cm="1">
        <f t="array" ref="BQ133">IF($D133="","",INDEX('Data - CO2'!$B$5:$AP$53,MATCH(Kulturmodeller!$D133,'Data - CO2'!$A$5:$A$53,0),BQ$20)*AA133)</f>
        <v/>
      </c>
      <c r="BR133" t="str" cm="1">
        <f t="array" ref="BR133">IF($D133="","",INDEX('Data - CO2'!$B$5:$AP$53,MATCH(Kulturmodeller!$D133,'Data - CO2'!$A$5:$A$53,0),BR$20)*AB133)</f>
        <v/>
      </c>
      <c r="BS133" t="str" cm="1">
        <f t="array" ref="BS133">IF($D133="","",INDEX('Data - CO2'!$B$5:$AP$53,MATCH(Kulturmodeller!$D133,'Data - CO2'!$A$5:$A$53,0),BS$20)*AC133)</f>
        <v/>
      </c>
      <c r="BT133" t="str" cm="1">
        <f t="array" ref="BT133">IF($D133="","",INDEX('Data - CO2'!$B$5:$AP$53,MATCH(Kulturmodeller!$D133,'Data - CO2'!$A$5:$A$53,0),BT$20)*AD133)</f>
        <v/>
      </c>
      <c r="BU133" t="str" cm="1">
        <f t="array" ref="BU133">IF($D133="","",INDEX('Data - CO2'!$B$5:$AP$53,MATCH(Kulturmodeller!$D133,'Data - CO2'!$A$5:$A$53,0),BU$20)*AE133)</f>
        <v/>
      </c>
      <c r="BV133" t="str" cm="1">
        <f t="array" ref="BV133">IF($D133="","",INDEX('Data - CO2'!$B$5:$AP$53,MATCH(Kulturmodeller!$D133,'Data - CO2'!$A$5:$A$53,0),BV$20)*AF133)</f>
        <v/>
      </c>
      <c r="BW133" t="str" cm="1">
        <f t="array" ref="BW133">IF($D133="","",INDEX('Data - CO2'!$B$5:$AP$53,MATCH(Kulturmodeller!$D133,'Data - CO2'!$A$5:$A$53,0),BW$20)*AG133)</f>
        <v/>
      </c>
      <c r="BX133" t="str" cm="1">
        <f t="array" ref="BX133">IF($D133="","",INDEX('Data - CO2'!$B$5:$AP$53,MATCH(Kulturmodeller!$D133,'Data - CO2'!$A$5:$A$53,0),BX$20)*AH133)</f>
        <v/>
      </c>
      <c r="BY133" t="str" cm="1">
        <f t="array" ref="BY133">IF($D133="","",INDEX('Data - CO2'!$B$5:$AP$53,MATCH(Kulturmodeller!$D133,'Data - CO2'!$A$5:$A$53,0),BY$20)*AI133)</f>
        <v/>
      </c>
      <c r="BZ133" t="str" cm="1">
        <f t="array" ref="BZ133">IF($D133="","",INDEX('Data - CO2'!$B$5:$AP$53,MATCH(Kulturmodeller!$D133,'Data - CO2'!$A$5:$A$53,0),BZ$20)*AJ133)</f>
        <v/>
      </c>
      <c r="CA133" t="str" cm="1">
        <f t="array" ref="CA133">IF($D133="","",INDEX('Data - CO2'!$B$5:$AP$53,MATCH(Kulturmodeller!$D133,'Data - CO2'!$A$5:$A$53,0),CA$20)*AK133)</f>
        <v/>
      </c>
      <c r="CB133" t="str" cm="1">
        <f t="array" ref="CB133">IF($D133="","",INDEX('Data - CO2'!$B$5:$AP$53,MATCH(Kulturmodeller!$D133,'Data - CO2'!$A$5:$A$53,0),CB$20)*AL133)</f>
        <v/>
      </c>
      <c r="CC133" t="str" cm="1">
        <f t="array" ref="CC133">IF($D133="","",INDEX('Data - CO2'!$B$5:$AP$53,MATCH(Kulturmodeller!$D133,'Data - CO2'!$A$5:$A$53,0),CC$20)*AM133)</f>
        <v/>
      </c>
      <c r="CD133" t="str" cm="1">
        <f t="array" ref="CD133">IF($D133="","",INDEX('Data - CO2'!$B$5:$AP$53,MATCH(Kulturmodeller!$D133,'Data - CO2'!$A$5:$A$53,0),CD$20)*AN133)</f>
        <v/>
      </c>
      <c r="CE133" t="str" cm="1">
        <f t="array" ref="CE133">IF($D133="","",INDEX('Data - CO2'!$B$5:$AP$53,MATCH(Kulturmodeller!$D133,'Data - CO2'!$A$5:$A$53,0),CE$20)*AO133)</f>
        <v/>
      </c>
      <c r="CF133" t="str" cm="1">
        <f t="array" ref="CF133">IF($D133="","",INDEX('Data - CO2'!$B$5:$AP$53,MATCH(Kulturmodeller!$D133,'Data - CO2'!$A$5:$A$53,0),CF$20)*AP133)</f>
        <v/>
      </c>
      <c r="CG133" t="str" cm="1">
        <f t="array" ref="CG133">IF($D133="","",INDEX('Data - CO2'!$B$5:$AP$53,MATCH(Kulturmodeller!$D133,'Data - CO2'!$A$5:$A$53,0),CG$20)*AQ133)</f>
        <v/>
      </c>
      <c r="CH133" t="str" cm="1">
        <f t="array" ref="CH133">IF($D133="","",INDEX('Data - CO2'!$B$5:$AP$53,MATCH(Kulturmodeller!$D133,'Data - CO2'!$A$5:$A$53,0),CH$20)*AR133)</f>
        <v/>
      </c>
      <c r="CI133" s="11" t="str" cm="1">
        <f t="array" ref="CI133">IF($D133="","",INDEX('Data - CO2'!$B$5:$AP$53,MATCH(Kulturmodeller!$D133,'Data - CO2'!$A$5:$A$53,0),CI$20)*AS133)</f>
        <v/>
      </c>
    </row>
    <row r="134" spans="1:87" x14ac:dyDescent="0.3">
      <c r="A134" s="42"/>
      <c r="B134" s="42"/>
      <c r="C134" s="42"/>
      <c r="D134" s="12"/>
      <c r="E134" s="52"/>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4"/>
      <c r="AU134" s="111">
        <f t="shared" ref="AU134:CH134" si="2325">SUM(AU132:AU133)</f>
        <v>0</v>
      </c>
      <c r="AV134" s="112">
        <f t="shared" si="2325"/>
        <v>0</v>
      </c>
      <c r="AW134" s="112">
        <f t="shared" si="2325"/>
        <v>0</v>
      </c>
      <c r="AX134" s="112">
        <f t="shared" si="2325"/>
        <v>0</v>
      </c>
      <c r="AY134" s="112">
        <f t="shared" si="2325"/>
        <v>0</v>
      </c>
      <c r="AZ134" s="112">
        <f t="shared" si="2325"/>
        <v>0</v>
      </c>
      <c r="BA134" s="112">
        <f t="shared" si="2325"/>
        <v>0</v>
      </c>
      <c r="BB134" s="112">
        <f t="shared" si="2325"/>
        <v>0</v>
      </c>
      <c r="BC134" s="112">
        <f t="shared" si="2325"/>
        <v>0</v>
      </c>
      <c r="BD134" s="112">
        <f t="shared" si="2325"/>
        <v>0</v>
      </c>
      <c r="BE134" s="112">
        <f t="shared" si="2325"/>
        <v>0</v>
      </c>
      <c r="BF134" s="112">
        <f t="shared" si="2325"/>
        <v>0</v>
      </c>
      <c r="BG134" s="112">
        <f t="shared" si="2325"/>
        <v>0</v>
      </c>
      <c r="BH134" s="112">
        <f t="shared" si="2325"/>
        <v>0</v>
      </c>
      <c r="BI134" s="112">
        <f t="shared" si="2325"/>
        <v>0</v>
      </c>
      <c r="BJ134" s="112">
        <f t="shared" si="2325"/>
        <v>0</v>
      </c>
      <c r="BK134" s="112">
        <f t="shared" si="2325"/>
        <v>0</v>
      </c>
      <c r="BL134" s="112">
        <f t="shared" si="2325"/>
        <v>0</v>
      </c>
      <c r="BM134" s="112">
        <f t="shared" si="2325"/>
        <v>0</v>
      </c>
      <c r="BN134" s="112">
        <f t="shared" si="2325"/>
        <v>0</v>
      </c>
      <c r="BO134" s="112">
        <f t="shared" si="2325"/>
        <v>0</v>
      </c>
      <c r="BP134" s="112">
        <f t="shared" si="2325"/>
        <v>0</v>
      </c>
      <c r="BQ134" s="112">
        <f t="shared" si="2325"/>
        <v>0</v>
      </c>
      <c r="BR134" s="112">
        <f t="shared" si="2325"/>
        <v>0</v>
      </c>
      <c r="BS134" s="112">
        <f t="shared" si="2325"/>
        <v>0</v>
      </c>
      <c r="BT134" s="112">
        <f t="shared" si="2325"/>
        <v>0</v>
      </c>
      <c r="BU134" s="112">
        <f t="shared" si="2325"/>
        <v>0</v>
      </c>
      <c r="BV134" s="112">
        <f t="shared" si="2325"/>
        <v>0</v>
      </c>
      <c r="BW134" s="112">
        <f t="shared" si="2325"/>
        <v>0</v>
      </c>
      <c r="BX134" s="112">
        <f t="shared" si="2325"/>
        <v>0</v>
      </c>
      <c r="BY134" s="112">
        <f t="shared" si="2325"/>
        <v>0</v>
      </c>
      <c r="BZ134" s="112">
        <f t="shared" si="2325"/>
        <v>0</v>
      </c>
      <c r="CA134" s="112">
        <f t="shared" si="2325"/>
        <v>0</v>
      </c>
      <c r="CB134" s="112">
        <f t="shared" si="2325"/>
        <v>0</v>
      </c>
      <c r="CC134" s="112">
        <f t="shared" si="2325"/>
        <v>0</v>
      </c>
      <c r="CD134" s="112">
        <f t="shared" si="2325"/>
        <v>0</v>
      </c>
      <c r="CE134" s="112">
        <f t="shared" si="2325"/>
        <v>0</v>
      </c>
      <c r="CF134" s="112">
        <f t="shared" si="2325"/>
        <v>0</v>
      </c>
      <c r="CG134" s="112">
        <f t="shared" si="2325"/>
        <v>0</v>
      </c>
      <c r="CH134" s="112">
        <f t="shared" si="2325"/>
        <v>0</v>
      </c>
      <c r="CI134" s="113">
        <f>SUM(CI132:CI133)</f>
        <v>0</v>
      </c>
    </row>
    <row r="135" spans="1:87" x14ac:dyDescent="0.3">
      <c r="A135" s="55" t="s">
        <v>88</v>
      </c>
      <c r="B135" s="55"/>
      <c r="C135" s="55"/>
      <c r="D135" s="56"/>
      <c r="E135" s="57"/>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9"/>
      <c r="AT135" s="91">
        <f>AVERAGE(BO135:CI135)</f>
        <v>281.02832787570401</v>
      </c>
      <c r="AU135" s="111">
        <f>AU131+AU134</f>
        <v>0</v>
      </c>
      <c r="AV135" s="112">
        <f t="shared" ref="AV135" si="2326">AV131+AV134</f>
        <v>3.5366736983778702</v>
      </c>
      <c r="AW135" s="112">
        <f t="shared" ref="AW135" si="2327">AW131+AW134</f>
        <v>22.876258394123241</v>
      </c>
      <c r="AX135" s="112">
        <f t="shared" ref="AX135" si="2328">AX131+AX134</f>
        <v>52.23418017728347</v>
      </c>
      <c r="AY135" s="112">
        <f t="shared" ref="AY135" si="2329">AY131+AY134</f>
        <v>100.06983356793882</v>
      </c>
      <c r="AZ135" s="112">
        <f t="shared" ref="AZ135" si="2330">AZ131+AZ134</f>
        <v>141.61033728598596</v>
      </c>
      <c r="BA135" s="112">
        <f t="shared" ref="BA135" si="2331">BA131+BA134</f>
        <v>186.74107030208916</v>
      </c>
      <c r="BB135" s="112">
        <f t="shared" ref="BB135" si="2332">BB131+BB134</f>
        <v>215.13398006063505</v>
      </c>
      <c r="BC135" s="112">
        <f t="shared" ref="BC135" si="2333">BC131+BC134</f>
        <v>233.09402999892728</v>
      </c>
      <c r="BD135" s="112">
        <f t="shared" ref="BD135" si="2334">BD131+BD134</f>
        <v>247.54322664243614</v>
      </c>
      <c r="BE135" s="112">
        <f t="shared" ref="BE135" si="2335">BE131+BE134</f>
        <v>264.74224071556694</v>
      </c>
      <c r="BF135" s="112">
        <f t="shared" ref="BF135" si="2336">BF131+BF134</f>
        <v>279.629547792322</v>
      </c>
      <c r="BG135" s="112">
        <f t="shared" ref="BG135" si="2337">BG131+BG134</f>
        <v>294.36050676419728</v>
      </c>
      <c r="BH135" s="112">
        <f t="shared" ref="BH135" si="2338">BH131+BH134</f>
        <v>309.96421919089209</v>
      </c>
      <c r="BI135" s="112">
        <f t="shared" ref="BI135" si="2339">BI131+BI134</f>
        <v>329.48154468221026</v>
      </c>
      <c r="BJ135" s="112">
        <f t="shared" ref="BJ135" si="2340">BJ131+BJ134</f>
        <v>348.73742513151132</v>
      </c>
      <c r="BK135" s="112">
        <f t="shared" ref="BK135" si="2341">BK131+BK134</f>
        <v>317.62833430953185</v>
      </c>
      <c r="BL135" s="112">
        <f t="shared" ref="BL135" si="2342">BL131+BL134</f>
        <v>337.20695173186169</v>
      </c>
      <c r="BM135" s="112">
        <f t="shared" ref="BM135" si="2343">BM131+BM134</f>
        <v>354.37215608945507</v>
      </c>
      <c r="BN135" s="112">
        <f t="shared" ref="BN135" si="2344">BN131+BN134</f>
        <v>373.13283770453154</v>
      </c>
      <c r="BO135" s="112">
        <f t="shared" ref="BO135" si="2345">BO131+BO134</f>
        <v>398.01491035133091</v>
      </c>
      <c r="BP135" s="112">
        <f t="shared" ref="BP135" si="2346">BP131+BP134</f>
        <v>416.67346745479529</v>
      </c>
      <c r="BQ135" s="112">
        <f t="shared" ref="BQ135" si="2347">BQ131+BQ134</f>
        <v>426.65536906637192</v>
      </c>
      <c r="BR135" s="112">
        <f t="shared" ref="BR135" si="2348">BR131+BR134</f>
        <v>435.88340158771268</v>
      </c>
      <c r="BS135" s="112">
        <f t="shared" ref="BS135" si="2349">BS131+BS134</f>
        <v>446.50764990801446</v>
      </c>
      <c r="BT135" s="112">
        <f t="shared" ref="BT135" si="2350">BT131+BT134</f>
        <v>452.09377069999459</v>
      </c>
      <c r="BU135" s="112">
        <f t="shared" ref="BU135" si="2351">BU131+BU134</f>
        <v>461.98827968352032</v>
      </c>
      <c r="BV135" s="112">
        <f t="shared" ref="BV135" si="2352">BV131+BV134</f>
        <v>256.77860475102204</v>
      </c>
      <c r="BW135" s="112">
        <f t="shared" ref="BW135" si="2353">BW131+BW134</f>
        <v>264.80652413487468</v>
      </c>
      <c r="BX135" s="112">
        <f t="shared" ref="BX135" si="2354">BX131+BX134</f>
        <v>60.41898569101923</v>
      </c>
      <c r="BY135" s="112">
        <f t="shared" ref="BY135" si="2355">BY131+BY134</f>
        <v>82.717855316892766</v>
      </c>
      <c r="BZ135" s="112">
        <f t="shared" ref="BZ135" si="2356">BZ131+BZ134</f>
        <v>78.774099901775571</v>
      </c>
      <c r="CA135" s="112">
        <f t="shared" ref="CA135" si="2357">CA131+CA134</f>
        <v>144.64661578356257</v>
      </c>
      <c r="CB135" s="112">
        <f t="shared" ref="CB135" si="2358">CB131+CB134</f>
        <v>175.23323750583049</v>
      </c>
      <c r="CC135" s="112">
        <f t="shared" ref="CC135" si="2359">CC131+CC134</f>
        <v>196.4802099250594</v>
      </c>
      <c r="CD135" s="112">
        <f t="shared" ref="CD135" si="2360">CD131+CD134</f>
        <v>219.4158943798505</v>
      </c>
      <c r="CE135" s="112">
        <f t="shared" ref="CE135" si="2361">CE131+CE134</f>
        <v>244.50589426402138</v>
      </c>
      <c r="CF135" s="112">
        <f t="shared" ref="CF135" si="2362">CF131+CF134</f>
        <v>261.75341895671397</v>
      </c>
      <c r="CG135" s="112">
        <f t="shared" ref="CG135" si="2363">CG131+CG134</f>
        <v>278.17380657305517</v>
      </c>
      <c r="CH135" s="112">
        <f t="shared" ref="CH135" si="2364">CH131+CH134</f>
        <v>293.1202419821476</v>
      </c>
      <c r="CI135" s="113">
        <f t="shared" ref="CI135" si="2365">CI131+CI134</f>
        <v>306.95264747221745</v>
      </c>
    </row>
    <row r="138" spans="1:87" x14ac:dyDescent="0.3">
      <c r="A138" s="60" t="s">
        <v>358</v>
      </c>
      <c r="AU138" t="s">
        <v>91</v>
      </c>
    </row>
    <row r="139" spans="1:87" x14ac:dyDescent="0.3">
      <c r="A139" s="25" t="s">
        <v>359</v>
      </c>
      <c r="B139" s="25"/>
      <c r="C139" s="25"/>
      <c r="D139" s="26"/>
      <c r="E139" s="27" t="s">
        <v>78</v>
      </c>
      <c r="F139" s="104"/>
      <c r="G139" s="104"/>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9"/>
      <c r="AU139">
        <v>1</v>
      </c>
      <c r="AV139">
        <v>2</v>
      </c>
      <c r="AW139">
        <v>3</v>
      </c>
      <c r="AX139">
        <v>4</v>
      </c>
      <c r="AY139">
        <v>5</v>
      </c>
      <c r="AZ139">
        <v>6</v>
      </c>
      <c r="BA139">
        <v>7</v>
      </c>
      <c r="BB139">
        <v>8</v>
      </c>
      <c r="BC139">
        <v>9</v>
      </c>
      <c r="BD139">
        <v>10</v>
      </c>
      <c r="BE139">
        <v>11</v>
      </c>
      <c r="BF139">
        <v>12</v>
      </c>
      <c r="BG139">
        <v>13</v>
      </c>
      <c r="BH139">
        <v>14</v>
      </c>
      <c r="BI139">
        <v>15</v>
      </c>
      <c r="BJ139">
        <v>16</v>
      </c>
      <c r="BK139">
        <v>17</v>
      </c>
      <c r="BL139">
        <v>18</v>
      </c>
      <c r="BM139">
        <v>19</v>
      </c>
      <c r="BN139">
        <v>20</v>
      </c>
      <c r="BO139">
        <v>21</v>
      </c>
      <c r="BP139">
        <v>22</v>
      </c>
      <c r="BQ139">
        <v>23</v>
      </c>
      <c r="BR139">
        <v>24</v>
      </c>
      <c r="BS139">
        <v>25</v>
      </c>
      <c r="BT139">
        <v>26</v>
      </c>
      <c r="BU139">
        <v>27</v>
      </c>
      <c r="BV139">
        <v>28</v>
      </c>
      <c r="BW139">
        <v>29</v>
      </c>
      <c r="BX139">
        <v>30</v>
      </c>
      <c r="BY139">
        <v>31</v>
      </c>
      <c r="BZ139">
        <v>32</v>
      </c>
      <c r="CA139">
        <v>33</v>
      </c>
      <c r="CB139">
        <v>34</v>
      </c>
      <c r="CC139">
        <v>35</v>
      </c>
      <c r="CD139">
        <v>36</v>
      </c>
      <c r="CE139">
        <v>37</v>
      </c>
      <c r="CF139">
        <v>38</v>
      </c>
      <c r="CG139">
        <v>39</v>
      </c>
      <c r="CH139">
        <v>40</v>
      </c>
      <c r="CI139">
        <v>41</v>
      </c>
    </row>
    <row r="140" spans="1:87" x14ac:dyDescent="0.3">
      <c r="A140" s="147" t="s">
        <v>303</v>
      </c>
      <c r="B140" s="148">
        <f>Lister!$B$13</f>
        <v>1</v>
      </c>
      <c r="C140" s="28" t="s">
        <v>60</v>
      </c>
      <c r="D140" s="29" t="s">
        <v>79</v>
      </c>
      <c r="E140" s="30" t="s">
        <v>163</v>
      </c>
      <c r="F140" s="31" t="s">
        <v>250</v>
      </c>
      <c r="G140" s="31" t="s">
        <v>137</v>
      </c>
      <c r="H140" s="31" t="s">
        <v>138</v>
      </c>
      <c r="I140" s="31" t="s">
        <v>139</v>
      </c>
      <c r="J140" s="31" t="s">
        <v>140</v>
      </c>
      <c r="K140" s="31" t="s">
        <v>141</v>
      </c>
      <c r="L140" s="31" t="s">
        <v>80</v>
      </c>
      <c r="M140" s="31" t="s">
        <v>144</v>
      </c>
      <c r="N140" s="31" t="s">
        <v>145</v>
      </c>
      <c r="O140" s="31" t="s">
        <v>146</v>
      </c>
      <c r="P140" s="31" t="s">
        <v>147</v>
      </c>
      <c r="Q140" s="31" t="s">
        <v>152</v>
      </c>
      <c r="R140" s="31" t="s">
        <v>153</v>
      </c>
      <c r="S140" s="31" t="s">
        <v>154</v>
      </c>
      <c r="T140" s="31" t="s">
        <v>155</v>
      </c>
      <c r="U140" s="31" t="s">
        <v>156</v>
      </c>
      <c r="V140" s="31" t="s">
        <v>229</v>
      </c>
      <c r="W140" s="31" t="s">
        <v>157</v>
      </c>
      <c r="X140" s="31" t="s">
        <v>158</v>
      </c>
      <c r="Y140" s="31" t="s">
        <v>159</v>
      </c>
      <c r="Z140" s="31" t="s">
        <v>230</v>
      </c>
      <c r="AA140" s="31" t="s">
        <v>231</v>
      </c>
      <c r="AB140" s="31" t="s">
        <v>232</v>
      </c>
      <c r="AC140" s="31" t="s">
        <v>233</v>
      </c>
      <c r="AD140" s="31" t="s">
        <v>234</v>
      </c>
      <c r="AE140" s="31" t="s">
        <v>235</v>
      </c>
      <c r="AF140" s="31" t="s">
        <v>236</v>
      </c>
      <c r="AG140" s="31" t="s">
        <v>237</v>
      </c>
      <c r="AH140" s="31" t="s">
        <v>238</v>
      </c>
      <c r="AI140" s="31" t="s">
        <v>239</v>
      </c>
      <c r="AJ140" s="31" t="s">
        <v>240</v>
      </c>
      <c r="AK140" s="31" t="s">
        <v>241</v>
      </c>
      <c r="AL140" s="31" t="s">
        <v>242</v>
      </c>
      <c r="AM140" s="31" t="s">
        <v>243</v>
      </c>
      <c r="AN140" s="31" t="s">
        <v>244</v>
      </c>
      <c r="AO140" s="31" t="s">
        <v>245</v>
      </c>
      <c r="AP140" s="31" t="s">
        <v>246</v>
      </c>
      <c r="AQ140" s="31" t="s">
        <v>247</v>
      </c>
      <c r="AR140" s="31" t="s">
        <v>248</v>
      </c>
      <c r="AS140" s="32" t="s">
        <v>249</v>
      </c>
      <c r="AU140" s="19">
        <v>1</v>
      </c>
      <c r="AV140" s="19">
        <v>5</v>
      </c>
      <c r="AW140" s="19">
        <v>10</v>
      </c>
      <c r="AX140" s="19">
        <v>15</v>
      </c>
      <c r="AY140" s="19">
        <v>20</v>
      </c>
      <c r="AZ140" s="19">
        <v>25</v>
      </c>
      <c r="BA140" s="19">
        <v>30</v>
      </c>
      <c r="BB140" s="19">
        <v>35</v>
      </c>
      <c r="BC140" s="19">
        <v>40</v>
      </c>
      <c r="BD140" s="19">
        <v>45</v>
      </c>
      <c r="BE140" s="19">
        <v>50</v>
      </c>
      <c r="BF140" s="19">
        <v>55</v>
      </c>
      <c r="BG140" s="19">
        <v>60</v>
      </c>
      <c r="BH140" s="19">
        <v>65</v>
      </c>
      <c r="BI140" s="19">
        <v>70</v>
      </c>
      <c r="BJ140" s="19">
        <v>75</v>
      </c>
      <c r="BK140" s="19">
        <v>80</v>
      </c>
      <c r="BL140" s="19">
        <v>85</v>
      </c>
      <c r="BM140" s="19">
        <v>90</v>
      </c>
      <c r="BN140" s="19">
        <v>95</v>
      </c>
      <c r="BO140" s="19">
        <v>100</v>
      </c>
      <c r="BP140" s="19">
        <v>105</v>
      </c>
      <c r="BQ140" s="19">
        <v>110</v>
      </c>
      <c r="BR140" s="19">
        <v>115</v>
      </c>
      <c r="BS140" s="19">
        <v>120</v>
      </c>
      <c r="BT140" s="19">
        <v>125</v>
      </c>
      <c r="BU140" s="19">
        <v>130</v>
      </c>
      <c r="BV140" s="19">
        <v>135</v>
      </c>
      <c r="BW140" s="19">
        <v>140</v>
      </c>
      <c r="BX140" s="19">
        <v>145</v>
      </c>
      <c r="BY140" s="2">
        <v>150</v>
      </c>
      <c r="BZ140" s="19">
        <v>155</v>
      </c>
      <c r="CA140" s="2">
        <v>160</v>
      </c>
      <c r="CB140" s="19">
        <v>165</v>
      </c>
      <c r="CC140" s="2">
        <v>170</v>
      </c>
      <c r="CD140" s="19">
        <v>175</v>
      </c>
      <c r="CE140" s="2">
        <v>180</v>
      </c>
      <c r="CF140" s="19">
        <v>185</v>
      </c>
      <c r="CG140" s="2">
        <v>190</v>
      </c>
      <c r="CH140" s="19">
        <v>195</v>
      </c>
      <c r="CI140" s="2">
        <v>200</v>
      </c>
    </row>
    <row r="141" spans="1:87" x14ac:dyDescent="0.3">
      <c r="A141" s="33" t="s">
        <v>81</v>
      </c>
      <c r="B141" s="33"/>
      <c r="C141" s="124" t="str">
        <f>'Katalog over Kulturmodeller '!F63</f>
        <v>BØG</v>
      </c>
      <c r="D141" s="125" t="s">
        <v>218</v>
      </c>
      <c r="E141" s="139">
        <f>'Katalog over Kulturmodeller '!W63</f>
        <v>0.5</v>
      </c>
      <c r="F141" s="37">
        <f>E141+((E146-F146)+(E147-F147))*(E141/SUM(E141:E145))</f>
        <v>0.5</v>
      </c>
      <c r="G141" s="37">
        <f t="shared" ref="G141" si="2366">F141+((F146-G146)+(F147-G147))*(F141/SUM(F141:F145))</f>
        <v>0.5</v>
      </c>
      <c r="H141" s="37">
        <f t="shared" ref="H141" si="2367">G141+((G146-H146)+(G147-H147))*(G141/SUM(G141:G145))</f>
        <v>0.51851851851851849</v>
      </c>
      <c r="I141" s="37">
        <f t="shared" ref="I141" si="2368">H141+((H146-I146)+(H147-I147))*(H141/SUM(H141:H145))</f>
        <v>0.53703703703703698</v>
      </c>
      <c r="J141" s="37">
        <f t="shared" ref="J141" si="2369">I141+((I146-J146)+(I147-J147))*(I141/SUM(I141:I145))</f>
        <v>0.55555555555555547</v>
      </c>
      <c r="K141" s="37">
        <f t="shared" ref="K141" si="2370">J141+((J146-K146)+(J147-K147))*(J141/SUM(J141:J145))</f>
        <v>0.55555555555555547</v>
      </c>
      <c r="L141" s="37">
        <f t="shared" ref="L141" si="2371">K141+((K146-L146)+(K147-L147))*(K141/SUM(K141:K145))</f>
        <v>0.55555555555555547</v>
      </c>
      <c r="M141" s="37">
        <f t="shared" ref="M141" si="2372">L141+((L146-M146)+(L147-M147))*(L141/SUM(L141:L145))</f>
        <v>0.55555555555555547</v>
      </c>
      <c r="N141" s="37">
        <f t="shared" ref="N141" si="2373">M141+((M146-N146)+(M147-N147))*(M141/SUM(M141:M145))</f>
        <v>0.55555555555555547</v>
      </c>
      <c r="O141" s="37">
        <f t="shared" ref="O141" si="2374">N141+((N146-O146)+(N147-O147))*(N141/SUM(N141:N145))</f>
        <v>0.55555555555555547</v>
      </c>
      <c r="P141" s="37">
        <f t="shared" ref="P141" si="2375">O141+((O146-P146)+(O147-P147))*(O141/SUM(O141:O145))</f>
        <v>0.55555555555555547</v>
      </c>
      <c r="Q141" s="37">
        <f t="shared" ref="Q141" si="2376">P141+((P146-Q146)+(P147-Q147))*(P141/SUM(P141:P145))</f>
        <v>0.55555555555555547</v>
      </c>
      <c r="R141" s="37">
        <f t="shared" ref="R141" si="2377">Q141+((Q146-R146)+(Q147-R147))*(Q141/SUM(Q141:Q145))</f>
        <v>0.55555555555555547</v>
      </c>
      <c r="S141" s="37">
        <f t="shared" ref="S141" si="2378">R141+((R146-S146)+(R147-S147))*(R141/SUM(R141:R145))</f>
        <v>0.55555555555555547</v>
      </c>
      <c r="T141" s="37">
        <f t="shared" ref="T141" si="2379">S141+((S146-T146)+(S147-T147))*(S141/SUM(S141:S145))</f>
        <v>0.55555555555555547</v>
      </c>
      <c r="U141" s="37">
        <f t="shared" ref="U141" si="2380">T141+((T146-U146)+(T147-U147))*(T141/SUM(T141:T145))</f>
        <v>0.55555555555555547</v>
      </c>
      <c r="V141" s="37">
        <f t="shared" ref="V141" si="2381">U141+((U146-V146)+(U147-V147))*(U141/SUM(U141:U145))</f>
        <v>0.55555555555555547</v>
      </c>
      <c r="W141" s="37">
        <f t="shared" ref="W141" si="2382">V141+((V146-W146)+(V147-W147))*(V141/SUM(V141:V145))</f>
        <v>0.55555555555555547</v>
      </c>
      <c r="X141" s="37">
        <f t="shared" ref="X141" si="2383">W141+((W146-X146)+(W147-X147))*(W141/SUM(W141:W145))</f>
        <v>0.55555555555555547</v>
      </c>
      <c r="Y141" s="37">
        <f t="shared" ref="Y141" si="2384">X141+((X146-Y146)+(X147-Y147))*(X141/SUM(X141:X145))</f>
        <v>0.55555555555555547</v>
      </c>
      <c r="Z141" s="37">
        <f t="shared" ref="Z141" si="2385">Y141+((Y146-Z146)+(Y147-Z147))*(Y141/SUM(Y141:Y145))</f>
        <v>0.55555555555555547</v>
      </c>
      <c r="AA141" s="37">
        <f t="shared" ref="AA141" si="2386">Z141+((Z146-AA146)+(Z147-AA147))*(Z141/SUM(Z141:Z145))</f>
        <v>0.55555555555555547</v>
      </c>
      <c r="AB141" s="37">
        <f t="shared" ref="AB141" si="2387">AA141+((AA146-AB146)+(AA147-AB147))*(AA141/SUM(AA141:AA145))</f>
        <v>0.55555555555555547</v>
      </c>
      <c r="AC141" s="37">
        <f t="shared" ref="AC141" si="2388">AB141+((AB146-AC146)+(AB147-AC147))*(AB141/SUM(AB141:AB145))</f>
        <v>0.55555555555555547</v>
      </c>
      <c r="AD141" s="37">
        <f t="shared" ref="AD141" si="2389">AC141+((AC146-AD146)+(AC147-AD147))*(AC141/SUM(AC141:AC145))</f>
        <v>0.55555555555555547</v>
      </c>
      <c r="AE141" s="37">
        <f t="shared" ref="AE141" si="2390">AD141+((AD146-AE146)+(AD147-AE147))*(AD141/SUM(AD141:AD145))</f>
        <v>0.55555555555555547</v>
      </c>
      <c r="AF141" s="37">
        <f t="shared" ref="AF141" si="2391">AE141+((AE146-AF146)+(AE147-AF147))*(AE141/SUM(AE141:AE145))</f>
        <v>0.55555555555555547</v>
      </c>
      <c r="AG141" s="37">
        <f t="shared" ref="AG141" si="2392">AF141+((AF146-AG146)+(AF147-AG147))*(AF141/SUM(AF141:AF145))</f>
        <v>0.55555555555555547</v>
      </c>
      <c r="AH141" s="37">
        <f t="shared" ref="AH141" si="2393">AG141+((AG146-AH146)+(AG147-AH147))*(AG141/SUM(AG141:AG145))</f>
        <v>0.55555555555555547</v>
      </c>
      <c r="AI141" s="37">
        <f t="shared" ref="AI141" si="2394">AH141+((AH146-AI146)+(AH147-AI147))*(AH141/SUM(AH141:AH145))</f>
        <v>0.55555555555555547</v>
      </c>
      <c r="AJ141" s="37">
        <f t="shared" ref="AJ141" si="2395">AI141+((AI146-AJ146)+(AI147-AJ147))*(AI141/SUM(AI141:AI145))</f>
        <v>0.55555555555555547</v>
      </c>
      <c r="AK141" s="37">
        <f t="shared" ref="AK141" si="2396">AJ141+((AJ146-AK146)+(AJ147-AK147))*(AJ141/SUM(AJ141:AJ145))</f>
        <v>0.55555555555555547</v>
      </c>
      <c r="AL141" s="37">
        <f t="shared" ref="AL141" si="2397">AK141+((AK146-AL146)+(AK147-AL147))*(AK141/SUM(AK141:AK145))</f>
        <v>0.55555555555555547</v>
      </c>
      <c r="AM141" s="37">
        <f t="shared" ref="AM141" si="2398">AL141+((AL146-AM146)+(AL147-AM147))*(AL141/SUM(AL141:AL145))</f>
        <v>0.55555555555555547</v>
      </c>
      <c r="AN141" s="37">
        <f t="shared" ref="AN141" si="2399">AM141+((AM146-AN146)+(AM147-AN147))*(AM141/SUM(AM141:AM145))</f>
        <v>0.55555555555555547</v>
      </c>
      <c r="AO141" s="37">
        <f t="shared" ref="AO141" si="2400">AN141+((AN146-AO146)+(AN147-AO147))*(AN141/SUM(AN141:AN145))</f>
        <v>0.55555555555555547</v>
      </c>
      <c r="AP141" s="37">
        <f t="shared" ref="AP141" si="2401">AO141+((AO146-AP146)+(AO147-AP147))*(AO141/SUM(AO141:AO145))</f>
        <v>0.55555555555555547</v>
      </c>
      <c r="AQ141" s="37">
        <f t="shared" ref="AQ141" si="2402">AP141+((AP146-AQ146)+(AP147-AQ147))*(AP141/SUM(AP141:AP145))</f>
        <v>0.55555555555555547</v>
      </c>
      <c r="AR141" s="37">
        <f t="shared" ref="AR141" si="2403">AQ141+((AQ146-AR146)+(AQ147-AR147))*(AQ141/SUM(AQ141:AQ145))</f>
        <v>0.55555555555555547</v>
      </c>
      <c r="AS141" s="38">
        <f t="shared" ref="AS141" si="2404">AR141+((AR146-AS146)+(AR147-AS147))*(AR141/SUM(AR141:AR145))</f>
        <v>0.55555555555555547</v>
      </c>
      <c r="AU141" s="7" cm="1">
        <f t="array" ref="AU141">IF($D141="","",INDEX('Data - CO2'!$B$5:$AP$53,MATCH(Kulturmodeller!$D141,'Data - CO2'!$A$5:$A$53,0),AU$20)*E141)</f>
        <v>0</v>
      </c>
      <c r="AV141" s="8" cm="1">
        <f t="array" ref="AV141">IF($D141="","",INDEX('Data - CO2'!$B$5:$AP$53,MATCH(Kulturmodeller!$D141,'Data - CO2'!$A$5:$A$53,0),AV$20)*F141)</f>
        <v>0.43982935336815182</v>
      </c>
      <c r="AW141" s="8" cm="1">
        <f t="array" ref="AW141">IF($D141="","",INDEX('Data - CO2'!$B$5:$AP$53,MATCH(Kulturmodeller!$D141,'Data - CO2'!$A$5:$A$53,0),AW$20)*G141)</f>
        <v>2.9321956891210128</v>
      </c>
      <c r="AX141" s="8" cm="1">
        <f t="array" ref="AX141">IF($D141="","",INDEX('Data - CO2'!$B$5:$AP$53,MATCH(Kulturmodeller!$D141,'Data - CO2'!$A$5:$A$53,0),AX$20)*H141)</f>
        <v>7.6019888236470683</v>
      </c>
      <c r="AY141" s="8" cm="1">
        <f t="array" ref="AY141">IF($D141="","",INDEX('Data - CO2'!$B$5:$AP$53,MATCH(Kulturmodeller!$D141,'Data - CO2'!$A$5:$A$53,0),AY$20)*I141)</f>
        <v>15.746976848983211</v>
      </c>
      <c r="AZ141" s="8" cm="1">
        <f t="array" ref="AZ141">IF($D141="","",INDEX('Data - CO2'!$B$5:$AP$53,MATCH(Kulturmodeller!$D141,'Data - CO2'!$A$5:$A$53,0),AZ$20)*J141*$B140)</f>
        <v>42.529568658036126</v>
      </c>
      <c r="BA141" s="8" cm="1">
        <f t="array" ref="BA141">IF($D141="","",INDEX('Data - CO2'!$B$5:$AP$53,MATCH(Kulturmodeller!$D141,'Data - CO2'!$A$5:$A$53,0),BA$20)*K141*$B140)</f>
        <v>80.761120302111934</v>
      </c>
      <c r="BB141" s="8" cm="1">
        <f t="array" ref="BB141">IF($D141="","",INDEX('Data - CO2'!$B$5:$AP$53,MATCH(Kulturmodeller!$D141,'Data - CO2'!$A$5:$A$53,0),BB$20)*L141*$B140)</f>
        <v>119.08705263839468</v>
      </c>
      <c r="BC141" s="8" cm="1">
        <f t="array" ref="BC141">IF($D141="","",INDEX('Data - CO2'!$B$5:$AP$53,MATCH(Kulturmodeller!$D141,'Data - CO2'!$A$5:$A$53,0),BC$20)*M141*$B140)</f>
        <v>133.69287063033738</v>
      </c>
      <c r="BD141" s="8" cm="1">
        <f t="array" ref="BD141">IF($D141="","",INDEX('Data - CO2'!$B$5:$AP$53,MATCH(Kulturmodeller!$D141,'Data - CO2'!$A$5:$A$53,0),BD$20)*N141*$B140)</f>
        <v>147.775871846104</v>
      </c>
      <c r="BE141" s="8" cm="1">
        <f t="array" ref="BE141">IF($D141="","",INDEX('Data - CO2'!$B$5:$AP$53,MATCH(Kulturmodeller!$D141,'Data - CO2'!$A$5:$A$53,0),BE$20)*O141*$B140)</f>
        <v>163.49011940979833</v>
      </c>
      <c r="BF141" s="8" cm="1">
        <f t="array" ref="BF141">IF($D141="","",INDEX('Data - CO2'!$B$5:$AP$53,MATCH(Kulturmodeller!$D141,'Data - CO2'!$A$5:$A$53,0),BF$20)*P141*$B140)</f>
        <v>179.28082001486368</v>
      </c>
      <c r="BG141" s="8" cm="1">
        <f t="array" ref="BG141">IF($D141="","",INDEX('Data - CO2'!$B$5:$AP$53,MATCH(Kulturmodeller!$D141,'Data - CO2'!$A$5:$A$53,0),BG$20)*Q141*$B140)</f>
        <v>195.33950637888654</v>
      </c>
      <c r="BH141" s="8" cm="1">
        <f t="array" ref="BH141">IF($D141="","",INDEX('Data - CO2'!$B$5:$AP$53,MATCH(Kulturmodeller!$D141,'Data - CO2'!$A$5:$A$53,0),BH$20)*R141*$B140)</f>
        <v>211.1615214540746</v>
      </c>
      <c r="BI141" s="8" cm="1">
        <f t="array" ref="BI141">IF($D141="","",INDEX('Data - CO2'!$B$5:$AP$53,MATCH(Kulturmodeller!$D141,'Data - CO2'!$A$5:$A$53,0),BI$20)*S141*$B140)</f>
        <v>226.1582097650209</v>
      </c>
      <c r="BJ141" s="8" cm="1">
        <f t="array" ref="BJ141">IF($D141="","",INDEX('Data - CO2'!$B$5:$AP$53,MATCH(Kulturmodeller!$D141,'Data - CO2'!$A$5:$A$53,0),BJ$20)*T141*$B140)</f>
        <v>240.95365772234467</v>
      </c>
      <c r="BK141" s="8" cm="1">
        <f t="array" ref="BK141">IF($D141="","",INDEX('Data - CO2'!$B$5:$AP$53,MATCH(Kulturmodeller!$D141,'Data - CO2'!$A$5:$A$53,0),BK$20)*U141*$B140)</f>
        <v>255.65103401402953</v>
      </c>
      <c r="BL141" s="8" cm="1">
        <f t="array" ref="BL141">IF($D141="","",INDEX('Data - CO2'!$B$5:$AP$53,MATCH(Kulturmodeller!$D141,'Data - CO2'!$A$5:$A$53,0),BL$20)*V141*$B140)</f>
        <v>266.69569965587743</v>
      </c>
      <c r="BM141" s="8" cm="1">
        <f t="array" ref="BM141">IF($D141="","",INDEX('Data - CO2'!$B$5:$AP$53,MATCH(Kulturmodeller!$D141,'Data - CO2'!$A$5:$A$53,0),BM$20)*W141*$B140)</f>
        <v>273.16331531045984</v>
      </c>
      <c r="BN141" s="8" cm="1">
        <f t="array" ref="BN141">IF($D141="","",INDEX('Data - CO2'!$B$5:$AP$53,MATCH(Kulturmodeller!$D141,'Data - CO2'!$A$5:$A$53,0),BN$20)*X141*$B140)</f>
        <v>280.05802085269193</v>
      </c>
      <c r="BO141" s="8" cm="1">
        <f t="array" ref="BO141">IF($D141="","",INDEX('Data - CO2'!$B$5:$AP$53,MATCH(Kulturmodeller!$D141,'Data - CO2'!$A$5:$A$53,0),BO$20)*Y141*$B140)</f>
        <v>286.0149654274685</v>
      </c>
      <c r="BP141" s="8" cm="1">
        <f t="array" ref="BP141">IF($D141="","",INDEX('Data - CO2'!$B$5:$AP$53,MATCH(Kulturmodeller!$D141,'Data - CO2'!$A$5:$A$53,0),BP$20)*Z141*$B140)</f>
        <v>292.72023361809221</v>
      </c>
      <c r="BQ141" s="8" cm="1">
        <f t="array" ref="BQ141">IF($D141="","",INDEX('Data - CO2'!$B$5:$AP$53,MATCH(Kulturmodeller!$D141,'Data - CO2'!$A$5:$A$53,0),BQ$20)*AA141*$B140)</f>
        <v>298.29605859409918</v>
      </c>
      <c r="BR141" s="8" cm="1">
        <f t="array" ref="BR141">IF($D141="","",INDEX('Data - CO2'!$B$5:$AP$53,MATCH(Kulturmodeller!$D141,'Data - CO2'!$A$5:$A$53,0),BR$20)*AB141*$B140)</f>
        <v>303.69031133153572</v>
      </c>
      <c r="BS141" s="8" cm="1">
        <f t="array" ref="BS141">IF($D141="","",INDEX('Data - CO2'!$B$5:$AP$53,MATCH(Kulturmodeller!$D141,'Data - CO2'!$A$5:$A$53,0),BS$20)*AC141*$B140)</f>
        <v>309.13581434262687</v>
      </c>
      <c r="BT141" s="8" cm="1">
        <f t="array" ref="BT141">IF($D141="","",INDEX('Data - CO2'!$B$5:$AP$53,MATCH(Kulturmodeller!$D141,'Data - CO2'!$A$5:$A$53,0),BT$20)*AD141*$B140)</f>
        <v>314.49048024907427</v>
      </c>
      <c r="BU141" s="8" cm="1">
        <f t="array" ref="BU141">IF($D141="","",INDEX('Data - CO2'!$B$5:$AP$53,MATCH(Kulturmodeller!$D141,'Data - CO2'!$A$5:$A$53,0),BU$20)*AE141*$B140)</f>
        <v>318.08440996746782</v>
      </c>
      <c r="BV141" s="8" cm="1">
        <f t="array" ref="BV141">IF($D141="","",INDEX('Data - CO2'!$B$5:$AP$53,MATCH(Kulturmodeller!$D141,'Data - CO2'!$A$5:$A$53,0),BV$20)*AF141*$B140)</f>
        <v>323.63816826192812</v>
      </c>
      <c r="BW141" s="8" cm="1">
        <f t="array" ref="BW141">IF($D141="","",INDEX('Data - CO2'!$B$5:$AP$53,MATCH(Kulturmodeller!$D141,'Data - CO2'!$A$5:$A$53,0),BW$20)*AG141*$B140)</f>
        <v>328.34795251591009</v>
      </c>
      <c r="BX141" s="8" cm="1">
        <f t="array" ref="BX141">IF($D141="","",INDEX('Data - CO2'!$B$5:$AP$53,MATCH(Kulturmodeller!$D141,'Data - CO2'!$A$5:$A$53,0),BX$20)*AH141*$B140)</f>
        <v>0.48869928152016862</v>
      </c>
      <c r="BY141" s="8" cm="1">
        <f t="array" ref="BY141">IF($D141="","",INDEX('Data - CO2'!$B$5:$AP$53,MATCH(Kulturmodeller!$D141,'Data - CO2'!$A$5:$A$53,0),BY$20)*AI141*$B140)</f>
        <v>3.257995210134458</v>
      </c>
      <c r="BZ141" s="8" cm="1">
        <f t="array" ref="BZ141">IF($D141="","",INDEX('Data - CO2'!$B$5:$AP$53,MATCH(Kulturmodeller!$D141,'Data - CO2'!$A$5:$A$53,0),BZ$20)*AJ141*$B140)</f>
        <v>8.1449880253361435</v>
      </c>
      <c r="CA141" s="8" cm="1">
        <f t="array" ref="CA141">IF($D141="","",INDEX('Data - CO2'!$B$5:$AP$53,MATCH(Kulturmodeller!$D141,'Data - CO2'!$A$5:$A$53,0),CA$20)*AK141*$B140)</f>
        <v>16.289976050672287</v>
      </c>
      <c r="CB141" s="8" cm="1">
        <f t="array" ref="CB141">IF($D141="","",INDEX('Data - CO2'!$B$5:$AP$53,MATCH(Kulturmodeller!$D141,'Data - CO2'!$A$5:$A$53,0),CB$20)*AL141*$B140)</f>
        <v>42.529568658036126</v>
      </c>
      <c r="CC141" s="8" cm="1">
        <f t="array" ref="CC141">IF($D141="","",INDEX('Data - CO2'!$B$5:$AP$53,MATCH(Kulturmodeller!$D141,'Data - CO2'!$A$5:$A$53,0),CC$20)*AM141*$B140)</f>
        <v>80.761120302111934</v>
      </c>
      <c r="CD141" s="8" cm="1">
        <f t="array" ref="CD141">IF($D141="","",INDEX('Data - CO2'!$B$5:$AP$53,MATCH(Kulturmodeller!$D141,'Data - CO2'!$A$5:$A$53,0),CD$20)*AN141*$B140)</f>
        <v>119.08705263839468</v>
      </c>
      <c r="CE141" s="8" cm="1">
        <f t="array" ref="CE141">IF($D141="","",INDEX('Data - CO2'!$B$5:$AP$53,MATCH(Kulturmodeller!$D141,'Data - CO2'!$A$5:$A$53,0),CE$20)*AO141*$B140)</f>
        <v>133.69287063033738</v>
      </c>
      <c r="CF141" s="8" cm="1">
        <f t="array" ref="CF141">IF($D141="","",INDEX('Data - CO2'!$B$5:$AP$53,MATCH(Kulturmodeller!$D141,'Data - CO2'!$A$5:$A$53,0),CF$20)*AP141*$B140)</f>
        <v>147.775871846104</v>
      </c>
      <c r="CG141" s="8" cm="1">
        <f t="array" ref="CG141">IF($D141="","",INDEX('Data - CO2'!$B$5:$AP$53,MATCH(Kulturmodeller!$D141,'Data - CO2'!$A$5:$A$53,0),CG$20)*AQ141*$B140)</f>
        <v>163.49011940979833</v>
      </c>
      <c r="CH141" s="8" cm="1">
        <f t="array" ref="CH141">IF($D141="","",INDEX('Data - CO2'!$B$5:$AP$53,MATCH(Kulturmodeller!$D141,'Data - CO2'!$A$5:$A$53,0),CH$20)*AR141*$B140)</f>
        <v>179.28082001486368</v>
      </c>
      <c r="CI141" s="9" cm="1">
        <f t="array" ref="CI141">IF($D141="","",INDEX('Data - CO2'!$B$5:$AP$53,MATCH(Kulturmodeller!$D141,'Data - CO2'!$A$5:$A$53,0),CI$20)*AS141*$B140)</f>
        <v>195.33950637888654</v>
      </c>
    </row>
    <row r="142" spans="1:87" x14ac:dyDescent="0.3">
      <c r="A142" s="33" t="s">
        <v>82</v>
      </c>
      <c r="B142" s="33"/>
      <c r="C142" s="124" t="str">
        <f>'Katalog over Kulturmodeller '!F64</f>
        <v>LØV - valgfri</v>
      </c>
      <c r="D142" s="125" t="s">
        <v>304</v>
      </c>
      <c r="E142" s="151">
        <f>'Katalog over Kulturmodeller '!W64</f>
        <v>0.3</v>
      </c>
      <c r="F142" s="40">
        <f>E142+((E146-F146)+(E147-F147))*(E142/SUM(E141:E145))</f>
        <v>0.3</v>
      </c>
      <c r="G142" s="40">
        <f t="shared" ref="G142" si="2405">F142+((F146-G146)+(F147-G147))*(F142/SUM(F141:F145))</f>
        <v>0.3</v>
      </c>
      <c r="H142" s="40">
        <f t="shared" ref="H142" si="2406">G142+((G146-H146)+(G147-H147))*(G142/SUM(G141:G145))</f>
        <v>0.31111111111111112</v>
      </c>
      <c r="I142" s="40">
        <f t="shared" ref="I142" si="2407">H142+((H146-I146)+(H147-I147))*(H142/SUM(H141:H145))</f>
        <v>0.32222222222222224</v>
      </c>
      <c r="J142" s="40">
        <f t="shared" ref="J142" si="2408">I142+((I146-J146)+(I147-J147))*(I142/SUM(I141:I145))</f>
        <v>0.33333333333333337</v>
      </c>
      <c r="K142" s="40">
        <f t="shared" ref="K142" si="2409">J142+((J146-K146)+(J147-K147))*(J142/SUM(J141:J145))</f>
        <v>0.33333333333333337</v>
      </c>
      <c r="L142" s="40">
        <f t="shared" ref="L142" si="2410">K142+((K146-L146)+(K147-L147))*(K142/SUM(K141:K145))</f>
        <v>0.33333333333333337</v>
      </c>
      <c r="M142" s="40">
        <f t="shared" ref="M142" si="2411">L142+((L146-M146)+(L147-M147))*(L142/SUM(L141:L145))</f>
        <v>0.33333333333333337</v>
      </c>
      <c r="N142" s="40">
        <f t="shared" ref="N142" si="2412">M142+((M146-N146)+(M147-N147))*(M142/SUM(M141:M145))</f>
        <v>0.33333333333333337</v>
      </c>
      <c r="O142" s="40">
        <f t="shared" ref="O142" si="2413">N142+((N146-O146)+(N147-O147))*(N142/SUM(N141:N145))</f>
        <v>0.33333333333333337</v>
      </c>
      <c r="P142" s="40">
        <f t="shared" ref="P142" si="2414">O142+((O146-P146)+(O147-P147))*(O142/SUM(O141:O145))</f>
        <v>0.33333333333333337</v>
      </c>
      <c r="Q142" s="40">
        <f t="shared" ref="Q142" si="2415">P142+((P146-Q146)+(P147-Q147))*(P142/SUM(P141:P145))</f>
        <v>0.33333333333333337</v>
      </c>
      <c r="R142" s="40">
        <f t="shared" ref="R142" si="2416">Q142+((Q146-R146)+(Q147-R147))*(Q142/SUM(Q141:Q145))</f>
        <v>0.33333333333333337</v>
      </c>
      <c r="S142" s="40">
        <f t="shared" ref="S142" si="2417">R142+((R146-S146)+(R147-S147))*(R142/SUM(R141:R145))</f>
        <v>0.33333333333333337</v>
      </c>
      <c r="T142" s="40">
        <f t="shared" ref="T142" si="2418">S142+((S146-T146)+(S147-T147))*(S142/SUM(S141:S145))</f>
        <v>0.33333333333333337</v>
      </c>
      <c r="U142" s="40">
        <f t="shared" ref="U142" si="2419">T142+((T146-U146)+(T147-U147))*(T142/SUM(T141:T145))</f>
        <v>0.33333333333333337</v>
      </c>
      <c r="V142" s="40">
        <f t="shared" ref="V142" si="2420">U142+((U146-V146)+(U147-V147))*(U142/SUM(U141:U145))</f>
        <v>0.33333333333333337</v>
      </c>
      <c r="W142" s="40">
        <f t="shared" ref="W142" si="2421">V142+((V146-W146)+(V147-W147))*(V142/SUM(V141:V145))</f>
        <v>0.33333333333333337</v>
      </c>
      <c r="X142" s="40">
        <f t="shared" ref="X142" si="2422">W142+((W146-X146)+(W147-X147))*(W142/SUM(W141:W145))</f>
        <v>0.33333333333333337</v>
      </c>
      <c r="Y142" s="40">
        <f t="shared" ref="Y142" si="2423">X142+((X146-Y146)+(X147-Y147))*(X142/SUM(X141:X145))</f>
        <v>0.33333333333333337</v>
      </c>
      <c r="Z142" s="40">
        <f t="shared" ref="Z142" si="2424">Y142+((Y146-Z146)+(Y147-Z147))*(Y142/SUM(Y141:Y145))</f>
        <v>0.33333333333333337</v>
      </c>
      <c r="AA142" s="40">
        <f t="shared" ref="AA142" si="2425">Z142+((Z146-AA146)+(Z147-AA147))*(Z142/SUM(Z141:Z145))</f>
        <v>0.33333333333333337</v>
      </c>
      <c r="AB142" s="40">
        <f t="shared" ref="AB142" si="2426">AA142+((AA146-AB146)+(AA147-AB147))*(AA142/SUM(AA141:AA145))</f>
        <v>0.33333333333333337</v>
      </c>
      <c r="AC142" s="40">
        <f t="shared" ref="AC142" si="2427">AB142+((AB146-AC146)+(AB147-AC147))*(AB142/SUM(AB141:AB145))</f>
        <v>0.33333333333333337</v>
      </c>
      <c r="AD142" s="40">
        <f t="shared" ref="AD142" si="2428">AC142+((AC146-AD146)+(AC147-AD147))*(AC142/SUM(AC141:AC145))</f>
        <v>0.33333333333333337</v>
      </c>
      <c r="AE142" s="40">
        <f t="shared" ref="AE142" si="2429">AD142+((AD146-AE146)+(AD147-AE147))*(AD142/SUM(AD141:AD145))</f>
        <v>0.33333333333333337</v>
      </c>
      <c r="AF142" s="40">
        <f t="shared" ref="AF142" si="2430">AE142+((AE146-AF146)+(AE147-AF147))*(AE142/SUM(AE141:AE145))</f>
        <v>0.33333333333333337</v>
      </c>
      <c r="AG142" s="40">
        <f t="shared" ref="AG142" si="2431">AF142+((AF146-AG146)+(AF147-AG147))*(AF142/SUM(AF141:AF145))</f>
        <v>0.33333333333333337</v>
      </c>
      <c r="AH142" s="40">
        <f t="shared" ref="AH142" si="2432">AG142+((AG146-AH146)+(AG147-AH147))*(AG142/SUM(AG141:AG145))</f>
        <v>0.33333333333333337</v>
      </c>
      <c r="AI142" s="40">
        <f t="shared" ref="AI142" si="2433">AH142+((AH146-AI146)+(AH147-AI147))*(AH142/SUM(AH141:AH145))</f>
        <v>0.33333333333333337</v>
      </c>
      <c r="AJ142" s="40">
        <f t="shared" ref="AJ142" si="2434">AI142+((AI146-AJ146)+(AI147-AJ147))*(AI142/SUM(AI141:AI145))</f>
        <v>0.33333333333333337</v>
      </c>
      <c r="AK142" s="40">
        <f t="shared" ref="AK142" si="2435">AJ142+((AJ146-AK146)+(AJ147-AK147))*(AJ142/SUM(AJ141:AJ145))</f>
        <v>0.33333333333333337</v>
      </c>
      <c r="AL142" s="40">
        <f t="shared" ref="AL142" si="2436">AK142+((AK146-AL146)+(AK147-AL147))*(AK142/SUM(AK141:AK145))</f>
        <v>0.33333333333333337</v>
      </c>
      <c r="AM142" s="40">
        <f t="shared" ref="AM142" si="2437">AL142+((AL146-AM146)+(AL147-AM147))*(AL142/SUM(AL141:AL145))</f>
        <v>0.33333333333333337</v>
      </c>
      <c r="AN142" s="40">
        <f t="shared" ref="AN142" si="2438">AM142+((AM146-AN146)+(AM147-AN147))*(AM142/SUM(AM141:AM145))</f>
        <v>0.33333333333333337</v>
      </c>
      <c r="AO142" s="40">
        <f t="shared" ref="AO142" si="2439">AN142+((AN146-AO146)+(AN147-AO147))*(AN142/SUM(AN141:AN145))</f>
        <v>0.33333333333333337</v>
      </c>
      <c r="AP142" s="40">
        <f t="shared" ref="AP142" si="2440">AO142+((AO146-AP146)+(AO147-AP147))*(AO142/SUM(AO141:AO145))</f>
        <v>0.33333333333333337</v>
      </c>
      <c r="AQ142" s="40">
        <f t="shared" ref="AQ142" si="2441">AP142+((AP146-AQ146)+(AP147-AQ147))*(AP142/SUM(AP141:AP145))</f>
        <v>0.33333333333333337</v>
      </c>
      <c r="AR142" s="40">
        <f t="shared" ref="AR142" si="2442">AQ142+((AQ146-AR146)+(AQ147-AR147))*(AQ142/SUM(AQ141:AQ145))</f>
        <v>0.33333333333333337</v>
      </c>
      <c r="AS142" s="41">
        <f t="shared" ref="AS142" si="2443">AR142+((AR146-AS146)+(AR147-AS147))*(AR142/SUM(AR141:AR145))</f>
        <v>0.33333333333333337</v>
      </c>
      <c r="AU142" s="10" cm="1">
        <f t="array" ref="AU142">IF($D142="","",INDEX('Data - CO2'!$B$5:$AP$53,MATCH(Kulturmodeller!$D142,'Data - CO2'!$A$5:$A$53,0),AU$20)*E142)</f>
        <v>0</v>
      </c>
      <c r="AV142" cm="1">
        <f t="array" ref="AV142">IF($D142="","",INDEX('Data - CO2'!$B$5:$AP$53,MATCH(Kulturmodeller!$D142,'Data - CO2'!$A$5:$A$53,0),AV$20)*F142)</f>
        <v>0.10967838881234464</v>
      </c>
      <c r="AW142" cm="1">
        <f t="array" ref="AW142">IF($D142="","",INDEX('Data - CO2'!$B$5:$AP$53,MATCH(Kulturmodeller!$D142,'Data - CO2'!$A$5:$A$53,0),AW$20)*G142)</f>
        <v>0.73118925874896423</v>
      </c>
      <c r="AX142" cm="1">
        <f t="array" ref="AX142">IF($D142="","",INDEX('Data - CO2'!$B$5:$AP$53,MATCH(Kulturmodeller!$D142,'Data - CO2'!$A$5:$A$53,0),AX$20)*H142)</f>
        <v>1.8956758560158335</v>
      </c>
      <c r="AY142" cm="1">
        <f t="array" ref="AY142">IF($D142="","",INDEX('Data - CO2'!$B$5:$AP$53,MATCH(Kulturmodeller!$D142,'Data - CO2'!$A$5:$A$53,0),AY$20)*I142)</f>
        <v>3.9267571303185123</v>
      </c>
      <c r="AZ142" cm="1">
        <f t="array" ref="AZ142">IF($D142="","",INDEX('Data - CO2'!$B$5:$AP$53,MATCH(Kulturmodeller!$D142,'Data - CO2'!$A$5:$A$53,0),AZ$20)*J142*$B140)</f>
        <v>11.824496357422264</v>
      </c>
      <c r="BA142" cm="1">
        <f t="array" ref="BA142">IF($D142="","",INDEX('Data - CO2'!$B$5:$AP$53,MATCH(Kulturmodeller!$D142,'Data - CO2'!$A$5:$A$53,0),BA$20)*K142*$B140)</f>
        <v>25.324044694421513</v>
      </c>
      <c r="BB142" cm="1">
        <f t="array" ref="BB142">IF($D142="","",INDEX('Data - CO2'!$B$5:$AP$53,MATCH(Kulturmodeller!$D142,'Data - CO2'!$A$5:$A$53,0),BB$20)*L142*$B140)</f>
        <v>42.540923906875818</v>
      </c>
      <c r="BC142" cm="1">
        <f t="array" ref="BC142">IF($D142="","",INDEX('Data - CO2'!$B$5:$AP$53,MATCH(Kulturmodeller!$D142,'Data - CO2'!$A$5:$A$53,0),BC$20)*M142*$B140)</f>
        <v>58.363810068852821</v>
      </c>
      <c r="BD142" cm="1">
        <f t="array" ref="BD142">IF($D142="","",INDEX('Data - CO2'!$B$5:$AP$53,MATCH(Kulturmodeller!$D142,'Data - CO2'!$A$5:$A$53,0),BD$20)*N142*$B140)</f>
        <v>65.217424888219639</v>
      </c>
      <c r="BE142" cm="1">
        <f t="array" ref="BE142">IF($D142="","",INDEX('Data - CO2'!$B$5:$AP$53,MATCH(Kulturmodeller!$D142,'Data - CO2'!$A$5:$A$53,0),BE$20)*O142*$B140)</f>
        <v>73.682306307680307</v>
      </c>
      <c r="BF142" cm="1">
        <f t="array" ref="BF142">IF($D142="","",INDEX('Data - CO2'!$B$5:$AP$53,MATCH(Kulturmodeller!$D142,'Data - CO2'!$A$5:$A$53,0),BF$20)*P142*$B140)</f>
        <v>82.74593088400978</v>
      </c>
      <c r="BG142" cm="1">
        <f t="array" ref="BG142">IF($D142="","",INDEX('Data - CO2'!$B$5:$AP$53,MATCH(Kulturmodeller!$D142,'Data - CO2'!$A$5:$A$53,0),BG$20)*Q142*$B140)</f>
        <v>91.496002885285378</v>
      </c>
      <c r="BH142" cm="1">
        <f t="array" ref="BH142">IF($D142="","",INDEX('Data - CO2'!$B$5:$AP$53,MATCH(Kulturmodeller!$D142,'Data - CO2'!$A$5:$A$53,0),BH$20)*R142*$B140)</f>
        <v>99.760449297046009</v>
      </c>
      <c r="BI142" cm="1">
        <f t="array" ref="BI142">IF($D142="","",INDEX('Data - CO2'!$B$5:$AP$53,MATCH(Kulturmodeller!$D142,'Data - CO2'!$A$5:$A$53,0),BI$20)*S142*$B140)</f>
        <v>107.97377631858964</v>
      </c>
      <c r="BJ142" cm="1">
        <f t="array" ref="BJ142">IF($D142="","",INDEX('Data - CO2'!$B$5:$AP$53,MATCH(Kulturmodeller!$D142,'Data - CO2'!$A$5:$A$53,0),BJ$20)*T142*$B140)</f>
        <v>116.45599561379647</v>
      </c>
      <c r="BK142" cm="1">
        <f t="array" ref="BK142">IF($D142="","",INDEX('Data - CO2'!$B$5:$AP$53,MATCH(Kulturmodeller!$D142,'Data - CO2'!$A$5:$A$53,0),BK$20)*U142*$B140)</f>
        <v>125.09533769008331</v>
      </c>
      <c r="BL142" cm="1">
        <f t="array" ref="BL142">IF($D142="","",INDEX('Data - CO2'!$B$5:$AP$53,MATCH(Kulturmodeller!$D142,'Data - CO2'!$A$5:$A$53,0),BL$20)*V142*$B140)</f>
        <v>131.70585878940855</v>
      </c>
      <c r="BM142" cm="1">
        <f t="array" ref="BM142">IF($D142="","",INDEX('Data - CO2'!$B$5:$AP$53,MATCH(Kulturmodeller!$D142,'Data - CO2'!$A$5:$A$53,0),BM$20)*W142*$B140)</f>
        <v>135.91913371890169</v>
      </c>
      <c r="BN142" cm="1">
        <f t="array" ref="BN142">IF($D142="","",INDEX('Data - CO2'!$B$5:$AP$53,MATCH(Kulturmodeller!$D142,'Data - CO2'!$A$5:$A$53,0),BN$20)*X142*$B140)</f>
        <v>140.26457961866106</v>
      </c>
      <c r="BO142" cm="1">
        <f t="array" ref="BO142">IF($D142="","",INDEX('Data - CO2'!$B$5:$AP$53,MATCH(Kulturmodeller!$D142,'Data - CO2'!$A$5:$A$53,0),BO$20)*Y142*$B140)</f>
        <v>142.96032354559895</v>
      </c>
      <c r="BP142" cm="1">
        <f t="array" ref="BP142">IF($D142="","",INDEX('Data - CO2'!$B$5:$AP$53,MATCH(Kulturmodeller!$D142,'Data - CO2'!$A$5:$A$53,0),BP$20)*Z142*$B140)</f>
        <v>146.2537619761429</v>
      </c>
      <c r="BQ142" cm="1">
        <f t="array" ref="BQ142">IF($D142="","",INDEX('Data - CO2'!$B$5:$AP$53,MATCH(Kulturmodeller!$D142,'Data - CO2'!$A$5:$A$53,0),BQ$20)*AA142*$B140)</f>
        <v>150.04946215611034</v>
      </c>
      <c r="BR142" cm="1">
        <f t="array" ref="BR142">IF($D142="","",INDEX('Data - CO2'!$B$5:$AP$53,MATCH(Kulturmodeller!$D142,'Data - CO2'!$A$5:$A$53,0),BR$20)*AB142*$B140)</f>
        <v>153.76175252155846</v>
      </c>
      <c r="BS142" cm="1">
        <f t="array" ref="BS142">IF($D142="","",INDEX('Data - CO2'!$B$5:$AP$53,MATCH(Kulturmodeller!$D142,'Data - CO2'!$A$5:$A$53,0),BS$20)*AC142*$B140)</f>
        <v>156.51866934204747</v>
      </c>
      <c r="BT142" cm="1">
        <f t="array" ref="BT142">IF($D142="","",INDEX('Data - CO2'!$B$5:$AP$53,MATCH(Kulturmodeller!$D142,'Data - CO2'!$A$5:$A$53,0),BT$20)*AD142*$B140)</f>
        <v>158.65099708966787</v>
      </c>
      <c r="BU142" cm="1">
        <f t="array" ref="BU142">IF($D142="","",INDEX('Data - CO2'!$B$5:$AP$53,MATCH(Kulturmodeller!$D142,'Data - CO2'!$A$5:$A$53,0),BU$20)*AE142*$B140)</f>
        <v>161.83599009429778</v>
      </c>
      <c r="BV142" cm="1">
        <f t="array" ref="BV142">IF($D142="","",INDEX('Data - CO2'!$B$5:$AP$53,MATCH(Kulturmodeller!$D142,'Data - CO2'!$A$5:$A$53,0),BV$20)*AF142*$B140)</f>
        <v>164.98253786247525</v>
      </c>
      <c r="BW142" cm="1">
        <f t="array" ref="BW142">IF($D142="","",INDEX('Data - CO2'!$B$5:$AP$53,MATCH(Kulturmodeller!$D142,'Data - CO2'!$A$5:$A$53,0),BW$20)*AG142*$B140)</f>
        <v>166.89178761586078</v>
      </c>
      <c r="BX142" cm="1">
        <f t="array" ref="BX142">IF($D142="","",INDEX('Data - CO2'!$B$5:$AP$53,MATCH(Kulturmodeller!$D142,'Data - CO2'!$A$5:$A$53,0),BX$20)*AH142*$B140)</f>
        <v>0.12186487645816071</v>
      </c>
      <c r="BY142" cm="1">
        <f t="array" ref="BY142">IF($D142="","",INDEX('Data - CO2'!$B$5:$AP$53,MATCH(Kulturmodeller!$D142,'Data - CO2'!$A$5:$A$53,0),BY$20)*AI142*$B140)</f>
        <v>0.81243250972107151</v>
      </c>
      <c r="BZ142" cm="1">
        <f t="array" ref="BZ142">IF($D142="","",INDEX('Data - CO2'!$B$5:$AP$53,MATCH(Kulturmodeller!$D142,'Data - CO2'!$A$5:$A$53,0),BZ$20)*AJ142*$B140)</f>
        <v>2.0310812743026792</v>
      </c>
      <c r="CA142" cm="1">
        <f t="array" ref="CA142">IF($D142="","",INDEX('Data - CO2'!$B$5:$AP$53,MATCH(Kulturmodeller!$D142,'Data - CO2'!$A$5:$A$53,0),CA$20)*AK142*$B140)</f>
        <v>4.0621625486053583</v>
      </c>
      <c r="CB142" cm="1">
        <f t="array" ref="CB142">IF($D142="","",INDEX('Data - CO2'!$B$5:$AP$53,MATCH(Kulturmodeller!$D142,'Data - CO2'!$A$5:$A$53,0),CB$20)*AL142*$B140)</f>
        <v>11.824496357422264</v>
      </c>
      <c r="CC142" cm="1">
        <f t="array" ref="CC142">IF($D142="","",INDEX('Data - CO2'!$B$5:$AP$53,MATCH(Kulturmodeller!$D142,'Data - CO2'!$A$5:$A$53,0),CC$20)*AM142*$B140)</f>
        <v>25.324044694421513</v>
      </c>
      <c r="CD142" cm="1">
        <f t="array" ref="CD142">IF($D142="","",INDEX('Data - CO2'!$B$5:$AP$53,MATCH(Kulturmodeller!$D142,'Data - CO2'!$A$5:$A$53,0),CD$20)*AN142*$B140)</f>
        <v>42.540923906875818</v>
      </c>
      <c r="CE142" cm="1">
        <f t="array" ref="CE142">IF($D142="","",INDEX('Data - CO2'!$B$5:$AP$53,MATCH(Kulturmodeller!$D142,'Data - CO2'!$A$5:$A$53,0),CE$20)*AO142*$B140)</f>
        <v>58.363810068852821</v>
      </c>
      <c r="CF142" cm="1">
        <f t="array" ref="CF142">IF($D142="","",INDEX('Data - CO2'!$B$5:$AP$53,MATCH(Kulturmodeller!$D142,'Data - CO2'!$A$5:$A$53,0),CF$20)*AP142*$B140)</f>
        <v>65.217424888219639</v>
      </c>
      <c r="CG142" cm="1">
        <f t="array" ref="CG142">IF($D142="","",INDEX('Data - CO2'!$B$5:$AP$53,MATCH(Kulturmodeller!$D142,'Data - CO2'!$A$5:$A$53,0),CG$20)*AQ142*$B140)</f>
        <v>73.682306307680307</v>
      </c>
      <c r="CH142" cm="1">
        <f t="array" ref="CH142">IF($D142="","",INDEX('Data - CO2'!$B$5:$AP$53,MATCH(Kulturmodeller!$D142,'Data - CO2'!$A$5:$A$53,0),CH$20)*AR142*$B140)</f>
        <v>82.74593088400978</v>
      </c>
      <c r="CI142" s="11" cm="1">
        <f t="array" ref="CI142">IF($D142="","",INDEX('Data - CO2'!$B$5:$AP$53,MATCH(Kulturmodeller!$D142,'Data - CO2'!$A$5:$A$53,0),CI$20)*AS142*$B140)</f>
        <v>91.496002885285378</v>
      </c>
    </row>
    <row r="143" spans="1:87" x14ac:dyDescent="0.3">
      <c r="A143" s="33" t="s">
        <v>83</v>
      </c>
      <c r="B143" s="33"/>
      <c r="C143" s="124" t="str">
        <f>'Katalog over Kulturmodeller '!F65</f>
        <v>NÅL - valgfri</v>
      </c>
      <c r="D143" s="125" t="s">
        <v>277</v>
      </c>
      <c r="E143" s="151">
        <f>'Katalog over Kulturmodeller '!W65</f>
        <v>0.1</v>
      </c>
      <c r="F143" s="40">
        <f>E143+((E146-F146)+(E147-F147))*(E143/SUM(E141:E145))</f>
        <v>0.1</v>
      </c>
      <c r="G143" s="40">
        <f t="shared" ref="G143" si="2444">F143+((F146-G146)+(F147-G147))*(F143/SUM(F141:F145))</f>
        <v>0.1</v>
      </c>
      <c r="H143" s="40">
        <f t="shared" ref="H143" si="2445">G143+((G146-H146)+(G147-H147))*(G143/SUM(G141:G145))</f>
        <v>0.10370370370370371</v>
      </c>
      <c r="I143" s="40">
        <f t="shared" ref="I143" si="2446">H143+((H146-I146)+(H147-I147))*(H143/SUM(H141:H145))</f>
        <v>0.10740740740740742</v>
      </c>
      <c r="J143" s="40">
        <f t="shared" ref="J143" si="2447">I143+((I146-J146)+(I147-J147))*(I143/SUM(I141:I145))</f>
        <v>0.11111111111111113</v>
      </c>
      <c r="K143" s="40">
        <f t="shared" ref="K143" si="2448">J143+((J146-K146)+(J147-K147))*(J143/SUM(J141:J145))</f>
        <v>0.11111111111111113</v>
      </c>
      <c r="L143" s="40">
        <f t="shared" ref="L143" si="2449">K143+((K146-L146)+(K147-L147))*(K143/SUM(K141:K145))</f>
        <v>0.11111111111111113</v>
      </c>
      <c r="M143" s="40">
        <f t="shared" ref="M143" si="2450">L143+((L146-M146)+(L147-M147))*(L143/SUM(L141:L145))</f>
        <v>0.11111111111111113</v>
      </c>
      <c r="N143" s="40">
        <f t="shared" ref="N143" si="2451">M143+((M146-N146)+(M147-N147))*(M143/SUM(M141:M145))</f>
        <v>0.11111111111111113</v>
      </c>
      <c r="O143" s="40">
        <f t="shared" ref="O143" si="2452">N143+((N146-O146)+(N147-O147))*(N143/SUM(N141:N145))</f>
        <v>0.11111111111111113</v>
      </c>
      <c r="P143" s="40">
        <f t="shared" ref="P143" si="2453">O143+((O146-P146)+(O147-P147))*(O143/SUM(O141:O145))</f>
        <v>0.11111111111111113</v>
      </c>
      <c r="Q143" s="40">
        <f t="shared" ref="Q143" si="2454">P143+((P146-Q146)+(P147-Q147))*(P143/SUM(P141:P145))</f>
        <v>0.11111111111111113</v>
      </c>
      <c r="R143" s="40">
        <f t="shared" ref="R143" si="2455">Q143+((Q146-R146)+(Q147-R147))*(Q143/SUM(Q141:Q145))</f>
        <v>0.11111111111111113</v>
      </c>
      <c r="S143" s="40">
        <f t="shared" ref="S143" si="2456">R143+((R146-S146)+(R147-S147))*(R143/SUM(R141:R145))</f>
        <v>0.11111111111111113</v>
      </c>
      <c r="T143" s="40">
        <f t="shared" ref="T143" si="2457">S143+((S146-T146)+(S147-T147))*(S143/SUM(S141:S145))</f>
        <v>0.11111111111111113</v>
      </c>
      <c r="U143" s="40">
        <f t="shared" ref="U143" si="2458">T143+((T146-U146)+(T147-U147))*(T143/SUM(T141:T145))</f>
        <v>0.11111111111111113</v>
      </c>
      <c r="V143" s="40">
        <f t="shared" ref="V143" si="2459">U143+((U146-V146)+(U147-V147))*(U143/SUM(U141:U145))</f>
        <v>0.11111111111111113</v>
      </c>
      <c r="W143" s="40">
        <f t="shared" ref="W143" si="2460">V143+((V146-W146)+(V147-W147))*(V143/SUM(V141:V145))</f>
        <v>0.11111111111111113</v>
      </c>
      <c r="X143" s="40">
        <f t="shared" ref="X143" si="2461">W143+((W146-X146)+(W147-X147))*(W143/SUM(W141:W145))</f>
        <v>0.11111111111111113</v>
      </c>
      <c r="Y143" s="40">
        <f t="shared" ref="Y143" si="2462">X143+((X146-Y146)+(X147-Y147))*(X143/SUM(X141:X145))</f>
        <v>0.11111111111111113</v>
      </c>
      <c r="Z143" s="40">
        <f t="shared" ref="Z143" si="2463">Y143+((Y146-Z146)+(Y147-Z147))*(Y143/SUM(Y141:Y145))</f>
        <v>0.11111111111111113</v>
      </c>
      <c r="AA143" s="40">
        <f t="shared" ref="AA143" si="2464">Z143+((Z146-AA146)+(Z147-AA147))*(Z143/SUM(Z141:Z145))</f>
        <v>0.11111111111111113</v>
      </c>
      <c r="AB143" s="40">
        <f t="shared" ref="AB143" si="2465">AA143+((AA146-AB146)+(AA147-AB147))*(AA143/SUM(AA141:AA145))</f>
        <v>0.11111111111111113</v>
      </c>
      <c r="AC143" s="40">
        <f t="shared" ref="AC143" si="2466">AB143+((AB146-AC146)+(AB147-AC147))*(AB143/SUM(AB141:AB145))</f>
        <v>0.11111111111111113</v>
      </c>
      <c r="AD143" s="40">
        <f t="shared" ref="AD143" si="2467">AC143+((AC146-AD146)+(AC147-AD147))*(AC143/SUM(AC141:AC145))</f>
        <v>0.11111111111111113</v>
      </c>
      <c r="AE143" s="40">
        <f t="shared" ref="AE143" si="2468">AD143+((AD146-AE146)+(AD147-AE147))*(AD143/SUM(AD141:AD145))</f>
        <v>0.11111111111111113</v>
      </c>
      <c r="AF143" s="40">
        <f t="shared" ref="AF143" si="2469">AE143+((AE146-AF146)+(AE147-AF147))*(AE143/SUM(AE141:AE145))</f>
        <v>0.11111111111111113</v>
      </c>
      <c r="AG143" s="40">
        <f t="shared" ref="AG143" si="2470">AF143+((AF146-AG146)+(AF147-AG147))*(AF143/SUM(AF141:AF145))</f>
        <v>0.11111111111111113</v>
      </c>
      <c r="AH143" s="40">
        <f t="shared" ref="AH143" si="2471">AG143+((AG146-AH146)+(AG147-AH147))*(AG143/SUM(AG141:AG145))</f>
        <v>0.11111111111111113</v>
      </c>
      <c r="AI143" s="40">
        <f t="shared" ref="AI143" si="2472">AH143+((AH146-AI146)+(AH147-AI147))*(AH143/SUM(AH141:AH145))</f>
        <v>0.11111111111111113</v>
      </c>
      <c r="AJ143" s="40">
        <f t="shared" ref="AJ143" si="2473">AI143+((AI146-AJ146)+(AI147-AJ147))*(AI143/SUM(AI141:AI145))</f>
        <v>0.11111111111111113</v>
      </c>
      <c r="AK143" s="40">
        <f t="shared" ref="AK143" si="2474">AJ143+((AJ146-AK146)+(AJ147-AK147))*(AJ143/SUM(AJ141:AJ145))</f>
        <v>0.11111111111111113</v>
      </c>
      <c r="AL143" s="40">
        <f t="shared" ref="AL143" si="2475">AK143+((AK146-AL146)+(AK147-AL147))*(AK143/SUM(AK141:AK145))</f>
        <v>0.11111111111111113</v>
      </c>
      <c r="AM143" s="40">
        <f t="shared" ref="AM143" si="2476">AL143+((AL146-AM146)+(AL147-AM147))*(AL143/SUM(AL141:AL145))</f>
        <v>0.11111111111111113</v>
      </c>
      <c r="AN143" s="40">
        <f t="shared" ref="AN143" si="2477">AM143+((AM146-AN146)+(AM147-AN147))*(AM143/SUM(AM141:AM145))</f>
        <v>0.11111111111111113</v>
      </c>
      <c r="AO143" s="40">
        <f t="shared" ref="AO143" si="2478">AN143+((AN146-AO146)+(AN147-AO147))*(AN143/SUM(AN141:AN145))</f>
        <v>0.11111111111111113</v>
      </c>
      <c r="AP143" s="40">
        <f t="shared" ref="AP143" si="2479">AO143+((AO146-AP146)+(AO147-AP147))*(AO143/SUM(AO141:AO145))</f>
        <v>0.11111111111111113</v>
      </c>
      <c r="AQ143" s="40">
        <f t="shared" ref="AQ143" si="2480">AP143+((AP146-AQ146)+(AP147-AQ147))*(AP143/SUM(AP141:AP145))</f>
        <v>0.11111111111111113</v>
      </c>
      <c r="AR143" s="40">
        <f t="shared" ref="AR143" si="2481">AQ143+((AQ146-AR146)+(AQ147-AR147))*(AQ143/SUM(AQ141:AQ145))</f>
        <v>0.11111111111111113</v>
      </c>
      <c r="AS143" s="41">
        <f t="shared" ref="AS143" si="2482">AR143+((AR146-AS146)+(AR147-AS147))*(AR143/SUM(AR141:AR145))</f>
        <v>0.11111111111111113</v>
      </c>
      <c r="AU143" s="10" cm="1">
        <f t="array" ref="AU143">IF($D143="","",INDEX('Data - CO2'!$B$5:$AP$53,MATCH(Kulturmodeller!$D143,'Data - CO2'!$A$5:$A$53,0),AU$20)*E143)</f>
        <v>0</v>
      </c>
      <c r="AV143" cm="1">
        <f t="array" ref="AV143">IF($D143="","",INDEX('Data - CO2'!$B$5:$AP$53,MATCH(Kulturmodeller!$D143,'Data - CO2'!$A$5:$A$53,0),AV$20)*F143)</f>
        <v>0.17604379473808759</v>
      </c>
      <c r="AW143" cm="1">
        <f t="array" ref="AW143">IF($D143="","",INDEX('Data - CO2'!$B$5:$AP$53,MATCH(Kulturmodeller!$D143,'Data - CO2'!$A$5:$A$53,0),AW$20)*G143)</f>
        <v>1.1736252982539175</v>
      </c>
      <c r="AX143" cm="1">
        <f t="array" ref="AX143">IF($D143="","",INDEX('Data - CO2'!$B$5:$AP$53,MATCH(Kulturmodeller!$D143,'Data - CO2'!$A$5:$A$53,0),AX$20)*H143)</f>
        <v>3.0427322547323787</v>
      </c>
      <c r="AY143" cm="1">
        <f t="array" ref="AY143">IF($D143="","",INDEX('Data - CO2'!$B$5:$AP$53,MATCH(Kulturmodeller!$D143,'Data - CO2'!$A$5:$A$53,0),AY$20)*I143)</f>
        <v>6.302802527659928</v>
      </c>
      <c r="AZ143" cm="1">
        <f t="array" ref="AZ143">IF($D143="","",INDEX('Data - CO2'!$B$5:$AP$53,MATCH(Kulturmodeller!$D143,'Data - CO2'!$A$5:$A$53,0),AZ$20)*J143*$B140)</f>
        <v>13.780728179434083</v>
      </c>
      <c r="BA143" cm="1">
        <f t="array" ref="BA143">IF($D143="","",INDEX('Data - CO2'!$B$5:$AP$53,MATCH(Kulturmodeller!$D143,'Data - CO2'!$A$5:$A$53,0),BA$20)*K143*$B140)</f>
        <v>21.811133210562044</v>
      </c>
      <c r="BB143" cm="1">
        <f t="array" ref="BB143">IF($D143="","",INDEX('Data - CO2'!$B$5:$AP$53,MATCH(Kulturmodeller!$D143,'Data - CO2'!$A$5:$A$53,0),BB$20)*L143*$B140)</f>
        <v>27.45293347479539</v>
      </c>
      <c r="BC143" cm="1">
        <f t="array" ref="BC143">IF($D143="","",INDEX('Data - CO2'!$B$5:$AP$53,MATCH(Kulturmodeller!$D143,'Data - CO2'!$A$5:$A$53,0),BC$20)*M143*$B140)</f>
        <v>30.443113202509714</v>
      </c>
      <c r="BD143" cm="1">
        <f t="array" ref="BD143">IF($D143="","",INDEX('Data - CO2'!$B$5:$AP$53,MATCH(Kulturmodeller!$D143,'Data - CO2'!$A$5:$A$53,0),BD$20)*N143*$B140)</f>
        <v>33.264903973475896</v>
      </c>
      <c r="BE143" cm="1">
        <f t="array" ref="BE143">IF($D143="","",INDEX('Data - CO2'!$B$5:$AP$53,MATCH(Kulturmodeller!$D143,'Data - CO2'!$A$5:$A$53,0),BE$20)*O143*$B140)</f>
        <v>35.612814429902109</v>
      </c>
      <c r="BF143" cm="1">
        <f t="array" ref="BF143">IF($D143="","",INDEX('Data - CO2'!$B$5:$AP$53,MATCH(Kulturmodeller!$D143,'Data - CO2'!$A$5:$A$53,0),BF$20)*P143*$B140)</f>
        <v>37.694927132036007</v>
      </c>
      <c r="BG143" cm="1">
        <f t="array" ref="BG143">IF($D143="","",INDEX('Data - CO2'!$B$5:$AP$53,MATCH(Kulturmodeller!$D143,'Data - CO2'!$A$5:$A$53,0),BG$20)*Q143*$B140)</f>
        <v>39.885522217770927</v>
      </c>
      <c r="BH143" cm="1">
        <f t="array" ref="BH143">IF($D143="","",INDEX('Data - CO2'!$B$5:$AP$53,MATCH(Kulturmodeller!$D143,'Data - CO2'!$A$5:$A$53,0),BH$20)*R143*$B140)</f>
        <v>41.650804989959987</v>
      </c>
      <c r="BI143" cm="1">
        <f t="array" ref="BI143">IF($D143="","",INDEX('Data - CO2'!$B$5:$AP$53,MATCH(Kulturmodeller!$D143,'Data - CO2'!$A$5:$A$53,0),BI$20)*S143*$B140)</f>
        <v>42.800676454245476</v>
      </c>
      <c r="BJ143" cm="1">
        <f t="array" ref="BJ143">IF($D143="","",INDEX('Data - CO2'!$B$5:$AP$53,MATCH(Kulturmodeller!$D143,'Data - CO2'!$A$5:$A$53,0),BJ$20)*T143*$B140)</f>
        <v>44.059331287598638</v>
      </c>
      <c r="BK143" cm="1">
        <f t="array" ref="BK143">IF($D143="","",INDEX('Data - CO2'!$B$5:$AP$53,MATCH(Kulturmodeller!$D143,'Data - CO2'!$A$5:$A$53,0),BK$20)*U143*$B140)</f>
        <v>44.783242094539212</v>
      </c>
      <c r="BL143" cm="1">
        <f t="array" ref="BL143">IF($D143="","",INDEX('Data - CO2'!$B$5:$AP$53,MATCH(Kulturmodeller!$D143,'Data - CO2'!$A$5:$A$53,0),BL$20)*V143*$B140)</f>
        <v>0.1956042163756529</v>
      </c>
      <c r="BM143" cm="1">
        <f t="array" ref="BM143">IF($D143="","",INDEX('Data - CO2'!$B$5:$AP$53,MATCH(Kulturmodeller!$D143,'Data - CO2'!$A$5:$A$53,0),BM$20)*W143*$B140)</f>
        <v>1.3040281091710195</v>
      </c>
      <c r="BN143" cm="1">
        <f t="array" ref="BN143">IF($D143="","",INDEX('Data - CO2'!$B$5:$AP$53,MATCH(Kulturmodeller!$D143,'Data - CO2'!$A$5:$A$53,0),BN$20)*X143*$B140)</f>
        <v>3.2600702729275493</v>
      </c>
      <c r="BO143" cm="1">
        <f t="array" ref="BO143">IF($D143="","",INDEX('Data - CO2'!$B$5:$AP$53,MATCH(Kulturmodeller!$D143,'Data - CO2'!$A$5:$A$53,0),BO$20)*Y143*$B140)</f>
        <v>6.5201405458550985</v>
      </c>
      <c r="BP143" cm="1">
        <f t="array" ref="BP143">IF($D143="","",INDEX('Data - CO2'!$B$5:$AP$53,MATCH(Kulturmodeller!$D143,'Data - CO2'!$A$5:$A$53,0),BP$20)*Z143*$B140)</f>
        <v>13.780728179434083</v>
      </c>
      <c r="BQ143" cm="1">
        <f t="array" ref="BQ143">IF($D143="","",INDEX('Data - CO2'!$B$5:$AP$53,MATCH(Kulturmodeller!$D143,'Data - CO2'!$A$5:$A$53,0),BQ$20)*AA143*$B140)</f>
        <v>21.811133210562044</v>
      </c>
      <c r="BR143" cm="1">
        <f t="array" ref="BR143">IF($D143="","",INDEX('Data - CO2'!$B$5:$AP$53,MATCH(Kulturmodeller!$D143,'Data - CO2'!$A$5:$A$53,0),BR$20)*AB143*$B140)</f>
        <v>27.45293347479539</v>
      </c>
      <c r="BS143" cm="1">
        <f t="array" ref="BS143">IF($D143="","",INDEX('Data - CO2'!$B$5:$AP$53,MATCH(Kulturmodeller!$D143,'Data - CO2'!$A$5:$A$53,0),BS$20)*AC143*$B140)</f>
        <v>30.443113202509714</v>
      </c>
      <c r="BT143" cm="1">
        <f t="array" ref="BT143">IF($D143="","",INDEX('Data - CO2'!$B$5:$AP$53,MATCH(Kulturmodeller!$D143,'Data - CO2'!$A$5:$A$53,0),BT$20)*AD143*$B140)</f>
        <v>33.264903973475896</v>
      </c>
      <c r="BU143" cm="1">
        <f t="array" ref="BU143">IF($D143="","",INDEX('Data - CO2'!$B$5:$AP$53,MATCH(Kulturmodeller!$D143,'Data - CO2'!$A$5:$A$53,0),BU$20)*AE143*$B140)</f>
        <v>35.612814429902109</v>
      </c>
      <c r="BV143" cm="1">
        <f t="array" ref="BV143">IF($D143="","",INDEX('Data - CO2'!$B$5:$AP$53,MATCH(Kulturmodeller!$D143,'Data - CO2'!$A$5:$A$53,0),BV$20)*AF143*$B140)</f>
        <v>37.694927132036007</v>
      </c>
      <c r="BW143" cm="1">
        <f t="array" ref="BW143">IF($D143="","",INDEX('Data - CO2'!$B$5:$AP$53,MATCH(Kulturmodeller!$D143,'Data - CO2'!$A$5:$A$53,0),BW$20)*AG143*$B140)</f>
        <v>39.885522217770927</v>
      </c>
      <c r="BX143" cm="1">
        <f t="array" ref="BX143">IF($D143="","",INDEX('Data - CO2'!$B$5:$AP$53,MATCH(Kulturmodeller!$D143,'Data - CO2'!$A$5:$A$53,0),BX$20)*AH143*$B140)</f>
        <v>41.650804989959987</v>
      </c>
      <c r="BY143" cm="1">
        <f t="array" ref="BY143">IF($D143="","",INDEX('Data - CO2'!$B$5:$AP$53,MATCH(Kulturmodeller!$D143,'Data - CO2'!$A$5:$A$53,0),BY$20)*AI143*$B140)</f>
        <v>42.800676454245476</v>
      </c>
      <c r="BZ143" cm="1">
        <f t="array" ref="BZ143">IF($D143="","",INDEX('Data - CO2'!$B$5:$AP$53,MATCH(Kulturmodeller!$D143,'Data - CO2'!$A$5:$A$53,0),BZ$20)*AJ143*$B140)</f>
        <v>44.059331287598638</v>
      </c>
      <c r="CA143" cm="1">
        <f t="array" ref="CA143">IF($D143="","",INDEX('Data - CO2'!$B$5:$AP$53,MATCH(Kulturmodeller!$D143,'Data - CO2'!$A$5:$A$53,0),CA$20)*AK143*$B140)</f>
        <v>44.783242094539212</v>
      </c>
      <c r="CB143" cm="1">
        <f t="array" ref="CB143">IF($D143="","",INDEX('Data - CO2'!$B$5:$AP$53,MATCH(Kulturmodeller!$D143,'Data - CO2'!$A$5:$A$53,0),CB$20)*AL143*$B140)</f>
        <v>0.1956042163756529</v>
      </c>
      <c r="CC143" cm="1">
        <f t="array" ref="CC143">IF($D143="","",INDEX('Data - CO2'!$B$5:$AP$53,MATCH(Kulturmodeller!$D143,'Data - CO2'!$A$5:$A$53,0),CC$20)*AM143*$B140)</f>
        <v>1.3040281091710195</v>
      </c>
      <c r="CD143" cm="1">
        <f t="array" ref="CD143">IF($D143="","",INDEX('Data - CO2'!$B$5:$AP$53,MATCH(Kulturmodeller!$D143,'Data - CO2'!$A$5:$A$53,0),CD$20)*AN143*$B140)</f>
        <v>3.2600702729275493</v>
      </c>
      <c r="CE143" cm="1">
        <f t="array" ref="CE143">IF($D143="","",INDEX('Data - CO2'!$B$5:$AP$53,MATCH(Kulturmodeller!$D143,'Data - CO2'!$A$5:$A$53,0),CE$20)*AO143*$B140)</f>
        <v>6.5201405458550985</v>
      </c>
      <c r="CF143" cm="1">
        <f t="array" ref="CF143">IF($D143="","",INDEX('Data - CO2'!$B$5:$AP$53,MATCH(Kulturmodeller!$D143,'Data - CO2'!$A$5:$A$53,0),CF$20)*AP143*$B140)</f>
        <v>13.780728179434083</v>
      </c>
      <c r="CG143" cm="1">
        <f t="array" ref="CG143">IF($D143="","",INDEX('Data - CO2'!$B$5:$AP$53,MATCH(Kulturmodeller!$D143,'Data - CO2'!$A$5:$A$53,0),CG$20)*AQ143*$B140)</f>
        <v>21.811133210562044</v>
      </c>
      <c r="CH143" cm="1">
        <f t="array" ref="CH143">IF($D143="","",INDEX('Data - CO2'!$B$5:$AP$53,MATCH(Kulturmodeller!$D143,'Data - CO2'!$A$5:$A$53,0),CH$20)*AR143*$B140)</f>
        <v>27.45293347479539</v>
      </c>
      <c r="CI143" s="11" cm="1">
        <f t="array" ref="CI143">IF($D143="","",INDEX('Data - CO2'!$B$5:$AP$53,MATCH(Kulturmodeller!$D143,'Data - CO2'!$A$5:$A$53,0),CI$20)*AS143*$B140)</f>
        <v>30.443113202509714</v>
      </c>
    </row>
    <row r="144" spans="1:87" x14ac:dyDescent="0.3">
      <c r="A144" s="33" t="s">
        <v>84</v>
      </c>
      <c r="B144" s="33"/>
      <c r="C144" s="124" t="str">
        <f>'Katalog over Kulturmodeller '!F66</f>
        <v>Juletræer (NGR)</v>
      </c>
      <c r="D144" s="125" t="s">
        <v>633</v>
      </c>
      <c r="E144" s="151">
        <f>'Katalog over Kulturmodeller '!W66</f>
        <v>0</v>
      </c>
      <c r="F144" s="40">
        <f>E144+((E146-F146)+(E147-F147))*(E144/SUM(E141:E145))</f>
        <v>0</v>
      </c>
      <c r="G144" s="40">
        <f t="shared" ref="G144" si="2483">F144+((F146-G146)+(F147-G147))*(F144/SUM(F141:F145))</f>
        <v>0</v>
      </c>
      <c r="H144" s="40">
        <f t="shared" ref="H144" si="2484">G144+((G146-H146)+(G147-H147))*(G144/SUM(G141:G145))</f>
        <v>0</v>
      </c>
      <c r="I144" s="40">
        <f t="shared" ref="I144" si="2485">H144+((H146-I146)+(H147-I147))*(H144/SUM(H141:H145))</f>
        <v>0</v>
      </c>
      <c r="J144" s="40">
        <f t="shared" ref="J144" si="2486">I144+((I146-J146)+(I147-J147))*(I144/SUM(I141:I145))</f>
        <v>0</v>
      </c>
      <c r="K144" s="40">
        <f t="shared" ref="K144" si="2487">J144+((J146-K146)+(J147-K147))*(J144/SUM(J141:J145))</f>
        <v>0</v>
      </c>
      <c r="L144" s="40">
        <f t="shared" ref="L144" si="2488">K144+((K146-L146)+(K147-L147))*(K144/SUM(K141:K145))</f>
        <v>0</v>
      </c>
      <c r="M144" s="40">
        <f t="shared" ref="M144" si="2489">L144+((L146-M146)+(L147-M147))*(L144/SUM(L141:L145))</f>
        <v>0</v>
      </c>
      <c r="N144" s="40">
        <f t="shared" ref="N144" si="2490">M144+((M146-N146)+(M147-N147))*(M144/SUM(M141:M145))</f>
        <v>0</v>
      </c>
      <c r="O144" s="40">
        <f t="shared" ref="O144" si="2491">N144+((N146-O146)+(N147-O147))*(N144/SUM(N141:N145))</f>
        <v>0</v>
      </c>
      <c r="P144" s="40">
        <f t="shared" ref="P144" si="2492">O144+((O146-P146)+(O147-P147))*(O144/SUM(O141:O145))</f>
        <v>0</v>
      </c>
      <c r="Q144" s="40">
        <f t="shared" ref="Q144" si="2493">P144+((P146-Q146)+(P147-Q147))*(P144/SUM(P141:P145))</f>
        <v>0</v>
      </c>
      <c r="R144" s="40">
        <f t="shared" ref="R144" si="2494">Q144+((Q146-R146)+(Q147-R147))*(Q144/SUM(Q141:Q145))</f>
        <v>0</v>
      </c>
      <c r="S144" s="40">
        <f t="shared" ref="S144" si="2495">R144+((R146-S146)+(R147-S147))*(R144/SUM(R141:R145))</f>
        <v>0</v>
      </c>
      <c r="T144" s="40">
        <f t="shared" ref="T144" si="2496">S144+((S146-T146)+(S147-T147))*(S144/SUM(S141:S145))</f>
        <v>0</v>
      </c>
      <c r="U144" s="40">
        <f t="shared" ref="U144" si="2497">T144+((T146-U146)+(T147-U147))*(T144/SUM(T141:T145))</f>
        <v>0</v>
      </c>
      <c r="V144" s="40">
        <f t="shared" ref="V144" si="2498">U144+((U146-V146)+(U147-V147))*(U144/SUM(U141:U145))</f>
        <v>0</v>
      </c>
      <c r="W144" s="40">
        <f t="shared" ref="W144" si="2499">V144+((V146-W146)+(V147-W147))*(V144/SUM(V141:V145))</f>
        <v>0</v>
      </c>
      <c r="X144" s="40">
        <f t="shared" ref="X144" si="2500">W144+((W146-X146)+(W147-X147))*(W144/SUM(W141:W145))</f>
        <v>0</v>
      </c>
      <c r="Y144" s="40">
        <f t="shared" ref="Y144" si="2501">X144+((X146-Y146)+(X147-Y147))*(X144/SUM(X141:X145))</f>
        <v>0</v>
      </c>
      <c r="Z144" s="40">
        <f t="shared" ref="Z144" si="2502">Y144+((Y146-Z146)+(Y147-Z147))*(Y144/SUM(Y141:Y145))</f>
        <v>0</v>
      </c>
      <c r="AA144" s="40">
        <f t="shared" ref="AA144" si="2503">Z144+((Z146-AA146)+(Z147-AA147))*(Z144/SUM(Z141:Z145))</f>
        <v>0</v>
      </c>
      <c r="AB144" s="40">
        <f t="shared" ref="AB144" si="2504">AA144+((AA146-AB146)+(AA147-AB147))*(AA144/SUM(AA141:AA145))</f>
        <v>0</v>
      </c>
      <c r="AC144" s="40">
        <f t="shared" ref="AC144" si="2505">AB144+((AB146-AC146)+(AB147-AC147))*(AB144/SUM(AB141:AB145))</f>
        <v>0</v>
      </c>
      <c r="AD144" s="40">
        <f t="shared" ref="AD144" si="2506">AC144+((AC146-AD146)+(AC147-AD147))*(AC144/SUM(AC141:AC145))</f>
        <v>0</v>
      </c>
      <c r="AE144" s="40">
        <f t="shared" ref="AE144" si="2507">AD144+((AD146-AE146)+(AD147-AE147))*(AD144/SUM(AD141:AD145))</f>
        <v>0</v>
      </c>
      <c r="AF144" s="40">
        <f t="shared" ref="AF144" si="2508">AE144+((AE146-AF146)+(AE147-AF147))*(AE144/SUM(AE141:AE145))</f>
        <v>0</v>
      </c>
      <c r="AG144" s="40">
        <f t="shared" ref="AG144" si="2509">AF144+((AF146-AG146)+(AF147-AG147))*(AF144/SUM(AF141:AF145))</f>
        <v>0</v>
      </c>
      <c r="AH144" s="40">
        <f t="shared" ref="AH144" si="2510">AG144+((AG146-AH146)+(AG147-AH147))*(AG144/SUM(AG141:AG145))</f>
        <v>0</v>
      </c>
      <c r="AI144" s="40">
        <f t="shared" ref="AI144" si="2511">AH144+((AH146-AI146)+(AH147-AI147))*(AH144/SUM(AH141:AH145))</f>
        <v>0</v>
      </c>
      <c r="AJ144" s="40">
        <f t="shared" ref="AJ144" si="2512">AI144+((AI146-AJ146)+(AI147-AJ147))*(AI144/SUM(AI141:AI145))</f>
        <v>0</v>
      </c>
      <c r="AK144" s="40">
        <f t="shared" ref="AK144" si="2513">AJ144+((AJ146-AK146)+(AJ147-AK147))*(AJ144/SUM(AJ141:AJ145))</f>
        <v>0</v>
      </c>
      <c r="AL144" s="40">
        <f t="shared" ref="AL144" si="2514">AK144+((AK146-AL146)+(AK147-AL147))*(AK144/SUM(AK141:AK145))</f>
        <v>0</v>
      </c>
      <c r="AM144" s="40">
        <f t="shared" ref="AM144" si="2515">AL144+((AL146-AM146)+(AL147-AM147))*(AL144/SUM(AL141:AL145))</f>
        <v>0</v>
      </c>
      <c r="AN144" s="40">
        <f t="shared" ref="AN144" si="2516">AM144+((AM146-AN146)+(AM147-AN147))*(AM144/SUM(AM141:AM145))</f>
        <v>0</v>
      </c>
      <c r="AO144" s="40">
        <f t="shared" ref="AO144" si="2517">AN144+((AN146-AO146)+(AN147-AO147))*(AN144/SUM(AN141:AN145))</f>
        <v>0</v>
      </c>
      <c r="AP144" s="40">
        <f t="shared" ref="AP144" si="2518">AO144+((AO146-AP146)+(AO147-AP147))*(AO144/SUM(AO141:AO145))</f>
        <v>0</v>
      </c>
      <c r="AQ144" s="40">
        <f t="shared" ref="AQ144" si="2519">AP144+((AP146-AQ146)+(AP147-AQ147))*(AP144/SUM(AP141:AP145))</f>
        <v>0</v>
      </c>
      <c r="AR144" s="40">
        <f t="shared" ref="AR144" si="2520">AQ144+((AQ146-AR146)+(AQ147-AR147))*(AQ144/SUM(AQ141:AQ145))</f>
        <v>0</v>
      </c>
      <c r="AS144" s="41">
        <f t="shared" ref="AS144" si="2521">AR144+((AR146-AS146)+(AR147-AS147))*(AR144/SUM(AR141:AR145))</f>
        <v>0</v>
      </c>
      <c r="AU144" s="10" cm="1">
        <f t="array" ref="AU144">IF($D144="","",INDEX('Data - CO2'!$B$5:$AP$53,MATCH(Kulturmodeller!$D144,'Data - CO2'!$A$5:$A$53,0),AU$20)*E144)</f>
        <v>0</v>
      </c>
      <c r="AV144" cm="1">
        <f t="array" ref="AV144">IF($D144="","",INDEX('Data - CO2'!$B$5:$AP$53,MATCH(Kulturmodeller!$D144,'Data - CO2'!$A$5:$A$53,0),AV$20)*F144)</f>
        <v>0</v>
      </c>
      <c r="AW144" cm="1">
        <f t="array" ref="AW144">IF($D144="","",INDEX('Data - CO2'!$B$5:$AP$53,MATCH(Kulturmodeller!$D144,'Data - CO2'!$A$5:$A$53,0),AW$20)*G144)</f>
        <v>0</v>
      </c>
      <c r="AX144" cm="1">
        <f t="array" ref="AX144">IF($D144="","",INDEX('Data - CO2'!$B$5:$AP$53,MATCH(Kulturmodeller!$D144,'Data - CO2'!$A$5:$A$53,0),AX$20)*H144)</f>
        <v>0</v>
      </c>
      <c r="AY144" cm="1">
        <f t="array" ref="AY144">IF($D144="","",INDEX('Data - CO2'!$B$5:$AP$53,MATCH(Kulturmodeller!$D144,'Data - CO2'!$A$5:$A$53,0),AY$20)*I144)</f>
        <v>0</v>
      </c>
      <c r="AZ144" cm="1">
        <f t="array" ref="AZ144">IF($D144="","",INDEX('Data - CO2'!$B$5:$AP$53,MATCH(Kulturmodeller!$D144,'Data - CO2'!$A$5:$A$53,0),AZ$20)*J144*$B140)</f>
        <v>0</v>
      </c>
      <c r="BA144" cm="1">
        <f t="array" ref="BA144">IF($D144="","",INDEX('Data - CO2'!$B$5:$AP$53,MATCH(Kulturmodeller!$D144,'Data - CO2'!$A$5:$A$53,0),BA$20)*K144*$B140)</f>
        <v>0</v>
      </c>
      <c r="BB144" cm="1">
        <f t="array" ref="BB144">IF($D144="","",INDEX('Data - CO2'!$B$5:$AP$53,MATCH(Kulturmodeller!$D144,'Data - CO2'!$A$5:$A$53,0),BB$20)*L144*$B140)</f>
        <v>0</v>
      </c>
      <c r="BC144" cm="1">
        <f t="array" ref="BC144">IF($D144="","",INDEX('Data - CO2'!$B$5:$AP$53,MATCH(Kulturmodeller!$D144,'Data - CO2'!$A$5:$A$53,0),BC$20)*M144*$B140)</f>
        <v>0</v>
      </c>
      <c r="BD144" cm="1">
        <f t="array" ref="BD144">IF($D144="","",INDEX('Data - CO2'!$B$5:$AP$53,MATCH(Kulturmodeller!$D144,'Data - CO2'!$A$5:$A$53,0),BD$20)*N144*$B140)</f>
        <v>0</v>
      </c>
      <c r="BE144" cm="1">
        <f t="array" ref="BE144">IF($D144="","",INDEX('Data - CO2'!$B$5:$AP$53,MATCH(Kulturmodeller!$D144,'Data - CO2'!$A$5:$A$53,0),BE$20)*O144*$B140)</f>
        <v>0</v>
      </c>
      <c r="BF144" cm="1">
        <f t="array" ref="BF144">IF($D144="","",INDEX('Data - CO2'!$B$5:$AP$53,MATCH(Kulturmodeller!$D144,'Data - CO2'!$A$5:$A$53,0),BF$20)*P144*$B140)</f>
        <v>0</v>
      </c>
      <c r="BG144" cm="1">
        <f t="array" ref="BG144">IF($D144="","",INDEX('Data - CO2'!$B$5:$AP$53,MATCH(Kulturmodeller!$D144,'Data - CO2'!$A$5:$A$53,0),BG$20)*Q144*$B140)</f>
        <v>0</v>
      </c>
      <c r="BH144" cm="1">
        <f t="array" ref="BH144">IF($D144="","",INDEX('Data - CO2'!$B$5:$AP$53,MATCH(Kulturmodeller!$D144,'Data - CO2'!$A$5:$A$53,0),BH$20)*R144*$B140)</f>
        <v>0</v>
      </c>
      <c r="BI144" cm="1">
        <f t="array" ref="BI144">IF($D144="","",INDEX('Data - CO2'!$B$5:$AP$53,MATCH(Kulturmodeller!$D144,'Data - CO2'!$A$5:$A$53,0),BI$20)*S144*$B140)</f>
        <v>0</v>
      </c>
      <c r="BJ144" cm="1">
        <f t="array" ref="BJ144">IF($D144="","",INDEX('Data - CO2'!$B$5:$AP$53,MATCH(Kulturmodeller!$D144,'Data - CO2'!$A$5:$A$53,0),BJ$20)*T144*$B140)</f>
        <v>0</v>
      </c>
      <c r="BK144" cm="1">
        <f t="array" ref="BK144">IF($D144="","",INDEX('Data - CO2'!$B$5:$AP$53,MATCH(Kulturmodeller!$D144,'Data - CO2'!$A$5:$A$53,0),BK$20)*U144*$B140)</f>
        <v>0</v>
      </c>
      <c r="BL144" cm="1">
        <f t="array" ref="BL144">IF($D144="","",INDEX('Data - CO2'!$B$5:$AP$53,MATCH(Kulturmodeller!$D144,'Data - CO2'!$A$5:$A$53,0),BL$20)*V144*$B140)</f>
        <v>0</v>
      </c>
      <c r="BM144" cm="1">
        <f t="array" ref="BM144">IF($D144="","",INDEX('Data - CO2'!$B$5:$AP$53,MATCH(Kulturmodeller!$D144,'Data - CO2'!$A$5:$A$53,0),BM$20)*W144*$B140)</f>
        <v>0</v>
      </c>
      <c r="BN144" cm="1">
        <f t="array" ref="BN144">IF($D144="","",INDEX('Data - CO2'!$B$5:$AP$53,MATCH(Kulturmodeller!$D144,'Data - CO2'!$A$5:$A$53,0),BN$20)*X144*$B140)</f>
        <v>0</v>
      </c>
      <c r="BO144" cm="1">
        <f t="array" ref="BO144">IF($D144="","",INDEX('Data - CO2'!$B$5:$AP$53,MATCH(Kulturmodeller!$D144,'Data - CO2'!$A$5:$A$53,0),BO$20)*Y144*$B140)</f>
        <v>0</v>
      </c>
      <c r="BP144" cm="1">
        <f t="array" ref="BP144">IF($D144="","",INDEX('Data - CO2'!$B$5:$AP$53,MATCH(Kulturmodeller!$D144,'Data - CO2'!$A$5:$A$53,0),BP$20)*Z144*$B140)</f>
        <v>0</v>
      </c>
      <c r="BQ144" cm="1">
        <f t="array" ref="BQ144">IF($D144="","",INDEX('Data - CO2'!$B$5:$AP$53,MATCH(Kulturmodeller!$D144,'Data - CO2'!$A$5:$A$53,0),BQ$20)*AA144*$B140)</f>
        <v>0</v>
      </c>
      <c r="BR144" cm="1">
        <f t="array" ref="BR144">IF($D144="","",INDEX('Data - CO2'!$B$5:$AP$53,MATCH(Kulturmodeller!$D144,'Data - CO2'!$A$5:$A$53,0),BR$20)*AB144*$B140)</f>
        <v>0</v>
      </c>
      <c r="BS144" cm="1">
        <f t="array" ref="BS144">IF($D144="","",INDEX('Data - CO2'!$B$5:$AP$53,MATCH(Kulturmodeller!$D144,'Data - CO2'!$A$5:$A$53,0),BS$20)*AC144*$B140)</f>
        <v>0</v>
      </c>
      <c r="BT144" cm="1">
        <f t="array" ref="BT144">IF($D144="","",INDEX('Data - CO2'!$B$5:$AP$53,MATCH(Kulturmodeller!$D144,'Data - CO2'!$A$5:$A$53,0),BT$20)*AD144*$B140)</f>
        <v>0</v>
      </c>
      <c r="BU144" cm="1">
        <f t="array" ref="BU144">IF($D144="","",INDEX('Data - CO2'!$B$5:$AP$53,MATCH(Kulturmodeller!$D144,'Data - CO2'!$A$5:$A$53,0),BU$20)*AE144*$B140)</f>
        <v>0</v>
      </c>
      <c r="BV144" cm="1">
        <f t="array" ref="BV144">IF($D144="","",INDEX('Data - CO2'!$B$5:$AP$53,MATCH(Kulturmodeller!$D144,'Data - CO2'!$A$5:$A$53,0),BV$20)*AF144*$B140)</f>
        <v>0</v>
      </c>
      <c r="BW144" cm="1">
        <f t="array" ref="BW144">IF($D144="","",INDEX('Data - CO2'!$B$5:$AP$53,MATCH(Kulturmodeller!$D144,'Data - CO2'!$A$5:$A$53,0),BW$20)*AG144*$B140)</f>
        <v>0</v>
      </c>
      <c r="BX144" cm="1">
        <f t="array" ref="BX144">IF($D144="","",INDEX('Data - CO2'!$B$5:$AP$53,MATCH(Kulturmodeller!$D144,'Data - CO2'!$A$5:$A$53,0),BX$20)*AH144*$B140)</f>
        <v>0</v>
      </c>
      <c r="BY144" cm="1">
        <f t="array" ref="BY144">IF($D144="","",INDEX('Data - CO2'!$B$5:$AP$53,MATCH(Kulturmodeller!$D144,'Data - CO2'!$A$5:$A$53,0),BY$20)*AI144*$B140)</f>
        <v>0</v>
      </c>
      <c r="BZ144" cm="1">
        <f t="array" ref="BZ144">IF($D144="","",INDEX('Data - CO2'!$B$5:$AP$53,MATCH(Kulturmodeller!$D144,'Data - CO2'!$A$5:$A$53,0),BZ$20)*AJ144*$B140)</f>
        <v>0</v>
      </c>
      <c r="CA144" cm="1">
        <f t="array" ref="CA144">IF($D144="","",INDEX('Data - CO2'!$B$5:$AP$53,MATCH(Kulturmodeller!$D144,'Data - CO2'!$A$5:$A$53,0),CA$20)*AK144*$B140)</f>
        <v>0</v>
      </c>
      <c r="CB144" cm="1">
        <f t="array" ref="CB144">IF($D144="","",INDEX('Data - CO2'!$B$5:$AP$53,MATCH(Kulturmodeller!$D144,'Data - CO2'!$A$5:$A$53,0),CB$20)*AL144*$B140)</f>
        <v>0</v>
      </c>
      <c r="CC144" cm="1">
        <f t="array" ref="CC144">IF($D144="","",INDEX('Data - CO2'!$B$5:$AP$53,MATCH(Kulturmodeller!$D144,'Data - CO2'!$A$5:$A$53,0),CC$20)*AM144*$B140)</f>
        <v>0</v>
      </c>
      <c r="CD144" cm="1">
        <f t="array" ref="CD144">IF($D144="","",INDEX('Data - CO2'!$B$5:$AP$53,MATCH(Kulturmodeller!$D144,'Data - CO2'!$A$5:$A$53,0),CD$20)*AN144*$B140)</f>
        <v>0</v>
      </c>
      <c r="CE144" cm="1">
        <f t="array" ref="CE144">IF($D144="","",INDEX('Data - CO2'!$B$5:$AP$53,MATCH(Kulturmodeller!$D144,'Data - CO2'!$A$5:$A$53,0),CE$20)*AO144*$B140)</f>
        <v>0</v>
      </c>
      <c r="CF144" cm="1">
        <f t="array" ref="CF144">IF($D144="","",INDEX('Data - CO2'!$B$5:$AP$53,MATCH(Kulturmodeller!$D144,'Data - CO2'!$A$5:$A$53,0),CF$20)*AP144*$B140)</f>
        <v>0</v>
      </c>
      <c r="CG144" cm="1">
        <f t="array" ref="CG144">IF($D144="","",INDEX('Data - CO2'!$B$5:$AP$53,MATCH(Kulturmodeller!$D144,'Data - CO2'!$A$5:$A$53,0),CG$20)*AQ144*$B140)</f>
        <v>0</v>
      </c>
      <c r="CH144" cm="1">
        <f t="array" ref="CH144">IF($D144="","",INDEX('Data - CO2'!$B$5:$AP$53,MATCH(Kulturmodeller!$D144,'Data - CO2'!$A$5:$A$53,0),CH$20)*AR144*$B140)</f>
        <v>0</v>
      </c>
      <c r="CI144" s="11" cm="1">
        <f t="array" ref="CI144">IF($D144="","",INDEX('Data - CO2'!$B$5:$AP$53,MATCH(Kulturmodeller!$D144,'Data - CO2'!$A$5:$A$53,0),CI$20)*AS144*$B140)</f>
        <v>0</v>
      </c>
    </row>
    <row r="145" spans="1:87" x14ac:dyDescent="0.3">
      <c r="A145" s="42" t="s">
        <v>85</v>
      </c>
      <c r="B145" s="42"/>
      <c r="C145" s="124">
        <f>'Katalog over Kulturmodeller '!F67</f>
        <v>0</v>
      </c>
      <c r="D145" s="129"/>
      <c r="E145" s="140">
        <f>'Katalog over Kulturmodeller '!W67</f>
        <v>0</v>
      </c>
      <c r="F145" s="46">
        <f>E145+((E146-F146)+(E147-F147))*(E145/SUM(E141:E145))</f>
        <v>0</v>
      </c>
      <c r="G145" s="46">
        <f t="shared" ref="G145" si="2522">F145+((F146-G146)+(F147-G147))*(F145/SUM(F141:F145))</f>
        <v>0</v>
      </c>
      <c r="H145" s="46">
        <f t="shared" ref="H145" si="2523">G145+((G146-H146)+(G147-H147))*(G145/SUM(G141:G145))</f>
        <v>0</v>
      </c>
      <c r="I145" s="46">
        <f t="shared" ref="I145" si="2524">H145+((H146-I146)+(H147-I147))*(H145/SUM(H141:H145))</f>
        <v>0</v>
      </c>
      <c r="J145" s="46">
        <f t="shared" ref="J145" si="2525">I145+((I146-J146)+(I147-J147))*(I145/SUM(I141:I145))</f>
        <v>0</v>
      </c>
      <c r="K145" s="46">
        <f t="shared" ref="K145" si="2526">J145+((J146-K146)+(J147-K147))*(J145/SUM(J141:J145))</f>
        <v>0</v>
      </c>
      <c r="L145" s="46">
        <f t="shared" ref="L145" si="2527">K145+((K146-L146)+(K147-L147))*(K145/SUM(K141:K145))</f>
        <v>0</v>
      </c>
      <c r="M145" s="46">
        <f t="shared" ref="M145" si="2528">L145+((L146-M146)+(L147-M147))*(L145/SUM(L141:L145))</f>
        <v>0</v>
      </c>
      <c r="N145" s="46">
        <f t="shared" ref="N145" si="2529">M145+((M146-N146)+(M147-N147))*(M145/SUM(M141:M145))</f>
        <v>0</v>
      </c>
      <c r="O145" s="46">
        <f t="shared" ref="O145" si="2530">N145+((N146-O146)+(N147-O147))*(N145/SUM(N141:N145))</f>
        <v>0</v>
      </c>
      <c r="P145" s="46">
        <f t="shared" ref="P145" si="2531">O145+((O146-P146)+(O147-P147))*(O145/SUM(O141:O145))</f>
        <v>0</v>
      </c>
      <c r="Q145" s="46">
        <f t="shared" ref="Q145" si="2532">P145+((P146-Q146)+(P147-Q147))*(P145/SUM(P141:P145))</f>
        <v>0</v>
      </c>
      <c r="R145" s="46">
        <f t="shared" ref="R145" si="2533">Q145+((Q146-R146)+(Q147-R147))*(Q145/SUM(Q141:Q145))</f>
        <v>0</v>
      </c>
      <c r="S145" s="46">
        <f t="shared" ref="S145" si="2534">R145+((R146-S146)+(R147-S147))*(R145/SUM(R141:R145))</f>
        <v>0</v>
      </c>
      <c r="T145" s="46">
        <f t="shared" ref="T145" si="2535">S145+((S146-T146)+(S147-T147))*(S145/SUM(S141:S145))</f>
        <v>0</v>
      </c>
      <c r="U145" s="46">
        <f t="shared" ref="U145" si="2536">T145+((T146-U146)+(T147-U147))*(T145/SUM(T141:T145))</f>
        <v>0</v>
      </c>
      <c r="V145" s="46">
        <f t="shared" ref="V145" si="2537">U145+((U146-V146)+(U147-V147))*(U145/SUM(U141:U145))</f>
        <v>0</v>
      </c>
      <c r="W145" s="46">
        <f t="shared" ref="W145" si="2538">V145+((V146-W146)+(V147-W147))*(V145/SUM(V141:V145))</f>
        <v>0</v>
      </c>
      <c r="X145" s="46">
        <f t="shared" ref="X145" si="2539">W145+((W146-X146)+(W147-X147))*(W145/SUM(W141:W145))</f>
        <v>0</v>
      </c>
      <c r="Y145" s="46">
        <f t="shared" ref="Y145" si="2540">X145+((X146-Y146)+(X147-Y147))*(X145/SUM(X141:X145))</f>
        <v>0</v>
      </c>
      <c r="Z145" s="46">
        <f t="shared" ref="Z145" si="2541">Y145+((Y146-Z146)+(Y147-Z147))*(Y145/SUM(Y141:Y145))</f>
        <v>0</v>
      </c>
      <c r="AA145" s="46">
        <f t="shared" ref="AA145" si="2542">Z145+((Z146-AA146)+(Z147-AA147))*(Z145/SUM(Z141:Z145))</f>
        <v>0</v>
      </c>
      <c r="AB145" s="46">
        <f t="shared" ref="AB145" si="2543">AA145+((AA146-AB146)+(AA147-AB147))*(AA145/SUM(AA141:AA145))</f>
        <v>0</v>
      </c>
      <c r="AC145" s="46">
        <f t="shared" ref="AC145" si="2544">AB145+((AB146-AC146)+(AB147-AC147))*(AB145/SUM(AB141:AB145))</f>
        <v>0</v>
      </c>
      <c r="AD145" s="46">
        <f t="shared" ref="AD145" si="2545">AC145+((AC146-AD146)+(AC147-AD147))*(AC145/SUM(AC141:AC145))</f>
        <v>0</v>
      </c>
      <c r="AE145" s="46">
        <f t="shared" ref="AE145" si="2546">AD145+((AD146-AE146)+(AD147-AE147))*(AD145/SUM(AD141:AD145))</f>
        <v>0</v>
      </c>
      <c r="AF145" s="46">
        <f t="shared" ref="AF145" si="2547">AE145+((AE146-AF146)+(AE147-AF147))*(AE145/SUM(AE141:AE145))</f>
        <v>0</v>
      </c>
      <c r="AG145" s="46">
        <f t="shared" ref="AG145" si="2548">AF145+((AF146-AG146)+(AF147-AG147))*(AF145/SUM(AF141:AF145))</f>
        <v>0</v>
      </c>
      <c r="AH145" s="46">
        <f t="shared" ref="AH145" si="2549">AG145+((AG146-AH146)+(AG147-AH147))*(AG145/SUM(AG141:AG145))</f>
        <v>0</v>
      </c>
      <c r="AI145" s="46">
        <f t="shared" ref="AI145" si="2550">AH145+((AH146-AI146)+(AH147-AI147))*(AH145/SUM(AH141:AH145))</f>
        <v>0</v>
      </c>
      <c r="AJ145" s="46">
        <f t="shared" ref="AJ145" si="2551">AI145+((AI146-AJ146)+(AI147-AJ147))*(AI145/SUM(AI141:AI145))</f>
        <v>0</v>
      </c>
      <c r="AK145" s="46">
        <f t="shared" ref="AK145" si="2552">AJ145+((AJ146-AK146)+(AJ147-AK147))*(AJ145/SUM(AJ141:AJ145))</f>
        <v>0</v>
      </c>
      <c r="AL145" s="46">
        <f t="shared" ref="AL145" si="2553">AK145+((AK146-AL146)+(AK147-AL147))*(AK145/SUM(AK141:AK145))</f>
        <v>0</v>
      </c>
      <c r="AM145" s="46">
        <f t="shared" ref="AM145" si="2554">AL145+((AL146-AM146)+(AL147-AM147))*(AL145/SUM(AL141:AL145))</f>
        <v>0</v>
      </c>
      <c r="AN145" s="46">
        <f t="shared" ref="AN145" si="2555">AM145+((AM146-AN146)+(AM147-AN147))*(AM145/SUM(AM141:AM145))</f>
        <v>0</v>
      </c>
      <c r="AO145" s="46">
        <f t="shared" ref="AO145" si="2556">AN145+((AN146-AO146)+(AN147-AO147))*(AN145/SUM(AN141:AN145))</f>
        <v>0</v>
      </c>
      <c r="AP145" s="46">
        <f t="shared" ref="AP145" si="2557">AO145+((AO146-AP146)+(AO147-AP147))*(AO145/SUM(AO141:AO145))</f>
        <v>0</v>
      </c>
      <c r="AQ145" s="46">
        <f t="shared" ref="AQ145" si="2558">AP145+((AP146-AQ146)+(AP147-AQ147))*(AP145/SUM(AP141:AP145))</f>
        <v>0</v>
      </c>
      <c r="AR145" s="46">
        <f t="shared" ref="AR145" si="2559">AQ145+((AQ146-AR146)+(AQ147-AR147))*(AQ145/SUM(AQ141:AQ145))</f>
        <v>0</v>
      </c>
      <c r="AS145" s="47">
        <f t="shared" ref="AS145" si="2560">AR145+((AR146-AS146)+(AR147-AS147))*(AR145/SUM(AR141:AR145))</f>
        <v>0</v>
      </c>
      <c r="AU145" s="10" t="str" cm="1">
        <f t="array" ref="AU145">IF($D145="","",INDEX('Data - CO2'!$B$5:$AP$53,MATCH(Kulturmodeller!$D145,'Data - CO2'!$A$5:$A$53,0),AU$20)*E145)</f>
        <v/>
      </c>
      <c r="AV145" t="str" cm="1">
        <f t="array" ref="AV145">IF($D145="","",INDEX('Data - CO2'!$B$5:$AP$53,MATCH(Kulturmodeller!$D145,'Data - CO2'!$A$5:$A$53,0),AV$20)*F145)</f>
        <v/>
      </c>
      <c r="AW145" t="str" cm="1">
        <f t="array" ref="AW145">IF($D145="","",INDEX('Data - CO2'!$B$5:$AP$53,MATCH(Kulturmodeller!$D145,'Data - CO2'!$A$5:$A$53,0),AW$20)*G145)</f>
        <v/>
      </c>
      <c r="AX145" t="str" cm="1">
        <f t="array" ref="AX145">IF($D145="","",INDEX('Data - CO2'!$B$5:$AP$53,MATCH(Kulturmodeller!$D145,'Data - CO2'!$A$5:$A$53,0),AX$20)*H145)</f>
        <v/>
      </c>
      <c r="AY145" t="str" cm="1">
        <f t="array" ref="AY145">IF($D145="","",INDEX('Data - CO2'!$B$5:$AP$53,MATCH(Kulturmodeller!$D145,'Data - CO2'!$A$5:$A$53,0),AY$20)*I145)</f>
        <v/>
      </c>
      <c r="AZ145" t="str" cm="1">
        <f t="array" ref="AZ145">IF($D145="","",INDEX('Data - CO2'!$B$5:$AP$53,MATCH(Kulturmodeller!$D145,'Data - CO2'!$A$5:$A$53,0),AZ$20)*J145*$B140)</f>
        <v/>
      </c>
      <c r="BA145" t="str" cm="1">
        <f t="array" ref="BA145">IF($D145="","",INDEX('Data - CO2'!$B$5:$AP$53,MATCH(Kulturmodeller!$D145,'Data - CO2'!$A$5:$A$53,0),BA$20)*K145*$B140)</f>
        <v/>
      </c>
      <c r="BB145" t="str" cm="1">
        <f t="array" ref="BB145">IF($D145="","",INDEX('Data - CO2'!$B$5:$AP$53,MATCH(Kulturmodeller!$D145,'Data - CO2'!$A$5:$A$53,0),BB$20)*L145*$B140)</f>
        <v/>
      </c>
      <c r="BC145" t="str" cm="1">
        <f t="array" ref="BC145">IF($D145="","",INDEX('Data - CO2'!$B$5:$AP$53,MATCH(Kulturmodeller!$D145,'Data - CO2'!$A$5:$A$53,0),BC$20)*M145*$B140)</f>
        <v/>
      </c>
      <c r="BD145" t="str" cm="1">
        <f t="array" ref="BD145">IF($D145="","",INDEX('Data - CO2'!$B$5:$AP$53,MATCH(Kulturmodeller!$D145,'Data - CO2'!$A$5:$A$53,0),BD$20)*N145*$B140)</f>
        <v/>
      </c>
      <c r="BE145" t="str" cm="1">
        <f t="array" ref="BE145">IF($D145="","",INDEX('Data - CO2'!$B$5:$AP$53,MATCH(Kulturmodeller!$D145,'Data - CO2'!$A$5:$A$53,0),BE$20)*O145*$B140)</f>
        <v/>
      </c>
      <c r="BF145" t="str" cm="1">
        <f t="array" ref="BF145">IF($D145="","",INDEX('Data - CO2'!$B$5:$AP$53,MATCH(Kulturmodeller!$D145,'Data - CO2'!$A$5:$A$53,0),BF$20)*P145*$B140)</f>
        <v/>
      </c>
      <c r="BG145" t="str" cm="1">
        <f t="array" ref="BG145">IF($D145="","",INDEX('Data - CO2'!$B$5:$AP$53,MATCH(Kulturmodeller!$D145,'Data - CO2'!$A$5:$A$53,0),BG$20)*Q145*$B140)</f>
        <v/>
      </c>
      <c r="BH145" t="str" cm="1">
        <f t="array" ref="BH145">IF($D145="","",INDEX('Data - CO2'!$B$5:$AP$53,MATCH(Kulturmodeller!$D145,'Data - CO2'!$A$5:$A$53,0),BH$20)*R145*$B140)</f>
        <v/>
      </c>
      <c r="BI145" t="str" cm="1">
        <f t="array" ref="BI145">IF($D145="","",INDEX('Data - CO2'!$B$5:$AP$53,MATCH(Kulturmodeller!$D145,'Data - CO2'!$A$5:$A$53,0),BI$20)*S145*$B140)</f>
        <v/>
      </c>
      <c r="BJ145" t="str" cm="1">
        <f t="array" ref="BJ145">IF($D145="","",INDEX('Data - CO2'!$B$5:$AP$53,MATCH(Kulturmodeller!$D145,'Data - CO2'!$A$5:$A$53,0),BJ$20)*T145*$B140)</f>
        <v/>
      </c>
      <c r="BK145" t="str" cm="1">
        <f t="array" ref="BK145">IF($D145="","",INDEX('Data - CO2'!$B$5:$AP$53,MATCH(Kulturmodeller!$D145,'Data - CO2'!$A$5:$A$53,0),BK$20)*U145*$B140)</f>
        <v/>
      </c>
      <c r="BL145" t="str" cm="1">
        <f t="array" ref="BL145">IF($D145="","",INDEX('Data - CO2'!$B$5:$AP$53,MATCH(Kulturmodeller!$D145,'Data - CO2'!$A$5:$A$53,0),BL$20)*V145*$B140)</f>
        <v/>
      </c>
      <c r="BM145" t="str" cm="1">
        <f t="array" ref="BM145">IF($D145="","",INDEX('Data - CO2'!$B$5:$AP$53,MATCH(Kulturmodeller!$D145,'Data - CO2'!$A$5:$A$53,0),BM$20)*W145*$B140)</f>
        <v/>
      </c>
      <c r="BN145" t="str" cm="1">
        <f t="array" ref="BN145">IF($D145="","",INDEX('Data - CO2'!$B$5:$AP$53,MATCH(Kulturmodeller!$D145,'Data - CO2'!$A$5:$A$53,0),BN$20)*X145*$B140)</f>
        <v/>
      </c>
      <c r="BO145" t="str" cm="1">
        <f t="array" ref="BO145">IF($D145="","",INDEX('Data - CO2'!$B$5:$AP$53,MATCH(Kulturmodeller!$D145,'Data - CO2'!$A$5:$A$53,0),BO$20)*Y145*$B140)</f>
        <v/>
      </c>
      <c r="BP145" t="str" cm="1">
        <f t="array" ref="BP145">IF($D145="","",INDEX('Data - CO2'!$B$5:$AP$53,MATCH(Kulturmodeller!$D145,'Data - CO2'!$A$5:$A$53,0),BP$20)*Z145*$B140)</f>
        <v/>
      </c>
      <c r="BQ145" t="str" cm="1">
        <f t="array" ref="BQ145">IF($D145="","",INDEX('Data - CO2'!$B$5:$AP$53,MATCH(Kulturmodeller!$D145,'Data - CO2'!$A$5:$A$53,0),BQ$20)*AA145*$B140)</f>
        <v/>
      </c>
      <c r="BR145" t="str" cm="1">
        <f t="array" ref="BR145">IF($D145="","",INDEX('Data - CO2'!$B$5:$AP$53,MATCH(Kulturmodeller!$D145,'Data - CO2'!$A$5:$A$53,0),BR$20)*AB145*$B140)</f>
        <v/>
      </c>
      <c r="BS145" t="str" cm="1">
        <f t="array" ref="BS145">IF($D145="","",INDEX('Data - CO2'!$B$5:$AP$53,MATCH(Kulturmodeller!$D145,'Data - CO2'!$A$5:$A$53,0),BS$20)*AC145*$B140)</f>
        <v/>
      </c>
      <c r="BT145" t="str" cm="1">
        <f t="array" ref="BT145">IF($D145="","",INDEX('Data - CO2'!$B$5:$AP$53,MATCH(Kulturmodeller!$D145,'Data - CO2'!$A$5:$A$53,0),BT$20)*AD145*$B140)</f>
        <v/>
      </c>
      <c r="BU145" t="str" cm="1">
        <f t="array" ref="BU145">IF($D145="","",INDEX('Data - CO2'!$B$5:$AP$53,MATCH(Kulturmodeller!$D145,'Data - CO2'!$A$5:$A$53,0),BU$20)*AE145*$B140)</f>
        <v/>
      </c>
      <c r="BV145" t="str" cm="1">
        <f t="array" ref="BV145">IF($D145="","",INDEX('Data - CO2'!$B$5:$AP$53,MATCH(Kulturmodeller!$D145,'Data - CO2'!$A$5:$A$53,0),BV$20)*AF145*$B140)</f>
        <v/>
      </c>
      <c r="BW145" t="str" cm="1">
        <f t="array" ref="BW145">IF($D145="","",INDEX('Data - CO2'!$B$5:$AP$53,MATCH(Kulturmodeller!$D145,'Data - CO2'!$A$5:$A$53,0),BW$20)*AG145*$B140)</f>
        <v/>
      </c>
      <c r="BX145" t="str" cm="1">
        <f t="array" ref="BX145">IF($D145="","",INDEX('Data - CO2'!$B$5:$AP$53,MATCH(Kulturmodeller!$D145,'Data - CO2'!$A$5:$A$53,0),BX$20)*AH145*$B140)</f>
        <v/>
      </c>
      <c r="BY145" t="str" cm="1">
        <f t="array" ref="BY145">IF($D145="","",INDEX('Data - CO2'!$B$5:$AP$53,MATCH(Kulturmodeller!$D145,'Data - CO2'!$A$5:$A$53,0),BY$20)*AI145*$B140)</f>
        <v/>
      </c>
      <c r="BZ145" t="str" cm="1">
        <f t="array" ref="BZ145">IF($D145="","",INDEX('Data - CO2'!$B$5:$AP$53,MATCH(Kulturmodeller!$D145,'Data - CO2'!$A$5:$A$53,0),BZ$20)*AJ145*$B140)</f>
        <v/>
      </c>
      <c r="CA145" t="str" cm="1">
        <f t="array" ref="CA145">IF($D145="","",INDEX('Data - CO2'!$B$5:$AP$53,MATCH(Kulturmodeller!$D145,'Data - CO2'!$A$5:$A$53,0),CA$20)*AK145*$B140)</f>
        <v/>
      </c>
      <c r="CB145" t="str" cm="1">
        <f t="array" ref="CB145">IF($D145="","",INDEX('Data - CO2'!$B$5:$AP$53,MATCH(Kulturmodeller!$D145,'Data - CO2'!$A$5:$A$53,0),CB$20)*AL145*$B140)</f>
        <v/>
      </c>
      <c r="CC145" t="str" cm="1">
        <f t="array" ref="CC145">IF($D145="","",INDEX('Data - CO2'!$B$5:$AP$53,MATCH(Kulturmodeller!$D145,'Data - CO2'!$A$5:$A$53,0),CC$20)*AM145*$B140)</f>
        <v/>
      </c>
      <c r="CD145" t="str" cm="1">
        <f t="array" ref="CD145">IF($D145="","",INDEX('Data - CO2'!$B$5:$AP$53,MATCH(Kulturmodeller!$D145,'Data - CO2'!$A$5:$A$53,0),CD$20)*AN145*$B140)</f>
        <v/>
      </c>
      <c r="CE145" t="str" cm="1">
        <f t="array" ref="CE145">IF($D145="","",INDEX('Data - CO2'!$B$5:$AP$53,MATCH(Kulturmodeller!$D145,'Data - CO2'!$A$5:$A$53,0),CE$20)*AO145*$B140)</f>
        <v/>
      </c>
      <c r="CF145" t="str" cm="1">
        <f t="array" ref="CF145">IF($D145="","",INDEX('Data - CO2'!$B$5:$AP$53,MATCH(Kulturmodeller!$D145,'Data - CO2'!$A$5:$A$53,0),CF$20)*AP145*$B140)</f>
        <v/>
      </c>
      <c r="CG145" t="str" cm="1">
        <f t="array" ref="CG145">IF($D145="","",INDEX('Data - CO2'!$B$5:$AP$53,MATCH(Kulturmodeller!$D145,'Data - CO2'!$A$5:$A$53,0),CG$20)*AQ145*$B140)</f>
        <v/>
      </c>
      <c r="CH145" t="str" cm="1">
        <f t="array" ref="CH145">IF($D145="","",INDEX('Data - CO2'!$B$5:$AP$53,MATCH(Kulturmodeller!$D145,'Data - CO2'!$A$5:$A$53,0),CH$20)*AR145*$B140)</f>
        <v/>
      </c>
      <c r="CI145" s="11" t="str" cm="1">
        <f t="array" ref="CI145">IF($D145="","",INDEX('Data - CO2'!$B$5:$AP$53,MATCH(Kulturmodeller!$D145,'Data - CO2'!$A$5:$A$53,0),CI$20)*AS145*$B140)</f>
        <v/>
      </c>
    </row>
    <row r="146" spans="1:87" x14ac:dyDescent="0.3">
      <c r="A146" s="351" t="s">
        <v>637</v>
      </c>
      <c r="B146" s="49"/>
      <c r="C146" s="130" t="str">
        <f>'Katalog over Kulturmodeller '!F68</f>
        <v>Valgfri</v>
      </c>
      <c r="D146" s="131" t="s">
        <v>58</v>
      </c>
      <c r="E146" s="139">
        <f>'Katalog over Kulturmodeller '!W68</f>
        <v>0.1</v>
      </c>
      <c r="F146" s="40">
        <f>E146</f>
        <v>0.1</v>
      </c>
      <c r="G146" s="40">
        <f t="shared" ref="G146:G147" si="2561">F146</f>
        <v>0.1</v>
      </c>
      <c r="H146" s="40">
        <f>G146*2/3</f>
        <v>6.6666666666666666E-2</v>
      </c>
      <c r="I146" s="40">
        <f>H146*0.5</f>
        <v>3.3333333333333333E-2</v>
      </c>
      <c r="J146" s="40">
        <v>0</v>
      </c>
      <c r="K146" s="40">
        <f t="shared" ref="K146:K147" si="2562">J146</f>
        <v>0</v>
      </c>
      <c r="L146" s="40">
        <f t="shared" ref="L146:L147" si="2563">K146</f>
        <v>0</v>
      </c>
      <c r="M146" s="40">
        <f t="shared" ref="M146:M147" si="2564">L146</f>
        <v>0</v>
      </c>
      <c r="N146" s="40">
        <f t="shared" ref="N146:N147" si="2565">M146</f>
        <v>0</v>
      </c>
      <c r="O146" s="40">
        <f t="shared" ref="O146:O147" si="2566">N146</f>
        <v>0</v>
      </c>
      <c r="P146" s="40">
        <f t="shared" ref="P146:P147" si="2567">O146</f>
        <v>0</v>
      </c>
      <c r="Q146" s="40">
        <f t="shared" ref="Q146:Q147" si="2568">P146</f>
        <v>0</v>
      </c>
      <c r="R146" s="40">
        <f t="shared" ref="R146:R147" si="2569">Q146</f>
        <v>0</v>
      </c>
      <c r="S146" s="40">
        <f t="shared" ref="S146:S147" si="2570">R146</f>
        <v>0</v>
      </c>
      <c r="T146" s="40">
        <f t="shared" ref="T146:T147" si="2571">S146</f>
        <v>0</v>
      </c>
      <c r="U146" s="40">
        <f t="shared" ref="U146:U147" si="2572">T146</f>
        <v>0</v>
      </c>
      <c r="V146" s="40">
        <f t="shared" ref="V146:V147" si="2573">U146</f>
        <v>0</v>
      </c>
      <c r="W146" s="40">
        <f t="shared" ref="W146:W147" si="2574">V146</f>
        <v>0</v>
      </c>
      <c r="X146" s="40">
        <f t="shared" ref="X146:X147" si="2575">W146</f>
        <v>0</v>
      </c>
      <c r="Y146" s="40">
        <f t="shared" ref="Y146:Y147" si="2576">X146</f>
        <v>0</v>
      </c>
      <c r="Z146" s="40">
        <f t="shared" ref="Z146:Z147" si="2577">Y146</f>
        <v>0</v>
      </c>
      <c r="AA146" s="40">
        <f t="shared" ref="AA146:AA147" si="2578">Z146</f>
        <v>0</v>
      </c>
      <c r="AB146" s="40">
        <f t="shared" ref="AB146:AB147" si="2579">AA146</f>
        <v>0</v>
      </c>
      <c r="AC146" s="40">
        <f t="shared" ref="AC146:AC147" si="2580">AB146</f>
        <v>0</v>
      </c>
      <c r="AD146" s="40">
        <f t="shared" ref="AD146:AD147" si="2581">AC146</f>
        <v>0</v>
      </c>
      <c r="AE146" s="40">
        <f t="shared" ref="AE146:AE147" si="2582">AD146</f>
        <v>0</v>
      </c>
      <c r="AF146" s="40">
        <f t="shared" ref="AF146:AF147" si="2583">AE146</f>
        <v>0</v>
      </c>
      <c r="AG146" s="40">
        <f t="shared" ref="AG146:AG147" si="2584">AF146</f>
        <v>0</v>
      </c>
      <c r="AH146" s="40">
        <f t="shared" ref="AH146:AH147" si="2585">AG146</f>
        <v>0</v>
      </c>
      <c r="AI146" s="40">
        <f t="shared" ref="AI146:AI147" si="2586">AH146</f>
        <v>0</v>
      </c>
      <c r="AJ146" s="40">
        <f t="shared" ref="AJ146:AJ147" si="2587">AI146</f>
        <v>0</v>
      </c>
      <c r="AK146" s="40">
        <f t="shared" ref="AK146:AK147" si="2588">AJ146</f>
        <v>0</v>
      </c>
      <c r="AL146" s="40">
        <f t="shared" ref="AL146:AL147" si="2589">AK146</f>
        <v>0</v>
      </c>
      <c r="AM146" s="40">
        <f t="shared" ref="AM146:AM147" si="2590">AL146</f>
        <v>0</v>
      </c>
      <c r="AN146" s="40">
        <f t="shared" ref="AN146:AN147" si="2591">AM146</f>
        <v>0</v>
      </c>
      <c r="AO146" s="40">
        <f t="shared" ref="AO146:AO147" si="2592">AN146</f>
        <v>0</v>
      </c>
      <c r="AP146" s="40">
        <f t="shared" ref="AP146:AP147" si="2593">AO146</f>
        <v>0</v>
      </c>
      <c r="AQ146" s="40">
        <f t="shared" ref="AQ146:AQ147" si="2594">AP146</f>
        <v>0</v>
      </c>
      <c r="AR146" s="40">
        <f t="shared" ref="AR146:AR147" si="2595">AQ146</f>
        <v>0</v>
      </c>
      <c r="AS146" s="41">
        <f t="shared" ref="AS146:AS147" si="2596">AR146</f>
        <v>0</v>
      </c>
      <c r="AU146" s="10" cm="1">
        <f t="array" ref="AU146">IF($D146="","",INDEX('Data - CO2'!$B$5:$AP$53,MATCH(Kulturmodeller!$D146,'Data - CO2'!$A$5:$A$53,0),AU$20)*E146)</f>
        <v>0</v>
      </c>
      <c r="AV146" cm="1">
        <f t="array" ref="AV146">IF($D146="","",INDEX('Data - CO2'!$B$5:$AP$53,MATCH(Kulturmodeller!$D146,'Data - CO2'!$A$5:$A$53,0),AV$20)*F146)</f>
        <v>0.88136465041360701</v>
      </c>
      <c r="AW146" cm="1">
        <f t="array" ref="AW146">IF($D146="","",INDEX('Data - CO2'!$B$5:$AP$53,MATCH(Kulturmodeller!$D146,'Data - CO2'!$A$5:$A$53,0),AW$20)*G146)</f>
        <v>5.1741980743614837</v>
      </c>
      <c r="AX146" cm="1">
        <f t="array" ref="AX146">IF($D146="","",INDEX('Data - CO2'!$B$5:$AP$53,MATCH(Kulturmodeller!$D146,'Data - CO2'!$A$5:$A$53,0),AX$20)*H146)</f>
        <v>6.3399497186418801</v>
      </c>
      <c r="AY146" cm="1">
        <f t="array" ref="AY146">IF($D146="","",INDEX('Data - CO2'!$B$5:$AP$53,MATCH(Kulturmodeller!$D146,'Data - CO2'!$A$5:$A$53,0),AY$20)*I146)</f>
        <v>5.0032133321812431</v>
      </c>
      <c r="AZ146" cm="1">
        <f t="array" ref="AZ146">IF($D146="","",INDEX('Data - CO2'!$B$5:$AP$53,MATCH(Kulturmodeller!$D146,'Data - CO2'!$A$5:$A$53,0),AZ$20)*J146*$B140)</f>
        <v>0</v>
      </c>
      <c r="BA146" cm="1">
        <f t="array" ref="BA146">IF($D146="","",INDEX('Data - CO2'!$B$5:$AP$53,MATCH(Kulturmodeller!$D146,'Data - CO2'!$A$5:$A$53,0),BA$20)*K146*$B140)</f>
        <v>0</v>
      </c>
      <c r="BB146" cm="1">
        <f t="array" ref="BB146">IF($D146="","",INDEX('Data - CO2'!$B$5:$AP$53,MATCH(Kulturmodeller!$D146,'Data - CO2'!$A$5:$A$53,0),BB$20)*L146*$B140)</f>
        <v>0</v>
      </c>
      <c r="BC146" cm="1">
        <f t="array" ref="BC146">IF($D146="","",INDEX('Data - CO2'!$B$5:$AP$53,MATCH(Kulturmodeller!$D146,'Data - CO2'!$A$5:$A$53,0),BC$20)*M146*$B140)</f>
        <v>0</v>
      </c>
      <c r="BD146" cm="1">
        <f t="array" ref="BD146">IF($D146="","",INDEX('Data - CO2'!$B$5:$AP$53,MATCH(Kulturmodeller!$D146,'Data - CO2'!$A$5:$A$53,0),BD$20)*N146*$B140)</f>
        <v>0</v>
      </c>
      <c r="BE146" cm="1">
        <f t="array" ref="BE146">IF($D146="","",INDEX('Data - CO2'!$B$5:$AP$53,MATCH(Kulturmodeller!$D146,'Data - CO2'!$A$5:$A$53,0),BE$20)*O146*$B140)</f>
        <v>0</v>
      </c>
      <c r="BF146" cm="1">
        <f t="array" ref="BF146">IF($D146="","",INDEX('Data - CO2'!$B$5:$AP$53,MATCH(Kulturmodeller!$D146,'Data - CO2'!$A$5:$A$53,0),BF$20)*P146*$B140)</f>
        <v>0</v>
      </c>
      <c r="BG146" cm="1">
        <f t="array" ref="BG146">IF($D146="","",INDEX('Data - CO2'!$B$5:$AP$53,MATCH(Kulturmodeller!$D146,'Data - CO2'!$A$5:$A$53,0),BG$20)*Q146*$B140)</f>
        <v>0</v>
      </c>
      <c r="BH146" cm="1">
        <f t="array" ref="BH146">IF($D146="","",INDEX('Data - CO2'!$B$5:$AP$53,MATCH(Kulturmodeller!$D146,'Data - CO2'!$A$5:$A$53,0),BH$20)*R146*$B140)</f>
        <v>0</v>
      </c>
      <c r="BI146" cm="1">
        <f t="array" ref="BI146">IF($D146="","",INDEX('Data - CO2'!$B$5:$AP$53,MATCH(Kulturmodeller!$D146,'Data - CO2'!$A$5:$A$53,0),BI$20)*S146*$B140)</f>
        <v>0</v>
      </c>
      <c r="BJ146" cm="1">
        <f t="array" ref="BJ146">IF($D146="","",INDEX('Data - CO2'!$B$5:$AP$53,MATCH(Kulturmodeller!$D146,'Data - CO2'!$A$5:$A$53,0),BJ$20)*T146*$B140)</f>
        <v>0</v>
      </c>
      <c r="BK146" cm="1">
        <f t="array" ref="BK146">IF($D146="","",INDEX('Data - CO2'!$B$5:$AP$53,MATCH(Kulturmodeller!$D146,'Data - CO2'!$A$5:$A$53,0),BK$20)*U146*$B140)</f>
        <v>0</v>
      </c>
      <c r="BL146" cm="1">
        <f t="array" ref="BL146">IF($D146="","",INDEX('Data - CO2'!$B$5:$AP$53,MATCH(Kulturmodeller!$D146,'Data - CO2'!$A$5:$A$53,0),BL$20)*V146*$B140)</f>
        <v>0</v>
      </c>
      <c r="BM146" cm="1">
        <f t="array" ref="BM146">IF($D146="","",INDEX('Data - CO2'!$B$5:$AP$53,MATCH(Kulturmodeller!$D146,'Data - CO2'!$A$5:$A$53,0),BM$20)*W146*$B140)</f>
        <v>0</v>
      </c>
      <c r="BN146" cm="1">
        <f t="array" ref="BN146">IF($D146="","",INDEX('Data - CO2'!$B$5:$AP$53,MATCH(Kulturmodeller!$D146,'Data - CO2'!$A$5:$A$53,0),BN$20)*X146*$B140)</f>
        <v>0</v>
      </c>
      <c r="BO146" cm="1">
        <f t="array" ref="BO146">IF($D146="","",INDEX('Data - CO2'!$B$5:$AP$53,MATCH(Kulturmodeller!$D146,'Data - CO2'!$A$5:$A$53,0),BO$20)*Y146*$B140)</f>
        <v>0</v>
      </c>
      <c r="BP146" cm="1">
        <f t="array" ref="BP146">IF($D146="","",INDEX('Data - CO2'!$B$5:$AP$53,MATCH(Kulturmodeller!$D146,'Data - CO2'!$A$5:$A$53,0),BP$20)*Z146*$B140)</f>
        <v>0</v>
      </c>
      <c r="BQ146" cm="1">
        <f t="array" ref="BQ146">IF($D146="","",INDEX('Data - CO2'!$B$5:$AP$53,MATCH(Kulturmodeller!$D146,'Data - CO2'!$A$5:$A$53,0),BQ$20)*AA146*$B140)</f>
        <v>0</v>
      </c>
      <c r="BR146" cm="1">
        <f t="array" ref="BR146">IF($D146="","",INDEX('Data - CO2'!$B$5:$AP$53,MATCH(Kulturmodeller!$D146,'Data - CO2'!$A$5:$A$53,0),BR$20)*AB146*$B140)</f>
        <v>0</v>
      </c>
      <c r="BS146" cm="1">
        <f t="array" ref="BS146">IF($D146="","",INDEX('Data - CO2'!$B$5:$AP$53,MATCH(Kulturmodeller!$D146,'Data - CO2'!$A$5:$A$53,0),BS$20)*AC146*$B140)</f>
        <v>0</v>
      </c>
      <c r="BT146" cm="1">
        <f t="array" ref="BT146">IF($D146="","",INDEX('Data - CO2'!$B$5:$AP$53,MATCH(Kulturmodeller!$D146,'Data - CO2'!$A$5:$A$53,0),BT$20)*AD146*$B140)</f>
        <v>0</v>
      </c>
      <c r="BU146" cm="1">
        <f t="array" ref="BU146">IF($D146="","",INDEX('Data - CO2'!$B$5:$AP$53,MATCH(Kulturmodeller!$D146,'Data - CO2'!$A$5:$A$53,0),BU$20)*AE146*$B140)</f>
        <v>0</v>
      </c>
      <c r="BV146" cm="1">
        <f t="array" ref="BV146">IF($D146="","",INDEX('Data - CO2'!$B$5:$AP$53,MATCH(Kulturmodeller!$D146,'Data - CO2'!$A$5:$A$53,0),BV$20)*AF146*$B140)</f>
        <v>0</v>
      </c>
      <c r="BW146" cm="1">
        <f t="array" ref="BW146">IF($D146="","",INDEX('Data - CO2'!$B$5:$AP$53,MATCH(Kulturmodeller!$D146,'Data - CO2'!$A$5:$A$53,0),BW$20)*AG146*$B140)</f>
        <v>0</v>
      </c>
      <c r="BX146" cm="1">
        <f t="array" ref="BX146">IF($D146="","",INDEX('Data - CO2'!$B$5:$AP$53,MATCH(Kulturmodeller!$D146,'Data - CO2'!$A$5:$A$53,0),BX$20)*AH146*$B140)</f>
        <v>0</v>
      </c>
      <c r="BY146" cm="1">
        <f t="array" ref="BY146">IF($D146="","",INDEX('Data - CO2'!$B$5:$AP$53,MATCH(Kulturmodeller!$D146,'Data - CO2'!$A$5:$A$53,0),BY$20)*AI146*$B140)</f>
        <v>0</v>
      </c>
      <c r="BZ146" cm="1">
        <f t="array" ref="BZ146">IF($D146="","",INDEX('Data - CO2'!$B$5:$AP$53,MATCH(Kulturmodeller!$D146,'Data - CO2'!$A$5:$A$53,0),BZ$20)*AJ146*$B140)</f>
        <v>0</v>
      </c>
      <c r="CA146" cm="1">
        <f t="array" ref="CA146">IF($D146="","",INDEX('Data - CO2'!$B$5:$AP$53,MATCH(Kulturmodeller!$D146,'Data - CO2'!$A$5:$A$53,0),CA$20)*AK146*$B140)</f>
        <v>0</v>
      </c>
      <c r="CB146" cm="1">
        <f t="array" ref="CB146">IF($D146="","",INDEX('Data - CO2'!$B$5:$AP$53,MATCH(Kulturmodeller!$D146,'Data - CO2'!$A$5:$A$53,0),CB$20)*AL146*$B140)</f>
        <v>0</v>
      </c>
      <c r="CC146" cm="1">
        <f t="array" ref="CC146">IF($D146="","",INDEX('Data - CO2'!$B$5:$AP$53,MATCH(Kulturmodeller!$D146,'Data - CO2'!$A$5:$A$53,0),CC$20)*AM146*$B140)</f>
        <v>0</v>
      </c>
      <c r="CD146" cm="1">
        <f t="array" ref="CD146">IF($D146="","",INDEX('Data - CO2'!$B$5:$AP$53,MATCH(Kulturmodeller!$D146,'Data - CO2'!$A$5:$A$53,0),CD$20)*AN146*$B140)</f>
        <v>0</v>
      </c>
      <c r="CE146" cm="1">
        <f t="array" ref="CE146">IF($D146="","",INDEX('Data - CO2'!$B$5:$AP$53,MATCH(Kulturmodeller!$D146,'Data - CO2'!$A$5:$A$53,0),CE$20)*AO146*$B140)</f>
        <v>0</v>
      </c>
      <c r="CF146" cm="1">
        <f t="array" ref="CF146">IF($D146="","",INDEX('Data - CO2'!$B$5:$AP$53,MATCH(Kulturmodeller!$D146,'Data - CO2'!$A$5:$A$53,0),CF$20)*AP146*$B140)</f>
        <v>0</v>
      </c>
      <c r="CG146" cm="1">
        <f t="array" ref="CG146">IF($D146="","",INDEX('Data - CO2'!$B$5:$AP$53,MATCH(Kulturmodeller!$D146,'Data - CO2'!$A$5:$A$53,0),CG$20)*AQ146*$B140)</f>
        <v>0</v>
      </c>
      <c r="CH146" cm="1">
        <f t="array" ref="CH146">IF($D146="","",INDEX('Data - CO2'!$B$5:$AP$53,MATCH(Kulturmodeller!$D146,'Data - CO2'!$A$5:$A$53,0),CH$20)*AR146*$B140)</f>
        <v>0</v>
      </c>
      <c r="CI146" s="11" cm="1">
        <f t="array" ref="CI146">IF($D146="","",INDEX('Data - CO2'!$B$5:$AP$53,MATCH(Kulturmodeller!$D146,'Data - CO2'!$A$5:$A$53,0),CI$20)*AS146*$B140)</f>
        <v>0</v>
      </c>
    </row>
    <row r="147" spans="1:87" x14ac:dyDescent="0.3">
      <c r="A147" s="346" t="s">
        <v>638</v>
      </c>
      <c r="B147" s="42"/>
      <c r="C147" s="128" t="str">
        <f>'Katalog over Kulturmodeller '!F69</f>
        <v>Juletræer (NGR)</v>
      </c>
      <c r="D147" s="129" t="s">
        <v>633</v>
      </c>
      <c r="E147" s="140">
        <f>'Katalog over Kulturmodeller '!W69</f>
        <v>0</v>
      </c>
      <c r="F147" s="40">
        <f>E147</f>
        <v>0</v>
      </c>
      <c r="G147" s="40">
        <f t="shared" si="2561"/>
        <v>0</v>
      </c>
      <c r="H147" s="40">
        <f>G147*2/3</f>
        <v>0</v>
      </c>
      <c r="I147" s="40">
        <f>H147*0.5</f>
        <v>0</v>
      </c>
      <c r="J147" s="40">
        <v>0</v>
      </c>
      <c r="K147" s="40">
        <f t="shared" si="2562"/>
        <v>0</v>
      </c>
      <c r="L147" s="40">
        <f t="shared" si="2563"/>
        <v>0</v>
      </c>
      <c r="M147" s="40">
        <f t="shared" si="2564"/>
        <v>0</v>
      </c>
      <c r="N147" s="40">
        <f t="shared" si="2565"/>
        <v>0</v>
      </c>
      <c r="O147" s="40">
        <f t="shared" si="2566"/>
        <v>0</v>
      </c>
      <c r="P147" s="40">
        <f t="shared" si="2567"/>
        <v>0</v>
      </c>
      <c r="Q147" s="40">
        <f t="shared" si="2568"/>
        <v>0</v>
      </c>
      <c r="R147" s="40">
        <f t="shared" si="2569"/>
        <v>0</v>
      </c>
      <c r="S147" s="40">
        <f t="shared" si="2570"/>
        <v>0</v>
      </c>
      <c r="T147" s="40">
        <f t="shared" si="2571"/>
        <v>0</v>
      </c>
      <c r="U147" s="40">
        <f t="shared" si="2572"/>
        <v>0</v>
      </c>
      <c r="V147" s="40">
        <f t="shared" si="2573"/>
        <v>0</v>
      </c>
      <c r="W147" s="40">
        <f t="shared" si="2574"/>
        <v>0</v>
      </c>
      <c r="X147" s="40">
        <f t="shared" si="2575"/>
        <v>0</v>
      </c>
      <c r="Y147" s="40">
        <f t="shared" si="2576"/>
        <v>0</v>
      </c>
      <c r="Z147" s="40">
        <f t="shared" si="2577"/>
        <v>0</v>
      </c>
      <c r="AA147" s="40">
        <f t="shared" si="2578"/>
        <v>0</v>
      </c>
      <c r="AB147" s="40">
        <f t="shared" si="2579"/>
        <v>0</v>
      </c>
      <c r="AC147" s="40">
        <f t="shared" si="2580"/>
        <v>0</v>
      </c>
      <c r="AD147" s="40">
        <f t="shared" si="2581"/>
        <v>0</v>
      </c>
      <c r="AE147" s="40">
        <f t="shared" si="2582"/>
        <v>0</v>
      </c>
      <c r="AF147" s="40">
        <f t="shared" si="2583"/>
        <v>0</v>
      </c>
      <c r="AG147" s="40">
        <f t="shared" si="2584"/>
        <v>0</v>
      </c>
      <c r="AH147" s="40">
        <f t="shared" si="2585"/>
        <v>0</v>
      </c>
      <c r="AI147" s="40">
        <f t="shared" si="2586"/>
        <v>0</v>
      </c>
      <c r="AJ147" s="40">
        <f t="shared" si="2587"/>
        <v>0</v>
      </c>
      <c r="AK147" s="40">
        <f t="shared" si="2588"/>
        <v>0</v>
      </c>
      <c r="AL147" s="40">
        <f t="shared" si="2589"/>
        <v>0</v>
      </c>
      <c r="AM147" s="40">
        <f t="shared" si="2590"/>
        <v>0</v>
      </c>
      <c r="AN147" s="40">
        <f t="shared" si="2591"/>
        <v>0</v>
      </c>
      <c r="AO147" s="40">
        <f t="shared" si="2592"/>
        <v>0</v>
      </c>
      <c r="AP147" s="40">
        <f t="shared" si="2593"/>
        <v>0</v>
      </c>
      <c r="AQ147" s="40">
        <f t="shared" si="2594"/>
        <v>0</v>
      </c>
      <c r="AR147" s="40">
        <f t="shared" si="2595"/>
        <v>0</v>
      </c>
      <c r="AS147" s="41">
        <f t="shared" si="2596"/>
        <v>0</v>
      </c>
      <c r="AU147" s="12" cm="1">
        <f t="array" ref="AU147">IF($D147="","",INDEX('Data - CO2'!$B$5:$AP$53,MATCH(Kulturmodeller!$D147,'Data - CO2'!$A$5:$A$53,0),AU$20)*E147)</f>
        <v>0</v>
      </c>
      <c r="AV147" s="3" cm="1">
        <f t="array" ref="AV147">IF($D147="","",INDEX('Data - CO2'!$B$5:$AP$53,MATCH(Kulturmodeller!$D147,'Data - CO2'!$A$5:$A$53,0),AV$20)*F147)</f>
        <v>0</v>
      </c>
      <c r="AW147" s="3" cm="1">
        <f t="array" ref="AW147">IF($D147="","",INDEX('Data - CO2'!$B$5:$AP$53,MATCH(Kulturmodeller!$D147,'Data - CO2'!$A$5:$A$53,0),AW$20)*G147)</f>
        <v>0</v>
      </c>
      <c r="AX147" s="3" cm="1">
        <f t="array" ref="AX147">IF($D147="","",INDEX('Data - CO2'!$B$5:$AP$53,MATCH(Kulturmodeller!$D147,'Data - CO2'!$A$5:$A$53,0),AX$20)*H147)</f>
        <v>0</v>
      </c>
      <c r="AY147" s="3" cm="1">
        <f t="array" ref="AY147">IF($D147="","",INDEX('Data - CO2'!$B$5:$AP$53,MATCH(Kulturmodeller!$D147,'Data - CO2'!$A$5:$A$53,0),AY$20)*I147)</f>
        <v>0</v>
      </c>
      <c r="AZ147" s="3" cm="1">
        <f t="array" ref="AZ147">IF($D147="","",INDEX('Data - CO2'!$B$5:$AP$53,MATCH(Kulturmodeller!$D147,'Data - CO2'!$A$5:$A$53,0),AZ$20)*J147*$B140)</f>
        <v>0</v>
      </c>
      <c r="BA147" s="3" cm="1">
        <f t="array" ref="BA147">IF($D147="","",INDEX('Data - CO2'!$B$5:$AP$53,MATCH(Kulturmodeller!$D147,'Data - CO2'!$A$5:$A$53,0),BA$20)*K147*$B140)</f>
        <v>0</v>
      </c>
      <c r="BB147" s="3" cm="1">
        <f t="array" ref="BB147">IF($D147="","",INDEX('Data - CO2'!$B$5:$AP$53,MATCH(Kulturmodeller!$D147,'Data - CO2'!$A$5:$A$53,0),BB$20)*L147*$B140)</f>
        <v>0</v>
      </c>
      <c r="BC147" s="3" cm="1">
        <f t="array" ref="BC147">IF($D147="","",INDEX('Data - CO2'!$B$5:$AP$53,MATCH(Kulturmodeller!$D147,'Data - CO2'!$A$5:$A$53,0),BC$20)*M147*$B140)</f>
        <v>0</v>
      </c>
      <c r="BD147" s="3" cm="1">
        <f t="array" ref="BD147">IF($D147="","",INDEX('Data - CO2'!$B$5:$AP$53,MATCH(Kulturmodeller!$D147,'Data - CO2'!$A$5:$A$53,0),BD$20)*N147*$B140)</f>
        <v>0</v>
      </c>
      <c r="BE147" s="3" cm="1">
        <f t="array" ref="BE147">IF($D147="","",INDEX('Data - CO2'!$B$5:$AP$53,MATCH(Kulturmodeller!$D147,'Data - CO2'!$A$5:$A$53,0),BE$20)*O147*$B140)</f>
        <v>0</v>
      </c>
      <c r="BF147" s="3" cm="1">
        <f t="array" ref="BF147">IF($D147="","",INDEX('Data - CO2'!$B$5:$AP$53,MATCH(Kulturmodeller!$D147,'Data - CO2'!$A$5:$A$53,0),BF$20)*P147*$B140)</f>
        <v>0</v>
      </c>
      <c r="BG147" s="3" cm="1">
        <f t="array" ref="BG147">IF($D147="","",INDEX('Data - CO2'!$B$5:$AP$53,MATCH(Kulturmodeller!$D147,'Data - CO2'!$A$5:$A$53,0),BG$20)*Q147*$B140)</f>
        <v>0</v>
      </c>
      <c r="BH147" s="3" cm="1">
        <f t="array" ref="BH147">IF($D147="","",INDEX('Data - CO2'!$B$5:$AP$53,MATCH(Kulturmodeller!$D147,'Data - CO2'!$A$5:$A$53,0),BH$20)*R147*$B140)</f>
        <v>0</v>
      </c>
      <c r="BI147" s="3" cm="1">
        <f t="array" ref="BI147">IF($D147="","",INDEX('Data - CO2'!$B$5:$AP$53,MATCH(Kulturmodeller!$D147,'Data - CO2'!$A$5:$A$53,0),BI$20)*S147*$B140)</f>
        <v>0</v>
      </c>
      <c r="BJ147" s="3" cm="1">
        <f t="array" ref="BJ147">IF($D147="","",INDEX('Data - CO2'!$B$5:$AP$53,MATCH(Kulturmodeller!$D147,'Data - CO2'!$A$5:$A$53,0),BJ$20)*T147*$B140)</f>
        <v>0</v>
      </c>
      <c r="BK147" s="3" cm="1">
        <f t="array" ref="BK147">IF($D147="","",INDEX('Data - CO2'!$B$5:$AP$53,MATCH(Kulturmodeller!$D147,'Data - CO2'!$A$5:$A$53,0),BK$20)*U147*$B140)</f>
        <v>0</v>
      </c>
      <c r="BL147" s="3" cm="1">
        <f t="array" ref="BL147">IF($D147="","",INDEX('Data - CO2'!$B$5:$AP$53,MATCH(Kulturmodeller!$D147,'Data - CO2'!$A$5:$A$53,0),BL$20)*V147*$B140)</f>
        <v>0</v>
      </c>
      <c r="BM147" s="3" cm="1">
        <f t="array" ref="BM147">IF($D147="","",INDEX('Data - CO2'!$B$5:$AP$53,MATCH(Kulturmodeller!$D147,'Data - CO2'!$A$5:$A$53,0),BM$20)*W147*$B140)</f>
        <v>0</v>
      </c>
      <c r="BN147" s="3" cm="1">
        <f t="array" ref="BN147">IF($D147="","",INDEX('Data - CO2'!$B$5:$AP$53,MATCH(Kulturmodeller!$D147,'Data - CO2'!$A$5:$A$53,0),BN$20)*X147*$B140)</f>
        <v>0</v>
      </c>
      <c r="BO147" s="3" cm="1">
        <f t="array" ref="BO147">IF($D147="","",INDEX('Data - CO2'!$B$5:$AP$53,MATCH(Kulturmodeller!$D147,'Data - CO2'!$A$5:$A$53,0),BO$20)*Y147*$B140)</f>
        <v>0</v>
      </c>
      <c r="BP147" s="3" cm="1">
        <f t="array" ref="BP147">IF($D147="","",INDEX('Data - CO2'!$B$5:$AP$53,MATCH(Kulturmodeller!$D147,'Data - CO2'!$A$5:$A$53,0),BP$20)*Z147*$B140)</f>
        <v>0</v>
      </c>
      <c r="BQ147" s="3" cm="1">
        <f t="array" ref="BQ147">IF($D147="","",INDEX('Data - CO2'!$B$5:$AP$53,MATCH(Kulturmodeller!$D147,'Data - CO2'!$A$5:$A$53,0),BQ$20)*AA147*$B140)</f>
        <v>0</v>
      </c>
      <c r="BR147" s="3" cm="1">
        <f t="array" ref="BR147">IF($D147="","",INDEX('Data - CO2'!$B$5:$AP$53,MATCH(Kulturmodeller!$D147,'Data - CO2'!$A$5:$A$53,0),BR$20)*AB147*$B140)</f>
        <v>0</v>
      </c>
      <c r="BS147" s="3" cm="1">
        <f t="array" ref="BS147">IF($D147="","",INDEX('Data - CO2'!$B$5:$AP$53,MATCH(Kulturmodeller!$D147,'Data - CO2'!$A$5:$A$53,0),BS$20)*AC147*$B140)</f>
        <v>0</v>
      </c>
      <c r="BT147" s="3" cm="1">
        <f t="array" ref="BT147">IF($D147="","",INDEX('Data - CO2'!$B$5:$AP$53,MATCH(Kulturmodeller!$D147,'Data - CO2'!$A$5:$A$53,0),BT$20)*AD147*$B140)</f>
        <v>0</v>
      </c>
      <c r="BU147" s="3" cm="1">
        <f t="array" ref="BU147">IF($D147="","",INDEX('Data - CO2'!$B$5:$AP$53,MATCH(Kulturmodeller!$D147,'Data - CO2'!$A$5:$A$53,0),BU$20)*AE147*$B140)</f>
        <v>0</v>
      </c>
      <c r="BV147" s="3" cm="1">
        <f t="array" ref="BV147">IF($D147="","",INDEX('Data - CO2'!$B$5:$AP$53,MATCH(Kulturmodeller!$D147,'Data - CO2'!$A$5:$A$53,0),BV$20)*AF147*$B140)</f>
        <v>0</v>
      </c>
      <c r="BW147" s="3" cm="1">
        <f t="array" ref="BW147">IF($D147="","",INDEX('Data - CO2'!$B$5:$AP$53,MATCH(Kulturmodeller!$D147,'Data - CO2'!$A$5:$A$53,0),BW$20)*AG147*$B140)</f>
        <v>0</v>
      </c>
      <c r="BX147" s="3" cm="1">
        <f t="array" ref="BX147">IF($D147="","",INDEX('Data - CO2'!$B$5:$AP$53,MATCH(Kulturmodeller!$D147,'Data - CO2'!$A$5:$A$53,0),BX$20)*AH147*$B140)</f>
        <v>0</v>
      </c>
      <c r="BY147" s="3" cm="1">
        <f t="array" ref="BY147">IF($D147="","",INDEX('Data - CO2'!$B$5:$AP$53,MATCH(Kulturmodeller!$D147,'Data - CO2'!$A$5:$A$53,0),BY$20)*AI147*$B140)</f>
        <v>0</v>
      </c>
      <c r="BZ147" s="3" cm="1">
        <f t="array" ref="BZ147">IF($D147="","",INDEX('Data - CO2'!$B$5:$AP$53,MATCH(Kulturmodeller!$D147,'Data - CO2'!$A$5:$A$53,0),BZ$20)*AJ147*$B140)</f>
        <v>0</v>
      </c>
      <c r="CA147" s="3" cm="1">
        <f t="array" ref="CA147">IF($D147="","",INDEX('Data - CO2'!$B$5:$AP$53,MATCH(Kulturmodeller!$D147,'Data - CO2'!$A$5:$A$53,0),CA$20)*AK147*$B140)</f>
        <v>0</v>
      </c>
      <c r="CB147" s="3" cm="1">
        <f t="array" ref="CB147">IF($D147="","",INDEX('Data - CO2'!$B$5:$AP$53,MATCH(Kulturmodeller!$D147,'Data - CO2'!$A$5:$A$53,0),CB$20)*AL147*$B140)</f>
        <v>0</v>
      </c>
      <c r="CC147" s="3" cm="1">
        <f t="array" ref="CC147">IF($D147="","",INDEX('Data - CO2'!$B$5:$AP$53,MATCH(Kulturmodeller!$D147,'Data - CO2'!$A$5:$A$53,0),CC$20)*AM147*$B140)</f>
        <v>0</v>
      </c>
      <c r="CD147" s="3" cm="1">
        <f t="array" ref="CD147">IF($D147="","",INDEX('Data - CO2'!$B$5:$AP$53,MATCH(Kulturmodeller!$D147,'Data - CO2'!$A$5:$A$53,0),CD$20)*AN147*$B140)</f>
        <v>0</v>
      </c>
      <c r="CE147" s="3" cm="1">
        <f t="array" ref="CE147">IF($D147="","",INDEX('Data - CO2'!$B$5:$AP$53,MATCH(Kulturmodeller!$D147,'Data - CO2'!$A$5:$A$53,0),CE$20)*AO147*$B140)</f>
        <v>0</v>
      </c>
      <c r="CF147" s="3" cm="1">
        <f t="array" ref="CF147">IF($D147="","",INDEX('Data - CO2'!$B$5:$AP$53,MATCH(Kulturmodeller!$D147,'Data - CO2'!$A$5:$A$53,0),CF$20)*AP147*$B140)</f>
        <v>0</v>
      </c>
      <c r="CG147" s="3" cm="1">
        <f t="array" ref="CG147">IF($D147="","",INDEX('Data - CO2'!$B$5:$AP$53,MATCH(Kulturmodeller!$D147,'Data - CO2'!$A$5:$A$53,0),CG$20)*AQ147*$B140)</f>
        <v>0</v>
      </c>
      <c r="CH147" s="3" cm="1">
        <f t="array" ref="CH147">IF($D147="","",INDEX('Data - CO2'!$B$5:$AP$53,MATCH(Kulturmodeller!$D147,'Data - CO2'!$A$5:$A$53,0),CH$20)*AR147*$B140)</f>
        <v>0</v>
      </c>
      <c r="CI147" s="13" cm="1">
        <f t="array" ref="CI147">IF($D147="","",INDEX('Data - CO2'!$B$5:$AP$53,MATCH(Kulturmodeller!$D147,'Data - CO2'!$A$5:$A$53,0),CI$20)*AS147*$B140)</f>
        <v>0</v>
      </c>
    </row>
    <row r="148" spans="1:87" x14ac:dyDescent="0.3">
      <c r="A148" s="33"/>
      <c r="B148" s="33"/>
      <c r="C148" s="33"/>
      <c r="D148" s="10"/>
      <c r="E148" s="479">
        <f>SUM(E141:E147)</f>
        <v>1</v>
      </c>
      <c r="F148" s="108">
        <f>SUM(F141:F147)</f>
        <v>1</v>
      </c>
      <c r="G148" s="109">
        <f>SUM(G141:G147)</f>
        <v>1</v>
      </c>
      <c r="H148" s="109">
        <f t="shared" ref="H148" si="2597">SUM(H141:H147)</f>
        <v>1</v>
      </c>
      <c r="I148" s="109">
        <f t="shared" ref="I148" si="2598">SUM(I141:I147)</f>
        <v>0.99999999999999989</v>
      </c>
      <c r="J148" s="109">
        <f t="shared" ref="J148" si="2599">SUM(J141:J147)</f>
        <v>1</v>
      </c>
      <c r="K148" s="109">
        <f t="shared" ref="K148" si="2600">SUM(K141:K147)</f>
        <v>1</v>
      </c>
      <c r="L148" s="109">
        <f t="shared" ref="L148" si="2601">SUM(L141:L147)</f>
        <v>1</v>
      </c>
      <c r="M148" s="109">
        <f t="shared" ref="M148" si="2602">SUM(M141:M147)</f>
        <v>1</v>
      </c>
      <c r="N148" s="109">
        <f t="shared" ref="N148" si="2603">SUM(N141:N147)</f>
        <v>1</v>
      </c>
      <c r="O148" s="109">
        <f t="shared" ref="O148" si="2604">SUM(O141:O147)</f>
        <v>1</v>
      </c>
      <c r="P148" s="109">
        <f t="shared" ref="P148" si="2605">SUM(P141:P147)</f>
        <v>1</v>
      </c>
      <c r="Q148" s="109">
        <f t="shared" ref="Q148" si="2606">SUM(Q141:Q147)</f>
        <v>1</v>
      </c>
      <c r="R148" s="109">
        <f t="shared" ref="R148" si="2607">SUM(R141:R147)</f>
        <v>1</v>
      </c>
      <c r="S148" s="109">
        <f t="shared" ref="S148" si="2608">SUM(S141:S147)</f>
        <v>1</v>
      </c>
      <c r="T148" s="109">
        <f t="shared" ref="T148" si="2609">SUM(T141:T147)</f>
        <v>1</v>
      </c>
      <c r="U148" s="109">
        <f t="shared" ref="U148" si="2610">SUM(U141:U147)</f>
        <v>1</v>
      </c>
      <c r="V148" s="109">
        <f t="shared" ref="V148" si="2611">SUM(V141:V147)</f>
        <v>1</v>
      </c>
      <c r="W148" s="109">
        <f t="shared" ref="W148" si="2612">SUM(W141:W147)</f>
        <v>1</v>
      </c>
      <c r="X148" s="109">
        <f t="shared" ref="X148" si="2613">SUM(X141:X147)</f>
        <v>1</v>
      </c>
      <c r="Y148" s="109">
        <f t="shared" ref="Y148" si="2614">SUM(Y141:Y147)</f>
        <v>1</v>
      </c>
      <c r="Z148" s="109">
        <f t="shared" ref="Z148" si="2615">SUM(Z141:Z147)</f>
        <v>1</v>
      </c>
      <c r="AA148" s="109">
        <f t="shared" ref="AA148" si="2616">SUM(AA141:AA147)</f>
        <v>1</v>
      </c>
      <c r="AB148" s="109">
        <f t="shared" ref="AB148" si="2617">SUM(AB141:AB147)</f>
        <v>1</v>
      </c>
      <c r="AC148" s="109">
        <f t="shared" ref="AC148" si="2618">SUM(AC141:AC147)</f>
        <v>1</v>
      </c>
      <c r="AD148" s="109">
        <f t="shared" ref="AD148" si="2619">SUM(AD141:AD147)</f>
        <v>1</v>
      </c>
      <c r="AE148" s="109">
        <f t="shared" ref="AE148" si="2620">SUM(AE141:AE147)</f>
        <v>1</v>
      </c>
      <c r="AF148" s="109">
        <f t="shared" ref="AF148" si="2621">SUM(AF141:AF147)</f>
        <v>1</v>
      </c>
      <c r="AG148" s="109">
        <f t="shared" ref="AG148" si="2622">SUM(AG141:AG147)</f>
        <v>1</v>
      </c>
      <c r="AH148" s="109">
        <f t="shared" ref="AH148" si="2623">SUM(AH141:AH147)</f>
        <v>1</v>
      </c>
      <c r="AI148" s="109">
        <f t="shared" ref="AI148" si="2624">SUM(AI141:AI147)</f>
        <v>1</v>
      </c>
      <c r="AJ148" s="109">
        <f t="shared" ref="AJ148" si="2625">SUM(AJ141:AJ147)</f>
        <v>1</v>
      </c>
      <c r="AK148" s="109">
        <f t="shared" ref="AK148" si="2626">SUM(AK141:AK147)</f>
        <v>1</v>
      </c>
      <c r="AL148" s="109">
        <f t="shared" ref="AL148" si="2627">SUM(AL141:AL147)</f>
        <v>1</v>
      </c>
      <c r="AM148" s="109">
        <f t="shared" ref="AM148" si="2628">SUM(AM141:AM147)</f>
        <v>1</v>
      </c>
      <c r="AN148" s="109">
        <f t="shared" ref="AN148" si="2629">SUM(AN141:AN147)</f>
        <v>1</v>
      </c>
      <c r="AO148" s="109">
        <f t="shared" ref="AO148" si="2630">SUM(AO141:AO147)</f>
        <v>1</v>
      </c>
      <c r="AP148" s="109">
        <f t="shared" ref="AP148" si="2631">SUM(AP141:AP147)</f>
        <v>1</v>
      </c>
      <c r="AQ148" s="109">
        <f t="shared" ref="AQ148" si="2632">SUM(AQ141:AQ147)</f>
        <v>1</v>
      </c>
      <c r="AR148" s="109">
        <f t="shared" ref="AR148" si="2633">SUM(AR141:AR147)</f>
        <v>1</v>
      </c>
      <c r="AS148" s="110">
        <f t="shared" ref="AS148" si="2634">SUM(AS141:AS147)</f>
        <v>1</v>
      </c>
      <c r="AU148" s="111">
        <f>SUM(AU141:AU147)</f>
        <v>0</v>
      </c>
      <c r="AV148" s="112">
        <f t="shared" ref="AV148" si="2635">SUM(AV141:AV147)</f>
        <v>1.6069161873321911</v>
      </c>
      <c r="AW148" s="112">
        <f t="shared" ref="AW148" si="2636">SUM(AW141:AW147)</f>
        <v>10.011208320485377</v>
      </c>
      <c r="AX148" s="112">
        <f t="shared" ref="AX148" si="2637">SUM(AX141:AX147)</f>
        <v>18.880346653037162</v>
      </c>
      <c r="AY148" s="112">
        <f t="shared" ref="AY148" si="2638">SUM(AY141:AY147)</f>
        <v>30.979749839142894</v>
      </c>
      <c r="AZ148" s="112">
        <f t="shared" ref="AZ148" si="2639">SUM(AZ141:AZ147)</f>
        <v>68.134793194892467</v>
      </c>
      <c r="BA148" s="112">
        <f t="shared" ref="BA148" si="2640">SUM(BA141:BA147)</f>
        <v>127.8962982070955</v>
      </c>
      <c r="BB148" s="112">
        <f t="shared" ref="BB148" si="2641">SUM(BB141:BB147)</f>
        <v>189.08091002006589</v>
      </c>
      <c r="BC148" s="112">
        <f t="shared" ref="BC148" si="2642">SUM(BC141:BC147)</f>
        <v>222.49979390169992</v>
      </c>
      <c r="BD148" s="112">
        <f t="shared" ref="BD148" si="2643">SUM(BD141:BD147)</f>
        <v>246.25820070779952</v>
      </c>
      <c r="BE148" s="112">
        <f t="shared" ref="BE148" si="2644">SUM(BE141:BE147)</f>
        <v>272.78524014738076</v>
      </c>
      <c r="BF148" s="112">
        <f t="shared" ref="BF148" si="2645">SUM(BF141:BF147)</f>
        <v>299.72167803090946</v>
      </c>
      <c r="BG148" s="112">
        <f t="shared" ref="BG148" si="2646">SUM(BG141:BG147)</f>
        <v>326.72103148194287</v>
      </c>
      <c r="BH148" s="112">
        <f t="shared" ref="BH148" si="2647">SUM(BH141:BH147)</f>
        <v>352.57277574108059</v>
      </c>
      <c r="BI148" s="112">
        <f t="shared" ref="BI148" si="2648">SUM(BI141:BI147)</f>
        <v>376.932662537856</v>
      </c>
      <c r="BJ148" s="112">
        <f t="shared" ref="BJ148" si="2649">SUM(BJ141:BJ147)</f>
        <v>401.4689846237398</v>
      </c>
      <c r="BK148" s="112">
        <f t="shared" ref="BK148" si="2650">SUM(BK141:BK147)</f>
        <v>425.52961379865206</v>
      </c>
      <c r="BL148" s="112">
        <f t="shared" ref="BL148" si="2651">SUM(BL141:BL147)</f>
        <v>398.59716266166168</v>
      </c>
      <c r="BM148" s="112">
        <f t="shared" ref="BM148" si="2652">SUM(BM141:BM147)</f>
        <v>410.3864771385326</v>
      </c>
      <c r="BN148" s="112">
        <f t="shared" ref="BN148" si="2653">SUM(BN141:BN147)</f>
        <v>423.58267074428051</v>
      </c>
      <c r="BO148" s="112">
        <f t="shared" ref="BO148" si="2654">SUM(BO141:BO147)</f>
        <v>435.49542951892255</v>
      </c>
      <c r="BP148" s="112">
        <f t="shared" ref="BP148" si="2655">SUM(BP141:BP147)</f>
        <v>452.75472377366924</v>
      </c>
      <c r="BQ148" s="112">
        <f t="shared" ref="BQ148" si="2656">SUM(BQ141:BQ147)</f>
        <v>470.15665396077156</v>
      </c>
      <c r="BR148" s="112">
        <f t="shared" ref="BR148" si="2657">SUM(BR141:BR147)</f>
        <v>484.90499732788953</v>
      </c>
      <c r="BS148" s="112">
        <f t="shared" ref="BS148" si="2658">SUM(BS141:BS147)</f>
        <v>496.09759688718407</v>
      </c>
      <c r="BT148" s="112">
        <f t="shared" ref="BT148" si="2659">SUM(BT141:BT147)</f>
        <v>506.406381312218</v>
      </c>
      <c r="BU148" s="112">
        <f t="shared" ref="BU148" si="2660">SUM(BU141:BU147)</f>
        <v>515.53321449166765</v>
      </c>
      <c r="BV148" s="112">
        <f t="shared" ref="BV148" si="2661">SUM(BV141:BV147)</f>
        <v>526.31563325643936</v>
      </c>
      <c r="BW148" s="112">
        <f t="shared" ref="BW148" si="2662">SUM(BW141:BW147)</f>
        <v>535.1252623495418</v>
      </c>
      <c r="BX148" s="112">
        <f t="shared" ref="BX148" si="2663">SUM(BX141:BX147)</f>
        <v>42.261369147938318</v>
      </c>
      <c r="BY148" s="112">
        <f t="shared" ref="BY148" si="2664">SUM(BY141:BY147)</f>
        <v>46.871104174101006</v>
      </c>
      <c r="BZ148" s="112">
        <f t="shared" ref="BZ148" si="2665">SUM(BZ141:BZ147)</f>
        <v>54.235400587237464</v>
      </c>
      <c r="CA148" s="112">
        <f t="shared" ref="CA148" si="2666">SUM(CA141:CA147)</f>
        <v>65.135380693816856</v>
      </c>
      <c r="CB148" s="112">
        <f t="shared" ref="CB148" si="2667">SUM(CB141:CB147)</f>
        <v>54.549669231834045</v>
      </c>
      <c r="CC148" s="112">
        <f t="shared" ref="CC148" si="2668">SUM(CC141:CC147)</f>
        <v>107.38919310570446</v>
      </c>
      <c r="CD148" s="112">
        <f t="shared" ref="CD148" si="2669">SUM(CD141:CD147)</f>
        <v>164.88804681819803</v>
      </c>
      <c r="CE148" s="112">
        <f t="shared" ref="CE148" si="2670">SUM(CE141:CE147)</f>
        <v>198.57682124504529</v>
      </c>
      <c r="CF148" s="112">
        <f t="shared" ref="CF148" si="2671">SUM(CF141:CF147)</f>
        <v>226.7740249137577</v>
      </c>
      <c r="CG148" s="112">
        <f t="shared" ref="CG148" si="2672">SUM(CG141:CG147)</f>
        <v>258.98355892804068</v>
      </c>
      <c r="CH148" s="112">
        <f t="shared" ref="CH148" si="2673">SUM(CH141:CH147)</f>
        <v>289.47968437366882</v>
      </c>
      <c r="CI148" s="113">
        <f t="shared" ref="CI148" si="2674">SUM(CI141:CI147)</f>
        <v>317.27862246668167</v>
      </c>
    </row>
    <row r="149" spans="1:87" x14ac:dyDescent="0.3">
      <c r="A149" s="7" t="s">
        <v>86</v>
      </c>
      <c r="B149" s="7"/>
      <c r="C149" s="131"/>
      <c r="D149" s="131"/>
      <c r="E149" s="126"/>
      <c r="F149" s="39">
        <f>E149</f>
        <v>0</v>
      </c>
      <c r="G149" s="40">
        <f t="shared" ref="G149:G150" si="2675">F149</f>
        <v>0</v>
      </c>
      <c r="H149" s="40">
        <f t="shared" ref="H149:H150" si="2676">G149</f>
        <v>0</v>
      </c>
      <c r="I149" s="40">
        <f t="shared" ref="I149:I150" si="2677">H149</f>
        <v>0</v>
      </c>
      <c r="J149" s="40">
        <f t="shared" ref="J149:J150" si="2678">I149</f>
        <v>0</v>
      </c>
      <c r="K149" s="40">
        <f t="shared" ref="K149:K150" si="2679">J149</f>
        <v>0</v>
      </c>
      <c r="L149" s="40">
        <f t="shared" ref="L149:L150" si="2680">K149</f>
        <v>0</v>
      </c>
      <c r="M149" s="40">
        <f t="shared" ref="M149:M150" si="2681">L149</f>
        <v>0</v>
      </c>
      <c r="N149" s="40">
        <f t="shared" ref="N149:N150" si="2682">M149</f>
        <v>0</v>
      </c>
      <c r="O149" s="40">
        <f t="shared" ref="O149:O150" si="2683">N149</f>
        <v>0</v>
      </c>
      <c r="P149" s="40">
        <f t="shared" ref="P149:P150" si="2684">O149</f>
        <v>0</v>
      </c>
      <c r="Q149" s="40">
        <f t="shared" ref="Q149:Q150" si="2685">P149</f>
        <v>0</v>
      </c>
      <c r="R149" s="40">
        <f t="shared" ref="R149:R150" si="2686">Q149</f>
        <v>0</v>
      </c>
      <c r="S149" s="40">
        <f t="shared" ref="S149:S150" si="2687">R149</f>
        <v>0</v>
      </c>
      <c r="T149" s="40">
        <f t="shared" ref="T149:T150" si="2688">S149</f>
        <v>0</v>
      </c>
      <c r="U149" s="40">
        <f t="shared" ref="U149:U150" si="2689">T149</f>
        <v>0</v>
      </c>
      <c r="V149" s="40">
        <f t="shared" ref="V149:V150" si="2690">U149</f>
        <v>0</v>
      </c>
      <c r="W149" s="40">
        <f t="shared" ref="W149:W150" si="2691">V149</f>
        <v>0</v>
      </c>
      <c r="X149" s="40">
        <f t="shared" ref="X149:X150" si="2692">W149</f>
        <v>0</v>
      </c>
      <c r="Y149" s="40">
        <f t="shared" ref="Y149:Y150" si="2693">X149</f>
        <v>0</v>
      </c>
      <c r="Z149" s="40">
        <f t="shared" ref="Z149:Z150" si="2694">Y149</f>
        <v>0</v>
      </c>
      <c r="AA149" s="40">
        <f t="shared" ref="AA149:AA150" si="2695">Z149</f>
        <v>0</v>
      </c>
      <c r="AB149" s="40">
        <f t="shared" ref="AB149:AB150" si="2696">AA149</f>
        <v>0</v>
      </c>
      <c r="AC149" s="40">
        <f t="shared" ref="AC149:AC150" si="2697">AB149</f>
        <v>0</v>
      </c>
      <c r="AD149" s="40">
        <f t="shared" ref="AD149:AD150" si="2698">AC149</f>
        <v>0</v>
      </c>
      <c r="AE149" s="40">
        <f t="shared" ref="AE149:AE150" si="2699">AD149</f>
        <v>0</v>
      </c>
      <c r="AF149" s="40">
        <f t="shared" ref="AF149:AF150" si="2700">AE149</f>
        <v>0</v>
      </c>
      <c r="AG149" s="40">
        <f t="shared" ref="AG149:AG150" si="2701">AF149</f>
        <v>0</v>
      </c>
      <c r="AH149" s="40">
        <f t="shared" ref="AH149:AH150" si="2702">AG149</f>
        <v>0</v>
      </c>
      <c r="AI149" s="40">
        <f t="shared" ref="AI149:AI150" si="2703">AH149</f>
        <v>0</v>
      </c>
      <c r="AJ149" s="40">
        <f t="shared" ref="AJ149:AJ150" si="2704">AI149</f>
        <v>0</v>
      </c>
      <c r="AK149" s="40">
        <f t="shared" ref="AK149:AK150" si="2705">AJ149</f>
        <v>0</v>
      </c>
      <c r="AL149" s="40">
        <f t="shared" ref="AL149:AL150" si="2706">AK149</f>
        <v>0</v>
      </c>
      <c r="AM149" s="40">
        <f t="shared" ref="AM149:AM150" si="2707">AL149</f>
        <v>0</v>
      </c>
      <c r="AN149" s="40">
        <f t="shared" ref="AN149:AN150" si="2708">AM149</f>
        <v>0</v>
      </c>
      <c r="AO149" s="40">
        <f t="shared" ref="AO149:AO150" si="2709">AN149</f>
        <v>0</v>
      </c>
      <c r="AP149" s="40">
        <f t="shared" ref="AP149:AP150" si="2710">AO149</f>
        <v>0</v>
      </c>
      <c r="AQ149" s="40">
        <f t="shared" ref="AQ149:AQ150" si="2711">AP149</f>
        <v>0</v>
      </c>
      <c r="AR149" s="40">
        <f t="shared" ref="AR149:AR150" si="2712">AQ149</f>
        <v>0</v>
      </c>
      <c r="AS149" s="41">
        <f t="shared" ref="AS149:AS150" si="2713">AR149</f>
        <v>0</v>
      </c>
      <c r="AU149" s="10" t="str" cm="1">
        <f t="array" ref="AU149">IF($D149="","",INDEX('Data - CO2'!$B$5:$AP$53,MATCH(Kulturmodeller!$D149,'Data - CO2'!$A$5:$A$53,0),AU$20)*E149)</f>
        <v/>
      </c>
      <c r="AV149" t="str" cm="1">
        <f t="array" ref="AV149">IF($D149="","",INDEX('Data - CO2'!$B$5:$AP$53,MATCH(Kulturmodeller!$D149,'Data - CO2'!$A$5:$A$53,0),AV$20)*F149)</f>
        <v/>
      </c>
      <c r="AW149" t="str" cm="1">
        <f t="array" ref="AW149">IF($D149="","",INDEX('Data - CO2'!$B$5:$AP$53,MATCH(Kulturmodeller!$D149,'Data - CO2'!$A$5:$A$53,0),AW$20)*G149)</f>
        <v/>
      </c>
      <c r="AX149" t="str" cm="1">
        <f t="array" ref="AX149">IF($D149="","",INDEX('Data - CO2'!$B$5:$AP$53,MATCH(Kulturmodeller!$D149,'Data - CO2'!$A$5:$A$53,0),AX$20)*H149)</f>
        <v/>
      </c>
      <c r="AY149" t="str" cm="1">
        <f t="array" ref="AY149">IF($D149="","",INDEX('Data - CO2'!$B$5:$AP$53,MATCH(Kulturmodeller!$D149,'Data - CO2'!$A$5:$A$53,0),AY$20)*I149)</f>
        <v/>
      </c>
      <c r="AZ149" t="str" cm="1">
        <f t="array" ref="AZ149">IF($D149="","",INDEX('Data - CO2'!$B$5:$AP$53,MATCH(Kulturmodeller!$D149,'Data - CO2'!$A$5:$A$53,0),AZ$20)*J149)</f>
        <v/>
      </c>
      <c r="BA149" t="str" cm="1">
        <f t="array" ref="BA149">IF($D149="","",INDEX('Data - CO2'!$B$5:$AP$53,MATCH(Kulturmodeller!$D149,'Data - CO2'!$A$5:$A$53,0),BA$20)*K149)</f>
        <v/>
      </c>
      <c r="BB149" t="str" cm="1">
        <f t="array" ref="BB149">IF($D149="","",INDEX('Data - CO2'!$B$5:$AP$53,MATCH(Kulturmodeller!$D149,'Data - CO2'!$A$5:$A$53,0),BB$20)*L149)</f>
        <v/>
      </c>
      <c r="BC149" t="str" cm="1">
        <f t="array" ref="BC149">IF($D149="","",INDEX('Data - CO2'!$B$5:$AP$53,MATCH(Kulturmodeller!$D149,'Data - CO2'!$A$5:$A$53,0),BC$20)*M149)</f>
        <v/>
      </c>
      <c r="BD149" t="str" cm="1">
        <f t="array" ref="BD149">IF($D149="","",INDEX('Data - CO2'!$B$5:$AP$53,MATCH(Kulturmodeller!$D149,'Data - CO2'!$A$5:$A$53,0),BD$20)*N149)</f>
        <v/>
      </c>
      <c r="BE149" t="str" cm="1">
        <f t="array" ref="BE149">IF($D149="","",INDEX('Data - CO2'!$B$5:$AP$53,MATCH(Kulturmodeller!$D149,'Data - CO2'!$A$5:$A$53,0),BE$20)*O149)</f>
        <v/>
      </c>
      <c r="BF149" t="str" cm="1">
        <f t="array" ref="BF149">IF($D149="","",INDEX('Data - CO2'!$B$5:$AP$53,MATCH(Kulturmodeller!$D149,'Data - CO2'!$A$5:$A$53,0),BF$20)*P149)</f>
        <v/>
      </c>
      <c r="BG149" t="str" cm="1">
        <f t="array" ref="BG149">IF($D149="","",INDEX('Data - CO2'!$B$5:$AP$53,MATCH(Kulturmodeller!$D149,'Data - CO2'!$A$5:$A$53,0),BG$20)*Q149)</f>
        <v/>
      </c>
      <c r="BH149" t="str" cm="1">
        <f t="array" ref="BH149">IF($D149="","",INDEX('Data - CO2'!$B$5:$AP$53,MATCH(Kulturmodeller!$D149,'Data - CO2'!$A$5:$A$53,0),BH$20)*R149)</f>
        <v/>
      </c>
      <c r="BI149" t="str" cm="1">
        <f t="array" ref="BI149">IF($D149="","",INDEX('Data - CO2'!$B$5:$AP$53,MATCH(Kulturmodeller!$D149,'Data - CO2'!$A$5:$A$53,0),BI$20)*S149)</f>
        <v/>
      </c>
      <c r="BJ149" t="str" cm="1">
        <f t="array" ref="BJ149">IF($D149="","",INDEX('Data - CO2'!$B$5:$AP$53,MATCH(Kulturmodeller!$D149,'Data - CO2'!$A$5:$A$53,0),BJ$20)*T149)</f>
        <v/>
      </c>
      <c r="BK149" t="str" cm="1">
        <f t="array" ref="BK149">IF($D149="","",INDEX('Data - CO2'!$B$5:$AP$53,MATCH(Kulturmodeller!$D149,'Data - CO2'!$A$5:$A$53,0),BK$20)*U149)</f>
        <v/>
      </c>
      <c r="BL149" t="str" cm="1">
        <f t="array" ref="BL149">IF($D149="","",INDEX('Data - CO2'!$B$5:$AP$53,MATCH(Kulturmodeller!$D149,'Data - CO2'!$A$5:$A$53,0),BL$20)*V149)</f>
        <v/>
      </c>
      <c r="BM149" t="str" cm="1">
        <f t="array" ref="BM149">IF($D149="","",INDEX('Data - CO2'!$B$5:$AP$53,MATCH(Kulturmodeller!$D149,'Data - CO2'!$A$5:$A$53,0),BM$20)*W149)</f>
        <v/>
      </c>
      <c r="BN149" t="str" cm="1">
        <f t="array" ref="BN149">IF($D149="","",INDEX('Data - CO2'!$B$5:$AP$53,MATCH(Kulturmodeller!$D149,'Data - CO2'!$A$5:$A$53,0),BN$20)*X149)</f>
        <v/>
      </c>
      <c r="BO149" t="str" cm="1">
        <f t="array" ref="BO149">IF($D149="","",INDEX('Data - CO2'!$B$5:$AP$53,MATCH(Kulturmodeller!$D149,'Data - CO2'!$A$5:$A$53,0),BO$20)*Y149)</f>
        <v/>
      </c>
      <c r="BP149" t="str" cm="1">
        <f t="array" ref="BP149">IF($D149="","",INDEX('Data - CO2'!$B$5:$AP$53,MATCH(Kulturmodeller!$D149,'Data - CO2'!$A$5:$A$53,0),BP$20)*Z149)</f>
        <v/>
      </c>
      <c r="BQ149" t="str" cm="1">
        <f t="array" ref="BQ149">IF($D149="","",INDEX('Data - CO2'!$B$5:$AP$53,MATCH(Kulturmodeller!$D149,'Data - CO2'!$A$5:$A$53,0),BQ$20)*AA149)</f>
        <v/>
      </c>
      <c r="BR149" t="str" cm="1">
        <f t="array" ref="BR149">IF($D149="","",INDEX('Data - CO2'!$B$5:$AP$53,MATCH(Kulturmodeller!$D149,'Data - CO2'!$A$5:$A$53,0),BR$20)*AB149)</f>
        <v/>
      </c>
      <c r="BS149" t="str" cm="1">
        <f t="array" ref="BS149">IF($D149="","",INDEX('Data - CO2'!$B$5:$AP$53,MATCH(Kulturmodeller!$D149,'Data - CO2'!$A$5:$A$53,0),BS$20)*AC149)</f>
        <v/>
      </c>
      <c r="BT149" t="str" cm="1">
        <f t="array" ref="BT149">IF($D149="","",INDEX('Data - CO2'!$B$5:$AP$53,MATCH(Kulturmodeller!$D149,'Data - CO2'!$A$5:$A$53,0),BT$20)*AD149)</f>
        <v/>
      </c>
      <c r="BU149" t="str" cm="1">
        <f t="array" ref="BU149">IF($D149="","",INDEX('Data - CO2'!$B$5:$AP$53,MATCH(Kulturmodeller!$D149,'Data - CO2'!$A$5:$A$53,0),BU$20)*AE149)</f>
        <v/>
      </c>
      <c r="BV149" t="str" cm="1">
        <f t="array" ref="BV149">IF($D149="","",INDEX('Data - CO2'!$B$5:$AP$53,MATCH(Kulturmodeller!$D149,'Data - CO2'!$A$5:$A$53,0),BV$20)*AF149)</f>
        <v/>
      </c>
      <c r="BW149" t="str" cm="1">
        <f t="array" ref="BW149">IF($D149="","",INDEX('Data - CO2'!$B$5:$AP$53,MATCH(Kulturmodeller!$D149,'Data - CO2'!$A$5:$A$53,0),BW$20)*AG149)</f>
        <v/>
      </c>
      <c r="BX149" t="str" cm="1">
        <f t="array" ref="BX149">IF($D149="","",INDEX('Data - CO2'!$B$5:$AP$53,MATCH(Kulturmodeller!$D149,'Data - CO2'!$A$5:$A$53,0),BX$20)*AH149)</f>
        <v/>
      </c>
      <c r="BY149" t="str" cm="1">
        <f t="array" ref="BY149">IF($D149="","",INDEX('Data - CO2'!$B$5:$AP$53,MATCH(Kulturmodeller!$D149,'Data - CO2'!$A$5:$A$53,0),BY$20)*AI149)</f>
        <v/>
      </c>
      <c r="BZ149" t="str" cm="1">
        <f t="array" ref="BZ149">IF($D149="","",INDEX('Data - CO2'!$B$5:$AP$53,MATCH(Kulturmodeller!$D149,'Data - CO2'!$A$5:$A$53,0),BZ$20)*AJ149)</f>
        <v/>
      </c>
      <c r="CA149" t="str" cm="1">
        <f t="array" ref="CA149">IF($D149="","",INDEX('Data - CO2'!$B$5:$AP$53,MATCH(Kulturmodeller!$D149,'Data - CO2'!$A$5:$A$53,0),CA$20)*AK149)</f>
        <v/>
      </c>
      <c r="CB149" t="str" cm="1">
        <f t="array" ref="CB149">IF($D149="","",INDEX('Data - CO2'!$B$5:$AP$53,MATCH(Kulturmodeller!$D149,'Data - CO2'!$A$5:$A$53,0),CB$20)*AL149)</f>
        <v/>
      </c>
      <c r="CC149" t="str" cm="1">
        <f t="array" ref="CC149">IF($D149="","",INDEX('Data - CO2'!$B$5:$AP$53,MATCH(Kulturmodeller!$D149,'Data - CO2'!$A$5:$A$53,0),CC$20)*AM149)</f>
        <v/>
      </c>
      <c r="CD149" t="str" cm="1">
        <f t="array" ref="CD149">IF($D149="","",INDEX('Data - CO2'!$B$5:$AP$53,MATCH(Kulturmodeller!$D149,'Data - CO2'!$A$5:$A$53,0),CD$20)*AN149)</f>
        <v/>
      </c>
      <c r="CE149" t="str" cm="1">
        <f t="array" ref="CE149">IF($D149="","",INDEX('Data - CO2'!$B$5:$AP$53,MATCH(Kulturmodeller!$D149,'Data - CO2'!$A$5:$A$53,0),CE$20)*AO149)</f>
        <v/>
      </c>
      <c r="CF149" t="str" cm="1">
        <f t="array" ref="CF149">IF($D149="","",INDEX('Data - CO2'!$B$5:$AP$53,MATCH(Kulturmodeller!$D149,'Data - CO2'!$A$5:$A$53,0),CF$20)*AP149)</f>
        <v/>
      </c>
      <c r="CG149" t="str" cm="1">
        <f t="array" ref="CG149">IF($D149="","",INDEX('Data - CO2'!$B$5:$AP$53,MATCH(Kulturmodeller!$D149,'Data - CO2'!$A$5:$A$53,0),CG$20)*AQ149)</f>
        <v/>
      </c>
      <c r="CH149" t="str" cm="1">
        <f t="array" ref="CH149">IF($D149="","",INDEX('Data - CO2'!$B$5:$AP$53,MATCH(Kulturmodeller!$D149,'Data - CO2'!$A$5:$A$53,0),CH$20)*AR149)</f>
        <v/>
      </c>
      <c r="CI149" s="11" t="str" cm="1">
        <f t="array" ref="CI149">IF($D149="","",INDEX('Data - CO2'!$B$5:$AP$53,MATCH(Kulturmodeller!$D149,'Data - CO2'!$A$5:$A$53,0),CI$20)*AS149)</f>
        <v/>
      </c>
    </row>
    <row r="150" spans="1:87" x14ac:dyDescent="0.3">
      <c r="A150" s="12" t="s">
        <v>87</v>
      </c>
      <c r="B150" s="12"/>
      <c r="C150" s="129"/>
      <c r="D150" s="129"/>
      <c r="E150" s="127"/>
      <c r="F150" s="45">
        <f>E150</f>
        <v>0</v>
      </c>
      <c r="G150" s="46">
        <f t="shared" si="2675"/>
        <v>0</v>
      </c>
      <c r="H150" s="46">
        <f t="shared" si="2676"/>
        <v>0</v>
      </c>
      <c r="I150" s="46">
        <f t="shared" si="2677"/>
        <v>0</v>
      </c>
      <c r="J150" s="46">
        <f t="shared" si="2678"/>
        <v>0</v>
      </c>
      <c r="K150" s="46">
        <f t="shared" si="2679"/>
        <v>0</v>
      </c>
      <c r="L150" s="46">
        <f t="shared" si="2680"/>
        <v>0</v>
      </c>
      <c r="M150" s="46">
        <f t="shared" si="2681"/>
        <v>0</v>
      </c>
      <c r="N150" s="46">
        <f t="shared" si="2682"/>
        <v>0</v>
      </c>
      <c r="O150" s="46">
        <f t="shared" si="2683"/>
        <v>0</v>
      </c>
      <c r="P150" s="46">
        <f t="shared" si="2684"/>
        <v>0</v>
      </c>
      <c r="Q150" s="46">
        <f t="shared" si="2685"/>
        <v>0</v>
      </c>
      <c r="R150" s="46">
        <f t="shared" si="2686"/>
        <v>0</v>
      </c>
      <c r="S150" s="46">
        <f t="shared" si="2687"/>
        <v>0</v>
      </c>
      <c r="T150" s="46">
        <f t="shared" si="2688"/>
        <v>0</v>
      </c>
      <c r="U150" s="46">
        <f t="shared" si="2689"/>
        <v>0</v>
      </c>
      <c r="V150" s="46">
        <f t="shared" si="2690"/>
        <v>0</v>
      </c>
      <c r="W150" s="46">
        <f t="shared" si="2691"/>
        <v>0</v>
      </c>
      <c r="X150" s="46">
        <f t="shared" si="2692"/>
        <v>0</v>
      </c>
      <c r="Y150" s="46">
        <f t="shared" si="2693"/>
        <v>0</v>
      </c>
      <c r="Z150" s="46">
        <f t="shared" si="2694"/>
        <v>0</v>
      </c>
      <c r="AA150" s="46">
        <f t="shared" si="2695"/>
        <v>0</v>
      </c>
      <c r="AB150" s="46">
        <f t="shared" si="2696"/>
        <v>0</v>
      </c>
      <c r="AC150" s="46">
        <f t="shared" si="2697"/>
        <v>0</v>
      </c>
      <c r="AD150" s="46">
        <f t="shared" si="2698"/>
        <v>0</v>
      </c>
      <c r="AE150" s="46">
        <f t="shared" si="2699"/>
        <v>0</v>
      </c>
      <c r="AF150" s="46">
        <f t="shared" si="2700"/>
        <v>0</v>
      </c>
      <c r="AG150" s="46">
        <f t="shared" si="2701"/>
        <v>0</v>
      </c>
      <c r="AH150" s="46">
        <f t="shared" si="2702"/>
        <v>0</v>
      </c>
      <c r="AI150" s="46">
        <f t="shared" si="2703"/>
        <v>0</v>
      </c>
      <c r="AJ150" s="46">
        <f t="shared" si="2704"/>
        <v>0</v>
      </c>
      <c r="AK150" s="46">
        <f t="shared" si="2705"/>
        <v>0</v>
      </c>
      <c r="AL150" s="46">
        <f t="shared" si="2706"/>
        <v>0</v>
      </c>
      <c r="AM150" s="46">
        <f t="shared" si="2707"/>
        <v>0</v>
      </c>
      <c r="AN150" s="46">
        <f t="shared" si="2708"/>
        <v>0</v>
      </c>
      <c r="AO150" s="46">
        <f t="shared" si="2709"/>
        <v>0</v>
      </c>
      <c r="AP150" s="46">
        <f t="shared" si="2710"/>
        <v>0</v>
      </c>
      <c r="AQ150" s="46">
        <f t="shared" si="2711"/>
        <v>0</v>
      </c>
      <c r="AR150" s="46">
        <f t="shared" si="2712"/>
        <v>0</v>
      </c>
      <c r="AS150" s="47">
        <f t="shared" si="2713"/>
        <v>0</v>
      </c>
      <c r="AU150" s="10" t="str" cm="1">
        <f t="array" ref="AU150">IF($D150="","",INDEX('Data - CO2'!$B$5:$AP$53,MATCH(Kulturmodeller!$D150,'Data - CO2'!$A$5:$A$53,0),AU$20)*E150)</f>
        <v/>
      </c>
      <c r="AV150" t="str" cm="1">
        <f t="array" ref="AV150">IF($D150="","",INDEX('Data - CO2'!$B$5:$AP$53,MATCH(Kulturmodeller!$D150,'Data - CO2'!$A$5:$A$53,0),AV$20)*F150)</f>
        <v/>
      </c>
      <c r="AW150" t="str" cm="1">
        <f t="array" ref="AW150">IF($D150="","",INDEX('Data - CO2'!$B$5:$AP$53,MATCH(Kulturmodeller!$D150,'Data - CO2'!$A$5:$A$53,0),AW$20)*G150)</f>
        <v/>
      </c>
      <c r="AX150" t="str" cm="1">
        <f t="array" ref="AX150">IF($D150="","",INDEX('Data - CO2'!$B$5:$AP$53,MATCH(Kulturmodeller!$D150,'Data - CO2'!$A$5:$A$53,0),AX$20)*H150)</f>
        <v/>
      </c>
      <c r="AY150" t="str" cm="1">
        <f t="array" ref="AY150">IF($D150="","",INDEX('Data - CO2'!$B$5:$AP$53,MATCH(Kulturmodeller!$D150,'Data - CO2'!$A$5:$A$53,0),AY$20)*I150)</f>
        <v/>
      </c>
      <c r="AZ150" t="str" cm="1">
        <f t="array" ref="AZ150">IF($D150="","",INDEX('Data - CO2'!$B$5:$AP$53,MATCH(Kulturmodeller!$D150,'Data - CO2'!$A$5:$A$53,0),AZ$20)*J150)</f>
        <v/>
      </c>
      <c r="BA150" t="str" cm="1">
        <f t="array" ref="BA150">IF($D150="","",INDEX('Data - CO2'!$B$5:$AP$53,MATCH(Kulturmodeller!$D150,'Data - CO2'!$A$5:$A$53,0),BA$20)*K150)</f>
        <v/>
      </c>
      <c r="BB150" t="str" cm="1">
        <f t="array" ref="BB150">IF($D150="","",INDEX('Data - CO2'!$B$5:$AP$53,MATCH(Kulturmodeller!$D150,'Data - CO2'!$A$5:$A$53,0),BB$20)*L150)</f>
        <v/>
      </c>
      <c r="BC150" t="str" cm="1">
        <f t="array" ref="BC150">IF($D150="","",INDEX('Data - CO2'!$B$5:$AP$53,MATCH(Kulturmodeller!$D150,'Data - CO2'!$A$5:$A$53,0),BC$20)*M150)</f>
        <v/>
      </c>
      <c r="BD150" t="str" cm="1">
        <f t="array" ref="BD150">IF($D150="","",INDEX('Data - CO2'!$B$5:$AP$53,MATCH(Kulturmodeller!$D150,'Data - CO2'!$A$5:$A$53,0),BD$20)*N150)</f>
        <v/>
      </c>
      <c r="BE150" t="str" cm="1">
        <f t="array" ref="BE150">IF($D150="","",INDEX('Data - CO2'!$B$5:$AP$53,MATCH(Kulturmodeller!$D150,'Data - CO2'!$A$5:$A$53,0),BE$20)*O150)</f>
        <v/>
      </c>
      <c r="BF150" t="str" cm="1">
        <f t="array" ref="BF150">IF($D150="","",INDEX('Data - CO2'!$B$5:$AP$53,MATCH(Kulturmodeller!$D150,'Data - CO2'!$A$5:$A$53,0),BF$20)*P150)</f>
        <v/>
      </c>
      <c r="BG150" t="str" cm="1">
        <f t="array" ref="BG150">IF($D150="","",INDEX('Data - CO2'!$B$5:$AP$53,MATCH(Kulturmodeller!$D150,'Data - CO2'!$A$5:$A$53,0),BG$20)*Q150)</f>
        <v/>
      </c>
      <c r="BH150" t="str" cm="1">
        <f t="array" ref="BH150">IF($D150="","",INDEX('Data - CO2'!$B$5:$AP$53,MATCH(Kulturmodeller!$D150,'Data - CO2'!$A$5:$A$53,0),BH$20)*R150)</f>
        <v/>
      </c>
      <c r="BI150" t="str" cm="1">
        <f t="array" ref="BI150">IF($D150="","",INDEX('Data - CO2'!$B$5:$AP$53,MATCH(Kulturmodeller!$D150,'Data - CO2'!$A$5:$A$53,0),BI$20)*S150)</f>
        <v/>
      </c>
      <c r="BJ150" t="str" cm="1">
        <f t="array" ref="BJ150">IF($D150="","",INDEX('Data - CO2'!$B$5:$AP$53,MATCH(Kulturmodeller!$D150,'Data - CO2'!$A$5:$A$53,0),BJ$20)*T150)</f>
        <v/>
      </c>
      <c r="BK150" t="str" cm="1">
        <f t="array" ref="BK150">IF($D150="","",INDEX('Data - CO2'!$B$5:$AP$53,MATCH(Kulturmodeller!$D150,'Data - CO2'!$A$5:$A$53,0),BK$20)*U150)</f>
        <v/>
      </c>
      <c r="BL150" t="str" cm="1">
        <f t="array" ref="BL150">IF($D150="","",INDEX('Data - CO2'!$B$5:$AP$53,MATCH(Kulturmodeller!$D150,'Data - CO2'!$A$5:$A$53,0),BL$20)*V150)</f>
        <v/>
      </c>
      <c r="BM150" t="str" cm="1">
        <f t="array" ref="BM150">IF($D150="","",INDEX('Data - CO2'!$B$5:$AP$53,MATCH(Kulturmodeller!$D150,'Data - CO2'!$A$5:$A$53,0),BM$20)*W150)</f>
        <v/>
      </c>
      <c r="BN150" t="str" cm="1">
        <f t="array" ref="BN150">IF($D150="","",INDEX('Data - CO2'!$B$5:$AP$53,MATCH(Kulturmodeller!$D150,'Data - CO2'!$A$5:$A$53,0),BN$20)*X150)</f>
        <v/>
      </c>
      <c r="BO150" t="str" cm="1">
        <f t="array" ref="BO150">IF($D150="","",INDEX('Data - CO2'!$B$5:$AP$53,MATCH(Kulturmodeller!$D150,'Data - CO2'!$A$5:$A$53,0),BO$20)*Y150)</f>
        <v/>
      </c>
      <c r="BP150" t="str" cm="1">
        <f t="array" ref="BP150">IF($D150="","",INDEX('Data - CO2'!$B$5:$AP$53,MATCH(Kulturmodeller!$D150,'Data - CO2'!$A$5:$A$53,0),BP$20)*Z150)</f>
        <v/>
      </c>
      <c r="BQ150" t="str" cm="1">
        <f t="array" ref="BQ150">IF($D150="","",INDEX('Data - CO2'!$B$5:$AP$53,MATCH(Kulturmodeller!$D150,'Data - CO2'!$A$5:$A$53,0),BQ$20)*AA150)</f>
        <v/>
      </c>
      <c r="BR150" t="str" cm="1">
        <f t="array" ref="BR150">IF($D150="","",INDEX('Data - CO2'!$B$5:$AP$53,MATCH(Kulturmodeller!$D150,'Data - CO2'!$A$5:$A$53,0),BR$20)*AB150)</f>
        <v/>
      </c>
      <c r="BS150" t="str" cm="1">
        <f t="array" ref="BS150">IF($D150="","",INDEX('Data - CO2'!$B$5:$AP$53,MATCH(Kulturmodeller!$D150,'Data - CO2'!$A$5:$A$53,0),BS$20)*AC150)</f>
        <v/>
      </c>
      <c r="BT150" t="str" cm="1">
        <f t="array" ref="BT150">IF($D150="","",INDEX('Data - CO2'!$B$5:$AP$53,MATCH(Kulturmodeller!$D150,'Data - CO2'!$A$5:$A$53,0),BT$20)*AD150)</f>
        <v/>
      </c>
      <c r="BU150" t="str" cm="1">
        <f t="array" ref="BU150">IF($D150="","",INDEX('Data - CO2'!$B$5:$AP$53,MATCH(Kulturmodeller!$D150,'Data - CO2'!$A$5:$A$53,0),BU$20)*AE150)</f>
        <v/>
      </c>
      <c r="BV150" t="str" cm="1">
        <f t="array" ref="BV150">IF($D150="","",INDEX('Data - CO2'!$B$5:$AP$53,MATCH(Kulturmodeller!$D150,'Data - CO2'!$A$5:$A$53,0),BV$20)*AF150)</f>
        <v/>
      </c>
      <c r="BW150" t="str" cm="1">
        <f t="array" ref="BW150">IF($D150="","",INDEX('Data - CO2'!$B$5:$AP$53,MATCH(Kulturmodeller!$D150,'Data - CO2'!$A$5:$A$53,0),BW$20)*AG150)</f>
        <v/>
      </c>
      <c r="BX150" t="str" cm="1">
        <f t="array" ref="BX150">IF($D150="","",INDEX('Data - CO2'!$B$5:$AP$53,MATCH(Kulturmodeller!$D150,'Data - CO2'!$A$5:$A$53,0),BX$20)*AH150)</f>
        <v/>
      </c>
      <c r="BY150" t="str" cm="1">
        <f t="array" ref="BY150">IF($D150="","",INDEX('Data - CO2'!$B$5:$AP$53,MATCH(Kulturmodeller!$D150,'Data - CO2'!$A$5:$A$53,0),BY$20)*AI150)</f>
        <v/>
      </c>
      <c r="BZ150" t="str" cm="1">
        <f t="array" ref="BZ150">IF($D150="","",INDEX('Data - CO2'!$B$5:$AP$53,MATCH(Kulturmodeller!$D150,'Data - CO2'!$A$5:$A$53,0),BZ$20)*AJ150)</f>
        <v/>
      </c>
      <c r="CA150" t="str" cm="1">
        <f t="array" ref="CA150">IF($D150="","",INDEX('Data - CO2'!$B$5:$AP$53,MATCH(Kulturmodeller!$D150,'Data - CO2'!$A$5:$A$53,0),CA$20)*AK150)</f>
        <v/>
      </c>
      <c r="CB150" t="str" cm="1">
        <f t="array" ref="CB150">IF($D150="","",INDEX('Data - CO2'!$B$5:$AP$53,MATCH(Kulturmodeller!$D150,'Data - CO2'!$A$5:$A$53,0),CB$20)*AL150)</f>
        <v/>
      </c>
      <c r="CC150" t="str" cm="1">
        <f t="array" ref="CC150">IF($D150="","",INDEX('Data - CO2'!$B$5:$AP$53,MATCH(Kulturmodeller!$D150,'Data - CO2'!$A$5:$A$53,0),CC$20)*AM150)</f>
        <v/>
      </c>
      <c r="CD150" t="str" cm="1">
        <f t="array" ref="CD150">IF($D150="","",INDEX('Data - CO2'!$B$5:$AP$53,MATCH(Kulturmodeller!$D150,'Data - CO2'!$A$5:$A$53,0),CD$20)*AN150)</f>
        <v/>
      </c>
      <c r="CE150" t="str" cm="1">
        <f t="array" ref="CE150">IF($D150="","",INDEX('Data - CO2'!$B$5:$AP$53,MATCH(Kulturmodeller!$D150,'Data - CO2'!$A$5:$A$53,0),CE$20)*AO150)</f>
        <v/>
      </c>
      <c r="CF150" t="str" cm="1">
        <f t="array" ref="CF150">IF($D150="","",INDEX('Data - CO2'!$B$5:$AP$53,MATCH(Kulturmodeller!$D150,'Data - CO2'!$A$5:$A$53,0),CF$20)*AP150)</f>
        <v/>
      </c>
      <c r="CG150" t="str" cm="1">
        <f t="array" ref="CG150">IF($D150="","",INDEX('Data - CO2'!$B$5:$AP$53,MATCH(Kulturmodeller!$D150,'Data - CO2'!$A$5:$A$53,0),CG$20)*AQ150)</f>
        <v/>
      </c>
      <c r="CH150" t="str" cm="1">
        <f t="array" ref="CH150">IF($D150="","",INDEX('Data - CO2'!$B$5:$AP$53,MATCH(Kulturmodeller!$D150,'Data - CO2'!$A$5:$A$53,0),CH$20)*AR150)</f>
        <v/>
      </c>
      <c r="CI150" s="11" t="str" cm="1">
        <f t="array" ref="CI150">IF($D150="","",INDEX('Data - CO2'!$B$5:$AP$53,MATCH(Kulturmodeller!$D150,'Data - CO2'!$A$5:$A$53,0),CI$20)*AS150)</f>
        <v/>
      </c>
    </row>
    <row r="151" spans="1:87" x14ac:dyDescent="0.3">
      <c r="A151" s="42"/>
      <c r="B151" s="42"/>
      <c r="C151" s="42"/>
      <c r="D151" s="12"/>
      <c r="E151" s="52"/>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4"/>
      <c r="AU151" s="111">
        <f t="shared" ref="AU151:CH151" si="2714">SUM(AU149:AU150)</f>
        <v>0</v>
      </c>
      <c r="AV151" s="112">
        <f t="shared" si="2714"/>
        <v>0</v>
      </c>
      <c r="AW151" s="112">
        <f t="shared" si="2714"/>
        <v>0</v>
      </c>
      <c r="AX151" s="112">
        <f t="shared" si="2714"/>
        <v>0</v>
      </c>
      <c r="AY151" s="112">
        <f t="shared" si="2714"/>
        <v>0</v>
      </c>
      <c r="AZ151" s="112">
        <f t="shared" si="2714"/>
        <v>0</v>
      </c>
      <c r="BA151" s="112">
        <f t="shared" si="2714"/>
        <v>0</v>
      </c>
      <c r="BB151" s="112">
        <f t="shared" si="2714"/>
        <v>0</v>
      </c>
      <c r="BC151" s="112">
        <f t="shared" si="2714"/>
        <v>0</v>
      </c>
      <c r="BD151" s="112">
        <f t="shared" si="2714"/>
        <v>0</v>
      </c>
      <c r="BE151" s="112">
        <f t="shared" si="2714"/>
        <v>0</v>
      </c>
      <c r="BF151" s="112">
        <f t="shared" si="2714"/>
        <v>0</v>
      </c>
      <c r="BG151" s="112">
        <f t="shared" si="2714"/>
        <v>0</v>
      </c>
      <c r="BH151" s="112">
        <f t="shared" si="2714"/>
        <v>0</v>
      </c>
      <c r="BI151" s="112">
        <f t="shared" si="2714"/>
        <v>0</v>
      </c>
      <c r="BJ151" s="112">
        <f t="shared" si="2714"/>
        <v>0</v>
      </c>
      <c r="BK151" s="112">
        <f t="shared" si="2714"/>
        <v>0</v>
      </c>
      <c r="BL151" s="112">
        <f t="shared" si="2714"/>
        <v>0</v>
      </c>
      <c r="BM151" s="112">
        <f t="shared" si="2714"/>
        <v>0</v>
      </c>
      <c r="BN151" s="112">
        <f t="shared" si="2714"/>
        <v>0</v>
      </c>
      <c r="BO151" s="112">
        <f t="shared" si="2714"/>
        <v>0</v>
      </c>
      <c r="BP151" s="112">
        <f t="shared" si="2714"/>
        <v>0</v>
      </c>
      <c r="BQ151" s="112">
        <f t="shared" si="2714"/>
        <v>0</v>
      </c>
      <c r="BR151" s="112">
        <f t="shared" si="2714"/>
        <v>0</v>
      </c>
      <c r="BS151" s="112">
        <f t="shared" si="2714"/>
        <v>0</v>
      </c>
      <c r="BT151" s="112">
        <f t="shared" si="2714"/>
        <v>0</v>
      </c>
      <c r="BU151" s="112">
        <f t="shared" si="2714"/>
        <v>0</v>
      </c>
      <c r="BV151" s="112">
        <f t="shared" si="2714"/>
        <v>0</v>
      </c>
      <c r="BW151" s="112">
        <f t="shared" si="2714"/>
        <v>0</v>
      </c>
      <c r="BX151" s="112">
        <f t="shared" si="2714"/>
        <v>0</v>
      </c>
      <c r="BY151" s="112">
        <f t="shared" si="2714"/>
        <v>0</v>
      </c>
      <c r="BZ151" s="112">
        <f t="shared" si="2714"/>
        <v>0</v>
      </c>
      <c r="CA151" s="112">
        <f t="shared" si="2714"/>
        <v>0</v>
      </c>
      <c r="CB151" s="112">
        <f t="shared" si="2714"/>
        <v>0</v>
      </c>
      <c r="CC151" s="112">
        <f t="shared" si="2714"/>
        <v>0</v>
      </c>
      <c r="CD151" s="112">
        <f t="shared" si="2714"/>
        <v>0</v>
      </c>
      <c r="CE151" s="112">
        <f t="shared" si="2714"/>
        <v>0</v>
      </c>
      <c r="CF151" s="112">
        <f t="shared" si="2714"/>
        <v>0</v>
      </c>
      <c r="CG151" s="112">
        <f t="shared" si="2714"/>
        <v>0</v>
      </c>
      <c r="CH151" s="112">
        <f t="shared" si="2714"/>
        <v>0</v>
      </c>
      <c r="CI151" s="113">
        <f>SUM(CI149:CI150)</f>
        <v>0</v>
      </c>
    </row>
    <row r="152" spans="1:87" x14ac:dyDescent="0.3">
      <c r="A152" s="55" t="s">
        <v>88</v>
      </c>
      <c r="B152" s="55"/>
      <c r="C152" s="55"/>
      <c r="D152" s="56"/>
      <c r="E152" s="57"/>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9"/>
      <c r="AT152" s="91">
        <f>AVERAGE(BO152:CI152)</f>
        <v>297.58156040782512</v>
      </c>
      <c r="AU152" s="111">
        <f>AU148+AU151</f>
        <v>0</v>
      </c>
      <c r="AV152" s="112">
        <f t="shared" ref="AV152" si="2715">AV148+AV151</f>
        <v>1.6069161873321911</v>
      </c>
      <c r="AW152" s="112">
        <f t="shared" ref="AW152" si="2716">AW148+AW151</f>
        <v>10.011208320485377</v>
      </c>
      <c r="AX152" s="112">
        <f t="shared" ref="AX152" si="2717">AX148+AX151</f>
        <v>18.880346653037162</v>
      </c>
      <c r="AY152" s="112">
        <f t="shared" ref="AY152" si="2718">AY148+AY151</f>
        <v>30.979749839142894</v>
      </c>
      <c r="AZ152" s="112">
        <f t="shared" ref="AZ152" si="2719">AZ148+AZ151</f>
        <v>68.134793194892467</v>
      </c>
      <c r="BA152" s="112">
        <f t="shared" ref="BA152" si="2720">BA148+BA151</f>
        <v>127.8962982070955</v>
      </c>
      <c r="BB152" s="112">
        <f t="shared" ref="BB152" si="2721">BB148+BB151</f>
        <v>189.08091002006589</v>
      </c>
      <c r="BC152" s="112">
        <f t="shared" ref="BC152" si="2722">BC148+BC151</f>
        <v>222.49979390169992</v>
      </c>
      <c r="BD152" s="112">
        <f t="shared" ref="BD152" si="2723">BD148+BD151</f>
        <v>246.25820070779952</v>
      </c>
      <c r="BE152" s="112">
        <f t="shared" ref="BE152" si="2724">BE148+BE151</f>
        <v>272.78524014738076</v>
      </c>
      <c r="BF152" s="112">
        <f t="shared" ref="BF152" si="2725">BF148+BF151</f>
        <v>299.72167803090946</v>
      </c>
      <c r="BG152" s="112">
        <f t="shared" ref="BG152" si="2726">BG148+BG151</f>
        <v>326.72103148194287</v>
      </c>
      <c r="BH152" s="112">
        <f t="shared" ref="BH152" si="2727">BH148+BH151</f>
        <v>352.57277574108059</v>
      </c>
      <c r="BI152" s="112">
        <f t="shared" ref="BI152" si="2728">BI148+BI151</f>
        <v>376.932662537856</v>
      </c>
      <c r="BJ152" s="112">
        <f t="shared" ref="BJ152" si="2729">BJ148+BJ151</f>
        <v>401.4689846237398</v>
      </c>
      <c r="BK152" s="112">
        <f t="shared" ref="BK152" si="2730">BK148+BK151</f>
        <v>425.52961379865206</v>
      </c>
      <c r="BL152" s="112">
        <f t="shared" ref="BL152" si="2731">BL148+BL151</f>
        <v>398.59716266166168</v>
      </c>
      <c r="BM152" s="112">
        <f t="shared" ref="BM152" si="2732">BM148+BM151</f>
        <v>410.3864771385326</v>
      </c>
      <c r="BN152" s="112">
        <f t="shared" ref="BN152" si="2733">BN148+BN151</f>
        <v>423.58267074428051</v>
      </c>
      <c r="BO152" s="112">
        <f t="shared" ref="BO152" si="2734">BO148+BO151</f>
        <v>435.49542951892255</v>
      </c>
      <c r="BP152" s="112">
        <f t="shared" ref="BP152" si="2735">BP148+BP151</f>
        <v>452.75472377366924</v>
      </c>
      <c r="BQ152" s="112">
        <f t="shared" ref="BQ152" si="2736">BQ148+BQ151</f>
        <v>470.15665396077156</v>
      </c>
      <c r="BR152" s="112">
        <f t="shared" ref="BR152" si="2737">BR148+BR151</f>
        <v>484.90499732788953</v>
      </c>
      <c r="BS152" s="112">
        <f t="shared" ref="BS152" si="2738">BS148+BS151</f>
        <v>496.09759688718407</v>
      </c>
      <c r="BT152" s="112">
        <f t="shared" ref="BT152" si="2739">BT148+BT151</f>
        <v>506.406381312218</v>
      </c>
      <c r="BU152" s="112">
        <f t="shared" ref="BU152" si="2740">BU148+BU151</f>
        <v>515.53321449166765</v>
      </c>
      <c r="BV152" s="112">
        <f t="shared" ref="BV152" si="2741">BV148+BV151</f>
        <v>526.31563325643936</v>
      </c>
      <c r="BW152" s="112">
        <f t="shared" ref="BW152" si="2742">BW148+BW151</f>
        <v>535.1252623495418</v>
      </c>
      <c r="BX152" s="112">
        <f t="shared" ref="BX152" si="2743">BX148+BX151</f>
        <v>42.261369147938318</v>
      </c>
      <c r="BY152" s="112">
        <f t="shared" ref="BY152" si="2744">BY148+BY151</f>
        <v>46.871104174101006</v>
      </c>
      <c r="BZ152" s="112">
        <f t="shared" ref="BZ152" si="2745">BZ148+BZ151</f>
        <v>54.235400587237464</v>
      </c>
      <c r="CA152" s="112">
        <f t="shared" ref="CA152" si="2746">CA148+CA151</f>
        <v>65.135380693816856</v>
      </c>
      <c r="CB152" s="112">
        <f t="shared" ref="CB152" si="2747">CB148+CB151</f>
        <v>54.549669231834045</v>
      </c>
      <c r="CC152" s="112">
        <f t="shared" ref="CC152" si="2748">CC148+CC151</f>
        <v>107.38919310570446</v>
      </c>
      <c r="CD152" s="112">
        <f t="shared" ref="CD152" si="2749">CD148+CD151</f>
        <v>164.88804681819803</v>
      </c>
      <c r="CE152" s="112">
        <f t="shared" ref="CE152" si="2750">CE148+CE151</f>
        <v>198.57682124504529</v>
      </c>
      <c r="CF152" s="112">
        <f t="shared" ref="CF152" si="2751">CF148+CF151</f>
        <v>226.7740249137577</v>
      </c>
      <c r="CG152" s="112">
        <f t="shared" ref="CG152" si="2752">CG148+CG151</f>
        <v>258.98355892804068</v>
      </c>
      <c r="CH152" s="112">
        <f t="shared" ref="CH152" si="2753">CH148+CH151</f>
        <v>289.47968437366882</v>
      </c>
      <c r="CI152" s="113">
        <f t="shared" ref="CI152" si="2754">CI148+CI151</f>
        <v>317.27862246668167</v>
      </c>
    </row>
    <row r="155" spans="1:87" x14ac:dyDescent="0.3">
      <c r="A155" s="60" t="s">
        <v>360</v>
      </c>
      <c r="AU155" t="s">
        <v>91</v>
      </c>
    </row>
    <row r="156" spans="1:87" x14ac:dyDescent="0.3">
      <c r="A156" s="25" t="s">
        <v>361</v>
      </c>
      <c r="B156" s="25"/>
      <c r="C156" s="25"/>
      <c r="D156" s="26"/>
      <c r="E156" s="27" t="s">
        <v>78</v>
      </c>
      <c r="F156" s="104"/>
      <c r="G156" s="104"/>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9"/>
      <c r="AU156">
        <v>1</v>
      </c>
      <c r="AV156">
        <v>2</v>
      </c>
      <c r="AW156">
        <v>3</v>
      </c>
      <c r="AX156">
        <v>4</v>
      </c>
      <c r="AY156">
        <v>5</v>
      </c>
      <c r="AZ156">
        <v>6</v>
      </c>
      <c r="BA156">
        <v>7</v>
      </c>
      <c r="BB156">
        <v>8</v>
      </c>
      <c r="BC156">
        <v>9</v>
      </c>
      <c r="BD156">
        <v>10</v>
      </c>
      <c r="BE156">
        <v>11</v>
      </c>
      <c r="BF156">
        <v>12</v>
      </c>
      <c r="BG156">
        <v>13</v>
      </c>
      <c r="BH156">
        <v>14</v>
      </c>
      <c r="BI156">
        <v>15</v>
      </c>
      <c r="BJ156">
        <v>16</v>
      </c>
      <c r="BK156">
        <v>17</v>
      </c>
      <c r="BL156">
        <v>18</v>
      </c>
      <c r="BM156">
        <v>19</v>
      </c>
      <c r="BN156">
        <v>20</v>
      </c>
      <c r="BO156">
        <v>21</v>
      </c>
      <c r="BP156">
        <v>22</v>
      </c>
      <c r="BQ156">
        <v>23</v>
      </c>
      <c r="BR156">
        <v>24</v>
      </c>
      <c r="BS156">
        <v>25</v>
      </c>
      <c r="BT156">
        <v>26</v>
      </c>
      <c r="BU156">
        <v>27</v>
      </c>
      <c r="BV156">
        <v>28</v>
      </c>
      <c r="BW156">
        <v>29</v>
      </c>
      <c r="BX156">
        <v>30</v>
      </c>
      <c r="BY156">
        <v>31</v>
      </c>
      <c r="BZ156">
        <v>32</v>
      </c>
      <c r="CA156">
        <v>33</v>
      </c>
      <c r="CB156">
        <v>34</v>
      </c>
      <c r="CC156">
        <v>35</v>
      </c>
      <c r="CD156">
        <v>36</v>
      </c>
      <c r="CE156">
        <v>37</v>
      </c>
      <c r="CF156">
        <v>38</v>
      </c>
      <c r="CG156">
        <v>39</v>
      </c>
      <c r="CH156">
        <v>40</v>
      </c>
      <c r="CI156">
        <v>41</v>
      </c>
    </row>
    <row r="157" spans="1:87" x14ac:dyDescent="0.3">
      <c r="A157" s="147" t="s">
        <v>303</v>
      </c>
      <c r="B157" s="148">
        <f>Lister!$B$13</f>
        <v>1</v>
      </c>
      <c r="C157" s="28" t="s">
        <v>60</v>
      </c>
      <c r="D157" s="29" t="s">
        <v>79</v>
      </c>
      <c r="E157" s="30" t="s">
        <v>163</v>
      </c>
      <c r="F157" s="31" t="s">
        <v>250</v>
      </c>
      <c r="G157" s="31" t="s">
        <v>137</v>
      </c>
      <c r="H157" s="31" t="s">
        <v>138</v>
      </c>
      <c r="I157" s="31" t="s">
        <v>139</v>
      </c>
      <c r="J157" s="31" t="s">
        <v>140</v>
      </c>
      <c r="K157" s="31" t="s">
        <v>141</v>
      </c>
      <c r="L157" s="31" t="s">
        <v>80</v>
      </c>
      <c r="M157" s="31" t="s">
        <v>144</v>
      </c>
      <c r="N157" s="31" t="s">
        <v>145</v>
      </c>
      <c r="O157" s="31" t="s">
        <v>146</v>
      </c>
      <c r="P157" s="31" t="s">
        <v>147</v>
      </c>
      <c r="Q157" s="31" t="s">
        <v>152</v>
      </c>
      <c r="R157" s="31" t="s">
        <v>153</v>
      </c>
      <c r="S157" s="31" t="s">
        <v>154</v>
      </c>
      <c r="T157" s="31" t="s">
        <v>155</v>
      </c>
      <c r="U157" s="31" t="s">
        <v>156</v>
      </c>
      <c r="V157" s="31" t="s">
        <v>229</v>
      </c>
      <c r="W157" s="31" t="s">
        <v>157</v>
      </c>
      <c r="X157" s="31" t="s">
        <v>158</v>
      </c>
      <c r="Y157" s="31" t="s">
        <v>159</v>
      </c>
      <c r="Z157" s="31" t="s">
        <v>230</v>
      </c>
      <c r="AA157" s="31" t="s">
        <v>231</v>
      </c>
      <c r="AB157" s="31" t="s">
        <v>232</v>
      </c>
      <c r="AC157" s="31" t="s">
        <v>233</v>
      </c>
      <c r="AD157" s="31" t="s">
        <v>234</v>
      </c>
      <c r="AE157" s="31" t="s">
        <v>235</v>
      </c>
      <c r="AF157" s="31" t="s">
        <v>236</v>
      </c>
      <c r="AG157" s="31" t="s">
        <v>237</v>
      </c>
      <c r="AH157" s="31" t="s">
        <v>238</v>
      </c>
      <c r="AI157" s="31" t="s">
        <v>239</v>
      </c>
      <c r="AJ157" s="31" t="s">
        <v>240</v>
      </c>
      <c r="AK157" s="31" t="s">
        <v>241</v>
      </c>
      <c r="AL157" s="31" t="s">
        <v>242</v>
      </c>
      <c r="AM157" s="31" t="s">
        <v>243</v>
      </c>
      <c r="AN157" s="31" t="s">
        <v>244</v>
      </c>
      <c r="AO157" s="31" t="s">
        <v>245</v>
      </c>
      <c r="AP157" s="31" t="s">
        <v>246</v>
      </c>
      <c r="AQ157" s="31" t="s">
        <v>247</v>
      </c>
      <c r="AR157" s="31" t="s">
        <v>248</v>
      </c>
      <c r="AS157" s="32" t="s">
        <v>249</v>
      </c>
      <c r="AU157" s="19">
        <v>1</v>
      </c>
      <c r="AV157" s="19">
        <v>5</v>
      </c>
      <c r="AW157" s="19">
        <v>10</v>
      </c>
      <c r="AX157" s="19">
        <v>15</v>
      </c>
      <c r="AY157" s="19">
        <v>20</v>
      </c>
      <c r="AZ157" s="19">
        <v>25</v>
      </c>
      <c r="BA157" s="19">
        <v>30</v>
      </c>
      <c r="BB157" s="19">
        <v>35</v>
      </c>
      <c r="BC157" s="19">
        <v>40</v>
      </c>
      <c r="BD157" s="19">
        <v>45</v>
      </c>
      <c r="BE157" s="19">
        <v>50</v>
      </c>
      <c r="BF157" s="19">
        <v>55</v>
      </c>
      <c r="BG157" s="19">
        <v>60</v>
      </c>
      <c r="BH157" s="19">
        <v>65</v>
      </c>
      <c r="BI157" s="19">
        <v>70</v>
      </c>
      <c r="BJ157" s="19">
        <v>75</v>
      </c>
      <c r="BK157" s="19">
        <v>80</v>
      </c>
      <c r="BL157" s="19">
        <v>85</v>
      </c>
      <c r="BM157" s="19">
        <v>90</v>
      </c>
      <c r="BN157" s="19">
        <v>95</v>
      </c>
      <c r="BO157" s="19">
        <v>100</v>
      </c>
      <c r="BP157" s="19">
        <v>105</v>
      </c>
      <c r="BQ157" s="19">
        <v>110</v>
      </c>
      <c r="BR157" s="19">
        <v>115</v>
      </c>
      <c r="BS157" s="19">
        <v>120</v>
      </c>
      <c r="BT157" s="19">
        <v>125</v>
      </c>
      <c r="BU157" s="19">
        <v>130</v>
      </c>
      <c r="BV157" s="19">
        <v>135</v>
      </c>
      <c r="BW157" s="19">
        <v>140</v>
      </c>
      <c r="BX157" s="19">
        <v>145</v>
      </c>
      <c r="BY157" s="2">
        <v>150</v>
      </c>
      <c r="BZ157" s="19">
        <v>155</v>
      </c>
      <c r="CA157" s="2">
        <v>160</v>
      </c>
      <c r="CB157" s="19">
        <v>165</v>
      </c>
      <c r="CC157" s="2">
        <v>170</v>
      </c>
      <c r="CD157" s="19">
        <v>175</v>
      </c>
      <c r="CE157" s="2">
        <v>180</v>
      </c>
      <c r="CF157" s="19">
        <v>185</v>
      </c>
      <c r="CG157" s="2">
        <v>190</v>
      </c>
      <c r="CH157" s="19">
        <v>195</v>
      </c>
      <c r="CI157" s="2">
        <v>200</v>
      </c>
    </row>
    <row r="158" spans="1:87" x14ac:dyDescent="0.3">
      <c r="A158" s="33" t="s">
        <v>81</v>
      </c>
      <c r="B158" s="33"/>
      <c r="C158" s="124" t="str">
        <f>'Katalog over Kulturmodeller '!F63</f>
        <v>BØG</v>
      </c>
      <c r="D158" s="125" t="s">
        <v>274</v>
      </c>
      <c r="E158" s="139">
        <f>'Katalog over Kulturmodeller '!W63</f>
        <v>0.5</v>
      </c>
      <c r="F158" s="37">
        <f>E158+((E163-F163)+(E164-F164))*(E158/SUM(E158:E162))</f>
        <v>0.5</v>
      </c>
      <c r="G158" s="37">
        <f t="shared" ref="G158" si="2755">F158+((F163-G163)+(F164-G164))*(F158/SUM(F158:F162))</f>
        <v>0.5</v>
      </c>
      <c r="H158" s="37">
        <f t="shared" ref="H158" si="2756">G158+((G163-H163)+(G164-H164))*(G158/SUM(G158:G162))</f>
        <v>0.51851851851851849</v>
      </c>
      <c r="I158" s="37">
        <f t="shared" ref="I158" si="2757">H158+((H163-I163)+(H164-I164))*(H158/SUM(H158:H162))</f>
        <v>0.53703703703703698</v>
      </c>
      <c r="J158" s="37">
        <f t="shared" ref="J158" si="2758">I158+((I163-J163)+(I164-J164))*(I158/SUM(I158:I162))</f>
        <v>0.55555555555555547</v>
      </c>
      <c r="K158" s="37">
        <f t="shared" ref="K158" si="2759">J158+((J163-K163)+(J164-K164))*(J158/SUM(J158:J162))</f>
        <v>0.55555555555555547</v>
      </c>
      <c r="L158" s="37">
        <f t="shared" ref="L158" si="2760">K158+((K163-L163)+(K164-L164))*(K158/SUM(K158:K162))</f>
        <v>0.55555555555555547</v>
      </c>
      <c r="M158" s="37">
        <f t="shared" ref="M158" si="2761">L158+((L163-M163)+(L164-M164))*(L158/SUM(L158:L162))</f>
        <v>0.55555555555555547</v>
      </c>
      <c r="N158" s="37">
        <f t="shared" ref="N158" si="2762">M158+((M163-N163)+(M164-N164))*(M158/SUM(M158:M162))</f>
        <v>0.55555555555555547</v>
      </c>
      <c r="O158" s="37">
        <f t="shared" ref="O158" si="2763">N158+((N163-O163)+(N164-O164))*(N158/SUM(N158:N162))</f>
        <v>0.55555555555555547</v>
      </c>
      <c r="P158" s="37">
        <f t="shared" ref="P158" si="2764">O158+((O163-P163)+(O164-P164))*(O158/SUM(O158:O162))</f>
        <v>0.55555555555555547</v>
      </c>
      <c r="Q158" s="37">
        <f t="shared" ref="Q158" si="2765">P158+((P163-Q163)+(P164-Q164))*(P158/SUM(P158:P162))</f>
        <v>0.55555555555555547</v>
      </c>
      <c r="R158" s="37">
        <f t="shared" ref="R158" si="2766">Q158+((Q163-R163)+(Q164-R164))*(Q158/SUM(Q158:Q162))</f>
        <v>0.55555555555555547</v>
      </c>
      <c r="S158" s="37">
        <f t="shared" ref="S158" si="2767">R158+((R163-S163)+(R164-S164))*(R158/SUM(R158:R162))</f>
        <v>0.55555555555555547</v>
      </c>
      <c r="T158" s="37">
        <f t="shared" ref="T158" si="2768">S158+((S163-T163)+(S164-T164))*(S158/SUM(S158:S162))</f>
        <v>0.55555555555555547</v>
      </c>
      <c r="U158" s="37">
        <f t="shared" ref="U158" si="2769">T158+((T163-U163)+(T164-U164))*(T158/SUM(T158:T162))</f>
        <v>0.55555555555555547</v>
      </c>
      <c r="V158" s="37">
        <f t="shared" ref="V158" si="2770">U158+((U163-V163)+(U164-V164))*(U158/SUM(U158:U162))</f>
        <v>0.55555555555555547</v>
      </c>
      <c r="W158" s="37">
        <f t="shared" ref="W158" si="2771">V158+((V163-W163)+(V164-W164))*(V158/SUM(V158:V162))</f>
        <v>0.55555555555555547</v>
      </c>
      <c r="X158" s="37">
        <f t="shared" ref="X158" si="2772">W158+((W163-X163)+(W164-X164))*(W158/SUM(W158:W162))</f>
        <v>0.55555555555555547</v>
      </c>
      <c r="Y158" s="37">
        <f t="shared" ref="Y158" si="2773">X158+((X163-Y163)+(X164-Y164))*(X158/SUM(X158:X162))</f>
        <v>0.55555555555555547</v>
      </c>
      <c r="Z158" s="37">
        <f t="shared" ref="Z158" si="2774">Y158+((Y163-Z163)+(Y164-Z164))*(Y158/SUM(Y158:Y162))</f>
        <v>0.55555555555555547</v>
      </c>
      <c r="AA158" s="37">
        <f t="shared" ref="AA158" si="2775">Z158+((Z163-AA163)+(Z164-AA164))*(Z158/SUM(Z158:Z162))</f>
        <v>0.55555555555555547</v>
      </c>
      <c r="AB158" s="37">
        <f t="shared" ref="AB158" si="2776">AA158+((AA163-AB163)+(AA164-AB164))*(AA158/SUM(AA158:AA162))</f>
        <v>0.55555555555555547</v>
      </c>
      <c r="AC158" s="37">
        <f t="shared" ref="AC158" si="2777">AB158+((AB163-AC163)+(AB164-AC164))*(AB158/SUM(AB158:AB162))</f>
        <v>0.55555555555555547</v>
      </c>
      <c r="AD158" s="37">
        <f t="shared" ref="AD158" si="2778">AC158+((AC163-AD163)+(AC164-AD164))*(AC158/SUM(AC158:AC162))</f>
        <v>0.55555555555555547</v>
      </c>
      <c r="AE158" s="37">
        <f t="shared" ref="AE158" si="2779">AD158+((AD163-AE163)+(AD164-AE164))*(AD158/SUM(AD158:AD162))</f>
        <v>0.55555555555555547</v>
      </c>
      <c r="AF158" s="37">
        <f t="shared" ref="AF158" si="2780">AE158+((AE163-AF163)+(AE164-AF164))*(AE158/SUM(AE158:AE162))</f>
        <v>0.55555555555555547</v>
      </c>
      <c r="AG158" s="37">
        <f t="shared" ref="AG158" si="2781">AF158+((AF163-AG163)+(AF164-AG164))*(AF158/SUM(AF158:AF162))</f>
        <v>0.55555555555555547</v>
      </c>
      <c r="AH158" s="37">
        <f t="shared" ref="AH158" si="2782">AG158+((AG163-AH163)+(AG164-AH164))*(AG158/SUM(AG158:AG162))</f>
        <v>0.55555555555555547</v>
      </c>
      <c r="AI158" s="37">
        <f t="shared" ref="AI158" si="2783">AH158+((AH163-AI163)+(AH164-AI164))*(AH158/SUM(AH158:AH162))</f>
        <v>0.55555555555555547</v>
      </c>
      <c r="AJ158" s="37">
        <f t="shared" ref="AJ158" si="2784">AI158+((AI163-AJ163)+(AI164-AJ164))*(AI158/SUM(AI158:AI162))</f>
        <v>0.55555555555555547</v>
      </c>
      <c r="AK158" s="37">
        <f t="shared" ref="AK158" si="2785">AJ158+((AJ163-AK163)+(AJ164-AK164))*(AJ158/SUM(AJ158:AJ162))</f>
        <v>0.55555555555555547</v>
      </c>
      <c r="AL158" s="37">
        <f t="shared" ref="AL158" si="2786">AK158+((AK163-AL163)+(AK164-AL164))*(AK158/SUM(AK158:AK162))</f>
        <v>0.55555555555555547</v>
      </c>
      <c r="AM158" s="37">
        <f t="shared" ref="AM158" si="2787">AL158+((AL163-AM163)+(AL164-AM164))*(AL158/SUM(AL158:AL162))</f>
        <v>0.55555555555555547</v>
      </c>
      <c r="AN158" s="37">
        <f t="shared" ref="AN158" si="2788">AM158+((AM163-AN163)+(AM164-AN164))*(AM158/SUM(AM158:AM162))</f>
        <v>0.55555555555555547</v>
      </c>
      <c r="AO158" s="37">
        <f t="shared" ref="AO158" si="2789">AN158+((AN163-AO163)+(AN164-AO164))*(AN158/SUM(AN158:AN162))</f>
        <v>0.55555555555555547</v>
      </c>
      <c r="AP158" s="37">
        <f t="shared" ref="AP158" si="2790">AO158+((AO163-AP163)+(AO164-AP164))*(AO158/SUM(AO158:AO162))</f>
        <v>0.55555555555555547</v>
      </c>
      <c r="AQ158" s="37">
        <f t="shared" ref="AQ158" si="2791">AP158+((AP163-AQ163)+(AP164-AQ164))*(AP158/SUM(AP158:AP162))</f>
        <v>0.55555555555555547</v>
      </c>
      <c r="AR158" s="37">
        <f t="shared" ref="AR158" si="2792">AQ158+((AQ163-AR163)+(AQ164-AR164))*(AQ158/SUM(AQ158:AQ162))</f>
        <v>0.55555555555555547</v>
      </c>
      <c r="AS158" s="38">
        <f t="shared" ref="AS158" si="2793">AR158+((AR163-AS163)+(AR164-AS164))*(AR158/SUM(AR158:AR162))</f>
        <v>0.55555555555555547</v>
      </c>
      <c r="AU158" s="7" cm="1">
        <f t="array" ref="AU158">IF($D158="","",INDEX('Data - CO2'!$B$5:$AP$53,MATCH(Kulturmodeller!$D158,'Data - CO2'!$A$5:$A$53,0),AU$20)*E158)</f>
        <v>0</v>
      </c>
      <c r="AV158" s="8" cm="1">
        <f t="array" ref="AV158">IF($D158="","",INDEX('Data - CO2'!$B$5:$AP$53,MATCH(Kulturmodeller!$D158,'Data - CO2'!$A$5:$A$53,0),AV$20)*F158)</f>
        <v>0.87089993008904643</v>
      </c>
      <c r="AW158" s="8" cm="1">
        <f t="array" ref="AW158">IF($D158="","",INDEX('Data - CO2'!$B$5:$AP$53,MATCH(Kulturmodeller!$D158,'Data - CO2'!$A$5:$A$53,0),AW$20)*G158)</f>
        <v>5.8059995339269763</v>
      </c>
      <c r="AX158" s="8" cm="1">
        <f t="array" ref="AX158">IF($D158="","",INDEX('Data - CO2'!$B$5:$AP$53,MATCH(Kulturmodeller!$D158,'Data - CO2'!$A$5:$A$53,0),AX$20)*H158)</f>
        <v>15.05259138425512</v>
      </c>
      <c r="AY158" s="8" cm="1">
        <f t="array" ref="AY158">IF($D158="","",INDEX('Data - CO2'!$B$5:$AP$53,MATCH(Kulturmodeller!$D158,'Data - CO2'!$A$5:$A$53,0),AY$20)*I158)</f>
        <v>31.180367867385606</v>
      </c>
      <c r="AZ158" s="8" cm="1">
        <f t="array" ref="AZ158">IF($D158="","",INDEX('Data - CO2'!$B$5:$AP$53,MATCH(Kulturmodeller!$D158,'Data - CO2'!$A$5:$A$53,0),AZ$20)*J158*$B157)</f>
        <v>74.117484804058719</v>
      </c>
      <c r="BA158" s="8" cm="1">
        <f t="array" ref="BA158">IF($D158="","",INDEX('Data - CO2'!$B$5:$AP$53,MATCH(Kulturmodeller!$D158,'Data - CO2'!$A$5:$A$53,0),BA$20)*K158*$B157)</f>
        <v>124.1546838957052</v>
      </c>
      <c r="BB158" s="8" cm="1">
        <f t="array" ref="BB158">IF($D158="","",INDEX('Data - CO2'!$B$5:$AP$53,MATCH(Kulturmodeller!$D158,'Data - CO2'!$A$5:$A$53,0),BB$20)*L158*$B157)</f>
        <v>156.7597377836199</v>
      </c>
      <c r="BC158" s="8" cm="1">
        <f t="array" ref="BC158">IF($D158="","",INDEX('Data - CO2'!$B$5:$AP$53,MATCH(Kulturmodeller!$D158,'Data - CO2'!$A$5:$A$53,0),BC$20)*M158*$B157)</f>
        <v>172.29927883817274</v>
      </c>
      <c r="BD158" s="8" cm="1">
        <f t="array" ref="BD158">IF($D158="","",INDEX('Data - CO2'!$B$5:$AP$53,MATCH(Kulturmodeller!$D158,'Data - CO2'!$A$5:$A$53,0),BD$20)*N158*$B157)</f>
        <v>184.61693163674411</v>
      </c>
      <c r="BE158" s="8" cm="1">
        <f t="array" ref="BE158">IF($D158="","",INDEX('Data - CO2'!$B$5:$AP$53,MATCH(Kulturmodeller!$D158,'Data - CO2'!$A$5:$A$53,0),BE$20)*O158*$B157)</f>
        <v>202.26603301877179</v>
      </c>
      <c r="BF158" s="8" cm="1">
        <f t="array" ref="BF158">IF($D158="","",INDEX('Data - CO2'!$B$5:$AP$53,MATCH(Kulturmodeller!$D158,'Data - CO2'!$A$5:$A$53,0),BF$20)*P158*$B157)</f>
        <v>217.56066112884449</v>
      </c>
      <c r="BG158" s="8" cm="1">
        <f t="array" ref="BG158">IF($D158="","",INDEX('Data - CO2'!$B$5:$AP$53,MATCH(Kulturmodeller!$D158,'Data - CO2'!$A$5:$A$53,0),BG$20)*Q158*$B157)</f>
        <v>232.87442793064201</v>
      </c>
      <c r="BH158" s="8" cm="1">
        <f t="array" ref="BH158">IF($D158="","",INDEX('Data - CO2'!$B$5:$AP$53,MATCH(Kulturmodeller!$D158,'Data - CO2'!$A$5:$A$53,0),BH$20)*R158*$B157)</f>
        <v>247.67609290491657</v>
      </c>
      <c r="BI158" s="8" cm="1">
        <f t="array" ref="BI158">IF($D158="","",INDEX('Data - CO2'!$B$5:$AP$53,MATCH(Kulturmodeller!$D158,'Data - CO2'!$A$5:$A$53,0),BI$20)*S158*$B157)</f>
        <v>261.16646371431438</v>
      </c>
      <c r="BJ158" s="8" cm="1">
        <f t="array" ref="BJ158">IF($D158="","",INDEX('Data - CO2'!$B$5:$AP$53,MATCH(Kulturmodeller!$D158,'Data - CO2'!$A$5:$A$53,0),BJ$20)*T158*$B157)</f>
        <v>276.53483157117137</v>
      </c>
      <c r="BK158" s="8" cm="1">
        <f t="array" ref="BK158">IF($D158="","",INDEX('Data - CO2'!$B$5:$AP$53,MATCH(Kulturmodeller!$D158,'Data - CO2'!$A$5:$A$53,0),BK$20)*U158*$B157)</f>
        <v>289.38199398900286</v>
      </c>
      <c r="BL158" s="8" cm="1">
        <f t="array" ref="BL158">IF($D158="","",INDEX('Data - CO2'!$B$5:$AP$53,MATCH(Kulturmodeller!$D158,'Data - CO2'!$A$5:$A$53,0),BL$20)*V158*$B157)</f>
        <v>301.72927120135262</v>
      </c>
      <c r="BM158" s="8" cm="1">
        <f t="array" ref="BM158">IF($D158="","",INDEX('Data - CO2'!$B$5:$AP$53,MATCH(Kulturmodeller!$D158,'Data - CO2'!$A$5:$A$53,0),BM$20)*W158*$B157)</f>
        <v>308.64843024160564</v>
      </c>
      <c r="BN158" s="8" cm="1">
        <f t="array" ref="BN158">IF($D158="","",INDEX('Data - CO2'!$B$5:$AP$53,MATCH(Kulturmodeller!$D158,'Data - CO2'!$A$5:$A$53,0),BN$20)*X158*$B157)</f>
        <v>313.98164413174914</v>
      </c>
      <c r="BO158" s="8" cm="1">
        <f t="array" ref="BO158">IF($D158="","",INDEX('Data - CO2'!$B$5:$AP$53,MATCH(Kulturmodeller!$D158,'Data - CO2'!$A$5:$A$53,0),BO$20)*Y158*$B157)</f>
        <v>320.90109612101799</v>
      </c>
      <c r="BP158" s="8" cm="1">
        <f t="array" ref="BP158">IF($D158="","",INDEX('Data - CO2'!$B$5:$AP$53,MATCH(Kulturmodeller!$D158,'Data - CO2'!$A$5:$A$53,0),BP$20)*Z158*$B157)</f>
        <v>325.97793738178314</v>
      </c>
      <c r="BQ158" s="8" cm="1">
        <f t="array" ref="BQ158">IF($D158="","",INDEX('Data - CO2'!$B$5:$AP$53,MATCH(Kulturmodeller!$D158,'Data - CO2'!$A$5:$A$53,0),BQ$20)*AA158*$B157)</f>
        <v>332.0310691093149</v>
      </c>
      <c r="BR158" s="8" cm="1">
        <f t="array" ref="BR158">IF($D158="","",INDEX('Data - CO2'!$B$5:$AP$53,MATCH(Kulturmodeller!$D158,'Data - CO2'!$A$5:$A$53,0),BR$20)*AB158*$B157)</f>
        <v>337.72188760377514</v>
      </c>
      <c r="BS158" s="8" cm="1">
        <f t="array" ref="BS158">IF($D158="","",INDEX('Data - CO2'!$B$5:$AP$53,MATCH(Kulturmodeller!$D158,'Data - CO2'!$A$5:$A$53,0),BS$20)*AC158*$B157)</f>
        <v>344.66238001813235</v>
      </c>
      <c r="BT158" s="8" cm="1">
        <f t="array" ref="BT158">IF($D158="","",INDEX('Data - CO2'!$B$5:$AP$53,MATCH(Kulturmodeller!$D158,'Data - CO2'!$A$5:$A$53,0),BT$20)*AD158*$B157)</f>
        <v>347.43503985842182</v>
      </c>
      <c r="BU158" s="8" cm="1">
        <f t="array" ref="BU158">IF($D158="","",INDEX('Data - CO2'!$B$5:$AP$53,MATCH(Kulturmodeller!$D158,'Data - CO2'!$A$5:$A$53,0),BU$20)*AE158*$B157)</f>
        <v>354.53465524380221</v>
      </c>
      <c r="BV158" s="8" cm="1">
        <f t="array" ref="BV158">IF($D158="","",INDEX('Data - CO2'!$B$5:$AP$53,MATCH(Kulturmodeller!$D158,'Data - CO2'!$A$5:$A$53,0),BV$20)*AF158*$B157)</f>
        <v>0.9676665889878292</v>
      </c>
      <c r="BW158" s="8" cm="1">
        <f t="array" ref="BW158">IF($D158="","",INDEX('Data - CO2'!$B$5:$AP$53,MATCH(Kulturmodeller!$D158,'Data - CO2'!$A$5:$A$53,0),BW$20)*AG158*$B157)</f>
        <v>6.4511105932521948</v>
      </c>
      <c r="BX158" s="8" cm="1">
        <f t="array" ref="BX158">IF($D158="","",INDEX('Data - CO2'!$B$5:$AP$53,MATCH(Kulturmodeller!$D158,'Data - CO2'!$A$5:$A$53,0),BX$20)*AH158*$B157)</f>
        <v>16.127776483130486</v>
      </c>
      <c r="BY158" s="8" cm="1">
        <f t="array" ref="BY158">IF($D158="","",INDEX('Data - CO2'!$B$5:$AP$53,MATCH(Kulturmodeller!$D158,'Data - CO2'!$A$5:$A$53,0),BY$20)*AI158*$B157)</f>
        <v>32.255552966260971</v>
      </c>
      <c r="BZ158" s="8" cm="1">
        <f t="array" ref="BZ158">IF($D158="","",INDEX('Data - CO2'!$B$5:$AP$53,MATCH(Kulturmodeller!$D158,'Data - CO2'!$A$5:$A$53,0),BZ$20)*AJ158*$B157)</f>
        <v>74.117484804058719</v>
      </c>
      <c r="CA158" s="8" cm="1">
        <f t="array" ref="CA158">IF($D158="","",INDEX('Data - CO2'!$B$5:$AP$53,MATCH(Kulturmodeller!$D158,'Data - CO2'!$A$5:$A$53,0),CA$20)*AK158*$B157)</f>
        <v>124.1546838957052</v>
      </c>
      <c r="CB158" s="8" cm="1">
        <f t="array" ref="CB158">IF($D158="","",INDEX('Data - CO2'!$B$5:$AP$53,MATCH(Kulturmodeller!$D158,'Data - CO2'!$A$5:$A$53,0),CB$20)*AL158*$B157)</f>
        <v>156.7597377836199</v>
      </c>
      <c r="CC158" s="8" cm="1">
        <f t="array" ref="CC158">IF($D158="","",INDEX('Data - CO2'!$B$5:$AP$53,MATCH(Kulturmodeller!$D158,'Data - CO2'!$A$5:$A$53,0),CC$20)*AM158*$B157)</f>
        <v>172.29927883817274</v>
      </c>
      <c r="CD158" s="8" cm="1">
        <f t="array" ref="CD158">IF($D158="","",INDEX('Data - CO2'!$B$5:$AP$53,MATCH(Kulturmodeller!$D158,'Data - CO2'!$A$5:$A$53,0),CD$20)*AN158*$B157)</f>
        <v>184.61693163674411</v>
      </c>
      <c r="CE158" s="8" cm="1">
        <f t="array" ref="CE158">IF($D158="","",INDEX('Data - CO2'!$B$5:$AP$53,MATCH(Kulturmodeller!$D158,'Data - CO2'!$A$5:$A$53,0),CE$20)*AO158*$B157)</f>
        <v>202.26603301877179</v>
      </c>
      <c r="CF158" s="8" cm="1">
        <f t="array" ref="CF158">IF($D158="","",INDEX('Data - CO2'!$B$5:$AP$53,MATCH(Kulturmodeller!$D158,'Data - CO2'!$A$5:$A$53,0),CF$20)*AP158*$B157)</f>
        <v>217.56066112884449</v>
      </c>
      <c r="CG158" s="8" cm="1">
        <f t="array" ref="CG158">IF($D158="","",INDEX('Data - CO2'!$B$5:$AP$53,MATCH(Kulturmodeller!$D158,'Data - CO2'!$A$5:$A$53,0),CG$20)*AQ158*$B157)</f>
        <v>232.87442793064201</v>
      </c>
      <c r="CH158" s="8" cm="1">
        <f t="array" ref="CH158">IF($D158="","",INDEX('Data - CO2'!$B$5:$AP$53,MATCH(Kulturmodeller!$D158,'Data - CO2'!$A$5:$A$53,0),CH$20)*AR158*$B157)</f>
        <v>247.67609290491657</v>
      </c>
      <c r="CI158" s="9" cm="1">
        <f t="array" ref="CI158">IF($D158="","",INDEX('Data - CO2'!$B$5:$AP$53,MATCH(Kulturmodeller!$D158,'Data - CO2'!$A$5:$A$53,0),CI$20)*AS158*$B157)</f>
        <v>261.16646371431438</v>
      </c>
    </row>
    <row r="159" spans="1:87" x14ac:dyDescent="0.3">
      <c r="A159" s="33" t="s">
        <v>82</v>
      </c>
      <c r="B159" s="33"/>
      <c r="C159" s="124" t="str">
        <f>'Katalog over Kulturmodeller '!F64</f>
        <v>LØV - valgfri</v>
      </c>
      <c r="D159" s="125" t="s">
        <v>218</v>
      </c>
      <c r="E159" s="151">
        <f>'Katalog over Kulturmodeller '!W64</f>
        <v>0.3</v>
      </c>
      <c r="F159" s="40">
        <f>E159+((E163-F163)+(E164-F164))*(E159/SUM(E158:E162))</f>
        <v>0.3</v>
      </c>
      <c r="G159" s="40">
        <f t="shared" ref="G159" si="2794">F159+((F163-G163)+(F164-G164))*(F159/SUM(F158:F162))</f>
        <v>0.3</v>
      </c>
      <c r="H159" s="40">
        <f t="shared" ref="H159" si="2795">G159+((G163-H163)+(G164-H164))*(G159/SUM(G158:G162))</f>
        <v>0.31111111111111112</v>
      </c>
      <c r="I159" s="40">
        <f t="shared" ref="I159" si="2796">H159+((H163-I163)+(H164-I164))*(H159/SUM(H158:H162))</f>
        <v>0.32222222222222224</v>
      </c>
      <c r="J159" s="40">
        <f t="shared" ref="J159" si="2797">I159+((I163-J163)+(I164-J164))*(I159/SUM(I158:I162))</f>
        <v>0.33333333333333337</v>
      </c>
      <c r="K159" s="40">
        <f t="shared" ref="K159" si="2798">J159+((J163-K163)+(J164-K164))*(J159/SUM(J158:J162))</f>
        <v>0.33333333333333337</v>
      </c>
      <c r="L159" s="40">
        <f t="shared" ref="L159" si="2799">K159+((K163-L163)+(K164-L164))*(K159/SUM(K158:K162))</f>
        <v>0.33333333333333337</v>
      </c>
      <c r="M159" s="40">
        <f t="shared" ref="M159" si="2800">L159+((L163-M163)+(L164-M164))*(L159/SUM(L158:L162))</f>
        <v>0.33333333333333337</v>
      </c>
      <c r="N159" s="40">
        <f t="shared" ref="N159" si="2801">M159+((M163-N163)+(M164-N164))*(M159/SUM(M158:M162))</f>
        <v>0.33333333333333337</v>
      </c>
      <c r="O159" s="40">
        <f t="shared" ref="O159" si="2802">N159+((N163-O163)+(N164-O164))*(N159/SUM(N158:N162))</f>
        <v>0.33333333333333337</v>
      </c>
      <c r="P159" s="40">
        <f t="shared" ref="P159" si="2803">O159+((O163-P163)+(O164-P164))*(O159/SUM(O158:O162))</f>
        <v>0.33333333333333337</v>
      </c>
      <c r="Q159" s="40">
        <f t="shared" ref="Q159" si="2804">P159+((P163-Q163)+(P164-Q164))*(P159/SUM(P158:P162))</f>
        <v>0.33333333333333337</v>
      </c>
      <c r="R159" s="40">
        <f t="shared" ref="R159" si="2805">Q159+((Q163-R163)+(Q164-R164))*(Q159/SUM(Q158:Q162))</f>
        <v>0.33333333333333337</v>
      </c>
      <c r="S159" s="40">
        <f t="shared" ref="S159" si="2806">R159+((R163-S163)+(R164-S164))*(R159/SUM(R158:R162))</f>
        <v>0.33333333333333337</v>
      </c>
      <c r="T159" s="40">
        <f t="shared" ref="T159" si="2807">S159+((S163-T163)+(S164-T164))*(S159/SUM(S158:S162))</f>
        <v>0.33333333333333337</v>
      </c>
      <c r="U159" s="40">
        <f t="shared" ref="U159" si="2808">T159+((T163-U163)+(T164-U164))*(T159/SUM(T158:T162))</f>
        <v>0.33333333333333337</v>
      </c>
      <c r="V159" s="40">
        <f t="shared" ref="V159" si="2809">U159+((U163-V163)+(U164-V164))*(U159/SUM(U158:U162))</f>
        <v>0.33333333333333337</v>
      </c>
      <c r="W159" s="40">
        <f t="shared" ref="W159" si="2810">V159+((V163-W163)+(V164-W164))*(V159/SUM(V158:V162))</f>
        <v>0.33333333333333337</v>
      </c>
      <c r="X159" s="40">
        <f t="shared" ref="X159" si="2811">W159+((W163-X163)+(W164-X164))*(W159/SUM(W158:W162))</f>
        <v>0.33333333333333337</v>
      </c>
      <c r="Y159" s="40">
        <f t="shared" ref="Y159" si="2812">X159+((X163-Y163)+(X164-Y164))*(X159/SUM(X158:X162))</f>
        <v>0.33333333333333337</v>
      </c>
      <c r="Z159" s="40">
        <f t="shared" ref="Z159" si="2813">Y159+((Y163-Z163)+(Y164-Z164))*(Y159/SUM(Y158:Y162))</f>
        <v>0.33333333333333337</v>
      </c>
      <c r="AA159" s="40">
        <f t="shared" ref="AA159" si="2814">Z159+((Z163-AA163)+(Z164-AA164))*(Z159/SUM(Z158:Z162))</f>
        <v>0.33333333333333337</v>
      </c>
      <c r="AB159" s="40">
        <f t="shared" ref="AB159" si="2815">AA159+((AA163-AB163)+(AA164-AB164))*(AA159/SUM(AA158:AA162))</f>
        <v>0.33333333333333337</v>
      </c>
      <c r="AC159" s="40">
        <f t="shared" ref="AC159" si="2816">AB159+((AB163-AC163)+(AB164-AC164))*(AB159/SUM(AB158:AB162))</f>
        <v>0.33333333333333337</v>
      </c>
      <c r="AD159" s="40">
        <f t="shared" ref="AD159" si="2817">AC159+((AC163-AD163)+(AC164-AD164))*(AC159/SUM(AC158:AC162))</f>
        <v>0.33333333333333337</v>
      </c>
      <c r="AE159" s="40">
        <f t="shared" ref="AE159" si="2818">AD159+((AD163-AE163)+(AD164-AE164))*(AD159/SUM(AD158:AD162))</f>
        <v>0.33333333333333337</v>
      </c>
      <c r="AF159" s="40">
        <f t="shared" ref="AF159" si="2819">AE159+((AE163-AF163)+(AE164-AF164))*(AE159/SUM(AE158:AE162))</f>
        <v>0.33333333333333337</v>
      </c>
      <c r="AG159" s="40">
        <f t="shared" ref="AG159" si="2820">AF159+((AF163-AG163)+(AF164-AG164))*(AF159/SUM(AF158:AF162))</f>
        <v>0.33333333333333337</v>
      </c>
      <c r="AH159" s="40">
        <f t="shared" ref="AH159" si="2821">AG159+((AG163-AH163)+(AG164-AH164))*(AG159/SUM(AG158:AG162))</f>
        <v>0.33333333333333337</v>
      </c>
      <c r="AI159" s="40">
        <f t="shared" ref="AI159" si="2822">AH159+((AH163-AI163)+(AH164-AI164))*(AH159/SUM(AH158:AH162))</f>
        <v>0.33333333333333337</v>
      </c>
      <c r="AJ159" s="40">
        <f t="shared" ref="AJ159" si="2823">AI159+((AI163-AJ163)+(AI164-AJ164))*(AI159/SUM(AI158:AI162))</f>
        <v>0.33333333333333337</v>
      </c>
      <c r="AK159" s="40">
        <f t="shared" ref="AK159" si="2824">AJ159+((AJ163-AK163)+(AJ164-AK164))*(AJ159/SUM(AJ158:AJ162))</f>
        <v>0.33333333333333337</v>
      </c>
      <c r="AL159" s="40">
        <f t="shared" ref="AL159" si="2825">AK159+((AK163-AL163)+(AK164-AL164))*(AK159/SUM(AK158:AK162))</f>
        <v>0.33333333333333337</v>
      </c>
      <c r="AM159" s="40">
        <f t="shared" ref="AM159" si="2826">AL159+((AL163-AM163)+(AL164-AM164))*(AL159/SUM(AL158:AL162))</f>
        <v>0.33333333333333337</v>
      </c>
      <c r="AN159" s="40">
        <f t="shared" ref="AN159" si="2827">AM159+((AM163-AN163)+(AM164-AN164))*(AM159/SUM(AM158:AM162))</f>
        <v>0.33333333333333337</v>
      </c>
      <c r="AO159" s="40">
        <f t="shared" ref="AO159" si="2828">AN159+((AN163-AO163)+(AN164-AO164))*(AN159/SUM(AN158:AN162))</f>
        <v>0.33333333333333337</v>
      </c>
      <c r="AP159" s="40">
        <f t="shared" ref="AP159" si="2829">AO159+((AO163-AP163)+(AO164-AP164))*(AO159/SUM(AO158:AO162))</f>
        <v>0.33333333333333337</v>
      </c>
      <c r="AQ159" s="40">
        <f t="shared" ref="AQ159" si="2830">AP159+((AP163-AQ163)+(AP164-AQ164))*(AP159/SUM(AP158:AP162))</f>
        <v>0.33333333333333337</v>
      </c>
      <c r="AR159" s="40">
        <f t="shared" ref="AR159" si="2831">AQ159+((AQ163-AR163)+(AQ164-AR164))*(AQ159/SUM(AQ158:AQ162))</f>
        <v>0.33333333333333337</v>
      </c>
      <c r="AS159" s="41">
        <f t="shared" ref="AS159" si="2832">AR159+((AR163-AS163)+(AR164-AS164))*(AR159/SUM(AR158:AR162))</f>
        <v>0.33333333333333337</v>
      </c>
      <c r="AU159" s="10" cm="1">
        <f t="array" ref="AU159">IF($D159="","",INDEX('Data - CO2'!$B$5:$AP$53,MATCH(Kulturmodeller!$D159,'Data - CO2'!$A$5:$A$53,0),AU$20)*E159)</f>
        <v>0</v>
      </c>
      <c r="AV159" cm="1">
        <f t="array" ref="AV159">IF($D159="","",INDEX('Data - CO2'!$B$5:$AP$53,MATCH(Kulturmodeller!$D159,'Data - CO2'!$A$5:$A$53,0),AV$20)*F159)</f>
        <v>0.26389761202089107</v>
      </c>
      <c r="AW159" cm="1">
        <f t="array" ref="AW159">IF($D159="","",INDEX('Data - CO2'!$B$5:$AP$53,MATCH(Kulturmodeller!$D159,'Data - CO2'!$A$5:$A$53,0),AW$20)*G159)</f>
        <v>1.7593174134726077</v>
      </c>
      <c r="AX159" cm="1">
        <f t="array" ref="AX159">IF($D159="","",INDEX('Data - CO2'!$B$5:$AP$53,MATCH(Kulturmodeller!$D159,'Data - CO2'!$A$5:$A$53,0),AX$20)*H159)</f>
        <v>4.5611932941882412</v>
      </c>
      <c r="AY159" cm="1">
        <f t="array" ref="AY159">IF($D159="","",INDEX('Data - CO2'!$B$5:$AP$53,MATCH(Kulturmodeller!$D159,'Data - CO2'!$A$5:$A$53,0),AY$20)*I159)</f>
        <v>9.448186109389928</v>
      </c>
      <c r="AZ159" cm="1">
        <f t="array" ref="AZ159">IF($D159="","",INDEX('Data - CO2'!$B$5:$AP$53,MATCH(Kulturmodeller!$D159,'Data - CO2'!$A$5:$A$53,0),AZ$20)*J159*$B157)</f>
        <v>25.517741194821685</v>
      </c>
      <c r="BA159" cm="1">
        <f t="array" ref="BA159">IF($D159="","",INDEX('Data - CO2'!$B$5:$AP$53,MATCH(Kulturmodeller!$D159,'Data - CO2'!$A$5:$A$53,0),BA$20)*K159*$B157)</f>
        <v>48.456672181267173</v>
      </c>
      <c r="BB159" cm="1">
        <f t="array" ref="BB159">IF($D159="","",INDEX('Data - CO2'!$B$5:$AP$53,MATCH(Kulturmodeller!$D159,'Data - CO2'!$A$5:$A$53,0),BB$20)*L159*$B157)</f>
        <v>71.452231583036834</v>
      </c>
      <c r="BC159" cm="1">
        <f t="array" ref="BC159">IF($D159="","",INDEX('Data - CO2'!$B$5:$AP$53,MATCH(Kulturmodeller!$D159,'Data - CO2'!$A$5:$A$53,0),BC$20)*M159*$B157)</f>
        <v>80.215722378202443</v>
      </c>
      <c r="BD159" cm="1">
        <f t="array" ref="BD159">IF($D159="","",INDEX('Data - CO2'!$B$5:$AP$53,MATCH(Kulturmodeller!$D159,'Data - CO2'!$A$5:$A$53,0),BD$20)*N159*$B157)</f>
        <v>88.665523107662423</v>
      </c>
      <c r="BE159" cm="1">
        <f t="array" ref="BE159">IF($D159="","",INDEX('Data - CO2'!$B$5:$AP$53,MATCH(Kulturmodeller!$D159,'Data - CO2'!$A$5:$A$53,0),BE$20)*O159*$B157)</f>
        <v>98.094071645879026</v>
      </c>
      <c r="BF159" cm="1">
        <f t="array" ref="BF159">IF($D159="","",INDEX('Data - CO2'!$B$5:$AP$53,MATCH(Kulturmodeller!$D159,'Data - CO2'!$A$5:$A$53,0),BF$20)*P159*$B157)</f>
        <v>107.56849200891824</v>
      </c>
      <c r="BG159" cm="1">
        <f t="array" ref="BG159">IF($D159="","",INDEX('Data - CO2'!$B$5:$AP$53,MATCH(Kulturmodeller!$D159,'Data - CO2'!$A$5:$A$53,0),BG$20)*Q159*$B157)</f>
        <v>117.20370382733195</v>
      </c>
      <c r="BH159" cm="1">
        <f t="array" ref="BH159">IF($D159="","",INDEX('Data - CO2'!$B$5:$AP$53,MATCH(Kulturmodeller!$D159,'Data - CO2'!$A$5:$A$53,0),BH$20)*R159*$B157)</f>
        <v>126.6969128724448</v>
      </c>
      <c r="BI159" cm="1">
        <f t="array" ref="BI159">IF($D159="","",INDEX('Data - CO2'!$B$5:$AP$53,MATCH(Kulturmodeller!$D159,'Data - CO2'!$A$5:$A$53,0),BI$20)*S159*$B157)</f>
        <v>135.69492585901259</v>
      </c>
      <c r="BJ159" cm="1">
        <f t="array" ref="BJ159">IF($D159="","",INDEX('Data - CO2'!$B$5:$AP$53,MATCH(Kulturmodeller!$D159,'Data - CO2'!$A$5:$A$53,0),BJ$20)*T159*$B157)</f>
        <v>144.57219463340684</v>
      </c>
      <c r="BK159" cm="1">
        <f t="array" ref="BK159">IF($D159="","",INDEX('Data - CO2'!$B$5:$AP$53,MATCH(Kulturmodeller!$D159,'Data - CO2'!$A$5:$A$53,0),BK$20)*U159*$B157)</f>
        <v>153.39062040841776</v>
      </c>
      <c r="BL159" cm="1">
        <f t="array" ref="BL159">IF($D159="","",INDEX('Data - CO2'!$B$5:$AP$53,MATCH(Kulturmodeller!$D159,'Data - CO2'!$A$5:$A$53,0),BL$20)*V159*$B157)</f>
        <v>160.0174197935265</v>
      </c>
      <c r="BM159" cm="1">
        <f t="array" ref="BM159">IF($D159="","",INDEX('Data - CO2'!$B$5:$AP$53,MATCH(Kulturmodeller!$D159,'Data - CO2'!$A$5:$A$53,0),BM$20)*W159*$B157)</f>
        <v>163.89798918627596</v>
      </c>
      <c r="BN159" cm="1">
        <f t="array" ref="BN159">IF($D159="","",INDEX('Data - CO2'!$B$5:$AP$53,MATCH(Kulturmodeller!$D159,'Data - CO2'!$A$5:$A$53,0),BN$20)*X159*$B157)</f>
        <v>168.0348125116152</v>
      </c>
      <c r="BO159" cm="1">
        <f t="array" ref="BO159">IF($D159="","",INDEX('Data - CO2'!$B$5:$AP$53,MATCH(Kulturmodeller!$D159,'Data - CO2'!$A$5:$A$53,0),BO$20)*Y159*$B157)</f>
        <v>171.60897925648115</v>
      </c>
      <c r="BP159" cm="1">
        <f t="array" ref="BP159">IF($D159="","",INDEX('Data - CO2'!$B$5:$AP$53,MATCH(Kulturmodeller!$D159,'Data - CO2'!$A$5:$A$53,0),BP$20)*Z159*$B157)</f>
        <v>175.63214017085537</v>
      </c>
      <c r="BQ159" cm="1">
        <f t="array" ref="BQ159">IF($D159="","",INDEX('Data - CO2'!$B$5:$AP$53,MATCH(Kulturmodeller!$D159,'Data - CO2'!$A$5:$A$53,0),BQ$20)*AA159*$B157)</f>
        <v>178.97763515645957</v>
      </c>
      <c r="BR159" cm="1">
        <f t="array" ref="BR159">IF($D159="","",INDEX('Data - CO2'!$B$5:$AP$53,MATCH(Kulturmodeller!$D159,'Data - CO2'!$A$5:$A$53,0),BR$20)*AB159*$B157)</f>
        <v>182.21418679892147</v>
      </c>
      <c r="BS159" cm="1">
        <f t="array" ref="BS159">IF($D159="","",INDEX('Data - CO2'!$B$5:$AP$53,MATCH(Kulturmodeller!$D159,'Data - CO2'!$A$5:$A$53,0),BS$20)*AC159*$B157)</f>
        <v>185.48148860557617</v>
      </c>
      <c r="BT159" cm="1">
        <f t="array" ref="BT159">IF($D159="","",INDEX('Data - CO2'!$B$5:$AP$53,MATCH(Kulturmodeller!$D159,'Data - CO2'!$A$5:$A$53,0),BT$20)*AD159*$B157)</f>
        <v>188.69428814944462</v>
      </c>
      <c r="BU159" cm="1">
        <f t="array" ref="BU159">IF($D159="","",INDEX('Data - CO2'!$B$5:$AP$53,MATCH(Kulturmodeller!$D159,'Data - CO2'!$A$5:$A$53,0),BU$20)*AE159*$B157)</f>
        <v>190.85064598048072</v>
      </c>
      <c r="BV159" cm="1">
        <f t="array" ref="BV159">IF($D159="","",INDEX('Data - CO2'!$B$5:$AP$53,MATCH(Kulturmodeller!$D159,'Data - CO2'!$A$5:$A$53,0),BV$20)*AF159*$B157)</f>
        <v>194.18290095715693</v>
      </c>
      <c r="BW159" cm="1">
        <f t="array" ref="BW159">IF($D159="","",INDEX('Data - CO2'!$B$5:$AP$53,MATCH(Kulturmodeller!$D159,'Data - CO2'!$A$5:$A$53,0),BW$20)*AG159*$B157)</f>
        <v>197.00877150954611</v>
      </c>
      <c r="BX159" cm="1">
        <f t="array" ref="BX159">IF($D159="","",INDEX('Data - CO2'!$B$5:$AP$53,MATCH(Kulturmodeller!$D159,'Data - CO2'!$A$5:$A$53,0),BX$20)*AH159*$B157)</f>
        <v>0.29321956891210127</v>
      </c>
      <c r="BY159" cm="1">
        <f t="array" ref="BY159">IF($D159="","",INDEX('Data - CO2'!$B$5:$AP$53,MATCH(Kulturmodeller!$D159,'Data - CO2'!$A$5:$A$53,0),BY$20)*AI159*$B157)</f>
        <v>1.9547971260806754</v>
      </c>
      <c r="BZ159" cm="1">
        <f t="array" ref="BZ159">IF($D159="","",INDEX('Data - CO2'!$B$5:$AP$53,MATCH(Kulturmodeller!$D159,'Data - CO2'!$A$5:$A$53,0),BZ$20)*AJ159*$B157)</f>
        <v>4.8869928152016877</v>
      </c>
      <c r="CA159" cm="1">
        <f t="array" ref="CA159">IF($D159="","",INDEX('Data - CO2'!$B$5:$AP$53,MATCH(Kulturmodeller!$D159,'Data - CO2'!$A$5:$A$53,0),CA$20)*AK159*$B157)</f>
        <v>9.7739856304033754</v>
      </c>
      <c r="CB159" cm="1">
        <f t="array" ref="CB159">IF($D159="","",INDEX('Data - CO2'!$B$5:$AP$53,MATCH(Kulturmodeller!$D159,'Data - CO2'!$A$5:$A$53,0),CB$20)*AL159*$B157)</f>
        <v>25.517741194821685</v>
      </c>
      <c r="CC159" cm="1">
        <f t="array" ref="CC159">IF($D159="","",INDEX('Data - CO2'!$B$5:$AP$53,MATCH(Kulturmodeller!$D159,'Data - CO2'!$A$5:$A$53,0),CC$20)*AM159*$B157)</f>
        <v>48.456672181267173</v>
      </c>
      <c r="CD159" cm="1">
        <f t="array" ref="CD159">IF($D159="","",INDEX('Data - CO2'!$B$5:$AP$53,MATCH(Kulturmodeller!$D159,'Data - CO2'!$A$5:$A$53,0),CD$20)*AN159*$B157)</f>
        <v>71.452231583036834</v>
      </c>
      <c r="CE159" cm="1">
        <f t="array" ref="CE159">IF($D159="","",INDEX('Data - CO2'!$B$5:$AP$53,MATCH(Kulturmodeller!$D159,'Data - CO2'!$A$5:$A$53,0),CE$20)*AO159*$B157)</f>
        <v>80.215722378202443</v>
      </c>
      <c r="CF159" cm="1">
        <f t="array" ref="CF159">IF($D159="","",INDEX('Data - CO2'!$B$5:$AP$53,MATCH(Kulturmodeller!$D159,'Data - CO2'!$A$5:$A$53,0),CF$20)*AP159*$B157)</f>
        <v>88.665523107662423</v>
      </c>
      <c r="CG159" cm="1">
        <f t="array" ref="CG159">IF($D159="","",INDEX('Data - CO2'!$B$5:$AP$53,MATCH(Kulturmodeller!$D159,'Data - CO2'!$A$5:$A$53,0),CG$20)*AQ159*$B157)</f>
        <v>98.094071645879026</v>
      </c>
      <c r="CH159" cm="1">
        <f t="array" ref="CH159">IF($D159="","",INDEX('Data - CO2'!$B$5:$AP$53,MATCH(Kulturmodeller!$D159,'Data - CO2'!$A$5:$A$53,0),CH$20)*AR159*$B157)</f>
        <v>107.56849200891824</v>
      </c>
      <c r="CI159" s="11" cm="1">
        <f t="array" ref="CI159">IF($D159="","",INDEX('Data - CO2'!$B$5:$AP$53,MATCH(Kulturmodeller!$D159,'Data - CO2'!$A$5:$A$53,0),CI$20)*AS159*$B157)</f>
        <v>117.20370382733195</v>
      </c>
    </row>
    <row r="160" spans="1:87" x14ac:dyDescent="0.3">
      <c r="A160" s="33" t="s">
        <v>83</v>
      </c>
      <c r="B160" s="33"/>
      <c r="C160" s="124" t="str">
        <f>'Katalog over Kulturmodeller '!F65</f>
        <v>NÅL - valgfri</v>
      </c>
      <c r="D160" s="125" t="s">
        <v>276</v>
      </c>
      <c r="E160" s="151">
        <f>'Katalog over Kulturmodeller '!W65</f>
        <v>0.1</v>
      </c>
      <c r="F160" s="40">
        <f>E160+((E163-F163)+(E164-F164))*(E160/SUM(E158:E162))</f>
        <v>0.1</v>
      </c>
      <c r="G160" s="40">
        <f t="shared" ref="G160" si="2833">F160+((F163-G163)+(F164-G164))*(F160/SUM(F158:F162))</f>
        <v>0.1</v>
      </c>
      <c r="H160" s="40">
        <f t="shared" ref="H160" si="2834">G160+((G163-H163)+(G164-H164))*(G160/SUM(G158:G162))</f>
        <v>0.10370370370370371</v>
      </c>
      <c r="I160" s="40">
        <f t="shared" ref="I160" si="2835">H160+((H163-I163)+(H164-I164))*(H160/SUM(H158:H162))</f>
        <v>0.10740740740740742</v>
      </c>
      <c r="J160" s="40">
        <f t="shared" ref="J160" si="2836">I160+((I163-J163)+(I164-J164))*(I160/SUM(I158:I162))</f>
        <v>0.11111111111111113</v>
      </c>
      <c r="K160" s="40">
        <f t="shared" ref="K160" si="2837">J160+((J163-K163)+(J164-K164))*(J160/SUM(J158:J162))</f>
        <v>0.11111111111111113</v>
      </c>
      <c r="L160" s="40">
        <f t="shared" ref="L160" si="2838">K160+((K163-L163)+(K164-L164))*(K160/SUM(K158:K162))</f>
        <v>0.11111111111111113</v>
      </c>
      <c r="M160" s="40">
        <f t="shared" ref="M160" si="2839">L160+((L163-M163)+(L164-M164))*(L160/SUM(L158:L162))</f>
        <v>0.11111111111111113</v>
      </c>
      <c r="N160" s="40">
        <f t="shared" ref="N160" si="2840">M160+((M163-N163)+(M164-N164))*(M160/SUM(M158:M162))</f>
        <v>0.11111111111111113</v>
      </c>
      <c r="O160" s="40">
        <f t="shared" ref="O160" si="2841">N160+((N163-O163)+(N164-O164))*(N160/SUM(N158:N162))</f>
        <v>0.11111111111111113</v>
      </c>
      <c r="P160" s="40">
        <f t="shared" ref="P160" si="2842">O160+((O163-P163)+(O164-P164))*(O160/SUM(O158:O162))</f>
        <v>0.11111111111111113</v>
      </c>
      <c r="Q160" s="40">
        <f t="shared" ref="Q160" si="2843">P160+((P163-Q163)+(P164-Q164))*(P160/SUM(P158:P162))</f>
        <v>0.11111111111111113</v>
      </c>
      <c r="R160" s="40">
        <f t="shared" ref="R160" si="2844">Q160+((Q163-R163)+(Q164-R164))*(Q160/SUM(Q158:Q162))</f>
        <v>0.11111111111111113</v>
      </c>
      <c r="S160" s="40">
        <f t="shared" ref="S160" si="2845">R160+((R163-S163)+(R164-S164))*(R160/SUM(R158:R162))</f>
        <v>0.11111111111111113</v>
      </c>
      <c r="T160" s="40">
        <f t="shared" ref="T160" si="2846">S160+((S163-T163)+(S164-T164))*(S160/SUM(S158:S162))</f>
        <v>0.11111111111111113</v>
      </c>
      <c r="U160" s="40">
        <f t="shared" ref="U160" si="2847">T160+((T163-U163)+(T164-U164))*(T160/SUM(T158:T162))</f>
        <v>0.11111111111111113</v>
      </c>
      <c r="V160" s="40">
        <f t="shared" ref="V160" si="2848">U160+((U163-V163)+(U164-V164))*(U160/SUM(U158:U162))</f>
        <v>0.11111111111111113</v>
      </c>
      <c r="W160" s="40">
        <f t="shared" ref="W160" si="2849">V160+((V163-W163)+(V164-W164))*(V160/SUM(V158:V162))</f>
        <v>0.11111111111111113</v>
      </c>
      <c r="X160" s="40">
        <f t="shared" ref="X160" si="2850">W160+((W163-X163)+(W164-X164))*(W160/SUM(W158:W162))</f>
        <v>0.11111111111111113</v>
      </c>
      <c r="Y160" s="40">
        <f t="shared" ref="Y160" si="2851">X160+((X163-Y163)+(X164-Y164))*(X160/SUM(X158:X162))</f>
        <v>0.11111111111111113</v>
      </c>
      <c r="Z160" s="40">
        <f t="shared" ref="Z160" si="2852">Y160+((Y163-Z163)+(Y164-Z164))*(Y160/SUM(Y158:Y162))</f>
        <v>0.11111111111111113</v>
      </c>
      <c r="AA160" s="40">
        <f t="shared" ref="AA160" si="2853">Z160+((Z163-AA163)+(Z164-AA164))*(Z160/SUM(Z158:Z162))</f>
        <v>0.11111111111111113</v>
      </c>
      <c r="AB160" s="40">
        <f t="shared" ref="AB160" si="2854">AA160+((AA163-AB163)+(AA164-AB164))*(AA160/SUM(AA158:AA162))</f>
        <v>0.11111111111111113</v>
      </c>
      <c r="AC160" s="40">
        <f t="shared" ref="AC160" si="2855">AB160+((AB163-AC163)+(AB164-AC164))*(AB160/SUM(AB158:AB162))</f>
        <v>0.11111111111111113</v>
      </c>
      <c r="AD160" s="40">
        <f t="shared" ref="AD160" si="2856">AC160+((AC163-AD163)+(AC164-AD164))*(AC160/SUM(AC158:AC162))</f>
        <v>0.11111111111111113</v>
      </c>
      <c r="AE160" s="40">
        <f t="shared" ref="AE160" si="2857">AD160+((AD163-AE163)+(AD164-AE164))*(AD160/SUM(AD158:AD162))</f>
        <v>0.11111111111111113</v>
      </c>
      <c r="AF160" s="40">
        <f t="shared" ref="AF160" si="2858">AE160+((AE163-AF163)+(AE164-AF164))*(AE160/SUM(AE158:AE162))</f>
        <v>0.11111111111111113</v>
      </c>
      <c r="AG160" s="40">
        <f t="shared" ref="AG160" si="2859">AF160+((AF163-AG163)+(AF164-AG164))*(AF160/SUM(AF158:AF162))</f>
        <v>0.11111111111111113</v>
      </c>
      <c r="AH160" s="40">
        <f t="shared" ref="AH160" si="2860">AG160+((AG163-AH163)+(AG164-AH164))*(AG160/SUM(AG158:AG162))</f>
        <v>0.11111111111111113</v>
      </c>
      <c r="AI160" s="40">
        <f t="shared" ref="AI160" si="2861">AH160+((AH163-AI163)+(AH164-AI164))*(AH160/SUM(AH158:AH162))</f>
        <v>0.11111111111111113</v>
      </c>
      <c r="AJ160" s="40">
        <f t="shared" ref="AJ160" si="2862">AI160+((AI163-AJ163)+(AI164-AJ164))*(AI160/SUM(AI158:AI162))</f>
        <v>0.11111111111111113</v>
      </c>
      <c r="AK160" s="40">
        <f t="shared" ref="AK160" si="2863">AJ160+((AJ163-AK163)+(AJ164-AK164))*(AJ160/SUM(AJ158:AJ162))</f>
        <v>0.11111111111111113</v>
      </c>
      <c r="AL160" s="40">
        <f t="shared" ref="AL160" si="2864">AK160+((AK163-AL163)+(AK164-AL164))*(AK160/SUM(AK158:AK162))</f>
        <v>0.11111111111111113</v>
      </c>
      <c r="AM160" s="40">
        <f t="shared" ref="AM160" si="2865">AL160+((AL163-AM163)+(AL164-AM164))*(AL160/SUM(AL158:AL162))</f>
        <v>0.11111111111111113</v>
      </c>
      <c r="AN160" s="40">
        <f t="shared" ref="AN160" si="2866">AM160+((AM163-AN163)+(AM164-AN164))*(AM160/SUM(AM158:AM162))</f>
        <v>0.11111111111111113</v>
      </c>
      <c r="AO160" s="40">
        <f t="shared" ref="AO160" si="2867">AN160+((AN163-AO163)+(AN164-AO164))*(AN160/SUM(AN158:AN162))</f>
        <v>0.11111111111111113</v>
      </c>
      <c r="AP160" s="40">
        <f t="shared" ref="AP160" si="2868">AO160+((AO163-AP163)+(AO164-AP164))*(AO160/SUM(AO158:AO162))</f>
        <v>0.11111111111111113</v>
      </c>
      <c r="AQ160" s="40">
        <f t="shared" ref="AQ160" si="2869">AP160+((AP163-AQ163)+(AP164-AQ164))*(AP160/SUM(AP158:AP162))</f>
        <v>0.11111111111111113</v>
      </c>
      <c r="AR160" s="40">
        <f t="shared" ref="AR160" si="2870">AQ160+((AQ163-AR163)+(AQ164-AR164))*(AQ160/SUM(AQ158:AQ162))</f>
        <v>0.11111111111111113</v>
      </c>
      <c r="AS160" s="41">
        <f t="shared" ref="AS160" si="2871">AR160+((AR163-AS163)+(AR164-AS164))*(AR160/SUM(AR158:AR162))</f>
        <v>0.11111111111111113</v>
      </c>
      <c r="AU160" s="10" cm="1">
        <f t="array" ref="AU160">IF($D160="","",INDEX('Data - CO2'!$B$5:$AP$53,MATCH(Kulturmodeller!$D160,'Data - CO2'!$A$5:$A$53,0),AU$20)*E160)</f>
        <v>0</v>
      </c>
      <c r="AV160" cm="1">
        <f t="array" ref="AV160">IF($D160="","",INDEX('Data - CO2'!$B$5:$AP$53,MATCH(Kulturmodeller!$D160,'Data - CO2'!$A$5:$A$53,0),AV$20)*F160)</f>
        <v>0.29827042858133845</v>
      </c>
      <c r="AW160" cm="1">
        <f t="array" ref="AW160">IF($D160="","",INDEX('Data - CO2'!$B$5:$AP$53,MATCH(Kulturmodeller!$D160,'Data - CO2'!$A$5:$A$53,0),AW$20)*G160)</f>
        <v>1.9884695238755901</v>
      </c>
      <c r="AX160" cm="1">
        <f t="array" ref="AX160">IF($D160="","",INDEX('Data - CO2'!$B$5:$AP$53,MATCH(Kulturmodeller!$D160,'Data - CO2'!$A$5:$A$53,0),AX$20)*H160)</f>
        <v>5.1552913581959734</v>
      </c>
      <c r="AY160" cm="1">
        <f t="array" ref="AY160">IF($D160="","",INDEX('Data - CO2'!$B$5:$AP$53,MATCH(Kulturmodeller!$D160,'Data - CO2'!$A$5:$A$53,0),AY$20)*I160)</f>
        <v>10.678817813405946</v>
      </c>
      <c r="AZ160" cm="1">
        <f t="array" ref="AZ160">IF($D160="","",INDEX('Data - CO2'!$B$5:$AP$53,MATCH(Kulturmodeller!$D160,'Data - CO2'!$A$5:$A$53,0),AZ$20)*J160*$B157)</f>
        <v>21.485978023102163</v>
      </c>
      <c r="BA160" cm="1">
        <f t="array" ref="BA160">IF($D160="","",INDEX('Data - CO2'!$B$5:$AP$53,MATCH(Kulturmodeller!$D160,'Data - CO2'!$A$5:$A$53,0),BA$20)*K160*$B157)</f>
        <v>30.194670252930216</v>
      </c>
      <c r="BB160" cm="1">
        <f t="array" ref="BB160">IF($D160="","",INDEX('Data - CO2'!$B$5:$AP$53,MATCH(Kulturmodeller!$D160,'Data - CO2'!$A$5:$A$53,0),BB$20)*L160*$B157)</f>
        <v>33.918380015761272</v>
      </c>
      <c r="BC160" cm="1">
        <f t="array" ref="BC160">IF($D160="","",INDEX('Data - CO2'!$B$5:$AP$53,MATCH(Kulturmodeller!$D160,'Data - CO2'!$A$5:$A$53,0),BC$20)*M160*$B157)</f>
        <v>36.762858496195548</v>
      </c>
      <c r="BD160" cm="1">
        <f t="array" ref="BD160">IF($D160="","",INDEX('Data - CO2'!$B$5:$AP$53,MATCH(Kulturmodeller!$D160,'Data - CO2'!$A$5:$A$53,0),BD$20)*N160*$B157)</f>
        <v>39.474425396743712</v>
      </c>
      <c r="BE160" cm="1">
        <f t="array" ref="BE160">IF($D160="","",INDEX('Data - CO2'!$B$5:$AP$53,MATCH(Kulturmodeller!$D160,'Data - CO2'!$A$5:$A$53,0),BE$20)*O160*$B157)</f>
        <v>41.696329585829488</v>
      </c>
      <c r="BF160" cm="1">
        <f t="array" ref="BF160">IF($D160="","",INDEX('Data - CO2'!$B$5:$AP$53,MATCH(Kulturmodeller!$D160,'Data - CO2'!$A$5:$A$53,0),BF$20)*P160*$B157)</f>
        <v>44.052990272561395</v>
      </c>
      <c r="BG160" cm="1">
        <f t="array" ref="BG160">IF($D160="","",INDEX('Data - CO2'!$B$5:$AP$53,MATCH(Kulturmodeller!$D160,'Data - CO2'!$A$5:$A$53,0),BG$20)*Q160*$B157)</f>
        <v>46.079410348012743</v>
      </c>
      <c r="BH160" cm="1">
        <f t="array" ref="BH160">IF($D160="","",INDEX('Data - CO2'!$B$5:$AP$53,MATCH(Kulturmodeller!$D160,'Data - CO2'!$A$5:$A$53,0),BH$20)*R160*$B157)</f>
        <v>47.485971064264419</v>
      </c>
      <c r="BI160" cm="1">
        <f t="array" ref="BI160">IF($D160="","",INDEX('Data - CO2'!$B$5:$AP$53,MATCH(Kulturmodeller!$D160,'Data - CO2'!$A$5:$A$53,0),BI$20)*S160*$B157)</f>
        <v>48.703987955219276</v>
      </c>
      <c r="BJ160" cm="1">
        <f t="array" ref="BJ160">IF($D160="","",INDEX('Data - CO2'!$B$5:$AP$53,MATCH(Kulturmodeller!$D160,'Data - CO2'!$A$5:$A$53,0),BJ$20)*T160*$B157)</f>
        <v>49.775644564325091</v>
      </c>
      <c r="BK160" cm="1">
        <f t="array" ref="BK160">IF($D160="","",INDEX('Data - CO2'!$B$5:$AP$53,MATCH(Kulturmodeller!$D160,'Data - CO2'!$A$5:$A$53,0),BK$20)*U160*$B157)</f>
        <v>0.33141158731259834</v>
      </c>
      <c r="BL160" cm="1">
        <f t="array" ref="BL160">IF($D160="","",INDEX('Data - CO2'!$B$5:$AP$53,MATCH(Kulturmodeller!$D160,'Data - CO2'!$A$5:$A$53,0),BL$20)*V160*$B157)</f>
        <v>2.2094105820839891</v>
      </c>
      <c r="BM160" cm="1">
        <f t="array" ref="BM160">IF($D160="","",INDEX('Data - CO2'!$B$5:$AP$53,MATCH(Kulturmodeller!$D160,'Data - CO2'!$A$5:$A$53,0),BM$20)*W160*$B157)</f>
        <v>5.5235264552099723</v>
      </c>
      <c r="BN160" cm="1">
        <f t="array" ref="BN160">IF($D160="","",INDEX('Data - CO2'!$B$5:$AP$53,MATCH(Kulturmodeller!$D160,'Data - CO2'!$A$5:$A$53,0),BN$20)*X160*$B157)</f>
        <v>11.047052910419945</v>
      </c>
      <c r="BO160" cm="1">
        <f t="array" ref="BO160">IF($D160="","",INDEX('Data - CO2'!$B$5:$AP$53,MATCH(Kulturmodeller!$D160,'Data - CO2'!$A$5:$A$53,0),BO$20)*Y160*$B157)</f>
        <v>21.485978023102163</v>
      </c>
      <c r="BP160" cm="1">
        <f t="array" ref="BP160">IF($D160="","",INDEX('Data - CO2'!$B$5:$AP$53,MATCH(Kulturmodeller!$D160,'Data - CO2'!$A$5:$A$53,0),BP$20)*Z160*$B157)</f>
        <v>30.194670252930216</v>
      </c>
      <c r="BQ160" cm="1">
        <f t="array" ref="BQ160">IF($D160="","",INDEX('Data - CO2'!$B$5:$AP$53,MATCH(Kulturmodeller!$D160,'Data - CO2'!$A$5:$A$53,0),BQ$20)*AA160*$B157)</f>
        <v>33.918380015761272</v>
      </c>
      <c r="BR160" cm="1">
        <f t="array" ref="BR160">IF($D160="","",INDEX('Data - CO2'!$B$5:$AP$53,MATCH(Kulturmodeller!$D160,'Data - CO2'!$A$5:$A$53,0),BR$20)*AB160*$B157)</f>
        <v>36.762858496195548</v>
      </c>
      <c r="BS160" cm="1">
        <f t="array" ref="BS160">IF($D160="","",INDEX('Data - CO2'!$B$5:$AP$53,MATCH(Kulturmodeller!$D160,'Data - CO2'!$A$5:$A$53,0),BS$20)*AC160*$B157)</f>
        <v>39.474425396743712</v>
      </c>
      <c r="BT160" cm="1">
        <f t="array" ref="BT160">IF($D160="","",INDEX('Data - CO2'!$B$5:$AP$53,MATCH(Kulturmodeller!$D160,'Data - CO2'!$A$5:$A$53,0),BT$20)*AD160*$B157)</f>
        <v>41.696329585829488</v>
      </c>
      <c r="BU160" cm="1">
        <f t="array" ref="BU160">IF($D160="","",INDEX('Data - CO2'!$B$5:$AP$53,MATCH(Kulturmodeller!$D160,'Data - CO2'!$A$5:$A$53,0),BU$20)*AE160*$B157)</f>
        <v>44.052990272561395</v>
      </c>
      <c r="BV160" cm="1">
        <f t="array" ref="BV160">IF($D160="","",INDEX('Data - CO2'!$B$5:$AP$53,MATCH(Kulturmodeller!$D160,'Data - CO2'!$A$5:$A$53,0),BV$20)*AF160*$B157)</f>
        <v>46.079410348012743</v>
      </c>
      <c r="BW160" cm="1">
        <f t="array" ref="BW160">IF($D160="","",INDEX('Data - CO2'!$B$5:$AP$53,MATCH(Kulturmodeller!$D160,'Data - CO2'!$A$5:$A$53,0),BW$20)*AG160*$B157)</f>
        <v>47.485971064264419</v>
      </c>
      <c r="BX160" cm="1">
        <f t="array" ref="BX160">IF($D160="","",INDEX('Data - CO2'!$B$5:$AP$53,MATCH(Kulturmodeller!$D160,'Data - CO2'!$A$5:$A$53,0),BX$20)*AH160*$B157)</f>
        <v>48.703987955219276</v>
      </c>
      <c r="BY160" cm="1">
        <f t="array" ref="BY160">IF($D160="","",INDEX('Data - CO2'!$B$5:$AP$53,MATCH(Kulturmodeller!$D160,'Data - CO2'!$A$5:$A$53,0),BY$20)*AI160*$B157)</f>
        <v>49.775644564325091</v>
      </c>
      <c r="BZ160" cm="1">
        <f t="array" ref="BZ160">IF($D160="","",INDEX('Data - CO2'!$B$5:$AP$53,MATCH(Kulturmodeller!$D160,'Data - CO2'!$A$5:$A$53,0),BZ$20)*AJ160*$B157)</f>
        <v>0.33141158731259834</v>
      </c>
      <c r="CA160" cm="1">
        <f t="array" ref="CA160">IF($D160="","",INDEX('Data - CO2'!$B$5:$AP$53,MATCH(Kulturmodeller!$D160,'Data - CO2'!$A$5:$A$53,0),CA$20)*AK160*$B157)</f>
        <v>2.2094105820839891</v>
      </c>
      <c r="CB160" cm="1">
        <f t="array" ref="CB160">IF($D160="","",INDEX('Data - CO2'!$B$5:$AP$53,MATCH(Kulturmodeller!$D160,'Data - CO2'!$A$5:$A$53,0),CB$20)*AL160*$B157)</f>
        <v>5.5235264552099723</v>
      </c>
      <c r="CC160" cm="1">
        <f t="array" ref="CC160">IF($D160="","",INDEX('Data - CO2'!$B$5:$AP$53,MATCH(Kulturmodeller!$D160,'Data - CO2'!$A$5:$A$53,0),CC$20)*AM160*$B157)</f>
        <v>11.047052910419945</v>
      </c>
      <c r="CD160" cm="1">
        <f t="array" ref="CD160">IF($D160="","",INDEX('Data - CO2'!$B$5:$AP$53,MATCH(Kulturmodeller!$D160,'Data - CO2'!$A$5:$A$53,0),CD$20)*AN160*$B157)</f>
        <v>21.485978023102163</v>
      </c>
      <c r="CE160" cm="1">
        <f t="array" ref="CE160">IF($D160="","",INDEX('Data - CO2'!$B$5:$AP$53,MATCH(Kulturmodeller!$D160,'Data - CO2'!$A$5:$A$53,0),CE$20)*AO160*$B157)</f>
        <v>30.194670252930216</v>
      </c>
      <c r="CF160" cm="1">
        <f t="array" ref="CF160">IF($D160="","",INDEX('Data - CO2'!$B$5:$AP$53,MATCH(Kulturmodeller!$D160,'Data - CO2'!$A$5:$A$53,0),CF$20)*AP160*$B157)</f>
        <v>33.918380015761272</v>
      </c>
      <c r="CG160" cm="1">
        <f t="array" ref="CG160">IF($D160="","",INDEX('Data - CO2'!$B$5:$AP$53,MATCH(Kulturmodeller!$D160,'Data - CO2'!$A$5:$A$53,0),CG$20)*AQ160*$B157)</f>
        <v>36.762858496195548</v>
      </c>
      <c r="CH160" cm="1">
        <f t="array" ref="CH160">IF($D160="","",INDEX('Data - CO2'!$B$5:$AP$53,MATCH(Kulturmodeller!$D160,'Data - CO2'!$A$5:$A$53,0),CH$20)*AR160*$B157)</f>
        <v>39.474425396743712</v>
      </c>
      <c r="CI160" s="11" cm="1">
        <f t="array" ref="CI160">IF($D160="","",INDEX('Data - CO2'!$B$5:$AP$53,MATCH(Kulturmodeller!$D160,'Data - CO2'!$A$5:$A$53,0),CI$20)*AS160*$B157)</f>
        <v>41.696329585829488</v>
      </c>
    </row>
    <row r="161" spans="1:87" x14ac:dyDescent="0.3">
      <c r="A161" s="33" t="s">
        <v>84</v>
      </c>
      <c r="B161" s="33"/>
      <c r="C161" s="124" t="str">
        <f>'Katalog over Kulturmodeller '!F66</f>
        <v>Juletræer (NGR)</v>
      </c>
      <c r="D161" s="125" t="s">
        <v>634</v>
      </c>
      <c r="E161" s="151">
        <f>'Katalog over Kulturmodeller '!W66</f>
        <v>0</v>
      </c>
      <c r="F161" s="40">
        <f>E161+((E163-F163)+(E164-F164))*(E161/SUM(E158:E162))</f>
        <v>0</v>
      </c>
      <c r="G161" s="40">
        <f t="shared" ref="G161" si="2872">F161+((F163-G163)+(F164-G164))*(F161/SUM(F158:F162))</f>
        <v>0</v>
      </c>
      <c r="H161" s="40">
        <f t="shared" ref="H161" si="2873">G161+((G163-H163)+(G164-H164))*(G161/SUM(G158:G162))</f>
        <v>0</v>
      </c>
      <c r="I161" s="40">
        <f t="shared" ref="I161" si="2874">H161+((H163-I163)+(H164-I164))*(H161/SUM(H158:H162))</f>
        <v>0</v>
      </c>
      <c r="J161" s="40">
        <f t="shared" ref="J161" si="2875">I161+((I163-J163)+(I164-J164))*(I161/SUM(I158:I162))</f>
        <v>0</v>
      </c>
      <c r="K161" s="40">
        <f t="shared" ref="K161" si="2876">J161+((J163-K163)+(J164-K164))*(J161/SUM(J158:J162))</f>
        <v>0</v>
      </c>
      <c r="L161" s="40">
        <f t="shared" ref="L161" si="2877">K161+((K163-L163)+(K164-L164))*(K161/SUM(K158:K162))</f>
        <v>0</v>
      </c>
      <c r="M161" s="40">
        <f t="shared" ref="M161" si="2878">L161+((L163-M163)+(L164-M164))*(L161/SUM(L158:L162))</f>
        <v>0</v>
      </c>
      <c r="N161" s="40">
        <f t="shared" ref="N161" si="2879">M161+((M163-N163)+(M164-N164))*(M161/SUM(M158:M162))</f>
        <v>0</v>
      </c>
      <c r="O161" s="40">
        <f t="shared" ref="O161" si="2880">N161+((N163-O163)+(N164-O164))*(N161/SUM(N158:N162))</f>
        <v>0</v>
      </c>
      <c r="P161" s="40">
        <f t="shared" ref="P161" si="2881">O161+((O163-P163)+(O164-P164))*(O161/SUM(O158:O162))</f>
        <v>0</v>
      </c>
      <c r="Q161" s="40">
        <f t="shared" ref="Q161" si="2882">P161+((P163-Q163)+(P164-Q164))*(P161/SUM(P158:P162))</f>
        <v>0</v>
      </c>
      <c r="R161" s="40">
        <f t="shared" ref="R161" si="2883">Q161+((Q163-R163)+(Q164-R164))*(Q161/SUM(Q158:Q162))</f>
        <v>0</v>
      </c>
      <c r="S161" s="40">
        <f t="shared" ref="S161" si="2884">R161+((R163-S163)+(R164-S164))*(R161/SUM(R158:R162))</f>
        <v>0</v>
      </c>
      <c r="T161" s="40">
        <f t="shared" ref="T161" si="2885">S161+((S163-T163)+(S164-T164))*(S161/SUM(S158:S162))</f>
        <v>0</v>
      </c>
      <c r="U161" s="40">
        <f t="shared" ref="U161" si="2886">T161+((T163-U163)+(T164-U164))*(T161/SUM(T158:T162))</f>
        <v>0</v>
      </c>
      <c r="V161" s="40">
        <f t="shared" ref="V161" si="2887">U161+((U163-V163)+(U164-V164))*(U161/SUM(U158:U162))</f>
        <v>0</v>
      </c>
      <c r="W161" s="40">
        <f t="shared" ref="W161" si="2888">V161+((V163-W163)+(V164-W164))*(V161/SUM(V158:V162))</f>
        <v>0</v>
      </c>
      <c r="X161" s="40">
        <f t="shared" ref="X161" si="2889">W161+((W163-X163)+(W164-X164))*(W161/SUM(W158:W162))</f>
        <v>0</v>
      </c>
      <c r="Y161" s="40">
        <f t="shared" ref="Y161" si="2890">X161+((X163-Y163)+(X164-Y164))*(X161/SUM(X158:X162))</f>
        <v>0</v>
      </c>
      <c r="Z161" s="40">
        <f t="shared" ref="Z161" si="2891">Y161+((Y163-Z163)+(Y164-Z164))*(Y161/SUM(Y158:Y162))</f>
        <v>0</v>
      </c>
      <c r="AA161" s="40">
        <f t="shared" ref="AA161" si="2892">Z161+((Z163-AA163)+(Z164-AA164))*(Z161/SUM(Z158:Z162))</f>
        <v>0</v>
      </c>
      <c r="AB161" s="40">
        <f t="shared" ref="AB161" si="2893">AA161+((AA163-AB163)+(AA164-AB164))*(AA161/SUM(AA158:AA162))</f>
        <v>0</v>
      </c>
      <c r="AC161" s="40">
        <f t="shared" ref="AC161" si="2894">AB161+((AB163-AC163)+(AB164-AC164))*(AB161/SUM(AB158:AB162))</f>
        <v>0</v>
      </c>
      <c r="AD161" s="40">
        <f t="shared" ref="AD161" si="2895">AC161+((AC163-AD163)+(AC164-AD164))*(AC161/SUM(AC158:AC162))</f>
        <v>0</v>
      </c>
      <c r="AE161" s="40">
        <f t="shared" ref="AE161" si="2896">AD161+((AD163-AE163)+(AD164-AE164))*(AD161/SUM(AD158:AD162))</f>
        <v>0</v>
      </c>
      <c r="AF161" s="40">
        <f t="shared" ref="AF161" si="2897">AE161+((AE163-AF163)+(AE164-AF164))*(AE161/SUM(AE158:AE162))</f>
        <v>0</v>
      </c>
      <c r="AG161" s="40">
        <f t="shared" ref="AG161" si="2898">AF161+((AF163-AG163)+(AF164-AG164))*(AF161/SUM(AF158:AF162))</f>
        <v>0</v>
      </c>
      <c r="AH161" s="40">
        <f t="shared" ref="AH161" si="2899">AG161+((AG163-AH163)+(AG164-AH164))*(AG161/SUM(AG158:AG162))</f>
        <v>0</v>
      </c>
      <c r="AI161" s="40">
        <f t="shared" ref="AI161" si="2900">AH161+((AH163-AI163)+(AH164-AI164))*(AH161/SUM(AH158:AH162))</f>
        <v>0</v>
      </c>
      <c r="AJ161" s="40">
        <f t="shared" ref="AJ161" si="2901">AI161+((AI163-AJ163)+(AI164-AJ164))*(AI161/SUM(AI158:AI162))</f>
        <v>0</v>
      </c>
      <c r="AK161" s="40">
        <f t="shared" ref="AK161" si="2902">AJ161+((AJ163-AK163)+(AJ164-AK164))*(AJ161/SUM(AJ158:AJ162))</f>
        <v>0</v>
      </c>
      <c r="AL161" s="40">
        <f t="shared" ref="AL161" si="2903">AK161+((AK163-AL163)+(AK164-AL164))*(AK161/SUM(AK158:AK162))</f>
        <v>0</v>
      </c>
      <c r="AM161" s="40">
        <f t="shared" ref="AM161" si="2904">AL161+((AL163-AM163)+(AL164-AM164))*(AL161/SUM(AL158:AL162))</f>
        <v>0</v>
      </c>
      <c r="AN161" s="40">
        <f t="shared" ref="AN161" si="2905">AM161+((AM163-AN163)+(AM164-AN164))*(AM161/SUM(AM158:AM162))</f>
        <v>0</v>
      </c>
      <c r="AO161" s="40">
        <f t="shared" ref="AO161" si="2906">AN161+((AN163-AO163)+(AN164-AO164))*(AN161/SUM(AN158:AN162))</f>
        <v>0</v>
      </c>
      <c r="AP161" s="40">
        <f t="shared" ref="AP161" si="2907">AO161+((AO163-AP163)+(AO164-AP164))*(AO161/SUM(AO158:AO162))</f>
        <v>0</v>
      </c>
      <c r="AQ161" s="40">
        <f t="shared" ref="AQ161" si="2908">AP161+((AP163-AQ163)+(AP164-AQ164))*(AP161/SUM(AP158:AP162))</f>
        <v>0</v>
      </c>
      <c r="AR161" s="40">
        <f t="shared" ref="AR161" si="2909">AQ161+((AQ163-AR163)+(AQ164-AR164))*(AQ161/SUM(AQ158:AQ162))</f>
        <v>0</v>
      </c>
      <c r="AS161" s="41">
        <f t="shared" ref="AS161" si="2910">AR161+((AR163-AS163)+(AR164-AS164))*(AR161/SUM(AR158:AR162))</f>
        <v>0</v>
      </c>
      <c r="AU161" s="10" cm="1">
        <f t="array" ref="AU161">IF($D161="","",INDEX('Data - CO2'!$B$5:$AP$53,MATCH(Kulturmodeller!$D161,'Data - CO2'!$A$5:$A$53,0),AU$20)*E161)</f>
        <v>0</v>
      </c>
      <c r="AV161" cm="1">
        <f t="array" ref="AV161">IF($D161="","",INDEX('Data - CO2'!$B$5:$AP$53,MATCH(Kulturmodeller!$D161,'Data - CO2'!$A$5:$A$53,0),AV$20)*F161)</f>
        <v>0</v>
      </c>
      <c r="AW161" cm="1">
        <f t="array" ref="AW161">IF($D161="","",INDEX('Data - CO2'!$B$5:$AP$53,MATCH(Kulturmodeller!$D161,'Data - CO2'!$A$5:$A$53,0),AW$20)*G161)</f>
        <v>0</v>
      </c>
      <c r="AX161" cm="1">
        <f t="array" ref="AX161">IF($D161="","",INDEX('Data - CO2'!$B$5:$AP$53,MATCH(Kulturmodeller!$D161,'Data - CO2'!$A$5:$A$53,0),AX$20)*H161)</f>
        <v>0</v>
      </c>
      <c r="AY161" cm="1">
        <f t="array" ref="AY161">IF($D161="","",INDEX('Data - CO2'!$B$5:$AP$53,MATCH(Kulturmodeller!$D161,'Data - CO2'!$A$5:$A$53,0),AY$20)*I161)</f>
        <v>0</v>
      </c>
      <c r="AZ161" cm="1">
        <f t="array" ref="AZ161">IF($D161="","",INDEX('Data - CO2'!$B$5:$AP$53,MATCH(Kulturmodeller!$D161,'Data - CO2'!$A$5:$A$53,0),AZ$20)*J161*$B157)</f>
        <v>0</v>
      </c>
      <c r="BA161" cm="1">
        <f t="array" ref="BA161">IF($D161="","",INDEX('Data - CO2'!$B$5:$AP$53,MATCH(Kulturmodeller!$D161,'Data - CO2'!$A$5:$A$53,0),BA$20)*K161*$B157)</f>
        <v>0</v>
      </c>
      <c r="BB161" cm="1">
        <f t="array" ref="BB161">IF($D161="","",INDEX('Data - CO2'!$B$5:$AP$53,MATCH(Kulturmodeller!$D161,'Data - CO2'!$A$5:$A$53,0),BB$20)*L161*$B157)</f>
        <v>0</v>
      </c>
      <c r="BC161" cm="1">
        <f t="array" ref="BC161">IF($D161="","",INDEX('Data - CO2'!$B$5:$AP$53,MATCH(Kulturmodeller!$D161,'Data - CO2'!$A$5:$A$53,0),BC$20)*M161*$B157)</f>
        <v>0</v>
      </c>
      <c r="BD161" cm="1">
        <f t="array" ref="BD161">IF($D161="","",INDEX('Data - CO2'!$B$5:$AP$53,MATCH(Kulturmodeller!$D161,'Data - CO2'!$A$5:$A$53,0),BD$20)*N161*$B157)</f>
        <v>0</v>
      </c>
      <c r="BE161" cm="1">
        <f t="array" ref="BE161">IF($D161="","",INDEX('Data - CO2'!$B$5:$AP$53,MATCH(Kulturmodeller!$D161,'Data - CO2'!$A$5:$A$53,0),BE$20)*O161*$B157)</f>
        <v>0</v>
      </c>
      <c r="BF161" cm="1">
        <f t="array" ref="BF161">IF($D161="","",INDEX('Data - CO2'!$B$5:$AP$53,MATCH(Kulturmodeller!$D161,'Data - CO2'!$A$5:$A$53,0),BF$20)*P161*$B157)</f>
        <v>0</v>
      </c>
      <c r="BG161" cm="1">
        <f t="array" ref="BG161">IF($D161="","",INDEX('Data - CO2'!$B$5:$AP$53,MATCH(Kulturmodeller!$D161,'Data - CO2'!$A$5:$A$53,0),BG$20)*Q161*$B157)</f>
        <v>0</v>
      </c>
      <c r="BH161" cm="1">
        <f t="array" ref="BH161">IF($D161="","",INDEX('Data - CO2'!$B$5:$AP$53,MATCH(Kulturmodeller!$D161,'Data - CO2'!$A$5:$A$53,0),BH$20)*R161*$B157)</f>
        <v>0</v>
      </c>
      <c r="BI161" cm="1">
        <f t="array" ref="BI161">IF($D161="","",INDEX('Data - CO2'!$B$5:$AP$53,MATCH(Kulturmodeller!$D161,'Data - CO2'!$A$5:$A$53,0),BI$20)*S161*$B157)</f>
        <v>0</v>
      </c>
      <c r="BJ161" cm="1">
        <f t="array" ref="BJ161">IF($D161="","",INDEX('Data - CO2'!$B$5:$AP$53,MATCH(Kulturmodeller!$D161,'Data - CO2'!$A$5:$A$53,0),BJ$20)*T161*$B157)</f>
        <v>0</v>
      </c>
      <c r="BK161" cm="1">
        <f t="array" ref="BK161">IF($D161="","",INDEX('Data - CO2'!$B$5:$AP$53,MATCH(Kulturmodeller!$D161,'Data - CO2'!$A$5:$A$53,0),BK$20)*U161*$B157)</f>
        <v>0</v>
      </c>
      <c r="BL161" cm="1">
        <f t="array" ref="BL161">IF($D161="","",INDEX('Data - CO2'!$B$5:$AP$53,MATCH(Kulturmodeller!$D161,'Data - CO2'!$A$5:$A$53,0),BL$20)*V161*$B157)</f>
        <v>0</v>
      </c>
      <c r="BM161" cm="1">
        <f t="array" ref="BM161">IF($D161="","",INDEX('Data - CO2'!$B$5:$AP$53,MATCH(Kulturmodeller!$D161,'Data - CO2'!$A$5:$A$53,0),BM$20)*W161*$B157)</f>
        <v>0</v>
      </c>
      <c r="BN161" cm="1">
        <f t="array" ref="BN161">IF($D161="","",INDEX('Data - CO2'!$B$5:$AP$53,MATCH(Kulturmodeller!$D161,'Data - CO2'!$A$5:$A$53,0),BN$20)*X161*$B157)</f>
        <v>0</v>
      </c>
      <c r="BO161" cm="1">
        <f t="array" ref="BO161">IF($D161="","",INDEX('Data - CO2'!$B$5:$AP$53,MATCH(Kulturmodeller!$D161,'Data - CO2'!$A$5:$A$53,0),BO$20)*Y161*$B157)</f>
        <v>0</v>
      </c>
      <c r="BP161" cm="1">
        <f t="array" ref="BP161">IF($D161="","",INDEX('Data - CO2'!$B$5:$AP$53,MATCH(Kulturmodeller!$D161,'Data - CO2'!$A$5:$A$53,0),BP$20)*Z161*$B157)</f>
        <v>0</v>
      </c>
      <c r="BQ161" cm="1">
        <f t="array" ref="BQ161">IF($D161="","",INDEX('Data - CO2'!$B$5:$AP$53,MATCH(Kulturmodeller!$D161,'Data - CO2'!$A$5:$A$53,0),BQ$20)*AA161*$B157)</f>
        <v>0</v>
      </c>
      <c r="BR161" cm="1">
        <f t="array" ref="BR161">IF($D161="","",INDEX('Data - CO2'!$B$5:$AP$53,MATCH(Kulturmodeller!$D161,'Data - CO2'!$A$5:$A$53,0),BR$20)*AB161*$B157)</f>
        <v>0</v>
      </c>
      <c r="BS161" cm="1">
        <f t="array" ref="BS161">IF($D161="","",INDEX('Data - CO2'!$B$5:$AP$53,MATCH(Kulturmodeller!$D161,'Data - CO2'!$A$5:$A$53,0),BS$20)*AC161*$B157)</f>
        <v>0</v>
      </c>
      <c r="BT161" cm="1">
        <f t="array" ref="BT161">IF($D161="","",INDEX('Data - CO2'!$B$5:$AP$53,MATCH(Kulturmodeller!$D161,'Data - CO2'!$A$5:$A$53,0),BT$20)*AD161*$B157)</f>
        <v>0</v>
      </c>
      <c r="BU161" cm="1">
        <f t="array" ref="BU161">IF($D161="","",INDEX('Data - CO2'!$B$5:$AP$53,MATCH(Kulturmodeller!$D161,'Data - CO2'!$A$5:$A$53,0),BU$20)*AE161*$B157)</f>
        <v>0</v>
      </c>
      <c r="BV161" cm="1">
        <f t="array" ref="BV161">IF($D161="","",INDEX('Data - CO2'!$B$5:$AP$53,MATCH(Kulturmodeller!$D161,'Data - CO2'!$A$5:$A$53,0),BV$20)*AF161*$B157)</f>
        <v>0</v>
      </c>
      <c r="BW161" cm="1">
        <f t="array" ref="BW161">IF($D161="","",INDEX('Data - CO2'!$B$5:$AP$53,MATCH(Kulturmodeller!$D161,'Data - CO2'!$A$5:$A$53,0),BW$20)*AG161*$B157)</f>
        <v>0</v>
      </c>
      <c r="BX161" cm="1">
        <f t="array" ref="BX161">IF($D161="","",INDEX('Data - CO2'!$B$5:$AP$53,MATCH(Kulturmodeller!$D161,'Data - CO2'!$A$5:$A$53,0),BX$20)*AH161*$B157)</f>
        <v>0</v>
      </c>
      <c r="BY161" cm="1">
        <f t="array" ref="BY161">IF($D161="","",INDEX('Data - CO2'!$B$5:$AP$53,MATCH(Kulturmodeller!$D161,'Data - CO2'!$A$5:$A$53,0),BY$20)*AI161*$B157)</f>
        <v>0</v>
      </c>
      <c r="BZ161" cm="1">
        <f t="array" ref="BZ161">IF($D161="","",INDEX('Data - CO2'!$B$5:$AP$53,MATCH(Kulturmodeller!$D161,'Data - CO2'!$A$5:$A$53,0),BZ$20)*AJ161*$B157)</f>
        <v>0</v>
      </c>
      <c r="CA161" cm="1">
        <f t="array" ref="CA161">IF($D161="","",INDEX('Data - CO2'!$B$5:$AP$53,MATCH(Kulturmodeller!$D161,'Data - CO2'!$A$5:$A$53,0),CA$20)*AK161*$B157)</f>
        <v>0</v>
      </c>
      <c r="CB161" cm="1">
        <f t="array" ref="CB161">IF($D161="","",INDEX('Data - CO2'!$B$5:$AP$53,MATCH(Kulturmodeller!$D161,'Data - CO2'!$A$5:$A$53,0),CB$20)*AL161*$B157)</f>
        <v>0</v>
      </c>
      <c r="CC161" cm="1">
        <f t="array" ref="CC161">IF($D161="","",INDEX('Data - CO2'!$B$5:$AP$53,MATCH(Kulturmodeller!$D161,'Data - CO2'!$A$5:$A$53,0),CC$20)*AM161*$B157)</f>
        <v>0</v>
      </c>
      <c r="CD161" cm="1">
        <f t="array" ref="CD161">IF($D161="","",INDEX('Data - CO2'!$B$5:$AP$53,MATCH(Kulturmodeller!$D161,'Data - CO2'!$A$5:$A$53,0),CD$20)*AN161*$B157)</f>
        <v>0</v>
      </c>
      <c r="CE161" cm="1">
        <f t="array" ref="CE161">IF($D161="","",INDEX('Data - CO2'!$B$5:$AP$53,MATCH(Kulturmodeller!$D161,'Data - CO2'!$A$5:$A$53,0),CE$20)*AO161*$B157)</f>
        <v>0</v>
      </c>
      <c r="CF161" cm="1">
        <f t="array" ref="CF161">IF($D161="","",INDEX('Data - CO2'!$B$5:$AP$53,MATCH(Kulturmodeller!$D161,'Data - CO2'!$A$5:$A$53,0),CF$20)*AP161*$B157)</f>
        <v>0</v>
      </c>
      <c r="CG161" cm="1">
        <f t="array" ref="CG161">IF($D161="","",INDEX('Data - CO2'!$B$5:$AP$53,MATCH(Kulturmodeller!$D161,'Data - CO2'!$A$5:$A$53,0),CG$20)*AQ161*$B157)</f>
        <v>0</v>
      </c>
      <c r="CH161" cm="1">
        <f t="array" ref="CH161">IF($D161="","",INDEX('Data - CO2'!$B$5:$AP$53,MATCH(Kulturmodeller!$D161,'Data - CO2'!$A$5:$A$53,0),CH$20)*AR161*$B157)</f>
        <v>0</v>
      </c>
      <c r="CI161" s="11" cm="1">
        <f t="array" ref="CI161">IF($D161="","",INDEX('Data - CO2'!$B$5:$AP$53,MATCH(Kulturmodeller!$D161,'Data - CO2'!$A$5:$A$53,0),CI$20)*AS161*$B157)</f>
        <v>0</v>
      </c>
    </row>
    <row r="162" spans="1:87" x14ac:dyDescent="0.3">
      <c r="A162" s="42" t="s">
        <v>85</v>
      </c>
      <c r="B162" s="42"/>
      <c r="C162" s="124">
        <f>'Katalog over Kulturmodeller '!F67</f>
        <v>0</v>
      </c>
      <c r="D162" s="129"/>
      <c r="E162" s="140">
        <f>'Katalog over Kulturmodeller '!W67</f>
        <v>0</v>
      </c>
      <c r="F162" s="46">
        <f>E162+((E163-F163)+(E164-F164))*(E162/SUM(E158:E162))</f>
        <v>0</v>
      </c>
      <c r="G162" s="46">
        <f t="shared" ref="G162" si="2911">F162+((F163-G163)+(F164-G164))*(F162/SUM(F158:F162))</f>
        <v>0</v>
      </c>
      <c r="H162" s="46">
        <f t="shared" ref="H162" si="2912">G162+((G163-H163)+(G164-H164))*(G162/SUM(G158:G162))</f>
        <v>0</v>
      </c>
      <c r="I162" s="46">
        <f t="shared" ref="I162" si="2913">H162+((H163-I163)+(H164-I164))*(H162/SUM(H158:H162))</f>
        <v>0</v>
      </c>
      <c r="J162" s="46">
        <f t="shared" ref="J162" si="2914">I162+((I163-J163)+(I164-J164))*(I162/SUM(I158:I162))</f>
        <v>0</v>
      </c>
      <c r="K162" s="46">
        <f t="shared" ref="K162" si="2915">J162+((J163-K163)+(J164-K164))*(J162/SUM(J158:J162))</f>
        <v>0</v>
      </c>
      <c r="L162" s="46">
        <f t="shared" ref="L162" si="2916">K162+((K163-L163)+(K164-L164))*(K162/SUM(K158:K162))</f>
        <v>0</v>
      </c>
      <c r="M162" s="46">
        <f t="shared" ref="M162" si="2917">L162+((L163-M163)+(L164-M164))*(L162/SUM(L158:L162))</f>
        <v>0</v>
      </c>
      <c r="N162" s="46">
        <f t="shared" ref="N162" si="2918">M162+((M163-N163)+(M164-N164))*(M162/SUM(M158:M162))</f>
        <v>0</v>
      </c>
      <c r="O162" s="46">
        <f t="shared" ref="O162" si="2919">N162+((N163-O163)+(N164-O164))*(N162/SUM(N158:N162))</f>
        <v>0</v>
      </c>
      <c r="P162" s="46">
        <f t="shared" ref="P162" si="2920">O162+((O163-P163)+(O164-P164))*(O162/SUM(O158:O162))</f>
        <v>0</v>
      </c>
      <c r="Q162" s="46">
        <f t="shared" ref="Q162" si="2921">P162+((P163-Q163)+(P164-Q164))*(P162/SUM(P158:P162))</f>
        <v>0</v>
      </c>
      <c r="R162" s="46">
        <f t="shared" ref="R162" si="2922">Q162+((Q163-R163)+(Q164-R164))*(Q162/SUM(Q158:Q162))</f>
        <v>0</v>
      </c>
      <c r="S162" s="46">
        <f t="shared" ref="S162" si="2923">R162+((R163-S163)+(R164-S164))*(R162/SUM(R158:R162))</f>
        <v>0</v>
      </c>
      <c r="T162" s="46">
        <f t="shared" ref="T162" si="2924">S162+((S163-T163)+(S164-T164))*(S162/SUM(S158:S162))</f>
        <v>0</v>
      </c>
      <c r="U162" s="46">
        <f t="shared" ref="U162" si="2925">T162+((T163-U163)+(T164-U164))*(T162/SUM(T158:T162))</f>
        <v>0</v>
      </c>
      <c r="V162" s="46">
        <f t="shared" ref="V162" si="2926">U162+((U163-V163)+(U164-V164))*(U162/SUM(U158:U162))</f>
        <v>0</v>
      </c>
      <c r="W162" s="46">
        <f t="shared" ref="W162" si="2927">V162+((V163-W163)+(V164-W164))*(V162/SUM(V158:V162))</f>
        <v>0</v>
      </c>
      <c r="X162" s="46">
        <f t="shared" ref="X162" si="2928">W162+((W163-X163)+(W164-X164))*(W162/SUM(W158:W162))</f>
        <v>0</v>
      </c>
      <c r="Y162" s="46">
        <f t="shared" ref="Y162" si="2929">X162+((X163-Y163)+(X164-Y164))*(X162/SUM(X158:X162))</f>
        <v>0</v>
      </c>
      <c r="Z162" s="46">
        <f t="shared" ref="Z162" si="2930">Y162+((Y163-Z163)+(Y164-Z164))*(Y162/SUM(Y158:Y162))</f>
        <v>0</v>
      </c>
      <c r="AA162" s="46">
        <f t="shared" ref="AA162" si="2931">Z162+((Z163-AA163)+(Z164-AA164))*(Z162/SUM(Z158:Z162))</f>
        <v>0</v>
      </c>
      <c r="AB162" s="46">
        <f t="shared" ref="AB162" si="2932">AA162+((AA163-AB163)+(AA164-AB164))*(AA162/SUM(AA158:AA162))</f>
        <v>0</v>
      </c>
      <c r="AC162" s="46">
        <f t="shared" ref="AC162" si="2933">AB162+((AB163-AC163)+(AB164-AC164))*(AB162/SUM(AB158:AB162))</f>
        <v>0</v>
      </c>
      <c r="AD162" s="46">
        <f t="shared" ref="AD162" si="2934">AC162+((AC163-AD163)+(AC164-AD164))*(AC162/SUM(AC158:AC162))</f>
        <v>0</v>
      </c>
      <c r="AE162" s="46">
        <f t="shared" ref="AE162" si="2935">AD162+((AD163-AE163)+(AD164-AE164))*(AD162/SUM(AD158:AD162))</f>
        <v>0</v>
      </c>
      <c r="AF162" s="46">
        <f t="shared" ref="AF162" si="2936">AE162+((AE163-AF163)+(AE164-AF164))*(AE162/SUM(AE158:AE162))</f>
        <v>0</v>
      </c>
      <c r="AG162" s="46">
        <f t="shared" ref="AG162" si="2937">AF162+((AF163-AG163)+(AF164-AG164))*(AF162/SUM(AF158:AF162))</f>
        <v>0</v>
      </c>
      <c r="AH162" s="46">
        <f t="shared" ref="AH162" si="2938">AG162+((AG163-AH163)+(AG164-AH164))*(AG162/SUM(AG158:AG162))</f>
        <v>0</v>
      </c>
      <c r="AI162" s="46">
        <f t="shared" ref="AI162" si="2939">AH162+((AH163-AI163)+(AH164-AI164))*(AH162/SUM(AH158:AH162))</f>
        <v>0</v>
      </c>
      <c r="AJ162" s="46">
        <f t="shared" ref="AJ162" si="2940">AI162+((AI163-AJ163)+(AI164-AJ164))*(AI162/SUM(AI158:AI162))</f>
        <v>0</v>
      </c>
      <c r="AK162" s="46">
        <f t="shared" ref="AK162" si="2941">AJ162+((AJ163-AK163)+(AJ164-AK164))*(AJ162/SUM(AJ158:AJ162))</f>
        <v>0</v>
      </c>
      <c r="AL162" s="46">
        <f t="shared" ref="AL162" si="2942">AK162+((AK163-AL163)+(AK164-AL164))*(AK162/SUM(AK158:AK162))</f>
        <v>0</v>
      </c>
      <c r="AM162" s="46">
        <f t="shared" ref="AM162" si="2943">AL162+((AL163-AM163)+(AL164-AM164))*(AL162/SUM(AL158:AL162))</f>
        <v>0</v>
      </c>
      <c r="AN162" s="46">
        <f t="shared" ref="AN162" si="2944">AM162+((AM163-AN163)+(AM164-AN164))*(AM162/SUM(AM158:AM162))</f>
        <v>0</v>
      </c>
      <c r="AO162" s="46">
        <f t="shared" ref="AO162" si="2945">AN162+((AN163-AO163)+(AN164-AO164))*(AN162/SUM(AN158:AN162))</f>
        <v>0</v>
      </c>
      <c r="AP162" s="46">
        <f t="shared" ref="AP162" si="2946">AO162+((AO163-AP163)+(AO164-AP164))*(AO162/SUM(AO158:AO162))</f>
        <v>0</v>
      </c>
      <c r="AQ162" s="46">
        <f t="shared" ref="AQ162" si="2947">AP162+((AP163-AQ163)+(AP164-AQ164))*(AP162/SUM(AP158:AP162))</f>
        <v>0</v>
      </c>
      <c r="AR162" s="46">
        <f t="shared" ref="AR162" si="2948">AQ162+((AQ163-AR163)+(AQ164-AR164))*(AQ162/SUM(AQ158:AQ162))</f>
        <v>0</v>
      </c>
      <c r="AS162" s="47">
        <f t="shared" ref="AS162" si="2949">AR162+((AR163-AS163)+(AR164-AS164))*(AR162/SUM(AR158:AR162))</f>
        <v>0</v>
      </c>
      <c r="AU162" s="10" t="str" cm="1">
        <f t="array" ref="AU162">IF($D162="","",INDEX('Data - CO2'!$B$5:$AP$53,MATCH(Kulturmodeller!$D162,'Data - CO2'!$A$5:$A$53,0),AU$20)*E162)</f>
        <v/>
      </c>
      <c r="AV162" t="str" cm="1">
        <f t="array" ref="AV162">IF($D162="","",INDEX('Data - CO2'!$B$5:$AP$53,MATCH(Kulturmodeller!$D162,'Data - CO2'!$A$5:$A$53,0),AV$20)*F162)</f>
        <v/>
      </c>
      <c r="AW162" t="str" cm="1">
        <f t="array" ref="AW162">IF($D162="","",INDEX('Data - CO2'!$B$5:$AP$53,MATCH(Kulturmodeller!$D162,'Data - CO2'!$A$5:$A$53,0),AW$20)*G162)</f>
        <v/>
      </c>
      <c r="AX162" t="str" cm="1">
        <f t="array" ref="AX162">IF($D162="","",INDEX('Data - CO2'!$B$5:$AP$53,MATCH(Kulturmodeller!$D162,'Data - CO2'!$A$5:$A$53,0),AX$20)*H162)</f>
        <v/>
      </c>
      <c r="AY162" t="str" cm="1">
        <f t="array" ref="AY162">IF($D162="","",INDEX('Data - CO2'!$B$5:$AP$53,MATCH(Kulturmodeller!$D162,'Data - CO2'!$A$5:$A$53,0),AY$20)*I162)</f>
        <v/>
      </c>
      <c r="AZ162" t="str" cm="1">
        <f t="array" ref="AZ162">IF($D162="","",INDEX('Data - CO2'!$B$5:$AP$53,MATCH(Kulturmodeller!$D162,'Data - CO2'!$A$5:$A$53,0),AZ$20)*J162*$B157)</f>
        <v/>
      </c>
      <c r="BA162" t="str" cm="1">
        <f t="array" ref="BA162">IF($D162="","",INDEX('Data - CO2'!$B$5:$AP$53,MATCH(Kulturmodeller!$D162,'Data - CO2'!$A$5:$A$53,0),BA$20)*K162*$B157)</f>
        <v/>
      </c>
      <c r="BB162" t="str" cm="1">
        <f t="array" ref="BB162">IF($D162="","",INDEX('Data - CO2'!$B$5:$AP$53,MATCH(Kulturmodeller!$D162,'Data - CO2'!$A$5:$A$53,0),BB$20)*L162*$B157)</f>
        <v/>
      </c>
      <c r="BC162" t="str" cm="1">
        <f t="array" ref="BC162">IF($D162="","",INDEX('Data - CO2'!$B$5:$AP$53,MATCH(Kulturmodeller!$D162,'Data - CO2'!$A$5:$A$53,0),BC$20)*M162*$B157)</f>
        <v/>
      </c>
      <c r="BD162" t="str" cm="1">
        <f t="array" ref="BD162">IF($D162="","",INDEX('Data - CO2'!$B$5:$AP$53,MATCH(Kulturmodeller!$D162,'Data - CO2'!$A$5:$A$53,0),BD$20)*N162*$B157)</f>
        <v/>
      </c>
      <c r="BE162" t="str" cm="1">
        <f t="array" ref="BE162">IF($D162="","",INDEX('Data - CO2'!$B$5:$AP$53,MATCH(Kulturmodeller!$D162,'Data - CO2'!$A$5:$A$53,0),BE$20)*O162*$B157)</f>
        <v/>
      </c>
      <c r="BF162" t="str" cm="1">
        <f t="array" ref="BF162">IF($D162="","",INDEX('Data - CO2'!$B$5:$AP$53,MATCH(Kulturmodeller!$D162,'Data - CO2'!$A$5:$A$53,0),BF$20)*P162*$B157)</f>
        <v/>
      </c>
      <c r="BG162" t="str" cm="1">
        <f t="array" ref="BG162">IF($D162="","",INDEX('Data - CO2'!$B$5:$AP$53,MATCH(Kulturmodeller!$D162,'Data - CO2'!$A$5:$A$53,0),BG$20)*Q162*$B157)</f>
        <v/>
      </c>
      <c r="BH162" t="str" cm="1">
        <f t="array" ref="BH162">IF($D162="","",INDEX('Data - CO2'!$B$5:$AP$53,MATCH(Kulturmodeller!$D162,'Data - CO2'!$A$5:$A$53,0),BH$20)*R162*$B157)</f>
        <v/>
      </c>
      <c r="BI162" t="str" cm="1">
        <f t="array" ref="BI162">IF($D162="","",INDEX('Data - CO2'!$B$5:$AP$53,MATCH(Kulturmodeller!$D162,'Data - CO2'!$A$5:$A$53,0),BI$20)*S162*$B157)</f>
        <v/>
      </c>
      <c r="BJ162" t="str" cm="1">
        <f t="array" ref="BJ162">IF($D162="","",INDEX('Data - CO2'!$B$5:$AP$53,MATCH(Kulturmodeller!$D162,'Data - CO2'!$A$5:$A$53,0),BJ$20)*T162*$B157)</f>
        <v/>
      </c>
      <c r="BK162" t="str" cm="1">
        <f t="array" ref="BK162">IF($D162="","",INDEX('Data - CO2'!$B$5:$AP$53,MATCH(Kulturmodeller!$D162,'Data - CO2'!$A$5:$A$53,0),BK$20)*U162*$B157)</f>
        <v/>
      </c>
      <c r="BL162" t="str" cm="1">
        <f t="array" ref="BL162">IF($D162="","",INDEX('Data - CO2'!$B$5:$AP$53,MATCH(Kulturmodeller!$D162,'Data - CO2'!$A$5:$A$53,0),BL$20)*V162*$B157)</f>
        <v/>
      </c>
      <c r="BM162" t="str" cm="1">
        <f t="array" ref="BM162">IF($D162="","",INDEX('Data - CO2'!$B$5:$AP$53,MATCH(Kulturmodeller!$D162,'Data - CO2'!$A$5:$A$53,0),BM$20)*W162*$B157)</f>
        <v/>
      </c>
      <c r="BN162" t="str" cm="1">
        <f t="array" ref="BN162">IF($D162="","",INDEX('Data - CO2'!$B$5:$AP$53,MATCH(Kulturmodeller!$D162,'Data - CO2'!$A$5:$A$53,0),BN$20)*X162*$B157)</f>
        <v/>
      </c>
      <c r="BO162" t="str" cm="1">
        <f t="array" ref="BO162">IF($D162="","",INDEX('Data - CO2'!$B$5:$AP$53,MATCH(Kulturmodeller!$D162,'Data - CO2'!$A$5:$A$53,0),BO$20)*Y162*$B157)</f>
        <v/>
      </c>
      <c r="BP162" t="str" cm="1">
        <f t="array" ref="BP162">IF($D162="","",INDEX('Data - CO2'!$B$5:$AP$53,MATCH(Kulturmodeller!$D162,'Data - CO2'!$A$5:$A$53,0),BP$20)*Z162*$B157)</f>
        <v/>
      </c>
      <c r="BQ162" t="str" cm="1">
        <f t="array" ref="BQ162">IF($D162="","",INDEX('Data - CO2'!$B$5:$AP$53,MATCH(Kulturmodeller!$D162,'Data - CO2'!$A$5:$A$53,0),BQ$20)*AA162*$B157)</f>
        <v/>
      </c>
      <c r="BR162" t="str" cm="1">
        <f t="array" ref="BR162">IF($D162="","",INDEX('Data - CO2'!$B$5:$AP$53,MATCH(Kulturmodeller!$D162,'Data - CO2'!$A$5:$A$53,0),BR$20)*AB162*$B157)</f>
        <v/>
      </c>
      <c r="BS162" t="str" cm="1">
        <f t="array" ref="BS162">IF($D162="","",INDEX('Data - CO2'!$B$5:$AP$53,MATCH(Kulturmodeller!$D162,'Data - CO2'!$A$5:$A$53,0),BS$20)*AC162*$B157)</f>
        <v/>
      </c>
      <c r="BT162" t="str" cm="1">
        <f t="array" ref="BT162">IF($D162="","",INDEX('Data - CO2'!$B$5:$AP$53,MATCH(Kulturmodeller!$D162,'Data - CO2'!$A$5:$A$53,0),BT$20)*AD162*$B157)</f>
        <v/>
      </c>
      <c r="BU162" t="str" cm="1">
        <f t="array" ref="BU162">IF($D162="","",INDEX('Data - CO2'!$B$5:$AP$53,MATCH(Kulturmodeller!$D162,'Data - CO2'!$A$5:$A$53,0),BU$20)*AE162*$B157)</f>
        <v/>
      </c>
      <c r="BV162" t="str" cm="1">
        <f t="array" ref="BV162">IF($D162="","",INDEX('Data - CO2'!$B$5:$AP$53,MATCH(Kulturmodeller!$D162,'Data - CO2'!$A$5:$A$53,0),BV$20)*AF162*$B157)</f>
        <v/>
      </c>
      <c r="BW162" t="str" cm="1">
        <f t="array" ref="BW162">IF($D162="","",INDEX('Data - CO2'!$B$5:$AP$53,MATCH(Kulturmodeller!$D162,'Data - CO2'!$A$5:$A$53,0),BW$20)*AG162*$B157)</f>
        <v/>
      </c>
      <c r="BX162" t="str" cm="1">
        <f t="array" ref="BX162">IF($D162="","",INDEX('Data - CO2'!$B$5:$AP$53,MATCH(Kulturmodeller!$D162,'Data - CO2'!$A$5:$A$53,0),BX$20)*AH162*$B157)</f>
        <v/>
      </c>
      <c r="BY162" t="str" cm="1">
        <f t="array" ref="BY162">IF($D162="","",INDEX('Data - CO2'!$B$5:$AP$53,MATCH(Kulturmodeller!$D162,'Data - CO2'!$A$5:$A$53,0),BY$20)*AI162*$B157)</f>
        <v/>
      </c>
      <c r="BZ162" t="str" cm="1">
        <f t="array" ref="BZ162">IF($D162="","",INDEX('Data - CO2'!$B$5:$AP$53,MATCH(Kulturmodeller!$D162,'Data - CO2'!$A$5:$A$53,0),BZ$20)*AJ162*$B157)</f>
        <v/>
      </c>
      <c r="CA162" t="str" cm="1">
        <f t="array" ref="CA162">IF($D162="","",INDEX('Data - CO2'!$B$5:$AP$53,MATCH(Kulturmodeller!$D162,'Data - CO2'!$A$5:$A$53,0),CA$20)*AK162*$B157)</f>
        <v/>
      </c>
      <c r="CB162" t="str" cm="1">
        <f t="array" ref="CB162">IF($D162="","",INDEX('Data - CO2'!$B$5:$AP$53,MATCH(Kulturmodeller!$D162,'Data - CO2'!$A$5:$A$53,0),CB$20)*AL162*$B157)</f>
        <v/>
      </c>
      <c r="CC162" t="str" cm="1">
        <f t="array" ref="CC162">IF($D162="","",INDEX('Data - CO2'!$B$5:$AP$53,MATCH(Kulturmodeller!$D162,'Data - CO2'!$A$5:$A$53,0),CC$20)*AM162*$B157)</f>
        <v/>
      </c>
      <c r="CD162" t="str" cm="1">
        <f t="array" ref="CD162">IF($D162="","",INDEX('Data - CO2'!$B$5:$AP$53,MATCH(Kulturmodeller!$D162,'Data - CO2'!$A$5:$A$53,0),CD$20)*AN162*$B157)</f>
        <v/>
      </c>
      <c r="CE162" t="str" cm="1">
        <f t="array" ref="CE162">IF($D162="","",INDEX('Data - CO2'!$B$5:$AP$53,MATCH(Kulturmodeller!$D162,'Data - CO2'!$A$5:$A$53,0),CE$20)*AO162*$B157)</f>
        <v/>
      </c>
      <c r="CF162" t="str" cm="1">
        <f t="array" ref="CF162">IF($D162="","",INDEX('Data - CO2'!$B$5:$AP$53,MATCH(Kulturmodeller!$D162,'Data - CO2'!$A$5:$A$53,0),CF$20)*AP162*$B157)</f>
        <v/>
      </c>
      <c r="CG162" t="str" cm="1">
        <f t="array" ref="CG162">IF($D162="","",INDEX('Data - CO2'!$B$5:$AP$53,MATCH(Kulturmodeller!$D162,'Data - CO2'!$A$5:$A$53,0),CG$20)*AQ162*$B157)</f>
        <v/>
      </c>
      <c r="CH162" t="str" cm="1">
        <f t="array" ref="CH162">IF($D162="","",INDEX('Data - CO2'!$B$5:$AP$53,MATCH(Kulturmodeller!$D162,'Data - CO2'!$A$5:$A$53,0),CH$20)*AR162*$B157)</f>
        <v/>
      </c>
      <c r="CI162" s="11" t="str" cm="1">
        <f t="array" ref="CI162">IF($D162="","",INDEX('Data - CO2'!$B$5:$AP$53,MATCH(Kulturmodeller!$D162,'Data - CO2'!$A$5:$A$53,0),CI$20)*AS162*$B157)</f>
        <v/>
      </c>
    </row>
    <row r="163" spans="1:87" x14ac:dyDescent="0.3">
      <c r="A163" s="351" t="s">
        <v>637</v>
      </c>
      <c r="B163" s="49"/>
      <c r="C163" s="130" t="str">
        <f>'Katalog over Kulturmodeller '!F68</f>
        <v>Valgfri</v>
      </c>
      <c r="D163" s="131" t="s">
        <v>58</v>
      </c>
      <c r="E163" s="139">
        <f>'Katalog over Kulturmodeller '!W68</f>
        <v>0.1</v>
      </c>
      <c r="F163" s="40">
        <f>E163</f>
        <v>0.1</v>
      </c>
      <c r="G163" s="40">
        <f t="shared" ref="G163:G164" si="2950">F163</f>
        <v>0.1</v>
      </c>
      <c r="H163" s="40">
        <f>G163*2/3</f>
        <v>6.6666666666666666E-2</v>
      </c>
      <c r="I163" s="40">
        <f>H163*0.5</f>
        <v>3.3333333333333333E-2</v>
      </c>
      <c r="J163" s="40">
        <v>0</v>
      </c>
      <c r="K163" s="40">
        <f t="shared" ref="K163:K164" si="2951">J163</f>
        <v>0</v>
      </c>
      <c r="L163" s="40">
        <f t="shared" ref="L163:L164" si="2952">K163</f>
        <v>0</v>
      </c>
      <c r="M163" s="40">
        <f t="shared" ref="M163:M164" si="2953">L163</f>
        <v>0</v>
      </c>
      <c r="N163" s="40">
        <f t="shared" ref="N163:N164" si="2954">M163</f>
        <v>0</v>
      </c>
      <c r="O163" s="40">
        <f t="shared" ref="O163:O164" si="2955">N163</f>
        <v>0</v>
      </c>
      <c r="P163" s="40">
        <f t="shared" ref="P163:P164" si="2956">O163</f>
        <v>0</v>
      </c>
      <c r="Q163" s="40">
        <f t="shared" ref="Q163:Q164" si="2957">P163</f>
        <v>0</v>
      </c>
      <c r="R163" s="40">
        <f t="shared" ref="R163:R164" si="2958">Q163</f>
        <v>0</v>
      </c>
      <c r="S163" s="40">
        <f t="shared" ref="S163:S164" si="2959">R163</f>
        <v>0</v>
      </c>
      <c r="T163" s="40">
        <f t="shared" ref="T163:T164" si="2960">S163</f>
        <v>0</v>
      </c>
      <c r="U163" s="40">
        <f t="shared" ref="U163:U164" si="2961">T163</f>
        <v>0</v>
      </c>
      <c r="V163" s="40">
        <f t="shared" ref="V163:V164" si="2962">U163</f>
        <v>0</v>
      </c>
      <c r="W163" s="40">
        <f t="shared" ref="W163:W164" si="2963">V163</f>
        <v>0</v>
      </c>
      <c r="X163" s="40">
        <f t="shared" ref="X163:X164" si="2964">W163</f>
        <v>0</v>
      </c>
      <c r="Y163" s="40">
        <f t="shared" ref="Y163:Y164" si="2965">X163</f>
        <v>0</v>
      </c>
      <c r="Z163" s="40">
        <f t="shared" ref="Z163:Z164" si="2966">Y163</f>
        <v>0</v>
      </c>
      <c r="AA163" s="40">
        <f t="shared" ref="AA163:AA164" si="2967">Z163</f>
        <v>0</v>
      </c>
      <c r="AB163" s="40">
        <f t="shared" ref="AB163:AB164" si="2968">AA163</f>
        <v>0</v>
      </c>
      <c r="AC163" s="40">
        <f t="shared" ref="AC163:AC164" si="2969">AB163</f>
        <v>0</v>
      </c>
      <c r="AD163" s="40">
        <f t="shared" ref="AD163:AD164" si="2970">AC163</f>
        <v>0</v>
      </c>
      <c r="AE163" s="40">
        <f t="shared" ref="AE163:AE164" si="2971">AD163</f>
        <v>0</v>
      </c>
      <c r="AF163" s="40">
        <f t="shared" ref="AF163:AF164" si="2972">AE163</f>
        <v>0</v>
      </c>
      <c r="AG163" s="40">
        <f t="shared" ref="AG163:AG164" si="2973">AF163</f>
        <v>0</v>
      </c>
      <c r="AH163" s="40">
        <f t="shared" ref="AH163:AH164" si="2974">AG163</f>
        <v>0</v>
      </c>
      <c r="AI163" s="40">
        <f t="shared" ref="AI163:AI164" si="2975">AH163</f>
        <v>0</v>
      </c>
      <c r="AJ163" s="40">
        <f t="shared" ref="AJ163:AJ164" si="2976">AI163</f>
        <v>0</v>
      </c>
      <c r="AK163" s="40">
        <f t="shared" ref="AK163:AK164" si="2977">AJ163</f>
        <v>0</v>
      </c>
      <c r="AL163" s="40">
        <f t="shared" ref="AL163:AL164" si="2978">AK163</f>
        <v>0</v>
      </c>
      <c r="AM163" s="40">
        <f t="shared" ref="AM163:AM164" si="2979">AL163</f>
        <v>0</v>
      </c>
      <c r="AN163" s="40">
        <f t="shared" ref="AN163:AN164" si="2980">AM163</f>
        <v>0</v>
      </c>
      <c r="AO163" s="40">
        <f t="shared" ref="AO163:AO164" si="2981">AN163</f>
        <v>0</v>
      </c>
      <c r="AP163" s="40">
        <f t="shared" ref="AP163:AP164" si="2982">AO163</f>
        <v>0</v>
      </c>
      <c r="AQ163" s="40">
        <f t="shared" ref="AQ163:AQ164" si="2983">AP163</f>
        <v>0</v>
      </c>
      <c r="AR163" s="40">
        <f t="shared" ref="AR163:AR164" si="2984">AQ163</f>
        <v>0</v>
      </c>
      <c r="AS163" s="41">
        <f t="shared" ref="AS163:AS164" si="2985">AR163</f>
        <v>0</v>
      </c>
      <c r="AU163" s="10" cm="1">
        <f t="array" ref="AU163">IF($D163="","",INDEX('Data - CO2'!$B$5:$AP$53,MATCH(Kulturmodeller!$D163,'Data - CO2'!$A$5:$A$53,0),AU$20)*E163)</f>
        <v>0</v>
      </c>
      <c r="AV163" cm="1">
        <f t="array" ref="AV163">IF($D163="","",INDEX('Data - CO2'!$B$5:$AP$53,MATCH(Kulturmodeller!$D163,'Data - CO2'!$A$5:$A$53,0),AV$20)*F163)</f>
        <v>0.88136465041360701</v>
      </c>
      <c r="AW163" cm="1">
        <f t="array" ref="AW163">IF($D163="","",INDEX('Data - CO2'!$B$5:$AP$53,MATCH(Kulturmodeller!$D163,'Data - CO2'!$A$5:$A$53,0),AW$20)*G163)</f>
        <v>5.1741980743614837</v>
      </c>
      <c r="AX163" cm="1">
        <f t="array" ref="AX163">IF($D163="","",INDEX('Data - CO2'!$B$5:$AP$53,MATCH(Kulturmodeller!$D163,'Data - CO2'!$A$5:$A$53,0),AX$20)*H163)</f>
        <v>6.3399497186418801</v>
      </c>
      <c r="AY163" cm="1">
        <f t="array" ref="AY163">IF($D163="","",INDEX('Data - CO2'!$B$5:$AP$53,MATCH(Kulturmodeller!$D163,'Data - CO2'!$A$5:$A$53,0),AY$20)*I163)</f>
        <v>5.0032133321812431</v>
      </c>
      <c r="AZ163" cm="1">
        <f t="array" ref="AZ163">IF($D163="","",INDEX('Data - CO2'!$B$5:$AP$53,MATCH(Kulturmodeller!$D163,'Data - CO2'!$A$5:$A$53,0),AZ$20)*J163*$B157)</f>
        <v>0</v>
      </c>
      <c r="BA163" cm="1">
        <f t="array" ref="BA163">IF($D163="","",INDEX('Data - CO2'!$B$5:$AP$53,MATCH(Kulturmodeller!$D163,'Data - CO2'!$A$5:$A$53,0),BA$20)*K163*$B157)</f>
        <v>0</v>
      </c>
      <c r="BB163" cm="1">
        <f t="array" ref="BB163">IF($D163="","",INDEX('Data - CO2'!$B$5:$AP$53,MATCH(Kulturmodeller!$D163,'Data - CO2'!$A$5:$A$53,0),BB$20)*L163*$B157)</f>
        <v>0</v>
      </c>
      <c r="BC163" cm="1">
        <f t="array" ref="BC163">IF($D163="","",INDEX('Data - CO2'!$B$5:$AP$53,MATCH(Kulturmodeller!$D163,'Data - CO2'!$A$5:$A$53,0),BC$20)*M163*$B157)</f>
        <v>0</v>
      </c>
      <c r="BD163" cm="1">
        <f t="array" ref="BD163">IF($D163="","",INDEX('Data - CO2'!$B$5:$AP$53,MATCH(Kulturmodeller!$D163,'Data - CO2'!$A$5:$A$53,0),BD$20)*N163*$B157)</f>
        <v>0</v>
      </c>
      <c r="BE163" cm="1">
        <f t="array" ref="BE163">IF($D163="","",INDEX('Data - CO2'!$B$5:$AP$53,MATCH(Kulturmodeller!$D163,'Data - CO2'!$A$5:$A$53,0),BE$20)*O163*$B157)</f>
        <v>0</v>
      </c>
      <c r="BF163" cm="1">
        <f t="array" ref="BF163">IF($D163="","",INDEX('Data - CO2'!$B$5:$AP$53,MATCH(Kulturmodeller!$D163,'Data - CO2'!$A$5:$A$53,0),BF$20)*P163*$B157)</f>
        <v>0</v>
      </c>
      <c r="BG163" cm="1">
        <f t="array" ref="BG163">IF($D163="","",INDEX('Data - CO2'!$B$5:$AP$53,MATCH(Kulturmodeller!$D163,'Data - CO2'!$A$5:$A$53,0),BG$20)*Q163*$B157)</f>
        <v>0</v>
      </c>
      <c r="BH163" cm="1">
        <f t="array" ref="BH163">IF($D163="","",INDEX('Data - CO2'!$B$5:$AP$53,MATCH(Kulturmodeller!$D163,'Data - CO2'!$A$5:$A$53,0),BH$20)*R163*$B157)</f>
        <v>0</v>
      </c>
      <c r="BI163" cm="1">
        <f t="array" ref="BI163">IF($D163="","",INDEX('Data - CO2'!$B$5:$AP$53,MATCH(Kulturmodeller!$D163,'Data - CO2'!$A$5:$A$53,0),BI$20)*S163*$B157)</f>
        <v>0</v>
      </c>
      <c r="BJ163" cm="1">
        <f t="array" ref="BJ163">IF($D163="","",INDEX('Data - CO2'!$B$5:$AP$53,MATCH(Kulturmodeller!$D163,'Data - CO2'!$A$5:$A$53,0),BJ$20)*T163*$B157)</f>
        <v>0</v>
      </c>
      <c r="BK163" cm="1">
        <f t="array" ref="BK163">IF($D163="","",INDEX('Data - CO2'!$B$5:$AP$53,MATCH(Kulturmodeller!$D163,'Data - CO2'!$A$5:$A$53,0),BK$20)*U163*$B157)</f>
        <v>0</v>
      </c>
      <c r="BL163" cm="1">
        <f t="array" ref="BL163">IF($D163="","",INDEX('Data - CO2'!$B$5:$AP$53,MATCH(Kulturmodeller!$D163,'Data - CO2'!$A$5:$A$53,0),BL$20)*V163*$B157)</f>
        <v>0</v>
      </c>
      <c r="BM163" cm="1">
        <f t="array" ref="BM163">IF($D163="","",INDEX('Data - CO2'!$B$5:$AP$53,MATCH(Kulturmodeller!$D163,'Data - CO2'!$A$5:$A$53,0),BM$20)*W163*$B157)</f>
        <v>0</v>
      </c>
      <c r="BN163" cm="1">
        <f t="array" ref="BN163">IF($D163="","",INDEX('Data - CO2'!$B$5:$AP$53,MATCH(Kulturmodeller!$D163,'Data - CO2'!$A$5:$A$53,0),BN$20)*X163*$B157)</f>
        <v>0</v>
      </c>
      <c r="BO163" cm="1">
        <f t="array" ref="BO163">IF($D163="","",INDEX('Data - CO2'!$B$5:$AP$53,MATCH(Kulturmodeller!$D163,'Data - CO2'!$A$5:$A$53,0),BO$20)*Y163*$B157)</f>
        <v>0</v>
      </c>
      <c r="BP163" cm="1">
        <f t="array" ref="BP163">IF($D163="","",INDEX('Data - CO2'!$B$5:$AP$53,MATCH(Kulturmodeller!$D163,'Data - CO2'!$A$5:$A$53,0),BP$20)*Z163*$B157)</f>
        <v>0</v>
      </c>
      <c r="BQ163" cm="1">
        <f t="array" ref="BQ163">IF($D163="","",INDEX('Data - CO2'!$B$5:$AP$53,MATCH(Kulturmodeller!$D163,'Data - CO2'!$A$5:$A$53,0),BQ$20)*AA163*$B157)</f>
        <v>0</v>
      </c>
      <c r="BR163" cm="1">
        <f t="array" ref="BR163">IF($D163="","",INDEX('Data - CO2'!$B$5:$AP$53,MATCH(Kulturmodeller!$D163,'Data - CO2'!$A$5:$A$53,0),BR$20)*AB163*$B157)</f>
        <v>0</v>
      </c>
      <c r="BS163" cm="1">
        <f t="array" ref="BS163">IF($D163="","",INDEX('Data - CO2'!$B$5:$AP$53,MATCH(Kulturmodeller!$D163,'Data - CO2'!$A$5:$A$53,0),BS$20)*AC163*$B157)</f>
        <v>0</v>
      </c>
      <c r="BT163" cm="1">
        <f t="array" ref="BT163">IF($D163="","",INDEX('Data - CO2'!$B$5:$AP$53,MATCH(Kulturmodeller!$D163,'Data - CO2'!$A$5:$A$53,0),BT$20)*AD163*$B157)</f>
        <v>0</v>
      </c>
      <c r="BU163" cm="1">
        <f t="array" ref="BU163">IF($D163="","",INDEX('Data - CO2'!$B$5:$AP$53,MATCH(Kulturmodeller!$D163,'Data - CO2'!$A$5:$A$53,0),BU$20)*AE163*$B157)</f>
        <v>0</v>
      </c>
      <c r="BV163" cm="1">
        <f t="array" ref="BV163">IF($D163="","",INDEX('Data - CO2'!$B$5:$AP$53,MATCH(Kulturmodeller!$D163,'Data - CO2'!$A$5:$A$53,0),BV$20)*AF163*$B157)</f>
        <v>0</v>
      </c>
      <c r="BW163" cm="1">
        <f t="array" ref="BW163">IF($D163="","",INDEX('Data - CO2'!$B$5:$AP$53,MATCH(Kulturmodeller!$D163,'Data - CO2'!$A$5:$A$53,0),BW$20)*AG163*$B157)</f>
        <v>0</v>
      </c>
      <c r="BX163" cm="1">
        <f t="array" ref="BX163">IF($D163="","",INDEX('Data - CO2'!$B$5:$AP$53,MATCH(Kulturmodeller!$D163,'Data - CO2'!$A$5:$A$53,0),BX$20)*AH163*$B157)</f>
        <v>0</v>
      </c>
      <c r="BY163" cm="1">
        <f t="array" ref="BY163">IF($D163="","",INDEX('Data - CO2'!$B$5:$AP$53,MATCH(Kulturmodeller!$D163,'Data - CO2'!$A$5:$A$53,0),BY$20)*AI163*$B157)</f>
        <v>0</v>
      </c>
      <c r="BZ163" cm="1">
        <f t="array" ref="BZ163">IF($D163="","",INDEX('Data - CO2'!$B$5:$AP$53,MATCH(Kulturmodeller!$D163,'Data - CO2'!$A$5:$A$53,0),BZ$20)*AJ163*$B157)</f>
        <v>0</v>
      </c>
      <c r="CA163" cm="1">
        <f t="array" ref="CA163">IF($D163="","",INDEX('Data - CO2'!$B$5:$AP$53,MATCH(Kulturmodeller!$D163,'Data - CO2'!$A$5:$A$53,0),CA$20)*AK163*$B157)</f>
        <v>0</v>
      </c>
      <c r="CB163" cm="1">
        <f t="array" ref="CB163">IF($D163="","",INDEX('Data - CO2'!$B$5:$AP$53,MATCH(Kulturmodeller!$D163,'Data - CO2'!$A$5:$A$53,0),CB$20)*AL163*$B157)</f>
        <v>0</v>
      </c>
      <c r="CC163" cm="1">
        <f t="array" ref="CC163">IF($D163="","",INDEX('Data - CO2'!$B$5:$AP$53,MATCH(Kulturmodeller!$D163,'Data - CO2'!$A$5:$A$53,0),CC$20)*AM163*$B157)</f>
        <v>0</v>
      </c>
      <c r="CD163" cm="1">
        <f t="array" ref="CD163">IF($D163="","",INDEX('Data - CO2'!$B$5:$AP$53,MATCH(Kulturmodeller!$D163,'Data - CO2'!$A$5:$A$53,0),CD$20)*AN163*$B157)</f>
        <v>0</v>
      </c>
      <c r="CE163" cm="1">
        <f t="array" ref="CE163">IF($D163="","",INDEX('Data - CO2'!$B$5:$AP$53,MATCH(Kulturmodeller!$D163,'Data - CO2'!$A$5:$A$53,0),CE$20)*AO163*$B157)</f>
        <v>0</v>
      </c>
      <c r="CF163" cm="1">
        <f t="array" ref="CF163">IF($D163="","",INDEX('Data - CO2'!$B$5:$AP$53,MATCH(Kulturmodeller!$D163,'Data - CO2'!$A$5:$A$53,0),CF$20)*AP163*$B157)</f>
        <v>0</v>
      </c>
      <c r="CG163" cm="1">
        <f t="array" ref="CG163">IF($D163="","",INDEX('Data - CO2'!$B$5:$AP$53,MATCH(Kulturmodeller!$D163,'Data - CO2'!$A$5:$A$53,0),CG$20)*AQ163*$B157)</f>
        <v>0</v>
      </c>
      <c r="CH163" cm="1">
        <f t="array" ref="CH163">IF($D163="","",INDEX('Data - CO2'!$B$5:$AP$53,MATCH(Kulturmodeller!$D163,'Data - CO2'!$A$5:$A$53,0),CH$20)*AR163*$B157)</f>
        <v>0</v>
      </c>
      <c r="CI163" s="11" cm="1">
        <f t="array" ref="CI163">IF($D163="","",INDEX('Data - CO2'!$B$5:$AP$53,MATCH(Kulturmodeller!$D163,'Data - CO2'!$A$5:$A$53,0),CI$20)*AS163*$B157)</f>
        <v>0</v>
      </c>
    </row>
    <row r="164" spans="1:87" x14ac:dyDescent="0.3">
      <c r="A164" s="346" t="s">
        <v>638</v>
      </c>
      <c r="B164" s="42"/>
      <c r="C164" s="128" t="str">
        <f>'Katalog over Kulturmodeller '!F69</f>
        <v>Juletræer (NGR)</v>
      </c>
      <c r="D164" s="129" t="s">
        <v>634</v>
      </c>
      <c r="E164" s="140">
        <f>'Katalog over Kulturmodeller '!W69</f>
        <v>0</v>
      </c>
      <c r="F164" s="40">
        <f>E164</f>
        <v>0</v>
      </c>
      <c r="G164" s="40">
        <f t="shared" si="2950"/>
        <v>0</v>
      </c>
      <c r="H164" s="40">
        <f>G164*2/3</f>
        <v>0</v>
      </c>
      <c r="I164" s="40">
        <f>H164*0.5</f>
        <v>0</v>
      </c>
      <c r="J164" s="40">
        <v>0</v>
      </c>
      <c r="K164" s="40">
        <f t="shared" si="2951"/>
        <v>0</v>
      </c>
      <c r="L164" s="40">
        <f t="shared" si="2952"/>
        <v>0</v>
      </c>
      <c r="M164" s="40">
        <f t="shared" si="2953"/>
        <v>0</v>
      </c>
      <c r="N164" s="40">
        <f t="shared" si="2954"/>
        <v>0</v>
      </c>
      <c r="O164" s="40">
        <f t="shared" si="2955"/>
        <v>0</v>
      </c>
      <c r="P164" s="40">
        <f t="shared" si="2956"/>
        <v>0</v>
      </c>
      <c r="Q164" s="40">
        <f t="shared" si="2957"/>
        <v>0</v>
      </c>
      <c r="R164" s="40">
        <f t="shared" si="2958"/>
        <v>0</v>
      </c>
      <c r="S164" s="40">
        <f t="shared" si="2959"/>
        <v>0</v>
      </c>
      <c r="T164" s="40">
        <f t="shared" si="2960"/>
        <v>0</v>
      </c>
      <c r="U164" s="40">
        <f t="shared" si="2961"/>
        <v>0</v>
      </c>
      <c r="V164" s="40">
        <f t="shared" si="2962"/>
        <v>0</v>
      </c>
      <c r="W164" s="40">
        <f t="shared" si="2963"/>
        <v>0</v>
      </c>
      <c r="X164" s="40">
        <f t="shared" si="2964"/>
        <v>0</v>
      </c>
      <c r="Y164" s="40">
        <f t="shared" si="2965"/>
        <v>0</v>
      </c>
      <c r="Z164" s="40">
        <f t="shared" si="2966"/>
        <v>0</v>
      </c>
      <c r="AA164" s="40">
        <f t="shared" si="2967"/>
        <v>0</v>
      </c>
      <c r="AB164" s="40">
        <f t="shared" si="2968"/>
        <v>0</v>
      </c>
      <c r="AC164" s="40">
        <f t="shared" si="2969"/>
        <v>0</v>
      </c>
      <c r="AD164" s="40">
        <f t="shared" si="2970"/>
        <v>0</v>
      </c>
      <c r="AE164" s="40">
        <f t="shared" si="2971"/>
        <v>0</v>
      </c>
      <c r="AF164" s="40">
        <f t="shared" si="2972"/>
        <v>0</v>
      </c>
      <c r="AG164" s="40">
        <f t="shared" si="2973"/>
        <v>0</v>
      </c>
      <c r="AH164" s="40">
        <f t="shared" si="2974"/>
        <v>0</v>
      </c>
      <c r="AI164" s="40">
        <f t="shared" si="2975"/>
        <v>0</v>
      </c>
      <c r="AJ164" s="40">
        <f t="shared" si="2976"/>
        <v>0</v>
      </c>
      <c r="AK164" s="40">
        <f t="shared" si="2977"/>
        <v>0</v>
      </c>
      <c r="AL164" s="40">
        <f t="shared" si="2978"/>
        <v>0</v>
      </c>
      <c r="AM164" s="40">
        <f t="shared" si="2979"/>
        <v>0</v>
      </c>
      <c r="AN164" s="40">
        <f t="shared" si="2980"/>
        <v>0</v>
      </c>
      <c r="AO164" s="40">
        <f t="shared" si="2981"/>
        <v>0</v>
      </c>
      <c r="AP164" s="40">
        <f t="shared" si="2982"/>
        <v>0</v>
      </c>
      <c r="AQ164" s="40">
        <f t="shared" si="2983"/>
        <v>0</v>
      </c>
      <c r="AR164" s="40">
        <f t="shared" si="2984"/>
        <v>0</v>
      </c>
      <c r="AS164" s="41">
        <f t="shared" si="2985"/>
        <v>0</v>
      </c>
      <c r="AU164" s="12" cm="1">
        <f t="array" ref="AU164">IF($D164="","",INDEX('Data - CO2'!$B$5:$AP$53,MATCH(Kulturmodeller!$D164,'Data - CO2'!$A$5:$A$53,0),AU$20)*E164)</f>
        <v>0</v>
      </c>
      <c r="AV164" s="3" cm="1">
        <f t="array" ref="AV164">IF($D164="","",INDEX('Data - CO2'!$B$5:$AP$53,MATCH(Kulturmodeller!$D164,'Data - CO2'!$A$5:$A$53,0),AV$20)*F164)</f>
        <v>0</v>
      </c>
      <c r="AW164" s="3" cm="1">
        <f t="array" ref="AW164">IF($D164="","",INDEX('Data - CO2'!$B$5:$AP$53,MATCH(Kulturmodeller!$D164,'Data - CO2'!$A$5:$A$53,0),AW$20)*G164)</f>
        <v>0</v>
      </c>
      <c r="AX164" s="3" cm="1">
        <f t="array" ref="AX164">IF($D164="","",INDEX('Data - CO2'!$B$5:$AP$53,MATCH(Kulturmodeller!$D164,'Data - CO2'!$A$5:$A$53,0),AX$20)*H164)</f>
        <v>0</v>
      </c>
      <c r="AY164" s="3" cm="1">
        <f t="array" ref="AY164">IF($D164="","",INDEX('Data - CO2'!$B$5:$AP$53,MATCH(Kulturmodeller!$D164,'Data - CO2'!$A$5:$A$53,0),AY$20)*I164)</f>
        <v>0</v>
      </c>
      <c r="AZ164" s="3" cm="1">
        <f t="array" ref="AZ164">IF($D164="","",INDEX('Data - CO2'!$B$5:$AP$53,MATCH(Kulturmodeller!$D164,'Data - CO2'!$A$5:$A$53,0),AZ$20)*J164*$B157)</f>
        <v>0</v>
      </c>
      <c r="BA164" s="3" cm="1">
        <f t="array" ref="BA164">IF($D164="","",INDEX('Data - CO2'!$B$5:$AP$53,MATCH(Kulturmodeller!$D164,'Data - CO2'!$A$5:$A$53,0),BA$20)*K164*$B157)</f>
        <v>0</v>
      </c>
      <c r="BB164" s="3" cm="1">
        <f t="array" ref="BB164">IF($D164="","",INDEX('Data - CO2'!$B$5:$AP$53,MATCH(Kulturmodeller!$D164,'Data - CO2'!$A$5:$A$53,0),BB$20)*L164*$B157)</f>
        <v>0</v>
      </c>
      <c r="BC164" s="3" cm="1">
        <f t="array" ref="BC164">IF($D164="","",INDEX('Data - CO2'!$B$5:$AP$53,MATCH(Kulturmodeller!$D164,'Data - CO2'!$A$5:$A$53,0),BC$20)*M164*$B157)</f>
        <v>0</v>
      </c>
      <c r="BD164" s="3" cm="1">
        <f t="array" ref="BD164">IF($D164="","",INDEX('Data - CO2'!$B$5:$AP$53,MATCH(Kulturmodeller!$D164,'Data - CO2'!$A$5:$A$53,0),BD$20)*N164*$B157)</f>
        <v>0</v>
      </c>
      <c r="BE164" s="3" cm="1">
        <f t="array" ref="BE164">IF($D164="","",INDEX('Data - CO2'!$B$5:$AP$53,MATCH(Kulturmodeller!$D164,'Data - CO2'!$A$5:$A$53,0),BE$20)*O164*$B157)</f>
        <v>0</v>
      </c>
      <c r="BF164" s="3" cm="1">
        <f t="array" ref="BF164">IF($D164="","",INDEX('Data - CO2'!$B$5:$AP$53,MATCH(Kulturmodeller!$D164,'Data - CO2'!$A$5:$A$53,0),BF$20)*P164*$B157)</f>
        <v>0</v>
      </c>
      <c r="BG164" s="3" cm="1">
        <f t="array" ref="BG164">IF($D164="","",INDEX('Data - CO2'!$B$5:$AP$53,MATCH(Kulturmodeller!$D164,'Data - CO2'!$A$5:$A$53,0),BG$20)*Q164*$B157)</f>
        <v>0</v>
      </c>
      <c r="BH164" s="3" cm="1">
        <f t="array" ref="BH164">IF($D164="","",INDEX('Data - CO2'!$B$5:$AP$53,MATCH(Kulturmodeller!$D164,'Data - CO2'!$A$5:$A$53,0),BH$20)*R164*$B157)</f>
        <v>0</v>
      </c>
      <c r="BI164" s="3" cm="1">
        <f t="array" ref="BI164">IF($D164="","",INDEX('Data - CO2'!$B$5:$AP$53,MATCH(Kulturmodeller!$D164,'Data - CO2'!$A$5:$A$53,0),BI$20)*S164*$B157)</f>
        <v>0</v>
      </c>
      <c r="BJ164" s="3" cm="1">
        <f t="array" ref="BJ164">IF($D164="","",INDEX('Data - CO2'!$B$5:$AP$53,MATCH(Kulturmodeller!$D164,'Data - CO2'!$A$5:$A$53,0),BJ$20)*T164*$B157)</f>
        <v>0</v>
      </c>
      <c r="BK164" s="3" cm="1">
        <f t="array" ref="BK164">IF($D164="","",INDEX('Data - CO2'!$B$5:$AP$53,MATCH(Kulturmodeller!$D164,'Data - CO2'!$A$5:$A$53,0),BK$20)*U164*$B157)</f>
        <v>0</v>
      </c>
      <c r="BL164" s="3" cm="1">
        <f t="array" ref="BL164">IF($D164="","",INDEX('Data - CO2'!$B$5:$AP$53,MATCH(Kulturmodeller!$D164,'Data - CO2'!$A$5:$A$53,0),BL$20)*V164*$B157)</f>
        <v>0</v>
      </c>
      <c r="BM164" s="3" cm="1">
        <f t="array" ref="BM164">IF($D164="","",INDEX('Data - CO2'!$B$5:$AP$53,MATCH(Kulturmodeller!$D164,'Data - CO2'!$A$5:$A$53,0),BM$20)*W164*$B157)</f>
        <v>0</v>
      </c>
      <c r="BN164" s="3" cm="1">
        <f t="array" ref="BN164">IF($D164="","",INDEX('Data - CO2'!$B$5:$AP$53,MATCH(Kulturmodeller!$D164,'Data - CO2'!$A$5:$A$53,0),BN$20)*X164*$B157)</f>
        <v>0</v>
      </c>
      <c r="BO164" s="3" cm="1">
        <f t="array" ref="BO164">IF($D164="","",INDEX('Data - CO2'!$B$5:$AP$53,MATCH(Kulturmodeller!$D164,'Data - CO2'!$A$5:$A$53,0),BO$20)*Y164*$B157)</f>
        <v>0</v>
      </c>
      <c r="BP164" s="3" cm="1">
        <f t="array" ref="BP164">IF($D164="","",INDEX('Data - CO2'!$B$5:$AP$53,MATCH(Kulturmodeller!$D164,'Data - CO2'!$A$5:$A$53,0),BP$20)*Z164*$B157)</f>
        <v>0</v>
      </c>
      <c r="BQ164" s="3" cm="1">
        <f t="array" ref="BQ164">IF($D164="","",INDEX('Data - CO2'!$B$5:$AP$53,MATCH(Kulturmodeller!$D164,'Data - CO2'!$A$5:$A$53,0),BQ$20)*AA164*$B157)</f>
        <v>0</v>
      </c>
      <c r="BR164" s="3" cm="1">
        <f t="array" ref="BR164">IF($D164="","",INDEX('Data - CO2'!$B$5:$AP$53,MATCH(Kulturmodeller!$D164,'Data - CO2'!$A$5:$A$53,0),BR$20)*AB164*$B157)</f>
        <v>0</v>
      </c>
      <c r="BS164" s="3" cm="1">
        <f t="array" ref="BS164">IF($D164="","",INDEX('Data - CO2'!$B$5:$AP$53,MATCH(Kulturmodeller!$D164,'Data - CO2'!$A$5:$A$53,0),BS$20)*AC164*$B157)</f>
        <v>0</v>
      </c>
      <c r="BT164" s="3" cm="1">
        <f t="array" ref="BT164">IF($D164="","",INDEX('Data - CO2'!$B$5:$AP$53,MATCH(Kulturmodeller!$D164,'Data - CO2'!$A$5:$A$53,0),BT$20)*AD164*$B157)</f>
        <v>0</v>
      </c>
      <c r="BU164" s="3" cm="1">
        <f t="array" ref="BU164">IF($D164="","",INDEX('Data - CO2'!$B$5:$AP$53,MATCH(Kulturmodeller!$D164,'Data - CO2'!$A$5:$A$53,0),BU$20)*AE164*$B157)</f>
        <v>0</v>
      </c>
      <c r="BV164" s="3" cm="1">
        <f t="array" ref="BV164">IF($D164="","",INDEX('Data - CO2'!$B$5:$AP$53,MATCH(Kulturmodeller!$D164,'Data - CO2'!$A$5:$A$53,0),BV$20)*AF164*$B157)</f>
        <v>0</v>
      </c>
      <c r="BW164" s="3" cm="1">
        <f t="array" ref="BW164">IF($D164="","",INDEX('Data - CO2'!$B$5:$AP$53,MATCH(Kulturmodeller!$D164,'Data - CO2'!$A$5:$A$53,0),BW$20)*AG164*$B157)</f>
        <v>0</v>
      </c>
      <c r="BX164" s="3" cm="1">
        <f t="array" ref="BX164">IF($D164="","",INDEX('Data - CO2'!$B$5:$AP$53,MATCH(Kulturmodeller!$D164,'Data - CO2'!$A$5:$A$53,0),BX$20)*AH164*$B157)</f>
        <v>0</v>
      </c>
      <c r="BY164" s="3" cm="1">
        <f t="array" ref="BY164">IF($D164="","",INDEX('Data - CO2'!$B$5:$AP$53,MATCH(Kulturmodeller!$D164,'Data - CO2'!$A$5:$A$53,0),BY$20)*AI164*$B157)</f>
        <v>0</v>
      </c>
      <c r="BZ164" s="3" cm="1">
        <f t="array" ref="BZ164">IF($D164="","",INDEX('Data - CO2'!$B$5:$AP$53,MATCH(Kulturmodeller!$D164,'Data - CO2'!$A$5:$A$53,0),BZ$20)*AJ164*$B157)</f>
        <v>0</v>
      </c>
      <c r="CA164" s="3" cm="1">
        <f t="array" ref="CA164">IF($D164="","",INDEX('Data - CO2'!$B$5:$AP$53,MATCH(Kulturmodeller!$D164,'Data - CO2'!$A$5:$A$53,0),CA$20)*AK164*$B157)</f>
        <v>0</v>
      </c>
      <c r="CB164" s="3" cm="1">
        <f t="array" ref="CB164">IF($D164="","",INDEX('Data - CO2'!$B$5:$AP$53,MATCH(Kulturmodeller!$D164,'Data - CO2'!$A$5:$A$53,0),CB$20)*AL164*$B157)</f>
        <v>0</v>
      </c>
      <c r="CC164" s="3" cm="1">
        <f t="array" ref="CC164">IF($D164="","",INDEX('Data - CO2'!$B$5:$AP$53,MATCH(Kulturmodeller!$D164,'Data - CO2'!$A$5:$A$53,0),CC$20)*AM164*$B157)</f>
        <v>0</v>
      </c>
      <c r="CD164" s="3" cm="1">
        <f t="array" ref="CD164">IF($D164="","",INDEX('Data - CO2'!$B$5:$AP$53,MATCH(Kulturmodeller!$D164,'Data - CO2'!$A$5:$A$53,0),CD$20)*AN164*$B157)</f>
        <v>0</v>
      </c>
      <c r="CE164" s="3" cm="1">
        <f t="array" ref="CE164">IF($D164="","",INDEX('Data - CO2'!$B$5:$AP$53,MATCH(Kulturmodeller!$D164,'Data - CO2'!$A$5:$A$53,0),CE$20)*AO164*$B157)</f>
        <v>0</v>
      </c>
      <c r="CF164" s="3" cm="1">
        <f t="array" ref="CF164">IF($D164="","",INDEX('Data - CO2'!$B$5:$AP$53,MATCH(Kulturmodeller!$D164,'Data - CO2'!$A$5:$A$53,0),CF$20)*AP164*$B157)</f>
        <v>0</v>
      </c>
      <c r="CG164" s="3" cm="1">
        <f t="array" ref="CG164">IF($D164="","",INDEX('Data - CO2'!$B$5:$AP$53,MATCH(Kulturmodeller!$D164,'Data - CO2'!$A$5:$A$53,0),CG$20)*AQ164*$B157)</f>
        <v>0</v>
      </c>
      <c r="CH164" s="3" cm="1">
        <f t="array" ref="CH164">IF($D164="","",INDEX('Data - CO2'!$B$5:$AP$53,MATCH(Kulturmodeller!$D164,'Data - CO2'!$A$5:$A$53,0),CH$20)*AR164*$B157)</f>
        <v>0</v>
      </c>
      <c r="CI164" s="13" cm="1">
        <f t="array" ref="CI164">IF($D164="","",INDEX('Data - CO2'!$B$5:$AP$53,MATCH(Kulturmodeller!$D164,'Data - CO2'!$A$5:$A$53,0),CI$20)*AS164*$B157)</f>
        <v>0</v>
      </c>
    </row>
    <row r="165" spans="1:87" x14ac:dyDescent="0.3">
      <c r="A165" s="33"/>
      <c r="B165" s="33"/>
      <c r="C165" s="33"/>
      <c r="D165" s="10"/>
      <c r="E165" s="479">
        <f>SUM(E158:E164)</f>
        <v>1</v>
      </c>
      <c r="F165" s="108">
        <f>SUM(F158:F164)</f>
        <v>1</v>
      </c>
      <c r="G165" s="109">
        <f>SUM(G158:G164)</f>
        <v>1</v>
      </c>
      <c r="H165" s="109">
        <f t="shared" ref="H165" si="2986">SUM(H158:H164)</f>
        <v>1</v>
      </c>
      <c r="I165" s="109">
        <f t="shared" ref="I165" si="2987">SUM(I158:I164)</f>
        <v>0.99999999999999989</v>
      </c>
      <c r="J165" s="109">
        <f t="shared" ref="J165" si="2988">SUM(J158:J164)</f>
        <v>1</v>
      </c>
      <c r="K165" s="109">
        <f t="shared" ref="K165" si="2989">SUM(K158:K164)</f>
        <v>1</v>
      </c>
      <c r="L165" s="109">
        <f t="shared" ref="L165" si="2990">SUM(L158:L164)</f>
        <v>1</v>
      </c>
      <c r="M165" s="109">
        <f t="shared" ref="M165" si="2991">SUM(M158:M164)</f>
        <v>1</v>
      </c>
      <c r="N165" s="109">
        <f t="shared" ref="N165" si="2992">SUM(N158:N164)</f>
        <v>1</v>
      </c>
      <c r="O165" s="109">
        <f t="shared" ref="O165" si="2993">SUM(O158:O164)</f>
        <v>1</v>
      </c>
      <c r="P165" s="109">
        <f t="shared" ref="P165" si="2994">SUM(P158:P164)</f>
        <v>1</v>
      </c>
      <c r="Q165" s="109">
        <f t="shared" ref="Q165" si="2995">SUM(Q158:Q164)</f>
        <v>1</v>
      </c>
      <c r="R165" s="109">
        <f t="shared" ref="R165" si="2996">SUM(R158:R164)</f>
        <v>1</v>
      </c>
      <c r="S165" s="109">
        <f t="shared" ref="S165" si="2997">SUM(S158:S164)</f>
        <v>1</v>
      </c>
      <c r="T165" s="109">
        <f t="shared" ref="T165" si="2998">SUM(T158:T164)</f>
        <v>1</v>
      </c>
      <c r="U165" s="109">
        <f t="shared" ref="U165" si="2999">SUM(U158:U164)</f>
        <v>1</v>
      </c>
      <c r="V165" s="109">
        <f t="shared" ref="V165" si="3000">SUM(V158:V164)</f>
        <v>1</v>
      </c>
      <c r="W165" s="109">
        <f t="shared" ref="W165" si="3001">SUM(W158:W164)</f>
        <v>1</v>
      </c>
      <c r="X165" s="109">
        <f t="shared" ref="X165" si="3002">SUM(X158:X164)</f>
        <v>1</v>
      </c>
      <c r="Y165" s="109">
        <f t="shared" ref="Y165" si="3003">SUM(Y158:Y164)</f>
        <v>1</v>
      </c>
      <c r="Z165" s="109">
        <f t="shared" ref="Z165" si="3004">SUM(Z158:Z164)</f>
        <v>1</v>
      </c>
      <c r="AA165" s="109">
        <f t="shared" ref="AA165" si="3005">SUM(AA158:AA164)</f>
        <v>1</v>
      </c>
      <c r="AB165" s="109">
        <f t="shared" ref="AB165" si="3006">SUM(AB158:AB164)</f>
        <v>1</v>
      </c>
      <c r="AC165" s="109">
        <f t="shared" ref="AC165" si="3007">SUM(AC158:AC164)</f>
        <v>1</v>
      </c>
      <c r="AD165" s="109">
        <f t="shared" ref="AD165" si="3008">SUM(AD158:AD164)</f>
        <v>1</v>
      </c>
      <c r="AE165" s="109">
        <f t="shared" ref="AE165" si="3009">SUM(AE158:AE164)</f>
        <v>1</v>
      </c>
      <c r="AF165" s="109">
        <f t="shared" ref="AF165" si="3010">SUM(AF158:AF164)</f>
        <v>1</v>
      </c>
      <c r="AG165" s="109">
        <f t="shared" ref="AG165" si="3011">SUM(AG158:AG164)</f>
        <v>1</v>
      </c>
      <c r="AH165" s="109">
        <f t="shared" ref="AH165" si="3012">SUM(AH158:AH164)</f>
        <v>1</v>
      </c>
      <c r="AI165" s="109">
        <f t="shared" ref="AI165" si="3013">SUM(AI158:AI164)</f>
        <v>1</v>
      </c>
      <c r="AJ165" s="109">
        <f t="shared" ref="AJ165" si="3014">SUM(AJ158:AJ164)</f>
        <v>1</v>
      </c>
      <c r="AK165" s="109">
        <f t="shared" ref="AK165" si="3015">SUM(AK158:AK164)</f>
        <v>1</v>
      </c>
      <c r="AL165" s="109">
        <f t="shared" ref="AL165" si="3016">SUM(AL158:AL164)</f>
        <v>1</v>
      </c>
      <c r="AM165" s="109">
        <f t="shared" ref="AM165" si="3017">SUM(AM158:AM164)</f>
        <v>1</v>
      </c>
      <c r="AN165" s="109">
        <f t="shared" ref="AN165" si="3018">SUM(AN158:AN164)</f>
        <v>1</v>
      </c>
      <c r="AO165" s="109">
        <f t="shared" ref="AO165" si="3019">SUM(AO158:AO164)</f>
        <v>1</v>
      </c>
      <c r="AP165" s="109">
        <f t="shared" ref="AP165" si="3020">SUM(AP158:AP164)</f>
        <v>1</v>
      </c>
      <c r="AQ165" s="109">
        <f t="shared" ref="AQ165" si="3021">SUM(AQ158:AQ164)</f>
        <v>1</v>
      </c>
      <c r="AR165" s="109">
        <f t="shared" ref="AR165" si="3022">SUM(AR158:AR164)</f>
        <v>1</v>
      </c>
      <c r="AS165" s="110">
        <f t="shared" ref="AS165" si="3023">SUM(AS158:AS164)</f>
        <v>1</v>
      </c>
      <c r="AU165" s="111">
        <f>SUM(AU158:AU164)</f>
        <v>0</v>
      </c>
      <c r="AV165" s="112">
        <f t="shared" ref="AV165" si="3024">SUM(AV158:AV164)</f>
        <v>2.3144326211048831</v>
      </c>
      <c r="AW165" s="112">
        <f t="shared" ref="AW165" si="3025">SUM(AW158:AW164)</f>
        <v>14.727984545636659</v>
      </c>
      <c r="AX165" s="112">
        <f t="shared" ref="AX165" si="3026">SUM(AX158:AX164)</f>
        <v>31.109025755281213</v>
      </c>
      <c r="AY165" s="112">
        <f t="shared" ref="AY165" si="3027">SUM(AY158:AY164)</f>
        <v>56.310585122362724</v>
      </c>
      <c r="AZ165" s="112">
        <f t="shared" ref="AZ165" si="3028">SUM(AZ158:AZ164)</f>
        <v>121.12120402198256</v>
      </c>
      <c r="BA165" s="112">
        <f t="shared" ref="BA165" si="3029">SUM(BA158:BA164)</f>
        <v>202.80602632990261</v>
      </c>
      <c r="BB165" s="112">
        <f t="shared" ref="BB165" si="3030">SUM(BB158:BB164)</f>
        <v>262.13034938241799</v>
      </c>
      <c r="BC165" s="112">
        <f t="shared" ref="BC165" si="3031">SUM(BC158:BC164)</f>
        <v>289.27785971257072</v>
      </c>
      <c r="BD165" s="112">
        <f t="shared" ref="BD165" si="3032">SUM(BD158:BD164)</f>
        <v>312.75688014115025</v>
      </c>
      <c r="BE165" s="112">
        <f t="shared" ref="BE165" si="3033">SUM(BE158:BE164)</f>
        <v>342.05643425048027</v>
      </c>
      <c r="BF165" s="112">
        <f t="shared" ref="BF165" si="3034">SUM(BF158:BF164)</f>
        <v>369.1821434103241</v>
      </c>
      <c r="BG165" s="112">
        <f t="shared" ref="BG165" si="3035">SUM(BG158:BG164)</f>
        <v>396.15754210598669</v>
      </c>
      <c r="BH165" s="112">
        <f t="shared" ref="BH165" si="3036">SUM(BH158:BH164)</f>
        <v>421.8589768416258</v>
      </c>
      <c r="BI165" s="112">
        <f t="shared" ref="BI165" si="3037">SUM(BI158:BI164)</f>
        <v>445.56537752854626</v>
      </c>
      <c r="BJ165" s="112">
        <f t="shared" ref="BJ165" si="3038">SUM(BJ158:BJ164)</f>
        <v>470.88267076890332</v>
      </c>
      <c r="BK165" s="112">
        <f t="shared" ref="BK165" si="3039">SUM(BK158:BK164)</f>
        <v>443.1040259847332</v>
      </c>
      <c r="BL165" s="112">
        <f t="shared" ref="BL165" si="3040">SUM(BL158:BL164)</f>
        <v>463.95610157696314</v>
      </c>
      <c r="BM165" s="112">
        <f t="shared" ref="BM165" si="3041">SUM(BM158:BM164)</f>
        <v>478.06994588309152</v>
      </c>
      <c r="BN165" s="112">
        <f t="shared" ref="BN165" si="3042">SUM(BN158:BN164)</f>
        <v>493.06350955378429</v>
      </c>
      <c r="BO165" s="112">
        <f t="shared" ref="BO165" si="3043">SUM(BO158:BO164)</f>
        <v>513.99605340060123</v>
      </c>
      <c r="BP165" s="112">
        <f t="shared" ref="BP165" si="3044">SUM(BP158:BP164)</f>
        <v>531.8047478055687</v>
      </c>
      <c r="BQ165" s="112">
        <f t="shared" ref="BQ165" si="3045">SUM(BQ158:BQ164)</f>
        <v>544.92708428153571</v>
      </c>
      <c r="BR165" s="112">
        <f t="shared" ref="BR165" si="3046">SUM(BR158:BR164)</f>
        <v>556.69893289889217</v>
      </c>
      <c r="BS165" s="112">
        <f t="shared" ref="BS165" si="3047">SUM(BS158:BS164)</f>
        <v>569.61829402045225</v>
      </c>
      <c r="BT165" s="112">
        <f t="shared" ref="BT165" si="3048">SUM(BT158:BT164)</f>
        <v>577.82565759369595</v>
      </c>
      <c r="BU165" s="112">
        <f t="shared" ref="BU165" si="3049">SUM(BU158:BU164)</f>
        <v>589.43829149684427</v>
      </c>
      <c r="BV165" s="112">
        <f t="shared" ref="BV165" si="3050">SUM(BV158:BV164)</f>
        <v>241.22997789415751</v>
      </c>
      <c r="BW165" s="112">
        <f t="shared" ref="BW165" si="3051">SUM(BW158:BW164)</f>
        <v>250.94585316706272</v>
      </c>
      <c r="BX165" s="112">
        <f t="shared" ref="BX165" si="3052">SUM(BX158:BX164)</f>
        <v>65.124984007261858</v>
      </c>
      <c r="BY165" s="112">
        <f t="shared" ref="BY165" si="3053">SUM(BY158:BY164)</f>
        <v>83.985994656666747</v>
      </c>
      <c r="BZ165" s="112">
        <f t="shared" ref="BZ165" si="3054">SUM(BZ158:BZ164)</f>
        <v>79.335889206573015</v>
      </c>
      <c r="CA165" s="112">
        <f t="shared" ref="CA165" si="3055">SUM(CA158:CA164)</f>
        <v>136.13808010819258</v>
      </c>
      <c r="CB165" s="112">
        <f t="shared" ref="CB165" si="3056">SUM(CB158:CB164)</f>
        <v>187.80100543365157</v>
      </c>
      <c r="CC165" s="112">
        <f t="shared" ref="CC165" si="3057">SUM(CC158:CC164)</f>
        <v>231.80300392985987</v>
      </c>
      <c r="CD165" s="112">
        <f t="shared" ref="CD165" si="3058">SUM(CD158:CD164)</f>
        <v>277.55514124288311</v>
      </c>
      <c r="CE165" s="112">
        <f t="shared" ref="CE165" si="3059">SUM(CE158:CE164)</f>
        <v>312.67642564990444</v>
      </c>
      <c r="CF165" s="112">
        <f t="shared" ref="CF165" si="3060">SUM(CF158:CF164)</f>
        <v>340.1445642522682</v>
      </c>
      <c r="CG165" s="112">
        <f t="shared" ref="CG165" si="3061">SUM(CG158:CG164)</f>
        <v>367.7313580727166</v>
      </c>
      <c r="CH165" s="112">
        <f t="shared" ref="CH165" si="3062">SUM(CH158:CH164)</f>
        <v>394.71901031057854</v>
      </c>
      <c r="CI165" s="113">
        <f t="shared" ref="CI165" si="3063">SUM(CI158:CI164)</f>
        <v>420.06649712747583</v>
      </c>
    </row>
    <row r="166" spans="1:87" x14ac:dyDescent="0.3">
      <c r="A166" s="7" t="s">
        <v>86</v>
      </c>
      <c r="B166" s="7"/>
      <c r="C166" s="131"/>
      <c r="D166" s="131"/>
      <c r="E166" s="126"/>
      <c r="F166" s="39">
        <f>E166</f>
        <v>0</v>
      </c>
      <c r="G166" s="40">
        <f t="shared" ref="G166:G167" si="3064">F166</f>
        <v>0</v>
      </c>
      <c r="H166" s="40">
        <f t="shared" ref="H166:H167" si="3065">G166</f>
        <v>0</v>
      </c>
      <c r="I166" s="40">
        <f t="shared" ref="I166:I167" si="3066">H166</f>
        <v>0</v>
      </c>
      <c r="J166" s="40">
        <f t="shared" ref="J166:J167" si="3067">I166</f>
        <v>0</v>
      </c>
      <c r="K166" s="40">
        <f t="shared" ref="K166:K167" si="3068">J166</f>
        <v>0</v>
      </c>
      <c r="L166" s="40">
        <f t="shared" ref="L166:L167" si="3069">K166</f>
        <v>0</v>
      </c>
      <c r="M166" s="40">
        <f t="shared" ref="M166:M167" si="3070">L166</f>
        <v>0</v>
      </c>
      <c r="N166" s="40">
        <f t="shared" ref="N166:N167" si="3071">M166</f>
        <v>0</v>
      </c>
      <c r="O166" s="40">
        <f t="shared" ref="O166:O167" si="3072">N166</f>
        <v>0</v>
      </c>
      <c r="P166" s="40">
        <f t="shared" ref="P166:P167" si="3073">O166</f>
        <v>0</v>
      </c>
      <c r="Q166" s="40">
        <f t="shared" ref="Q166:Q167" si="3074">P166</f>
        <v>0</v>
      </c>
      <c r="R166" s="40">
        <f t="shared" ref="R166:R167" si="3075">Q166</f>
        <v>0</v>
      </c>
      <c r="S166" s="40">
        <f t="shared" ref="S166:S167" si="3076">R166</f>
        <v>0</v>
      </c>
      <c r="T166" s="40">
        <f t="shared" ref="T166:T167" si="3077">S166</f>
        <v>0</v>
      </c>
      <c r="U166" s="40">
        <f t="shared" ref="U166:U167" si="3078">T166</f>
        <v>0</v>
      </c>
      <c r="V166" s="40">
        <f t="shared" ref="V166:V167" si="3079">U166</f>
        <v>0</v>
      </c>
      <c r="W166" s="40">
        <f t="shared" ref="W166:W167" si="3080">V166</f>
        <v>0</v>
      </c>
      <c r="X166" s="40">
        <f t="shared" ref="X166:X167" si="3081">W166</f>
        <v>0</v>
      </c>
      <c r="Y166" s="40">
        <f t="shared" ref="Y166:Y167" si="3082">X166</f>
        <v>0</v>
      </c>
      <c r="Z166" s="40">
        <f t="shared" ref="Z166:Z167" si="3083">Y166</f>
        <v>0</v>
      </c>
      <c r="AA166" s="40">
        <f t="shared" ref="AA166:AA167" si="3084">Z166</f>
        <v>0</v>
      </c>
      <c r="AB166" s="40">
        <f t="shared" ref="AB166:AB167" si="3085">AA166</f>
        <v>0</v>
      </c>
      <c r="AC166" s="40">
        <f t="shared" ref="AC166:AC167" si="3086">AB166</f>
        <v>0</v>
      </c>
      <c r="AD166" s="40">
        <f t="shared" ref="AD166:AD167" si="3087">AC166</f>
        <v>0</v>
      </c>
      <c r="AE166" s="40">
        <f t="shared" ref="AE166:AE167" si="3088">AD166</f>
        <v>0</v>
      </c>
      <c r="AF166" s="40">
        <f t="shared" ref="AF166:AF167" si="3089">AE166</f>
        <v>0</v>
      </c>
      <c r="AG166" s="40">
        <f t="shared" ref="AG166:AG167" si="3090">AF166</f>
        <v>0</v>
      </c>
      <c r="AH166" s="40">
        <f t="shared" ref="AH166:AH167" si="3091">AG166</f>
        <v>0</v>
      </c>
      <c r="AI166" s="40">
        <f t="shared" ref="AI166:AI167" si="3092">AH166</f>
        <v>0</v>
      </c>
      <c r="AJ166" s="40">
        <f t="shared" ref="AJ166:AJ167" si="3093">AI166</f>
        <v>0</v>
      </c>
      <c r="AK166" s="40">
        <f t="shared" ref="AK166:AK167" si="3094">AJ166</f>
        <v>0</v>
      </c>
      <c r="AL166" s="40">
        <f t="shared" ref="AL166:AL167" si="3095">AK166</f>
        <v>0</v>
      </c>
      <c r="AM166" s="40">
        <f t="shared" ref="AM166:AM167" si="3096">AL166</f>
        <v>0</v>
      </c>
      <c r="AN166" s="40">
        <f t="shared" ref="AN166:AN167" si="3097">AM166</f>
        <v>0</v>
      </c>
      <c r="AO166" s="40">
        <f t="shared" ref="AO166:AO167" si="3098">AN166</f>
        <v>0</v>
      </c>
      <c r="AP166" s="40">
        <f t="shared" ref="AP166:AP167" si="3099">AO166</f>
        <v>0</v>
      </c>
      <c r="AQ166" s="40">
        <f t="shared" ref="AQ166:AQ167" si="3100">AP166</f>
        <v>0</v>
      </c>
      <c r="AR166" s="40">
        <f t="shared" ref="AR166:AR167" si="3101">AQ166</f>
        <v>0</v>
      </c>
      <c r="AS166" s="41">
        <f t="shared" ref="AS166:AS167" si="3102">AR166</f>
        <v>0</v>
      </c>
      <c r="AU166" s="10" t="str" cm="1">
        <f t="array" ref="AU166">IF($D166="","",INDEX('Data - CO2'!$B$5:$AP$53,MATCH(Kulturmodeller!$D166,'Data - CO2'!$A$5:$A$53,0),AU$20)*E166)</f>
        <v/>
      </c>
      <c r="AV166" t="str" cm="1">
        <f t="array" ref="AV166">IF($D166="","",INDEX('Data - CO2'!$B$5:$AP$53,MATCH(Kulturmodeller!$D166,'Data - CO2'!$A$5:$A$53,0),AV$20)*F166)</f>
        <v/>
      </c>
      <c r="AW166" t="str" cm="1">
        <f t="array" ref="AW166">IF($D166="","",INDEX('Data - CO2'!$B$5:$AP$53,MATCH(Kulturmodeller!$D166,'Data - CO2'!$A$5:$A$53,0),AW$20)*G166)</f>
        <v/>
      </c>
      <c r="AX166" t="str" cm="1">
        <f t="array" ref="AX166">IF($D166="","",INDEX('Data - CO2'!$B$5:$AP$53,MATCH(Kulturmodeller!$D166,'Data - CO2'!$A$5:$A$53,0),AX$20)*H166)</f>
        <v/>
      </c>
      <c r="AY166" t="str" cm="1">
        <f t="array" ref="AY166">IF($D166="","",INDEX('Data - CO2'!$B$5:$AP$53,MATCH(Kulturmodeller!$D166,'Data - CO2'!$A$5:$A$53,0),AY$20)*I166)</f>
        <v/>
      </c>
      <c r="AZ166" t="str" cm="1">
        <f t="array" ref="AZ166">IF($D166="","",INDEX('Data - CO2'!$B$5:$AP$53,MATCH(Kulturmodeller!$D166,'Data - CO2'!$A$5:$A$53,0),AZ$20)*J166)</f>
        <v/>
      </c>
      <c r="BA166" t="str" cm="1">
        <f t="array" ref="BA166">IF($D166="","",INDEX('Data - CO2'!$B$5:$AP$53,MATCH(Kulturmodeller!$D166,'Data - CO2'!$A$5:$A$53,0),BA$20)*K166)</f>
        <v/>
      </c>
      <c r="BB166" t="str" cm="1">
        <f t="array" ref="BB166">IF($D166="","",INDEX('Data - CO2'!$B$5:$AP$53,MATCH(Kulturmodeller!$D166,'Data - CO2'!$A$5:$A$53,0),BB$20)*L166)</f>
        <v/>
      </c>
      <c r="BC166" t="str" cm="1">
        <f t="array" ref="BC166">IF($D166="","",INDEX('Data - CO2'!$B$5:$AP$53,MATCH(Kulturmodeller!$D166,'Data - CO2'!$A$5:$A$53,0),BC$20)*M166)</f>
        <v/>
      </c>
      <c r="BD166" t="str" cm="1">
        <f t="array" ref="BD166">IF($D166="","",INDEX('Data - CO2'!$B$5:$AP$53,MATCH(Kulturmodeller!$D166,'Data - CO2'!$A$5:$A$53,0),BD$20)*N166)</f>
        <v/>
      </c>
      <c r="BE166" t="str" cm="1">
        <f t="array" ref="BE166">IF($D166="","",INDEX('Data - CO2'!$B$5:$AP$53,MATCH(Kulturmodeller!$D166,'Data - CO2'!$A$5:$A$53,0),BE$20)*O166)</f>
        <v/>
      </c>
      <c r="BF166" t="str" cm="1">
        <f t="array" ref="BF166">IF($D166="","",INDEX('Data - CO2'!$B$5:$AP$53,MATCH(Kulturmodeller!$D166,'Data - CO2'!$A$5:$A$53,0),BF$20)*P166)</f>
        <v/>
      </c>
      <c r="BG166" t="str" cm="1">
        <f t="array" ref="BG166">IF($D166="","",INDEX('Data - CO2'!$B$5:$AP$53,MATCH(Kulturmodeller!$D166,'Data - CO2'!$A$5:$A$53,0),BG$20)*Q166)</f>
        <v/>
      </c>
      <c r="BH166" t="str" cm="1">
        <f t="array" ref="BH166">IF($D166="","",INDEX('Data - CO2'!$B$5:$AP$53,MATCH(Kulturmodeller!$D166,'Data - CO2'!$A$5:$A$53,0),BH$20)*R166)</f>
        <v/>
      </c>
      <c r="BI166" t="str" cm="1">
        <f t="array" ref="BI166">IF($D166="","",INDEX('Data - CO2'!$B$5:$AP$53,MATCH(Kulturmodeller!$D166,'Data - CO2'!$A$5:$A$53,0),BI$20)*S166)</f>
        <v/>
      </c>
      <c r="BJ166" t="str" cm="1">
        <f t="array" ref="BJ166">IF($D166="","",INDEX('Data - CO2'!$B$5:$AP$53,MATCH(Kulturmodeller!$D166,'Data - CO2'!$A$5:$A$53,0),BJ$20)*T166)</f>
        <v/>
      </c>
      <c r="BK166" t="str" cm="1">
        <f t="array" ref="BK166">IF($D166="","",INDEX('Data - CO2'!$B$5:$AP$53,MATCH(Kulturmodeller!$D166,'Data - CO2'!$A$5:$A$53,0),BK$20)*U166)</f>
        <v/>
      </c>
      <c r="BL166" t="str" cm="1">
        <f t="array" ref="BL166">IF($D166="","",INDEX('Data - CO2'!$B$5:$AP$53,MATCH(Kulturmodeller!$D166,'Data - CO2'!$A$5:$A$53,0),BL$20)*V166)</f>
        <v/>
      </c>
      <c r="BM166" t="str" cm="1">
        <f t="array" ref="BM166">IF($D166="","",INDEX('Data - CO2'!$B$5:$AP$53,MATCH(Kulturmodeller!$D166,'Data - CO2'!$A$5:$A$53,0),BM$20)*W166)</f>
        <v/>
      </c>
      <c r="BN166" t="str" cm="1">
        <f t="array" ref="BN166">IF($D166="","",INDEX('Data - CO2'!$B$5:$AP$53,MATCH(Kulturmodeller!$D166,'Data - CO2'!$A$5:$A$53,0),BN$20)*X166)</f>
        <v/>
      </c>
      <c r="BO166" t="str" cm="1">
        <f t="array" ref="BO166">IF($D166="","",INDEX('Data - CO2'!$B$5:$AP$53,MATCH(Kulturmodeller!$D166,'Data - CO2'!$A$5:$A$53,0),BO$20)*Y166)</f>
        <v/>
      </c>
      <c r="BP166" t="str" cm="1">
        <f t="array" ref="BP166">IF($D166="","",INDEX('Data - CO2'!$B$5:$AP$53,MATCH(Kulturmodeller!$D166,'Data - CO2'!$A$5:$A$53,0),BP$20)*Z166)</f>
        <v/>
      </c>
      <c r="BQ166" t="str" cm="1">
        <f t="array" ref="BQ166">IF($D166="","",INDEX('Data - CO2'!$B$5:$AP$53,MATCH(Kulturmodeller!$D166,'Data - CO2'!$A$5:$A$53,0),BQ$20)*AA166)</f>
        <v/>
      </c>
      <c r="BR166" t="str" cm="1">
        <f t="array" ref="BR166">IF($D166="","",INDEX('Data - CO2'!$B$5:$AP$53,MATCH(Kulturmodeller!$D166,'Data - CO2'!$A$5:$A$53,0),BR$20)*AB166)</f>
        <v/>
      </c>
      <c r="BS166" t="str" cm="1">
        <f t="array" ref="BS166">IF($D166="","",INDEX('Data - CO2'!$B$5:$AP$53,MATCH(Kulturmodeller!$D166,'Data - CO2'!$A$5:$A$53,0),BS$20)*AC166)</f>
        <v/>
      </c>
      <c r="BT166" t="str" cm="1">
        <f t="array" ref="BT166">IF($D166="","",INDEX('Data - CO2'!$B$5:$AP$53,MATCH(Kulturmodeller!$D166,'Data - CO2'!$A$5:$A$53,0),BT$20)*AD166)</f>
        <v/>
      </c>
      <c r="BU166" t="str" cm="1">
        <f t="array" ref="BU166">IF($D166="","",INDEX('Data - CO2'!$B$5:$AP$53,MATCH(Kulturmodeller!$D166,'Data - CO2'!$A$5:$A$53,0),BU$20)*AE166)</f>
        <v/>
      </c>
      <c r="BV166" t="str" cm="1">
        <f t="array" ref="BV166">IF($D166="","",INDEX('Data - CO2'!$B$5:$AP$53,MATCH(Kulturmodeller!$D166,'Data - CO2'!$A$5:$A$53,0),BV$20)*AF166)</f>
        <v/>
      </c>
      <c r="BW166" t="str" cm="1">
        <f t="array" ref="BW166">IF($D166="","",INDEX('Data - CO2'!$B$5:$AP$53,MATCH(Kulturmodeller!$D166,'Data - CO2'!$A$5:$A$53,0),BW$20)*AG166)</f>
        <v/>
      </c>
      <c r="BX166" t="str" cm="1">
        <f t="array" ref="BX166">IF($D166="","",INDEX('Data - CO2'!$B$5:$AP$53,MATCH(Kulturmodeller!$D166,'Data - CO2'!$A$5:$A$53,0),BX$20)*AH166)</f>
        <v/>
      </c>
      <c r="BY166" t="str" cm="1">
        <f t="array" ref="BY166">IF($D166="","",INDEX('Data - CO2'!$B$5:$AP$53,MATCH(Kulturmodeller!$D166,'Data - CO2'!$A$5:$A$53,0),BY$20)*AI166)</f>
        <v/>
      </c>
      <c r="BZ166" t="str" cm="1">
        <f t="array" ref="BZ166">IF($D166="","",INDEX('Data - CO2'!$B$5:$AP$53,MATCH(Kulturmodeller!$D166,'Data - CO2'!$A$5:$A$53,0),BZ$20)*AJ166)</f>
        <v/>
      </c>
      <c r="CA166" t="str" cm="1">
        <f t="array" ref="CA166">IF($D166="","",INDEX('Data - CO2'!$B$5:$AP$53,MATCH(Kulturmodeller!$D166,'Data - CO2'!$A$5:$A$53,0),CA$20)*AK166)</f>
        <v/>
      </c>
      <c r="CB166" t="str" cm="1">
        <f t="array" ref="CB166">IF($D166="","",INDEX('Data - CO2'!$B$5:$AP$53,MATCH(Kulturmodeller!$D166,'Data - CO2'!$A$5:$A$53,0),CB$20)*AL166)</f>
        <v/>
      </c>
      <c r="CC166" t="str" cm="1">
        <f t="array" ref="CC166">IF($D166="","",INDEX('Data - CO2'!$B$5:$AP$53,MATCH(Kulturmodeller!$D166,'Data - CO2'!$A$5:$A$53,0),CC$20)*AM166)</f>
        <v/>
      </c>
      <c r="CD166" t="str" cm="1">
        <f t="array" ref="CD166">IF($D166="","",INDEX('Data - CO2'!$B$5:$AP$53,MATCH(Kulturmodeller!$D166,'Data - CO2'!$A$5:$A$53,0),CD$20)*AN166)</f>
        <v/>
      </c>
      <c r="CE166" t="str" cm="1">
        <f t="array" ref="CE166">IF($D166="","",INDEX('Data - CO2'!$B$5:$AP$53,MATCH(Kulturmodeller!$D166,'Data - CO2'!$A$5:$A$53,0),CE$20)*AO166)</f>
        <v/>
      </c>
      <c r="CF166" t="str" cm="1">
        <f t="array" ref="CF166">IF($D166="","",INDEX('Data - CO2'!$B$5:$AP$53,MATCH(Kulturmodeller!$D166,'Data - CO2'!$A$5:$A$53,0),CF$20)*AP166)</f>
        <v/>
      </c>
      <c r="CG166" t="str" cm="1">
        <f t="array" ref="CG166">IF($D166="","",INDEX('Data - CO2'!$B$5:$AP$53,MATCH(Kulturmodeller!$D166,'Data - CO2'!$A$5:$A$53,0),CG$20)*AQ166)</f>
        <v/>
      </c>
      <c r="CH166" t="str" cm="1">
        <f t="array" ref="CH166">IF($D166="","",INDEX('Data - CO2'!$B$5:$AP$53,MATCH(Kulturmodeller!$D166,'Data - CO2'!$A$5:$A$53,0),CH$20)*AR166)</f>
        <v/>
      </c>
      <c r="CI166" s="11" t="str" cm="1">
        <f t="array" ref="CI166">IF($D166="","",INDEX('Data - CO2'!$B$5:$AP$53,MATCH(Kulturmodeller!$D166,'Data - CO2'!$A$5:$A$53,0),CI$20)*AS166)</f>
        <v/>
      </c>
    </row>
    <row r="167" spans="1:87" x14ac:dyDescent="0.3">
      <c r="A167" s="12" t="s">
        <v>87</v>
      </c>
      <c r="B167" s="12"/>
      <c r="C167" s="129"/>
      <c r="D167" s="129"/>
      <c r="E167" s="127"/>
      <c r="F167" s="45">
        <f>E167</f>
        <v>0</v>
      </c>
      <c r="G167" s="46">
        <f t="shared" si="3064"/>
        <v>0</v>
      </c>
      <c r="H167" s="46">
        <f t="shared" si="3065"/>
        <v>0</v>
      </c>
      <c r="I167" s="46">
        <f t="shared" si="3066"/>
        <v>0</v>
      </c>
      <c r="J167" s="46">
        <f t="shared" si="3067"/>
        <v>0</v>
      </c>
      <c r="K167" s="46">
        <f t="shared" si="3068"/>
        <v>0</v>
      </c>
      <c r="L167" s="46">
        <f t="shared" si="3069"/>
        <v>0</v>
      </c>
      <c r="M167" s="46">
        <f t="shared" si="3070"/>
        <v>0</v>
      </c>
      <c r="N167" s="46">
        <f t="shared" si="3071"/>
        <v>0</v>
      </c>
      <c r="O167" s="46">
        <f t="shared" si="3072"/>
        <v>0</v>
      </c>
      <c r="P167" s="46">
        <f t="shared" si="3073"/>
        <v>0</v>
      </c>
      <c r="Q167" s="46">
        <f t="shared" si="3074"/>
        <v>0</v>
      </c>
      <c r="R167" s="46">
        <f t="shared" si="3075"/>
        <v>0</v>
      </c>
      <c r="S167" s="46">
        <f t="shared" si="3076"/>
        <v>0</v>
      </c>
      <c r="T167" s="46">
        <f t="shared" si="3077"/>
        <v>0</v>
      </c>
      <c r="U167" s="46">
        <f t="shared" si="3078"/>
        <v>0</v>
      </c>
      <c r="V167" s="46">
        <f t="shared" si="3079"/>
        <v>0</v>
      </c>
      <c r="W167" s="46">
        <f t="shared" si="3080"/>
        <v>0</v>
      </c>
      <c r="X167" s="46">
        <f t="shared" si="3081"/>
        <v>0</v>
      </c>
      <c r="Y167" s="46">
        <f t="shared" si="3082"/>
        <v>0</v>
      </c>
      <c r="Z167" s="46">
        <f t="shared" si="3083"/>
        <v>0</v>
      </c>
      <c r="AA167" s="46">
        <f t="shared" si="3084"/>
        <v>0</v>
      </c>
      <c r="AB167" s="46">
        <f t="shared" si="3085"/>
        <v>0</v>
      </c>
      <c r="AC167" s="46">
        <f t="shared" si="3086"/>
        <v>0</v>
      </c>
      <c r="AD167" s="46">
        <f t="shared" si="3087"/>
        <v>0</v>
      </c>
      <c r="AE167" s="46">
        <f t="shared" si="3088"/>
        <v>0</v>
      </c>
      <c r="AF167" s="46">
        <f t="shared" si="3089"/>
        <v>0</v>
      </c>
      <c r="AG167" s="46">
        <f t="shared" si="3090"/>
        <v>0</v>
      </c>
      <c r="AH167" s="46">
        <f t="shared" si="3091"/>
        <v>0</v>
      </c>
      <c r="AI167" s="46">
        <f t="shared" si="3092"/>
        <v>0</v>
      </c>
      <c r="AJ167" s="46">
        <f t="shared" si="3093"/>
        <v>0</v>
      </c>
      <c r="AK167" s="46">
        <f t="shared" si="3094"/>
        <v>0</v>
      </c>
      <c r="AL167" s="46">
        <f t="shared" si="3095"/>
        <v>0</v>
      </c>
      <c r="AM167" s="46">
        <f t="shared" si="3096"/>
        <v>0</v>
      </c>
      <c r="AN167" s="46">
        <f t="shared" si="3097"/>
        <v>0</v>
      </c>
      <c r="AO167" s="46">
        <f t="shared" si="3098"/>
        <v>0</v>
      </c>
      <c r="AP167" s="46">
        <f t="shared" si="3099"/>
        <v>0</v>
      </c>
      <c r="AQ167" s="46">
        <f t="shared" si="3100"/>
        <v>0</v>
      </c>
      <c r="AR167" s="46">
        <f t="shared" si="3101"/>
        <v>0</v>
      </c>
      <c r="AS167" s="47">
        <f t="shared" si="3102"/>
        <v>0</v>
      </c>
      <c r="AU167" s="10" t="str" cm="1">
        <f t="array" ref="AU167">IF($D167="","",INDEX('Data - CO2'!$B$5:$AP$53,MATCH(Kulturmodeller!$D167,'Data - CO2'!$A$5:$A$53,0),AU$20)*E167)</f>
        <v/>
      </c>
      <c r="AV167" t="str" cm="1">
        <f t="array" ref="AV167">IF($D167="","",INDEX('Data - CO2'!$B$5:$AP$53,MATCH(Kulturmodeller!$D167,'Data - CO2'!$A$5:$A$53,0),AV$20)*F167)</f>
        <v/>
      </c>
      <c r="AW167" t="str" cm="1">
        <f t="array" ref="AW167">IF($D167="","",INDEX('Data - CO2'!$B$5:$AP$53,MATCH(Kulturmodeller!$D167,'Data - CO2'!$A$5:$A$53,0),AW$20)*G167)</f>
        <v/>
      </c>
      <c r="AX167" t="str" cm="1">
        <f t="array" ref="AX167">IF($D167="","",INDEX('Data - CO2'!$B$5:$AP$53,MATCH(Kulturmodeller!$D167,'Data - CO2'!$A$5:$A$53,0),AX$20)*H167)</f>
        <v/>
      </c>
      <c r="AY167" t="str" cm="1">
        <f t="array" ref="AY167">IF($D167="","",INDEX('Data - CO2'!$B$5:$AP$53,MATCH(Kulturmodeller!$D167,'Data - CO2'!$A$5:$A$53,0),AY$20)*I167)</f>
        <v/>
      </c>
      <c r="AZ167" t="str" cm="1">
        <f t="array" ref="AZ167">IF($D167="","",INDEX('Data - CO2'!$B$5:$AP$53,MATCH(Kulturmodeller!$D167,'Data - CO2'!$A$5:$A$53,0),AZ$20)*J167)</f>
        <v/>
      </c>
      <c r="BA167" t="str" cm="1">
        <f t="array" ref="BA167">IF($D167="","",INDEX('Data - CO2'!$B$5:$AP$53,MATCH(Kulturmodeller!$D167,'Data - CO2'!$A$5:$A$53,0),BA$20)*K167)</f>
        <v/>
      </c>
      <c r="BB167" t="str" cm="1">
        <f t="array" ref="BB167">IF($D167="","",INDEX('Data - CO2'!$B$5:$AP$53,MATCH(Kulturmodeller!$D167,'Data - CO2'!$A$5:$A$53,0),BB$20)*L167)</f>
        <v/>
      </c>
      <c r="BC167" t="str" cm="1">
        <f t="array" ref="BC167">IF($D167="","",INDEX('Data - CO2'!$B$5:$AP$53,MATCH(Kulturmodeller!$D167,'Data - CO2'!$A$5:$A$53,0),BC$20)*M167)</f>
        <v/>
      </c>
      <c r="BD167" t="str" cm="1">
        <f t="array" ref="BD167">IF($D167="","",INDEX('Data - CO2'!$B$5:$AP$53,MATCH(Kulturmodeller!$D167,'Data - CO2'!$A$5:$A$53,0),BD$20)*N167)</f>
        <v/>
      </c>
      <c r="BE167" t="str" cm="1">
        <f t="array" ref="BE167">IF($D167="","",INDEX('Data - CO2'!$B$5:$AP$53,MATCH(Kulturmodeller!$D167,'Data - CO2'!$A$5:$A$53,0),BE$20)*O167)</f>
        <v/>
      </c>
      <c r="BF167" t="str" cm="1">
        <f t="array" ref="BF167">IF($D167="","",INDEX('Data - CO2'!$B$5:$AP$53,MATCH(Kulturmodeller!$D167,'Data - CO2'!$A$5:$A$53,0),BF$20)*P167)</f>
        <v/>
      </c>
      <c r="BG167" t="str" cm="1">
        <f t="array" ref="BG167">IF($D167="","",INDEX('Data - CO2'!$B$5:$AP$53,MATCH(Kulturmodeller!$D167,'Data - CO2'!$A$5:$A$53,0),BG$20)*Q167)</f>
        <v/>
      </c>
      <c r="BH167" t="str" cm="1">
        <f t="array" ref="BH167">IF($D167="","",INDEX('Data - CO2'!$B$5:$AP$53,MATCH(Kulturmodeller!$D167,'Data - CO2'!$A$5:$A$53,0),BH$20)*R167)</f>
        <v/>
      </c>
      <c r="BI167" t="str" cm="1">
        <f t="array" ref="BI167">IF($D167="","",INDEX('Data - CO2'!$B$5:$AP$53,MATCH(Kulturmodeller!$D167,'Data - CO2'!$A$5:$A$53,0),BI$20)*S167)</f>
        <v/>
      </c>
      <c r="BJ167" t="str" cm="1">
        <f t="array" ref="BJ167">IF($D167="","",INDEX('Data - CO2'!$B$5:$AP$53,MATCH(Kulturmodeller!$D167,'Data - CO2'!$A$5:$A$53,0),BJ$20)*T167)</f>
        <v/>
      </c>
      <c r="BK167" t="str" cm="1">
        <f t="array" ref="BK167">IF($D167="","",INDEX('Data - CO2'!$B$5:$AP$53,MATCH(Kulturmodeller!$D167,'Data - CO2'!$A$5:$A$53,0),BK$20)*U167)</f>
        <v/>
      </c>
      <c r="BL167" t="str" cm="1">
        <f t="array" ref="BL167">IF($D167="","",INDEX('Data - CO2'!$B$5:$AP$53,MATCH(Kulturmodeller!$D167,'Data - CO2'!$A$5:$A$53,0),BL$20)*V167)</f>
        <v/>
      </c>
      <c r="BM167" t="str" cm="1">
        <f t="array" ref="BM167">IF($D167="","",INDEX('Data - CO2'!$B$5:$AP$53,MATCH(Kulturmodeller!$D167,'Data - CO2'!$A$5:$A$53,0),BM$20)*W167)</f>
        <v/>
      </c>
      <c r="BN167" t="str" cm="1">
        <f t="array" ref="BN167">IF($D167="","",INDEX('Data - CO2'!$B$5:$AP$53,MATCH(Kulturmodeller!$D167,'Data - CO2'!$A$5:$A$53,0),BN$20)*X167)</f>
        <v/>
      </c>
      <c r="BO167" t="str" cm="1">
        <f t="array" ref="BO167">IF($D167="","",INDEX('Data - CO2'!$B$5:$AP$53,MATCH(Kulturmodeller!$D167,'Data - CO2'!$A$5:$A$53,0),BO$20)*Y167)</f>
        <v/>
      </c>
      <c r="BP167" t="str" cm="1">
        <f t="array" ref="BP167">IF($D167="","",INDEX('Data - CO2'!$B$5:$AP$53,MATCH(Kulturmodeller!$D167,'Data - CO2'!$A$5:$A$53,0),BP$20)*Z167)</f>
        <v/>
      </c>
      <c r="BQ167" t="str" cm="1">
        <f t="array" ref="BQ167">IF($D167="","",INDEX('Data - CO2'!$B$5:$AP$53,MATCH(Kulturmodeller!$D167,'Data - CO2'!$A$5:$A$53,0),BQ$20)*AA167)</f>
        <v/>
      </c>
      <c r="BR167" t="str" cm="1">
        <f t="array" ref="BR167">IF($D167="","",INDEX('Data - CO2'!$B$5:$AP$53,MATCH(Kulturmodeller!$D167,'Data - CO2'!$A$5:$A$53,0),BR$20)*AB167)</f>
        <v/>
      </c>
      <c r="BS167" t="str" cm="1">
        <f t="array" ref="BS167">IF($D167="","",INDEX('Data - CO2'!$B$5:$AP$53,MATCH(Kulturmodeller!$D167,'Data - CO2'!$A$5:$A$53,0),BS$20)*AC167)</f>
        <v/>
      </c>
      <c r="BT167" t="str" cm="1">
        <f t="array" ref="BT167">IF($D167="","",INDEX('Data - CO2'!$B$5:$AP$53,MATCH(Kulturmodeller!$D167,'Data - CO2'!$A$5:$A$53,0),BT$20)*AD167)</f>
        <v/>
      </c>
      <c r="BU167" t="str" cm="1">
        <f t="array" ref="BU167">IF($D167="","",INDEX('Data - CO2'!$B$5:$AP$53,MATCH(Kulturmodeller!$D167,'Data - CO2'!$A$5:$A$53,0),BU$20)*AE167)</f>
        <v/>
      </c>
      <c r="BV167" t="str" cm="1">
        <f t="array" ref="BV167">IF($D167="","",INDEX('Data - CO2'!$B$5:$AP$53,MATCH(Kulturmodeller!$D167,'Data - CO2'!$A$5:$A$53,0),BV$20)*AF167)</f>
        <v/>
      </c>
      <c r="BW167" t="str" cm="1">
        <f t="array" ref="BW167">IF($D167="","",INDEX('Data - CO2'!$B$5:$AP$53,MATCH(Kulturmodeller!$D167,'Data - CO2'!$A$5:$A$53,0),BW$20)*AG167)</f>
        <v/>
      </c>
      <c r="BX167" t="str" cm="1">
        <f t="array" ref="BX167">IF($D167="","",INDEX('Data - CO2'!$B$5:$AP$53,MATCH(Kulturmodeller!$D167,'Data - CO2'!$A$5:$A$53,0),BX$20)*AH167)</f>
        <v/>
      </c>
      <c r="BY167" t="str" cm="1">
        <f t="array" ref="BY167">IF($D167="","",INDEX('Data - CO2'!$B$5:$AP$53,MATCH(Kulturmodeller!$D167,'Data - CO2'!$A$5:$A$53,0),BY$20)*AI167)</f>
        <v/>
      </c>
      <c r="BZ167" t="str" cm="1">
        <f t="array" ref="BZ167">IF($D167="","",INDEX('Data - CO2'!$B$5:$AP$53,MATCH(Kulturmodeller!$D167,'Data - CO2'!$A$5:$A$53,0),BZ$20)*AJ167)</f>
        <v/>
      </c>
      <c r="CA167" t="str" cm="1">
        <f t="array" ref="CA167">IF($D167="","",INDEX('Data - CO2'!$B$5:$AP$53,MATCH(Kulturmodeller!$D167,'Data - CO2'!$A$5:$A$53,0),CA$20)*AK167)</f>
        <v/>
      </c>
      <c r="CB167" t="str" cm="1">
        <f t="array" ref="CB167">IF($D167="","",INDEX('Data - CO2'!$B$5:$AP$53,MATCH(Kulturmodeller!$D167,'Data - CO2'!$A$5:$A$53,0),CB$20)*AL167)</f>
        <v/>
      </c>
      <c r="CC167" t="str" cm="1">
        <f t="array" ref="CC167">IF($D167="","",INDEX('Data - CO2'!$B$5:$AP$53,MATCH(Kulturmodeller!$D167,'Data - CO2'!$A$5:$A$53,0),CC$20)*AM167)</f>
        <v/>
      </c>
      <c r="CD167" t="str" cm="1">
        <f t="array" ref="CD167">IF($D167="","",INDEX('Data - CO2'!$B$5:$AP$53,MATCH(Kulturmodeller!$D167,'Data - CO2'!$A$5:$A$53,0),CD$20)*AN167)</f>
        <v/>
      </c>
      <c r="CE167" t="str" cm="1">
        <f t="array" ref="CE167">IF($D167="","",INDEX('Data - CO2'!$B$5:$AP$53,MATCH(Kulturmodeller!$D167,'Data - CO2'!$A$5:$A$53,0),CE$20)*AO167)</f>
        <v/>
      </c>
      <c r="CF167" t="str" cm="1">
        <f t="array" ref="CF167">IF($D167="","",INDEX('Data - CO2'!$B$5:$AP$53,MATCH(Kulturmodeller!$D167,'Data - CO2'!$A$5:$A$53,0),CF$20)*AP167)</f>
        <v/>
      </c>
      <c r="CG167" t="str" cm="1">
        <f t="array" ref="CG167">IF($D167="","",INDEX('Data - CO2'!$B$5:$AP$53,MATCH(Kulturmodeller!$D167,'Data - CO2'!$A$5:$A$53,0),CG$20)*AQ167)</f>
        <v/>
      </c>
      <c r="CH167" t="str" cm="1">
        <f t="array" ref="CH167">IF($D167="","",INDEX('Data - CO2'!$B$5:$AP$53,MATCH(Kulturmodeller!$D167,'Data - CO2'!$A$5:$A$53,0),CH$20)*AR167)</f>
        <v/>
      </c>
      <c r="CI167" s="11" t="str" cm="1">
        <f t="array" ref="CI167">IF($D167="","",INDEX('Data - CO2'!$B$5:$AP$53,MATCH(Kulturmodeller!$D167,'Data - CO2'!$A$5:$A$53,0),CI$20)*AS167)</f>
        <v/>
      </c>
    </row>
    <row r="168" spans="1:87" x14ac:dyDescent="0.3">
      <c r="A168" s="42"/>
      <c r="B168" s="42"/>
      <c r="C168" s="42"/>
      <c r="D168" s="12"/>
      <c r="E168" s="52"/>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4"/>
      <c r="AU168" s="111">
        <f t="shared" ref="AU168:CH168" si="3103">SUM(AU166:AU167)</f>
        <v>0</v>
      </c>
      <c r="AV168" s="112">
        <f t="shared" si="3103"/>
        <v>0</v>
      </c>
      <c r="AW168" s="112">
        <f t="shared" si="3103"/>
        <v>0</v>
      </c>
      <c r="AX168" s="112">
        <f t="shared" si="3103"/>
        <v>0</v>
      </c>
      <c r="AY168" s="112">
        <f t="shared" si="3103"/>
        <v>0</v>
      </c>
      <c r="AZ168" s="112">
        <f t="shared" si="3103"/>
        <v>0</v>
      </c>
      <c r="BA168" s="112">
        <f t="shared" si="3103"/>
        <v>0</v>
      </c>
      <c r="BB168" s="112">
        <f t="shared" si="3103"/>
        <v>0</v>
      </c>
      <c r="BC168" s="112">
        <f t="shared" si="3103"/>
        <v>0</v>
      </c>
      <c r="BD168" s="112">
        <f t="shared" si="3103"/>
        <v>0</v>
      </c>
      <c r="BE168" s="112">
        <f t="shared" si="3103"/>
        <v>0</v>
      </c>
      <c r="BF168" s="112">
        <f t="shared" si="3103"/>
        <v>0</v>
      </c>
      <c r="BG168" s="112">
        <f t="shared" si="3103"/>
        <v>0</v>
      </c>
      <c r="BH168" s="112">
        <f t="shared" si="3103"/>
        <v>0</v>
      </c>
      <c r="BI168" s="112">
        <f t="shared" si="3103"/>
        <v>0</v>
      </c>
      <c r="BJ168" s="112">
        <f t="shared" si="3103"/>
        <v>0</v>
      </c>
      <c r="BK168" s="112">
        <f t="shared" si="3103"/>
        <v>0</v>
      </c>
      <c r="BL168" s="112">
        <f t="shared" si="3103"/>
        <v>0</v>
      </c>
      <c r="BM168" s="112">
        <f t="shared" si="3103"/>
        <v>0</v>
      </c>
      <c r="BN168" s="112">
        <f t="shared" si="3103"/>
        <v>0</v>
      </c>
      <c r="BO168" s="112">
        <f t="shared" si="3103"/>
        <v>0</v>
      </c>
      <c r="BP168" s="112">
        <f t="shared" si="3103"/>
        <v>0</v>
      </c>
      <c r="BQ168" s="112">
        <f t="shared" si="3103"/>
        <v>0</v>
      </c>
      <c r="BR168" s="112">
        <f t="shared" si="3103"/>
        <v>0</v>
      </c>
      <c r="BS168" s="112">
        <f t="shared" si="3103"/>
        <v>0</v>
      </c>
      <c r="BT168" s="112">
        <f t="shared" si="3103"/>
        <v>0</v>
      </c>
      <c r="BU168" s="112">
        <f t="shared" si="3103"/>
        <v>0</v>
      </c>
      <c r="BV168" s="112">
        <f t="shared" si="3103"/>
        <v>0</v>
      </c>
      <c r="BW168" s="112">
        <f t="shared" si="3103"/>
        <v>0</v>
      </c>
      <c r="BX168" s="112">
        <f t="shared" si="3103"/>
        <v>0</v>
      </c>
      <c r="BY168" s="112">
        <f t="shared" si="3103"/>
        <v>0</v>
      </c>
      <c r="BZ168" s="112">
        <f t="shared" si="3103"/>
        <v>0</v>
      </c>
      <c r="CA168" s="112">
        <f t="shared" si="3103"/>
        <v>0</v>
      </c>
      <c r="CB168" s="112">
        <f t="shared" si="3103"/>
        <v>0</v>
      </c>
      <c r="CC168" s="112">
        <f t="shared" si="3103"/>
        <v>0</v>
      </c>
      <c r="CD168" s="112">
        <f t="shared" si="3103"/>
        <v>0</v>
      </c>
      <c r="CE168" s="112">
        <f t="shared" si="3103"/>
        <v>0</v>
      </c>
      <c r="CF168" s="112">
        <f t="shared" si="3103"/>
        <v>0</v>
      </c>
      <c r="CG168" s="112">
        <f t="shared" si="3103"/>
        <v>0</v>
      </c>
      <c r="CH168" s="112">
        <f t="shared" si="3103"/>
        <v>0</v>
      </c>
      <c r="CI168" s="113">
        <f>SUM(CI166:CI167)</f>
        <v>0</v>
      </c>
    </row>
    <row r="169" spans="1:87" x14ac:dyDescent="0.3">
      <c r="A169" s="55" t="s">
        <v>88</v>
      </c>
      <c r="B169" s="55"/>
      <c r="C169" s="55"/>
      <c r="D169" s="56"/>
      <c r="E169" s="57"/>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9"/>
      <c r="AT169" s="91">
        <f>AVERAGE(BO169:CI169)</f>
        <v>346.3603260265163</v>
      </c>
      <c r="AU169" s="111">
        <f>AU165+AU168</f>
        <v>0</v>
      </c>
      <c r="AV169" s="112">
        <f t="shared" ref="AV169" si="3104">AV165+AV168</f>
        <v>2.3144326211048831</v>
      </c>
      <c r="AW169" s="112">
        <f t="shared" ref="AW169" si="3105">AW165+AW168</f>
        <v>14.727984545636659</v>
      </c>
      <c r="AX169" s="112">
        <f t="shared" ref="AX169" si="3106">AX165+AX168</f>
        <v>31.109025755281213</v>
      </c>
      <c r="AY169" s="112">
        <f t="shared" ref="AY169" si="3107">AY165+AY168</f>
        <v>56.310585122362724</v>
      </c>
      <c r="AZ169" s="112">
        <f t="shared" ref="AZ169" si="3108">AZ165+AZ168</f>
        <v>121.12120402198256</v>
      </c>
      <c r="BA169" s="112">
        <f t="shared" ref="BA169" si="3109">BA165+BA168</f>
        <v>202.80602632990261</v>
      </c>
      <c r="BB169" s="112">
        <f t="shared" ref="BB169" si="3110">BB165+BB168</f>
        <v>262.13034938241799</v>
      </c>
      <c r="BC169" s="112">
        <f t="shared" ref="BC169" si="3111">BC165+BC168</f>
        <v>289.27785971257072</v>
      </c>
      <c r="BD169" s="112">
        <f t="shared" ref="BD169" si="3112">BD165+BD168</f>
        <v>312.75688014115025</v>
      </c>
      <c r="BE169" s="112">
        <f t="shared" ref="BE169" si="3113">BE165+BE168</f>
        <v>342.05643425048027</v>
      </c>
      <c r="BF169" s="112">
        <f t="shared" ref="BF169" si="3114">BF165+BF168</f>
        <v>369.1821434103241</v>
      </c>
      <c r="BG169" s="112">
        <f t="shared" ref="BG169" si="3115">BG165+BG168</f>
        <v>396.15754210598669</v>
      </c>
      <c r="BH169" s="112">
        <f t="shared" ref="BH169" si="3116">BH165+BH168</f>
        <v>421.8589768416258</v>
      </c>
      <c r="BI169" s="112">
        <f t="shared" ref="BI169" si="3117">BI165+BI168</f>
        <v>445.56537752854626</v>
      </c>
      <c r="BJ169" s="112">
        <f t="shared" ref="BJ169" si="3118">BJ165+BJ168</f>
        <v>470.88267076890332</v>
      </c>
      <c r="BK169" s="112">
        <f t="shared" ref="BK169" si="3119">BK165+BK168</f>
        <v>443.1040259847332</v>
      </c>
      <c r="BL169" s="112">
        <f t="shared" ref="BL169" si="3120">BL165+BL168</f>
        <v>463.95610157696314</v>
      </c>
      <c r="BM169" s="112">
        <f t="shared" ref="BM169" si="3121">BM165+BM168</f>
        <v>478.06994588309152</v>
      </c>
      <c r="BN169" s="112">
        <f t="shared" ref="BN169" si="3122">BN165+BN168</f>
        <v>493.06350955378429</v>
      </c>
      <c r="BO169" s="112">
        <f t="shared" ref="BO169" si="3123">BO165+BO168</f>
        <v>513.99605340060123</v>
      </c>
      <c r="BP169" s="112">
        <f t="shared" ref="BP169" si="3124">BP165+BP168</f>
        <v>531.8047478055687</v>
      </c>
      <c r="BQ169" s="112">
        <f t="shared" ref="BQ169" si="3125">BQ165+BQ168</f>
        <v>544.92708428153571</v>
      </c>
      <c r="BR169" s="112">
        <f t="shared" ref="BR169" si="3126">BR165+BR168</f>
        <v>556.69893289889217</v>
      </c>
      <c r="BS169" s="112">
        <f t="shared" ref="BS169" si="3127">BS165+BS168</f>
        <v>569.61829402045225</v>
      </c>
      <c r="BT169" s="112">
        <f t="shared" ref="BT169" si="3128">BT165+BT168</f>
        <v>577.82565759369595</v>
      </c>
      <c r="BU169" s="112">
        <f t="shared" ref="BU169" si="3129">BU165+BU168</f>
        <v>589.43829149684427</v>
      </c>
      <c r="BV169" s="112">
        <f t="shared" ref="BV169" si="3130">BV165+BV168</f>
        <v>241.22997789415751</v>
      </c>
      <c r="BW169" s="112">
        <f t="shared" ref="BW169" si="3131">BW165+BW168</f>
        <v>250.94585316706272</v>
      </c>
      <c r="BX169" s="112">
        <f t="shared" ref="BX169" si="3132">BX165+BX168</f>
        <v>65.124984007261858</v>
      </c>
      <c r="BY169" s="112">
        <f t="shared" ref="BY169" si="3133">BY165+BY168</f>
        <v>83.985994656666747</v>
      </c>
      <c r="BZ169" s="112">
        <f t="shared" ref="BZ169" si="3134">BZ165+BZ168</f>
        <v>79.335889206573015</v>
      </c>
      <c r="CA169" s="112">
        <f t="shared" ref="CA169" si="3135">CA165+CA168</f>
        <v>136.13808010819258</v>
      </c>
      <c r="CB169" s="112">
        <f t="shared" ref="CB169" si="3136">CB165+CB168</f>
        <v>187.80100543365157</v>
      </c>
      <c r="CC169" s="112">
        <f t="shared" ref="CC169" si="3137">CC165+CC168</f>
        <v>231.80300392985987</v>
      </c>
      <c r="CD169" s="112">
        <f t="shared" ref="CD169" si="3138">CD165+CD168</f>
        <v>277.55514124288311</v>
      </c>
      <c r="CE169" s="112">
        <f t="shared" ref="CE169" si="3139">CE165+CE168</f>
        <v>312.67642564990444</v>
      </c>
      <c r="CF169" s="112">
        <f t="shared" ref="CF169" si="3140">CF165+CF168</f>
        <v>340.1445642522682</v>
      </c>
      <c r="CG169" s="112">
        <f t="shared" ref="CG169" si="3141">CG165+CG168</f>
        <v>367.7313580727166</v>
      </c>
      <c r="CH169" s="112">
        <f t="shared" ref="CH169" si="3142">CH165+CH168</f>
        <v>394.71901031057854</v>
      </c>
      <c r="CI169" s="113">
        <f t="shared" ref="CI169" si="3143">CI165+CI168</f>
        <v>420.06649712747583</v>
      </c>
    </row>
    <row r="172" spans="1:87" x14ac:dyDescent="0.3">
      <c r="A172" s="60" t="s">
        <v>362</v>
      </c>
      <c r="AU172" t="s">
        <v>91</v>
      </c>
    </row>
    <row r="173" spans="1:87" x14ac:dyDescent="0.3">
      <c r="A173" s="25" t="s">
        <v>363</v>
      </c>
      <c r="B173" s="25"/>
      <c r="C173" s="25"/>
      <c r="D173" s="26"/>
      <c r="E173" s="27" t="s">
        <v>78</v>
      </c>
      <c r="F173" s="104"/>
      <c r="G173" s="104"/>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9"/>
      <c r="AU173">
        <v>1</v>
      </c>
      <c r="AV173">
        <v>2</v>
      </c>
      <c r="AW173">
        <v>3</v>
      </c>
      <c r="AX173">
        <v>4</v>
      </c>
      <c r="AY173">
        <v>5</v>
      </c>
      <c r="AZ173">
        <v>6</v>
      </c>
      <c r="BA173">
        <v>7</v>
      </c>
      <c r="BB173">
        <v>8</v>
      </c>
      <c r="BC173">
        <v>9</v>
      </c>
      <c r="BD173">
        <v>10</v>
      </c>
      <c r="BE173">
        <v>11</v>
      </c>
      <c r="BF173">
        <v>12</v>
      </c>
      <c r="BG173">
        <v>13</v>
      </c>
      <c r="BH173">
        <v>14</v>
      </c>
      <c r="BI173">
        <v>15</v>
      </c>
      <c r="BJ173">
        <v>16</v>
      </c>
      <c r="BK173">
        <v>17</v>
      </c>
      <c r="BL173">
        <v>18</v>
      </c>
      <c r="BM173">
        <v>19</v>
      </c>
      <c r="BN173">
        <v>20</v>
      </c>
      <c r="BO173">
        <v>21</v>
      </c>
      <c r="BP173">
        <v>22</v>
      </c>
      <c r="BQ173">
        <v>23</v>
      </c>
      <c r="BR173">
        <v>24</v>
      </c>
      <c r="BS173">
        <v>25</v>
      </c>
      <c r="BT173">
        <v>26</v>
      </c>
      <c r="BU173">
        <v>27</v>
      </c>
      <c r="BV173">
        <v>28</v>
      </c>
      <c r="BW173">
        <v>29</v>
      </c>
      <c r="BX173">
        <v>30</v>
      </c>
      <c r="BY173">
        <v>31</v>
      </c>
      <c r="BZ173">
        <v>32</v>
      </c>
      <c r="CA173">
        <v>33</v>
      </c>
      <c r="CB173">
        <v>34</v>
      </c>
      <c r="CC173">
        <v>35</v>
      </c>
      <c r="CD173">
        <v>36</v>
      </c>
      <c r="CE173">
        <v>37</v>
      </c>
      <c r="CF173">
        <v>38</v>
      </c>
      <c r="CG173">
        <v>39</v>
      </c>
      <c r="CH173">
        <v>40</v>
      </c>
      <c r="CI173">
        <v>41</v>
      </c>
    </row>
    <row r="174" spans="1:87" x14ac:dyDescent="0.3">
      <c r="A174" s="147" t="s">
        <v>303</v>
      </c>
      <c r="B174" s="148">
        <f>Lister!$B$13</f>
        <v>1</v>
      </c>
      <c r="C174" s="28" t="s">
        <v>60</v>
      </c>
      <c r="D174" s="29" t="s">
        <v>79</v>
      </c>
      <c r="E174" s="30" t="s">
        <v>163</v>
      </c>
      <c r="F174" s="31" t="s">
        <v>250</v>
      </c>
      <c r="G174" s="31" t="s">
        <v>137</v>
      </c>
      <c r="H174" s="31" t="s">
        <v>138</v>
      </c>
      <c r="I174" s="31" t="s">
        <v>139</v>
      </c>
      <c r="J174" s="31" t="s">
        <v>140</v>
      </c>
      <c r="K174" s="31" t="s">
        <v>141</v>
      </c>
      <c r="L174" s="31" t="s">
        <v>80</v>
      </c>
      <c r="M174" s="31" t="s">
        <v>144</v>
      </c>
      <c r="N174" s="31" t="s">
        <v>145</v>
      </c>
      <c r="O174" s="31" t="s">
        <v>146</v>
      </c>
      <c r="P174" s="31" t="s">
        <v>147</v>
      </c>
      <c r="Q174" s="31" t="s">
        <v>152</v>
      </c>
      <c r="R174" s="31" t="s">
        <v>153</v>
      </c>
      <c r="S174" s="31" t="s">
        <v>154</v>
      </c>
      <c r="T174" s="31" t="s">
        <v>155</v>
      </c>
      <c r="U174" s="31" t="s">
        <v>156</v>
      </c>
      <c r="V174" s="31" t="s">
        <v>229</v>
      </c>
      <c r="W174" s="31" t="s">
        <v>157</v>
      </c>
      <c r="X174" s="31" t="s">
        <v>158</v>
      </c>
      <c r="Y174" s="31" t="s">
        <v>159</v>
      </c>
      <c r="Z174" s="31" t="s">
        <v>230</v>
      </c>
      <c r="AA174" s="31" t="s">
        <v>231</v>
      </c>
      <c r="AB174" s="31" t="s">
        <v>232</v>
      </c>
      <c r="AC174" s="31" t="s">
        <v>233</v>
      </c>
      <c r="AD174" s="31" t="s">
        <v>234</v>
      </c>
      <c r="AE174" s="31" t="s">
        <v>235</v>
      </c>
      <c r="AF174" s="31" t="s">
        <v>236</v>
      </c>
      <c r="AG174" s="31" t="s">
        <v>237</v>
      </c>
      <c r="AH174" s="31" t="s">
        <v>238</v>
      </c>
      <c r="AI174" s="31" t="s">
        <v>239</v>
      </c>
      <c r="AJ174" s="31" t="s">
        <v>240</v>
      </c>
      <c r="AK174" s="31" t="s">
        <v>241</v>
      </c>
      <c r="AL174" s="31" t="s">
        <v>242</v>
      </c>
      <c r="AM174" s="31" t="s">
        <v>243</v>
      </c>
      <c r="AN174" s="31" t="s">
        <v>244</v>
      </c>
      <c r="AO174" s="31" t="s">
        <v>245</v>
      </c>
      <c r="AP174" s="31" t="s">
        <v>246</v>
      </c>
      <c r="AQ174" s="31" t="s">
        <v>247</v>
      </c>
      <c r="AR174" s="31" t="s">
        <v>248</v>
      </c>
      <c r="AS174" s="32" t="s">
        <v>249</v>
      </c>
      <c r="AU174" s="19">
        <v>1</v>
      </c>
      <c r="AV174" s="19">
        <v>5</v>
      </c>
      <c r="AW174" s="19">
        <v>10</v>
      </c>
      <c r="AX174" s="19">
        <v>15</v>
      </c>
      <c r="AY174" s="19">
        <v>20</v>
      </c>
      <c r="AZ174" s="19">
        <v>25</v>
      </c>
      <c r="BA174" s="19">
        <v>30</v>
      </c>
      <c r="BB174" s="19">
        <v>35</v>
      </c>
      <c r="BC174" s="19">
        <v>40</v>
      </c>
      <c r="BD174" s="19">
        <v>45</v>
      </c>
      <c r="BE174" s="19">
        <v>50</v>
      </c>
      <c r="BF174" s="19">
        <v>55</v>
      </c>
      <c r="BG174" s="19">
        <v>60</v>
      </c>
      <c r="BH174" s="19">
        <v>65</v>
      </c>
      <c r="BI174" s="19">
        <v>70</v>
      </c>
      <c r="BJ174" s="19">
        <v>75</v>
      </c>
      <c r="BK174" s="19">
        <v>80</v>
      </c>
      <c r="BL174" s="19">
        <v>85</v>
      </c>
      <c r="BM174" s="19">
        <v>90</v>
      </c>
      <c r="BN174" s="19">
        <v>95</v>
      </c>
      <c r="BO174" s="19">
        <v>100</v>
      </c>
      <c r="BP174" s="19">
        <v>105</v>
      </c>
      <c r="BQ174" s="19">
        <v>110</v>
      </c>
      <c r="BR174" s="19">
        <v>115</v>
      </c>
      <c r="BS174" s="19">
        <v>120</v>
      </c>
      <c r="BT174" s="19">
        <v>125</v>
      </c>
      <c r="BU174" s="19">
        <v>130</v>
      </c>
      <c r="BV174" s="19">
        <v>135</v>
      </c>
      <c r="BW174" s="19">
        <v>140</v>
      </c>
      <c r="BX174" s="19">
        <v>145</v>
      </c>
      <c r="BY174" s="2">
        <v>150</v>
      </c>
      <c r="BZ174" s="19">
        <v>155</v>
      </c>
      <c r="CA174" s="2">
        <v>160</v>
      </c>
      <c r="CB174" s="19">
        <v>165</v>
      </c>
      <c r="CC174" s="2">
        <v>170</v>
      </c>
      <c r="CD174" s="19">
        <v>175</v>
      </c>
      <c r="CE174" s="2">
        <v>180</v>
      </c>
      <c r="CF174" s="19">
        <v>185</v>
      </c>
      <c r="CG174" s="2">
        <v>190</v>
      </c>
      <c r="CH174" s="19">
        <v>195</v>
      </c>
      <c r="CI174" s="2">
        <v>200</v>
      </c>
    </row>
    <row r="175" spans="1:87" x14ac:dyDescent="0.3">
      <c r="A175" s="33" t="s">
        <v>81</v>
      </c>
      <c r="B175" s="33"/>
      <c r="C175" s="124" t="str">
        <f>'Katalog over Kulturmodeller '!F63</f>
        <v>BØG</v>
      </c>
      <c r="D175" s="125" t="s">
        <v>0</v>
      </c>
      <c r="E175" s="139">
        <f>'Katalog over Kulturmodeller '!W63</f>
        <v>0.5</v>
      </c>
      <c r="F175" s="37">
        <f>E175+((E180-F180)+(E181-F181))*(E175/SUM(E175:E179))</f>
        <v>0.5</v>
      </c>
      <c r="G175" s="37">
        <f t="shared" ref="G175" si="3144">F175+((F180-G180)+(F181-G181))*(F175/SUM(F175:F179))</f>
        <v>0.5</v>
      </c>
      <c r="H175" s="37">
        <f t="shared" ref="H175" si="3145">G175+((G180-H180)+(G181-H181))*(G175/SUM(G175:G179))</f>
        <v>0.51851851851851849</v>
      </c>
      <c r="I175" s="37">
        <f t="shared" ref="I175" si="3146">H175+((H180-I180)+(H181-I181))*(H175/SUM(H175:H179))</f>
        <v>0.53703703703703698</v>
      </c>
      <c r="J175" s="37">
        <f t="shared" ref="J175" si="3147">I175+((I180-J180)+(I181-J181))*(I175/SUM(I175:I179))</f>
        <v>0.55555555555555547</v>
      </c>
      <c r="K175" s="37">
        <f t="shared" ref="K175" si="3148">J175+((J180-K180)+(J181-K181))*(J175/SUM(J175:J179))</f>
        <v>0.55555555555555547</v>
      </c>
      <c r="L175" s="37">
        <f t="shared" ref="L175" si="3149">K175+((K180-L180)+(K181-L181))*(K175/SUM(K175:K179))</f>
        <v>0.55555555555555547</v>
      </c>
      <c r="M175" s="37">
        <f t="shared" ref="M175" si="3150">L175+((L180-M180)+(L181-M181))*(L175/SUM(L175:L179))</f>
        <v>0.55555555555555547</v>
      </c>
      <c r="N175" s="37">
        <f t="shared" ref="N175" si="3151">M175+((M180-N180)+(M181-N181))*(M175/SUM(M175:M179))</f>
        <v>0.55555555555555547</v>
      </c>
      <c r="O175" s="37">
        <f t="shared" ref="O175" si="3152">N175+((N180-O180)+(N181-O181))*(N175/SUM(N175:N179))</f>
        <v>0.55555555555555547</v>
      </c>
      <c r="P175" s="37">
        <f t="shared" ref="P175" si="3153">O175+((O180-P180)+(O181-P181))*(O175/SUM(O175:O179))</f>
        <v>0.55555555555555547</v>
      </c>
      <c r="Q175" s="37">
        <f t="shared" ref="Q175" si="3154">P175+((P180-Q180)+(P181-Q181))*(P175/SUM(P175:P179))</f>
        <v>0.55555555555555547</v>
      </c>
      <c r="R175" s="37">
        <f t="shared" ref="R175" si="3155">Q175+((Q180-R180)+(Q181-R181))*(Q175/SUM(Q175:Q179))</f>
        <v>0.55555555555555547</v>
      </c>
      <c r="S175" s="37">
        <f t="shared" ref="S175" si="3156">R175+((R180-S180)+(R181-S181))*(R175/SUM(R175:R179))</f>
        <v>0.55555555555555547</v>
      </c>
      <c r="T175" s="37">
        <f t="shared" ref="T175" si="3157">S175+((S180-T180)+(S181-T181))*(S175/SUM(S175:S179))</f>
        <v>0.55555555555555547</v>
      </c>
      <c r="U175" s="37">
        <f t="shared" ref="U175" si="3158">T175+((T180-U180)+(T181-U181))*(T175/SUM(T175:T179))</f>
        <v>0.55555555555555547</v>
      </c>
      <c r="V175" s="37">
        <f t="shared" ref="V175" si="3159">U175+((U180-V180)+(U181-V181))*(U175/SUM(U175:U179))</f>
        <v>0.55555555555555547</v>
      </c>
      <c r="W175" s="37">
        <f t="shared" ref="W175" si="3160">V175+((V180-W180)+(V181-W181))*(V175/SUM(V175:V179))</f>
        <v>0.55555555555555547</v>
      </c>
      <c r="X175" s="37">
        <f t="shared" ref="X175" si="3161">W175+((W180-X180)+(W181-X181))*(W175/SUM(W175:W179))</f>
        <v>0.55555555555555547</v>
      </c>
      <c r="Y175" s="37">
        <f t="shared" ref="Y175" si="3162">X175+((X180-Y180)+(X181-Y181))*(X175/SUM(X175:X179))</f>
        <v>0.55555555555555547</v>
      </c>
      <c r="Z175" s="37">
        <f t="shared" ref="Z175" si="3163">Y175+((Y180-Z180)+(Y181-Z181))*(Y175/SUM(Y175:Y179))</f>
        <v>0.55555555555555547</v>
      </c>
      <c r="AA175" s="37">
        <f t="shared" ref="AA175" si="3164">Z175+((Z180-AA180)+(Z181-AA181))*(Z175/SUM(Z175:Z179))</f>
        <v>0.55555555555555547</v>
      </c>
      <c r="AB175" s="37">
        <f t="shared" ref="AB175" si="3165">AA175+((AA180-AB180)+(AA181-AB181))*(AA175/SUM(AA175:AA179))</f>
        <v>0.55555555555555547</v>
      </c>
      <c r="AC175" s="37">
        <f t="shared" ref="AC175" si="3166">AB175+((AB180-AC180)+(AB181-AC181))*(AB175/SUM(AB175:AB179))</f>
        <v>0.55555555555555547</v>
      </c>
      <c r="AD175" s="37">
        <f t="shared" ref="AD175" si="3167">AC175+((AC180-AD180)+(AC181-AD181))*(AC175/SUM(AC175:AC179))</f>
        <v>0.55555555555555547</v>
      </c>
      <c r="AE175" s="37">
        <f t="shared" ref="AE175" si="3168">AD175+((AD180-AE180)+(AD181-AE181))*(AD175/SUM(AD175:AD179))</f>
        <v>0.55555555555555547</v>
      </c>
      <c r="AF175" s="37">
        <f t="shared" ref="AF175" si="3169">AE175+((AE180-AF180)+(AE181-AF181))*(AE175/SUM(AE175:AE179))</f>
        <v>0.55555555555555547</v>
      </c>
      <c r="AG175" s="37">
        <f t="shared" ref="AG175" si="3170">AF175+((AF180-AG180)+(AF181-AG181))*(AF175/SUM(AF175:AF179))</f>
        <v>0.55555555555555547</v>
      </c>
      <c r="AH175" s="37">
        <f t="shared" ref="AH175" si="3171">AG175+((AG180-AH180)+(AG181-AH181))*(AG175/SUM(AG175:AG179))</f>
        <v>0.55555555555555547</v>
      </c>
      <c r="AI175" s="37">
        <f t="shared" ref="AI175" si="3172">AH175+((AH180-AI180)+(AH181-AI181))*(AH175/SUM(AH175:AH179))</f>
        <v>0.55555555555555547</v>
      </c>
      <c r="AJ175" s="37">
        <f t="shared" ref="AJ175" si="3173">AI175+((AI180-AJ180)+(AI181-AJ181))*(AI175/SUM(AI175:AI179))</f>
        <v>0.55555555555555547</v>
      </c>
      <c r="AK175" s="37">
        <f t="shared" ref="AK175" si="3174">AJ175+((AJ180-AK180)+(AJ181-AK181))*(AJ175/SUM(AJ175:AJ179))</f>
        <v>0.55555555555555547</v>
      </c>
      <c r="AL175" s="37">
        <f t="shared" ref="AL175" si="3175">AK175+((AK180-AL180)+(AK181-AL181))*(AK175/SUM(AK175:AK179))</f>
        <v>0.55555555555555547</v>
      </c>
      <c r="AM175" s="37">
        <f t="shared" ref="AM175" si="3176">AL175+((AL180-AM180)+(AL181-AM181))*(AL175/SUM(AL175:AL179))</f>
        <v>0.55555555555555547</v>
      </c>
      <c r="AN175" s="37">
        <f t="shared" ref="AN175" si="3177">AM175+((AM180-AN180)+(AM181-AN181))*(AM175/SUM(AM175:AM179))</f>
        <v>0.55555555555555547</v>
      </c>
      <c r="AO175" s="37">
        <f t="shared" ref="AO175" si="3178">AN175+((AN180-AO180)+(AN181-AO181))*(AN175/SUM(AN175:AN179))</f>
        <v>0.55555555555555547</v>
      </c>
      <c r="AP175" s="37">
        <f t="shared" ref="AP175" si="3179">AO175+((AO180-AP180)+(AO181-AP181))*(AO175/SUM(AO175:AO179))</f>
        <v>0.55555555555555547</v>
      </c>
      <c r="AQ175" s="37">
        <f t="shared" ref="AQ175" si="3180">AP175+((AP180-AQ180)+(AP181-AQ181))*(AP175/SUM(AP175:AP179))</f>
        <v>0.55555555555555547</v>
      </c>
      <c r="AR175" s="37">
        <f t="shared" ref="AR175" si="3181">AQ175+((AQ180-AR180)+(AQ181-AR181))*(AQ175/SUM(AQ175:AQ179))</f>
        <v>0.55555555555555547</v>
      </c>
      <c r="AS175" s="38">
        <f t="shared" ref="AS175" si="3182">AR175+((AR180-AS180)+(AR181-AS181))*(AR175/SUM(AR175:AR179))</f>
        <v>0.55555555555555547</v>
      </c>
      <c r="AU175" s="7" cm="1">
        <f t="array" ref="AU175">IF($D175="","",INDEX('Data - CO2'!$B$5:$AP$53,MATCH(Kulturmodeller!$D175,'Data - CO2'!$A$5:$A$53,0),AU$20)*E175)</f>
        <v>0</v>
      </c>
      <c r="AV175" s="8" cm="1">
        <f t="array" ref="AV175">IF($D175="","",INDEX('Data - CO2'!$B$5:$AP$53,MATCH(Kulturmodeller!$D175,'Data - CO2'!$A$5:$A$53,0),AV$20)*F175)</f>
        <v>1.5299869666762331</v>
      </c>
      <c r="AW175" s="8" cm="1">
        <f t="array" ref="AW175">IF($D175="","",INDEX('Data - CO2'!$B$5:$AP$53,MATCH(Kulturmodeller!$D175,'Data - CO2'!$A$5:$A$53,0),AW$20)*G175)</f>
        <v>10.199913111174887</v>
      </c>
      <c r="AX175" s="8" cm="1">
        <f t="array" ref="AX175">IF($D175="","",INDEX('Data - CO2'!$B$5:$AP$53,MATCH(Kulturmodeller!$D175,'Data - CO2'!$A$5:$A$53,0),AX$20)*H175)</f>
        <v>26.444219177120072</v>
      </c>
      <c r="AY175" s="8" cm="1">
        <f t="array" ref="AY175">IF($D175="","",INDEX('Data - CO2'!$B$5:$AP$53,MATCH(Kulturmodeller!$D175,'Data - CO2'!$A$5:$A$53,0),AY$20)*I175)</f>
        <v>54.777311152605861</v>
      </c>
      <c r="AZ175" s="8" cm="1">
        <f t="array" ref="AZ175">IF($D175="","",INDEX('Data - CO2'!$B$5:$AP$53,MATCH(Kulturmodeller!$D175,'Data - CO2'!$A$5:$A$53,0),AZ$20)*J175*$B174)</f>
        <v>117.28678676719915</v>
      </c>
      <c r="BA175" s="8" cm="1">
        <f t="array" ref="BA175">IF($D175="","",INDEX('Data - CO2'!$B$5:$AP$53,MATCH(Kulturmodeller!$D175,'Data - CO2'!$A$5:$A$53,0),BA$20)*K175*$B174)</f>
        <v>176.88426359058639</v>
      </c>
      <c r="BB175" s="8" cm="1">
        <f t="array" ref="BB175">IF($D175="","",INDEX('Data - CO2'!$B$5:$AP$53,MATCH(Kulturmodeller!$D175,'Data - CO2'!$A$5:$A$53,0),BB$20)*L175*$B174)</f>
        <v>192.93923104292108</v>
      </c>
      <c r="BC175" s="8" cm="1">
        <f t="array" ref="BC175">IF($D175="","",INDEX('Data - CO2'!$B$5:$AP$53,MATCH(Kulturmodeller!$D175,'Data - CO2'!$A$5:$A$53,0),BC$20)*M175*$B174)</f>
        <v>209.61667400179695</v>
      </c>
      <c r="BD175" s="8" cm="1">
        <f t="array" ref="BD175">IF($D175="","",INDEX('Data - CO2'!$B$5:$AP$53,MATCH(Kulturmodeller!$D175,'Data - CO2'!$A$5:$A$53,0),BD$20)*N175*$B174)</f>
        <v>223.34927639657079</v>
      </c>
      <c r="BE175" s="8" cm="1">
        <f t="array" ref="BE175">IF($D175="","",INDEX('Data - CO2'!$B$5:$AP$53,MATCH(Kulturmodeller!$D175,'Data - CO2'!$A$5:$A$53,0),BE$20)*O175*$B174)</f>
        <v>240.32918184744474</v>
      </c>
      <c r="BF175" s="8" cm="1">
        <f t="array" ref="BF175">IF($D175="","",INDEX('Data - CO2'!$B$5:$AP$53,MATCH(Kulturmodeller!$D175,'Data - CO2'!$A$5:$A$53,0),BF$20)*P175*$B174)</f>
        <v>257.37380688927669</v>
      </c>
      <c r="BG175" s="8" cm="1">
        <f t="array" ref="BG175">IF($D175="","",INDEX('Data - CO2'!$B$5:$AP$53,MATCH(Kulturmodeller!$D175,'Data - CO2'!$A$5:$A$53,0),BG$20)*Q175*$B174)</f>
        <v>274.57798327938463</v>
      </c>
      <c r="BH175" s="8" cm="1">
        <f t="array" ref="BH175">IF($D175="","",INDEX('Data - CO2'!$B$5:$AP$53,MATCH(Kulturmodeller!$D175,'Data - CO2'!$A$5:$A$53,0),BH$20)*R175*$B174)</f>
        <v>288.51444440571282</v>
      </c>
      <c r="BI175" s="8" cm="1">
        <f t="array" ref="BI175">IF($D175="","",INDEX('Data - CO2'!$B$5:$AP$53,MATCH(Kulturmodeller!$D175,'Data - CO2'!$A$5:$A$53,0),BI$20)*S175*$B174)</f>
        <v>303.41923789120585</v>
      </c>
      <c r="BJ175" s="8" cm="1">
        <f t="array" ref="BJ175">IF($D175="","",INDEX('Data - CO2'!$B$5:$AP$53,MATCH(Kulturmodeller!$D175,'Data - CO2'!$A$5:$A$53,0),BJ$20)*T175*$B174)</f>
        <v>320.59975938991988</v>
      </c>
      <c r="BK175" s="8" cm="1">
        <f t="array" ref="BK175">IF($D175="","",INDEX('Data - CO2'!$B$5:$AP$53,MATCH(Kulturmodeller!$D175,'Data - CO2'!$A$5:$A$53,0),BK$20)*U175*$B174)</f>
        <v>333.00652906712094</v>
      </c>
      <c r="BL175" s="8" cm="1">
        <f t="array" ref="BL175">IF($D175="","",INDEX('Data - CO2'!$B$5:$AP$53,MATCH(Kulturmodeller!$D175,'Data - CO2'!$A$5:$A$53,0),BL$20)*V175*$B174)</f>
        <v>346.264790682144</v>
      </c>
      <c r="BM175" s="8" cm="1">
        <f t="array" ref="BM175">IF($D175="","",INDEX('Data - CO2'!$B$5:$AP$53,MATCH(Kulturmodeller!$D175,'Data - CO2'!$A$5:$A$53,0),BM$20)*W175*$B174)</f>
        <v>352.19124124630736</v>
      </c>
      <c r="BN175" s="8" cm="1">
        <f t="array" ref="BN175">IF($D175="","",INDEX('Data - CO2'!$B$5:$AP$53,MATCH(Kulturmodeller!$D175,'Data - CO2'!$A$5:$A$53,0),BN$20)*X175*$B174)</f>
        <v>357.92097889158771</v>
      </c>
      <c r="BO175" s="8" cm="1">
        <f t="array" ref="BO175">IF($D175="","",INDEX('Data - CO2'!$B$5:$AP$53,MATCH(Kulturmodeller!$D175,'Data - CO2'!$A$5:$A$53,0),BO$20)*Y175*$B174)</f>
        <v>365.62824433641458</v>
      </c>
      <c r="BP175" s="8" cm="1">
        <f t="array" ref="BP175">IF($D175="","",INDEX('Data - CO2'!$B$5:$AP$53,MATCH(Kulturmodeller!$D175,'Data - CO2'!$A$5:$A$53,0),BP$20)*Z175*$B174)</f>
        <v>372.56152513750055</v>
      </c>
      <c r="BQ175" s="8" cm="1">
        <f t="array" ref="BQ175">IF($D175="","",INDEX('Data - CO2'!$B$5:$AP$53,MATCH(Kulturmodeller!$D175,'Data - CO2'!$A$5:$A$53,0),BQ$20)*AA175*$B174)</f>
        <v>377.77491691432942</v>
      </c>
      <c r="BR175" s="8" cm="1">
        <f t="array" ref="BR175">IF($D175="","",INDEX('Data - CO2'!$B$5:$AP$53,MATCH(Kulturmodeller!$D175,'Data - CO2'!$A$5:$A$53,0),BR$20)*AB175*$B174)</f>
        <v>382.64235947567556</v>
      </c>
      <c r="BS175" s="8" cm="1">
        <f t="array" ref="BS175">IF($D175="","",INDEX('Data - CO2'!$B$5:$AP$53,MATCH(Kulturmodeller!$D175,'Data - CO2'!$A$5:$A$53,0),BS$20)*AC175*$B174)</f>
        <v>388.55144974663392</v>
      </c>
      <c r="BT175" s="8" cm="1">
        <f t="array" ref="BT175">IF($D175="","",INDEX('Data - CO2'!$B$5:$AP$53,MATCH(Kulturmodeller!$D175,'Data - CO2'!$A$5:$A$53,0),BT$20)*AD175*$B174)</f>
        <v>1.6999855185291477</v>
      </c>
      <c r="BU175" s="8" cm="1">
        <f t="array" ref="BU175">IF($D175="","",INDEX('Data - CO2'!$B$5:$AP$53,MATCH(Kulturmodeller!$D175,'Data - CO2'!$A$5:$A$53,0),BU$20)*AE175*$B174)</f>
        <v>11.333236790194317</v>
      </c>
      <c r="BV175" s="8" cm="1">
        <f t="array" ref="BV175">IF($D175="","",INDEX('Data - CO2'!$B$5:$AP$53,MATCH(Kulturmodeller!$D175,'Data - CO2'!$A$5:$A$53,0),BV$20)*AF175*$B174)</f>
        <v>28.33309197548579</v>
      </c>
      <c r="BW175" s="8" cm="1">
        <f t="array" ref="BW175">IF($D175="","",INDEX('Data - CO2'!$B$5:$AP$53,MATCH(Kulturmodeller!$D175,'Data - CO2'!$A$5:$A$53,0),BW$20)*AG175*$B174)</f>
        <v>56.666183950971579</v>
      </c>
      <c r="BX175" s="8" cm="1">
        <f t="array" ref="BX175">IF($D175="","",INDEX('Data - CO2'!$B$5:$AP$53,MATCH(Kulturmodeller!$D175,'Data - CO2'!$A$5:$A$53,0),BX$20)*AH175*$B174)</f>
        <v>117.28678676719915</v>
      </c>
      <c r="BY175" s="8" cm="1">
        <f t="array" ref="BY175">IF($D175="","",INDEX('Data - CO2'!$B$5:$AP$53,MATCH(Kulturmodeller!$D175,'Data - CO2'!$A$5:$A$53,0),BY$20)*AI175*$B174)</f>
        <v>176.88426359058639</v>
      </c>
      <c r="BZ175" s="8" cm="1">
        <f t="array" ref="BZ175">IF($D175="","",INDEX('Data - CO2'!$B$5:$AP$53,MATCH(Kulturmodeller!$D175,'Data - CO2'!$A$5:$A$53,0),BZ$20)*AJ175*$B174)</f>
        <v>192.93923104292108</v>
      </c>
      <c r="CA175" s="8" cm="1">
        <f t="array" ref="CA175">IF($D175="","",INDEX('Data - CO2'!$B$5:$AP$53,MATCH(Kulturmodeller!$D175,'Data - CO2'!$A$5:$A$53,0),CA$20)*AK175*$B174)</f>
        <v>209.61667400179695</v>
      </c>
      <c r="CB175" s="8" cm="1">
        <f t="array" ref="CB175">IF($D175="","",INDEX('Data - CO2'!$B$5:$AP$53,MATCH(Kulturmodeller!$D175,'Data - CO2'!$A$5:$A$53,0),CB$20)*AL175*$B174)</f>
        <v>223.34927639657079</v>
      </c>
      <c r="CC175" s="8" cm="1">
        <f t="array" ref="CC175">IF($D175="","",INDEX('Data - CO2'!$B$5:$AP$53,MATCH(Kulturmodeller!$D175,'Data - CO2'!$A$5:$A$53,0),CC$20)*AM175*$B174)</f>
        <v>240.32918184744474</v>
      </c>
      <c r="CD175" s="8" cm="1">
        <f t="array" ref="CD175">IF($D175="","",INDEX('Data - CO2'!$B$5:$AP$53,MATCH(Kulturmodeller!$D175,'Data - CO2'!$A$5:$A$53,0),CD$20)*AN175*$B174)</f>
        <v>257.37380688927669</v>
      </c>
      <c r="CE175" s="8" cm="1">
        <f t="array" ref="CE175">IF($D175="","",INDEX('Data - CO2'!$B$5:$AP$53,MATCH(Kulturmodeller!$D175,'Data - CO2'!$A$5:$A$53,0),CE$20)*AO175*$B174)</f>
        <v>274.57798327938463</v>
      </c>
      <c r="CF175" s="8" cm="1">
        <f t="array" ref="CF175">IF($D175="","",INDEX('Data - CO2'!$B$5:$AP$53,MATCH(Kulturmodeller!$D175,'Data - CO2'!$A$5:$A$53,0),CF$20)*AP175*$B174)</f>
        <v>288.51444440571282</v>
      </c>
      <c r="CG175" s="8" cm="1">
        <f t="array" ref="CG175">IF($D175="","",INDEX('Data - CO2'!$B$5:$AP$53,MATCH(Kulturmodeller!$D175,'Data - CO2'!$A$5:$A$53,0),CG$20)*AQ175*$B174)</f>
        <v>303.41923789120585</v>
      </c>
      <c r="CH175" s="8" cm="1">
        <f t="array" ref="CH175">IF($D175="","",INDEX('Data - CO2'!$B$5:$AP$53,MATCH(Kulturmodeller!$D175,'Data - CO2'!$A$5:$A$53,0),CH$20)*AR175*$B174)</f>
        <v>320.59975938991988</v>
      </c>
      <c r="CI175" s="9" cm="1">
        <f t="array" ref="CI175">IF($D175="","",INDEX('Data - CO2'!$B$5:$AP$53,MATCH(Kulturmodeller!$D175,'Data - CO2'!$A$5:$A$53,0),CI$20)*AS175*$B174)</f>
        <v>333.00652906712094</v>
      </c>
    </row>
    <row r="176" spans="1:87" x14ac:dyDescent="0.3">
      <c r="A176" s="33" t="s">
        <v>82</v>
      </c>
      <c r="B176" s="33"/>
      <c r="C176" s="124" t="str">
        <f>'Katalog over Kulturmodeller '!F64</f>
        <v>LØV - valgfri</v>
      </c>
      <c r="D176" s="125" t="s">
        <v>274</v>
      </c>
      <c r="E176" s="151">
        <f>'Katalog over Kulturmodeller '!W64</f>
        <v>0.3</v>
      </c>
      <c r="F176" s="40">
        <f>E176+((E180-F180)+(E181-F181))*(E176/SUM(E175:E179))</f>
        <v>0.3</v>
      </c>
      <c r="G176" s="40">
        <f t="shared" ref="G176" si="3183">F176+((F180-G180)+(F181-G181))*(F176/SUM(F175:F179))</f>
        <v>0.3</v>
      </c>
      <c r="H176" s="40">
        <f t="shared" ref="H176" si="3184">G176+((G180-H180)+(G181-H181))*(G176/SUM(G175:G179))</f>
        <v>0.31111111111111112</v>
      </c>
      <c r="I176" s="40">
        <f t="shared" ref="I176" si="3185">H176+((H180-I180)+(H181-I181))*(H176/SUM(H175:H179))</f>
        <v>0.32222222222222224</v>
      </c>
      <c r="J176" s="40">
        <f t="shared" ref="J176" si="3186">I176+((I180-J180)+(I181-J181))*(I176/SUM(I175:I179))</f>
        <v>0.33333333333333337</v>
      </c>
      <c r="K176" s="40">
        <f t="shared" ref="K176" si="3187">J176+((J180-K180)+(J181-K181))*(J176/SUM(J175:J179))</f>
        <v>0.33333333333333337</v>
      </c>
      <c r="L176" s="40">
        <f t="shared" ref="L176" si="3188">K176+((K180-L180)+(K181-L181))*(K176/SUM(K175:K179))</f>
        <v>0.33333333333333337</v>
      </c>
      <c r="M176" s="40">
        <f t="shared" ref="M176" si="3189">L176+((L180-M180)+(L181-M181))*(L176/SUM(L175:L179))</f>
        <v>0.33333333333333337</v>
      </c>
      <c r="N176" s="40">
        <f t="shared" ref="N176" si="3190">M176+((M180-N180)+(M181-N181))*(M176/SUM(M175:M179))</f>
        <v>0.33333333333333337</v>
      </c>
      <c r="O176" s="40">
        <f t="shared" ref="O176" si="3191">N176+((N180-O180)+(N181-O181))*(N176/SUM(N175:N179))</f>
        <v>0.33333333333333337</v>
      </c>
      <c r="P176" s="40">
        <f t="shared" ref="P176" si="3192">O176+((O180-P180)+(O181-P181))*(O176/SUM(O175:O179))</f>
        <v>0.33333333333333337</v>
      </c>
      <c r="Q176" s="40">
        <f t="shared" ref="Q176" si="3193">P176+((P180-Q180)+(P181-Q181))*(P176/SUM(P175:P179))</f>
        <v>0.33333333333333337</v>
      </c>
      <c r="R176" s="40">
        <f t="shared" ref="R176" si="3194">Q176+((Q180-R180)+(Q181-R181))*(Q176/SUM(Q175:Q179))</f>
        <v>0.33333333333333337</v>
      </c>
      <c r="S176" s="40">
        <f t="shared" ref="S176" si="3195">R176+((R180-S180)+(R181-S181))*(R176/SUM(R175:R179))</f>
        <v>0.33333333333333337</v>
      </c>
      <c r="T176" s="40">
        <f t="shared" ref="T176" si="3196">S176+((S180-T180)+(S181-T181))*(S176/SUM(S175:S179))</f>
        <v>0.33333333333333337</v>
      </c>
      <c r="U176" s="40">
        <f t="shared" ref="U176" si="3197">T176+((T180-U180)+(T181-U181))*(T176/SUM(T175:T179))</f>
        <v>0.33333333333333337</v>
      </c>
      <c r="V176" s="40">
        <f t="shared" ref="V176" si="3198">U176+((U180-V180)+(U181-V181))*(U176/SUM(U175:U179))</f>
        <v>0.33333333333333337</v>
      </c>
      <c r="W176" s="40">
        <f t="shared" ref="W176" si="3199">V176+((V180-W180)+(V181-W181))*(V176/SUM(V175:V179))</f>
        <v>0.33333333333333337</v>
      </c>
      <c r="X176" s="40">
        <f t="shared" ref="X176" si="3200">W176+((W180-X180)+(W181-X181))*(W176/SUM(W175:W179))</f>
        <v>0.33333333333333337</v>
      </c>
      <c r="Y176" s="40">
        <f t="shared" ref="Y176" si="3201">X176+((X180-Y180)+(X181-Y181))*(X176/SUM(X175:X179))</f>
        <v>0.33333333333333337</v>
      </c>
      <c r="Z176" s="40">
        <f t="shared" ref="Z176" si="3202">Y176+((Y180-Z180)+(Y181-Z181))*(Y176/SUM(Y175:Y179))</f>
        <v>0.33333333333333337</v>
      </c>
      <c r="AA176" s="40">
        <f t="shared" ref="AA176" si="3203">Z176+((Z180-AA180)+(Z181-AA181))*(Z176/SUM(Z175:Z179))</f>
        <v>0.33333333333333337</v>
      </c>
      <c r="AB176" s="40">
        <f t="shared" ref="AB176" si="3204">AA176+((AA180-AB180)+(AA181-AB181))*(AA176/SUM(AA175:AA179))</f>
        <v>0.33333333333333337</v>
      </c>
      <c r="AC176" s="40">
        <f t="shared" ref="AC176" si="3205">AB176+((AB180-AC180)+(AB181-AC181))*(AB176/SUM(AB175:AB179))</f>
        <v>0.33333333333333337</v>
      </c>
      <c r="AD176" s="40">
        <f t="shared" ref="AD176" si="3206">AC176+((AC180-AD180)+(AC181-AD181))*(AC176/SUM(AC175:AC179))</f>
        <v>0.33333333333333337</v>
      </c>
      <c r="AE176" s="40">
        <f t="shared" ref="AE176" si="3207">AD176+((AD180-AE180)+(AD181-AE181))*(AD176/SUM(AD175:AD179))</f>
        <v>0.33333333333333337</v>
      </c>
      <c r="AF176" s="40">
        <f t="shared" ref="AF176" si="3208">AE176+((AE180-AF180)+(AE181-AF181))*(AE176/SUM(AE175:AE179))</f>
        <v>0.33333333333333337</v>
      </c>
      <c r="AG176" s="40">
        <f t="shared" ref="AG176" si="3209">AF176+((AF180-AG180)+(AF181-AG181))*(AF176/SUM(AF175:AF179))</f>
        <v>0.33333333333333337</v>
      </c>
      <c r="AH176" s="40">
        <f t="shared" ref="AH176" si="3210">AG176+((AG180-AH180)+(AG181-AH181))*(AG176/SUM(AG175:AG179))</f>
        <v>0.33333333333333337</v>
      </c>
      <c r="AI176" s="40">
        <f t="shared" ref="AI176" si="3211">AH176+((AH180-AI180)+(AH181-AI181))*(AH176/SUM(AH175:AH179))</f>
        <v>0.33333333333333337</v>
      </c>
      <c r="AJ176" s="40">
        <f t="shared" ref="AJ176" si="3212">AI176+((AI180-AJ180)+(AI181-AJ181))*(AI176/SUM(AI175:AI179))</f>
        <v>0.33333333333333337</v>
      </c>
      <c r="AK176" s="40">
        <f t="shared" ref="AK176" si="3213">AJ176+((AJ180-AK180)+(AJ181-AK181))*(AJ176/SUM(AJ175:AJ179))</f>
        <v>0.33333333333333337</v>
      </c>
      <c r="AL176" s="40">
        <f t="shared" ref="AL176" si="3214">AK176+((AK180-AL180)+(AK181-AL181))*(AK176/SUM(AK175:AK179))</f>
        <v>0.33333333333333337</v>
      </c>
      <c r="AM176" s="40">
        <f t="shared" ref="AM176" si="3215">AL176+((AL180-AM180)+(AL181-AM181))*(AL176/SUM(AL175:AL179))</f>
        <v>0.33333333333333337</v>
      </c>
      <c r="AN176" s="40">
        <f t="shared" ref="AN176" si="3216">AM176+((AM180-AN180)+(AM181-AN181))*(AM176/SUM(AM175:AM179))</f>
        <v>0.33333333333333337</v>
      </c>
      <c r="AO176" s="40">
        <f t="shared" ref="AO176" si="3217">AN176+((AN180-AO180)+(AN181-AO181))*(AN176/SUM(AN175:AN179))</f>
        <v>0.33333333333333337</v>
      </c>
      <c r="AP176" s="40">
        <f t="shared" ref="AP176" si="3218">AO176+((AO180-AP180)+(AO181-AP181))*(AO176/SUM(AO175:AO179))</f>
        <v>0.33333333333333337</v>
      </c>
      <c r="AQ176" s="40">
        <f t="shared" ref="AQ176" si="3219">AP176+((AP180-AQ180)+(AP181-AQ181))*(AP176/SUM(AP175:AP179))</f>
        <v>0.33333333333333337</v>
      </c>
      <c r="AR176" s="40">
        <f t="shared" ref="AR176" si="3220">AQ176+((AQ180-AR180)+(AQ181-AR181))*(AQ176/SUM(AQ175:AQ179))</f>
        <v>0.33333333333333337</v>
      </c>
      <c r="AS176" s="41">
        <f t="shared" ref="AS176" si="3221">AR176+((AR180-AS180)+(AR181-AS181))*(AR176/SUM(AR175:AR179))</f>
        <v>0.33333333333333337</v>
      </c>
      <c r="AU176" s="10" cm="1">
        <f t="array" ref="AU176">IF($D176="","",INDEX('Data - CO2'!$B$5:$AP$53,MATCH(Kulturmodeller!$D176,'Data - CO2'!$A$5:$A$53,0),AU$20)*E176)</f>
        <v>0</v>
      </c>
      <c r="AV176" cm="1">
        <f t="array" ref="AV176">IF($D176="","",INDEX('Data - CO2'!$B$5:$AP$53,MATCH(Kulturmodeller!$D176,'Data - CO2'!$A$5:$A$53,0),AV$20)*F176)</f>
        <v>0.52253995805342779</v>
      </c>
      <c r="AW176" cm="1">
        <f t="array" ref="AW176">IF($D176="","",INDEX('Data - CO2'!$B$5:$AP$53,MATCH(Kulturmodeller!$D176,'Data - CO2'!$A$5:$A$53,0),AW$20)*G176)</f>
        <v>3.4835997203561857</v>
      </c>
      <c r="AX176" cm="1">
        <f t="array" ref="AX176">IF($D176="","",INDEX('Data - CO2'!$B$5:$AP$53,MATCH(Kulturmodeller!$D176,'Data - CO2'!$A$5:$A$53,0),AX$20)*H176)</f>
        <v>9.0315548305530733</v>
      </c>
      <c r="AY176" cm="1">
        <f t="array" ref="AY176">IF($D176="","",INDEX('Data - CO2'!$B$5:$AP$53,MATCH(Kulturmodeller!$D176,'Data - CO2'!$A$5:$A$53,0),AY$20)*I176)</f>
        <v>18.708220720431367</v>
      </c>
      <c r="AZ176" cm="1">
        <f t="array" ref="AZ176">IF($D176="","",INDEX('Data - CO2'!$B$5:$AP$53,MATCH(Kulturmodeller!$D176,'Data - CO2'!$A$5:$A$53,0),AZ$20)*J176*$B174)</f>
        <v>44.470490882435243</v>
      </c>
      <c r="BA176" cm="1">
        <f t="array" ref="BA176">IF($D176="","",INDEX('Data - CO2'!$B$5:$AP$53,MATCH(Kulturmodeller!$D176,'Data - CO2'!$A$5:$A$53,0),BA$20)*K176*$B174)</f>
        <v>74.492810337423137</v>
      </c>
      <c r="BB176" cm="1">
        <f t="array" ref="BB176">IF($D176="","",INDEX('Data - CO2'!$B$5:$AP$53,MATCH(Kulturmodeller!$D176,'Data - CO2'!$A$5:$A$53,0),BB$20)*L176*$B174)</f>
        <v>94.05584267017197</v>
      </c>
      <c r="BC176" cm="1">
        <f t="array" ref="BC176">IF($D176="","",INDEX('Data - CO2'!$B$5:$AP$53,MATCH(Kulturmodeller!$D176,'Data - CO2'!$A$5:$A$53,0),BC$20)*M176*$B174)</f>
        <v>103.37956730290367</v>
      </c>
      <c r="BD176" cm="1">
        <f t="array" ref="BD176">IF($D176="","",INDEX('Data - CO2'!$B$5:$AP$53,MATCH(Kulturmodeller!$D176,'Data - CO2'!$A$5:$A$53,0),BD$20)*N176*$B174)</f>
        <v>110.7701589820465</v>
      </c>
      <c r="BE176" cm="1">
        <f t="array" ref="BE176">IF($D176="","",INDEX('Data - CO2'!$B$5:$AP$53,MATCH(Kulturmodeller!$D176,'Data - CO2'!$A$5:$A$53,0),BE$20)*O176*$B174)</f>
        <v>121.3596198112631</v>
      </c>
      <c r="BF176" cm="1">
        <f t="array" ref="BF176">IF($D176="","",INDEX('Data - CO2'!$B$5:$AP$53,MATCH(Kulturmodeller!$D176,'Data - CO2'!$A$5:$A$53,0),BF$20)*P176*$B174)</f>
        <v>130.53639667730673</v>
      </c>
      <c r="BG176" cm="1">
        <f t="array" ref="BG176">IF($D176="","",INDEX('Data - CO2'!$B$5:$AP$53,MATCH(Kulturmodeller!$D176,'Data - CO2'!$A$5:$A$53,0),BG$20)*Q176*$B174)</f>
        <v>139.72465675838524</v>
      </c>
      <c r="BH176" cm="1">
        <f t="array" ref="BH176">IF($D176="","",INDEX('Data - CO2'!$B$5:$AP$53,MATCH(Kulturmodeller!$D176,'Data - CO2'!$A$5:$A$53,0),BH$20)*R176*$B174)</f>
        <v>148.60565574294998</v>
      </c>
      <c r="BI176" cm="1">
        <f t="array" ref="BI176">IF($D176="","",INDEX('Data - CO2'!$B$5:$AP$53,MATCH(Kulturmodeller!$D176,'Data - CO2'!$A$5:$A$53,0),BI$20)*S176*$B174)</f>
        <v>156.69987822858869</v>
      </c>
      <c r="BJ176" cm="1">
        <f t="array" ref="BJ176">IF($D176="","",INDEX('Data - CO2'!$B$5:$AP$53,MATCH(Kulturmodeller!$D176,'Data - CO2'!$A$5:$A$53,0),BJ$20)*T176*$B174)</f>
        <v>165.92089894270285</v>
      </c>
      <c r="BK176" cm="1">
        <f t="array" ref="BK176">IF($D176="","",INDEX('Data - CO2'!$B$5:$AP$53,MATCH(Kulturmodeller!$D176,'Data - CO2'!$A$5:$A$53,0),BK$20)*U176*$B174)</f>
        <v>173.62919639340177</v>
      </c>
      <c r="BL176" cm="1">
        <f t="array" ref="BL176">IF($D176="","",INDEX('Data - CO2'!$B$5:$AP$53,MATCH(Kulturmodeller!$D176,'Data - CO2'!$A$5:$A$53,0),BL$20)*V176*$B174)</f>
        <v>181.03756272081162</v>
      </c>
      <c r="BM176" cm="1">
        <f t="array" ref="BM176">IF($D176="","",INDEX('Data - CO2'!$B$5:$AP$53,MATCH(Kulturmodeller!$D176,'Data - CO2'!$A$5:$A$53,0),BM$20)*W176*$B174)</f>
        <v>185.18905814496344</v>
      </c>
      <c r="BN176" cm="1">
        <f t="array" ref="BN176">IF($D176="","",INDEX('Data - CO2'!$B$5:$AP$53,MATCH(Kulturmodeller!$D176,'Data - CO2'!$A$5:$A$53,0),BN$20)*X176*$B174)</f>
        <v>188.38898647904952</v>
      </c>
      <c r="BO176" cm="1">
        <f t="array" ref="BO176">IF($D176="","",INDEX('Data - CO2'!$B$5:$AP$53,MATCH(Kulturmodeller!$D176,'Data - CO2'!$A$5:$A$53,0),BO$20)*Y176*$B174)</f>
        <v>192.54065767261085</v>
      </c>
      <c r="BP176" cm="1">
        <f t="array" ref="BP176">IF($D176="","",INDEX('Data - CO2'!$B$5:$AP$53,MATCH(Kulturmodeller!$D176,'Data - CO2'!$A$5:$A$53,0),BP$20)*Z176*$B174)</f>
        <v>195.58676242906992</v>
      </c>
      <c r="BQ176" cm="1">
        <f t="array" ref="BQ176">IF($D176="","",INDEX('Data - CO2'!$B$5:$AP$53,MATCH(Kulturmodeller!$D176,'Data - CO2'!$A$5:$A$53,0),BQ$20)*AA176*$B174)</f>
        <v>199.21864146558897</v>
      </c>
      <c r="BR176" cm="1">
        <f t="array" ref="BR176">IF($D176="","",INDEX('Data - CO2'!$B$5:$AP$53,MATCH(Kulturmodeller!$D176,'Data - CO2'!$A$5:$A$53,0),BR$20)*AB176*$B174)</f>
        <v>202.63313256226516</v>
      </c>
      <c r="BS176" cm="1">
        <f t="array" ref="BS176">IF($D176="","",INDEX('Data - CO2'!$B$5:$AP$53,MATCH(Kulturmodeller!$D176,'Data - CO2'!$A$5:$A$53,0),BS$20)*AC176*$B174)</f>
        <v>206.79742801087949</v>
      </c>
      <c r="BT176" cm="1">
        <f t="array" ref="BT176">IF($D176="","",INDEX('Data - CO2'!$B$5:$AP$53,MATCH(Kulturmodeller!$D176,'Data - CO2'!$A$5:$A$53,0),BT$20)*AD176*$B174)</f>
        <v>208.46102391505312</v>
      </c>
      <c r="BU176" cm="1">
        <f t="array" ref="BU176">IF($D176="","",INDEX('Data - CO2'!$B$5:$AP$53,MATCH(Kulturmodeller!$D176,'Data - CO2'!$A$5:$A$53,0),BU$20)*AE176*$B174)</f>
        <v>212.72079314628135</v>
      </c>
      <c r="BV176" cm="1">
        <f t="array" ref="BV176">IF($D176="","",INDEX('Data - CO2'!$B$5:$AP$53,MATCH(Kulturmodeller!$D176,'Data - CO2'!$A$5:$A$53,0),BV$20)*AF176*$B174)</f>
        <v>0.58059995339269765</v>
      </c>
      <c r="BW176" cm="1">
        <f t="array" ref="BW176">IF($D176="","",INDEX('Data - CO2'!$B$5:$AP$53,MATCH(Kulturmodeller!$D176,'Data - CO2'!$A$5:$A$53,0),BW$20)*AG176*$B174)</f>
        <v>3.8706663559513181</v>
      </c>
      <c r="BX176" cm="1">
        <f t="array" ref="BX176">IF($D176="","",INDEX('Data - CO2'!$B$5:$AP$53,MATCH(Kulturmodeller!$D176,'Data - CO2'!$A$5:$A$53,0),BX$20)*AH176*$B174)</f>
        <v>9.6766658898782936</v>
      </c>
      <c r="BY176" cm="1">
        <f t="array" ref="BY176">IF($D176="","",INDEX('Data - CO2'!$B$5:$AP$53,MATCH(Kulturmodeller!$D176,'Data - CO2'!$A$5:$A$53,0),BY$20)*AI176*$B174)</f>
        <v>19.353331779756587</v>
      </c>
      <c r="BZ176" cm="1">
        <f t="array" ref="BZ176">IF($D176="","",INDEX('Data - CO2'!$B$5:$AP$53,MATCH(Kulturmodeller!$D176,'Data - CO2'!$A$5:$A$53,0),BZ$20)*AJ176*$B174)</f>
        <v>44.470490882435243</v>
      </c>
      <c r="CA176" cm="1">
        <f t="array" ref="CA176">IF($D176="","",INDEX('Data - CO2'!$B$5:$AP$53,MATCH(Kulturmodeller!$D176,'Data - CO2'!$A$5:$A$53,0),CA$20)*AK176*$B174)</f>
        <v>74.492810337423137</v>
      </c>
      <c r="CB176" cm="1">
        <f t="array" ref="CB176">IF($D176="","",INDEX('Data - CO2'!$B$5:$AP$53,MATCH(Kulturmodeller!$D176,'Data - CO2'!$A$5:$A$53,0),CB$20)*AL176*$B174)</f>
        <v>94.05584267017197</v>
      </c>
      <c r="CC176" cm="1">
        <f t="array" ref="CC176">IF($D176="","",INDEX('Data - CO2'!$B$5:$AP$53,MATCH(Kulturmodeller!$D176,'Data - CO2'!$A$5:$A$53,0),CC$20)*AM176*$B174)</f>
        <v>103.37956730290367</v>
      </c>
      <c r="CD176" cm="1">
        <f t="array" ref="CD176">IF($D176="","",INDEX('Data - CO2'!$B$5:$AP$53,MATCH(Kulturmodeller!$D176,'Data - CO2'!$A$5:$A$53,0),CD$20)*AN176*$B174)</f>
        <v>110.7701589820465</v>
      </c>
      <c r="CE176" cm="1">
        <f t="array" ref="CE176">IF($D176="","",INDEX('Data - CO2'!$B$5:$AP$53,MATCH(Kulturmodeller!$D176,'Data - CO2'!$A$5:$A$53,0),CE$20)*AO176*$B174)</f>
        <v>121.3596198112631</v>
      </c>
      <c r="CF176" cm="1">
        <f t="array" ref="CF176">IF($D176="","",INDEX('Data - CO2'!$B$5:$AP$53,MATCH(Kulturmodeller!$D176,'Data - CO2'!$A$5:$A$53,0),CF$20)*AP176*$B174)</f>
        <v>130.53639667730673</v>
      </c>
      <c r="CG176" cm="1">
        <f t="array" ref="CG176">IF($D176="","",INDEX('Data - CO2'!$B$5:$AP$53,MATCH(Kulturmodeller!$D176,'Data - CO2'!$A$5:$A$53,0),CG$20)*AQ176*$B174)</f>
        <v>139.72465675838524</v>
      </c>
      <c r="CH176" cm="1">
        <f t="array" ref="CH176">IF($D176="","",INDEX('Data - CO2'!$B$5:$AP$53,MATCH(Kulturmodeller!$D176,'Data - CO2'!$A$5:$A$53,0),CH$20)*AR176*$B174)</f>
        <v>148.60565574294998</v>
      </c>
      <c r="CI176" s="11" cm="1">
        <f t="array" ref="CI176">IF($D176="","",INDEX('Data - CO2'!$B$5:$AP$53,MATCH(Kulturmodeller!$D176,'Data - CO2'!$A$5:$A$53,0),CI$20)*AS176*$B174)</f>
        <v>156.69987822858869</v>
      </c>
    </row>
    <row r="177" spans="1:87" x14ac:dyDescent="0.3">
      <c r="A177" s="33" t="s">
        <v>83</v>
      </c>
      <c r="B177" s="33"/>
      <c r="C177" s="124" t="str">
        <f>'Katalog over Kulturmodeller '!F65</f>
        <v>NÅL - valgfri</v>
      </c>
      <c r="D177" s="125" t="s">
        <v>275</v>
      </c>
      <c r="E177" s="151">
        <f>'Katalog over Kulturmodeller '!W65</f>
        <v>0.1</v>
      </c>
      <c r="F177" s="40">
        <f>E177+((E180-F180)+(E181-F181))*(E177/SUM(E175:E179))</f>
        <v>0.1</v>
      </c>
      <c r="G177" s="40">
        <f t="shared" ref="G177" si="3222">F177+((F180-G180)+(F181-G181))*(F177/SUM(F175:F179))</f>
        <v>0.1</v>
      </c>
      <c r="H177" s="40">
        <f t="shared" ref="H177" si="3223">G177+((G180-H180)+(G181-H181))*(G177/SUM(G175:G179))</f>
        <v>0.10370370370370371</v>
      </c>
      <c r="I177" s="40">
        <f t="shared" ref="I177" si="3224">H177+((H180-I180)+(H181-I181))*(H177/SUM(H175:H179))</f>
        <v>0.10740740740740742</v>
      </c>
      <c r="J177" s="40">
        <f t="shared" ref="J177" si="3225">I177+((I180-J180)+(I181-J181))*(I177/SUM(I175:I179))</f>
        <v>0.11111111111111113</v>
      </c>
      <c r="K177" s="40">
        <f t="shared" ref="K177" si="3226">J177+((J180-K180)+(J181-K181))*(J177/SUM(J175:J179))</f>
        <v>0.11111111111111113</v>
      </c>
      <c r="L177" s="40">
        <f t="shared" ref="L177" si="3227">K177+((K180-L180)+(K181-L181))*(K177/SUM(K175:K179))</f>
        <v>0.11111111111111113</v>
      </c>
      <c r="M177" s="40">
        <f t="shared" ref="M177" si="3228">L177+((L180-M180)+(L181-M181))*(L177/SUM(L175:L179))</f>
        <v>0.11111111111111113</v>
      </c>
      <c r="N177" s="40">
        <f t="shared" ref="N177" si="3229">M177+((M180-N180)+(M181-N181))*(M177/SUM(M175:M179))</f>
        <v>0.11111111111111113</v>
      </c>
      <c r="O177" s="40">
        <f t="shared" ref="O177" si="3230">N177+((N180-O180)+(N181-O181))*(N177/SUM(N175:N179))</f>
        <v>0.11111111111111113</v>
      </c>
      <c r="P177" s="40">
        <f t="shared" ref="P177" si="3231">O177+((O180-P180)+(O181-P181))*(O177/SUM(O175:O179))</f>
        <v>0.11111111111111113</v>
      </c>
      <c r="Q177" s="40">
        <f t="shared" ref="Q177" si="3232">P177+((P180-Q180)+(P181-Q181))*(P177/SUM(P175:P179))</f>
        <v>0.11111111111111113</v>
      </c>
      <c r="R177" s="40">
        <f t="shared" ref="R177" si="3233">Q177+((Q180-R180)+(Q181-R181))*(Q177/SUM(Q175:Q179))</f>
        <v>0.11111111111111113</v>
      </c>
      <c r="S177" s="40">
        <f t="shared" ref="S177" si="3234">R177+((R180-S180)+(R181-S181))*(R177/SUM(R175:R179))</f>
        <v>0.11111111111111113</v>
      </c>
      <c r="T177" s="40">
        <f t="shared" ref="T177" si="3235">S177+((S180-T180)+(S181-T181))*(S177/SUM(S175:S179))</f>
        <v>0.11111111111111113</v>
      </c>
      <c r="U177" s="40">
        <f t="shared" ref="U177" si="3236">T177+((T180-U180)+(T181-U181))*(T177/SUM(T175:T179))</f>
        <v>0.11111111111111113</v>
      </c>
      <c r="V177" s="40">
        <f t="shared" ref="V177" si="3237">U177+((U180-V180)+(U181-V181))*(U177/SUM(U175:U179))</f>
        <v>0.11111111111111113</v>
      </c>
      <c r="W177" s="40">
        <f t="shared" ref="W177" si="3238">V177+((V180-W180)+(V181-W181))*(V177/SUM(V175:V179))</f>
        <v>0.11111111111111113</v>
      </c>
      <c r="X177" s="40">
        <f t="shared" ref="X177" si="3239">W177+((W180-X180)+(W181-X181))*(W177/SUM(W175:W179))</f>
        <v>0.11111111111111113</v>
      </c>
      <c r="Y177" s="40">
        <f t="shared" ref="Y177" si="3240">X177+((X180-Y180)+(X181-Y181))*(X177/SUM(X175:X179))</f>
        <v>0.11111111111111113</v>
      </c>
      <c r="Z177" s="40">
        <f t="shared" ref="Z177" si="3241">Y177+((Y180-Z180)+(Y181-Z181))*(Y177/SUM(Y175:Y179))</f>
        <v>0.11111111111111113</v>
      </c>
      <c r="AA177" s="40">
        <f t="shared" ref="AA177" si="3242">Z177+((Z180-AA180)+(Z181-AA181))*(Z177/SUM(Z175:Z179))</f>
        <v>0.11111111111111113</v>
      </c>
      <c r="AB177" s="40">
        <f t="shared" ref="AB177" si="3243">AA177+((AA180-AB180)+(AA181-AB181))*(AA177/SUM(AA175:AA179))</f>
        <v>0.11111111111111113</v>
      </c>
      <c r="AC177" s="40">
        <f t="shared" ref="AC177" si="3244">AB177+((AB180-AC180)+(AB181-AC181))*(AB177/SUM(AB175:AB179))</f>
        <v>0.11111111111111113</v>
      </c>
      <c r="AD177" s="40">
        <f t="shared" ref="AD177" si="3245">AC177+((AC180-AD180)+(AC181-AD181))*(AC177/SUM(AC175:AC179))</f>
        <v>0.11111111111111113</v>
      </c>
      <c r="AE177" s="40">
        <f t="shared" ref="AE177" si="3246">AD177+((AD180-AE180)+(AD181-AE181))*(AD177/SUM(AD175:AD179))</f>
        <v>0.11111111111111113</v>
      </c>
      <c r="AF177" s="40">
        <f t="shared" ref="AF177" si="3247">AE177+((AE180-AF180)+(AE181-AF181))*(AE177/SUM(AE175:AE179))</f>
        <v>0.11111111111111113</v>
      </c>
      <c r="AG177" s="40">
        <f t="shared" ref="AG177" si="3248">AF177+((AF180-AG180)+(AF181-AG181))*(AF177/SUM(AF175:AF179))</f>
        <v>0.11111111111111113</v>
      </c>
      <c r="AH177" s="40">
        <f t="shared" ref="AH177" si="3249">AG177+((AG180-AH180)+(AG181-AH181))*(AG177/SUM(AG175:AG179))</f>
        <v>0.11111111111111113</v>
      </c>
      <c r="AI177" s="40">
        <f t="shared" ref="AI177" si="3250">AH177+((AH180-AI180)+(AH181-AI181))*(AH177/SUM(AH175:AH179))</f>
        <v>0.11111111111111113</v>
      </c>
      <c r="AJ177" s="40">
        <f t="shared" ref="AJ177" si="3251">AI177+((AI180-AJ180)+(AI181-AJ181))*(AI177/SUM(AI175:AI179))</f>
        <v>0.11111111111111113</v>
      </c>
      <c r="AK177" s="40">
        <f t="shared" ref="AK177" si="3252">AJ177+((AJ180-AK180)+(AJ181-AK181))*(AJ177/SUM(AJ175:AJ179))</f>
        <v>0.11111111111111113</v>
      </c>
      <c r="AL177" s="40">
        <f t="shared" ref="AL177" si="3253">AK177+((AK180-AL180)+(AK181-AL181))*(AK177/SUM(AK175:AK179))</f>
        <v>0.11111111111111113</v>
      </c>
      <c r="AM177" s="40">
        <f t="shared" ref="AM177" si="3254">AL177+((AL180-AM180)+(AL181-AM181))*(AL177/SUM(AL175:AL179))</f>
        <v>0.11111111111111113</v>
      </c>
      <c r="AN177" s="40">
        <f t="shared" ref="AN177" si="3255">AM177+((AM180-AN180)+(AM181-AN181))*(AM177/SUM(AM175:AM179))</f>
        <v>0.11111111111111113</v>
      </c>
      <c r="AO177" s="40">
        <f t="shared" ref="AO177" si="3256">AN177+((AN180-AO180)+(AN181-AO181))*(AN177/SUM(AN175:AN179))</f>
        <v>0.11111111111111113</v>
      </c>
      <c r="AP177" s="40">
        <f t="shared" ref="AP177" si="3257">AO177+((AO180-AP180)+(AO181-AP181))*(AO177/SUM(AO175:AO179))</f>
        <v>0.11111111111111113</v>
      </c>
      <c r="AQ177" s="40">
        <f t="shared" ref="AQ177" si="3258">AP177+((AP180-AQ180)+(AP181-AQ181))*(AP177/SUM(AP175:AP179))</f>
        <v>0.11111111111111113</v>
      </c>
      <c r="AR177" s="40">
        <f t="shared" ref="AR177" si="3259">AQ177+((AQ180-AR180)+(AQ181-AR181))*(AQ177/SUM(AQ175:AQ179))</f>
        <v>0.11111111111111113</v>
      </c>
      <c r="AS177" s="41">
        <f t="shared" ref="AS177" si="3260">AR177+((AR180-AS180)+(AR181-AS181))*(AR177/SUM(AR175:AR179))</f>
        <v>0.11111111111111113</v>
      </c>
      <c r="AU177" s="10" cm="1">
        <f t="array" ref="AU177">IF($D177="","",INDEX('Data - CO2'!$B$5:$AP$53,MATCH(Kulturmodeller!$D177,'Data - CO2'!$A$5:$A$53,0),AU$20)*E177)</f>
        <v>0</v>
      </c>
      <c r="AV177" cm="1">
        <f t="array" ref="AV177">IF($D177="","",INDEX('Data - CO2'!$B$5:$AP$53,MATCH(Kulturmodeller!$D177,'Data - CO2'!$A$5:$A$53,0),AV$20)*F177)</f>
        <v>0.52101077297065446</v>
      </c>
      <c r="AW177" cm="1">
        <f t="array" ref="AW177">IF($D177="","",INDEX('Data - CO2'!$B$5:$AP$53,MATCH(Kulturmodeller!$D177,'Data - CO2'!$A$5:$A$53,0),AW$20)*G177)</f>
        <v>3.4734051531376959</v>
      </c>
      <c r="AX177" cm="1">
        <f t="array" ref="AX177">IF($D177="","",INDEX('Data - CO2'!$B$5:$AP$53,MATCH(Kulturmodeller!$D177,'Data - CO2'!$A$5:$A$53,0),AX$20)*H177)</f>
        <v>9.0051244710977301</v>
      </c>
      <c r="AY177" cm="1">
        <f t="array" ref="AY177">IF($D177="","",INDEX('Data - CO2'!$B$5:$AP$53,MATCH(Kulturmodeller!$D177,'Data - CO2'!$A$5:$A$53,0),AY$20)*I177)</f>
        <v>18.653472118702442</v>
      </c>
      <c r="AZ177" cm="1">
        <f t="array" ref="AZ177">IF($D177="","",INDEX('Data - CO2'!$B$5:$AP$53,MATCH(Kulturmodeller!$D177,'Data - CO2'!$A$5:$A$53,0),AZ$20)*J177*$B174)</f>
        <v>31.093987488715943</v>
      </c>
      <c r="BA177" cm="1">
        <f t="array" ref="BA177">IF($D177="","",INDEX('Data - CO2'!$B$5:$AP$53,MATCH(Kulturmodeller!$D177,'Data - CO2'!$A$5:$A$53,0),BA$20)*K177*$B174)</f>
        <v>35.365620875203113</v>
      </c>
      <c r="BB177" cm="1">
        <f t="array" ref="BB177">IF($D177="","",INDEX('Data - CO2'!$B$5:$AP$53,MATCH(Kulturmodeller!$D177,'Data - CO2'!$A$5:$A$53,0),BB$20)*L177*$B174)</f>
        <v>39.238053834545617</v>
      </c>
      <c r="BC177" cm="1">
        <f t="array" ref="BC177">IF($D177="","",INDEX('Data - CO2'!$B$5:$AP$53,MATCH(Kulturmodeller!$D177,'Data - CO2'!$A$5:$A$53,0),BC$20)*M177*$B174)</f>
        <v>42.934446766944255</v>
      </c>
      <c r="BD177" cm="1">
        <f t="array" ref="BD177">IF($D177="","",INDEX('Data - CO2'!$B$5:$AP$53,MATCH(Kulturmodeller!$D177,'Data - CO2'!$A$5:$A$53,0),BD$20)*N177*$B174)</f>
        <v>45.710009180065477</v>
      </c>
      <c r="BE177" cm="1">
        <f t="array" ref="BE177">IF($D177="","",INDEX('Data - CO2'!$B$5:$AP$53,MATCH(Kulturmodeller!$D177,'Data - CO2'!$A$5:$A$53,0),BE$20)*O177*$B174)</f>
        <v>47.274313571310493</v>
      </c>
      <c r="BF177" cm="1">
        <f t="array" ref="BF177">IF($D177="","",INDEX('Data - CO2'!$B$5:$AP$53,MATCH(Kulturmodeller!$D177,'Data - CO2'!$A$5:$A$53,0),BF$20)*P177*$B174)</f>
        <v>48.781485538939741</v>
      </c>
      <c r="BG177" cm="1">
        <f t="array" ref="BG177">IF($D177="","",INDEX('Data - CO2'!$B$5:$AP$53,MATCH(Kulturmodeller!$D177,'Data - CO2'!$A$5:$A$53,0),BG$20)*Q177*$B174)</f>
        <v>50.191867256168976</v>
      </c>
      <c r="BH177" cm="1">
        <f t="array" ref="BH177">IF($D177="","",INDEX('Data - CO2'!$B$5:$AP$53,MATCH(Kulturmodeller!$D177,'Data - CO2'!$A$5:$A$53,0),BH$20)*R177*$B174)</f>
        <v>51.466387719437314</v>
      </c>
      <c r="BI177" cm="1">
        <f t="array" ref="BI177">IF($D177="","",INDEX('Data - CO2'!$B$5:$AP$53,MATCH(Kulturmodeller!$D177,'Data - CO2'!$A$5:$A$53,0),BI$20)*S177*$B174)</f>
        <v>52.507014742753832</v>
      </c>
      <c r="BJ177" cm="1">
        <f t="array" ref="BJ177">IF($D177="","",INDEX('Data - CO2'!$B$5:$AP$53,MATCH(Kulturmodeller!$D177,'Data - CO2'!$A$5:$A$53,0),BJ$20)*T177*$B174)</f>
        <v>0.57890085885628284</v>
      </c>
      <c r="BK177" cm="1">
        <f t="array" ref="BK177">IF($D177="","",INDEX('Data - CO2'!$B$5:$AP$53,MATCH(Kulturmodeller!$D177,'Data - CO2'!$A$5:$A$53,0),BK$20)*U177*$B174)</f>
        <v>3.8593390590418846</v>
      </c>
      <c r="BL177" cm="1">
        <f t="array" ref="BL177">IF($D177="","",INDEX('Data - CO2'!$B$5:$AP$53,MATCH(Kulturmodeller!$D177,'Data - CO2'!$A$5:$A$53,0),BL$20)*V177*$B174)</f>
        <v>9.6483476476047123</v>
      </c>
      <c r="BM177" cm="1">
        <f t="array" ref="BM177">IF($D177="","",INDEX('Data - CO2'!$B$5:$AP$53,MATCH(Kulturmodeller!$D177,'Data - CO2'!$A$5:$A$53,0),BM$20)*W177*$B174)</f>
        <v>19.296695295209425</v>
      </c>
      <c r="BN177" cm="1">
        <f t="array" ref="BN177">IF($D177="","",INDEX('Data - CO2'!$B$5:$AP$53,MATCH(Kulturmodeller!$D177,'Data - CO2'!$A$5:$A$53,0),BN$20)*X177*$B174)</f>
        <v>31.093987488715943</v>
      </c>
      <c r="BO177" cm="1">
        <f t="array" ref="BO177">IF($D177="","",INDEX('Data - CO2'!$B$5:$AP$53,MATCH(Kulturmodeller!$D177,'Data - CO2'!$A$5:$A$53,0),BO$20)*Y177*$B174)</f>
        <v>35.365620875203113</v>
      </c>
      <c r="BP177" cm="1">
        <f t="array" ref="BP177">IF($D177="","",INDEX('Data - CO2'!$B$5:$AP$53,MATCH(Kulturmodeller!$D177,'Data - CO2'!$A$5:$A$53,0),BP$20)*Z177*$B174)</f>
        <v>39.238053834545617</v>
      </c>
      <c r="BQ177" cm="1">
        <f t="array" ref="BQ177">IF($D177="","",INDEX('Data - CO2'!$B$5:$AP$53,MATCH(Kulturmodeller!$D177,'Data - CO2'!$A$5:$A$53,0),BQ$20)*AA177*$B174)</f>
        <v>42.934446766944255</v>
      </c>
      <c r="BR177" cm="1">
        <f t="array" ref="BR177">IF($D177="","",INDEX('Data - CO2'!$B$5:$AP$53,MATCH(Kulturmodeller!$D177,'Data - CO2'!$A$5:$A$53,0),BR$20)*AB177*$B174)</f>
        <v>45.710009180065477</v>
      </c>
      <c r="BS177" cm="1">
        <f t="array" ref="BS177">IF($D177="","",INDEX('Data - CO2'!$B$5:$AP$53,MATCH(Kulturmodeller!$D177,'Data - CO2'!$A$5:$A$53,0),BS$20)*AC177*$B174)</f>
        <v>47.274313571310493</v>
      </c>
      <c r="BT177" cm="1">
        <f t="array" ref="BT177">IF($D177="","",INDEX('Data - CO2'!$B$5:$AP$53,MATCH(Kulturmodeller!$D177,'Data - CO2'!$A$5:$A$53,0),BT$20)*AD177*$B174)</f>
        <v>48.781485538939741</v>
      </c>
      <c r="BU177" cm="1">
        <f t="array" ref="BU177">IF($D177="","",INDEX('Data - CO2'!$B$5:$AP$53,MATCH(Kulturmodeller!$D177,'Data - CO2'!$A$5:$A$53,0),BU$20)*AE177*$B174)</f>
        <v>50.191867256168976</v>
      </c>
      <c r="BV177" cm="1">
        <f t="array" ref="BV177">IF($D177="","",INDEX('Data - CO2'!$B$5:$AP$53,MATCH(Kulturmodeller!$D177,'Data - CO2'!$A$5:$A$53,0),BV$20)*AF177*$B174)</f>
        <v>51.466387719437314</v>
      </c>
      <c r="BW177" cm="1">
        <f t="array" ref="BW177">IF($D177="","",INDEX('Data - CO2'!$B$5:$AP$53,MATCH(Kulturmodeller!$D177,'Data - CO2'!$A$5:$A$53,0),BW$20)*AG177*$B174)</f>
        <v>52.507014742753832</v>
      </c>
      <c r="BX177" cm="1">
        <f t="array" ref="BX177">IF($D177="","",INDEX('Data - CO2'!$B$5:$AP$53,MATCH(Kulturmodeller!$D177,'Data - CO2'!$A$5:$A$53,0),BX$20)*AH177*$B174)</f>
        <v>0.57890085885628284</v>
      </c>
      <c r="BY177" cm="1">
        <f t="array" ref="BY177">IF($D177="","",INDEX('Data - CO2'!$B$5:$AP$53,MATCH(Kulturmodeller!$D177,'Data - CO2'!$A$5:$A$53,0),BY$20)*AI177*$B174)</f>
        <v>3.8593390590418846</v>
      </c>
      <c r="BZ177" cm="1">
        <f t="array" ref="BZ177">IF($D177="","",INDEX('Data - CO2'!$B$5:$AP$53,MATCH(Kulturmodeller!$D177,'Data - CO2'!$A$5:$A$53,0),BZ$20)*AJ177*$B174)</f>
        <v>9.6483476476047123</v>
      </c>
      <c r="CA177" cm="1">
        <f t="array" ref="CA177">IF($D177="","",INDEX('Data - CO2'!$B$5:$AP$53,MATCH(Kulturmodeller!$D177,'Data - CO2'!$A$5:$A$53,0),CA$20)*AK177*$B174)</f>
        <v>19.296695295209425</v>
      </c>
      <c r="CB177" cm="1">
        <f t="array" ref="CB177">IF($D177="","",INDEX('Data - CO2'!$B$5:$AP$53,MATCH(Kulturmodeller!$D177,'Data - CO2'!$A$5:$A$53,0),CB$20)*AL177*$B174)</f>
        <v>31.093987488715943</v>
      </c>
      <c r="CC177" cm="1">
        <f t="array" ref="CC177">IF($D177="","",INDEX('Data - CO2'!$B$5:$AP$53,MATCH(Kulturmodeller!$D177,'Data - CO2'!$A$5:$A$53,0),CC$20)*AM177*$B174)</f>
        <v>35.365620875203113</v>
      </c>
      <c r="CD177" cm="1">
        <f t="array" ref="CD177">IF($D177="","",INDEX('Data - CO2'!$B$5:$AP$53,MATCH(Kulturmodeller!$D177,'Data - CO2'!$A$5:$A$53,0),CD$20)*AN177*$B174)</f>
        <v>39.238053834545617</v>
      </c>
      <c r="CE177" cm="1">
        <f t="array" ref="CE177">IF($D177="","",INDEX('Data - CO2'!$B$5:$AP$53,MATCH(Kulturmodeller!$D177,'Data - CO2'!$A$5:$A$53,0),CE$20)*AO177*$B174)</f>
        <v>42.934446766944255</v>
      </c>
      <c r="CF177" cm="1">
        <f t="array" ref="CF177">IF($D177="","",INDEX('Data - CO2'!$B$5:$AP$53,MATCH(Kulturmodeller!$D177,'Data - CO2'!$A$5:$A$53,0),CF$20)*AP177*$B174)</f>
        <v>45.710009180065477</v>
      </c>
      <c r="CG177" cm="1">
        <f t="array" ref="CG177">IF($D177="","",INDEX('Data - CO2'!$B$5:$AP$53,MATCH(Kulturmodeller!$D177,'Data - CO2'!$A$5:$A$53,0),CG$20)*AQ177*$B174)</f>
        <v>47.274313571310493</v>
      </c>
      <c r="CH177" cm="1">
        <f t="array" ref="CH177">IF($D177="","",INDEX('Data - CO2'!$B$5:$AP$53,MATCH(Kulturmodeller!$D177,'Data - CO2'!$A$5:$A$53,0),CH$20)*AR177*$B174)</f>
        <v>48.781485538939741</v>
      </c>
      <c r="CI177" s="11" cm="1">
        <f t="array" ref="CI177">IF($D177="","",INDEX('Data - CO2'!$B$5:$AP$53,MATCH(Kulturmodeller!$D177,'Data - CO2'!$A$5:$A$53,0),CI$20)*AS177*$B174)</f>
        <v>50.191867256168976</v>
      </c>
    </row>
    <row r="178" spans="1:87" x14ac:dyDescent="0.3">
      <c r="A178" s="33" t="s">
        <v>84</v>
      </c>
      <c r="B178" s="33"/>
      <c r="C178" s="124" t="str">
        <f>'Katalog over Kulturmodeller '!F66</f>
        <v>Juletræer (NGR)</v>
      </c>
      <c r="D178" s="125" t="s">
        <v>635</v>
      </c>
      <c r="E178" s="151">
        <f>'Katalog over Kulturmodeller '!W66</f>
        <v>0</v>
      </c>
      <c r="F178" s="40">
        <f>E178+((E180-F180)+(E181-F181))*(E178/SUM(E175:E179))</f>
        <v>0</v>
      </c>
      <c r="G178" s="40">
        <f t="shared" ref="G178" si="3261">F178+((F180-G180)+(F181-G181))*(F178/SUM(F175:F179))</f>
        <v>0</v>
      </c>
      <c r="H178" s="40">
        <f t="shared" ref="H178" si="3262">G178+((G180-H180)+(G181-H181))*(G178/SUM(G175:G179))</f>
        <v>0</v>
      </c>
      <c r="I178" s="40">
        <f t="shared" ref="I178" si="3263">H178+((H180-I180)+(H181-I181))*(H178/SUM(H175:H179))</f>
        <v>0</v>
      </c>
      <c r="J178" s="40">
        <f t="shared" ref="J178" si="3264">I178+((I180-J180)+(I181-J181))*(I178/SUM(I175:I179))</f>
        <v>0</v>
      </c>
      <c r="K178" s="40">
        <f t="shared" ref="K178" si="3265">J178+((J180-K180)+(J181-K181))*(J178/SUM(J175:J179))</f>
        <v>0</v>
      </c>
      <c r="L178" s="40">
        <f t="shared" ref="L178" si="3266">K178+((K180-L180)+(K181-L181))*(K178/SUM(K175:K179))</f>
        <v>0</v>
      </c>
      <c r="M178" s="40">
        <f t="shared" ref="M178" si="3267">L178+((L180-M180)+(L181-M181))*(L178/SUM(L175:L179))</f>
        <v>0</v>
      </c>
      <c r="N178" s="40">
        <f t="shared" ref="N178" si="3268">M178+((M180-N180)+(M181-N181))*(M178/SUM(M175:M179))</f>
        <v>0</v>
      </c>
      <c r="O178" s="40">
        <f t="shared" ref="O178" si="3269">N178+((N180-O180)+(N181-O181))*(N178/SUM(N175:N179))</f>
        <v>0</v>
      </c>
      <c r="P178" s="40">
        <f t="shared" ref="P178" si="3270">O178+((O180-P180)+(O181-P181))*(O178/SUM(O175:O179))</f>
        <v>0</v>
      </c>
      <c r="Q178" s="40">
        <f t="shared" ref="Q178" si="3271">P178+((P180-Q180)+(P181-Q181))*(P178/SUM(P175:P179))</f>
        <v>0</v>
      </c>
      <c r="R178" s="40">
        <f t="shared" ref="R178" si="3272">Q178+((Q180-R180)+(Q181-R181))*(Q178/SUM(Q175:Q179))</f>
        <v>0</v>
      </c>
      <c r="S178" s="40">
        <f t="shared" ref="S178" si="3273">R178+((R180-S180)+(R181-S181))*(R178/SUM(R175:R179))</f>
        <v>0</v>
      </c>
      <c r="T178" s="40">
        <f t="shared" ref="T178" si="3274">S178+((S180-T180)+(S181-T181))*(S178/SUM(S175:S179))</f>
        <v>0</v>
      </c>
      <c r="U178" s="40">
        <f t="shared" ref="U178" si="3275">T178+((T180-U180)+(T181-U181))*(T178/SUM(T175:T179))</f>
        <v>0</v>
      </c>
      <c r="V178" s="40">
        <f t="shared" ref="V178" si="3276">U178+((U180-V180)+(U181-V181))*(U178/SUM(U175:U179))</f>
        <v>0</v>
      </c>
      <c r="W178" s="40">
        <f t="shared" ref="W178" si="3277">V178+((V180-W180)+(V181-W181))*(V178/SUM(V175:V179))</f>
        <v>0</v>
      </c>
      <c r="X178" s="40">
        <f t="shared" ref="X178" si="3278">W178+((W180-X180)+(W181-X181))*(W178/SUM(W175:W179))</f>
        <v>0</v>
      </c>
      <c r="Y178" s="40">
        <f t="shared" ref="Y178" si="3279">X178+((X180-Y180)+(X181-Y181))*(X178/SUM(X175:X179))</f>
        <v>0</v>
      </c>
      <c r="Z178" s="40">
        <f t="shared" ref="Z178" si="3280">Y178+((Y180-Z180)+(Y181-Z181))*(Y178/SUM(Y175:Y179))</f>
        <v>0</v>
      </c>
      <c r="AA178" s="40">
        <f t="shared" ref="AA178" si="3281">Z178+((Z180-AA180)+(Z181-AA181))*(Z178/SUM(Z175:Z179))</f>
        <v>0</v>
      </c>
      <c r="AB178" s="40">
        <f t="shared" ref="AB178" si="3282">AA178+((AA180-AB180)+(AA181-AB181))*(AA178/SUM(AA175:AA179))</f>
        <v>0</v>
      </c>
      <c r="AC178" s="40">
        <f t="shared" ref="AC178" si="3283">AB178+((AB180-AC180)+(AB181-AC181))*(AB178/SUM(AB175:AB179))</f>
        <v>0</v>
      </c>
      <c r="AD178" s="40">
        <f t="shared" ref="AD178" si="3284">AC178+((AC180-AD180)+(AC181-AD181))*(AC178/SUM(AC175:AC179))</f>
        <v>0</v>
      </c>
      <c r="AE178" s="40">
        <f t="shared" ref="AE178" si="3285">AD178+((AD180-AE180)+(AD181-AE181))*(AD178/SUM(AD175:AD179))</f>
        <v>0</v>
      </c>
      <c r="AF178" s="40">
        <f t="shared" ref="AF178" si="3286">AE178+((AE180-AF180)+(AE181-AF181))*(AE178/SUM(AE175:AE179))</f>
        <v>0</v>
      </c>
      <c r="AG178" s="40">
        <f t="shared" ref="AG178" si="3287">AF178+((AF180-AG180)+(AF181-AG181))*(AF178/SUM(AF175:AF179))</f>
        <v>0</v>
      </c>
      <c r="AH178" s="40">
        <f t="shared" ref="AH178" si="3288">AG178+((AG180-AH180)+(AG181-AH181))*(AG178/SUM(AG175:AG179))</f>
        <v>0</v>
      </c>
      <c r="AI178" s="40">
        <f t="shared" ref="AI178" si="3289">AH178+((AH180-AI180)+(AH181-AI181))*(AH178/SUM(AH175:AH179))</f>
        <v>0</v>
      </c>
      <c r="AJ178" s="40">
        <f t="shared" ref="AJ178" si="3290">AI178+((AI180-AJ180)+(AI181-AJ181))*(AI178/SUM(AI175:AI179))</f>
        <v>0</v>
      </c>
      <c r="AK178" s="40">
        <f t="shared" ref="AK178" si="3291">AJ178+((AJ180-AK180)+(AJ181-AK181))*(AJ178/SUM(AJ175:AJ179))</f>
        <v>0</v>
      </c>
      <c r="AL178" s="40">
        <f t="shared" ref="AL178" si="3292">AK178+((AK180-AL180)+(AK181-AL181))*(AK178/SUM(AK175:AK179))</f>
        <v>0</v>
      </c>
      <c r="AM178" s="40">
        <f t="shared" ref="AM178" si="3293">AL178+((AL180-AM180)+(AL181-AM181))*(AL178/SUM(AL175:AL179))</f>
        <v>0</v>
      </c>
      <c r="AN178" s="40">
        <f t="shared" ref="AN178" si="3294">AM178+((AM180-AN180)+(AM181-AN181))*(AM178/SUM(AM175:AM179))</f>
        <v>0</v>
      </c>
      <c r="AO178" s="40">
        <f t="shared" ref="AO178" si="3295">AN178+((AN180-AO180)+(AN181-AO181))*(AN178/SUM(AN175:AN179))</f>
        <v>0</v>
      </c>
      <c r="AP178" s="40">
        <f t="shared" ref="AP178" si="3296">AO178+((AO180-AP180)+(AO181-AP181))*(AO178/SUM(AO175:AO179))</f>
        <v>0</v>
      </c>
      <c r="AQ178" s="40">
        <f t="shared" ref="AQ178" si="3297">AP178+((AP180-AQ180)+(AP181-AQ181))*(AP178/SUM(AP175:AP179))</f>
        <v>0</v>
      </c>
      <c r="AR178" s="40">
        <f t="shared" ref="AR178" si="3298">AQ178+((AQ180-AR180)+(AQ181-AR181))*(AQ178/SUM(AQ175:AQ179))</f>
        <v>0</v>
      </c>
      <c r="AS178" s="41">
        <f t="shared" ref="AS178" si="3299">AR178+((AR180-AS180)+(AR181-AS181))*(AR178/SUM(AR175:AR179))</f>
        <v>0</v>
      </c>
      <c r="AU178" s="10" cm="1">
        <f t="array" ref="AU178">IF($D178="","",INDEX('Data - CO2'!$B$5:$AP$53,MATCH(Kulturmodeller!$D178,'Data - CO2'!$A$5:$A$53,0),AU$20)*E178)</f>
        <v>0</v>
      </c>
      <c r="AV178" cm="1">
        <f t="array" ref="AV178">IF($D178="","",INDEX('Data - CO2'!$B$5:$AP$53,MATCH(Kulturmodeller!$D178,'Data - CO2'!$A$5:$A$53,0),AV$20)*F178)</f>
        <v>0</v>
      </c>
      <c r="AW178" cm="1">
        <f t="array" ref="AW178">IF($D178="","",INDEX('Data - CO2'!$B$5:$AP$53,MATCH(Kulturmodeller!$D178,'Data - CO2'!$A$5:$A$53,0),AW$20)*G178)</f>
        <v>0</v>
      </c>
      <c r="AX178" cm="1">
        <f t="array" ref="AX178">IF($D178="","",INDEX('Data - CO2'!$B$5:$AP$53,MATCH(Kulturmodeller!$D178,'Data - CO2'!$A$5:$A$53,0),AX$20)*H178)</f>
        <v>0</v>
      </c>
      <c r="AY178" cm="1">
        <f t="array" ref="AY178">IF($D178="","",INDEX('Data - CO2'!$B$5:$AP$53,MATCH(Kulturmodeller!$D178,'Data - CO2'!$A$5:$A$53,0),AY$20)*I178)</f>
        <v>0</v>
      </c>
      <c r="AZ178" cm="1">
        <f t="array" ref="AZ178">IF($D178="","",INDEX('Data - CO2'!$B$5:$AP$53,MATCH(Kulturmodeller!$D178,'Data - CO2'!$A$5:$A$53,0),AZ$20)*J178*$B174)</f>
        <v>0</v>
      </c>
      <c r="BA178" cm="1">
        <f t="array" ref="BA178">IF($D178="","",INDEX('Data - CO2'!$B$5:$AP$53,MATCH(Kulturmodeller!$D178,'Data - CO2'!$A$5:$A$53,0),BA$20)*K178*$B174)</f>
        <v>0</v>
      </c>
      <c r="BB178" cm="1">
        <f t="array" ref="BB178">IF($D178="","",INDEX('Data - CO2'!$B$5:$AP$53,MATCH(Kulturmodeller!$D178,'Data - CO2'!$A$5:$A$53,0),BB$20)*L178*$B174)</f>
        <v>0</v>
      </c>
      <c r="BC178" cm="1">
        <f t="array" ref="BC178">IF($D178="","",INDEX('Data - CO2'!$B$5:$AP$53,MATCH(Kulturmodeller!$D178,'Data - CO2'!$A$5:$A$53,0),BC$20)*M178*$B174)</f>
        <v>0</v>
      </c>
      <c r="BD178" cm="1">
        <f t="array" ref="BD178">IF($D178="","",INDEX('Data - CO2'!$B$5:$AP$53,MATCH(Kulturmodeller!$D178,'Data - CO2'!$A$5:$A$53,0),BD$20)*N178*$B174)</f>
        <v>0</v>
      </c>
      <c r="BE178" cm="1">
        <f t="array" ref="BE178">IF($D178="","",INDEX('Data - CO2'!$B$5:$AP$53,MATCH(Kulturmodeller!$D178,'Data - CO2'!$A$5:$A$53,0),BE$20)*O178*$B174)</f>
        <v>0</v>
      </c>
      <c r="BF178" cm="1">
        <f t="array" ref="BF178">IF($D178="","",INDEX('Data - CO2'!$B$5:$AP$53,MATCH(Kulturmodeller!$D178,'Data - CO2'!$A$5:$A$53,0),BF$20)*P178*$B174)</f>
        <v>0</v>
      </c>
      <c r="BG178" cm="1">
        <f t="array" ref="BG178">IF($D178="","",INDEX('Data - CO2'!$B$5:$AP$53,MATCH(Kulturmodeller!$D178,'Data - CO2'!$A$5:$A$53,0),BG$20)*Q178*$B174)</f>
        <v>0</v>
      </c>
      <c r="BH178" cm="1">
        <f t="array" ref="BH178">IF($D178="","",INDEX('Data - CO2'!$B$5:$AP$53,MATCH(Kulturmodeller!$D178,'Data - CO2'!$A$5:$A$53,0),BH$20)*R178*$B174)</f>
        <v>0</v>
      </c>
      <c r="BI178" cm="1">
        <f t="array" ref="BI178">IF($D178="","",INDEX('Data - CO2'!$B$5:$AP$53,MATCH(Kulturmodeller!$D178,'Data - CO2'!$A$5:$A$53,0),BI$20)*S178*$B174)</f>
        <v>0</v>
      </c>
      <c r="BJ178" cm="1">
        <f t="array" ref="BJ178">IF($D178="","",INDEX('Data - CO2'!$B$5:$AP$53,MATCH(Kulturmodeller!$D178,'Data - CO2'!$A$5:$A$53,0),BJ$20)*T178*$B174)</f>
        <v>0</v>
      </c>
      <c r="BK178" cm="1">
        <f t="array" ref="BK178">IF($D178="","",INDEX('Data - CO2'!$B$5:$AP$53,MATCH(Kulturmodeller!$D178,'Data - CO2'!$A$5:$A$53,0),BK$20)*U178*$B174)</f>
        <v>0</v>
      </c>
      <c r="BL178" cm="1">
        <f t="array" ref="BL178">IF($D178="","",INDEX('Data - CO2'!$B$5:$AP$53,MATCH(Kulturmodeller!$D178,'Data - CO2'!$A$5:$A$53,0),BL$20)*V178*$B174)</f>
        <v>0</v>
      </c>
      <c r="BM178" cm="1">
        <f t="array" ref="BM178">IF($D178="","",INDEX('Data - CO2'!$B$5:$AP$53,MATCH(Kulturmodeller!$D178,'Data - CO2'!$A$5:$A$53,0),BM$20)*W178*$B174)</f>
        <v>0</v>
      </c>
      <c r="BN178" cm="1">
        <f t="array" ref="BN178">IF($D178="","",INDEX('Data - CO2'!$B$5:$AP$53,MATCH(Kulturmodeller!$D178,'Data - CO2'!$A$5:$A$53,0),BN$20)*X178*$B174)</f>
        <v>0</v>
      </c>
      <c r="BO178" cm="1">
        <f t="array" ref="BO178">IF($D178="","",INDEX('Data - CO2'!$B$5:$AP$53,MATCH(Kulturmodeller!$D178,'Data - CO2'!$A$5:$A$53,0),BO$20)*Y178*$B174)</f>
        <v>0</v>
      </c>
      <c r="BP178" cm="1">
        <f t="array" ref="BP178">IF($D178="","",INDEX('Data - CO2'!$B$5:$AP$53,MATCH(Kulturmodeller!$D178,'Data - CO2'!$A$5:$A$53,0),BP$20)*Z178*$B174)</f>
        <v>0</v>
      </c>
      <c r="BQ178" cm="1">
        <f t="array" ref="BQ178">IF($D178="","",INDEX('Data - CO2'!$B$5:$AP$53,MATCH(Kulturmodeller!$D178,'Data - CO2'!$A$5:$A$53,0),BQ$20)*AA178*$B174)</f>
        <v>0</v>
      </c>
      <c r="BR178" cm="1">
        <f t="array" ref="BR178">IF($D178="","",INDEX('Data - CO2'!$B$5:$AP$53,MATCH(Kulturmodeller!$D178,'Data - CO2'!$A$5:$A$53,0),BR$20)*AB178*$B174)</f>
        <v>0</v>
      </c>
      <c r="BS178" cm="1">
        <f t="array" ref="BS178">IF($D178="","",INDEX('Data - CO2'!$B$5:$AP$53,MATCH(Kulturmodeller!$D178,'Data - CO2'!$A$5:$A$53,0),BS$20)*AC178*$B174)</f>
        <v>0</v>
      </c>
      <c r="BT178" cm="1">
        <f t="array" ref="BT178">IF($D178="","",INDEX('Data - CO2'!$B$5:$AP$53,MATCH(Kulturmodeller!$D178,'Data - CO2'!$A$5:$A$53,0),BT$20)*AD178*$B174)</f>
        <v>0</v>
      </c>
      <c r="BU178" cm="1">
        <f t="array" ref="BU178">IF($D178="","",INDEX('Data - CO2'!$B$5:$AP$53,MATCH(Kulturmodeller!$D178,'Data - CO2'!$A$5:$A$53,0),BU$20)*AE178*$B174)</f>
        <v>0</v>
      </c>
      <c r="BV178" cm="1">
        <f t="array" ref="BV178">IF($D178="","",INDEX('Data - CO2'!$B$5:$AP$53,MATCH(Kulturmodeller!$D178,'Data - CO2'!$A$5:$A$53,0),BV$20)*AF178*$B174)</f>
        <v>0</v>
      </c>
      <c r="BW178" cm="1">
        <f t="array" ref="BW178">IF($D178="","",INDEX('Data - CO2'!$B$5:$AP$53,MATCH(Kulturmodeller!$D178,'Data - CO2'!$A$5:$A$53,0),BW$20)*AG178*$B174)</f>
        <v>0</v>
      </c>
      <c r="BX178" cm="1">
        <f t="array" ref="BX178">IF($D178="","",INDEX('Data - CO2'!$B$5:$AP$53,MATCH(Kulturmodeller!$D178,'Data - CO2'!$A$5:$A$53,0),BX$20)*AH178*$B174)</f>
        <v>0</v>
      </c>
      <c r="BY178" cm="1">
        <f t="array" ref="BY178">IF($D178="","",INDEX('Data - CO2'!$B$5:$AP$53,MATCH(Kulturmodeller!$D178,'Data - CO2'!$A$5:$A$53,0),BY$20)*AI178*$B174)</f>
        <v>0</v>
      </c>
      <c r="BZ178" cm="1">
        <f t="array" ref="BZ178">IF($D178="","",INDEX('Data - CO2'!$B$5:$AP$53,MATCH(Kulturmodeller!$D178,'Data - CO2'!$A$5:$A$53,0),BZ$20)*AJ178*$B174)</f>
        <v>0</v>
      </c>
      <c r="CA178" cm="1">
        <f t="array" ref="CA178">IF($D178="","",INDEX('Data - CO2'!$B$5:$AP$53,MATCH(Kulturmodeller!$D178,'Data - CO2'!$A$5:$A$53,0),CA$20)*AK178*$B174)</f>
        <v>0</v>
      </c>
      <c r="CB178" cm="1">
        <f t="array" ref="CB178">IF($D178="","",INDEX('Data - CO2'!$B$5:$AP$53,MATCH(Kulturmodeller!$D178,'Data - CO2'!$A$5:$A$53,0),CB$20)*AL178*$B174)</f>
        <v>0</v>
      </c>
      <c r="CC178" cm="1">
        <f t="array" ref="CC178">IF($D178="","",INDEX('Data - CO2'!$B$5:$AP$53,MATCH(Kulturmodeller!$D178,'Data - CO2'!$A$5:$A$53,0),CC$20)*AM178*$B174)</f>
        <v>0</v>
      </c>
      <c r="CD178" cm="1">
        <f t="array" ref="CD178">IF($D178="","",INDEX('Data - CO2'!$B$5:$AP$53,MATCH(Kulturmodeller!$D178,'Data - CO2'!$A$5:$A$53,0),CD$20)*AN178*$B174)</f>
        <v>0</v>
      </c>
      <c r="CE178" cm="1">
        <f t="array" ref="CE178">IF($D178="","",INDEX('Data - CO2'!$B$5:$AP$53,MATCH(Kulturmodeller!$D178,'Data - CO2'!$A$5:$A$53,0),CE$20)*AO178*$B174)</f>
        <v>0</v>
      </c>
      <c r="CF178" cm="1">
        <f t="array" ref="CF178">IF($D178="","",INDEX('Data - CO2'!$B$5:$AP$53,MATCH(Kulturmodeller!$D178,'Data - CO2'!$A$5:$A$53,0),CF$20)*AP178*$B174)</f>
        <v>0</v>
      </c>
      <c r="CG178" cm="1">
        <f t="array" ref="CG178">IF($D178="","",INDEX('Data - CO2'!$B$5:$AP$53,MATCH(Kulturmodeller!$D178,'Data - CO2'!$A$5:$A$53,0),CG$20)*AQ178*$B174)</f>
        <v>0</v>
      </c>
      <c r="CH178" cm="1">
        <f t="array" ref="CH178">IF($D178="","",INDEX('Data - CO2'!$B$5:$AP$53,MATCH(Kulturmodeller!$D178,'Data - CO2'!$A$5:$A$53,0),CH$20)*AR178*$B174)</f>
        <v>0</v>
      </c>
      <c r="CI178" s="11" cm="1">
        <f t="array" ref="CI178">IF($D178="","",INDEX('Data - CO2'!$B$5:$AP$53,MATCH(Kulturmodeller!$D178,'Data - CO2'!$A$5:$A$53,0),CI$20)*AS178*$B174)</f>
        <v>0</v>
      </c>
    </row>
    <row r="179" spans="1:87" x14ac:dyDescent="0.3">
      <c r="A179" s="42" t="s">
        <v>85</v>
      </c>
      <c r="B179" s="42"/>
      <c r="C179" s="124">
        <f>'Katalog over Kulturmodeller '!F67</f>
        <v>0</v>
      </c>
      <c r="D179" s="129"/>
      <c r="E179" s="140">
        <f>'Katalog over Kulturmodeller '!W67</f>
        <v>0</v>
      </c>
      <c r="F179" s="46">
        <f>E179+((E180-F180)+(E181-F181))*(E179/SUM(E175:E179))</f>
        <v>0</v>
      </c>
      <c r="G179" s="46">
        <f t="shared" ref="G179" si="3300">F179+((F180-G180)+(F181-G181))*(F179/SUM(F175:F179))</f>
        <v>0</v>
      </c>
      <c r="H179" s="46">
        <f t="shared" ref="H179" si="3301">G179+((G180-H180)+(G181-H181))*(G179/SUM(G175:G179))</f>
        <v>0</v>
      </c>
      <c r="I179" s="46">
        <f t="shared" ref="I179" si="3302">H179+((H180-I180)+(H181-I181))*(H179/SUM(H175:H179))</f>
        <v>0</v>
      </c>
      <c r="J179" s="46">
        <f t="shared" ref="J179" si="3303">I179+((I180-J180)+(I181-J181))*(I179/SUM(I175:I179))</f>
        <v>0</v>
      </c>
      <c r="K179" s="46">
        <f t="shared" ref="K179" si="3304">J179+((J180-K180)+(J181-K181))*(J179/SUM(J175:J179))</f>
        <v>0</v>
      </c>
      <c r="L179" s="46">
        <f t="shared" ref="L179" si="3305">K179+((K180-L180)+(K181-L181))*(K179/SUM(K175:K179))</f>
        <v>0</v>
      </c>
      <c r="M179" s="46">
        <f t="shared" ref="M179" si="3306">L179+((L180-M180)+(L181-M181))*(L179/SUM(L175:L179))</f>
        <v>0</v>
      </c>
      <c r="N179" s="46">
        <f t="shared" ref="N179" si="3307">M179+((M180-N180)+(M181-N181))*(M179/SUM(M175:M179))</f>
        <v>0</v>
      </c>
      <c r="O179" s="46">
        <f t="shared" ref="O179" si="3308">N179+((N180-O180)+(N181-O181))*(N179/SUM(N175:N179))</f>
        <v>0</v>
      </c>
      <c r="P179" s="46">
        <f t="shared" ref="P179" si="3309">O179+((O180-P180)+(O181-P181))*(O179/SUM(O175:O179))</f>
        <v>0</v>
      </c>
      <c r="Q179" s="46">
        <f t="shared" ref="Q179" si="3310">P179+((P180-Q180)+(P181-Q181))*(P179/SUM(P175:P179))</f>
        <v>0</v>
      </c>
      <c r="R179" s="46">
        <f t="shared" ref="R179" si="3311">Q179+((Q180-R180)+(Q181-R181))*(Q179/SUM(Q175:Q179))</f>
        <v>0</v>
      </c>
      <c r="S179" s="46">
        <f t="shared" ref="S179" si="3312">R179+((R180-S180)+(R181-S181))*(R179/SUM(R175:R179))</f>
        <v>0</v>
      </c>
      <c r="T179" s="46">
        <f t="shared" ref="T179" si="3313">S179+((S180-T180)+(S181-T181))*(S179/SUM(S175:S179))</f>
        <v>0</v>
      </c>
      <c r="U179" s="46">
        <f t="shared" ref="U179" si="3314">T179+((T180-U180)+(T181-U181))*(T179/SUM(T175:T179))</f>
        <v>0</v>
      </c>
      <c r="V179" s="46">
        <f t="shared" ref="V179" si="3315">U179+((U180-V180)+(U181-V181))*(U179/SUM(U175:U179))</f>
        <v>0</v>
      </c>
      <c r="W179" s="46">
        <f t="shared" ref="W179" si="3316">V179+((V180-W180)+(V181-W181))*(V179/SUM(V175:V179))</f>
        <v>0</v>
      </c>
      <c r="X179" s="46">
        <f t="shared" ref="X179" si="3317">W179+((W180-X180)+(W181-X181))*(W179/SUM(W175:W179))</f>
        <v>0</v>
      </c>
      <c r="Y179" s="46">
        <f t="shared" ref="Y179" si="3318">X179+((X180-Y180)+(X181-Y181))*(X179/SUM(X175:X179))</f>
        <v>0</v>
      </c>
      <c r="Z179" s="46">
        <f t="shared" ref="Z179" si="3319">Y179+((Y180-Z180)+(Y181-Z181))*(Y179/SUM(Y175:Y179))</f>
        <v>0</v>
      </c>
      <c r="AA179" s="46">
        <f t="shared" ref="AA179" si="3320">Z179+((Z180-AA180)+(Z181-AA181))*(Z179/SUM(Z175:Z179))</f>
        <v>0</v>
      </c>
      <c r="AB179" s="46">
        <f t="shared" ref="AB179" si="3321">AA179+((AA180-AB180)+(AA181-AB181))*(AA179/SUM(AA175:AA179))</f>
        <v>0</v>
      </c>
      <c r="AC179" s="46">
        <f t="shared" ref="AC179" si="3322">AB179+((AB180-AC180)+(AB181-AC181))*(AB179/SUM(AB175:AB179))</f>
        <v>0</v>
      </c>
      <c r="AD179" s="46">
        <f t="shared" ref="AD179" si="3323">AC179+((AC180-AD180)+(AC181-AD181))*(AC179/SUM(AC175:AC179))</f>
        <v>0</v>
      </c>
      <c r="AE179" s="46">
        <f t="shared" ref="AE179" si="3324">AD179+((AD180-AE180)+(AD181-AE181))*(AD179/SUM(AD175:AD179))</f>
        <v>0</v>
      </c>
      <c r="AF179" s="46">
        <f t="shared" ref="AF179" si="3325">AE179+((AE180-AF180)+(AE181-AF181))*(AE179/SUM(AE175:AE179))</f>
        <v>0</v>
      </c>
      <c r="AG179" s="46">
        <f t="shared" ref="AG179" si="3326">AF179+((AF180-AG180)+(AF181-AG181))*(AF179/SUM(AF175:AF179))</f>
        <v>0</v>
      </c>
      <c r="AH179" s="46">
        <f t="shared" ref="AH179" si="3327">AG179+((AG180-AH180)+(AG181-AH181))*(AG179/SUM(AG175:AG179))</f>
        <v>0</v>
      </c>
      <c r="AI179" s="46">
        <f t="shared" ref="AI179" si="3328">AH179+((AH180-AI180)+(AH181-AI181))*(AH179/SUM(AH175:AH179))</f>
        <v>0</v>
      </c>
      <c r="AJ179" s="46">
        <f t="shared" ref="AJ179" si="3329">AI179+((AI180-AJ180)+(AI181-AJ181))*(AI179/SUM(AI175:AI179))</f>
        <v>0</v>
      </c>
      <c r="AK179" s="46">
        <f t="shared" ref="AK179" si="3330">AJ179+((AJ180-AK180)+(AJ181-AK181))*(AJ179/SUM(AJ175:AJ179))</f>
        <v>0</v>
      </c>
      <c r="AL179" s="46">
        <f t="shared" ref="AL179" si="3331">AK179+((AK180-AL180)+(AK181-AL181))*(AK179/SUM(AK175:AK179))</f>
        <v>0</v>
      </c>
      <c r="AM179" s="46">
        <f t="shared" ref="AM179" si="3332">AL179+((AL180-AM180)+(AL181-AM181))*(AL179/SUM(AL175:AL179))</f>
        <v>0</v>
      </c>
      <c r="AN179" s="46">
        <f t="shared" ref="AN179" si="3333">AM179+((AM180-AN180)+(AM181-AN181))*(AM179/SUM(AM175:AM179))</f>
        <v>0</v>
      </c>
      <c r="AO179" s="46">
        <f t="shared" ref="AO179" si="3334">AN179+((AN180-AO180)+(AN181-AO181))*(AN179/SUM(AN175:AN179))</f>
        <v>0</v>
      </c>
      <c r="AP179" s="46">
        <f t="shared" ref="AP179" si="3335">AO179+((AO180-AP180)+(AO181-AP181))*(AO179/SUM(AO175:AO179))</f>
        <v>0</v>
      </c>
      <c r="AQ179" s="46">
        <f t="shared" ref="AQ179" si="3336">AP179+((AP180-AQ180)+(AP181-AQ181))*(AP179/SUM(AP175:AP179))</f>
        <v>0</v>
      </c>
      <c r="AR179" s="46">
        <f t="shared" ref="AR179" si="3337">AQ179+((AQ180-AR180)+(AQ181-AR181))*(AQ179/SUM(AQ175:AQ179))</f>
        <v>0</v>
      </c>
      <c r="AS179" s="47">
        <f t="shared" ref="AS179" si="3338">AR179+((AR180-AS180)+(AR181-AS181))*(AR179/SUM(AR175:AR179))</f>
        <v>0</v>
      </c>
      <c r="AU179" s="10" t="str" cm="1">
        <f t="array" ref="AU179">IF($D179="","",INDEX('Data - CO2'!$B$5:$AP$53,MATCH(Kulturmodeller!$D179,'Data - CO2'!$A$5:$A$53,0),AU$20)*E179)</f>
        <v/>
      </c>
      <c r="AV179" t="str" cm="1">
        <f t="array" ref="AV179">IF($D179="","",INDEX('Data - CO2'!$B$5:$AP$53,MATCH(Kulturmodeller!$D179,'Data - CO2'!$A$5:$A$53,0),AV$20)*F179)</f>
        <v/>
      </c>
      <c r="AW179" t="str" cm="1">
        <f t="array" ref="AW179">IF($D179="","",INDEX('Data - CO2'!$B$5:$AP$53,MATCH(Kulturmodeller!$D179,'Data - CO2'!$A$5:$A$53,0),AW$20)*G179)</f>
        <v/>
      </c>
      <c r="AX179" t="str" cm="1">
        <f t="array" ref="AX179">IF($D179="","",INDEX('Data - CO2'!$B$5:$AP$53,MATCH(Kulturmodeller!$D179,'Data - CO2'!$A$5:$A$53,0),AX$20)*H179)</f>
        <v/>
      </c>
      <c r="AY179" t="str" cm="1">
        <f t="array" ref="AY179">IF($D179="","",INDEX('Data - CO2'!$B$5:$AP$53,MATCH(Kulturmodeller!$D179,'Data - CO2'!$A$5:$A$53,0),AY$20)*I179)</f>
        <v/>
      </c>
      <c r="AZ179" t="str" cm="1">
        <f t="array" ref="AZ179">IF($D179="","",INDEX('Data - CO2'!$B$5:$AP$53,MATCH(Kulturmodeller!$D179,'Data - CO2'!$A$5:$A$53,0),AZ$20)*J179*$B174)</f>
        <v/>
      </c>
      <c r="BA179" t="str" cm="1">
        <f t="array" ref="BA179">IF($D179="","",INDEX('Data - CO2'!$B$5:$AP$53,MATCH(Kulturmodeller!$D179,'Data - CO2'!$A$5:$A$53,0),BA$20)*K179*$B174)</f>
        <v/>
      </c>
      <c r="BB179" t="str" cm="1">
        <f t="array" ref="BB179">IF($D179="","",INDEX('Data - CO2'!$B$5:$AP$53,MATCH(Kulturmodeller!$D179,'Data - CO2'!$A$5:$A$53,0),BB$20)*L179*$B174)</f>
        <v/>
      </c>
      <c r="BC179" t="str" cm="1">
        <f t="array" ref="BC179">IF($D179="","",INDEX('Data - CO2'!$B$5:$AP$53,MATCH(Kulturmodeller!$D179,'Data - CO2'!$A$5:$A$53,0),BC$20)*M179*$B174)</f>
        <v/>
      </c>
      <c r="BD179" t="str" cm="1">
        <f t="array" ref="BD179">IF($D179="","",INDEX('Data - CO2'!$B$5:$AP$53,MATCH(Kulturmodeller!$D179,'Data - CO2'!$A$5:$A$53,0),BD$20)*N179*$B174)</f>
        <v/>
      </c>
      <c r="BE179" t="str" cm="1">
        <f t="array" ref="BE179">IF($D179="","",INDEX('Data - CO2'!$B$5:$AP$53,MATCH(Kulturmodeller!$D179,'Data - CO2'!$A$5:$A$53,0),BE$20)*O179*$B174)</f>
        <v/>
      </c>
      <c r="BF179" t="str" cm="1">
        <f t="array" ref="BF179">IF($D179="","",INDEX('Data - CO2'!$B$5:$AP$53,MATCH(Kulturmodeller!$D179,'Data - CO2'!$A$5:$A$53,0),BF$20)*P179*$B174)</f>
        <v/>
      </c>
      <c r="BG179" t="str" cm="1">
        <f t="array" ref="BG179">IF($D179="","",INDEX('Data - CO2'!$B$5:$AP$53,MATCH(Kulturmodeller!$D179,'Data - CO2'!$A$5:$A$53,0),BG$20)*Q179*$B174)</f>
        <v/>
      </c>
      <c r="BH179" t="str" cm="1">
        <f t="array" ref="BH179">IF($D179="","",INDEX('Data - CO2'!$B$5:$AP$53,MATCH(Kulturmodeller!$D179,'Data - CO2'!$A$5:$A$53,0),BH$20)*R179*$B174)</f>
        <v/>
      </c>
      <c r="BI179" t="str" cm="1">
        <f t="array" ref="BI179">IF($D179="","",INDEX('Data - CO2'!$B$5:$AP$53,MATCH(Kulturmodeller!$D179,'Data - CO2'!$A$5:$A$53,0),BI$20)*S179*$B174)</f>
        <v/>
      </c>
      <c r="BJ179" t="str" cm="1">
        <f t="array" ref="BJ179">IF($D179="","",INDEX('Data - CO2'!$B$5:$AP$53,MATCH(Kulturmodeller!$D179,'Data - CO2'!$A$5:$A$53,0),BJ$20)*T179*$B174)</f>
        <v/>
      </c>
      <c r="BK179" t="str" cm="1">
        <f t="array" ref="BK179">IF($D179="","",INDEX('Data - CO2'!$B$5:$AP$53,MATCH(Kulturmodeller!$D179,'Data - CO2'!$A$5:$A$53,0),BK$20)*U179*$B174)</f>
        <v/>
      </c>
      <c r="BL179" t="str" cm="1">
        <f t="array" ref="BL179">IF($D179="","",INDEX('Data - CO2'!$B$5:$AP$53,MATCH(Kulturmodeller!$D179,'Data - CO2'!$A$5:$A$53,0),BL$20)*V179*$B174)</f>
        <v/>
      </c>
      <c r="BM179" t="str" cm="1">
        <f t="array" ref="BM179">IF($D179="","",INDEX('Data - CO2'!$B$5:$AP$53,MATCH(Kulturmodeller!$D179,'Data - CO2'!$A$5:$A$53,0),BM$20)*W179*$B174)</f>
        <v/>
      </c>
      <c r="BN179" t="str" cm="1">
        <f t="array" ref="BN179">IF($D179="","",INDEX('Data - CO2'!$B$5:$AP$53,MATCH(Kulturmodeller!$D179,'Data - CO2'!$A$5:$A$53,0),BN$20)*X179*$B174)</f>
        <v/>
      </c>
      <c r="BO179" t="str" cm="1">
        <f t="array" ref="BO179">IF($D179="","",INDEX('Data - CO2'!$B$5:$AP$53,MATCH(Kulturmodeller!$D179,'Data - CO2'!$A$5:$A$53,0),BO$20)*Y179*$B174)</f>
        <v/>
      </c>
      <c r="BP179" t="str" cm="1">
        <f t="array" ref="BP179">IF($D179="","",INDEX('Data - CO2'!$B$5:$AP$53,MATCH(Kulturmodeller!$D179,'Data - CO2'!$A$5:$A$53,0),BP$20)*Z179*$B174)</f>
        <v/>
      </c>
      <c r="BQ179" t="str" cm="1">
        <f t="array" ref="BQ179">IF($D179="","",INDEX('Data - CO2'!$B$5:$AP$53,MATCH(Kulturmodeller!$D179,'Data - CO2'!$A$5:$A$53,0),BQ$20)*AA179*$B174)</f>
        <v/>
      </c>
      <c r="BR179" t="str" cm="1">
        <f t="array" ref="BR179">IF($D179="","",INDEX('Data - CO2'!$B$5:$AP$53,MATCH(Kulturmodeller!$D179,'Data - CO2'!$A$5:$A$53,0),BR$20)*AB179*$B174)</f>
        <v/>
      </c>
      <c r="BS179" t="str" cm="1">
        <f t="array" ref="BS179">IF($D179="","",INDEX('Data - CO2'!$B$5:$AP$53,MATCH(Kulturmodeller!$D179,'Data - CO2'!$A$5:$A$53,0),BS$20)*AC179*$B174)</f>
        <v/>
      </c>
      <c r="BT179" t="str" cm="1">
        <f t="array" ref="BT179">IF($D179="","",INDEX('Data - CO2'!$B$5:$AP$53,MATCH(Kulturmodeller!$D179,'Data - CO2'!$A$5:$A$53,0),BT$20)*AD179*$B174)</f>
        <v/>
      </c>
      <c r="BU179" t="str" cm="1">
        <f t="array" ref="BU179">IF($D179="","",INDEX('Data - CO2'!$B$5:$AP$53,MATCH(Kulturmodeller!$D179,'Data - CO2'!$A$5:$A$53,0),BU$20)*AE179*$B174)</f>
        <v/>
      </c>
      <c r="BV179" t="str" cm="1">
        <f t="array" ref="BV179">IF($D179="","",INDEX('Data - CO2'!$B$5:$AP$53,MATCH(Kulturmodeller!$D179,'Data - CO2'!$A$5:$A$53,0),BV$20)*AF179*$B174)</f>
        <v/>
      </c>
      <c r="BW179" t="str" cm="1">
        <f t="array" ref="BW179">IF($D179="","",INDEX('Data - CO2'!$B$5:$AP$53,MATCH(Kulturmodeller!$D179,'Data - CO2'!$A$5:$A$53,0),BW$20)*AG179*$B174)</f>
        <v/>
      </c>
      <c r="BX179" t="str" cm="1">
        <f t="array" ref="BX179">IF($D179="","",INDEX('Data - CO2'!$B$5:$AP$53,MATCH(Kulturmodeller!$D179,'Data - CO2'!$A$5:$A$53,0),BX$20)*AH179*$B174)</f>
        <v/>
      </c>
      <c r="BY179" t="str" cm="1">
        <f t="array" ref="BY179">IF($D179="","",INDEX('Data - CO2'!$B$5:$AP$53,MATCH(Kulturmodeller!$D179,'Data - CO2'!$A$5:$A$53,0),BY$20)*AI179*$B174)</f>
        <v/>
      </c>
      <c r="BZ179" t="str" cm="1">
        <f t="array" ref="BZ179">IF($D179="","",INDEX('Data - CO2'!$B$5:$AP$53,MATCH(Kulturmodeller!$D179,'Data - CO2'!$A$5:$A$53,0),BZ$20)*AJ179*$B174)</f>
        <v/>
      </c>
      <c r="CA179" t="str" cm="1">
        <f t="array" ref="CA179">IF($D179="","",INDEX('Data - CO2'!$B$5:$AP$53,MATCH(Kulturmodeller!$D179,'Data - CO2'!$A$5:$A$53,0),CA$20)*AK179*$B174)</f>
        <v/>
      </c>
      <c r="CB179" t="str" cm="1">
        <f t="array" ref="CB179">IF($D179="","",INDEX('Data - CO2'!$B$5:$AP$53,MATCH(Kulturmodeller!$D179,'Data - CO2'!$A$5:$A$53,0),CB$20)*AL179*$B174)</f>
        <v/>
      </c>
      <c r="CC179" t="str" cm="1">
        <f t="array" ref="CC179">IF($D179="","",INDEX('Data - CO2'!$B$5:$AP$53,MATCH(Kulturmodeller!$D179,'Data - CO2'!$A$5:$A$53,0),CC$20)*AM179*$B174)</f>
        <v/>
      </c>
      <c r="CD179" t="str" cm="1">
        <f t="array" ref="CD179">IF($D179="","",INDEX('Data - CO2'!$B$5:$AP$53,MATCH(Kulturmodeller!$D179,'Data - CO2'!$A$5:$A$53,0),CD$20)*AN179*$B174)</f>
        <v/>
      </c>
      <c r="CE179" t="str" cm="1">
        <f t="array" ref="CE179">IF($D179="","",INDEX('Data - CO2'!$B$5:$AP$53,MATCH(Kulturmodeller!$D179,'Data - CO2'!$A$5:$A$53,0),CE$20)*AO179*$B174)</f>
        <v/>
      </c>
      <c r="CF179" t="str" cm="1">
        <f t="array" ref="CF179">IF($D179="","",INDEX('Data - CO2'!$B$5:$AP$53,MATCH(Kulturmodeller!$D179,'Data - CO2'!$A$5:$A$53,0),CF$20)*AP179*$B174)</f>
        <v/>
      </c>
      <c r="CG179" t="str" cm="1">
        <f t="array" ref="CG179">IF($D179="","",INDEX('Data - CO2'!$B$5:$AP$53,MATCH(Kulturmodeller!$D179,'Data - CO2'!$A$5:$A$53,0),CG$20)*AQ179*$B174)</f>
        <v/>
      </c>
      <c r="CH179" t="str" cm="1">
        <f t="array" ref="CH179">IF($D179="","",INDEX('Data - CO2'!$B$5:$AP$53,MATCH(Kulturmodeller!$D179,'Data - CO2'!$A$5:$A$53,0),CH$20)*AR179*$B174)</f>
        <v/>
      </c>
      <c r="CI179" s="11" t="str" cm="1">
        <f t="array" ref="CI179">IF($D179="","",INDEX('Data - CO2'!$B$5:$AP$53,MATCH(Kulturmodeller!$D179,'Data - CO2'!$A$5:$A$53,0),CI$20)*AS179*$B174)</f>
        <v/>
      </c>
    </row>
    <row r="180" spans="1:87" x14ac:dyDescent="0.3">
      <c r="A180" s="351" t="s">
        <v>637</v>
      </c>
      <c r="B180" s="49"/>
      <c r="C180" s="130" t="str">
        <f>'Katalog over Kulturmodeller '!F68</f>
        <v>Valgfri</v>
      </c>
      <c r="D180" s="131" t="s">
        <v>58</v>
      </c>
      <c r="E180" s="139">
        <f>'Katalog over Kulturmodeller '!W68</f>
        <v>0.1</v>
      </c>
      <c r="F180" s="40">
        <f>E180</f>
        <v>0.1</v>
      </c>
      <c r="G180" s="40">
        <f t="shared" ref="G180:G181" si="3339">F180</f>
        <v>0.1</v>
      </c>
      <c r="H180" s="40">
        <f>G180*2/3</f>
        <v>6.6666666666666666E-2</v>
      </c>
      <c r="I180" s="40">
        <f>H180*0.5</f>
        <v>3.3333333333333333E-2</v>
      </c>
      <c r="J180" s="40">
        <v>0</v>
      </c>
      <c r="K180" s="40">
        <f t="shared" ref="K180:K181" si="3340">J180</f>
        <v>0</v>
      </c>
      <c r="L180" s="40">
        <f t="shared" ref="L180:L181" si="3341">K180</f>
        <v>0</v>
      </c>
      <c r="M180" s="40">
        <f t="shared" ref="M180:M181" si="3342">L180</f>
        <v>0</v>
      </c>
      <c r="N180" s="40">
        <f t="shared" ref="N180:N181" si="3343">M180</f>
        <v>0</v>
      </c>
      <c r="O180" s="40">
        <f t="shared" ref="O180:O181" si="3344">N180</f>
        <v>0</v>
      </c>
      <c r="P180" s="40">
        <f t="shared" ref="P180:P181" si="3345">O180</f>
        <v>0</v>
      </c>
      <c r="Q180" s="40">
        <f t="shared" ref="Q180:Q181" si="3346">P180</f>
        <v>0</v>
      </c>
      <c r="R180" s="40">
        <f t="shared" ref="R180:R181" si="3347">Q180</f>
        <v>0</v>
      </c>
      <c r="S180" s="40">
        <f t="shared" ref="S180:S181" si="3348">R180</f>
        <v>0</v>
      </c>
      <c r="T180" s="40">
        <f t="shared" ref="T180:T181" si="3349">S180</f>
        <v>0</v>
      </c>
      <c r="U180" s="40">
        <f t="shared" ref="U180:U181" si="3350">T180</f>
        <v>0</v>
      </c>
      <c r="V180" s="40">
        <f t="shared" ref="V180:V181" si="3351">U180</f>
        <v>0</v>
      </c>
      <c r="W180" s="40">
        <f t="shared" ref="W180:W181" si="3352">V180</f>
        <v>0</v>
      </c>
      <c r="X180" s="40">
        <f t="shared" ref="X180:X181" si="3353">W180</f>
        <v>0</v>
      </c>
      <c r="Y180" s="40">
        <f t="shared" ref="Y180:Y181" si="3354">X180</f>
        <v>0</v>
      </c>
      <c r="Z180" s="40">
        <f t="shared" ref="Z180:Z181" si="3355">Y180</f>
        <v>0</v>
      </c>
      <c r="AA180" s="40">
        <f t="shared" ref="AA180:AA181" si="3356">Z180</f>
        <v>0</v>
      </c>
      <c r="AB180" s="40">
        <f t="shared" ref="AB180:AB181" si="3357">AA180</f>
        <v>0</v>
      </c>
      <c r="AC180" s="40">
        <f t="shared" ref="AC180:AC181" si="3358">AB180</f>
        <v>0</v>
      </c>
      <c r="AD180" s="40">
        <f t="shared" ref="AD180:AD181" si="3359">AC180</f>
        <v>0</v>
      </c>
      <c r="AE180" s="40">
        <f t="shared" ref="AE180:AE181" si="3360">AD180</f>
        <v>0</v>
      </c>
      <c r="AF180" s="40">
        <f t="shared" ref="AF180:AF181" si="3361">AE180</f>
        <v>0</v>
      </c>
      <c r="AG180" s="40">
        <f t="shared" ref="AG180:AG181" si="3362">AF180</f>
        <v>0</v>
      </c>
      <c r="AH180" s="40">
        <f t="shared" ref="AH180:AH181" si="3363">AG180</f>
        <v>0</v>
      </c>
      <c r="AI180" s="40">
        <f t="shared" ref="AI180:AI181" si="3364">AH180</f>
        <v>0</v>
      </c>
      <c r="AJ180" s="40">
        <f t="shared" ref="AJ180:AJ181" si="3365">AI180</f>
        <v>0</v>
      </c>
      <c r="AK180" s="40">
        <f t="shared" ref="AK180:AK181" si="3366">AJ180</f>
        <v>0</v>
      </c>
      <c r="AL180" s="40">
        <f t="shared" ref="AL180:AL181" si="3367">AK180</f>
        <v>0</v>
      </c>
      <c r="AM180" s="40">
        <f t="shared" ref="AM180:AM181" si="3368">AL180</f>
        <v>0</v>
      </c>
      <c r="AN180" s="40">
        <f t="shared" ref="AN180:AN181" si="3369">AM180</f>
        <v>0</v>
      </c>
      <c r="AO180" s="40">
        <f t="shared" ref="AO180:AO181" si="3370">AN180</f>
        <v>0</v>
      </c>
      <c r="AP180" s="40">
        <f t="shared" ref="AP180:AP181" si="3371">AO180</f>
        <v>0</v>
      </c>
      <c r="AQ180" s="40">
        <f t="shared" ref="AQ180:AQ181" si="3372">AP180</f>
        <v>0</v>
      </c>
      <c r="AR180" s="40">
        <f t="shared" ref="AR180:AR181" si="3373">AQ180</f>
        <v>0</v>
      </c>
      <c r="AS180" s="41">
        <f t="shared" ref="AS180:AS181" si="3374">AR180</f>
        <v>0</v>
      </c>
      <c r="AU180" s="10" cm="1">
        <f t="array" ref="AU180">IF($D180="","",INDEX('Data - CO2'!$B$5:$AP$53,MATCH(Kulturmodeller!$D180,'Data - CO2'!$A$5:$A$53,0),AU$20)*E180)</f>
        <v>0</v>
      </c>
      <c r="AV180" cm="1">
        <f t="array" ref="AV180">IF($D180="","",INDEX('Data - CO2'!$B$5:$AP$53,MATCH(Kulturmodeller!$D180,'Data - CO2'!$A$5:$A$53,0),AV$20)*F180)</f>
        <v>0.88136465041360701</v>
      </c>
      <c r="AW180" cm="1">
        <f t="array" ref="AW180">IF($D180="","",INDEX('Data - CO2'!$B$5:$AP$53,MATCH(Kulturmodeller!$D180,'Data - CO2'!$A$5:$A$53,0),AW$20)*G180)</f>
        <v>5.1741980743614837</v>
      </c>
      <c r="AX180" cm="1">
        <f t="array" ref="AX180">IF($D180="","",INDEX('Data - CO2'!$B$5:$AP$53,MATCH(Kulturmodeller!$D180,'Data - CO2'!$A$5:$A$53,0),AX$20)*H180)</f>
        <v>6.3399497186418801</v>
      </c>
      <c r="AY180" cm="1">
        <f t="array" ref="AY180">IF($D180="","",INDEX('Data - CO2'!$B$5:$AP$53,MATCH(Kulturmodeller!$D180,'Data - CO2'!$A$5:$A$53,0),AY$20)*I180)</f>
        <v>5.0032133321812431</v>
      </c>
      <c r="AZ180" cm="1">
        <f t="array" ref="AZ180">IF($D180="","",INDEX('Data - CO2'!$B$5:$AP$53,MATCH(Kulturmodeller!$D180,'Data - CO2'!$A$5:$A$53,0),AZ$20)*J180*$B174)</f>
        <v>0</v>
      </c>
      <c r="BA180" cm="1">
        <f t="array" ref="BA180">IF($D180="","",INDEX('Data - CO2'!$B$5:$AP$53,MATCH(Kulturmodeller!$D180,'Data - CO2'!$A$5:$A$53,0),BA$20)*K180*$B174)</f>
        <v>0</v>
      </c>
      <c r="BB180" cm="1">
        <f t="array" ref="BB180">IF($D180="","",INDEX('Data - CO2'!$B$5:$AP$53,MATCH(Kulturmodeller!$D180,'Data - CO2'!$A$5:$A$53,0),BB$20)*L180*$B174)</f>
        <v>0</v>
      </c>
      <c r="BC180" cm="1">
        <f t="array" ref="BC180">IF($D180="","",INDEX('Data - CO2'!$B$5:$AP$53,MATCH(Kulturmodeller!$D180,'Data - CO2'!$A$5:$A$53,0),BC$20)*M180*$B174)</f>
        <v>0</v>
      </c>
      <c r="BD180" cm="1">
        <f t="array" ref="BD180">IF($D180="","",INDEX('Data - CO2'!$B$5:$AP$53,MATCH(Kulturmodeller!$D180,'Data - CO2'!$A$5:$A$53,0),BD$20)*N180*$B174)</f>
        <v>0</v>
      </c>
      <c r="BE180" cm="1">
        <f t="array" ref="BE180">IF($D180="","",INDEX('Data - CO2'!$B$5:$AP$53,MATCH(Kulturmodeller!$D180,'Data - CO2'!$A$5:$A$53,0),BE$20)*O180*$B174)</f>
        <v>0</v>
      </c>
      <c r="BF180" cm="1">
        <f t="array" ref="BF180">IF($D180="","",INDEX('Data - CO2'!$B$5:$AP$53,MATCH(Kulturmodeller!$D180,'Data - CO2'!$A$5:$A$53,0),BF$20)*P180*$B174)</f>
        <v>0</v>
      </c>
      <c r="BG180" cm="1">
        <f t="array" ref="BG180">IF($D180="","",INDEX('Data - CO2'!$B$5:$AP$53,MATCH(Kulturmodeller!$D180,'Data - CO2'!$A$5:$A$53,0),BG$20)*Q180*$B174)</f>
        <v>0</v>
      </c>
      <c r="BH180" cm="1">
        <f t="array" ref="BH180">IF($D180="","",INDEX('Data - CO2'!$B$5:$AP$53,MATCH(Kulturmodeller!$D180,'Data - CO2'!$A$5:$A$53,0),BH$20)*R180*$B174)</f>
        <v>0</v>
      </c>
      <c r="BI180" cm="1">
        <f t="array" ref="BI180">IF($D180="","",INDEX('Data - CO2'!$B$5:$AP$53,MATCH(Kulturmodeller!$D180,'Data - CO2'!$A$5:$A$53,0),BI$20)*S180*$B174)</f>
        <v>0</v>
      </c>
      <c r="BJ180" cm="1">
        <f t="array" ref="BJ180">IF($D180="","",INDEX('Data - CO2'!$B$5:$AP$53,MATCH(Kulturmodeller!$D180,'Data - CO2'!$A$5:$A$53,0),BJ$20)*T180*$B174)</f>
        <v>0</v>
      </c>
      <c r="BK180" cm="1">
        <f t="array" ref="BK180">IF($D180="","",INDEX('Data - CO2'!$B$5:$AP$53,MATCH(Kulturmodeller!$D180,'Data - CO2'!$A$5:$A$53,0),BK$20)*U180*$B174)</f>
        <v>0</v>
      </c>
      <c r="BL180" cm="1">
        <f t="array" ref="BL180">IF($D180="","",INDEX('Data - CO2'!$B$5:$AP$53,MATCH(Kulturmodeller!$D180,'Data - CO2'!$A$5:$A$53,0),BL$20)*V180*$B174)</f>
        <v>0</v>
      </c>
      <c r="BM180" cm="1">
        <f t="array" ref="BM180">IF($D180="","",INDEX('Data - CO2'!$B$5:$AP$53,MATCH(Kulturmodeller!$D180,'Data - CO2'!$A$5:$A$53,0),BM$20)*W180*$B174)</f>
        <v>0</v>
      </c>
      <c r="BN180" cm="1">
        <f t="array" ref="BN180">IF($D180="","",INDEX('Data - CO2'!$B$5:$AP$53,MATCH(Kulturmodeller!$D180,'Data - CO2'!$A$5:$A$53,0),BN$20)*X180*$B174)</f>
        <v>0</v>
      </c>
      <c r="BO180" cm="1">
        <f t="array" ref="BO180">IF($D180="","",INDEX('Data - CO2'!$B$5:$AP$53,MATCH(Kulturmodeller!$D180,'Data - CO2'!$A$5:$A$53,0),BO$20)*Y180*$B174)</f>
        <v>0</v>
      </c>
      <c r="BP180" cm="1">
        <f t="array" ref="BP180">IF($D180="","",INDEX('Data - CO2'!$B$5:$AP$53,MATCH(Kulturmodeller!$D180,'Data - CO2'!$A$5:$A$53,0),BP$20)*Z180*$B174)</f>
        <v>0</v>
      </c>
      <c r="BQ180" cm="1">
        <f t="array" ref="BQ180">IF($D180="","",INDEX('Data - CO2'!$B$5:$AP$53,MATCH(Kulturmodeller!$D180,'Data - CO2'!$A$5:$A$53,0),BQ$20)*AA180*$B174)</f>
        <v>0</v>
      </c>
      <c r="BR180" cm="1">
        <f t="array" ref="BR180">IF($D180="","",INDEX('Data - CO2'!$B$5:$AP$53,MATCH(Kulturmodeller!$D180,'Data - CO2'!$A$5:$A$53,0),BR$20)*AB180*$B174)</f>
        <v>0</v>
      </c>
      <c r="BS180" cm="1">
        <f t="array" ref="BS180">IF($D180="","",INDEX('Data - CO2'!$B$5:$AP$53,MATCH(Kulturmodeller!$D180,'Data - CO2'!$A$5:$A$53,0),BS$20)*AC180*$B174)</f>
        <v>0</v>
      </c>
      <c r="BT180" cm="1">
        <f t="array" ref="BT180">IF($D180="","",INDEX('Data - CO2'!$B$5:$AP$53,MATCH(Kulturmodeller!$D180,'Data - CO2'!$A$5:$A$53,0),BT$20)*AD180*$B174)</f>
        <v>0</v>
      </c>
      <c r="BU180" cm="1">
        <f t="array" ref="BU180">IF($D180="","",INDEX('Data - CO2'!$B$5:$AP$53,MATCH(Kulturmodeller!$D180,'Data - CO2'!$A$5:$A$53,0),BU$20)*AE180*$B174)</f>
        <v>0</v>
      </c>
      <c r="BV180" cm="1">
        <f t="array" ref="BV180">IF($D180="","",INDEX('Data - CO2'!$B$5:$AP$53,MATCH(Kulturmodeller!$D180,'Data - CO2'!$A$5:$A$53,0),BV$20)*AF180*$B174)</f>
        <v>0</v>
      </c>
      <c r="BW180" cm="1">
        <f t="array" ref="BW180">IF($D180="","",INDEX('Data - CO2'!$B$5:$AP$53,MATCH(Kulturmodeller!$D180,'Data - CO2'!$A$5:$A$53,0),BW$20)*AG180*$B174)</f>
        <v>0</v>
      </c>
      <c r="BX180" cm="1">
        <f t="array" ref="BX180">IF($D180="","",INDEX('Data - CO2'!$B$5:$AP$53,MATCH(Kulturmodeller!$D180,'Data - CO2'!$A$5:$A$53,0),BX$20)*AH180*$B174)</f>
        <v>0</v>
      </c>
      <c r="BY180" cm="1">
        <f t="array" ref="BY180">IF($D180="","",INDEX('Data - CO2'!$B$5:$AP$53,MATCH(Kulturmodeller!$D180,'Data - CO2'!$A$5:$A$53,0),BY$20)*AI180*$B174)</f>
        <v>0</v>
      </c>
      <c r="BZ180" cm="1">
        <f t="array" ref="BZ180">IF($D180="","",INDEX('Data - CO2'!$B$5:$AP$53,MATCH(Kulturmodeller!$D180,'Data - CO2'!$A$5:$A$53,0),BZ$20)*AJ180*$B174)</f>
        <v>0</v>
      </c>
      <c r="CA180" cm="1">
        <f t="array" ref="CA180">IF($D180="","",INDEX('Data - CO2'!$B$5:$AP$53,MATCH(Kulturmodeller!$D180,'Data - CO2'!$A$5:$A$53,0),CA$20)*AK180*$B174)</f>
        <v>0</v>
      </c>
      <c r="CB180" cm="1">
        <f t="array" ref="CB180">IF($D180="","",INDEX('Data - CO2'!$B$5:$AP$53,MATCH(Kulturmodeller!$D180,'Data - CO2'!$A$5:$A$53,0),CB$20)*AL180*$B174)</f>
        <v>0</v>
      </c>
      <c r="CC180" cm="1">
        <f t="array" ref="CC180">IF($D180="","",INDEX('Data - CO2'!$B$5:$AP$53,MATCH(Kulturmodeller!$D180,'Data - CO2'!$A$5:$A$53,0),CC$20)*AM180*$B174)</f>
        <v>0</v>
      </c>
      <c r="CD180" cm="1">
        <f t="array" ref="CD180">IF($D180="","",INDEX('Data - CO2'!$B$5:$AP$53,MATCH(Kulturmodeller!$D180,'Data - CO2'!$A$5:$A$53,0),CD$20)*AN180*$B174)</f>
        <v>0</v>
      </c>
      <c r="CE180" cm="1">
        <f t="array" ref="CE180">IF($D180="","",INDEX('Data - CO2'!$B$5:$AP$53,MATCH(Kulturmodeller!$D180,'Data - CO2'!$A$5:$A$53,0),CE$20)*AO180*$B174)</f>
        <v>0</v>
      </c>
      <c r="CF180" cm="1">
        <f t="array" ref="CF180">IF($D180="","",INDEX('Data - CO2'!$B$5:$AP$53,MATCH(Kulturmodeller!$D180,'Data - CO2'!$A$5:$A$53,0),CF$20)*AP180*$B174)</f>
        <v>0</v>
      </c>
      <c r="CG180" cm="1">
        <f t="array" ref="CG180">IF($D180="","",INDEX('Data - CO2'!$B$5:$AP$53,MATCH(Kulturmodeller!$D180,'Data - CO2'!$A$5:$A$53,0),CG$20)*AQ180*$B174)</f>
        <v>0</v>
      </c>
      <c r="CH180" cm="1">
        <f t="array" ref="CH180">IF($D180="","",INDEX('Data - CO2'!$B$5:$AP$53,MATCH(Kulturmodeller!$D180,'Data - CO2'!$A$5:$A$53,0),CH$20)*AR180*$B174)</f>
        <v>0</v>
      </c>
      <c r="CI180" s="11" cm="1">
        <f t="array" ref="CI180">IF($D180="","",INDEX('Data - CO2'!$B$5:$AP$53,MATCH(Kulturmodeller!$D180,'Data - CO2'!$A$5:$A$53,0),CI$20)*AS180*$B174)</f>
        <v>0</v>
      </c>
    </row>
    <row r="181" spans="1:87" x14ac:dyDescent="0.3">
      <c r="A181" s="346" t="s">
        <v>638</v>
      </c>
      <c r="B181" s="42"/>
      <c r="C181" s="128" t="str">
        <f>'Katalog over Kulturmodeller '!F69</f>
        <v>Juletræer (NGR)</v>
      </c>
      <c r="D181" s="129" t="s">
        <v>635</v>
      </c>
      <c r="E181" s="140">
        <f>'Katalog over Kulturmodeller '!W69</f>
        <v>0</v>
      </c>
      <c r="F181" s="40">
        <f>E181</f>
        <v>0</v>
      </c>
      <c r="G181" s="40">
        <f t="shared" si="3339"/>
        <v>0</v>
      </c>
      <c r="H181" s="40">
        <f>G181*2/3</f>
        <v>0</v>
      </c>
      <c r="I181" s="40">
        <f>H181*0.5</f>
        <v>0</v>
      </c>
      <c r="J181" s="40">
        <v>0</v>
      </c>
      <c r="K181" s="40">
        <f t="shared" si="3340"/>
        <v>0</v>
      </c>
      <c r="L181" s="40">
        <f t="shared" si="3341"/>
        <v>0</v>
      </c>
      <c r="M181" s="40">
        <f t="shared" si="3342"/>
        <v>0</v>
      </c>
      <c r="N181" s="40">
        <f t="shared" si="3343"/>
        <v>0</v>
      </c>
      <c r="O181" s="40">
        <f t="shared" si="3344"/>
        <v>0</v>
      </c>
      <c r="P181" s="40">
        <f t="shared" si="3345"/>
        <v>0</v>
      </c>
      <c r="Q181" s="40">
        <f t="shared" si="3346"/>
        <v>0</v>
      </c>
      <c r="R181" s="40">
        <f t="shared" si="3347"/>
        <v>0</v>
      </c>
      <c r="S181" s="40">
        <f t="shared" si="3348"/>
        <v>0</v>
      </c>
      <c r="T181" s="40">
        <f t="shared" si="3349"/>
        <v>0</v>
      </c>
      <c r="U181" s="40">
        <f t="shared" si="3350"/>
        <v>0</v>
      </c>
      <c r="V181" s="40">
        <f t="shared" si="3351"/>
        <v>0</v>
      </c>
      <c r="W181" s="40">
        <f t="shared" si="3352"/>
        <v>0</v>
      </c>
      <c r="X181" s="40">
        <f t="shared" si="3353"/>
        <v>0</v>
      </c>
      <c r="Y181" s="40">
        <f t="shared" si="3354"/>
        <v>0</v>
      </c>
      <c r="Z181" s="40">
        <f t="shared" si="3355"/>
        <v>0</v>
      </c>
      <c r="AA181" s="40">
        <f t="shared" si="3356"/>
        <v>0</v>
      </c>
      <c r="AB181" s="40">
        <f t="shared" si="3357"/>
        <v>0</v>
      </c>
      <c r="AC181" s="40">
        <f t="shared" si="3358"/>
        <v>0</v>
      </c>
      <c r="AD181" s="40">
        <f t="shared" si="3359"/>
        <v>0</v>
      </c>
      <c r="AE181" s="40">
        <f t="shared" si="3360"/>
        <v>0</v>
      </c>
      <c r="AF181" s="40">
        <f t="shared" si="3361"/>
        <v>0</v>
      </c>
      <c r="AG181" s="40">
        <f t="shared" si="3362"/>
        <v>0</v>
      </c>
      <c r="AH181" s="40">
        <f t="shared" si="3363"/>
        <v>0</v>
      </c>
      <c r="AI181" s="40">
        <f t="shared" si="3364"/>
        <v>0</v>
      </c>
      <c r="AJ181" s="40">
        <f t="shared" si="3365"/>
        <v>0</v>
      </c>
      <c r="AK181" s="40">
        <f t="shared" si="3366"/>
        <v>0</v>
      </c>
      <c r="AL181" s="40">
        <f t="shared" si="3367"/>
        <v>0</v>
      </c>
      <c r="AM181" s="40">
        <f t="shared" si="3368"/>
        <v>0</v>
      </c>
      <c r="AN181" s="40">
        <f t="shared" si="3369"/>
        <v>0</v>
      </c>
      <c r="AO181" s="40">
        <f t="shared" si="3370"/>
        <v>0</v>
      </c>
      <c r="AP181" s="40">
        <f t="shared" si="3371"/>
        <v>0</v>
      </c>
      <c r="AQ181" s="40">
        <f t="shared" si="3372"/>
        <v>0</v>
      </c>
      <c r="AR181" s="40">
        <f t="shared" si="3373"/>
        <v>0</v>
      </c>
      <c r="AS181" s="41">
        <f t="shared" si="3374"/>
        <v>0</v>
      </c>
      <c r="AU181" s="12" cm="1">
        <f t="array" ref="AU181">IF($D181="","",INDEX('Data - CO2'!$B$5:$AP$53,MATCH(Kulturmodeller!$D181,'Data - CO2'!$A$5:$A$53,0),AU$20)*E181)</f>
        <v>0</v>
      </c>
      <c r="AV181" s="3" cm="1">
        <f t="array" ref="AV181">IF($D181="","",INDEX('Data - CO2'!$B$5:$AP$53,MATCH(Kulturmodeller!$D181,'Data - CO2'!$A$5:$A$53,0),AV$20)*F181)</f>
        <v>0</v>
      </c>
      <c r="AW181" s="3" cm="1">
        <f t="array" ref="AW181">IF($D181="","",INDEX('Data - CO2'!$B$5:$AP$53,MATCH(Kulturmodeller!$D181,'Data - CO2'!$A$5:$A$53,0),AW$20)*G181)</f>
        <v>0</v>
      </c>
      <c r="AX181" s="3" cm="1">
        <f t="array" ref="AX181">IF($D181="","",INDEX('Data - CO2'!$B$5:$AP$53,MATCH(Kulturmodeller!$D181,'Data - CO2'!$A$5:$A$53,0),AX$20)*H181)</f>
        <v>0</v>
      </c>
      <c r="AY181" s="3" cm="1">
        <f t="array" ref="AY181">IF($D181="","",INDEX('Data - CO2'!$B$5:$AP$53,MATCH(Kulturmodeller!$D181,'Data - CO2'!$A$5:$A$53,0),AY$20)*I181)</f>
        <v>0</v>
      </c>
      <c r="AZ181" s="3" cm="1">
        <f t="array" ref="AZ181">IF($D181="","",INDEX('Data - CO2'!$B$5:$AP$53,MATCH(Kulturmodeller!$D181,'Data - CO2'!$A$5:$A$53,0),AZ$20)*J181*$B174)</f>
        <v>0</v>
      </c>
      <c r="BA181" s="3" cm="1">
        <f t="array" ref="BA181">IF($D181="","",INDEX('Data - CO2'!$B$5:$AP$53,MATCH(Kulturmodeller!$D181,'Data - CO2'!$A$5:$A$53,0),BA$20)*K181*$B174)</f>
        <v>0</v>
      </c>
      <c r="BB181" s="3" cm="1">
        <f t="array" ref="BB181">IF($D181="","",INDEX('Data - CO2'!$B$5:$AP$53,MATCH(Kulturmodeller!$D181,'Data - CO2'!$A$5:$A$53,0),BB$20)*L181*$B174)</f>
        <v>0</v>
      </c>
      <c r="BC181" s="3" cm="1">
        <f t="array" ref="BC181">IF($D181="","",INDEX('Data - CO2'!$B$5:$AP$53,MATCH(Kulturmodeller!$D181,'Data - CO2'!$A$5:$A$53,0),BC$20)*M181*$B174)</f>
        <v>0</v>
      </c>
      <c r="BD181" s="3" cm="1">
        <f t="array" ref="BD181">IF($D181="","",INDEX('Data - CO2'!$B$5:$AP$53,MATCH(Kulturmodeller!$D181,'Data - CO2'!$A$5:$A$53,0),BD$20)*N181*$B174)</f>
        <v>0</v>
      </c>
      <c r="BE181" s="3" cm="1">
        <f t="array" ref="BE181">IF($D181="","",INDEX('Data - CO2'!$B$5:$AP$53,MATCH(Kulturmodeller!$D181,'Data - CO2'!$A$5:$A$53,0),BE$20)*O181*$B174)</f>
        <v>0</v>
      </c>
      <c r="BF181" s="3" cm="1">
        <f t="array" ref="BF181">IF($D181="","",INDEX('Data - CO2'!$B$5:$AP$53,MATCH(Kulturmodeller!$D181,'Data - CO2'!$A$5:$A$53,0),BF$20)*P181*$B174)</f>
        <v>0</v>
      </c>
      <c r="BG181" s="3" cm="1">
        <f t="array" ref="BG181">IF($D181="","",INDEX('Data - CO2'!$B$5:$AP$53,MATCH(Kulturmodeller!$D181,'Data - CO2'!$A$5:$A$53,0),BG$20)*Q181*$B174)</f>
        <v>0</v>
      </c>
      <c r="BH181" s="3" cm="1">
        <f t="array" ref="BH181">IF($D181="","",INDEX('Data - CO2'!$B$5:$AP$53,MATCH(Kulturmodeller!$D181,'Data - CO2'!$A$5:$A$53,0),BH$20)*R181*$B174)</f>
        <v>0</v>
      </c>
      <c r="BI181" s="3" cm="1">
        <f t="array" ref="BI181">IF($D181="","",INDEX('Data - CO2'!$B$5:$AP$53,MATCH(Kulturmodeller!$D181,'Data - CO2'!$A$5:$A$53,0),BI$20)*S181*$B174)</f>
        <v>0</v>
      </c>
      <c r="BJ181" s="3" cm="1">
        <f t="array" ref="BJ181">IF($D181="","",INDEX('Data - CO2'!$B$5:$AP$53,MATCH(Kulturmodeller!$D181,'Data - CO2'!$A$5:$A$53,0),BJ$20)*T181*$B174)</f>
        <v>0</v>
      </c>
      <c r="BK181" s="3" cm="1">
        <f t="array" ref="BK181">IF($D181="","",INDEX('Data - CO2'!$B$5:$AP$53,MATCH(Kulturmodeller!$D181,'Data - CO2'!$A$5:$A$53,0),BK$20)*U181*$B174)</f>
        <v>0</v>
      </c>
      <c r="BL181" s="3" cm="1">
        <f t="array" ref="BL181">IF($D181="","",INDEX('Data - CO2'!$B$5:$AP$53,MATCH(Kulturmodeller!$D181,'Data - CO2'!$A$5:$A$53,0),BL$20)*V181*$B174)</f>
        <v>0</v>
      </c>
      <c r="BM181" s="3" cm="1">
        <f t="array" ref="BM181">IF($D181="","",INDEX('Data - CO2'!$B$5:$AP$53,MATCH(Kulturmodeller!$D181,'Data - CO2'!$A$5:$A$53,0),BM$20)*W181*$B174)</f>
        <v>0</v>
      </c>
      <c r="BN181" s="3" cm="1">
        <f t="array" ref="BN181">IF($D181="","",INDEX('Data - CO2'!$B$5:$AP$53,MATCH(Kulturmodeller!$D181,'Data - CO2'!$A$5:$A$53,0),BN$20)*X181*$B174)</f>
        <v>0</v>
      </c>
      <c r="BO181" s="3" cm="1">
        <f t="array" ref="BO181">IF($D181="","",INDEX('Data - CO2'!$B$5:$AP$53,MATCH(Kulturmodeller!$D181,'Data - CO2'!$A$5:$A$53,0),BO$20)*Y181*$B174)</f>
        <v>0</v>
      </c>
      <c r="BP181" s="3" cm="1">
        <f t="array" ref="BP181">IF($D181="","",INDEX('Data - CO2'!$B$5:$AP$53,MATCH(Kulturmodeller!$D181,'Data - CO2'!$A$5:$A$53,0),BP$20)*Z181*$B174)</f>
        <v>0</v>
      </c>
      <c r="BQ181" s="3" cm="1">
        <f t="array" ref="BQ181">IF($D181="","",INDEX('Data - CO2'!$B$5:$AP$53,MATCH(Kulturmodeller!$D181,'Data - CO2'!$A$5:$A$53,0),BQ$20)*AA181*$B174)</f>
        <v>0</v>
      </c>
      <c r="BR181" s="3" cm="1">
        <f t="array" ref="BR181">IF($D181="","",INDEX('Data - CO2'!$B$5:$AP$53,MATCH(Kulturmodeller!$D181,'Data - CO2'!$A$5:$A$53,0),BR$20)*AB181*$B174)</f>
        <v>0</v>
      </c>
      <c r="BS181" s="3" cm="1">
        <f t="array" ref="BS181">IF($D181="","",INDEX('Data - CO2'!$B$5:$AP$53,MATCH(Kulturmodeller!$D181,'Data - CO2'!$A$5:$A$53,0),BS$20)*AC181*$B174)</f>
        <v>0</v>
      </c>
      <c r="BT181" s="3" cm="1">
        <f t="array" ref="BT181">IF($D181="","",INDEX('Data - CO2'!$B$5:$AP$53,MATCH(Kulturmodeller!$D181,'Data - CO2'!$A$5:$A$53,0),BT$20)*AD181*$B174)</f>
        <v>0</v>
      </c>
      <c r="BU181" s="3" cm="1">
        <f t="array" ref="BU181">IF($D181="","",INDEX('Data - CO2'!$B$5:$AP$53,MATCH(Kulturmodeller!$D181,'Data - CO2'!$A$5:$A$53,0),BU$20)*AE181*$B174)</f>
        <v>0</v>
      </c>
      <c r="BV181" s="3" cm="1">
        <f t="array" ref="BV181">IF($D181="","",INDEX('Data - CO2'!$B$5:$AP$53,MATCH(Kulturmodeller!$D181,'Data - CO2'!$A$5:$A$53,0),BV$20)*AF181*$B174)</f>
        <v>0</v>
      </c>
      <c r="BW181" s="3" cm="1">
        <f t="array" ref="BW181">IF($D181="","",INDEX('Data - CO2'!$B$5:$AP$53,MATCH(Kulturmodeller!$D181,'Data - CO2'!$A$5:$A$53,0),BW$20)*AG181*$B174)</f>
        <v>0</v>
      </c>
      <c r="BX181" s="3" cm="1">
        <f t="array" ref="BX181">IF($D181="","",INDEX('Data - CO2'!$B$5:$AP$53,MATCH(Kulturmodeller!$D181,'Data - CO2'!$A$5:$A$53,0),BX$20)*AH181*$B174)</f>
        <v>0</v>
      </c>
      <c r="BY181" s="3" cm="1">
        <f t="array" ref="BY181">IF($D181="","",INDEX('Data - CO2'!$B$5:$AP$53,MATCH(Kulturmodeller!$D181,'Data - CO2'!$A$5:$A$53,0),BY$20)*AI181*$B174)</f>
        <v>0</v>
      </c>
      <c r="BZ181" s="3" cm="1">
        <f t="array" ref="BZ181">IF($D181="","",INDEX('Data - CO2'!$B$5:$AP$53,MATCH(Kulturmodeller!$D181,'Data - CO2'!$A$5:$A$53,0),BZ$20)*AJ181*$B174)</f>
        <v>0</v>
      </c>
      <c r="CA181" s="3" cm="1">
        <f t="array" ref="CA181">IF($D181="","",INDEX('Data - CO2'!$B$5:$AP$53,MATCH(Kulturmodeller!$D181,'Data - CO2'!$A$5:$A$53,0),CA$20)*AK181*$B174)</f>
        <v>0</v>
      </c>
      <c r="CB181" s="3" cm="1">
        <f t="array" ref="CB181">IF($D181="","",INDEX('Data - CO2'!$B$5:$AP$53,MATCH(Kulturmodeller!$D181,'Data - CO2'!$A$5:$A$53,0),CB$20)*AL181*$B174)</f>
        <v>0</v>
      </c>
      <c r="CC181" s="3" cm="1">
        <f t="array" ref="CC181">IF($D181="","",INDEX('Data - CO2'!$B$5:$AP$53,MATCH(Kulturmodeller!$D181,'Data - CO2'!$A$5:$A$53,0),CC$20)*AM181*$B174)</f>
        <v>0</v>
      </c>
      <c r="CD181" s="3" cm="1">
        <f t="array" ref="CD181">IF($D181="","",INDEX('Data - CO2'!$B$5:$AP$53,MATCH(Kulturmodeller!$D181,'Data - CO2'!$A$5:$A$53,0),CD$20)*AN181*$B174)</f>
        <v>0</v>
      </c>
      <c r="CE181" s="3" cm="1">
        <f t="array" ref="CE181">IF($D181="","",INDEX('Data - CO2'!$B$5:$AP$53,MATCH(Kulturmodeller!$D181,'Data - CO2'!$A$5:$A$53,0),CE$20)*AO181*$B174)</f>
        <v>0</v>
      </c>
      <c r="CF181" s="3" cm="1">
        <f t="array" ref="CF181">IF($D181="","",INDEX('Data - CO2'!$B$5:$AP$53,MATCH(Kulturmodeller!$D181,'Data - CO2'!$A$5:$A$53,0),CF$20)*AP181*$B174)</f>
        <v>0</v>
      </c>
      <c r="CG181" s="3" cm="1">
        <f t="array" ref="CG181">IF($D181="","",INDEX('Data - CO2'!$B$5:$AP$53,MATCH(Kulturmodeller!$D181,'Data - CO2'!$A$5:$A$53,0),CG$20)*AQ181*$B174)</f>
        <v>0</v>
      </c>
      <c r="CH181" s="3" cm="1">
        <f t="array" ref="CH181">IF($D181="","",INDEX('Data - CO2'!$B$5:$AP$53,MATCH(Kulturmodeller!$D181,'Data - CO2'!$A$5:$A$53,0),CH$20)*AR181*$B174)</f>
        <v>0</v>
      </c>
      <c r="CI181" s="13" cm="1">
        <f t="array" ref="CI181">IF($D181="","",INDEX('Data - CO2'!$B$5:$AP$53,MATCH(Kulturmodeller!$D181,'Data - CO2'!$A$5:$A$53,0),CI$20)*AS181*$B174)</f>
        <v>0</v>
      </c>
    </row>
    <row r="182" spans="1:87" x14ac:dyDescent="0.3">
      <c r="A182" s="33"/>
      <c r="B182" s="33"/>
      <c r="C182" s="33"/>
      <c r="D182" s="10"/>
      <c r="E182" s="479">
        <f>SUM(E175:E181)</f>
        <v>1</v>
      </c>
      <c r="F182" s="108">
        <f>SUM(F175:F181)</f>
        <v>1</v>
      </c>
      <c r="G182" s="109">
        <f>SUM(G175:G181)</f>
        <v>1</v>
      </c>
      <c r="H182" s="109">
        <f t="shared" ref="H182" si="3375">SUM(H175:H181)</f>
        <v>1</v>
      </c>
      <c r="I182" s="109">
        <f t="shared" ref="I182" si="3376">SUM(I175:I181)</f>
        <v>0.99999999999999989</v>
      </c>
      <c r="J182" s="109">
        <f t="shared" ref="J182" si="3377">SUM(J175:J181)</f>
        <v>1</v>
      </c>
      <c r="K182" s="109">
        <f t="shared" ref="K182" si="3378">SUM(K175:K181)</f>
        <v>1</v>
      </c>
      <c r="L182" s="109">
        <f t="shared" ref="L182" si="3379">SUM(L175:L181)</f>
        <v>1</v>
      </c>
      <c r="M182" s="109">
        <f t="shared" ref="M182" si="3380">SUM(M175:M181)</f>
        <v>1</v>
      </c>
      <c r="N182" s="109">
        <f t="shared" ref="N182" si="3381">SUM(N175:N181)</f>
        <v>1</v>
      </c>
      <c r="O182" s="109">
        <f t="shared" ref="O182" si="3382">SUM(O175:O181)</f>
        <v>1</v>
      </c>
      <c r="P182" s="109">
        <f t="shared" ref="P182" si="3383">SUM(P175:P181)</f>
        <v>1</v>
      </c>
      <c r="Q182" s="109">
        <f t="shared" ref="Q182" si="3384">SUM(Q175:Q181)</f>
        <v>1</v>
      </c>
      <c r="R182" s="109">
        <f t="shared" ref="R182" si="3385">SUM(R175:R181)</f>
        <v>1</v>
      </c>
      <c r="S182" s="109">
        <f t="shared" ref="S182" si="3386">SUM(S175:S181)</f>
        <v>1</v>
      </c>
      <c r="T182" s="109">
        <f t="shared" ref="T182" si="3387">SUM(T175:T181)</f>
        <v>1</v>
      </c>
      <c r="U182" s="109">
        <f t="shared" ref="U182" si="3388">SUM(U175:U181)</f>
        <v>1</v>
      </c>
      <c r="V182" s="109">
        <f t="shared" ref="V182" si="3389">SUM(V175:V181)</f>
        <v>1</v>
      </c>
      <c r="W182" s="109">
        <f t="shared" ref="W182" si="3390">SUM(W175:W181)</f>
        <v>1</v>
      </c>
      <c r="X182" s="109">
        <f t="shared" ref="X182" si="3391">SUM(X175:X181)</f>
        <v>1</v>
      </c>
      <c r="Y182" s="109">
        <f t="shared" ref="Y182" si="3392">SUM(Y175:Y181)</f>
        <v>1</v>
      </c>
      <c r="Z182" s="109">
        <f t="shared" ref="Z182" si="3393">SUM(Z175:Z181)</f>
        <v>1</v>
      </c>
      <c r="AA182" s="109">
        <f t="shared" ref="AA182" si="3394">SUM(AA175:AA181)</f>
        <v>1</v>
      </c>
      <c r="AB182" s="109">
        <f t="shared" ref="AB182" si="3395">SUM(AB175:AB181)</f>
        <v>1</v>
      </c>
      <c r="AC182" s="109">
        <f t="shared" ref="AC182" si="3396">SUM(AC175:AC181)</f>
        <v>1</v>
      </c>
      <c r="AD182" s="109">
        <f t="shared" ref="AD182" si="3397">SUM(AD175:AD181)</f>
        <v>1</v>
      </c>
      <c r="AE182" s="109">
        <f t="shared" ref="AE182" si="3398">SUM(AE175:AE181)</f>
        <v>1</v>
      </c>
      <c r="AF182" s="109">
        <f t="shared" ref="AF182" si="3399">SUM(AF175:AF181)</f>
        <v>1</v>
      </c>
      <c r="AG182" s="109">
        <f t="shared" ref="AG182" si="3400">SUM(AG175:AG181)</f>
        <v>1</v>
      </c>
      <c r="AH182" s="109">
        <f t="shared" ref="AH182" si="3401">SUM(AH175:AH181)</f>
        <v>1</v>
      </c>
      <c r="AI182" s="109">
        <f t="shared" ref="AI182" si="3402">SUM(AI175:AI181)</f>
        <v>1</v>
      </c>
      <c r="AJ182" s="109">
        <f t="shared" ref="AJ182" si="3403">SUM(AJ175:AJ181)</f>
        <v>1</v>
      </c>
      <c r="AK182" s="109">
        <f t="shared" ref="AK182" si="3404">SUM(AK175:AK181)</f>
        <v>1</v>
      </c>
      <c r="AL182" s="109">
        <f t="shared" ref="AL182" si="3405">SUM(AL175:AL181)</f>
        <v>1</v>
      </c>
      <c r="AM182" s="109">
        <f t="shared" ref="AM182" si="3406">SUM(AM175:AM181)</f>
        <v>1</v>
      </c>
      <c r="AN182" s="109">
        <f t="shared" ref="AN182" si="3407">SUM(AN175:AN181)</f>
        <v>1</v>
      </c>
      <c r="AO182" s="109">
        <f t="shared" ref="AO182" si="3408">SUM(AO175:AO181)</f>
        <v>1</v>
      </c>
      <c r="AP182" s="109">
        <f t="shared" ref="AP182" si="3409">SUM(AP175:AP181)</f>
        <v>1</v>
      </c>
      <c r="AQ182" s="109">
        <f t="shared" ref="AQ182" si="3410">SUM(AQ175:AQ181)</f>
        <v>1</v>
      </c>
      <c r="AR182" s="109">
        <f t="shared" ref="AR182" si="3411">SUM(AR175:AR181)</f>
        <v>1</v>
      </c>
      <c r="AS182" s="110">
        <f t="shared" ref="AS182" si="3412">SUM(AS175:AS181)</f>
        <v>1</v>
      </c>
      <c r="AU182" s="111">
        <f>SUM(AU175:AU181)</f>
        <v>0</v>
      </c>
      <c r="AV182" s="112">
        <f t="shared" ref="AV182" si="3413">SUM(AV175:AV181)</f>
        <v>3.4549023481139227</v>
      </c>
      <c r="AW182" s="112">
        <f t="shared" ref="AW182" si="3414">SUM(AW175:AW181)</f>
        <v>22.331116059030251</v>
      </c>
      <c r="AX182" s="112">
        <f t="shared" ref="AX182" si="3415">SUM(AX175:AX181)</f>
        <v>50.820848197412758</v>
      </c>
      <c r="AY182" s="112">
        <f t="shared" ref="AY182" si="3416">SUM(AY175:AY181)</f>
        <v>97.142217323920917</v>
      </c>
      <c r="AZ182" s="112">
        <f t="shared" ref="AZ182" si="3417">SUM(AZ175:AZ181)</f>
        <v>192.85126513835033</v>
      </c>
      <c r="BA182" s="112">
        <f t="shared" ref="BA182" si="3418">SUM(BA175:BA181)</f>
        <v>286.7426948032126</v>
      </c>
      <c r="BB182" s="112">
        <f t="shared" ref="BB182" si="3419">SUM(BB175:BB181)</f>
        <v>326.23312754763867</v>
      </c>
      <c r="BC182" s="112">
        <f t="shared" ref="BC182" si="3420">SUM(BC175:BC181)</f>
        <v>355.93068807164485</v>
      </c>
      <c r="BD182" s="112">
        <f t="shared" ref="BD182" si="3421">SUM(BD175:BD181)</f>
        <v>379.82944455868272</v>
      </c>
      <c r="BE182" s="112">
        <f t="shared" ref="BE182" si="3422">SUM(BE175:BE181)</f>
        <v>408.96311523001833</v>
      </c>
      <c r="BF182" s="112">
        <f t="shared" ref="BF182" si="3423">SUM(BF175:BF181)</f>
        <v>436.69168910552315</v>
      </c>
      <c r="BG182" s="112">
        <f t="shared" ref="BG182" si="3424">SUM(BG175:BG181)</f>
        <v>464.4945072939388</v>
      </c>
      <c r="BH182" s="112">
        <f t="shared" ref="BH182" si="3425">SUM(BH175:BH181)</f>
        <v>488.58648786810011</v>
      </c>
      <c r="BI182" s="112">
        <f t="shared" ref="BI182" si="3426">SUM(BI175:BI181)</f>
        <v>512.62613086254839</v>
      </c>
      <c r="BJ182" s="112">
        <f t="shared" ref="BJ182" si="3427">SUM(BJ175:BJ181)</f>
        <v>487.09955919147899</v>
      </c>
      <c r="BK182" s="112">
        <f t="shared" ref="BK182" si="3428">SUM(BK175:BK181)</f>
        <v>510.49506451956461</v>
      </c>
      <c r="BL182" s="112">
        <f t="shared" ref="BL182" si="3429">SUM(BL175:BL181)</f>
        <v>536.95070105056038</v>
      </c>
      <c r="BM182" s="112">
        <f t="shared" ref="BM182" si="3430">SUM(BM175:BM181)</f>
        <v>556.67699468648027</v>
      </c>
      <c r="BN182" s="112">
        <f t="shared" ref="BN182" si="3431">SUM(BN175:BN181)</f>
        <v>577.40395285935313</v>
      </c>
      <c r="BO182" s="112">
        <f t="shared" ref="BO182" si="3432">SUM(BO175:BO181)</f>
        <v>593.53452288422864</v>
      </c>
      <c r="BP182" s="112">
        <f t="shared" ref="BP182" si="3433">SUM(BP175:BP181)</f>
        <v>607.38634140111617</v>
      </c>
      <c r="BQ182" s="112">
        <f t="shared" ref="BQ182" si="3434">SUM(BQ175:BQ181)</f>
        <v>619.92800514686257</v>
      </c>
      <c r="BR182" s="112">
        <f t="shared" ref="BR182" si="3435">SUM(BR175:BR181)</f>
        <v>630.98550121800622</v>
      </c>
      <c r="BS182" s="112">
        <f t="shared" ref="BS182" si="3436">SUM(BS175:BS181)</f>
        <v>642.62319132882385</v>
      </c>
      <c r="BT182" s="112">
        <f t="shared" ref="BT182" si="3437">SUM(BT175:BT181)</f>
        <v>258.94249497252201</v>
      </c>
      <c r="BU182" s="112">
        <f t="shared" ref="BU182" si="3438">SUM(BU175:BU181)</f>
        <v>274.24589719264463</v>
      </c>
      <c r="BV182" s="112">
        <f t="shared" ref="BV182" si="3439">SUM(BV175:BV181)</f>
        <v>80.3800796483158</v>
      </c>
      <c r="BW182" s="112">
        <f t="shared" ref="BW182" si="3440">SUM(BW175:BW181)</f>
        <v>113.04386504967673</v>
      </c>
      <c r="BX182" s="112">
        <f t="shared" ref="BX182" si="3441">SUM(BX175:BX181)</f>
        <v>127.54235351593373</v>
      </c>
      <c r="BY182" s="112">
        <f t="shared" ref="BY182" si="3442">SUM(BY175:BY181)</f>
        <v>200.09693442938485</v>
      </c>
      <c r="BZ182" s="112">
        <f t="shared" ref="BZ182" si="3443">SUM(BZ175:BZ181)</f>
        <v>247.05806957296105</v>
      </c>
      <c r="CA182" s="112">
        <f t="shared" ref="CA182" si="3444">SUM(CA175:CA181)</f>
        <v>303.40617963442952</v>
      </c>
      <c r="CB182" s="112">
        <f t="shared" ref="CB182" si="3445">SUM(CB175:CB181)</f>
        <v>348.4991065554587</v>
      </c>
      <c r="CC182" s="112">
        <f t="shared" ref="CC182" si="3446">SUM(CC175:CC181)</f>
        <v>379.0743700255515</v>
      </c>
      <c r="CD182" s="112">
        <f t="shared" ref="CD182" si="3447">SUM(CD175:CD181)</f>
        <v>407.3820197058688</v>
      </c>
      <c r="CE182" s="112">
        <f t="shared" ref="CE182" si="3448">SUM(CE175:CE181)</f>
        <v>438.87204985759195</v>
      </c>
      <c r="CF182" s="112">
        <f t="shared" ref="CF182" si="3449">SUM(CF175:CF181)</f>
        <v>464.76085026308505</v>
      </c>
      <c r="CG182" s="112">
        <f t="shared" ref="CG182" si="3450">SUM(CG175:CG181)</f>
        <v>490.41820822090153</v>
      </c>
      <c r="CH182" s="112">
        <f t="shared" ref="CH182" si="3451">SUM(CH175:CH181)</f>
        <v>517.98690067180962</v>
      </c>
      <c r="CI182" s="113">
        <f t="shared" ref="CI182" si="3452">SUM(CI175:CI181)</f>
        <v>539.89827455187856</v>
      </c>
    </row>
    <row r="183" spans="1:87" x14ac:dyDescent="0.3">
      <c r="A183" s="7" t="s">
        <v>86</v>
      </c>
      <c r="B183" s="7"/>
      <c r="C183" s="131"/>
      <c r="D183" s="131"/>
      <c r="E183" s="126"/>
      <c r="F183" s="39">
        <f>E183</f>
        <v>0</v>
      </c>
      <c r="G183" s="40">
        <f t="shared" ref="G183:G184" si="3453">F183</f>
        <v>0</v>
      </c>
      <c r="H183" s="40">
        <f t="shared" ref="H183:H184" si="3454">G183</f>
        <v>0</v>
      </c>
      <c r="I183" s="40">
        <f t="shared" ref="I183:I184" si="3455">H183</f>
        <v>0</v>
      </c>
      <c r="J183" s="40">
        <f t="shared" ref="J183:J184" si="3456">I183</f>
        <v>0</v>
      </c>
      <c r="K183" s="40">
        <f t="shared" ref="K183:K184" si="3457">J183</f>
        <v>0</v>
      </c>
      <c r="L183" s="40">
        <f t="shared" ref="L183:L184" si="3458">K183</f>
        <v>0</v>
      </c>
      <c r="M183" s="40">
        <f t="shared" ref="M183:M184" si="3459">L183</f>
        <v>0</v>
      </c>
      <c r="N183" s="40">
        <f t="shared" ref="N183:N184" si="3460">M183</f>
        <v>0</v>
      </c>
      <c r="O183" s="40">
        <f t="shared" ref="O183:O184" si="3461">N183</f>
        <v>0</v>
      </c>
      <c r="P183" s="40">
        <f t="shared" ref="P183:P184" si="3462">O183</f>
        <v>0</v>
      </c>
      <c r="Q183" s="40">
        <f t="shared" ref="Q183:Q184" si="3463">P183</f>
        <v>0</v>
      </c>
      <c r="R183" s="40">
        <f t="shared" ref="R183:R184" si="3464">Q183</f>
        <v>0</v>
      </c>
      <c r="S183" s="40">
        <f t="shared" ref="S183:S184" si="3465">R183</f>
        <v>0</v>
      </c>
      <c r="T183" s="40">
        <f t="shared" ref="T183:T184" si="3466">S183</f>
        <v>0</v>
      </c>
      <c r="U183" s="40">
        <f t="shared" ref="U183:U184" si="3467">T183</f>
        <v>0</v>
      </c>
      <c r="V183" s="40">
        <f t="shared" ref="V183:V184" si="3468">U183</f>
        <v>0</v>
      </c>
      <c r="W183" s="40">
        <f t="shared" ref="W183:W184" si="3469">V183</f>
        <v>0</v>
      </c>
      <c r="X183" s="40">
        <f t="shared" ref="X183:X184" si="3470">W183</f>
        <v>0</v>
      </c>
      <c r="Y183" s="40">
        <f t="shared" ref="Y183:Y184" si="3471">X183</f>
        <v>0</v>
      </c>
      <c r="Z183" s="40">
        <f t="shared" ref="Z183:Z184" si="3472">Y183</f>
        <v>0</v>
      </c>
      <c r="AA183" s="40">
        <f t="shared" ref="AA183:AA184" si="3473">Z183</f>
        <v>0</v>
      </c>
      <c r="AB183" s="40">
        <f t="shared" ref="AB183:AB184" si="3474">AA183</f>
        <v>0</v>
      </c>
      <c r="AC183" s="40">
        <f t="shared" ref="AC183:AC184" si="3475">AB183</f>
        <v>0</v>
      </c>
      <c r="AD183" s="40">
        <f t="shared" ref="AD183:AD184" si="3476">AC183</f>
        <v>0</v>
      </c>
      <c r="AE183" s="40">
        <f t="shared" ref="AE183:AE184" si="3477">AD183</f>
        <v>0</v>
      </c>
      <c r="AF183" s="40">
        <f t="shared" ref="AF183:AF184" si="3478">AE183</f>
        <v>0</v>
      </c>
      <c r="AG183" s="40">
        <f t="shared" ref="AG183:AG184" si="3479">AF183</f>
        <v>0</v>
      </c>
      <c r="AH183" s="40">
        <f t="shared" ref="AH183:AH184" si="3480">AG183</f>
        <v>0</v>
      </c>
      <c r="AI183" s="40">
        <f t="shared" ref="AI183:AI184" si="3481">AH183</f>
        <v>0</v>
      </c>
      <c r="AJ183" s="40">
        <f t="shared" ref="AJ183:AJ184" si="3482">AI183</f>
        <v>0</v>
      </c>
      <c r="AK183" s="40">
        <f t="shared" ref="AK183:AK184" si="3483">AJ183</f>
        <v>0</v>
      </c>
      <c r="AL183" s="40">
        <f t="shared" ref="AL183:AL184" si="3484">AK183</f>
        <v>0</v>
      </c>
      <c r="AM183" s="40">
        <f t="shared" ref="AM183:AM184" si="3485">AL183</f>
        <v>0</v>
      </c>
      <c r="AN183" s="40">
        <f t="shared" ref="AN183:AN184" si="3486">AM183</f>
        <v>0</v>
      </c>
      <c r="AO183" s="40">
        <f t="shared" ref="AO183:AO184" si="3487">AN183</f>
        <v>0</v>
      </c>
      <c r="AP183" s="40">
        <f t="shared" ref="AP183:AP184" si="3488">AO183</f>
        <v>0</v>
      </c>
      <c r="AQ183" s="40">
        <f t="shared" ref="AQ183:AQ184" si="3489">AP183</f>
        <v>0</v>
      </c>
      <c r="AR183" s="40">
        <f t="shared" ref="AR183:AR184" si="3490">AQ183</f>
        <v>0</v>
      </c>
      <c r="AS183" s="41">
        <f t="shared" ref="AS183:AS184" si="3491">AR183</f>
        <v>0</v>
      </c>
      <c r="AU183" s="10" t="str" cm="1">
        <f t="array" ref="AU183">IF($D183="","",INDEX('Data - CO2'!$B$5:$AP$53,MATCH(Kulturmodeller!$D183,'Data - CO2'!$A$5:$A$53,0),AU$20)*E183)</f>
        <v/>
      </c>
      <c r="AV183" t="str" cm="1">
        <f t="array" ref="AV183">IF($D183="","",INDEX('Data - CO2'!$B$5:$AP$53,MATCH(Kulturmodeller!$D183,'Data - CO2'!$A$5:$A$53,0),AV$20)*F183)</f>
        <v/>
      </c>
      <c r="AW183" t="str" cm="1">
        <f t="array" ref="AW183">IF($D183="","",INDEX('Data - CO2'!$B$5:$AP$53,MATCH(Kulturmodeller!$D183,'Data - CO2'!$A$5:$A$53,0),AW$20)*G183)</f>
        <v/>
      </c>
      <c r="AX183" t="str" cm="1">
        <f t="array" ref="AX183">IF($D183="","",INDEX('Data - CO2'!$B$5:$AP$53,MATCH(Kulturmodeller!$D183,'Data - CO2'!$A$5:$A$53,0),AX$20)*H183)</f>
        <v/>
      </c>
      <c r="AY183" t="str" cm="1">
        <f t="array" ref="AY183">IF($D183="","",INDEX('Data - CO2'!$B$5:$AP$53,MATCH(Kulturmodeller!$D183,'Data - CO2'!$A$5:$A$53,0),AY$20)*I183)</f>
        <v/>
      </c>
      <c r="AZ183" t="str" cm="1">
        <f t="array" ref="AZ183">IF($D183="","",INDEX('Data - CO2'!$B$5:$AP$53,MATCH(Kulturmodeller!$D183,'Data - CO2'!$A$5:$A$53,0),AZ$20)*J183)</f>
        <v/>
      </c>
      <c r="BA183" t="str" cm="1">
        <f t="array" ref="BA183">IF($D183="","",INDEX('Data - CO2'!$B$5:$AP$53,MATCH(Kulturmodeller!$D183,'Data - CO2'!$A$5:$A$53,0),BA$20)*K183)</f>
        <v/>
      </c>
      <c r="BB183" t="str" cm="1">
        <f t="array" ref="BB183">IF($D183="","",INDEX('Data - CO2'!$B$5:$AP$53,MATCH(Kulturmodeller!$D183,'Data - CO2'!$A$5:$A$53,0),BB$20)*L183)</f>
        <v/>
      </c>
      <c r="BC183" t="str" cm="1">
        <f t="array" ref="BC183">IF($D183="","",INDEX('Data - CO2'!$B$5:$AP$53,MATCH(Kulturmodeller!$D183,'Data - CO2'!$A$5:$A$53,0),BC$20)*M183)</f>
        <v/>
      </c>
      <c r="BD183" t="str" cm="1">
        <f t="array" ref="BD183">IF($D183="","",INDEX('Data - CO2'!$B$5:$AP$53,MATCH(Kulturmodeller!$D183,'Data - CO2'!$A$5:$A$53,0),BD$20)*N183)</f>
        <v/>
      </c>
      <c r="BE183" t="str" cm="1">
        <f t="array" ref="BE183">IF($D183="","",INDEX('Data - CO2'!$B$5:$AP$53,MATCH(Kulturmodeller!$D183,'Data - CO2'!$A$5:$A$53,0),BE$20)*O183)</f>
        <v/>
      </c>
      <c r="BF183" t="str" cm="1">
        <f t="array" ref="BF183">IF($D183="","",INDEX('Data - CO2'!$B$5:$AP$53,MATCH(Kulturmodeller!$D183,'Data - CO2'!$A$5:$A$53,0),BF$20)*P183)</f>
        <v/>
      </c>
      <c r="BG183" t="str" cm="1">
        <f t="array" ref="BG183">IF($D183="","",INDEX('Data - CO2'!$B$5:$AP$53,MATCH(Kulturmodeller!$D183,'Data - CO2'!$A$5:$A$53,0),BG$20)*Q183)</f>
        <v/>
      </c>
      <c r="BH183" t="str" cm="1">
        <f t="array" ref="BH183">IF($D183="","",INDEX('Data - CO2'!$B$5:$AP$53,MATCH(Kulturmodeller!$D183,'Data - CO2'!$A$5:$A$53,0),BH$20)*R183)</f>
        <v/>
      </c>
      <c r="BI183" t="str" cm="1">
        <f t="array" ref="BI183">IF($D183="","",INDEX('Data - CO2'!$B$5:$AP$53,MATCH(Kulturmodeller!$D183,'Data - CO2'!$A$5:$A$53,0),BI$20)*S183)</f>
        <v/>
      </c>
      <c r="BJ183" t="str" cm="1">
        <f t="array" ref="BJ183">IF($D183="","",INDEX('Data - CO2'!$B$5:$AP$53,MATCH(Kulturmodeller!$D183,'Data - CO2'!$A$5:$A$53,0),BJ$20)*T183)</f>
        <v/>
      </c>
      <c r="BK183" t="str" cm="1">
        <f t="array" ref="BK183">IF($D183="","",INDEX('Data - CO2'!$B$5:$AP$53,MATCH(Kulturmodeller!$D183,'Data - CO2'!$A$5:$A$53,0),BK$20)*U183)</f>
        <v/>
      </c>
      <c r="BL183" t="str" cm="1">
        <f t="array" ref="BL183">IF($D183="","",INDEX('Data - CO2'!$B$5:$AP$53,MATCH(Kulturmodeller!$D183,'Data - CO2'!$A$5:$A$53,0),BL$20)*V183)</f>
        <v/>
      </c>
      <c r="BM183" t="str" cm="1">
        <f t="array" ref="BM183">IF($D183="","",INDEX('Data - CO2'!$B$5:$AP$53,MATCH(Kulturmodeller!$D183,'Data - CO2'!$A$5:$A$53,0),BM$20)*W183)</f>
        <v/>
      </c>
      <c r="BN183" t="str" cm="1">
        <f t="array" ref="BN183">IF($D183="","",INDEX('Data - CO2'!$B$5:$AP$53,MATCH(Kulturmodeller!$D183,'Data - CO2'!$A$5:$A$53,0),BN$20)*X183)</f>
        <v/>
      </c>
      <c r="BO183" t="str" cm="1">
        <f t="array" ref="BO183">IF($D183="","",INDEX('Data - CO2'!$B$5:$AP$53,MATCH(Kulturmodeller!$D183,'Data - CO2'!$A$5:$A$53,0),BO$20)*Y183)</f>
        <v/>
      </c>
      <c r="BP183" t="str" cm="1">
        <f t="array" ref="BP183">IF($D183="","",INDEX('Data - CO2'!$B$5:$AP$53,MATCH(Kulturmodeller!$D183,'Data - CO2'!$A$5:$A$53,0),BP$20)*Z183)</f>
        <v/>
      </c>
      <c r="BQ183" t="str" cm="1">
        <f t="array" ref="BQ183">IF($D183="","",INDEX('Data - CO2'!$B$5:$AP$53,MATCH(Kulturmodeller!$D183,'Data - CO2'!$A$5:$A$53,0),BQ$20)*AA183)</f>
        <v/>
      </c>
      <c r="BR183" t="str" cm="1">
        <f t="array" ref="BR183">IF($D183="","",INDEX('Data - CO2'!$B$5:$AP$53,MATCH(Kulturmodeller!$D183,'Data - CO2'!$A$5:$A$53,0),BR$20)*AB183)</f>
        <v/>
      </c>
      <c r="BS183" t="str" cm="1">
        <f t="array" ref="BS183">IF($D183="","",INDEX('Data - CO2'!$B$5:$AP$53,MATCH(Kulturmodeller!$D183,'Data - CO2'!$A$5:$A$53,0),BS$20)*AC183)</f>
        <v/>
      </c>
      <c r="BT183" t="str" cm="1">
        <f t="array" ref="BT183">IF($D183="","",INDEX('Data - CO2'!$B$5:$AP$53,MATCH(Kulturmodeller!$D183,'Data - CO2'!$A$5:$A$53,0),BT$20)*AD183)</f>
        <v/>
      </c>
      <c r="BU183" t="str" cm="1">
        <f t="array" ref="BU183">IF($D183="","",INDEX('Data - CO2'!$B$5:$AP$53,MATCH(Kulturmodeller!$D183,'Data - CO2'!$A$5:$A$53,0),BU$20)*AE183)</f>
        <v/>
      </c>
      <c r="BV183" t="str" cm="1">
        <f t="array" ref="BV183">IF($D183="","",INDEX('Data - CO2'!$B$5:$AP$53,MATCH(Kulturmodeller!$D183,'Data - CO2'!$A$5:$A$53,0),BV$20)*AF183)</f>
        <v/>
      </c>
      <c r="BW183" t="str" cm="1">
        <f t="array" ref="BW183">IF($D183="","",INDEX('Data - CO2'!$B$5:$AP$53,MATCH(Kulturmodeller!$D183,'Data - CO2'!$A$5:$A$53,0),BW$20)*AG183)</f>
        <v/>
      </c>
      <c r="BX183" t="str" cm="1">
        <f t="array" ref="BX183">IF($D183="","",INDEX('Data - CO2'!$B$5:$AP$53,MATCH(Kulturmodeller!$D183,'Data - CO2'!$A$5:$A$53,0),BX$20)*AH183)</f>
        <v/>
      </c>
      <c r="BY183" t="str" cm="1">
        <f t="array" ref="BY183">IF($D183="","",INDEX('Data - CO2'!$B$5:$AP$53,MATCH(Kulturmodeller!$D183,'Data - CO2'!$A$5:$A$53,0),BY$20)*AI183)</f>
        <v/>
      </c>
      <c r="BZ183" t="str" cm="1">
        <f t="array" ref="BZ183">IF($D183="","",INDEX('Data - CO2'!$B$5:$AP$53,MATCH(Kulturmodeller!$D183,'Data - CO2'!$A$5:$A$53,0),BZ$20)*AJ183)</f>
        <v/>
      </c>
      <c r="CA183" t="str" cm="1">
        <f t="array" ref="CA183">IF($D183="","",INDEX('Data - CO2'!$B$5:$AP$53,MATCH(Kulturmodeller!$D183,'Data - CO2'!$A$5:$A$53,0),CA$20)*AK183)</f>
        <v/>
      </c>
      <c r="CB183" t="str" cm="1">
        <f t="array" ref="CB183">IF($D183="","",INDEX('Data - CO2'!$B$5:$AP$53,MATCH(Kulturmodeller!$D183,'Data - CO2'!$A$5:$A$53,0),CB$20)*AL183)</f>
        <v/>
      </c>
      <c r="CC183" t="str" cm="1">
        <f t="array" ref="CC183">IF($D183="","",INDEX('Data - CO2'!$B$5:$AP$53,MATCH(Kulturmodeller!$D183,'Data - CO2'!$A$5:$A$53,0),CC$20)*AM183)</f>
        <v/>
      </c>
      <c r="CD183" t="str" cm="1">
        <f t="array" ref="CD183">IF($D183="","",INDEX('Data - CO2'!$B$5:$AP$53,MATCH(Kulturmodeller!$D183,'Data - CO2'!$A$5:$A$53,0),CD$20)*AN183)</f>
        <v/>
      </c>
      <c r="CE183" t="str" cm="1">
        <f t="array" ref="CE183">IF($D183="","",INDEX('Data - CO2'!$B$5:$AP$53,MATCH(Kulturmodeller!$D183,'Data - CO2'!$A$5:$A$53,0),CE$20)*AO183)</f>
        <v/>
      </c>
      <c r="CF183" t="str" cm="1">
        <f t="array" ref="CF183">IF($D183="","",INDEX('Data - CO2'!$B$5:$AP$53,MATCH(Kulturmodeller!$D183,'Data - CO2'!$A$5:$A$53,0),CF$20)*AP183)</f>
        <v/>
      </c>
      <c r="CG183" t="str" cm="1">
        <f t="array" ref="CG183">IF($D183="","",INDEX('Data - CO2'!$B$5:$AP$53,MATCH(Kulturmodeller!$D183,'Data - CO2'!$A$5:$A$53,0),CG$20)*AQ183)</f>
        <v/>
      </c>
      <c r="CH183" t="str" cm="1">
        <f t="array" ref="CH183">IF($D183="","",INDEX('Data - CO2'!$B$5:$AP$53,MATCH(Kulturmodeller!$D183,'Data - CO2'!$A$5:$A$53,0),CH$20)*AR183)</f>
        <v/>
      </c>
      <c r="CI183" s="11" t="str" cm="1">
        <f t="array" ref="CI183">IF($D183="","",INDEX('Data - CO2'!$B$5:$AP$53,MATCH(Kulturmodeller!$D183,'Data - CO2'!$A$5:$A$53,0),CI$20)*AS183)</f>
        <v/>
      </c>
    </row>
    <row r="184" spans="1:87" x14ac:dyDescent="0.3">
      <c r="A184" s="12" t="s">
        <v>87</v>
      </c>
      <c r="B184" s="12"/>
      <c r="C184" s="129"/>
      <c r="D184" s="129"/>
      <c r="E184" s="127"/>
      <c r="F184" s="45">
        <f>E184</f>
        <v>0</v>
      </c>
      <c r="G184" s="46">
        <f t="shared" si="3453"/>
        <v>0</v>
      </c>
      <c r="H184" s="46">
        <f t="shared" si="3454"/>
        <v>0</v>
      </c>
      <c r="I184" s="46">
        <f t="shared" si="3455"/>
        <v>0</v>
      </c>
      <c r="J184" s="46">
        <f t="shared" si="3456"/>
        <v>0</v>
      </c>
      <c r="K184" s="46">
        <f t="shared" si="3457"/>
        <v>0</v>
      </c>
      <c r="L184" s="46">
        <f t="shared" si="3458"/>
        <v>0</v>
      </c>
      <c r="M184" s="46">
        <f t="shared" si="3459"/>
        <v>0</v>
      </c>
      <c r="N184" s="46">
        <f t="shared" si="3460"/>
        <v>0</v>
      </c>
      <c r="O184" s="46">
        <f t="shared" si="3461"/>
        <v>0</v>
      </c>
      <c r="P184" s="46">
        <f t="shared" si="3462"/>
        <v>0</v>
      </c>
      <c r="Q184" s="46">
        <f t="shared" si="3463"/>
        <v>0</v>
      </c>
      <c r="R184" s="46">
        <f t="shared" si="3464"/>
        <v>0</v>
      </c>
      <c r="S184" s="46">
        <f t="shared" si="3465"/>
        <v>0</v>
      </c>
      <c r="T184" s="46">
        <f t="shared" si="3466"/>
        <v>0</v>
      </c>
      <c r="U184" s="46">
        <f t="shared" si="3467"/>
        <v>0</v>
      </c>
      <c r="V184" s="46">
        <f t="shared" si="3468"/>
        <v>0</v>
      </c>
      <c r="W184" s="46">
        <f t="shared" si="3469"/>
        <v>0</v>
      </c>
      <c r="X184" s="46">
        <f t="shared" si="3470"/>
        <v>0</v>
      </c>
      <c r="Y184" s="46">
        <f t="shared" si="3471"/>
        <v>0</v>
      </c>
      <c r="Z184" s="46">
        <f t="shared" si="3472"/>
        <v>0</v>
      </c>
      <c r="AA184" s="46">
        <f t="shared" si="3473"/>
        <v>0</v>
      </c>
      <c r="AB184" s="46">
        <f t="shared" si="3474"/>
        <v>0</v>
      </c>
      <c r="AC184" s="46">
        <f t="shared" si="3475"/>
        <v>0</v>
      </c>
      <c r="AD184" s="46">
        <f t="shared" si="3476"/>
        <v>0</v>
      </c>
      <c r="AE184" s="46">
        <f t="shared" si="3477"/>
        <v>0</v>
      </c>
      <c r="AF184" s="46">
        <f t="shared" si="3478"/>
        <v>0</v>
      </c>
      <c r="AG184" s="46">
        <f t="shared" si="3479"/>
        <v>0</v>
      </c>
      <c r="AH184" s="46">
        <f t="shared" si="3480"/>
        <v>0</v>
      </c>
      <c r="AI184" s="46">
        <f t="shared" si="3481"/>
        <v>0</v>
      </c>
      <c r="AJ184" s="46">
        <f t="shared" si="3482"/>
        <v>0</v>
      </c>
      <c r="AK184" s="46">
        <f t="shared" si="3483"/>
        <v>0</v>
      </c>
      <c r="AL184" s="46">
        <f t="shared" si="3484"/>
        <v>0</v>
      </c>
      <c r="AM184" s="46">
        <f t="shared" si="3485"/>
        <v>0</v>
      </c>
      <c r="AN184" s="46">
        <f t="shared" si="3486"/>
        <v>0</v>
      </c>
      <c r="AO184" s="46">
        <f t="shared" si="3487"/>
        <v>0</v>
      </c>
      <c r="AP184" s="46">
        <f t="shared" si="3488"/>
        <v>0</v>
      </c>
      <c r="AQ184" s="46">
        <f t="shared" si="3489"/>
        <v>0</v>
      </c>
      <c r="AR184" s="46">
        <f t="shared" si="3490"/>
        <v>0</v>
      </c>
      <c r="AS184" s="47">
        <f t="shared" si="3491"/>
        <v>0</v>
      </c>
      <c r="AU184" s="10" t="str" cm="1">
        <f t="array" ref="AU184">IF($D184="","",INDEX('Data - CO2'!$B$5:$AP$53,MATCH(Kulturmodeller!$D184,'Data - CO2'!$A$5:$A$53,0),AU$20)*E184)</f>
        <v/>
      </c>
      <c r="AV184" t="str" cm="1">
        <f t="array" ref="AV184">IF($D184="","",INDEX('Data - CO2'!$B$5:$AP$53,MATCH(Kulturmodeller!$D184,'Data - CO2'!$A$5:$A$53,0),AV$20)*F184)</f>
        <v/>
      </c>
      <c r="AW184" t="str" cm="1">
        <f t="array" ref="AW184">IF($D184="","",INDEX('Data - CO2'!$B$5:$AP$53,MATCH(Kulturmodeller!$D184,'Data - CO2'!$A$5:$A$53,0),AW$20)*G184)</f>
        <v/>
      </c>
      <c r="AX184" t="str" cm="1">
        <f t="array" ref="AX184">IF($D184="","",INDEX('Data - CO2'!$B$5:$AP$53,MATCH(Kulturmodeller!$D184,'Data - CO2'!$A$5:$A$53,0),AX$20)*H184)</f>
        <v/>
      </c>
      <c r="AY184" t="str" cm="1">
        <f t="array" ref="AY184">IF($D184="","",INDEX('Data - CO2'!$B$5:$AP$53,MATCH(Kulturmodeller!$D184,'Data - CO2'!$A$5:$A$53,0),AY$20)*I184)</f>
        <v/>
      </c>
      <c r="AZ184" t="str" cm="1">
        <f t="array" ref="AZ184">IF($D184="","",INDEX('Data - CO2'!$B$5:$AP$53,MATCH(Kulturmodeller!$D184,'Data - CO2'!$A$5:$A$53,0),AZ$20)*J184)</f>
        <v/>
      </c>
      <c r="BA184" t="str" cm="1">
        <f t="array" ref="BA184">IF($D184="","",INDEX('Data - CO2'!$B$5:$AP$53,MATCH(Kulturmodeller!$D184,'Data - CO2'!$A$5:$A$53,0),BA$20)*K184)</f>
        <v/>
      </c>
      <c r="BB184" t="str" cm="1">
        <f t="array" ref="BB184">IF($D184="","",INDEX('Data - CO2'!$B$5:$AP$53,MATCH(Kulturmodeller!$D184,'Data - CO2'!$A$5:$A$53,0),BB$20)*L184)</f>
        <v/>
      </c>
      <c r="BC184" t="str" cm="1">
        <f t="array" ref="BC184">IF($D184="","",INDEX('Data - CO2'!$B$5:$AP$53,MATCH(Kulturmodeller!$D184,'Data - CO2'!$A$5:$A$53,0),BC$20)*M184)</f>
        <v/>
      </c>
      <c r="BD184" t="str" cm="1">
        <f t="array" ref="BD184">IF($D184="","",INDEX('Data - CO2'!$B$5:$AP$53,MATCH(Kulturmodeller!$D184,'Data - CO2'!$A$5:$A$53,0),BD$20)*N184)</f>
        <v/>
      </c>
      <c r="BE184" t="str" cm="1">
        <f t="array" ref="BE184">IF($D184="","",INDEX('Data - CO2'!$B$5:$AP$53,MATCH(Kulturmodeller!$D184,'Data - CO2'!$A$5:$A$53,0),BE$20)*O184)</f>
        <v/>
      </c>
      <c r="BF184" t="str" cm="1">
        <f t="array" ref="BF184">IF($D184="","",INDEX('Data - CO2'!$B$5:$AP$53,MATCH(Kulturmodeller!$D184,'Data - CO2'!$A$5:$A$53,0),BF$20)*P184)</f>
        <v/>
      </c>
      <c r="BG184" t="str" cm="1">
        <f t="array" ref="BG184">IF($D184="","",INDEX('Data - CO2'!$B$5:$AP$53,MATCH(Kulturmodeller!$D184,'Data - CO2'!$A$5:$A$53,0),BG$20)*Q184)</f>
        <v/>
      </c>
      <c r="BH184" t="str" cm="1">
        <f t="array" ref="BH184">IF($D184="","",INDEX('Data - CO2'!$B$5:$AP$53,MATCH(Kulturmodeller!$D184,'Data - CO2'!$A$5:$A$53,0),BH$20)*R184)</f>
        <v/>
      </c>
      <c r="BI184" t="str" cm="1">
        <f t="array" ref="BI184">IF($D184="","",INDEX('Data - CO2'!$B$5:$AP$53,MATCH(Kulturmodeller!$D184,'Data - CO2'!$A$5:$A$53,0),BI$20)*S184)</f>
        <v/>
      </c>
      <c r="BJ184" t="str" cm="1">
        <f t="array" ref="BJ184">IF($D184="","",INDEX('Data - CO2'!$B$5:$AP$53,MATCH(Kulturmodeller!$D184,'Data - CO2'!$A$5:$A$53,0),BJ$20)*T184)</f>
        <v/>
      </c>
      <c r="BK184" t="str" cm="1">
        <f t="array" ref="BK184">IF($D184="","",INDEX('Data - CO2'!$B$5:$AP$53,MATCH(Kulturmodeller!$D184,'Data - CO2'!$A$5:$A$53,0),BK$20)*U184)</f>
        <v/>
      </c>
      <c r="BL184" t="str" cm="1">
        <f t="array" ref="BL184">IF($D184="","",INDEX('Data - CO2'!$B$5:$AP$53,MATCH(Kulturmodeller!$D184,'Data - CO2'!$A$5:$A$53,0),BL$20)*V184)</f>
        <v/>
      </c>
      <c r="BM184" t="str" cm="1">
        <f t="array" ref="BM184">IF($D184="","",INDEX('Data - CO2'!$B$5:$AP$53,MATCH(Kulturmodeller!$D184,'Data - CO2'!$A$5:$A$53,0),BM$20)*W184)</f>
        <v/>
      </c>
      <c r="BN184" t="str" cm="1">
        <f t="array" ref="BN184">IF($D184="","",INDEX('Data - CO2'!$B$5:$AP$53,MATCH(Kulturmodeller!$D184,'Data - CO2'!$A$5:$A$53,0),BN$20)*X184)</f>
        <v/>
      </c>
      <c r="BO184" t="str" cm="1">
        <f t="array" ref="BO184">IF($D184="","",INDEX('Data - CO2'!$B$5:$AP$53,MATCH(Kulturmodeller!$D184,'Data - CO2'!$A$5:$A$53,0),BO$20)*Y184)</f>
        <v/>
      </c>
      <c r="BP184" t="str" cm="1">
        <f t="array" ref="BP184">IF($D184="","",INDEX('Data - CO2'!$B$5:$AP$53,MATCH(Kulturmodeller!$D184,'Data - CO2'!$A$5:$A$53,0),BP$20)*Z184)</f>
        <v/>
      </c>
      <c r="BQ184" t="str" cm="1">
        <f t="array" ref="BQ184">IF($D184="","",INDEX('Data - CO2'!$B$5:$AP$53,MATCH(Kulturmodeller!$D184,'Data - CO2'!$A$5:$A$53,0),BQ$20)*AA184)</f>
        <v/>
      </c>
      <c r="BR184" t="str" cm="1">
        <f t="array" ref="BR184">IF($D184="","",INDEX('Data - CO2'!$B$5:$AP$53,MATCH(Kulturmodeller!$D184,'Data - CO2'!$A$5:$A$53,0),BR$20)*AB184)</f>
        <v/>
      </c>
      <c r="BS184" t="str" cm="1">
        <f t="array" ref="BS184">IF($D184="","",INDEX('Data - CO2'!$B$5:$AP$53,MATCH(Kulturmodeller!$D184,'Data - CO2'!$A$5:$A$53,0),BS$20)*AC184)</f>
        <v/>
      </c>
      <c r="BT184" t="str" cm="1">
        <f t="array" ref="BT184">IF($D184="","",INDEX('Data - CO2'!$B$5:$AP$53,MATCH(Kulturmodeller!$D184,'Data - CO2'!$A$5:$A$53,0),BT$20)*AD184)</f>
        <v/>
      </c>
      <c r="BU184" t="str" cm="1">
        <f t="array" ref="BU184">IF($D184="","",INDEX('Data - CO2'!$B$5:$AP$53,MATCH(Kulturmodeller!$D184,'Data - CO2'!$A$5:$A$53,0),BU$20)*AE184)</f>
        <v/>
      </c>
      <c r="BV184" t="str" cm="1">
        <f t="array" ref="BV184">IF($D184="","",INDEX('Data - CO2'!$B$5:$AP$53,MATCH(Kulturmodeller!$D184,'Data - CO2'!$A$5:$A$53,0),BV$20)*AF184)</f>
        <v/>
      </c>
      <c r="BW184" t="str" cm="1">
        <f t="array" ref="BW184">IF($D184="","",INDEX('Data - CO2'!$B$5:$AP$53,MATCH(Kulturmodeller!$D184,'Data - CO2'!$A$5:$A$53,0),BW$20)*AG184)</f>
        <v/>
      </c>
      <c r="BX184" t="str" cm="1">
        <f t="array" ref="BX184">IF($D184="","",INDEX('Data - CO2'!$B$5:$AP$53,MATCH(Kulturmodeller!$D184,'Data - CO2'!$A$5:$A$53,0),BX$20)*AH184)</f>
        <v/>
      </c>
      <c r="BY184" t="str" cm="1">
        <f t="array" ref="BY184">IF($D184="","",INDEX('Data - CO2'!$B$5:$AP$53,MATCH(Kulturmodeller!$D184,'Data - CO2'!$A$5:$A$53,0),BY$20)*AI184)</f>
        <v/>
      </c>
      <c r="BZ184" t="str" cm="1">
        <f t="array" ref="BZ184">IF($D184="","",INDEX('Data - CO2'!$B$5:$AP$53,MATCH(Kulturmodeller!$D184,'Data - CO2'!$A$5:$A$53,0),BZ$20)*AJ184)</f>
        <v/>
      </c>
      <c r="CA184" t="str" cm="1">
        <f t="array" ref="CA184">IF($D184="","",INDEX('Data - CO2'!$B$5:$AP$53,MATCH(Kulturmodeller!$D184,'Data - CO2'!$A$5:$A$53,0),CA$20)*AK184)</f>
        <v/>
      </c>
      <c r="CB184" t="str" cm="1">
        <f t="array" ref="CB184">IF($D184="","",INDEX('Data - CO2'!$B$5:$AP$53,MATCH(Kulturmodeller!$D184,'Data - CO2'!$A$5:$A$53,0),CB$20)*AL184)</f>
        <v/>
      </c>
      <c r="CC184" t="str" cm="1">
        <f t="array" ref="CC184">IF($D184="","",INDEX('Data - CO2'!$B$5:$AP$53,MATCH(Kulturmodeller!$D184,'Data - CO2'!$A$5:$A$53,0),CC$20)*AM184)</f>
        <v/>
      </c>
      <c r="CD184" t="str" cm="1">
        <f t="array" ref="CD184">IF($D184="","",INDEX('Data - CO2'!$B$5:$AP$53,MATCH(Kulturmodeller!$D184,'Data - CO2'!$A$5:$A$53,0),CD$20)*AN184)</f>
        <v/>
      </c>
      <c r="CE184" t="str" cm="1">
        <f t="array" ref="CE184">IF($D184="","",INDEX('Data - CO2'!$B$5:$AP$53,MATCH(Kulturmodeller!$D184,'Data - CO2'!$A$5:$A$53,0),CE$20)*AO184)</f>
        <v/>
      </c>
      <c r="CF184" t="str" cm="1">
        <f t="array" ref="CF184">IF($D184="","",INDEX('Data - CO2'!$B$5:$AP$53,MATCH(Kulturmodeller!$D184,'Data - CO2'!$A$5:$A$53,0),CF$20)*AP184)</f>
        <v/>
      </c>
      <c r="CG184" t="str" cm="1">
        <f t="array" ref="CG184">IF($D184="","",INDEX('Data - CO2'!$B$5:$AP$53,MATCH(Kulturmodeller!$D184,'Data - CO2'!$A$5:$A$53,0),CG$20)*AQ184)</f>
        <v/>
      </c>
      <c r="CH184" t="str" cm="1">
        <f t="array" ref="CH184">IF($D184="","",INDEX('Data - CO2'!$B$5:$AP$53,MATCH(Kulturmodeller!$D184,'Data - CO2'!$A$5:$A$53,0),CH$20)*AR184)</f>
        <v/>
      </c>
      <c r="CI184" s="11" t="str" cm="1">
        <f t="array" ref="CI184">IF($D184="","",INDEX('Data - CO2'!$B$5:$AP$53,MATCH(Kulturmodeller!$D184,'Data - CO2'!$A$5:$A$53,0),CI$20)*AS184)</f>
        <v/>
      </c>
    </row>
    <row r="185" spans="1:87" x14ac:dyDescent="0.3">
      <c r="A185" s="42"/>
      <c r="B185" s="42"/>
      <c r="C185" s="42"/>
      <c r="D185" s="12"/>
      <c r="E185" s="52"/>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4"/>
      <c r="AU185" s="111">
        <f t="shared" ref="AU185:CH185" si="3492">SUM(AU183:AU184)</f>
        <v>0</v>
      </c>
      <c r="AV185" s="112">
        <f t="shared" si="3492"/>
        <v>0</v>
      </c>
      <c r="AW185" s="112">
        <f t="shared" si="3492"/>
        <v>0</v>
      </c>
      <c r="AX185" s="112">
        <f t="shared" si="3492"/>
        <v>0</v>
      </c>
      <c r="AY185" s="112">
        <f t="shared" si="3492"/>
        <v>0</v>
      </c>
      <c r="AZ185" s="112">
        <f t="shared" si="3492"/>
        <v>0</v>
      </c>
      <c r="BA185" s="112">
        <f t="shared" si="3492"/>
        <v>0</v>
      </c>
      <c r="BB185" s="112">
        <f t="shared" si="3492"/>
        <v>0</v>
      </c>
      <c r="BC185" s="112">
        <f t="shared" si="3492"/>
        <v>0</v>
      </c>
      <c r="BD185" s="112">
        <f t="shared" si="3492"/>
        <v>0</v>
      </c>
      <c r="BE185" s="112">
        <f t="shared" si="3492"/>
        <v>0</v>
      </c>
      <c r="BF185" s="112">
        <f t="shared" si="3492"/>
        <v>0</v>
      </c>
      <c r="BG185" s="112">
        <f t="shared" si="3492"/>
        <v>0</v>
      </c>
      <c r="BH185" s="112">
        <f t="shared" si="3492"/>
        <v>0</v>
      </c>
      <c r="BI185" s="112">
        <f t="shared" si="3492"/>
        <v>0</v>
      </c>
      <c r="BJ185" s="112">
        <f t="shared" si="3492"/>
        <v>0</v>
      </c>
      <c r="BK185" s="112">
        <f t="shared" si="3492"/>
        <v>0</v>
      </c>
      <c r="BL185" s="112">
        <f t="shared" si="3492"/>
        <v>0</v>
      </c>
      <c r="BM185" s="112">
        <f t="shared" si="3492"/>
        <v>0</v>
      </c>
      <c r="BN185" s="112">
        <f t="shared" si="3492"/>
        <v>0</v>
      </c>
      <c r="BO185" s="112">
        <f t="shared" si="3492"/>
        <v>0</v>
      </c>
      <c r="BP185" s="112">
        <f t="shared" si="3492"/>
        <v>0</v>
      </c>
      <c r="BQ185" s="112">
        <f t="shared" si="3492"/>
        <v>0</v>
      </c>
      <c r="BR185" s="112">
        <f t="shared" si="3492"/>
        <v>0</v>
      </c>
      <c r="BS185" s="112">
        <f t="shared" si="3492"/>
        <v>0</v>
      </c>
      <c r="BT185" s="112">
        <f t="shared" si="3492"/>
        <v>0</v>
      </c>
      <c r="BU185" s="112">
        <f t="shared" si="3492"/>
        <v>0</v>
      </c>
      <c r="BV185" s="112">
        <f t="shared" si="3492"/>
        <v>0</v>
      </c>
      <c r="BW185" s="112">
        <f t="shared" si="3492"/>
        <v>0</v>
      </c>
      <c r="BX185" s="112">
        <f t="shared" si="3492"/>
        <v>0</v>
      </c>
      <c r="BY185" s="112">
        <f t="shared" si="3492"/>
        <v>0</v>
      </c>
      <c r="BZ185" s="112">
        <f t="shared" si="3492"/>
        <v>0</v>
      </c>
      <c r="CA185" s="112">
        <f t="shared" si="3492"/>
        <v>0</v>
      </c>
      <c r="CB185" s="112">
        <f t="shared" si="3492"/>
        <v>0</v>
      </c>
      <c r="CC185" s="112">
        <f t="shared" si="3492"/>
        <v>0</v>
      </c>
      <c r="CD185" s="112">
        <f t="shared" si="3492"/>
        <v>0</v>
      </c>
      <c r="CE185" s="112">
        <f t="shared" si="3492"/>
        <v>0</v>
      </c>
      <c r="CF185" s="112">
        <f t="shared" si="3492"/>
        <v>0</v>
      </c>
      <c r="CG185" s="112">
        <f t="shared" si="3492"/>
        <v>0</v>
      </c>
      <c r="CH185" s="112">
        <f t="shared" si="3492"/>
        <v>0</v>
      </c>
      <c r="CI185" s="113">
        <f>SUM(CI183:CI184)</f>
        <v>0</v>
      </c>
    </row>
    <row r="186" spans="1:87" x14ac:dyDescent="0.3">
      <c r="A186" s="55" t="s">
        <v>88</v>
      </c>
      <c r="B186" s="55"/>
      <c r="C186" s="55"/>
      <c r="D186" s="56"/>
      <c r="E186" s="57"/>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9"/>
      <c r="AT186" s="91">
        <f>AVERAGE(BO186:CI186)</f>
        <v>394.57453408795482</v>
      </c>
      <c r="AU186" s="111">
        <f>AU182+AU185</f>
        <v>0</v>
      </c>
      <c r="AV186" s="112">
        <f t="shared" ref="AV186" si="3493">AV182+AV185</f>
        <v>3.4549023481139227</v>
      </c>
      <c r="AW186" s="112">
        <f t="shared" ref="AW186" si="3494">AW182+AW185</f>
        <v>22.331116059030251</v>
      </c>
      <c r="AX186" s="112">
        <f t="shared" ref="AX186" si="3495">AX182+AX185</f>
        <v>50.820848197412758</v>
      </c>
      <c r="AY186" s="112">
        <f t="shared" ref="AY186" si="3496">AY182+AY185</f>
        <v>97.142217323920917</v>
      </c>
      <c r="AZ186" s="112">
        <f t="shared" ref="AZ186" si="3497">AZ182+AZ185</f>
        <v>192.85126513835033</v>
      </c>
      <c r="BA186" s="112">
        <f t="shared" ref="BA186" si="3498">BA182+BA185</f>
        <v>286.7426948032126</v>
      </c>
      <c r="BB186" s="112">
        <f t="shared" ref="BB186" si="3499">BB182+BB185</f>
        <v>326.23312754763867</v>
      </c>
      <c r="BC186" s="112">
        <f t="shared" ref="BC186" si="3500">BC182+BC185</f>
        <v>355.93068807164485</v>
      </c>
      <c r="BD186" s="112">
        <f t="shared" ref="BD186" si="3501">BD182+BD185</f>
        <v>379.82944455868272</v>
      </c>
      <c r="BE186" s="112">
        <f t="shared" ref="BE186" si="3502">BE182+BE185</f>
        <v>408.96311523001833</v>
      </c>
      <c r="BF186" s="112">
        <f t="shared" ref="BF186" si="3503">BF182+BF185</f>
        <v>436.69168910552315</v>
      </c>
      <c r="BG186" s="112">
        <f t="shared" ref="BG186" si="3504">BG182+BG185</f>
        <v>464.4945072939388</v>
      </c>
      <c r="BH186" s="112">
        <f t="shared" ref="BH186" si="3505">BH182+BH185</f>
        <v>488.58648786810011</v>
      </c>
      <c r="BI186" s="112">
        <f t="shared" ref="BI186" si="3506">BI182+BI185</f>
        <v>512.62613086254839</v>
      </c>
      <c r="BJ186" s="112">
        <f t="shared" ref="BJ186" si="3507">BJ182+BJ185</f>
        <v>487.09955919147899</v>
      </c>
      <c r="BK186" s="112">
        <f t="shared" ref="BK186" si="3508">BK182+BK185</f>
        <v>510.49506451956461</v>
      </c>
      <c r="BL186" s="112">
        <f t="shared" ref="BL186" si="3509">BL182+BL185</f>
        <v>536.95070105056038</v>
      </c>
      <c r="BM186" s="112">
        <f t="shared" ref="BM186" si="3510">BM182+BM185</f>
        <v>556.67699468648027</v>
      </c>
      <c r="BN186" s="112">
        <f t="shared" ref="BN186" si="3511">BN182+BN185</f>
        <v>577.40395285935313</v>
      </c>
      <c r="BO186" s="112">
        <f t="shared" ref="BO186" si="3512">BO182+BO185</f>
        <v>593.53452288422864</v>
      </c>
      <c r="BP186" s="112">
        <f t="shared" ref="BP186" si="3513">BP182+BP185</f>
        <v>607.38634140111617</v>
      </c>
      <c r="BQ186" s="112">
        <f t="shared" ref="BQ186" si="3514">BQ182+BQ185</f>
        <v>619.92800514686257</v>
      </c>
      <c r="BR186" s="112">
        <f t="shared" ref="BR186" si="3515">BR182+BR185</f>
        <v>630.98550121800622</v>
      </c>
      <c r="BS186" s="112">
        <f t="shared" ref="BS186" si="3516">BS182+BS185</f>
        <v>642.62319132882385</v>
      </c>
      <c r="BT186" s="112">
        <f t="shared" ref="BT186" si="3517">BT182+BT185</f>
        <v>258.94249497252201</v>
      </c>
      <c r="BU186" s="112">
        <f t="shared" ref="BU186" si="3518">BU182+BU185</f>
        <v>274.24589719264463</v>
      </c>
      <c r="BV186" s="112">
        <f t="shared" ref="BV186" si="3519">BV182+BV185</f>
        <v>80.3800796483158</v>
      </c>
      <c r="BW186" s="112">
        <f t="shared" ref="BW186" si="3520">BW182+BW185</f>
        <v>113.04386504967673</v>
      </c>
      <c r="BX186" s="112">
        <f t="shared" ref="BX186" si="3521">BX182+BX185</f>
        <v>127.54235351593373</v>
      </c>
      <c r="BY186" s="112">
        <f t="shared" ref="BY186" si="3522">BY182+BY185</f>
        <v>200.09693442938485</v>
      </c>
      <c r="BZ186" s="112">
        <f t="shared" ref="BZ186" si="3523">BZ182+BZ185</f>
        <v>247.05806957296105</v>
      </c>
      <c r="CA186" s="112">
        <f t="shared" ref="CA186" si="3524">CA182+CA185</f>
        <v>303.40617963442952</v>
      </c>
      <c r="CB186" s="112">
        <f t="shared" ref="CB186" si="3525">CB182+CB185</f>
        <v>348.4991065554587</v>
      </c>
      <c r="CC186" s="112">
        <f t="shared" ref="CC186" si="3526">CC182+CC185</f>
        <v>379.0743700255515</v>
      </c>
      <c r="CD186" s="112">
        <f t="shared" ref="CD186" si="3527">CD182+CD185</f>
        <v>407.3820197058688</v>
      </c>
      <c r="CE186" s="112">
        <f t="shared" ref="CE186" si="3528">CE182+CE185</f>
        <v>438.87204985759195</v>
      </c>
      <c r="CF186" s="112">
        <f t="shared" ref="CF186" si="3529">CF182+CF185</f>
        <v>464.76085026308505</v>
      </c>
      <c r="CG186" s="112">
        <f t="shared" ref="CG186" si="3530">CG182+CG185</f>
        <v>490.41820822090153</v>
      </c>
      <c r="CH186" s="112">
        <f t="shared" ref="CH186" si="3531">CH182+CH185</f>
        <v>517.98690067180962</v>
      </c>
      <c r="CI186" s="113">
        <f t="shared" ref="CI186" si="3532">CI182+CI185</f>
        <v>539.89827455187856</v>
      </c>
    </row>
    <row r="189" spans="1:87" x14ac:dyDescent="0.3">
      <c r="A189" s="60" t="s">
        <v>364</v>
      </c>
      <c r="AU189" t="s">
        <v>91</v>
      </c>
    </row>
    <row r="190" spans="1:87" x14ac:dyDescent="0.3">
      <c r="A190" s="25" t="s">
        <v>365</v>
      </c>
      <c r="B190" s="25"/>
      <c r="C190" s="25"/>
      <c r="D190" s="26"/>
      <c r="E190" s="27" t="s">
        <v>78</v>
      </c>
      <c r="F190" s="104"/>
      <c r="G190" s="104"/>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9"/>
      <c r="AU190">
        <v>1</v>
      </c>
      <c r="AV190">
        <v>2</v>
      </c>
      <c r="AW190">
        <v>3</v>
      </c>
      <c r="AX190">
        <v>4</v>
      </c>
      <c r="AY190">
        <v>5</v>
      </c>
      <c r="AZ190">
        <v>6</v>
      </c>
      <c r="BA190">
        <v>7</v>
      </c>
      <c r="BB190">
        <v>8</v>
      </c>
      <c r="BC190">
        <v>9</v>
      </c>
      <c r="BD190">
        <v>10</v>
      </c>
      <c r="BE190">
        <v>11</v>
      </c>
      <c r="BF190">
        <v>12</v>
      </c>
      <c r="BG190">
        <v>13</v>
      </c>
      <c r="BH190">
        <v>14</v>
      </c>
      <c r="BI190">
        <v>15</v>
      </c>
      <c r="BJ190">
        <v>16</v>
      </c>
      <c r="BK190">
        <v>17</v>
      </c>
      <c r="BL190">
        <v>18</v>
      </c>
      <c r="BM190">
        <v>19</v>
      </c>
      <c r="BN190">
        <v>20</v>
      </c>
      <c r="BO190">
        <v>21</v>
      </c>
      <c r="BP190">
        <v>22</v>
      </c>
      <c r="BQ190">
        <v>23</v>
      </c>
      <c r="BR190">
        <v>24</v>
      </c>
      <c r="BS190">
        <v>25</v>
      </c>
      <c r="BT190">
        <v>26</v>
      </c>
      <c r="BU190">
        <v>27</v>
      </c>
      <c r="BV190">
        <v>28</v>
      </c>
      <c r="BW190">
        <v>29</v>
      </c>
      <c r="BX190">
        <v>30</v>
      </c>
      <c r="BY190">
        <v>31</v>
      </c>
      <c r="BZ190">
        <v>32</v>
      </c>
      <c r="CA190">
        <v>33</v>
      </c>
      <c r="CB190">
        <v>34</v>
      </c>
      <c r="CC190">
        <v>35</v>
      </c>
      <c r="CD190">
        <v>36</v>
      </c>
      <c r="CE190">
        <v>37</v>
      </c>
      <c r="CF190">
        <v>38</v>
      </c>
      <c r="CG190">
        <v>39</v>
      </c>
      <c r="CH190">
        <v>40</v>
      </c>
      <c r="CI190">
        <v>41</v>
      </c>
    </row>
    <row r="191" spans="1:87" x14ac:dyDescent="0.3">
      <c r="A191" s="147" t="s">
        <v>303</v>
      </c>
      <c r="B191" s="148">
        <f>Lister!$B$13</f>
        <v>1</v>
      </c>
      <c r="C191" s="28" t="s">
        <v>60</v>
      </c>
      <c r="D191" s="29" t="s">
        <v>79</v>
      </c>
      <c r="E191" s="30" t="s">
        <v>163</v>
      </c>
      <c r="F191" s="31" t="s">
        <v>250</v>
      </c>
      <c r="G191" s="31" t="s">
        <v>137</v>
      </c>
      <c r="H191" s="31" t="s">
        <v>138</v>
      </c>
      <c r="I191" s="31" t="s">
        <v>139</v>
      </c>
      <c r="J191" s="31" t="s">
        <v>140</v>
      </c>
      <c r="K191" s="31" t="s">
        <v>141</v>
      </c>
      <c r="L191" s="31" t="s">
        <v>80</v>
      </c>
      <c r="M191" s="31" t="s">
        <v>144</v>
      </c>
      <c r="N191" s="31" t="s">
        <v>145</v>
      </c>
      <c r="O191" s="31" t="s">
        <v>146</v>
      </c>
      <c r="P191" s="31" t="s">
        <v>147</v>
      </c>
      <c r="Q191" s="31" t="s">
        <v>152</v>
      </c>
      <c r="R191" s="31" t="s">
        <v>153</v>
      </c>
      <c r="S191" s="31" t="s">
        <v>154</v>
      </c>
      <c r="T191" s="31" t="s">
        <v>155</v>
      </c>
      <c r="U191" s="31" t="s">
        <v>156</v>
      </c>
      <c r="V191" s="31" t="s">
        <v>229</v>
      </c>
      <c r="W191" s="31" t="s">
        <v>157</v>
      </c>
      <c r="X191" s="31" t="s">
        <v>158</v>
      </c>
      <c r="Y191" s="31" t="s">
        <v>159</v>
      </c>
      <c r="Z191" s="31" t="s">
        <v>230</v>
      </c>
      <c r="AA191" s="31" t="s">
        <v>231</v>
      </c>
      <c r="AB191" s="31" t="s">
        <v>232</v>
      </c>
      <c r="AC191" s="31" t="s">
        <v>233</v>
      </c>
      <c r="AD191" s="31" t="s">
        <v>234</v>
      </c>
      <c r="AE191" s="31" t="s">
        <v>235</v>
      </c>
      <c r="AF191" s="31" t="s">
        <v>236</v>
      </c>
      <c r="AG191" s="31" t="s">
        <v>237</v>
      </c>
      <c r="AH191" s="31" t="s">
        <v>238</v>
      </c>
      <c r="AI191" s="31" t="s">
        <v>239</v>
      </c>
      <c r="AJ191" s="31" t="s">
        <v>240</v>
      </c>
      <c r="AK191" s="31" t="s">
        <v>241</v>
      </c>
      <c r="AL191" s="31" t="s">
        <v>242</v>
      </c>
      <c r="AM191" s="31" t="s">
        <v>243</v>
      </c>
      <c r="AN191" s="31" t="s">
        <v>244</v>
      </c>
      <c r="AO191" s="31" t="s">
        <v>245</v>
      </c>
      <c r="AP191" s="31" t="s">
        <v>246</v>
      </c>
      <c r="AQ191" s="31" t="s">
        <v>247</v>
      </c>
      <c r="AR191" s="31" t="s">
        <v>248</v>
      </c>
      <c r="AS191" s="32" t="s">
        <v>249</v>
      </c>
      <c r="AU191" s="19">
        <v>1</v>
      </c>
      <c r="AV191" s="19">
        <v>5</v>
      </c>
      <c r="AW191" s="19">
        <v>10</v>
      </c>
      <c r="AX191" s="19">
        <v>15</v>
      </c>
      <c r="AY191" s="19">
        <v>20</v>
      </c>
      <c r="AZ191" s="19">
        <v>25</v>
      </c>
      <c r="BA191" s="19">
        <v>30</v>
      </c>
      <c r="BB191" s="19">
        <v>35</v>
      </c>
      <c r="BC191" s="19">
        <v>40</v>
      </c>
      <c r="BD191" s="19">
        <v>45</v>
      </c>
      <c r="BE191" s="19">
        <v>50</v>
      </c>
      <c r="BF191" s="19">
        <v>55</v>
      </c>
      <c r="BG191" s="19">
        <v>60</v>
      </c>
      <c r="BH191" s="19">
        <v>65</v>
      </c>
      <c r="BI191" s="19">
        <v>70</v>
      </c>
      <c r="BJ191" s="19">
        <v>75</v>
      </c>
      <c r="BK191" s="19">
        <v>80</v>
      </c>
      <c r="BL191" s="19">
        <v>85</v>
      </c>
      <c r="BM191" s="19">
        <v>90</v>
      </c>
      <c r="BN191" s="19">
        <v>95</v>
      </c>
      <c r="BO191" s="19">
        <v>100</v>
      </c>
      <c r="BP191" s="19">
        <v>105</v>
      </c>
      <c r="BQ191" s="19">
        <v>110</v>
      </c>
      <c r="BR191" s="19">
        <v>115</v>
      </c>
      <c r="BS191" s="19">
        <v>120</v>
      </c>
      <c r="BT191" s="19">
        <v>125</v>
      </c>
      <c r="BU191" s="19">
        <v>130</v>
      </c>
      <c r="BV191" s="19">
        <v>135</v>
      </c>
      <c r="BW191" s="19">
        <v>140</v>
      </c>
      <c r="BX191" s="19">
        <v>145</v>
      </c>
      <c r="BY191" s="2">
        <v>150</v>
      </c>
      <c r="BZ191" s="19">
        <v>155</v>
      </c>
      <c r="CA191" s="2">
        <v>160</v>
      </c>
      <c r="CB191" s="19">
        <v>165</v>
      </c>
      <c r="CC191" s="2">
        <v>170</v>
      </c>
      <c r="CD191" s="19">
        <v>175</v>
      </c>
      <c r="CE191" s="2">
        <v>180</v>
      </c>
      <c r="CF191" s="19">
        <v>185</v>
      </c>
      <c r="CG191" s="2">
        <v>190</v>
      </c>
      <c r="CH191" s="19">
        <v>195</v>
      </c>
      <c r="CI191" s="2">
        <v>200</v>
      </c>
    </row>
    <row r="192" spans="1:87" x14ac:dyDescent="0.3">
      <c r="A192" s="33" t="s">
        <v>81</v>
      </c>
      <c r="B192" s="33"/>
      <c r="C192" s="124" t="str">
        <f>'Katalog over Kulturmodeller '!F76</f>
        <v>BØG</v>
      </c>
      <c r="D192" s="125" t="s">
        <v>218</v>
      </c>
      <c r="E192" s="139">
        <f>'Katalog over Kulturmodeller '!W76</f>
        <v>0.5</v>
      </c>
      <c r="F192" s="37">
        <f>E192+((E197-F197)+(E198-F198))*(E192/SUM(E192:E196))</f>
        <v>0.5</v>
      </c>
      <c r="G192" s="37">
        <f t="shared" ref="G192" si="3533">F192+((F197-G197)+(F198-G198))*(F192/SUM(F192:F196))</f>
        <v>0.5</v>
      </c>
      <c r="H192" s="37">
        <f t="shared" ref="H192" si="3534">G192+((G197-H197)+(G198-H198))*(G192/SUM(G192:G196))</f>
        <v>0.51851851851851849</v>
      </c>
      <c r="I192" s="37">
        <f t="shared" ref="I192" si="3535">H192+((H197-I197)+(H198-I198))*(H192/SUM(H192:H196))</f>
        <v>0.53703703703703698</v>
      </c>
      <c r="J192" s="37">
        <f t="shared" ref="J192" si="3536">I192+((I197-J197)+(I198-J198))*(I192/SUM(I192:I196))</f>
        <v>0.55555555555555547</v>
      </c>
      <c r="K192" s="37">
        <f t="shared" ref="K192" si="3537">J192+((J197-K197)+(J198-K198))*(J192/SUM(J192:J196))</f>
        <v>0.55555555555555547</v>
      </c>
      <c r="L192" s="37">
        <f t="shared" ref="L192" si="3538">K192+((K197-L197)+(K198-L198))*(K192/SUM(K192:K196))</f>
        <v>0.55555555555555547</v>
      </c>
      <c r="M192" s="37">
        <f t="shared" ref="M192" si="3539">L192+((L197-M197)+(L198-M198))*(L192/SUM(L192:L196))</f>
        <v>0.55555555555555547</v>
      </c>
      <c r="N192" s="37">
        <f t="shared" ref="N192" si="3540">M192+((M197-N197)+(M198-N198))*(M192/SUM(M192:M196))</f>
        <v>0.55555555555555547</v>
      </c>
      <c r="O192" s="37">
        <f t="shared" ref="O192" si="3541">N192+((N197-O197)+(N198-O198))*(N192/SUM(N192:N196))</f>
        <v>0.55555555555555547</v>
      </c>
      <c r="P192" s="37">
        <f t="shared" ref="P192" si="3542">O192+((O197-P197)+(O198-P198))*(O192/SUM(O192:O196))</f>
        <v>0.55555555555555547</v>
      </c>
      <c r="Q192" s="37">
        <f t="shared" ref="Q192" si="3543">P192+((P197-Q197)+(P198-Q198))*(P192/SUM(P192:P196))</f>
        <v>0.55555555555555547</v>
      </c>
      <c r="R192" s="37">
        <f t="shared" ref="R192" si="3544">Q192+((Q197-R197)+(Q198-R198))*(Q192/SUM(Q192:Q196))</f>
        <v>0.55555555555555547</v>
      </c>
      <c r="S192" s="37">
        <f t="shared" ref="S192" si="3545">R192+((R197-S197)+(R198-S198))*(R192/SUM(R192:R196))</f>
        <v>0.55555555555555547</v>
      </c>
      <c r="T192" s="37">
        <f t="shared" ref="T192" si="3546">S192+((S197-T197)+(S198-T198))*(S192/SUM(S192:S196))</f>
        <v>0.55555555555555547</v>
      </c>
      <c r="U192" s="37">
        <f t="shared" ref="U192" si="3547">T192+((T197-U197)+(T198-U198))*(T192/SUM(T192:T196))</f>
        <v>0.55555555555555547</v>
      </c>
      <c r="V192" s="37">
        <f t="shared" ref="V192" si="3548">U192+((U197-V197)+(U198-V198))*(U192/SUM(U192:U196))</f>
        <v>0.55555555555555547</v>
      </c>
      <c r="W192" s="37">
        <f t="shared" ref="W192" si="3549">V192+((V197-W197)+(V198-W198))*(V192/SUM(V192:V196))</f>
        <v>0.55555555555555547</v>
      </c>
      <c r="X192" s="37">
        <f t="shared" ref="X192" si="3550">W192+((W197-X197)+(W198-X198))*(W192/SUM(W192:W196))</f>
        <v>0.55555555555555547</v>
      </c>
      <c r="Y192" s="37">
        <f t="shared" ref="Y192" si="3551">X192+((X197-Y197)+(X198-Y198))*(X192/SUM(X192:X196))</f>
        <v>0.55555555555555547</v>
      </c>
      <c r="Z192" s="37">
        <f t="shared" ref="Z192" si="3552">Y192+((Y197-Z197)+(Y198-Z198))*(Y192/SUM(Y192:Y196))</f>
        <v>0.55555555555555547</v>
      </c>
      <c r="AA192" s="37">
        <f t="shared" ref="AA192" si="3553">Z192+((Z197-AA197)+(Z198-AA198))*(Z192/SUM(Z192:Z196))</f>
        <v>0.55555555555555547</v>
      </c>
      <c r="AB192" s="37">
        <f t="shared" ref="AB192" si="3554">AA192+((AA197-AB197)+(AA198-AB198))*(AA192/SUM(AA192:AA196))</f>
        <v>0.55555555555555547</v>
      </c>
      <c r="AC192" s="37">
        <f t="shared" ref="AC192" si="3555">AB192+((AB197-AC197)+(AB198-AC198))*(AB192/SUM(AB192:AB196))</f>
        <v>0.55555555555555547</v>
      </c>
      <c r="AD192" s="37">
        <f t="shared" ref="AD192" si="3556">AC192+((AC197-AD197)+(AC198-AD198))*(AC192/SUM(AC192:AC196))</f>
        <v>0.55555555555555547</v>
      </c>
      <c r="AE192" s="37">
        <f t="shared" ref="AE192" si="3557">AD192+((AD197-AE197)+(AD198-AE198))*(AD192/SUM(AD192:AD196))</f>
        <v>0.55555555555555547</v>
      </c>
      <c r="AF192" s="37">
        <f t="shared" ref="AF192" si="3558">AE192+((AE197-AF197)+(AE198-AF198))*(AE192/SUM(AE192:AE196))</f>
        <v>0.55555555555555547</v>
      </c>
      <c r="AG192" s="37">
        <f t="shared" ref="AG192" si="3559">AF192+((AF197-AG197)+(AF198-AG198))*(AF192/SUM(AF192:AF196))</f>
        <v>0.55555555555555547</v>
      </c>
      <c r="AH192" s="37">
        <f t="shared" ref="AH192" si="3560">AG192+((AG197-AH197)+(AG198-AH198))*(AG192/SUM(AG192:AG196))</f>
        <v>0.55555555555555547</v>
      </c>
      <c r="AI192" s="37">
        <f t="shared" ref="AI192" si="3561">AH192+((AH197-AI197)+(AH198-AI198))*(AH192/SUM(AH192:AH196))</f>
        <v>0.55555555555555547</v>
      </c>
      <c r="AJ192" s="37">
        <f t="shared" ref="AJ192" si="3562">AI192+((AI197-AJ197)+(AI198-AJ198))*(AI192/SUM(AI192:AI196))</f>
        <v>0.55555555555555547</v>
      </c>
      <c r="AK192" s="37">
        <f t="shared" ref="AK192" si="3563">AJ192+((AJ197-AK197)+(AJ198-AK198))*(AJ192/SUM(AJ192:AJ196))</f>
        <v>0.55555555555555547</v>
      </c>
      <c r="AL192" s="37">
        <f t="shared" ref="AL192" si="3564">AK192+((AK197-AL197)+(AK198-AL198))*(AK192/SUM(AK192:AK196))</f>
        <v>0.55555555555555547</v>
      </c>
      <c r="AM192" s="37">
        <f t="shared" ref="AM192" si="3565">AL192+((AL197-AM197)+(AL198-AM198))*(AL192/SUM(AL192:AL196))</f>
        <v>0.55555555555555547</v>
      </c>
      <c r="AN192" s="37">
        <f t="shared" ref="AN192" si="3566">AM192+((AM197-AN197)+(AM198-AN198))*(AM192/SUM(AM192:AM196))</f>
        <v>0.55555555555555547</v>
      </c>
      <c r="AO192" s="37">
        <f t="shared" ref="AO192" si="3567">AN192+((AN197-AO197)+(AN198-AO198))*(AN192/SUM(AN192:AN196))</f>
        <v>0.55555555555555547</v>
      </c>
      <c r="AP192" s="37">
        <f t="shared" ref="AP192" si="3568">AO192+((AO197-AP197)+(AO198-AP198))*(AO192/SUM(AO192:AO196))</f>
        <v>0.55555555555555547</v>
      </c>
      <c r="AQ192" s="37">
        <f t="shared" ref="AQ192" si="3569">AP192+((AP197-AQ197)+(AP198-AQ198))*(AP192/SUM(AP192:AP196))</f>
        <v>0.55555555555555547</v>
      </c>
      <c r="AR192" s="37">
        <f t="shared" ref="AR192" si="3570">AQ192+((AQ197-AR197)+(AQ198-AR198))*(AQ192/SUM(AQ192:AQ196))</f>
        <v>0.55555555555555547</v>
      </c>
      <c r="AS192" s="38">
        <f t="shared" ref="AS192" si="3571">AR192+((AR197-AS197)+(AR198-AS198))*(AR192/SUM(AR192:AR196))</f>
        <v>0.55555555555555547</v>
      </c>
      <c r="AU192" s="7" cm="1">
        <f t="array" ref="AU192">IF($D192="","",INDEX('Data - CO2'!$B$5:$AP$53,MATCH(Kulturmodeller!$D192,'Data - CO2'!$A$5:$A$53,0),AU$20)*E192)</f>
        <v>0</v>
      </c>
      <c r="AV192" s="8" cm="1">
        <f t="array" ref="AV192">IF($D192="","",INDEX('Data - CO2'!$B$5:$AP$53,MATCH(Kulturmodeller!$D192,'Data - CO2'!$A$5:$A$53,0),AV$20)*F192)</f>
        <v>0.43982935336815182</v>
      </c>
      <c r="AW192" s="8" cm="1">
        <f t="array" ref="AW192">IF($D192="","",INDEX('Data - CO2'!$B$5:$AP$53,MATCH(Kulturmodeller!$D192,'Data - CO2'!$A$5:$A$53,0),AW$20)*G192)</f>
        <v>2.9321956891210128</v>
      </c>
      <c r="AX192" s="8" cm="1">
        <f t="array" ref="AX192">IF($D192="","",INDEX('Data - CO2'!$B$5:$AP$53,MATCH(Kulturmodeller!$D192,'Data - CO2'!$A$5:$A$53,0),AX$20)*H192)</f>
        <v>7.6019888236470683</v>
      </c>
      <c r="AY192" s="8" cm="1">
        <f t="array" ref="AY192">IF($D192="","",INDEX('Data - CO2'!$B$5:$AP$53,MATCH(Kulturmodeller!$D192,'Data - CO2'!$A$5:$A$53,0),AY$20)*I192)</f>
        <v>15.746976848983211</v>
      </c>
      <c r="AZ192" s="8" cm="1">
        <f t="array" ref="AZ192">IF($D192="","",INDEX('Data - CO2'!$B$5:$AP$53,MATCH(Kulturmodeller!$D192,'Data - CO2'!$A$5:$A$53,0),AZ$20)*J192*$B191)</f>
        <v>42.529568658036126</v>
      </c>
      <c r="BA192" s="8" cm="1">
        <f t="array" ref="BA192">IF($D192="","",INDEX('Data - CO2'!$B$5:$AP$53,MATCH(Kulturmodeller!$D192,'Data - CO2'!$A$5:$A$53,0),BA$20)*K192*$B191)</f>
        <v>80.761120302111934</v>
      </c>
      <c r="BB192" s="8" cm="1">
        <f t="array" ref="BB192">IF($D192="","",INDEX('Data - CO2'!$B$5:$AP$53,MATCH(Kulturmodeller!$D192,'Data - CO2'!$A$5:$A$53,0),BB$20)*L192*$B191)</f>
        <v>119.08705263839468</v>
      </c>
      <c r="BC192" s="8" cm="1">
        <f t="array" ref="BC192">IF($D192="","",INDEX('Data - CO2'!$B$5:$AP$53,MATCH(Kulturmodeller!$D192,'Data - CO2'!$A$5:$A$53,0),BC$20)*M192*$B191)</f>
        <v>133.69287063033738</v>
      </c>
      <c r="BD192" s="8" cm="1">
        <f t="array" ref="BD192">IF($D192="","",INDEX('Data - CO2'!$B$5:$AP$53,MATCH(Kulturmodeller!$D192,'Data - CO2'!$A$5:$A$53,0),BD$20)*N192*$B191)</f>
        <v>147.775871846104</v>
      </c>
      <c r="BE192" s="8" cm="1">
        <f t="array" ref="BE192">IF($D192="","",INDEX('Data - CO2'!$B$5:$AP$53,MATCH(Kulturmodeller!$D192,'Data - CO2'!$A$5:$A$53,0),BE$20)*O192*$B191)</f>
        <v>163.49011940979833</v>
      </c>
      <c r="BF192" s="8" cm="1">
        <f t="array" ref="BF192">IF($D192="","",INDEX('Data - CO2'!$B$5:$AP$53,MATCH(Kulturmodeller!$D192,'Data - CO2'!$A$5:$A$53,0),BF$20)*P192*$B191)</f>
        <v>179.28082001486368</v>
      </c>
      <c r="BG192" s="8" cm="1">
        <f t="array" ref="BG192">IF($D192="","",INDEX('Data - CO2'!$B$5:$AP$53,MATCH(Kulturmodeller!$D192,'Data - CO2'!$A$5:$A$53,0),BG$20)*Q192*$B191)</f>
        <v>195.33950637888654</v>
      </c>
      <c r="BH192" s="8" cm="1">
        <f t="array" ref="BH192">IF($D192="","",INDEX('Data - CO2'!$B$5:$AP$53,MATCH(Kulturmodeller!$D192,'Data - CO2'!$A$5:$A$53,0),BH$20)*R192*$B191)</f>
        <v>211.1615214540746</v>
      </c>
      <c r="BI192" s="8" cm="1">
        <f t="array" ref="BI192">IF($D192="","",INDEX('Data - CO2'!$B$5:$AP$53,MATCH(Kulturmodeller!$D192,'Data - CO2'!$A$5:$A$53,0),BI$20)*S192*$B191)</f>
        <v>226.1582097650209</v>
      </c>
      <c r="BJ192" s="8" cm="1">
        <f t="array" ref="BJ192">IF($D192="","",INDEX('Data - CO2'!$B$5:$AP$53,MATCH(Kulturmodeller!$D192,'Data - CO2'!$A$5:$A$53,0),BJ$20)*T192*$B191)</f>
        <v>240.95365772234467</v>
      </c>
      <c r="BK192" s="8" cm="1">
        <f t="array" ref="BK192">IF($D192="","",INDEX('Data - CO2'!$B$5:$AP$53,MATCH(Kulturmodeller!$D192,'Data - CO2'!$A$5:$A$53,0),BK$20)*U192*$B191)</f>
        <v>255.65103401402953</v>
      </c>
      <c r="BL192" s="8" cm="1">
        <f t="array" ref="BL192">IF($D192="","",INDEX('Data - CO2'!$B$5:$AP$53,MATCH(Kulturmodeller!$D192,'Data - CO2'!$A$5:$A$53,0),BL$20)*V192*$B191)</f>
        <v>266.69569965587743</v>
      </c>
      <c r="BM192" s="8" cm="1">
        <f t="array" ref="BM192">IF($D192="","",INDEX('Data - CO2'!$B$5:$AP$53,MATCH(Kulturmodeller!$D192,'Data - CO2'!$A$5:$A$53,0),BM$20)*W192*$B191)</f>
        <v>273.16331531045984</v>
      </c>
      <c r="BN192" s="8" cm="1">
        <f t="array" ref="BN192">IF($D192="","",INDEX('Data - CO2'!$B$5:$AP$53,MATCH(Kulturmodeller!$D192,'Data - CO2'!$A$5:$A$53,0),BN$20)*X192*$B191)</f>
        <v>280.05802085269193</v>
      </c>
      <c r="BO192" s="8" cm="1">
        <f t="array" ref="BO192">IF($D192="","",INDEX('Data - CO2'!$B$5:$AP$53,MATCH(Kulturmodeller!$D192,'Data - CO2'!$A$5:$A$53,0),BO$20)*Y192*$B191)</f>
        <v>286.0149654274685</v>
      </c>
      <c r="BP192" s="8" cm="1">
        <f t="array" ref="BP192">IF($D192="","",INDEX('Data - CO2'!$B$5:$AP$53,MATCH(Kulturmodeller!$D192,'Data - CO2'!$A$5:$A$53,0),BP$20)*Z192*$B191)</f>
        <v>292.72023361809221</v>
      </c>
      <c r="BQ192" s="8" cm="1">
        <f t="array" ref="BQ192">IF($D192="","",INDEX('Data - CO2'!$B$5:$AP$53,MATCH(Kulturmodeller!$D192,'Data - CO2'!$A$5:$A$53,0),BQ$20)*AA192*$B191)</f>
        <v>298.29605859409918</v>
      </c>
      <c r="BR192" s="8" cm="1">
        <f t="array" ref="BR192">IF($D192="","",INDEX('Data - CO2'!$B$5:$AP$53,MATCH(Kulturmodeller!$D192,'Data - CO2'!$A$5:$A$53,0),BR$20)*AB192*$B191)</f>
        <v>303.69031133153572</v>
      </c>
      <c r="BS192" s="8" cm="1">
        <f t="array" ref="BS192">IF($D192="","",INDEX('Data - CO2'!$B$5:$AP$53,MATCH(Kulturmodeller!$D192,'Data - CO2'!$A$5:$A$53,0),BS$20)*AC192*$B191)</f>
        <v>309.13581434262687</v>
      </c>
      <c r="BT192" s="8" cm="1">
        <f t="array" ref="BT192">IF($D192="","",INDEX('Data - CO2'!$B$5:$AP$53,MATCH(Kulturmodeller!$D192,'Data - CO2'!$A$5:$A$53,0),BT$20)*AD192*$B191)</f>
        <v>314.49048024907427</v>
      </c>
      <c r="BU192" s="8" cm="1">
        <f t="array" ref="BU192">IF($D192="","",INDEX('Data - CO2'!$B$5:$AP$53,MATCH(Kulturmodeller!$D192,'Data - CO2'!$A$5:$A$53,0),BU$20)*AE192*$B191)</f>
        <v>318.08440996746782</v>
      </c>
      <c r="BV192" s="8" cm="1">
        <f t="array" ref="BV192">IF($D192="","",INDEX('Data - CO2'!$B$5:$AP$53,MATCH(Kulturmodeller!$D192,'Data - CO2'!$A$5:$A$53,0),BV$20)*AF192*$B191)</f>
        <v>323.63816826192812</v>
      </c>
      <c r="BW192" s="8" cm="1">
        <f t="array" ref="BW192">IF($D192="","",INDEX('Data - CO2'!$B$5:$AP$53,MATCH(Kulturmodeller!$D192,'Data - CO2'!$A$5:$A$53,0),BW$20)*AG192*$B191)</f>
        <v>328.34795251591009</v>
      </c>
      <c r="BX192" s="8" cm="1">
        <f t="array" ref="BX192">IF($D192="","",INDEX('Data - CO2'!$B$5:$AP$53,MATCH(Kulturmodeller!$D192,'Data - CO2'!$A$5:$A$53,0),BX$20)*AH192*$B191)</f>
        <v>0.48869928152016862</v>
      </c>
      <c r="BY192" s="8" cm="1">
        <f t="array" ref="BY192">IF($D192="","",INDEX('Data - CO2'!$B$5:$AP$53,MATCH(Kulturmodeller!$D192,'Data - CO2'!$A$5:$A$53,0),BY$20)*AI192*$B191)</f>
        <v>3.257995210134458</v>
      </c>
      <c r="BZ192" s="8" cm="1">
        <f t="array" ref="BZ192">IF($D192="","",INDEX('Data - CO2'!$B$5:$AP$53,MATCH(Kulturmodeller!$D192,'Data - CO2'!$A$5:$A$53,0),BZ$20)*AJ192*$B191)</f>
        <v>8.1449880253361435</v>
      </c>
      <c r="CA192" s="8" cm="1">
        <f t="array" ref="CA192">IF($D192="","",INDEX('Data - CO2'!$B$5:$AP$53,MATCH(Kulturmodeller!$D192,'Data - CO2'!$A$5:$A$53,0),CA$20)*AK192*$B191)</f>
        <v>16.289976050672287</v>
      </c>
      <c r="CB192" s="8" cm="1">
        <f t="array" ref="CB192">IF($D192="","",INDEX('Data - CO2'!$B$5:$AP$53,MATCH(Kulturmodeller!$D192,'Data - CO2'!$A$5:$A$53,0),CB$20)*AL192*$B191)</f>
        <v>42.529568658036126</v>
      </c>
      <c r="CC192" s="8" cm="1">
        <f t="array" ref="CC192">IF($D192="","",INDEX('Data - CO2'!$B$5:$AP$53,MATCH(Kulturmodeller!$D192,'Data - CO2'!$A$5:$A$53,0),CC$20)*AM192*$B191)</f>
        <v>80.761120302111934</v>
      </c>
      <c r="CD192" s="8" cm="1">
        <f t="array" ref="CD192">IF($D192="","",INDEX('Data - CO2'!$B$5:$AP$53,MATCH(Kulturmodeller!$D192,'Data - CO2'!$A$5:$A$53,0),CD$20)*AN192*$B191)</f>
        <v>119.08705263839468</v>
      </c>
      <c r="CE192" s="8" cm="1">
        <f t="array" ref="CE192">IF($D192="","",INDEX('Data - CO2'!$B$5:$AP$53,MATCH(Kulturmodeller!$D192,'Data - CO2'!$A$5:$A$53,0),CE$20)*AO192*$B191)</f>
        <v>133.69287063033738</v>
      </c>
      <c r="CF192" s="8" cm="1">
        <f t="array" ref="CF192">IF($D192="","",INDEX('Data - CO2'!$B$5:$AP$53,MATCH(Kulturmodeller!$D192,'Data - CO2'!$A$5:$A$53,0),CF$20)*AP192*$B191)</f>
        <v>147.775871846104</v>
      </c>
      <c r="CG192" s="8" cm="1">
        <f t="array" ref="CG192">IF($D192="","",INDEX('Data - CO2'!$B$5:$AP$53,MATCH(Kulturmodeller!$D192,'Data - CO2'!$A$5:$A$53,0),CG$20)*AQ192*$B191)</f>
        <v>163.49011940979833</v>
      </c>
      <c r="CH192" s="8" cm="1">
        <f t="array" ref="CH192">IF($D192="","",INDEX('Data - CO2'!$B$5:$AP$53,MATCH(Kulturmodeller!$D192,'Data - CO2'!$A$5:$A$53,0),CH$20)*AR192*$B191)</f>
        <v>179.28082001486368</v>
      </c>
      <c r="CI192" s="9" cm="1">
        <f t="array" ref="CI192">IF($D192="","",INDEX('Data - CO2'!$B$5:$AP$53,MATCH(Kulturmodeller!$D192,'Data - CO2'!$A$5:$A$53,0),CI$20)*AS192*$B191)</f>
        <v>195.33950637888654</v>
      </c>
    </row>
    <row r="193" spans="1:87" x14ac:dyDescent="0.3">
      <c r="A193" s="33" t="s">
        <v>82</v>
      </c>
      <c r="B193" s="33"/>
      <c r="C193" s="124" t="str">
        <f>'Katalog over Kulturmodeller '!F77</f>
        <v>NÅL - valgfri</v>
      </c>
      <c r="D193" s="125" t="s">
        <v>277</v>
      </c>
      <c r="E193" s="151">
        <f>'Katalog over Kulturmodeller '!W77</f>
        <v>0.3</v>
      </c>
      <c r="F193" s="40">
        <f>E193+((E197-F197)+(E198-F198))*(E193/SUM(E192:E196))</f>
        <v>0.3</v>
      </c>
      <c r="G193" s="40">
        <f t="shared" ref="G193" si="3572">F193+((F197-G197)+(F198-G198))*(F193/SUM(F192:F196))</f>
        <v>0.3</v>
      </c>
      <c r="H193" s="40">
        <f t="shared" ref="H193" si="3573">G193+((G197-H197)+(G198-H198))*(G193/SUM(G192:G196))</f>
        <v>0.31111111111111112</v>
      </c>
      <c r="I193" s="40">
        <f t="shared" ref="I193" si="3574">H193+((H197-I197)+(H198-I198))*(H193/SUM(H192:H196))</f>
        <v>0.32222222222222224</v>
      </c>
      <c r="J193" s="40">
        <f t="shared" ref="J193" si="3575">I193+((I197-J197)+(I198-J198))*(I193/SUM(I192:I196))</f>
        <v>0.33333333333333337</v>
      </c>
      <c r="K193" s="40">
        <f t="shared" ref="K193" si="3576">J193+((J197-K197)+(J198-K198))*(J193/SUM(J192:J196))</f>
        <v>0.33333333333333337</v>
      </c>
      <c r="L193" s="40">
        <f t="shared" ref="L193" si="3577">K193+((K197-L197)+(K198-L198))*(K193/SUM(K192:K196))</f>
        <v>0.33333333333333337</v>
      </c>
      <c r="M193" s="40">
        <f t="shared" ref="M193" si="3578">L193+((L197-M197)+(L198-M198))*(L193/SUM(L192:L196))</f>
        <v>0.33333333333333337</v>
      </c>
      <c r="N193" s="40">
        <f t="shared" ref="N193" si="3579">M193+((M197-N197)+(M198-N198))*(M193/SUM(M192:M196))</f>
        <v>0.33333333333333337</v>
      </c>
      <c r="O193" s="40">
        <f t="shared" ref="O193" si="3580">N193+((N197-O197)+(N198-O198))*(N193/SUM(N192:N196))</f>
        <v>0.33333333333333337</v>
      </c>
      <c r="P193" s="40">
        <f t="shared" ref="P193" si="3581">O193+((O197-P197)+(O198-P198))*(O193/SUM(O192:O196))</f>
        <v>0.33333333333333337</v>
      </c>
      <c r="Q193" s="40">
        <f t="shared" ref="Q193" si="3582">P193+((P197-Q197)+(P198-Q198))*(P193/SUM(P192:P196))</f>
        <v>0.33333333333333337</v>
      </c>
      <c r="R193" s="40">
        <f t="shared" ref="R193" si="3583">Q193+((Q197-R197)+(Q198-R198))*(Q193/SUM(Q192:Q196))</f>
        <v>0.33333333333333337</v>
      </c>
      <c r="S193" s="40">
        <f t="shared" ref="S193" si="3584">R193+((R197-S197)+(R198-S198))*(R193/SUM(R192:R196))</f>
        <v>0.33333333333333337</v>
      </c>
      <c r="T193" s="40">
        <f t="shared" ref="T193" si="3585">S193+((S197-T197)+(S198-T198))*(S193/SUM(S192:S196))</f>
        <v>0.33333333333333337</v>
      </c>
      <c r="U193" s="40">
        <f t="shared" ref="U193" si="3586">T193+((T197-U197)+(T198-U198))*(T193/SUM(T192:T196))</f>
        <v>0.33333333333333337</v>
      </c>
      <c r="V193" s="40">
        <f t="shared" ref="V193" si="3587">U193+((U197-V197)+(U198-V198))*(U193/SUM(U192:U196))</f>
        <v>0.33333333333333337</v>
      </c>
      <c r="W193" s="40">
        <f t="shared" ref="W193" si="3588">V193+((V197-W197)+(V198-W198))*(V193/SUM(V192:V196))</f>
        <v>0.33333333333333337</v>
      </c>
      <c r="X193" s="40">
        <f t="shared" ref="X193" si="3589">W193+((W197-X197)+(W198-X198))*(W193/SUM(W192:W196))</f>
        <v>0.33333333333333337</v>
      </c>
      <c r="Y193" s="40">
        <f t="shared" ref="Y193" si="3590">X193+((X197-Y197)+(X198-Y198))*(X193/SUM(X192:X196))</f>
        <v>0.33333333333333337</v>
      </c>
      <c r="Z193" s="40">
        <f t="shared" ref="Z193" si="3591">Y193+((Y197-Z197)+(Y198-Z198))*(Y193/SUM(Y192:Y196))</f>
        <v>0.33333333333333337</v>
      </c>
      <c r="AA193" s="40">
        <f t="shared" ref="AA193" si="3592">Z193+((Z197-AA197)+(Z198-AA198))*(Z193/SUM(Z192:Z196))</f>
        <v>0.33333333333333337</v>
      </c>
      <c r="AB193" s="40">
        <f t="shared" ref="AB193" si="3593">AA193+((AA197-AB197)+(AA198-AB198))*(AA193/SUM(AA192:AA196))</f>
        <v>0.33333333333333337</v>
      </c>
      <c r="AC193" s="40">
        <f t="shared" ref="AC193" si="3594">AB193+((AB197-AC197)+(AB198-AC198))*(AB193/SUM(AB192:AB196))</f>
        <v>0.33333333333333337</v>
      </c>
      <c r="AD193" s="40">
        <f t="shared" ref="AD193" si="3595">AC193+((AC197-AD197)+(AC198-AD198))*(AC193/SUM(AC192:AC196))</f>
        <v>0.33333333333333337</v>
      </c>
      <c r="AE193" s="40">
        <f t="shared" ref="AE193" si="3596">AD193+((AD197-AE197)+(AD198-AE198))*(AD193/SUM(AD192:AD196))</f>
        <v>0.33333333333333337</v>
      </c>
      <c r="AF193" s="40">
        <f t="shared" ref="AF193" si="3597">AE193+((AE197-AF197)+(AE198-AF198))*(AE193/SUM(AE192:AE196))</f>
        <v>0.33333333333333337</v>
      </c>
      <c r="AG193" s="40">
        <f t="shared" ref="AG193" si="3598">AF193+((AF197-AG197)+(AF198-AG198))*(AF193/SUM(AF192:AF196))</f>
        <v>0.33333333333333337</v>
      </c>
      <c r="AH193" s="40">
        <f t="shared" ref="AH193" si="3599">AG193+((AG197-AH197)+(AG198-AH198))*(AG193/SUM(AG192:AG196))</f>
        <v>0.33333333333333337</v>
      </c>
      <c r="AI193" s="40">
        <f t="shared" ref="AI193" si="3600">AH193+((AH197-AI197)+(AH198-AI198))*(AH193/SUM(AH192:AH196))</f>
        <v>0.33333333333333337</v>
      </c>
      <c r="AJ193" s="40">
        <f t="shared" ref="AJ193" si="3601">AI193+((AI197-AJ197)+(AI198-AJ198))*(AI193/SUM(AI192:AI196))</f>
        <v>0.33333333333333337</v>
      </c>
      <c r="AK193" s="40">
        <f t="shared" ref="AK193" si="3602">AJ193+((AJ197-AK197)+(AJ198-AK198))*(AJ193/SUM(AJ192:AJ196))</f>
        <v>0.33333333333333337</v>
      </c>
      <c r="AL193" s="40">
        <f t="shared" ref="AL193" si="3603">AK193+((AK197-AL197)+(AK198-AL198))*(AK193/SUM(AK192:AK196))</f>
        <v>0.33333333333333337</v>
      </c>
      <c r="AM193" s="40">
        <f t="shared" ref="AM193" si="3604">AL193+((AL197-AM197)+(AL198-AM198))*(AL193/SUM(AL192:AL196))</f>
        <v>0.33333333333333337</v>
      </c>
      <c r="AN193" s="40">
        <f t="shared" ref="AN193" si="3605">AM193+((AM197-AN197)+(AM198-AN198))*(AM193/SUM(AM192:AM196))</f>
        <v>0.33333333333333337</v>
      </c>
      <c r="AO193" s="40">
        <f t="shared" ref="AO193" si="3606">AN193+((AN197-AO197)+(AN198-AO198))*(AN193/SUM(AN192:AN196))</f>
        <v>0.33333333333333337</v>
      </c>
      <c r="AP193" s="40">
        <f t="shared" ref="AP193" si="3607">AO193+((AO197-AP197)+(AO198-AP198))*(AO193/SUM(AO192:AO196))</f>
        <v>0.33333333333333337</v>
      </c>
      <c r="AQ193" s="40">
        <f t="shared" ref="AQ193" si="3608">AP193+((AP197-AQ197)+(AP198-AQ198))*(AP193/SUM(AP192:AP196))</f>
        <v>0.33333333333333337</v>
      </c>
      <c r="AR193" s="40">
        <f t="shared" ref="AR193" si="3609">AQ193+((AQ197-AR197)+(AQ198-AR198))*(AQ193/SUM(AQ192:AQ196))</f>
        <v>0.33333333333333337</v>
      </c>
      <c r="AS193" s="41">
        <f t="shared" ref="AS193" si="3610">AR193+((AR197-AS197)+(AR198-AS198))*(AR193/SUM(AR192:AR196))</f>
        <v>0.33333333333333337</v>
      </c>
      <c r="AU193" s="10" cm="1">
        <f t="array" ref="AU193">IF($D193="","",INDEX('Data - CO2'!$B$5:$AP$53,MATCH(Kulturmodeller!$D193,'Data - CO2'!$A$5:$A$53,0),AU$20)*E193)</f>
        <v>0</v>
      </c>
      <c r="AV193" cm="1">
        <f t="array" ref="AV193">IF($D193="","",INDEX('Data - CO2'!$B$5:$AP$53,MATCH(Kulturmodeller!$D193,'Data - CO2'!$A$5:$A$53,0),AV$20)*F193)</f>
        <v>0.52813138421426276</v>
      </c>
      <c r="AW193" cm="1">
        <f t="array" ref="AW193">IF($D193="","",INDEX('Data - CO2'!$B$5:$AP$53,MATCH(Kulturmodeller!$D193,'Data - CO2'!$A$5:$A$53,0),AW$20)*G193)</f>
        <v>3.520875894761752</v>
      </c>
      <c r="AX193" cm="1">
        <f t="array" ref="AX193">IF($D193="","",INDEX('Data - CO2'!$B$5:$AP$53,MATCH(Kulturmodeller!$D193,'Data - CO2'!$A$5:$A$53,0),AX$20)*H193)</f>
        <v>9.1281967641971367</v>
      </c>
      <c r="AY193" cm="1">
        <f t="array" ref="AY193">IF($D193="","",INDEX('Data - CO2'!$B$5:$AP$53,MATCH(Kulturmodeller!$D193,'Data - CO2'!$A$5:$A$53,0),AY$20)*I193)</f>
        <v>18.908407582979784</v>
      </c>
      <c r="AZ193" cm="1">
        <f t="array" ref="AZ193">IF($D193="","",INDEX('Data - CO2'!$B$5:$AP$53,MATCH(Kulturmodeller!$D193,'Data - CO2'!$A$5:$A$53,0),AZ$20)*J193*$B191)</f>
        <v>41.342184538302249</v>
      </c>
      <c r="BA193" cm="1">
        <f t="array" ref="BA193">IF($D193="","",INDEX('Data - CO2'!$B$5:$AP$53,MATCH(Kulturmodeller!$D193,'Data - CO2'!$A$5:$A$53,0),BA$20)*K193*$B191)</f>
        <v>65.433399631686129</v>
      </c>
      <c r="BB193" cm="1">
        <f t="array" ref="BB193">IF($D193="","",INDEX('Data - CO2'!$B$5:$AP$53,MATCH(Kulturmodeller!$D193,'Data - CO2'!$A$5:$A$53,0),BB$20)*L193*$B191)</f>
        <v>82.35880042438616</v>
      </c>
      <c r="BC193" cm="1">
        <f t="array" ref="BC193">IF($D193="","",INDEX('Data - CO2'!$B$5:$AP$53,MATCH(Kulturmodeller!$D193,'Data - CO2'!$A$5:$A$53,0),BC$20)*M193*$B191)</f>
        <v>91.329339607529135</v>
      </c>
      <c r="BD193" cm="1">
        <f t="array" ref="BD193">IF($D193="","",INDEX('Data - CO2'!$B$5:$AP$53,MATCH(Kulturmodeller!$D193,'Data - CO2'!$A$5:$A$53,0),BD$20)*N193*$B191)</f>
        <v>99.794711920427673</v>
      </c>
      <c r="BE193" cm="1">
        <f t="array" ref="BE193">IF($D193="","",INDEX('Data - CO2'!$B$5:$AP$53,MATCH(Kulturmodeller!$D193,'Data - CO2'!$A$5:$A$53,0),BE$20)*O193*$B191)</f>
        <v>106.8384432897063</v>
      </c>
      <c r="BF193" cm="1">
        <f t="array" ref="BF193">IF($D193="","",INDEX('Data - CO2'!$B$5:$AP$53,MATCH(Kulturmodeller!$D193,'Data - CO2'!$A$5:$A$53,0),BF$20)*P193*$B191)</f>
        <v>113.08478139610801</v>
      </c>
      <c r="BG193" cm="1">
        <f t="array" ref="BG193">IF($D193="","",INDEX('Data - CO2'!$B$5:$AP$53,MATCH(Kulturmodeller!$D193,'Data - CO2'!$A$5:$A$53,0),BG$20)*Q193*$B191)</f>
        <v>119.65656665331278</v>
      </c>
      <c r="BH193" cm="1">
        <f t="array" ref="BH193">IF($D193="","",INDEX('Data - CO2'!$B$5:$AP$53,MATCH(Kulturmodeller!$D193,'Data - CO2'!$A$5:$A$53,0),BH$20)*R193*$B191)</f>
        <v>124.95241496987995</v>
      </c>
      <c r="BI193" cm="1">
        <f t="array" ref="BI193">IF($D193="","",INDEX('Data - CO2'!$B$5:$AP$53,MATCH(Kulturmodeller!$D193,'Data - CO2'!$A$5:$A$53,0),BI$20)*S193*$B191)</f>
        <v>128.40202936273641</v>
      </c>
      <c r="BJ193" cm="1">
        <f t="array" ref="BJ193">IF($D193="","",INDEX('Data - CO2'!$B$5:$AP$53,MATCH(Kulturmodeller!$D193,'Data - CO2'!$A$5:$A$53,0),BJ$20)*T193*$B191)</f>
        <v>132.17799386279592</v>
      </c>
      <c r="BK193" cm="1">
        <f t="array" ref="BK193">IF($D193="","",INDEX('Data - CO2'!$B$5:$AP$53,MATCH(Kulturmodeller!$D193,'Data - CO2'!$A$5:$A$53,0),BK$20)*U193*$B191)</f>
        <v>134.34972628361763</v>
      </c>
      <c r="BL193" cm="1">
        <f t="array" ref="BL193">IF($D193="","",INDEX('Data - CO2'!$B$5:$AP$53,MATCH(Kulturmodeller!$D193,'Data - CO2'!$A$5:$A$53,0),BL$20)*V193*$B191)</f>
        <v>0.58681264912695863</v>
      </c>
      <c r="BM193" cm="1">
        <f t="array" ref="BM193">IF($D193="","",INDEX('Data - CO2'!$B$5:$AP$53,MATCH(Kulturmodeller!$D193,'Data - CO2'!$A$5:$A$53,0),BM$20)*W193*$B191)</f>
        <v>3.9120843275130586</v>
      </c>
      <c r="BN193" cm="1">
        <f t="array" ref="BN193">IF($D193="","",INDEX('Data - CO2'!$B$5:$AP$53,MATCH(Kulturmodeller!$D193,'Data - CO2'!$A$5:$A$53,0),BN$20)*X193*$B191)</f>
        <v>9.7802108187826473</v>
      </c>
      <c r="BO193" cm="1">
        <f t="array" ref="BO193">IF($D193="","",INDEX('Data - CO2'!$B$5:$AP$53,MATCH(Kulturmodeller!$D193,'Data - CO2'!$A$5:$A$53,0),BO$20)*Y193*$B191)</f>
        <v>19.560421637565295</v>
      </c>
      <c r="BP193" cm="1">
        <f t="array" ref="BP193">IF($D193="","",INDEX('Data - CO2'!$B$5:$AP$53,MATCH(Kulturmodeller!$D193,'Data - CO2'!$A$5:$A$53,0),BP$20)*Z193*$B191)</f>
        <v>41.342184538302249</v>
      </c>
      <c r="BQ193" cm="1">
        <f t="array" ref="BQ193">IF($D193="","",INDEX('Data - CO2'!$B$5:$AP$53,MATCH(Kulturmodeller!$D193,'Data - CO2'!$A$5:$A$53,0),BQ$20)*AA193*$B191)</f>
        <v>65.433399631686129</v>
      </c>
      <c r="BR193" cm="1">
        <f t="array" ref="BR193">IF($D193="","",INDEX('Data - CO2'!$B$5:$AP$53,MATCH(Kulturmodeller!$D193,'Data - CO2'!$A$5:$A$53,0),BR$20)*AB193*$B191)</f>
        <v>82.35880042438616</v>
      </c>
      <c r="BS193" cm="1">
        <f t="array" ref="BS193">IF($D193="","",INDEX('Data - CO2'!$B$5:$AP$53,MATCH(Kulturmodeller!$D193,'Data - CO2'!$A$5:$A$53,0),BS$20)*AC193*$B191)</f>
        <v>91.329339607529135</v>
      </c>
      <c r="BT193" cm="1">
        <f t="array" ref="BT193">IF($D193="","",INDEX('Data - CO2'!$B$5:$AP$53,MATCH(Kulturmodeller!$D193,'Data - CO2'!$A$5:$A$53,0),BT$20)*AD193*$B191)</f>
        <v>99.794711920427673</v>
      </c>
      <c r="BU193" cm="1">
        <f t="array" ref="BU193">IF($D193="","",INDEX('Data - CO2'!$B$5:$AP$53,MATCH(Kulturmodeller!$D193,'Data - CO2'!$A$5:$A$53,0),BU$20)*AE193*$B191)</f>
        <v>106.8384432897063</v>
      </c>
      <c r="BV193" cm="1">
        <f t="array" ref="BV193">IF($D193="","",INDEX('Data - CO2'!$B$5:$AP$53,MATCH(Kulturmodeller!$D193,'Data - CO2'!$A$5:$A$53,0),BV$20)*AF193*$B191)</f>
        <v>113.08478139610801</v>
      </c>
      <c r="BW193" cm="1">
        <f t="array" ref="BW193">IF($D193="","",INDEX('Data - CO2'!$B$5:$AP$53,MATCH(Kulturmodeller!$D193,'Data - CO2'!$A$5:$A$53,0),BW$20)*AG193*$B191)</f>
        <v>119.65656665331278</v>
      </c>
      <c r="BX193" cm="1">
        <f t="array" ref="BX193">IF($D193="","",INDEX('Data - CO2'!$B$5:$AP$53,MATCH(Kulturmodeller!$D193,'Data - CO2'!$A$5:$A$53,0),BX$20)*AH193*$B191)</f>
        <v>124.95241496987995</v>
      </c>
      <c r="BY193" cm="1">
        <f t="array" ref="BY193">IF($D193="","",INDEX('Data - CO2'!$B$5:$AP$53,MATCH(Kulturmodeller!$D193,'Data - CO2'!$A$5:$A$53,0),BY$20)*AI193*$B191)</f>
        <v>128.40202936273641</v>
      </c>
      <c r="BZ193" cm="1">
        <f t="array" ref="BZ193">IF($D193="","",INDEX('Data - CO2'!$B$5:$AP$53,MATCH(Kulturmodeller!$D193,'Data - CO2'!$A$5:$A$53,0),BZ$20)*AJ193*$B191)</f>
        <v>132.17799386279592</v>
      </c>
      <c r="CA193" cm="1">
        <f t="array" ref="CA193">IF($D193="","",INDEX('Data - CO2'!$B$5:$AP$53,MATCH(Kulturmodeller!$D193,'Data - CO2'!$A$5:$A$53,0),CA$20)*AK193*$B191)</f>
        <v>134.34972628361763</v>
      </c>
      <c r="CB193" cm="1">
        <f t="array" ref="CB193">IF($D193="","",INDEX('Data - CO2'!$B$5:$AP$53,MATCH(Kulturmodeller!$D193,'Data - CO2'!$A$5:$A$53,0),CB$20)*AL193*$B191)</f>
        <v>0.58681264912695863</v>
      </c>
      <c r="CC193" cm="1">
        <f t="array" ref="CC193">IF($D193="","",INDEX('Data - CO2'!$B$5:$AP$53,MATCH(Kulturmodeller!$D193,'Data - CO2'!$A$5:$A$53,0),CC$20)*AM193*$B191)</f>
        <v>3.9120843275130586</v>
      </c>
      <c r="CD193" cm="1">
        <f t="array" ref="CD193">IF($D193="","",INDEX('Data - CO2'!$B$5:$AP$53,MATCH(Kulturmodeller!$D193,'Data - CO2'!$A$5:$A$53,0),CD$20)*AN193*$B191)</f>
        <v>9.7802108187826473</v>
      </c>
      <c r="CE193" cm="1">
        <f t="array" ref="CE193">IF($D193="","",INDEX('Data - CO2'!$B$5:$AP$53,MATCH(Kulturmodeller!$D193,'Data - CO2'!$A$5:$A$53,0),CE$20)*AO193*$B191)</f>
        <v>19.560421637565295</v>
      </c>
      <c r="CF193" cm="1">
        <f t="array" ref="CF193">IF($D193="","",INDEX('Data - CO2'!$B$5:$AP$53,MATCH(Kulturmodeller!$D193,'Data - CO2'!$A$5:$A$53,0),CF$20)*AP193*$B191)</f>
        <v>41.342184538302249</v>
      </c>
      <c r="CG193" cm="1">
        <f t="array" ref="CG193">IF($D193="","",INDEX('Data - CO2'!$B$5:$AP$53,MATCH(Kulturmodeller!$D193,'Data - CO2'!$A$5:$A$53,0),CG$20)*AQ193*$B191)</f>
        <v>65.433399631686129</v>
      </c>
      <c r="CH193" cm="1">
        <f t="array" ref="CH193">IF($D193="","",INDEX('Data - CO2'!$B$5:$AP$53,MATCH(Kulturmodeller!$D193,'Data - CO2'!$A$5:$A$53,0),CH$20)*AR193*$B191)</f>
        <v>82.35880042438616</v>
      </c>
      <c r="CI193" s="11" cm="1">
        <f t="array" ref="CI193">IF($D193="","",INDEX('Data - CO2'!$B$5:$AP$53,MATCH(Kulturmodeller!$D193,'Data - CO2'!$A$5:$A$53,0),CI$20)*AS193*$B191)</f>
        <v>91.329339607529135</v>
      </c>
    </row>
    <row r="194" spans="1:87" x14ac:dyDescent="0.3">
      <c r="A194" s="33" t="s">
        <v>83</v>
      </c>
      <c r="B194" s="33"/>
      <c r="C194" s="124" t="str">
        <f>'Katalog over Kulturmodeller '!F78</f>
        <v>LØV - valgfri</v>
      </c>
      <c r="D194" s="125" t="s">
        <v>304</v>
      </c>
      <c r="E194" s="151">
        <f>'Katalog over Kulturmodeller '!W78</f>
        <v>0.1</v>
      </c>
      <c r="F194" s="40">
        <f>E194+((E197-F197)+(E198-F198))*(E194/SUM(E192:E196))</f>
        <v>0.1</v>
      </c>
      <c r="G194" s="40">
        <f t="shared" ref="G194" si="3611">F194+((F197-G197)+(F198-G198))*(F194/SUM(F192:F196))</f>
        <v>0.1</v>
      </c>
      <c r="H194" s="40">
        <f t="shared" ref="H194" si="3612">G194+((G197-H197)+(G198-H198))*(G194/SUM(G192:G196))</f>
        <v>0.10370370370370371</v>
      </c>
      <c r="I194" s="40">
        <f t="shared" ref="I194" si="3613">H194+((H197-I197)+(H198-I198))*(H194/SUM(H192:H196))</f>
        <v>0.10740740740740742</v>
      </c>
      <c r="J194" s="40">
        <f t="shared" ref="J194" si="3614">I194+((I197-J197)+(I198-J198))*(I194/SUM(I192:I196))</f>
        <v>0.11111111111111113</v>
      </c>
      <c r="K194" s="40">
        <f t="shared" ref="K194" si="3615">J194+((J197-K197)+(J198-K198))*(J194/SUM(J192:J196))</f>
        <v>0.11111111111111113</v>
      </c>
      <c r="L194" s="40">
        <f t="shared" ref="L194" si="3616">K194+((K197-L197)+(K198-L198))*(K194/SUM(K192:K196))</f>
        <v>0.11111111111111113</v>
      </c>
      <c r="M194" s="40">
        <f t="shared" ref="M194" si="3617">L194+((L197-M197)+(L198-M198))*(L194/SUM(L192:L196))</f>
        <v>0.11111111111111113</v>
      </c>
      <c r="N194" s="40">
        <f t="shared" ref="N194" si="3618">M194+((M197-N197)+(M198-N198))*(M194/SUM(M192:M196))</f>
        <v>0.11111111111111113</v>
      </c>
      <c r="O194" s="40">
        <f t="shared" ref="O194" si="3619">N194+((N197-O197)+(N198-O198))*(N194/SUM(N192:N196))</f>
        <v>0.11111111111111113</v>
      </c>
      <c r="P194" s="40">
        <f t="shared" ref="P194" si="3620">O194+((O197-P197)+(O198-P198))*(O194/SUM(O192:O196))</f>
        <v>0.11111111111111113</v>
      </c>
      <c r="Q194" s="40">
        <f t="shared" ref="Q194" si="3621">P194+((P197-Q197)+(P198-Q198))*(P194/SUM(P192:P196))</f>
        <v>0.11111111111111113</v>
      </c>
      <c r="R194" s="40">
        <f t="shared" ref="R194" si="3622">Q194+((Q197-R197)+(Q198-R198))*(Q194/SUM(Q192:Q196))</f>
        <v>0.11111111111111113</v>
      </c>
      <c r="S194" s="40">
        <f t="shared" ref="S194" si="3623">R194+((R197-S197)+(R198-S198))*(R194/SUM(R192:R196))</f>
        <v>0.11111111111111113</v>
      </c>
      <c r="T194" s="40">
        <f t="shared" ref="T194" si="3624">S194+((S197-T197)+(S198-T198))*(S194/SUM(S192:S196))</f>
        <v>0.11111111111111113</v>
      </c>
      <c r="U194" s="40">
        <f t="shared" ref="U194" si="3625">T194+((T197-U197)+(T198-U198))*(T194/SUM(T192:T196))</f>
        <v>0.11111111111111113</v>
      </c>
      <c r="V194" s="40">
        <f t="shared" ref="V194" si="3626">U194+((U197-V197)+(U198-V198))*(U194/SUM(U192:U196))</f>
        <v>0.11111111111111113</v>
      </c>
      <c r="W194" s="40">
        <f t="shared" ref="W194" si="3627">V194+((V197-W197)+(V198-W198))*(V194/SUM(V192:V196))</f>
        <v>0.11111111111111113</v>
      </c>
      <c r="X194" s="40">
        <f t="shared" ref="X194" si="3628">W194+((W197-X197)+(W198-X198))*(W194/SUM(W192:W196))</f>
        <v>0.11111111111111113</v>
      </c>
      <c r="Y194" s="40">
        <f t="shared" ref="Y194" si="3629">X194+((X197-Y197)+(X198-Y198))*(X194/SUM(X192:X196))</f>
        <v>0.11111111111111113</v>
      </c>
      <c r="Z194" s="40">
        <f t="shared" ref="Z194" si="3630">Y194+((Y197-Z197)+(Y198-Z198))*(Y194/SUM(Y192:Y196))</f>
        <v>0.11111111111111113</v>
      </c>
      <c r="AA194" s="40">
        <f t="shared" ref="AA194" si="3631">Z194+((Z197-AA197)+(Z198-AA198))*(Z194/SUM(Z192:Z196))</f>
        <v>0.11111111111111113</v>
      </c>
      <c r="AB194" s="40">
        <f t="shared" ref="AB194" si="3632">AA194+((AA197-AB197)+(AA198-AB198))*(AA194/SUM(AA192:AA196))</f>
        <v>0.11111111111111113</v>
      </c>
      <c r="AC194" s="40">
        <f t="shared" ref="AC194" si="3633">AB194+((AB197-AC197)+(AB198-AC198))*(AB194/SUM(AB192:AB196))</f>
        <v>0.11111111111111113</v>
      </c>
      <c r="AD194" s="40">
        <f t="shared" ref="AD194" si="3634">AC194+((AC197-AD197)+(AC198-AD198))*(AC194/SUM(AC192:AC196))</f>
        <v>0.11111111111111113</v>
      </c>
      <c r="AE194" s="40">
        <f t="shared" ref="AE194" si="3635">AD194+((AD197-AE197)+(AD198-AE198))*(AD194/SUM(AD192:AD196))</f>
        <v>0.11111111111111113</v>
      </c>
      <c r="AF194" s="40">
        <f t="shared" ref="AF194" si="3636">AE194+((AE197-AF197)+(AE198-AF198))*(AE194/SUM(AE192:AE196))</f>
        <v>0.11111111111111113</v>
      </c>
      <c r="AG194" s="40">
        <f t="shared" ref="AG194" si="3637">AF194+((AF197-AG197)+(AF198-AG198))*(AF194/SUM(AF192:AF196))</f>
        <v>0.11111111111111113</v>
      </c>
      <c r="AH194" s="40">
        <f t="shared" ref="AH194" si="3638">AG194+((AG197-AH197)+(AG198-AH198))*(AG194/SUM(AG192:AG196))</f>
        <v>0.11111111111111113</v>
      </c>
      <c r="AI194" s="40">
        <f t="shared" ref="AI194" si="3639">AH194+((AH197-AI197)+(AH198-AI198))*(AH194/SUM(AH192:AH196))</f>
        <v>0.11111111111111113</v>
      </c>
      <c r="AJ194" s="40">
        <f t="shared" ref="AJ194" si="3640">AI194+((AI197-AJ197)+(AI198-AJ198))*(AI194/SUM(AI192:AI196))</f>
        <v>0.11111111111111113</v>
      </c>
      <c r="AK194" s="40">
        <f t="shared" ref="AK194" si="3641">AJ194+((AJ197-AK197)+(AJ198-AK198))*(AJ194/SUM(AJ192:AJ196))</f>
        <v>0.11111111111111113</v>
      </c>
      <c r="AL194" s="40">
        <f t="shared" ref="AL194" si="3642">AK194+((AK197-AL197)+(AK198-AL198))*(AK194/SUM(AK192:AK196))</f>
        <v>0.11111111111111113</v>
      </c>
      <c r="AM194" s="40">
        <f t="shared" ref="AM194" si="3643">AL194+((AL197-AM197)+(AL198-AM198))*(AL194/SUM(AL192:AL196))</f>
        <v>0.11111111111111113</v>
      </c>
      <c r="AN194" s="40">
        <f t="shared" ref="AN194" si="3644">AM194+((AM197-AN197)+(AM198-AN198))*(AM194/SUM(AM192:AM196))</f>
        <v>0.11111111111111113</v>
      </c>
      <c r="AO194" s="40">
        <f t="shared" ref="AO194" si="3645">AN194+((AN197-AO197)+(AN198-AO198))*(AN194/SUM(AN192:AN196))</f>
        <v>0.11111111111111113</v>
      </c>
      <c r="AP194" s="40">
        <f t="shared" ref="AP194" si="3646">AO194+((AO197-AP197)+(AO198-AP198))*(AO194/SUM(AO192:AO196))</f>
        <v>0.11111111111111113</v>
      </c>
      <c r="AQ194" s="40">
        <f t="shared" ref="AQ194" si="3647">AP194+((AP197-AQ197)+(AP198-AQ198))*(AP194/SUM(AP192:AP196))</f>
        <v>0.11111111111111113</v>
      </c>
      <c r="AR194" s="40">
        <f t="shared" ref="AR194" si="3648">AQ194+((AQ197-AR197)+(AQ198-AR198))*(AQ194/SUM(AQ192:AQ196))</f>
        <v>0.11111111111111113</v>
      </c>
      <c r="AS194" s="41">
        <f t="shared" ref="AS194" si="3649">AR194+((AR197-AS197)+(AR198-AS198))*(AR194/SUM(AR192:AR196))</f>
        <v>0.11111111111111113</v>
      </c>
      <c r="AU194" s="10" cm="1">
        <f t="array" ref="AU194">IF($D194="","",INDEX('Data - CO2'!$B$5:$AP$53,MATCH(Kulturmodeller!$D194,'Data - CO2'!$A$5:$A$53,0),AU$20)*E194)</f>
        <v>0</v>
      </c>
      <c r="AV194" cm="1">
        <f t="array" ref="AV194">IF($D194="","",INDEX('Data - CO2'!$B$5:$AP$53,MATCH(Kulturmodeller!$D194,'Data - CO2'!$A$5:$A$53,0),AV$20)*F194)</f>
        <v>3.655946293744821E-2</v>
      </c>
      <c r="AW194" cm="1">
        <f t="array" ref="AW194">IF($D194="","",INDEX('Data - CO2'!$B$5:$AP$53,MATCH(Kulturmodeller!$D194,'Data - CO2'!$A$5:$A$53,0),AW$20)*G194)</f>
        <v>0.24372975291632143</v>
      </c>
      <c r="AX194" cm="1">
        <f t="array" ref="AX194">IF($D194="","",INDEX('Data - CO2'!$B$5:$AP$53,MATCH(Kulturmodeller!$D194,'Data - CO2'!$A$5:$A$53,0),AX$20)*H194)</f>
        <v>0.63189195200527792</v>
      </c>
      <c r="AY194" cm="1">
        <f t="array" ref="AY194">IF($D194="","",INDEX('Data - CO2'!$B$5:$AP$53,MATCH(Kulturmodeller!$D194,'Data - CO2'!$A$5:$A$53,0),AY$20)*I194)</f>
        <v>1.3089190434395042</v>
      </c>
      <c r="AZ194" cm="1">
        <f t="array" ref="AZ194">IF($D194="","",INDEX('Data - CO2'!$B$5:$AP$53,MATCH(Kulturmodeller!$D194,'Data - CO2'!$A$5:$A$53,0),AZ$20)*J194*$B191)</f>
        <v>3.9414987858074215</v>
      </c>
      <c r="BA194" cm="1">
        <f t="array" ref="BA194">IF($D194="","",INDEX('Data - CO2'!$B$5:$AP$53,MATCH(Kulturmodeller!$D194,'Data - CO2'!$A$5:$A$53,0),BA$20)*K194*$B191)</f>
        <v>8.4413482314738388</v>
      </c>
      <c r="BB194" cm="1">
        <f t="array" ref="BB194">IF($D194="","",INDEX('Data - CO2'!$B$5:$AP$53,MATCH(Kulturmodeller!$D194,'Data - CO2'!$A$5:$A$53,0),BB$20)*L194*$B191)</f>
        <v>14.180307968958607</v>
      </c>
      <c r="BC194" cm="1">
        <f t="array" ref="BC194">IF($D194="","",INDEX('Data - CO2'!$B$5:$AP$53,MATCH(Kulturmodeller!$D194,'Data - CO2'!$A$5:$A$53,0),BC$20)*M194*$B191)</f>
        <v>19.454603356284274</v>
      </c>
      <c r="BD194" cm="1">
        <f t="array" ref="BD194">IF($D194="","",INDEX('Data - CO2'!$B$5:$AP$53,MATCH(Kulturmodeller!$D194,'Data - CO2'!$A$5:$A$53,0),BD$20)*N194*$B191)</f>
        <v>21.73914162940655</v>
      </c>
      <c r="BE194" cm="1">
        <f t="array" ref="BE194">IF($D194="","",INDEX('Data - CO2'!$B$5:$AP$53,MATCH(Kulturmodeller!$D194,'Data - CO2'!$A$5:$A$53,0),BE$20)*O194*$B191)</f>
        <v>24.560768769226769</v>
      </c>
      <c r="BF194" cm="1">
        <f t="array" ref="BF194">IF($D194="","",INDEX('Data - CO2'!$B$5:$AP$53,MATCH(Kulturmodeller!$D194,'Data - CO2'!$A$5:$A$53,0),BF$20)*P194*$B191)</f>
        <v>27.581976961336593</v>
      </c>
      <c r="BG194" cm="1">
        <f t="array" ref="BG194">IF($D194="","",INDEX('Data - CO2'!$B$5:$AP$53,MATCH(Kulturmodeller!$D194,'Data - CO2'!$A$5:$A$53,0),BG$20)*Q194*$B191)</f>
        <v>30.498667628428461</v>
      </c>
      <c r="BH194" cm="1">
        <f t="array" ref="BH194">IF($D194="","",INDEX('Data - CO2'!$B$5:$AP$53,MATCH(Kulturmodeller!$D194,'Data - CO2'!$A$5:$A$53,0),BH$20)*R194*$B191)</f>
        <v>33.253483099015341</v>
      </c>
      <c r="BI194" cm="1">
        <f t="array" ref="BI194">IF($D194="","",INDEX('Data - CO2'!$B$5:$AP$53,MATCH(Kulturmodeller!$D194,'Data - CO2'!$A$5:$A$53,0),BI$20)*S194*$B191)</f>
        <v>35.991258772863219</v>
      </c>
      <c r="BJ194" cm="1">
        <f t="array" ref="BJ194">IF($D194="","",INDEX('Data - CO2'!$B$5:$AP$53,MATCH(Kulturmodeller!$D194,'Data - CO2'!$A$5:$A$53,0),BJ$20)*T194*$B191)</f>
        <v>38.81866520459883</v>
      </c>
      <c r="BK194" cm="1">
        <f t="array" ref="BK194">IF($D194="","",INDEX('Data - CO2'!$B$5:$AP$53,MATCH(Kulturmodeller!$D194,'Data - CO2'!$A$5:$A$53,0),BK$20)*U194*$B191)</f>
        <v>41.698445896694444</v>
      </c>
      <c r="BL194" cm="1">
        <f t="array" ref="BL194">IF($D194="","",INDEX('Data - CO2'!$B$5:$AP$53,MATCH(Kulturmodeller!$D194,'Data - CO2'!$A$5:$A$53,0),BL$20)*V194*$B191)</f>
        <v>43.901952929802853</v>
      </c>
      <c r="BM194" cm="1">
        <f t="array" ref="BM194">IF($D194="","",INDEX('Data - CO2'!$B$5:$AP$53,MATCH(Kulturmodeller!$D194,'Data - CO2'!$A$5:$A$53,0),BM$20)*W194*$B191)</f>
        <v>45.306377906300561</v>
      </c>
      <c r="BN194" cm="1">
        <f t="array" ref="BN194">IF($D194="","",INDEX('Data - CO2'!$B$5:$AP$53,MATCH(Kulturmodeller!$D194,'Data - CO2'!$A$5:$A$53,0),BN$20)*X194*$B191)</f>
        <v>46.754859872887025</v>
      </c>
      <c r="BO194" cm="1">
        <f t="array" ref="BO194">IF($D194="","",INDEX('Data - CO2'!$B$5:$AP$53,MATCH(Kulturmodeller!$D194,'Data - CO2'!$A$5:$A$53,0),BO$20)*Y194*$B191)</f>
        <v>47.65344118186632</v>
      </c>
      <c r="BP194" cm="1">
        <f t="array" ref="BP194">IF($D194="","",INDEX('Data - CO2'!$B$5:$AP$53,MATCH(Kulturmodeller!$D194,'Data - CO2'!$A$5:$A$53,0),BP$20)*Z194*$B191)</f>
        <v>48.751253992047637</v>
      </c>
      <c r="BQ194" cm="1">
        <f t="array" ref="BQ194">IF($D194="","",INDEX('Data - CO2'!$B$5:$AP$53,MATCH(Kulturmodeller!$D194,'Data - CO2'!$A$5:$A$53,0),BQ$20)*AA194*$B191)</f>
        <v>50.016487385370112</v>
      </c>
      <c r="BR194" cm="1">
        <f t="array" ref="BR194">IF($D194="","",INDEX('Data - CO2'!$B$5:$AP$53,MATCH(Kulturmodeller!$D194,'Data - CO2'!$A$5:$A$53,0),BR$20)*AB194*$B191)</f>
        <v>51.253917507186159</v>
      </c>
      <c r="BS194" cm="1">
        <f t="array" ref="BS194">IF($D194="","",INDEX('Data - CO2'!$B$5:$AP$53,MATCH(Kulturmodeller!$D194,'Data - CO2'!$A$5:$A$53,0),BS$20)*AC194*$B191)</f>
        <v>52.172889780682496</v>
      </c>
      <c r="BT194" cm="1">
        <f t="array" ref="BT194">IF($D194="","",INDEX('Data - CO2'!$B$5:$AP$53,MATCH(Kulturmodeller!$D194,'Data - CO2'!$A$5:$A$53,0),BT$20)*AD194*$B191)</f>
        <v>52.883665696555958</v>
      </c>
      <c r="BU194" cm="1">
        <f t="array" ref="BU194">IF($D194="","",INDEX('Data - CO2'!$B$5:$AP$53,MATCH(Kulturmodeller!$D194,'Data - CO2'!$A$5:$A$53,0),BU$20)*AE194*$B191)</f>
        <v>53.945330031432604</v>
      </c>
      <c r="BV194" cm="1">
        <f t="array" ref="BV194">IF($D194="","",INDEX('Data - CO2'!$B$5:$AP$53,MATCH(Kulturmodeller!$D194,'Data - CO2'!$A$5:$A$53,0),BV$20)*AF194*$B191)</f>
        <v>54.994179287491754</v>
      </c>
      <c r="BW194" cm="1">
        <f t="array" ref="BW194">IF($D194="","",INDEX('Data - CO2'!$B$5:$AP$53,MATCH(Kulturmodeller!$D194,'Data - CO2'!$A$5:$A$53,0),BW$20)*AG194*$B191)</f>
        <v>55.630595871953595</v>
      </c>
      <c r="BX194" cm="1">
        <f t="array" ref="BX194">IF($D194="","",INDEX('Data - CO2'!$B$5:$AP$53,MATCH(Kulturmodeller!$D194,'Data - CO2'!$A$5:$A$53,0),BX$20)*AH194*$B191)</f>
        <v>4.0621625486053574E-2</v>
      </c>
      <c r="BY194" cm="1">
        <f t="array" ref="BY194">IF($D194="","",INDEX('Data - CO2'!$B$5:$AP$53,MATCH(Kulturmodeller!$D194,'Data - CO2'!$A$5:$A$53,0),BY$20)*AI194*$B191)</f>
        <v>0.27081083657369054</v>
      </c>
      <c r="BZ194" cm="1">
        <f t="array" ref="BZ194">IF($D194="","",INDEX('Data - CO2'!$B$5:$AP$53,MATCH(Kulturmodeller!$D194,'Data - CO2'!$A$5:$A$53,0),BZ$20)*AJ194*$B191)</f>
        <v>0.67702709143422635</v>
      </c>
      <c r="CA194" cm="1">
        <f t="array" ref="CA194">IF($D194="","",INDEX('Data - CO2'!$B$5:$AP$53,MATCH(Kulturmodeller!$D194,'Data - CO2'!$A$5:$A$53,0),CA$20)*AK194*$B191)</f>
        <v>1.3540541828684527</v>
      </c>
      <c r="CB194" cm="1">
        <f t="array" ref="CB194">IF($D194="","",INDEX('Data - CO2'!$B$5:$AP$53,MATCH(Kulturmodeller!$D194,'Data - CO2'!$A$5:$A$53,0),CB$20)*AL194*$B191)</f>
        <v>3.9414987858074215</v>
      </c>
      <c r="CC194" cm="1">
        <f t="array" ref="CC194">IF($D194="","",INDEX('Data - CO2'!$B$5:$AP$53,MATCH(Kulturmodeller!$D194,'Data - CO2'!$A$5:$A$53,0),CC$20)*AM194*$B191)</f>
        <v>8.4413482314738388</v>
      </c>
      <c r="CD194" cm="1">
        <f t="array" ref="CD194">IF($D194="","",INDEX('Data - CO2'!$B$5:$AP$53,MATCH(Kulturmodeller!$D194,'Data - CO2'!$A$5:$A$53,0),CD$20)*AN194*$B191)</f>
        <v>14.180307968958607</v>
      </c>
      <c r="CE194" cm="1">
        <f t="array" ref="CE194">IF($D194="","",INDEX('Data - CO2'!$B$5:$AP$53,MATCH(Kulturmodeller!$D194,'Data - CO2'!$A$5:$A$53,0),CE$20)*AO194*$B191)</f>
        <v>19.454603356284274</v>
      </c>
      <c r="CF194" cm="1">
        <f t="array" ref="CF194">IF($D194="","",INDEX('Data - CO2'!$B$5:$AP$53,MATCH(Kulturmodeller!$D194,'Data - CO2'!$A$5:$A$53,0),CF$20)*AP194*$B191)</f>
        <v>21.73914162940655</v>
      </c>
      <c r="CG194" cm="1">
        <f t="array" ref="CG194">IF($D194="","",INDEX('Data - CO2'!$B$5:$AP$53,MATCH(Kulturmodeller!$D194,'Data - CO2'!$A$5:$A$53,0),CG$20)*AQ194*$B191)</f>
        <v>24.560768769226769</v>
      </c>
      <c r="CH194" cm="1">
        <f t="array" ref="CH194">IF($D194="","",INDEX('Data - CO2'!$B$5:$AP$53,MATCH(Kulturmodeller!$D194,'Data - CO2'!$A$5:$A$53,0),CH$20)*AR194*$B191)</f>
        <v>27.581976961336593</v>
      </c>
      <c r="CI194" s="11" cm="1">
        <f t="array" ref="CI194">IF($D194="","",INDEX('Data - CO2'!$B$5:$AP$53,MATCH(Kulturmodeller!$D194,'Data - CO2'!$A$5:$A$53,0),CI$20)*AS194*$B191)</f>
        <v>30.498667628428461</v>
      </c>
    </row>
    <row r="195" spans="1:87" x14ac:dyDescent="0.3">
      <c r="A195" s="33" t="s">
        <v>84</v>
      </c>
      <c r="B195" s="33"/>
      <c r="C195" s="124" t="str">
        <f>'Katalog over Kulturmodeller '!F79</f>
        <v>Juletræer (NGR)</v>
      </c>
      <c r="D195" s="125" t="s">
        <v>633</v>
      </c>
      <c r="E195" s="151">
        <f>'Katalog over Kulturmodeller '!W79</f>
        <v>0</v>
      </c>
      <c r="F195" s="40">
        <f>E195+((E197-F197)+(E198-F198))*(E195/SUM(E192:E196))</f>
        <v>0</v>
      </c>
      <c r="G195" s="40">
        <f t="shared" ref="G195" si="3650">F195+((F197-G197)+(F198-G198))*(F195/SUM(F192:F196))</f>
        <v>0</v>
      </c>
      <c r="H195" s="40">
        <f t="shared" ref="H195" si="3651">G195+((G197-H197)+(G198-H198))*(G195/SUM(G192:G196))</f>
        <v>0</v>
      </c>
      <c r="I195" s="40">
        <f t="shared" ref="I195" si="3652">H195+((H197-I197)+(H198-I198))*(H195/SUM(H192:H196))</f>
        <v>0</v>
      </c>
      <c r="J195" s="40">
        <f t="shared" ref="J195" si="3653">I195+((I197-J197)+(I198-J198))*(I195/SUM(I192:I196))</f>
        <v>0</v>
      </c>
      <c r="K195" s="40">
        <f t="shared" ref="K195" si="3654">J195+((J197-K197)+(J198-K198))*(J195/SUM(J192:J196))</f>
        <v>0</v>
      </c>
      <c r="L195" s="40">
        <f t="shared" ref="L195" si="3655">K195+((K197-L197)+(K198-L198))*(K195/SUM(K192:K196))</f>
        <v>0</v>
      </c>
      <c r="M195" s="40">
        <f t="shared" ref="M195" si="3656">L195+((L197-M197)+(L198-M198))*(L195/SUM(L192:L196))</f>
        <v>0</v>
      </c>
      <c r="N195" s="40">
        <f t="shared" ref="N195" si="3657">M195+((M197-N197)+(M198-N198))*(M195/SUM(M192:M196))</f>
        <v>0</v>
      </c>
      <c r="O195" s="40">
        <f t="shared" ref="O195" si="3658">N195+((N197-O197)+(N198-O198))*(N195/SUM(N192:N196))</f>
        <v>0</v>
      </c>
      <c r="P195" s="40">
        <f t="shared" ref="P195" si="3659">O195+((O197-P197)+(O198-P198))*(O195/SUM(O192:O196))</f>
        <v>0</v>
      </c>
      <c r="Q195" s="40">
        <f t="shared" ref="Q195" si="3660">P195+((P197-Q197)+(P198-Q198))*(P195/SUM(P192:P196))</f>
        <v>0</v>
      </c>
      <c r="R195" s="40">
        <f t="shared" ref="R195" si="3661">Q195+((Q197-R197)+(Q198-R198))*(Q195/SUM(Q192:Q196))</f>
        <v>0</v>
      </c>
      <c r="S195" s="40">
        <f t="shared" ref="S195" si="3662">R195+((R197-S197)+(R198-S198))*(R195/SUM(R192:R196))</f>
        <v>0</v>
      </c>
      <c r="T195" s="40">
        <f t="shared" ref="T195" si="3663">S195+((S197-T197)+(S198-T198))*(S195/SUM(S192:S196))</f>
        <v>0</v>
      </c>
      <c r="U195" s="40">
        <f t="shared" ref="U195" si="3664">T195+((T197-U197)+(T198-U198))*(T195/SUM(T192:T196))</f>
        <v>0</v>
      </c>
      <c r="V195" s="40">
        <f t="shared" ref="V195" si="3665">U195+((U197-V197)+(U198-V198))*(U195/SUM(U192:U196))</f>
        <v>0</v>
      </c>
      <c r="W195" s="40">
        <f t="shared" ref="W195" si="3666">V195+((V197-W197)+(V198-W198))*(V195/SUM(V192:V196))</f>
        <v>0</v>
      </c>
      <c r="X195" s="40">
        <f t="shared" ref="X195" si="3667">W195+((W197-X197)+(W198-X198))*(W195/SUM(W192:W196))</f>
        <v>0</v>
      </c>
      <c r="Y195" s="40">
        <f t="shared" ref="Y195" si="3668">X195+((X197-Y197)+(X198-Y198))*(X195/SUM(X192:X196))</f>
        <v>0</v>
      </c>
      <c r="Z195" s="40">
        <f t="shared" ref="Z195" si="3669">Y195+((Y197-Z197)+(Y198-Z198))*(Y195/SUM(Y192:Y196))</f>
        <v>0</v>
      </c>
      <c r="AA195" s="40">
        <f t="shared" ref="AA195" si="3670">Z195+((Z197-AA197)+(Z198-AA198))*(Z195/SUM(Z192:Z196))</f>
        <v>0</v>
      </c>
      <c r="AB195" s="40">
        <f t="shared" ref="AB195" si="3671">AA195+((AA197-AB197)+(AA198-AB198))*(AA195/SUM(AA192:AA196))</f>
        <v>0</v>
      </c>
      <c r="AC195" s="40">
        <f t="shared" ref="AC195" si="3672">AB195+((AB197-AC197)+(AB198-AC198))*(AB195/SUM(AB192:AB196))</f>
        <v>0</v>
      </c>
      <c r="AD195" s="40">
        <f t="shared" ref="AD195" si="3673">AC195+((AC197-AD197)+(AC198-AD198))*(AC195/SUM(AC192:AC196))</f>
        <v>0</v>
      </c>
      <c r="AE195" s="40">
        <f t="shared" ref="AE195" si="3674">AD195+((AD197-AE197)+(AD198-AE198))*(AD195/SUM(AD192:AD196))</f>
        <v>0</v>
      </c>
      <c r="AF195" s="40">
        <f t="shared" ref="AF195" si="3675">AE195+((AE197-AF197)+(AE198-AF198))*(AE195/SUM(AE192:AE196))</f>
        <v>0</v>
      </c>
      <c r="AG195" s="40">
        <f t="shared" ref="AG195" si="3676">AF195+((AF197-AG197)+(AF198-AG198))*(AF195/SUM(AF192:AF196))</f>
        <v>0</v>
      </c>
      <c r="AH195" s="40">
        <f t="shared" ref="AH195" si="3677">AG195+((AG197-AH197)+(AG198-AH198))*(AG195/SUM(AG192:AG196))</f>
        <v>0</v>
      </c>
      <c r="AI195" s="40">
        <f t="shared" ref="AI195" si="3678">AH195+((AH197-AI197)+(AH198-AI198))*(AH195/SUM(AH192:AH196))</f>
        <v>0</v>
      </c>
      <c r="AJ195" s="40">
        <f t="shared" ref="AJ195" si="3679">AI195+((AI197-AJ197)+(AI198-AJ198))*(AI195/SUM(AI192:AI196))</f>
        <v>0</v>
      </c>
      <c r="AK195" s="40">
        <f t="shared" ref="AK195" si="3680">AJ195+((AJ197-AK197)+(AJ198-AK198))*(AJ195/SUM(AJ192:AJ196))</f>
        <v>0</v>
      </c>
      <c r="AL195" s="40">
        <f t="shared" ref="AL195" si="3681">AK195+((AK197-AL197)+(AK198-AL198))*(AK195/SUM(AK192:AK196))</f>
        <v>0</v>
      </c>
      <c r="AM195" s="40">
        <f t="shared" ref="AM195" si="3682">AL195+((AL197-AM197)+(AL198-AM198))*(AL195/SUM(AL192:AL196))</f>
        <v>0</v>
      </c>
      <c r="AN195" s="40">
        <f t="shared" ref="AN195" si="3683">AM195+((AM197-AN197)+(AM198-AN198))*(AM195/SUM(AM192:AM196))</f>
        <v>0</v>
      </c>
      <c r="AO195" s="40">
        <f t="shared" ref="AO195" si="3684">AN195+((AN197-AO197)+(AN198-AO198))*(AN195/SUM(AN192:AN196))</f>
        <v>0</v>
      </c>
      <c r="AP195" s="40">
        <f t="shared" ref="AP195" si="3685">AO195+((AO197-AP197)+(AO198-AP198))*(AO195/SUM(AO192:AO196))</f>
        <v>0</v>
      </c>
      <c r="AQ195" s="40">
        <f t="shared" ref="AQ195" si="3686">AP195+((AP197-AQ197)+(AP198-AQ198))*(AP195/SUM(AP192:AP196))</f>
        <v>0</v>
      </c>
      <c r="AR195" s="40">
        <f t="shared" ref="AR195" si="3687">AQ195+((AQ197-AR197)+(AQ198-AR198))*(AQ195/SUM(AQ192:AQ196))</f>
        <v>0</v>
      </c>
      <c r="AS195" s="41">
        <f t="shared" ref="AS195" si="3688">AR195+((AR197-AS197)+(AR198-AS198))*(AR195/SUM(AR192:AR196))</f>
        <v>0</v>
      </c>
      <c r="AU195" s="10" cm="1">
        <f t="array" ref="AU195">IF($D195="","",INDEX('Data - CO2'!$B$5:$AP$53,MATCH(Kulturmodeller!$D195,'Data - CO2'!$A$5:$A$53,0),AU$20)*E195)</f>
        <v>0</v>
      </c>
      <c r="AV195" cm="1">
        <f t="array" ref="AV195">IF($D195="","",INDEX('Data - CO2'!$B$5:$AP$53,MATCH(Kulturmodeller!$D195,'Data - CO2'!$A$5:$A$53,0),AV$20)*F195)</f>
        <v>0</v>
      </c>
      <c r="AW195" cm="1">
        <f t="array" ref="AW195">IF($D195="","",INDEX('Data - CO2'!$B$5:$AP$53,MATCH(Kulturmodeller!$D195,'Data - CO2'!$A$5:$A$53,0),AW$20)*G195)</f>
        <v>0</v>
      </c>
      <c r="AX195" cm="1">
        <f t="array" ref="AX195">IF($D195="","",INDEX('Data - CO2'!$B$5:$AP$53,MATCH(Kulturmodeller!$D195,'Data - CO2'!$A$5:$A$53,0),AX$20)*H195)</f>
        <v>0</v>
      </c>
      <c r="AY195" cm="1">
        <f t="array" ref="AY195">IF($D195="","",INDEX('Data - CO2'!$B$5:$AP$53,MATCH(Kulturmodeller!$D195,'Data - CO2'!$A$5:$A$53,0),AY$20)*I195)</f>
        <v>0</v>
      </c>
      <c r="AZ195" cm="1">
        <f t="array" ref="AZ195">IF($D195="","",INDEX('Data - CO2'!$B$5:$AP$53,MATCH(Kulturmodeller!$D195,'Data - CO2'!$A$5:$A$53,0),AZ$20)*J195*$B191)</f>
        <v>0</v>
      </c>
      <c r="BA195" cm="1">
        <f t="array" ref="BA195">IF($D195="","",INDEX('Data - CO2'!$B$5:$AP$53,MATCH(Kulturmodeller!$D195,'Data - CO2'!$A$5:$A$53,0),BA$20)*K195*$B191)</f>
        <v>0</v>
      </c>
      <c r="BB195" cm="1">
        <f t="array" ref="BB195">IF($D195="","",INDEX('Data - CO2'!$B$5:$AP$53,MATCH(Kulturmodeller!$D195,'Data - CO2'!$A$5:$A$53,0),BB$20)*L195*$B191)</f>
        <v>0</v>
      </c>
      <c r="BC195" cm="1">
        <f t="array" ref="BC195">IF($D195="","",INDEX('Data - CO2'!$B$5:$AP$53,MATCH(Kulturmodeller!$D195,'Data - CO2'!$A$5:$A$53,0),BC$20)*M195*$B191)</f>
        <v>0</v>
      </c>
      <c r="BD195" cm="1">
        <f t="array" ref="BD195">IF($D195="","",INDEX('Data - CO2'!$B$5:$AP$53,MATCH(Kulturmodeller!$D195,'Data - CO2'!$A$5:$A$53,0),BD$20)*N195*$B191)</f>
        <v>0</v>
      </c>
      <c r="BE195" cm="1">
        <f t="array" ref="BE195">IF($D195="","",INDEX('Data - CO2'!$B$5:$AP$53,MATCH(Kulturmodeller!$D195,'Data - CO2'!$A$5:$A$53,0),BE$20)*O195*$B191)</f>
        <v>0</v>
      </c>
      <c r="BF195" cm="1">
        <f t="array" ref="BF195">IF($D195="","",INDEX('Data - CO2'!$B$5:$AP$53,MATCH(Kulturmodeller!$D195,'Data - CO2'!$A$5:$A$53,0),BF$20)*P195*$B191)</f>
        <v>0</v>
      </c>
      <c r="BG195" cm="1">
        <f t="array" ref="BG195">IF($D195="","",INDEX('Data - CO2'!$B$5:$AP$53,MATCH(Kulturmodeller!$D195,'Data - CO2'!$A$5:$A$53,0),BG$20)*Q195*$B191)</f>
        <v>0</v>
      </c>
      <c r="BH195" cm="1">
        <f t="array" ref="BH195">IF($D195="","",INDEX('Data - CO2'!$B$5:$AP$53,MATCH(Kulturmodeller!$D195,'Data - CO2'!$A$5:$A$53,0),BH$20)*R195*$B191)</f>
        <v>0</v>
      </c>
      <c r="BI195" cm="1">
        <f t="array" ref="BI195">IF($D195="","",INDEX('Data - CO2'!$B$5:$AP$53,MATCH(Kulturmodeller!$D195,'Data - CO2'!$A$5:$A$53,0),BI$20)*S195*$B191)</f>
        <v>0</v>
      </c>
      <c r="BJ195" cm="1">
        <f t="array" ref="BJ195">IF($D195="","",INDEX('Data - CO2'!$B$5:$AP$53,MATCH(Kulturmodeller!$D195,'Data - CO2'!$A$5:$A$53,0),BJ$20)*T195*$B191)</f>
        <v>0</v>
      </c>
      <c r="BK195" cm="1">
        <f t="array" ref="BK195">IF($D195="","",INDEX('Data - CO2'!$B$5:$AP$53,MATCH(Kulturmodeller!$D195,'Data - CO2'!$A$5:$A$53,0),BK$20)*U195*$B191)</f>
        <v>0</v>
      </c>
      <c r="BL195" cm="1">
        <f t="array" ref="BL195">IF($D195="","",INDEX('Data - CO2'!$B$5:$AP$53,MATCH(Kulturmodeller!$D195,'Data - CO2'!$A$5:$A$53,0),BL$20)*V195*$B191)</f>
        <v>0</v>
      </c>
      <c r="BM195" cm="1">
        <f t="array" ref="BM195">IF($D195="","",INDEX('Data - CO2'!$B$5:$AP$53,MATCH(Kulturmodeller!$D195,'Data - CO2'!$A$5:$A$53,0),BM$20)*W195*$B191)</f>
        <v>0</v>
      </c>
      <c r="BN195" cm="1">
        <f t="array" ref="BN195">IF($D195="","",INDEX('Data - CO2'!$B$5:$AP$53,MATCH(Kulturmodeller!$D195,'Data - CO2'!$A$5:$A$53,0),BN$20)*X195*$B191)</f>
        <v>0</v>
      </c>
      <c r="BO195" cm="1">
        <f t="array" ref="BO195">IF($D195="","",INDEX('Data - CO2'!$B$5:$AP$53,MATCH(Kulturmodeller!$D195,'Data - CO2'!$A$5:$A$53,0),BO$20)*Y195*$B191)</f>
        <v>0</v>
      </c>
      <c r="BP195" cm="1">
        <f t="array" ref="BP195">IF($D195="","",INDEX('Data - CO2'!$B$5:$AP$53,MATCH(Kulturmodeller!$D195,'Data - CO2'!$A$5:$A$53,0),BP$20)*Z195*$B191)</f>
        <v>0</v>
      </c>
      <c r="BQ195" cm="1">
        <f t="array" ref="BQ195">IF($D195="","",INDEX('Data - CO2'!$B$5:$AP$53,MATCH(Kulturmodeller!$D195,'Data - CO2'!$A$5:$A$53,0),BQ$20)*AA195*$B191)</f>
        <v>0</v>
      </c>
      <c r="BR195" cm="1">
        <f t="array" ref="BR195">IF($D195="","",INDEX('Data - CO2'!$B$5:$AP$53,MATCH(Kulturmodeller!$D195,'Data - CO2'!$A$5:$A$53,0),BR$20)*AB195*$B191)</f>
        <v>0</v>
      </c>
      <c r="BS195" cm="1">
        <f t="array" ref="BS195">IF($D195="","",INDEX('Data - CO2'!$B$5:$AP$53,MATCH(Kulturmodeller!$D195,'Data - CO2'!$A$5:$A$53,0),BS$20)*AC195*$B191)</f>
        <v>0</v>
      </c>
      <c r="BT195" cm="1">
        <f t="array" ref="BT195">IF($D195="","",INDEX('Data - CO2'!$B$5:$AP$53,MATCH(Kulturmodeller!$D195,'Data - CO2'!$A$5:$A$53,0),BT$20)*AD195*$B191)</f>
        <v>0</v>
      </c>
      <c r="BU195" cm="1">
        <f t="array" ref="BU195">IF($D195="","",INDEX('Data - CO2'!$B$5:$AP$53,MATCH(Kulturmodeller!$D195,'Data - CO2'!$A$5:$A$53,0),BU$20)*AE195*$B191)</f>
        <v>0</v>
      </c>
      <c r="BV195" cm="1">
        <f t="array" ref="BV195">IF($D195="","",INDEX('Data - CO2'!$B$5:$AP$53,MATCH(Kulturmodeller!$D195,'Data - CO2'!$A$5:$A$53,0),BV$20)*AF195*$B191)</f>
        <v>0</v>
      </c>
      <c r="BW195" cm="1">
        <f t="array" ref="BW195">IF($D195="","",INDEX('Data - CO2'!$B$5:$AP$53,MATCH(Kulturmodeller!$D195,'Data - CO2'!$A$5:$A$53,0),BW$20)*AG195*$B191)</f>
        <v>0</v>
      </c>
      <c r="BX195" cm="1">
        <f t="array" ref="BX195">IF($D195="","",INDEX('Data - CO2'!$B$5:$AP$53,MATCH(Kulturmodeller!$D195,'Data - CO2'!$A$5:$A$53,0),BX$20)*AH195*$B191)</f>
        <v>0</v>
      </c>
      <c r="BY195" cm="1">
        <f t="array" ref="BY195">IF($D195="","",INDEX('Data - CO2'!$B$5:$AP$53,MATCH(Kulturmodeller!$D195,'Data - CO2'!$A$5:$A$53,0),BY$20)*AI195*$B191)</f>
        <v>0</v>
      </c>
      <c r="BZ195" cm="1">
        <f t="array" ref="BZ195">IF($D195="","",INDEX('Data - CO2'!$B$5:$AP$53,MATCH(Kulturmodeller!$D195,'Data - CO2'!$A$5:$A$53,0),BZ$20)*AJ195*$B191)</f>
        <v>0</v>
      </c>
      <c r="CA195" cm="1">
        <f t="array" ref="CA195">IF($D195="","",INDEX('Data - CO2'!$B$5:$AP$53,MATCH(Kulturmodeller!$D195,'Data - CO2'!$A$5:$A$53,0),CA$20)*AK195*$B191)</f>
        <v>0</v>
      </c>
      <c r="CB195" cm="1">
        <f t="array" ref="CB195">IF($D195="","",INDEX('Data - CO2'!$B$5:$AP$53,MATCH(Kulturmodeller!$D195,'Data - CO2'!$A$5:$A$53,0),CB$20)*AL195*$B191)</f>
        <v>0</v>
      </c>
      <c r="CC195" cm="1">
        <f t="array" ref="CC195">IF($D195="","",INDEX('Data - CO2'!$B$5:$AP$53,MATCH(Kulturmodeller!$D195,'Data - CO2'!$A$5:$A$53,0),CC$20)*AM195*$B191)</f>
        <v>0</v>
      </c>
      <c r="CD195" cm="1">
        <f t="array" ref="CD195">IF($D195="","",INDEX('Data - CO2'!$B$5:$AP$53,MATCH(Kulturmodeller!$D195,'Data - CO2'!$A$5:$A$53,0),CD$20)*AN195*$B191)</f>
        <v>0</v>
      </c>
      <c r="CE195" cm="1">
        <f t="array" ref="CE195">IF($D195="","",INDEX('Data - CO2'!$B$5:$AP$53,MATCH(Kulturmodeller!$D195,'Data - CO2'!$A$5:$A$53,0),CE$20)*AO195*$B191)</f>
        <v>0</v>
      </c>
      <c r="CF195" cm="1">
        <f t="array" ref="CF195">IF($D195="","",INDEX('Data - CO2'!$B$5:$AP$53,MATCH(Kulturmodeller!$D195,'Data - CO2'!$A$5:$A$53,0),CF$20)*AP195*$B191)</f>
        <v>0</v>
      </c>
      <c r="CG195" cm="1">
        <f t="array" ref="CG195">IF($D195="","",INDEX('Data - CO2'!$B$5:$AP$53,MATCH(Kulturmodeller!$D195,'Data - CO2'!$A$5:$A$53,0),CG$20)*AQ195*$B191)</f>
        <v>0</v>
      </c>
      <c r="CH195" cm="1">
        <f t="array" ref="CH195">IF($D195="","",INDEX('Data - CO2'!$B$5:$AP$53,MATCH(Kulturmodeller!$D195,'Data - CO2'!$A$5:$A$53,0),CH$20)*AR195*$B191)</f>
        <v>0</v>
      </c>
      <c r="CI195" s="11" cm="1">
        <f t="array" ref="CI195">IF($D195="","",INDEX('Data - CO2'!$B$5:$AP$53,MATCH(Kulturmodeller!$D195,'Data - CO2'!$A$5:$A$53,0),CI$20)*AS195*$B191)</f>
        <v>0</v>
      </c>
    </row>
    <row r="196" spans="1:87" x14ac:dyDescent="0.3">
      <c r="A196" s="42" t="s">
        <v>85</v>
      </c>
      <c r="B196" s="42"/>
      <c r="C196" s="124">
        <f>'Katalog over Kulturmodeller '!F80</f>
        <v>0</v>
      </c>
      <c r="D196" s="129"/>
      <c r="E196" s="140">
        <f>'Katalog over Kulturmodeller '!W80</f>
        <v>0</v>
      </c>
      <c r="F196" s="46">
        <f>E196+((E197-F197)+(E198-F198))*(E196/SUM(E192:E196))</f>
        <v>0</v>
      </c>
      <c r="G196" s="46">
        <f t="shared" ref="G196" si="3689">F196+((F197-G197)+(F198-G198))*(F196/SUM(F192:F196))</f>
        <v>0</v>
      </c>
      <c r="H196" s="46">
        <f t="shared" ref="H196" si="3690">G196+((G197-H197)+(G198-H198))*(G196/SUM(G192:G196))</f>
        <v>0</v>
      </c>
      <c r="I196" s="46">
        <f t="shared" ref="I196" si="3691">H196+((H197-I197)+(H198-I198))*(H196/SUM(H192:H196))</f>
        <v>0</v>
      </c>
      <c r="J196" s="46">
        <f t="shared" ref="J196" si="3692">I196+((I197-J197)+(I198-J198))*(I196/SUM(I192:I196))</f>
        <v>0</v>
      </c>
      <c r="K196" s="46">
        <f t="shared" ref="K196" si="3693">J196+((J197-K197)+(J198-K198))*(J196/SUM(J192:J196))</f>
        <v>0</v>
      </c>
      <c r="L196" s="46">
        <f t="shared" ref="L196" si="3694">K196+((K197-L197)+(K198-L198))*(K196/SUM(K192:K196))</f>
        <v>0</v>
      </c>
      <c r="M196" s="46">
        <f t="shared" ref="M196" si="3695">L196+((L197-M197)+(L198-M198))*(L196/SUM(L192:L196))</f>
        <v>0</v>
      </c>
      <c r="N196" s="46">
        <f t="shared" ref="N196" si="3696">M196+((M197-N197)+(M198-N198))*(M196/SUM(M192:M196))</f>
        <v>0</v>
      </c>
      <c r="O196" s="46">
        <f t="shared" ref="O196" si="3697">N196+((N197-O197)+(N198-O198))*(N196/SUM(N192:N196))</f>
        <v>0</v>
      </c>
      <c r="P196" s="46">
        <f t="shared" ref="P196" si="3698">O196+((O197-P197)+(O198-P198))*(O196/SUM(O192:O196))</f>
        <v>0</v>
      </c>
      <c r="Q196" s="46">
        <f t="shared" ref="Q196" si="3699">P196+((P197-Q197)+(P198-Q198))*(P196/SUM(P192:P196))</f>
        <v>0</v>
      </c>
      <c r="R196" s="46">
        <f t="shared" ref="R196" si="3700">Q196+((Q197-R197)+(Q198-R198))*(Q196/SUM(Q192:Q196))</f>
        <v>0</v>
      </c>
      <c r="S196" s="46">
        <f t="shared" ref="S196" si="3701">R196+((R197-S197)+(R198-S198))*(R196/SUM(R192:R196))</f>
        <v>0</v>
      </c>
      <c r="T196" s="46">
        <f t="shared" ref="T196" si="3702">S196+((S197-T197)+(S198-T198))*(S196/SUM(S192:S196))</f>
        <v>0</v>
      </c>
      <c r="U196" s="46">
        <f t="shared" ref="U196" si="3703">T196+((T197-U197)+(T198-U198))*(T196/SUM(T192:T196))</f>
        <v>0</v>
      </c>
      <c r="V196" s="46">
        <f t="shared" ref="V196" si="3704">U196+((U197-V197)+(U198-V198))*(U196/SUM(U192:U196))</f>
        <v>0</v>
      </c>
      <c r="W196" s="46">
        <f t="shared" ref="W196" si="3705">V196+((V197-W197)+(V198-W198))*(V196/SUM(V192:V196))</f>
        <v>0</v>
      </c>
      <c r="X196" s="46">
        <f t="shared" ref="X196" si="3706">W196+((W197-X197)+(W198-X198))*(W196/SUM(W192:W196))</f>
        <v>0</v>
      </c>
      <c r="Y196" s="46">
        <f t="shared" ref="Y196" si="3707">X196+((X197-Y197)+(X198-Y198))*(X196/SUM(X192:X196))</f>
        <v>0</v>
      </c>
      <c r="Z196" s="46">
        <f t="shared" ref="Z196" si="3708">Y196+((Y197-Z197)+(Y198-Z198))*(Y196/SUM(Y192:Y196))</f>
        <v>0</v>
      </c>
      <c r="AA196" s="46">
        <f t="shared" ref="AA196" si="3709">Z196+((Z197-AA197)+(Z198-AA198))*(Z196/SUM(Z192:Z196))</f>
        <v>0</v>
      </c>
      <c r="AB196" s="46">
        <f t="shared" ref="AB196" si="3710">AA196+((AA197-AB197)+(AA198-AB198))*(AA196/SUM(AA192:AA196))</f>
        <v>0</v>
      </c>
      <c r="AC196" s="46">
        <f t="shared" ref="AC196" si="3711">AB196+((AB197-AC197)+(AB198-AC198))*(AB196/SUM(AB192:AB196))</f>
        <v>0</v>
      </c>
      <c r="AD196" s="46">
        <f t="shared" ref="AD196" si="3712">AC196+((AC197-AD197)+(AC198-AD198))*(AC196/SUM(AC192:AC196))</f>
        <v>0</v>
      </c>
      <c r="AE196" s="46">
        <f t="shared" ref="AE196" si="3713">AD196+((AD197-AE197)+(AD198-AE198))*(AD196/SUM(AD192:AD196))</f>
        <v>0</v>
      </c>
      <c r="AF196" s="46">
        <f t="shared" ref="AF196" si="3714">AE196+((AE197-AF197)+(AE198-AF198))*(AE196/SUM(AE192:AE196))</f>
        <v>0</v>
      </c>
      <c r="AG196" s="46">
        <f t="shared" ref="AG196" si="3715">AF196+((AF197-AG197)+(AF198-AG198))*(AF196/SUM(AF192:AF196))</f>
        <v>0</v>
      </c>
      <c r="AH196" s="46">
        <f t="shared" ref="AH196" si="3716">AG196+((AG197-AH197)+(AG198-AH198))*(AG196/SUM(AG192:AG196))</f>
        <v>0</v>
      </c>
      <c r="AI196" s="46">
        <f t="shared" ref="AI196" si="3717">AH196+((AH197-AI197)+(AH198-AI198))*(AH196/SUM(AH192:AH196))</f>
        <v>0</v>
      </c>
      <c r="AJ196" s="46">
        <f t="shared" ref="AJ196" si="3718">AI196+((AI197-AJ197)+(AI198-AJ198))*(AI196/SUM(AI192:AI196))</f>
        <v>0</v>
      </c>
      <c r="AK196" s="46">
        <f t="shared" ref="AK196" si="3719">AJ196+((AJ197-AK197)+(AJ198-AK198))*(AJ196/SUM(AJ192:AJ196))</f>
        <v>0</v>
      </c>
      <c r="AL196" s="46">
        <f t="shared" ref="AL196" si="3720">AK196+((AK197-AL197)+(AK198-AL198))*(AK196/SUM(AK192:AK196))</f>
        <v>0</v>
      </c>
      <c r="AM196" s="46">
        <f t="shared" ref="AM196" si="3721">AL196+((AL197-AM197)+(AL198-AM198))*(AL196/SUM(AL192:AL196))</f>
        <v>0</v>
      </c>
      <c r="AN196" s="46">
        <f t="shared" ref="AN196" si="3722">AM196+((AM197-AN197)+(AM198-AN198))*(AM196/SUM(AM192:AM196))</f>
        <v>0</v>
      </c>
      <c r="AO196" s="46">
        <f t="shared" ref="AO196" si="3723">AN196+((AN197-AO197)+(AN198-AO198))*(AN196/SUM(AN192:AN196))</f>
        <v>0</v>
      </c>
      <c r="AP196" s="46">
        <f t="shared" ref="AP196" si="3724">AO196+((AO197-AP197)+(AO198-AP198))*(AO196/SUM(AO192:AO196))</f>
        <v>0</v>
      </c>
      <c r="AQ196" s="46">
        <f t="shared" ref="AQ196" si="3725">AP196+((AP197-AQ197)+(AP198-AQ198))*(AP196/SUM(AP192:AP196))</f>
        <v>0</v>
      </c>
      <c r="AR196" s="46">
        <f t="shared" ref="AR196" si="3726">AQ196+((AQ197-AR197)+(AQ198-AR198))*(AQ196/SUM(AQ192:AQ196))</f>
        <v>0</v>
      </c>
      <c r="AS196" s="47">
        <f t="shared" ref="AS196" si="3727">AR196+((AR197-AS197)+(AR198-AS198))*(AR196/SUM(AR192:AR196))</f>
        <v>0</v>
      </c>
      <c r="AU196" s="10" t="str" cm="1">
        <f t="array" ref="AU196">IF($D196="","",INDEX('Data - CO2'!$B$5:$AP$53,MATCH(Kulturmodeller!$D196,'Data - CO2'!$A$5:$A$53,0),AU$20)*E196)</f>
        <v/>
      </c>
      <c r="AV196" t="str" cm="1">
        <f t="array" ref="AV196">IF($D196="","",INDEX('Data - CO2'!$B$5:$AP$53,MATCH(Kulturmodeller!$D196,'Data - CO2'!$A$5:$A$53,0),AV$20)*F196)</f>
        <v/>
      </c>
      <c r="AW196" t="str" cm="1">
        <f t="array" ref="AW196">IF($D196="","",INDEX('Data - CO2'!$B$5:$AP$53,MATCH(Kulturmodeller!$D196,'Data - CO2'!$A$5:$A$53,0),AW$20)*G196)</f>
        <v/>
      </c>
      <c r="AX196" t="str" cm="1">
        <f t="array" ref="AX196">IF($D196="","",INDEX('Data - CO2'!$B$5:$AP$53,MATCH(Kulturmodeller!$D196,'Data - CO2'!$A$5:$A$53,0),AX$20)*H196)</f>
        <v/>
      </c>
      <c r="AY196" t="str" cm="1">
        <f t="array" ref="AY196">IF($D196="","",INDEX('Data - CO2'!$B$5:$AP$53,MATCH(Kulturmodeller!$D196,'Data - CO2'!$A$5:$A$53,0),AY$20)*I196)</f>
        <v/>
      </c>
      <c r="AZ196" t="str" cm="1">
        <f t="array" ref="AZ196">IF($D196="","",INDEX('Data - CO2'!$B$5:$AP$53,MATCH(Kulturmodeller!$D196,'Data - CO2'!$A$5:$A$53,0),AZ$20)*J196*$B191)</f>
        <v/>
      </c>
      <c r="BA196" t="str" cm="1">
        <f t="array" ref="BA196">IF($D196="","",INDEX('Data - CO2'!$B$5:$AP$53,MATCH(Kulturmodeller!$D196,'Data - CO2'!$A$5:$A$53,0),BA$20)*K196*$B191)</f>
        <v/>
      </c>
      <c r="BB196" t="str" cm="1">
        <f t="array" ref="BB196">IF($D196="","",INDEX('Data - CO2'!$B$5:$AP$53,MATCH(Kulturmodeller!$D196,'Data - CO2'!$A$5:$A$53,0),BB$20)*L196*$B191)</f>
        <v/>
      </c>
      <c r="BC196" t="str" cm="1">
        <f t="array" ref="BC196">IF($D196="","",INDEX('Data - CO2'!$B$5:$AP$53,MATCH(Kulturmodeller!$D196,'Data - CO2'!$A$5:$A$53,0),BC$20)*M196*$B191)</f>
        <v/>
      </c>
      <c r="BD196" t="str" cm="1">
        <f t="array" ref="BD196">IF($D196="","",INDEX('Data - CO2'!$B$5:$AP$53,MATCH(Kulturmodeller!$D196,'Data - CO2'!$A$5:$A$53,0),BD$20)*N196*$B191)</f>
        <v/>
      </c>
      <c r="BE196" t="str" cm="1">
        <f t="array" ref="BE196">IF($D196="","",INDEX('Data - CO2'!$B$5:$AP$53,MATCH(Kulturmodeller!$D196,'Data - CO2'!$A$5:$A$53,0),BE$20)*O196*$B191)</f>
        <v/>
      </c>
      <c r="BF196" t="str" cm="1">
        <f t="array" ref="BF196">IF($D196="","",INDEX('Data - CO2'!$B$5:$AP$53,MATCH(Kulturmodeller!$D196,'Data - CO2'!$A$5:$A$53,0),BF$20)*P196*$B191)</f>
        <v/>
      </c>
      <c r="BG196" t="str" cm="1">
        <f t="array" ref="BG196">IF($D196="","",INDEX('Data - CO2'!$B$5:$AP$53,MATCH(Kulturmodeller!$D196,'Data - CO2'!$A$5:$A$53,0),BG$20)*Q196*$B191)</f>
        <v/>
      </c>
      <c r="BH196" t="str" cm="1">
        <f t="array" ref="BH196">IF($D196="","",INDEX('Data - CO2'!$B$5:$AP$53,MATCH(Kulturmodeller!$D196,'Data - CO2'!$A$5:$A$53,0),BH$20)*R196*$B191)</f>
        <v/>
      </c>
      <c r="BI196" t="str" cm="1">
        <f t="array" ref="BI196">IF($D196="","",INDEX('Data - CO2'!$B$5:$AP$53,MATCH(Kulturmodeller!$D196,'Data - CO2'!$A$5:$A$53,0),BI$20)*S196*$B191)</f>
        <v/>
      </c>
      <c r="BJ196" t="str" cm="1">
        <f t="array" ref="BJ196">IF($D196="","",INDEX('Data - CO2'!$B$5:$AP$53,MATCH(Kulturmodeller!$D196,'Data - CO2'!$A$5:$A$53,0),BJ$20)*T196*$B191)</f>
        <v/>
      </c>
      <c r="BK196" t="str" cm="1">
        <f t="array" ref="BK196">IF($D196="","",INDEX('Data - CO2'!$B$5:$AP$53,MATCH(Kulturmodeller!$D196,'Data - CO2'!$A$5:$A$53,0),BK$20)*U196*$B191)</f>
        <v/>
      </c>
      <c r="BL196" t="str" cm="1">
        <f t="array" ref="BL196">IF($D196="","",INDEX('Data - CO2'!$B$5:$AP$53,MATCH(Kulturmodeller!$D196,'Data - CO2'!$A$5:$A$53,0),BL$20)*V196*$B191)</f>
        <v/>
      </c>
      <c r="BM196" t="str" cm="1">
        <f t="array" ref="BM196">IF($D196="","",INDEX('Data - CO2'!$B$5:$AP$53,MATCH(Kulturmodeller!$D196,'Data - CO2'!$A$5:$A$53,0),BM$20)*W196*$B191)</f>
        <v/>
      </c>
      <c r="BN196" t="str" cm="1">
        <f t="array" ref="BN196">IF($D196="","",INDEX('Data - CO2'!$B$5:$AP$53,MATCH(Kulturmodeller!$D196,'Data - CO2'!$A$5:$A$53,0),BN$20)*X196*$B191)</f>
        <v/>
      </c>
      <c r="BO196" t="str" cm="1">
        <f t="array" ref="BO196">IF($D196="","",INDEX('Data - CO2'!$B$5:$AP$53,MATCH(Kulturmodeller!$D196,'Data - CO2'!$A$5:$A$53,0),BO$20)*Y196*$B191)</f>
        <v/>
      </c>
      <c r="BP196" t="str" cm="1">
        <f t="array" ref="BP196">IF($D196="","",INDEX('Data - CO2'!$B$5:$AP$53,MATCH(Kulturmodeller!$D196,'Data - CO2'!$A$5:$A$53,0),BP$20)*Z196*$B191)</f>
        <v/>
      </c>
      <c r="BQ196" t="str" cm="1">
        <f t="array" ref="BQ196">IF($D196="","",INDEX('Data - CO2'!$B$5:$AP$53,MATCH(Kulturmodeller!$D196,'Data - CO2'!$A$5:$A$53,0),BQ$20)*AA196*$B191)</f>
        <v/>
      </c>
      <c r="BR196" t="str" cm="1">
        <f t="array" ref="BR196">IF($D196="","",INDEX('Data - CO2'!$B$5:$AP$53,MATCH(Kulturmodeller!$D196,'Data - CO2'!$A$5:$A$53,0),BR$20)*AB196*$B191)</f>
        <v/>
      </c>
      <c r="BS196" t="str" cm="1">
        <f t="array" ref="BS196">IF($D196="","",INDEX('Data - CO2'!$B$5:$AP$53,MATCH(Kulturmodeller!$D196,'Data - CO2'!$A$5:$A$53,0),BS$20)*AC196*$B191)</f>
        <v/>
      </c>
      <c r="BT196" t="str" cm="1">
        <f t="array" ref="BT196">IF($D196="","",INDEX('Data - CO2'!$B$5:$AP$53,MATCH(Kulturmodeller!$D196,'Data - CO2'!$A$5:$A$53,0),BT$20)*AD196*$B191)</f>
        <v/>
      </c>
      <c r="BU196" t="str" cm="1">
        <f t="array" ref="BU196">IF($D196="","",INDEX('Data - CO2'!$B$5:$AP$53,MATCH(Kulturmodeller!$D196,'Data - CO2'!$A$5:$A$53,0),BU$20)*AE196*$B191)</f>
        <v/>
      </c>
      <c r="BV196" t="str" cm="1">
        <f t="array" ref="BV196">IF($D196="","",INDEX('Data - CO2'!$B$5:$AP$53,MATCH(Kulturmodeller!$D196,'Data - CO2'!$A$5:$A$53,0),BV$20)*AF196*$B191)</f>
        <v/>
      </c>
      <c r="BW196" t="str" cm="1">
        <f t="array" ref="BW196">IF($D196="","",INDEX('Data - CO2'!$B$5:$AP$53,MATCH(Kulturmodeller!$D196,'Data - CO2'!$A$5:$A$53,0),BW$20)*AG196*$B191)</f>
        <v/>
      </c>
      <c r="BX196" t="str" cm="1">
        <f t="array" ref="BX196">IF($D196="","",INDEX('Data - CO2'!$B$5:$AP$53,MATCH(Kulturmodeller!$D196,'Data - CO2'!$A$5:$A$53,0),BX$20)*AH196*$B191)</f>
        <v/>
      </c>
      <c r="BY196" t="str" cm="1">
        <f t="array" ref="BY196">IF($D196="","",INDEX('Data - CO2'!$B$5:$AP$53,MATCH(Kulturmodeller!$D196,'Data - CO2'!$A$5:$A$53,0),BY$20)*AI196*$B191)</f>
        <v/>
      </c>
      <c r="BZ196" t="str" cm="1">
        <f t="array" ref="BZ196">IF($D196="","",INDEX('Data - CO2'!$B$5:$AP$53,MATCH(Kulturmodeller!$D196,'Data - CO2'!$A$5:$A$53,0),BZ$20)*AJ196*$B191)</f>
        <v/>
      </c>
      <c r="CA196" t="str" cm="1">
        <f t="array" ref="CA196">IF($D196="","",INDEX('Data - CO2'!$B$5:$AP$53,MATCH(Kulturmodeller!$D196,'Data - CO2'!$A$5:$A$53,0),CA$20)*AK196*$B191)</f>
        <v/>
      </c>
      <c r="CB196" t="str" cm="1">
        <f t="array" ref="CB196">IF($D196="","",INDEX('Data - CO2'!$B$5:$AP$53,MATCH(Kulturmodeller!$D196,'Data - CO2'!$A$5:$A$53,0),CB$20)*AL196*$B191)</f>
        <v/>
      </c>
      <c r="CC196" t="str" cm="1">
        <f t="array" ref="CC196">IF($D196="","",INDEX('Data - CO2'!$B$5:$AP$53,MATCH(Kulturmodeller!$D196,'Data - CO2'!$A$5:$A$53,0),CC$20)*AM196*$B191)</f>
        <v/>
      </c>
      <c r="CD196" t="str" cm="1">
        <f t="array" ref="CD196">IF($D196="","",INDEX('Data - CO2'!$B$5:$AP$53,MATCH(Kulturmodeller!$D196,'Data - CO2'!$A$5:$A$53,0),CD$20)*AN196*$B191)</f>
        <v/>
      </c>
      <c r="CE196" t="str" cm="1">
        <f t="array" ref="CE196">IF($D196="","",INDEX('Data - CO2'!$B$5:$AP$53,MATCH(Kulturmodeller!$D196,'Data - CO2'!$A$5:$A$53,0),CE$20)*AO196*$B191)</f>
        <v/>
      </c>
      <c r="CF196" t="str" cm="1">
        <f t="array" ref="CF196">IF($D196="","",INDEX('Data - CO2'!$B$5:$AP$53,MATCH(Kulturmodeller!$D196,'Data - CO2'!$A$5:$A$53,0),CF$20)*AP196*$B191)</f>
        <v/>
      </c>
      <c r="CG196" t="str" cm="1">
        <f t="array" ref="CG196">IF($D196="","",INDEX('Data - CO2'!$B$5:$AP$53,MATCH(Kulturmodeller!$D196,'Data - CO2'!$A$5:$A$53,0),CG$20)*AQ196*$B191)</f>
        <v/>
      </c>
      <c r="CH196" t="str" cm="1">
        <f t="array" ref="CH196">IF($D196="","",INDEX('Data - CO2'!$B$5:$AP$53,MATCH(Kulturmodeller!$D196,'Data - CO2'!$A$5:$A$53,0),CH$20)*AR196*$B191)</f>
        <v/>
      </c>
      <c r="CI196" s="11" t="str" cm="1">
        <f t="array" ref="CI196">IF($D196="","",INDEX('Data - CO2'!$B$5:$AP$53,MATCH(Kulturmodeller!$D196,'Data - CO2'!$A$5:$A$53,0),CI$20)*AS196*$B191)</f>
        <v/>
      </c>
    </row>
    <row r="197" spans="1:87" x14ac:dyDescent="0.3">
      <c r="A197" s="351" t="s">
        <v>637</v>
      </c>
      <c r="B197" s="49"/>
      <c r="C197" s="130" t="str">
        <f>'Katalog over Kulturmodeller '!F81</f>
        <v>Valgfri</v>
      </c>
      <c r="D197" s="131" t="s">
        <v>58</v>
      </c>
      <c r="E197" s="139">
        <f>'Katalog over Kulturmodeller '!W81</f>
        <v>0.1</v>
      </c>
      <c r="F197" s="40">
        <f>E197</f>
        <v>0.1</v>
      </c>
      <c r="G197" s="40">
        <f t="shared" ref="G197:G198" si="3728">F197</f>
        <v>0.1</v>
      </c>
      <c r="H197" s="40">
        <f>G197*2/3</f>
        <v>6.6666666666666666E-2</v>
      </c>
      <c r="I197" s="40">
        <f>H197*0.5</f>
        <v>3.3333333333333333E-2</v>
      </c>
      <c r="J197" s="40">
        <v>0</v>
      </c>
      <c r="K197" s="40">
        <f t="shared" ref="K197:K198" si="3729">J197</f>
        <v>0</v>
      </c>
      <c r="L197" s="40">
        <f t="shared" ref="L197:L198" si="3730">K197</f>
        <v>0</v>
      </c>
      <c r="M197" s="40">
        <f t="shared" ref="M197:M198" si="3731">L197</f>
        <v>0</v>
      </c>
      <c r="N197" s="40">
        <f t="shared" ref="N197:N198" si="3732">M197</f>
        <v>0</v>
      </c>
      <c r="O197" s="40">
        <f t="shared" ref="O197:O198" si="3733">N197</f>
        <v>0</v>
      </c>
      <c r="P197" s="40">
        <f t="shared" ref="P197:P198" si="3734">O197</f>
        <v>0</v>
      </c>
      <c r="Q197" s="40">
        <f t="shared" ref="Q197:Q198" si="3735">P197</f>
        <v>0</v>
      </c>
      <c r="R197" s="40">
        <f t="shared" ref="R197:R198" si="3736">Q197</f>
        <v>0</v>
      </c>
      <c r="S197" s="40">
        <f t="shared" ref="S197:S198" si="3737">R197</f>
        <v>0</v>
      </c>
      <c r="T197" s="40">
        <f t="shared" ref="T197:T198" si="3738">S197</f>
        <v>0</v>
      </c>
      <c r="U197" s="40">
        <f t="shared" ref="U197:U198" si="3739">T197</f>
        <v>0</v>
      </c>
      <c r="V197" s="40">
        <f t="shared" ref="V197:V198" si="3740">U197</f>
        <v>0</v>
      </c>
      <c r="W197" s="40">
        <f t="shared" ref="W197:W198" si="3741">V197</f>
        <v>0</v>
      </c>
      <c r="X197" s="40">
        <f t="shared" ref="X197:X198" si="3742">W197</f>
        <v>0</v>
      </c>
      <c r="Y197" s="40">
        <f t="shared" ref="Y197:Y198" si="3743">X197</f>
        <v>0</v>
      </c>
      <c r="Z197" s="40">
        <f t="shared" ref="Z197:Z198" si="3744">Y197</f>
        <v>0</v>
      </c>
      <c r="AA197" s="40">
        <f t="shared" ref="AA197:AA198" si="3745">Z197</f>
        <v>0</v>
      </c>
      <c r="AB197" s="40">
        <f t="shared" ref="AB197:AB198" si="3746">AA197</f>
        <v>0</v>
      </c>
      <c r="AC197" s="40">
        <f t="shared" ref="AC197:AC198" si="3747">AB197</f>
        <v>0</v>
      </c>
      <c r="AD197" s="40">
        <f t="shared" ref="AD197:AD198" si="3748">AC197</f>
        <v>0</v>
      </c>
      <c r="AE197" s="40">
        <f t="shared" ref="AE197:AE198" si="3749">AD197</f>
        <v>0</v>
      </c>
      <c r="AF197" s="40">
        <f t="shared" ref="AF197:AF198" si="3750">AE197</f>
        <v>0</v>
      </c>
      <c r="AG197" s="40">
        <f t="shared" ref="AG197:AG198" si="3751">AF197</f>
        <v>0</v>
      </c>
      <c r="AH197" s="40">
        <f t="shared" ref="AH197:AH198" si="3752">AG197</f>
        <v>0</v>
      </c>
      <c r="AI197" s="40">
        <f t="shared" ref="AI197:AI198" si="3753">AH197</f>
        <v>0</v>
      </c>
      <c r="AJ197" s="40">
        <f t="shared" ref="AJ197:AJ198" si="3754">AI197</f>
        <v>0</v>
      </c>
      <c r="AK197" s="40">
        <f t="shared" ref="AK197:AK198" si="3755">AJ197</f>
        <v>0</v>
      </c>
      <c r="AL197" s="40">
        <f t="shared" ref="AL197:AL198" si="3756">AK197</f>
        <v>0</v>
      </c>
      <c r="AM197" s="40">
        <f t="shared" ref="AM197:AM198" si="3757">AL197</f>
        <v>0</v>
      </c>
      <c r="AN197" s="40">
        <f t="shared" ref="AN197:AN198" si="3758">AM197</f>
        <v>0</v>
      </c>
      <c r="AO197" s="40">
        <f t="shared" ref="AO197:AO198" si="3759">AN197</f>
        <v>0</v>
      </c>
      <c r="AP197" s="40">
        <f t="shared" ref="AP197:AP198" si="3760">AO197</f>
        <v>0</v>
      </c>
      <c r="AQ197" s="40">
        <f t="shared" ref="AQ197:AQ198" si="3761">AP197</f>
        <v>0</v>
      </c>
      <c r="AR197" s="40">
        <f t="shared" ref="AR197:AR198" si="3762">AQ197</f>
        <v>0</v>
      </c>
      <c r="AS197" s="41">
        <f t="shared" ref="AS197:AS198" si="3763">AR197</f>
        <v>0</v>
      </c>
      <c r="AU197" s="10" cm="1">
        <f t="array" ref="AU197">IF($D197="","",INDEX('Data - CO2'!$B$5:$AP$53,MATCH(Kulturmodeller!$D197,'Data - CO2'!$A$5:$A$53,0),AU$20)*E197)</f>
        <v>0</v>
      </c>
      <c r="AV197" cm="1">
        <f t="array" ref="AV197">IF($D197="","",INDEX('Data - CO2'!$B$5:$AP$53,MATCH(Kulturmodeller!$D197,'Data - CO2'!$A$5:$A$53,0),AV$20)*F197)</f>
        <v>0.88136465041360701</v>
      </c>
      <c r="AW197" cm="1">
        <f t="array" ref="AW197">IF($D197="","",INDEX('Data - CO2'!$B$5:$AP$53,MATCH(Kulturmodeller!$D197,'Data - CO2'!$A$5:$A$53,0),AW$20)*G197)</f>
        <v>5.1741980743614837</v>
      </c>
      <c r="AX197" cm="1">
        <f t="array" ref="AX197">IF($D197="","",INDEX('Data - CO2'!$B$5:$AP$53,MATCH(Kulturmodeller!$D197,'Data - CO2'!$A$5:$A$53,0),AX$20)*H197)</f>
        <v>6.3399497186418801</v>
      </c>
      <c r="AY197" cm="1">
        <f t="array" ref="AY197">IF($D197="","",INDEX('Data - CO2'!$B$5:$AP$53,MATCH(Kulturmodeller!$D197,'Data - CO2'!$A$5:$A$53,0),AY$20)*I197)</f>
        <v>5.0032133321812431</v>
      </c>
      <c r="AZ197" cm="1">
        <f t="array" ref="AZ197">IF($D197="","",INDEX('Data - CO2'!$B$5:$AP$53,MATCH(Kulturmodeller!$D197,'Data - CO2'!$A$5:$A$53,0),AZ$20)*J197*$B191)</f>
        <v>0</v>
      </c>
      <c r="BA197" cm="1">
        <f t="array" ref="BA197">IF($D197="","",INDEX('Data - CO2'!$B$5:$AP$53,MATCH(Kulturmodeller!$D197,'Data - CO2'!$A$5:$A$53,0),BA$20)*K197*$B191)</f>
        <v>0</v>
      </c>
      <c r="BB197" cm="1">
        <f t="array" ref="BB197">IF($D197="","",INDEX('Data - CO2'!$B$5:$AP$53,MATCH(Kulturmodeller!$D197,'Data - CO2'!$A$5:$A$53,0),BB$20)*L197*$B191)</f>
        <v>0</v>
      </c>
      <c r="BC197" cm="1">
        <f t="array" ref="BC197">IF($D197="","",INDEX('Data - CO2'!$B$5:$AP$53,MATCH(Kulturmodeller!$D197,'Data - CO2'!$A$5:$A$53,0),BC$20)*M197*$B191)</f>
        <v>0</v>
      </c>
      <c r="BD197" cm="1">
        <f t="array" ref="BD197">IF($D197="","",INDEX('Data - CO2'!$B$5:$AP$53,MATCH(Kulturmodeller!$D197,'Data - CO2'!$A$5:$A$53,0),BD$20)*N197*$B191)</f>
        <v>0</v>
      </c>
      <c r="BE197" cm="1">
        <f t="array" ref="BE197">IF($D197="","",INDEX('Data - CO2'!$B$5:$AP$53,MATCH(Kulturmodeller!$D197,'Data - CO2'!$A$5:$A$53,0),BE$20)*O197*$B191)</f>
        <v>0</v>
      </c>
      <c r="BF197" cm="1">
        <f t="array" ref="BF197">IF($D197="","",INDEX('Data - CO2'!$B$5:$AP$53,MATCH(Kulturmodeller!$D197,'Data - CO2'!$A$5:$A$53,0),BF$20)*P197*$B191)</f>
        <v>0</v>
      </c>
      <c r="BG197" cm="1">
        <f t="array" ref="BG197">IF($D197="","",INDEX('Data - CO2'!$B$5:$AP$53,MATCH(Kulturmodeller!$D197,'Data - CO2'!$A$5:$A$53,0),BG$20)*Q197*$B191)</f>
        <v>0</v>
      </c>
      <c r="BH197" cm="1">
        <f t="array" ref="BH197">IF($D197="","",INDEX('Data - CO2'!$B$5:$AP$53,MATCH(Kulturmodeller!$D197,'Data - CO2'!$A$5:$A$53,0),BH$20)*R197*$B191)</f>
        <v>0</v>
      </c>
      <c r="BI197" cm="1">
        <f t="array" ref="BI197">IF($D197="","",INDEX('Data - CO2'!$B$5:$AP$53,MATCH(Kulturmodeller!$D197,'Data - CO2'!$A$5:$A$53,0),BI$20)*S197*$B191)</f>
        <v>0</v>
      </c>
      <c r="BJ197" cm="1">
        <f t="array" ref="BJ197">IF($D197="","",INDEX('Data - CO2'!$B$5:$AP$53,MATCH(Kulturmodeller!$D197,'Data - CO2'!$A$5:$A$53,0),BJ$20)*T197*$B191)</f>
        <v>0</v>
      </c>
      <c r="BK197" cm="1">
        <f t="array" ref="BK197">IF($D197="","",INDEX('Data - CO2'!$B$5:$AP$53,MATCH(Kulturmodeller!$D197,'Data - CO2'!$A$5:$A$53,0),BK$20)*U197*$B191)</f>
        <v>0</v>
      </c>
      <c r="BL197" cm="1">
        <f t="array" ref="BL197">IF($D197="","",INDEX('Data - CO2'!$B$5:$AP$53,MATCH(Kulturmodeller!$D197,'Data - CO2'!$A$5:$A$53,0),BL$20)*V197*$B191)</f>
        <v>0</v>
      </c>
      <c r="BM197" cm="1">
        <f t="array" ref="BM197">IF($D197="","",INDEX('Data - CO2'!$B$5:$AP$53,MATCH(Kulturmodeller!$D197,'Data - CO2'!$A$5:$A$53,0),BM$20)*W197*$B191)</f>
        <v>0</v>
      </c>
      <c r="BN197" cm="1">
        <f t="array" ref="BN197">IF($D197="","",INDEX('Data - CO2'!$B$5:$AP$53,MATCH(Kulturmodeller!$D197,'Data - CO2'!$A$5:$A$53,0),BN$20)*X197*$B191)</f>
        <v>0</v>
      </c>
      <c r="BO197" cm="1">
        <f t="array" ref="BO197">IF($D197="","",INDEX('Data - CO2'!$B$5:$AP$53,MATCH(Kulturmodeller!$D197,'Data - CO2'!$A$5:$A$53,0),BO$20)*Y197*$B191)</f>
        <v>0</v>
      </c>
      <c r="BP197" cm="1">
        <f t="array" ref="BP197">IF($D197="","",INDEX('Data - CO2'!$B$5:$AP$53,MATCH(Kulturmodeller!$D197,'Data - CO2'!$A$5:$A$53,0),BP$20)*Z197*$B191)</f>
        <v>0</v>
      </c>
      <c r="BQ197" cm="1">
        <f t="array" ref="BQ197">IF($D197="","",INDEX('Data - CO2'!$B$5:$AP$53,MATCH(Kulturmodeller!$D197,'Data - CO2'!$A$5:$A$53,0),BQ$20)*AA197*$B191)</f>
        <v>0</v>
      </c>
      <c r="BR197" cm="1">
        <f t="array" ref="BR197">IF($D197="","",INDEX('Data - CO2'!$B$5:$AP$53,MATCH(Kulturmodeller!$D197,'Data - CO2'!$A$5:$A$53,0),BR$20)*AB197*$B191)</f>
        <v>0</v>
      </c>
      <c r="BS197" cm="1">
        <f t="array" ref="BS197">IF($D197="","",INDEX('Data - CO2'!$B$5:$AP$53,MATCH(Kulturmodeller!$D197,'Data - CO2'!$A$5:$A$53,0),BS$20)*AC197*$B191)</f>
        <v>0</v>
      </c>
      <c r="BT197" cm="1">
        <f t="array" ref="BT197">IF($D197="","",INDEX('Data - CO2'!$B$5:$AP$53,MATCH(Kulturmodeller!$D197,'Data - CO2'!$A$5:$A$53,0),BT$20)*AD197*$B191)</f>
        <v>0</v>
      </c>
      <c r="BU197" cm="1">
        <f t="array" ref="BU197">IF($D197="","",INDEX('Data - CO2'!$B$5:$AP$53,MATCH(Kulturmodeller!$D197,'Data - CO2'!$A$5:$A$53,0),BU$20)*AE197*$B191)</f>
        <v>0</v>
      </c>
      <c r="BV197" cm="1">
        <f t="array" ref="BV197">IF($D197="","",INDEX('Data - CO2'!$B$5:$AP$53,MATCH(Kulturmodeller!$D197,'Data - CO2'!$A$5:$A$53,0),BV$20)*AF197*$B191)</f>
        <v>0</v>
      </c>
      <c r="BW197" cm="1">
        <f t="array" ref="BW197">IF($D197="","",INDEX('Data - CO2'!$B$5:$AP$53,MATCH(Kulturmodeller!$D197,'Data - CO2'!$A$5:$A$53,0),BW$20)*AG197*$B191)</f>
        <v>0</v>
      </c>
      <c r="BX197" cm="1">
        <f t="array" ref="BX197">IF($D197="","",INDEX('Data - CO2'!$B$5:$AP$53,MATCH(Kulturmodeller!$D197,'Data - CO2'!$A$5:$A$53,0),BX$20)*AH197*$B191)</f>
        <v>0</v>
      </c>
      <c r="BY197" cm="1">
        <f t="array" ref="BY197">IF($D197="","",INDEX('Data - CO2'!$B$5:$AP$53,MATCH(Kulturmodeller!$D197,'Data - CO2'!$A$5:$A$53,0),BY$20)*AI197*$B191)</f>
        <v>0</v>
      </c>
      <c r="BZ197" cm="1">
        <f t="array" ref="BZ197">IF($D197="","",INDEX('Data - CO2'!$B$5:$AP$53,MATCH(Kulturmodeller!$D197,'Data - CO2'!$A$5:$A$53,0),BZ$20)*AJ197*$B191)</f>
        <v>0</v>
      </c>
      <c r="CA197" cm="1">
        <f t="array" ref="CA197">IF($D197="","",INDEX('Data - CO2'!$B$5:$AP$53,MATCH(Kulturmodeller!$D197,'Data - CO2'!$A$5:$A$53,0),CA$20)*AK197*$B191)</f>
        <v>0</v>
      </c>
      <c r="CB197" cm="1">
        <f t="array" ref="CB197">IF($D197="","",INDEX('Data - CO2'!$B$5:$AP$53,MATCH(Kulturmodeller!$D197,'Data - CO2'!$A$5:$A$53,0),CB$20)*AL197*$B191)</f>
        <v>0</v>
      </c>
      <c r="CC197" cm="1">
        <f t="array" ref="CC197">IF($D197="","",INDEX('Data - CO2'!$B$5:$AP$53,MATCH(Kulturmodeller!$D197,'Data - CO2'!$A$5:$A$53,0),CC$20)*AM197*$B191)</f>
        <v>0</v>
      </c>
      <c r="CD197" cm="1">
        <f t="array" ref="CD197">IF($D197="","",INDEX('Data - CO2'!$B$5:$AP$53,MATCH(Kulturmodeller!$D197,'Data - CO2'!$A$5:$A$53,0),CD$20)*AN197*$B191)</f>
        <v>0</v>
      </c>
      <c r="CE197" cm="1">
        <f t="array" ref="CE197">IF($D197="","",INDEX('Data - CO2'!$B$5:$AP$53,MATCH(Kulturmodeller!$D197,'Data - CO2'!$A$5:$A$53,0),CE$20)*AO197*$B191)</f>
        <v>0</v>
      </c>
      <c r="CF197" cm="1">
        <f t="array" ref="CF197">IF($D197="","",INDEX('Data - CO2'!$B$5:$AP$53,MATCH(Kulturmodeller!$D197,'Data - CO2'!$A$5:$A$53,0),CF$20)*AP197*$B191)</f>
        <v>0</v>
      </c>
      <c r="CG197" cm="1">
        <f t="array" ref="CG197">IF($D197="","",INDEX('Data - CO2'!$B$5:$AP$53,MATCH(Kulturmodeller!$D197,'Data - CO2'!$A$5:$A$53,0),CG$20)*AQ197*$B191)</f>
        <v>0</v>
      </c>
      <c r="CH197" cm="1">
        <f t="array" ref="CH197">IF($D197="","",INDEX('Data - CO2'!$B$5:$AP$53,MATCH(Kulturmodeller!$D197,'Data - CO2'!$A$5:$A$53,0),CH$20)*AR197*$B191)</f>
        <v>0</v>
      </c>
      <c r="CI197" s="11" cm="1">
        <f t="array" ref="CI197">IF($D197="","",INDEX('Data - CO2'!$B$5:$AP$53,MATCH(Kulturmodeller!$D197,'Data - CO2'!$A$5:$A$53,0),CI$20)*AS197*$B191)</f>
        <v>0</v>
      </c>
    </row>
    <row r="198" spans="1:87" x14ac:dyDescent="0.3">
      <c r="A198" s="346" t="s">
        <v>638</v>
      </c>
      <c r="B198" s="42"/>
      <c r="C198" s="128" t="str">
        <f>'Katalog over Kulturmodeller '!F82</f>
        <v>Juletræer (NGR)</v>
      </c>
      <c r="D198" s="129" t="s">
        <v>633</v>
      </c>
      <c r="E198" s="140">
        <f>'Katalog over Kulturmodeller '!W82</f>
        <v>0</v>
      </c>
      <c r="F198" s="40">
        <f>E198</f>
        <v>0</v>
      </c>
      <c r="G198" s="40">
        <f t="shared" si="3728"/>
        <v>0</v>
      </c>
      <c r="H198" s="40">
        <f>G198*2/3</f>
        <v>0</v>
      </c>
      <c r="I198" s="40">
        <f>H198*0.5</f>
        <v>0</v>
      </c>
      <c r="J198" s="40">
        <v>0</v>
      </c>
      <c r="K198" s="40">
        <f t="shared" si="3729"/>
        <v>0</v>
      </c>
      <c r="L198" s="40">
        <f t="shared" si="3730"/>
        <v>0</v>
      </c>
      <c r="M198" s="40">
        <f t="shared" si="3731"/>
        <v>0</v>
      </c>
      <c r="N198" s="40">
        <f t="shared" si="3732"/>
        <v>0</v>
      </c>
      <c r="O198" s="40">
        <f t="shared" si="3733"/>
        <v>0</v>
      </c>
      <c r="P198" s="40">
        <f t="shared" si="3734"/>
        <v>0</v>
      </c>
      <c r="Q198" s="40">
        <f t="shared" si="3735"/>
        <v>0</v>
      </c>
      <c r="R198" s="40">
        <f t="shared" si="3736"/>
        <v>0</v>
      </c>
      <c r="S198" s="40">
        <f t="shared" si="3737"/>
        <v>0</v>
      </c>
      <c r="T198" s="40">
        <f t="shared" si="3738"/>
        <v>0</v>
      </c>
      <c r="U198" s="40">
        <f t="shared" si="3739"/>
        <v>0</v>
      </c>
      <c r="V198" s="40">
        <f t="shared" si="3740"/>
        <v>0</v>
      </c>
      <c r="W198" s="40">
        <f t="shared" si="3741"/>
        <v>0</v>
      </c>
      <c r="X198" s="40">
        <f t="shared" si="3742"/>
        <v>0</v>
      </c>
      <c r="Y198" s="40">
        <f t="shared" si="3743"/>
        <v>0</v>
      </c>
      <c r="Z198" s="40">
        <f t="shared" si="3744"/>
        <v>0</v>
      </c>
      <c r="AA198" s="40">
        <f t="shared" si="3745"/>
        <v>0</v>
      </c>
      <c r="AB198" s="40">
        <f t="shared" si="3746"/>
        <v>0</v>
      </c>
      <c r="AC198" s="40">
        <f t="shared" si="3747"/>
        <v>0</v>
      </c>
      <c r="AD198" s="40">
        <f t="shared" si="3748"/>
        <v>0</v>
      </c>
      <c r="AE198" s="40">
        <f t="shared" si="3749"/>
        <v>0</v>
      </c>
      <c r="AF198" s="40">
        <f t="shared" si="3750"/>
        <v>0</v>
      </c>
      <c r="AG198" s="40">
        <f t="shared" si="3751"/>
        <v>0</v>
      </c>
      <c r="AH198" s="40">
        <f t="shared" si="3752"/>
        <v>0</v>
      </c>
      <c r="AI198" s="40">
        <f t="shared" si="3753"/>
        <v>0</v>
      </c>
      <c r="AJ198" s="40">
        <f t="shared" si="3754"/>
        <v>0</v>
      </c>
      <c r="AK198" s="40">
        <f t="shared" si="3755"/>
        <v>0</v>
      </c>
      <c r="AL198" s="40">
        <f t="shared" si="3756"/>
        <v>0</v>
      </c>
      <c r="AM198" s="40">
        <f t="shared" si="3757"/>
        <v>0</v>
      </c>
      <c r="AN198" s="40">
        <f t="shared" si="3758"/>
        <v>0</v>
      </c>
      <c r="AO198" s="40">
        <f t="shared" si="3759"/>
        <v>0</v>
      </c>
      <c r="AP198" s="40">
        <f t="shared" si="3760"/>
        <v>0</v>
      </c>
      <c r="AQ198" s="40">
        <f t="shared" si="3761"/>
        <v>0</v>
      </c>
      <c r="AR198" s="40">
        <f t="shared" si="3762"/>
        <v>0</v>
      </c>
      <c r="AS198" s="41">
        <f t="shared" si="3763"/>
        <v>0</v>
      </c>
      <c r="AU198" s="12" cm="1">
        <f t="array" ref="AU198">IF($D198="","",INDEX('Data - CO2'!$B$5:$AP$53,MATCH(Kulturmodeller!$D198,'Data - CO2'!$A$5:$A$53,0),AU$20)*E198)</f>
        <v>0</v>
      </c>
      <c r="AV198" s="3" cm="1">
        <f t="array" ref="AV198">IF($D198="","",INDEX('Data - CO2'!$B$5:$AP$53,MATCH(Kulturmodeller!$D198,'Data - CO2'!$A$5:$A$53,0),AV$20)*F198)</f>
        <v>0</v>
      </c>
      <c r="AW198" s="3" cm="1">
        <f t="array" ref="AW198">IF($D198="","",INDEX('Data - CO2'!$B$5:$AP$53,MATCH(Kulturmodeller!$D198,'Data - CO2'!$A$5:$A$53,0),AW$20)*G198)</f>
        <v>0</v>
      </c>
      <c r="AX198" s="3" cm="1">
        <f t="array" ref="AX198">IF($D198="","",INDEX('Data - CO2'!$B$5:$AP$53,MATCH(Kulturmodeller!$D198,'Data - CO2'!$A$5:$A$53,0),AX$20)*H198)</f>
        <v>0</v>
      </c>
      <c r="AY198" s="3" cm="1">
        <f t="array" ref="AY198">IF($D198="","",INDEX('Data - CO2'!$B$5:$AP$53,MATCH(Kulturmodeller!$D198,'Data - CO2'!$A$5:$A$53,0),AY$20)*I198)</f>
        <v>0</v>
      </c>
      <c r="AZ198" s="3" cm="1">
        <f t="array" ref="AZ198">IF($D198="","",INDEX('Data - CO2'!$B$5:$AP$53,MATCH(Kulturmodeller!$D198,'Data - CO2'!$A$5:$A$53,0),AZ$20)*J198*$B191)</f>
        <v>0</v>
      </c>
      <c r="BA198" s="3" cm="1">
        <f t="array" ref="BA198">IF($D198="","",INDEX('Data - CO2'!$B$5:$AP$53,MATCH(Kulturmodeller!$D198,'Data - CO2'!$A$5:$A$53,0),BA$20)*K198*$B191)</f>
        <v>0</v>
      </c>
      <c r="BB198" s="3" cm="1">
        <f t="array" ref="BB198">IF($D198="","",INDEX('Data - CO2'!$B$5:$AP$53,MATCH(Kulturmodeller!$D198,'Data - CO2'!$A$5:$A$53,0),BB$20)*L198*$B191)</f>
        <v>0</v>
      </c>
      <c r="BC198" s="3" cm="1">
        <f t="array" ref="BC198">IF($D198="","",INDEX('Data - CO2'!$B$5:$AP$53,MATCH(Kulturmodeller!$D198,'Data - CO2'!$A$5:$A$53,0),BC$20)*M198*$B191)</f>
        <v>0</v>
      </c>
      <c r="BD198" s="3" cm="1">
        <f t="array" ref="BD198">IF($D198="","",INDEX('Data - CO2'!$B$5:$AP$53,MATCH(Kulturmodeller!$D198,'Data - CO2'!$A$5:$A$53,0),BD$20)*N198*$B191)</f>
        <v>0</v>
      </c>
      <c r="BE198" s="3" cm="1">
        <f t="array" ref="BE198">IF($D198="","",INDEX('Data - CO2'!$B$5:$AP$53,MATCH(Kulturmodeller!$D198,'Data - CO2'!$A$5:$A$53,0),BE$20)*O198*$B191)</f>
        <v>0</v>
      </c>
      <c r="BF198" s="3" cm="1">
        <f t="array" ref="BF198">IF($D198="","",INDEX('Data - CO2'!$B$5:$AP$53,MATCH(Kulturmodeller!$D198,'Data - CO2'!$A$5:$A$53,0),BF$20)*P198*$B191)</f>
        <v>0</v>
      </c>
      <c r="BG198" s="3" cm="1">
        <f t="array" ref="BG198">IF($D198="","",INDEX('Data - CO2'!$B$5:$AP$53,MATCH(Kulturmodeller!$D198,'Data - CO2'!$A$5:$A$53,0),BG$20)*Q198*$B191)</f>
        <v>0</v>
      </c>
      <c r="BH198" s="3" cm="1">
        <f t="array" ref="BH198">IF($D198="","",INDEX('Data - CO2'!$B$5:$AP$53,MATCH(Kulturmodeller!$D198,'Data - CO2'!$A$5:$A$53,0),BH$20)*R198*$B191)</f>
        <v>0</v>
      </c>
      <c r="BI198" s="3" cm="1">
        <f t="array" ref="BI198">IF($D198="","",INDEX('Data - CO2'!$B$5:$AP$53,MATCH(Kulturmodeller!$D198,'Data - CO2'!$A$5:$A$53,0),BI$20)*S198*$B191)</f>
        <v>0</v>
      </c>
      <c r="BJ198" s="3" cm="1">
        <f t="array" ref="BJ198">IF($D198="","",INDEX('Data - CO2'!$B$5:$AP$53,MATCH(Kulturmodeller!$D198,'Data - CO2'!$A$5:$A$53,0),BJ$20)*T198*$B191)</f>
        <v>0</v>
      </c>
      <c r="BK198" s="3" cm="1">
        <f t="array" ref="BK198">IF($D198="","",INDEX('Data - CO2'!$B$5:$AP$53,MATCH(Kulturmodeller!$D198,'Data - CO2'!$A$5:$A$53,0),BK$20)*U198*$B191)</f>
        <v>0</v>
      </c>
      <c r="BL198" s="3" cm="1">
        <f t="array" ref="BL198">IF($D198="","",INDEX('Data - CO2'!$B$5:$AP$53,MATCH(Kulturmodeller!$D198,'Data - CO2'!$A$5:$A$53,0),BL$20)*V198*$B191)</f>
        <v>0</v>
      </c>
      <c r="BM198" s="3" cm="1">
        <f t="array" ref="BM198">IF($D198="","",INDEX('Data - CO2'!$B$5:$AP$53,MATCH(Kulturmodeller!$D198,'Data - CO2'!$A$5:$A$53,0),BM$20)*W198*$B191)</f>
        <v>0</v>
      </c>
      <c r="BN198" s="3" cm="1">
        <f t="array" ref="BN198">IF($D198="","",INDEX('Data - CO2'!$B$5:$AP$53,MATCH(Kulturmodeller!$D198,'Data - CO2'!$A$5:$A$53,0),BN$20)*X198*$B191)</f>
        <v>0</v>
      </c>
      <c r="BO198" s="3" cm="1">
        <f t="array" ref="BO198">IF($D198="","",INDEX('Data - CO2'!$B$5:$AP$53,MATCH(Kulturmodeller!$D198,'Data - CO2'!$A$5:$A$53,0),BO$20)*Y198*$B191)</f>
        <v>0</v>
      </c>
      <c r="BP198" s="3" cm="1">
        <f t="array" ref="BP198">IF($D198="","",INDEX('Data - CO2'!$B$5:$AP$53,MATCH(Kulturmodeller!$D198,'Data - CO2'!$A$5:$A$53,0),BP$20)*Z198*$B191)</f>
        <v>0</v>
      </c>
      <c r="BQ198" s="3" cm="1">
        <f t="array" ref="BQ198">IF($D198="","",INDEX('Data - CO2'!$B$5:$AP$53,MATCH(Kulturmodeller!$D198,'Data - CO2'!$A$5:$A$53,0),BQ$20)*AA198*$B191)</f>
        <v>0</v>
      </c>
      <c r="BR198" s="3" cm="1">
        <f t="array" ref="BR198">IF($D198="","",INDEX('Data - CO2'!$B$5:$AP$53,MATCH(Kulturmodeller!$D198,'Data - CO2'!$A$5:$A$53,0),BR$20)*AB198*$B191)</f>
        <v>0</v>
      </c>
      <c r="BS198" s="3" cm="1">
        <f t="array" ref="BS198">IF($D198="","",INDEX('Data - CO2'!$B$5:$AP$53,MATCH(Kulturmodeller!$D198,'Data - CO2'!$A$5:$A$53,0),BS$20)*AC198*$B191)</f>
        <v>0</v>
      </c>
      <c r="BT198" s="3" cm="1">
        <f t="array" ref="BT198">IF($D198="","",INDEX('Data - CO2'!$B$5:$AP$53,MATCH(Kulturmodeller!$D198,'Data - CO2'!$A$5:$A$53,0),BT$20)*AD198*$B191)</f>
        <v>0</v>
      </c>
      <c r="BU198" s="3" cm="1">
        <f t="array" ref="BU198">IF($D198="","",INDEX('Data - CO2'!$B$5:$AP$53,MATCH(Kulturmodeller!$D198,'Data - CO2'!$A$5:$A$53,0),BU$20)*AE198*$B191)</f>
        <v>0</v>
      </c>
      <c r="BV198" s="3" cm="1">
        <f t="array" ref="BV198">IF($D198="","",INDEX('Data - CO2'!$B$5:$AP$53,MATCH(Kulturmodeller!$D198,'Data - CO2'!$A$5:$A$53,0),BV$20)*AF198*$B191)</f>
        <v>0</v>
      </c>
      <c r="BW198" s="3" cm="1">
        <f t="array" ref="BW198">IF($D198="","",INDEX('Data - CO2'!$B$5:$AP$53,MATCH(Kulturmodeller!$D198,'Data - CO2'!$A$5:$A$53,0),BW$20)*AG198*$B191)</f>
        <v>0</v>
      </c>
      <c r="BX198" s="3" cm="1">
        <f t="array" ref="BX198">IF($D198="","",INDEX('Data - CO2'!$B$5:$AP$53,MATCH(Kulturmodeller!$D198,'Data - CO2'!$A$5:$A$53,0),BX$20)*AH198*$B191)</f>
        <v>0</v>
      </c>
      <c r="BY198" s="3" cm="1">
        <f t="array" ref="BY198">IF($D198="","",INDEX('Data - CO2'!$B$5:$AP$53,MATCH(Kulturmodeller!$D198,'Data - CO2'!$A$5:$A$53,0),BY$20)*AI198*$B191)</f>
        <v>0</v>
      </c>
      <c r="BZ198" s="3" cm="1">
        <f t="array" ref="BZ198">IF($D198="","",INDEX('Data - CO2'!$B$5:$AP$53,MATCH(Kulturmodeller!$D198,'Data - CO2'!$A$5:$A$53,0),BZ$20)*AJ198*$B191)</f>
        <v>0</v>
      </c>
      <c r="CA198" s="3" cm="1">
        <f t="array" ref="CA198">IF($D198="","",INDEX('Data - CO2'!$B$5:$AP$53,MATCH(Kulturmodeller!$D198,'Data - CO2'!$A$5:$A$53,0),CA$20)*AK198*$B191)</f>
        <v>0</v>
      </c>
      <c r="CB198" s="3" cm="1">
        <f t="array" ref="CB198">IF($D198="","",INDEX('Data - CO2'!$B$5:$AP$53,MATCH(Kulturmodeller!$D198,'Data - CO2'!$A$5:$A$53,0),CB$20)*AL198*$B191)</f>
        <v>0</v>
      </c>
      <c r="CC198" s="3" cm="1">
        <f t="array" ref="CC198">IF($D198="","",INDEX('Data - CO2'!$B$5:$AP$53,MATCH(Kulturmodeller!$D198,'Data - CO2'!$A$5:$A$53,0),CC$20)*AM198*$B191)</f>
        <v>0</v>
      </c>
      <c r="CD198" s="3" cm="1">
        <f t="array" ref="CD198">IF($D198="","",INDEX('Data - CO2'!$B$5:$AP$53,MATCH(Kulturmodeller!$D198,'Data - CO2'!$A$5:$A$53,0),CD$20)*AN198*$B191)</f>
        <v>0</v>
      </c>
      <c r="CE198" s="3" cm="1">
        <f t="array" ref="CE198">IF($D198="","",INDEX('Data - CO2'!$B$5:$AP$53,MATCH(Kulturmodeller!$D198,'Data - CO2'!$A$5:$A$53,0),CE$20)*AO198*$B191)</f>
        <v>0</v>
      </c>
      <c r="CF198" s="3" cm="1">
        <f t="array" ref="CF198">IF($D198="","",INDEX('Data - CO2'!$B$5:$AP$53,MATCH(Kulturmodeller!$D198,'Data - CO2'!$A$5:$A$53,0),CF$20)*AP198*$B191)</f>
        <v>0</v>
      </c>
      <c r="CG198" s="3" cm="1">
        <f t="array" ref="CG198">IF($D198="","",INDEX('Data - CO2'!$B$5:$AP$53,MATCH(Kulturmodeller!$D198,'Data - CO2'!$A$5:$A$53,0),CG$20)*AQ198*$B191)</f>
        <v>0</v>
      </c>
      <c r="CH198" s="3" cm="1">
        <f t="array" ref="CH198">IF($D198="","",INDEX('Data - CO2'!$B$5:$AP$53,MATCH(Kulturmodeller!$D198,'Data - CO2'!$A$5:$A$53,0),CH$20)*AR198*$B191)</f>
        <v>0</v>
      </c>
      <c r="CI198" s="13" cm="1">
        <f t="array" ref="CI198">IF($D198="","",INDEX('Data - CO2'!$B$5:$AP$53,MATCH(Kulturmodeller!$D198,'Data - CO2'!$A$5:$A$53,0),CI$20)*AS198*$B191)</f>
        <v>0</v>
      </c>
    </row>
    <row r="199" spans="1:87" x14ac:dyDescent="0.3">
      <c r="A199" s="33"/>
      <c r="B199" s="33"/>
      <c r="C199" s="33"/>
      <c r="D199" s="10"/>
      <c r="E199" s="479">
        <f>SUM(E192:E198)</f>
        <v>1</v>
      </c>
      <c r="F199" s="108">
        <f>SUM(F192:F198)</f>
        <v>1</v>
      </c>
      <c r="G199" s="109">
        <f>SUM(G192:G198)</f>
        <v>1</v>
      </c>
      <c r="H199" s="109">
        <f t="shared" ref="H199:AS199" si="3764">SUM(H192:H198)</f>
        <v>1</v>
      </c>
      <c r="I199" s="109">
        <f t="shared" si="3764"/>
        <v>0.99999999999999989</v>
      </c>
      <c r="J199" s="109">
        <f t="shared" si="3764"/>
        <v>1</v>
      </c>
      <c r="K199" s="109">
        <f t="shared" si="3764"/>
        <v>1</v>
      </c>
      <c r="L199" s="109">
        <f t="shared" si="3764"/>
        <v>1</v>
      </c>
      <c r="M199" s="109">
        <f t="shared" si="3764"/>
        <v>1</v>
      </c>
      <c r="N199" s="109">
        <f t="shared" si="3764"/>
        <v>1</v>
      </c>
      <c r="O199" s="109">
        <f t="shared" si="3764"/>
        <v>1</v>
      </c>
      <c r="P199" s="109">
        <f t="shared" si="3764"/>
        <v>1</v>
      </c>
      <c r="Q199" s="109">
        <f t="shared" si="3764"/>
        <v>1</v>
      </c>
      <c r="R199" s="109">
        <f t="shared" si="3764"/>
        <v>1</v>
      </c>
      <c r="S199" s="109">
        <f t="shared" si="3764"/>
        <v>1</v>
      </c>
      <c r="T199" s="109">
        <f t="shared" si="3764"/>
        <v>1</v>
      </c>
      <c r="U199" s="109">
        <f t="shared" si="3764"/>
        <v>1</v>
      </c>
      <c r="V199" s="109">
        <f t="shared" si="3764"/>
        <v>1</v>
      </c>
      <c r="W199" s="109">
        <f t="shared" si="3764"/>
        <v>1</v>
      </c>
      <c r="X199" s="109">
        <f t="shared" si="3764"/>
        <v>1</v>
      </c>
      <c r="Y199" s="109">
        <f t="shared" si="3764"/>
        <v>1</v>
      </c>
      <c r="Z199" s="109">
        <f t="shared" si="3764"/>
        <v>1</v>
      </c>
      <c r="AA199" s="109">
        <f t="shared" si="3764"/>
        <v>1</v>
      </c>
      <c r="AB199" s="109">
        <f t="shared" si="3764"/>
        <v>1</v>
      </c>
      <c r="AC199" s="109">
        <f t="shared" si="3764"/>
        <v>1</v>
      </c>
      <c r="AD199" s="109">
        <f t="shared" si="3764"/>
        <v>1</v>
      </c>
      <c r="AE199" s="109">
        <f t="shared" si="3764"/>
        <v>1</v>
      </c>
      <c r="AF199" s="109">
        <f t="shared" si="3764"/>
        <v>1</v>
      </c>
      <c r="AG199" s="109">
        <f t="shared" si="3764"/>
        <v>1</v>
      </c>
      <c r="AH199" s="109">
        <f t="shared" si="3764"/>
        <v>1</v>
      </c>
      <c r="AI199" s="109">
        <f t="shared" si="3764"/>
        <v>1</v>
      </c>
      <c r="AJ199" s="109">
        <f t="shared" si="3764"/>
        <v>1</v>
      </c>
      <c r="AK199" s="109">
        <f t="shared" si="3764"/>
        <v>1</v>
      </c>
      <c r="AL199" s="109">
        <f t="shared" si="3764"/>
        <v>1</v>
      </c>
      <c r="AM199" s="109">
        <f t="shared" si="3764"/>
        <v>1</v>
      </c>
      <c r="AN199" s="109">
        <f t="shared" si="3764"/>
        <v>1</v>
      </c>
      <c r="AO199" s="109">
        <f t="shared" si="3764"/>
        <v>1</v>
      </c>
      <c r="AP199" s="109">
        <f t="shared" si="3764"/>
        <v>1</v>
      </c>
      <c r="AQ199" s="109">
        <f t="shared" si="3764"/>
        <v>1</v>
      </c>
      <c r="AR199" s="109">
        <f t="shared" si="3764"/>
        <v>1</v>
      </c>
      <c r="AS199" s="110">
        <f t="shared" si="3764"/>
        <v>1</v>
      </c>
      <c r="AU199" s="111">
        <f>SUM(AU192:AU198)</f>
        <v>0</v>
      </c>
      <c r="AV199" s="112">
        <f t="shared" ref="AV199:CI199" si="3765">SUM(AV192:AV198)</f>
        <v>1.8858848509334698</v>
      </c>
      <c r="AW199" s="112">
        <f t="shared" si="3765"/>
        <v>11.87099941116057</v>
      </c>
      <c r="AX199" s="112">
        <f t="shared" si="3765"/>
        <v>23.702027258491363</v>
      </c>
      <c r="AY199" s="112">
        <f t="shared" si="3765"/>
        <v>40.967516807583735</v>
      </c>
      <c r="AZ199" s="112">
        <f t="shared" si="3765"/>
        <v>87.8132519821458</v>
      </c>
      <c r="BA199" s="112">
        <f t="shared" si="3765"/>
        <v>154.63586816527192</v>
      </c>
      <c r="BB199" s="112">
        <f t="shared" si="3765"/>
        <v>215.62616103173943</v>
      </c>
      <c r="BC199" s="112">
        <f t="shared" si="3765"/>
        <v>244.4768135941508</v>
      </c>
      <c r="BD199" s="112">
        <f t="shared" si="3765"/>
        <v>269.30972539593824</v>
      </c>
      <c r="BE199" s="112">
        <f t="shared" si="3765"/>
        <v>294.88933146873137</v>
      </c>
      <c r="BF199" s="112">
        <f t="shared" si="3765"/>
        <v>319.94757837230827</v>
      </c>
      <c r="BG199" s="112">
        <f t="shared" si="3765"/>
        <v>345.49474066062777</v>
      </c>
      <c r="BH199" s="112">
        <f t="shared" si="3765"/>
        <v>369.3674195229699</v>
      </c>
      <c r="BI199" s="112">
        <f t="shared" si="3765"/>
        <v>390.55149790062052</v>
      </c>
      <c r="BJ199" s="112">
        <f t="shared" si="3765"/>
        <v>411.95031678973942</v>
      </c>
      <c r="BK199" s="112">
        <f t="shared" si="3765"/>
        <v>431.69920619434163</v>
      </c>
      <c r="BL199" s="112">
        <f t="shared" si="3765"/>
        <v>311.18446523480725</v>
      </c>
      <c r="BM199" s="112">
        <f t="shared" si="3765"/>
        <v>322.38177754427346</v>
      </c>
      <c r="BN199" s="112">
        <f t="shared" si="3765"/>
        <v>336.59309154436158</v>
      </c>
      <c r="BO199" s="112">
        <f t="shared" si="3765"/>
        <v>353.22882824690009</v>
      </c>
      <c r="BP199" s="112">
        <f t="shared" si="3765"/>
        <v>382.81367214844209</v>
      </c>
      <c r="BQ199" s="112">
        <f t="shared" si="3765"/>
        <v>413.74594561115543</v>
      </c>
      <c r="BR199" s="112">
        <f t="shared" si="3765"/>
        <v>437.30302926310804</v>
      </c>
      <c r="BS199" s="112">
        <f t="shared" si="3765"/>
        <v>452.63804373083855</v>
      </c>
      <c r="BT199" s="112">
        <f t="shared" si="3765"/>
        <v>467.16885786605792</v>
      </c>
      <c r="BU199" s="112">
        <f t="shared" si="3765"/>
        <v>478.8681832886067</v>
      </c>
      <c r="BV199" s="112">
        <f t="shared" si="3765"/>
        <v>491.71712894552786</v>
      </c>
      <c r="BW199" s="112">
        <f t="shared" si="3765"/>
        <v>503.63511504117645</v>
      </c>
      <c r="BX199" s="112">
        <f t="shared" si="3765"/>
        <v>125.48173587688618</v>
      </c>
      <c r="BY199" s="112">
        <f t="shared" si="3765"/>
        <v>131.93083540944457</v>
      </c>
      <c r="BZ199" s="112">
        <f t="shared" si="3765"/>
        <v>141.0000089795663</v>
      </c>
      <c r="CA199" s="112">
        <f t="shared" si="3765"/>
        <v>151.99375651715837</v>
      </c>
      <c r="CB199" s="112">
        <f t="shared" si="3765"/>
        <v>47.057880092970507</v>
      </c>
      <c r="CC199" s="112">
        <f t="shared" si="3765"/>
        <v>93.114552861098829</v>
      </c>
      <c r="CD199" s="112">
        <f t="shared" si="3765"/>
        <v>143.04757142613593</v>
      </c>
      <c r="CE199" s="112">
        <f t="shared" si="3765"/>
        <v>172.70789562418696</v>
      </c>
      <c r="CF199" s="112">
        <f t="shared" si="3765"/>
        <v>210.85719801381282</v>
      </c>
      <c r="CG199" s="112">
        <f t="shared" si="3765"/>
        <v>253.48428781071121</v>
      </c>
      <c r="CH199" s="112">
        <f t="shared" si="3765"/>
        <v>289.2215974005864</v>
      </c>
      <c r="CI199" s="113">
        <f t="shared" si="3765"/>
        <v>317.16751361484415</v>
      </c>
    </row>
    <row r="200" spans="1:87" x14ac:dyDescent="0.3">
      <c r="A200" s="7" t="s">
        <v>86</v>
      </c>
      <c r="B200" s="7"/>
      <c r="C200" s="131"/>
      <c r="D200" s="131"/>
      <c r="E200" s="126"/>
      <c r="F200" s="39">
        <f>E200</f>
        <v>0</v>
      </c>
      <c r="G200" s="40">
        <f t="shared" ref="G200:G201" si="3766">F200</f>
        <v>0</v>
      </c>
      <c r="H200" s="40">
        <f t="shared" ref="H200:H201" si="3767">G200</f>
        <v>0</v>
      </c>
      <c r="I200" s="40">
        <f t="shared" ref="I200:I201" si="3768">H200</f>
        <v>0</v>
      </c>
      <c r="J200" s="40">
        <f t="shared" ref="J200:J201" si="3769">I200</f>
        <v>0</v>
      </c>
      <c r="K200" s="40">
        <f t="shared" ref="K200:K201" si="3770">J200</f>
        <v>0</v>
      </c>
      <c r="L200" s="40">
        <f t="shared" ref="L200:L201" si="3771">K200</f>
        <v>0</v>
      </c>
      <c r="M200" s="40">
        <f t="shared" ref="M200:M201" si="3772">L200</f>
        <v>0</v>
      </c>
      <c r="N200" s="40">
        <f t="shared" ref="N200:N201" si="3773">M200</f>
        <v>0</v>
      </c>
      <c r="O200" s="40">
        <f t="shared" ref="O200:O201" si="3774">N200</f>
        <v>0</v>
      </c>
      <c r="P200" s="40">
        <f t="shared" ref="P200:P201" si="3775">O200</f>
        <v>0</v>
      </c>
      <c r="Q200" s="40">
        <f t="shared" ref="Q200:Q201" si="3776">P200</f>
        <v>0</v>
      </c>
      <c r="R200" s="40">
        <f t="shared" ref="R200:R201" si="3777">Q200</f>
        <v>0</v>
      </c>
      <c r="S200" s="40">
        <f t="shared" ref="S200:S201" si="3778">R200</f>
        <v>0</v>
      </c>
      <c r="T200" s="40">
        <f t="shared" ref="T200:T201" si="3779">S200</f>
        <v>0</v>
      </c>
      <c r="U200" s="40">
        <f t="shared" ref="U200:U201" si="3780">T200</f>
        <v>0</v>
      </c>
      <c r="V200" s="40">
        <f t="shared" ref="V200:V201" si="3781">U200</f>
        <v>0</v>
      </c>
      <c r="W200" s="40">
        <f t="shared" ref="W200:W201" si="3782">V200</f>
        <v>0</v>
      </c>
      <c r="X200" s="40">
        <f t="shared" ref="X200:X201" si="3783">W200</f>
        <v>0</v>
      </c>
      <c r="Y200" s="40">
        <f t="shared" ref="Y200:Y201" si="3784">X200</f>
        <v>0</v>
      </c>
      <c r="Z200" s="40">
        <f t="shared" ref="Z200:Z201" si="3785">Y200</f>
        <v>0</v>
      </c>
      <c r="AA200" s="40">
        <f t="shared" ref="AA200:AA201" si="3786">Z200</f>
        <v>0</v>
      </c>
      <c r="AB200" s="40">
        <f t="shared" ref="AB200:AB201" si="3787">AA200</f>
        <v>0</v>
      </c>
      <c r="AC200" s="40">
        <f t="shared" ref="AC200:AC201" si="3788">AB200</f>
        <v>0</v>
      </c>
      <c r="AD200" s="40">
        <f t="shared" ref="AD200:AD201" si="3789">AC200</f>
        <v>0</v>
      </c>
      <c r="AE200" s="40">
        <f t="shared" ref="AE200:AE201" si="3790">AD200</f>
        <v>0</v>
      </c>
      <c r="AF200" s="40">
        <f t="shared" ref="AF200:AF201" si="3791">AE200</f>
        <v>0</v>
      </c>
      <c r="AG200" s="40">
        <f t="shared" ref="AG200:AG201" si="3792">AF200</f>
        <v>0</v>
      </c>
      <c r="AH200" s="40">
        <f t="shared" ref="AH200:AH201" si="3793">AG200</f>
        <v>0</v>
      </c>
      <c r="AI200" s="40">
        <f t="shared" ref="AI200:AI201" si="3794">AH200</f>
        <v>0</v>
      </c>
      <c r="AJ200" s="40">
        <f t="shared" ref="AJ200:AJ201" si="3795">AI200</f>
        <v>0</v>
      </c>
      <c r="AK200" s="40">
        <f t="shared" ref="AK200:AK201" si="3796">AJ200</f>
        <v>0</v>
      </c>
      <c r="AL200" s="40">
        <f t="shared" ref="AL200:AL201" si="3797">AK200</f>
        <v>0</v>
      </c>
      <c r="AM200" s="40">
        <f t="shared" ref="AM200:AM201" si="3798">AL200</f>
        <v>0</v>
      </c>
      <c r="AN200" s="40">
        <f t="shared" ref="AN200:AN201" si="3799">AM200</f>
        <v>0</v>
      </c>
      <c r="AO200" s="40">
        <f t="shared" ref="AO200:AO201" si="3800">AN200</f>
        <v>0</v>
      </c>
      <c r="AP200" s="40">
        <f t="shared" ref="AP200:AP201" si="3801">AO200</f>
        <v>0</v>
      </c>
      <c r="AQ200" s="40">
        <f t="shared" ref="AQ200:AQ201" si="3802">AP200</f>
        <v>0</v>
      </c>
      <c r="AR200" s="40">
        <f t="shared" ref="AR200:AR201" si="3803">AQ200</f>
        <v>0</v>
      </c>
      <c r="AS200" s="41">
        <f t="shared" ref="AS200:AS201" si="3804">AR200</f>
        <v>0</v>
      </c>
      <c r="AU200" s="10" t="str" cm="1">
        <f t="array" ref="AU200">IF($D200="","",INDEX('Data - CO2'!$B$5:$AP$53,MATCH(Kulturmodeller!$D200,'Data - CO2'!$A$5:$A$53,0),AU$20)*E200)</f>
        <v/>
      </c>
      <c r="AV200" t="str" cm="1">
        <f t="array" ref="AV200">IF($D200="","",INDEX('Data - CO2'!$B$5:$AP$53,MATCH(Kulturmodeller!$D200,'Data - CO2'!$A$5:$A$53,0),AV$20)*F200)</f>
        <v/>
      </c>
      <c r="AW200" t="str" cm="1">
        <f t="array" ref="AW200">IF($D200="","",INDEX('Data - CO2'!$B$5:$AP$53,MATCH(Kulturmodeller!$D200,'Data - CO2'!$A$5:$A$53,0),AW$20)*G200)</f>
        <v/>
      </c>
      <c r="AX200" t="str" cm="1">
        <f t="array" ref="AX200">IF($D200="","",INDEX('Data - CO2'!$B$5:$AP$53,MATCH(Kulturmodeller!$D200,'Data - CO2'!$A$5:$A$53,0),AX$20)*H200)</f>
        <v/>
      </c>
      <c r="AY200" t="str" cm="1">
        <f t="array" ref="AY200">IF($D200="","",INDEX('Data - CO2'!$B$5:$AP$53,MATCH(Kulturmodeller!$D200,'Data - CO2'!$A$5:$A$53,0),AY$20)*I200)</f>
        <v/>
      </c>
      <c r="AZ200" t="str" cm="1">
        <f t="array" ref="AZ200">IF($D200="","",INDEX('Data - CO2'!$B$5:$AP$53,MATCH(Kulturmodeller!$D200,'Data - CO2'!$A$5:$A$53,0),AZ$20)*J200)</f>
        <v/>
      </c>
      <c r="BA200" t="str" cm="1">
        <f t="array" ref="BA200">IF($D200="","",INDEX('Data - CO2'!$B$5:$AP$53,MATCH(Kulturmodeller!$D200,'Data - CO2'!$A$5:$A$53,0),BA$20)*K200)</f>
        <v/>
      </c>
      <c r="BB200" t="str" cm="1">
        <f t="array" ref="BB200">IF($D200="","",INDEX('Data - CO2'!$B$5:$AP$53,MATCH(Kulturmodeller!$D200,'Data - CO2'!$A$5:$A$53,0),BB$20)*L200)</f>
        <v/>
      </c>
      <c r="BC200" t="str" cm="1">
        <f t="array" ref="BC200">IF($D200="","",INDEX('Data - CO2'!$B$5:$AP$53,MATCH(Kulturmodeller!$D200,'Data - CO2'!$A$5:$A$53,0),BC$20)*M200)</f>
        <v/>
      </c>
      <c r="BD200" t="str" cm="1">
        <f t="array" ref="BD200">IF($D200="","",INDEX('Data - CO2'!$B$5:$AP$53,MATCH(Kulturmodeller!$D200,'Data - CO2'!$A$5:$A$53,0),BD$20)*N200)</f>
        <v/>
      </c>
      <c r="BE200" t="str" cm="1">
        <f t="array" ref="BE200">IF($D200="","",INDEX('Data - CO2'!$B$5:$AP$53,MATCH(Kulturmodeller!$D200,'Data - CO2'!$A$5:$A$53,0),BE$20)*O200)</f>
        <v/>
      </c>
      <c r="BF200" t="str" cm="1">
        <f t="array" ref="BF200">IF($D200="","",INDEX('Data - CO2'!$B$5:$AP$53,MATCH(Kulturmodeller!$D200,'Data - CO2'!$A$5:$A$53,0),BF$20)*P200)</f>
        <v/>
      </c>
      <c r="BG200" t="str" cm="1">
        <f t="array" ref="BG200">IF($D200="","",INDEX('Data - CO2'!$B$5:$AP$53,MATCH(Kulturmodeller!$D200,'Data - CO2'!$A$5:$A$53,0),BG$20)*Q200)</f>
        <v/>
      </c>
      <c r="BH200" t="str" cm="1">
        <f t="array" ref="BH200">IF($D200="","",INDEX('Data - CO2'!$B$5:$AP$53,MATCH(Kulturmodeller!$D200,'Data - CO2'!$A$5:$A$53,0),BH$20)*R200)</f>
        <v/>
      </c>
      <c r="BI200" t="str" cm="1">
        <f t="array" ref="BI200">IF($D200="","",INDEX('Data - CO2'!$B$5:$AP$53,MATCH(Kulturmodeller!$D200,'Data - CO2'!$A$5:$A$53,0),BI$20)*S200)</f>
        <v/>
      </c>
      <c r="BJ200" t="str" cm="1">
        <f t="array" ref="BJ200">IF($D200="","",INDEX('Data - CO2'!$B$5:$AP$53,MATCH(Kulturmodeller!$D200,'Data - CO2'!$A$5:$A$53,0),BJ$20)*T200)</f>
        <v/>
      </c>
      <c r="BK200" t="str" cm="1">
        <f t="array" ref="BK200">IF($D200="","",INDEX('Data - CO2'!$B$5:$AP$53,MATCH(Kulturmodeller!$D200,'Data - CO2'!$A$5:$A$53,0),BK$20)*U200)</f>
        <v/>
      </c>
      <c r="BL200" t="str" cm="1">
        <f t="array" ref="BL200">IF($D200="","",INDEX('Data - CO2'!$B$5:$AP$53,MATCH(Kulturmodeller!$D200,'Data - CO2'!$A$5:$A$53,0),BL$20)*V200)</f>
        <v/>
      </c>
      <c r="BM200" t="str" cm="1">
        <f t="array" ref="BM200">IF($D200="","",INDEX('Data - CO2'!$B$5:$AP$53,MATCH(Kulturmodeller!$D200,'Data - CO2'!$A$5:$A$53,0),BM$20)*W200)</f>
        <v/>
      </c>
      <c r="BN200" t="str" cm="1">
        <f t="array" ref="BN200">IF($D200="","",INDEX('Data - CO2'!$B$5:$AP$53,MATCH(Kulturmodeller!$D200,'Data - CO2'!$A$5:$A$53,0),BN$20)*X200)</f>
        <v/>
      </c>
      <c r="BO200" t="str" cm="1">
        <f t="array" ref="BO200">IF($D200="","",INDEX('Data - CO2'!$B$5:$AP$53,MATCH(Kulturmodeller!$D200,'Data - CO2'!$A$5:$A$53,0),BO$20)*Y200)</f>
        <v/>
      </c>
      <c r="BP200" t="str" cm="1">
        <f t="array" ref="BP200">IF($D200="","",INDEX('Data - CO2'!$B$5:$AP$53,MATCH(Kulturmodeller!$D200,'Data - CO2'!$A$5:$A$53,0),BP$20)*Z200)</f>
        <v/>
      </c>
      <c r="BQ200" t="str" cm="1">
        <f t="array" ref="BQ200">IF($D200="","",INDEX('Data - CO2'!$B$5:$AP$53,MATCH(Kulturmodeller!$D200,'Data - CO2'!$A$5:$A$53,0),BQ$20)*AA200)</f>
        <v/>
      </c>
      <c r="BR200" t="str" cm="1">
        <f t="array" ref="BR200">IF($D200="","",INDEX('Data - CO2'!$B$5:$AP$53,MATCH(Kulturmodeller!$D200,'Data - CO2'!$A$5:$A$53,0),BR$20)*AB200)</f>
        <v/>
      </c>
      <c r="BS200" t="str" cm="1">
        <f t="array" ref="BS200">IF($D200="","",INDEX('Data - CO2'!$B$5:$AP$53,MATCH(Kulturmodeller!$D200,'Data - CO2'!$A$5:$A$53,0),BS$20)*AC200)</f>
        <v/>
      </c>
      <c r="BT200" t="str" cm="1">
        <f t="array" ref="BT200">IF($D200="","",INDEX('Data - CO2'!$B$5:$AP$53,MATCH(Kulturmodeller!$D200,'Data - CO2'!$A$5:$A$53,0),BT$20)*AD200)</f>
        <v/>
      </c>
      <c r="BU200" t="str" cm="1">
        <f t="array" ref="BU200">IF($D200="","",INDEX('Data - CO2'!$B$5:$AP$53,MATCH(Kulturmodeller!$D200,'Data - CO2'!$A$5:$A$53,0),BU$20)*AE200)</f>
        <v/>
      </c>
      <c r="BV200" t="str" cm="1">
        <f t="array" ref="BV200">IF($D200="","",INDEX('Data - CO2'!$B$5:$AP$53,MATCH(Kulturmodeller!$D200,'Data - CO2'!$A$5:$A$53,0),BV$20)*AF200)</f>
        <v/>
      </c>
      <c r="BW200" t="str" cm="1">
        <f t="array" ref="BW200">IF($D200="","",INDEX('Data - CO2'!$B$5:$AP$53,MATCH(Kulturmodeller!$D200,'Data - CO2'!$A$5:$A$53,0),BW$20)*AG200)</f>
        <v/>
      </c>
      <c r="BX200" t="str" cm="1">
        <f t="array" ref="BX200">IF($D200="","",INDEX('Data - CO2'!$B$5:$AP$53,MATCH(Kulturmodeller!$D200,'Data - CO2'!$A$5:$A$53,0),BX$20)*AH200)</f>
        <v/>
      </c>
      <c r="BY200" t="str" cm="1">
        <f t="array" ref="BY200">IF($D200="","",INDEX('Data - CO2'!$B$5:$AP$53,MATCH(Kulturmodeller!$D200,'Data - CO2'!$A$5:$A$53,0),BY$20)*AI200)</f>
        <v/>
      </c>
      <c r="BZ200" t="str" cm="1">
        <f t="array" ref="BZ200">IF($D200="","",INDEX('Data - CO2'!$B$5:$AP$53,MATCH(Kulturmodeller!$D200,'Data - CO2'!$A$5:$A$53,0),BZ$20)*AJ200)</f>
        <v/>
      </c>
      <c r="CA200" t="str" cm="1">
        <f t="array" ref="CA200">IF($D200="","",INDEX('Data - CO2'!$B$5:$AP$53,MATCH(Kulturmodeller!$D200,'Data - CO2'!$A$5:$A$53,0),CA$20)*AK200)</f>
        <v/>
      </c>
      <c r="CB200" t="str" cm="1">
        <f t="array" ref="CB200">IF($D200="","",INDEX('Data - CO2'!$B$5:$AP$53,MATCH(Kulturmodeller!$D200,'Data - CO2'!$A$5:$A$53,0),CB$20)*AL200)</f>
        <v/>
      </c>
      <c r="CC200" t="str" cm="1">
        <f t="array" ref="CC200">IF($D200="","",INDEX('Data - CO2'!$B$5:$AP$53,MATCH(Kulturmodeller!$D200,'Data - CO2'!$A$5:$A$53,0),CC$20)*AM200)</f>
        <v/>
      </c>
      <c r="CD200" t="str" cm="1">
        <f t="array" ref="CD200">IF($D200="","",INDEX('Data - CO2'!$B$5:$AP$53,MATCH(Kulturmodeller!$D200,'Data - CO2'!$A$5:$A$53,0),CD$20)*AN200)</f>
        <v/>
      </c>
      <c r="CE200" t="str" cm="1">
        <f t="array" ref="CE200">IF($D200="","",INDEX('Data - CO2'!$B$5:$AP$53,MATCH(Kulturmodeller!$D200,'Data - CO2'!$A$5:$A$53,0),CE$20)*AO200)</f>
        <v/>
      </c>
      <c r="CF200" t="str" cm="1">
        <f t="array" ref="CF200">IF($D200="","",INDEX('Data - CO2'!$B$5:$AP$53,MATCH(Kulturmodeller!$D200,'Data - CO2'!$A$5:$A$53,0),CF$20)*AP200)</f>
        <v/>
      </c>
      <c r="CG200" t="str" cm="1">
        <f t="array" ref="CG200">IF($D200="","",INDEX('Data - CO2'!$B$5:$AP$53,MATCH(Kulturmodeller!$D200,'Data - CO2'!$A$5:$A$53,0),CG$20)*AQ200)</f>
        <v/>
      </c>
      <c r="CH200" t="str" cm="1">
        <f t="array" ref="CH200">IF($D200="","",INDEX('Data - CO2'!$B$5:$AP$53,MATCH(Kulturmodeller!$D200,'Data - CO2'!$A$5:$A$53,0),CH$20)*AR200)</f>
        <v/>
      </c>
      <c r="CI200" s="11" t="str" cm="1">
        <f t="array" ref="CI200">IF($D200="","",INDEX('Data - CO2'!$B$5:$AP$53,MATCH(Kulturmodeller!$D200,'Data - CO2'!$A$5:$A$53,0),CI$20)*AS200)</f>
        <v/>
      </c>
    </row>
    <row r="201" spans="1:87" x14ac:dyDescent="0.3">
      <c r="A201" s="12" t="s">
        <v>87</v>
      </c>
      <c r="B201" s="12"/>
      <c r="C201" s="129"/>
      <c r="D201" s="129"/>
      <c r="E201" s="127"/>
      <c r="F201" s="45">
        <f>E201</f>
        <v>0</v>
      </c>
      <c r="G201" s="46">
        <f t="shared" si="3766"/>
        <v>0</v>
      </c>
      <c r="H201" s="46">
        <f t="shared" si="3767"/>
        <v>0</v>
      </c>
      <c r="I201" s="46">
        <f t="shared" si="3768"/>
        <v>0</v>
      </c>
      <c r="J201" s="46">
        <f t="shared" si="3769"/>
        <v>0</v>
      </c>
      <c r="K201" s="46">
        <f t="shared" si="3770"/>
        <v>0</v>
      </c>
      <c r="L201" s="46">
        <f t="shared" si="3771"/>
        <v>0</v>
      </c>
      <c r="M201" s="46">
        <f t="shared" si="3772"/>
        <v>0</v>
      </c>
      <c r="N201" s="46">
        <f t="shared" si="3773"/>
        <v>0</v>
      </c>
      <c r="O201" s="46">
        <f t="shared" si="3774"/>
        <v>0</v>
      </c>
      <c r="P201" s="46">
        <f t="shared" si="3775"/>
        <v>0</v>
      </c>
      <c r="Q201" s="46">
        <f t="shared" si="3776"/>
        <v>0</v>
      </c>
      <c r="R201" s="46">
        <f t="shared" si="3777"/>
        <v>0</v>
      </c>
      <c r="S201" s="46">
        <f t="shared" si="3778"/>
        <v>0</v>
      </c>
      <c r="T201" s="46">
        <f t="shared" si="3779"/>
        <v>0</v>
      </c>
      <c r="U201" s="46">
        <f t="shared" si="3780"/>
        <v>0</v>
      </c>
      <c r="V201" s="46">
        <f t="shared" si="3781"/>
        <v>0</v>
      </c>
      <c r="W201" s="46">
        <f t="shared" si="3782"/>
        <v>0</v>
      </c>
      <c r="X201" s="46">
        <f t="shared" si="3783"/>
        <v>0</v>
      </c>
      <c r="Y201" s="46">
        <f t="shared" si="3784"/>
        <v>0</v>
      </c>
      <c r="Z201" s="46">
        <f t="shared" si="3785"/>
        <v>0</v>
      </c>
      <c r="AA201" s="46">
        <f t="shared" si="3786"/>
        <v>0</v>
      </c>
      <c r="AB201" s="46">
        <f t="shared" si="3787"/>
        <v>0</v>
      </c>
      <c r="AC201" s="46">
        <f t="shared" si="3788"/>
        <v>0</v>
      </c>
      <c r="AD201" s="46">
        <f t="shared" si="3789"/>
        <v>0</v>
      </c>
      <c r="AE201" s="46">
        <f t="shared" si="3790"/>
        <v>0</v>
      </c>
      <c r="AF201" s="46">
        <f t="shared" si="3791"/>
        <v>0</v>
      </c>
      <c r="AG201" s="46">
        <f t="shared" si="3792"/>
        <v>0</v>
      </c>
      <c r="AH201" s="46">
        <f t="shared" si="3793"/>
        <v>0</v>
      </c>
      <c r="AI201" s="46">
        <f t="shared" si="3794"/>
        <v>0</v>
      </c>
      <c r="AJ201" s="46">
        <f t="shared" si="3795"/>
        <v>0</v>
      </c>
      <c r="AK201" s="46">
        <f t="shared" si="3796"/>
        <v>0</v>
      </c>
      <c r="AL201" s="46">
        <f t="shared" si="3797"/>
        <v>0</v>
      </c>
      <c r="AM201" s="46">
        <f t="shared" si="3798"/>
        <v>0</v>
      </c>
      <c r="AN201" s="46">
        <f t="shared" si="3799"/>
        <v>0</v>
      </c>
      <c r="AO201" s="46">
        <f t="shared" si="3800"/>
        <v>0</v>
      </c>
      <c r="AP201" s="46">
        <f t="shared" si="3801"/>
        <v>0</v>
      </c>
      <c r="AQ201" s="46">
        <f t="shared" si="3802"/>
        <v>0</v>
      </c>
      <c r="AR201" s="46">
        <f t="shared" si="3803"/>
        <v>0</v>
      </c>
      <c r="AS201" s="47">
        <f t="shared" si="3804"/>
        <v>0</v>
      </c>
      <c r="AU201" s="10" t="str" cm="1">
        <f t="array" ref="AU201">IF($D201="","",INDEX('Data - CO2'!$B$5:$AP$53,MATCH(Kulturmodeller!$D201,'Data - CO2'!$A$5:$A$53,0),AU$20)*E201)</f>
        <v/>
      </c>
      <c r="AV201" t="str" cm="1">
        <f t="array" ref="AV201">IF($D201="","",INDEX('Data - CO2'!$B$5:$AP$53,MATCH(Kulturmodeller!$D201,'Data - CO2'!$A$5:$A$53,0),AV$20)*F201)</f>
        <v/>
      </c>
      <c r="AW201" t="str" cm="1">
        <f t="array" ref="AW201">IF($D201="","",INDEX('Data - CO2'!$B$5:$AP$53,MATCH(Kulturmodeller!$D201,'Data - CO2'!$A$5:$A$53,0),AW$20)*G201)</f>
        <v/>
      </c>
      <c r="AX201" t="str" cm="1">
        <f t="array" ref="AX201">IF($D201="","",INDEX('Data - CO2'!$B$5:$AP$53,MATCH(Kulturmodeller!$D201,'Data - CO2'!$A$5:$A$53,0),AX$20)*H201)</f>
        <v/>
      </c>
      <c r="AY201" t="str" cm="1">
        <f t="array" ref="AY201">IF($D201="","",INDEX('Data - CO2'!$B$5:$AP$53,MATCH(Kulturmodeller!$D201,'Data - CO2'!$A$5:$A$53,0),AY$20)*I201)</f>
        <v/>
      </c>
      <c r="AZ201" t="str" cm="1">
        <f t="array" ref="AZ201">IF($D201="","",INDEX('Data - CO2'!$B$5:$AP$53,MATCH(Kulturmodeller!$D201,'Data - CO2'!$A$5:$A$53,0),AZ$20)*J201)</f>
        <v/>
      </c>
      <c r="BA201" t="str" cm="1">
        <f t="array" ref="BA201">IF($D201="","",INDEX('Data - CO2'!$B$5:$AP$53,MATCH(Kulturmodeller!$D201,'Data - CO2'!$A$5:$A$53,0),BA$20)*K201)</f>
        <v/>
      </c>
      <c r="BB201" t="str" cm="1">
        <f t="array" ref="BB201">IF($D201="","",INDEX('Data - CO2'!$B$5:$AP$53,MATCH(Kulturmodeller!$D201,'Data - CO2'!$A$5:$A$53,0),BB$20)*L201)</f>
        <v/>
      </c>
      <c r="BC201" t="str" cm="1">
        <f t="array" ref="BC201">IF($D201="","",INDEX('Data - CO2'!$B$5:$AP$53,MATCH(Kulturmodeller!$D201,'Data - CO2'!$A$5:$A$53,0),BC$20)*M201)</f>
        <v/>
      </c>
      <c r="BD201" t="str" cm="1">
        <f t="array" ref="BD201">IF($D201="","",INDEX('Data - CO2'!$B$5:$AP$53,MATCH(Kulturmodeller!$D201,'Data - CO2'!$A$5:$A$53,0),BD$20)*N201)</f>
        <v/>
      </c>
      <c r="BE201" t="str" cm="1">
        <f t="array" ref="BE201">IF($D201="","",INDEX('Data - CO2'!$B$5:$AP$53,MATCH(Kulturmodeller!$D201,'Data - CO2'!$A$5:$A$53,0),BE$20)*O201)</f>
        <v/>
      </c>
      <c r="BF201" t="str" cm="1">
        <f t="array" ref="BF201">IF($D201="","",INDEX('Data - CO2'!$B$5:$AP$53,MATCH(Kulturmodeller!$D201,'Data - CO2'!$A$5:$A$53,0),BF$20)*P201)</f>
        <v/>
      </c>
      <c r="BG201" t="str" cm="1">
        <f t="array" ref="BG201">IF($D201="","",INDEX('Data - CO2'!$B$5:$AP$53,MATCH(Kulturmodeller!$D201,'Data - CO2'!$A$5:$A$53,0),BG$20)*Q201)</f>
        <v/>
      </c>
      <c r="BH201" t="str" cm="1">
        <f t="array" ref="BH201">IF($D201="","",INDEX('Data - CO2'!$B$5:$AP$53,MATCH(Kulturmodeller!$D201,'Data - CO2'!$A$5:$A$53,0),BH$20)*R201)</f>
        <v/>
      </c>
      <c r="BI201" t="str" cm="1">
        <f t="array" ref="BI201">IF($D201="","",INDEX('Data - CO2'!$B$5:$AP$53,MATCH(Kulturmodeller!$D201,'Data - CO2'!$A$5:$A$53,0),BI$20)*S201)</f>
        <v/>
      </c>
      <c r="BJ201" t="str" cm="1">
        <f t="array" ref="BJ201">IF($D201="","",INDEX('Data - CO2'!$B$5:$AP$53,MATCH(Kulturmodeller!$D201,'Data - CO2'!$A$5:$A$53,0),BJ$20)*T201)</f>
        <v/>
      </c>
      <c r="BK201" t="str" cm="1">
        <f t="array" ref="BK201">IF($D201="","",INDEX('Data - CO2'!$B$5:$AP$53,MATCH(Kulturmodeller!$D201,'Data - CO2'!$A$5:$A$53,0),BK$20)*U201)</f>
        <v/>
      </c>
      <c r="BL201" t="str" cm="1">
        <f t="array" ref="BL201">IF($D201="","",INDEX('Data - CO2'!$B$5:$AP$53,MATCH(Kulturmodeller!$D201,'Data - CO2'!$A$5:$A$53,0),BL$20)*V201)</f>
        <v/>
      </c>
      <c r="BM201" t="str" cm="1">
        <f t="array" ref="BM201">IF($D201="","",INDEX('Data - CO2'!$B$5:$AP$53,MATCH(Kulturmodeller!$D201,'Data - CO2'!$A$5:$A$53,0),BM$20)*W201)</f>
        <v/>
      </c>
      <c r="BN201" t="str" cm="1">
        <f t="array" ref="BN201">IF($D201="","",INDEX('Data - CO2'!$B$5:$AP$53,MATCH(Kulturmodeller!$D201,'Data - CO2'!$A$5:$A$53,0),BN$20)*X201)</f>
        <v/>
      </c>
      <c r="BO201" t="str" cm="1">
        <f t="array" ref="BO201">IF($D201="","",INDEX('Data - CO2'!$B$5:$AP$53,MATCH(Kulturmodeller!$D201,'Data - CO2'!$A$5:$A$53,0),BO$20)*Y201)</f>
        <v/>
      </c>
      <c r="BP201" t="str" cm="1">
        <f t="array" ref="BP201">IF($D201="","",INDEX('Data - CO2'!$B$5:$AP$53,MATCH(Kulturmodeller!$D201,'Data - CO2'!$A$5:$A$53,0),BP$20)*Z201)</f>
        <v/>
      </c>
      <c r="BQ201" t="str" cm="1">
        <f t="array" ref="BQ201">IF($D201="","",INDEX('Data - CO2'!$B$5:$AP$53,MATCH(Kulturmodeller!$D201,'Data - CO2'!$A$5:$A$53,0),BQ$20)*AA201)</f>
        <v/>
      </c>
      <c r="BR201" t="str" cm="1">
        <f t="array" ref="BR201">IF($D201="","",INDEX('Data - CO2'!$B$5:$AP$53,MATCH(Kulturmodeller!$D201,'Data - CO2'!$A$5:$A$53,0),BR$20)*AB201)</f>
        <v/>
      </c>
      <c r="BS201" t="str" cm="1">
        <f t="array" ref="BS201">IF($D201="","",INDEX('Data - CO2'!$B$5:$AP$53,MATCH(Kulturmodeller!$D201,'Data - CO2'!$A$5:$A$53,0),BS$20)*AC201)</f>
        <v/>
      </c>
      <c r="BT201" t="str" cm="1">
        <f t="array" ref="BT201">IF($D201="","",INDEX('Data - CO2'!$B$5:$AP$53,MATCH(Kulturmodeller!$D201,'Data - CO2'!$A$5:$A$53,0),BT$20)*AD201)</f>
        <v/>
      </c>
      <c r="BU201" t="str" cm="1">
        <f t="array" ref="BU201">IF($D201="","",INDEX('Data - CO2'!$B$5:$AP$53,MATCH(Kulturmodeller!$D201,'Data - CO2'!$A$5:$A$53,0),BU$20)*AE201)</f>
        <v/>
      </c>
      <c r="BV201" t="str" cm="1">
        <f t="array" ref="BV201">IF($D201="","",INDEX('Data - CO2'!$B$5:$AP$53,MATCH(Kulturmodeller!$D201,'Data - CO2'!$A$5:$A$53,0),BV$20)*AF201)</f>
        <v/>
      </c>
      <c r="BW201" t="str" cm="1">
        <f t="array" ref="BW201">IF($D201="","",INDEX('Data - CO2'!$B$5:$AP$53,MATCH(Kulturmodeller!$D201,'Data - CO2'!$A$5:$A$53,0),BW$20)*AG201)</f>
        <v/>
      </c>
      <c r="BX201" t="str" cm="1">
        <f t="array" ref="BX201">IF($D201="","",INDEX('Data - CO2'!$B$5:$AP$53,MATCH(Kulturmodeller!$D201,'Data - CO2'!$A$5:$A$53,0),BX$20)*AH201)</f>
        <v/>
      </c>
      <c r="BY201" t="str" cm="1">
        <f t="array" ref="BY201">IF($D201="","",INDEX('Data - CO2'!$B$5:$AP$53,MATCH(Kulturmodeller!$D201,'Data - CO2'!$A$5:$A$53,0),BY$20)*AI201)</f>
        <v/>
      </c>
      <c r="BZ201" t="str" cm="1">
        <f t="array" ref="BZ201">IF($D201="","",INDEX('Data - CO2'!$B$5:$AP$53,MATCH(Kulturmodeller!$D201,'Data - CO2'!$A$5:$A$53,0),BZ$20)*AJ201)</f>
        <v/>
      </c>
      <c r="CA201" t="str" cm="1">
        <f t="array" ref="CA201">IF($D201="","",INDEX('Data - CO2'!$B$5:$AP$53,MATCH(Kulturmodeller!$D201,'Data - CO2'!$A$5:$A$53,0),CA$20)*AK201)</f>
        <v/>
      </c>
      <c r="CB201" t="str" cm="1">
        <f t="array" ref="CB201">IF($D201="","",INDEX('Data - CO2'!$B$5:$AP$53,MATCH(Kulturmodeller!$D201,'Data - CO2'!$A$5:$A$53,0),CB$20)*AL201)</f>
        <v/>
      </c>
      <c r="CC201" t="str" cm="1">
        <f t="array" ref="CC201">IF($D201="","",INDEX('Data - CO2'!$B$5:$AP$53,MATCH(Kulturmodeller!$D201,'Data - CO2'!$A$5:$A$53,0),CC$20)*AM201)</f>
        <v/>
      </c>
      <c r="CD201" t="str" cm="1">
        <f t="array" ref="CD201">IF($D201="","",INDEX('Data - CO2'!$B$5:$AP$53,MATCH(Kulturmodeller!$D201,'Data - CO2'!$A$5:$A$53,0),CD$20)*AN201)</f>
        <v/>
      </c>
      <c r="CE201" t="str" cm="1">
        <f t="array" ref="CE201">IF($D201="","",INDEX('Data - CO2'!$B$5:$AP$53,MATCH(Kulturmodeller!$D201,'Data - CO2'!$A$5:$A$53,0),CE$20)*AO201)</f>
        <v/>
      </c>
      <c r="CF201" t="str" cm="1">
        <f t="array" ref="CF201">IF($D201="","",INDEX('Data - CO2'!$B$5:$AP$53,MATCH(Kulturmodeller!$D201,'Data - CO2'!$A$5:$A$53,0),CF$20)*AP201)</f>
        <v/>
      </c>
      <c r="CG201" t="str" cm="1">
        <f t="array" ref="CG201">IF($D201="","",INDEX('Data - CO2'!$B$5:$AP$53,MATCH(Kulturmodeller!$D201,'Data - CO2'!$A$5:$A$53,0),CG$20)*AQ201)</f>
        <v/>
      </c>
      <c r="CH201" t="str" cm="1">
        <f t="array" ref="CH201">IF($D201="","",INDEX('Data - CO2'!$B$5:$AP$53,MATCH(Kulturmodeller!$D201,'Data - CO2'!$A$5:$A$53,0),CH$20)*AR201)</f>
        <v/>
      </c>
      <c r="CI201" s="11" t="str" cm="1">
        <f t="array" ref="CI201">IF($D201="","",INDEX('Data - CO2'!$B$5:$AP$53,MATCH(Kulturmodeller!$D201,'Data - CO2'!$A$5:$A$53,0),CI$20)*AS201)</f>
        <v/>
      </c>
    </row>
    <row r="202" spans="1:87" x14ac:dyDescent="0.3">
      <c r="A202" s="42"/>
      <c r="B202" s="42"/>
      <c r="C202" s="42"/>
      <c r="D202" s="12"/>
      <c r="E202" s="52"/>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4"/>
      <c r="AU202" s="111">
        <f t="shared" ref="AU202:CH202" si="3805">SUM(AU200:AU201)</f>
        <v>0</v>
      </c>
      <c r="AV202" s="112">
        <f t="shared" si="3805"/>
        <v>0</v>
      </c>
      <c r="AW202" s="112">
        <f t="shared" si="3805"/>
        <v>0</v>
      </c>
      <c r="AX202" s="112">
        <f t="shared" si="3805"/>
        <v>0</v>
      </c>
      <c r="AY202" s="112">
        <f t="shared" si="3805"/>
        <v>0</v>
      </c>
      <c r="AZ202" s="112">
        <f t="shared" si="3805"/>
        <v>0</v>
      </c>
      <c r="BA202" s="112">
        <f t="shared" si="3805"/>
        <v>0</v>
      </c>
      <c r="BB202" s="112">
        <f t="shared" si="3805"/>
        <v>0</v>
      </c>
      <c r="BC202" s="112">
        <f t="shared" si="3805"/>
        <v>0</v>
      </c>
      <c r="BD202" s="112">
        <f t="shared" si="3805"/>
        <v>0</v>
      </c>
      <c r="BE202" s="112">
        <f t="shared" si="3805"/>
        <v>0</v>
      </c>
      <c r="BF202" s="112">
        <f t="shared" si="3805"/>
        <v>0</v>
      </c>
      <c r="BG202" s="112">
        <f t="shared" si="3805"/>
        <v>0</v>
      </c>
      <c r="BH202" s="112">
        <f t="shared" si="3805"/>
        <v>0</v>
      </c>
      <c r="BI202" s="112">
        <f t="shared" si="3805"/>
        <v>0</v>
      </c>
      <c r="BJ202" s="112">
        <f t="shared" si="3805"/>
        <v>0</v>
      </c>
      <c r="BK202" s="112">
        <f t="shared" si="3805"/>
        <v>0</v>
      </c>
      <c r="BL202" s="112">
        <f t="shared" si="3805"/>
        <v>0</v>
      </c>
      <c r="BM202" s="112">
        <f t="shared" si="3805"/>
        <v>0</v>
      </c>
      <c r="BN202" s="112">
        <f t="shared" si="3805"/>
        <v>0</v>
      </c>
      <c r="BO202" s="112">
        <f t="shared" si="3805"/>
        <v>0</v>
      </c>
      <c r="BP202" s="112">
        <f t="shared" si="3805"/>
        <v>0</v>
      </c>
      <c r="BQ202" s="112">
        <f t="shared" si="3805"/>
        <v>0</v>
      </c>
      <c r="BR202" s="112">
        <f t="shared" si="3805"/>
        <v>0</v>
      </c>
      <c r="BS202" s="112">
        <f t="shared" si="3805"/>
        <v>0</v>
      </c>
      <c r="BT202" s="112">
        <f t="shared" si="3805"/>
        <v>0</v>
      </c>
      <c r="BU202" s="112">
        <f t="shared" si="3805"/>
        <v>0</v>
      </c>
      <c r="BV202" s="112">
        <f t="shared" si="3805"/>
        <v>0</v>
      </c>
      <c r="BW202" s="112">
        <f t="shared" si="3805"/>
        <v>0</v>
      </c>
      <c r="BX202" s="112">
        <f t="shared" si="3805"/>
        <v>0</v>
      </c>
      <c r="BY202" s="112">
        <f t="shared" si="3805"/>
        <v>0</v>
      </c>
      <c r="BZ202" s="112">
        <f t="shared" si="3805"/>
        <v>0</v>
      </c>
      <c r="CA202" s="112">
        <f t="shared" si="3805"/>
        <v>0</v>
      </c>
      <c r="CB202" s="112">
        <f t="shared" si="3805"/>
        <v>0</v>
      </c>
      <c r="CC202" s="112">
        <f t="shared" si="3805"/>
        <v>0</v>
      </c>
      <c r="CD202" s="112">
        <f t="shared" si="3805"/>
        <v>0</v>
      </c>
      <c r="CE202" s="112">
        <f t="shared" si="3805"/>
        <v>0</v>
      </c>
      <c r="CF202" s="112">
        <f t="shared" si="3805"/>
        <v>0</v>
      </c>
      <c r="CG202" s="112">
        <f t="shared" si="3805"/>
        <v>0</v>
      </c>
      <c r="CH202" s="112">
        <f t="shared" si="3805"/>
        <v>0</v>
      </c>
      <c r="CI202" s="113">
        <f>SUM(CI200:CI201)</f>
        <v>0</v>
      </c>
    </row>
    <row r="203" spans="1:87" x14ac:dyDescent="0.3">
      <c r="A203" s="55" t="s">
        <v>88</v>
      </c>
      <c r="B203" s="55"/>
      <c r="C203" s="55"/>
      <c r="D203" s="56"/>
      <c r="E203" s="57"/>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9"/>
      <c r="AT203" s="91">
        <f>AVERAGE(BO203:CI203)</f>
        <v>288.48493513186742</v>
      </c>
      <c r="AU203" s="111">
        <f>AU199+AU202</f>
        <v>0</v>
      </c>
      <c r="AV203" s="112">
        <f t="shared" ref="AV203:CI203" si="3806">AV199+AV202</f>
        <v>1.8858848509334698</v>
      </c>
      <c r="AW203" s="112">
        <f t="shared" si="3806"/>
        <v>11.87099941116057</v>
      </c>
      <c r="AX203" s="112">
        <f t="shared" si="3806"/>
        <v>23.702027258491363</v>
      </c>
      <c r="AY203" s="112">
        <f t="shared" si="3806"/>
        <v>40.967516807583735</v>
      </c>
      <c r="AZ203" s="112">
        <f t="shared" si="3806"/>
        <v>87.8132519821458</v>
      </c>
      <c r="BA203" s="112">
        <f t="shared" si="3806"/>
        <v>154.63586816527192</v>
      </c>
      <c r="BB203" s="112">
        <f t="shared" si="3806"/>
        <v>215.62616103173943</v>
      </c>
      <c r="BC203" s="112">
        <f t="shared" si="3806"/>
        <v>244.4768135941508</v>
      </c>
      <c r="BD203" s="112">
        <f t="shared" si="3806"/>
        <v>269.30972539593824</v>
      </c>
      <c r="BE203" s="112">
        <f t="shared" si="3806"/>
        <v>294.88933146873137</v>
      </c>
      <c r="BF203" s="112">
        <f t="shared" si="3806"/>
        <v>319.94757837230827</v>
      </c>
      <c r="BG203" s="112">
        <f t="shared" si="3806"/>
        <v>345.49474066062777</v>
      </c>
      <c r="BH203" s="112">
        <f t="shared" si="3806"/>
        <v>369.3674195229699</v>
      </c>
      <c r="BI203" s="112">
        <f t="shared" si="3806"/>
        <v>390.55149790062052</v>
      </c>
      <c r="BJ203" s="112">
        <f t="shared" si="3806"/>
        <v>411.95031678973942</v>
      </c>
      <c r="BK203" s="112">
        <f t="shared" si="3806"/>
        <v>431.69920619434163</v>
      </c>
      <c r="BL203" s="112">
        <f t="shared" si="3806"/>
        <v>311.18446523480725</v>
      </c>
      <c r="BM203" s="112">
        <f t="shared" si="3806"/>
        <v>322.38177754427346</v>
      </c>
      <c r="BN203" s="112">
        <f t="shared" si="3806"/>
        <v>336.59309154436158</v>
      </c>
      <c r="BO203" s="112">
        <f t="shared" si="3806"/>
        <v>353.22882824690009</v>
      </c>
      <c r="BP203" s="112">
        <f t="shared" si="3806"/>
        <v>382.81367214844209</v>
      </c>
      <c r="BQ203" s="112">
        <f t="shared" si="3806"/>
        <v>413.74594561115543</v>
      </c>
      <c r="BR203" s="112">
        <f t="shared" si="3806"/>
        <v>437.30302926310804</v>
      </c>
      <c r="BS203" s="112">
        <f t="shared" si="3806"/>
        <v>452.63804373083855</v>
      </c>
      <c r="BT203" s="112">
        <f t="shared" si="3806"/>
        <v>467.16885786605792</v>
      </c>
      <c r="BU203" s="112">
        <f t="shared" si="3806"/>
        <v>478.8681832886067</v>
      </c>
      <c r="BV203" s="112">
        <f t="shared" si="3806"/>
        <v>491.71712894552786</v>
      </c>
      <c r="BW203" s="112">
        <f t="shared" si="3806"/>
        <v>503.63511504117645</v>
      </c>
      <c r="BX203" s="112">
        <f t="shared" si="3806"/>
        <v>125.48173587688618</v>
      </c>
      <c r="BY203" s="112">
        <f t="shared" si="3806"/>
        <v>131.93083540944457</v>
      </c>
      <c r="BZ203" s="112">
        <f t="shared" si="3806"/>
        <v>141.0000089795663</v>
      </c>
      <c r="CA203" s="112">
        <f t="shared" si="3806"/>
        <v>151.99375651715837</v>
      </c>
      <c r="CB203" s="112">
        <f t="shared" si="3806"/>
        <v>47.057880092970507</v>
      </c>
      <c r="CC203" s="112">
        <f t="shared" si="3806"/>
        <v>93.114552861098829</v>
      </c>
      <c r="CD203" s="112">
        <f t="shared" si="3806"/>
        <v>143.04757142613593</v>
      </c>
      <c r="CE203" s="112">
        <f t="shared" si="3806"/>
        <v>172.70789562418696</v>
      </c>
      <c r="CF203" s="112">
        <f t="shared" si="3806"/>
        <v>210.85719801381282</v>
      </c>
      <c r="CG203" s="112">
        <f t="shared" si="3806"/>
        <v>253.48428781071121</v>
      </c>
      <c r="CH203" s="112">
        <f t="shared" si="3806"/>
        <v>289.2215974005864</v>
      </c>
      <c r="CI203" s="113">
        <f t="shared" si="3806"/>
        <v>317.16751361484415</v>
      </c>
    </row>
    <row r="206" spans="1:87" x14ac:dyDescent="0.3">
      <c r="A206" s="60" t="s">
        <v>366</v>
      </c>
      <c r="AU206" t="s">
        <v>91</v>
      </c>
    </row>
    <row r="207" spans="1:87" x14ac:dyDescent="0.3">
      <c r="A207" s="25" t="s">
        <v>367</v>
      </c>
      <c r="B207" s="25"/>
      <c r="C207" s="25"/>
      <c r="D207" s="26"/>
      <c r="E207" s="27" t="s">
        <v>78</v>
      </c>
      <c r="F207" s="104"/>
      <c r="G207" s="104"/>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9"/>
      <c r="AU207">
        <v>1</v>
      </c>
      <c r="AV207">
        <v>2</v>
      </c>
      <c r="AW207">
        <v>3</v>
      </c>
      <c r="AX207">
        <v>4</v>
      </c>
      <c r="AY207">
        <v>5</v>
      </c>
      <c r="AZ207">
        <v>6</v>
      </c>
      <c r="BA207">
        <v>7</v>
      </c>
      <c r="BB207">
        <v>8</v>
      </c>
      <c r="BC207">
        <v>9</v>
      </c>
      <c r="BD207">
        <v>10</v>
      </c>
      <c r="BE207">
        <v>11</v>
      </c>
      <c r="BF207">
        <v>12</v>
      </c>
      <c r="BG207">
        <v>13</v>
      </c>
      <c r="BH207">
        <v>14</v>
      </c>
      <c r="BI207">
        <v>15</v>
      </c>
      <c r="BJ207">
        <v>16</v>
      </c>
      <c r="BK207">
        <v>17</v>
      </c>
      <c r="BL207">
        <v>18</v>
      </c>
      <c r="BM207">
        <v>19</v>
      </c>
      <c r="BN207">
        <v>20</v>
      </c>
      <c r="BO207">
        <v>21</v>
      </c>
      <c r="BP207">
        <v>22</v>
      </c>
      <c r="BQ207">
        <v>23</v>
      </c>
      <c r="BR207">
        <v>24</v>
      </c>
      <c r="BS207">
        <v>25</v>
      </c>
      <c r="BT207">
        <v>26</v>
      </c>
      <c r="BU207">
        <v>27</v>
      </c>
      <c r="BV207">
        <v>28</v>
      </c>
      <c r="BW207">
        <v>29</v>
      </c>
      <c r="BX207">
        <v>30</v>
      </c>
      <c r="BY207">
        <v>31</v>
      </c>
      <c r="BZ207">
        <v>32</v>
      </c>
      <c r="CA207">
        <v>33</v>
      </c>
      <c r="CB207">
        <v>34</v>
      </c>
      <c r="CC207">
        <v>35</v>
      </c>
      <c r="CD207">
        <v>36</v>
      </c>
      <c r="CE207">
        <v>37</v>
      </c>
      <c r="CF207">
        <v>38</v>
      </c>
      <c r="CG207">
        <v>39</v>
      </c>
      <c r="CH207">
        <v>40</v>
      </c>
      <c r="CI207">
        <v>41</v>
      </c>
    </row>
    <row r="208" spans="1:87" x14ac:dyDescent="0.3">
      <c r="A208" s="147" t="s">
        <v>303</v>
      </c>
      <c r="B208" s="148">
        <f>Lister!$B$13</f>
        <v>1</v>
      </c>
      <c r="C208" s="28" t="s">
        <v>60</v>
      </c>
      <c r="D208" s="29" t="s">
        <v>79</v>
      </c>
      <c r="E208" s="30" t="s">
        <v>163</v>
      </c>
      <c r="F208" s="31" t="s">
        <v>250</v>
      </c>
      <c r="G208" s="31" t="s">
        <v>137</v>
      </c>
      <c r="H208" s="31" t="s">
        <v>138</v>
      </c>
      <c r="I208" s="31" t="s">
        <v>139</v>
      </c>
      <c r="J208" s="31" t="s">
        <v>140</v>
      </c>
      <c r="K208" s="31" t="s">
        <v>141</v>
      </c>
      <c r="L208" s="31" t="s">
        <v>80</v>
      </c>
      <c r="M208" s="31" t="s">
        <v>144</v>
      </c>
      <c r="N208" s="31" t="s">
        <v>145</v>
      </c>
      <c r="O208" s="31" t="s">
        <v>146</v>
      </c>
      <c r="P208" s="31" t="s">
        <v>147</v>
      </c>
      <c r="Q208" s="31" t="s">
        <v>152</v>
      </c>
      <c r="R208" s="31" t="s">
        <v>153</v>
      </c>
      <c r="S208" s="31" t="s">
        <v>154</v>
      </c>
      <c r="T208" s="31" t="s">
        <v>155</v>
      </c>
      <c r="U208" s="31" t="s">
        <v>156</v>
      </c>
      <c r="V208" s="31" t="s">
        <v>229</v>
      </c>
      <c r="W208" s="31" t="s">
        <v>157</v>
      </c>
      <c r="X208" s="31" t="s">
        <v>158</v>
      </c>
      <c r="Y208" s="31" t="s">
        <v>159</v>
      </c>
      <c r="Z208" s="31" t="s">
        <v>230</v>
      </c>
      <c r="AA208" s="31" t="s">
        <v>231</v>
      </c>
      <c r="AB208" s="31" t="s">
        <v>232</v>
      </c>
      <c r="AC208" s="31" t="s">
        <v>233</v>
      </c>
      <c r="AD208" s="31" t="s">
        <v>234</v>
      </c>
      <c r="AE208" s="31" t="s">
        <v>235</v>
      </c>
      <c r="AF208" s="31" t="s">
        <v>236</v>
      </c>
      <c r="AG208" s="31" t="s">
        <v>237</v>
      </c>
      <c r="AH208" s="31" t="s">
        <v>238</v>
      </c>
      <c r="AI208" s="31" t="s">
        <v>239</v>
      </c>
      <c r="AJ208" s="31" t="s">
        <v>240</v>
      </c>
      <c r="AK208" s="31" t="s">
        <v>241</v>
      </c>
      <c r="AL208" s="31" t="s">
        <v>242</v>
      </c>
      <c r="AM208" s="31" t="s">
        <v>243</v>
      </c>
      <c r="AN208" s="31" t="s">
        <v>244</v>
      </c>
      <c r="AO208" s="31" t="s">
        <v>245</v>
      </c>
      <c r="AP208" s="31" t="s">
        <v>246</v>
      </c>
      <c r="AQ208" s="31" t="s">
        <v>247</v>
      </c>
      <c r="AR208" s="31" t="s">
        <v>248</v>
      </c>
      <c r="AS208" s="32" t="s">
        <v>249</v>
      </c>
      <c r="AU208" s="19">
        <v>1</v>
      </c>
      <c r="AV208" s="19">
        <v>5</v>
      </c>
      <c r="AW208" s="19">
        <v>10</v>
      </c>
      <c r="AX208" s="19">
        <v>15</v>
      </c>
      <c r="AY208" s="19">
        <v>20</v>
      </c>
      <c r="AZ208" s="19">
        <v>25</v>
      </c>
      <c r="BA208" s="19">
        <v>30</v>
      </c>
      <c r="BB208" s="19">
        <v>35</v>
      </c>
      <c r="BC208" s="19">
        <v>40</v>
      </c>
      <c r="BD208" s="19">
        <v>45</v>
      </c>
      <c r="BE208" s="19">
        <v>50</v>
      </c>
      <c r="BF208" s="19">
        <v>55</v>
      </c>
      <c r="BG208" s="19">
        <v>60</v>
      </c>
      <c r="BH208" s="19">
        <v>65</v>
      </c>
      <c r="BI208" s="19">
        <v>70</v>
      </c>
      <c r="BJ208" s="19">
        <v>75</v>
      </c>
      <c r="BK208" s="19">
        <v>80</v>
      </c>
      <c r="BL208" s="19">
        <v>85</v>
      </c>
      <c r="BM208" s="19">
        <v>90</v>
      </c>
      <c r="BN208" s="19">
        <v>95</v>
      </c>
      <c r="BO208" s="19">
        <v>100</v>
      </c>
      <c r="BP208" s="19">
        <v>105</v>
      </c>
      <c r="BQ208" s="19">
        <v>110</v>
      </c>
      <c r="BR208" s="19">
        <v>115</v>
      </c>
      <c r="BS208" s="19">
        <v>120</v>
      </c>
      <c r="BT208" s="19">
        <v>125</v>
      </c>
      <c r="BU208" s="19">
        <v>130</v>
      </c>
      <c r="BV208" s="19">
        <v>135</v>
      </c>
      <c r="BW208" s="19">
        <v>140</v>
      </c>
      <c r="BX208" s="19">
        <v>145</v>
      </c>
      <c r="BY208" s="2">
        <v>150</v>
      </c>
      <c r="BZ208" s="19">
        <v>155</v>
      </c>
      <c r="CA208" s="2">
        <v>160</v>
      </c>
      <c r="CB208" s="19">
        <v>165</v>
      </c>
      <c r="CC208" s="2">
        <v>170</v>
      </c>
      <c r="CD208" s="19">
        <v>175</v>
      </c>
      <c r="CE208" s="2">
        <v>180</v>
      </c>
      <c r="CF208" s="19">
        <v>185</v>
      </c>
      <c r="CG208" s="2">
        <v>190</v>
      </c>
      <c r="CH208" s="19">
        <v>195</v>
      </c>
      <c r="CI208" s="2">
        <v>200</v>
      </c>
    </row>
    <row r="209" spans="1:87" x14ac:dyDescent="0.3">
      <c r="A209" s="33" t="s">
        <v>81</v>
      </c>
      <c r="B209" s="33"/>
      <c r="C209" s="124" t="str">
        <f>'Katalog over Kulturmodeller '!F76</f>
        <v>BØG</v>
      </c>
      <c r="D209" s="125" t="s">
        <v>274</v>
      </c>
      <c r="E209" s="139">
        <f>'Katalog over Kulturmodeller '!W76</f>
        <v>0.5</v>
      </c>
      <c r="F209" s="37">
        <f>E209+((E214-F214)+(E215-F215))*(E209/SUM(E209:E213))</f>
        <v>0.5</v>
      </c>
      <c r="G209" s="37">
        <f t="shared" ref="G209" si="3807">F209+((F214-G214)+(F215-G215))*(F209/SUM(F209:F213))</f>
        <v>0.5</v>
      </c>
      <c r="H209" s="37">
        <f t="shared" ref="H209" si="3808">G209+((G214-H214)+(G215-H215))*(G209/SUM(G209:G213))</f>
        <v>0.51851851851851849</v>
      </c>
      <c r="I209" s="37">
        <f t="shared" ref="I209" si="3809">H209+((H214-I214)+(H215-I215))*(H209/SUM(H209:H213))</f>
        <v>0.53703703703703698</v>
      </c>
      <c r="J209" s="37">
        <f t="shared" ref="J209" si="3810">I209+((I214-J214)+(I215-J215))*(I209/SUM(I209:I213))</f>
        <v>0.55555555555555547</v>
      </c>
      <c r="K209" s="37">
        <f t="shared" ref="K209" si="3811">J209+((J214-K214)+(J215-K215))*(J209/SUM(J209:J213))</f>
        <v>0.55555555555555547</v>
      </c>
      <c r="L209" s="37">
        <f t="shared" ref="L209" si="3812">K209+((K214-L214)+(K215-L215))*(K209/SUM(K209:K213))</f>
        <v>0.55555555555555547</v>
      </c>
      <c r="M209" s="37">
        <f t="shared" ref="M209" si="3813">L209+((L214-M214)+(L215-M215))*(L209/SUM(L209:L213))</f>
        <v>0.55555555555555547</v>
      </c>
      <c r="N209" s="37">
        <f t="shared" ref="N209" si="3814">M209+((M214-N214)+(M215-N215))*(M209/SUM(M209:M213))</f>
        <v>0.55555555555555547</v>
      </c>
      <c r="O209" s="37">
        <f t="shared" ref="O209" si="3815">N209+((N214-O214)+(N215-O215))*(N209/SUM(N209:N213))</f>
        <v>0.55555555555555547</v>
      </c>
      <c r="P209" s="37">
        <f t="shared" ref="P209" si="3816">O209+((O214-P214)+(O215-P215))*(O209/SUM(O209:O213))</f>
        <v>0.55555555555555547</v>
      </c>
      <c r="Q209" s="37">
        <f t="shared" ref="Q209" si="3817">P209+((P214-Q214)+(P215-Q215))*(P209/SUM(P209:P213))</f>
        <v>0.55555555555555547</v>
      </c>
      <c r="R209" s="37">
        <f t="shared" ref="R209" si="3818">Q209+((Q214-R214)+(Q215-R215))*(Q209/SUM(Q209:Q213))</f>
        <v>0.55555555555555547</v>
      </c>
      <c r="S209" s="37">
        <f t="shared" ref="S209" si="3819">R209+((R214-S214)+(R215-S215))*(R209/SUM(R209:R213))</f>
        <v>0.55555555555555547</v>
      </c>
      <c r="T209" s="37">
        <f t="shared" ref="T209" si="3820">S209+((S214-T214)+(S215-T215))*(S209/SUM(S209:S213))</f>
        <v>0.55555555555555547</v>
      </c>
      <c r="U209" s="37">
        <f t="shared" ref="U209" si="3821">T209+((T214-U214)+(T215-U215))*(T209/SUM(T209:T213))</f>
        <v>0.55555555555555547</v>
      </c>
      <c r="V209" s="37">
        <f t="shared" ref="V209" si="3822">U209+((U214-V214)+(U215-V215))*(U209/SUM(U209:U213))</f>
        <v>0.55555555555555547</v>
      </c>
      <c r="W209" s="37">
        <f t="shared" ref="W209" si="3823">V209+((V214-W214)+(V215-W215))*(V209/SUM(V209:V213))</f>
        <v>0.55555555555555547</v>
      </c>
      <c r="X209" s="37">
        <f t="shared" ref="X209" si="3824">W209+((W214-X214)+(W215-X215))*(W209/SUM(W209:W213))</f>
        <v>0.55555555555555547</v>
      </c>
      <c r="Y209" s="37">
        <f t="shared" ref="Y209" si="3825">X209+((X214-Y214)+(X215-Y215))*(X209/SUM(X209:X213))</f>
        <v>0.55555555555555547</v>
      </c>
      <c r="Z209" s="37">
        <f t="shared" ref="Z209" si="3826">Y209+((Y214-Z214)+(Y215-Z215))*(Y209/SUM(Y209:Y213))</f>
        <v>0.55555555555555547</v>
      </c>
      <c r="AA209" s="37">
        <f t="shared" ref="AA209" si="3827">Z209+((Z214-AA214)+(Z215-AA215))*(Z209/SUM(Z209:Z213))</f>
        <v>0.55555555555555547</v>
      </c>
      <c r="AB209" s="37">
        <f t="shared" ref="AB209" si="3828">AA209+((AA214-AB214)+(AA215-AB215))*(AA209/SUM(AA209:AA213))</f>
        <v>0.55555555555555547</v>
      </c>
      <c r="AC209" s="37">
        <f t="shared" ref="AC209" si="3829">AB209+((AB214-AC214)+(AB215-AC215))*(AB209/SUM(AB209:AB213))</f>
        <v>0.55555555555555547</v>
      </c>
      <c r="AD209" s="37">
        <f t="shared" ref="AD209" si="3830">AC209+((AC214-AD214)+(AC215-AD215))*(AC209/SUM(AC209:AC213))</f>
        <v>0.55555555555555547</v>
      </c>
      <c r="AE209" s="37">
        <f t="shared" ref="AE209" si="3831">AD209+((AD214-AE214)+(AD215-AE215))*(AD209/SUM(AD209:AD213))</f>
        <v>0.55555555555555547</v>
      </c>
      <c r="AF209" s="37">
        <f t="shared" ref="AF209" si="3832">AE209+((AE214-AF214)+(AE215-AF215))*(AE209/SUM(AE209:AE213))</f>
        <v>0.55555555555555547</v>
      </c>
      <c r="AG209" s="37">
        <f t="shared" ref="AG209" si="3833">AF209+((AF214-AG214)+(AF215-AG215))*(AF209/SUM(AF209:AF213))</f>
        <v>0.55555555555555547</v>
      </c>
      <c r="AH209" s="37">
        <f t="shared" ref="AH209" si="3834">AG209+((AG214-AH214)+(AG215-AH215))*(AG209/SUM(AG209:AG213))</f>
        <v>0.55555555555555547</v>
      </c>
      <c r="AI209" s="37">
        <f t="shared" ref="AI209" si="3835">AH209+((AH214-AI214)+(AH215-AI215))*(AH209/SUM(AH209:AH213))</f>
        <v>0.55555555555555547</v>
      </c>
      <c r="AJ209" s="37">
        <f t="shared" ref="AJ209" si="3836">AI209+((AI214-AJ214)+(AI215-AJ215))*(AI209/SUM(AI209:AI213))</f>
        <v>0.55555555555555547</v>
      </c>
      <c r="AK209" s="37">
        <f t="shared" ref="AK209" si="3837">AJ209+((AJ214-AK214)+(AJ215-AK215))*(AJ209/SUM(AJ209:AJ213))</f>
        <v>0.55555555555555547</v>
      </c>
      <c r="AL209" s="37">
        <f t="shared" ref="AL209" si="3838">AK209+((AK214-AL214)+(AK215-AL215))*(AK209/SUM(AK209:AK213))</f>
        <v>0.55555555555555547</v>
      </c>
      <c r="AM209" s="37">
        <f t="shared" ref="AM209" si="3839">AL209+((AL214-AM214)+(AL215-AM215))*(AL209/SUM(AL209:AL213))</f>
        <v>0.55555555555555547</v>
      </c>
      <c r="AN209" s="37">
        <f t="shared" ref="AN209" si="3840">AM209+((AM214-AN214)+(AM215-AN215))*(AM209/SUM(AM209:AM213))</f>
        <v>0.55555555555555547</v>
      </c>
      <c r="AO209" s="37">
        <f t="shared" ref="AO209" si="3841">AN209+((AN214-AO214)+(AN215-AO215))*(AN209/SUM(AN209:AN213))</f>
        <v>0.55555555555555547</v>
      </c>
      <c r="AP209" s="37">
        <f t="shared" ref="AP209" si="3842">AO209+((AO214-AP214)+(AO215-AP215))*(AO209/SUM(AO209:AO213))</f>
        <v>0.55555555555555547</v>
      </c>
      <c r="AQ209" s="37">
        <f t="shared" ref="AQ209" si="3843">AP209+((AP214-AQ214)+(AP215-AQ215))*(AP209/SUM(AP209:AP213))</f>
        <v>0.55555555555555547</v>
      </c>
      <c r="AR209" s="37">
        <f t="shared" ref="AR209" si="3844">AQ209+((AQ214-AR214)+(AQ215-AR215))*(AQ209/SUM(AQ209:AQ213))</f>
        <v>0.55555555555555547</v>
      </c>
      <c r="AS209" s="38">
        <f t="shared" ref="AS209" si="3845">AR209+((AR214-AS214)+(AR215-AS215))*(AR209/SUM(AR209:AR213))</f>
        <v>0.55555555555555547</v>
      </c>
      <c r="AU209" s="7" cm="1">
        <f t="array" ref="AU209">IF($D209="","",INDEX('Data - CO2'!$B$5:$AP$53,MATCH(Kulturmodeller!$D209,'Data - CO2'!$A$5:$A$53,0),AU$20)*E209)</f>
        <v>0</v>
      </c>
      <c r="AV209" s="8" cm="1">
        <f t="array" ref="AV209">IF($D209="","",INDEX('Data - CO2'!$B$5:$AP$53,MATCH(Kulturmodeller!$D209,'Data - CO2'!$A$5:$A$53,0),AV$20)*F209)</f>
        <v>0.87089993008904643</v>
      </c>
      <c r="AW209" s="8" cm="1">
        <f t="array" ref="AW209">IF($D209="","",INDEX('Data - CO2'!$B$5:$AP$53,MATCH(Kulturmodeller!$D209,'Data - CO2'!$A$5:$A$53,0),AW$20)*G209)</f>
        <v>5.8059995339269763</v>
      </c>
      <c r="AX209" s="8" cm="1">
        <f t="array" ref="AX209">IF($D209="","",INDEX('Data - CO2'!$B$5:$AP$53,MATCH(Kulturmodeller!$D209,'Data - CO2'!$A$5:$A$53,0),AX$20)*H209)</f>
        <v>15.05259138425512</v>
      </c>
      <c r="AY209" s="8" cm="1">
        <f t="array" ref="AY209">IF($D209="","",INDEX('Data - CO2'!$B$5:$AP$53,MATCH(Kulturmodeller!$D209,'Data - CO2'!$A$5:$A$53,0),AY$20)*I209)</f>
        <v>31.180367867385606</v>
      </c>
      <c r="AZ209" s="8" cm="1">
        <f t="array" ref="AZ209">IF($D209="","",INDEX('Data - CO2'!$B$5:$AP$53,MATCH(Kulturmodeller!$D209,'Data - CO2'!$A$5:$A$53,0),AZ$20)*J209*$B208)</f>
        <v>74.117484804058719</v>
      </c>
      <c r="BA209" s="8" cm="1">
        <f t="array" ref="BA209">IF($D209="","",INDEX('Data - CO2'!$B$5:$AP$53,MATCH(Kulturmodeller!$D209,'Data - CO2'!$A$5:$A$53,0),BA$20)*K209*$B208)</f>
        <v>124.1546838957052</v>
      </c>
      <c r="BB209" s="8" cm="1">
        <f t="array" ref="BB209">IF($D209="","",INDEX('Data - CO2'!$B$5:$AP$53,MATCH(Kulturmodeller!$D209,'Data - CO2'!$A$5:$A$53,0),BB$20)*L209*$B208)</f>
        <v>156.7597377836199</v>
      </c>
      <c r="BC209" s="8" cm="1">
        <f t="array" ref="BC209">IF($D209="","",INDEX('Data - CO2'!$B$5:$AP$53,MATCH(Kulturmodeller!$D209,'Data - CO2'!$A$5:$A$53,0),BC$20)*M209*$B208)</f>
        <v>172.29927883817274</v>
      </c>
      <c r="BD209" s="8" cm="1">
        <f t="array" ref="BD209">IF($D209="","",INDEX('Data - CO2'!$B$5:$AP$53,MATCH(Kulturmodeller!$D209,'Data - CO2'!$A$5:$A$53,0),BD$20)*N209*$B208)</f>
        <v>184.61693163674411</v>
      </c>
      <c r="BE209" s="8" cm="1">
        <f t="array" ref="BE209">IF($D209="","",INDEX('Data - CO2'!$B$5:$AP$53,MATCH(Kulturmodeller!$D209,'Data - CO2'!$A$5:$A$53,0),BE$20)*O209*$B208)</f>
        <v>202.26603301877179</v>
      </c>
      <c r="BF209" s="8" cm="1">
        <f t="array" ref="BF209">IF($D209="","",INDEX('Data - CO2'!$B$5:$AP$53,MATCH(Kulturmodeller!$D209,'Data - CO2'!$A$5:$A$53,0),BF$20)*P209*$B208)</f>
        <v>217.56066112884449</v>
      </c>
      <c r="BG209" s="8" cm="1">
        <f t="array" ref="BG209">IF($D209="","",INDEX('Data - CO2'!$B$5:$AP$53,MATCH(Kulturmodeller!$D209,'Data - CO2'!$A$5:$A$53,0),BG$20)*Q209*$B208)</f>
        <v>232.87442793064201</v>
      </c>
      <c r="BH209" s="8" cm="1">
        <f t="array" ref="BH209">IF($D209="","",INDEX('Data - CO2'!$B$5:$AP$53,MATCH(Kulturmodeller!$D209,'Data - CO2'!$A$5:$A$53,0),BH$20)*R209*$B208)</f>
        <v>247.67609290491657</v>
      </c>
      <c r="BI209" s="8" cm="1">
        <f t="array" ref="BI209">IF($D209="","",INDEX('Data - CO2'!$B$5:$AP$53,MATCH(Kulturmodeller!$D209,'Data - CO2'!$A$5:$A$53,0),BI$20)*S209*$B208)</f>
        <v>261.16646371431438</v>
      </c>
      <c r="BJ209" s="8" cm="1">
        <f t="array" ref="BJ209">IF($D209="","",INDEX('Data - CO2'!$B$5:$AP$53,MATCH(Kulturmodeller!$D209,'Data - CO2'!$A$5:$A$53,0),BJ$20)*T209*$B208)</f>
        <v>276.53483157117137</v>
      </c>
      <c r="BK209" s="8" cm="1">
        <f t="array" ref="BK209">IF($D209="","",INDEX('Data - CO2'!$B$5:$AP$53,MATCH(Kulturmodeller!$D209,'Data - CO2'!$A$5:$A$53,0),BK$20)*U209*$B208)</f>
        <v>289.38199398900286</v>
      </c>
      <c r="BL209" s="8" cm="1">
        <f t="array" ref="BL209">IF($D209="","",INDEX('Data - CO2'!$B$5:$AP$53,MATCH(Kulturmodeller!$D209,'Data - CO2'!$A$5:$A$53,0),BL$20)*V209*$B208)</f>
        <v>301.72927120135262</v>
      </c>
      <c r="BM209" s="8" cm="1">
        <f t="array" ref="BM209">IF($D209="","",INDEX('Data - CO2'!$B$5:$AP$53,MATCH(Kulturmodeller!$D209,'Data - CO2'!$A$5:$A$53,0),BM$20)*W209*$B208)</f>
        <v>308.64843024160564</v>
      </c>
      <c r="BN209" s="8" cm="1">
        <f t="array" ref="BN209">IF($D209="","",INDEX('Data - CO2'!$B$5:$AP$53,MATCH(Kulturmodeller!$D209,'Data - CO2'!$A$5:$A$53,0),BN$20)*X209*$B208)</f>
        <v>313.98164413174914</v>
      </c>
      <c r="BO209" s="8" cm="1">
        <f t="array" ref="BO209">IF($D209="","",INDEX('Data - CO2'!$B$5:$AP$53,MATCH(Kulturmodeller!$D209,'Data - CO2'!$A$5:$A$53,0),BO$20)*Y209*$B208)</f>
        <v>320.90109612101799</v>
      </c>
      <c r="BP209" s="8" cm="1">
        <f t="array" ref="BP209">IF($D209="","",INDEX('Data - CO2'!$B$5:$AP$53,MATCH(Kulturmodeller!$D209,'Data - CO2'!$A$5:$A$53,0),BP$20)*Z209*$B208)</f>
        <v>325.97793738178314</v>
      </c>
      <c r="BQ209" s="8" cm="1">
        <f t="array" ref="BQ209">IF($D209="","",INDEX('Data - CO2'!$B$5:$AP$53,MATCH(Kulturmodeller!$D209,'Data - CO2'!$A$5:$A$53,0),BQ$20)*AA209*$B208)</f>
        <v>332.0310691093149</v>
      </c>
      <c r="BR209" s="8" cm="1">
        <f t="array" ref="BR209">IF($D209="","",INDEX('Data - CO2'!$B$5:$AP$53,MATCH(Kulturmodeller!$D209,'Data - CO2'!$A$5:$A$53,0),BR$20)*AB209*$B208)</f>
        <v>337.72188760377514</v>
      </c>
      <c r="BS209" s="8" cm="1">
        <f t="array" ref="BS209">IF($D209="","",INDEX('Data - CO2'!$B$5:$AP$53,MATCH(Kulturmodeller!$D209,'Data - CO2'!$A$5:$A$53,0),BS$20)*AC209*$B208)</f>
        <v>344.66238001813235</v>
      </c>
      <c r="BT209" s="8" cm="1">
        <f t="array" ref="BT209">IF($D209="","",INDEX('Data - CO2'!$B$5:$AP$53,MATCH(Kulturmodeller!$D209,'Data - CO2'!$A$5:$A$53,0),BT$20)*AD209*$B208)</f>
        <v>347.43503985842182</v>
      </c>
      <c r="BU209" s="8" cm="1">
        <f t="array" ref="BU209">IF($D209="","",INDEX('Data - CO2'!$B$5:$AP$53,MATCH(Kulturmodeller!$D209,'Data - CO2'!$A$5:$A$53,0),BU$20)*AE209*$B208)</f>
        <v>354.53465524380221</v>
      </c>
      <c r="BV209" s="8" cm="1">
        <f t="array" ref="BV209">IF($D209="","",INDEX('Data - CO2'!$B$5:$AP$53,MATCH(Kulturmodeller!$D209,'Data - CO2'!$A$5:$A$53,0),BV$20)*AF209*$B208)</f>
        <v>0.9676665889878292</v>
      </c>
      <c r="BW209" s="8" cm="1">
        <f t="array" ref="BW209">IF($D209="","",INDEX('Data - CO2'!$B$5:$AP$53,MATCH(Kulturmodeller!$D209,'Data - CO2'!$A$5:$A$53,0),BW$20)*AG209*$B208)</f>
        <v>6.4511105932521948</v>
      </c>
      <c r="BX209" s="8" cm="1">
        <f t="array" ref="BX209">IF($D209="","",INDEX('Data - CO2'!$B$5:$AP$53,MATCH(Kulturmodeller!$D209,'Data - CO2'!$A$5:$A$53,0),BX$20)*AH209*$B208)</f>
        <v>16.127776483130486</v>
      </c>
      <c r="BY209" s="8" cm="1">
        <f t="array" ref="BY209">IF($D209="","",INDEX('Data - CO2'!$B$5:$AP$53,MATCH(Kulturmodeller!$D209,'Data - CO2'!$A$5:$A$53,0),BY$20)*AI209*$B208)</f>
        <v>32.255552966260971</v>
      </c>
      <c r="BZ209" s="8" cm="1">
        <f t="array" ref="BZ209">IF($D209="","",INDEX('Data - CO2'!$B$5:$AP$53,MATCH(Kulturmodeller!$D209,'Data - CO2'!$A$5:$A$53,0),BZ$20)*AJ209*$B208)</f>
        <v>74.117484804058719</v>
      </c>
      <c r="CA209" s="8" cm="1">
        <f t="array" ref="CA209">IF($D209="","",INDEX('Data - CO2'!$B$5:$AP$53,MATCH(Kulturmodeller!$D209,'Data - CO2'!$A$5:$A$53,0),CA$20)*AK209*$B208)</f>
        <v>124.1546838957052</v>
      </c>
      <c r="CB209" s="8" cm="1">
        <f t="array" ref="CB209">IF($D209="","",INDEX('Data - CO2'!$B$5:$AP$53,MATCH(Kulturmodeller!$D209,'Data - CO2'!$A$5:$A$53,0),CB$20)*AL209*$B208)</f>
        <v>156.7597377836199</v>
      </c>
      <c r="CC209" s="8" cm="1">
        <f t="array" ref="CC209">IF($D209="","",INDEX('Data - CO2'!$B$5:$AP$53,MATCH(Kulturmodeller!$D209,'Data - CO2'!$A$5:$A$53,0),CC$20)*AM209*$B208)</f>
        <v>172.29927883817274</v>
      </c>
      <c r="CD209" s="8" cm="1">
        <f t="array" ref="CD209">IF($D209="","",INDEX('Data - CO2'!$B$5:$AP$53,MATCH(Kulturmodeller!$D209,'Data - CO2'!$A$5:$A$53,0),CD$20)*AN209*$B208)</f>
        <v>184.61693163674411</v>
      </c>
      <c r="CE209" s="8" cm="1">
        <f t="array" ref="CE209">IF($D209="","",INDEX('Data - CO2'!$B$5:$AP$53,MATCH(Kulturmodeller!$D209,'Data - CO2'!$A$5:$A$53,0),CE$20)*AO209*$B208)</f>
        <v>202.26603301877179</v>
      </c>
      <c r="CF209" s="8" cm="1">
        <f t="array" ref="CF209">IF($D209="","",INDEX('Data - CO2'!$B$5:$AP$53,MATCH(Kulturmodeller!$D209,'Data - CO2'!$A$5:$A$53,0),CF$20)*AP209*$B208)</f>
        <v>217.56066112884449</v>
      </c>
      <c r="CG209" s="8" cm="1">
        <f t="array" ref="CG209">IF($D209="","",INDEX('Data - CO2'!$B$5:$AP$53,MATCH(Kulturmodeller!$D209,'Data - CO2'!$A$5:$A$53,0),CG$20)*AQ209*$B208)</f>
        <v>232.87442793064201</v>
      </c>
      <c r="CH209" s="8" cm="1">
        <f t="array" ref="CH209">IF($D209="","",INDEX('Data - CO2'!$B$5:$AP$53,MATCH(Kulturmodeller!$D209,'Data - CO2'!$A$5:$A$53,0),CH$20)*AR209*$B208)</f>
        <v>247.67609290491657</v>
      </c>
      <c r="CI209" s="9" cm="1">
        <f t="array" ref="CI209">IF($D209="","",INDEX('Data - CO2'!$B$5:$AP$53,MATCH(Kulturmodeller!$D209,'Data - CO2'!$A$5:$A$53,0),CI$20)*AS209*$B208)</f>
        <v>261.16646371431438</v>
      </c>
    </row>
    <row r="210" spans="1:87" x14ac:dyDescent="0.3">
      <c r="A210" s="33" t="s">
        <v>82</v>
      </c>
      <c r="B210" s="33"/>
      <c r="C210" s="124" t="str">
        <f>'Katalog over Kulturmodeller '!F77</f>
        <v>NÅL - valgfri</v>
      </c>
      <c r="D210" s="125" t="s">
        <v>276</v>
      </c>
      <c r="E210" s="151">
        <f>'Katalog over Kulturmodeller '!W77</f>
        <v>0.3</v>
      </c>
      <c r="F210" s="40">
        <f>E210+((E214-F214)+(E215-F215))*(E210/SUM(E209:E213))</f>
        <v>0.3</v>
      </c>
      <c r="G210" s="40">
        <f t="shared" ref="G210" si="3846">F210+((F214-G214)+(F215-G215))*(F210/SUM(F209:F213))</f>
        <v>0.3</v>
      </c>
      <c r="H210" s="40">
        <f t="shared" ref="H210" si="3847">G210+((G214-H214)+(G215-H215))*(G210/SUM(G209:G213))</f>
        <v>0.31111111111111112</v>
      </c>
      <c r="I210" s="40">
        <f t="shared" ref="I210" si="3848">H210+((H214-I214)+(H215-I215))*(H210/SUM(H209:H213))</f>
        <v>0.32222222222222224</v>
      </c>
      <c r="J210" s="40">
        <f t="shared" ref="J210" si="3849">I210+((I214-J214)+(I215-J215))*(I210/SUM(I209:I213))</f>
        <v>0.33333333333333337</v>
      </c>
      <c r="K210" s="40">
        <f t="shared" ref="K210" si="3850">J210+((J214-K214)+(J215-K215))*(J210/SUM(J209:J213))</f>
        <v>0.33333333333333337</v>
      </c>
      <c r="L210" s="40">
        <f t="shared" ref="L210" si="3851">K210+((K214-L214)+(K215-L215))*(K210/SUM(K209:K213))</f>
        <v>0.33333333333333337</v>
      </c>
      <c r="M210" s="40">
        <f t="shared" ref="M210" si="3852">L210+((L214-M214)+(L215-M215))*(L210/SUM(L209:L213))</f>
        <v>0.33333333333333337</v>
      </c>
      <c r="N210" s="40">
        <f t="shared" ref="N210" si="3853">M210+((M214-N214)+(M215-N215))*(M210/SUM(M209:M213))</f>
        <v>0.33333333333333337</v>
      </c>
      <c r="O210" s="40">
        <f t="shared" ref="O210" si="3854">N210+((N214-O214)+(N215-O215))*(N210/SUM(N209:N213))</f>
        <v>0.33333333333333337</v>
      </c>
      <c r="P210" s="40">
        <f t="shared" ref="P210" si="3855">O210+((O214-P214)+(O215-P215))*(O210/SUM(O209:O213))</f>
        <v>0.33333333333333337</v>
      </c>
      <c r="Q210" s="40">
        <f t="shared" ref="Q210" si="3856">P210+((P214-Q214)+(P215-Q215))*(P210/SUM(P209:P213))</f>
        <v>0.33333333333333337</v>
      </c>
      <c r="R210" s="40">
        <f t="shared" ref="R210" si="3857">Q210+((Q214-R214)+(Q215-R215))*(Q210/SUM(Q209:Q213))</f>
        <v>0.33333333333333337</v>
      </c>
      <c r="S210" s="40">
        <f t="shared" ref="S210" si="3858">R210+((R214-S214)+(R215-S215))*(R210/SUM(R209:R213))</f>
        <v>0.33333333333333337</v>
      </c>
      <c r="T210" s="40">
        <f t="shared" ref="T210" si="3859">S210+((S214-T214)+(S215-T215))*(S210/SUM(S209:S213))</f>
        <v>0.33333333333333337</v>
      </c>
      <c r="U210" s="40">
        <f t="shared" ref="U210" si="3860">T210+((T214-U214)+(T215-U215))*(T210/SUM(T209:T213))</f>
        <v>0.33333333333333337</v>
      </c>
      <c r="V210" s="40">
        <f t="shared" ref="V210" si="3861">U210+((U214-V214)+(U215-V215))*(U210/SUM(U209:U213))</f>
        <v>0.33333333333333337</v>
      </c>
      <c r="W210" s="40">
        <f t="shared" ref="W210" si="3862">V210+((V214-W214)+(V215-W215))*(V210/SUM(V209:V213))</f>
        <v>0.33333333333333337</v>
      </c>
      <c r="X210" s="40">
        <f t="shared" ref="X210" si="3863">W210+((W214-X214)+(W215-X215))*(W210/SUM(W209:W213))</f>
        <v>0.33333333333333337</v>
      </c>
      <c r="Y210" s="40">
        <f t="shared" ref="Y210" si="3864">X210+((X214-Y214)+(X215-Y215))*(X210/SUM(X209:X213))</f>
        <v>0.33333333333333337</v>
      </c>
      <c r="Z210" s="40">
        <f t="shared" ref="Z210" si="3865">Y210+((Y214-Z214)+(Y215-Z215))*(Y210/SUM(Y209:Y213))</f>
        <v>0.33333333333333337</v>
      </c>
      <c r="AA210" s="40">
        <f t="shared" ref="AA210" si="3866">Z210+((Z214-AA214)+(Z215-AA215))*(Z210/SUM(Z209:Z213))</f>
        <v>0.33333333333333337</v>
      </c>
      <c r="AB210" s="40">
        <f t="shared" ref="AB210" si="3867">AA210+((AA214-AB214)+(AA215-AB215))*(AA210/SUM(AA209:AA213))</f>
        <v>0.33333333333333337</v>
      </c>
      <c r="AC210" s="40">
        <f t="shared" ref="AC210" si="3868">AB210+((AB214-AC214)+(AB215-AC215))*(AB210/SUM(AB209:AB213))</f>
        <v>0.33333333333333337</v>
      </c>
      <c r="AD210" s="40">
        <f t="shared" ref="AD210" si="3869">AC210+((AC214-AD214)+(AC215-AD215))*(AC210/SUM(AC209:AC213))</f>
        <v>0.33333333333333337</v>
      </c>
      <c r="AE210" s="40">
        <f t="shared" ref="AE210" si="3870">AD210+((AD214-AE214)+(AD215-AE215))*(AD210/SUM(AD209:AD213))</f>
        <v>0.33333333333333337</v>
      </c>
      <c r="AF210" s="40">
        <f t="shared" ref="AF210" si="3871">AE210+((AE214-AF214)+(AE215-AF215))*(AE210/SUM(AE209:AE213))</f>
        <v>0.33333333333333337</v>
      </c>
      <c r="AG210" s="40">
        <f t="shared" ref="AG210" si="3872">AF210+((AF214-AG214)+(AF215-AG215))*(AF210/SUM(AF209:AF213))</f>
        <v>0.33333333333333337</v>
      </c>
      <c r="AH210" s="40">
        <f t="shared" ref="AH210" si="3873">AG210+((AG214-AH214)+(AG215-AH215))*(AG210/SUM(AG209:AG213))</f>
        <v>0.33333333333333337</v>
      </c>
      <c r="AI210" s="40">
        <f t="shared" ref="AI210" si="3874">AH210+((AH214-AI214)+(AH215-AI215))*(AH210/SUM(AH209:AH213))</f>
        <v>0.33333333333333337</v>
      </c>
      <c r="AJ210" s="40">
        <f t="shared" ref="AJ210" si="3875">AI210+((AI214-AJ214)+(AI215-AJ215))*(AI210/SUM(AI209:AI213))</f>
        <v>0.33333333333333337</v>
      </c>
      <c r="AK210" s="40">
        <f t="shared" ref="AK210" si="3876">AJ210+((AJ214-AK214)+(AJ215-AK215))*(AJ210/SUM(AJ209:AJ213))</f>
        <v>0.33333333333333337</v>
      </c>
      <c r="AL210" s="40">
        <f t="shared" ref="AL210" si="3877">AK210+((AK214-AL214)+(AK215-AL215))*(AK210/SUM(AK209:AK213))</f>
        <v>0.33333333333333337</v>
      </c>
      <c r="AM210" s="40">
        <f t="shared" ref="AM210" si="3878">AL210+((AL214-AM214)+(AL215-AM215))*(AL210/SUM(AL209:AL213))</f>
        <v>0.33333333333333337</v>
      </c>
      <c r="AN210" s="40">
        <f t="shared" ref="AN210" si="3879">AM210+((AM214-AN214)+(AM215-AN215))*(AM210/SUM(AM209:AM213))</f>
        <v>0.33333333333333337</v>
      </c>
      <c r="AO210" s="40">
        <f t="shared" ref="AO210" si="3880">AN210+((AN214-AO214)+(AN215-AO215))*(AN210/SUM(AN209:AN213))</f>
        <v>0.33333333333333337</v>
      </c>
      <c r="AP210" s="40">
        <f t="shared" ref="AP210" si="3881">AO210+((AO214-AP214)+(AO215-AP215))*(AO210/SUM(AO209:AO213))</f>
        <v>0.33333333333333337</v>
      </c>
      <c r="AQ210" s="40">
        <f t="shared" ref="AQ210" si="3882">AP210+((AP214-AQ214)+(AP215-AQ215))*(AP210/SUM(AP209:AP213))</f>
        <v>0.33333333333333337</v>
      </c>
      <c r="AR210" s="40">
        <f t="shared" ref="AR210" si="3883">AQ210+((AQ214-AR214)+(AQ215-AR215))*(AQ210/SUM(AQ209:AQ213))</f>
        <v>0.33333333333333337</v>
      </c>
      <c r="AS210" s="41">
        <f t="shared" ref="AS210" si="3884">AR210+((AR214-AS214)+(AR215-AS215))*(AR210/SUM(AR209:AR213))</f>
        <v>0.33333333333333337</v>
      </c>
      <c r="AU210" s="10" cm="1">
        <f t="array" ref="AU210">IF($D210="","",INDEX('Data - CO2'!$B$5:$AP$53,MATCH(Kulturmodeller!$D210,'Data - CO2'!$A$5:$A$53,0),AU$20)*E210)</f>
        <v>0</v>
      </c>
      <c r="AV210" cm="1">
        <f t="array" ref="AV210">IF($D210="","",INDEX('Data - CO2'!$B$5:$AP$53,MATCH(Kulturmodeller!$D210,'Data - CO2'!$A$5:$A$53,0),AV$20)*F210)</f>
        <v>0.89481128574401536</v>
      </c>
      <c r="AW210" cm="1">
        <f t="array" ref="AW210">IF($D210="","",INDEX('Data - CO2'!$B$5:$AP$53,MATCH(Kulturmodeller!$D210,'Data - CO2'!$A$5:$A$53,0),AW$20)*G210)</f>
        <v>5.96540857162677</v>
      </c>
      <c r="AX210" cm="1">
        <f t="array" ref="AX210">IF($D210="","",INDEX('Data - CO2'!$B$5:$AP$53,MATCH(Kulturmodeller!$D210,'Data - CO2'!$A$5:$A$53,0),AX$20)*H210)</f>
        <v>15.465874074587919</v>
      </c>
      <c r="AY210" cm="1">
        <f t="array" ref="AY210">IF($D210="","",INDEX('Data - CO2'!$B$5:$AP$53,MATCH(Kulturmodeller!$D210,'Data - CO2'!$A$5:$A$53,0),AY$20)*I210)</f>
        <v>32.036453440217834</v>
      </c>
      <c r="AZ210" cm="1">
        <f t="array" ref="AZ210">IF($D210="","",INDEX('Data - CO2'!$B$5:$AP$53,MATCH(Kulturmodeller!$D210,'Data - CO2'!$A$5:$A$53,0),AZ$20)*J210*$B208)</f>
        <v>64.457934069306489</v>
      </c>
      <c r="BA210" cm="1">
        <f t="array" ref="BA210">IF($D210="","",INDEX('Data - CO2'!$B$5:$AP$53,MATCH(Kulturmodeller!$D210,'Data - CO2'!$A$5:$A$53,0),BA$20)*K210*$B208)</f>
        <v>90.58401075879064</v>
      </c>
      <c r="BB210" cm="1">
        <f t="array" ref="BB210">IF($D210="","",INDEX('Data - CO2'!$B$5:$AP$53,MATCH(Kulturmodeller!$D210,'Data - CO2'!$A$5:$A$53,0),BB$20)*L210*$B208)</f>
        <v>101.7551400472838</v>
      </c>
      <c r="BC210" cm="1">
        <f t="array" ref="BC210">IF($D210="","",INDEX('Data - CO2'!$B$5:$AP$53,MATCH(Kulturmodeller!$D210,'Data - CO2'!$A$5:$A$53,0),BC$20)*M210*$B208)</f>
        <v>110.28857548858663</v>
      </c>
      <c r="BD210" cm="1">
        <f t="array" ref="BD210">IF($D210="","",INDEX('Data - CO2'!$B$5:$AP$53,MATCH(Kulturmodeller!$D210,'Data - CO2'!$A$5:$A$53,0),BD$20)*N210*$B208)</f>
        <v>118.42327619023112</v>
      </c>
      <c r="BE210" cm="1">
        <f t="array" ref="BE210">IF($D210="","",INDEX('Data - CO2'!$B$5:$AP$53,MATCH(Kulturmodeller!$D210,'Data - CO2'!$A$5:$A$53,0),BE$20)*O210*$B208)</f>
        <v>125.08898875748845</v>
      </c>
      <c r="BF210" cm="1">
        <f t="array" ref="BF210">IF($D210="","",INDEX('Data - CO2'!$B$5:$AP$53,MATCH(Kulturmodeller!$D210,'Data - CO2'!$A$5:$A$53,0),BF$20)*P210*$B208)</f>
        <v>132.15897081768418</v>
      </c>
      <c r="BG210" cm="1">
        <f t="array" ref="BG210">IF($D210="","",INDEX('Data - CO2'!$B$5:$AP$53,MATCH(Kulturmodeller!$D210,'Data - CO2'!$A$5:$A$53,0),BG$20)*Q210*$B208)</f>
        <v>138.23823104403823</v>
      </c>
      <c r="BH210" cm="1">
        <f t="array" ref="BH210">IF($D210="","",INDEX('Data - CO2'!$B$5:$AP$53,MATCH(Kulturmodeller!$D210,'Data - CO2'!$A$5:$A$53,0),BH$20)*R210*$B208)</f>
        <v>142.45791319279326</v>
      </c>
      <c r="BI210" cm="1">
        <f t="array" ref="BI210">IF($D210="","",INDEX('Data - CO2'!$B$5:$AP$53,MATCH(Kulturmodeller!$D210,'Data - CO2'!$A$5:$A$53,0),BI$20)*S210*$B208)</f>
        <v>146.11196386565783</v>
      </c>
      <c r="BJ210" cm="1">
        <f t="array" ref="BJ210">IF($D210="","",INDEX('Data - CO2'!$B$5:$AP$53,MATCH(Kulturmodeller!$D210,'Data - CO2'!$A$5:$A$53,0),BJ$20)*T210*$B208)</f>
        <v>149.32693369297527</v>
      </c>
      <c r="BK210" cm="1">
        <f t="array" ref="BK210">IF($D210="","",INDEX('Data - CO2'!$B$5:$AP$53,MATCH(Kulturmodeller!$D210,'Data - CO2'!$A$5:$A$53,0),BK$20)*U210*$B208)</f>
        <v>0.99423476193779492</v>
      </c>
      <c r="BL210" cm="1">
        <f t="array" ref="BL210">IF($D210="","",INDEX('Data - CO2'!$B$5:$AP$53,MATCH(Kulturmodeller!$D210,'Data - CO2'!$A$5:$A$53,0),BL$20)*V210*$B208)</f>
        <v>6.6282317462519673</v>
      </c>
      <c r="BM210" cm="1">
        <f t="array" ref="BM210">IF($D210="","",INDEX('Data - CO2'!$B$5:$AP$53,MATCH(Kulturmodeller!$D210,'Data - CO2'!$A$5:$A$53,0),BM$20)*W210*$B208)</f>
        <v>16.570579365629914</v>
      </c>
      <c r="BN210" cm="1">
        <f t="array" ref="BN210">IF($D210="","",INDEX('Data - CO2'!$B$5:$AP$53,MATCH(Kulturmodeller!$D210,'Data - CO2'!$A$5:$A$53,0),BN$20)*X210*$B208)</f>
        <v>33.141158731259829</v>
      </c>
      <c r="BO210" cm="1">
        <f t="array" ref="BO210">IF($D210="","",INDEX('Data - CO2'!$B$5:$AP$53,MATCH(Kulturmodeller!$D210,'Data - CO2'!$A$5:$A$53,0),BO$20)*Y210*$B208)</f>
        <v>64.457934069306489</v>
      </c>
      <c r="BP210" cm="1">
        <f t="array" ref="BP210">IF($D210="","",INDEX('Data - CO2'!$B$5:$AP$53,MATCH(Kulturmodeller!$D210,'Data - CO2'!$A$5:$A$53,0),BP$20)*Z210*$B208)</f>
        <v>90.58401075879064</v>
      </c>
      <c r="BQ210" cm="1">
        <f t="array" ref="BQ210">IF($D210="","",INDEX('Data - CO2'!$B$5:$AP$53,MATCH(Kulturmodeller!$D210,'Data - CO2'!$A$5:$A$53,0),BQ$20)*AA210*$B208)</f>
        <v>101.7551400472838</v>
      </c>
      <c r="BR210" cm="1">
        <f t="array" ref="BR210">IF($D210="","",INDEX('Data - CO2'!$B$5:$AP$53,MATCH(Kulturmodeller!$D210,'Data - CO2'!$A$5:$A$53,0),BR$20)*AB210*$B208)</f>
        <v>110.28857548858663</v>
      </c>
      <c r="BS210" cm="1">
        <f t="array" ref="BS210">IF($D210="","",INDEX('Data - CO2'!$B$5:$AP$53,MATCH(Kulturmodeller!$D210,'Data - CO2'!$A$5:$A$53,0),BS$20)*AC210*$B208)</f>
        <v>118.42327619023112</v>
      </c>
      <c r="BT210" cm="1">
        <f t="array" ref="BT210">IF($D210="","",INDEX('Data - CO2'!$B$5:$AP$53,MATCH(Kulturmodeller!$D210,'Data - CO2'!$A$5:$A$53,0),BT$20)*AD210*$B208)</f>
        <v>125.08898875748845</v>
      </c>
      <c r="BU210" cm="1">
        <f t="array" ref="BU210">IF($D210="","",INDEX('Data - CO2'!$B$5:$AP$53,MATCH(Kulturmodeller!$D210,'Data - CO2'!$A$5:$A$53,0),BU$20)*AE210*$B208)</f>
        <v>132.15897081768418</v>
      </c>
      <c r="BV210" cm="1">
        <f t="array" ref="BV210">IF($D210="","",INDEX('Data - CO2'!$B$5:$AP$53,MATCH(Kulturmodeller!$D210,'Data - CO2'!$A$5:$A$53,0),BV$20)*AF210*$B208)</f>
        <v>138.23823104403823</v>
      </c>
      <c r="BW210" cm="1">
        <f t="array" ref="BW210">IF($D210="","",INDEX('Data - CO2'!$B$5:$AP$53,MATCH(Kulturmodeller!$D210,'Data - CO2'!$A$5:$A$53,0),BW$20)*AG210*$B208)</f>
        <v>142.45791319279326</v>
      </c>
      <c r="BX210" cm="1">
        <f t="array" ref="BX210">IF($D210="","",INDEX('Data - CO2'!$B$5:$AP$53,MATCH(Kulturmodeller!$D210,'Data - CO2'!$A$5:$A$53,0),BX$20)*AH210*$B208)</f>
        <v>146.11196386565783</v>
      </c>
      <c r="BY210" cm="1">
        <f t="array" ref="BY210">IF($D210="","",INDEX('Data - CO2'!$B$5:$AP$53,MATCH(Kulturmodeller!$D210,'Data - CO2'!$A$5:$A$53,0),BY$20)*AI210*$B208)</f>
        <v>149.32693369297527</v>
      </c>
      <c r="BZ210" cm="1">
        <f t="array" ref="BZ210">IF($D210="","",INDEX('Data - CO2'!$B$5:$AP$53,MATCH(Kulturmodeller!$D210,'Data - CO2'!$A$5:$A$53,0),BZ$20)*AJ210*$B208)</f>
        <v>0.99423476193779492</v>
      </c>
      <c r="CA210" cm="1">
        <f t="array" ref="CA210">IF($D210="","",INDEX('Data - CO2'!$B$5:$AP$53,MATCH(Kulturmodeller!$D210,'Data - CO2'!$A$5:$A$53,0),CA$20)*AK210*$B208)</f>
        <v>6.6282317462519673</v>
      </c>
      <c r="CB210" cm="1">
        <f t="array" ref="CB210">IF($D210="","",INDEX('Data - CO2'!$B$5:$AP$53,MATCH(Kulturmodeller!$D210,'Data - CO2'!$A$5:$A$53,0),CB$20)*AL210*$B208)</f>
        <v>16.570579365629914</v>
      </c>
      <c r="CC210" cm="1">
        <f t="array" ref="CC210">IF($D210="","",INDEX('Data - CO2'!$B$5:$AP$53,MATCH(Kulturmodeller!$D210,'Data - CO2'!$A$5:$A$53,0),CC$20)*AM210*$B208)</f>
        <v>33.141158731259829</v>
      </c>
      <c r="CD210" cm="1">
        <f t="array" ref="CD210">IF($D210="","",INDEX('Data - CO2'!$B$5:$AP$53,MATCH(Kulturmodeller!$D210,'Data - CO2'!$A$5:$A$53,0),CD$20)*AN210*$B208)</f>
        <v>64.457934069306489</v>
      </c>
      <c r="CE210" cm="1">
        <f t="array" ref="CE210">IF($D210="","",INDEX('Data - CO2'!$B$5:$AP$53,MATCH(Kulturmodeller!$D210,'Data - CO2'!$A$5:$A$53,0),CE$20)*AO210*$B208)</f>
        <v>90.58401075879064</v>
      </c>
      <c r="CF210" cm="1">
        <f t="array" ref="CF210">IF($D210="","",INDEX('Data - CO2'!$B$5:$AP$53,MATCH(Kulturmodeller!$D210,'Data - CO2'!$A$5:$A$53,0),CF$20)*AP210*$B208)</f>
        <v>101.7551400472838</v>
      </c>
      <c r="CG210" cm="1">
        <f t="array" ref="CG210">IF($D210="","",INDEX('Data - CO2'!$B$5:$AP$53,MATCH(Kulturmodeller!$D210,'Data - CO2'!$A$5:$A$53,0),CG$20)*AQ210*$B208)</f>
        <v>110.28857548858663</v>
      </c>
      <c r="CH210" cm="1">
        <f t="array" ref="CH210">IF($D210="","",INDEX('Data - CO2'!$B$5:$AP$53,MATCH(Kulturmodeller!$D210,'Data - CO2'!$A$5:$A$53,0),CH$20)*AR210*$B208)</f>
        <v>118.42327619023112</v>
      </c>
      <c r="CI210" s="11" cm="1">
        <f t="array" ref="CI210">IF($D210="","",INDEX('Data - CO2'!$B$5:$AP$53,MATCH(Kulturmodeller!$D210,'Data - CO2'!$A$5:$A$53,0),CI$20)*AS210*$B208)</f>
        <v>125.08898875748845</v>
      </c>
    </row>
    <row r="211" spans="1:87" x14ac:dyDescent="0.3">
      <c r="A211" s="33" t="s">
        <v>83</v>
      </c>
      <c r="B211" s="33"/>
      <c r="C211" s="124" t="str">
        <f>'Katalog over Kulturmodeller '!F78</f>
        <v>LØV - valgfri</v>
      </c>
      <c r="D211" s="125" t="s">
        <v>218</v>
      </c>
      <c r="E211" s="151">
        <f>'Katalog over Kulturmodeller '!W78</f>
        <v>0.1</v>
      </c>
      <c r="F211" s="40">
        <f>E211+((E214-F214)+(E215-F215))*(E211/SUM(E209:E213))</f>
        <v>0.1</v>
      </c>
      <c r="G211" s="40">
        <f t="shared" ref="G211" si="3885">F211+((F214-G214)+(F215-G215))*(F211/SUM(F209:F213))</f>
        <v>0.1</v>
      </c>
      <c r="H211" s="40">
        <f t="shared" ref="H211" si="3886">G211+((G214-H214)+(G215-H215))*(G211/SUM(G209:G213))</f>
        <v>0.10370370370370371</v>
      </c>
      <c r="I211" s="40">
        <f t="shared" ref="I211" si="3887">H211+((H214-I214)+(H215-I215))*(H211/SUM(H209:H213))</f>
        <v>0.10740740740740742</v>
      </c>
      <c r="J211" s="40">
        <f t="shared" ref="J211" si="3888">I211+((I214-J214)+(I215-J215))*(I211/SUM(I209:I213))</f>
        <v>0.11111111111111113</v>
      </c>
      <c r="K211" s="40">
        <f t="shared" ref="K211" si="3889">J211+((J214-K214)+(J215-K215))*(J211/SUM(J209:J213))</f>
        <v>0.11111111111111113</v>
      </c>
      <c r="L211" s="40">
        <f t="shared" ref="L211" si="3890">K211+((K214-L214)+(K215-L215))*(K211/SUM(K209:K213))</f>
        <v>0.11111111111111113</v>
      </c>
      <c r="M211" s="40">
        <f t="shared" ref="M211" si="3891">L211+((L214-M214)+(L215-M215))*(L211/SUM(L209:L213))</f>
        <v>0.11111111111111113</v>
      </c>
      <c r="N211" s="40">
        <f t="shared" ref="N211" si="3892">M211+((M214-N214)+(M215-N215))*(M211/SUM(M209:M213))</f>
        <v>0.11111111111111113</v>
      </c>
      <c r="O211" s="40">
        <f t="shared" ref="O211" si="3893">N211+((N214-O214)+(N215-O215))*(N211/SUM(N209:N213))</f>
        <v>0.11111111111111113</v>
      </c>
      <c r="P211" s="40">
        <f t="shared" ref="P211" si="3894">O211+((O214-P214)+(O215-P215))*(O211/SUM(O209:O213))</f>
        <v>0.11111111111111113</v>
      </c>
      <c r="Q211" s="40">
        <f t="shared" ref="Q211" si="3895">P211+((P214-Q214)+(P215-Q215))*(P211/SUM(P209:P213))</f>
        <v>0.11111111111111113</v>
      </c>
      <c r="R211" s="40">
        <f t="shared" ref="R211" si="3896">Q211+((Q214-R214)+(Q215-R215))*(Q211/SUM(Q209:Q213))</f>
        <v>0.11111111111111113</v>
      </c>
      <c r="S211" s="40">
        <f t="shared" ref="S211" si="3897">R211+((R214-S214)+(R215-S215))*(R211/SUM(R209:R213))</f>
        <v>0.11111111111111113</v>
      </c>
      <c r="T211" s="40">
        <f t="shared" ref="T211" si="3898">S211+((S214-T214)+(S215-T215))*(S211/SUM(S209:S213))</f>
        <v>0.11111111111111113</v>
      </c>
      <c r="U211" s="40">
        <f t="shared" ref="U211" si="3899">T211+((T214-U214)+(T215-U215))*(T211/SUM(T209:T213))</f>
        <v>0.11111111111111113</v>
      </c>
      <c r="V211" s="40">
        <f t="shared" ref="V211" si="3900">U211+((U214-V214)+(U215-V215))*(U211/SUM(U209:U213))</f>
        <v>0.11111111111111113</v>
      </c>
      <c r="W211" s="40">
        <f t="shared" ref="W211" si="3901">V211+((V214-W214)+(V215-W215))*(V211/SUM(V209:V213))</f>
        <v>0.11111111111111113</v>
      </c>
      <c r="X211" s="40">
        <f t="shared" ref="X211" si="3902">W211+((W214-X214)+(W215-X215))*(W211/SUM(W209:W213))</f>
        <v>0.11111111111111113</v>
      </c>
      <c r="Y211" s="40">
        <f t="shared" ref="Y211" si="3903">X211+((X214-Y214)+(X215-Y215))*(X211/SUM(X209:X213))</f>
        <v>0.11111111111111113</v>
      </c>
      <c r="Z211" s="40">
        <f t="shared" ref="Z211" si="3904">Y211+((Y214-Z214)+(Y215-Z215))*(Y211/SUM(Y209:Y213))</f>
        <v>0.11111111111111113</v>
      </c>
      <c r="AA211" s="40">
        <f t="shared" ref="AA211" si="3905">Z211+((Z214-AA214)+(Z215-AA215))*(Z211/SUM(Z209:Z213))</f>
        <v>0.11111111111111113</v>
      </c>
      <c r="AB211" s="40">
        <f t="shared" ref="AB211" si="3906">AA211+((AA214-AB214)+(AA215-AB215))*(AA211/SUM(AA209:AA213))</f>
        <v>0.11111111111111113</v>
      </c>
      <c r="AC211" s="40">
        <f t="shared" ref="AC211" si="3907">AB211+((AB214-AC214)+(AB215-AC215))*(AB211/SUM(AB209:AB213))</f>
        <v>0.11111111111111113</v>
      </c>
      <c r="AD211" s="40">
        <f t="shared" ref="AD211" si="3908">AC211+((AC214-AD214)+(AC215-AD215))*(AC211/SUM(AC209:AC213))</f>
        <v>0.11111111111111113</v>
      </c>
      <c r="AE211" s="40">
        <f t="shared" ref="AE211" si="3909">AD211+((AD214-AE214)+(AD215-AE215))*(AD211/SUM(AD209:AD213))</f>
        <v>0.11111111111111113</v>
      </c>
      <c r="AF211" s="40">
        <f t="shared" ref="AF211" si="3910">AE211+((AE214-AF214)+(AE215-AF215))*(AE211/SUM(AE209:AE213))</f>
        <v>0.11111111111111113</v>
      </c>
      <c r="AG211" s="40">
        <f t="shared" ref="AG211" si="3911">AF211+((AF214-AG214)+(AF215-AG215))*(AF211/SUM(AF209:AF213))</f>
        <v>0.11111111111111113</v>
      </c>
      <c r="AH211" s="40">
        <f t="shared" ref="AH211" si="3912">AG211+((AG214-AH214)+(AG215-AH215))*(AG211/SUM(AG209:AG213))</f>
        <v>0.11111111111111113</v>
      </c>
      <c r="AI211" s="40">
        <f t="shared" ref="AI211" si="3913">AH211+((AH214-AI214)+(AH215-AI215))*(AH211/SUM(AH209:AH213))</f>
        <v>0.11111111111111113</v>
      </c>
      <c r="AJ211" s="40">
        <f t="shared" ref="AJ211" si="3914">AI211+((AI214-AJ214)+(AI215-AJ215))*(AI211/SUM(AI209:AI213))</f>
        <v>0.11111111111111113</v>
      </c>
      <c r="AK211" s="40">
        <f t="shared" ref="AK211" si="3915">AJ211+((AJ214-AK214)+(AJ215-AK215))*(AJ211/SUM(AJ209:AJ213))</f>
        <v>0.11111111111111113</v>
      </c>
      <c r="AL211" s="40">
        <f t="shared" ref="AL211" si="3916">AK211+((AK214-AL214)+(AK215-AL215))*(AK211/SUM(AK209:AK213))</f>
        <v>0.11111111111111113</v>
      </c>
      <c r="AM211" s="40">
        <f t="shared" ref="AM211" si="3917">AL211+((AL214-AM214)+(AL215-AM215))*(AL211/SUM(AL209:AL213))</f>
        <v>0.11111111111111113</v>
      </c>
      <c r="AN211" s="40">
        <f t="shared" ref="AN211" si="3918">AM211+((AM214-AN214)+(AM215-AN215))*(AM211/SUM(AM209:AM213))</f>
        <v>0.11111111111111113</v>
      </c>
      <c r="AO211" s="40">
        <f t="shared" ref="AO211" si="3919">AN211+((AN214-AO214)+(AN215-AO215))*(AN211/SUM(AN209:AN213))</f>
        <v>0.11111111111111113</v>
      </c>
      <c r="AP211" s="40">
        <f t="shared" ref="AP211" si="3920">AO211+((AO214-AP214)+(AO215-AP215))*(AO211/SUM(AO209:AO213))</f>
        <v>0.11111111111111113</v>
      </c>
      <c r="AQ211" s="40">
        <f t="shared" ref="AQ211" si="3921">AP211+((AP214-AQ214)+(AP215-AQ215))*(AP211/SUM(AP209:AP213))</f>
        <v>0.11111111111111113</v>
      </c>
      <c r="AR211" s="40">
        <f t="shared" ref="AR211" si="3922">AQ211+((AQ214-AR214)+(AQ215-AR215))*(AQ211/SUM(AQ209:AQ213))</f>
        <v>0.11111111111111113</v>
      </c>
      <c r="AS211" s="41">
        <f t="shared" ref="AS211" si="3923">AR211+((AR214-AS214)+(AR215-AS215))*(AR211/SUM(AR209:AR213))</f>
        <v>0.11111111111111113</v>
      </c>
      <c r="AU211" s="10" cm="1">
        <f t="array" ref="AU211">IF($D211="","",INDEX('Data - CO2'!$B$5:$AP$53,MATCH(Kulturmodeller!$D211,'Data - CO2'!$A$5:$A$53,0),AU$20)*E211)</f>
        <v>0</v>
      </c>
      <c r="AV211" cm="1">
        <f t="array" ref="AV211">IF($D211="","",INDEX('Data - CO2'!$B$5:$AP$53,MATCH(Kulturmodeller!$D211,'Data - CO2'!$A$5:$A$53,0),AV$20)*F211)</f>
        <v>8.7965870673630375E-2</v>
      </c>
      <c r="AW211" cm="1">
        <f t="array" ref="AW211">IF($D211="","",INDEX('Data - CO2'!$B$5:$AP$53,MATCH(Kulturmodeller!$D211,'Data - CO2'!$A$5:$A$53,0),AW$20)*G211)</f>
        <v>0.58643913782420254</v>
      </c>
      <c r="AX211" cm="1">
        <f t="array" ref="AX211">IF($D211="","",INDEX('Data - CO2'!$B$5:$AP$53,MATCH(Kulturmodeller!$D211,'Data - CO2'!$A$5:$A$53,0),AX$20)*H211)</f>
        <v>1.5203977647294138</v>
      </c>
      <c r="AY211" cm="1">
        <f t="array" ref="AY211">IF($D211="","",INDEX('Data - CO2'!$B$5:$AP$53,MATCH(Kulturmodeller!$D211,'Data - CO2'!$A$5:$A$53,0),AY$20)*I211)</f>
        <v>3.1493953697966433</v>
      </c>
      <c r="AZ211" cm="1">
        <f t="array" ref="AZ211">IF($D211="","",INDEX('Data - CO2'!$B$5:$AP$53,MATCH(Kulturmodeller!$D211,'Data - CO2'!$A$5:$A$53,0),AZ$20)*J211*$B208)</f>
        <v>8.5059137316072295</v>
      </c>
      <c r="BA211" cm="1">
        <f t="array" ref="BA211">IF($D211="","",INDEX('Data - CO2'!$B$5:$AP$53,MATCH(Kulturmodeller!$D211,'Data - CO2'!$A$5:$A$53,0),BA$20)*K211*$B208)</f>
        <v>16.152224060422395</v>
      </c>
      <c r="BB211" cm="1">
        <f t="array" ref="BB211">IF($D211="","",INDEX('Data - CO2'!$B$5:$AP$53,MATCH(Kulturmodeller!$D211,'Data - CO2'!$A$5:$A$53,0),BB$20)*L211*$B208)</f>
        <v>23.817410527678945</v>
      </c>
      <c r="BC211" cm="1">
        <f t="array" ref="BC211">IF($D211="","",INDEX('Data - CO2'!$B$5:$AP$53,MATCH(Kulturmodeller!$D211,'Data - CO2'!$A$5:$A$53,0),BC$20)*M211*$B208)</f>
        <v>26.738574126067483</v>
      </c>
      <c r="BD211" cm="1">
        <f t="array" ref="BD211">IF($D211="","",INDEX('Data - CO2'!$B$5:$AP$53,MATCH(Kulturmodeller!$D211,'Data - CO2'!$A$5:$A$53,0),BD$20)*N211*$B208)</f>
        <v>29.555174369220808</v>
      </c>
      <c r="BE211" cm="1">
        <f t="array" ref="BE211">IF($D211="","",INDEX('Data - CO2'!$B$5:$AP$53,MATCH(Kulturmodeller!$D211,'Data - CO2'!$A$5:$A$53,0),BE$20)*O211*$B208)</f>
        <v>32.698023881959678</v>
      </c>
      <c r="BF211" cm="1">
        <f t="array" ref="BF211">IF($D211="","",INDEX('Data - CO2'!$B$5:$AP$53,MATCH(Kulturmodeller!$D211,'Data - CO2'!$A$5:$A$53,0),BF$20)*P211*$B208)</f>
        <v>35.856164002972754</v>
      </c>
      <c r="BG211" cm="1">
        <f t="array" ref="BG211">IF($D211="","",INDEX('Data - CO2'!$B$5:$AP$53,MATCH(Kulturmodeller!$D211,'Data - CO2'!$A$5:$A$53,0),BG$20)*Q211*$B208)</f>
        <v>39.067901275777317</v>
      </c>
      <c r="BH211" cm="1">
        <f t="array" ref="BH211">IF($D211="","",INDEX('Data - CO2'!$B$5:$AP$53,MATCH(Kulturmodeller!$D211,'Data - CO2'!$A$5:$A$53,0),BH$20)*R211*$B208)</f>
        <v>42.232304290814938</v>
      </c>
      <c r="BI211" cm="1">
        <f t="array" ref="BI211">IF($D211="","",INDEX('Data - CO2'!$B$5:$AP$53,MATCH(Kulturmodeller!$D211,'Data - CO2'!$A$5:$A$53,0),BI$20)*S211*$B208)</f>
        <v>45.2316419530042</v>
      </c>
      <c r="BJ211" cm="1">
        <f t="array" ref="BJ211">IF($D211="","",INDEX('Data - CO2'!$B$5:$AP$53,MATCH(Kulturmodeller!$D211,'Data - CO2'!$A$5:$A$53,0),BJ$20)*T211*$B208)</f>
        <v>48.190731544468953</v>
      </c>
      <c r="BK211" cm="1">
        <f t="array" ref="BK211">IF($D211="","",INDEX('Data - CO2'!$B$5:$AP$53,MATCH(Kulturmodeller!$D211,'Data - CO2'!$A$5:$A$53,0),BK$20)*U211*$B208)</f>
        <v>51.130206802805922</v>
      </c>
      <c r="BL211" cm="1">
        <f t="array" ref="BL211">IF($D211="","",INDEX('Data - CO2'!$B$5:$AP$53,MATCH(Kulturmodeller!$D211,'Data - CO2'!$A$5:$A$53,0),BL$20)*V211*$B208)</f>
        <v>53.339139931175509</v>
      </c>
      <c r="BM211" cm="1">
        <f t="array" ref="BM211">IF($D211="","",INDEX('Data - CO2'!$B$5:$AP$53,MATCH(Kulturmodeller!$D211,'Data - CO2'!$A$5:$A$53,0),BM$20)*W211*$B208)</f>
        <v>54.632663062091986</v>
      </c>
      <c r="BN211" cm="1">
        <f t="array" ref="BN211">IF($D211="","",INDEX('Data - CO2'!$B$5:$AP$53,MATCH(Kulturmodeller!$D211,'Data - CO2'!$A$5:$A$53,0),BN$20)*X211*$B208)</f>
        <v>56.011604170538405</v>
      </c>
      <c r="BO211" cm="1">
        <f t="array" ref="BO211">IF($D211="","",INDEX('Data - CO2'!$B$5:$AP$53,MATCH(Kulturmodeller!$D211,'Data - CO2'!$A$5:$A$53,0),BO$20)*Y211*$B208)</f>
        <v>57.202993085493716</v>
      </c>
      <c r="BP211" cm="1">
        <f t="array" ref="BP211">IF($D211="","",INDEX('Data - CO2'!$B$5:$AP$53,MATCH(Kulturmodeller!$D211,'Data - CO2'!$A$5:$A$53,0),BP$20)*Z211*$B208)</f>
        <v>58.544046723618457</v>
      </c>
      <c r="BQ211" cm="1">
        <f t="array" ref="BQ211">IF($D211="","",INDEX('Data - CO2'!$B$5:$AP$53,MATCH(Kulturmodeller!$D211,'Data - CO2'!$A$5:$A$53,0),BQ$20)*AA211*$B208)</f>
        <v>59.659211718819861</v>
      </c>
      <c r="BR211" cm="1">
        <f t="array" ref="BR211">IF($D211="","",INDEX('Data - CO2'!$B$5:$AP$53,MATCH(Kulturmodeller!$D211,'Data - CO2'!$A$5:$A$53,0),BR$20)*AB211*$B208)</f>
        <v>60.738062266307161</v>
      </c>
      <c r="BS211" cm="1">
        <f t="array" ref="BS211">IF($D211="","",INDEX('Data - CO2'!$B$5:$AP$53,MATCH(Kulturmodeller!$D211,'Data - CO2'!$A$5:$A$53,0),BS$20)*AC211*$B208)</f>
        <v>61.827162868525392</v>
      </c>
      <c r="BT211" cm="1">
        <f t="array" ref="BT211">IF($D211="","",INDEX('Data - CO2'!$B$5:$AP$53,MATCH(Kulturmodeller!$D211,'Data - CO2'!$A$5:$A$53,0),BT$20)*AD211*$B208)</f>
        <v>62.898096049814875</v>
      </c>
      <c r="BU211" cm="1">
        <f t="array" ref="BU211">IF($D211="","",INDEX('Data - CO2'!$B$5:$AP$53,MATCH(Kulturmodeller!$D211,'Data - CO2'!$A$5:$A$53,0),BU$20)*AE211*$B208)</f>
        <v>63.616881993493585</v>
      </c>
      <c r="BV211" cm="1">
        <f t="array" ref="BV211">IF($D211="","",INDEX('Data - CO2'!$B$5:$AP$53,MATCH(Kulturmodeller!$D211,'Data - CO2'!$A$5:$A$53,0),BV$20)*AF211*$B208)</f>
        <v>64.727633652385649</v>
      </c>
      <c r="BW211" cm="1">
        <f t="array" ref="BW211">IF($D211="","",INDEX('Data - CO2'!$B$5:$AP$53,MATCH(Kulturmodeller!$D211,'Data - CO2'!$A$5:$A$53,0),BW$20)*AG211*$B208)</f>
        <v>65.66959050318205</v>
      </c>
      <c r="BX211" cm="1">
        <f t="array" ref="BX211">IF($D211="","",INDEX('Data - CO2'!$B$5:$AP$53,MATCH(Kulturmodeller!$D211,'Data - CO2'!$A$5:$A$53,0),BX$20)*AH211*$B208)</f>
        <v>9.7739856304033756E-2</v>
      </c>
      <c r="BY211" cm="1">
        <f t="array" ref="BY211">IF($D211="","",INDEX('Data - CO2'!$B$5:$AP$53,MATCH(Kulturmodeller!$D211,'Data - CO2'!$A$5:$A$53,0),BY$20)*AI211*$B208)</f>
        <v>0.65159904202689189</v>
      </c>
      <c r="BZ211" cm="1">
        <f t="array" ref="BZ211">IF($D211="","",INDEX('Data - CO2'!$B$5:$AP$53,MATCH(Kulturmodeller!$D211,'Data - CO2'!$A$5:$A$53,0),BZ$20)*AJ211*$B208)</f>
        <v>1.6289976050672292</v>
      </c>
      <c r="CA211" cm="1">
        <f t="array" ref="CA211">IF($D211="","",INDEX('Data - CO2'!$B$5:$AP$53,MATCH(Kulturmodeller!$D211,'Data - CO2'!$A$5:$A$53,0),CA$20)*AK211*$B208)</f>
        <v>3.2579952101344585</v>
      </c>
      <c r="CB211" cm="1">
        <f t="array" ref="CB211">IF($D211="","",INDEX('Data - CO2'!$B$5:$AP$53,MATCH(Kulturmodeller!$D211,'Data - CO2'!$A$5:$A$53,0),CB$20)*AL211*$B208)</f>
        <v>8.5059137316072295</v>
      </c>
      <c r="CC211" cm="1">
        <f t="array" ref="CC211">IF($D211="","",INDEX('Data - CO2'!$B$5:$AP$53,MATCH(Kulturmodeller!$D211,'Data - CO2'!$A$5:$A$53,0),CC$20)*AM211*$B208)</f>
        <v>16.152224060422395</v>
      </c>
      <c r="CD211" cm="1">
        <f t="array" ref="CD211">IF($D211="","",INDEX('Data - CO2'!$B$5:$AP$53,MATCH(Kulturmodeller!$D211,'Data - CO2'!$A$5:$A$53,0),CD$20)*AN211*$B208)</f>
        <v>23.817410527678945</v>
      </c>
      <c r="CE211" cm="1">
        <f t="array" ref="CE211">IF($D211="","",INDEX('Data - CO2'!$B$5:$AP$53,MATCH(Kulturmodeller!$D211,'Data - CO2'!$A$5:$A$53,0),CE$20)*AO211*$B208)</f>
        <v>26.738574126067483</v>
      </c>
      <c r="CF211" cm="1">
        <f t="array" ref="CF211">IF($D211="","",INDEX('Data - CO2'!$B$5:$AP$53,MATCH(Kulturmodeller!$D211,'Data - CO2'!$A$5:$A$53,0),CF$20)*AP211*$B208)</f>
        <v>29.555174369220808</v>
      </c>
      <c r="CG211" cm="1">
        <f t="array" ref="CG211">IF($D211="","",INDEX('Data - CO2'!$B$5:$AP$53,MATCH(Kulturmodeller!$D211,'Data - CO2'!$A$5:$A$53,0),CG$20)*AQ211*$B208)</f>
        <v>32.698023881959678</v>
      </c>
      <c r="CH211" cm="1">
        <f t="array" ref="CH211">IF($D211="","",INDEX('Data - CO2'!$B$5:$AP$53,MATCH(Kulturmodeller!$D211,'Data - CO2'!$A$5:$A$53,0),CH$20)*AR211*$B208)</f>
        <v>35.856164002972754</v>
      </c>
      <c r="CI211" s="11" cm="1">
        <f t="array" ref="CI211">IF($D211="","",INDEX('Data - CO2'!$B$5:$AP$53,MATCH(Kulturmodeller!$D211,'Data - CO2'!$A$5:$A$53,0),CI$20)*AS211*$B208)</f>
        <v>39.067901275777317</v>
      </c>
    </row>
    <row r="212" spans="1:87" x14ac:dyDescent="0.3">
      <c r="A212" s="33" t="s">
        <v>84</v>
      </c>
      <c r="B212" s="33"/>
      <c r="C212" s="124" t="str">
        <f>'Katalog over Kulturmodeller '!F79</f>
        <v>Juletræer (NGR)</v>
      </c>
      <c r="D212" s="125" t="s">
        <v>634</v>
      </c>
      <c r="E212" s="151">
        <f>'Katalog over Kulturmodeller '!W79</f>
        <v>0</v>
      </c>
      <c r="F212" s="40">
        <f>E212+((E214-F214)+(E215-F215))*(E212/SUM(E209:E213))</f>
        <v>0</v>
      </c>
      <c r="G212" s="40">
        <f t="shared" ref="G212" si="3924">F212+((F214-G214)+(F215-G215))*(F212/SUM(F209:F213))</f>
        <v>0</v>
      </c>
      <c r="H212" s="40">
        <f t="shared" ref="H212" si="3925">G212+((G214-H214)+(G215-H215))*(G212/SUM(G209:G213))</f>
        <v>0</v>
      </c>
      <c r="I212" s="40">
        <f t="shared" ref="I212" si="3926">H212+((H214-I214)+(H215-I215))*(H212/SUM(H209:H213))</f>
        <v>0</v>
      </c>
      <c r="J212" s="40">
        <f t="shared" ref="J212" si="3927">I212+((I214-J214)+(I215-J215))*(I212/SUM(I209:I213))</f>
        <v>0</v>
      </c>
      <c r="K212" s="40">
        <f t="shared" ref="K212" si="3928">J212+((J214-K214)+(J215-K215))*(J212/SUM(J209:J213))</f>
        <v>0</v>
      </c>
      <c r="L212" s="40">
        <f t="shared" ref="L212" si="3929">K212+((K214-L214)+(K215-L215))*(K212/SUM(K209:K213))</f>
        <v>0</v>
      </c>
      <c r="M212" s="40">
        <f t="shared" ref="M212" si="3930">L212+((L214-M214)+(L215-M215))*(L212/SUM(L209:L213))</f>
        <v>0</v>
      </c>
      <c r="N212" s="40">
        <f t="shared" ref="N212" si="3931">M212+((M214-N214)+(M215-N215))*(M212/SUM(M209:M213))</f>
        <v>0</v>
      </c>
      <c r="O212" s="40">
        <f t="shared" ref="O212" si="3932">N212+((N214-O214)+(N215-O215))*(N212/SUM(N209:N213))</f>
        <v>0</v>
      </c>
      <c r="P212" s="40">
        <f t="shared" ref="P212" si="3933">O212+((O214-P214)+(O215-P215))*(O212/SUM(O209:O213))</f>
        <v>0</v>
      </c>
      <c r="Q212" s="40">
        <f t="shared" ref="Q212" si="3934">P212+((P214-Q214)+(P215-Q215))*(P212/SUM(P209:P213))</f>
        <v>0</v>
      </c>
      <c r="R212" s="40">
        <f t="shared" ref="R212" si="3935">Q212+((Q214-R214)+(Q215-R215))*(Q212/SUM(Q209:Q213))</f>
        <v>0</v>
      </c>
      <c r="S212" s="40">
        <f t="shared" ref="S212" si="3936">R212+((R214-S214)+(R215-S215))*(R212/SUM(R209:R213))</f>
        <v>0</v>
      </c>
      <c r="T212" s="40">
        <f t="shared" ref="T212" si="3937">S212+((S214-T214)+(S215-T215))*(S212/SUM(S209:S213))</f>
        <v>0</v>
      </c>
      <c r="U212" s="40">
        <f t="shared" ref="U212" si="3938">T212+((T214-U214)+(T215-U215))*(T212/SUM(T209:T213))</f>
        <v>0</v>
      </c>
      <c r="V212" s="40">
        <f t="shared" ref="V212" si="3939">U212+((U214-V214)+(U215-V215))*(U212/SUM(U209:U213))</f>
        <v>0</v>
      </c>
      <c r="W212" s="40">
        <f t="shared" ref="W212" si="3940">V212+((V214-W214)+(V215-W215))*(V212/SUM(V209:V213))</f>
        <v>0</v>
      </c>
      <c r="X212" s="40">
        <f t="shared" ref="X212" si="3941">W212+((W214-X214)+(W215-X215))*(W212/SUM(W209:W213))</f>
        <v>0</v>
      </c>
      <c r="Y212" s="40">
        <f t="shared" ref="Y212" si="3942">X212+((X214-Y214)+(X215-Y215))*(X212/SUM(X209:X213))</f>
        <v>0</v>
      </c>
      <c r="Z212" s="40">
        <f t="shared" ref="Z212" si="3943">Y212+((Y214-Z214)+(Y215-Z215))*(Y212/SUM(Y209:Y213))</f>
        <v>0</v>
      </c>
      <c r="AA212" s="40">
        <f t="shared" ref="AA212" si="3944">Z212+((Z214-AA214)+(Z215-AA215))*(Z212/SUM(Z209:Z213))</f>
        <v>0</v>
      </c>
      <c r="AB212" s="40">
        <f t="shared" ref="AB212" si="3945">AA212+((AA214-AB214)+(AA215-AB215))*(AA212/SUM(AA209:AA213))</f>
        <v>0</v>
      </c>
      <c r="AC212" s="40">
        <f t="shared" ref="AC212" si="3946">AB212+((AB214-AC214)+(AB215-AC215))*(AB212/SUM(AB209:AB213))</f>
        <v>0</v>
      </c>
      <c r="AD212" s="40">
        <f t="shared" ref="AD212" si="3947">AC212+((AC214-AD214)+(AC215-AD215))*(AC212/SUM(AC209:AC213))</f>
        <v>0</v>
      </c>
      <c r="AE212" s="40">
        <f t="shared" ref="AE212" si="3948">AD212+((AD214-AE214)+(AD215-AE215))*(AD212/SUM(AD209:AD213))</f>
        <v>0</v>
      </c>
      <c r="AF212" s="40">
        <f t="shared" ref="AF212" si="3949">AE212+((AE214-AF214)+(AE215-AF215))*(AE212/SUM(AE209:AE213))</f>
        <v>0</v>
      </c>
      <c r="AG212" s="40">
        <f t="shared" ref="AG212" si="3950">AF212+((AF214-AG214)+(AF215-AG215))*(AF212/SUM(AF209:AF213))</f>
        <v>0</v>
      </c>
      <c r="AH212" s="40">
        <f t="shared" ref="AH212" si="3951">AG212+((AG214-AH214)+(AG215-AH215))*(AG212/SUM(AG209:AG213))</f>
        <v>0</v>
      </c>
      <c r="AI212" s="40">
        <f t="shared" ref="AI212" si="3952">AH212+((AH214-AI214)+(AH215-AI215))*(AH212/SUM(AH209:AH213))</f>
        <v>0</v>
      </c>
      <c r="AJ212" s="40">
        <f t="shared" ref="AJ212" si="3953">AI212+((AI214-AJ214)+(AI215-AJ215))*(AI212/SUM(AI209:AI213))</f>
        <v>0</v>
      </c>
      <c r="AK212" s="40">
        <f t="shared" ref="AK212" si="3954">AJ212+((AJ214-AK214)+(AJ215-AK215))*(AJ212/SUM(AJ209:AJ213))</f>
        <v>0</v>
      </c>
      <c r="AL212" s="40">
        <f t="shared" ref="AL212" si="3955">AK212+((AK214-AL214)+(AK215-AL215))*(AK212/SUM(AK209:AK213))</f>
        <v>0</v>
      </c>
      <c r="AM212" s="40">
        <f t="shared" ref="AM212" si="3956">AL212+((AL214-AM214)+(AL215-AM215))*(AL212/SUM(AL209:AL213))</f>
        <v>0</v>
      </c>
      <c r="AN212" s="40">
        <f t="shared" ref="AN212" si="3957">AM212+((AM214-AN214)+(AM215-AN215))*(AM212/SUM(AM209:AM213))</f>
        <v>0</v>
      </c>
      <c r="AO212" s="40">
        <f t="shared" ref="AO212" si="3958">AN212+((AN214-AO214)+(AN215-AO215))*(AN212/SUM(AN209:AN213))</f>
        <v>0</v>
      </c>
      <c r="AP212" s="40">
        <f t="shared" ref="AP212" si="3959">AO212+((AO214-AP214)+(AO215-AP215))*(AO212/SUM(AO209:AO213))</f>
        <v>0</v>
      </c>
      <c r="AQ212" s="40">
        <f t="shared" ref="AQ212" si="3960">AP212+((AP214-AQ214)+(AP215-AQ215))*(AP212/SUM(AP209:AP213))</f>
        <v>0</v>
      </c>
      <c r="AR212" s="40">
        <f t="shared" ref="AR212" si="3961">AQ212+((AQ214-AR214)+(AQ215-AR215))*(AQ212/SUM(AQ209:AQ213))</f>
        <v>0</v>
      </c>
      <c r="AS212" s="41">
        <f t="shared" ref="AS212" si="3962">AR212+((AR214-AS214)+(AR215-AS215))*(AR212/SUM(AR209:AR213))</f>
        <v>0</v>
      </c>
      <c r="AU212" s="10" cm="1">
        <f t="array" ref="AU212">IF($D212="","",INDEX('Data - CO2'!$B$5:$AP$53,MATCH(Kulturmodeller!$D212,'Data - CO2'!$A$5:$A$53,0),AU$20)*E212)</f>
        <v>0</v>
      </c>
      <c r="AV212" cm="1">
        <f t="array" ref="AV212">IF($D212="","",INDEX('Data - CO2'!$B$5:$AP$53,MATCH(Kulturmodeller!$D212,'Data - CO2'!$A$5:$A$53,0),AV$20)*F212)</f>
        <v>0</v>
      </c>
      <c r="AW212" cm="1">
        <f t="array" ref="AW212">IF($D212="","",INDEX('Data - CO2'!$B$5:$AP$53,MATCH(Kulturmodeller!$D212,'Data - CO2'!$A$5:$A$53,0),AW$20)*G212)</f>
        <v>0</v>
      </c>
      <c r="AX212" cm="1">
        <f t="array" ref="AX212">IF($D212="","",INDEX('Data - CO2'!$B$5:$AP$53,MATCH(Kulturmodeller!$D212,'Data - CO2'!$A$5:$A$53,0),AX$20)*H212)</f>
        <v>0</v>
      </c>
      <c r="AY212" cm="1">
        <f t="array" ref="AY212">IF($D212="","",INDEX('Data - CO2'!$B$5:$AP$53,MATCH(Kulturmodeller!$D212,'Data - CO2'!$A$5:$A$53,0),AY$20)*I212)</f>
        <v>0</v>
      </c>
      <c r="AZ212" cm="1">
        <f t="array" ref="AZ212">IF($D212="","",INDEX('Data - CO2'!$B$5:$AP$53,MATCH(Kulturmodeller!$D212,'Data - CO2'!$A$5:$A$53,0),AZ$20)*J212*$B208)</f>
        <v>0</v>
      </c>
      <c r="BA212" cm="1">
        <f t="array" ref="BA212">IF($D212="","",INDEX('Data - CO2'!$B$5:$AP$53,MATCH(Kulturmodeller!$D212,'Data - CO2'!$A$5:$A$53,0),BA$20)*K212*$B208)</f>
        <v>0</v>
      </c>
      <c r="BB212" cm="1">
        <f t="array" ref="BB212">IF($D212="","",INDEX('Data - CO2'!$B$5:$AP$53,MATCH(Kulturmodeller!$D212,'Data - CO2'!$A$5:$A$53,0),BB$20)*L212*$B208)</f>
        <v>0</v>
      </c>
      <c r="BC212" cm="1">
        <f t="array" ref="BC212">IF($D212="","",INDEX('Data - CO2'!$B$5:$AP$53,MATCH(Kulturmodeller!$D212,'Data - CO2'!$A$5:$A$53,0),BC$20)*M212*$B208)</f>
        <v>0</v>
      </c>
      <c r="BD212" cm="1">
        <f t="array" ref="BD212">IF($D212="","",INDEX('Data - CO2'!$B$5:$AP$53,MATCH(Kulturmodeller!$D212,'Data - CO2'!$A$5:$A$53,0),BD$20)*N212*$B208)</f>
        <v>0</v>
      </c>
      <c r="BE212" cm="1">
        <f t="array" ref="BE212">IF($D212="","",INDEX('Data - CO2'!$B$5:$AP$53,MATCH(Kulturmodeller!$D212,'Data - CO2'!$A$5:$A$53,0),BE$20)*O212*$B208)</f>
        <v>0</v>
      </c>
      <c r="BF212" cm="1">
        <f t="array" ref="BF212">IF($D212="","",INDEX('Data - CO2'!$B$5:$AP$53,MATCH(Kulturmodeller!$D212,'Data - CO2'!$A$5:$A$53,0),BF$20)*P212*$B208)</f>
        <v>0</v>
      </c>
      <c r="BG212" cm="1">
        <f t="array" ref="BG212">IF($D212="","",INDEX('Data - CO2'!$B$5:$AP$53,MATCH(Kulturmodeller!$D212,'Data - CO2'!$A$5:$A$53,0),BG$20)*Q212*$B208)</f>
        <v>0</v>
      </c>
      <c r="BH212" cm="1">
        <f t="array" ref="BH212">IF($D212="","",INDEX('Data - CO2'!$B$5:$AP$53,MATCH(Kulturmodeller!$D212,'Data - CO2'!$A$5:$A$53,0),BH$20)*R212*$B208)</f>
        <v>0</v>
      </c>
      <c r="BI212" cm="1">
        <f t="array" ref="BI212">IF($D212="","",INDEX('Data - CO2'!$B$5:$AP$53,MATCH(Kulturmodeller!$D212,'Data - CO2'!$A$5:$A$53,0),BI$20)*S212*$B208)</f>
        <v>0</v>
      </c>
      <c r="BJ212" cm="1">
        <f t="array" ref="BJ212">IF($D212="","",INDEX('Data - CO2'!$B$5:$AP$53,MATCH(Kulturmodeller!$D212,'Data - CO2'!$A$5:$A$53,0),BJ$20)*T212*$B208)</f>
        <v>0</v>
      </c>
      <c r="BK212" cm="1">
        <f t="array" ref="BK212">IF($D212="","",INDEX('Data - CO2'!$B$5:$AP$53,MATCH(Kulturmodeller!$D212,'Data - CO2'!$A$5:$A$53,0),BK$20)*U212*$B208)</f>
        <v>0</v>
      </c>
      <c r="BL212" cm="1">
        <f t="array" ref="BL212">IF($D212="","",INDEX('Data - CO2'!$B$5:$AP$53,MATCH(Kulturmodeller!$D212,'Data - CO2'!$A$5:$A$53,0),BL$20)*V212*$B208)</f>
        <v>0</v>
      </c>
      <c r="BM212" cm="1">
        <f t="array" ref="BM212">IF($D212="","",INDEX('Data - CO2'!$B$5:$AP$53,MATCH(Kulturmodeller!$D212,'Data - CO2'!$A$5:$A$53,0),BM$20)*W212*$B208)</f>
        <v>0</v>
      </c>
      <c r="BN212" cm="1">
        <f t="array" ref="BN212">IF($D212="","",INDEX('Data - CO2'!$B$5:$AP$53,MATCH(Kulturmodeller!$D212,'Data - CO2'!$A$5:$A$53,0),BN$20)*X212*$B208)</f>
        <v>0</v>
      </c>
      <c r="BO212" cm="1">
        <f t="array" ref="BO212">IF($D212="","",INDEX('Data - CO2'!$B$5:$AP$53,MATCH(Kulturmodeller!$D212,'Data - CO2'!$A$5:$A$53,0),BO$20)*Y212*$B208)</f>
        <v>0</v>
      </c>
      <c r="BP212" cm="1">
        <f t="array" ref="BP212">IF($D212="","",INDEX('Data - CO2'!$B$5:$AP$53,MATCH(Kulturmodeller!$D212,'Data - CO2'!$A$5:$A$53,0),BP$20)*Z212*$B208)</f>
        <v>0</v>
      </c>
      <c r="BQ212" cm="1">
        <f t="array" ref="BQ212">IF($D212="","",INDEX('Data - CO2'!$B$5:$AP$53,MATCH(Kulturmodeller!$D212,'Data - CO2'!$A$5:$A$53,0),BQ$20)*AA212*$B208)</f>
        <v>0</v>
      </c>
      <c r="BR212" cm="1">
        <f t="array" ref="BR212">IF($D212="","",INDEX('Data - CO2'!$B$5:$AP$53,MATCH(Kulturmodeller!$D212,'Data - CO2'!$A$5:$A$53,0),BR$20)*AB212*$B208)</f>
        <v>0</v>
      </c>
      <c r="BS212" cm="1">
        <f t="array" ref="BS212">IF($D212="","",INDEX('Data - CO2'!$B$5:$AP$53,MATCH(Kulturmodeller!$D212,'Data - CO2'!$A$5:$A$53,0),BS$20)*AC212*$B208)</f>
        <v>0</v>
      </c>
      <c r="BT212" cm="1">
        <f t="array" ref="BT212">IF($D212="","",INDEX('Data - CO2'!$B$5:$AP$53,MATCH(Kulturmodeller!$D212,'Data - CO2'!$A$5:$A$53,0),BT$20)*AD212*$B208)</f>
        <v>0</v>
      </c>
      <c r="BU212" cm="1">
        <f t="array" ref="BU212">IF($D212="","",INDEX('Data - CO2'!$B$5:$AP$53,MATCH(Kulturmodeller!$D212,'Data - CO2'!$A$5:$A$53,0),BU$20)*AE212*$B208)</f>
        <v>0</v>
      </c>
      <c r="BV212" cm="1">
        <f t="array" ref="BV212">IF($D212="","",INDEX('Data - CO2'!$B$5:$AP$53,MATCH(Kulturmodeller!$D212,'Data - CO2'!$A$5:$A$53,0),BV$20)*AF212*$B208)</f>
        <v>0</v>
      </c>
      <c r="BW212" cm="1">
        <f t="array" ref="BW212">IF($D212="","",INDEX('Data - CO2'!$B$5:$AP$53,MATCH(Kulturmodeller!$D212,'Data - CO2'!$A$5:$A$53,0),BW$20)*AG212*$B208)</f>
        <v>0</v>
      </c>
      <c r="BX212" cm="1">
        <f t="array" ref="BX212">IF($D212="","",INDEX('Data - CO2'!$B$5:$AP$53,MATCH(Kulturmodeller!$D212,'Data - CO2'!$A$5:$A$53,0),BX$20)*AH212*$B208)</f>
        <v>0</v>
      </c>
      <c r="BY212" cm="1">
        <f t="array" ref="BY212">IF($D212="","",INDEX('Data - CO2'!$B$5:$AP$53,MATCH(Kulturmodeller!$D212,'Data - CO2'!$A$5:$A$53,0),BY$20)*AI212*$B208)</f>
        <v>0</v>
      </c>
      <c r="BZ212" cm="1">
        <f t="array" ref="BZ212">IF($D212="","",INDEX('Data - CO2'!$B$5:$AP$53,MATCH(Kulturmodeller!$D212,'Data - CO2'!$A$5:$A$53,0),BZ$20)*AJ212*$B208)</f>
        <v>0</v>
      </c>
      <c r="CA212" cm="1">
        <f t="array" ref="CA212">IF($D212="","",INDEX('Data - CO2'!$B$5:$AP$53,MATCH(Kulturmodeller!$D212,'Data - CO2'!$A$5:$A$53,0),CA$20)*AK212*$B208)</f>
        <v>0</v>
      </c>
      <c r="CB212" cm="1">
        <f t="array" ref="CB212">IF($D212="","",INDEX('Data - CO2'!$B$5:$AP$53,MATCH(Kulturmodeller!$D212,'Data - CO2'!$A$5:$A$53,0),CB$20)*AL212*$B208)</f>
        <v>0</v>
      </c>
      <c r="CC212" cm="1">
        <f t="array" ref="CC212">IF($D212="","",INDEX('Data - CO2'!$B$5:$AP$53,MATCH(Kulturmodeller!$D212,'Data - CO2'!$A$5:$A$53,0),CC$20)*AM212*$B208)</f>
        <v>0</v>
      </c>
      <c r="CD212" cm="1">
        <f t="array" ref="CD212">IF($D212="","",INDEX('Data - CO2'!$B$5:$AP$53,MATCH(Kulturmodeller!$D212,'Data - CO2'!$A$5:$A$53,0),CD$20)*AN212*$B208)</f>
        <v>0</v>
      </c>
      <c r="CE212" cm="1">
        <f t="array" ref="CE212">IF($D212="","",INDEX('Data - CO2'!$B$5:$AP$53,MATCH(Kulturmodeller!$D212,'Data - CO2'!$A$5:$A$53,0),CE$20)*AO212*$B208)</f>
        <v>0</v>
      </c>
      <c r="CF212" cm="1">
        <f t="array" ref="CF212">IF($D212="","",INDEX('Data - CO2'!$B$5:$AP$53,MATCH(Kulturmodeller!$D212,'Data - CO2'!$A$5:$A$53,0),CF$20)*AP212*$B208)</f>
        <v>0</v>
      </c>
      <c r="CG212" cm="1">
        <f t="array" ref="CG212">IF($D212="","",INDEX('Data - CO2'!$B$5:$AP$53,MATCH(Kulturmodeller!$D212,'Data - CO2'!$A$5:$A$53,0),CG$20)*AQ212*$B208)</f>
        <v>0</v>
      </c>
      <c r="CH212" cm="1">
        <f t="array" ref="CH212">IF($D212="","",INDEX('Data - CO2'!$B$5:$AP$53,MATCH(Kulturmodeller!$D212,'Data - CO2'!$A$5:$A$53,0),CH$20)*AR212*$B208)</f>
        <v>0</v>
      </c>
      <c r="CI212" s="11" cm="1">
        <f t="array" ref="CI212">IF($D212="","",INDEX('Data - CO2'!$B$5:$AP$53,MATCH(Kulturmodeller!$D212,'Data - CO2'!$A$5:$A$53,0),CI$20)*AS212*$B208)</f>
        <v>0</v>
      </c>
    </row>
    <row r="213" spans="1:87" x14ac:dyDescent="0.3">
      <c r="A213" s="42" t="s">
        <v>85</v>
      </c>
      <c r="B213" s="42"/>
      <c r="C213" s="124">
        <f>'Katalog over Kulturmodeller '!F80</f>
        <v>0</v>
      </c>
      <c r="D213" s="129"/>
      <c r="E213" s="140">
        <f>'Katalog over Kulturmodeller '!W80</f>
        <v>0</v>
      </c>
      <c r="F213" s="46">
        <f>E213+((E214-F214)+(E215-F215))*(E213/SUM(E209:E213))</f>
        <v>0</v>
      </c>
      <c r="G213" s="46">
        <f t="shared" ref="G213" si="3963">F213+((F214-G214)+(F215-G215))*(F213/SUM(F209:F213))</f>
        <v>0</v>
      </c>
      <c r="H213" s="46">
        <f t="shared" ref="H213" si="3964">G213+((G214-H214)+(G215-H215))*(G213/SUM(G209:G213))</f>
        <v>0</v>
      </c>
      <c r="I213" s="46">
        <f t="shared" ref="I213" si="3965">H213+((H214-I214)+(H215-I215))*(H213/SUM(H209:H213))</f>
        <v>0</v>
      </c>
      <c r="J213" s="46">
        <f t="shared" ref="J213" si="3966">I213+((I214-J214)+(I215-J215))*(I213/SUM(I209:I213))</f>
        <v>0</v>
      </c>
      <c r="K213" s="46">
        <f t="shared" ref="K213" si="3967">J213+((J214-K214)+(J215-K215))*(J213/SUM(J209:J213))</f>
        <v>0</v>
      </c>
      <c r="L213" s="46">
        <f t="shared" ref="L213" si="3968">K213+((K214-L214)+(K215-L215))*(K213/SUM(K209:K213))</f>
        <v>0</v>
      </c>
      <c r="M213" s="46">
        <f t="shared" ref="M213" si="3969">L213+((L214-M214)+(L215-M215))*(L213/SUM(L209:L213))</f>
        <v>0</v>
      </c>
      <c r="N213" s="46">
        <f t="shared" ref="N213" si="3970">M213+((M214-N214)+(M215-N215))*(M213/SUM(M209:M213))</f>
        <v>0</v>
      </c>
      <c r="O213" s="46">
        <f t="shared" ref="O213" si="3971">N213+((N214-O214)+(N215-O215))*(N213/SUM(N209:N213))</f>
        <v>0</v>
      </c>
      <c r="P213" s="46">
        <f t="shared" ref="P213" si="3972">O213+((O214-P214)+(O215-P215))*(O213/SUM(O209:O213))</f>
        <v>0</v>
      </c>
      <c r="Q213" s="46">
        <f t="shared" ref="Q213" si="3973">P213+((P214-Q214)+(P215-Q215))*(P213/SUM(P209:P213))</f>
        <v>0</v>
      </c>
      <c r="R213" s="46">
        <f t="shared" ref="R213" si="3974">Q213+((Q214-R214)+(Q215-R215))*(Q213/SUM(Q209:Q213))</f>
        <v>0</v>
      </c>
      <c r="S213" s="46">
        <f t="shared" ref="S213" si="3975">R213+((R214-S214)+(R215-S215))*(R213/SUM(R209:R213))</f>
        <v>0</v>
      </c>
      <c r="T213" s="46">
        <f t="shared" ref="T213" si="3976">S213+((S214-T214)+(S215-T215))*(S213/SUM(S209:S213))</f>
        <v>0</v>
      </c>
      <c r="U213" s="46">
        <f t="shared" ref="U213" si="3977">T213+((T214-U214)+(T215-U215))*(T213/SUM(T209:T213))</f>
        <v>0</v>
      </c>
      <c r="V213" s="46">
        <f t="shared" ref="V213" si="3978">U213+((U214-V214)+(U215-V215))*(U213/SUM(U209:U213))</f>
        <v>0</v>
      </c>
      <c r="W213" s="46">
        <f t="shared" ref="W213" si="3979">V213+((V214-W214)+(V215-W215))*(V213/SUM(V209:V213))</f>
        <v>0</v>
      </c>
      <c r="X213" s="46">
        <f t="shared" ref="X213" si="3980">W213+((W214-X214)+(W215-X215))*(W213/SUM(W209:W213))</f>
        <v>0</v>
      </c>
      <c r="Y213" s="46">
        <f t="shared" ref="Y213" si="3981">X213+((X214-Y214)+(X215-Y215))*(X213/SUM(X209:X213))</f>
        <v>0</v>
      </c>
      <c r="Z213" s="46">
        <f t="shared" ref="Z213" si="3982">Y213+((Y214-Z214)+(Y215-Z215))*(Y213/SUM(Y209:Y213))</f>
        <v>0</v>
      </c>
      <c r="AA213" s="46">
        <f t="shared" ref="AA213" si="3983">Z213+((Z214-AA214)+(Z215-AA215))*(Z213/SUM(Z209:Z213))</f>
        <v>0</v>
      </c>
      <c r="AB213" s="46">
        <f t="shared" ref="AB213" si="3984">AA213+((AA214-AB214)+(AA215-AB215))*(AA213/SUM(AA209:AA213))</f>
        <v>0</v>
      </c>
      <c r="AC213" s="46">
        <f t="shared" ref="AC213" si="3985">AB213+((AB214-AC214)+(AB215-AC215))*(AB213/SUM(AB209:AB213))</f>
        <v>0</v>
      </c>
      <c r="AD213" s="46">
        <f t="shared" ref="AD213" si="3986">AC213+((AC214-AD214)+(AC215-AD215))*(AC213/SUM(AC209:AC213))</f>
        <v>0</v>
      </c>
      <c r="AE213" s="46">
        <f t="shared" ref="AE213" si="3987">AD213+((AD214-AE214)+(AD215-AE215))*(AD213/SUM(AD209:AD213))</f>
        <v>0</v>
      </c>
      <c r="AF213" s="46">
        <f t="shared" ref="AF213" si="3988">AE213+((AE214-AF214)+(AE215-AF215))*(AE213/SUM(AE209:AE213))</f>
        <v>0</v>
      </c>
      <c r="AG213" s="46">
        <f t="shared" ref="AG213" si="3989">AF213+((AF214-AG214)+(AF215-AG215))*(AF213/SUM(AF209:AF213))</f>
        <v>0</v>
      </c>
      <c r="AH213" s="46">
        <f t="shared" ref="AH213" si="3990">AG213+((AG214-AH214)+(AG215-AH215))*(AG213/SUM(AG209:AG213))</f>
        <v>0</v>
      </c>
      <c r="AI213" s="46">
        <f t="shared" ref="AI213" si="3991">AH213+((AH214-AI214)+(AH215-AI215))*(AH213/SUM(AH209:AH213))</f>
        <v>0</v>
      </c>
      <c r="AJ213" s="46">
        <f t="shared" ref="AJ213" si="3992">AI213+((AI214-AJ214)+(AI215-AJ215))*(AI213/SUM(AI209:AI213))</f>
        <v>0</v>
      </c>
      <c r="AK213" s="46">
        <f t="shared" ref="AK213" si="3993">AJ213+((AJ214-AK214)+(AJ215-AK215))*(AJ213/SUM(AJ209:AJ213))</f>
        <v>0</v>
      </c>
      <c r="AL213" s="46">
        <f t="shared" ref="AL213" si="3994">AK213+((AK214-AL214)+(AK215-AL215))*(AK213/SUM(AK209:AK213))</f>
        <v>0</v>
      </c>
      <c r="AM213" s="46">
        <f t="shared" ref="AM213" si="3995">AL213+((AL214-AM214)+(AL215-AM215))*(AL213/SUM(AL209:AL213))</f>
        <v>0</v>
      </c>
      <c r="AN213" s="46">
        <f t="shared" ref="AN213" si="3996">AM213+((AM214-AN214)+(AM215-AN215))*(AM213/SUM(AM209:AM213))</f>
        <v>0</v>
      </c>
      <c r="AO213" s="46">
        <f t="shared" ref="AO213" si="3997">AN213+((AN214-AO214)+(AN215-AO215))*(AN213/SUM(AN209:AN213))</f>
        <v>0</v>
      </c>
      <c r="AP213" s="46">
        <f t="shared" ref="AP213" si="3998">AO213+((AO214-AP214)+(AO215-AP215))*(AO213/SUM(AO209:AO213))</f>
        <v>0</v>
      </c>
      <c r="AQ213" s="46">
        <f t="shared" ref="AQ213" si="3999">AP213+((AP214-AQ214)+(AP215-AQ215))*(AP213/SUM(AP209:AP213))</f>
        <v>0</v>
      </c>
      <c r="AR213" s="46">
        <f t="shared" ref="AR213" si="4000">AQ213+((AQ214-AR214)+(AQ215-AR215))*(AQ213/SUM(AQ209:AQ213))</f>
        <v>0</v>
      </c>
      <c r="AS213" s="47">
        <f t="shared" ref="AS213" si="4001">AR213+((AR214-AS214)+(AR215-AS215))*(AR213/SUM(AR209:AR213))</f>
        <v>0</v>
      </c>
      <c r="AU213" s="10" t="str" cm="1">
        <f t="array" ref="AU213">IF($D213="","",INDEX('Data - CO2'!$B$5:$AP$53,MATCH(Kulturmodeller!$D213,'Data - CO2'!$A$5:$A$53,0),AU$20)*E213)</f>
        <v/>
      </c>
      <c r="AV213" t="str" cm="1">
        <f t="array" ref="AV213">IF($D213="","",INDEX('Data - CO2'!$B$5:$AP$53,MATCH(Kulturmodeller!$D213,'Data - CO2'!$A$5:$A$53,0),AV$20)*F213)</f>
        <v/>
      </c>
      <c r="AW213" t="str" cm="1">
        <f t="array" ref="AW213">IF($D213="","",INDEX('Data - CO2'!$B$5:$AP$53,MATCH(Kulturmodeller!$D213,'Data - CO2'!$A$5:$A$53,0),AW$20)*G213)</f>
        <v/>
      </c>
      <c r="AX213" t="str" cm="1">
        <f t="array" ref="AX213">IF($D213="","",INDEX('Data - CO2'!$B$5:$AP$53,MATCH(Kulturmodeller!$D213,'Data - CO2'!$A$5:$A$53,0),AX$20)*H213)</f>
        <v/>
      </c>
      <c r="AY213" t="str" cm="1">
        <f t="array" ref="AY213">IF($D213="","",INDEX('Data - CO2'!$B$5:$AP$53,MATCH(Kulturmodeller!$D213,'Data - CO2'!$A$5:$A$53,0),AY$20)*I213)</f>
        <v/>
      </c>
      <c r="AZ213" t="str" cm="1">
        <f t="array" ref="AZ213">IF($D213="","",INDEX('Data - CO2'!$B$5:$AP$53,MATCH(Kulturmodeller!$D213,'Data - CO2'!$A$5:$A$53,0),AZ$20)*J213*$B208)</f>
        <v/>
      </c>
      <c r="BA213" t="str" cm="1">
        <f t="array" ref="BA213">IF($D213="","",INDEX('Data - CO2'!$B$5:$AP$53,MATCH(Kulturmodeller!$D213,'Data - CO2'!$A$5:$A$53,0),BA$20)*K213*$B208)</f>
        <v/>
      </c>
      <c r="BB213" t="str" cm="1">
        <f t="array" ref="BB213">IF($D213="","",INDEX('Data - CO2'!$B$5:$AP$53,MATCH(Kulturmodeller!$D213,'Data - CO2'!$A$5:$A$53,0),BB$20)*L213*$B208)</f>
        <v/>
      </c>
      <c r="BC213" t="str" cm="1">
        <f t="array" ref="BC213">IF($D213="","",INDEX('Data - CO2'!$B$5:$AP$53,MATCH(Kulturmodeller!$D213,'Data - CO2'!$A$5:$A$53,0),BC$20)*M213*$B208)</f>
        <v/>
      </c>
      <c r="BD213" t="str" cm="1">
        <f t="array" ref="BD213">IF($D213="","",INDEX('Data - CO2'!$B$5:$AP$53,MATCH(Kulturmodeller!$D213,'Data - CO2'!$A$5:$A$53,0),BD$20)*N213*$B208)</f>
        <v/>
      </c>
      <c r="BE213" t="str" cm="1">
        <f t="array" ref="BE213">IF($D213="","",INDEX('Data - CO2'!$B$5:$AP$53,MATCH(Kulturmodeller!$D213,'Data - CO2'!$A$5:$A$53,0),BE$20)*O213*$B208)</f>
        <v/>
      </c>
      <c r="BF213" t="str" cm="1">
        <f t="array" ref="BF213">IF($D213="","",INDEX('Data - CO2'!$B$5:$AP$53,MATCH(Kulturmodeller!$D213,'Data - CO2'!$A$5:$A$53,0),BF$20)*P213*$B208)</f>
        <v/>
      </c>
      <c r="BG213" t="str" cm="1">
        <f t="array" ref="BG213">IF($D213="","",INDEX('Data - CO2'!$B$5:$AP$53,MATCH(Kulturmodeller!$D213,'Data - CO2'!$A$5:$A$53,0),BG$20)*Q213*$B208)</f>
        <v/>
      </c>
      <c r="BH213" t="str" cm="1">
        <f t="array" ref="BH213">IF($D213="","",INDEX('Data - CO2'!$B$5:$AP$53,MATCH(Kulturmodeller!$D213,'Data - CO2'!$A$5:$A$53,0),BH$20)*R213*$B208)</f>
        <v/>
      </c>
      <c r="BI213" t="str" cm="1">
        <f t="array" ref="BI213">IF($D213="","",INDEX('Data - CO2'!$B$5:$AP$53,MATCH(Kulturmodeller!$D213,'Data - CO2'!$A$5:$A$53,0),BI$20)*S213*$B208)</f>
        <v/>
      </c>
      <c r="BJ213" t="str" cm="1">
        <f t="array" ref="BJ213">IF($D213="","",INDEX('Data - CO2'!$B$5:$AP$53,MATCH(Kulturmodeller!$D213,'Data - CO2'!$A$5:$A$53,0),BJ$20)*T213*$B208)</f>
        <v/>
      </c>
      <c r="BK213" t="str" cm="1">
        <f t="array" ref="BK213">IF($D213="","",INDEX('Data - CO2'!$B$5:$AP$53,MATCH(Kulturmodeller!$D213,'Data - CO2'!$A$5:$A$53,0),BK$20)*U213*$B208)</f>
        <v/>
      </c>
      <c r="BL213" t="str" cm="1">
        <f t="array" ref="BL213">IF($D213="","",INDEX('Data - CO2'!$B$5:$AP$53,MATCH(Kulturmodeller!$D213,'Data - CO2'!$A$5:$A$53,0),BL$20)*V213*$B208)</f>
        <v/>
      </c>
      <c r="BM213" t="str" cm="1">
        <f t="array" ref="BM213">IF($D213="","",INDEX('Data - CO2'!$B$5:$AP$53,MATCH(Kulturmodeller!$D213,'Data - CO2'!$A$5:$A$53,0),BM$20)*W213*$B208)</f>
        <v/>
      </c>
      <c r="BN213" t="str" cm="1">
        <f t="array" ref="BN213">IF($D213="","",INDEX('Data - CO2'!$B$5:$AP$53,MATCH(Kulturmodeller!$D213,'Data - CO2'!$A$5:$A$53,0),BN$20)*X213*$B208)</f>
        <v/>
      </c>
      <c r="BO213" t="str" cm="1">
        <f t="array" ref="BO213">IF($D213="","",INDEX('Data - CO2'!$B$5:$AP$53,MATCH(Kulturmodeller!$D213,'Data - CO2'!$A$5:$A$53,0),BO$20)*Y213*$B208)</f>
        <v/>
      </c>
      <c r="BP213" t="str" cm="1">
        <f t="array" ref="BP213">IF($D213="","",INDEX('Data - CO2'!$B$5:$AP$53,MATCH(Kulturmodeller!$D213,'Data - CO2'!$A$5:$A$53,0),BP$20)*Z213*$B208)</f>
        <v/>
      </c>
      <c r="BQ213" t="str" cm="1">
        <f t="array" ref="BQ213">IF($D213="","",INDEX('Data - CO2'!$B$5:$AP$53,MATCH(Kulturmodeller!$D213,'Data - CO2'!$A$5:$A$53,0),BQ$20)*AA213*$B208)</f>
        <v/>
      </c>
      <c r="BR213" t="str" cm="1">
        <f t="array" ref="BR213">IF($D213="","",INDEX('Data - CO2'!$B$5:$AP$53,MATCH(Kulturmodeller!$D213,'Data - CO2'!$A$5:$A$53,0),BR$20)*AB213*$B208)</f>
        <v/>
      </c>
      <c r="BS213" t="str" cm="1">
        <f t="array" ref="BS213">IF($D213="","",INDEX('Data - CO2'!$B$5:$AP$53,MATCH(Kulturmodeller!$D213,'Data - CO2'!$A$5:$A$53,0),BS$20)*AC213*$B208)</f>
        <v/>
      </c>
      <c r="BT213" t="str" cm="1">
        <f t="array" ref="BT213">IF($D213="","",INDEX('Data - CO2'!$B$5:$AP$53,MATCH(Kulturmodeller!$D213,'Data - CO2'!$A$5:$A$53,0),BT$20)*AD213*$B208)</f>
        <v/>
      </c>
      <c r="BU213" t="str" cm="1">
        <f t="array" ref="BU213">IF($D213="","",INDEX('Data - CO2'!$B$5:$AP$53,MATCH(Kulturmodeller!$D213,'Data - CO2'!$A$5:$A$53,0),BU$20)*AE213*$B208)</f>
        <v/>
      </c>
      <c r="BV213" t="str" cm="1">
        <f t="array" ref="BV213">IF($D213="","",INDEX('Data - CO2'!$B$5:$AP$53,MATCH(Kulturmodeller!$D213,'Data - CO2'!$A$5:$A$53,0),BV$20)*AF213*$B208)</f>
        <v/>
      </c>
      <c r="BW213" t="str" cm="1">
        <f t="array" ref="BW213">IF($D213="","",INDEX('Data - CO2'!$B$5:$AP$53,MATCH(Kulturmodeller!$D213,'Data - CO2'!$A$5:$A$53,0),BW$20)*AG213*$B208)</f>
        <v/>
      </c>
      <c r="BX213" t="str" cm="1">
        <f t="array" ref="BX213">IF($D213="","",INDEX('Data - CO2'!$B$5:$AP$53,MATCH(Kulturmodeller!$D213,'Data - CO2'!$A$5:$A$53,0),BX$20)*AH213*$B208)</f>
        <v/>
      </c>
      <c r="BY213" t="str" cm="1">
        <f t="array" ref="BY213">IF($D213="","",INDEX('Data - CO2'!$B$5:$AP$53,MATCH(Kulturmodeller!$D213,'Data - CO2'!$A$5:$A$53,0),BY$20)*AI213*$B208)</f>
        <v/>
      </c>
      <c r="BZ213" t="str" cm="1">
        <f t="array" ref="BZ213">IF($D213="","",INDEX('Data - CO2'!$B$5:$AP$53,MATCH(Kulturmodeller!$D213,'Data - CO2'!$A$5:$A$53,0),BZ$20)*AJ213*$B208)</f>
        <v/>
      </c>
      <c r="CA213" t="str" cm="1">
        <f t="array" ref="CA213">IF($D213="","",INDEX('Data - CO2'!$B$5:$AP$53,MATCH(Kulturmodeller!$D213,'Data - CO2'!$A$5:$A$53,0),CA$20)*AK213*$B208)</f>
        <v/>
      </c>
      <c r="CB213" t="str" cm="1">
        <f t="array" ref="CB213">IF($D213="","",INDEX('Data - CO2'!$B$5:$AP$53,MATCH(Kulturmodeller!$D213,'Data - CO2'!$A$5:$A$53,0),CB$20)*AL213*$B208)</f>
        <v/>
      </c>
      <c r="CC213" t="str" cm="1">
        <f t="array" ref="CC213">IF($D213="","",INDEX('Data - CO2'!$B$5:$AP$53,MATCH(Kulturmodeller!$D213,'Data - CO2'!$A$5:$A$53,0),CC$20)*AM213*$B208)</f>
        <v/>
      </c>
      <c r="CD213" t="str" cm="1">
        <f t="array" ref="CD213">IF($D213="","",INDEX('Data - CO2'!$B$5:$AP$53,MATCH(Kulturmodeller!$D213,'Data - CO2'!$A$5:$A$53,0),CD$20)*AN213*$B208)</f>
        <v/>
      </c>
      <c r="CE213" t="str" cm="1">
        <f t="array" ref="CE213">IF($D213="","",INDEX('Data - CO2'!$B$5:$AP$53,MATCH(Kulturmodeller!$D213,'Data - CO2'!$A$5:$A$53,0),CE$20)*AO213*$B208)</f>
        <v/>
      </c>
      <c r="CF213" t="str" cm="1">
        <f t="array" ref="CF213">IF($D213="","",INDEX('Data - CO2'!$B$5:$AP$53,MATCH(Kulturmodeller!$D213,'Data - CO2'!$A$5:$A$53,0),CF$20)*AP213*$B208)</f>
        <v/>
      </c>
      <c r="CG213" t="str" cm="1">
        <f t="array" ref="CG213">IF($D213="","",INDEX('Data - CO2'!$B$5:$AP$53,MATCH(Kulturmodeller!$D213,'Data - CO2'!$A$5:$A$53,0),CG$20)*AQ213*$B208)</f>
        <v/>
      </c>
      <c r="CH213" t="str" cm="1">
        <f t="array" ref="CH213">IF($D213="","",INDEX('Data - CO2'!$B$5:$AP$53,MATCH(Kulturmodeller!$D213,'Data - CO2'!$A$5:$A$53,0),CH$20)*AR213*$B208)</f>
        <v/>
      </c>
      <c r="CI213" s="11" t="str" cm="1">
        <f t="array" ref="CI213">IF($D213="","",INDEX('Data - CO2'!$B$5:$AP$53,MATCH(Kulturmodeller!$D213,'Data - CO2'!$A$5:$A$53,0),CI$20)*AS213*$B208)</f>
        <v/>
      </c>
    </row>
    <row r="214" spans="1:87" x14ac:dyDescent="0.3">
      <c r="A214" s="351" t="s">
        <v>637</v>
      </c>
      <c r="B214" s="49"/>
      <c r="C214" s="130" t="str">
        <f>'Katalog over Kulturmodeller '!F81</f>
        <v>Valgfri</v>
      </c>
      <c r="D214" s="131" t="s">
        <v>58</v>
      </c>
      <c r="E214" s="139">
        <f>'Katalog over Kulturmodeller '!W81</f>
        <v>0.1</v>
      </c>
      <c r="F214" s="40">
        <f>E214</f>
        <v>0.1</v>
      </c>
      <c r="G214" s="40">
        <f t="shared" ref="G214:G215" si="4002">F214</f>
        <v>0.1</v>
      </c>
      <c r="H214" s="40">
        <f>G214*2/3</f>
        <v>6.6666666666666666E-2</v>
      </c>
      <c r="I214" s="40">
        <f>H214*0.5</f>
        <v>3.3333333333333333E-2</v>
      </c>
      <c r="J214" s="40">
        <v>0</v>
      </c>
      <c r="K214" s="40">
        <f t="shared" ref="K214:K215" si="4003">J214</f>
        <v>0</v>
      </c>
      <c r="L214" s="40">
        <f t="shared" ref="L214:L215" si="4004">K214</f>
        <v>0</v>
      </c>
      <c r="M214" s="40">
        <f t="shared" ref="M214:M215" si="4005">L214</f>
        <v>0</v>
      </c>
      <c r="N214" s="40">
        <f t="shared" ref="N214:N215" si="4006">M214</f>
        <v>0</v>
      </c>
      <c r="O214" s="40">
        <f t="shared" ref="O214:O215" si="4007">N214</f>
        <v>0</v>
      </c>
      <c r="P214" s="40">
        <f t="shared" ref="P214:P215" si="4008">O214</f>
        <v>0</v>
      </c>
      <c r="Q214" s="40">
        <f t="shared" ref="Q214:Q215" si="4009">P214</f>
        <v>0</v>
      </c>
      <c r="R214" s="40">
        <f t="shared" ref="R214:R215" si="4010">Q214</f>
        <v>0</v>
      </c>
      <c r="S214" s="40">
        <f t="shared" ref="S214:S215" si="4011">R214</f>
        <v>0</v>
      </c>
      <c r="T214" s="40">
        <f t="shared" ref="T214:T215" si="4012">S214</f>
        <v>0</v>
      </c>
      <c r="U214" s="40">
        <f t="shared" ref="U214:U215" si="4013">T214</f>
        <v>0</v>
      </c>
      <c r="V214" s="40">
        <f t="shared" ref="V214:V215" si="4014">U214</f>
        <v>0</v>
      </c>
      <c r="W214" s="40">
        <f t="shared" ref="W214:W215" si="4015">V214</f>
        <v>0</v>
      </c>
      <c r="X214" s="40">
        <f t="shared" ref="X214:X215" si="4016">W214</f>
        <v>0</v>
      </c>
      <c r="Y214" s="40">
        <f t="shared" ref="Y214:Y215" si="4017">X214</f>
        <v>0</v>
      </c>
      <c r="Z214" s="40">
        <f t="shared" ref="Z214:Z215" si="4018">Y214</f>
        <v>0</v>
      </c>
      <c r="AA214" s="40">
        <f t="shared" ref="AA214:AA215" si="4019">Z214</f>
        <v>0</v>
      </c>
      <c r="AB214" s="40">
        <f t="shared" ref="AB214:AB215" si="4020">AA214</f>
        <v>0</v>
      </c>
      <c r="AC214" s="40">
        <f t="shared" ref="AC214:AC215" si="4021">AB214</f>
        <v>0</v>
      </c>
      <c r="AD214" s="40">
        <f t="shared" ref="AD214:AD215" si="4022">AC214</f>
        <v>0</v>
      </c>
      <c r="AE214" s="40">
        <f t="shared" ref="AE214:AE215" si="4023">AD214</f>
        <v>0</v>
      </c>
      <c r="AF214" s="40">
        <f t="shared" ref="AF214:AF215" si="4024">AE214</f>
        <v>0</v>
      </c>
      <c r="AG214" s="40">
        <f t="shared" ref="AG214:AG215" si="4025">AF214</f>
        <v>0</v>
      </c>
      <c r="AH214" s="40">
        <f t="shared" ref="AH214:AH215" si="4026">AG214</f>
        <v>0</v>
      </c>
      <c r="AI214" s="40">
        <f t="shared" ref="AI214:AI215" si="4027">AH214</f>
        <v>0</v>
      </c>
      <c r="AJ214" s="40">
        <f t="shared" ref="AJ214:AJ215" si="4028">AI214</f>
        <v>0</v>
      </c>
      <c r="AK214" s="40">
        <f t="shared" ref="AK214:AK215" si="4029">AJ214</f>
        <v>0</v>
      </c>
      <c r="AL214" s="40">
        <f t="shared" ref="AL214:AL215" si="4030">AK214</f>
        <v>0</v>
      </c>
      <c r="AM214" s="40">
        <f t="shared" ref="AM214:AM215" si="4031">AL214</f>
        <v>0</v>
      </c>
      <c r="AN214" s="40">
        <f t="shared" ref="AN214:AN215" si="4032">AM214</f>
        <v>0</v>
      </c>
      <c r="AO214" s="40">
        <f t="shared" ref="AO214:AO215" si="4033">AN214</f>
        <v>0</v>
      </c>
      <c r="AP214" s="40">
        <f t="shared" ref="AP214:AP215" si="4034">AO214</f>
        <v>0</v>
      </c>
      <c r="AQ214" s="40">
        <f t="shared" ref="AQ214:AQ215" si="4035">AP214</f>
        <v>0</v>
      </c>
      <c r="AR214" s="40">
        <f t="shared" ref="AR214:AR215" si="4036">AQ214</f>
        <v>0</v>
      </c>
      <c r="AS214" s="41">
        <f t="shared" ref="AS214:AS215" si="4037">AR214</f>
        <v>0</v>
      </c>
      <c r="AU214" s="10" cm="1">
        <f t="array" ref="AU214">IF($D214="","",INDEX('Data - CO2'!$B$5:$AP$53,MATCH(Kulturmodeller!$D214,'Data - CO2'!$A$5:$A$53,0),AU$20)*E214)</f>
        <v>0</v>
      </c>
      <c r="AV214" cm="1">
        <f t="array" ref="AV214">IF($D214="","",INDEX('Data - CO2'!$B$5:$AP$53,MATCH(Kulturmodeller!$D214,'Data - CO2'!$A$5:$A$53,0),AV$20)*F214)</f>
        <v>0.88136465041360701</v>
      </c>
      <c r="AW214" cm="1">
        <f t="array" ref="AW214">IF($D214="","",INDEX('Data - CO2'!$B$5:$AP$53,MATCH(Kulturmodeller!$D214,'Data - CO2'!$A$5:$A$53,0),AW$20)*G214)</f>
        <v>5.1741980743614837</v>
      </c>
      <c r="AX214" cm="1">
        <f t="array" ref="AX214">IF($D214="","",INDEX('Data - CO2'!$B$5:$AP$53,MATCH(Kulturmodeller!$D214,'Data - CO2'!$A$5:$A$53,0),AX$20)*H214)</f>
        <v>6.3399497186418801</v>
      </c>
      <c r="AY214" cm="1">
        <f t="array" ref="AY214">IF($D214="","",INDEX('Data - CO2'!$B$5:$AP$53,MATCH(Kulturmodeller!$D214,'Data - CO2'!$A$5:$A$53,0),AY$20)*I214)</f>
        <v>5.0032133321812431</v>
      </c>
      <c r="AZ214" cm="1">
        <f t="array" ref="AZ214">IF($D214="","",INDEX('Data - CO2'!$B$5:$AP$53,MATCH(Kulturmodeller!$D214,'Data - CO2'!$A$5:$A$53,0),AZ$20)*J214*$B208)</f>
        <v>0</v>
      </c>
      <c r="BA214" cm="1">
        <f t="array" ref="BA214">IF($D214="","",INDEX('Data - CO2'!$B$5:$AP$53,MATCH(Kulturmodeller!$D214,'Data - CO2'!$A$5:$A$53,0),BA$20)*K214*$B208)</f>
        <v>0</v>
      </c>
      <c r="BB214" cm="1">
        <f t="array" ref="BB214">IF($D214="","",INDEX('Data - CO2'!$B$5:$AP$53,MATCH(Kulturmodeller!$D214,'Data - CO2'!$A$5:$A$53,0),BB$20)*L214*$B208)</f>
        <v>0</v>
      </c>
      <c r="BC214" cm="1">
        <f t="array" ref="BC214">IF($D214="","",INDEX('Data - CO2'!$B$5:$AP$53,MATCH(Kulturmodeller!$D214,'Data - CO2'!$A$5:$A$53,0),BC$20)*M214*$B208)</f>
        <v>0</v>
      </c>
      <c r="BD214" cm="1">
        <f t="array" ref="BD214">IF($D214="","",INDEX('Data - CO2'!$B$5:$AP$53,MATCH(Kulturmodeller!$D214,'Data - CO2'!$A$5:$A$53,0),BD$20)*N214*$B208)</f>
        <v>0</v>
      </c>
      <c r="BE214" cm="1">
        <f t="array" ref="BE214">IF($D214="","",INDEX('Data - CO2'!$B$5:$AP$53,MATCH(Kulturmodeller!$D214,'Data - CO2'!$A$5:$A$53,0),BE$20)*O214*$B208)</f>
        <v>0</v>
      </c>
      <c r="BF214" cm="1">
        <f t="array" ref="BF214">IF($D214="","",INDEX('Data - CO2'!$B$5:$AP$53,MATCH(Kulturmodeller!$D214,'Data - CO2'!$A$5:$A$53,0),BF$20)*P214*$B208)</f>
        <v>0</v>
      </c>
      <c r="BG214" cm="1">
        <f t="array" ref="BG214">IF($D214="","",INDEX('Data - CO2'!$B$5:$AP$53,MATCH(Kulturmodeller!$D214,'Data - CO2'!$A$5:$A$53,0),BG$20)*Q214*$B208)</f>
        <v>0</v>
      </c>
      <c r="BH214" cm="1">
        <f t="array" ref="BH214">IF($D214="","",INDEX('Data - CO2'!$B$5:$AP$53,MATCH(Kulturmodeller!$D214,'Data - CO2'!$A$5:$A$53,0),BH$20)*R214*$B208)</f>
        <v>0</v>
      </c>
      <c r="BI214" cm="1">
        <f t="array" ref="BI214">IF($D214="","",INDEX('Data - CO2'!$B$5:$AP$53,MATCH(Kulturmodeller!$D214,'Data - CO2'!$A$5:$A$53,0),BI$20)*S214*$B208)</f>
        <v>0</v>
      </c>
      <c r="BJ214" cm="1">
        <f t="array" ref="BJ214">IF($D214="","",INDEX('Data - CO2'!$B$5:$AP$53,MATCH(Kulturmodeller!$D214,'Data - CO2'!$A$5:$A$53,0),BJ$20)*T214*$B208)</f>
        <v>0</v>
      </c>
      <c r="BK214" cm="1">
        <f t="array" ref="BK214">IF($D214="","",INDEX('Data - CO2'!$B$5:$AP$53,MATCH(Kulturmodeller!$D214,'Data - CO2'!$A$5:$A$53,0),BK$20)*U214*$B208)</f>
        <v>0</v>
      </c>
      <c r="BL214" cm="1">
        <f t="array" ref="BL214">IF($D214="","",INDEX('Data - CO2'!$B$5:$AP$53,MATCH(Kulturmodeller!$D214,'Data - CO2'!$A$5:$A$53,0),BL$20)*V214*$B208)</f>
        <v>0</v>
      </c>
      <c r="BM214" cm="1">
        <f t="array" ref="BM214">IF($D214="","",INDEX('Data - CO2'!$B$5:$AP$53,MATCH(Kulturmodeller!$D214,'Data - CO2'!$A$5:$A$53,0),BM$20)*W214*$B208)</f>
        <v>0</v>
      </c>
      <c r="BN214" cm="1">
        <f t="array" ref="BN214">IF($D214="","",INDEX('Data - CO2'!$B$5:$AP$53,MATCH(Kulturmodeller!$D214,'Data - CO2'!$A$5:$A$53,0),BN$20)*X214*$B208)</f>
        <v>0</v>
      </c>
      <c r="BO214" cm="1">
        <f t="array" ref="BO214">IF($D214="","",INDEX('Data - CO2'!$B$5:$AP$53,MATCH(Kulturmodeller!$D214,'Data - CO2'!$A$5:$A$53,0),BO$20)*Y214*$B208)</f>
        <v>0</v>
      </c>
      <c r="BP214" cm="1">
        <f t="array" ref="BP214">IF($D214="","",INDEX('Data - CO2'!$B$5:$AP$53,MATCH(Kulturmodeller!$D214,'Data - CO2'!$A$5:$A$53,0),BP$20)*Z214*$B208)</f>
        <v>0</v>
      </c>
      <c r="BQ214" cm="1">
        <f t="array" ref="BQ214">IF($D214="","",INDEX('Data - CO2'!$B$5:$AP$53,MATCH(Kulturmodeller!$D214,'Data - CO2'!$A$5:$A$53,0),BQ$20)*AA214*$B208)</f>
        <v>0</v>
      </c>
      <c r="BR214" cm="1">
        <f t="array" ref="BR214">IF($D214="","",INDEX('Data - CO2'!$B$5:$AP$53,MATCH(Kulturmodeller!$D214,'Data - CO2'!$A$5:$A$53,0),BR$20)*AB214*$B208)</f>
        <v>0</v>
      </c>
      <c r="BS214" cm="1">
        <f t="array" ref="BS214">IF($D214="","",INDEX('Data - CO2'!$B$5:$AP$53,MATCH(Kulturmodeller!$D214,'Data - CO2'!$A$5:$A$53,0),BS$20)*AC214*$B208)</f>
        <v>0</v>
      </c>
      <c r="BT214" cm="1">
        <f t="array" ref="BT214">IF($D214="","",INDEX('Data - CO2'!$B$5:$AP$53,MATCH(Kulturmodeller!$D214,'Data - CO2'!$A$5:$A$53,0),BT$20)*AD214*$B208)</f>
        <v>0</v>
      </c>
      <c r="BU214" cm="1">
        <f t="array" ref="BU214">IF($D214="","",INDEX('Data - CO2'!$B$5:$AP$53,MATCH(Kulturmodeller!$D214,'Data - CO2'!$A$5:$A$53,0),BU$20)*AE214*$B208)</f>
        <v>0</v>
      </c>
      <c r="BV214" cm="1">
        <f t="array" ref="BV214">IF($D214="","",INDEX('Data - CO2'!$B$5:$AP$53,MATCH(Kulturmodeller!$D214,'Data - CO2'!$A$5:$A$53,0),BV$20)*AF214*$B208)</f>
        <v>0</v>
      </c>
      <c r="BW214" cm="1">
        <f t="array" ref="BW214">IF($D214="","",INDEX('Data - CO2'!$B$5:$AP$53,MATCH(Kulturmodeller!$D214,'Data - CO2'!$A$5:$A$53,0),BW$20)*AG214*$B208)</f>
        <v>0</v>
      </c>
      <c r="BX214" cm="1">
        <f t="array" ref="BX214">IF($D214="","",INDEX('Data - CO2'!$B$5:$AP$53,MATCH(Kulturmodeller!$D214,'Data - CO2'!$A$5:$A$53,0),BX$20)*AH214*$B208)</f>
        <v>0</v>
      </c>
      <c r="BY214" cm="1">
        <f t="array" ref="BY214">IF($D214="","",INDEX('Data - CO2'!$B$5:$AP$53,MATCH(Kulturmodeller!$D214,'Data - CO2'!$A$5:$A$53,0),BY$20)*AI214*$B208)</f>
        <v>0</v>
      </c>
      <c r="BZ214" cm="1">
        <f t="array" ref="BZ214">IF($D214="","",INDEX('Data - CO2'!$B$5:$AP$53,MATCH(Kulturmodeller!$D214,'Data - CO2'!$A$5:$A$53,0),BZ$20)*AJ214*$B208)</f>
        <v>0</v>
      </c>
      <c r="CA214" cm="1">
        <f t="array" ref="CA214">IF($D214="","",INDEX('Data - CO2'!$B$5:$AP$53,MATCH(Kulturmodeller!$D214,'Data - CO2'!$A$5:$A$53,0),CA$20)*AK214*$B208)</f>
        <v>0</v>
      </c>
      <c r="CB214" cm="1">
        <f t="array" ref="CB214">IF($D214="","",INDEX('Data - CO2'!$B$5:$AP$53,MATCH(Kulturmodeller!$D214,'Data - CO2'!$A$5:$A$53,0),CB$20)*AL214*$B208)</f>
        <v>0</v>
      </c>
      <c r="CC214" cm="1">
        <f t="array" ref="CC214">IF($D214="","",INDEX('Data - CO2'!$B$5:$AP$53,MATCH(Kulturmodeller!$D214,'Data - CO2'!$A$5:$A$53,0),CC$20)*AM214*$B208)</f>
        <v>0</v>
      </c>
      <c r="CD214" cm="1">
        <f t="array" ref="CD214">IF($D214="","",INDEX('Data - CO2'!$B$5:$AP$53,MATCH(Kulturmodeller!$D214,'Data - CO2'!$A$5:$A$53,0),CD$20)*AN214*$B208)</f>
        <v>0</v>
      </c>
      <c r="CE214" cm="1">
        <f t="array" ref="CE214">IF($D214="","",INDEX('Data - CO2'!$B$5:$AP$53,MATCH(Kulturmodeller!$D214,'Data - CO2'!$A$5:$A$53,0),CE$20)*AO214*$B208)</f>
        <v>0</v>
      </c>
      <c r="CF214" cm="1">
        <f t="array" ref="CF214">IF($D214="","",INDEX('Data - CO2'!$B$5:$AP$53,MATCH(Kulturmodeller!$D214,'Data - CO2'!$A$5:$A$53,0),CF$20)*AP214*$B208)</f>
        <v>0</v>
      </c>
      <c r="CG214" cm="1">
        <f t="array" ref="CG214">IF($D214="","",INDEX('Data - CO2'!$B$5:$AP$53,MATCH(Kulturmodeller!$D214,'Data - CO2'!$A$5:$A$53,0),CG$20)*AQ214*$B208)</f>
        <v>0</v>
      </c>
      <c r="CH214" cm="1">
        <f t="array" ref="CH214">IF($D214="","",INDEX('Data - CO2'!$B$5:$AP$53,MATCH(Kulturmodeller!$D214,'Data - CO2'!$A$5:$A$53,0),CH$20)*AR214*$B208)</f>
        <v>0</v>
      </c>
      <c r="CI214" s="11" cm="1">
        <f t="array" ref="CI214">IF($D214="","",INDEX('Data - CO2'!$B$5:$AP$53,MATCH(Kulturmodeller!$D214,'Data - CO2'!$A$5:$A$53,0),CI$20)*AS214*$B208)</f>
        <v>0</v>
      </c>
    </row>
    <row r="215" spans="1:87" x14ac:dyDescent="0.3">
      <c r="A215" s="346" t="s">
        <v>638</v>
      </c>
      <c r="B215" s="42"/>
      <c r="C215" s="128" t="str">
        <f>'Katalog over Kulturmodeller '!F82</f>
        <v>Juletræer (NGR)</v>
      </c>
      <c r="D215" s="129" t="s">
        <v>634</v>
      </c>
      <c r="E215" s="140">
        <f>'Katalog over Kulturmodeller '!W82</f>
        <v>0</v>
      </c>
      <c r="F215" s="40">
        <f>E215</f>
        <v>0</v>
      </c>
      <c r="G215" s="40">
        <f t="shared" si="4002"/>
        <v>0</v>
      </c>
      <c r="H215" s="40">
        <f>G215*2/3</f>
        <v>0</v>
      </c>
      <c r="I215" s="40">
        <f>H215*0.5</f>
        <v>0</v>
      </c>
      <c r="J215" s="40">
        <v>0</v>
      </c>
      <c r="K215" s="40">
        <f t="shared" si="4003"/>
        <v>0</v>
      </c>
      <c r="L215" s="40">
        <f t="shared" si="4004"/>
        <v>0</v>
      </c>
      <c r="M215" s="40">
        <f t="shared" si="4005"/>
        <v>0</v>
      </c>
      <c r="N215" s="40">
        <f t="shared" si="4006"/>
        <v>0</v>
      </c>
      <c r="O215" s="40">
        <f t="shared" si="4007"/>
        <v>0</v>
      </c>
      <c r="P215" s="40">
        <f t="shared" si="4008"/>
        <v>0</v>
      </c>
      <c r="Q215" s="40">
        <f t="shared" si="4009"/>
        <v>0</v>
      </c>
      <c r="R215" s="40">
        <f t="shared" si="4010"/>
        <v>0</v>
      </c>
      <c r="S215" s="40">
        <f t="shared" si="4011"/>
        <v>0</v>
      </c>
      <c r="T215" s="40">
        <f t="shared" si="4012"/>
        <v>0</v>
      </c>
      <c r="U215" s="40">
        <f t="shared" si="4013"/>
        <v>0</v>
      </c>
      <c r="V215" s="40">
        <f t="shared" si="4014"/>
        <v>0</v>
      </c>
      <c r="W215" s="40">
        <f t="shared" si="4015"/>
        <v>0</v>
      </c>
      <c r="X215" s="40">
        <f t="shared" si="4016"/>
        <v>0</v>
      </c>
      <c r="Y215" s="40">
        <f t="shared" si="4017"/>
        <v>0</v>
      </c>
      <c r="Z215" s="40">
        <f t="shared" si="4018"/>
        <v>0</v>
      </c>
      <c r="AA215" s="40">
        <f t="shared" si="4019"/>
        <v>0</v>
      </c>
      <c r="AB215" s="40">
        <f t="shared" si="4020"/>
        <v>0</v>
      </c>
      <c r="AC215" s="40">
        <f t="shared" si="4021"/>
        <v>0</v>
      </c>
      <c r="AD215" s="40">
        <f t="shared" si="4022"/>
        <v>0</v>
      </c>
      <c r="AE215" s="40">
        <f t="shared" si="4023"/>
        <v>0</v>
      </c>
      <c r="AF215" s="40">
        <f t="shared" si="4024"/>
        <v>0</v>
      </c>
      <c r="AG215" s="40">
        <f t="shared" si="4025"/>
        <v>0</v>
      </c>
      <c r="AH215" s="40">
        <f t="shared" si="4026"/>
        <v>0</v>
      </c>
      <c r="AI215" s="40">
        <f t="shared" si="4027"/>
        <v>0</v>
      </c>
      <c r="AJ215" s="40">
        <f t="shared" si="4028"/>
        <v>0</v>
      </c>
      <c r="AK215" s="40">
        <f t="shared" si="4029"/>
        <v>0</v>
      </c>
      <c r="AL215" s="40">
        <f t="shared" si="4030"/>
        <v>0</v>
      </c>
      <c r="AM215" s="40">
        <f t="shared" si="4031"/>
        <v>0</v>
      </c>
      <c r="AN215" s="40">
        <f t="shared" si="4032"/>
        <v>0</v>
      </c>
      <c r="AO215" s="40">
        <f t="shared" si="4033"/>
        <v>0</v>
      </c>
      <c r="AP215" s="40">
        <f t="shared" si="4034"/>
        <v>0</v>
      </c>
      <c r="AQ215" s="40">
        <f t="shared" si="4035"/>
        <v>0</v>
      </c>
      <c r="AR215" s="40">
        <f t="shared" si="4036"/>
        <v>0</v>
      </c>
      <c r="AS215" s="41">
        <f t="shared" si="4037"/>
        <v>0</v>
      </c>
      <c r="AU215" s="12" cm="1">
        <f t="array" ref="AU215">IF($D215="","",INDEX('Data - CO2'!$B$5:$AP$53,MATCH(Kulturmodeller!$D215,'Data - CO2'!$A$5:$A$53,0),AU$20)*E215)</f>
        <v>0</v>
      </c>
      <c r="AV215" s="3" cm="1">
        <f t="array" ref="AV215">IF($D215="","",INDEX('Data - CO2'!$B$5:$AP$53,MATCH(Kulturmodeller!$D215,'Data - CO2'!$A$5:$A$53,0),AV$20)*F215)</f>
        <v>0</v>
      </c>
      <c r="AW215" s="3" cm="1">
        <f t="array" ref="AW215">IF($D215="","",INDEX('Data - CO2'!$B$5:$AP$53,MATCH(Kulturmodeller!$D215,'Data - CO2'!$A$5:$A$53,0),AW$20)*G215)</f>
        <v>0</v>
      </c>
      <c r="AX215" s="3" cm="1">
        <f t="array" ref="AX215">IF($D215="","",INDEX('Data - CO2'!$B$5:$AP$53,MATCH(Kulturmodeller!$D215,'Data - CO2'!$A$5:$A$53,0),AX$20)*H215)</f>
        <v>0</v>
      </c>
      <c r="AY215" s="3" cm="1">
        <f t="array" ref="AY215">IF($D215="","",INDEX('Data - CO2'!$B$5:$AP$53,MATCH(Kulturmodeller!$D215,'Data - CO2'!$A$5:$A$53,0),AY$20)*I215)</f>
        <v>0</v>
      </c>
      <c r="AZ215" s="3" cm="1">
        <f t="array" ref="AZ215">IF($D215="","",INDEX('Data - CO2'!$B$5:$AP$53,MATCH(Kulturmodeller!$D215,'Data - CO2'!$A$5:$A$53,0),AZ$20)*J215*$B208)</f>
        <v>0</v>
      </c>
      <c r="BA215" s="3" cm="1">
        <f t="array" ref="BA215">IF($D215="","",INDEX('Data - CO2'!$B$5:$AP$53,MATCH(Kulturmodeller!$D215,'Data - CO2'!$A$5:$A$53,0),BA$20)*K215*$B208)</f>
        <v>0</v>
      </c>
      <c r="BB215" s="3" cm="1">
        <f t="array" ref="BB215">IF($D215="","",INDEX('Data - CO2'!$B$5:$AP$53,MATCH(Kulturmodeller!$D215,'Data - CO2'!$A$5:$A$53,0),BB$20)*L215*$B208)</f>
        <v>0</v>
      </c>
      <c r="BC215" s="3" cm="1">
        <f t="array" ref="BC215">IF($D215="","",INDEX('Data - CO2'!$B$5:$AP$53,MATCH(Kulturmodeller!$D215,'Data - CO2'!$A$5:$A$53,0),BC$20)*M215*$B208)</f>
        <v>0</v>
      </c>
      <c r="BD215" s="3" cm="1">
        <f t="array" ref="BD215">IF($D215="","",INDEX('Data - CO2'!$B$5:$AP$53,MATCH(Kulturmodeller!$D215,'Data - CO2'!$A$5:$A$53,0),BD$20)*N215*$B208)</f>
        <v>0</v>
      </c>
      <c r="BE215" s="3" cm="1">
        <f t="array" ref="BE215">IF($D215="","",INDEX('Data - CO2'!$B$5:$AP$53,MATCH(Kulturmodeller!$D215,'Data - CO2'!$A$5:$A$53,0),BE$20)*O215*$B208)</f>
        <v>0</v>
      </c>
      <c r="BF215" s="3" cm="1">
        <f t="array" ref="BF215">IF($D215="","",INDEX('Data - CO2'!$B$5:$AP$53,MATCH(Kulturmodeller!$D215,'Data - CO2'!$A$5:$A$53,0),BF$20)*P215*$B208)</f>
        <v>0</v>
      </c>
      <c r="BG215" s="3" cm="1">
        <f t="array" ref="BG215">IF($D215="","",INDEX('Data - CO2'!$B$5:$AP$53,MATCH(Kulturmodeller!$D215,'Data - CO2'!$A$5:$A$53,0),BG$20)*Q215*$B208)</f>
        <v>0</v>
      </c>
      <c r="BH215" s="3" cm="1">
        <f t="array" ref="BH215">IF($D215="","",INDEX('Data - CO2'!$B$5:$AP$53,MATCH(Kulturmodeller!$D215,'Data - CO2'!$A$5:$A$53,0),BH$20)*R215*$B208)</f>
        <v>0</v>
      </c>
      <c r="BI215" s="3" cm="1">
        <f t="array" ref="BI215">IF($D215="","",INDEX('Data - CO2'!$B$5:$AP$53,MATCH(Kulturmodeller!$D215,'Data - CO2'!$A$5:$A$53,0),BI$20)*S215*$B208)</f>
        <v>0</v>
      </c>
      <c r="BJ215" s="3" cm="1">
        <f t="array" ref="BJ215">IF($D215="","",INDEX('Data - CO2'!$B$5:$AP$53,MATCH(Kulturmodeller!$D215,'Data - CO2'!$A$5:$A$53,0),BJ$20)*T215*$B208)</f>
        <v>0</v>
      </c>
      <c r="BK215" s="3" cm="1">
        <f t="array" ref="BK215">IF($D215="","",INDEX('Data - CO2'!$B$5:$AP$53,MATCH(Kulturmodeller!$D215,'Data - CO2'!$A$5:$A$53,0),BK$20)*U215*$B208)</f>
        <v>0</v>
      </c>
      <c r="BL215" s="3" cm="1">
        <f t="array" ref="BL215">IF($D215="","",INDEX('Data - CO2'!$B$5:$AP$53,MATCH(Kulturmodeller!$D215,'Data - CO2'!$A$5:$A$53,0),BL$20)*V215*$B208)</f>
        <v>0</v>
      </c>
      <c r="BM215" s="3" cm="1">
        <f t="array" ref="BM215">IF($D215="","",INDEX('Data - CO2'!$B$5:$AP$53,MATCH(Kulturmodeller!$D215,'Data - CO2'!$A$5:$A$53,0),BM$20)*W215*$B208)</f>
        <v>0</v>
      </c>
      <c r="BN215" s="3" cm="1">
        <f t="array" ref="BN215">IF($D215="","",INDEX('Data - CO2'!$B$5:$AP$53,MATCH(Kulturmodeller!$D215,'Data - CO2'!$A$5:$A$53,0),BN$20)*X215*$B208)</f>
        <v>0</v>
      </c>
      <c r="BO215" s="3" cm="1">
        <f t="array" ref="BO215">IF($D215="","",INDEX('Data - CO2'!$B$5:$AP$53,MATCH(Kulturmodeller!$D215,'Data - CO2'!$A$5:$A$53,0),BO$20)*Y215*$B208)</f>
        <v>0</v>
      </c>
      <c r="BP215" s="3" cm="1">
        <f t="array" ref="BP215">IF($D215="","",INDEX('Data - CO2'!$B$5:$AP$53,MATCH(Kulturmodeller!$D215,'Data - CO2'!$A$5:$A$53,0),BP$20)*Z215*$B208)</f>
        <v>0</v>
      </c>
      <c r="BQ215" s="3" cm="1">
        <f t="array" ref="BQ215">IF($D215="","",INDEX('Data - CO2'!$B$5:$AP$53,MATCH(Kulturmodeller!$D215,'Data - CO2'!$A$5:$A$53,0),BQ$20)*AA215*$B208)</f>
        <v>0</v>
      </c>
      <c r="BR215" s="3" cm="1">
        <f t="array" ref="BR215">IF($D215="","",INDEX('Data - CO2'!$B$5:$AP$53,MATCH(Kulturmodeller!$D215,'Data - CO2'!$A$5:$A$53,0),BR$20)*AB215*$B208)</f>
        <v>0</v>
      </c>
      <c r="BS215" s="3" cm="1">
        <f t="array" ref="BS215">IF($D215="","",INDEX('Data - CO2'!$B$5:$AP$53,MATCH(Kulturmodeller!$D215,'Data - CO2'!$A$5:$A$53,0),BS$20)*AC215*$B208)</f>
        <v>0</v>
      </c>
      <c r="BT215" s="3" cm="1">
        <f t="array" ref="BT215">IF($D215="","",INDEX('Data - CO2'!$B$5:$AP$53,MATCH(Kulturmodeller!$D215,'Data - CO2'!$A$5:$A$53,0),BT$20)*AD215*$B208)</f>
        <v>0</v>
      </c>
      <c r="BU215" s="3" cm="1">
        <f t="array" ref="BU215">IF($D215="","",INDEX('Data - CO2'!$B$5:$AP$53,MATCH(Kulturmodeller!$D215,'Data - CO2'!$A$5:$A$53,0),BU$20)*AE215*$B208)</f>
        <v>0</v>
      </c>
      <c r="BV215" s="3" cm="1">
        <f t="array" ref="BV215">IF($D215="","",INDEX('Data - CO2'!$B$5:$AP$53,MATCH(Kulturmodeller!$D215,'Data - CO2'!$A$5:$A$53,0),BV$20)*AF215*$B208)</f>
        <v>0</v>
      </c>
      <c r="BW215" s="3" cm="1">
        <f t="array" ref="BW215">IF($D215="","",INDEX('Data - CO2'!$B$5:$AP$53,MATCH(Kulturmodeller!$D215,'Data - CO2'!$A$5:$A$53,0),BW$20)*AG215*$B208)</f>
        <v>0</v>
      </c>
      <c r="BX215" s="3" cm="1">
        <f t="array" ref="BX215">IF($D215="","",INDEX('Data - CO2'!$B$5:$AP$53,MATCH(Kulturmodeller!$D215,'Data - CO2'!$A$5:$A$53,0),BX$20)*AH215*$B208)</f>
        <v>0</v>
      </c>
      <c r="BY215" s="3" cm="1">
        <f t="array" ref="BY215">IF($D215="","",INDEX('Data - CO2'!$B$5:$AP$53,MATCH(Kulturmodeller!$D215,'Data - CO2'!$A$5:$A$53,0),BY$20)*AI215*$B208)</f>
        <v>0</v>
      </c>
      <c r="BZ215" s="3" cm="1">
        <f t="array" ref="BZ215">IF($D215="","",INDEX('Data - CO2'!$B$5:$AP$53,MATCH(Kulturmodeller!$D215,'Data - CO2'!$A$5:$A$53,0),BZ$20)*AJ215*$B208)</f>
        <v>0</v>
      </c>
      <c r="CA215" s="3" cm="1">
        <f t="array" ref="CA215">IF($D215="","",INDEX('Data - CO2'!$B$5:$AP$53,MATCH(Kulturmodeller!$D215,'Data - CO2'!$A$5:$A$53,0),CA$20)*AK215*$B208)</f>
        <v>0</v>
      </c>
      <c r="CB215" s="3" cm="1">
        <f t="array" ref="CB215">IF($D215="","",INDEX('Data - CO2'!$B$5:$AP$53,MATCH(Kulturmodeller!$D215,'Data - CO2'!$A$5:$A$53,0),CB$20)*AL215*$B208)</f>
        <v>0</v>
      </c>
      <c r="CC215" s="3" cm="1">
        <f t="array" ref="CC215">IF($D215="","",INDEX('Data - CO2'!$B$5:$AP$53,MATCH(Kulturmodeller!$D215,'Data - CO2'!$A$5:$A$53,0),CC$20)*AM215*$B208)</f>
        <v>0</v>
      </c>
      <c r="CD215" s="3" cm="1">
        <f t="array" ref="CD215">IF($D215="","",INDEX('Data - CO2'!$B$5:$AP$53,MATCH(Kulturmodeller!$D215,'Data - CO2'!$A$5:$A$53,0),CD$20)*AN215*$B208)</f>
        <v>0</v>
      </c>
      <c r="CE215" s="3" cm="1">
        <f t="array" ref="CE215">IF($D215="","",INDEX('Data - CO2'!$B$5:$AP$53,MATCH(Kulturmodeller!$D215,'Data - CO2'!$A$5:$A$53,0),CE$20)*AO215*$B208)</f>
        <v>0</v>
      </c>
      <c r="CF215" s="3" cm="1">
        <f t="array" ref="CF215">IF($D215="","",INDEX('Data - CO2'!$B$5:$AP$53,MATCH(Kulturmodeller!$D215,'Data - CO2'!$A$5:$A$53,0),CF$20)*AP215*$B208)</f>
        <v>0</v>
      </c>
      <c r="CG215" s="3" cm="1">
        <f t="array" ref="CG215">IF($D215="","",INDEX('Data - CO2'!$B$5:$AP$53,MATCH(Kulturmodeller!$D215,'Data - CO2'!$A$5:$A$53,0),CG$20)*AQ215*$B208)</f>
        <v>0</v>
      </c>
      <c r="CH215" s="3" cm="1">
        <f t="array" ref="CH215">IF($D215="","",INDEX('Data - CO2'!$B$5:$AP$53,MATCH(Kulturmodeller!$D215,'Data - CO2'!$A$5:$A$53,0),CH$20)*AR215*$B208)</f>
        <v>0</v>
      </c>
      <c r="CI215" s="13" cm="1">
        <f t="array" ref="CI215">IF($D215="","",INDEX('Data - CO2'!$B$5:$AP$53,MATCH(Kulturmodeller!$D215,'Data - CO2'!$A$5:$A$53,0),CI$20)*AS215*$B208)</f>
        <v>0</v>
      </c>
    </row>
    <row r="216" spans="1:87" x14ac:dyDescent="0.3">
      <c r="A216" s="33"/>
      <c r="B216" s="33"/>
      <c r="C216" s="33"/>
      <c r="D216" s="10"/>
      <c r="E216" s="479">
        <f>SUM(E209:E215)</f>
        <v>1</v>
      </c>
      <c r="F216" s="108">
        <f>SUM(F209:F215)</f>
        <v>1</v>
      </c>
      <c r="G216" s="109">
        <f>SUM(G209:G215)</f>
        <v>1</v>
      </c>
      <c r="H216" s="109">
        <f t="shared" ref="H216:AS216" si="4038">SUM(H209:H215)</f>
        <v>1</v>
      </c>
      <c r="I216" s="109">
        <f t="shared" si="4038"/>
        <v>0.99999999999999989</v>
      </c>
      <c r="J216" s="109">
        <f t="shared" si="4038"/>
        <v>1</v>
      </c>
      <c r="K216" s="109">
        <f t="shared" si="4038"/>
        <v>1</v>
      </c>
      <c r="L216" s="109">
        <f t="shared" si="4038"/>
        <v>1</v>
      </c>
      <c r="M216" s="109">
        <f t="shared" si="4038"/>
        <v>1</v>
      </c>
      <c r="N216" s="109">
        <f t="shared" si="4038"/>
        <v>1</v>
      </c>
      <c r="O216" s="109">
        <f t="shared" si="4038"/>
        <v>1</v>
      </c>
      <c r="P216" s="109">
        <f t="shared" si="4038"/>
        <v>1</v>
      </c>
      <c r="Q216" s="109">
        <f t="shared" si="4038"/>
        <v>1</v>
      </c>
      <c r="R216" s="109">
        <f t="shared" si="4038"/>
        <v>1</v>
      </c>
      <c r="S216" s="109">
        <f t="shared" si="4038"/>
        <v>1</v>
      </c>
      <c r="T216" s="109">
        <f t="shared" si="4038"/>
        <v>1</v>
      </c>
      <c r="U216" s="109">
        <f t="shared" si="4038"/>
        <v>1</v>
      </c>
      <c r="V216" s="109">
        <f t="shared" si="4038"/>
        <v>1</v>
      </c>
      <c r="W216" s="109">
        <f t="shared" si="4038"/>
        <v>1</v>
      </c>
      <c r="X216" s="109">
        <f t="shared" si="4038"/>
        <v>1</v>
      </c>
      <c r="Y216" s="109">
        <f t="shared" si="4038"/>
        <v>1</v>
      </c>
      <c r="Z216" s="109">
        <f t="shared" si="4038"/>
        <v>1</v>
      </c>
      <c r="AA216" s="109">
        <f t="shared" si="4038"/>
        <v>1</v>
      </c>
      <c r="AB216" s="109">
        <f t="shared" si="4038"/>
        <v>1</v>
      </c>
      <c r="AC216" s="109">
        <f t="shared" si="4038"/>
        <v>1</v>
      </c>
      <c r="AD216" s="109">
        <f t="shared" si="4038"/>
        <v>1</v>
      </c>
      <c r="AE216" s="109">
        <f t="shared" si="4038"/>
        <v>1</v>
      </c>
      <c r="AF216" s="109">
        <f t="shared" si="4038"/>
        <v>1</v>
      </c>
      <c r="AG216" s="109">
        <f t="shared" si="4038"/>
        <v>1</v>
      </c>
      <c r="AH216" s="109">
        <f t="shared" si="4038"/>
        <v>1</v>
      </c>
      <c r="AI216" s="109">
        <f t="shared" si="4038"/>
        <v>1</v>
      </c>
      <c r="AJ216" s="109">
        <f t="shared" si="4038"/>
        <v>1</v>
      </c>
      <c r="AK216" s="109">
        <f t="shared" si="4038"/>
        <v>1</v>
      </c>
      <c r="AL216" s="109">
        <f t="shared" si="4038"/>
        <v>1</v>
      </c>
      <c r="AM216" s="109">
        <f t="shared" si="4038"/>
        <v>1</v>
      </c>
      <c r="AN216" s="109">
        <f t="shared" si="4038"/>
        <v>1</v>
      </c>
      <c r="AO216" s="109">
        <f t="shared" si="4038"/>
        <v>1</v>
      </c>
      <c r="AP216" s="109">
        <f t="shared" si="4038"/>
        <v>1</v>
      </c>
      <c r="AQ216" s="109">
        <f t="shared" si="4038"/>
        <v>1</v>
      </c>
      <c r="AR216" s="109">
        <f t="shared" si="4038"/>
        <v>1</v>
      </c>
      <c r="AS216" s="110">
        <f t="shared" si="4038"/>
        <v>1</v>
      </c>
      <c r="AU216" s="111">
        <f>SUM(AU209:AU215)</f>
        <v>0</v>
      </c>
      <c r="AV216" s="112">
        <f t="shared" ref="AV216:CI216" si="4039">SUM(AV209:AV215)</f>
        <v>2.7350417369202988</v>
      </c>
      <c r="AW216" s="112">
        <f t="shared" si="4039"/>
        <v>17.532045317739431</v>
      </c>
      <c r="AX216" s="112">
        <f t="shared" si="4039"/>
        <v>38.378812942214338</v>
      </c>
      <c r="AY216" s="112">
        <f t="shared" si="4039"/>
        <v>71.369430009581322</v>
      </c>
      <c r="AZ216" s="112">
        <f t="shared" si="4039"/>
        <v>147.08133260497243</v>
      </c>
      <c r="BA216" s="112">
        <f t="shared" si="4039"/>
        <v>230.89091871491823</v>
      </c>
      <c r="BB216" s="112">
        <f t="shared" si="4039"/>
        <v>282.33228835858262</v>
      </c>
      <c r="BC216" s="112">
        <f t="shared" si="4039"/>
        <v>309.32642845282686</v>
      </c>
      <c r="BD216" s="112">
        <f t="shared" si="4039"/>
        <v>332.59538219619606</v>
      </c>
      <c r="BE216" s="112">
        <f t="shared" si="4039"/>
        <v>360.0530456582199</v>
      </c>
      <c r="BF216" s="112">
        <f t="shared" si="4039"/>
        <v>385.57579594950147</v>
      </c>
      <c r="BG216" s="112">
        <f t="shared" si="4039"/>
        <v>410.18056025045757</v>
      </c>
      <c r="BH216" s="112">
        <f t="shared" si="4039"/>
        <v>432.36631038852477</v>
      </c>
      <c r="BI216" s="112">
        <f t="shared" si="4039"/>
        <v>452.51006953297644</v>
      </c>
      <c r="BJ216" s="112">
        <f t="shared" si="4039"/>
        <v>474.05249680861562</v>
      </c>
      <c r="BK216" s="112">
        <f t="shared" si="4039"/>
        <v>341.50643555374654</v>
      </c>
      <c r="BL216" s="112">
        <f t="shared" si="4039"/>
        <v>361.6966428787801</v>
      </c>
      <c r="BM216" s="112">
        <f t="shared" si="4039"/>
        <v>379.85167266932751</v>
      </c>
      <c r="BN216" s="112">
        <f t="shared" si="4039"/>
        <v>403.1344070335474</v>
      </c>
      <c r="BO216" s="112">
        <f t="shared" si="4039"/>
        <v>442.56202327581821</v>
      </c>
      <c r="BP216" s="112">
        <f t="shared" si="4039"/>
        <v>475.10599486419227</v>
      </c>
      <c r="BQ216" s="112">
        <f t="shared" si="4039"/>
        <v>493.44542087541856</v>
      </c>
      <c r="BR216" s="112">
        <f t="shared" si="4039"/>
        <v>508.74852535866893</v>
      </c>
      <c r="BS216" s="112">
        <f t="shared" si="4039"/>
        <v>524.91281907688892</v>
      </c>
      <c r="BT216" s="112">
        <f t="shared" si="4039"/>
        <v>535.42212466572516</v>
      </c>
      <c r="BU216" s="112">
        <f t="shared" si="4039"/>
        <v>550.31050805498</v>
      </c>
      <c r="BV216" s="112">
        <f t="shared" si="4039"/>
        <v>203.93353128541173</v>
      </c>
      <c r="BW216" s="112">
        <f t="shared" si="4039"/>
        <v>214.57861428922752</v>
      </c>
      <c r="BX216" s="112">
        <f t="shared" si="4039"/>
        <v>162.33748020509233</v>
      </c>
      <c r="BY216" s="112">
        <f t="shared" si="4039"/>
        <v>182.23408570126315</v>
      </c>
      <c r="BZ216" s="112">
        <f t="shared" si="4039"/>
        <v>76.740717171063736</v>
      </c>
      <c r="CA216" s="112">
        <f t="shared" si="4039"/>
        <v>134.04091085209163</v>
      </c>
      <c r="CB216" s="112">
        <f t="shared" si="4039"/>
        <v>181.83623088085704</v>
      </c>
      <c r="CC216" s="112">
        <f t="shared" si="4039"/>
        <v>221.59266162985494</v>
      </c>
      <c r="CD216" s="112">
        <f t="shared" si="4039"/>
        <v>272.89227623372955</v>
      </c>
      <c r="CE216" s="112">
        <f t="shared" si="4039"/>
        <v>319.58861790362988</v>
      </c>
      <c r="CF216" s="112">
        <f t="shared" si="4039"/>
        <v>348.8709755453491</v>
      </c>
      <c r="CG216" s="112">
        <f t="shared" si="4039"/>
        <v>375.8610273011883</v>
      </c>
      <c r="CH216" s="112">
        <f t="shared" si="4039"/>
        <v>401.9555330981205</v>
      </c>
      <c r="CI216" s="113">
        <f t="shared" si="4039"/>
        <v>425.32335374758014</v>
      </c>
    </row>
    <row r="217" spans="1:87" x14ac:dyDescent="0.3">
      <c r="A217" s="7" t="s">
        <v>86</v>
      </c>
      <c r="B217" s="7"/>
      <c r="C217" s="131"/>
      <c r="D217" s="131"/>
      <c r="E217" s="126"/>
      <c r="F217" s="39">
        <f>E217</f>
        <v>0</v>
      </c>
      <c r="G217" s="40">
        <f t="shared" ref="G217:G218" si="4040">F217</f>
        <v>0</v>
      </c>
      <c r="H217" s="40">
        <f t="shared" ref="H217:H218" si="4041">G217</f>
        <v>0</v>
      </c>
      <c r="I217" s="40">
        <f t="shared" ref="I217:I218" si="4042">H217</f>
        <v>0</v>
      </c>
      <c r="J217" s="40">
        <f t="shared" ref="J217:J218" si="4043">I217</f>
        <v>0</v>
      </c>
      <c r="K217" s="40">
        <f t="shared" ref="K217:K218" si="4044">J217</f>
        <v>0</v>
      </c>
      <c r="L217" s="40">
        <f t="shared" ref="L217:L218" si="4045">K217</f>
        <v>0</v>
      </c>
      <c r="M217" s="40">
        <f t="shared" ref="M217:M218" si="4046">L217</f>
        <v>0</v>
      </c>
      <c r="N217" s="40">
        <f t="shared" ref="N217:N218" si="4047">M217</f>
        <v>0</v>
      </c>
      <c r="O217" s="40">
        <f t="shared" ref="O217:O218" si="4048">N217</f>
        <v>0</v>
      </c>
      <c r="P217" s="40">
        <f t="shared" ref="P217:P218" si="4049">O217</f>
        <v>0</v>
      </c>
      <c r="Q217" s="40">
        <f t="shared" ref="Q217:Q218" si="4050">P217</f>
        <v>0</v>
      </c>
      <c r="R217" s="40">
        <f t="shared" ref="R217:R218" si="4051">Q217</f>
        <v>0</v>
      </c>
      <c r="S217" s="40">
        <f t="shared" ref="S217:S218" si="4052">R217</f>
        <v>0</v>
      </c>
      <c r="T217" s="40">
        <f t="shared" ref="T217:T218" si="4053">S217</f>
        <v>0</v>
      </c>
      <c r="U217" s="40">
        <f t="shared" ref="U217:U218" si="4054">T217</f>
        <v>0</v>
      </c>
      <c r="V217" s="40">
        <f t="shared" ref="V217:V218" si="4055">U217</f>
        <v>0</v>
      </c>
      <c r="W217" s="40">
        <f t="shared" ref="W217:W218" si="4056">V217</f>
        <v>0</v>
      </c>
      <c r="X217" s="40">
        <f t="shared" ref="X217:X218" si="4057">W217</f>
        <v>0</v>
      </c>
      <c r="Y217" s="40">
        <f t="shared" ref="Y217:Y218" si="4058">X217</f>
        <v>0</v>
      </c>
      <c r="Z217" s="40">
        <f t="shared" ref="Z217:Z218" si="4059">Y217</f>
        <v>0</v>
      </c>
      <c r="AA217" s="40">
        <f t="shared" ref="AA217:AA218" si="4060">Z217</f>
        <v>0</v>
      </c>
      <c r="AB217" s="40">
        <f t="shared" ref="AB217:AB218" si="4061">AA217</f>
        <v>0</v>
      </c>
      <c r="AC217" s="40">
        <f t="shared" ref="AC217:AC218" si="4062">AB217</f>
        <v>0</v>
      </c>
      <c r="AD217" s="40">
        <f t="shared" ref="AD217:AD218" si="4063">AC217</f>
        <v>0</v>
      </c>
      <c r="AE217" s="40">
        <f t="shared" ref="AE217:AE218" si="4064">AD217</f>
        <v>0</v>
      </c>
      <c r="AF217" s="40">
        <f t="shared" ref="AF217:AF218" si="4065">AE217</f>
        <v>0</v>
      </c>
      <c r="AG217" s="40">
        <f t="shared" ref="AG217:AG218" si="4066">AF217</f>
        <v>0</v>
      </c>
      <c r="AH217" s="40">
        <f t="shared" ref="AH217:AH218" si="4067">AG217</f>
        <v>0</v>
      </c>
      <c r="AI217" s="40">
        <f t="shared" ref="AI217:AI218" si="4068">AH217</f>
        <v>0</v>
      </c>
      <c r="AJ217" s="40">
        <f t="shared" ref="AJ217:AJ218" si="4069">AI217</f>
        <v>0</v>
      </c>
      <c r="AK217" s="40">
        <f t="shared" ref="AK217:AK218" si="4070">AJ217</f>
        <v>0</v>
      </c>
      <c r="AL217" s="40">
        <f t="shared" ref="AL217:AL218" si="4071">AK217</f>
        <v>0</v>
      </c>
      <c r="AM217" s="40">
        <f t="shared" ref="AM217:AM218" si="4072">AL217</f>
        <v>0</v>
      </c>
      <c r="AN217" s="40">
        <f t="shared" ref="AN217:AN218" si="4073">AM217</f>
        <v>0</v>
      </c>
      <c r="AO217" s="40">
        <f t="shared" ref="AO217:AO218" si="4074">AN217</f>
        <v>0</v>
      </c>
      <c r="AP217" s="40">
        <f t="shared" ref="AP217:AP218" si="4075">AO217</f>
        <v>0</v>
      </c>
      <c r="AQ217" s="40">
        <f t="shared" ref="AQ217:AQ218" si="4076">AP217</f>
        <v>0</v>
      </c>
      <c r="AR217" s="40">
        <f t="shared" ref="AR217:AR218" si="4077">AQ217</f>
        <v>0</v>
      </c>
      <c r="AS217" s="41">
        <f t="shared" ref="AS217:AS218" si="4078">AR217</f>
        <v>0</v>
      </c>
      <c r="AU217" s="10" t="str" cm="1">
        <f t="array" ref="AU217">IF($D217="","",INDEX('Data - CO2'!$B$5:$AP$53,MATCH(Kulturmodeller!$D217,'Data - CO2'!$A$5:$A$53,0),AU$20)*E217)</f>
        <v/>
      </c>
      <c r="AV217" t="str" cm="1">
        <f t="array" ref="AV217">IF($D217="","",INDEX('Data - CO2'!$B$5:$AP$53,MATCH(Kulturmodeller!$D217,'Data - CO2'!$A$5:$A$53,0),AV$20)*F217)</f>
        <v/>
      </c>
      <c r="AW217" t="str" cm="1">
        <f t="array" ref="AW217">IF($D217="","",INDEX('Data - CO2'!$B$5:$AP$53,MATCH(Kulturmodeller!$D217,'Data - CO2'!$A$5:$A$53,0),AW$20)*G217)</f>
        <v/>
      </c>
      <c r="AX217" t="str" cm="1">
        <f t="array" ref="AX217">IF($D217="","",INDEX('Data - CO2'!$B$5:$AP$53,MATCH(Kulturmodeller!$D217,'Data - CO2'!$A$5:$A$53,0),AX$20)*H217)</f>
        <v/>
      </c>
      <c r="AY217" t="str" cm="1">
        <f t="array" ref="AY217">IF($D217="","",INDEX('Data - CO2'!$B$5:$AP$53,MATCH(Kulturmodeller!$D217,'Data - CO2'!$A$5:$A$53,0),AY$20)*I217)</f>
        <v/>
      </c>
      <c r="AZ217" t="str" cm="1">
        <f t="array" ref="AZ217">IF($D217="","",INDEX('Data - CO2'!$B$5:$AP$53,MATCH(Kulturmodeller!$D217,'Data - CO2'!$A$5:$A$53,0),AZ$20)*J217)</f>
        <v/>
      </c>
      <c r="BA217" t="str" cm="1">
        <f t="array" ref="BA217">IF($D217="","",INDEX('Data - CO2'!$B$5:$AP$53,MATCH(Kulturmodeller!$D217,'Data - CO2'!$A$5:$A$53,0),BA$20)*K217)</f>
        <v/>
      </c>
      <c r="BB217" t="str" cm="1">
        <f t="array" ref="BB217">IF($D217="","",INDEX('Data - CO2'!$B$5:$AP$53,MATCH(Kulturmodeller!$D217,'Data - CO2'!$A$5:$A$53,0),BB$20)*L217)</f>
        <v/>
      </c>
      <c r="BC217" t="str" cm="1">
        <f t="array" ref="BC217">IF($D217="","",INDEX('Data - CO2'!$B$5:$AP$53,MATCH(Kulturmodeller!$D217,'Data - CO2'!$A$5:$A$53,0),BC$20)*M217)</f>
        <v/>
      </c>
      <c r="BD217" t="str" cm="1">
        <f t="array" ref="BD217">IF($D217="","",INDEX('Data - CO2'!$B$5:$AP$53,MATCH(Kulturmodeller!$D217,'Data - CO2'!$A$5:$A$53,0),BD$20)*N217)</f>
        <v/>
      </c>
      <c r="BE217" t="str" cm="1">
        <f t="array" ref="BE217">IF($D217="","",INDEX('Data - CO2'!$B$5:$AP$53,MATCH(Kulturmodeller!$D217,'Data - CO2'!$A$5:$A$53,0),BE$20)*O217)</f>
        <v/>
      </c>
      <c r="BF217" t="str" cm="1">
        <f t="array" ref="BF217">IF($D217="","",INDEX('Data - CO2'!$B$5:$AP$53,MATCH(Kulturmodeller!$D217,'Data - CO2'!$A$5:$A$53,0),BF$20)*P217)</f>
        <v/>
      </c>
      <c r="BG217" t="str" cm="1">
        <f t="array" ref="BG217">IF($D217="","",INDEX('Data - CO2'!$B$5:$AP$53,MATCH(Kulturmodeller!$D217,'Data - CO2'!$A$5:$A$53,0),BG$20)*Q217)</f>
        <v/>
      </c>
      <c r="BH217" t="str" cm="1">
        <f t="array" ref="BH217">IF($D217="","",INDEX('Data - CO2'!$B$5:$AP$53,MATCH(Kulturmodeller!$D217,'Data - CO2'!$A$5:$A$53,0),BH$20)*R217)</f>
        <v/>
      </c>
      <c r="BI217" t="str" cm="1">
        <f t="array" ref="BI217">IF($D217="","",INDEX('Data - CO2'!$B$5:$AP$53,MATCH(Kulturmodeller!$D217,'Data - CO2'!$A$5:$A$53,0),BI$20)*S217)</f>
        <v/>
      </c>
      <c r="BJ217" t="str" cm="1">
        <f t="array" ref="BJ217">IF($D217="","",INDEX('Data - CO2'!$B$5:$AP$53,MATCH(Kulturmodeller!$D217,'Data - CO2'!$A$5:$A$53,0),BJ$20)*T217)</f>
        <v/>
      </c>
      <c r="BK217" t="str" cm="1">
        <f t="array" ref="BK217">IF($D217="","",INDEX('Data - CO2'!$B$5:$AP$53,MATCH(Kulturmodeller!$D217,'Data - CO2'!$A$5:$A$53,0),BK$20)*U217)</f>
        <v/>
      </c>
      <c r="BL217" t="str" cm="1">
        <f t="array" ref="BL217">IF($D217="","",INDEX('Data - CO2'!$B$5:$AP$53,MATCH(Kulturmodeller!$D217,'Data - CO2'!$A$5:$A$53,0),BL$20)*V217)</f>
        <v/>
      </c>
      <c r="BM217" t="str" cm="1">
        <f t="array" ref="BM217">IF($D217="","",INDEX('Data - CO2'!$B$5:$AP$53,MATCH(Kulturmodeller!$D217,'Data - CO2'!$A$5:$A$53,0),BM$20)*W217)</f>
        <v/>
      </c>
      <c r="BN217" t="str" cm="1">
        <f t="array" ref="BN217">IF($D217="","",INDEX('Data - CO2'!$B$5:$AP$53,MATCH(Kulturmodeller!$D217,'Data - CO2'!$A$5:$A$53,0),BN$20)*X217)</f>
        <v/>
      </c>
      <c r="BO217" t="str" cm="1">
        <f t="array" ref="BO217">IF($D217="","",INDEX('Data - CO2'!$B$5:$AP$53,MATCH(Kulturmodeller!$D217,'Data - CO2'!$A$5:$A$53,0),BO$20)*Y217)</f>
        <v/>
      </c>
      <c r="BP217" t="str" cm="1">
        <f t="array" ref="BP217">IF($D217="","",INDEX('Data - CO2'!$B$5:$AP$53,MATCH(Kulturmodeller!$D217,'Data - CO2'!$A$5:$A$53,0),BP$20)*Z217)</f>
        <v/>
      </c>
      <c r="BQ217" t="str" cm="1">
        <f t="array" ref="BQ217">IF($D217="","",INDEX('Data - CO2'!$B$5:$AP$53,MATCH(Kulturmodeller!$D217,'Data - CO2'!$A$5:$A$53,0),BQ$20)*AA217)</f>
        <v/>
      </c>
      <c r="BR217" t="str" cm="1">
        <f t="array" ref="BR217">IF($D217="","",INDEX('Data - CO2'!$B$5:$AP$53,MATCH(Kulturmodeller!$D217,'Data - CO2'!$A$5:$A$53,0),BR$20)*AB217)</f>
        <v/>
      </c>
      <c r="BS217" t="str" cm="1">
        <f t="array" ref="BS217">IF($D217="","",INDEX('Data - CO2'!$B$5:$AP$53,MATCH(Kulturmodeller!$D217,'Data - CO2'!$A$5:$A$53,0),BS$20)*AC217)</f>
        <v/>
      </c>
      <c r="BT217" t="str" cm="1">
        <f t="array" ref="BT217">IF($D217="","",INDEX('Data - CO2'!$B$5:$AP$53,MATCH(Kulturmodeller!$D217,'Data - CO2'!$A$5:$A$53,0),BT$20)*AD217)</f>
        <v/>
      </c>
      <c r="BU217" t="str" cm="1">
        <f t="array" ref="BU217">IF($D217="","",INDEX('Data - CO2'!$B$5:$AP$53,MATCH(Kulturmodeller!$D217,'Data - CO2'!$A$5:$A$53,0),BU$20)*AE217)</f>
        <v/>
      </c>
      <c r="BV217" t="str" cm="1">
        <f t="array" ref="BV217">IF($D217="","",INDEX('Data - CO2'!$B$5:$AP$53,MATCH(Kulturmodeller!$D217,'Data - CO2'!$A$5:$A$53,0),BV$20)*AF217)</f>
        <v/>
      </c>
      <c r="BW217" t="str" cm="1">
        <f t="array" ref="BW217">IF($D217="","",INDEX('Data - CO2'!$B$5:$AP$53,MATCH(Kulturmodeller!$D217,'Data - CO2'!$A$5:$A$53,0),BW$20)*AG217)</f>
        <v/>
      </c>
      <c r="BX217" t="str" cm="1">
        <f t="array" ref="BX217">IF($D217="","",INDEX('Data - CO2'!$B$5:$AP$53,MATCH(Kulturmodeller!$D217,'Data - CO2'!$A$5:$A$53,0),BX$20)*AH217)</f>
        <v/>
      </c>
      <c r="BY217" t="str" cm="1">
        <f t="array" ref="BY217">IF($D217="","",INDEX('Data - CO2'!$B$5:$AP$53,MATCH(Kulturmodeller!$D217,'Data - CO2'!$A$5:$A$53,0),BY$20)*AI217)</f>
        <v/>
      </c>
      <c r="BZ217" t="str" cm="1">
        <f t="array" ref="BZ217">IF($D217="","",INDEX('Data - CO2'!$B$5:$AP$53,MATCH(Kulturmodeller!$D217,'Data - CO2'!$A$5:$A$53,0),BZ$20)*AJ217)</f>
        <v/>
      </c>
      <c r="CA217" t="str" cm="1">
        <f t="array" ref="CA217">IF($D217="","",INDEX('Data - CO2'!$B$5:$AP$53,MATCH(Kulturmodeller!$D217,'Data - CO2'!$A$5:$A$53,0),CA$20)*AK217)</f>
        <v/>
      </c>
      <c r="CB217" t="str" cm="1">
        <f t="array" ref="CB217">IF($D217="","",INDEX('Data - CO2'!$B$5:$AP$53,MATCH(Kulturmodeller!$D217,'Data - CO2'!$A$5:$A$53,0),CB$20)*AL217)</f>
        <v/>
      </c>
      <c r="CC217" t="str" cm="1">
        <f t="array" ref="CC217">IF($D217="","",INDEX('Data - CO2'!$B$5:$AP$53,MATCH(Kulturmodeller!$D217,'Data - CO2'!$A$5:$A$53,0),CC$20)*AM217)</f>
        <v/>
      </c>
      <c r="CD217" t="str" cm="1">
        <f t="array" ref="CD217">IF($D217="","",INDEX('Data - CO2'!$B$5:$AP$53,MATCH(Kulturmodeller!$D217,'Data - CO2'!$A$5:$A$53,0),CD$20)*AN217)</f>
        <v/>
      </c>
      <c r="CE217" t="str" cm="1">
        <f t="array" ref="CE217">IF($D217="","",INDEX('Data - CO2'!$B$5:$AP$53,MATCH(Kulturmodeller!$D217,'Data - CO2'!$A$5:$A$53,0),CE$20)*AO217)</f>
        <v/>
      </c>
      <c r="CF217" t="str" cm="1">
        <f t="array" ref="CF217">IF($D217="","",INDEX('Data - CO2'!$B$5:$AP$53,MATCH(Kulturmodeller!$D217,'Data - CO2'!$A$5:$A$53,0),CF$20)*AP217)</f>
        <v/>
      </c>
      <c r="CG217" t="str" cm="1">
        <f t="array" ref="CG217">IF($D217="","",INDEX('Data - CO2'!$B$5:$AP$53,MATCH(Kulturmodeller!$D217,'Data - CO2'!$A$5:$A$53,0),CG$20)*AQ217)</f>
        <v/>
      </c>
      <c r="CH217" t="str" cm="1">
        <f t="array" ref="CH217">IF($D217="","",INDEX('Data - CO2'!$B$5:$AP$53,MATCH(Kulturmodeller!$D217,'Data - CO2'!$A$5:$A$53,0),CH$20)*AR217)</f>
        <v/>
      </c>
      <c r="CI217" s="11" t="str" cm="1">
        <f t="array" ref="CI217">IF($D217="","",INDEX('Data - CO2'!$B$5:$AP$53,MATCH(Kulturmodeller!$D217,'Data - CO2'!$A$5:$A$53,0),CI$20)*AS217)</f>
        <v/>
      </c>
    </row>
    <row r="218" spans="1:87" x14ac:dyDescent="0.3">
      <c r="A218" s="12" t="s">
        <v>87</v>
      </c>
      <c r="B218" s="12"/>
      <c r="C218" s="129"/>
      <c r="D218" s="129"/>
      <c r="E218" s="127"/>
      <c r="F218" s="45">
        <f>E218</f>
        <v>0</v>
      </c>
      <c r="G218" s="46">
        <f t="shared" si="4040"/>
        <v>0</v>
      </c>
      <c r="H218" s="46">
        <f t="shared" si="4041"/>
        <v>0</v>
      </c>
      <c r="I218" s="46">
        <f t="shared" si="4042"/>
        <v>0</v>
      </c>
      <c r="J218" s="46">
        <f t="shared" si="4043"/>
        <v>0</v>
      </c>
      <c r="K218" s="46">
        <f t="shared" si="4044"/>
        <v>0</v>
      </c>
      <c r="L218" s="46">
        <f t="shared" si="4045"/>
        <v>0</v>
      </c>
      <c r="M218" s="46">
        <f t="shared" si="4046"/>
        <v>0</v>
      </c>
      <c r="N218" s="46">
        <f t="shared" si="4047"/>
        <v>0</v>
      </c>
      <c r="O218" s="46">
        <f t="shared" si="4048"/>
        <v>0</v>
      </c>
      <c r="P218" s="46">
        <f t="shared" si="4049"/>
        <v>0</v>
      </c>
      <c r="Q218" s="46">
        <f t="shared" si="4050"/>
        <v>0</v>
      </c>
      <c r="R218" s="46">
        <f t="shared" si="4051"/>
        <v>0</v>
      </c>
      <c r="S218" s="46">
        <f t="shared" si="4052"/>
        <v>0</v>
      </c>
      <c r="T218" s="46">
        <f t="shared" si="4053"/>
        <v>0</v>
      </c>
      <c r="U218" s="46">
        <f t="shared" si="4054"/>
        <v>0</v>
      </c>
      <c r="V218" s="46">
        <f t="shared" si="4055"/>
        <v>0</v>
      </c>
      <c r="W218" s="46">
        <f t="shared" si="4056"/>
        <v>0</v>
      </c>
      <c r="X218" s="46">
        <f t="shared" si="4057"/>
        <v>0</v>
      </c>
      <c r="Y218" s="46">
        <f t="shared" si="4058"/>
        <v>0</v>
      </c>
      <c r="Z218" s="46">
        <f t="shared" si="4059"/>
        <v>0</v>
      </c>
      <c r="AA218" s="46">
        <f t="shared" si="4060"/>
        <v>0</v>
      </c>
      <c r="AB218" s="46">
        <f t="shared" si="4061"/>
        <v>0</v>
      </c>
      <c r="AC218" s="46">
        <f t="shared" si="4062"/>
        <v>0</v>
      </c>
      <c r="AD218" s="46">
        <f t="shared" si="4063"/>
        <v>0</v>
      </c>
      <c r="AE218" s="46">
        <f t="shared" si="4064"/>
        <v>0</v>
      </c>
      <c r="AF218" s="46">
        <f t="shared" si="4065"/>
        <v>0</v>
      </c>
      <c r="AG218" s="46">
        <f t="shared" si="4066"/>
        <v>0</v>
      </c>
      <c r="AH218" s="46">
        <f t="shared" si="4067"/>
        <v>0</v>
      </c>
      <c r="AI218" s="46">
        <f t="shared" si="4068"/>
        <v>0</v>
      </c>
      <c r="AJ218" s="46">
        <f t="shared" si="4069"/>
        <v>0</v>
      </c>
      <c r="AK218" s="46">
        <f t="shared" si="4070"/>
        <v>0</v>
      </c>
      <c r="AL218" s="46">
        <f t="shared" si="4071"/>
        <v>0</v>
      </c>
      <c r="AM218" s="46">
        <f t="shared" si="4072"/>
        <v>0</v>
      </c>
      <c r="AN218" s="46">
        <f t="shared" si="4073"/>
        <v>0</v>
      </c>
      <c r="AO218" s="46">
        <f t="shared" si="4074"/>
        <v>0</v>
      </c>
      <c r="AP218" s="46">
        <f t="shared" si="4075"/>
        <v>0</v>
      </c>
      <c r="AQ218" s="46">
        <f t="shared" si="4076"/>
        <v>0</v>
      </c>
      <c r="AR218" s="46">
        <f t="shared" si="4077"/>
        <v>0</v>
      </c>
      <c r="AS218" s="47">
        <f t="shared" si="4078"/>
        <v>0</v>
      </c>
      <c r="AU218" s="10" t="str" cm="1">
        <f t="array" ref="AU218">IF($D218="","",INDEX('Data - CO2'!$B$5:$AP$53,MATCH(Kulturmodeller!$D218,'Data - CO2'!$A$5:$A$53,0),AU$20)*E218)</f>
        <v/>
      </c>
      <c r="AV218" t="str" cm="1">
        <f t="array" ref="AV218">IF($D218="","",INDEX('Data - CO2'!$B$5:$AP$53,MATCH(Kulturmodeller!$D218,'Data - CO2'!$A$5:$A$53,0),AV$20)*F218)</f>
        <v/>
      </c>
      <c r="AW218" t="str" cm="1">
        <f t="array" ref="AW218">IF($D218="","",INDEX('Data - CO2'!$B$5:$AP$53,MATCH(Kulturmodeller!$D218,'Data - CO2'!$A$5:$A$53,0),AW$20)*G218)</f>
        <v/>
      </c>
      <c r="AX218" t="str" cm="1">
        <f t="array" ref="AX218">IF($D218="","",INDEX('Data - CO2'!$B$5:$AP$53,MATCH(Kulturmodeller!$D218,'Data - CO2'!$A$5:$A$53,0),AX$20)*H218)</f>
        <v/>
      </c>
      <c r="AY218" t="str" cm="1">
        <f t="array" ref="AY218">IF($D218="","",INDEX('Data - CO2'!$B$5:$AP$53,MATCH(Kulturmodeller!$D218,'Data - CO2'!$A$5:$A$53,0),AY$20)*I218)</f>
        <v/>
      </c>
      <c r="AZ218" t="str" cm="1">
        <f t="array" ref="AZ218">IF($D218="","",INDEX('Data - CO2'!$B$5:$AP$53,MATCH(Kulturmodeller!$D218,'Data - CO2'!$A$5:$A$53,0),AZ$20)*J218)</f>
        <v/>
      </c>
      <c r="BA218" t="str" cm="1">
        <f t="array" ref="BA218">IF($D218="","",INDEX('Data - CO2'!$B$5:$AP$53,MATCH(Kulturmodeller!$D218,'Data - CO2'!$A$5:$A$53,0),BA$20)*K218)</f>
        <v/>
      </c>
      <c r="BB218" t="str" cm="1">
        <f t="array" ref="BB218">IF($D218="","",INDEX('Data - CO2'!$B$5:$AP$53,MATCH(Kulturmodeller!$D218,'Data - CO2'!$A$5:$A$53,0),BB$20)*L218)</f>
        <v/>
      </c>
      <c r="BC218" t="str" cm="1">
        <f t="array" ref="BC218">IF($D218="","",INDEX('Data - CO2'!$B$5:$AP$53,MATCH(Kulturmodeller!$D218,'Data - CO2'!$A$5:$A$53,0),BC$20)*M218)</f>
        <v/>
      </c>
      <c r="BD218" t="str" cm="1">
        <f t="array" ref="BD218">IF($D218="","",INDEX('Data - CO2'!$B$5:$AP$53,MATCH(Kulturmodeller!$D218,'Data - CO2'!$A$5:$A$53,0),BD$20)*N218)</f>
        <v/>
      </c>
      <c r="BE218" t="str" cm="1">
        <f t="array" ref="BE218">IF($D218="","",INDEX('Data - CO2'!$B$5:$AP$53,MATCH(Kulturmodeller!$D218,'Data - CO2'!$A$5:$A$53,0),BE$20)*O218)</f>
        <v/>
      </c>
      <c r="BF218" t="str" cm="1">
        <f t="array" ref="BF218">IF($D218="","",INDEX('Data - CO2'!$B$5:$AP$53,MATCH(Kulturmodeller!$D218,'Data - CO2'!$A$5:$A$53,0),BF$20)*P218)</f>
        <v/>
      </c>
      <c r="BG218" t="str" cm="1">
        <f t="array" ref="BG218">IF($D218="","",INDEX('Data - CO2'!$B$5:$AP$53,MATCH(Kulturmodeller!$D218,'Data - CO2'!$A$5:$A$53,0),BG$20)*Q218)</f>
        <v/>
      </c>
      <c r="BH218" t="str" cm="1">
        <f t="array" ref="BH218">IF($D218="","",INDEX('Data - CO2'!$B$5:$AP$53,MATCH(Kulturmodeller!$D218,'Data - CO2'!$A$5:$A$53,0),BH$20)*R218)</f>
        <v/>
      </c>
      <c r="BI218" t="str" cm="1">
        <f t="array" ref="BI218">IF($D218="","",INDEX('Data - CO2'!$B$5:$AP$53,MATCH(Kulturmodeller!$D218,'Data - CO2'!$A$5:$A$53,0),BI$20)*S218)</f>
        <v/>
      </c>
      <c r="BJ218" t="str" cm="1">
        <f t="array" ref="BJ218">IF($D218="","",INDEX('Data - CO2'!$B$5:$AP$53,MATCH(Kulturmodeller!$D218,'Data - CO2'!$A$5:$A$53,0),BJ$20)*T218)</f>
        <v/>
      </c>
      <c r="BK218" t="str" cm="1">
        <f t="array" ref="BK218">IF($D218="","",INDEX('Data - CO2'!$B$5:$AP$53,MATCH(Kulturmodeller!$D218,'Data - CO2'!$A$5:$A$53,0),BK$20)*U218)</f>
        <v/>
      </c>
      <c r="BL218" t="str" cm="1">
        <f t="array" ref="BL218">IF($D218="","",INDEX('Data - CO2'!$B$5:$AP$53,MATCH(Kulturmodeller!$D218,'Data - CO2'!$A$5:$A$53,0),BL$20)*V218)</f>
        <v/>
      </c>
      <c r="BM218" t="str" cm="1">
        <f t="array" ref="BM218">IF($D218="","",INDEX('Data - CO2'!$B$5:$AP$53,MATCH(Kulturmodeller!$D218,'Data - CO2'!$A$5:$A$53,0),BM$20)*W218)</f>
        <v/>
      </c>
      <c r="BN218" t="str" cm="1">
        <f t="array" ref="BN218">IF($D218="","",INDEX('Data - CO2'!$B$5:$AP$53,MATCH(Kulturmodeller!$D218,'Data - CO2'!$A$5:$A$53,0),BN$20)*X218)</f>
        <v/>
      </c>
      <c r="BO218" t="str" cm="1">
        <f t="array" ref="BO218">IF($D218="","",INDEX('Data - CO2'!$B$5:$AP$53,MATCH(Kulturmodeller!$D218,'Data - CO2'!$A$5:$A$53,0),BO$20)*Y218)</f>
        <v/>
      </c>
      <c r="BP218" t="str" cm="1">
        <f t="array" ref="BP218">IF($D218="","",INDEX('Data - CO2'!$B$5:$AP$53,MATCH(Kulturmodeller!$D218,'Data - CO2'!$A$5:$A$53,0),BP$20)*Z218)</f>
        <v/>
      </c>
      <c r="BQ218" t="str" cm="1">
        <f t="array" ref="BQ218">IF($D218="","",INDEX('Data - CO2'!$B$5:$AP$53,MATCH(Kulturmodeller!$D218,'Data - CO2'!$A$5:$A$53,0),BQ$20)*AA218)</f>
        <v/>
      </c>
      <c r="BR218" t="str" cm="1">
        <f t="array" ref="BR218">IF($D218="","",INDEX('Data - CO2'!$B$5:$AP$53,MATCH(Kulturmodeller!$D218,'Data - CO2'!$A$5:$A$53,0),BR$20)*AB218)</f>
        <v/>
      </c>
      <c r="BS218" t="str" cm="1">
        <f t="array" ref="BS218">IF($D218="","",INDEX('Data - CO2'!$B$5:$AP$53,MATCH(Kulturmodeller!$D218,'Data - CO2'!$A$5:$A$53,0),BS$20)*AC218)</f>
        <v/>
      </c>
      <c r="BT218" t="str" cm="1">
        <f t="array" ref="BT218">IF($D218="","",INDEX('Data - CO2'!$B$5:$AP$53,MATCH(Kulturmodeller!$D218,'Data - CO2'!$A$5:$A$53,0),BT$20)*AD218)</f>
        <v/>
      </c>
      <c r="BU218" t="str" cm="1">
        <f t="array" ref="BU218">IF($D218="","",INDEX('Data - CO2'!$B$5:$AP$53,MATCH(Kulturmodeller!$D218,'Data - CO2'!$A$5:$A$53,0),BU$20)*AE218)</f>
        <v/>
      </c>
      <c r="BV218" t="str" cm="1">
        <f t="array" ref="BV218">IF($D218="","",INDEX('Data - CO2'!$B$5:$AP$53,MATCH(Kulturmodeller!$D218,'Data - CO2'!$A$5:$A$53,0),BV$20)*AF218)</f>
        <v/>
      </c>
      <c r="BW218" t="str" cm="1">
        <f t="array" ref="BW218">IF($D218="","",INDEX('Data - CO2'!$B$5:$AP$53,MATCH(Kulturmodeller!$D218,'Data - CO2'!$A$5:$A$53,0),BW$20)*AG218)</f>
        <v/>
      </c>
      <c r="BX218" t="str" cm="1">
        <f t="array" ref="BX218">IF($D218="","",INDEX('Data - CO2'!$B$5:$AP$53,MATCH(Kulturmodeller!$D218,'Data - CO2'!$A$5:$A$53,0),BX$20)*AH218)</f>
        <v/>
      </c>
      <c r="BY218" t="str" cm="1">
        <f t="array" ref="BY218">IF($D218="","",INDEX('Data - CO2'!$B$5:$AP$53,MATCH(Kulturmodeller!$D218,'Data - CO2'!$A$5:$A$53,0),BY$20)*AI218)</f>
        <v/>
      </c>
      <c r="BZ218" t="str" cm="1">
        <f t="array" ref="BZ218">IF($D218="","",INDEX('Data - CO2'!$B$5:$AP$53,MATCH(Kulturmodeller!$D218,'Data - CO2'!$A$5:$A$53,0),BZ$20)*AJ218)</f>
        <v/>
      </c>
      <c r="CA218" t="str" cm="1">
        <f t="array" ref="CA218">IF($D218="","",INDEX('Data - CO2'!$B$5:$AP$53,MATCH(Kulturmodeller!$D218,'Data - CO2'!$A$5:$A$53,0),CA$20)*AK218)</f>
        <v/>
      </c>
      <c r="CB218" t="str" cm="1">
        <f t="array" ref="CB218">IF($D218="","",INDEX('Data - CO2'!$B$5:$AP$53,MATCH(Kulturmodeller!$D218,'Data - CO2'!$A$5:$A$53,0),CB$20)*AL218)</f>
        <v/>
      </c>
      <c r="CC218" t="str" cm="1">
        <f t="array" ref="CC218">IF($D218="","",INDEX('Data - CO2'!$B$5:$AP$53,MATCH(Kulturmodeller!$D218,'Data - CO2'!$A$5:$A$53,0),CC$20)*AM218)</f>
        <v/>
      </c>
      <c r="CD218" t="str" cm="1">
        <f t="array" ref="CD218">IF($D218="","",INDEX('Data - CO2'!$B$5:$AP$53,MATCH(Kulturmodeller!$D218,'Data - CO2'!$A$5:$A$53,0),CD$20)*AN218)</f>
        <v/>
      </c>
      <c r="CE218" t="str" cm="1">
        <f t="array" ref="CE218">IF($D218="","",INDEX('Data - CO2'!$B$5:$AP$53,MATCH(Kulturmodeller!$D218,'Data - CO2'!$A$5:$A$53,0),CE$20)*AO218)</f>
        <v/>
      </c>
      <c r="CF218" t="str" cm="1">
        <f t="array" ref="CF218">IF($D218="","",INDEX('Data - CO2'!$B$5:$AP$53,MATCH(Kulturmodeller!$D218,'Data - CO2'!$A$5:$A$53,0),CF$20)*AP218)</f>
        <v/>
      </c>
      <c r="CG218" t="str" cm="1">
        <f t="array" ref="CG218">IF($D218="","",INDEX('Data - CO2'!$B$5:$AP$53,MATCH(Kulturmodeller!$D218,'Data - CO2'!$A$5:$A$53,0),CG$20)*AQ218)</f>
        <v/>
      </c>
      <c r="CH218" t="str" cm="1">
        <f t="array" ref="CH218">IF($D218="","",INDEX('Data - CO2'!$B$5:$AP$53,MATCH(Kulturmodeller!$D218,'Data - CO2'!$A$5:$A$53,0),CH$20)*AR218)</f>
        <v/>
      </c>
      <c r="CI218" s="11" t="str" cm="1">
        <f t="array" ref="CI218">IF($D218="","",INDEX('Data - CO2'!$B$5:$AP$53,MATCH(Kulturmodeller!$D218,'Data - CO2'!$A$5:$A$53,0),CI$20)*AS218)</f>
        <v/>
      </c>
    </row>
    <row r="219" spans="1:87" x14ac:dyDescent="0.3">
      <c r="A219" s="42"/>
      <c r="B219" s="42"/>
      <c r="C219" s="42"/>
      <c r="D219" s="12"/>
      <c r="E219" s="52"/>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4"/>
      <c r="AU219" s="111">
        <f t="shared" ref="AU219:CH219" si="4079">SUM(AU217:AU218)</f>
        <v>0</v>
      </c>
      <c r="AV219" s="112">
        <f t="shared" si="4079"/>
        <v>0</v>
      </c>
      <c r="AW219" s="112">
        <f t="shared" si="4079"/>
        <v>0</v>
      </c>
      <c r="AX219" s="112">
        <f t="shared" si="4079"/>
        <v>0</v>
      </c>
      <c r="AY219" s="112">
        <f t="shared" si="4079"/>
        <v>0</v>
      </c>
      <c r="AZ219" s="112">
        <f t="shared" si="4079"/>
        <v>0</v>
      </c>
      <c r="BA219" s="112">
        <f t="shared" si="4079"/>
        <v>0</v>
      </c>
      <c r="BB219" s="112">
        <f t="shared" si="4079"/>
        <v>0</v>
      </c>
      <c r="BC219" s="112">
        <f t="shared" si="4079"/>
        <v>0</v>
      </c>
      <c r="BD219" s="112">
        <f t="shared" si="4079"/>
        <v>0</v>
      </c>
      <c r="BE219" s="112">
        <f t="shared" si="4079"/>
        <v>0</v>
      </c>
      <c r="BF219" s="112">
        <f t="shared" si="4079"/>
        <v>0</v>
      </c>
      <c r="BG219" s="112">
        <f t="shared" si="4079"/>
        <v>0</v>
      </c>
      <c r="BH219" s="112">
        <f t="shared" si="4079"/>
        <v>0</v>
      </c>
      <c r="BI219" s="112">
        <f t="shared" si="4079"/>
        <v>0</v>
      </c>
      <c r="BJ219" s="112">
        <f t="shared" si="4079"/>
        <v>0</v>
      </c>
      <c r="BK219" s="112">
        <f t="shared" si="4079"/>
        <v>0</v>
      </c>
      <c r="BL219" s="112">
        <f t="shared" si="4079"/>
        <v>0</v>
      </c>
      <c r="BM219" s="112">
        <f t="shared" si="4079"/>
        <v>0</v>
      </c>
      <c r="BN219" s="112">
        <f t="shared" si="4079"/>
        <v>0</v>
      </c>
      <c r="BO219" s="112">
        <f t="shared" si="4079"/>
        <v>0</v>
      </c>
      <c r="BP219" s="112">
        <f t="shared" si="4079"/>
        <v>0</v>
      </c>
      <c r="BQ219" s="112">
        <f t="shared" si="4079"/>
        <v>0</v>
      </c>
      <c r="BR219" s="112">
        <f t="shared" si="4079"/>
        <v>0</v>
      </c>
      <c r="BS219" s="112">
        <f t="shared" si="4079"/>
        <v>0</v>
      </c>
      <c r="BT219" s="112">
        <f t="shared" si="4079"/>
        <v>0</v>
      </c>
      <c r="BU219" s="112">
        <f t="shared" si="4079"/>
        <v>0</v>
      </c>
      <c r="BV219" s="112">
        <f t="shared" si="4079"/>
        <v>0</v>
      </c>
      <c r="BW219" s="112">
        <f t="shared" si="4079"/>
        <v>0</v>
      </c>
      <c r="BX219" s="112">
        <f t="shared" si="4079"/>
        <v>0</v>
      </c>
      <c r="BY219" s="112">
        <f t="shared" si="4079"/>
        <v>0</v>
      </c>
      <c r="BZ219" s="112">
        <f t="shared" si="4079"/>
        <v>0</v>
      </c>
      <c r="CA219" s="112">
        <f t="shared" si="4079"/>
        <v>0</v>
      </c>
      <c r="CB219" s="112">
        <f t="shared" si="4079"/>
        <v>0</v>
      </c>
      <c r="CC219" s="112">
        <f t="shared" si="4079"/>
        <v>0</v>
      </c>
      <c r="CD219" s="112">
        <f t="shared" si="4079"/>
        <v>0</v>
      </c>
      <c r="CE219" s="112">
        <f t="shared" si="4079"/>
        <v>0</v>
      </c>
      <c r="CF219" s="112">
        <f t="shared" si="4079"/>
        <v>0</v>
      </c>
      <c r="CG219" s="112">
        <f t="shared" si="4079"/>
        <v>0</v>
      </c>
      <c r="CH219" s="112">
        <f t="shared" si="4079"/>
        <v>0</v>
      </c>
      <c r="CI219" s="113">
        <f>SUM(CI217:CI218)</f>
        <v>0</v>
      </c>
    </row>
    <row r="220" spans="1:87" x14ac:dyDescent="0.3">
      <c r="A220" s="55" t="s">
        <v>88</v>
      </c>
      <c r="B220" s="55"/>
      <c r="C220" s="55"/>
      <c r="D220" s="56"/>
      <c r="E220" s="57"/>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9"/>
      <c r="AT220" s="91">
        <f>AVERAGE(BO220:CI220)</f>
        <v>335.82349676267387</v>
      </c>
      <c r="AU220" s="111">
        <f>AU216+AU219</f>
        <v>0</v>
      </c>
      <c r="AV220" s="112">
        <f t="shared" ref="AV220:CI220" si="4080">AV216+AV219</f>
        <v>2.7350417369202988</v>
      </c>
      <c r="AW220" s="112">
        <f t="shared" si="4080"/>
        <v>17.532045317739431</v>
      </c>
      <c r="AX220" s="112">
        <f t="shared" si="4080"/>
        <v>38.378812942214338</v>
      </c>
      <c r="AY220" s="112">
        <f t="shared" si="4080"/>
        <v>71.369430009581322</v>
      </c>
      <c r="AZ220" s="112">
        <f t="shared" si="4080"/>
        <v>147.08133260497243</v>
      </c>
      <c r="BA220" s="112">
        <f t="shared" si="4080"/>
        <v>230.89091871491823</v>
      </c>
      <c r="BB220" s="112">
        <f t="shared" si="4080"/>
        <v>282.33228835858262</v>
      </c>
      <c r="BC220" s="112">
        <f t="shared" si="4080"/>
        <v>309.32642845282686</v>
      </c>
      <c r="BD220" s="112">
        <f t="shared" si="4080"/>
        <v>332.59538219619606</v>
      </c>
      <c r="BE220" s="112">
        <f t="shared" si="4080"/>
        <v>360.0530456582199</v>
      </c>
      <c r="BF220" s="112">
        <f t="shared" si="4080"/>
        <v>385.57579594950147</v>
      </c>
      <c r="BG220" s="112">
        <f t="shared" si="4080"/>
        <v>410.18056025045757</v>
      </c>
      <c r="BH220" s="112">
        <f t="shared" si="4080"/>
        <v>432.36631038852477</v>
      </c>
      <c r="BI220" s="112">
        <f t="shared" si="4080"/>
        <v>452.51006953297644</v>
      </c>
      <c r="BJ220" s="112">
        <f t="shared" si="4080"/>
        <v>474.05249680861562</v>
      </c>
      <c r="BK220" s="112">
        <f t="shared" si="4080"/>
        <v>341.50643555374654</v>
      </c>
      <c r="BL220" s="112">
        <f t="shared" si="4080"/>
        <v>361.6966428787801</v>
      </c>
      <c r="BM220" s="112">
        <f t="shared" si="4080"/>
        <v>379.85167266932751</v>
      </c>
      <c r="BN220" s="112">
        <f t="shared" si="4080"/>
        <v>403.1344070335474</v>
      </c>
      <c r="BO220" s="112">
        <f t="shared" si="4080"/>
        <v>442.56202327581821</v>
      </c>
      <c r="BP220" s="112">
        <f t="shared" si="4080"/>
        <v>475.10599486419227</v>
      </c>
      <c r="BQ220" s="112">
        <f t="shared" si="4080"/>
        <v>493.44542087541856</v>
      </c>
      <c r="BR220" s="112">
        <f t="shared" si="4080"/>
        <v>508.74852535866893</v>
      </c>
      <c r="BS220" s="112">
        <f t="shared" si="4080"/>
        <v>524.91281907688892</v>
      </c>
      <c r="BT220" s="112">
        <f t="shared" si="4080"/>
        <v>535.42212466572516</v>
      </c>
      <c r="BU220" s="112">
        <f t="shared" si="4080"/>
        <v>550.31050805498</v>
      </c>
      <c r="BV220" s="112">
        <f t="shared" si="4080"/>
        <v>203.93353128541173</v>
      </c>
      <c r="BW220" s="112">
        <f t="shared" si="4080"/>
        <v>214.57861428922752</v>
      </c>
      <c r="BX220" s="112">
        <f t="shared" si="4080"/>
        <v>162.33748020509233</v>
      </c>
      <c r="BY220" s="112">
        <f t="shared" si="4080"/>
        <v>182.23408570126315</v>
      </c>
      <c r="BZ220" s="112">
        <f t="shared" si="4080"/>
        <v>76.740717171063736</v>
      </c>
      <c r="CA220" s="112">
        <f t="shared" si="4080"/>
        <v>134.04091085209163</v>
      </c>
      <c r="CB220" s="112">
        <f t="shared" si="4080"/>
        <v>181.83623088085704</v>
      </c>
      <c r="CC220" s="112">
        <f t="shared" si="4080"/>
        <v>221.59266162985494</v>
      </c>
      <c r="CD220" s="112">
        <f t="shared" si="4080"/>
        <v>272.89227623372955</v>
      </c>
      <c r="CE220" s="112">
        <f t="shared" si="4080"/>
        <v>319.58861790362988</v>
      </c>
      <c r="CF220" s="112">
        <f t="shared" si="4080"/>
        <v>348.8709755453491</v>
      </c>
      <c r="CG220" s="112">
        <f t="shared" si="4080"/>
        <v>375.8610273011883</v>
      </c>
      <c r="CH220" s="112">
        <f t="shared" si="4080"/>
        <v>401.9555330981205</v>
      </c>
      <c r="CI220" s="113">
        <f t="shared" si="4080"/>
        <v>425.32335374758014</v>
      </c>
    </row>
    <row r="223" spans="1:87" x14ac:dyDescent="0.3">
      <c r="A223" s="60" t="s">
        <v>368</v>
      </c>
      <c r="AU223" t="s">
        <v>91</v>
      </c>
    </row>
    <row r="224" spans="1:87" x14ac:dyDescent="0.3">
      <c r="A224" s="25" t="s">
        <v>369</v>
      </c>
      <c r="B224" s="25"/>
      <c r="C224" s="25"/>
      <c r="D224" s="26"/>
      <c r="E224" s="27" t="s">
        <v>78</v>
      </c>
      <c r="F224" s="104"/>
      <c r="G224" s="104"/>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9"/>
      <c r="AU224">
        <v>1</v>
      </c>
      <c r="AV224">
        <v>2</v>
      </c>
      <c r="AW224">
        <v>3</v>
      </c>
      <c r="AX224">
        <v>4</v>
      </c>
      <c r="AY224">
        <v>5</v>
      </c>
      <c r="AZ224">
        <v>6</v>
      </c>
      <c r="BA224">
        <v>7</v>
      </c>
      <c r="BB224">
        <v>8</v>
      </c>
      <c r="BC224">
        <v>9</v>
      </c>
      <c r="BD224">
        <v>10</v>
      </c>
      <c r="BE224">
        <v>11</v>
      </c>
      <c r="BF224">
        <v>12</v>
      </c>
      <c r="BG224">
        <v>13</v>
      </c>
      <c r="BH224">
        <v>14</v>
      </c>
      <c r="BI224">
        <v>15</v>
      </c>
      <c r="BJ224">
        <v>16</v>
      </c>
      <c r="BK224">
        <v>17</v>
      </c>
      <c r="BL224">
        <v>18</v>
      </c>
      <c r="BM224">
        <v>19</v>
      </c>
      <c r="BN224">
        <v>20</v>
      </c>
      <c r="BO224">
        <v>21</v>
      </c>
      <c r="BP224">
        <v>22</v>
      </c>
      <c r="BQ224">
        <v>23</v>
      </c>
      <c r="BR224">
        <v>24</v>
      </c>
      <c r="BS224">
        <v>25</v>
      </c>
      <c r="BT224">
        <v>26</v>
      </c>
      <c r="BU224">
        <v>27</v>
      </c>
      <c r="BV224">
        <v>28</v>
      </c>
      <c r="BW224">
        <v>29</v>
      </c>
      <c r="BX224">
        <v>30</v>
      </c>
      <c r="BY224">
        <v>31</v>
      </c>
      <c r="BZ224">
        <v>32</v>
      </c>
      <c r="CA224">
        <v>33</v>
      </c>
      <c r="CB224">
        <v>34</v>
      </c>
      <c r="CC224">
        <v>35</v>
      </c>
      <c r="CD224">
        <v>36</v>
      </c>
      <c r="CE224">
        <v>37</v>
      </c>
      <c r="CF224">
        <v>38</v>
      </c>
      <c r="CG224">
        <v>39</v>
      </c>
      <c r="CH224">
        <v>40</v>
      </c>
      <c r="CI224">
        <v>41</v>
      </c>
    </row>
    <row r="225" spans="1:87" x14ac:dyDescent="0.3">
      <c r="A225" s="147" t="s">
        <v>303</v>
      </c>
      <c r="B225" s="148">
        <f>Lister!$B$13</f>
        <v>1</v>
      </c>
      <c r="C225" s="28" t="s">
        <v>60</v>
      </c>
      <c r="D225" s="29" t="s">
        <v>79</v>
      </c>
      <c r="E225" s="30" t="s">
        <v>163</v>
      </c>
      <c r="F225" s="31" t="s">
        <v>250</v>
      </c>
      <c r="G225" s="31" t="s">
        <v>137</v>
      </c>
      <c r="H225" s="31" t="s">
        <v>138</v>
      </c>
      <c r="I225" s="31" t="s">
        <v>139</v>
      </c>
      <c r="J225" s="31" t="s">
        <v>140</v>
      </c>
      <c r="K225" s="31" t="s">
        <v>141</v>
      </c>
      <c r="L225" s="31" t="s">
        <v>80</v>
      </c>
      <c r="M225" s="31" t="s">
        <v>144</v>
      </c>
      <c r="N225" s="31" t="s">
        <v>145</v>
      </c>
      <c r="O225" s="31" t="s">
        <v>146</v>
      </c>
      <c r="P225" s="31" t="s">
        <v>147</v>
      </c>
      <c r="Q225" s="31" t="s">
        <v>152</v>
      </c>
      <c r="R225" s="31" t="s">
        <v>153</v>
      </c>
      <c r="S225" s="31" t="s">
        <v>154</v>
      </c>
      <c r="T225" s="31" t="s">
        <v>155</v>
      </c>
      <c r="U225" s="31" t="s">
        <v>156</v>
      </c>
      <c r="V225" s="31" t="s">
        <v>229</v>
      </c>
      <c r="W225" s="31" t="s">
        <v>157</v>
      </c>
      <c r="X225" s="31" t="s">
        <v>158</v>
      </c>
      <c r="Y225" s="31" t="s">
        <v>159</v>
      </c>
      <c r="Z225" s="31" t="s">
        <v>230</v>
      </c>
      <c r="AA225" s="31" t="s">
        <v>231</v>
      </c>
      <c r="AB225" s="31" t="s">
        <v>232</v>
      </c>
      <c r="AC225" s="31" t="s">
        <v>233</v>
      </c>
      <c r="AD225" s="31" t="s">
        <v>234</v>
      </c>
      <c r="AE225" s="31" t="s">
        <v>235</v>
      </c>
      <c r="AF225" s="31" t="s">
        <v>236</v>
      </c>
      <c r="AG225" s="31" t="s">
        <v>237</v>
      </c>
      <c r="AH225" s="31" t="s">
        <v>238</v>
      </c>
      <c r="AI225" s="31" t="s">
        <v>239</v>
      </c>
      <c r="AJ225" s="31" t="s">
        <v>240</v>
      </c>
      <c r="AK225" s="31" t="s">
        <v>241</v>
      </c>
      <c r="AL225" s="31" t="s">
        <v>242</v>
      </c>
      <c r="AM225" s="31" t="s">
        <v>243</v>
      </c>
      <c r="AN225" s="31" t="s">
        <v>244</v>
      </c>
      <c r="AO225" s="31" t="s">
        <v>245</v>
      </c>
      <c r="AP225" s="31" t="s">
        <v>246</v>
      </c>
      <c r="AQ225" s="31" t="s">
        <v>247</v>
      </c>
      <c r="AR225" s="31" t="s">
        <v>248</v>
      </c>
      <c r="AS225" s="32" t="s">
        <v>249</v>
      </c>
      <c r="AU225" s="19">
        <v>1</v>
      </c>
      <c r="AV225" s="19">
        <v>5</v>
      </c>
      <c r="AW225" s="19">
        <v>10</v>
      </c>
      <c r="AX225" s="19">
        <v>15</v>
      </c>
      <c r="AY225" s="19">
        <v>20</v>
      </c>
      <c r="AZ225" s="19">
        <v>25</v>
      </c>
      <c r="BA225" s="19">
        <v>30</v>
      </c>
      <c r="BB225" s="19">
        <v>35</v>
      </c>
      <c r="BC225" s="19">
        <v>40</v>
      </c>
      <c r="BD225" s="19">
        <v>45</v>
      </c>
      <c r="BE225" s="19">
        <v>50</v>
      </c>
      <c r="BF225" s="19">
        <v>55</v>
      </c>
      <c r="BG225" s="19">
        <v>60</v>
      </c>
      <c r="BH225" s="19">
        <v>65</v>
      </c>
      <c r="BI225" s="19">
        <v>70</v>
      </c>
      <c r="BJ225" s="19">
        <v>75</v>
      </c>
      <c r="BK225" s="19">
        <v>80</v>
      </c>
      <c r="BL225" s="19">
        <v>85</v>
      </c>
      <c r="BM225" s="19">
        <v>90</v>
      </c>
      <c r="BN225" s="19">
        <v>95</v>
      </c>
      <c r="BO225" s="19">
        <v>100</v>
      </c>
      <c r="BP225" s="19">
        <v>105</v>
      </c>
      <c r="BQ225" s="19">
        <v>110</v>
      </c>
      <c r="BR225" s="19">
        <v>115</v>
      </c>
      <c r="BS225" s="19">
        <v>120</v>
      </c>
      <c r="BT225" s="19">
        <v>125</v>
      </c>
      <c r="BU225" s="19">
        <v>130</v>
      </c>
      <c r="BV225" s="19">
        <v>135</v>
      </c>
      <c r="BW225" s="19">
        <v>140</v>
      </c>
      <c r="BX225" s="19">
        <v>145</v>
      </c>
      <c r="BY225" s="2">
        <v>150</v>
      </c>
      <c r="BZ225" s="19">
        <v>155</v>
      </c>
      <c r="CA225" s="2">
        <v>160</v>
      </c>
      <c r="CB225" s="19">
        <v>165</v>
      </c>
      <c r="CC225" s="2">
        <v>170</v>
      </c>
      <c r="CD225" s="19">
        <v>175</v>
      </c>
      <c r="CE225" s="2">
        <v>180</v>
      </c>
      <c r="CF225" s="19">
        <v>185</v>
      </c>
      <c r="CG225" s="2">
        <v>190</v>
      </c>
      <c r="CH225" s="19">
        <v>195</v>
      </c>
      <c r="CI225" s="2">
        <v>200</v>
      </c>
    </row>
    <row r="226" spans="1:87" x14ac:dyDescent="0.3">
      <c r="A226" s="33" t="s">
        <v>81</v>
      </c>
      <c r="B226" s="33"/>
      <c r="C226" s="124" t="str">
        <f>'Katalog over Kulturmodeller '!F76</f>
        <v>BØG</v>
      </c>
      <c r="D226" s="125" t="s">
        <v>0</v>
      </c>
      <c r="E226" s="139">
        <f>'Katalog over Kulturmodeller '!W76</f>
        <v>0.5</v>
      </c>
      <c r="F226" s="37">
        <f>E226+((E231-F231)+(E232-F232))*(E226/SUM(E226:E230))</f>
        <v>0.5</v>
      </c>
      <c r="G226" s="37">
        <f t="shared" ref="G226" si="4081">F226+((F231-G231)+(F232-G232))*(F226/SUM(F226:F230))</f>
        <v>0.5</v>
      </c>
      <c r="H226" s="37">
        <f t="shared" ref="H226" si="4082">G226+((G231-H231)+(G232-H232))*(G226/SUM(G226:G230))</f>
        <v>0.51851851851851849</v>
      </c>
      <c r="I226" s="37">
        <f t="shared" ref="I226" si="4083">H226+((H231-I231)+(H232-I232))*(H226/SUM(H226:H230))</f>
        <v>0.53703703703703698</v>
      </c>
      <c r="J226" s="37">
        <f t="shared" ref="J226" si="4084">I226+((I231-J231)+(I232-J232))*(I226/SUM(I226:I230))</f>
        <v>0.55555555555555547</v>
      </c>
      <c r="K226" s="37">
        <f t="shared" ref="K226" si="4085">J226+((J231-K231)+(J232-K232))*(J226/SUM(J226:J230))</f>
        <v>0.55555555555555547</v>
      </c>
      <c r="L226" s="37">
        <f t="shared" ref="L226" si="4086">K226+((K231-L231)+(K232-L232))*(K226/SUM(K226:K230))</f>
        <v>0.55555555555555547</v>
      </c>
      <c r="M226" s="37">
        <f t="shared" ref="M226" si="4087">L226+((L231-M231)+(L232-M232))*(L226/SUM(L226:L230))</f>
        <v>0.55555555555555547</v>
      </c>
      <c r="N226" s="37">
        <f t="shared" ref="N226" si="4088">M226+((M231-N231)+(M232-N232))*(M226/SUM(M226:M230))</f>
        <v>0.55555555555555547</v>
      </c>
      <c r="O226" s="37">
        <f t="shared" ref="O226" si="4089">N226+((N231-O231)+(N232-O232))*(N226/SUM(N226:N230))</f>
        <v>0.55555555555555547</v>
      </c>
      <c r="P226" s="37">
        <f t="shared" ref="P226" si="4090">O226+((O231-P231)+(O232-P232))*(O226/SUM(O226:O230))</f>
        <v>0.55555555555555547</v>
      </c>
      <c r="Q226" s="37">
        <f t="shared" ref="Q226" si="4091">P226+((P231-Q231)+(P232-Q232))*(P226/SUM(P226:P230))</f>
        <v>0.55555555555555547</v>
      </c>
      <c r="R226" s="37">
        <f t="shared" ref="R226" si="4092">Q226+((Q231-R231)+(Q232-R232))*(Q226/SUM(Q226:Q230))</f>
        <v>0.55555555555555547</v>
      </c>
      <c r="S226" s="37">
        <f t="shared" ref="S226" si="4093">R226+((R231-S231)+(R232-S232))*(R226/SUM(R226:R230))</f>
        <v>0.55555555555555547</v>
      </c>
      <c r="T226" s="37">
        <f t="shared" ref="T226" si="4094">S226+((S231-T231)+(S232-T232))*(S226/SUM(S226:S230))</f>
        <v>0.55555555555555547</v>
      </c>
      <c r="U226" s="37">
        <f t="shared" ref="U226" si="4095">T226+((T231-U231)+(T232-U232))*(T226/SUM(T226:T230))</f>
        <v>0.55555555555555547</v>
      </c>
      <c r="V226" s="37">
        <f t="shared" ref="V226" si="4096">U226+((U231-V231)+(U232-V232))*(U226/SUM(U226:U230))</f>
        <v>0.55555555555555547</v>
      </c>
      <c r="W226" s="37">
        <f t="shared" ref="W226" si="4097">V226+((V231-W231)+(V232-W232))*(V226/SUM(V226:V230))</f>
        <v>0.55555555555555547</v>
      </c>
      <c r="X226" s="37">
        <f t="shared" ref="X226" si="4098">W226+((W231-X231)+(W232-X232))*(W226/SUM(W226:W230))</f>
        <v>0.55555555555555547</v>
      </c>
      <c r="Y226" s="37">
        <f t="shared" ref="Y226" si="4099">X226+((X231-Y231)+(X232-Y232))*(X226/SUM(X226:X230))</f>
        <v>0.55555555555555547</v>
      </c>
      <c r="Z226" s="37">
        <f t="shared" ref="Z226" si="4100">Y226+((Y231-Z231)+(Y232-Z232))*(Y226/SUM(Y226:Y230))</f>
        <v>0.55555555555555547</v>
      </c>
      <c r="AA226" s="37">
        <f t="shared" ref="AA226" si="4101">Z226+((Z231-AA231)+(Z232-AA232))*(Z226/SUM(Z226:Z230))</f>
        <v>0.55555555555555547</v>
      </c>
      <c r="AB226" s="37">
        <f t="shared" ref="AB226" si="4102">AA226+((AA231-AB231)+(AA232-AB232))*(AA226/SUM(AA226:AA230))</f>
        <v>0.55555555555555547</v>
      </c>
      <c r="AC226" s="37">
        <f t="shared" ref="AC226" si="4103">AB226+((AB231-AC231)+(AB232-AC232))*(AB226/SUM(AB226:AB230))</f>
        <v>0.55555555555555547</v>
      </c>
      <c r="AD226" s="37">
        <f t="shared" ref="AD226" si="4104">AC226+((AC231-AD231)+(AC232-AD232))*(AC226/SUM(AC226:AC230))</f>
        <v>0.55555555555555547</v>
      </c>
      <c r="AE226" s="37">
        <f t="shared" ref="AE226" si="4105">AD226+((AD231-AE231)+(AD232-AE232))*(AD226/SUM(AD226:AD230))</f>
        <v>0.55555555555555547</v>
      </c>
      <c r="AF226" s="37">
        <f t="shared" ref="AF226" si="4106">AE226+((AE231-AF231)+(AE232-AF232))*(AE226/SUM(AE226:AE230))</f>
        <v>0.55555555555555547</v>
      </c>
      <c r="AG226" s="37">
        <f t="shared" ref="AG226" si="4107">AF226+((AF231-AG231)+(AF232-AG232))*(AF226/SUM(AF226:AF230))</f>
        <v>0.55555555555555547</v>
      </c>
      <c r="AH226" s="37">
        <f t="shared" ref="AH226" si="4108">AG226+((AG231-AH231)+(AG232-AH232))*(AG226/SUM(AG226:AG230))</f>
        <v>0.55555555555555547</v>
      </c>
      <c r="AI226" s="37">
        <f t="shared" ref="AI226" si="4109">AH226+((AH231-AI231)+(AH232-AI232))*(AH226/SUM(AH226:AH230))</f>
        <v>0.55555555555555547</v>
      </c>
      <c r="AJ226" s="37">
        <f t="shared" ref="AJ226" si="4110">AI226+((AI231-AJ231)+(AI232-AJ232))*(AI226/SUM(AI226:AI230))</f>
        <v>0.55555555555555547</v>
      </c>
      <c r="AK226" s="37">
        <f t="shared" ref="AK226" si="4111">AJ226+((AJ231-AK231)+(AJ232-AK232))*(AJ226/SUM(AJ226:AJ230))</f>
        <v>0.55555555555555547</v>
      </c>
      <c r="AL226" s="37">
        <f t="shared" ref="AL226" si="4112">AK226+((AK231-AL231)+(AK232-AL232))*(AK226/SUM(AK226:AK230))</f>
        <v>0.55555555555555547</v>
      </c>
      <c r="AM226" s="37">
        <f t="shared" ref="AM226" si="4113">AL226+((AL231-AM231)+(AL232-AM232))*(AL226/SUM(AL226:AL230))</f>
        <v>0.55555555555555547</v>
      </c>
      <c r="AN226" s="37">
        <f t="shared" ref="AN226" si="4114">AM226+((AM231-AN231)+(AM232-AN232))*(AM226/SUM(AM226:AM230))</f>
        <v>0.55555555555555547</v>
      </c>
      <c r="AO226" s="37">
        <f t="shared" ref="AO226" si="4115">AN226+((AN231-AO231)+(AN232-AO232))*(AN226/SUM(AN226:AN230))</f>
        <v>0.55555555555555547</v>
      </c>
      <c r="AP226" s="37">
        <f t="shared" ref="AP226" si="4116">AO226+((AO231-AP231)+(AO232-AP232))*(AO226/SUM(AO226:AO230))</f>
        <v>0.55555555555555547</v>
      </c>
      <c r="AQ226" s="37">
        <f t="shared" ref="AQ226" si="4117">AP226+((AP231-AQ231)+(AP232-AQ232))*(AP226/SUM(AP226:AP230))</f>
        <v>0.55555555555555547</v>
      </c>
      <c r="AR226" s="37">
        <f t="shared" ref="AR226" si="4118">AQ226+((AQ231-AR231)+(AQ232-AR232))*(AQ226/SUM(AQ226:AQ230))</f>
        <v>0.55555555555555547</v>
      </c>
      <c r="AS226" s="38">
        <f t="shared" ref="AS226" si="4119">AR226+((AR231-AS231)+(AR232-AS232))*(AR226/SUM(AR226:AR230))</f>
        <v>0.55555555555555547</v>
      </c>
      <c r="AU226" s="7" cm="1">
        <f t="array" ref="AU226">IF($D226="","",INDEX('Data - CO2'!$B$5:$AP$53,MATCH(Kulturmodeller!$D226,'Data - CO2'!$A$5:$A$53,0),AU$20)*E226)</f>
        <v>0</v>
      </c>
      <c r="AV226" s="8" cm="1">
        <f t="array" ref="AV226">IF($D226="","",INDEX('Data - CO2'!$B$5:$AP$53,MATCH(Kulturmodeller!$D226,'Data - CO2'!$A$5:$A$53,0),AV$20)*F226)</f>
        <v>1.5299869666762331</v>
      </c>
      <c r="AW226" s="8" cm="1">
        <f t="array" ref="AW226">IF($D226="","",INDEX('Data - CO2'!$B$5:$AP$53,MATCH(Kulturmodeller!$D226,'Data - CO2'!$A$5:$A$53,0),AW$20)*G226)</f>
        <v>10.199913111174887</v>
      </c>
      <c r="AX226" s="8" cm="1">
        <f t="array" ref="AX226">IF($D226="","",INDEX('Data - CO2'!$B$5:$AP$53,MATCH(Kulturmodeller!$D226,'Data - CO2'!$A$5:$A$53,0),AX$20)*H226)</f>
        <v>26.444219177120072</v>
      </c>
      <c r="AY226" s="8" cm="1">
        <f t="array" ref="AY226">IF($D226="","",INDEX('Data - CO2'!$B$5:$AP$53,MATCH(Kulturmodeller!$D226,'Data - CO2'!$A$5:$A$53,0),AY$20)*I226)</f>
        <v>54.777311152605861</v>
      </c>
      <c r="AZ226" s="8" cm="1">
        <f t="array" ref="AZ226">IF($D226="","",INDEX('Data - CO2'!$B$5:$AP$53,MATCH(Kulturmodeller!$D226,'Data - CO2'!$A$5:$A$53,0),AZ$20)*J226*$B225)</f>
        <v>117.28678676719915</v>
      </c>
      <c r="BA226" s="8" cm="1">
        <f t="array" ref="BA226">IF($D226="","",INDEX('Data - CO2'!$B$5:$AP$53,MATCH(Kulturmodeller!$D226,'Data - CO2'!$A$5:$A$53,0),BA$20)*K226*$B225)</f>
        <v>176.88426359058639</v>
      </c>
      <c r="BB226" s="8" cm="1">
        <f t="array" ref="BB226">IF($D226="","",INDEX('Data - CO2'!$B$5:$AP$53,MATCH(Kulturmodeller!$D226,'Data - CO2'!$A$5:$A$53,0),BB$20)*L226*$B225)</f>
        <v>192.93923104292108</v>
      </c>
      <c r="BC226" s="8" cm="1">
        <f t="array" ref="BC226">IF($D226="","",INDEX('Data - CO2'!$B$5:$AP$53,MATCH(Kulturmodeller!$D226,'Data - CO2'!$A$5:$A$53,0),BC$20)*M226*$B225)</f>
        <v>209.61667400179695</v>
      </c>
      <c r="BD226" s="8" cm="1">
        <f t="array" ref="BD226">IF($D226="","",INDEX('Data - CO2'!$B$5:$AP$53,MATCH(Kulturmodeller!$D226,'Data - CO2'!$A$5:$A$53,0),BD$20)*N226*$B225)</f>
        <v>223.34927639657079</v>
      </c>
      <c r="BE226" s="8" cm="1">
        <f t="array" ref="BE226">IF($D226="","",INDEX('Data - CO2'!$B$5:$AP$53,MATCH(Kulturmodeller!$D226,'Data - CO2'!$A$5:$A$53,0),BE$20)*O226*$B225)</f>
        <v>240.32918184744474</v>
      </c>
      <c r="BF226" s="8" cm="1">
        <f t="array" ref="BF226">IF($D226="","",INDEX('Data - CO2'!$B$5:$AP$53,MATCH(Kulturmodeller!$D226,'Data - CO2'!$A$5:$A$53,0),BF$20)*P226*$B225)</f>
        <v>257.37380688927669</v>
      </c>
      <c r="BG226" s="8" cm="1">
        <f t="array" ref="BG226">IF($D226="","",INDEX('Data - CO2'!$B$5:$AP$53,MATCH(Kulturmodeller!$D226,'Data - CO2'!$A$5:$A$53,0),BG$20)*Q226*$B225)</f>
        <v>274.57798327938463</v>
      </c>
      <c r="BH226" s="8" cm="1">
        <f t="array" ref="BH226">IF($D226="","",INDEX('Data - CO2'!$B$5:$AP$53,MATCH(Kulturmodeller!$D226,'Data - CO2'!$A$5:$A$53,0),BH$20)*R226*$B225)</f>
        <v>288.51444440571282</v>
      </c>
      <c r="BI226" s="8" cm="1">
        <f t="array" ref="BI226">IF($D226="","",INDEX('Data - CO2'!$B$5:$AP$53,MATCH(Kulturmodeller!$D226,'Data - CO2'!$A$5:$A$53,0),BI$20)*S226*$B225)</f>
        <v>303.41923789120585</v>
      </c>
      <c r="BJ226" s="8" cm="1">
        <f t="array" ref="BJ226">IF($D226="","",INDEX('Data - CO2'!$B$5:$AP$53,MATCH(Kulturmodeller!$D226,'Data - CO2'!$A$5:$A$53,0),BJ$20)*T226*$B225)</f>
        <v>320.59975938991988</v>
      </c>
      <c r="BK226" s="8" cm="1">
        <f t="array" ref="BK226">IF($D226="","",INDEX('Data - CO2'!$B$5:$AP$53,MATCH(Kulturmodeller!$D226,'Data - CO2'!$A$5:$A$53,0),BK$20)*U226*$B225)</f>
        <v>333.00652906712094</v>
      </c>
      <c r="BL226" s="8" cm="1">
        <f t="array" ref="BL226">IF($D226="","",INDEX('Data - CO2'!$B$5:$AP$53,MATCH(Kulturmodeller!$D226,'Data - CO2'!$A$5:$A$53,0),BL$20)*V226*$B225)</f>
        <v>346.264790682144</v>
      </c>
      <c r="BM226" s="8" cm="1">
        <f t="array" ref="BM226">IF($D226="","",INDEX('Data - CO2'!$B$5:$AP$53,MATCH(Kulturmodeller!$D226,'Data - CO2'!$A$5:$A$53,0),BM$20)*W226*$B225)</f>
        <v>352.19124124630736</v>
      </c>
      <c r="BN226" s="8" cm="1">
        <f t="array" ref="BN226">IF($D226="","",INDEX('Data - CO2'!$B$5:$AP$53,MATCH(Kulturmodeller!$D226,'Data - CO2'!$A$5:$A$53,0),BN$20)*X226*$B225)</f>
        <v>357.92097889158771</v>
      </c>
      <c r="BO226" s="8" cm="1">
        <f t="array" ref="BO226">IF($D226="","",INDEX('Data - CO2'!$B$5:$AP$53,MATCH(Kulturmodeller!$D226,'Data - CO2'!$A$5:$A$53,0),BO$20)*Y226*$B225)</f>
        <v>365.62824433641458</v>
      </c>
      <c r="BP226" s="8" cm="1">
        <f t="array" ref="BP226">IF($D226="","",INDEX('Data - CO2'!$B$5:$AP$53,MATCH(Kulturmodeller!$D226,'Data - CO2'!$A$5:$A$53,0),BP$20)*Z226*$B225)</f>
        <v>372.56152513750055</v>
      </c>
      <c r="BQ226" s="8" cm="1">
        <f t="array" ref="BQ226">IF($D226="","",INDEX('Data - CO2'!$B$5:$AP$53,MATCH(Kulturmodeller!$D226,'Data - CO2'!$A$5:$A$53,0),BQ$20)*AA226*$B225)</f>
        <v>377.77491691432942</v>
      </c>
      <c r="BR226" s="8" cm="1">
        <f t="array" ref="BR226">IF($D226="","",INDEX('Data - CO2'!$B$5:$AP$53,MATCH(Kulturmodeller!$D226,'Data - CO2'!$A$5:$A$53,0),BR$20)*AB226*$B225)</f>
        <v>382.64235947567556</v>
      </c>
      <c r="BS226" s="8" cm="1">
        <f t="array" ref="BS226">IF($D226="","",INDEX('Data - CO2'!$B$5:$AP$53,MATCH(Kulturmodeller!$D226,'Data - CO2'!$A$5:$A$53,0),BS$20)*AC226*$B225)</f>
        <v>388.55144974663392</v>
      </c>
      <c r="BT226" s="8" cm="1">
        <f t="array" ref="BT226">IF($D226="","",INDEX('Data - CO2'!$B$5:$AP$53,MATCH(Kulturmodeller!$D226,'Data - CO2'!$A$5:$A$53,0),BT$20)*AD226*$B225)</f>
        <v>1.6999855185291477</v>
      </c>
      <c r="BU226" s="8" cm="1">
        <f t="array" ref="BU226">IF($D226="","",INDEX('Data - CO2'!$B$5:$AP$53,MATCH(Kulturmodeller!$D226,'Data - CO2'!$A$5:$A$53,0),BU$20)*AE226*$B225)</f>
        <v>11.333236790194317</v>
      </c>
      <c r="BV226" s="8" cm="1">
        <f t="array" ref="BV226">IF($D226="","",INDEX('Data - CO2'!$B$5:$AP$53,MATCH(Kulturmodeller!$D226,'Data - CO2'!$A$5:$A$53,0),BV$20)*AF226*$B225)</f>
        <v>28.33309197548579</v>
      </c>
      <c r="BW226" s="8" cm="1">
        <f t="array" ref="BW226">IF($D226="","",INDEX('Data - CO2'!$B$5:$AP$53,MATCH(Kulturmodeller!$D226,'Data - CO2'!$A$5:$A$53,0),BW$20)*AG226*$B225)</f>
        <v>56.666183950971579</v>
      </c>
      <c r="BX226" s="8" cm="1">
        <f t="array" ref="BX226">IF($D226="","",INDEX('Data - CO2'!$B$5:$AP$53,MATCH(Kulturmodeller!$D226,'Data - CO2'!$A$5:$A$53,0),BX$20)*AH226*$B225)</f>
        <v>117.28678676719915</v>
      </c>
      <c r="BY226" s="8" cm="1">
        <f t="array" ref="BY226">IF($D226="","",INDEX('Data - CO2'!$B$5:$AP$53,MATCH(Kulturmodeller!$D226,'Data - CO2'!$A$5:$A$53,0),BY$20)*AI226*$B225)</f>
        <v>176.88426359058639</v>
      </c>
      <c r="BZ226" s="8" cm="1">
        <f t="array" ref="BZ226">IF($D226="","",INDEX('Data - CO2'!$B$5:$AP$53,MATCH(Kulturmodeller!$D226,'Data - CO2'!$A$5:$A$53,0),BZ$20)*AJ226*$B225)</f>
        <v>192.93923104292108</v>
      </c>
      <c r="CA226" s="8" cm="1">
        <f t="array" ref="CA226">IF($D226="","",INDEX('Data - CO2'!$B$5:$AP$53,MATCH(Kulturmodeller!$D226,'Data - CO2'!$A$5:$A$53,0),CA$20)*AK226*$B225)</f>
        <v>209.61667400179695</v>
      </c>
      <c r="CB226" s="8" cm="1">
        <f t="array" ref="CB226">IF($D226="","",INDEX('Data - CO2'!$B$5:$AP$53,MATCH(Kulturmodeller!$D226,'Data - CO2'!$A$5:$A$53,0),CB$20)*AL226*$B225)</f>
        <v>223.34927639657079</v>
      </c>
      <c r="CC226" s="8" cm="1">
        <f t="array" ref="CC226">IF($D226="","",INDEX('Data - CO2'!$B$5:$AP$53,MATCH(Kulturmodeller!$D226,'Data - CO2'!$A$5:$A$53,0),CC$20)*AM226*$B225)</f>
        <v>240.32918184744474</v>
      </c>
      <c r="CD226" s="8" cm="1">
        <f t="array" ref="CD226">IF($D226="","",INDEX('Data - CO2'!$B$5:$AP$53,MATCH(Kulturmodeller!$D226,'Data - CO2'!$A$5:$A$53,0),CD$20)*AN226*$B225)</f>
        <v>257.37380688927669</v>
      </c>
      <c r="CE226" s="8" cm="1">
        <f t="array" ref="CE226">IF($D226="","",INDEX('Data - CO2'!$B$5:$AP$53,MATCH(Kulturmodeller!$D226,'Data - CO2'!$A$5:$A$53,0),CE$20)*AO226*$B225)</f>
        <v>274.57798327938463</v>
      </c>
      <c r="CF226" s="8" cm="1">
        <f t="array" ref="CF226">IF($D226="","",INDEX('Data - CO2'!$B$5:$AP$53,MATCH(Kulturmodeller!$D226,'Data - CO2'!$A$5:$A$53,0),CF$20)*AP226*$B225)</f>
        <v>288.51444440571282</v>
      </c>
      <c r="CG226" s="8" cm="1">
        <f t="array" ref="CG226">IF($D226="","",INDEX('Data - CO2'!$B$5:$AP$53,MATCH(Kulturmodeller!$D226,'Data - CO2'!$A$5:$A$53,0),CG$20)*AQ226*$B225)</f>
        <v>303.41923789120585</v>
      </c>
      <c r="CH226" s="8" cm="1">
        <f t="array" ref="CH226">IF($D226="","",INDEX('Data - CO2'!$B$5:$AP$53,MATCH(Kulturmodeller!$D226,'Data - CO2'!$A$5:$A$53,0),CH$20)*AR226*$B225)</f>
        <v>320.59975938991988</v>
      </c>
      <c r="CI226" s="9" cm="1">
        <f t="array" ref="CI226">IF($D226="","",INDEX('Data - CO2'!$B$5:$AP$53,MATCH(Kulturmodeller!$D226,'Data - CO2'!$A$5:$A$53,0),CI$20)*AS226*$B225)</f>
        <v>333.00652906712094</v>
      </c>
    </row>
    <row r="227" spans="1:87" x14ac:dyDescent="0.3">
      <c r="A227" s="33" t="s">
        <v>82</v>
      </c>
      <c r="B227" s="33"/>
      <c r="C227" s="124" t="str">
        <f>'Katalog over Kulturmodeller '!F77</f>
        <v>NÅL - valgfri</v>
      </c>
      <c r="D227" s="125" t="s">
        <v>275</v>
      </c>
      <c r="E227" s="151">
        <f>'Katalog over Kulturmodeller '!W77</f>
        <v>0.3</v>
      </c>
      <c r="F227" s="40">
        <f>E227+((E231-F231)+(E232-F232))*(E227/SUM(E226:E230))</f>
        <v>0.3</v>
      </c>
      <c r="G227" s="40">
        <f t="shared" ref="G227" si="4120">F227+((F231-G231)+(F232-G232))*(F227/SUM(F226:F230))</f>
        <v>0.3</v>
      </c>
      <c r="H227" s="40">
        <f t="shared" ref="H227" si="4121">G227+((G231-H231)+(G232-H232))*(G227/SUM(G226:G230))</f>
        <v>0.31111111111111112</v>
      </c>
      <c r="I227" s="40">
        <f t="shared" ref="I227" si="4122">H227+((H231-I231)+(H232-I232))*(H227/SUM(H226:H230))</f>
        <v>0.32222222222222224</v>
      </c>
      <c r="J227" s="40">
        <f t="shared" ref="J227" si="4123">I227+((I231-J231)+(I232-J232))*(I227/SUM(I226:I230))</f>
        <v>0.33333333333333337</v>
      </c>
      <c r="K227" s="40">
        <f t="shared" ref="K227" si="4124">J227+((J231-K231)+(J232-K232))*(J227/SUM(J226:J230))</f>
        <v>0.33333333333333337</v>
      </c>
      <c r="L227" s="40">
        <f t="shared" ref="L227" si="4125">K227+((K231-L231)+(K232-L232))*(K227/SUM(K226:K230))</f>
        <v>0.33333333333333337</v>
      </c>
      <c r="M227" s="40">
        <f t="shared" ref="M227" si="4126">L227+((L231-M231)+(L232-M232))*(L227/SUM(L226:L230))</f>
        <v>0.33333333333333337</v>
      </c>
      <c r="N227" s="40">
        <f t="shared" ref="N227" si="4127">M227+((M231-N231)+(M232-N232))*(M227/SUM(M226:M230))</f>
        <v>0.33333333333333337</v>
      </c>
      <c r="O227" s="40">
        <f t="shared" ref="O227" si="4128">N227+((N231-O231)+(N232-O232))*(N227/SUM(N226:N230))</f>
        <v>0.33333333333333337</v>
      </c>
      <c r="P227" s="40">
        <f t="shared" ref="P227" si="4129">O227+((O231-P231)+(O232-P232))*(O227/SUM(O226:O230))</f>
        <v>0.33333333333333337</v>
      </c>
      <c r="Q227" s="40">
        <f t="shared" ref="Q227" si="4130">P227+((P231-Q231)+(P232-Q232))*(P227/SUM(P226:P230))</f>
        <v>0.33333333333333337</v>
      </c>
      <c r="R227" s="40">
        <f t="shared" ref="R227" si="4131">Q227+((Q231-R231)+(Q232-R232))*(Q227/SUM(Q226:Q230))</f>
        <v>0.33333333333333337</v>
      </c>
      <c r="S227" s="40">
        <f t="shared" ref="S227" si="4132">R227+((R231-S231)+(R232-S232))*(R227/SUM(R226:R230))</f>
        <v>0.33333333333333337</v>
      </c>
      <c r="T227" s="40">
        <f t="shared" ref="T227" si="4133">S227+((S231-T231)+(S232-T232))*(S227/SUM(S226:S230))</f>
        <v>0.33333333333333337</v>
      </c>
      <c r="U227" s="40">
        <f t="shared" ref="U227" si="4134">T227+((T231-U231)+(T232-U232))*(T227/SUM(T226:T230))</f>
        <v>0.33333333333333337</v>
      </c>
      <c r="V227" s="40">
        <f t="shared" ref="V227" si="4135">U227+((U231-V231)+(U232-V232))*(U227/SUM(U226:U230))</f>
        <v>0.33333333333333337</v>
      </c>
      <c r="W227" s="40">
        <f t="shared" ref="W227" si="4136">V227+((V231-W231)+(V232-W232))*(V227/SUM(V226:V230))</f>
        <v>0.33333333333333337</v>
      </c>
      <c r="X227" s="40">
        <f t="shared" ref="X227" si="4137">W227+((W231-X231)+(W232-X232))*(W227/SUM(W226:W230))</f>
        <v>0.33333333333333337</v>
      </c>
      <c r="Y227" s="40">
        <f t="shared" ref="Y227" si="4138">X227+((X231-Y231)+(X232-Y232))*(X227/SUM(X226:X230))</f>
        <v>0.33333333333333337</v>
      </c>
      <c r="Z227" s="40">
        <f t="shared" ref="Z227" si="4139">Y227+((Y231-Z231)+(Y232-Z232))*(Y227/SUM(Y226:Y230))</f>
        <v>0.33333333333333337</v>
      </c>
      <c r="AA227" s="40">
        <f t="shared" ref="AA227" si="4140">Z227+((Z231-AA231)+(Z232-AA232))*(Z227/SUM(Z226:Z230))</f>
        <v>0.33333333333333337</v>
      </c>
      <c r="AB227" s="40">
        <f t="shared" ref="AB227" si="4141">AA227+((AA231-AB231)+(AA232-AB232))*(AA227/SUM(AA226:AA230))</f>
        <v>0.33333333333333337</v>
      </c>
      <c r="AC227" s="40">
        <f t="shared" ref="AC227" si="4142">AB227+((AB231-AC231)+(AB232-AC232))*(AB227/SUM(AB226:AB230))</f>
        <v>0.33333333333333337</v>
      </c>
      <c r="AD227" s="40">
        <f t="shared" ref="AD227" si="4143">AC227+((AC231-AD231)+(AC232-AD232))*(AC227/SUM(AC226:AC230))</f>
        <v>0.33333333333333337</v>
      </c>
      <c r="AE227" s="40">
        <f t="shared" ref="AE227" si="4144">AD227+((AD231-AE231)+(AD232-AE232))*(AD227/SUM(AD226:AD230))</f>
        <v>0.33333333333333337</v>
      </c>
      <c r="AF227" s="40">
        <f t="shared" ref="AF227" si="4145">AE227+((AE231-AF231)+(AE232-AF232))*(AE227/SUM(AE226:AE230))</f>
        <v>0.33333333333333337</v>
      </c>
      <c r="AG227" s="40">
        <f t="shared" ref="AG227" si="4146">AF227+((AF231-AG231)+(AF232-AG232))*(AF227/SUM(AF226:AF230))</f>
        <v>0.33333333333333337</v>
      </c>
      <c r="AH227" s="40">
        <f t="shared" ref="AH227" si="4147">AG227+((AG231-AH231)+(AG232-AH232))*(AG227/SUM(AG226:AG230))</f>
        <v>0.33333333333333337</v>
      </c>
      <c r="AI227" s="40">
        <f t="shared" ref="AI227" si="4148">AH227+((AH231-AI231)+(AH232-AI232))*(AH227/SUM(AH226:AH230))</f>
        <v>0.33333333333333337</v>
      </c>
      <c r="AJ227" s="40">
        <f t="shared" ref="AJ227" si="4149">AI227+((AI231-AJ231)+(AI232-AJ232))*(AI227/SUM(AI226:AI230))</f>
        <v>0.33333333333333337</v>
      </c>
      <c r="AK227" s="40">
        <f t="shared" ref="AK227" si="4150">AJ227+((AJ231-AK231)+(AJ232-AK232))*(AJ227/SUM(AJ226:AJ230))</f>
        <v>0.33333333333333337</v>
      </c>
      <c r="AL227" s="40">
        <f t="shared" ref="AL227" si="4151">AK227+((AK231-AL231)+(AK232-AL232))*(AK227/SUM(AK226:AK230))</f>
        <v>0.33333333333333337</v>
      </c>
      <c r="AM227" s="40">
        <f t="shared" ref="AM227" si="4152">AL227+((AL231-AM231)+(AL232-AM232))*(AL227/SUM(AL226:AL230))</f>
        <v>0.33333333333333337</v>
      </c>
      <c r="AN227" s="40">
        <f t="shared" ref="AN227" si="4153">AM227+((AM231-AN231)+(AM232-AN232))*(AM227/SUM(AM226:AM230))</f>
        <v>0.33333333333333337</v>
      </c>
      <c r="AO227" s="40">
        <f t="shared" ref="AO227" si="4154">AN227+((AN231-AO231)+(AN232-AO232))*(AN227/SUM(AN226:AN230))</f>
        <v>0.33333333333333337</v>
      </c>
      <c r="AP227" s="40">
        <f t="shared" ref="AP227" si="4155">AO227+((AO231-AP231)+(AO232-AP232))*(AO227/SUM(AO226:AO230))</f>
        <v>0.33333333333333337</v>
      </c>
      <c r="AQ227" s="40">
        <f t="shared" ref="AQ227" si="4156">AP227+((AP231-AQ231)+(AP232-AQ232))*(AP227/SUM(AP226:AP230))</f>
        <v>0.33333333333333337</v>
      </c>
      <c r="AR227" s="40">
        <f t="shared" ref="AR227" si="4157">AQ227+((AQ231-AR231)+(AQ232-AR232))*(AQ227/SUM(AQ226:AQ230))</f>
        <v>0.33333333333333337</v>
      </c>
      <c r="AS227" s="41">
        <f t="shared" ref="AS227" si="4158">AR227+((AR231-AS231)+(AR232-AS232))*(AR227/SUM(AR226:AR230))</f>
        <v>0.33333333333333337</v>
      </c>
      <c r="AU227" s="10" cm="1">
        <f t="array" ref="AU227">IF($D227="","",INDEX('Data - CO2'!$B$5:$AP$53,MATCH(Kulturmodeller!$D227,'Data - CO2'!$A$5:$A$53,0),AU$20)*E227)</f>
        <v>0</v>
      </c>
      <c r="AV227" cm="1">
        <f t="array" ref="AV227">IF($D227="","",INDEX('Data - CO2'!$B$5:$AP$53,MATCH(Kulturmodeller!$D227,'Data - CO2'!$A$5:$A$53,0),AV$20)*F227)</f>
        <v>1.5630323189119635</v>
      </c>
      <c r="AW227" cm="1">
        <f t="array" ref="AW227">IF($D227="","",INDEX('Data - CO2'!$B$5:$AP$53,MATCH(Kulturmodeller!$D227,'Data - CO2'!$A$5:$A$53,0),AW$20)*G227)</f>
        <v>10.420215459413086</v>
      </c>
      <c r="AX227" cm="1">
        <f t="array" ref="AX227">IF($D227="","",INDEX('Data - CO2'!$B$5:$AP$53,MATCH(Kulturmodeller!$D227,'Data - CO2'!$A$5:$A$53,0),AX$20)*H227)</f>
        <v>27.01537341329319</v>
      </c>
      <c r="AY227" cm="1">
        <f t="array" ref="AY227">IF($D227="","",INDEX('Data - CO2'!$B$5:$AP$53,MATCH(Kulturmodeller!$D227,'Data - CO2'!$A$5:$A$53,0),AY$20)*I227)</f>
        <v>55.960416356107324</v>
      </c>
      <c r="AZ227" cm="1">
        <f t="array" ref="AZ227">IF($D227="","",INDEX('Data - CO2'!$B$5:$AP$53,MATCH(Kulturmodeller!$D227,'Data - CO2'!$A$5:$A$53,0),AZ$20)*J227*$B225)</f>
        <v>93.281962466147817</v>
      </c>
      <c r="BA227" cm="1">
        <f t="array" ref="BA227">IF($D227="","",INDEX('Data - CO2'!$B$5:$AP$53,MATCH(Kulturmodeller!$D227,'Data - CO2'!$A$5:$A$53,0),BA$20)*K227*$B225)</f>
        <v>106.09686262560932</v>
      </c>
      <c r="BB227" cm="1">
        <f t="array" ref="BB227">IF($D227="","",INDEX('Data - CO2'!$B$5:$AP$53,MATCH(Kulturmodeller!$D227,'Data - CO2'!$A$5:$A$53,0),BB$20)*L227*$B225)</f>
        <v>117.71416150363684</v>
      </c>
      <c r="BC227" cm="1">
        <f t="array" ref="BC227">IF($D227="","",INDEX('Data - CO2'!$B$5:$AP$53,MATCH(Kulturmodeller!$D227,'Data - CO2'!$A$5:$A$53,0),BC$20)*M227*$B225)</f>
        <v>128.80334030083276</v>
      </c>
      <c r="BD227" cm="1">
        <f t="array" ref="BD227">IF($D227="","",INDEX('Data - CO2'!$B$5:$AP$53,MATCH(Kulturmodeller!$D227,'Data - CO2'!$A$5:$A$53,0),BD$20)*N227*$B225)</f>
        <v>137.13002754019644</v>
      </c>
      <c r="BE227" cm="1">
        <f t="array" ref="BE227">IF($D227="","",INDEX('Data - CO2'!$B$5:$AP$53,MATCH(Kulturmodeller!$D227,'Data - CO2'!$A$5:$A$53,0),BE$20)*O227*$B225)</f>
        <v>141.82294071393147</v>
      </c>
      <c r="BF227" cm="1">
        <f t="array" ref="BF227">IF($D227="","",INDEX('Data - CO2'!$B$5:$AP$53,MATCH(Kulturmodeller!$D227,'Data - CO2'!$A$5:$A$53,0),BF$20)*P227*$B225)</f>
        <v>146.3444566168192</v>
      </c>
      <c r="BG227" cm="1">
        <f t="array" ref="BG227">IF($D227="","",INDEX('Data - CO2'!$B$5:$AP$53,MATCH(Kulturmodeller!$D227,'Data - CO2'!$A$5:$A$53,0),BG$20)*Q227*$B225)</f>
        <v>150.57560176850691</v>
      </c>
      <c r="BH227" cm="1">
        <f t="array" ref="BH227">IF($D227="","",INDEX('Data - CO2'!$B$5:$AP$53,MATCH(Kulturmodeller!$D227,'Data - CO2'!$A$5:$A$53,0),BH$20)*R227*$B225)</f>
        <v>154.39916315831195</v>
      </c>
      <c r="BI227" cm="1">
        <f t="array" ref="BI227">IF($D227="","",INDEX('Data - CO2'!$B$5:$AP$53,MATCH(Kulturmodeller!$D227,'Data - CO2'!$A$5:$A$53,0),BI$20)*S227*$B225)</f>
        <v>157.52104422826147</v>
      </c>
      <c r="BJ227" cm="1">
        <f t="array" ref="BJ227">IF($D227="","",INDEX('Data - CO2'!$B$5:$AP$53,MATCH(Kulturmodeller!$D227,'Data - CO2'!$A$5:$A$53,0),BJ$20)*T227*$B225)</f>
        <v>1.7367025765688484</v>
      </c>
      <c r="BK227" cm="1">
        <f t="array" ref="BK227">IF($D227="","",INDEX('Data - CO2'!$B$5:$AP$53,MATCH(Kulturmodeller!$D227,'Data - CO2'!$A$5:$A$53,0),BK$20)*U227*$B225)</f>
        <v>11.578017177125654</v>
      </c>
      <c r="BL227" cm="1">
        <f t="array" ref="BL227">IF($D227="","",INDEX('Data - CO2'!$B$5:$AP$53,MATCH(Kulturmodeller!$D227,'Data - CO2'!$A$5:$A$53,0),BL$20)*V227*$B225)</f>
        <v>28.945042942814133</v>
      </c>
      <c r="BM227" cm="1">
        <f t="array" ref="BM227">IF($D227="","",INDEX('Data - CO2'!$B$5:$AP$53,MATCH(Kulturmodeller!$D227,'Data - CO2'!$A$5:$A$53,0),BM$20)*W227*$B225)</f>
        <v>57.890085885628267</v>
      </c>
      <c r="BN227" cm="1">
        <f t="array" ref="BN227">IF($D227="","",INDEX('Data - CO2'!$B$5:$AP$53,MATCH(Kulturmodeller!$D227,'Data - CO2'!$A$5:$A$53,0),BN$20)*X227*$B225)</f>
        <v>93.281962466147817</v>
      </c>
      <c r="BO227" cm="1">
        <f t="array" ref="BO227">IF($D227="","",INDEX('Data - CO2'!$B$5:$AP$53,MATCH(Kulturmodeller!$D227,'Data - CO2'!$A$5:$A$53,0),BO$20)*Y227*$B225)</f>
        <v>106.09686262560932</v>
      </c>
      <c r="BP227" cm="1">
        <f t="array" ref="BP227">IF($D227="","",INDEX('Data - CO2'!$B$5:$AP$53,MATCH(Kulturmodeller!$D227,'Data - CO2'!$A$5:$A$53,0),BP$20)*Z227*$B225)</f>
        <v>117.71416150363684</v>
      </c>
      <c r="BQ227" cm="1">
        <f t="array" ref="BQ227">IF($D227="","",INDEX('Data - CO2'!$B$5:$AP$53,MATCH(Kulturmodeller!$D227,'Data - CO2'!$A$5:$A$53,0),BQ$20)*AA227*$B225)</f>
        <v>128.80334030083276</v>
      </c>
      <c r="BR227" cm="1">
        <f t="array" ref="BR227">IF($D227="","",INDEX('Data - CO2'!$B$5:$AP$53,MATCH(Kulturmodeller!$D227,'Data - CO2'!$A$5:$A$53,0),BR$20)*AB227*$B225)</f>
        <v>137.13002754019644</v>
      </c>
      <c r="BS227" cm="1">
        <f t="array" ref="BS227">IF($D227="","",INDEX('Data - CO2'!$B$5:$AP$53,MATCH(Kulturmodeller!$D227,'Data - CO2'!$A$5:$A$53,0),BS$20)*AC227*$B225)</f>
        <v>141.82294071393147</v>
      </c>
      <c r="BT227" cm="1">
        <f t="array" ref="BT227">IF($D227="","",INDEX('Data - CO2'!$B$5:$AP$53,MATCH(Kulturmodeller!$D227,'Data - CO2'!$A$5:$A$53,0),BT$20)*AD227*$B225)</f>
        <v>146.3444566168192</v>
      </c>
      <c r="BU227" cm="1">
        <f t="array" ref="BU227">IF($D227="","",INDEX('Data - CO2'!$B$5:$AP$53,MATCH(Kulturmodeller!$D227,'Data - CO2'!$A$5:$A$53,0),BU$20)*AE227*$B225)</f>
        <v>150.57560176850691</v>
      </c>
      <c r="BV227" cm="1">
        <f t="array" ref="BV227">IF($D227="","",INDEX('Data - CO2'!$B$5:$AP$53,MATCH(Kulturmodeller!$D227,'Data - CO2'!$A$5:$A$53,0),BV$20)*AF227*$B225)</f>
        <v>154.39916315831195</v>
      </c>
      <c r="BW227" cm="1">
        <f t="array" ref="BW227">IF($D227="","",INDEX('Data - CO2'!$B$5:$AP$53,MATCH(Kulturmodeller!$D227,'Data - CO2'!$A$5:$A$53,0),BW$20)*AG227*$B225)</f>
        <v>157.52104422826147</v>
      </c>
      <c r="BX227" cm="1">
        <f t="array" ref="BX227">IF($D227="","",INDEX('Data - CO2'!$B$5:$AP$53,MATCH(Kulturmodeller!$D227,'Data - CO2'!$A$5:$A$53,0),BX$20)*AH227*$B225)</f>
        <v>1.7367025765688484</v>
      </c>
      <c r="BY227" cm="1">
        <f t="array" ref="BY227">IF($D227="","",INDEX('Data - CO2'!$B$5:$AP$53,MATCH(Kulturmodeller!$D227,'Data - CO2'!$A$5:$A$53,0),BY$20)*AI227*$B225)</f>
        <v>11.578017177125654</v>
      </c>
      <c r="BZ227" cm="1">
        <f t="array" ref="BZ227">IF($D227="","",INDEX('Data - CO2'!$B$5:$AP$53,MATCH(Kulturmodeller!$D227,'Data - CO2'!$A$5:$A$53,0),BZ$20)*AJ227*$B225)</f>
        <v>28.945042942814133</v>
      </c>
      <c r="CA227" cm="1">
        <f t="array" ref="CA227">IF($D227="","",INDEX('Data - CO2'!$B$5:$AP$53,MATCH(Kulturmodeller!$D227,'Data - CO2'!$A$5:$A$53,0),CA$20)*AK227*$B225)</f>
        <v>57.890085885628267</v>
      </c>
      <c r="CB227" cm="1">
        <f t="array" ref="CB227">IF($D227="","",INDEX('Data - CO2'!$B$5:$AP$53,MATCH(Kulturmodeller!$D227,'Data - CO2'!$A$5:$A$53,0),CB$20)*AL227*$B225)</f>
        <v>93.281962466147817</v>
      </c>
      <c r="CC227" cm="1">
        <f t="array" ref="CC227">IF($D227="","",INDEX('Data - CO2'!$B$5:$AP$53,MATCH(Kulturmodeller!$D227,'Data - CO2'!$A$5:$A$53,0),CC$20)*AM227*$B225)</f>
        <v>106.09686262560932</v>
      </c>
      <c r="CD227" cm="1">
        <f t="array" ref="CD227">IF($D227="","",INDEX('Data - CO2'!$B$5:$AP$53,MATCH(Kulturmodeller!$D227,'Data - CO2'!$A$5:$A$53,0),CD$20)*AN227*$B225)</f>
        <v>117.71416150363684</v>
      </c>
      <c r="CE227" cm="1">
        <f t="array" ref="CE227">IF($D227="","",INDEX('Data - CO2'!$B$5:$AP$53,MATCH(Kulturmodeller!$D227,'Data - CO2'!$A$5:$A$53,0),CE$20)*AO227*$B225)</f>
        <v>128.80334030083276</v>
      </c>
      <c r="CF227" cm="1">
        <f t="array" ref="CF227">IF($D227="","",INDEX('Data - CO2'!$B$5:$AP$53,MATCH(Kulturmodeller!$D227,'Data - CO2'!$A$5:$A$53,0),CF$20)*AP227*$B225)</f>
        <v>137.13002754019644</v>
      </c>
      <c r="CG227" cm="1">
        <f t="array" ref="CG227">IF($D227="","",INDEX('Data - CO2'!$B$5:$AP$53,MATCH(Kulturmodeller!$D227,'Data - CO2'!$A$5:$A$53,0),CG$20)*AQ227*$B225)</f>
        <v>141.82294071393147</v>
      </c>
      <c r="CH227" cm="1">
        <f t="array" ref="CH227">IF($D227="","",INDEX('Data - CO2'!$B$5:$AP$53,MATCH(Kulturmodeller!$D227,'Data - CO2'!$A$5:$A$53,0),CH$20)*AR227*$B225)</f>
        <v>146.3444566168192</v>
      </c>
      <c r="CI227" s="11" cm="1">
        <f t="array" ref="CI227">IF($D227="","",INDEX('Data - CO2'!$B$5:$AP$53,MATCH(Kulturmodeller!$D227,'Data - CO2'!$A$5:$A$53,0),CI$20)*AS227*$B225)</f>
        <v>150.57560176850691</v>
      </c>
    </row>
    <row r="228" spans="1:87" x14ac:dyDescent="0.3">
      <c r="A228" s="33" t="s">
        <v>83</v>
      </c>
      <c r="B228" s="33"/>
      <c r="C228" s="124" t="str">
        <f>'Katalog over Kulturmodeller '!F78</f>
        <v>LØV - valgfri</v>
      </c>
      <c r="D228" s="125" t="s">
        <v>274</v>
      </c>
      <c r="E228" s="151">
        <f>'Katalog over Kulturmodeller '!W78</f>
        <v>0.1</v>
      </c>
      <c r="F228" s="40">
        <f>E228+((E231-F231)+(E232-F232))*(E228/SUM(E226:E230))</f>
        <v>0.1</v>
      </c>
      <c r="G228" s="40">
        <f t="shared" ref="G228" si="4159">F228+((F231-G231)+(F232-G232))*(F228/SUM(F226:F230))</f>
        <v>0.1</v>
      </c>
      <c r="H228" s="40">
        <f t="shared" ref="H228" si="4160">G228+((G231-H231)+(G232-H232))*(G228/SUM(G226:G230))</f>
        <v>0.10370370370370371</v>
      </c>
      <c r="I228" s="40">
        <f t="shared" ref="I228" si="4161">H228+((H231-I231)+(H232-I232))*(H228/SUM(H226:H230))</f>
        <v>0.10740740740740742</v>
      </c>
      <c r="J228" s="40">
        <f t="shared" ref="J228" si="4162">I228+((I231-J231)+(I232-J232))*(I228/SUM(I226:I230))</f>
        <v>0.11111111111111113</v>
      </c>
      <c r="K228" s="40">
        <f t="shared" ref="K228" si="4163">J228+((J231-K231)+(J232-K232))*(J228/SUM(J226:J230))</f>
        <v>0.11111111111111113</v>
      </c>
      <c r="L228" s="40">
        <f t="shared" ref="L228" si="4164">K228+((K231-L231)+(K232-L232))*(K228/SUM(K226:K230))</f>
        <v>0.11111111111111113</v>
      </c>
      <c r="M228" s="40">
        <f t="shared" ref="M228" si="4165">L228+((L231-M231)+(L232-M232))*(L228/SUM(L226:L230))</f>
        <v>0.11111111111111113</v>
      </c>
      <c r="N228" s="40">
        <f t="shared" ref="N228" si="4166">M228+((M231-N231)+(M232-N232))*(M228/SUM(M226:M230))</f>
        <v>0.11111111111111113</v>
      </c>
      <c r="O228" s="40">
        <f t="shared" ref="O228" si="4167">N228+((N231-O231)+(N232-O232))*(N228/SUM(N226:N230))</f>
        <v>0.11111111111111113</v>
      </c>
      <c r="P228" s="40">
        <f t="shared" ref="P228" si="4168">O228+((O231-P231)+(O232-P232))*(O228/SUM(O226:O230))</f>
        <v>0.11111111111111113</v>
      </c>
      <c r="Q228" s="40">
        <f t="shared" ref="Q228" si="4169">P228+((P231-Q231)+(P232-Q232))*(P228/SUM(P226:P230))</f>
        <v>0.11111111111111113</v>
      </c>
      <c r="R228" s="40">
        <f t="shared" ref="R228" si="4170">Q228+((Q231-R231)+(Q232-R232))*(Q228/SUM(Q226:Q230))</f>
        <v>0.11111111111111113</v>
      </c>
      <c r="S228" s="40">
        <f t="shared" ref="S228" si="4171">R228+((R231-S231)+(R232-S232))*(R228/SUM(R226:R230))</f>
        <v>0.11111111111111113</v>
      </c>
      <c r="T228" s="40">
        <f t="shared" ref="T228" si="4172">S228+((S231-T231)+(S232-T232))*(S228/SUM(S226:S230))</f>
        <v>0.11111111111111113</v>
      </c>
      <c r="U228" s="40">
        <f t="shared" ref="U228" si="4173">T228+((T231-U231)+(T232-U232))*(T228/SUM(T226:T230))</f>
        <v>0.11111111111111113</v>
      </c>
      <c r="V228" s="40">
        <f t="shared" ref="V228" si="4174">U228+((U231-V231)+(U232-V232))*(U228/SUM(U226:U230))</f>
        <v>0.11111111111111113</v>
      </c>
      <c r="W228" s="40">
        <f t="shared" ref="W228" si="4175">V228+((V231-W231)+(V232-W232))*(V228/SUM(V226:V230))</f>
        <v>0.11111111111111113</v>
      </c>
      <c r="X228" s="40">
        <f t="shared" ref="X228" si="4176">W228+((W231-X231)+(W232-X232))*(W228/SUM(W226:W230))</f>
        <v>0.11111111111111113</v>
      </c>
      <c r="Y228" s="40">
        <f t="shared" ref="Y228" si="4177">X228+((X231-Y231)+(X232-Y232))*(X228/SUM(X226:X230))</f>
        <v>0.11111111111111113</v>
      </c>
      <c r="Z228" s="40">
        <f t="shared" ref="Z228" si="4178">Y228+((Y231-Z231)+(Y232-Z232))*(Y228/SUM(Y226:Y230))</f>
        <v>0.11111111111111113</v>
      </c>
      <c r="AA228" s="40">
        <f t="shared" ref="AA228" si="4179">Z228+((Z231-AA231)+(Z232-AA232))*(Z228/SUM(Z226:Z230))</f>
        <v>0.11111111111111113</v>
      </c>
      <c r="AB228" s="40">
        <f t="shared" ref="AB228" si="4180">AA228+((AA231-AB231)+(AA232-AB232))*(AA228/SUM(AA226:AA230))</f>
        <v>0.11111111111111113</v>
      </c>
      <c r="AC228" s="40">
        <f t="shared" ref="AC228" si="4181">AB228+((AB231-AC231)+(AB232-AC232))*(AB228/SUM(AB226:AB230))</f>
        <v>0.11111111111111113</v>
      </c>
      <c r="AD228" s="40">
        <f t="shared" ref="AD228" si="4182">AC228+((AC231-AD231)+(AC232-AD232))*(AC228/SUM(AC226:AC230))</f>
        <v>0.11111111111111113</v>
      </c>
      <c r="AE228" s="40">
        <f t="shared" ref="AE228" si="4183">AD228+((AD231-AE231)+(AD232-AE232))*(AD228/SUM(AD226:AD230))</f>
        <v>0.11111111111111113</v>
      </c>
      <c r="AF228" s="40">
        <f t="shared" ref="AF228" si="4184">AE228+((AE231-AF231)+(AE232-AF232))*(AE228/SUM(AE226:AE230))</f>
        <v>0.11111111111111113</v>
      </c>
      <c r="AG228" s="40">
        <f t="shared" ref="AG228" si="4185">AF228+((AF231-AG231)+(AF232-AG232))*(AF228/SUM(AF226:AF230))</f>
        <v>0.11111111111111113</v>
      </c>
      <c r="AH228" s="40">
        <f t="shared" ref="AH228" si="4186">AG228+((AG231-AH231)+(AG232-AH232))*(AG228/SUM(AG226:AG230))</f>
        <v>0.11111111111111113</v>
      </c>
      <c r="AI228" s="40">
        <f t="shared" ref="AI228" si="4187">AH228+((AH231-AI231)+(AH232-AI232))*(AH228/SUM(AH226:AH230))</f>
        <v>0.11111111111111113</v>
      </c>
      <c r="AJ228" s="40">
        <f t="shared" ref="AJ228" si="4188">AI228+((AI231-AJ231)+(AI232-AJ232))*(AI228/SUM(AI226:AI230))</f>
        <v>0.11111111111111113</v>
      </c>
      <c r="AK228" s="40">
        <f t="shared" ref="AK228" si="4189">AJ228+((AJ231-AK231)+(AJ232-AK232))*(AJ228/SUM(AJ226:AJ230))</f>
        <v>0.11111111111111113</v>
      </c>
      <c r="AL228" s="40">
        <f t="shared" ref="AL228" si="4190">AK228+((AK231-AL231)+(AK232-AL232))*(AK228/SUM(AK226:AK230))</f>
        <v>0.11111111111111113</v>
      </c>
      <c r="AM228" s="40">
        <f t="shared" ref="AM228" si="4191">AL228+((AL231-AM231)+(AL232-AM232))*(AL228/SUM(AL226:AL230))</f>
        <v>0.11111111111111113</v>
      </c>
      <c r="AN228" s="40">
        <f t="shared" ref="AN228" si="4192">AM228+((AM231-AN231)+(AM232-AN232))*(AM228/SUM(AM226:AM230))</f>
        <v>0.11111111111111113</v>
      </c>
      <c r="AO228" s="40">
        <f t="shared" ref="AO228" si="4193">AN228+((AN231-AO231)+(AN232-AO232))*(AN228/SUM(AN226:AN230))</f>
        <v>0.11111111111111113</v>
      </c>
      <c r="AP228" s="40">
        <f t="shared" ref="AP228" si="4194">AO228+((AO231-AP231)+(AO232-AP232))*(AO228/SUM(AO226:AO230))</f>
        <v>0.11111111111111113</v>
      </c>
      <c r="AQ228" s="40">
        <f t="shared" ref="AQ228" si="4195">AP228+((AP231-AQ231)+(AP232-AQ232))*(AP228/SUM(AP226:AP230))</f>
        <v>0.11111111111111113</v>
      </c>
      <c r="AR228" s="40">
        <f t="shared" ref="AR228" si="4196">AQ228+((AQ231-AR231)+(AQ232-AR232))*(AQ228/SUM(AQ226:AQ230))</f>
        <v>0.11111111111111113</v>
      </c>
      <c r="AS228" s="41">
        <f t="shared" ref="AS228" si="4197">AR228+((AR231-AS231)+(AR232-AS232))*(AR228/SUM(AR226:AR230))</f>
        <v>0.11111111111111113</v>
      </c>
      <c r="AU228" s="10" cm="1">
        <f t="array" ref="AU228">IF($D228="","",INDEX('Data - CO2'!$B$5:$AP$53,MATCH(Kulturmodeller!$D228,'Data - CO2'!$A$5:$A$53,0),AU$20)*E228)</f>
        <v>0</v>
      </c>
      <c r="AV228" cm="1">
        <f t="array" ref="AV228">IF($D228="","",INDEX('Data - CO2'!$B$5:$AP$53,MATCH(Kulturmodeller!$D228,'Data - CO2'!$A$5:$A$53,0),AV$20)*F228)</f>
        <v>0.17417998601780929</v>
      </c>
      <c r="AW228" cm="1">
        <f t="array" ref="AW228">IF($D228="","",INDEX('Data - CO2'!$B$5:$AP$53,MATCH(Kulturmodeller!$D228,'Data - CO2'!$A$5:$A$53,0),AW$20)*G228)</f>
        <v>1.1611999067853953</v>
      </c>
      <c r="AX228" cm="1">
        <f t="array" ref="AX228">IF($D228="","",INDEX('Data - CO2'!$B$5:$AP$53,MATCH(Kulturmodeller!$D228,'Data - CO2'!$A$5:$A$53,0),AX$20)*H228)</f>
        <v>3.0105182768510246</v>
      </c>
      <c r="AY228" cm="1">
        <f t="array" ref="AY228">IF($D228="","",INDEX('Data - CO2'!$B$5:$AP$53,MATCH(Kulturmodeller!$D228,'Data - CO2'!$A$5:$A$53,0),AY$20)*I228)</f>
        <v>6.2360735734771229</v>
      </c>
      <c r="AZ228" cm="1">
        <f t="array" ref="AZ228">IF($D228="","",INDEX('Data - CO2'!$B$5:$AP$53,MATCH(Kulturmodeller!$D228,'Data - CO2'!$A$5:$A$53,0),AZ$20)*J228*$B225)</f>
        <v>14.823496960811749</v>
      </c>
      <c r="BA228" cm="1">
        <f t="array" ref="BA228">IF($D228="","",INDEX('Data - CO2'!$B$5:$AP$53,MATCH(Kulturmodeller!$D228,'Data - CO2'!$A$5:$A$53,0),BA$20)*K228*$B225)</f>
        <v>24.830936779141048</v>
      </c>
      <c r="BB228" cm="1">
        <f t="array" ref="BB228">IF($D228="","",INDEX('Data - CO2'!$B$5:$AP$53,MATCH(Kulturmodeller!$D228,'Data - CO2'!$A$5:$A$53,0),BB$20)*L228*$B225)</f>
        <v>31.351947556723992</v>
      </c>
      <c r="BC228" cm="1">
        <f t="array" ref="BC228">IF($D228="","",INDEX('Data - CO2'!$B$5:$AP$53,MATCH(Kulturmodeller!$D228,'Data - CO2'!$A$5:$A$53,0),BC$20)*M228*$B225)</f>
        <v>34.459855767634558</v>
      </c>
      <c r="BD228" cm="1">
        <f t="array" ref="BD228">IF($D228="","",INDEX('Data - CO2'!$B$5:$AP$53,MATCH(Kulturmodeller!$D228,'Data - CO2'!$A$5:$A$53,0),BD$20)*N228*$B225)</f>
        <v>36.92338632734883</v>
      </c>
      <c r="BE228" cm="1">
        <f t="array" ref="BE228">IF($D228="","",INDEX('Data - CO2'!$B$5:$AP$53,MATCH(Kulturmodeller!$D228,'Data - CO2'!$A$5:$A$53,0),BE$20)*O228*$B225)</f>
        <v>40.453206603754367</v>
      </c>
      <c r="BF228" cm="1">
        <f t="array" ref="BF228">IF($D228="","",INDEX('Data - CO2'!$B$5:$AP$53,MATCH(Kulturmodeller!$D228,'Data - CO2'!$A$5:$A$53,0),BF$20)*P228*$B225)</f>
        <v>43.512132225768916</v>
      </c>
      <c r="BG228" cm="1">
        <f t="array" ref="BG228">IF($D228="","",INDEX('Data - CO2'!$B$5:$AP$53,MATCH(Kulturmodeller!$D228,'Data - CO2'!$A$5:$A$53,0),BG$20)*Q228*$B225)</f>
        <v>46.574885586128417</v>
      </c>
      <c r="BH228" cm="1">
        <f t="array" ref="BH228">IF($D228="","",INDEX('Data - CO2'!$B$5:$AP$53,MATCH(Kulturmodeller!$D228,'Data - CO2'!$A$5:$A$53,0),BH$20)*R228*$B225)</f>
        <v>49.535218580983326</v>
      </c>
      <c r="BI228" cm="1">
        <f t="array" ref="BI228">IF($D228="","",INDEX('Data - CO2'!$B$5:$AP$53,MATCH(Kulturmodeller!$D228,'Data - CO2'!$A$5:$A$53,0),BI$20)*S228*$B225)</f>
        <v>52.233292742862893</v>
      </c>
      <c r="BJ228" cm="1">
        <f t="array" ref="BJ228">IF($D228="","",INDEX('Data - CO2'!$B$5:$AP$53,MATCH(Kulturmodeller!$D228,'Data - CO2'!$A$5:$A$53,0),BJ$20)*T228*$B225)</f>
        <v>55.306966314234288</v>
      </c>
      <c r="BK228" cm="1">
        <f t="array" ref="BK228">IF($D228="","",INDEX('Data - CO2'!$B$5:$AP$53,MATCH(Kulturmodeller!$D228,'Data - CO2'!$A$5:$A$53,0),BK$20)*U228*$B225)</f>
        <v>57.876398797800597</v>
      </c>
      <c r="BL228" cm="1">
        <f t="array" ref="BL228">IF($D228="","",INDEX('Data - CO2'!$B$5:$AP$53,MATCH(Kulturmodeller!$D228,'Data - CO2'!$A$5:$A$53,0),BL$20)*V228*$B225)</f>
        <v>60.34585424027054</v>
      </c>
      <c r="BM228" cm="1">
        <f t="array" ref="BM228">IF($D228="","",INDEX('Data - CO2'!$B$5:$AP$53,MATCH(Kulturmodeller!$D228,'Data - CO2'!$A$5:$A$53,0),BM$20)*W228*$B225)</f>
        <v>61.729686048321149</v>
      </c>
      <c r="BN228" cm="1">
        <f t="array" ref="BN228">IF($D228="","",INDEX('Data - CO2'!$B$5:$AP$53,MATCH(Kulturmodeller!$D228,'Data - CO2'!$A$5:$A$53,0),BN$20)*X228*$B225)</f>
        <v>62.79632882634985</v>
      </c>
      <c r="BO228" cm="1">
        <f t="array" ref="BO228">IF($D228="","",INDEX('Data - CO2'!$B$5:$AP$53,MATCH(Kulturmodeller!$D228,'Data - CO2'!$A$5:$A$53,0),BO$20)*Y228*$B225)</f>
        <v>64.180219224203626</v>
      </c>
      <c r="BP228" cm="1">
        <f t="array" ref="BP228">IF($D228="","",INDEX('Data - CO2'!$B$5:$AP$53,MATCH(Kulturmodeller!$D228,'Data - CO2'!$A$5:$A$53,0),BP$20)*Z228*$B225)</f>
        <v>65.19558747635665</v>
      </c>
      <c r="BQ228" cm="1">
        <f t="array" ref="BQ228">IF($D228="","",INDEX('Data - CO2'!$B$5:$AP$53,MATCH(Kulturmodeller!$D228,'Data - CO2'!$A$5:$A$53,0),BQ$20)*AA228*$B225)</f>
        <v>66.406213821862991</v>
      </c>
      <c r="BR228" cm="1">
        <f t="array" ref="BR228">IF($D228="","",INDEX('Data - CO2'!$B$5:$AP$53,MATCH(Kulturmodeller!$D228,'Data - CO2'!$A$5:$A$53,0),BR$20)*AB228*$B225)</f>
        <v>67.544377520755063</v>
      </c>
      <c r="BS228" cm="1">
        <f t="array" ref="BS228">IF($D228="","",INDEX('Data - CO2'!$B$5:$AP$53,MATCH(Kulturmodeller!$D228,'Data - CO2'!$A$5:$A$53,0),BS$20)*AC228*$B225)</f>
        <v>68.932476003626505</v>
      </c>
      <c r="BT228" cm="1">
        <f t="array" ref="BT228">IF($D228="","",INDEX('Data - CO2'!$B$5:$AP$53,MATCH(Kulturmodeller!$D228,'Data - CO2'!$A$5:$A$53,0),BT$20)*AD228*$B225)</f>
        <v>69.487007971684378</v>
      </c>
      <c r="BU228" cm="1">
        <f t="array" ref="BU228">IF($D228="","",INDEX('Data - CO2'!$B$5:$AP$53,MATCH(Kulturmodeller!$D228,'Data - CO2'!$A$5:$A$53,0),BU$20)*AE228*$B225)</f>
        <v>70.906931048760455</v>
      </c>
      <c r="BV228" cm="1">
        <f t="array" ref="BV228">IF($D228="","",INDEX('Data - CO2'!$B$5:$AP$53,MATCH(Kulturmodeller!$D228,'Data - CO2'!$A$5:$A$53,0),BV$20)*AF228*$B225)</f>
        <v>0.19353331779756591</v>
      </c>
      <c r="BW228" cm="1">
        <f t="array" ref="BW228">IF($D228="","",INDEX('Data - CO2'!$B$5:$AP$53,MATCH(Kulturmodeller!$D228,'Data - CO2'!$A$5:$A$53,0),BW$20)*AG228*$B225)</f>
        <v>1.2902221186504395</v>
      </c>
      <c r="BX228" cm="1">
        <f t="array" ref="BX228">IF($D228="","",INDEX('Data - CO2'!$B$5:$AP$53,MATCH(Kulturmodeller!$D228,'Data - CO2'!$A$5:$A$53,0),BX$20)*AH228*$B225)</f>
        <v>3.2255552966260983</v>
      </c>
      <c r="BY228" cm="1">
        <f t="array" ref="BY228">IF($D228="","",INDEX('Data - CO2'!$B$5:$AP$53,MATCH(Kulturmodeller!$D228,'Data - CO2'!$A$5:$A$53,0),BY$20)*AI228*$B225)</f>
        <v>6.4511105932521966</v>
      </c>
      <c r="BZ228" cm="1">
        <f t="array" ref="BZ228">IF($D228="","",INDEX('Data - CO2'!$B$5:$AP$53,MATCH(Kulturmodeller!$D228,'Data - CO2'!$A$5:$A$53,0),BZ$20)*AJ228*$B225)</f>
        <v>14.823496960811749</v>
      </c>
      <c r="CA228" cm="1">
        <f t="array" ref="CA228">IF($D228="","",INDEX('Data - CO2'!$B$5:$AP$53,MATCH(Kulturmodeller!$D228,'Data - CO2'!$A$5:$A$53,0),CA$20)*AK228*$B225)</f>
        <v>24.830936779141048</v>
      </c>
      <c r="CB228" cm="1">
        <f t="array" ref="CB228">IF($D228="","",INDEX('Data - CO2'!$B$5:$AP$53,MATCH(Kulturmodeller!$D228,'Data - CO2'!$A$5:$A$53,0),CB$20)*AL228*$B225)</f>
        <v>31.351947556723992</v>
      </c>
      <c r="CC228" cm="1">
        <f t="array" ref="CC228">IF($D228="","",INDEX('Data - CO2'!$B$5:$AP$53,MATCH(Kulturmodeller!$D228,'Data - CO2'!$A$5:$A$53,0),CC$20)*AM228*$B225)</f>
        <v>34.459855767634558</v>
      </c>
      <c r="CD228" cm="1">
        <f t="array" ref="CD228">IF($D228="","",INDEX('Data - CO2'!$B$5:$AP$53,MATCH(Kulturmodeller!$D228,'Data - CO2'!$A$5:$A$53,0),CD$20)*AN228*$B225)</f>
        <v>36.92338632734883</v>
      </c>
      <c r="CE228" cm="1">
        <f t="array" ref="CE228">IF($D228="","",INDEX('Data - CO2'!$B$5:$AP$53,MATCH(Kulturmodeller!$D228,'Data - CO2'!$A$5:$A$53,0),CE$20)*AO228*$B225)</f>
        <v>40.453206603754367</v>
      </c>
      <c r="CF228" cm="1">
        <f t="array" ref="CF228">IF($D228="","",INDEX('Data - CO2'!$B$5:$AP$53,MATCH(Kulturmodeller!$D228,'Data - CO2'!$A$5:$A$53,0),CF$20)*AP228*$B225)</f>
        <v>43.512132225768916</v>
      </c>
      <c r="CG228" cm="1">
        <f t="array" ref="CG228">IF($D228="","",INDEX('Data - CO2'!$B$5:$AP$53,MATCH(Kulturmodeller!$D228,'Data - CO2'!$A$5:$A$53,0),CG$20)*AQ228*$B225)</f>
        <v>46.574885586128417</v>
      </c>
      <c r="CH228" cm="1">
        <f t="array" ref="CH228">IF($D228="","",INDEX('Data - CO2'!$B$5:$AP$53,MATCH(Kulturmodeller!$D228,'Data - CO2'!$A$5:$A$53,0),CH$20)*AR228*$B225)</f>
        <v>49.535218580983326</v>
      </c>
      <c r="CI228" s="11" cm="1">
        <f t="array" ref="CI228">IF($D228="","",INDEX('Data - CO2'!$B$5:$AP$53,MATCH(Kulturmodeller!$D228,'Data - CO2'!$A$5:$A$53,0),CI$20)*AS228*$B225)</f>
        <v>52.233292742862893</v>
      </c>
    </row>
    <row r="229" spans="1:87" x14ac:dyDescent="0.3">
      <c r="A229" s="33" t="s">
        <v>84</v>
      </c>
      <c r="B229" s="33"/>
      <c r="C229" s="124" t="str">
        <f>'Katalog over Kulturmodeller '!F79</f>
        <v>Juletræer (NGR)</v>
      </c>
      <c r="D229" s="125" t="s">
        <v>635</v>
      </c>
      <c r="E229" s="151">
        <f>'Katalog over Kulturmodeller '!W79</f>
        <v>0</v>
      </c>
      <c r="F229" s="40">
        <f>E229+((E231-F231)+(E232-F232))*(E229/SUM(E226:E230))</f>
        <v>0</v>
      </c>
      <c r="G229" s="40">
        <f t="shared" ref="G229" si="4198">F229+((F231-G231)+(F232-G232))*(F229/SUM(F226:F230))</f>
        <v>0</v>
      </c>
      <c r="H229" s="40">
        <f t="shared" ref="H229" si="4199">G229+((G231-H231)+(G232-H232))*(G229/SUM(G226:G230))</f>
        <v>0</v>
      </c>
      <c r="I229" s="40">
        <f t="shared" ref="I229" si="4200">H229+((H231-I231)+(H232-I232))*(H229/SUM(H226:H230))</f>
        <v>0</v>
      </c>
      <c r="J229" s="40">
        <f t="shared" ref="J229" si="4201">I229+((I231-J231)+(I232-J232))*(I229/SUM(I226:I230))</f>
        <v>0</v>
      </c>
      <c r="K229" s="40">
        <f t="shared" ref="K229" si="4202">J229+((J231-K231)+(J232-K232))*(J229/SUM(J226:J230))</f>
        <v>0</v>
      </c>
      <c r="L229" s="40">
        <f t="shared" ref="L229" si="4203">K229+((K231-L231)+(K232-L232))*(K229/SUM(K226:K230))</f>
        <v>0</v>
      </c>
      <c r="M229" s="40">
        <f t="shared" ref="M229" si="4204">L229+((L231-M231)+(L232-M232))*(L229/SUM(L226:L230))</f>
        <v>0</v>
      </c>
      <c r="N229" s="40">
        <f t="shared" ref="N229" si="4205">M229+((M231-N231)+(M232-N232))*(M229/SUM(M226:M230))</f>
        <v>0</v>
      </c>
      <c r="O229" s="40">
        <f t="shared" ref="O229" si="4206">N229+((N231-O231)+(N232-O232))*(N229/SUM(N226:N230))</f>
        <v>0</v>
      </c>
      <c r="P229" s="40">
        <f t="shared" ref="P229" si="4207">O229+((O231-P231)+(O232-P232))*(O229/SUM(O226:O230))</f>
        <v>0</v>
      </c>
      <c r="Q229" s="40">
        <f t="shared" ref="Q229" si="4208">P229+((P231-Q231)+(P232-Q232))*(P229/SUM(P226:P230))</f>
        <v>0</v>
      </c>
      <c r="R229" s="40">
        <f t="shared" ref="R229" si="4209">Q229+((Q231-R231)+(Q232-R232))*(Q229/SUM(Q226:Q230))</f>
        <v>0</v>
      </c>
      <c r="S229" s="40">
        <f t="shared" ref="S229" si="4210">R229+((R231-S231)+(R232-S232))*(R229/SUM(R226:R230))</f>
        <v>0</v>
      </c>
      <c r="T229" s="40">
        <f t="shared" ref="T229" si="4211">S229+((S231-T231)+(S232-T232))*(S229/SUM(S226:S230))</f>
        <v>0</v>
      </c>
      <c r="U229" s="40">
        <f t="shared" ref="U229" si="4212">T229+((T231-U231)+(T232-U232))*(T229/SUM(T226:T230))</f>
        <v>0</v>
      </c>
      <c r="V229" s="40">
        <f t="shared" ref="V229" si="4213">U229+((U231-V231)+(U232-V232))*(U229/SUM(U226:U230))</f>
        <v>0</v>
      </c>
      <c r="W229" s="40">
        <f t="shared" ref="W229" si="4214">V229+((V231-W231)+(V232-W232))*(V229/SUM(V226:V230))</f>
        <v>0</v>
      </c>
      <c r="X229" s="40">
        <f t="shared" ref="X229" si="4215">W229+((W231-X231)+(W232-X232))*(W229/SUM(W226:W230))</f>
        <v>0</v>
      </c>
      <c r="Y229" s="40">
        <f t="shared" ref="Y229" si="4216">X229+((X231-Y231)+(X232-Y232))*(X229/SUM(X226:X230))</f>
        <v>0</v>
      </c>
      <c r="Z229" s="40">
        <f t="shared" ref="Z229" si="4217">Y229+((Y231-Z231)+(Y232-Z232))*(Y229/SUM(Y226:Y230))</f>
        <v>0</v>
      </c>
      <c r="AA229" s="40">
        <f t="shared" ref="AA229" si="4218">Z229+((Z231-AA231)+(Z232-AA232))*(Z229/SUM(Z226:Z230))</f>
        <v>0</v>
      </c>
      <c r="AB229" s="40">
        <f t="shared" ref="AB229" si="4219">AA229+((AA231-AB231)+(AA232-AB232))*(AA229/SUM(AA226:AA230))</f>
        <v>0</v>
      </c>
      <c r="AC229" s="40">
        <f t="shared" ref="AC229" si="4220">AB229+((AB231-AC231)+(AB232-AC232))*(AB229/SUM(AB226:AB230))</f>
        <v>0</v>
      </c>
      <c r="AD229" s="40">
        <f t="shared" ref="AD229" si="4221">AC229+((AC231-AD231)+(AC232-AD232))*(AC229/SUM(AC226:AC230))</f>
        <v>0</v>
      </c>
      <c r="AE229" s="40">
        <f t="shared" ref="AE229" si="4222">AD229+((AD231-AE231)+(AD232-AE232))*(AD229/SUM(AD226:AD230))</f>
        <v>0</v>
      </c>
      <c r="AF229" s="40">
        <f t="shared" ref="AF229" si="4223">AE229+((AE231-AF231)+(AE232-AF232))*(AE229/SUM(AE226:AE230))</f>
        <v>0</v>
      </c>
      <c r="AG229" s="40">
        <f t="shared" ref="AG229" si="4224">AF229+((AF231-AG231)+(AF232-AG232))*(AF229/SUM(AF226:AF230))</f>
        <v>0</v>
      </c>
      <c r="AH229" s="40">
        <f t="shared" ref="AH229" si="4225">AG229+((AG231-AH231)+(AG232-AH232))*(AG229/SUM(AG226:AG230))</f>
        <v>0</v>
      </c>
      <c r="AI229" s="40">
        <f t="shared" ref="AI229" si="4226">AH229+((AH231-AI231)+(AH232-AI232))*(AH229/SUM(AH226:AH230))</f>
        <v>0</v>
      </c>
      <c r="AJ229" s="40">
        <f t="shared" ref="AJ229" si="4227">AI229+((AI231-AJ231)+(AI232-AJ232))*(AI229/SUM(AI226:AI230))</f>
        <v>0</v>
      </c>
      <c r="AK229" s="40">
        <f t="shared" ref="AK229" si="4228">AJ229+((AJ231-AK231)+(AJ232-AK232))*(AJ229/SUM(AJ226:AJ230))</f>
        <v>0</v>
      </c>
      <c r="AL229" s="40">
        <f t="shared" ref="AL229" si="4229">AK229+((AK231-AL231)+(AK232-AL232))*(AK229/SUM(AK226:AK230))</f>
        <v>0</v>
      </c>
      <c r="AM229" s="40">
        <f t="shared" ref="AM229" si="4230">AL229+((AL231-AM231)+(AL232-AM232))*(AL229/SUM(AL226:AL230))</f>
        <v>0</v>
      </c>
      <c r="AN229" s="40">
        <f t="shared" ref="AN229" si="4231">AM229+((AM231-AN231)+(AM232-AN232))*(AM229/SUM(AM226:AM230))</f>
        <v>0</v>
      </c>
      <c r="AO229" s="40">
        <f t="shared" ref="AO229" si="4232">AN229+((AN231-AO231)+(AN232-AO232))*(AN229/SUM(AN226:AN230))</f>
        <v>0</v>
      </c>
      <c r="AP229" s="40">
        <f t="shared" ref="AP229" si="4233">AO229+((AO231-AP231)+(AO232-AP232))*(AO229/SUM(AO226:AO230))</f>
        <v>0</v>
      </c>
      <c r="AQ229" s="40">
        <f t="shared" ref="AQ229" si="4234">AP229+((AP231-AQ231)+(AP232-AQ232))*(AP229/SUM(AP226:AP230))</f>
        <v>0</v>
      </c>
      <c r="AR229" s="40">
        <f t="shared" ref="AR229" si="4235">AQ229+((AQ231-AR231)+(AQ232-AR232))*(AQ229/SUM(AQ226:AQ230))</f>
        <v>0</v>
      </c>
      <c r="AS229" s="41">
        <f t="shared" ref="AS229" si="4236">AR229+((AR231-AS231)+(AR232-AS232))*(AR229/SUM(AR226:AR230))</f>
        <v>0</v>
      </c>
      <c r="AU229" s="10" cm="1">
        <f t="array" ref="AU229">IF($D229="","",INDEX('Data - CO2'!$B$5:$AP$53,MATCH(Kulturmodeller!$D229,'Data - CO2'!$A$5:$A$53,0),AU$20)*E229)</f>
        <v>0</v>
      </c>
      <c r="AV229" cm="1">
        <f t="array" ref="AV229">IF($D229="","",INDEX('Data - CO2'!$B$5:$AP$53,MATCH(Kulturmodeller!$D229,'Data - CO2'!$A$5:$A$53,0),AV$20)*F229)</f>
        <v>0</v>
      </c>
      <c r="AW229" cm="1">
        <f t="array" ref="AW229">IF($D229="","",INDEX('Data - CO2'!$B$5:$AP$53,MATCH(Kulturmodeller!$D229,'Data - CO2'!$A$5:$A$53,0),AW$20)*G229)</f>
        <v>0</v>
      </c>
      <c r="AX229" cm="1">
        <f t="array" ref="AX229">IF($D229="","",INDEX('Data - CO2'!$B$5:$AP$53,MATCH(Kulturmodeller!$D229,'Data - CO2'!$A$5:$A$53,0),AX$20)*H229)</f>
        <v>0</v>
      </c>
      <c r="AY229" cm="1">
        <f t="array" ref="AY229">IF($D229="","",INDEX('Data - CO2'!$B$5:$AP$53,MATCH(Kulturmodeller!$D229,'Data - CO2'!$A$5:$A$53,0),AY$20)*I229)</f>
        <v>0</v>
      </c>
      <c r="AZ229" cm="1">
        <f t="array" ref="AZ229">IF($D229="","",INDEX('Data - CO2'!$B$5:$AP$53,MATCH(Kulturmodeller!$D229,'Data - CO2'!$A$5:$A$53,0),AZ$20)*J229*$B225)</f>
        <v>0</v>
      </c>
      <c r="BA229" cm="1">
        <f t="array" ref="BA229">IF($D229="","",INDEX('Data - CO2'!$B$5:$AP$53,MATCH(Kulturmodeller!$D229,'Data - CO2'!$A$5:$A$53,0),BA$20)*K229*$B225)</f>
        <v>0</v>
      </c>
      <c r="BB229" cm="1">
        <f t="array" ref="BB229">IF($D229="","",INDEX('Data - CO2'!$B$5:$AP$53,MATCH(Kulturmodeller!$D229,'Data - CO2'!$A$5:$A$53,0),BB$20)*L229*$B225)</f>
        <v>0</v>
      </c>
      <c r="BC229" cm="1">
        <f t="array" ref="BC229">IF($D229="","",INDEX('Data - CO2'!$B$5:$AP$53,MATCH(Kulturmodeller!$D229,'Data - CO2'!$A$5:$A$53,0),BC$20)*M229*$B225)</f>
        <v>0</v>
      </c>
      <c r="BD229" cm="1">
        <f t="array" ref="BD229">IF($D229="","",INDEX('Data - CO2'!$B$5:$AP$53,MATCH(Kulturmodeller!$D229,'Data - CO2'!$A$5:$A$53,0),BD$20)*N229*$B225)</f>
        <v>0</v>
      </c>
      <c r="BE229" cm="1">
        <f t="array" ref="BE229">IF($D229="","",INDEX('Data - CO2'!$B$5:$AP$53,MATCH(Kulturmodeller!$D229,'Data - CO2'!$A$5:$A$53,0),BE$20)*O229*$B225)</f>
        <v>0</v>
      </c>
      <c r="BF229" cm="1">
        <f t="array" ref="BF229">IF($D229="","",INDEX('Data - CO2'!$B$5:$AP$53,MATCH(Kulturmodeller!$D229,'Data - CO2'!$A$5:$A$53,0),BF$20)*P229*$B225)</f>
        <v>0</v>
      </c>
      <c r="BG229" cm="1">
        <f t="array" ref="BG229">IF($D229="","",INDEX('Data - CO2'!$B$5:$AP$53,MATCH(Kulturmodeller!$D229,'Data - CO2'!$A$5:$A$53,0),BG$20)*Q229*$B225)</f>
        <v>0</v>
      </c>
      <c r="BH229" cm="1">
        <f t="array" ref="BH229">IF($D229="","",INDEX('Data - CO2'!$B$5:$AP$53,MATCH(Kulturmodeller!$D229,'Data - CO2'!$A$5:$A$53,0),BH$20)*R229*$B225)</f>
        <v>0</v>
      </c>
      <c r="BI229" cm="1">
        <f t="array" ref="BI229">IF($D229="","",INDEX('Data - CO2'!$B$5:$AP$53,MATCH(Kulturmodeller!$D229,'Data - CO2'!$A$5:$A$53,0),BI$20)*S229*$B225)</f>
        <v>0</v>
      </c>
      <c r="BJ229" cm="1">
        <f t="array" ref="BJ229">IF($D229="","",INDEX('Data - CO2'!$B$5:$AP$53,MATCH(Kulturmodeller!$D229,'Data - CO2'!$A$5:$A$53,0),BJ$20)*T229*$B225)</f>
        <v>0</v>
      </c>
      <c r="BK229" cm="1">
        <f t="array" ref="BK229">IF($D229="","",INDEX('Data - CO2'!$B$5:$AP$53,MATCH(Kulturmodeller!$D229,'Data - CO2'!$A$5:$A$53,0),BK$20)*U229*$B225)</f>
        <v>0</v>
      </c>
      <c r="BL229" cm="1">
        <f t="array" ref="BL229">IF($D229="","",INDEX('Data - CO2'!$B$5:$AP$53,MATCH(Kulturmodeller!$D229,'Data - CO2'!$A$5:$A$53,0),BL$20)*V229*$B225)</f>
        <v>0</v>
      </c>
      <c r="BM229" cm="1">
        <f t="array" ref="BM229">IF($D229="","",INDEX('Data - CO2'!$B$5:$AP$53,MATCH(Kulturmodeller!$D229,'Data - CO2'!$A$5:$A$53,0),BM$20)*W229*$B225)</f>
        <v>0</v>
      </c>
      <c r="BN229" cm="1">
        <f t="array" ref="BN229">IF($D229="","",INDEX('Data - CO2'!$B$5:$AP$53,MATCH(Kulturmodeller!$D229,'Data - CO2'!$A$5:$A$53,0),BN$20)*X229*$B225)</f>
        <v>0</v>
      </c>
      <c r="BO229" cm="1">
        <f t="array" ref="BO229">IF($D229="","",INDEX('Data - CO2'!$B$5:$AP$53,MATCH(Kulturmodeller!$D229,'Data - CO2'!$A$5:$A$53,0),BO$20)*Y229*$B225)</f>
        <v>0</v>
      </c>
      <c r="BP229" cm="1">
        <f t="array" ref="BP229">IF($D229="","",INDEX('Data - CO2'!$B$5:$AP$53,MATCH(Kulturmodeller!$D229,'Data - CO2'!$A$5:$A$53,0),BP$20)*Z229*$B225)</f>
        <v>0</v>
      </c>
      <c r="BQ229" cm="1">
        <f t="array" ref="BQ229">IF($D229="","",INDEX('Data - CO2'!$B$5:$AP$53,MATCH(Kulturmodeller!$D229,'Data - CO2'!$A$5:$A$53,0),BQ$20)*AA229*$B225)</f>
        <v>0</v>
      </c>
      <c r="BR229" cm="1">
        <f t="array" ref="BR229">IF($D229="","",INDEX('Data - CO2'!$B$5:$AP$53,MATCH(Kulturmodeller!$D229,'Data - CO2'!$A$5:$A$53,0),BR$20)*AB229*$B225)</f>
        <v>0</v>
      </c>
      <c r="BS229" cm="1">
        <f t="array" ref="BS229">IF($D229="","",INDEX('Data - CO2'!$B$5:$AP$53,MATCH(Kulturmodeller!$D229,'Data - CO2'!$A$5:$A$53,0),BS$20)*AC229*$B225)</f>
        <v>0</v>
      </c>
      <c r="BT229" cm="1">
        <f t="array" ref="BT229">IF($D229="","",INDEX('Data - CO2'!$B$5:$AP$53,MATCH(Kulturmodeller!$D229,'Data - CO2'!$A$5:$A$53,0),BT$20)*AD229*$B225)</f>
        <v>0</v>
      </c>
      <c r="BU229" cm="1">
        <f t="array" ref="BU229">IF($D229="","",INDEX('Data - CO2'!$B$5:$AP$53,MATCH(Kulturmodeller!$D229,'Data - CO2'!$A$5:$A$53,0),BU$20)*AE229*$B225)</f>
        <v>0</v>
      </c>
      <c r="BV229" cm="1">
        <f t="array" ref="BV229">IF($D229="","",INDEX('Data - CO2'!$B$5:$AP$53,MATCH(Kulturmodeller!$D229,'Data - CO2'!$A$5:$A$53,0),BV$20)*AF229*$B225)</f>
        <v>0</v>
      </c>
      <c r="BW229" cm="1">
        <f t="array" ref="BW229">IF($D229="","",INDEX('Data - CO2'!$B$5:$AP$53,MATCH(Kulturmodeller!$D229,'Data - CO2'!$A$5:$A$53,0),BW$20)*AG229*$B225)</f>
        <v>0</v>
      </c>
      <c r="BX229" cm="1">
        <f t="array" ref="BX229">IF($D229="","",INDEX('Data - CO2'!$B$5:$AP$53,MATCH(Kulturmodeller!$D229,'Data - CO2'!$A$5:$A$53,0),BX$20)*AH229*$B225)</f>
        <v>0</v>
      </c>
      <c r="BY229" cm="1">
        <f t="array" ref="BY229">IF($D229="","",INDEX('Data - CO2'!$B$5:$AP$53,MATCH(Kulturmodeller!$D229,'Data - CO2'!$A$5:$A$53,0),BY$20)*AI229*$B225)</f>
        <v>0</v>
      </c>
      <c r="BZ229" cm="1">
        <f t="array" ref="BZ229">IF($D229="","",INDEX('Data - CO2'!$B$5:$AP$53,MATCH(Kulturmodeller!$D229,'Data - CO2'!$A$5:$A$53,0),BZ$20)*AJ229*$B225)</f>
        <v>0</v>
      </c>
      <c r="CA229" cm="1">
        <f t="array" ref="CA229">IF($D229="","",INDEX('Data - CO2'!$B$5:$AP$53,MATCH(Kulturmodeller!$D229,'Data - CO2'!$A$5:$A$53,0),CA$20)*AK229*$B225)</f>
        <v>0</v>
      </c>
      <c r="CB229" cm="1">
        <f t="array" ref="CB229">IF($D229="","",INDEX('Data - CO2'!$B$5:$AP$53,MATCH(Kulturmodeller!$D229,'Data - CO2'!$A$5:$A$53,0),CB$20)*AL229*$B225)</f>
        <v>0</v>
      </c>
      <c r="CC229" cm="1">
        <f t="array" ref="CC229">IF($D229="","",INDEX('Data - CO2'!$B$5:$AP$53,MATCH(Kulturmodeller!$D229,'Data - CO2'!$A$5:$A$53,0),CC$20)*AM229*$B225)</f>
        <v>0</v>
      </c>
      <c r="CD229" cm="1">
        <f t="array" ref="CD229">IF($D229="","",INDEX('Data - CO2'!$B$5:$AP$53,MATCH(Kulturmodeller!$D229,'Data - CO2'!$A$5:$A$53,0),CD$20)*AN229*$B225)</f>
        <v>0</v>
      </c>
      <c r="CE229" cm="1">
        <f t="array" ref="CE229">IF($D229="","",INDEX('Data - CO2'!$B$5:$AP$53,MATCH(Kulturmodeller!$D229,'Data - CO2'!$A$5:$A$53,0),CE$20)*AO229*$B225)</f>
        <v>0</v>
      </c>
      <c r="CF229" cm="1">
        <f t="array" ref="CF229">IF($D229="","",INDEX('Data - CO2'!$B$5:$AP$53,MATCH(Kulturmodeller!$D229,'Data - CO2'!$A$5:$A$53,0),CF$20)*AP229*$B225)</f>
        <v>0</v>
      </c>
      <c r="CG229" cm="1">
        <f t="array" ref="CG229">IF($D229="","",INDEX('Data - CO2'!$B$5:$AP$53,MATCH(Kulturmodeller!$D229,'Data - CO2'!$A$5:$A$53,0),CG$20)*AQ229*$B225)</f>
        <v>0</v>
      </c>
      <c r="CH229" cm="1">
        <f t="array" ref="CH229">IF($D229="","",INDEX('Data - CO2'!$B$5:$AP$53,MATCH(Kulturmodeller!$D229,'Data - CO2'!$A$5:$A$53,0),CH$20)*AR229*$B225)</f>
        <v>0</v>
      </c>
      <c r="CI229" s="11" cm="1">
        <f t="array" ref="CI229">IF($D229="","",INDEX('Data - CO2'!$B$5:$AP$53,MATCH(Kulturmodeller!$D229,'Data - CO2'!$A$5:$A$53,0),CI$20)*AS229*$B225)</f>
        <v>0</v>
      </c>
    </row>
    <row r="230" spans="1:87" x14ac:dyDescent="0.3">
      <c r="A230" s="42" t="s">
        <v>85</v>
      </c>
      <c r="B230" s="42"/>
      <c r="C230" s="124">
        <f>'Katalog over Kulturmodeller '!F80</f>
        <v>0</v>
      </c>
      <c r="D230" s="129"/>
      <c r="E230" s="140">
        <f>'Katalog over Kulturmodeller '!W80</f>
        <v>0</v>
      </c>
      <c r="F230" s="46">
        <f>E230+((E231-F231)+(E232-F232))*(E230/SUM(E226:E230))</f>
        <v>0</v>
      </c>
      <c r="G230" s="46">
        <f t="shared" ref="G230" si="4237">F230+((F231-G231)+(F232-G232))*(F230/SUM(F226:F230))</f>
        <v>0</v>
      </c>
      <c r="H230" s="46">
        <f t="shared" ref="H230" si="4238">G230+((G231-H231)+(G232-H232))*(G230/SUM(G226:G230))</f>
        <v>0</v>
      </c>
      <c r="I230" s="46">
        <f t="shared" ref="I230" si="4239">H230+((H231-I231)+(H232-I232))*(H230/SUM(H226:H230))</f>
        <v>0</v>
      </c>
      <c r="J230" s="46">
        <f t="shared" ref="J230" si="4240">I230+((I231-J231)+(I232-J232))*(I230/SUM(I226:I230))</f>
        <v>0</v>
      </c>
      <c r="K230" s="46">
        <f t="shared" ref="K230" si="4241">J230+((J231-K231)+(J232-K232))*(J230/SUM(J226:J230))</f>
        <v>0</v>
      </c>
      <c r="L230" s="46">
        <f t="shared" ref="L230" si="4242">K230+((K231-L231)+(K232-L232))*(K230/SUM(K226:K230))</f>
        <v>0</v>
      </c>
      <c r="M230" s="46">
        <f t="shared" ref="M230" si="4243">L230+((L231-M231)+(L232-M232))*(L230/SUM(L226:L230))</f>
        <v>0</v>
      </c>
      <c r="N230" s="46">
        <f t="shared" ref="N230" si="4244">M230+((M231-N231)+(M232-N232))*(M230/SUM(M226:M230))</f>
        <v>0</v>
      </c>
      <c r="O230" s="46">
        <f t="shared" ref="O230" si="4245">N230+((N231-O231)+(N232-O232))*(N230/SUM(N226:N230))</f>
        <v>0</v>
      </c>
      <c r="P230" s="46">
        <f t="shared" ref="P230" si="4246">O230+((O231-P231)+(O232-P232))*(O230/SUM(O226:O230))</f>
        <v>0</v>
      </c>
      <c r="Q230" s="46">
        <f t="shared" ref="Q230" si="4247">P230+((P231-Q231)+(P232-Q232))*(P230/SUM(P226:P230))</f>
        <v>0</v>
      </c>
      <c r="R230" s="46">
        <f t="shared" ref="R230" si="4248">Q230+((Q231-R231)+(Q232-R232))*(Q230/SUM(Q226:Q230))</f>
        <v>0</v>
      </c>
      <c r="S230" s="46">
        <f t="shared" ref="S230" si="4249">R230+((R231-S231)+(R232-S232))*(R230/SUM(R226:R230))</f>
        <v>0</v>
      </c>
      <c r="T230" s="46">
        <f t="shared" ref="T230" si="4250">S230+((S231-T231)+(S232-T232))*(S230/SUM(S226:S230))</f>
        <v>0</v>
      </c>
      <c r="U230" s="46">
        <f t="shared" ref="U230" si="4251">T230+((T231-U231)+(T232-U232))*(T230/SUM(T226:T230))</f>
        <v>0</v>
      </c>
      <c r="V230" s="46">
        <f t="shared" ref="V230" si="4252">U230+((U231-V231)+(U232-V232))*(U230/SUM(U226:U230))</f>
        <v>0</v>
      </c>
      <c r="W230" s="46">
        <f t="shared" ref="W230" si="4253">V230+((V231-W231)+(V232-W232))*(V230/SUM(V226:V230))</f>
        <v>0</v>
      </c>
      <c r="X230" s="46">
        <f t="shared" ref="X230" si="4254">W230+((W231-X231)+(W232-X232))*(W230/SUM(W226:W230))</f>
        <v>0</v>
      </c>
      <c r="Y230" s="46">
        <f t="shared" ref="Y230" si="4255">X230+((X231-Y231)+(X232-Y232))*(X230/SUM(X226:X230))</f>
        <v>0</v>
      </c>
      <c r="Z230" s="46">
        <f t="shared" ref="Z230" si="4256">Y230+((Y231-Z231)+(Y232-Z232))*(Y230/SUM(Y226:Y230))</f>
        <v>0</v>
      </c>
      <c r="AA230" s="46">
        <f t="shared" ref="AA230" si="4257">Z230+((Z231-AA231)+(Z232-AA232))*(Z230/SUM(Z226:Z230))</f>
        <v>0</v>
      </c>
      <c r="AB230" s="46">
        <f t="shared" ref="AB230" si="4258">AA230+((AA231-AB231)+(AA232-AB232))*(AA230/SUM(AA226:AA230))</f>
        <v>0</v>
      </c>
      <c r="AC230" s="46">
        <f t="shared" ref="AC230" si="4259">AB230+((AB231-AC231)+(AB232-AC232))*(AB230/SUM(AB226:AB230))</f>
        <v>0</v>
      </c>
      <c r="AD230" s="46">
        <f t="shared" ref="AD230" si="4260">AC230+((AC231-AD231)+(AC232-AD232))*(AC230/SUM(AC226:AC230))</f>
        <v>0</v>
      </c>
      <c r="AE230" s="46">
        <f t="shared" ref="AE230" si="4261">AD230+((AD231-AE231)+(AD232-AE232))*(AD230/SUM(AD226:AD230))</f>
        <v>0</v>
      </c>
      <c r="AF230" s="46">
        <f t="shared" ref="AF230" si="4262">AE230+((AE231-AF231)+(AE232-AF232))*(AE230/SUM(AE226:AE230))</f>
        <v>0</v>
      </c>
      <c r="AG230" s="46">
        <f t="shared" ref="AG230" si="4263">AF230+((AF231-AG231)+(AF232-AG232))*(AF230/SUM(AF226:AF230))</f>
        <v>0</v>
      </c>
      <c r="AH230" s="46">
        <f t="shared" ref="AH230" si="4264">AG230+((AG231-AH231)+(AG232-AH232))*(AG230/SUM(AG226:AG230))</f>
        <v>0</v>
      </c>
      <c r="AI230" s="46">
        <f t="shared" ref="AI230" si="4265">AH230+((AH231-AI231)+(AH232-AI232))*(AH230/SUM(AH226:AH230))</f>
        <v>0</v>
      </c>
      <c r="AJ230" s="46">
        <f t="shared" ref="AJ230" si="4266">AI230+((AI231-AJ231)+(AI232-AJ232))*(AI230/SUM(AI226:AI230))</f>
        <v>0</v>
      </c>
      <c r="AK230" s="46">
        <f t="shared" ref="AK230" si="4267">AJ230+((AJ231-AK231)+(AJ232-AK232))*(AJ230/SUM(AJ226:AJ230))</f>
        <v>0</v>
      </c>
      <c r="AL230" s="46">
        <f t="shared" ref="AL230" si="4268">AK230+((AK231-AL231)+(AK232-AL232))*(AK230/SUM(AK226:AK230))</f>
        <v>0</v>
      </c>
      <c r="AM230" s="46">
        <f t="shared" ref="AM230" si="4269">AL230+((AL231-AM231)+(AL232-AM232))*(AL230/SUM(AL226:AL230))</f>
        <v>0</v>
      </c>
      <c r="AN230" s="46">
        <f t="shared" ref="AN230" si="4270">AM230+((AM231-AN231)+(AM232-AN232))*(AM230/SUM(AM226:AM230))</f>
        <v>0</v>
      </c>
      <c r="AO230" s="46">
        <f t="shared" ref="AO230" si="4271">AN230+((AN231-AO231)+(AN232-AO232))*(AN230/SUM(AN226:AN230))</f>
        <v>0</v>
      </c>
      <c r="AP230" s="46">
        <f t="shared" ref="AP230" si="4272">AO230+((AO231-AP231)+(AO232-AP232))*(AO230/SUM(AO226:AO230))</f>
        <v>0</v>
      </c>
      <c r="AQ230" s="46">
        <f t="shared" ref="AQ230" si="4273">AP230+((AP231-AQ231)+(AP232-AQ232))*(AP230/SUM(AP226:AP230))</f>
        <v>0</v>
      </c>
      <c r="AR230" s="46">
        <f t="shared" ref="AR230" si="4274">AQ230+((AQ231-AR231)+(AQ232-AR232))*(AQ230/SUM(AQ226:AQ230))</f>
        <v>0</v>
      </c>
      <c r="AS230" s="47">
        <f t="shared" ref="AS230" si="4275">AR230+((AR231-AS231)+(AR232-AS232))*(AR230/SUM(AR226:AR230))</f>
        <v>0</v>
      </c>
      <c r="AU230" s="10" t="str" cm="1">
        <f t="array" ref="AU230">IF($D230="","",INDEX('Data - CO2'!$B$5:$AP$53,MATCH(Kulturmodeller!$D230,'Data - CO2'!$A$5:$A$53,0),AU$20)*E230)</f>
        <v/>
      </c>
      <c r="AV230" t="str" cm="1">
        <f t="array" ref="AV230">IF($D230="","",INDEX('Data - CO2'!$B$5:$AP$53,MATCH(Kulturmodeller!$D230,'Data - CO2'!$A$5:$A$53,0),AV$20)*F230)</f>
        <v/>
      </c>
      <c r="AW230" t="str" cm="1">
        <f t="array" ref="AW230">IF($D230="","",INDEX('Data - CO2'!$B$5:$AP$53,MATCH(Kulturmodeller!$D230,'Data - CO2'!$A$5:$A$53,0),AW$20)*G230)</f>
        <v/>
      </c>
      <c r="AX230" t="str" cm="1">
        <f t="array" ref="AX230">IF($D230="","",INDEX('Data - CO2'!$B$5:$AP$53,MATCH(Kulturmodeller!$D230,'Data - CO2'!$A$5:$A$53,0),AX$20)*H230)</f>
        <v/>
      </c>
      <c r="AY230" t="str" cm="1">
        <f t="array" ref="AY230">IF($D230="","",INDEX('Data - CO2'!$B$5:$AP$53,MATCH(Kulturmodeller!$D230,'Data - CO2'!$A$5:$A$53,0),AY$20)*I230)</f>
        <v/>
      </c>
      <c r="AZ230" t="str" cm="1">
        <f t="array" ref="AZ230">IF($D230="","",INDEX('Data - CO2'!$B$5:$AP$53,MATCH(Kulturmodeller!$D230,'Data - CO2'!$A$5:$A$53,0),AZ$20)*J230*$B225)</f>
        <v/>
      </c>
      <c r="BA230" t="str" cm="1">
        <f t="array" ref="BA230">IF($D230="","",INDEX('Data - CO2'!$B$5:$AP$53,MATCH(Kulturmodeller!$D230,'Data - CO2'!$A$5:$A$53,0),BA$20)*K230*$B225)</f>
        <v/>
      </c>
      <c r="BB230" t="str" cm="1">
        <f t="array" ref="BB230">IF($D230="","",INDEX('Data - CO2'!$B$5:$AP$53,MATCH(Kulturmodeller!$D230,'Data - CO2'!$A$5:$A$53,0),BB$20)*L230*$B225)</f>
        <v/>
      </c>
      <c r="BC230" t="str" cm="1">
        <f t="array" ref="BC230">IF($D230="","",INDEX('Data - CO2'!$B$5:$AP$53,MATCH(Kulturmodeller!$D230,'Data - CO2'!$A$5:$A$53,0),BC$20)*M230*$B225)</f>
        <v/>
      </c>
      <c r="BD230" t="str" cm="1">
        <f t="array" ref="BD230">IF($D230="","",INDEX('Data - CO2'!$B$5:$AP$53,MATCH(Kulturmodeller!$D230,'Data - CO2'!$A$5:$A$53,0),BD$20)*N230*$B225)</f>
        <v/>
      </c>
      <c r="BE230" t="str" cm="1">
        <f t="array" ref="BE230">IF($D230="","",INDEX('Data - CO2'!$B$5:$AP$53,MATCH(Kulturmodeller!$D230,'Data - CO2'!$A$5:$A$53,0),BE$20)*O230*$B225)</f>
        <v/>
      </c>
      <c r="BF230" t="str" cm="1">
        <f t="array" ref="BF230">IF($D230="","",INDEX('Data - CO2'!$B$5:$AP$53,MATCH(Kulturmodeller!$D230,'Data - CO2'!$A$5:$A$53,0),BF$20)*P230*$B225)</f>
        <v/>
      </c>
      <c r="BG230" t="str" cm="1">
        <f t="array" ref="BG230">IF($D230="","",INDEX('Data - CO2'!$B$5:$AP$53,MATCH(Kulturmodeller!$D230,'Data - CO2'!$A$5:$A$53,0),BG$20)*Q230*$B225)</f>
        <v/>
      </c>
      <c r="BH230" t="str" cm="1">
        <f t="array" ref="BH230">IF($D230="","",INDEX('Data - CO2'!$B$5:$AP$53,MATCH(Kulturmodeller!$D230,'Data - CO2'!$A$5:$A$53,0),BH$20)*R230*$B225)</f>
        <v/>
      </c>
      <c r="BI230" t="str" cm="1">
        <f t="array" ref="BI230">IF($D230="","",INDEX('Data - CO2'!$B$5:$AP$53,MATCH(Kulturmodeller!$D230,'Data - CO2'!$A$5:$A$53,0),BI$20)*S230*$B225)</f>
        <v/>
      </c>
      <c r="BJ230" t="str" cm="1">
        <f t="array" ref="BJ230">IF($D230="","",INDEX('Data - CO2'!$B$5:$AP$53,MATCH(Kulturmodeller!$D230,'Data - CO2'!$A$5:$A$53,0),BJ$20)*T230*$B225)</f>
        <v/>
      </c>
      <c r="BK230" t="str" cm="1">
        <f t="array" ref="BK230">IF($D230="","",INDEX('Data - CO2'!$B$5:$AP$53,MATCH(Kulturmodeller!$D230,'Data - CO2'!$A$5:$A$53,0),BK$20)*U230*$B225)</f>
        <v/>
      </c>
      <c r="BL230" t="str" cm="1">
        <f t="array" ref="BL230">IF($D230="","",INDEX('Data - CO2'!$B$5:$AP$53,MATCH(Kulturmodeller!$D230,'Data - CO2'!$A$5:$A$53,0),BL$20)*V230*$B225)</f>
        <v/>
      </c>
      <c r="BM230" t="str" cm="1">
        <f t="array" ref="BM230">IF($D230="","",INDEX('Data - CO2'!$B$5:$AP$53,MATCH(Kulturmodeller!$D230,'Data - CO2'!$A$5:$A$53,0),BM$20)*W230*$B225)</f>
        <v/>
      </c>
      <c r="BN230" t="str" cm="1">
        <f t="array" ref="BN230">IF($D230="","",INDEX('Data - CO2'!$B$5:$AP$53,MATCH(Kulturmodeller!$D230,'Data - CO2'!$A$5:$A$53,0),BN$20)*X230*$B225)</f>
        <v/>
      </c>
      <c r="BO230" t="str" cm="1">
        <f t="array" ref="BO230">IF($D230="","",INDEX('Data - CO2'!$B$5:$AP$53,MATCH(Kulturmodeller!$D230,'Data - CO2'!$A$5:$A$53,0),BO$20)*Y230*$B225)</f>
        <v/>
      </c>
      <c r="BP230" t="str" cm="1">
        <f t="array" ref="BP230">IF($D230="","",INDEX('Data - CO2'!$B$5:$AP$53,MATCH(Kulturmodeller!$D230,'Data - CO2'!$A$5:$A$53,0),BP$20)*Z230*$B225)</f>
        <v/>
      </c>
      <c r="BQ230" t="str" cm="1">
        <f t="array" ref="BQ230">IF($D230="","",INDEX('Data - CO2'!$B$5:$AP$53,MATCH(Kulturmodeller!$D230,'Data - CO2'!$A$5:$A$53,0),BQ$20)*AA230*$B225)</f>
        <v/>
      </c>
      <c r="BR230" t="str" cm="1">
        <f t="array" ref="BR230">IF($D230="","",INDEX('Data - CO2'!$B$5:$AP$53,MATCH(Kulturmodeller!$D230,'Data - CO2'!$A$5:$A$53,0),BR$20)*AB230*$B225)</f>
        <v/>
      </c>
      <c r="BS230" t="str" cm="1">
        <f t="array" ref="BS230">IF($D230="","",INDEX('Data - CO2'!$B$5:$AP$53,MATCH(Kulturmodeller!$D230,'Data - CO2'!$A$5:$A$53,0),BS$20)*AC230*$B225)</f>
        <v/>
      </c>
      <c r="BT230" t="str" cm="1">
        <f t="array" ref="BT230">IF($D230="","",INDEX('Data - CO2'!$B$5:$AP$53,MATCH(Kulturmodeller!$D230,'Data - CO2'!$A$5:$A$53,0),BT$20)*AD230*$B225)</f>
        <v/>
      </c>
      <c r="BU230" t="str" cm="1">
        <f t="array" ref="BU230">IF($D230="","",INDEX('Data - CO2'!$B$5:$AP$53,MATCH(Kulturmodeller!$D230,'Data - CO2'!$A$5:$A$53,0),BU$20)*AE230*$B225)</f>
        <v/>
      </c>
      <c r="BV230" t="str" cm="1">
        <f t="array" ref="BV230">IF($D230="","",INDEX('Data - CO2'!$B$5:$AP$53,MATCH(Kulturmodeller!$D230,'Data - CO2'!$A$5:$A$53,0),BV$20)*AF230*$B225)</f>
        <v/>
      </c>
      <c r="BW230" t="str" cm="1">
        <f t="array" ref="BW230">IF($D230="","",INDEX('Data - CO2'!$B$5:$AP$53,MATCH(Kulturmodeller!$D230,'Data - CO2'!$A$5:$A$53,0),BW$20)*AG230*$B225)</f>
        <v/>
      </c>
      <c r="BX230" t="str" cm="1">
        <f t="array" ref="BX230">IF($D230="","",INDEX('Data - CO2'!$B$5:$AP$53,MATCH(Kulturmodeller!$D230,'Data - CO2'!$A$5:$A$53,0),BX$20)*AH230*$B225)</f>
        <v/>
      </c>
      <c r="BY230" t="str" cm="1">
        <f t="array" ref="BY230">IF($D230="","",INDEX('Data - CO2'!$B$5:$AP$53,MATCH(Kulturmodeller!$D230,'Data - CO2'!$A$5:$A$53,0),BY$20)*AI230*$B225)</f>
        <v/>
      </c>
      <c r="BZ230" t="str" cm="1">
        <f t="array" ref="BZ230">IF($D230="","",INDEX('Data - CO2'!$B$5:$AP$53,MATCH(Kulturmodeller!$D230,'Data - CO2'!$A$5:$A$53,0),BZ$20)*AJ230*$B225)</f>
        <v/>
      </c>
      <c r="CA230" t="str" cm="1">
        <f t="array" ref="CA230">IF($D230="","",INDEX('Data - CO2'!$B$5:$AP$53,MATCH(Kulturmodeller!$D230,'Data - CO2'!$A$5:$A$53,0),CA$20)*AK230*$B225)</f>
        <v/>
      </c>
      <c r="CB230" t="str" cm="1">
        <f t="array" ref="CB230">IF($D230="","",INDEX('Data - CO2'!$B$5:$AP$53,MATCH(Kulturmodeller!$D230,'Data - CO2'!$A$5:$A$53,0),CB$20)*AL230*$B225)</f>
        <v/>
      </c>
      <c r="CC230" t="str" cm="1">
        <f t="array" ref="CC230">IF($D230="","",INDEX('Data - CO2'!$B$5:$AP$53,MATCH(Kulturmodeller!$D230,'Data - CO2'!$A$5:$A$53,0),CC$20)*AM230*$B225)</f>
        <v/>
      </c>
      <c r="CD230" t="str" cm="1">
        <f t="array" ref="CD230">IF($D230="","",INDEX('Data - CO2'!$B$5:$AP$53,MATCH(Kulturmodeller!$D230,'Data - CO2'!$A$5:$A$53,0),CD$20)*AN230*$B225)</f>
        <v/>
      </c>
      <c r="CE230" t="str" cm="1">
        <f t="array" ref="CE230">IF($D230="","",INDEX('Data - CO2'!$B$5:$AP$53,MATCH(Kulturmodeller!$D230,'Data - CO2'!$A$5:$A$53,0),CE$20)*AO230*$B225)</f>
        <v/>
      </c>
      <c r="CF230" t="str" cm="1">
        <f t="array" ref="CF230">IF($D230="","",INDEX('Data - CO2'!$B$5:$AP$53,MATCH(Kulturmodeller!$D230,'Data - CO2'!$A$5:$A$53,0),CF$20)*AP230*$B225)</f>
        <v/>
      </c>
      <c r="CG230" t="str" cm="1">
        <f t="array" ref="CG230">IF($D230="","",INDEX('Data - CO2'!$B$5:$AP$53,MATCH(Kulturmodeller!$D230,'Data - CO2'!$A$5:$A$53,0),CG$20)*AQ230*$B225)</f>
        <v/>
      </c>
      <c r="CH230" t="str" cm="1">
        <f t="array" ref="CH230">IF($D230="","",INDEX('Data - CO2'!$B$5:$AP$53,MATCH(Kulturmodeller!$D230,'Data - CO2'!$A$5:$A$53,0),CH$20)*AR230*$B225)</f>
        <v/>
      </c>
      <c r="CI230" s="11" t="str" cm="1">
        <f t="array" ref="CI230">IF($D230="","",INDEX('Data - CO2'!$B$5:$AP$53,MATCH(Kulturmodeller!$D230,'Data - CO2'!$A$5:$A$53,0),CI$20)*AS230*$B225)</f>
        <v/>
      </c>
    </row>
    <row r="231" spans="1:87" x14ac:dyDescent="0.3">
      <c r="A231" s="351" t="s">
        <v>637</v>
      </c>
      <c r="B231" s="49"/>
      <c r="C231" s="130" t="str">
        <f>'Katalog over Kulturmodeller '!F81</f>
        <v>Valgfri</v>
      </c>
      <c r="D231" s="131" t="s">
        <v>58</v>
      </c>
      <c r="E231" s="139">
        <f>'Katalog over Kulturmodeller '!W81</f>
        <v>0.1</v>
      </c>
      <c r="F231" s="40">
        <f>E231</f>
        <v>0.1</v>
      </c>
      <c r="G231" s="40">
        <f t="shared" ref="G231:G232" si="4276">F231</f>
        <v>0.1</v>
      </c>
      <c r="H231" s="40">
        <f>G231*2/3</f>
        <v>6.6666666666666666E-2</v>
      </c>
      <c r="I231" s="40">
        <f>H231*0.5</f>
        <v>3.3333333333333333E-2</v>
      </c>
      <c r="J231" s="40">
        <v>0</v>
      </c>
      <c r="K231" s="40">
        <f t="shared" ref="K231:K232" si="4277">J231</f>
        <v>0</v>
      </c>
      <c r="L231" s="40">
        <f t="shared" ref="L231:L232" si="4278">K231</f>
        <v>0</v>
      </c>
      <c r="M231" s="40">
        <f t="shared" ref="M231:M232" si="4279">L231</f>
        <v>0</v>
      </c>
      <c r="N231" s="40">
        <f t="shared" ref="N231:N232" si="4280">M231</f>
        <v>0</v>
      </c>
      <c r="O231" s="40">
        <f t="shared" ref="O231:O232" si="4281">N231</f>
        <v>0</v>
      </c>
      <c r="P231" s="40">
        <f t="shared" ref="P231:P232" si="4282">O231</f>
        <v>0</v>
      </c>
      <c r="Q231" s="40">
        <f t="shared" ref="Q231:Q232" si="4283">P231</f>
        <v>0</v>
      </c>
      <c r="R231" s="40">
        <f t="shared" ref="R231:R232" si="4284">Q231</f>
        <v>0</v>
      </c>
      <c r="S231" s="40">
        <f t="shared" ref="S231:S232" si="4285">R231</f>
        <v>0</v>
      </c>
      <c r="T231" s="40">
        <f t="shared" ref="T231:T232" si="4286">S231</f>
        <v>0</v>
      </c>
      <c r="U231" s="40">
        <f t="shared" ref="U231:U232" si="4287">T231</f>
        <v>0</v>
      </c>
      <c r="V231" s="40">
        <f t="shared" ref="V231:V232" si="4288">U231</f>
        <v>0</v>
      </c>
      <c r="W231" s="40">
        <f t="shared" ref="W231:W232" si="4289">V231</f>
        <v>0</v>
      </c>
      <c r="X231" s="40">
        <f t="shared" ref="X231:X232" si="4290">W231</f>
        <v>0</v>
      </c>
      <c r="Y231" s="40">
        <f t="shared" ref="Y231:Y232" si="4291">X231</f>
        <v>0</v>
      </c>
      <c r="Z231" s="40">
        <f t="shared" ref="Z231:Z232" si="4292">Y231</f>
        <v>0</v>
      </c>
      <c r="AA231" s="40">
        <f t="shared" ref="AA231:AA232" si="4293">Z231</f>
        <v>0</v>
      </c>
      <c r="AB231" s="40">
        <f t="shared" ref="AB231:AB232" si="4294">AA231</f>
        <v>0</v>
      </c>
      <c r="AC231" s="40">
        <f t="shared" ref="AC231:AC232" si="4295">AB231</f>
        <v>0</v>
      </c>
      <c r="AD231" s="40">
        <f t="shared" ref="AD231:AD232" si="4296">AC231</f>
        <v>0</v>
      </c>
      <c r="AE231" s="40">
        <f t="shared" ref="AE231:AE232" si="4297">AD231</f>
        <v>0</v>
      </c>
      <c r="AF231" s="40">
        <f t="shared" ref="AF231:AF232" si="4298">AE231</f>
        <v>0</v>
      </c>
      <c r="AG231" s="40">
        <f t="shared" ref="AG231:AG232" si="4299">AF231</f>
        <v>0</v>
      </c>
      <c r="AH231" s="40">
        <f t="shared" ref="AH231:AH232" si="4300">AG231</f>
        <v>0</v>
      </c>
      <c r="AI231" s="40">
        <f t="shared" ref="AI231:AI232" si="4301">AH231</f>
        <v>0</v>
      </c>
      <c r="AJ231" s="40">
        <f t="shared" ref="AJ231:AJ232" si="4302">AI231</f>
        <v>0</v>
      </c>
      <c r="AK231" s="40">
        <f t="shared" ref="AK231:AK232" si="4303">AJ231</f>
        <v>0</v>
      </c>
      <c r="AL231" s="40">
        <f t="shared" ref="AL231:AL232" si="4304">AK231</f>
        <v>0</v>
      </c>
      <c r="AM231" s="40">
        <f t="shared" ref="AM231:AM232" si="4305">AL231</f>
        <v>0</v>
      </c>
      <c r="AN231" s="40">
        <f t="shared" ref="AN231:AN232" si="4306">AM231</f>
        <v>0</v>
      </c>
      <c r="AO231" s="40">
        <f t="shared" ref="AO231:AO232" si="4307">AN231</f>
        <v>0</v>
      </c>
      <c r="AP231" s="40">
        <f t="shared" ref="AP231:AP232" si="4308">AO231</f>
        <v>0</v>
      </c>
      <c r="AQ231" s="40">
        <f t="shared" ref="AQ231:AQ232" si="4309">AP231</f>
        <v>0</v>
      </c>
      <c r="AR231" s="40">
        <f t="shared" ref="AR231:AR232" si="4310">AQ231</f>
        <v>0</v>
      </c>
      <c r="AS231" s="41">
        <f t="shared" ref="AS231:AS232" si="4311">AR231</f>
        <v>0</v>
      </c>
      <c r="AU231" s="10" cm="1">
        <f t="array" ref="AU231">IF($D231="","",INDEX('Data - CO2'!$B$5:$AP$53,MATCH(Kulturmodeller!$D231,'Data - CO2'!$A$5:$A$53,0),AU$20)*E231)</f>
        <v>0</v>
      </c>
      <c r="AV231" cm="1">
        <f t="array" ref="AV231">IF($D231="","",INDEX('Data - CO2'!$B$5:$AP$53,MATCH(Kulturmodeller!$D231,'Data - CO2'!$A$5:$A$53,0),AV$20)*F231)</f>
        <v>0.88136465041360701</v>
      </c>
      <c r="AW231" cm="1">
        <f t="array" ref="AW231">IF($D231="","",INDEX('Data - CO2'!$B$5:$AP$53,MATCH(Kulturmodeller!$D231,'Data - CO2'!$A$5:$A$53,0),AW$20)*G231)</f>
        <v>5.1741980743614837</v>
      </c>
      <c r="AX231" cm="1">
        <f t="array" ref="AX231">IF($D231="","",INDEX('Data - CO2'!$B$5:$AP$53,MATCH(Kulturmodeller!$D231,'Data - CO2'!$A$5:$A$53,0),AX$20)*H231)</f>
        <v>6.3399497186418801</v>
      </c>
      <c r="AY231" cm="1">
        <f t="array" ref="AY231">IF($D231="","",INDEX('Data - CO2'!$B$5:$AP$53,MATCH(Kulturmodeller!$D231,'Data - CO2'!$A$5:$A$53,0),AY$20)*I231)</f>
        <v>5.0032133321812431</v>
      </c>
      <c r="AZ231" cm="1">
        <f t="array" ref="AZ231">IF($D231="","",INDEX('Data - CO2'!$B$5:$AP$53,MATCH(Kulturmodeller!$D231,'Data - CO2'!$A$5:$A$53,0),AZ$20)*J231*$B225)</f>
        <v>0</v>
      </c>
      <c r="BA231" cm="1">
        <f t="array" ref="BA231">IF($D231="","",INDEX('Data - CO2'!$B$5:$AP$53,MATCH(Kulturmodeller!$D231,'Data - CO2'!$A$5:$A$53,0),BA$20)*K231*$B225)</f>
        <v>0</v>
      </c>
      <c r="BB231" cm="1">
        <f t="array" ref="BB231">IF($D231="","",INDEX('Data - CO2'!$B$5:$AP$53,MATCH(Kulturmodeller!$D231,'Data - CO2'!$A$5:$A$53,0),BB$20)*L231*$B225)</f>
        <v>0</v>
      </c>
      <c r="BC231" cm="1">
        <f t="array" ref="BC231">IF($D231="","",INDEX('Data - CO2'!$B$5:$AP$53,MATCH(Kulturmodeller!$D231,'Data - CO2'!$A$5:$A$53,0),BC$20)*M231*$B225)</f>
        <v>0</v>
      </c>
      <c r="BD231" cm="1">
        <f t="array" ref="BD231">IF($D231="","",INDEX('Data - CO2'!$B$5:$AP$53,MATCH(Kulturmodeller!$D231,'Data - CO2'!$A$5:$A$53,0),BD$20)*N231*$B225)</f>
        <v>0</v>
      </c>
      <c r="BE231" cm="1">
        <f t="array" ref="BE231">IF($D231="","",INDEX('Data - CO2'!$B$5:$AP$53,MATCH(Kulturmodeller!$D231,'Data - CO2'!$A$5:$A$53,0),BE$20)*O231*$B225)</f>
        <v>0</v>
      </c>
      <c r="BF231" cm="1">
        <f t="array" ref="BF231">IF($D231="","",INDEX('Data - CO2'!$B$5:$AP$53,MATCH(Kulturmodeller!$D231,'Data - CO2'!$A$5:$A$53,0),BF$20)*P231*$B225)</f>
        <v>0</v>
      </c>
      <c r="BG231" cm="1">
        <f t="array" ref="BG231">IF($D231="","",INDEX('Data - CO2'!$B$5:$AP$53,MATCH(Kulturmodeller!$D231,'Data - CO2'!$A$5:$A$53,0),BG$20)*Q231*$B225)</f>
        <v>0</v>
      </c>
      <c r="BH231" cm="1">
        <f t="array" ref="BH231">IF($D231="","",INDEX('Data - CO2'!$B$5:$AP$53,MATCH(Kulturmodeller!$D231,'Data - CO2'!$A$5:$A$53,0),BH$20)*R231*$B225)</f>
        <v>0</v>
      </c>
      <c r="BI231" cm="1">
        <f t="array" ref="BI231">IF($D231="","",INDEX('Data - CO2'!$B$5:$AP$53,MATCH(Kulturmodeller!$D231,'Data - CO2'!$A$5:$A$53,0),BI$20)*S231*$B225)</f>
        <v>0</v>
      </c>
      <c r="BJ231" cm="1">
        <f t="array" ref="BJ231">IF($D231="","",INDEX('Data - CO2'!$B$5:$AP$53,MATCH(Kulturmodeller!$D231,'Data - CO2'!$A$5:$A$53,0),BJ$20)*T231*$B225)</f>
        <v>0</v>
      </c>
      <c r="BK231" cm="1">
        <f t="array" ref="BK231">IF($D231="","",INDEX('Data - CO2'!$B$5:$AP$53,MATCH(Kulturmodeller!$D231,'Data - CO2'!$A$5:$A$53,0),BK$20)*U231*$B225)</f>
        <v>0</v>
      </c>
      <c r="BL231" cm="1">
        <f t="array" ref="BL231">IF($D231="","",INDEX('Data - CO2'!$B$5:$AP$53,MATCH(Kulturmodeller!$D231,'Data - CO2'!$A$5:$A$53,0),BL$20)*V231*$B225)</f>
        <v>0</v>
      </c>
      <c r="BM231" cm="1">
        <f t="array" ref="BM231">IF($D231="","",INDEX('Data - CO2'!$B$5:$AP$53,MATCH(Kulturmodeller!$D231,'Data - CO2'!$A$5:$A$53,0),BM$20)*W231*$B225)</f>
        <v>0</v>
      </c>
      <c r="BN231" cm="1">
        <f t="array" ref="BN231">IF($D231="","",INDEX('Data - CO2'!$B$5:$AP$53,MATCH(Kulturmodeller!$D231,'Data - CO2'!$A$5:$A$53,0),BN$20)*X231*$B225)</f>
        <v>0</v>
      </c>
      <c r="BO231" cm="1">
        <f t="array" ref="BO231">IF($D231="","",INDEX('Data - CO2'!$B$5:$AP$53,MATCH(Kulturmodeller!$D231,'Data - CO2'!$A$5:$A$53,0),BO$20)*Y231*$B225)</f>
        <v>0</v>
      </c>
      <c r="BP231" cm="1">
        <f t="array" ref="BP231">IF($D231="","",INDEX('Data - CO2'!$B$5:$AP$53,MATCH(Kulturmodeller!$D231,'Data - CO2'!$A$5:$A$53,0),BP$20)*Z231*$B225)</f>
        <v>0</v>
      </c>
      <c r="BQ231" cm="1">
        <f t="array" ref="BQ231">IF($D231="","",INDEX('Data - CO2'!$B$5:$AP$53,MATCH(Kulturmodeller!$D231,'Data - CO2'!$A$5:$A$53,0),BQ$20)*AA231*$B225)</f>
        <v>0</v>
      </c>
      <c r="BR231" cm="1">
        <f t="array" ref="BR231">IF($D231="","",INDEX('Data - CO2'!$B$5:$AP$53,MATCH(Kulturmodeller!$D231,'Data - CO2'!$A$5:$A$53,0),BR$20)*AB231*$B225)</f>
        <v>0</v>
      </c>
      <c r="BS231" cm="1">
        <f t="array" ref="BS231">IF($D231="","",INDEX('Data - CO2'!$B$5:$AP$53,MATCH(Kulturmodeller!$D231,'Data - CO2'!$A$5:$A$53,0),BS$20)*AC231*$B225)</f>
        <v>0</v>
      </c>
      <c r="BT231" cm="1">
        <f t="array" ref="BT231">IF($D231="","",INDEX('Data - CO2'!$B$5:$AP$53,MATCH(Kulturmodeller!$D231,'Data - CO2'!$A$5:$A$53,0),BT$20)*AD231*$B225)</f>
        <v>0</v>
      </c>
      <c r="BU231" cm="1">
        <f t="array" ref="BU231">IF($D231="","",INDEX('Data - CO2'!$B$5:$AP$53,MATCH(Kulturmodeller!$D231,'Data - CO2'!$A$5:$A$53,0),BU$20)*AE231*$B225)</f>
        <v>0</v>
      </c>
      <c r="BV231" cm="1">
        <f t="array" ref="BV231">IF($D231="","",INDEX('Data - CO2'!$B$5:$AP$53,MATCH(Kulturmodeller!$D231,'Data - CO2'!$A$5:$A$53,0),BV$20)*AF231*$B225)</f>
        <v>0</v>
      </c>
      <c r="BW231" cm="1">
        <f t="array" ref="BW231">IF($D231="","",INDEX('Data - CO2'!$B$5:$AP$53,MATCH(Kulturmodeller!$D231,'Data - CO2'!$A$5:$A$53,0),BW$20)*AG231*$B225)</f>
        <v>0</v>
      </c>
      <c r="BX231" cm="1">
        <f t="array" ref="BX231">IF($D231="","",INDEX('Data - CO2'!$B$5:$AP$53,MATCH(Kulturmodeller!$D231,'Data - CO2'!$A$5:$A$53,0),BX$20)*AH231*$B225)</f>
        <v>0</v>
      </c>
      <c r="BY231" cm="1">
        <f t="array" ref="BY231">IF($D231="","",INDEX('Data - CO2'!$B$5:$AP$53,MATCH(Kulturmodeller!$D231,'Data - CO2'!$A$5:$A$53,0),BY$20)*AI231*$B225)</f>
        <v>0</v>
      </c>
      <c r="BZ231" cm="1">
        <f t="array" ref="BZ231">IF($D231="","",INDEX('Data - CO2'!$B$5:$AP$53,MATCH(Kulturmodeller!$D231,'Data - CO2'!$A$5:$A$53,0),BZ$20)*AJ231*$B225)</f>
        <v>0</v>
      </c>
      <c r="CA231" cm="1">
        <f t="array" ref="CA231">IF($D231="","",INDEX('Data - CO2'!$B$5:$AP$53,MATCH(Kulturmodeller!$D231,'Data - CO2'!$A$5:$A$53,0),CA$20)*AK231*$B225)</f>
        <v>0</v>
      </c>
      <c r="CB231" cm="1">
        <f t="array" ref="CB231">IF($D231="","",INDEX('Data - CO2'!$B$5:$AP$53,MATCH(Kulturmodeller!$D231,'Data - CO2'!$A$5:$A$53,0),CB$20)*AL231*$B225)</f>
        <v>0</v>
      </c>
      <c r="CC231" cm="1">
        <f t="array" ref="CC231">IF($D231="","",INDEX('Data - CO2'!$B$5:$AP$53,MATCH(Kulturmodeller!$D231,'Data - CO2'!$A$5:$A$53,0),CC$20)*AM231*$B225)</f>
        <v>0</v>
      </c>
      <c r="CD231" cm="1">
        <f t="array" ref="CD231">IF($D231="","",INDEX('Data - CO2'!$B$5:$AP$53,MATCH(Kulturmodeller!$D231,'Data - CO2'!$A$5:$A$53,0),CD$20)*AN231*$B225)</f>
        <v>0</v>
      </c>
      <c r="CE231" cm="1">
        <f t="array" ref="CE231">IF($D231="","",INDEX('Data - CO2'!$B$5:$AP$53,MATCH(Kulturmodeller!$D231,'Data - CO2'!$A$5:$A$53,0),CE$20)*AO231*$B225)</f>
        <v>0</v>
      </c>
      <c r="CF231" cm="1">
        <f t="array" ref="CF231">IF($D231="","",INDEX('Data - CO2'!$B$5:$AP$53,MATCH(Kulturmodeller!$D231,'Data - CO2'!$A$5:$A$53,0),CF$20)*AP231*$B225)</f>
        <v>0</v>
      </c>
      <c r="CG231" cm="1">
        <f t="array" ref="CG231">IF($D231="","",INDEX('Data - CO2'!$B$5:$AP$53,MATCH(Kulturmodeller!$D231,'Data - CO2'!$A$5:$A$53,0),CG$20)*AQ231*$B225)</f>
        <v>0</v>
      </c>
      <c r="CH231" cm="1">
        <f t="array" ref="CH231">IF($D231="","",INDEX('Data - CO2'!$B$5:$AP$53,MATCH(Kulturmodeller!$D231,'Data - CO2'!$A$5:$A$53,0),CH$20)*AR231*$B225)</f>
        <v>0</v>
      </c>
      <c r="CI231" s="11" cm="1">
        <f t="array" ref="CI231">IF($D231="","",INDEX('Data - CO2'!$B$5:$AP$53,MATCH(Kulturmodeller!$D231,'Data - CO2'!$A$5:$A$53,0),CI$20)*AS231*$B225)</f>
        <v>0</v>
      </c>
    </row>
    <row r="232" spans="1:87" x14ac:dyDescent="0.3">
      <c r="A232" s="346" t="s">
        <v>638</v>
      </c>
      <c r="B232" s="42"/>
      <c r="C232" s="128" t="str">
        <f>'Katalog over Kulturmodeller '!F82</f>
        <v>Juletræer (NGR)</v>
      </c>
      <c r="D232" s="129" t="s">
        <v>635</v>
      </c>
      <c r="E232" s="140">
        <f>'Katalog over Kulturmodeller '!W82</f>
        <v>0</v>
      </c>
      <c r="F232" s="40">
        <f>E232</f>
        <v>0</v>
      </c>
      <c r="G232" s="40">
        <f t="shared" si="4276"/>
        <v>0</v>
      </c>
      <c r="H232" s="40">
        <f>G232*2/3</f>
        <v>0</v>
      </c>
      <c r="I232" s="40">
        <f>H232*0.5</f>
        <v>0</v>
      </c>
      <c r="J232" s="40">
        <v>0</v>
      </c>
      <c r="K232" s="40">
        <f t="shared" si="4277"/>
        <v>0</v>
      </c>
      <c r="L232" s="40">
        <f t="shared" si="4278"/>
        <v>0</v>
      </c>
      <c r="M232" s="40">
        <f t="shared" si="4279"/>
        <v>0</v>
      </c>
      <c r="N232" s="40">
        <f t="shared" si="4280"/>
        <v>0</v>
      </c>
      <c r="O232" s="40">
        <f t="shared" si="4281"/>
        <v>0</v>
      </c>
      <c r="P232" s="40">
        <f t="shared" si="4282"/>
        <v>0</v>
      </c>
      <c r="Q232" s="40">
        <f t="shared" si="4283"/>
        <v>0</v>
      </c>
      <c r="R232" s="40">
        <f t="shared" si="4284"/>
        <v>0</v>
      </c>
      <c r="S232" s="40">
        <f t="shared" si="4285"/>
        <v>0</v>
      </c>
      <c r="T232" s="40">
        <f t="shared" si="4286"/>
        <v>0</v>
      </c>
      <c r="U232" s="40">
        <f t="shared" si="4287"/>
        <v>0</v>
      </c>
      <c r="V232" s="40">
        <f t="shared" si="4288"/>
        <v>0</v>
      </c>
      <c r="W232" s="40">
        <f t="shared" si="4289"/>
        <v>0</v>
      </c>
      <c r="X232" s="40">
        <f t="shared" si="4290"/>
        <v>0</v>
      </c>
      <c r="Y232" s="40">
        <f t="shared" si="4291"/>
        <v>0</v>
      </c>
      <c r="Z232" s="40">
        <f t="shared" si="4292"/>
        <v>0</v>
      </c>
      <c r="AA232" s="40">
        <f t="shared" si="4293"/>
        <v>0</v>
      </c>
      <c r="AB232" s="40">
        <f t="shared" si="4294"/>
        <v>0</v>
      </c>
      <c r="AC232" s="40">
        <f t="shared" si="4295"/>
        <v>0</v>
      </c>
      <c r="AD232" s="40">
        <f t="shared" si="4296"/>
        <v>0</v>
      </c>
      <c r="AE232" s="40">
        <f t="shared" si="4297"/>
        <v>0</v>
      </c>
      <c r="AF232" s="40">
        <f t="shared" si="4298"/>
        <v>0</v>
      </c>
      <c r="AG232" s="40">
        <f t="shared" si="4299"/>
        <v>0</v>
      </c>
      <c r="AH232" s="40">
        <f t="shared" si="4300"/>
        <v>0</v>
      </c>
      <c r="AI232" s="40">
        <f t="shared" si="4301"/>
        <v>0</v>
      </c>
      <c r="AJ232" s="40">
        <f t="shared" si="4302"/>
        <v>0</v>
      </c>
      <c r="AK232" s="40">
        <f t="shared" si="4303"/>
        <v>0</v>
      </c>
      <c r="AL232" s="40">
        <f t="shared" si="4304"/>
        <v>0</v>
      </c>
      <c r="AM232" s="40">
        <f t="shared" si="4305"/>
        <v>0</v>
      </c>
      <c r="AN232" s="40">
        <f t="shared" si="4306"/>
        <v>0</v>
      </c>
      <c r="AO232" s="40">
        <f t="shared" si="4307"/>
        <v>0</v>
      </c>
      <c r="AP232" s="40">
        <f t="shared" si="4308"/>
        <v>0</v>
      </c>
      <c r="AQ232" s="40">
        <f t="shared" si="4309"/>
        <v>0</v>
      </c>
      <c r="AR232" s="40">
        <f t="shared" si="4310"/>
        <v>0</v>
      </c>
      <c r="AS232" s="41">
        <f t="shared" si="4311"/>
        <v>0</v>
      </c>
      <c r="AU232" s="12" cm="1">
        <f t="array" ref="AU232">IF($D232="","",INDEX('Data - CO2'!$B$5:$AP$53,MATCH(Kulturmodeller!$D232,'Data - CO2'!$A$5:$A$53,0),AU$20)*E232)</f>
        <v>0</v>
      </c>
      <c r="AV232" s="3" cm="1">
        <f t="array" ref="AV232">IF($D232="","",INDEX('Data - CO2'!$B$5:$AP$53,MATCH(Kulturmodeller!$D232,'Data - CO2'!$A$5:$A$53,0),AV$20)*F232)</f>
        <v>0</v>
      </c>
      <c r="AW232" s="3" cm="1">
        <f t="array" ref="AW232">IF($D232="","",INDEX('Data - CO2'!$B$5:$AP$53,MATCH(Kulturmodeller!$D232,'Data - CO2'!$A$5:$A$53,0),AW$20)*G232)</f>
        <v>0</v>
      </c>
      <c r="AX232" s="3" cm="1">
        <f t="array" ref="AX232">IF($D232="","",INDEX('Data - CO2'!$B$5:$AP$53,MATCH(Kulturmodeller!$D232,'Data - CO2'!$A$5:$A$53,0),AX$20)*H232)</f>
        <v>0</v>
      </c>
      <c r="AY232" s="3" cm="1">
        <f t="array" ref="AY232">IF($D232="","",INDEX('Data - CO2'!$B$5:$AP$53,MATCH(Kulturmodeller!$D232,'Data - CO2'!$A$5:$A$53,0),AY$20)*I232)</f>
        <v>0</v>
      </c>
      <c r="AZ232" s="3" cm="1">
        <f t="array" ref="AZ232">IF($D232="","",INDEX('Data - CO2'!$B$5:$AP$53,MATCH(Kulturmodeller!$D232,'Data - CO2'!$A$5:$A$53,0),AZ$20)*J232*$B225)</f>
        <v>0</v>
      </c>
      <c r="BA232" s="3" cm="1">
        <f t="array" ref="BA232">IF($D232="","",INDEX('Data - CO2'!$B$5:$AP$53,MATCH(Kulturmodeller!$D232,'Data - CO2'!$A$5:$A$53,0),BA$20)*K232*$B225)</f>
        <v>0</v>
      </c>
      <c r="BB232" s="3" cm="1">
        <f t="array" ref="BB232">IF($D232="","",INDEX('Data - CO2'!$B$5:$AP$53,MATCH(Kulturmodeller!$D232,'Data - CO2'!$A$5:$A$53,0),BB$20)*L232*$B225)</f>
        <v>0</v>
      </c>
      <c r="BC232" s="3" cm="1">
        <f t="array" ref="BC232">IF($D232="","",INDEX('Data - CO2'!$B$5:$AP$53,MATCH(Kulturmodeller!$D232,'Data - CO2'!$A$5:$A$53,0),BC$20)*M232*$B225)</f>
        <v>0</v>
      </c>
      <c r="BD232" s="3" cm="1">
        <f t="array" ref="BD232">IF($D232="","",INDEX('Data - CO2'!$B$5:$AP$53,MATCH(Kulturmodeller!$D232,'Data - CO2'!$A$5:$A$53,0),BD$20)*N232*$B225)</f>
        <v>0</v>
      </c>
      <c r="BE232" s="3" cm="1">
        <f t="array" ref="BE232">IF($D232="","",INDEX('Data - CO2'!$B$5:$AP$53,MATCH(Kulturmodeller!$D232,'Data - CO2'!$A$5:$A$53,0),BE$20)*O232*$B225)</f>
        <v>0</v>
      </c>
      <c r="BF232" s="3" cm="1">
        <f t="array" ref="BF232">IF($D232="","",INDEX('Data - CO2'!$B$5:$AP$53,MATCH(Kulturmodeller!$D232,'Data - CO2'!$A$5:$A$53,0),BF$20)*P232*$B225)</f>
        <v>0</v>
      </c>
      <c r="BG232" s="3" cm="1">
        <f t="array" ref="BG232">IF($D232="","",INDEX('Data - CO2'!$B$5:$AP$53,MATCH(Kulturmodeller!$D232,'Data - CO2'!$A$5:$A$53,0),BG$20)*Q232*$B225)</f>
        <v>0</v>
      </c>
      <c r="BH232" s="3" cm="1">
        <f t="array" ref="BH232">IF($D232="","",INDEX('Data - CO2'!$B$5:$AP$53,MATCH(Kulturmodeller!$D232,'Data - CO2'!$A$5:$A$53,0),BH$20)*R232*$B225)</f>
        <v>0</v>
      </c>
      <c r="BI232" s="3" cm="1">
        <f t="array" ref="BI232">IF($D232="","",INDEX('Data - CO2'!$B$5:$AP$53,MATCH(Kulturmodeller!$D232,'Data - CO2'!$A$5:$A$53,0),BI$20)*S232*$B225)</f>
        <v>0</v>
      </c>
      <c r="BJ232" s="3" cm="1">
        <f t="array" ref="BJ232">IF($D232="","",INDEX('Data - CO2'!$B$5:$AP$53,MATCH(Kulturmodeller!$D232,'Data - CO2'!$A$5:$A$53,0),BJ$20)*T232*$B225)</f>
        <v>0</v>
      </c>
      <c r="BK232" s="3" cm="1">
        <f t="array" ref="BK232">IF($D232="","",INDEX('Data - CO2'!$B$5:$AP$53,MATCH(Kulturmodeller!$D232,'Data - CO2'!$A$5:$A$53,0),BK$20)*U232*$B225)</f>
        <v>0</v>
      </c>
      <c r="BL232" s="3" cm="1">
        <f t="array" ref="BL232">IF($D232="","",INDEX('Data - CO2'!$B$5:$AP$53,MATCH(Kulturmodeller!$D232,'Data - CO2'!$A$5:$A$53,0),BL$20)*V232*$B225)</f>
        <v>0</v>
      </c>
      <c r="BM232" s="3" cm="1">
        <f t="array" ref="BM232">IF($D232="","",INDEX('Data - CO2'!$B$5:$AP$53,MATCH(Kulturmodeller!$D232,'Data - CO2'!$A$5:$A$53,0),BM$20)*W232*$B225)</f>
        <v>0</v>
      </c>
      <c r="BN232" s="3" cm="1">
        <f t="array" ref="BN232">IF($D232="","",INDEX('Data - CO2'!$B$5:$AP$53,MATCH(Kulturmodeller!$D232,'Data - CO2'!$A$5:$A$53,0),BN$20)*X232*$B225)</f>
        <v>0</v>
      </c>
      <c r="BO232" s="3" cm="1">
        <f t="array" ref="BO232">IF($D232="","",INDEX('Data - CO2'!$B$5:$AP$53,MATCH(Kulturmodeller!$D232,'Data - CO2'!$A$5:$A$53,0),BO$20)*Y232*$B225)</f>
        <v>0</v>
      </c>
      <c r="BP232" s="3" cm="1">
        <f t="array" ref="BP232">IF($D232="","",INDEX('Data - CO2'!$B$5:$AP$53,MATCH(Kulturmodeller!$D232,'Data - CO2'!$A$5:$A$53,0),BP$20)*Z232*$B225)</f>
        <v>0</v>
      </c>
      <c r="BQ232" s="3" cm="1">
        <f t="array" ref="BQ232">IF($D232="","",INDEX('Data - CO2'!$B$5:$AP$53,MATCH(Kulturmodeller!$D232,'Data - CO2'!$A$5:$A$53,0),BQ$20)*AA232*$B225)</f>
        <v>0</v>
      </c>
      <c r="BR232" s="3" cm="1">
        <f t="array" ref="BR232">IF($D232="","",INDEX('Data - CO2'!$B$5:$AP$53,MATCH(Kulturmodeller!$D232,'Data - CO2'!$A$5:$A$53,0),BR$20)*AB232*$B225)</f>
        <v>0</v>
      </c>
      <c r="BS232" s="3" cm="1">
        <f t="array" ref="BS232">IF($D232="","",INDEX('Data - CO2'!$B$5:$AP$53,MATCH(Kulturmodeller!$D232,'Data - CO2'!$A$5:$A$53,0),BS$20)*AC232*$B225)</f>
        <v>0</v>
      </c>
      <c r="BT232" s="3" cm="1">
        <f t="array" ref="BT232">IF($D232="","",INDEX('Data - CO2'!$B$5:$AP$53,MATCH(Kulturmodeller!$D232,'Data - CO2'!$A$5:$A$53,0),BT$20)*AD232*$B225)</f>
        <v>0</v>
      </c>
      <c r="BU232" s="3" cm="1">
        <f t="array" ref="BU232">IF($D232="","",INDEX('Data - CO2'!$B$5:$AP$53,MATCH(Kulturmodeller!$D232,'Data - CO2'!$A$5:$A$53,0),BU$20)*AE232*$B225)</f>
        <v>0</v>
      </c>
      <c r="BV232" s="3" cm="1">
        <f t="array" ref="BV232">IF($D232="","",INDEX('Data - CO2'!$B$5:$AP$53,MATCH(Kulturmodeller!$D232,'Data - CO2'!$A$5:$A$53,0),BV$20)*AF232*$B225)</f>
        <v>0</v>
      </c>
      <c r="BW232" s="3" cm="1">
        <f t="array" ref="BW232">IF($D232="","",INDEX('Data - CO2'!$B$5:$AP$53,MATCH(Kulturmodeller!$D232,'Data - CO2'!$A$5:$A$53,0),BW$20)*AG232*$B225)</f>
        <v>0</v>
      </c>
      <c r="BX232" s="3" cm="1">
        <f t="array" ref="BX232">IF($D232="","",INDEX('Data - CO2'!$B$5:$AP$53,MATCH(Kulturmodeller!$D232,'Data - CO2'!$A$5:$A$53,0),BX$20)*AH232*$B225)</f>
        <v>0</v>
      </c>
      <c r="BY232" s="3" cm="1">
        <f t="array" ref="BY232">IF($D232="","",INDEX('Data - CO2'!$B$5:$AP$53,MATCH(Kulturmodeller!$D232,'Data - CO2'!$A$5:$A$53,0),BY$20)*AI232*$B225)</f>
        <v>0</v>
      </c>
      <c r="BZ232" s="3" cm="1">
        <f t="array" ref="BZ232">IF($D232="","",INDEX('Data - CO2'!$B$5:$AP$53,MATCH(Kulturmodeller!$D232,'Data - CO2'!$A$5:$A$53,0),BZ$20)*AJ232*$B225)</f>
        <v>0</v>
      </c>
      <c r="CA232" s="3" cm="1">
        <f t="array" ref="CA232">IF($D232="","",INDEX('Data - CO2'!$B$5:$AP$53,MATCH(Kulturmodeller!$D232,'Data - CO2'!$A$5:$A$53,0),CA$20)*AK232*$B225)</f>
        <v>0</v>
      </c>
      <c r="CB232" s="3" cm="1">
        <f t="array" ref="CB232">IF($D232="","",INDEX('Data - CO2'!$B$5:$AP$53,MATCH(Kulturmodeller!$D232,'Data - CO2'!$A$5:$A$53,0),CB$20)*AL232*$B225)</f>
        <v>0</v>
      </c>
      <c r="CC232" s="3" cm="1">
        <f t="array" ref="CC232">IF($D232="","",INDEX('Data - CO2'!$B$5:$AP$53,MATCH(Kulturmodeller!$D232,'Data - CO2'!$A$5:$A$53,0),CC$20)*AM232*$B225)</f>
        <v>0</v>
      </c>
      <c r="CD232" s="3" cm="1">
        <f t="array" ref="CD232">IF($D232="","",INDEX('Data - CO2'!$B$5:$AP$53,MATCH(Kulturmodeller!$D232,'Data - CO2'!$A$5:$A$53,0),CD$20)*AN232*$B225)</f>
        <v>0</v>
      </c>
      <c r="CE232" s="3" cm="1">
        <f t="array" ref="CE232">IF($D232="","",INDEX('Data - CO2'!$B$5:$AP$53,MATCH(Kulturmodeller!$D232,'Data - CO2'!$A$5:$A$53,0),CE$20)*AO232*$B225)</f>
        <v>0</v>
      </c>
      <c r="CF232" s="3" cm="1">
        <f t="array" ref="CF232">IF($D232="","",INDEX('Data - CO2'!$B$5:$AP$53,MATCH(Kulturmodeller!$D232,'Data - CO2'!$A$5:$A$53,0),CF$20)*AP232*$B225)</f>
        <v>0</v>
      </c>
      <c r="CG232" s="3" cm="1">
        <f t="array" ref="CG232">IF($D232="","",INDEX('Data - CO2'!$B$5:$AP$53,MATCH(Kulturmodeller!$D232,'Data - CO2'!$A$5:$A$53,0),CG$20)*AQ232*$B225)</f>
        <v>0</v>
      </c>
      <c r="CH232" s="3" cm="1">
        <f t="array" ref="CH232">IF($D232="","",INDEX('Data - CO2'!$B$5:$AP$53,MATCH(Kulturmodeller!$D232,'Data - CO2'!$A$5:$A$53,0),CH$20)*AR232*$B225)</f>
        <v>0</v>
      </c>
      <c r="CI232" s="13" cm="1">
        <f t="array" ref="CI232">IF($D232="","",INDEX('Data - CO2'!$B$5:$AP$53,MATCH(Kulturmodeller!$D232,'Data - CO2'!$A$5:$A$53,0),CI$20)*AS232*$B225)</f>
        <v>0</v>
      </c>
    </row>
    <row r="233" spans="1:87" x14ac:dyDescent="0.3">
      <c r="A233" s="33"/>
      <c r="B233" s="33"/>
      <c r="C233" s="33"/>
      <c r="D233" s="10"/>
      <c r="E233" s="479">
        <f>SUM(E226:E232)</f>
        <v>1</v>
      </c>
      <c r="F233" s="108">
        <f>SUM(F226:F232)</f>
        <v>1</v>
      </c>
      <c r="G233" s="109">
        <f>SUM(G226:G232)</f>
        <v>1</v>
      </c>
      <c r="H233" s="109">
        <f t="shared" ref="H233:AS233" si="4312">SUM(H226:H232)</f>
        <v>1</v>
      </c>
      <c r="I233" s="109">
        <f t="shared" si="4312"/>
        <v>0.99999999999999989</v>
      </c>
      <c r="J233" s="109">
        <f t="shared" si="4312"/>
        <v>1</v>
      </c>
      <c r="K233" s="109">
        <f t="shared" si="4312"/>
        <v>1</v>
      </c>
      <c r="L233" s="109">
        <f t="shared" si="4312"/>
        <v>1</v>
      </c>
      <c r="M233" s="109">
        <f t="shared" si="4312"/>
        <v>1</v>
      </c>
      <c r="N233" s="109">
        <f t="shared" si="4312"/>
        <v>1</v>
      </c>
      <c r="O233" s="109">
        <f t="shared" si="4312"/>
        <v>1</v>
      </c>
      <c r="P233" s="109">
        <f t="shared" si="4312"/>
        <v>1</v>
      </c>
      <c r="Q233" s="109">
        <f t="shared" si="4312"/>
        <v>1</v>
      </c>
      <c r="R233" s="109">
        <f t="shared" si="4312"/>
        <v>1</v>
      </c>
      <c r="S233" s="109">
        <f t="shared" si="4312"/>
        <v>1</v>
      </c>
      <c r="T233" s="109">
        <f t="shared" si="4312"/>
        <v>1</v>
      </c>
      <c r="U233" s="109">
        <f t="shared" si="4312"/>
        <v>1</v>
      </c>
      <c r="V233" s="109">
        <f t="shared" si="4312"/>
        <v>1</v>
      </c>
      <c r="W233" s="109">
        <f t="shared" si="4312"/>
        <v>1</v>
      </c>
      <c r="X233" s="109">
        <f t="shared" si="4312"/>
        <v>1</v>
      </c>
      <c r="Y233" s="109">
        <f t="shared" si="4312"/>
        <v>1</v>
      </c>
      <c r="Z233" s="109">
        <f t="shared" si="4312"/>
        <v>1</v>
      </c>
      <c r="AA233" s="109">
        <f t="shared" si="4312"/>
        <v>1</v>
      </c>
      <c r="AB233" s="109">
        <f t="shared" si="4312"/>
        <v>1</v>
      </c>
      <c r="AC233" s="109">
        <f t="shared" si="4312"/>
        <v>1</v>
      </c>
      <c r="AD233" s="109">
        <f t="shared" si="4312"/>
        <v>1</v>
      </c>
      <c r="AE233" s="109">
        <f t="shared" si="4312"/>
        <v>1</v>
      </c>
      <c r="AF233" s="109">
        <f t="shared" si="4312"/>
        <v>1</v>
      </c>
      <c r="AG233" s="109">
        <f t="shared" si="4312"/>
        <v>1</v>
      </c>
      <c r="AH233" s="109">
        <f t="shared" si="4312"/>
        <v>1</v>
      </c>
      <c r="AI233" s="109">
        <f t="shared" si="4312"/>
        <v>1</v>
      </c>
      <c r="AJ233" s="109">
        <f t="shared" si="4312"/>
        <v>1</v>
      </c>
      <c r="AK233" s="109">
        <f t="shared" si="4312"/>
        <v>1</v>
      </c>
      <c r="AL233" s="109">
        <f t="shared" si="4312"/>
        <v>1</v>
      </c>
      <c r="AM233" s="109">
        <f t="shared" si="4312"/>
        <v>1</v>
      </c>
      <c r="AN233" s="109">
        <f t="shared" si="4312"/>
        <v>1</v>
      </c>
      <c r="AO233" s="109">
        <f t="shared" si="4312"/>
        <v>1</v>
      </c>
      <c r="AP233" s="109">
        <f t="shared" si="4312"/>
        <v>1</v>
      </c>
      <c r="AQ233" s="109">
        <f t="shared" si="4312"/>
        <v>1</v>
      </c>
      <c r="AR233" s="109">
        <f t="shared" si="4312"/>
        <v>1</v>
      </c>
      <c r="AS233" s="110">
        <f t="shared" si="4312"/>
        <v>1</v>
      </c>
      <c r="AU233" s="111">
        <f>SUM(AU226:AU232)</f>
        <v>0</v>
      </c>
      <c r="AV233" s="112">
        <f t="shared" ref="AV233:CI233" si="4313">SUM(AV226:AV232)</f>
        <v>4.1485639220196129</v>
      </c>
      <c r="AW233" s="112">
        <f t="shared" si="4313"/>
        <v>26.955526551734852</v>
      </c>
      <c r="AX233" s="112">
        <f t="shared" si="4313"/>
        <v>62.810060585906172</v>
      </c>
      <c r="AY233" s="112">
        <f t="shared" si="4313"/>
        <v>121.97701441437157</v>
      </c>
      <c r="AZ233" s="112">
        <f t="shared" si="4313"/>
        <v>225.39224619415873</v>
      </c>
      <c r="BA233" s="112">
        <f t="shared" si="4313"/>
        <v>307.81206299533676</v>
      </c>
      <c r="BB233" s="112">
        <f t="shared" si="4313"/>
        <v>342.00534010328192</v>
      </c>
      <c r="BC233" s="112">
        <f t="shared" si="4313"/>
        <v>372.8798700702643</v>
      </c>
      <c r="BD233" s="112">
        <f t="shared" si="4313"/>
        <v>397.40269026411607</v>
      </c>
      <c r="BE233" s="112">
        <f t="shared" si="4313"/>
        <v>422.60532916513063</v>
      </c>
      <c r="BF233" s="112">
        <f t="shared" si="4313"/>
        <v>447.23039573186486</v>
      </c>
      <c r="BG233" s="112">
        <f t="shared" si="4313"/>
        <v>471.72847063401991</v>
      </c>
      <c r="BH233" s="112">
        <f t="shared" si="4313"/>
        <v>492.44882614500813</v>
      </c>
      <c r="BI233" s="112">
        <f t="shared" si="4313"/>
        <v>513.17357486233027</v>
      </c>
      <c r="BJ233" s="112">
        <f t="shared" si="4313"/>
        <v>377.64342828072301</v>
      </c>
      <c r="BK233" s="112">
        <f t="shared" si="4313"/>
        <v>402.46094504204723</v>
      </c>
      <c r="BL233" s="112">
        <f t="shared" si="4313"/>
        <v>435.55568786522872</v>
      </c>
      <c r="BM233" s="112">
        <f t="shared" si="4313"/>
        <v>471.81101318025674</v>
      </c>
      <c r="BN233" s="112">
        <f t="shared" si="4313"/>
        <v>513.99927018408539</v>
      </c>
      <c r="BO233" s="112">
        <f t="shared" si="4313"/>
        <v>535.90532618622751</v>
      </c>
      <c r="BP233" s="112">
        <f t="shared" si="4313"/>
        <v>555.47127411749398</v>
      </c>
      <c r="BQ233" s="112">
        <f t="shared" si="4313"/>
        <v>572.98447103702517</v>
      </c>
      <c r="BR233" s="112">
        <f t="shared" si="4313"/>
        <v>587.31676453662703</v>
      </c>
      <c r="BS233" s="112">
        <f t="shared" si="4313"/>
        <v>599.3068664641919</v>
      </c>
      <c r="BT233" s="112">
        <f t="shared" si="4313"/>
        <v>217.53145010703275</v>
      </c>
      <c r="BU233" s="112">
        <f t="shared" si="4313"/>
        <v>232.81576960746168</v>
      </c>
      <c r="BV233" s="112">
        <f t="shared" si="4313"/>
        <v>182.92578845159531</v>
      </c>
      <c r="BW233" s="112">
        <f t="shared" si="4313"/>
        <v>215.47745029788348</v>
      </c>
      <c r="BX233" s="112">
        <f t="shared" si="4313"/>
        <v>122.24904464039409</v>
      </c>
      <c r="BY233" s="112">
        <f t="shared" si="4313"/>
        <v>194.91339136096423</v>
      </c>
      <c r="BZ233" s="112">
        <f t="shared" si="4313"/>
        <v>236.70777094654696</v>
      </c>
      <c r="CA233" s="112">
        <f t="shared" si="4313"/>
        <v>292.33769666656627</v>
      </c>
      <c r="CB233" s="112">
        <f t="shared" si="4313"/>
        <v>347.98318641944257</v>
      </c>
      <c r="CC233" s="112">
        <f t="shared" si="4313"/>
        <v>380.88590024068861</v>
      </c>
      <c r="CD233" s="112">
        <f t="shared" si="4313"/>
        <v>412.01135472026237</v>
      </c>
      <c r="CE233" s="112">
        <f t="shared" si="4313"/>
        <v>443.83453018397176</v>
      </c>
      <c r="CF233" s="112">
        <f t="shared" si="4313"/>
        <v>469.15660417167817</v>
      </c>
      <c r="CG233" s="112">
        <f t="shared" si="4313"/>
        <v>491.81706419126573</v>
      </c>
      <c r="CH233" s="112">
        <f t="shared" si="4313"/>
        <v>516.47943458772238</v>
      </c>
      <c r="CI233" s="113">
        <f t="shared" si="4313"/>
        <v>535.81542357849071</v>
      </c>
    </row>
    <row r="234" spans="1:87" x14ac:dyDescent="0.3">
      <c r="A234" s="7" t="s">
        <v>86</v>
      </c>
      <c r="B234" s="7"/>
      <c r="C234" s="131"/>
      <c r="D234" s="131"/>
      <c r="E234" s="126"/>
      <c r="F234" s="39">
        <f>E234</f>
        <v>0</v>
      </c>
      <c r="G234" s="40">
        <f t="shared" ref="G234:G235" si="4314">F234</f>
        <v>0</v>
      </c>
      <c r="H234" s="40">
        <f t="shared" ref="H234:H235" si="4315">G234</f>
        <v>0</v>
      </c>
      <c r="I234" s="40">
        <f t="shared" ref="I234:I235" si="4316">H234</f>
        <v>0</v>
      </c>
      <c r="J234" s="40">
        <f t="shared" ref="J234:J235" si="4317">I234</f>
        <v>0</v>
      </c>
      <c r="K234" s="40">
        <f t="shared" ref="K234:K235" si="4318">J234</f>
        <v>0</v>
      </c>
      <c r="L234" s="40">
        <f t="shared" ref="L234:L235" si="4319">K234</f>
        <v>0</v>
      </c>
      <c r="M234" s="40">
        <f t="shared" ref="M234:M235" si="4320">L234</f>
        <v>0</v>
      </c>
      <c r="N234" s="40">
        <f t="shared" ref="N234:N235" si="4321">M234</f>
        <v>0</v>
      </c>
      <c r="O234" s="40">
        <f t="shared" ref="O234:O235" si="4322">N234</f>
        <v>0</v>
      </c>
      <c r="P234" s="40">
        <f t="shared" ref="P234:P235" si="4323">O234</f>
        <v>0</v>
      </c>
      <c r="Q234" s="40">
        <f t="shared" ref="Q234:Q235" si="4324">P234</f>
        <v>0</v>
      </c>
      <c r="R234" s="40">
        <f t="shared" ref="R234:R235" si="4325">Q234</f>
        <v>0</v>
      </c>
      <c r="S234" s="40">
        <f t="shared" ref="S234:S235" si="4326">R234</f>
        <v>0</v>
      </c>
      <c r="T234" s="40">
        <f t="shared" ref="T234:T235" si="4327">S234</f>
        <v>0</v>
      </c>
      <c r="U234" s="40">
        <f t="shared" ref="U234:U235" si="4328">T234</f>
        <v>0</v>
      </c>
      <c r="V234" s="40">
        <f t="shared" ref="V234:V235" si="4329">U234</f>
        <v>0</v>
      </c>
      <c r="W234" s="40">
        <f t="shared" ref="W234:W235" si="4330">V234</f>
        <v>0</v>
      </c>
      <c r="X234" s="40">
        <f t="shared" ref="X234:X235" si="4331">W234</f>
        <v>0</v>
      </c>
      <c r="Y234" s="40">
        <f t="shared" ref="Y234:Y235" si="4332">X234</f>
        <v>0</v>
      </c>
      <c r="Z234" s="40">
        <f t="shared" ref="Z234:Z235" si="4333">Y234</f>
        <v>0</v>
      </c>
      <c r="AA234" s="40">
        <f t="shared" ref="AA234:AA235" si="4334">Z234</f>
        <v>0</v>
      </c>
      <c r="AB234" s="40">
        <f t="shared" ref="AB234:AB235" si="4335">AA234</f>
        <v>0</v>
      </c>
      <c r="AC234" s="40">
        <f t="shared" ref="AC234:AC235" si="4336">AB234</f>
        <v>0</v>
      </c>
      <c r="AD234" s="40">
        <f t="shared" ref="AD234:AD235" si="4337">AC234</f>
        <v>0</v>
      </c>
      <c r="AE234" s="40">
        <f t="shared" ref="AE234:AE235" si="4338">AD234</f>
        <v>0</v>
      </c>
      <c r="AF234" s="40">
        <f t="shared" ref="AF234:AF235" si="4339">AE234</f>
        <v>0</v>
      </c>
      <c r="AG234" s="40">
        <f t="shared" ref="AG234:AG235" si="4340">AF234</f>
        <v>0</v>
      </c>
      <c r="AH234" s="40">
        <f t="shared" ref="AH234:AH235" si="4341">AG234</f>
        <v>0</v>
      </c>
      <c r="AI234" s="40">
        <f t="shared" ref="AI234:AI235" si="4342">AH234</f>
        <v>0</v>
      </c>
      <c r="AJ234" s="40">
        <f t="shared" ref="AJ234:AJ235" si="4343">AI234</f>
        <v>0</v>
      </c>
      <c r="AK234" s="40">
        <f t="shared" ref="AK234:AK235" si="4344">AJ234</f>
        <v>0</v>
      </c>
      <c r="AL234" s="40">
        <f t="shared" ref="AL234:AL235" si="4345">AK234</f>
        <v>0</v>
      </c>
      <c r="AM234" s="40">
        <f t="shared" ref="AM234:AM235" si="4346">AL234</f>
        <v>0</v>
      </c>
      <c r="AN234" s="40">
        <f t="shared" ref="AN234:AN235" si="4347">AM234</f>
        <v>0</v>
      </c>
      <c r="AO234" s="40">
        <f t="shared" ref="AO234:AO235" si="4348">AN234</f>
        <v>0</v>
      </c>
      <c r="AP234" s="40">
        <f t="shared" ref="AP234:AP235" si="4349">AO234</f>
        <v>0</v>
      </c>
      <c r="AQ234" s="40">
        <f t="shared" ref="AQ234:AQ235" si="4350">AP234</f>
        <v>0</v>
      </c>
      <c r="AR234" s="40">
        <f t="shared" ref="AR234:AR235" si="4351">AQ234</f>
        <v>0</v>
      </c>
      <c r="AS234" s="41">
        <f t="shared" ref="AS234:AS235" si="4352">AR234</f>
        <v>0</v>
      </c>
      <c r="AU234" s="10" t="str" cm="1">
        <f t="array" ref="AU234">IF($D234="","",INDEX('Data - CO2'!$B$5:$AP$53,MATCH(Kulturmodeller!$D234,'Data - CO2'!$A$5:$A$53,0),AU$20)*E234)</f>
        <v/>
      </c>
      <c r="AV234" t="str" cm="1">
        <f t="array" ref="AV234">IF($D234="","",INDEX('Data - CO2'!$B$5:$AP$53,MATCH(Kulturmodeller!$D234,'Data - CO2'!$A$5:$A$53,0),AV$20)*F234)</f>
        <v/>
      </c>
      <c r="AW234" t="str" cm="1">
        <f t="array" ref="AW234">IF($D234="","",INDEX('Data - CO2'!$B$5:$AP$53,MATCH(Kulturmodeller!$D234,'Data - CO2'!$A$5:$A$53,0),AW$20)*G234)</f>
        <v/>
      </c>
      <c r="AX234" t="str" cm="1">
        <f t="array" ref="AX234">IF($D234="","",INDEX('Data - CO2'!$B$5:$AP$53,MATCH(Kulturmodeller!$D234,'Data - CO2'!$A$5:$A$53,0),AX$20)*H234)</f>
        <v/>
      </c>
      <c r="AY234" t="str" cm="1">
        <f t="array" ref="AY234">IF($D234="","",INDEX('Data - CO2'!$B$5:$AP$53,MATCH(Kulturmodeller!$D234,'Data - CO2'!$A$5:$A$53,0),AY$20)*I234)</f>
        <v/>
      </c>
      <c r="AZ234" t="str" cm="1">
        <f t="array" ref="AZ234">IF($D234="","",INDEX('Data - CO2'!$B$5:$AP$53,MATCH(Kulturmodeller!$D234,'Data - CO2'!$A$5:$A$53,0),AZ$20)*J234)</f>
        <v/>
      </c>
      <c r="BA234" t="str" cm="1">
        <f t="array" ref="BA234">IF($D234="","",INDEX('Data - CO2'!$B$5:$AP$53,MATCH(Kulturmodeller!$D234,'Data - CO2'!$A$5:$A$53,0),BA$20)*K234)</f>
        <v/>
      </c>
      <c r="BB234" t="str" cm="1">
        <f t="array" ref="BB234">IF($D234="","",INDEX('Data - CO2'!$B$5:$AP$53,MATCH(Kulturmodeller!$D234,'Data - CO2'!$A$5:$A$53,0),BB$20)*L234)</f>
        <v/>
      </c>
      <c r="BC234" t="str" cm="1">
        <f t="array" ref="BC234">IF($D234="","",INDEX('Data - CO2'!$B$5:$AP$53,MATCH(Kulturmodeller!$D234,'Data - CO2'!$A$5:$A$53,0),BC$20)*M234)</f>
        <v/>
      </c>
      <c r="BD234" t="str" cm="1">
        <f t="array" ref="BD234">IF($D234="","",INDEX('Data - CO2'!$B$5:$AP$53,MATCH(Kulturmodeller!$D234,'Data - CO2'!$A$5:$A$53,0),BD$20)*N234)</f>
        <v/>
      </c>
      <c r="BE234" t="str" cm="1">
        <f t="array" ref="BE234">IF($D234="","",INDEX('Data - CO2'!$B$5:$AP$53,MATCH(Kulturmodeller!$D234,'Data - CO2'!$A$5:$A$53,0),BE$20)*O234)</f>
        <v/>
      </c>
      <c r="BF234" t="str" cm="1">
        <f t="array" ref="BF234">IF($D234="","",INDEX('Data - CO2'!$B$5:$AP$53,MATCH(Kulturmodeller!$D234,'Data - CO2'!$A$5:$A$53,0),BF$20)*P234)</f>
        <v/>
      </c>
      <c r="BG234" t="str" cm="1">
        <f t="array" ref="BG234">IF($D234="","",INDEX('Data - CO2'!$B$5:$AP$53,MATCH(Kulturmodeller!$D234,'Data - CO2'!$A$5:$A$53,0),BG$20)*Q234)</f>
        <v/>
      </c>
      <c r="BH234" t="str" cm="1">
        <f t="array" ref="BH234">IF($D234="","",INDEX('Data - CO2'!$B$5:$AP$53,MATCH(Kulturmodeller!$D234,'Data - CO2'!$A$5:$A$53,0),BH$20)*R234)</f>
        <v/>
      </c>
      <c r="BI234" t="str" cm="1">
        <f t="array" ref="BI234">IF($D234="","",INDEX('Data - CO2'!$B$5:$AP$53,MATCH(Kulturmodeller!$D234,'Data - CO2'!$A$5:$A$53,0),BI$20)*S234)</f>
        <v/>
      </c>
      <c r="BJ234" t="str" cm="1">
        <f t="array" ref="BJ234">IF($D234="","",INDEX('Data - CO2'!$B$5:$AP$53,MATCH(Kulturmodeller!$D234,'Data - CO2'!$A$5:$A$53,0),BJ$20)*T234)</f>
        <v/>
      </c>
      <c r="BK234" t="str" cm="1">
        <f t="array" ref="BK234">IF($D234="","",INDEX('Data - CO2'!$B$5:$AP$53,MATCH(Kulturmodeller!$D234,'Data - CO2'!$A$5:$A$53,0),BK$20)*U234)</f>
        <v/>
      </c>
      <c r="BL234" t="str" cm="1">
        <f t="array" ref="BL234">IF($D234="","",INDEX('Data - CO2'!$B$5:$AP$53,MATCH(Kulturmodeller!$D234,'Data - CO2'!$A$5:$A$53,0),BL$20)*V234)</f>
        <v/>
      </c>
      <c r="BM234" t="str" cm="1">
        <f t="array" ref="BM234">IF($D234="","",INDEX('Data - CO2'!$B$5:$AP$53,MATCH(Kulturmodeller!$D234,'Data - CO2'!$A$5:$A$53,0),BM$20)*W234)</f>
        <v/>
      </c>
      <c r="BN234" t="str" cm="1">
        <f t="array" ref="BN234">IF($D234="","",INDEX('Data - CO2'!$B$5:$AP$53,MATCH(Kulturmodeller!$D234,'Data - CO2'!$A$5:$A$53,0),BN$20)*X234)</f>
        <v/>
      </c>
      <c r="BO234" t="str" cm="1">
        <f t="array" ref="BO234">IF($D234="","",INDEX('Data - CO2'!$B$5:$AP$53,MATCH(Kulturmodeller!$D234,'Data - CO2'!$A$5:$A$53,0),BO$20)*Y234)</f>
        <v/>
      </c>
      <c r="BP234" t="str" cm="1">
        <f t="array" ref="BP234">IF($D234="","",INDEX('Data - CO2'!$B$5:$AP$53,MATCH(Kulturmodeller!$D234,'Data - CO2'!$A$5:$A$53,0),BP$20)*Z234)</f>
        <v/>
      </c>
      <c r="BQ234" t="str" cm="1">
        <f t="array" ref="BQ234">IF($D234="","",INDEX('Data - CO2'!$B$5:$AP$53,MATCH(Kulturmodeller!$D234,'Data - CO2'!$A$5:$A$53,0),BQ$20)*AA234)</f>
        <v/>
      </c>
      <c r="BR234" t="str" cm="1">
        <f t="array" ref="BR234">IF($D234="","",INDEX('Data - CO2'!$B$5:$AP$53,MATCH(Kulturmodeller!$D234,'Data - CO2'!$A$5:$A$53,0),BR$20)*AB234)</f>
        <v/>
      </c>
      <c r="BS234" t="str" cm="1">
        <f t="array" ref="BS234">IF($D234="","",INDEX('Data - CO2'!$B$5:$AP$53,MATCH(Kulturmodeller!$D234,'Data - CO2'!$A$5:$A$53,0),BS$20)*AC234)</f>
        <v/>
      </c>
      <c r="BT234" t="str" cm="1">
        <f t="array" ref="BT234">IF($D234="","",INDEX('Data - CO2'!$B$5:$AP$53,MATCH(Kulturmodeller!$D234,'Data - CO2'!$A$5:$A$53,0),BT$20)*AD234)</f>
        <v/>
      </c>
      <c r="BU234" t="str" cm="1">
        <f t="array" ref="BU234">IF($D234="","",INDEX('Data - CO2'!$B$5:$AP$53,MATCH(Kulturmodeller!$D234,'Data - CO2'!$A$5:$A$53,0),BU$20)*AE234)</f>
        <v/>
      </c>
      <c r="BV234" t="str" cm="1">
        <f t="array" ref="BV234">IF($D234="","",INDEX('Data - CO2'!$B$5:$AP$53,MATCH(Kulturmodeller!$D234,'Data - CO2'!$A$5:$A$53,0),BV$20)*AF234)</f>
        <v/>
      </c>
      <c r="BW234" t="str" cm="1">
        <f t="array" ref="BW234">IF($D234="","",INDEX('Data - CO2'!$B$5:$AP$53,MATCH(Kulturmodeller!$D234,'Data - CO2'!$A$5:$A$53,0),BW$20)*AG234)</f>
        <v/>
      </c>
      <c r="BX234" t="str" cm="1">
        <f t="array" ref="BX234">IF($D234="","",INDEX('Data - CO2'!$B$5:$AP$53,MATCH(Kulturmodeller!$D234,'Data - CO2'!$A$5:$A$53,0),BX$20)*AH234)</f>
        <v/>
      </c>
      <c r="BY234" t="str" cm="1">
        <f t="array" ref="BY234">IF($D234="","",INDEX('Data - CO2'!$B$5:$AP$53,MATCH(Kulturmodeller!$D234,'Data - CO2'!$A$5:$A$53,0),BY$20)*AI234)</f>
        <v/>
      </c>
      <c r="BZ234" t="str" cm="1">
        <f t="array" ref="BZ234">IF($D234="","",INDEX('Data - CO2'!$B$5:$AP$53,MATCH(Kulturmodeller!$D234,'Data - CO2'!$A$5:$A$53,0),BZ$20)*AJ234)</f>
        <v/>
      </c>
      <c r="CA234" t="str" cm="1">
        <f t="array" ref="CA234">IF($D234="","",INDEX('Data - CO2'!$B$5:$AP$53,MATCH(Kulturmodeller!$D234,'Data - CO2'!$A$5:$A$53,0),CA$20)*AK234)</f>
        <v/>
      </c>
      <c r="CB234" t="str" cm="1">
        <f t="array" ref="CB234">IF($D234="","",INDEX('Data - CO2'!$B$5:$AP$53,MATCH(Kulturmodeller!$D234,'Data - CO2'!$A$5:$A$53,0),CB$20)*AL234)</f>
        <v/>
      </c>
      <c r="CC234" t="str" cm="1">
        <f t="array" ref="CC234">IF($D234="","",INDEX('Data - CO2'!$B$5:$AP$53,MATCH(Kulturmodeller!$D234,'Data - CO2'!$A$5:$A$53,0),CC$20)*AM234)</f>
        <v/>
      </c>
      <c r="CD234" t="str" cm="1">
        <f t="array" ref="CD234">IF($D234="","",INDEX('Data - CO2'!$B$5:$AP$53,MATCH(Kulturmodeller!$D234,'Data - CO2'!$A$5:$A$53,0),CD$20)*AN234)</f>
        <v/>
      </c>
      <c r="CE234" t="str" cm="1">
        <f t="array" ref="CE234">IF($D234="","",INDEX('Data - CO2'!$B$5:$AP$53,MATCH(Kulturmodeller!$D234,'Data - CO2'!$A$5:$A$53,0),CE$20)*AO234)</f>
        <v/>
      </c>
      <c r="CF234" t="str" cm="1">
        <f t="array" ref="CF234">IF($D234="","",INDEX('Data - CO2'!$B$5:$AP$53,MATCH(Kulturmodeller!$D234,'Data - CO2'!$A$5:$A$53,0),CF$20)*AP234)</f>
        <v/>
      </c>
      <c r="CG234" t="str" cm="1">
        <f t="array" ref="CG234">IF($D234="","",INDEX('Data - CO2'!$B$5:$AP$53,MATCH(Kulturmodeller!$D234,'Data - CO2'!$A$5:$A$53,0),CG$20)*AQ234)</f>
        <v/>
      </c>
      <c r="CH234" t="str" cm="1">
        <f t="array" ref="CH234">IF($D234="","",INDEX('Data - CO2'!$B$5:$AP$53,MATCH(Kulturmodeller!$D234,'Data - CO2'!$A$5:$A$53,0),CH$20)*AR234)</f>
        <v/>
      </c>
      <c r="CI234" s="11" t="str" cm="1">
        <f t="array" ref="CI234">IF($D234="","",INDEX('Data - CO2'!$B$5:$AP$53,MATCH(Kulturmodeller!$D234,'Data - CO2'!$A$5:$A$53,0),CI$20)*AS234)</f>
        <v/>
      </c>
    </row>
    <row r="235" spans="1:87" x14ac:dyDescent="0.3">
      <c r="A235" s="12" t="s">
        <v>87</v>
      </c>
      <c r="B235" s="12"/>
      <c r="C235" s="129"/>
      <c r="D235" s="129"/>
      <c r="E235" s="127"/>
      <c r="F235" s="45">
        <f>E235</f>
        <v>0</v>
      </c>
      <c r="G235" s="46">
        <f t="shared" si="4314"/>
        <v>0</v>
      </c>
      <c r="H235" s="46">
        <f t="shared" si="4315"/>
        <v>0</v>
      </c>
      <c r="I235" s="46">
        <f t="shared" si="4316"/>
        <v>0</v>
      </c>
      <c r="J235" s="46">
        <f t="shared" si="4317"/>
        <v>0</v>
      </c>
      <c r="K235" s="46">
        <f t="shared" si="4318"/>
        <v>0</v>
      </c>
      <c r="L235" s="46">
        <f t="shared" si="4319"/>
        <v>0</v>
      </c>
      <c r="M235" s="46">
        <f t="shared" si="4320"/>
        <v>0</v>
      </c>
      <c r="N235" s="46">
        <f t="shared" si="4321"/>
        <v>0</v>
      </c>
      <c r="O235" s="46">
        <f t="shared" si="4322"/>
        <v>0</v>
      </c>
      <c r="P235" s="46">
        <f t="shared" si="4323"/>
        <v>0</v>
      </c>
      <c r="Q235" s="46">
        <f t="shared" si="4324"/>
        <v>0</v>
      </c>
      <c r="R235" s="46">
        <f t="shared" si="4325"/>
        <v>0</v>
      </c>
      <c r="S235" s="46">
        <f t="shared" si="4326"/>
        <v>0</v>
      </c>
      <c r="T235" s="46">
        <f t="shared" si="4327"/>
        <v>0</v>
      </c>
      <c r="U235" s="46">
        <f t="shared" si="4328"/>
        <v>0</v>
      </c>
      <c r="V235" s="46">
        <f t="shared" si="4329"/>
        <v>0</v>
      </c>
      <c r="W235" s="46">
        <f t="shared" si="4330"/>
        <v>0</v>
      </c>
      <c r="X235" s="46">
        <f t="shared" si="4331"/>
        <v>0</v>
      </c>
      <c r="Y235" s="46">
        <f t="shared" si="4332"/>
        <v>0</v>
      </c>
      <c r="Z235" s="46">
        <f t="shared" si="4333"/>
        <v>0</v>
      </c>
      <c r="AA235" s="46">
        <f t="shared" si="4334"/>
        <v>0</v>
      </c>
      <c r="AB235" s="46">
        <f t="shared" si="4335"/>
        <v>0</v>
      </c>
      <c r="AC235" s="46">
        <f t="shared" si="4336"/>
        <v>0</v>
      </c>
      <c r="AD235" s="46">
        <f t="shared" si="4337"/>
        <v>0</v>
      </c>
      <c r="AE235" s="46">
        <f t="shared" si="4338"/>
        <v>0</v>
      </c>
      <c r="AF235" s="46">
        <f t="shared" si="4339"/>
        <v>0</v>
      </c>
      <c r="AG235" s="46">
        <f t="shared" si="4340"/>
        <v>0</v>
      </c>
      <c r="AH235" s="46">
        <f t="shared" si="4341"/>
        <v>0</v>
      </c>
      <c r="AI235" s="46">
        <f t="shared" si="4342"/>
        <v>0</v>
      </c>
      <c r="AJ235" s="46">
        <f t="shared" si="4343"/>
        <v>0</v>
      </c>
      <c r="AK235" s="46">
        <f t="shared" si="4344"/>
        <v>0</v>
      </c>
      <c r="AL235" s="46">
        <f t="shared" si="4345"/>
        <v>0</v>
      </c>
      <c r="AM235" s="46">
        <f t="shared" si="4346"/>
        <v>0</v>
      </c>
      <c r="AN235" s="46">
        <f t="shared" si="4347"/>
        <v>0</v>
      </c>
      <c r="AO235" s="46">
        <f t="shared" si="4348"/>
        <v>0</v>
      </c>
      <c r="AP235" s="46">
        <f t="shared" si="4349"/>
        <v>0</v>
      </c>
      <c r="AQ235" s="46">
        <f t="shared" si="4350"/>
        <v>0</v>
      </c>
      <c r="AR235" s="46">
        <f t="shared" si="4351"/>
        <v>0</v>
      </c>
      <c r="AS235" s="47">
        <f t="shared" si="4352"/>
        <v>0</v>
      </c>
      <c r="AU235" s="10" t="str" cm="1">
        <f t="array" ref="AU235">IF($D235="","",INDEX('Data - CO2'!$B$5:$AP$53,MATCH(Kulturmodeller!$D235,'Data - CO2'!$A$5:$A$53,0),AU$20)*E235)</f>
        <v/>
      </c>
      <c r="AV235" t="str" cm="1">
        <f t="array" ref="AV235">IF($D235="","",INDEX('Data - CO2'!$B$5:$AP$53,MATCH(Kulturmodeller!$D235,'Data - CO2'!$A$5:$A$53,0),AV$20)*F235)</f>
        <v/>
      </c>
      <c r="AW235" t="str" cm="1">
        <f t="array" ref="AW235">IF($D235="","",INDEX('Data - CO2'!$B$5:$AP$53,MATCH(Kulturmodeller!$D235,'Data - CO2'!$A$5:$A$53,0),AW$20)*G235)</f>
        <v/>
      </c>
      <c r="AX235" t="str" cm="1">
        <f t="array" ref="AX235">IF($D235="","",INDEX('Data - CO2'!$B$5:$AP$53,MATCH(Kulturmodeller!$D235,'Data - CO2'!$A$5:$A$53,0),AX$20)*H235)</f>
        <v/>
      </c>
      <c r="AY235" t="str" cm="1">
        <f t="array" ref="AY235">IF($D235="","",INDEX('Data - CO2'!$B$5:$AP$53,MATCH(Kulturmodeller!$D235,'Data - CO2'!$A$5:$A$53,0),AY$20)*I235)</f>
        <v/>
      </c>
      <c r="AZ235" t="str" cm="1">
        <f t="array" ref="AZ235">IF($D235="","",INDEX('Data - CO2'!$B$5:$AP$53,MATCH(Kulturmodeller!$D235,'Data - CO2'!$A$5:$A$53,0),AZ$20)*J235)</f>
        <v/>
      </c>
      <c r="BA235" t="str" cm="1">
        <f t="array" ref="BA235">IF($D235="","",INDEX('Data - CO2'!$B$5:$AP$53,MATCH(Kulturmodeller!$D235,'Data - CO2'!$A$5:$A$53,0),BA$20)*K235)</f>
        <v/>
      </c>
      <c r="BB235" t="str" cm="1">
        <f t="array" ref="BB235">IF($D235="","",INDEX('Data - CO2'!$B$5:$AP$53,MATCH(Kulturmodeller!$D235,'Data - CO2'!$A$5:$A$53,0),BB$20)*L235)</f>
        <v/>
      </c>
      <c r="BC235" t="str" cm="1">
        <f t="array" ref="BC235">IF($D235="","",INDEX('Data - CO2'!$B$5:$AP$53,MATCH(Kulturmodeller!$D235,'Data - CO2'!$A$5:$A$53,0),BC$20)*M235)</f>
        <v/>
      </c>
      <c r="BD235" t="str" cm="1">
        <f t="array" ref="BD235">IF($D235="","",INDEX('Data - CO2'!$B$5:$AP$53,MATCH(Kulturmodeller!$D235,'Data - CO2'!$A$5:$A$53,0),BD$20)*N235)</f>
        <v/>
      </c>
      <c r="BE235" t="str" cm="1">
        <f t="array" ref="BE235">IF($D235="","",INDEX('Data - CO2'!$B$5:$AP$53,MATCH(Kulturmodeller!$D235,'Data - CO2'!$A$5:$A$53,0),BE$20)*O235)</f>
        <v/>
      </c>
      <c r="BF235" t="str" cm="1">
        <f t="array" ref="BF235">IF($D235="","",INDEX('Data - CO2'!$B$5:$AP$53,MATCH(Kulturmodeller!$D235,'Data - CO2'!$A$5:$A$53,0),BF$20)*P235)</f>
        <v/>
      </c>
      <c r="BG235" t="str" cm="1">
        <f t="array" ref="BG235">IF($D235="","",INDEX('Data - CO2'!$B$5:$AP$53,MATCH(Kulturmodeller!$D235,'Data - CO2'!$A$5:$A$53,0),BG$20)*Q235)</f>
        <v/>
      </c>
      <c r="BH235" t="str" cm="1">
        <f t="array" ref="BH235">IF($D235="","",INDEX('Data - CO2'!$B$5:$AP$53,MATCH(Kulturmodeller!$D235,'Data - CO2'!$A$5:$A$53,0),BH$20)*R235)</f>
        <v/>
      </c>
      <c r="BI235" t="str" cm="1">
        <f t="array" ref="BI235">IF($D235="","",INDEX('Data - CO2'!$B$5:$AP$53,MATCH(Kulturmodeller!$D235,'Data - CO2'!$A$5:$A$53,0),BI$20)*S235)</f>
        <v/>
      </c>
      <c r="BJ235" t="str" cm="1">
        <f t="array" ref="BJ235">IF($D235="","",INDEX('Data - CO2'!$B$5:$AP$53,MATCH(Kulturmodeller!$D235,'Data - CO2'!$A$5:$A$53,0),BJ$20)*T235)</f>
        <v/>
      </c>
      <c r="BK235" t="str" cm="1">
        <f t="array" ref="BK235">IF($D235="","",INDEX('Data - CO2'!$B$5:$AP$53,MATCH(Kulturmodeller!$D235,'Data - CO2'!$A$5:$A$53,0),BK$20)*U235)</f>
        <v/>
      </c>
      <c r="BL235" t="str" cm="1">
        <f t="array" ref="BL235">IF($D235="","",INDEX('Data - CO2'!$B$5:$AP$53,MATCH(Kulturmodeller!$D235,'Data - CO2'!$A$5:$A$53,0),BL$20)*V235)</f>
        <v/>
      </c>
      <c r="BM235" t="str" cm="1">
        <f t="array" ref="BM235">IF($D235="","",INDEX('Data - CO2'!$B$5:$AP$53,MATCH(Kulturmodeller!$D235,'Data - CO2'!$A$5:$A$53,0),BM$20)*W235)</f>
        <v/>
      </c>
      <c r="BN235" t="str" cm="1">
        <f t="array" ref="BN235">IF($D235="","",INDEX('Data - CO2'!$B$5:$AP$53,MATCH(Kulturmodeller!$D235,'Data - CO2'!$A$5:$A$53,0),BN$20)*X235)</f>
        <v/>
      </c>
      <c r="BO235" t="str" cm="1">
        <f t="array" ref="BO235">IF($D235="","",INDEX('Data - CO2'!$B$5:$AP$53,MATCH(Kulturmodeller!$D235,'Data - CO2'!$A$5:$A$53,0),BO$20)*Y235)</f>
        <v/>
      </c>
      <c r="BP235" t="str" cm="1">
        <f t="array" ref="BP235">IF($D235="","",INDEX('Data - CO2'!$B$5:$AP$53,MATCH(Kulturmodeller!$D235,'Data - CO2'!$A$5:$A$53,0),BP$20)*Z235)</f>
        <v/>
      </c>
      <c r="BQ235" t="str" cm="1">
        <f t="array" ref="BQ235">IF($D235="","",INDEX('Data - CO2'!$B$5:$AP$53,MATCH(Kulturmodeller!$D235,'Data - CO2'!$A$5:$A$53,0),BQ$20)*AA235)</f>
        <v/>
      </c>
      <c r="BR235" t="str" cm="1">
        <f t="array" ref="BR235">IF($D235="","",INDEX('Data - CO2'!$B$5:$AP$53,MATCH(Kulturmodeller!$D235,'Data - CO2'!$A$5:$A$53,0),BR$20)*AB235)</f>
        <v/>
      </c>
      <c r="BS235" t="str" cm="1">
        <f t="array" ref="BS235">IF($D235="","",INDEX('Data - CO2'!$B$5:$AP$53,MATCH(Kulturmodeller!$D235,'Data - CO2'!$A$5:$A$53,0),BS$20)*AC235)</f>
        <v/>
      </c>
      <c r="BT235" t="str" cm="1">
        <f t="array" ref="BT235">IF($D235="","",INDEX('Data - CO2'!$B$5:$AP$53,MATCH(Kulturmodeller!$D235,'Data - CO2'!$A$5:$A$53,0),BT$20)*AD235)</f>
        <v/>
      </c>
      <c r="BU235" t="str" cm="1">
        <f t="array" ref="BU235">IF($D235="","",INDEX('Data - CO2'!$B$5:$AP$53,MATCH(Kulturmodeller!$D235,'Data - CO2'!$A$5:$A$53,0),BU$20)*AE235)</f>
        <v/>
      </c>
      <c r="BV235" t="str" cm="1">
        <f t="array" ref="BV235">IF($D235="","",INDEX('Data - CO2'!$B$5:$AP$53,MATCH(Kulturmodeller!$D235,'Data - CO2'!$A$5:$A$53,0),BV$20)*AF235)</f>
        <v/>
      </c>
      <c r="BW235" t="str" cm="1">
        <f t="array" ref="BW235">IF($D235="","",INDEX('Data - CO2'!$B$5:$AP$53,MATCH(Kulturmodeller!$D235,'Data - CO2'!$A$5:$A$53,0),BW$20)*AG235)</f>
        <v/>
      </c>
      <c r="BX235" t="str" cm="1">
        <f t="array" ref="BX235">IF($D235="","",INDEX('Data - CO2'!$B$5:$AP$53,MATCH(Kulturmodeller!$D235,'Data - CO2'!$A$5:$A$53,0),BX$20)*AH235)</f>
        <v/>
      </c>
      <c r="BY235" t="str" cm="1">
        <f t="array" ref="BY235">IF($D235="","",INDEX('Data - CO2'!$B$5:$AP$53,MATCH(Kulturmodeller!$D235,'Data - CO2'!$A$5:$A$53,0),BY$20)*AI235)</f>
        <v/>
      </c>
      <c r="BZ235" t="str" cm="1">
        <f t="array" ref="BZ235">IF($D235="","",INDEX('Data - CO2'!$B$5:$AP$53,MATCH(Kulturmodeller!$D235,'Data - CO2'!$A$5:$A$53,0),BZ$20)*AJ235)</f>
        <v/>
      </c>
      <c r="CA235" t="str" cm="1">
        <f t="array" ref="CA235">IF($D235="","",INDEX('Data - CO2'!$B$5:$AP$53,MATCH(Kulturmodeller!$D235,'Data - CO2'!$A$5:$A$53,0),CA$20)*AK235)</f>
        <v/>
      </c>
      <c r="CB235" t="str" cm="1">
        <f t="array" ref="CB235">IF($D235="","",INDEX('Data - CO2'!$B$5:$AP$53,MATCH(Kulturmodeller!$D235,'Data - CO2'!$A$5:$A$53,0),CB$20)*AL235)</f>
        <v/>
      </c>
      <c r="CC235" t="str" cm="1">
        <f t="array" ref="CC235">IF($D235="","",INDEX('Data - CO2'!$B$5:$AP$53,MATCH(Kulturmodeller!$D235,'Data - CO2'!$A$5:$A$53,0),CC$20)*AM235)</f>
        <v/>
      </c>
      <c r="CD235" t="str" cm="1">
        <f t="array" ref="CD235">IF($D235="","",INDEX('Data - CO2'!$B$5:$AP$53,MATCH(Kulturmodeller!$D235,'Data - CO2'!$A$5:$A$53,0),CD$20)*AN235)</f>
        <v/>
      </c>
      <c r="CE235" t="str" cm="1">
        <f t="array" ref="CE235">IF($D235="","",INDEX('Data - CO2'!$B$5:$AP$53,MATCH(Kulturmodeller!$D235,'Data - CO2'!$A$5:$A$53,0),CE$20)*AO235)</f>
        <v/>
      </c>
      <c r="CF235" t="str" cm="1">
        <f t="array" ref="CF235">IF($D235="","",INDEX('Data - CO2'!$B$5:$AP$53,MATCH(Kulturmodeller!$D235,'Data - CO2'!$A$5:$A$53,0),CF$20)*AP235)</f>
        <v/>
      </c>
      <c r="CG235" t="str" cm="1">
        <f t="array" ref="CG235">IF($D235="","",INDEX('Data - CO2'!$B$5:$AP$53,MATCH(Kulturmodeller!$D235,'Data - CO2'!$A$5:$A$53,0),CG$20)*AQ235)</f>
        <v/>
      </c>
      <c r="CH235" t="str" cm="1">
        <f t="array" ref="CH235">IF($D235="","",INDEX('Data - CO2'!$B$5:$AP$53,MATCH(Kulturmodeller!$D235,'Data - CO2'!$A$5:$A$53,0),CH$20)*AR235)</f>
        <v/>
      </c>
      <c r="CI235" s="11" t="str" cm="1">
        <f t="array" ref="CI235">IF($D235="","",INDEX('Data - CO2'!$B$5:$AP$53,MATCH(Kulturmodeller!$D235,'Data - CO2'!$A$5:$A$53,0),CI$20)*AS235)</f>
        <v/>
      </c>
    </row>
    <row r="236" spans="1:87" x14ac:dyDescent="0.3">
      <c r="A236" s="42"/>
      <c r="B236" s="42"/>
      <c r="C236" s="42"/>
      <c r="D236" s="12"/>
      <c r="E236" s="52"/>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4"/>
      <c r="AU236" s="111">
        <f t="shared" ref="AU236:CH236" si="4353">SUM(AU234:AU235)</f>
        <v>0</v>
      </c>
      <c r="AV236" s="112">
        <f t="shared" si="4353"/>
        <v>0</v>
      </c>
      <c r="AW236" s="112">
        <f t="shared" si="4353"/>
        <v>0</v>
      </c>
      <c r="AX236" s="112">
        <f t="shared" si="4353"/>
        <v>0</v>
      </c>
      <c r="AY236" s="112">
        <f t="shared" si="4353"/>
        <v>0</v>
      </c>
      <c r="AZ236" s="112">
        <f t="shared" si="4353"/>
        <v>0</v>
      </c>
      <c r="BA236" s="112">
        <f t="shared" si="4353"/>
        <v>0</v>
      </c>
      <c r="BB236" s="112">
        <f t="shared" si="4353"/>
        <v>0</v>
      </c>
      <c r="BC236" s="112">
        <f t="shared" si="4353"/>
        <v>0</v>
      </c>
      <c r="BD236" s="112">
        <f t="shared" si="4353"/>
        <v>0</v>
      </c>
      <c r="BE236" s="112">
        <f t="shared" si="4353"/>
        <v>0</v>
      </c>
      <c r="BF236" s="112">
        <f t="shared" si="4353"/>
        <v>0</v>
      </c>
      <c r="BG236" s="112">
        <f t="shared" si="4353"/>
        <v>0</v>
      </c>
      <c r="BH236" s="112">
        <f t="shared" si="4353"/>
        <v>0</v>
      </c>
      <c r="BI236" s="112">
        <f t="shared" si="4353"/>
        <v>0</v>
      </c>
      <c r="BJ236" s="112">
        <f t="shared" si="4353"/>
        <v>0</v>
      </c>
      <c r="BK236" s="112">
        <f t="shared" si="4353"/>
        <v>0</v>
      </c>
      <c r="BL236" s="112">
        <f t="shared" si="4353"/>
        <v>0</v>
      </c>
      <c r="BM236" s="112">
        <f t="shared" si="4353"/>
        <v>0</v>
      </c>
      <c r="BN236" s="112">
        <f t="shared" si="4353"/>
        <v>0</v>
      </c>
      <c r="BO236" s="112">
        <f t="shared" si="4353"/>
        <v>0</v>
      </c>
      <c r="BP236" s="112">
        <f t="shared" si="4353"/>
        <v>0</v>
      </c>
      <c r="BQ236" s="112">
        <f t="shared" si="4353"/>
        <v>0</v>
      </c>
      <c r="BR236" s="112">
        <f t="shared" si="4353"/>
        <v>0</v>
      </c>
      <c r="BS236" s="112">
        <f t="shared" si="4353"/>
        <v>0</v>
      </c>
      <c r="BT236" s="112">
        <f t="shared" si="4353"/>
        <v>0</v>
      </c>
      <c r="BU236" s="112">
        <f t="shared" si="4353"/>
        <v>0</v>
      </c>
      <c r="BV236" s="112">
        <f t="shared" si="4353"/>
        <v>0</v>
      </c>
      <c r="BW236" s="112">
        <f t="shared" si="4353"/>
        <v>0</v>
      </c>
      <c r="BX236" s="112">
        <f t="shared" si="4353"/>
        <v>0</v>
      </c>
      <c r="BY236" s="112">
        <f t="shared" si="4353"/>
        <v>0</v>
      </c>
      <c r="BZ236" s="112">
        <f t="shared" si="4353"/>
        <v>0</v>
      </c>
      <c r="CA236" s="112">
        <f t="shared" si="4353"/>
        <v>0</v>
      </c>
      <c r="CB236" s="112">
        <f t="shared" si="4353"/>
        <v>0</v>
      </c>
      <c r="CC236" s="112">
        <f t="shared" si="4353"/>
        <v>0</v>
      </c>
      <c r="CD236" s="112">
        <f t="shared" si="4353"/>
        <v>0</v>
      </c>
      <c r="CE236" s="112">
        <f t="shared" si="4353"/>
        <v>0</v>
      </c>
      <c r="CF236" s="112">
        <f t="shared" si="4353"/>
        <v>0</v>
      </c>
      <c r="CG236" s="112">
        <f t="shared" si="4353"/>
        <v>0</v>
      </c>
      <c r="CH236" s="112">
        <f t="shared" si="4353"/>
        <v>0</v>
      </c>
      <c r="CI236" s="113">
        <f>SUM(CI234:CI235)</f>
        <v>0</v>
      </c>
    </row>
    <row r="237" spans="1:87" x14ac:dyDescent="0.3">
      <c r="A237" s="55" t="s">
        <v>88</v>
      </c>
      <c r="B237" s="55"/>
      <c r="C237" s="55"/>
      <c r="D237" s="56"/>
      <c r="E237" s="57"/>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9"/>
      <c r="AT237" s="91">
        <f>AVERAGE(BO237:CI237)</f>
        <v>387.80602678635876</v>
      </c>
      <c r="AU237" s="111">
        <f>AU233+AU236</f>
        <v>0</v>
      </c>
      <c r="AV237" s="112">
        <f t="shared" ref="AV237:CI237" si="4354">AV233+AV236</f>
        <v>4.1485639220196129</v>
      </c>
      <c r="AW237" s="112">
        <f t="shared" si="4354"/>
        <v>26.955526551734852</v>
      </c>
      <c r="AX237" s="112">
        <f t="shared" si="4354"/>
        <v>62.810060585906172</v>
      </c>
      <c r="AY237" s="112">
        <f t="shared" si="4354"/>
        <v>121.97701441437157</v>
      </c>
      <c r="AZ237" s="112">
        <f t="shared" si="4354"/>
        <v>225.39224619415873</v>
      </c>
      <c r="BA237" s="112">
        <f t="shared" si="4354"/>
        <v>307.81206299533676</v>
      </c>
      <c r="BB237" s="112">
        <f t="shared" si="4354"/>
        <v>342.00534010328192</v>
      </c>
      <c r="BC237" s="112">
        <f t="shared" si="4354"/>
        <v>372.8798700702643</v>
      </c>
      <c r="BD237" s="112">
        <f t="shared" si="4354"/>
        <v>397.40269026411607</v>
      </c>
      <c r="BE237" s="112">
        <f t="shared" si="4354"/>
        <v>422.60532916513063</v>
      </c>
      <c r="BF237" s="112">
        <f t="shared" si="4354"/>
        <v>447.23039573186486</v>
      </c>
      <c r="BG237" s="112">
        <f t="shared" si="4354"/>
        <v>471.72847063401991</v>
      </c>
      <c r="BH237" s="112">
        <f t="shared" si="4354"/>
        <v>492.44882614500813</v>
      </c>
      <c r="BI237" s="112">
        <f t="shared" si="4354"/>
        <v>513.17357486233027</v>
      </c>
      <c r="BJ237" s="112">
        <f t="shared" si="4354"/>
        <v>377.64342828072301</v>
      </c>
      <c r="BK237" s="112">
        <f t="shared" si="4354"/>
        <v>402.46094504204723</v>
      </c>
      <c r="BL237" s="112">
        <f t="shared" si="4354"/>
        <v>435.55568786522872</v>
      </c>
      <c r="BM237" s="112">
        <f t="shared" si="4354"/>
        <v>471.81101318025674</v>
      </c>
      <c r="BN237" s="112">
        <f t="shared" si="4354"/>
        <v>513.99927018408539</v>
      </c>
      <c r="BO237" s="112">
        <f t="shared" si="4354"/>
        <v>535.90532618622751</v>
      </c>
      <c r="BP237" s="112">
        <f t="shared" si="4354"/>
        <v>555.47127411749398</v>
      </c>
      <c r="BQ237" s="112">
        <f t="shared" si="4354"/>
        <v>572.98447103702517</v>
      </c>
      <c r="BR237" s="112">
        <f t="shared" si="4354"/>
        <v>587.31676453662703</v>
      </c>
      <c r="BS237" s="112">
        <f t="shared" si="4354"/>
        <v>599.3068664641919</v>
      </c>
      <c r="BT237" s="112">
        <f t="shared" si="4354"/>
        <v>217.53145010703275</v>
      </c>
      <c r="BU237" s="112">
        <f t="shared" si="4354"/>
        <v>232.81576960746168</v>
      </c>
      <c r="BV237" s="112">
        <f t="shared" si="4354"/>
        <v>182.92578845159531</v>
      </c>
      <c r="BW237" s="112">
        <f t="shared" si="4354"/>
        <v>215.47745029788348</v>
      </c>
      <c r="BX237" s="112">
        <f t="shared" si="4354"/>
        <v>122.24904464039409</v>
      </c>
      <c r="BY237" s="112">
        <f t="shared" si="4354"/>
        <v>194.91339136096423</v>
      </c>
      <c r="BZ237" s="112">
        <f t="shared" si="4354"/>
        <v>236.70777094654696</v>
      </c>
      <c r="CA237" s="112">
        <f t="shared" si="4354"/>
        <v>292.33769666656627</v>
      </c>
      <c r="CB237" s="112">
        <f t="shared" si="4354"/>
        <v>347.98318641944257</v>
      </c>
      <c r="CC237" s="112">
        <f t="shared" si="4354"/>
        <v>380.88590024068861</v>
      </c>
      <c r="CD237" s="112">
        <f t="shared" si="4354"/>
        <v>412.01135472026237</v>
      </c>
      <c r="CE237" s="112">
        <f t="shared" si="4354"/>
        <v>443.83453018397176</v>
      </c>
      <c r="CF237" s="112">
        <f t="shared" si="4354"/>
        <v>469.15660417167817</v>
      </c>
      <c r="CG237" s="112">
        <f t="shared" si="4354"/>
        <v>491.81706419126573</v>
      </c>
      <c r="CH237" s="112">
        <f t="shared" si="4354"/>
        <v>516.47943458772238</v>
      </c>
      <c r="CI237" s="113">
        <f t="shared" si="4354"/>
        <v>535.81542357849071</v>
      </c>
    </row>
    <row r="240" spans="1:87" x14ac:dyDescent="0.3">
      <c r="A240" s="60" t="s">
        <v>370</v>
      </c>
      <c r="AU240" t="s">
        <v>91</v>
      </c>
    </row>
    <row r="241" spans="1:87" x14ac:dyDescent="0.3">
      <c r="A241" s="25" t="s">
        <v>372</v>
      </c>
      <c r="B241" s="25"/>
      <c r="C241" s="25"/>
      <c r="D241" s="26"/>
      <c r="E241" s="27" t="s">
        <v>78</v>
      </c>
      <c r="F241" s="104"/>
      <c r="G241" s="104"/>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9"/>
      <c r="AU241">
        <v>1</v>
      </c>
      <c r="AV241">
        <v>2</v>
      </c>
      <c r="AW241">
        <v>3</v>
      </c>
      <c r="AX241">
        <v>4</v>
      </c>
      <c r="AY241">
        <v>5</v>
      </c>
      <c r="AZ241">
        <v>6</v>
      </c>
      <c r="BA241">
        <v>7</v>
      </c>
      <c r="BB241">
        <v>8</v>
      </c>
      <c r="BC241">
        <v>9</v>
      </c>
      <c r="BD241">
        <v>10</v>
      </c>
      <c r="BE241">
        <v>11</v>
      </c>
      <c r="BF241">
        <v>12</v>
      </c>
      <c r="BG241">
        <v>13</v>
      </c>
      <c r="BH241">
        <v>14</v>
      </c>
      <c r="BI241">
        <v>15</v>
      </c>
      <c r="BJ241">
        <v>16</v>
      </c>
      <c r="BK241">
        <v>17</v>
      </c>
      <c r="BL241">
        <v>18</v>
      </c>
      <c r="BM241">
        <v>19</v>
      </c>
      <c r="BN241">
        <v>20</v>
      </c>
      <c r="BO241">
        <v>21</v>
      </c>
      <c r="BP241">
        <v>22</v>
      </c>
      <c r="BQ241">
        <v>23</v>
      </c>
      <c r="BR241">
        <v>24</v>
      </c>
      <c r="BS241">
        <v>25</v>
      </c>
      <c r="BT241">
        <v>26</v>
      </c>
      <c r="BU241">
        <v>27</v>
      </c>
      <c r="BV241">
        <v>28</v>
      </c>
      <c r="BW241">
        <v>29</v>
      </c>
      <c r="BX241">
        <v>30</v>
      </c>
      <c r="BY241">
        <v>31</v>
      </c>
      <c r="BZ241">
        <v>32</v>
      </c>
      <c r="CA241">
        <v>33</v>
      </c>
      <c r="CB241">
        <v>34</v>
      </c>
      <c r="CC241">
        <v>35</v>
      </c>
      <c r="CD241">
        <v>36</v>
      </c>
      <c r="CE241">
        <v>37</v>
      </c>
      <c r="CF241">
        <v>38</v>
      </c>
      <c r="CG241">
        <v>39</v>
      </c>
      <c r="CH241">
        <v>40</v>
      </c>
      <c r="CI241">
        <v>41</v>
      </c>
    </row>
    <row r="242" spans="1:87" x14ac:dyDescent="0.3">
      <c r="A242" s="147" t="s">
        <v>303</v>
      </c>
      <c r="B242" s="148">
        <f>Lister!$B$13</f>
        <v>1</v>
      </c>
      <c r="C242" s="28" t="s">
        <v>60</v>
      </c>
      <c r="D242" s="29" t="s">
        <v>79</v>
      </c>
      <c r="E242" s="30" t="s">
        <v>163</v>
      </c>
      <c r="F242" s="31" t="s">
        <v>250</v>
      </c>
      <c r="G242" s="31" t="s">
        <v>137</v>
      </c>
      <c r="H242" s="31" t="s">
        <v>138</v>
      </c>
      <c r="I242" s="31" t="s">
        <v>139</v>
      </c>
      <c r="J242" s="31" t="s">
        <v>140</v>
      </c>
      <c r="K242" s="31" t="s">
        <v>141</v>
      </c>
      <c r="L242" s="31" t="s">
        <v>80</v>
      </c>
      <c r="M242" s="31" t="s">
        <v>144</v>
      </c>
      <c r="N242" s="31" t="s">
        <v>145</v>
      </c>
      <c r="O242" s="31" t="s">
        <v>146</v>
      </c>
      <c r="P242" s="31" t="s">
        <v>147</v>
      </c>
      <c r="Q242" s="31" t="s">
        <v>152</v>
      </c>
      <c r="R242" s="31" t="s">
        <v>153</v>
      </c>
      <c r="S242" s="31" t="s">
        <v>154</v>
      </c>
      <c r="T242" s="31" t="s">
        <v>155</v>
      </c>
      <c r="U242" s="31" t="s">
        <v>156</v>
      </c>
      <c r="V242" s="31" t="s">
        <v>229</v>
      </c>
      <c r="W242" s="31" t="s">
        <v>157</v>
      </c>
      <c r="X242" s="31" t="s">
        <v>158</v>
      </c>
      <c r="Y242" s="31" t="s">
        <v>159</v>
      </c>
      <c r="Z242" s="31" t="s">
        <v>230</v>
      </c>
      <c r="AA242" s="31" t="s">
        <v>231</v>
      </c>
      <c r="AB242" s="31" t="s">
        <v>232</v>
      </c>
      <c r="AC242" s="31" t="s">
        <v>233</v>
      </c>
      <c r="AD242" s="31" t="s">
        <v>234</v>
      </c>
      <c r="AE242" s="31" t="s">
        <v>235</v>
      </c>
      <c r="AF242" s="31" t="s">
        <v>236</v>
      </c>
      <c r="AG242" s="31" t="s">
        <v>237</v>
      </c>
      <c r="AH242" s="31" t="s">
        <v>238</v>
      </c>
      <c r="AI242" s="31" t="s">
        <v>239</v>
      </c>
      <c r="AJ242" s="31" t="s">
        <v>240</v>
      </c>
      <c r="AK242" s="31" t="s">
        <v>241</v>
      </c>
      <c r="AL242" s="31" t="s">
        <v>242</v>
      </c>
      <c r="AM242" s="31" t="s">
        <v>243</v>
      </c>
      <c r="AN242" s="31" t="s">
        <v>244</v>
      </c>
      <c r="AO242" s="31" t="s">
        <v>245</v>
      </c>
      <c r="AP242" s="31" t="s">
        <v>246</v>
      </c>
      <c r="AQ242" s="31" t="s">
        <v>247</v>
      </c>
      <c r="AR242" s="31" t="s">
        <v>248</v>
      </c>
      <c r="AS242" s="32" t="s">
        <v>249</v>
      </c>
      <c r="AU242" s="19">
        <v>1</v>
      </c>
      <c r="AV242" s="19">
        <v>5</v>
      </c>
      <c r="AW242" s="19">
        <v>10</v>
      </c>
      <c r="AX242" s="19">
        <v>15</v>
      </c>
      <c r="AY242" s="19">
        <v>20</v>
      </c>
      <c r="AZ242" s="19">
        <v>25</v>
      </c>
      <c r="BA242" s="19">
        <v>30</v>
      </c>
      <c r="BB242" s="19">
        <v>35</v>
      </c>
      <c r="BC242" s="19">
        <v>40</v>
      </c>
      <c r="BD242" s="19">
        <v>45</v>
      </c>
      <c r="BE242" s="19">
        <v>50</v>
      </c>
      <c r="BF242" s="19">
        <v>55</v>
      </c>
      <c r="BG242" s="19">
        <v>60</v>
      </c>
      <c r="BH242" s="19">
        <v>65</v>
      </c>
      <c r="BI242" s="19">
        <v>70</v>
      </c>
      <c r="BJ242" s="19">
        <v>75</v>
      </c>
      <c r="BK242" s="19">
        <v>80</v>
      </c>
      <c r="BL242" s="19">
        <v>85</v>
      </c>
      <c r="BM242" s="19">
        <v>90</v>
      </c>
      <c r="BN242" s="19">
        <v>95</v>
      </c>
      <c r="BO242" s="19">
        <v>100</v>
      </c>
      <c r="BP242" s="19">
        <v>105</v>
      </c>
      <c r="BQ242" s="19">
        <v>110</v>
      </c>
      <c r="BR242" s="19">
        <v>115</v>
      </c>
      <c r="BS242" s="19">
        <v>120</v>
      </c>
      <c r="BT242" s="19">
        <v>125</v>
      </c>
      <c r="BU242" s="19">
        <v>130</v>
      </c>
      <c r="BV242" s="19">
        <v>135</v>
      </c>
      <c r="BW242" s="19">
        <v>140</v>
      </c>
      <c r="BX242" s="19">
        <v>145</v>
      </c>
      <c r="BY242" s="2">
        <v>150</v>
      </c>
      <c r="BZ242" s="19">
        <v>155</v>
      </c>
      <c r="CA242" s="2">
        <v>160</v>
      </c>
      <c r="CB242" s="19">
        <v>165</v>
      </c>
      <c r="CC242" s="2">
        <v>170</v>
      </c>
      <c r="CD242" s="19">
        <v>175</v>
      </c>
      <c r="CE242" s="2">
        <v>180</v>
      </c>
      <c r="CF242" s="19">
        <v>185</v>
      </c>
      <c r="CG242" s="2">
        <v>190</v>
      </c>
      <c r="CH242" s="19">
        <v>195</v>
      </c>
      <c r="CI242" s="2">
        <v>200</v>
      </c>
    </row>
    <row r="243" spans="1:87" x14ac:dyDescent="0.3">
      <c r="A243" s="33" t="s">
        <v>81</v>
      </c>
      <c r="B243" s="33"/>
      <c r="C243" s="124" t="str">
        <f>'Katalog over Kulturmodeller '!F89</f>
        <v>ÆR/SPIDSLØN</v>
      </c>
      <c r="D243" s="125" t="s">
        <v>324</v>
      </c>
      <c r="E243" s="139">
        <f>'Katalog over Kulturmodeller '!W89</f>
        <v>0.5</v>
      </c>
      <c r="F243" s="37">
        <f>E243+((E248-F248)+(E249-F249))*(E243/SUM(E243:E247))</f>
        <v>0.5</v>
      </c>
      <c r="G243" s="37">
        <f t="shared" ref="G243" si="4355">F243+((F248-G248)+(F249-G249))*(F243/SUM(F243:F247))</f>
        <v>0.5</v>
      </c>
      <c r="H243" s="37">
        <f t="shared" ref="H243" si="4356">G243+((G248-H248)+(G249-H249))*(G243/SUM(G243:G247))</f>
        <v>0.51851851851851849</v>
      </c>
      <c r="I243" s="37">
        <f t="shared" ref="I243" si="4357">H243+((H248-I248)+(H249-I249))*(H243/SUM(H243:H247))</f>
        <v>0.53703703703703698</v>
      </c>
      <c r="J243" s="37">
        <f t="shared" ref="J243" si="4358">I243+((I248-J248)+(I249-J249))*(I243/SUM(I243:I247))</f>
        <v>0.55555555555555547</v>
      </c>
      <c r="K243" s="37">
        <f t="shared" ref="K243" si="4359">J243+((J248-K248)+(J249-K249))*(J243/SUM(J243:J247))</f>
        <v>0.55555555555555547</v>
      </c>
      <c r="L243" s="37">
        <f t="shared" ref="L243" si="4360">K243+((K248-L248)+(K249-L249))*(K243/SUM(K243:K247))</f>
        <v>0.55555555555555547</v>
      </c>
      <c r="M243" s="37">
        <f t="shared" ref="M243" si="4361">L243+((L248-M248)+(L249-M249))*(L243/SUM(L243:L247))</f>
        <v>0.55555555555555547</v>
      </c>
      <c r="N243" s="37">
        <f t="shared" ref="N243" si="4362">M243+((M248-N248)+(M249-N249))*(M243/SUM(M243:M247))</f>
        <v>0.55555555555555547</v>
      </c>
      <c r="O243" s="37">
        <f t="shared" ref="O243" si="4363">N243+((N248-O248)+(N249-O249))*(N243/SUM(N243:N247))</f>
        <v>0.55555555555555547</v>
      </c>
      <c r="P243" s="37">
        <f t="shared" ref="P243" si="4364">O243+((O248-P248)+(O249-P249))*(O243/SUM(O243:O247))</f>
        <v>0.55555555555555547</v>
      </c>
      <c r="Q243" s="37">
        <f t="shared" ref="Q243" si="4365">P243+((P248-Q248)+(P249-Q249))*(P243/SUM(P243:P247))</f>
        <v>0.55555555555555547</v>
      </c>
      <c r="R243" s="37">
        <f t="shared" ref="R243" si="4366">Q243+((Q248-R248)+(Q249-R249))*(Q243/SUM(Q243:Q247))</f>
        <v>0.55555555555555547</v>
      </c>
      <c r="S243" s="37">
        <f t="shared" ref="S243" si="4367">R243+((R248-S248)+(R249-S249))*(R243/SUM(R243:R247))</f>
        <v>0.55555555555555547</v>
      </c>
      <c r="T243" s="37">
        <f t="shared" ref="T243" si="4368">S243+((S248-T248)+(S249-T249))*(S243/SUM(S243:S247))</f>
        <v>0.55555555555555547</v>
      </c>
      <c r="U243" s="37">
        <f t="shared" ref="U243" si="4369">T243+((T248-U248)+(T249-U249))*(T243/SUM(T243:T247))</f>
        <v>0.55555555555555547</v>
      </c>
      <c r="V243" s="37">
        <f t="shared" ref="V243" si="4370">U243+((U248-V248)+(U249-V249))*(U243/SUM(U243:U247))</f>
        <v>0.55555555555555547</v>
      </c>
      <c r="W243" s="37">
        <f t="shared" ref="W243" si="4371">V243+((V248-W248)+(V249-W249))*(V243/SUM(V243:V247))</f>
        <v>0.55555555555555547</v>
      </c>
      <c r="X243" s="37">
        <f t="shared" ref="X243" si="4372">W243+((W248-X248)+(W249-X249))*(W243/SUM(W243:W247))</f>
        <v>0.55555555555555547</v>
      </c>
      <c r="Y243" s="37">
        <f t="shared" ref="Y243" si="4373">X243+((X248-Y248)+(X249-Y249))*(X243/SUM(X243:X247))</f>
        <v>0.55555555555555547</v>
      </c>
      <c r="Z243" s="37">
        <f t="shared" ref="Z243" si="4374">Y243+((Y248-Z248)+(Y249-Z249))*(Y243/SUM(Y243:Y247))</f>
        <v>0.55555555555555547</v>
      </c>
      <c r="AA243" s="37">
        <f t="shared" ref="AA243" si="4375">Z243+((Z248-AA248)+(Z249-AA249))*(Z243/SUM(Z243:Z247))</f>
        <v>0.55555555555555547</v>
      </c>
      <c r="AB243" s="37">
        <f t="shared" ref="AB243" si="4376">AA243+((AA248-AB248)+(AA249-AB249))*(AA243/SUM(AA243:AA247))</f>
        <v>0.55555555555555547</v>
      </c>
      <c r="AC243" s="37">
        <f t="shared" ref="AC243" si="4377">AB243+((AB248-AC248)+(AB249-AC249))*(AB243/SUM(AB243:AB247))</f>
        <v>0.55555555555555547</v>
      </c>
      <c r="AD243" s="37">
        <f t="shared" ref="AD243" si="4378">AC243+((AC248-AD248)+(AC249-AD249))*(AC243/SUM(AC243:AC247))</f>
        <v>0.55555555555555547</v>
      </c>
      <c r="AE243" s="37">
        <f t="shared" ref="AE243" si="4379">AD243+((AD248-AE248)+(AD249-AE249))*(AD243/SUM(AD243:AD247))</f>
        <v>0.55555555555555547</v>
      </c>
      <c r="AF243" s="37">
        <f t="shared" ref="AF243" si="4380">AE243+((AE248-AF248)+(AE249-AF249))*(AE243/SUM(AE243:AE247))</f>
        <v>0.55555555555555547</v>
      </c>
      <c r="AG243" s="37">
        <f t="shared" ref="AG243" si="4381">AF243+((AF248-AG248)+(AF249-AG249))*(AF243/SUM(AF243:AF247))</f>
        <v>0.55555555555555547</v>
      </c>
      <c r="AH243" s="37">
        <f t="shared" ref="AH243" si="4382">AG243+((AG248-AH248)+(AG249-AH249))*(AG243/SUM(AG243:AG247))</f>
        <v>0.55555555555555547</v>
      </c>
      <c r="AI243" s="37">
        <f t="shared" ref="AI243" si="4383">AH243+((AH248-AI248)+(AH249-AI249))*(AH243/SUM(AH243:AH247))</f>
        <v>0.55555555555555547</v>
      </c>
      <c r="AJ243" s="37">
        <f t="shared" ref="AJ243" si="4384">AI243+((AI248-AJ248)+(AI249-AJ249))*(AI243/SUM(AI243:AI247))</f>
        <v>0.55555555555555547</v>
      </c>
      <c r="AK243" s="37">
        <f t="shared" ref="AK243" si="4385">AJ243+((AJ248-AK248)+(AJ249-AK249))*(AJ243/SUM(AJ243:AJ247))</f>
        <v>0.55555555555555547</v>
      </c>
      <c r="AL243" s="37">
        <f t="shared" ref="AL243" si="4386">AK243+((AK248-AL248)+(AK249-AL249))*(AK243/SUM(AK243:AK247))</f>
        <v>0.55555555555555547</v>
      </c>
      <c r="AM243" s="37">
        <f t="shared" ref="AM243" si="4387">AL243+((AL248-AM248)+(AL249-AM249))*(AL243/SUM(AL243:AL247))</f>
        <v>0.55555555555555547</v>
      </c>
      <c r="AN243" s="37">
        <f t="shared" ref="AN243" si="4388">AM243+((AM248-AN248)+(AM249-AN249))*(AM243/SUM(AM243:AM247))</f>
        <v>0.55555555555555547</v>
      </c>
      <c r="AO243" s="37">
        <f t="shared" ref="AO243" si="4389">AN243+((AN248-AO248)+(AN249-AO249))*(AN243/SUM(AN243:AN247))</f>
        <v>0.55555555555555547</v>
      </c>
      <c r="AP243" s="37">
        <f t="shared" ref="AP243" si="4390">AO243+((AO248-AP248)+(AO249-AP249))*(AO243/SUM(AO243:AO247))</f>
        <v>0.55555555555555547</v>
      </c>
      <c r="AQ243" s="37">
        <f t="shared" ref="AQ243" si="4391">AP243+((AP248-AQ248)+(AP249-AQ249))*(AP243/SUM(AP243:AP247))</f>
        <v>0.55555555555555547</v>
      </c>
      <c r="AR243" s="37">
        <f t="shared" ref="AR243" si="4392">AQ243+((AQ248-AR248)+(AQ249-AR249))*(AQ243/SUM(AQ243:AQ247))</f>
        <v>0.55555555555555547</v>
      </c>
      <c r="AS243" s="38">
        <f t="shared" ref="AS243" si="4393">AR243+((AR248-AS248)+(AR249-AS249))*(AR243/SUM(AR243:AR247))</f>
        <v>0.55555555555555547</v>
      </c>
      <c r="AU243" s="7" cm="1">
        <f t="array" ref="AU243">IF($D243="","",INDEX('Data - CO2'!$B$5:$AP$53,MATCH(Kulturmodeller!$D243,'Data - CO2'!$A$5:$A$53,0),AU$20)*E243)</f>
        <v>0</v>
      </c>
      <c r="AV243" s="8" cm="1">
        <f t="array" ref="AV243">IF($D243="","",INDEX('Data - CO2'!$B$5:$AP$53,MATCH(Kulturmodeller!$D243,'Data - CO2'!$A$5:$A$53,0),AV$20)*F243)</f>
        <v>1.9553575758595132</v>
      </c>
      <c r="AW243" s="8" cm="1">
        <f t="array" ref="AW243">IF($D243="","",INDEX('Data - CO2'!$B$5:$AP$53,MATCH(Kulturmodeller!$D243,'Data - CO2'!$A$5:$A$53,0),AW$20)*G243)</f>
        <v>13.035717172396756</v>
      </c>
      <c r="AX243" s="8" cm="1">
        <f t="array" ref="AX243">IF($D243="","",INDEX('Data - CO2'!$B$5:$AP$53,MATCH(Kulturmodeller!$D243,'Data - CO2'!$A$5:$A$53,0),AX$20)*H243)</f>
        <v>33.796303780287886</v>
      </c>
      <c r="AY243" s="8" cm="1">
        <f t="array" ref="AY243">IF($D243="","",INDEX('Data - CO2'!$B$5:$AP$53,MATCH(Kulturmodeller!$D243,'Data - CO2'!$A$5:$A$53,0),AY$20)*I243)</f>
        <v>70.006629259167752</v>
      </c>
      <c r="AZ243" s="8" cm="1">
        <f t="array" ref="AZ243">IF($D243="","",INDEX('Data - CO2'!$B$5:$AP$53,MATCH(Kulturmodeller!$D243,'Data - CO2'!$A$5:$A$53,0),AZ$20)*J243*$B242)</f>
        <v>88.773501763312979</v>
      </c>
      <c r="BA243" s="8" cm="1">
        <f t="array" ref="BA243">IF($D243="","",INDEX('Data - CO2'!$B$5:$AP$53,MATCH(Kulturmodeller!$D243,'Data - CO2'!$A$5:$A$53,0),BA$20)*K243*$B242)</f>
        <v>106.22522045157734</v>
      </c>
      <c r="BB243" s="8" cm="1">
        <f t="array" ref="BB243">IF($D243="","",INDEX('Data - CO2'!$B$5:$AP$53,MATCH(Kulturmodeller!$D243,'Data - CO2'!$A$5:$A$53,0),BB$20)*L243*$B242)</f>
        <v>116.45440163612197</v>
      </c>
      <c r="BC243" s="8" cm="1">
        <f t="array" ref="BC243">IF($D243="","",INDEX('Data - CO2'!$B$5:$AP$53,MATCH(Kulturmodeller!$D243,'Data - CO2'!$A$5:$A$53,0),BC$20)*M243*$B242)</f>
        <v>117.76294673151796</v>
      </c>
      <c r="BD243" s="8" cm="1">
        <f t="array" ref="BD243">IF($D243="","",INDEX('Data - CO2'!$B$5:$AP$53,MATCH(Kulturmodeller!$D243,'Data - CO2'!$A$5:$A$53,0),BD$20)*N243*$B242)</f>
        <v>137.25423129393772</v>
      </c>
      <c r="BE243" s="8" cm="1">
        <f t="array" ref="BE243">IF($D243="","",INDEX('Data - CO2'!$B$5:$AP$53,MATCH(Kulturmodeller!$D243,'Data - CO2'!$A$5:$A$53,0),BE$20)*O243*$B242)</f>
        <v>150.44910881310423</v>
      </c>
      <c r="BF243" s="8" cm="1">
        <f t="array" ref="BF243">IF($D243="","",INDEX('Data - CO2'!$B$5:$AP$53,MATCH(Kulturmodeller!$D243,'Data - CO2'!$A$5:$A$53,0),BF$20)*P243*$B242)</f>
        <v>154.16487840189572</v>
      </c>
      <c r="BG243" s="8" cm="1">
        <f t="array" ref="BG243">IF($D243="","",INDEX('Data - CO2'!$B$5:$AP$53,MATCH(Kulturmodeller!$D243,'Data - CO2'!$A$5:$A$53,0),BG$20)*Q243*$B242)</f>
        <v>142.10416605396782</v>
      </c>
      <c r="BH243" s="8" cm="1">
        <f t="array" ref="BH243">IF($D243="","",INDEX('Data - CO2'!$B$5:$AP$53,MATCH(Kulturmodeller!$D243,'Data - CO2'!$A$5:$A$53,0),BH$20)*R243*$B242)</f>
        <v>144.96911935311675</v>
      </c>
      <c r="BI243" s="8" cm="1">
        <f t="array" ref="BI243">IF($D243="","",INDEX('Data - CO2'!$B$5:$AP$53,MATCH(Kulturmodeller!$D243,'Data - CO2'!$A$5:$A$53,0),BI$20)*S243*$B242)</f>
        <v>162.20269766286859</v>
      </c>
      <c r="BJ243" s="8" cm="1">
        <f t="array" ref="BJ243">IF($D243="","",INDEX('Data - CO2'!$B$5:$AP$53,MATCH(Kulturmodeller!$D243,'Data - CO2'!$A$5:$A$53,0),BJ$20)*T243*$B242)</f>
        <v>178.33471175709695</v>
      </c>
      <c r="BK243" s="8" cm="1">
        <f t="array" ref="BK243">IF($D243="","",INDEX('Data - CO2'!$B$5:$AP$53,MATCH(Kulturmodeller!$D243,'Data - CO2'!$A$5:$A$53,0),BK$20)*U243*$B242)</f>
        <v>192.82290840313459</v>
      </c>
      <c r="BL243" s="8" cm="1">
        <f t="array" ref="BL243">IF($D243="","",INDEX('Data - CO2'!$B$5:$AP$53,MATCH(Kulturmodeller!$D243,'Data - CO2'!$A$5:$A$53,0),BL$20)*V243*$B242)</f>
        <v>2.1726195287327923</v>
      </c>
      <c r="BM243" s="8" cm="1">
        <f t="array" ref="BM243">IF($D243="","",INDEX('Data - CO2'!$B$5:$AP$53,MATCH(Kulturmodeller!$D243,'Data - CO2'!$A$5:$A$53,0),BM$20)*W243*$B242)</f>
        <v>14.48413019155195</v>
      </c>
      <c r="BN243" s="8" cm="1">
        <f t="array" ref="BN243">IF($D243="","",INDEX('Data - CO2'!$B$5:$AP$53,MATCH(Kulturmodeller!$D243,'Data - CO2'!$A$5:$A$53,0),BN$20)*X243*$B242)</f>
        <v>36.210325478879874</v>
      </c>
      <c r="BO243" s="8" cm="1">
        <f t="array" ref="BO243">IF($D243="","",INDEX('Data - CO2'!$B$5:$AP$53,MATCH(Kulturmodeller!$D243,'Data - CO2'!$A$5:$A$53,0),BO$20)*Y243*$B242)</f>
        <v>72.420650957759747</v>
      </c>
      <c r="BP243" s="8" cm="1">
        <f t="array" ref="BP243">IF($D243="","",INDEX('Data - CO2'!$B$5:$AP$53,MATCH(Kulturmodeller!$D243,'Data - CO2'!$A$5:$A$53,0),BP$20)*Z243*$B242)</f>
        <v>88.773501763312979</v>
      </c>
      <c r="BQ243" s="8" cm="1">
        <f t="array" ref="BQ243">IF($D243="","",INDEX('Data - CO2'!$B$5:$AP$53,MATCH(Kulturmodeller!$D243,'Data - CO2'!$A$5:$A$53,0),BQ$20)*AA243*$B242)</f>
        <v>106.22522045157734</v>
      </c>
      <c r="BR243" s="8" cm="1">
        <f t="array" ref="BR243">IF($D243="","",INDEX('Data - CO2'!$B$5:$AP$53,MATCH(Kulturmodeller!$D243,'Data - CO2'!$A$5:$A$53,0),BR$20)*AB243*$B242)</f>
        <v>116.45440163612197</v>
      </c>
      <c r="BS243" s="8" cm="1">
        <f t="array" ref="BS243">IF($D243="","",INDEX('Data - CO2'!$B$5:$AP$53,MATCH(Kulturmodeller!$D243,'Data - CO2'!$A$5:$A$53,0),BS$20)*AC243*$B242)</f>
        <v>117.76294673151796</v>
      </c>
      <c r="BT243" s="8" cm="1">
        <f t="array" ref="BT243">IF($D243="","",INDEX('Data - CO2'!$B$5:$AP$53,MATCH(Kulturmodeller!$D243,'Data - CO2'!$A$5:$A$53,0),BT$20)*AD243*$B242)</f>
        <v>137.25423129393772</v>
      </c>
      <c r="BU243" s="8" cm="1">
        <f t="array" ref="BU243">IF($D243="","",INDEX('Data - CO2'!$B$5:$AP$53,MATCH(Kulturmodeller!$D243,'Data - CO2'!$A$5:$A$53,0),BU$20)*AE243*$B242)</f>
        <v>150.44910881310423</v>
      </c>
      <c r="BV243" s="8" cm="1">
        <f t="array" ref="BV243">IF($D243="","",INDEX('Data - CO2'!$B$5:$AP$53,MATCH(Kulturmodeller!$D243,'Data - CO2'!$A$5:$A$53,0),BV$20)*AF243*$B242)</f>
        <v>154.16487840189572</v>
      </c>
      <c r="BW243" s="8" cm="1">
        <f t="array" ref="BW243">IF($D243="","",INDEX('Data - CO2'!$B$5:$AP$53,MATCH(Kulturmodeller!$D243,'Data - CO2'!$A$5:$A$53,0),BW$20)*AG243*$B242)</f>
        <v>142.10416605396782</v>
      </c>
      <c r="BX243" s="8" cm="1">
        <f t="array" ref="BX243">IF($D243="","",INDEX('Data - CO2'!$B$5:$AP$53,MATCH(Kulturmodeller!$D243,'Data - CO2'!$A$5:$A$53,0),BX$20)*AH243*$B242)</f>
        <v>144.96911935311675</v>
      </c>
      <c r="BY243" s="8" cm="1">
        <f t="array" ref="BY243">IF($D243="","",INDEX('Data - CO2'!$B$5:$AP$53,MATCH(Kulturmodeller!$D243,'Data - CO2'!$A$5:$A$53,0),BY$20)*AI243*$B242)</f>
        <v>162.20269766286859</v>
      </c>
      <c r="BZ243" s="8" cm="1">
        <f t="array" ref="BZ243">IF($D243="","",INDEX('Data - CO2'!$B$5:$AP$53,MATCH(Kulturmodeller!$D243,'Data - CO2'!$A$5:$A$53,0),BZ$20)*AJ243*$B242)</f>
        <v>178.33471175709695</v>
      </c>
      <c r="CA243" s="8" cm="1">
        <f t="array" ref="CA243">IF($D243="","",INDEX('Data - CO2'!$B$5:$AP$53,MATCH(Kulturmodeller!$D243,'Data - CO2'!$A$5:$A$53,0),CA$20)*AK243*$B242)</f>
        <v>192.82290840313459</v>
      </c>
      <c r="CB243" s="8" cm="1">
        <f t="array" ref="CB243">IF($D243="","",INDEX('Data - CO2'!$B$5:$AP$53,MATCH(Kulturmodeller!$D243,'Data - CO2'!$A$5:$A$53,0),CB$20)*AL243*$B242)</f>
        <v>2.1726195287327923</v>
      </c>
      <c r="CC243" s="8" cm="1">
        <f t="array" ref="CC243">IF($D243="","",INDEX('Data - CO2'!$B$5:$AP$53,MATCH(Kulturmodeller!$D243,'Data - CO2'!$A$5:$A$53,0),CC$20)*AM243*$B242)</f>
        <v>14.48413019155195</v>
      </c>
      <c r="CD243" s="8" cm="1">
        <f t="array" ref="CD243">IF($D243="","",INDEX('Data - CO2'!$B$5:$AP$53,MATCH(Kulturmodeller!$D243,'Data - CO2'!$A$5:$A$53,0),CD$20)*AN243*$B242)</f>
        <v>36.210325478879874</v>
      </c>
      <c r="CE243" s="8" cm="1">
        <f t="array" ref="CE243">IF($D243="","",INDEX('Data - CO2'!$B$5:$AP$53,MATCH(Kulturmodeller!$D243,'Data - CO2'!$A$5:$A$53,0),CE$20)*AO243*$B242)</f>
        <v>72.420650957759747</v>
      </c>
      <c r="CF243" s="8" cm="1">
        <f t="array" ref="CF243">IF($D243="","",INDEX('Data - CO2'!$B$5:$AP$53,MATCH(Kulturmodeller!$D243,'Data - CO2'!$A$5:$A$53,0),CF$20)*AP243*$B242)</f>
        <v>88.773501763312979</v>
      </c>
      <c r="CG243" s="8" cm="1">
        <f t="array" ref="CG243">IF($D243="","",INDEX('Data - CO2'!$B$5:$AP$53,MATCH(Kulturmodeller!$D243,'Data - CO2'!$A$5:$A$53,0),CG$20)*AQ243*$B242)</f>
        <v>106.22522045157734</v>
      </c>
      <c r="CH243" s="8" cm="1">
        <f t="array" ref="CH243">IF($D243="","",INDEX('Data - CO2'!$B$5:$AP$53,MATCH(Kulturmodeller!$D243,'Data - CO2'!$A$5:$A$53,0),CH$20)*AR243*$B242)</f>
        <v>116.45440163612197</v>
      </c>
      <c r="CI243" s="9" cm="1">
        <f t="array" ref="CI243">IF($D243="","",INDEX('Data - CO2'!$B$5:$AP$53,MATCH(Kulturmodeller!$D243,'Data - CO2'!$A$5:$A$53,0),CI$20)*AS243*$B242)</f>
        <v>117.76294673151796</v>
      </c>
    </row>
    <row r="244" spans="1:87" x14ac:dyDescent="0.3">
      <c r="A244" s="33" t="s">
        <v>82</v>
      </c>
      <c r="B244" s="33"/>
      <c r="C244" s="124" t="str">
        <f>'Katalog over Kulturmodeller '!F90</f>
        <v>LØV - valgfri</v>
      </c>
      <c r="D244" s="125" t="s">
        <v>218</v>
      </c>
      <c r="E244" s="151">
        <f>'Katalog over Kulturmodeller '!W90</f>
        <v>0.3</v>
      </c>
      <c r="F244" s="40">
        <f>E244+((E248-F248)+(E249-F249))*(E244/SUM(E243:E247))</f>
        <v>0.3</v>
      </c>
      <c r="G244" s="40">
        <f t="shared" ref="G244" si="4394">F244+((F248-G248)+(F249-G249))*(F244/SUM(F243:F247))</f>
        <v>0.3</v>
      </c>
      <c r="H244" s="40">
        <f t="shared" ref="H244" si="4395">G244+((G248-H248)+(G249-H249))*(G244/SUM(G243:G247))</f>
        <v>0.31111111111111112</v>
      </c>
      <c r="I244" s="40">
        <f t="shared" ref="I244" si="4396">H244+((H248-I248)+(H249-I249))*(H244/SUM(H243:H247))</f>
        <v>0.32222222222222224</v>
      </c>
      <c r="J244" s="40">
        <f t="shared" ref="J244" si="4397">I244+((I248-J248)+(I249-J249))*(I244/SUM(I243:I247))</f>
        <v>0.33333333333333337</v>
      </c>
      <c r="K244" s="40">
        <f t="shared" ref="K244" si="4398">J244+((J248-K248)+(J249-K249))*(J244/SUM(J243:J247))</f>
        <v>0.33333333333333337</v>
      </c>
      <c r="L244" s="40">
        <f t="shared" ref="L244" si="4399">K244+((K248-L248)+(K249-L249))*(K244/SUM(K243:K247))</f>
        <v>0.33333333333333337</v>
      </c>
      <c r="M244" s="40">
        <f t="shared" ref="M244" si="4400">L244+((L248-M248)+(L249-M249))*(L244/SUM(L243:L247))</f>
        <v>0.33333333333333337</v>
      </c>
      <c r="N244" s="40">
        <f t="shared" ref="N244" si="4401">M244+((M248-N248)+(M249-N249))*(M244/SUM(M243:M247))</f>
        <v>0.33333333333333337</v>
      </c>
      <c r="O244" s="40">
        <f t="shared" ref="O244" si="4402">N244+((N248-O248)+(N249-O249))*(N244/SUM(N243:N247))</f>
        <v>0.33333333333333337</v>
      </c>
      <c r="P244" s="40">
        <f t="shared" ref="P244" si="4403">O244+((O248-P248)+(O249-P249))*(O244/SUM(O243:O247))</f>
        <v>0.33333333333333337</v>
      </c>
      <c r="Q244" s="40">
        <f t="shared" ref="Q244" si="4404">P244+((P248-Q248)+(P249-Q249))*(P244/SUM(P243:P247))</f>
        <v>0.33333333333333337</v>
      </c>
      <c r="R244" s="40">
        <f t="shared" ref="R244" si="4405">Q244+((Q248-R248)+(Q249-R249))*(Q244/SUM(Q243:Q247))</f>
        <v>0.33333333333333337</v>
      </c>
      <c r="S244" s="40">
        <f t="shared" ref="S244" si="4406">R244+((R248-S248)+(R249-S249))*(R244/SUM(R243:R247))</f>
        <v>0.33333333333333337</v>
      </c>
      <c r="T244" s="40">
        <f t="shared" ref="T244" si="4407">S244+((S248-T248)+(S249-T249))*(S244/SUM(S243:S247))</f>
        <v>0.33333333333333337</v>
      </c>
      <c r="U244" s="40">
        <f t="shared" ref="U244" si="4408">T244+((T248-U248)+(T249-U249))*(T244/SUM(T243:T247))</f>
        <v>0.33333333333333337</v>
      </c>
      <c r="V244" s="40">
        <f t="shared" ref="V244" si="4409">U244+((U248-V248)+(U249-V249))*(U244/SUM(U243:U247))</f>
        <v>0.33333333333333337</v>
      </c>
      <c r="W244" s="40">
        <f t="shared" ref="W244" si="4410">V244+((V248-W248)+(V249-W249))*(V244/SUM(V243:V247))</f>
        <v>0.33333333333333337</v>
      </c>
      <c r="X244" s="40">
        <f t="shared" ref="X244" si="4411">W244+((W248-X248)+(W249-X249))*(W244/SUM(W243:W247))</f>
        <v>0.33333333333333337</v>
      </c>
      <c r="Y244" s="40">
        <f t="shared" ref="Y244" si="4412">X244+((X248-Y248)+(X249-Y249))*(X244/SUM(X243:X247))</f>
        <v>0.33333333333333337</v>
      </c>
      <c r="Z244" s="40">
        <f t="shared" ref="Z244" si="4413">Y244+((Y248-Z248)+(Y249-Z249))*(Y244/SUM(Y243:Y247))</f>
        <v>0.33333333333333337</v>
      </c>
      <c r="AA244" s="40">
        <f t="shared" ref="AA244" si="4414">Z244+((Z248-AA248)+(Z249-AA249))*(Z244/SUM(Z243:Z247))</f>
        <v>0.33333333333333337</v>
      </c>
      <c r="AB244" s="40">
        <f t="shared" ref="AB244" si="4415">AA244+((AA248-AB248)+(AA249-AB249))*(AA244/SUM(AA243:AA247))</f>
        <v>0.33333333333333337</v>
      </c>
      <c r="AC244" s="40">
        <f t="shared" ref="AC244" si="4416">AB244+((AB248-AC248)+(AB249-AC249))*(AB244/SUM(AB243:AB247))</f>
        <v>0.33333333333333337</v>
      </c>
      <c r="AD244" s="40">
        <f t="shared" ref="AD244" si="4417">AC244+((AC248-AD248)+(AC249-AD249))*(AC244/SUM(AC243:AC247))</f>
        <v>0.33333333333333337</v>
      </c>
      <c r="AE244" s="40">
        <f t="shared" ref="AE244" si="4418">AD244+((AD248-AE248)+(AD249-AE249))*(AD244/SUM(AD243:AD247))</f>
        <v>0.33333333333333337</v>
      </c>
      <c r="AF244" s="40">
        <f t="shared" ref="AF244" si="4419">AE244+((AE248-AF248)+(AE249-AF249))*(AE244/SUM(AE243:AE247))</f>
        <v>0.33333333333333337</v>
      </c>
      <c r="AG244" s="40">
        <f t="shared" ref="AG244" si="4420">AF244+((AF248-AG248)+(AF249-AG249))*(AF244/SUM(AF243:AF247))</f>
        <v>0.33333333333333337</v>
      </c>
      <c r="AH244" s="40">
        <f t="shared" ref="AH244" si="4421">AG244+((AG248-AH248)+(AG249-AH249))*(AG244/SUM(AG243:AG247))</f>
        <v>0.33333333333333337</v>
      </c>
      <c r="AI244" s="40">
        <f t="shared" ref="AI244" si="4422">AH244+((AH248-AI248)+(AH249-AI249))*(AH244/SUM(AH243:AH247))</f>
        <v>0.33333333333333337</v>
      </c>
      <c r="AJ244" s="40">
        <f t="shared" ref="AJ244" si="4423">AI244+((AI248-AJ248)+(AI249-AJ249))*(AI244/SUM(AI243:AI247))</f>
        <v>0.33333333333333337</v>
      </c>
      <c r="AK244" s="40">
        <f t="shared" ref="AK244" si="4424">AJ244+((AJ248-AK248)+(AJ249-AK249))*(AJ244/SUM(AJ243:AJ247))</f>
        <v>0.33333333333333337</v>
      </c>
      <c r="AL244" s="40">
        <f t="shared" ref="AL244" si="4425">AK244+((AK248-AL248)+(AK249-AL249))*(AK244/SUM(AK243:AK247))</f>
        <v>0.33333333333333337</v>
      </c>
      <c r="AM244" s="40">
        <f t="shared" ref="AM244" si="4426">AL244+((AL248-AM248)+(AL249-AM249))*(AL244/SUM(AL243:AL247))</f>
        <v>0.33333333333333337</v>
      </c>
      <c r="AN244" s="40">
        <f t="shared" ref="AN244" si="4427">AM244+((AM248-AN248)+(AM249-AN249))*(AM244/SUM(AM243:AM247))</f>
        <v>0.33333333333333337</v>
      </c>
      <c r="AO244" s="40">
        <f t="shared" ref="AO244" si="4428">AN244+((AN248-AO248)+(AN249-AO249))*(AN244/SUM(AN243:AN247))</f>
        <v>0.33333333333333337</v>
      </c>
      <c r="AP244" s="40">
        <f t="shared" ref="AP244" si="4429">AO244+((AO248-AP248)+(AO249-AP249))*(AO244/SUM(AO243:AO247))</f>
        <v>0.33333333333333337</v>
      </c>
      <c r="AQ244" s="40">
        <f t="shared" ref="AQ244" si="4430">AP244+((AP248-AQ248)+(AP249-AQ249))*(AP244/SUM(AP243:AP247))</f>
        <v>0.33333333333333337</v>
      </c>
      <c r="AR244" s="40">
        <f t="shared" ref="AR244" si="4431">AQ244+((AQ248-AR248)+(AQ249-AR249))*(AQ244/SUM(AQ243:AQ247))</f>
        <v>0.33333333333333337</v>
      </c>
      <c r="AS244" s="41">
        <f t="shared" ref="AS244" si="4432">AR244+((AR248-AS248)+(AR249-AS249))*(AR244/SUM(AR243:AR247))</f>
        <v>0.33333333333333337</v>
      </c>
      <c r="AU244" s="10" cm="1">
        <f t="array" ref="AU244">IF($D244="","",INDEX('Data - CO2'!$B$5:$AP$53,MATCH(Kulturmodeller!$D244,'Data - CO2'!$A$5:$A$53,0),AU$20)*E244)</f>
        <v>0</v>
      </c>
      <c r="AV244" cm="1">
        <f t="array" ref="AV244">IF($D244="","",INDEX('Data - CO2'!$B$5:$AP$53,MATCH(Kulturmodeller!$D244,'Data - CO2'!$A$5:$A$53,0),AV$20)*F244)</f>
        <v>0.26389761202089107</v>
      </c>
      <c r="AW244" cm="1">
        <f t="array" ref="AW244">IF($D244="","",INDEX('Data - CO2'!$B$5:$AP$53,MATCH(Kulturmodeller!$D244,'Data - CO2'!$A$5:$A$53,0),AW$20)*G244)</f>
        <v>1.7593174134726077</v>
      </c>
      <c r="AX244" cm="1">
        <f t="array" ref="AX244">IF($D244="","",INDEX('Data - CO2'!$B$5:$AP$53,MATCH(Kulturmodeller!$D244,'Data - CO2'!$A$5:$A$53,0),AX$20)*H244)</f>
        <v>4.5611932941882412</v>
      </c>
      <c r="AY244" cm="1">
        <f t="array" ref="AY244">IF($D244="","",INDEX('Data - CO2'!$B$5:$AP$53,MATCH(Kulturmodeller!$D244,'Data - CO2'!$A$5:$A$53,0),AY$20)*I244)</f>
        <v>9.448186109389928</v>
      </c>
      <c r="AZ244" cm="1">
        <f t="array" ref="AZ244">IF($D244="","",INDEX('Data - CO2'!$B$5:$AP$53,MATCH(Kulturmodeller!$D244,'Data - CO2'!$A$5:$A$53,0),AZ$20)*J244*$B242)</f>
        <v>25.517741194821685</v>
      </c>
      <c r="BA244" cm="1">
        <f t="array" ref="BA244">IF($D244="","",INDEX('Data - CO2'!$B$5:$AP$53,MATCH(Kulturmodeller!$D244,'Data - CO2'!$A$5:$A$53,0),BA$20)*K244*$B242)</f>
        <v>48.456672181267173</v>
      </c>
      <c r="BB244" cm="1">
        <f t="array" ref="BB244">IF($D244="","",INDEX('Data - CO2'!$B$5:$AP$53,MATCH(Kulturmodeller!$D244,'Data - CO2'!$A$5:$A$53,0),BB$20)*L244*$B242)</f>
        <v>71.452231583036834</v>
      </c>
      <c r="BC244" cm="1">
        <f t="array" ref="BC244">IF($D244="","",INDEX('Data - CO2'!$B$5:$AP$53,MATCH(Kulturmodeller!$D244,'Data - CO2'!$A$5:$A$53,0),BC$20)*M244*$B242)</f>
        <v>80.215722378202443</v>
      </c>
      <c r="BD244" cm="1">
        <f t="array" ref="BD244">IF($D244="","",INDEX('Data - CO2'!$B$5:$AP$53,MATCH(Kulturmodeller!$D244,'Data - CO2'!$A$5:$A$53,0),BD$20)*N244*$B242)</f>
        <v>88.665523107662423</v>
      </c>
      <c r="BE244" cm="1">
        <f t="array" ref="BE244">IF($D244="","",INDEX('Data - CO2'!$B$5:$AP$53,MATCH(Kulturmodeller!$D244,'Data - CO2'!$A$5:$A$53,0),BE$20)*O244*$B242)</f>
        <v>98.094071645879026</v>
      </c>
      <c r="BF244" cm="1">
        <f t="array" ref="BF244">IF($D244="","",INDEX('Data - CO2'!$B$5:$AP$53,MATCH(Kulturmodeller!$D244,'Data - CO2'!$A$5:$A$53,0),BF$20)*P244*$B242)</f>
        <v>107.56849200891824</v>
      </c>
      <c r="BG244" cm="1">
        <f t="array" ref="BG244">IF($D244="","",INDEX('Data - CO2'!$B$5:$AP$53,MATCH(Kulturmodeller!$D244,'Data - CO2'!$A$5:$A$53,0),BG$20)*Q244*$B242)</f>
        <v>117.20370382733195</v>
      </c>
      <c r="BH244" cm="1">
        <f t="array" ref="BH244">IF($D244="","",INDEX('Data - CO2'!$B$5:$AP$53,MATCH(Kulturmodeller!$D244,'Data - CO2'!$A$5:$A$53,0),BH$20)*R244*$B242)</f>
        <v>126.6969128724448</v>
      </c>
      <c r="BI244" cm="1">
        <f t="array" ref="BI244">IF($D244="","",INDEX('Data - CO2'!$B$5:$AP$53,MATCH(Kulturmodeller!$D244,'Data - CO2'!$A$5:$A$53,0),BI$20)*S244*$B242)</f>
        <v>135.69492585901259</v>
      </c>
      <c r="BJ244" cm="1">
        <f t="array" ref="BJ244">IF($D244="","",INDEX('Data - CO2'!$B$5:$AP$53,MATCH(Kulturmodeller!$D244,'Data - CO2'!$A$5:$A$53,0),BJ$20)*T244*$B242)</f>
        <v>144.57219463340684</v>
      </c>
      <c r="BK244" cm="1">
        <f t="array" ref="BK244">IF($D244="","",INDEX('Data - CO2'!$B$5:$AP$53,MATCH(Kulturmodeller!$D244,'Data - CO2'!$A$5:$A$53,0),BK$20)*U244*$B242)</f>
        <v>153.39062040841776</v>
      </c>
      <c r="BL244" cm="1">
        <f t="array" ref="BL244">IF($D244="","",INDEX('Data - CO2'!$B$5:$AP$53,MATCH(Kulturmodeller!$D244,'Data - CO2'!$A$5:$A$53,0),BL$20)*V244*$B242)</f>
        <v>160.0174197935265</v>
      </c>
      <c r="BM244" cm="1">
        <f t="array" ref="BM244">IF($D244="","",INDEX('Data - CO2'!$B$5:$AP$53,MATCH(Kulturmodeller!$D244,'Data - CO2'!$A$5:$A$53,0),BM$20)*W244*$B242)</f>
        <v>163.89798918627596</v>
      </c>
      <c r="BN244" cm="1">
        <f t="array" ref="BN244">IF($D244="","",INDEX('Data - CO2'!$B$5:$AP$53,MATCH(Kulturmodeller!$D244,'Data - CO2'!$A$5:$A$53,0),BN$20)*X244*$B242)</f>
        <v>168.0348125116152</v>
      </c>
      <c r="BO244" cm="1">
        <f t="array" ref="BO244">IF($D244="","",INDEX('Data - CO2'!$B$5:$AP$53,MATCH(Kulturmodeller!$D244,'Data - CO2'!$A$5:$A$53,0),BO$20)*Y244*$B242)</f>
        <v>171.60897925648115</v>
      </c>
      <c r="BP244" cm="1">
        <f t="array" ref="BP244">IF($D244="","",INDEX('Data - CO2'!$B$5:$AP$53,MATCH(Kulturmodeller!$D244,'Data - CO2'!$A$5:$A$53,0),BP$20)*Z244*$B242)</f>
        <v>175.63214017085537</v>
      </c>
      <c r="BQ244" cm="1">
        <f t="array" ref="BQ244">IF($D244="","",INDEX('Data - CO2'!$B$5:$AP$53,MATCH(Kulturmodeller!$D244,'Data - CO2'!$A$5:$A$53,0),BQ$20)*AA244*$B242)</f>
        <v>178.97763515645957</v>
      </c>
      <c r="BR244" cm="1">
        <f t="array" ref="BR244">IF($D244="","",INDEX('Data - CO2'!$B$5:$AP$53,MATCH(Kulturmodeller!$D244,'Data - CO2'!$A$5:$A$53,0),BR$20)*AB244*$B242)</f>
        <v>182.21418679892147</v>
      </c>
      <c r="BS244" cm="1">
        <f t="array" ref="BS244">IF($D244="","",INDEX('Data - CO2'!$B$5:$AP$53,MATCH(Kulturmodeller!$D244,'Data - CO2'!$A$5:$A$53,0),BS$20)*AC244*$B242)</f>
        <v>185.48148860557617</v>
      </c>
      <c r="BT244" cm="1">
        <f t="array" ref="BT244">IF($D244="","",INDEX('Data - CO2'!$B$5:$AP$53,MATCH(Kulturmodeller!$D244,'Data - CO2'!$A$5:$A$53,0),BT$20)*AD244*$B242)</f>
        <v>188.69428814944462</v>
      </c>
      <c r="BU244" cm="1">
        <f t="array" ref="BU244">IF($D244="","",INDEX('Data - CO2'!$B$5:$AP$53,MATCH(Kulturmodeller!$D244,'Data - CO2'!$A$5:$A$53,0),BU$20)*AE244*$B242)</f>
        <v>190.85064598048072</v>
      </c>
      <c r="BV244" cm="1">
        <f t="array" ref="BV244">IF($D244="","",INDEX('Data - CO2'!$B$5:$AP$53,MATCH(Kulturmodeller!$D244,'Data - CO2'!$A$5:$A$53,0),BV$20)*AF244*$B242)</f>
        <v>194.18290095715693</v>
      </c>
      <c r="BW244" cm="1">
        <f t="array" ref="BW244">IF($D244="","",INDEX('Data - CO2'!$B$5:$AP$53,MATCH(Kulturmodeller!$D244,'Data - CO2'!$A$5:$A$53,0),BW$20)*AG244*$B242)</f>
        <v>197.00877150954611</v>
      </c>
      <c r="BX244" cm="1">
        <f t="array" ref="BX244">IF($D244="","",INDEX('Data - CO2'!$B$5:$AP$53,MATCH(Kulturmodeller!$D244,'Data - CO2'!$A$5:$A$53,0),BX$20)*AH244*$B242)</f>
        <v>0.29321956891210127</v>
      </c>
      <c r="BY244" cm="1">
        <f t="array" ref="BY244">IF($D244="","",INDEX('Data - CO2'!$B$5:$AP$53,MATCH(Kulturmodeller!$D244,'Data - CO2'!$A$5:$A$53,0),BY$20)*AI244*$B242)</f>
        <v>1.9547971260806754</v>
      </c>
      <c r="BZ244" cm="1">
        <f t="array" ref="BZ244">IF($D244="","",INDEX('Data - CO2'!$B$5:$AP$53,MATCH(Kulturmodeller!$D244,'Data - CO2'!$A$5:$A$53,0),BZ$20)*AJ244*$B242)</f>
        <v>4.8869928152016877</v>
      </c>
      <c r="CA244" cm="1">
        <f t="array" ref="CA244">IF($D244="","",INDEX('Data - CO2'!$B$5:$AP$53,MATCH(Kulturmodeller!$D244,'Data - CO2'!$A$5:$A$53,0),CA$20)*AK244*$B242)</f>
        <v>9.7739856304033754</v>
      </c>
      <c r="CB244" cm="1">
        <f t="array" ref="CB244">IF($D244="","",INDEX('Data - CO2'!$B$5:$AP$53,MATCH(Kulturmodeller!$D244,'Data - CO2'!$A$5:$A$53,0),CB$20)*AL244*$B242)</f>
        <v>25.517741194821685</v>
      </c>
      <c r="CC244" cm="1">
        <f t="array" ref="CC244">IF($D244="","",INDEX('Data - CO2'!$B$5:$AP$53,MATCH(Kulturmodeller!$D244,'Data - CO2'!$A$5:$A$53,0),CC$20)*AM244*$B242)</f>
        <v>48.456672181267173</v>
      </c>
      <c r="CD244" cm="1">
        <f t="array" ref="CD244">IF($D244="","",INDEX('Data - CO2'!$B$5:$AP$53,MATCH(Kulturmodeller!$D244,'Data - CO2'!$A$5:$A$53,0),CD$20)*AN244*$B242)</f>
        <v>71.452231583036834</v>
      </c>
      <c r="CE244" cm="1">
        <f t="array" ref="CE244">IF($D244="","",INDEX('Data - CO2'!$B$5:$AP$53,MATCH(Kulturmodeller!$D244,'Data - CO2'!$A$5:$A$53,0),CE$20)*AO244*$B242)</f>
        <v>80.215722378202443</v>
      </c>
      <c r="CF244" cm="1">
        <f t="array" ref="CF244">IF($D244="","",INDEX('Data - CO2'!$B$5:$AP$53,MATCH(Kulturmodeller!$D244,'Data - CO2'!$A$5:$A$53,0),CF$20)*AP244*$B242)</f>
        <v>88.665523107662423</v>
      </c>
      <c r="CG244" cm="1">
        <f t="array" ref="CG244">IF($D244="","",INDEX('Data - CO2'!$B$5:$AP$53,MATCH(Kulturmodeller!$D244,'Data - CO2'!$A$5:$A$53,0),CG$20)*AQ244*$B242)</f>
        <v>98.094071645879026</v>
      </c>
      <c r="CH244" cm="1">
        <f t="array" ref="CH244">IF($D244="","",INDEX('Data - CO2'!$B$5:$AP$53,MATCH(Kulturmodeller!$D244,'Data - CO2'!$A$5:$A$53,0),CH$20)*AR244*$B242)</f>
        <v>107.56849200891824</v>
      </c>
      <c r="CI244" s="11" cm="1">
        <f t="array" ref="CI244">IF($D244="","",INDEX('Data - CO2'!$B$5:$AP$53,MATCH(Kulturmodeller!$D244,'Data - CO2'!$A$5:$A$53,0),CI$20)*AS244*$B242)</f>
        <v>117.20370382733195</v>
      </c>
    </row>
    <row r="245" spans="1:87" x14ac:dyDescent="0.3">
      <c r="A245" s="33" t="s">
        <v>83</v>
      </c>
      <c r="B245" s="33"/>
      <c r="C245" s="124" t="str">
        <f>'Katalog over Kulturmodeller '!F91</f>
        <v>NÅL - valgfri</v>
      </c>
      <c r="D245" s="125" t="s">
        <v>277</v>
      </c>
      <c r="E245" s="151">
        <f>'Katalog over Kulturmodeller '!W91</f>
        <v>0.1</v>
      </c>
      <c r="F245" s="40">
        <f>E245+((E248-F248)+(E249-F249))*(E245/SUM(E243:E247))</f>
        <v>0.1</v>
      </c>
      <c r="G245" s="40">
        <f t="shared" ref="G245" si="4433">F245+((F248-G248)+(F249-G249))*(F245/SUM(F243:F247))</f>
        <v>0.1</v>
      </c>
      <c r="H245" s="40">
        <f t="shared" ref="H245" si="4434">G245+((G248-H248)+(G249-H249))*(G245/SUM(G243:G247))</f>
        <v>0.10370370370370371</v>
      </c>
      <c r="I245" s="40">
        <f t="shared" ref="I245" si="4435">H245+((H248-I248)+(H249-I249))*(H245/SUM(H243:H247))</f>
        <v>0.10740740740740742</v>
      </c>
      <c r="J245" s="40">
        <f t="shared" ref="J245" si="4436">I245+((I248-J248)+(I249-J249))*(I245/SUM(I243:I247))</f>
        <v>0.11111111111111113</v>
      </c>
      <c r="K245" s="40">
        <f t="shared" ref="K245" si="4437">J245+((J248-K248)+(J249-K249))*(J245/SUM(J243:J247))</f>
        <v>0.11111111111111113</v>
      </c>
      <c r="L245" s="40">
        <f t="shared" ref="L245" si="4438">K245+((K248-L248)+(K249-L249))*(K245/SUM(K243:K247))</f>
        <v>0.11111111111111113</v>
      </c>
      <c r="M245" s="40">
        <f t="shared" ref="M245" si="4439">L245+((L248-M248)+(L249-M249))*(L245/SUM(L243:L247))</f>
        <v>0.11111111111111113</v>
      </c>
      <c r="N245" s="40">
        <f t="shared" ref="N245" si="4440">M245+((M248-N248)+(M249-N249))*(M245/SUM(M243:M247))</f>
        <v>0.11111111111111113</v>
      </c>
      <c r="O245" s="40">
        <f t="shared" ref="O245" si="4441">N245+((N248-O248)+(N249-O249))*(N245/SUM(N243:N247))</f>
        <v>0.11111111111111113</v>
      </c>
      <c r="P245" s="40">
        <f t="shared" ref="P245" si="4442">O245+((O248-P248)+(O249-P249))*(O245/SUM(O243:O247))</f>
        <v>0.11111111111111113</v>
      </c>
      <c r="Q245" s="40">
        <f t="shared" ref="Q245" si="4443">P245+((P248-Q248)+(P249-Q249))*(P245/SUM(P243:P247))</f>
        <v>0.11111111111111113</v>
      </c>
      <c r="R245" s="40">
        <f t="shared" ref="R245" si="4444">Q245+((Q248-R248)+(Q249-R249))*(Q245/SUM(Q243:Q247))</f>
        <v>0.11111111111111113</v>
      </c>
      <c r="S245" s="40">
        <f t="shared" ref="S245" si="4445">R245+((R248-S248)+(R249-S249))*(R245/SUM(R243:R247))</f>
        <v>0.11111111111111113</v>
      </c>
      <c r="T245" s="40">
        <f t="shared" ref="T245" si="4446">S245+((S248-T248)+(S249-T249))*(S245/SUM(S243:S247))</f>
        <v>0.11111111111111113</v>
      </c>
      <c r="U245" s="40">
        <f t="shared" ref="U245" si="4447">T245+((T248-U248)+(T249-U249))*(T245/SUM(T243:T247))</f>
        <v>0.11111111111111113</v>
      </c>
      <c r="V245" s="40">
        <f t="shared" ref="V245" si="4448">U245+((U248-V248)+(U249-V249))*(U245/SUM(U243:U247))</f>
        <v>0.11111111111111113</v>
      </c>
      <c r="W245" s="40">
        <f t="shared" ref="W245" si="4449">V245+((V248-W248)+(V249-W249))*(V245/SUM(V243:V247))</f>
        <v>0.11111111111111113</v>
      </c>
      <c r="X245" s="40">
        <f t="shared" ref="X245" si="4450">W245+((W248-X248)+(W249-X249))*(W245/SUM(W243:W247))</f>
        <v>0.11111111111111113</v>
      </c>
      <c r="Y245" s="40">
        <f t="shared" ref="Y245" si="4451">X245+((X248-Y248)+(X249-Y249))*(X245/SUM(X243:X247))</f>
        <v>0.11111111111111113</v>
      </c>
      <c r="Z245" s="40">
        <f t="shared" ref="Z245" si="4452">Y245+((Y248-Z248)+(Y249-Z249))*(Y245/SUM(Y243:Y247))</f>
        <v>0.11111111111111113</v>
      </c>
      <c r="AA245" s="40">
        <f t="shared" ref="AA245" si="4453">Z245+((Z248-AA248)+(Z249-AA249))*(Z245/SUM(Z243:Z247))</f>
        <v>0.11111111111111113</v>
      </c>
      <c r="AB245" s="40">
        <f t="shared" ref="AB245" si="4454">AA245+((AA248-AB248)+(AA249-AB249))*(AA245/SUM(AA243:AA247))</f>
        <v>0.11111111111111113</v>
      </c>
      <c r="AC245" s="40">
        <f t="shared" ref="AC245" si="4455">AB245+((AB248-AC248)+(AB249-AC249))*(AB245/SUM(AB243:AB247))</f>
        <v>0.11111111111111113</v>
      </c>
      <c r="AD245" s="40">
        <f t="shared" ref="AD245" si="4456">AC245+((AC248-AD248)+(AC249-AD249))*(AC245/SUM(AC243:AC247))</f>
        <v>0.11111111111111113</v>
      </c>
      <c r="AE245" s="40">
        <f t="shared" ref="AE245" si="4457">AD245+((AD248-AE248)+(AD249-AE249))*(AD245/SUM(AD243:AD247))</f>
        <v>0.11111111111111113</v>
      </c>
      <c r="AF245" s="40">
        <f t="shared" ref="AF245" si="4458">AE245+((AE248-AF248)+(AE249-AF249))*(AE245/SUM(AE243:AE247))</f>
        <v>0.11111111111111113</v>
      </c>
      <c r="AG245" s="40">
        <f t="shared" ref="AG245" si="4459">AF245+((AF248-AG248)+(AF249-AG249))*(AF245/SUM(AF243:AF247))</f>
        <v>0.11111111111111113</v>
      </c>
      <c r="AH245" s="40">
        <f t="shared" ref="AH245" si="4460">AG245+((AG248-AH248)+(AG249-AH249))*(AG245/SUM(AG243:AG247))</f>
        <v>0.11111111111111113</v>
      </c>
      <c r="AI245" s="40">
        <f t="shared" ref="AI245" si="4461">AH245+((AH248-AI248)+(AH249-AI249))*(AH245/SUM(AH243:AH247))</f>
        <v>0.11111111111111113</v>
      </c>
      <c r="AJ245" s="40">
        <f t="shared" ref="AJ245" si="4462">AI245+((AI248-AJ248)+(AI249-AJ249))*(AI245/SUM(AI243:AI247))</f>
        <v>0.11111111111111113</v>
      </c>
      <c r="AK245" s="40">
        <f t="shared" ref="AK245" si="4463">AJ245+((AJ248-AK248)+(AJ249-AK249))*(AJ245/SUM(AJ243:AJ247))</f>
        <v>0.11111111111111113</v>
      </c>
      <c r="AL245" s="40">
        <f t="shared" ref="AL245" si="4464">AK245+((AK248-AL248)+(AK249-AL249))*(AK245/SUM(AK243:AK247))</f>
        <v>0.11111111111111113</v>
      </c>
      <c r="AM245" s="40">
        <f t="shared" ref="AM245" si="4465">AL245+((AL248-AM248)+(AL249-AM249))*(AL245/SUM(AL243:AL247))</f>
        <v>0.11111111111111113</v>
      </c>
      <c r="AN245" s="40">
        <f t="shared" ref="AN245" si="4466">AM245+((AM248-AN248)+(AM249-AN249))*(AM245/SUM(AM243:AM247))</f>
        <v>0.11111111111111113</v>
      </c>
      <c r="AO245" s="40">
        <f t="shared" ref="AO245" si="4467">AN245+((AN248-AO248)+(AN249-AO249))*(AN245/SUM(AN243:AN247))</f>
        <v>0.11111111111111113</v>
      </c>
      <c r="AP245" s="40">
        <f t="shared" ref="AP245" si="4468">AO245+((AO248-AP248)+(AO249-AP249))*(AO245/SUM(AO243:AO247))</f>
        <v>0.11111111111111113</v>
      </c>
      <c r="AQ245" s="40">
        <f t="shared" ref="AQ245" si="4469">AP245+((AP248-AQ248)+(AP249-AQ249))*(AP245/SUM(AP243:AP247))</f>
        <v>0.11111111111111113</v>
      </c>
      <c r="AR245" s="40">
        <f t="shared" ref="AR245" si="4470">AQ245+((AQ248-AR248)+(AQ249-AR249))*(AQ245/SUM(AQ243:AQ247))</f>
        <v>0.11111111111111113</v>
      </c>
      <c r="AS245" s="41">
        <f t="shared" ref="AS245" si="4471">AR245+((AR248-AS248)+(AR249-AS249))*(AR245/SUM(AR243:AR247))</f>
        <v>0.11111111111111113</v>
      </c>
      <c r="AU245" s="10" cm="1">
        <f t="array" ref="AU245">IF($D245="","",INDEX('Data - CO2'!$B$5:$AP$53,MATCH(Kulturmodeller!$D245,'Data - CO2'!$A$5:$A$53,0),AU$20)*E245)</f>
        <v>0</v>
      </c>
      <c r="AV245" cm="1">
        <f t="array" ref="AV245">IF($D245="","",INDEX('Data - CO2'!$B$5:$AP$53,MATCH(Kulturmodeller!$D245,'Data - CO2'!$A$5:$A$53,0),AV$20)*F245)</f>
        <v>0.17604379473808759</v>
      </c>
      <c r="AW245" cm="1">
        <f t="array" ref="AW245">IF($D245="","",INDEX('Data - CO2'!$B$5:$AP$53,MATCH(Kulturmodeller!$D245,'Data - CO2'!$A$5:$A$53,0),AW$20)*G245)</f>
        <v>1.1736252982539175</v>
      </c>
      <c r="AX245" cm="1">
        <f t="array" ref="AX245">IF($D245="","",INDEX('Data - CO2'!$B$5:$AP$53,MATCH(Kulturmodeller!$D245,'Data - CO2'!$A$5:$A$53,0),AX$20)*H245)</f>
        <v>3.0427322547323787</v>
      </c>
      <c r="AY245" cm="1">
        <f t="array" ref="AY245">IF($D245="","",INDEX('Data - CO2'!$B$5:$AP$53,MATCH(Kulturmodeller!$D245,'Data - CO2'!$A$5:$A$53,0),AY$20)*I245)</f>
        <v>6.302802527659928</v>
      </c>
      <c r="AZ245" cm="1">
        <f t="array" ref="AZ245">IF($D245="","",INDEX('Data - CO2'!$B$5:$AP$53,MATCH(Kulturmodeller!$D245,'Data - CO2'!$A$5:$A$53,0),AZ$20)*J245*$B242)</f>
        <v>13.780728179434083</v>
      </c>
      <c r="BA245" cm="1">
        <f t="array" ref="BA245">IF($D245="","",INDEX('Data - CO2'!$B$5:$AP$53,MATCH(Kulturmodeller!$D245,'Data - CO2'!$A$5:$A$53,0),BA$20)*K245*$B242)</f>
        <v>21.811133210562044</v>
      </c>
      <c r="BB245" cm="1">
        <f t="array" ref="BB245">IF($D245="","",INDEX('Data - CO2'!$B$5:$AP$53,MATCH(Kulturmodeller!$D245,'Data - CO2'!$A$5:$A$53,0),BB$20)*L245*$B242)</f>
        <v>27.45293347479539</v>
      </c>
      <c r="BC245" cm="1">
        <f t="array" ref="BC245">IF($D245="","",INDEX('Data - CO2'!$B$5:$AP$53,MATCH(Kulturmodeller!$D245,'Data - CO2'!$A$5:$A$53,0),BC$20)*M245*$B242)</f>
        <v>30.443113202509714</v>
      </c>
      <c r="BD245" cm="1">
        <f t="array" ref="BD245">IF($D245="","",INDEX('Data - CO2'!$B$5:$AP$53,MATCH(Kulturmodeller!$D245,'Data - CO2'!$A$5:$A$53,0),BD$20)*N245*$B242)</f>
        <v>33.264903973475896</v>
      </c>
      <c r="BE245" cm="1">
        <f t="array" ref="BE245">IF($D245="","",INDEX('Data - CO2'!$B$5:$AP$53,MATCH(Kulturmodeller!$D245,'Data - CO2'!$A$5:$A$53,0),BE$20)*O245*$B242)</f>
        <v>35.612814429902109</v>
      </c>
      <c r="BF245" cm="1">
        <f t="array" ref="BF245">IF($D245="","",INDEX('Data - CO2'!$B$5:$AP$53,MATCH(Kulturmodeller!$D245,'Data - CO2'!$A$5:$A$53,0),BF$20)*P245*$B242)</f>
        <v>37.694927132036007</v>
      </c>
      <c r="BG245" cm="1">
        <f t="array" ref="BG245">IF($D245="","",INDEX('Data - CO2'!$B$5:$AP$53,MATCH(Kulturmodeller!$D245,'Data - CO2'!$A$5:$A$53,0),BG$20)*Q245*$B242)</f>
        <v>39.885522217770927</v>
      </c>
      <c r="BH245" cm="1">
        <f t="array" ref="BH245">IF($D245="","",INDEX('Data - CO2'!$B$5:$AP$53,MATCH(Kulturmodeller!$D245,'Data - CO2'!$A$5:$A$53,0),BH$20)*R245*$B242)</f>
        <v>41.650804989959987</v>
      </c>
      <c r="BI245" cm="1">
        <f t="array" ref="BI245">IF($D245="","",INDEX('Data - CO2'!$B$5:$AP$53,MATCH(Kulturmodeller!$D245,'Data - CO2'!$A$5:$A$53,0),BI$20)*S245*$B242)</f>
        <v>42.800676454245476</v>
      </c>
      <c r="BJ245" cm="1">
        <f t="array" ref="BJ245">IF($D245="","",INDEX('Data - CO2'!$B$5:$AP$53,MATCH(Kulturmodeller!$D245,'Data - CO2'!$A$5:$A$53,0),BJ$20)*T245*$B242)</f>
        <v>44.059331287598638</v>
      </c>
      <c r="BK245" cm="1">
        <f t="array" ref="BK245">IF($D245="","",INDEX('Data - CO2'!$B$5:$AP$53,MATCH(Kulturmodeller!$D245,'Data - CO2'!$A$5:$A$53,0),BK$20)*U245*$B242)</f>
        <v>44.783242094539212</v>
      </c>
      <c r="BL245" cm="1">
        <f t="array" ref="BL245">IF($D245="","",INDEX('Data - CO2'!$B$5:$AP$53,MATCH(Kulturmodeller!$D245,'Data - CO2'!$A$5:$A$53,0),BL$20)*V245*$B242)</f>
        <v>0.1956042163756529</v>
      </c>
      <c r="BM245" cm="1">
        <f t="array" ref="BM245">IF($D245="","",INDEX('Data - CO2'!$B$5:$AP$53,MATCH(Kulturmodeller!$D245,'Data - CO2'!$A$5:$A$53,0),BM$20)*W245*$B242)</f>
        <v>1.3040281091710195</v>
      </c>
      <c r="BN245" cm="1">
        <f t="array" ref="BN245">IF($D245="","",INDEX('Data - CO2'!$B$5:$AP$53,MATCH(Kulturmodeller!$D245,'Data - CO2'!$A$5:$A$53,0),BN$20)*X245*$B242)</f>
        <v>3.2600702729275493</v>
      </c>
      <c r="BO245" cm="1">
        <f t="array" ref="BO245">IF($D245="","",INDEX('Data - CO2'!$B$5:$AP$53,MATCH(Kulturmodeller!$D245,'Data - CO2'!$A$5:$A$53,0),BO$20)*Y245*$B242)</f>
        <v>6.5201405458550985</v>
      </c>
      <c r="BP245" cm="1">
        <f t="array" ref="BP245">IF($D245="","",INDEX('Data - CO2'!$B$5:$AP$53,MATCH(Kulturmodeller!$D245,'Data - CO2'!$A$5:$A$53,0),BP$20)*Z245*$B242)</f>
        <v>13.780728179434083</v>
      </c>
      <c r="BQ245" cm="1">
        <f t="array" ref="BQ245">IF($D245="","",INDEX('Data - CO2'!$B$5:$AP$53,MATCH(Kulturmodeller!$D245,'Data - CO2'!$A$5:$A$53,0),BQ$20)*AA245*$B242)</f>
        <v>21.811133210562044</v>
      </c>
      <c r="BR245" cm="1">
        <f t="array" ref="BR245">IF($D245="","",INDEX('Data - CO2'!$B$5:$AP$53,MATCH(Kulturmodeller!$D245,'Data - CO2'!$A$5:$A$53,0),BR$20)*AB245*$B242)</f>
        <v>27.45293347479539</v>
      </c>
      <c r="BS245" cm="1">
        <f t="array" ref="BS245">IF($D245="","",INDEX('Data - CO2'!$B$5:$AP$53,MATCH(Kulturmodeller!$D245,'Data - CO2'!$A$5:$A$53,0),BS$20)*AC245*$B242)</f>
        <v>30.443113202509714</v>
      </c>
      <c r="BT245" cm="1">
        <f t="array" ref="BT245">IF($D245="","",INDEX('Data - CO2'!$B$5:$AP$53,MATCH(Kulturmodeller!$D245,'Data - CO2'!$A$5:$A$53,0),BT$20)*AD245*$B242)</f>
        <v>33.264903973475896</v>
      </c>
      <c r="BU245" cm="1">
        <f t="array" ref="BU245">IF($D245="","",INDEX('Data - CO2'!$B$5:$AP$53,MATCH(Kulturmodeller!$D245,'Data - CO2'!$A$5:$A$53,0),BU$20)*AE245*$B242)</f>
        <v>35.612814429902109</v>
      </c>
      <c r="BV245" cm="1">
        <f t="array" ref="BV245">IF($D245="","",INDEX('Data - CO2'!$B$5:$AP$53,MATCH(Kulturmodeller!$D245,'Data - CO2'!$A$5:$A$53,0),BV$20)*AF245*$B242)</f>
        <v>37.694927132036007</v>
      </c>
      <c r="BW245" cm="1">
        <f t="array" ref="BW245">IF($D245="","",INDEX('Data - CO2'!$B$5:$AP$53,MATCH(Kulturmodeller!$D245,'Data - CO2'!$A$5:$A$53,0),BW$20)*AG245*$B242)</f>
        <v>39.885522217770927</v>
      </c>
      <c r="BX245" cm="1">
        <f t="array" ref="BX245">IF($D245="","",INDEX('Data - CO2'!$B$5:$AP$53,MATCH(Kulturmodeller!$D245,'Data - CO2'!$A$5:$A$53,0),BX$20)*AH245*$B242)</f>
        <v>41.650804989959987</v>
      </c>
      <c r="BY245" cm="1">
        <f t="array" ref="BY245">IF($D245="","",INDEX('Data - CO2'!$B$5:$AP$53,MATCH(Kulturmodeller!$D245,'Data - CO2'!$A$5:$A$53,0),BY$20)*AI245*$B242)</f>
        <v>42.800676454245476</v>
      </c>
      <c r="BZ245" cm="1">
        <f t="array" ref="BZ245">IF($D245="","",INDEX('Data - CO2'!$B$5:$AP$53,MATCH(Kulturmodeller!$D245,'Data - CO2'!$A$5:$A$53,0),BZ$20)*AJ245*$B242)</f>
        <v>44.059331287598638</v>
      </c>
      <c r="CA245" cm="1">
        <f t="array" ref="CA245">IF($D245="","",INDEX('Data - CO2'!$B$5:$AP$53,MATCH(Kulturmodeller!$D245,'Data - CO2'!$A$5:$A$53,0),CA$20)*AK245*$B242)</f>
        <v>44.783242094539212</v>
      </c>
      <c r="CB245" cm="1">
        <f t="array" ref="CB245">IF($D245="","",INDEX('Data - CO2'!$B$5:$AP$53,MATCH(Kulturmodeller!$D245,'Data - CO2'!$A$5:$A$53,0),CB$20)*AL245*$B242)</f>
        <v>0.1956042163756529</v>
      </c>
      <c r="CC245" cm="1">
        <f t="array" ref="CC245">IF($D245="","",INDEX('Data - CO2'!$B$5:$AP$53,MATCH(Kulturmodeller!$D245,'Data - CO2'!$A$5:$A$53,0),CC$20)*AM245*$B242)</f>
        <v>1.3040281091710195</v>
      </c>
      <c r="CD245" cm="1">
        <f t="array" ref="CD245">IF($D245="","",INDEX('Data - CO2'!$B$5:$AP$53,MATCH(Kulturmodeller!$D245,'Data - CO2'!$A$5:$A$53,0),CD$20)*AN245*$B242)</f>
        <v>3.2600702729275493</v>
      </c>
      <c r="CE245" cm="1">
        <f t="array" ref="CE245">IF($D245="","",INDEX('Data - CO2'!$B$5:$AP$53,MATCH(Kulturmodeller!$D245,'Data - CO2'!$A$5:$A$53,0),CE$20)*AO245*$B242)</f>
        <v>6.5201405458550985</v>
      </c>
      <c r="CF245" cm="1">
        <f t="array" ref="CF245">IF($D245="","",INDEX('Data - CO2'!$B$5:$AP$53,MATCH(Kulturmodeller!$D245,'Data - CO2'!$A$5:$A$53,0),CF$20)*AP245*$B242)</f>
        <v>13.780728179434083</v>
      </c>
      <c r="CG245" cm="1">
        <f t="array" ref="CG245">IF($D245="","",INDEX('Data - CO2'!$B$5:$AP$53,MATCH(Kulturmodeller!$D245,'Data - CO2'!$A$5:$A$53,0),CG$20)*AQ245*$B242)</f>
        <v>21.811133210562044</v>
      </c>
      <c r="CH245" cm="1">
        <f t="array" ref="CH245">IF($D245="","",INDEX('Data - CO2'!$B$5:$AP$53,MATCH(Kulturmodeller!$D245,'Data - CO2'!$A$5:$A$53,0),CH$20)*AR245*$B242)</f>
        <v>27.45293347479539</v>
      </c>
      <c r="CI245" s="11" cm="1">
        <f t="array" ref="CI245">IF($D245="","",INDEX('Data - CO2'!$B$5:$AP$53,MATCH(Kulturmodeller!$D245,'Data - CO2'!$A$5:$A$53,0),CI$20)*AS245*$B242)</f>
        <v>30.443113202509714</v>
      </c>
    </row>
    <row r="246" spans="1:87" x14ac:dyDescent="0.3">
      <c r="A246" s="33" t="s">
        <v>84</v>
      </c>
      <c r="B246" s="33"/>
      <c r="C246" s="124" t="str">
        <f>'Katalog over Kulturmodeller '!F92</f>
        <v>Juletræer (NGR)</v>
      </c>
      <c r="D246" s="125" t="s">
        <v>634</v>
      </c>
      <c r="E246" s="151">
        <f>'Katalog over Kulturmodeller '!W92</f>
        <v>0</v>
      </c>
      <c r="F246" s="40">
        <f>E246+((E248-F248)+(E249-F249))*(E246/SUM(E243:E247))</f>
        <v>0</v>
      </c>
      <c r="G246" s="40">
        <f t="shared" ref="G246" si="4472">F246+((F248-G248)+(F249-G249))*(F246/SUM(F243:F247))</f>
        <v>0</v>
      </c>
      <c r="H246" s="40">
        <f t="shared" ref="H246" si="4473">G246+((G248-H248)+(G249-H249))*(G246/SUM(G243:G247))</f>
        <v>0</v>
      </c>
      <c r="I246" s="40">
        <f t="shared" ref="I246" si="4474">H246+((H248-I248)+(H249-I249))*(H246/SUM(H243:H247))</f>
        <v>0</v>
      </c>
      <c r="J246" s="40">
        <f t="shared" ref="J246" si="4475">I246+((I248-J248)+(I249-J249))*(I246/SUM(I243:I247))</f>
        <v>0</v>
      </c>
      <c r="K246" s="40">
        <f t="shared" ref="K246" si="4476">J246+((J248-K248)+(J249-K249))*(J246/SUM(J243:J247))</f>
        <v>0</v>
      </c>
      <c r="L246" s="40">
        <f t="shared" ref="L246" si="4477">K246+((K248-L248)+(K249-L249))*(K246/SUM(K243:K247))</f>
        <v>0</v>
      </c>
      <c r="M246" s="40">
        <f t="shared" ref="M246" si="4478">L246+((L248-M248)+(L249-M249))*(L246/SUM(L243:L247))</f>
        <v>0</v>
      </c>
      <c r="N246" s="40">
        <f t="shared" ref="N246" si="4479">M246+((M248-N248)+(M249-N249))*(M246/SUM(M243:M247))</f>
        <v>0</v>
      </c>
      <c r="O246" s="40">
        <f t="shared" ref="O246" si="4480">N246+((N248-O248)+(N249-O249))*(N246/SUM(N243:N247))</f>
        <v>0</v>
      </c>
      <c r="P246" s="40">
        <f t="shared" ref="P246" si="4481">O246+((O248-P248)+(O249-P249))*(O246/SUM(O243:O247))</f>
        <v>0</v>
      </c>
      <c r="Q246" s="40">
        <f t="shared" ref="Q246" si="4482">P246+((P248-Q248)+(P249-Q249))*(P246/SUM(P243:P247))</f>
        <v>0</v>
      </c>
      <c r="R246" s="40">
        <f t="shared" ref="R246" si="4483">Q246+((Q248-R248)+(Q249-R249))*(Q246/SUM(Q243:Q247))</f>
        <v>0</v>
      </c>
      <c r="S246" s="40">
        <f t="shared" ref="S246" si="4484">R246+((R248-S248)+(R249-S249))*(R246/SUM(R243:R247))</f>
        <v>0</v>
      </c>
      <c r="T246" s="40">
        <f t="shared" ref="T246" si="4485">S246+((S248-T248)+(S249-T249))*(S246/SUM(S243:S247))</f>
        <v>0</v>
      </c>
      <c r="U246" s="40">
        <f t="shared" ref="U246" si="4486">T246+((T248-U248)+(T249-U249))*(T246/SUM(T243:T247))</f>
        <v>0</v>
      </c>
      <c r="V246" s="40">
        <f t="shared" ref="V246" si="4487">U246+((U248-V248)+(U249-V249))*(U246/SUM(U243:U247))</f>
        <v>0</v>
      </c>
      <c r="W246" s="40">
        <f t="shared" ref="W246" si="4488">V246+((V248-W248)+(V249-W249))*(V246/SUM(V243:V247))</f>
        <v>0</v>
      </c>
      <c r="X246" s="40">
        <f t="shared" ref="X246" si="4489">W246+((W248-X248)+(W249-X249))*(W246/SUM(W243:W247))</f>
        <v>0</v>
      </c>
      <c r="Y246" s="40">
        <f t="shared" ref="Y246" si="4490">X246+((X248-Y248)+(X249-Y249))*(X246/SUM(X243:X247))</f>
        <v>0</v>
      </c>
      <c r="Z246" s="40">
        <f t="shared" ref="Z246" si="4491">Y246+((Y248-Z248)+(Y249-Z249))*(Y246/SUM(Y243:Y247))</f>
        <v>0</v>
      </c>
      <c r="AA246" s="40">
        <f t="shared" ref="AA246" si="4492">Z246+((Z248-AA248)+(Z249-AA249))*(Z246/SUM(Z243:Z247))</f>
        <v>0</v>
      </c>
      <c r="AB246" s="40">
        <f t="shared" ref="AB246" si="4493">AA246+((AA248-AB248)+(AA249-AB249))*(AA246/SUM(AA243:AA247))</f>
        <v>0</v>
      </c>
      <c r="AC246" s="40">
        <f t="shared" ref="AC246" si="4494">AB246+((AB248-AC248)+(AB249-AC249))*(AB246/SUM(AB243:AB247))</f>
        <v>0</v>
      </c>
      <c r="AD246" s="40">
        <f t="shared" ref="AD246" si="4495">AC246+((AC248-AD248)+(AC249-AD249))*(AC246/SUM(AC243:AC247))</f>
        <v>0</v>
      </c>
      <c r="AE246" s="40">
        <f t="shared" ref="AE246" si="4496">AD246+((AD248-AE248)+(AD249-AE249))*(AD246/SUM(AD243:AD247))</f>
        <v>0</v>
      </c>
      <c r="AF246" s="40">
        <f t="shared" ref="AF246" si="4497">AE246+((AE248-AF248)+(AE249-AF249))*(AE246/SUM(AE243:AE247))</f>
        <v>0</v>
      </c>
      <c r="AG246" s="40">
        <f t="shared" ref="AG246" si="4498">AF246+((AF248-AG248)+(AF249-AG249))*(AF246/SUM(AF243:AF247))</f>
        <v>0</v>
      </c>
      <c r="AH246" s="40">
        <f t="shared" ref="AH246" si="4499">AG246+((AG248-AH248)+(AG249-AH249))*(AG246/SUM(AG243:AG247))</f>
        <v>0</v>
      </c>
      <c r="AI246" s="40">
        <f t="shared" ref="AI246" si="4500">AH246+((AH248-AI248)+(AH249-AI249))*(AH246/SUM(AH243:AH247))</f>
        <v>0</v>
      </c>
      <c r="AJ246" s="40">
        <f t="shared" ref="AJ246" si="4501">AI246+((AI248-AJ248)+(AI249-AJ249))*(AI246/SUM(AI243:AI247))</f>
        <v>0</v>
      </c>
      <c r="AK246" s="40">
        <f t="shared" ref="AK246" si="4502">AJ246+((AJ248-AK248)+(AJ249-AK249))*(AJ246/SUM(AJ243:AJ247))</f>
        <v>0</v>
      </c>
      <c r="AL246" s="40">
        <f t="shared" ref="AL246" si="4503">AK246+((AK248-AL248)+(AK249-AL249))*(AK246/SUM(AK243:AK247))</f>
        <v>0</v>
      </c>
      <c r="AM246" s="40">
        <f t="shared" ref="AM246" si="4504">AL246+((AL248-AM248)+(AL249-AM249))*(AL246/SUM(AL243:AL247))</f>
        <v>0</v>
      </c>
      <c r="AN246" s="40">
        <f t="shared" ref="AN246" si="4505">AM246+((AM248-AN248)+(AM249-AN249))*(AM246/SUM(AM243:AM247))</f>
        <v>0</v>
      </c>
      <c r="AO246" s="40">
        <f t="shared" ref="AO246" si="4506">AN246+((AN248-AO248)+(AN249-AO249))*(AN246/SUM(AN243:AN247))</f>
        <v>0</v>
      </c>
      <c r="AP246" s="40">
        <f t="shared" ref="AP246" si="4507">AO246+((AO248-AP248)+(AO249-AP249))*(AO246/SUM(AO243:AO247))</f>
        <v>0</v>
      </c>
      <c r="AQ246" s="40">
        <f t="shared" ref="AQ246" si="4508">AP246+((AP248-AQ248)+(AP249-AQ249))*(AP246/SUM(AP243:AP247))</f>
        <v>0</v>
      </c>
      <c r="AR246" s="40">
        <f t="shared" ref="AR246" si="4509">AQ246+((AQ248-AR248)+(AQ249-AR249))*(AQ246/SUM(AQ243:AQ247))</f>
        <v>0</v>
      </c>
      <c r="AS246" s="41">
        <f t="shared" ref="AS246" si="4510">AR246+((AR248-AS248)+(AR249-AS249))*(AR246/SUM(AR243:AR247))</f>
        <v>0</v>
      </c>
      <c r="AU246" s="10" cm="1">
        <f t="array" ref="AU246">IF($D246="","",INDEX('Data - CO2'!$B$5:$AP$53,MATCH(Kulturmodeller!$D246,'Data - CO2'!$A$5:$A$53,0),AU$20)*E246)</f>
        <v>0</v>
      </c>
      <c r="AV246" cm="1">
        <f t="array" ref="AV246">IF($D246="","",INDEX('Data - CO2'!$B$5:$AP$53,MATCH(Kulturmodeller!$D246,'Data - CO2'!$A$5:$A$53,0),AV$20)*F246)</f>
        <v>0</v>
      </c>
      <c r="AW246" cm="1">
        <f t="array" ref="AW246">IF($D246="","",INDEX('Data - CO2'!$B$5:$AP$53,MATCH(Kulturmodeller!$D246,'Data - CO2'!$A$5:$A$53,0),AW$20)*G246)</f>
        <v>0</v>
      </c>
      <c r="AX246" cm="1">
        <f t="array" ref="AX246">IF($D246="","",INDEX('Data - CO2'!$B$5:$AP$53,MATCH(Kulturmodeller!$D246,'Data - CO2'!$A$5:$A$53,0),AX$20)*H246)</f>
        <v>0</v>
      </c>
      <c r="AY246" cm="1">
        <f t="array" ref="AY246">IF($D246="","",INDEX('Data - CO2'!$B$5:$AP$53,MATCH(Kulturmodeller!$D246,'Data - CO2'!$A$5:$A$53,0),AY$20)*I246)</f>
        <v>0</v>
      </c>
      <c r="AZ246" cm="1">
        <f t="array" ref="AZ246">IF($D246="","",INDEX('Data - CO2'!$B$5:$AP$53,MATCH(Kulturmodeller!$D246,'Data - CO2'!$A$5:$A$53,0),AZ$20)*J246*$B242)</f>
        <v>0</v>
      </c>
      <c r="BA246" cm="1">
        <f t="array" ref="BA246">IF($D246="","",INDEX('Data - CO2'!$B$5:$AP$53,MATCH(Kulturmodeller!$D246,'Data - CO2'!$A$5:$A$53,0),BA$20)*K246*$B242)</f>
        <v>0</v>
      </c>
      <c r="BB246" cm="1">
        <f t="array" ref="BB246">IF($D246="","",INDEX('Data - CO2'!$B$5:$AP$53,MATCH(Kulturmodeller!$D246,'Data - CO2'!$A$5:$A$53,0),BB$20)*L246*$B242)</f>
        <v>0</v>
      </c>
      <c r="BC246" cm="1">
        <f t="array" ref="BC246">IF($D246="","",INDEX('Data - CO2'!$B$5:$AP$53,MATCH(Kulturmodeller!$D246,'Data - CO2'!$A$5:$A$53,0),BC$20)*M246*$B242)</f>
        <v>0</v>
      </c>
      <c r="BD246" cm="1">
        <f t="array" ref="BD246">IF($D246="","",INDEX('Data - CO2'!$B$5:$AP$53,MATCH(Kulturmodeller!$D246,'Data - CO2'!$A$5:$A$53,0),BD$20)*N246*$B242)</f>
        <v>0</v>
      </c>
      <c r="BE246" cm="1">
        <f t="array" ref="BE246">IF($D246="","",INDEX('Data - CO2'!$B$5:$AP$53,MATCH(Kulturmodeller!$D246,'Data - CO2'!$A$5:$A$53,0),BE$20)*O246*$B242)</f>
        <v>0</v>
      </c>
      <c r="BF246" cm="1">
        <f t="array" ref="BF246">IF($D246="","",INDEX('Data - CO2'!$B$5:$AP$53,MATCH(Kulturmodeller!$D246,'Data - CO2'!$A$5:$A$53,0),BF$20)*P246*$B242)</f>
        <v>0</v>
      </c>
      <c r="BG246" cm="1">
        <f t="array" ref="BG246">IF($D246="","",INDEX('Data - CO2'!$B$5:$AP$53,MATCH(Kulturmodeller!$D246,'Data - CO2'!$A$5:$A$53,0),BG$20)*Q246*$B242)</f>
        <v>0</v>
      </c>
      <c r="BH246" cm="1">
        <f t="array" ref="BH246">IF($D246="","",INDEX('Data - CO2'!$B$5:$AP$53,MATCH(Kulturmodeller!$D246,'Data - CO2'!$A$5:$A$53,0),BH$20)*R246*$B242)</f>
        <v>0</v>
      </c>
      <c r="BI246" cm="1">
        <f t="array" ref="BI246">IF($D246="","",INDEX('Data - CO2'!$B$5:$AP$53,MATCH(Kulturmodeller!$D246,'Data - CO2'!$A$5:$A$53,0),BI$20)*S246*$B242)</f>
        <v>0</v>
      </c>
      <c r="BJ246" cm="1">
        <f t="array" ref="BJ246">IF($D246="","",INDEX('Data - CO2'!$B$5:$AP$53,MATCH(Kulturmodeller!$D246,'Data - CO2'!$A$5:$A$53,0),BJ$20)*T246*$B242)</f>
        <v>0</v>
      </c>
      <c r="BK246" cm="1">
        <f t="array" ref="BK246">IF($D246="","",INDEX('Data - CO2'!$B$5:$AP$53,MATCH(Kulturmodeller!$D246,'Data - CO2'!$A$5:$A$53,0),BK$20)*U246*$B242)</f>
        <v>0</v>
      </c>
      <c r="BL246" cm="1">
        <f t="array" ref="BL246">IF($D246="","",INDEX('Data - CO2'!$B$5:$AP$53,MATCH(Kulturmodeller!$D246,'Data - CO2'!$A$5:$A$53,0),BL$20)*V246*$B242)</f>
        <v>0</v>
      </c>
      <c r="BM246" cm="1">
        <f t="array" ref="BM246">IF($D246="","",INDEX('Data - CO2'!$B$5:$AP$53,MATCH(Kulturmodeller!$D246,'Data - CO2'!$A$5:$A$53,0),BM$20)*W246*$B242)</f>
        <v>0</v>
      </c>
      <c r="BN246" cm="1">
        <f t="array" ref="BN246">IF($D246="","",INDEX('Data - CO2'!$B$5:$AP$53,MATCH(Kulturmodeller!$D246,'Data - CO2'!$A$5:$A$53,0),BN$20)*X246*$B242)</f>
        <v>0</v>
      </c>
      <c r="BO246" cm="1">
        <f t="array" ref="BO246">IF($D246="","",INDEX('Data - CO2'!$B$5:$AP$53,MATCH(Kulturmodeller!$D246,'Data - CO2'!$A$5:$A$53,0),BO$20)*Y246*$B242)</f>
        <v>0</v>
      </c>
      <c r="BP246" cm="1">
        <f t="array" ref="BP246">IF($D246="","",INDEX('Data - CO2'!$B$5:$AP$53,MATCH(Kulturmodeller!$D246,'Data - CO2'!$A$5:$A$53,0),BP$20)*Z246*$B242)</f>
        <v>0</v>
      </c>
      <c r="BQ246" cm="1">
        <f t="array" ref="BQ246">IF($D246="","",INDEX('Data - CO2'!$B$5:$AP$53,MATCH(Kulturmodeller!$D246,'Data - CO2'!$A$5:$A$53,0),BQ$20)*AA246*$B242)</f>
        <v>0</v>
      </c>
      <c r="BR246" cm="1">
        <f t="array" ref="BR246">IF($D246="","",INDEX('Data - CO2'!$B$5:$AP$53,MATCH(Kulturmodeller!$D246,'Data - CO2'!$A$5:$A$53,0),BR$20)*AB246*$B242)</f>
        <v>0</v>
      </c>
      <c r="BS246" cm="1">
        <f t="array" ref="BS246">IF($D246="","",INDEX('Data - CO2'!$B$5:$AP$53,MATCH(Kulturmodeller!$D246,'Data - CO2'!$A$5:$A$53,0),BS$20)*AC246*$B242)</f>
        <v>0</v>
      </c>
      <c r="BT246" cm="1">
        <f t="array" ref="BT246">IF($D246="","",INDEX('Data - CO2'!$B$5:$AP$53,MATCH(Kulturmodeller!$D246,'Data - CO2'!$A$5:$A$53,0),BT$20)*AD246*$B242)</f>
        <v>0</v>
      </c>
      <c r="BU246" cm="1">
        <f t="array" ref="BU246">IF($D246="","",INDEX('Data - CO2'!$B$5:$AP$53,MATCH(Kulturmodeller!$D246,'Data - CO2'!$A$5:$A$53,0),BU$20)*AE246*$B242)</f>
        <v>0</v>
      </c>
      <c r="BV246" cm="1">
        <f t="array" ref="BV246">IF($D246="","",INDEX('Data - CO2'!$B$5:$AP$53,MATCH(Kulturmodeller!$D246,'Data - CO2'!$A$5:$A$53,0),BV$20)*AF246*$B242)</f>
        <v>0</v>
      </c>
      <c r="BW246" cm="1">
        <f t="array" ref="BW246">IF($D246="","",INDEX('Data - CO2'!$B$5:$AP$53,MATCH(Kulturmodeller!$D246,'Data - CO2'!$A$5:$A$53,0),BW$20)*AG246*$B242)</f>
        <v>0</v>
      </c>
      <c r="BX246" cm="1">
        <f t="array" ref="BX246">IF($D246="","",INDEX('Data - CO2'!$B$5:$AP$53,MATCH(Kulturmodeller!$D246,'Data - CO2'!$A$5:$A$53,0),BX$20)*AH246*$B242)</f>
        <v>0</v>
      </c>
      <c r="BY246" cm="1">
        <f t="array" ref="BY246">IF($D246="","",INDEX('Data - CO2'!$B$5:$AP$53,MATCH(Kulturmodeller!$D246,'Data - CO2'!$A$5:$A$53,0),BY$20)*AI246*$B242)</f>
        <v>0</v>
      </c>
      <c r="BZ246" cm="1">
        <f t="array" ref="BZ246">IF($D246="","",INDEX('Data - CO2'!$B$5:$AP$53,MATCH(Kulturmodeller!$D246,'Data - CO2'!$A$5:$A$53,0),BZ$20)*AJ246*$B242)</f>
        <v>0</v>
      </c>
      <c r="CA246" cm="1">
        <f t="array" ref="CA246">IF($D246="","",INDEX('Data - CO2'!$B$5:$AP$53,MATCH(Kulturmodeller!$D246,'Data - CO2'!$A$5:$A$53,0),CA$20)*AK246*$B242)</f>
        <v>0</v>
      </c>
      <c r="CB246" cm="1">
        <f t="array" ref="CB246">IF($D246="","",INDEX('Data - CO2'!$B$5:$AP$53,MATCH(Kulturmodeller!$D246,'Data - CO2'!$A$5:$A$53,0),CB$20)*AL246*$B242)</f>
        <v>0</v>
      </c>
      <c r="CC246" cm="1">
        <f t="array" ref="CC246">IF($D246="","",INDEX('Data - CO2'!$B$5:$AP$53,MATCH(Kulturmodeller!$D246,'Data - CO2'!$A$5:$A$53,0),CC$20)*AM246*$B242)</f>
        <v>0</v>
      </c>
      <c r="CD246" cm="1">
        <f t="array" ref="CD246">IF($D246="","",INDEX('Data - CO2'!$B$5:$AP$53,MATCH(Kulturmodeller!$D246,'Data - CO2'!$A$5:$A$53,0),CD$20)*AN246*$B242)</f>
        <v>0</v>
      </c>
      <c r="CE246" cm="1">
        <f t="array" ref="CE246">IF($D246="","",INDEX('Data - CO2'!$B$5:$AP$53,MATCH(Kulturmodeller!$D246,'Data - CO2'!$A$5:$A$53,0),CE$20)*AO246*$B242)</f>
        <v>0</v>
      </c>
      <c r="CF246" cm="1">
        <f t="array" ref="CF246">IF($D246="","",INDEX('Data - CO2'!$B$5:$AP$53,MATCH(Kulturmodeller!$D246,'Data - CO2'!$A$5:$A$53,0),CF$20)*AP246*$B242)</f>
        <v>0</v>
      </c>
      <c r="CG246" cm="1">
        <f t="array" ref="CG246">IF($D246="","",INDEX('Data - CO2'!$B$5:$AP$53,MATCH(Kulturmodeller!$D246,'Data - CO2'!$A$5:$A$53,0),CG$20)*AQ246*$B242)</f>
        <v>0</v>
      </c>
      <c r="CH246" cm="1">
        <f t="array" ref="CH246">IF($D246="","",INDEX('Data - CO2'!$B$5:$AP$53,MATCH(Kulturmodeller!$D246,'Data - CO2'!$A$5:$A$53,0),CH$20)*AR246*$B242)</f>
        <v>0</v>
      </c>
      <c r="CI246" s="11" cm="1">
        <f t="array" ref="CI246">IF($D246="","",INDEX('Data - CO2'!$B$5:$AP$53,MATCH(Kulturmodeller!$D246,'Data - CO2'!$A$5:$A$53,0),CI$20)*AS246*$B242)</f>
        <v>0</v>
      </c>
    </row>
    <row r="247" spans="1:87" x14ac:dyDescent="0.3">
      <c r="A247" s="42" t="s">
        <v>85</v>
      </c>
      <c r="B247" s="42"/>
      <c r="C247" s="124">
        <f>'Katalog over Kulturmodeller '!F93</f>
        <v>0</v>
      </c>
      <c r="D247" s="129"/>
      <c r="E247" s="140">
        <f>'Katalog over Kulturmodeller '!W93</f>
        <v>0</v>
      </c>
      <c r="F247" s="46">
        <f>E247+((E248-F248)+(E249-F249))*(E247/SUM(E243:E247))</f>
        <v>0</v>
      </c>
      <c r="G247" s="46">
        <f t="shared" ref="G247" si="4511">F247+((F248-G248)+(F249-G249))*(F247/SUM(F243:F247))</f>
        <v>0</v>
      </c>
      <c r="H247" s="46">
        <f t="shared" ref="H247" si="4512">G247+((G248-H248)+(G249-H249))*(G247/SUM(G243:G247))</f>
        <v>0</v>
      </c>
      <c r="I247" s="46">
        <f t="shared" ref="I247" si="4513">H247+((H248-I248)+(H249-I249))*(H247/SUM(H243:H247))</f>
        <v>0</v>
      </c>
      <c r="J247" s="46">
        <f t="shared" ref="J247" si="4514">I247+((I248-J248)+(I249-J249))*(I247/SUM(I243:I247))</f>
        <v>0</v>
      </c>
      <c r="K247" s="46">
        <f t="shared" ref="K247" si="4515">J247+((J248-K248)+(J249-K249))*(J247/SUM(J243:J247))</f>
        <v>0</v>
      </c>
      <c r="L247" s="46">
        <f t="shared" ref="L247" si="4516">K247+((K248-L248)+(K249-L249))*(K247/SUM(K243:K247))</f>
        <v>0</v>
      </c>
      <c r="M247" s="46">
        <f t="shared" ref="M247" si="4517">L247+((L248-M248)+(L249-M249))*(L247/SUM(L243:L247))</f>
        <v>0</v>
      </c>
      <c r="N247" s="46">
        <f t="shared" ref="N247" si="4518">M247+((M248-N248)+(M249-N249))*(M247/SUM(M243:M247))</f>
        <v>0</v>
      </c>
      <c r="O247" s="46">
        <f t="shared" ref="O247" si="4519">N247+((N248-O248)+(N249-O249))*(N247/SUM(N243:N247))</f>
        <v>0</v>
      </c>
      <c r="P247" s="46">
        <f t="shared" ref="P247" si="4520">O247+((O248-P248)+(O249-P249))*(O247/SUM(O243:O247))</f>
        <v>0</v>
      </c>
      <c r="Q247" s="46">
        <f t="shared" ref="Q247" si="4521">P247+((P248-Q248)+(P249-Q249))*(P247/SUM(P243:P247))</f>
        <v>0</v>
      </c>
      <c r="R247" s="46">
        <f t="shared" ref="R247" si="4522">Q247+((Q248-R248)+(Q249-R249))*(Q247/SUM(Q243:Q247))</f>
        <v>0</v>
      </c>
      <c r="S247" s="46">
        <f t="shared" ref="S247" si="4523">R247+((R248-S248)+(R249-S249))*(R247/SUM(R243:R247))</f>
        <v>0</v>
      </c>
      <c r="T247" s="46">
        <f t="shared" ref="T247" si="4524">S247+((S248-T248)+(S249-T249))*(S247/SUM(S243:S247))</f>
        <v>0</v>
      </c>
      <c r="U247" s="46">
        <f t="shared" ref="U247" si="4525">T247+((T248-U248)+(T249-U249))*(T247/SUM(T243:T247))</f>
        <v>0</v>
      </c>
      <c r="V247" s="46">
        <f t="shared" ref="V247" si="4526">U247+((U248-V248)+(U249-V249))*(U247/SUM(U243:U247))</f>
        <v>0</v>
      </c>
      <c r="W247" s="46">
        <f t="shared" ref="W247" si="4527">V247+((V248-W248)+(V249-W249))*(V247/SUM(V243:V247))</f>
        <v>0</v>
      </c>
      <c r="X247" s="46">
        <f t="shared" ref="X247" si="4528">W247+((W248-X248)+(W249-X249))*(W247/SUM(W243:W247))</f>
        <v>0</v>
      </c>
      <c r="Y247" s="46">
        <f t="shared" ref="Y247" si="4529">X247+((X248-Y248)+(X249-Y249))*(X247/SUM(X243:X247))</f>
        <v>0</v>
      </c>
      <c r="Z247" s="46">
        <f t="shared" ref="Z247" si="4530">Y247+((Y248-Z248)+(Y249-Z249))*(Y247/SUM(Y243:Y247))</f>
        <v>0</v>
      </c>
      <c r="AA247" s="46">
        <f t="shared" ref="AA247" si="4531">Z247+((Z248-AA248)+(Z249-AA249))*(Z247/SUM(Z243:Z247))</f>
        <v>0</v>
      </c>
      <c r="AB247" s="46">
        <f t="shared" ref="AB247" si="4532">AA247+((AA248-AB248)+(AA249-AB249))*(AA247/SUM(AA243:AA247))</f>
        <v>0</v>
      </c>
      <c r="AC247" s="46">
        <f t="shared" ref="AC247" si="4533">AB247+((AB248-AC248)+(AB249-AC249))*(AB247/SUM(AB243:AB247))</f>
        <v>0</v>
      </c>
      <c r="AD247" s="46">
        <f t="shared" ref="AD247" si="4534">AC247+((AC248-AD248)+(AC249-AD249))*(AC247/SUM(AC243:AC247))</f>
        <v>0</v>
      </c>
      <c r="AE247" s="46">
        <f t="shared" ref="AE247" si="4535">AD247+((AD248-AE248)+(AD249-AE249))*(AD247/SUM(AD243:AD247))</f>
        <v>0</v>
      </c>
      <c r="AF247" s="46">
        <f t="shared" ref="AF247" si="4536">AE247+((AE248-AF248)+(AE249-AF249))*(AE247/SUM(AE243:AE247))</f>
        <v>0</v>
      </c>
      <c r="AG247" s="46">
        <f t="shared" ref="AG247" si="4537">AF247+((AF248-AG248)+(AF249-AG249))*(AF247/SUM(AF243:AF247))</f>
        <v>0</v>
      </c>
      <c r="AH247" s="46">
        <f t="shared" ref="AH247" si="4538">AG247+((AG248-AH248)+(AG249-AH249))*(AG247/SUM(AG243:AG247))</f>
        <v>0</v>
      </c>
      <c r="AI247" s="46">
        <f t="shared" ref="AI247" si="4539">AH247+((AH248-AI248)+(AH249-AI249))*(AH247/SUM(AH243:AH247))</f>
        <v>0</v>
      </c>
      <c r="AJ247" s="46">
        <f t="shared" ref="AJ247" si="4540">AI247+((AI248-AJ248)+(AI249-AJ249))*(AI247/SUM(AI243:AI247))</f>
        <v>0</v>
      </c>
      <c r="AK247" s="46">
        <f t="shared" ref="AK247" si="4541">AJ247+((AJ248-AK248)+(AJ249-AK249))*(AJ247/SUM(AJ243:AJ247))</f>
        <v>0</v>
      </c>
      <c r="AL247" s="46">
        <f t="shared" ref="AL247" si="4542">AK247+((AK248-AL248)+(AK249-AL249))*(AK247/SUM(AK243:AK247))</f>
        <v>0</v>
      </c>
      <c r="AM247" s="46">
        <f t="shared" ref="AM247" si="4543">AL247+((AL248-AM248)+(AL249-AM249))*(AL247/SUM(AL243:AL247))</f>
        <v>0</v>
      </c>
      <c r="AN247" s="46">
        <f t="shared" ref="AN247" si="4544">AM247+((AM248-AN248)+(AM249-AN249))*(AM247/SUM(AM243:AM247))</f>
        <v>0</v>
      </c>
      <c r="AO247" s="46">
        <f t="shared" ref="AO247" si="4545">AN247+((AN248-AO248)+(AN249-AO249))*(AN247/SUM(AN243:AN247))</f>
        <v>0</v>
      </c>
      <c r="AP247" s="46">
        <f t="shared" ref="AP247" si="4546">AO247+((AO248-AP248)+(AO249-AP249))*(AO247/SUM(AO243:AO247))</f>
        <v>0</v>
      </c>
      <c r="AQ247" s="46">
        <f t="shared" ref="AQ247" si="4547">AP247+((AP248-AQ248)+(AP249-AQ249))*(AP247/SUM(AP243:AP247))</f>
        <v>0</v>
      </c>
      <c r="AR247" s="46">
        <f t="shared" ref="AR247" si="4548">AQ247+((AQ248-AR248)+(AQ249-AR249))*(AQ247/SUM(AQ243:AQ247))</f>
        <v>0</v>
      </c>
      <c r="AS247" s="47">
        <f t="shared" ref="AS247" si="4549">AR247+((AR248-AS248)+(AR249-AS249))*(AR247/SUM(AR243:AR247))</f>
        <v>0</v>
      </c>
      <c r="AU247" s="10" t="str" cm="1">
        <f t="array" ref="AU247">IF($D247="","",INDEX('Data - CO2'!$B$5:$AP$53,MATCH(Kulturmodeller!$D247,'Data - CO2'!$A$5:$A$53,0),AU$20)*E247)</f>
        <v/>
      </c>
      <c r="AV247" t="str" cm="1">
        <f t="array" ref="AV247">IF($D247="","",INDEX('Data - CO2'!$B$5:$AP$53,MATCH(Kulturmodeller!$D247,'Data - CO2'!$A$5:$A$53,0),AV$20)*F247)</f>
        <v/>
      </c>
      <c r="AW247" t="str" cm="1">
        <f t="array" ref="AW247">IF($D247="","",INDEX('Data - CO2'!$B$5:$AP$53,MATCH(Kulturmodeller!$D247,'Data - CO2'!$A$5:$A$53,0),AW$20)*G247)</f>
        <v/>
      </c>
      <c r="AX247" t="str" cm="1">
        <f t="array" ref="AX247">IF($D247="","",INDEX('Data - CO2'!$B$5:$AP$53,MATCH(Kulturmodeller!$D247,'Data - CO2'!$A$5:$A$53,0),AX$20)*H247)</f>
        <v/>
      </c>
      <c r="AY247" t="str" cm="1">
        <f t="array" ref="AY247">IF($D247="","",INDEX('Data - CO2'!$B$5:$AP$53,MATCH(Kulturmodeller!$D247,'Data - CO2'!$A$5:$A$53,0),AY$20)*I247)</f>
        <v/>
      </c>
      <c r="AZ247" t="str" cm="1">
        <f t="array" ref="AZ247">IF($D247="","",INDEX('Data - CO2'!$B$5:$AP$53,MATCH(Kulturmodeller!$D247,'Data - CO2'!$A$5:$A$53,0),AZ$20)*J247*$B242)</f>
        <v/>
      </c>
      <c r="BA247" t="str" cm="1">
        <f t="array" ref="BA247">IF($D247="","",INDEX('Data - CO2'!$B$5:$AP$53,MATCH(Kulturmodeller!$D247,'Data - CO2'!$A$5:$A$53,0),BA$20)*K247*$B242)</f>
        <v/>
      </c>
      <c r="BB247" t="str" cm="1">
        <f t="array" ref="BB247">IF($D247="","",INDEX('Data - CO2'!$B$5:$AP$53,MATCH(Kulturmodeller!$D247,'Data - CO2'!$A$5:$A$53,0),BB$20)*L247*$B242)</f>
        <v/>
      </c>
      <c r="BC247" t="str" cm="1">
        <f t="array" ref="BC247">IF($D247="","",INDEX('Data - CO2'!$B$5:$AP$53,MATCH(Kulturmodeller!$D247,'Data - CO2'!$A$5:$A$53,0),BC$20)*M247*$B242)</f>
        <v/>
      </c>
      <c r="BD247" t="str" cm="1">
        <f t="array" ref="BD247">IF($D247="","",INDEX('Data - CO2'!$B$5:$AP$53,MATCH(Kulturmodeller!$D247,'Data - CO2'!$A$5:$A$53,0),BD$20)*N247*$B242)</f>
        <v/>
      </c>
      <c r="BE247" t="str" cm="1">
        <f t="array" ref="BE247">IF($D247="","",INDEX('Data - CO2'!$B$5:$AP$53,MATCH(Kulturmodeller!$D247,'Data - CO2'!$A$5:$A$53,0),BE$20)*O247*$B242)</f>
        <v/>
      </c>
      <c r="BF247" t="str" cm="1">
        <f t="array" ref="BF247">IF($D247="","",INDEX('Data - CO2'!$B$5:$AP$53,MATCH(Kulturmodeller!$D247,'Data - CO2'!$A$5:$A$53,0),BF$20)*P247*$B242)</f>
        <v/>
      </c>
      <c r="BG247" t="str" cm="1">
        <f t="array" ref="BG247">IF($D247="","",INDEX('Data - CO2'!$B$5:$AP$53,MATCH(Kulturmodeller!$D247,'Data - CO2'!$A$5:$A$53,0),BG$20)*Q247*$B242)</f>
        <v/>
      </c>
      <c r="BH247" t="str" cm="1">
        <f t="array" ref="BH247">IF($D247="","",INDEX('Data - CO2'!$B$5:$AP$53,MATCH(Kulturmodeller!$D247,'Data - CO2'!$A$5:$A$53,0),BH$20)*R247*$B242)</f>
        <v/>
      </c>
      <c r="BI247" t="str" cm="1">
        <f t="array" ref="BI247">IF($D247="","",INDEX('Data - CO2'!$B$5:$AP$53,MATCH(Kulturmodeller!$D247,'Data - CO2'!$A$5:$A$53,0),BI$20)*S247*$B242)</f>
        <v/>
      </c>
      <c r="BJ247" t="str" cm="1">
        <f t="array" ref="BJ247">IF($D247="","",INDEX('Data - CO2'!$B$5:$AP$53,MATCH(Kulturmodeller!$D247,'Data - CO2'!$A$5:$A$53,0),BJ$20)*T247*$B242)</f>
        <v/>
      </c>
      <c r="BK247" t="str" cm="1">
        <f t="array" ref="BK247">IF($D247="","",INDEX('Data - CO2'!$B$5:$AP$53,MATCH(Kulturmodeller!$D247,'Data - CO2'!$A$5:$A$53,0),BK$20)*U247*$B242)</f>
        <v/>
      </c>
      <c r="BL247" t="str" cm="1">
        <f t="array" ref="BL247">IF($D247="","",INDEX('Data - CO2'!$B$5:$AP$53,MATCH(Kulturmodeller!$D247,'Data - CO2'!$A$5:$A$53,0),BL$20)*V247*$B242)</f>
        <v/>
      </c>
      <c r="BM247" t="str" cm="1">
        <f t="array" ref="BM247">IF($D247="","",INDEX('Data - CO2'!$B$5:$AP$53,MATCH(Kulturmodeller!$D247,'Data - CO2'!$A$5:$A$53,0),BM$20)*W247*$B242)</f>
        <v/>
      </c>
      <c r="BN247" t="str" cm="1">
        <f t="array" ref="BN247">IF($D247="","",INDEX('Data - CO2'!$B$5:$AP$53,MATCH(Kulturmodeller!$D247,'Data - CO2'!$A$5:$A$53,0),BN$20)*X247*$B242)</f>
        <v/>
      </c>
      <c r="BO247" t="str" cm="1">
        <f t="array" ref="BO247">IF($D247="","",INDEX('Data - CO2'!$B$5:$AP$53,MATCH(Kulturmodeller!$D247,'Data - CO2'!$A$5:$A$53,0),BO$20)*Y247*$B242)</f>
        <v/>
      </c>
      <c r="BP247" t="str" cm="1">
        <f t="array" ref="BP247">IF($D247="","",INDEX('Data - CO2'!$B$5:$AP$53,MATCH(Kulturmodeller!$D247,'Data - CO2'!$A$5:$A$53,0),BP$20)*Z247*$B242)</f>
        <v/>
      </c>
      <c r="BQ247" t="str" cm="1">
        <f t="array" ref="BQ247">IF($D247="","",INDEX('Data - CO2'!$B$5:$AP$53,MATCH(Kulturmodeller!$D247,'Data - CO2'!$A$5:$A$53,0),BQ$20)*AA247*$B242)</f>
        <v/>
      </c>
      <c r="BR247" t="str" cm="1">
        <f t="array" ref="BR247">IF($D247="","",INDEX('Data - CO2'!$B$5:$AP$53,MATCH(Kulturmodeller!$D247,'Data - CO2'!$A$5:$A$53,0),BR$20)*AB247*$B242)</f>
        <v/>
      </c>
      <c r="BS247" t="str" cm="1">
        <f t="array" ref="BS247">IF($D247="","",INDEX('Data - CO2'!$B$5:$AP$53,MATCH(Kulturmodeller!$D247,'Data - CO2'!$A$5:$A$53,0),BS$20)*AC247*$B242)</f>
        <v/>
      </c>
      <c r="BT247" t="str" cm="1">
        <f t="array" ref="BT247">IF($D247="","",INDEX('Data - CO2'!$B$5:$AP$53,MATCH(Kulturmodeller!$D247,'Data - CO2'!$A$5:$A$53,0),BT$20)*AD247*$B242)</f>
        <v/>
      </c>
      <c r="BU247" t="str" cm="1">
        <f t="array" ref="BU247">IF($D247="","",INDEX('Data - CO2'!$B$5:$AP$53,MATCH(Kulturmodeller!$D247,'Data - CO2'!$A$5:$A$53,0),BU$20)*AE247*$B242)</f>
        <v/>
      </c>
      <c r="BV247" t="str" cm="1">
        <f t="array" ref="BV247">IF($D247="","",INDEX('Data - CO2'!$B$5:$AP$53,MATCH(Kulturmodeller!$D247,'Data - CO2'!$A$5:$A$53,0),BV$20)*AF247*$B242)</f>
        <v/>
      </c>
      <c r="BW247" t="str" cm="1">
        <f t="array" ref="BW247">IF($D247="","",INDEX('Data - CO2'!$B$5:$AP$53,MATCH(Kulturmodeller!$D247,'Data - CO2'!$A$5:$A$53,0),BW$20)*AG247*$B242)</f>
        <v/>
      </c>
      <c r="BX247" t="str" cm="1">
        <f t="array" ref="BX247">IF($D247="","",INDEX('Data - CO2'!$B$5:$AP$53,MATCH(Kulturmodeller!$D247,'Data - CO2'!$A$5:$A$53,0),BX$20)*AH247*$B242)</f>
        <v/>
      </c>
      <c r="BY247" t="str" cm="1">
        <f t="array" ref="BY247">IF($D247="","",INDEX('Data - CO2'!$B$5:$AP$53,MATCH(Kulturmodeller!$D247,'Data - CO2'!$A$5:$A$53,0),BY$20)*AI247*$B242)</f>
        <v/>
      </c>
      <c r="BZ247" t="str" cm="1">
        <f t="array" ref="BZ247">IF($D247="","",INDEX('Data - CO2'!$B$5:$AP$53,MATCH(Kulturmodeller!$D247,'Data - CO2'!$A$5:$A$53,0),BZ$20)*AJ247*$B242)</f>
        <v/>
      </c>
      <c r="CA247" t="str" cm="1">
        <f t="array" ref="CA247">IF($D247="","",INDEX('Data - CO2'!$B$5:$AP$53,MATCH(Kulturmodeller!$D247,'Data - CO2'!$A$5:$A$53,0),CA$20)*AK247*$B242)</f>
        <v/>
      </c>
      <c r="CB247" t="str" cm="1">
        <f t="array" ref="CB247">IF($D247="","",INDEX('Data - CO2'!$B$5:$AP$53,MATCH(Kulturmodeller!$D247,'Data - CO2'!$A$5:$A$53,0),CB$20)*AL247*$B242)</f>
        <v/>
      </c>
      <c r="CC247" t="str" cm="1">
        <f t="array" ref="CC247">IF($D247="","",INDEX('Data - CO2'!$B$5:$AP$53,MATCH(Kulturmodeller!$D247,'Data - CO2'!$A$5:$A$53,0),CC$20)*AM247*$B242)</f>
        <v/>
      </c>
      <c r="CD247" t="str" cm="1">
        <f t="array" ref="CD247">IF($D247="","",INDEX('Data - CO2'!$B$5:$AP$53,MATCH(Kulturmodeller!$D247,'Data - CO2'!$A$5:$A$53,0),CD$20)*AN247*$B242)</f>
        <v/>
      </c>
      <c r="CE247" t="str" cm="1">
        <f t="array" ref="CE247">IF($D247="","",INDEX('Data - CO2'!$B$5:$AP$53,MATCH(Kulturmodeller!$D247,'Data - CO2'!$A$5:$A$53,0),CE$20)*AO247*$B242)</f>
        <v/>
      </c>
      <c r="CF247" t="str" cm="1">
        <f t="array" ref="CF247">IF($D247="","",INDEX('Data - CO2'!$B$5:$AP$53,MATCH(Kulturmodeller!$D247,'Data - CO2'!$A$5:$A$53,0),CF$20)*AP247*$B242)</f>
        <v/>
      </c>
      <c r="CG247" t="str" cm="1">
        <f t="array" ref="CG247">IF($D247="","",INDEX('Data - CO2'!$B$5:$AP$53,MATCH(Kulturmodeller!$D247,'Data - CO2'!$A$5:$A$53,0),CG$20)*AQ247*$B242)</f>
        <v/>
      </c>
      <c r="CH247" t="str" cm="1">
        <f t="array" ref="CH247">IF($D247="","",INDEX('Data - CO2'!$B$5:$AP$53,MATCH(Kulturmodeller!$D247,'Data - CO2'!$A$5:$A$53,0),CH$20)*AR247*$B242)</f>
        <v/>
      </c>
      <c r="CI247" s="11" t="str" cm="1">
        <f t="array" ref="CI247">IF($D247="","",INDEX('Data - CO2'!$B$5:$AP$53,MATCH(Kulturmodeller!$D247,'Data - CO2'!$A$5:$A$53,0),CI$20)*AS247*$B242)</f>
        <v/>
      </c>
    </row>
    <row r="248" spans="1:87" x14ac:dyDescent="0.3">
      <c r="A248" s="351" t="s">
        <v>637</v>
      </c>
      <c r="B248" s="49"/>
      <c r="C248" s="130" t="str">
        <f>'Katalog over Kulturmodeller '!F94</f>
        <v>Valgfri</v>
      </c>
      <c r="D248" s="131" t="s">
        <v>58</v>
      </c>
      <c r="E248" s="139">
        <f>'Katalog over Kulturmodeller '!W94</f>
        <v>0.1</v>
      </c>
      <c r="F248" s="40">
        <f>E248</f>
        <v>0.1</v>
      </c>
      <c r="G248" s="40">
        <f t="shared" ref="G248:G249" si="4550">F248</f>
        <v>0.1</v>
      </c>
      <c r="H248" s="40">
        <f>G248*2/3</f>
        <v>6.6666666666666666E-2</v>
      </c>
      <c r="I248" s="40">
        <f>H248*0.5</f>
        <v>3.3333333333333333E-2</v>
      </c>
      <c r="J248" s="40">
        <v>0</v>
      </c>
      <c r="K248" s="40">
        <f t="shared" ref="K248:K249" si="4551">J248</f>
        <v>0</v>
      </c>
      <c r="L248" s="40">
        <f t="shared" ref="L248:L249" si="4552">K248</f>
        <v>0</v>
      </c>
      <c r="M248" s="40">
        <f t="shared" ref="M248:M249" si="4553">L248</f>
        <v>0</v>
      </c>
      <c r="N248" s="40">
        <f t="shared" ref="N248:N249" si="4554">M248</f>
        <v>0</v>
      </c>
      <c r="O248" s="40">
        <f t="shared" ref="O248:O249" si="4555">N248</f>
        <v>0</v>
      </c>
      <c r="P248" s="40">
        <f t="shared" ref="P248:P249" si="4556">O248</f>
        <v>0</v>
      </c>
      <c r="Q248" s="40">
        <f t="shared" ref="Q248:Q249" si="4557">P248</f>
        <v>0</v>
      </c>
      <c r="R248" s="40">
        <f t="shared" ref="R248:R249" si="4558">Q248</f>
        <v>0</v>
      </c>
      <c r="S248" s="40">
        <f t="shared" ref="S248:S249" si="4559">R248</f>
        <v>0</v>
      </c>
      <c r="T248" s="40">
        <f t="shared" ref="T248:T249" si="4560">S248</f>
        <v>0</v>
      </c>
      <c r="U248" s="40">
        <f t="shared" ref="U248:U249" si="4561">T248</f>
        <v>0</v>
      </c>
      <c r="V248" s="40">
        <f t="shared" ref="V248:V249" si="4562">U248</f>
        <v>0</v>
      </c>
      <c r="W248" s="40">
        <f t="shared" ref="W248:W249" si="4563">V248</f>
        <v>0</v>
      </c>
      <c r="X248" s="40">
        <f t="shared" ref="X248:X249" si="4564">W248</f>
        <v>0</v>
      </c>
      <c r="Y248" s="40">
        <f t="shared" ref="Y248:Y249" si="4565">X248</f>
        <v>0</v>
      </c>
      <c r="Z248" s="40">
        <f t="shared" ref="Z248:Z249" si="4566">Y248</f>
        <v>0</v>
      </c>
      <c r="AA248" s="40">
        <f t="shared" ref="AA248:AA249" si="4567">Z248</f>
        <v>0</v>
      </c>
      <c r="AB248" s="40">
        <f t="shared" ref="AB248:AB249" si="4568">AA248</f>
        <v>0</v>
      </c>
      <c r="AC248" s="40">
        <f t="shared" ref="AC248:AC249" si="4569">AB248</f>
        <v>0</v>
      </c>
      <c r="AD248" s="40">
        <f t="shared" ref="AD248:AD249" si="4570">AC248</f>
        <v>0</v>
      </c>
      <c r="AE248" s="40">
        <f t="shared" ref="AE248:AE249" si="4571">AD248</f>
        <v>0</v>
      </c>
      <c r="AF248" s="40">
        <f t="shared" ref="AF248:AF249" si="4572">AE248</f>
        <v>0</v>
      </c>
      <c r="AG248" s="40">
        <f t="shared" ref="AG248:AG249" si="4573">AF248</f>
        <v>0</v>
      </c>
      <c r="AH248" s="40">
        <f t="shared" ref="AH248:AH249" si="4574">AG248</f>
        <v>0</v>
      </c>
      <c r="AI248" s="40">
        <f t="shared" ref="AI248:AI249" si="4575">AH248</f>
        <v>0</v>
      </c>
      <c r="AJ248" s="40">
        <f t="shared" ref="AJ248:AJ249" si="4576">AI248</f>
        <v>0</v>
      </c>
      <c r="AK248" s="40">
        <f t="shared" ref="AK248:AK249" si="4577">AJ248</f>
        <v>0</v>
      </c>
      <c r="AL248" s="40">
        <f t="shared" ref="AL248:AL249" si="4578">AK248</f>
        <v>0</v>
      </c>
      <c r="AM248" s="40">
        <f t="shared" ref="AM248:AM249" si="4579">AL248</f>
        <v>0</v>
      </c>
      <c r="AN248" s="40">
        <f t="shared" ref="AN248:AN249" si="4580">AM248</f>
        <v>0</v>
      </c>
      <c r="AO248" s="40">
        <f t="shared" ref="AO248:AO249" si="4581">AN248</f>
        <v>0</v>
      </c>
      <c r="AP248" s="40">
        <f t="shared" ref="AP248:AP249" si="4582">AO248</f>
        <v>0</v>
      </c>
      <c r="AQ248" s="40">
        <f t="shared" ref="AQ248:AQ249" si="4583">AP248</f>
        <v>0</v>
      </c>
      <c r="AR248" s="40">
        <f t="shared" ref="AR248:AR249" si="4584">AQ248</f>
        <v>0</v>
      </c>
      <c r="AS248" s="41">
        <f t="shared" ref="AS248:AS249" si="4585">AR248</f>
        <v>0</v>
      </c>
      <c r="AU248" s="10" cm="1">
        <f t="array" ref="AU248">IF($D248="","",INDEX('Data - CO2'!$B$5:$AP$53,MATCH(Kulturmodeller!$D248,'Data - CO2'!$A$5:$A$53,0),AU$20)*E248)</f>
        <v>0</v>
      </c>
      <c r="AV248" cm="1">
        <f t="array" ref="AV248">IF($D248="","",INDEX('Data - CO2'!$B$5:$AP$53,MATCH(Kulturmodeller!$D248,'Data - CO2'!$A$5:$A$53,0),AV$20)*F248)</f>
        <v>0.88136465041360701</v>
      </c>
      <c r="AW248" cm="1">
        <f t="array" ref="AW248">IF($D248="","",INDEX('Data - CO2'!$B$5:$AP$53,MATCH(Kulturmodeller!$D248,'Data - CO2'!$A$5:$A$53,0),AW$20)*G248)</f>
        <v>5.1741980743614837</v>
      </c>
      <c r="AX248" cm="1">
        <f t="array" ref="AX248">IF($D248="","",INDEX('Data - CO2'!$B$5:$AP$53,MATCH(Kulturmodeller!$D248,'Data - CO2'!$A$5:$A$53,0),AX$20)*H248)</f>
        <v>6.3399497186418801</v>
      </c>
      <c r="AY248" cm="1">
        <f t="array" ref="AY248">IF($D248="","",INDEX('Data - CO2'!$B$5:$AP$53,MATCH(Kulturmodeller!$D248,'Data - CO2'!$A$5:$A$53,0),AY$20)*I248)</f>
        <v>5.0032133321812431</v>
      </c>
      <c r="AZ248" cm="1">
        <f t="array" ref="AZ248">IF($D248="","",INDEX('Data - CO2'!$B$5:$AP$53,MATCH(Kulturmodeller!$D248,'Data - CO2'!$A$5:$A$53,0),AZ$20)*J248*$B242)</f>
        <v>0</v>
      </c>
      <c r="BA248" cm="1">
        <f t="array" ref="BA248">IF($D248="","",INDEX('Data - CO2'!$B$5:$AP$53,MATCH(Kulturmodeller!$D248,'Data - CO2'!$A$5:$A$53,0),BA$20)*K248*$B242)</f>
        <v>0</v>
      </c>
      <c r="BB248" cm="1">
        <f t="array" ref="BB248">IF($D248="","",INDEX('Data - CO2'!$B$5:$AP$53,MATCH(Kulturmodeller!$D248,'Data - CO2'!$A$5:$A$53,0),BB$20)*L248*$B242)</f>
        <v>0</v>
      </c>
      <c r="BC248" cm="1">
        <f t="array" ref="BC248">IF($D248="","",INDEX('Data - CO2'!$B$5:$AP$53,MATCH(Kulturmodeller!$D248,'Data - CO2'!$A$5:$A$53,0),BC$20)*M248*$B242)</f>
        <v>0</v>
      </c>
      <c r="BD248" cm="1">
        <f t="array" ref="BD248">IF($D248="","",INDEX('Data - CO2'!$B$5:$AP$53,MATCH(Kulturmodeller!$D248,'Data - CO2'!$A$5:$A$53,0),BD$20)*N248*$B242)</f>
        <v>0</v>
      </c>
      <c r="BE248" cm="1">
        <f t="array" ref="BE248">IF($D248="","",INDEX('Data - CO2'!$B$5:$AP$53,MATCH(Kulturmodeller!$D248,'Data - CO2'!$A$5:$A$53,0),BE$20)*O248*$B242)</f>
        <v>0</v>
      </c>
      <c r="BF248" cm="1">
        <f t="array" ref="BF248">IF($D248="","",INDEX('Data - CO2'!$B$5:$AP$53,MATCH(Kulturmodeller!$D248,'Data - CO2'!$A$5:$A$53,0),BF$20)*P248*$B242)</f>
        <v>0</v>
      </c>
      <c r="BG248" cm="1">
        <f t="array" ref="BG248">IF($D248="","",INDEX('Data - CO2'!$B$5:$AP$53,MATCH(Kulturmodeller!$D248,'Data - CO2'!$A$5:$A$53,0),BG$20)*Q248*$B242)</f>
        <v>0</v>
      </c>
      <c r="BH248" cm="1">
        <f t="array" ref="BH248">IF($D248="","",INDEX('Data - CO2'!$B$5:$AP$53,MATCH(Kulturmodeller!$D248,'Data - CO2'!$A$5:$A$53,0),BH$20)*R248*$B242)</f>
        <v>0</v>
      </c>
      <c r="BI248" cm="1">
        <f t="array" ref="BI248">IF($D248="","",INDEX('Data - CO2'!$B$5:$AP$53,MATCH(Kulturmodeller!$D248,'Data - CO2'!$A$5:$A$53,0),BI$20)*S248*$B242)</f>
        <v>0</v>
      </c>
      <c r="BJ248" cm="1">
        <f t="array" ref="BJ248">IF($D248="","",INDEX('Data - CO2'!$B$5:$AP$53,MATCH(Kulturmodeller!$D248,'Data - CO2'!$A$5:$A$53,0),BJ$20)*T248*$B242)</f>
        <v>0</v>
      </c>
      <c r="BK248" cm="1">
        <f t="array" ref="BK248">IF($D248="","",INDEX('Data - CO2'!$B$5:$AP$53,MATCH(Kulturmodeller!$D248,'Data - CO2'!$A$5:$A$53,0),BK$20)*U248*$B242)</f>
        <v>0</v>
      </c>
      <c r="BL248" cm="1">
        <f t="array" ref="BL248">IF($D248="","",INDEX('Data - CO2'!$B$5:$AP$53,MATCH(Kulturmodeller!$D248,'Data - CO2'!$A$5:$A$53,0),BL$20)*V248*$B242)</f>
        <v>0</v>
      </c>
      <c r="BM248" cm="1">
        <f t="array" ref="BM248">IF($D248="","",INDEX('Data - CO2'!$B$5:$AP$53,MATCH(Kulturmodeller!$D248,'Data - CO2'!$A$5:$A$53,0),BM$20)*W248*$B242)</f>
        <v>0</v>
      </c>
      <c r="BN248" cm="1">
        <f t="array" ref="BN248">IF($D248="","",INDEX('Data - CO2'!$B$5:$AP$53,MATCH(Kulturmodeller!$D248,'Data - CO2'!$A$5:$A$53,0),BN$20)*X248*$B242)</f>
        <v>0</v>
      </c>
      <c r="BO248" cm="1">
        <f t="array" ref="BO248">IF($D248="","",INDEX('Data - CO2'!$B$5:$AP$53,MATCH(Kulturmodeller!$D248,'Data - CO2'!$A$5:$A$53,0),BO$20)*Y248*$B242)</f>
        <v>0</v>
      </c>
      <c r="BP248" cm="1">
        <f t="array" ref="BP248">IF($D248="","",INDEX('Data - CO2'!$B$5:$AP$53,MATCH(Kulturmodeller!$D248,'Data - CO2'!$A$5:$A$53,0),BP$20)*Z248*$B242)</f>
        <v>0</v>
      </c>
      <c r="BQ248" cm="1">
        <f t="array" ref="BQ248">IF($D248="","",INDEX('Data - CO2'!$B$5:$AP$53,MATCH(Kulturmodeller!$D248,'Data - CO2'!$A$5:$A$53,0),BQ$20)*AA248*$B242)</f>
        <v>0</v>
      </c>
      <c r="BR248" cm="1">
        <f t="array" ref="BR248">IF($D248="","",INDEX('Data - CO2'!$B$5:$AP$53,MATCH(Kulturmodeller!$D248,'Data - CO2'!$A$5:$A$53,0),BR$20)*AB248*$B242)</f>
        <v>0</v>
      </c>
      <c r="BS248" cm="1">
        <f t="array" ref="BS248">IF($D248="","",INDEX('Data - CO2'!$B$5:$AP$53,MATCH(Kulturmodeller!$D248,'Data - CO2'!$A$5:$A$53,0),BS$20)*AC248*$B242)</f>
        <v>0</v>
      </c>
      <c r="BT248" cm="1">
        <f t="array" ref="BT248">IF($D248="","",INDEX('Data - CO2'!$B$5:$AP$53,MATCH(Kulturmodeller!$D248,'Data - CO2'!$A$5:$A$53,0),BT$20)*AD248*$B242)</f>
        <v>0</v>
      </c>
      <c r="BU248" cm="1">
        <f t="array" ref="BU248">IF($D248="","",INDEX('Data - CO2'!$B$5:$AP$53,MATCH(Kulturmodeller!$D248,'Data - CO2'!$A$5:$A$53,0),BU$20)*AE248*$B242)</f>
        <v>0</v>
      </c>
      <c r="BV248" cm="1">
        <f t="array" ref="BV248">IF($D248="","",INDEX('Data - CO2'!$B$5:$AP$53,MATCH(Kulturmodeller!$D248,'Data - CO2'!$A$5:$A$53,0),BV$20)*AF248*$B242)</f>
        <v>0</v>
      </c>
      <c r="BW248" cm="1">
        <f t="array" ref="BW248">IF($D248="","",INDEX('Data - CO2'!$B$5:$AP$53,MATCH(Kulturmodeller!$D248,'Data - CO2'!$A$5:$A$53,0),BW$20)*AG248*$B242)</f>
        <v>0</v>
      </c>
      <c r="BX248" cm="1">
        <f t="array" ref="BX248">IF($D248="","",INDEX('Data - CO2'!$B$5:$AP$53,MATCH(Kulturmodeller!$D248,'Data - CO2'!$A$5:$A$53,0),BX$20)*AH248*$B242)</f>
        <v>0</v>
      </c>
      <c r="BY248" cm="1">
        <f t="array" ref="BY248">IF($D248="","",INDEX('Data - CO2'!$B$5:$AP$53,MATCH(Kulturmodeller!$D248,'Data - CO2'!$A$5:$A$53,0),BY$20)*AI248*$B242)</f>
        <v>0</v>
      </c>
      <c r="BZ248" cm="1">
        <f t="array" ref="BZ248">IF($D248="","",INDEX('Data - CO2'!$B$5:$AP$53,MATCH(Kulturmodeller!$D248,'Data - CO2'!$A$5:$A$53,0),BZ$20)*AJ248*$B242)</f>
        <v>0</v>
      </c>
      <c r="CA248" cm="1">
        <f t="array" ref="CA248">IF($D248="","",INDEX('Data - CO2'!$B$5:$AP$53,MATCH(Kulturmodeller!$D248,'Data - CO2'!$A$5:$A$53,0),CA$20)*AK248*$B242)</f>
        <v>0</v>
      </c>
      <c r="CB248" cm="1">
        <f t="array" ref="CB248">IF($D248="","",INDEX('Data - CO2'!$B$5:$AP$53,MATCH(Kulturmodeller!$D248,'Data - CO2'!$A$5:$A$53,0),CB$20)*AL248*$B242)</f>
        <v>0</v>
      </c>
      <c r="CC248" cm="1">
        <f t="array" ref="CC248">IF($D248="","",INDEX('Data - CO2'!$B$5:$AP$53,MATCH(Kulturmodeller!$D248,'Data - CO2'!$A$5:$A$53,0),CC$20)*AM248*$B242)</f>
        <v>0</v>
      </c>
      <c r="CD248" cm="1">
        <f t="array" ref="CD248">IF($D248="","",INDEX('Data - CO2'!$B$5:$AP$53,MATCH(Kulturmodeller!$D248,'Data - CO2'!$A$5:$A$53,0),CD$20)*AN248*$B242)</f>
        <v>0</v>
      </c>
      <c r="CE248" cm="1">
        <f t="array" ref="CE248">IF($D248="","",INDEX('Data - CO2'!$B$5:$AP$53,MATCH(Kulturmodeller!$D248,'Data - CO2'!$A$5:$A$53,0),CE$20)*AO248*$B242)</f>
        <v>0</v>
      </c>
      <c r="CF248" cm="1">
        <f t="array" ref="CF248">IF($D248="","",INDEX('Data - CO2'!$B$5:$AP$53,MATCH(Kulturmodeller!$D248,'Data - CO2'!$A$5:$A$53,0),CF$20)*AP248*$B242)</f>
        <v>0</v>
      </c>
      <c r="CG248" cm="1">
        <f t="array" ref="CG248">IF($D248="","",INDEX('Data - CO2'!$B$5:$AP$53,MATCH(Kulturmodeller!$D248,'Data - CO2'!$A$5:$A$53,0),CG$20)*AQ248*$B242)</f>
        <v>0</v>
      </c>
      <c r="CH248" cm="1">
        <f t="array" ref="CH248">IF($D248="","",INDEX('Data - CO2'!$B$5:$AP$53,MATCH(Kulturmodeller!$D248,'Data - CO2'!$A$5:$A$53,0),CH$20)*AR248*$B242)</f>
        <v>0</v>
      </c>
      <c r="CI248" s="11" cm="1">
        <f t="array" ref="CI248">IF($D248="","",INDEX('Data - CO2'!$B$5:$AP$53,MATCH(Kulturmodeller!$D248,'Data - CO2'!$A$5:$A$53,0),CI$20)*AS248*$B242)</f>
        <v>0</v>
      </c>
    </row>
    <row r="249" spans="1:87" x14ac:dyDescent="0.3">
      <c r="A249" s="346" t="s">
        <v>638</v>
      </c>
      <c r="B249" s="42"/>
      <c r="C249" s="128" t="str">
        <f>'Katalog over Kulturmodeller '!F95</f>
        <v>Juletræer (NGR)</v>
      </c>
      <c r="D249" s="129" t="s">
        <v>634</v>
      </c>
      <c r="E249" s="140">
        <f>'Katalog over Kulturmodeller '!W95</f>
        <v>0</v>
      </c>
      <c r="F249" s="40">
        <f>E249</f>
        <v>0</v>
      </c>
      <c r="G249" s="40">
        <f t="shared" si="4550"/>
        <v>0</v>
      </c>
      <c r="H249" s="40">
        <f>G249*2/3</f>
        <v>0</v>
      </c>
      <c r="I249" s="40">
        <f>H249*0.5</f>
        <v>0</v>
      </c>
      <c r="J249" s="40">
        <v>0</v>
      </c>
      <c r="K249" s="40">
        <f t="shared" si="4551"/>
        <v>0</v>
      </c>
      <c r="L249" s="40">
        <f t="shared" si="4552"/>
        <v>0</v>
      </c>
      <c r="M249" s="40">
        <f t="shared" si="4553"/>
        <v>0</v>
      </c>
      <c r="N249" s="40">
        <f t="shared" si="4554"/>
        <v>0</v>
      </c>
      <c r="O249" s="40">
        <f t="shared" si="4555"/>
        <v>0</v>
      </c>
      <c r="P249" s="40">
        <f t="shared" si="4556"/>
        <v>0</v>
      </c>
      <c r="Q249" s="40">
        <f t="shared" si="4557"/>
        <v>0</v>
      </c>
      <c r="R249" s="40">
        <f t="shared" si="4558"/>
        <v>0</v>
      </c>
      <c r="S249" s="40">
        <f t="shared" si="4559"/>
        <v>0</v>
      </c>
      <c r="T249" s="40">
        <f t="shared" si="4560"/>
        <v>0</v>
      </c>
      <c r="U249" s="40">
        <f t="shared" si="4561"/>
        <v>0</v>
      </c>
      <c r="V249" s="40">
        <f t="shared" si="4562"/>
        <v>0</v>
      </c>
      <c r="W249" s="40">
        <f t="shared" si="4563"/>
        <v>0</v>
      </c>
      <c r="X249" s="40">
        <f t="shared" si="4564"/>
        <v>0</v>
      </c>
      <c r="Y249" s="40">
        <f t="shared" si="4565"/>
        <v>0</v>
      </c>
      <c r="Z249" s="40">
        <f t="shared" si="4566"/>
        <v>0</v>
      </c>
      <c r="AA249" s="40">
        <f t="shared" si="4567"/>
        <v>0</v>
      </c>
      <c r="AB249" s="40">
        <f t="shared" si="4568"/>
        <v>0</v>
      </c>
      <c r="AC249" s="40">
        <f t="shared" si="4569"/>
        <v>0</v>
      </c>
      <c r="AD249" s="40">
        <f t="shared" si="4570"/>
        <v>0</v>
      </c>
      <c r="AE249" s="40">
        <f t="shared" si="4571"/>
        <v>0</v>
      </c>
      <c r="AF249" s="40">
        <f t="shared" si="4572"/>
        <v>0</v>
      </c>
      <c r="AG249" s="40">
        <f t="shared" si="4573"/>
        <v>0</v>
      </c>
      <c r="AH249" s="40">
        <f t="shared" si="4574"/>
        <v>0</v>
      </c>
      <c r="AI249" s="40">
        <f t="shared" si="4575"/>
        <v>0</v>
      </c>
      <c r="AJ249" s="40">
        <f t="shared" si="4576"/>
        <v>0</v>
      </c>
      <c r="AK249" s="40">
        <f t="shared" si="4577"/>
        <v>0</v>
      </c>
      <c r="AL249" s="40">
        <f t="shared" si="4578"/>
        <v>0</v>
      </c>
      <c r="AM249" s="40">
        <f t="shared" si="4579"/>
        <v>0</v>
      </c>
      <c r="AN249" s="40">
        <f t="shared" si="4580"/>
        <v>0</v>
      </c>
      <c r="AO249" s="40">
        <f t="shared" si="4581"/>
        <v>0</v>
      </c>
      <c r="AP249" s="40">
        <f t="shared" si="4582"/>
        <v>0</v>
      </c>
      <c r="AQ249" s="40">
        <f t="shared" si="4583"/>
        <v>0</v>
      </c>
      <c r="AR249" s="40">
        <f t="shared" si="4584"/>
        <v>0</v>
      </c>
      <c r="AS249" s="41">
        <f t="shared" si="4585"/>
        <v>0</v>
      </c>
      <c r="AU249" s="12" cm="1">
        <f t="array" ref="AU249">IF($D249="","",INDEX('Data - CO2'!$B$5:$AP$53,MATCH(Kulturmodeller!$D249,'Data - CO2'!$A$5:$A$53,0),AU$20)*E249)</f>
        <v>0</v>
      </c>
      <c r="AV249" s="3" cm="1">
        <f t="array" ref="AV249">IF($D249="","",INDEX('Data - CO2'!$B$5:$AP$53,MATCH(Kulturmodeller!$D249,'Data - CO2'!$A$5:$A$53,0),AV$20)*F249)</f>
        <v>0</v>
      </c>
      <c r="AW249" s="3" cm="1">
        <f t="array" ref="AW249">IF($D249="","",INDEX('Data - CO2'!$B$5:$AP$53,MATCH(Kulturmodeller!$D249,'Data - CO2'!$A$5:$A$53,0),AW$20)*G249)</f>
        <v>0</v>
      </c>
      <c r="AX249" s="3" cm="1">
        <f t="array" ref="AX249">IF($D249="","",INDEX('Data - CO2'!$B$5:$AP$53,MATCH(Kulturmodeller!$D249,'Data - CO2'!$A$5:$A$53,0),AX$20)*H249)</f>
        <v>0</v>
      </c>
      <c r="AY249" s="3" cm="1">
        <f t="array" ref="AY249">IF($D249="","",INDEX('Data - CO2'!$B$5:$AP$53,MATCH(Kulturmodeller!$D249,'Data - CO2'!$A$5:$A$53,0),AY$20)*I249)</f>
        <v>0</v>
      </c>
      <c r="AZ249" s="3" cm="1">
        <f t="array" ref="AZ249">IF($D249="","",INDEX('Data - CO2'!$B$5:$AP$53,MATCH(Kulturmodeller!$D249,'Data - CO2'!$A$5:$A$53,0),AZ$20)*J249*$B242)</f>
        <v>0</v>
      </c>
      <c r="BA249" s="3" cm="1">
        <f t="array" ref="BA249">IF($D249="","",INDEX('Data - CO2'!$B$5:$AP$53,MATCH(Kulturmodeller!$D249,'Data - CO2'!$A$5:$A$53,0),BA$20)*K249*$B242)</f>
        <v>0</v>
      </c>
      <c r="BB249" s="3" cm="1">
        <f t="array" ref="BB249">IF($D249="","",INDEX('Data - CO2'!$B$5:$AP$53,MATCH(Kulturmodeller!$D249,'Data - CO2'!$A$5:$A$53,0),BB$20)*L249*$B242)</f>
        <v>0</v>
      </c>
      <c r="BC249" s="3" cm="1">
        <f t="array" ref="BC249">IF($D249="","",INDEX('Data - CO2'!$B$5:$AP$53,MATCH(Kulturmodeller!$D249,'Data - CO2'!$A$5:$A$53,0),BC$20)*M249*$B242)</f>
        <v>0</v>
      </c>
      <c r="BD249" s="3" cm="1">
        <f t="array" ref="BD249">IF($D249="","",INDEX('Data - CO2'!$B$5:$AP$53,MATCH(Kulturmodeller!$D249,'Data - CO2'!$A$5:$A$53,0),BD$20)*N249*$B242)</f>
        <v>0</v>
      </c>
      <c r="BE249" s="3" cm="1">
        <f t="array" ref="BE249">IF($D249="","",INDEX('Data - CO2'!$B$5:$AP$53,MATCH(Kulturmodeller!$D249,'Data - CO2'!$A$5:$A$53,0),BE$20)*O249*$B242)</f>
        <v>0</v>
      </c>
      <c r="BF249" s="3" cm="1">
        <f t="array" ref="BF249">IF($D249="","",INDEX('Data - CO2'!$B$5:$AP$53,MATCH(Kulturmodeller!$D249,'Data - CO2'!$A$5:$A$53,0),BF$20)*P249*$B242)</f>
        <v>0</v>
      </c>
      <c r="BG249" s="3" cm="1">
        <f t="array" ref="BG249">IF($D249="","",INDEX('Data - CO2'!$B$5:$AP$53,MATCH(Kulturmodeller!$D249,'Data - CO2'!$A$5:$A$53,0),BG$20)*Q249*$B242)</f>
        <v>0</v>
      </c>
      <c r="BH249" s="3" cm="1">
        <f t="array" ref="BH249">IF($D249="","",INDEX('Data - CO2'!$B$5:$AP$53,MATCH(Kulturmodeller!$D249,'Data - CO2'!$A$5:$A$53,0),BH$20)*R249*$B242)</f>
        <v>0</v>
      </c>
      <c r="BI249" s="3" cm="1">
        <f t="array" ref="BI249">IF($D249="","",INDEX('Data - CO2'!$B$5:$AP$53,MATCH(Kulturmodeller!$D249,'Data - CO2'!$A$5:$A$53,0),BI$20)*S249*$B242)</f>
        <v>0</v>
      </c>
      <c r="BJ249" s="3" cm="1">
        <f t="array" ref="BJ249">IF($D249="","",INDEX('Data - CO2'!$B$5:$AP$53,MATCH(Kulturmodeller!$D249,'Data - CO2'!$A$5:$A$53,0),BJ$20)*T249*$B242)</f>
        <v>0</v>
      </c>
      <c r="BK249" s="3" cm="1">
        <f t="array" ref="BK249">IF($D249="","",INDEX('Data - CO2'!$B$5:$AP$53,MATCH(Kulturmodeller!$D249,'Data - CO2'!$A$5:$A$53,0),BK$20)*U249*$B242)</f>
        <v>0</v>
      </c>
      <c r="BL249" s="3" cm="1">
        <f t="array" ref="BL249">IF($D249="","",INDEX('Data - CO2'!$B$5:$AP$53,MATCH(Kulturmodeller!$D249,'Data - CO2'!$A$5:$A$53,0),BL$20)*V249*$B242)</f>
        <v>0</v>
      </c>
      <c r="BM249" s="3" cm="1">
        <f t="array" ref="BM249">IF($D249="","",INDEX('Data - CO2'!$B$5:$AP$53,MATCH(Kulturmodeller!$D249,'Data - CO2'!$A$5:$A$53,0),BM$20)*W249*$B242)</f>
        <v>0</v>
      </c>
      <c r="BN249" s="3" cm="1">
        <f t="array" ref="BN249">IF($D249="","",INDEX('Data - CO2'!$B$5:$AP$53,MATCH(Kulturmodeller!$D249,'Data - CO2'!$A$5:$A$53,0),BN$20)*X249*$B242)</f>
        <v>0</v>
      </c>
      <c r="BO249" s="3" cm="1">
        <f t="array" ref="BO249">IF($D249="","",INDEX('Data - CO2'!$B$5:$AP$53,MATCH(Kulturmodeller!$D249,'Data - CO2'!$A$5:$A$53,0),BO$20)*Y249*$B242)</f>
        <v>0</v>
      </c>
      <c r="BP249" s="3" cm="1">
        <f t="array" ref="BP249">IF($D249="","",INDEX('Data - CO2'!$B$5:$AP$53,MATCH(Kulturmodeller!$D249,'Data - CO2'!$A$5:$A$53,0),BP$20)*Z249*$B242)</f>
        <v>0</v>
      </c>
      <c r="BQ249" s="3" cm="1">
        <f t="array" ref="BQ249">IF($D249="","",INDEX('Data - CO2'!$B$5:$AP$53,MATCH(Kulturmodeller!$D249,'Data - CO2'!$A$5:$A$53,0),BQ$20)*AA249*$B242)</f>
        <v>0</v>
      </c>
      <c r="BR249" s="3" cm="1">
        <f t="array" ref="BR249">IF($D249="","",INDEX('Data - CO2'!$B$5:$AP$53,MATCH(Kulturmodeller!$D249,'Data - CO2'!$A$5:$A$53,0),BR$20)*AB249*$B242)</f>
        <v>0</v>
      </c>
      <c r="BS249" s="3" cm="1">
        <f t="array" ref="BS249">IF($D249="","",INDEX('Data - CO2'!$B$5:$AP$53,MATCH(Kulturmodeller!$D249,'Data - CO2'!$A$5:$A$53,0),BS$20)*AC249*$B242)</f>
        <v>0</v>
      </c>
      <c r="BT249" s="3" cm="1">
        <f t="array" ref="BT249">IF($D249="","",INDEX('Data - CO2'!$B$5:$AP$53,MATCH(Kulturmodeller!$D249,'Data - CO2'!$A$5:$A$53,0),BT$20)*AD249*$B242)</f>
        <v>0</v>
      </c>
      <c r="BU249" s="3" cm="1">
        <f t="array" ref="BU249">IF($D249="","",INDEX('Data - CO2'!$B$5:$AP$53,MATCH(Kulturmodeller!$D249,'Data - CO2'!$A$5:$A$53,0),BU$20)*AE249*$B242)</f>
        <v>0</v>
      </c>
      <c r="BV249" s="3" cm="1">
        <f t="array" ref="BV249">IF($D249="","",INDEX('Data - CO2'!$B$5:$AP$53,MATCH(Kulturmodeller!$D249,'Data - CO2'!$A$5:$A$53,0),BV$20)*AF249*$B242)</f>
        <v>0</v>
      </c>
      <c r="BW249" s="3" cm="1">
        <f t="array" ref="BW249">IF($D249="","",INDEX('Data - CO2'!$B$5:$AP$53,MATCH(Kulturmodeller!$D249,'Data - CO2'!$A$5:$A$53,0),BW$20)*AG249*$B242)</f>
        <v>0</v>
      </c>
      <c r="BX249" s="3" cm="1">
        <f t="array" ref="BX249">IF($D249="","",INDEX('Data - CO2'!$B$5:$AP$53,MATCH(Kulturmodeller!$D249,'Data - CO2'!$A$5:$A$53,0),BX$20)*AH249*$B242)</f>
        <v>0</v>
      </c>
      <c r="BY249" s="3" cm="1">
        <f t="array" ref="BY249">IF($D249="","",INDEX('Data - CO2'!$B$5:$AP$53,MATCH(Kulturmodeller!$D249,'Data - CO2'!$A$5:$A$53,0),BY$20)*AI249*$B242)</f>
        <v>0</v>
      </c>
      <c r="BZ249" s="3" cm="1">
        <f t="array" ref="BZ249">IF($D249="","",INDEX('Data - CO2'!$B$5:$AP$53,MATCH(Kulturmodeller!$D249,'Data - CO2'!$A$5:$A$53,0),BZ$20)*AJ249*$B242)</f>
        <v>0</v>
      </c>
      <c r="CA249" s="3" cm="1">
        <f t="array" ref="CA249">IF($D249="","",INDEX('Data - CO2'!$B$5:$AP$53,MATCH(Kulturmodeller!$D249,'Data - CO2'!$A$5:$A$53,0),CA$20)*AK249*$B242)</f>
        <v>0</v>
      </c>
      <c r="CB249" s="3" cm="1">
        <f t="array" ref="CB249">IF($D249="","",INDEX('Data - CO2'!$B$5:$AP$53,MATCH(Kulturmodeller!$D249,'Data - CO2'!$A$5:$A$53,0),CB$20)*AL249*$B242)</f>
        <v>0</v>
      </c>
      <c r="CC249" s="3" cm="1">
        <f t="array" ref="CC249">IF($D249="","",INDEX('Data - CO2'!$B$5:$AP$53,MATCH(Kulturmodeller!$D249,'Data - CO2'!$A$5:$A$53,0),CC$20)*AM249*$B242)</f>
        <v>0</v>
      </c>
      <c r="CD249" s="3" cm="1">
        <f t="array" ref="CD249">IF($D249="","",INDEX('Data - CO2'!$B$5:$AP$53,MATCH(Kulturmodeller!$D249,'Data - CO2'!$A$5:$A$53,0),CD$20)*AN249*$B242)</f>
        <v>0</v>
      </c>
      <c r="CE249" s="3" cm="1">
        <f t="array" ref="CE249">IF($D249="","",INDEX('Data - CO2'!$B$5:$AP$53,MATCH(Kulturmodeller!$D249,'Data - CO2'!$A$5:$A$53,0),CE$20)*AO249*$B242)</f>
        <v>0</v>
      </c>
      <c r="CF249" s="3" cm="1">
        <f t="array" ref="CF249">IF($D249="","",INDEX('Data - CO2'!$B$5:$AP$53,MATCH(Kulturmodeller!$D249,'Data - CO2'!$A$5:$A$53,0),CF$20)*AP249*$B242)</f>
        <v>0</v>
      </c>
      <c r="CG249" s="3" cm="1">
        <f t="array" ref="CG249">IF($D249="","",INDEX('Data - CO2'!$B$5:$AP$53,MATCH(Kulturmodeller!$D249,'Data - CO2'!$A$5:$A$53,0),CG$20)*AQ249*$B242)</f>
        <v>0</v>
      </c>
      <c r="CH249" s="3" cm="1">
        <f t="array" ref="CH249">IF($D249="","",INDEX('Data - CO2'!$B$5:$AP$53,MATCH(Kulturmodeller!$D249,'Data - CO2'!$A$5:$A$53,0),CH$20)*AR249*$B242)</f>
        <v>0</v>
      </c>
      <c r="CI249" s="13" cm="1">
        <f t="array" ref="CI249">IF($D249="","",INDEX('Data - CO2'!$B$5:$AP$53,MATCH(Kulturmodeller!$D249,'Data - CO2'!$A$5:$A$53,0),CI$20)*AS249*$B242)</f>
        <v>0</v>
      </c>
    </row>
    <row r="250" spans="1:87" x14ac:dyDescent="0.3">
      <c r="A250" s="33"/>
      <c r="B250" s="33"/>
      <c r="C250" s="33"/>
      <c r="D250" s="10"/>
      <c r="E250" s="479">
        <f>SUM(E243:E249)</f>
        <v>1</v>
      </c>
      <c r="F250" s="108">
        <f>SUM(F243:F249)</f>
        <v>1</v>
      </c>
      <c r="G250" s="109">
        <f>SUM(G243:G249)</f>
        <v>1</v>
      </c>
      <c r="H250" s="109">
        <f t="shared" ref="H250:AS250" si="4586">SUM(H243:H249)</f>
        <v>1</v>
      </c>
      <c r="I250" s="109">
        <f t="shared" si="4586"/>
        <v>0.99999999999999989</v>
      </c>
      <c r="J250" s="109">
        <f t="shared" si="4586"/>
        <v>1</v>
      </c>
      <c r="K250" s="109">
        <f t="shared" si="4586"/>
        <v>1</v>
      </c>
      <c r="L250" s="109">
        <f t="shared" si="4586"/>
        <v>1</v>
      </c>
      <c r="M250" s="109">
        <f t="shared" si="4586"/>
        <v>1</v>
      </c>
      <c r="N250" s="109">
        <f t="shared" si="4586"/>
        <v>1</v>
      </c>
      <c r="O250" s="109">
        <f t="shared" si="4586"/>
        <v>1</v>
      </c>
      <c r="P250" s="109">
        <f t="shared" si="4586"/>
        <v>1</v>
      </c>
      <c r="Q250" s="109">
        <f t="shared" si="4586"/>
        <v>1</v>
      </c>
      <c r="R250" s="109">
        <f t="shared" si="4586"/>
        <v>1</v>
      </c>
      <c r="S250" s="109">
        <f t="shared" si="4586"/>
        <v>1</v>
      </c>
      <c r="T250" s="109">
        <f t="shared" si="4586"/>
        <v>1</v>
      </c>
      <c r="U250" s="109">
        <f t="shared" si="4586"/>
        <v>1</v>
      </c>
      <c r="V250" s="109">
        <f t="shared" si="4586"/>
        <v>1</v>
      </c>
      <c r="W250" s="109">
        <f t="shared" si="4586"/>
        <v>1</v>
      </c>
      <c r="X250" s="109">
        <f t="shared" si="4586"/>
        <v>1</v>
      </c>
      <c r="Y250" s="109">
        <f t="shared" si="4586"/>
        <v>1</v>
      </c>
      <c r="Z250" s="109">
        <f t="shared" si="4586"/>
        <v>1</v>
      </c>
      <c r="AA250" s="109">
        <f t="shared" si="4586"/>
        <v>1</v>
      </c>
      <c r="AB250" s="109">
        <f t="shared" si="4586"/>
        <v>1</v>
      </c>
      <c r="AC250" s="109">
        <f t="shared" si="4586"/>
        <v>1</v>
      </c>
      <c r="AD250" s="109">
        <f t="shared" si="4586"/>
        <v>1</v>
      </c>
      <c r="AE250" s="109">
        <f t="shared" si="4586"/>
        <v>1</v>
      </c>
      <c r="AF250" s="109">
        <f t="shared" si="4586"/>
        <v>1</v>
      </c>
      <c r="AG250" s="109">
        <f t="shared" si="4586"/>
        <v>1</v>
      </c>
      <c r="AH250" s="109">
        <f t="shared" si="4586"/>
        <v>1</v>
      </c>
      <c r="AI250" s="109">
        <f t="shared" si="4586"/>
        <v>1</v>
      </c>
      <c r="AJ250" s="109">
        <f t="shared" si="4586"/>
        <v>1</v>
      </c>
      <c r="AK250" s="109">
        <f t="shared" si="4586"/>
        <v>1</v>
      </c>
      <c r="AL250" s="109">
        <f t="shared" si="4586"/>
        <v>1</v>
      </c>
      <c r="AM250" s="109">
        <f t="shared" si="4586"/>
        <v>1</v>
      </c>
      <c r="AN250" s="109">
        <f t="shared" si="4586"/>
        <v>1</v>
      </c>
      <c r="AO250" s="109">
        <f t="shared" si="4586"/>
        <v>1</v>
      </c>
      <c r="AP250" s="109">
        <f t="shared" si="4586"/>
        <v>1</v>
      </c>
      <c r="AQ250" s="109">
        <f t="shared" si="4586"/>
        <v>1</v>
      </c>
      <c r="AR250" s="109">
        <f t="shared" si="4586"/>
        <v>1</v>
      </c>
      <c r="AS250" s="110">
        <f t="shared" si="4586"/>
        <v>1</v>
      </c>
      <c r="AU250" s="111">
        <f>SUM(AU243:AU249)</f>
        <v>0</v>
      </c>
      <c r="AV250" s="112">
        <f t="shared" ref="AV250:CI250" si="4587">SUM(AV243:AV249)</f>
        <v>3.2766636330320988</v>
      </c>
      <c r="AW250" s="112">
        <f t="shared" si="4587"/>
        <v>21.142857958484765</v>
      </c>
      <c r="AX250" s="112">
        <f t="shared" si="4587"/>
        <v>47.74017904785039</v>
      </c>
      <c r="AY250" s="112">
        <f t="shared" si="4587"/>
        <v>90.760831228398843</v>
      </c>
      <c r="AZ250" s="112">
        <f t="shared" si="4587"/>
        <v>128.07197113756874</v>
      </c>
      <c r="BA250" s="112">
        <f t="shared" si="4587"/>
        <v>176.49302584340657</v>
      </c>
      <c r="BB250" s="112">
        <f t="shared" si="4587"/>
        <v>215.35956669395421</v>
      </c>
      <c r="BC250" s="112">
        <f t="shared" si="4587"/>
        <v>228.42178231223011</v>
      </c>
      <c r="BD250" s="112">
        <f t="shared" si="4587"/>
        <v>259.18465837507603</v>
      </c>
      <c r="BE250" s="112">
        <f t="shared" si="4587"/>
        <v>284.1559948888854</v>
      </c>
      <c r="BF250" s="112">
        <f t="shared" si="4587"/>
        <v>299.42829754284998</v>
      </c>
      <c r="BG250" s="112">
        <f t="shared" si="4587"/>
        <v>299.19339209907071</v>
      </c>
      <c r="BH250" s="112">
        <f t="shared" si="4587"/>
        <v>313.3168372155215</v>
      </c>
      <c r="BI250" s="112">
        <f t="shared" si="4587"/>
        <v>340.69829997612669</v>
      </c>
      <c r="BJ250" s="112">
        <f t="shared" si="4587"/>
        <v>366.9662376781024</v>
      </c>
      <c r="BK250" s="112">
        <f t="shared" si="4587"/>
        <v>390.99677090609157</v>
      </c>
      <c r="BL250" s="112">
        <f t="shared" si="4587"/>
        <v>162.38564353863492</v>
      </c>
      <c r="BM250" s="112">
        <f t="shared" si="4587"/>
        <v>179.68614748699892</v>
      </c>
      <c r="BN250" s="112">
        <f t="shared" si="4587"/>
        <v>207.50520826342262</v>
      </c>
      <c r="BO250" s="112">
        <f t="shared" si="4587"/>
        <v>250.54977076009601</v>
      </c>
      <c r="BP250" s="112">
        <f t="shared" si="4587"/>
        <v>278.18637011360244</v>
      </c>
      <c r="BQ250" s="112">
        <f t="shared" si="4587"/>
        <v>307.01398881859893</v>
      </c>
      <c r="BR250" s="112">
        <f t="shared" si="4587"/>
        <v>326.1215219098388</v>
      </c>
      <c r="BS250" s="112">
        <f t="shared" si="4587"/>
        <v>333.68754853960388</v>
      </c>
      <c r="BT250" s="112">
        <f t="shared" si="4587"/>
        <v>359.21342341685823</v>
      </c>
      <c r="BU250" s="112">
        <f t="shared" si="4587"/>
        <v>376.91256922348708</v>
      </c>
      <c r="BV250" s="112">
        <f t="shared" si="4587"/>
        <v>386.04270649108867</v>
      </c>
      <c r="BW250" s="112">
        <f t="shared" si="4587"/>
        <v>378.99845978128485</v>
      </c>
      <c r="BX250" s="112">
        <f t="shared" si="4587"/>
        <v>186.91314391198884</v>
      </c>
      <c r="BY250" s="112">
        <f t="shared" si="4587"/>
        <v>206.95817124319473</v>
      </c>
      <c r="BZ250" s="112">
        <f t="shared" si="4587"/>
        <v>227.28103585989729</v>
      </c>
      <c r="CA250" s="112">
        <f t="shared" si="4587"/>
        <v>247.3801361280772</v>
      </c>
      <c r="CB250" s="112">
        <f t="shared" si="4587"/>
        <v>27.88596493993013</v>
      </c>
      <c r="CC250" s="112">
        <f t="shared" si="4587"/>
        <v>64.244830481990135</v>
      </c>
      <c r="CD250" s="112">
        <f t="shared" si="4587"/>
        <v>110.92262733484426</v>
      </c>
      <c r="CE250" s="112">
        <f t="shared" si="4587"/>
        <v>159.15651388181729</v>
      </c>
      <c r="CF250" s="112">
        <f t="shared" si="4587"/>
        <v>191.21975305040948</v>
      </c>
      <c r="CG250" s="112">
        <f t="shared" si="4587"/>
        <v>226.1304253080184</v>
      </c>
      <c r="CH250" s="112">
        <f t="shared" si="4587"/>
        <v>251.4758271198356</v>
      </c>
      <c r="CI250" s="113">
        <f t="shared" si="4587"/>
        <v>265.40976376135961</v>
      </c>
    </row>
    <row r="251" spans="1:87" x14ac:dyDescent="0.3">
      <c r="A251" s="7" t="s">
        <v>86</v>
      </c>
      <c r="B251" s="7"/>
      <c r="C251" s="131"/>
      <c r="D251" s="131"/>
      <c r="E251" s="126"/>
      <c r="F251" s="39">
        <f>E251</f>
        <v>0</v>
      </c>
      <c r="G251" s="40">
        <f t="shared" ref="G251:G252" si="4588">F251</f>
        <v>0</v>
      </c>
      <c r="H251" s="40">
        <f t="shared" ref="H251:H252" si="4589">G251</f>
        <v>0</v>
      </c>
      <c r="I251" s="40">
        <f t="shared" ref="I251:I252" si="4590">H251</f>
        <v>0</v>
      </c>
      <c r="J251" s="40">
        <f t="shared" ref="J251:J252" si="4591">I251</f>
        <v>0</v>
      </c>
      <c r="K251" s="40">
        <f t="shared" ref="K251:K252" si="4592">J251</f>
        <v>0</v>
      </c>
      <c r="L251" s="40">
        <f t="shared" ref="L251:L252" si="4593">K251</f>
        <v>0</v>
      </c>
      <c r="M251" s="40">
        <f t="shared" ref="M251:M252" si="4594">L251</f>
        <v>0</v>
      </c>
      <c r="N251" s="40">
        <f t="shared" ref="N251:N252" si="4595">M251</f>
        <v>0</v>
      </c>
      <c r="O251" s="40">
        <f t="shared" ref="O251:O252" si="4596">N251</f>
        <v>0</v>
      </c>
      <c r="P251" s="40">
        <f t="shared" ref="P251:P252" si="4597">O251</f>
        <v>0</v>
      </c>
      <c r="Q251" s="40">
        <f t="shared" ref="Q251:Q252" si="4598">P251</f>
        <v>0</v>
      </c>
      <c r="R251" s="40">
        <f t="shared" ref="R251:R252" si="4599">Q251</f>
        <v>0</v>
      </c>
      <c r="S251" s="40">
        <f t="shared" ref="S251:S252" si="4600">R251</f>
        <v>0</v>
      </c>
      <c r="T251" s="40">
        <f t="shared" ref="T251:T252" si="4601">S251</f>
        <v>0</v>
      </c>
      <c r="U251" s="40">
        <f t="shared" ref="U251:U252" si="4602">T251</f>
        <v>0</v>
      </c>
      <c r="V251" s="40">
        <f t="shared" ref="V251:V252" si="4603">U251</f>
        <v>0</v>
      </c>
      <c r="W251" s="40">
        <f t="shared" ref="W251:W252" si="4604">V251</f>
        <v>0</v>
      </c>
      <c r="X251" s="40">
        <f t="shared" ref="X251:X252" si="4605">W251</f>
        <v>0</v>
      </c>
      <c r="Y251" s="40">
        <f t="shared" ref="Y251:Y252" si="4606">X251</f>
        <v>0</v>
      </c>
      <c r="Z251" s="40">
        <f t="shared" ref="Z251:Z252" si="4607">Y251</f>
        <v>0</v>
      </c>
      <c r="AA251" s="40">
        <f t="shared" ref="AA251:AA252" si="4608">Z251</f>
        <v>0</v>
      </c>
      <c r="AB251" s="40">
        <f t="shared" ref="AB251:AB252" si="4609">AA251</f>
        <v>0</v>
      </c>
      <c r="AC251" s="40">
        <f t="shared" ref="AC251:AC252" si="4610">AB251</f>
        <v>0</v>
      </c>
      <c r="AD251" s="40">
        <f t="shared" ref="AD251:AD252" si="4611">AC251</f>
        <v>0</v>
      </c>
      <c r="AE251" s="40">
        <f t="shared" ref="AE251:AE252" si="4612">AD251</f>
        <v>0</v>
      </c>
      <c r="AF251" s="40">
        <f t="shared" ref="AF251:AF252" si="4613">AE251</f>
        <v>0</v>
      </c>
      <c r="AG251" s="40">
        <f t="shared" ref="AG251:AG252" si="4614">AF251</f>
        <v>0</v>
      </c>
      <c r="AH251" s="40">
        <f t="shared" ref="AH251:AH252" si="4615">AG251</f>
        <v>0</v>
      </c>
      <c r="AI251" s="40">
        <f t="shared" ref="AI251:AI252" si="4616">AH251</f>
        <v>0</v>
      </c>
      <c r="AJ251" s="40">
        <f t="shared" ref="AJ251:AJ252" si="4617">AI251</f>
        <v>0</v>
      </c>
      <c r="AK251" s="40">
        <f t="shared" ref="AK251:AK252" si="4618">AJ251</f>
        <v>0</v>
      </c>
      <c r="AL251" s="40">
        <f t="shared" ref="AL251:AL252" si="4619">AK251</f>
        <v>0</v>
      </c>
      <c r="AM251" s="40">
        <f t="shared" ref="AM251:AM252" si="4620">AL251</f>
        <v>0</v>
      </c>
      <c r="AN251" s="40">
        <f t="shared" ref="AN251:AN252" si="4621">AM251</f>
        <v>0</v>
      </c>
      <c r="AO251" s="40">
        <f t="shared" ref="AO251:AO252" si="4622">AN251</f>
        <v>0</v>
      </c>
      <c r="AP251" s="40">
        <f t="shared" ref="AP251:AP252" si="4623">AO251</f>
        <v>0</v>
      </c>
      <c r="AQ251" s="40">
        <f t="shared" ref="AQ251:AQ252" si="4624">AP251</f>
        <v>0</v>
      </c>
      <c r="AR251" s="40">
        <f t="shared" ref="AR251:AR252" si="4625">AQ251</f>
        <v>0</v>
      </c>
      <c r="AS251" s="41">
        <f t="shared" ref="AS251:AS252" si="4626">AR251</f>
        <v>0</v>
      </c>
      <c r="AU251" s="10" t="str" cm="1">
        <f t="array" ref="AU251">IF($D251="","",INDEX('Data - CO2'!$B$5:$AP$53,MATCH(Kulturmodeller!$D251,'Data - CO2'!$A$5:$A$53,0),AU$20)*E251)</f>
        <v/>
      </c>
      <c r="AV251" t="str" cm="1">
        <f t="array" ref="AV251">IF($D251="","",INDEX('Data - CO2'!$B$5:$AP$53,MATCH(Kulturmodeller!$D251,'Data - CO2'!$A$5:$A$53,0),AV$20)*F251)</f>
        <v/>
      </c>
      <c r="AW251" t="str" cm="1">
        <f t="array" ref="AW251">IF($D251="","",INDEX('Data - CO2'!$B$5:$AP$53,MATCH(Kulturmodeller!$D251,'Data - CO2'!$A$5:$A$53,0),AW$20)*G251)</f>
        <v/>
      </c>
      <c r="AX251" t="str" cm="1">
        <f t="array" ref="AX251">IF($D251="","",INDEX('Data - CO2'!$B$5:$AP$53,MATCH(Kulturmodeller!$D251,'Data - CO2'!$A$5:$A$53,0),AX$20)*H251)</f>
        <v/>
      </c>
      <c r="AY251" t="str" cm="1">
        <f t="array" ref="AY251">IF($D251="","",INDEX('Data - CO2'!$B$5:$AP$53,MATCH(Kulturmodeller!$D251,'Data - CO2'!$A$5:$A$53,0),AY$20)*I251)</f>
        <v/>
      </c>
      <c r="AZ251" t="str" cm="1">
        <f t="array" ref="AZ251">IF($D251="","",INDEX('Data - CO2'!$B$5:$AP$53,MATCH(Kulturmodeller!$D251,'Data - CO2'!$A$5:$A$53,0),AZ$20)*J251)</f>
        <v/>
      </c>
      <c r="BA251" t="str" cm="1">
        <f t="array" ref="BA251">IF($D251="","",INDEX('Data - CO2'!$B$5:$AP$53,MATCH(Kulturmodeller!$D251,'Data - CO2'!$A$5:$A$53,0),BA$20)*K251)</f>
        <v/>
      </c>
      <c r="BB251" t="str" cm="1">
        <f t="array" ref="BB251">IF($D251="","",INDEX('Data - CO2'!$B$5:$AP$53,MATCH(Kulturmodeller!$D251,'Data - CO2'!$A$5:$A$53,0),BB$20)*L251)</f>
        <v/>
      </c>
      <c r="BC251" t="str" cm="1">
        <f t="array" ref="BC251">IF($D251="","",INDEX('Data - CO2'!$B$5:$AP$53,MATCH(Kulturmodeller!$D251,'Data - CO2'!$A$5:$A$53,0),BC$20)*M251)</f>
        <v/>
      </c>
      <c r="BD251" t="str" cm="1">
        <f t="array" ref="BD251">IF($D251="","",INDEX('Data - CO2'!$B$5:$AP$53,MATCH(Kulturmodeller!$D251,'Data - CO2'!$A$5:$A$53,0),BD$20)*N251)</f>
        <v/>
      </c>
      <c r="BE251" t="str" cm="1">
        <f t="array" ref="BE251">IF($D251="","",INDEX('Data - CO2'!$B$5:$AP$53,MATCH(Kulturmodeller!$D251,'Data - CO2'!$A$5:$A$53,0),BE$20)*O251)</f>
        <v/>
      </c>
      <c r="BF251" t="str" cm="1">
        <f t="array" ref="BF251">IF($D251="","",INDEX('Data - CO2'!$B$5:$AP$53,MATCH(Kulturmodeller!$D251,'Data - CO2'!$A$5:$A$53,0),BF$20)*P251)</f>
        <v/>
      </c>
      <c r="BG251" t="str" cm="1">
        <f t="array" ref="BG251">IF($D251="","",INDEX('Data - CO2'!$B$5:$AP$53,MATCH(Kulturmodeller!$D251,'Data - CO2'!$A$5:$A$53,0),BG$20)*Q251)</f>
        <v/>
      </c>
      <c r="BH251" t="str" cm="1">
        <f t="array" ref="BH251">IF($D251="","",INDEX('Data - CO2'!$B$5:$AP$53,MATCH(Kulturmodeller!$D251,'Data - CO2'!$A$5:$A$53,0),BH$20)*R251)</f>
        <v/>
      </c>
      <c r="BI251" t="str" cm="1">
        <f t="array" ref="BI251">IF($D251="","",INDEX('Data - CO2'!$B$5:$AP$53,MATCH(Kulturmodeller!$D251,'Data - CO2'!$A$5:$A$53,0),BI$20)*S251)</f>
        <v/>
      </c>
      <c r="BJ251" t="str" cm="1">
        <f t="array" ref="BJ251">IF($D251="","",INDEX('Data - CO2'!$B$5:$AP$53,MATCH(Kulturmodeller!$D251,'Data - CO2'!$A$5:$A$53,0),BJ$20)*T251)</f>
        <v/>
      </c>
      <c r="BK251" t="str" cm="1">
        <f t="array" ref="BK251">IF($D251="","",INDEX('Data - CO2'!$B$5:$AP$53,MATCH(Kulturmodeller!$D251,'Data - CO2'!$A$5:$A$53,0),BK$20)*U251)</f>
        <v/>
      </c>
      <c r="BL251" t="str" cm="1">
        <f t="array" ref="BL251">IF($D251="","",INDEX('Data - CO2'!$B$5:$AP$53,MATCH(Kulturmodeller!$D251,'Data - CO2'!$A$5:$A$53,0),BL$20)*V251)</f>
        <v/>
      </c>
      <c r="BM251" t="str" cm="1">
        <f t="array" ref="BM251">IF($D251="","",INDEX('Data - CO2'!$B$5:$AP$53,MATCH(Kulturmodeller!$D251,'Data - CO2'!$A$5:$A$53,0),BM$20)*W251)</f>
        <v/>
      </c>
      <c r="BN251" t="str" cm="1">
        <f t="array" ref="BN251">IF($D251="","",INDEX('Data - CO2'!$B$5:$AP$53,MATCH(Kulturmodeller!$D251,'Data - CO2'!$A$5:$A$53,0),BN$20)*X251)</f>
        <v/>
      </c>
      <c r="BO251" t="str" cm="1">
        <f t="array" ref="BO251">IF($D251="","",INDEX('Data - CO2'!$B$5:$AP$53,MATCH(Kulturmodeller!$D251,'Data - CO2'!$A$5:$A$53,0),BO$20)*Y251)</f>
        <v/>
      </c>
      <c r="BP251" t="str" cm="1">
        <f t="array" ref="BP251">IF($D251="","",INDEX('Data - CO2'!$B$5:$AP$53,MATCH(Kulturmodeller!$D251,'Data - CO2'!$A$5:$A$53,0),BP$20)*Z251)</f>
        <v/>
      </c>
      <c r="BQ251" t="str" cm="1">
        <f t="array" ref="BQ251">IF($D251="","",INDEX('Data - CO2'!$B$5:$AP$53,MATCH(Kulturmodeller!$D251,'Data - CO2'!$A$5:$A$53,0),BQ$20)*AA251)</f>
        <v/>
      </c>
      <c r="BR251" t="str" cm="1">
        <f t="array" ref="BR251">IF($D251="","",INDEX('Data - CO2'!$B$5:$AP$53,MATCH(Kulturmodeller!$D251,'Data - CO2'!$A$5:$A$53,0),BR$20)*AB251)</f>
        <v/>
      </c>
      <c r="BS251" t="str" cm="1">
        <f t="array" ref="BS251">IF($D251="","",INDEX('Data - CO2'!$B$5:$AP$53,MATCH(Kulturmodeller!$D251,'Data - CO2'!$A$5:$A$53,0),BS$20)*AC251)</f>
        <v/>
      </c>
      <c r="BT251" t="str" cm="1">
        <f t="array" ref="BT251">IF($D251="","",INDEX('Data - CO2'!$B$5:$AP$53,MATCH(Kulturmodeller!$D251,'Data - CO2'!$A$5:$A$53,0),BT$20)*AD251)</f>
        <v/>
      </c>
      <c r="BU251" t="str" cm="1">
        <f t="array" ref="BU251">IF($D251="","",INDEX('Data - CO2'!$B$5:$AP$53,MATCH(Kulturmodeller!$D251,'Data - CO2'!$A$5:$A$53,0),BU$20)*AE251)</f>
        <v/>
      </c>
      <c r="BV251" t="str" cm="1">
        <f t="array" ref="BV251">IF($D251="","",INDEX('Data - CO2'!$B$5:$AP$53,MATCH(Kulturmodeller!$D251,'Data - CO2'!$A$5:$A$53,0),BV$20)*AF251)</f>
        <v/>
      </c>
      <c r="BW251" t="str" cm="1">
        <f t="array" ref="BW251">IF($D251="","",INDEX('Data - CO2'!$B$5:$AP$53,MATCH(Kulturmodeller!$D251,'Data - CO2'!$A$5:$A$53,0),BW$20)*AG251)</f>
        <v/>
      </c>
      <c r="BX251" t="str" cm="1">
        <f t="array" ref="BX251">IF($D251="","",INDEX('Data - CO2'!$B$5:$AP$53,MATCH(Kulturmodeller!$D251,'Data - CO2'!$A$5:$A$53,0),BX$20)*AH251)</f>
        <v/>
      </c>
      <c r="BY251" t="str" cm="1">
        <f t="array" ref="BY251">IF($D251="","",INDEX('Data - CO2'!$B$5:$AP$53,MATCH(Kulturmodeller!$D251,'Data - CO2'!$A$5:$A$53,0),BY$20)*AI251)</f>
        <v/>
      </c>
      <c r="BZ251" t="str" cm="1">
        <f t="array" ref="BZ251">IF($D251="","",INDEX('Data - CO2'!$B$5:$AP$53,MATCH(Kulturmodeller!$D251,'Data - CO2'!$A$5:$A$53,0),BZ$20)*AJ251)</f>
        <v/>
      </c>
      <c r="CA251" t="str" cm="1">
        <f t="array" ref="CA251">IF($D251="","",INDEX('Data - CO2'!$B$5:$AP$53,MATCH(Kulturmodeller!$D251,'Data - CO2'!$A$5:$A$53,0),CA$20)*AK251)</f>
        <v/>
      </c>
      <c r="CB251" t="str" cm="1">
        <f t="array" ref="CB251">IF($D251="","",INDEX('Data - CO2'!$B$5:$AP$53,MATCH(Kulturmodeller!$D251,'Data - CO2'!$A$5:$A$53,0),CB$20)*AL251)</f>
        <v/>
      </c>
      <c r="CC251" t="str" cm="1">
        <f t="array" ref="CC251">IF($D251="","",INDEX('Data - CO2'!$B$5:$AP$53,MATCH(Kulturmodeller!$D251,'Data - CO2'!$A$5:$A$53,0),CC$20)*AM251)</f>
        <v/>
      </c>
      <c r="CD251" t="str" cm="1">
        <f t="array" ref="CD251">IF($D251="","",INDEX('Data - CO2'!$B$5:$AP$53,MATCH(Kulturmodeller!$D251,'Data - CO2'!$A$5:$A$53,0),CD$20)*AN251)</f>
        <v/>
      </c>
      <c r="CE251" t="str" cm="1">
        <f t="array" ref="CE251">IF($D251="","",INDEX('Data - CO2'!$B$5:$AP$53,MATCH(Kulturmodeller!$D251,'Data - CO2'!$A$5:$A$53,0),CE$20)*AO251)</f>
        <v/>
      </c>
      <c r="CF251" t="str" cm="1">
        <f t="array" ref="CF251">IF($D251="","",INDEX('Data - CO2'!$B$5:$AP$53,MATCH(Kulturmodeller!$D251,'Data - CO2'!$A$5:$A$53,0),CF$20)*AP251)</f>
        <v/>
      </c>
      <c r="CG251" t="str" cm="1">
        <f t="array" ref="CG251">IF($D251="","",INDEX('Data - CO2'!$B$5:$AP$53,MATCH(Kulturmodeller!$D251,'Data - CO2'!$A$5:$A$53,0),CG$20)*AQ251)</f>
        <v/>
      </c>
      <c r="CH251" t="str" cm="1">
        <f t="array" ref="CH251">IF($D251="","",INDEX('Data - CO2'!$B$5:$AP$53,MATCH(Kulturmodeller!$D251,'Data - CO2'!$A$5:$A$53,0),CH$20)*AR251)</f>
        <v/>
      </c>
      <c r="CI251" s="11" t="str" cm="1">
        <f t="array" ref="CI251">IF($D251="","",INDEX('Data - CO2'!$B$5:$AP$53,MATCH(Kulturmodeller!$D251,'Data - CO2'!$A$5:$A$53,0),CI$20)*AS251)</f>
        <v/>
      </c>
    </row>
    <row r="252" spans="1:87" x14ac:dyDescent="0.3">
      <c r="A252" s="12" t="s">
        <v>87</v>
      </c>
      <c r="B252" s="12"/>
      <c r="C252" s="129"/>
      <c r="D252" s="129"/>
      <c r="E252" s="127"/>
      <c r="F252" s="45">
        <f>E252</f>
        <v>0</v>
      </c>
      <c r="G252" s="46">
        <f t="shared" si="4588"/>
        <v>0</v>
      </c>
      <c r="H252" s="46">
        <f t="shared" si="4589"/>
        <v>0</v>
      </c>
      <c r="I252" s="46">
        <f t="shared" si="4590"/>
        <v>0</v>
      </c>
      <c r="J252" s="46">
        <f t="shared" si="4591"/>
        <v>0</v>
      </c>
      <c r="K252" s="46">
        <f t="shared" si="4592"/>
        <v>0</v>
      </c>
      <c r="L252" s="46">
        <f t="shared" si="4593"/>
        <v>0</v>
      </c>
      <c r="M252" s="46">
        <f t="shared" si="4594"/>
        <v>0</v>
      </c>
      <c r="N252" s="46">
        <f t="shared" si="4595"/>
        <v>0</v>
      </c>
      <c r="O252" s="46">
        <f t="shared" si="4596"/>
        <v>0</v>
      </c>
      <c r="P252" s="46">
        <f t="shared" si="4597"/>
        <v>0</v>
      </c>
      <c r="Q252" s="46">
        <f t="shared" si="4598"/>
        <v>0</v>
      </c>
      <c r="R252" s="46">
        <f t="shared" si="4599"/>
        <v>0</v>
      </c>
      <c r="S252" s="46">
        <f t="shared" si="4600"/>
        <v>0</v>
      </c>
      <c r="T252" s="46">
        <f t="shared" si="4601"/>
        <v>0</v>
      </c>
      <c r="U252" s="46">
        <f t="shared" si="4602"/>
        <v>0</v>
      </c>
      <c r="V252" s="46">
        <f t="shared" si="4603"/>
        <v>0</v>
      </c>
      <c r="W252" s="46">
        <f t="shared" si="4604"/>
        <v>0</v>
      </c>
      <c r="X252" s="46">
        <f t="shared" si="4605"/>
        <v>0</v>
      </c>
      <c r="Y252" s="46">
        <f t="shared" si="4606"/>
        <v>0</v>
      </c>
      <c r="Z252" s="46">
        <f t="shared" si="4607"/>
        <v>0</v>
      </c>
      <c r="AA252" s="46">
        <f t="shared" si="4608"/>
        <v>0</v>
      </c>
      <c r="AB252" s="46">
        <f t="shared" si="4609"/>
        <v>0</v>
      </c>
      <c r="AC252" s="46">
        <f t="shared" si="4610"/>
        <v>0</v>
      </c>
      <c r="AD252" s="46">
        <f t="shared" si="4611"/>
        <v>0</v>
      </c>
      <c r="AE252" s="46">
        <f t="shared" si="4612"/>
        <v>0</v>
      </c>
      <c r="AF252" s="46">
        <f t="shared" si="4613"/>
        <v>0</v>
      </c>
      <c r="AG252" s="46">
        <f t="shared" si="4614"/>
        <v>0</v>
      </c>
      <c r="AH252" s="46">
        <f t="shared" si="4615"/>
        <v>0</v>
      </c>
      <c r="AI252" s="46">
        <f t="shared" si="4616"/>
        <v>0</v>
      </c>
      <c r="AJ252" s="46">
        <f t="shared" si="4617"/>
        <v>0</v>
      </c>
      <c r="AK252" s="46">
        <f t="shared" si="4618"/>
        <v>0</v>
      </c>
      <c r="AL252" s="46">
        <f t="shared" si="4619"/>
        <v>0</v>
      </c>
      <c r="AM252" s="46">
        <f t="shared" si="4620"/>
        <v>0</v>
      </c>
      <c r="AN252" s="46">
        <f t="shared" si="4621"/>
        <v>0</v>
      </c>
      <c r="AO252" s="46">
        <f t="shared" si="4622"/>
        <v>0</v>
      </c>
      <c r="AP252" s="46">
        <f t="shared" si="4623"/>
        <v>0</v>
      </c>
      <c r="AQ252" s="46">
        <f t="shared" si="4624"/>
        <v>0</v>
      </c>
      <c r="AR252" s="46">
        <f t="shared" si="4625"/>
        <v>0</v>
      </c>
      <c r="AS252" s="47">
        <f t="shared" si="4626"/>
        <v>0</v>
      </c>
      <c r="AU252" s="10" t="str" cm="1">
        <f t="array" ref="AU252">IF($D252="","",INDEX('Data - CO2'!$B$5:$AP$53,MATCH(Kulturmodeller!$D252,'Data - CO2'!$A$5:$A$53,0),AU$20)*E252)</f>
        <v/>
      </c>
      <c r="AV252" t="str" cm="1">
        <f t="array" ref="AV252">IF($D252="","",INDEX('Data - CO2'!$B$5:$AP$53,MATCH(Kulturmodeller!$D252,'Data - CO2'!$A$5:$A$53,0),AV$20)*F252)</f>
        <v/>
      </c>
      <c r="AW252" t="str" cm="1">
        <f t="array" ref="AW252">IF($D252="","",INDEX('Data - CO2'!$B$5:$AP$53,MATCH(Kulturmodeller!$D252,'Data - CO2'!$A$5:$A$53,0),AW$20)*G252)</f>
        <v/>
      </c>
      <c r="AX252" t="str" cm="1">
        <f t="array" ref="AX252">IF($D252="","",INDEX('Data - CO2'!$B$5:$AP$53,MATCH(Kulturmodeller!$D252,'Data - CO2'!$A$5:$A$53,0),AX$20)*H252)</f>
        <v/>
      </c>
      <c r="AY252" t="str" cm="1">
        <f t="array" ref="AY252">IF($D252="","",INDEX('Data - CO2'!$B$5:$AP$53,MATCH(Kulturmodeller!$D252,'Data - CO2'!$A$5:$A$53,0),AY$20)*I252)</f>
        <v/>
      </c>
      <c r="AZ252" t="str" cm="1">
        <f t="array" ref="AZ252">IF($D252="","",INDEX('Data - CO2'!$B$5:$AP$53,MATCH(Kulturmodeller!$D252,'Data - CO2'!$A$5:$A$53,0),AZ$20)*J252)</f>
        <v/>
      </c>
      <c r="BA252" t="str" cm="1">
        <f t="array" ref="BA252">IF($D252="","",INDEX('Data - CO2'!$B$5:$AP$53,MATCH(Kulturmodeller!$D252,'Data - CO2'!$A$5:$A$53,0),BA$20)*K252)</f>
        <v/>
      </c>
      <c r="BB252" t="str" cm="1">
        <f t="array" ref="BB252">IF($D252="","",INDEX('Data - CO2'!$B$5:$AP$53,MATCH(Kulturmodeller!$D252,'Data - CO2'!$A$5:$A$53,0),BB$20)*L252)</f>
        <v/>
      </c>
      <c r="BC252" t="str" cm="1">
        <f t="array" ref="BC252">IF($D252="","",INDEX('Data - CO2'!$B$5:$AP$53,MATCH(Kulturmodeller!$D252,'Data - CO2'!$A$5:$A$53,0),BC$20)*M252)</f>
        <v/>
      </c>
      <c r="BD252" t="str" cm="1">
        <f t="array" ref="BD252">IF($D252="","",INDEX('Data - CO2'!$B$5:$AP$53,MATCH(Kulturmodeller!$D252,'Data - CO2'!$A$5:$A$53,0),BD$20)*N252)</f>
        <v/>
      </c>
      <c r="BE252" t="str" cm="1">
        <f t="array" ref="BE252">IF($D252="","",INDEX('Data - CO2'!$B$5:$AP$53,MATCH(Kulturmodeller!$D252,'Data - CO2'!$A$5:$A$53,0),BE$20)*O252)</f>
        <v/>
      </c>
      <c r="BF252" t="str" cm="1">
        <f t="array" ref="BF252">IF($D252="","",INDEX('Data - CO2'!$B$5:$AP$53,MATCH(Kulturmodeller!$D252,'Data - CO2'!$A$5:$A$53,0),BF$20)*P252)</f>
        <v/>
      </c>
      <c r="BG252" t="str" cm="1">
        <f t="array" ref="BG252">IF($D252="","",INDEX('Data - CO2'!$B$5:$AP$53,MATCH(Kulturmodeller!$D252,'Data - CO2'!$A$5:$A$53,0),BG$20)*Q252)</f>
        <v/>
      </c>
      <c r="BH252" t="str" cm="1">
        <f t="array" ref="BH252">IF($D252="","",INDEX('Data - CO2'!$B$5:$AP$53,MATCH(Kulturmodeller!$D252,'Data - CO2'!$A$5:$A$53,0),BH$20)*R252)</f>
        <v/>
      </c>
      <c r="BI252" t="str" cm="1">
        <f t="array" ref="BI252">IF($D252="","",INDEX('Data - CO2'!$B$5:$AP$53,MATCH(Kulturmodeller!$D252,'Data - CO2'!$A$5:$A$53,0),BI$20)*S252)</f>
        <v/>
      </c>
      <c r="BJ252" t="str" cm="1">
        <f t="array" ref="BJ252">IF($D252="","",INDEX('Data - CO2'!$B$5:$AP$53,MATCH(Kulturmodeller!$D252,'Data - CO2'!$A$5:$A$53,0),BJ$20)*T252)</f>
        <v/>
      </c>
      <c r="BK252" t="str" cm="1">
        <f t="array" ref="BK252">IF($D252="","",INDEX('Data - CO2'!$B$5:$AP$53,MATCH(Kulturmodeller!$D252,'Data - CO2'!$A$5:$A$53,0),BK$20)*U252)</f>
        <v/>
      </c>
      <c r="BL252" t="str" cm="1">
        <f t="array" ref="BL252">IF($D252="","",INDEX('Data - CO2'!$B$5:$AP$53,MATCH(Kulturmodeller!$D252,'Data - CO2'!$A$5:$A$53,0),BL$20)*V252)</f>
        <v/>
      </c>
      <c r="BM252" t="str" cm="1">
        <f t="array" ref="BM252">IF($D252="","",INDEX('Data - CO2'!$B$5:$AP$53,MATCH(Kulturmodeller!$D252,'Data - CO2'!$A$5:$A$53,0),BM$20)*W252)</f>
        <v/>
      </c>
      <c r="BN252" t="str" cm="1">
        <f t="array" ref="BN252">IF($D252="","",INDEX('Data - CO2'!$B$5:$AP$53,MATCH(Kulturmodeller!$D252,'Data - CO2'!$A$5:$A$53,0),BN$20)*X252)</f>
        <v/>
      </c>
      <c r="BO252" t="str" cm="1">
        <f t="array" ref="BO252">IF($D252="","",INDEX('Data - CO2'!$B$5:$AP$53,MATCH(Kulturmodeller!$D252,'Data - CO2'!$A$5:$A$53,0),BO$20)*Y252)</f>
        <v/>
      </c>
      <c r="BP252" t="str" cm="1">
        <f t="array" ref="BP252">IF($D252="","",INDEX('Data - CO2'!$B$5:$AP$53,MATCH(Kulturmodeller!$D252,'Data - CO2'!$A$5:$A$53,0),BP$20)*Z252)</f>
        <v/>
      </c>
      <c r="BQ252" t="str" cm="1">
        <f t="array" ref="BQ252">IF($D252="","",INDEX('Data - CO2'!$B$5:$AP$53,MATCH(Kulturmodeller!$D252,'Data - CO2'!$A$5:$A$53,0),BQ$20)*AA252)</f>
        <v/>
      </c>
      <c r="BR252" t="str" cm="1">
        <f t="array" ref="BR252">IF($D252="","",INDEX('Data - CO2'!$B$5:$AP$53,MATCH(Kulturmodeller!$D252,'Data - CO2'!$A$5:$A$53,0),BR$20)*AB252)</f>
        <v/>
      </c>
      <c r="BS252" t="str" cm="1">
        <f t="array" ref="BS252">IF($D252="","",INDEX('Data - CO2'!$B$5:$AP$53,MATCH(Kulturmodeller!$D252,'Data - CO2'!$A$5:$A$53,0),BS$20)*AC252)</f>
        <v/>
      </c>
      <c r="BT252" t="str" cm="1">
        <f t="array" ref="BT252">IF($D252="","",INDEX('Data - CO2'!$B$5:$AP$53,MATCH(Kulturmodeller!$D252,'Data - CO2'!$A$5:$A$53,0),BT$20)*AD252)</f>
        <v/>
      </c>
      <c r="BU252" t="str" cm="1">
        <f t="array" ref="BU252">IF($D252="","",INDEX('Data - CO2'!$B$5:$AP$53,MATCH(Kulturmodeller!$D252,'Data - CO2'!$A$5:$A$53,0),BU$20)*AE252)</f>
        <v/>
      </c>
      <c r="BV252" t="str" cm="1">
        <f t="array" ref="BV252">IF($D252="","",INDEX('Data - CO2'!$B$5:$AP$53,MATCH(Kulturmodeller!$D252,'Data - CO2'!$A$5:$A$53,0),BV$20)*AF252)</f>
        <v/>
      </c>
      <c r="BW252" t="str" cm="1">
        <f t="array" ref="BW252">IF($D252="","",INDEX('Data - CO2'!$B$5:$AP$53,MATCH(Kulturmodeller!$D252,'Data - CO2'!$A$5:$A$53,0),BW$20)*AG252)</f>
        <v/>
      </c>
      <c r="BX252" t="str" cm="1">
        <f t="array" ref="BX252">IF($D252="","",INDEX('Data - CO2'!$B$5:$AP$53,MATCH(Kulturmodeller!$D252,'Data - CO2'!$A$5:$A$53,0),BX$20)*AH252)</f>
        <v/>
      </c>
      <c r="BY252" t="str" cm="1">
        <f t="array" ref="BY252">IF($D252="","",INDEX('Data - CO2'!$B$5:$AP$53,MATCH(Kulturmodeller!$D252,'Data - CO2'!$A$5:$A$53,0),BY$20)*AI252)</f>
        <v/>
      </c>
      <c r="BZ252" t="str" cm="1">
        <f t="array" ref="BZ252">IF($D252="","",INDEX('Data - CO2'!$B$5:$AP$53,MATCH(Kulturmodeller!$D252,'Data - CO2'!$A$5:$A$53,0),BZ$20)*AJ252)</f>
        <v/>
      </c>
      <c r="CA252" t="str" cm="1">
        <f t="array" ref="CA252">IF($D252="","",INDEX('Data - CO2'!$B$5:$AP$53,MATCH(Kulturmodeller!$D252,'Data - CO2'!$A$5:$A$53,0),CA$20)*AK252)</f>
        <v/>
      </c>
      <c r="CB252" t="str" cm="1">
        <f t="array" ref="CB252">IF($D252="","",INDEX('Data - CO2'!$B$5:$AP$53,MATCH(Kulturmodeller!$D252,'Data - CO2'!$A$5:$A$53,0),CB$20)*AL252)</f>
        <v/>
      </c>
      <c r="CC252" t="str" cm="1">
        <f t="array" ref="CC252">IF($D252="","",INDEX('Data - CO2'!$B$5:$AP$53,MATCH(Kulturmodeller!$D252,'Data - CO2'!$A$5:$A$53,0),CC$20)*AM252)</f>
        <v/>
      </c>
      <c r="CD252" t="str" cm="1">
        <f t="array" ref="CD252">IF($D252="","",INDEX('Data - CO2'!$B$5:$AP$53,MATCH(Kulturmodeller!$D252,'Data - CO2'!$A$5:$A$53,0),CD$20)*AN252)</f>
        <v/>
      </c>
      <c r="CE252" t="str" cm="1">
        <f t="array" ref="CE252">IF($D252="","",INDEX('Data - CO2'!$B$5:$AP$53,MATCH(Kulturmodeller!$D252,'Data - CO2'!$A$5:$A$53,0),CE$20)*AO252)</f>
        <v/>
      </c>
      <c r="CF252" t="str" cm="1">
        <f t="array" ref="CF252">IF($D252="","",INDEX('Data - CO2'!$B$5:$AP$53,MATCH(Kulturmodeller!$D252,'Data - CO2'!$A$5:$A$53,0),CF$20)*AP252)</f>
        <v/>
      </c>
      <c r="CG252" t="str" cm="1">
        <f t="array" ref="CG252">IF($D252="","",INDEX('Data - CO2'!$B$5:$AP$53,MATCH(Kulturmodeller!$D252,'Data - CO2'!$A$5:$A$53,0),CG$20)*AQ252)</f>
        <v/>
      </c>
      <c r="CH252" t="str" cm="1">
        <f t="array" ref="CH252">IF($D252="","",INDEX('Data - CO2'!$B$5:$AP$53,MATCH(Kulturmodeller!$D252,'Data - CO2'!$A$5:$A$53,0),CH$20)*AR252)</f>
        <v/>
      </c>
      <c r="CI252" s="11" t="str" cm="1">
        <f t="array" ref="CI252">IF($D252="","",INDEX('Data - CO2'!$B$5:$AP$53,MATCH(Kulturmodeller!$D252,'Data - CO2'!$A$5:$A$53,0),CI$20)*AS252)</f>
        <v/>
      </c>
    </row>
    <row r="253" spans="1:87" x14ac:dyDescent="0.3">
      <c r="A253" s="42"/>
      <c r="B253" s="42"/>
      <c r="C253" s="42"/>
      <c r="D253" s="12"/>
      <c r="E253" s="52"/>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4"/>
      <c r="AU253" s="111">
        <f t="shared" ref="AU253:CH253" si="4627">SUM(AU251:AU252)</f>
        <v>0</v>
      </c>
      <c r="AV253" s="112">
        <f t="shared" si="4627"/>
        <v>0</v>
      </c>
      <c r="AW253" s="112">
        <f t="shared" si="4627"/>
        <v>0</v>
      </c>
      <c r="AX253" s="112">
        <f t="shared" si="4627"/>
        <v>0</v>
      </c>
      <c r="AY253" s="112">
        <f t="shared" si="4627"/>
        <v>0</v>
      </c>
      <c r="AZ253" s="112">
        <f t="shared" si="4627"/>
        <v>0</v>
      </c>
      <c r="BA253" s="112">
        <f t="shared" si="4627"/>
        <v>0</v>
      </c>
      <c r="BB253" s="112">
        <f t="shared" si="4627"/>
        <v>0</v>
      </c>
      <c r="BC253" s="112">
        <f t="shared" si="4627"/>
        <v>0</v>
      </c>
      <c r="BD253" s="112">
        <f t="shared" si="4627"/>
        <v>0</v>
      </c>
      <c r="BE253" s="112">
        <f t="shared" si="4627"/>
        <v>0</v>
      </c>
      <c r="BF253" s="112">
        <f t="shared" si="4627"/>
        <v>0</v>
      </c>
      <c r="BG253" s="112">
        <f t="shared" si="4627"/>
        <v>0</v>
      </c>
      <c r="BH253" s="112">
        <f t="shared" si="4627"/>
        <v>0</v>
      </c>
      <c r="BI253" s="112">
        <f t="shared" si="4627"/>
        <v>0</v>
      </c>
      <c r="BJ253" s="112">
        <f t="shared" si="4627"/>
        <v>0</v>
      </c>
      <c r="BK253" s="112">
        <f t="shared" si="4627"/>
        <v>0</v>
      </c>
      <c r="BL253" s="112">
        <f t="shared" si="4627"/>
        <v>0</v>
      </c>
      <c r="BM253" s="112">
        <f t="shared" si="4627"/>
        <v>0</v>
      </c>
      <c r="BN253" s="112">
        <f t="shared" si="4627"/>
        <v>0</v>
      </c>
      <c r="BO253" s="112">
        <f t="shared" si="4627"/>
        <v>0</v>
      </c>
      <c r="BP253" s="112">
        <f t="shared" si="4627"/>
        <v>0</v>
      </c>
      <c r="BQ253" s="112">
        <f t="shared" si="4627"/>
        <v>0</v>
      </c>
      <c r="BR253" s="112">
        <f t="shared" si="4627"/>
        <v>0</v>
      </c>
      <c r="BS253" s="112">
        <f t="shared" si="4627"/>
        <v>0</v>
      </c>
      <c r="BT253" s="112">
        <f t="shared" si="4627"/>
        <v>0</v>
      </c>
      <c r="BU253" s="112">
        <f t="shared" si="4627"/>
        <v>0</v>
      </c>
      <c r="BV253" s="112">
        <f t="shared" si="4627"/>
        <v>0</v>
      </c>
      <c r="BW253" s="112">
        <f t="shared" si="4627"/>
        <v>0</v>
      </c>
      <c r="BX253" s="112">
        <f t="shared" si="4627"/>
        <v>0</v>
      </c>
      <c r="BY253" s="112">
        <f t="shared" si="4627"/>
        <v>0</v>
      </c>
      <c r="BZ253" s="112">
        <f t="shared" si="4627"/>
        <v>0</v>
      </c>
      <c r="CA253" s="112">
        <f t="shared" si="4627"/>
        <v>0</v>
      </c>
      <c r="CB253" s="112">
        <f t="shared" si="4627"/>
        <v>0</v>
      </c>
      <c r="CC253" s="112">
        <f t="shared" si="4627"/>
        <v>0</v>
      </c>
      <c r="CD253" s="112">
        <f t="shared" si="4627"/>
        <v>0</v>
      </c>
      <c r="CE253" s="112">
        <f t="shared" si="4627"/>
        <v>0</v>
      </c>
      <c r="CF253" s="112">
        <f t="shared" si="4627"/>
        <v>0</v>
      </c>
      <c r="CG253" s="112">
        <f t="shared" si="4627"/>
        <v>0</v>
      </c>
      <c r="CH253" s="112">
        <f t="shared" si="4627"/>
        <v>0</v>
      </c>
      <c r="CI253" s="113">
        <f>SUM(CI251:CI252)</f>
        <v>0</v>
      </c>
    </row>
    <row r="254" spans="1:87" x14ac:dyDescent="0.3">
      <c r="A254" s="55" t="s">
        <v>88</v>
      </c>
      <c r="B254" s="55"/>
      <c r="C254" s="55"/>
      <c r="D254" s="56"/>
      <c r="E254" s="57"/>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9"/>
      <c r="AT254" s="91">
        <f>AVERAGE(BO254:CI254)</f>
        <v>245.79545486075335</v>
      </c>
      <c r="AU254" s="111">
        <f>AU250+AU253</f>
        <v>0</v>
      </c>
      <c r="AV254" s="112">
        <f t="shared" ref="AV254:CI254" si="4628">AV250+AV253</f>
        <v>3.2766636330320988</v>
      </c>
      <c r="AW254" s="112">
        <f t="shared" si="4628"/>
        <v>21.142857958484765</v>
      </c>
      <c r="AX254" s="112">
        <f t="shared" si="4628"/>
        <v>47.74017904785039</v>
      </c>
      <c r="AY254" s="112">
        <f t="shared" si="4628"/>
        <v>90.760831228398843</v>
      </c>
      <c r="AZ254" s="112">
        <f t="shared" si="4628"/>
        <v>128.07197113756874</v>
      </c>
      <c r="BA254" s="112">
        <f t="shared" si="4628"/>
        <v>176.49302584340657</v>
      </c>
      <c r="BB254" s="112">
        <f t="shared" si="4628"/>
        <v>215.35956669395421</v>
      </c>
      <c r="BC254" s="112">
        <f t="shared" si="4628"/>
        <v>228.42178231223011</v>
      </c>
      <c r="BD254" s="112">
        <f t="shared" si="4628"/>
        <v>259.18465837507603</v>
      </c>
      <c r="BE254" s="112">
        <f t="shared" si="4628"/>
        <v>284.1559948888854</v>
      </c>
      <c r="BF254" s="112">
        <f t="shared" si="4628"/>
        <v>299.42829754284998</v>
      </c>
      <c r="BG254" s="112">
        <f t="shared" si="4628"/>
        <v>299.19339209907071</v>
      </c>
      <c r="BH254" s="112">
        <f t="shared" si="4628"/>
        <v>313.3168372155215</v>
      </c>
      <c r="BI254" s="112">
        <f t="shared" si="4628"/>
        <v>340.69829997612669</v>
      </c>
      <c r="BJ254" s="112">
        <f t="shared" si="4628"/>
        <v>366.9662376781024</v>
      </c>
      <c r="BK254" s="112">
        <f t="shared" si="4628"/>
        <v>390.99677090609157</v>
      </c>
      <c r="BL254" s="112">
        <f t="shared" si="4628"/>
        <v>162.38564353863492</v>
      </c>
      <c r="BM254" s="112">
        <f t="shared" si="4628"/>
        <v>179.68614748699892</v>
      </c>
      <c r="BN254" s="112">
        <f t="shared" si="4628"/>
        <v>207.50520826342262</v>
      </c>
      <c r="BO254" s="112">
        <f t="shared" si="4628"/>
        <v>250.54977076009601</v>
      </c>
      <c r="BP254" s="112">
        <f t="shared" si="4628"/>
        <v>278.18637011360244</v>
      </c>
      <c r="BQ254" s="112">
        <f t="shared" si="4628"/>
        <v>307.01398881859893</v>
      </c>
      <c r="BR254" s="112">
        <f t="shared" si="4628"/>
        <v>326.1215219098388</v>
      </c>
      <c r="BS254" s="112">
        <f t="shared" si="4628"/>
        <v>333.68754853960388</v>
      </c>
      <c r="BT254" s="112">
        <f t="shared" si="4628"/>
        <v>359.21342341685823</v>
      </c>
      <c r="BU254" s="112">
        <f t="shared" si="4628"/>
        <v>376.91256922348708</v>
      </c>
      <c r="BV254" s="112">
        <f t="shared" si="4628"/>
        <v>386.04270649108867</v>
      </c>
      <c r="BW254" s="112">
        <f t="shared" si="4628"/>
        <v>378.99845978128485</v>
      </c>
      <c r="BX254" s="112">
        <f t="shared" si="4628"/>
        <v>186.91314391198884</v>
      </c>
      <c r="BY254" s="112">
        <f t="shared" si="4628"/>
        <v>206.95817124319473</v>
      </c>
      <c r="BZ254" s="112">
        <f t="shared" si="4628"/>
        <v>227.28103585989729</v>
      </c>
      <c r="CA254" s="112">
        <f t="shared" si="4628"/>
        <v>247.3801361280772</v>
      </c>
      <c r="CB254" s="112">
        <f t="shared" si="4628"/>
        <v>27.88596493993013</v>
      </c>
      <c r="CC254" s="112">
        <f t="shared" si="4628"/>
        <v>64.244830481990135</v>
      </c>
      <c r="CD254" s="112">
        <f t="shared" si="4628"/>
        <v>110.92262733484426</v>
      </c>
      <c r="CE254" s="112">
        <f t="shared" si="4628"/>
        <v>159.15651388181729</v>
      </c>
      <c r="CF254" s="112">
        <f t="shared" si="4628"/>
        <v>191.21975305040948</v>
      </c>
      <c r="CG254" s="112">
        <f t="shared" si="4628"/>
        <v>226.1304253080184</v>
      </c>
      <c r="CH254" s="112">
        <f t="shared" si="4628"/>
        <v>251.4758271198356</v>
      </c>
      <c r="CI254" s="113">
        <f t="shared" si="4628"/>
        <v>265.40976376135961</v>
      </c>
    </row>
    <row r="257" spans="1:87" x14ac:dyDescent="0.3">
      <c r="A257" s="60" t="s">
        <v>373</v>
      </c>
      <c r="AU257" t="s">
        <v>91</v>
      </c>
    </row>
    <row r="258" spans="1:87" x14ac:dyDescent="0.3">
      <c r="A258" s="25" t="s">
        <v>374</v>
      </c>
      <c r="B258" s="25"/>
      <c r="C258" s="25"/>
      <c r="D258" s="26"/>
      <c r="E258" s="27" t="s">
        <v>78</v>
      </c>
      <c r="F258" s="104"/>
      <c r="G258" s="104"/>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9"/>
      <c r="AU258">
        <v>1</v>
      </c>
      <c r="AV258">
        <v>2</v>
      </c>
      <c r="AW258">
        <v>3</v>
      </c>
      <c r="AX258">
        <v>4</v>
      </c>
      <c r="AY258">
        <v>5</v>
      </c>
      <c r="AZ258">
        <v>6</v>
      </c>
      <c r="BA258">
        <v>7</v>
      </c>
      <c r="BB258">
        <v>8</v>
      </c>
      <c r="BC258">
        <v>9</v>
      </c>
      <c r="BD258">
        <v>10</v>
      </c>
      <c r="BE258">
        <v>11</v>
      </c>
      <c r="BF258">
        <v>12</v>
      </c>
      <c r="BG258">
        <v>13</v>
      </c>
      <c r="BH258">
        <v>14</v>
      </c>
      <c r="BI258">
        <v>15</v>
      </c>
      <c r="BJ258">
        <v>16</v>
      </c>
      <c r="BK258">
        <v>17</v>
      </c>
      <c r="BL258">
        <v>18</v>
      </c>
      <c r="BM258">
        <v>19</v>
      </c>
      <c r="BN258">
        <v>20</v>
      </c>
      <c r="BO258">
        <v>21</v>
      </c>
      <c r="BP258">
        <v>22</v>
      </c>
      <c r="BQ258">
        <v>23</v>
      </c>
      <c r="BR258">
        <v>24</v>
      </c>
      <c r="BS258">
        <v>25</v>
      </c>
      <c r="BT258">
        <v>26</v>
      </c>
      <c r="BU258">
        <v>27</v>
      </c>
      <c r="BV258">
        <v>28</v>
      </c>
      <c r="BW258">
        <v>29</v>
      </c>
      <c r="BX258">
        <v>30</v>
      </c>
      <c r="BY258">
        <v>31</v>
      </c>
      <c r="BZ258">
        <v>32</v>
      </c>
      <c r="CA258">
        <v>33</v>
      </c>
      <c r="CB258">
        <v>34</v>
      </c>
      <c r="CC258">
        <v>35</v>
      </c>
      <c r="CD258">
        <v>36</v>
      </c>
      <c r="CE258">
        <v>37</v>
      </c>
      <c r="CF258">
        <v>38</v>
      </c>
      <c r="CG258">
        <v>39</v>
      </c>
      <c r="CH258">
        <v>40</v>
      </c>
      <c r="CI258">
        <v>41</v>
      </c>
    </row>
    <row r="259" spans="1:87" x14ac:dyDescent="0.3">
      <c r="A259" s="147" t="s">
        <v>303</v>
      </c>
      <c r="B259" s="148">
        <f>Lister!$B$13</f>
        <v>1</v>
      </c>
      <c r="C259" s="28" t="s">
        <v>60</v>
      </c>
      <c r="D259" s="29" t="s">
        <v>79</v>
      </c>
      <c r="E259" s="30" t="s">
        <v>163</v>
      </c>
      <c r="F259" s="31" t="s">
        <v>250</v>
      </c>
      <c r="G259" s="31" t="s">
        <v>137</v>
      </c>
      <c r="H259" s="31" t="s">
        <v>138</v>
      </c>
      <c r="I259" s="31" t="s">
        <v>139</v>
      </c>
      <c r="J259" s="31" t="s">
        <v>140</v>
      </c>
      <c r="K259" s="31" t="s">
        <v>141</v>
      </c>
      <c r="L259" s="31" t="s">
        <v>80</v>
      </c>
      <c r="M259" s="31" t="s">
        <v>144</v>
      </c>
      <c r="N259" s="31" t="s">
        <v>145</v>
      </c>
      <c r="O259" s="31" t="s">
        <v>146</v>
      </c>
      <c r="P259" s="31" t="s">
        <v>147</v>
      </c>
      <c r="Q259" s="31" t="s">
        <v>152</v>
      </c>
      <c r="R259" s="31" t="s">
        <v>153</v>
      </c>
      <c r="S259" s="31" t="s">
        <v>154</v>
      </c>
      <c r="T259" s="31" t="s">
        <v>155</v>
      </c>
      <c r="U259" s="31" t="s">
        <v>156</v>
      </c>
      <c r="V259" s="31" t="s">
        <v>229</v>
      </c>
      <c r="W259" s="31" t="s">
        <v>157</v>
      </c>
      <c r="X259" s="31" t="s">
        <v>158</v>
      </c>
      <c r="Y259" s="31" t="s">
        <v>159</v>
      </c>
      <c r="Z259" s="31" t="s">
        <v>230</v>
      </c>
      <c r="AA259" s="31" t="s">
        <v>231</v>
      </c>
      <c r="AB259" s="31" t="s">
        <v>232</v>
      </c>
      <c r="AC259" s="31" t="s">
        <v>233</v>
      </c>
      <c r="AD259" s="31" t="s">
        <v>234</v>
      </c>
      <c r="AE259" s="31" t="s">
        <v>235</v>
      </c>
      <c r="AF259" s="31" t="s">
        <v>236</v>
      </c>
      <c r="AG259" s="31" t="s">
        <v>237</v>
      </c>
      <c r="AH259" s="31" t="s">
        <v>238</v>
      </c>
      <c r="AI259" s="31" t="s">
        <v>239</v>
      </c>
      <c r="AJ259" s="31" t="s">
        <v>240</v>
      </c>
      <c r="AK259" s="31" t="s">
        <v>241</v>
      </c>
      <c r="AL259" s="31" t="s">
        <v>242</v>
      </c>
      <c r="AM259" s="31" t="s">
        <v>243</v>
      </c>
      <c r="AN259" s="31" t="s">
        <v>244</v>
      </c>
      <c r="AO259" s="31" t="s">
        <v>245</v>
      </c>
      <c r="AP259" s="31" t="s">
        <v>246</v>
      </c>
      <c r="AQ259" s="31" t="s">
        <v>247</v>
      </c>
      <c r="AR259" s="31" t="s">
        <v>248</v>
      </c>
      <c r="AS259" s="32" t="s">
        <v>249</v>
      </c>
      <c r="AU259" s="19">
        <v>1</v>
      </c>
      <c r="AV259" s="19">
        <v>5</v>
      </c>
      <c r="AW259" s="19">
        <v>10</v>
      </c>
      <c r="AX259" s="19">
        <v>15</v>
      </c>
      <c r="AY259" s="19">
        <v>20</v>
      </c>
      <c r="AZ259" s="19">
        <v>25</v>
      </c>
      <c r="BA259" s="19">
        <v>30</v>
      </c>
      <c r="BB259" s="19">
        <v>35</v>
      </c>
      <c r="BC259" s="19">
        <v>40</v>
      </c>
      <c r="BD259" s="19">
        <v>45</v>
      </c>
      <c r="BE259" s="19">
        <v>50</v>
      </c>
      <c r="BF259" s="19">
        <v>55</v>
      </c>
      <c r="BG259" s="19">
        <v>60</v>
      </c>
      <c r="BH259" s="19">
        <v>65</v>
      </c>
      <c r="BI259" s="19">
        <v>70</v>
      </c>
      <c r="BJ259" s="19">
        <v>75</v>
      </c>
      <c r="BK259" s="19">
        <v>80</v>
      </c>
      <c r="BL259" s="19">
        <v>85</v>
      </c>
      <c r="BM259" s="19">
        <v>90</v>
      </c>
      <c r="BN259" s="19">
        <v>95</v>
      </c>
      <c r="BO259" s="19">
        <v>100</v>
      </c>
      <c r="BP259" s="19">
        <v>105</v>
      </c>
      <c r="BQ259" s="19">
        <v>110</v>
      </c>
      <c r="BR259" s="19">
        <v>115</v>
      </c>
      <c r="BS259" s="19">
        <v>120</v>
      </c>
      <c r="BT259" s="19">
        <v>125</v>
      </c>
      <c r="BU259" s="19">
        <v>130</v>
      </c>
      <c r="BV259" s="19">
        <v>135</v>
      </c>
      <c r="BW259" s="19">
        <v>140</v>
      </c>
      <c r="BX259" s="19">
        <v>145</v>
      </c>
      <c r="BY259" s="2">
        <v>150</v>
      </c>
      <c r="BZ259" s="19">
        <v>155</v>
      </c>
      <c r="CA259" s="2">
        <v>160</v>
      </c>
      <c r="CB259" s="19">
        <v>165</v>
      </c>
      <c r="CC259" s="2">
        <v>170</v>
      </c>
      <c r="CD259" s="19">
        <v>175</v>
      </c>
      <c r="CE259" s="2">
        <v>180</v>
      </c>
      <c r="CF259" s="19">
        <v>185</v>
      </c>
      <c r="CG259" s="2">
        <v>190</v>
      </c>
      <c r="CH259" s="19">
        <v>195</v>
      </c>
      <c r="CI259" s="2">
        <v>200</v>
      </c>
    </row>
    <row r="260" spans="1:87" x14ac:dyDescent="0.3">
      <c r="A260" s="33" t="s">
        <v>81</v>
      </c>
      <c r="B260" s="33"/>
      <c r="C260" s="124" t="str">
        <f>'Katalog over Kulturmodeller '!F89</f>
        <v>ÆR/SPIDSLØN</v>
      </c>
      <c r="D260" s="125" t="s">
        <v>323</v>
      </c>
      <c r="E260" s="139">
        <f>'Katalog over Kulturmodeller '!W89</f>
        <v>0.5</v>
      </c>
      <c r="F260" s="37">
        <f>E260+((E265-F265)+(E266-F266))*(E260/SUM(E260:E264))</f>
        <v>0.5</v>
      </c>
      <c r="G260" s="37">
        <f t="shared" ref="G260" si="4629">F260+((F265-G265)+(F266-G266))*(F260/SUM(F260:F264))</f>
        <v>0.5</v>
      </c>
      <c r="H260" s="37">
        <f t="shared" ref="H260" si="4630">G260+((G265-H265)+(G266-H266))*(G260/SUM(G260:G264))</f>
        <v>0.51851851851851849</v>
      </c>
      <c r="I260" s="37">
        <f t="shared" ref="I260" si="4631">H260+((H265-I265)+(H266-I266))*(H260/SUM(H260:H264))</f>
        <v>0.53703703703703698</v>
      </c>
      <c r="J260" s="37">
        <f t="shared" ref="J260" si="4632">I260+((I265-J265)+(I266-J266))*(I260/SUM(I260:I264))</f>
        <v>0.55555555555555547</v>
      </c>
      <c r="K260" s="37">
        <f t="shared" ref="K260" si="4633">J260+((J265-K265)+(J266-K266))*(J260/SUM(J260:J264))</f>
        <v>0.55555555555555547</v>
      </c>
      <c r="L260" s="37">
        <f t="shared" ref="L260" si="4634">K260+((K265-L265)+(K266-L266))*(K260/SUM(K260:K264))</f>
        <v>0.55555555555555547</v>
      </c>
      <c r="M260" s="37">
        <f t="shared" ref="M260" si="4635">L260+((L265-M265)+(L266-M266))*(L260/SUM(L260:L264))</f>
        <v>0.55555555555555547</v>
      </c>
      <c r="N260" s="37">
        <f t="shared" ref="N260" si="4636">M260+((M265-N265)+(M266-N266))*(M260/SUM(M260:M264))</f>
        <v>0.55555555555555547</v>
      </c>
      <c r="O260" s="37">
        <f t="shared" ref="O260" si="4637">N260+((N265-O265)+(N266-O266))*(N260/SUM(N260:N264))</f>
        <v>0.55555555555555547</v>
      </c>
      <c r="P260" s="37">
        <f t="shared" ref="P260" si="4638">O260+((O265-P265)+(O266-P266))*(O260/SUM(O260:O264))</f>
        <v>0.55555555555555547</v>
      </c>
      <c r="Q260" s="37">
        <f t="shared" ref="Q260" si="4639">P260+((P265-Q265)+(P266-Q266))*(P260/SUM(P260:P264))</f>
        <v>0.55555555555555547</v>
      </c>
      <c r="R260" s="37">
        <f t="shared" ref="R260" si="4640">Q260+((Q265-R265)+(Q266-R266))*(Q260/SUM(Q260:Q264))</f>
        <v>0.55555555555555547</v>
      </c>
      <c r="S260" s="37">
        <f t="shared" ref="S260" si="4641">R260+((R265-S265)+(R266-S266))*(R260/SUM(R260:R264))</f>
        <v>0.55555555555555547</v>
      </c>
      <c r="T260" s="37">
        <f t="shared" ref="T260" si="4642">S260+((S265-T265)+(S266-T266))*(S260/SUM(S260:S264))</f>
        <v>0.55555555555555547</v>
      </c>
      <c r="U260" s="37">
        <f t="shared" ref="U260" si="4643">T260+((T265-U265)+(T266-U266))*(T260/SUM(T260:T264))</f>
        <v>0.55555555555555547</v>
      </c>
      <c r="V260" s="37">
        <f t="shared" ref="V260" si="4644">U260+((U265-V265)+(U266-V266))*(U260/SUM(U260:U264))</f>
        <v>0.55555555555555547</v>
      </c>
      <c r="W260" s="37">
        <f t="shared" ref="W260" si="4645">V260+((V265-W265)+(V266-W266))*(V260/SUM(V260:V264))</f>
        <v>0.55555555555555547</v>
      </c>
      <c r="X260" s="37">
        <f t="shared" ref="X260" si="4646">W260+((W265-X265)+(W266-X266))*(W260/SUM(W260:W264))</f>
        <v>0.55555555555555547</v>
      </c>
      <c r="Y260" s="37">
        <f t="shared" ref="Y260" si="4647">X260+((X265-Y265)+(X266-Y266))*(X260/SUM(X260:X264))</f>
        <v>0.55555555555555547</v>
      </c>
      <c r="Z260" s="37">
        <f t="shared" ref="Z260" si="4648">Y260+((Y265-Z265)+(Y266-Z266))*(Y260/SUM(Y260:Y264))</f>
        <v>0.55555555555555547</v>
      </c>
      <c r="AA260" s="37">
        <f t="shared" ref="AA260" si="4649">Z260+((Z265-AA265)+(Z266-AA266))*(Z260/SUM(Z260:Z264))</f>
        <v>0.55555555555555547</v>
      </c>
      <c r="AB260" s="37">
        <f t="shared" ref="AB260" si="4650">AA260+((AA265-AB265)+(AA266-AB266))*(AA260/SUM(AA260:AA264))</f>
        <v>0.55555555555555547</v>
      </c>
      <c r="AC260" s="37">
        <f t="shared" ref="AC260" si="4651">AB260+((AB265-AC265)+(AB266-AC266))*(AB260/SUM(AB260:AB264))</f>
        <v>0.55555555555555547</v>
      </c>
      <c r="AD260" s="37">
        <f t="shared" ref="AD260" si="4652">AC260+((AC265-AD265)+(AC266-AD266))*(AC260/SUM(AC260:AC264))</f>
        <v>0.55555555555555547</v>
      </c>
      <c r="AE260" s="37">
        <f t="shared" ref="AE260" si="4653">AD260+((AD265-AE265)+(AD266-AE266))*(AD260/SUM(AD260:AD264))</f>
        <v>0.55555555555555547</v>
      </c>
      <c r="AF260" s="37">
        <f t="shared" ref="AF260" si="4654">AE260+((AE265-AF265)+(AE266-AF266))*(AE260/SUM(AE260:AE264))</f>
        <v>0.55555555555555547</v>
      </c>
      <c r="AG260" s="37">
        <f t="shared" ref="AG260" si="4655">AF260+((AF265-AG265)+(AF266-AG266))*(AF260/SUM(AF260:AF264))</f>
        <v>0.55555555555555547</v>
      </c>
      <c r="AH260" s="37">
        <f t="shared" ref="AH260" si="4656">AG260+((AG265-AH265)+(AG266-AH266))*(AG260/SUM(AG260:AG264))</f>
        <v>0.55555555555555547</v>
      </c>
      <c r="AI260" s="37">
        <f t="shared" ref="AI260" si="4657">AH260+((AH265-AI265)+(AH266-AI266))*(AH260/SUM(AH260:AH264))</f>
        <v>0.55555555555555547</v>
      </c>
      <c r="AJ260" s="37">
        <f t="shared" ref="AJ260" si="4658">AI260+((AI265-AJ265)+(AI266-AJ266))*(AI260/SUM(AI260:AI264))</f>
        <v>0.55555555555555547</v>
      </c>
      <c r="AK260" s="37">
        <f t="shared" ref="AK260" si="4659">AJ260+((AJ265-AK265)+(AJ266-AK266))*(AJ260/SUM(AJ260:AJ264))</f>
        <v>0.55555555555555547</v>
      </c>
      <c r="AL260" s="37">
        <f t="shared" ref="AL260" si="4660">AK260+((AK265-AL265)+(AK266-AL266))*(AK260/SUM(AK260:AK264))</f>
        <v>0.55555555555555547</v>
      </c>
      <c r="AM260" s="37">
        <f t="shared" ref="AM260" si="4661">AL260+((AL265-AM265)+(AL266-AM266))*(AL260/SUM(AL260:AL264))</f>
        <v>0.55555555555555547</v>
      </c>
      <c r="AN260" s="37">
        <f t="shared" ref="AN260" si="4662">AM260+((AM265-AN265)+(AM266-AN266))*(AM260/SUM(AM260:AM264))</f>
        <v>0.55555555555555547</v>
      </c>
      <c r="AO260" s="37">
        <f t="shared" ref="AO260" si="4663">AN260+((AN265-AO265)+(AN266-AO266))*(AN260/SUM(AN260:AN264))</f>
        <v>0.55555555555555547</v>
      </c>
      <c r="AP260" s="37">
        <f t="shared" ref="AP260" si="4664">AO260+((AO265-AP265)+(AO266-AP266))*(AO260/SUM(AO260:AO264))</f>
        <v>0.55555555555555547</v>
      </c>
      <c r="AQ260" s="37">
        <f t="shared" ref="AQ260" si="4665">AP260+((AP265-AQ265)+(AP266-AQ266))*(AP260/SUM(AP260:AP264))</f>
        <v>0.55555555555555547</v>
      </c>
      <c r="AR260" s="37">
        <f t="shared" ref="AR260" si="4666">AQ260+((AQ265-AR265)+(AQ266-AR266))*(AQ260/SUM(AQ260:AQ264))</f>
        <v>0.55555555555555547</v>
      </c>
      <c r="AS260" s="38">
        <f t="shared" ref="AS260" si="4667">AR260+((AR265-AS265)+(AR266-AS266))*(AR260/SUM(AR260:AR264))</f>
        <v>0.55555555555555547</v>
      </c>
      <c r="AU260" s="7" cm="1">
        <f t="array" ref="AU260">IF($D260="","",INDEX('Data - CO2'!$B$5:$AP$53,MATCH(Kulturmodeller!$D260,'Data - CO2'!$A$5:$A$53,0),AU$20)*E260)</f>
        <v>0</v>
      </c>
      <c r="AV260" s="8" cm="1">
        <f t="array" ref="AV260">IF($D260="","",INDEX('Data - CO2'!$B$5:$AP$53,MATCH(Kulturmodeller!$D260,'Data - CO2'!$A$5:$A$53,0),AV$20)*F260)</f>
        <v>2.2740525315650624</v>
      </c>
      <c r="AW260" s="8" cm="1">
        <f t="array" ref="AW260">IF($D260="","",INDEX('Data - CO2'!$B$5:$AP$53,MATCH(Kulturmodeller!$D260,'Data - CO2'!$A$5:$A$53,0),AW$20)*G260)</f>
        <v>15.160350210433752</v>
      </c>
      <c r="AX260" s="8" cm="1">
        <f t="array" ref="AX260">IF($D260="","",INDEX('Data - CO2'!$B$5:$AP$53,MATCH(Kulturmodeller!$D260,'Data - CO2'!$A$5:$A$53,0),AX$20)*H260)</f>
        <v>39.304611656680095</v>
      </c>
      <c r="AY260" s="8" cm="1">
        <f t="array" ref="AY260">IF($D260="","",INDEX('Data - CO2'!$B$5:$AP$53,MATCH(Kulturmodeller!$D260,'Data - CO2'!$A$5:$A$53,0),AY$20)*I260)</f>
        <v>81.416695574551611</v>
      </c>
      <c r="AZ260" s="8" cm="1">
        <f t="array" ref="AZ260">IF($D260="","",INDEX('Data - CO2'!$B$5:$AP$53,MATCH(Kulturmodeller!$D260,'Data - CO2'!$A$5:$A$53,0),AZ$20)*J260*$B259)</f>
        <v>105.36832821487526</v>
      </c>
      <c r="BA260" s="8" cm="1">
        <f t="array" ref="BA260">IF($D260="","",INDEX('Data - CO2'!$B$5:$AP$53,MATCH(Kulturmodeller!$D260,'Data - CO2'!$A$5:$A$53,0),BA$20)*K260*$B259)</f>
        <v>113.12988872276036</v>
      </c>
      <c r="BB260" s="8" cm="1">
        <f t="array" ref="BB260">IF($D260="","",INDEX('Data - CO2'!$B$5:$AP$53,MATCH(Kulturmodeller!$D260,'Data - CO2'!$A$5:$A$53,0),BB$20)*L260*$B259)</f>
        <v>130.56031736198045</v>
      </c>
      <c r="BC260" s="8" cm="1">
        <f t="array" ref="BC260">IF($D260="","",INDEX('Data - CO2'!$B$5:$AP$53,MATCH(Kulturmodeller!$D260,'Data - CO2'!$A$5:$A$53,0),BC$20)*M260*$B259)</f>
        <v>138.1833555100375</v>
      </c>
      <c r="BD260" s="8" cm="1">
        <f t="array" ref="BD260">IF($D260="","",INDEX('Data - CO2'!$B$5:$AP$53,MATCH(Kulturmodeller!$D260,'Data - CO2'!$A$5:$A$53,0),BD$20)*N260*$B259)</f>
        <v>138.52221080954953</v>
      </c>
      <c r="BE260" s="8" cm="1">
        <f t="array" ref="BE260">IF($D260="","",INDEX('Data - CO2'!$B$5:$AP$53,MATCH(Kulturmodeller!$D260,'Data - CO2'!$A$5:$A$53,0),BE$20)*O260*$B259)</f>
        <v>159.724740375301</v>
      </c>
      <c r="BF260" s="8" cm="1">
        <f t="array" ref="BF260">IF($D260="","",INDEX('Data - CO2'!$B$5:$AP$53,MATCH(Kulturmodeller!$D260,'Data - CO2'!$A$5:$A$53,0),BF$20)*P260*$B259)</f>
        <v>151.68265932919005</v>
      </c>
      <c r="BG260" s="8" cm="1">
        <f t="array" ref="BG260">IF($D260="","",INDEX('Data - CO2'!$B$5:$AP$53,MATCH(Kulturmodeller!$D260,'Data - CO2'!$A$5:$A$53,0),BG$20)*Q260*$B259)</f>
        <v>156.88671701642971</v>
      </c>
      <c r="BH260" s="8" cm="1">
        <f t="array" ref="BH260">IF($D260="","",INDEX('Data - CO2'!$B$5:$AP$53,MATCH(Kulturmodeller!$D260,'Data - CO2'!$A$5:$A$53,0),BH$20)*R260*$B259)</f>
        <v>151.41646147368763</v>
      </c>
      <c r="BI260" s="8" cm="1">
        <f t="array" ref="BI260">IF($D260="","",INDEX('Data - CO2'!$B$5:$AP$53,MATCH(Kulturmodeller!$D260,'Data - CO2'!$A$5:$A$53,0),BI$20)*S260*$B259)</f>
        <v>168.22499235677046</v>
      </c>
      <c r="BJ260" s="8" cm="1">
        <f t="array" ref="BJ260">IF($D260="","",INDEX('Data - CO2'!$B$5:$AP$53,MATCH(Kulturmodeller!$D260,'Data - CO2'!$A$5:$A$53,0),BJ$20)*T260*$B259)</f>
        <v>183.80913891730663</v>
      </c>
      <c r="BK260" s="8" cm="1">
        <f t="array" ref="BK260">IF($D260="","",INDEX('Data - CO2'!$B$5:$AP$53,MATCH(Kulturmodeller!$D260,'Data - CO2'!$A$5:$A$53,0),BK$20)*U260*$B259)</f>
        <v>197.64614039775151</v>
      </c>
      <c r="BL260" s="8" cm="1">
        <f t="array" ref="BL260">IF($D260="","",INDEX('Data - CO2'!$B$5:$AP$53,MATCH(Kulturmodeller!$D260,'Data - CO2'!$A$5:$A$53,0),BL$20)*V260*$B259)</f>
        <v>2.5267250350722912</v>
      </c>
      <c r="BM260" s="8" cm="1">
        <f t="array" ref="BM260">IF($D260="","",INDEX('Data - CO2'!$B$5:$AP$53,MATCH(Kulturmodeller!$D260,'Data - CO2'!$A$5:$A$53,0),BM$20)*W260*$B259)</f>
        <v>16.844833567148608</v>
      </c>
      <c r="BN260" s="8" cm="1">
        <f t="array" ref="BN260">IF($D260="","",INDEX('Data - CO2'!$B$5:$AP$53,MATCH(Kulturmodeller!$D260,'Data - CO2'!$A$5:$A$53,0),BN$20)*X260*$B259)</f>
        <v>42.112083917871523</v>
      </c>
      <c r="BO260" s="8" cm="1">
        <f t="array" ref="BO260">IF($D260="","",INDEX('Data - CO2'!$B$5:$AP$53,MATCH(Kulturmodeller!$D260,'Data - CO2'!$A$5:$A$53,0),BO$20)*Y260*$B259)</f>
        <v>84.224167835743046</v>
      </c>
      <c r="BP260" s="8" cm="1">
        <f t="array" ref="BP260">IF($D260="","",INDEX('Data - CO2'!$B$5:$AP$53,MATCH(Kulturmodeller!$D260,'Data - CO2'!$A$5:$A$53,0),BP$20)*Z260*$B259)</f>
        <v>105.36832821487526</v>
      </c>
      <c r="BQ260" s="8" cm="1">
        <f t="array" ref="BQ260">IF($D260="","",INDEX('Data - CO2'!$B$5:$AP$53,MATCH(Kulturmodeller!$D260,'Data - CO2'!$A$5:$A$53,0),BQ$20)*AA260*$B259)</f>
        <v>113.12988872276036</v>
      </c>
      <c r="BR260" s="8" cm="1">
        <f t="array" ref="BR260">IF($D260="","",INDEX('Data - CO2'!$B$5:$AP$53,MATCH(Kulturmodeller!$D260,'Data - CO2'!$A$5:$A$53,0),BR$20)*AB260*$B259)</f>
        <v>130.56031736198045</v>
      </c>
      <c r="BS260" s="8" cm="1">
        <f t="array" ref="BS260">IF($D260="","",INDEX('Data - CO2'!$B$5:$AP$53,MATCH(Kulturmodeller!$D260,'Data - CO2'!$A$5:$A$53,0),BS$20)*AC260*$B259)</f>
        <v>138.1833555100375</v>
      </c>
      <c r="BT260" s="8" cm="1">
        <f t="array" ref="BT260">IF($D260="","",INDEX('Data - CO2'!$B$5:$AP$53,MATCH(Kulturmodeller!$D260,'Data - CO2'!$A$5:$A$53,0),BT$20)*AD260*$B259)</f>
        <v>138.52221080954953</v>
      </c>
      <c r="BU260" s="8" cm="1">
        <f t="array" ref="BU260">IF($D260="","",INDEX('Data - CO2'!$B$5:$AP$53,MATCH(Kulturmodeller!$D260,'Data - CO2'!$A$5:$A$53,0),BU$20)*AE260*$B259)</f>
        <v>159.724740375301</v>
      </c>
      <c r="BV260" s="8" cm="1">
        <f t="array" ref="BV260">IF($D260="","",INDEX('Data - CO2'!$B$5:$AP$53,MATCH(Kulturmodeller!$D260,'Data - CO2'!$A$5:$A$53,0),BV$20)*AF260*$B259)</f>
        <v>151.68265932919005</v>
      </c>
      <c r="BW260" s="8" cm="1">
        <f t="array" ref="BW260">IF($D260="","",INDEX('Data - CO2'!$B$5:$AP$53,MATCH(Kulturmodeller!$D260,'Data - CO2'!$A$5:$A$53,0),BW$20)*AG260*$B259)</f>
        <v>156.88671701642971</v>
      </c>
      <c r="BX260" s="8" cm="1">
        <f t="array" ref="BX260">IF($D260="","",INDEX('Data - CO2'!$B$5:$AP$53,MATCH(Kulturmodeller!$D260,'Data - CO2'!$A$5:$A$53,0),BX$20)*AH260*$B259)</f>
        <v>151.41646147368763</v>
      </c>
      <c r="BY260" s="8" cm="1">
        <f t="array" ref="BY260">IF($D260="","",INDEX('Data - CO2'!$B$5:$AP$53,MATCH(Kulturmodeller!$D260,'Data - CO2'!$A$5:$A$53,0),BY$20)*AI260*$B259)</f>
        <v>168.22499235677046</v>
      </c>
      <c r="BZ260" s="8" cm="1">
        <f t="array" ref="BZ260">IF($D260="","",INDEX('Data - CO2'!$B$5:$AP$53,MATCH(Kulturmodeller!$D260,'Data - CO2'!$A$5:$A$53,0),BZ$20)*AJ260*$B259)</f>
        <v>183.80913891730663</v>
      </c>
      <c r="CA260" s="8" cm="1">
        <f t="array" ref="CA260">IF($D260="","",INDEX('Data - CO2'!$B$5:$AP$53,MATCH(Kulturmodeller!$D260,'Data - CO2'!$A$5:$A$53,0),CA$20)*AK260*$B259)</f>
        <v>197.64614039775151</v>
      </c>
      <c r="CB260" s="8" cm="1">
        <f t="array" ref="CB260">IF($D260="","",INDEX('Data - CO2'!$B$5:$AP$53,MATCH(Kulturmodeller!$D260,'Data - CO2'!$A$5:$A$53,0),CB$20)*AL260*$B259)</f>
        <v>2.5267250350722912</v>
      </c>
      <c r="CC260" s="8" cm="1">
        <f t="array" ref="CC260">IF($D260="","",INDEX('Data - CO2'!$B$5:$AP$53,MATCH(Kulturmodeller!$D260,'Data - CO2'!$A$5:$A$53,0),CC$20)*AM260*$B259)</f>
        <v>16.844833567148608</v>
      </c>
      <c r="CD260" s="8" cm="1">
        <f t="array" ref="CD260">IF($D260="","",INDEX('Data - CO2'!$B$5:$AP$53,MATCH(Kulturmodeller!$D260,'Data - CO2'!$A$5:$A$53,0),CD$20)*AN260*$B259)</f>
        <v>42.112083917871523</v>
      </c>
      <c r="CE260" s="8" cm="1">
        <f t="array" ref="CE260">IF($D260="","",INDEX('Data - CO2'!$B$5:$AP$53,MATCH(Kulturmodeller!$D260,'Data - CO2'!$A$5:$A$53,0),CE$20)*AO260*$B259)</f>
        <v>84.224167835743046</v>
      </c>
      <c r="CF260" s="8" cm="1">
        <f t="array" ref="CF260">IF($D260="","",INDEX('Data - CO2'!$B$5:$AP$53,MATCH(Kulturmodeller!$D260,'Data - CO2'!$A$5:$A$53,0),CF$20)*AP260*$B259)</f>
        <v>105.36832821487526</v>
      </c>
      <c r="CG260" s="8" cm="1">
        <f t="array" ref="CG260">IF($D260="","",INDEX('Data - CO2'!$B$5:$AP$53,MATCH(Kulturmodeller!$D260,'Data - CO2'!$A$5:$A$53,0),CG$20)*AQ260*$B259)</f>
        <v>113.12988872276036</v>
      </c>
      <c r="CH260" s="8" cm="1">
        <f t="array" ref="CH260">IF($D260="","",INDEX('Data - CO2'!$B$5:$AP$53,MATCH(Kulturmodeller!$D260,'Data - CO2'!$A$5:$A$53,0),CH$20)*AR260*$B259)</f>
        <v>130.56031736198045</v>
      </c>
      <c r="CI260" s="9" cm="1">
        <f t="array" ref="CI260">IF($D260="","",INDEX('Data - CO2'!$B$5:$AP$53,MATCH(Kulturmodeller!$D260,'Data - CO2'!$A$5:$A$53,0),CI$20)*AS260*$B259)</f>
        <v>138.1833555100375</v>
      </c>
    </row>
    <row r="261" spans="1:87" x14ac:dyDescent="0.3">
      <c r="A261" s="33" t="s">
        <v>82</v>
      </c>
      <c r="B261" s="33"/>
      <c r="C261" s="124" t="str">
        <f>'Katalog over Kulturmodeller '!F90</f>
        <v>LØV - valgfri</v>
      </c>
      <c r="D261" s="125" t="s">
        <v>274</v>
      </c>
      <c r="E261" s="151">
        <f>'Katalog over Kulturmodeller '!W90</f>
        <v>0.3</v>
      </c>
      <c r="F261" s="40">
        <f>E261+((E265-F265)+(E266-F266))*(E261/SUM(E260:E264))</f>
        <v>0.3</v>
      </c>
      <c r="G261" s="40">
        <f t="shared" ref="G261" si="4668">F261+((F265-G265)+(F266-G266))*(F261/SUM(F260:F264))</f>
        <v>0.3</v>
      </c>
      <c r="H261" s="40">
        <f t="shared" ref="H261" si="4669">G261+((G265-H265)+(G266-H266))*(G261/SUM(G260:G264))</f>
        <v>0.31111111111111112</v>
      </c>
      <c r="I261" s="40">
        <f t="shared" ref="I261" si="4670">H261+((H265-I265)+(H266-I266))*(H261/SUM(H260:H264))</f>
        <v>0.32222222222222224</v>
      </c>
      <c r="J261" s="40">
        <f t="shared" ref="J261" si="4671">I261+((I265-J265)+(I266-J266))*(I261/SUM(I260:I264))</f>
        <v>0.33333333333333337</v>
      </c>
      <c r="K261" s="40">
        <f t="shared" ref="K261" si="4672">J261+((J265-K265)+(J266-K266))*(J261/SUM(J260:J264))</f>
        <v>0.33333333333333337</v>
      </c>
      <c r="L261" s="40">
        <f t="shared" ref="L261" si="4673">K261+((K265-L265)+(K266-L266))*(K261/SUM(K260:K264))</f>
        <v>0.33333333333333337</v>
      </c>
      <c r="M261" s="40">
        <f t="shared" ref="M261" si="4674">L261+((L265-M265)+(L266-M266))*(L261/SUM(L260:L264))</f>
        <v>0.33333333333333337</v>
      </c>
      <c r="N261" s="40">
        <f t="shared" ref="N261" si="4675">M261+((M265-N265)+(M266-N266))*(M261/SUM(M260:M264))</f>
        <v>0.33333333333333337</v>
      </c>
      <c r="O261" s="40">
        <f t="shared" ref="O261" si="4676">N261+((N265-O265)+(N266-O266))*(N261/SUM(N260:N264))</f>
        <v>0.33333333333333337</v>
      </c>
      <c r="P261" s="40">
        <f t="shared" ref="P261" si="4677">O261+((O265-P265)+(O266-P266))*(O261/SUM(O260:O264))</f>
        <v>0.33333333333333337</v>
      </c>
      <c r="Q261" s="40">
        <f t="shared" ref="Q261" si="4678">P261+((P265-Q265)+(P266-Q266))*(P261/SUM(P260:P264))</f>
        <v>0.33333333333333337</v>
      </c>
      <c r="R261" s="40">
        <f t="shared" ref="R261" si="4679">Q261+((Q265-R265)+(Q266-R266))*(Q261/SUM(Q260:Q264))</f>
        <v>0.33333333333333337</v>
      </c>
      <c r="S261" s="40">
        <f t="shared" ref="S261" si="4680">R261+((R265-S265)+(R266-S266))*(R261/SUM(R260:R264))</f>
        <v>0.33333333333333337</v>
      </c>
      <c r="T261" s="40">
        <f t="shared" ref="T261" si="4681">S261+((S265-T265)+(S266-T266))*(S261/SUM(S260:S264))</f>
        <v>0.33333333333333337</v>
      </c>
      <c r="U261" s="40">
        <f t="shared" ref="U261" si="4682">T261+((T265-U265)+(T266-U266))*(T261/SUM(T260:T264))</f>
        <v>0.33333333333333337</v>
      </c>
      <c r="V261" s="40">
        <f t="shared" ref="V261" si="4683">U261+((U265-V265)+(U266-V266))*(U261/SUM(U260:U264))</f>
        <v>0.33333333333333337</v>
      </c>
      <c r="W261" s="40">
        <f t="shared" ref="W261" si="4684">V261+((V265-W265)+(V266-W266))*(V261/SUM(V260:V264))</f>
        <v>0.33333333333333337</v>
      </c>
      <c r="X261" s="40">
        <f t="shared" ref="X261" si="4685">W261+((W265-X265)+(W266-X266))*(W261/SUM(W260:W264))</f>
        <v>0.33333333333333337</v>
      </c>
      <c r="Y261" s="40">
        <f t="shared" ref="Y261" si="4686">X261+((X265-Y265)+(X266-Y266))*(X261/SUM(X260:X264))</f>
        <v>0.33333333333333337</v>
      </c>
      <c r="Z261" s="40">
        <f t="shared" ref="Z261" si="4687">Y261+((Y265-Z265)+(Y266-Z266))*(Y261/SUM(Y260:Y264))</f>
        <v>0.33333333333333337</v>
      </c>
      <c r="AA261" s="40">
        <f t="shared" ref="AA261" si="4688">Z261+((Z265-AA265)+(Z266-AA266))*(Z261/SUM(Z260:Z264))</f>
        <v>0.33333333333333337</v>
      </c>
      <c r="AB261" s="40">
        <f t="shared" ref="AB261" si="4689">AA261+((AA265-AB265)+(AA266-AB266))*(AA261/SUM(AA260:AA264))</f>
        <v>0.33333333333333337</v>
      </c>
      <c r="AC261" s="40">
        <f t="shared" ref="AC261" si="4690">AB261+((AB265-AC265)+(AB266-AC266))*(AB261/SUM(AB260:AB264))</f>
        <v>0.33333333333333337</v>
      </c>
      <c r="AD261" s="40">
        <f t="shared" ref="AD261" si="4691">AC261+((AC265-AD265)+(AC266-AD266))*(AC261/SUM(AC260:AC264))</f>
        <v>0.33333333333333337</v>
      </c>
      <c r="AE261" s="40">
        <f t="shared" ref="AE261" si="4692">AD261+((AD265-AE265)+(AD266-AE266))*(AD261/SUM(AD260:AD264))</f>
        <v>0.33333333333333337</v>
      </c>
      <c r="AF261" s="40">
        <f t="shared" ref="AF261" si="4693">AE261+((AE265-AF265)+(AE266-AF266))*(AE261/SUM(AE260:AE264))</f>
        <v>0.33333333333333337</v>
      </c>
      <c r="AG261" s="40">
        <f t="shared" ref="AG261" si="4694">AF261+((AF265-AG265)+(AF266-AG266))*(AF261/SUM(AF260:AF264))</f>
        <v>0.33333333333333337</v>
      </c>
      <c r="AH261" s="40">
        <f t="shared" ref="AH261" si="4695">AG261+((AG265-AH265)+(AG266-AH266))*(AG261/SUM(AG260:AG264))</f>
        <v>0.33333333333333337</v>
      </c>
      <c r="AI261" s="40">
        <f t="shared" ref="AI261" si="4696">AH261+((AH265-AI265)+(AH266-AI266))*(AH261/SUM(AH260:AH264))</f>
        <v>0.33333333333333337</v>
      </c>
      <c r="AJ261" s="40">
        <f t="shared" ref="AJ261" si="4697">AI261+((AI265-AJ265)+(AI266-AJ266))*(AI261/SUM(AI260:AI264))</f>
        <v>0.33333333333333337</v>
      </c>
      <c r="AK261" s="40">
        <f t="shared" ref="AK261" si="4698">AJ261+((AJ265-AK265)+(AJ266-AK266))*(AJ261/SUM(AJ260:AJ264))</f>
        <v>0.33333333333333337</v>
      </c>
      <c r="AL261" s="40">
        <f t="shared" ref="AL261" si="4699">AK261+((AK265-AL265)+(AK266-AL266))*(AK261/SUM(AK260:AK264))</f>
        <v>0.33333333333333337</v>
      </c>
      <c r="AM261" s="40">
        <f t="shared" ref="AM261" si="4700">AL261+((AL265-AM265)+(AL266-AM266))*(AL261/SUM(AL260:AL264))</f>
        <v>0.33333333333333337</v>
      </c>
      <c r="AN261" s="40">
        <f t="shared" ref="AN261" si="4701">AM261+((AM265-AN265)+(AM266-AN266))*(AM261/SUM(AM260:AM264))</f>
        <v>0.33333333333333337</v>
      </c>
      <c r="AO261" s="40">
        <f t="shared" ref="AO261" si="4702">AN261+((AN265-AO265)+(AN266-AO266))*(AN261/SUM(AN260:AN264))</f>
        <v>0.33333333333333337</v>
      </c>
      <c r="AP261" s="40">
        <f t="shared" ref="AP261" si="4703">AO261+((AO265-AP265)+(AO266-AP266))*(AO261/SUM(AO260:AO264))</f>
        <v>0.33333333333333337</v>
      </c>
      <c r="AQ261" s="40">
        <f t="shared" ref="AQ261" si="4704">AP261+((AP265-AQ265)+(AP266-AQ266))*(AP261/SUM(AP260:AP264))</f>
        <v>0.33333333333333337</v>
      </c>
      <c r="AR261" s="40">
        <f t="shared" ref="AR261" si="4705">AQ261+((AQ265-AR265)+(AQ266-AR266))*(AQ261/SUM(AQ260:AQ264))</f>
        <v>0.33333333333333337</v>
      </c>
      <c r="AS261" s="41">
        <f t="shared" ref="AS261" si="4706">AR261+((AR265-AS265)+(AR266-AS266))*(AR261/SUM(AR260:AR264))</f>
        <v>0.33333333333333337</v>
      </c>
      <c r="AU261" s="10" cm="1">
        <f t="array" ref="AU261">IF($D261="","",INDEX('Data - CO2'!$B$5:$AP$53,MATCH(Kulturmodeller!$D261,'Data - CO2'!$A$5:$A$53,0),AU$20)*E261)</f>
        <v>0</v>
      </c>
      <c r="AV261" cm="1">
        <f t="array" ref="AV261">IF($D261="","",INDEX('Data - CO2'!$B$5:$AP$53,MATCH(Kulturmodeller!$D261,'Data - CO2'!$A$5:$A$53,0),AV$20)*F261)</f>
        <v>0.52253995805342779</v>
      </c>
      <c r="AW261" cm="1">
        <f t="array" ref="AW261">IF($D261="","",INDEX('Data - CO2'!$B$5:$AP$53,MATCH(Kulturmodeller!$D261,'Data - CO2'!$A$5:$A$53,0),AW$20)*G261)</f>
        <v>3.4835997203561857</v>
      </c>
      <c r="AX261" cm="1">
        <f t="array" ref="AX261">IF($D261="","",INDEX('Data - CO2'!$B$5:$AP$53,MATCH(Kulturmodeller!$D261,'Data - CO2'!$A$5:$A$53,0),AX$20)*H261)</f>
        <v>9.0315548305530733</v>
      </c>
      <c r="AY261" cm="1">
        <f t="array" ref="AY261">IF($D261="","",INDEX('Data - CO2'!$B$5:$AP$53,MATCH(Kulturmodeller!$D261,'Data - CO2'!$A$5:$A$53,0),AY$20)*I261)</f>
        <v>18.708220720431367</v>
      </c>
      <c r="AZ261" cm="1">
        <f t="array" ref="AZ261">IF($D261="","",INDEX('Data - CO2'!$B$5:$AP$53,MATCH(Kulturmodeller!$D261,'Data - CO2'!$A$5:$A$53,0),AZ$20)*J261*$B259)</f>
        <v>44.470490882435243</v>
      </c>
      <c r="BA261" cm="1">
        <f t="array" ref="BA261">IF($D261="","",INDEX('Data - CO2'!$B$5:$AP$53,MATCH(Kulturmodeller!$D261,'Data - CO2'!$A$5:$A$53,0),BA$20)*K261*$B259)</f>
        <v>74.492810337423137</v>
      </c>
      <c r="BB261" cm="1">
        <f t="array" ref="BB261">IF($D261="","",INDEX('Data - CO2'!$B$5:$AP$53,MATCH(Kulturmodeller!$D261,'Data - CO2'!$A$5:$A$53,0),BB$20)*L261*$B259)</f>
        <v>94.05584267017197</v>
      </c>
      <c r="BC261" cm="1">
        <f t="array" ref="BC261">IF($D261="","",INDEX('Data - CO2'!$B$5:$AP$53,MATCH(Kulturmodeller!$D261,'Data - CO2'!$A$5:$A$53,0),BC$20)*M261*$B259)</f>
        <v>103.37956730290367</v>
      </c>
      <c r="BD261" cm="1">
        <f t="array" ref="BD261">IF($D261="","",INDEX('Data - CO2'!$B$5:$AP$53,MATCH(Kulturmodeller!$D261,'Data - CO2'!$A$5:$A$53,0),BD$20)*N261*$B259)</f>
        <v>110.7701589820465</v>
      </c>
      <c r="BE261" cm="1">
        <f t="array" ref="BE261">IF($D261="","",INDEX('Data - CO2'!$B$5:$AP$53,MATCH(Kulturmodeller!$D261,'Data - CO2'!$A$5:$A$53,0),BE$20)*O261*$B259)</f>
        <v>121.3596198112631</v>
      </c>
      <c r="BF261" cm="1">
        <f t="array" ref="BF261">IF($D261="","",INDEX('Data - CO2'!$B$5:$AP$53,MATCH(Kulturmodeller!$D261,'Data - CO2'!$A$5:$A$53,0),BF$20)*P261*$B259)</f>
        <v>130.53639667730673</v>
      </c>
      <c r="BG261" cm="1">
        <f t="array" ref="BG261">IF($D261="","",INDEX('Data - CO2'!$B$5:$AP$53,MATCH(Kulturmodeller!$D261,'Data - CO2'!$A$5:$A$53,0),BG$20)*Q261*$B259)</f>
        <v>139.72465675838524</v>
      </c>
      <c r="BH261" cm="1">
        <f t="array" ref="BH261">IF($D261="","",INDEX('Data - CO2'!$B$5:$AP$53,MATCH(Kulturmodeller!$D261,'Data - CO2'!$A$5:$A$53,0),BH$20)*R261*$B259)</f>
        <v>148.60565574294998</v>
      </c>
      <c r="BI261" cm="1">
        <f t="array" ref="BI261">IF($D261="","",INDEX('Data - CO2'!$B$5:$AP$53,MATCH(Kulturmodeller!$D261,'Data - CO2'!$A$5:$A$53,0),BI$20)*S261*$B259)</f>
        <v>156.69987822858869</v>
      </c>
      <c r="BJ261" cm="1">
        <f t="array" ref="BJ261">IF($D261="","",INDEX('Data - CO2'!$B$5:$AP$53,MATCH(Kulturmodeller!$D261,'Data - CO2'!$A$5:$A$53,0),BJ$20)*T261*$B259)</f>
        <v>165.92089894270285</v>
      </c>
      <c r="BK261" cm="1">
        <f t="array" ref="BK261">IF($D261="","",INDEX('Data - CO2'!$B$5:$AP$53,MATCH(Kulturmodeller!$D261,'Data - CO2'!$A$5:$A$53,0),BK$20)*U261*$B259)</f>
        <v>173.62919639340177</v>
      </c>
      <c r="BL261" cm="1">
        <f t="array" ref="BL261">IF($D261="","",INDEX('Data - CO2'!$B$5:$AP$53,MATCH(Kulturmodeller!$D261,'Data - CO2'!$A$5:$A$53,0),BL$20)*V261*$B259)</f>
        <v>181.03756272081162</v>
      </c>
      <c r="BM261" cm="1">
        <f t="array" ref="BM261">IF($D261="","",INDEX('Data - CO2'!$B$5:$AP$53,MATCH(Kulturmodeller!$D261,'Data - CO2'!$A$5:$A$53,0),BM$20)*W261*$B259)</f>
        <v>185.18905814496344</v>
      </c>
      <c r="BN261" cm="1">
        <f t="array" ref="BN261">IF($D261="","",INDEX('Data - CO2'!$B$5:$AP$53,MATCH(Kulturmodeller!$D261,'Data - CO2'!$A$5:$A$53,0),BN$20)*X261*$B259)</f>
        <v>188.38898647904952</v>
      </c>
      <c r="BO261" cm="1">
        <f t="array" ref="BO261">IF($D261="","",INDEX('Data - CO2'!$B$5:$AP$53,MATCH(Kulturmodeller!$D261,'Data - CO2'!$A$5:$A$53,0),BO$20)*Y261*$B259)</f>
        <v>192.54065767261085</v>
      </c>
      <c r="BP261" cm="1">
        <f t="array" ref="BP261">IF($D261="","",INDEX('Data - CO2'!$B$5:$AP$53,MATCH(Kulturmodeller!$D261,'Data - CO2'!$A$5:$A$53,0),BP$20)*Z261*$B259)</f>
        <v>195.58676242906992</v>
      </c>
      <c r="BQ261" cm="1">
        <f t="array" ref="BQ261">IF($D261="","",INDEX('Data - CO2'!$B$5:$AP$53,MATCH(Kulturmodeller!$D261,'Data - CO2'!$A$5:$A$53,0),BQ$20)*AA261*$B259)</f>
        <v>199.21864146558897</v>
      </c>
      <c r="BR261" cm="1">
        <f t="array" ref="BR261">IF($D261="","",INDEX('Data - CO2'!$B$5:$AP$53,MATCH(Kulturmodeller!$D261,'Data - CO2'!$A$5:$A$53,0),BR$20)*AB261*$B259)</f>
        <v>202.63313256226516</v>
      </c>
      <c r="BS261" cm="1">
        <f t="array" ref="BS261">IF($D261="","",INDEX('Data - CO2'!$B$5:$AP$53,MATCH(Kulturmodeller!$D261,'Data - CO2'!$A$5:$A$53,0),BS$20)*AC261*$B259)</f>
        <v>206.79742801087949</v>
      </c>
      <c r="BT261" cm="1">
        <f t="array" ref="BT261">IF($D261="","",INDEX('Data - CO2'!$B$5:$AP$53,MATCH(Kulturmodeller!$D261,'Data - CO2'!$A$5:$A$53,0),BT$20)*AD261*$B259)</f>
        <v>208.46102391505312</v>
      </c>
      <c r="BU261" cm="1">
        <f t="array" ref="BU261">IF($D261="","",INDEX('Data - CO2'!$B$5:$AP$53,MATCH(Kulturmodeller!$D261,'Data - CO2'!$A$5:$A$53,0),BU$20)*AE261*$B259)</f>
        <v>212.72079314628135</v>
      </c>
      <c r="BV261" cm="1">
        <f t="array" ref="BV261">IF($D261="","",INDEX('Data - CO2'!$B$5:$AP$53,MATCH(Kulturmodeller!$D261,'Data - CO2'!$A$5:$A$53,0),BV$20)*AF261*$B259)</f>
        <v>0.58059995339269765</v>
      </c>
      <c r="BW261" cm="1">
        <f t="array" ref="BW261">IF($D261="","",INDEX('Data - CO2'!$B$5:$AP$53,MATCH(Kulturmodeller!$D261,'Data - CO2'!$A$5:$A$53,0),BW$20)*AG261*$B259)</f>
        <v>3.8706663559513181</v>
      </c>
      <c r="BX261" cm="1">
        <f t="array" ref="BX261">IF($D261="","",INDEX('Data - CO2'!$B$5:$AP$53,MATCH(Kulturmodeller!$D261,'Data - CO2'!$A$5:$A$53,0),BX$20)*AH261*$B259)</f>
        <v>9.6766658898782936</v>
      </c>
      <c r="BY261" cm="1">
        <f t="array" ref="BY261">IF($D261="","",INDEX('Data - CO2'!$B$5:$AP$53,MATCH(Kulturmodeller!$D261,'Data - CO2'!$A$5:$A$53,0),BY$20)*AI261*$B259)</f>
        <v>19.353331779756587</v>
      </c>
      <c r="BZ261" cm="1">
        <f t="array" ref="BZ261">IF($D261="","",INDEX('Data - CO2'!$B$5:$AP$53,MATCH(Kulturmodeller!$D261,'Data - CO2'!$A$5:$A$53,0),BZ$20)*AJ261*$B259)</f>
        <v>44.470490882435243</v>
      </c>
      <c r="CA261" cm="1">
        <f t="array" ref="CA261">IF($D261="","",INDEX('Data - CO2'!$B$5:$AP$53,MATCH(Kulturmodeller!$D261,'Data - CO2'!$A$5:$A$53,0),CA$20)*AK261*$B259)</f>
        <v>74.492810337423137</v>
      </c>
      <c r="CB261" cm="1">
        <f t="array" ref="CB261">IF($D261="","",INDEX('Data - CO2'!$B$5:$AP$53,MATCH(Kulturmodeller!$D261,'Data - CO2'!$A$5:$A$53,0),CB$20)*AL261*$B259)</f>
        <v>94.05584267017197</v>
      </c>
      <c r="CC261" cm="1">
        <f t="array" ref="CC261">IF($D261="","",INDEX('Data - CO2'!$B$5:$AP$53,MATCH(Kulturmodeller!$D261,'Data - CO2'!$A$5:$A$53,0),CC$20)*AM261*$B259)</f>
        <v>103.37956730290367</v>
      </c>
      <c r="CD261" cm="1">
        <f t="array" ref="CD261">IF($D261="","",INDEX('Data - CO2'!$B$5:$AP$53,MATCH(Kulturmodeller!$D261,'Data - CO2'!$A$5:$A$53,0),CD$20)*AN261*$B259)</f>
        <v>110.7701589820465</v>
      </c>
      <c r="CE261" cm="1">
        <f t="array" ref="CE261">IF($D261="","",INDEX('Data - CO2'!$B$5:$AP$53,MATCH(Kulturmodeller!$D261,'Data - CO2'!$A$5:$A$53,0),CE$20)*AO261*$B259)</f>
        <v>121.3596198112631</v>
      </c>
      <c r="CF261" cm="1">
        <f t="array" ref="CF261">IF($D261="","",INDEX('Data - CO2'!$B$5:$AP$53,MATCH(Kulturmodeller!$D261,'Data - CO2'!$A$5:$A$53,0),CF$20)*AP261*$B259)</f>
        <v>130.53639667730673</v>
      </c>
      <c r="CG261" cm="1">
        <f t="array" ref="CG261">IF($D261="","",INDEX('Data - CO2'!$B$5:$AP$53,MATCH(Kulturmodeller!$D261,'Data - CO2'!$A$5:$A$53,0),CG$20)*AQ261*$B259)</f>
        <v>139.72465675838524</v>
      </c>
      <c r="CH261" cm="1">
        <f t="array" ref="CH261">IF($D261="","",INDEX('Data - CO2'!$B$5:$AP$53,MATCH(Kulturmodeller!$D261,'Data - CO2'!$A$5:$A$53,0),CH$20)*AR261*$B259)</f>
        <v>148.60565574294998</v>
      </c>
      <c r="CI261" s="11" cm="1">
        <f t="array" ref="CI261">IF($D261="","",INDEX('Data - CO2'!$B$5:$AP$53,MATCH(Kulturmodeller!$D261,'Data - CO2'!$A$5:$A$53,0),CI$20)*AS261*$B259)</f>
        <v>156.69987822858869</v>
      </c>
    </row>
    <row r="262" spans="1:87" x14ac:dyDescent="0.3">
      <c r="A262" s="33" t="s">
        <v>83</v>
      </c>
      <c r="B262" s="33"/>
      <c r="C262" s="124" t="str">
        <f>'Katalog over Kulturmodeller '!F91</f>
        <v>NÅL - valgfri</v>
      </c>
      <c r="D262" s="125" t="s">
        <v>276</v>
      </c>
      <c r="E262" s="151">
        <f>'Katalog over Kulturmodeller '!W91</f>
        <v>0.1</v>
      </c>
      <c r="F262" s="40">
        <f>E262+((E265-F265)+(E266-F266))*(E262/SUM(E260:E264))</f>
        <v>0.1</v>
      </c>
      <c r="G262" s="40">
        <f t="shared" ref="G262" si="4707">F262+((F265-G265)+(F266-G266))*(F262/SUM(F260:F264))</f>
        <v>0.1</v>
      </c>
      <c r="H262" s="40">
        <f t="shared" ref="H262" si="4708">G262+((G265-H265)+(G266-H266))*(G262/SUM(G260:G264))</f>
        <v>0.10370370370370371</v>
      </c>
      <c r="I262" s="40">
        <f t="shared" ref="I262" si="4709">H262+((H265-I265)+(H266-I266))*(H262/SUM(H260:H264))</f>
        <v>0.10740740740740742</v>
      </c>
      <c r="J262" s="40">
        <f t="shared" ref="J262" si="4710">I262+((I265-J265)+(I266-J266))*(I262/SUM(I260:I264))</f>
        <v>0.11111111111111113</v>
      </c>
      <c r="K262" s="40">
        <f t="shared" ref="K262" si="4711">J262+((J265-K265)+(J266-K266))*(J262/SUM(J260:J264))</f>
        <v>0.11111111111111113</v>
      </c>
      <c r="L262" s="40">
        <f t="shared" ref="L262" si="4712">K262+((K265-L265)+(K266-L266))*(K262/SUM(K260:K264))</f>
        <v>0.11111111111111113</v>
      </c>
      <c r="M262" s="40">
        <f t="shared" ref="M262" si="4713">L262+((L265-M265)+(L266-M266))*(L262/SUM(L260:L264))</f>
        <v>0.11111111111111113</v>
      </c>
      <c r="N262" s="40">
        <f t="shared" ref="N262" si="4714">M262+((M265-N265)+(M266-N266))*(M262/SUM(M260:M264))</f>
        <v>0.11111111111111113</v>
      </c>
      <c r="O262" s="40">
        <f t="shared" ref="O262" si="4715">N262+((N265-O265)+(N266-O266))*(N262/SUM(N260:N264))</f>
        <v>0.11111111111111113</v>
      </c>
      <c r="P262" s="40">
        <f t="shared" ref="P262" si="4716">O262+((O265-P265)+(O266-P266))*(O262/SUM(O260:O264))</f>
        <v>0.11111111111111113</v>
      </c>
      <c r="Q262" s="40">
        <f t="shared" ref="Q262" si="4717">P262+((P265-Q265)+(P266-Q266))*(P262/SUM(P260:P264))</f>
        <v>0.11111111111111113</v>
      </c>
      <c r="R262" s="40">
        <f t="shared" ref="R262" si="4718">Q262+((Q265-R265)+(Q266-R266))*(Q262/SUM(Q260:Q264))</f>
        <v>0.11111111111111113</v>
      </c>
      <c r="S262" s="40">
        <f t="shared" ref="S262" si="4719">R262+((R265-S265)+(R266-S266))*(R262/SUM(R260:R264))</f>
        <v>0.11111111111111113</v>
      </c>
      <c r="T262" s="40">
        <f t="shared" ref="T262" si="4720">S262+((S265-T265)+(S266-T266))*(S262/SUM(S260:S264))</f>
        <v>0.11111111111111113</v>
      </c>
      <c r="U262" s="40">
        <f t="shared" ref="U262" si="4721">T262+((T265-U265)+(T266-U266))*(T262/SUM(T260:T264))</f>
        <v>0.11111111111111113</v>
      </c>
      <c r="V262" s="40">
        <f t="shared" ref="V262" si="4722">U262+((U265-V265)+(U266-V266))*(U262/SUM(U260:U264))</f>
        <v>0.11111111111111113</v>
      </c>
      <c r="W262" s="40">
        <f t="shared" ref="W262" si="4723">V262+((V265-W265)+(V266-W266))*(V262/SUM(V260:V264))</f>
        <v>0.11111111111111113</v>
      </c>
      <c r="X262" s="40">
        <f t="shared" ref="X262" si="4724">W262+((W265-X265)+(W266-X266))*(W262/SUM(W260:W264))</f>
        <v>0.11111111111111113</v>
      </c>
      <c r="Y262" s="40">
        <f t="shared" ref="Y262" si="4725">X262+((X265-Y265)+(X266-Y266))*(X262/SUM(X260:X264))</f>
        <v>0.11111111111111113</v>
      </c>
      <c r="Z262" s="40">
        <f t="shared" ref="Z262" si="4726">Y262+((Y265-Z265)+(Y266-Z266))*(Y262/SUM(Y260:Y264))</f>
        <v>0.11111111111111113</v>
      </c>
      <c r="AA262" s="40">
        <f t="shared" ref="AA262" si="4727">Z262+((Z265-AA265)+(Z266-AA266))*(Z262/SUM(Z260:Z264))</f>
        <v>0.11111111111111113</v>
      </c>
      <c r="AB262" s="40">
        <f t="shared" ref="AB262" si="4728">AA262+((AA265-AB265)+(AA266-AB266))*(AA262/SUM(AA260:AA264))</f>
        <v>0.11111111111111113</v>
      </c>
      <c r="AC262" s="40">
        <f t="shared" ref="AC262" si="4729">AB262+((AB265-AC265)+(AB266-AC266))*(AB262/SUM(AB260:AB264))</f>
        <v>0.11111111111111113</v>
      </c>
      <c r="AD262" s="40">
        <f t="shared" ref="AD262" si="4730">AC262+((AC265-AD265)+(AC266-AD266))*(AC262/SUM(AC260:AC264))</f>
        <v>0.11111111111111113</v>
      </c>
      <c r="AE262" s="40">
        <f t="shared" ref="AE262" si="4731">AD262+((AD265-AE265)+(AD266-AE266))*(AD262/SUM(AD260:AD264))</f>
        <v>0.11111111111111113</v>
      </c>
      <c r="AF262" s="40">
        <f t="shared" ref="AF262" si="4732">AE262+((AE265-AF265)+(AE266-AF266))*(AE262/SUM(AE260:AE264))</f>
        <v>0.11111111111111113</v>
      </c>
      <c r="AG262" s="40">
        <f t="shared" ref="AG262" si="4733">AF262+((AF265-AG265)+(AF266-AG266))*(AF262/SUM(AF260:AF264))</f>
        <v>0.11111111111111113</v>
      </c>
      <c r="AH262" s="40">
        <f t="shared" ref="AH262" si="4734">AG262+((AG265-AH265)+(AG266-AH266))*(AG262/SUM(AG260:AG264))</f>
        <v>0.11111111111111113</v>
      </c>
      <c r="AI262" s="40">
        <f t="shared" ref="AI262" si="4735">AH262+((AH265-AI265)+(AH266-AI266))*(AH262/SUM(AH260:AH264))</f>
        <v>0.11111111111111113</v>
      </c>
      <c r="AJ262" s="40">
        <f t="shared" ref="AJ262" si="4736">AI262+((AI265-AJ265)+(AI266-AJ266))*(AI262/SUM(AI260:AI264))</f>
        <v>0.11111111111111113</v>
      </c>
      <c r="AK262" s="40">
        <f t="shared" ref="AK262" si="4737">AJ262+((AJ265-AK265)+(AJ266-AK266))*(AJ262/SUM(AJ260:AJ264))</f>
        <v>0.11111111111111113</v>
      </c>
      <c r="AL262" s="40">
        <f t="shared" ref="AL262" si="4738">AK262+((AK265-AL265)+(AK266-AL266))*(AK262/SUM(AK260:AK264))</f>
        <v>0.11111111111111113</v>
      </c>
      <c r="AM262" s="40">
        <f t="shared" ref="AM262" si="4739">AL262+((AL265-AM265)+(AL266-AM266))*(AL262/SUM(AL260:AL264))</f>
        <v>0.11111111111111113</v>
      </c>
      <c r="AN262" s="40">
        <f t="shared" ref="AN262" si="4740">AM262+((AM265-AN265)+(AM266-AN266))*(AM262/SUM(AM260:AM264))</f>
        <v>0.11111111111111113</v>
      </c>
      <c r="AO262" s="40">
        <f t="shared" ref="AO262" si="4741">AN262+((AN265-AO265)+(AN266-AO266))*(AN262/SUM(AN260:AN264))</f>
        <v>0.11111111111111113</v>
      </c>
      <c r="AP262" s="40">
        <f t="shared" ref="AP262" si="4742">AO262+((AO265-AP265)+(AO266-AP266))*(AO262/SUM(AO260:AO264))</f>
        <v>0.11111111111111113</v>
      </c>
      <c r="AQ262" s="40">
        <f t="shared" ref="AQ262" si="4743">AP262+((AP265-AQ265)+(AP266-AQ266))*(AP262/SUM(AP260:AP264))</f>
        <v>0.11111111111111113</v>
      </c>
      <c r="AR262" s="40">
        <f t="shared" ref="AR262" si="4744">AQ262+((AQ265-AR265)+(AQ266-AR266))*(AQ262/SUM(AQ260:AQ264))</f>
        <v>0.11111111111111113</v>
      </c>
      <c r="AS262" s="41">
        <f t="shared" ref="AS262" si="4745">AR262+((AR265-AS265)+(AR266-AS266))*(AR262/SUM(AR260:AR264))</f>
        <v>0.11111111111111113</v>
      </c>
      <c r="AU262" s="10" cm="1">
        <f t="array" ref="AU262">IF($D262="","",INDEX('Data - CO2'!$B$5:$AP$53,MATCH(Kulturmodeller!$D262,'Data - CO2'!$A$5:$A$53,0),AU$20)*E262)</f>
        <v>0</v>
      </c>
      <c r="AV262" cm="1">
        <f t="array" ref="AV262">IF($D262="","",INDEX('Data - CO2'!$B$5:$AP$53,MATCH(Kulturmodeller!$D262,'Data - CO2'!$A$5:$A$53,0),AV$20)*F262)</f>
        <v>0.29827042858133845</v>
      </c>
      <c r="AW262" cm="1">
        <f t="array" ref="AW262">IF($D262="","",INDEX('Data - CO2'!$B$5:$AP$53,MATCH(Kulturmodeller!$D262,'Data - CO2'!$A$5:$A$53,0),AW$20)*G262)</f>
        <v>1.9884695238755901</v>
      </c>
      <c r="AX262" cm="1">
        <f t="array" ref="AX262">IF($D262="","",INDEX('Data - CO2'!$B$5:$AP$53,MATCH(Kulturmodeller!$D262,'Data - CO2'!$A$5:$A$53,0),AX$20)*H262)</f>
        <v>5.1552913581959734</v>
      </c>
      <c r="AY262" cm="1">
        <f t="array" ref="AY262">IF($D262="","",INDEX('Data - CO2'!$B$5:$AP$53,MATCH(Kulturmodeller!$D262,'Data - CO2'!$A$5:$A$53,0),AY$20)*I262)</f>
        <v>10.678817813405946</v>
      </c>
      <c r="AZ262" cm="1">
        <f t="array" ref="AZ262">IF($D262="","",INDEX('Data - CO2'!$B$5:$AP$53,MATCH(Kulturmodeller!$D262,'Data - CO2'!$A$5:$A$53,0),AZ$20)*J262*$B259)</f>
        <v>21.485978023102163</v>
      </c>
      <c r="BA262" cm="1">
        <f t="array" ref="BA262">IF($D262="","",INDEX('Data - CO2'!$B$5:$AP$53,MATCH(Kulturmodeller!$D262,'Data - CO2'!$A$5:$A$53,0),BA$20)*K262*$B259)</f>
        <v>30.194670252930216</v>
      </c>
      <c r="BB262" cm="1">
        <f t="array" ref="BB262">IF($D262="","",INDEX('Data - CO2'!$B$5:$AP$53,MATCH(Kulturmodeller!$D262,'Data - CO2'!$A$5:$A$53,0),BB$20)*L262*$B259)</f>
        <v>33.918380015761272</v>
      </c>
      <c r="BC262" cm="1">
        <f t="array" ref="BC262">IF($D262="","",INDEX('Data - CO2'!$B$5:$AP$53,MATCH(Kulturmodeller!$D262,'Data - CO2'!$A$5:$A$53,0),BC$20)*M262*$B259)</f>
        <v>36.762858496195548</v>
      </c>
      <c r="BD262" cm="1">
        <f t="array" ref="BD262">IF($D262="","",INDEX('Data - CO2'!$B$5:$AP$53,MATCH(Kulturmodeller!$D262,'Data - CO2'!$A$5:$A$53,0),BD$20)*N262*$B259)</f>
        <v>39.474425396743712</v>
      </c>
      <c r="BE262" cm="1">
        <f t="array" ref="BE262">IF($D262="","",INDEX('Data - CO2'!$B$5:$AP$53,MATCH(Kulturmodeller!$D262,'Data - CO2'!$A$5:$A$53,0),BE$20)*O262*$B259)</f>
        <v>41.696329585829488</v>
      </c>
      <c r="BF262" cm="1">
        <f t="array" ref="BF262">IF($D262="","",INDEX('Data - CO2'!$B$5:$AP$53,MATCH(Kulturmodeller!$D262,'Data - CO2'!$A$5:$A$53,0),BF$20)*P262*$B259)</f>
        <v>44.052990272561395</v>
      </c>
      <c r="BG262" cm="1">
        <f t="array" ref="BG262">IF($D262="","",INDEX('Data - CO2'!$B$5:$AP$53,MATCH(Kulturmodeller!$D262,'Data - CO2'!$A$5:$A$53,0),BG$20)*Q262*$B259)</f>
        <v>46.079410348012743</v>
      </c>
      <c r="BH262" cm="1">
        <f t="array" ref="BH262">IF($D262="","",INDEX('Data - CO2'!$B$5:$AP$53,MATCH(Kulturmodeller!$D262,'Data - CO2'!$A$5:$A$53,0),BH$20)*R262*$B259)</f>
        <v>47.485971064264419</v>
      </c>
      <c r="BI262" cm="1">
        <f t="array" ref="BI262">IF($D262="","",INDEX('Data - CO2'!$B$5:$AP$53,MATCH(Kulturmodeller!$D262,'Data - CO2'!$A$5:$A$53,0),BI$20)*S262*$B259)</f>
        <v>48.703987955219276</v>
      </c>
      <c r="BJ262" cm="1">
        <f t="array" ref="BJ262">IF($D262="","",INDEX('Data - CO2'!$B$5:$AP$53,MATCH(Kulturmodeller!$D262,'Data - CO2'!$A$5:$A$53,0),BJ$20)*T262*$B259)</f>
        <v>49.775644564325091</v>
      </c>
      <c r="BK262" cm="1">
        <f t="array" ref="BK262">IF($D262="","",INDEX('Data - CO2'!$B$5:$AP$53,MATCH(Kulturmodeller!$D262,'Data - CO2'!$A$5:$A$53,0),BK$20)*U262*$B259)</f>
        <v>0.33141158731259834</v>
      </c>
      <c r="BL262" cm="1">
        <f t="array" ref="BL262">IF($D262="","",INDEX('Data - CO2'!$B$5:$AP$53,MATCH(Kulturmodeller!$D262,'Data - CO2'!$A$5:$A$53,0),BL$20)*V262*$B259)</f>
        <v>2.2094105820839891</v>
      </c>
      <c r="BM262" cm="1">
        <f t="array" ref="BM262">IF($D262="","",INDEX('Data - CO2'!$B$5:$AP$53,MATCH(Kulturmodeller!$D262,'Data - CO2'!$A$5:$A$53,0),BM$20)*W262*$B259)</f>
        <v>5.5235264552099723</v>
      </c>
      <c r="BN262" cm="1">
        <f t="array" ref="BN262">IF($D262="","",INDEX('Data - CO2'!$B$5:$AP$53,MATCH(Kulturmodeller!$D262,'Data - CO2'!$A$5:$A$53,0),BN$20)*X262*$B259)</f>
        <v>11.047052910419945</v>
      </c>
      <c r="BO262" cm="1">
        <f t="array" ref="BO262">IF($D262="","",INDEX('Data - CO2'!$B$5:$AP$53,MATCH(Kulturmodeller!$D262,'Data - CO2'!$A$5:$A$53,0),BO$20)*Y262*$B259)</f>
        <v>21.485978023102163</v>
      </c>
      <c r="BP262" cm="1">
        <f t="array" ref="BP262">IF($D262="","",INDEX('Data - CO2'!$B$5:$AP$53,MATCH(Kulturmodeller!$D262,'Data - CO2'!$A$5:$A$53,0),BP$20)*Z262*$B259)</f>
        <v>30.194670252930216</v>
      </c>
      <c r="BQ262" cm="1">
        <f t="array" ref="BQ262">IF($D262="","",INDEX('Data - CO2'!$B$5:$AP$53,MATCH(Kulturmodeller!$D262,'Data - CO2'!$A$5:$A$53,0),BQ$20)*AA262*$B259)</f>
        <v>33.918380015761272</v>
      </c>
      <c r="BR262" cm="1">
        <f t="array" ref="BR262">IF($D262="","",INDEX('Data - CO2'!$B$5:$AP$53,MATCH(Kulturmodeller!$D262,'Data - CO2'!$A$5:$A$53,0),BR$20)*AB262*$B259)</f>
        <v>36.762858496195548</v>
      </c>
      <c r="BS262" cm="1">
        <f t="array" ref="BS262">IF($D262="","",INDEX('Data - CO2'!$B$5:$AP$53,MATCH(Kulturmodeller!$D262,'Data - CO2'!$A$5:$A$53,0),BS$20)*AC262*$B259)</f>
        <v>39.474425396743712</v>
      </c>
      <c r="BT262" cm="1">
        <f t="array" ref="BT262">IF($D262="","",INDEX('Data - CO2'!$B$5:$AP$53,MATCH(Kulturmodeller!$D262,'Data - CO2'!$A$5:$A$53,0),BT$20)*AD262*$B259)</f>
        <v>41.696329585829488</v>
      </c>
      <c r="BU262" cm="1">
        <f t="array" ref="BU262">IF($D262="","",INDEX('Data - CO2'!$B$5:$AP$53,MATCH(Kulturmodeller!$D262,'Data - CO2'!$A$5:$A$53,0),BU$20)*AE262*$B259)</f>
        <v>44.052990272561395</v>
      </c>
      <c r="BV262" cm="1">
        <f t="array" ref="BV262">IF($D262="","",INDEX('Data - CO2'!$B$5:$AP$53,MATCH(Kulturmodeller!$D262,'Data - CO2'!$A$5:$A$53,0),BV$20)*AF262*$B259)</f>
        <v>46.079410348012743</v>
      </c>
      <c r="BW262" cm="1">
        <f t="array" ref="BW262">IF($D262="","",INDEX('Data - CO2'!$B$5:$AP$53,MATCH(Kulturmodeller!$D262,'Data - CO2'!$A$5:$A$53,0),BW$20)*AG262*$B259)</f>
        <v>47.485971064264419</v>
      </c>
      <c r="BX262" cm="1">
        <f t="array" ref="BX262">IF($D262="","",INDEX('Data - CO2'!$B$5:$AP$53,MATCH(Kulturmodeller!$D262,'Data - CO2'!$A$5:$A$53,0),BX$20)*AH262*$B259)</f>
        <v>48.703987955219276</v>
      </c>
      <c r="BY262" cm="1">
        <f t="array" ref="BY262">IF($D262="","",INDEX('Data - CO2'!$B$5:$AP$53,MATCH(Kulturmodeller!$D262,'Data - CO2'!$A$5:$A$53,0),BY$20)*AI262*$B259)</f>
        <v>49.775644564325091</v>
      </c>
      <c r="BZ262" cm="1">
        <f t="array" ref="BZ262">IF($D262="","",INDEX('Data - CO2'!$B$5:$AP$53,MATCH(Kulturmodeller!$D262,'Data - CO2'!$A$5:$A$53,0),BZ$20)*AJ262*$B259)</f>
        <v>0.33141158731259834</v>
      </c>
      <c r="CA262" cm="1">
        <f t="array" ref="CA262">IF($D262="","",INDEX('Data - CO2'!$B$5:$AP$53,MATCH(Kulturmodeller!$D262,'Data - CO2'!$A$5:$A$53,0),CA$20)*AK262*$B259)</f>
        <v>2.2094105820839891</v>
      </c>
      <c r="CB262" cm="1">
        <f t="array" ref="CB262">IF($D262="","",INDEX('Data - CO2'!$B$5:$AP$53,MATCH(Kulturmodeller!$D262,'Data - CO2'!$A$5:$A$53,0),CB$20)*AL262*$B259)</f>
        <v>5.5235264552099723</v>
      </c>
      <c r="CC262" cm="1">
        <f t="array" ref="CC262">IF($D262="","",INDEX('Data - CO2'!$B$5:$AP$53,MATCH(Kulturmodeller!$D262,'Data - CO2'!$A$5:$A$53,0),CC$20)*AM262*$B259)</f>
        <v>11.047052910419945</v>
      </c>
      <c r="CD262" cm="1">
        <f t="array" ref="CD262">IF($D262="","",INDEX('Data - CO2'!$B$5:$AP$53,MATCH(Kulturmodeller!$D262,'Data - CO2'!$A$5:$A$53,0),CD$20)*AN262*$B259)</f>
        <v>21.485978023102163</v>
      </c>
      <c r="CE262" cm="1">
        <f t="array" ref="CE262">IF($D262="","",INDEX('Data - CO2'!$B$5:$AP$53,MATCH(Kulturmodeller!$D262,'Data - CO2'!$A$5:$A$53,0),CE$20)*AO262*$B259)</f>
        <v>30.194670252930216</v>
      </c>
      <c r="CF262" cm="1">
        <f t="array" ref="CF262">IF($D262="","",INDEX('Data - CO2'!$B$5:$AP$53,MATCH(Kulturmodeller!$D262,'Data - CO2'!$A$5:$A$53,0),CF$20)*AP262*$B259)</f>
        <v>33.918380015761272</v>
      </c>
      <c r="CG262" cm="1">
        <f t="array" ref="CG262">IF($D262="","",INDEX('Data - CO2'!$B$5:$AP$53,MATCH(Kulturmodeller!$D262,'Data - CO2'!$A$5:$A$53,0),CG$20)*AQ262*$B259)</f>
        <v>36.762858496195548</v>
      </c>
      <c r="CH262" cm="1">
        <f t="array" ref="CH262">IF($D262="","",INDEX('Data - CO2'!$B$5:$AP$53,MATCH(Kulturmodeller!$D262,'Data - CO2'!$A$5:$A$53,0),CH$20)*AR262*$B259)</f>
        <v>39.474425396743712</v>
      </c>
      <c r="CI262" s="11" cm="1">
        <f t="array" ref="CI262">IF($D262="","",INDEX('Data - CO2'!$B$5:$AP$53,MATCH(Kulturmodeller!$D262,'Data - CO2'!$A$5:$A$53,0),CI$20)*AS262*$B259)</f>
        <v>41.696329585829488</v>
      </c>
    </row>
    <row r="263" spans="1:87" x14ac:dyDescent="0.3">
      <c r="A263" s="33" t="s">
        <v>84</v>
      </c>
      <c r="B263" s="33"/>
      <c r="C263" s="124" t="str">
        <f>'Katalog over Kulturmodeller '!F92</f>
        <v>Juletræer (NGR)</v>
      </c>
      <c r="D263" s="125" t="s">
        <v>635</v>
      </c>
      <c r="E263" s="151">
        <f>'Katalog over Kulturmodeller '!W92</f>
        <v>0</v>
      </c>
      <c r="F263" s="40">
        <f>E263+((E265-F265)+(E266-F266))*(E263/SUM(E260:E264))</f>
        <v>0</v>
      </c>
      <c r="G263" s="40">
        <f t="shared" ref="G263" si="4746">F263+((F265-G265)+(F266-G266))*(F263/SUM(F260:F264))</f>
        <v>0</v>
      </c>
      <c r="H263" s="40">
        <f t="shared" ref="H263" si="4747">G263+((G265-H265)+(G266-H266))*(G263/SUM(G260:G264))</f>
        <v>0</v>
      </c>
      <c r="I263" s="40">
        <f t="shared" ref="I263" si="4748">H263+((H265-I265)+(H266-I266))*(H263/SUM(H260:H264))</f>
        <v>0</v>
      </c>
      <c r="J263" s="40">
        <f t="shared" ref="J263" si="4749">I263+((I265-J265)+(I266-J266))*(I263/SUM(I260:I264))</f>
        <v>0</v>
      </c>
      <c r="K263" s="40">
        <f t="shared" ref="K263" si="4750">J263+((J265-K265)+(J266-K266))*(J263/SUM(J260:J264))</f>
        <v>0</v>
      </c>
      <c r="L263" s="40">
        <f t="shared" ref="L263" si="4751">K263+((K265-L265)+(K266-L266))*(K263/SUM(K260:K264))</f>
        <v>0</v>
      </c>
      <c r="M263" s="40">
        <f t="shared" ref="M263" si="4752">L263+((L265-M265)+(L266-M266))*(L263/SUM(L260:L264))</f>
        <v>0</v>
      </c>
      <c r="N263" s="40">
        <f t="shared" ref="N263" si="4753">M263+((M265-N265)+(M266-N266))*(M263/SUM(M260:M264))</f>
        <v>0</v>
      </c>
      <c r="O263" s="40">
        <f t="shared" ref="O263" si="4754">N263+((N265-O265)+(N266-O266))*(N263/SUM(N260:N264))</f>
        <v>0</v>
      </c>
      <c r="P263" s="40">
        <f t="shared" ref="P263" si="4755">O263+((O265-P265)+(O266-P266))*(O263/SUM(O260:O264))</f>
        <v>0</v>
      </c>
      <c r="Q263" s="40">
        <f t="shared" ref="Q263" si="4756">P263+((P265-Q265)+(P266-Q266))*(P263/SUM(P260:P264))</f>
        <v>0</v>
      </c>
      <c r="R263" s="40">
        <f t="shared" ref="R263" si="4757">Q263+((Q265-R265)+(Q266-R266))*(Q263/SUM(Q260:Q264))</f>
        <v>0</v>
      </c>
      <c r="S263" s="40">
        <f t="shared" ref="S263" si="4758">R263+((R265-S265)+(R266-S266))*(R263/SUM(R260:R264))</f>
        <v>0</v>
      </c>
      <c r="T263" s="40">
        <f t="shared" ref="T263" si="4759">S263+((S265-T265)+(S266-T266))*(S263/SUM(S260:S264))</f>
        <v>0</v>
      </c>
      <c r="U263" s="40">
        <f t="shared" ref="U263" si="4760">T263+((T265-U265)+(T266-U266))*(T263/SUM(T260:T264))</f>
        <v>0</v>
      </c>
      <c r="V263" s="40">
        <f t="shared" ref="V263" si="4761">U263+((U265-V265)+(U266-V266))*(U263/SUM(U260:U264))</f>
        <v>0</v>
      </c>
      <c r="W263" s="40">
        <f t="shared" ref="W263" si="4762">V263+((V265-W265)+(V266-W266))*(V263/SUM(V260:V264))</f>
        <v>0</v>
      </c>
      <c r="X263" s="40">
        <f t="shared" ref="X263" si="4763">W263+((W265-X265)+(W266-X266))*(W263/SUM(W260:W264))</f>
        <v>0</v>
      </c>
      <c r="Y263" s="40">
        <f t="shared" ref="Y263" si="4764">X263+((X265-Y265)+(X266-Y266))*(X263/SUM(X260:X264))</f>
        <v>0</v>
      </c>
      <c r="Z263" s="40">
        <f t="shared" ref="Z263" si="4765">Y263+((Y265-Z265)+(Y266-Z266))*(Y263/SUM(Y260:Y264))</f>
        <v>0</v>
      </c>
      <c r="AA263" s="40">
        <f t="shared" ref="AA263" si="4766">Z263+((Z265-AA265)+(Z266-AA266))*(Z263/SUM(Z260:Z264))</f>
        <v>0</v>
      </c>
      <c r="AB263" s="40">
        <f t="shared" ref="AB263" si="4767">AA263+((AA265-AB265)+(AA266-AB266))*(AA263/SUM(AA260:AA264))</f>
        <v>0</v>
      </c>
      <c r="AC263" s="40">
        <f t="shared" ref="AC263" si="4768">AB263+((AB265-AC265)+(AB266-AC266))*(AB263/SUM(AB260:AB264))</f>
        <v>0</v>
      </c>
      <c r="AD263" s="40">
        <f t="shared" ref="AD263" si="4769">AC263+((AC265-AD265)+(AC266-AD266))*(AC263/SUM(AC260:AC264))</f>
        <v>0</v>
      </c>
      <c r="AE263" s="40">
        <f t="shared" ref="AE263" si="4770">AD263+((AD265-AE265)+(AD266-AE266))*(AD263/SUM(AD260:AD264))</f>
        <v>0</v>
      </c>
      <c r="AF263" s="40">
        <f t="shared" ref="AF263" si="4771">AE263+((AE265-AF265)+(AE266-AF266))*(AE263/SUM(AE260:AE264))</f>
        <v>0</v>
      </c>
      <c r="AG263" s="40">
        <f t="shared" ref="AG263" si="4772">AF263+((AF265-AG265)+(AF266-AG266))*(AF263/SUM(AF260:AF264))</f>
        <v>0</v>
      </c>
      <c r="AH263" s="40">
        <f t="shared" ref="AH263" si="4773">AG263+((AG265-AH265)+(AG266-AH266))*(AG263/SUM(AG260:AG264))</f>
        <v>0</v>
      </c>
      <c r="AI263" s="40">
        <f t="shared" ref="AI263" si="4774">AH263+((AH265-AI265)+(AH266-AI266))*(AH263/SUM(AH260:AH264))</f>
        <v>0</v>
      </c>
      <c r="AJ263" s="40">
        <f t="shared" ref="AJ263" si="4775">AI263+((AI265-AJ265)+(AI266-AJ266))*(AI263/SUM(AI260:AI264))</f>
        <v>0</v>
      </c>
      <c r="AK263" s="40">
        <f t="shared" ref="AK263" si="4776">AJ263+((AJ265-AK265)+(AJ266-AK266))*(AJ263/SUM(AJ260:AJ264))</f>
        <v>0</v>
      </c>
      <c r="AL263" s="40">
        <f t="shared" ref="AL263" si="4777">AK263+((AK265-AL265)+(AK266-AL266))*(AK263/SUM(AK260:AK264))</f>
        <v>0</v>
      </c>
      <c r="AM263" s="40">
        <f t="shared" ref="AM263" si="4778">AL263+((AL265-AM265)+(AL266-AM266))*(AL263/SUM(AL260:AL264))</f>
        <v>0</v>
      </c>
      <c r="AN263" s="40">
        <f t="shared" ref="AN263" si="4779">AM263+((AM265-AN265)+(AM266-AN266))*(AM263/SUM(AM260:AM264))</f>
        <v>0</v>
      </c>
      <c r="AO263" s="40">
        <f t="shared" ref="AO263" si="4780">AN263+((AN265-AO265)+(AN266-AO266))*(AN263/SUM(AN260:AN264))</f>
        <v>0</v>
      </c>
      <c r="AP263" s="40">
        <f t="shared" ref="AP263" si="4781">AO263+((AO265-AP265)+(AO266-AP266))*(AO263/SUM(AO260:AO264))</f>
        <v>0</v>
      </c>
      <c r="AQ263" s="40">
        <f t="shared" ref="AQ263" si="4782">AP263+((AP265-AQ265)+(AP266-AQ266))*(AP263/SUM(AP260:AP264))</f>
        <v>0</v>
      </c>
      <c r="AR263" s="40">
        <f t="shared" ref="AR263" si="4783">AQ263+((AQ265-AR265)+(AQ266-AR266))*(AQ263/SUM(AQ260:AQ264))</f>
        <v>0</v>
      </c>
      <c r="AS263" s="41">
        <f t="shared" ref="AS263" si="4784">AR263+((AR265-AS265)+(AR266-AS266))*(AR263/SUM(AR260:AR264))</f>
        <v>0</v>
      </c>
      <c r="AU263" s="10" cm="1">
        <f t="array" ref="AU263">IF($D263="","",INDEX('Data - CO2'!$B$5:$AP$53,MATCH(Kulturmodeller!$D263,'Data - CO2'!$A$5:$A$53,0),AU$20)*E263)</f>
        <v>0</v>
      </c>
      <c r="AV263" cm="1">
        <f t="array" ref="AV263">IF($D263="","",INDEX('Data - CO2'!$B$5:$AP$53,MATCH(Kulturmodeller!$D263,'Data - CO2'!$A$5:$A$53,0),AV$20)*F263)</f>
        <v>0</v>
      </c>
      <c r="AW263" cm="1">
        <f t="array" ref="AW263">IF($D263="","",INDEX('Data - CO2'!$B$5:$AP$53,MATCH(Kulturmodeller!$D263,'Data - CO2'!$A$5:$A$53,0),AW$20)*G263)</f>
        <v>0</v>
      </c>
      <c r="AX263" cm="1">
        <f t="array" ref="AX263">IF($D263="","",INDEX('Data - CO2'!$B$5:$AP$53,MATCH(Kulturmodeller!$D263,'Data - CO2'!$A$5:$A$53,0),AX$20)*H263)</f>
        <v>0</v>
      </c>
      <c r="AY263" cm="1">
        <f t="array" ref="AY263">IF($D263="","",INDEX('Data - CO2'!$B$5:$AP$53,MATCH(Kulturmodeller!$D263,'Data - CO2'!$A$5:$A$53,0),AY$20)*I263)</f>
        <v>0</v>
      </c>
      <c r="AZ263" cm="1">
        <f t="array" ref="AZ263">IF($D263="","",INDEX('Data - CO2'!$B$5:$AP$53,MATCH(Kulturmodeller!$D263,'Data - CO2'!$A$5:$A$53,0),AZ$20)*J263*$B259)</f>
        <v>0</v>
      </c>
      <c r="BA263" cm="1">
        <f t="array" ref="BA263">IF($D263="","",INDEX('Data - CO2'!$B$5:$AP$53,MATCH(Kulturmodeller!$D263,'Data - CO2'!$A$5:$A$53,0),BA$20)*K263*$B259)</f>
        <v>0</v>
      </c>
      <c r="BB263" cm="1">
        <f t="array" ref="BB263">IF($D263="","",INDEX('Data - CO2'!$B$5:$AP$53,MATCH(Kulturmodeller!$D263,'Data - CO2'!$A$5:$A$53,0),BB$20)*L263*$B259)</f>
        <v>0</v>
      </c>
      <c r="BC263" cm="1">
        <f t="array" ref="BC263">IF($D263="","",INDEX('Data - CO2'!$B$5:$AP$53,MATCH(Kulturmodeller!$D263,'Data - CO2'!$A$5:$A$53,0),BC$20)*M263*$B259)</f>
        <v>0</v>
      </c>
      <c r="BD263" cm="1">
        <f t="array" ref="BD263">IF($D263="","",INDEX('Data - CO2'!$B$5:$AP$53,MATCH(Kulturmodeller!$D263,'Data - CO2'!$A$5:$A$53,0),BD$20)*N263*$B259)</f>
        <v>0</v>
      </c>
      <c r="BE263" cm="1">
        <f t="array" ref="BE263">IF($D263="","",INDEX('Data - CO2'!$B$5:$AP$53,MATCH(Kulturmodeller!$D263,'Data - CO2'!$A$5:$A$53,0),BE$20)*O263*$B259)</f>
        <v>0</v>
      </c>
      <c r="BF263" cm="1">
        <f t="array" ref="BF263">IF($D263="","",INDEX('Data - CO2'!$B$5:$AP$53,MATCH(Kulturmodeller!$D263,'Data - CO2'!$A$5:$A$53,0),BF$20)*P263*$B259)</f>
        <v>0</v>
      </c>
      <c r="BG263" cm="1">
        <f t="array" ref="BG263">IF($D263="","",INDEX('Data - CO2'!$B$5:$AP$53,MATCH(Kulturmodeller!$D263,'Data - CO2'!$A$5:$A$53,0),BG$20)*Q263*$B259)</f>
        <v>0</v>
      </c>
      <c r="BH263" cm="1">
        <f t="array" ref="BH263">IF($D263="","",INDEX('Data - CO2'!$B$5:$AP$53,MATCH(Kulturmodeller!$D263,'Data - CO2'!$A$5:$A$53,0),BH$20)*R263*$B259)</f>
        <v>0</v>
      </c>
      <c r="BI263" cm="1">
        <f t="array" ref="BI263">IF($D263="","",INDEX('Data - CO2'!$B$5:$AP$53,MATCH(Kulturmodeller!$D263,'Data - CO2'!$A$5:$A$53,0),BI$20)*S263*$B259)</f>
        <v>0</v>
      </c>
      <c r="BJ263" cm="1">
        <f t="array" ref="BJ263">IF($D263="","",INDEX('Data - CO2'!$B$5:$AP$53,MATCH(Kulturmodeller!$D263,'Data - CO2'!$A$5:$A$53,0),BJ$20)*T263*$B259)</f>
        <v>0</v>
      </c>
      <c r="BK263" cm="1">
        <f t="array" ref="BK263">IF($D263="","",INDEX('Data - CO2'!$B$5:$AP$53,MATCH(Kulturmodeller!$D263,'Data - CO2'!$A$5:$A$53,0),BK$20)*U263*$B259)</f>
        <v>0</v>
      </c>
      <c r="BL263" cm="1">
        <f t="array" ref="BL263">IF($D263="","",INDEX('Data - CO2'!$B$5:$AP$53,MATCH(Kulturmodeller!$D263,'Data - CO2'!$A$5:$A$53,0),BL$20)*V263*$B259)</f>
        <v>0</v>
      </c>
      <c r="BM263" cm="1">
        <f t="array" ref="BM263">IF($D263="","",INDEX('Data - CO2'!$B$5:$AP$53,MATCH(Kulturmodeller!$D263,'Data - CO2'!$A$5:$A$53,0),BM$20)*W263*$B259)</f>
        <v>0</v>
      </c>
      <c r="BN263" cm="1">
        <f t="array" ref="BN263">IF($D263="","",INDEX('Data - CO2'!$B$5:$AP$53,MATCH(Kulturmodeller!$D263,'Data - CO2'!$A$5:$A$53,0),BN$20)*X263*$B259)</f>
        <v>0</v>
      </c>
      <c r="BO263" cm="1">
        <f t="array" ref="BO263">IF($D263="","",INDEX('Data - CO2'!$B$5:$AP$53,MATCH(Kulturmodeller!$D263,'Data - CO2'!$A$5:$A$53,0),BO$20)*Y263*$B259)</f>
        <v>0</v>
      </c>
      <c r="BP263" cm="1">
        <f t="array" ref="BP263">IF($D263="","",INDEX('Data - CO2'!$B$5:$AP$53,MATCH(Kulturmodeller!$D263,'Data - CO2'!$A$5:$A$53,0),BP$20)*Z263*$B259)</f>
        <v>0</v>
      </c>
      <c r="BQ263" cm="1">
        <f t="array" ref="BQ263">IF($D263="","",INDEX('Data - CO2'!$B$5:$AP$53,MATCH(Kulturmodeller!$D263,'Data - CO2'!$A$5:$A$53,0),BQ$20)*AA263*$B259)</f>
        <v>0</v>
      </c>
      <c r="BR263" cm="1">
        <f t="array" ref="BR263">IF($D263="","",INDEX('Data - CO2'!$B$5:$AP$53,MATCH(Kulturmodeller!$D263,'Data - CO2'!$A$5:$A$53,0),BR$20)*AB263*$B259)</f>
        <v>0</v>
      </c>
      <c r="BS263" cm="1">
        <f t="array" ref="BS263">IF($D263="","",INDEX('Data - CO2'!$B$5:$AP$53,MATCH(Kulturmodeller!$D263,'Data - CO2'!$A$5:$A$53,0),BS$20)*AC263*$B259)</f>
        <v>0</v>
      </c>
      <c r="BT263" cm="1">
        <f t="array" ref="BT263">IF($D263="","",INDEX('Data - CO2'!$B$5:$AP$53,MATCH(Kulturmodeller!$D263,'Data - CO2'!$A$5:$A$53,0),BT$20)*AD263*$B259)</f>
        <v>0</v>
      </c>
      <c r="BU263" cm="1">
        <f t="array" ref="BU263">IF($D263="","",INDEX('Data - CO2'!$B$5:$AP$53,MATCH(Kulturmodeller!$D263,'Data - CO2'!$A$5:$A$53,0),BU$20)*AE263*$B259)</f>
        <v>0</v>
      </c>
      <c r="BV263" cm="1">
        <f t="array" ref="BV263">IF($D263="","",INDEX('Data - CO2'!$B$5:$AP$53,MATCH(Kulturmodeller!$D263,'Data - CO2'!$A$5:$A$53,0),BV$20)*AF263*$B259)</f>
        <v>0</v>
      </c>
      <c r="BW263" cm="1">
        <f t="array" ref="BW263">IF($D263="","",INDEX('Data - CO2'!$B$5:$AP$53,MATCH(Kulturmodeller!$D263,'Data - CO2'!$A$5:$A$53,0),BW$20)*AG263*$B259)</f>
        <v>0</v>
      </c>
      <c r="BX263" cm="1">
        <f t="array" ref="BX263">IF($D263="","",INDEX('Data - CO2'!$B$5:$AP$53,MATCH(Kulturmodeller!$D263,'Data - CO2'!$A$5:$A$53,0),BX$20)*AH263*$B259)</f>
        <v>0</v>
      </c>
      <c r="BY263" cm="1">
        <f t="array" ref="BY263">IF($D263="","",INDEX('Data - CO2'!$B$5:$AP$53,MATCH(Kulturmodeller!$D263,'Data - CO2'!$A$5:$A$53,0),BY$20)*AI263*$B259)</f>
        <v>0</v>
      </c>
      <c r="BZ263" cm="1">
        <f t="array" ref="BZ263">IF($D263="","",INDEX('Data - CO2'!$B$5:$AP$53,MATCH(Kulturmodeller!$D263,'Data - CO2'!$A$5:$A$53,0),BZ$20)*AJ263*$B259)</f>
        <v>0</v>
      </c>
      <c r="CA263" cm="1">
        <f t="array" ref="CA263">IF($D263="","",INDEX('Data - CO2'!$B$5:$AP$53,MATCH(Kulturmodeller!$D263,'Data - CO2'!$A$5:$A$53,0),CA$20)*AK263*$B259)</f>
        <v>0</v>
      </c>
      <c r="CB263" cm="1">
        <f t="array" ref="CB263">IF($D263="","",INDEX('Data - CO2'!$B$5:$AP$53,MATCH(Kulturmodeller!$D263,'Data - CO2'!$A$5:$A$53,0),CB$20)*AL263*$B259)</f>
        <v>0</v>
      </c>
      <c r="CC263" cm="1">
        <f t="array" ref="CC263">IF($D263="","",INDEX('Data - CO2'!$B$5:$AP$53,MATCH(Kulturmodeller!$D263,'Data - CO2'!$A$5:$A$53,0),CC$20)*AM263*$B259)</f>
        <v>0</v>
      </c>
      <c r="CD263" cm="1">
        <f t="array" ref="CD263">IF($D263="","",INDEX('Data - CO2'!$B$5:$AP$53,MATCH(Kulturmodeller!$D263,'Data - CO2'!$A$5:$A$53,0),CD$20)*AN263*$B259)</f>
        <v>0</v>
      </c>
      <c r="CE263" cm="1">
        <f t="array" ref="CE263">IF($D263="","",INDEX('Data - CO2'!$B$5:$AP$53,MATCH(Kulturmodeller!$D263,'Data - CO2'!$A$5:$A$53,0),CE$20)*AO263*$B259)</f>
        <v>0</v>
      </c>
      <c r="CF263" cm="1">
        <f t="array" ref="CF263">IF($D263="","",INDEX('Data - CO2'!$B$5:$AP$53,MATCH(Kulturmodeller!$D263,'Data - CO2'!$A$5:$A$53,0),CF$20)*AP263*$B259)</f>
        <v>0</v>
      </c>
      <c r="CG263" cm="1">
        <f t="array" ref="CG263">IF($D263="","",INDEX('Data - CO2'!$B$5:$AP$53,MATCH(Kulturmodeller!$D263,'Data - CO2'!$A$5:$A$53,0),CG$20)*AQ263*$B259)</f>
        <v>0</v>
      </c>
      <c r="CH263" cm="1">
        <f t="array" ref="CH263">IF($D263="","",INDEX('Data - CO2'!$B$5:$AP$53,MATCH(Kulturmodeller!$D263,'Data - CO2'!$A$5:$A$53,0),CH$20)*AR263*$B259)</f>
        <v>0</v>
      </c>
      <c r="CI263" s="11" cm="1">
        <f t="array" ref="CI263">IF($D263="","",INDEX('Data - CO2'!$B$5:$AP$53,MATCH(Kulturmodeller!$D263,'Data - CO2'!$A$5:$A$53,0),CI$20)*AS263*$B259)</f>
        <v>0</v>
      </c>
    </row>
    <row r="264" spans="1:87" x14ac:dyDescent="0.3">
      <c r="A264" s="42" t="s">
        <v>85</v>
      </c>
      <c r="B264" s="42"/>
      <c r="C264" s="124">
        <f>'Katalog over Kulturmodeller '!F93</f>
        <v>0</v>
      </c>
      <c r="D264" s="129"/>
      <c r="E264" s="140">
        <f>'Katalog over Kulturmodeller '!W93</f>
        <v>0</v>
      </c>
      <c r="F264" s="46">
        <f>E264+((E265-F265)+(E266-F266))*(E264/SUM(E260:E264))</f>
        <v>0</v>
      </c>
      <c r="G264" s="46">
        <f t="shared" ref="G264" si="4785">F264+((F265-G265)+(F266-G266))*(F264/SUM(F260:F264))</f>
        <v>0</v>
      </c>
      <c r="H264" s="46">
        <f t="shared" ref="H264" si="4786">G264+((G265-H265)+(G266-H266))*(G264/SUM(G260:G264))</f>
        <v>0</v>
      </c>
      <c r="I264" s="46">
        <f t="shared" ref="I264" si="4787">H264+((H265-I265)+(H266-I266))*(H264/SUM(H260:H264))</f>
        <v>0</v>
      </c>
      <c r="J264" s="46">
        <f t="shared" ref="J264" si="4788">I264+((I265-J265)+(I266-J266))*(I264/SUM(I260:I264))</f>
        <v>0</v>
      </c>
      <c r="K264" s="46">
        <f t="shared" ref="K264" si="4789">J264+((J265-K265)+(J266-K266))*(J264/SUM(J260:J264))</f>
        <v>0</v>
      </c>
      <c r="L264" s="46">
        <f t="shared" ref="L264" si="4790">K264+((K265-L265)+(K266-L266))*(K264/SUM(K260:K264))</f>
        <v>0</v>
      </c>
      <c r="M264" s="46">
        <f t="shared" ref="M264" si="4791">L264+((L265-M265)+(L266-M266))*(L264/SUM(L260:L264))</f>
        <v>0</v>
      </c>
      <c r="N264" s="46">
        <f t="shared" ref="N264" si="4792">M264+((M265-N265)+(M266-N266))*(M264/SUM(M260:M264))</f>
        <v>0</v>
      </c>
      <c r="O264" s="46">
        <f t="shared" ref="O264" si="4793">N264+((N265-O265)+(N266-O266))*(N264/SUM(N260:N264))</f>
        <v>0</v>
      </c>
      <c r="P264" s="46">
        <f t="shared" ref="P264" si="4794">O264+((O265-P265)+(O266-P266))*(O264/SUM(O260:O264))</f>
        <v>0</v>
      </c>
      <c r="Q264" s="46">
        <f t="shared" ref="Q264" si="4795">P264+((P265-Q265)+(P266-Q266))*(P264/SUM(P260:P264))</f>
        <v>0</v>
      </c>
      <c r="R264" s="46">
        <f t="shared" ref="R264" si="4796">Q264+((Q265-R265)+(Q266-R266))*(Q264/SUM(Q260:Q264))</f>
        <v>0</v>
      </c>
      <c r="S264" s="46">
        <f t="shared" ref="S264" si="4797">R264+((R265-S265)+(R266-S266))*(R264/SUM(R260:R264))</f>
        <v>0</v>
      </c>
      <c r="T264" s="46">
        <f t="shared" ref="T264" si="4798">S264+((S265-T265)+(S266-T266))*(S264/SUM(S260:S264))</f>
        <v>0</v>
      </c>
      <c r="U264" s="46">
        <f t="shared" ref="U264" si="4799">T264+((T265-U265)+(T266-U266))*(T264/SUM(T260:T264))</f>
        <v>0</v>
      </c>
      <c r="V264" s="46">
        <f t="shared" ref="V264" si="4800">U264+((U265-V265)+(U266-V266))*(U264/SUM(U260:U264))</f>
        <v>0</v>
      </c>
      <c r="W264" s="46">
        <f t="shared" ref="W264" si="4801">V264+((V265-W265)+(V266-W266))*(V264/SUM(V260:V264))</f>
        <v>0</v>
      </c>
      <c r="X264" s="46">
        <f t="shared" ref="X264" si="4802">W264+((W265-X265)+(W266-X266))*(W264/SUM(W260:W264))</f>
        <v>0</v>
      </c>
      <c r="Y264" s="46">
        <f t="shared" ref="Y264" si="4803">X264+((X265-Y265)+(X266-Y266))*(X264/SUM(X260:X264))</f>
        <v>0</v>
      </c>
      <c r="Z264" s="46">
        <f t="shared" ref="Z264" si="4804">Y264+((Y265-Z265)+(Y266-Z266))*(Y264/SUM(Y260:Y264))</f>
        <v>0</v>
      </c>
      <c r="AA264" s="46">
        <f t="shared" ref="AA264" si="4805">Z264+((Z265-AA265)+(Z266-AA266))*(Z264/SUM(Z260:Z264))</f>
        <v>0</v>
      </c>
      <c r="AB264" s="46">
        <f t="shared" ref="AB264" si="4806">AA264+((AA265-AB265)+(AA266-AB266))*(AA264/SUM(AA260:AA264))</f>
        <v>0</v>
      </c>
      <c r="AC264" s="46">
        <f t="shared" ref="AC264" si="4807">AB264+((AB265-AC265)+(AB266-AC266))*(AB264/SUM(AB260:AB264))</f>
        <v>0</v>
      </c>
      <c r="AD264" s="46">
        <f t="shared" ref="AD264" si="4808">AC264+((AC265-AD265)+(AC266-AD266))*(AC264/SUM(AC260:AC264))</f>
        <v>0</v>
      </c>
      <c r="AE264" s="46">
        <f t="shared" ref="AE264" si="4809">AD264+((AD265-AE265)+(AD266-AE266))*(AD264/SUM(AD260:AD264))</f>
        <v>0</v>
      </c>
      <c r="AF264" s="46">
        <f t="shared" ref="AF264" si="4810">AE264+((AE265-AF265)+(AE266-AF266))*(AE264/SUM(AE260:AE264))</f>
        <v>0</v>
      </c>
      <c r="AG264" s="46">
        <f t="shared" ref="AG264" si="4811">AF264+((AF265-AG265)+(AF266-AG266))*(AF264/SUM(AF260:AF264))</f>
        <v>0</v>
      </c>
      <c r="AH264" s="46">
        <f t="shared" ref="AH264" si="4812">AG264+((AG265-AH265)+(AG266-AH266))*(AG264/SUM(AG260:AG264))</f>
        <v>0</v>
      </c>
      <c r="AI264" s="46">
        <f t="shared" ref="AI264" si="4813">AH264+((AH265-AI265)+(AH266-AI266))*(AH264/SUM(AH260:AH264))</f>
        <v>0</v>
      </c>
      <c r="AJ264" s="46">
        <f t="shared" ref="AJ264" si="4814">AI264+((AI265-AJ265)+(AI266-AJ266))*(AI264/SUM(AI260:AI264))</f>
        <v>0</v>
      </c>
      <c r="AK264" s="46">
        <f t="shared" ref="AK264" si="4815">AJ264+((AJ265-AK265)+(AJ266-AK266))*(AJ264/SUM(AJ260:AJ264))</f>
        <v>0</v>
      </c>
      <c r="AL264" s="46">
        <f t="shared" ref="AL264" si="4816">AK264+((AK265-AL265)+(AK266-AL266))*(AK264/SUM(AK260:AK264))</f>
        <v>0</v>
      </c>
      <c r="AM264" s="46">
        <f t="shared" ref="AM264" si="4817">AL264+((AL265-AM265)+(AL266-AM266))*(AL264/SUM(AL260:AL264))</f>
        <v>0</v>
      </c>
      <c r="AN264" s="46">
        <f t="shared" ref="AN264" si="4818">AM264+((AM265-AN265)+(AM266-AN266))*(AM264/SUM(AM260:AM264))</f>
        <v>0</v>
      </c>
      <c r="AO264" s="46">
        <f t="shared" ref="AO264" si="4819">AN264+((AN265-AO265)+(AN266-AO266))*(AN264/SUM(AN260:AN264))</f>
        <v>0</v>
      </c>
      <c r="AP264" s="46">
        <f t="shared" ref="AP264" si="4820">AO264+((AO265-AP265)+(AO266-AP266))*(AO264/SUM(AO260:AO264))</f>
        <v>0</v>
      </c>
      <c r="AQ264" s="46">
        <f t="shared" ref="AQ264" si="4821">AP264+((AP265-AQ265)+(AP266-AQ266))*(AP264/SUM(AP260:AP264))</f>
        <v>0</v>
      </c>
      <c r="AR264" s="46">
        <f t="shared" ref="AR264" si="4822">AQ264+((AQ265-AR265)+(AQ266-AR266))*(AQ264/SUM(AQ260:AQ264))</f>
        <v>0</v>
      </c>
      <c r="AS264" s="47">
        <f t="shared" ref="AS264" si="4823">AR264+((AR265-AS265)+(AR266-AS266))*(AR264/SUM(AR260:AR264))</f>
        <v>0</v>
      </c>
      <c r="AU264" s="10" t="str" cm="1">
        <f t="array" ref="AU264">IF($D264="","",INDEX('Data - CO2'!$B$5:$AP$53,MATCH(Kulturmodeller!$D264,'Data - CO2'!$A$5:$A$53,0),AU$20)*E264)</f>
        <v/>
      </c>
      <c r="AV264" t="str" cm="1">
        <f t="array" ref="AV264">IF($D264="","",INDEX('Data - CO2'!$B$5:$AP$53,MATCH(Kulturmodeller!$D264,'Data - CO2'!$A$5:$A$53,0),AV$20)*F264)</f>
        <v/>
      </c>
      <c r="AW264" t="str" cm="1">
        <f t="array" ref="AW264">IF($D264="","",INDEX('Data - CO2'!$B$5:$AP$53,MATCH(Kulturmodeller!$D264,'Data - CO2'!$A$5:$A$53,0),AW$20)*G264)</f>
        <v/>
      </c>
      <c r="AX264" t="str" cm="1">
        <f t="array" ref="AX264">IF($D264="","",INDEX('Data - CO2'!$B$5:$AP$53,MATCH(Kulturmodeller!$D264,'Data - CO2'!$A$5:$A$53,0),AX$20)*H264)</f>
        <v/>
      </c>
      <c r="AY264" t="str" cm="1">
        <f t="array" ref="AY264">IF($D264="","",INDEX('Data - CO2'!$B$5:$AP$53,MATCH(Kulturmodeller!$D264,'Data - CO2'!$A$5:$A$53,0),AY$20)*I264)</f>
        <v/>
      </c>
      <c r="AZ264" t="str" cm="1">
        <f t="array" ref="AZ264">IF($D264="","",INDEX('Data - CO2'!$B$5:$AP$53,MATCH(Kulturmodeller!$D264,'Data - CO2'!$A$5:$A$53,0),AZ$20)*J264*$B259)</f>
        <v/>
      </c>
      <c r="BA264" t="str" cm="1">
        <f t="array" ref="BA264">IF($D264="","",INDEX('Data - CO2'!$B$5:$AP$53,MATCH(Kulturmodeller!$D264,'Data - CO2'!$A$5:$A$53,0),BA$20)*K264*$B259)</f>
        <v/>
      </c>
      <c r="BB264" t="str" cm="1">
        <f t="array" ref="BB264">IF($D264="","",INDEX('Data - CO2'!$B$5:$AP$53,MATCH(Kulturmodeller!$D264,'Data - CO2'!$A$5:$A$53,0),BB$20)*L264*$B259)</f>
        <v/>
      </c>
      <c r="BC264" t="str" cm="1">
        <f t="array" ref="BC264">IF($D264="","",INDEX('Data - CO2'!$B$5:$AP$53,MATCH(Kulturmodeller!$D264,'Data - CO2'!$A$5:$A$53,0),BC$20)*M264*$B259)</f>
        <v/>
      </c>
      <c r="BD264" t="str" cm="1">
        <f t="array" ref="BD264">IF($D264="","",INDEX('Data - CO2'!$B$5:$AP$53,MATCH(Kulturmodeller!$D264,'Data - CO2'!$A$5:$A$53,0),BD$20)*N264*$B259)</f>
        <v/>
      </c>
      <c r="BE264" t="str" cm="1">
        <f t="array" ref="BE264">IF($D264="","",INDEX('Data - CO2'!$B$5:$AP$53,MATCH(Kulturmodeller!$D264,'Data - CO2'!$A$5:$A$53,0),BE$20)*O264*$B259)</f>
        <v/>
      </c>
      <c r="BF264" t="str" cm="1">
        <f t="array" ref="BF264">IF($D264="","",INDEX('Data - CO2'!$B$5:$AP$53,MATCH(Kulturmodeller!$D264,'Data - CO2'!$A$5:$A$53,0),BF$20)*P264*$B259)</f>
        <v/>
      </c>
      <c r="BG264" t="str" cm="1">
        <f t="array" ref="BG264">IF($D264="","",INDEX('Data - CO2'!$B$5:$AP$53,MATCH(Kulturmodeller!$D264,'Data - CO2'!$A$5:$A$53,0),BG$20)*Q264*$B259)</f>
        <v/>
      </c>
      <c r="BH264" t="str" cm="1">
        <f t="array" ref="BH264">IF($D264="","",INDEX('Data - CO2'!$B$5:$AP$53,MATCH(Kulturmodeller!$D264,'Data - CO2'!$A$5:$A$53,0),BH$20)*R264*$B259)</f>
        <v/>
      </c>
      <c r="BI264" t="str" cm="1">
        <f t="array" ref="BI264">IF($D264="","",INDEX('Data - CO2'!$B$5:$AP$53,MATCH(Kulturmodeller!$D264,'Data - CO2'!$A$5:$A$53,0),BI$20)*S264*$B259)</f>
        <v/>
      </c>
      <c r="BJ264" t="str" cm="1">
        <f t="array" ref="BJ264">IF($D264="","",INDEX('Data - CO2'!$B$5:$AP$53,MATCH(Kulturmodeller!$D264,'Data - CO2'!$A$5:$A$53,0),BJ$20)*T264*$B259)</f>
        <v/>
      </c>
      <c r="BK264" t="str" cm="1">
        <f t="array" ref="BK264">IF($D264="","",INDEX('Data - CO2'!$B$5:$AP$53,MATCH(Kulturmodeller!$D264,'Data - CO2'!$A$5:$A$53,0),BK$20)*U264*$B259)</f>
        <v/>
      </c>
      <c r="BL264" t="str" cm="1">
        <f t="array" ref="BL264">IF($D264="","",INDEX('Data - CO2'!$B$5:$AP$53,MATCH(Kulturmodeller!$D264,'Data - CO2'!$A$5:$A$53,0),BL$20)*V264*$B259)</f>
        <v/>
      </c>
      <c r="BM264" t="str" cm="1">
        <f t="array" ref="BM264">IF($D264="","",INDEX('Data - CO2'!$B$5:$AP$53,MATCH(Kulturmodeller!$D264,'Data - CO2'!$A$5:$A$53,0),BM$20)*W264*$B259)</f>
        <v/>
      </c>
      <c r="BN264" t="str" cm="1">
        <f t="array" ref="BN264">IF($D264="","",INDEX('Data - CO2'!$B$5:$AP$53,MATCH(Kulturmodeller!$D264,'Data - CO2'!$A$5:$A$53,0),BN$20)*X264*$B259)</f>
        <v/>
      </c>
      <c r="BO264" t="str" cm="1">
        <f t="array" ref="BO264">IF($D264="","",INDEX('Data - CO2'!$B$5:$AP$53,MATCH(Kulturmodeller!$D264,'Data - CO2'!$A$5:$A$53,0),BO$20)*Y264*$B259)</f>
        <v/>
      </c>
      <c r="BP264" t="str" cm="1">
        <f t="array" ref="BP264">IF($D264="","",INDEX('Data - CO2'!$B$5:$AP$53,MATCH(Kulturmodeller!$D264,'Data - CO2'!$A$5:$A$53,0),BP$20)*Z264*$B259)</f>
        <v/>
      </c>
      <c r="BQ264" t="str" cm="1">
        <f t="array" ref="BQ264">IF($D264="","",INDEX('Data - CO2'!$B$5:$AP$53,MATCH(Kulturmodeller!$D264,'Data - CO2'!$A$5:$A$53,0),BQ$20)*AA264*$B259)</f>
        <v/>
      </c>
      <c r="BR264" t="str" cm="1">
        <f t="array" ref="BR264">IF($D264="","",INDEX('Data - CO2'!$B$5:$AP$53,MATCH(Kulturmodeller!$D264,'Data - CO2'!$A$5:$A$53,0),BR$20)*AB264*$B259)</f>
        <v/>
      </c>
      <c r="BS264" t="str" cm="1">
        <f t="array" ref="BS264">IF($D264="","",INDEX('Data - CO2'!$B$5:$AP$53,MATCH(Kulturmodeller!$D264,'Data - CO2'!$A$5:$A$53,0),BS$20)*AC264*$B259)</f>
        <v/>
      </c>
      <c r="BT264" t="str" cm="1">
        <f t="array" ref="BT264">IF($D264="","",INDEX('Data - CO2'!$B$5:$AP$53,MATCH(Kulturmodeller!$D264,'Data - CO2'!$A$5:$A$53,0),BT$20)*AD264*$B259)</f>
        <v/>
      </c>
      <c r="BU264" t="str" cm="1">
        <f t="array" ref="BU264">IF($D264="","",INDEX('Data - CO2'!$B$5:$AP$53,MATCH(Kulturmodeller!$D264,'Data - CO2'!$A$5:$A$53,0),BU$20)*AE264*$B259)</f>
        <v/>
      </c>
      <c r="BV264" t="str" cm="1">
        <f t="array" ref="BV264">IF($D264="","",INDEX('Data - CO2'!$B$5:$AP$53,MATCH(Kulturmodeller!$D264,'Data - CO2'!$A$5:$A$53,0),BV$20)*AF264*$B259)</f>
        <v/>
      </c>
      <c r="BW264" t="str" cm="1">
        <f t="array" ref="BW264">IF($D264="","",INDEX('Data - CO2'!$B$5:$AP$53,MATCH(Kulturmodeller!$D264,'Data - CO2'!$A$5:$A$53,0),BW$20)*AG264*$B259)</f>
        <v/>
      </c>
      <c r="BX264" t="str" cm="1">
        <f t="array" ref="BX264">IF($D264="","",INDEX('Data - CO2'!$B$5:$AP$53,MATCH(Kulturmodeller!$D264,'Data - CO2'!$A$5:$A$53,0),BX$20)*AH264*$B259)</f>
        <v/>
      </c>
      <c r="BY264" t="str" cm="1">
        <f t="array" ref="BY264">IF($D264="","",INDEX('Data - CO2'!$B$5:$AP$53,MATCH(Kulturmodeller!$D264,'Data - CO2'!$A$5:$A$53,0),BY$20)*AI264*$B259)</f>
        <v/>
      </c>
      <c r="BZ264" t="str" cm="1">
        <f t="array" ref="BZ264">IF($D264="","",INDEX('Data - CO2'!$B$5:$AP$53,MATCH(Kulturmodeller!$D264,'Data - CO2'!$A$5:$A$53,0),BZ$20)*AJ264*$B259)</f>
        <v/>
      </c>
      <c r="CA264" t="str" cm="1">
        <f t="array" ref="CA264">IF($D264="","",INDEX('Data - CO2'!$B$5:$AP$53,MATCH(Kulturmodeller!$D264,'Data - CO2'!$A$5:$A$53,0),CA$20)*AK264*$B259)</f>
        <v/>
      </c>
      <c r="CB264" t="str" cm="1">
        <f t="array" ref="CB264">IF($D264="","",INDEX('Data - CO2'!$B$5:$AP$53,MATCH(Kulturmodeller!$D264,'Data - CO2'!$A$5:$A$53,0),CB$20)*AL264*$B259)</f>
        <v/>
      </c>
      <c r="CC264" t="str" cm="1">
        <f t="array" ref="CC264">IF($D264="","",INDEX('Data - CO2'!$B$5:$AP$53,MATCH(Kulturmodeller!$D264,'Data - CO2'!$A$5:$A$53,0),CC$20)*AM264*$B259)</f>
        <v/>
      </c>
      <c r="CD264" t="str" cm="1">
        <f t="array" ref="CD264">IF($D264="","",INDEX('Data - CO2'!$B$5:$AP$53,MATCH(Kulturmodeller!$D264,'Data - CO2'!$A$5:$A$53,0),CD$20)*AN264*$B259)</f>
        <v/>
      </c>
      <c r="CE264" t="str" cm="1">
        <f t="array" ref="CE264">IF($D264="","",INDEX('Data - CO2'!$B$5:$AP$53,MATCH(Kulturmodeller!$D264,'Data - CO2'!$A$5:$A$53,0),CE$20)*AO264*$B259)</f>
        <v/>
      </c>
      <c r="CF264" t="str" cm="1">
        <f t="array" ref="CF264">IF($D264="","",INDEX('Data - CO2'!$B$5:$AP$53,MATCH(Kulturmodeller!$D264,'Data - CO2'!$A$5:$A$53,0),CF$20)*AP264*$B259)</f>
        <v/>
      </c>
      <c r="CG264" t="str" cm="1">
        <f t="array" ref="CG264">IF($D264="","",INDEX('Data - CO2'!$B$5:$AP$53,MATCH(Kulturmodeller!$D264,'Data - CO2'!$A$5:$A$53,0),CG$20)*AQ264*$B259)</f>
        <v/>
      </c>
      <c r="CH264" t="str" cm="1">
        <f t="array" ref="CH264">IF($D264="","",INDEX('Data - CO2'!$B$5:$AP$53,MATCH(Kulturmodeller!$D264,'Data - CO2'!$A$5:$A$53,0),CH$20)*AR264*$B259)</f>
        <v/>
      </c>
      <c r="CI264" s="11" t="str" cm="1">
        <f t="array" ref="CI264">IF($D264="","",INDEX('Data - CO2'!$B$5:$AP$53,MATCH(Kulturmodeller!$D264,'Data - CO2'!$A$5:$A$53,0),CI$20)*AS264*$B259)</f>
        <v/>
      </c>
    </row>
    <row r="265" spans="1:87" x14ac:dyDescent="0.3">
      <c r="A265" s="351" t="s">
        <v>637</v>
      </c>
      <c r="B265" s="49"/>
      <c r="C265" s="130" t="str">
        <f>'Katalog over Kulturmodeller '!F94</f>
        <v>Valgfri</v>
      </c>
      <c r="D265" s="131" t="s">
        <v>58</v>
      </c>
      <c r="E265" s="139">
        <f>'Katalog over Kulturmodeller '!W94</f>
        <v>0.1</v>
      </c>
      <c r="F265" s="40">
        <f>E265</f>
        <v>0.1</v>
      </c>
      <c r="G265" s="40">
        <f t="shared" ref="G265:G266" si="4824">F265</f>
        <v>0.1</v>
      </c>
      <c r="H265" s="40">
        <f>G265*2/3</f>
        <v>6.6666666666666666E-2</v>
      </c>
      <c r="I265" s="40">
        <f>H265*0.5</f>
        <v>3.3333333333333333E-2</v>
      </c>
      <c r="J265" s="40">
        <v>0</v>
      </c>
      <c r="K265" s="40">
        <f t="shared" ref="K265:K266" si="4825">J265</f>
        <v>0</v>
      </c>
      <c r="L265" s="40">
        <f t="shared" ref="L265:L266" si="4826">K265</f>
        <v>0</v>
      </c>
      <c r="M265" s="40">
        <f t="shared" ref="M265:M266" si="4827">L265</f>
        <v>0</v>
      </c>
      <c r="N265" s="40">
        <f t="shared" ref="N265:N266" si="4828">M265</f>
        <v>0</v>
      </c>
      <c r="O265" s="40">
        <f t="shared" ref="O265:O266" si="4829">N265</f>
        <v>0</v>
      </c>
      <c r="P265" s="40">
        <f t="shared" ref="P265:P266" si="4830">O265</f>
        <v>0</v>
      </c>
      <c r="Q265" s="40">
        <f t="shared" ref="Q265:Q266" si="4831">P265</f>
        <v>0</v>
      </c>
      <c r="R265" s="40">
        <f t="shared" ref="R265:R266" si="4832">Q265</f>
        <v>0</v>
      </c>
      <c r="S265" s="40">
        <f t="shared" ref="S265:S266" si="4833">R265</f>
        <v>0</v>
      </c>
      <c r="T265" s="40">
        <f t="shared" ref="T265:T266" si="4834">S265</f>
        <v>0</v>
      </c>
      <c r="U265" s="40">
        <f t="shared" ref="U265:U266" si="4835">T265</f>
        <v>0</v>
      </c>
      <c r="V265" s="40">
        <f t="shared" ref="V265:V266" si="4836">U265</f>
        <v>0</v>
      </c>
      <c r="W265" s="40">
        <f t="shared" ref="W265:W266" si="4837">V265</f>
        <v>0</v>
      </c>
      <c r="X265" s="40">
        <f t="shared" ref="X265:X266" si="4838">W265</f>
        <v>0</v>
      </c>
      <c r="Y265" s="40">
        <f t="shared" ref="Y265:Y266" si="4839">X265</f>
        <v>0</v>
      </c>
      <c r="Z265" s="40">
        <f t="shared" ref="Z265:Z266" si="4840">Y265</f>
        <v>0</v>
      </c>
      <c r="AA265" s="40">
        <f t="shared" ref="AA265:AA266" si="4841">Z265</f>
        <v>0</v>
      </c>
      <c r="AB265" s="40">
        <f t="shared" ref="AB265:AB266" si="4842">AA265</f>
        <v>0</v>
      </c>
      <c r="AC265" s="40">
        <f t="shared" ref="AC265:AC266" si="4843">AB265</f>
        <v>0</v>
      </c>
      <c r="AD265" s="40">
        <f t="shared" ref="AD265:AD266" si="4844">AC265</f>
        <v>0</v>
      </c>
      <c r="AE265" s="40">
        <f t="shared" ref="AE265:AE266" si="4845">AD265</f>
        <v>0</v>
      </c>
      <c r="AF265" s="40">
        <f t="shared" ref="AF265:AF266" si="4846">AE265</f>
        <v>0</v>
      </c>
      <c r="AG265" s="40">
        <f t="shared" ref="AG265:AG266" si="4847">AF265</f>
        <v>0</v>
      </c>
      <c r="AH265" s="40">
        <f t="shared" ref="AH265:AH266" si="4848">AG265</f>
        <v>0</v>
      </c>
      <c r="AI265" s="40">
        <f t="shared" ref="AI265:AI266" si="4849">AH265</f>
        <v>0</v>
      </c>
      <c r="AJ265" s="40">
        <f t="shared" ref="AJ265:AJ266" si="4850">AI265</f>
        <v>0</v>
      </c>
      <c r="AK265" s="40">
        <f t="shared" ref="AK265:AK266" si="4851">AJ265</f>
        <v>0</v>
      </c>
      <c r="AL265" s="40">
        <f t="shared" ref="AL265:AL266" si="4852">AK265</f>
        <v>0</v>
      </c>
      <c r="AM265" s="40">
        <f t="shared" ref="AM265:AM266" si="4853">AL265</f>
        <v>0</v>
      </c>
      <c r="AN265" s="40">
        <f t="shared" ref="AN265:AN266" si="4854">AM265</f>
        <v>0</v>
      </c>
      <c r="AO265" s="40">
        <f t="shared" ref="AO265:AO266" si="4855">AN265</f>
        <v>0</v>
      </c>
      <c r="AP265" s="40">
        <f t="shared" ref="AP265:AP266" si="4856">AO265</f>
        <v>0</v>
      </c>
      <c r="AQ265" s="40">
        <f t="shared" ref="AQ265:AQ266" si="4857">AP265</f>
        <v>0</v>
      </c>
      <c r="AR265" s="40">
        <f t="shared" ref="AR265:AR266" si="4858">AQ265</f>
        <v>0</v>
      </c>
      <c r="AS265" s="41">
        <f t="shared" ref="AS265:AS266" si="4859">AR265</f>
        <v>0</v>
      </c>
      <c r="AU265" s="10" cm="1">
        <f t="array" ref="AU265">IF($D265="","",INDEX('Data - CO2'!$B$5:$AP$53,MATCH(Kulturmodeller!$D265,'Data - CO2'!$A$5:$A$53,0),AU$20)*E265)</f>
        <v>0</v>
      </c>
      <c r="AV265" cm="1">
        <f t="array" ref="AV265">IF($D265="","",INDEX('Data - CO2'!$B$5:$AP$53,MATCH(Kulturmodeller!$D265,'Data - CO2'!$A$5:$A$53,0),AV$20)*F265)</f>
        <v>0.88136465041360701</v>
      </c>
      <c r="AW265" cm="1">
        <f t="array" ref="AW265">IF($D265="","",INDEX('Data - CO2'!$B$5:$AP$53,MATCH(Kulturmodeller!$D265,'Data - CO2'!$A$5:$A$53,0),AW$20)*G265)</f>
        <v>5.1741980743614837</v>
      </c>
      <c r="AX265" cm="1">
        <f t="array" ref="AX265">IF($D265="","",INDEX('Data - CO2'!$B$5:$AP$53,MATCH(Kulturmodeller!$D265,'Data - CO2'!$A$5:$A$53,0),AX$20)*H265)</f>
        <v>6.3399497186418801</v>
      </c>
      <c r="AY265" cm="1">
        <f t="array" ref="AY265">IF($D265="","",INDEX('Data - CO2'!$B$5:$AP$53,MATCH(Kulturmodeller!$D265,'Data - CO2'!$A$5:$A$53,0),AY$20)*I265)</f>
        <v>5.0032133321812431</v>
      </c>
      <c r="AZ265" cm="1">
        <f t="array" ref="AZ265">IF($D265="","",INDEX('Data - CO2'!$B$5:$AP$53,MATCH(Kulturmodeller!$D265,'Data - CO2'!$A$5:$A$53,0),AZ$20)*J265*$B259)</f>
        <v>0</v>
      </c>
      <c r="BA265" cm="1">
        <f t="array" ref="BA265">IF($D265="","",INDEX('Data - CO2'!$B$5:$AP$53,MATCH(Kulturmodeller!$D265,'Data - CO2'!$A$5:$A$53,0),BA$20)*K265*$B259)</f>
        <v>0</v>
      </c>
      <c r="BB265" cm="1">
        <f t="array" ref="BB265">IF($D265="","",INDEX('Data - CO2'!$B$5:$AP$53,MATCH(Kulturmodeller!$D265,'Data - CO2'!$A$5:$A$53,0),BB$20)*L265*$B259)</f>
        <v>0</v>
      </c>
      <c r="BC265" cm="1">
        <f t="array" ref="BC265">IF($D265="","",INDEX('Data - CO2'!$B$5:$AP$53,MATCH(Kulturmodeller!$D265,'Data - CO2'!$A$5:$A$53,0),BC$20)*M265*$B259)</f>
        <v>0</v>
      </c>
      <c r="BD265" cm="1">
        <f t="array" ref="BD265">IF($D265="","",INDEX('Data - CO2'!$B$5:$AP$53,MATCH(Kulturmodeller!$D265,'Data - CO2'!$A$5:$A$53,0),BD$20)*N265*$B259)</f>
        <v>0</v>
      </c>
      <c r="BE265" cm="1">
        <f t="array" ref="BE265">IF($D265="","",INDEX('Data - CO2'!$B$5:$AP$53,MATCH(Kulturmodeller!$D265,'Data - CO2'!$A$5:$A$53,0),BE$20)*O265*$B259)</f>
        <v>0</v>
      </c>
      <c r="BF265" cm="1">
        <f t="array" ref="BF265">IF($D265="","",INDEX('Data - CO2'!$B$5:$AP$53,MATCH(Kulturmodeller!$D265,'Data - CO2'!$A$5:$A$53,0),BF$20)*P265*$B259)</f>
        <v>0</v>
      </c>
      <c r="BG265" cm="1">
        <f t="array" ref="BG265">IF($D265="","",INDEX('Data - CO2'!$B$5:$AP$53,MATCH(Kulturmodeller!$D265,'Data - CO2'!$A$5:$A$53,0),BG$20)*Q265*$B259)</f>
        <v>0</v>
      </c>
      <c r="BH265" cm="1">
        <f t="array" ref="BH265">IF($D265="","",INDEX('Data - CO2'!$B$5:$AP$53,MATCH(Kulturmodeller!$D265,'Data - CO2'!$A$5:$A$53,0),BH$20)*R265*$B259)</f>
        <v>0</v>
      </c>
      <c r="BI265" cm="1">
        <f t="array" ref="BI265">IF($D265="","",INDEX('Data - CO2'!$B$5:$AP$53,MATCH(Kulturmodeller!$D265,'Data - CO2'!$A$5:$A$53,0),BI$20)*S265*$B259)</f>
        <v>0</v>
      </c>
      <c r="BJ265" cm="1">
        <f t="array" ref="BJ265">IF($D265="","",INDEX('Data - CO2'!$B$5:$AP$53,MATCH(Kulturmodeller!$D265,'Data - CO2'!$A$5:$A$53,0),BJ$20)*T265*$B259)</f>
        <v>0</v>
      </c>
      <c r="BK265" cm="1">
        <f t="array" ref="BK265">IF($D265="","",INDEX('Data - CO2'!$B$5:$AP$53,MATCH(Kulturmodeller!$D265,'Data - CO2'!$A$5:$A$53,0),BK$20)*U265*$B259)</f>
        <v>0</v>
      </c>
      <c r="BL265" cm="1">
        <f t="array" ref="BL265">IF($D265="","",INDEX('Data - CO2'!$B$5:$AP$53,MATCH(Kulturmodeller!$D265,'Data - CO2'!$A$5:$A$53,0),BL$20)*V265*$B259)</f>
        <v>0</v>
      </c>
      <c r="BM265" cm="1">
        <f t="array" ref="BM265">IF($D265="","",INDEX('Data - CO2'!$B$5:$AP$53,MATCH(Kulturmodeller!$D265,'Data - CO2'!$A$5:$A$53,0),BM$20)*W265*$B259)</f>
        <v>0</v>
      </c>
      <c r="BN265" cm="1">
        <f t="array" ref="BN265">IF($D265="","",INDEX('Data - CO2'!$B$5:$AP$53,MATCH(Kulturmodeller!$D265,'Data - CO2'!$A$5:$A$53,0),BN$20)*X265*$B259)</f>
        <v>0</v>
      </c>
      <c r="BO265" cm="1">
        <f t="array" ref="BO265">IF($D265="","",INDEX('Data - CO2'!$B$5:$AP$53,MATCH(Kulturmodeller!$D265,'Data - CO2'!$A$5:$A$53,0),BO$20)*Y265*$B259)</f>
        <v>0</v>
      </c>
      <c r="BP265" cm="1">
        <f t="array" ref="BP265">IF($D265="","",INDEX('Data - CO2'!$B$5:$AP$53,MATCH(Kulturmodeller!$D265,'Data - CO2'!$A$5:$A$53,0),BP$20)*Z265*$B259)</f>
        <v>0</v>
      </c>
      <c r="BQ265" cm="1">
        <f t="array" ref="BQ265">IF($D265="","",INDEX('Data - CO2'!$B$5:$AP$53,MATCH(Kulturmodeller!$D265,'Data - CO2'!$A$5:$A$53,0),BQ$20)*AA265*$B259)</f>
        <v>0</v>
      </c>
      <c r="BR265" cm="1">
        <f t="array" ref="BR265">IF($D265="","",INDEX('Data - CO2'!$B$5:$AP$53,MATCH(Kulturmodeller!$D265,'Data - CO2'!$A$5:$A$53,0),BR$20)*AB265*$B259)</f>
        <v>0</v>
      </c>
      <c r="BS265" cm="1">
        <f t="array" ref="BS265">IF($D265="","",INDEX('Data - CO2'!$B$5:$AP$53,MATCH(Kulturmodeller!$D265,'Data - CO2'!$A$5:$A$53,0),BS$20)*AC265*$B259)</f>
        <v>0</v>
      </c>
      <c r="BT265" cm="1">
        <f t="array" ref="BT265">IF($D265="","",INDEX('Data - CO2'!$B$5:$AP$53,MATCH(Kulturmodeller!$D265,'Data - CO2'!$A$5:$A$53,0),BT$20)*AD265*$B259)</f>
        <v>0</v>
      </c>
      <c r="BU265" cm="1">
        <f t="array" ref="BU265">IF($D265="","",INDEX('Data - CO2'!$B$5:$AP$53,MATCH(Kulturmodeller!$D265,'Data - CO2'!$A$5:$A$53,0),BU$20)*AE265*$B259)</f>
        <v>0</v>
      </c>
      <c r="BV265" cm="1">
        <f t="array" ref="BV265">IF($D265="","",INDEX('Data - CO2'!$B$5:$AP$53,MATCH(Kulturmodeller!$D265,'Data - CO2'!$A$5:$A$53,0),BV$20)*AF265*$B259)</f>
        <v>0</v>
      </c>
      <c r="BW265" cm="1">
        <f t="array" ref="BW265">IF($D265="","",INDEX('Data - CO2'!$B$5:$AP$53,MATCH(Kulturmodeller!$D265,'Data - CO2'!$A$5:$A$53,0),BW$20)*AG265*$B259)</f>
        <v>0</v>
      </c>
      <c r="BX265" cm="1">
        <f t="array" ref="BX265">IF($D265="","",INDEX('Data - CO2'!$B$5:$AP$53,MATCH(Kulturmodeller!$D265,'Data - CO2'!$A$5:$A$53,0),BX$20)*AH265*$B259)</f>
        <v>0</v>
      </c>
      <c r="BY265" cm="1">
        <f t="array" ref="BY265">IF($D265="","",INDEX('Data - CO2'!$B$5:$AP$53,MATCH(Kulturmodeller!$D265,'Data - CO2'!$A$5:$A$53,0),BY$20)*AI265*$B259)</f>
        <v>0</v>
      </c>
      <c r="BZ265" cm="1">
        <f t="array" ref="BZ265">IF($D265="","",INDEX('Data - CO2'!$B$5:$AP$53,MATCH(Kulturmodeller!$D265,'Data - CO2'!$A$5:$A$53,0),BZ$20)*AJ265*$B259)</f>
        <v>0</v>
      </c>
      <c r="CA265" cm="1">
        <f t="array" ref="CA265">IF($D265="","",INDEX('Data - CO2'!$B$5:$AP$53,MATCH(Kulturmodeller!$D265,'Data - CO2'!$A$5:$A$53,0),CA$20)*AK265*$B259)</f>
        <v>0</v>
      </c>
      <c r="CB265" cm="1">
        <f t="array" ref="CB265">IF($D265="","",INDEX('Data - CO2'!$B$5:$AP$53,MATCH(Kulturmodeller!$D265,'Data - CO2'!$A$5:$A$53,0),CB$20)*AL265*$B259)</f>
        <v>0</v>
      </c>
      <c r="CC265" cm="1">
        <f t="array" ref="CC265">IF($D265="","",INDEX('Data - CO2'!$B$5:$AP$53,MATCH(Kulturmodeller!$D265,'Data - CO2'!$A$5:$A$53,0),CC$20)*AM265*$B259)</f>
        <v>0</v>
      </c>
      <c r="CD265" cm="1">
        <f t="array" ref="CD265">IF($D265="","",INDEX('Data - CO2'!$B$5:$AP$53,MATCH(Kulturmodeller!$D265,'Data - CO2'!$A$5:$A$53,0),CD$20)*AN265*$B259)</f>
        <v>0</v>
      </c>
      <c r="CE265" cm="1">
        <f t="array" ref="CE265">IF($D265="","",INDEX('Data - CO2'!$B$5:$AP$53,MATCH(Kulturmodeller!$D265,'Data - CO2'!$A$5:$A$53,0),CE$20)*AO265*$B259)</f>
        <v>0</v>
      </c>
      <c r="CF265" cm="1">
        <f t="array" ref="CF265">IF($D265="","",INDEX('Data - CO2'!$B$5:$AP$53,MATCH(Kulturmodeller!$D265,'Data - CO2'!$A$5:$A$53,0),CF$20)*AP265*$B259)</f>
        <v>0</v>
      </c>
      <c r="CG265" cm="1">
        <f t="array" ref="CG265">IF($D265="","",INDEX('Data - CO2'!$B$5:$AP$53,MATCH(Kulturmodeller!$D265,'Data - CO2'!$A$5:$A$53,0),CG$20)*AQ265*$B259)</f>
        <v>0</v>
      </c>
      <c r="CH265" cm="1">
        <f t="array" ref="CH265">IF($D265="","",INDEX('Data - CO2'!$B$5:$AP$53,MATCH(Kulturmodeller!$D265,'Data - CO2'!$A$5:$A$53,0),CH$20)*AR265*$B259)</f>
        <v>0</v>
      </c>
      <c r="CI265" s="11" cm="1">
        <f t="array" ref="CI265">IF($D265="","",INDEX('Data - CO2'!$B$5:$AP$53,MATCH(Kulturmodeller!$D265,'Data - CO2'!$A$5:$A$53,0),CI$20)*AS265*$B259)</f>
        <v>0</v>
      </c>
    </row>
    <row r="266" spans="1:87" x14ac:dyDescent="0.3">
      <c r="A266" s="346" t="s">
        <v>638</v>
      </c>
      <c r="B266" s="42"/>
      <c r="C266" s="128" t="str">
        <f>'Katalog over Kulturmodeller '!F95</f>
        <v>Juletræer (NGR)</v>
      </c>
      <c r="D266" s="129" t="s">
        <v>635</v>
      </c>
      <c r="E266" s="140">
        <f>'Katalog over Kulturmodeller '!W95</f>
        <v>0</v>
      </c>
      <c r="F266" s="40">
        <f>E266</f>
        <v>0</v>
      </c>
      <c r="G266" s="40">
        <f t="shared" si="4824"/>
        <v>0</v>
      </c>
      <c r="H266" s="40">
        <f>G266*2/3</f>
        <v>0</v>
      </c>
      <c r="I266" s="40">
        <f>H266*0.5</f>
        <v>0</v>
      </c>
      <c r="J266" s="40">
        <v>0</v>
      </c>
      <c r="K266" s="40">
        <f t="shared" si="4825"/>
        <v>0</v>
      </c>
      <c r="L266" s="40">
        <f t="shared" si="4826"/>
        <v>0</v>
      </c>
      <c r="M266" s="40">
        <f t="shared" si="4827"/>
        <v>0</v>
      </c>
      <c r="N266" s="40">
        <f t="shared" si="4828"/>
        <v>0</v>
      </c>
      <c r="O266" s="40">
        <f t="shared" si="4829"/>
        <v>0</v>
      </c>
      <c r="P266" s="40">
        <f t="shared" si="4830"/>
        <v>0</v>
      </c>
      <c r="Q266" s="40">
        <f t="shared" si="4831"/>
        <v>0</v>
      </c>
      <c r="R266" s="40">
        <f t="shared" si="4832"/>
        <v>0</v>
      </c>
      <c r="S266" s="40">
        <f t="shared" si="4833"/>
        <v>0</v>
      </c>
      <c r="T266" s="40">
        <f t="shared" si="4834"/>
        <v>0</v>
      </c>
      <c r="U266" s="40">
        <f t="shared" si="4835"/>
        <v>0</v>
      </c>
      <c r="V266" s="40">
        <f t="shared" si="4836"/>
        <v>0</v>
      </c>
      <c r="W266" s="40">
        <f t="shared" si="4837"/>
        <v>0</v>
      </c>
      <c r="X266" s="40">
        <f t="shared" si="4838"/>
        <v>0</v>
      </c>
      <c r="Y266" s="40">
        <f t="shared" si="4839"/>
        <v>0</v>
      </c>
      <c r="Z266" s="40">
        <f t="shared" si="4840"/>
        <v>0</v>
      </c>
      <c r="AA266" s="40">
        <f t="shared" si="4841"/>
        <v>0</v>
      </c>
      <c r="AB266" s="40">
        <f t="shared" si="4842"/>
        <v>0</v>
      </c>
      <c r="AC266" s="40">
        <f t="shared" si="4843"/>
        <v>0</v>
      </c>
      <c r="AD266" s="40">
        <f t="shared" si="4844"/>
        <v>0</v>
      </c>
      <c r="AE266" s="40">
        <f t="shared" si="4845"/>
        <v>0</v>
      </c>
      <c r="AF266" s="40">
        <f t="shared" si="4846"/>
        <v>0</v>
      </c>
      <c r="AG266" s="40">
        <f t="shared" si="4847"/>
        <v>0</v>
      </c>
      <c r="AH266" s="40">
        <f t="shared" si="4848"/>
        <v>0</v>
      </c>
      <c r="AI266" s="40">
        <f t="shared" si="4849"/>
        <v>0</v>
      </c>
      <c r="AJ266" s="40">
        <f t="shared" si="4850"/>
        <v>0</v>
      </c>
      <c r="AK266" s="40">
        <f t="shared" si="4851"/>
        <v>0</v>
      </c>
      <c r="AL266" s="40">
        <f t="shared" si="4852"/>
        <v>0</v>
      </c>
      <c r="AM266" s="40">
        <f t="shared" si="4853"/>
        <v>0</v>
      </c>
      <c r="AN266" s="40">
        <f t="shared" si="4854"/>
        <v>0</v>
      </c>
      <c r="AO266" s="40">
        <f t="shared" si="4855"/>
        <v>0</v>
      </c>
      <c r="AP266" s="40">
        <f t="shared" si="4856"/>
        <v>0</v>
      </c>
      <c r="AQ266" s="40">
        <f t="shared" si="4857"/>
        <v>0</v>
      </c>
      <c r="AR266" s="40">
        <f t="shared" si="4858"/>
        <v>0</v>
      </c>
      <c r="AS266" s="41">
        <f t="shared" si="4859"/>
        <v>0</v>
      </c>
      <c r="AU266" s="12" cm="1">
        <f t="array" ref="AU266">IF($D266="","",INDEX('Data - CO2'!$B$5:$AP$53,MATCH(Kulturmodeller!$D266,'Data - CO2'!$A$5:$A$53,0),AU$20)*E266)</f>
        <v>0</v>
      </c>
      <c r="AV266" s="3" cm="1">
        <f t="array" ref="AV266">IF($D266="","",INDEX('Data - CO2'!$B$5:$AP$53,MATCH(Kulturmodeller!$D266,'Data - CO2'!$A$5:$A$53,0),AV$20)*F266)</f>
        <v>0</v>
      </c>
      <c r="AW266" s="3" cm="1">
        <f t="array" ref="AW266">IF($D266="","",INDEX('Data - CO2'!$B$5:$AP$53,MATCH(Kulturmodeller!$D266,'Data - CO2'!$A$5:$A$53,0),AW$20)*G266)</f>
        <v>0</v>
      </c>
      <c r="AX266" s="3" cm="1">
        <f t="array" ref="AX266">IF($D266="","",INDEX('Data - CO2'!$B$5:$AP$53,MATCH(Kulturmodeller!$D266,'Data - CO2'!$A$5:$A$53,0),AX$20)*H266)</f>
        <v>0</v>
      </c>
      <c r="AY266" s="3" cm="1">
        <f t="array" ref="AY266">IF($D266="","",INDEX('Data - CO2'!$B$5:$AP$53,MATCH(Kulturmodeller!$D266,'Data - CO2'!$A$5:$A$53,0),AY$20)*I266)</f>
        <v>0</v>
      </c>
      <c r="AZ266" s="3" cm="1">
        <f t="array" ref="AZ266">IF($D266="","",INDEX('Data - CO2'!$B$5:$AP$53,MATCH(Kulturmodeller!$D266,'Data - CO2'!$A$5:$A$53,0),AZ$20)*J266*$B259)</f>
        <v>0</v>
      </c>
      <c r="BA266" s="3" cm="1">
        <f t="array" ref="BA266">IF($D266="","",INDEX('Data - CO2'!$B$5:$AP$53,MATCH(Kulturmodeller!$D266,'Data - CO2'!$A$5:$A$53,0),BA$20)*K266*$B259)</f>
        <v>0</v>
      </c>
      <c r="BB266" s="3" cm="1">
        <f t="array" ref="BB266">IF($D266="","",INDEX('Data - CO2'!$B$5:$AP$53,MATCH(Kulturmodeller!$D266,'Data - CO2'!$A$5:$A$53,0),BB$20)*L266*$B259)</f>
        <v>0</v>
      </c>
      <c r="BC266" s="3" cm="1">
        <f t="array" ref="BC266">IF($D266="","",INDEX('Data - CO2'!$B$5:$AP$53,MATCH(Kulturmodeller!$D266,'Data - CO2'!$A$5:$A$53,0),BC$20)*M266*$B259)</f>
        <v>0</v>
      </c>
      <c r="BD266" s="3" cm="1">
        <f t="array" ref="BD266">IF($D266="","",INDEX('Data - CO2'!$B$5:$AP$53,MATCH(Kulturmodeller!$D266,'Data - CO2'!$A$5:$A$53,0),BD$20)*N266*$B259)</f>
        <v>0</v>
      </c>
      <c r="BE266" s="3" cm="1">
        <f t="array" ref="BE266">IF($D266="","",INDEX('Data - CO2'!$B$5:$AP$53,MATCH(Kulturmodeller!$D266,'Data - CO2'!$A$5:$A$53,0),BE$20)*O266*$B259)</f>
        <v>0</v>
      </c>
      <c r="BF266" s="3" cm="1">
        <f t="array" ref="BF266">IF($D266="","",INDEX('Data - CO2'!$B$5:$AP$53,MATCH(Kulturmodeller!$D266,'Data - CO2'!$A$5:$A$53,0),BF$20)*P266*$B259)</f>
        <v>0</v>
      </c>
      <c r="BG266" s="3" cm="1">
        <f t="array" ref="BG266">IF($D266="","",INDEX('Data - CO2'!$B$5:$AP$53,MATCH(Kulturmodeller!$D266,'Data - CO2'!$A$5:$A$53,0),BG$20)*Q266*$B259)</f>
        <v>0</v>
      </c>
      <c r="BH266" s="3" cm="1">
        <f t="array" ref="BH266">IF($D266="","",INDEX('Data - CO2'!$B$5:$AP$53,MATCH(Kulturmodeller!$D266,'Data - CO2'!$A$5:$A$53,0),BH$20)*R266*$B259)</f>
        <v>0</v>
      </c>
      <c r="BI266" s="3" cm="1">
        <f t="array" ref="BI266">IF($D266="","",INDEX('Data - CO2'!$B$5:$AP$53,MATCH(Kulturmodeller!$D266,'Data - CO2'!$A$5:$A$53,0),BI$20)*S266*$B259)</f>
        <v>0</v>
      </c>
      <c r="BJ266" s="3" cm="1">
        <f t="array" ref="BJ266">IF($D266="","",INDEX('Data - CO2'!$B$5:$AP$53,MATCH(Kulturmodeller!$D266,'Data - CO2'!$A$5:$A$53,0),BJ$20)*T266*$B259)</f>
        <v>0</v>
      </c>
      <c r="BK266" s="3" cm="1">
        <f t="array" ref="BK266">IF($D266="","",INDEX('Data - CO2'!$B$5:$AP$53,MATCH(Kulturmodeller!$D266,'Data - CO2'!$A$5:$A$53,0),BK$20)*U266*$B259)</f>
        <v>0</v>
      </c>
      <c r="BL266" s="3" cm="1">
        <f t="array" ref="BL266">IF($D266="","",INDEX('Data - CO2'!$B$5:$AP$53,MATCH(Kulturmodeller!$D266,'Data - CO2'!$A$5:$A$53,0),BL$20)*V266*$B259)</f>
        <v>0</v>
      </c>
      <c r="BM266" s="3" cm="1">
        <f t="array" ref="BM266">IF($D266="","",INDEX('Data - CO2'!$B$5:$AP$53,MATCH(Kulturmodeller!$D266,'Data - CO2'!$A$5:$A$53,0),BM$20)*W266*$B259)</f>
        <v>0</v>
      </c>
      <c r="BN266" s="3" cm="1">
        <f t="array" ref="BN266">IF($D266="","",INDEX('Data - CO2'!$B$5:$AP$53,MATCH(Kulturmodeller!$D266,'Data - CO2'!$A$5:$A$53,0),BN$20)*X266*$B259)</f>
        <v>0</v>
      </c>
      <c r="BO266" s="3" cm="1">
        <f t="array" ref="BO266">IF($D266="","",INDEX('Data - CO2'!$B$5:$AP$53,MATCH(Kulturmodeller!$D266,'Data - CO2'!$A$5:$A$53,0),BO$20)*Y266*$B259)</f>
        <v>0</v>
      </c>
      <c r="BP266" s="3" cm="1">
        <f t="array" ref="BP266">IF($D266="","",INDEX('Data - CO2'!$B$5:$AP$53,MATCH(Kulturmodeller!$D266,'Data - CO2'!$A$5:$A$53,0),BP$20)*Z266*$B259)</f>
        <v>0</v>
      </c>
      <c r="BQ266" s="3" cm="1">
        <f t="array" ref="BQ266">IF($D266="","",INDEX('Data - CO2'!$B$5:$AP$53,MATCH(Kulturmodeller!$D266,'Data - CO2'!$A$5:$A$53,0),BQ$20)*AA266*$B259)</f>
        <v>0</v>
      </c>
      <c r="BR266" s="3" cm="1">
        <f t="array" ref="BR266">IF($D266="","",INDEX('Data - CO2'!$B$5:$AP$53,MATCH(Kulturmodeller!$D266,'Data - CO2'!$A$5:$A$53,0),BR$20)*AB266*$B259)</f>
        <v>0</v>
      </c>
      <c r="BS266" s="3" cm="1">
        <f t="array" ref="BS266">IF($D266="","",INDEX('Data - CO2'!$B$5:$AP$53,MATCH(Kulturmodeller!$D266,'Data - CO2'!$A$5:$A$53,0),BS$20)*AC266*$B259)</f>
        <v>0</v>
      </c>
      <c r="BT266" s="3" cm="1">
        <f t="array" ref="BT266">IF($D266="","",INDEX('Data - CO2'!$B$5:$AP$53,MATCH(Kulturmodeller!$D266,'Data - CO2'!$A$5:$A$53,0),BT$20)*AD266*$B259)</f>
        <v>0</v>
      </c>
      <c r="BU266" s="3" cm="1">
        <f t="array" ref="BU266">IF($D266="","",INDEX('Data - CO2'!$B$5:$AP$53,MATCH(Kulturmodeller!$D266,'Data - CO2'!$A$5:$A$53,0),BU$20)*AE266*$B259)</f>
        <v>0</v>
      </c>
      <c r="BV266" s="3" cm="1">
        <f t="array" ref="BV266">IF($D266="","",INDEX('Data - CO2'!$B$5:$AP$53,MATCH(Kulturmodeller!$D266,'Data - CO2'!$A$5:$A$53,0),BV$20)*AF266*$B259)</f>
        <v>0</v>
      </c>
      <c r="BW266" s="3" cm="1">
        <f t="array" ref="BW266">IF($D266="","",INDEX('Data - CO2'!$B$5:$AP$53,MATCH(Kulturmodeller!$D266,'Data - CO2'!$A$5:$A$53,0),BW$20)*AG266*$B259)</f>
        <v>0</v>
      </c>
      <c r="BX266" s="3" cm="1">
        <f t="array" ref="BX266">IF($D266="","",INDEX('Data - CO2'!$B$5:$AP$53,MATCH(Kulturmodeller!$D266,'Data - CO2'!$A$5:$A$53,0),BX$20)*AH266*$B259)</f>
        <v>0</v>
      </c>
      <c r="BY266" s="3" cm="1">
        <f t="array" ref="BY266">IF($D266="","",INDEX('Data - CO2'!$B$5:$AP$53,MATCH(Kulturmodeller!$D266,'Data - CO2'!$A$5:$A$53,0),BY$20)*AI266*$B259)</f>
        <v>0</v>
      </c>
      <c r="BZ266" s="3" cm="1">
        <f t="array" ref="BZ266">IF($D266="","",INDEX('Data - CO2'!$B$5:$AP$53,MATCH(Kulturmodeller!$D266,'Data - CO2'!$A$5:$A$53,0),BZ$20)*AJ266*$B259)</f>
        <v>0</v>
      </c>
      <c r="CA266" s="3" cm="1">
        <f t="array" ref="CA266">IF($D266="","",INDEX('Data - CO2'!$B$5:$AP$53,MATCH(Kulturmodeller!$D266,'Data - CO2'!$A$5:$A$53,0),CA$20)*AK266*$B259)</f>
        <v>0</v>
      </c>
      <c r="CB266" s="3" cm="1">
        <f t="array" ref="CB266">IF($D266="","",INDEX('Data - CO2'!$B$5:$AP$53,MATCH(Kulturmodeller!$D266,'Data - CO2'!$A$5:$A$53,0),CB$20)*AL266*$B259)</f>
        <v>0</v>
      </c>
      <c r="CC266" s="3" cm="1">
        <f t="array" ref="CC266">IF($D266="","",INDEX('Data - CO2'!$B$5:$AP$53,MATCH(Kulturmodeller!$D266,'Data - CO2'!$A$5:$A$53,0),CC$20)*AM266*$B259)</f>
        <v>0</v>
      </c>
      <c r="CD266" s="3" cm="1">
        <f t="array" ref="CD266">IF($D266="","",INDEX('Data - CO2'!$B$5:$AP$53,MATCH(Kulturmodeller!$D266,'Data - CO2'!$A$5:$A$53,0),CD$20)*AN266*$B259)</f>
        <v>0</v>
      </c>
      <c r="CE266" s="3" cm="1">
        <f t="array" ref="CE266">IF($D266="","",INDEX('Data - CO2'!$B$5:$AP$53,MATCH(Kulturmodeller!$D266,'Data - CO2'!$A$5:$A$53,0),CE$20)*AO266*$B259)</f>
        <v>0</v>
      </c>
      <c r="CF266" s="3" cm="1">
        <f t="array" ref="CF266">IF($D266="","",INDEX('Data - CO2'!$B$5:$AP$53,MATCH(Kulturmodeller!$D266,'Data - CO2'!$A$5:$A$53,0),CF$20)*AP266*$B259)</f>
        <v>0</v>
      </c>
      <c r="CG266" s="3" cm="1">
        <f t="array" ref="CG266">IF($D266="","",INDEX('Data - CO2'!$B$5:$AP$53,MATCH(Kulturmodeller!$D266,'Data - CO2'!$A$5:$A$53,0),CG$20)*AQ266*$B259)</f>
        <v>0</v>
      </c>
      <c r="CH266" s="3" cm="1">
        <f t="array" ref="CH266">IF($D266="","",INDEX('Data - CO2'!$B$5:$AP$53,MATCH(Kulturmodeller!$D266,'Data - CO2'!$A$5:$A$53,0),CH$20)*AR266*$B259)</f>
        <v>0</v>
      </c>
      <c r="CI266" s="13" cm="1">
        <f t="array" ref="CI266">IF($D266="","",INDEX('Data - CO2'!$B$5:$AP$53,MATCH(Kulturmodeller!$D266,'Data - CO2'!$A$5:$A$53,0),CI$20)*AS266*$B259)</f>
        <v>0</v>
      </c>
    </row>
    <row r="267" spans="1:87" x14ac:dyDescent="0.3">
      <c r="A267" s="33"/>
      <c r="B267" s="33"/>
      <c r="C267" s="33"/>
      <c r="D267" s="10"/>
      <c r="E267" s="479">
        <f>SUM(E260:E266)</f>
        <v>1</v>
      </c>
      <c r="F267" s="108">
        <f>SUM(F260:F266)</f>
        <v>1</v>
      </c>
      <c r="G267" s="109">
        <f>SUM(G260:G266)</f>
        <v>1</v>
      </c>
      <c r="H267" s="109">
        <f t="shared" ref="H267:AS267" si="4860">SUM(H260:H266)</f>
        <v>1</v>
      </c>
      <c r="I267" s="109">
        <f t="shared" si="4860"/>
        <v>0.99999999999999989</v>
      </c>
      <c r="J267" s="109">
        <f t="shared" si="4860"/>
        <v>1</v>
      </c>
      <c r="K267" s="109">
        <f t="shared" si="4860"/>
        <v>1</v>
      </c>
      <c r="L267" s="109">
        <f t="shared" si="4860"/>
        <v>1</v>
      </c>
      <c r="M267" s="109">
        <f t="shared" si="4860"/>
        <v>1</v>
      </c>
      <c r="N267" s="109">
        <f t="shared" si="4860"/>
        <v>1</v>
      </c>
      <c r="O267" s="109">
        <f t="shared" si="4860"/>
        <v>1</v>
      </c>
      <c r="P267" s="109">
        <f t="shared" si="4860"/>
        <v>1</v>
      </c>
      <c r="Q267" s="109">
        <f t="shared" si="4860"/>
        <v>1</v>
      </c>
      <c r="R267" s="109">
        <f t="shared" si="4860"/>
        <v>1</v>
      </c>
      <c r="S267" s="109">
        <f t="shared" si="4860"/>
        <v>1</v>
      </c>
      <c r="T267" s="109">
        <f t="shared" si="4860"/>
        <v>1</v>
      </c>
      <c r="U267" s="109">
        <f t="shared" si="4860"/>
        <v>1</v>
      </c>
      <c r="V267" s="109">
        <f t="shared" si="4860"/>
        <v>1</v>
      </c>
      <c r="W267" s="109">
        <f t="shared" si="4860"/>
        <v>1</v>
      </c>
      <c r="X267" s="109">
        <f t="shared" si="4860"/>
        <v>1</v>
      </c>
      <c r="Y267" s="109">
        <f t="shared" si="4860"/>
        <v>1</v>
      </c>
      <c r="Z267" s="109">
        <f t="shared" si="4860"/>
        <v>1</v>
      </c>
      <c r="AA267" s="109">
        <f t="shared" si="4860"/>
        <v>1</v>
      </c>
      <c r="AB267" s="109">
        <f t="shared" si="4860"/>
        <v>1</v>
      </c>
      <c r="AC267" s="109">
        <f t="shared" si="4860"/>
        <v>1</v>
      </c>
      <c r="AD267" s="109">
        <f t="shared" si="4860"/>
        <v>1</v>
      </c>
      <c r="AE267" s="109">
        <f t="shared" si="4860"/>
        <v>1</v>
      </c>
      <c r="AF267" s="109">
        <f t="shared" si="4860"/>
        <v>1</v>
      </c>
      <c r="AG267" s="109">
        <f t="shared" si="4860"/>
        <v>1</v>
      </c>
      <c r="AH267" s="109">
        <f t="shared" si="4860"/>
        <v>1</v>
      </c>
      <c r="AI267" s="109">
        <f t="shared" si="4860"/>
        <v>1</v>
      </c>
      <c r="AJ267" s="109">
        <f t="shared" si="4860"/>
        <v>1</v>
      </c>
      <c r="AK267" s="109">
        <f t="shared" si="4860"/>
        <v>1</v>
      </c>
      <c r="AL267" s="109">
        <f t="shared" si="4860"/>
        <v>1</v>
      </c>
      <c r="AM267" s="109">
        <f t="shared" si="4860"/>
        <v>1</v>
      </c>
      <c r="AN267" s="109">
        <f t="shared" si="4860"/>
        <v>1</v>
      </c>
      <c r="AO267" s="109">
        <f t="shared" si="4860"/>
        <v>1</v>
      </c>
      <c r="AP267" s="109">
        <f t="shared" si="4860"/>
        <v>1</v>
      </c>
      <c r="AQ267" s="109">
        <f t="shared" si="4860"/>
        <v>1</v>
      </c>
      <c r="AR267" s="109">
        <f t="shared" si="4860"/>
        <v>1</v>
      </c>
      <c r="AS267" s="110">
        <f t="shared" si="4860"/>
        <v>1</v>
      </c>
      <c r="AU267" s="111">
        <f>SUM(AU260:AU266)</f>
        <v>0</v>
      </c>
      <c r="AV267" s="112">
        <f t="shared" ref="AV267:CI267" si="4861">SUM(AV260:AV266)</f>
        <v>3.9762275686134356</v>
      </c>
      <c r="AW267" s="112">
        <f t="shared" si="4861"/>
        <v>25.806617529027012</v>
      </c>
      <c r="AX267" s="112">
        <f t="shared" si="4861"/>
        <v>59.831407564071029</v>
      </c>
      <c r="AY267" s="112">
        <f t="shared" si="4861"/>
        <v>115.80694744057017</v>
      </c>
      <c r="AZ267" s="112">
        <f t="shared" si="4861"/>
        <v>171.32479712041265</v>
      </c>
      <c r="BA267" s="112">
        <f t="shared" si="4861"/>
        <v>217.81736931311372</v>
      </c>
      <c r="BB267" s="112">
        <f t="shared" si="4861"/>
        <v>258.53454004791371</v>
      </c>
      <c r="BC267" s="112">
        <f t="shared" si="4861"/>
        <v>278.32578130913669</v>
      </c>
      <c r="BD267" s="112">
        <f t="shared" si="4861"/>
        <v>288.76679518833976</v>
      </c>
      <c r="BE267" s="112">
        <f t="shared" si="4861"/>
        <v>322.78068977239354</v>
      </c>
      <c r="BF267" s="112">
        <f t="shared" si="4861"/>
        <v>326.27204627905815</v>
      </c>
      <c r="BG267" s="112">
        <f t="shared" si="4861"/>
        <v>342.69078412282772</v>
      </c>
      <c r="BH267" s="112">
        <f t="shared" si="4861"/>
        <v>347.50808828090203</v>
      </c>
      <c r="BI267" s="112">
        <f t="shared" si="4861"/>
        <v>373.62885854057845</v>
      </c>
      <c r="BJ267" s="112">
        <f t="shared" si="4861"/>
        <v>399.50568242433457</v>
      </c>
      <c r="BK267" s="112">
        <f t="shared" si="4861"/>
        <v>371.60674837846585</v>
      </c>
      <c r="BL267" s="112">
        <f t="shared" si="4861"/>
        <v>185.77369833796791</v>
      </c>
      <c r="BM267" s="112">
        <f t="shared" si="4861"/>
        <v>207.55741816732203</v>
      </c>
      <c r="BN267" s="112">
        <f t="shared" si="4861"/>
        <v>241.548123307341</v>
      </c>
      <c r="BO267" s="112">
        <f t="shared" si="4861"/>
        <v>298.25080353145609</v>
      </c>
      <c r="BP267" s="112">
        <f t="shared" si="4861"/>
        <v>331.14976089687542</v>
      </c>
      <c r="BQ267" s="112">
        <f t="shared" si="4861"/>
        <v>346.26691020411062</v>
      </c>
      <c r="BR267" s="112">
        <f t="shared" si="4861"/>
        <v>369.95630842044113</v>
      </c>
      <c r="BS267" s="112">
        <f t="shared" si="4861"/>
        <v>384.45520891766068</v>
      </c>
      <c r="BT267" s="112">
        <f t="shared" si="4861"/>
        <v>388.67956431043217</v>
      </c>
      <c r="BU267" s="112">
        <f t="shared" si="4861"/>
        <v>416.49852379414369</v>
      </c>
      <c r="BV267" s="112">
        <f t="shared" si="4861"/>
        <v>198.34266963059548</v>
      </c>
      <c r="BW267" s="112">
        <f t="shared" si="4861"/>
        <v>208.24335443664546</v>
      </c>
      <c r="BX267" s="112">
        <f t="shared" si="4861"/>
        <v>209.79711531878522</v>
      </c>
      <c r="BY267" s="112">
        <f t="shared" si="4861"/>
        <v>237.35396870085214</v>
      </c>
      <c r="BZ267" s="112">
        <f t="shared" si="4861"/>
        <v>228.61104138705448</v>
      </c>
      <c r="CA267" s="112">
        <f t="shared" si="4861"/>
        <v>274.34836131725865</v>
      </c>
      <c r="CB267" s="112">
        <f t="shared" si="4861"/>
        <v>102.10609416045423</v>
      </c>
      <c r="CC267" s="112">
        <f t="shared" si="4861"/>
        <v>131.27145378047223</v>
      </c>
      <c r="CD267" s="112">
        <f t="shared" si="4861"/>
        <v>174.3682209230202</v>
      </c>
      <c r="CE267" s="112">
        <f t="shared" si="4861"/>
        <v>235.77845789993637</v>
      </c>
      <c r="CF267" s="112">
        <f t="shared" si="4861"/>
        <v>269.82310490794328</v>
      </c>
      <c r="CG267" s="112">
        <f t="shared" si="4861"/>
        <v>289.61740397734116</v>
      </c>
      <c r="CH267" s="112">
        <f t="shared" si="4861"/>
        <v>318.64039850167416</v>
      </c>
      <c r="CI267" s="113">
        <f t="shared" si="4861"/>
        <v>336.57956332445565</v>
      </c>
    </row>
    <row r="268" spans="1:87" x14ac:dyDescent="0.3">
      <c r="A268" s="7" t="s">
        <v>86</v>
      </c>
      <c r="B268" s="7"/>
      <c r="C268" s="131"/>
      <c r="D268" s="131"/>
      <c r="E268" s="126"/>
      <c r="F268" s="39">
        <f>E268</f>
        <v>0</v>
      </c>
      <c r="G268" s="40">
        <f t="shared" ref="G268:G269" si="4862">F268</f>
        <v>0</v>
      </c>
      <c r="H268" s="40">
        <f t="shared" ref="H268:H269" si="4863">G268</f>
        <v>0</v>
      </c>
      <c r="I268" s="40">
        <f t="shared" ref="I268:I269" si="4864">H268</f>
        <v>0</v>
      </c>
      <c r="J268" s="40">
        <f t="shared" ref="J268:J269" si="4865">I268</f>
        <v>0</v>
      </c>
      <c r="K268" s="40">
        <f t="shared" ref="K268:K269" si="4866">J268</f>
        <v>0</v>
      </c>
      <c r="L268" s="40">
        <f t="shared" ref="L268:L269" si="4867">K268</f>
        <v>0</v>
      </c>
      <c r="M268" s="40">
        <f t="shared" ref="M268:M269" si="4868">L268</f>
        <v>0</v>
      </c>
      <c r="N268" s="40">
        <f t="shared" ref="N268:N269" si="4869">M268</f>
        <v>0</v>
      </c>
      <c r="O268" s="40">
        <f t="shared" ref="O268:O269" si="4870">N268</f>
        <v>0</v>
      </c>
      <c r="P268" s="40">
        <f t="shared" ref="P268:P269" si="4871">O268</f>
        <v>0</v>
      </c>
      <c r="Q268" s="40">
        <f t="shared" ref="Q268:Q269" si="4872">P268</f>
        <v>0</v>
      </c>
      <c r="R268" s="40">
        <f t="shared" ref="R268:R269" si="4873">Q268</f>
        <v>0</v>
      </c>
      <c r="S268" s="40">
        <f t="shared" ref="S268:S269" si="4874">R268</f>
        <v>0</v>
      </c>
      <c r="T268" s="40">
        <f t="shared" ref="T268:T269" si="4875">S268</f>
        <v>0</v>
      </c>
      <c r="U268" s="40">
        <f t="shared" ref="U268:U269" si="4876">T268</f>
        <v>0</v>
      </c>
      <c r="V268" s="40">
        <f t="shared" ref="V268:V269" si="4877">U268</f>
        <v>0</v>
      </c>
      <c r="W268" s="40">
        <f t="shared" ref="W268:W269" si="4878">V268</f>
        <v>0</v>
      </c>
      <c r="X268" s="40">
        <f t="shared" ref="X268:X269" si="4879">W268</f>
        <v>0</v>
      </c>
      <c r="Y268" s="40">
        <f t="shared" ref="Y268:Y269" si="4880">X268</f>
        <v>0</v>
      </c>
      <c r="Z268" s="40">
        <f t="shared" ref="Z268:Z269" si="4881">Y268</f>
        <v>0</v>
      </c>
      <c r="AA268" s="40">
        <f t="shared" ref="AA268:AA269" si="4882">Z268</f>
        <v>0</v>
      </c>
      <c r="AB268" s="40">
        <f t="shared" ref="AB268:AB269" si="4883">AA268</f>
        <v>0</v>
      </c>
      <c r="AC268" s="40">
        <f t="shared" ref="AC268:AC269" si="4884">AB268</f>
        <v>0</v>
      </c>
      <c r="AD268" s="40">
        <f t="shared" ref="AD268:AD269" si="4885">AC268</f>
        <v>0</v>
      </c>
      <c r="AE268" s="40">
        <f t="shared" ref="AE268:AE269" si="4886">AD268</f>
        <v>0</v>
      </c>
      <c r="AF268" s="40">
        <f t="shared" ref="AF268:AF269" si="4887">AE268</f>
        <v>0</v>
      </c>
      <c r="AG268" s="40">
        <f t="shared" ref="AG268:AG269" si="4888">AF268</f>
        <v>0</v>
      </c>
      <c r="AH268" s="40">
        <f t="shared" ref="AH268:AH269" si="4889">AG268</f>
        <v>0</v>
      </c>
      <c r="AI268" s="40">
        <f t="shared" ref="AI268:AI269" si="4890">AH268</f>
        <v>0</v>
      </c>
      <c r="AJ268" s="40">
        <f t="shared" ref="AJ268:AJ269" si="4891">AI268</f>
        <v>0</v>
      </c>
      <c r="AK268" s="40">
        <f t="shared" ref="AK268:AK269" si="4892">AJ268</f>
        <v>0</v>
      </c>
      <c r="AL268" s="40">
        <f t="shared" ref="AL268:AL269" si="4893">AK268</f>
        <v>0</v>
      </c>
      <c r="AM268" s="40">
        <f t="shared" ref="AM268:AM269" si="4894">AL268</f>
        <v>0</v>
      </c>
      <c r="AN268" s="40">
        <f t="shared" ref="AN268:AN269" si="4895">AM268</f>
        <v>0</v>
      </c>
      <c r="AO268" s="40">
        <f t="shared" ref="AO268:AO269" si="4896">AN268</f>
        <v>0</v>
      </c>
      <c r="AP268" s="40">
        <f t="shared" ref="AP268:AP269" si="4897">AO268</f>
        <v>0</v>
      </c>
      <c r="AQ268" s="40">
        <f t="shared" ref="AQ268:AQ269" si="4898">AP268</f>
        <v>0</v>
      </c>
      <c r="AR268" s="40">
        <f t="shared" ref="AR268:AR269" si="4899">AQ268</f>
        <v>0</v>
      </c>
      <c r="AS268" s="41">
        <f t="shared" ref="AS268:AS269" si="4900">AR268</f>
        <v>0</v>
      </c>
      <c r="AU268" s="10" t="str" cm="1">
        <f t="array" ref="AU268">IF($D268="","",INDEX('Data - CO2'!$B$5:$AP$53,MATCH(Kulturmodeller!$D268,'Data - CO2'!$A$5:$A$53,0),AU$20)*E268)</f>
        <v/>
      </c>
      <c r="AV268" t="str" cm="1">
        <f t="array" ref="AV268">IF($D268="","",INDEX('Data - CO2'!$B$5:$AP$53,MATCH(Kulturmodeller!$D268,'Data - CO2'!$A$5:$A$53,0),AV$20)*F268)</f>
        <v/>
      </c>
      <c r="AW268" t="str" cm="1">
        <f t="array" ref="AW268">IF($D268="","",INDEX('Data - CO2'!$B$5:$AP$53,MATCH(Kulturmodeller!$D268,'Data - CO2'!$A$5:$A$53,0),AW$20)*G268)</f>
        <v/>
      </c>
      <c r="AX268" t="str" cm="1">
        <f t="array" ref="AX268">IF($D268="","",INDEX('Data - CO2'!$B$5:$AP$53,MATCH(Kulturmodeller!$D268,'Data - CO2'!$A$5:$A$53,0),AX$20)*H268)</f>
        <v/>
      </c>
      <c r="AY268" t="str" cm="1">
        <f t="array" ref="AY268">IF($D268="","",INDEX('Data - CO2'!$B$5:$AP$53,MATCH(Kulturmodeller!$D268,'Data - CO2'!$A$5:$A$53,0),AY$20)*I268)</f>
        <v/>
      </c>
      <c r="AZ268" t="str" cm="1">
        <f t="array" ref="AZ268">IF($D268="","",INDEX('Data - CO2'!$B$5:$AP$53,MATCH(Kulturmodeller!$D268,'Data - CO2'!$A$5:$A$53,0),AZ$20)*J268)</f>
        <v/>
      </c>
      <c r="BA268" t="str" cm="1">
        <f t="array" ref="BA268">IF($D268="","",INDEX('Data - CO2'!$B$5:$AP$53,MATCH(Kulturmodeller!$D268,'Data - CO2'!$A$5:$A$53,0),BA$20)*K268)</f>
        <v/>
      </c>
      <c r="BB268" t="str" cm="1">
        <f t="array" ref="BB268">IF($D268="","",INDEX('Data - CO2'!$B$5:$AP$53,MATCH(Kulturmodeller!$D268,'Data - CO2'!$A$5:$A$53,0),BB$20)*L268)</f>
        <v/>
      </c>
      <c r="BC268" t="str" cm="1">
        <f t="array" ref="BC268">IF($D268="","",INDEX('Data - CO2'!$B$5:$AP$53,MATCH(Kulturmodeller!$D268,'Data - CO2'!$A$5:$A$53,0),BC$20)*M268)</f>
        <v/>
      </c>
      <c r="BD268" t="str" cm="1">
        <f t="array" ref="BD268">IF($D268="","",INDEX('Data - CO2'!$B$5:$AP$53,MATCH(Kulturmodeller!$D268,'Data - CO2'!$A$5:$A$53,0),BD$20)*N268)</f>
        <v/>
      </c>
      <c r="BE268" t="str" cm="1">
        <f t="array" ref="BE268">IF($D268="","",INDEX('Data - CO2'!$B$5:$AP$53,MATCH(Kulturmodeller!$D268,'Data - CO2'!$A$5:$A$53,0),BE$20)*O268)</f>
        <v/>
      </c>
      <c r="BF268" t="str" cm="1">
        <f t="array" ref="BF268">IF($D268="","",INDEX('Data - CO2'!$B$5:$AP$53,MATCH(Kulturmodeller!$D268,'Data - CO2'!$A$5:$A$53,0),BF$20)*P268)</f>
        <v/>
      </c>
      <c r="BG268" t="str" cm="1">
        <f t="array" ref="BG268">IF($D268="","",INDEX('Data - CO2'!$B$5:$AP$53,MATCH(Kulturmodeller!$D268,'Data - CO2'!$A$5:$A$53,0),BG$20)*Q268)</f>
        <v/>
      </c>
      <c r="BH268" t="str" cm="1">
        <f t="array" ref="BH268">IF($D268="","",INDEX('Data - CO2'!$B$5:$AP$53,MATCH(Kulturmodeller!$D268,'Data - CO2'!$A$5:$A$53,0),BH$20)*R268)</f>
        <v/>
      </c>
      <c r="BI268" t="str" cm="1">
        <f t="array" ref="BI268">IF($D268="","",INDEX('Data - CO2'!$B$5:$AP$53,MATCH(Kulturmodeller!$D268,'Data - CO2'!$A$5:$A$53,0),BI$20)*S268)</f>
        <v/>
      </c>
      <c r="BJ268" t="str" cm="1">
        <f t="array" ref="BJ268">IF($D268="","",INDEX('Data - CO2'!$B$5:$AP$53,MATCH(Kulturmodeller!$D268,'Data - CO2'!$A$5:$A$53,0),BJ$20)*T268)</f>
        <v/>
      </c>
      <c r="BK268" t="str" cm="1">
        <f t="array" ref="BK268">IF($D268="","",INDEX('Data - CO2'!$B$5:$AP$53,MATCH(Kulturmodeller!$D268,'Data - CO2'!$A$5:$A$53,0),BK$20)*U268)</f>
        <v/>
      </c>
      <c r="BL268" t="str" cm="1">
        <f t="array" ref="BL268">IF($D268="","",INDEX('Data - CO2'!$B$5:$AP$53,MATCH(Kulturmodeller!$D268,'Data - CO2'!$A$5:$A$53,0),BL$20)*V268)</f>
        <v/>
      </c>
      <c r="BM268" t="str" cm="1">
        <f t="array" ref="BM268">IF($D268="","",INDEX('Data - CO2'!$B$5:$AP$53,MATCH(Kulturmodeller!$D268,'Data - CO2'!$A$5:$A$53,0),BM$20)*W268)</f>
        <v/>
      </c>
      <c r="BN268" t="str" cm="1">
        <f t="array" ref="BN268">IF($D268="","",INDEX('Data - CO2'!$B$5:$AP$53,MATCH(Kulturmodeller!$D268,'Data - CO2'!$A$5:$A$53,0),BN$20)*X268)</f>
        <v/>
      </c>
      <c r="BO268" t="str" cm="1">
        <f t="array" ref="BO268">IF($D268="","",INDEX('Data - CO2'!$B$5:$AP$53,MATCH(Kulturmodeller!$D268,'Data - CO2'!$A$5:$A$53,0),BO$20)*Y268)</f>
        <v/>
      </c>
      <c r="BP268" t="str" cm="1">
        <f t="array" ref="BP268">IF($D268="","",INDEX('Data - CO2'!$B$5:$AP$53,MATCH(Kulturmodeller!$D268,'Data - CO2'!$A$5:$A$53,0),BP$20)*Z268)</f>
        <v/>
      </c>
      <c r="BQ268" t="str" cm="1">
        <f t="array" ref="BQ268">IF($D268="","",INDEX('Data - CO2'!$B$5:$AP$53,MATCH(Kulturmodeller!$D268,'Data - CO2'!$A$5:$A$53,0),BQ$20)*AA268)</f>
        <v/>
      </c>
      <c r="BR268" t="str" cm="1">
        <f t="array" ref="BR268">IF($D268="","",INDEX('Data - CO2'!$B$5:$AP$53,MATCH(Kulturmodeller!$D268,'Data - CO2'!$A$5:$A$53,0),BR$20)*AB268)</f>
        <v/>
      </c>
      <c r="BS268" t="str" cm="1">
        <f t="array" ref="BS268">IF($D268="","",INDEX('Data - CO2'!$B$5:$AP$53,MATCH(Kulturmodeller!$D268,'Data - CO2'!$A$5:$A$53,0),BS$20)*AC268)</f>
        <v/>
      </c>
      <c r="BT268" t="str" cm="1">
        <f t="array" ref="BT268">IF($D268="","",INDEX('Data - CO2'!$B$5:$AP$53,MATCH(Kulturmodeller!$D268,'Data - CO2'!$A$5:$A$53,0),BT$20)*AD268)</f>
        <v/>
      </c>
      <c r="BU268" t="str" cm="1">
        <f t="array" ref="BU268">IF($D268="","",INDEX('Data - CO2'!$B$5:$AP$53,MATCH(Kulturmodeller!$D268,'Data - CO2'!$A$5:$A$53,0),BU$20)*AE268)</f>
        <v/>
      </c>
      <c r="BV268" t="str" cm="1">
        <f t="array" ref="BV268">IF($D268="","",INDEX('Data - CO2'!$B$5:$AP$53,MATCH(Kulturmodeller!$D268,'Data - CO2'!$A$5:$A$53,0),BV$20)*AF268)</f>
        <v/>
      </c>
      <c r="BW268" t="str" cm="1">
        <f t="array" ref="BW268">IF($D268="","",INDEX('Data - CO2'!$B$5:$AP$53,MATCH(Kulturmodeller!$D268,'Data - CO2'!$A$5:$A$53,0),BW$20)*AG268)</f>
        <v/>
      </c>
      <c r="BX268" t="str" cm="1">
        <f t="array" ref="BX268">IF($D268="","",INDEX('Data - CO2'!$B$5:$AP$53,MATCH(Kulturmodeller!$D268,'Data - CO2'!$A$5:$A$53,0),BX$20)*AH268)</f>
        <v/>
      </c>
      <c r="BY268" t="str" cm="1">
        <f t="array" ref="BY268">IF($D268="","",INDEX('Data - CO2'!$B$5:$AP$53,MATCH(Kulturmodeller!$D268,'Data - CO2'!$A$5:$A$53,0),BY$20)*AI268)</f>
        <v/>
      </c>
      <c r="BZ268" t="str" cm="1">
        <f t="array" ref="BZ268">IF($D268="","",INDEX('Data - CO2'!$B$5:$AP$53,MATCH(Kulturmodeller!$D268,'Data - CO2'!$A$5:$A$53,0),BZ$20)*AJ268)</f>
        <v/>
      </c>
      <c r="CA268" t="str" cm="1">
        <f t="array" ref="CA268">IF($D268="","",INDEX('Data - CO2'!$B$5:$AP$53,MATCH(Kulturmodeller!$D268,'Data - CO2'!$A$5:$A$53,0),CA$20)*AK268)</f>
        <v/>
      </c>
      <c r="CB268" t="str" cm="1">
        <f t="array" ref="CB268">IF($D268="","",INDEX('Data - CO2'!$B$5:$AP$53,MATCH(Kulturmodeller!$D268,'Data - CO2'!$A$5:$A$53,0),CB$20)*AL268)</f>
        <v/>
      </c>
      <c r="CC268" t="str" cm="1">
        <f t="array" ref="CC268">IF($D268="","",INDEX('Data - CO2'!$B$5:$AP$53,MATCH(Kulturmodeller!$D268,'Data - CO2'!$A$5:$A$53,0),CC$20)*AM268)</f>
        <v/>
      </c>
      <c r="CD268" t="str" cm="1">
        <f t="array" ref="CD268">IF($D268="","",INDEX('Data - CO2'!$B$5:$AP$53,MATCH(Kulturmodeller!$D268,'Data - CO2'!$A$5:$A$53,0),CD$20)*AN268)</f>
        <v/>
      </c>
      <c r="CE268" t="str" cm="1">
        <f t="array" ref="CE268">IF($D268="","",INDEX('Data - CO2'!$B$5:$AP$53,MATCH(Kulturmodeller!$D268,'Data - CO2'!$A$5:$A$53,0),CE$20)*AO268)</f>
        <v/>
      </c>
      <c r="CF268" t="str" cm="1">
        <f t="array" ref="CF268">IF($D268="","",INDEX('Data - CO2'!$B$5:$AP$53,MATCH(Kulturmodeller!$D268,'Data - CO2'!$A$5:$A$53,0),CF$20)*AP268)</f>
        <v/>
      </c>
      <c r="CG268" t="str" cm="1">
        <f t="array" ref="CG268">IF($D268="","",INDEX('Data - CO2'!$B$5:$AP$53,MATCH(Kulturmodeller!$D268,'Data - CO2'!$A$5:$A$53,0),CG$20)*AQ268)</f>
        <v/>
      </c>
      <c r="CH268" t="str" cm="1">
        <f t="array" ref="CH268">IF($D268="","",INDEX('Data - CO2'!$B$5:$AP$53,MATCH(Kulturmodeller!$D268,'Data - CO2'!$A$5:$A$53,0),CH$20)*AR268)</f>
        <v/>
      </c>
      <c r="CI268" s="11" t="str" cm="1">
        <f t="array" ref="CI268">IF($D268="","",INDEX('Data - CO2'!$B$5:$AP$53,MATCH(Kulturmodeller!$D268,'Data - CO2'!$A$5:$A$53,0),CI$20)*AS268)</f>
        <v/>
      </c>
    </row>
    <row r="269" spans="1:87" x14ac:dyDescent="0.3">
      <c r="A269" s="12" t="s">
        <v>87</v>
      </c>
      <c r="B269" s="12"/>
      <c r="C269" s="129"/>
      <c r="D269" s="129"/>
      <c r="E269" s="127"/>
      <c r="F269" s="45">
        <f>E269</f>
        <v>0</v>
      </c>
      <c r="G269" s="46">
        <f t="shared" si="4862"/>
        <v>0</v>
      </c>
      <c r="H269" s="46">
        <f t="shared" si="4863"/>
        <v>0</v>
      </c>
      <c r="I269" s="46">
        <f t="shared" si="4864"/>
        <v>0</v>
      </c>
      <c r="J269" s="46">
        <f t="shared" si="4865"/>
        <v>0</v>
      </c>
      <c r="K269" s="46">
        <f t="shared" si="4866"/>
        <v>0</v>
      </c>
      <c r="L269" s="46">
        <f t="shared" si="4867"/>
        <v>0</v>
      </c>
      <c r="M269" s="46">
        <f t="shared" si="4868"/>
        <v>0</v>
      </c>
      <c r="N269" s="46">
        <f t="shared" si="4869"/>
        <v>0</v>
      </c>
      <c r="O269" s="46">
        <f t="shared" si="4870"/>
        <v>0</v>
      </c>
      <c r="P269" s="46">
        <f t="shared" si="4871"/>
        <v>0</v>
      </c>
      <c r="Q269" s="46">
        <f t="shared" si="4872"/>
        <v>0</v>
      </c>
      <c r="R269" s="46">
        <f t="shared" si="4873"/>
        <v>0</v>
      </c>
      <c r="S269" s="46">
        <f t="shared" si="4874"/>
        <v>0</v>
      </c>
      <c r="T269" s="46">
        <f t="shared" si="4875"/>
        <v>0</v>
      </c>
      <c r="U269" s="46">
        <f t="shared" si="4876"/>
        <v>0</v>
      </c>
      <c r="V269" s="46">
        <f t="shared" si="4877"/>
        <v>0</v>
      </c>
      <c r="W269" s="46">
        <f t="shared" si="4878"/>
        <v>0</v>
      </c>
      <c r="X269" s="46">
        <f t="shared" si="4879"/>
        <v>0</v>
      </c>
      <c r="Y269" s="46">
        <f t="shared" si="4880"/>
        <v>0</v>
      </c>
      <c r="Z269" s="46">
        <f t="shared" si="4881"/>
        <v>0</v>
      </c>
      <c r="AA269" s="46">
        <f t="shared" si="4882"/>
        <v>0</v>
      </c>
      <c r="AB269" s="46">
        <f t="shared" si="4883"/>
        <v>0</v>
      </c>
      <c r="AC269" s="46">
        <f t="shared" si="4884"/>
        <v>0</v>
      </c>
      <c r="AD269" s="46">
        <f t="shared" si="4885"/>
        <v>0</v>
      </c>
      <c r="AE269" s="46">
        <f t="shared" si="4886"/>
        <v>0</v>
      </c>
      <c r="AF269" s="46">
        <f t="shared" si="4887"/>
        <v>0</v>
      </c>
      <c r="AG269" s="46">
        <f t="shared" si="4888"/>
        <v>0</v>
      </c>
      <c r="AH269" s="46">
        <f t="shared" si="4889"/>
        <v>0</v>
      </c>
      <c r="AI269" s="46">
        <f t="shared" si="4890"/>
        <v>0</v>
      </c>
      <c r="AJ269" s="46">
        <f t="shared" si="4891"/>
        <v>0</v>
      </c>
      <c r="AK269" s="46">
        <f t="shared" si="4892"/>
        <v>0</v>
      </c>
      <c r="AL269" s="46">
        <f t="shared" si="4893"/>
        <v>0</v>
      </c>
      <c r="AM269" s="46">
        <f t="shared" si="4894"/>
        <v>0</v>
      </c>
      <c r="AN269" s="46">
        <f t="shared" si="4895"/>
        <v>0</v>
      </c>
      <c r="AO269" s="46">
        <f t="shared" si="4896"/>
        <v>0</v>
      </c>
      <c r="AP269" s="46">
        <f t="shared" si="4897"/>
        <v>0</v>
      </c>
      <c r="AQ269" s="46">
        <f t="shared" si="4898"/>
        <v>0</v>
      </c>
      <c r="AR269" s="46">
        <f t="shared" si="4899"/>
        <v>0</v>
      </c>
      <c r="AS269" s="47">
        <f t="shared" si="4900"/>
        <v>0</v>
      </c>
      <c r="AU269" s="10" t="str" cm="1">
        <f t="array" ref="AU269">IF($D269="","",INDEX('Data - CO2'!$B$5:$AP$53,MATCH(Kulturmodeller!$D269,'Data - CO2'!$A$5:$A$53,0),AU$20)*E269)</f>
        <v/>
      </c>
      <c r="AV269" t="str" cm="1">
        <f t="array" ref="AV269">IF($D269="","",INDEX('Data - CO2'!$B$5:$AP$53,MATCH(Kulturmodeller!$D269,'Data - CO2'!$A$5:$A$53,0),AV$20)*F269)</f>
        <v/>
      </c>
      <c r="AW269" t="str" cm="1">
        <f t="array" ref="AW269">IF($D269="","",INDEX('Data - CO2'!$B$5:$AP$53,MATCH(Kulturmodeller!$D269,'Data - CO2'!$A$5:$A$53,0),AW$20)*G269)</f>
        <v/>
      </c>
      <c r="AX269" t="str" cm="1">
        <f t="array" ref="AX269">IF($D269="","",INDEX('Data - CO2'!$B$5:$AP$53,MATCH(Kulturmodeller!$D269,'Data - CO2'!$A$5:$A$53,0),AX$20)*H269)</f>
        <v/>
      </c>
      <c r="AY269" t="str" cm="1">
        <f t="array" ref="AY269">IF($D269="","",INDEX('Data - CO2'!$B$5:$AP$53,MATCH(Kulturmodeller!$D269,'Data - CO2'!$A$5:$A$53,0),AY$20)*I269)</f>
        <v/>
      </c>
      <c r="AZ269" t="str" cm="1">
        <f t="array" ref="AZ269">IF($D269="","",INDEX('Data - CO2'!$B$5:$AP$53,MATCH(Kulturmodeller!$D269,'Data - CO2'!$A$5:$A$53,0),AZ$20)*J269)</f>
        <v/>
      </c>
      <c r="BA269" t="str" cm="1">
        <f t="array" ref="BA269">IF($D269="","",INDEX('Data - CO2'!$B$5:$AP$53,MATCH(Kulturmodeller!$D269,'Data - CO2'!$A$5:$A$53,0),BA$20)*K269)</f>
        <v/>
      </c>
      <c r="BB269" t="str" cm="1">
        <f t="array" ref="BB269">IF($D269="","",INDEX('Data - CO2'!$B$5:$AP$53,MATCH(Kulturmodeller!$D269,'Data - CO2'!$A$5:$A$53,0),BB$20)*L269)</f>
        <v/>
      </c>
      <c r="BC269" t="str" cm="1">
        <f t="array" ref="BC269">IF($D269="","",INDEX('Data - CO2'!$B$5:$AP$53,MATCH(Kulturmodeller!$D269,'Data - CO2'!$A$5:$A$53,0),BC$20)*M269)</f>
        <v/>
      </c>
      <c r="BD269" t="str" cm="1">
        <f t="array" ref="BD269">IF($D269="","",INDEX('Data - CO2'!$B$5:$AP$53,MATCH(Kulturmodeller!$D269,'Data - CO2'!$A$5:$A$53,0),BD$20)*N269)</f>
        <v/>
      </c>
      <c r="BE269" t="str" cm="1">
        <f t="array" ref="BE269">IF($D269="","",INDEX('Data - CO2'!$B$5:$AP$53,MATCH(Kulturmodeller!$D269,'Data - CO2'!$A$5:$A$53,0),BE$20)*O269)</f>
        <v/>
      </c>
      <c r="BF269" t="str" cm="1">
        <f t="array" ref="BF269">IF($D269="","",INDEX('Data - CO2'!$B$5:$AP$53,MATCH(Kulturmodeller!$D269,'Data - CO2'!$A$5:$A$53,0),BF$20)*P269)</f>
        <v/>
      </c>
      <c r="BG269" t="str" cm="1">
        <f t="array" ref="BG269">IF($D269="","",INDEX('Data - CO2'!$B$5:$AP$53,MATCH(Kulturmodeller!$D269,'Data - CO2'!$A$5:$A$53,0),BG$20)*Q269)</f>
        <v/>
      </c>
      <c r="BH269" t="str" cm="1">
        <f t="array" ref="BH269">IF($D269="","",INDEX('Data - CO2'!$B$5:$AP$53,MATCH(Kulturmodeller!$D269,'Data - CO2'!$A$5:$A$53,0),BH$20)*R269)</f>
        <v/>
      </c>
      <c r="BI269" t="str" cm="1">
        <f t="array" ref="BI269">IF($D269="","",INDEX('Data - CO2'!$B$5:$AP$53,MATCH(Kulturmodeller!$D269,'Data - CO2'!$A$5:$A$53,0),BI$20)*S269)</f>
        <v/>
      </c>
      <c r="BJ269" t="str" cm="1">
        <f t="array" ref="BJ269">IF($D269="","",INDEX('Data - CO2'!$B$5:$AP$53,MATCH(Kulturmodeller!$D269,'Data - CO2'!$A$5:$A$53,0),BJ$20)*T269)</f>
        <v/>
      </c>
      <c r="BK269" t="str" cm="1">
        <f t="array" ref="BK269">IF($D269="","",INDEX('Data - CO2'!$B$5:$AP$53,MATCH(Kulturmodeller!$D269,'Data - CO2'!$A$5:$A$53,0),BK$20)*U269)</f>
        <v/>
      </c>
      <c r="BL269" t="str" cm="1">
        <f t="array" ref="BL269">IF($D269="","",INDEX('Data - CO2'!$B$5:$AP$53,MATCH(Kulturmodeller!$D269,'Data - CO2'!$A$5:$A$53,0),BL$20)*V269)</f>
        <v/>
      </c>
      <c r="BM269" t="str" cm="1">
        <f t="array" ref="BM269">IF($D269="","",INDEX('Data - CO2'!$B$5:$AP$53,MATCH(Kulturmodeller!$D269,'Data - CO2'!$A$5:$A$53,0),BM$20)*W269)</f>
        <v/>
      </c>
      <c r="BN269" t="str" cm="1">
        <f t="array" ref="BN269">IF($D269="","",INDEX('Data - CO2'!$B$5:$AP$53,MATCH(Kulturmodeller!$D269,'Data - CO2'!$A$5:$A$53,0),BN$20)*X269)</f>
        <v/>
      </c>
      <c r="BO269" t="str" cm="1">
        <f t="array" ref="BO269">IF($D269="","",INDEX('Data - CO2'!$B$5:$AP$53,MATCH(Kulturmodeller!$D269,'Data - CO2'!$A$5:$A$53,0),BO$20)*Y269)</f>
        <v/>
      </c>
      <c r="BP269" t="str" cm="1">
        <f t="array" ref="BP269">IF($D269="","",INDEX('Data - CO2'!$B$5:$AP$53,MATCH(Kulturmodeller!$D269,'Data - CO2'!$A$5:$A$53,0),BP$20)*Z269)</f>
        <v/>
      </c>
      <c r="BQ269" t="str" cm="1">
        <f t="array" ref="BQ269">IF($D269="","",INDEX('Data - CO2'!$B$5:$AP$53,MATCH(Kulturmodeller!$D269,'Data - CO2'!$A$5:$A$53,0),BQ$20)*AA269)</f>
        <v/>
      </c>
      <c r="BR269" t="str" cm="1">
        <f t="array" ref="BR269">IF($D269="","",INDEX('Data - CO2'!$B$5:$AP$53,MATCH(Kulturmodeller!$D269,'Data - CO2'!$A$5:$A$53,0),BR$20)*AB269)</f>
        <v/>
      </c>
      <c r="BS269" t="str" cm="1">
        <f t="array" ref="BS269">IF($D269="","",INDEX('Data - CO2'!$B$5:$AP$53,MATCH(Kulturmodeller!$D269,'Data - CO2'!$A$5:$A$53,0),BS$20)*AC269)</f>
        <v/>
      </c>
      <c r="BT269" t="str" cm="1">
        <f t="array" ref="BT269">IF($D269="","",INDEX('Data - CO2'!$B$5:$AP$53,MATCH(Kulturmodeller!$D269,'Data - CO2'!$A$5:$A$53,0),BT$20)*AD269)</f>
        <v/>
      </c>
      <c r="BU269" t="str" cm="1">
        <f t="array" ref="BU269">IF($D269="","",INDEX('Data - CO2'!$B$5:$AP$53,MATCH(Kulturmodeller!$D269,'Data - CO2'!$A$5:$A$53,0),BU$20)*AE269)</f>
        <v/>
      </c>
      <c r="BV269" t="str" cm="1">
        <f t="array" ref="BV269">IF($D269="","",INDEX('Data - CO2'!$B$5:$AP$53,MATCH(Kulturmodeller!$D269,'Data - CO2'!$A$5:$A$53,0),BV$20)*AF269)</f>
        <v/>
      </c>
      <c r="BW269" t="str" cm="1">
        <f t="array" ref="BW269">IF($D269="","",INDEX('Data - CO2'!$B$5:$AP$53,MATCH(Kulturmodeller!$D269,'Data - CO2'!$A$5:$A$53,0),BW$20)*AG269)</f>
        <v/>
      </c>
      <c r="BX269" t="str" cm="1">
        <f t="array" ref="BX269">IF($D269="","",INDEX('Data - CO2'!$B$5:$AP$53,MATCH(Kulturmodeller!$D269,'Data - CO2'!$A$5:$A$53,0),BX$20)*AH269)</f>
        <v/>
      </c>
      <c r="BY269" t="str" cm="1">
        <f t="array" ref="BY269">IF($D269="","",INDEX('Data - CO2'!$B$5:$AP$53,MATCH(Kulturmodeller!$D269,'Data - CO2'!$A$5:$A$53,0),BY$20)*AI269)</f>
        <v/>
      </c>
      <c r="BZ269" t="str" cm="1">
        <f t="array" ref="BZ269">IF($D269="","",INDEX('Data - CO2'!$B$5:$AP$53,MATCH(Kulturmodeller!$D269,'Data - CO2'!$A$5:$A$53,0),BZ$20)*AJ269)</f>
        <v/>
      </c>
      <c r="CA269" t="str" cm="1">
        <f t="array" ref="CA269">IF($D269="","",INDEX('Data - CO2'!$B$5:$AP$53,MATCH(Kulturmodeller!$D269,'Data - CO2'!$A$5:$A$53,0),CA$20)*AK269)</f>
        <v/>
      </c>
      <c r="CB269" t="str" cm="1">
        <f t="array" ref="CB269">IF($D269="","",INDEX('Data - CO2'!$B$5:$AP$53,MATCH(Kulturmodeller!$D269,'Data - CO2'!$A$5:$A$53,0),CB$20)*AL269)</f>
        <v/>
      </c>
      <c r="CC269" t="str" cm="1">
        <f t="array" ref="CC269">IF($D269="","",INDEX('Data - CO2'!$B$5:$AP$53,MATCH(Kulturmodeller!$D269,'Data - CO2'!$A$5:$A$53,0),CC$20)*AM269)</f>
        <v/>
      </c>
      <c r="CD269" t="str" cm="1">
        <f t="array" ref="CD269">IF($D269="","",INDEX('Data - CO2'!$B$5:$AP$53,MATCH(Kulturmodeller!$D269,'Data - CO2'!$A$5:$A$53,0),CD$20)*AN269)</f>
        <v/>
      </c>
      <c r="CE269" t="str" cm="1">
        <f t="array" ref="CE269">IF($D269="","",INDEX('Data - CO2'!$B$5:$AP$53,MATCH(Kulturmodeller!$D269,'Data - CO2'!$A$5:$A$53,0),CE$20)*AO269)</f>
        <v/>
      </c>
      <c r="CF269" t="str" cm="1">
        <f t="array" ref="CF269">IF($D269="","",INDEX('Data - CO2'!$B$5:$AP$53,MATCH(Kulturmodeller!$D269,'Data - CO2'!$A$5:$A$53,0),CF$20)*AP269)</f>
        <v/>
      </c>
      <c r="CG269" t="str" cm="1">
        <f t="array" ref="CG269">IF($D269="","",INDEX('Data - CO2'!$B$5:$AP$53,MATCH(Kulturmodeller!$D269,'Data - CO2'!$A$5:$A$53,0),CG$20)*AQ269)</f>
        <v/>
      </c>
      <c r="CH269" t="str" cm="1">
        <f t="array" ref="CH269">IF($D269="","",INDEX('Data - CO2'!$B$5:$AP$53,MATCH(Kulturmodeller!$D269,'Data - CO2'!$A$5:$A$53,0),CH$20)*AR269)</f>
        <v/>
      </c>
      <c r="CI269" s="11" t="str" cm="1">
        <f t="array" ref="CI269">IF($D269="","",INDEX('Data - CO2'!$B$5:$AP$53,MATCH(Kulturmodeller!$D269,'Data - CO2'!$A$5:$A$53,0),CI$20)*AS269)</f>
        <v/>
      </c>
    </row>
    <row r="270" spans="1:87" x14ac:dyDescent="0.3">
      <c r="A270" s="42"/>
      <c r="B270" s="42"/>
      <c r="C270" s="42"/>
      <c r="D270" s="12"/>
      <c r="E270" s="52"/>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4"/>
      <c r="AU270" s="111">
        <f t="shared" ref="AU270:CH270" si="4901">SUM(AU268:AU269)</f>
        <v>0</v>
      </c>
      <c r="AV270" s="112">
        <f t="shared" si="4901"/>
        <v>0</v>
      </c>
      <c r="AW270" s="112">
        <f t="shared" si="4901"/>
        <v>0</v>
      </c>
      <c r="AX270" s="112">
        <f t="shared" si="4901"/>
        <v>0</v>
      </c>
      <c r="AY270" s="112">
        <f t="shared" si="4901"/>
        <v>0</v>
      </c>
      <c r="AZ270" s="112">
        <f t="shared" si="4901"/>
        <v>0</v>
      </c>
      <c r="BA270" s="112">
        <f t="shared" si="4901"/>
        <v>0</v>
      </c>
      <c r="BB270" s="112">
        <f t="shared" si="4901"/>
        <v>0</v>
      </c>
      <c r="BC270" s="112">
        <f t="shared" si="4901"/>
        <v>0</v>
      </c>
      <c r="BD270" s="112">
        <f t="shared" si="4901"/>
        <v>0</v>
      </c>
      <c r="BE270" s="112">
        <f t="shared" si="4901"/>
        <v>0</v>
      </c>
      <c r="BF270" s="112">
        <f t="shared" si="4901"/>
        <v>0</v>
      </c>
      <c r="BG270" s="112">
        <f t="shared" si="4901"/>
        <v>0</v>
      </c>
      <c r="BH270" s="112">
        <f t="shared" si="4901"/>
        <v>0</v>
      </c>
      <c r="BI270" s="112">
        <f t="shared" si="4901"/>
        <v>0</v>
      </c>
      <c r="BJ270" s="112">
        <f t="shared" si="4901"/>
        <v>0</v>
      </c>
      <c r="BK270" s="112">
        <f t="shared" si="4901"/>
        <v>0</v>
      </c>
      <c r="BL270" s="112">
        <f t="shared" si="4901"/>
        <v>0</v>
      </c>
      <c r="BM270" s="112">
        <f t="shared" si="4901"/>
        <v>0</v>
      </c>
      <c r="BN270" s="112">
        <f t="shared" si="4901"/>
        <v>0</v>
      </c>
      <c r="BO270" s="112">
        <f t="shared" si="4901"/>
        <v>0</v>
      </c>
      <c r="BP270" s="112">
        <f t="shared" si="4901"/>
        <v>0</v>
      </c>
      <c r="BQ270" s="112">
        <f t="shared" si="4901"/>
        <v>0</v>
      </c>
      <c r="BR270" s="112">
        <f t="shared" si="4901"/>
        <v>0</v>
      </c>
      <c r="BS270" s="112">
        <f t="shared" si="4901"/>
        <v>0</v>
      </c>
      <c r="BT270" s="112">
        <f t="shared" si="4901"/>
        <v>0</v>
      </c>
      <c r="BU270" s="112">
        <f t="shared" si="4901"/>
        <v>0</v>
      </c>
      <c r="BV270" s="112">
        <f t="shared" si="4901"/>
        <v>0</v>
      </c>
      <c r="BW270" s="112">
        <f t="shared" si="4901"/>
        <v>0</v>
      </c>
      <c r="BX270" s="112">
        <f t="shared" si="4901"/>
        <v>0</v>
      </c>
      <c r="BY270" s="112">
        <f t="shared" si="4901"/>
        <v>0</v>
      </c>
      <c r="BZ270" s="112">
        <f t="shared" si="4901"/>
        <v>0</v>
      </c>
      <c r="CA270" s="112">
        <f t="shared" si="4901"/>
        <v>0</v>
      </c>
      <c r="CB270" s="112">
        <f t="shared" si="4901"/>
        <v>0</v>
      </c>
      <c r="CC270" s="112">
        <f t="shared" si="4901"/>
        <v>0</v>
      </c>
      <c r="CD270" s="112">
        <f t="shared" si="4901"/>
        <v>0</v>
      </c>
      <c r="CE270" s="112">
        <f t="shared" si="4901"/>
        <v>0</v>
      </c>
      <c r="CF270" s="112">
        <f t="shared" si="4901"/>
        <v>0</v>
      </c>
      <c r="CG270" s="112">
        <f t="shared" si="4901"/>
        <v>0</v>
      </c>
      <c r="CH270" s="112">
        <f t="shared" si="4901"/>
        <v>0</v>
      </c>
      <c r="CI270" s="113">
        <f>SUM(CI268:CI269)</f>
        <v>0</v>
      </c>
    </row>
    <row r="271" spans="1:87" x14ac:dyDescent="0.3">
      <c r="A271" s="55" t="s">
        <v>88</v>
      </c>
      <c r="B271" s="55"/>
      <c r="C271" s="55"/>
      <c r="D271" s="56"/>
      <c r="E271" s="57"/>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9"/>
      <c r="AT271" s="91">
        <f>AVERAGE(BO271:CI271)</f>
        <v>273.816108968648</v>
      </c>
      <c r="AU271" s="111">
        <f>AU267+AU270</f>
        <v>0</v>
      </c>
      <c r="AV271" s="112">
        <f t="shared" ref="AV271:CI271" si="4902">AV267+AV270</f>
        <v>3.9762275686134356</v>
      </c>
      <c r="AW271" s="112">
        <f t="shared" si="4902"/>
        <v>25.806617529027012</v>
      </c>
      <c r="AX271" s="112">
        <f t="shared" si="4902"/>
        <v>59.831407564071029</v>
      </c>
      <c r="AY271" s="112">
        <f t="shared" si="4902"/>
        <v>115.80694744057017</v>
      </c>
      <c r="AZ271" s="112">
        <f t="shared" si="4902"/>
        <v>171.32479712041265</v>
      </c>
      <c r="BA271" s="112">
        <f t="shared" si="4902"/>
        <v>217.81736931311372</v>
      </c>
      <c r="BB271" s="112">
        <f t="shared" si="4902"/>
        <v>258.53454004791371</v>
      </c>
      <c r="BC271" s="112">
        <f t="shared" si="4902"/>
        <v>278.32578130913669</v>
      </c>
      <c r="BD271" s="112">
        <f t="shared" si="4902"/>
        <v>288.76679518833976</v>
      </c>
      <c r="BE271" s="112">
        <f t="shared" si="4902"/>
        <v>322.78068977239354</v>
      </c>
      <c r="BF271" s="112">
        <f t="shared" si="4902"/>
        <v>326.27204627905815</v>
      </c>
      <c r="BG271" s="112">
        <f t="shared" si="4902"/>
        <v>342.69078412282772</v>
      </c>
      <c r="BH271" s="112">
        <f t="shared" si="4902"/>
        <v>347.50808828090203</v>
      </c>
      <c r="BI271" s="112">
        <f t="shared" si="4902"/>
        <v>373.62885854057845</v>
      </c>
      <c r="BJ271" s="112">
        <f t="shared" si="4902"/>
        <v>399.50568242433457</v>
      </c>
      <c r="BK271" s="112">
        <f t="shared" si="4902"/>
        <v>371.60674837846585</v>
      </c>
      <c r="BL271" s="112">
        <f t="shared" si="4902"/>
        <v>185.77369833796791</v>
      </c>
      <c r="BM271" s="112">
        <f t="shared" si="4902"/>
        <v>207.55741816732203</v>
      </c>
      <c r="BN271" s="112">
        <f t="shared" si="4902"/>
        <v>241.548123307341</v>
      </c>
      <c r="BO271" s="112">
        <f t="shared" si="4902"/>
        <v>298.25080353145609</v>
      </c>
      <c r="BP271" s="112">
        <f t="shared" si="4902"/>
        <v>331.14976089687542</v>
      </c>
      <c r="BQ271" s="112">
        <f t="shared" si="4902"/>
        <v>346.26691020411062</v>
      </c>
      <c r="BR271" s="112">
        <f t="shared" si="4902"/>
        <v>369.95630842044113</v>
      </c>
      <c r="BS271" s="112">
        <f t="shared" si="4902"/>
        <v>384.45520891766068</v>
      </c>
      <c r="BT271" s="112">
        <f t="shared" si="4902"/>
        <v>388.67956431043217</v>
      </c>
      <c r="BU271" s="112">
        <f t="shared" si="4902"/>
        <v>416.49852379414369</v>
      </c>
      <c r="BV271" s="112">
        <f t="shared" si="4902"/>
        <v>198.34266963059548</v>
      </c>
      <c r="BW271" s="112">
        <f t="shared" si="4902"/>
        <v>208.24335443664546</v>
      </c>
      <c r="BX271" s="112">
        <f t="shared" si="4902"/>
        <v>209.79711531878522</v>
      </c>
      <c r="BY271" s="112">
        <f t="shared" si="4902"/>
        <v>237.35396870085214</v>
      </c>
      <c r="BZ271" s="112">
        <f t="shared" si="4902"/>
        <v>228.61104138705448</v>
      </c>
      <c r="CA271" s="112">
        <f t="shared" si="4902"/>
        <v>274.34836131725865</v>
      </c>
      <c r="CB271" s="112">
        <f t="shared" si="4902"/>
        <v>102.10609416045423</v>
      </c>
      <c r="CC271" s="112">
        <f t="shared" si="4902"/>
        <v>131.27145378047223</v>
      </c>
      <c r="CD271" s="112">
        <f t="shared" si="4902"/>
        <v>174.3682209230202</v>
      </c>
      <c r="CE271" s="112">
        <f t="shared" si="4902"/>
        <v>235.77845789993637</v>
      </c>
      <c r="CF271" s="112">
        <f t="shared" si="4902"/>
        <v>269.82310490794328</v>
      </c>
      <c r="CG271" s="112">
        <f t="shared" si="4902"/>
        <v>289.61740397734116</v>
      </c>
      <c r="CH271" s="112">
        <f t="shared" si="4902"/>
        <v>318.64039850167416</v>
      </c>
      <c r="CI271" s="113">
        <f t="shared" si="4902"/>
        <v>336.57956332445565</v>
      </c>
    </row>
    <row r="274" spans="1:87" x14ac:dyDescent="0.3">
      <c r="A274" s="152">
        <v>8</v>
      </c>
      <c r="AU274" t="s">
        <v>91</v>
      </c>
    </row>
    <row r="275" spans="1:87" x14ac:dyDescent="0.3">
      <c r="A275" s="25" t="s">
        <v>375</v>
      </c>
      <c r="B275" s="25"/>
      <c r="C275" s="25"/>
      <c r="D275" s="26"/>
      <c r="E275" s="27" t="s">
        <v>78</v>
      </c>
      <c r="F275" s="104"/>
      <c r="G275" s="104"/>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9"/>
      <c r="AU275">
        <v>1</v>
      </c>
      <c r="AV275">
        <v>2</v>
      </c>
      <c r="AW275">
        <v>3</v>
      </c>
      <c r="AX275">
        <v>4</v>
      </c>
      <c r="AY275">
        <v>5</v>
      </c>
      <c r="AZ275">
        <v>6</v>
      </c>
      <c r="BA275">
        <v>7</v>
      </c>
      <c r="BB275">
        <v>8</v>
      </c>
      <c r="BC275">
        <v>9</v>
      </c>
      <c r="BD275">
        <v>10</v>
      </c>
      <c r="BE275">
        <v>11</v>
      </c>
      <c r="BF275">
        <v>12</v>
      </c>
      <c r="BG275">
        <v>13</v>
      </c>
      <c r="BH275">
        <v>14</v>
      </c>
      <c r="BI275">
        <v>15</v>
      </c>
      <c r="BJ275">
        <v>16</v>
      </c>
      <c r="BK275">
        <v>17</v>
      </c>
      <c r="BL275">
        <v>18</v>
      </c>
      <c r="BM275">
        <v>19</v>
      </c>
      <c r="BN275">
        <v>20</v>
      </c>
      <c r="BO275">
        <v>21</v>
      </c>
      <c r="BP275">
        <v>22</v>
      </c>
      <c r="BQ275">
        <v>23</v>
      </c>
      <c r="BR275">
        <v>24</v>
      </c>
      <c r="BS275">
        <v>25</v>
      </c>
      <c r="BT275">
        <v>26</v>
      </c>
      <c r="BU275">
        <v>27</v>
      </c>
      <c r="BV275">
        <v>28</v>
      </c>
      <c r="BW275">
        <v>29</v>
      </c>
      <c r="BX275">
        <v>30</v>
      </c>
      <c r="BY275">
        <v>31</v>
      </c>
      <c r="BZ275">
        <v>32</v>
      </c>
      <c r="CA275">
        <v>33</v>
      </c>
      <c r="CB275">
        <v>34</v>
      </c>
      <c r="CC275">
        <v>35</v>
      </c>
      <c r="CD275">
        <v>36</v>
      </c>
      <c r="CE275">
        <v>37</v>
      </c>
      <c r="CF275">
        <v>38</v>
      </c>
      <c r="CG275">
        <v>39</v>
      </c>
      <c r="CH275">
        <v>40</v>
      </c>
      <c r="CI275">
        <v>41</v>
      </c>
    </row>
    <row r="276" spans="1:87" x14ac:dyDescent="0.3">
      <c r="A276" s="147" t="s">
        <v>303</v>
      </c>
      <c r="B276" s="148">
        <f>Lister!$B$13</f>
        <v>1</v>
      </c>
      <c r="C276" s="28" t="s">
        <v>60</v>
      </c>
      <c r="D276" s="29" t="s">
        <v>79</v>
      </c>
      <c r="E276" s="30" t="s">
        <v>163</v>
      </c>
      <c r="F276" s="31" t="s">
        <v>250</v>
      </c>
      <c r="G276" s="31" t="s">
        <v>137</v>
      </c>
      <c r="H276" s="31" t="s">
        <v>138</v>
      </c>
      <c r="I276" s="31" t="s">
        <v>139</v>
      </c>
      <c r="J276" s="31" t="s">
        <v>140</v>
      </c>
      <c r="K276" s="31" t="s">
        <v>141</v>
      </c>
      <c r="L276" s="31" t="s">
        <v>80</v>
      </c>
      <c r="M276" s="31" t="s">
        <v>144</v>
      </c>
      <c r="N276" s="31" t="s">
        <v>145</v>
      </c>
      <c r="O276" s="31" t="s">
        <v>146</v>
      </c>
      <c r="P276" s="31" t="s">
        <v>147</v>
      </c>
      <c r="Q276" s="31" t="s">
        <v>152</v>
      </c>
      <c r="R276" s="31" t="s">
        <v>153</v>
      </c>
      <c r="S276" s="31" t="s">
        <v>154</v>
      </c>
      <c r="T276" s="31" t="s">
        <v>155</v>
      </c>
      <c r="U276" s="31" t="s">
        <v>156</v>
      </c>
      <c r="V276" s="31" t="s">
        <v>229</v>
      </c>
      <c r="W276" s="31" t="s">
        <v>157</v>
      </c>
      <c r="X276" s="31" t="s">
        <v>158</v>
      </c>
      <c r="Y276" s="31" t="s">
        <v>159</v>
      </c>
      <c r="Z276" s="31" t="s">
        <v>230</v>
      </c>
      <c r="AA276" s="31" t="s">
        <v>231</v>
      </c>
      <c r="AB276" s="31" t="s">
        <v>232</v>
      </c>
      <c r="AC276" s="31" t="s">
        <v>233</v>
      </c>
      <c r="AD276" s="31" t="s">
        <v>234</v>
      </c>
      <c r="AE276" s="31" t="s">
        <v>235</v>
      </c>
      <c r="AF276" s="31" t="s">
        <v>236</v>
      </c>
      <c r="AG276" s="31" t="s">
        <v>237</v>
      </c>
      <c r="AH276" s="31" t="s">
        <v>238</v>
      </c>
      <c r="AI276" s="31" t="s">
        <v>239</v>
      </c>
      <c r="AJ276" s="31" t="s">
        <v>240</v>
      </c>
      <c r="AK276" s="31" t="s">
        <v>241</v>
      </c>
      <c r="AL276" s="31" t="s">
        <v>242</v>
      </c>
      <c r="AM276" s="31" t="s">
        <v>243</v>
      </c>
      <c r="AN276" s="31" t="s">
        <v>244</v>
      </c>
      <c r="AO276" s="31" t="s">
        <v>245</v>
      </c>
      <c r="AP276" s="31" t="s">
        <v>246</v>
      </c>
      <c r="AQ276" s="31" t="s">
        <v>247</v>
      </c>
      <c r="AR276" s="31" t="s">
        <v>248</v>
      </c>
      <c r="AS276" s="32" t="s">
        <v>249</v>
      </c>
      <c r="AU276" s="19">
        <v>1</v>
      </c>
      <c r="AV276" s="19">
        <v>5</v>
      </c>
      <c r="AW276" s="19">
        <v>10</v>
      </c>
      <c r="AX276" s="19">
        <v>15</v>
      </c>
      <c r="AY276" s="19">
        <v>20</v>
      </c>
      <c r="AZ276" s="19">
        <v>25</v>
      </c>
      <c r="BA276" s="19">
        <v>30</v>
      </c>
      <c r="BB276" s="19">
        <v>35</v>
      </c>
      <c r="BC276" s="19">
        <v>40</v>
      </c>
      <c r="BD276" s="19">
        <v>45</v>
      </c>
      <c r="BE276" s="19">
        <v>50</v>
      </c>
      <c r="BF276" s="19">
        <v>55</v>
      </c>
      <c r="BG276" s="19">
        <v>60</v>
      </c>
      <c r="BH276" s="19">
        <v>65</v>
      </c>
      <c r="BI276" s="19">
        <v>70</v>
      </c>
      <c r="BJ276" s="19">
        <v>75</v>
      </c>
      <c r="BK276" s="19">
        <v>80</v>
      </c>
      <c r="BL276" s="19">
        <v>85</v>
      </c>
      <c r="BM276" s="19">
        <v>90</v>
      </c>
      <c r="BN276" s="19">
        <v>95</v>
      </c>
      <c r="BO276" s="19">
        <v>100</v>
      </c>
      <c r="BP276" s="19">
        <v>105</v>
      </c>
      <c r="BQ276" s="19">
        <v>110</v>
      </c>
      <c r="BR276" s="19">
        <v>115</v>
      </c>
      <c r="BS276" s="19">
        <v>120</v>
      </c>
      <c r="BT276" s="19">
        <v>125</v>
      </c>
      <c r="BU276" s="19">
        <v>130</v>
      </c>
      <c r="BV276" s="19">
        <v>135</v>
      </c>
      <c r="BW276" s="19">
        <v>140</v>
      </c>
      <c r="BX276" s="19">
        <v>145</v>
      </c>
      <c r="BY276" s="2">
        <v>150</v>
      </c>
      <c r="BZ276" s="19">
        <v>155</v>
      </c>
      <c r="CA276" s="2">
        <v>160</v>
      </c>
      <c r="CB276" s="19">
        <v>165</v>
      </c>
      <c r="CC276" s="2">
        <v>170</v>
      </c>
      <c r="CD276" s="19">
        <v>175</v>
      </c>
      <c r="CE276" s="2">
        <v>180</v>
      </c>
      <c r="CF276" s="19">
        <v>185</v>
      </c>
      <c r="CG276" s="2">
        <v>190</v>
      </c>
      <c r="CH276" s="19">
        <v>195</v>
      </c>
      <c r="CI276" s="2">
        <v>200</v>
      </c>
    </row>
    <row r="277" spans="1:87" x14ac:dyDescent="0.3">
      <c r="A277" s="33" t="s">
        <v>81</v>
      </c>
      <c r="B277" s="33"/>
      <c r="C277" s="124" t="str">
        <f>'Katalog over Kulturmodeller '!F102</f>
        <v>REL</v>
      </c>
      <c r="D277" s="125" t="s">
        <v>258</v>
      </c>
      <c r="E277" s="139">
        <f>'Katalog over Kulturmodeller '!W102</f>
        <v>0.6</v>
      </c>
      <c r="F277" s="37">
        <f>E277+((E282-F282)+(E283-F283))*(E277/SUM(E277:E281))</f>
        <v>0.6</v>
      </c>
      <c r="G277" s="37">
        <f t="shared" ref="G277" si="4903">F277+((F282-G282)+(F283-G283))*(F277/SUM(F277:F281))</f>
        <v>0.6</v>
      </c>
      <c r="H277" s="37">
        <f t="shared" ref="H277" si="4904">G277+((G282-H282)+(G283-H283))*(G277/SUM(G277:G281))</f>
        <v>0.6</v>
      </c>
      <c r="I277" s="37">
        <f t="shared" ref="I277" si="4905">H277+((H282-I282)+(H283-I283))*(H277/SUM(H277:H281))</f>
        <v>0.6</v>
      </c>
      <c r="J277" s="37">
        <f t="shared" ref="J277" si="4906">I277+((I282-J282)+(I283-J283))*(I277/SUM(I277:I281))</f>
        <v>0.6</v>
      </c>
      <c r="K277" s="37">
        <f t="shared" ref="K277" si="4907">J277+((J282-K282)+(J283-K283))*(J277/SUM(J277:J281))</f>
        <v>0.6</v>
      </c>
      <c r="L277" s="37">
        <f t="shared" ref="L277" si="4908">K277+((K282-L282)+(K283-L283))*(K277/SUM(K277:K281))</f>
        <v>0.6</v>
      </c>
      <c r="M277" s="37">
        <f t="shared" ref="M277" si="4909">L277+((L282-M282)+(L283-M283))*(L277/SUM(L277:L281))</f>
        <v>0.6</v>
      </c>
      <c r="N277" s="37">
        <f t="shared" ref="N277" si="4910">M277+((M282-N282)+(M283-N283))*(M277/SUM(M277:M281))</f>
        <v>0.6</v>
      </c>
      <c r="O277" s="37">
        <f t="shared" ref="O277" si="4911">N277+((N282-O282)+(N283-O283))*(N277/SUM(N277:N281))</f>
        <v>0.6</v>
      </c>
      <c r="P277" s="37">
        <f t="shared" ref="P277" si="4912">O277+((O282-P282)+(O283-P283))*(O277/SUM(O277:O281))</f>
        <v>0.6</v>
      </c>
      <c r="Q277" s="37">
        <f t="shared" ref="Q277" si="4913">P277+((P282-Q282)+(P283-Q283))*(P277/SUM(P277:P281))</f>
        <v>0.6</v>
      </c>
      <c r="R277" s="37">
        <f t="shared" ref="R277" si="4914">Q277+((Q282-R282)+(Q283-R283))*(Q277/SUM(Q277:Q281))</f>
        <v>0.6</v>
      </c>
      <c r="S277" s="37">
        <f t="shared" ref="S277" si="4915">R277+((R282-S282)+(R283-S283))*(R277/SUM(R277:R281))</f>
        <v>0.6</v>
      </c>
      <c r="T277" s="37">
        <f t="shared" ref="T277" si="4916">S277+((S282-T282)+(S283-T283))*(S277/SUM(S277:S281))</f>
        <v>0.6</v>
      </c>
      <c r="U277" s="37">
        <f t="shared" ref="U277" si="4917">T277+((T282-U282)+(T283-U283))*(T277/SUM(T277:T281))</f>
        <v>0.6</v>
      </c>
      <c r="V277" s="37">
        <f t="shared" ref="V277" si="4918">U277+((U282-V282)+(U283-V283))*(U277/SUM(U277:U281))</f>
        <v>0.6</v>
      </c>
      <c r="W277" s="37">
        <f t="shared" ref="W277" si="4919">V277+((V282-W282)+(V283-W283))*(V277/SUM(V277:V281))</f>
        <v>0.6</v>
      </c>
      <c r="X277" s="37">
        <f t="shared" ref="X277" si="4920">W277+((W282-X282)+(W283-X283))*(W277/SUM(W277:W281))</f>
        <v>0.6</v>
      </c>
      <c r="Y277" s="37">
        <f t="shared" ref="Y277" si="4921">X277+((X282-Y282)+(X283-Y283))*(X277/SUM(X277:X281))</f>
        <v>0.6</v>
      </c>
      <c r="Z277" s="37">
        <f t="shared" ref="Z277" si="4922">Y277+((Y282-Z282)+(Y283-Z283))*(Y277/SUM(Y277:Y281))</f>
        <v>0.6</v>
      </c>
      <c r="AA277" s="37">
        <f t="shared" ref="AA277" si="4923">Z277+((Z282-AA282)+(Z283-AA283))*(Z277/SUM(Z277:Z281))</f>
        <v>0.6</v>
      </c>
      <c r="AB277" s="37">
        <f t="shared" ref="AB277" si="4924">AA277+((AA282-AB282)+(AA283-AB283))*(AA277/SUM(AA277:AA281))</f>
        <v>0.6</v>
      </c>
      <c r="AC277" s="37">
        <f t="shared" ref="AC277" si="4925">AB277+((AB282-AC282)+(AB283-AC283))*(AB277/SUM(AB277:AB281))</f>
        <v>0.6</v>
      </c>
      <c r="AD277" s="37">
        <f t="shared" ref="AD277" si="4926">AC277+((AC282-AD282)+(AC283-AD283))*(AC277/SUM(AC277:AC281))</f>
        <v>0.6</v>
      </c>
      <c r="AE277" s="37">
        <f t="shared" ref="AE277" si="4927">AD277+((AD282-AE282)+(AD283-AE283))*(AD277/SUM(AD277:AD281))</f>
        <v>0.6</v>
      </c>
      <c r="AF277" s="37">
        <f t="shared" ref="AF277" si="4928">AE277+((AE282-AF282)+(AE283-AF283))*(AE277/SUM(AE277:AE281))</f>
        <v>0.6</v>
      </c>
      <c r="AG277" s="37">
        <f t="shared" ref="AG277" si="4929">AF277+((AF282-AG282)+(AF283-AG283))*(AF277/SUM(AF277:AF281))</f>
        <v>0.6</v>
      </c>
      <c r="AH277" s="37">
        <f t="shared" ref="AH277" si="4930">AG277+((AG282-AH282)+(AG283-AH283))*(AG277/SUM(AG277:AG281))</f>
        <v>0.6</v>
      </c>
      <c r="AI277" s="37">
        <f t="shared" ref="AI277" si="4931">AH277+((AH282-AI282)+(AH283-AI283))*(AH277/SUM(AH277:AH281))</f>
        <v>0.6</v>
      </c>
      <c r="AJ277" s="37">
        <f t="shared" ref="AJ277" si="4932">AI277+((AI282-AJ282)+(AI283-AJ283))*(AI277/SUM(AI277:AI281))</f>
        <v>0.6</v>
      </c>
      <c r="AK277" s="37">
        <f t="shared" ref="AK277" si="4933">AJ277+((AJ282-AK282)+(AJ283-AK283))*(AJ277/SUM(AJ277:AJ281))</f>
        <v>0.6</v>
      </c>
      <c r="AL277" s="37">
        <f t="shared" ref="AL277" si="4934">AK277+((AK282-AL282)+(AK283-AL283))*(AK277/SUM(AK277:AK281))</f>
        <v>0.6</v>
      </c>
      <c r="AM277" s="37">
        <f t="shared" ref="AM277" si="4935">AL277+((AL282-AM282)+(AL283-AM283))*(AL277/SUM(AL277:AL281))</f>
        <v>0.6</v>
      </c>
      <c r="AN277" s="37">
        <f t="shared" ref="AN277" si="4936">AM277+((AM282-AN282)+(AM283-AN283))*(AM277/SUM(AM277:AM281))</f>
        <v>0.6</v>
      </c>
      <c r="AO277" s="37">
        <f t="shared" ref="AO277" si="4937">AN277+((AN282-AO282)+(AN283-AO283))*(AN277/SUM(AN277:AN281))</f>
        <v>0.6</v>
      </c>
      <c r="AP277" s="37">
        <f t="shared" ref="AP277" si="4938">AO277+((AO282-AP282)+(AO283-AP283))*(AO277/SUM(AO277:AO281))</f>
        <v>0.6</v>
      </c>
      <c r="AQ277" s="37">
        <f t="shared" ref="AQ277" si="4939">AP277+((AP282-AQ282)+(AP283-AQ283))*(AP277/SUM(AP277:AP281))</f>
        <v>0.6</v>
      </c>
      <c r="AR277" s="37">
        <f t="shared" ref="AR277" si="4940">AQ277+((AQ282-AR282)+(AQ283-AR283))*(AQ277/SUM(AQ277:AQ281))</f>
        <v>0.6</v>
      </c>
      <c r="AS277" s="38">
        <f t="shared" ref="AS277" si="4941">AR277+((AR282-AS282)+(AR283-AS283))*(AR277/SUM(AR277:AR281))</f>
        <v>0.6</v>
      </c>
      <c r="AU277" s="7" cm="1">
        <f t="array" ref="AU277">IF($D277="","",INDEX('Data - CO2'!$B$5:$AP$53,MATCH(Kulturmodeller!$D277,'Data - CO2'!$A$5:$A$53,0),AU$20)*E277)</f>
        <v>0</v>
      </c>
      <c r="AV277" s="8" cm="1">
        <f t="array" ref="AV277">IF($D277="","",INDEX('Data - CO2'!$B$5:$AP$53,MATCH(Kulturmodeller!$D277,'Data - CO2'!$A$5:$A$53,0),AV$20)*F277)</f>
        <v>2.7560458785597155</v>
      </c>
      <c r="AW277" s="8" cm="1">
        <f t="array" ref="AW277">IF($D277="","",INDEX('Data - CO2'!$B$5:$AP$53,MATCH(Kulturmodeller!$D277,'Data - CO2'!$A$5:$A$53,0),AW$20)*G277)</f>
        <v>18.373639190398109</v>
      </c>
      <c r="AX277" s="8" cm="1">
        <f t="array" ref="AX277">IF($D277="","",INDEX('Data - CO2'!$B$5:$AP$53,MATCH(Kulturmodeller!$D277,'Data - CO2'!$A$5:$A$53,0),AX$20)*H277)</f>
        <v>45.934097975995257</v>
      </c>
      <c r="AY277" s="8" cm="1">
        <f t="array" ref="AY277">IF($D277="","",INDEX('Data - CO2'!$B$5:$AP$53,MATCH(Kulturmodeller!$D277,'Data - CO2'!$A$5:$A$53,0),AY$20)*I277)</f>
        <v>91.868195951990515</v>
      </c>
      <c r="AZ277" s="8" cm="1">
        <f t="array" ref="AZ277">IF($D277="","",INDEX('Data - CO2'!$B$5:$AP$53,MATCH(Kulturmodeller!$D277,'Data - CO2'!$A$5:$A$53,0),AZ$20)*J277*$B276)</f>
        <v>95.076126425740298</v>
      </c>
      <c r="BA277" s="8" cm="1">
        <f t="array" ref="BA277">IF($D277="","",INDEX('Data - CO2'!$B$5:$AP$53,MATCH(Kulturmodeller!$D277,'Data - CO2'!$A$5:$A$53,0),BA$20)*K277*$B276)</f>
        <v>96.824606590451623</v>
      </c>
      <c r="BB277" s="8" cm="1">
        <f t="array" ref="BB277">IF($D277="","",INDEX('Data - CO2'!$B$5:$AP$53,MATCH(Kulturmodeller!$D277,'Data - CO2'!$A$5:$A$53,0),BB$20)*L277*$B276)</f>
        <v>99.309812082394771</v>
      </c>
      <c r="BC277" s="8" cm="1">
        <f t="array" ref="BC277">IF($D277="","",INDEX('Data - CO2'!$B$5:$AP$53,MATCH(Kulturmodeller!$D277,'Data - CO2'!$A$5:$A$53,0),BC$20)*M277*$B276)</f>
        <v>99.980433817739865</v>
      </c>
      <c r="BD277" s="8" cm="1">
        <f t="array" ref="BD277">IF($D277="","",INDEX('Data - CO2'!$B$5:$AP$53,MATCH(Kulturmodeller!$D277,'Data - CO2'!$A$5:$A$53,0),BD$20)*N277*$B276)</f>
        <v>102.13887037031739</v>
      </c>
      <c r="BE277" s="8" cm="1">
        <f t="array" ref="BE277">IF($D277="","",INDEX('Data - CO2'!$B$5:$AP$53,MATCH(Kulturmodeller!$D277,'Data - CO2'!$A$5:$A$53,0),BE$20)*O277*$B276)</f>
        <v>103.40743633113061</v>
      </c>
      <c r="BF277" s="8" cm="1">
        <f t="array" ref="BF277">IF($D277="","",INDEX('Data - CO2'!$B$5:$AP$53,MATCH(Kulturmodeller!$D277,'Data - CO2'!$A$5:$A$53,0),BF$20)*P277*$B276)</f>
        <v>103.83760710500179</v>
      </c>
      <c r="BG277" s="8" cm="1">
        <f t="array" ref="BG277">IF($D277="","",INDEX('Data - CO2'!$B$5:$AP$53,MATCH(Kulturmodeller!$D277,'Data - CO2'!$A$5:$A$53,0),BG$20)*Q277*$B276)</f>
        <v>103.66757214230718</v>
      </c>
      <c r="BH277" s="8" cm="1">
        <f t="array" ref="BH277">IF($D277="","",INDEX('Data - CO2'!$B$5:$AP$53,MATCH(Kulturmodeller!$D277,'Data - CO2'!$A$5:$A$53,0),BH$20)*R277*$B276)</f>
        <v>109.87986688794943</v>
      </c>
      <c r="BI277" s="8" cm="1">
        <f t="array" ref="BI277">IF($D277="","",INDEX('Data - CO2'!$B$5:$AP$53,MATCH(Kulturmodeller!$D277,'Data - CO2'!$A$5:$A$53,0),BI$20)*S277*$B276)</f>
        <v>115.27565146014311</v>
      </c>
      <c r="BJ277" s="8" cm="1">
        <f t="array" ref="BJ277">IF($D277="","",INDEX('Data - CO2'!$B$5:$AP$53,MATCH(Kulturmodeller!$D277,'Data - CO2'!$A$5:$A$53,0),BJ$20)*T277*$B276)</f>
        <v>2.7560458785597155</v>
      </c>
      <c r="BK277" s="8" cm="1">
        <f t="array" ref="BK277">IF($D277="","",INDEX('Data - CO2'!$B$5:$AP$53,MATCH(Kulturmodeller!$D277,'Data - CO2'!$A$5:$A$53,0),BK$20)*U277*$B276)</f>
        <v>18.373639190398109</v>
      </c>
      <c r="BL277" s="8" cm="1">
        <f t="array" ref="BL277">IF($D277="","",INDEX('Data - CO2'!$B$5:$AP$53,MATCH(Kulturmodeller!$D277,'Data - CO2'!$A$5:$A$53,0),BL$20)*V277*$B276)</f>
        <v>45.934097975995257</v>
      </c>
      <c r="BM277" s="8" cm="1">
        <f t="array" ref="BM277">IF($D277="","",INDEX('Data - CO2'!$B$5:$AP$53,MATCH(Kulturmodeller!$D277,'Data - CO2'!$A$5:$A$53,0),BM$20)*W277*$B276)</f>
        <v>91.868195951990515</v>
      </c>
      <c r="BN277" s="8" cm="1">
        <f t="array" ref="BN277">IF($D277="","",INDEX('Data - CO2'!$B$5:$AP$53,MATCH(Kulturmodeller!$D277,'Data - CO2'!$A$5:$A$53,0),BN$20)*X277*$B276)</f>
        <v>95.076126425740298</v>
      </c>
      <c r="BO277" s="8" cm="1">
        <f t="array" ref="BO277">IF($D277="","",INDEX('Data - CO2'!$B$5:$AP$53,MATCH(Kulturmodeller!$D277,'Data - CO2'!$A$5:$A$53,0),BO$20)*Y277*$B276)</f>
        <v>96.824606590451623</v>
      </c>
      <c r="BP277" s="8" cm="1">
        <f t="array" ref="BP277">IF($D277="","",INDEX('Data - CO2'!$B$5:$AP$53,MATCH(Kulturmodeller!$D277,'Data - CO2'!$A$5:$A$53,0),BP$20)*Z277*$B276)</f>
        <v>99.309812082394771</v>
      </c>
      <c r="BQ277" s="8" cm="1">
        <f t="array" ref="BQ277">IF($D277="","",INDEX('Data - CO2'!$B$5:$AP$53,MATCH(Kulturmodeller!$D277,'Data - CO2'!$A$5:$A$53,0),BQ$20)*AA277*$B276)</f>
        <v>99.980433817739865</v>
      </c>
      <c r="BR277" s="8" cm="1">
        <f t="array" ref="BR277">IF($D277="","",INDEX('Data - CO2'!$B$5:$AP$53,MATCH(Kulturmodeller!$D277,'Data - CO2'!$A$5:$A$53,0),BR$20)*AB277*$B276)</f>
        <v>102.13887037031739</v>
      </c>
      <c r="BS277" s="8" cm="1">
        <f t="array" ref="BS277">IF($D277="","",INDEX('Data - CO2'!$B$5:$AP$53,MATCH(Kulturmodeller!$D277,'Data - CO2'!$A$5:$A$53,0),BS$20)*AC277*$B276)</f>
        <v>103.40743633113061</v>
      </c>
      <c r="BT277" s="8" cm="1">
        <f t="array" ref="BT277">IF($D277="","",INDEX('Data - CO2'!$B$5:$AP$53,MATCH(Kulturmodeller!$D277,'Data - CO2'!$A$5:$A$53,0),BT$20)*AD277*$B276)</f>
        <v>103.83760710500179</v>
      </c>
      <c r="BU277" s="8" cm="1">
        <f t="array" ref="BU277">IF($D277="","",INDEX('Data - CO2'!$B$5:$AP$53,MATCH(Kulturmodeller!$D277,'Data - CO2'!$A$5:$A$53,0),BU$20)*AE277*$B276)</f>
        <v>103.66757214230718</v>
      </c>
      <c r="BV277" s="8" cm="1">
        <f t="array" ref="BV277">IF($D277="","",INDEX('Data - CO2'!$B$5:$AP$53,MATCH(Kulturmodeller!$D277,'Data - CO2'!$A$5:$A$53,0),BV$20)*AF277*$B276)</f>
        <v>109.87986688794943</v>
      </c>
      <c r="BW277" s="8" cm="1">
        <f t="array" ref="BW277">IF($D277="","",INDEX('Data - CO2'!$B$5:$AP$53,MATCH(Kulturmodeller!$D277,'Data - CO2'!$A$5:$A$53,0),BW$20)*AG277*$B276)</f>
        <v>115.27565146014311</v>
      </c>
      <c r="BX277" s="8" cm="1">
        <f t="array" ref="BX277">IF($D277="","",INDEX('Data - CO2'!$B$5:$AP$53,MATCH(Kulturmodeller!$D277,'Data - CO2'!$A$5:$A$53,0),BX$20)*AH277*$B276)</f>
        <v>2.7560458785597155</v>
      </c>
      <c r="BY277" s="8" cm="1">
        <f t="array" ref="BY277">IF($D277="","",INDEX('Data - CO2'!$B$5:$AP$53,MATCH(Kulturmodeller!$D277,'Data - CO2'!$A$5:$A$53,0),BY$20)*AI277*$B276)</f>
        <v>18.373639190398109</v>
      </c>
      <c r="BZ277" s="8" cm="1">
        <f t="array" ref="BZ277">IF($D277="","",INDEX('Data - CO2'!$B$5:$AP$53,MATCH(Kulturmodeller!$D277,'Data - CO2'!$A$5:$A$53,0),BZ$20)*AJ277*$B276)</f>
        <v>45.934097975995257</v>
      </c>
      <c r="CA277" s="8" cm="1">
        <f t="array" ref="CA277">IF($D277="","",INDEX('Data - CO2'!$B$5:$AP$53,MATCH(Kulturmodeller!$D277,'Data - CO2'!$A$5:$A$53,0),CA$20)*AK277*$B276)</f>
        <v>91.868195951990515</v>
      </c>
      <c r="CB277" s="8" cm="1">
        <f t="array" ref="CB277">IF($D277="","",INDEX('Data - CO2'!$B$5:$AP$53,MATCH(Kulturmodeller!$D277,'Data - CO2'!$A$5:$A$53,0),CB$20)*AL277*$B276)</f>
        <v>95.076126425740298</v>
      </c>
      <c r="CC277" s="8" cm="1">
        <f t="array" ref="CC277">IF($D277="","",INDEX('Data - CO2'!$B$5:$AP$53,MATCH(Kulturmodeller!$D277,'Data - CO2'!$A$5:$A$53,0),CC$20)*AM277*$B276)</f>
        <v>96.824606590451623</v>
      </c>
      <c r="CD277" s="8" cm="1">
        <f t="array" ref="CD277">IF($D277="","",INDEX('Data - CO2'!$B$5:$AP$53,MATCH(Kulturmodeller!$D277,'Data - CO2'!$A$5:$A$53,0),CD$20)*AN277*$B276)</f>
        <v>99.309812082394771</v>
      </c>
      <c r="CE277" s="8" cm="1">
        <f t="array" ref="CE277">IF($D277="","",INDEX('Data - CO2'!$B$5:$AP$53,MATCH(Kulturmodeller!$D277,'Data - CO2'!$A$5:$A$53,0),CE$20)*AO277*$B276)</f>
        <v>99.980433817739865</v>
      </c>
      <c r="CF277" s="8" cm="1">
        <f t="array" ref="CF277">IF($D277="","",INDEX('Data - CO2'!$B$5:$AP$53,MATCH(Kulturmodeller!$D277,'Data - CO2'!$A$5:$A$53,0),CF$20)*AP277*$B276)</f>
        <v>102.13887037031739</v>
      </c>
      <c r="CG277" s="8" cm="1">
        <f t="array" ref="CG277">IF($D277="","",INDEX('Data - CO2'!$B$5:$AP$53,MATCH(Kulturmodeller!$D277,'Data - CO2'!$A$5:$A$53,0),CG$20)*AQ277*$B276)</f>
        <v>103.40743633113061</v>
      </c>
      <c r="CH277" s="8" cm="1">
        <f t="array" ref="CH277">IF($D277="","",INDEX('Data - CO2'!$B$5:$AP$53,MATCH(Kulturmodeller!$D277,'Data - CO2'!$A$5:$A$53,0),CH$20)*AR277*$B276)</f>
        <v>103.83760710500179</v>
      </c>
      <c r="CI277" s="9" cm="1">
        <f t="array" ref="CI277">IF($D277="","",INDEX('Data - CO2'!$B$5:$AP$53,MATCH(Kulturmodeller!$D277,'Data - CO2'!$A$5:$A$53,0),CI$20)*AS277*$B276)</f>
        <v>103.66757214230718</v>
      </c>
    </row>
    <row r="278" spans="1:87" x14ac:dyDescent="0.3">
      <c r="A278" s="33" t="s">
        <v>82</v>
      </c>
      <c r="B278" s="33"/>
      <c r="C278" s="124" t="str">
        <f>'Katalog over Kulturmodeller '!F103</f>
        <v>BIR, EG, ASK, PIL, HÆG</v>
      </c>
      <c r="D278" s="125" t="s">
        <v>50</v>
      </c>
      <c r="E278" s="151">
        <f>'Katalog over Kulturmodeller '!W103</f>
        <v>0.4</v>
      </c>
      <c r="F278" s="40">
        <f>E278+((E282-F282)+(E283-F283))*(E278/SUM(E277:E281))</f>
        <v>0.4</v>
      </c>
      <c r="G278" s="40">
        <f t="shared" ref="G278" si="4942">F278+((F282-G282)+(F283-G283))*(F278/SUM(F277:F281))</f>
        <v>0.4</v>
      </c>
      <c r="H278" s="40">
        <f t="shared" ref="H278" si="4943">G278+((G282-H282)+(G283-H283))*(G278/SUM(G277:G281))</f>
        <v>0.4</v>
      </c>
      <c r="I278" s="40">
        <f t="shared" ref="I278" si="4944">H278+((H282-I282)+(H283-I283))*(H278/SUM(H277:H281))</f>
        <v>0.4</v>
      </c>
      <c r="J278" s="40">
        <f t="shared" ref="J278" si="4945">I278+((I282-J282)+(I283-J283))*(I278/SUM(I277:I281))</f>
        <v>0.4</v>
      </c>
      <c r="K278" s="40">
        <f t="shared" ref="K278" si="4946">J278+((J282-K282)+(J283-K283))*(J278/SUM(J277:J281))</f>
        <v>0.4</v>
      </c>
      <c r="L278" s="40">
        <f t="shared" ref="L278" si="4947">K278+((K282-L282)+(K283-L283))*(K278/SUM(K277:K281))</f>
        <v>0.4</v>
      </c>
      <c r="M278" s="40">
        <f t="shared" ref="M278" si="4948">L278+((L282-M282)+(L283-M283))*(L278/SUM(L277:L281))</f>
        <v>0.4</v>
      </c>
      <c r="N278" s="40">
        <f t="shared" ref="N278" si="4949">M278+((M282-N282)+(M283-N283))*(M278/SUM(M277:M281))</f>
        <v>0.4</v>
      </c>
      <c r="O278" s="40">
        <f t="shared" ref="O278" si="4950">N278+((N282-O282)+(N283-O283))*(N278/SUM(N277:N281))</f>
        <v>0.4</v>
      </c>
      <c r="P278" s="40">
        <f t="shared" ref="P278" si="4951">O278+((O282-P282)+(O283-P283))*(O278/SUM(O277:O281))</f>
        <v>0.4</v>
      </c>
      <c r="Q278" s="40">
        <f t="shared" ref="Q278" si="4952">P278+((P282-Q282)+(P283-Q283))*(P278/SUM(P277:P281))</f>
        <v>0.4</v>
      </c>
      <c r="R278" s="40">
        <f t="shared" ref="R278" si="4953">Q278+((Q282-R282)+(Q283-R283))*(Q278/SUM(Q277:Q281))</f>
        <v>0.4</v>
      </c>
      <c r="S278" s="40">
        <f t="shared" ref="S278" si="4954">R278+((R282-S282)+(R283-S283))*(R278/SUM(R277:R281))</f>
        <v>0.4</v>
      </c>
      <c r="T278" s="40">
        <f t="shared" ref="T278" si="4955">S278+((S282-T282)+(S283-T283))*(S278/SUM(S277:S281))</f>
        <v>0.4</v>
      </c>
      <c r="U278" s="40">
        <f t="shared" ref="U278" si="4956">T278+((T282-U282)+(T283-U283))*(T278/SUM(T277:T281))</f>
        <v>0.4</v>
      </c>
      <c r="V278" s="40">
        <f t="shared" ref="V278" si="4957">U278+((U282-V282)+(U283-V283))*(U278/SUM(U277:U281))</f>
        <v>0.4</v>
      </c>
      <c r="W278" s="40">
        <f t="shared" ref="W278" si="4958">V278+((V282-W282)+(V283-W283))*(V278/SUM(V277:V281))</f>
        <v>0.4</v>
      </c>
      <c r="X278" s="40">
        <f t="shared" ref="X278" si="4959">W278+((W282-X282)+(W283-X283))*(W278/SUM(W277:W281))</f>
        <v>0.4</v>
      </c>
      <c r="Y278" s="40">
        <f t="shared" ref="Y278" si="4960">X278+((X282-Y282)+(X283-Y283))*(X278/SUM(X277:X281))</f>
        <v>0.4</v>
      </c>
      <c r="Z278" s="40">
        <f t="shared" ref="Z278" si="4961">Y278+((Y282-Z282)+(Y283-Z283))*(Y278/SUM(Y277:Y281))</f>
        <v>0.4</v>
      </c>
      <c r="AA278" s="40">
        <f t="shared" ref="AA278" si="4962">Z278+((Z282-AA282)+(Z283-AA283))*(Z278/SUM(Z277:Z281))</f>
        <v>0.4</v>
      </c>
      <c r="AB278" s="40">
        <f t="shared" ref="AB278" si="4963">AA278+((AA282-AB282)+(AA283-AB283))*(AA278/SUM(AA277:AA281))</f>
        <v>0.4</v>
      </c>
      <c r="AC278" s="40">
        <f t="shared" ref="AC278" si="4964">AB278+((AB282-AC282)+(AB283-AC283))*(AB278/SUM(AB277:AB281))</f>
        <v>0.4</v>
      </c>
      <c r="AD278" s="40">
        <f t="shared" ref="AD278" si="4965">AC278+((AC282-AD282)+(AC283-AD283))*(AC278/SUM(AC277:AC281))</f>
        <v>0.4</v>
      </c>
      <c r="AE278" s="40">
        <f t="shared" ref="AE278" si="4966">AD278+((AD282-AE282)+(AD283-AE283))*(AD278/SUM(AD277:AD281))</f>
        <v>0.4</v>
      </c>
      <c r="AF278" s="40">
        <f t="shared" ref="AF278" si="4967">AE278+((AE282-AF282)+(AE283-AF283))*(AE278/SUM(AE277:AE281))</f>
        <v>0.4</v>
      </c>
      <c r="AG278" s="40">
        <f t="shared" ref="AG278" si="4968">AF278+((AF282-AG282)+(AF283-AG283))*(AF278/SUM(AF277:AF281))</f>
        <v>0.4</v>
      </c>
      <c r="AH278" s="40">
        <f t="shared" ref="AH278" si="4969">AG278+((AG282-AH282)+(AG283-AH283))*(AG278/SUM(AG277:AG281))</f>
        <v>0.4</v>
      </c>
      <c r="AI278" s="40">
        <f t="shared" ref="AI278" si="4970">AH278+((AH282-AI282)+(AH283-AI283))*(AH278/SUM(AH277:AH281))</f>
        <v>0.4</v>
      </c>
      <c r="AJ278" s="40">
        <f t="shared" ref="AJ278" si="4971">AI278+((AI282-AJ282)+(AI283-AJ283))*(AI278/SUM(AI277:AI281))</f>
        <v>0.4</v>
      </c>
      <c r="AK278" s="40">
        <f t="shared" ref="AK278" si="4972">AJ278+((AJ282-AK282)+(AJ283-AK283))*(AJ278/SUM(AJ277:AJ281))</f>
        <v>0.4</v>
      </c>
      <c r="AL278" s="40">
        <f t="shared" ref="AL278" si="4973">AK278+((AK282-AL282)+(AK283-AL283))*(AK278/SUM(AK277:AK281))</f>
        <v>0.4</v>
      </c>
      <c r="AM278" s="40">
        <f t="shared" ref="AM278" si="4974">AL278+((AL282-AM282)+(AL283-AM283))*(AL278/SUM(AL277:AL281))</f>
        <v>0.4</v>
      </c>
      <c r="AN278" s="40">
        <f t="shared" ref="AN278" si="4975">AM278+((AM282-AN282)+(AM283-AN283))*(AM278/SUM(AM277:AM281))</f>
        <v>0.4</v>
      </c>
      <c r="AO278" s="40">
        <f t="shared" ref="AO278" si="4976">AN278+((AN282-AO282)+(AN283-AO283))*(AN278/SUM(AN277:AN281))</f>
        <v>0.4</v>
      </c>
      <c r="AP278" s="40">
        <f t="shared" ref="AP278" si="4977">AO278+((AO282-AP282)+(AO283-AP283))*(AO278/SUM(AO277:AO281))</f>
        <v>0.4</v>
      </c>
      <c r="AQ278" s="40">
        <f t="shared" ref="AQ278" si="4978">AP278+((AP282-AQ282)+(AP283-AQ283))*(AP278/SUM(AP277:AP281))</f>
        <v>0.4</v>
      </c>
      <c r="AR278" s="40">
        <f t="shared" ref="AR278" si="4979">AQ278+((AQ282-AR282)+(AQ283-AR283))*(AQ278/SUM(AQ277:AQ281))</f>
        <v>0.4</v>
      </c>
      <c r="AS278" s="41">
        <f t="shared" ref="AS278" si="4980">AR278+((AR282-AS282)+(AR283-AS283))*(AR278/SUM(AR277:AR281))</f>
        <v>0.4</v>
      </c>
      <c r="AU278" s="10" cm="1">
        <f t="array" ref="AU278">IF($D278="","",INDEX('Data - CO2'!$B$5:$AP$53,MATCH(Kulturmodeller!$D278,'Data - CO2'!$A$5:$A$53,0),AU$20)*E278)</f>
        <v>0</v>
      </c>
      <c r="AV278" cm="1">
        <f t="array" ref="AV278">IF($D278="","",INDEX('Data - CO2'!$B$5:$AP$53,MATCH(Kulturmodeller!$D278,'Data - CO2'!$A$5:$A$53,0),AV$20)*F278)</f>
        <v>1.1574073214765292</v>
      </c>
      <c r="AW278" cm="1">
        <f t="array" ref="AW278">IF($D278="","",INDEX('Data - CO2'!$B$5:$AP$53,MATCH(Kulturmodeller!$D278,'Data - CO2'!$A$5:$A$53,0),AW$20)*G278)</f>
        <v>7.716048809843528</v>
      </c>
      <c r="AX278" cm="1">
        <f t="array" ref="AX278">IF($D278="","",INDEX('Data - CO2'!$B$5:$AP$53,MATCH(Kulturmodeller!$D278,'Data - CO2'!$A$5:$A$53,0),AX$20)*H278)</f>
        <v>19.29012202460882</v>
      </c>
      <c r="AY278" cm="1">
        <f t="array" ref="AY278">IF($D278="","",INDEX('Data - CO2'!$B$5:$AP$53,MATCH(Kulturmodeller!$D278,'Data - CO2'!$A$5:$A$53,0),AY$20)*I278)</f>
        <v>38.58024404921764</v>
      </c>
      <c r="AZ278" cm="1">
        <f t="array" ref="AZ278">IF($D278="","",INDEX('Data - CO2'!$B$5:$AP$53,MATCH(Kulturmodeller!$D278,'Data - CO2'!$A$5:$A$53,0),AZ$20)*J278*$B276)</f>
        <v>42.971076430151022</v>
      </c>
      <c r="BA278" cm="1">
        <f t="array" ref="BA278">IF($D278="","",INDEX('Data - CO2'!$B$5:$AP$53,MATCH(Kulturmodeller!$D278,'Data - CO2'!$A$5:$A$53,0),BA$20)*K278*$B276)</f>
        <v>45.536680654251477</v>
      </c>
      <c r="BB278" cm="1">
        <f t="array" ref="BB278">IF($D278="","",INDEX('Data - CO2'!$B$5:$AP$53,MATCH(Kulturmodeller!$D278,'Data - CO2'!$A$5:$A$53,0),BB$20)*L278*$B276)</f>
        <v>48.079715617920222</v>
      </c>
      <c r="BC278" cm="1">
        <f t="array" ref="BC278">IF($D278="","",INDEX('Data - CO2'!$B$5:$AP$53,MATCH(Kulturmodeller!$D278,'Data - CO2'!$A$5:$A$53,0),BC$20)*M278*$B276)</f>
        <v>49.401014743930858</v>
      </c>
      <c r="BD278" cm="1">
        <f t="array" ref="BD278">IF($D278="","",INDEX('Data - CO2'!$B$5:$AP$53,MATCH(Kulturmodeller!$D278,'Data - CO2'!$A$5:$A$53,0),BD$20)*N278*$B276)</f>
        <v>51.711060822884249</v>
      </c>
      <c r="BE278" cm="1">
        <f t="array" ref="BE278">IF($D278="","",INDEX('Data - CO2'!$B$5:$AP$53,MATCH(Kulturmodeller!$D278,'Data - CO2'!$A$5:$A$53,0),BE$20)*O278*$B276)</f>
        <v>53.323968994080161</v>
      </c>
      <c r="BF278" cm="1">
        <f t="array" ref="BF278">IF($D278="","",INDEX('Data - CO2'!$B$5:$AP$53,MATCH(Kulturmodeller!$D278,'Data - CO2'!$A$5:$A$53,0),BF$20)*P278*$B276)</f>
        <v>54.33262976539659</v>
      </c>
      <c r="BG278" cm="1">
        <f t="array" ref="BG278">IF($D278="","",INDEX('Data - CO2'!$B$5:$AP$53,MATCH(Kulturmodeller!$D278,'Data - CO2'!$A$5:$A$53,0),BG$20)*Q278*$B276)</f>
        <v>54.677595383934481</v>
      </c>
      <c r="BH278" cm="1">
        <f t="array" ref="BH278">IF($D278="","",INDEX('Data - CO2'!$B$5:$AP$53,MATCH(Kulturmodeller!$D278,'Data - CO2'!$A$5:$A$53,0),BH$20)*R278*$B276)</f>
        <v>60.997214077285037</v>
      </c>
      <c r="BI278" cm="1">
        <f t="array" ref="BI278">IF($D278="","",INDEX('Data - CO2'!$B$5:$AP$53,MATCH(Kulturmodeller!$D278,'Data - CO2'!$A$5:$A$53,0),BI$20)*S278*$B276)</f>
        <v>79.628275024027047</v>
      </c>
      <c r="BJ278" cm="1">
        <f t="array" ref="BJ278">IF($D278="","",INDEX('Data - CO2'!$B$5:$AP$53,MATCH(Kulturmodeller!$D278,'Data - CO2'!$A$5:$A$53,0),BJ$20)*T278*$B276)</f>
        <v>1.1574073214765292</v>
      </c>
      <c r="BK278" cm="1">
        <f t="array" ref="BK278">IF($D278="","",INDEX('Data - CO2'!$B$5:$AP$53,MATCH(Kulturmodeller!$D278,'Data - CO2'!$A$5:$A$53,0),BK$20)*U278*$B276)</f>
        <v>7.716048809843528</v>
      </c>
      <c r="BL278" cm="1">
        <f t="array" ref="BL278">IF($D278="","",INDEX('Data - CO2'!$B$5:$AP$53,MATCH(Kulturmodeller!$D278,'Data - CO2'!$A$5:$A$53,0),BL$20)*V278*$B276)</f>
        <v>19.29012202460882</v>
      </c>
      <c r="BM278" cm="1">
        <f t="array" ref="BM278">IF($D278="","",INDEX('Data - CO2'!$B$5:$AP$53,MATCH(Kulturmodeller!$D278,'Data - CO2'!$A$5:$A$53,0),BM$20)*W278*$B276)</f>
        <v>38.58024404921764</v>
      </c>
      <c r="BN278" cm="1">
        <f t="array" ref="BN278">IF($D278="","",INDEX('Data - CO2'!$B$5:$AP$53,MATCH(Kulturmodeller!$D278,'Data - CO2'!$A$5:$A$53,0),BN$20)*X278*$B276)</f>
        <v>42.971076430151022</v>
      </c>
      <c r="BO278" cm="1">
        <f t="array" ref="BO278">IF($D278="","",INDEX('Data - CO2'!$B$5:$AP$53,MATCH(Kulturmodeller!$D278,'Data - CO2'!$A$5:$A$53,0),BO$20)*Y278*$B276)</f>
        <v>45.536680654251477</v>
      </c>
      <c r="BP278" cm="1">
        <f t="array" ref="BP278">IF($D278="","",INDEX('Data - CO2'!$B$5:$AP$53,MATCH(Kulturmodeller!$D278,'Data - CO2'!$A$5:$A$53,0),BP$20)*Z278*$B276)</f>
        <v>48.079715617920222</v>
      </c>
      <c r="BQ278" cm="1">
        <f t="array" ref="BQ278">IF($D278="","",INDEX('Data - CO2'!$B$5:$AP$53,MATCH(Kulturmodeller!$D278,'Data - CO2'!$A$5:$A$53,0),BQ$20)*AA278*$B276)</f>
        <v>49.401014743930858</v>
      </c>
      <c r="BR278" cm="1">
        <f t="array" ref="BR278">IF($D278="","",INDEX('Data - CO2'!$B$5:$AP$53,MATCH(Kulturmodeller!$D278,'Data - CO2'!$A$5:$A$53,0),BR$20)*AB278*$B276)</f>
        <v>51.711060822884249</v>
      </c>
      <c r="BS278" cm="1">
        <f t="array" ref="BS278">IF($D278="","",INDEX('Data - CO2'!$B$5:$AP$53,MATCH(Kulturmodeller!$D278,'Data - CO2'!$A$5:$A$53,0),BS$20)*AC278*$B276)</f>
        <v>53.323968994080161</v>
      </c>
      <c r="BT278" cm="1">
        <f t="array" ref="BT278">IF($D278="","",INDEX('Data - CO2'!$B$5:$AP$53,MATCH(Kulturmodeller!$D278,'Data - CO2'!$A$5:$A$53,0),BT$20)*AD278*$B276)</f>
        <v>54.33262976539659</v>
      </c>
      <c r="BU278" cm="1">
        <f t="array" ref="BU278">IF($D278="","",INDEX('Data - CO2'!$B$5:$AP$53,MATCH(Kulturmodeller!$D278,'Data - CO2'!$A$5:$A$53,0),BU$20)*AE278*$B276)</f>
        <v>54.677595383934481</v>
      </c>
      <c r="BV278" cm="1">
        <f t="array" ref="BV278">IF($D278="","",INDEX('Data - CO2'!$B$5:$AP$53,MATCH(Kulturmodeller!$D278,'Data - CO2'!$A$5:$A$53,0),BV$20)*AF278*$B276)</f>
        <v>60.997214077285037</v>
      </c>
      <c r="BW278" cm="1">
        <f t="array" ref="BW278">IF($D278="","",INDEX('Data - CO2'!$B$5:$AP$53,MATCH(Kulturmodeller!$D278,'Data - CO2'!$A$5:$A$53,0),BW$20)*AG278*$B276)</f>
        <v>79.628275024027047</v>
      </c>
      <c r="BX278" cm="1">
        <f t="array" ref="BX278">IF($D278="","",INDEX('Data - CO2'!$B$5:$AP$53,MATCH(Kulturmodeller!$D278,'Data - CO2'!$A$5:$A$53,0),BX$20)*AH278*$B276)</f>
        <v>1.1574073214765292</v>
      </c>
      <c r="BY278" cm="1">
        <f t="array" ref="BY278">IF($D278="","",INDEX('Data - CO2'!$B$5:$AP$53,MATCH(Kulturmodeller!$D278,'Data - CO2'!$A$5:$A$53,0),BY$20)*AI278*$B276)</f>
        <v>7.716048809843528</v>
      </c>
      <c r="BZ278" cm="1">
        <f t="array" ref="BZ278">IF($D278="","",INDEX('Data - CO2'!$B$5:$AP$53,MATCH(Kulturmodeller!$D278,'Data - CO2'!$A$5:$A$53,0),BZ$20)*AJ278*$B276)</f>
        <v>19.29012202460882</v>
      </c>
      <c r="CA278" cm="1">
        <f t="array" ref="CA278">IF($D278="","",INDEX('Data - CO2'!$B$5:$AP$53,MATCH(Kulturmodeller!$D278,'Data - CO2'!$A$5:$A$53,0),CA$20)*AK278*$B276)</f>
        <v>38.58024404921764</v>
      </c>
      <c r="CB278" cm="1">
        <f t="array" ref="CB278">IF($D278="","",INDEX('Data - CO2'!$B$5:$AP$53,MATCH(Kulturmodeller!$D278,'Data - CO2'!$A$5:$A$53,0),CB$20)*AL278*$B276)</f>
        <v>42.971076430151022</v>
      </c>
      <c r="CC278" cm="1">
        <f t="array" ref="CC278">IF($D278="","",INDEX('Data - CO2'!$B$5:$AP$53,MATCH(Kulturmodeller!$D278,'Data - CO2'!$A$5:$A$53,0),CC$20)*AM278*$B276)</f>
        <v>45.536680654251477</v>
      </c>
      <c r="CD278" cm="1">
        <f t="array" ref="CD278">IF($D278="","",INDEX('Data - CO2'!$B$5:$AP$53,MATCH(Kulturmodeller!$D278,'Data - CO2'!$A$5:$A$53,0),CD$20)*AN278*$B276)</f>
        <v>48.079715617920222</v>
      </c>
      <c r="CE278" cm="1">
        <f t="array" ref="CE278">IF($D278="","",INDEX('Data - CO2'!$B$5:$AP$53,MATCH(Kulturmodeller!$D278,'Data - CO2'!$A$5:$A$53,0),CE$20)*AO278*$B276)</f>
        <v>49.401014743930858</v>
      </c>
      <c r="CF278" cm="1">
        <f t="array" ref="CF278">IF($D278="","",INDEX('Data - CO2'!$B$5:$AP$53,MATCH(Kulturmodeller!$D278,'Data - CO2'!$A$5:$A$53,0),CF$20)*AP278*$B276)</f>
        <v>51.711060822884249</v>
      </c>
      <c r="CG278" cm="1">
        <f t="array" ref="CG278">IF($D278="","",INDEX('Data - CO2'!$B$5:$AP$53,MATCH(Kulturmodeller!$D278,'Data - CO2'!$A$5:$A$53,0),CG$20)*AQ278*$B276)</f>
        <v>53.323968994080161</v>
      </c>
      <c r="CH278" cm="1">
        <f t="array" ref="CH278">IF($D278="","",INDEX('Data - CO2'!$B$5:$AP$53,MATCH(Kulturmodeller!$D278,'Data - CO2'!$A$5:$A$53,0),CH$20)*AR278*$B276)</f>
        <v>54.33262976539659</v>
      </c>
      <c r="CI278" s="11" cm="1">
        <f t="array" ref="CI278">IF($D278="","",INDEX('Data - CO2'!$B$5:$AP$53,MATCH(Kulturmodeller!$D278,'Data - CO2'!$A$5:$A$53,0),CI$20)*AS278*$B276)</f>
        <v>54.677595383934481</v>
      </c>
    </row>
    <row r="279" spans="1:87" x14ac:dyDescent="0.3">
      <c r="A279" s="33" t="s">
        <v>83</v>
      </c>
      <c r="B279" s="33"/>
      <c r="C279" s="124">
        <f>'Katalog over Kulturmodeller '!F104</f>
        <v>0</v>
      </c>
      <c r="D279" s="125"/>
      <c r="E279" s="151">
        <f>'Katalog over Kulturmodeller '!W104</f>
        <v>0</v>
      </c>
      <c r="F279" s="40">
        <f>E279+((E282-F282)+(E283-F283))*(E279/SUM(E277:E281))</f>
        <v>0</v>
      </c>
      <c r="G279" s="40">
        <f t="shared" ref="G279" si="4981">F279+((F282-G282)+(F283-G283))*(F279/SUM(F277:F281))</f>
        <v>0</v>
      </c>
      <c r="H279" s="40">
        <f t="shared" ref="H279" si="4982">G279+((G282-H282)+(G283-H283))*(G279/SUM(G277:G281))</f>
        <v>0</v>
      </c>
      <c r="I279" s="40">
        <f t="shared" ref="I279" si="4983">H279+((H282-I282)+(H283-I283))*(H279/SUM(H277:H281))</f>
        <v>0</v>
      </c>
      <c r="J279" s="40">
        <f t="shared" ref="J279" si="4984">I279+((I282-J282)+(I283-J283))*(I279/SUM(I277:I281))</f>
        <v>0</v>
      </c>
      <c r="K279" s="40">
        <f t="shared" ref="K279" si="4985">J279+((J282-K282)+(J283-K283))*(J279/SUM(J277:J281))</f>
        <v>0</v>
      </c>
      <c r="L279" s="40">
        <f t="shared" ref="L279" si="4986">K279+((K282-L282)+(K283-L283))*(K279/SUM(K277:K281))</f>
        <v>0</v>
      </c>
      <c r="M279" s="40">
        <f t="shared" ref="M279" si="4987">L279+((L282-M282)+(L283-M283))*(L279/SUM(L277:L281))</f>
        <v>0</v>
      </c>
      <c r="N279" s="40">
        <f t="shared" ref="N279" si="4988">M279+((M282-N282)+(M283-N283))*(M279/SUM(M277:M281))</f>
        <v>0</v>
      </c>
      <c r="O279" s="40">
        <f t="shared" ref="O279" si="4989">N279+((N282-O282)+(N283-O283))*(N279/SUM(N277:N281))</f>
        <v>0</v>
      </c>
      <c r="P279" s="40">
        <f t="shared" ref="P279" si="4990">O279+((O282-P282)+(O283-P283))*(O279/SUM(O277:O281))</f>
        <v>0</v>
      </c>
      <c r="Q279" s="40">
        <f t="shared" ref="Q279" si="4991">P279+((P282-Q282)+(P283-Q283))*(P279/SUM(P277:P281))</f>
        <v>0</v>
      </c>
      <c r="R279" s="40">
        <f t="shared" ref="R279" si="4992">Q279+((Q282-R282)+(Q283-R283))*(Q279/SUM(Q277:Q281))</f>
        <v>0</v>
      </c>
      <c r="S279" s="40">
        <f t="shared" ref="S279" si="4993">R279+((R282-S282)+(R283-S283))*(R279/SUM(R277:R281))</f>
        <v>0</v>
      </c>
      <c r="T279" s="40">
        <f t="shared" ref="T279" si="4994">S279+((S282-T282)+(S283-T283))*(S279/SUM(S277:S281))</f>
        <v>0</v>
      </c>
      <c r="U279" s="40">
        <f t="shared" ref="U279" si="4995">T279+((T282-U282)+(T283-U283))*(T279/SUM(T277:T281))</f>
        <v>0</v>
      </c>
      <c r="V279" s="40">
        <f t="shared" ref="V279" si="4996">U279+((U282-V282)+(U283-V283))*(U279/SUM(U277:U281))</f>
        <v>0</v>
      </c>
      <c r="W279" s="40">
        <f t="shared" ref="W279" si="4997">V279+((V282-W282)+(V283-W283))*(V279/SUM(V277:V281))</f>
        <v>0</v>
      </c>
      <c r="X279" s="40">
        <f t="shared" ref="X279" si="4998">W279+((W282-X282)+(W283-X283))*(W279/SUM(W277:W281))</f>
        <v>0</v>
      </c>
      <c r="Y279" s="40">
        <f t="shared" ref="Y279" si="4999">X279+((X282-Y282)+(X283-Y283))*(X279/SUM(X277:X281))</f>
        <v>0</v>
      </c>
      <c r="Z279" s="40">
        <f t="shared" ref="Z279" si="5000">Y279+((Y282-Z282)+(Y283-Z283))*(Y279/SUM(Y277:Y281))</f>
        <v>0</v>
      </c>
      <c r="AA279" s="40">
        <f t="shared" ref="AA279" si="5001">Z279+((Z282-AA282)+(Z283-AA283))*(Z279/SUM(Z277:Z281))</f>
        <v>0</v>
      </c>
      <c r="AB279" s="40">
        <f t="shared" ref="AB279" si="5002">AA279+((AA282-AB282)+(AA283-AB283))*(AA279/SUM(AA277:AA281))</f>
        <v>0</v>
      </c>
      <c r="AC279" s="40">
        <f t="shared" ref="AC279" si="5003">AB279+((AB282-AC282)+(AB283-AC283))*(AB279/SUM(AB277:AB281))</f>
        <v>0</v>
      </c>
      <c r="AD279" s="40">
        <f t="shared" ref="AD279" si="5004">AC279+((AC282-AD282)+(AC283-AD283))*(AC279/SUM(AC277:AC281))</f>
        <v>0</v>
      </c>
      <c r="AE279" s="40">
        <f t="shared" ref="AE279" si="5005">AD279+((AD282-AE282)+(AD283-AE283))*(AD279/SUM(AD277:AD281))</f>
        <v>0</v>
      </c>
      <c r="AF279" s="40">
        <f t="shared" ref="AF279" si="5006">AE279+((AE282-AF282)+(AE283-AF283))*(AE279/SUM(AE277:AE281))</f>
        <v>0</v>
      </c>
      <c r="AG279" s="40">
        <f t="shared" ref="AG279" si="5007">AF279+((AF282-AG282)+(AF283-AG283))*(AF279/SUM(AF277:AF281))</f>
        <v>0</v>
      </c>
      <c r="AH279" s="40">
        <f t="shared" ref="AH279" si="5008">AG279+((AG282-AH282)+(AG283-AH283))*(AG279/SUM(AG277:AG281))</f>
        <v>0</v>
      </c>
      <c r="AI279" s="40">
        <f t="shared" ref="AI279" si="5009">AH279+((AH282-AI282)+(AH283-AI283))*(AH279/SUM(AH277:AH281))</f>
        <v>0</v>
      </c>
      <c r="AJ279" s="40">
        <f t="shared" ref="AJ279" si="5010">AI279+((AI282-AJ282)+(AI283-AJ283))*(AI279/SUM(AI277:AI281))</f>
        <v>0</v>
      </c>
      <c r="AK279" s="40">
        <f t="shared" ref="AK279" si="5011">AJ279+((AJ282-AK282)+(AJ283-AK283))*(AJ279/SUM(AJ277:AJ281))</f>
        <v>0</v>
      </c>
      <c r="AL279" s="40">
        <f t="shared" ref="AL279" si="5012">AK279+((AK282-AL282)+(AK283-AL283))*(AK279/SUM(AK277:AK281))</f>
        <v>0</v>
      </c>
      <c r="AM279" s="40">
        <f t="shared" ref="AM279" si="5013">AL279+((AL282-AM282)+(AL283-AM283))*(AL279/SUM(AL277:AL281))</f>
        <v>0</v>
      </c>
      <c r="AN279" s="40">
        <f t="shared" ref="AN279" si="5014">AM279+((AM282-AN282)+(AM283-AN283))*(AM279/SUM(AM277:AM281))</f>
        <v>0</v>
      </c>
      <c r="AO279" s="40">
        <f t="shared" ref="AO279" si="5015">AN279+((AN282-AO282)+(AN283-AO283))*(AN279/SUM(AN277:AN281))</f>
        <v>0</v>
      </c>
      <c r="AP279" s="40">
        <f t="shared" ref="AP279" si="5016">AO279+((AO282-AP282)+(AO283-AP283))*(AO279/SUM(AO277:AO281))</f>
        <v>0</v>
      </c>
      <c r="AQ279" s="40">
        <f t="shared" ref="AQ279" si="5017">AP279+((AP282-AQ282)+(AP283-AQ283))*(AP279/SUM(AP277:AP281))</f>
        <v>0</v>
      </c>
      <c r="AR279" s="40">
        <f t="shared" ref="AR279" si="5018">AQ279+((AQ282-AR282)+(AQ283-AR283))*(AQ279/SUM(AQ277:AQ281))</f>
        <v>0</v>
      </c>
      <c r="AS279" s="41">
        <f t="shared" ref="AS279" si="5019">AR279+((AR282-AS282)+(AR283-AS283))*(AR279/SUM(AR277:AR281))</f>
        <v>0</v>
      </c>
      <c r="AU279" s="10" t="str" cm="1">
        <f t="array" ref="AU279">IF($D279="","",INDEX('Data - CO2'!$B$5:$AP$53,MATCH(Kulturmodeller!$D279,'Data - CO2'!$A$5:$A$53,0),AU$20)*E279)</f>
        <v/>
      </c>
      <c r="AV279" t="str" cm="1">
        <f t="array" ref="AV279">IF($D279="","",INDEX('Data - CO2'!$B$5:$AP$53,MATCH(Kulturmodeller!$D279,'Data - CO2'!$A$5:$A$53,0),AV$20)*F279)</f>
        <v/>
      </c>
      <c r="AW279" t="str" cm="1">
        <f t="array" ref="AW279">IF($D279="","",INDEX('Data - CO2'!$B$5:$AP$53,MATCH(Kulturmodeller!$D279,'Data - CO2'!$A$5:$A$53,0),AW$20)*G279)</f>
        <v/>
      </c>
      <c r="AX279" t="str" cm="1">
        <f t="array" ref="AX279">IF($D279="","",INDEX('Data - CO2'!$B$5:$AP$53,MATCH(Kulturmodeller!$D279,'Data - CO2'!$A$5:$A$53,0),AX$20)*H279)</f>
        <v/>
      </c>
      <c r="AY279" t="str" cm="1">
        <f t="array" ref="AY279">IF($D279="","",INDEX('Data - CO2'!$B$5:$AP$53,MATCH(Kulturmodeller!$D279,'Data - CO2'!$A$5:$A$53,0),AY$20)*I279)</f>
        <v/>
      </c>
      <c r="AZ279" t="str" cm="1">
        <f t="array" ref="AZ279">IF($D279="","",INDEX('Data - CO2'!$B$5:$AP$53,MATCH(Kulturmodeller!$D279,'Data - CO2'!$A$5:$A$53,0),AZ$20)*J279*$B276)</f>
        <v/>
      </c>
      <c r="BA279" t="str" cm="1">
        <f t="array" ref="BA279">IF($D279="","",INDEX('Data - CO2'!$B$5:$AP$53,MATCH(Kulturmodeller!$D279,'Data - CO2'!$A$5:$A$53,0),BA$20)*K279*$B276)</f>
        <v/>
      </c>
      <c r="BB279" t="str" cm="1">
        <f t="array" ref="BB279">IF($D279="","",INDEX('Data - CO2'!$B$5:$AP$53,MATCH(Kulturmodeller!$D279,'Data - CO2'!$A$5:$A$53,0),BB$20)*L279*$B276)</f>
        <v/>
      </c>
      <c r="BC279" t="str" cm="1">
        <f t="array" ref="BC279">IF($D279="","",INDEX('Data - CO2'!$B$5:$AP$53,MATCH(Kulturmodeller!$D279,'Data - CO2'!$A$5:$A$53,0),BC$20)*M279*$B276)</f>
        <v/>
      </c>
      <c r="BD279" t="str" cm="1">
        <f t="array" ref="BD279">IF($D279="","",INDEX('Data - CO2'!$B$5:$AP$53,MATCH(Kulturmodeller!$D279,'Data - CO2'!$A$5:$A$53,0),BD$20)*N279*$B276)</f>
        <v/>
      </c>
      <c r="BE279" t="str" cm="1">
        <f t="array" ref="BE279">IF($D279="","",INDEX('Data - CO2'!$B$5:$AP$53,MATCH(Kulturmodeller!$D279,'Data - CO2'!$A$5:$A$53,0),BE$20)*O279*$B276)</f>
        <v/>
      </c>
      <c r="BF279" t="str" cm="1">
        <f t="array" ref="BF279">IF($D279="","",INDEX('Data - CO2'!$B$5:$AP$53,MATCH(Kulturmodeller!$D279,'Data - CO2'!$A$5:$A$53,0),BF$20)*P279*$B276)</f>
        <v/>
      </c>
      <c r="BG279" t="str" cm="1">
        <f t="array" ref="BG279">IF($D279="","",INDEX('Data - CO2'!$B$5:$AP$53,MATCH(Kulturmodeller!$D279,'Data - CO2'!$A$5:$A$53,0),BG$20)*Q279*$B276)</f>
        <v/>
      </c>
      <c r="BH279" t="str" cm="1">
        <f t="array" ref="BH279">IF($D279="","",INDEX('Data - CO2'!$B$5:$AP$53,MATCH(Kulturmodeller!$D279,'Data - CO2'!$A$5:$A$53,0),BH$20)*R279*$B276)</f>
        <v/>
      </c>
      <c r="BI279" t="str" cm="1">
        <f t="array" ref="BI279">IF($D279="","",INDEX('Data - CO2'!$B$5:$AP$53,MATCH(Kulturmodeller!$D279,'Data - CO2'!$A$5:$A$53,0),BI$20)*S279*$B276)</f>
        <v/>
      </c>
      <c r="BJ279" t="str" cm="1">
        <f t="array" ref="BJ279">IF($D279="","",INDEX('Data - CO2'!$B$5:$AP$53,MATCH(Kulturmodeller!$D279,'Data - CO2'!$A$5:$A$53,0),BJ$20)*T279*$B276)</f>
        <v/>
      </c>
      <c r="BK279" t="str" cm="1">
        <f t="array" ref="BK279">IF($D279="","",INDEX('Data - CO2'!$B$5:$AP$53,MATCH(Kulturmodeller!$D279,'Data - CO2'!$A$5:$A$53,0),BK$20)*U279*$B276)</f>
        <v/>
      </c>
      <c r="BL279" t="str" cm="1">
        <f t="array" ref="BL279">IF($D279="","",INDEX('Data - CO2'!$B$5:$AP$53,MATCH(Kulturmodeller!$D279,'Data - CO2'!$A$5:$A$53,0),BL$20)*V279*$B276)</f>
        <v/>
      </c>
      <c r="BM279" t="str" cm="1">
        <f t="array" ref="BM279">IF($D279="","",INDEX('Data - CO2'!$B$5:$AP$53,MATCH(Kulturmodeller!$D279,'Data - CO2'!$A$5:$A$53,0),BM$20)*W279*$B276)</f>
        <v/>
      </c>
      <c r="BN279" t="str" cm="1">
        <f t="array" ref="BN279">IF($D279="","",INDEX('Data - CO2'!$B$5:$AP$53,MATCH(Kulturmodeller!$D279,'Data - CO2'!$A$5:$A$53,0),BN$20)*X279*$B276)</f>
        <v/>
      </c>
      <c r="BO279" t="str" cm="1">
        <f t="array" ref="BO279">IF($D279="","",INDEX('Data - CO2'!$B$5:$AP$53,MATCH(Kulturmodeller!$D279,'Data - CO2'!$A$5:$A$53,0),BO$20)*Y279*$B276)</f>
        <v/>
      </c>
      <c r="BP279" t="str" cm="1">
        <f t="array" ref="BP279">IF($D279="","",INDEX('Data - CO2'!$B$5:$AP$53,MATCH(Kulturmodeller!$D279,'Data - CO2'!$A$5:$A$53,0),BP$20)*Z279*$B276)</f>
        <v/>
      </c>
      <c r="BQ279" t="str" cm="1">
        <f t="array" ref="BQ279">IF($D279="","",INDEX('Data - CO2'!$B$5:$AP$53,MATCH(Kulturmodeller!$D279,'Data - CO2'!$A$5:$A$53,0),BQ$20)*AA279*$B276)</f>
        <v/>
      </c>
      <c r="BR279" t="str" cm="1">
        <f t="array" ref="BR279">IF($D279="","",INDEX('Data - CO2'!$B$5:$AP$53,MATCH(Kulturmodeller!$D279,'Data - CO2'!$A$5:$A$53,0),BR$20)*AB279*$B276)</f>
        <v/>
      </c>
      <c r="BS279" t="str" cm="1">
        <f t="array" ref="BS279">IF($D279="","",INDEX('Data - CO2'!$B$5:$AP$53,MATCH(Kulturmodeller!$D279,'Data - CO2'!$A$5:$A$53,0),BS$20)*AC279*$B276)</f>
        <v/>
      </c>
      <c r="BT279" t="str" cm="1">
        <f t="array" ref="BT279">IF($D279="","",INDEX('Data - CO2'!$B$5:$AP$53,MATCH(Kulturmodeller!$D279,'Data - CO2'!$A$5:$A$53,0),BT$20)*AD279*$B276)</f>
        <v/>
      </c>
      <c r="BU279" t="str" cm="1">
        <f t="array" ref="BU279">IF($D279="","",INDEX('Data - CO2'!$B$5:$AP$53,MATCH(Kulturmodeller!$D279,'Data - CO2'!$A$5:$A$53,0),BU$20)*AE279*$B276)</f>
        <v/>
      </c>
      <c r="BV279" t="str" cm="1">
        <f t="array" ref="BV279">IF($D279="","",INDEX('Data - CO2'!$B$5:$AP$53,MATCH(Kulturmodeller!$D279,'Data - CO2'!$A$5:$A$53,0),BV$20)*AF279*$B276)</f>
        <v/>
      </c>
      <c r="BW279" t="str" cm="1">
        <f t="array" ref="BW279">IF($D279="","",INDEX('Data - CO2'!$B$5:$AP$53,MATCH(Kulturmodeller!$D279,'Data - CO2'!$A$5:$A$53,0),BW$20)*AG279*$B276)</f>
        <v/>
      </c>
      <c r="BX279" t="str" cm="1">
        <f t="array" ref="BX279">IF($D279="","",INDEX('Data - CO2'!$B$5:$AP$53,MATCH(Kulturmodeller!$D279,'Data - CO2'!$A$5:$A$53,0),BX$20)*AH279*$B276)</f>
        <v/>
      </c>
      <c r="BY279" t="str" cm="1">
        <f t="array" ref="BY279">IF($D279="","",INDEX('Data - CO2'!$B$5:$AP$53,MATCH(Kulturmodeller!$D279,'Data - CO2'!$A$5:$A$53,0),BY$20)*AI279*$B276)</f>
        <v/>
      </c>
      <c r="BZ279" t="str" cm="1">
        <f t="array" ref="BZ279">IF($D279="","",INDEX('Data - CO2'!$B$5:$AP$53,MATCH(Kulturmodeller!$D279,'Data - CO2'!$A$5:$A$53,0),BZ$20)*AJ279*$B276)</f>
        <v/>
      </c>
      <c r="CA279" t="str" cm="1">
        <f t="array" ref="CA279">IF($D279="","",INDEX('Data - CO2'!$B$5:$AP$53,MATCH(Kulturmodeller!$D279,'Data - CO2'!$A$5:$A$53,0),CA$20)*AK279*$B276)</f>
        <v/>
      </c>
      <c r="CB279" t="str" cm="1">
        <f t="array" ref="CB279">IF($D279="","",INDEX('Data - CO2'!$B$5:$AP$53,MATCH(Kulturmodeller!$D279,'Data - CO2'!$A$5:$A$53,0),CB$20)*AL279*$B276)</f>
        <v/>
      </c>
      <c r="CC279" t="str" cm="1">
        <f t="array" ref="CC279">IF($D279="","",INDEX('Data - CO2'!$B$5:$AP$53,MATCH(Kulturmodeller!$D279,'Data - CO2'!$A$5:$A$53,0),CC$20)*AM279*$B276)</f>
        <v/>
      </c>
      <c r="CD279" t="str" cm="1">
        <f t="array" ref="CD279">IF($D279="","",INDEX('Data - CO2'!$B$5:$AP$53,MATCH(Kulturmodeller!$D279,'Data - CO2'!$A$5:$A$53,0),CD$20)*AN279*$B276)</f>
        <v/>
      </c>
      <c r="CE279" t="str" cm="1">
        <f t="array" ref="CE279">IF($D279="","",INDEX('Data - CO2'!$B$5:$AP$53,MATCH(Kulturmodeller!$D279,'Data - CO2'!$A$5:$A$53,0),CE$20)*AO279*$B276)</f>
        <v/>
      </c>
      <c r="CF279" t="str" cm="1">
        <f t="array" ref="CF279">IF($D279="","",INDEX('Data - CO2'!$B$5:$AP$53,MATCH(Kulturmodeller!$D279,'Data - CO2'!$A$5:$A$53,0),CF$20)*AP279*$B276)</f>
        <v/>
      </c>
      <c r="CG279" t="str" cm="1">
        <f t="array" ref="CG279">IF($D279="","",INDEX('Data - CO2'!$B$5:$AP$53,MATCH(Kulturmodeller!$D279,'Data - CO2'!$A$5:$A$53,0),CG$20)*AQ279*$B276)</f>
        <v/>
      </c>
      <c r="CH279" t="str" cm="1">
        <f t="array" ref="CH279">IF($D279="","",INDEX('Data - CO2'!$B$5:$AP$53,MATCH(Kulturmodeller!$D279,'Data - CO2'!$A$5:$A$53,0),CH$20)*AR279*$B276)</f>
        <v/>
      </c>
      <c r="CI279" s="11" t="str" cm="1">
        <f t="array" ref="CI279">IF($D279="","",INDEX('Data - CO2'!$B$5:$AP$53,MATCH(Kulturmodeller!$D279,'Data - CO2'!$A$5:$A$53,0),CI$20)*AS279*$B276)</f>
        <v/>
      </c>
    </row>
    <row r="280" spans="1:87" x14ac:dyDescent="0.3">
      <c r="A280" s="33" t="s">
        <v>84</v>
      </c>
      <c r="B280" s="33"/>
      <c r="C280" s="124">
        <f>'Katalog over Kulturmodeller '!F105</f>
        <v>0</v>
      </c>
      <c r="D280" s="125"/>
      <c r="E280" s="151">
        <f>'Katalog over Kulturmodeller '!W105</f>
        <v>0</v>
      </c>
      <c r="F280" s="40">
        <f>E280+((E282-F282)+(E283-F283))*(E280/SUM(E277:E281))</f>
        <v>0</v>
      </c>
      <c r="G280" s="40">
        <f t="shared" ref="G280" si="5020">F280+((F282-G282)+(F283-G283))*(F280/SUM(F277:F281))</f>
        <v>0</v>
      </c>
      <c r="H280" s="40">
        <f t="shared" ref="H280" si="5021">G280+((G282-H282)+(G283-H283))*(G280/SUM(G277:G281))</f>
        <v>0</v>
      </c>
      <c r="I280" s="40">
        <f t="shared" ref="I280" si="5022">H280+((H282-I282)+(H283-I283))*(H280/SUM(H277:H281))</f>
        <v>0</v>
      </c>
      <c r="J280" s="40">
        <f t="shared" ref="J280" si="5023">I280+((I282-J282)+(I283-J283))*(I280/SUM(I277:I281))</f>
        <v>0</v>
      </c>
      <c r="K280" s="40">
        <f t="shared" ref="K280" si="5024">J280+((J282-K282)+(J283-K283))*(J280/SUM(J277:J281))</f>
        <v>0</v>
      </c>
      <c r="L280" s="40">
        <f t="shared" ref="L280" si="5025">K280+((K282-L282)+(K283-L283))*(K280/SUM(K277:K281))</f>
        <v>0</v>
      </c>
      <c r="M280" s="40">
        <f t="shared" ref="M280" si="5026">L280+((L282-M282)+(L283-M283))*(L280/SUM(L277:L281))</f>
        <v>0</v>
      </c>
      <c r="N280" s="40">
        <f t="shared" ref="N280" si="5027">M280+((M282-N282)+(M283-N283))*(M280/SUM(M277:M281))</f>
        <v>0</v>
      </c>
      <c r="O280" s="40">
        <f t="shared" ref="O280" si="5028">N280+((N282-O282)+(N283-O283))*(N280/SUM(N277:N281))</f>
        <v>0</v>
      </c>
      <c r="P280" s="40">
        <f t="shared" ref="P280" si="5029">O280+((O282-P282)+(O283-P283))*(O280/SUM(O277:O281))</f>
        <v>0</v>
      </c>
      <c r="Q280" s="40">
        <f t="shared" ref="Q280" si="5030">P280+((P282-Q282)+(P283-Q283))*(P280/SUM(P277:P281))</f>
        <v>0</v>
      </c>
      <c r="R280" s="40">
        <f t="shared" ref="R280" si="5031">Q280+((Q282-R282)+(Q283-R283))*(Q280/SUM(Q277:Q281))</f>
        <v>0</v>
      </c>
      <c r="S280" s="40">
        <f t="shared" ref="S280" si="5032">R280+((R282-S282)+(R283-S283))*(R280/SUM(R277:R281))</f>
        <v>0</v>
      </c>
      <c r="T280" s="40">
        <f t="shared" ref="T280" si="5033">S280+((S282-T282)+(S283-T283))*(S280/SUM(S277:S281))</f>
        <v>0</v>
      </c>
      <c r="U280" s="40">
        <f t="shared" ref="U280" si="5034">T280+((T282-U282)+(T283-U283))*(T280/SUM(T277:T281))</f>
        <v>0</v>
      </c>
      <c r="V280" s="40">
        <f t="shared" ref="V280" si="5035">U280+((U282-V282)+(U283-V283))*(U280/SUM(U277:U281))</f>
        <v>0</v>
      </c>
      <c r="W280" s="40">
        <f t="shared" ref="W280" si="5036">V280+((V282-W282)+(V283-W283))*(V280/SUM(V277:V281))</f>
        <v>0</v>
      </c>
      <c r="X280" s="40">
        <f t="shared" ref="X280" si="5037">W280+((W282-X282)+(W283-X283))*(W280/SUM(W277:W281))</f>
        <v>0</v>
      </c>
      <c r="Y280" s="40">
        <f t="shared" ref="Y280" si="5038">X280+((X282-Y282)+(X283-Y283))*(X280/SUM(X277:X281))</f>
        <v>0</v>
      </c>
      <c r="Z280" s="40">
        <f t="shared" ref="Z280" si="5039">Y280+((Y282-Z282)+(Y283-Z283))*(Y280/SUM(Y277:Y281))</f>
        <v>0</v>
      </c>
      <c r="AA280" s="40">
        <f t="shared" ref="AA280" si="5040">Z280+((Z282-AA282)+(Z283-AA283))*(Z280/SUM(Z277:Z281))</f>
        <v>0</v>
      </c>
      <c r="AB280" s="40">
        <f t="shared" ref="AB280" si="5041">AA280+((AA282-AB282)+(AA283-AB283))*(AA280/SUM(AA277:AA281))</f>
        <v>0</v>
      </c>
      <c r="AC280" s="40">
        <f t="shared" ref="AC280" si="5042">AB280+((AB282-AC282)+(AB283-AC283))*(AB280/SUM(AB277:AB281))</f>
        <v>0</v>
      </c>
      <c r="AD280" s="40">
        <f t="shared" ref="AD280" si="5043">AC280+((AC282-AD282)+(AC283-AD283))*(AC280/SUM(AC277:AC281))</f>
        <v>0</v>
      </c>
      <c r="AE280" s="40">
        <f t="shared" ref="AE280" si="5044">AD280+((AD282-AE282)+(AD283-AE283))*(AD280/SUM(AD277:AD281))</f>
        <v>0</v>
      </c>
      <c r="AF280" s="40">
        <f t="shared" ref="AF280" si="5045">AE280+((AE282-AF282)+(AE283-AF283))*(AE280/SUM(AE277:AE281))</f>
        <v>0</v>
      </c>
      <c r="AG280" s="40">
        <f t="shared" ref="AG280" si="5046">AF280+((AF282-AG282)+(AF283-AG283))*(AF280/SUM(AF277:AF281))</f>
        <v>0</v>
      </c>
      <c r="AH280" s="40">
        <f t="shared" ref="AH280" si="5047">AG280+((AG282-AH282)+(AG283-AH283))*(AG280/SUM(AG277:AG281))</f>
        <v>0</v>
      </c>
      <c r="AI280" s="40">
        <f t="shared" ref="AI280" si="5048">AH280+((AH282-AI282)+(AH283-AI283))*(AH280/SUM(AH277:AH281))</f>
        <v>0</v>
      </c>
      <c r="AJ280" s="40">
        <f t="shared" ref="AJ280" si="5049">AI280+((AI282-AJ282)+(AI283-AJ283))*(AI280/SUM(AI277:AI281))</f>
        <v>0</v>
      </c>
      <c r="AK280" s="40">
        <f t="shared" ref="AK280" si="5050">AJ280+((AJ282-AK282)+(AJ283-AK283))*(AJ280/SUM(AJ277:AJ281))</f>
        <v>0</v>
      </c>
      <c r="AL280" s="40">
        <f t="shared" ref="AL280" si="5051">AK280+((AK282-AL282)+(AK283-AL283))*(AK280/SUM(AK277:AK281))</f>
        <v>0</v>
      </c>
      <c r="AM280" s="40">
        <f t="shared" ref="AM280" si="5052">AL280+((AL282-AM282)+(AL283-AM283))*(AL280/SUM(AL277:AL281))</f>
        <v>0</v>
      </c>
      <c r="AN280" s="40">
        <f t="shared" ref="AN280" si="5053">AM280+((AM282-AN282)+(AM283-AN283))*(AM280/SUM(AM277:AM281))</f>
        <v>0</v>
      </c>
      <c r="AO280" s="40">
        <f t="shared" ref="AO280" si="5054">AN280+((AN282-AO282)+(AN283-AO283))*(AN280/SUM(AN277:AN281))</f>
        <v>0</v>
      </c>
      <c r="AP280" s="40">
        <f t="shared" ref="AP280" si="5055">AO280+((AO282-AP282)+(AO283-AP283))*(AO280/SUM(AO277:AO281))</f>
        <v>0</v>
      </c>
      <c r="AQ280" s="40">
        <f t="shared" ref="AQ280" si="5056">AP280+((AP282-AQ282)+(AP283-AQ283))*(AP280/SUM(AP277:AP281))</f>
        <v>0</v>
      </c>
      <c r="AR280" s="40">
        <f t="shared" ref="AR280" si="5057">AQ280+((AQ282-AR282)+(AQ283-AR283))*(AQ280/SUM(AQ277:AQ281))</f>
        <v>0</v>
      </c>
      <c r="AS280" s="41">
        <f t="shared" ref="AS280" si="5058">AR280+((AR282-AS282)+(AR283-AS283))*(AR280/SUM(AR277:AR281))</f>
        <v>0</v>
      </c>
      <c r="AU280" s="10" t="str" cm="1">
        <f t="array" ref="AU280">IF($D280="","",INDEX('Data - CO2'!$B$5:$AP$53,MATCH(Kulturmodeller!$D280,'Data - CO2'!$A$5:$A$53,0),AU$20)*E280)</f>
        <v/>
      </c>
      <c r="AV280" t="str" cm="1">
        <f t="array" ref="AV280">IF($D280="","",INDEX('Data - CO2'!$B$5:$AP$53,MATCH(Kulturmodeller!$D280,'Data - CO2'!$A$5:$A$53,0),AV$20)*F280)</f>
        <v/>
      </c>
      <c r="AW280" t="str" cm="1">
        <f t="array" ref="AW280">IF($D280="","",INDEX('Data - CO2'!$B$5:$AP$53,MATCH(Kulturmodeller!$D280,'Data - CO2'!$A$5:$A$53,0),AW$20)*G280)</f>
        <v/>
      </c>
      <c r="AX280" t="str" cm="1">
        <f t="array" ref="AX280">IF($D280="","",INDEX('Data - CO2'!$B$5:$AP$53,MATCH(Kulturmodeller!$D280,'Data - CO2'!$A$5:$A$53,0),AX$20)*H280)</f>
        <v/>
      </c>
      <c r="AY280" t="str" cm="1">
        <f t="array" ref="AY280">IF($D280="","",INDEX('Data - CO2'!$B$5:$AP$53,MATCH(Kulturmodeller!$D280,'Data - CO2'!$A$5:$A$53,0),AY$20)*I280)</f>
        <v/>
      </c>
      <c r="AZ280" t="str" cm="1">
        <f t="array" ref="AZ280">IF($D280="","",INDEX('Data - CO2'!$B$5:$AP$53,MATCH(Kulturmodeller!$D280,'Data - CO2'!$A$5:$A$53,0),AZ$20)*J280*$B276)</f>
        <v/>
      </c>
      <c r="BA280" t="str" cm="1">
        <f t="array" ref="BA280">IF($D280="","",INDEX('Data - CO2'!$B$5:$AP$53,MATCH(Kulturmodeller!$D280,'Data - CO2'!$A$5:$A$53,0),BA$20)*K280*$B276)</f>
        <v/>
      </c>
      <c r="BB280" t="str" cm="1">
        <f t="array" ref="BB280">IF($D280="","",INDEX('Data - CO2'!$B$5:$AP$53,MATCH(Kulturmodeller!$D280,'Data - CO2'!$A$5:$A$53,0),BB$20)*L280*$B276)</f>
        <v/>
      </c>
      <c r="BC280" t="str" cm="1">
        <f t="array" ref="BC280">IF($D280="","",INDEX('Data - CO2'!$B$5:$AP$53,MATCH(Kulturmodeller!$D280,'Data - CO2'!$A$5:$A$53,0),BC$20)*M280*$B276)</f>
        <v/>
      </c>
      <c r="BD280" t="str" cm="1">
        <f t="array" ref="BD280">IF($D280="","",INDEX('Data - CO2'!$B$5:$AP$53,MATCH(Kulturmodeller!$D280,'Data - CO2'!$A$5:$A$53,0),BD$20)*N280*$B276)</f>
        <v/>
      </c>
      <c r="BE280" t="str" cm="1">
        <f t="array" ref="BE280">IF($D280="","",INDEX('Data - CO2'!$B$5:$AP$53,MATCH(Kulturmodeller!$D280,'Data - CO2'!$A$5:$A$53,0),BE$20)*O280*$B276)</f>
        <v/>
      </c>
      <c r="BF280" t="str" cm="1">
        <f t="array" ref="BF280">IF($D280="","",INDEX('Data - CO2'!$B$5:$AP$53,MATCH(Kulturmodeller!$D280,'Data - CO2'!$A$5:$A$53,0),BF$20)*P280*$B276)</f>
        <v/>
      </c>
      <c r="BG280" t="str" cm="1">
        <f t="array" ref="BG280">IF($D280="","",INDEX('Data - CO2'!$B$5:$AP$53,MATCH(Kulturmodeller!$D280,'Data - CO2'!$A$5:$A$53,0),BG$20)*Q280*$B276)</f>
        <v/>
      </c>
      <c r="BH280" t="str" cm="1">
        <f t="array" ref="BH280">IF($D280="","",INDEX('Data - CO2'!$B$5:$AP$53,MATCH(Kulturmodeller!$D280,'Data - CO2'!$A$5:$A$53,0),BH$20)*R280*$B276)</f>
        <v/>
      </c>
      <c r="BI280" t="str" cm="1">
        <f t="array" ref="BI280">IF($D280="","",INDEX('Data - CO2'!$B$5:$AP$53,MATCH(Kulturmodeller!$D280,'Data - CO2'!$A$5:$A$53,0),BI$20)*S280*$B276)</f>
        <v/>
      </c>
      <c r="BJ280" t="str" cm="1">
        <f t="array" ref="BJ280">IF($D280="","",INDEX('Data - CO2'!$B$5:$AP$53,MATCH(Kulturmodeller!$D280,'Data - CO2'!$A$5:$A$53,0),BJ$20)*T280*$B276)</f>
        <v/>
      </c>
      <c r="BK280" t="str" cm="1">
        <f t="array" ref="BK280">IF($D280="","",INDEX('Data - CO2'!$B$5:$AP$53,MATCH(Kulturmodeller!$D280,'Data - CO2'!$A$5:$A$53,0),BK$20)*U280*$B276)</f>
        <v/>
      </c>
      <c r="BL280" t="str" cm="1">
        <f t="array" ref="BL280">IF($D280="","",INDEX('Data - CO2'!$B$5:$AP$53,MATCH(Kulturmodeller!$D280,'Data - CO2'!$A$5:$A$53,0),BL$20)*V280*$B276)</f>
        <v/>
      </c>
      <c r="BM280" t="str" cm="1">
        <f t="array" ref="BM280">IF($D280="","",INDEX('Data - CO2'!$B$5:$AP$53,MATCH(Kulturmodeller!$D280,'Data - CO2'!$A$5:$A$53,0),BM$20)*W280*$B276)</f>
        <v/>
      </c>
      <c r="BN280" t="str" cm="1">
        <f t="array" ref="BN280">IF($D280="","",INDEX('Data - CO2'!$B$5:$AP$53,MATCH(Kulturmodeller!$D280,'Data - CO2'!$A$5:$A$53,0),BN$20)*X280*$B276)</f>
        <v/>
      </c>
      <c r="BO280" t="str" cm="1">
        <f t="array" ref="BO280">IF($D280="","",INDEX('Data - CO2'!$B$5:$AP$53,MATCH(Kulturmodeller!$D280,'Data - CO2'!$A$5:$A$53,0),BO$20)*Y280*$B276)</f>
        <v/>
      </c>
      <c r="BP280" t="str" cm="1">
        <f t="array" ref="BP280">IF($D280="","",INDEX('Data - CO2'!$B$5:$AP$53,MATCH(Kulturmodeller!$D280,'Data - CO2'!$A$5:$A$53,0),BP$20)*Z280*$B276)</f>
        <v/>
      </c>
      <c r="BQ280" t="str" cm="1">
        <f t="array" ref="BQ280">IF($D280="","",INDEX('Data - CO2'!$B$5:$AP$53,MATCH(Kulturmodeller!$D280,'Data - CO2'!$A$5:$A$53,0),BQ$20)*AA280*$B276)</f>
        <v/>
      </c>
      <c r="BR280" t="str" cm="1">
        <f t="array" ref="BR280">IF($D280="","",INDEX('Data - CO2'!$B$5:$AP$53,MATCH(Kulturmodeller!$D280,'Data - CO2'!$A$5:$A$53,0),BR$20)*AB280*$B276)</f>
        <v/>
      </c>
      <c r="BS280" t="str" cm="1">
        <f t="array" ref="BS280">IF($D280="","",INDEX('Data - CO2'!$B$5:$AP$53,MATCH(Kulturmodeller!$D280,'Data - CO2'!$A$5:$A$53,0),BS$20)*AC280*$B276)</f>
        <v/>
      </c>
      <c r="BT280" t="str" cm="1">
        <f t="array" ref="BT280">IF($D280="","",INDEX('Data - CO2'!$B$5:$AP$53,MATCH(Kulturmodeller!$D280,'Data - CO2'!$A$5:$A$53,0),BT$20)*AD280*$B276)</f>
        <v/>
      </c>
      <c r="BU280" t="str" cm="1">
        <f t="array" ref="BU280">IF($D280="","",INDEX('Data - CO2'!$B$5:$AP$53,MATCH(Kulturmodeller!$D280,'Data - CO2'!$A$5:$A$53,0),BU$20)*AE280*$B276)</f>
        <v/>
      </c>
      <c r="BV280" t="str" cm="1">
        <f t="array" ref="BV280">IF($D280="","",INDEX('Data - CO2'!$B$5:$AP$53,MATCH(Kulturmodeller!$D280,'Data - CO2'!$A$5:$A$53,0),BV$20)*AF280*$B276)</f>
        <v/>
      </c>
      <c r="BW280" t="str" cm="1">
        <f t="array" ref="BW280">IF($D280="","",INDEX('Data - CO2'!$B$5:$AP$53,MATCH(Kulturmodeller!$D280,'Data - CO2'!$A$5:$A$53,0),BW$20)*AG280*$B276)</f>
        <v/>
      </c>
      <c r="BX280" t="str" cm="1">
        <f t="array" ref="BX280">IF($D280="","",INDEX('Data - CO2'!$B$5:$AP$53,MATCH(Kulturmodeller!$D280,'Data - CO2'!$A$5:$A$53,0),BX$20)*AH280*$B276)</f>
        <v/>
      </c>
      <c r="BY280" t="str" cm="1">
        <f t="array" ref="BY280">IF($D280="","",INDEX('Data - CO2'!$B$5:$AP$53,MATCH(Kulturmodeller!$D280,'Data - CO2'!$A$5:$A$53,0),BY$20)*AI280*$B276)</f>
        <v/>
      </c>
      <c r="BZ280" t="str" cm="1">
        <f t="array" ref="BZ280">IF($D280="","",INDEX('Data - CO2'!$B$5:$AP$53,MATCH(Kulturmodeller!$D280,'Data - CO2'!$A$5:$A$53,0),BZ$20)*AJ280*$B276)</f>
        <v/>
      </c>
      <c r="CA280" t="str" cm="1">
        <f t="array" ref="CA280">IF($D280="","",INDEX('Data - CO2'!$B$5:$AP$53,MATCH(Kulturmodeller!$D280,'Data - CO2'!$A$5:$A$53,0),CA$20)*AK280*$B276)</f>
        <v/>
      </c>
      <c r="CB280" t="str" cm="1">
        <f t="array" ref="CB280">IF($D280="","",INDEX('Data - CO2'!$B$5:$AP$53,MATCH(Kulturmodeller!$D280,'Data - CO2'!$A$5:$A$53,0),CB$20)*AL280*$B276)</f>
        <v/>
      </c>
      <c r="CC280" t="str" cm="1">
        <f t="array" ref="CC280">IF($D280="","",INDEX('Data - CO2'!$B$5:$AP$53,MATCH(Kulturmodeller!$D280,'Data - CO2'!$A$5:$A$53,0),CC$20)*AM280*$B276)</f>
        <v/>
      </c>
      <c r="CD280" t="str" cm="1">
        <f t="array" ref="CD280">IF($D280="","",INDEX('Data - CO2'!$B$5:$AP$53,MATCH(Kulturmodeller!$D280,'Data - CO2'!$A$5:$A$53,0),CD$20)*AN280*$B276)</f>
        <v/>
      </c>
      <c r="CE280" t="str" cm="1">
        <f t="array" ref="CE280">IF($D280="","",INDEX('Data - CO2'!$B$5:$AP$53,MATCH(Kulturmodeller!$D280,'Data - CO2'!$A$5:$A$53,0),CE$20)*AO280*$B276)</f>
        <v/>
      </c>
      <c r="CF280" t="str" cm="1">
        <f t="array" ref="CF280">IF($D280="","",INDEX('Data - CO2'!$B$5:$AP$53,MATCH(Kulturmodeller!$D280,'Data - CO2'!$A$5:$A$53,0),CF$20)*AP280*$B276)</f>
        <v/>
      </c>
      <c r="CG280" t="str" cm="1">
        <f t="array" ref="CG280">IF($D280="","",INDEX('Data - CO2'!$B$5:$AP$53,MATCH(Kulturmodeller!$D280,'Data - CO2'!$A$5:$A$53,0),CG$20)*AQ280*$B276)</f>
        <v/>
      </c>
      <c r="CH280" t="str" cm="1">
        <f t="array" ref="CH280">IF($D280="","",INDEX('Data - CO2'!$B$5:$AP$53,MATCH(Kulturmodeller!$D280,'Data - CO2'!$A$5:$A$53,0),CH$20)*AR280*$B276)</f>
        <v/>
      </c>
      <c r="CI280" s="11" t="str" cm="1">
        <f t="array" ref="CI280">IF($D280="","",INDEX('Data - CO2'!$B$5:$AP$53,MATCH(Kulturmodeller!$D280,'Data - CO2'!$A$5:$A$53,0),CI$20)*AS280*$B276)</f>
        <v/>
      </c>
    </row>
    <row r="281" spans="1:87" x14ac:dyDescent="0.3">
      <c r="A281" s="42" t="s">
        <v>85</v>
      </c>
      <c r="B281" s="42"/>
      <c r="C281" s="124">
        <f>'Katalog over Kulturmodeller '!F106</f>
        <v>0</v>
      </c>
      <c r="D281" s="129"/>
      <c r="E281" s="140">
        <f>'Katalog over Kulturmodeller '!W106</f>
        <v>0</v>
      </c>
      <c r="F281" s="46">
        <f>E281+((E282-F282)+(E283-F283))*(E281/SUM(E277:E281))</f>
        <v>0</v>
      </c>
      <c r="G281" s="46">
        <f t="shared" ref="G281" si="5059">F281+((F282-G282)+(F283-G283))*(F281/SUM(F277:F281))</f>
        <v>0</v>
      </c>
      <c r="H281" s="46">
        <f t="shared" ref="H281" si="5060">G281+((G282-H282)+(G283-H283))*(G281/SUM(G277:G281))</f>
        <v>0</v>
      </c>
      <c r="I281" s="46">
        <f t="shared" ref="I281" si="5061">H281+((H282-I282)+(H283-I283))*(H281/SUM(H277:H281))</f>
        <v>0</v>
      </c>
      <c r="J281" s="46">
        <f t="shared" ref="J281" si="5062">I281+((I282-J282)+(I283-J283))*(I281/SUM(I277:I281))</f>
        <v>0</v>
      </c>
      <c r="K281" s="46">
        <f t="shared" ref="K281" si="5063">J281+((J282-K282)+(J283-K283))*(J281/SUM(J277:J281))</f>
        <v>0</v>
      </c>
      <c r="L281" s="46">
        <f t="shared" ref="L281" si="5064">K281+((K282-L282)+(K283-L283))*(K281/SUM(K277:K281))</f>
        <v>0</v>
      </c>
      <c r="M281" s="46">
        <f t="shared" ref="M281" si="5065">L281+((L282-M282)+(L283-M283))*(L281/SUM(L277:L281))</f>
        <v>0</v>
      </c>
      <c r="N281" s="46">
        <f t="shared" ref="N281" si="5066">M281+((M282-N282)+(M283-N283))*(M281/SUM(M277:M281))</f>
        <v>0</v>
      </c>
      <c r="O281" s="46">
        <f t="shared" ref="O281" si="5067">N281+((N282-O282)+(N283-O283))*(N281/SUM(N277:N281))</f>
        <v>0</v>
      </c>
      <c r="P281" s="46">
        <f t="shared" ref="P281" si="5068">O281+((O282-P282)+(O283-P283))*(O281/SUM(O277:O281))</f>
        <v>0</v>
      </c>
      <c r="Q281" s="46">
        <f t="shared" ref="Q281" si="5069">P281+((P282-Q282)+(P283-Q283))*(P281/SUM(P277:P281))</f>
        <v>0</v>
      </c>
      <c r="R281" s="46">
        <f t="shared" ref="R281" si="5070">Q281+((Q282-R282)+(Q283-R283))*(Q281/SUM(Q277:Q281))</f>
        <v>0</v>
      </c>
      <c r="S281" s="46">
        <f t="shared" ref="S281" si="5071">R281+((R282-S282)+(R283-S283))*(R281/SUM(R277:R281))</f>
        <v>0</v>
      </c>
      <c r="T281" s="46">
        <f t="shared" ref="T281" si="5072">S281+((S282-T282)+(S283-T283))*(S281/SUM(S277:S281))</f>
        <v>0</v>
      </c>
      <c r="U281" s="46">
        <f t="shared" ref="U281" si="5073">T281+((T282-U282)+(T283-U283))*(T281/SUM(T277:T281))</f>
        <v>0</v>
      </c>
      <c r="V281" s="46">
        <f t="shared" ref="V281" si="5074">U281+((U282-V282)+(U283-V283))*(U281/SUM(U277:U281))</f>
        <v>0</v>
      </c>
      <c r="W281" s="46">
        <f t="shared" ref="W281" si="5075">V281+((V282-W282)+(V283-W283))*(V281/SUM(V277:V281))</f>
        <v>0</v>
      </c>
      <c r="X281" s="46">
        <f t="shared" ref="X281" si="5076">W281+((W282-X282)+(W283-X283))*(W281/SUM(W277:W281))</f>
        <v>0</v>
      </c>
      <c r="Y281" s="46">
        <f t="shared" ref="Y281" si="5077">X281+((X282-Y282)+(X283-Y283))*(X281/SUM(X277:X281))</f>
        <v>0</v>
      </c>
      <c r="Z281" s="46">
        <f t="shared" ref="Z281" si="5078">Y281+((Y282-Z282)+(Y283-Z283))*(Y281/SUM(Y277:Y281))</f>
        <v>0</v>
      </c>
      <c r="AA281" s="46">
        <f t="shared" ref="AA281" si="5079">Z281+((Z282-AA282)+(Z283-AA283))*(Z281/SUM(Z277:Z281))</f>
        <v>0</v>
      </c>
      <c r="AB281" s="46">
        <f t="shared" ref="AB281" si="5080">AA281+((AA282-AB282)+(AA283-AB283))*(AA281/SUM(AA277:AA281))</f>
        <v>0</v>
      </c>
      <c r="AC281" s="46">
        <f t="shared" ref="AC281" si="5081">AB281+((AB282-AC282)+(AB283-AC283))*(AB281/SUM(AB277:AB281))</f>
        <v>0</v>
      </c>
      <c r="AD281" s="46">
        <f t="shared" ref="AD281" si="5082">AC281+((AC282-AD282)+(AC283-AD283))*(AC281/SUM(AC277:AC281))</f>
        <v>0</v>
      </c>
      <c r="AE281" s="46">
        <f t="shared" ref="AE281" si="5083">AD281+((AD282-AE282)+(AD283-AE283))*(AD281/SUM(AD277:AD281))</f>
        <v>0</v>
      </c>
      <c r="AF281" s="46">
        <f t="shared" ref="AF281" si="5084">AE281+((AE282-AF282)+(AE283-AF283))*(AE281/SUM(AE277:AE281))</f>
        <v>0</v>
      </c>
      <c r="AG281" s="46">
        <f t="shared" ref="AG281" si="5085">AF281+((AF282-AG282)+(AF283-AG283))*(AF281/SUM(AF277:AF281))</f>
        <v>0</v>
      </c>
      <c r="AH281" s="46">
        <f t="shared" ref="AH281" si="5086">AG281+((AG282-AH282)+(AG283-AH283))*(AG281/SUM(AG277:AG281))</f>
        <v>0</v>
      </c>
      <c r="AI281" s="46">
        <f t="shared" ref="AI281" si="5087">AH281+((AH282-AI282)+(AH283-AI283))*(AH281/SUM(AH277:AH281))</f>
        <v>0</v>
      </c>
      <c r="AJ281" s="46">
        <f t="shared" ref="AJ281" si="5088">AI281+((AI282-AJ282)+(AI283-AJ283))*(AI281/SUM(AI277:AI281))</f>
        <v>0</v>
      </c>
      <c r="AK281" s="46">
        <f t="shared" ref="AK281" si="5089">AJ281+((AJ282-AK282)+(AJ283-AK283))*(AJ281/SUM(AJ277:AJ281))</f>
        <v>0</v>
      </c>
      <c r="AL281" s="46">
        <f t="shared" ref="AL281" si="5090">AK281+((AK282-AL282)+(AK283-AL283))*(AK281/SUM(AK277:AK281))</f>
        <v>0</v>
      </c>
      <c r="AM281" s="46">
        <f t="shared" ref="AM281" si="5091">AL281+((AL282-AM282)+(AL283-AM283))*(AL281/SUM(AL277:AL281))</f>
        <v>0</v>
      </c>
      <c r="AN281" s="46">
        <f t="shared" ref="AN281" si="5092">AM281+((AM282-AN282)+(AM283-AN283))*(AM281/SUM(AM277:AM281))</f>
        <v>0</v>
      </c>
      <c r="AO281" s="46">
        <f t="shared" ref="AO281" si="5093">AN281+((AN282-AO282)+(AN283-AO283))*(AN281/SUM(AN277:AN281))</f>
        <v>0</v>
      </c>
      <c r="AP281" s="46">
        <f t="shared" ref="AP281" si="5094">AO281+((AO282-AP282)+(AO283-AP283))*(AO281/SUM(AO277:AO281))</f>
        <v>0</v>
      </c>
      <c r="AQ281" s="46">
        <f t="shared" ref="AQ281" si="5095">AP281+((AP282-AQ282)+(AP283-AQ283))*(AP281/SUM(AP277:AP281))</f>
        <v>0</v>
      </c>
      <c r="AR281" s="46">
        <f t="shared" ref="AR281" si="5096">AQ281+((AQ282-AR282)+(AQ283-AR283))*(AQ281/SUM(AQ277:AQ281))</f>
        <v>0</v>
      </c>
      <c r="AS281" s="47">
        <f t="shared" ref="AS281" si="5097">AR281+((AR282-AS282)+(AR283-AS283))*(AR281/SUM(AR277:AR281))</f>
        <v>0</v>
      </c>
      <c r="AU281" s="10" t="str" cm="1">
        <f t="array" ref="AU281">IF($D281="","",INDEX('Data - CO2'!$B$5:$AP$53,MATCH(Kulturmodeller!$D281,'Data - CO2'!$A$5:$A$53,0),AU$20)*E281)</f>
        <v/>
      </c>
      <c r="AV281" t="str" cm="1">
        <f t="array" ref="AV281">IF($D281="","",INDEX('Data - CO2'!$B$5:$AP$53,MATCH(Kulturmodeller!$D281,'Data - CO2'!$A$5:$A$53,0),AV$20)*F281)</f>
        <v/>
      </c>
      <c r="AW281" t="str" cm="1">
        <f t="array" ref="AW281">IF($D281="","",INDEX('Data - CO2'!$B$5:$AP$53,MATCH(Kulturmodeller!$D281,'Data - CO2'!$A$5:$A$53,0),AW$20)*G281)</f>
        <v/>
      </c>
      <c r="AX281" t="str" cm="1">
        <f t="array" ref="AX281">IF($D281="","",INDEX('Data - CO2'!$B$5:$AP$53,MATCH(Kulturmodeller!$D281,'Data - CO2'!$A$5:$A$53,0),AX$20)*H281)</f>
        <v/>
      </c>
      <c r="AY281" t="str" cm="1">
        <f t="array" ref="AY281">IF($D281="","",INDEX('Data - CO2'!$B$5:$AP$53,MATCH(Kulturmodeller!$D281,'Data - CO2'!$A$5:$A$53,0),AY$20)*I281)</f>
        <v/>
      </c>
      <c r="AZ281" t="str" cm="1">
        <f t="array" ref="AZ281">IF($D281="","",INDEX('Data - CO2'!$B$5:$AP$53,MATCH(Kulturmodeller!$D281,'Data - CO2'!$A$5:$A$53,0),AZ$20)*J281*$B276)</f>
        <v/>
      </c>
      <c r="BA281" t="str" cm="1">
        <f t="array" ref="BA281">IF($D281="","",INDEX('Data - CO2'!$B$5:$AP$53,MATCH(Kulturmodeller!$D281,'Data - CO2'!$A$5:$A$53,0),BA$20)*K281*$B276)</f>
        <v/>
      </c>
      <c r="BB281" t="str" cm="1">
        <f t="array" ref="BB281">IF($D281="","",INDEX('Data - CO2'!$B$5:$AP$53,MATCH(Kulturmodeller!$D281,'Data - CO2'!$A$5:$A$53,0),BB$20)*L281*$B276)</f>
        <v/>
      </c>
      <c r="BC281" t="str" cm="1">
        <f t="array" ref="BC281">IF($D281="","",INDEX('Data - CO2'!$B$5:$AP$53,MATCH(Kulturmodeller!$D281,'Data - CO2'!$A$5:$A$53,0),BC$20)*M281*$B276)</f>
        <v/>
      </c>
      <c r="BD281" t="str" cm="1">
        <f t="array" ref="BD281">IF($D281="","",INDEX('Data - CO2'!$B$5:$AP$53,MATCH(Kulturmodeller!$D281,'Data - CO2'!$A$5:$A$53,0),BD$20)*N281*$B276)</f>
        <v/>
      </c>
      <c r="BE281" t="str" cm="1">
        <f t="array" ref="BE281">IF($D281="","",INDEX('Data - CO2'!$B$5:$AP$53,MATCH(Kulturmodeller!$D281,'Data - CO2'!$A$5:$A$53,0),BE$20)*O281*$B276)</f>
        <v/>
      </c>
      <c r="BF281" t="str" cm="1">
        <f t="array" ref="BF281">IF($D281="","",INDEX('Data - CO2'!$B$5:$AP$53,MATCH(Kulturmodeller!$D281,'Data - CO2'!$A$5:$A$53,0),BF$20)*P281*$B276)</f>
        <v/>
      </c>
      <c r="BG281" t="str" cm="1">
        <f t="array" ref="BG281">IF($D281="","",INDEX('Data - CO2'!$B$5:$AP$53,MATCH(Kulturmodeller!$D281,'Data - CO2'!$A$5:$A$53,0),BG$20)*Q281*$B276)</f>
        <v/>
      </c>
      <c r="BH281" t="str" cm="1">
        <f t="array" ref="BH281">IF($D281="","",INDEX('Data - CO2'!$B$5:$AP$53,MATCH(Kulturmodeller!$D281,'Data - CO2'!$A$5:$A$53,0),BH$20)*R281*$B276)</f>
        <v/>
      </c>
      <c r="BI281" t="str" cm="1">
        <f t="array" ref="BI281">IF($D281="","",INDEX('Data - CO2'!$B$5:$AP$53,MATCH(Kulturmodeller!$D281,'Data - CO2'!$A$5:$A$53,0),BI$20)*S281*$B276)</f>
        <v/>
      </c>
      <c r="BJ281" t="str" cm="1">
        <f t="array" ref="BJ281">IF($D281="","",INDEX('Data - CO2'!$B$5:$AP$53,MATCH(Kulturmodeller!$D281,'Data - CO2'!$A$5:$A$53,0),BJ$20)*T281*$B276)</f>
        <v/>
      </c>
      <c r="BK281" t="str" cm="1">
        <f t="array" ref="BK281">IF($D281="","",INDEX('Data - CO2'!$B$5:$AP$53,MATCH(Kulturmodeller!$D281,'Data - CO2'!$A$5:$A$53,0),BK$20)*U281*$B276)</f>
        <v/>
      </c>
      <c r="BL281" t="str" cm="1">
        <f t="array" ref="BL281">IF($D281="","",INDEX('Data - CO2'!$B$5:$AP$53,MATCH(Kulturmodeller!$D281,'Data - CO2'!$A$5:$A$53,0),BL$20)*V281*$B276)</f>
        <v/>
      </c>
      <c r="BM281" t="str" cm="1">
        <f t="array" ref="BM281">IF($D281="","",INDEX('Data - CO2'!$B$5:$AP$53,MATCH(Kulturmodeller!$D281,'Data - CO2'!$A$5:$A$53,0),BM$20)*W281*$B276)</f>
        <v/>
      </c>
      <c r="BN281" t="str" cm="1">
        <f t="array" ref="BN281">IF($D281="","",INDEX('Data - CO2'!$B$5:$AP$53,MATCH(Kulturmodeller!$D281,'Data - CO2'!$A$5:$A$53,0),BN$20)*X281*$B276)</f>
        <v/>
      </c>
      <c r="BO281" t="str" cm="1">
        <f t="array" ref="BO281">IF($D281="","",INDEX('Data - CO2'!$B$5:$AP$53,MATCH(Kulturmodeller!$D281,'Data - CO2'!$A$5:$A$53,0),BO$20)*Y281*$B276)</f>
        <v/>
      </c>
      <c r="BP281" t="str" cm="1">
        <f t="array" ref="BP281">IF($D281="","",INDEX('Data - CO2'!$B$5:$AP$53,MATCH(Kulturmodeller!$D281,'Data - CO2'!$A$5:$A$53,0),BP$20)*Z281*$B276)</f>
        <v/>
      </c>
      <c r="BQ281" t="str" cm="1">
        <f t="array" ref="BQ281">IF($D281="","",INDEX('Data - CO2'!$B$5:$AP$53,MATCH(Kulturmodeller!$D281,'Data - CO2'!$A$5:$A$53,0),BQ$20)*AA281*$B276)</f>
        <v/>
      </c>
      <c r="BR281" t="str" cm="1">
        <f t="array" ref="BR281">IF($D281="","",INDEX('Data - CO2'!$B$5:$AP$53,MATCH(Kulturmodeller!$D281,'Data - CO2'!$A$5:$A$53,0),BR$20)*AB281*$B276)</f>
        <v/>
      </c>
      <c r="BS281" t="str" cm="1">
        <f t="array" ref="BS281">IF($D281="","",INDEX('Data - CO2'!$B$5:$AP$53,MATCH(Kulturmodeller!$D281,'Data - CO2'!$A$5:$A$53,0),BS$20)*AC281*$B276)</f>
        <v/>
      </c>
      <c r="BT281" t="str" cm="1">
        <f t="array" ref="BT281">IF($D281="","",INDEX('Data - CO2'!$B$5:$AP$53,MATCH(Kulturmodeller!$D281,'Data - CO2'!$A$5:$A$53,0),BT$20)*AD281*$B276)</f>
        <v/>
      </c>
      <c r="BU281" t="str" cm="1">
        <f t="array" ref="BU281">IF($D281="","",INDEX('Data - CO2'!$B$5:$AP$53,MATCH(Kulturmodeller!$D281,'Data - CO2'!$A$5:$A$53,0),BU$20)*AE281*$B276)</f>
        <v/>
      </c>
      <c r="BV281" t="str" cm="1">
        <f t="array" ref="BV281">IF($D281="","",INDEX('Data - CO2'!$B$5:$AP$53,MATCH(Kulturmodeller!$D281,'Data - CO2'!$A$5:$A$53,0),BV$20)*AF281*$B276)</f>
        <v/>
      </c>
      <c r="BW281" t="str" cm="1">
        <f t="array" ref="BW281">IF($D281="","",INDEX('Data - CO2'!$B$5:$AP$53,MATCH(Kulturmodeller!$D281,'Data - CO2'!$A$5:$A$53,0),BW$20)*AG281*$B276)</f>
        <v/>
      </c>
      <c r="BX281" t="str" cm="1">
        <f t="array" ref="BX281">IF($D281="","",INDEX('Data - CO2'!$B$5:$AP$53,MATCH(Kulturmodeller!$D281,'Data - CO2'!$A$5:$A$53,0),BX$20)*AH281*$B276)</f>
        <v/>
      </c>
      <c r="BY281" t="str" cm="1">
        <f t="array" ref="BY281">IF($D281="","",INDEX('Data - CO2'!$B$5:$AP$53,MATCH(Kulturmodeller!$D281,'Data - CO2'!$A$5:$A$53,0),BY$20)*AI281*$B276)</f>
        <v/>
      </c>
      <c r="BZ281" t="str" cm="1">
        <f t="array" ref="BZ281">IF($D281="","",INDEX('Data - CO2'!$B$5:$AP$53,MATCH(Kulturmodeller!$D281,'Data - CO2'!$A$5:$A$53,0),BZ$20)*AJ281*$B276)</f>
        <v/>
      </c>
      <c r="CA281" t="str" cm="1">
        <f t="array" ref="CA281">IF($D281="","",INDEX('Data - CO2'!$B$5:$AP$53,MATCH(Kulturmodeller!$D281,'Data - CO2'!$A$5:$A$53,0),CA$20)*AK281*$B276)</f>
        <v/>
      </c>
      <c r="CB281" t="str" cm="1">
        <f t="array" ref="CB281">IF($D281="","",INDEX('Data - CO2'!$B$5:$AP$53,MATCH(Kulturmodeller!$D281,'Data - CO2'!$A$5:$A$53,0),CB$20)*AL281*$B276)</f>
        <v/>
      </c>
      <c r="CC281" t="str" cm="1">
        <f t="array" ref="CC281">IF($D281="","",INDEX('Data - CO2'!$B$5:$AP$53,MATCH(Kulturmodeller!$D281,'Data - CO2'!$A$5:$A$53,0),CC$20)*AM281*$B276)</f>
        <v/>
      </c>
      <c r="CD281" t="str" cm="1">
        <f t="array" ref="CD281">IF($D281="","",INDEX('Data - CO2'!$B$5:$AP$53,MATCH(Kulturmodeller!$D281,'Data - CO2'!$A$5:$A$53,0),CD$20)*AN281*$B276)</f>
        <v/>
      </c>
      <c r="CE281" t="str" cm="1">
        <f t="array" ref="CE281">IF($D281="","",INDEX('Data - CO2'!$B$5:$AP$53,MATCH(Kulturmodeller!$D281,'Data - CO2'!$A$5:$A$53,0),CE$20)*AO281*$B276)</f>
        <v/>
      </c>
      <c r="CF281" t="str" cm="1">
        <f t="array" ref="CF281">IF($D281="","",INDEX('Data - CO2'!$B$5:$AP$53,MATCH(Kulturmodeller!$D281,'Data - CO2'!$A$5:$A$53,0),CF$20)*AP281*$B276)</f>
        <v/>
      </c>
      <c r="CG281" t="str" cm="1">
        <f t="array" ref="CG281">IF($D281="","",INDEX('Data - CO2'!$B$5:$AP$53,MATCH(Kulturmodeller!$D281,'Data - CO2'!$A$5:$A$53,0),CG$20)*AQ281*$B276)</f>
        <v/>
      </c>
      <c r="CH281" t="str" cm="1">
        <f t="array" ref="CH281">IF($D281="","",INDEX('Data - CO2'!$B$5:$AP$53,MATCH(Kulturmodeller!$D281,'Data - CO2'!$A$5:$A$53,0),CH$20)*AR281*$B276)</f>
        <v/>
      </c>
      <c r="CI281" s="11" t="str" cm="1">
        <f t="array" ref="CI281">IF($D281="","",INDEX('Data - CO2'!$B$5:$AP$53,MATCH(Kulturmodeller!$D281,'Data - CO2'!$A$5:$A$53,0),CI$20)*AS281*$B276)</f>
        <v/>
      </c>
    </row>
    <row r="282" spans="1:87" x14ac:dyDescent="0.3">
      <c r="A282" s="351" t="s">
        <v>637</v>
      </c>
      <c r="B282" s="49"/>
      <c r="C282" s="130" t="str">
        <f>'Katalog over Kulturmodeller '!F107</f>
        <v>Valgfri</v>
      </c>
      <c r="D282" s="131" t="s">
        <v>58</v>
      </c>
      <c r="E282" s="139">
        <f>'Katalog over Kulturmodeller '!W107</f>
        <v>0</v>
      </c>
      <c r="F282" s="40">
        <f>E282</f>
        <v>0</v>
      </c>
      <c r="G282" s="40">
        <f t="shared" ref="G282:G283" si="5098">F282</f>
        <v>0</v>
      </c>
      <c r="H282" s="40">
        <f>G282*2/3</f>
        <v>0</v>
      </c>
      <c r="I282" s="40">
        <f>H282*0.5</f>
        <v>0</v>
      </c>
      <c r="J282" s="40">
        <v>0</v>
      </c>
      <c r="K282" s="40">
        <f t="shared" ref="K282:K283" si="5099">J282</f>
        <v>0</v>
      </c>
      <c r="L282" s="40">
        <f t="shared" ref="L282:L283" si="5100">K282</f>
        <v>0</v>
      </c>
      <c r="M282" s="40">
        <f t="shared" ref="M282:M283" si="5101">L282</f>
        <v>0</v>
      </c>
      <c r="N282" s="40">
        <f t="shared" ref="N282:N283" si="5102">M282</f>
        <v>0</v>
      </c>
      <c r="O282" s="40">
        <f t="shared" ref="O282:O283" si="5103">N282</f>
        <v>0</v>
      </c>
      <c r="P282" s="40">
        <f t="shared" ref="P282:P283" si="5104">O282</f>
        <v>0</v>
      </c>
      <c r="Q282" s="40">
        <f t="shared" ref="Q282:Q283" si="5105">P282</f>
        <v>0</v>
      </c>
      <c r="R282" s="40">
        <f t="shared" ref="R282:R283" si="5106">Q282</f>
        <v>0</v>
      </c>
      <c r="S282" s="40">
        <f t="shared" ref="S282:S283" si="5107">R282</f>
        <v>0</v>
      </c>
      <c r="T282" s="40">
        <f t="shared" ref="T282:T283" si="5108">S282</f>
        <v>0</v>
      </c>
      <c r="U282" s="40">
        <f t="shared" ref="U282:U283" si="5109">T282</f>
        <v>0</v>
      </c>
      <c r="V282" s="40">
        <f t="shared" ref="V282:V283" si="5110">U282</f>
        <v>0</v>
      </c>
      <c r="W282" s="40">
        <f t="shared" ref="W282:W283" si="5111">V282</f>
        <v>0</v>
      </c>
      <c r="X282" s="40">
        <f t="shared" ref="X282:X283" si="5112">W282</f>
        <v>0</v>
      </c>
      <c r="Y282" s="40">
        <f t="shared" ref="Y282:Y283" si="5113">X282</f>
        <v>0</v>
      </c>
      <c r="Z282" s="40">
        <f t="shared" ref="Z282:Z283" si="5114">Y282</f>
        <v>0</v>
      </c>
      <c r="AA282" s="40">
        <f t="shared" ref="AA282:AA283" si="5115">Z282</f>
        <v>0</v>
      </c>
      <c r="AB282" s="40">
        <f t="shared" ref="AB282:AB283" si="5116">AA282</f>
        <v>0</v>
      </c>
      <c r="AC282" s="40">
        <f t="shared" ref="AC282:AC283" si="5117">AB282</f>
        <v>0</v>
      </c>
      <c r="AD282" s="40">
        <f t="shared" ref="AD282:AD283" si="5118">AC282</f>
        <v>0</v>
      </c>
      <c r="AE282" s="40">
        <f t="shared" ref="AE282:AE283" si="5119">AD282</f>
        <v>0</v>
      </c>
      <c r="AF282" s="40">
        <f t="shared" ref="AF282:AF283" si="5120">AE282</f>
        <v>0</v>
      </c>
      <c r="AG282" s="40">
        <f t="shared" ref="AG282:AG283" si="5121">AF282</f>
        <v>0</v>
      </c>
      <c r="AH282" s="40">
        <f t="shared" ref="AH282:AH283" si="5122">AG282</f>
        <v>0</v>
      </c>
      <c r="AI282" s="40">
        <f t="shared" ref="AI282:AI283" si="5123">AH282</f>
        <v>0</v>
      </c>
      <c r="AJ282" s="40">
        <f t="shared" ref="AJ282:AJ283" si="5124">AI282</f>
        <v>0</v>
      </c>
      <c r="AK282" s="40">
        <f t="shared" ref="AK282:AK283" si="5125">AJ282</f>
        <v>0</v>
      </c>
      <c r="AL282" s="40">
        <f t="shared" ref="AL282:AL283" si="5126">AK282</f>
        <v>0</v>
      </c>
      <c r="AM282" s="40">
        <f t="shared" ref="AM282:AM283" si="5127">AL282</f>
        <v>0</v>
      </c>
      <c r="AN282" s="40">
        <f t="shared" ref="AN282:AN283" si="5128">AM282</f>
        <v>0</v>
      </c>
      <c r="AO282" s="40">
        <f t="shared" ref="AO282:AO283" si="5129">AN282</f>
        <v>0</v>
      </c>
      <c r="AP282" s="40">
        <f t="shared" ref="AP282:AP283" si="5130">AO282</f>
        <v>0</v>
      </c>
      <c r="AQ282" s="40">
        <f t="shared" ref="AQ282:AQ283" si="5131">AP282</f>
        <v>0</v>
      </c>
      <c r="AR282" s="40">
        <f t="shared" ref="AR282:AR283" si="5132">AQ282</f>
        <v>0</v>
      </c>
      <c r="AS282" s="41">
        <f t="shared" ref="AS282:AS283" si="5133">AR282</f>
        <v>0</v>
      </c>
      <c r="AU282" s="10" cm="1">
        <f t="array" ref="AU282">IF($D282="","",INDEX('Data - CO2'!$B$5:$AP$53,MATCH(Kulturmodeller!$D282,'Data - CO2'!$A$5:$A$53,0),AU$20)*E282)</f>
        <v>0</v>
      </c>
      <c r="AV282" cm="1">
        <f t="array" ref="AV282">IF($D282="","",INDEX('Data - CO2'!$B$5:$AP$53,MATCH(Kulturmodeller!$D282,'Data - CO2'!$A$5:$A$53,0),AV$20)*F282)</f>
        <v>0</v>
      </c>
      <c r="AW282" cm="1">
        <f t="array" ref="AW282">IF($D282="","",INDEX('Data - CO2'!$B$5:$AP$53,MATCH(Kulturmodeller!$D282,'Data - CO2'!$A$5:$A$53,0),AW$20)*G282)</f>
        <v>0</v>
      </c>
      <c r="AX282" cm="1">
        <f t="array" ref="AX282">IF($D282="","",INDEX('Data - CO2'!$B$5:$AP$53,MATCH(Kulturmodeller!$D282,'Data - CO2'!$A$5:$A$53,0),AX$20)*H282)</f>
        <v>0</v>
      </c>
      <c r="AY282" cm="1">
        <f t="array" ref="AY282">IF($D282="","",INDEX('Data - CO2'!$B$5:$AP$53,MATCH(Kulturmodeller!$D282,'Data - CO2'!$A$5:$A$53,0),AY$20)*I282)</f>
        <v>0</v>
      </c>
      <c r="AZ282" cm="1">
        <f t="array" ref="AZ282">IF($D282="","",INDEX('Data - CO2'!$B$5:$AP$53,MATCH(Kulturmodeller!$D282,'Data - CO2'!$A$5:$A$53,0),AZ$20)*J282*$B276)</f>
        <v>0</v>
      </c>
      <c r="BA282" cm="1">
        <f t="array" ref="BA282">IF($D282="","",INDEX('Data - CO2'!$B$5:$AP$53,MATCH(Kulturmodeller!$D282,'Data - CO2'!$A$5:$A$53,0),BA$20)*K282*$B276)</f>
        <v>0</v>
      </c>
      <c r="BB282" cm="1">
        <f t="array" ref="BB282">IF($D282="","",INDEX('Data - CO2'!$B$5:$AP$53,MATCH(Kulturmodeller!$D282,'Data - CO2'!$A$5:$A$53,0),BB$20)*L282*$B276)</f>
        <v>0</v>
      </c>
      <c r="BC282" cm="1">
        <f t="array" ref="BC282">IF($D282="","",INDEX('Data - CO2'!$B$5:$AP$53,MATCH(Kulturmodeller!$D282,'Data - CO2'!$A$5:$A$53,0),BC$20)*M282*$B276)</f>
        <v>0</v>
      </c>
      <c r="BD282" cm="1">
        <f t="array" ref="BD282">IF($D282="","",INDEX('Data - CO2'!$B$5:$AP$53,MATCH(Kulturmodeller!$D282,'Data - CO2'!$A$5:$A$53,0),BD$20)*N282*$B276)</f>
        <v>0</v>
      </c>
      <c r="BE282" cm="1">
        <f t="array" ref="BE282">IF($D282="","",INDEX('Data - CO2'!$B$5:$AP$53,MATCH(Kulturmodeller!$D282,'Data - CO2'!$A$5:$A$53,0),BE$20)*O282*$B276)</f>
        <v>0</v>
      </c>
      <c r="BF282" cm="1">
        <f t="array" ref="BF282">IF($D282="","",INDEX('Data - CO2'!$B$5:$AP$53,MATCH(Kulturmodeller!$D282,'Data - CO2'!$A$5:$A$53,0),BF$20)*P282*$B276)</f>
        <v>0</v>
      </c>
      <c r="BG282" cm="1">
        <f t="array" ref="BG282">IF($D282="","",INDEX('Data - CO2'!$B$5:$AP$53,MATCH(Kulturmodeller!$D282,'Data - CO2'!$A$5:$A$53,0),BG$20)*Q282*$B276)</f>
        <v>0</v>
      </c>
      <c r="BH282" cm="1">
        <f t="array" ref="BH282">IF($D282="","",INDEX('Data - CO2'!$B$5:$AP$53,MATCH(Kulturmodeller!$D282,'Data - CO2'!$A$5:$A$53,0),BH$20)*R282*$B276)</f>
        <v>0</v>
      </c>
      <c r="BI282" cm="1">
        <f t="array" ref="BI282">IF($D282="","",INDEX('Data - CO2'!$B$5:$AP$53,MATCH(Kulturmodeller!$D282,'Data - CO2'!$A$5:$A$53,0),BI$20)*S282*$B276)</f>
        <v>0</v>
      </c>
      <c r="BJ282" cm="1">
        <f t="array" ref="BJ282">IF($D282="","",INDEX('Data - CO2'!$B$5:$AP$53,MATCH(Kulturmodeller!$D282,'Data - CO2'!$A$5:$A$53,0),BJ$20)*T282*$B276)</f>
        <v>0</v>
      </c>
      <c r="BK282" cm="1">
        <f t="array" ref="BK282">IF($D282="","",INDEX('Data - CO2'!$B$5:$AP$53,MATCH(Kulturmodeller!$D282,'Data - CO2'!$A$5:$A$53,0),BK$20)*U282*$B276)</f>
        <v>0</v>
      </c>
      <c r="BL282" cm="1">
        <f t="array" ref="BL282">IF($D282="","",INDEX('Data - CO2'!$B$5:$AP$53,MATCH(Kulturmodeller!$D282,'Data - CO2'!$A$5:$A$53,0),BL$20)*V282*$B276)</f>
        <v>0</v>
      </c>
      <c r="BM282" cm="1">
        <f t="array" ref="BM282">IF($D282="","",INDEX('Data - CO2'!$B$5:$AP$53,MATCH(Kulturmodeller!$D282,'Data - CO2'!$A$5:$A$53,0),BM$20)*W282*$B276)</f>
        <v>0</v>
      </c>
      <c r="BN282" cm="1">
        <f t="array" ref="BN282">IF($D282="","",INDEX('Data - CO2'!$B$5:$AP$53,MATCH(Kulturmodeller!$D282,'Data - CO2'!$A$5:$A$53,0),BN$20)*X282*$B276)</f>
        <v>0</v>
      </c>
      <c r="BO282" cm="1">
        <f t="array" ref="BO282">IF($D282="","",INDEX('Data - CO2'!$B$5:$AP$53,MATCH(Kulturmodeller!$D282,'Data - CO2'!$A$5:$A$53,0),BO$20)*Y282*$B276)</f>
        <v>0</v>
      </c>
      <c r="BP282" cm="1">
        <f t="array" ref="BP282">IF($D282="","",INDEX('Data - CO2'!$B$5:$AP$53,MATCH(Kulturmodeller!$D282,'Data - CO2'!$A$5:$A$53,0),BP$20)*Z282*$B276)</f>
        <v>0</v>
      </c>
      <c r="BQ282" cm="1">
        <f t="array" ref="BQ282">IF($D282="","",INDEX('Data - CO2'!$B$5:$AP$53,MATCH(Kulturmodeller!$D282,'Data - CO2'!$A$5:$A$53,0),BQ$20)*AA282*$B276)</f>
        <v>0</v>
      </c>
      <c r="BR282" cm="1">
        <f t="array" ref="BR282">IF($D282="","",INDEX('Data - CO2'!$B$5:$AP$53,MATCH(Kulturmodeller!$D282,'Data - CO2'!$A$5:$A$53,0),BR$20)*AB282*$B276)</f>
        <v>0</v>
      </c>
      <c r="BS282" cm="1">
        <f t="array" ref="BS282">IF($D282="","",INDEX('Data - CO2'!$B$5:$AP$53,MATCH(Kulturmodeller!$D282,'Data - CO2'!$A$5:$A$53,0),BS$20)*AC282*$B276)</f>
        <v>0</v>
      </c>
      <c r="BT282" cm="1">
        <f t="array" ref="BT282">IF($D282="","",INDEX('Data - CO2'!$B$5:$AP$53,MATCH(Kulturmodeller!$D282,'Data - CO2'!$A$5:$A$53,0),BT$20)*AD282*$B276)</f>
        <v>0</v>
      </c>
      <c r="BU282" cm="1">
        <f t="array" ref="BU282">IF($D282="","",INDEX('Data - CO2'!$B$5:$AP$53,MATCH(Kulturmodeller!$D282,'Data - CO2'!$A$5:$A$53,0),BU$20)*AE282*$B276)</f>
        <v>0</v>
      </c>
      <c r="BV282" cm="1">
        <f t="array" ref="BV282">IF($D282="","",INDEX('Data - CO2'!$B$5:$AP$53,MATCH(Kulturmodeller!$D282,'Data - CO2'!$A$5:$A$53,0),BV$20)*AF282*$B276)</f>
        <v>0</v>
      </c>
      <c r="BW282" cm="1">
        <f t="array" ref="BW282">IF($D282="","",INDEX('Data - CO2'!$B$5:$AP$53,MATCH(Kulturmodeller!$D282,'Data - CO2'!$A$5:$A$53,0),BW$20)*AG282*$B276)</f>
        <v>0</v>
      </c>
      <c r="BX282" cm="1">
        <f t="array" ref="BX282">IF($D282="","",INDEX('Data - CO2'!$B$5:$AP$53,MATCH(Kulturmodeller!$D282,'Data - CO2'!$A$5:$A$53,0),BX$20)*AH282*$B276)</f>
        <v>0</v>
      </c>
      <c r="BY282" cm="1">
        <f t="array" ref="BY282">IF($D282="","",INDEX('Data - CO2'!$B$5:$AP$53,MATCH(Kulturmodeller!$D282,'Data - CO2'!$A$5:$A$53,0),BY$20)*AI282*$B276)</f>
        <v>0</v>
      </c>
      <c r="BZ282" cm="1">
        <f t="array" ref="BZ282">IF($D282="","",INDEX('Data - CO2'!$B$5:$AP$53,MATCH(Kulturmodeller!$D282,'Data - CO2'!$A$5:$A$53,0),BZ$20)*AJ282*$B276)</f>
        <v>0</v>
      </c>
      <c r="CA282" cm="1">
        <f t="array" ref="CA282">IF($D282="","",INDEX('Data - CO2'!$B$5:$AP$53,MATCH(Kulturmodeller!$D282,'Data - CO2'!$A$5:$A$53,0),CA$20)*AK282*$B276)</f>
        <v>0</v>
      </c>
      <c r="CB282" cm="1">
        <f t="array" ref="CB282">IF($D282="","",INDEX('Data - CO2'!$B$5:$AP$53,MATCH(Kulturmodeller!$D282,'Data - CO2'!$A$5:$A$53,0),CB$20)*AL282*$B276)</f>
        <v>0</v>
      </c>
      <c r="CC282" cm="1">
        <f t="array" ref="CC282">IF($D282="","",INDEX('Data - CO2'!$B$5:$AP$53,MATCH(Kulturmodeller!$D282,'Data - CO2'!$A$5:$A$53,0),CC$20)*AM282*$B276)</f>
        <v>0</v>
      </c>
      <c r="CD282" cm="1">
        <f t="array" ref="CD282">IF($D282="","",INDEX('Data - CO2'!$B$5:$AP$53,MATCH(Kulturmodeller!$D282,'Data - CO2'!$A$5:$A$53,0),CD$20)*AN282*$B276)</f>
        <v>0</v>
      </c>
      <c r="CE282" cm="1">
        <f t="array" ref="CE282">IF($D282="","",INDEX('Data - CO2'!$B$5:$AP$53,MATCH(Kulturmodeller!$D282,'Data - CO2'!$A$5:$A$53,0),CE$20)*AO282*$B276)</f>
        <v>0</v>
      </c>
      <c r="CF282" cm="1">
        <f t="array" ref="CF282">IF($D282="","",INDEX('Data - CO2'!$B$5:$AP$53,MATCH(Kulturmodeller!$D282,'Data - CO2'!$A$5:$A$53,0),CF$20)*AP282*$B276)</f>
        <v>0</v>
      </c>
      <c r="CG282" cm="1">
        <f t="array" ref="CG282">IF($D282="","",INDEX('Data - CO2'!$B$5:$AP$53,MATCH(Kulturmodeller!$D282,'Data - CO2'!$A$5:$A$53,0),CG$20)*AQ282*$B276)</f>
        <v>0</v>
      </c>
      <c r="CH282" cm="1">
        <f t="array" ref="CH282">IF($D282="","",INDEX('Data - CO2'!$B$5:$AP$53,MATCH(Kulturmodeller!$D282,'Data - CO2'!$A$5:$A$53,0),CH$20)*AR282*$B276)</f>
        <v>0</v>
      </c>
      <c r="CI282" s="11" cm="1">
        <f t="array" ref="CI282">IF($D282="","",INDEX('Data - CO2'!$B$5:$AP$53,MATCH(Kulturmodeller!$D282,'Data - CO2'!$A$5:$A$53,0),CI$20)*AS282*$B276)</f>
        <v>0</v>
      </c>
    </row>
    <row r="283" spans="1:87" x14ac:dyDescent="0.3">
      <c r="A283" s="346" t="s">
        <v>638</v>
      </c>
      <c r="B283" s="42"/>
      <c r="C283" s="128" t="str">
        <f>'Katalog over Kulturmodeller '!F108</f>
        <v>Juletræer (NGR)</v>
      </c>
      <c r="D283" s="129" t="s">
        <v>634</v>
      </c>
      <c r="E283" s="140">
        <f>'Katalog over Kulturmodeller '!W108</f>
        <v>0</v>
      </c>
      <c r="F283" s="40">
        <f>E283</f>
        <v>0</v>
      </c>
      <c r="G283" s="40">
        <f t="shared" si="5098"/>
        <v>0</v>
      </c>
      <c r="H283" s="40">
        <f>G283*2/3</f>
        <v>0</v>
      </c>
      <c r="I283" s="40">
        <f>H283*0.5</f>
        <v>0</v>
      </c>
      <c r="J283" s="40">
        <v>0</v>
      </c>
      <c r="K283" s="40">
        <f t="shared" si="5099"/>
        <v>0</v>
      </c>
      <c r="L283" s="40">
        <f t="shared" si="5100"/>
        <v>0</v>
      </c>
      <c r="M283" s="40">
        <f t="shared" si="5101"/>
        <v>0</v>
      </c>
      <c r="N283" s="40">
        <f t="shared" si="5102"/>
        <v>0</v>
      </c>
      <c r="O283" s="40">
        <f t="shared" si="5103"/>
        <v>0</v>
      </c>
      <c r="P283" s="40">
        <f t="shared" si="5104"/>
        <v>0</v>
      </c>
      <c r="Q283" s="40">
        <f t="shared" si="5105"/>
        <v>0</v>
      </c>
      <c r="R283" s="40">
        <f t="shared" si="5106"/>
        <v>0</v>
      </c>
      <c r="S283" s="40">
        <f t="shared" si="5107"/>
        <v>0</v>
      </c>
      <c r="T283" s="40">
        <f t="shared" si="5108"/>
        <v>0</v>
      </c>
      <c r="U283" s="40">
        <f t="shared" si="5109"/>
        <v>0</v>
      </c>
      <c r="V283" s="40">
        <f t="shared" si="5110"/>
        <v>0</v>
      </c>
      <c r="W283" s="40">
        <f t="shared" si="5111"/>
        <v>0</v>
      </c>
      <c r="X283" s="40">
        <f t="shared" si="5112"/>
        <v>0</v>
      </c>
      <c r="Y283" s="40">
        <f t="shared" si="5113"/>
        <v>0</v>
      </c>
      <c r="Z283" s="40">
        <f t="shared" si="5114"/>
        <v>0</v>
      </c>
      <c r="AA283" s="40">
        <f t="shared" si="5115"/>
        <v>0</v>
      </c>
      <c r="AB283" s="40">
        <f t="shared" si="5116"/>
        <v>0</v>
      </c>
      <c r="AC283" s="40">
        <f t="shared" si="5117"/>
        <v>0</v>
      </c>
      <c r="AD283" s="40">
        <f t="shared" si="5118"/>
        <v>0</v>
      </c>
      <c r="AE283" s="40">
        <f t="shared" si="5119"/>
        <v>0</v>
      </c>
      <c r="AF283" s="40">
        <f t="shared" si="5120"/>
        <v>0</v>
      </c>
      <c r="AG283" s="40">
        <f t="shared" si="5121"/>
        <v>0</v>
      </c>
      <c r="AH283" s="40">
        <f t="shared" si="5122"/>
        <v>0</v>
      </c>
      <c r="AI283" s="40">
        <f t="shared" si="5123"/>
        <v>0</v>
      </c>
      <c r="AJ283" s="40">
        <f t="shared" si="5124"/>
        <v>0</v>
      </c>
      <c r="AK283" s="40">
        <f t="shared" si="5125"/>
        <v>0</v>
      </c>
      <c r="AL283" s="40">
        <f t="shared" si="5126"/>
        <v>0</v>
      </c>
      <c r="AM283" s="40">
        <f t="shared" si="5127"/>
        <v>0</v>
      </c>
      <c r="AN283" s="40">
        <f t="shared" si="5128"/>
        <v>0</v>
      </c>
      <c r="AO283" s="40">
        <f t="shared" si="5129"/>
        <v>0</v>
      </c>
      <c r="AP283" s="40">
        <f t="shared" si="5130"/>
        <v>0</v>
      </c>
      <c r="AQ283" s="40">
        <f t="shared" si="5131"/>
        <v>0</v>
      </c>
      <c r="AR283" s="40">
        <f t="shared" si="5132"/>
        <v>0</v>
      </c>
      <c r="AS283" s="41">
        <f t="shared" si="5133"/>
        <v>0</v>
      </c>
      <c r="AU283" s="12" cm="1">
        <f t="array" ref="AU283">IF($D283="","",INDEX('Data - CO2'!$B$5:$AP$53,MATCH(Kulturmodeller!$D283,'Data - CO2'!$A$5:$A$53,0),AU$20)*E283)</f>
        <v>0</v>
      </c>
      <c r="AV283" s="3" cm="1">
        <f t="array" ref="AV283">IF($D283="","",INDEX('Data - CO2'!$B$5:$AP$53,MATCH(Kulturmodeller!$D283,'Data - CO2'!$A$5:$A$53,0),AV$20)*F283)</f>
        <v>0</v>
      </c>
      <c r="AW283" s="3" cm="1">
        <f t="array" ref="AW283">IF($D283="","",INDEX('Data - CO2'!$B$5:$AP$53,MATCH(Kulturmodeller!$D283,'Data - CO2'!$A$5:$A$53,0),AW$20)*G283)</f>
        <v>0</v>
      </c>
      <c r="AX283" s="3" cm="1">
        <f t="array" ref="AX283">IF($D283="","",INDEX('Data - CO2'!$B$5:$AP$53,MATCH(Kulturmodeller!$D283,'Data - CO2'!$A$5:$A$53,0),AX$20)*H283)</f>
        <v>0</v>
      </c>
      <c r="AY283" s="3" cm="1">
        <f t="array" ref="AY283">IF($D283="","",INDEX('Data - CO2'!$B$5:$AP$53,MATCH(Kulturmodeller!$D283,'Data - CO2'!$A$5:$A$53,0),AY$20)*I283)</f>
        <v>0</v>
      </c>
      <c r="AZ283" s="3" cm="1">
        <f t="array" ref="AZ283">IF($D283="","",INDEX('Data - CO2'!$B$5:$AP$53,MATCH(Kulturmodeller!$D283,'Data - CO2'!$A$5:$A$53,0),AZ$20)*J283*$B276)</f>
        <v>0</v>
      </c>
      <c r="BA283" s="3" cm="1">
        <f t="array" ref="BA283">IF($D283="","",INDEX('Data - CO2'!$B$5:$AP$53,MATCH(Kulturmodeller!$D283,'Data - CO2'!$A$5:$A$53,0),BA$20)*K283*$B276)</f>
        <v>0</v>
      </c>
      <c r="BB283" s="3" cm="1">
        <f t="array" ref="BB283">IF($D283="","",INDEX('Data - CO2'!$B$5:$AP$53,MATCH(Kulturmodeller!$D283,'Data - CO2'!$A$5:$A$53,0),BB$20)*L283*$B276)</f>
        <v>0</v>
      </c>
      <c r="BC283" s="3" cm="1">
        <f t="array" ref="BC283">IF($D283="","",INDEX('Data - CO2'!$B$5:$AP$53,MATCH(Kulturmodeller!$D283,'Data - CO2'!$A$5:$A$53,0),BC$20)*M283*$B276)</f>
        <v>0</v>
      </c>
      <c r="BD283" s="3" cm="1">
        <f t="array" ref="BD283">IF($D283="","",INDEX('Data - CO2'!$B$5:$AP$53,MATCH(Kulturmodeller!$D283,'Data - CO2'!$A$5:$A$53,0),BD$20)*N283*$B276)</f>
        <v>0</v>
      </c>
      <c r="BE283" s="3" cm="1">
        <f t="array" ref="BE283">IF($D283="","",INDEX('Data - CO2'!$B$5:$AP$53,MATCH(Kulturmodeller!$D283,'Data - CO2'!$A$5:$A$53,0),BE$20)*O283*$B276)</f>
        <v>0</v>
      </c>
      <c r="BF283" s="3" cm="1">
        <f t="array" ref="BF283">IF($D283="","",INDEX('Data - CO2'!$B$5:$AP$53,MATCH(Kulturmodeller!$D283,'Data - CO2'!$A$5:$A$53,0),BF$20)*P283*$B276)</f>
        <v>0</v>
      </c>
      <c r="BG283" s="3" cm="1">
        <f t="array" ref="BG283">IF($D283="","",INDEX('Data - CO2'!$B$5:$AP$53,MATCH(Kulturmodeller!$D283,'Data - CO2'!$A$5:$A$53,0),BG$20)*Q283*$B276)</f>
        <v>0</v>
      </c>
      <c r="BH283" s="3" cm="1">
        <f t="array" ref="BH283">IF($D283="","",INDEX('Data - CO2'!$B$5:$AP$53,MATCH(Kulturmodeller!$D283,'Data - CO2'!$A$5:$A$53,0),BH$20)*R283*$B276)</f>
        <v>0</v>
      </c>
      <c r="BI283" s="3" cm="1">
        <f t="array" ref="BI283">IF($D283="","",INDEX('Data - CO2'!$B$5:$AP$53,MATCH(Kulturmodeller!$D283,'Data - CO2'!$A$5:$A$53,0),BI$20)*S283*$B276)</f>
        <v>0</v>
      </c>
      <c r="BJ283" s="3" cm="1">
        <f t="array" ref="BJ283">IF($D283="","",INDEX('Data - CO2'!$B$5:$AP$53,MATCH(Kulturmodeller!$D283,'Data - CO2'!$A$5:$A$53,0),BJ$20)*T283*$B276)</f>
        <v>0</v>
      </c>
      <c r="BK283" s="3" cm="1">
        <f t="array" ref="BK283">IF($D283="","",INDEX('Data - CO2'!$B$5:$AP$53,MATCH(Kulturmodeller!$D283,'Data - CO2'!$A$5:$A$53,0),BK$20)*U283*$B276)</f>
        <v>0</v>
      </c>
      <c r="BL283" s="3" cm="1">
        <f t="array" ref="BL283">IF($D283="","",INDEX('Data - CO2'!$B$5:$AP$53,MATCH(Kulturmodeller!$D283,'Data - CO2'!$A$5:$A$53,0),BL$20)*V283*$B276)</f>
        <v>0</v>
      </c>
      <c r="BM283" s="3" cm="1">
        <f t="array" ref="BM283">IF($D283="","",INDEX('Data - CO2'!$B$5:$AP$53,MATCH(Kulturmodeller!$D283,'Data - CO2'!$A$5:$A$53,0),BM$20)*W283*$B276)</f>
        <v>0</v>
      </c>
      <c r="BN283" s="3" cm="1">
        <f t="array" ref="BN283">IF($D283="","",INDEX('Data - CO2'!$B$5:$AP$53,MATCH(Kulturmodeller!$D283,'Data - CO2'!$A$5:$A$53,0),BN$20)*X283*$B276)</f>
        <v>0</v>
      </c>
      <c r="BO283" s="3" cm="1">
        <f t="array" ref="BO283">IF($D283="","",INDEX('Data - CO2'!$B$5:$AP$53,MATCH(Kulturmodeller!$D283,'Data - CO2'!$A$5:$A$53,0),BO$20)*Y283*$B276)</f>
        <v>0</v>
      </c>
      <c r="BP283" s="3" cm="1">
        <f t="array" ref="BP283">IF($D283="","",INDEX('Data - CO2'!$B$5:$AP$53,MATCH(Kulturmodeller!$D283,'Data - CO2'!$A$5:$A$53,0),BP$20)*Z283*$B276)</f>
        <v>0</v>
      </c>
      <c r="BQ283" s="3" cm="1">
        <f t="array" ref="BQ283">IF($D283="","",INDEX('Data - CO2'!$B$5:$AP$53,MATCH(Kulturmodeller!$D283,'Data - CO2'!$A$5:$A$53,0),BQ$20)*AA283*$B276)</f>
        <v>0</v>
      </c>
      <c r="BR283" s="3" cm="1">
        <f t="array" ref="BR283">IF($D283="","",INDEX('Data - CO2'!$B$5:$AP$53,MATCH(Kulturmodeller!$D283,'Data - CO2'!$A$5:$A$53,0),BR$20)*AB283*$B276)</f>
        <v>0</v>
      </c>
      <c r="BS283" s="3" cm="1">
        <f t="array" ref="BS283">IF($D283="","",INDEX('Data - CO2'!$B$5:$AP$53,MATCH(Kulturmodeller!$D283,'Data - CO2'!$A$5:$A$53,0),BS$20)*AC283*$B276)</f>
        <v>0</v>
      </c>
      <c r="BT283" s="3" cm="1">
        <f t="array" ref="BT283">IF($D283="","",INDEX('Data - CO2'!$B$5:$AP$53,MATCH(Kulturmodeller!$D283,'Data - CO2'!$A$5:$A$53,0),BT$20)*AD283*$B276)</f>
        <v>0</v>
      </c>
      <c r="BU283" s="3" cm="1">
        <f t="array" ref="BU283">IF($D283="","",INDEX('Data - CO2'!$B$5:$AP$53,MATCH(Kulturmodeller!$D283,'Data - CO2'!$A$5:$A$53,0),BU$20)*AE283*$B276)</f>
        <v>0</v>
      </c>
      <c r="BV283" s="3" cm="1">
        <f t="array" ref="BV283">IF($D283="","",INDEX('Data - CO2'!$B$5:$AP$53,MATCH(Kulturmodeller!$D283,'Data - CO2'!$A$5:$A$53,0),BV$20)*AF283*$B276)</f>
        <v>0</v>
      </c>
      <c r="BW283" s="3" cm="1">
        <f t="array" ref="BW283">IF($D283="","",INDEX('Data - CO2'!$B$5:$AP$53,MATCH(Kulturmodeller!$D283,'Data - CO2'!$A$5:$A$53,0),BW$20)*AG283*$B276)</f>
        <v>0</v>
      </c>
      <c r="BX283" s="3" cm="1">
        <f t="array" ref="BX283">IF($D283="","",INDEX('Data - CO2'!$B$5:$AP$53,MATCH(Kulturmodeller!$D283,'Data - CO2'!$A$5:$A$53,0),BX$20)*AH283*$B276)</f>
        <v>0</v>
      </c>
      <c r="BY283" s="3" cm="1">
        <f t="array" ref="BY283">IF($D283="","",INDEX('Data - CO2'!$B$5:$AP$53,MATCH(Kulturmodeller!$D283,'Data - CO2'!$A$5:$A$53,0),BY$20)*AI283*$B276)</f>
        <v>0</v>
      </c>
      <c r="BZ283" s="3" cm="1">
        <f t="array" ref="BZ283">IF($D283="","",INDEX('Data - CO2'!$B$5:$AP$53,MATCH(Kulturmodeller!$D283,'Data - CO2'!$A$5:$A$53,0),BZ$20)*AJ283*$B276)</f>
        <v>0</v>
      </c>
      <c r="CA283" s="3" cm="1">
        <f t="array" ref="CA283">IF($D283="","",INDEX('Data - CO2'!$B$5:$AP$53,MATCH(Kulturmodeller!$D283,'Data - CO2'!$A$5:$A$53,0),CA$20)*AK283*$B276)</f>
        <v>0</v>
      </c>
      <c r="CB283" s="3" cm="1">
        <f t="array" ref="CB283">IF($D283="","",INDEX('Data - CO2'!$B$5:$AP$53,MATCH(Kulturmodeller!$D283,'Data - CO2'!$A$5:$A$53,0),CB$20)*AL283*$B276)</f>
        <v>0</v>
      </c>
      <c r="CC283" s="3" cm="1">
        <f t="array" ref="CC283">IF($D283="","",INDEX('Data - CO2'!$B$5:$AP$53,MATCH(Kulturmodeller!$D283,'Data - CO2'!$A$5:$A$53,0),CC$20)*AM283*$B276)</f>
        <v>0</v>
      </c>
      <c r="CD283" s="3" cm="1">
        <f t="array" ref="CD283">IF($D283="","",INDEX('Data - CO2'!$B$5:$AP$53,MATCH(Kulturmodeller!$D283,'Data - CO2'!$A$5:$A$53,0),CD$20)*AN283*$B276)</f>
        <v>0</v>
      </c>
      <c r="CE283" s="3" cm="1">
        <f t="array" ref="CE283">IF($D283="","",INDEX('Data - CO2'!$B$5:$AP$53,MATCH(Kulturmodeller!$D283,'Data - CO2'!$A$5:$A$53,0),CE$20)*AO283*$B276)</f>
        <v>0</v>
      </c>
      <c r="CF283" s="3" cm="1">
        <f t="array" ref="CF283">IF($D283="","",INDEX('Data - CO2'!$B$5:$AP$53,MATCH(Kulturmodeller!$D283,'Data - CO2'!$A$5:$A$53,0),CF$20)*AP283*$B276)</f>
        <v>0</v>
      </c>
      <c r="CG283" s="3" cm="1">
        <f t="array" ref="CG283">IF($D283="","",INDEX('Data - CO2'!$B$5:$AP$53,MATCH(Kulturmodeller!$D283,'Data - CO2'!$A$5:$A$53,0),CG$20)*AQ283*$B276)</f>
        <v>0</v>
      </c>
      <c r="CH283" s="3" cm="1">
        <f t="array" ref="CH283">IF($D283="","",INDEX('Data - CO2'!$B$5:$AP$53,MATCH(Kulturmodeller!$D283,'Data - CO2'!$A$5:$A$53,0),CH$20)*AR283*$B276)</f>
        <v>0</v>
      </c>
      <c r="CI283" s="13" cm="1">
        <f t="array" ref="CI283">IF($D283="","",INDEX('Data - CO2'!$B$5:$AP$53,MATCH(Kulturmodeller!$D283,'Data - CO2'!$A$5:$A$53,0),CI$20)*AS283*$B276)</f>
        <v>0</v>
      </c>
    </row>
    <row r="284" spans="1:87" x14ac:dyDescent="0.3">
      <c r="A284" s="33"/>
      <c r="B284" s="33"/>
      <c r="C284" s="33"/>
      <c r="D284" s="10"/>
      <c r="E284" s="479">
        <f>SUM(E277:E283)</f>
        <v>1</v>
      </c>
      <c r="F284" s="108">
        <f>SUM(F277:F283)</f>
        <v>1</v>
      </c>
      <c r="G284" s="109">
        <f>SUM(G277:G283)</f>
        <v>1</v>
      </c>
      <c r="H284" s="109">
        <f t="shared" ref="H284:AS284" si="5134">SUM(H277:H283)</f>
        <v>1</v>
      </c>
      <c r="I284" s="109">
        <f t="shared" si="5134"/>
        <v>1</v>
      </c>
      <c r="J284" s="109">
        <f t="shared" si="5134"/>
        <v>1</v>
      </c>
      <c r="K284" s="109">
        <f t="shared" si="5134"/>
        <v>1</v>
      </c>
      <c r="L284" s="109">
        <f t="shared" si="5134"/>
        <v>1</v>
      </c>
      <c r="M284" s="109">
        <f t="shared" si="5134"/>
        <v>1</v>
      </c>
      <c r="N284" s="109">
        <f t="shared" si="5134"/>
        <v>1</v>
      </c>
      <c r="O284" s="109">
        <f t="shared" si="5134"/>
        <v>1</v>
      </c>
      <c r="P284" s="109">
        <f t="shared" si="5134"/>
        <v>1</v>
      </c>
      <c r="Q284" s="109">
        <f t="shared" si="5134"/>
        <v>1</v>
      </c>
      <c r="R284" s="109">
        <f t="shared" si="5134"/>
        <v>1</v>
      </c>
      <c r="S284" s="109">
        <f t="shared" si="5134"/>
        <v>1</v>
      </c>
      <c r="T284" s="109">
        <f t="shared" si="5134"/>
        <v>1</v>
      </c>
      <c r="U284" s="109">
        <f t="shared" si="5134"/>
        <v>1</v>
      </c>
      <c r="V284" s="109">
        <f t="shared" si="5134"/>
        <v>1</v>
      </c>
      <c r="W284" s="109">
        <f t="shared" si="5134"/>
        <v>1</v>
      </c>
      <c r="X284" s="109">
        <f t="shared" si="5134"/>
        <v>1</v>
      </c>
      <c r="Y284" s="109">
        <f t="shared" si="5134"/>
        <v>1</v>
      </c>
      <c r="Z284" s="109">
        <f t="shared" si="5134"/>
        <v>1</v>
      </c>
      <c r="AA284" s="109">
        <f t="shared" si="5134"/>
        <v>1</v>
      </c>
      <c r="AB284" s="109">
        <f t="shared" si="5134"/>
        <v>1</v>
      </c>
      <c r="AC284" s="109">
        <f t="shared" si="5134"/>
        <v>1</v>
      </c>
      <c r="AD284" s="109">
        <f t="shared" si="5134"/>
        <v>1</v>
      </c>
      <c r="AE284" s="109">
        <f t="shared" si="5134"/>
        <v>1</v>
      </c>
      <c r="AF284" s="109">
        <f t="shared" si="5134"/>
        <v>1</v>
      </c>
      <c r="AG284" s="109">
        <f t="shared" si="5134"/>
        <v>1</v>
      </c>
      <c r="AH284" s="109">
        <f t="shared" si="5134"/>
        <v>1</v>
      </c>
      <c r="AI284" s="109">
        <f t="shared" si="5134"/>
        <v>1</v>
      </c>
      <c r="AJ284" s="109">
        <f t="shared" si="5134"/>
        <v>1</v>
      </c>
      <c r="AK284" s="109">
        <f t="shared" si="5134"/>
        <v>1</v>
      </c>
      <c r="AL284" s="109">
        <f t="shared" si="5134"/>
        <v>1</v>
      </c>
      <c r="AM284" s="109">
        <f t="shared" si="5134"/>
        <v>1</v>
      </c>
      <c r="AN284" s="109">
        <f t="shared" si="5134"/>
        <v>1</v>
      </c>
      <c r="AO284" s="109">
        <f t="shared" si="5134"/>
        <v>1</v>
      </c>
      <c r="AP284" s="109">
        <f t="shared" si="5134"/>
        <v>1</v>
      </c>
      <c r="AQ284" s="109">
        <f t="shared" si="5134"/>
        <v>1</v>
      </c>
      <c r="AR284" s="109">
        <f t="shared" si="5134"/>
        <v>1</v>
      </c>
      <c r="AS284" s="110">
        <f t="shared" si="5134"/>
        <v>1</v>
      </c>
      <c r="AU284" s="111">
        <f>SUM(AU277:AU283)</f>
        <v>0</v>
      </c>
      <c r="AV284" s="112">
        <f t="shared" ref="AV284:CI284" si="5135">SUM(AV277:AV283)</f>
        <v>3.913453200036245</v>
      </c>
      <c r="AW284" s="112">
        <f t="shared" si="5135"/>
        <v>26.089688000241637</v>
      </c>
      <c r="AX284" s="112">
        <f t="shared" si="5135"/>
        <v>65.224220000604078</v>
      </c>
      <c r="AY284" s="112">
        <f t="shared" si="5135"/>
        <v>130.44844000120816</v>
      </c>
      <c r="AZ284" s="112">
        <f t="shared" si="5135"/>
        <v>138.04720285589133</v>
      </c>
      <c r="BA284" s="112">
        <f t="shared" si="5135"/>
        <v>142.36128724470311</v>
      </c>
      <c r="BB284" s="112">
        <f t="shared" si="5135"/>
        <v>147.389527700315</v>
      </c>
      <c r="BC284" s="112">
        <f t="shared" si="5135"/>
        <v>149.38144856167071</v>
      </c>
      <c r="BD284" s="112">
        <f t="shared" si="5135"/>
        <v>153.84993119320166</v>
      </c>
      <c r="BE284" s="112">
        <f t="shared" si="5135"/>
        <v>156.73140532521077</v>
      </c>
      <c r="BF284" s="112">
        <f t="shared" si="5135"/>
        <v>158.17023687039838</v>
      </c>
      <c r="BG284" s="112">
        <f t="shared" si="5135"/>
        <v>158.34516752624165</v>
      </c>
      <c r="BH284" s="112">
        <f t="shared" si="5135"/>
        <v>170.87708096523448</v>
      </c>
      <c r="BI284" s="112">
        <f t="shared" si="5135"/>
        <v>194.90392648417014</v>
      </c>
      <c r="BJ284" s="112">
        <f t="shared" si="5135"/>
        <v>3.913453200036245</v>
      </c>
      <c r="BK284" s="112">
        <f t="shared" si="5135"/>
        <v>26.089688000241637</v>
      </c>
      <c r="BL284" s="112">
        <f t="shared" si="5135"/>
        <v>65.224220000604078</v>
      </c>
      <c r="BM284" s="112">
        <f t="shared" si="5135"/>
        <v>130.44844000120816</v>
      </c>
      <c r="BN284" s="112">
        <f t="shared" si="5135"/>
        <v>138.04720285589133</v>
      </c>
      <c r="BO284" s="112">
        <f t="shared" si="5135"/>
        <v>142.36128724470311</v>
      </c>
      <c r="BP284" s="112">
        <f t="shared" si="5135"/>
        <v>147.389527700315</v>
      </c>
      <c r="BQ284" s="112">
        <f t="shared" si="5135"/>
        <v>149.38144856167071</v>
      </c>
      <c r="BR284" s="112">
        <f t="shared" si="5135"/>
        <v>153.84993119320166</v>
      </c>
      <c r="BS284" s="112">
        <f t="shared" si="5135"/>
        <v>156.73140532521077</v>
      </c>
      <c r="BT284" s="112">
        <f t="shared" si="5135"/>
        <v>158.17023687039838</v>
      </c>
      <c r="BU284" s="112">
        <f t="shared" si="5135"/>
        <v>158.34516752624165</v>
      </c>
      <c r="BV284" s="112">
        <f t="shared" si="5135"/>
        <v>170.87708096523448</v>
      </c>
      <c r="BW284" s="112">
        <f t="shared" si="5135"/>
        <v>194.90392648417014</v>
      </c>
      <c r="BX284" s="112">
        <f t="shared" si="5135"/>
        <v>3.913453200036245</v>
      </c>
      <c r="BY284" s="112">
        <f t="shared" si="5135"/>
        <v>26.089688000241637</v>
      </c>
      <c r="BZ284" s="112">
        <f t="shared" si="5135"/>
        <v>65.224220000604078</v>
      </c>
      <c r="CA284" s="112">
        <f t="shared" si="5135"/>
        <v>130.44844000120816</v>
      </c>
      <c r="CB284" s="112">
        <f t="shared" si="5135"/>
        <v>138.04720285589133</v>
      </c>
      <c r="CC284" s="112">
        <f t="shared" si="5135"/>
        <v>142.36128724470311</v>
      </c>
      <c r="CD284" s="112">
        <f t="shared" si="5135"/>
        <v>147.389527700315</v>
      </c>
      <c r="CE284" s="112">
        <f t="shared" si="5135"/>
        <v>149.38144856167071</v>
      </c>
      <c r="CF284" s="112">
        <f t="shared" si="5135"/>
        <v>153.84993119320166</v>
      </c>
      <c r="CG284" s="112">
        <f t="shared" si="5135"/>
        <v>156.73140532521077</v>
      </c>
      <c r="CH284" s="112">
        <f t="shared" si="5135"/>
        <v>158.17023687039838</v>
      </c>
      <c r="CI284" s="113">
        <f t="shared" si="5135"/>
        <v>158.34516752624165</v>
      </c>
    </row>
    <row r="285" spans="1:87" x14ac:dyDescent="0.3">
      <c r="A285" s="7" t="s">
        <v>86</v>
      </c>
      <c r="B285" s="7"/>
      <c r="C285" s="131"/>
      <c r="D285" s="131"/>
      <c r="E285" s="126"/>
      <c r="F285" s="39">
        <f>E285</f>
        <v>0</v>
      </c>
      <c r="G285" s="40">
        <f t="shared" ref="G285:G286" si="5136">F285</f>
        <v>0</v>
      </c>
      <c r="H285" s="40">
        <f t="shared" ref="H285:H286" si="5137">G285</f>
        <v>0</v>
      </c>
      <c r="I285" s="40">
        <f t="shared" ref="I285:I286" si="5138">H285</f>
        <v>0</v>
      </c>
      <c r="J285" s="40">
        <f t="shared" ref="J285:J286" si="5139">I285</f>
        <v>0</v>
      </c>
      <c r="K285" s="40">
        <f t="shared" ref="K285:K286" si="5140">J285</f>
        <v>0</v>
      </c>
      <c r="L285" s="40">
        <f t="shared" ref="L285:L286" si="5141">K285</f>
        <v>0</v>
      </c>
      <c r="M285" s="40">
        <f t="shared" ref="M285:M286" si="5142">L285</f>
        <v>0</v>
      </c>
      <c r="N285" s="40">
        <f t="shared" ref="N285:N286" si="5143">M285</f>
        <v>0</v>
      </c>
      <c r="O285" s="40">
        <f t="shared" ref="O285:O286" si="5144">N285</f>
        <v>0</v>
      </c>
      <c r="P285" s="40">
        <f t="shared" ref="P285:P286" si="5145">O285</f>
        <v>0</v>
      </c>
      <c r="Q285" s="40">
        <f t="shared" ref="Q285:Q286" si="5146">P285</f>
        <v>0</v>
      </c>
      <c r="R285" s="40">
        <f t="shared" ref="R285:R286" si="5147">Q285</f>
        <v>0</v>
      </c>
      <c r="S285" s="40">
        <f t="shared" ref="S285:S286" si="5148">R285</f>
        <v>0</v>
      </c>
      <c r="T285" s="40">
        <f t="shared" ref="T285:T286" si="5149">S285</f>
        <v>0</v>
      </c>
      <c r="U285" s="40">
        <f t="shared" ref="U285:U286" si="5150">T285</f>
        <v>0</v>
      </c>
      <c r="V285" s="40">
        <f t="shared" ref="V285:V286" si="5151">U285</f>
        <v>0</v>
      </c>
      <c r="W285" s="40">
        <f t="shared" ref="W285:W286" si="5152">V285</f>
        <v>0</v>
      </c>
      <c r="X285" s="40">
        <f t="shared" ref="X285:X286" si="5153">W285</f>
        <v>0</v>
      </c>
      <c r="Y285" s="40">
        <f t="shared" ref="Y285:Y286" si="5154">X285</f>
        <v>0</v>
      </c>
      <c r="Z285" s="40">
        <f t="shared" ref="Z285:Z286" si="5155">Y285</f>
        <v>0</v>
      </c>
      <c r="AA285" s="40">
        <f t="shared" ref="AA285:AA286" si="5156">Z285</f>
        <v>0</v>
      </c>
      <c r="AB285" s="40">
        <f t="shared" ref="AB285:AB286" si="5157">AA285</f>
        <v>0</v>
      </c>
      <c r="AC285" s="40">
        <f t="shared" ref="AC285:AC286" si="5158">AB285</f>
        <v>0</v>
      </c>
      <c r="AD285" s="40">
        <f t="shared" ref="AD285:AD286" si="5159">AC285</f>
        <v>0</v>
      </c>
      <c r="AE285" s="40">
        <f t="shared" ref="AE285:AE286" si="5160">AD285</f>
        <v>0</v>
      </c>
      <c r="AF285" s="40">
        <f t="shared" ref="AF285:AF286" si="5161">AE285</f>
        <v>0</v>
      </c>
      <c r="AG285" s="40">
        <f t="shared" ref="AG285:AG286" si="5162">AF285</f>
        <v>0</v>
      </c>
      <c r="AH285" s="40">
        <f t="shared" ref="AH285:AH286" si="5163">AG285</f>
        <v>0</v>
      </c>
      <c r="AI285" s="40">
        <f t="shared" ref="AI285:AI286" si="5164">AH285</f>
        <v>0</v>
      </c>
      <c r="AJ285" s="40">
        <f t="shared" ref="AJ285:AJ286" si="5165">AI285</f>
        <v>0</v>
      </c>
      <c r="AK285" s="40">
        <f t="shared" ref="AK285:AK286" si="5166">AJ285</f>
        <v>0</v>
      </c>
      <c r="AL285" s="40">
        <f t="shared" ref="AL285:AL286" si="5167">AK285</f>
        <v>0</v>
      </c>
      <c r="AM285" s="40">
        <f t="shared" ref="AM285:AM286" si="5168">AL285</f>
        <v>0</v>
      </c>
      <c r="AN285" s="40">
        <f t="shared" ref="AN285:AN286" si="5169">AM285</f>
        <v>0</v>
      </c>
      <c r="AO285" s="40">
        <f t="shared" ref="AO285:AO286" si="5170">AN285</f>
        <v>0</v>
      </c>
      <c r="AP285" s="40">
        <f t="shared" ref="AP285:AP286" si="5171">AO285</f>
        <v>0</v>
      </c>
      <c r="AQ285" s="40">
        <f t="shared" ref="AQ285:AQ286" si="5172">AP285</f>
        <v>0</v>
      </c>
      <c r="AR285" s="40">
        <f t="shared" ref="AR285:AR286" si="5173">AQ285</f>
        <v>0</v>
      </c>
      <c r="AS285" s="41">
        <f t="shared" ref="AS285:AS286" si="5174">AR285</f>
        <v>0</v>
      </c>
      <c r="AU285" s="10" t="str" cm="1">
        <f t="array" ref="AU285">IF($D285="","",INDEX('Data - CO2'!$B$5:$AP$53,MATCH(Kulturmodeller!$D285,'Data - CO2'!$A$5:$A$53,0),AU$20)*E285)</f>
        <v/>
      </c>
      <c r="AV285" t="str" cm="1">
        <f t="array" ref="AV285">IF($D285="","",INDEX('Data - CO2'!$B$5:$AP$53,MATCH(Kulturmodeller!$D285,'Data - CO2'!$A$5:$A$53,0),AV$20)*F285)</f>
        <v/>
      </c>
      <c r="AW285" t="str" cm="1">
        <f t="array" ref="AW285">IF($D285="","",INDEX('Data - CO2'!$B$5:$AP$53,MATCH(Kulturmodeller!$D285,'Data - CO2'!$A$5:$A$53,0),AW$20)*G285)</f>
        <v/>
      </c>
      <c r="AX285" t="str" cm="1">
        <f t="array" ref="AX285">IF($D285="","",INDEX('Data - CO2'!$B$5:$AP$53,MATCH(Kulturmodeller!$D285,'Data - CO2'!$A$5:$A$53,0),AX$20)*H285)</f>
        <v/>
      </c>
      <c r="AY285" t="str" cm="1">
        <f t="array" ref="AY285">IF($D285="","",INDEX('Data - CO2'!$B$5:$AP$53,MATCH(Kulturmodeller!$D285,'Data - CO2'!$A$5:$A$53,0),AY$20)*I285)</f>
        <v/>
      </c>
      <c r="AZ285" t="str" cm="1">
        <f t="array" ref="AZ285">IF($D285="","",INDEX('Data - CO2'!$B$5:$AP$53,MATCH(Kulturmodeller!$D285,'Data - CO2'!$A$5:$A$53,0),AZ$20)*J285)</f>
        <v/>
      </c>
      <c r="BA285" t="str" cm="1">
        <f t="array" ref="BA285">IF($D285="","",INDEX('Data - CO2'!$B$5:$AP$53,MATCH(Kulturmodeller!$D285,'Data - CO2'!$A$5:$A$53,0),BA$20)*K285)</f>
        <v/>
      </c>
      <c r="BB285" t="str" cm="1">
        <f t="array" ref="BB285">IF($D285="","",INDEX('Data - CO2'!$B$5:$AP$53,MATCH(Kulturmodeller!$D285,'Data - CO2'!$A$5:$A$53,0),BB$20)*L285)</f>
        <v/>
      </c>
      <c r="BC285" t="str" cm="1">
        <f t="array" ref="BC285">IF($D285="","",INDEX('Data - CO2'!$B$5:$AP$53,MATCH(Kulturmodeller!$D285,'Data - CO2'!$A$5:$A$53,0),BC$20)*M285)</f>
        <v/>
      </c>
      <c r="BD285" t="str" cm="1">
        <f t="array" ref="BD285">IF($D285="","",INDEX('Data - CO2'!$B$5:$AP$53,MATCH(Kulturmodeller!$D285,'Data - CO2'!$A$5:$A$53,0),BD$20)*N285)</f>
        <v/>
      </c>
      <c r="BE285" t="str" cm="1">
        <f t="array" ref="BE285">IF($D285="","",INDEX('Data - CO2'!$B$5:$AP$53,MATCH(Kulturmodeller!$D285,'Data - CO2'!$A$5:$A$53,0),BE$20)*O285)</f>
        <v/>
      </c>
      <c r="BF285" t="str" cm="1">
        <f t="array" ref="BF285">IF($D285="","",INDEX('Data - CO2'!$B$5:$AP$53,MATCH(Kulturmodeller!$D285,'Data - CO2'!$A$5:$A$53,0),BF$20)*P285)</f>
        <v/>
      </c>
      <c r="BG285" t="str" cm="1">
        <f t="array" ref="BG285">IF($D285="","",INDEX('Data - CO2'!$B$5:$AP$53,MATCH(Kulturmodeller!$D285,'Data - CO2'!$A$5:$A$53,0),BG$20)*Q285)</f>
        <v/>
      </c>
      <c r="BH285" t="str" cm="1">
        <f t="array" ref="BH285">IF($D285="","",INDEX('Data - CO2'!$B$5:$AP$53,MATCH(Kulturmodeller!$D285,'Data - CO2'!$A$5:$A$53,0),BH$20)*R285)</f>
        <v/>
      </c>
      <c r="BI285" t="str" cm="1">
        <f t="array" ref="BI285">IF($D285="","",INDEX('Data - CO2'!$B$5:$AP$53,MATCH(Kulturmodeller!$D285,'Data - CO2'!$A$5:$A$53,0),BI$20)*S285)</f>
        <v/>
      </c>
      <c r="BJ285" t="str" cm="1">
        <f t="array" ref="BJ285">IF($D285="","",INDEX('Data - CO2'!$B$5:$AP$53,MATCH(Kulturmodeller!$D285,'Data - CO2'!$A$5:$A$53,0),BJ$20)*T285)</f>
        <v/>
      </c>
      <c r="BK285" t="str" cm="1">
        <f t="array" ref="BK285">IF($D285="","",INDEX('Data - CO2'!$B$5:$AP$53,MATCH(Kulturmodeller!$D285,'Data - CO2'!$A$5:$A$53,0),BK$20)*U285)</f>
        <v/>
      </c>
      <c r="BL285" t="str" cm="1">
        <f t="array" ref="BL285">IF($D285="","",INDEX('Data - CO2'!$B$5:$AP$53,MATCH(Kulturmodeller!$D285,'Data - CO2'!$A$5:$A$53,0),BL$20)*V285)</f>
        <v/>
      </c>
      <c r="BM285" t="str" cm="1">
        <f t="array" ref="BM285">IF($D285="","",INDEX('Data - CO2'!$B$5:$AP$53,MATCH(Kulturmodeller!$D285,'Data - CO2'!$A$5:$A$53,0),BM$20)*W285)</f>
        <v/>
      </c>
      <c r="BN285" t="str" cm="1">
        <f t="array" ref="BN285">IF($D285="","",INDEX('Data - CO2'!$B$5:$AP$53,MATCH(Kulturmodeller!$D285,'Data - CO2'!$A$5:$A$53,0),BN$20)*X285)</f>
        <v/>
      </c>
      <c r="BO285" t="str" cm="1">
        <f t="array" ref="BO285">IF($D285="","",INDEX('Data - CO2'!$B$5:$AP$53,MATCH(Kulturmodeller!$D285,'Data - CO2'!$A$5:$A$53,0),BO$20)*Y285)</f>
        <v/>
      </c>
      <c r="BP285" t="str" cm="1">
        <f t="array" ref="BP285">IF($D285="","",INDEX('Data - CO2'!$B$5:$AP$53,MATCH(Kulturmodeller!$D285,'Data - CO2'!$A$5:$A$53,0),BP$20)*Z285)</f>
        <v/>
      </c>
      <c r="BQ285" t="str" cm="1">
        <f t="array" ref="BQ285">IF($D285="","",INDEX('Data - CO2'!$B$5:$AP$53,MATCH(Kulturmodeller!$D285,'Data - CO2'!$A$5:$A$53,0),BQ$20)*AA285)</f>
        <v/>
      </c>
      <c r="BR285" t="str" cm="1">
        <f t="array" ref="BR285">IF($D285="","",INDEX('Data - CO2'!$B$5:$AP$53,MATCH(Kulturmodeller!$D285,'Data - CO2'!$A$5:$A$53,0),BR$20)*AB285)</f>
        <v/>
      </c>
      <c r="BS285" t="str" cm="1">
        <f t="array" ref="BS285">IF($D285="","",INDEX('Data - CO2'!$B$5:$AP$53,MATCH(Kulturmodeller!$D285,'Data - CO2'!$A$5:$A$53,0),BS$20)*AC285)</f>
        <v/>
      </c>
      <c r="BT285" t="str" cm="1">
        <f t="array" ref="BT285">IF($D285="","",INDEX('Data - CO2'!$B$5:$AP$53,MATCH(Kulturmodeller!$D285,'Data - CO2'!$A$5:$A$53,0),BT$20)*AD285)</f>
        <v/>
      </c>
      <c r="BU285" t="str" cm="1">
        <f t="array" ref="BU285">IF($D285="","",INDEX('Data - CO2'!$B$5:$AP$53,MATCH(Kulturmodeller!$D285,'Data - CO2'!$A$5:$A$53,0),BU$20)*AE285)</f>
        <v/>
      </c>
      <c r="BV285" t="str" cm="1">
        <f t="array" ref="BV285">IF($D285="","",INDEX('Data - CO2'!$B$5:$AP$53,MATCH(Kulturmodeller!$D285,'Data - CO2'!$A$5:$A$53,0),BV$20)*AF285)</f>
        <v/>
      </c>
      <c r="BW285" t="str" cm="1">
        <f t="array" ref="BW285">IF($D285="","",INDEX('Data - CO2'!$B$5:$AP$53,MATCH(Kulturmodeller!$D285,'Data - CO2'!$A$5:$A$53,0),BW$20)*AG285)</f>
        <v/>
      </c>
      <c r="BX285" t="str" cm="1">
        <f t="array" ref="BX285">IF($D285="","",INDEX('Data - CO2'!$B$5:$AP$53,MATCH(Kulturmodeller!$D285,'Data - CO2'!$A$5:$A$53,0),BX$20)*AH285)</f>
        <v/>
      </c>
      <c r="BY285" t="str" cm="1">
        <f t="array" ref="BY285">IF($D285="","",INDEX('Data - CO2'!$B$5:$AP$53,MATCH(Kulturmodeller!$D285,'Data - CO2'!$A$5:$A$53,0),BY$20)*AI285)</f>
        <v/>
      </c>
      <c r="BZ285" t="str" cm="1">
        <f t="array" ref="BZ285">IF($D285="","",INDEX('Data - CO2'!$B$5:$AP$53,MATCH(Kulturmodeller!$D285,'Data - CO2'!$A$5:$A$53,0),BZ$20)*AJ285)</f>
        <v/>
      </c>
      <c r="CA285" t="str" cm="1">
        <f t="array" ref="CA285">IF($D285="","",INDEX('Data - CO2'!$B$5:$AP$53,MATCH(Kulturmodeller!$D285,'Data - CO2'!$A$5:$A$53,0),CA$20)*AK285)</f>
        <v/>
      </c>
      <c r="CB285" t="str" cm="1">
        <f t="array" ref="CB285">IF($D285="","",INDEX('Data - CO2'!$B$5:$AP$53,MATCH(Kulturmodeller!$D285,'Data - CO2'!$A$5:$A$53,0),CB$20)*AL285)</f>
        <v/>
      </c>
      <c r="CC285" t="str" cm="1">
        <f t="array" ref="CC285">IF($D285="","",INDEX('Data - CO2'!$B$5:$AP$53,MATCH(Kulturmodeller!$D285,'Data - CO2'!$A$5:$A$53,0),CC$20)*AM285)</f>
        <v/>
      </c>
      <c r="CD285" t="str" cm="1">
        <f t="array" ref="CD285">IF($D285="","",INDEX('Data - CO2'!$B$5:$AP$53,MATCH(Kulturmodeller!$D285,'Data - CO2'!$A$5:$A$53,0),CD$20)*AN285)</f>
        <v/>
      </c>
      <c r="CE285" t="str" cm="1">
        <f t="array" ref="CE285">IF($D285="","",INDEX('Data - CO2'!$B$5:$AP$53,MATCH(Kulturmodeller!$D285,'Data - CO2'!$A$5:$A$53,0),CE$20)*AO285)</f>
        <v/>
      </c>
      <c r="CF285" t="str" cm="1">
        <f t="array" ref="CF285">IF($D285="","",INDEX('Data - CO2'!$B$5:$AP$53,MATCH(Kulturmodeller!$D285,'Data - CO2'!$A$5:$A$53,0),CF$20)*AP285)</f>
        <v/>
      </c>
      <c r="CG285" t="str" cm="1">
        <f t="array" ref="CG285">IF($D285="","",INDEX('Data - CO2'!$B$5:$AP$53,MATCH(Kulturmodeller!$D285,'Data - CO2'!$A$5:$A$53,0),CG$20)*AQ285)</f>
        <v/>
      </c>
      <c r="CH285" t="str" cm="1">
        <f t="array" ref="CH285">IF($D285="","",INDEX('Data - CO2'!$B$5:$AP$53,MATCH(Kulturmodeller!$D285,'Data - CO2'!$A$5:$A$53,0),CH$20)*AR285)</f>
        <v/>
      </c>
      <c r="CI285" s="11" t="str" cm="1">
        <f t="array" ref="CI285">IF($D285="","",INDEX('Data - CO2'!$B$5:$AP$53,MATCH(Kulturmodeller!$D285,'Data - CO2'!$A$5:$A$53,0),CI$20)*AS285)</f>
        <v/>
      </c>
    </row>
    <row r="286" spans="1:87" x14ac:dyDescent="0.3">
      <c r="A286" s="12" t="s">
        <v>87</v>
      </c>
      <c r="B286" s="12"/>
      <c r="C286" s="129"/>
      <c r="D286" s="129"/>
      <c r="E286" s="127"/>
      <c r="F286" s="45">
        <f>E286</f>
        <v>0</v>
      </c>
      <c r="G286" s="46">
        <f t="shared" si="5136"/>
        <v>0</v>
      </c>
      <c r="H286" s="46">
        <f t="shared" si="5137"/>
        <v>0</v>
      </c>
      <c r="I286" s="46">
        <f t="shared" si="5138"/>
        <v>0</v>
      </c>
      <c r="J286" s="46">
        <f t="shared" si="5139"/>
        <v>0</v>
      </c>
      <c r="K286" s="46">
        <f t="shared" si="5140"/>
        <v>0</v>
      </c>
      <c r="L286" s="46">
        <f t="shared" si="5141"/>
        <v>0</v>
      </c>
      <c r="M286" s="46">
        <f t="shared" si="5142"/>
        <v>0</v>
      </c>
      <c r="N286" s="46">
        <f t="shared" si="5143"/>
        <v>0</v>
      </c>
      <c r="O286" s="46">
        <f t="shared" si="5144"/>
        <v>0</v>
      </c>
      <c r="P286" s="46">
        <f t="shared" si="5145"/>
        <v>0</v>
      </c>
      <c r="Q286" s="46">
        <f t="shared" si="5146"/>
        <v>0</v>
      </c>
      <c r="R286" s="46">
        <f t="shared" si="5147"/>
        <v>0</v>
      </c>
      <c r="S286" s="46">
        <f t="shared" si="5148"/>
        <v>0</v>
      </c>
      <c r="T286" s="46">
        <f t="shared" si="5149"/>
        <v>0</v>
      </c>
      <c r="U286" s="46">
        <f t="shared" si="5150"/>
        <v>0</v>
      </c>
      <c r="V286" s="46">
        <f t="shared" si="5151"/>
        <v>0</v>
      </c>
      <c r="W286" s="46">
        <f t="shared" si="5152"/>
        <v>0</v>
      </c>
      <c r="X286" s="46">
        <f t="shared" si="5153"/>
        <v>0</v>
      </c>
      <c r="Y286" s="46">
        <f t="shared" si="5154"/>
        <v>0</v>
      </c>
      <c r="Z286" s="46">
        <f t="shared" si="5155"/>
        <v>0</v>
      </c>
      <c r="AA286" s="46">
        <f t="shared" si="5156"/>
        <v>0</v>
      </c>
      <c r="AB286" s="46">
        <f t="shared" si="5157"/>
        <v>0</v>
      </c>
      <c r="AC286" s="46">
        <f t="shared" si="5158"/>
        <v>0</v>
      </c>
      <c r="AD286" s="46">
        <f t="shared" si="5159"/>
        <v>0</v>
      </c>
      <c r="AE286" s="46">
        <f t="shared" si="5160"/>
        <v>0</v>
      </c>
      <c r="AF286" s="46">
        <f t="shared" si="5161"/>
        <v>0</v>
      </c>
      <c r="AG286" s="46">
        <f t="shared" si="5162"/>
        <v>0</v>
      </c>
      <c r="AH286" s="46">
        <f t="shared" si="5163"/>
        <v>0</v>
      </c>
      <c r="AI286" s="46">
        <f t="shared" si="5164"/>
        <v>0</v>
      </c>
      <c r="AJ286" s="46">
        <f t="shared" si="5165"/>
        <v>0</v>
      </c>
      <c r="AK286" s="46">
        <f t="shared" si="5166"/>
        <v>0</v>
      </c>
      <c r="AL286" s="46">
        <f t="shared" si="5167"/>
        <v>0</v>
      </c>
      <c r="AM286" s="46">
        <f t="shared" si="5168"/>
        <v>0</v>
      </c>
      <c r="AN286" s="46">
        <f t="shared" si="5169"/>
        <v>0</v>
      </c>
      <c r="AO286" s="46">
        <f t="shared" si="5170"/>
        <v>0</v>
      </c>
      <c r="AP286" s="46">
        <f t="shared" si="5171"/>
        <v>0</v>
      </c>
      <c r="AQ286" s="46">
        <f t="shared" si="5172"/>
        <v>0</v>
      </c>
      <c r="AR286" s="46">
        <f t="shared" si="5173"/>
        <v>0</v>
      </c>
      <c r="AS286" s="47">
        <f t="shared" si="5174"/>
        <v>0</v>
      </c>
      <c r="AU286" s="10" t="str" cm="1">
        <f t="array" ref="AU286">IF($D286="","",INDEX('Data - CO2'!$B$5:$AP$53,MATCH(Kulturmodeller!$D286,'Data - CO2'!$A$5:$A$53,0),AU$20)*E286)</f>
        <v/>
      </c>
      <c r="AV286" t="str" cm="1">
        <f t="array" ref="AV286">IF($D286="","",INDEX('Data - CO2'!$B$5:$AP$53,MATCH(Kulturmodeller!$D286,'Data - CO2'!$A$5:$A$53,0),AV$20)*F286)</f>
        <v/>
      </c>
      <c r="AW286" t="str" cm="1">
        <f t="array" ref="AW286">IF($D286="","",INDEX('Data - CO2'!$B$5:$AP$53,MATCH(Kulturmodeller!$D286,'Data - CO2'!$A$5:$A$53,0),AW$20)*G286)</f>
        <v/>
      </c>
      <c r="AX286" t="str" cm="1">
        <f t="array" ref="AX286">IF($D286="","",INDEX('Data - CO2'!$B$5:$AP$53,MATCH(Kulturmodeller!$D286,'Data - CO2'!$A$5:$A$53,0),AX$20)*H286)</f>
        <v/>
      </c>
      <c r="AY286" t="str" cm="1">
        <f t="array" ref="AY286">IF($D286="","",INDEX('Data - CO2'!$B$5:$AP$53,MATCH(Kulturmodeller!$D286,'Data - CO2'!$A$5:$A$53,0),AY$20)*I286)</f>
        <v/>
      </c>
      <c r="AZ286" t="str" cm="1">
        <f t="array" ref="AZ286">IF($D286="","",INDEX('Data - CO2'!$B$5:$AP$53,MATCH(Kulturmodeller!$D286,'Data - CO2'!$A$5:$A$53,0),AZ$20)*J286)</f>
        <v/>
      </c>
      <c r="BA286" t="str" cm="1">
        <f t="array" ref="BA286">IF($D286="","",INDEX('Data - CO2'!$B$5:$AP$53,MATCH(Kulturmodeller!$D286,'Data - CO2'!$A$5:$A$53,0),BA$20)*K286)</f>
        <v/>
      </c>
      <c r="BB286" t="str" cm="1">
        <f t="array" ref="BB286">IF($D286="","",INDEX('Data - CO2'!$B$5:$AP$53,MATCH(Kulturmodeller!$D286,'Data - CO2'!$A$5:$A$53,0),BB$20)*L286)</f>
        <v/>
      </c>
      <c r="BC286" t="str" cm="1">
        <f t="array" ref="BC286">IF($D286="","",INDEX('Data - CO2'!$B$5:$AP$53,MATCH(Kulturmodeller!$D286,'Data - CO2'!$A$5:$A$53,0),BC$20)*M286)</f>
        <v/>
      </c>
      <c r="BD286" t="str" cm="1">
        <f t="array" ref="BD286">IF($D286="","",INDEX('Data - CO2'!$B$5:$AP$53,MATCH(Kulturmodeller!$D286,'Data - CO2'!$A$5:$A$53,0),BD$20)*N286)</f>
        <v/>
      </c>
      <c r="BE286" t="str" cm="1">
        <f t="array" ref="BE286">IF($D286="","",INDEX('Data - CO2'!$B$5:$AP$53,MATCH(Kulturmodeller!$D286,'Data - CO2'!$A$5:$A$53,0),BE$20)*O286)</f>
        <v/>
      </c>
      <c r="BF286" t="str" cm="1">
        <f t="array" ref="BF286">IF($D286="","",INDEX('Data - CO2'!$B$5:$AP$53,MATCH(Kulturmodeller!$D286,'Data - CO2'!$A$5:$A$53,0),BF$20)*P286)</f>
        <v/>
      </c>
      <c r="BG286" t="str" cm="1">
        <f t="array" ref="BG286">IF($D286="","",INDEX('Data - CO2'!$B$5:$AP$53,MATCH(Kulturmodeller!$D286,'Data - CO2'!$A$5:$A$53,0),BG$20)*Q286)</f>
        <v/>
      </c>
      <c r="BH286" t="str" cm="1">
        <f t="array" ref="BH286">IF($D286="","",INDEX('Data - CO2'!$B$5:$AP$53,MATCH(Kulturmodeller!$D286,'Data - CO2'!$A$5:$A$53,0),BH$20)*R286)</f>
        <v/>
      </c>
      <c r="BI286" t="str" cm="1">
        <f t="array" ref="BI286">IF($D286="","",INDEX('Data - CO2'!$B$5:$AP$53,MATCH(Kulturmodeller!$D286,'Data - CO2'!$A$5:$A$53,0),BI$20)*S286)</f>
        <v/>
      </c>
      <c r="BJ286" t="str" cm="1">
        <f t="array" ref="BJ286">IF($D286="","",INDEX('Data - CO2'!$B$5:$AP$53,MATCH(Kulturmodeller!$D286,'Data - CO2'!$A$5:$A$53,0),BJ$20)*T286)</f>
        <v/>
      </c>
      <c r="BK286" t="str" cm="1">
        <f t="array" ref="BK286">IF($D286="","",INDEX('Data - CO2'!$B$5:$AP$53,MATCH(Kulturmodeller!$D286,'Data - CO2'!$A$5:$A$53,0),BK$20)*U286)</f>
        <v/>
      </c>
      <c r="BL286" t="str" cm="1">
        <f t="array" ref="BL286">IF($D286="","",INDEX('Data - CO2'!$B$5:$AP$53,MATCH(Kulturmodeller!$D286,'Data - CO2'!$A$5:$A$53,0),BL$20)*V286)</f>
        <v/>
      </c>
      <c r="BM286" t="str" cm="1">
        <f t="array" ref="BM286">IF($D286="","",INDEX('Data - CO2'!$B$5:$AP$53,MATCH(Kulturmodeller!$D286,'Data - CO2'!$A$5:$A$53,0),BM$20)*W286)</f>
        <v/>
      </c>
      <c r="BN286" t="str" cm="1">
        <f t="array" ref="BN286">IF($D286="","",INDEX('Data - CO2'!$B$5:$AP$53,MATCH(Kulturmodeller!$D286,'Data - CO2'!$A$5:$A$53,0),BN$20)*X286)</f>
        <v/>
      </c>
      <c r="BO286" t="str" cm="1">
        <f t="array" ref="BO286">IF($D286="","",INDEX('Data - CO2'!$B$5:$AP$53,MATCH(Kulturmodeller!$D286,'Data - CO2'!$A$5:$A$53,0),BO$20)*Y286)</f>
        <v/>
      </c>
      <c r="BP286" t="str" cm="1">
        <f t="array" ref="BP286">IF($D286="","",INDEX('Data - CO2'!$B$5:$AP$53,MATCH(Kulturmodeller!$D286,'Data - CO2'!$A$5:$A$53,0),BP$20)*Z286)</f>
        <v/>
      </c>
      <c r="BQ286" t="str" cm="1">
        <f t="array" ref="BQ286">IF($D286="","",INDEX('Data - CO2'!$B$5:$AP$53,MATCH(Kulturmodeller!$D286,'Data - CO2'!$A$5:$A$53,0),BQ$20)*AA286)</f>
        <v/>
      </c>
      <c r="BR286" t="str" cm="1">
        <f t="array" ref="BR286">IF($D286="","",INDEX('Data - CO2'!$B$5:$AP$53,MATCH(Kulturmodeller!$D286,'Data - CO2'!$A$5:$A$53,0),BR$20)*AB286)</f>
        <v/>
      </c>
      <c r="BS286" t="str" cm="1">
        <f t="array" ref="BS286">IF($D286="","",INDEX('Data - CO2'!$B$5:$AP$53,MATCH(Kulturmodeller!$D286,'Data - CO2'!$A$5:$A$53,0),BS$20)*AC286)</f>
        <v/>
      </c>
      <c r="BT286" t="str" cm="1">
        <f t="array" ref="BT286">IF($D286="","",INDEX('Data - CO2'!$B$5:$AP$53,MATCH(Kulturmodeller!$D286,'Data - CO2'!$A$5:$A$53,0),BT$20)*AD286)</f>
        <v/>
      </c>
      <c r="BU286" t="str" cm="1">
        <f t="array" ref="BU286">IF($D286="","",INDEX('Data - CO2'!$B$5:$AP$53,MATCH(Kulturmodeller!$D286,'Data - CO2'!$A$5:$A$53,0),BU$20)*AE286)</f>
        <v/>
      </c>
      <c r="BV286" t="str" cm="1">
        <f t="array" ref="BV286">IF($D286="","",INDEX('Data - CO2'!$B$5:$AP$53,MATCH(Kulturmodeller!$D286,'Data - CO2'!$A$5:$A$53,0),BV$20)*AF286)</f>
        <v/>
      </c>
      <c r="BW286" t="str" cm="1">
        <f t="array" ref="BW286">IF($D286="","",INDEX('Data - CO2'!$B$5:$AP$53,MATCH(Kulturmodeller!$D286,'Data - CO2'!$A$5:$A$53,0),BW$20)*AG286)</f>
        <v/>
      </c>
      <c r="BX286" t="str" cm="1">
        <f t="array" ref="BX286">IF($D286="","",INDEX('Data - CO2'!$B$5:$AP$53,MATCH(Kulturmodeller!$D286,'Data - CO2'!$A$5:$A$53,0),BX$20)*AH286)</f>
        <v/>
      </c>
      <c r="BY286" t="str" cm="1">
        <f t="array" ref="BY286">IF($D286="","",INDEX('Data - CO2'!$B$5:$AP$53,MATCH(Kulturmodeller!$D286,'Data - CO2'!$A$5:$A$53,0),BY$20)*AI286)</f>
        <v/>
      </c>
      <c r="BZ286" t="str" cm="1">
        <f t="array" ref="BZ286">IF($D286="","",INDEX('Data - CO2'!$B$5:$AP$53,MATCH(Kulturmodeller!$D286,'Data - CO2'!$A$5:$A$53,0),BZ$20)*AJ286)</f>
        <v/>
      </c>
      <c r="CA286" t="str" cm="1">
        <f t="array" ref="CA286">IF($D286="","",INDEX('Data - CO2'!$B$5:$AP$53,MATCH(Kulturmodeller!$D286,'Data - CO2'!$A$5:$A$53,0),CA$20)*AK286)</f>
        <v/>
      </c>
      <c r="CB286" t="str" cm="1">
        <f t="array" ref="CB286">IF($D286="","",INDEX('Data - CO2'!$B$5:$AP$53,MATCH(Kulturmodeller!$D286,'Data - CO2'!$A$5:$A$53,0),CB$20)*AL286)</f>
        <v/>
      </c>
      <c r="CC286" t="str" cm="1">
        <f t="array" ref="CC286">IF($D286="","",INDEX('Data - CO2'!$B$5:$AP$53,MATCH(Kulturmodeller!$D286,'Data - CO2'!$A$5:$A$53,0),CC$20)*AM286)</f>
        <v/>
      </c>
      <c r="CD286" t="str" cm="1">
        <f t="array" ref="CD286">IF($D286="","",INDEX('Data - CO2'!$B$5:$AP$53,MATCH(Kulturmodeller!$D286,'Data - CO2'!$A$5:$A$53,0),CD$20)*AN286)</f>
        <v/>
      </c>
      <c r="CE286" t="str" cm="1">
        <f t="array" ref="CE286">IF($D286="","",INDEX('Data - CO2'!$B$5:$AP$53,MATCH(Kulturmodeller!$D286,'Data - CO2'!$A$5:$A$53,0),CE$20)*AO286)</f>
        <v/>
      </c>
      <c r="CF286" t="str" cm="1">
        <f t="array" ref="CF286">IF($D286="","",INDEX('Data - CO2'!$B$5:$AP$53,MATCH(Kulturmodeller!$D286,'Data - CO2'!$A$5:$A$53,0),CF$20)*AP286)</f>
        <v/>
      </c>
      <c r="CG286" t="str" cm="1">
        <f t="array" ref="CG286">IF($D286="","",INDEX('Data - CO2'!$B$5:$AP$53,MATCH(Kulturmodeller!$D286,'Data - CO2'!$A$5:$A$53,0),CG$20)*AQ286)</f>
        <v/>
      </c>
      <c r="CH286" t="str" cm="1">
        <f t="array" ref="CH286">IF($D286="","",INDEX('Data - CO2'!$B$5:$AP$53,MATCH(Kulturmodeller!$D286,'Data - CO2'!$A$5:$A$53,0),CH$20)*AR286)</f>
        <v/>
      </c>
      <c r="CI286" s="11" t="str" cm="1">
        <f t="array" ref="CI286">IF($D286="","",INDEX('Data - CO2'!$B$5:$AP$53,MATCH(Kulturmodeller!$D286,'Data - CO2'!$A$5:$A$53,0),CI$20)*AS286)</f>
        <v/>
      </c>
    </row>
    <row r="287" spans="1:87" x14ac:dyDescent="0.3">
      <c r="A287" s="42"/>
      <c r="B287" s="42"/>
      <c r="C287" s="42"/>
      <c r="D287" s="12"/>
      <c r="E287" s="52"/>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4"/>
      <c r="AU287" s="111">
        <f t="shared" ref="AU287:CH287" si="5175">SUM(AU285:AU286)</f>
        <v>0</v>
      </c>
      <c r="AV287" s="112">
        <f t="shared" si="5175"/>
        <v>0</v>
      </c>
      <c r="AW287" s="112">
        <f t="shared" si="5175"/>
        <v>0</v>
      </c>
      <c r="AX287" s="112">
        <f t="shared" si="5175"/>
        <v>0</v>
      </c>
      <c r="AY287" s="112">
        <f t="shared" si="5175"/>
        <v>0</v>
      </c>
      <c r="AZ287" s="112">
        <f t="shared" si="5175"/>
        <v>0</v>
      </c>
      <c r="BA287" s="112">
        <f t="shared" si="5175"/>
        <v>0</v>
      </c>
      <c r="BB287" s="112">
        <f t="shared" si="5175"/>
        <v>0</v>
      </c>
      <c r="BC287" s="112">
        <f t="shared" si="5175"/>
        <v>0</v>
      </c>
      <c r="BD287" s="112">
        <f t="shared" si="5175"/>
        <v>0</v>
      </c>
      <c r="BE287" s="112">
        <f t="shared" si="5175"/>
        <v>0</v>
      </c>
      <c r="BF287" s="112">
        <f t="shared" si="5175"/>
        <v>0</v>
      </c>
      <c r="BG287" s="112">
        <f t="shared" si="5175"/>
        <v>0</v>
      </c>
      <c r="BH287" s="112">
        <f t="shared" si="5175"/>
        <v>0</v>
      </c>
      <c r="BI287" s="112">
        <f t="shared" si="5175"/>
        <v>0</v>
      </c>
      <c r="BJ287" s="112">
        <f t="shared" si="5175"/>
        <v>0</v>
      </c>
      <c r="BK287" s="112">
        <f t="shared" si="5175"/>
        <v>0</v>
      </c>
      <c r="BL287" s="112">
        <f t="shared" si="5175"/>
        <v>0</v>
      </c>
      <c r="BM287" s="112">
        <f t="shared" si="5175"/>
        <v>0</v>
      </c>
      <c r="BN287" s="112">
        <f t="shared" si="5175"/>
        <v>0</v>
      </c>
      <c r="BO287" s="112">
        <f t="shared" si="5175"/>
        <v>0</v>
      </c>
      <c r="BP287" s="112">
        <f t="shared" si="5175"/>
        <v>0</v>
      </c>
      <c r="BQ287" s="112">
        <f t="shared" si="5175"/>
        <v>0</v>
      </c>
      <c r="BR287" s="112">
        <f t="shared" si="5175"/>
        <v>0</v>
      </c>
      <c r="BS287" s="112">
        <f t="shared" si="5175"/>
        <v>0</v>
      </c>
      <c r="BT287" s="112">
        <f t="shared" si="5175"/>
        <v>0</v>
      </c>
      <c r="BU287" s="112">
        <f t="shared" si="5175"/>
        <v>0</v>
      </c>
      <c r="BV287" s="112">
        <f t="shared" si="5175"/>
        <v>0</v>
      </c>
      <c r="BW287" s="112">
        <f t="shared" si="5175"/>
        <v>0</v>
      </c>
      <c r="BX287" s="112">
        <f t="shared" si="5175"/>
        <v>0</v>
      </c>
      <c r="BY287" s="112">
        <f t="shared" si="5175"/>
        <v>0</v>
      </c>
      <c r="BZ287" s="112">
        <f t="shared" si="5175"/>
        <v>0</v>
      </c>
      <c r="CA287" s="112">
        <f t="shared" si="5175"/>
        <v>0</v>
      </c>
      <c r="CB287" s="112">
        <f t="shared" si="5175"/>
        <v>0</v>
      </c>
      <c r="CC287" s="112">
        <f t="shared" si="5175"/>
        <v>0</v>
      </c>
      <c r="CD287" s="112">
        <f t="shared" si="5175"/>
        <v>0</v>
      </c>
      <c r="CE287" s="112">
        <f t="shared" si="5175"/>
        <v>0</v>
      </c>
      <c r="CF287" s="112">
        <f t="shared" si="5175"/>
        <v>0</v>
      </c>
      <c r="CG287" s="112">
        <f t="shared" si="5175"/>
        <v>0</v>
      </c>
      <c r="CH287" s="112">
        <f t="shared" si="5175"/>
        <v>0</v>
      </c>
      <c r="CI287" s="113">
        <f>SUM(CI285:CI286)</f>
        <v>0</v>
      </c>
    </row>
    <row r="288" spans="1:87" x14ac:dyDescent="0.3">
      <c r="A288" s="55" t="s">
        <v>88</v>
      </c>
      <c r="B288" s="55"/>
      <c r="C288" s="55"/>
      <c r="D288" s="56"/>
      <c r="E288" s="57"/>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9"/>
      <c r="AT288" s="91">
        <f>AVERAGE(BO288:CI288)</f>
        <v>136.28390573099372</v>
      </c>
      <c r="AU288" s="111">
        <f>AU284+AU287</f>
        <v>0</v>
      </c>
      <c r="AV288" s="112">
        <f t="shared" ref="AV288:CI288" si="5176">AV284+AV287</f>
        <v>3.913453200036245</v>
      </c>
      <c r="AW288" s="112">
        <f t="shared" si="5176"/>
        <v>26.089688000241637</v>
      </c>
      <c r="AX288" s="112">
        <f t="shared" si="5176"/>
        <v>65.224220000604078</v>
      </c>
      <c r="AY288" s="112">
        <f t="shared" si="5176"/>
        <v>130.44844000120816</v>
      </c>
      <c r="AZ288" s="112">
        <f t="shared" si="5176"/>
        <v>138.04720285589133</v>
      </c>
      <c r="BA288" s="112">
        <f t="shared" si="5176"/>
        <v>142.36128724470311</v>
      </c>
      <c r="BB288" s="112">
        <f t="shared" si="5176"/>
        <v>147.389527700315</v>
      </c>
      <c r="BC288" s="112">
        <f t="shared" si="5176"/>
        <v>149.38144856167071</v>
      </c>
      <c r="BD288" s="112">
        <f t="shared" si="5176"/>
        <v>153.84993119320166</v>
      </c>
      <c r="BE288" s="112">
        <f t="shared" si="5176"/>
        <v>156.73140532521077</v>
      </c>
      <c r="BF288" s="112">
        <f t="shared" si="5176"/>
        <v>158.17023687039838</v>
      </c>
      <c r="BG288" s="112">
        <f t="shared" si="5176"/>
        <v>158.34516752624165</v>
      </c>
      <c r="BH288" s="112">
        <f t="shared" si="5176"/>
        <v>170.87708096523448</v>
      </c>
      <c r="BI288" s="112">
        <f t="shared" si="5176"/>
        <v>194.90392648417014</v>
      </c>
      <c r="BJ288" s="112">
        <f t="shared" si="5176"/>
        <v>3.913453200036245</v>
      </c>
      <c r="BK288" s="112">
        <f t="shared" si="5176"/>
        <v>26.089688000241637</v>
      </c>
      <c r="BL288" s="112">
        <f t="shared" si="5176"/>
        <v>65.224220000604078</v>
      </c>
      <c r="BM288" s="112">
        <f t="shared" si="5176"/>
        <v>130.44844000120816</v>
      </c>
      <c r="BN288" s="112">
        <f t="shared" si="5176"/>
        <v>138.04720285589133</v>
      </c>
      <c r="BO288" s="112">
        <f t="shared" si="5176"/>
        <v>142.36128724470311</v>
      </c>
      <c r="BP288" s="112">
        <f t="shared" si="5176"/>
        <v>147.389527700315</v>
      </c>
      <c r="BQ288" s="112">
        <f t="shared" si="5176"/>
        <v>149.38144856167071</v>
      </c>
      <c r="BR288" s="112">
        <f t="shared" si="5176"/>
        <v>153.84993119320166</v>
      </c>
      <c r="BS288" s="112">
        <f t="shared" si="5176"/>
        <v>156.73140532521077</v>
      </c>
      <c r="BT288" s="112">
        <f t="shared" si="5176"/>
        <v>158.17023687039838</v>
      </c>
      <c r="BU288" s="112">
        <f t="shared" si="5176"/>
        <v>158.34516752624165</v>
      </c>
      <c r="BV288" s="112">
        <f t="shared" si="5176"/>
        <v>170.87708096523448</v>
      </c>
      <c r="BW288" s="112">
        <f t="shared" si="5176"/>
        <v>194.90392648417014</v>
      </c>
      <c r="BX288" s="112">
        <f t="shared" si="5176"/>
        <v>3.913453200036245</v>
      </c>
      <c r="BY288" s="112">
        <f t="shared" si="5176"/>
        <v>26.089688000241637</v>
      </c>
      <c r="BZ288" s="112">
        <f t="shared" si="5176"/>
        <v>65.224220000604078</v>
      </c>
      <c r="CA288" s="112">
        <f t="shared" si="5176"/>
        <v>130.44844000120816</v>
      </c>
      <c r="CB288" s="112">
        <f t="shared" si="5176"/>
        <v>138.04720285589133</v>
      </c>
      <c r="CC288" s="112">
        <f t="shared" si="5176"/>
        <v>142.36128724470311</v>
      </c>
      <c r="CD288" s="112">
        <f t="shared" si="5176"/>
        <v>147.389527700315</v>
      </c>
      <c r="CE288" s="112">
        <f t="shared" si="5176"/>
        <v>149.38144856167071</v>
      </c>
      <c r="CF288" s="112">
        <f t="shared" si="5176"/>
        <v>153.84993119320166</v>
      </c>
      <c r="CG288" s="112">
        <f t="shared" si="5176"/>
        <v>156.73140532521077</v>
      </c>
      <c r="CH288" s="112">
        <f t="shared" si="5176"/>
        <v>158.17023687039838</v>
      </c>
      <c r="CI288" s="113">
        <f t="shared" si="5176"/>
        <v>158.34516752624165</v>
      </c>
    </row>
    <row r="291" spans="1:87" x14ac:dyDescent="0.3">
      <c r="A291" s="153">
        <v>9</v>
      </c>
      <c r="AU291" t="s">
        <v>91</v>
      </c>
    </row>
    <row r="292" spans="1:87" x14ac:dyDescent="0.3">
      <c r="A292" s="25" t="s">
        <v>377</v>
      </c>
      <c r="B292" s="25"/>
      <c r="C292" s="25"/>
      <c r="D292" s="26"/>
      <c r="E292" s="27" t="s">
        <v>78</v>
      </c>
      <c r="F292" s="104"/>
      <c r="G292" s="104"/>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9"/>
      <c r="AU292">
        <v>1</v>
      </c>
      <c r="AV292">
        <v>2</v>
      </c>
      <c r="AW292">
        <v>3</v>
      </c>
      <c r="AX292">
        <v>4</v>
      </c>
      <c r="AY292">
        <v>5</v>
      </c>
      <c r="AZ292">
        <v>6</v>
      </c>
      <c r="BA292">
        <v>7</v>
      </c>
      <c r="BB292">
        <v>8</v>
      </c>
      <c r="BC292">
        <v>9</v>
      </c>
      <c r="BD292">
        <v>10</v>
      </c>
      <c r="BE292">
        <v>11</v>
      </c>
      <c r="BF292">
        <v>12</v>
      </c>
      <c r="BG292">
        <v>13</v>
      </c>
      <c r="BH292">
        <v>14</v>
      </c>
      <c r="BI292">
        <v>15</v>
      </c>
      <c r="BJ292">
        <v>16</v>
      </c>
      <c r="BK292">
        <v>17</v>
      </c>
      <c r="BL292">
        <v>18</v>
      </c>
      <c r="BM292">
        <v>19</v>
      </c>
      <c r="BN292">
        <v>20</v>
      </c>
      <c r="BO292">
        <v>21</v>
      </c>
      <c r="BP292">
        <v>22</v>
      </c>
      <c r="BQ292">
        <v>23</v>
      </c>
      <c r="BR292">
        <v>24</v>
      </c>
      <c r="BS292">
        <v>25</v>
      </c>
      <c r="BT292">
        <v>26</v>
      </c>
      <c r="BU292">
        <v>27</v>
      </c>
      <c r="BV292">
        <v>28</v>
      </c>
      <c r="BW292">
        <v>29</v>
      </c>
      <c r="BX292">
        <v>30</v>
      </c>
      <c r="BY292">
        <v>31</v>
      </c>
      <c r="BZ292">
        <v>32</v>
      </c>
      <c r="CA292">
        <v>33</v>
      </c>
      <c r="CB292">
        <v>34</v>
      </c>
      <c r="CC292">
        <v>35</v>
      </c>
      <c r="CD292">
        <v>36</v>
      </c>
      <c r="CE292">
        <v>37</v>
      </c>
      <c r="CF292">
        <v>38</v>
      </c>
      <c r="CG292">
        <v>39</v>
      </c>
      <c r="CH292">
        <v>40</v>
      </c>
      <c r="CI292">
        <v>41</v>
      </c>
    </row>
    <row r="293" spans="1:87" x14ac:dyDescent="0.3">
      <c r="A293" s="147" t="s">
        <v>303</v>
      </c>
      <c r="B293" s="148">
        <f>Lister!$B$13</f>
        <v>1</v>
      </c>
      <c r="C293" s="28" t="s">
        <v>60</v>
      </c>
      <c r="D293" s="29" t="s">
        <v>79</v>
      </c>
      <c r="E293" s="30" t="s">
        <v>163</v>
      </c>
      <c r="F293" s="31" t="s">
        <v>250</v>
      </c>
      <c r="G293" s="31" t="s">
        <v>137</v>
      </c>
      <c r="H293" s="31" t="s">
        <v>138</v>
      </c>
      <c r="I293" s="31" t="s">
        <v>139</v>
      </c>
      <c r="J293" s="31" t="s">
        <v>140</v>
      </c>
      <c r="K293" s="31" t="s">
        <v>141</v>
      </c>
      <c r="L293" s="31" t="s">
        <v>80</v>
      </c>
      <c r="M293" s="31" t="s">
        <v>144</v>
      </c>
      <c r="N293" s="31" t="s">
        <v>145</v>
      </c>
      <c r="O293" s="31" t="s">
        <v>146</v>
      </c>
      <c r="P293" s="31" t="s">
        <v>147</v>
      </c>
      <c r="Q293" s="31" t="s">
        <v>152</v>
      </c>
      <c r="R293" s="31" t="s">
        <v>153</v>
      </c>
      <c r="S293" s="31" t="s">
        <v>154</v>
      </c>
      <c r="T293" s="31" t="s">
        <v>155</v>
      </c>
      <c r="U293" s="31" t="s">
        <v>156</v>
      </c>
      <c r="V293" s="31" t="s">
        <v>229</v>
      </c>
      <c r="W293" s="31" t="s">
        <v>157</v>
      </c>
      <c r="X293" s="31" t="s">
        <v>158</v>
      </c>
      <c r="Y293" s="31" t="s">
        <v>159</v>
      </c>
      <c r="Z293" s="31" t="s">
        <v>230</v>
      </c>
      <c r="AA293" s="31" t="s">
        <v>231</v>
      </c>
      <c r="AB293" s="31" t="s">
        <v>232</v>
      </c>
      <c r="AC293" s="31" t="s">
        <v>233</v>
      </c>
      <c r="AD293" s="31" t="s">
        <v>234</v>
      </c>
      <c r="AE293" s="31" t="s">
        <v>235</v>
      </c>
      <c r="AF293" s="31" t="s">
        <v>236</v>
      </c>
      <c r="AG293" s="31" t="s">
        <v>237</v>
      </c>
      <c r="AH293" s="31" t="s">
        <v>238</v>
      </c>
      <c r="AI293" s="31" t="s">
        <v>239</v>
      </c>
      <c r="AJ293" s="31" t="s">
        <v>240</v>
      </c>
      <c r="AK293" s="31" t="s">
        <v>241</v>
      </c>
      <c r="AL293" s="31" t="s">
        <v>242</v>
      </c>
      <c r="AM293" s="31" t="s">
        <v>243</v>
      </c>
      <c r="AN293" s="31" t="s">
        <v>244</v>
      </c>
      <c r="AO293" s="31" t="s">
        <v>245</v>
      </c>
      <c r="AP293" s="31" t="s">
        <v>246</v>
      </c>
      <c r="AQ293" s="31" t="s">
        <v>247</v>
      </c>
      <c r="AR293" s="31" t="s">
        <v>248</v>
      </c>
      <c r="AS293" s="32" t="s">
        <v>249</v>
      </c>
      <c r="AU293" s="19">
        <v>1</v>
      </c>
      <c r="AV293" s="19">
        <v>5</v>
      </c>
      <c r="AW293" s="19">
        <v>10</v>
      </c>
      <c r="AX293" s="19">
        <v>15</v>
      </c>
      <c r="AY293" s="19">
        <v>20</v>
      </c>
      <c r="AZ293" s="19">
        <v>25</v>
      </c>
      <c r="BA293" s="19">
        <v>30</v>
      </c>
      <c r="BB293" s="19">
        <v>35</v>
      </c>
      <c r="BC293" s="19">
        <v>40</v>
      </c>
      <c r="BD293" s="19">
        <v>45</v>
      </c>
      <c r="BE293" s="19">
        <v>50</v>
      </c>
      <c r="BF293" s="19">
        <v>55</v>
      </c>
      <c r="BG293" s="19">
        <v>60</v>
      </c>
      <c r="BH293" s="19">
        <v>65</v>
      </c>
      <c r="BI293" s="19">
        <v>70</v>
      </c>
      <c r="BJ293" s="19">
        <v>75</v>
      </c>
      <c r="BK293" s="19">
        <v>80</v>
      </c>
      <c r="BL293" s="19">
        <v>85</v>
      </c>
      <c r="BM293" s="19">
        <v>90</v>
      </c>
      <c r="BN293" s="19">
        <v>95</v>
      </c>
      <c r="BO293" s="19">
        <v>100</v>
      </c>
      <c r="BP293" s="19">
        <v>105</v>
      </c>
      <c r="BQ293" s="19">
        <v>110</v>
      </c>
      <c r="BR293" s="19">
        <v>115</v>
      </c>
      <c r="BS293" s="19">
        <v>120</v>
      </c>
      <c r="BT293" s="19">
        <v>125</v>
      </c>
      <c r="BU293" s="19">
        <v>130</v>
      </c>
      <c r="BV293" s="19">
        <v>135</v>
      </c>
      <c r="BW293" s="19">
        <v>140</v>
      </c>
      <c r="BX293" s="19">
        <v>145</v>
      </c>
      <c r="BY293" s="2">
        <v>150</v>
      </c>
      <c r="BZ293" s="19">
        <v>155</v>
      </c>
      <c r="CA293" s="2">
        <v>160</v>
      </c>
      <c r="CB293" s="19">
        <v>165</v>
      </c>
      <c r="CC293" s="2">
        <v>170</v>
      </c>
      <c r="CD293" s="19">
        <v>175</v>
      </c>
      <c r="CE293" s="2">
        <v>180</v>
      </c>
      <c r="CF293" s="19">
        <v>185</v>
      </c>
      <c r="CG293" s="2">
        <v>190</v>
      </c>
      <c r="CH293" s="19">
        <v>195</v>
      </c>
      <c r="CI293" s="2">
        <v>200</v>
      </c>
    </row>
    <row r="294" spans="1:87" x14ac:dyDescent="0.3">
      <c r="A294" s="33" t="s">
        <v>81</v>
      </c>
      <c r="B294" s="33"/>
      <c r="C294" s="124" t="str">
        <f>'Katalog over Kulturmodeller '!F115</f>
        <v>BIR</v>
      </c>
      <c r="D294" s="125" t="s">
        <v>50</v>
      </c>
      <c r="E294" s="139">
        <f>'Katalog over Kulturmodeller '!W115</f>
        <v>0.6</v>
      </c>
      <c r="F294" s="37">
        <f>E294+((E299-F299)+(E300-F300))*(E294/SUM(E294:E298))</f>
        <v>0.6</v>
      </c>
      <c r="G294" s="37">
        <f t="shared" ref="G294" si="5177">F294+((F299-G299)+(F300-G300))*(F294/SUM(F294:F298))</f>
        <v>0.6</v>
      </c>
      <c r="H294" s="37">
        <f t="shared" ref="H294" si="5178">G294+((G299-H299)+(G300-H300))*(G294/SUM(G294:G298))</f>
        <v>0.6</v>
      </c>
      <c r="I294" s="37">
        <f t="shared" ref="I294" si="5179">H294+((H299-I299)+(H300-I300))*(H294/SUM(H294:H298))</f>
        <v>0.6</v>
      </c>
      <c r="J294" s="37">
        <f t="shared" ref="J294" si="5180">I294+((I299-J299)+(I300-J300))*(I294/SUM(I294:I298))</f>
        <v>0.6</v>
      </c>
      <c r="K294" s="37">
        <f t="shared" ref="K294" si="5181">J294+((J299-K299)+(J300-K300))*(J294/SUM(J294:J298))</f>
        <v>0.6</v>
      </c>
      <c r="L294" s="37">
        <f t="shared" ref="L294" si="5182">K294+((K299-L299)+(K300-L300))*(K294/SUM(K294:K298))</f>
        <v>0.6</v>
      </c>
      <c r="M294" s="37">
        <f t="shared" ref="M294" si="5183">L294+((L299-M299)+(L300-M300))*(L294/SUM(L294:L298))</f>
        <v>0.6</v>
      </c>
      <c r="N294" s="37">
        <f t="shared" ref="N294" si="5184">M294+((M299-N299)+(M300-N300))*(M294/SUM(M294:M298))</f>
        <v>0.6</v>
      </c>
      <c r="O294" s="37">
        <f t="shared" ref="O294" si="5185">N294+((N299-O299)+(N300-O300))*(N294/SUM(N294:N298))</f>
        <v>0.6</v>
      </c>
      <c r="P294" s="37">
        <f t="shared" ref="P294" si="5186">O294+((O299-P299)+(O300-P300))*(O294/SUM(O294:O298))</f>
        <v>0.6</v>
      </c>
      <c r="Q294" s="37">
        <f t="shared" ref="Q294" si="5187">P294+((P299-Q299)+(P300-Q300))*(P294/SUM(P294:P298))</f>
        <v>0.6</v>
      </c>
      <c r="R294" s="37">
        <f t="shared" ref="R294" si="5188">Q294+((Q299-R299)+(Q300-R300))*(Q294/SUM(Q294:Q298))</f>
        <v>0.6</v>
      </c>
      <c r="S294" s="37">
        <f t="shared" ref="S294" si="5189">R294+((R299-S299)+(R300-S300))*(R294/SUM(R294:R298))</f>
        <v>0.6</v>
      </c>
      <c r="T294" s="37">
        <f t="shared" ref="T294" si="5190">S294+((S299-T299)+(S300-T300))*(S294/SUM(S294:S298))</f>
        <v>0.6</v>
      </c>
      <c r="U294" s="37">
        <f t="shared" ref="U294" si="5191">T294+((T299-U299)+(T300-U300))*(T294/SUM(T294:T298))</f>
        <v>0.6</v>
      </c>
      <c r="V294" s="37">
        <f t="shared" ref="V294" si="5192">U294+((U299-V299)+(U300-V300))*(U294/SUM(U294:U298))</f>
        <v>0.6</v>
      </c>
      <c r="W294" s="37">
        <f t="shared" ref="W294" si="5193">V294+((V299-W299)+(V300-W300))*(V294/SUM(V294:V298))</f>
        <v>0.6</v>
      </c>
      <c r="X294" s="37">
        <f t="shared" ref="X294" si="5194">W294+((W299-X299)+(W300-X300))*(W294/SUM(W294:W298))</f>
        <v>0.6</v>
      </c>
      <c r="Y294" s="37">
        <f t="shared" ref="Y294" si="5195">X294+((X299-Y299)+(X300-Y300))*(X294/SUM(X294:X298))</f>
        <v>0.6</v>
      </c>
      <c r="Z294" s="37">
        <f t="shared" ref="Z294" si="5196">Y294+((Y299-Z299)+(Y300-Z300))*(Y294/SUM(Y294:Y298))</f>
        <v>0.6</v>
      </c>
      <c r="AA294" s="37">
        <f t="shared" ref="AA294" si="5197">Z294+((Z299-AA299)+(Z300-AA300))*(Z294/SUM(Z294:Z298))</f>
        <v>0.6</v>
      </c>
      <c r="AB294" s="37">
        <f t="shared" ref="AB294" si="5198">AA294+((AA299-AB299)+(AA300-AB300))*(AA294/SUM(AA294:AA298))</f>
        <v>0.6</v>
      </c>
      <c r="AC294" s="37">
        <f t="shared" ref="AC294" si="5199">AB294+((AB299-AC299)+(AB300-AC300))*(AB294/SUM(AB294:AB298))</f>
        <v>0.6</v>
      </c>
      <c r="AD294" s="37">
        <f t="shared" ref="AD294" si="5200">AC294+((AC299-AD299)+(AC300-AD300))*(AC294/SUM(AC294:AC298))</f>
        <v>0.6</v>
      </c>
      <c r="AE294" s="37">
        <f t="shared" ref="AE294" si="5201">AD294+((AD299-AE299)+(AD300-AE300))*(AD294/SUM(AD294:AD298))</f>
        <v>0.6</v>
      </c>
      <c r="AF294" s="37">
        <f t="shared" ref="AF294" si="5202">AE294+((AE299-AF299)+(AE300-AF300))*(AE294/SUM(AE294:AE298))</f>
        <v>0.6</v>
      </c>
      <c r="AG294" s="37">
        <f t="shared" ref="AG294" si="5203">AF294+((AF299-AG299)+(AF300-AG300))*(AF294/SUM(AF294:AF298))</f>
        <v>0.6</v>
      </c>
      <c r="AH294" s="37">
        <f t="shared" ref="AH294" si="5204">AG294+((AG299-AH299)+(AG300-AH300))*(AG294/SUM(AG294:AG298))</f>
        <v>0.6</v>
      </c>
      <c r="AI294" s="37">
        <f t="shared" ref="AI294" si="5205">AH294+((AH299-AI299)+(AH300-AI300))*(AH294/SUM(AH294:AH298))</f>
        <v>0.6</v>
      </c>
      <c r="AJ294" s="37">
        <f t="shared" ref="AJ294" si="5206">AI294+((AI299-AJ299)+(AI300-AJ300))*(AI294/SUM(AI294:AI298))</f>
        <v>0.6</v>
      </c>
      <c r="AK294" s="37">
        <f t="shared" ref="AK294" si="5207">AJ294+((AJ299-AK299)+(AJ300-AK300))*(AJ294/SUM(AJ294:AJ298))</f>
        <v>0.6</v>
      </c>
      <c r="AL294" s="37">
        <f t="shared" ref="AL294" si="5208">AK294+((AK299-AL299)+(AK300-AL300))*(AK294/SUM(AK294:AK298))</f>
        <v>0.6</v>
      </c>
      <c r="AM294" s="37">
        <f t="shared" ref="AM294" si="5209">AL294+((AL299-AM299)+(AL300-AM300))*(AL294/SUM(AL294:AL298))</f>
        <v>0.6</v>
      </c>
      <c r="AN294" s="37">
        <f t="shared" ref="AN294" si="5210">AM294+((AM299-AN299)+(AM300-AN300))*(AM294/SUM(AM294:AM298))</f>
        <v>0.6</v>
      </c>
      <c r="AO294" s="37">
        <f t="shared" ref="AO294" si="5211">AN294+((AN299-AO299)+(AN300-AO300))*(AN294/SUM(AN294:AN298))</f>
        <v>0.6</v>
      </c>
      <c r="AP294" s="37">
        <f t="shared" ref="AP294" si="5212">AO294+((AO299-AP299)+(AO300-AP300))*(AO294/SUM(AO294:AO298))</f>
        <v>0.6</v>
      </c>
      <c r="AQ294" s="37">
        <f t="shared" ref="AQ294" si="5213">AP294+((AP299-AQ299)+(AP300-AQ300))*(AP294/SUM(AP294:AP298))</f>
        <v>0.6</v>
      </c>
      <c r="AR294" s="37">
        <f t="shared" ref="AR294" si="5214">AQ294+((AQ299-AR299)+(AQ300-AR300))*(AQ294/SUM(AQ294:AQ298))</f>
        <v>0.6</v>
      </c>
      <c r="AS294" s="38">
        <f t="shared" ref="AS294" si="5215">AR294+((AR299-AS299)+(AR300-AS300))*(AR294/SUM(AR294:AR298))</f>
        <v>0.6</v>
      </c>
      <c r="AU294" s="7" cm="1">
        <f t="array" ref="AU294">IF($D294="","",INDEX('Data - CO2'!$B$5:$AP$53,MATCH(Kulturmodeller!$D294,'Data - CO2'!$A$5:$A$53,0),AU$20)*E294)</f>
        <v>0</v>
      </c>
      <c r="AV294" s="8" cm="1">
        <f t="array" ref="AV294">IF($D294="","",INDEX('Data - CO2'!$B$5:$AP$53,MATCH(Kulturmodeller!$D294,'Data - CO2'!$A$5:$A$53,0),AV$20)*F294)</f>
        <v>1.7361109822147938</v>
      </c>
      <c r="AW294" s="8" cm="1">
        <f t="array" ref="AW294">IF($D294="","",INDEX('Data - CO2'!$B$5:$AP$53,MATCH(Kulturmodeller!$D294,'Data - CO2'!$A$5:$A$53,0),AW$20)*G294)</f>
        <v>11.574073214765292</v>
      </c>
      <c r="AX294" s="8" cm="1">
        <f t="array" ref="AX294">IF($D294="","",INDEX('Data - CO2'!$B$5:$AP$53,MATCH(Kulturmodeller!$D294,'Data - CO2'!$A$5:$A$53,0),AX$20)*H294)</f>
        <v>28.935183036913223</v>
      </c>
      <c r="AY294" s="8" cm="1">
        <f t="array" ref="AY294">IF($D294="","",INDEX('Data - CO2'!$B$5:$AP$53,MATCH(Kulturmodeller!$D294,'Data - CO2'!$A$5:$A$53,0),AY$20)*I294)</f>
        <v>57.870366073826446</v>
      </c>
      <c r="AZ294" s="8" cm="1">
        <f t="array" ref="AZ294">IF($D294="","",INDEX('Data - CO2'!$B$5:$AP$53,MATCH(Kulturmodeller!$D294,'Data - CO2'!$A$5:$A$53,0),AZ$20)*J294*$B293)</f>
        <v>64.456614645226523</v>
      </c>
      <c r="BA294" s="8" cm="1">
        <f t="array" ref="BA294">IF($D294="","",INDEX('Data - CO2'!$B$5:$AP$53,MATCH(Kulturmodeller!$D294,'Data - CO2'!$A$5:$A$53,0),BA$20)*K294*$B293)</f>
        <v>68.305020981377211</v>
      </c>
      <c r="BB294" s="8" cm="1">
        <f t="array" ref="BB294">IF($D294="","",INDEX('Data - CO2'!$B$5:$AP$53,MATCH(Kulturmodeller!$D294,'Data - CO2'!$A$5:$A$53,0),BB$20)*L294*$B293)</f>
        <v>72.119573426880322</v>
      </c>
      <c r="BC294" s="8" cm="1">
        <f t="array" ref="BC294">IF($D294="","",INDEX('Data - CO2'!$B$5:$AP$53,MATCH(Kulturmodeller!$D294,'Data - CO2'!$A$5:$A$53,0),BC$20)*M294*$B293)</f>
        <v>74.101522115896287</v>
      </c>
      <c r="BD294" s="8" cm="1">
        <f t="array" ref="BD294">IF($D294="","",INDEX('Data - CO2'!$B$5:$AP$53,MATCH(Kulturmodeller!$D294,'Data - CO2'!$A$5:$A$53,0),BD$20)*N294*$B293)</f>
        <v>77.566591234326367</v>
      </c>
      <c r="BE294" s="8" cm="1">
        <f t="array" ref="BE294">IF($D294="","",INDEX('Data - CO2'!$B$5:$AP$53,MATCH(Kulturmodeller!$D294,'Data - CO2'!$A$5:$A$53,0),BE$20)*O294*$B293)</f>
        <v>79.985953491120227</v>
      </c>
      <c r="BF294" s="8" cm="1">
        <f t="array" ref="BF294">IF($D294="","",INDEX('Data - CO2'!$B$5:$AP$53,MATCH(Kulturmodeller!$D294,'Data - CO2'!$A$5:$A$53,0),BF$20)*P294*$B293)</f>
        <v>81.498944648094877</v>
      </c>
      <c r="BG294" s="8" cm="1">
        <f t="array" ref="BG294">IF($D294="","",INDEX('Data - CO2'!$B$5:$AP$53,MATCH(Kulturmodeller!$D294,'Data - CO2'!$A$5:$A$53,0),BG$20)*Q294*$B293)</f>
        <v>82.016393075901718</v>
      </c>
      <c r="BH294" s="8" cm="1">
        <f t="array" ref="BH294">IF($D294="","",INDEX('Data - CO2'!$B$5:$AP$53,MATCH(Kulturmodeller!$D294,'Data - CO2'!$A$5:$A$53,0),BH$20)*R294*$B293)</f>
        <v>91.495821115927555</v>
      </c>
      <c r="BI294" s="8" cm="1">
        <f t="array" ref="BI294">IF($D294="","",INDEX('Data - CO2'!$B$5:$AP$53,MATCH(Kulturmodeller!$D294,'Data - CO2'!$A$5:$A$53,0),BI$20)*S294*$B293)</f>
        <v>119.44241253604055</v>
      </c>
      <c r="BJ294" s="8" cm="1">
        <f t="array" ref="BJ294">IF($D294="","",INDEX('Data - CO2'!$B$5:$AP$53,MATCH(Kulturmodeller!$D294,'Data - CO2'!$A$5:$A$53,0),BJ$20)*T294*$B293)</f>
        <v>1.7361109822147938</v>
      </c>
      <c r="BK294" s="8" cm="1">
        <f t="array" ref="BK294">IF($D294="","",INDEX('Data - CO2'!$B$5:$AP$53,MATCH(Kulturmodeller!$D294,'Data - CO2'!$A$5:$A$53,0),BK$20)*U294*$B293)</f>
        <v>11.574073214765292</v>
      </c>
      <c r="BL294" s="8" cm="1">
        <f t="array" ref="BL294">IF($D294="","",INDEX('Data - CO2'!$B$5:$AP$53,MATCH(Kulturmodeller!$D294,'Data - CO2'!$A$5:$A$53,0),BL$20)*V294*$B293)</f>
        <v>28.935183036913223</v>
      </c>
      <c r="BM294" s="8" cm="1">
        <f t="array" ref="BM294">IF($D294="","",INDEX('Data - CO2'!$B$5:$AP$53,MATCH(Kulturmodeller!$D294,'Data - CO2'!$A$5:$A$53,0),BM$20)*W294*$B293)</f>
        <v>57.870366073826446</v>
      </c>
      <c r="BN294" s="8" cm="1">
        <f t="array" ref="BN294">IF($D294="","",INDEX('Data - CO2'!$B$5:$AP$53,MATCH(Kulturmodeller!$D294,'Data - CO2'!$A$5:$A$53,0),BN$20)*X294*$B293)</f>
        <v>64.456614645226523</v>
      </c>
      <c r="BO294" s="8" cm="1">
        <f t="array" ref="BO294">IF($D294="","",INDEX('Data - CO2'!$B$5:$AP$53,MATCH(Kulturmodeller!$D294,'Data - CO2'!$A$5:$A$53,0),BO$20)*Y294*$B293)</f>
        <v>68.305020981377211</v>
      </c>
      <c r="BP294" s="8" cm="1">
        <f t="array" ref="BP294">IF($D294="","",INDEX('Data - CO2'!$B$5:$AP$53,MATCH(Kulturmodeller!$D294,'Data - CO2'!$A$5:$A$53,0),BP$20)*Z294*$B293)</f>
        <v>72.119573426880322</v>
      </c>
      <c r="BQ294" s="8" cm="1">
        <f t="array" ref="BQ294">IF($D294="","",INDEX('Data - CO2'!$B$5:$AP$53,MATCH(Kulturmodeller!$D294,'Data - CO2'!$A$5:$A$53,0),BQ$20)*AA294*$B293)</f>
        <v>74.101522115896287</v>
      </c>
      <c r="BR294" s="8" cm="1">
        <f t="array" ref="BR294">IF($D294="","",INDEX('Data - CO2'!$B$5:$AP$53,MATCH(Kulturmodeller!$D294,'Data - CO2'!$A$5:$A$53,0),BR$20)*AB294*$B293)</f>
        <v>77.566591234326367</v>
      </c>
      <c r="BS294" s="8" cm="1">
        <f t="array" ref="BS294">IF($D294="","",INDEX('Data - CO2'!$B$5:$AP$53,MATCH(Kulturmodeller!$D294,'Data - CO2'!$A$5:$A$53,0),BS$20)*AC294*$B293)</f>
        <v>79.985953491120227</v>
      </c>
      <c r="BT294" s="8" cm="1">
        <f t="array" ref="BT294">IF($D294="","",INDEX('Data - CO2'!$B$5:$AP$53,MATCH(Kulturmodeller!$D294,'Data - CO2'!$A$5:$A$53,0),BT$20)*AD294*$B293)</f>
        <v>81.498944648094877</v>
      </c>
      <c r="BU294" s="8" cm="1">
        <f t="array" ref="BU294">IF($D294="","",INDEX('Data - CO2'!$B$5:$AP$53,MATCH(Kulturmodeller!$D294,'Data - CO2'!$A$5:$A$53,0),BU$20)*AE294*$B293)</f>
        <v>82.016393075901718</v>
      </c>
      <c r="BV294" s="8" cm="1">
        <f t="array" ref="BV294">IF($D294="","",INDEX('Data - CO2'!$B$5:$AP$53,MATCH(Kulturmodeller!$D294,'Data - CO2'!$A$5:$A$53,0),BV$20)*AF294*$B293)</f>
        <v>91.495821115927555</v>
      </c>
      <c r="BW294" s="8" cm="1">
        <f t="array" ref="BW294">IF($D294="","",INDEX('Data - CO2'!$B$5:$AP$53,MATCH(Kulturmodeller!$D294,'Data - CO2'!$A$5:$A$53,0),BW$20)*AG294*$B293)</f>
        <v>119.44241253604055</v>
      </c>
      <c r="BX294" s="8" cm="1">
        <f t="array" ref="BX294">IF($D294="","",INDEX('Data - CO2'!$B$5:$AP$53,MATCH(Kulturmodeller!$D294,'Data - CO2'!$A$5:$A$53,0),BX$20)*AH294*$B293)</f>
        <v>1.7361109822147938</v>
      </c>
      <c r="BY294" s="8" cm="1">
        <f t="array" ref="BY294">IF($D294="","",INDEX('Data - CO2'!$B$5:$AP$53,MATCH(Kulturmodeller!$D294,'Data - CO2'!$A$5:$A$53,0),BY$20)*AI294*$B293)</f>
        <v>11.574073214765292</v>
      </c>
      <c r="BZ294" s="8" cm="1">
        <f t="array" ref="BZ294">IF($D294="","",INDEX('Data - CO2'!$B$5:$AP$53,MATCH(Kulturmodeller!$D294,'Data - CO2'!$A$5:$A$53,0),BZ$20)*AJ294*$B293)</f>
        <v>28.935183036913223</v>
      </c>
      <c r="CA294" s="8" cm="1">
        <f t="array" ref="CA294">IF($D294="","",INDEX('Data - CO2'!$B$5:$AP$53,MATCH(Kulturmodeller!$D294,'Data - CO2'!$A$5:$A$53,0),CA$20)*AK294*$B293)</f>
        <v>57.870366073826446</v>
      </c>
      <c r="CB294" s="8" cm="1">
        <f t="array" ref="CB294">IF($D294="","",INDEX('Data - CO2'!$B$5:$AP$53,MATCH(Kulturmodeller!$D294,'Data - CO2'!$A$5:$A$53,0),CB$20)*AL294*$B293)</f>
        <v>64.456614645226523</v>
      </c>
      <c r="CC294" s="8" cm="1">
        <f t="array" ref="CC294">IF($D294="","",INDEX('Data - CO2'!$B$5:$AP$53,MATCH(Kulturmodeller!$D294,'Data - CO2'!$A$5:$A$53,0),CC$20)*AM294*$B293)</f>
        <v>68.305020981377211</v>
      </c>
      <c r="CD294" s="8" cm="1">
        <f t="array" ref="CD294">IF($D294="","",INDEX('Data - CO2'!$B$5:$AP$53,MATCH(Kulturmodeller!$D294,'Data - CO2'!$A$5:$A$53,0),CD$20)*AN294*$B293)</f>
        <v>72.119573426880322</v>
      </c>
      <c r="CE294" s="8" cm="1">
        <f t="array" ref="CE294">IF($D294="","",INDEX('Data - CO2'!$B$5:$AP$53,MATCH(Kulturmodeller!$D294,'Data - CO2'!$A$5:$A$53,0),CE$20)*AO294*$B293)</f>
        <v>74.101522115896287</v>
      </c>
      <c r="CF294" s="8" cm="1">
        <f t="array" ref="CF294">IF($D294="","",INDEX('Data - CO2'!$B$5:$AP$53,MATCH(Kulturmodeller!$D294,'Data - CO2'!$A$5:$A$53,0),CF$20)*AP294*$B293)</f>
        <v>77.566591234326367</v>
      </c>
      <c r="CG294" s="8" cm="1">
        <f t="array" ref="CG294">IF($D294="","",INDEX('Data - CO2'!$B$5:$AP$53,MATCH(Kulturmodeller!$D294,'Data - CO2'!$A$5:$A$53,0),CG$20)*AQ294*$B293)</f>
        <v>79.985953491120227</v>
      </c>
      <c r="CH294" s="8" cm="1">
        <f t="array" ref="CH294">IF($D294="","",INDEX('Data - CO2'!$B$5:$AP$53,MATCH(Kulturmodeller!$D294,'Data - CO2'!$A$5:$A$53,0),CH$20)*AR294*$B293)</f>
        <v>81.498944648094877</v>
      </c>
      <c r="CI294" s="9" cm="1">
        <f t="array" ref="CI294">IF($D294="","",INDEX('Data - CO2'!$B$5:$AP$53,MATCH(Kulturmodeller!$D294,'Data - CO2'!$A$5:$A$53,0),CI$20)*AS294*$B293)</f>
        <v>82.016393075901718</v>
      </c>
    </row>
    <row r="295" spans="1:87" x14ac:dyDescent="0.3">
      <c r="A295" s="33" t="s">
        <v>82</v>
      </c>
      <c r="B295" s="33"/>
      <c r="C295" s="124" t="str">
        <f>'Katalog over Kulturmodeller '!F116</f>
        <v>REL, EG, PIL, RØN</v>
      </c>
      <c r="D295" s="125" t="s">
        <v>258</v>
      </c>
      <c r="E295" s="151">
        <f>'Katalog over Kulturmodeller '!W116</f>
        <v>0.2</v>
      </c>
      <c r="F295" s="40">
        <f>E295+((E299-F299)+(E300-F300))*(E295/SUM(E294:E298))</f>
        <v>0.2</v>
      </c>
      <c r="G295" s="40">
        <f t="shared" ref="G295" si="5216">F295+((F299-G299)+(F300-G300))*(F295/SUM(F294:F298))</f>
        <v>0.2</v>
      </c>
      <c r="H295" s="40">
        <f t="shared" ref="H295" si="5217">G295+((G299-H299)+(G300-H300))*(G295/SUM(G294:G298))</f>
        <v>0.2</v>
      </c>
      <c r="I295" s="40">
        <f t="shared" ref="I295" si="5218">H295+((H299-I299)+(H300-I300))*(H295/SUM(H294:H298))</f>
        <v>0.2</v>
      </c>
      <c r="J295" s="40">
        <f t="shared" ref="J295" si="5219">I295+((I299-J299)+(I300-J300))*(I295/SUM(I294:I298))</f>
        <v>0.2</v>
      </c>
      <c r="K295" s="40">
        <f t="shared" ref="K295" si="5220">J295+((J299-K299)+(J300-K300))*(J295/SUM(J294:J298))</f>
        <v>0.2</v>
      </c>
      <c r="L295" s="40">
        <f t="shared" ref="L295" si="5221">K295+((K299-L299)+(K300-L300))*(K295/SUM(K294:K298))</f>
        <v>0.2</v>
      </c>
      <c r="M295" s="40">
        <f t="shared" ref="M295" si="5222">L295+((L299-M299)+(L300-M300))*(L295/SUM(L294:L298))</f>
        <v>0.2</v>
      </c>
      <c r="N295" s="40">
        <f t="shared" ref="N295" si="5223">M295+((M299-N299)+(M300-N300))*(M295/SUM(M294:M298))</f>
        <v>0.2</v>
      </c>
      <c r="O295" s="40">
        <f t="shared" ref="O295" si="5224">N295+((N299-O299)+(N300-O300))*(N295/SUM(N294:N298))</f>
        <v>0.2</v>
      </c>
      <c r="P295" s="40">
        <f t="shared" ref="P295" si="5225">O295+((O299-P299)+(O300-P300))*(O295/SUM(O294:O298))</f>
        <v>0.2</v>
      </c>
      <c r="Q295" s="40">
        <f t="shared" ref="Q295" si="5226">P295+((P299-Q299)+(P300-Q300))*(P295/SUM(P294:P298))</f>
        <v>0.2</v>
      </c>
      <c r="R295" s="40">
        <f t="shared" ref="R295" si="5227">Q295+((Q299-R299)+(Q300-R300))*(Q295/SUM(Q294:Q298))</f>
        <v>0.2</v>
      </c>
      <c r="S295" s="40">
        <f t="shared" ref="S295" si="5228">R295+((R299-S299)+(R300-S300))*(R295/SUM(R294:R298))</f>
        <v>0.2</v>
      </c>
      <c r="T295" s="40">
        <f t="shared" ref="T295" si="5229">S295+((S299-T299)+(S300-T300))*(S295/SUM(S294:S298))</f>
        <v>0.2</v>
      </c>
      <c r="U295" s="40">
        <f t="shared" ref="U295" si="5230">T295+((T299-U299)+(T300-U300))*(T295/SUM(T294:T298))</f>
        <v>0.2</v>
      </c>
      <c r="V295" s="40">
        <f t="shared" ref="V295" si="5231">U295+((U299-V299)+(U300-V300))*(U295/SUM(U294:U298))</f>
        <v>0.2</v>
      </c>
      <c r="W295" s="40">
        <f t="shared" ref="W295" si="5232">V295+((V299-W299)+(V300-W300))*(V295/SUM(V294:V298))</f>
        <v>0.2</v>
      </c>
      <c r="X295" s="40">
        <f t="shared" ref="X295" si="5233">W295+((W299-X299)+(W300-X300))*(W295/SUM(W294:W298))</f>
        <v>0.2</v>
      </c>
      <c r="Y295" s="40">
        <f t="shared" ref="Y295" si="5234">X295+((X299-Y299)+(X300-Y300))*(X295/SUM(X294:X298))</f>
        <v>0.2</v>
      </c>
      <c r="Z295" s="40">
        <f t="shared" ref="Z295" si="5235">Y295+((Y299-Z299)+(Y300-Z300))*(Y295/SUM(Y294:Y298))</f>
        <v>0.2</v>
      </c>
      <c r="AA295" s="40">
        <f t="shared" ref="AA295" si="5236">Z295+((Z299-AA299)+(Z300-AA300))*(Z295/SUM(Z294:Z298))</f>
        <v>0.2</v>
      </c>
      <c r="AB295" s="40">
        <f t="shared" ref="AB295" si="5237">AA295+((AA299-AB299)+(AA300-AB300))*(AA295/SUM(AA294:AA298))</f>
        <v>0.2</v>
      </c>
      <c r="AC295" s="40">
        <f t="shared" ref="AC295" si="5238">AB295+((AB299-AC299)+(AB300-AC300))*(AB295/SUM(AB294:AB298))</f>
        <v>0.2</v>
      </c>
      <c r="AD295" s="40">
        <f t="shared" ref="AD295" si="5239">AC295+((AC299-AD299)+(AC300-AD300))*(AC295/SUM(AC294:AC298))</f>
        <v>0.2</v>
      </c>
      <c r="AE295" s="40">
        <f t="shared" ref="AE295" si="5240">AD295+((AD299-AE299)+(AD300-AE300))*(AD295/SUM(AD294:AD298))</f>
        <v>0.2</v>
      </c>
      <c r="AF295" s="40">
        <f t="shared" ref="AF295" si="5241">AE295+((AE299-AF299)+(AE300-AF300))*(AE295/SUM(AE294:AE298))</f>
        <v>0.2</v>
      </c>
      <c r="AG295" s="40">
        <f t="shared" ref="AG295" si="5242">AF295+((AF299-AG299)+(AF300-AG300))*(AF295/SUM(AF294:AF298))</f>
        <v>0.2</v>
      </c>
      <c r="AH295" s="40">
        <f t="shared" ref="AH295" si="5243">AG295+((AG299-AH299)+(AG300-AH300))*(AG295/SUM(AG294:AG298))</f>
        <v>0.2</v>
      </c>
      <c r="AI295" s="40">
        <f t="shared" ref="AI295" si="5244">AH295+((AH299-AI299)+(AH300-AI300))*(AH295/SUM(AH294:AH298))</f>
        <v>0.2</v>
      </c>
      <c r="AJ295" s="40">
        <f t="shared" ref="AJ295" si="5245">AI295+((AI299-AJ299)+(AI300-AJ300))*(AI295/SUM(AI294:AI298))</f>
        <v>0.2</v>
      </c>
      <c r="AK295" s="40">
        <f t="shared" ref="AK295" si="5246">AJ295+((AJ299-AK299)+(AJ300-AK300))*(AJ295/SUM(AJ294:AJ298))</f>
        <v>0.2</v>
      </c>
      <c r="AL295" s="40">
        <f t="shared" ref="AL295" si="5247">AK295+((AK299-AL299)+(AK300-AL300))*(AK295/SUM(AK294:AK298))</f>
        <v>0.2</v>
      </c>
      <c r="AM295" s="40">
        <f t="shared" ref="AM295" si="5248">AL295+((AL299-AM299)+(AL300-AM300))*(AL295/SUM(AL294:AL298))</f>
        <v>0.2</v>
      </c>
      <c r="AN295" s="40">
        <f t="shared" ref="AN295" si="5249">AM295+((AM299-AN299)+(AM300-AN300))*(AM295/SUM(AM294:AM298))</f>
        <v>0.2</v>
      </c>
      <c r="AO295" s="40">
        <f t="shared" ref="AO295" si="5250">AN295+((AN299-AO299)+(AN300-AO300))*(AN295/SUM(AN294:AN298))</f>
        <v>0.2</v>
      </c>
      <c r="AP295" s="40">
        <f t="shared" ref="AP295" si="5251">AO295+((AO299-AP299)+(AO300-AP300))*(AO295/SUM(AO294:AO298))</f>
        <v>0.2</v>
      </c>
      <c r="AQ295" s="40">
        <f t="shared" ref="AQ295" si="5252">AP295+((AP299-AQ299)+(AP300-AQ300))*(AP295/SUM(AP294:AP298))</f>
        <v>0.2</v>
      </c>
      <c r="AR295" s="40">
        <f t="shared" ref="AR295" si="5253">AQ295+((AQ299-AR299)+(AQ300-AR300))*(AQ295/SUM(AQ294:AQ298))</f>
        <v>0.2</v>
      </c>
      <c r="AS295" s="41">
        <f t="shared" ref="AS295" si="5254">AR295+((AR299-AS299)+(AR300-AS300))*(AR295/SUM(AR294:AR298))</f>
        <v>0.2</v>
      </c>
      <c r="AU295" s="10" cm="1">
        <f t="array" ref="AU295">IF($D295="","",INDEX('Data - CO2'!$B$5:$AP$53,MATCH(Kulturmodeller!$D295,'Data - CO2'!$A$5:$A$53,0),AU$20)*E295)</f>
        <v>0</v>
      </c>
      <c r="AV295" cm="1">
        <f t="array" ref="AV295">IF($D295="","",INDEX('Data - CO2'!$B$5:$AP$53,MATCH(Kulturmodeller!$D295,'Data - CO2'!$A$5:$A$53,0),AV$20)*F295)</f>
        <v>0.91868195951990528</v>
      </c>
      <c r="AW295" cm="1">
        <f t="array" ref="AW295">IF($D295="","",INDEX('Data - CO2'!$B$5:$AP$53,MATCH(Kulturmodeller!$D295,'Data - CO2'!$A$5:$A$53,0),AW$20)*G295)</f>
        <v>6.1245463967993699</v>
      </c>
      <c r="AX295" cm="1">
        <f t="array" ref="AX295">IF($D295="","",INDEX('Data - CO2'!$B$5:$AP$53,MATCH(Kulturmodeller!$D295,'Data - CO2'!$A$5:$A$53,0),AX$20)*H295)</f>
        <v>15.311365991998422</v>
      </c>
      <c r="AY295" cm="1">
        <f t="array" ref="AY295">IF($D295="","",INDEX('Data - CO2'!$B$5:$AP$53,MATCH(Kulturmodeller!$D295,'Data - CO2'!$A$5:$A$53,0),AY$20)*I295)</f>
        <v>30.622731983996843</v>
      </c>
      <c r="AZ295" cm="1">
        <f t="array" ref="AZ295">IF($D295="","",INDEX('Data - CO2'!$B$5:$AP$53,MATCH(Kulturmodeller!$D295,'Data - CO2'!$A$5:$A$53,0),AZ$20)*J295*$B293)</f>
        <v>31.692042141913436</v>
      </c>
      <c r="BA295" cm="1">
        <f t="array" ref="BA295">IF($D295="","",INDEX('Data - CO2'!$B$5:$AP$53,MATCH(Kulturmodeller!$D295,'Data - CO2'!$A$5:$A$53,0),BA$20)*K295*$B293)</f>
        <v>32.274868863483874</v>
      </c>
      <c r="BB295" cm="1">
        <f t="array" ref="BB295">IF($D295="","",INDEX('Data - CO2'!$B$5:$AP$53,MATCH(Kulturmodeller!$D295,'Data - CO2'!$A$5:$A$53,0),BB$20)*L295*$B293)</f>
        <v>33.103270694131588</v>
      </c>
      <c r="BC295" cm="1">
        <f t="array" ref="BC295">IF($D295="","",INDEX('Data - CO2'!$B$5:$AP$53,MATCH(Kulturmodeller!$D295,'Data - CO2'!$A$5:$A$53,0),BC$20)*M295*$B293)</f>
        <v>33.326811272579953</v>
      </c>
      <c r="BD295" cm="1">
        <f t="array" ref="BD295">IF($D295="","",INDEX('Data - CO2'!$B$5:$AP$53,MATCH(Kulturmodeller!$D295,'Data - CO2'!$A$5:$A$53,0),BD$20)*N295*$B293)</f>
        <v>34.046290123439135</v>
      </c>
      <c r="BE295" cm="1">
        <f t="array" ref="BE295">IF($D295="","",INDEX('Data - CO2'!$B$5:$AP$53,MATCH(Kulturmodeller!$D295,'Data - CO2'!$A$5:$A$53,0),BE$20)*O295*$B293)</f>
        <v>34.469145443710204</v>
      </c>
      <c r="BF295" cm="1">
        <f t="array" ref="BF295">IF($D295="","",INDEX('Data - CO2'!$B$5:$AP$53,MATCH(Kulturmodeller!$D295,'Data - CO2'!$A$5:$A$53,0),BF$20)*P295*$B293)</f>
        <v>34.612535701667262</v>
      </c>
      <c r="BG295" cm="1">
        <f t="array" ref="BG295">IF($D295="","",INDEX('Data - CO2'!$B$5:$AP$53,MATCH(Kulturmodeller!$D295,'Data - CO2'!$A$5:$A$53,0),BG$20)*Q295*$B293)</f>
        <v>34.555857380769062</v>
      </c>
      <c r="BH295" cm="1">
        <f t="array" ref="BH295">IF($D295="","",INDEX('Data - CO2'!$B$5:$AP$53,MATCH(Kulturmodeller!$D295,'Data - CO2'!$A$5:$A$53,0),BH$20)*R295*$B293)</f>
        <v>36.626622295983147</v>
      </c>
      <c r="BI295" cm="1">
        <f t="array" ref="BI295">IF($D295="","",INDEX('Data - CO2'!$B$5:$AP$53,MATCH(Kulturmodeller!$D295,'Data - CO2'!$A$5:$A$53,0),BI$20)*S295*$B293)</f>
        <v>38.425217153381041</v>
      </c>
      <c r="BJ295" cm="1">
        <f t="array" ref="BJ295">IF($D295="","",INDEX('Data - CO2'!$B$5:$AP$53,MATCH(Kulturmodeller!$D295,'Data - CO2'!$A$5:$A$53,0),BJ$20)*T295*$B293)</f>
        <v>0.91868195951990528</v>
      </c>
      <c r="BK295" cm="1">
        <f t="array" ref="BK295">IF($D295="","",INDEX('Data - CO2'!$B$5:$AP$53,MATCH(Kulturmodeller!$D295,'Data - CO2'!$A$5:$A$53,0),BK$20)*U295*$B293)</f>
        <v>6.1245463967993699</v>
      </c>
      <c r="BL295" cm="1">
        <f t="array" ref="BL295">IF($D295="","",INDEX('Data - CO2'!$B$5:$AP$53,MATCH(Kulturmodeller!$D295,'Data - CO2'!$A$5:$A$53,0),BL$20)*V295*$B293)</f>
        <v>15.311365991998422</v>
      </c>
      <c r="BM295" cm="1">
        <f t="array" ref="BM295">IF($D295="","",INDEX('Data - CO2'!$B$5:$AP$53,MATCH(Kulturmodeller!$D295,'Data - CO2'!$A$5:$A$53,0),BM$20)*W295*$B293)</f>
        <v>30.622731983996843</v>
      </c>
      <c r="BN295" cm="1">
        <f t="array" ref="BN295">IF($D295="","",INDEX('Data - CO2'!$B$5:$AP$53,MATCH(Kulturmodeller!$D295,'Data - CO2'!$A$5:$A$53,0),BN$20)*X295*$B293)</f>
        <v>31.692042141913436</v>
      </c>
      <c r="BO295" cm="1">
        <f t="array" ref="BO295">IF($D295="","",INDEX('Data - CO2'!$B$5:$AP$53,MATCH(Kulturmodeller!$D295,'Data - CO2'!$A$5:$A$53,0),BO$20)*Y295*$B293)</f>
        <v>32.274868863483874</v>
      </c>
      <c r="BP295" cm="1">
        <f t="array" ref="BP295">IF($D295="","",INDEX('Data - CO2'!$B$5:$AP$53,MATCH(Kulturmodeller!$D295,'Data - CO2'!$A$5:$A$53,0),BP$20)*Z295*$B293)</f>
        <v>33.103270694131588</v>
      </c>
      <c r="BQ295" cm="1">
        <f t="array" ref="BQ295">IF($D295="","",INDEX('Data - CO2'!$B$5:$AP$53,MATCH(Kulturmodeller!$D295,'Data - CO2'!$A$5:$A$53,0),BQ$20)*AA295*$B293)</f>
        <v>33.326811272579953</v>
      </c>
      <c r="BR295" cm="1">
        <f t="array" ref="BR295">IF($D295="","",INDEX('Data - CO2'!$B$5:$AP$53,MATCH(Kulturmodeller!$D295,'Data - CO2'!$A$5:$A$53,0),BR$20)*AB295*$B293)</f>
        <v>34.046290123439135</v>
      </c>
      <c r="BS295" cm="1">
        <f t="array" ref="BS295">IF($D295="","",INDEX('Data - CO2'!$B$5:$AP$53,MATCH(Kulturmodeller!$D295,'Data - CO2'!$A$5:$A$53,0),BS$20)*AC295*$B293)</f>
        <v>34.469145443710204</v>
      </c>
      <c r="BT295" cm="1">
        <f t="array" ref="BT295">IF($D295="","",INDEX('Data - CO2'!$B$5:$AP$53,MATCH(Kulturmodeller!$D295,'Data - CO2'!$A$5:$A$53,0),BT$20)*AD295*$B293)</f>
        <v>34.612535701667262</v>
      </c>
      <c r="BU295" cm="1">
        <f t="array" ref="BU295">IF($D295="","",INDEX('Data - CO2'!$B$5:$AP$53,MATCH(Kulturmodeller!$D295,'Data - CO2'!$A$5:$A$53,0),BU$20)*AE295*$B293)</f>
        <v>34.555857380769062</v>
      </c>
      <c r="BV295" cm="1">
        <f t="array" ref="BV295">IF($D295="","",INDEX('Data - CO2'!$B$5:$AP$53,MATCH(Kulturmodeller!$D295,'Data - CO2'!$A$5:$A$53,0),BV$20)*AF295*$B293)</f>
        <v>36.626622295983147</v>
      </c>
      <c r="BW295" cm="1">
        <f t="array" ref="BW295">IF($D295="","",INDEX('Data - CO2'!$B$5:$AP$53,MATCH(Kulturmodeller!$D295,'Data - CO2'!$A$5:$A$53,0),BW$20)*AG295*$B293)</f>
        <v>38.425217153381041</v>
      </c>
      <c r="BX295" cm="1">
        <f t="array" ref="BX295">IF($D295="","",INDEX('Data - CO2'!$B$5:$AP$53,MATCH(Kulturmodeller!$D295,'Data - CO2'!$A$5:$A$53,0),BX$20)*AH295*$B293)</f>
        <v>0.91868195951990528</v>
      </c>
      <c r="BY295" cm="1">
        <f t="array" ref="BY295">IF($D295="","",INDEX('Data - CO2'!$B$5:$AP$53,MATCH(Kulturmodeller!$D295,'Data - CO2'!$A$5:$A$53,0),BY$20)*AI295*$B293)</f>
        <v>6.1245463967993699</v>
      </c>
      <c r="BZ295" cm="1">
        <f t="array" ref="BZ295">IF($D295="","",INDEX('Data - CO2'!$B$5:$AP$53,MATCH(Kulturmodeller!$D295,'Data - CO2'!$A$5:$A$53,0),BZ$20)*AJ295*$B293)</f>
        <v>15.311365991998422</v>
      </c>
      <c r="CA295" cm="1">
        <f t="array" ref="CA295">IF($D295="","",INDEX('Data - CO2'!$B$5:$AP$53,MATCH(Kulturmodeller!$D295,'Data - CO2'!$A$5:$A$53,0),CA$20)*AK295*$B293)</f>
        <v>30.622731983996843</v>
      </c>
      <c r="CB295" cm="1">
        <f t="array" ref="CB295">IF($D295="","",INDEX('Data - CO2'!$B$5:$AP$53,MATCH(Kulturmodeller!$D295,'Data - CO2'!$A$5:$A$53,0),CB$20)*AL295*$B293)</f>
        <v>31.692042141913436</v>
      </c>
      <c r="CC295" cm="1">
        <f t="array" ref="CC295">IF($D295="","",INDEX('Data - CO2'!$B$5:$AP$53,MATCH(Kulturmodeller!$D295,'Data - CO2'!$A$5:$A$53,0),CC$20)*AM295*$B293)</f>
        <v>32.274868863483874</v>
      </c>
      <c r="CD295" cm="1">
        <f t="array" ref="CD295">IF($D295="","",INDEX('Data - CO2'!$B$5:$AP$53,MATCH(Kulturmodeller!$D295,'Data - CO2'!$A$5:$A$53,0),CD$20)*AN295*$B293)</f>
        <v>33.103270694131588</v>
      </c>
      <c r="CE295" cm="1">
        <f t="array" ref="CE295">IF($D295="","",INDEX('Data - CO2'!$B$5:$AP$53,MATCH(Kulturmodeller!$D295,'Data - CO2'!$A$5:$A$53,0),CE$20)*AO295*$B293)</f>
        <v>33.326811272579953</v>
      </c>
      <c r="CF295" cm="1">
        <f t="array" ref="CF295">IF($D295="","",INDEX('Data - CO2'!$B$5:$AP$53,MATCH(Kulturmodeller!$D295,'Data - CO2'!$A$5:$A$53,0),CF$20)*AP295*$B293)</f>
        <v>34.046290123439135</v>
      </c>
      <c r="CG295" cm="1">
        <f t="array" ref="CG295">IF($D295="","",INDEX('Data - CO2'!$B$5:$AP$53,MATCH(Kulturmodeller!$D295,'Data - CO2'!$A$5:$A$53,0),CG$20)*AQ295*$B293)</f>
        <v>34.469145443710204</v>
      </c>
      <c r="CH295" cm="1">
        <f t="array" ref="CH295">IF($D295="","",INDEX('Data - CO2'!$B$5:$AP$53,MATCH(Kulturmodeller!$D295,'Data - CO2'!$A$5:$A$53,0),CH$20)*AR295*$B293)</f>
        <v>34.612535701667262</v>
      </c>
      <c r="CI295" s="11" cm="1">
        <f t="array" ref="CI295">IF($D295="","",INDEX('Data - CO2'!$B$5:$AP$53,MATCH(Kulturmodeller!$D295,'Data - CO2'!$A$5:$A$53,0),CI$20)*AS295*$B293)</f>
        <v>34.555857380769062</v>
      </c>
    </row>
    <row r="296" spans="1:87" x14ac:dyDescent="0.3">
      <c r="A296" s="33" t="s">
        <v>83</v>
      </c>
      <c r="B296" s="33"/>
      <c r="C296" s="124" t="str">
        <f>'Katalog over Kulturmodeller '!F117</f>
        <v>NÅL - valgfri</v>
      </c>
      <c r="D296" s="125" t="s">
        <v>276</v>
      </c>
      <c r="E296" s="151">
        <f>'Katalog over Kulturmodeller '!W117</f>
        <v>0.2</v>
      </c>
      <c r="F296" s="40">
        <f>E296+((E299-F299)+(E300-F300))*(E296/SUM(E294:E298))</f>
        <v>0.2</v>
      </c>
      <c r="G296" s="40">
        <f t="shared" ref="G296" si="5255">F296+((F299-G299)+(F300-G300))*(F296/SUM(F294:F298))</f>
        <v>0.2</v>
      </c>
      <c r="H296" s="40">
        <f t="shared" ref="H296" si="5256">G296+((G299-H299)+(G300-H300))*(G296/SUM(G294:G298))</f>
        <v>0.2</v>
      </c>
      <c r="I296" s="40">
        <f t="shared" ref="I296" si="5257">H296+((H299-I299)+(H300-I300))*(H296/SUM(H294:H298))</f>
        <v>0.2</v>
      </c>
      <c r="J296" s="40">
        <f t="shared" ref="J296" si="5258">I296+((I299-J299)+(I300-J300))*(I296/SUM(I294:I298))</f>
        <v>0.2</v>
      </c>
      <c r="K296" s="40">
        <f t="shared" ref="K296" si="5259">J296+((J299-K299)+(J300-K300))*(J296/SUM(J294:J298))</f>
        <v>0.2</v>
      </c>
      <c r="L296" s="40">
        <f t="shared" ref="L296" si="5260">K296+((K299-L299)+(K300-L300))*(K296/SUM(K294:K298))</f>
        <v>0.2</v>
      </c>
      <c r="M296" s="40">
        <f t="shared" ref="M296" si="5261">L296+((L299-M299)+(L300-M300))*(L296/SUM(L294:L298))</f>
        <v>0.2</v>
      </c>
      <c r="N296" s="40">
        <f t="shared" ref="N296" si="5262">M296+((M299-N299)+(M300-N300))*(M296/SUM(M294:M298))</f>
        <v>0.2</v>
      </c>
      <c r="O296" s="40">
        <f t="shared" ref="O296" si="5263">N296+((N299-O299)+(N300-O300))*(N296/SUM(N294:N298))</f>
        <v>0.2</v>
      </c>
      <c r="P296" s="40">
        <f t="shared" ref="P296" si="5264">O296+((O299-P299)+(O300-P300))*(O296/SUM(O294:O298))</f>
        <v>0.2</v>
      </c>
      <c r="Q296" s="40">
        <f t="shared" ref="Q296" si="5265">P296+((P299-Q299)+(P300-Q300))*(P296/SUM(P294:P298))</f>
        <v>0.2</v>
      </c>
      <c r="R296" s="40">
        <f t="shared" ref="R296" si="5266">Q296+((Q299-R299)+(Q300-R300))*(Q296/SUM(Q294:Q298))</f>
        <v>0.2</v>
      </c>
      <c r="S296" s="40">
        <f t="shared" ref="S296" si="5267">R296+((R299-S299)+(R300-S300))*(R296/SUM(R294:R298))</f>
        <v>0.2</v>
      </c>
      <c r="T296" s="40">
        <f t="shared" ref="T296" si="5268">S296+((S299-T299)+(S300-T300))*(S296/SUM(S294:S298))</f>
        <v>0.2</v>
      </c>
      <c r="U296" s="40">
        <f t="shared" ref="U296" si="5269">T296+((T299-U299)+(T300-U300))*(T296/SUM(T294:T298))</f>
        <v>0.2</v>
      </c>
      <c r="V296" s="40">
        <f t="shared" ref="V296" si="5270">U296+((U299-V299)+(U300-V300))*(U296/SUM(U294:U298))</f>
        <v>0.2</v>
      </c>
      <c r="W296" s="40">
        <f t="shared" ref="W296" si="5271">V296+((V299-W299)+(V300-W300))*(V296/SUM(V294:V298))</f>
        <v>0.2</v>
      </c>
      <c r="X296" s="40">
        <f t="shared" ref="X296" si="5272">W296+((W299-X299)+(W300-X300))*(W296/SUM(W294:W298))</f>
        <v>0.2</v>
      </c>
      <c r="Y296" s="40">
        <f t="shared" ref="Y296" si="5273">X296+((X299-Y299)+(X300-Y300))*(X296/SUM(X294:X298))</f>
        <v>0.2</v>
      </c>
      <c r="Z296" s="40">
        <f t="shared" ref="Z296" si="5274">Y296+((Y299-Z299)+(Y300-Z300))*(Y296/SUM(Y294:Y298))</f>
        <v>0.2</v>
      </c>
      <c r="AA296" s="40">
        <f t="shared" ref="AA296" si="5275">Z296+((Z299-AA299)+(Z300-AA300))*(Z296/SUM(Z294:Z298))</f>
        <v>0.2</v>
      </c>
      <c r="AB296" s="40">
        <f t="shared" ref="AB296" si="5276">AA296+((AA299-AB299)+(AA300-AB300))*(AA296/SUM(AA294:AA298))</f>
        <v>0.2</v>
      </c>
      <c r="AC296" s="40">
        <f t="shared" ref="AC296" si="5277">AB296+((AB299-AC299)+(AB300-AC300))*(AB296/SUM(AB294:AB298))</f>
        <v>0.2</v>
      </c>
      <c r="AD296" s="40">
        <f t="shared" ref="AD296" si="5278">AC296+((AC299-AD299)+(AC300-AD300))*(AC296/SUM(AC294:AC298))</f>
        <v>0.2</v>
      </c>
      <c r="AE296" s="40">
        <f t="shared" ref="AE296" si="5279">AD296+((AD299-AE299)+(AD300-AE300))*(AD296/SUM(AD294:AD298))</f>
        <v>0.2</v>
      </c>
      <c r="AF296" s="40">
        <f t="shared" ref="AF296" si="5280">AE296+((AE299-AF299)+(AE300-AF300))*(AE296/SUM(AE294:AE298))</f>
        <v>0.2</v>
      </c>
      <c r="AG296" s="40">
        <f t="shared" ref="AG296" si="5281">AF296+((AF299-AG299)+(AF300-AG300))*(AF296/SUM(AF294:AF298))</f>
        <v>0.2</v>
      </c>
      <c r="AH296" s="40">
        <f t="shared" ref="AH296" si="5282">AG296+((AG299-AH299)+(AG300-AH300))*(AG296/SUM(AG294:AG298))</f>
        <v>0.2</v>
      </c>
      <c r="AI296" s="40">
        <f t="shared" ref="AI296" si="5283">AH296+((AH299-AI299)+(AH300-AI300))*(AH296/SUM(AH294:AH298))</f>
        <v>0.2</v>
      </c>
      <c r="AJ296" s="40">
        <f t="shared" ref="AJ296" si="5284">AI296+((AI299-AJ299)+(AI300-AJ300))*(AI296/SUM(AI294:AI298))</f>
        <v>0.2</v>
      </c>
      <c r="AK296" s="40">
        <f t="shared" ref="AK296" si="5285">AJ296+((AJ299-AK299)+(AJ300-AK300))*(AJ296/SUM(AJ294:AJ298))</f>
        <v>0.2</v>
      </c>
      <c r="AL296" s="40">
        <f t="shared" ref="AL296" si="5286">AK296+((AK299-AL299)+(AK300-AL300))*(AK296/SUM(AK294:AK298))</f>
        <v>0.2</v>
      </c>
      <c r="AM296" s="40">
        <f t="shared" ref="AM296" si="5287">AL296+((AL299-AM299)+(AL300-AM300))*(AL296/SUM(AL294:AL298))</f>
        <v>0.2</v>
      </c>
      <c r="AN296" s="40">
        <f t="shared" ref="AN296" si="5288">AM296+((AM299-AN299)+(AM300-AN300))*(AM296/SUM(AM294:AM298))</f>
        <v>0.2</v>
      </c>
      <c r="AO296" s="40">
        <f t="shared" ref="AO296" si="5289">AN296+((AN299-AO299)+(AN300-AO300))*(AN296/SUM(AN294:AN298))</f>
        <v>0.2</v>
      </c>
      <c r="AP296" s="40">
        <f t="shared" ref="AP296" si="5290">AO296+((AO299-AP299)+(AO300-AP300))*(AO296/SUM(AO294:AO298))</f>
        <v>0.2</v>
      </c>
      <c r="AQ296" s="40">
        <f t="shared" ref="AQ296" si="5291">AP296+((AP299-AQ299)+(AP300-AQ300))*(AP296/SUM(AP294:AP298))</f>
        <v>0.2</v>
      </c>
      <c r="AR296" s="40">
        <f t="shared" ref="AR296" si="5292">AQ296+((AQ299-AR299)+(AQ300-AR300))*(AQ296/SUM(AQ294:AQ298))</f>
        <v>0.2</v>
      </c>
      <c r="AS296" s="41">
        <f t="shared" ref="AS296" si="5293">AR296+((AR299-AS299)+(AR300-AS300))*(AR296/SUM(AR294:AR298))</f>
        <v>0.2</v>
      </c>
      <c r="AU296" s="10" cm="1">
        <f t="array" ref="AU296">IF($D296="","",INDEX('Data - CO2'!$B$5:$AP$53,MATCH(Kulturmodeller!$D296,'Data - CO2'!$A$5:$A$53,0),AU$20)*E296)</f>
        <v>0</v>
      </c>
      <c r="AV296" cm="1">
        <f t="array" ref="AV296">IF($D296="","",INDEX('Data - CO2'!$B$5:$AP$53,MATCH(Kulturmodeller!$D296,'Data - CO2'!$A$5:$A$53,0),AV$20)*F296)</f>
        <v>0.59654085716267691</v>
      </c>
      <c r="AW296" cm="1">
        <f t="array" ref="AW296">IF($D296="","",INDEX('Data - CO2'!$B$5:$AP$53,MATCH(Kulturmodeller!$D296,'Data - CO2'!$A$5:$A$53,0),AW$20)*G296)</f>
        <v>3.9769390477511801</v>
      </c>
      <c r="AX296" cm="1">
        <f t="array" ref="AX296">IF($D296="","",INDEX('Data - CO2'!$B$5:$AP$53,MATCH(Kulturmodeller!$D296,'Data - CO2'!$A$5:$A$53,0),AX$20)*H296)</f>
        <v>9.9423476193779479</v>
      </c>
      <c r="AY296" cm="1">
        <f t="array" ref="AY296">IF($D296="","",INDEX('Data - CO2'!$B$5:$AP$53,MATCH(Kulturmodeller!$D296,'Data - CO2'!$A$5:$A$53,0),AY$20)*I296)</f>
        <v>19.884695238755896</v>
      </c>
      <c r="AZ296" cm="1">
        <f t="array" ref="AZ296">IF($D296="","",INDEX('Data - CO2'!$B$5:$AP$53,MATCH(Kulturmodeller!$D296,'Data - CO2'!$A$5:$A$53,0),AZ$20)*J296*$B293)</f>
        <v>38.674760441583885</v>
      </c>
      <c r="BA296" cm="1">
        <f t="array" ref="BA296">IF($D296="","",INDEX('Data - CO2'!$B$5:$AP$53,MATCH(Kulturmodeller!$D296,'Data - CO2'!$A$5:$A$53,0),BA$20)*K296*$B293)</f>
        <v>54.350406455274381</v>
      </c>
      <c r="BB296" cm="1">
        <f t="array" ref="BB296">IF($D296="","",INDEX('Data - CO2'!$B$5:$AP$53,MATCH(Kulturmodeller!$D296,'Data - CO2'!$A$5:$A$53,0),BB$20)*L296*$B293)</f>
        <v>61.053084028370279</v>
      </c>
      <c r="BC296" cm="1">
        <f t="array" ref="BC296">IF($D296="","",INDEX('Data - CO2'!$B$5:$AP$53,MATCH(Kulturmodeller!$D296,'Data - CO2'!$A$5:$A$53,0),BC$20)*M296*$B293)</f>
        <v>66.173145293151975</v>
      </c>
      <c r="BD296" cm="1">
        <f t="array" ref="BD296">IF($D296="","",INDEX('Data - CO2'!$B$5:$AP$53,MATCH(Kulturmodeller!$D296,'Data - CO2'!$A$5:$A$53,0),BD$20)*N296*$B293)</f>
        <v>71.05396571413867</v>
      </c>
      <c r="BE296" cm="1">
        <f t="array" ref="BE296">IF($D296="","",INDEX('Data - CO2'!$B$5:$AP$53,MATCH(Kulturmodeller!$D296,'Data - CO2'!$A$5:$A$53,0),BE$20)*O296*$B293)</f>
        <v>75.053393254493059</v>
      </c>
      <c r="BF296" cm="1">
        <f t="array" ref="BF296">IF($D296="","",INDEX('Data - CO2'!$B$5:$AP$53,MATCH(Kulturmodeller!$D296,'Data - CO2'!$A$5:$A$53,0),BF$20)*P296*$B293)</f>
        <v>79.295382490610507</v>
      </c>
      <c r="BG296" cm="1">
        <f t="array" ref="BG296">IF($D296="","",INDEX('Data - CO2'!$B$5:$AP$53,MATCH(Kulturmodeller!$D296,'Data - CO2'!$A$5:$A$53,0),BG$20)*Q296*$B293)</f>
        <v>82.942938626422929</v>
      </c>
      <c r="BH296" cm="1">
        <f t="array" ref="BH296">IF($D296="","",INDEX('Data - CO2'!$B$5:$AP$53,MATCH(Kulturmodeller!$D296,'Data - CO2'!$A$5:$A$53,0),BH$20)*R296*$B293)</f>
        <v>85.474747915675948</v>
      </c>
      <c r="BI296" cm="1">
        <f t="array" ref="BI296">IF($D296="","",INDEX('Data - CO2'!$B$5:$AP$53,MATCH(Kulturmodeller!$D296,'Data - CO2'!$A$5:$A$53,0),BI$20)*S296*$B293)</f>
        <v>87.667178319394679</v>
      </c>
      <c r="BJ296" cm="1">
        <f t="array" ref="BJ296">IF($D296="","",INDEX('Data - CO2'!$B$5:$AP$53,MATCH(Kulturmodeller!$D296,'Data - CO2'!$A$5:$A$53,0),BJ$20)*T296*$B293)</f>
        <v>89.596160215785162</v>
      </c>
      <c r="BK296" cm="1">
        <f t="array" ref="BK296">IF($D296="","",INDEX('Data - CO2'!$B$5:$AP$53,MATCH(Kulturmodeller!$D296,'Data - CO2'!$A$5:$A$53,0),BK$20)*U296*$B293)</f>
        <v>0.59654085716267691</v>
      </c>
      <c r="BL296" cm="1">
        <f t="array" ref="BL296">IF($D296="","",INDEX('Data - CO2'!$B$5:$AP$53,MATCH(Kulturmodeller!$D296,'Data - CO2'!$A$5:$A$53,0),BL$20)*V296*$B293)</f>
        <v>3.9769390477511801</v>
      </c>
      <c r="BM296" cm="1">
        <f t="array" ref="BM296">IF($D296="","",INDEX('Data - CO2'!$B$5:$AP$53,MATCH(Kulturmodeller!$D296,'Data - CO2'!$A$5:$A$53,0),BM$20)*W296*$B293)</f>
        <v>9.9423476193779479</v>
      </c>
      <c r="BN296" cm="1">
        <f t="array" ref="BN296">IF($D296="","",INDEX('Data - CO2'!$B$5:$AP$53,MATCH(Kulturmodeller!$D296,'Data - CO2'!$A$5:$A$53,0),BN$20)*X296*$B293)</f>
        <v>19.884695238755896</v>
      </c>
      <c r="BO296" cm="1">
        <f t="array" ref="BO296">IF($D296="","",INDEX('Data - CO2'!$B$5:$AP$53,MATCH(Kulturmodeller!$D296,'Data - CO2'!$A$5:$A$53,0),BO$20)*Y296*$B293)</f>
        <v>38.674760441583885</v>
      </c>
      <c r="BP296" cm="1">
        <f t="array" ref="BP296">IF($D296="","",INDEX('Data - CO2'!$B$5:$AP$53,MATCH(Kulturmodeller!$D296,'Data - CO2'!$A$5:$A$53,0),BP$20)*Z296*$B293)</f>
        <v>54.350406455274381</v>
      </c>
      <c r="BQ296" cm="1">
        <f t="array" ref="BQ296">IF($D296="","",INDEX('Data - CO2'!$B$5:$AP$53,MATCH(Kulturmodeller!$D296,'Data - CO2'!$A$5:$A$53,0),BQ$20)*AA296*$B293)</f>
        <v>61.053084028370279</v>
      </c>
      <c r="BR296" cm="1">
        <f t="array" ref="BR296">IF($D296="","",INDEX('Data - CO2'!$B$5:$AP$53,MATCH(Kulturmodeller!$D296,'Data - CO2'!$A$5:$A$53,0),BR$20)*AB296*$B293)</f>
        <v>66.173145293151975</v>
      </c>
      <c r="BS296" cm="1">
        <f t="array" ref="BS296">IF($D296="","",INDEX('Data - CO2'!$B$5:$AP$53,MATCH(Kulturmodeller!$D296,'Data - CO2'!$A$5:$A$53,0),BS$20)*AC296*$B293)</f>
        <v>71.05396571413867</v>
      </c>
      <c r="BT296" cm="1">
        <f t="array" ref="BT296">IF($D296="","",INDEX('Data - CO2'!$B$5:$AP$53,MATCH(Kulturmodeller!$D296,'Data - CO2'!$A$5:$A$53,0),BT$20)*AD296*$B293)</f>
        <v>75.053393254493059</v>
      </c>
      <c r="BU296" cm="1">
        <f t="array" ref="BU296">IF($D296="","",INDEX('Data - CO2'!$B$5:$AP$53,MATCH(Kulturmodeller!$D296,'Data - CO2'!$A$5:$A$53,0),BU$20)*AE296*$B293)</f>
        <v>79.295382490610507</v>
      </c>
      <c r="BV296" cm="1">
        <f t="array" ref="BV296">IF($D296="","",INDEX('Data - CO2'!$B$5:$AP$53,MATCH(Kulturmodeller!$D296,'Data - CO2'!$A$5:$A$53,0),BV$20)*AF296*$B293)</f>
        <v>82.942938626422929</v>
      </c>
      <c r="BW296" cm="1">
        <f t="array" ref="BW296">IF($D296="","",INDEX('Data - CO2'!$B$5:$AP$53,MATCH(Kulturmodeller!$D296,'Data - CO2'!$A$5:$A$53,0),BW$20)*AG296*$B293)</f>
        <v>85.474747915675948</v>
      </c>
      <c r="BX296" cm="1">
        <f t="array" ref="BX296">IF($D296="","",INDEX('Data - CO2'!$B$5:$AP$53,MATCH(Kulturmodeller!$D296,'Data - CO2'!$A$5:$A$53,0),BX$20)*AH296*$B293)</f>
        <v>87.667178319394679</v>
      </c>
      <c r="BY296" cm="1">
        <f t="array" ref="BY296">IF($D296="","",INDEX('Data - CO2'!$B$5:$AP$53,MATCH(Kulturmodeller!$D296,'Data - CO2'!$A$5:$A$53,0),BY$20)*AI296*$B293)</f>
        <v>89.596160215785162</v>
      </c>
      <c r="BZ296" cm="1">
        <f t="array" ref="BZ296">IF($D296="","",INDEX('Data - CO2'!$B$5:$AP$53,MATCH(Kulturmodeller!$D296,'Data - CO2'!$A$5:$A$53,0),BZ$20)*AJ296*$B293)</f>
        <v>0.59654085716267691</v>
      </c>
      <c r="CA296" cm="1">
        <f t="array" ref="CA296">IF($D296="","",INDEX('Data - CO2'!$B$5:$AP$53,MATCH(Kulturmodeller!$D296,'Data - CO2'!$A$5:$A$53,0),CA$20)*AK296*$B293)</f>
        <v>3.9769390477511801</v>
      </c>
      <c r="CB296" cm="1">
        <f t="array" ref="CB296">IF($D296="","",INDEX('Data - CO2'!$B$5:$AP$53,MATCH(Kulturmodeller!$D296,'Data - CO2'!$A$5:$A$53,0),CB$20)*AL296*$B293)</f>
        <v>9.9423476193779479</v>
      </c>
      <c r="CC296" cm="1">
        <f t="array" ref="CC296">IF($D296="","",INDEX('Data - CO2'!$B$5:$AP$53,MATCH(Kulturmodeller!$D296,'Data - CO2'!$A$5:$A$53,0),CC$20)*AM296*$B293)</f>
        <v>19.884695238755896</v>
      </c>
      <c r="CD296" cm="1">
        <f t="array" ref="CD296">IF($D296="","",INDEX('Data - CO2'!$B$5:$AP$53,MATCH(Kulturmodeller!$D296,'Data - CO2'!$A$5:$A$53,0),CD$20)*AN296*$B293)</f>
        <v>38.674760441583885</v>
      </c>
      <c r="CE296" cm="1">
        <f t="array" ref="CE296">IF($D296="","",INDEX('Data - CO2'!$B$5:$AP$53,MATCH(Kulturmodeller!$D296,'Data - CO2'!$A$5:$A$53,0),CE$20)*AO296*$B293)</f>
        <v>54.350406455274381</v>
      </c>
      <c r="CF296" cm="1">
        <f t="array" ref="CF296">IF($D296="","",INDEX('Data - CO2'!$B$5:$AP$53,MATCH(Kulturmodeller!$D296,'Data - CO2'!$A$5:$A$53,0),CF$20)*AP296*$B293)</f>
        <v>61.053084028370279</v>
      </c>
      <c r="CG296" cm="1">
        <f t="array" ref="CG296">IF($D296="","",INDEX('Data - CO2'!$B$5:$AP$53,MATCH(Kulturmodeller!$D296,'Data - CO2'!$A$5:$A$53,0),CG$20)*AQ296*$B293)</f>
        <v>66.173145293151975</v>
      </c>
      <c r="CH296" cm="1">
        <f t="array" ref="CH296">IF($D296="","",INDEX('Data - CO2'!$B$5:$AP$53,MATCH(Kulturmodeller!$D296,'Data - CO2'!$A$5:$A$53,0),CH$20)*AR296*$B293)</f>
        <v>71.05396571413867</v>
      </c>
      <c r="CI296" s="11" cm="1">
        <f t="array" ref="CI296">IF($D296="","",INDEX('Data - CO2'!$B$5:$AP$53,MATCH(Kulturmodeller!$D296,'Data - CO2'!$A$5:$A$53,0),CI$20)*AS296*$B293)</f>
        <v>75.053393254493059</v>
      </c>
    </row>
    <row r="297" spans="1:87" x14ac:dyDescent="0.3">
      <c r="A297" s="33" t="s">
        <v>84</v>
      </c>
      <c r="B297" s="33"/>
      <c r="C297" s="124" t="str">
        <f>'Katalog over Kulturmodeller '!F118</f>
        <v>Juletræer (NGR)</v>
      </c>
      <c r="D297" s="125" t="s">
        <v>634</v>
      </c>
      <c r="E297" s="151">
        <f>'Katalog over Kulturmodeller '!W118</f>
        <v>0</v>
      </c>
      <c r="F297" s="40">
        <f>E297+((E299-F299)+(E300-F300))*(E297/SUM(E294:E298))</f>
        <v>0</v>
      </c>
      <c r="G297" s="40">
        <f t="shared" ref="G297" si="5294">F297+((F299-G299)+(F300-G300))*(F297/SUM(F294:F298))</f>
        <v>0</v>
      </c>
      <c r="H297" s="40">
        <f t="shared" ref="H297" si="5295">G297+((G299-H299)+(G300-H300))*(G297/SUM(G294:G298))</f>
        <v>0</v>
      </c>
      <c r="I297" s="40">
        <f t="shared" ref="I297" si="5296">H297+((H299-I299)+(H300-I300))*(H297/SUM(H294:H298))</f>
        <v>0</v>
      </c>
      <c r="J297" s="40">
        <f t="shared" ref="J297" si="5297">I297+((I299-J299)+(I300-J300))*(I297/SUM(I294:I298))</f>
        <v>0</v>
      </c>
      <c r="K297" s="40">
        <f t="shared" ref="K297" si="5298">J297+((J299-K299)+(J300-K300))*(J297/SUM(J294:J298))</f>
        <v>0</v>
      </c>
      <c r="L297" s="40">
        <f t="shared" ref="L297" si="5299">K297+((K299-L299)+(K300-L300))*(K297/SUM(K294:K298))</f>
        <v>0</v>
      </c>
      <c r="M297" s="40">
        <f t="shared" ref="M297" si="5300">L297+((L299-M299)+(L300-M300))*(L297/SUM(L294:L298))</f>
        <v>0</v>
      </c>
      <c r="N297" s="40">
        <f t="shared" ref="N297" si="5301">M297+((M299-N299)+(M300-N300))*(M297/SUM(M294:M298))</f>
        <v>0</v>
      </c>
      <c r="O297" s="40">
        <f t="shared" ref="O297" si="5302">N297+((N299-O299)+(N300-O300))*(N297/SUM(N294:N298))</f>
        <v>0</v>
      </c>
      <c r="P297" s="40">
        <f t="shared" ref="P297" si="5303">O297+((O299-P299)+(O300-P300))*(O297/SUM(O294:O298))</f>
        <v>0</v>
      </c>
      <c r="Q297" s="40">
        <f t="shared" ref="Q297" si="5304">P297+((P299-Q299)+(P300-Q300))*(P297/SUM(P294:P298))</f>
        <v>0</v>
      </c>
      <c r="R297" s="40">
        <f t="shared" ref="R297" si="5305">Q297+((Q299-R299)+(Q300-R300))*(Q297/SUM(Q294:Q298))</f>
        <v>0</v>
      </c>
      <c r="S297" s="40">
        <f t="shared" ref="S297" si="5306">R297+((R299-S299)+(R300-S300))*(R297/SUM(R294:R298))</f>
        <v>0</v>
      </c>
      <c r="T297" s="40">
        <f t="shared" ref="T297" si="5307">S297+((S299-T299)+(S300-T300))*(S297/SUM(S294:S298))</f>
        <v>0</v>
      </c>
      <c r="U297" s="40">
        <f t="shared" ref="U297" si="5308">T297+((T299-U299)+(T300-U300))*(T297/SUM(T294:T298))</f>
        <v>0</v>
      </c>
      <c r="V297" s="40">
        <f t="shared" ref="V297" si="5309">U297+((U299-V299)+(U300-V300))*(U297/SUM(U294:U298))</f>
        <v>0</v>
      </c>
      <c r="W297" s="40">
        <f t="shared" ref="W297" si="5310">V297+((V299-W299)+(V300-W300))*(V297/SUM(V294:V298))</f>
        <v>0</v>
      </c>
      <c r="X297" s="40">
        <f t="shared" ref="X297" si="5311">W297+((W299-X299)+(W300-X300))*(W297/SUM(W294:W298))</f>
        <v>0</v>
      </c>
      <c r="Y297" s="40">
        <f t="shared" ref="Y297" si="5312">X297+((X299-Y299)+(X300-Y300))*(X297/SUM(X294:X298))</f>
        <v>0</v>
      </c>
      <c r="Z297" s="40">
        <f t="shared" ref="Z297" si="5313">Y297+((Y299-Z299)+(Y300-Z300))*(Y297/SUM(Y294:Y298))</f>
        <v>0</v>
      </c>
      <c r="AA297" s="40">
        <f t="shared" ref="AA297" si="5314">Z297+((Z299-AA299)+(Z300-AA300))*(Z297/SUM(Z294:Z298))</f>
        <v>0</v>
      </c>
      <c r="AB297" s="40">
        <f t="shared" ref="AB297" si="5315">AA297+((AA299-AB299)+(AA300-AB300))*(AA297/SUM(AA294:AA298))</f>
        <v>0</v>
      </c>
      <c r="AC297" s="40">
        <f t="shared" ref="AC297" si="5316">AB297+((AB299-AC299)+(AB300-AC300))*(AB297/SUM(AB294:AB298))</f>
        <v>0</v>
      </c>
      <c r="AD297" s="40">
        <f t="shared" ref="AD297" si="5317">AC297+((AC299-AD299)+(AC300-AD300))*(AC297/SUM(AC294:AC298))</f>
        <v>0</v>
      </c>
      <c r="AE297" s="40">
        <f t="shared" ref="AE297" si="5318">AD297+((AD299-AE299)+(AD300-AE300))*(AD297/SUM(AD294:AD298))</f>
        <v>0</v>
      </c>
      <c r="AF297" s="40">
        <f t="shared" ref="AF297" si="5319">AE297+((AE299-AF299)+(AE300-AF300))*(AE297/SUM(AE294:AE298))</f>
        <v>0</v>
      </c>
      <c r="AG297" s="40">
        <f t="shared" ref="AG297" si="5320">AF297+((AF299-AG299)+(AF300-AG300))*(AF297/SUM(AF294:AF298))</f>
        <v>0</v>
      </c>
      <c r="AH297" s="40">
        <f t="shared" ref="AH297" si="5321">AG297+((AG299-AH299)+(AG300-AH300))*(AG297/SUM(AG294:AG298))</f>
        <v>0</v>
      </c>
      <c r="AI297" s="40">
        <f t="shared" ref="AI297" si="5322">AH297+((AH299-AI299)+(AH300-AI300))*(AH297/SUM(AH294:AH298))</f>
        <v>0</v>
      </c>
      <c r="AJ297" s="40">
        <f t="shared" ref="AJ297" si="5323">AI297+((AI299-AJ299)+(AI300-AJ300))*(AI297/SUM(AI294:AI298))</f>
        <v>0</v>
      </c>
      <c r="AK297" s="40">
        <f t="shared" ref="AK297" si="5324">AJ297+((AJ299-AK299)+(AJ300-AK300))*(AJ297/SUM(AJ294:AJ298))</f>
        <v>0</v>
      </c>
      <c r="AL297" s="40">
        <f t="shared" ref="AL297" si="5325">AK297+((AK299-AL299)+(AK300-AL300))*(AK297/SUM(AK294:AK298))</f>
        <v>0</v>
      </c>
      <c r="AM297" s="40">
        <f t="shared" ref="AM297" si="5326">AL297+((AL299-AM299)+(AL300-AM300))*(AL297/SUM(AL294:AL298))</f>
        <v>0</v>
      </c>
      <c r="AN297" s="40">
        <f t="shared" ref="AN297" si="5327">AM297+((AM299-AN299)+(AM300-AN300))*(AM297/SUM(AM294:AM298))</f>
        <v>0</v>
      </c>
      <c r="AO297" s="40">
        <f t="shared" ref="AO297" si="5328">AN297+((AN299-AO299)+(AN300-AO300))*(AN297/SUM(AN294:AN298))</f>
        <v>0</v>
      </c>
      <c r="AP297" s="40">
        <f t="shared" ref="AP297" si="5329">AO297+((AO299-AP299)+(AO300-AP300))*(AO297/SUM(AO294:AO298))</f>
        <v>0</v>
      </c>
      <c r="AQ297" s="40">
        <f t="shared" ref="AQ297" si="5330">AP297+((AP299-AQ299)+(AP300-AQ300))*(AP297/SUM(AP294:AP298))</f>
        <v>0</v>
      </c>
      <c r="AR297" s="40">
        <f t="shared" ref="AR297" si="5331">AQ297+((AQ299-AR299)+(AQ300-AR300))*(AQ297/SUM(AQ294:AQ298))</f>
        <v>0</v>
      </c>
      <c r="AS297" s="41">
        <f t="shared" ref="AS297" si="5332">AR297+((AR299-AS299)+(AR300-AS300))*(AR297/SUM(AR294:AR298))</f>
        <v>0</v>
      </c>
      <c r="AU297" s="10" cm="1">
        <f t="array" ref="AU297">IF($D297="","",INDEX('Data - CO2'!$B$5:$AP$53,MATCH(Kulturmodeller!$D297,'Data - CO2'!$A$5:$A$53,0),AU$20)*E297)</f>
        <v>0</v>
      </c>
      <c r="AV297" cm="1">
        <f t="array" ref="AV297">IF($D297="","",INDEX('Data - CO2'!$B$5:$AP$53,MATCH(Kulturmodeller!$D297,'Data - CO2'!$A$5:$A$53,0),AV$20)*F297)</f>
        <v>0</v>
      </c>
      <c r="AW297" cm="1">
        <f t="array" ref="AW297">IF($D297="","",INDEX('Data - CO2'!$B$5:$AP$53,MATCH(Kulturmodeller!$D297,'Data - CO2'!$A$5:$A$53,0),AW$20)*G297)</f>
        <v>0</v>
      </c>
      <c r="AX297" cm="1">
        <f t="array" ref="AX297">IF($D297="","",INDEX('Data - CO2'!$B$5:$AP$53,MATCH(Kulturmodeller!$D297,'Data - CO2'!$A$5:$A$53,0),AX$20)*H297)</f>
        <v>0</v>
      </c>
      <c r="AY297" cm="1">
        <f t="array" ref="AY297">IF($D297="","",INDEX('Data - CO2'!$B$5:$AP$53,MATCH(Kulturmodeller!$D297,'Data - CO2'!$A$5:$A$53,0),AY$20)*I297)</f>
        <v>0</v>
      </c>
      <c r="AZ297" cm="1">
        <f t="array" ref="AZ297">IF($D297="","",INDEX('Data - CO2'!$B$5:$AP$53,MATCH(Kulturmodeller!$D297,'Data - CO2'!$A$5:$A$53,0),AZ$20)*J297*$B293)</f>
        <v>0</v>
      </c>
      <c r="BA297" cm="1">
        <f t="array" ref="BA297">IF($D297="","",INDEX('Data - CO2'!$B$5:$AP$53,MATCH(Kulturmodeller!$D297,'Data - CO2'!$A$5:$A$53,0),BA$20)*K297*$B293)</f>
        <v>0</v>
      </c>
      <c r="BB297" cm="1">
        <f t="array" ref="BB297">IF($D297="","",INDEX('Data - CO2'!$B$5:$AP$53,MATCH(Kulturmodeller!$D297,'Data - CO2'!$A$5:$A$53,0),BB$20)*L297*$B293)</f>
        <v>0</v>
      </c>
      <c r="BC297" cm="1">
        <f t="array" ref="BC297">IF($D297="","",INDEX('Data - CO2'!$B$5:$AP$53,MATCH(Kulturmodeller!$D297,'Data - CO2'!$A$5:$A$53,0),BC$20)*M297*$B293)</f>
        <v>0</v>
      </c>
      <c r="BD297" cm="1">
        <f t="array" ref="BD297">IF($D297="","",INDEX('Data - CO2'!$B$5:$AP$53,MATCH(Kulturmodeller!$D297,'Data - CO2'!$A$5:$A$53,0),BD$20)*N297*$B293)</f>
        <v>0</v>
      </c>
      <c r="BE297" cm="1">
        <f t="array" ref="BE297">IF($D297="","",INDEX('Data - CO2'!$B$5:$AP$53,MATCH(Kulturmodeller!$D297,'Data - CO2'!$A$5:$A$53,0),BE$20)*O297*$B293)</f>
        <v>0</v>
      </c>
      <c r="BF297" cm="1">
        <f t="array" ref="BF297">IF($D297="","",INDEX('Data - CO2'!$B$5:$AP$53,MATCH(Kulturmodeller!$D297,'Data - CO2'!$A$5:$A$53,0),BF$20)*P297*$B293)</f>
        <v>0</v>
      </c>
      <c r="BG297" cm="1">
        <f t="array" ref="BG297">IF($D297="","",INDEX('Data - CO2'!$B$5:$AP$53,MATCH(Kulturmodeller!$D297,'Data - CO2'!$A$5:$A$53,0),BG$20)*Q297*$B293)</f>
        <v>0</v>
      </c>
      <c r="BH297" cm="1">
        <f t="array" ref="BH297">IF($D297="","",INDEX('Data - CO2'!$B$5:$AP$53,MATCH(Kulturmodeller!$D297,'Data - CO2'!$A$5:$A$53,0),BH$20)*R297*$B293)</f>
        <v>0</v>
      </c>
      <c r="BI297" cm="1">
        <f t="array" ref="BI297">IF($D297="","",INDEX('Data - CO2'!$B$5:$AP$53,MATCH(Kulturmodeller!$D297,'Data - CO2'!$A$5:$A$53,0),BI$20)*S297*$B293)</f>
        <v>0</v>
      </c>
      <c r="BJ297" cm="1">
        <f t="array" ref="BJ297">IF($D297="","",INDEX('Data - CO2'!$B$5:$AP$53,MATCH(Kulturmodeller!$D297,'Data - CO2'!$A$5:$A$53,0),BJ$20)*T297*$B293)</f>
        <v>0</v>
      </c>
      <c r="BK297" cm="1">
        <f t="array" ref="BK297">IF($D297="","",INDEX('Data - CO2'!$B$5:$AP$53,MATCH(Kulturmodeller!$D297,'Data - CO2'!$A$5:$A$53,0),BK$20)*U297*$B293)</f>
        <v>0</v>
      </c>
      <c r="BL297" cm="1">
        <f t="array" ref="BL297">IF($D297="","",INDEX('Data - CO2'!$B$5:$AP$53,MATCH(Kulturmodeller!$D297,'Data - CO2'!$A$5:$A$53,0),BL$20)*V297*$B293)</f>
        <v>0</v>
      </c>
      <c r="BM297" cm="1">
        <f t="array" ref="BM297">IF($D297="","",INDEX('Data - CO2'!$B$5:$AP$53,MATCH(Kulturmodeller!$D297,'Data - CO2'!$A$5:$A$53,0),BM$20)*W297*$B293)</f>
        <v>0</v>
      </c>
      <c r="BN297" cm="1">
        <f t="array" ref="BN297">IF($D297="","",INDEX('Data - CO2'!$B$5:$AP$53,MATCH(Kulturmodeller!$D297,'Data - CO2'!$A$5:$A$53,0),BN$20)*X297*$B293)</f>
        <v>0</v>
      </c>
      <c r="BO297" cm="1">
        <f t="array" ref="BO297">IF($D297="","",INDEX('Data - CO2'!$B$5:$AP$53,MATCH(Kulturmodeller!$D297,'Data - CO2'!$A$5:$A$53,0),BO$20)*Y297*$B293)</f>
        <v>0</v>
      </c>
      <c r="BP297" cm="1">
        <f t="array" ref="BP297">IF($D297="","",INDEX('Data - CO2'!$B$5:$AP$53,MATCH(Kulturmodeller!$D297,'Data - CO2'!$A$5:$A$53,0),BP$20)*Z297*$B293)</f>
        <v>0</v>
      </c>
      <c r="BQ297" cm="1">
        <f t="array" ref="BQ297">IF($D297="","",INDEX('Data - CO2'!$B$5:$AP$53,MATCH(Kulturmodeller!$D297,'Data - CO2'!$A$5:$A$53,0),BQ$20)*AA297*$B293)</f>
        <v>0</v>
      </c>
      <c r="BR297" cm="1">
        <f t="array" ref="BR297">IF($D297="","",INDEX('Data - CO2'!$B$5:$AP$53,MATCH(Kulturmodeller!$D297,'Data - CO2'!$A$5:$A$53,0),BR$20)*AB297*$B293)</f>
        <v>0</v>
      </c>
      <c r="BS297" cm="1">
        <f t="array" ref="BS297">IF($D297="","",INDEX('Data - CO2'!$B$5:$AP$53,MATCH(Kulturmodeller!$D297,'Data - CO2'!$A$5:$A$53,0),BS$20)*AC297*$B293)</f>
        <v>0</v>
      </c>
      <c r="BT297" cm="1">
        <f t="array" ref="BT297">IF($D297="","",INDEX('Data - CO2'!$B$5:$AP$53,MATCH(Kulturmodeller!$D297,'Data - CO2'!$A$5:$A$53,0),BT$20)*AD297*$B293)</f>
        <v>0</v>
      </c>
      <c r="BU297" cm="1">
        <f t="array" ref="BU297">IF($D297="","",INDEX('Data - CO2'!$B$5:$AP$53,MATCH(Kulturmodeller!$D297,'Data - CO2'!$A$5:$A$53,0),BU$20)*AE297*$B293)</f>
        <v>0</v>
      </c>
      <c r="BV297" cm="1">
        <f t="array" ref="BV297">IF($D297="","",INDEX('Data - CO2'!$B$5:$AP$53,MATCH(Kulturmodeller!$D297,'Data - CO2'!$A$5:$A$53,0),BV$20)*AF297*$B293)</f>
        <v>0</v>
      </c>
      <c r="BW297" cm="1">
        <f t="array" ref="BW297">IF($D297="","",INDEX('Data - CO2'!$B$5:$AP$53,MATCH(Kulturmodeller!$D297,'Data - CO2'!$A$5:$A$53,0),BW$20)*AG297*$B293)</f>
        <v>0</v>
      </c>
      <c r="BX297" cm="1">
        <f t="array" ref="BX297">IF($D297="","",INDEX('Data - CO2'!$B$5:$AP$53,MATCH(Kulturmodeller!$D297,'Data - CO2'!$A$5:$A$53,0),BX$20)*AH297*$B293)</f>
        <v>0</v>
      </c>
      <c r="BY297" cm="1">
        <f t="array" ref="BY297">IF($D297="","",INDEX('Data - CO2'!$B$5:$AP$53,MATCH(Kulturmodeller!$D297,'Data - CO2'!$A$5:$A$53,0),BY$20)*AI297*$B293)</f>
        <v>0</v>
      </c>
      <c r="BZ297" cm="1">
        <f t="array" ref="BZ297">IF($D297="","",INDEX('Data - CO2'!$B$5:$AP$53,MATCH(Kulturmodeller!$D297,'Data - CO2'!$A$5:$A$53,0),BZ$20)*AJ297*$B293)</f>
        <v>0</v>
      </c>
      <c r="CA297" cm="1">
        <f t="array" ref="CA297">IF($D297="","",INDEX('Data - CO2'!$B$5:$AP$53,MATCH(Kulturmodeller!$D297,'Data - CO2'!$A$5:$A$53,0),CA$20)*AK297*$B293)</f>
        <v>0</v>
      </c>
      <c r="CB297" cm="1">
        <f t="array" ref="CB297">IF($D297="","",INDEX('Data - CO2'!$B$5:$AP$53,MATCH(Kulturmodeller!$D297,'Data - CO2'!$A$5:$A$53,0),CB$20)*AL297*$B293)</f>
        <v>0</v>
      </c>
      <c r="CC297" cm="1">
        <f t="array" ref="CC297">IF($D297="","",INDEX('Data - CO2'!$B$5:$AP$53,MATCH(Kulturmodeller!$D297,'Data - CO2'!$A$5:$A$53,0),CC$20)*AM297*$B293)</f>
        <v>0</v>
      </c>
      <c r="CD297" cm="1">
        <f t="array" ref="CD297">IF($D297="","",INDEX('Data - CO2'!$B$5:$AP$53,MATCH(Kulturmodeller!$D297,'Data - CO2'!$A$5:$A$53,0),CD$20)*AN297*$B293)</f>
        <v>0</v>
      </c>
      <c r="CE297" cm="1">
        <f t="array" ref="CE297">IF($D297="","",INDEX('Data - CO2'!$B$5:$AP$53,MATCH(Kulturmodeller!$D297,'Data - CO2'!$A$5:$A$53,0),CE$20)*AO297*$B293)</f>
        <v>0</v>
      </c>
      <c r="CF297" cm="1">
        <f t="array" ref="CF297">IF($D297="","",INDEX('Data - CO2'!$B$5:$AP$53,MATCH(Kulturmodeller!$D297,'Data - CO2'!$A$5:$A$53,0),CF$20)*AP297*$B293)</f>
        <v>0</v>
      </c>
      <c r="CG297" cm="1">
        <f t="array" ref="CG297">IF($D297="","",INDEX('Data - CO2'!$B$5:$AP$53,MATCH(Kulturmodeller!$D297,'Data - CO2'!$A$5:$A$53,0),CG$20)*AQ297*$B293)</f>
        <v>0</v>
      </c>
      <c r="CH297" cm="1">
        <f t="array" ref="CH297">IF($D297="","",INDEX('Data - CO2'!$B$5:$AP$53,MATCH(Kulturmodeller!$D297,'Data - CO2'!$A$5:$A$53,0),CH$20)*AR297*$B293)</f>
        <v>0</v>
      </c>
      <c r="CI297" s="11" cm="1">
        <f t="array" ref="CI297">IF($D297="","",INDEX('Data - CO2'!$B$5:$AP$53,MATCH(Kulturmodeller!$D297,'Data - CO2'!$A$5:$A$53,0),CI$20)*AS297*$B293)</f>
        <v>0</v>
      </c>
    </row>
    <row r="298" spans="1:87" x14ac:dyDescent="0.3">
      <c r="A298" s="42" t="s">
        <v>85</v>
      </c>
      <c r="B298" s="42"/>
      <c r="C298" s="124">
        <f>'Katalog over Kulturmodeller '!F119</f>
        <v>0</v>
      </c>
      <c r="D298" s="129"/>
      <c r="E298" s="140">
        <f>'Katalog over Kulturmodeller '!W119</f>
        <v>0</v>
      </c>
      <c r="F298" s="46">
        <f>E298+((E299-F299)+(E300-F300))*(E298/SUM(E294:E298))</f>
        <v>0</v>
      </c>
      <c r="G298" s="46">
        <f t="shared" ref="G298" si="5333">F298+((F299-G299)+(F300-G300))*(F298/SUM(F294:F298))</f>
        <v>0</v>
      </c>
      <c r="H298" s="46">
        <f t="shared" ref="H298" si="5334">G298+((G299-H299)+(G300-H300))*(G298/SUM(G294:G298))</f>
        <v>0</v>
      </c>
      <c r="I298" s="46">
        <f t="shared" ref="I298" si="5335">H298+((H299-I299)+(H300-I300))*(H298/SUM(H294:H298))</f>
        <v>0</v>
      </c>
      <c r="J298" s="46">
        <f t="shared" ref="J298" si="5336">I298+((I299-J299)+(I300-J300))*(I298/SUM(I294:I298))</f>
        <v>0</v>
      </c>
      <c r="K298" s="46">
        <f t="shared" ref="K298" si="5337">J298+((J299-K299)+(J300-K300))*(J298/SUM(J294:J298))</f>
        <v>0</v>
      </c>
      <c r="L298" s="46">
        <f t="shared" ref="L298" si="5338">K298+((K299-L299)+(K300-L300))*(K298/SUM(K294:K298))</f>
        <v>0</v>
      </c>
      <c r="M298" s="46">
        <f t="shared" ref="M298" si="5339">L298+((L299-M299)+(L300-M300))*(L298/SUM(L294:L298))</f>
        <v>0</v>
      </c>
      <c r="N298" s="46">
        <f t="shared" ref="N298" si="5340">M298+((M299-N299)+(M300-N300))*(M298/SUM(M294:M298))</f>
        <v>0</v>
      </c>
      <c r="O298" s="46">
        <f t="shared" ref="O298" si="5341">N298+((N299-O299)+(N300-O300))*(N298/SUM(N294:N298))</f>
        <v>0</v>
      </c>
      <c r="P298" s="46">
        <f t="shared" ref="P298" si="5342">O298+((O299-P299)+(O300-P300))*(O298/SUM(O294:O298))</f>
        <v>0</v>
      </c>
      <c r="Q298" s="46">
        <f t="shared" ref="Q298" si="5343">P298+((P299-Q299)+(P300-Q300))*(P298/SUM(P294:P298))</f>
        <v>0</v>
      </c>
      <c r="R298" s="46">
        <f t="shared" ref="R298" si="5344">Q298+((Q299-R299)+(Q300-R300))*(Q298/SUM(Q294:Q298))</f>
        <v>0</v>
      </c>
      <c r="S298" s="46">
        <f t="shared" ref="S298" si="5345">R298+((R299-S299)+(R300-S300))*(R298/SUM(R294:R298))</f>
        <v>0</v>
      </c>
      <c r="T298" s="46">
        <f t="shared" ref="T298" si="5346">S298+((S299-T299)+(S300-T300))*(S298/SUM(S294:S298))</f>
        <v>0</v>
      </c>
      <c r="U298" s="46">
        <f t="shared" ref="U298" si="5347">T298+((T299-U299)+(T300-U300))*(T298/SUM(T294:T298))</f>
        <v>0</v>
      </c>
      <c r="V298" s="46">
        <f t="shared" ref="V298" si="5348">U298+((U299-V299)+(U300-V300))*(U298/SUM(U294:U298))</f>
        <v>0</v>
      </c>
      <c r="W298" s="46">
        <f t="shared" ref="W298" si="5349">V298+((V299-W299)+(V300-W300))*(V298/SUM(V294:V298))</f>
        <v>0</v>
      </c>
      <c r="X298" s="46">
        <f t="shared" ref="X298" si="5350">W298+((W299-X299)+(W300-X300))*(W298/SUM(W294:W298))</f>
        <v>0</v>
      </c>
      <c r="Y298" s="46">
        <f t="shared" ref="Y298" si="5351">X298+((X299-Y299)+(X300-Y300))*(X298/SUM(X294:X298))</f>
        <v>0</v>
      </c>
      <c r="Z298" s="46">
        <f t="shared" ref="Z298" si="5352">Y298+((Y299-Z299)+(Y300-Z300))*(Y298/SUM(Y294:Y298))</f>
        <v>0</v>
      </c>
      <c r="AA298" s="46">
        <f t="shared" ref="AA298" si="5353">Z298+((Z299-AA299)+(Z300-AA300))*(Z298/SUM(Z294:Z298))</f>
        <v>0</v>
      </c>
      <c r="AB298" s="46">
        <f t="shared" ref="AB298" si="5354">AA298+((AA299-AB299)+(AA300-AB300))*(AA298/SUM(AA294:AA298))</f>
        <v>0</v>
      </c>
      <c r="AC298" s="46">
        <f t="shared" ref="AC298" si="5355">AB298+((AB299-AC299)+(AB300-AC300))*(AB298/SUM(AB294:AB298))</f>
        <v>0</v>
      </c>
      <c r="AD298" s="46">
        <f t="shared" ref="AD298" si="5356">AC298+((AC299-AD299)+(AC300-AD300))*(AC298/SUM(AC294:AC298))</f>
        <v>0</v>
      </c>
      <c r="AE298" s="46">
        <f t="shared" ref="AE298" si="5357">AD298+((AD299-AE299)+(AD300-AE300))*(AD298/SUM(AD294:AD298))</f>
        <v>0</v>
      </c>
      <c r="AF298" s="46">
        <f t="shared" ref="AF298" si="5358">AE298+((AE299-AF299)+(AE300-AF300))*(AE298/SUM(AE294:AE298))</f>
        <v>0</v>
      </c>
      <c r="AG298" s="46">
        <f t="shared" ref="AG298" si="5359">AF298+((AF299-AG299)+(AF300-AG300))*(AF298/SUM(AF294:AF298))</f>
        <v>0</v>
      </c>
      <c r="AH298" s="46">
        <f t="shared" ref="AH298" si="5360">AG298+((AG299-AH299)+(AG300-AH300))*(AG298/SUM(AG294:AG298))</f>
        <v>0</v>
      </c>
      <c r="AI298" s="46">
        <f t="shared" ref="AI298" si="5361">AH298+((AH299-AI299)+(AH300-AI300))*(AH298/SUM(AH294:AH298))</f>
        <v>0</v>
      </c>
      <c r="AJ298" s="46">
        <f t="shared" ref="AJ298" si="5362">AI298+((AI299-AJ299)+(AI300-AJ300))*(AI298/SUM(AI294:AI298))</f>
        <v>0</v>
      </c>
      <c r="AK298" s="46">
        <f t="shared" ref="AK298" si="5363">AJ298+((AJ299-AK299)+(AJ300-AK300))*(AJ298/SUM(AJ294:AJ298))</f>
        <v>0</v>
      </c>
      <c r="AL298" s="46">
        <f t="shared" ref="AL298" si="5364">AK298+((AK299-AL299)+(AK300-AL300))*(AK298/SUM(AK294:AK298))</f>
        <v>0</v>
      </c>
      <c r="AM298" s="46">
        <f t="shared" ref="AM298" si="5365">AL298+((AL299-AM299)+(AL300-AM300))*(AL298/SUM(AL294:AL298))</f>
        <v>0</v>
      </c>
      <c r="AN298" s="46">
        <f t="shared" ref="AN298" si="5366">AM298+((AM299-AN299)+(AM300-AN300))*(AM298/SUM(AM294:AM298))</f>
        <v>0</v>
      </c>
      <c r="AO298" s="46">
        <f t="shared" ref="AO298" si="5367">AN298+((AN299-AO299)+(AN300-AO300))*(AN298/SUM(AN294:AN298))</f>
        <v>0</v>
      </c>
      <c r="AP298" s="46">
        <f t="shared" ref="AP298" si="5368">AO298+((AO299-AP299)+(AO300-AP300))*(AO298/SUM(AO294:AO298))</f>
        <v>0</v>
      </c>
      <c r="AQ298" s="46">
        <f t="shared" ref="AQ298" si="5369">AP298+((AP299-AQ299)+(AP300-AQ300))*(AP298/SUM(AP294:AP298))</f>
        <v>0</v>
      </c>
      <c r="AR298" s="46">
        <f t="shared" ref="AR298" si="5370">AQ298+((AQ299-AR299)+(AQ300-AR300))*(AQ298/SUM(AQ294:AQ298))</f>
        <v>0</v>
      </c>
      <c r="AS298" s="47">
        <f t="shared" ref="AS298" si="5371">AR298+((AR299-AS299)+(AR300-AS300))*(AR298/SUM(AR294:AR298))</f>
        <v>0</v>
      </c>
      <c r="AU298" s="10" t="str" cm="1">
        <f t="array" ref="AU298">IF($D298="","",INDEX('Data - CO2'!$B$5:$AP$53,MATCH(Kulturmodeller!$D298,'Data - CO2'!$A$5:$A$53,0),AU$20)*E298)</f>
        <v/>
      </c>
      <c r="AV298" t="str" cm="1">
        <f t="array" ref="AV298">IF($D298="","",INDEX('Data - CO2'!$B$5:$AP$53,MATCH(Kulturmodeller!$D298,'Data - CO2'!$A$5:$A$53,0),AV$20)*F298)</f>
        <v/>
      </c>
      <c r="AW298" t="str" cm="1">
        <f t="array" ref="AW298">IF($D298="","",INDEX('Data - CO2'!$B$5:$AP$53,MATCH(Kulturmodeller!$D298,'Data - CO2'!$A$5:$A$53,0),AW$20)*G298)</f>
        <v/>
      </c>
      <c r="AX298" t="str" cm="1">
        <f t="array" ref="AX298">IF($D298="","",INDEX('Data - CO2'!$B$5:$AP$53,MATCH(Kulturmodeller!$D298,'Data - CO2'!$A$5:$A$53,0),AX$20)*H298)</f>
        <v/>
      </c>
      <c r="AY298" t="str" cm="1">
        <f t="array" ref="AY298">IF($D298="","",INDEX('Data - CO2'!$B$5:$AP$53,MATCH(Kulturmodeller!$D298,'Data - CO2'!$A$5:$A$53,0),AY$20)*I298)</f>
        <v/>
      </c>
      <c r="AZ298" t="str" cm="1">
        <f t="array" ref="AZ298">IF($D298="","",INDEX('Data - CO2'!$B$5:$AP$53,MATCH(Kulturmodeller!$D298,'Data - CO2'!$A$5:$A$53,0),AZ$20)*J298*$B293)</f>
        <v/>
      </c>
      <c r="BA298" t="str" cm="1">
        <f t="array" ref="BA298">IF($D298="","",INDEX('Data - CO2'!$B$5:$AP$53,MATCH(Kulturmodeller!$D298,'Data - CO2'!$A$5:$A$53,0),BA$20)*K298*$B293)</f>
        <v/>
      </c>
      <c r="BB298" t="str" cm="1">
        <f t="array" ref="BB298">IF($D298="","",INDEX('Data - CO2'!$B$5:$AP$53,MATCH(Kulturmodeller!$D298,'Data - CO2'!$A$5:$A$53,0),BB$20)*L298*$B293)</f>
        <v/>
      </c>
      <c r="BC298" t="str" cm="1">
        <f t="array" ref="BC298">IF($D298="","",INDEX('Data - CO2'!$B$5:$AP$53,MATCH(Kulturmodeller!$D298,'Data - CO2'!$A$5:$A$53,0),BC$20)*M298*$B293)</f>
        <v/>
      </c>
      <c r="BD298" t="str" cm="1">
        <f t="array" ref="BD298">IF($D298="","",INDEX('Data - CO2'!$B$5:$AP$53,MATCH(Kulturmodeller!$D298,'Data - CO2'!$A$5:$A$53,0),BD$20)*N298*$B293)</f>
        <v/>
      </c>
      <c r="BE298" t="str" cm="1">
        <f t="array" ref="BE298">IF($D298="","",INDEX('Data - CO2'!$B$5:$AP$53,MATCH(Kulturmodeller!$D298,'Data - CO2'!$A$5:$A$53,0),BE$20)*O298*$B293)</f>
        <v/>
      </c>
      <c r="BF298" t="str" cm="1">
        <f t="array" ref="BF298">IF($D298="","",INDEX('Data - CO2'!$B$5:$AP$53,MATCH(Kulturmodeller!$D298,'Data - CO2'!$A$5:$A$53,0),BF$20)*P298*$B293)</f>
        <v/>
      </c>
      <c r="BG298" t="str" cm="1">
        <f t="array" ref="BG298">IF($D298="","",INDEX('Data - CO2'!$B$5:$AP$53,MATCH(Kulturmodeller!$D298,'Data - CO2'!$A$5:$A$53,0),BG$20)*Q298*$B293)</f>
        <v/>
      </c>
      <c r="BH298" t="str" cm="1">
        <f t="array" ref="BH298">IF($D298="","",INDEX('Data - CO2'!$B$5:$AP$53,MATCH(Kulturmodeller!$D298,'Data - CO2'!$A$5:$A$53,0),BH$20)*R298*$B293)</f>
        <v/>
      </c>
      <c r="BI298" t="str" cm="1">
        <f t="array" ref="BI298">IF($D298="","",INDEX('Data - CO2'!$B$5:$AP$53,MATCH(Kulturmodeller!$D298,'Data - CO2'!$A$5:$A$53,0),BI$20)*S298*$B293)</f>
        <v/>
      </c>
      <c r="BJ298" t="str" cm="1">
        <f t="array" ref="BJ298">IF($D298="","",INDEX('Data - CO2'!$B$5:$AP$53,MATCH(Kulturmodeller!$D298,'Data - CO2'!$A$5:$A$53,0),BJ$20)*T298*$B293)</f>
        <v/>
      </c>
      <c r="BK298" t="str" cm="1">
        <f t="array" ref="BK298">IF($D298="","",INDEX('Data - CO2'!$B$5:$AP$53,MATCH(Kulturmodeller!$D298,'Data - CO2'!$A$5:$A$53,0),BK$20)*U298*$B293)</f>
        <v/>
      </c>
      <c r="BL298" t="str" cm="1">
        <f t="array" ref="BL298">IF($D298="","",INDEX('Data - CO2'!$B$5:$AP$53,MATCH(Kulturmodeller!$D298,'Data - CO2'!$A$5:$A$53,0),BL$20)*V298*$B293)</f>
        <v/>
      </c>
      <c r="BM298" t="str" cm="1">
        <f t="array" ref="BM298">IF($D298="","",INDEX('Data - CO2'!$B$5:$AP$53,MATCH(Kulturmodeller!$D298,'Data - CO2'!$A$5:$A$53,0),BM$20)*W298*$B293)</f>
        <v/>
      </c>
      <c r="BN298" t="str" cm="1">
        <f t="array" ref="BN298">IF($D298="","",INDEX('Data - CO2'!$B$5:$AP$53,MATCH(Kulturmodeller!$D298,'Data - CO2'!$A$5:$A$53,0),BN$20)*X298*$B293)</f>
        <v/>
      </c>
      <c r="BO298" t="str" cm="1">
        <f t="array" ref="BO298">IF($D298="","",INDEX('Data - CO2'!$B$5:$AP$53,MATCH(Kulturmodeller!$D298,'Data - CO2'!$A$5:$A$53,0),BO$20)*Y298*$B293)</f>
        <v/>
      </c>
      <c r="BP298" t="str" cm="1">
        <f t="array" ref="BP298">IF($D298="","",INDEX('Data - CO2'!$B$5:$AP$53,MATCH(Kulturmodeller!$D298,'Data - CO2'!$A$5:$A$53,0),BP$20)*Z298*$B293)</f>
        <v/>
      </c>
      <c r="BQ298" t="str" cm="1">
        <f t="array" ref="BQ298">IF($D298="","",INDEX('Data - CO2'!$B$5:$AP$53,MATCH(Kulturmodeller!$D298,'Data - CO2'!$A$5:$A$53,0),BQ$20)*AA298*$B293)</f>
        <v/>
      </c>
      <c r="BR298" t="str" cm="1">
        <f t="array" ref="BR298">IF($D298="","",INDEX('Data - CO2'!$B$5:$AP$53,MATCH(Kulturmodeller!$D298,'Data - CO2'!$A$5:$A$53,0),BR$20)*AB298*$B293)</f>
        <v/>
      </c>
      <c r="BS298" t="str" cm="1">
        <f t="array" ref="BS298">IF($D298="","",INDEX('Data - CO2'!$B$5:$AP$53,MATCH(Kulturmodeller!$D298,'Data - CO2'!$A$5:$A$53,0),BS$20)*AC298*$B293)</f>
        <v/>
      </c>
      <c r="BT298" t="str" cm="1">
        <f t="array" ref="BT298">IF($D298="","",INDEX('Data - CO2'!$B$5:$AP$53,MATCH(Kulturmodeller!$D298,'Data - CO2'!$A$5:$A$53,0),BT$20)*AD298*$B293)</f>
        <v/>
      </c>
      <c r="BU298" t="str" cm="1">
        <f t="array" ref="BU298">IF($D298="","",INDEX('Data - CO2'!$B$5:$AP$53,MATCH(Kulturmodeller!$D298,'Data - CO2'!$A$5:$A$53,0),BU$20)*AE298*$B293)</f>
        <v/>
      </c>
      <c r="BV298" t="str" cm="1">
        <f t="array" ref="BV298">IF($D298="","",INDEX('Data - CO2'!$B$5:$AP$53,MATCH(Kulturmodeller!$D298,'Data - CO2'!$A$5:$A$53,0),BV$20)*AF298*$B293)</f>
        <v/>
      </c>
      <c r="BW298" t="str" cm="1">
        <f t="array" ref="BW298">IF($D298="","",INDEX('Data - CO2'!$B$5:$AP$53,MATCH(Kulturmodeller!$D298,'Data - CO2'!$A$5:$A$53,0),BW$20)*AG298*$B293)</f>
        <v/>
      </c>
      <c r="BX298" t="str" cm="1">
        <f t="array" ref="BX298">IF($D298="","",INDEX('Data - CO2'!$B$5:$AP$53,MATCH(Kulturmodeller!$D298,'Data - CO2'!$A$5:$A$53,0),BX$20)*AH298*$B293)</f>
        <v/>
      </c>
      <c r="BY298" t="str" cm="1">
        <f t="array" ref="BY298">IF($D298="","",INDEX('Data - CO2'!$B$5:$AP$53,MATCH(Kulturmodeller!$D298,'Data - CO2'!$A$5:$A$53,0),BY$20)*AI298*$B293)</f>
        <v/>
      </c>
      <c r="BZ298" t="str" cm="1">
        <f t="array" ref="BZ298">IF($D298="","",INDEX('Data - CO2'!$B$5:$AP$53,MATCH(Kulturmodeller!$D298,'Data - CO2'!$A$5:$A$53,0),BZ$20)*AJ298*$B293)</f>
        <v/>
      </c>
      <c r="CA298" t="str" cm="1">
        <f t="array" ref="CA298">IF($D298="","",INDEX('Data - CO2'!$B$5:$AP$53,MATCH(Kulturmodeller!$D298,'Data - CO2'!$A$5:$A$53,0),CA$20)*AK298*$B293)</f>
        <v/>
      </c>
      <c r="CB298" t="str" cm="1">
        <f t="array" ref="CB298">IF($D298="","",INDEX('Data - CO2'!$B$5:$AP$53,MATCH(Kulturmodeller!$D298,'Data - CO2'!$A$5:$A$53,0),CB$20)*AL298*$B293)</f>
        <v/>
      </c>
      <c r="CC298" t="str" cm="1">
        <f t="array" ref="CC298">IF($D298="","",INDEX('Data - CO2'!$B$5:$AP$53,MATCH(Kulturmodeller!$D298,'Data - CO2'!$A$5:$A$53,0),CC$20)*AM298*$B293)</f>
        <v/>
      </c>
      <c r="CD298" t="str" cm="1">
        <f t="array" ref="CD298">IF($D298="","",INDEX('Data - CO2'!$B$5:$AP$53,MATCH(Kulturmodeller!$D298,'Data - CO2'!$A$5:$A$53,0),CD$20)*AN298*$B293)</f>
        <v/>
      </c>
      <c r="CE298" t="str" cm="1">
        <f t="array" ref="CE298">IF($D298="","",INDEX('Data - CO2'!$B$5:$AP$53,MATCH(Kulturmodeller!$D298,'Data - CO2'!$A$5:$A$53,0),CE$20)*AO298*$B293)</f>
        <v/>
      </c>
      <c r="CF298" t="str" cm="1">
        <f t="array" ref="CF298">IF($D298="","",INDEX('Data - CO2'!$B$5:$AP$53,MATCH(Kulturmodeller!$D298,'Data - CO2'!$A$5:$A$53,0),CF$20)*AP298*$B293)</f>
        <v/>
      </c>
      <c r="CG298" t="str" cm="1">
        <f t="array" ref="CG298">IF($D298="","",INDEX('Data - CO2'!$B$5:$AP$53,MATCH(Kulturmodeller!$D298,'Data - CO2'!$A$5:$A$53,0),CG$20)*AQ298*$B293)</f>
        <v/>
      </c>
      <c r="CH298" t="str" cm="1">
        <f t="array" ref="CH298">IF($D298="","",INDEX('Data - CO2'!$B$5:$AP$53,MATCH(Kulturmodeller!$D298,'Data - CO2'!$A$5:$A$53,0),CH$20)*AR298*$B293)</f>
        <v/>
      </c>
      <c r="CI298" s="11" t="str" cm="1">
        <f t="array" ref="CI298">IF($D298="","",INDEX('Data - CO2'!$B$5:$AP$53,MATCH(Kulturmodeller!$D298,'Data - CO2'!$A$5:$A$53,0),CI$20)*AS298*$B293)</f>
        <v/>
      </c>
    </row>
    <row r="299" spans="1:87" x14ac:dyDescent="0.3">
      <c r="A299" s="351" t="s">
        <v>637</v>
      </c>
      <c r="B299" s="49"/>
      <c r="C299" s="130" t="str">
        <f>'Katalog over Kulturmodeller '!F120</f>
        <v>Valgfri</v>
      </c>
      <c r="D299" s="131" t="s">
        <v>58</v>
      </c>
      <c r="E299" s="139">
        <f>'Katalog over Kulturmodeller '!W120</f>
        <v>0</v>
      </c>
      <c r="F299" s="40">
        <f>E299</f>
        <v>0</v>
      </c>
      <c r="G299" s="40">
        <f t="shared" ref="G299:G300" si="5372">F299</f>
        <v>0</v>
      </c>
      <c r="H299" s="40">
        <f>G299*2/3</f>
        <v>0</v>
      </c>
      <c r="I299" s="40">
        <f>H299*0.5</f>
        <v>0</v>
      </c>
      <c r="J299" s="40">
        <v>0</v>
      </c>
      <c r="K299" s="40">
        <f t="shared" ref="K299:K300" si="5373">J299</f>
        <v>0</v>
      </c>
      <c r="L299" s="40">
        <f t="shared" ref="L299:L300" si="5374">K299</f>
        <v>0</v>
      </c>
      <c r="M299" s="40">
        <f t="shared" ref="M299:M300" si="5375">L299</f>
        <v>0</v>
      </c>
      <c r="N299" s="40">
        <f t="shared" ref="N299:N300" si="5376">M299</f>
        <v>0</v>
      </c>
      <c r="O299" s="40">
        <f t="shared" ref="O299:O300" si="5377">N299</f>
        <v>0</v>
      </c>
      <c r="P299" s="40">
        <f t="shared" ref="P299:P300" si="5378">O299</f>
        <v>0</v>
      </c>
      <c r="Q299" s="40">
        <f t="shared" ref="Q299:Q300" si="5379">P299</f>
        <v>0</v>
      </c>
      <c r="R299" s="40">
        <f t="shared" ref="R299:R300" si="5380">Q299</f>
        <v>0</v>
      </c>
      <c r="S299" s="40">
        <f t="shared" ref="S299:S300" si="5381">R299</f>
        <v>0</v>
      </c>
      <c r="T299" s="40">
        <f t="shared" ref="T299:T300" si="5382">S299</f>
        <v>0</v>
      </c>
      <c r="U299" s="40">
        <f t="shared" ref="U299:U300" si="5383">T299</f>
        <v>0</v>
      </c>
      <c r="V299" s="40">
        <f t="shared" ref="V299:V300" si="5384">U299</f>
        <v>0</v>
      </c>
      <c r="W299" s="40">
        <f t="shared" ref="W299:W300" si="5385">V299</f>
        <v>0</v>
      </c>
      <c r="X299" s="40">
        <f t="shared" ref="X299:X300" si="5386">W299</f>
        <v>0</v>
      </c>
      <c r="Y299" s="40">
        <f t="shared" ref="Y299:Y300" si="5387">X299</f>
        <v>0</v>
      </c>
      <c r="Z299" s="40">
        <f t="shared" ref="Z299:Z300" si="5388">Y299</f>
        <v>0</v>
      </c>
      <c r="AA299" s="40">
        <f t="shared" ref="AA299:AA300" si="5389">Z299</f>
        <v>0</v>
      </c>
      <c r="AB299" s="40">
        <f t="shared" ref="AB299:AB300" si="5390">AA299</f>
        <v>0</v>
      </c>
      <c r="AC299" s="40">
        <f t="shared" ref="AC299:AC300" si="5391">AB299</f>
        <v>0</v>
      </c>
      <c r="AD299" s="40">
        <f t="shared" ref="AD299:AD300" si="5392">AC299</f>
        <v>0</v>
      </c>
      <c r="AE299" s="40">
        <f t="shared" ref="AE299:AE300" si="5393">AD299</f>
        <v>0</v>
      </c>
      <c r="AF299" s="40">
        <f t="shared" ref="AF299:AF300" si="5394">AE299</f>
        <v>0</v>
      </c>
      <c r="AG299" s="40">
        <f t="shared" ref="AG299:AG300" si="5395">AF299</f>
        <v>0</v>
      </c>
      <c r="AH299" s="40">
        <f t="shared" ref="AH299:AH300" si="5396">AG299</f>
        <v>0</v>
      </c>
      <c r="AI299" s="40">
        <f t="shared" ref="AI299:AI300" si="5397">AH299</f>
        <v>0</v>
      </c>
      <c r="AJ299" s="40">
        <f t="shared" ref="AJ299:AJ300" si="5398">AI299</f>
        <v>0</v>
      </c>
      <c r="AK299" s="40">
        <f t="shared" ref="AK299:AK300" si="5399">AJ299</f>
        <v>0</v>
      </c>
      <c r="AL299" s="40">
        <f t="shared" ref="AL299:AL300" si="5400">AK299</f>
        <v>0</v>
      </c>
      <c r="AM299" s="40">
        <f t="shared" ref="AM299:AM300" si="5401">AL299</f>
        <v>0</v>
      </c>
      <c r="AN299" s="40">
        <f t="shared" ref="AN299:AN300" si="5402">AM299</f>
        <v>0</v>
      </c>
      <c r="AO299" s="40">
        <f t="shared" ref="AO299:AO300" si="5403">AN299</f>
        <v>0</v>
      </c>
      <c r="AP299" s="40">
        <f t="shared" ref="AP299:AP300" si="5404">AO299</f>
        <v>0</v>
      </c>
      <c r="AQ299" s="40">
        <f t="shared" ref="AQ299:AQ300" si="5405">AP299</f>
        <v>0</v>
      </c>
      <c r="AR299" s="40">
        <f t="shared" ref="AR299:AR300" si="5406">AQ299</f>
        <v>0</v>
      </c>
      <c r="AS299" s="41">
        <f t="shared" ref="AS299:AS300" si="5407">AR299</f>
        <v>0</v>
      </c>
      <c r="AU299" s="10" cm="1">
        <f t="array" ref="AU299">IF($D299="","",INDEX('Data - CO2'!$B$5:$AP$53,MATCH(Kulturmodeller!$D299,'Data - CO2'!$A$5:$A$53,0),AU$20)*E299)</f>
        <v>0</v>
      </c>
      <c r="AV299" cm="1">
        <f t="array" ref="AV299">IF($D299="","",INDEX('Data - CO2'!$B$5:$AP$53,MATCH(Kulturmodeller!$D299,'Data - CO2'!$A$5:$A$53,0),AV$20)*F299)</f>
        <v>0</v>
      </c>
      <c r="AW299" cm="1">
        <f t="array" ref="AW299">IF($D299="","",INDEX('Data - CO2'!$B$5:$AP$53,MATCH(Kulturmodeller!$D299,'Data - CO2'!$A$5:$A$53,0),AW$20)*G299)</f>
        <v>0</v>
      </c>
      <c r="AX299" cm="1">
        <f t="array" ref="AX299">IF($D299="","",INDEX('Data - CO2'!$B$5:$AP$53,MATCH(Kulturmodeller!$D299,'Data - CO2'!$A$5:$A$53,0),AX$20)*H299)</f>
        <v>0</v>
      </c>
      <c r="AY299" cm="1">
        <f t="array" ref="AY299">IF($D299="","",INDEX('Data - CO2'!$B$5:$AP$53,MATCH(Kulturmodeller!$D299,'Data - CO2'!$A$5:$A$53,0),AY$20)*I299)</f>
        <v>0</v>
      </c>
      <c r="AZ299" cm="1">
        <f t="array" ref="AZ299">IF($D299="","",INDEX('Data - CO2'!$B$5:$AP$53,MATCH(Kulturmodeller!$D299,'Data - CO2'!$A$5:$A$53,0),AZ$20)*J299*$B293)</f>
        <v>0</v>
      </c>
      <c r="BA299" cm="1">
        <f t="array" ref="BA299">IF($D299="","",INDEX('Data - CO2'!$B$5:$AP$53,MATCH(Kulturmodeller!$D299,'Data - CO2'!$A$5:$A$53,0),BA$20)*K299*$B293)</f>
        <v>0</v>
      </c>
      <c r="BB299" cm="1">
        <f t="array" ref="BB299">IF($D299="","",INDEX('Data - CO2'!$B$5:$AP$53,MATCH(Kulturmodeller!$D299,'Data - CO2'!$A$5:$A$53,0),BB$20)*L299*$B293)</f>
        <v>0</v>
      </c>
      <c r="BC299" cm="1">
        <f t="array" ref="BC299">IF($D299="","",INDEX('Data - CO2'!$B$5:$AP$53,MATCH(Kulturmodeller!$D299,'Data - CO2'!$A$5:$A$53,0),BC$20)*M299*$B293)</f>
        <v>0</v>
      </c>
      <c r="BD299" cm="1">
        <f t="array" ref="BD299">IF($D299="","",INDEX('Data - CO2'!$B$5:$AP$53,MATCH(Kulturmodeller!$D299,'Data - CO2'!$A$5:$A$53,0),BD$20)*N299*$B293)</f>
        <v>0</v>
      </c>
      <c r="BE299" cm="1">
        <f t="array" ref="BE299">IF($D299="","",INDEX('Data - CO2'!$B$5:$AP$53,MATCH(Kulturmodeller!$D299,'Data - CO2'!$A$5:$A$53,0),BE$20)*O299*$B293)</f>
        <v>0</v>
      </c>
      <c r="BF299" cm="1">
        <f t="array" ref="BF299">IF($D299="","",INDEX('Data - CO2'!$B$5:$AP$53,MATCH(Kulturmodeller!$D299,'Data - CO2'!$A$5:$A$53,0),BF$20)*P299*$B293)</f>
        <v>0</v>
      </c>
      <c r="BG299" cm="1">
        <f t="array" ref="BG299">IF($D299="","",INDEX('Data - CO2'!$B$5:$AP$53,MATCH(Kulturmodeller!$D299,'Data - CO2'!$A$5:$A$53,0),BG$20)*Q299*$B293)</f>
        <v>0</v>
      </c>
      <c r="BH299" cm="1">
        <f t="array" ref="BH299">IF($D299="","",INDEX('Data - CO2'!$B$5:$AP$53,MATCH(Kulturmodeller!$D299,'Data - CO2'!$A$5:$A$53,0),BH$20)*R299*$B293)</f>
        <v>0</v>
      </c>
      <c r="BI299" cm="1">
        <f t="array" ref="BI299">IF($D299="","",INDEX('Data - CO2'!$B$5:$AP$53,MATCH(Kulturmodeller!$D299,'Data - CO2'!$A$5:$A$53,0),BI$20)*S299*$B293)</f>
        <v>0</v>
      </c>
      <c r="BJ299" cm="1">
        <f t="array" ref="BJ299">IF($D299="","",INDEX('Data - CO2'!$B$5:$AP$53,MATCH(Kulturmodeller!$D299,'Data - CO2'!$A$5:$A$53,0),BJ$20)*T299*$B293)</f>
        <v>0</v>
      </c>
      <c r="BK299" cm="1">
        <f t="array" ref="BK299">IF($D299="","",INDEX('Data - CO2'!$B$5:$AP$53,MATCH(Kulturmodeller!$D299,'Data - CO2'!$A$5:$A$53,0),BK$20)*U299*$B293)</f>
        <v>0</v>
      </c>
      <c r="BL299" cm="1">
        <f t="array" ref="BL299">IF($D299="","",INDEX('Data - CO2'!$B$5:$AP$53,MATCH(Kulturmodeller!$D299,'Data - CO2'!$A$5:$A$53,0),BL$20)*V299*$B293)</f>
        <v>0</v>
      </c>
      <c r="BM299" cm="1">
        <f t="array" ref="BM299">IF($D299="","",INDEX('Data - CO2'!$B$5:$AP$53,MATCH(Kulturmodeller!$D299,'Data - CO2'!$A$5:$A$53,0),BM$20)*W299*$B293)</f>
        <v>0</v>
      </c>
      <c r="BN299" cm="1">
        <f t="array" ref="BN299">IF($D299="","",INDEX('Data - CO2'!$B$5:$AP$53,MATCH(Kulturmodeller!$D299,'Data - CO2'!$A$5:$A$53,0),BN$20)*X299*$B293)</f>
        <v>0</v>
      </c>
      <c r="BO299" cm="1">
        <f t="array" ref="BO299">IF($D299="","",INDEX('Data - CO2'!$B$5:$AP$53,MATCH(Kulturmodeller!$D299,'Data - CO2'!$A$5:$A$53,0),BO$20)*Y299*$B293)</f>
        <v>0</v>
      </c>
      <c r="BP299" cm="1">
        <f t="array" ref="BP299">IF($D299="","",INDEX('Data - CO2'!$B$5:$AP$53,MATCH(Kulturmodeller!$D299,'Data - CO2'!$A$5:$A$53,0),BP$20)*Z299*$B293)</f>
        <v>0</v>
      </c>
      <c r="BQ299" cm="1">
        <f t="array" ref="BQ299">IF($D299="","",INDEX('Data - CO2'!$B$5:$AP$53,MATCH(Kulturmodeller!$D299,'Data - CO2'!$A$5:$A$53,0),BQ$20)*AA299*$B293)</f>
        <v>0</v>
      </c>
      <c r="BR299" cm="1">
        <f t="array" ref="BR299">IF($D299="","",INDEX('Data - CO2'!$B$5:$AP$53,MATCH(Kulturmodeller!$D299,'Data - CO2'!$A$5:$A$53,0),BR$20)*AB299*$B293)</f>
        <v>0</v>
      </c>
      <c r="BS299" cm="1">
        <f t="array" ref="BS299">IF($D299="","",INDEX('Data - CO2'!$B$5:$AP$53,MATCH(Kulturmodeller!$D299,'Data - CO2'!$A$5:$A$53,0),BS$20)*AC299*$B293)</f>
        <v>0</v>
      </c>
      <c r="BT299" cm="1">
        <f t="array" ref="BT299">IF($D299="","",INDEX('Data - CO2'!$B$5:$AP$53,MATCH(Kulturmodeller!$D299,'Data - CO2'!$A$5:$A$53,0),BT$20)*AD299*$B293)</f>
        <v>0</v>
      </c>
      <c r="BU299" cm="1">
        <f t="array" ref="BU299">IF($D299="","",INDEX('Data - CO2'!$B$5:$AP$53,MATCH(Kulturmodeller!$D299,'Data - CO2'!$A$5:$A$53,0),BU$20)*AE299*$B293)</f>
        <v>0</v>
      </c>
      <c r="BV299" cm="1">
        <f t="array" ref="BV299">IF($D299="","",INDEX('Data - CO2'!$B$5:$AP$53,MATCH(Kulturmodeller!$D299,'Data - CO2'!$A$5:$A$53,0),BV$20)*AF299*$B293)</f>
        <v>0</v>
      </c>
      <c r="BW299" cm="1">
        <f t="array" ref="BW299">IF($D299="","",INDEX('Data - CO2'!$B$5:$AP$53,MATCH(Kulturmodeller!$D299,'Data - CO2'!$A$5:$A$53,0),BW$20)*AG299*$B293)</f>
        <v>0</v>
      </c>
      <c r="BX299" cm="1">
        <f t="array" ref="BX299">IF($D299="","",INDEX('Data - CO2'!$B$5:$AP$53,MATCH(Kulturmodeller!$D299,'Data - CO2'!$A$5:$A$53,0),BX$20)*AH299*$B293)</f>
        <v>0</v>
      </c>
      <c r="BY299" cm="1">
        <f t="array" ref="BY299">IF($D299="","",INDEX('Data - CO2'!$B$5:$AP$53,MATCH(Kulturmodeller!$D299,'Data - CO2'!$A$5:$A$53,0),BY$20)*AI299*$B293)</f>
        <v>0</v>
      </c>
      <c r="BZ299" cm="1">
        <f t="array" ref="BZ299">IF($D299="","",INDEX('Data - CO2'!$B$5:$AP$53,MATCH(Kulturmodeller!$D299,'Data - CO2'!$A$5:$A$53,0),BZ$20)*AJ299*$B293)</f>
        <v>0</v>
      </c>
      <c r="CA299" cm="1">
        <f t="array" ref="CA299">IF($D299="","",INDEX('Data - CO2'!$B$5:$AP$53,MATCH(Kulturmodeller!$D299,'Data - CO2'!$A$5:$A$53,0),CA$20)*AK299*$B293)</f>
        <v>0</v>
      </c>
      <c r="CB299" cm="1">
        <f t="array" ref="CB299">IF($D299="","",INDEX('Data - CO2'!$B$5:$AP$53,MATCH(Kulturmodeller!$D299,'Data - CO2'!$A$5:$A$53,0),CB$20)*AL299*$B293)</f>
        <v>0</v>
      </c>
      <c r="CC299" cm="1">
        <f t="array" ref="CC299">IF($D299="","",INDEX('Data - CO2'!$B$5:$AP$53,MATCH(Kulturmodeller!$D299,'Data - CO2'!$A$5:$A$53,0),CC$20)*AM299*$B293)</f>
        <v>0</v>
      </c>
      <c r="CD299" cm="1">
        <f t="array" ref="CD299">IF($D299="","",INDEX('Data - CO2'!$B$5:$AP$53,MATCH(Kulturmodeller!$D299,'Data - CO2'!$A$5:$A$53,0),CD$20)*AN299*$B293)</f>
        <v>0</v>
      </c>
      <c r="CE299" cm="1">
        <f t="array" ref="CE299">IF($D299="","",INDEX('Data - CO2'!$B$5:$AP$53,MATCH(Kulturmodeller!$D299,'Data - CO2'!$A$5:$A$53,0),CE$20)*AO299*$B293)</f>
        <v>0</v>
      </c>
      <c r="CF299" cm="1">
        <f t="array" ref="CF299">IF($D299="","",INDEX('Data - CO2'!$B$5:$AP$53,MATCH(Kulturmodeller!$D299,'Data - CO2'!$A$5:$A$53,0),CF$20)*AP299*$B293)</f>
        <v>0</v>
      </c>
      <c r="CG299" cm="1">
        <f t="array" ref="CG299">IF($D299="","",INDEX('Data - CO2'!$B$5:$AP$53,MATCH(Kulturmodeller!$D299,'Data - CO2'!$A$5:$A$53,0),CG$20)*AQ299*$B293)</f>
        <v>0</v>
      </c>
      <c r="CH299" cm="1">
        <f t="array" ref="CH299">IF($D299="","",INDEX('Data - CO2'!$B$5:$AP$53,MATCH(Kulturmodeller!$D299,'Data - CO2'!$A$5:$A$53,0),CH$20)*AR299*$B293)</f>
        <v>0</v>
      </c>
      <c r="CI299" s="11" cm="1">
        <f t="array" ref="CI299">IF($D299="","",INDEX('Data - CO2'!$B$5:$AP$53,MATCH(Kulturmodeller!$D299,'Data - CO2'!$A$5:$A$53,0),CI$20)*AS299*$B293)</f>
        <v>0</v>
      </c>
    </row>
    <row r="300" spans="1:87" x14ac:dyDescent="0.3">
      <c r="A300" s="346" t="s">
        <v>638</v>
      </c>
      <c r="B300" s="42"/>
      <c r="C300" s="128" t="str">
        <f>'Katalog over Kulturmodeller '!F121</f>
        <v>Juletræer (NGR)</v>
      </c>
      <c r="D300" s="129" t="s">
        <v>634</v>
      </c>
      <c r="E300" s="140">
        <f>'Katalog over Kulturmodeller '!W121</f>
        <v>0</v>
      </c>
      <c r="F300" s="40">
        <f>E300</f>
        <v>0</v>
      </c>
      <c r="G300" s="40">
        <f t="shared" si="5372"/>
        <v>0</v>
      </c>
      <c r="H300" s="40">
        <f>G300*2/3</f>
        <v>0</v>
      </c>
      <c r="I300" s="40">
        <f>H300*0.5</f>
        <v>0</v>
      </c>
      <c r="J300" s="40">
        <v>0</v>
      </c>
      <c r="K300" s="40">
        <f t="shared" si="5373"/>
        <v>0</v>
      </c>
      <c r="L300" s="40">
        <f t="shared" si="5374"/>
        <v>0</v>
      </c>
      <c r="M300" s="40">
        <f t="shared" si="5375"/>
        <v>0</v>
      </c>
      <c r="N300" s="40">
        <f t="shared" si="5376"/>
        <v>0</v>
      </c>
      <c r="O300" s="40">
        <f t="shared" si="5377"/>
        <v>0</v>
      </c>
      <c r="P300" s="40">
        <f t="shared" si="5378"/>
        <v>0</v>
      </c>
      <c r="Q300" s="40">
        <f t="shared" si="5379"/>
        <v>0</v>
      </c>
      <c r="R300" s="40">
        <f t="shared" si="5380"/>
        <v>0</v>
      </c>
      <c r="S300" s="40">
        <f t="shared" si="5381"/>
        <v>0</v>
      </c>
      <c r="T300" s="40">
        <f t="shared" si="5382"/>
        <v>0</v>
      </c>
      <c r="U300" s="40">
        <f t="shared" si="5383"/>
        <v>0</v>
      </c>
      <c r="V300" s="40">
        <f t="shared" si="5384"/>
        <v>0</v>
      </c>
      <c r="W300" s="40">
        <f t="shared" si="5385"/>
        <v>0</v>
      </c>
      <c r="X300" s="40">
        <f t="shared" si="5386"/>
        <v>0</v>
      </c>
      <c r="Y300" s="40">
        <f t="shared" si="5387"/>
        <v>0</v>
      </c>
      <c r="Z300" s="40">
        <f t="shared" si="5388"/>
        <v>0</v>
      </c>
      <c r="AA300" s="40">
        <f t="shared" si="5389"/>
        <v>0</v>
      </c>
      <c r="AB300" s="40">
        <f t="shared" si="5390"/>
        <v>0</v>
      </c>
      <c r="AC300" s="40">
        <f t="shared" si="5391"/>
        <v>0</v>
      </c>
      <c r="AD300" s="40">
        <f t="shared" si="5392"/>
        <v>0</v>
      </c>
      <c r="AE300" s="40">
        <f t="shared" si="5393"/>
        <v>0</v>
      </c>
      <c r="AF300" s="40">
        <f t="shared" si="5394"/>
        <v>0</v>
      </c>
      <c r="AG300" s="40">
        <f t="shared" si="5395"/>
        <v>0</v>
      </c>
      <c r="AH300" s="40">
        <f t="shared" si="5396"/>
        <v>0</v>
      </c>
      <c r="AI300" s="40">
        <f t="shared" si="5397"/>
        <v>0</v>
      </c>
      <c r="AJ300" s="40">
        <f t="shared" si="5398"/>
        <v>0</v>
      </c>
      <c r="AK300" s="40">
        <f t="shared" si="5399"/>
        <v>0</v>
      </c>
      <c r="AL300" s="40">
        <f t="shared" si="5400"/>
        <v>0</v>
      </c>
      <c r="AM300" s="40">
        <f t="shared" si="5401"/>
        <v>0</v>
      </c>
      <c r="AN300" s="40">
        <f t="shared" si="5402"/>
        <v>0</v>
      </c>
      <c r="AO300" s="40">
        <f t="shared" si="5403"/>
        <v>0</v>
      </c>
      <c r="AP300" s="40">
        <f t="shared" si="5404"/>
        <v>0</v>
      </c>
      <c r="AQ300" s="40">
        <f t="shared" si="5405"/>
        <v>0</v>
      </c>
      <c r="AR300" s="40">
        <f t="shared" si="5406"/>
        <v>0</v>
      </c>
      <c r="AS300" s="41">
        <f t="shared" si="5407"/>
        <v>0</v>
      </c>
      <c r="AU300" s="12" cm="1">
        <f t="array" ref="AU300">IF($D300="","",INDEX('Data - CO2'!$B$5:$AP$53,MATCH(Kulturmodeller!$D300,'Data - CO2'!$A$5:$A$53,0),AU$20)*E300)</f>
        <v>0</v>
      </c>
      <c r="AV300" s="3" cm="1">
        <f t="array" ref="AV300">IF($D300="","",INDEX('Data - CO2'!$B$5:$AP$53,MATCH(Kulturmodeller!$D300,'Data - CO2'!$A$5:$A$53,0),AV$20)*F300)</f>
        <v>0</v>
      </c>
      <c r="AW300" s="3" cm="1">
        <f t="array" ref="AW300">IF($D300="","",INDEX('Data - CO2'!$B$5:$AP$53,MATCH(Kulturmodeller!$D300,'Data - CO2'!$A$5:$A$53,0),AW$20)*G300)</f>
        <v>0</v>
      </c>
      <c r="AX300" s="3" cm="1">
        <f t="array" ref="AX300">IF($D300="","",INDEX('Data - CO2'!$B$5:$AP$53,MATCH(Kulturmodeller!$D300,'Data - CO2'!$A$5:$A$53,0),AX$20)*H300)</f>
        <v>0</v>
      </c>
      <c r="AY300" s="3" cm="1">
        <f t="array" ref="AY300">IF($D300="","",INDEX('Data - CO2'!$B$5:$AP$53,MATCH(Kulturmodeller!$D300,'Data - CO2'!$A$5:$A$53,0),AY$20)*I300)</f>
        <v>0</v>
      </c>
      <c r="AZ300" s="3" cm="1">
        <f t="array" ref="AZ300">IF($D300="","",INDEX('Data - CO2'!$B$5:$AP$53,MATCH(Kulturmodeller!$D300,'Data - CO2'!$A$5:$A$53,0),AZ$20)*J300*$B293)</f>
        <v>0</v>
      </c>
      <c r="BA300" s="3" cm="1">
        <f t="array" ref="BA300">IF($D300="","",INDEX('Data - CO2'!$B$5:$AP$53,MATCH(Kulturmodeller!$D300,'Data - CO2'!$A$5:$A$53,0),BA$20)*K300*$B293)</f>
        <v>0</v>
      </c>
      <c r="BB300" s="3" cm="1">
        <f t="array" ref="BB300">IF($D300="","",INDEX('Data - CO2'!$B$5:$AP$53,MATCH(Kulturmodeller!$D300,'Data - CO2'!$A$5:$A$53,0),BB$20)*L300*$B293)</f>
        <v>0</v>
      </c>
      <c r="BC300" s="3" cm="1">
        <f t="array" ref="BC300">IF($D300="","",INDEX('Data - CO2'!$B$5:$AP$53,MATCH(Kulturmodeller!$D300,'Data - CO2'!$A$5:$A$53,0),BC$20)*M300*$B293)</f>
        <v>0</v>
      </c>
      <c r="BD300" s="3" cm="1">
        <f t="array" ref="BD300">IF($D300="","",INDEX('Data - CO2'!$B$5:$AP$53,MATCH(Kulturmodeller!$D300,'Data - CO2'!$A$5:$A$53,0),BD$20)*N300*$B293)</f>
        <v>0</v>
      </c>
      <c r="BE300" s="3" cm="1">
        <f t="array" ref="BE300">IF($D300="","",INDEX('Data - CO2'!$B$5:$AP$53,MATCH(Kulturmodeller!$D300,'Data - CO2'!$A$5:$A$53,0),BE$20)*O300*$B293)</f>
        <v>0</v>
      </c>
      <c r="BF300" s="3" cm="1">
        <f t="array" ref="BF300">IF($D300="","",INDEX('Data - CO2'!$B$5:$AP$53,MATCH(Kulturmodeller!$D300,'Data - CO2'!$A$5:$A$53,0),BF$20)*P300*$B293)</f>
        <v>0</v>
      </c>
      <c r="BG300" s="3" cm="1">
        <f t="array" ref="BG300">IF($D300="","",INDEX('Data - CO2'!$B$5:$AP$53,MATCH(Kulturmodeller!$D300,'Data - CO2'!$A$5:$A$53,0),BG$20)*Q300*$B293)</f>
        <v>0</v>
      </c>
      <c r="BH300" s="3" cm="1">
        <f t="array" ref="BH300">IF($D300="","",INDEX('Data - CO2'!$B$5:$AP$53,MATCH(Kulturmodeller!$D300,'Data - CO2'!$A$5:$A$53,0),BH$20)*R300*$B293)</f>
        <v>0</v>
      </c>
      <c r="BI300" s="3" cm="1">
        <f t="array" ref="BI300">IF($D300="","",INDEX('Data - CO2'!$B$5:$AP$53,MATCH(Kulturmodeller!$D300,'Data - CO2'!$A$5:$A$53,0),BI$20)*S300*$B293)</f>
        <v>0</v>
      </c>
      <c r="BJ300" s="3" cm="1">
        <f t="array" ref="BJ300">IF($D300="","",INDEX('Data - CO2'!$B$5:$AP$53,MATCH(Kulturmodeller!$D300,'Data - CO2'!$A$5:$A$53,0),BJ$20)*T300*$B293)</f>
        <v>0</v>
      </c>
      <c r="BK300" s="3" cm="1">
        <f t="array" ref="BK300">IF($D300="","",INDEX('Data - CO2'!$B$5:$AP$53,MATCH(Kulturmodeller!$D300,'Data - CO2'!$A$5:$A$53,0),BK$20)*U300*$B293)</f>
        <v>0</v>
      </c>
      <c r="BL300" s="3" cm="1">
        <f t="array" ref="BL300">IF($D300="","",INDEX('Data - CO2'!$B$5:$AP$53,MATCH(Kulturmodeller!$D300,'Data - CO2'!$A$5:$A$53,0),BL$20)*V300*$B293)</f>
        <v>0</v>
      </c>
      <c r="BM300" s="3" cm="1">
        <f t="array" ref="BM300">IF($D300="","",INDEX('Data - CO2'!$B$5:$AP$53,MATCH(Kulturmodeller!$D300,'Data - CO2'!$A$5:$A$53,0),BM$20)*W300*$B293)</f>
        <v>0</v>
      </c>
      <c r="BN300" s="3" cm="1">
        <f t="array" ref="BN300">IF($D300="","",INDEX('Data - CO2'!$B$5:$AP$53,MATCH(Kulturmodeller!$D300,'Data - CO2'!$A$5:$A$53,0),BN$20)*X300*$B293)</f>
        <v>0</v>
      </c>
      <c r="BO300" s="3" cm="1">
        <f t="array" ref="BO300">IF($D300="","",INDEX('Data - CO2'!$B$5:$AP$53,MATCH(Kulturmodeller!$D300,'Data - CO2'!$A$5:$A$53,0),BO$20)*Y300*$B293)</f>
        <v>0</v>
      </c>
      <c r="BP300" s="3" cm="1">
        <f t="array" ref="BP300">IF($D300="","",INDEX('Data - CO2'!$B$5:$AP$53,MATCH(Kulturmodeller!$D300,'Data - CO2'!$A$5:$A$53,0),BP$20)*Z300*$B293)</f>
        <v>0</v>
      </c>
      <c r="BQ300" s="3" cm="1">
        <f t="array" ref="BQ300">IF($D300="","",INDEX('Data - CO2'!$B$5:$AP$53,MATCH(Kulturmodeller!$D300,'Data - CO2'!$A$5:$A$53,0),BQ$20)*AA300*$B293)</f>
        <v>0</v>
      </c>
      <c r="BR300" s="3" cm="1">
        <f t="array" ref="BR300">IF($D300="","",INDEX('Data - CO2'!$B$5:$AP$53,MATCH(Kulturmodeller!$D300,'Data - CO2'!$A$5:$A$53,0),BR$20)*AB300*$B293)</f>
        <v>0</v>
      </c>
      <c r="BS300" s="3" cm="1">
        <f t="array" ref="BS300">IF($D300="","",INDEX('Data - CO2'!$B$5:$AP$53,MATCH(Kulturmodeller!$D300,'Data - CO2'!$A$5:$A$53,0),BS$20)*AC300*$B293)</f>
        <v>0</v>
      </c>
      <c r="BT300" s="3" cm="1">
        <f t="array" ref="BT300">IF($D300="","",INDEX('Data - CO2'!$B$5:$AP$53,MATCH(Kulturmodeller!$D300,'Data - CO2'!$A$5:$A$53,0),BT$20)*AD300*$B293)</f>
        <v>0</v>
      </c>
      <c r="BU300" s="3" cm="1">
        <f t="array" ref="BU300">IF($D300="","",INDEX('Data - CO2'!$B$5:$AP$53,MATCH(Kulturmodeller!$D300,'Data - CO2'!$A$5:$A$53,0),BU$20)*AE300*$B293)</f>
        <v>0</v>
      </c>
      <c r="BV300" s="3" cm="1">
        <f t="array" ref="BV300">IF($D300="","",INDEX('Data - CO2'!$B$5:$AP$53,MATCH(Kulturmodeller!$D300,'Data - CO2'!$A$5:$A$53,0),BV$20)*AF300*$B293)</f>
        <v>0</v>
      </c>
      <c r="BW300" s="3" cm="1">
        <f t="array" ref="BW300">IF($D300="","",INDEX('Data - CO2'!$B$5:$AP$53,MATCH(Kulturmodeller!$D300,'Data - CO2'!$A$5:$A$53,0),BW$20)*AG300*$B293)</f>
        <v>0</v>
      </c>
      <c r="BX300" s="3" cm="1">
        <f t="array" ref="BX300">IF($D300="","",INDEX('Data - CO2'!$B$5:$AP$53,MATCH(Kulturmodeller!$D300,'Data - CO2'!$A$5:$A$53,0),BX$20)*AH300*$B293)</f>
        <v>0</v>
      </c>
      <c r="BY300" s="3" cm="1">
        <f t="array" ref="BY300">IF($D300="","",INDEX('Data - CO2'!$B$5:$AP$53,MATCH(Kulturmodeller!$D300,'Data - CO2'!$A$5:$A$53,0),BY$20)*AI300*$B293)</f>
        <v>0</v>
      </c>
      <c r="BZ300" s="3" cm="1">
        <f t="array" ref="BZ300">IF($D300="","",INDEX('Data - CO2'!$B$5:$AP$53,MATCH(Kulturmodeller!$D300,'Data - CO2'!$A$5:$A$53,0),BZ$20)*AJ300*$B293)</f>
        <v>0</v>
      </c>
      <c r="CA300" s="3" cm="1">
        <f t="array" ref="CA300">IF($D300="","",INDEX('Data - CO2'!$B$5:$AP$53,MATCH(Kulturmodeller!$D300,'Data - CO2'!$A$5:$A$53,0),CA$20)*AK300*$B293)</f>
        <v>0</v>
      </c>
      <c r="CB300" s="3" cm="1">
        <f t="array" ref="CB300">IF($D300="","",INDEX('Data - CO2'!$B$5:$AP$53,MATCH(Kulturmodeller!$D300,'Data - CO2'!$A$5:$A$53,0),CB$20)*AL300*$B293)</f>
        <v>0</v>
      </c>
      <c r="CC300" s="3" cm="1">
        <f t="array" ref="CC300">IF($D300="","",INDEX('Data - CO2'!$B$5:$AP$53,MATCH(Kulturmodeller!$D300,'Data - CO2'!$A$5:$A$53,0),CC$20)*AM300*$B293)</f>
        <v>0</v>
      </c>
      <c r="CD300" s="3" cm="1">
        <f t="array" ref="CD300">IF($D300="","",INDEX('Data - CO2'!$B$5:$AP$53,MATCH(Kulturmodeller!$D300,'Data - CO2'!$A$5:$A$53,0),CD$20)*AN300*$B293)</f>
        <v>0</v>
      </c>
      <c r="CE300" s="3" cm="1">
        <f t="array" ref="CE300">IF($D300="","",INDEX('Data - CO2'!$B$5:$AP$53,MATCH(Kulturmodeller!$D300,'Data - CO2'!$A$5:$A$53,0),CE$20)*AO300*$B293)</f>
        <v>0</v>
      </c>
      <c r="CF300" s="3" cm="1">
        <f t="array" ref="CF300">IF($D300="","",INDEX('Data - CO2'!$B$5:$AP$53,MATCH(Kulturmodeller!$D300,'Data - CO2'!$A$5:$A$53,0),CF$20)*AP300*$B293)</f>
        <v>0</v>
      </c>
      <c r="CG300" s="3" cm="1">
        <f t="array" ref="CG300">IF($D300="","",INDEX('Data - CO2'!$B$5:$AP$53,MATCH(Kulturmodeller!$D300,'Data - CO2'!$A$5:$A$53,0),CG$20)*AQ300*$B293)</f>
        <v>0</v>
      </c>
      <c r="CH300" s="3" cm="1">
        <f t="array" ref="CH300">IF($D300="","",INDEX('Data - CO2'!$B$5:$AP$53,MATCH(Kulturmodeller!$D300,'Data - CO2'!$A$5:$A$53,0),CH$20)*AR300*$B293)</f>
        <v>0</v>
      </c>
      <c r="CI300" s="13" cm="1">
        <f t="array" ref="CI300">IF($D300="","",INDEX('Data - CO2'!$B$5:$AP$53,MATCH(Kulturmodeller!$D300,'Data - CO2'!$A$5:$A$53,0),CI$20)*AS300*$B293)</f>
        <v>0</v>
      </c>
    </row>
    <row r="301" spans="1:87" x14ac:dyDescent="0.3">
      <c r="A301" s="33"/>
      <c r="B301" s="33"/>
      <c r="C301" s="33"/>
      <c r="D301" s="10"/>
      <c r="E301" s="479">
        <f>SUM(E294:E300)</f>
        <v>1</v>
      </c>
      <c r="F301" s="108">
        <f>SUM(F294:F300)</f>
        <v>1</v>
      </c>
      <c r="G301" s="109">
        <f>SUM(G294:G300)</f>
        <v>1</v>
      </c>
      <c r="H301" s="109">
        <f t="shared" ref="H301:AS301" si="5408">SUM(H294:H300)</f>
        <v>1</v>
      </c>
      <c r="I301" s="109">
        <f t="shared" si="5408"/>
        <v>1</v>
      </c>
      <c r="J301" s="109">
        <f t="shared" si="5408"/>
        <v>1</v>
      </c>
      <c r="K301" s="109">
        <f t="shared" si="5408"/>
        <v>1</v>
      </c>
      <c r="L301" s="109">
        <f t="shared" si="5408"/>
        <v>1</v>
      </c>
      <c r="M301" s="109">
        <f t="shared" si="5408"/>
        <v>1</v>
      </c>
      <c r="N301" s="109">
        <f t="shared" si="5408"/>
        <v>1</v>
      </c>
      <c r="O301" s="109">
        <f t="shared" si="5408"/>
        <v>1</v>
      </c>
      <c r="P301" s="109">
        <f t="shared" si="5408"/>
        <v>1</v>
      </c>
      <c r="Q301" s="109">
        <f t="shared" si="5408"/>
        <v>1</v>
      </c>
      <c r="R301" s="109">
        <f t="shared" si="5408"/>
        <v>1</v>
      </c>
      <c r="S301" s="109">
        <f t="shared" si="5408"/>
        <v>1</v>
      </c>
      <c r="T301" s="109">
        <f t="shared" si="5408"/>
        <v>1</v>
      </c>
      <c r="U301" s="109">
        <f t="shared" si="5408"/>
        <v>1</v>
      </c>
      <c r="V301" s="109">
        <f t="shared" si="5408"/>
        <v>1</v>
      </c>
      <c r="W301" s="109">
        <f t="shared" si="5408"/>
        <v>1</v>
      </c>
      <c r="X301" s="109">
        <f t="shared" si="5408"/>
        <v>1</v>
      </c>
      <c r="Y301" s="109">
        <f t="shared" si="5408"/>
        <v>1</v>
      </c>
      <c r="Z301" s="109">
        <f t="shared" si="5408"/>
        <v>1</v>
      </c>
      <c r="AA301" s="109">
        <f t="shared" si="5408"/>
        <v>1</v>
      </c>
      <c r="AB301" s="109">
        <f t="shared" si="5408"/>
        <v>1</v>
      </c>
      <c r="AC301" s="109">
        <f t="shared" si="5408"/>
        <v>1</v>
      </c>
      <c r="AD301" s="109">
        <f t="shared" si="5408"/>
        <v>1</v>
      </c>
      <c r="AE301" s="109">
        <f t="shared" si="5408"/>
        <v>1</v>
      </c>
      <c r="AF301" s="109">
        <f t="shared" si="5408"/>
        <v>1</v>
      </c>
      <c r="AG301" s="109">
        <f t="shared" si="5408"/>
        <v>1</v>
      </c>
      <c r="AH301" s="109">
        <f t="shared" si="5408"/>
        <v>1</v>
      </c>
      <c r="AI301" s="109">
        <f t="shared" si="5408"/>
        <v>1</v>
      </c>
      <c r="AJ301" s="109">
        <f t="shared" si="5408"/>
        <v>1</v>
      </c>
      <c r="AK301" s="109">
        <f t="shared" si="5408"/>
        <v>1</v>
      </c>
      <c r="AL301" s="109">
        <f t="shared" si="5408"/>
        <v>1</v>
      </c>
      <c r="AM301" s="109">
        <f t="shared" si="5408"/>
        <v>1</v>
      </c>
      <c r="AN301" s="109">
        <f t="shared" si="5408"/>
        <v>1</v>
      </c>
      <c r="AO301" s="109">
        <f t="shared" si="5408"/>
        <v>1</v>
      </c>
      <c r="AP301" s="109">
        <f t="shared" si="5408"/>
        <v>1</v>
      </c>
      <c r="AQ301" s="109">
        <f t="shared" si="5408"/>
        <v>1</v>
      </c>
      <c r="AR301" s="109">
        <f t="shared" si="5408"/>
        <v>1</v>
      </c>
      <c r="AS301" s="110">
        <f t="shared" si="5408"/>
        <v>1</v>
      </c>
      <c r="AU301" s="111">
        <f>SUM(AU294:AU300)</f>
        <v>0</v>
      </c>
      <c r="AV301" s="112">
        <f t="shared" ref="AV301:CI301" si="5409">SUM(AV294:AV300)</f>
        <v>3.2513337988973761</v>
      </c>
      <c r="AW301" s="112">
        <f t="shared" si="5409"/>
        <v>21.675558659315843</v>
      </c>
      <c r="AX301" s="112">
        <f t="shared" si="5409"/>
        <v>54.188896648289592</v>
      </c>
      <c r="AY301" s="112">
        <f t="shared" si="5409"/>
        <v>108.37779329657918</v>
      </c>
      <c r="AZ301" s="112">
        <f t="shared" si="5409"/>
        <v>134.82341722872383</v>
      </c>
      <c r="BA301" s="112">
        <f t="shared" si="5409"/>
        <v>154.93029630013547</v>
      </c>
      <c r="BB301" s="112">
        <f t="shared" si="5409"/>
        <v>166.2759281493822</v>
      </c>
      <c r="BC301" s="112">
        <f t="shared" si="5409"/>
        <v>173.60147868162821</v>
      </c>
      <c r="BD301" s="112">
        <f t="shared" si="5409"/>
        <v>182.66684707190416</v>
      </c>
      <c r="BE301" s="112">
        <f t="shared" si="5409"/>
        <v>189.50849218932348</v>
      </c>
      <c r="BF301" s="112">
        <f t="shared" si="5409"/>
        <v>195.40686284037264</v>
      </c>
      <c r="BG301" s="112">
        <f t="shared" si="5409"/>
        <v>199.51518908309373</v>
      </c>
      <c r="BH301" s="112">
        <f t="shared" si="5409"/>
        <v>213.59719132758664</v>
      </c>
      <c r="BI301" s="112">
        <f t="shared" si="5409"/>
        <v>245.53480800881627</v>
      </c>
      <c r="BJ301" s="112">
        <f t="shared" si="5409"/>
        <v>92.250953157519859</v>
      </c>
      <c r="BK301" s="112">
        <f t="shared" si="5409"/>
        <v>18.295160468727339</v>
      </c>
      <c r="BL301" s="112">
        <f t="shared" si="5409"/>
        <v>48.223488076662825</v>
      </c>
      <c r="BM301" s="112">
        <f t="shared" si="5409"/>
        <v>98.435445677201244</v>
      </c>
      <c r="BN301" s="112">
        <f t="shared" si="5409"/>
        <v>116.03335202589585</v>
      </c>
      <c r="BO301" s="112">
        <f t="shared" si="5409"/>
        <v>139.25465028644498</v>
      </c>
      <c r="BP301" s="112">
        <f t="shared" si="5409"/>
        <v>159.57325057628628</v>
      </c>
      <c r="BQ301" s="112">
        <f t="shared" si="5409"/>
        <v>168.48141741684651</v>
      </c>
      <c r="BR301" s="112">
        <f t="shared" si="5409"/>
        <v>177.78602665091748</v>
      </c>
      <c r="BS301" s="112">
        <f t="shared" si="5409"/>
        <v>185.50906464896912</v>
      </c>
      <c r="BT301" s="112">
        <f t="shared" si="5409"/>
        <v>191.16487360425521</v>
      </c>
      <c r="BU301" s="112">
        <f t="shared" si="5409"/>
        <v>195.86763294728129</v>
      </c>
      <c r="BV301" s="112">
        <f t="shared" si="5409"/>
        <v>211.06538203833361</v>
      </c>
      <c r="BW301" s="112">
        <f t="shared" si="5409"/>
        <v>243.34237760509754</v>
      </c>
      <c r="BX301" s="112">
        <f t="shared" si="5409"/>
        <v>90.321971261129377</v>
      </c>
      <c r="BY301" s="112">
        <f t="shared" si="5409"/>
        <v>107.29477982734983</v>
      </c>
      <c r="BZ301" s="112">
        <f t="shared" si="5409"/>
        <v>44.843089886074324</v>
      </c>
      <c r="CA301" s="112">
        <f t="shared" si="5409"/>
        <v>92.470037105574463</v>
      </c>
      <c r="CB301" s="112">
        <f t="shared" si="5409"/>
        <v>106.0910044065179</v>
      </c>
      <c r="CC301" s="112">
        <f t="shared" si="5409"/>
        <v>120.46458508361698</v>
      </c>
      <c r="CD301" s="112">
        <f t="shared" si="5409"/>
        <v>143.8976045625958</v>
      </c>
      <c r="CE301" s="112">
        <f t="shared" si="5409"/>
        <v>161.7787398437506</v>
      </c>
      <c r="CF301" s="112">
        <f t="shared" si="5409"/>
        <v>172.66596538613578</v>
      </c>
      <c r="CG301" s="112">
        <f t="shared" si="5409"/>
        <v>180.62824422798241</v>
      </c>
      <c r="CH301" s="112">
        <f t="shared" si="5409"/>
        <v>187.16544606390079</v>
      </c>
      <c r="CI301" s="113">
        <f t="shared" si="5409"/>
        <v>191.62564371116383</v>
      </c>
    </row>
    <row r="302" spans="1:87" x14ac:dyDescent="0.3">
      <c r="A302" s="7" t="s">
        <v>86</v>
      </c>
      <c r="B302" s="7"/>
      <c r="C302" s="131"/>
      <c r="D302" s="131"/>
      <c r="E302" s="126"/>
      <c r="F302" s="39">
        <f>E302</f>
        <v>0</v>
      </c>
      <c r="G302" s="40">
        <f t="shared" ref="G302:G303" si="5410">F302</f>
        <v>0</v>
      </c>
      <c r="H302" s="40">
        <f t="shared" ref="H302:H303" si="5411">G302</f>
        <v>0</v>
      </c>
      <c r="I302" s="40">
        <f t="shared" ref="I302:I303" si="5412">H302</f>
        <v>0</v>
      </c>
      <c r="J302" s="40">
        <f t="shared" ref="J302:J303" si="5413">I302</f>
        <v>0</v>
      </c>
      <c r="K302" s="40">
        <f t="shared" ref="K302:K303" si="5414">J302</f>
        <v>0</v>
      </c>
      <c r="L302" s="40">
        <f t="shared" ref="L302:L303" si="5415">K302</f>
        <v>0</v>
      </c>
      <c r="M302" s="40">
        <f t="shared" ref="M302:M303" si="5416">L302</f>
        <v>0</v>
      </c>
      <c r="N302" s="40">
        <f t="shared" ref="N302:N303" si="5417">M302</f>
        <v>0</v>
      </c>
      <c r="O302" s="40">
        <f t="shared" ref="O302:O303" si="5418">N302</f>
        <v>0</v>
      </c>
      <c r="P302" s="40">
        <f t="shared" ref="P302:P303" si="5419">O302</f>
        <v>0</v>
      </c>
      <c r="Q302" s="40">
        <f t="shared" ref="Q302:Q303" si="5420">P302</f>
        <v>0</v>
      </c>
      <c r="R302" s="40">
        <f t="shared" ref="R302:R303" si="5421">Q302</f>
        <v>0</v>
      </c>
      <c r="S302" s="40">
        <f t="shared" ref="S302:S303" si="5422">R302</f>
        <v>0</v>
      </c>
      <c r="T302" s="40">
        <f t="shared" ref="T302:T303" si="5423">S302</f>
        <v>0</v>
      </c>
      <c r="U302" s="40">
        <f t="shared" ref="U302:U303" si="5424">T302</f>
        <v>0</v>
      </c>
      <c r="V302" s="40">
        <f t="shared" ref="V302:V303" si="5425">U302</f>
        <v>0</v>
      </c>
      <c r="W302" s="40">
        <f t="shared" ref="W302:W303" si="5426">V302</f>
        <v>0</v>
      </c>
      <c r="X302" s="40">
        <f t="shared" ref="X302:X303" si="5427">W302</f>
        <v>0</v>
      </c>
      <c r="Y302" s="40">
        <f t="shared" ref="Y302:Y303" si="5428">X302</f>
        <v>0</v>
      </c>
      <c r="Z302" s="40">
        <f t="shared" ref="Z302:Z303" si="5429">Y302</f>
        <v>0</v>
      </c>
      <c r="AA302" s="40">
        <f t="shared" ref="AA302:AA303" si="5430">Z302</f>
        <v>0</v>
      </c>
      <c r="AB302" s="40">
        <f t="shared" ref="AB302:AB303" si="5431">AA302</f>
        <v>0</v>
      </c>
      <c r="AC302" s="40">
        <f t="shared" ref="AC302:AC303" si="5432">AB302</f>
        <v>0</v>
      </c>
      <c r="AD302" s="40">
        <f t="shared" ref="AD302:AD303" si="5433">AC302</f>
        <v>0</v>
      </c>
      <c r="AE302" s="40">
        <f t="shared" ref="AE302:AE303" si="5434">AD302</f>
        <v>0</v>
      </c>
      <c r="AF302" s="40">
        <f t="shared" ref="AF302:AF303" si="5435">AE302</f>
        <v>0</v>
      </c>
      <c r="AG302" s="40">
        <f t="shared" ref="AG302:AG303" si="5436">AF302</f>
        <v>0</v>
      </c>
      <c r="AH302" s="40">
        <f t="shared" ref="AH302:AH303" si="5437">AG302</f>
        <v>0</v>
      </c>
      <c r="AI302" s="40">
        <f t="shared" ref="AI302:AI303" si="5438">AH302</f>
        <v>0</v>
      </c>
      <c r="AJ302" s="40">
        <f t="shared" ref="AJ302:AJ303" si="5439">AI302</f>
        <v>0</v>
      </c>
      <c r="AK302" s="40">
        <f t="shared" ref="AK302:AK303" si="5440">AJ302</f>
        <v>0</v>
      </c>
      <c r="AL302" s="40">
        <f t="shared" ref="AL302:AL303" si="5441">AK302</f>
        <v>0</v>
      </c>
      <c r="AM302" s="40">
        <f t="shared" ref="AM302:AM303" si="5442">AL302</f>
        <v>0</v>
      </c>
      <c r="AN302" s="40">
        <f t="shared" ref="AN302:AN303" si="5443">AM302</f>
        <v>0</v>
      </c>
      <c r="AO302" s="40">
        <f t="shared" ref="AO302:AO303" si="5444">AN302</f>
        <v>0</v>
      </c>
      <c r="AP302" s="40">
        <f t="shared" ref="AP302:AP303" si="5445">AO302</f>
        <v>0</v>
      </c>
      <c r="AQ302" s="40">
        <f t="shared" ref="AQ302:AQ303" si="5446">AP302</f>
        <v>0</v>
      </c>
      <c r="AR302" s="40">
        <f t="shared" ref="AR302:AR303" si="5447">AQ302</f>
        <v>0</v>
      </c>
      <c r="AS302" s="41">
        <f t="shared" ref="AS302:AS303" si="5448">AR302</f>
        <v>0</v>
      </c>
      <c r="AU302" s="10" t="str" cm="1">
        <f t="array" ref="AU302">IF($D302="","",INDEX('Data - CO2'!$B$5:$AP$53,MATCH(Kulturmodeller!$D302,'Data - CO2'!$A$5:$A$53,0),AU$20)*E302)</f>
        <v/>
      </c>
      <c r="AV302" t="str" cm="1">
        <f t="array" ref="AV302">IF($D302="","",INDEX('Data - CO2'!$B$5:$AP$53,MATCH(Kulturmodeller!$D302,'Data - CO2'!$A$5:$A$53,0),AV$20)*F302)</f>
        <v/>
      </c>
      <c r="AW302" t="str" cm="1">
        <f t="array" ref="AW302">IF($D302="","",INDEX('Data - CO2'!$B$5:$AP$53,MATCH(Kulturmodeller!$D302,'Data - CO2'!$A$5:$A$53,0),AW$20)*G302)</f>
        <v/>
      </c>
      <c r="AX302" t="str" cm="1">
        <f t="array" ref="AX302">IF($D302="","",INDEX('Data - CO2'!$B$5:$AP$53,MATCH(Kulturmodeller!$D302,'Data - CO2'!$A$5:$A$53,0),AX$20)*H302)</f>
        <v/>
      </c>
      <c r="AY302" t="str" cm="1">
        <f t="array" ref="AY302">IF($D302="","",INDEX('Data - CO2'!$B$5:$AP$53,MATCH(Kulturmodeller!$D302,'Data - CO2'!$A$5:$A$53,0),AY$20)*I302)</f>
        <v/>
      </c>
      <c r="AZ302" t="str" cm="1">
        <f t="array" ref="AZ302">IF($D302="","",INDEX('Data - CO2'!$B$5:$AP$53,MATCH(Kulturmodeller!$D302,'Data - CO2'!$A$5:$A$53,0),AZ$20)*J302)</f>
        <v/>
      </c>
      <c r="BA302" t="str" cm="1">
        <f t="array" ref="BA302">IF($D302="","",INDEX('Data - CO2'!$B$5:$AP$53,MATCH(Kulturmodeller!$D302,'Data - CO2'!$A$5:$A$53,0),BA$20)*K302)</f>
        <v/>
      </c>
      <c r="BB302" t="str" cm="1">
        <f t="array" ref="BB302">IF($D302="","",INDEX('Data - CO2'!$B$5:$AP$53,MATCH(Kulturmodeller!$D302,'Data - CO2'!$A$5:$A$53,0),BB$20)*L302)</f>
        <v/>
      </c>
      <c r="BC302" t="str" cm="1">
        <f t="array" ref="BC302">IF($D302="","",INDEX('Data - CO2'!$B$5:$AP$53,MATCH(Kulturmodeller!$D302,'Data - CO2'!$A$5:$A$53,0),BC$20)*M302)</f>
        <v/>
      </c>
      <c r="BD302" t="str" cm="1">
        <f t="array" ref="BD302">IF($D302="","",INDEX('Data - CO2'!$B$5:$AP$53,MATCH(Kulturmodeller!$D302,'Data - CO2'!$A$5:$A$53,0),BD$20)*N302)</f>
        <v/>
      </c>
      <c r="BE302" t="str" cm="1">
        <f t="array" ref="BE302">IF($D302="","",INDEX('Data - CO2'!$B$5:$AP$53,MATCH(Kulturmodeller!$D302,'Data - CO2'!$A$5:$A$53,0),BE$20)*O302)</f>
        <v/>
      </c>
      <c r="BF302" t="str" cm="1">
        <f t="array" ref="BF302">IF($D302="","",INDEX('Data - CO2'!$B$5:$AP$53,MATCH(Kulturmodeller!$D302,'Data - CO2'!$A$5:$A$53,0),BF$20)*P302)</f>
        <v/>
      </c>
      <c r="BG302" t="str" cm="1">
        <f t="array" ref="BG302">IF($D302="","",INDEX('Data - CO2'!$B$5:$AP$53,MATCH(Kulturmodeller!$D302,'Data - CO2'!$A$5:$A$53,0),BG$20)*Q302)</f>
        <v/>
      </c>
      <c r="BH302" t="str" cm="1">
        <f t="array" ref="BH302">IF($D302="","",INDEX('Data - CO2'!$B$5:$AP$53,MATCH(Kulturmodeller!$D302,'Data - CO2'!$A$5:$A$53,0),BH$20)*R302)</f>
        <v/>
      </c>
      <c r="BI302" t="str" cm="1">
        <f t="array" ref="BI302">IF($D302="","",INDEX('Data - CO2'!$B$5:$AP$53,MATCH(Kulturmodeller!$D302,'Data - CO2'!$A$5:$A$53,0),BI$20)*S302)</f>
        <v/>
      </c>
      <c r="BJ302" t="str" cm="1">
        <f t="array" ref="BJ302">IF($D302="","",INDEX('Data - CO2'!$B$5:$AP$53,MATCH(Kulturmodeller!$D302,'Data - CO2'!$A$5:$A$53,0),BJ$20)*T302)</f>
        <v/>
      </c>
      <c r="BK302" t="str" cm="1">
        <f t="array" ref="BK302">IF($D302="","",INDEX('Data - CO2'!$B$5:$AP$53,MATCH(Kulturmodeller!$D302,'Data - CO2'!$A$5:$A$53,0),BK$20)*U302)</f>
        <v/>
      </c>
      <c r="BL302" t="str" cm="1">
        <f t="array" ref="BL302">IF($D302="","",INDEX('Data - CO2'!$B$5:$AP$53,MATCH(Kulturmodeller!$D302,'Data - CO2'!$A$5:$A$53,0),BL$20)*V302)</f>
        <v/>
      </c>
      <c r="BM302" t="str" cm="1">
        <f t="array" ref="BM302">IF($D302="","",INDEX('Data - CO2'!$B$5:$AP$53,MATCH(Kulturmodeller!$D302,'Data - CO2'!$A$5:$A$53,0),BM$20)*W302)</f>
        <v/>
      </c>
      <c r="BN302" t="str" cm="1">
        <f t="array" ref="BN302">IF($D302="","",INDEX('Data - CO2'!$B$5:$AP$53,MATCH(Kulturmodeller!$D302,'Data - CO2'!$A$5:$A$53,0),BN$20)*X302)</f>
        <v/>
      </c>
      <c r="BO302" t="str" cm="1">
        <f t="array" ref="BO302">IF($D302="","",INDEX('Data - CO2'!$B$5:$AP$53,MATCH(Kulturmodeller!$D302,'Data - CO2'!$A$5:$A$53,0),BO$20)*Y302)</f>
        <v/>
      </c>
      <c r="BP302" t="str" cm="1">
        <f t="array" ref="BP302">IF($D302="","",INDEX('Data - CO2'!$B$5:$AP$53,MATCH(Kulturmodeller!$D302,'Data - CO2'!$A$5:$A$53,0),BP$20)*Z302)</f>
        <v/>
      </c>
      <c r="BQ302" t="str" cm="1">
        <f t="array" ref="BQ302">IF($D302="","",INDEX('Data - CO2'!$B$5:$AP$53,MATCH(Kulturmodeller!$D302,'Data - CO2'!$A$5:$A$53,0),BQ$20)*AA302)</f>
        <v/>
      </c>
      <c r="BR302" t="str" cm="1">
        <f t="array" ref="BR302">IF($D302="","",INDEX('Data - CO2'!$B$5:$AP$53,MATCH(Kulturmodeller!$D302,'Data - CO2'!$A$5:$A$53,0),BR$20)*AB302)</f>
        <v/>
      </c>
      <c r="BS302" t="str" cm="1">
        <f t="array" ref="BS302">IF($D302="","",INDEX('Data - CO2'!$B$5:$AP$53,MATCH(Kulturmodeller!$D302,'Data - CO2'!$A$5:$A$53,0),BS$20)*AC302)</f>
        <v/>
      </c>
      <c r="BT302" t="str" cm="1">
        <f t="array" ref="BT302">IF($D302="","",INDEX('Data - CO2'!$B$5:$AP$53,MATCH(Kulturmodeller!$D302,'Data - CO2'!$A$5:$A$53,0),BT$20)*AD302)</f>
        <v/>
      </c>
      <c r="BU302" t="str" cm="1">
        <f t="array" ref="BU302">IF($D302="","",INDEX('Data - CO2'!$B$5:$AP$53,MATCH(Kulturmodeller!$D302,'Data - CO2'!$A$5:$A$53,0),BU$20)*AE302)</f>
        <v/>
      </c>
      <c r="BV302" t="str" cm="1">
        <f t="array" ref="BV302">IF($D302="","",INDEX('Data - CO2'!$B$5:$AP$53,MATCH(Kulturmodeller!$D302,'Data - CO2'!$A$5:$A$53,0),BV$20)*AF302)</f>
        <v/>
      </c>
      <c r="BW302" t="str" cm="1">
        <f t="array" ref="BW302">IF($D302="","",INDEX('Data - CO2'!$B$5:$AP$53,MATCH(Kulturmodeller!$D302,'Data - CO2'!$A$5:$A$53,0),BW$20)*AG302)</f>
        <v/>
      </c>
      <c r="BX302" t="str" cm="1">
        <f t="array" ref="BX302">IF($D302="","",INDEX('Data - CO2'!$B$5:$AP$53,MATCH(Kulturmodeller!$D302,'Data - CO2'!$A$5:$A$53,0),BX$20)*AH302)</f>
        <v/>
      </c>
      <c r="BY302" t="str" cm="1">
        <f t="array" ref="BY302">IF($D302="","",INDEX('Data - CO2'!$B$5:$AP$53,MATCH(Kulturmodeller!$D302,'Data - CO2'!$A$5:$A$53,0),BY$20)*AI302)</f>
        <v/>
      </c>
      <c r="BZ302" t="str" cm="1">
        <f t="array" ref="BZ302">IF($D302="","",INDEX('Data - CO2'!$B$5:$AP$53,MATCH(Kulturmodeller!$D302,'Data - CO2'!$A$5:$A$53,0),BZ$20)*AJ302)</f>
        <v/>
      </c>
      <c r="CA302" t="str" cm="1">
        <f t="array" ref="CA302">IF($D302="","",INDEX('Data - CO2'!$B$5:$AP$53,MATCH(Kulturmodeller!$D302,'Data - CO2'!$A$5:$A$53,0),CA$20)*AK302)</f>
        <v/>
      </c>
      <c r="CB302" t="str" cm="1">
        <f t="array" ref="CB302">IF($D302="","",INDEX('Data - CO2'!$B$5:$AP$53,MATCH(Kulturmodeller!$D302,'Data - CO2'!$A$5:$A$53,0),CB$20)*AL302)</f>
        <v/>
      </c>
      <c r="CC302" t="str" cm="1">
        <f t="array" ref="CC302">IF($D302="","",INDEX('Data - CO2'!$B$5:$AP$53,MATCH(Kulturmodeller!$D302,'Data - CO2'!$A$5:$A$53,0),CC$20)*AM302)</f>
        <v/>
      </c>
      <c r="CD302" t="str" cm="1">
        <f t="array" ref="CD302">IF($D302="","",INDEX('Data - CO2'!$B$5:$AP$53,MATCH(Kulturmodeller!$D302,'Data - CO2'!$A$5:$A$53,0),CD$20)*AN302)</f>
        <v/>
      </c>
      <c r="CE302" t="str" cm="1">
        <f t="array" ref="CE302">IF($D302="","",INDEX('Data - CO2'!$B$5:$AP$53,MATCH(Kulturmodeller!$D302,'Data - CO2'!$A$5:$A$53,0),CE$20)*AO302)</f>
        <v/>
      </c>
      <c r="CF302" t="str" cm="1">
        <f t="array" ref="CF302">IF($D302="","",INDEX('Data - CO2'!$B$5:$AP$53,MATCH(Kulturmodeller!$D302,'Data - CO2'!$A$5:$A$53,0),CF$20)*AP302)</f>
        <v/>
      </c>
      <c r="CG302" t="str" cm="1">
        <f t="array" ref="CG302">IF($D302="","",INDEX('Data - CO2'!$B$5:$AP$53,MATCH(Kulturmodeller!$D302,'Data - CO2'!$A$5:$A$53,0),CG$20)*AQ302)</f>
        <v/>
      </c>
      <c r="CH302" t="str" cm="1">
        <f t="array" ref="CH302">IF($D302="","",INDEX('Data - CO2'!$B$5:$AP$53,MATCH(Kulturmodeller!$D302,'Data - CO2'!$A$5:$A$53,0),CH$20)*AR302)</f>
        <v/>
      </c>
      <c r="CI302" s="11" t="str" cm="1">
        <f t="array" ref="CI302">IF($D302="","",INDEX('Data - CO2'!$B$5:$AP$53,MATCH(Kulturmodeller!$D302,'Data - CO2'!$A$5:$A$53,0),CI$20)*AS302)</f>
        <v/>
      </c>
    </row>
    <row r="303" spans="1:87" x14ac:dyDescent="0.3">
      <c r="A303" s="12" t="s">
        <v>87</v>
      </c>
      <c r="B303" s="12"/>
      <c r="C303" s="129"/>
      <c r="D303" s="129"/>
      <c r="E303" s="127"/>
      <c r="F303" s="45">
        <f>E303</f>
        <v>0</v>
      </c>
      <c r="G303" s="46">
        <f t="shared" si="5410"/>
        <v>0</v>
      </c>
      <c r="H303" s="46">
        <f t="shared" si="5411"/>
        <v>0</v>
      </c>
      <c r="I303" s="46">
        <f t="shared" si="5412"/>
        <v>0</v>
      </c>
      <c r="J303" s="46">
        <f t="shared" si="5413"/>
        <v>0</v>
      </c>
      <c r="K303" s="46">
        <f t="shared" si="5414"/>
        <v>0</v>
      </c>
      <c r="L303" s="46">
        <f t="shared" si="5415"/>
        <v>0</v>
      </c>
      <c r="M303" s="46">
        <f t="shared" si="5416"/>
        <v>0</v>
      </c>
      <c r="N303" s="46">
        <f t="shared" si="5417"/>
        <v>0</v>
      </c>
      <c r="O303" s="46">
        <f t="shared" si="5418"/>
        <v>0</v>
      </c>
      <c r="P303" s="46">
        <f t="shared" si="5419"/>
        <v>0</v>
      </c>
      <c r="Q303" s="46">
        <f t="shared" si="5420"/>
        <v>0</v>
      </c>
      <c r="R303" s="46">
        <f t="shared" si="5421"/>
        <v>0</v>
      </c>
      <c r="S303" s="46">
        <f t="shared" si="5422"/>
        <v>0</v>
      </c>
      <c r="T303" s="46">
        <f t="shared" si="5423"/>
        <v>0</v>
      </c>
      <c r="U303" s="46">
        <f t="shared" si="5424"/>
        <v>0</v>
      </c>
      <c r="V303" s="46">
        <f t="shared" si="5425"/>
        <v>0</v>
      </c>
      <c r="W303" s="46">
        <f t="shared" si="5426"/>
        <v>0</v>
      </c>
      <c r="X303" s="46">
        <f t="shared" si="5427"/>
        <v>0</v>
      </c>
      <c r="Y303" s="46">
        <f t="shared" si="5428"/>
        <v>0</v>
      </c>
      <c r="Z303" s="46">
        <f t="shared" si="5429"/>
        <v>0</v>
      </c>
      <c r="AA303" s="46">
        <f t="shared" si="5430"/>
        <v>0</v>
      </c>
      <c r="AB303" s="46">
        <f t="shared" si="5431"/>
        <v>0</v>
      </c>
      <c r="AC303" s="46">
        <f t="shared" si="5432"/>
        <v>0</v>
      </c>
      <c r="AD303" s="46">
        <f t="shared" si="5433"/>
        <v>0</v>
      </c>
      <c r="AE303" s="46">
        <f t="shared" si="5434"/>
        <v>0</v>
      </c>
      <c r="AF303" s="46">
        <f t="shared" si="5435"/>
        <v>0</v>
      </c>
      <c r="AG303" s="46">
        <f t="shared" si="5436"/>
        <v>0</v>
      </c>
      <c r="AH303" s="46">
        <f t="shared" si="5437"/>
        <v>0</v>
      </c>
      <c r="AI303" s="46">
        <f t="shared" si="5438"/>
        <v>0</v>
      </c>
      <c r="AJ303" s="46">
        <f t="shared" si="5439"/>
        <v>0</v>
      </c>
      <c r="AK303" s="46">
        <f t="shared" si="5440"/>
        <v>0</v>
      </c>
      <c r="AL303" s="46">
        <f t="shared" si="5441"/>
        <v>0</v>
      </c>
      <c r="AM303" s="46">
        <f t="shared" si="5442"/>
        <v>0</v>
      </c>
      <c r="AN303" s="46">
        <f t="shared" si="5443"/>
        <v>0</v>
      </c>
      <c r="AO303" s="46">
        <f t="shared" si="5444"/>
        <v>0</v>
      </c>
      <c r="AP303" s="46">
        <f t="shared" si="5445"/>
        <v>0</v>
      </c>
      <c r="AQ303" s="46">
        <f t="shared" si="5446"/>
        <v>0</v>
      </c>
      <c r="AR303" s="46">
        <f t="shared" si="5447"/>
        <v>0</v>
      </c>
      <c r="AS303" s="47">
        <f t="shared" si="5448"/>
        <v>0</v>
      </c>
      <c r="AU303" s="10" t="str" cm="1">
        <f t="array" ref="AU303">IF($D303="","",INDEX('Data - CO2'!$B$5:$AP$53,MATCH(Kulturmodeller!$D303,'Data - CO2'!$A$5:$A$53,0),AU$20)*E303)</f>
        <v/>
      </c>
      <c r="AV303" t="str" cm="1">
        <f t="array" ref="AV303">IF($D303="","",INDEX('Data - CO2'!$B$5:$AP$53,MATCH(Kulturmodeller!$D303,'Data - CO2'!$A$5:$A$53,0),AV$20)*F303)</f>
        <v/>
      </c>
      <c r="AW303" t="str" cm="1">
        <f t="array" ref="AW303">IF($D303="","",INDEX('Data - CO2'!$B$5:$AP$53,MATCH(Kulturmodeller!$D303,'Data - CO2'!$A$5:$A$53,0),AW$20)*G303)</f>
        <v/>
      </c>
      <c r="AX303" t="str" cm="1">
        <f t="array" ref="AX303">IF($D303="","",INDEX('Data - CO2'!$B$5:$AP$53,MATCH(Kulturmodeller!$D303,'Data - CO2'!$A$5:$A$53,0),AX$20)*H303)</f>
        <v/>
      </c>
      <c r="AY303" t="str" cm="1">
        <f t="array" ref="AY303">IF($D303="","",INDEX('Data - CO2'!$B$5:$AP$53,MATCH(Kulturmodeller!$D303,'Data - CO2'!$A$5:$A$53,0),AY$20)*I303)</f>
        <v/>
      </c>
      <c r="AZ303" t="str" cm="1">
        <f t="array" ref="AZ303">IF($D303="","",INDEX('Data - CO2'!$B$5:$AP$53,MATCH(Kulturmodeller!$D303,'Data - CO2'!$A$5:$A$53,0),AZ$20)*J303)</f>
        <v/>
      </c>
      <c r="BA303" t="str" cm="1">
        <f t="array" ref="BA303">IF($D303="","",INDEX('Data - CO2'!$B$5:$AP$53,MATCH(Kulturmodeller!$D303,'Data - CO2'!$A$5:$A$53,0),BA$20)*K303)</f>
        <v/>
      </c>
      <c r="BB303" t="str" cm="1">
        <f t="array" ref="BB303">IF($D303="","",INDEX('Data - CO2'!$B$5:$AP$53,MATCH(Kulturmodeller!$D303,'Data - CO2'!$A$5:$A$53,0),BB$20)*L303)</f>
        <v/>
      </c>
      <c r="BC303" t="str" cm="1">
        <f t="array" ref="BC303">IF($D303="","",INDEX('Data - CO2'!$B$5:$AP$53,MATCH(Kulturmodeller!$D303,'Data - CO2'!$A$5:$A$53,0),BC$20)*M303)</f>
        <v/>
      </c>
      <c r="BD303" t="str" cm="1">
        <f t="array" ref="BD303">IF($D303="","",INDEX('Data - CO2'!$B$5:$AP$53,MATCH(Kulturmodeller!$D303,'Data - CO2'!$A$5:$A$53,0),BD$20)*N303)</f>
        <v/>
      </c>
      <c r="BE303" t="str" cm="1">
        <f t="array" ref="BE303">IF($D303="","",INDEX('Data - CO2'!$B$5:$AP$53,MATCH(Kulturmodeller!$D303,'Data - CO2'!$A$5:$A$53,0),BE$20)*O303)</f>
        <v/>
      </c>
      <c r="BF303" t="str" cm="1">
        <f t="array" ref="BF303">IF($D303="","",INDEX('Data - CO2'!$B$5:$AP$53,MATCH(Kulturmodeller!$D303,'Data - CO2'!$A$5:$A$53,0),BF$20)*P303)</f>
        <v/>
      </c>
      <c r="BG303" t="str" cm="1">
        <f t="array" ref="BG303">IF($D303="","",INDEX('Data - CO2'!$B$5:$AP$53,MATCH(Kulturmodeller!$D303,'Data - CO2'!$A$5:$A$53,0),BG$20)*Q303)</f>
        <v/>
      </c>
      <c r="BH303" t="str" cm="1">
        <f t="array" ref="BH303">IF($D303="","",INDEX('Data - CO2'!$B$5:$AP$53,MATCH(Kulturmodeller!$D303,'Data - CO2'!$A$5:$A$53,0),BH$20)*R303)</f>
        <v/>
      </c>
      <c r="BI303" t="str" cm="1">
        <f t="array" ref="BI303">IF($D303="","",INDEX('Data - CO2'!$B$5:$AP$53,MATCH(Kulturmodeller!$D303,'Data - CO2'!$A$5:$A$53,0),BI$20)*S303)</f>
        <v/>
      </c>
      <c r="BJ303" t="str" cm="1">
        <f t="array" ref="BJ303">IF($D303="","",INDEX('Data - CO2'!$B$5:$AP$53,MATCH(Kulturmodeller!$D303,'Data - CO2'!$A$5:$A$53,0),BJ$20)*T303)</f>
        <v/>
      </c>
      <c r="BK303" t="str" cm="1">
        <f t="array" ref="BK303">IF($D303="","",INDEX('Data - CO2'!$B$5:$AP$53,MATCH(Kulturmodeller!$D303,'Data - CO2'!$A$5:$A$53,0),BK$20)*U303)</f>
        <v/>
      </c>
      <c r="BL303" t="str" cm="1">
        <f t="array" ref="BL303">IF($D303="","",INDEX('Data - CO2'!$B$5:$AP$53,MATCH(Kulturmodeller!$D303,'Data - CO2'!$A$5:$A$53,0),BL$20)*V303)</f>
        <v/>
      </c>
      <c r="BM303" t="str" cm="1">
        <f t="array" ref="BM303">IF($D303="","",INDEX('Data - CO2'!$B$5:$AP$53,MATCH(Kulturmodeller!$D303,'Data - CO2'!$A$5:$A$53,0),BM$20)*W303)</f>
        <v/>
      </c>
      <c r="BN303" t="str" cm="1">
        <f t="array" ref="BN303">IF($D303="","",INDEX('Data - CO2'!$B$5:$AP$53,MATCH(Kulturmodeller!$D303,'Data - CO2'!$A$5:$A$53,0),BN$20)*X303)</f>
        <v/>
      </c>
      <c r="BO303" t="str" cm="1">
        <f t="array" ref="BO303">IF($D303="","",INDEX('Data - CO2'!$B$5:$AP$53,MATCH(Kulturmodeller!$D303,'Data - CO2'!$A$5:$A$53,0),BO$20)*Y303)</f>
        <v/>
      </c>
      <c r="BP303" t="str" cm="1">
        <f t="array" ref="BP303">IF($D303="","",INDEX('Data - CO2'!$B$5:$AP$53,MATCH(Kulturmodeller!$D303,'Data - CO2'!$A$5:$A$53,0),BP$20)*Z303)</f>
        <v/>
      </c>
      <c r="BQ303" t="str" cm="1">
        <f t="array" ref="BQ303">IF($D303="","",INDEX('Data - CO2'!$B$5:$AP$53,MATCH(Kulturmodeller!$D303,'Data - CO2'!$A$5:$A$53,0),BQ$20)*AA303)</f>
        <v/>
      </c>
      <c r="BR303" t="str" cm="1">
        <f t="array" ref="BR303">IF($D303="","",INDEX('Data - CO2'!$B$5:$AP$53,MATCH(Kulturmodeller!$D303,'Data - CO2'!$A$5:$A$53,0),BR$20)*AB303)</f>
        <v/>
      </c>
      <c r="BS303" t="str" cm="1">
        <f t="array" ref="BS303">IF($D303="","",INDEX('Data - CO2'!$B$5:$AP$53,MATCH(Kulturmodeller!$D303,'Data - CO2'!$A$5:$A$53,0),BS$20)*AC303)</f>
        <v/>
      </c>
      <c r="BT303" t="str" cm="1">
        <f t="array" ref="BT303">IF($D303="","",INDEX('Data - CO2'!$B$5:$AP$53,MATCH(Kulturmodeller!$D303,'Data - CO2'!$A$5:$A$53,0),BT$20)*AD303)</f>
        <v/>
      </c>
      <c r="BU303" t="str" cm="1">
        <f t="array" ref="BU303">IF($D303="","",INDEX('Data - CO2'!$B$5:$AP$53,MATCH(Kulturmodeller!$D303,'Data - CO2'!$A$5:$A$53,0),BU$20)*AE303)</f>
        <v/>
      </c>
      <c r="BV303" t="str" cm="1">
        <f t="array" ref="BV303">IF($D303="","",INDEX('Data - CO2'!$B$5:$AP$53,MATCH(Kulturmodeller!$D303,'Data - CO2'!$A$5:$A$53,0),BV$20)*AF303)</f>
        <v/>
      </c>
      <c r="BW303" t="str" cm="1">
        <f t="array" ref="BW303">IF($D303="","",INDEX('Data - CO2'!$B$5:$AP$53,MATCH(Kulturmodeller!$D303,'Data - CO2'!$A$5:$A$53,0),BW$20)*AG303)</f>
        <v/>
      </c>
      <c r="BX303" t="str" cm="1">
        <f t="array" ref="BX303">IF($D303="","",INDEX('Data - CO2'!$B$5:$AP$53,MATCH(Kulturmodeller!$D303,'Data - CO2'!$A$5:$A$53,0),BX$20)*AH303)</f>
        <v/>
      </c>
      <c r="BY303" t="str" cm="1">
        <f t="array" ref="BY303">IF($D303="","",INDEX('Data - CO2'!$B$5:$AP$53,MATCH(Kulturmodeller!$D303,'Data - CO2'!$A$5:$A$53,0),BY$20)*AI303)</f>
        <v/>
      </c>
      <c r="BZ303" t="str" cm="1">
        <f t="array" ref="BZ303">IF($D303="","",INDEX('Data - CO2'!$B$5:$AP$53,MATCH(Kulturmodeller!$D303,'Data - CO2'!$A$5:$A$53,0),BZ$20)*AJ303)</f>
        <v/>
      </c>
      <c r="CA303" t="str" cm="1">
        <f t="array" ref="CA303">IF($D303="","",INDEX('Data - CO2'!$B$5:$AP$53,MATCH(Kulturmodeller!$D303,'Data - CO2'!$A$5:$A$53,0),CA$20)*AK303)</f>
        <v/>
      </c>
      <c r="CB303" t="str" cm="1">
        <f t="array" ref="CB303">IF($D303="","",INDEX('Data - CO2'!$B$5:$AP$53,MATCH(Kulturmodeller!$D303,'Data - CO2'!$A$5:$A$53,0),CB$20)*AL303)</f>
        <v/>
      </c>
      <c r="CC303" t="str" cm="1">
        <f t="array" ref="CC303">IF($D303="","",INDEX('Data - CO2'!$B$5:$AP$53,MATCH(Kulturmodeller!$D303,'Data - CO2'!$A$5:$A$53,0),CC$20)*AM303)</f>
        <v/>
      </c>
      <c r="CD303" t="str" cm="1">
        <f t="array" ref="CD303">IF($D303="","",INDEX('Data - CO2'!$B$5:$AP$53,MATCH(Kulturmodeller!$D303,'Data - CO2'!$A$5:$A$53,0),CD$20)*AN303)</f>
        <v/>
      </c>
      <c r="CE303" t="str" cm="1">
        <f t="array" ref="CE303">IF($D303="","",INDEX('Data - CO2'!$B$5:$AP$53,MATCH(Kulturmodeller!$D303,'Data - CO2'!$A$5:$A$53,0),CE$20)*AO303)</f>
        <v/>
      </c>
      <c r="CF303" t="str" cm="1">
        <f t="array" ref="CF303">IF($D303="","",INDEX('Data - CO2'!$B$5:$AP$53,MATCH(Kulturmodeller!$D303,'Data - CO2'!$A$5:$A$53,0),CF$20)*AP303)</f>
        <v/>
      </c>
      <c r="CG303" t="str" cm="1">
        <f t="array" ref="CG303">IF($D303="","",INDEX('Data - CO2'!$B$5:$AP$53,MATCH(Kulturmodeller!$D303,'Data - CO2'!$A$5:$A$53,0),CG$20)*AQ303)</f>
        <v/>
      </c>
      <c r="CH303" t="str" cm="1">
        <f t="array" ref="CH303">IF($D303="","",INDEX('Data - CO2'!$B$5:$AP$53,MATCH(Kulturmodeller!$D303,'Data - CO2'!$A$5:$A$53,0),CH$20)*AR303)</f>
        <v/>
      </c>
      <c r="CI303" s="11" t="str" cm="1">
        <f t="array" ref="CI303">IF($D303="","",INDEX('Data - CO2'!$B$5:$AP$53,MATCH(Kulturmodeller!$D303,'Data - CO2'!$A$5:$A$53,0),CI$20)*AS303)</f>
        <v/>
      </c>
    </row>
    <row r="304" spans="1:87" x14ac:dyDescent="0.3">
      <c r="A304" s="42"/>
      <c r="B304" s="42"/>
      <c r="C304" s="42"/>
      <c r="D304" s="12"/>
      <c r="E304" s="52"/>
      <c r="F304" s="53"/>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4"/>
      <c r="AU304" s="111">
        <f t="shared" ref="AU304:CH304" si="5449">SUM(AU302:AU303)</f>
        <v>0</v>
      </c>
      <c r="AV304" s="112">
        <f t="shared" si="5449"/>
        <v>0</v>
      </c>
      <c r="AW304" s="112">
        <f t="shared" si="5449"/>
        <v>0</v>
      </c>
      <c r="AX304" s="112">
        <f t="shared" si="5449"/>
        <v>0</v>
      </c>
      <c r="AY304" s="112">
        <f t="shared" si="5449"/>
        <v>0</v>
      </c>
      <c r="AZ304" s="112">
        <f t="shared" si="5449"/>
        <v>0</v>
      </c>
      <c r="BA304" s="112">
        <f t="shared" si="5449"/>
        <v>0</v>
      </c>
      <c r="BB304" s="112">
        <f t="shared" si="5449"/>
        <v>0</v>
      </c>
      <c r="BC304" s="112">
        <f t="shared" si="5449"/>
        <v>0</v>
      </c>
      <c r="BD304" s="112">
        <f t="shared" si="5449"/>
        <v>0</v>
      </c>
      <c r="BE304" s="112">
        <f t="shared" si="5449"/>
        <v>0</v>
      </c>
      <c r="BF304" s="112">
        <f t="shared" si="5449"/>
        <v>0</v>
      </c>
      <c r="BG304" s="112">
        <f t="shared" si="5449"/>
        <v>0</v>
      </c>
      <c r="BH304" s="112">
        <f t="shared" si="5449"/>
        <v>0</v>
      </c>
      <c r="BI304" s="112">
        <f t="shared" si="5449"/>
        <v>0</v>
      </c>
      <c r="BJ304" s="112">
        <f t="shared" si="5449"/>
        <v>0</v>
      </c>
      <c r="BK304" s="112">
        <f t="shared" si="5449"/>
        <v>0</v>
      </c>
      <c r="BL304" s="112">
        <f t="shared" si="5449"/>
        <v>0</v>
      </c>
      <c r="BM304" s="112">
        <f t="shared" si="5449"/>
        <v>0</v>
      </c>
      <c r="BN304" s="112">
        <f t="shared" si="5449"/>
        <v>0</v>
      </c>
      <c r="BO304" s="112">
        <f t="shared" si="5449"/>
        <v>0</v>
      </c>
      <c r="BP304" s="112">
        <f t="shared" si="5449"/>
        <v>0</v>
      </c>
      <c r="BQ304" s="112">
        <f t="shared" si="5449"/>
        <v>0</v>
      </c>
      <c r="BR304" s="112">
        <f t="shared" si="5449"/>
        <v>0</v>
      </c>
      <c r="BS304" s="112">
        <f t="shared" si="5449"/>
        <v>0</v>
      </c>
      <c r="BT304" s="112">
        <f t="shared" si="5449"/>
        <v>0</v>
      </c>
      <c r="BU304" s="112">
        <f t="shared" si="5449"/>
        <v>0</v>
      </c>
      <c r="BV304" s="112">
        <f t="shared" si="5449"/>
        <v>0</v>
      </c>
      <c r="BW304" s="112">
        <f t="shared" si="5449"/>
        <v>0</v>
      </c>
      <c r="BX304" s="112">
        <f t="shared" si="5449"/>
        <v>0</v>
      </c>
      <c r="BY304" s="112">
        <f t="shared" si="5449"/>
        <v>0</v>
      </c>
      <c r="BZ304" s="112">
        <f t="shared" si="5449"/>
        <v>0</v>
      </c>
      <c r="CA304" s="112">
        <f t="shared" si="5449"/>
        <v>0</v>
      </c>
      <c r="CB304" s="112">
        <f t="shared" si="5449"/>
        <v>0</v>
      </c>
      <c r="CC304" s="112">
        <f t="shared" si="5449"/>
        <v>0</v>
      </c>
      <c r="CD304" s="112">
        <f t="shared" si="5449"/>
        <v>0</v>
      </c>
      <c r="CE304" s="112">
        <f t="shared" si="5449"/>
        <v>0</v>
      </c>
      <c r="CF304" s="112">
        <f t="shared" si="5449"/>
        <v>0</v>
      </c>
      <c r="CG304" s="112">
        <f t="shared" si="5449"/>
        <v>0</v>
      </c>
      <c r="CH304" s="112">
        <f t="shared" si="5449"/>
        <v>0</v>
      </c>
      <c r="CI304" s="113">
        <f>SUM(CI302:CI303)</f>
        <v>0</v>
      </c>
    </row>
    <row r="305" spans="1:87" x14ac:dyDescent="0.3">
      <c r="A305" s="55" t="s">
        <v>88</v>
      </c>
      <c r="B305" s="55"/>
      <c r="C305" s="55"/>
      <c r="D305" s="56"/>
      <c r="E305" s="57"/>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9"/>
      <c r="AT305" s="91">
        <f>AVERAGE(BO305:CI305)</f>
        <v>155.77579938762969</v>
      </c>
      <c r="AU305" s="111">
        <f>AU301+AU304</f>
        <v>0</v>
      </c>
      <c r="AV305" s="112">
        <f t="shared" ref="AV305:CI305" si="5450">AV301+AV304</f>
        <v>3.2513337988973761</v>
      </c>
      <c r="AW305" s="112">
        <f t="shared" si="5450"/>
        <v>21.675558659315843</v>
      </c>
      <c r="AX305" s="112">
        <f t="shared" si="5450"/>
        <v>54.188896648289592</v>
      </c>
      <c r="AY305" s="112">
        <f t="shared" si="5450"/>
        <v>108.37779329657918</v>
      </c>
      <c r="AZ305" s="112">
        <f t="shared" si="5450"/>
        <v>134.82341722872383</v>
      </c>
      <c r="BA305" s="112">
        <f t="shared" si="5450"/>
        <v>154.93029630013547</v>
      </c>
      <c r="BB305" s="112">
        <f t="shared" si="5450"/>
        <v>166.2759281493822</v>
      </c>
      <c r="BC305" s="112">
        <f t="shared" si="5450"/>
        <v>173.60147868162821</v>
      </c>
      <c r="BD305" s="112">
        <f t="shared" si="5450"/>
        <v>182.66684707190416</v>
      </c>
      <c r="BE305" s="112">
        <f t="shared" si="5450"/>
        <v>189.50849218932348</v>
      </c>
      <c r="BF305" s="112">
        <f t="shared" si="5450"/>
        <v>195.40686284037264</v>
      </c>
      <c r="BG305" s="112">
        <f t="shared" si="5450"/>
        <v>199.51518908309373</v>
      </c>
      <c r="BH305" s="112">
        <f t="shared" si="5450"/>
        <v>213.59719132758664</v>
      </c>
      <c r="BI305" s="112">
        <f t="shared" si="5450"/>
        <v>245.53480800881627</v>
      </c>
      <c r="BJ305" s="112">
        <f t="shared" si="5450"/>
        <v>92.250953157519859</v>
      </c>
      <c r="BK305" s="112">
        <f t="shared" si="5450"/>
        <v>18.295160468727339</v>
      </c>
      <c r="BL305" s="112">
        <f t="shared" si="5450"/>
        <v>48.223488076662825</v>
      </c>
      <c r="BM305" s="112">
        <f t="shared" si="5450"/>
        <v>98.435445677201244</v>
      </c>
      <c r="BN305" s="112">
        <f t="shared" si="5450"/>
        <v>116.03335202589585</v>
      </c>
      <c r="BO305" s="112">
        <f t="shared" si="5450"/>
        <v>139.25465028644498</v>
      </c>
      <c r="BP305" s="112">
        <f t="shared" si="5450"/>
        <v>159.57325057628628</v>
      </c>
      <c r="BQ305" s="112">
        <f t="shared" si="5450"/>
        <v>168.48141741684651</v>
      </c>
      <c r="BR305" s="112">
        <f t="shared" si="5450"/>
        <v>177.78602665091748</v>
      </c>
      <c r="BS305" s="112">
        <f t="shared" si="5450"/>
        <v>185.50906464896912</v>
      </c>
      <c r="BT305" s="112">
        <f t="shared" si="5450"/>
        <v>191.16487360425521</v>
      </c>
      <c r="BU305" s="112">
        <f t="shared" si="5450"/>
        <v>195.86763294728129</v>
      </c>
      <c r="BV305" s="112">
        <f t="shared" si="5450"/>
        <v>211.06538203833361</v>
      </c>
      <c r="BW305" s="112">
        <f t="shared" si="5450"/>
        <v>243.34237760509754</v>
      </c>
      <c r="BX305" s="112">
        <f t="shared" si="5450"/>
        <v>90.321971261129377</v>
      </c>
      <c r="BY305" s="112">
        <f t="shared" si="5450"/>
        <v>107.29477982734983</v>
      </c>
      <c r="BZ305" s="112">
        <f t="shared" si="5450"/>
        <v>44.843089886074324</v>
      </c>
      <c r="CA305" s="112">
        <f t="shared" si="5450"/>
        <v>92.470037105574463</v>
      </c>
      <c r="CB305" s="112">
        <f t="shared" si="5450"/>
        <v>106.0910044065179</v>
      </c>
      <c r="CC305" s="112">
        <f t="shared" si="5450"/>
        <v>120.46458508361698</v>
      </c>
      <c r="CD305" s="112">
        <f t="shared" si="5450"/>
        <v>143.8976045625958</v>
      </c>
      <c r="CE305" s="112">
        <f t="shared" si="5450"/>
        <v>161.7787398437506</v>
      </c>
      <c r="CF305" s="112">
        <f t="shared" si="5450"/>
        <v>172.66596538613578</v>
      </c>
      <c r="CG305" s="112">
        <f t="shared" si="5450"/>
        <v>180.62824422798241</v>
      </c>
      <c r="CH305" s="112">
        <f t="shared" si="5450"/>
        <v>187.16544606390079</v>
      </c>
      <c r="CI305" s="113">
        <f t="shared" si="5450"/>
        <v>191.62564371116383</v>
      </c>
    </row>
    <row r="308" spans="1:87" x14ac:dyDescent="0.3">
      <c r="A308" s="60" t="s">
        <v>379</v>
      </c>
      <c r="AU308" t="s">
        <v>91</v>
      </c>
    </row>
    <row r="309" spans="1:87" x14ac:dyDescent="0.3">
      <c r="A309" s="25" t="s">
        <v>611</v>
      </c>
      <c r="B309" s="25"/>
      <c r="C309" s="25"/>
      <c r="D309" s="26"/>
      <c r="E309" s="27" t="s">
        <v>78</v>
      </c>
      <c r="F309" s="104"/>
      <c r="G309" s="104"/>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9"/>
      <c r="AU309">
        <v>1</v>
      </c>
      <c r="AV309">
        <v>2</v>
      </c>
      <c r="AW309">
        <v>3</v>
      </c>
      <c r="AX309">
        <v>4</v>
      </c>
      <c r="AY309">
        <v>5</v>
      </c>
      <c r="AZ309">
        <v>6</v>
      </c>
      <c r="BA309">
        <v>7</v>
      </c>
      <c r="BB309">
        <v>8</v>
      </c>
      <c r="BC309">
        <v>9</v>
      </c>
      <c r="BD309">
        <v>10</v>
      </c>
      <c r="BE309">
        <v>11</v>
      </c>
      <c r="BF309">
        <v>12</v>
      </c>
      <c r="BG309">
        <v>13</v>
      </c>
      <c r="BH309">
        <v>14</v>
      </c>
      <c r="BI309">
        <v>15</v>
      </c>
      <c r="BJ309">
        <v>16</v>
      </c>
      <c r="BK309">
        <v>17</v>
      </c>
      <c r="BL309">
        <v>18</v>
      </c>
      <c r="BM309">
        <v>19</v>
      </c>
      <c r="BN309">
        <v>20</v>
      </c>
      <c r="BO309">
        <v>21</v>
      </c>
      <c r="BP309">
        <v>22</v>
      </c>
      <c r="BQ309">
        <v>23</v>
      </c>
      <c r="BR309">
        <v>24</v>
      </c>
      <c r="BS309">
        <v>25</v>
      </c>
      <c r="BT309">
        <v>26</v>
      </c>
      <c r="BU309">
        <v>27</v>
      </c>
      <c r="BV309">
        <v>28</v>
      </c>
      <c r="BW309">
        <v>29</v>
      </c>
      <c r="BX309">
        <v>30</v>
      </c>
      <c r="BY309">
        <v>31</v>
      </c>
      <c r="BZ309">
        <v>32</v>
      </c>
      <c r="CA309">
        <v>33</v>
      </c>
      <c r="CB309">
        <v>34</v>
      </c>
      <c r="CC309">
        <v>35</v>
      </c>
      <c r="CD309">
        <v>36</v>
      </c>
      <c r="CE309">
        <v>37</v>
      </c>
      <c r="CF309">
        <v>38</v>
      </c>
      <c r="CG309">
        <v>39</v>
      </c>
      <c r="CH309">
        <v>40</v>
      </c>
      <c r="CI309">
        <v>41</v>
      </c>
    </row>
    <row r="310" spans="1:87" x14ac:dyDescent="0.3">
      <c r="A310" s="147" t="s">
        <v>303</v>
      </c>
      <c r="B310" s="148">
        <f>Lister!$B$13</f>
        <v>1</v>
      </c>
      <c r="C310" s="28" t="s">
        <v>60</v>
      </c>
      <c r="D310" s="29" t="s">
        <v>79</v>
      </c>
      <c r="E310" s="30" t="s">
        <v>163</v>
      </c>
      <c r="F310" s="31" t="s">
        <v>250</v>
      </c>
      <c r="G310" s="31" t="s">
        <v>137</v>
      </c>
      <c r="H310" s="31" t="s">
        <v>138</v>
      </c>
      <c r="I310" s="31" t="s">
        <v>139</v>
      </c>
      <c r="J310" s="31" t="s">
        <v>140</v>
      </c>
      <c r="K310" s="31" t="s">
        <v>141</v>
      </c>
      <c r="L310" s="31" t="s">
        <v>80</v>
      </c>
      <c r="M310" s="31" t="s">
        <v>144</v>
      </c>
      <c r="N310" s="31" t="s">
        <v>145</v>
      </c>
      <c r="O310" s="31" t="s">
        <v>146</v>
      </c>
      <c r="P310" s="31" t="s">
        <v>147</v>
      </c>
      <c r="Q310" s="31" t="s">
        <v>152</v>
      </c>
      <c r="R310" s="31" t="s">
        <v>153</v>
      </c>
      <c r="S310" s="31" t="s">
        <v>154</v>
      </c>
      <c r="T310" s="31" t="s">
        <v>155</v>
      </c>
      <c r="U310" s="31" t="s">
        <v>156</v>
      </c>
      <c r="V310" s="31" t="s">
        <v>229</v>
      </c>
      <c r="W310" s="31" t="s">
        <v>157</v>
      </c>
      <c r="X310" s="31" t="s">
        <v>158</v>
      </c>
      <c r="Y310" s="31" t="s">
        <v>159</v>
      </c>
      <c r="Z310" s="31" t="s">
        <v>230</v>
      </c>
      <c r="AA310" s="31" t="s">
        <v>231</v>
      </c>
      <c r="AB310" s="31" t="s">
        <v>232</v>
      </c>
      <c r="AC310" s="31" t="s">
        <v>233</v>
      </c>
      <c r="AD310" s="31" t="s">
        <v>234</v>
      </c>
      <c r="AE310" s="31" t="s">
        <v>235</v>
      </c>
      <c r="AF310" s="31" t="s">
        <v>236</v>
      </c>
      <c r="AG310" s="31" t="s">
        <v>237</v>
      </c>
      <c r="AH310" s="31" t="s">
        <v>238</v>
      </c>
      <c r="AI310" s="31" t="s">
        <v>239</v>
      </c>
      <c r="AJ310" s="31" t="s">
        <v>240</v>
      </c>
      <c r="AK310" s="31" t="s">
        <v>241</v>
      </c>
      <c r="AL310" s="31" t="s">
        <v>242</v>
      </c>
      <c r="AM310" s="31" t="s">
        <v>243</v>
      </c>
      <c r="AN310" s="31" t="s">
        <v>244</v>
      </c>
      <c r="AO310" s="31" t="s">
        <v>245</v>
      </c>
      <c r="AP310" s="31" t="s">
        <v>246</v>
      </c>
      <c r="AQ310" s="31" t="s">
        <v>247</v>
      </c>
      <c r="AR310" s="31" t="s">
        <v>248</v>
      </c>
      <c r="AS310" s="32" t="s">
        <v>249</v>
      </c>
      <c r="AU310" s="19">
        <v>1</v>
      </c>
      <c r="AV310" s="19">
        <v>5</v>
      </c>
      <c r="AW310" s="19">
        <v>10</v>
      </c>
      <c r="AX310" s="19">
        <v>15</v>
      </c>
      <c r="AY310" s="19">
        <v>20</v>
      </c>
      <c r="AZ310" s="19">
        <v>25</v>
      </c>
      <c r="BA310" s="19">
        <v>30</v>
      </c>
      <c r="BB310" s="19">
        <v>35</v>
      </c>
      <c r="BC310" s="19">
        <v>40</v>
      </c>
      <c r="BD310" s="19">
        <v>45</v>
      </c>
      <c r="BE310" s="19">
        <v>50</v>
      </c>
      <c r="BF310" s="19">
        <v>55</v>
      </c>
      <c r="BG310" s="19">
        <v>60</v>
      </c>
      <c r="BH310" s="19">
        <v>65</v>
      </c>
      <c r="BI310" s="19">
        <v>70</v>
      </c>
      <c r="BJ310" s="19">
        <v>75</v>
      </c>
      <c r="BK310" s="19">
        <v>80</v>
      </c>
      <c r="BL310" s="19">
        <v>85</v>
      </c>
      <c r="BM310" s="19">
        <v>90</v>
      </c>
      <c r="BN310" s="19">
        <v>95</v>
      </c>
      <c r="BO310" s="19">
        <v>100</v>
      </c>
      <c r="BP310" s="19">
        <v>105</v>
      </c>
      <c r="BQ310" s="19">
        <v>110</v>
      </c>
      <c r="BR310" s="19">
        <v>115</v>
      </c>
      <c r="BS310" s="19">
        <v>120</v>
      </c>
      <c r="BT310" s="19">
        <v>125</v>
      </c>
      <c r="BU310" s="19">
        <v>130</v>
      </c>
      <c r="BV310" s="19">
        <v>135</v>
      </c>
      <c r="BW310" s="19">
        <v>140</v>
      </c>
      <c r="BX310" s="19">
        <v>145</v>
      </c>
      <c r="BY310" s="2">
        <v>150</v>
      </c>
      <c r="BZ310" s="19">
        <v>155</v>
      </c>
      <c r="CA310" s="2">
        <v>160</v>
      </c>
      <c r="CB310" s="19">
        <v>165</v>
      </c>
      <c r="CC310" s="2">
        <v>170</v>
      </c>
      <c r="CD310" s="19">
        <v>175</v>
      </c>
      <c r="CE310" s="2">
        <v>180</v>
      </c>
      <c r="CF310" s="19">
        <v>185</v>
      </c>
      <c r="CG310" s="2">
        <v>190</v>
      </c>
      <c r="CH310" s="19">
        <v>195</v>
      </c>
      <c r="CI310" s="2">
        <v>200</v>
      </c>
    </row>
    <row r="311" spans="1:87" x14ac:dyDescent="0.3">
      <c r="A311" s="33" t="s">
        <v>81</v>
      </c>
      <c r="B311" s="33"/>
      <c r="C311" s="124" t="str">
        <f>'Katalog over Kulturmodeller '!F128</f>
        <v>ALØ</v>
      </c>
      <c r="D311" s="125" t="s">
        <v>326</v>
      </c>
      <c r="E311" s="139">
        <f>'Katalog over Kulturmodeller '!W128</f>
        <v>0.6</v>
      </c>
      <c r="F311" s="37">
        <f>E311+((E316-F316)+(E317-F317))*(E311/SUM(E311:E315))</f>
        <v>0.6</v>
      </c>
      <c r="G311" s="37">
        <f t="shared" ref="G311" si="5451">F311+((F316-G316)+(F317-G317))*(F311/SUM(F311:F315))</f>
        <v>0.6</v>
      </c>
      <c r="H311" s="37">
        <f t="shared" ref="H311" si="5452">G311+((G316-H316)+(G317-H317))*(G311/SUM(G311:G315))</f>
        <v>0.6</v>
      </c>
      <c r="I311" s="37">
        <f t="shared" ref="I311" si="5453">H311+((H316-I316)+(H317-I317))*(H311/SUM(H311:H315))</f>
        <v>0.6</v>
      </c>
      <c r="J311" s="37">
        <f t="shared" ref="J311" si="5454">I311+((I316-J316)+(I317-J317))*(I311/SUM(I311:I315))</f>
        <v>0.6</v>
      </c>
      <c r="K311" s="37">
        <f t="shared" ref="K311" si="5455">J311+((J316-K316)+(J317-K317))*(J311/SUM(J311:J315))</f>
        <v>0.6</v>
      </c>
      <c r="L311" s="37">
        <f t="shared" ref="L311" si="5456">K311+((K316-L316)+(K317-L317))*(K311/SUM(K311:K315))</f>
        <v>0.6</v>
      </c>
      <c r="M311" s="37">
        <f t="shared" ref="M311" si="5457">L311+((L316-M316)+(L317-M317))*(L311/SUM(L311:L315))</f>
        <v>0.6</v>
      </c>
      <c r="N311" s="37">
        <f t="shared" ref="N311" si="5458">M311+((M316-N316)+(M317-N317))*(M311/SUM(M311:M315))</f>
        <v>0.6</v>
      </c>
      <c r="O311" s="37">
        <f t="shared" ref="O311" si="5459">N311+((N316-O316)+(N317-O317))*(N311/SUM(N311:N315))</f>
        <v>0.6</v>
      </c>
      <c r="P311" s="37">
        <f t="shared" ref="P311" si="5460">O311+((O316-P316)+(O317-P317))*(O311/SUM(O311:O315))</f>
        <v>0.6</v>
      </c>
      <c r="Q311" s="37">
        <f t="shared" ref="Q311" si="5461">P311+((P316-Q316)+(P317-Q317))*(P311/SUM(P311:P315))</f>
        <v>0.6</v>
      </c>
      <c r="R311" s="37">
        <f t="shared" ref="R311" si="5462">Q311+((Q316-R316)+(Q317-R317))*(Q311/SUM(Q311:Q315))</f>
        <v>0.6</v>
      </c>
      <c r="S311" s="37">
        <f t="shared" ref="S311" si="5463">R311+((R316-S316)+(R317-S317))*(R311/SUM(R311:R315))</f>
        <v>0.6</v>
      </c>
      <c r="T311" s="37">
        <f t="shared" ref="T311" si="5464">S311+((S316-T316)+(S317-T317))*(S311/SUM(S311:S315))</f>
        <v>0.6</v>
      </c>
      <c r="U311" s="37">
        <f t="shared" ref="U311" si="5465">T311+((T316-U316)+(T317-U317))*(T311/SUM(T311:T315))</f>
        <v>0.6</v>
      </c>
      <c r="V311" s="37">
        <f t="shared" ref="V311" si="5466">U311+((U316-V316)+(U317-V317))*(U311/SUM(U311:U315))</f>
        <v>0.6</v>
      </c>
      <c r="W311" s="37">
        <f t="shared" ref="W311" si="5467">V311+((V316-W316)+(V317-W317))*(V311/SUM(V311:V315))</f>
        <v>0.6</v>
      </c>
      <c r="X311" s="37">
        <f t="shared" ref="X311" si="5468">W311+((W316-X316)+(W317-X317))*(W311/SUM(W311:W315))</f>
        <v>0.6</v>
      </c>
      <c r="Y311" s="37">
        <f t="shared" ref="Y311" si="5469">X311+((X316-Y316)+(X317-Y317))*(X311/SUM(X311:X315))</f>
        <v>0.6</v>
      </c>
      <c r="Z311" s="37">
        <f t="shared" ref="Z311" si="5470">Y311+((Y316-Z316)+(Y317-Z317))*(Y311/SUM(Y311:Y315))</f>
        <v>0.6</v>
      </c>
      <c r="AA311" s="37">
        <f t="shared" ref="AA311" si="5471">Z311+((Z316-AA316)+(Z317-AA317))*(Z311/SUM(Z311:Z315))</f>
        <v>0.6</v>
      </c>
      <c r="AB311" s="37">
        <f t="shared" ref="AB311" si="5472">AA311+((AA316-AB316)+(AA317-AB317))*(AA311/SUM(AA311:AA315))</f>
        <v>0.6</v>
      </c>
      <c r="AC311" s="37">
        <f t="shared" ref="AC311" si="5473">AB311+((AB316-AC316)+(AB317-AC317))*(AB311/SUM(AB311:AB315))</f>
        <v>0.6</v>
      </c>
      <c r="AD311" s="37">
        <f t="shared" ref="AD311" si="5474">AC311+((AC316-AD316)+(AC317-AD317))*(AC311/SUM(AC311:AC315))</f>
        <v>0.6</v>
      </c>
      <c r="AE311" s="37">
        <f t="shared" ref="AE311" si="5475">AD311+((AD316-AE316)+(AD317-AE317))*(AD311/SUM(AD311:AD315))</f>
        <v>0.6</v>
      </c>
      <c r="AF311" s="37">
        <f t="shared" ref="AF311" si="5476">AE311+((AE316-AF316)+(AE317-AF317))*(AE311/SUM(AE311:AE315))</f>
        <v>0.6</v>
      </c>
      <c r="AG311" s="37">
        <f t="shared" ref="AG311" si="5477">AF311+((AF316-AG316)+(AF317-AG317))*(AF311/SUM(AF311:AF315))</f>
        <v>0.6</v>
      </c>
      <c r="AH311" s="37">
        <f t="shared" ref="AH311" si="5478">AG311+((AG316-AH316)+(AG317-AH317))*(AG311/SUM(AG311:AG315))</f>
        <v>0.6</v>
      </c>
      <c r="AI311" s="37">
        <f t="shared" ref="AI311" si="5479">AH311+((AH316-AI316)+(AH317-AI317))*(AH311/SUM(AH311:AH315))</f>
        <v>0.6</v>
      </c>
      <c r="AJ311" s="37">
        <f t="shared" ref="AJ311" si="5480">AI311+((AI316-AJ316)+(AI317-AJ317))*(AI311/SUM(AI311:AI315))</f>
        <v>0.6</v>
      </c>
      <c r="AK311" s="37">
        <f t="shared" ref="AK311" si="5481">AJ311+((AJ316-AK316)+(AJ317-AK317))*(AJ311/SUM(AJ311:AJ315))</f>
        <v>0.6</v>
      </c>
      <c r="AL311" s="37">
        <f t="shared" ref="AL311" si="5482">AK311+((AK316-AL316)+(AK317-AL317))*(AK311/SUM(AK311:AK315))</f>
        <v>0.6</v>
      </c>
      <c r="AM311" s="37">
        <f t="shared" ref="AM311" si="5483">AL311+((AL316-AM316)+(AL317-AM317))*(AL311/SUM(AL311:AL315))</f>
        <v>0.6</v>
      </c>
      <c r="AN311" s="37">
        <f t="shared" ref="AN311" si="5484">AM311+((AM316-AN316)+(AM317-AN317))*(AM311/SUM(AM311:AM315))</f>
        <v>0.6</v>
      </c>
      <c r="AO311" s="37">
        <f t="shared" ref="AO311" si="5485">AN311+((AN316-AO316)+(AN317-AO317))*(AN311/SUM(AN311:AN315))</f>
        <v>0.6</v>
      </c>
      <c r="AP311" s="37">
        <f t="shared" ref="AP311" si="5486">AO311+((AO316-AP316)+(AO317-AP317))*(AO311/SUM(AO311:AO315))</f>
        <v>0.6</v>
      </c>
      <c r="AQ311" s="37">
        <f t="shared" ref="AQ311" si="5487">AP311+((AP316-AQ316)+(AP317-AQ317))*(AP311/SUM(AP311:AP315))</f>
        <v>0.6</v>
      </c>
      <c r="AR311" s="37">
        <f t="shared" ref="AR311" si="5488">AQ311+((AQ316-AR316)+(AQ317-AR317))*(AQ311/SUM(AQ311:AQ315))</f>
        <v>0.6</v>
      </c>
      <c r="AS311" s="38">
        <f t="shared" ref="AS311" si="5489">AR311+((AR316-AS316)+(AR317-AS317))*(AR311/SUM(AR311:AR315))</f>
        <v>0.6</v>
      </c>
      <c r="AU311" s="7" cm="1">
        <f t="array" ref="AU311">IF($D311="","",INDEX('Data - CO2'!$B$5:$AP$53,MATCH(Kulturmodeller!$D311,'Data - CO2'!$A$5:$A$53,0),AU$20)*E311)</f>
        <v>0</v>
      </c>
      <c r="AV311" s="8" cm="1">
        <f t="array" ref="AV311">IF($D311="","",INDEX('Data - CO2'!$B$5:$AP$53,MATCH(Kulturmodeller!$D311,'Data - CO2'!$A$5:$A$53,0),AV$20)*F311)</f>
        <v>1.4702814167408076</v>
      </c>
      <c r="AW311" s="8" cm="1">
        <f t="array" ref="AW311">IF($D311="","",INDEX('Data - CO2'!$B$5:$AP$53,MATCH(Kulturmodeller!$D311,'Data - CO2'!$A$5:$A$53,0),AW$20)*G311)</f>
        <v>9.8018761116053845</v>
      </c>
      <c r="AX311" s="8" cm="1">
        <f t="array" ref="AX311">IF($D311="","",INDEX('Data - CO2'!$B$5:$AP$53,MATCH(Kulturmodeller!$D311,'Data - CO2'!$A$5:$A$53,0),AX$20)*H311)</f>
        <v>24.504690279013463</v>
      </c>
      <c r="AY311" s="8" cm="1">
        <f t="array" ref="AY311">IF($D311="","",INDEX('Data - CO2'!$B$5:$AP$53,MATCH(Kulturmodeller!$D311,'Data - CO2'!$A$5:$A$53,0),AY$20)*I311)</f>
        <v>49.009380558026926</v>
      </c>
      <c r="AZ311" s="8" cm="1">
        <f t="array" ref="AZ311">IF($D311="","",INDEX('Data - CO2'!$B$5:$AP$53,MATCH(Kulturmodeller!$D311,'Data - CO2'!$A$5:$A$53,0),AZ$20)*J311*$B310)</f>
        <v>69.201389578577704</v>
      </c>
      <c r="BA311" s="8" cm="1">
        <f t="array" ref="BA311">IF($D311="","",INDEX('Data - CO2'!$B$5:$AP$53,MATCH(Kulturmodeller!$D311,'Data - CO2'!$A$5:$A$53,0),BA$20)*K311*$B310)</f>
        <v>79.578700482611367</v>
      </c>
      <c r="BB311" s="8" cm="1">
        <f t="array" ref="BB311">IF($D311="","",INDEX('Data - CO2'!$B$5:$AP$53,MATCH(Kulturmodeller!$D311,'Data - CO2'!$A$5:$A$53,0),BB$20)*L311*$B310)</f>
        <v>92.873318109098221</v>
      </c>
      <c r="BC311" s="8" cm="1">
        <f t="array" ref="BC311">IF($D311="","",INDEX('Data - CO2'!$B$5:$AP$53,MATCH(Kulturmodeller!$D311,'Data - CO2'!$A$5:$A$53,0),BC$20)*M311*$B310)</f>
        <v>96.814931416732833</v>
      </c>
      <c r="BD311" s="8" cm="1">
        <f t="array" ref="BD311">IF($D311="","",INDEX('Data - CO2'!$B$5:$AP$53,MATCH(Kulturmodeller!$D311,'Data - CO2'!$A$5:$A$53,0),BD$20)*N311*$B310)</f>
        <v>103.12430763107103</v>
      </c>
      <c r="BE311" s="8" cm="1">
        <f t="array" ref="BE311">IF($D311="","",INDEX('Data - CO2'!$B$5:$AP$53,MATCH(Kulturmodeller!$D311,'Data - CO2'!$A$5:$A$53,0),BE$20)*O311*$B310)</f>
        <v>118.32393156118486</v>
      </c>
      <c r="BF311" s="8" cm="1">
        <f t="array" ref="BF311">IF($D311="","",INDEX('Data - CO2'!$B$5:$AP$53,MATCH(Kulturmodeller!$D311,'Data - CO2'!$A$5:$A$53,0),BF$20)*P311*$B310)</f>
        <v>129.38303007417863</v>
      </c>
      <c r="BG311" s="8" cm="1">
        <f t="array" ref="BG311">IF($D311="","",INDEX('Data - CO2'!$B$5:$AP$53,MATCH(Kulturmodeller!$D311,'Data - CO2'!$A$5:$A$53,0),BG$20)*Q311*$B310)</f>
        <v>135.53886488915236</v>
      </c>
      <c r="BH311" s="8" cm="1">
        <f t="array" ref="BH311">IF($D311="","",INDEX('Data - CO2'!$B$5:$AP$53,MATCH(Kulturmodeller!$D311,'Data - CO2'!$A$5:$A$53,0),BH$20)*R311*$B310)</f>
        <v>132.74918940079542</v>
      </c>
      <c r="BI311" s="8" cm="1">
        <f t="array" ref="BI311">IF($D311="","",INDEX('Data - CO2'!$B$5:$AP$53,MATCH(Kulturmodeller!$D311,'Data - CO2'!$A$5:$A$53,0),BI$20)*S311*$B310)</f>
        <v>144.01699254392844</v>
      </c>
      <c r="BJ311" s="8" cm="1">
        <f t="array" ref="BJ311">IF($D311="","",INDEX('Data - CO2'!$B$5:$AP$53,MATCH(Kulturmodeller!$D311,'Data - CO2'!$A$5:$A$53,0),BJ$20)*T311*$B310)</f>
        <v>152.28024845498828</v>
      </c>
      <c r="BK311" s="8" cm="1">
        <f t="array" ref="BK311">IF($D311="","",INDEX('Data - CO2'!$B$5:$AP$53,MATCH(Kulturmodeller!$D311,'Data - CO2'!$A$5:$A$53,0),BK$20)*U311*$B310)</f>
        <v>156.69528992152559</v>
      </c>
      <c r="BL311" s="8" cm="1">
        <f t="array" ref="BL311">IF($D311="","",INDEX('Data - CO2'!$B$5:$AP$53,MATCH(Kulturmodeller!$D311,'Data - CO2'!$A$5:$A$53,0),BL$20)*V311*$B310)</f>
        <v>1.4702814167408076</v>
      </c>
      <c r="BM311" s="8" cm="1">
        <f t="array" ref="BM311">IF($D311="","",INDEX('Data - CO2'!$B$5:$AP$53,MATCH(Kulturmodeller!$D311,'Data - CO2'!$A$5:$A$53,0),BM$20)*W311*$B310)</f>
        <v>9.8018761116053845</v>
      </c>
      <c r="BN311" s="8" cm="1">
        <f t="array" ref="BN311">IF($D311="","",INDEX('Data - CO2'!$B$5:$AP$53,MATCH(Kulturmodeller!$D311,'Data - CO2'!$A$5:$A$53,0),BN$20)*X311*$B310)</f>
        <v>24.504690279013463</v>
      </c>
      <c r="BO311" s="8" cm="1">
        <f t="array" ref="BO311">IF($D311="","",INDEX('Data - CO2'!$B$5:$AP$53,MATCH(Kulturmodeller!$D311,'Data - CO2'!$A$5:$A$53,0),BO$20)*Y311*$B310)</f>
        <v>49.009380558026926</v>
      </c>
      <c r="BP311" s="8" cm="1">
        <f t="array" ref="BP311">IF($D311="","",INDEX('Data - CO2'!$B$5:$AP$53,MATCH(Kulturmodeller!$D311,'Data - CO2'!$A$5:$A$53,0),BP$20)*Z311*$B310)</f>
        <v>69.201389578577704</v>
      </c>
      <c r="BQ311" s="8" cm="1">
        <f t="array" ref="BQ311">IF($D311="","",INDEX('Data - CO2'!$B$5:$AP$53,MATCH(Kulturmodeller!$D311,'Data - CO2'!$A$5:$A$53,0),BQ$20)*AA311*$B310)</f>
        <v>79.578700482611367</v>
      </c>
      <c r="BR311" s="8" cm="1">
        <f t="array" ref="BR311">IF($D311="","",INDEX('Data - CO2'!$B$5:$AP$53,MATCH(Kulturmodeller!$D311,'Data - CO2'!$A$5:$A$53,0),BR$20)*AB311*$B310)</f>
        <v>92.873318109098221</v>
      </c>
      <c r="BS311" s="8" cm="1">
        <f t="array" ref="BS311">IF($D311="","",INDEX('Data - CO2'!$B$5:$AP$53,MATCH(Kulturmodeller!$D311,'Data - CO2'!$A$5:$A$53,0),BS$20)*AC311*$B310)</f>
        <v>96.814931416732833</v>
      </c>
      <c r="BT311" s="8" cm="1">
        <f t="array" ref="BT311">IF($D311="","",INDEX('Data - CO2'!$B$5:$AP$53,MATCH(Kulturmodeller!$D311,'Data - CO2'!$A$5:$A$53,0),BT$20)*AD311*$B310)</f>
        <v>103.12430763107103</v>
      </c>
      <c r="BU311" s="8" cm="1">
        <f t="array" ref="BU311">IF($D311="","",INDEX('Data - CO2'!$B$5:$AP$53,MATCH(Kulturmodeller!$D311,'Data - CO2'!$A$5:$A$53,0),BU$20)*AE311*$B310)</f>
        <v>118.32393156118486</v>
      </c>
      <c r="BV311" s="8" cm="1">
        <f t="array" ref="BV311">IF($D311="","",INDEX('Data - CO2'!$B$5:$AP$53,MATCH(Kulturmodeller!$D311,'Data - CO2'!$A$5:$A$53,0),BV$20)*AF311*$B310)</f>
        <v>129.38303007417863</v>
      </c>
      <c r="BW311" s="8" cm="1">
        <f t="array" ref="BW311">IF($D311="","",INDEX('Data - CO2'!$B$5:$AP$53,MATCH(Kulturmodeller!$D311,'Data - CO2'!$A$5:$A$53,0),BW$20)*AG311*$B310)</f>
        <v>135.53886488915236</v>
      </c>
      <c r="BX311" s="8" cm="1">
        <f t="array" ref="BX311">IF($D311="","",INDEX('Data - CO2'!$B$5:$AP$53,MATCH(Kulturmodeller!$D311,'Data - CO2'!$A$5:$A$53,0),BX$20)*AH311*$B310)</f>
        <v>132.74918940079542</v>
      </c>
      <c r="BY311" s="8" cm="1">
        <f t="array" ref="BY311">IF($D311="","",INDEX('Data - CO2'!$B$5:$AP$53,MATCH(Kulturmodeller!$D311,'Data - CO2'!$A$5:$A$53,0),BY$20)*AI311*$B310)</f>
        <v>144.01699254392844</v>
      </c>
      <c r="BZ311" s="8" cm="1">
        <f t="array" ref="BZ311">IF($D311="","",INDEX('Data - CO2'!$B$5:$AP$53,MATCH(Kulturmodeller!$D311,'Data - CO2'!$A$5:$A$53,0),BZ$20)*AJ311*$B310)</f>
        <v>152.28024845498828</v>
      </c>
      <c r="CA311" s="8" cm="1">
        <f t="array" ref="CA311">IF($D311="","",INDEX('Data - CO2'!$B$5:$AP$53,MATCH(Kulturmodeller!$D311,'Data - CO2'!$A$5:$A$53,0),CA$20)*AK311*$B310)</f>
        <v>156.69528992152559</v>
      </c>
      <c r="CB311" s="8" cm="1">
        <f t="array" ref="CB311">IF($D311="","",INDEX('Data - CO2'!$B$5:$AP$53,MATCH(Kulturmodeller!$D311,'Data - CO2'!$A$5:$A$53,0),CB$20)*AL311*$B310)</f>
        <v>1.4702814167408076</v>
      </c>
      <c r="CC311" s="8" cm="1">
        <f t="array" ref="CC311">IF($D311="","",INDEX('Data - CO2'!$B$5:$AP$53,MATCH(Kulturmodeller!$D311,'Data - CO2'!$A$5:$A$53,0),CC$20)*AM311*$B310)</f>
        <v>9.8018761116053845</v>
      </c>
      <c r="CD311" s="8" cm="1">
        <f t="array" ref="CD311">IF($D311="","",INDEX('Data - CO2'!$B$5:$AP$53,MATCH(Kulturmodeller!$D311,'Data - CO2'!$A$5:$A$53,0),CD$20)*AN311*$B310)</f>
        <v>24.504690279013463</v>
      </c>
      <c r="CE311" s="8" cm="1">
        <f t="array" ref="CE311">IF($D311="","",INDEX('Data - CO2'!$B$5:$AP$53,MATCH(Kulturmodeller!$D311,'Data - CO2'!$A$5:$A$53,0),CE$20)*AO311*$B310)</f>
        <v>49.009380558026926</v>
      </c>
      <c r="CF311" s="8" cm="1">
        <f t="array" ref="CF311">IF($D311="","",INDEX('Data - CO2'!$B$5:$AP$53,MATCH(Kulturmodeller!$D311,'Data - CO2'!$A$5:$A$53,0),CF$20)*AP311*$B310)</f>
        <v>69.201389578577704</v>
      </c>
      <c r="CG311" s="8" cm="1">
        <f t="array" ref="CG311">IF($D311="","",INDEX('Data - CO2'!$B$5:$AP$53,MATCH(Kulturmodeller!$D311,'Data - CO2'!$A$5:$A$53,0),CG$20)*AQ311*$B310)</f>
        <v>79.578700482611367</v>
      </c>
      <c r="CH311" s="8" cm="1">
        <f t="array" ref="CH311">IF($D311="","",INDEX('Data - CO2'!$B$5:$AP$53,MATCH(Kulturmodeller!$D311,'Data - CO2'!$A$5:$A$53,0),CH$20)*AR311*$B310)</f>
        <v>92.873318109098221</v>
      </c>
      <c r="CI311" s="9" cm="1">
        <f t="array" ref="CI311">IF($D311="","",INDEX('Data - CO2'!$B$5:$AP$53,MATCH(Kulturmodeller!$D311,'Data - CO2'!$A$5:$A$53,0),CI$20)*AS311*$B310)</f>
        <v>96.814931416732833</v>
      </c>
    </row>
    <row r="312" spans="1:87" x14ac:dyDescent="0.3">
      <c r="A312" s="33" t="s">
        <v>82</v>
      </c>
      <c r="B312" s="33"/>
      <c r="C312" s="124" t="str">
        <f>'Katalog over Kulturmodeller '!F129</f>
        <v>LØV - valgfri</v>
      </c>
      <c r="D312" s="125" t="s">
        <v>258</v>
      </c>
      <c r="E312" s="151">
        <f>'Katalog over Kulturmodeller '!W129</f>
        <v>0.3</v>
      </c>
      <c r="F312" s="40">
        <f>E312+((E316-F316)+(E317-F317))*(E312/SUM(E311:E315))</f>
        <v>0.3</v>
      </c>
      <c r="G312" s="40">
        <f t="shared" ref="G312" si="5490">F312+((F316-G316)+(F317-G317))*(F312/SUM(F311:F315))</f>
        <v>0.3</v>
      </c>
      <c r="H312" s="40">
        <f t="shared" ref="H312" si="5491">G312+((G316-H316)+(G317-H317))*(G312/SUM(G311:G315))</f>
        <v>0.3</v>
      </c>
      <c r="I312" s="40">
        <f t="shared" ref="I312" si="5492">H312+((H316-I316)+(H317-I317))*(H312/SUM(H311:H315))</f>
        <v>0.3</v>
      </c>
      <c r="J312" s="40">
        <f t="shared" ref="J312" si="5493">I312+((I316-J316)+(I317-J317))*(I312/SUM(I311:I315))</f>
        <v>0.3</v>
      </c>
      <c r="K312" s="40">
        <f t="shared" ref="K312" si="5494">J312+((J316-K316)+(J317-K317))*(J312/SUM(J311:J315))</f>
        <v>0.3</v>
      </c>
      <c r="L312" s="40">
        <f t="shared" ref="L312" si="5495">K312+((K316-L316)+(K317-L317))*(K312/SUM(K311:K315))</f>
        <v>0.3</v>
      </c>
      <c r="M312" s="40">
        <f t="shared" ref="M312" si="5496">L312+((L316-M316)+(L317-M317))*(L312/SUM(L311:L315))</f>
        <v>0.3</v>
      </c>
      <c r="N312" s="40">
        <f t="shared" ref="N312" si="5497">M312+((M316-N316)+(M317-N317))*(M312/SUM(M311:M315))</f>
        <v>0.3</v>
      </c>
      <c r="O312" s="40">
        <f t="shared" ref="O312" si="5498">N312+((N316-O316)+(N317-O317))*(N312/SUM(N311:N315))</f>
        <v>0.3</v>
      </c>
      <c r="P312" s="40">
        <f t="shared" ref="P312" si="5499">O312+((O316-P316)+(O317-P317))*(O312/SUM(O311:O315))</f>
        <v>0.3</v>
      </c>
      <c r="Q312" s="40">
        <f t="shared" ref="Q312" si="5500">P312+((P316-Q316)+(P317-Q317))*(P312/SUM(P311:P315))</f>
        <v>0.3</v>
      </c>
      <c r="R312" s="40">
        <f t="shared" ref="R312" si="5501">Q312+((Q316-R316)+(Q317-R317))*(Q312/SUM(Q311:Q315))</f>
        <v>0.3</v>
      </c>
      <c r="S312" s="40">
        <f t="shared" ref="S312" si="5502">R312+((R316-S316)+(R317-S317))*(R312/SUM(R311:R315))</f>
        <v>0.3</v>
      </c>
      <c r="T312" s="40">
        <f t="shared" ref="T312" si="5503">S312+((S316-T316)+(S317-T317))*(S312/SUM(S311:S315))</f>
        <v>0.3</v>
      </c>
      <c r="U312" s="40">
        <f t="shared" ref="U312" si="5504">T312+((T316-U316)+(T317-U317))*(T312/SUM(T311:T315))</f>
        <v>0.3</v>
      </c>
      <c r="V312" s="40">
        <f t="shared" ref="V312" si="5505">U312+((U316-V316)+(U317-V317))*(U312/SUM(U311:U315))</f>
        <v>0.3</v>
      </c>
      <c r="W312" s="40">
        <f t="shared" ref="W312" si="5506">V312+((V316-W316)+(V317-W317))*(V312/SUM(V311:V315))</f>
        <v>0.3</v>
      </c>
      <c r="X312" s="40">
        <f t="shared" ref="X312" si="5507">W312+((W316-X316)+(W317-X317))*(W312/SUM(W311:W315))</f>
        <v>0.3</v>
      </c>
      <c r="Y312" s="40">
        <f t="shared" ref="Y312" si="5508">X312+((X316-Y316)+(X317-Y317))*(X312/SUM(X311:X315))</f>
        <v>0.3</v>
      </c>
      <c r="Z312" s="40">
        <f t="shared" ref="Z312" si="5509">Y312+((Y316-Z316)+(Y317-Z317))*(Y312/SUM(Y311:Y315))</f>
        <v>0.3</v>
      </c>
      <c r="AA312" s="40">
        <f t="shared" ref="AA312" si="5510">Z312+((Z316-AA316)+(Z317-AA317))*(Z312/SUM(Z311:Z315))</f>
        <v>0.3</v>
      </c>
      <c r="AB312" s="40">
        <f t="shared" ref="AB312" si="5511">AA312+((AA316-AB316)+(AA317-AB317))*(AA312/SUM(AA311:AA315))</f>
        <v>0.3</v>
      </c>
      <c r="AC312" s="40">
        <f t="shared" ref="AC312" si="5512">AB312+((AB316-AC316)+(AB317-AC317))*(AB312/SUM(AB311:AB315))</f>
        <v>0.3</v>
      </c>
      <c r="AD312" s="40">
        <f t="shared" ref="AD312" si="5513">AC312+((AC316-AD316)+(AC317-AD317))*(AC312/SUM(AC311:AC315))</f>
        <v>0.3</v>
      </c>
      <c r="AE312" s="40">
        <f t="shared" ref="AE312" si="5514">AD312+((AD316-AE316)+(AD317-AE317))*(AD312/SUM(AD311:AD315))</f>
        <v>0.3</v>
      </c>
      <c r="AF312" s="40">
        <f t="shared" ref="AF312" si="5515">AE312+((AE316-AF316)+(AE317-AF317))*(AE312/SUM(AE311:AE315))</f>
        <v>0.3</v>
      </c>
      <c r="AG312" s="40">
        <f t="shared" ref="AG312" si="5516">AF312+((AF316-AG316)+(AF317-AG317))*(AF312/SUM(AF311:AF315))</f>
        <v>0.3</v>
      </c>
      <c r="AH312" s="40">
        <f t="shared" ref="AH312" si="5517">AG312+((AG316-AH316)+(AG317-AH317))*(AG312/SUM(AG311:AG315))</f>
        <v>0.3</v>
      </c>
      <c r="AI312" s="40">
        <f t="shared" ref="AI312" si="5518">AH312+((AH316-AI316)+(AH317-AI317))*(AH312/SUM(AH311:AH315))</f>
        <v>0.3</v>
      </c>
      <c r="AJ312" s="40">
        <f t="shared" ref="AJ312" si="5519">AI312+((AI316-AJ316)+(AI317-AJ317))*(AI312/SUM(AI311:AI315))</f>
        <v>0.3</v>
      </c>
      <c r="AK312" s="40">
        <f t="shared" ref="AK312" si="5520">AJ312+((AJ316-AK316)+(AJ317-AK317))*(AJ312/SUM(AJ311:AJ315))</f>
        <v>0.3</v>
      </c>
      <c r="AL312" s="40">
        <f t="shared" ref="AL312" si="5521">AK312+((AK316-AL316)+(AK317-AL317))*(AK312/SUM(AK311:AK315))</f>
        <v>0.3</v>
      </c>
      <c r="AM312" s="40">
        <f t="shared" ref="AM312" si="5522">AL312+((AL316-AM316)+(AL317-AM317))*(AL312/SUM(AL311:AL315))</f>
        <v>0.3</v>
      </c>
      <c r="AN312" s="40">
        <f t="shared" ref="AN312" si="5523">AM312+((AM316-AN316)+(AM317-AN317))*(AM312/SUM(AM311:AM315))</f>
        <v>0.3</v>
      </c>
      <c r="AO312" s="40">
        <f t="shared" ref="AO312" si="5524">AN312+((AN316-AO316)+(AN317-AO317))*(AN312/SUM(AN311:AN315))</f>
        <v>0.3</v>
      </c>
      <c r="AP312" s="40">
        <f t="shared" ref="AP312" si="5525">AO312+((AO316-AP316)+(AO317-AP317))*(AO312/SUM(AO311:AO315))</f>
        <v>0.3</v>
      </c>
      <c r="AQ312" s="40">
        <f t="shared" ref="AQ312" si="5526">AP312+((AP316-AQ316)+(AP317-AQ317))*(AP312/SUM(AP311:AP315))</f>
        <v>0.3</v>
      </c>
      <c r="AR312" s="40">
        <f t="shared" ref="AR312" si="5527">AQ312+((AQ316-AR316)+(AQ317-AR317))*(AQ312/SUM(AQ311:AQ315))</f>
        <v>0.3</v>
      </c>
      <c r="AS312" s="41">
        <f t="shared" ref="AS312" si="5528">AR312+((AR316-AS316)+(AR317-AS317))*(AR312/SUM(AR311:AR315))</f>
        <v>0.3</v>
      </c>
      <c r="AU312" s="10" cm="1">
        <f t="array" ref="AU312">IF($D312="","",INDEX('Data - CO2'!$B$5:$AP$53,MATCH(Kulturmodeller!$D312,'Data - CO2'!$A$5:$A$53,0),AU$20)*E312)</f>
        <v>0</v>
      </c>
      <c r="AV312" cm="1">
        <f t="array" ref="AV312">IF($D312="","",INDEX('Data - CO2'!$B$5:$AP$53,MATCH(Kulturmodeller!$D312,'Data - CO2'!$A$5:$A$53,0),AV$20)*F312)</f>
        <v>1.3780229392798578</v>
      </c>
      <c r="AW312" cm="1">
        <f t="array" ref="AW312">IF($D312="","",INDEX('Data - CO2'!$B$5:$AP$53,MATCH(Kulturmodeller!$D312,'Data - CO2'!$A$5:$A$53,0),AW$20)*G312)</f>
        <v>9.1868195951990543</v>
      </c>
      <c r="AX312" cm="1">
        <f t="array" ref="AX312">IF($D312="","",INDEX('Data - CO2'!$B$5:$AP$53,MATCH(Kulturmodeller!$D312,'Data - CO2'!$A$5:$A$53,0),AX$20)*H312)</f>
        <v>22.967048987997629</v>
      </c>
      <c r="AY312" cm="1">
        <f t="array" ref="AY312">IF($D312="","",INDEX('Data - CO2'!$B$5:$AP$53,MATCH(Kulturmodeller!$D312,'Data - CO2'!$A$5:$A$53,0),AY$20)*I312)</f>
        <v>45.934097975995257</v>
      </c>
      <c r="AZ312" cm="1">
        <f t="array" ref="AZ312">IF($D312="","",INDEX('Data - CO2'!$B$5:$AP$53,MATCH(Kulturmodeller!$D312,'Data - CO2'!$A$5:$A$53,0),AZ$20)*J312*$B310)</f>
        <v>47.538063212870149</v>
      </c>
      <c r="BA312" cm="1">
        <f t="array" ref="BA312">IF($D312="","",INDEX('Data - CO2'!$B$5:$AP$53,MATCH(Kulturmodeller!$D312,'Data - CO2'!$A$5:$A$53,0),BA$20)*K312*$B310)</f>
        <v>48.412303295225811</v>
      </c>
      <c r="BB312" cm="1">
        <f t="array" ref="BB312">IF($D312="","",INDEX('Data - CO2'!$B$5:$AP$53,MATCH(Kulturmodeller!$D312,'Data - CO2'!$A$5:$A$53,0),BB$20)*L312*$B310)</f>
        <v>49.654906041197385</v>
      </c>
      <c r="BC312" cm="1">
        <f t="array" ref="BC312">IF($D312="","",INDEX('Data - CO2'!$B$5:$AP$53,MATCH(Kulturmodeller!$D312,'Data - CO2'!$A$5:$A$53,0),BC$20)*M312*$B310)</f>
        <v>49.990216908869932</v>
      </c>
      <c r="BD312" cm="1">
        <f t="array" ref="BD312">IF($D312="","",INDEX('Data - CO2'!$B$5:$AP$53,MATCH(Kulturmodeller!$D312,'Data - CO2'!$A$5:$A$53,0),BD$20)*N312*$B310)</f>
        <v>51.069435185158696</v>
      </c>
      <c r="BE312" cm="1">
        <f t="array" ref="BE312">IF($D312="","",INDEX('Data - CO2'!$B$5:$AP$53,MATCH(Kulturmodeller!$D312,'Data - CO2'!$A$5:$A$53,0),BE$20)*O312*$B310)</f>
        <v>51.703718165565306</v>
      </c>
      <c r="BF312" cm="1">
        <f t="array" ref="BF312">IF($D312="","",INDEX('Data - CO2'!$B$5:$AP$53,MATCH(Kulturmodeller!$D312,'Data - CO2'!$A$5:$A$53,0),BF$20)*P312*$B310)</f>
        <v>51.918803552500897</v>
      </c>
      <c r="BG312" cm="1">
        <f t="array" ref="BG312">IF($D312="","",INDEX('Data - CO2'!$B$5:$AP$53,MATCH(Kulturmodeller!$D312,'Data - CO2'!$A$5:$A$53,0),BG$20)*Q312*$B310)</f>
        <v>51.83378607115359</v>
      </c>
      <c r="BH312" cm="1">
        <f t="array" ref="BH312">IF($D312="","",INDEX('Data - CO2'!$B$5:$AP$53,MATCH(Kulturmodeller!$D312,'Data - CO2'!$A$5:$A$53,0),BH$20)*R312*$B310)</f>
        <v>54.939933443974716</v>
      </c>
      <c r="BI312" cm="1">
        <f t="array" ref="BI312">IF($D312="","",INDEX('Data - CO2'!$B$5:$AP$53,MATCH(Kulturmodeller!$D312,'Data - CO2'!$A$5:$A$53,0),BI$20)*S312*$B310)</f>
        <v>57.637825730071555</v>
      </c>
      <c r="BJ312" cm="1">
        <f t="array" ref="BJ312">IF($D312="","",INDEX('Data - CO2'!$B$5:$AP$53,MATCH(Kulturmodeller!$D312,'Data - CO2'!$A$5:$A$53,0),BJ$20)*T312*$B310)</f>
        <v>1.3780229392798578</v>
      </c>
      <c r="BK312" cm="1">
        <f t="array" ref="BK312">IF($D312="","",INDEX('Data - CO2'!$B$5:$AP$53,MATCH(Kulturmodeller!$D312,'Data - CO2'!$A$5:$A$53,0),BK$20)*U312*$B310)</f>
        <v>9.1868195951990543</v>
      </c>
      <c r="BL312" cm="1">
        <f t="array" ref="BL312">IF($D312="","",INDEX('Data - CO2'!$B$5:$AP$53,MATCH(Kulturmodeller!$D312,'Data - CO2'!$A$5:$A$53,0),BL$20)*V312*$B310)</f>
        <v>22.967048987997629</v>
      </c>
      <c r="BM312" cm="1">
        <f t="array" ref="BM312">IF($D312="","",INDEX('Data - CO2'!$B$5:$AP$53,MATCH(Kulturmodeller!$D312,'Data - CO2'!$A$5:$A$53,0),BM$20)*W312*$B310)</f>
        <v>45.934097975995257</v>
      </c>
      <c r="BN312" cm="1">
        <f t="array" ref="BN312">IF($D312="","",INDEX('Data - CO2'!$B$5:$AP$53,MATCH(Kulturmodeller!$D312,'Data - CO2'!$A$5:$A$53,0),BN$20)*X312*$B310)</f>
        <v>47.538063212870149</v>
      </c>
      <c r="BO312" cm="1">
        <f t="array" ref="BO312">IF($D312="","",INDEX('Data - CO2'!$B$5:$AP$53,MATCH(Kulturmodeller!$D312,'Data - CO2'!$A$5:$A$53,0),BO$20)*Y312*$B310)</f>
        <v>48.412303295225811</v>
      </c>
      <c r="BP312" cm="1">
        <f t="array" ref="BP312">IF($D312="","",INDEX('Data - CO2'!$B$5:$AP$53,MATCH(Kulturmodeller!$D312,'Data - CO2'!$A$5:$A$53,0),BP$20)*Z312*$B310)</f>
        <v>49.654906041197385</v>
      </c>
      <c r="BQ312" cm="1">
        <f t="array" ref="BQ312">IF($D312="","",INDEX('Data - CO2'!$B$5:$AP$53,MATCH(Kulturmodeller!$D312,'Data - CO2'!$A$5:$A$53,0),BQ$20)*AA312*$B310)</f>
        <v>49.990216908869932</v>
      </c>
      <c r="BR312" cm="1">
        <f t="array" ref="BR312">IF($D312="","",INDEX('Data - CO2'!$B$5:$AP$53,MATCH(Kulturmodeller!$D312,'Data - CO2'!$A$5:$A$53,0),BR$20)*AB312*$B310)</f>
        <v>51.069435185158696</v>
      </c>
      <c r="BS312" cm="1">
        <f t="array" ref="BS312">IF($D312="","",INDEX('Data - CO2'!$B$5:$AP$53,MATCH(Kulturmodeller!$D312,'Data - CO2'!$A$5:$A$53,0),BS$20)*AC312*$B310)</f>
        <v>51.703718165565306</v>
      </c>
      <c r="BT312" cm="1">
        <f t="array" ref="BT312">IF($D312="","",INDEX('Data - CO2'!$B$5:$AP$53,MATCH(Kulturmodeller!$D312,'Data - CO2'!$A$5:$A$53,0),BT$20)*AD312*$B310)</f>
        <v>51.918803552500897</v>
      </c>
      <c r="BU312" cm="1">
        <f t="array" ref="BU312">IF($D312="","",INDEX('Data - CO2'!$B$5:$AP$53,MATCH(Kulturmodeller!$D312,'Data - CO2'!$A$5:$A$53,0),BU$20)*AE312*$B310)</f>
        <v>51.83378607115359</v>
      </c>
      <c r="BV312" cm="1">
        <f t="array" ref="BV312">IF($D312="","",INDEX('Data - CO2'!$B$5:$AP$53,MATCH(Kulturmodeller!$D312,'Data - CO2'!$A$5:$A$53,0),BV$20)*AF312*$B310)</f>
        <v>54.939933443974716</v>
      </c>
      <c r="BW312" cm="1">
        <f t="array" ref="BW312">IF($D312="","",INDEX('Data - CO2'!$B$5:$AP$53,MATCH(Kulturmodeller!$D312,'Data - CO2'!$A$5:$A$53,0),BW$20)*AG312*$B310)</f>
        <v>57.637825730071555</v>
      </c>
      <c r="BX312" cm="1">
        <f t="array" ref="BX312">IF($D312="","",INDEX('Data - CO2'!$B$5:$AP$53,MATCH(Kulturmodeller!$D312,'Data - CO2'!$A$5:$A$53,0),BX$20)*AH312*$B310)</f>
        <v>1.3780229392798578</v>
      </c>
      <c r="BY312" cm="1">
        <f t="array" ref="BY312">IF($D312="","",INDEX('Data - CO2'!$B$5:$AP$53,MATCH(Kulturmodeller!$D312,'Data - CO2'!$A$5:$A$53,0),BY$20)*AI312*$B310)</f>
        <v>9.1868195951990543</v>
      </c>
      <c r="BZ312" cm="1">
        <f t="array" ref="BZ312">IF($D312="","",INDEX('Data - CO2'!$B$5:$AP$53,MATCH(Kulturmodeller!$D312,'Data - CO2'!$A$5:$A$53,0),BZ$20)*AJ312*$B310)</f>
        <v>22.967048987997629</v>
      </c>
      <c r="CA312" cm="1">
        <f t="array" ref="CA312">IF($D312="","",INDEX('Data - CO2'!$B$5:$AP$53,MATCH(Kulturmodeller!$D312,'Data - CO2'!$A$5:$A$53,0),CA$20)*AK312*$B310)</f>
        <v>45.934097975995257</v>
      </c>
      <c r="CB312" cm="1">
        <f t="array" ref="CB312">IF($D312="","",INDEX('Data - CO2'!$B$5:$AP$53,MATCH(Kulturmodeller!$D312,'Data - CO2'!$A$5:$A$53,0),CB$20)*AL312*$B310)</f>
        <v>47.538063212870149</v>
      </c>
      <c r="CC312" cm="1">
        <f t="array" ref="CC312">IF($D312="","",INDEX('Data - CO2'!$B$5:$AP$53,MATCH(Kulturmodeller!$D312,'Data - CO2'!$A$5:$A$53,0),CC$20)*AM312*$B310)</f>
        <v>48.412303295225811</v>
      </c>
      <c r="CD312" cm="1">
        <f t="array" ref="CD312">IF($D312="","",INDEX('Data - CO2'!$B$5:$AP$53,MATCH(Kulturmodeller!$D312,'Data - CO2'!$A$5:$A$53,0),CD$20)*AN312*$B310)</f>
        <v>49.654906041197385</v>
      </c>
      <c r="CE312" cm="1">
        <f t="array" ref="CE312">IF($D312="","",INDEX('Data - CO2'!$B$5:$AP$53,MATCH(Kulturmodeller!$D312,'Data - CO2'!$A$5:$A$53,0),CE$20)*AO312*$B310)</f>
        <v>49.990216908869932</v>
      </c>
      <c r="CF312" cm="1">
        <f t="array" ref="CF312">IF($D312="","",INDEX('Data - CO2'!$B$5:$AP$53,MATCH(Kulturmodeller!$D312,'Data - CO2'!$A$5:$A$53,0),CF$20)*AP312*$B310)</f>
        <v>51.069435185158696</v>
      </c>
      <c r="CG312" cm="1">
        <f t="array" ref="CG312">IF($D312="","",INDEX('Data - CO2'!$B$5:$AP$53,MATCH(Kulturmodeller!$D312,'Data - CO2'!$A$5:$A$53,0),CG$20)*AQ312*$B310)</f>
        <v>51.703718165565306</v>
      </c>
      <c r="CH312" cm="1">
        <f t="array" ref="CH312">IF($D312="","",INDEX('Data - CO2'!$B$5:$AP$53,MATCH(Kulturmodeller!$D312,'Data - CO2'!$A$5:$A$53,0),CH$20)*AR312*$B310)</f>
        <v>51.918803552500897</v>
      </c>
      <c r="CI312" s="11" cm="1">
        <f t="array" ref="CI312">IF($D312="","",INDEX('Data - CO2'!$B$5:$AP$53,MATCH(Kulturmodeller!$D312,'Data - CO2'!$A$5:$A$53,0),CI$20)*AS312*$B310)</f>
        <v>51.83378607115359</v>
      </c>
    </row>
    <row r="313" spans="1:87" x14ac:dyDescent="0.3">
      <c r="A313" s="33" t="s">
        <v>83</v>
      </c>
      <c r="B313" s="33"/>
      <c r="C313" s="124" t="str">
        <f>'Katalog over Kulturmodeller '!F130</f>
        <v>NÅL - Valgfri</v>
      </c>
      <c r="D313" s="125" t="s">
        <v>310</v>
      </c>
      <c r="E313" s="151">
        <f>'Katalog over Kulturmodeller '!W130</f>
        <v>0.1</v>
      </c>
      <c r="F313" s="40">
        <f>E313+((E316-F316)+(E317-F317))*(E313/SUM(E311:E315))</f>
        <v>0.1</v>
      </c>
      <c r="G313" s="40">
        <f t="shared" ref="G313" si="5529">F313+((F316-G316)+(F317-G317))*(F313/SUM(F311:F315))</f>
        <v>0.1</v>
      </c>
      <c r="H313" s="40">
        <f t="shared" ref="H313" si="5530">G313+((G316-H316)+(G317-H317))*(G313/SUM(G311:G315))</f>
        <v>0.1</v>
      </c>
      <c r="I313" s="40">
        <f t="shared" ref="I313" si="5531">H313+((H316-I316)+(H317-I317))*(H313/SUM(H311:H315))</f>
        <v>0.1</v>
      </c>
      <c r="J313" s="40">
        <f t="shared" ref="J313" si="5532">I313+((I316-J316)+(I317-J317))*(I313/SUM(I311:I315))</f>
        <v>0.1</v>
      </c>
      <c r="K313" s="40">
        <f t="shared" ref="K313" si="5533">J313+((J316-K316)+(J317-K317))*(J313/SUM(J311:J315))</f>
        <v>0.1</v>
      </c>
      <c r="L313" s="40">
        <f t="shared" ref="L313" si="5534">K313+((K316-L316)+(K317-L317))*(K313/SUM(K311:K315))</f>
        <v>0.1</v>
      </c>
      <c r="M313" s="40">
        <f t="shared" ref="M313" si="5535">L313+((L316-M316)+(L317-M317))*(L313/SUM(L311:L315))</f>
        <v>0.1</v>
      </c>
      <c r="N313" s="40">
        <f t="shared" ref="N313" si="5536">M313+((M316-N316)+(M317-N317))*(M313/SUM(M311:M315))</f>
        <v>0.1</v>
      </c>
      <c r="O313" s="40">
        <f t="shared" ref="O313" si="5537">N313+((N316-O316)+(N317-O317))*(N313/SUM(N311:N315))</f>
        <v>0.1</v>
      </c>
      <c r="P313" s="40">
        <f t="shared" ref="P313" si="5538">O313+((O316-P316)+(O317-P317))*(O313/SUM(O311:O315))</f>
        <v>0.1</v>
      </c>
      <c r="Q313" s="40">
        <f t="shared" ref="Q313" si="5539">P313+((P316-Q316)+(P317-Q317))*(P313/SUM(P311:P315))</f>
        <v>0.1</v>
      </c>
      <c r="R313" s="40">
        <f t="shared" ref="R313" si="5540">Q313+((Q316-R316)+(Q317-R317))*(Q313/SUM(Q311:Q315))</f>
        <v>0.1</v>
      </c>
      <c r="S313" s="40">
        <f t="shared" ref="S313" si="5541">R313+((R316-S316)+(R317-S317))*(R313/SUM(R311:R315))</f>
        <v>0.1</v>
      </c>
      <c r="T313" s="40">
        <f t="shared" ref="T313" si="5542">S313+((S316-T316)+(S317-T317))*(S313/SUM(S311:S315))</f>
        <v>0.1</v>
      </c>
      <c r="U313" s="40">
        <f t="shared" ref="U313" si="5543">T313+((T316-U316)+(T317-U317))*(T313/SUM(T311:T315))</f>
        <v>0.1</v>
      </c>
      <c r="V313" s="40">
        <f t="shared" ref="V313" si="5544">U313+((U316-V316)+(U317-V317))*(U313/SUM(U311:U315))</f>
        <v>0.1</v>
      </c>
      <c r="W313" s="40">
        <f t="shared" ref="W313" si="5545">V313+((V316-W316)+(V317-W317))*(V313/SUM(V311:V315))</f>
        <v>0.1</v>
      </c>
      <c r="X313" s="40">
        <f t="shared" ref="X313" si="5546">W313+((W316-X316)+(W317-X317))*(W313/SUM(W311:W315))</f>
        <v>0.1</v>
      </c>
      <c r="Y313" s="40">
        <f t="shared" ref="Y313" si="5547">X313+((X316-Y316)+(X317-Y317))*(X313/SUM(X311:X315))</f>
        <v>0.1</v>
      </c>
      <c r="Z313" s="40">
        <f t="shared" ref="Z313" si="5548">Y313+((Y316-Z316)+(Y317-Z317))*(Y313/SUM(Y311:Y315))</f>
        <v>0.1</v>
      </c>
      <c r="AA313" s="40">
        <f t="shared" ref="AA313" si="5549">Z313+((Z316-AA316)+(Z317-AA317))*(Z313/SUM(Z311:Z315))</f>
        <v>0.1</v>
      </c>
      <c r="AB313" s="40">
        <f t="shared" ref="AB313" si="5550">AA313+((AA316-AB316)+(AA317-AB317))*(AA313/SUM(AA311:AA315))</f>
        <v>0.1</v>
      </c>
      <c r="AC313" s="40">
        <f t="shared" ref="AC313" si="5551">AB313+((AB316-AC316)+(AB317-AC317))*(AB313/SUM(AB311:AB315))</f>
        <v>0.1</v>
      </c>
      <c r="AD313" s="40">
        <f t="shared" ref="AD313" si="5552">AC313+((AC316-AD316)+(AC317-AD317))*(AC313/SUM(AC311:AC315))</f>
        <v>0.1</v>
      </c>
      <c r="AE313" s="40">
        <f t="shared" ref="AE313" si="5553">AD313+((AD316-AE316)+(AD317-AE317))*(AD313/SUM(AD311:AD315))</f>
        <v>0.1</v>
      </c>
      <c r="AF313" s="40">
        <f t="shared" ref="AF313" si="5554">AE313+((AE316-AF316)+(AE317-AF317))*(AE313/SUM(AE311:AE315))</f>
        <v>0.1</v>
      </c>
      <c r="AG313" s="40">
        <f t="shared" ref="AG313" si="5555">AF313+((AF316-AG316)+(AF317-AG317))*(AF313/SUM(AF311:AF315))</f>
        <v>0.1</v>
      </c>
      <c r="AH313" s="40">
        <f t="shared" ref="AH313" si="5556">AG313+((AG316-AH316)+(AG317-AH317))*(AG313/SUM(AG311:AG315))</f>
        <v>0.1</v>
      </c>
      <c r="AI313" s="40">
        <f t="shared" ref="AI313" si="5557">AH313+((AH316-AI316)+(AH317-AI317))*(AH313/SUM(AH311:AH315))</f>
        <v>0.1</v>
      </c>
      <c r="AJ313" s="40">
        <f t="shared" ref="AJ313" si="5558">AI313+((AI316-AJ316)+(AI317-AJ317))*(AI313/SUM(AI311:AI315))</f>
        <v>0.1</v>
      </c>
      <c r="AK313" s="40">
        <f t="shared" ref="AK313" si="5559">AJ313+((AJ316-AK316)+(AJ317-AK317))*(AJ313/SUM(AJ311:AJ315))</f>
        <v>0.1</v>
      </c>
      <c r="AL313" s="40">
        <f t="shared" ref="AL313" si="5560">AK313+((AK316-AL316)+(AK317-AL317))*(AK313/SUM(AK311:AK315))</f>
        <v>0.1</v>
      </c>
      <c r="AM313" s="40">
        <f t="shared" ref="AM313" si="5561">AL313+((AL316-AM316)+(AL317-AM317))*(AL313/SUM(AL311:AL315))</f>
        <v>0.1</v>
      </c>
      <c r="AN313" s="40">
        <f t="shared" ref="AN313" si="5562">AM313+((AM316-AN316)+(AM317-AN317))*(AM313/SUM(AM311:AM315))</f>
        <v>0.1</v>
      </c>
      <c r="AO313" s="40">
        <f t="shared" ref="AO313" si="5563">AN313+((AN316-AO316)+(AN317-AO317))*(AN313/SUM(AN311:AN315))</f>
        <v>0.1</v>
      </c>
      <c r="AP313" s="40">
        <f t="shared" ref="AP313" si="5564">AO313+((AO316-AP316)+(AO317-AP317))*(AO313/SUM(AO311:AO315))</f>
        <v>0.1</v>
      </c>
      <c r="AQ313" s="40">
        <f t="shared" ref="AQ313" si="5565">AP313+((AP316-AQ316)+(AP317-AQ317))*(AP313/SUM(AP311:AP315))</f>
        <v>0.1</v>
      </c>
      <c r="AR313" s="40">
        <f t="shared" ref="AR313" si="5566">AQ313+((AQ316-AR316)+(AQ317-AR317))*(AQ313/SUM(AQ311:AQ315))</f>
        <v>0.1</v>
      </c>
      <c r="AS313" s="41">
        <f t="shared" ref="AS313" si="5567">AR313+((AR316-AS316)+(AR317-AS317))*(AR313/SUM(AR311:AR315))</f>
        <v>0.1</v>
      </c>
      <c r="AU313" s="10" cm="1">
        <f t="array" ref="AU313">IF($D313="","",INDEX('Data - CO2'!$B$5:$AP$53,MATCH(Kulturmodeller!$D313,'Data - CO2'!$A$5:$A$53,0),AU$20)*E313)</f>
        <v>0</v>
      </c>
      <c r="AV313" cm="1">
        <f t="array" ref="AV313">IF($D313="","",INDEX('Data - CO2'!$B$5:$AP$53,MATCH(Kulturmodeller!$D313,'Data - CO2'!$A$5:$A$53,0),AV$20)*F313)</f>
        <v>0.20733641216065013</v>
      </c>
      <c r="AW313" cm="1">
        <f t="array" ref="AW313">IF($D313="","",INDEX('Data - CO2'!$B$5:$AP$53,MATCH(Kulturmodeller!$D313,'Data - CO2'!$A$5:$A$53,0),AW$20)*G313)</f>
        <v>1.382242747737668</v>
      </c>
      <c r="AX313" cm="1">
        <f t="array" ref="AX313">IF($D313="","",INDEX('Data - CO2'!$B$5:$AP$53,MATCH(Kulturmodeller!$D313,'Data - CO2'!$A$5:$A$53,0),AX$20)*H313)</f>
        <v>3.4556068693441695</v>
      </c>
      <c r="AY313" cm="1">
        <f t="array" ref="AY313">IF($D313="","",INDEX('Data - CO2'!$B$5:$AP$53,MATCH(Kulturmodeller!$D313,'Data - CO2'!$A$5:$A$53,0),AY$20)*I313)</f>
        <v>6.911213738688339</v>
      </c>
      <c r="AZ313" cm="1">
        <f t="array" ref="AZ313">IF($D313="","",INDEX('Data - CO2'!$B$5:$AP$53,MATCH(Kulturmodeller!$D313,'Data - CO2'!$A$5:$A$53,0),AZ$20)*J313*$B310)</f>
        <v>12.350237504210394</v>
      </c>
      <c r="BA313" cm="1">
        <f t="array" ref="BA313">IF($D313="","",INDEX('Data - CO2'!$B$5:$AP$53,MATCH(Kulturmodeller!$D313,'Data - CO2'!$A$5:$A$53,0),BA$20)*K313*$B310)</f>
        <v>17.020169341741447</v>
      </c>
      <c r="BB313" cm="1">
        <f t="array" ref="BB313">IF($D313="","",INDEX('Data - CO2'!$B$5:$AP$53,MATCH(Kulturmodeller!$D313,'Data - CO2'!$A$5:$A$53,0),BB$20)*L313*$B310)</f>
        <v>19.072466696520944</v>
      </c>
      <c r="BC313" cm="1">
        <f t="array" ref="BC313">IF($D313="","",INDEX('Data - CO2'!$B$5:$AP$53,MATCH(Kulturmodeller!$D313,'Data - CO2'!$A$5:$A$53,0),BC$20)*M313*$B310)</f>
        <v>21.337994732805125</v>
      </c>
      <c r="BD313" cm="1">
        <f t="array" ref="BD313">IF($D313="","",INDEX('Data - CO2'!$B$5:$AP$53,MATCH(Kulturmodeller!$D313,'Data - CO2'!$A$5:$A$53,0),BD$20)*N313*$B310)</f>
        <v>23.617478817473977</v>
      </c>
      <c r="BE313" cm="1">
        <f t="array" ref="BE313">IF($D313="","",INDEX('Data - CO2'!$B$5:$AP$53,MATCH(Kulturmodeller!$D313,'Data - CO2'!$A$5:$A$53,0),BE$20)*O313*$B310)</f>
        <v>25.94849054362361</v>
      </c>
      <c r="BF313" cm="1">
        <f t="array" ref="BF313">IF($D313="","",INDEX('Data - CO2'!$B$5:$AP$53,MATCH(Kulturmodeller!$D313,'Data - CO2'!$A$5:$A$53,0),BF$20)*P313*$B310)</f>
        <v>28.080351541758809</v>
      </c>
      <c r="BG313" cm="1">
        <f t="array" ref="BG313">IF($D313="","",INDEX('Data - CO2'!$B$5:$AP$53,MATCH(Kulturmodeller!$D313,'Data - CO2'!$A$5:$A$53,0),BG$20)*Q313*$B310)</f>
        <v>29.958060739611717</v>
      </c>
      <c r="BH313" cm="1">
        <f t="array" ref="BH313">IF($D313="","",INDEX('Data - CO2'!$B$5:$AP$53,MATCH(Kulturmodeller!$D313,'Data - CO2'!$A$5:$A$53,0),BH$20)*R313*$B310)</f>
        <v>31.758332841753557</v>
      </c>
      <c r="BI313" cm="1">
        <f t="array" ref="BI313">IF($D313="","",INDEX('Data - CO2'!$B$5:$AP$53,MATCH(Kulturmodeller!$D313,'Data - CO2'!$A$5:$A$53,0),BI$20)*S313*$B310)</f>
        <v>33.193377428036719</v>
      </c>
      <c r="BJ313" cm="1">
        <f t="array" ref="BJ313">IF($D313="","",INDEX('Data - CO2'!$B$5:$AP$53,MATCH(Kulturmodeller!$D313,'Data - CO2'!$A$5:$A$53,0),BJ$20)*T313*$B310)</f>
        <v>34.279937233364215</v>
      </c>
      <c r="BK313" cm="1">
        <f t="array" ref="BK313">IF($D313="","",INDEX('Data - CO2'!$B$5:$AP$53,MATCH(Kulturmodeller!$D313,'Data - CO2'!$A$5:$A$53,0),BK$20)*U313*$B310)</f>
        <v>35.204045989248606</v>
      </c>
      <c r="BL313" cm="1">
        <f t="array" ref="BL313">IF($D313="","",INDEX('Data - CO2'!$B$5:$AP$53,MATCH(Kulturmodeller!$D313,'Data - CO2'!$A$5:$A$53,0),BL$20)*V313*$B310)</f>
        <v>0.20733641216065013</v>
      </c>
      <c r="BM313" cm="1">
        <f t="array" ref="BM313">IF($D313="","",INDEX('Data - CO2'!$B$5:$AP$53,MATCH(Kulturmodeller!$D313,'Data - CO2'!$A$5:$A$53,0),BM$20)*W313*$B310)</f>
        <v>1.382242747737668</v>
      </c>
      <c r="BN313" cm="1">
        <f t="array" ref="BN313">IF($D313="","",INDEX('Data - CO2'!$B$5:$AP$53,MATCH(Kulturmodeller!$D313,'Data - CO2'!$A$5:$A$53,0),BN$20)*X313*$B310)</f>
        <v>3.4556068693441695</v>
      </c>
      <c r="BO313" cm="1">
        <f t="array" ref="BO313">IF($D313="","",INDEX('Data - CO2'!$B$5:$AP$53,MATCH(Kulturmodeller!$D313,'Data - CO2'!$A$5:$A$53,0),BO$20)*Y313*$B310)</f>
        <v>6.911213738688339</v>
      </c>
      <c r="BP313" cm="1">
        <f t="array" ref="BP313">IF($D313="","",INDEX('Data - CO2'!$B$5:$AP$53,MATCH(Kulturmodeller!$D313,'Data - CO2'!$A$5:$A$53,0),BP$20)*Z313*$B310)</f>
        <v>12.350237504210394</v>
      </c>
      <c r="BQ313" cm="1">
        <f t="array" ref="BQ313">IF($D313="","",INDEX('Data - CO2'!$B$5:$AP$53,MATCH(Kulturmodeller!$D313,'Data - CO2'!$A$5:$A$53,0),BQ$20)*AA313*$B310)</f>
        <v>17.020169341741447</v>
      </c>
      <c r="BR313" cm="1">
        <f t="array" ref="BR313">IF($D313="","",INDEX('Data - CO2'!$B$5:$AP$53,MATCH(Kulturmodeller!$D313,'Data - CO2'!$A$5:$A$53,0),BR$20)*AB313*$B310)</f>
        <v>19.072466696520944</v>
      </c>
      <c r="BS313" cm="1">
        <f t="array" ref="BS313">IF($D313="","",INDEX('Data - CO2'!$B$5:$AP$53,MATCH(Kulturmodeller!$D313,'Data - CO2'!$A$5:$A$53,0),BS$20)*AC313*$B310)</f>
        <v>21.337994732805125</v>
      </c>
      <c r="BT313" cm="1">
        <f t="array" ref="BT313">IF($D313="","",INDEX('Data - CO2'!$B$5:$AP$53,MATCH(Kulturmodeller!$D313,'Data - CO2'!$A$5:$A$53,0),BT$20)*AD313*$B310)</f>
        <v>23.617478817473977</v>
      </c>
      <c r="BU313" cm="1">
        <f t="array" ref="BU313">IF($D313="","",INDEX('Data - CO2'!$B$5:$AP$53,MATCH(Kulturmodeller!$D313,'Data - CO2'!$A$5:$A$53,0),BU$20)*AE313*$B310)</f>
        <v>25.94849054362361</v>
      </c>
      <c r="BV313" cm="1">
        <f t="array" ref="BV313">IF($D313="","",INDEX('Data - CO2'!$B$5:$AP$53,MATCH(Kulturmodeller!$D313,'Data - CO2'!$A$5:$A$53,0),BV$20)*AF313*$B310)</f>
        <v>28.080351541758809</v>
      </c>
      <c r="BW313" cm="1">
        <f t="array" ref="BW313">IF($D313="","",INDEX('Data - CO2'!$B$5:$AP$53,MATCH(Kulturmodeller!$D313,'Data - CO2'!$A$5:$A$53,0),BW$20)*AG313*$B310)</f>
        <v>29.958060739611717</v>
      </c>
      <c r="BX313" cm="1">
        <f t="array" ref="BX313">IF($D313="","",INDEX('Data - CO2'!$B$5:$AP$53,MATCH(Kulturmodeller!$D313,'Data - CO2'!$A$5:$A$53,0),BX$20)*AH313*$B310)</f>
        <v>31.758332841753557</v>
      </c>
      <c r="BY313" cm="1">
        <f t="array" ref="BY313">IF($D313="","",INDEX('Data - CO2'!$B$5:$AP$53,MATCH(Kulturmodeller!$D313,'Data - CO2'!$A$5:$A$53,0),BY$20)*AI313*$B310)</f>
        <v>33.193377428036719</v>
      </c>
      <c r="BZ313" cm="1">
        <f t="array" ref="BZ313">IF($D313="","",INDEX('Data - CO2'!$B$5:$AP$53,MATCH(Kulturmodeller!$D313,'Data - CO2'!$A$5:$A$53,0),BZ$20)*AJ313*$B310)</f>
        <v>34.279937233364215</v>
      </c>
      <c r="CA313" cm="1">
        <f t="array" ref="CA313">IF($D313="","",INDEX('Data - CO2'!$B$5:$AP$53,MATCH(Kulturmodeller!$D313,'Data - CO2'!$A$5:$A$53,0),CA$20)*AK313*$B310)</f>
        <v>35.204045989248606</v>
      </c>
      <c r="CB313" cm="1">
        <f t="array" ref="CB313">IF($D313="","",INDEX('Data - CO2'!$B$5:$AP$53,MATCH(Kulturmodeller!$D313,'Data - CO2'!$A$5:$A$53,0),CB$20)*AL313*$B310)</f>
        <v>0.20733641216065013</v>
      </c>
      <c r="CC313" cm="1">
        <f t="array" ref="CC313">IF($D313="","",INDEX('Data - CO2'!$B$5:$AP$53,MATCH(Kulturmodeller!$D313,'Data - CO2'!$A$5:$A$53,0),CC$20)*AM313*$B310)</f>
        <v>1.382242747737668</v>
      </c>
      <c r="CD313" cm="1">
        <f t="array" ref="CD313">IF($D313="","",INDEX('Data - CO2'!$B$5:$AP$53,MATCH(Kulturmodeller!$D313,'Data - CO2'!$A$5:$A$53,0),CD$20)*AN313*$B310)</f>
        <v>3.4556068693441695</v>
      </c>
      <c r="CE313" cm="1">
        <f t="array" ref="CE313">IF($D313="","",INDEX('Data - CO2'!$B$5:$AP$53,MATCH(Kulturmodeller!$D313,'Data - CO2'!$A$5:$A$53,0),CE$20)*AO313*$B310)</f>
        <v>6.911213738688339</v>
      </c>
      <c r="CF313" cm="1">
        <f t="array" ref="CF313">IF($D313="","",INDEX('Data - CO2'!$B$5:$AP$53,MATCH(Kulturmodeller!$D313,'Data - CO2'!$A$5:$A$53,0),CF$20)*AP313*$B310)</f>
        <v>12.350237504210394</v>
      </c>
      <c r="CG313" cm="1">
        <f t="array" ref="CG313">IF($D313="","",INDEX('Data - CO2'!$B$5:$AP$53,MATCH(Kulturmodeller!$D313,'Data - CO2'!$A$5:$A$53,0),CG$20)*AQ313*$B310)</f>
        <v>17.020169341741447</v>
      </c>
      <c r="CH313" cm="1">
        <f t="array" ref="CH313">IF($D313="","",INDEX('Data - CO2'!$B$5:$AP$53,MATCH(Kulturmodeller!$D313,'Data - CO2'!$A$5:$A$53,0),CH$20)*AR313*$B310)</f>
        <v>19.072466696520944</v>
      </c>
      <c r="CI313" s="11" cm="1">
        <f t="array" ref="CI313">IF($D313="","",INDEX('Data - CO2'!$B$5:$AP$53,MATCH(Kulturmodeller!$D313,'Data - CO2'!$A$5:$A$53,0),CI$20)*AS313*$B310)</f>
        <v>21.337994732805125</v>
      </c>
    </row>
    <row r="314" spans="1:87" x14ac:dyDescent="0.3">
      <c r="A314" s="33" t="s">
        <v>84</v>
      </c>
      <c r="B314" s="33"/>
      <c r="C314" s="124" t="str">
        <f>'Katalog over Kulturmodeller '!F131</f>
        <v>Juletræer (NGR)</v>
      </c>
      <c r="D314" s="125" t="s">
        <v>633</v>
      </c>
      <c r="E314" s="151">
        <f>'Katalog over Kulturmodeller '!W131</f>
        <v>0</v>
      </c>
      <c r="F314" s="40">
        <f>E314+((E316-F316)+(E317-F317))*(E314/SUM(E311:E315))</f>
        <v>0</v>
      </c>
      <c r="G314" s="40">
        <f t="shared" ref="G314" si="5568">F314+((F316-G316)+(F317-G317))*(F314/SUM(F311:F315))</f>
        <v>0</v>
      </c>
      <c r="H314" s="40">
        <f t="shared" ref="H314" si="5569">G314+((G316-H316)+(G317-H317))*(G314/SUM(G311:G315))</f>
        <v>0</v>
      </c>
      <c r="I314" s="40">
        <f t="shared" ref="I314" si="5570">H314+((H316-I316)+(H317-I317))*(H314/SUM(H311:H315))</f>
        <v>0</v>
      </c>
      <c r="J314" s="40">
        <f t="shared" ref="J314" si="5571">I314+((I316-J316)+(I317-J317))*(I314/SUM(I311:I315))</f>
        <v>0</v>
      </c>
      <c r="K314" s="40">
        <f t="shared" ref="K314" si="5572">J314+((J316-K316)+(J317-K317))*(J314/SUM(J311:J315))</f>
        <v>0</v>
      </c>
      <c r="L314" s="40">
        <f t="shared" ref="L314" si="5573">K314+((K316-L316)+(K317-L317))*(K314/SUM(K311:K315))</f>
        <v>0</v>
      </c>
      <c r="M314" s="40">
        <f t="shared" ref="M314" si="5574">L314+((L316-M316)+(L317-M317))*(L314/SUM(L311:L315))</f>
        <v>0</v>
      </c>
      <c r="N314" s="40">
        <f t="shared" ref="N314" si="5575">M314+((M316-N316)+(M317-N317))*(M314/SUM(M311:M315))</f>
        <v>0</v>
      </c>
      <c r="O314" s="40">
        <f t="shared" ref="O314" si="5576">N314+((N316-O316)+(N317-O317))*(N314/SUM(N311:N315))</f>
        <v>0</v>
      </c>
      <c r="P314" s="40">
        <f t="shared" ref="P314" si="5577">O314+((O316-P316)+(O317-P317))*(O314/SUM(O311:O315))</f>
        <v>0</v>
      </c>
      <c r="Q314" s="40">
        <f t="shared" ref="Q314" si="5578">P314+((P316-Q316)+(P317-Q317))*(P314/SUM(P311:P315))</f>
        <v>0</v>
      </c>
      <c r="R314" s="40">
        <f t="shared" ref="R314" si="5579">Q314+((Q316-R316)+(Q317-R317))*(Q314/SUM(Q311:Q315))</f>
        <v>0</v>
      </c>
      <c r="S314" s="40">
        <f t="shared" ref="S314" si="5580">R314+((R316-S316)+(R317-S317))*(R314/SUM(R311:R315))</f>
        <v>0</v>
      </c>
      <c r="T314" s="40">
        <f t="shared" ref="T314" si="5581">S314+((S316-T316)+(S317-T317))*(S314/SUM(S311:S315))</f>
        <v>0</v>
      </c>
      <c r="U314" s="40">
        <f t="shared" ref="U314" si="5582">T314+((T316-U316)+(T317-U317))*(T314/SUM(T311:T315))</f>
        <v>0</v>
      </c>
      <c r="V314" s="40">
        <f t="shared" ref="V314" si="5583">U314+((U316-V316)+(U317-V317))*(U314/SUM(U311:U315))</f>
        <v>0</v>
      </c>
      <c r="W314" s="40">
        <f t="shared" ref="W314" si="5584">V314+((V316-W316)+(V317-W317))*(V314/SUM(V311:V315))</f>
        <v>0</v>
      </c>
      <c r="X314" s="40">
        <f t="shared" ref="X314" si="5585">W314+((W316-X316)+(W317-X317))*(W314/SUM(W311:W315))</f>
        <v>0</v>
      </c>
      <c r="Y314" s="40">
        <f t="shared" ref="Y314" si="5586">X314+((X316-Y316)+(X317-Y317))*(X314/SUM(X311:X315))</f>
        <v>0</v>
      </c>
      <c r="Z314" s="40">
        <f t="shared" ref="Z314" si="5587">Y314+((Y316-Z316)+(Y317-Z317))*(Y314/SUM(Y311:Y315))</f>
        <v>0</v>
      </c>
      <c r="AA314" s="40">
        <f t="shared" ref="AA314" si="5588">Z314+((Z316-AA316)+(Z317-AA317))*(Z314/SUM(Z311:Z315))</f>
        <v>0</v>
      </c>
      <c r="AB314" s="40">
        <f t="shared" ref="AB314" si="5589">AA314+((AA316-AB316)+(AA317-AB317))*(AA314/SUM(AA311:AA315))</f>
        <v>0</v>
      </c>
      <c r="AC314" s="40">
        <f t="shared" ref="AC314" si="5590">AB314+((AB316-AC316)+(AB317-AC317))*(AB314/SUM(AB311:AB315))</f>
        <v>0</v>
      </c>
      <c r="AD314" s="40">
        <f t="shared" ref="AD314" si="5591">AC314+((AC316-AD316)+(AC317-AD317))*(AC314/SUM(AC311:AC315))</f>
        <v>0</v>
      </c>
      <c r="AE314" s="40">
        <f t="shared" ref="AE314" si="5592">AD314+((AD316-AE316)+(AD317-AE317))*(AD314/SUM(AD311:AD315))</f>
        <v>0</v>
      </c>
      <c r="AF314" s="40">
        <f t="shared" ref="AF314" si="5593">AE314+((AE316-AF316)+(AE317-AF317))*(AE314/SUM(AE311:AE315))</f>
        <v>0</v>
      </c>
      <c r="AG314" s="40">
        <f t="shared" ref="AG314" si="5594">AF314+((AF316-AG316)+(AF317-AG317))*(AF314/SUM(AF311:AF315))</f>
        <v>0</v>
      </c>
      <c r="AH314" s="40">
        <f t="shared" ref="AH314" si="5595">AG314+((AG316-AH316)+(AG317-AH317))*(AG314/SUM(AG311:AG315))</f>
        <v>0</v>
      </c>
      <c r="AI314" s="40">
        <f t="shared" ref="AI314" si="5596">AH314+((AH316-AI316)+(AH317-AI317))*(AH314/SUM(AH311:AH315))</f>
        <v>0</v>
      </c>
      <c r="AJ314" s="40">
        <f t="shared" ref="AJ314" si="5597">AI314+((AI316-AJ316)+(AI317-AJ317))*(AI314/SUM(AI311:AI315))</f>
        <v>0</v>
      </c>
      <c r="AK314" s="40">
        <f t="shared" ref="AK314" si="5598">AJ314+((AJ316-AK316)+(AJ317-AK317))*(AJ314/SUM(AJ311:AJ315))</f>
        <v>0</v>
      </c>
      <c r="AL314" s="40">
        <f t="shared" ref="AL314" si="5599">AK314+((AK316-AL316)+(AK317-AL317))*(AK314/SUM(AK311:AK315))</f>
        <v>0</v>
      </c>
      <c r="AM314" s="40">
        <f t="shared" ref="AM314" si="5600">AL314+((AL316-AM316)+(AL317-AM317))*(AL314/SUM(AL311:AL315))</f>
        <v>0</v>
      </c>
      <c r="AN314" s="40">
        <f t="shared" ref="AN314" si="5601">AM314+((AM316-AN316)+(AM317-AN317))*(AM314/SUM(AM311:AM315))</f>
        <v>0</v>
      </c>
      <c r="AO314" s="40">
        <f t="shared" ref="AO314" si="5602">AN314+((AN316-AO316)+(AN317-AO317))*(AN314/SUM(AN311:AN315))</f>
        <v>0</v>
      </c>
      <c r="AP314" s="40">
        <f t="shared" ref="AP314" si="5603">AO314+((AO316-AP316)+(AO317-AP317))*(AO314/SUM(AO311:AO315))</f>
        <v>0</v>
      </c>
      <c r="AQ314" s="40">
        <f t="shared" ref="AQ314" si="5604">AP314+((AP316-AQ316)+(AP317-AQ317))*(AP314/SUM(AP311:AP315))</f>
        <v>0</v>
      </c>
      <c r="AR314" s="40">
        <f t="shared" ref="AR314" si="5605">AQ314+((AQ316-AR316)+(AQ317-AR317))*(AQ314/SUM(AQ311:AQ315))</f>
        <v>0</v>
      </c>
      <c r="AS314" s="41">
        <f t="shared" ref="AS314" si="5606">AR314+((AR316-AS316)+(AR317-AS317))*(AR314/SUM(AR311:AR315))</f>
        <v>0</v>
      </c>
      <c r="AU314" s="10" cm="1">
        <f t="array" ref="AU314">IF($D314="","",INDEX('Data - CO2'!$B$5:$AP$53,MATCH(Kulturmodeller!$D314,'Data - CO2'!$A$5:$A$53,0),AU$20)*E314)</f>
        <v>0</v>
      </c>
      <c r="AV314" cm="1">
        <f t="array" ref="AV314">IF($D314="","",INDEX('Data - CO2'!$B$5:$AP$53,MATCH(Kulturmodeller!$D314,'Data - CO2'!$A$5:$A$53,0),AV$20)*F314)</f>
        <v>0</v>
      </c>
      <c r="AW314" cm="1">
        <f t="array" ref="AW314">IF($D314="","",INDEX('Data - CO2'!$B$5:$AP$53,MATCH(Kulturmodeller!$D314,'Data - CO2'!$A$5:$A$53,0),AW$20)*G314)</f>
        <v>0</v>
      </c>
      <c r="AX314" cm="1">
        <f t="array" ref="AX314">IF($D314="","",INDEX('Data - CO2'!$B$5:$AP$53,MATCH(Kulturmodeller!$D314,'Data - CO2'!$A$5:$A$53,0),AX$20)*H314)</f>
        <v>0</v>
      </c>
      <c r="AY314" cm="1">
        <f t="array" ref="AY314">IF($D314="","",INDEX('Data - CO2'!$B$5:$AP$53,MATCH(Kulturmodeller!$D314,'Data - CO2'!$A$5:$A$53,0),AY$20)*I314)</f>
        <v>0</v>
      </c>
      <c r="AZ314" cm="1">
        <f t="array" ref="AZ314">IF($D314="","",INDEX('Data - CO2'!$B$5:$AP$53,MATCH(Kulturmodeller!$D314,'Data - CO2'!$A$5:$A$53,0),AZ$20)*J314*$B310)</f>
        <v>0</v>
      </c>
      <c r="BA314" cm="1">
        <f t="array" ref="BA314">IF($D314="","",INDEX('Data - CO2'!$B$5:$AP$53,MATCH(Kulturmodeller!$D314,'Data - CO2'!$A$5:$A$53,0),BA$20)*K314*$B310)</f>
        <v>0</v>
      </c>
      <c r="BB314" cm="1">
        <f t="array" ref="BB314">IF($D314="","",INDEX('Data - CO2'!$B$5:$AP$53,MATCH(Kulturmodeller!$D314,'Data - CO2'!$A$5:$A$53,0),BB$20)*L314*$B310)</f>
        <v>0</v>
      </c>
      <c r="BC314" cm="1">
        <f t="array" ref="BC314">IF($D314="","",INDEX('Data - CO2'!$B$5:$AP$53,MATCH(Kulturmodeller!$D314,'Data - CO2'!$A$5:$A$53,0),BC$20)*M314*$B310)</f>
        <v>0</v>
      </c>
      <c r="BD314" cm="1">
        <f t="array" ref="BD314">IF($D314="","",INDEX('Data - CO2'!$B$5:$AP$53,MATCH(Kulturmodeller!$D314,'Data - CO2'!$A$5:$A$53,0),BD$20)*N314*$B310)</f>
        <v>0</v>
      </c>
      <c r="BE314" cm="1">
        <f t="array" ref="BE314">IF($D314="","",INDEX('Data - CO2'!$B$5:$AP$53,MATCH(Kulturmodeller!$D314,'Data - CO2'!$A$5:$A$53,0),BE$20)*O314*$B310)</f>
        <v>0</v>
      </c>
      <c r="BF314" cm="1">
        <f t="array" ref="BF314">IF($D314="","",INDEX('Data - CO2'!$B$5:$AP$53,MATCH(Kulturmodeller!$D314,'Data - CO2'!$A$5:$A$53,0),BF$20)*P314*$B310)</f>
        <v>0</v>
      </c>
      <c r="BG314" cm="1">
        <f t="array" ref="BG314">IF($D314="","",INDEX('Data - CO2'!$B$5:$AP$53,MATCH(Kulturmodeller!$D314,'Data - CO2'!$A$5:$A$53,0),BG$20)*Q314*$B310)</f>
        <v>0</v>
      </c>
      <c r="BH314" cm="1">
        <f t="array" ref="BH314">IF($D314="","",INDEX('Data - CO2'!$B$5:$AP$53,MATCH(Kulturmodeller!$D314,'Data - CO2'!$A$5:$A$53,0),BH$20)*R314*$B310)</f>
        <v>0</v>
      </c>
      <c r="BI314" cm="1">
        <f t="array" ref="BI314">IF($D314="","",INDEX('Data - CO2'!$B$5:$AP$53,MATCH(Kulturmodeller!$D314,'Data - CO2'!$A$5:$A$53,0),BI$20)*S314*$B310)</f>
        <v>0</v>
      </c>
      <c r="BJ314" cm="1">
        <f t="array" ref="BJ314">IF($D314="","",INDEX('Data - CO2'!$B$5:$AP$53,MATCH(Kulturmodeller!$D314,'Data - CO2'!$A$5:$A$53,0),BJ$20)*T314*$B310)</f>
        <v>0</v>
      </c>
      <c r="BK314" cm="1">
        <f t="array" ref="BK314">IF($D314="","",INDEX('Data - CO2'!$B$5:$AP$53,MATCH(Kulturmodeller!$D314,'Data - CO2'!$A$5:$A$53,0),BK$20)*U314*$B310)</f>
        <v>0</v>
      </c>
      <c r="BL314" cm="1">
        <f t="array" ref="BL314">IF($D314="","",INDEX('Data - CO2'!$B$5:$AP$53,MATCH(Kulturmodeller!$D314,'Data - CO2'!$A$5:$A$53,0),BL$20)*V314*$B310)</f>
        <v>0</v>
      </c>
      <c r="BM314" cm="1">
        <f t="array" ref="BM314">IF($D314="","",INDEX('Data - CO2'!$B$5:$AP$53,MATCH(Kulturmodeller!$D314,'Data - CO2'!$A$5:$A$53,0),BM$20)*W314*$B310)</f>
        <v>0</v>
      </c>
      <c r="BN314" cm="1">
        <f t="array" ref="BN314">IF($D314="","",INDEX('Data - CO2'!$B$5:$AP$53,MATCH(Kulturmodeller!$D314,'Data - CO2'!$A$5:$A$53,0),BN$20)*X314*$B310)</f>
        <v>0</v>
      </c>
      <c r="BO314" cm="1">
        <f t="array" ref="BO314">IF($D314="","",INDEX('Data - CO2'!$B$5:$AP$53,MATCH(Kulturmodeller!$D314,'Data - CO2'!$A$5:$A$53,0),BO$20)*Y314*$B310)</f>
        <v>0</v>
      </c>
      <c r="BP314" cm="1">
        <f t="array" ref="BP314">IF($D314="","",INDEX('Data - CO2'!$B$5:$AP$53,MATCH(Kulturmodeller!$D314,'Data - CO2'!$A$5:$A$53,0),BP$20)*Z314*$B310)</f>
        <v>0</v>
      </c>
      <c r="BQ314" cm="1">
        <f t="array" ref="BQ314">IF($D314="","",INDEX('Data - CO2'!$B$5:$AP$53,MATCH(Kulturmodeller!$D314,'Data - CO2'!$A$5:$A$53,0),BQ$20)*AA314*$B310)</f>
        <v>0</v>
      </c>
      <c r="BR314" cm="1">
        <f t="array" ref="BR314">IF($D314="","",INDEX('Data - CO2'!$B$5:$AP$53,MATCH(Kulturmodeller!$D314,'Data - CO2'!$A$5:$A$53,0),BR$20)*AB314*$B310)</f>
        <v>0</v>
      </c>
      <c r="BS314" cm="1">
        <f t="array" ref="BS314">IF($D314="","",INDEX('Data - CO2'!$B$5:$AP$53,MATCH(Kulturmodeller!$D314,'Data - CO2'!$A$5:$A$53,0),BS$20)*AC314*$B310)</f>
        <v>0</v>
      </c>
      <c r="BT314" cm="1">
        <f t="array" ref="BT314">IF($D314="","",INDEX('Data - CO2'!$B$5:$AP$53,MATCH(Kulturmodeller!$D314,'Data - CO2'!$A$5:$A$53,0),BT$20)*AD314*$B310)</f>
        <v>0</v>
      </c>
      <c r="BU314" cm="1">
        <f t="array" ref="BU314">IF($D314="","",INDEX('Data - CO2'!$B$5:$AP$53,MATCH(Kulturmodeller!$D314,'Data - CO2'!$A$5:$A$53,0),BU$20)*AE314*$B310)</f>
        <v>0</v>
      </c>
      <c r="BV314" cm="1">
        <f t="array" ref="BV314">IF($D314="","",INDEX('Data - CO2'!$B$5:$AP$53,MATCH(Kulturmodeller!$D314,'Data - CO2'!$A$5:$A$53,0),BV$20)*AF314*$B310)</f>
        <v>0</v>
      </c>
      <c r="BW314" cm="1">
        <f t="array" ref="BW314">IF($D314="","",INDEX('Data - CO2'!$B$5:$AP$53,MATCH(Kulturmodeller!$D314,'Data - CO2'!$A$5:$A$53,0),BW$20)*AG314*$B310)</f>
        <v>0</v>
      </c>
      <c r="BX314" cm="1">
        <f t="array" ref="BX314">IF($D314="","",INDEX('Data - CO2'!$B$5:$AP$53,MATCH(Kulturmodeller!$D314,'Data - CO2'!$A$5:$A$53,0),BX$20)*AH314*$B310)</f>
        <v>0</v>
      </c>
      <c r="BY314" cm="1">
        <f t="array" ref="BY314">IF($D314="","",INDEX('Data - CO2'!$B$5:$AP$53,MATCH(Kulturmodeller!$D314,'Data - CO2'!$A$5:$A$53,0),BY$20)*AI314*$B310)</f>
        <v>0</v>
      </c>
      <c r="BZ314" cm="1">
        <f t="array" ref="BZ314">IF($D314="","",INDEX('Data - CO2'!$B$5:$AP$53,MATCH(Kulturmodeller!$D314,'Data - CO2'!$A$5:$A$53,0),BZ$20)*AJ314*$B310)</f>
        <v>0</v>
      </c>
      <c r="CA314" cm="1">
        <f t="array" ref="CA314">IF($D314="","",INDEX('Data - CO2'!$B$5:$AP$53,MATCH(Kulturmodeller!$D314,'Data - CO2'!$A$5:$A$53,0),CA$20)*AK314*$B310)</f>
        <v>0</v>
      </c>
      <c r="CB314" cm="1">
        <f t="array" ref="CB314">IF($D314="","",INDEX('Data - CO2'!$B$5:$AP$53,MATCH(Kulturmodeller!$D314,'Data - CO2'!$A$5:$A$53,0),CB$20)*AL314*$B310)</f>
        <v>0</v>
      </c>
      <c r="CC314" cm="1">
        <f t="array" ref="CC314">IF($D314="","",INDEX('Data - CO2'!$B$5:$AP$53,MATCH(Kulturmodeller!$D314,'Data - CO2'!$A$5:$A$53,0),CC$20)*AM314*$B310)</f>
        <v>0</v>
      </c>
      <c r="CD314" cm="1">
        <f t="array" ref="CD314">IF($D314="","",INDEX('Data - CO2'!$B$5:$AP$53,MATCH(Kulturmodeller!$D314,'Data - CO2'!$A$5:$A$53,0),CD$20)*AN314*$B310)</f>
        <v>0</v>
      </c>
      <c r="CE314" cm="1">
        <f t="array" ref="CE314">IF($D314="","",INDEX('Data - CO2'!$B$5:$AP$53,MATCH(Kulturmodeller!$D314,'Data - CO2'!$A$5:$A$53,0),CE$20)*AO314*$B310)</f>
        <v>0</v>
      </c>
      <c r="CF314" cm="1">
        <f t="array" ref="CF314">IF($D314="","",INDEX('Data - CO2'!$B$5:$AP$53,MATCH(Kulturmodeller!$D314,'Data - CO2'!$A$5:$A$53,0),CF$20)*AP314*$B310)</f>
        <v>0</v>
      </c>
      <c r="CG314" cm="1">
        <f t="array" ref="CG314">IF($D314="","",INDEX('Data - CO2'!$B$5:$AP$53,MATCH(Kulturmodeller!$D314,'Data - CO2'!$A$5:$A$53,0),CG$20)*AQ314*$B310)</f>
        <v>0</v>
      </c>
      <c r="CH314" cm="1">
        <f t="array" ref="CH314">IF($D314="","",INDEX('Data - CO2'!$B$5:$AP$53,MATCH(Kulturmodeller!$D314,'Data - CO2'!$A$5:$A$53,0),CH$20)*AR314*$B310)</f>
        <v>0</v>
      </c>
      <c r="CI314" s="11" cm="1">
        <f t="array" ref="CI314">IF($D314="","",INDEX('Data - CO2'!$B$5:$AP$53,MATCH(Kulturmodeller!$D314,'Data - CO2'!$A$5:$A$53,0),CI$20)*AS314*$B310)</f>
        <v>0</v>
      </c>
    </row>
    <row r="315" spans="1:87" x14ac:dyDescent="0.3">
      <c r="A315" s="42" t="s">
        <v>85</v>
      </c>
      <c r="B315" s="42"/>
      <c r="C315" s="124">
        <f>'Katalog over Kulturmodeller '!F132</f>
        <v>0</v>
      </c>
      <c r="D315" s="129"/>
      <c r="E315" s="140">
        <f>'Katalog over Kulturmodeller '!W132</f>
        <v>0</v>
      </c>
      <c r="F315" s="46">
        <f>E315+((E316-F316)+(E317-F317))*(E315/SUM(E311:E315))</f>
        <v>0</v>
      </c>
      <c r="G315" s="46">
        <f t="shared" ref="G315" si="5607">F315+((F316-G316)+(F317-G317))*(F315/SUM(F311:F315))</f>
        <v>0</v>
      </c>
      <c r="H315" s="46">
        <f t="shared" ref="H315" si="5608">G315+((G316-H316)+(G317-H317))*(G315/SUM(G311:G315))</f>
        <v>0</v>
      </c>
      <c r="I315" s="46">
        <f t="shared" ref="I315" si="5609">H315+((H316-I316)+(H317-I317))*(H315/SUM(H311:H315))</f>
        <v>0</v>
      </c>
      <c r="J315" s="46">
        <f t="shared" ref="J315" si="5610">I315+((I316-J316)+(I317-J317))*(I315/SUM(I311:I315))</f>
        <v>0</v>
      </c>
      <c r="K315" s="46">
        <f t="shared" ref="K315" si="5611">J315+((J316-K316)+(J317-K317))*(J315/SUM(J311:J315))</f>
        <v>0</v>
      </c>
      <c r="L315" s="46">
        <f t="shared" ref="L315" si="5612">K315+((K316-L316)+(K317-L317))*(K315/SUM(K311:K315))</f>
        <v>0</v>
      </c>
      <c r="M315" s="46">
        <f t="shared" ref="M315" si="5613">L315+((L316-M316)+(L317-M317))*(L315/SUM(L311:L315))</f>
        <v>0</v>
      </c>
      <c r="N315" s="46">
        <f t="shared" ref="N315" si="5614">M315+((M316-N316)+(M317-N317))*(M315/SUM(M311:M315))</f>
        <v>0</v>
      </c>
      <c r="O315" s="46">
        <f t="shared" ref="O315" si="5615">N315+((N316-O316)+(N317-O317))*(N315/SUM(N311:N315))</f>
        <v>0</v>
      </c>
      <c r="P315" s="46">
        <f t="shared" ref="P315" si="5616">O315+((O316-P316)+(O317-P317))*(O315/SUM(O311:O315))</f>
        <v>0</v>
      </c>
      <c r="Q315" s="46">
        <f t="shared" ref="Q315" si="5617">P315+((P316-Q316)+(P317-Q317))*(P315/SUM(P311:P315))</f>
        <v>0</v>
      </c>
      <c r="R315" s="46">
        <f t="shared" ref="R315" si="5618">Q315+((Q316-R316)+(Q317-R317))*(Q315/SUM(Q311:Q315))</f>
        <v>0</v>
      </c>
      <c r="S315" s="46">
        <f t="shared" ref="S315" si="5619">R315+((R316-S316)+(R317-S317))*(R315/SUM(R311:R315))</f>
        <v>0</v>
      </c>
      <c r="T315" s="46">
        <f t="shared" ref="T315" si="5620">S315+((S316-T316)+(S317-T317))*(S315/SUM(S311:S315))</f>
        <v>0</v>
      </c>
      <c r="U315" s="46">
        <f t="shared" ref="U315" si="5621">T315+((T316-U316)+(T317-U317))*(T315/SUM(T311:T315))</f>
        <v>0</v>
      </c>
      <c r="V315" s="46">
        <f t="shared" ref="V315" si="5622">U315+((U316-V316)+(U317-V317))*(U315/SUM(U311:U315))</f>
        <v>0</v>
      </c>
      <c r="W315" s="46">
        <f t="shared" ref="W315" si="5623">V315+((V316-W316)+(V317-W317))*(V315/SUM(V311:V315))</f>
        <v>0</v>
      </c>
      <c r="X315" s="46">
        <f t="shared" ref="X315" si="5624">W315+((W316-X316)+(W317-X317))*(W315/SUM(W311:W315))</f>
        <v>0</v>
      </c>
      <c r="Y315" s="46">
        <f t="shared" ref="Y315" si="5625">X315+((X316-Y316)+(X317-Y317))*(X315/SUM(X311:X315))</f>
        <v>0</v>
      </c>
      <c r="Z315" s="46">
        <f t="shared" ref="Z315" si="5626">Y315+((Y316-Z316)+(Y317-Z317))*(Y315/SUM(Y311:Y315))</f>
        <v>0</v>
      </c>
      <c r="AA315" s="46">
        <f t="shared" ref="AA315" si="5627">Z315+((Z316-AA316)+(Z317-AA317))*(Z315/SUM(Z311:Z315))</f>
        <v>0</v>
      </c>
      <c r="AB315" s="46">
        <f t="shared" ref="AB315" si="5628">AA315+((AA316-AB316)+(AA317-AB317))*(AA315/SUM(AA311:AA315))</f>
        <v>0</v>
      </c>
      <c r="AC315" s="46">
        <f t="shared" ref="AC315" si="5629">AB315+((AB316-AC316)+(AB317-AC317))*(AB315/SUM(AB311:AB315))</f>
        <v>0</v>
      </c>
      <c r="AD315" s="46">
        <f t="shared" ref="AD315" si="5630">AC315+((AC316-AD316)+(AC317-AD317))*(AC315/SUM(AC311:AC315))</f>
        <v>0</v>
      </c>
      <c r="AE315" s="46">
        <f t="shared" ref="AE315" si="5631">AD315+((AD316-AE316)+(AD317-AE317))*(AD315/SUM(AD311:AD315))</f>
        <v>0</v>
      </c>
      <c r="AF315" s="46">
        <f t="shared" ref="AF315" si="5632">AE315+((AE316-AF316)+(AE317-AF317))*(AE315/SUM(AE311:AE315))</f>
        <v>0</v>
      </c>
      <c r="AG315" s="46">
        <f t="shared" ref="AG315" si="5633">AF315+((AF316-AG316)+(AF317-AG317))*(AF315/SUM(AF311:AF315))</f>
        <v>0</v>
      </c>
      <c r="AH315" s="46">
        <f t="shared" ref="AH315" si="5634">AG315+((AG316-AH316)+(AG317-AH317))*(AG315/SUM(AG311:AG315))</f>
        <v>0</v>
      </c>
      <c r="AI315" s="46">
        <f t="shared" ref="AI315" si="5635">AH315+((AH316-AI316)+(AH317-AI317))*(AH315/SUM(AH311:AH315))</f>
        <v>0</v>
      </c>
      <c r="AJ315" s="46">
        <f t="shared" ref="AJ315" si="5636">AI315+((AI316-AJ316)+(AI317-AJ317))*(AI315/SUM(AI311:AI315))</f>
        <v>0</v>
      </c>
      <c r="AK315" s="46">
        <f t="shared" ref="AK315" si="5637">AJ315+((AJ316-AK316)+(AJ317-AK317))*(AJ315/SUM(AJ311:AJ315))</f>
        <v>0</v>
      </c>
      <c r="AL315" s="46">
        <f t="shared" ref="AL315" si="5638">AK315+((AK316-AL316)+(AK317-AL317))*(AK315/SUM(AK311:AK315))</f>
        <v>0</v>
      </c>
      <c r="AM315" s="46">
        <f t="shared" ref="AM315" si="5639">AL315+((AL316-AM316)+(AL317-AM317))*(AL315/SUM(AL311:AL315))</f>
        <v>0</v>
      </c>
      <c r="AN315" s="46">
        <f t="shared" ref="AN315" si="5640">AM315+((AM316-AN316)+(AM317-AN317))*(AM315/SUM(AM311:AM315))</f>
        <v>0</v>
      </c>
      <c r="AO315" s="46">
        <f t="shared" ref="AO315" si="5641">AN315+((AN316-AO316)+(AN317-AO317))*(AN315/SUM(AN311:AN315))</f>
        <v>0</v>
      </c>
      <c r="AP315" s="46">
        <f t="shared" ref="AP315" si="5642">AO315+((AO316-AP316)+(AO317-AP317))*(AO315/SUM(AO311:AO315))</f>
        <v>0</v>
      </c>
      <c r="AQ315" s="46">
        <f t="shared" ref="AQ315" si="5643">AP315+((AP316-AQ316)+(AP317-AQ317))*(AP315/SUM(AP311:AP315))</f>
        <v>0</v>
      </c>
      <c r="AR315" s="46">
        <f t="shared" ref="AR315" si="5644">AQ315+((AQ316-AR316)+(AQ317-AR317))*(AQ315/SUM(AQ311:AQ315))</f>
        <v>0</v>
      </c>
      <c r="AS315" s="47">
        <f t="shared" ref="AS315" si="5645">AR315+((AR316-AS316)+(AR317-AS317))*(AR315/SUM(AR311:AR315))</f>
        <v>0</v>
      </c>
      <c r="AU315" s="10" t="str" cm="1">
        <f t="array" ref="AU315">IF($D315="","",INDEX('Data - CO2'!$B$5:$AP$53,MATCH(Kulturmodeller!$D315,'Data - CO2'!$A$5:$A$53,0),AU$20)*E315)</f>
        <v/>
      </c>
      <c r="AV315" t="str" cm="1">
        <f t="array" ref="AV315">IF($D315="","",INDEX('Data - CO2'!$B$5:$AP$53,MATCH(Kulturmodeller!$D315,'Data - CO2'!$A$5:$A$53,0),AV$20)*F315)</f>
        <v/>
      </c>
      <c r="AW315" t="str" cm="1">
        <f t="array" ref="AW315">IF($D315="","",INDEX('Data - CO2'!$B$5:$AP$53,MATCH(Kulturmodeller!$D315,'Data - CO2'!$A$5:$A$53,0),AW$20)*G315)</f>
        <v/>
      </c>
      <c r="AX315" t="str" cm="1">
        <f t="array" ref="AX315">IF($D315="","",INDEX('Data - CO2'!$B$5:$AP$53,MATCH(Kulturmodeller!$D315,'Data - CO2'!$A$5:$A$53,0),AX$20)*H315)</f>
        <v/>
      </c>
      <c r="AY315" t="str" cm="1">
        <f t="array" ref="AY315">IF($D315="","",INDEX('Data - CO2'!$B$5:$AP$53,MATCH(Kulturmodeller!$D315,'Data - CO2'!$A$5:$A$53,0),AY$20)*I315)</f>
        <v/>
      </c>
      <c r="AZ315" t="str" cm="1">
        <f t="array" ref="AZ315">IF($D315="","",INDEX('Data - CO2'!$B$5:$AP$53,MATCH(Kulturmodeller!$D315,'Data - CO2'!$A$5:$A$53,0),AZ$20)*J315*$B310)</f>
        <v/>
      </c>
      <c r="BA315" t="str" cm="1">
        <f t="array" ref="BA315">IF($D315="","",INDEX('Data - CO2'!$B$5:$AP$53,MATCH(Kulturmodeller!$D315,'Data - CO2'!$A$5:$A$53,0),BA$20)*K315*$B310)</f>
        <v/>
      </c>
      <c r="BB315" t="str" cm="1">
        <f t="array" ref="BB315">IF($D315="","",INDEX('Data - CO2'!$B$5:$AP$53,MATCH(Kulturmodeller!$D315,'Data - CO2'!$A$5:$A$53,0),BB$20)*L315*$B310)</f>
        <v/>
      </c>
      <c r="BC315" t="str" cm="1">
        <f t="array" ref="BC315">IF($D315="","",INDEX('Data - CO2'!$B$5:$AP$53,MATCH(Kulturmodeller!$D315,'Data - CO2'!$A$5:$A$53,0),BC$20)*M315*$B310)</f>
        <v/>
      </c>
      <c r="BD315" t="str" cm="1">
        <f t="array" ref="BD315">IF($D315="","",INDEX('Data - CO2'!$B$5:$AP$53,MATCH(Kulturmodeller!$D315,'Data - CO2'!$A$5:$A$53,0),BD$20)*N315*$B310)</f>
        <v/>
      </c>
      <c r="BE315" t="str" cm="1">
        <f t="array" ref="BE315">IF($D315="","",INDEX('Data - CO2'!$B$5:$AP$53,MATCH(Kulturmodeller!$D315,'Data - CO2'!$A$5:$A$53,0),BE$20)*O315*$B310)</f>
        <v/>
      </c>
      <c r="BF315" t="str" cm="1">
        <f t="array" ref="BF315">IF($D315="","",INDEX('Data - CO2'!$B$5:$AP$53,MATCH(Kulturmodeller!$D315,'Data - CO2'!$A$5:$A$53,0),BF$20)*P315*$B310)</f>
        <v/>
      </c>
      <c r="BG315" t="str" cm="1">
        <f t="array" ref="BG315">IF($D315="","",INDEX('Data - CO2'!$B$5:$AP$53,MATCH(Kulturmodeller!$D315,'Data - CO2'!$A$5:$A$53,0),BG$20)*Q315*$B310)</f>
        <v/>
      </c>
      <c r="BH315" t="str" cm="1">
        <f t="array" ref="BH315">IF($D315="","",INDEX('Data - CO2'!$B$5:$AP$53,MATCH(Kulturmodeller!$D315,'Data - CO2'!$A$5:$A$53,0),BH$20)*R315*$B310)</f>
        <v/>
      </c>
      <c r="BI315" t="str" cm="1">
        <f t="array" ref="BI315">IF($D315="","",INDEX('Data - CO2'!$B$5:$AP$53,MATCH(Kulturmodeller!$D315,'Data - CO2'!$A$5:$A$53,0),BI$20)*S315*$B310)</f>
        <v/>
      </c>
      <c r="BJ315" t="str" cm="1">
        <f t="array" ref="BJ315">IF($D315="","",INDEX('Data - CO2'!$B$5:$AP$53,MATCH(Kulturmodeller!$D315,'Data - CO2'!$A$5:$A$53,0),BJ$20)*T315*$B310)</f>
        <v/>
      </c>
      <c r="BK315" t="str" cm="1">
        <f t="array" ref="BK315">IF($D315="","",INDEX('Data - CO2'!$B$5:$AP$53,MATCH(Kulturmodeller!$D315,'Data - CO2'!$A$5:$A$53,0),BK$20)*U315*$B310)</f>
        <v/>
      </c>
      <c r="BL315" t="str" cm="1">
        <f t="array" ref="BL315">IF($D315="","",INDEX('Data - CO2'!$B$5:$AP$53,MATCH(Kulturmodeller!$D315,'Data - CO2'!$A$5:$A$53,0),BL$20)*V315*$B310)</f>
        <v/>
      </c>
      <c r="BM315" t="str" cm="1">
        <f t="array" ref="BM315">IF($D315="","",INDEX('Data - CO2'!$B$5:$AP$53,MATCH(Kulturmodeller!$D315,'Data - CO2'!$A$5:$A$53,0),BM$20)*W315*$B310)</f>
        <v/>
      </c>
      <c r="BN315" t="str" cm="1">
        <f t="array" ref="BN315">IF($D315="","",INDEX('Data - CO2'!$B$5:$AP$53,MATCH(Kulturmodeller!$D315,'Data - CO2'!$A$5:$A$53,0),BN$20)*X315*$B310)</f>
        <v/>
      </c>
      <c r="BO315" t="str" cm="1">
        <f t="array" ref="BO315">IF($D315="","",INDEX('Data - CO2'!$B$5:$AP$53,MATCH(Kulturmodeller!$D315,'Data - CO2'!$A$5:$A$53,0),BO$20)*Y315*$B310)</f>
        <v/>
      </c>
      <c r="BP315" t="str" cm="1">
        <f t="array" ref="BP315">IF($D315="","",INDEX('Data - CO2'!$B$5:$AP$53,MATCH(Kulturmodeller!$D315,'Data - CO2'!$A$5:$A$53,0),BP$20)*Z315*$B310)</f>
        <v/>
      </c>
      <c r="BQ315" t="str" cm="1">
        <f t="array" ref="BQ315">IF($D315="","",INDEX('Data - CO2'!$B$5:$AP$53,MATCH(Kulturmodeller!$D315,'Data - CO2'!$A$5:$A$53,0),BQ$20)*AA315*$B310)</f>
        <v/>
      </c>
      <c r="BR315" t="str" cm="1">
        <f t="array" ref="BR315">IF($D315="","",INDEX('Data - CO2'!$B$5:$AP$53,MATCH(Kulturmodeller!$D315,'Data - CO2'!$A$5:$A$53,0),BR$20)*AB315*$B310)</f>
        <v/>
      </c>
      <c r="BS315" t="str" cm="1">
        <f t="array" ref="BS315">IF($D315="","",INDEX('Data - CO2'!$B$5:$AP$53,MATCH(Kulturmodeller!$D315,'Data - CO2'!$A$5:$A$53,0),BS$20)*AC315*$B310)</f>
        <v/>
      </c>
      <c r="BT315" t="str" cm="1">
        <f t="array" ref="BT315">IF($D315="","",INDEX('Data - CO2'!$B$5:$AP$53,MATCH(Kulturmodeller!$D315,'Data - CO2'!$A$5:$A$53,0),BT$20)*AD315*$B310)</f>
        <v/>
      </c>
      <c r="BU315" t="str" cm="1">
        <f t="array" ref="BU315">IF($D315="","",INDEX('Data - CO2'!$B$5:$AP$53,MATCH(Kulturmodeller!$D315,'Data - CO2'!$A$5:$A$53,0),BU$20)*AE315*$B310)</f>
        <v/>
      </c>
      <c r="BV315" t="str" cm="1">
        <f t="array" ref="BV315">IF($D315="","",INDEX('Data - CO2'!$B$5:$AP$53,MATCH(Kulturmodeller!$D315,'Data - CO2'!$A$5:$A$53,0),BV$20)*AF315*$B310)</f>
        <v/>
      </c>
      <c r="BW315" t="str" cm="1">
        <f t="array" ref="BW315">IF($D315="","",INDEX('Data - CO2'!$B$5:$AP$53,MATCH(Kulturmodeller!$D315,'Data - CO2'!$A$5:$A$53,0),BW$20)*AG315*$B310)</f>
        <v/>
      </c>
      <c r="BX315" t="str" cm="1">
        <f t="array" ref="BX315">IF($D315="","",INDEX('Data - CO2'!$B$5:$AP$53,MATCH(Kulturmodeller!$D315,'Data - CO2'!$A$5:$A$53,0),BX$20)*AH315*$B310)</f>
        <v/>
      </c>
      <c r="BY315" t="str" cm="1">
        <f t="array" ref="BY315">IF($D315="","",INDEX('Data - CO2'!$B$5:$AP$53,MATCH(Kulturmodeller!$D315,'Data - CO2'!$A$5:$A$53,0),BY$20)*AI315*$B310)</f>
        <v/>
      </c>
      <c r="BZ315" t="str" cm="1">
        <f t="array" ref="BZ315">IF($D315="","",INDEX('Data - CO2'!$B$5:$AP$53,MATCH(Kulturmodeller!$D315,'Data - CO2'!$A$5:$A$53,0),BZ$20)*AJ315*$B310)</f>
        <v/>
      </c>
      <c r="CA315" t="str" cm="1">
        <f t="array" ref="CA315">IF($D315="","",INDEX('Data - CO2'!$B$5:$AP$53,MATCH(Kulturmodeller!$D315,'Data - CO2'!$A$5:$A$53,0),CA$20)*AK315*$B310)</f>
        <v/>
      </c>
      <c r="CB315" t="str" cm="1">
        <f t="array" ref="CB315">IF($D315="","",INDEX('Data - CO2'!$B$5:$AP$53,MATCH(Kulturmodeller!$D315,'Data - CO2'!$A$5:$A$53,0),CB$20)*AL315*$B310)</f>
        <v/>
      </c>
      <c r="CC315" t="str" cm="1">
        <f t="array" ref="CC315">IF($D315="","",INDEX('Data - CO2'!$B$5:$AP$53,MATCH(Kulturmodeller!$D315,'Data - CO2'!$A$5:$A$53,0),CC$20)*AM315*$B310)</f>
        <v/>
      </c>
      <c r="CD315" t="str" cm="1">
        <f t="array" ref="CD315">IF($D315="","",INDEX('Data - CO2'!$B$5:$AP$53,MATCH(Kulturmodeller!$D315,'Data - CO2'!$A$5:$A$53,0),CD$20)*AN315*$B310)</f>
        <v/>
      </c>
      <c r="CE315" t="str" cm="1">
        <f t="array" ref="CE315">IF($D315="","",INDEX('Data - CO2'!$B$5:$AP$53,MATCH(Kulturmodeller!$D315,'Data - CO2'!$A$5:$A$53,0),CE$20)*AO315*$B310)</f>
        <v/>
      </c>
      <c r="CF315" t="str" cm="1">
        <f t="array" ref="CF315">IF($D315="","",INDEX('Data - CO2'!$B$5:$AP$53,MATCH(Kulturmodeller!$D315,'Data - CO2'!$A$5:$A$53,0),CF$20)*AP315*$B310)</f>
        <v/>
      </c>
      <c r="CG315" t="str" cm="1">
        <f t="array" ref="CG315">IF($D315="","",INDEX('Data - CO2'!$B$5:$AP$53,MATCH(Kulturmodeller!$D315,'Data - CO2'!$A$5:$A$53,0),CG$20)*AQ315*$B310)</f>
        <v/>
      </c>
      <c r="CH315" t="str" cm="1">
        <f t="array" ref="CH315">IF($D315="","",INDEX('Data - CO2'!$B$5:$AP$53,MATCH(Kulturmodeller!$D315,'Data - CO2'!$A$5:$A$53,0),CH$20)*AR315*$B310)</f>
        <v/>
      </c>
      <c r="CI315" s="11" t="str" cm="1">
        <f t="array" ref="CI315">IF($D315="","",INDEX('Data - CO2'!$B$5:$AP$53,MATCH(Kulturmodeller!$D315,'Data - CO2'!$A$5:$A$53,0),CI$20)*AS315*$B310)</f>
        <v/>
      </c>
    </row>
    <row r="316" spans="1:87" x14ac:dyDescent="0.3">
      <c r="A316" s="351" t="s">
        <v>637</v>
      </c>
      <c r="B316" s="49"/>
      <c r="C316" s="130" t="str">
        <f>'Katalog over Kulturmodeller '!F133</f>
        <v>Valgfri</v>
      </c>
      <c r="D316" s="131" t="s">
        <v>58</v>
      </c>
      <c r="E316" s="139">
        <f>'Katalog over Kulturmodeller '!W133</f>
        <v>0</v>
      </c>
      <c r="F316" s="40">
        <f>E316</f>
        <v>0</v>
      </c>
      <c r="G316" s="40">
        <f t="shared" ref="G316:G317" si="5646">F316</f>
        <v>0</v>
      </c>
      <c r="H316" s="40">
        <f>G316*2/3</f>
        <v>0</v>
      </c>
      <c r="I316" s="40">
        <f>H316*0.5</f>
        <v>0</v>
      </c>
      <c r="J316" s="40">
        <v>0</v>
      </c>
      <c r="K316" s="40">
        <f t="shared" ref="K316:K317" si="5647">J316</f>
        <v>0</v>
      </c>
      <c r="L316" s="40">
        <f t="shared" ref="L316:L317" si="5648">K316</f>
        <v>0</v>
      </c>
      <c r="M316" s="40">
        <f t="shared" ref="M316:M317" si="5649">L316</f>
        <v>0</v>
      </c>
      <c r="N316" s="40">
        <f t="shared" ref="N316:N317" si="5650">M316</f>
        <v>0</v>
      </c>
      <c r="O316" s="40">
        <f t="shared" ref="O316:O317" si="5651">N316</f>
        <v>0</v>
      </c>
      <c r="P316" s="40">
        <f t="shared" ref="P316:P317" si="5652">O316</f>
        <v>0</v>
      </c>
      <c r="Q316" s="40">
        <f t="shared" ref="Q316:Q317" si="5653">P316</f>
        <v>0</v>
      </c>
      <c r="R316" s="40">
        <f t="shared" ref="R316:R317" si="5654">Q316</f>
        <v>0</v>
      </c>
      <c r="S316" s="40">
        <f t="shared" ref="S316:S317" si="5655">R316</f>
        <v>0</v>
      </c>
      <c r="T316" s="40">
        <f t="shared" ref="T316:T317" si="5656">S316</f>
        <v>0</v>
      </c>
      <c r="U316" s="40">
        <f t="shared" ref="U316:U317" si="5657">T316</f>
        <v>0</v>
      </c>
      <c r="V316" s="40">
        <f t="shared" ref="V316:V317" si="5658">U316</f>
        <v>0</v>
      </c>
      <c r="W316" s="40">
        <f t="shared" ref="W316:W317" si="5659">V316</f>
        <v>0</v>
      </c>
      <c r="X316" s="40">
        <f t="shared" ref="X316:X317" si="5660">W316</f>
        <v>0</v>
      </c>
      <c r="Y316" s="40">
        <f t="shared" ref="Y316:Y317" si="5661">X316</f>
        <v>0</v>
      </c>
      <c r="Z316" s="40">
        <f t="shared" ref="Z316:Z317" si="5662">Y316</f>
        <v>0</v>
      </c>
      <c r="AA316" s="40">
        <f t="shared" ref="AA316:AA317" si="5663">Z316</f>
        <v>0</v>
      </c>
      <c r="AB316" s="40">
        <f t="shared" ref="AB316:AB317" si="5664">AA316</f>
        <v>0</v>
      </c>
      <c r="AC316" s="40">
        <f t="shared" ref="AC316:AC317" si="5665">AB316</f>
        <v>0</v>
      </c>
      <c r="AD316" s="40">
        <f t="shared" ref="AD316:AD317" si="5666">AC316</f>
        <v>0</v>
      </c>
      <c r="AE316" s="40">
        <f t="shared" ref="AE316:AE317" si="5667">AD316</f>
        <v>0</v>
      </c>
      <c r="AF316" s="40">
        <f t="shared" ref="AF316:AF317" si="5668">AE316</f>
        <v>0</v>
      </c>
      <c r="AG316" s="40">
        <f t="shared" ref="AG316:AG317" si="5669">AF316</f>
        <v>0</v>
      </c>
      <c r="AH316" s="40">
        <f t="shared" ref="AH316:AH317" si="5670">AG316</f>
        <v>0</v>
      </c>
      <c r="AI316" s="40">
        <f t="shared" ref="AI316:AI317" si="5671">AH316</f>
        <v>0</v>
      </c>
      <c r="AJ316" s="40">
        <f t="shared" ref="AJ316:AJ317" si="5672">AI316</f>
        <v>0</v>
      </c>
      <c r="AK316" s="40">
        <f t="shared" ref="AK316:AK317" si="5673">AJ316</f>
        <v>0</v>
      </c>
      <c r="AL316" s="40">
        <f t="shared" ref="AL316:AL317" si="5674">AK316</f>
        <v>0</v>
      </c>
      <c r="AM316" s="40">
        <f t="shared" ref="AM316:AM317" si="5675">AL316</f>
        <v>0</v>
      </c>
      <c r="AN316" s="40">
        <f t="shared" ref="AN316:AN317" si="5676">AM316</f>
        <v>0</v>
      </c>
      <c r="AO316" s="40">
        <f t="shared" ref="AO316:AO317" si="5677">AN316</f>
        <v>0</v>
      </c>
      <c r="AP316" s="40">
        <f t="shared" ref="AP316:AP317" si="5678">AO316</f>
        <v>0</v>
      </c>
      <c r="AQ316" s="40">
        <f t="shared" ref="AQ316:AQ317" si="5679">AP316</f>
        <v>0</v>
      </c>
      <c r="AR316" s="40">
        <f t="shared" ref="AR316:AR317" si="5680">AQ316</f>
        <v>0</v>
      </c>
      <c r="AS316" s="41">
        <f t="shared" ref="AS316:AS317" si="5681">AR316</f>
        <v>0</v>
      </c>
      <c r="AU316" s="10" cm="1">
        <f t="array" ref="AU316">IF($D316="","",INDEX('Data - CO2'!$B$5:$AP$53,MATCH(Kulturmodeller!$D316,'Data - CO2'!$A$5:$A$53,0),AU$20)*E316)</f>
        <v>0</v>
      </c>
      <c r="AV316" cm="1">
        <f t="array" ref="AV316">IF($D316="","",INDEX('Data - CO2'!$B$5:$AP$53,MATCH(Kulturmodeller!$D316,'Data - CO2'!$A$5:$A$53,0),AV$20)*F316)</f>
        <v>0</v>
      </c>
      <c r="AW316" cm="1">
        <f t="array" ref="AW316">IF($D316="","",INDEX('Data - CO2'!$B$5:$AP$53,MATCH(Kulturmodeller!$D316,'Data - CO2'!$A$5:$A$53,0),AW$20)*G316)</f>
        <v>0</v>
      </c>
      <c r="AX316" cm="1">
        <f t="array" ref="AX316">IF($D316="","",INDEX('Data - CO2'!$B$5:$AP$53,MATCH(Kulturmodeller!$D316,'Data - CO2'!$A$5:$A$53,0),AX$20)*H316)</f>
        <v>0</v>
      </c>
      <c r="AY316" cm="1">
        <f t="array" ref="AY316">IF($D316="","",INDEX('Data - CO2'!$B$5:$AP$53,MATCH(Kulturmodeller!$D316,'Data - CO2'!$A$5:$A$53,0),AY$20)*I316)</f>
        <v>0</v>
      </c>
      <c r="AZ316" cm="1">
        <f t="array" ref="AZ316">IF($D316="","",INDEX('Data - CO2'!$B$5:$AP$53,MATCH(Kulturmodeller!$D316,'Data - CO2'!$A$5:$A$53,0),AZ$20)*J316*$B310)</f>
        <v>0</v>
      </c>
      <c r="BA316" cm="1">
        <f t="array" ref="BA316">IF($D316="","",INDEX('Data - CO2'!$B$5:$AP$53,MATCH(Kulturmodeller!$D316,'Data - CO2'!$A$5:$A$53,0),BA$20)*K316*$B310)</f>
        <v>0</v>
      </c>
      <c r="BB316" cm="1">
        <f t="array" ref="BB316">IF($D316="","",INDEX('Data - CO2'!$B$5:$AP$53,MATCH(Kulturmodeller!$D316,'Data - CO2'!$A$5:$A$53,0),BB$20)*L316*$B310)</f>
        <v>0</v>
      </c>
      <c r="BC316" cm="1">
        <f t="array" ref="BC316">IF($D316="","",INDEX('Data - CO2'!$B$5:$AP$53,MATCH(Kulturmodeller!$D316,'Data - CO2'!$A$5:$A$53,0),BC$20)*M316*$B310)</f>
        <v>0</v>
      </c>
      <c r="BD316" cm="1">
        <f t="array" ref="BD316">IF($D316="","",INDEX('Data - CO2'!$B$5:$AP$53,MATCH(Kulturmodeller!$D316,'Data - CO2'!$A$5:$A$53,0),BD$20)*N316*$B310)</f>
        <v>0</v>
      </c>
      <c r="BE316" cm="1">
        <f t="array" ref="BE316">IF($D316="","",INDEX('Data - CO2'!$B$5:$AP$53,MATCH(Kulturmodeller!$D316,'Data - CO2'!$A$5:$A$53,0),BE$20)*O316*$B310)</f>
        <v>0</v>
      </c>
      <c r="BF316" cm="1">
        <f t="array" ref="BF316">IF($D316="","",INDEX('Data - CO2'!$B$5:$AP$53,MATCH(Kulturmodeller!$D316,'Data - CO2'!$A$5:$A$53,0),BF$20)*P316*$B310)</f>
        <v>0</v>
      </c>
      <c r="BG316" cm="1">
        <f t="array" ref="BG316">IF($D316="","",INDEX('Data - CO2'!$B$5:$AP$53,MATCH(Kulturmodeller!$D316,'Data - CO2'!$A$5:$A$53,0),BG$20)*Q316*$B310)</f>
        <v>0</v>
      </c>
      <c r="BH316" cm="1">
        <f t="array" ref="BH316">IF($D316="","",INDEX('Data - CO2'!$B$5:$AP$53,MATCH(Kulturmodeller!$D316,'Data - CO2'!$A$5:$A$53,0),BH$20)*R316*$B310)</f>
        <v>0</v>
      </c>
      <c r="BI316" cm="1">
        <f t="array" ref="BI316">IF($D316="","",INDEX('Data - CO2'!$B$5:$AP$53,MATCH(Kulturmodeller!$D316,'Data - CO2'!$A$5:$A$53,0),BI$20)*S316*$B310)</f>
        <v>0</v>
      </c>
      <c r="BJ316" cm="1">
        <f t="array" ref="BJ316">IF($D316="","",INDEX('Data - CO2'!$B$5:$AP$53,MATCH(Kulturmodeller!$D316,'Data - CO2'!$A$5:$A$53,0),BJ$20)*T316*$B310)</f>
        <v>0</v>
      </c>
      <c r="BK316" cm="1">
        <f t="array" ref="BK316">IF($D316="","",INDEX('Data - CO2'!$B$5:$AP$53,MATCH(Kulturmodeller!$D316,'Data - CO2'!$A$5:$A$53,0),BK$20)*U316*$B310)</f>
        <v>0</v>
      </c>
      <c r="BL316" cm="1">
        <f t="array" ref="BL316">IF($D316="","",INDEX('Data - CO2'!$B$5:$AP$53,MATCH(Kulturmodeller!$D316,'Data - CO2'!$A$5:$A$53,0),BL$20)*V316*$B310)</f>
        <v>0</v>
      </c>
      <c r="BM316" cm="1">
        <f t="array" ref="BM316">IF($D316="","",INDEX('Data - CO2'!$B$5:$AP$53,MATCH(Kulturmodeller!$D316,'Data - CO2'!$A$5:$A$53,0),BM$20)*W316*$B310)</f>
        <v>0</v>
      </c>
      <c r="BN316" cm="1">
        <f t="array" ref="BN316">IF($D316="","",INDEX('Data - CO2'!$B$5:$AP$53,MATCH(Kulturmodeller!$D316,'Data - CO2'!$A$5:$A$53,0),BN$20)*X316*$B310)</f>
        <v>0</v>
      </c>
      <c r="BO316" cm="1">
        <f t="array" ref="BO316">IF($D316="","",INDEX('Data - CO2'!$B$5:$AP$53,MATCH(Kulturmodeller!$D316,'Data - CO2'!$A$5:$A$53,0),BO$20)*Y316*$B310)</f>
        <v>0</v>
      </c>
      <c r="BP316" cm="1">
        <f t="array" ref="BP316">IF($D316="","",INDEX('Data - CO2'!$B$5:$AP$53,MATCH(Kulturmodeller!$D316,'Data - CO2'!$A$5:$A$53,0),BP$20)*Z316*$B310)</f>
        <v>0</v>
      </c>
      <c r="BQ316" cm="1">
        <f t="array" ref="BQ316">IF($D316="","",INDEX('Data - CO2'!$B$5:$AP$53,MATCH(Kulturmodeller!$D316,'Data - CO2'!$A$5:$A$53,0),BQ$20)*AA316*$B310)</f>
        <v>0</v>
      </c>
      <c r="BR316" cm="1">
        <f t="array" ref="BR316">IF($D316="","",INDEX('Data - CO2'!$B$5:$AP$53,MATCH(Kulturmodeller!$D316,'Data - CO2'!$A$5:$A$53,0),BR$20)*AB316*$B310)</f>
        <v>0</v>
      </c>
      <c r="BS316" cm="1">
        <f t="array" ref="BS316">IF($D316="","",INDEX('Data - CO2'!$B$5:$AP$53,MATCH(Kulturmodeller!$D316,'Data - CO2'!$A$5:$A$53,0),BS$20)*AC316*$B310)</f>
        <v>0</v>
      </c>
      <c r="BT316" cm="1">
        <f t="array" ref="BT316">IF($D316="","",INDEX('Data - CO2'!$B$5:$AP$53,MATCH(Kulturmodeller!$D316,'Data - CO2'!$A$5:$A$53,0),BT$20)*AD316*$B310)</f>
        <v>0</v>
      </c>
      <c r="BU316" cm="1">
        <f t="array" ref="BU316">IF($D316="","",INDEX('Data - CO2'!$B$5:$AP$53,MATCH(Kulturmodeller!$D316,'Data - CO2'!$A$5:$A$53,0),BU$20)*AE316*$B310)</f>
        <v>0</v>
      </c>
      <c r="BV316" cm="1">
        <f t="array" ref="BV316">IF($D316="","",INDEX('Data - CO2'!$B$5:$AP$53,MATCH(Kulturmodeller!$D316,'Data - CO2'!$A$5:$A$53,0),BV$20)*AF316*$B310)</f>
        <v>0</v>
      </c>
      <c r="BW316" cm="1">
        <f t="array" ref="BW316">IF($D316="","",INDEX('Data - CO2'!$B$5:$AP$53,MATCH(Kulturmodeller!$D316,'Data - CO2'!$A$5:$A$53,0),BW$20)*AG316*$B310)</f>
        <v>0</v>
      </c>
      <c r="BX316" cm="1">
        <f t="array" ref="BX316">IF($D316="","",INDEX('Data - CO2'!$B$5:$AP$53,MATCH(Kulturmodeller!$D316,'Data - CO2'!$A$5:$A$53,0),BX$20)*AH316*$B310)</f>
        <v>0</v>
      </c>
      <c r="BY316" cm="1">
        <f t="array" ref="BY316">IF($D316="","",INDEX('Data - CO2'!$B$5:$AP$53,MATCH(Kulturmodeller!$D316,'Data - CO2'!$A$5:$A$53,0),BY$20)*AI316*$B310)</f>
        <v>0</v>
      </c>
      <c r="BZ316" cm="1">
        <f t="array" ref="BZ316">IF($D316="","",INDEX('Data - CO2'!$B$5:$AP$53,MATCH(Kulturmodeller!$D316,'Data - CO2'!$A$5:$A$53,0),BZ$20)*AJ316*$B310)</f>
        <v>0</v>
      </c>
      <c r="CA316" cm="1">
        <f t="array" ref="CA316">IF($D316="","",INDEX('Data - CO2'!$B$5:$AP$53,MATCH(Kulturmodeller!$D316,'Data - CO2'!$A$5:$A$53,0),CA$20)*AK316*$B310)</f>
        <v>0</v>
      </c>
      <c r="CB316" cm="1">
        <f t="array" ref="CB316">IF($D316="","",INDEX('Data - CO2'!$B$5:$AP$53,MATCH(Kulturmodeller!$D316,'Data - CO2'!$A$5:$A$53,0),CB$20)*AL316*$B310)</f>
        <v>0</v>
      </c>
      <c r="CC316" cm="1">
        <f t="array" ref="CC316">IF($D316="","",INDEX('Data - CO2'!$B$5:$AP$53,MATCH(Kulturmodeller!$D316,'Data - CO2'!$A$5:$A$53,0),CC$20)*AM316*$B310)</f>
        <v>0</v>
      </c>
      <c r="CD316" cm="1">
        <f t="array" ref="CD316">IF($D316="","",INDEX('Data - CO2'!$B$5:$AP$53,MATCH(Kulturmodeller!$D316,'Data - CO2'!$A$5:$A$53,0),CD$20)*AN316*$B310)</f>
        <v>0</v>
      </c>
      <c r="CE316" cm="1">
        <f t="array" ref="CE316">IF($D316="","",INDEX('Data - CO2'!$B$5:$AP$53,MATCH(Kulturmodeller!$D316,'Data - CO2'!$A$5:$A$53,0),CE$20)*AO316*$B310)</f>
        <v>0</v>
      </c>
      <c r="CF316" cm="1">
        <f t="array" ref="CF316">IF($D316="","",INDEX('Data - CO2'!$B$5:$AP$53,MATCH(Kulturmodeller!$D316,'Data - CO2'!$A$5:$A$53,0),CF$20)*AP316*$B310)</f>
        <v>0</v>
      </c>
      <c r="CG316" cm="1">
        <f t="array" ref="CG316">IF($D316="","",INDEX('Data - CO2'!$B$5:$AP$53,MATCH(Kulturmodeller!$D316,'Data - CO2'!$A$5:$A$53,0),CG$20)*AQ316*$B310)</f>
        <v>0</v>
      </c>
      <c r="CH316" cm="1">
        <f t="array" ref="CH316">IF($D316="","",INDEX('Data - CO2'!$B$5:$AP$53,MATCH(Kulturmodeller!$D316,'Data - CO2'!$A$5:$A$53,0),CH$20)*AR316*$B310)</f>
        <v>0</v>
      </c>
      <c r="CI316" s="11" cm="1">
        <f t="array" ref="CI316">IF($D316="","",INDEX('Data - CO2'!$B$5:$AP$53,MATCH(Kulturmodeller!$D316,'Data - CO2'!$A$5:$A$53,0),CI$20)*AS316*$B310)</f>
        <v>0</v>
      </c>
    </row>
    <row r="317" spans="1:87" x14ac:dyDescent="0.3">
      <c r="A317" s="346" t="s">
        <v>638</v>
      </c>
      <c r="B317" s="42"/>
      <c r="C317" s="128" t="str">
        <f>'Katalog over Kulturmodeller '!F134</f>
        <v>Juletræer (NGR)</v>
      </c>
      <c r="D317" s="129" t="s">
        <v>633</v>
      </c>
      <c r="E317" s="140">
        <f>'Katalog over Kulturmodeller '!W134</f>
        <v>0</v>
      </c>
      <c r="F317" s="40">
        <f>E317</f>
        <v>0</v>
      </c>
      <c r="G317" s="40">
        <f t="shared" si="5646"/>
        <v>0</v>
      </c>
      <c r="H317" s="40">
        <f>G317*2/3</f>
        <v>0</v>
      </c>
      <c r="I317" s="40">
        <f>H317*0.5</f>
        <v>0</v>
      </c>
      <c r="J317" s="40">
        <v>0</v>
      </c>
      <c r="K317" s="40">
        <f t="shared" si="5647"/>
        <v>0</v>
      </c>
      <c r="L317" s="40">
        <f t="shared" si="5648"/>
        <v>0</v>
      </c>
      <c r="M317" s="40">
        <f t="shared" si="5649"/>
        <v>0</v>
      </c>
      <c r="N317" s="40">
        <f t="shared" si="5650"/>
        <v>0</v>
      </c>
      <c r="O317" s="40">
        <f t="shared" si="5651"/>
        <v>0</v>
      </c>
      <c r="P317" s="40">
        <f t="shared" si="5652"/>
        <v>0</v>
      </c>
      <c r="Q317" s="40">
        <f t="shared" si="5653"/>
        <v>0</v>
      </c>
      <c r="R317" s="40">
        <f t="shared" si="5654"/>
        <v>0</v>
      </c>
      <c r="S317" s="40">
        <f t="shared" si="5655"/>
        <v>0</v>
      </c>
      <c r="T317" s="40">
        <f t="shared" si="5656"/>
        <v>0</v>
      </c>
      <c r="U317" s="40">
        <f t="shared" si="5657"/>
        <v>0</v>
      </c>
      <c r="V317" s="40">
        <f t="shared" si="5658"/>
        <v>0</v>
      </c>
      <c r="W317" s="40">
        <f t="shared" si="5659"/>
        <v>0</v>
      </c>
      <c r="X317" s="40">
        <f t="shared" si="5660"/>
        <v>0</v>
      </c>
      <c r="Y317" s="40">
        <f t="shared" si="5661"/>
        <v>0</v>
      </c>
      <c r="Z317" s="40">
        <f t="shared" si="5662"/>
        <v>0</v>
      </c>
      <c r="AA317" s="40">
        <f t="shared" si="5663"/>
        <v>0</v>
      </c>
      <c r="AB317" s="40">
        <f t="shared" si="5664"/>
        <v>0</v>
      </c>
      <c r="AC317" s="40">
        <f t="shared" si="5665"/>
        <v>0</v>
      </c>
      <c r="AD317" s="40">
        <f t="shared" si="5666"/>
        <v>0</v>
      </c>
      <c r="AE317" s="40">
        <f t="shared" si="5667"/>
        <v>0</v>
      </c>
      <c r="AF317" s="40">
        <f t="shared" si="5668"/>
        <v>0</v>
      </c>
      <c r="AG317" s="40">
        <f t="shared" si="5669"/>
        <v>0</v>
      </c>
      <c r="AH317" s="40">
        <f t="shared" si="5670"/>
        <v>0</v>
      </c>
      <c r="AI317" s="40">
        <f t="shared" si="5671"/>
        <v>0</v>
      </c>
      <c r="AJ317" s="40">
        <f t="shared" si="5672"/>
        <v>0</v>
      </c>
      <c r="AK317" s="40">
        <f t="shared" si="5673"/>
        <v>0</v>
      </c>
      <c r="AL317" s="40">
        <f t="shared" si="5674"/>
        <v>0</v>
      </c>
      <c r="AM317" s="40">
        <f t="shared" si="5675"/>
        <v>0</v>
      </c>
      <c r="AN317" s="40">
        <f t="shared" si="5676"/>
        <v>0</v>
      </c>
      <c r="AO317" s="40">
        <f t="shared" si="5677"/>
        <v>0</v>
      </c>
      <c r="AP317" s="40">
        <f t="shared" si="5678"/>
        <v>0</v>
      </c>
      <c r="AQ317" s="40">
        <f t="shared" si="5679"/>
        <v>0</v>
      </c>
      <c r="AR317" s="40">
        <f t="shared" si="5680"/>
        <v>0</v>
      </c>
      <c r="AS317" s="41">
        <f t="shared" si="5681"/>
        <v>0</v>
      </c>
      <c r="AU317" s="12" cm="1">
        <f t="array" ref="AU317">IF($D317="","",INDEX('Data - CO2'!$B$5:$AP$53,MATCH(Kulturmodeller!$D317,'Data - CO2'!$A$5:$A$53,0),AU$20)*E317)</f>
        <v>0</v>
      </c>
      <c r="AV317" s="3" cm="1">
        <f t="array" ref="AV317">IF($D317="","",INDEX('Data - CO2'!$B$5:$AP$53,MATCH(Kulturmodeller!$D317,'Data - CO2'!$A$5:$A$53,0),AV$20)*F317)</f>
        <v>0</v>
      </c>
      <c r="AW317" s="3" cm="1">
        <f t="array" ref="AW317">IF($D317="","",INDEX('Data - CO2'!$B$5:$AP$53,MATCH(Kulturmodeller!$D317,'Data - CO2'!$A$5:$A$53,0),AW$20)*G317)</f>
        <v>0</v>
      </c>
      <c r="AX317" s="3" cm="1">
        <f t="array" ref="AX317">IF($D317="","",INDEX('Data - CO2'!$B$5:$AP$53,MATCH(Kulturmodeller!$D317,'Data - CO2'!$A$5:$A$53,0),AX$20)*H317)</f>
        <v>0</v>
      </c>
      <c r="AY317" s="3" cm="1">
        <f t="array" ref="AY317">IF($D317="","",INDEX('Data - CO2'!$B$5:$AP$53,MATCH(Kulturmodeller!$D317,'Data - CO2'!$A$5:$A$53,0),AY$20)*I317)</f>
        <v>0</v>
      </c>
      <c r="AZ317" s="3" cm="1">
        <f t="array" ref="AZ317">IF($D317="","",INDEX('Data - CO2'!$B$5:$AP$53,MATCH(Kulturmodeller!$D317,'Data - CO2'!$A$5:$A$53,0),AZ$20)*J317*$B310)</f>
        <v>0</v>
      </c>
      <c r="BA317" s="3" cm="1">
        <f t="array" ref="BA317">IF($D317="","",INDEX('Data - CO2'!$B$5:$AP$53,MATCH(Kulturmodeller!$D317,'Data - CO2'!$A$5:$A$53,0),BA$20)*K317*$B310)</f>
        <v>0</v>
      </c>
      <c r="BB317" s="3" cm="1">
        <f t="array" ref="BB317">IF($D317="","",INDEX('Data - CO2'!$B$5:$AP$53,MATCH(Kulturmodeller!$D317,'Data - CO2'!$A$5:$A$53,0),BB$20)*L317*$B310)</f>
        <v>0</v>
      </c>
      <c r="BC317" s="3" cm="1">
        <f t="array" ref="BC317">IF($D317="","",INDEX('Data - CO2'!$B$5:$AP$53,MATCH(Kulturmodeller!$D317,'Data - CO2'!$A$5:$A$53,0),BC$20)*M317*$B310)</f>
        <v>0</v>
      </c>
      <c r="BD317" s="3" cm="1">
        <f t="array" ref="BD317">IF($D317="","",INDEX('Data - CO2'!$B$5:$AP$53,MATCH(Kulturmodeller!$D317,'Data - CO2'!$A$5:$A$53,0),BD$20)*N317*$B310)</f>
        <v>0</v>
      </c>
      <c r="BE317" s="3" cm="1">
        <f t="array" ref="BE317">IF($D317="","",INDEX('Data - CO2'!$B$5:$AP$53,MATCH(Kulturmodeller!$D317,'Data - CO2'!$A$5:$A$53,0),BE$20)*O317*$B310)</f>
        <v>0</v>
      </c>
      <c r="BF317" s="3" cm="1">
        <f t="array" ref="BF317">IF($D317="","",INDEX('Data - CO2'!$B$5:$AP$53,MATCH(Kulturmodeller!$D317,'Data - CO2'!$A$5:$A$53,0),BF$20)*P317*$B310)</f>
        <v>0</v>
      </c>
      <c r="BG317" s="3" cm="1">
        <f t="array" ref="BG317">IF($D317="","",INDEX('Data - CO2'!$B$5:$AP$53,MATCH(Kulturmodeller!$D317,'Data - CO2'!$A$5:$A$53,0),BG$20)*Q317*$B310)</f>
        <v>0</v>
      </c>
      <c r="BH317" s="3" cm="1">
        <f t="array" ref="BH317">IF($D317="","",INDEX('Data - CO2'!$B$5:$AP$53,MATCH(Kulturmodeller!$D317,'Data - CO2'!$A$5:$A$53,0),BH$20)*R317*$B310)</f>
        <v>0</v>
      </c>
      <c r="BI317" s="3" cm="1">
        <f t="array" ref="BI317">IF($D317="","",INDEX('Data - CO2'!$B$5:$AP$53,MATCH(Kulturmodeller!$D317,'Data - CO2'!$A$5:$A$53,0),BI$20)*S317*$B310)</f>
        <v>0</v>
      </c>
      <c r="BJ317" s="3" cm="1">
        <f t="array" ref="BJ317">IF($D317="","",INDEX('Data - CO2'!$B$5:$AP$53,MATCH(Kulturmodeller!$D317,'Data - CO2'!$A$5:$A$53,0),BJ$20)*T317*$B310)</f>
        <v>0</v>
      </c>
      <c r="BK317" s="3" cm="1">
        <f t="array" ref="BK317">IF($D317="","",INDEX('Data - CO2'!$B$5:$AP$53,MATCH(Kulturmodeller!$D317,'Data - CO2'!$A$5:$A$53,0),BK$20)*U317*$B310)</f>
        <v>0</v>
      </c>
      <c r="BL317" s="3" cm="1">
        <f t="array" ref="BL317">IF($D317="","",INDEX('Data - CO2'!$B$5:$AP$53,MATCH(Kulturmodeller!$D317,'Data - CO2'!$A$5:$A$53,0),BL$20)*V317*$B310)</f>
        <v>0</v>
      </c>
      <c r="BM317" s="3" cm="1">
        <f t="array" ref="BM317">IF($D317="","",INDEX('Data - CO2'!$B$5:$AP$53,MATCH(Kulturmodeller!$D317,'Data - CO2'!$A$5:$A$53,0),BM$20)*W317*$B310)</f>
        <v>0</v>
      </c>
      <c r="BN317" s="3" cm="1">
        <f t="array" ref="BN317">IF($D317="","",INDEX('Data - CO2'!$B$5:$AP$53,MATCH(Kulturmodeller!$D317,'Data - CO2'!$A$5:$A$53,0),BN$20)*X317*$B310)</f>
        <v>0</v>
      </c>
      <c r="BO317" s="3" cm="1">
        <f t="array" ref="BO317">IF($D317="","",INDEX('Data - CO2'!$B$5:$AP$53,MATCH(Kulturmodeller!$D317,'Data - CO2'!$A$5:$A$53,0),BO$20)*Y317*$B310)</f>
        <v>0</v>
      </c>
      <c r="BP317" s="3" cm="1">
        <f t="array" ref="BP317">IF($D317="","",INDEX('Data - CO2'!$B$5:$AP$53,MATCH(Kulturmodeller!$D317,'Data - CO2'!$A$5:$A$53,0),BP$20)*Z317*$B310)</f>
        <v>0</v>
      </c>
      <c r="BQ317" s="3" cm="1">
        <f t="array" ref="BQ317">IF($D317="","",INDEX('Data - CO2'!$B$5:$AP$53,MATCH(Kulturmodeller!$D317,'Data - CO2'!$A$5:$A$53,0),BQ$20)*AA317*$B310)</f>
        <v>0</v>
      </c>
      <c r="BR317" s="3" cm="1">
        <f t="array" ref="BR317">IF($D317="","",INDEX('Data - CO2'!$B$5:$AP$53,MATCH(Kulturmodeller!$D317,'Data - CO2'!$A$5:$A$53,0),BR$20)*AB317*$B310)</f>
        <v>0</v>
      </c>
      <c r="BS317" s="3" cm="1">
        <f t="array" ref="BS317">IF($D317="","",INDEX('Data - CO2'!$B$5:$AP$53,MATCH(Kulturmodeller!$D317,'Data - CO2'!$A$5:$A$53,0),BS$20)*AC317*$B310)</f>
        <v>0</v>
      </c>
      <c r="BT317" s="3" cm="1">
        <f t="array" ref="BT317">IF($D317="","",INDEX('Data - CO2'!$B$5:$AP$53,MATCH(Kulturmodeller!$D317,'Data - CO2'!$A$5:$A$53,0),BT$20)*AD317*$B310)</f>
        <v>0</v>
      </c>
      <c r="BU317" s="3" cm="1">
        <f t="array" ref="BU317">IF($D317="","",INDEX('Data - CO2'!$B$5:$AP$53,MATCH(Kulturmodeller!$D317,'Data - CO2'!$A$5:$A$53,0),BU$20)*AE317*$B310)</f>
        <v>0</v>
      </c>
      <c r="BV317" s="3" cm="1">
        <f t="array" ref="BV317">IF($D317="","",INDEX('Data - CO2'!$B$5:$AP$53,MATCH(Kulturmodeller!$D317,'Data - CO2'!$A$5:$A$53,0),BV$20)*AF317*$B310)</f>
        <v>0</v>
      </c>
      <c r="BW317" s="3" cm="1">
        <f t="array" ref="BW317">IF($D317="","",INDEX('Data - CO2'!$B$5:$AP$53,MATCH(Kulturmodeller!$D317,'Data - CO2'!$A$5:$A$53,0),BW$20)*AG317*$B310)</f>
        <v>0</v>
      </c>
      <c r="BX317" s="3" cm="1">
        <f t="array" ref="BX317">IF($D317="","",INDEX('Data - CO2'!$B$5:$AP$53,MATCH(Kulturmodeller!$D317,'Data - CO2'!$A$5:$A$53,0),BX$20)*AH317*$B310)</f>
        <v>0</v>
      </c>
      <c r="BY317" s="3" cm="1">
        <f t="array" ref="BY317">IF($D317="","",INDEX('Data - CO2'!$B$5:$AP$53,MATCH(Kulturmodeller!$D317,'Data - CO2'!$A$5:$A$53,0),BY$20)*AI317*$B310)</f>
        <v>0</v>
      </c>
      <c r="BZ317" s="3" cm="1">
        <f t="array" ref="BZ317">IF($D317="","",INDEX('Data - CO2'!$B$5:$AP$53,MATCH(Kulturmodeller!$D317,'Data - CO2'!$A$5:$A$53,0),BZ$20)*AJ317*$B310)</f>
        <v>0</v>
      </c>
      <c r="CA317" s="3" cm="1">
        <f t="array" ref="CA317">IF($D317="","",INDEX('Data - CO2'!$B$5:$AP$53,MATCH(Kulturmodeller!$D317,'Data - CO2'!$A$5:$A$53,0),CA$20)*AK317*$B310)</f>
        <v>0</v>
      </c>
      <c r="CB317" s="3" cm="1">
        <f t="array" ref="CB317">IF($D317="","",INDEX('Data - CO2'!$B$5:$AP$53,MATCH(Kulturmodeller!$D317,'Data - CO2'!$A$5:$A$53,0),CB$20)*AL317*$B310)</f>
        <v>0</v>
      </c>
      <c r="CC317" s="3" cm="1">
        <f t="array" ref="CC317">IF($D317="","",INDEX('Data - CO2'!$B$5:$AP$53,MATCH(Kulturmodeller!$D317,'Data - CO2'!$A$5:$A$53,0),CC$20)*AM317*$B310)</f>
        <v>0</v>
      </c>
      <c r="CD317" s="3" cm="1">
        <f t="array" ref="CD317">IF($D317="","",INDEX('Data - CO2'!$B$5:$AP$53,MATCH(Kulturmodeller!$D317,'Data - CO2'!$A$5:$A$53,0),CD$20)*AN317*$B310)</f>
        <v>0</v>
      </c>
      <c r="CE317" s="3" cm="1">
        <f t="array" ref="CE317">IF($D317="","",INDEX('Data - CO2'!$B$5:$AP$53,MATCH(Kulturmodeller!$D317,'Data - CO2'!$A$5:$A$53,0),CE$20)*AO317*$B310)</f>
        <v>0</v>
      </c>
      <c r="CF317" s="3" cm="1">
        <f t="array" ref="CF317">IF($D317="","",INDEX('Data - CO2'!$B$5:$AP$53,MATCH(Kulturmodeller!$D317,'Data - CO2'!$A$5:$A$53,0),CF$20)*AP317*$B310)</f>
        <v>0</v>
      </c>
      <c r="CG317" s="3" cm="1">
        <f t="array" ref="CG317">IF($D317="","",INDEX('Data - CO2'!$B$5:$AP$53,MATCH(Kulturmodeller!$D317,'Data - CO2'!$A$5:$A$53,0),CG$20)*AQ317*$B310)</f>
        <v>0</v>
      </c>
      <c r="CH317" s="3" cm="1">
        <f t="array" ref="CH317">IF($D317="","",INDEX('Data - CO2'!$B$5:$AP$53,MATCH(Kulturmodeller!$D317,'Data - CO2'!$A$5:$A$53,0),CH$20)*AR317*$B310)</f>
        <v>0</v>
      </c>
      <c r="CI317" s="13" cm="1">
        <f t="array" ref="CI317">IF($D317="","",INDEX('Data - CO2'!$B$5:$AP$53,MATCH(Kulturmodeller!$D317,'Data - CO2'!$A$5:$A$53,0),CI$20)*AS317*$B310)</f>
        <v>0</v>
      </c>
    </row>
    <row r="318" spans="1:87" x14ac:dyDescent="0.3">
      <c r="A318" s="33"/>
      <c r="B318" s="33"/>
      <c r="C318" s="33"/>
      <c r="D318" s="10"/>
      <c r="E318" s="479">
        <f>SUM(E311:E317)</f>
        <v>0.99999999999999989</v>
      </c>
      <c r="F318" s="108">
        <f>SUM(F311:F317)</f>
        <v>0.99999999999999989</v>
      </c>
      <c r="G318" s="109">
        <f>SUM(G311:G317)</f>
        <v>0.99999999999999989</v>
      </c>
      <c r="H318" s="109">
        <f t="shared" ref="H318:AS318" si="5682">SUM(H311:H317)</f>
        <v>0.99999999999999989</v>
      </c>
      <c r="I318" s="109">
        <f t="shared" si="5682"/>
        <v>0.99999999999999989</v>
      </c>
      <c r="J318" s="109">
        <f t="shared" si="5682"/>
        <v>0.99999999999999989</v>
      </c>
      <c r="K318" s="109">
        <f t="shared" si="5682"/>
        <v>0.99999999999999989</v>
      </c>
      <c r="L318" s="109">
        <f t="shared" si="5682"/>
        <v>0.99999999999999989</v>
      </c>
      <c r="M318" s="109">
        <f t="shared" si="5682"/>
        <v>0.99999999999999989</v>
      </c>
      <c r="N318" s="109">
        <f t="shared" si="5682"/>
        <v>0.99999999999999989</v>
      </c>
      <c r="O318" s="109">
        <f t="shared" si="5682"/>
        <v>0.99999999999999989</v>
      </c>
      <c r="P318" s="109">
        <f t="shared" si="5682"/>
        <v>0.99999999999999989</v>
      </c>
      <c r="Q318" s="109">
        <f t="shared" si="5682"/>
        <v>0.99999999999999989</v>
      </c>
      <c r="R318" s="109">
        <f t="shared" si="5682"/>
        <v>0.99999999999999989</v>
      </c>
      <c r="S318" s="109">
        <f t="shared" si="5682"/>
        <v>0.99999999999999989</v>
      </c>
      <c r="T318" s="109">
        <f t="shared" si="5682"/>
        <v>0.99999999999999989</v>
      </c>
      <c r="U318" s="109">
        <f t="shared" si="5682"/>
        <v>0.99999999999999989</v>
      </c>
      <c r="V318" s="109">
        <f t="shared" si="5682"/>
        <v>0.99999999999999989</v>
      </c>
      <c r="W318" s="109">
        <f t="shared" si="5682"/>
        <v>0.99999999999999989</v>
      </c>
      <c r="X318" s="109">
        <f t="shared" si="5682"/>
        <v>0.99999999999999989</v>
      </c>
      <c r="Y318" s="109">
        <f t="shared" si="5682"/>
        <v>0.99999999999999989</v>
      </c>
      <c r="Z318" s="109">
        <f t="shared" si="5682"/>
        <v>0.99999999999999989</v>
      </c>
      <c r="AA318" s="109">
        <f t="shared" si="5682"/>
        <v>0.99999999999999989</v>
      </c>
      <c r="AB318" s="109">
        <f t="shared" si="5682"/>
        <v>0.99999999999999989</v>
      </c>
      <c r="AC318" s="109">
        <f t="shared" si="5682"/>
        <v>0.99999999999999989</v>
      </c>
      <c r="AD318" s="109">
        <f t="shared" si="5682"/>
        <v>0.99999999999999989</v>
      </c>
      <c r="AE318" s="109">
        <f t="shared" si="5682"/>
        <v>0.99999999999999989</v>
      </c>
      <c r="AF318" s="109">
        <f t="shared" si="5682"/>
        <v>0.99999999999999989</v>
      </c>
      <c r="AG318" s="109">
        <f t="shared" si="5682"/>
        <v>0.99999999999999989</v>
      </c>
      <c r="AH318" s="109">
        <f t="shared" si="5682"/>
        <v>0.99999999999999989</v>
      </c>
      <c r="AI318" s="109">
        <f t="shared" si="5682"/>
        <v>0.99999999999999989</v>
      </c>
      <c r="AJ318" s="109">
        <f t="shared" si="5682"/>
        <v>0.99999999999999989</v>
      </c>
      <c r="AK318" s="109">
        <f t="shared" si="5682"/>
        <v>0.99999999999999989</v>
      </c>
      <c r="AL318" s="109">
        <f t="shared" si="5682"/>
        <v>0.99999999999999989</v>
      </c>
      <c r="AM318" s="109">
        <f t="shared" si="5682"/>
        <v>0.99999999999999989</v>
      </c>
      <c r="AN318" s="109">
        <f t="shared" si="5682"/>
        <v>0.99999999999999989</v>
      </c>
      <c r="AO318" s="109">
        <f t="shared" si="5682"/>
        <v>0.99999999999999989</v>
      </c>
      <c r="AP318" s="109">
        <f t="shared" si="5682"/>
        <v>0.99999999999999989</v>
      </c>
      <c r="AQ318" s="109">
        <f t="shared" si="5682"/>
        <v>0.99999999999999989</v>
      </c>
      <c r="AR318" s="109">
        <f t="shared" si="5682"/>
        <v>0.99999999999999989</v>
      </c>
      <c r="AS318" s="110">
        <f t="shared" si="5682"/>
        <v>0.99999999999999989</v>
      </c>
      <c r="AU318" s="111">
        <f>SUM(AU311:AU317)</f>
        <v>0</v>
      </c>
      <c r="AV318" s="112">
        <f t="shared" ref="AV318:CI318" si="5683">SUM(AV311:AV317)</f>
        <v>3.0556407681813154</v>
      </c>
      <c r="AW318" s="112">
        <f t="shared" si="5683"/>
        <v>20.370938454542106</v>
      </c>
      <c r="AX318" s="112">
        <f t="shared" si="5683"/>
        <v>50.927346136355254</v>
      </c>
      <c r="AY318" s="112">
        <f t="shared" si="5683"/>
        <v>101.85469227271051</v>
      </c>
      <c r="AZ318" s="112">
        <f t="shared" si="5683"/>
        <v>129.08969029565824</v>
      </c>
      <c r="BA318" s="112">
        <f t="shared" si="5683"/>
        <v>145.01117311957861</v>
      </c>
      <c r="BB318" s="112">
        <f t="shared" si="5683"/>
        <v>161.60069084681655</v>
      </c>
      <c r="BC318" s="112">
        <f t="shared" si="5683"/>
        <v>168.1431430584079</v>
      </c>
      <c r="BD318" s="112">
        <f t="shared" si="5683"/>
        <v>177.8112216337037</v>
      </c>
      <c r="BE318" s="112">
        <f t="shared" si="5683"/>
        <v>195.97614027037378</v>
      </c>
      <c r="BF318" s="112">
        <f t="shared" si="5683"/>
        <v>209.38218516843833</v>
      </c>
      <c r="BG318" s="112">
        <f t="shared" si="5683"/>
        <v>217.33071169991766</v>
      </c>
      <c r="BH318" s="112">
        <f t="shared" si="5683"/>
        <v>219.44745568652371</v>
      </c>
      <c r="BI318" s="112">
        <f t="shared" si="5683"/>
        <v>234.84819570203669</v>
      </c>
      <c r="BJ318" s="112">
        <f t="shared" si="5683"/>
        <v>187.93820862763235</v>
      </c>
      <c r="BK318" s="112">
        <f t="shared" si="5683"/>
        <v>201.08615550597327</v>
      </c>
      <c r="BL318" s="112">
        <f t="shared" si="5683"/>
        <v>24.644666816899086</v>
      </c>
      <c r="BM318" s="112">
        <f t="shared" si="5683"/>
        <v>57.118216835338309</v>
      </c>
      <c r="BN318" s="112">
        <f t="shared" si="5683"/>
        <v>75.498360361227782</v>
      </c>
      <c r="BO318" s="112">
        <f t="shared" si="5683"/>
        <v>104.33289759194108</v>
      </c>
      <c r="BP318" s="112">
        <f t="shared" si="5683"/>
        <v>131.20653312398548</v>
      </c>
      <c r="BQ318" s="112">
        <f t="shared" si="5683"/>
        <v>146.58908673322276</v>
      </c>
      <c r="BR318" s="112">
        <f t="shared" si="5683"/>
        <v>163.01521999077787</v>
      </c>
      <c r="BS318" s="112">
        <f t="shared" si="5683"/>
        <v>169.85664431510327</v>
      </c>
      <c r="BT318" s="112">
        <f t="shared" si="5683"/>
        <v>178.6605900010459</v>
      </c>
      <c r="BU318" s="112">
        <f t="shared" si="5683"/>
        <v>196.10620817596208</v>
      </c>
      <c r="BV318" s="112">
        <f t="shared" si="5683"/>
        <v>212.40331505991216</v>
      </c>
      <c r="BW318" s="112">
        <f t="shared" si="5683"/>
        <v>223.13475135883562</v>
      </c>
      <c r="BX318" s="112">
        <f t="shared" si="5683"/>
        <v>165.88554518182883</v>
      </c>
      <c r="BY318" s="112">
        <f t="shared" si="5683"/>
        <v>186.39718956716419</v>
      </c>
      <c r="BZ318" s="112">
        <f t="shared" si="5683"/>
        <v>209.52723467635013</v>
      </c>
      <c r="CA318" s="112">
        <f t="shared" si="5683"/>
        <v>237.83343388676946</v>
      </c>
      <c r="CB318" s="112">
        <f t="shared" si="5683"/>
        <v>49.21568104177161</v>
      </c>
      <c r="CC318" s="112">
        <f t="shared" si="5683"/>
        <v>59.596422154568863</v>
      </c>
      <c r="CD318" s="112">
        <f t="shared" si="5683"/>
        <v>77.615203189555018</v>
      </c>
      <c r="CE318" s="112">
        <f t="shared" si="5683"/>
        <v>105.91081120558519</v>
      </c>
      <c r="CF318" s="112">
        <f t="shared" si="5683"/>
        <v>132.6210622679468</v>
      </c>
      <c r="CG318" s="112">
        <f t="shared" si="5683"/>
        <v>148.30258798991812</v>
      </c>
      <c r="CH318" s="112">
        <f t="shared" si="5683"/>
        <v>163.86458835812005</v>
      </c>
      <c r="CI318" s="113">
        <f t="shared" si="5683"/>
        <v>169.98671222069154</v>
      </c>
    </row>
    <row r="319" spans="1:87" x14ac:dyDescent="0.3">
      <c r="A319" s="7" t="s">
        <v>86</v>
      </c>
      <c r="B319" s="7"/>
      <c r="C319" s="131"/>
      <c r="D319" s="131"/>
      <c r="E319" s="126"/>
      <c r="F319" s="39">
        <f>E319</f>
        <v>0</v>
      </c>
      <c r="G319" s="40">
        <f t="shared" ref="G319:G320" si="5684">F319</f>
        <v>0</v>
      </c>
      <c r="H319" s="40">
        <f t="shared" ref="H319:H320" si="5685">G319</f>
        <v>0</v>
      </c>
      <c r="I319" s="40">
        <f t="shared" ref="I319:I320" si="5686">H319</f>
        <v>0</v>
      </c>
      <c r="J319" s="40">
        <f t="shared" ref="J319:J320" si="5687">I319</f>
        <v>0</v>
      </c>
      <c r="K319" s="40">
        <f t="shared" ref="K319:K320" si="5688">J319</f>
        <v>0</v>
      </c>
      <c r="L319" s="40">
        <f t="shared" ref="L319:L320" si="5689">K319</f>
        <v>0</v>
      </c>
      <c r="M319" s="40">
        <f t="shared" ref="M319:M320" si="5690">L319</f>
        <v>0</v>
      </c>
      <c r="N319" s="40">
        <f t="shared" ref="N319:N320" si="5691">M319</f>
        <v>0</v>
      </c>
      <c r="O319" s="40">
        <f t="shared" ref="O319:O320" si="5692">N319</f>
        <v>0</v>
      </c>
      <c r="P319" s="40">
        <f t="shared" ref="P319:P320" si="5693">O319</f>
        <v>0</v>
      </c>
      <c r="Q319" s="40">
        <f t="shared" ref="Q319:Q320" si="5694">P319</f>
        <v>0</v>
      </c>
      <c r="R319" s="40">
        <f t="shared" ref="R319:R320" si="5695">Q319</f>
        <v>0</v>
      </c>
      <c r="S319" s="40">
        <f t="shared" ref="S319:S320" si="5696">R319</f>
        <v>0</v>
      </c>
      <c r="T319" s="40">
        <f t="shared" ref="T319:T320" si="5697">S319</f>
        <v>0</v>
      </c>
      <c r="U319" s="40">
        <f t="shared" ref="U319:U320" si="5698">T319</f>
        <v>0</v>
      </c>
      <c r="V319" s="40">
        <f t="shared" ref="V319:V320" si="5699">U319</f>
        <v>0</v>
      </c>
      <c r="W319" s="40">
        <f t="shared" ref="W319:W320" si="5700">V319</f>
        <v>0</v>
      </c>
      <c r="X319" s="40">
        <f t="shared" ref="X319:X320" si="5701">W319</f>
        <v>0</v>
      </c>
      <c r="Y319" s="40">
        <f t="shared" ref="Y319:Y320" si="5702">X319</f>
        <v>0</v>
      </c>
      <c r="Z319" s="40">
        <f t="shared" ref="Z319:Z320" si="5703">Y319</f>
        <v>0</v>
      </c>
      <c r="AA319" s="40">
        <f t="shared" ref="AA319:AA320" si="5704">Z319</f>
        <v>0</v>
      </c>
      <c r="AB319" s="40">
        <f t="shared" ref="AB319:AB320" si="5705">AA319</f>
        <v>0</v>
      </c>
      <c r="AC319" s="40">
        <f t="shared" ref="AC319:AC320" si="5706">AB319</f>
        <v>0</v>
      </c>
      <c r="AD319" s="40">
        <f t="shared" ref="AD319:AD320" si="5707">AC319</f>
        <v>0</v>
      </c>
      <c r="AE319" s="40">
        <f t="shared" ref="AE319:AE320" si="5708">AD319</f>
        <v>0</v>
      </c>
      <c r="AF319" s="40">
        <f t="shared" ref="AF319:AF320" si="5709">AE319</f>
        <v>0</v>
      </c>
      <c r="AG319" s="40">
        <f t="shared" ref="AG319:AG320" si="5710">AF319</f>
        <v>0</v>
      </c>
      <c r="AH319" s="40">
        <f t="shared" ref="AH319:AH320" si="5711">AG319</f>
        <v>0</v>
      </c>
      <c r="AI319" s="40">
        <f t="shared" ref="AI319:AI320" si="5712">AH319</f>
        <v>0</v>
      </c>
      <c r="AJ319" s="40">
        <f t="shared" ref="AJ319:AJ320" si="5713">AI319</f>
        <v>0</v>
      </c>
      <c r="AK319" s="40">
        <f t="shared" ref="AK319:AK320" si="5714">AJ319</f>
        <v>0</v>
      </c>
      <c r="AL319" s="40">
        <f t="shared" ref="AL319:AL320" si="5715">AK319</f>
        <v>0</v>
      </c>
      <c r="AM319" s="40">
        <f t="shared" ref="AM319:AM320" si="5716">AL319</f>
        <v>0</v>
      </c>
      <c r="AN319" s="40">
        <f t="shared" ref="AN319:AN320" si="5717">AM319</f>
        <v>0</v>
      </c>
      <c r="AO319" s="40">
        <f t="shared" ref="AO319:AO320" si="5718">AN319</f>
        <v>0</v>
      </c>
      <c r="AP319" s="40">
        <f t="shared" ref="AP319:AP320" si="5719">AO319</f>
        <v>0</v>
      </c>
      <c r="AQ319" s="40">
        <f t="shared" ref="AQ319:AQ320" si="5720">AP319</f>
        <v>0</v>
      </c>
      <c r="AR319" s="40">
        <f t="shared" ref="AR319:AR320" si="5721">AQ319</f>
        <v>0</v>
      </c>
      <c r="AS319" s="41">
        <f t="shared" ref="AS319:AS320" si="5722">AR319</f>
        <v>0</v>
      </c>
      <c r="AU319" s="10" t="str" cm="1">
        <f t="array" ref="AU319">IF($D319="","",INDEX('Data - CO2'!$B$5:$AP$53,MATCH(Kulturmodeller!$D319,'Data - CO2'!$A$5:$A$53,0),AU$20)*E319)</f>
        <v/>
      </c>
      <c r="AV319" t="str" cm="1">
        <f t="array" ref="AV319">IF($D319="","",INDEX('Data - CO2'!$B$5:$AP$53,MATCH(Kulturmodeller!$D319,'Data - CO2'!$A$5:$A$53,0),AV$20)*F319)</f>
        <v/>
      </c>
      <c r="AW319" t="str" cm="1">
        <f t="array" ref="AW319">IF($D319="","",INDEX('Data - CO2'!$B$5:$AP$53,MATCH(Kulturmodeller!$D319,'Data - CO2'!$A$5:$A$53,0),AW$20)*G319)</f>
        <v/>
      </c>
      <c r="AX319" t="str" cm="1">
        <f t="array" ref="AX319">IF($D319="","",INDEX('Data - CO2'!$B$5:$AP$53,MATCH(Kulturmodeller!$D319,'Data - CO2'!$A$5:$A$53,0),AX$20)*H319)</f>
        <v/>
      </c>
      <c r="AY319" t="str" cm="1">
        <f t="array" ref="AY319">IF($D319="","",INDEX('Data - CO2'!$B$5:$AP$53,MATCH(Kulturmodeller!$D319,'Data - CO2'!$A$5:$A$53,0),AY$20)*I319)</f>
        <v/>
      </c>
      <c r="AZ319" t="str" cm="1">
        <f t="array" ref="AZ319">IF($D319="","",INDEX('Data - CO2'!$B$5:$AP$53,MATCH(Kulturmodeller!$D319,'Data - CO2'!$A$5:$A$53,0),AZ$20)*J319)</f>
        <v/>
      </c>
      <c r="BA319" t="str" cm="1">
        <f t="array" ref="BA319">IF($D319="","",INDEX('Data - CO2'!$B$5:$AP$53,MATCH(Kulturmodeller!$D319,'Data - CO2'!$A$5:$A$53,0),BA$20)*K319)</f>
        <v/>
      </c>
      <c r="BB319" t="str" cm="1">
        <f t="array" ref="BB319">IF($D319="","",INDEX('Data - CO2'!$B$5:$AP$53,MATCH(Kulturmodeller!$D319,'Data - CO2'!$A$5:$A$53,0),BB$20)*L319)</f>
        <v/>
      </c>
      <c r="BC319" t="str" cm="1">
        <f t="array" ref="BC319">IF($D319="","",INDEX('Data - CO2'!$B$5:$AP$53,MATCH(Kulturmodeller!$D319,'Data - CO2'!$A$5:$A$53,0),BC$20)*M319)</f>
        <v/>
      </c>
      <c r="BD319" t="str" cm="1">
        <f t="array" ref="BD319">IF($D319="","",INDEX('Data - CO2'!$B$5:$AP$53,MATCH(Kulturmodeller!$D319,'Data - CO2'!$A$5:$A$53,0),BD$20)*N319)</f>
        <v/>
      </c>
      <c r="BE319" t="str" cm="1">
        <f t="array" ref="BE319">IF($D319="","",INDEX('Data - CO2'!$B$5:$AP$53,MATCH(Kulturmodeller!$D319,'Data - CO2'!$A$5:$A$53,0),BE$20)*O319)</f>
        <v/>
      </c>
      <c r="BF319" t="str" cm="1">
        <f t="array" ref="BF319">IF($D319="","",INDEX('Data - CO2'!$B$5:$AP$53,MATCH(Kulturmodeller!$D319,'Data - CO2'!$A$5:$A$53,0),BF$20)*P319)</f>
        <v/>
      </c>
      <c r="BG319" t="str" cm="1">
        <f t="array" ref="BG319">IF($D319="","",INDEX('Data - CO2'!$B$5:$AP$53,MATCH(Kulturmodeller!$D319,'Data - CO2'!$A$5:$A$53,0),BG$20)*Q319)</f>
        <v/>
      </c>
      <c r="BH319" t="str" cm="1">
        <f t="array" ref="BH319">IF($D319="","",INDEX('Data - CO2'!$B$5:$AP$53,MATCH(Kulturmodeller!$D319,'Data - CO2'!$A$5:$A$53,0),BH$20)*R319)</f>
        <v/>
      </c>
      <c r="BI319" t="str" cm="1">
        <f t="array" ref="BI319">IF($D319="","",INDEX('Data - CO2'!$B$5:$AP$53,MATCH(Kulturmodeller!$D319,'Data - CO2'!$A$5:$A$53,0),BI$20)*S319)</f>
        <v/>
      </c>
      <c r="BJ319" t="str" cm="1">
        <f t="array" ref="BJ319">IF($D319="","",INDEX('Data - CO2'!$B$5:$AP$53,MATCH(Kulturmodeller!$D319,'Data - CO2'!$A$5:$A$53,0),BJ$20)*T319)</f>
        <v/>
      </c>
      <c r="BK319" t="str" cm="1">
        <f t="array" ref="BK319">IF($D319="","",INDEX('Data - CO2'!$B$5:$AP$53,MATCH(Kulturmodeller!$D319,'Data - CO2'!$A$5:$A$53,0),BK$20)*U319)</f>
        <v/>
      </c>
      <c r="BL319" t="str" cm="1">
        <f t="array" ref="BL319">IF($D319="","",INDEX('Data - CO2'!$B$5:$AP$53,MATCH(Kulturmodeller!$D319,'Data - CO2'!$A$5:$A$53,0),BL$20)*V319)</f>
        <v/>
      </c>
      <c r="BM319" t="str" cm="1">
        <f t="array" ref="BM319">IF($D319="","",INDEX('Data - CO2'!$B$5:$AP$53,MATCH(Kulturmodeller!$D319,'Data - CO2'!$A$5:$A$53,0),BM$20)*W319)</f>
        <v/>
      </c>
      <c r="BN319" t="str" cm="1">
        <f t="array" ref="BN319">IF($D319="","",INDEX('Data - CO2'!$B$5:$AP$53,MATCH(Kulturmodeller!$D319,'Data - CO2'!$A$5:$A$53,0),BN$20)*X319)</f>
        <v/>
      </c>
      <c r="BO319" t="str" cm="1">
        <f t="array" ref="BO319">IF($D319="","",INDEX('Data - CO2'!$B$5:$AP$53,MATCH(Kulturmodeller!$D319,'Data - CO2'!$A$5:$A$53,0),BO$20)*Y319)</f>
        <v/>
      </c>
      <c r="BP319" t="str" cm="1">
        <f t="array" ref="BP319">IF($D319="","",INDEX('Data - CO2'!$B$5:$AP$53,MATCH(Kulturmodeller!$D319,'Data - CO2'!$A$5:$A$53,0),BP$20)*Z319)</f>
        <v/>
      </c>
      <c r="BQ319" t="str" cm="1">
        <f t="array" ref="BQ319">IF($D319="","",INDEX('Data - CO2'!$B$5:$AP$53,MATCH(Kulturmodeller!$D319,'Data - CO2'!$A$5:$A$53,0),BQ$20)*AA319)</f>
        <v/>
      </c>
      <c r="BR319" t="str" cm="1">
        <f t="array" ref="BR319">IF($D319="","",INDEX('Data - CO2'!$B$5:$AP$53,MATCH(Kulturmodeller!$D319,'Data - CO2'!$A$5:$A$53,0),BR$20)*AB319)</f>
        <v/>
      </c>
      <c r="BS319" t="str" cm="1">
        <f t="array" ref="BS319">IF($D319="","",INDEX('Data - CO2'!$B$5:$AP$53,MATCH(Kulturmodeller!$D319,'Data - CO2'!$A$5:$A$53,0),BS$20)*AC319)</f>
        <v/>
      </c>
      <c r="BT319" t="str" cm="1">
        <f t="array" ref="BT319">IF($D319="","",INDEX('Data - CO2'!$B$5:$AP$53,MATCH(Kulturmodeller!$D319,'Data - CO2'!$A$5:$A$53,0),BT$20)*AD319)</f>
        <v/>
      </c>
      <c r="BU319" t="str" cm="1">
        <f t="array" ref="BU319">IF($D319="","",INDEX('Data - CO2'!$B$5:$AP$53,MATCH(Kulturmodeller!$D319,'Data - CO2'!$A$5:$A$53,0),BU$20)*AE319)</f>
        <v/>
      </c>
      <c r="BV319" t="str" cm="1">
        <f t="array" ref="BV319">IF($D319="","",INDEX('Data - CO2'!$B$5:$AP$53,MATCH(Kulturmodeller!$D319,'Data - CO2'!$A$5:$A$53,0),BV$20)*AF319)</f>
        <v/>
      </c>
      <c r="BW319" t="str" cm="1">
        <f t="array" ref="BW319">IF($D319="","",INDEX('Data - CO2'!$B$5:$AP$53,MATCH(Kulturmodeller!$D319,'Data - CO2'!$A$5:$A$53,0),BW$20)*AG319)</f>
        <v/>
      </c>
      <c r="BX319" t="str" cm="1">
        <f t="array" ref="BX319">IF($D319="","",INDEX('Data - CO2'!$B$5:$AP$53,MATCH(Kulturmodeller!$D319,'Data - CO2'!$A$5:$A$53,0),BX$20)*AH319)</f>
        <v/>
      </c>
      <c r="BY319" t="str" cm="1">
        <f t="array" ref="BY319">IF($D319="","",INDEX('Data - CO2'!$B$5:$AP$53,MATCH(Kulturmodeller!$D319,'Data - CO2'!$A$5:$A$53,0),BY$20)*AI319)</f>
        <v/>
      </c>
      <c r="BZ319" t="str" cm="1">
        <f t="array" ref="BZ319">IF($D319="","",INDEX('Data - CO2'!$B$5:$AP$53,MATCH(Kulturmodeller!$D319,'Data - CO2'!$A$5:$A$53,0),BZ$20)*AJ319)</f>
        <v/>
      </c>
      <c r="CA319" t="str" cm="1">
        <f t="array" ref="CA319">IF($D319="","",INDEX('Data - CO2'!$B$5:$AP$53,MATCH(Kulturmodeller!$D319,'Data - CO2'!$A$5:$A$53,0),CA$20)*AK319)</f>
        <v/>
      </c>
      <c r="CB319" t="str" cm="1">
        <f t="array" ref="CB319">IF($D319="","",INDEX('Data - CO2'!$B$5:$AP$53,MATCH(Kulturmodeller!$D319,'Data - CO2'!$A$5:$A$53,0),CB$20)*AL319)</f>
        <v/>
      </c>
      <c r="CC319" t="str" cm="1">
        <f t="array" ref="CC319">IF($D319="","",INDEX('Data - CO2'!$B$5:$AP$53,MATCH(Kulturmodeller!$D319,'Data - CO2'!$A$5:$A$53,0),CC$20)*AM319)</f>
        <v/>
      </c>
      <c r="CD319" t="str" cm="1">
        <f t="array" ref="CD319">IF($D319="","",INDEX('Data - CO2'!$B$5:$AP$53,MATCH(Kulturmodeller!$D319,'Data - CO2'!$A$5:$A$53,0),CD$20)*AN319)</f>
        <v/>
      </c>
      <c r="CE319" t="str" cm="1">
        <f t="array" ref="CE319">IF($D319="","",INDEX('Data - CO2'!$B$5:$AP$53,MATCH(Kulturmodeller!$D319,'Data - CO2'!$A$5:$A$53,0),CE$20)*AO319)</f>
        <v/>
      </c>
      <c r="CF319" t="str" cm="1">
        <f t="array" ref="CF319">IF($D319="","",INDEX('Data - CO2'!$B$5:$AP$53,MATCH(Kulturmodeller!$D319,'Data - CO2'!$A$5:$A$53,0),CF$20)*AP319)</f>
        <v/>
      </c>
      <c r="CG319" t="str" cm="1">
        <f t="array" ref="CG319">IF($D319="","",INDEX('Data - CO2'!$B$5:$AP$53,MATCH(Kulturmodeller!$D319,'Data - CO2'!$A$5:$A$53,0),CG$20)*AQ319)</f>
        <v/>
      </c>
      <c r="CH319" t="str" cm="1">
        <f t="array" ref="CH319">IF($D319="","",INDEX('Data - CO2'!$B$5:$AP$53,MATCH(Kulturmodeller!$D319,'Data - CO2'!$A$5:$A$53,0),CH$20)*AR319)</f>
        <v/>
      </c>
      <c r="CI319" s="11" t="str" cm="1">
        <f t="array" ref="CI319">IF($D319="","",INDEX('Data - CO2'!$B$5:$AP$53,MATCH(Kulturmodeller!$D319,'Data - CO2'!$A$5:$A$53,0),CI$20)*AS319)</f>
        <v/>
      </c>
    </row>
    <row r="320" spans="1:87" x14ac:dyDescent="0.3">
      <c r="A320" s="12" t="s">
        <v>87</v>
      </c>
      <c r="B320" s="12"/>
      <c r="C320" s="129"/>
      <c r="D320" s="129"/>
      <c r="E320" s="127"/>
      <c r="F320" s="45">
        <f>E320</f>
        <v>0</v>
      </c>
      <c r="G320" s="46">
        <f t="shared" si="5684"/>
        <v>0</v>
      </c>
      <c r="H320" s="46">
        <f t="shared" si="5685"/>
        <v>0</v>
      </c>
      <c r="I320" s="46">
        <f t="shared" si="5686"/>
        <v>0</v>
      </c>
      <c r="J320" s="46">
        <f t="shared" si="5687"/>
        <v>0</v>
      </c>
      <c r="K320" s="46">
        <f t="shared" si="5688"/>
        <v>0</v>
      </c>
      <c r="L320" s="46">
        <f t="shared" si="5689"/>
        <v>0</v>
      </c>
      <c r="M320" s="46">
        <f t="shared" si="5690"/>
        <v>0</v>
      </c>
      <c r="N320" s="46">
        <f t="shared" si="5691"/>
        <v>0</v>
      </c>
      <c r="O320" s="46">
        <f t="shared" si="5692"/>
        <v>0</v>
      </c>
      <c r="P320" s="46">
        <f t="shared" si="5693"/>
        <v>0</v>
      </c>
      <c r="Q320" s="46">
        <f t="shared" si="5694"/>
        <v>0</v>
      </c>
      <c r="R320" s="46">
        <f t="shared" si="5695"/>
        <v>0</v>
      </c>
      <c r="S320" s="46">
        <f t="shared" si="5696"/>
        <v>0</v>
      </c>
      <c r="T320" s="46">
        <f t="shared" si="5697"/>
        <v>0</v>
      </c>
      <c r="U320" s="46">
        <f t="shared" si="5698"/>
        <v>0</v>
      </c>
      <c r="V320" s="46">
        <f t="shared" si="5699"/>
        <v>0</v>
      </c>
      <c r="W320" s="46">
        <f t="shared" si="5700"/>
        <v>0</v>
      </c>
      <c r="X320" s="46">
        <f t="shared" si="5701"/>
        <v>0</v>
      </c>
      <c r="Y320" s="46">
        <f t="shared" si="5702"/>
        <v>0</v>
      </c>
      <c r="Z320" s="46">
        <f t="shared" si="5703"/>
        <v>0</v>
      </c>
      <c r="AA320" s="46">
        <f t="shared" si="5704"/>
        <v>0</v>
      </c>
      <c r="AB320" s="46">
        <f t="shared" si="5705"/>
        <v>0</v>
      </c>
      <c r="AC320" s="46">
        <f t="shared" si="5706"/>
        <v>0</v>
      </c>
      <c r="AD320" s="46">
        <f t="shared" si="5707"/>
        <v>0</v>
      </c>
      <c r="AE320" s="46">
        <f t="shared" si="5708"/>
        <v>0</v>
      </c>
      <c r="AF320" s="46">
        <f t="shared" si="5709"/>
        <v>0</v>
      </c>
      <c r="AG320" s="46">
        <f t="shared" si="5710"/>
        <v>0</v>
      </c>
      <c r="AH320" s="46">
        <f t="shared" si="5711"/>
        <v>0</v>
      </c>
      <c r="AI320" s="46">
        <f t="shared" si="5712"/>
        <v>0</v>
      </c>
      <c r="AJ320" s="46">
        <f t="shared" si="5713"/>
        <v>0</v>
      </c>
      <c r="AK320" s="46">
        <f t="shared" si="5714"/>
        <v>0</v>
      </c>
      <c r="AL320" s="46">
        <f t="shared" si="5715"/>
        <v>0</v>
      </c>
      <c r="AM320" s="46">
        <f t="shared" si="5716"/>
        <v>0</v>
      </c>
      <c r="AN320" s="46">
        <f t="shared" si="5717"/>
        <v>0</v>
      </c>
      <c r="AO320" s="46">
        <f t="shared" si="5718"/>
        <v>0</v>
      </c>
      <c r="AP320" s="46">
        <f t="shared" si="5719"/>
        <v>0</v>
      </c>
      <c r="AQ320" s="46">
        <f t="shared" si="5720"/>
        <v>0</v>
      </c>
      <c r="AR320" s="46">
        <f t="shared" si="5721"/>
        <v>0</v>
      </c>
      <c r="AS320" s="47">
        <f t="shared" si="5722"/>
        <v>0</v>
      </c>
      <c r="AU320" s="10" t="str" cm="1">
        <f t="array" ref="AU320">IF($D320="","",INDEX('Data - CO2'!$B$5:$AP$53,MATCH(Kulturmodeller!$D320,'Data - CO2'!$A$5:$A$53,0),AU$20)*E320)</f>
        <v/>
      </c>
      <c r="AV320" t="str" cm="1">
        <f t="array" ref="AV320">IF($D320="","",INDEX('Data - CO2'!$B$5:$AP$53,MATCH(Kulturmodeller!$D320,'Data - CO2'!$A$5:$A$53,0),AV$20)*F320)</f>
        <v/>
      </c>
      <c r="AW320" t="str" cm="1">
        <f t="array" ref="AW320">IF($D320="","",INDEX('Data - CO2'!$B$5:$AP$53,MATCH(Kulturmodeller!$D320,'Data - CO2'!$A$5:$A$53,0),AW$20)*G320)</f>
        <v/>
      </c>
      <c r="AX320" t="str" cm="1">
        <f t="array" ref="AX320">IF($D320="","",INDEX('Data - CO2'!$B$5:$AP$53,MATCH(Kulturmodeller!$D320,'Data - CO2'!$A$5:$A$53,0),AX$20)*H320)</f>
        <v/>
      </c>
      <c r="AY320" t="str" cm="1">
        <f t="array" ref="AY320">IF($D320="","",INDEX('Data - CO2'!$B$5:$AP$53,MATCH(Kulturmodeller!$D320,'Data - CO2'!$A$5:$A$53,0),AY$20)*I320)</f>
        <v/>
      </c>
      <c r="AZ320" t="str" cm="1">
        <f t="array" ref="AZ320">IF($D320="","",INDEX('Data - CO2'!$B$5:$AP$53,MATCH(Kulturmodeller!$D320,'Data - CO2'!$A$5:$A$53,0),AZ$20)*J320)</f>
        <v/>
      </c>
      <c r="BA320" t="str" cm="1">
        <f t="array" ref="BA320">IF($D320="","",INDEX('Data - CO2'!$B$5:$AP$53,MATCH(Kulturmodeller!$D320,'Data - CO2'!$A$5:$A$53,0),BA$20)*K320)</f>
        <v/>
      </c>
      <c r="BB320" t="str" cm="1">
        <f t="array" ref="BB320">IF($D320="","",INDEX('Data - CO2'!$B$5:$AP$53,MATCH(Kulturmodeller!$D320,'Data - CO2'!$A$5:$A$53,0),BB$20)*L320)</f>
        <v/>
      </c>
      <c r="BC320" t="str" cm="1">
        <f t="array" ref="BC320">IF($D320="","",INDEX('Data - CO2'!$B$5:$AP$53,MATCH(Kulturmodeller!$D320,'Data - CO2'!$A$5:$A$53,0),BC$20)*M320)</f>
        <v/>
      </c>
      <c r="BD320" t="str" cm="1">
        <f t="array" ref="BD320">IF($D320="","",INDEX('Data - CO2'!$B$5:$AP$53,MATCH(Kulturmodeller!$D320,'Data - CO2'!$A$5:$A$53,0),BD$20)*N320)</f>
        <v/>
      </c>
      <c r="BE320" t="str" cm="1">
        <f t="array" ref="BE320">IF($D320="","",INDEX('Data - CO2'!$B$5:$AP$53,MATCH(Kulturmodeller!$D320,'Data - CO2'!$A$5:$A$53,0),BE$20)*O320)</f>
        <v/>
      </c>
      <c r="BF320" t="str" cm="1">
        <f t="array" ref="BF320">IF($D320="","",INDEX('Data - CO2'!$B$5:$AP$53,MATCH(Kulturmodeller!$D320,'Data - CO2'!$A$5:$A$53,0),BF$20)*P320)</f>
        <v/>
      </c>
      <c r="BG320" t="str" cm="1">
        <f t="array" ref="BG320">IF($D320="","",INDEX('Data - CO2'!$B$5:$AP$53,MATCH(Kulturmodeller!$D320,'Data - CO2'!$A$5:$A$53,0),BG$20)*Q320)</f>
        <v/>
      </c>
      <c r="BH320" t="str" cm="1">
        <f t="array" ref="BH320">IF($D320="","",INDEX('Data - CO2'!$B$5:$AP$53,MATCH(Kulturmodeller!$D320,'Data - CO2'!$A$5:$A$53,0),BH$20)*R320)</f>
        <v/>
      </c>
      <c r="BI320" t="str" cm="1">
        <f t="array" ref="BI320">IF($D320="","",INDEX('Data - CO2'!$B$5:$AP$53,MATCH(Kulturmodeller!$D320,'Data - CO2'!$A$5:$A$53,0),BI$20)*S320)</f>
        <v/>
      </c>
      <c r="BJ320" t="str" cm="1">
        <f t="array" ref="BJ320">IF($D320="","",INDEX('Data - CO2'!$B$5:$AP$53,MATCH(Kulturmodeller!$D320,'Data - CO2'!$A$5:$A$53,0),BJ$20)*T320)</f>
        <v/>
      </c>
      <c r="BK320" t="str" cm="1">
        <f t="array" ref="BK320">IF($D320="","",INDEX('Data - CO2'!$B$5:$AP$53,MATCH(Kulturmodeller!$D320,'Data - CO2'!$A$5:$A$53,0),BK$20)*U320)</f>
        <v/>
      </c>
      <c r="BL320" t="str" cm="1">
        <f t="array" ref="BL320">IF($D320="","",INDEX('Data - CO2'!$B$5:$AP$53,MATCH(Kulturmodeller!$D320,'Data - CO2'!$A$5:$A$53,0),BL$20)*V320)</f>
        <v/>
      </c>
      <c r="BM320" t="str" cm="1">
        <f t="array" ref="BM320">IF($D320="","",INDEX('Data - CO2'!$B$5:$AP$53,MATCH(Kulturmodeller!$D320,'Data - CO2'!$A$5:$A$53,0),BM$20)*W320)</f>
        <v/>
      </c>
      <c r="BN320" t="str" cm="1">
        <f t="array" ref="BN320">IF($D320="","",INDEX('Data - CO2'!$B$5:$AP$53,MATCH(Kulturmodeller!$D320,'Data - CO2'!$A$5:$A$53,0),BN$20)*X320)</f>
        <v/>
      </c>
      <c r="BO320" t="str" cm="1">
        <f t="array" ref="BO320">IF($D320="","",INDEX('Data - CO2'!$B$5:$AP$53,MATCH(Kulturmodeller!$D320,'Data - CO2'!$A$5:$A$53,0),BO$20)*Y320)</f>
        <v/>
      </c>
      <c r="BP320" t="str" cm="1">
        <f t="array" ref="BP320">IF($D320="","",INDEX('Data - CO2'!$B$5:$AP$53,MATCH(Kulturmodeller!$D320,'Data - CO2'!$A$5:$A$53,0),BP$20)*Z320)</f>
        <v/>
      </c>
      <c r="BQ320" t="str" cm="1">
        <f t="array" ref="BQ320">IF($D320="","",INDEX('Data - CO2'!$B$5:$AP$53,MATCH(Kulturmodeller!$D320,'Data - CO2'!$A$5:$A$53,0),BQ$20)*AA320)</f>
        <v/>
      </c>
      <c r="BR320" t="str" cm="1">
        <f t="array" ref="BR320">IF($D320="","",INDEX('Data - CO2'!$B$5:$AP$53,MATCH(Kulturmodeller!$D320,'Data - CO2'!$A$5:$A$53,0),BR$20)*AB320)</f>
        <v/>
      </c>
      <c r="BS320" t="str" cm="1">
        <f t="array" ref="BS320">IF($D320="","",INDEX('Data - CO2'!$B$5:$AP$53,MATCH(Kulturmodeller!$D320,'Data - CO2'!$A$5:$A$53,0),BS$20)*AC320)</f>
        <v/>
      </c>
      <c r="BT320" t="str" cm="1">
        <f t="array" ref="BT320">IF($D320="","",INDEX('Data - CO2'!$B$5:$AP$53,MATCH(Kulturmodeller!$D320,'Data - CO2'!$A$5:$A$53,0),BT$20)*AD320)</f>
        <v/>
      </c>
      <c r="BU320" t="str" cm="1">
        <f t="array" ref="BU320">IF($D320="","",INDEX('Data - CO2'!$B$5:$AP$53,MATCH(Kulturmodeller!$D320,'Data - CO2'!$A$5:$A$53,0),BU$20)*AE320)</f>
        <v/>
      </c>
      <c r="BV320" t="str" cm="1">
        <f t="array" ref="BV320">IF($D320="","",INDEX('Data - CO2'!$B$5:$AP$53,MATCH(Kulturmodeller!$D320,'Data - CO2'!$A$5:$A$53,0),BV$20)*AF320)</f>
        <v/>
      </c>
      <c r="BW320" t="str" cm="1">
        <f t="array" ref="BW320">IF($D320="","",INDEX('Data - CO2'!$B$5:$AP$53,MATCH(Kulturmodeller!$D320,'Data - CO2'!$A$5:$A$53,0),BW$20)*AG320)</f>
        <v/>
      </c>
      <c r="BX320" t="str" cm="1">
        <f t="array" ref="BX320">IF($D320="","",INDEX('Data - CO2'!$B$5:$AP$53,MATCH(Kulturmodeller!$D320,'Data - CO2'!$A$5:$A$53,0),BX$20)*AH320)</f>
        <v/>
      </c>
      <c r="BY320" t="str" cm="1">
        <f t="array" ref="BY320">IF($D320="","",INDEX('Data - CO2'!$B$5:$AP$53,MATCH(Kulturmodeller!$D320,'Data - CO2'!$A$5:$A$53,0),BY$20)*AI320)</f>
        <v/>
      </c>
      <c r="BZ320" t="str" cm="1">
        <f t="array" ref="BZ320">IF($D320="","",INDEX('Data - CO2'!$B$5:$AP$53,MATCH(Kulturmodeller!$D320,'Data - CO2'!$A$5:$A$53,0),BZ$20)*AJ320)</f>
        <v/>
      </c>
      <c r="CA320" t="str" cm="1">
        <f t="array" ref="CA320">IF($D320="","",INDEX('Data - CO2'!$B$5:$AP$53,MATCH(Kulturmodeller!$D320,'Data - CO2'!$A$5:$A$53,0),CA$20)*AK320)</f>
        <v/>
      </c>
      <c r="CB320" t="str" cm="1">
        <f t="array" ref="CB320">IF($D320="","",INDEX('Data - CO2'!$B$5:$AP$53,MATCH(Kulturmodeller!$D320,'Data - CO2'!$A$5:$A$53,0),CB$20)*AL320)</f>
        <v/>
      </c>
      <c r="CC320" t="str" cm="1">
        <f t="array" ref="CC320">IF($D320="","",INDEX('Data - CO2'!$B$5:$AP$53,MATCH(Kulturmodeller!$D320,'Data - CO2'!$A$5:$A$53,0),CC$20)*AM320)</f>
        <v/>
      </c>
      <c r="CD320" t="str" cm="1">
        <f t="array" ref="CD320">IF($D320="","",INDEX('Data - CO2'!$B$5:$AP$53,MATCH(Kulturmodeller!$D320,'Data - CO2'!$A$5:$A$53,0),CD$20)*AN320)</f>
        <v/>
      </c>
      <c r="CE320" t="str" cm="1">
        <f t="array" ref="CE320">IF($D320="","",INDEX('Data - CO2'!$B$5:$AP$53,MATCH(Kulturmodeller!$D320,'Data - CO2'!$A$5:$A$53,0),CE$20)*AO320)</f>
        <v/>
      </c>
      <c r="CF320" t="str" cm="1">
        <f t="array" ref="CF320">IF($D320="","",INDEX('Data - CO2'!$B$5:$AP$53,MATCH(Kulturmodeller!$D320,'Data - CO2'!$A$5:$A$53,0),CF$20)*AP320)</f>
        <v/>
      </c>
      <c r="CG320" t="str" cm="1">
        <f t="array" ref="CG320">IF($D320="","",INDEX('Data - CO2'!$B$5:$AP$53,MATCH(Kulturmodeller!$D320,'Data - CO2'!$A$5:$A$53,0),CG$20)*AQ320)</f>
        <v/>
      </c>
      <c r="CH320" t="str" cm="1">
        <f t="array" ref="CH320">IF($D320="","",INDEX('Data - CO2'!$B$5:$AP$53,MATCH(Kulturmodeller!$D320,'Data - CO2'!$A$5:$A$53,0),CH$20)*AR320)</f>
        <v/>
      </c>
      <c r="CI320" s="11" t="str" cm="1">
        <f t="array" ref="CI320">IF($D320="","",INDEX('Data - CO2'!$B$5:$AP$53,MATCH(Kulturmodeller!$D320,'Data - CO2'!$A$5:$A$53,0),CI$20)*AS320)</f>
        <v/>
      </c>
    </row>
    <row r="321" spans="1:87" x14ac:dyDescent="0.3">
      <c r="A321" s="42"/>
      <c r="B321" s="42"/>
      <c r="C321" s="42"/>
      <c r="D321" s="12"/>
      <c r="E321" s="52"/>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4"/>
      <c r="AU321" s="111">
        <f t="shared" ref="AU321:CH321" si="5723">SUM(AU319:AU320)</f>
        <v>0</v>
      </c>
      <c r="AV321" s="112">
        <f t="shared" si="5723"/>
        <v>0</v>
      </c>
      <c r="AW321" s="112">
        <f t="shared" si="5723"/>
        <v>0</v>
      </c>
      <c r="AX321" s="112">
        <f t="shared" si="5723"/>
        <v>0</v>
      </c>
      <c r="AY321" s="112">
        <f t="shared" si="5723"/>
        <v>0</v>
      </c>
      <c r="AZ321" s="112">
        <f t="shared" si="5723"/>
        <v>0</v>
      </c>
      <c r="BA321" s="112">
        <f t="shared" si="5723"/>
        <v>0</v>
      </c>
      <c r="BB321" s="112">
        <f t="shared" si="5723"/>
        <v>0</v>
      </c>
      <c r="BC321" s="112">
        <f t="shared" si="5723"/>
        <v>0</v>
      </c>
      <c r="BD321" s="112">
        <f t="shared" si="5723"/>
        <v>0</v>
      </c>
      <c r="BE321" s="112">
        <f t="shared" si="5723"/>
        <v>0</v>
      </c>
      <c r="BF321" s="112">
        <f t="shared" si="5723"/>
        <v>0</v>
      </c>
      <c r="BG321" s="112">
        <f t="shared" si="5723"/>
        <v>0</v>
      </c>
      <c r="BH321" s="112">
        <f t="shared" si="5723"/>
        <v>0</v>
      </c>
      <c r="BI321" s="112">
        <f t="shared" si="5723"/>
        <v>0</v>
      </c>
      <c r="BJ321" s="112">
        <f t="shared" si="5723"/>
        <v>0</v>
      </c>
      <c r="BK321" s="112">
        <f t="shared" si="5723"/>
        <v>0</v>
      </c>
      <c r="BL321" s="112">
        <f t="shared" si="5723"/>
        <v>0</v>
      </c>
      <c r="BM321" s="112">
        <f t="shared" si="5723"/>
        <v>0</v>
      </c>
      <c r="BN321" s="112">
        <f t="shared" si="5723"/>
        <v>0</v>
      </c>
      <c r="BO321" s="112">
        <f t="shared" si="5723"/>
        <v>0</v>
      </c>
      <c r="BP321" s="112">
        <f t="shared" si="5723"/>
        <v>0</v>
      </c>
      <c r="BQ321" s="112">
        <f t="shared" si="5723"/>
        <v>0</v>
      </c>
      <c r="BR321" s="112">
        <f t="shared" si="5723"/>
        <v>0</v>
      </c>
      <c r="BS321" s="112">
        <f t="shared" si="5723"/>
        <v>0</v>
      </c>
      <c r="BT321" s="112">
        <f t="shared" si="5723"/>
        <v>0</v>
      </c>
      <c r="BU321" s="112">
        <f t="shared" si="5723"/>
        <v>0</v>
      </c>
      <c r="BV321" s="112">
        <f t="shared" si="5723"/>
        <v>0</v>
      </c>
      <c r="BW321" s="112">
        <f t="shared" si="5723"/>
        <v>0</v>
      </c>
      <c r="BX321" s="112">
        <f t="shared" si="5723"/>
        <v>0</v>
      </c>
      <c r="BY321" s="112">
        <f t="shared" si="5723"/>
        <v>0</v>
      </c>
      <c r="BZ321" s="112">
        <f t="shared" si="5723"/>
        <v>0</v>
      </c>
      <c r="CA321" s="112">
        <f t="shared" si="5723"/>
        <v>0</v>
      </c>
      <c r="CB321" s="112">
        <f t="shared" si="5723"/>
        <v>0</v>
      </c>
      <c r="CC321" s="112">
        <f t="shared" si="5723"/>
        <v>0</v>
      </c>
      <c r="CD321" s="112">
        <f t="shared" si="5723"/>
        <v>0</v>
      </c>
      <c r="CE321" s="112">
        <f t="shared" si="5723"/>
        <v>0</v>
      </c>
      <c r="CF321" s="112">
        <f t="shared" si="5723"/>
        <v>0</v>
      </c>
      <c r="CG321" s="112">
        <f t="shared" si="5723"/>
        <v>0</v>
      </c>
      <c r="CH321" s="112">
        <f t="shared" si="5723"/>
        <v>0</v>
      </c>
      <c r="CI321" s="113">
        <f>SUM(CI319:CI320)</f>
        <v>0</v>
      </c>
    </row>
    <row r="322" spans="1:87" x14ac:dyDescent="0.3">
      <c r="A322" s="55" t="s">
        <v>88</v>
      </c>
      <c r="B322" s="55"/>
      <c r="C322" s="55"/>
      <c r="D322" s="56"/>
      <c r="E322" s="57"/>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9"/>
      <c r="AT322" s="91">
        <f>AVERAGE(BO322:CI322)</f>
        <v>153.90770086147882</v>
      </c>
      <c r="AU322" s="111">
        <f>AU318+AU321</f>
        <v>0</v>
      </c>
      <c r="AV322" s="112">
        <f t="shared" ref="AV322:CI322" si="5724">AV318+AV321</f>
        <v>3.0556407681813154</v>
      </c>
      <c r="AW322" s="112">
        <f t="shared" si="5724"/>
        <v>20.370938454542106</v>
      </c>
      <c r="AX322" s="112">
        <f t="shared" si="5724"/>
        <v>50.927346136355254</v>
      </c>
      <c r="AY322" s="112">
        <f t="shared" si="5724"/>
        <v>101.85469227271051</v>
      </c>
      <c r="AZ322" s="112">
        <f t="shared" si="5724"/>
        <v>129.08969029565824</v>
      </c>
      <c r="BA322" s="112">
        <f t="shared" si="5724"/>
        <v>145.01117311957861</v>
      </c>
      <c r="BB322" s="112">
        <f t="shared" si="5724"/>
        <v>161.60069084681655</v>
      </c>
      <c r="BC322" s="112">
        <f t="shared" si="5724"/>
        <v>168.1431430584079</v>
      </c>
      <c r="BD322" s="112">
        <f t="shared" si="5724"/>
        <v>177.8112216337037</v>
      </c>
      <c r="BE322" s="112">
        <f t="shared" si="5724"/>
        <v>195.97614027037378</v>
      </c>
      <c r="BF322" s="112">
        <f t="shared" si="5724"/>
        <v>209.38218516843833</v>
      </c>
      <c r="BG322" s="112">
        <f t="shared" si="5724"/>
        <v>217.33071169991766</v>
      </c>
      <c r="BH322" s="112">
        <f t="shared" si="5724"/>
        <v>219.44745568652371</v>
      </c>
      <c r="BI322" s="112">
        <f t="shared" si="5724"/>
        <v>234.84819570203669</v>
      </c>
      <c r="BJ322" s="112">
        <f t="shared" si="5724"/>
        <v>187.93820862763235</v>
      </c>
      <c r="BK322" s="112">
        <f t="shared" si="5724"/>
        <v>201.08615550597327</v>
      </c>
      <c r="BL322" s="112">
        <f t="shared" si="5724"/>
        <v>24.644666816899086</v>
      </c>
      <c r="BM322" s="112">
        <f t="shared" si="5724"/>
        <v>57.118216835338309</v>
      </c>
      <c r="BN322" s="112">
        <f t="shared" si="5724"/>
        <v>75.498360361227782</v>
      </c>
      <c r="BO322" s="112">
        <f t="shared" si="5724"/>
        <v>104.33289759194108</v>
      </c>
      <c r="BP322" s="112">
        <f t="shared" si="5724"/>
        <v>131.20653312398548</v>
      </c>
      <c r="BQ322" s="112">
        <f t="shared" si="5724"/>
        <v>146.58908673322276</v>
      </c>
      <c r="BR322" s="112">
        <f t="shared" si="5724"/>
        <v>163.01521999077787</v>
      </c>
      <c r="BS322" s="112">
        <f t="shared" si="5724"/>
        <v>169.85664431510327</v>
      </c>
      <c r="BT322" s="112">
        <f t="shared" si="5724"/>
        <v>178.6605900010459</v>
      </c>
      <c r="BU322" s="112">
        <f t="shared" si="5724"/>
        <v>196.10620817596208</v>
      </c>
      <c r="BV322" s="112">
        <f t="shared" si="5724"/>
        <v>212.40331505991216</v>
      </c>
      <c r="BW322" s="112">
        <f t="shared" si="5724"/>
        <v>223.13475135883562</v>
      </c>
      <c r="BX322" s="112">
        <f t="shared" si="5724"/>
        <v>165.88554518182883</v>
      </c>
      <c r="BY322" s="112">
        <f t="shared" si="5724"/>
        <v>186.39718956716419</v>
      </c>
      <c r="BZ322" s="112">
        <f t="shared" si="5724"/>
        <v>209.52723467635013</v>
      </c>
      <c r="CA322" s="112">
        <f t="shared" si="5724"/>
        <v>237.83343388676946</v>
      </c>
      <c r="CB322" s="112">
        <f t="shared" si="5724"/>
        <v>49.21568104177161</v>
      </c>
      <c r="CC322" s="112">
        <f t="shared" si="5724"/>
        <v>59.596422154568863</v>
      </c>
      <c r="CD322" s="112">
        <f t="shared" si="5724"/>
        <v>77.615203189555018</v>
      </c>
      <c r="CE322" s="112">
        <f t="shared" si="5724"/>
        <v>105.91081120558519</v>
      </c>
      <c r="CF322" s="112">
        <f t="shared" si="5724"/>
        <v>132.6210622679468</v>
      </c>
      <c r="CG322" s="112">
        <f t="shared" si="5724"/>
        <v>148.30258798991812</v>
      </c>
      <c r="CH322" s="112">
        <f t="shared" si="5724"/>
        <v>163.86458835812005</v>
      </c>
      <c r="CI322" s="113">
        <f t="shared" si="5724"/>
        <v>169.98671222069154</v>
      </c>
    </row>
    <row r="325" spans="1:87" x14ac:dyDescent="0.3">
      <c r="A325" s="60" t="s">
        <v>382</v>
      </c>
      <c r="AU325" t="s">
        <v>91</v>
      </c>
    </row>
    <row r="326" spans="1:87" x14ac:dyDescent="0.3">
      <c r="A326" s="25" t="s">
        <v>381</v>
      </c>
      <c r="B326" s="25"/>
      <c r="C326" s="25"/>
      <c r="D326" s="26"/>
      <c r="E326" s="27" t="s">
        <v>78</v>
      </c>
      <c r="F326" s="104"/>
      <c r="G326" s="104"/>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9"/>
      <c r="AU326">
        <v>1</v>
      </c>
      <c r="AV326">
        <v>2</v>
      </c>
      <c r="AW326">
        <v>3</v>
      </c>
      <c r="AX326">
        <v>4</v>
      </c>
      <c r="AY326">
        <v>5</v>
      </c>
      <c r="AZ326">
        <v>6</v>
      </c>
      <c r="BA326">
        <v>7</v>
      </c>
      <c r="BB326">
        <v>8</v>
      </c>
      <c r="BC326">
        <v>9</v>
      </c>
      <c r="BD326">
        <v>10</v>
      </c>
      <c r="BE326">
        <v>11</v>
      </c>
      <c r="BF326">
        <v>12</v>
      </c>
      <c r="BG326">
        <v>13</v>
      </c>
      <c r="BH326">
        <v>14</v>
      </c>
      <c r="BI326">
        <v>15</v>
      </c>
      <c r="BJ326">
        <v>16</v>
      </c>
      <c r="BK326">
        <v>17</v>
      </c>
      <c r="BL326">
        <v>18</v>
      </c>
      <c r="BM326">
        <v>19</v>
      </c>
      <c r="BN326">
        <v>20</v>
      </c>
      <c r="BO326">
        <v>21</v>
      </c>
      <c r="BP326">
        <v>22</v>
      </c>
      <c r="BQ326">
        <v>23</v>
      </c>
      <c r="BR326">
        <v>24</v>
      </c>
      <c r="BS326">
        <v>25</v>
      </c>
      <c r="BT326">
        <v>26</v>
      </c>
      <c r="BU326">
        <v>27</v>
      </c>
      <c r="BV326">
        <v>28</v>
      </c>
      <c r="BW326">
        <v>29</v>
      </c>
      <c r="BX326">
        <v>30</v>
      </c>
      <c r="BY326">
        <v>31</v>
      </c>
      <c r="BZ326">
        <v>32</v>
      </c>
      <c r="CA326">
        <v>33</v>
      </c>
      <c r="CB326">
        <v>34</v>
      </c>
      <c r="CC326">
        <v>35</v>
      </c>
      <c r="CD326">
        <v>36</v>
      </c>
      <c r="CE326">
        <v>37</v>
      </c>
      <c r="CF326">
        <v>38</v>
      </c>
      <c r="CG326">
        <v>39</v>
      </c>
      <c r="CH326">
        <v>40</v>
      </c>
      <c r="CI326">
        <v>41</v>
      </c>
    </row>
    <row r="327" spans="1:87" x14ac:dyDescent="0.3">
      <c r="A327" s="147" t="s">
        <v>303</v>
      </c>
      <c r="B327" s="148">
        <f>Lister!$B$13</f>
        <v>1</v>
      </c>
      <c r="C327" s="28" t="s">
        <v>60</v>
      </c>
      <c r="D327" s="29" t="s">
        <v>79</v>
      </c>
      <c r="E327" s="30" t="s">
        <v>163</v>
      </c>
      <c r="F327" s="31" t="s">
        <v>250</v>
      </c>
      <c r="G327" s="31" t="s">
        <v>137</v>
      </c>
      <c r="H327" s="31" t="s">
        <v>138</v>
      </c>
      <c r="I327" s="31" t="s">
        <v>139</v>
      </c>
      <c r="J327" s="31" t="s">
        <v>140</v>
      </c>
      <c r="K327" s="31" t="s">
        <v>141</v>
      </c>
      <c r="L327" s="31" t="s">
        <v>80</v>
      </c>
      <c r="M327" s="31" t="s">
        <v>144</v>
      </c>
      <c r="N327" s="31" t="s">
        <v>145</v>
      </c>
      <c r="O327" s="31" t="s">
        <v>146</v>
      </c>
      <c r="P327" s="31" t="s">
        <v>147</v>
      </c>
      <c r="Q327" s="31" t="s">
        <v>152</v>
      </c>
      <c r="R327" s="31" t="s">
        <v>153</v>
      </c>
      <c r="S327" s="31" t="s">
        <v>154</v>
      </c>
      <c r="T327" s="31" t="s">
        <v>155</v>
      </c>
      <c r="U327" s="31" t="s">
        <v>156</v>
      </c>
      <c r="V327" s="31" t="s">
        <v>229</v>
      </c>
      <c r="W327" s="31" t="s">
        <v>157</v>
      </c>
      <c r="X327" s="31" t="s">
        <v>158</v>
      </c>
      <c r="Y327" s="31" t="s">
        <v>159</v>
      </c>
      <c r="Z327" s="31" t="s">
        <v>230</v>
      </c>
      <c r="AA327" s="31" t="s">
        <v>231</v>
      </c>
      <c r="AB327" s="31" t="s">
        <v>232</v>
      </c>
      <c r="AC327" s="31" t="s">
        <v>233</v>
      </c>
      <c r="AD327" s="31" t="s">
        <v>234</v>
      </c>
      <c r="AE327" s="31" t="s">
        <v>235</v>
      </c>
      <c r="AF327" s="31" t="s">
        <v>236</v>
      </c>
      <c r="AG327" s="31" t="s">
        <v>237</v>
      </c>
      <c r="AH327" s="31" t="s">
        <v>238</v>
      </c>
      <c r="AI327" s="31" t="s">
        <v>239</v>
      </c>
      <c r="AJ327" s="31" t="s">
        <v>240</v>
      </c>
      <c r="AK327" s="31" t="s">
        <v>241</v>
      </c>
      <c r="AL327" s="31" t="s">
        <v>242</v>
      </c>
      <c r="AM327" s="31" t="s">
        <v>243</v>
      </c>
      <c r="AN327" s="31" t="s">
        <v>244</v>
      </c>
      <c r="AO327" s="31" t="s">
        <v>245</v>
      </c>
      <c r="AP327" s="31" t="s">
        <v>246</v>
      </c>
      <c r="AQ327" s="31" t="s">
        <v>247</v>
      </c>
      <c r="AR327" s="31" t="s">
        <v>248</v>
      </c>
      <c r="AS327" s="32" t="s">
        <v>249</v>
      </c>
      <c r="AU327" s="19">
        <v>1</v>
      </c>
      <c r="AV327" s="19">
        <v>5</v>
      </c>
      <c r="AW327" s="19">
        <v>10</v>
      </c>
      <c r="AX327" s="19">
        <v>15</v>
      </c>
      <c r="AY327" s="19">
        <v>20</v>
      </c>
      <c r="AZ327" s="19">
        <v>25</v>
      </c>
      <c r="BA327" s="19">
        <v>30</v>
      </c>
      <c r="BB327" s="19">
        <v>35</v>
      </c>
      <c r="BC327" s="19">
        <v>40</v>
      </c>
      <c r="BD327" s="19">
        <v>45</v>
      </c>
      <c r="BE327" s="19">
        <v>50</v>
      </c>
      <c r="BF327" s="19">
        <v>55</v>
      </c>
      <c r="BG327" s="19">
        <v>60</v>
      </c>
      <c r="BH327" s="19">
        <v>65</v>
      </c>
      <c r="BI327" s="19">
        <v>70</v>
      </c>
      <c r="BJ327" s="19">
        <v>75</v>
      </c>
      <c r="BK327" s="19">
        <v>80</v>
      </c>
      <c r="BL327" s="19">
        <v>85</v>
      </c>
      <c r="BM327" s="19">
        <v>90</v>
      </c>
      <c r="BN327" s="19">
        <v>95</v>
      </c>
      <c r="BO327" s="19">
        <v>100</v>
      </c>
      <c r="BP327" s="19">
        <v>105</v>
      </c>
      <c r="BQ327" s="19">
        <v>110</v>
      </c>
      <c r="BR327" s="19">
        <v>115</v>
      </c>
      <c r="BS327" s="19">
        <v>120</v>
      </c>
      <c r="BT327" s="19">
        <v>125</v>
      </c>
      <c r="BU327" s="19">
        <v>130</v>
      </c>
      <c r="BV327" s="19">
        <v>135</v>
      </c>
      <c r="BW327" s="19">
        <v>140</v>
      </c>
      <c r="BX327" s="19">
        <v>145</v>
      </c>
      <c r="BY327" s="2">
        <v>150</v>
      </c>
      <c r="BZ327" s="19">
        <v>155</v>
      </c>
      <c r="CA327" s="2">
        <v>160</v>
      </c>
      <c r="CB327" s="19">
        <v>165</v>
      </c>
      <c r="CC327" s="2">
        <v>170</v>
      </c>
      <c r="CD327" s="19">
        <v>175</v>
      </c>
      <c r="CE327" s="2">
        <v>180</v>
      </c>
      <c r="CF327" s="19">
        <v>185</v>
      </c>
      <c r="CG327" s="2">
        <v>190</v>
      </c>
      <c r="CH327" s="19">
        <v>195</v>
      </c>
      <c r="CI327" s="2">
        <v>200</v>
      </c>
    </row>
    <row r="328" spans="1:87" x14ac:dyDescent="0.3">
      <c r="A328" s="33" t="s">
        <v>81</v>
      </c>
      <c r="B328" s="33"/>
      <c r="C328" s="124" t="str">
        <f>'Katalog over Kulturmodeller '!F128</f>
        <v>ALØ</v>
      </c>
      <c r="D328" s="125" t="s">
        <v>325</v>
      </c>
      <c r="E328" s="139">
        <f>'Katalog over Kulturmodeller '!W128</f>
        <v>0.6</v>
      </c>
      <c r="F328" s="37">
        <f>E328+((E333-F333)+(E334-F334))*(E328/SUM(E328:E332))</f>
        <v>0.6</v>
      </c>
      <c r="G328" s="37">
        <f t="shared" ref="G328" si="5725">F328+((F333-G333)+(F334-G334))*(F328/SUM(F328:F332))</f>
        <v>0.6</v>
      </c>
      <c r="H328" s="37">
        <f t="shared" ref="H328" si="5726">G328+((G333-H333)+(G334-H334))*(G328/SUM(G328:G332))</f>
        <v>0.6</v>
      </c>
      <c r="I328" s="37">
        <f t="shared" ref="I328" si="5727">H328+((H333-I333)+(H334-I334))*(H328/SUM(H328:H332))</f>
        <v>0.6</v>
      </c>
      <c r="J328" s="37">
        <f t="shared" ref="J328" si="5728">I328+((I333-J333)+(I334-J334))*(I328/SUM(I328:I332))</f>
        <v>0.6</v>
      </c>
      <c r="K328" s="37">
        <f t="shared" ref="K328" si="5729">J328+((J333-K333)+(J334-K334))*(J328/SUM(J328:J332))</f>
        <v>0.6</v>
      </c>
      <c r="L328" s="37">
        <f t="shared" ref="L328" si="5730">K328+((K333-L333)+(K334-L334))*(K328/SUM(K328:K332))</f>
        <v>0.6</v>
      </c>
      <c r="M328" s="37">
        <f t="shared" ref="M328" si="5731">L328+((L333-M333)+(L334-M334))*(L328/SUM(L328:L332))</f>
        <v>0.6</v>
      </c>
      <c r="N328" s="37">
        <f t="shared" ref="N328" si="5732">M328+((M333-N333)+(M334-N334))*(M328/SUM(M328:M332))</f>
        <v>0.6</v>
      </c>
      <c r="O328" s="37">
        <f t="shared" ref="O328" si="5733">N328+((N333-O333)+(N334-O334))*(N328/SUM(N328:N332))</f>
        <v>0.6</v>
      </c>
      <c r="P328" s="37">
        <f t="shared" ref="P328" si="5734">O328+((O333-P333)+(O334-P334))*(O328/SUM(O328:O332))</f>
        <v>0.6</v>
      </c>
      <c r="Q328" s="37">
        <f t="shared" ref="Q328" si="5735">P328+((P333-Q333)+(P334-Q334))*(P328/SUM(P328:P332))</f>
        <v>0.6</v>
      </c>
      <c r="R328" s="37">
        <f t="shared" ref="R328" si="5736">Q328+((Q333-R333)+(Q334-R334))*(Q328/SUM(Q328:Q332))</f>
        <v>0.6</v>
      </c>
      <c r="S328" s="37">
        <f t="shared" ref="S328" si="5737">R328+((R333-S333)+(R334-S334))*(R328/SUM(R328:R332))</f>
        <v>0.6</v>
      </c>
      <c r="T328" s="37">
        <f t="shared" ref="T328" si="5738">S328+((S333-T333)+(S334-T334))*(S328/SUM(S328:S332))</f>
        <v>0.6</v>
      </c>
      <c r="U328" s="37">
        <f t="shared" ref="U328" si="5739">T328+((T333-U333)+(T334-U334))*(T328/SUM(T328:T332))</f>
        <v>0.6</v>
      </c>
      <c r="V328" s="37">
        <f t="shared" ref="V328" si="5740">U328+((U333-V333)+(U334-V334))*(U328/SUM(U328:U332))</f>
        <v>0.6</v>
      </c>
      <c r="W328" s="37">
        <f t="shared" ref="W328" si="5741">V328+((V333-W333)+(V334-W334))*(V328/SUM(V328:V332))</f>
        <v>0.6</v>
      </c>
      <c r="X328" s="37">
        <f t="shared" ref="X328" si="5742">W328+((W333-X333)+(W334-X334))*(W328/SUM(W328:W332))</f>
        <v>0.6</v>
      </c>
      <c r="Y328" s="37">
        <f t="shared" ref="Y328" si="5743">X328+((X333-Y333)+(X334-Y334))*(X328/SUM(X328:X332))</f>
        <v>0.6</v>
      </c>
      <c r="Z328" s="37">
        <f t="shared" ref="Z328" si="5744">Y328+((Y333-Z333)+(Y334-Z334))*(Y328/SUM(Y328:Y332))</f>
        <v>0.6</v>
      </c>
      <c r="AA328" s="37">
        <f t="shared" ref="AA328" si="5745">Z328+((Z333-AA333)+(Z334-AA334))*(Z328/SUM(Z328:Z332))</f>
        <v>0.6</v>
      </c>
      <c r="AB328" s="37">
        <f t="shared" ref="AB328" si="5746">AA328+((AA333-AB333)+(AA334-AB334))*(AA328/SUM(AA328:AA332))</f>
        <v>0.6</v>
      </c>
      <c r="AC328" s="37">
        <f t="shared" ref="AC328" si="5747">AB328+((AB333-AC333)+(AB334-AC334))*(AB328/SUM(AB328:AB332))</f>
        <v>0.6</v>
      </c>
      <c r="AD328" s="37">
        <f t="shared" ref="AD328" si="5748">AC328+((AC333-AD333)+(AC334-AD334))*(AC328/SUM(AC328:AC332))</f>
        <v>0.6</v>
      </c>
      <c r="AE328" s="37">
        <f t="shared" ref="AE328" si="5749">AD328+((AD333-AE333)+(AD334-AE334))*(AD328/SUM(AD328:AD332))</f>
        <v>0.6</v>
      </c>
      <c r="AF328" s="37">
        <f t="shared" ref="AF328" si="5750">AE328+((AE333-AF333)+(AE334-AF334))*(AE328/SUM(AE328:AE332))</f>
        <v>0.6</v>
      </c>
      <c r="AG328" s="37">
        <f t="shared" ref="AG328" si="5751">AF328+((AF333-AG333)+(AF334-AG334))*(AF328/SUM(AF328:AF332))</f>
        <v>0.6</v>
      </c>
      <c r="AH328" s="37">
        <f t="shared" ref="AH328" si="5752">AG328+((AG333-AH333)+(AG334-AH334))*(AG328/SUM(AG328:AG332))</f>
        <v>0.6</v>
      </c>
      <c r="AI328" s="37">
        <f t="shared" ref="AI328" si="5753">AH328+((AH333-AI333)+(AH334-AI334))*(AH328/SUM(AH328:AH332))</f>
        <v>0.6</v>
      </c>
      <c r="AJ328" s="37">
        <f t="shared" ref="AJ328" si="5754">AI328+((AI333-AJ333)+(AI334-AJ334))*(AI328/SUM(AI328:AI332))</f>
        <v>0.6</v>
      </c>
      <c r="AK328" s="37">
        <f t="shared" ref="AK328" si="5755">AJ328+((AJ333-AK333)+(AJ334-AK334))*(AJ328/SUM(AJ328:AJ332))</f>
        <v>0.6</v>
      </c>
      <c r="AL328" s="37">
        <f t="shared" ref="AL328" si="5756">AK328+((AK333-AL333)+(AK334-AL334))*(AK328/SUM(AK328:AK332))</f>
        <v>0.6</v>
      </c>
      <c r="AM328" s="37">
        <f t="shared" ref="AM328" si="5757">AL328+((AL333-AM333)+(AL334-AM334))*(AL328/SUM(AL328:AL332))</f>
        <v>0.6</v>
      </c>
      <c r="AN328" s="37">
        <f t="shared" ref="AN328" si="5758">AM328+((AM333-AN333)+(AM334-AN334))*(AM328/SUM(AM328:AM332))</f>
        <v>0.6</v>
      </c>
      <c r="AO328" s="37">
        <f t="shared" ref="AO328" si="5759">AN328+((AN333-AO333)+(AN334-AO334))*(AN328/SUM(AN328:AN332))</f>
        <v>0.6</v>
      </c>
      <c r="AP328" s="37">
        <f t="shared" ref="AP328" si="5760">AO328+((AO333-AP333)+(AO334-AP334))*(AO328/SUM(AO328:AO332))</f>
        <v>0.6</v>
      </c>
      <c r="AQ328" s="37">
        <f t="shared" ref="AQ328" si="5761">AP328+((AP333-AQ333)+(AP334-AQ334))*(AP328/SUM(AP328:AP332))</f>
        <v>0.6</v>
      </c>
      <c r="AR328" s="37">
        <f t="shared" ref="AR328" si="5762">AQ328+((AQ333-AR333)+(AQ334-AR334))*(AQ328/SUM(AQ328:AQ332))</f>
        <v>0.6</v>
      </c>
      <c r="AS328" s="38">
        <f t="shared" ref="AS328" si="5763">AR328+((AR333-AS333)+(AR334-AS334))*(AR328/SUM(AR328:AR332))</f>
        <v>0.6</v>
      </c>
      <c r="AU328" s="7" cm="1">
        <f t="array" ref="AU328">IF($D328="","",INDEX('Data - CO2'!$B$5:$AP$53,MATCH(Kulturmodeller!$D328,'Data - CO2'!$A$5:$A$53,0),AU$20)*E328)</f>
        <v>0</v>
      </c>
      <c r="AV328" s="8" cm="1">
        <f t="array" ref="AV328">IF($D328="","",INDEX('Data - CO2'!$B$5:$AP$53,MATCH(Kulturmodeller!$D328,'Data - CO2'!$A$5:$A$53,0),AV$20)*F328)</f>
        <v>1.8993761817428327</v>
      </c>
      <c r="AW328" s="8" cm="1">
        <f t="array" ref="AW328">IF($D328="","",INDEX('Data - CO2'!$B$5:$AP$53,MATCH(Kulturmodeller!$D328,'Data - CO2'!$A$5:$A$53,0),AW$20)*G328)</f>
        <v>12.662507878285554</v>
      </c>
      <c r="AX328" s="8" cm="1">
        <f t="array" ref="AX328">IF($D328="","",INDEX('Data - CO2'!$B$5:$AP$53,MATCH(Kulturmodeller!$D328,'Data - CO2'!$A$5:$A$53,0),AX$20)*H328)</f>
        <v>31.656269695713881</v>
      </c>
      <c r="AY328" s="8" cm="1">
        <f t="array" ref="AY328">IF($D328="","",INDEX('Data - CO2'!$B$5:$AP$53,MATCH(Kulturmodeller!$D328,'Data - CO2'!$A$5:$A$53,0),AY$20)*I328)</f>
        <v>63.312539391427762</v>
      </c>
      <c r="AZ328" s="8" cm="1">
        <f t="array" ref="AZ328">IF($D328="","",INDEX('Data - CO2'!$B$5:$AP$53,MATCH(Kulturmodeller!$D328,'Data - CO2'!$A$5:$A$53,0),AZ$20)*J328*$B327)</f>
        <v>88.648572587841386</v>
      </c>
      <c r="BA328" s="8" cm="1">
        <f t="array" ref="BA328">IF($D328="","",INDEX('Data - CO2'!$B$5:$AP$53,MATCH(Kulturmodeller!$D328,'Data - CO2'!$A$5:$A$53,0),BA$20)*K328*$B327)</f>
        <v>93.063469650929548</v>
      </c>
      <c r="BB328" s="8" cm="1">
        <f t="array" ref="BB328">IF($D328="","",INDEX('Data - CO2'!$B$5:$AP$53,MATCH(Kulturmodeller!$D328,'Data - CO2'!$A$5:$A$53,0),BB$20)*L328*$B327)</f>
        <v>109.66898564104393</v>
      </c>
      <c r="BC328" s="8" cm="1">
        <f t="array" ref="BC328">IF($D328="","",INDEX('Data - CO2'!$B$5:$AP$53,MATCH(Kulturmodeller!$D328,'Data - CO2'!$A$5:$A$53,0),BC$20)*M328*$B327)</f>
        <v>120.92363560322399</v>
      </c>
      <c r="BD328" s="8" cm="1">
        <f t="array" ref="BD328">IF($D328="","",INDEX('Data - CO2'!$B$5:$AP$53,MATCH(Kulturmodeller!$D328,'Data - CO2'!$A$5:$A$53,0),BD$20)*N328*$B327)</f>
        <v>129.49737150015972</v>
      </c>
      <c r="BE328" s="8" cm="1">
        <f t="array" ref="BE328">IF($D328="","",INDEX('Data - CO2'!$B$5:$AP$53,MATCH(Kulturmodeller!$D328,'Data - CO2'!$A$5:$A$53,0),BE$20)*O328*$B327)</f>
        <v>145.20713601276734</v>
      </c>
      <c r="BF328" s="8" cm="1">
        <f t="array" ref="BF328">IF($D328="","",INDEX('Data - CO2'!$B$5:$AP$53,MATCH(Kulturmodeller!$D328,'Data - CO2'!$A$5:$A$53,0),BF$20)*P328*$B327)</f>
        <v>154.1423112684711</v>
      </c>
      <c r="BG328" s="8" cm="1">
        <f t="array" ref="BG328">IF($D328="","",INDEX('Data - CO2'!$B$5:$AP$53,MATCH(Kulturmodeller!$D328,'Data - CO2'!$A$5:$A$53,0),BG$20)*Q328*$B327)</f>
        <v>153.71098780130257</v>
      </c>
      <c r="BH328" s="8" cm="1">
        <f t="array" ref="BH328">IF($D328="","",INDEX('Data - CO2'!$B$5:$AP$53,MATCH(Kulturmodeller!$D328,'Data - CO2'!$A$5:$A$53,0),BH$20)*R328*$B327)</f>
        <v>141.13165302785865</v>
      </c>
      <c r="BI328" s="8" cm="1">
        <f t="array" ref="BI328">IF($D328="","",INDEX('Data - CO2'!$B$5:$AP$53,MATCH(Kulturmodeller!$D328,'Data - CO2'!$A$5:$A$53,0),BI$20)*S328*$B327)</f>
        <v>157.80037762738485</v>
      </c>
      <c r="BJ328" s="8" cm="1">
        <f t="array" ref="BJ328">IF($D328="","",INDEX('Data - CO2'!$B$5:$AP$53,MATCH(Kulturmodeller!$D328,'Data - CO2'!$A$5:$A$53,0),BJ$20)*T328*$B327)</f>
        <v>173.34882411822966</v>
      </c>
      <c r="BK328" s="8" cm="1">
        <f t="array" ref="BK328">IF($D328="","",INDEX('Data - CO2'!$B$5:$AP$53,MATCH(Kulturmodeller!$D328,'Data - CO2'!$A$5:$A$53,0),BK$20)*U328*$B327)</f>
        <v>187.25503045142869</v>
      </c>
      <c r="BL328" s="8" cm="1">
        <f t="array" ref="BL328">IF($D328="","",INDEX('Data - CO2'!$B$5:$AP$53,MATCH(Kulturmodeller!$D328,'Data - CO2'!$A$5:$A$53,0),BL$20)*V328*$B327)</f>
        <v>1.8993761817428327</v>
      </c>
      <c r="BM328" s="8" cm="1">
        <f t="array" ref="BM328">IF($D328="","",INDEX('Data - CO2'!$B$5:$AP$53,MATCH(Kulturmodeller!$D328,'Data - CO2'!$A$5:$A$53,0),BM$20)*W328*$B327)</f>
        <v>12.662507878285554</v>
      </c>
      <c r="BN328" s="8" cm="1">
        <f t="array" ref="BN328">IF($D328="","",INDEX('Data - CO2'!$B$5:$AP$53,MATCH(Kulturmodeller!$D328,'Data - CO2'!$A$5:$A$53,0),BN$20)*X328*$B327)</f>
        <v>31.656269695713881</v>
      </c>
      <c r="BO328" s="8" cm="1">
        <f t="array" ref="BO328">IF($D328="","",INDEX('Data - CO2'!$B$5:$AP$53,MATCH(Kulturmodeller!$D328,'Data - CO2'!$A$5:$A$53,0),BO$20)*Y328*$B327)</f>
        <v>63.312539391427762</v>
      </c>
      <c r="BP328" s="8" cm="1">
        <f t="array" ref="BP328">IF($D328="","",INDEX('Data - CO2'!$B$5:$AP$53,MATCH(Kulturmodeller!$D328,'Data - CO2'!$A$5:$A$53,0),BP$20)*Z328*$B327)</f>
        <v>88.648572587841386</v>
      </c>
      <c r="BQ328" s="8" cm="1">
        <f t="array" ref="BQ328">IF($D328="","",INDEX('Data - CO2'!$B$5:$AP$53,MATCH(Kulturmodeller!$D328,'Data - CO2'!$A$5:$A$53,0),BQ$20)*AA328*$B327)</f>
        <v>93.063469650929548</v>
      </c>
      <c r="BR328" s="8" cm="1">
        <f t="array" ref="BR328">IF($D328="","",INDEX('Data - CO2'!$B$5:$AP$53,MATCH(Kulturmodeller!$D328,'Data - CO2'!$A$5:$A$53,0),BR$20)*AB328*$B327)</f>
        <v>109.66898564104393</v>
      </c>
      <c r="BS328" s="8" cm="1">
        <f t="array" ref="BS328">IF($D328="","",INDEX('Data - CO2'!$B$5:$AP$53,MATCH(Kulturmodeller!$D328,'Data - CO2'!$A$5:$A$53,0),BS$20)*AC328*$B327)</f>
        <v>120.92363560322399</v>
      </c>
      <c r="BT328" s="8" cm="1">
        <f t="array" ref="BT328">IF($D328="","",INDEX('Data - CO2'!$B$5:$AP$53,MATCH(Kulturmodeller!$D328,'Data - CO2'!$A$5:$A$53,0),BT$20)*AD328*$B327)</f>
        <v>129.49737150015972</v>
      </c>
      <c r="BU328" s="8" cm="1">
        <f t="array" ref="BU328">IF($D328="","",INDEX('Data - CO2'!$B$5:$AP$53,MATCH(Kulturmodeller!$D328,'Data - CO2'!$A$5:$A$53,0),BU$20)*AE328*$B327)</f>
        <v>145.20713601276734</v>
      </c>
      <c r="BV328" s="8" cm="1">
        <f t="array" ref="BV328">IF($D328="","",INDEX('Data - CO2'!$B$5:$AP$53,MATCH(Kulturmodeller!$D328,'Data - CO2'!$A$5:$A$53,0),BV$20)*AF328*$B327)</f>
        <v>154.1423112684711</v>
      </c>
      <c r="BW328" s="8" cm="1">
        <f t="array" ref="BW328">IF($D328="","",INDEX('Data - CO2'!$B$5:$AP$53,MATCH(Kulturmodeller!$D328,'Data - CO2'!$A$5:$A$53,0),BW$20)*AG328*$B327)</f>
        <v>153.71098780130257</v>
      </c>
      <c r="BX328" s="8" cm="1">
        <f t="array" ref="BX328">IF($D328="","",INDEX('Data - CO2'!$B$5:$AP$53,MATCH(Kulturmodeller!$D328,'Data - CO2'!$A$5:$A$53,0),BX$20)*AH328*$B327)</f>
        <v>141.13165302785865</v>
      </c>
      <c r="BY328" s="8" cm="1">
        <f t="array" ref="BY328">IF($D328="","",INDEX('Data - CO2'!$B$5:$AP$53,MATCH(Kulturmodeller!$D328,'Data - CO2'!$A$5:$A$53,0),BY$20)*AI328*$B327)</f>
        <v>157.80037762738485</v>
      </c>
      <c r="BZ328" s="8" cm="1">
        <f t="array" ref="BZ328">IF($D328="","",INDEX('Data - CO2'!$B$5:$AP$53,MATCH(Kulturmodeller!$D328,'Data - CO2'!$A$5:$A$53,0),BZ$20)*AJ328*$B327)</f>
        <v>173.34882411822966</v>
      </c>
      <c r="CA328" s="8" cm="1">
        <f t="array" ref="CA328">IF($D328="","",INDEX('Data - CO2'!$B$5:$AP$53,MATCH(Kulturmodeller!$D328,'Data - CO2'!$A$5:$A$53,0),CA$20)*AK328*$B327)</f>
        <v>187.25503045142869</v>
      </c>
      <c r="CB328" s="8" cm="1">
        <f t="array" ref="CB328">IF($D328="","",INDEX('Data - CO2'!$B$5:$AP$53,MATCH(Kulturmodeller!$D328,'Data - CO2'!$A$5:$A$53,0),CB$20)*AL328*$B327)</f>
        <v>1.8993761817428327</v>
      </c>
      <c r="CC328" s="8" cm="1">
        <f t="array" ref="CC328">IF($D328="","",INDEX('Data - CO2'!$B$5:$AP$53,MATCH(Kulturmodeller!$D328,'Data - CO2'!$A$5:$A$53,0),CC$20)*AM328*$B327)</f>
        <v>12.662507878285554</v>
      </c>
      <c r="CD328" s="8" cm="1">
        <f t="array" ref="CD328">IF($D328="","",INDEX('Data - CO2'!$B$5:$AP$53,MATCH(Kulturmodeller!$D328,'Data - CO2'!$A$5:$A$53,0),CD$20)*AN328*$B327)</f>
        <v>31.656269695713881</v>
      </c>
      <c r="CE328" s="8" cm="1">
        <f t="array" ref="CE328">IF($D328="","",INDEX('Data - CO2'!$B$5:$AP$53,MATCH(Kulturmodeller!$D328,'Data - CO2'!$A$5:$A$53,0),CE$20)*AO328*$B327)</f>
        <v>63.312539391427762</v>
      </c>
      <c r="CF328" s="8" cm="1">
        <f t="array" ref="CF328">IF($D328="","",INDEX('Data - CO2'!$B$5:$AP$53,MATCH(Kulturmodeller!$D328,'Data - CO2'!$A$5:$A$53,0),CF$20)*AP328*$B327)</f>
        <v>88.648572587841386</v>
      </c>
      <c r="CG328" s="8" cm="1">
        <f t="array" ref="CG328">IF($D328="","",INDEX('Data - CO2'!$B$5:$AP$53,MATCH(Kulturmodeller!$D328,'Data - CO2'!$A$5:$A$53,0),CG$20)*AQ328*$B327)</f>
        <v>93.063469650929548</v>
      </c>
      <c r="CH328" s="8" cm="1">
        <f t="array" ref="CH328">IF($D328="","",INDEX('Data - CO2'!$B$5:$AP$53,MATCH(Kulturmodeller!$D328,'Data - CO2'!$A$5:$A$53,0),CH$20)*AR328*$B327)</f>
        <v>109.66898564104393</v>
      </c>
      <c r="CI328" s="9" cm="1">
        <f t="array" ref="CI328">IF($D328="","",INDEX('Data - CO2'!$B$5:$AP$53,MATCH(Kulturmodeller!$D328,'Data - CO2'!$A$5:$A$53,0),CI$20)*AS328*$B327)</f>
        <v>120.92363560322399</v>
      </c>
    </row>
    <row r="329" spans="1:87" x14ac:dyDescent="0.3">
      <c r="A329" s="33" t="s">
        <v>82</v>
      </c>
      <c r="B329" s="33"/>
      <c r="C329" s="124" t="str">
        <f>'Katalog over Kulturmodeller '!F129</f>
        <v>LØV - valgfri</v>
      </c>
      <c r="D329" s="125" t="s">
        <v>258</v>
      </c>
      <c r="E329" s="151">
        <f>'Katalog over Kulturmodeller '!W129</f>
        <v>0.3</v>
      </c>
      <c r="F329" s="40">
        <f>E329+((E333-F333)+(E334-F334))*(E329/SUM(E328:E332))</f>
        <v>0.3</v>
      </c>
      <c r="G329" s="40">
        <f t="shared" ref="G329" si="5764">F329+((F333-G333)+(F334-G334))*(F329/SUM(F328:F332))</f>
        <v>0.3</v>
      </c>
      <c r="H329" s="40">
        <f t="shared" ref="H329" si="5765">G329+((G333-H333)+(G334-H334))*(G329/SUM(G328:G332))</f>
        <v>0.3</v>
      </c>
      <c r="I329" s="40">
        <f t="shared" ref="I329" si="5766">H329+((H333-I333)+(H334-I334))*(H329/SUM(H328:H332))</f>
        <v>0.3</v>
      </c>
      <c r="J329" s="40">
        <f t="shared" ref="J329" si="5767">I329+((I333-J333)+(I334-J334))*(I329/SUM(I328:I332))</f>
        <v>0.3</v>
      </c>
      <c r="K329" s="40">
        <f t="shared" ref="K329" si="5768">J329+((J333-K333)+(J334-K334))*(J329/SUM(J328:J332))</f>
        <v>0.3</v>
      </c>
      <c r="L329" s="40">
        <f t="shared" ref="L329" si="5769">K329+((K333-L333)+(K334-L334))*(K329/SUM(K328:K332))</f>
        <v>0.3</v>
      </c>
      <c r="M329" s="40">
        <f t="shared" ref="M329" si="5770">L329+((L333-M333)+(L334-M334))*(L329/SUM(L328:L332))</f>
        <v>0.3</v>
      </c>
      <c r="N329" s="40">
        <f t="shared" ref="N329" si="5771">M329+((M333-N333)+(M334-N334))*(M329/SUM(M328:M332))</f>
        <v>0.3</v>
      </c>
      <c r="O329" s="40">
        <f t="shared" ref="O329" si="5772">N329+((N333-O333)+(N334-O334))*(N329/SUM(N328:N332))</f>
        <v>0.3</v>
      </c>
      <c r="P329" s="40">
        <f t="shared" ref="P329" si="5773">O329+((O333-P333)+(O334-P334))*(O329/SUM(O328:O332))</f>
        <v>0.3</v>
      </c>
      <c r="Q329" s="40">
        <f t="shared" ref="Q329" si="5774">P329+((P333-Q333)+(P334-Q334))*(P329/SUM(P328:P332))</f>
        <v>0.3</v>
      </c>
      <c r="R329" s="40">
        <f t="shared" ref="R329" si="5775">Q329+((Q333-R333)+(Q334-R334))*(Q329/SUM(Q328:Q332))</f>
        <v>0.3</v>
      </c>
      <c r="S329" s="40">
        <f t="shared" ref="S329" si="5776">R329+((R333-S333)+(R334-S334))*(R329/SUM(R328:R332))</f>
        <v>0.3</v>
      </c>
      <c r="T329" s="40">
        <f t="shared" ref="T329" si="5777">S329+((S333-T333)+(S334-T334))*(S329/SUM(S328:S332))</f>
        <v>0.3</v>
      </c>
      <c r="U329" s="40">
        <f t="shared" ref="U329" si="5778">T329+((T333-U333)+(T334-U334))*(T329/SUM(T328:T332))</f>
        <v>0.3</v>
      </c>
      <c r="V329" s="40">
        <f t="shared" ref="V329" si="5779">U329+((U333-V333)+(U334-V334))*(U329/SUM(U328:U332))</f>
        <v>0.3</v>
      </c>
      <c r="W329" s="40">
        <f t="shared" ref="W329" si="5780">V329+((V333-W333)+(V334-W334))*(V329/SUM(V328:V332))</f>
        <v>0.3</v>
      </c>
      <c r="X329" s="40">
        <f t="shared" ref="X329" si="5781">W329+((W333-X333)+(W334-X334))*(W329/SUM(W328:W332))</f>
        <v>0.3</v>
      </c>
      <c r="Y329" s="40">
        <f t="shared" ref="Y329" si="5782">X329+((X333-Y333)+(X334-Y334))*(X329/SUM(X328:X332))</f>
        <v>0.3</v>
      </c>
      <c r="Z329" s="40">
        <f t="shared" ref="Z329" si="5783">Y329+((Y333-Z333)+(Y334-Z334))*(Y329/SUM(Y328:Y332))</f>
        <v>0.3</v>
      </c>
      <c r="AA329" s="40">
        <f t="shared" ref="AA329" si="5784">Z329+((Z333-AA333)+(Z334-AA334))*(Z329/SUM(Z328:Z332))</f>
        <v>0.3</v>
      </c>
      <c r="AB329" s="40">
        <f t="shared" ref="AB329" si="5785">AA329+((AA333-AB333)+(AA334-AB334))*(AA329/SUM(AA328:AA332))</f>
        <v>0.3</v>
      </c>
      <c r="AC329" s="40">
        <f t="shared" ref="AC329" si="5786">AB329+((AB333-AC333)+(AB334-AC334))*(AB329/SUM(AB328:AB332))</f>
        <v>0.3</v>
      </c>
      <c r="AD329" s="40">
        <f t="shared" ref="AD329" si="5787">AC329+((AC333-AD333)+(AC334-AD334))*(AC329/SUM(AC328:AC332))</f>
        <v>0.3</v>
      </c>
      <c r="AE329" s="40">
        <f t="shared" ref="AE329" si="5788">AD329+((AD333-AE333)+(AD334-AE334))*(AD329/SUM(AD328:AD332))</f>
        <v>0.3</v>
      </c>
      <c r="AF329" s="40">
        <f t="shared" ref="AF329" si="5789">AE329+((AE333-AF333)+(AE334-AF334))*(AE329/SUM(AE328:AE332))</f>
        <v>0.3</v>
      </c>
      <c r="AG329" s="40">
        <f t="shared" ref="AG329" si="5790">AF329+((AF333-AG333)+(AF334-AG334))*(AF329/SUM(AF328:AF332))</f>
        <v>0.3</v>
      </c>
      <c r="AH329" s="40">
        <f t="shared" ref="AH329" si="5791">AG329+((AG333-AH333)+(AG334-AH334))*(AG329/SUM(AG328:AG332))</f>
        <v>0.3</v>
      </c>
      <c r="AI329" s="40">
        <f t="shared" ref="AI329" si="5792">AH329+((AH333-AI333)+(AH334-AI334))*(AH329/SUM(AH328:AH332))</f>
        <v>0.3</v>
      </c>
      <c r="AJ329" s="40">
        <f t="shared" ref="AJ329" si="5793">AI329+((AI333-AJ333)+(AI334-AJ334))*(AI329/SUM(AI328:AI332))</f>
        <v>0.3</v>
      </c>
      <c r="AK329" s="40">
        <f t="shared" ref="AK329" si="5794">AJ329+((AJ333-AK333)+(AJ334-AK334))*(AJ329/SUM(AJ328:AJ332))</f>
        <v>0.3</v>
      </c>
      <c r="AL329" s="40">
        <f t="shared" ref="AL329" si="5795">AK329+((AK333-AL333)+(AK334-AL334))*(AK329/SUM(AK328:AK332))</f>
        <v>0.3</v>
      </c>
      <c r="AM329" s="40">
        <f t="shared" ref="AM329" si="5796">AL329+((AL333-AM333)+(AL334-AM334))*(AL329/SUM(AL328:AL332))</f>
        <v>0.3</v>
      </c>
      <c r="AN329" s="40">
        <f t="shared" ref="AN329" si="5797">AM329+((AM333-AN333)+(AM334-AN334))*(AM329/SUM(AM328:AM332))</f>
        <v>0.3</v>
      </c>
      <c r="AO329" s="40">
        <f t="shared" ref="AO329" si="5798">AN329+((AN333-AO333)+(AN334-AO334))*(AN329/SUM(AN328:AN332))</f>
        <v>0.3</v>
      </c>
      <c r="AP329" s="40">
        <f t="shared" ref="AP329" si="5799">AO329+((AO333-AP333)+(AO334-AP334))*(AO329/SUM(AO328:AO332))</f>
        <v>0.3</v>
      </c>
      <c r="AQ329" s="40">
        <f t="shared" ref="AQ329" si="5800">AP329+((AP333-AQ333)+(AP334-AQ334))*(AP329/SUM(AP328:AP332))</f>
        <v>0.3</v>
      </c>
      <c r="AR329" s="40">
        <f t="shared" ref="AR329" si="5801">AQ329+((AQ333-AR333)+(AQ334-AR334))*(AQ329/SUM(AQ328:AQ332))</f>
        <v>0.3</v>
      </c>
      <c r="AS329" s="41">
        <f t="shared" ref="AS329" si="5802">AR329+((AR333-AS333)+(AR334-AS334))*(AR329/SUM(AR328:AR332))</f>
        <v>0.3</v>
      </c>
      <c r="AU329" s="10" cm="1">
        <f t="array" ref="AU329">IF($D329="","",INDEX('Data - CO2'!$B$5:$AP$53,MATCH(Kulturmodeller!$D329,'Data - CO2'!$A$5:$A$53,0),AU$20)*E329)</f>
        <v>0</v>
      </c>
      <c r="AV329" cm="1">
        <f t="array" ref="AV329">IF($D329="","",INDEX('Data - CO2'!$B$5:$AP$53,MATCH(Kulturmodeller!$D329,'Data - CO2'!$A$5:$A$53,0),AV$20)*F329)</f>
        <v>1.3780229392798578</v>
      </c>
      <c r="AW329" cm="1">
        <f t="array" ref="AW329">IF($D329="","",INDEX('Data - CO2'!$B$5:$AP$53,MATCH(Kulturmodeller!$D329,'Data - CO2'!$A$5:$A$53,0),AW$20)*G329)</f>
        <v>9.1868195951990543</v>
      </c>
      <c r="AX329" cm="1">
        <f t="array" ref="AX329">IF($D329="","",INDEX('Data - CO2'!$B$5:$AP$53,MATCH(Kulturmodeller!$D329,'Data - CO2'!$A$5:$A$53,0),AX$20)*H329)</f>
        <v>22.967048987997629</v>
      </c>
      <c r="AY329" cm="1">
        <f t="array" ref="AY329">IF($D329="","",INDEX('Data - CO2'!$B$5:$AP$53,MATCH(Kulturmodeller!$D329,'Data - CO2'!$A$5:$A$53,0),AY$20)*I329)</f>
        <v>45.934097975995257</v>
      </c>
      <c r="AZ329" cm="1">
        <f t="array" ref="AZ329">IF($D329="","",INDEX('Data - CO2'!$B$5:$AP$53,MATCH(Kulturmodeller!$D329,'Data - CO2'!$A$5:$A$53,0),AZ$20)*J329*$B327)</f>
        <v>47.538063212870149</v>
      </c>
      <c r="BA329" cm="1">
        <f t="array" ref="BA329">IF($D329="","",INDEX('Data - CO2'!$B$5:$AP$53,MATCH(Kulturmodeller!$D329,'Data - CO2'!$A$5:$A$53,0),BA$20)*K329*$B327)</f>
        <v>48.412303295225811</v>
      </c>
      <c r="BB329" cm="1">
        <f t="array" ref="BB329">IF($D329="","",INDEX('Data - CO2'!$B$5:$AP$53,MATCH(Kulturmodeller!$D329,'Data - CO2'!$A$5:$A$53,0),BB$20)*L329*$B327)</f>
        <v>49.654906041197385</v>
      </c>
      <c r="BC329" cm="1">
        <f t="array" ref="BC329">IF($D329="","",INDEX('Data - CO2'!$B$5:$AP$53,MATCH(Kulturmodeller!$D329,'Data - CO2'!$A$5:$A$53,0),BC$20)*M329*$B327)</f>
        <v>49.990216908869932</v>
      </c>
      <c r="BD329" cm="1">
        <f t="array" ref="BD329">IF($D329="","",INDEX('Data - CO2'!$B$5:$AP$53,MATCH(Kulturmodeller!$D329,'Data - CO2'!$A$5:$A$53,0),BD$20)*N329*$B327)</f>
        <v>51.069435185158696</v>
      </c>
      <c r="BE329" cm="1">
        <f t="array" ref="BE329">IF($D329="","",INDEX('Data - CO2'!$B$5:$AP$53,MATCH(Kulturmodeller!$D329,'Data - CO2'!$A$5:$A$53,0),BE$20)*O329*$B327)</f>
        <v>51.703718165565306</v>
      </c>
      <c r="BF329" cm="1">
        <f t="array" ref="BF329">IF($D329="","",INDEX('Data - CO2'!$B$5:$AP$53,MATCH(Kulturmodeller!$D329,'Data - CO2'!$A$5:$A$53,0),BF$20)*P329*$B327)</f>
        <v>51.918803552500897</v>
      </c>
      <c r="BG329" cm="1">
        <f t="array" ref="BG329">IF($D329="","",INDEX('Data - CO2'!$B$5:$AP$53,MATCH(Kulturmodeller!$D329,'Data - CO2'!$A$5:$A$53,0),BG$20)*Q329*$B327)</f>
        <v>51.83378607115359</v>
      </c>
      <c r="BH329" cm="1">
        <f t="array" ref="BH329">IF($D329="","",INDEX('Data - CO2'!$B$5:$AP$53,MATCH(Kulturmodeller!$D329,'Data - CO2'!$A$5:$A$53,0),BH$20)*R329*$B327)</f>
        <v>54.939933443974716</v>
      </c>
      <c r="BI329" cm="1">
        <f t="array" ref="BI329">IF($D329="","",INDEX('Data - CO2'!$B$5:$AP$53,MATCH(Kulturmodeller!$D329,'Data - CO2'!$A$5:$A$53,0),BI$20)*S329*$B327)</f>
        <v>57.637825730071555</v>
      </c>
      <c r="BJ329" cm="1">
        <f t="array" ref="BJ329">IF($D329="","",INDEX('Data - CO2'!$B$5:$AP$53,MATCH(Kulturmodeller!$D329,'Data - CO2'!$A$5:$A$53,0),BJ$20)*T329*$B327)</f>
        <v>1.3780229392798578</v>
      </c>
      <c r="BK329" cm="1">
        <f t="array" ref="BK329">IF($D329="","",INDEX('Data - CO2'!$B$5:$AP$53,MATCH(Kulturmodeller!$D329,'Data - CO2'!$A$5:$A$53,0),BK$20)*U329*$B327)</f>
        <v>9.1868195951990543</v>
      </c>
      <c r="BL329" cm="1">
        <f t="array" ref="BL329">IF($D329="","",INDEX('Data - CO2'!$B$5:$AP$53,MATCH(Kulturmodeller!$D329,'Data - CO2'!$A$5:$A$53,0),BL$20)*V329*$B327)</f>
        <v>22.967048987997629</v>
      </c>
      <c r="BM329" cm="1">
        <f t="array" ref="BM329">IF($D329="","",INDEX('Data - CO2'!$B$5:$AP$53,MATCH(Kulturmodeller!$D329,'Data - CO2'!$A$5:$A$53,0),BM$20)*W329*$B327)</f>
        <v>45.934097975995257</v>
      </c>
      <c r="BN329" cm="1">
        <f t="array" ref="BN329">IF($D329="","",INDEX('Data - CO2'!$B$5:$AP$53,MATCH(Kulturmodeller!$D329,'Data - CO2'!$A$5:$A$53,0),BN$20)*X329*$B327)</f>
        <v>47.538063212870149</v>
      </c>
      <c r="BO329" cm="1">
        <f t="array" ref="BO329">IF($D329="","",INDEX('Data - CO2'!$B$5:$AP$53,MATCH(Kulturmodeller!$D329,'Data - CO2'!$A$5:$A$53,0),BO$20)*Y329*$B327)</f>
        <v>48.412303295225811</v>
      </c>
      <c r="BP329" cm="1">
        <f t="array" ref="BP329">IF($D329="","",INDEX('Data - CO2'!$B$5:$AP$53,MATCH(Kulturmodeller!$D329,'Data - CO2'!$A$5:$A$53,0),BP$20)*Z329*$B327)</f>
        <v>49.654906041197385</v>
      </c>
      <c r="BQ329" cm="1">
        <f t="array" ref="BQ329">IF($D329="","",INDEX('Data - CO2'!$B$5:$AP$53,MATCH(Kulturmodeller!$D329,'Data - CO2'!$A$5:$A$53,0),BQ$20)*AA329*$B327)</f>
        <v>49.990216908869932</v>
      </c>
      <c r="BR329" cm="1">
        <f t="array" ref="BR329">IF($D329="","",INDEX('Data - CO2'!$B$5:$AP$53,MATCH(Kulturmodeller!$D329,'Data - CO2'!$A$5:$A$53,0),BR$20)*AB329*$B327)</f>
        <v>51.069435185158696</v>
      </c>
      <c r="BS329" cm="1">
        <f t="array" ref="BS329">IF($D329="","",INDEX('Data - CO2'!$B$5:$AP$53,MATCH(Kulturmodeller!$D329,'Data - CO2'!$A$5:$A$53,0),BS$20)*AC329*$B327)</f>
        <v>51.703718165565306</v>
      </c>
      <c r="BT329" cm="1">
        <f t="array" ref="BT329">IF($D329="","",INDEX('Data - CO2'!$B$5:$AP$53,MATCH(Kulturmodeller!$D329,'Data - CO2'!$A$5:$A$53,0),BT$20)*AD329*$B327)</f>
        <v>51.918803552500897</v>
      </c>
      <c r="BU329" cm="1">
        <f t="array" ref="BU329">IF($D329="","",INDEX('Data - CO2'!$B$5:$AP$53,MATCH(Kulturmodeller!$D329,'Data - CO2'!$A$5:$A$53,0),BU$20)*AE329*$B327)</f>
        <v>51.83378607115359</v>
      </c>
      <c r="BV329" cm="1">
        <f t="array" ref="BV329">IF($D329="","",INDEX('Data - CO2'!$B$5:$AP$53,MATCH(Kulturmodeller!$D329,'Data - CO2'!$A$5:$A$53,0),BV$20)*AF329*$B327)</f>
        <v>54.939933443974716</v>
      </c>
      <c r="BW329" cm="1">
        <f t="array" ref="BW329">IF($D329="","",INDEX('Data - CO2'!$B$5:$AP$53,MATCH(Kulturmodeller!$D329,'Data - CO2'!$A$5:$A$53,0),BW$20)*AG329*$B327)</f>
        <v>57.637825730071555</v>
      </c>
      <c r="BX329" cm="1">
        <f t="array" ref="BX329">IF($D329="","",INDEX('Data - CO2'!$B$5:$AP$53,MATCH(Kulturmodeller!$D329,'Data - CO2'!$A$5:$A$53,0),BX$20)*AH329*$B327)</f>
        <v>1.3780229392798578</v>
      </c>
      <c r="BY329" cm="1">
        <f t="array" ref="BY329">IF($D329="","",INDEX('Data - CO2'!$B$5:$AP$53,MATCH(Kulturmodeller!$D329,'Data - CO2'!$A$5:$A$53,0),BY$20)*AI329*$B327)</f>
        <v>9.1868195951990543</v>
      </c>
      <c r="BZ329" cm="1">
        <f t="array" ref="BZ329">IF($D329="","",INDEX('Data - CO2'!$B$5:$AP$53,MATCH(Kulturmodeller!$D329,'Data - CO2'!$A$5:$A$53,0),BZ$20)*AJ329*$B327)</f>
        <v>22.967048987997629</v>
      </c>
      <c r="CA329" cm="1">
        <f t="array" ref="CA329">IF($D329="","",INDEX('Data - CO2'!$B$5:$AP$53,MATCH(Kulturmodeller!$D329,'Data - CO2'!$A$5:$A$53,0),CA$20)*AK329*$B327)</f>
        <v>45.934097975995257</v>
      </c>
      <c r="CB329" cm="1">
        <f t="array" ref="CB329">IF($D329="","",INDEX('Data - CO2'!$B$5:$AP$53,MATCH(Kulturmodeller!$D329,'Data - CO2'!$A$5:$A$53,0),CB$20)*AL329*$B327)</f>
        <v>47.538063212870149</v>
      </c>
      <c r="CC329" cm="1">
        <f t="array" ref="CC329">IF($D329="","",INDEX('Data - CO2'!$B$5:$AP$53,MATCH(Kulturmodeller!$D329,'Data - CO2'!$A$5:$A$53,0),CC$20)*AM329*$B327)</f>
        <v>48.412303295225811</v>
      </c>
      <c r="CD329" cm="1">
        <f t="array" ref="CD329">IF($D329="","",INDEX('Data - CO2'!$B$5:$AP$53,MATCH(Kulturmodeller!$D329,'Data - CO2'!$A$5:$A$53,0),CD$20)*AN329*$B327)</f>
        <v>49.654906041197385</v>
      </c>
      <c r="CE329" cm="1">
        <f t="array" ref="CE329">IF($D329="","",INDEX('Data - CO2'!$B$5:$AP$53,MATCH(Kulturmodeller!$D329,'Data - CO2'!$A$5:$A$53,0),CE$20)*AO329*$B327)</f>
        <v>49.990216908869932</v>
      </c>
      <c r="CF329" cm="1">
        <f t="array" ref="CF329">IF($D329="","",INDEX('Data - CO2'!$B$5:$AP$53,MATCH(Kulturmodeller!$D329,'Data - CO2'!$A$5:$A$53,0),CF$20)*AP329*$B327)</f>
        <v>51.069435185158696</v>
      </c>
      <c r="CG329" cm="1">
        <f t="array" ref="CG329">IF($D329="","",INDEX('Data - CO2'!$B$5:$AP$53,MATCH(Kulturmodeller!$D329,'Data - CO2'!$A$5:$A$53,0),CG$20)*AQ329*$B327)</f>
        <v>51.703718165565306</v>
      </c>
      <c r="CH329" cm="1">
        <f t="array" ref="CH329">IF($D329="","",INDEX('Data - CO2'!$B$5:$AP$53,MATCH(Kulturmodeller!$D329,'Data - CO2'!$A$5:$A$53,0),CH$20)*AR329*$B327)</f>
        <v>51.918803552500897</v>
      </c>
      <c r="CI329" s="11" cm="1">
        <f t="array" ref="CI329">IF($D329="","",INDEX('Data - CO2'!$B$5:$AP$53,MATCH(Kulturmodeller!$D329,'Data - CO2'!$A$5:$A$53,0),CI$20)*AS329*$B327)</f>
        <v>51.83378607115359</v>
      </c>
    </row>
    <row r="330" spans="1:87" x14ac:dyDescent="0.3">
      <c r="A330" s="33" t="s">
        <v>83</v>
      </c>
      <c r="B330" s="33"/>
      <c r="C330" s="124" t="str">
        <f>'Katalog over Kulturmodeller '!F130</f>
        <v>NÅL - Valgfri</v>
      </c>
      <c r="D330" s="125" t="s">
        <v>277</v>
      </c>
      <c r="E330" s="151">
        <f>'Katalog over Kulturmodeller '!W130</f>
        <v>0.1</v>
      </c>
      <c r="F330" s="40">
        <f>E330+((E333-F333)+(E334-F334))*(E330/SUM(E328:E332))</f>
        <v>0.1</v>
      </c>
      <c r="G330" s="40">
        <f t="shared" ref="G330" si="5803">F330+((F333-G333)+(F334-G334))*(F330/SUM(F328:F332))</f>
        <v>0.1</v>
      </c>
      <c r="H330" s="40">
        <f t="shared" ref="H330" si="5804">G330+((G333-H333)+(G334-H334))*(G330/SUM(G328:G332))</f>
        <v>0.1</v>
      </c>
      <c r="I330" s="40">
        <f t="shared" ref="I330" si="5805">H330+((H333-I333)+(H334-I334))*(H330/SUM(H328:H332))</f>
        <v>0.1</v>
      </c>
      <c r="J330" s="40">
        <f t="shared" ref="J330" si="5806">I330+((I333-J333)+(I334-J334))*(I330/SUM(I328:I332))</f>
        <v>0.1</v>
      </c>
      <c r="K330" s="40">
        <f t="shared" ref="K330" si="5807">J330+((J333-K333)+(J334-K334))*(J330/SUM(J328:J332))</f>
        <v>0.1</v>
      </c>
      <c r="L330" s="40">
        <f t="shared" ref="L330" si="5808">K330+((K333-L333)+(K334-L334))*(K330/SUM(K328:K332))</f>
        <v>0.1</v>
      </c>
      <c r="M330" s="40">
        <f t="shared" ref="M330" si="5809">L330+((L333-M333)+(L334-M334))*(L330/SUM(L328:L332))</f>
        <v>0.1</v>
      </c>
      <c r="N330" s="40">
        <f t="shared" ref="N330" si="5810">M330+((M333-N333)+(M334-N334))*(M330/SUM(M328:M332))</f>
        <v>0.1</v>
      </c>
      <c r="O330" s="40">
        <f t="shared" ref="O330" si="5811">N330+((N333-O333)+(N334-O334))*(N330/SUM(N328:N332))</f>
        <v>0.1</v>
      </c>
      <c r="P330" s="40">
        <f t="shared" ref="P330" si="5812">O330+((O333-P333)+(O334-P334))*(O330/SUM(O328:O332))</f>
        <v>0.1</v>
      </c>
      <c r="Q330" s="40">
        <f t="shared" ref="Q330" si="5813">P330+((P333-Q333)+(P334-Q334))*(P330/SUM(P328:P332))</f>
        <v>0.1</v>
      </c>
      <c r="R330" s="40">
        <f t="shared" ref="R330" si="5814">Q330+((Q333-R333)+(Q334-R334))*(Q330/SUM(Q328:Q332))</f>
        <v>0.1</v>
      </c>
      <c r="S330" s="40">
        <f t="shared" ref="S330" si="5815">R330+((R333-S333)+(R334-S334))*(R330/SUM(R328:R332))</f>
        <v>0.1</v>
      </c>
      <c r="T330" s="40">
        <f t="shared" ref="T330" si="5816">S330+((S333-T333)+(S334-T334))*(S330/SUM(S328:S332))</f>
        <v>0.1</v>
      </c>
      <c r="U330" s="40">
        <f t="shared" ref="U330" si="5817">T330+((T333-U333)+(T334-U334))*(T330/SUM(T328:T332))</f>
        <v>0.1</v>
      </c>
      <c r="V330" s="40">
        <f t="shared" ref="V330" si="5818">U330+((U333-V333)+(U334-V334))*(U330/SUM(U328:U332))</f>
        <v>0.1</v>
      </c>
      <c r="W330" s="40">
        <f t="shared" ref="W330" si="5819">V330+((V333-W333)+(V334-W334))*(V330/SUM(V328:V332))</f>
        <v>0.1</v>
      </c>
      <c r="X330" s="40">
        <f t="shared" ref="X330" si="5820">W330+((W333-X333)+(W334-X334))*(W330/SUM(W328:W332))</f>
        <v>0.1</v>
      </c>
      <c r="Y330" s="40">
        <f t="shared" ref="Y330" si="5821">X330+((X333-Y333)+(X334-Y334))*(X330/SUM(X328:X332))</f>
        <v>0.1</v>
      </c>
      <c r="Z330" s="40">
        <f t="shared" ref="Z330" si="5822">Y330+((Y333-Z333)+(Y334-Z334))*(Y330/SUM(Y328:Y332))</f>
        <v>0.1</v>
      </c>
      <c r="AA330" s="40">
        <f t="shared" ref="AA330" si="5823">Z330+((Z333-AA333)+(Z334-AA334))*(Z330/SUM(Z328:Z332))</f>
        <v>0.1</v>
      </c>
      <c r="AB330" s="40">
        <f t="shared" ref="AB330" si="5824">AA330+((AA333-AB333)+(AA334-AB334))*(AA330/SUM(AA328:AA332))</f>
        <v>0.1</v>
      </c>
      <c r="AC330" s="40">
        <f t="shared" ref="AC330" si="5825">AB330+((AB333-AC333)+(AB334-AC334))*(AB330/SUM(AB328:AB332))</f>
        <v>0.1</v>
      </c>
      <c r="AD330" s="40">
        <f t="shared" ref="AD330" si="5826">AC330+((AC333-AD333)+(AC334-AD334))*(AC330/SUM(AC328:AC332))</f>
        <v>0.1</v>
      </c>
      <c r="AE330" s="40">
        <f t="shared" ref="AE330" si="5827">AD330+((AD333-AE333)+(AD334-AE334))*(AD330/SUM(AD328:AD332))</f>
        <v>0.1</v>
      </c>
      <c r="AF330" s="40">
        <f t="shared" ref="AF330" si="5828">AE330+((AE333-AF333)+(AE334-AF334))*(AE330/SUM(AE328:AE332))</f>
        <v>0.1</v>
      </c>
      <c r="AG330" s="40">
        <f t="shared" ref="AG330" si="5829">AF330+((AF333-AG333)+(AF334-AG334))*(AF330/SUM(AF328:AF332))</f>
        <v>0.1</v>
      </c>
      <c r="AH330" s="40">
        <f t="shared" ref="AH330" si="5830">AG330+((AG333-AH333)+(AG334-AH334))*(AG330/SUM(AG328:AG332))</f>
        <v>0.1</v>
      </c>
      <c r="AI330" s="40">
        <f t="shared" ref="AI330" si="5831">AH330+((AH333-AI333)+(AH334-AI334))*(AH330/SUM(AH328:AH332))</f>
        <v>0.1</v>
      </c>
      <c r="AJ330" s="40">
        <f t="shared" ref="AJ330" si="5832">AI330+((AI333-AJ333)+(AI334-AJ334))*(AI330/SUM(AI328:AI332))</f>
        <v>0.1</v>
      </c>
      <c r="AK330" s="40">
        <f t="shared" ref="AK330" si="5833">AJ330+((AJ333-AK333)+(AJ334-AK334))*(AJ330/SUM(AJ328:AJ332))</f>
        <v>0.1</v>
      </c>
      <c r="AL330" s="40">
        <f t="shared" ref="AL330" si="5834">AK330+((AK333-AL333)+(AK334-AL334))*(AK330/SUM(AK328:AK332))</f>
        <v>0.1</v>
      </c>
      <c r="AM330" s="40">
        <f t="shared" ref="AM330" si="5835">AL330+((AL333-AM333)+(AL334-AM334))*(AL330/SUM(AL328:AL332))</f>
        <v>0.1</v>
      </c>
      <c r="AN330" s="40">
        <f t="shared" ref="AN330" si="5836">AM330+((AM333-AN333)+(AM334-AN334))*(AM330/SUM(AM328:AM332))</f>
        <v>0.1</v>
      </c>
      <c r="AO330" s="40">
        <f t="shared" ref="AO330" si="5837">AN330+((AN333-AO333)+(AN334-AO334))*(AN330/SUM(AN328:AN332))</f>
        <v>0.1</v>
      </c>
      <c r="AP330" s="40">
        <f t="shared" ref="AP330" si="5838">AO330+((AO333-AP333)+(AO334-AP334))*(AO330/SUM(AO328:AO332))</f>
        <v>0.1</v>
      </c>
      <c r="AQ330" s="40">
        <f t="shared" ref="AQ330" si="5839">AP330+((AP333-AQ333)+(AP334-AQ334))*(AP330/SUM(AP328:AP332))</f>
        <v>0.1</v>
      </c>
      <c r="AR330" s="40">
        <f t="shared" ref="AR330" si="5840">AQ330+((AQ333-AR333)+(AQ334-AR334))*(AQ330/SUM(AQ328:AQ332))</f>
        <v>0.1</v>
      </c>
      <c r="AS330" s="41">
        <f t="shared" ref="AS330" si="5841">AR330+((AR333-AS333)+(AR334-AS334))*(AR330/SUM(AR328:AR332))</f>
        <v>0.1</v>
      </c>
      <c r="AU330" s="10" cm="1">
        <f t="array" ref="AU330">IF($D330="","",INDEX('Data - CO2'!$B$5:$AP$53,MATCH(Kulturmodeller!$D330,'Data - CO2'!$A$5:$A$53,0),AU$20)*E330)</f>
        <v>0</v>
      </c>
      <c r="AV330" cm="1">
        <f t="array" ref="AV330">IF($D330="","",INDEX('Data - CO2'!$B$5:$AP$53,MATCH(Kulturmodeller!$D330,'Data - CO2'!$A$5:$A$53,0),AV$20)*F330)</f>
        <v>0.17604379473808759</v>
      </c>
      <c r="AW330" cm="1">
        <f t="array" ref="AW330">IF($D330="","",INDEX('Data - CO2'!$B$5:$AP$53,MATCH(Kulturmodeller!$D330,'Data - CO2'!$A$5:$A$53,0),AW$20)*G330)</f>
        <v>1.1736252982539175</v>
      </c>
      <c r="AX330" cm="1">
        <f t="array" ref="AX330">IF($D330="","",INDEX('Data - CO2'!$B$5:$AP$53,MATCH(Kulturmodeller!$D330,'Data - CO2'!$A$5:$A$53,0),AX$20)*H330)</f>
        <v>2.9340632456347939</v>
      </c>
      <c r="AY330" cm="1">
        <f t="array" ref="AY330">IF($D330="","",INDEX('Data - CO2'!$B$5:$AP$53,MATCH(Kulturmodeller!$D330,'Data - CO2'!$A$5:$A$53,0),AY$20)*I330)</f>
        <v>5.8681264912695879</v>
      </c>
      <c r="AZ330" cm="1">
        <f t="array" ref="AZ330">IF($D330="","",INDEX('Data - CO2'!$B$5:$AP$53,MATCH(Kulturmodeller!$D330,'Data - CO2'!$A$5:$A$53,0),AZ$20)*J330*$B327)</f>
        <v>12.402655361490673</v>
      </c>
      <c r="BA330" cm="1">
        <f t="array" ref="BA330">IF($D330="","",INDEX('Data - CO2'!$B$5:$AP$53,MATCH(Kulturmodeller!$D330,'Data - CO2'!$A$5:$A$53,0),BA$20)*K330*$B327)</f>
        <v>19.630019889505839</v>
      </c>
      <c r="BB330" cm="1">
        <f t="array" ref="BB330">IF($D330="","",INDEX('Data - CO2'!$B$5:$AP$53,MATCH(Kulturmodeller!$D330,'Data - CO2'!$A$5:$A$53,0),BB$20)*L330*$B327)</f>
        <v>24.707640127315848</v>
      </c>
      <c r="BC330" cm="1">
        <f t="array" ref="BC330">IF($D330="","",INDEX('Data - CO2'!$B$5:$AP$53,MATCH(Kulturmodeller!$D330,'Data - CO2'!$A$5:$A$53,0),BC$20)*M330*$B327)</f>
        <v>27.398801882258738</v>
      </c>
      <c r="BD330" cm="1">
        <f t="array" ref="BD330">IF($D330="","",INDEX('Data - CO2'!$B$5:$AP$53,MATCH(Kulturmodeller!$D330,'Data - CO2'!$A$5:$A$53,0),BD$20)*N330*$B327)</f>
        <v>29.938413576128301</v>
      </c>
      <c r="BE330" cm="1">
        <f t="array" ref="BE330">IF($D330="","",INDEX('Data - CO2'!$B$5:$AP$53,MATCH(Kulturmodeller!$D330,'Data - CO2'!$A$5:$A$53,0),BE$20)*O330*$B327)</f>
        <v>32.051532986911887</v>
      </c>
      <c r="BF330" cm="1">
        <f t="array" ref="BF330">IF($D330="","",INDEX('Data - CO2'!$B$5:$AP$53,MATCH(Kulturmodeller!$D330,'Data - CO2'!$A$5:$A$53,0),BF$20)*P330*$B327)</f>
        <v>33.925434418832403</v>
      </c>
      <c r="BG330" cm="1">
        <f t="array" ref="BG330">IF($D330="","",INDEX('Data - CO2'!$B$5:$AP$53,MATCH(Kulturmodeller!$D330,'Data - CO2'!$A$5:$A$53,0),BG$20)*Q330*$B327)</f>
        <v>35.896969995993828</v>
      </c>
      <c r="BH330" cm="1">
        <f t="array" ref="BH330">IF($D330="","",INDEX('Data - CO2'!$B$5:$AP$53,MATCH(Kulturmodeller!$D330,'Data - CO2'!$A$5:$A$53,0),BH$20)*R330*$B327)</f>
        <v>37.485724490963982</v>
      </c>
      <c r="BI330" cm="1">
        <f t="array" ref="BI330">IF($D330="","",INDEX('Data - CO2'!$B$5:$AP$53,MATCH(Kulturmodeller!$D330,'Data - CO2'!$A$5:$A$53,0),BI$20)*S330*$B327)</f>
        <v>38.520608808820924</v>
      </c>
      <c r="BJ330" cm="1">
        <f t="array" ref="BJ330">IF($D330="","",INDEX('Data - CO2'!$B$5:$AP$53,MATCH(Kulturmodeller!$D330,'Data - CO2'!$A$5:$A$53,0),BJ$20)*T330*$B327)</f>
        <v>39.653398158838769</v>
      </c>
      <c r="BK330" cm="1">
        <f t="array" ref="BK330">IF($D330="","",INDEX('Data - CO2'!$B$5:$AP$53,MATCH(Kulturmodeller!$D330,'Data - CO2'!$A$5:$A$53,0),BK$20)*U330*$B327)</f>
        <v>40.304917885085288</v>
      </c>
      <c r="BL330" cm="1">
        <f t="array" ref="BL330">IF($D330="","",INDEX('Data - CO2'!$B$5:$AP$53,MATCH(Kulturmodeller!$D330,'Data - CO2'!$A$5:$A$53,0),BL$20)*V330*$B327)</f>
        <v>0.17604379473808759</v>
      </c>
      <c r="BM330" cm="1">
        <f t="array" ref="BM330">IF($D330="","",INDEX('Data - CO2'!$B$5:$AP$53,MATCH(Kulturmodeller!$D330,'Data - CO2'!$A$5:$A$53,0),BM$20)*W330*$B327)</f>
        <v>1.1736252982539175</v>
      </c>
      <c r="BN330" cm="1">
        <f t="array" ref="BN330">IF($D330="","",INDEX('Data - CO2'!$B$5:$AP$53,MATCH(Kulturmodeller!$D330,'Data - CO2'!$A$5:$A$53,0),BN$20)*X330*$B327)</f>
        <v>2.9340632456347939</v>
      </c>
      <c r="BO330" cm="1">
        <f t="array" ref="BO330">IF($D330="","",INDEX('Data - CO2'!$B$5:$AP$53,MATCH(Kulturmodeller!$D330,'Data - CO2'!$A$5:$A$53,0),BO$20)*Y330*$B327)</f>
        <v>5.8681264912695879</v>
      </c>
      <c r="BP330" cm="1">
        <f t="array" ref="BP330">IF($D330="","",INDEX('Data - CO2'!$B$5:$AP$53,MATCH(Kulturmodeller!$D330,'Data - CO2'!$A$5:$A$53,0),BP$20)*Z330*$B327)</f>
        <v>12.402655361490673</v>
      </c>
      <c r="BQ330" cm="1">
        <f t="array" ref="BQ330">IF($D330="","",INDEX('Data - CO2'!$B$5:$AP$53,MATCH(Kulturmodeller!$D330,'Data - CO2'!$A$5:$A$53,0),BQ$20)*AA330*$B327)</f>
        <v>19.630019889505839</v>
      </c>
      <c r="BR330" cm="1">
        <f t="array" ref="BR330">IF($D330="","",INDEX('Data - CO2'!$B$5:$AP$53,MATCH(Kulturmodeller!$D330,'Data - CO2'!$A$5:$A$53,0),BR$20)*AB330*$B327)</f>
        <v>24.707640127315848</v>
      </c>
      <c r="BS330" cm="1">
        <f t="array" ref="BS330">IF($D330="","",INDEX('Data - CO2'!$B$5:$AP$53,MATCH(Kulturmodeller!$D330,'Data - CO2'!$A$5:$A$53,0),BS$20)*AC330*$B327)</f>
        <v>27.398801882258738</v>
      </c>
      <c r="BT330" cm="1">
        <f t="array" ref="BT330">IF($D330="","",INDEX('Data - CO2'!$B$5:$AP$53,MATCH(Kulturmodeller!$D330,'Data - CO2'!$A$5:$A$53,0),BT$20)*AD330*$B327)</f>
        <v>29.938413576128301</v>
      </c>
      <c r="BU330" cm="1">
        <f t="array" ref="BU330">IF($D330="","",INDEX('Data - CO2'!$B$5:$AP$53,MATCH(Kulturmodeller!$D330,'Data - CO2'!$A$5:$A$53,0),BU$20)*AE330*$B327)</f>
        <v>32.051532986911887</v>
      </c>
      <c r="BV330" cm="1">
        <f t="array" ref="BV330">IF($D330="","",INDEX('Data - CO2'!$B$5:$AP$53,MATCH(Kulturmodeller!$D330,'Data - CO2'!$A$5:$A$53,0),BV$20)*AF330*$B327)</f>
        <v>33.925434418832403</v>
      </c>
      <c r="BW330" cm="1">
        <f t="array" ref="BW330">IF($D330="","",INDEX('Data - CO2'!$B$5:$AP$53,MATCH(Kulturmodeller!$D330,'Data - CO2'!$A$5:$A$53,0),BW$20)*AG330*$B327)</f>
        <v>35.896969995993828</v>
      </c>
      <c r="BX330" cm="1">
        <f t="array" ref="BX330">IF($D330="","",INDEX('Data - CO2'!$B$5:$AP$53,MATCH(Kulturmodeller!$D330,'Data - CO2'!$A$5:$A$53,0),BX$20)*AH330*$B327)</f>
        <v>37.485724490963982</v>
      </c>
      <c r="BY330" cm="1">
        <f t="array" ref="BY330">IF($D330="","",INDEX('Data - CO2'!$B$5:$AP$53,MATCH(Kulturmodeller!$D330,'Data - CO2'!$A$5:$A$53,0),BY$20)*AI330*$B327)</f>
        <v>38.520608808820924</v>
      </c>
      <c r="BZ330" cm="1">
        <f t="array" ref="BZ330">IF($D330="","",INDEX('Data - CO2'!$B$5:$AP$53,MATCH(Kulturmodeller!$D330,'Data - CO2'!$A$5:$A$53,0),BZ$20)*AJ330*$B327)</f>
        <v>39.653398158838769</v>
      </c>
      <c r="CA330" cm="1">
        <f t="array" ref="CA330">IF($D330="","",INDEX('Data - CO2'!$B$5:$AP$53,MATCH(Kulturmodeller!$D330,'Data - CO2'!$A$5:$A$53,0),CA$20)*AK330*$B327)</f>
        <v>40.304917885085288</v>
      </c>
      <c r="CB330" cm="1">
        <f t="array" ref="CB330">IF($D330="","",INDEX('Data - CO2'!$B$5:$AP$53,MATCH(Kulturmodeller!$D330,'Data - CO2'!$A$5:$A$53,0),CB$20)*AL330*$B327)</f>
        <v>0.17604379473808759</v>
      </c>
      <c r="CC330" cm="1">
        <f t="array" ref="CC330">IF($D330="","",INDEX('Data - CO2'!$B$5:$AP$53,MATCH(Kulturmodeller!$D330,'Data - CO2'!$A$5:$A$53,0),CC$20)*AM330*$B327)</f>
        <v>1.1736252982539175</v>
      </c>
      <c r="CD330" cm="1">
        <f t="array" ref="CD330">IF($D330="","",INDEX('Data - CO2'!$B$5:$AP$53,MATCH(Kulturmodeller!$D330,'Data - CO2'!$A$5:$A$53,0),CD$20)*AN330*$B327)</f>
        <v>2.9340632456347939</v>
      </c>
      <c r="CE330" cm="1">
        <f t="array" ref="CE330">IF($D330="","",INDEX('Data - CO2'!$B$5:$AP$53,MATCH(Kulturmodeller!$D330,'Data - CO2'!$A$5:$A$53,0),CE$20)*AO330*$B327)</f>
        <v>5.8681264912695879</v>
      </c>
      <c r="CF330" cm="1">
        <f t="array" ref="CF330">IF($D330="","",INDEX('Data - CO2'!$B$5:$AP$53,MATCH(Kulturmodeller!$D330,'Data - CO2'!$A$5:$A$53,0),CF$20)*AP330*$B327)</f>
        <v>12.402655361490673</v>
      </c>
      <c r="CG330" cm="1">
        <f t="array" ref="CG330">IF($D330="","",INDEX('Data - CO2'!$B$5:$AP$53,MATCH(Kulturmodeller!$D330,'Data - CO2'!$A$5:$A$53,0),CG$20)*AQ330*$B327)</f>
        <v>19.630019889505839</v>
      </c>
      <c r="CH330" cm="1">
        <f t="array" ref="CH330">IF($D330="","",INDEX('Data - CO2'!$B$5:$AP$53,MATCH(Kulturmodeller!$D330,'Data - CO2'!$A$5:$A$53,0),CH$20)*AR330*$B327)</f>
        <v>24.707640127315848</v>
      </c>
      <c r="CI330" s="11" cm="1">
        <f t="array" ref="CI330">IF($D330="","",INDEX('Data - CO2'!$B$5:$AP$53,MATCH(Kulturmodeller!$D330,'Data - CO2'!$A$5:$A$53,0),CI$20)*AS330*$B327)</f>
        <v>27.398801882258738</v>
      </c>
    </row>
    <row r="331" spans="1:87" x14ac:dyDescent="0.3">
      <c r="A331" s="33" t="s">
        <v>84</v>
      </c>
      <c r="B331" s="33"/>
      <c r="C331" s="124" t="str">
        <f>'Katalog over Kulturmodeller '!F131</f>
        <v>Juletræer (NGR)</v>
      </c>
      <c r="D331" s="125" t="s">
        <v>634</v>
      </c>
      <c r="E331" s="151">
        <f>'Katalog over Kulturmodeller '!W131</f>
        <v>0</v>
      </c>
      <c r="F331" s="40">
        <f>E331+((E333-F333)+(E334-F334))*(E331/SUM(E328:E332))</f>
        <v>0</v>
      </c>
      <c r="G331" s="40">
        <f t="shared" ref="G331" si="5842">F331+((F333-G333)+(F334-G334))*(F331/SUM(F328:F332))</f>
        <v>0</v>
      </c>
      <c r="H331" s="40">
        <f t="shared" ref="H331" si="5843">G331+((G333-H333)+(G334-H334))*(G331/SUM(G328:G332))</f>
        <v>0</v>
      </c>
      <c r="I331" s="40">
        <f t="shared" ref="I331" si="5844">H331+((H333-I333)+(H334-I334))*(H331/SUM(H328:H332))</f>
        <v>0</v>
      </c>
      <c r="J331" s="40">
        <f t="shared" ref="J331" si="5845">I331+((I333-J333)+(I334-J334))*(I331/SUM(I328:I332))</f>
        <v>0</v>
      </c>
      <c r="K331" s="40">
        <f t="shared" ref="K331" si="5846">J331+((J333-K333)+(J334-K334))*(J331/SUM(J328:J332))</f>
        <v>0</v>
      </c>
      <c r="L331" s="40">
        <f t="shared" ref="L331" si="5847">K331+((K333-L333)+(K334-L334))*(K331/SUM(K328:K332))</f>
        <v>0</v>
      </c>
      <c r="M331" s="40">
        <f t="shared" ref="M331" si="5848">L331+((L333-M333)+(L334-M334))*(L331/SUM(L328:L332))</f>
        <v>0</v>
      </c>
      <c r="N331" s="40">
        <f t="shared" ref="N331" si="5849">M331+((M333-N333)+(M334-N334))*(M331/SUM(M328:M332))</f>
        <v>0</v>
      </c>
      <c r="O331" s="40">
        <f t="shared" ref="O331" si="5850">N331+((N333-O333)+(N334-O334))*(N331/SUM(N328:N332))</f>
        <v>0</v>
      </c>
      <c r="P331" s="40">
        <f t="shared" ref="P331" si="5851">O331+((O333-P333)+(O334-P334))*(O331/SUM(O328:O332))</f>
        <v>0</v>
      </c>
      <c r="Q331" s="40">
        <f t="shared" ref="Q331" si="5852">P331+((P333-Q333)+(P334-Q334))*(P331/SUM(P328:P332))</f>
        <v>0</v>
      </c>
      <c r="R331" s="40">
        <f t="shared" ref="R331" si="5853">Q331+((Q333-R333)+(Q334-R334))*(Q331/SUM(Q328:Q332))</f>
        <v>0</v>
      </c>
      <c r="S331" s="40">
        <f t="shared" ref="S331" si="5854">R331+((R333-S333)+(R334-S334))*(R331/SUM(R328:R332))</f>
        <v>0</v>
      </c>
      <c r="T331" s="40">
        <f t="shared" ref="T331" si="5855">S331+((S333-T333)+(S334-T334))*(S331/SUM(S328:S332))</f>
        <v>0</v>
      </c>
      <c r="U331" s="40">
        <f t="shared" ref="U331" si="5856">T331+((T333-U333)+(T334-U334))*(T331/SUM(T328:T332))</f>
        <v>0</v>
      </c>
      <c r="V331" s="40">
        <f t="shared" ref="V331" si="5857">U331+((U333-V333)+(U334-V334))*(U331/SUM(U328:U332))</f>
        <v>0</v>
      </c>
      <c r="W331" s="40">
        <f t="shared" ref="W331" si="5858">V331+((V333-W333)+(V334-W334))*(V331/SUM(V328:V332))</f>
        <v>0</v>
      </c>
      <c r="X331" s="40">
        <f t="shared" ref="X331" si="5859">W331+((W333-X333)+(W334-X334))*(W331/SUM(W328:W332))</f>
        <v>0</v>
      </c>
      <c r="Y331" s="40">
        <f t="shared" ref="Y331" si="5860">X331+((X333-Y333)+(X334-Y334))*(X331/SUM(X328:X332))</f>
        <v>0</v>
      </c>
      <c r="Z331" s="40">
        <f t="shared" ref="Z331" si="5861">Y331+((Y333-Z333)+(Y334-Z334))*(Y331/SUM(Y328:Y332))</f>
        <v>0</v>
      </c>
      <c r="AA331" s="40">
        <f t="shared" ref="AA331" si="5862">Z331+((Z333-AA333)+(Z334-AA334))*(Z331/SUM(Z328:Z332))</f>
        <v>0</v>
      </c>
      <c r="AB331" s="40">
        <f t="shared" ref="AB331" si="5863">AA331+((AA333-AB333)+(AA334-AB334))*(AA331/SUM(AA328:AA332))</f>
        <v>0</v>
      </c>
      <c r="AC331" s="40">
        <f t="shared" ref="AC331" si="5864">AB331+((AB333-AC333)+(AB334-AC334))*(AB331/SUM(AB328:AB332))</f>
        <v>0</v>
      </c>
      <c r="AD331" s="40">
        <f t="shared" ref="AD331" si="5865">AC331+((AC333-AD333)+(AC334-AD334))*(AC331/SUM(AC328:AC332))</f>
        <v>0</v>
      </c>
      <c r="AE331" s="40">
        <f t="shared" ref="AE331" si="5866">AD331+((AD333-AE333)+(AD334-AE334))*(AD331/SUM(AD328:AD332))</f>
        <v>0</v>
      </c>
      <c r="AF331" s="40">
        <f t="shared" ref="AF331" si="5867">AE331+((AE333-AF333)+(AE334-AF334))*(AE331/SUM(AE328:AE332))</f>
        <v>0</v>
      </c>
      <c r="AG331" s="40">
        <f t="shared" ref="AG331" si="5868">AF331+((AF333-AG333)+(AF334-AG334))*(AF331/SUM(AF328:AF332))</f>
        <v>0</v>
      </c>
      <c r="AH331" s="40">
        <f t="shared" ref="AH331" si="5869">AG331+((AG333-AH333)+(AG334-AH334))*(AG331/SUM(AG328:AG332))</f>
        <v>0</v>
      </c>
      <c r="AI331" s="40">
        <f t="shared" ref="AI331" si="5870">AH331+((AH333-AI333)+(AH334-AI334))*(AH331/SUM(AH328:AH332))</f>
        <v>0</v>
      </c>
      <c r="AJ331" s="40">
        <f t="shared" ref="AJ331" si="5871">AI331+((AI333-AJ333)+(AI334-AJ334))*(AI331/SUM(AI328:AI332))</f>
        <v>0</v>
      </c>
      <c r="AK331" s="40">
        <f t="shared" ref="AK331" si="5872">AJ331+((AJ333-AK333)+(AJ334-AK334))*(AJ331/SUM(AJ328:AJ332))</f>
        <v>0</v>
      </c>
      <c r="AL331" s="40">
        <f t="shared" ref="AL331" si="5873">AK331+((AK333-AL333)+(AK334-AL334))*(AK331/SUM(AK328:AK332))</f>
        <v>0</v>
      </c>
      <c r="AM331" s="40">
        <f t="shared" ref="AM331" si="5874">AL331+((AL333-AM333)+(AL334-AM334))*(AL331/SUM(AL328:AL332))</f>
        <v>0</v>
      </c>
      <c r="AN331" s="40">
        <f t="shared" ref="AN331" si="5875">AM331+((AM333-AN333)+(AM334-AN334))*(AM331/SUM(AM328:AM332))</f>
        <v>0</v>
      </c>
      <c r="AO331" s="40">
        <f t="shared" ref="AO331" si="5876">AN331+((AN333-AO333)+(AN334-AO334))*(AN331/SUM(AN328:AN332))</f>
        <v>0</v>
      </c>
      <c r="AP331" s="40">
        <f t="shared" ref="AP331" si="5877">AO331+((AO333-AP333)+(AO334-AP334))*(AO331/SUM(AO328:AO332))</f>
        <v>0</v>
      </c>
      <c r="AQ331" s="40">
        <f t="shared" ref="AQ331" si="5878">AP331+((AP333-AQ333)+(AP334-AQ334))*(AP331/SUM(AP328:AP332))</f>
        <v>0</v>
      </c>
      <c r="AR331" s="40">
        <f t="shared" ref="AR331" si="5879">AQ331+((AQ333-AR333)+(AQ334-AR334))*(AQ331/SUM(AQ328:AQ332))</f>
        <v>0</v>
      </c>
      <c r="AS331" s="41">
        <f t="shared" ref="AS331" si="5880">AR331+((AR333-AS333)+(AR334-AS334))*(AR331/SUM(AR328:AR332))</f>
        <v>0</v>
      </c>
      <c r="AU331" s="10" cm="1">
        <f t="array" ref="AU331">IF($D331="","",INDEX('Data - CO2'!$B$5:$AP$53,MATCH(Kulturmodeller!$D331,'Data - CO2'!$A$5:$A$53,0),AU$20)*E331)</f>
        <v>0</v>
      </c>
      <c r="AV331" cm="1">
        <f t="array" ref="AV331">IF($D331="","",INDEX('Data - CO2'!$B$5:$AP$53,MATCH(Kulturmodeller!$D331,'Data - CO2'!$A$5:$A$53,0),AV$20)*F331)</f>
        <v>0</v>
      </c>
      <c r="AW331" cm="1">
        <f t="array" ref="AW331">IF($D331="","",INDEX('Data - CO2'!$B$5:$AP$53,MATCH(Kulturmodeller!$D331,'Data - CO2'!$A$5:$A$53,0),AW$20)*G331)</f>
        <v>0</v>
      </c>
      <c r="AX331" cm="1">
        <f t="array" ref="AX331">IF($D331="","",INDEX('Data - CO2'!$B$5:$AP$53,MATCH(Kulturmodeller!$D331,'Data - CO2'!$A$5:$A$53,0),AX$20)*H331)</f>
        <v>0</v>
      </c>
      <c r="AY331" cm="1">
        <f t="array" ref="AY331">IF($D331="","",INDEX('Data - CO2'!$B$5:$AP$53,MATCH(Kulturmodeller!$D331,'Data - CO2'!$A$5:$A$53,0),AY$20)*I331)</f>
        <v>0</v>
      </c>
      <c r="AZ331" cm="1">
        <f t="array" ref="AZ331">IF($D331="","",INDEX('Data - CO2'!$B$5:$AP$53,MATCH(Kulturmodeller!$D331,'Data - CO2'!$A$5:$A$53,0),AZ$20)*J331*$B327)</f>
        <v>0</v>
      </c>
      <c r="BA331" cm="1">
        <f t="array" ref="BA331">IF($D331="","",INDEX('Data - CO2'!$B$5:$AP$53,MATCH(Kulturmodeller!$D331,'Data - CO2'!$A$5:$A$53,0),BA$20)*K331*$B327)</f>
        <v>0</v>
      </c>
      <c r="BB331" cm="1">
        <f t="array" ref="BB331">IF($D331="","",INDEX('Data - CO2'!$B$5:$AP$53,MATCH(Kulturmodeller!$D331,'Data - CO2'!$A$5:$A$53,0),BB$20)*L331*$B327)</f>
        <v>0</v>
      </c>
      <c r="BC331" cm="1">
        <f t="array" ref="BC331">IF($D331="","",INDEX('Data - CO2'!$B$5:$AP$53,MATCH(Kulturmodeller!$D331,'Data - CO2'!$A$5:$A$53,0),BC$20)*M331*$B327)</f>
        <v>0</v>
      </c>
      <c r="BD331" cm="1">
        <f t="array" ref="BD331">IF($D331="","",INDEX('Data - CO2'!$B$5:$AP$53,MATCH(Kulturmodeller!$D331,'Data - CO2'!$A$5:$A$53,0),BD$20)*N331*$B327)</f>
        <v>0</v>
      </c>
      <c r="BE331" cm="1">
        <f t="array" ref="BE331">IF($D331="","",INDEX('Data - CO2'!$B$5:$AP$53,MATCH(Kulturmodeller!$D331,'Data - CO2'!$A$5:$A$53,0),BE$20)*O331*$B327)</f>
        <v>0</v>
      </c>
      <c r="BF331" cm="1">
        <f t="array" ref="BF331">IF($D331="","",INDEX('Data - CO2'!$B$5:$AP$53,MATCH(Kulturmodeller!$D331,'Data - CO2'!$A$5:$A$53,0),BF$20)*P331*$B327)</f>
        <v>0</v>
      </c>
      <c r="BG331" cm="1">
        <f t="array" ref="BG331">IF($D331="","",INDEX('Data - CO2'!$B$5:$AP$53,MATCH(Kulturmodeller!$D331,'Data - CO2'!$A$5:$A$53,0),BG$20)*Q331*$B327)</f>
        <v>0</v>
      </c>
      <c r="BH331" cm="1">
        <f t="array" ref="BH331">IF($D331="","",INDEX('Data - CO2'!$B$5:$AP$53,MATCH(Kulturmodeller!$D331,'Data - CO2'!$A$5:$A$53,0),BH$20)*R331*$B327)</f>
        <v>0</v>
      </c>
      <c r="BI331" cm="1">
        <f t="array" ref="BI331">IF($D331="","",INDEX('Data - CO2'!$B$5:$AP$53,MATCH(Kulturmodeller!$D331,'Data - CO2'!$A$5:$A$53,0),BI$20)*S331*$B327)</f>
        <v>0</v>
      </c>
      <c r="BJ331" cm="1">
        <f t="array" ref="BJ331">IF($D331="","",INDEX('Data - CO2'!$B$5:$AP$53,MATCH(Kulturmodeller!$D331,'Data - CO2'!$A$5:$A$53,0),BJ$20)*T331*$B327)</f>
        <v>0</v>
      </c>
      <c r="BK331" cm="1">
        <f t="array" ref="BK331">IF($D331="","",INDEX('Data - CO2'!$B$5:$AP$53,MATCH(Kulturmodeller!$D331,'Data - CO2'!$A$5:$A$53,0),BK$20)*U331*$B327)</f>
        <v>0</v>
      </c>
      <c r="BL331" cm="1">
        <f t="array" ref="BL331">IF($D331="","",INDEX('Data - CO2'!$B$5:$AP$53,MATCH(Kulturmodeller!$D331,'Data - CO2'!$A$5:$A$53,0),BL$20)*V331*$B327)</f>
        <v>0</v>
      </c>
      <c r="BM331" cm="1">
        <f t="array" ref="BM331">IF($D331="","",INDEX('Data - CO2'!$B$5:$AP$53,MATCH(Kulturmodeller!$D331,'Data - CO2'!$A$5:$A$53,0),BM$20)*W331*$B327)</f>
        <v>0</v>
      </c>
      <c r="BN331" cm="1">
        <f t="array" ref="BN331">IF($D331="","",INDEX('Data - CO2'!$B$5:$AP$53,MATCH(Kulturmodeller!$D331,'Data - CO2'!$A$5:$A$53,0),BN$20)*X331*$B327)</f>
        <v>0</v>
      </c>
      <c r="BO331" cm="1">
        <f t="array" ref="BO331">IF($D331="","",INDEX('Data - CO2'!$B$5:$AP$53,MATCH(Kulturmodeller!$D331,'Data - CO2'!$A$5:$A$53,0),BO$20)*Y331*$B327)</f>
        <v>0</v>
      </c>
      <c r="BP331" cm="1">
        <f t="array" ref="BP331">IF($D331="","",INDEX('Data - CO2'!$B$5:$AP$53,MATCH(Kulturmodeller!$D331,'Data - CO2'!$A$5:$A$53,0),BP$20)*Z331*$B327)</f>
        <v>0</v>
      </c>
      <c r="BQ331" cm="1">
        <f t="array" ref="BQ331">IF($D331="","",INDEX('Data - CO2'!$B$5:$AP$53,MATCH(Kulturmodeller!$D331,'Data - CO2'!$A$5:$A$53,0),BQ$20)*AA331*$B327)</f>
        <v>0</v>
      </c>
      <c r="BR331" cm="1">
        <f t="array" ref="BR331">IF($D331="","",INDEX('Data - CO2'!$B$5:$AP$53,MATCH(Kulturmodeller!$D331,'Data - CO2'!$A$5:$A$53,0),BR$20)*AB331*$B327)</f>
        <v>0</v>
      </c>
      <c r="BS331" cm="1">
        <f t="array" ref="BS331">IF($D331="","",INDEX('Data - CO2'!$B$5:$AP$53,MATCH(Kulturmodeller!$D331,'Data - CO2'!$A$5:$A$53,0),BS$20)*AC331*$B327)</f>
        <v>0</v>
      </c>
      <c r="BT331" cm="1">
        <f t="array" ref="BT331">IF($D331="","",INDEX('Data - CO2'!$B$5:$AP$53,MATCH(Kulturmodeller!$D331,'Data - CO2'!$A$5:$A$53,0),BT$20)*AD331*$B327)</f>
        <v>0</v>
      </c>
      <c r="BU331" cm="1">
        <f t="array" ref="BU331">IF($D331="","",INDEX('Data - CO2'!$B$5:$AP$53,MATCH(Kulturmodeller!$D331,'Data - CO2'!$A$5:$A$53,0),BU$20)*AE331*$B327)</f>
        <v>0</v>
      </c>
      <c r="BV331" cm="1">
        <f t="array" ref="BV331">IF($D331="","",INDEX('Data - CO2'!$B$5:$AP$53,MATCH(Kulturmodeller!$D331,'Data - CO2'!$A$5:$A$53,0),BV$20)*AF331*$B327)</f>
        <v>0</v>
      </c>
      <c r="BW331" cm="1">
        <f t="array" ref="BW331">IF($D331="","",INDEX('Data - CO2'!$B$5:$AP$53,MATCH(Kulturmodeller!$D331,'Data - CO2'!$A$5:$A$53,0),BW$20)*AG331*$B327)</f>
        <v>0</v>
      </c>
      <c r="BX331" cm="1">
        <f t="array" ref="BX331">IF($D331="","",INDEX('Data - CO2'!$B$5:$AP$53,MATCH(Kulturmodeller!$D331,'Data - CO2'!$A$5:$A$53,0),BX$20)*AH331*$B327)</f>
        <v>0</v>
      </c>
      <c r="BY331" cm="1">
        <f t="array" ref="BY331">IF($D331="","",INDEX('Data - CO2'!$B$5:$AP$53,MATCH(Kulturmodeller!$D331,'Data - CO2'!$A$5:$A$53,0),BY$20)*AI331*$B327)</f>
        <v>0</v>
      </c>
      <c r="BZ331" cm="1">
        <f t="array" ref="BZ331">IF($D331="","",INDEX('Data - CO2'!$B$5:$AP$53,MATCH(Kulturmodeller!$D331,'Data - CO2'!$A$5:$A$53,0),BZ$20)*AJ331*$B327)</f>
        <v>0</v>
      </c>
      <c r="CA331" cm="1">
        <f t="array" ref="CA331">IF($D331="","",INDEX('Data - CO2'!$B$5:$AP$53,MATCH(Kulturmodeller!$D331,'Data - CO2'!$A$5:$A$53,0),CA$20)*AK331*$B327)</f>
        <v>0</v>
      </c>
      <c r="CB331" cm="1">
        <f t="array" ref="CB331">IF($D331="","",INDEX('Data - CO2'!$B$5:$AP$53,MATCH(Kulturmodeller!$D331,'Data - CO2'!$A$5:$A$53,0),CB$20)*AL331*$B327)</f>
        <v>0</v>
      </c>
      <c r="CC331" cm="1">
        <f t="array" ref="CC331">IF($D331="","",INDEX('Data - CO2'!$B$5:$AP$53,MATCH(Kulturmodeller!$D331,'Data - CO2'!$A$5:$A$53,0),CC$20)*AM331*$B327)</f>
        <v>0</v>
      </c>
      <c r="CD331" cm="1">
        <f t="array" ref="CD331">IF($D331="","",INDEX('Data - CO2'!$B$5:$AP$53,MATCH(Kulturmodeller!$D331,'Data - CO2'!$A$5:$A$53,0),CD$20)*AN331*$B327)</f>
        <v>0</v>
      </c>
      <c r="CE331" cm="1">
        <f t="array" ref="CE331">IF($D331="","",INDEX('Data - CO2'!$B$5:$AP$53,MATCH(Kulturmodeller!$D331,'Data - CO2'!$A$5:$A$53,0),CE$20)*AO331*$B327)</f>
        <v>0</v>
      </c>
      <c r="CF331" cm="1">
        <f t="array" ref="CF331">IF($D331="","",INDEX('Data - CO2'!$B$5:$AP$53,MATCH(Kulturmodeller!$D331,'Data - CO2'!$A$5:$A$53,0),CF$20)*AP331*$B327)</f>
        <v>0</v>
      </c>
      <c r="CG331" cm="1">
        <f t="array" ref="CG331">IF($D331="","",INDEX('Data - CO2'!$B$5:$AP$53,MATCH(Kulturmodeller!$D331,'Data - CO2'!$A$5:$A$53,0),CG$20)*AQ331*$B327)</f>
        <v>0</v>
      </c>
      <c r="CH331" cm="1">
        <f t="array" ref="CH331">IF($D331="","",INDEX('Data - CO2'!$B$5:$AP$53,MATCH(Kulturmodeller!$D331,'Data - CO2'!$A$5:$A$53,0),CH$20)*AR331*$B327)</f>
        <v>0</v>
      </c>
      <c r="CI331" s="11" cm="1">
        <f t="array" ref="CI331">IF($D331="","",INDEX('Data - CO2'!$B$5:$AP$53,MATCH(Kulturmodeller!$D331,'Data - CO2'!$A$5:$A$53,0),CI$20)*AS331*$B327)</f>
        <v>0</v>
      </c>
    </row>
    <row r="332" spans="1:87" x14ac:dyDescent="0.3">
      <c r="A332" s="42" t="s">
        <v>85</v>
      </c>
      <c r="B332" s="42"/>
      <c r="C332" s="124">
        <f>'Katalog over Kulturmodeller '!F132</f>
        <v>0</v>
      </c>
      <c r="D332" s="129"/>
      <c r="E332" s="140">
        <f>'Katalog over Kulturmodeller '!W132</f>
        <v>0</v>
      </c>
      <c r="F332" s="46">
        <f>E332+((E333-F333)+(E334-F334))*(E332/SUM(E328:E332))</f>
        <v>0</v>
      </c>
      <c r="G332" s="46">
        <f t="shared" ref="G332" si="5881">F332+((F333-G333)+(F334-G334))*(F332/SUM(F328:F332))</f>
        <v>0</v>
      </c>
      <c r="H332" s="46">
        <f t="shared" ref="H332" si="5882">G332+((G333-H333)+(G334-H334))*(G332/SUM(G328:G332))</f>
        <v>0</v>
      </c>
      <c r="I332" s="46">
        <f t="shared" ref="I332" si="5883">H332+((H333-I333)+(H334-I334))*(H332/SUM(H328:H332))</f>
        <v>0</v>
      </c>
      <c r="J332" s="46">
        <f t="shared" ref="J332" si="5884">I332+((I333-J333)+(I334-J334))*(I332/SUM(I328:I332))</f>
        <v>0</v>
      </c>
      <c r="K332" s="46">
        <f t="shared" ref="K332" si="5885">J332+((J333-K333)+(J334-K334))*(J332/SUM(J328:J332))</f>
        <v>0</v>
      </c>
      <c r="L332" s="46">
        <f t="shared" ref="L332" si="5886">K332+((K333-L333)+(K334-L334))*(K332/SUM(K328:K332))</f>
        <v>0</v>
      </c>
      <c r="M332" s="46">
        <f t="shared" ref="M332" si="5887">L332+((L333-M333)+(L334-M334))*(L332/SUM(L328:L332))</f>
        <v>0</v>
      </c>
      <c r="N332" s="46">
        <f t="shared" ref="N332" si="5888">M332+((M333-N333)+(M334-N334))*(M332/SUM(M328:M332))</f>
        <v>0</v>
      </c>
      <c r="O332" s="46">
        <f t="shared" ref="O332" si="5889">N332+((N333-O333)+(N334-O334))*(N332/SUM(N328:N332))</f>
        <v>0</v>
      </c>
      <c r="P332" s="46">
        <f t="shared" ref="P332" si="5890">O332+((O333-P333)+(O334-P334))*(O332/SUM(O328:O332))</f>
        <v>0</v>
      </c>
      <c r="Q332" s="46">
        <f t="shared" ref="Q332" si="5891">P332+((P333-Q333)+(P334-Q334))*(P332/SUM(P328:P332))</f>
        <v>0</v>
      </c>
      <c r="R332" s="46">
        <f t="shared" ref="R332" si="5892">Q332+((Q333-R333)+(Q334-R334))*(Q332/SUM(Q328:Q332))</f>
        <v>0</v>
      </c>
      <c r="S332" s="46">
        <f t="shared" ref="S332" si="5893">R332+((R333-S333)+(R334-S334))*(R332/SUM(R328:R332))</f>
        <v>0</v>
      </c>
      <c r="T332" s="46">
        <f t="shared" ref="T332" si="5894">S332+((S333-T333)+(S334-T334))*(S332/SUM(S328:S332))</f>
        <v>0</v>
      </c>
      <c r="U332" s="46">
        <f t="shared" ref="U332" si="5895">T332+((T333-U333)+(T334-U334))*(T332/SUM(T328:T332))</f>
        <v>0</v>
      </c>
      <c r="V332" s="46">
        <f t="shared" ref="V332" si="5896">U332+((U333-V333)+(U334-V334))*(U332/SUM(U328:U332))</f>
        <v>0</v>
      </c>
      <c r="W332" s="46">
        <f t="shared" ref="W332" si="5897">V332+((V333-W333)+(V334-W334))*(V332/SUM(V328:V332))</f>
        <v>0</v>
      </c>
      <c r="X332" s="46">
        <f t="shared" ref="X332" si="5898">W332+((W333-X333)+(W334-X334))*(W332/SUM(W328:W332))</f>
        <v>0</v>
      </c>
      <c r="Y332" s="46">
        <f t="shared" ref="Y332" si="5899">X332+((X333-Y333)+(X334-Y334))*(X332/SUM(X328:X332))</f>
        <v>0</v>
      </c>
      <c r="Z332" s="46">
        <f t="shared" ref="Z332" si="5900">Y332+((Y333-Z333)+(Y334-Z334))*(Y332/SUM(Y328:Y332))</f>
        <v>0</v>
      </c>
      <c r="AA332" s="46">
        <f t="shared" ref="AA332" si="5901">Z332+((Z333-AA333)+(Z334-AA334))*(Z332/SUM(Z328:Z332))</f>
        <v>0</v>
      </c>
      <c r="AB332" s="46">
        <f t="shared" ref="AB332" si="5902">AA332+((AA333-AB333)+(AA334-AB334))*(AA332/SUM(AA328:AA332))</f>
        <v>0</v>
      </c>
      <c r="AC332" s="46">
        <f t="shared" ref="AC332" si="5903">AB332+((AB333-AC333)+(AB334-AC334))*(AB332/SUM(AB328:AB332))</f>
        <v>0</v>
      </c>
      <c r="AD332" s="46">
        <f t="shared" ref="AD332" si="5904">AC332+((AC333-AD333)+(AC334-AD334))*(AC332/SUM(AC328:AC332))</f>
        <v>0</v>
      </c>
      <c r="AE332" s="46">
        <f t="shared" ref="AE332" si="5905">AD332+((AD333-AE333)+(AD334-AE334))*(AD332/SUM(AD328:AD332))</f>
        <v>0</v>
      </c>
      <c r="AF332" s="46">
        <f t="shared" ref="AF332" si="5906">AE332+((AE333-AF333)+(AE334-AF334))*(AE332/SUM(AE328:AE332))</f>
        <v>0</v>
      </c>
      <c r="AG332" s="46">
        <f t="shared" ref="AG332" si="5907">AF332+((AF333-AG333)+(AF334-AG334))*(AF332/SUM(AF328:AF332))</f>
        <v>0</v>
      </c>
      <c r="AH332" s="46">
        <f t="shared" ref="AH332" si="5908">AG332+((AG333-AH333)+(AG334-AH334))*(AG332/SUM(AG328:AG332))</f>
        <v>0</v>
      </c>
      <c r="AI332" s="46">
        <f t="shared" ref="AI332" si="5909">AH332+((AH333-AI333)+(AH334-AI334))*(AH332/SUM(AH328:AH332))</f>
        <v>0</v>
      </c>
      <c r="AJ332" s="46">
        <f t="shared" ref="AJ332" si="5910">AI332+((AI333-AJ333)+(AI334-AJ334))*(AI332/SUM(AI328:AI332))</f>
        <v>0</v>
      </c>
      <c r="AK332" s="46">
        <f t="shared" ref="AK332" si="5911">AJ332+((AJ333-AK333)+(AJ334-AK334))*(AJ332/SUM(AJ328:AJ332))</f>
        <v>0</v>
      </c>
      <c r="AL332" s="46">
        <f t="shared" ref="AL332" si="5912">AK332+((AK333-AL333)+(AK334-AL334))*(AK332/SUM(AK328:AK332))</f>
        <v>0</v>
      </c>
      <c r="AM332" s="46">
        <f t="shared" ref="AM332" si="5913">AL332+((AL333-AM333)+(AL334-AM334))*(AL332/SUM(AL328:AL332))</f>
        <v>0</v>
      </c>
      <c r="AN332" s="46">
        <f t="shared" ref="AN332" si="5914">AM332+((AM333-AN333)+(AM334-AN334))*(AM332/SUM(AM328:AM332))</f>
        <v>0</v>
      </c>
      <c r="AO332" s="46">
        <f t="shared" ref="AO332" si="5915">AN332+((AN333-AO333)+(AN334-AO334))*(AN332/SUM(AN328:AN332))</f>
        <v>0</v>
      </c>
      <c r="AP332" s="46">
        <f t="shared" ref="AP332" si="5916">AO332+((AO333-AP333)+(AO334-AP334))*(AO332/SUM(AO328:AO332))</f>
        <v>0</v>
      </c>
      <c r="AQ332" s="46">
        <f t="shared" ref="AQ332" si="5917">AP332+((AP333-AQ333)+(AP334-AQ334))*(AP332/SUM(AP328:AP332))</f>
        <v>0</v>
      </c>
      <c r="AR332" s="46">
        <f t="shared" ref="AR332" si="5918">AQ332+((AQ333-AR333)+(AQ334-AR334))*(AQ332/SUM(AQ328:AQ332))</f>
        <v>0</v>
      </c>
      <c r="AS332" s="47">
        <f t="shared" ref="AS332" si="5919">AR332+((AR333-AS333)+(AR334-AS334))*(AR332/SUM(AR328:AR332))</f>
        <v>0</v>
      </c>
      <c r="AU332" s="10" t="str" cm="1">
        <f t="array" ref="AU332">IF($D332="","",INDEX('Data - CO2'!$B$5:$AP$53,MATCH(Kulturmodeller!$D332,'Data - CO2'!$A$5:$A$53,0),AU$20)*E332)</f>
        <v/>
      </c>
      <c r="AV332" t="str" cm="1">
        <f t="array" ref="AV332">IF($D332="","",INDEX('Data - CO2'!$B$5:$AP$53,MATCH(Kulturmodeller!$D332,'Data - CO2'!$A$5:$A$53,0),AV$20)*F332)</f>
        <v/>
      </c>
      <c r="AW332" t="str" cm="1">
        <f t="array" ref="AW332">IF($D332="","",INDEX('Data - CO2'!$B$5:$AP$53,MATCH(Kulturmodeller!$D332,'Data - CO2'!$A$5:$A$53,0),AW$20)*G332)</f>
        <v/>
      </c>
      <c r="AX332" t="str" cm="1">
        <f t="array" ref="AX332">IF($D332="","",INDEX('Data - CO2'!$B$5:$AP$53,MATCH(Kulturmodeller!$D332,'Data - CO2'!$A$5:$A$53,0),AX$20)*H332)</f>
        <v/>
      </c>
      <c r="AY332" t="str" cm="1">
        <f t="array" ref="AY332">IF($D332="","",INDEX('Data - CO2'!$B$5:$AP$53,MATCH(Kulturmodeller!$D332,'Data - CO2'!$A$5:$A$53,0),AY$20)*I332)</f>
        <v/>
      </c>
      <c r="AZ332" t="str" cm="1">
        <f t="array" ref="AZ332">IF($D332="","",INDEX('Data - CO2'!$B$5:$AP$53,MATCH(Kulturmodeller!$D332,'Data - CO2'!$A$5:$A$53,0),AZ$20)*J332*$B327)</f>
        <v/>
      </c>
      <c r="BA332" t="str" cm="1">
        <f t="array" ref="BA332">IF($D332="","",INDEX('Data - CO2'!$B$5:$AP$53,MATCH(Kulturmodeller!$D332,'Data - CO2'!$A$5:$A$53,0),BA$20)*K332*$B327)</f>
        <v/>
      </c>
      <c r="BB332" t="str" cm="1">
        <f t="array" ref="BB332">IF($D332="","",INDEX('Data - CO2'!$B$5:$AP$53,MATCH(Kulturmodeller!$D332,'Data - CO2'!$A$5:$A$53,0),BB$20)*L332*$B327)</f>
        <v/>
      </c>
      <c r="BC332" t="str" cm="1">
        <f t="array" ref="BC332">IF($D332="","",INDEX('Data - CO2'!$B$5:$AP$53,MATCH(Kulturmodeller!$D332,'Data - CO2'!$A$5:$A$53,0),BC$20)*M332*$B327)</f>
        <v/>
      </c>
      <c r="BD332" t="str" cm="1">
        <f t="array" ref="BD332">IF($D332="","",INDEX('Data - CO2'!$B$5:$AP$53,MATCH(Kulturmodeller!$D332,'Data - CO2'!$A$5:$A$53,0),BD$20)*N332*$B327)</f>
        <v/>
      </c>
      <c r="BE332" t="str" cm="1">
        <f t="array" ref="BE332">IF($D332="","",INDEX('Data - CO2'!$B$5:$AP$53,MATCH(Kulturmodeller!$D332,'Data - CO2'!$A$5:$A$53,0),BE$20)*O332*$B327)</f>
        <v/>
      </c>
      <c r="BF332" t="str" cm="1">
        <f t="array" ref="BF332">IF($D332="","",INDEX('Data - CO2'!$B$5:$AP$53,MATCH(Kulturmodeller!$D332,'Data - CO2'!$A$5:$A$53,0),BF$20)*P332*$B327)</f>
        <v/>
      </c>
      <c r="BG332" t="str" cm="1">
        <f t="array" ref="BG332">IF($D332="","",INDEX('Data - CO2'!$B$5:$AP$53,MATCH(Kulturmodeller!$D332,'Data - CO2'!$A$5:$A$53,0),BG$20)*Q332*$B327)</f>
        <v/>
      </c>
      <c r="BH332" t="str" cm="1">
        <f t="array" ref="BH332">IF($D332="","",INDEX('Data - CO2'!$B$5:$AP$53,MATCH(Kulturmodeller!$D332,'Data - CO2'!$A$5:$A$53,0),BH$20)*R332*$B327)</f>
        <v/>
      </c>
      <c r="BI332" t="str" cm="1">
        <f t="array" ref="BI332">IF($D332="","",INDEX('Data - CO2'!$B$5:$AP$53,MATCH(Kulturmodeller!$D332,'Data - CO2'!$A$5:$A$53,0),BI$20)*S332*$B327)</f>
        <v/>
      </c>
      <c r="BJ332" t="str" cm="1">
        <f t="array" ref="BJ332">IF($D332="","",INDEX('Data - CO2'!$B$5:$AP$53,MATCH(Kulturmodeller!$D332,'Data - CO2'!$A$5:$A$53,0),BJ$20)*T332*$B327)</f>
        <v/>
      </c>
      <c r="BK332" t="str" cm="1">
        <f t="array" ref="BK332">IF($D332="","",INDEX('Data - CO2'!$B$5:$AP$53,MATCH(Kulturmodeller!$D332,'Data - CO2'!$A$5:$A$53,0),BK$20)*U332*$B327)</f>
        <v/>
      </c>
      <c r="BL332" t="str" cm="1">
        <f t="array" ref="BL332">IF($D332="","",INDEX('Data - CO2'!$B$5:$AP$53,MATCH(Kulturmodeller!$D332,'Data - CO2'!$A$5:$A$53,0),BL$20)*V332*$B327)</f>
        <v/>
      </c>
      <c r="BM332" t="str" cm="1">
        <f t="array" ref="BM332">IF($D332="","",INDEX('Data - CO2'!$B$5:$AP$53,MATCH(Kulturmodeller!$D332,'Data - CO2'!$A$5:$A$53,0),BM$20)*W332*$B327)</f>
        <v/>
      </c>
      <c r="BN332" t="str" cm="1">
        <f t="array" ref="BN332">IF($D332="","",INDEX('Data - CO2'!$B$5:$AP$53,MATCH(Kulturmodeller!$D332,'Data - CO2'!$A$5:$A$53,0),BN$20)*X332*$B327)</f>
        <v/>
      </c>
      <c r="BO332" t="str" cm="1">
        <f t="array" ref="BO332">IF($D332="","",INDEX('Data - CO2'!$B$5:$AP$53,MATCH(Kulturmodeller!$D332,'Data - CO2'!$A$5:$A$53,0),BO$20)*Y332*$B327)</f>
        <v/>
      </c>
      <c r="BP332" t="str" cm="1">
        <f t="array" ref="BP332">IF($D332="","",INDEX('Data - CO2'!$B$5:$AP$53,MATCH(Kulturmodeller!$D332,'Data - CO2'!$A$5:$A$53,0),BP$20)*Z332*$B327)</f>
        <v/>
      </c>
      <c r="BQ332" t="str" cm="1">
        <f t="array" ref="BQ332">IF($D332="","",INDEX('Data - CO2'!$B$5:$AP$53,MATCH(Kulturmodeller!$D332,'Data - CO2'!$A$5:$A$53,0),BQ$20)*AA332*$B327)</f>
        <v/>
      </c>
      <c r="BR332" t="str" cm="1">
        <f t="array" ref="BR332">IF($D332="","",INDEX('Data - CO2'!$B$5:$AP$53,MATCH(Kulturmodeller!$D332,'Data - CO2'!$A$5:$A$53,0),BR$20)*AB332*$B327)</f>
        <v/>
      </c>
      <c r="BS332" t="str" cm="1">
        <f t="array" ref="BS332">IF($D332="","",INDEX('Data - CO2'!$B$5:$AP$53,MATCH(Kulturmodeller!$D332,'Data - CO2'!$A$5:$A$53,0),BS$20)*AC332*$B327)</f>
        <v/>
      </c>
      <c r="BT332" t="str" cm="1">
        <f t="array" ref="BT332">IF($D332="","",INDEX('Data - CO2'!$B$5:$AP$53,MATCH(Kulturmodeller!$D332,'Data - CO2'!$A$5:$A$53,0),BT$20)*AD332*$B327)</f>
        <v/>
      </c>
      <c r="BU332" t="str" cm="1">
        <f t="array" ref="BU332">IF($D332="","",INDEX('Data - CO2'!$B$5:$AP$53,MATCH(Kulturmodeller!$D332,'Data - CO2'!$A$5:$A$53,0),BU$20)*AE332*$B327)</f>
        <v/>
      </c>
      <c r="BV332" t="str" cm="1">
        <f t="array" ref="BV332">IF($D332="","",INDEX('Data - CO2'!$B$5:$AP$53,MATCH(Kulturmodeller!$D332,'Data - CO2'!$A$5:$A$53,0),BV$20)*AF332*$B327)</f>
        <v/>
      </c>
      <c r="BW332" t="str" cm="1">
        <f t="array" ref="BW332">IF($D332="","",INDEX('Data - CO2'!$B$5:$AP$53,MATCH(Kulturmodeller!$D332,'Data - CO2'!$A$5:$A$53,0),BW$20)*AG332*$B327)</f>
        <v/>
      </c>
      <c r="BX332" t="str" cm="1">
        <f t="array" ref="BX332">IF($D332="","",INDEX('Data - CO2'!$B$5:$AP$53,MATCH(Kulturmodeller!$D332,'Data - CO2'!$A$5:$A$53,0),BX$20)*AH332*$B327)</f>
        <v/>
      </c>
      <c r="BY332" t="str" cm="1">
        <f t="array" ref="BY332">IF($D332="","",INDEX('Data - CO2'!$B$5:$AP$53,MATCH(Kulturmodeller!$D332,'Data - CO2'!$A$5:$A$53,0),BY$20)*AI332*$B327)</f>
        <v/>
      </c>
      <c r="BZ332" t="str" cm="1">
        <f t="array" ref="BZ332">IF($D332="","",INDEX('Data - CO2'!$B$5:$AP$53,MATCH(Kulturmodeller!$D332,'Data - CO2'!$A$5:$A$53,0),BZ$20)*AJ332*$B327)</f>
        <v/>
      </c>
      <c r="CA332" t="str" cm="1">
        <f t="array" ref="CA332">IF($D332="","",INDEX('Data - CO2'!$B$5:$AP$53,MATCH(Kulturmodeller!$D332,'Data - CO2'!$A$5:$A$53,0),CA$20)*AK332*$B327)</f>
        <v/>
      </c>
      <c r="CB332" t="str" cm="1">
        <f t="array" ref="CB332">IF($D332="","",INDEX('Data - CO2'!$B$5:$AP$53,MATCH(Kulturmodeller!$D332,'Data - CO2'!$A$5:$A$53,0),CB$20)*AL332*$B327)</f>
        <v/>
      </c>
      <c r="CC332" t="str" cm="1">
        <f t="array" ref="CC332">IF($D332="","",INDEX('Data - CO2'!$B$5:$AP$53,MATCH(Kulturmodeller!$D332,'Data - CO2'!$A$5:$A$53,0),CC$20)*AM332*$B327)</f>
        <v/>
      </c>
      <c r="CD332" t="str" cm="1">
        <f t="array" ref="CD332">IF($D332="","",INDEX('Data - CO2'!$B$5:$AP$53,MATCH(Kulturmodeller!$D332,'Data - CO2'!$A$5:$A$53,0),CD$20)*AN332*$B327)</f>
        <v/>
      </c>
      <c r="CE332" t="str" cm="1">
        <f t="array" ref="CE332">IF($D332="","",INDEX('Data - CO2'!$B$5:$AP$53,MATCH(Kulturmodeller!$D332,'Data - CO2'!$A$5:$A$53,0),CE$20)*AO332*$B327)</f>
        <v/>
      </c>
      <c r="CF332" t="str" cm="1">
        <f t="array" ref="CF332">IF($D332="","",INDEX('Data - CO2'!$B$5:$AP$53,MATCH(Kulturmodeller!$D332,'Data - CO2'!$A$5:$A$53,0),CF$20)*AP332*$B327)</f>
        <v/>
      </c>
      <c r="CG332" t="str" cm="1">
        <f t="array" ref="CG332">IF($D332="","",INDEX('Data - CO2'!$B$5:$AP$53,MATCH(Kulturmodeller!$D332,'Data - CO2'!$A$5:$A$53,0),CG$20)*AQ332*$B327)</f>
        <v/>
      </c>
      <c r="CH332" t="str" cm="1">
        <f t="array" ref="CH332">IF($D332="","",INDEX('Data - CO2'!$B$5:$AP$53,MATCH(Kulturmodeller!$D332,'Data - CO2'!$A$5:$A$53,0),CH$20)*AR332*$B327)</f>
        <v/>
      </c>
      <c r="CI332" s="11" t="str" cm="1">
        <f t="array" ref="CI332">IF($D332="","",INDEX('Data - CO2'!$B$5:$AP$53,MATCH(Kulturmodeller!$D332,'Data - CO2'!$A$5:$A$53,0),CI$20)*AS332*$B327)</f>
        <v/>
      </c>
    </row>
    <row r="333" spans="1:87" x14ac:dyDescent="0.3">
      <c r="A333" s="351" t="s">
        <v>637</v>
      </c>
      <c r="B333" s="49"/>
      <c r="C333" s="130" t="str">
        <f>'Katalog over Kulturmodeller '!F133</f>
        <v>Valgfri</v>
      </c>
      <c r="D333" s="131" t="s">
        <v>58</v>
      </c>
      <c r="E333" s="139">
        <f>'Katalog over Kulturmodeller '!W133</f>
        <v>0</v>
      </c>
      <c r="F333" s="40">
        <f>E333</f>
        <v>0</v>
      </c>
      <c r="G333" s="40">
        <f t="shared" ref="G333:G334" si="5920">F333</f>
        <v>0</v>
      </c>
      <c r="H333" s="40">
        <f>G333*2/3</f>
        <v>0</v>
      </c>
      <c r="I333" s="40">
        <f>H333*0.5</f>
        <v>0</v>
      </c>
      <c r="J333" s="40">
        <v>0</v>
      </c>
      <c r="K333" s="40">
        <f t="shared" ref="K333:K334" si="5921">J333</f>
        <v>0</v>
      </c>
      <c r="L333" s="40">
        <f t="shared" ref="L333:L334" si="5922">K333</f>
        <v>0</v>
      </c>
      <c r="M333" s="40">
        <f t="shared" ref="M333:M334" si="5923">L333</f>
        <v>0</v>
      </c>
      <c r="N333" s="40">
        <f t="shared" ref="N333:N334" si="5924">M333</f>
        <v>0</v>
      </c>
      <c r="O333" s="40">
        <f t="shared" ref="O333:O334" si="5925">N333</f>
        <v>0</v>
      </c>
      <c r="P333" s="40">
        <f t="shared" ref="P333:P334" si="5926">O333</f>
        <v>0</v>
      </c>
      <c r="Q333" s="40">
        <f t="shared" ref="Q333:Q334" si="5927">P333</f>
        <v>0</v>
      </c>
      <c r="R333" s="40">
        <f t="shared" ref="R333:R334" si="5928">Q333</f>
        <v>0</v>
      </c>
      <c r="S333" s="40">
        <f t="shared" ref="S333:S334" si="5929">R333</f>
        <v>0</v>
      </c>
      <c r="T333" s="40">
        <f t="shared" ref="T333:T334" si="5930">S333</f>
        <v>0</v>
      </c>
      <c r="U333" s="40">
        <f t="shared" ref="U333:U334" si="5931">T333</f>
        <v>0</v>
      </c>
      <c r="V333" s="40">
        <f t="shared" ref="V333:V334" si="5932">U333</f>
        <v>0</v>
      </c>
      <c r="W333" s="40">
        <f t="shared" ref="W333:W334" si="5933">V333</f>
        <v>0</v>
      </c>
      <c r="X333" s="40">
        <f t="shared" ref="X333:X334" si="5934">W333</f>
        <v>0</v>
      </c>
      <c r="Y333" s="40">
        <f t="shared" ref="Y333:Y334" si="5935">X333</f>
        <v>0</v>
      </c>
      <c r="Z333" s="40">
        <f t="shared" ref="Z333:Z334" si="5936">Y333</f>
        <v>0</v>
      </c>
      <c r="AA333" s="40">
        <f t="shared" ref="AA333:AA334" si="5937">Z333</f>
        <v>0</v>
      </c>
      <c r="AB333" s="40">
        <f t="shared" ref="AB333:AB334" si="5938">AA333</f>
        <v>0</v>
      </c>
      <c r="AC333" s="40">
        <f t="shared" ref="AC333:AC334" si="5939">AB333</f>
        <v>0</v>
      </c>
      <c r="AD333" s="40">
        <f t="shared" ref="AD333:AD334" si="5940">AC333</f>
        <v>0</v>
      </c>
      <c r="AE333" s="40">
        <f t="shared" ref="AE333:AE334" si="5941">AD333</f>
        <v>0</v>
      </c>
      <c r="AF333" s="40">
        <f t="shared" ref="AF333:AF334" si="5942">AE333</f>
        <v>0</v>
      </c>
      <c r="AG333" s="40">
        <f t="shared" ref="AG333:AG334" si="5943">AF333</f>
        <v>0</v>
      </c>
      <c r="AH333" s="40">
        <f t="shared" ref="AH333:AH334" si="5944">AG333</f>
        <v>0</v>
      </c>
      <c r="AI333" s="40">
        <f t="shared" ref="AI333:AI334" si="5945">AH333</f>
        <v>0</v>
      </c>
      <c r="AJ333" s="40">
        <f t="shared" ref="AJ333:AJ334" si="5946">AI333</f>
        <v>0</v>
      </c>
      <c r="AK333" s="40">
        <f t="shared" ref="AK333:AK334" si="5947">AJ333</f>
        <v>0</v>
      </c>
      <c r="AL333" s="40">
        <f t="shared" ref="AL333:AL334" si="5948">AK333</f>
        <v>0</v>
      </c>
      <c r="AM333" s="40">
        <f t="shared" ref="AM333:AM334" si="5949">AL333</f>
        <v>0</v>
      </c>
      <c r="AN333" s="40">
        <f t="shared" ref="AN333:AN334" si="5950">AM333</f>
        <v>0</v>
      </c>
      <c r="AO333" s="40">
        <f t="shared" ref="AO333:AO334" si="5951">AN333</f>
        <v>0</v>
      </c>
      <c r="AP333" s="40">
        <f t="shared" ref="AP333:AP334" si="5952">AO333</f>
        <v>0</v>
      </c>
      <c r="AQ333" s="40">
        <f t="shared" ref="AQ333:AQ334" si="5953">AP333</f>
        <v>0</v>
      </c>
      <c r="AR333" s="40">
        <f t="shared" ref="AR333:AR334" si="5954">AQ333</f>
        <v>0</v>
      </c>
      <c r="AS333" s="41">
        <f t="shared" ref="AS333:AS334" si="5955">AR333</f>
        <v>0</v>
      </c>
      <c r="AU333" s="10" cm="1">
        <f t="array" ref="AU333">IF($D333="","",INDEX('Data - CO2'!$B$5:$AP$53,MATCH(Kulturmodeller!$D333,'Data - CO2'!$A$5:$A$53,0),AU$20)*E333)</f>
        <v>0</v>
      </c>
      <c r="AV333" cm="1">
        <f t="array" ref="AV333">IF($D333="","",INDEX('Data - CO2'!$B$5:$AP$53,MATCH(Kulturmodeller!$D333,'Data - CO2'!$A$5:$A$53,0),AV$20)*F333)</f>
        <v>0</v>
      </c>
      <c r="AW333" cm="1">
        <f t="array" ref="AW333">IF($D333="","",INDEX('Data - CO2'!$B$5:$AP$53,MATCH(Kulturmodeller!$D333,'Data - CO2'!$A$5:$A$53,0),AW$20)*G333)</f>
        <v>0</v>
      </c>
      <c r="AX333" cm="1">
        <f t="array" ref="AX333">IF($D333="","",INDEX('Data - CO2'!$B$5:$AP$53,MATCH(Kulturmodeller!$D333,'Data - CO2'!$A$5:$A$53,0),AX$20)*H333)</f>
        <v>0</v>
      </c>
      <c r="AY333" cm="1">
        <f t="array" ref="AY333">IF($D333="","",INDEX('Data - CO2'!$B$5:$AP$53,MATCH(Kulturmodeller!$D333,'Data - CO2'!$A$5:$A$53,0),AY$20)*I333)</f>
        <v>0</v>
      </c>
      <c r="AZ333" cm="1">
        <f t="array" ref="AZ333">IF($D333="","",INDEX('Data - CO2'!$B$5:$AP$53,MATCH(Kulturmodeller!$D333,'Data - CO2'!$A$5:$A$53,0),AZ$20)*J333*$B327)</f>
        <v>0</v>
      </c>
      <c r="BA333" cm="1">
        <f t="array" ref="BA333">IF($D333="","",INDEX('Data - CO2'!$B$5:$AP$53,MATCH(Kulturmodeller!$D333,'Data - CO2'!$A$5:$A$53,0),BA$20)*K333*$B327)</f>
        <v>0</v>
      </c>
      <c r="BB333" cm="1">
        <f t="array" ref="BB333">IF($D333="","",INDEX('Data - CO2'!$B$5:$AP$53,MATCH(Kulturmodeller!$D333,'Data - CO2'!$A$5:$A$53,0),BB$20)*L333*$B327)</f>
        <v>0</v>
      </c>
      <c r="BC333" cm="1">
        <f t="array" ref="BC333">IF($D333="","",INDEX('Data - CO2'!$B$5:$AP$53,MATCH(Kulturmodeller!$D333,'Data - CO2'!$A$5:$A$53,0),BC$20)*M333*$B327)</f>
        <v>0</v>
      </c>
      <c r="BD333" cm="1">
        <f t="array" ref="BD333">IF($D333="","",INDEX('Data - CO2'!$B$5:$AP$53,MATCH(Kulturmodeller!$D333,'Data - CO2'!$A$5:$A$53,0),BD$20)*N333*$B327)</f>
        <v>0</v>
      </c>
      <c r="BE333" cm="1">
        <f t="array" ref="BE333">IF($D333="","",INDEX('Data - CO2'!$B$5:$AP$53,MATCH(Kulturmodeller!$D333,'Data - CO2'!$A$5:$A$53,0),BE$20)*O333*$B327)</f>
        <v>0</v>
      </c>
      <c r="BF333" cm="1">
        <f t="array" ref="BF333">IF($D333="","",INDEX('Data - CO2'!$B$5:$AP$53,MATCH(Kulturmodeller!$D333,'Data - CO2'!$A$5:$A$53,0),BF$20)*P333*$B327)</f>
        <v>0</v>
      </c>
      <c r="BG333" cm="1">
        <f t="array" ref="BG333">IF($D333="","",INDEX('Data - CO2'!$B$5:$AP$53,MATCH(Kulturmodeller!$D333,'Data - CO2'!$A$5:$A$53,0),BG$20)*Q333*$B327)</f>
        <v>0</v>
      </c>
      <c r="BH333" cm="1">
        <f t="array" ref="BH333">IF($D333="","",INDEX('Data - CO2'!$B$5:$AP$53,MATCH(Kulturmodeller!$D333,'Data - CO2'!$A$5:$A$53,0),BH$20)*R333*$B327)</f>
        <v>0</v>
      </c>
      <c r="BI333" cm="1">
        <f t="array" ref="BI333">IF($D333="","",INDEX('Data - CO2'!$B$5:$AP$53,MATCH(Kulturmodeller!$D333,'Data - CO2'!$A$5:$A$53,0),BI$20)*S333*$B327)</f>
        <v>0</v>
      </c>
      <c r="BJ333" cm="1">
        <f t="array" ref="BJ333">IF($D333="","",INDEX('Data - CO2'!$B$5:$AP$53,MATCH(Kulturmodeller!$D333,'Data - CO2'!$A$5:$A$53,0),BJ$20)*T333*$B327)</f>
        <v>0</v>
      </c>
      <c r="BK333" cm="1">
        <f t="array" ref="BK333">IF($D333="","",INDEX('Data - CO2'!$B$5:$AP$53,MATCH(Kulturmodeller!$D333,'Data - CO2'!$A$5:$A$53,0),BK$20)*U333*$B327)</f>
        <v>0</v>
      </c>
      <c r="BL333" cm="1">
        <f t="array" ref="BL333">IF($D333="","",INDEX('Data - CO2'!$B$5:$AP$53,MATCH(Kulturmodeller!$D333,'Data - CO2'!$A$5:$A$53,0),BL$20)*V333*$B327)</f>
        <v>0</v>
      </c>
      <c r="BM333" cm="1">
        <f t="array" ref="BM333">IF($D333="","",INDEX('Data - CO2'!$B$5:$AP$53,MATCH(Kulturmodeller!$D333,'Data - CO2'!$A$5:$A$53,0),BM$20)*W333*$B327)</f>
        <v>0</v>
      </c>
      <c r="BN333" cm="1">
        <f t="array" ref="BN333">IF($D333="","",INDEX('Data - CO2'!$B$5:$AP$53,MATCH(Kulturmodeller!$D333,'Data - CO2'!$A$5:$A$53,0),BN$20)*X333*$B327)</f>
        <v>0</v>
      </c>
      <c r="BO333" cm="1">
        <f t="array" ref="BO333">IF($D333="","",INDEX('Data - CO2'!$B$5:$AP$53,MATCH(Kulturmodeller!$D333,'Data - CO2'!$A$5:$A$53,0),BO$20)*Y333*$B327)</f>
        <v>0</v>
      </c>
      <c r="BP333" cm="1">
        <f t="array" ref="BP333">IF($D333="","",INDEX('Data - CO2'!$B$5:$AP$53,MATCH(Kulturmodeller!$D333,'Data - CO2'!$A$5:$A$53,0),BP$20)*Z333*$B327)</f>
        <v>0</v>
      </c>
      <c r="BQ333" cm="1">
        <f t="array" ref="BQ333">IF($D333="","",INDEX('Data - CO2'!$B$5:$AP$53,MATCH(Kulturmodeller!$D333,'Data - CO2'!$A$5:$A$53,0),BQ$20)*AA333*$B327)</f>
        <v>0</v>
      </c>
      <c r="BR333" cm="1">
        <f t="array" ref="BR333">IF($D333="","",INDEX('Data - CO2'!$B$5:$AP$53,MATCH(Kulturmodeller!$D333,'Data - CO2'!$A$5:$A$53,0),BR$20)*AB333*$B327)</f>
        <v>0</v>
      </c>
      <c r="BS333" cm="1">
        <f t="array" ref="BS333">IF($D333="","",INDEX('Data - CO2'!$B$5:$AP$53,MATCH(Kulturmodeller!$D333,'Data - CO2'!$A$5:$A$53,0),BS$20)*AC333*$B327)</f>
        <v>0</v>
      </c>
      <c r="BT333" cm="1">
        <f t="array" ref="BT333">IF($D333="","",INDEX('Data - CO2'!$B$5:$AP$53,MATCH(Kulturmodeller!$D333,'Data - CO2'!$A$5:$A$53,0),BT$20)*AD333*$B327)</f>
        <v>0</v>
      </c>
      <c r="BU333" cm="1">
        <f t="array" ref="BU333">IF($D333="","",INDEX('Data - CO2'!$B$5:$AP$53,MATCH(Kulturmodeller!$D333,'Data - CO2'!$A$5:$A$53,0),BU$20)*AE333*$B327)</f>
        <v>0</v>
      </c>
      <c r="BV333" cm="1">
        <f t="array" ref="BV333">IF($D333="","",INDEX('Data - CO2'!$B$5:$AP$53,MATCH(Kulturmodeller!$D333,'Data - CO2'!$A$5:$A$53,0),BV$20)*AF333*$B327)</f>
        <v>0</v>
      </c>
      <c r="BW333" cm="1">
        <f t="array" ref="BW333">IF($D333="","",INDEX('Data - CO2'!$B$5:$AP$53,MATCH(Kulturmodeller!$D333,'Data - CO2'!$A$5:$A$53,0),BW$20)*AG333*$B327)</f>
        <v>0</v>
      </c>
      <c r="BX333" cm="1">
        <f t="array" ref="BX333">IF($D333="","",INDEX('Data - CO2'!$B$5:$AP$53,MATCH(Kulturmodeller!$D333,'Data - CO2'!$A$5:$A$53,0),BX$20)*AH333*$B327)</f>
        <v>0</v>
      </c>
      <c r="BY333" cm="1">
        <f t="array" ref="BY333">IF($D333="","",INDEX('Data - CO2'!$B$5:$AP$53,MATCH(Kulturmodeller!$D333,'Data - CO2'!$A$5:$A$53,0),BY$20)*AI333*$B327)</f>
        <v>0</v>
      </c>
      <c r="BZ333" cm="1">
        <f t="array" ref="BZ333">IF($D333="","",INDEX('Data - CO2'!$B$5:$AP$53,MATCH(Kulturmodeller!$D333,'Data - CO2'!$A$5:$A$53,0),BZ$20)*AJ333*$B327)</f>
        <v>0</v>
      </c>
      <c r="CA333" cm="1">
        <f t="array" ref="CA333">IF($D333="","",INDEX('Data - CO2'!$B$5:$AP$53,MATCH(Kulturmodeller!$D333,'Data - CO2'!$A$5:$A$53,0),CA$20)*AK333*$B327)</f>
        <v>0</v>
      </c>
      <c r="CB333" cm="1">
        <f t="array" ref="CB333">IF($D333="","",INDEX('Data - CO2'!$B$5:$AP$53,MATCH(Kulturmodeller!$D333,'Data - CO2'!$A$5:$A$53,0),CB$20)*AL333*$B327)</f>
        <v>0</v>
      </c>
      <c r="CC333" cm="1">
        <f t="array" ref="CC333">IF($D333="","",INDEX('Data - CO2'!$B$5:$AP$53,MATCH(Kulturmodeller!$D333,'Data - CO2'!$A$5:$A$53,0),CC$20)*AM333*$B327)</f>
        <v>0</v>
      </c>
      <c r="CD333" cm="1">
        <f t="array" ref="CD333">IF($D333="","",INDEX('Data - CO2'!$B$5:$AP$53,MATCH(Kulturmodeller!$D333,'Data - CO2'!$A$5:$A$53,0),CD$20)*AN333*$B327)</f>
        <v>0</v>
      </c>
      <c r="CE333" cm="1">
        <f t="array" ref="CE333">IF($D333="","",INDEX('Data - CO2'!$B$5:$AP$53,MATCH(Kulturmodeller!$D333,'Data - CO2'!$A$5:$A$53,0),CE$20)*AO333*$B327)</f>
        <v>0</v>
      </c>
      <c r="CF333" cm="1">
        <f t="array" ref="CF333">IF($D333="","",INDEX('Data - CO2'!$B$5:$AP$53,MATCH(Kulturmodeller!$D333,'Data - CO2'!$A$5:$A$53,0),CF$20)*AP333*$B327)</f>
        <v>0</v>
      </c>
      <c r="CG333" cm="1">
        <f t="array" ref="CG333">IF($D333="","",INDEX('Data - CO2'!$B$5:$AP$53,MATCH(Kulturmodeller!$D333,'Data - CO2'!$A$5:$A$53,0),CG$20)*AQ333*$B327)</f>
        <v>0</v>
      </c>
      <c r="CH333" cm="1">
        <f t="array" ref="CH333">IF($D333="","",INDEX('Data - CO2'!$B$5:$AP$53,MATCH(Kulturmodeller!$D333,'Data - CO2'!$A$5:$A$53,0),CH$20)*AR333*$B327)</f>
        <v>0</v>
      </c>
      <c r="CI333" s="11" cm="1">
        <f t="array" ref="CI333">IF($D333="","",INDEX('Data - CO2'!$B$5:$AP$53,MATCH(Kulturmodeller!$D333,'Data - CO2'!$A$5:$A$53,0),CI$20)*AS333*$B327)</f>
        <v>0</v>
      </c>
    </row>
    <row r="334" spans="1:87" x14ac:dyDescent="0.3">
      <c r="A334" s="346" t="s">
        <v>638</v>
      </c>
      <c r="B334" s="42"/>
      <c r="C334" s="128" t="str">
        <f>'Katalog over Kulturmodeller '!F134</f>
        <v>Juletræer (NGR)</v>
      </c>
      <c r="D334" s="129" t="s">
        <v>634</v>
      </c>
      <c r="E334" s="140">
        <f>'Katalog over Kulturmodeller '!W134</f>
        <v>0</v>
      </c>
      <c r="F334" s="40">
        <f>E334</f>
        <v>0</v>
      </c>
      <c r="G334" s="40">
        <f t="shared" si="5920"/>
        <v>0</v>
      </c>
      <c r="H334" s="40">
        <f>G334*2/3</f>
        <v>0</v>
      </c>
      <c r="I334" s="40">
        <f>H334*0.5</f>
        <v>0</v>
      </c>
      <c r="J334" s="40">
        <v>0</v>
      </c>
      <c r="K334" s="40">
        <f t="shared" si="5921"/>
        <v>0</v>
      </c>
      <c r="L334" s="40">
        <f t="shared" si="5922"/>
        <v>0</v>
      </c>
      <c r="M334" s="40">
        <f t="shared" si="5923"/>
        <v>0</v>
      </c>
      <c r="N334" s="40">
        <f t="shared" si="5924"/>
        <v>0</v>
      </c>
      <c r="O334" s="40">
        <f t="shared" si="5925"/>
        <v>0</v>
      </c>
      <c r="P334" s="40">
        <f t="shared" si="5926"/>
        <v>0</v>
      </c>
      <c r="Q334" s="40">
        <f t="shared" si="5927"/>
        <v>0</v>
      </c>
      <c r="R334" s="40">
        <f t="shared" si="5928"/>
        <v>0</v>
      </c>
      <c r="S334" s="40">
        <f t="shared" si="5929"/>
        <v>0</v>
      </c>
      <c r="T334" s="40">
        <f t="shared" si="5930"/>
        <v>0</v>
      </c>
      <c r="U334" s="40">
        <f t="shared" si="5931"/>
        <v>0</v>
      </c>
      <c r="V334" s="40">
        <f t="shared" si="5932"/>
        <v>0</v>
      </c>
      <c r="W334" s="40">
        <f t="shared" si="5933"/>
        <v>0</v>
      </c>
      <c r="X334" s="40">
        <f t="shared" si="5934"/>
        <v>0</v>
      </c>
      <c r="Y334" s="40">
        <f t="shared" si="5935"/>
        <v>0</v>
      </c>
      <c r="Z334" s="40">
        <f t="shared" si="5936"/>
        <v>0</v>
      </c>
      <c r="AA334" s="40">
        <f t="shared" si="5937"/>
        <v>0</v>
      </c>
      <c r="AB334" s="40">
        <f t="shared" si="5938"/>
        <v>0</v>
      </c>
      <c r="AC334" s="40">
        <f t="shared" si="5939"/>
        <v>0</v>
      </c>
      <c r="AD334" s="40">
        <f t="shared" si="5940"/>
        <v>0</v>
      </c>
      <c r="AE334" s="40">
        <f t="shared" si="5941"/>
        <v>0</v>
      </c>
      <c r="AF334" s="40">
        <f t="shared" si="5942"/>
        <v>0</v>
      </c>
      <c r="AG334" s="40">
        <f t="shared" si="5943"/>
        <v>0</v>
      </c>
      <c r="AH334" s="40">
        <f t="shared" si="5944"/>
        <v>0</v>
      </c>
      <c r="AI334" s="40">
        <f t="shared" si="5945"/>
        <v>0</v>
      </c>
      <c r="AJ334" s="40">
        <f t="shared" si="5946"/>
        <v>0</v>
      </c>
      <c r="AK334" s="40">
        <f t="shared" si="5947"/>
        <v>0</v>
      </c>
      <c r="AL334" s="40">
        <f t="shared" si="5948"/>
        <v>0</v>
      </c>
      <c r="AM334" s="40">
        <f t="shared" si="5949"/>
        <v>0</v>
      </c>
      <c r="AN334" s="40">
        <f t="shared" si="5950"/>
        <v>0</v>
      </c>
      <c r="AO334" s="40">
        <f t="shared" si="5951"/>
        <v>0</v>
      </c>
      <c r="AP334" s="40">
        <f t="shared" si="5952"/>
        <v>0</v>
      </c>
      <c r="AQ334" s="40">
        <f t="shared" si="5953"/>
        <v>0</v>
      </c>
      <c r="AR334" s="40">
        <f t="shared" si="5954"/>
        <v>0</v>
      </c>
      <c r="AS334" s="41">
        <f t="shared" si="5955"/>
        <v>0</v>
      </c>
      <c r="AU334" s="12" cm="1">
        <f t="array" ref="AU334">IF($D334="","",INDEX('Data - CO2'!$B$5:$AP$53,MATCH(Kulturmodeller!$D334,'Data - CO2'!$A$5:$A$53,0),AU$20)*E334)</f>
        <v>0</v>
      </c>
      <c r="AV334" s="3" cm="1">
        <f t="array" ref="AV334">IF($D334="","",INDEX('Data - CO2'!$B$5:$AP$53,MATCH(Kulturmodeller!$D334,'Data - CO2'!$A$5:$A$53,0),AV$20)*F334)</f>
        <v>0</v>
      </c>
      <c r="AW334" s="3" cm="1">
        <f t="array" ref="AW334">IF($D334="","",INDEX('Data - CO2'!$B$5:$AP$53,MATCH(Kulturmodeller!$D334,'Data - CO2'!$A$5:$A$53,0),AW$20)*G334)</f>
        <v>0</v>
      </c>
      <c r="AX334" s="3" cm="1">
        <f t="array" ref="AX334">IF($D334="","",INDEX('Data - CO2'!$B$5:$AP$53,MATCH(Kulturmodeller!$D334,'Data - CO2'!$A$5:$A$53,0),AX$20)*H334)</f>
        <v>0</v>
      </c>
      <c r="AY334" s="3" cm="1">
        <f t="array" ref="AY334">IF($D334="","",INDEX('Data - CO2'!$B$5:$AP$53,MATCH(Kulturmodeller!$D334,'Data - CO2'!$A$5:$A$53,0),AY$20)*I334)</f>
        <v>0</v>
      </c>
      <c r="AZ334" s="3" cm="1">
        <f t="array" ref="AZ334">IF($D334="","",INDEX('Data - CO2'!$B$5:$AP$53,MATCH(Kulturmodeller!$D334,'Data - CO2'!$A$5:$A$53,0),AZ$20)*J334*$B327)</f>
        <v>0</v>
      </c>
      <c r="BA334" s="3" cm="1">
        <f t="array" ref="BA334">IF($D334="","",INDEX('Data - CO2'!$B$5:$AP$53,MATCH(Kulturmodeller!$D334,'Data - CO2'!$A$5:$A$53,0),BA$20)*K334*$B327)</f>
        <v>0</v>
      </c>
      <c r="BB334" s="3" cm="1">
        <f t="array" ref="BB334">IF($D334="","",INDEX('Data - CO2'!$B$5:$AP$53,MATCH(Kulturmodeller!$D334,'Data - CO2'!$A$5:$A$53,0),BB$20)*L334*$B327)</f>
        <v>0</v>
      </c>
      <c r="BC334" s="3" cm="1">
        <f t="array" ref="BC334">IF($D334="","",INDEX('Data - CO2'!$B$5:$AP$53,MATCH(Kulturmodeller!$D334,'Data - CO2'!$A$5:$A$53,0),BC$20)*M334*$B327)</f>
        <v>0</v>
      </c>
      <c r="BD334" s="3" cm="1">
        <f t="array" ref="BD334">IF($D334="","",INDEX('Data - CO2'!$B$5:$AP$53,MATCH(Kulturmodeller!$D334,'Data - CO2'!$A$5:$A$53,0),BD$20)*N334*$B327)</f>
        <v>0</v>
      </c>
      <c r="BE334" s="3" cm="1">
        <f t="array" ref="BE334">IF($D334="","",INDEX('Data - CO2'!$B$5:$AP$53,MATCH(Kulturmodeller!$D334,'Data - CO2'!$A$5:$A$53,0),BE$20)*O334*$B327)</f>
        <v>0</v>
      </c>
      <c r="BF334" s="3" cm="1">
        <f t="array" ref="BF334">IF($D334="","",INDEX('Data - CO2'!$B$5:$AP$53,MATCH(Kulturmodeller!$D334,'Data - CO2'!$A$5:$A$53,0),BF$20)*P334*$B327)</f>
        <v>0</v>
      </c>
      <c r="BG334" s="3" cm="1">
        <f t="array" ref="BG334">IF($D334="","",INDEX('Data - CO2'!$B$5:$AP$53,MATCH(Kulturmodeller!$D334,'Data - CO2'!$A$5:$A$53,0),BG$20)*Q334*$B327)</f>
        <v>0</v>
      </c>
      <c r="BH334" s="3" cm="1">
        <f t="array" ref="BH334">IF($D334="","",INDEX('Data - CO2'!$B$5:$AP$53,MATCH(Kulturmodeller!$D334,'Data - CO2'!$A$5:$A$53,0),BH$20)*R334*$B327)</f>
        <v>0</v>
      </c>
      <c r="BI334" s="3" cm="1">
        <f t="array" ref="BI334">IF($D334="","",INDEX('Data - CO2'!$B$5:$AP$53,MATCH(Kulturmodeller!$D334,'Data - CO2'!$A$5:$A$53,0),BI$20)*S334*$B327)</f>
        <v>0</v>
      </c>
      <c r="BJ334" s="3" cm="1">
        <f t="array" ref="BJ334">IF($D334="","",INDEX('Data - CO2'!$B$5:$AP$53,MATCH(Kulturmodeller!$D334,'Data - CO2'!$A$5:$A$53,0),BJ$20)*T334*$B327)</f>
        <v>0</v>
      </c>
      <c r="BK334" s="3" cm="1">
        <f t="array" ref="BK334">IF($D334="","",INDEX('Data - CO2'!$B$5:$AP$53,MATCH(Kulturmodeller!$D334,'Data - CO2'!$A$5:$A$53,0),BK$20)*U334*$B327)</f>
        <v>0</v>
      </c>
      <c r="BL334" s="3" cm="1">
        <f t="array" ref="BL334">IF($D334="","",INDEX('Data - CO2'!$B$5:$AP$53,MATCH(Kulturmodeller!$D334,'Data - CO2'!$A$5:$A$53,0),BL$20)*V334*$B327)</f>
        <v>0</v>
      </c>
      <c r="BM334" s="3" cm="1">
        <f t="array" ref="BM334">IF($D334="","",INDEX('Data - CO2'!$B$5:$AP$53,MATCH(Kulturmodeller!$D334,'Data - CO2'!$A$5:$A$53,0),BM$20)*W334*$B327)</f>
        <v>0</v>
      </c>
      <c r="BN334" s="3" cm="1">
        <f t="array" ref="BN334">IF($D334="","",INDEX('Data - CO2'!$B$5:$AP$53,MATCH(Kulturmodeller!$D334,'Data - CO2'!$A$5:$A$53,0),BN$20)*X334*$B327)</f>
        <v>0</v>
      </c>
      <c r="BO334" s="3" cm="1">
        <f t="array" ref="BO334">IF($D334="","",INDEX('Data - CO2'!$B$5:$AP$53,MATCH(Kulturmodeller!$D334,'Data - CO2'!$A$5:$A$53,0),BO$20)*Y334*$B327)</f>
        <v>0</v>
      </c>
      <c r="BP334" s="3" cm="1">
        <f t="array" ref="BP334">IF($D334="","",INDEX('Data - CO2'!$B$5:$AP$53,MATCH(Kulturmodeller!$D334,'Data - CO2'!$A$5:$A$53,0),BP$20)*Z334*$B327)</f>
        <v>0</v>
      </c>
      <c r="BQ334" s="3" cm="1">
        <f t="array" ref="BQ334">IF($D334="","",INDEX('Data - CO2'!$B$5:$AP$53,MATCH(Kulturmodeller!$D334,'Data - CO2'!$A$5:$A$53,0),BQ$20)*AA334*$B327)</f>
        <v>0</v>
      </c>
      <c r="BR334" s="3" cm="1">
        <f t="array" ref="BR334">IF($D334="","",INDEX('Data - CO2'!$B$5:$AP$53,MATCH(Kulturmodeller!$D334,'Data - CO2'!$A$5:$A$53,0),BR$20)*AB334*$B327)</f>
        <v>0</v>
      </c>
      <c r="BS334" s="3" cm="1">
        <f t="array" ref="BS334">IF($D334="","",INDEX('Data - CO2'!$B$5:$AP$53,MATCH(Kulturmodeller!$D334,'Data - CO2'!$A$5:$A$53,0),BS$20)*AC334*$B327)</f>
        <v>0</v>
      </c>
      <c r="BT334" s="3" cm="1">
        <f t="array" ref="BT334">IF($D334="","",INDEX('Data - CO2'!$B$5:$AP$53,MATCH(Kulturmodeller!$D334,'Data - CO2'!$A$5:$A$53,0),BT$20)*AD334*$B327)</f>
        <v>0</v>
      </c>
      <c r="BU334" s="3" cm="1">
        <f t="array" ref="BU334">IF($D334="","",INDEX('Data - CO2'!$B$5:$AP$53,MATCH(Kulturmodeller!$D334,'Data - CO2'!$A$5:$A$53,0),BU$20)*AE334*$B327)</f>
        <v>0</v>
      </c>
      <c r="BV334" s="3" cm="1">
        <f t="array" ref="BV334">IF($D334="","",INDEX('Data - CO2'!$B$5:$AP$53,MATCH(Kulturmodeller!$D334,'Data - CO2'!$A$5:$A$53,0),BV$20)*AF334*$B327)</f>
        <v>0</v>
      </c>
      <c r="BW334" s="3" cm="1">
        <f t="array" ref="BW334">IF($D334="","",INDEX('Data - CO2'!$B$5:$AP$53,MATCH(Kulturmodeller!$D334,'Data - CO2'!$A$5:$A$53,0),BW$20)*AG334*$B327)</f>
        <v>0</v>
      </c>
      <c r="BX334" s="3" cm="1">
        <f t="array" ref="BX334">IF($D334="","",INDEX('Data - CO2'!$B$5:$AP$53,MATCH(Kulturmodeller!$D334,'Data - CO2'!$A$5:$A$53,0),BX$20)*AH334*$B327)</f>
        <v>0</v>
      </c>
      <c r="BY334" s="3" cm="1">
        <f t="array" ref="BY334">IF($D334="","",INDEX('Data - CO2'!$B$5:$AP$53,MATCH(Kulturmodeller!$D334,'Data - CO2'!$A$5:$A$53,0),BY$20)*AI334*$B327)</f>
        <v>0</v>
      </c>
      <c r="BZ334" s="3" cm="1">
        <f t="array" ref="BZ334">IF($D334="","",INDEX('Data - CO2'!$B$5:$AP$53,MATCH(Kulturmodeller!$D334,'Data - CO2'!$A$5:$A$53,0),BZ$20)*AJ334*$B327)</f>
        <v>0</v>
      </c>
      <c r="CA334" s="3" cm="1">
        <f t="array" ref="CA334">IF($D334="","",INDEX('Data - CO2'!$B$5:$AP$53,MATCH(Kulturmodeller!$D334,'Data - CO2'!$A$5:$A$53,0),CA$20)*AK334*$B327)</f>
        <v>0</v>
      </c>
      <c r="CB334" s="3" cm="1">
        <f t="array" ref="CB334">IF($D334="","",INDEX('Data - CO2'!$B$5:$AP$53,MATCH(Kulturmodeller!$D334,'Data - CO2'!$A$5:$A$53,0),CB$20)*AL334*$B327)</f>
        <v>0</v>
      </c>
      <c r="CC334" s="3" cm="1">
        <f t="array" ref="CC334">IF($D334="","",INDEX('Data - CO2'!$B$5:$AP$53,MATCH(Kulturmodeller!$D334,'Data - CO2'!$A$5:$A$53,0),CC$20)*AM334*$B327)</f>
        <v>0</v>
      </c>
      <c r="CD334" s="3" cm="1">
        <f t="array" ref="CD334">IF($D334="","",INDEX('Data - CO2'!$B$5:$AP$53,MATCH(Kulturmodeller!$D334,'Data - CO2'!$A$5:$A$53,0),CD$20)*AN334*$B327)</f>
        <v>0</v>
      </c>
      <c r="CE334" s="3" cm="1">
        <f t="array" ref="CE334">IF($D334="","",INDEX('Data - CO2'!$B$5:$AP$53,MATCH(Kulturmodeller!$D334,'Data - CO2'!$A$5:$A$53,0),CE$20)*AO334*$B327)</f>
        <v>0</v>
      </c>
      <c r="CF334" s="3" cm="1">
        <f t="array" ref="CF334">IF($D334="","",INDEX('Data - CO2'!$B$5:$AP$53,MATCH(Kulturmodeller!$D334,'Data - CO2'!$A$5:$A$53,0),CF$20)*AP334*$B327)</f>
        <v>0</v>
      </c>
      <c r="CG334" s="3" cm="1">
        <f t="array" ref="CG334">IF($D334="","",INDEX('Data - CO2'!$B$5:$AP$53,MATCH(Kulturmodeller!$D334,'Data - CO2'!$A$5:$A$53,0),CG$20)*AQ334*$B327)</f>
        <v>0</v>
      </c>
      <c r="CH334" s="3" cm="1">
        <f t="array" ref="CH334">IF($D334="","",INDEX('Data - CO2'!$B$5:$AP$53,MATCH(Kulturmodeller!$D334,'Data - CO2'!$A$5:$A$53,0),CH$20)*AR334*$B327)</f>
        <v>0</v>
      </c>
      <c r="CI334" s="13" cm="1">
        <f t="array" ref="CI334">IF($D334="","",INDEX('Data - CO2'!$B$5:$AP$53,MATCH(Kulturmodeller!$D334,'Data - CO2'!$A$5:$A$53,0),CI$20)*AS334*$B327)</f>
        <v>0</v>
      </c>
    </row>
    <row r="335" spans="1:87" x14ac:dyDescent="0.3">
      <c r="A335" s="33"/>
      <c r="B335" s="33"/>
      <c r="C335" s="33"/>
      <c r="D335" s="10"/>
      <c r="E335" s="479">
        <f>SUM(E328:E334)</f>
        <v>0.99999999999999989</v>
      </c>
      <c r="F335" s="108">
        <f>SUM(F328:F334)</f>
        <v>0.99999999999999989</v>
      </c>
      <c r="G335" s="109">
        <f>SUM(G328:G334)</f>
        <v>0.99999999999999989</v>
      </c>
      <c r="H335" s="109">
        <f t="shared" ref="H335:AS335" si="5956">SUM(H328:H334)</f>
        <v>0.99999999999999989</v>
      </c>
      <c r="I335" s="109">
        <f t="shared" si="5956"/>
        <v>0.99999999999999989</v>
      </c>
      <c r="J335" s="109">
        <f t="shared" si="5956"/>
        <v>0.99999999999999989</v>
      </c>
      <c r="K335" s="109">
        <f t="shared" si="5956"/>
        <v>0.99999999999999989</v>
      </c>
      <c r="L335" s="109">
        <f t="shared" si="5956"/>
        <v>0.99999999999999989</v>
      </c>
      <c r="M335" s="109">
        <f t="shared" si="5956"/>
        <v>0.99999999999999989</v>
      </c>
      <c r="N335" s="109">
        <f t="shared" si="5956"/>
        <v>0.99999999999999989</v>
      </c>
      <c r="O335" s="109">
        <f t="shared" si="5956"/>
        <v>0.99999999999999989</v>
      </c>
      <c r="P335" s="109">
        <f t="shared" si="5956"/>
        <v>0.99999999999999989</v>
      </c>
      <c r="Q335" s="109">
        <f t="shared" si="5956"/>
        <v>0.99999999999999989</v>
      </c>
      <c r="R335" s="109">
        <f t="shared" si="5956"/>
        <v>0.99999999999999989</v>
      </c>
      <c r="S335" s="109">
        <f t="shared" si="5956"/>
        <v>0.99999999999999989</v>
      </c>
      <c r="T335" s="109">
        <f t="shared" si="5956"/>
        <v>0.99999999999999989</v>
      </c>
      <c r="U335" s="109">
        <f t="shared" si="5956"/>
        <v>0.99999999999999989</v>
      </c>
      <c r="V335" s="109">
        <f t="shared" si="5956"/>
        <v>0.99999999999999989</v>
      </c>
      <c r="W335" s="109">
        <f t="shared" si="5956"/>
        <v>0.99999999999999989</v>
      </c>
      <c r="X335" s="109">
        <f t="shared" si="5956"/>
        <v>0.99999999999999989</v>
      </c>
      <c r="Y335" s="109">
        <f t="shared" si="5956"/>
        <v>0.99999999999999989</v>
      </c>
      <c r="Z335" s="109">
        <f t="shared" si="5956"/>
        <v>0.99999999999999989</v>
      </c>
      <c r="AA335" s="109">
        <f t="shared" si="5956"/>
        <v>0.99999999999999989</v>
      </c>
      <c r="AB335" s="109">
        <f t="shared" si="5956"/>
        <v>0.99999999999999989</v>
      </c>
      <c r="AC335" s="109">
        <f t="shared" si="5956"/>
        <v>0.99999999999999989</v>
      </c>
      <c r="AD335" s="109">
        <f t="shared" si="5956"/>
        <v>0.99999999999999989</v>
      </c>
      <c r="AE335" s="109">
        <f t="shared" si="5956"/>
        <v>0.99999999999999989</v>
      </c>
      <c r="AF335" s="109">
        <f t="shared" si="5956"/>
        <v>0.99999999999999989</v>
      </c>
      <c r="AG335" s="109">
        <f t="shared" si="5956"/>
        <v>0.99999999999999989</v>
      </c>
      <c r="AH335" s="109">
        <f t="shared" si="5956"/>
        <v>0.99999999999999989</v>
      </c>
      <c r="AI335" s="109">
        <f t="shared" si="5956"/>
        <v>0.99999999999999989</v>
      </c>
      <c r="AJ335" s="109">
        <f t="shared" si="5956"/>
        <v>0.99999999999999989</v>
      </c>
      <c r="AK335" s="109">
        <f t="shared" si="5956"/>
        <v>0.99999999999999989</v>
      </c>
      <c r="AL335" s="109">
        <f t="shared" si="5956"/>
        <v>0.99999999999999989</v>
      </c>
      <c r="AM335" s="109">
        <f t="shared" si="5956"/>
        <v>0.99999999999999989</v>
      </c>
      <c r="AN335" s="109">
        <f t="shared" si="5956"/>
        <v>0.99999999999999989</v>
      </c>
      <c r="AO335" s="109">
        <f t="shared" si="5956"/>
        <v>0.99999999999999989</v>
      </c>
      <c r="AP335" s="109">
        <f t="shared" si="5956"/>
        <v>0.99999999999999989</v>
      </c>
      <c r="AQ335" s="109">
        <f t="shared" si="5956"/>
        <v>0.99999999999999989</v>
      </c>
      <c r="AR335" s="109">
        <f t="shared" si="5956"/>
        <v>0.99999999999999989</v>
      </c>
      <c r="AS335" s="110">
        <f t="shared" si="5956"/>
        <v>0.99999999999999989</v>
      </c>
      <c r="AU335" s="111">
        <f>SUM(AU328:AU334)</f>
        <v>0</v>
      </c>
      <c r="AV335" s="112">
        <f t="shared" ref="AV335:CI335" si="5957">SUM(AV328:AV334)</f>
        <v>3.4534429157607782</v>
      </c>
      <c r="AW335" s="112">
        <f t="shared" si="5957"/>
        <v>23.022952771738524</v>
      </c>
      <c r="AX335" s="112">
        <f t="shared" si="5957"/>
        <v>57.557381929346306</v>
      </c>
      <c r="AY335" s="112">
        <f t="shared" si="5957"/>
        <v>115.11476385869261</v>
      </c>
      <c r="AZ335" s="112">
        <f t="shared" si="5957"/>
        <v>148.58929116220222</v>
      </c>
      <c r="BA335" s="112">
        <f t="shared" si="5957"/>
        <v>161.10579283566119</v>
      </c>
      <c r="BB335" s="112">
        <f t="shared" si="5957"/>
        <v>184.03153180955715</v>
      </c>
      <c r="BC335" s="112">
        <f t="shared" si="5957"/>
        <v>198.31265439435265</v>
      </c>
      <c r="BD335" s="112">
        <f t="shared" si="5957"/>
        <v>210.50522026144671</v>
      </c>
      <c r="BE335" s="112">
        <f t="shared" si="5957"/>
        <v>228.96238716524454</v>
      </c>
      <c r="BF335" s="112">
        <f t="shared" si="5957"/>
        <v>239.98654923980439</v>
      </c>
      <c r="BG335" s="112">
        <f t="shared" si="5957"/>
        <v>241.44174386844998</v>
      </c>
      <c r="BH335" s="112">
        <f t="shared" si="5957"/>
        <v>233.55731096279735</v>
      </c>
      <c r="BI335" s="112">
        <f t="shared" si="5957"/>
        <v>253.95881216627734</v>
      </c>
      <c r="BJ335" s="112">
        <f t="shared" si="5957"/>
        <v>214.38024521634827</v>
      </c>
      <c r="BK335" s="112">
        <f t="shared" si="5957"/>
        <v>236.74676793171301</v>
      </c>
      <c r="BL335" s="112">
        <f t="shared" si="5957"/>
        <v>25.042468964478552</v>
      </c>
      <c r="BM335" s="112">
        <f t="shared" si="5957"/>
        <v>59.770231152534727</v>
      </c>
      <c r="BN335" s="112">
        <f t="shared" si="5957"/>
        <v>82.128396154218819</v>
      </c>
      <c r="BO335" s="112">
        <f t="shared" si="5957"/>
        <v>117.59296917792317</v>
      </c>
      <c r="BP335" s="112">
        <f t="shared" si="5957"/>
        <v>150.70613399052945</v>
      </c>
      <c r="BQ335" s="112">
        <f t="shared" si="5957"/>
        <v>162.6837064493053</v>
      </c>
      <c r="BR335" s="112">
        <f t="shared" si="5957"/>
        <v>185.44606095351847</v>
      </c>
      <c r="BS335" s="112">
        <f t="shared" si="5957"/>
        <v>200.02615565104804</v>
      </c>
      <c r="BT335" s="112">
        <f t="shared" si="5957"/>
        <v>211.35458862878892</v>
      </c>
      <c r="BU335" s="112">
        <f t="shared" si="5957"/>
        <v>229.09245507083281</v>
      </c>
      <c r="BV335" s="112">
        <f t="shared" si="5957"/>
        <v>243.00767913127822</v>
      </c>
      <c r="BW335" s="112">
        <f t="shared" si="5957"/>
        <v>247.24578352736793</v>
      </c>
      <c r="BX335" s="112">
        <f t="shared" si="5957"/>
        <v>179.99540045810247</v>
      </c>
      <c r="BY335" s="112">
        <f t="shared" si="5957"/>
        <v>205.50780603140484</v>
      </c>
      <c r="BZ335" s="112">
        <f t="shared" si="5957"/>
        <v>235.96927126506606</v>
      </c>
      <c r="CA335" s="112">
        <f t="shared" si="5957"/>
        <v>273.49404631250923</v>
      </c>
      <c r="CB335" s="112">
        <f t="shared" si="5957"/>
        <v>49.613483189351065</v>
      </c>
      <c r="CC335" s="112">
        <f t="shared" si="5957"/>
        <v>62.248436471765281</v>
      </c>
      <c r="CD335" s="112">
        <f t="shared" si="5957"/>
        <v>84.245238982546056</v>
      </c>
      <c r="CE335" s="112">
        <f t="shared" si="5957"/>
        <v>119.17088279156728</v>
      </c>
      <c r="CF335" s="112">
        <f t="shared" si="5957"/>
        <v>152.12066313449074</v>
      </c>
      <c r="CG335" s="112">
        <f t="shared" si="5957"/>
        <v>164.3972077060007</v>
      </c>
      <c r="CH335" s="112">
        <f t="shared" si="5957"/>
        <v>186.29542932086068</v>
      </c>
      <c r="CI335" s="113">
        <f t="shared" si="5957"/>
        <v>200.15622355663632</v>
      </c>
    </row>
    <row r="336" spans="1:87" x14ac:dyDescent="0.3">
      <c r="A336" s="7" t="s">
        <v>86</v>
      </c>
      <c r="B336" s="7"/>
      <c r="C336" s="131"/>
      <c r="D336" s="131"/>
      <c r="E336" s="126"/>
      <c r="F336" s="39">
        <f>E336</f>
        <v>0</v>
      </c>
      <c r="G336" s="40">
        <f t="shared" ref="G336:G337" si="5958">F336</f>
        <v>0</v>
      </c>
      <c r="H336" s="40">
        <f t="shared" ref="H336:H337" si="5959">G336</f>
        <v>0</v>
      </c>
      <c r="I336" s="40">
        <f t="shared" ref="I336:I337" si="5960">H336</f>
        <v>0</v>
      </c>
      <c r="J336" s="40">
        <f t="shared" ref="J336:J337" si="5961">I336</f>
        <v>0</v>
      </c>
      <c r="K336" s="40">
        <f t="shared" ref="K336:K337" si="5962">J336</f>
        <v>0</v>
      </c>
      <c r="L336" s="40">
        <f t="shared" ref="L336:L337" si="5963">K336</f>
        <v>0</v>
      </c>
      <c r="M336" s="40">
        <f t="shared" ref="M336:M337" si="5964">L336</f>
        <v>0</v>
      </c>
      <c r="N336" s="40">
        <f t="shared" ref="N336:N337" si="5965">M336</f>
        <v>0</v>
      </c>
      <c r="O336" s="40">
        <f t="shared" ref="O336:O337" si="5966">N336</f>
        <v>0</v>
      </c>
      <c r="P336" s="40">
        <f t="shared" ref="P336:P337" si="5967">O336</f>
        <v>0</v>
      </c>
      <c r="Q336" s="40">
        <f t="shared" ref="Q336:Q337" si="5968">P336</f>
        <v>0</v>
      </c>
      <c r="R336" s="40">
        <f t="shared" ref="R336:R337" si="5969">Q336</f>
        <v>0</v>
      </c>
      <c r="S336" s="40">
        <f t="shared" ref="S336:S337" si="5970">R336</f>
        <v>0</v>
      </c>
      <c r="T336" s="40">
        <f t="shared" ref="T336:T337" si="5971">S336</f>
        <v>0</v>
      </c>
      <c r="U336" s="40">
        <f t="shared" ref="U336:U337" si="5972">T336</f>
        <v>0</v>
      </c>
      <c r="V336" s="40">
        <f t="shared" ref="V336:V337" si="5973">U336</f>
        <v>0</v>
      </c>
      <c r="W336" s="40">
        <f t="shared" ref="W336:W337" si="5974">V336</f>
        <v>0</v>
      </c>
      <c r="X336" s="40">
        <f t="shared" ref="X336:X337" si="5975">W336</f>
        <v>0</v>
      </c>
      <c r="Y336" s="40">
        <f t="shared" ref="Y336:Y337" si="5976">X336</f>
        <v>0</v>
      </c>
      <c r="Z336" s="40">
        <f t="shared" ref="Z336:Z337" si="5977">Y336</f>
        <v>0</v>
      </c>
      <c r="AA336" s="40">
        <f t="shared" ref="AA336:AA337" si="5978">Z336</f>
        <v>0</v>
      </c>
      <c r="AB336" s="40">
        <f t="shared" ref="AB336:AB337" si="5979">AA336</f>
        <v>0</v>
      </c>
      <c r="AC336" s="40">
        <f t="shared" ref="AC336:AC337" si="5980">AB336</f>
        <v>0</v>
      </c>
      <c r="AD336" s="40">
        <f t="shared" ref="AD336:AD337" si="5981">AC336</f>
        <v>0</v>
      </c>
      <c r="AE336" s="40">
        <f t="shared" ref="AE336:AE337" si="5982">AD336</f>
        <v>0</v>
      </c>
      <c r="AF336" s="40">
        <f t="shared" ref="AF336:AF337" si="5983">AE336</f>
        <v>0</v>
      </c>
      <c r="AG336" s="40">
        <f t="shared" ref="AG336:AG337" si="5984">AF336</f>
        <v>0</v>
      </c>
      <c r="AH336" s="40">
        <f t="shared" ref="AH336:AH337" si="5985">AG336</f>
        <v>0</v>
      </c>
      <c r="AI336" s="40">
        <f t="shared" ref="AI336:AI337" si="5986">AH336</f>
        <v>0</v>
      </c>
      <c r="AJ336" s="40">
        <f t="shared" ref="AJ336:AJ337" si="5987">AI336</f>
        <v>0</v>
      </c>
      <c r="AK336" s="40">
        <f t="shared" ref="AK336:AK337" si="5988">AJ336</f>
        <v>0</v>
      </c>
      <c r="AL336" s="40">
        <f t="shared" ref="AL336:AL337" si="5989">AK336</f>
        <v>0</v>
      </c>
      <c r="AM336" s="40">
        <f t="shared" ref="AM336:AM337" si="5990">AL336</f>
        <v>0</v>
      </c>
      <c r="AN336" s="40">
        <f t="shared" ref="AN336:AN337" si="5991">AM336</f>
        <v>0</v>
      </c>
      <c r="AO336" s="40">
        <f t="shared" ref="AO336:AO337" si="5992">AN336</f>
        <v>0</v>
      </c>
      <c r="AP336" s="40">
        <f t="shared" ref="AP336:AP337" si="5993">AO336</f>
        <v>0</v>
      </c>
      <c r="AQ336" s="40">
        <f t="shared" ref="AQ336:AQ337" si="5994">AP336</f>
        <v>0</v>
      </c>
      <c r="AR336" s="40">
        <f t="shared" ref="AR336:AR337" si="5995">AQ336</f>
        <v>0</v>
      </c>
      <c r="AS336" s="41">
        <f t="shared" ref="AS336:AS337" si="5996">AR336</f>
        <v>0</v>
      </c>
      <c r="AU336" s="10" t="str" cm="1">
        <f t="array" ref="AU336">IF($D336="","",INDEX('Data - CO2'!$B$5:$AP$53,MATCH(Kulturmodeller!$D336,'Data - CO2'!$A$5:$A$53,0),AU$20)*E336)</f>
        <v/>
      </c>
      <c r="AV336" t="str" cm="1">
        <f t="array" ref="AV336">IF($D336="","",INDEX('Data - CO2'!$B$5:$AP$53,MATCH(Kulturmodeller!$D336,'Data - CO2'!$A$5:$A$53,0),AV$20)*F336)</f>
        <v/>
      </c>
      <c r="AW336" t="str" cm="1">
        <f t="array" ref="AW336">IF($D336="","",INDEX('Data - CO2'!$B$5:$AP$53,MATCH(Kulturmodeller!$D336,'Data - CO2'!$A$5:$A$53,0),AW$20)*G336)</f>
        <v/>
      </c>
      <c r="AX336" t="str" cm="1">
        <f t="array" ref="AX336">IF($D336="","",INDEX('Data - CO2'!$B$5:$AP$53,MATCH(Kulturmodeller!$D336,'Data - CO2'!$A$5:$A$53,0),AX$20)*H336)</f>
        <v/>
      </c>
      <c r="AY336" t="str" cm="1">
        <f t="array" ref="AY336">IF($D336="","",INDEX('Data - CO2'!$B$5:$AP$53,MATCH(Kulturmodeller!$D336,'Data - CO2'!$A$5:$A$53,0),AY$20)*I336)</f>
        <v/>
      </c>
      <c r="AZ336" t="str" cm="1">
        <f t="array" ref="AZ336">IF($D336="","",INDEX('Data - CO2'!$B$5:$AP$53,MATCH(Kulturmodeller!$D336,'Data - CO2'!$A$5:$A$53,0),AZ$20)*J336)</f>
        <v/>
      </c>
      <c r="BA336" t="str" cm="1">
        <f t="array" ref="BA336">IF($D336="","",INDEX('Data - CO2'!$B$5:$AP$53,MATCH(Kulturmodeller!$D336,'Data - CO2'!$A$5:$A$53,0),BA$20)*K336)</f>
        <v/>
      </c>
      <c r="BB336" t="str" cm="1">
        <f t="array" ref="BB336">IF($D336="","",INDEX('Data - CO2'!$B$5:$AP$53,MATCH(Kulturmodeller!$D336,'Data - CO2'!$A$5:$A$53,0),BB$20)*L336)</f>
        <v/>
      </c>
      <c r="BC336" t="str" cm="1">
        <f t="array" ref="BC336">IF($D336="","",INDEX('Data - CO2'!$B$5:$AP$53,MATCH(Kulturmodeller!$D336,'Data - CO2'!$A$5:$A$53,0),BC$20)*M336)</f>
        <v/>
      </c>
      <c r="BD336" t="str" cm="1">
        <f t="array" ref="BD336">IF($D336="","",INDEX('Data - CO2'!$B$5:$AP$53,MATCH(Kulturmodeller!$D336,'Data - CO2'!$A$5:$A$53,0),BD$20)*N336)</f>
        <v/>
      </c>
      <c r="BE336" t="str" cm="1">
        <f t="array" ref="BE336">IF($D336="","",INDEX('Data - CO2'!$B$5:$AP$53,MATCH(Kulturmodeller!$D336,'Data - CO2'!$A$5:$A$53,0),BE$20)*O336)</f>
        <v/>
      </c>
      <c r="BF336" t="str" cm="1">
        <f t="array" ref="BF336">IF($D336="","",INDEX('Data - CO2'!$B$5:$AP$53,MATCH(Kulturmodeller!$D336,'Data - CO2'!$A$5:$A$53,0),BF$20)*P336)</f>
        <v/>
      </c>
      <c r="BG336" t="str" cm="1">
        <f t="array" ref="BG336">IF($D336="","",INDEX('Data - CO2'!$B$5:$AP$53,MATCH(Kulturmodeller!$D336,'Data - CO2'!$A$5:$A$53,0),BG$20)*Q336)</f>
        <v/>
      </c>
      <c r="BH336" t="str" cm="1">
        <f t="array" ref="BH336">IF($D336="","",INDEX('Data - CO2'!$B$5:$AP$53,MATCH(Kulturmodeller!$D336,'Data - CO2'!$A$5:$A$53,0),BH$20)*R336)</f>
        <v/>
      </c>
      <c r="BI336" t="str" cm="1">
        <f t="array" ref="BI336">IF($D336="","",INDEX('Data - CO2'!$B$5:$AP$53,MATCH(Kulturmodeller!$D336,'Data - CO2'!$A$5:$A$53,0),BI$20)*S336)</f>
        <v/>
      </c>
      <c r="BJ336" t="str" cm="1">
        <f t="array" ref="BJ336">IF($D336="","",INDEX('Data - CO2'!$B$5:$AP$53,MATCH(Kulturmodeller!$D336,'Data - CO2'!$A$5:$A$53,0),BJ$20)*T336)</f>
        <v/>
      </c>
      <c r="BK336" t="str" cm="1">
        <f t="array" ref="BK336">IF($D336="","",INDEX('Data - CO2'!$B$5:$AP$53,MATCH(Kulturmodeller!$D336,'Data - CO2'!$A$5:$A$53,0),BK$20)*U336)</f>
        <v/>
      </c>
      <c r="BL336" t="str" cm="1">
        <f t="array" ref="BL336">IF($D336="","",INDEX('Data - CO2'!$B$5:$AP$53,MATCH(Kulturmodeller!$D336,'Data - CO2'!$A$5:$A$53,0),BL$20)*V336)</f>
        <v/>
      </c>
      <c r="BM336" t="str" cm="1">
        <f t="array" ref="BM336">IF($D336="","",INDEX('Data - CO2'!$B$5:$AP$53,MATCH(Kulturmodeller!$D336,'Data - CO2'!$A$5:$A$53,0),BM$20)*W336)</f>
        <v/>
      </c>
      <c r="BN336" t="str" cm="1">
        <f t="array" ref="BN336">IF($D336="","",INDEX('Data - CO2'!$B$5:$AP$53,MATCH(Kulturmodeller!$D336,'Data - CO2'!$A$5:$A$53,0),BN$20)*X336)</f>
        <v/>
      </c>
      <c r="BO336" t="str" cm="1">
        <f t="array" ref="BO336">IF($D336="","",INDEX('Data - CO2'!$B$5:$AP$53,MATCH(Kulturmodeller!$D336,'Data - CO2'!$A$5:$A$53,0),BO$20)*Y336)</f>
        <v/>
      </c>
      <c r="BP336" t="str" cm="1">
        <f t="array" ref="BP336">IF($D336="","",INDEX('Data - CO2'!$B$5:$AP$53,MATCH(Kulturmodeller!$D336,'Data - CO2'!$A$5:$A$53,0),BP$20)*Z336)</f>
        <v/>
      </c>
      <c r="BQ336" t="str" cm="1">
        <f t="array" ref="BQ336">IF($D336="","",INDEX('Data - CO2'!$B$5:$AP$53,MATCH(Kulturmodeller!$D336,'Data - CO2'!$A$5:$A$53,0),BQ$20)*AA336)</f>
        <v/>
      </c>
      <c r="BR336" t="str" cm="1">
        <f t="array" ref="BR336">IF($D336="","",INDEX('Data - CO2'!$B$5:$AP$53,MATCH(Kulturmodeller!$D336,'Data - CO2'!$A$5:$A$53,0),BR$20)*AB336)</f>
        <v/>
      </c>
      <c r="BS336" t="str" cm="1">
        <f t="array" ref="BS336">IF($D336="","",INDEX('Data - CO2'!$B$5:$AP$53,MATCH(Kulturmodeller!$D336,'Data - CO2'!$A$5:$A$53,0),BS$20)*AC336)</f>
        <v/>
      </c>
      <c r="BT336" t="str" cm="1">
        <f t="array" ref="BT336">IF($D336="","",INDEX('Data - CO2'!$B$5:$AP$53,MATCH(Kulturmodeller!$D336,'Data - CO2'!$A$5:$A$53,0),BT$20)*AD336)</f>
        <v/>
      </c>
      <c r="BU336" t="str" cm="1">
        <f t="array" ref="BU336">IF($D336="","",INDEX('Data - CO2'!$B$5:$AP$53,MATCH(Kulturmodeller!$D336,'Data - CO2'!$A$5:$A$53,0),BU$20)*AE336)</f>
        <v/>
      </c>
      <c r="BV336" t="str" cm="1">
        <f t="array" ref="BV336">IF($D336="","",INDEX('Data - CO2'!$B$5:$AP$53,MATCH(Kulturmodeller!$D336,'Data - CO2'!$A$5:$A$53,0),BV$20)*AF336)</f>
        <v/>
      </c>
      <c r="BW336" t="str" cm="1">
        <f t="array" ref="BW336">IF($D336="","",INDEX('Data - CO2'!$B$5:$AP$53,MATCH(Kulturmodeller!$D336,'Data - CO2'!$A$5:$A$53,0),BW$20)*AG336)</f>
        <v/>
      </c>
      <c r="BX336" t="str" cm="1">
        <f t="array" ref="BX336">IF($D336="","",INDEX('Data - CO2'!$B$5:$AP$53,MATCH(Kulturmodeller!$D336,'Data - CO2'!$A$5:$A$53,0),BX$20)*AH336)</f>
        <v/>
      </c>
      <c r="BY336" t="str" cm="1">
        <f t="array" ref="BY336">IF($D336="","",INDEX('Data - CO2'!$B$5:$AP$53,MATCH(Kulturmodeller!$D336,'Data - CO2'!$A$5:$A$53,0),BY$20)*AI336)</f>
        <v/>
      </c>
      <c r="BZ336" t="str" cm="1">
        <f t="array" ref="BZ336">IF($D336="","",INDEX('Data - CO2'!$B$5:$AP$53,MATCH(Kulturmodeller!$D336,'Data - CO2'!$A$5:$A$53,0),BZ$20)*AJ336)</f>
        <v/>
      </c>
      <c r="CA336" t="str" cm="1">
        <f t="array" ref="CA336">IF($D336="","",INDEX('Data - CO2'!$B$5:$AP$53,MATCH(Kulturmodeller!$D336,'Data - CO2'!$A$5:$A$53,0),CA$20)*AK336)</f>
        <v/>
      </c>
      <c r="CB336" t="str" cm="1">
        <f t="array" ref="CB336">IF($D336="","",INDEX('Data - CO2'!$B$5:$AP$53,MATCH(Kulturmodeller!$D336,'Data - CO2'!$A$5:$A$53,0),CB$20)*AL336)</f>
        <v/>
      </c>
      <c r="CC336" t="str" cm="1">
        <f t="array" ref="CC336">IF($D336="","",INDEX('Data - CO2'!$B$5:$AP$53,MATCH(Kulturmodeller!$D336,'Data - CO2'!$A$5:$A$53,0),CC$20)*AM336)</f>
        <v/>
      </c>
      <c r="CD336" t="str" cm="1">
        <f t="array" ref="CD336">IF($D336="","",INDEX('Data - CO2'!$B$5:$AP$53,MATCH(Kulturmodeller!$D336,'Data - CO2'!$A$5:$A$53,0),CD$20)*AN336)</f>
        <v/>
      </c>
      <c r="CE336" t="str" cm="1">
        <f t="array" ref="CE336">IF($D336="","",INDEX('Data - CO2'!$B$5:$AP$53,MATCH(Kulturmodeller!$D336,'Data - CO2'!$A$5:$A$53,0),CE$20)*AO336)</f>
        <v/>
      </c>
      <c r="CF336" t="str" cm="1">
        <f t="array" ref="CF336">IF($D336="","",INDEX('Data - CO2'!$B$5:$AP$53,MATCH(Kulturmodeller!$D336,'Data - CO2'!$A$5:$A$53,0),CF$20)*AP336)</f>
        <v/>
      </c>
      <c r="CG336" t="str" cm="1">
        <f t="array" ref="CG336">IF($D336="","",INDEX('Data - CO2'!$B$5:$AP$53,MATCH(Kulturmodeller!$D336,'Data - CO2'!$A$5:$A$53,0),CG$20)*AQ336)</f>
        <v/>
      </c>
      <c r="CH336" t="str" cm="1">
        <f t="array" ref="CH336">IF($D336="","",INDEX('Data - CO2'!$B$5:$AP$53,MATCH(Kulturmodeller!$D336,'Data - CO2'!$A$5:$A$53,0),CH$20)*AR336)</f>
        <v/>
      </c>
      <c r="CI336" s="11" t="str" cm="1">
        <f t="array" ref="CI336">IF($D336="","",INDEX('Data - CO2'!$B$5:$AP$53,MATCH(Kulturmodeller!$D336,'Data - CO2'!$A$5:$A$53,0),CI$20)*AS336)</f>
        <v/>
      </c>
    </row>
    <row r="337" spans="1:87" x14ac:dyDescent="0.3">
      <c r="A337" s="12" t="s">
        <v>87</v>
      </c>
      <c r="B337" s="12"/>
      <c r="C337" s="129"/>
      <c r="D337" s="129"/>
      <c r="E337" s="127"/>
      <c r="F337" s="45">
        <f>E337</f>
        <v>0</v>
      </c>
      <c r="G337" s="46">
        <f t="shared" si="5958"/>
        <v>0</v>
      </c>
      <c r="H337" s="46">
        <f t="shared" si="5959"/>
        <v>0</v>
      </c>
      <c r="I337" s="46">
        <f t="shared" si="5960"/>
        <v>0</v>
      </c>
      <c r="J337" s="46">
        <f t="shared" si="5961"/>
        <v>0</v>
      </c>
      <c r="K337" s="46">
        <f t="shared" si="5962"/>
        <v>0</v>
      </c>
      <c r="L337" s="46">
        <f t="shared" si="5963"/>
        <v>0</v>
      </c>
      <c r="M337" s="46">
        <f t="shared" si="5964"/>
        <v>0</v>
      </c>
      <c r="N337" s="46">
        <f t="shared" si="5965"/>
        <v>0</v>
      </c>
      <c r="O337" s="46">
        <f t="shared" si="5966"/>
        <v>0</v>
      </c>
      <c r="P337" s="46">
        <f t="shared" si="5967"/>
        <v>0</v>
      </c>
      <c r="Q337" s="46">
        <f t="shared" si="5968"/>
        <v>0</v>
      </c>
      <c r="R337" s="46">
        <f t="shared" si="5969"/>
        <v>0</v>
      </c>
      <c r="S337" s="46">
        <f t="shared" si="5970"/>
        <v>0</v>
      </c>
      <c r="T337" s="46">
        <f t="shared" si="5971"/>
        <v>0</v>
      </c>
      <c r="U337" s="46">
        <f t="shared" si="5972"/>
        <v>0</v>
      </c>
      <c r="V337" s="46">
        <f t="shared" si="5973"/>
        <v>0</v>
      </c>
      <c r="W337" s="46">
        <f t="shared" si="5974"/>
        <v>0</v>
      </c>
      <c r="X337" s="46">
        <f t="shared" si="5975"/>
        <v>0</v>
      </c>
      <c r="Y337" s="46">
        <f t="shared" si="5976"/>
        <v>0</v>
      </c>
      <c r="Z337" s="46">
        <f t="shared" si="5977"/>
        <v>0</v>
      </c>
      <c r="AA337" s="46">
        <f t="shared" si="5978"/>
        <v>0</v>
      </c>
      <c r="AB337" s="46">
        <f t="shared" si="5979"/>
        <v>0</v>
      </c>
      <c r="AC337" s="46">
        <f t="shared" si="5980"/>
        <v>0</v>
      </c>
      <c r="AD337" s="46">
        <f t="shared" si="5981"/>
        <v>0</v>
      </c>
      <c r="AE337" s="46">
        <f t="shared" si="5982"/>
        <v>0</v>
      </c>
      <c r="AF337" s="46">
        <f t="shared" si="5983"/>
        <v>0</v>
      </c>
      <c r="AG337" s="46">
        <f t="shared" si="5984"/>
        <v>0</v>
      </c>
      <c r="AH337" s="46">
        <f t="shared" si="5985"/>
        <v>0</v>
      </c>
      <c r="AI337" s="46">
        <f t="shared" si="5986"/>
        <v>0</v>
      </c>
      <c r="AJ337" s="46">
        <f t="shared" si="5987"/>
        <v>0</v>
      </c>
      <c r="AK337" s="46">
        <f t="shared" si="5988"/>
        <v>0</v>
      </c>
      <c r="AL337" s="46">
        <f t="shared" si="5989"/>
        <v>0</v>
      </c>
      <c r="AM337" s="46">
        <f t="shared" si="5990"/>
        <v>0</v>
      </c>
      <c r="AN337" s="46">
        <f t="shared" si="5991"/>
        <v>0</v>
      </c>
      <c r="AO337" s="46">
        <f t="shared" si="5992"/>
        <v>0</v>
      </c>
      <c r="AP337" s="46">
        <f t="shared" si="5993"/>
        <v>0</v>
      </c>
      <c r="AQ337" s="46">
        <f t="shared" si="5994"/>
        <v>0</v>
      </c>
      <c r="AR337" s="46">
        <f t="shared" si="5995"/>
        <v>0</v>
      </c>
      <c r="AS337" s="47">
        <f t="shared" si="5996"/>
        <v>0</v>
      </c>
      <c r="AU337" s="10" t="str" cm="1">
        <f t="array" ref="AU337">IF($D337="","",INDEX('Data - CO2'!$B$5:$AP$53,MATCH(Kulturmodeller!$D337,'Data - CO2'!$A$5:$A$53,0),AU$20)*E337)</f>
        <v/>
      </c>
      <c r="AV337" t="str" cm="1">
        <f t="array" ref="AV337">IF($D337="","",INDEX('Data - CO2'!$B$5:$AP$53,MATCH(Kulturmodeller!$D337,'Data - CO2'!$A$5:$A$53,0),AV$20)*F337)</f>
        <v/>
      </c>
      <c r="AW337" t="str" cm="1">
        <f t="array" ref="AW337">IF($D337="","",INDEX('Data - CO2'!$B$5:$AP$53,MATCH(Kulturmodeller!$D337,'Data - CO2'!$A$5:$A$53,0),AW$20)*G337)</f>
        <v/>
      </c>
      <c r="AX337" t="str" cm="1">
        <f t="array" ref="AX337">IF($D337="","",INDEX('Data - CO2'!$B$5:$AP$53,MATCH(Kulturmodeller!$D337,'Data - CO2'!$A$5:$A$53,0),AX$20)*H337)</f>
        <v/>
      </c>
      <c r="AY337" t="str" cm="1">
        <f t="array" ref="AY337">IF($D337="","",INDEX('Data - CO2'!$B$5:$AP$53,MATCH(Kulturmodeller!$D337,'Data - CO2'!$A$5:$A$53,0),AY$20)*I337)</f>
        <v/>
      </c>
      <c r="AZ337" t="str" cm="1">
        <f t="array" ref="AZ337">IF($D337="","",INDEX('Data - CO2'!$B$5:$AP$53,MATCH(Kulturmodeller!$D337,'Data - CO2'!$A$5:$A$53,0),AZ$20)*J337)</f>
        <v/>
      </c>
      <c r="BA337" t="str" cm="1">
        <f t="array" ref="BA337">IF($D337="","",INDEX('Data - CO2'!$B$5:$AP$53,MATCH(Kulturmodeller!$D337,'Data - CO2'!$A$5:$A$53,0),BA$20)*K337)</f>
        <v/>
      </c>
      <c r="BB337" t="str" cm="1">
        <f t="array" ref="BB337">IF($D337="","",INDEX('Data - CO2'!$B$5:$AP$53,MATCH(Kulturmodeller!$D337,'Data - CO2'!$A$5:$A$53,0),BB$20)*L337)</f>
        <v/>
      </c>
      <c r="BC337" t="str" cm="1">
        <f t="array" ref="BC337">IF($D337="","",INDEX('Data - CO2'!$B$5:$AP$53,MATCH(Kulturmodeller!$D337,'Data - CO2'!$A$5:$A$53,0),BC$20)*M337)</f>
        <v/>
      </c>
      <c r="BD337" t="str" cm="1">
        <f t="array" ref="BD337">IF($D337="","",INDEX('Data - CO2'!$B$5:$AP$53,MATCH(Kulturmodeller!$D337,'Data - CO2'!$A$5:$A$53,0),BD$20)*N337)</f>
        <v/>
      </c>
      <c r="BE337" t="str" cm="1">
        <f t="array" ref="BE337">IF($D337="","",INDEX('Data - CO2'!$B$5:$AP$53,MATCH(Kulturmodeller!$D337,'Data - CO2'!$A$5:$A$53,0),BE$20)*O337)</f>
        <v/>
      </c>
      <c r="BF337" t="str" cm="1">
        <f t="array" ref="BF337">IF($D337="","",INDEX('Data - CO2'!$B$5:$AP$53,MATCH(Kulturmodeller!$D337,'Data - CO2'!$A$5:$A$53,0),BF$20)*P337)</f>
        <v/>
      </c>
      <c r="BG337" t="str" cm="1">
        <f t="array" ref="BG337">IF($D337="","",INDEX('Data - CO2'!$B$5:$AP$53,MATCH(Kulturmodeller!$D337,'Data - CO2'!$A$5:$A$53,0),BG$20)*Q337)</f>
        <v/>
      </c>
      <c r="BH337" t="str" cm="1">
        <f t="array" ref="BH337">IF($D337="","",INDEX('Data - CO2'!$B$5:$AP$53,MATCH(Kulturmodeller!$D337,'Data - CO2'!$A$5:$A$53,0),BH$20)*R337)</f>
        <v/>
      </c>
      <c r="BI337" t="str" cm="1">
        <f t="array" ref="BI337">IF($D337="","",INDEX('Data - CO2'!$B$5:$AP$53,MATCH(Kulturmodeller!$D337,'Data - CO2'!$A$5:$A$53,0),BI$20)*S337)</f>
        <v/>
      </c>
      <c r="BJ337" t="str" cm="1">
        <f t="array" ref="BJ337">IF($D337="","",INDEX('Data - CO2'!$B$5:$AP$53,MATCH(Kulturmodeller!$D337,'Data - CO2'!$A$5:$A$53,0),BJ$20)*T337)</f>
        <v/>
      </c>
      <c r="BK337" t="str" cm="1">
        <f t="array" ref="BK337">IF($D337="","",INDEX('Data - CO2'!$B$5:$AP$53,MATCH(Kulturmodeller!$D337,'Data - CO2'!$A$5:$A$53,0),BK$20)*U337)</f>
        <v/>
      </c>
      <c r="BL337" t="str" cm="1">
        <f t="array" ref="BL337">IF($D337="","",INDEX('Data - CO2'!$B$5:$AP$53,MATCH(Kulturmodeller!$D337,'Data - CO2'!$A$5:$A$53,0),BL$20)*V337)</f>
        <v/>
      </c>
      <c r="BM337" t="str" cm="1">
        <f t="array" ref="BM337">IF($D337="","",INDEX('Data - CO2'!$B$5:$AP$53,MATCH(Kulturmodeller!$D337,'Data - CO2'!$A$5:$A$53,0),BM$20)*W337)</f>
        <v/>
      </c>
      <c r="BN337" t="str" cm="1">
        <f t="array" ref="BN337">IF($D337="","",INDEX('Data - CO2'!$B$5:$AP$53,MATCH(Kulturmodeller!$D337,'Data - CO2'!$A$5:$A$53,0),BN$20)*X337)</f>
        <v/>
      </c>
      <c r="BO337" t="str" cm="1">
        <f t="array" ref="BO337">IF($D337="","",INDEX('Data - CO2'!$B$5:$AP$53,MATCH(Kulturmodeller!$D337,'Data - CO2'!$A$5:$A$53,0),BO$20)*Y337)</f>
        <v/>
      </c>
      <c r="BP337" t="str" cm="1">
        <f t="array" ref="BP337">IF($D337="","",INDEX('Data - CO2'!$B$5:$AP$53,MATCH(Kulturmodeller!$D337,'Data - CO2'!$A$5:$A$53,0),BP$20)*Z337)</f>
        <v/>
      </c>
      <c r="BQ337" t="str" cm="1">
        <f t="array" ref="BQ337">IF($D337="","",INDEX('Data - CO2'!$B$5:$AP$53,MATCH(Kulturmodeller!$D337,'Data - CO2'!$A$5:$A$53,0),BQ$20)*AA337)</f>
        <v/>
      </c>
      <c r="BR337" t="str" cm="1">
        <f t="array" ref="BR337">IF($D337="","",INDEX('Data - CO2'!$B$5:$AP$53,MATCH(Kulturmodeller!$D337,'Data - CO2'!$A$5:$A$53,0),BR$20)*AB337)</f>
        <v/>
      </c>
      <c r="BS337" t="str" cm="1">
        <f t="array" ref="BS337">IF($D337="","",INDEX('Data - CO2'!$B$5:$AP$53,MATCH(Kulturmodeller!$D337,'Data - CO2'!$A$5:$A$53,0),BS$20)*AC337)</f>
        <v/>
      </c>
      <c r="BT337" t="str" cm="1">
        <f t="array" ref="BT337">IF($D337="","",INDEX('Data - CO2'!$B$5:$AP$53,MATCH(Kulturmodeller!$D337,'Data - CO2'!$A$5:$A$53,0),BT$20)*AD337)</f>
        <v/>
      </c>
      <c r="BU337" t="str" cm="1">
        <f t="array" ref="BU337">IF($D337="","",INDEX('Data - CO2'!$B$5:$AP$53,MATCH(Kulturmodeller!$D337,'Data - CO2'!$A$5:$A$53,0),BU$20)*AE337)</f>
        <v/>
      </c>
      <c r="BV337" t="str" cm="1">
        <f t="array" ref="BV337">IF($D337="","",INDEX('Data - CO2'!$B$5:$AP$53,MATCH(Kulturmodeller!$D337,'Data - CO2'!$A$5:$A$53,0),BV$20)*AF337)</f>
        <v/>
      </c>
      <c r="BW337" t="str" cm="1">
        <f t="array" ref="BW337">IF($D337="","",INDEX('Data - CO2'!$B$5:$AP$53,MATCH(Kulturmodeller!$D337,'Data - CO2'!$A$5:$A$53,0),BW$20)*AG337)</f>
        <v/>
      </c>
      <c r="BX337" t="str" cm="1">
        <f t="array" ref="BX337">IF($D337="","",INDEX('Data - CO2'!$B$5:$AP$53,MATCH(Kulturmodeller!$D337,'Data - CO2'!$A$5:$A$53,0),BX$20)*AH337)</f>
        <v/>
      </c>
      <c r="BY337" t="str" cm="1">
        <f t="array" ref="BY337">IF($D337="","",INDEX('Data - CO2'!$B$5:$AP$53,MATCH(Kulturmodeller!$D337,'Data - CO2'!$A$5:$A$53,0),BY$20)*AI337)</f>
        <v/>
      </c>
      <c r="BZ337" t="str" cm="1">
        <f t="array" ref="BZ337">IF($D337="","",INDEX('Data - CO2'!$B$5:$AP$53,MATCH(Kulturmodeller!$D337,'Data - CO2'!$A$5:$A$53,0),BZ$20)*AJ337)</f>
        <v/>
      </c>
      <c r="CA337" t="str" cm="1">
        <f t="array" ref="CA337">IF($D337="","",INDEX('Data - CO2'!$B$5:$AP$53,MATCH(Kulturmodeller!$D337,'Data - CO2'!$A$5:$A$53,0),CA$20)*AK337)</f>
        <v/>
      </c>
      <c r="CB337" t="str" cm="1">
        <f t="array" ref="CB337">IF($D337="","",INDEX('Data - CO2'!$B$5:$AP$53,MATCH(Kulturmodeller!$D337,'Data - CO2'!$A$5:$A$53,0),CB$20)*AL337)</f>
        <v/>
      </c>
      <c r="CC337" t="str" cm="1">
        <f t="array" ref="CC337">IF($D337="","",INDEX('Data - CO2'!$B$5:$AP$53,MATCH(Kulturmodeller!$D337,'Data - CO2'!$A$5:$A$53,0),CC$20)*AM337)</f>
        <v/>
      </c>
      <c r="CD337" t="str" cm="1">
        <f t="array" ref="CD337">IF($D337="","",INDEX('Data - CO2'!$B$5:$AP$53,MATCH(Kulturmodeller!$D337,'Data - CO2'!$A$5:$A$53,0),CD$20)*AN337)</f>
        <v/>
      </c>
      <c r="CE337" t="str" cm="1">
        <f t="array" ref="CE337">IF($D337="","",INDEX('Data - CO2'!$B$5:$AP$53,MATCH(Kulturmodeller!$D337,'Data - CO2'!$A$5:$A$53,0),CE$20)*AO337)</f>
        <v/>
      </c>
      <c r="CF337" t="str" cm="1">
        <f t="array" ref="CF337">IF($D337="","",INDEX('Data - CO2'!$B$5:$AP$53,MATCH(Kulturmodeller!$D337,'Data - CO2'!$A$5:$A$53,0),CF$20)*AP337)</f>
        <v/>
      </c>
      <c r="CG337" t="str" cm="1">
        <f t="array" ref="CG337">IF($D337="","",INDEX('Data - CO2'!$B$5:$AP$53,MATCH(Kulturmodeller!$D337,'Data - CO2'!$A$5:$A$53,0),CG$20)*AQ337)</f>
        <v/>
      </c>
      <c r="CH337" t="str" cm="1">
        <f t="array" ref="CH337">IF($D337="","",INDEX('Data - CO2'!$B$5:$AP$53,MATCH(Kulturmodeller!$D337,'Data - CO2'!$A$5:$A$53,0),CH$20)*AR337)</f>
        <v/>
      </c>
      <c r="CI337" s="11" t="str" cm="1">
        <f t="array" ref="CI337">IF($D337="","",INDEX('Data - CO2'!$B$5:$AP$53,MATCH(Kulturmodeller!$D337,'Data - CO2'!$A$5:$A$53,0),CI$20)*AS337)</f>
        <v/>
      </c>
    </row>
    <row r="338" spans="1:87" x14ac:dyDescent="0.3">
      <c r="A338" s="42"/>
      <c r="B338" s="42"/>
      <c r="C338" s="42"/>
      <c r="D338" s="12"/>
      <c r="E338" s="52"/>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4"/>
      <c r="AU338" s="111">
        <f t="shared" ref="AU338:CH338" si="5997">SUM(AU336:AU337)</f>
        <v>0</v>
      </c>
      <c r="AV338" s="112">
        <f t="shared" si="5997"/>
        <v>0</v>
      </c>
      <c r="AW338" s="112">
        <f t="shared" si="5997"/>
        <v>0</v>
      </c>
      <c r="AX338" s="112">
        <f t="shared" si="5997"/>
        <v>0</v>
      </c>
      <c r="AY338" s="112">
        <f t="shared" si="5997"/>
        <v>0</v>
      </c>
      <c r="AZ338" s="112">
        <f t="shared" si="5997"/>
        <v>0</v>
      </c>
      <c r="BA338" s="112">
        <f t="shared" si="5997"/>
        <v>0</v>
      </c>
      <c r="BB338" s="112">
        <f t="shared" si="5997"/>
        <v>0</v>
      </c>
      <c r="BC338" s="112">
        <f t="shared" si="5997"/>
        <v>0</v>
      </c>
      <c r="BD338" s="112">
        <f t="shared" si="5997"/>
        <v>0</v>
      </c>
      <c r="BE338" s="112">
        <f t="shared" si="5997"/>
        <v>0</v>
      </c>
      <c r="BF338" s="112">
        <f t="shared" si="5997"/>
        <v>0</v>
      </c>
      <c r="BG338" s="112">
        <f t="shared" si="5997"/>
        <v>0</v>
      </c>
      <c r="BH338" s="112">
        <f t="shared" si="5997"/>
        <v>0</v>
      </c>
      <c r="BI338" s="112">
        <f t="shared" si="5997"/>
        <v>0</v>
      </c>
      <c r="BJ338" s="112">
        <f t="shared" si="5997"/>
        <v>0</v>
      </c>
      <c r="BK338" s="112">
        <f t="shared" si="5997"/>
        <v>0</v>
      </c>
      <c r="BL338" s="112">
        <f t="shared" si="5997"/>
        <v>0</v>
      </c>
      <c r="BM338" s="112">
        <f t="shared" si="5997"/>
        <v>0</v>
      </c>
      <c r="BN338" s="112">
        <f t="shared" si="5997"/>
        <v>0</v>
      </c>
      <c r="BO338" s="112">
        <f t="shared" si="5997"/>
        <v>0</v>
      </c>
      <c r="BP338" s="112">
        <f t="shared" si="5997"/>
        <v>0</v>
      </c>
      <c r="BQ338" s="112">
        <f t="shared" si="5997"/>
        <v>0</v>
      </c>
      <c r="BR338" s="112">
        <f t="shared" si="5997"/>
        <v>0</v>
      </c>
      <c r="BS338" s="112">
        <f t="shared" si="5997"/>
        <v>0</v>
      </c>
      <c r="BT338" s="112">
        <f t="shared" si="5997"/>
        <v>0</v>
      </c>
      <c r="BU338" s="112">
        <f t="shared" si="5997"/>
        <v>0</v>
      </c>
      <c r="BV338" s="112">
        <f t="shared" si="5997"/>
        <v>0</v>
      </c>
      <c r="BW338" s="112">
        <f t="shared" si="5997"/>
        <v>0</v>
      </c>
      <c r="BX338" s="112">
        <f t="shared" si="5997"/>
        <v>0</v>
      </c>
      <c r="BY338" s="112">
        <f t="shared" si="5997"/>
        <v>0</v>
      </c>
      <c r="BZ338" s="112">
        <f t="shared" si="5997"/>
        <v>0</v>
      </c>
      <c r="CA338" s="112">
        <f t="shared" si="5997"/>
        <v>0</v>
      </c>
      <c r="CB338" s="112">
        <f t="shared" si="5997"/>
        <v>0</v>
      </c>
      <c r="CC338" s="112">
        <f t="shared" si="5997"/>
        <v>0</v>
      </c>
      <c r="CD338" s="112">
        <f t="shared" si="5997"/>
        <v>0</v>
      </c>
      <c r="CE338" s="112">
        <f t="shared" si="5997"/>
        <v>0</v>
      </c>
      <c r="CF338" s="112">
        <f t="shared" si="5997"/>
        <v>0</v>
      </c>
      <c r="CG338" s="112">
        <f t="shared" si="5997"/>
        <v>0</v>
      </c>
      <c r="CH338" s="112">
        <f t="shared" si="5997"/>
        <v>0</v>
      </c>
      <c r="CI338" s="113">
        <f>SUM(CI336:CI337)</f>
        <v>0</v>
      </c>
    </row>
    <row r="339" spans="1:87" x14ac:dyDescent="0.3">
      <c r="A339" s="55" t="s">
        <v>88</v>
      </c>
      <c r="B339" s="55"/>
      <c r="C339" s="55"/>
      <c r="D339" s="56"/>
      <c r="E339" s="57"/>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9"/>
      <c r="AT339" s="91">
        <f>AVERAGE(BO339:CI339)</f>
        <v>174.30331532385205</v>
      </c>
      <c r="AU339" s="111">
        <f>AU335+AU338</f>
        <v>0</v>
      </c>
      <c r="AV339" s="112">
        <f t="shared" ref="AV339:CI339" si="5998">AV335+AV338</f>
        <v>3.4534429157607782</v>
      </c>
      <c r="AW339" s="112">
        <f t="shared" si="5998"/>
        <v>23.022952771738524</v>
      </c>
      <c r="AX339" s="112">
        <f t="shared" si="5998"/>
        <v>57.557381929346306</v>
      </c>
      <c r="AY339" s="112">
        <f t="shared" si="5998"/>
        <v>115.11476385869261</v>
      </c>
      <c r="AZ339" s="112">
        <f t="shared" si="5998"/>
        <v>148.58929116220222</v>
      </c>
      <c r="BA339" s="112">
        <f t="shared" si="5998"/>
        <v>161.10579283566119</v>
      </c>
      <c r="BB339" s="112">
        <f t="shared" si="5998"/>
        <v>184.03153180955715</v>
      </c>
      <c r="BC339" s="112">
        <f t="shared" si="5998"/>
        <v>198.31265439435265</v>
      </c>
      <c r="BD339" s="112">
        <f t="shared" si="5998"/>
        <v>210.50522026144671</v>
      </c>
      <c r="BE339" s="112">
        <f t="shared" si="5998"/>
        <v>228.96238716524454</v>
      </c>
      <c r="BF339" s="112">
        <f t="shared" si="5998"/>
        <v>239.98654923980439</v>
      </c>
      <c r="BG339" s="112">
        <f t="shared" si="5998"/>
        <v>241.44174386844998</v>
      </c>
      <c r="BH339" s="112">
        <f t="shared" si="5998"/>
        <v>233.55731096279735</v>
      </c>
      <c r="BI339" s="112">
        <f t="shared" si="5998"/>
        <v>253.95881216627734</v>
      </c>
      <c r="BJ339" s="112">
        <f t="shared" si="5998"/>
        <v>214.38024521634827</v>
      </c>
      <c r="BK339" s="112">
        <f t="shared" si="5998"/>
        <v>236.74676793171301</v>
      </c>
      <c r="BL339" s="112">
        <f t="shared" si="5998"/>
        <v>25.042468964478552</v>
      </c>
      <c r="BM339" s="112">
        <f t="shared" si="5998"/>
        <v>59.770231152534727</v>
      </c>
      <c r="BN339" s="112">
        <f t="shared" si="5998"/>
        <v>82.128396154218819</v>
      </c>
      <c r="BO339" s="112">
        <f t="shared" si="5998"/>
        <v>117.59296917792317</v>
      </c>
      <c r="BP339" s="112">
        <f t="shared" si="5998"/>
        <v>150.70613399052945</v>
      </c>
      <c r="BQ339" s="112">
        <f t="shared" si="5998"/>
        <v>162.6837064493053</v>
      </c>
      <c r="BR339" s="112">
        <f t="shared" si="5998"/>
        <v>185.44606095351847</v>
      </c>
      <c r="BS339" s="112">
        <f t="shared" si="5998"/>
        <v>200.02615565104804</v>
      </c>
      <c r="BT339" s="112">
        <f t="shared" si="5998"/>
        <v>211.35458862878892</v>
      </c>
      <c r="BU339" s="112">
        <f t="shared" si="5998"/>
        <v>229.09245507083281</v>
      </c>
      <c r="BV339" s="112">
        <f t="shared" si="5998"/>
        <v>243.00767913127822</v>
      </c>
      <c r="BW339" s="112">
        <f t="shared" si="5998"/>
        <v>247.24578352736793</v>
      </c>
      <c r="BX339" s="112">
        <f t="shared" si="5998"/>
        <v>179.99540045810247</v>
      </c>
      <c r="BY339" s="112">
        <f t="shared" si="5998"/>
        <v>205.50780603140484</v>
      </c>
      <c r="BZ339" s="112">
        <f t="shared" si="5998"/>
        <v>235.96927126506606</v>
      </c>
      <c r="CA339" s="112">
        <f t="shared" si="5998"/>
        <v>273.49404631250923</v>
      </c>
      <c r="CB339" s="112">
        <f t="shared" si="5998"/>
        <v>49.613483189351065</v>
      </c>
      <c r="CC339" s="112">
        <f t="shared" si="5998"/>
        <v>62.248436471765281</v>
      </c>
      <c r="CD339" s="112">
        <f t="shared" si="5998"/>
        <v>84.245238982546056</v>
      </c>
      <c r="CE339" s="112">
        <f t="shared" si="5998"/>
        <v>119.17088279156728</v>
      </c>
      <c r="CF339" s="112">
        <f t="shared" si="5998"/>
        <v>152.12066313449074</v>
      </c>
      <c r="CG339" s="112">
        <f t="shared" si="5998"/>
        <v>164.3972077060007</v>
      </c>
      <c r="CH339" s="112">
        <f t="shared" si="5998"/>
        <v>186.29542932086068</v>
      </c>
      <c r="CI339" s="113">
        <f t="shared" si="5998"/>
        <v>200.15622355663632</v>
      </c>
    </row>
    <row r="342" spans="1:87" x14ac:dyDescent="0.3">
      <c r="A342" s="60" t="s">
        <v>612</v>
      </c>
      <c r="AU342" t="s">
        <v>91</v>
      </c>
    </row>
    <row r="343" spans="1:87" x14ac:dyDescent="0.3">
      <c r="A343" s="25" t="s">
        <v>383</v>
      </c>
      <c r="B343" s="25"/>
      <c r="C343" s="25"/>
      <c r="D343" s="26"/>
      <c r="E343" s="27" t="s">
        <v>78</v>
      </c>
      <c r="F343" s="104"/>
      <c r="G343" s="104"/>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9"/>
      <c r="AU343">
        <v>1</v>
      </c>
      <c r="AV343">
        <v>2</v>
      </c>
      <c r="AW343">
        <v>3</v>
      </c>
      <c r="AX343">
        <v>4</v>
      </c>
      <c r="AY343">
        <v>5</v>
      </c>
      <c r="AZ343">
        <v>6</v>
      </c>
      <c r="BA343">
        <v>7</v>
      </c>
      <c r="BB343">
        <v>8</v>
      </c>
      <c r="BC343">
        <v>9</v>
      </c>
      <c r="BD343">
        <v>10</v>
      </c>
      <c r="BE343">
        <v>11</v>
      </c>
      <c r="BF343">
        <v>12</v>
      </c>
      <c r="BG343">
        <v>13</v>
      </c>
      <c r="BH343">
        <v>14</v>
      </c>
      <c r="BI343">
        <v>15</v>
      </c>
      <c r="BJ343">
        <v>16</v>
      </c>
      <c r="BK343">
        <v>17</v>
      </c>
      <c r="BL343">
        <v>18</v>
      </c>
      <c r="BM343">
        <v>19</v>
      </c>
      <c r="BN343">
        <v>20</v>
      </c>
      <c r="BO343">
        <v>21</v>
      </c>
      <c r="BP343">
        <v>22</v>
      </c>
      <c r="BQ343">
        <v>23</v>
      </c>
      <c r="BR343">
        <v>24</v>
      </c>
      <c r="BS343">
        <v>25</v>
      </c>
      <c r="BT343">
        <v>26</v>
      </c>
      <c r="BU343">
        <v>27</v>
      </c>
      <c r="BV343">
        <v>28</v>
      </c>
      <c r="BW343">
        <v>29</v>
      </c>
      <c r="BX343">
        <v>30</v>
      </c>
      <c r="BY343">
        <v>31</v>
      </c>
      <c r="BZ343">
        <v>32</v>
      </c>
      <c r="CA343">
        <v>33</v>
      </c>
      <c r="CB343">
        <v>34</v>
      </c>
      <c r="CC343">
        <v>35</v>
      </c>
      <c r="CD343">
        <v>36</v>
      </c>
      <c r="CE343">
        <v>37</v>
      </c>
      <c r="CF343">
        <v>38</v>
      </c>
      <c r="CG343">
        <v>39</v>
      </c>
      <c r="CH343">
        <v>40</v>
      </c>
      <c r="CI343">
        <v>41</v>
      </c>
    </row>
    <row r="344" spans="1:87" x14ac:dyDescent="0.3">
      <c r="A344" s="147" t="s">
        <v>303</v>
      </c>
      <c r="B344" s="148">
        <f>Lister!$B$13</f>
        <v>1</v>
      </c>
      <c r="C344" s="28" t="s">
        <v>60</v>
      </c>
      <c r="D344" s="29" t="s">
        <v>79</v>
      </c>
      <c r="E344" s="30" t="s">
        <v>163</v>
      </c>
      <c r="F344" s="31" t="s">
        <v>250</v>
      </c>
      <c r="G344" s="31" t="s">
        <v>137</v>
      </c>
      <c r="H344" s="31" t="s">
        <v>138</v>
      </c>
      <c r="I344" s="31" t="s">
        <v>139</v>
      </c>
      <c r="J344" s="31" t="s">
        <v>140</v>
      </c>
      <c r="K344" s="31" t="s">
        <v>141</v>
      </c>
      <c r="L344" s="31" t="s">
        <v>80</v>
      </c>
      <c r="M344" s="31" t="s">
        <v>144</v>
      </c>
      <c r="N344" s="31" t="s">
        <v>145</v>
      </c>
      <c r="O344" s="31" t="s">
        <v>146</v>
      </c>
      <c r="P344" s="31" t="s">
        <v>147</v>
      </c>
      <c r="Q344" s="31" t="s">
        <v>152</v>
      </c>
      <c r="R344" s="31" t="s">
        <v>153</v>
      </c>
      <c r="S344" s="31" t="s">
        <v>154</v>
      </c>
      <c r="T344" s="31" t="s">
        <v>155</v>
      </c>
      <c r="U344" s="31" t="s">
        <v>156</v>
      </c>
      <c r="V344" s="31" t="s">
        <v>229</v>
      </c>
      <c r="W344" s="31" t="s">
        <v>157</v>
      </c>
      <c r="X344" s="31" t="s">
        <v>158</v>
      </c>
      <c r="Y344" s="31" t="s">
        <v>159</v>
      </c>
      <c r="Z344" s="31" t="s">
        <v>230</v>
      </c>
      <c r="AA344" s="31" t="s">
        <v>231</v>
      </c>
      <c r="AB344" s="31" t="s">
        <v>232</v>
      </c>
      <c r="AC344" s="31" t="s">
        <v>233</v>
      </c>
      <c r="AD344" s="31" t="s">
        <v>234</v>
      </c>
      <c r="AE344" s="31" t="s">
        <v>235</v>
      </c>
      <c r="AF344" s="31" t="s">
        <v>236</v>
      </c>
      <c r="AG344" s="31" t="s">
        <v>237</v>
      </c>
      <c r="AH344" s="31" t="s">
        <v>238</v>
      </c>
      <c r="AI344" s="31" t="s">
        <v>239</v>
      </c>
      <c r="AJ344" s="31" t="s">
        <v>240</v>
      </c>
      <c r="AK344" s="31" t="s">
        <v>241</v>
      </c>
      <c r="AL344" s="31" t="s">
        <v>242</v>
      </c>
      <c r="AM344" s="31" t="s">
        <v>243</v>
      </c>
      <c r="AN344" s="31" t="s">
        <v>244</v>
      </c>
      <c r="AO344" s="31" t="s">
        <v>245</v>
      </c>
      <c r="AP344" s="31" t="s">
        <v>246</v>
      </c>
      <c r="AQ344" s="31" t="s">
        <v>247</v>
      </c>
      <c r="AR344" s="31" t="s">
        <v>248</v>
      </c>
      <c r="AS344" s="32" t="s">
        <v>249</v>
      </c>
      <c r="AU344" s="19">
        <v>1</v>
      </c>
      <c r="AV344" s="19">
        <v>5</v>
      </c>
      <c r="AW344" s="19">
        <v>10</v>
      </c>
      <c r="AX344" s="19">
        <v>15</v>
      </c>
      <c r="AY344" s="19">
        <v>20</v>
      </c>
      <c r="AZ344" s="19">
        <v>25</v>
      </c>
      <c r="BA344" s="19">
        <v>30</v>
      </c>
      <c r="BB344" s="19">
        <v>35</v>
      </c>
      <c r="BC344" s="19">
        <v>40</v>
      </c>
      <c r="BD344" s="19">
        <v>45</v>
      </c>
      <c r="BE344" s="19">
        <v>50</v>
      </c>
      <c r="BF344" s="19">
        <v>55</v>
      </c>
      <c r="BG344" s="19">
        <v>60</v>
      </c>
      <c r="BH344" s="19">
        <v>65</v>
      </c>
      <c r="BI344" s="19">
        <v>70</v>
      </c>
      <c r="BJ344" s="19">
        <v>75</v>
      </c>
      <c r="BK344" s="19">
        <v>80</v>
      </c>
      <c r="BL344" s="19">
        <v>85</v>
      </c>
      <c r="BM344" s="19">
        <v>90</v>
      </c>
      <c r="BN344" s="19">
        <v>95</v>
      </c>
      <c r="BO344" s="19">
        <v>100</v>
      </c>
      <c r="BP344" s="19">
        <v>105</v>
      </c>
      <c r="BQ344" s="19">
        <v>110</v>
      </c>
      <c r="BR344" s="19">
        <v>115</v>
      </c>
      <c r="BS344" s="19">
        <v>120</v>
      </c>
      <c r="BT344" s="19">
        <v>125</v>
      </c>
      <c r="BU344" s="19">
        <v>130</v>
      </c>
      <c r="BV344" s="19">
        <v>135</v>
      </c>
      <c r="BW344" s="19">
        <v>140</v>
      </c>
      <c r="BX344" s="19">
        <v>145</v>
      </c>
      <c r="BY344" s="2">
        <v>150</v>
      </c>
      <c r="BZ344" s="19">
        <v>155</v>
      </c>
      <c r="CA344" s="2">
        <v>160</v>
      </c>
      <c r="CB344" s="19">
        <v>165</v>
      </c>
      <c r="CC344" s="2">
        <v>170</v>
      </c>
      <c r="CD344" s="19">
        <v>175</v>
      </c>
      <c r="CE344" s="2">
        <v>180</v>
      </c>
      <c r="CF344" s="19">
        <v>185</v>
      </c>
      <c r="CG344" s="2">
        <v>190</v>
      </c>
      <c r="CH344" s="19">
        <v>195</v>
      </c>
      <c r="CI344" s="2">
        <v>200</v>
      </c>
    </row>
    <row r="345" spans="1:87" x14ac:dyDescent="0.3">
      <c r="A345" s="33" t="s">
        <v>81</v>
      </c>
      <c r="B345" s="33"/>
      <c r="C345" s="124" t="str">
        <f>'Katalog over Kulturmodeller '!F128</f>
        <v>ALØ</v>
      </c>
      <c r="D345" s="125" t="s">
        <v>324</v>
      </c>
      <c r="E345" s="139">
        <f>'Katalog over Kulturmodeller '!W128</f>
        <v>0.6</v>
      </c>
      <c r="F345" s="37">
        <f>E345+((E350-F350)+(E351-F351))*(E345/SUM(E345:E349))</f>
        <v>0.6</v>
      </c>
      <c r="G345" s="37">
        <f t="shared" ref="G345" si="5999">F345+((F350-G350)+(F351-G351))*(F345/SUM(F345:F349))</f>
        <v>0.6</v>
      </c>
      <c r="H345" s="37">
        <f t="shared" ref="H345" si="6000">G345+((G350-H350)+(G351-H351))*(G345/SUM(G345:G349))</f>
        <v>0.6</v>
      </c>
      <c r="I345" s="37">
        <f t="shared" ref="I345" si="6001">H345+((H350-I350)+(H351-I351))*(H345/SUM(H345:H349))</f>
        <v>0.6</v>
      </c>
      <c r="J345" s="37">
        <f t="shared" ref="J345" si="6002">I345+((I350-J350)+(I351-J351))*(I345/SUM(I345:I349))</f>
        <v>0.6</v>
      </c>
      <c r="K345" s="37">
        <f t="shared" ref="K345" si="6003">J345+((J350-K350)+(J351-K351))*(J345/SUM(J345:J349))</f>
        <v>0.6</v>
      </c>
      <c r="L345" s="37">
        <f t="shared" ref="L345" si="6004">K345+((K350-L350)+(K351-L351))*(K345/SUM(K345:K349))</f>
        <v>0.6</v>
      </c>
      <c r="M345" s="37">
        <f t="shared" ref="M345" si="6005">L345+((L350-M350)+(L351-M351))*(L345/SUM(L345:L349))</f>
        <v>0.6</v>
      </c>
      <c r="N345" s="37">
        <f t="shared" ref="N345" si="6006">M345+((M350-N350)+(M351-N351))*(M345/SUM(M345:M349))</f>
        <v>0.6</v>
      </c>
      <c r="O345" s="37">
        <f t="shared" ref="O345" si="6007">N345+((N350-O350)+(N351-O351))*(N345/SUM(N345:N349))</f>
        <v>0.6</v>
      </c>
      <c r="P345" s="37">
        <f t="shared" ref="P345" si="6008">O345+((O350-P350)+(O351-P351))*(O345/SUM(O345:O349))</f>
        <v>0.6</v>
      </c>
      <c r="Q345" s="37">
        <f t="shared" ref="Q345" si="6009">P345+((P350-Q350)+(P351-Q351))*(P345/SUM(P345:P349))</f>
        <v>0.6</v>
      </c>
      <c r="R345" s="37">
        <f t="shared" ref="R345" si="6010">Q345+((Q350-R350)+(Q351-R351))*(Q345/SUM(Q345:Q349))</f>
        <v>0.6</v>
      </c>
      <c r="S345" s="37">
        <f t="shared" ref="S345" si="6011">R345+((R350-S350)+(R351-S351))*(R345/SUM(R345:R349))</f>
        <v>0.6</v>
      </c>
      <c r="T345" s="37">
        <f t="shared" ref="T345" si="6012">S345+((S350-T350)+(S351-T351))*(S345/SUM(S345:S349))</f>
        <v>0.6</v>
      </c>
      <c r="U345" s="37">
        <f t="shared" ref="U345" si="6013">T345+((T350-U350)+(T351-U351))*(T345/SUM(T345:T349))</f>
        <v>0.6</v>
      </c>
      <c r="V345" s="37">
        <f t="shared" ref="V345" si="6014">U345+((U350-V350)+(U351-V351))*(U345/SUM(U345:U349))</f>
        <v>0.6</v>
      </c>
      <c r="W345" s="37">
        <f t="shared" ref="W345" si="6015">V345+((V350-W350)+(V351-W351))*(V345/SUM(V345:V349))</f>
        <v>0.6</v>
      </c>
      <c r="X345" s="37">
        <f t="shared" ref="X345" si="6016">W345+((W350-X350)+(W351-X351))*(W345/SUM(W345:W349))</f>
        <v>0.6</v>
      </c>
      <c r="Y345" s="37">
        <f t="shared" ref="Y345" si="6017">X345+((X350-Y350)+(X351-Y351))*(X345/SUM(X345:X349))</f>
        <v>0.6</v>
      </c>
      <c r="Z345" s="37">
        <f t="shared" ref="Z345" si="6018">Y345+((Y350-Z350)+(Y351-Z351))*(Y345/SUM(Y345:Y349))</f>
        <v>0.6</v>
      </c>
      <c r="AA345" s="37">
        <f t="shared" ref="AA345" si="6019">Z345+((Z350-AA350)+(Z351-AA351))*(Z345/SUM(Z345:Z349))</f>
        <v>0.6</v>
      </c>
      <c r="AB345" s="37">
        <f t="shared" ref="AB345" si="6020">AA345+((AA350-AB350)+(AA351-AB351))*(AA345/SUM(AA345:AA349))</f>
        <v>0.6</v>
      </c>
      <c r="AC345" s="37">
        <f t="shared" ref="AC345" si="6021">AB345+((AB350-AC350)+(AB351-AC351))*(AB345/SUM(AB345:AB349))</f>
        <v>0.6</v>
      </c>
      <c r="AD345" s="37">
        <f t="shared" ref="AD345" si="6022">AC345+((AC350-AD350)+(AC351-AD351))*(AC345/SUM(AC345:AC349))</f>
        <v>0.6</v>
      </c>
      <c r="AE345" s="37">
        <f t="shared" ref="AE345" si="6023">AD345+((AD350-AE350)+(AD351-AE351))*(AD345/SUM(AD345:AD349))</f>
        <v>0.6</v>
      </c>
      <c r="AF345" s="37">
        <f t="shared" ref="AF345" si="6024">AE345+((AE350-AF350)+(AE351-AF351))*(AE345/SUM(AE345:AE349))</f>
        <v>0.6</v>
      </c>
      <c r="AG345" s="37">
        <f t="shared" ref="AG345" si="6025">AF345+((AF350-AG350)+(AF351-AG351))*(AF345/SUM(AF345:AF349))</f>
        <v>0.6</v>
      </c>
      <c r="AH345" s="37">
        <f t="shared" ref="AH345" si="6026">AG345+((AG350-AH350)+(AG351-AH351))*(AG345/SUM(AG345:AG349))</f>
        <v>0.6</v>
      </c>
      <c r="AI345" s="37">
        <f t="shared" ref="AI345" si="6027">AH345+((AH350-AI350)+(AH351-AI351))*(AH345/SUM(AH345:AH349))</f>
        <v>0.6</v>
      </c>
      <c r="AJ345" s="37">
        <f t="shared" ref="AJ345" si="6028">AI345+((AI350-AJ350)+(AI351-AJ351))*(AI345/SUM(AI345:AI349))</f>
        <v>0.6</v>
      </c>
      <c r="AK345" s="37">
        <f t="shared" ref="AK345" si="6029">AJ345+((AJ350-AK350)+(AJ351-AK351))*(AJ345/SUM(AJ345:AJ349))</f>
        <v>0.6</v>
      </c>
      <c r="AL345" s="37">
        <f t="shared" ref="AL345" si="6030">AK345+((AK350-AL350)+(AK351-AL351))*(AK345/SUM(AK345:AK349))</f>
        <v>0.6</v>
      </c>
      <c r="AM345" s="37">
        <f t="shared" ref="AM345" si="6031">AL345+((AL350-AM350)+(AL351-AM351))*(AL345/SUM(AL345:AL349))</f>
        <v>0.6</v>
      </c>
      <c r="AN345" s="37">
        <f t="shared" ref="AN345" si="6032">AM345+((AM350-AN350)+(AM351-AN351))*(AM345/SUM(AM345:AM349))</f>
        <v>0.6</v>
      </c>
      <c r="AO345" s="37">
        <f t="shared" ref="AO345" si="6033">AN345+((AN350-AO350)+(AN351-AO351))*(AN345/SUM(AN345:AN349))</f>
        <v>0.6</v>
      </c>
      <c r="AP345" s="37">
        <f t="shared" ref="AP345" si="6034">AO345+((AO350-AP350)+(AO351-AP351))*(AO345/SUM(AO345:AO349))</f>
        <v>0.6</v>
      </c>
      <c r="AQ345" s="37">
        <f t="shared" ref="AQ345" si="6035">AP345+((AP350-AQ350)+(AP351-AQ351))*(AP345/SUM(AP345:AP349))</f>
        <v>0.6</v>
      </c>
      <c r="AR345" s="37">
        <f t="shared" ref="AR345" si="6036">AQ345+((AQ350-AR350)+(AQ351-AR351))*(AQ345/SUM(AQ345:AQ349))</f>
        <v>0.6</v>
      </c>
      <c r="AS345" s="38">
        <f t="shared" ref="AS345" si="6037">AR345+((AR350-AS350)+(AR351-AS351))*(AR345/SUM(AR345:AR349))</f>
        <v>0.6</v>
      </c>
      <c r="AU345" s="7" cm="1">
        <f t="array" ref="AU345">IF($D345="","",INDEX('Data - CO2'!$B$5:$AP$53,MATCH(Kulturmodeller!$D345,'Data - CO2'!$A$5:$A$53,0),AU$20)*E345)</f>
        <v>0</v>
      </c>
      <c r="AV345" s="8" cm="1">
        <f t="array" ref="AV345">IF($D345="","",INDEX('Data - CO2'!$B$5:$AP$53,MATCH(Kulturmodeller!$D345,'Data - CO2'!$A$5:$A$53,0),AV$20)*F345)</f>
        <v>2.3464290910314158</v>
      </c>
      <c r="AW345" s="8" cm="1">
        <f t="array" ref="AW345">IF($D345="","",INDEX('Data - CO2'!$B$5:$AP$53,MATCH(Kulturmodeller!$D345,'Data - CO2'!$A$5:$A$53,0),AW$20)*G345)</f>
        <v>15.642860606876107</v>
      </c>
      <c r="AX345" s="8" cm="1">
        <f t="array" ref="AX345">IF($D345="","",INDEX('Data - CO2'!$B$5:$AP$53,MATCH(Kulturmodeller!$D345,'Data - CO2'!$A$5:$A$53,0),AX$20)*H345)</f>
        <v>39.107151517190267</v>
      </c>
      <c r="AY345" s="8" cm="1">
        <f t="array" ref="AY345">IF($D345="","",INDEX('Data - CO2'!$B$5:$AP$53,MATCH(Kulturmodeller!$D345,'Data - CO2'!$A$5:$A$53,0),AY$20)*I345)</f>
        <v>78.214303034380535</v>
      </c>
      <c r="AZ345" s="8" cm="1">
        <f t="array" ref="AZ345">IF($D345="","",INDEX('Data - CO2'!$B$5:$AP$53,MATCH(Kulturmodeller!$D345,'Data - CO2'!$A$5:$A$53,0),AZ$20)*J345*$B344)</f>
        <v>95.875381904378017</v>
      </c>
      <c r="BA345" s="8" cm="1">
        <f t="array" ref="BA345">IF($D345="","",INDEX('Data - CO2'!$B$5:$AP$53,MATCH(Kulturmodeller!$D345,'Data - CO2'!$A$5:$A$53,0),BA$20)*K345*$B344)</f>
        <v>114.72323808770354</v>
      </c>
      <c r="BB345" s="8" cm="1">
        <f t="array" ref="BB345">IF($D345="","",INDEX('Data - CO2'!$B$5:$AP$53,MATCH(Kulturmodeller!$D345,'Data - CO2'!$A$5:$A$53,0),BB$20)*L345*$B344)</f>
        <v>125.77075376701174</v>
      </c>
      <c r="BC345" s="8" cm="1">
        <f t="array" ref="BC345">IF($D345="","",INDEX('Data - CO2'!$B$5:$AP$53,MATCH(Kulturmodeller!$D345,'Data - CO2'!$A$5:$A$53,0),BC$20)*M345*$B344)</f>
        <v>127.18398247003941</v>
      </c>
      <c r="BD345" s="8" cm="1">
        <f t="array" ref="BD345">IF($D345="","",INDEX('Data - CO2'!$B$5:$AP$53,MATCH(Kulturmodeller!$D345,'Data - CO2'!$A$5:$A$53,0),BD$20)*N345*$B344)</f>
        <v>148.23456979745274</v>
      </c>
      <c r="BE345" s="8" cm="1">
        <f t="array" ref="BE345">IF($D345="","",INDEX('Data - CO2'!$B$5:$AP$53,MATCH(Kulturmodeller!$D345,'Data - CO2'!$A$5:$A$53,0),BE$20)*O345*$B344)</f>
        <v>162.48503751815258</v>
      </c>
      <c r="BF345" s="8" cm="1">
        <f t="array" ref="BF345">IF($D345="","",INDEX('Data - CO2'!$B$5:$AP$53,MATCH(Kulturmodeller!$D345,'Data - CO2'!$A$5:$A$53,0),BF$20)*P345*$B344)</f>
        <v>166.4980686740474</v>
      </c>
      <c r="BG345" s="8" cm="1">
        <f t="array" ref="BG345">IF($D345="","",INDEX('Data - CO2'!$B$5:$AP$53,MATCH(Kulturmodeller!$D345,'Data - CO2'!$A$5:$A$53,0),BG$20)*Q345*$B344)</f>
        <v>153.47249933828527</v>
      </c>
      <c r="BH345" s="8" cm="1">
        <f t="array" ref="BH345">IF($D345="","",INDEX('Data - CO2'!$B$5:$AP$53,MATCH(Kulturmodeller!$D345,'Data - CO2'!$A$5:$A$53,0),BH$20)*R345*$B344)</f>
        <v>156.56664890136611</v>
      </c>
      <c r="BI345" s="8" cm="1">
        <f t="array" ref="BI345">IF($D345="","",INDEX('Data - CO2'!$B$5:$AP$53,MATCH(Kulturmodeller!$D345,'Data - CO2'!$A$5:$A$53,0),BI$20)*S345*$B344)</f>
        <v>175.1789134758981</v>
      </c>
      <c r="BJ345" s="8" cm="1">
        <f t="array" ref="BJ345">IF($D345="","",INDEX('Data - CO2'!$B$5:$AP$53,MATCH(Kulturmodeller!$D345,'Data - CO2'!$A$5:$A$53,0),BJ$20)*T345*$B344)</f>
        <v>192.60148869766473</v>
      </c>
      <c r="BK345" s="8" cm="1">
        <f t="array" ref="BK345">IF($D345="","",INDEX('Data - CO2'!$B$5:$AP$53,MATCH(Kulturmodeller!$D345,'Data - CO2'!$A$5:$A$53,0),BK$20)*U345*$B344)</f>
        <v>208.24874107538537</v>
      </c>
      <c r="BL345" s="8" cm="1">
        <f t="array" ref="BL345">IF($D345="","",INDEX('Data - CO2'!$B$5:$AP$53,MATCH(Kulturmodeller!$D345,'Data - CO2'!$A$5:$A$53,0),BL$20)*V345*$B344)</f>
        <v>2.3464290910314158</v>
      </c>
      <c r="BM345" s="8" cm="1">
        <f t="array" ref="BM345">IF($D345="","",INDEX('Data - CO2'!$B$5:$AP$53,MATCH(Kulturmodeller!$D345,'Data - CO2'!$A$5:$A$53,0),BM$20)*W345*$B344)</f>
        <v>15.642860606876107</v>
      </c>
      <c r="BN345" s="8" cm="1">
        <f t="array" ref="BN345">IF($D345="","",INDEX('Data - CO2'!$B$5:$AP$53,MATCH(Kulturmodeller!$D345,'Data - CO2'!$A$5:$A$53,0),BN$20)*X345*$B344)</f>
        <v>39.107151517190267</v>
      </c>
      <c r="BO345" s="8" cm="1">
        <f t="array" ref="BO345">IF($D345="","",INDEX('Data - CO2'!$B$5:$AP$53,MATCH(Kulturmodeller!$D345,'Data - CO2'!$A$5:$A$53,0),BO$20)*Y345*$B344)</f>
        <v>78.214303034380535</v>
      </c>
      <c r="BP345" s="8" cm="1">
        <f t="array" ref="BP345">IF($D345="","",INDEX('Data - CO2'!$B$5:$AP$53,MATCH(Kulturmodeller!$D345,'Data - CO2'!$A$5:$A$53,0),BP$20)*Z345*$B344)</f>
        <v>95.875381904378017</v>
      </c>
      <c r="BQ345" s="8" cm="1">
        <f t="array" ref="BQ345">IF($D345="","",INDEX('Data - CO2'!$B$5:$AP$53,MATCH(Kulturmodeller!$D345,'Data - CO2'!$A$5:$A$53,0),BQ$20)*AA345*$B344)</f>
        <v>114.72323808770354</v>
      </c>
      <c r="BR345" s="8" cm="1">
        <f t="array" ref="BR345">IF($D345="","",INDEX('Data - CO2'!$B$5:$AP$53,MATCH(Kulturmodeller!$D345,'Data - CO2'!$A$5:$A$53,0),BR$20)*AB345*$B344)</f>
        <v>125.77075376701174</v>
      </c>
      <c r="BS345" s="8" cm="1">
        <f t="array" ref="BS345">IF($D345="","",INDEX('Data - CO2'!$B$5:$AP$53,MATCH(Kulturmodeller!$D345,'Data - CO2'!$A$5:$A$53,0),BS$20)*AC345*$B344)</f>
        <v>127.18398247003941</v>
      </c>
      <c r="BT345" s="8" cm="1">
        <f t="array" ref="BT345">IF($D345="","",INDEX('Data - CO2'!$B$5:$AP$53,MATCH(Kulturmodeller!$D345,'Data - CO2'!$A$5:$A$53,0),BT$20)*AD345*$B344)</f>
        <v>148.23456979745274</v>
      </c>
      <c r="BU345" s="8" cm="1">
        <f t="array" ref="BU345">IF($D345="","",INDEX('Data - CO2'!$B$5:$AP$53,MATCH(Kulturmodeller!$D345,'Data - CO2'!$A$5:$A$53,0),BU$20)*AE345*$B344)</f>
        <v>162.48503751815258</v>
      </c>
      <c r="BV345" s="8" cm="1">
        <f t="array" ref="BV345">IF($D345="","",INDEX('Data - CO2'!$B$5:$AP$53,MATCH(Kulturmodeller!$D345,'Data - CO2'!$A$5:$A$53,0),BV$20)*AF345*$B344)</f>
        <v>166.4980686740474</v>
      </c>
      <c r="BW345" s="8" cm="1">
        <f t="array" ref="BW345">IF($D345="","",INDEX('Data - CO2'!$B$5:$AP$53,MATCH(Kulturmodeller!$D345,'Data - CO2'!$A$5:$A$53,0),BW$20)*AG345*$B344)</f>
        <v>153.47249933828527</v>
      </c>
      <c r="BX345" s="8" cm="1">
        <f t="array" ref="BX345">IF($D345="","",INDEX('Data - CO2'!$B$5:$AP$53,MATCH(Kulturmodeller!$D345,'Data - CO2'!$A$5:$A$53,0),BX$20)*AH345*$B344)</f>
        <v>156.56664890136611</v>
      </c>
      <c r="BY345" s="8" cm="1">
        <f t="array" ref="BY345">IF($D345="","",INDEX('Data - CO2'!$B$5:$AP$53,MATCH(Kulturmodeller!$D345,'Data - CO2'!$A$5:$A$53,0),BY$20)*AI345*$B344)</f>
        <v>175.1789134758981</v>
      </c>
      <c r="BZ345" s="8" cm="1">
        <f t="array" ref="BZ345">IF($D345="","",INDEX('Data - CO2'!$B$5:$AP$53,MATCH(Kulturmodeller!$D345,'Data - CO2'!$A$5:$A$53,0),BZ$20)*AJ345*$B344)</f>
        <v>192.60148869766473</v>
      </c>
      <c r="CA345" s="8" cm="1">
        <f t="array" ref="CA345">IF($D345="","",INDEX('Data - CO2'!$B$5:$AP$53,MATCH(Kulturmodeller!$D345,'Data - CO2'!$A$5:$A$53,0),CA$20)*AK345*$B344)</f>
        <v>208.24874107538537</v>
      </c>
      <c r="CB345" s="8" cm="1">
        <f t="array" ref="CB345">IF($D345="","",INDEX('Data - CO2'!$B$5:$AP$53,MATCH(Kulturmodeller!$D345,'Data - CO2'!$A$5:$A$53,0),CB$20)*AL345*$B344)</f>
        <v>2.3464290910314158</v>
      </c>
      <c r="CC345" s="8" cm="1">
        <f t="array" ref="CC345">IF($D345="","",INDEX('Data - CO2'!$B$5:$AP$53,MATCH(Kulturmodeller!$D345,'Data - CO2'!$A$5:$A$53,0),CC$20)*AM345*$B344)</f>
        <v>15.642860606876107</v>
      </c>
      <c r="CD345" s="8" cm="1">
        <f t="array" ref="CD345">IF($D345="","",INDEX('Data - CO2'!$B$5:$AP$53,MATCH(Kulturmodeller!$D345,'Data - CO2'!$A$5:$A$53,0),CD$20)*AN345*$B344)</f>
        <v>39.107151517190267</v>
      </c>
      <c r="CE345" s="8" cm="1">
        <f t="array" ref="CE345">IF($D345="","",INDEX('Data - CO2'!$B$5:$AP$53,MATCH(Kulturmodeller!$D345,'Data - CO2'!$A$5:$A$53,0),CE$20)*AO345*$B344)</f>
        <v>78.214303034380535</v>
      </c>
      <c r="CF345" s="8" cm="1">
        <f t="array" ref="CF345">IF($D345="","",INDEX('Data - CO2'!$B$5:$AP$53,MATCH(Kulturmodeller!$D345,'Data - CO2'!$A$5:$A$53,0),CF$20)*AP345*$B344)</f>
        <v>95.875381904378017</v>
      </c>
      <c r="CG345" s="8" cm="1">
        <f t="array" ref="CG345">IF($D345="","",INDEX('Data - CO2'!$B$5:$AP$53,MATCH(Kulturmodeller!$D345,'Data - CO2'!$A$5:$A$53,0),CG$20)*AQ345*$B344)</f>
        <v>114.72323808770354</v>
      </c>
      <c r="CH345" s="8" cm="1">
        <f t="array" ref="CH345">IF($D345="","",INDEX('Data - CO2'!$B$5:$AP$53,MATCH(Kulturmodeller!$D345,'Data - CO2'!$A$5:$A$53,0),CH$20)*AR345*$B344)</f>
        <v>125.77075376701174</v>
      </c>
      <c r="CI345" s="9" cm="1">
        <f t="array" ref="CI345">IF($D345="","",INDEX('Data - CO2'!$B$5:$AP$53,MATCH(Kulturmodeller!$D345,'Data - CO2'!$A$5:$A$53,0),CI$20)*AS345*$B344)</f>
        <v>127.18398247003941</v>
      </c>
    </row>
    <row r="346" spans="1:87" x14ac:dyDescent="0.3">
      <c r="A346" s="33" t="s">
        <v>82</v>
      </c>
      <c r="B346" s="33"/>
      <c r="C346" s="124" t="str">
        <f>'Katalog over Kulturmodeller '!F129</f>
        <v>LØV - valgfri</v>
      </c>
      <c r="D346" s="125" t="s">
        <v>258</v>
      </c>
      <c r="E346" s="151">
        <f>'Katalog over Kulturmodeller '!W129</f>
        <v>0.3</v>
      </c>
      <c r="F346" s="40">
        <f>E346+((E350-F350)+(E351-F351))*(E346/SUM(E345:E349))</f>
        <v>0.3</v>
      </c>
      <c r="G346" s="40">
        <f t="shared" ref="G346" si="6038">F346+((F350-G350)+(F351-G351))*(F346/SUM(F345:F349))</f>
        <v>0.3</v>
      </c>
      <c r="H346" s="40">
        <f t="shared" ref="H346" si="6039">G346+((G350-H350)+(G351-H351))*(G346/SUM(G345:G349))</f>
        <v>0.3</v>
      </c>
      <c r="I346" s="40">
        <f t="shared" ref="I346" si="6040">H346+((H350-I350)+(H351-I351))*(H346/SUM(H345:H349))</f>
        <v>0.3</v>
      </c>
      <c r="J346" s="40">
        <f t="shared" ref="J346" si="6041">I346+((I350-J350)+(I351-J351))*(I346/SUM(I345:I349))</f>
        <v>0.3</v>
      </c>
      <c r="K346" s="40">
        <f t="shared" ref="K346" si="6042">J346+((J350-K350)+(J351-K351))*(J346/SUM(J345:J349))</f>
        <v>0.3</v>
      </c>
      <c r="L346" s="40">
        <f t="shared" ref="L346" si="6043">K346+((K350-L350)+(K351-L351))*(K346/SUM(K345:K349))</f>
        <v>0.3</v>
      </c>
      <c r="M346" s="40">
        <f t="shared" ref="M346" si="6044">L346+((L350-M350)+(L351-M351))*(L346/SUM(L345:L349))</f>
        <v>0.3</v>
      </c>
      <c r="N346" s="40">
        <f t="shared" ref="N346" si="6045">M346+((M350-N350)+(M351-N351))*(M346/SUM(M345:M349))</f>
        <v>0.3</v>
      </c>
      <c r="O346" s="40">
        <f t="shared" ref="O346" si="6046">N346+((N350-O350)+(N351-O351))*(N346/SUM(N345:N349))</f>
        <v>0.3</v>
      </c>
      <c r="P346" s="40">
        <f t="shared" ref="P346" si="6047">O346+((O350-P350)+(O351-P351))*(O346/SUM(O345:O349))</f>
        <v>0.3</v>
      </c>
      <c r="Q346" s="40">
        <f t="shared" ref="Q346" si="6048">P346+((P350-Q350)+(P351-Q351))*(P346/SUM(P345:P349))</f>
        <v>0.3</v>
      </c>
      <c r="R346" s="40">
        <f t="shared" ref="R346" si="6049">Q346+((Q350-R350)+(Q351-R351))*(Q346/SUM(Q345:Q349))</f>
        <v>0.3</v>
      </c>
      <c r="S346" s="40">
        <f t="shared" ref="S346" si="6050">R346+((R350-S350)+(R351-S351))*(R346/SUM(R345:R349))</f>
        <v>0.3</v>
      </c>
      <c r="T346" s="40">
        <f t="shared" ref="T346" si="6051">S346+((S350-T350)+(S351-T351))*(S346/SUM(S345:S349))</f>
        <v>0.3</v>
      </c>
      <c r="U346" s="40">
        <f t="shared" ref="U346" si="6052">T346+((T350-U350)+(T351-U351))*(T346/SUM(T345:T349))</f>
        <v>0.3</v>
      </c>
      <c r="V346" s="40">
        <f t="shared" ref="V346" si="6053">U346+((U350-V350)+(U351-V351))*(U346/SUM(U345:U349))</f>
        <v>0.3</v>
      </c>
      <c r="W346" s="40">
        <f t="shared" ref="W346" si="6054">V346+((V350-W350)+(V351-W351))*(V346/SUM(V345:V349))</f>
        <v>0.3</v>
      </c>
      <c r="X346" s="40">
        <f t="shared" ref="X346" si="6055">W346+((W350-X350)+(W351-X351))*(W346/SUM(W345:W349))</f>
        <v>0.3</v>
      </c>
      <c r="Y346" s="40">
        <f t="shared" ref="Y346" si="6056">X346+((X350-Y350)+(X351-Y351))*(X346/SUM(X345:X349))</f>
        <v>0.3</v>
      </c>
      <c r="Z346" s="40">
        <f t="shared" ref="Z346" si="6057">Y346+((Y350-Z350)+(Y351-Z351))*(Y346/SUM(Y345:Y349))</f>
        <v>0.3</v>
      </c>
      <c r="AA346" s="40">
        <f t="shared" ref="AA346" si="6058">Z346+((Z350-AA350)+(Z351-AA351))*(Z346/SUM(Z345:Z349))</f>
        <v>0.3</v>
      </c>
      <c r="AB346" s="40">
        <f t="shared" ref="AB346" si="6059">AA346+((AA350-AB350)+(AA351-AB351))*(AA346/SUM(AA345:AA349))</f>
        <v>0.3</v>
      </c>
      <c r="AC346" s="40">
        <f t="shared" ref="AC346" si="6060">AB346+((AB350-AC350)+(AB351-AC351))*(AB346/SUM(AB345:AB349))</f>
        <v>0.3</v>
      </c>
      <c r="AD346" s="40">
        <f t="shared" ref="AD346" si="6061">AC346+((AC350-AD350)+(AC351-AD351))*(AC346/SUM(AC345:AC349))</f>
        <v>0.3</v>
      </c>
      <c r="AE346" s="40">
        <f t="shared" ref="AE346" si="6062">AD346+((AD350-AE350)+(AD351-AE351))*(AD346/SUM(AD345:AD349))</f>
        <v>0.3</v>
      </c>
      <c r="AF346" s="40">
        <f t="shared" ref="AF346" si="6063">AE346+((AE350-AF350)+(AE351-AF351))*(AE346/SUM(AE345:AE349))</f>
        <v>0.3</v>
      </c>
      <c r="AG346" s="40">
        <f t="shared" ref="AG346" si="6064">AF346+((AF350-AG350)+(AF351-AG351))*(AF346/SUM(AF345:AF349))</f>
        <v>0.3</v>
      </c>
      <c r="AH346" s="40">
        <f t="shared" ref="AH346" si="6065">AG346+((AG350-AH350)+(AG351-AH351))*(AG346/SUM(AG345:AG349))</f>
        <v>0.3</v>
      </c>
      <c r="AI346" s="40">
        <f t="shared" ref="AI346" si="6066">AH346+((AH350-AI350)+(AH351-AI351))*(AH346/SUM(AH345:AH349))</f>
        <v>0.3</v>
      </c>
      <c r="AJ346" s="40">
        <f t="shared" ref="AJ346" si="6067">AI346+((AI350-AJ350)+(AI351-AJ351))*(AI346/SUM(AI345:AI349))</f>
        <v>0.3</v>
      </c>
      <c r="AK346" s="40">
        <f t="shared" ref="AK346" si="6068">AJ346+((AJ350-AK350)+(AJ351-AK351))*(AJ346/SUM(AJ345:AJ349))</f>
        <v>0.3</v>
      </c>
      <c r="AL346" s="40">
        <f t="shared" ref="AL346" si="6069">AK346+((AK350-AL350)+(AK351-AL351))*(AK346/SUM(AK345:AK349))</f>
        <v>0.3</v>
      </c>
      <c r="AM346" s="40">
        <f t="shared" ref="AM346" si="6070">AL346+((AL350-AM350)+(AL351-AM351))*(AL346/SUM(AL345:AL349))</f>
        <v>0.3</v>
      </c>
      <c r="AN346" s="40">
        <f t="shared" ref="AN346" si="6071">AM346+((AM350-AN350)+(AM351-AN351))*(AM346/SUM(AM345:AM349))</f>
        <v>0.3</v>
      </c>
      <c r="AO346" s="40">
        <f t="shared" ref="AO346" si="6072">AN346+((AN350-AO350)+(AN351-AO351))*(AN346/SUM(AN345:AN349))</f>
        <v>0.3</v>
      </c>
      <c r="AP346" s="40">
        <f t="shared" ref="AP346" si="6073">AO346+((AO350-AP350)+(AO351-AP351))*(AO346/SUM(AO345:AO349))</f>
        <v>0.3</v>
      </c>
      <c r="AQ346" s="40">
        <f t="shared" ref="AQ346" si="6074">AP346+((AP350-AQ350)+(AP351-AQ351))*(AP346/SUM(AP345:AP349))</f>
        <v>0.3</v>
      </c>
      <c r="AR346" s="40">
        <f t="shared" ref="AR346" si="6075">AQ346+((AQ350-AR350)+(AQ351-AR351))*(AQ346/SUM(AQ345:AQ349))</f>
        <v>0.3</v>
      </c>
      <c r="AS346" s="41">
        <f t="shared" ref="AS346" si="6076">AR346+((AR350-AS350)+(AR351-AS351))*(AR346/SUM(AR345:AR349))</f>
        <v>0.3</v>
      </c>
      <c r="AU346" s="10" cm="1">
        <f t="array" ref="AU346">IF($D346="","",INDEX('Data - CO2'!$B$5:$AP$53,MATCH(Kulturmodeller!$D346,'Data - CO2'!$A$5:$A$53,0),AU$20)*E346)</f>
        <v>0</v>
      </c>
      <c r="AV346" cm="1">
        <f t="array" ref="AV346">IF($D346="","",INDEX('Data - CO2'!$B$5:$AP$53,MATCH(Kulturmodeller!$D346,'Data - CO2'!$A$5:$A$53,0),AV$20)*F346)</f>
        <v>1.3780229392798578</v>
      </c>
      <c r="AW346" cm="1">
        <f t="array" ref="AW346">IF($D346="","",INDEX('Data - CO2'!$B$5:$AP$53,MATCH(Kulturmodeller!$D346,'Data - CO2'!$A$5:$A$53,0),AW$20)*G346)</f>
        <v>9.1868195951990543</v>
      </c>
      <c r="AX346" cm="1">
        <f t="array" ref="AX346">IF($D346="","",INDEX('Data - CO2'!$B$5:$AP$53,MATCH(Kulturmodeller!$D346,'Data - CO2'!$A$5:$A$53,0),AX$20)*H346)</f>
        <v>22.967048987997629</v>
      </c>
      <c r="AY346" cm="1">
        <f t="array" ref="AY346">IF($D346="","",INDEX('Data - CO2'!$B$5:$AP$53,MATCH(Kulturmodeller!$D346,'Data - CO2'!$A$5:$A$53,0),AY$20)*I346)</f>
        <v>45.934097975995257</v>
      </c>
      <c r="AZ346" cm="1">
        <f t="array" ref="AZ346">IF($D346="","",INDEX('Data - CO2'!$B$5:$AP$53,MATCH(Kulturmodeller!$D346,'Data - CO2'!$A$5:$A$53,0),AZ$20)*J346*$B344)</f>
        <v>47.538063212870149</v>
      </c>
      <c r="BA346" cm="1">
        <f t="array" ref="BA346">IF($D346="","",INDEX('Data - CO2'!$B$5:$AP$53,MATCH(Kulturmodeller!$D346,'Data - CO2'!$A$5:$A$53,0),BA$20)*K346*$B344)</f>
        <v>48.412303295225811</v>
      </c>
      <c r="BB346" cm="1">
        <f t="array" ref="BB346">IF($D346="","",INDEX('Data - CO2'!$B$5:$AP$53,MATCH(Kulturmodeller!$D346,'Data - CO2'!$A$5:$A$53,0),BB$20)*L346*$B344)</f>
        <v>49.654906041197385</v>
      </c>
      <c r="BC346" cm="1">
        <f t="array" ref="BC346">IF($D346="","",INDEX('Data - CO2'!$B$5:$AP$53,MATCH(Kulturmodeller!$D346,'Data - CO2'!$A$5:$A$53,0),BC$20)*M346*$B344)</f>
        <v>49.990216908869932</v>
      </c>
      <c r="BD346" cm="1">
        <f t="array" ref="BD346">IF($D346="","",INDEX('Data - CO2'!$B$5:$AP$53,MATCH(Kulturmodeller!$D346,'Data - CO2'!$A$5:$A$53,0),BD$20)*N346*$B344)</f>
        <v>51.069435185158696</v>
      </c>
      <c r="BE346" cm="1">
        <f t="array" ref="BE346">IF($D346="","",INDEX('Data - CO2'!$B$5:$AP$53,MATCH(Kulturmodeller!$D346,'Data - CO2'!$A$5:$A$53,0),BE$20)*O346*$B344)</f>
        <v>51.703718165565306</v>
      </c>
      <c r="BF346" cm="1">
        <f t="array" ref="BF346">IF($D346="","",INDEX('Data - CO2'!$B$5:$AP$53,MATCH(Kulturmodeller!$D346,'Data - CO2'!$A$5:$A$53,0),BF$20)*P346*$B344)</f>
        <v>51.918803552500897</v>
      </c>
      <c r="BG346" cm="1">
        <f t="array" ref="BG346">IF($D346="","",INDEX('Data - CO2'!$B$5:$AP$53,MATCH(Kulturmodeller!$D346,'Data - CO2'!$A$5:$A$53,0),BG$20)*Q346*$B344)</f>
        <v>51.83378607115359</v>
      </c>
      <c r="BH346" cm="1">
        <f t="array" ref="BH346">IF($D346="","",INDEX('Data - CO2'!$B$5:$AP$53,MATCH(Kulturmodeller!$D346,'Data - CO2'!$A$5:$A$53,0),BH$20)*R346*$B344)</f>
        <v>54.939933443974716</v>
      </c>
      <c r="BI346" cm="1">
        <f t="array" ref="BI346">IF($D346="","",INDEX('Data - CO2'!$B$5:$AP$53,MATCH(Kulturmodeller!$D346,'Data - CO2'!$A$5:$A$53,0),BI$20)*S346*$B344)</f>
        <v>57.637825730071555</v>
      </c>
      <c r="BJ346" cm="1">
        <f t="array" ref="BJ346">IF($D346="","",INDEX('Data - CO2'!$B$5:$AP$53,MATCH(Kulturmodeller!$D346,'Data - CO2'!$A$5:$A$53,0),BJ$20)*T346*$B344)</f>
        <v>1.3780229392798578</v>
      </c>
      <c r="BK346" cm="1">
        <f t="array" ref="BK346">IF($D346="","",INDEX('Data - CO2'!$B$5:$AP$53,MATCH(Kulturmodeller!$D346,'Data - CO2'!$A$5:$A$53,0),BK$20)*U346*$B344)</f>
        <v>9.1868195951990543</v>
      </c>
      <c r="BL346" cm="1">
        <f t="array" ref="BL346">IF($D346="","",INDEX('Data - CO2'!$B$5:$AP$53,MATCH(Kulturmodeller!$D346,'Data - CO2'!$A$5:$A$53,0),BL$20)*V346*$B344)</f>
        <v>22.967048987997629</v>
      </c>
      <c r="BM346" cm="1">
        <f t="array" ref="BM346">IF($D346="","",INDEX('Data - CO2'!$B$5:$AP$53,MATCH(Kulturmodeller!$D346,'Data - CO2'!$A$5:$A$53,0),BM$20)*W346*$B344)</f>
        <v>45.934097975995257</v>
      </c>
      <c r="BN346" cm="1">
        <f t="array" ref="BN346">IF($D346="","",INDEX('Data - CO2'!$B$5:$AP$53,MATCH(Kulturmodeller!$D346,'Data - CO2'!$A$5:$A$53,0),BN$20)*X346*$B344)</f>
        <v>47.538063212870149</v>
      </c>
      <c r="BO346" cm="1">
        <f t="array" ref="BO346">IF($D346="","",INDEX('Data - CO2'!$B$5:$AP$53,MATCH(Kulturmodeller!$D346,'Data - CO2'!$A$5:$A$53,0),BO$20)*Y346*$B344)</f>
        <v>48.412303295225811</v>
      </c>
      <c r="BP346" cm="1">
        <f t="array" ref="BP346">IF($D346="","",INDEX('Data - CO2'!$B$5:$AP$53,MATCH(Kulturmodeller!$D346,'Data - CO2'!$A$5:$A$53,0),BP$20)*Z346*$B344)</f>
        <v>49.654906041197385</v>
      </c>
      <c r="BQ346" cm="1">
        <f t="array" ref="BQ346">IF($D346="","",INDEX('Data - CO2'!$B$5:$AP$53,MATCH(Kulturmodeller!$D346,'Data - CO2'!$A$5:$A$53,0),BQ$20)*AA346*$B344)</f>
        <v>49.990216908869932</v>
      </c>
      <c r="BR346" cm="1">
        <f t="array" ref="BR346">IF($D346="","",INDEX('Data - CO2'!$B$5:$AP$53,MATCH(Kulturmodeller!$D346,'Data - CO2'!$A$5:$A$53,0),BR$20)*AB346*$B344)</f>
        <v>51.069435185158696</v>
      </c>
      <c r="BS346" cm="1">
        <f t="array" ref="BS346">IF($D346="","",INDEX('Data - CO2'!$B$5:$AP$53,MATCH(Kulturmodeller!$D346,'Data - CO2'!$A$5:$A$53,0),BS$20)*AC346*$B344)</f>
        <v>51.703718165565306</v>
      </c>
      <c r="BT346" cm="1">
        <f t="array" ref="BT346">IF($D346="","",INDEX('Data - CO2'!$B$5:$AP$53,MATCH(Kulturmodeller!$D346,'Data - CO2'!$A$5:$A$53,0),BT$20)*AD346*$B344)</f>
        <v>51.918803552500897</v>
      </c>
      <c r="BU346" cm="1">
        <f t="array" ref="BU346">IF($D346="","",INDEX('Data - CO2'!$B$5:$AP$53,MATCH(Kulturmodeller!$D346,'Data - CO2'!$A$5:$A$53,0),BU$20)*AE346*$B344)</f>
        <v>51.83378607115359</v>
      </c>
      <c r="BV346" cm="1">
        <f t="array" ref="BV346">IF($D346="","",INDEX('Data - CO2'!$B$5:$AP$53,MATCH(Kulturmodeller!$D346,'Data - CO2'!$A$5:$A$53,0),BV$20)*AF346*$B344)</f>
        <v>54.939933443974716</v>
      </c>
      <c r="BW346" cm="1">
        <f t="array" ref="BW346">IF($D346="","",INDEX('Data - CO2'!$B$5:$AP$53,MATCH(Kulturmodeller!$D346,'Data - CO2'!$A$5:$A$53,0),BW$20)*AG346*$B344)</f>
        <v>57.637825730071555</v>
      </c>
      <c r="BX346" cm="1">
        <f t="array" ref="BX346">IF($D346="","",INDEX('Data - CO2'!$B$5:$AP$53,MATCH(Kulturmodeller!$D346,'Data - CO2'!$A$5:$A$53,0),BX$20)*AH346*$B344)</f>
        <v>1.3780229392798578</v>
      </c>
      <c r="BY346" cm="1">
        <f t="array" ref="BY346">IF($D346="","",INDEX('Data - CO2'!$B$5:$AP$53,MATCH(Kulturmodeller!$D346,'Data - CO2'!$A$5:$A$53,0),BY$20)*AI346*$B344)</f>
        <v>9.1868195951990543</v>
      </c>
      <c r="BZ346" cm="1">
        <f t="array" ref="BZ346">IF($D346="","",INDEX('Data - CO2'!$B$5:$AP$53,MATCH(Kulturmodeller!$D346,'Data - CO2'!$A$5:$A$53,0),BZ$20)*AJ346*$B344)</f>
        <v>22.967048987997629</v>
      </c>
      <c r="CA346" cm="1">
        <f t="array" ref="CA346">IF($D346="","",INDEX('Data - CO2'!$B$5:$AP$53,MATCH(Kulturmodeller!$D346,'Data - CO2'!$A$5:$A$53,0),CA$20)*AK346*$B344)</f>
        <v>45.934097975995257</v>
      </c>
      <c r="CB346" cm="1">
        <f t="array" ref="CB346">IF($D346="","",INDEX('Data - CO2'!$B$5:$AP$53,MATCH(Kulturmodeller!$D346,'Data - CO2'!$A$5:$A$53,0),CB$20)*AL346*$B344)</f>
        <v>47.538063212870149</v>
      </c>
      <c r="CC346" cm="1">
        <f t="array" ref="CC346">IF($D346="","",INDEX('Data - CO2'!$B$5:$AP$53,MATCH(Kulturmodeller!$D346,'Data - CO2'!$A$5:$A$53,0),CC$20)*AM346*$B344)</f>
        <v>48.412303295225811</v>
      </c>
      <c r="CD346" cm="1">
        <f t="array" ref="CD346">IF($D346="","",INDEX('Data - CO2'!$B$5:$AP$53,MATCH(Kulturmodeller!$D346,'Data - CO2'!$A$5:$A$53,0),CD$20)*AN346*$B344)</f>
        <v>49.654906041197385</v>
      </c>
      <c r="CE346" cm="1">
        <f t="array" ref="CE346">IF($D346="","",INDEX('Data - CO2'!$B$5:$AP$53,MATCH(Kulturmodeller!$D346,'Data - CO2'!$A$5:$A$53,0),CE$20)*AO346*$B344)</f>
        <v>49.990216908869932</v>
      </c>
      <c r="CF346" cm="1">
        <f t="array" ref="CF346">IF($D346="","",INDEX('Data - CO2'!$B$5:$AP$53,MATCH(Kulturmodeller!$D346,'Data - CO2'!$A$5:$A$53,0),CF$20)*AP346*$B344)</f>
        <v>51.069435185158696</v>
      </c>
      <c r="CG346" cm="1">
        <f t="array" ref="CG346">IF($D346="","",INDEX('Data - CO2'!$B$5:$AP$53,MATCH(Kulturmodeller!$D346,'Data - CO2'!$A$5:$A$53,0),CG$20)*AQ346*$B344)</f>
        <v>51.703718165565306</v>
      </c>
      <c r="CH346" cm="1">
        <f t="array" ref="CH346">IF($D346="","",INDEX('Data - CO2'!$B$5:$AP$53,MATCH(Kulturmodeller!$D346,'Data - CO2'!$A$5:$A$53,0),CH$20)*AR346*$B344)</f>
        <v>51.918803552500897</v>
      </c>
      <c r="CI346" s="11" cm="1">
        <f t="array" ref="CI346">IF($D346="","",INDEX('Data - CO2'!$B$5:$AP$53,MATCH(Kulturmodeller!$D346,'Data - CO2'!$A$5:$A$53,0),CI$20)*AS346*$B344)</f>
        <v>51.83378607115359</v>
      </c>
    </row>
    <row r="347" spans="1:87" x14ac:dyDescent="0.3">
      <c r="A347" s="33" t="s">
        <v>83</v>
      </c>
      <c r="B347" s="33"/>
      <c r="C347" s="124" t="str">
        <f>'Katalog over Kulturmodeller '!F130</f>
        <v>NÅL - Valgfri</v>
      </c>
      <c r="D347" s="125" t="s">
        <v>276</v>
      </c>
      <c r="E347" s="151">
        <f>'Katalog over Kulturmodeller '!W130</f>
        <v>0.1</v>
      </c>
      <c r="F347" s="40">
        <f>E347+((E350-F350)+(E351-F351))*(E347/SUM(E345:E349))</f>
        <v>0.1</v>
      </c>
      <c r="G347" s="40">
        <f t="shared" ref="G347" si="6077">F347+((F350-G350)+(F351-G351))*(F347/SUM(F345:F349))</f>
        <v>0.1</v>
      </c>
      <c r="H347" s="40">
        <f t="shared" ref="H347" si="6078">G347+((G350-H350)+(G351-H351))*(G347/SUM(G345:G349))</f>
        <v>0.1</v>
      </c>
      <c r="I347" s="40">
        <f t="shared" ref="I347" si="6079">H347+((H350-I350)+(H351-I351))*(H347/SUM(H345:H349))</f>
        <v>0.1</v>
      </c>
      <c r="J347" s="40">
        <f t="shared" ref="J347" si="6080">I347+((I350-J350)+(I351-J351))*(I347/SUM(I345:I349))</f>
        <v>0.1</v>
      </c>
      <c r="K347" s="40">
        <f t="shared" ref="K347" si="6081">J347+((J350-K350)+(J351-K351))*(J347/SUM(J345:J349))</f>
        <v>0.1</v>
      </c>
      <c r="L347" s="40">
        <f t="shared" ref="L347" si="6082">K347+((K350-L350)+(K351-L351))*(K347/SUM(K345:K349))</f>
        <v>0.1</v>
      </c>
      <c r="M347" s="40">
        <f t="shared" ref="M347" si="6083">L347+((L350-M350)+(L351-M351))*(L347/SUM(L345:L349))</f>
        <v>0.1</v>
      </c>
      <c r="N347" s="40">
        <f t="shared" ref="N347" si="6084">M347+((M350-N350)+(M351-N351))*(M347/SUM(M345:M349))</f>
        <v>0.1</v>
      </c>
      <c r="O347" s="40">
        <f t="shared" ref="O347" si="6085">N347+((N350-O350)+(N351-O351))*(N347/SUM(N345:N349))</f>
        <v>0.1</v>
      </c>
      <c r="P347" s="40">
        <f t="shared" ref="P347" si="6086">O347+((O350-P350)+(O351-P351))*(O347/SUM(O345:O349))</f>
        <v>0.1</v>
      </c>
      <c r="Q347" s="40">
        <f t="shared" ref="Q347" si="6087">P347+((P350-Q350)+(P351-Q351))*(P347/SUM(P345:P349))</f>
        <v>0.1</v>
      </c>
      <c r="R347" s="40">
        <f t="shared" ref="R347" si="6088">Q347+((Q350-R350)+(Q351-R351))*(Q347/SUM(Q345:Q349))</f>
        <v>0.1</v>
      </c>
      <c r="S347" s="40">
        <f t="shared" ref="S347" si="6089">R347+((R350-S350)+(R351-S351))*(R347/SUM(R345:R349))</f>
        <v>0.1</v>
      </c>
      <c r="T347" s="40">
        <f t="shared" ref="T347" si="6090">S347+((S350-T350)+(S351-T351))*(S347/SUM(S345:S349))</f>
        <v>0.1</v>
      </c>
      <c r="U347" s="40">
        <f t="shared" ref="U347" si="6091">T347+((T350-U350)+(T351-U351))*(T347/SUM(T345:T349))</f>
        <v>0.1</v>
      </c>
      <c r="V347" s="40">
        <f t="shared" ref="V347" si="6092">U347+((U350-V350)+(U351-V351))*(U347/SUM(U345:U349))</f>
        <v>0.1</v>
      </c>
      <c r="W347" s="40">
        <f t="shared" ref="W347" si="6093">V347+((V350-W350)+(V351-W351))*(V347/SUM(V345:V349))</f>
        <v>0.1</v>
      </c>
      <c r="X347" s="40">
        <f t="shared" ref="X347" si="6094">W347+((W350-X350)+(W351-X351))*(W347/SUM(W345:W349))</f>
        <v>0.1</v>
      </c>
      <c r="Y347" s="40">
        <f t="shared" ref="Y347" si="6095">X347+((X350-Y350)+(X351-Y351))*(X347/SUM(X345:X349))</f>
        <v>0.1</v>
      </c>
      <c r="Z347" s="40">
        <f t="shared" ref="Z347" si="6096">Y347+((Y350-Z350)+(Y351-Z351))*(Y347/SUM(Y345:Y349))</f>
        <v>0.1</v>
      </c>
      <c r="AA347" s="40">
        <f t="shared" ref="AA347" si="6097">Z347+((Z350-AA350)+(Z351-AA351))*(Z347/SUM(Z345:Z349))</f>
        <v>0.1</v>
      </c>
      <c r="AB347" s="40">
        <f t="shared" ref="AB347" si="6098">AA347+((AA350-AB350)+(AA351-AB351))*(AA347/SUM(AA345:AA349))</f>
        <v>0.1</v>
      </c>
      <c r="AC347" s="40">
        <f t="shared" ref="AC347" si="6099">AB347+((AB350-AC350)+(AB351-AC351))*(AB347/SUM(AB345:AB349))</f>
        <v>0.1</v>
      </c>
      <c r="AD347" s="40">
        <f t="shared" ref="AD347" si="6100">AC347+((AC350-AD350)+(AC351-AD351))*(AC347/SUM(AC345:AC349))</f>
        <v>0.1</v>
      </c>
      <c r="AE347" s="40">
        <f t="shared" ref="AE347" si="6101">AD347+((AD350-AE350)+(AD351-AE351))*(AD347/SUM(AD345:AD349))</f>
        <v>0.1</v>
      </c>
      <c r="AF347" s="40">
        <f t="shared" ref="AF347" si="6102">AE347+((AE350-AF350)+(AE351-AF351))*(AE347/SUM(AE345:AE349))</f>
        <v>0.1</v>
      </c>
      <c r="AG347" s="40">
        <f t="shared" ref="AG347" si="6103">AF347+((AF350-AG350)+(AF351-AG351))*(AF347/SUM(AF345:AF349))</f>
        <v>0.1</v>
      </c>
      <c r="AH347" s="40">
        <f t="shared" ref="AH347" si="6104">AG347+((AG350-AH350)+(AG351-AH351))*(AG347/SUM(AG345:AG349))</f>
        <v>0.1</v>
      </c>
      <c r="AI347" s="40">
        <f t="shared" ref="AI347" si="6105">AH347+((AH350-AI350)+(AH351-AI351))*(AH347/SUM(AH345:AH349))</f>
        <v>0.1</v>
      </c>
      <c r="AJ347" s="40">
        <f t="shared" ref="AJ347" si="6106">AI347+((AI350-AJ350)+(AI351-AJ351))*(AI347/SUM(AI345:AI349))</f>
        <v>0.1</v>
      </c>
      <c r="AK347" s="40">
        <f t="shared" ref="AK347" si="6107">AJ347+((AJ350-AK350)+(AJ351-AK351))*(AJ347/SUM(AJ345:AJ349))</f>
        <v>0.1</v>
      </c>
      <c r="AL347" s="40">
        <f t="shared" ref="AL347" si="6108">AK347+((AK350-AL350)+(AK351-AL351))*(AK347/SUM(AK345:AK349))</f>
        <v>0.1</v>
      </c>
      <c r="AM347" s="40">
        <f t="shared" ref="AM347" si="6109">AL347+((AL350-AM350)+(AL351-AM351))*(AL347/SUM(AL345:AL349))</f>
        <v>0.1</v>
      </c>
      <c r="AN347" s="40">
        <f t="shared" ref="AN347" si="6110">AM347+((AM350-AN350)+(AM351-AN351))*(AM347/SUM(AM345:AM349))</f>
        <v>0.1</v>
      </c>
      <c r="AO347" s="40">
        <f t="shared" ref="AO347" si="6111">AN347+((AN350-AO350)+(AN351-AO351))*(AN347/SUM(AN345:AN349))</f>
        <v>0.1</v>
      </c>
      <c r="AP347" s="40">
        <f t="shared" ref="AP347" si="6112">AO347+((AO350-AP350)+(AO351-AP351))*(AO347/SUM(AO345:AO349))</f>
        <v>0.1</v>
      </c>
      <c r="AQ347" s="40">
        <f t="shared" ref="AQ347" si="6113">AP347+((AP350-AQ350)+(AP351-AQ351))*(AP347/SUM(AP345:AP349))</f>
        <v>0.1</v>
      </c>
      <c r="AR347" s="40">
        <f t="shared" ref="AR347" si="6114">AQ347+((AQ350-AR350)+(AQ351-AR351))*(AQ347/SUM(AQ345:AQ349))</f>
        <v>0.1</v>
      </c>
      <c r="AS347" s="41">
        <f t="shared" ref="AS347" si="6115">AR347+((AR350-AS350)+(AR351-AS351))*(AR347/SUM(AR345:AR349))</f>
        <v>0.1</v>
      </c>
      <c r="AU347" s="10" cm="1">
        <f t="array" ref="AU347">IF($D347="","",INDEX('Data - CO2'!$B$5:$AP$53,MATCH(Kulturmodeller!$D347,'Data - CO2'!$A$5:$A$53,0),AU$20)*E347)</f>
        <v>0</v>
      </c>
      <c r="AV347" cm="1">
        <f t="array" ref="AV347">IF($D347="","",INDEX('Data - CO2'!$B$5:$AP$53,MATCH(Kulturmodeller!$D347,'Data - CO2'!$A$5:$A$53,0),AV$20)*F347)</f>
        <v>0.29827042858133845</v>
      </c>
      <c r="AW347" cm="1">
        <f t="array" ref="AW347">IF($D347="","",INDEX('Data - CO2'!$B$5:$AP$53,MATCH(Kulturmodeller!$D347,'Data - CO2'!$A$5:$A$53,0),AW$20)*G347)</f>
        <v>1.9884695238755901</v>
      </c>
      <c r="AX347" cm="1">
        <f t="array" ref="AX347">IF($D347="","",INDEX('Data - CO2'!$B$5:$AP$53,MATCH(Kulturmodeller!$D347,'Data - CO2'!$A$5:$A$53,0),AX$20)*H347)</f>
        <v>4.9711738096889739</v>
      </c>
      <c r="AY347" cm="1">
        <f t="array" ref="AY347">IF($D347="","",INDEX('Data - CO2'!$B$5:$AP$53,MATCH(Kulturmodeller!$D347,'Data - CO2'!$A$5:$A$53,0),AY$20)*I347)</f>
        <v>9.9423476193779479</v>
      </c>
      <c r="AZ347" cm="1">
        <f t="array" ref="AZ347">IF($D347="","",INDEX('Data - CO2'!$B$5:$AP$53,MATCH(Kulturmodeller!$D347,'Data - CO2'!$A$5:$A$53,0),AZ$20)*J347*$B344)</f>
        <v>19.337380220791943</v>
      </c>
      <c r="BA347" cm="1">
        <f t="array" ref="BA347">IF($D347="","",INDEX('Data - CO2'!$B$5:$AP$53,MATCH(Kulturmodeller!$D347,'Data - CO2'!$A$5:$A$53,0),BA$20)*K347*$B344)</f>
        <v>27.175203227637191</v>
      </c>
      <c r="BB347" cm="1">
        <f t="array" ref="BB347">IF($D347="","",INDEX('Data - CO2'!$B$5:$AP$53,MATCH(Kulturmodeller!$D347,'Data - CO2'!$A$5:$A$53,0),BB$20)*L347*$B344)</f>
        <v>30.526542014185139</v>
      </c>
      <c r="BC347" cm="1">
        <f t="array" ref="BC347">IF($D347="","",INDEX('Data - CO2'!$B$5:$AP$53,MATCH(Kulturmodeller!$D347,'Data - CO2'!$A$5:$A$53,0),BC$20)*M347*$B344)</f>
        <v>33.086572646575988</v>
      </c>
      <c r="BD347" cm="1">
        <f t="array" ref="BD347">IF($D347="","",INDEX('Data - CO2'!$B$5:$AP$53,MATCH(Kulturmodeller!$D347,'Data - CO2'!$A$5:$A$53,0),BD$20)*N347*$B344)</f>
        <v>35.526982857069335</v>
      </c>
      <c r="BE347" cm="1">
        <f t="array" ref="BE347">IF($D347="","",INDEX('Data - CO2'!$B$5:$AP$53,MATCH(Kulturmodeller!$D347,'Data - CO2'!$A$5:$A$53,0),BE$20)*O347*$B344)</f>
        <v>37.52669662724653</v>
      </c>
      <c r="BF347" cm="1">
        <f t="array" ref="BF347">IF($D347="","",INDEX('Data - CO2'!$B$5:$AP$53,MATCH(Kulturmodeller!$D347,'Data - CO2'!$A$5:$A$53,0),BF$20)*P347*$B344)</f>
        <v>39.647691245305253</v>
      </c>
      <c r="BG347" cm="1">
        <f t="array" ref="BG347">IF($D347="","",INDEX('Data - CO2'!$B$5:$AP$53,MATCH(Kulturmodeller!$D347,'Data - CO2'!$A$5:$A$53,0),BG$20)*Q347*$B344)</f>
        <v>41.471469313211465</v>
      </c>
      <c r="BH347" cm="1">
        <f t="array" ref="BH347">IF($D347="","",INDEX('Data - CO2'!$B$5:$AP$53,MATCH(Kulturmodeller!$D347,'Data - CO2'!$A$5:$A$53,0),BH$20)*R347*$B344)</f>
        <v>42.737373957837974</v>
      </c>
      <c r="BI347" cm="1">
        <f t="array" ref="BI347">IF($D347="","",INDEX('Data - CO2'!$B$5:$AP$53,MATCH(Kulturmodeller!$D347,'Data - CO2'!$A$5:$A$53,0),BI$20)*S347*$B344)</f>
        <v>43.83358915969734</v>
      </c>
      <c r="BJ347" cm="1">
        <f t="array" ref="BJ347">IF($D347="","",INDEX('Data - CO2'!$B$5:$AP$53,MATCH(Kulturmodeller!$D347,'Data - CO2'!$A$5:$A$53,0),BJ$20)*T347*$B344)</f>
        <v>44.798080107892581</v>
      </c>
      <c r="BK347" cm="1">
        <f t="array" ref="BK347">IF($D347="","",INDEX('Data - CO2'!$B$5:$AP$53,MATCH(Kulturmodeller!$D347,'Data - CO2'!$A$5:$A$53,0),BK$20)*U347*$B344)</f>
        <v>0.29827042858133845</v>
      </c>
      <c r="BL347" cm="1">
        <f t="array" ref="BL347">IF($D347="","",INDEX('Data - CO2'!$B$5:$AP$53,MATCH(Kulturmodeller!$D347,'Data - CO2'!$A$5:$A$53,0),BL$20)*V347*$B344)</f>
        <v>1.9884695238755901</v>
      </c>
      <c r="BM347" cm="1">
        <f t="array" ref="BM347">IF($D347="","",INDEX('Data - CO2'!$B$5:$AP$53,MATCH(Kulturmodeller!$D347,'Data - CO2'!$A$5:$A$53,0),BM$20)*W347*$B344)</f>
        <v>4.9711738096889739</v>
      </c>
      <c r="BN347" cm="1">
        <f t="array" ref="BN347">IF($D347="","",INDEX('Data - CO2'!$B$5:$AP$53,MATCH(Kulturmodeller!$D347,'Data - CO2'!$A$5:$A$53,0),BN$20)*X347*$B344)</f>
        <v>9.9423476193779479</v>
      </c>
      <c r="BO347" cm="1">
        <f t="array" ref="BO347">IF($D347="","",INDEX('Data - CO2'!$B$5:$AP$53,MATCH(Kulturmodeller!$D347,'Data - CO2'!$A$5:$A$53,0),BO$20)*Y347*$B344)</f>
        <v>19.337380220791943</v>
      </c>
      <c r="BP347" cm="1">
        <f t="array" ref="BP347">IF($D347="","",INDEX('Data - CO2'!$B$5:$AP$53,MATCH(Kulturmodeller!$D347,'Data - CO2'!$A$5:$A$53,0),BP$20)*Z347*$B344)</f>
        <v>27.175203227637191</v>
      </c>
      <c r="BQ347" cm="1">
        <f t="array" ref="BQ347">IF($D347="","",INDEX('Data - CO2'!$B$5:$AP$53,MATCH(Kulturmodeller!$D347,'Data - CO2'!$A$5:$A$53,0),BQ$20)*AA347*$B344)</f>
        <v>30.526542014185139</v>
      </c>
      <c r="BR347" cm="1">
        <f t="array" ref="BR347">IF($D347="","",INDEX('Data - CO2'!$B$5:$AP$53,MATCH(Kulturmodeller!$D347,'Data - CO2'!$A$5:$A$53,0),BR$20)*AB347*$B344)</f>
        <v>33.086572646575988</v>
      </c>
      <c r="BS347" cm="1">
        <f t="array" ref="BS347">IF($D347="","",INDEX('Data - CO2'!$B$5:$AP$53,MATCH(Kulturmodeller!$D347,'Data - CO2'!$A$5:$A$53,0),BS$20)*AC347*$B344)</f>
        <v>35.526982857069335</v>
      </c>
      <c r="BT347" cm="1">
        <f t="array" ref="BT347">IF($D347="","",INDEX('Data - CO2'!$B$5:$AP$53,MATCH(Kulturmodeller!$D347,'Data - CO2'!$A$5:$A$53,0),BT$20)*AD347*$B344)</f>
        <v>37.52669662724653</v>
      </c>
      <c r="BU347" cm="1">
        <f t="array" ref="BU347">IF($D347="","",INDEX('Data - CO2'!$B$5:$AP$53,MATCH(Kulturmodeller!$D347,'Data - CO2'!$A$5:$A$53,0),BU$20)*AE347*$B344)</f>
        <v>39.647691245305253</v>
      </c>
      <c r="BV347" cm="1">
        <f t="array" ref="BV347">IF($D347="","",INDEX('Data - CO2'!$B$5:$AP$53,MATCH(Kulturmodeller!$D347,'Data - CO2'!$A$5:$A$53,0),BV$20)*AF347*$B344)</f>
        <v>41.471469313211465</v>
      </c>
      <c r="BW347" cm="1">
        <f t="array" ref="BW347">IF($D347="","",INDEX('Data - CO2'!$B$5:$AP$53,MATCH(Kulturmodeller!$D347,'Data - CO2'!$A$5:$A$53,0),BW$20)*AG347*$B344)</f>
        <v>42.737373957837974</v>
      </c>
      <c r="BX347" cm="1">
        <f t="array" ref="BX347">IF($D347="","",INDEX('Data - CO2'!$B$5:$AP$53,MATCH(Kulturmodeller!$D347,'Data - CO2'!$A$5:$A$53,0),BX$20)*AH347*$B344)</f>
        <v>43.83358915969734</v>
      </c>
      <c r="BY347" cm="1">
        <f t="array" ref="BY347">IF($D347="","",INDEX('Data - CO2'!$B$5:$AP$53,MATCH(Kulturmodeller!$D347,'Data - CO2'!$A$5:$A$53,0),BY$20)*AI347*$B344)</f>
        <v>44.798080107892581</v>
      </c>
      <c r="BZ347" cm="1">
        <f t="array" ref="BZ347">IF($D347="","",INDEX('Data - CO2'!$B$5:$AP$53,MATCH(Kulturmodeller!$D347,'Data - CO2'!$A$5:$A$53,0),BZ$20)*AJ347*$B344)</f>
        <v>0.29827042858133845</v>
      </c>
      <c r="CA347" cm="1">
        <f t="array" ref="CA347">IF($D347="","",INDEX('Data - CO2'!$B$5:$AP$53,MATCH(Kulturmodeller!$D347,'Data - CO2'!$A$5:$A$53,0),CA$20)*AK347*$B344)</f>
        <v>1.9884695238755901</v>
      </c>
      <c r="CB347" cm="1">
        <f t="array" ref="CB347">IF($D347="","",INDEX('Data - CO2'!$B$5:$AP$53,MATCH(Kulturmodeller!$D347,'Data - CO2'!$A$5:$A$53,0),CB$20)*AL347*$B344)</f>
        <v>4.9711738096889739</v>
      </c>
      <c r="CC347" cm="1">
        <f t="array" ref="CC347">IF($D347="","",INDEX('Data - CO2'!$B$5:$AP$53,MATCH(Kulturmodeller!$D347,'Data - CO2'!$A$5:$A$53,0),CC$20)*AM347*$B344)</f>
        <v>9.9423476193779479</v>
      </c>
      <c r="CD347" cm="1">
        <f t="array" ref="CD347">IF($D347="","",INDEX('Data - CO2'!$B$5:$AP$53,MATCH(Kulturmodeller!$D347,'Data - CO2'!$A$5:$A$53,0),CD$20)*AN347*$B344)</f>
        <v>19.337380220791943</v>
      </c>
      <c r="CE347" cm="1">
        <f t="array" ref="CE347">IF($D347="","",INDEX('Data - CO2'!$B$5:$AP$53,MATCH(Kulturmodeller!$D347,'Data - CO2'!$A$5:$A$53,0),CE$20)*AO347*$B344)</f>
        <v>27.175203227637191</v>
      </c>
      <c r="CF347" cm="1">
        <f t="array" ref="CF347">IF($D347="","",INDEX('Data - CO2'!$B$5:$AP$53,MATCH(Kulturmodeller!$D347,'Data - CO2'!$A$5:$A$53,0),CF$20)*AP347*$B344)</f>
        <v>30.526542014185139</v>
      </c>
      <c r="CG347" cm="1">
        <f t="array" ref="CG347">IF($D347="","",INDEX('Data - CO2'!$B$5:$AP$53,MATCH(Kulturmodeller!$D347,'Data - CO2'!$A$5:$A$53,0),CG$20)*AQ347*$B344)</f>
        <v>33.086572646575988</v>
      </c>
      <c r="CH347" cm="1">
        <f t="array" ref="CH347">IF($D347="","",INDEX('Data - CO2'!$B$5:$AP$53,MATCH(Kulturmodeller!$D347,'Data - CO2'!$A$5:$A$53,0),CH$20)*AR347*$B344)</f>
        <v>35.526982857069335</v>
      </c>
      <c r="CI347" s="11" cm="1">
        <f t="array" ref="CI347">IF($D347="","",INDEX('Data - CO2'!$B$5:$AP$53,MATCH(Kulturmodeller!$D347,'Data - CO2'!$A$5:$A$53,0),CI$20)*AS347*$B344)</f>
        <v>37.52669662724653</v>
      </c>
    </row>
    <row r="348" spans="1:87" x14ac:dyDescent="0.3">
      <c r="A348" s="33" t="s">
        <v>84</v>
      </c>
      <c r="B348" s="33"/>
      <c r="C348" s="124" t="str">
        <f>'Katalog over Kulturmodeller '!F131</f>
        <v>Juletræer (NGR)</v>
      </c>
      <c r="D348" s="125" t="s">
        <v>635</v>
      </c>
      <c r="E348" s="151">
        <f>'Katalog over Kulturmodeller '!W131</f>
        <v>0</v>
      </c>
      <c r="F348" s="40">
        <f>E348+((E350-F350)+(E351-F351))*(E348/SUM(E345:E349))</f>
        <v>0</v>
      </c>
      <c r="G348" s="40">
        <f t="shared" ref="G348" si="6116">F348+((F350-G350)+(F351-G351))*(F348/SUM(F345:F349))</f>
        <v>0</v>
      </c>
      <c r="H348" s="40">
        <f t="shared" ref="H348" si="6117">G348+((G350-H350)+(G351-H351))*(G348/SUM(G345:G349))</f>
        <v>0</v>
      </c>
      <c r="I348" s="40">
        <f t="shared" ref="I348" si="6118">H348+((H350-I350)+(H351-I351))*(H348/SUM(H345:H349))</f>
        <v>0</v>
      </c>
      <c r="J348" s="40">
        <f t="shared" ref="J348" si="6119">I348+((I350-J350)+(I351-J351))*(I348/SUM(I345:I349))</f>
        <v>0</v>
      </c>
      <c r="K348" s="40">
        <f t="shared" ref="K348" si="6120">J348+((J350-K350)+(J351-K351))*(J348/SUM(J345:J349))</f>
        <v>0</v>
      </c>
      <c r="L348" s="40">
        <f t="shared" ref="L348" si="6121">K348+((K350-L350)+(K351-L351))*(K348/SUM(K345:K349))</f>
        <v>0</v>
      </c>
      <c r="M348" s="40">
        <f t="shared" ref="M348" si="6122">L348+((L350-M350)+(L351-M351))*(L348/SUM(L345:L349))</f>
        <v>0</v>
      </c>
      <c r="N348" s="40">
        <f t="shared" ref="N348" si="6123">M348+((M350-N350)+(M351-N351))*(M348/SUM(M345:M349))</f>
        <v>0</v>
      </c>
      <c r="O348" s="40">
        <f t="shared" ref="O348" si="6124">N348+((N350-O350)+(N351-O351))*(N348/SUM(N345:N349))</f>
        <v>0</v>
      </c>
      <c r="P348" s="40">
        <f t="shared" ref="P348" si="6125">O348+((O350-P350)+(O351-P351))*(O348/SUM(O345:O349))</f>
        <v>0</v>
      </c>
      <c r="Q348" s="40">
        <f t="shared" ref="Q348" si="6126">P348+((P350-Q350)+(P351-Q351))*(P348/SUM(P345:P349))</f>
        <v>0</v>
      </c>
      <c r="R348" s="40">
        <f t="shared" ref="R348" si="6127">Q348+((Q350-R350)+(Q351-R351))*(Q348/SUM(Q345:Q349))</f>
        <v>0</v>
      </c>
      <c r="S348" s="40">
        <f t="shared" ref="S348" si="6128">R348+((R350-S350)+(R351-S351))*(R348/SUM(R345:R349))</f>
        <v>0</v>
      </c>
      <c r="T348" s="40">
        <f t="shared" ref="T348" si="6129">S348+((S350-T350)+(S351-T351))*(S348/SUM(S345:S349))</f>
        <v>0</v>
      </c>
      <c r="U348" s="40">
        <f t="shared" ref="U348" si="6130">T348+((T350-U350)+(T351-U351))*(T348/SUM(T345:T349))</f>
        <v>0</v>
      </c>
      <c r="V348" s="40">
        <f t="shared" ref="V348" si="6131">U348+((U350-V350)+(U351-V351))*(U348/SUM(U345:U349))</f>
        <v>0</v>
      </c>
      <c r="W348" s="40">
        <f t="shared" ref="W348" si="6132">V348+((V350-W350)+(V351-W351))*(V348/SUM(V345:V349))</f>
        <v>0</v>
      </c>
      <c r="X348" s="40">
        <f t="shared" ref="X348" si="6133">W348+((W350-X350)+(W351-X351))*(W348/SUM(W345:W349))</f>
        <v>0</v>
      </c>
      <c r="Y348" s="40">
        <f t="shared" ref="Y348" si="6134">X348+((X350-Y350)+(X351-Y351))*(X348/SUM(X345:X349))</f>
        <v>0</v>
      </c>
      <c r="Z348" s="40">
        <f t="shared" ref="Z348" si="6135">Y348+((Y350-Z350)+(Y351-Z351))*(Y348/SUM(Y345:Y349))</f>
        <v>0</v>
      </c>
      <c r="AA348" s="40">
        <f t="shared" ref="AA348" si="6136">Z348+((Z350-AA350)+(Z351-AA351))*(Z348/SUM(Z345:Z349))</f>
        <v>0</v>
      </c>
      <c r="AB348" s="40">
        <f t="shared" ref="AB348" si="6137">AA348+((AA350-AB350)+(AA351-AB351))*(AA348/SUM(AA345:AA349))</f>
        <v>0</v>
      </c>
      <c r="AC348" s="40">
        <f t="shared" ref="AC348" si="6138">AB348+((AB350-AC350)+(AB351-AC351))*(AB348/SUM(AB345:AB349))</f>
        <v>0</v>
      </c>
      <c r="AD348" s="40">
        <f t="shared" ref="AD348" si="6139">AC348+((AC350-AD350)+(AC351-AD351))*(AC348/SUM(AC345:AC349))</f>
        <v>0</v>
      </c>
      <c r="AE348" s="40">
        <f t="shared" ref="AE348" si="6140">AD348+((AD350-AE350)+(AD351-AE351))*(AD348/SUM(AD345:AD349))</f>
        <v>0</v>
      </c>
      <c r="AF348" s="40">
        <f t="shared" ref="AF348" si="6141">AE348+((AE350-AF350)+(AE351-AF351))*(AE348/SUM(AE345:AE349))</f>
        <v>0</v>
      </c>
      <c r="AG348" s="40">
        <f t="shared" ref="AG348" si="6142">AF348+((AF350-AG350)+(AF351-AG351))*(AF348/SUM(AF345:AF349))</f>
        <v>0</v>
      </c>
      <c r="AH348" s="40">
        <f t="shared" ref="AH348" si="6143">AG348+((AG350-AH350)+(AG351-AH351))*(AG348/SUM(AG345:AG349))</f>
        <v>0</v>
      </c>
      <c r="AI348" s="40">
        <f t="shared" ref="AI348" si="6144">AH348+((AH350-AI350)+(AH351-AI351))*(AH348/SUM(AH345:AH349))</f>
        <v>0</v>
      </c>
      <c r="AJ348" s="40">
        <f t="shared" ref="AJ348" si="6145">AI348+((AI350-AJ350)+(AI351-AJ351))*(AI348/SUM(AI345:AI349))</f>
        <v>0</v>
      </c>
      <c r="AK348" s="40">
        <f t="shared" ref="AK348" si="6146">AJ348+((AJ350-AK350)+(AJ351-AK351))*(AJ348/SUM(AJ345:AJ349))</f>
        <v>0</v>
      </c>
      <c r="AL348" s="40">
        <f t="shared" ref="AL348" si="6147">AK348+((AK350-AL350)+(AK351-AL351))*(AK348/SUM(AK345:AK349))</f>
        <v>0</v>
      </c>
      <c r="AM348" s="40">
        <f t="shared" ref="AM348" si="6148">AL348+((AL350-AM350)+(AL351-AM351))*(AL348/SUM(AL345:AL349))</f>
        <v>0</v>
      </c>
      <c r="AN348" s="40">
        <f t="shared" ref="AN348" si="6149">AM348+((AM350-AN350)+(AM351-AN351))*(AM348/SUM(AM345:AM349))</f>
        <v>0</v>
      </c>
      <c r="AO348" s="40">
        <f t="shared" ref="AO348" si="6150">AN348+((AN350-AO350)+(AN351-AO351))*(AN348/SUM(AN345:AN349))</f>
        <v>0</v>
      </c>
      <c r="AP348" s="40">
        <f t="shared" ref="AP348" si="6151">AO348+((AO350-AP350)+(AO351-AP351))*(AO348/SUM(AO345:AO349))</f>
        <v>0</v>
      </c>
      <c r="AQ348" s="40">
        <f t="shared" ref="AQ348" si="6152">AP348+((AP350-AQ350)+(AP351-AQ351))*(AP348/SUM(AP345:AP349))</f>
        <v>0</v>
      </c>
      <c r="AR348" s="40">
        <f t="shared" ref="AR348" si="6153">AQ348+((AQ350-AR350)+(AQ351-AR351))*(AQ348/SUM(AQ345:AQ349))</f>
        <v>0</v>
      </c>
      <c r="AS348" s="41">
        <f t="shared" ref="AS348" si="6154">AR348+((AR350-AS350)+(AR351-AS351))*(AR348/SUM(AR345:AR349))</f>
        <v>0</v>
      </c>
      <c r="AU348" s="10" cm="1">
        <f t="array" ref="AU348">IF($D348="","",INDEX('Data - CO2'!$B$5:$AP$53,MATCH(Kulturmodeller!$D348,'Data - CO2'!$A$5:$A$53,0),AU$20)*E348)</f>
        <v>0</v>
      </c>
      <c r="AV348" cm="1">
        <f t="array" ref="AV348">IF($D348="","",INDEX('Data - CO2'!$B$5:$AP$53,MATCH(Kulturmodeller!$D348,'Data - CO2'!$A$5:$A$53,0),AV$20)*F348)</f>
        <v>0</v>
      </c>
      <c r="AW348" cm="1">
        <f t="array" ref="AW348">IF($D348="","",INDEX('Data - CO2'!$B$5:$AP$53,MATCH(Kulturmodeller!$D348,'Data - CO2'!$A$5:$A$53,0),AW$20)*G348)</f>
        <v>0</v>
      </c>
      <c r="AX348" cm="1">
        <f t="array" ref="AX348">IF($D348="","",INDEX('Data - CO2'!$B$5:$AP$53,MATCH(Kulturmodeller!$D348,'Data - CO2'!$A$5:$A$53,0),AX$20)*H348)</f>
        <v>0</v>
      </c>
      <c r="AY348" cm="1">
        <f t="array" ref="AY348">IF($D348="","",INDEX('Data - CO2'!$B$5:$AP$53,MATCH(Kulturmodeller!$D348,'Data - CO2'!$A$5:$A$53,0),AY$20)*I348)</f>
        <v>0</v>
      </c>
      <c r="AZ348" cm="1">
        <f t="array" ref="AZ348">IF($D348="","",INDEX('Data - CO2'!$B$5:$AP$53,MATCH(Kulturmodeller!$D348,'Data - CO2'!$A$5:$A$53,0),AZ$20)*J348*$B344)</f>
        <v>0</v>
      </c>
      <c r="BA348" cm="1">
        <f t="array" ref="BA348">IF($D348="","",INDEX('Data - CO2'!$B$5:$AP$53,MATCH(Kulturmodeller!$D348,'Data - CO2'!$A$5:$A$53,0),BA$20)*K348*$B344)</f>
        <v>0</v>
      </c>
      <c r="BB348" cm="1">
        <f t="array" ref="BB348">IF($D348="","",INDEX('Data - CO2'!$B$5:$AP$53,MATCH(Kulturmodeller!$D348,'Data - CO2'!$A$5:$A$53,0),BB$20)*L348*$B344)</f>
        <v>0</v>
      </c>
      <c r="BC348" cm="1">
        <f t="array" ref="BC348">IF($D348="","",INDEX('Data - CO2'!$B$5:$AP$53,MATCH(Kulturmodeller!$D348,'Data - CO2'!$A$5:$A$53,0),BC$20)*M348*$B344)</f>
        <v>0</v>
      </c>
      <c r="BD348" cm="1">
        <f t="array" ref="BD348">IF($D348="","",INDEX('Data - CO2'!$B$5:$AP$53,MATCH(Kulturmodeller!$D348,'Data - CO2'!$A$5:$A$53,0),BD$20)*N348*$B344)</f>
        <v>0</v>
      </c>
      <c r="BE348" cm="1">
        <f t="array" ref="BE348">IF($D348="","",INDEX('Data - CO2'!$B$5:$AP$53,MATCH(Kulturmodeller!$D348,'Data - CO2'!$A$5:$A$53,0),BE$20)*O348*$B344)</f>
        <v>0</v>
      </c>
      <c r="BF348" cm="1">
        <f t="array" ref="BF348">IF($D348="","",INDEX('Data - CO2'!$B$5:$AP$53,MATCH(Kulturmodeller!$D348,'Data - CO2'!$A$5:$A$53,0),BF$20)*P348*$B344)</f>
        <v>0</v>
      </c>
      <c r="BG348" cm="1">
        <f t="array" ref="BG348">IF($D348="","",INDEX('Data - CO2'!$B$5:$AP$53,MATCH(Kulturmodeller!$D348,'Data - CO2'!$A$5:$A$53,0),BG$20)*Q348*$B344)</f>
        <v>0</v>
      </c>
      <c r="BH348" cm="1">
        <f t="array" ref="BH348">IF($D348="","",INDEX('Data - CO2'!$B$5:$AP$53,MATCH(Kulturmodeller!$D348,'Data - CO2'!$A$5:$A$53,0),BH$20)*R348*$B344)</f>
        <v>0</v>
      </c>
      <c r="BI348" cm="1">
        <f t="array" ref="BI348">IF($D348="","",INDEX('Data - CO2'!$B$5:$AP$53,MATCH(Kulturmodeller!$D348,'Data - CO2'!$A$5:$A$53,0),BI$20)*S348*$B344)</f>
        <v>0</v>
      </c>
      <c r="BJ348" cm="1">
        <f t="array" ref="BJ348">IF($D348="","",INDEX('Data - CO2'!$B$5:$AP$53,MATCH(Kulturmodeller!$D348,'Data - CO2'!$A$5:$A$53,0),BJ$20)*T348*$B344)</f>
        <v>0</v>
      </c>
      <c r="BK348" cm="1">
        <f t="array" ref="BK348">IF($D348="","",INDEX('Data - CO2'!$B$5:$AP$53,MATCH(Kulturmodeller!$D348,'Data - CO2'!$A$5:$A$53,0),BK$20)*U348*$B344)</f>
        <v>0</v>
      </c>
      <c r="BL348" cm="1">
        <f t="array" ref="BL348">IF($D348="","",INDEX('Data - CO2'!$B$5:$AP$53,MATCH(Kulturmodeller!$D348,'Data - CO2'!$A$5:$A$53,0),BL$20)*V348*$B344)</f>
        <v>0</v>
      </c>
      <c r="BM348" cm="1">
        <f t="array" ref="BM348">IF($D348="","",INDEX('Data - CO2'!$B$5:$AP$53,MATCH(Kulturmodeller!$D348,'Data - CO2'!$A$5:$A$53,0),BM$20)*W348*$B344)</f>
        <v>0</v>
      </c>
      <c r="BN348" cm="1">
        <f t="array" ref="BN348">IF($D348="","",INDEX('Data - CO2'!$B$5:$AP$53,MATCH(Kulturmodeller!$D348,'Data - CO2'!$A$5:$A$53,0),BN$20)*X348*$B344)</f>
        <v>0</v>
      </c>
      <c r="BO348" cm="1">
        <f t="array" ref="BO348">IF($D348="","",INDEX('Data - CO2'!$B$5:$AP$53,MATCH(Kulturmodeller!$D348,'Data - CO2'!$A$5:$A$53,0),BO$20)*Y348*$B344)</f>
        <v>0</v>
      </c>
      <c r="BP348" cm="1">
        <f t="array" ref="BP348">IF($D348="","",INDEX('Data - CO2'!$B$5:$AP$53,MATCH(Kulturmodeller!$D348,'Data - CO2'!$A$5:$A$53,0),BP$20)*Z348*$B344)</f>
        <v>0</v>
      </c>
      <c r="BQ348" cm="1">
        <f t="array" ref="BQ348">IF($D348="","",INDEX('Data - CO2'!$B$5:$AP$53,MATCH(Kulturmodeller!$D348,'Data - CO2'!$A$5:$A$53,0),BQ$20)*AA348*$B344)</f>
        <v>0</v>
      </c>
      <c r="BR348" cm="1">
        <f t="array" ref="BR348">IF($D348="","",INDEX('Data - CO2'!$B$5:$AP$53,MATCH(Kulturmodeller!$D348,'Data - CO2'!$A$5:$A$53,0),BR$20)*AB348*$B344)</f>
        <v>0</v>
      </c>
      <c r="BS348" cm="1">
        <f t="array" ref="BS348">IF($D348="","",INDEX('Data - CO2'!$B$5:$AP$53,MATCH(Kulturmodeller!$D348,'Data - CO2'!$A$5:$A$53,0),BS$20)*AC348*$B344)</f>
        <v>0</v>
      </c>
      <c r="BT348" cm="1">
        <f t="array" ref="BT348">IF($D348="","",INDEX('Data - CO2'!$B$5:$AP$53,MATCH(Kulturmodeller!$D348,'Data - CO2'!$A$5:$A$53,0),BT$20)*AD348*$B344)</f>
        <v>0</v>
      </c>
      <c r="BU348" cm="1">
        <f t="array" ref="BU348">IF($D348="","",INDEX('Data - CO2'!$B$5:$AP$53,MATCH(Kulturmodeller!$D348,'Data - CO2'!$A$5:$A$53,0),BU$20)*AE348*$B344)</f>
        <v>0</v>
      </c>
      <c r="BV348" cm="1">
        <f t="array" ref="BV348">IF($D348="","",INDEX('Data - CO2'!$B$5:$AP$53,MATCH(Kulturmodeller!$D348,'Data - CO2'!$A$5:$A$53,0),BV$20)*AF348*$B344)</f>
        <v>0</v>
      </c>
      <c r="BW348" cm="1">
        <f t="array" ref="BW348">IF($D348="","",INDEX('Data - CO2'!$B$5:$AP$53,MATCH(Kulturmodeller!$D348,'Data - CO2'!$A$5:$A$53,0),BW$20)*AG348*$B344)</f>
        <v>0</v>
      </c>
      <c r="BX348" cm="1">
        <f t="array" ref="BX348">IF($D348="","",INDEX('Data - CO2'!$B$5:$AP$53,MATCH(Kulturmodeller!$D348,'Data - CO2'!$A$5:$A$53,0),BX$20)*AH348*$B344)</f>
        <v>0</v>
      </c>
      <c r="BY348" cm="1">
        <f t="array" ref="BY348">IF($D348="","",INDEX('Data - CO2'!$B$5:$AP$53,MATCH(Kulturmodeller!$D348,'Data - CO2'!$A$5:$A$53,0),BY$20)*AI348*$B344)</f>
        <v>0</v>
      </c>
      <c r="BZ348" cm="1">
        <f t="array" ref="BZ348">IF($D348="","",INDEX('Data - CO2'!$B$5:$AP$53,MATCH(Kulturmodeller!$D348,'Data - CO2'!$A$5:$A$53,0),BZ$20)*AJ348*$B344)</f>
        <v>0</v>
      </c>
      <c r="CA348" cm="1">
        <f t="array" ref="CA348">IF($D348="","",INDEX('Data - CO2'!$B$5:$AP$53,MATCH(Kulturmodeller!$D348,'Data - CO2'!$A$5:$A$53,0),CA$20)*AK348*$B344)</f>
        <v>0</v>
      </c>
      <c r="CB348" cm="1">
        <f t="array" ref="CB348">IF($D348="","",INDEX('Data - CO2'!$B$5:$AP$53,MATCH(Kulturmodeller!$D348,'Data - CO2'!$A$5:$A$53,0),CB$20)*AL348*$B344)</f>
        <v>0</v>
      </c>
      <c r="CC348" cm="1">
        <f t="array" ref="CC348">IF($D348="","",INDEX('Data - CO2'!$B$5:$AP$53,MATCH(Kulturmodeller!$D348,'Data - CO2'!$A$5:$A$53,0),CC$20)*AM348*$B344)</f>
        <v>0</v>
      </c>
      <c r="CD348" cm="1">
        <f t="array" ref="CD348">IF($D348="","",INDEX('Data - CO2'!$B$5:$AP$53,MATCH(Kulturmodeller!$D348,'Data - CO2'!$A$5:$A$53,0),CD$20)*AN348*$B344)</f>
        <v>0</v>
      </c>
      <c r="CE348" cm="1">
        <f t="array" ref="CE348">IF($D348="","",INDEX('Data - CO2'!$B$5:$AP$53,MATCH(Kulturmodeller!$D348,'Data - CO2'!$A$5:$A$53,0),CE$20)*AO348*$B344)</f>
        <v>0</v>
      </c>
      <c r="CF348" cm="1">
        <f t="array" ref="CF348">IF($D348="","",INDEX('Data - CO2'!$B$5:$AP$53,MATCH(Kulturmodeller!$D348,'Data - CO2'!$A$5:$A$53,0),CF$20)*AP348*$B344)</f>
        <v>0</v>
      </c>
      <c r="CG348" cm="1">
        <f t="array" ref="CG348">IF($D348="","",INDEX('Data - CO2'!$B$5:$AP$53,MATCH(Kulturmodeller!$D348,'Data - CO2'!$A$5:$A$53,0),CG$20)*AQ348*$B344)</f>
        <v>0</v>
      </c>
      <c r="CH348" cm="1">
        <f t="array" ref="CH348">IF($D348="","",INDEX('Data - CO2'!$B$5:$AP$53,MATCH(Kulturmodeller!$D348,'Data - CO2'!$A$5:$A$53,0),CH$20)*AR348*$B344)</f>
        <v>0</v>
      </c>
      <c r="CI348" s="11" cm="1">
        <f t="array" ref="CI348">IF($D348="","",INDEX('Data - CO2'!$B$5:$AP$53,MATCH(Kulturmodeller!$D348,'Data - CO2'!$A$5:$A$53,0),CI$20)*AS348*$B344)</f>
        <v>0</v>
      </c>
    </row>
    <row r="349" spans="1:87" x14ac:dyDescent="0.3">
      <c r="A349" s="42" t="s">
        <v>85</v>
      </c>
      <c r="B349" s="42"/>
      <c r="C349" s="124">
        <f>'Katalog over Kulturmodeller '!F132</f>
        <v>0</v>
      </c>
      <c r="D349" s="129"/>
      <c r="E349" s="140">
        <f>'Katalog over Kulturmodeller '!W132</f>
        <v>0</v>
      </c>
      <c r="F349" s="46">
        <f>E349+((E350-F350)+(E351-F351))*(E349/SUM(E345:E349))</f>
        <v>0</v>
      </c>
      <c r="G349" s="46">
        <f t="shared" ref="G349" si="6155">F349+((F350-G350)+(F351-G351))*(F349/SUM(F345:F349))</f>
        <v>0</v>
      </c>
      <c r="H349" s="46">
        <f t="shared" ref="H349" si="6156">G349+((G350-H350)+(G351-H351))*(G349/SUM(G345:G349))</f>
        <v>0</v>
      </c>
      <c r="I349" s="46">
        <f t="shared" ref="I349" si="6157">H349+((H350-I350)+(H351-I351))*(H349/SUM(H345:H349))</f>
        <v>0</v>
      </c>
      <c r="J349" s="46">
        <f t="shared" ref="J349" si="6158">I349+((I350-J350)+(I351-J351))*(I349/SUM(I345:I349))</f>
        <v>0</v>
      </c>
      <c r="K349" s="46">
        <f t="shared" ref="K349" si="6159">J349+((J350-K350)+(J351-K351))*(J349/SUM(J345:J349))</f>
        <v>0</v>
      </c>
      <c r="L349" s="46">
        <f t="shared" ref="L349" si="6160">K349+((K350-L350)+(K351-L351))*(K349/SUM(K345:K349))</f>
        <v>0</v>
      </c>
      <c r="M349" s="46">
        <f t="shared" ref="M349" si="6161">L349+((L350-M350)+(L351-M351))*(L349/SUM(L345:L349))</f>
        <v>0</v>
      </c>
      <c r="N349" s="46">
        <f t="shared" ref="N349" si="6162">M349+((M350-N350)+(M351-N351))*(M349/SUM(M345:M349))</f>
        <v>0</v>
      </c>
      <c r="O349" s="46">
        <f t="shared" ref="O349" si="6163">N349+((N350-O350)+(N351-O351))*(N349/SUM(N345:N349))</f>
        <v>0</v>
      </c>
      <c r="P349" s="46">
        <f t="shared" ref="P349" si="6164">O349+((O350-P350)+(O351-P351))*(O349/SUM(O345:O349))</f>
        <v>0</v>
      </c>
      <c r="Q349" s="46">
        <f t="shared" ref="Q349" si="6165">P349+((P350-Q350)+(P351-Q351))*(P349/SUM(P345:P349))</f>
        <v>0</v>
      </c>
      <c r="R349" s="46">
        <f t="shared" ref="R349" si="6166">Q349+((Q350-R350)+(Q351-R351))*(Q349/SUM(Q345:Q349))</f>
        <v>0</v>
      </c>
      <c r="S349" s="46">
        <f t="shared" ref="S349" si="6167">R349+((R350-S350)+(R351-S351))*(R349/SUM(R345:R349))</f>
        <v>0</v>
      </c>
      <c r="T349" s="46">
        <f t="shared" ref="T349" si="6168">S349+((S350-T350)+(S351-T351))*(S349/SUM(S345:S349))</f>
        <v>0</v>
      </c>
      <c r="U349" s="46">
        <f t="shared" ref="U349" si="6169">T349+((T350-U350)+(T351-U351))*(T349/SUM(T345:T349))</f>
        <v>0</v>
      </c>
      <c r="V349" s="46">
        <f t="shared" ref="V349" si="6170">U349+((U350-V350)+(U351-V351))*(U349/SUM(U345:U349))</f>
        <v>0</v>
      </c>
      <c r="W349" s="46">
        <f t="shared" ref="W349" si="6171">V349+((V350-W350)+(V351-W351))*(V349/SUM(V345:V349))</f>
        <v>0</v>
      </c>
      <c r="X349" s="46">
        <f t="shared" ref="X349" si="6172">W349+((W350-X350)+(W351-X351))*(W349/SUM(W345:W349))</f>
        <v>0</v>
      </c>
      <c r="Y349" s="46">
        <f t="shared" ref="Y349" si="6173">X349+((X350-Y350)+(X351-Y351))*(X349/SUM(X345:X349))</f>
        <v>0</v>
      </c>
      <c r="Z349" s="46">
        <f t="shared" ref="Z349" si="6174">Y349+((Y350-Z350)+(Y351-Z351))*(Y349/SUM(Y345:Y349))</f>
        <v>0</v>
      </c>
      <c r="AA349" s="46">
        <f t="shared" ref="AA349" si="6175">Z349+((Z350-AA350)+(Z351-AA351))*(Z349/SUM(Z345:Z349))</f>
        <v>0</v>
      </c>
      <c r="AB349" s="46">
        <f t="shared" ref="AB349" si="6176">AA349+((AA350-AB350)+(AA351-AB351))*(AA349/SUM(AA345:AA349))</f>
        <v>0</v>
      </c>
      <c r="AC349" s="46">
        <f t="shared" ref="AC349" si="6177">AB349+((AB350-AC350)+(AB351-AC351))*(AB349/SUM(AB345:AB349))</f>
        <v>0</v>
      </c>
      <c r="AD349" s="46">
        <f t="shared" ref="AD349" si="6178">AC349+((AC350-AD350)+(AC351-AD351))*(AC349/SUM(AC345:AC349))</f>
        <v>0</v>
      </c>
      <c r="AE349" s="46">
        <f t="shared" ref="AE349" si="6179">AD349+((AD350-AE350)+(AD351-AE351))*(AD349/SUM(AD345:AD349))</f>
        <v>0</v>
      </c>
      <c r="AF349" s="46">
        <f t="shared" ref="AF349" si="6180">AE349+((AE350-AF350)+(AE351-AF351))*(AE349/SUM(AE345:AE349))</f>
        <v>0</v>
      </c>
      <c r="AG349" s="46">
        <f t="shared" ref="AG349" si="6181">AF349+((AF350-AG350)+(AF351-AG351))*(AF349/SUM(AF345:AF349))</f>
        <v>0</v>
      </c>
      <c r="AH349" s="46">
        <f t="shared" ref="AH349" si="6182">AG349+((AG350-AH350)+(AG351-AH351))*(AG349/SUM(AG345:AG349))</f>
        <v>0</v>
      </c>
      <c r="AI349" s="46">
        <f t="shared" ref="AI349" si="6183">AH349+((AH350-AI350)+(AH351-AI351))*(AH349/SUM(AH345:AH349))</f>
        <v>0</v>
      </c>
      <c r="AJ349" s="46">
        <f t="shared" ref="AJ349" si="6184">AI349+((AI350-AJ350)+(AI351-AJ351))*(AI349/SUM(AI345:AI349))</f>
        <v>0</v>
      </c>
      <c r="AK349" s="46">
        <f t="shared" ref="AK349" si="6185">AJ349+((AJ350-AK350)+(AJ351-AK351))*(AJ349/SUM(AJ345:AJ349))</f>
        <v>0</v>
      </c>
      <c r="AL349" s="46">
        <f t="shared" ref="AL349" si="6186">AK349+((AK350-AL350)+(AK351-AL351))*(AK349/SUM(AK345:AK349))</f>
        <v>0</v>
      </c>
      <c r="AM349" s="46">
        <f t="shared" ref="AM349" si="6187">AL349+((AL350-AM350)+(AL351-AM351))*(AL349/SUM(AL345:AL349))</f>
        <v>0</v>
      </c>
      <c r="AN349" s="46">
        <f t="shared" ref="AN349" si="6188">AM349+((AM350-AN350)+(AM351-AN351))*(AM349/SUM(AM345:AM349))</f>
        <v>0</v>
      </c>
      <c r="AO349" s="46">
        <f t="shared" ref="AO349" si="6189">AN349+((AN350-AO350)+(AN351-AO351))*(AN349/SUM(AN345:AN349))</f>
        <v>0</v>
      </c>
      <c r="AP349" s="46">
        <f t="shared" ref="AP349" si="6190">AO349+((AO350-AP350)+(AO351-AP351))*(AO349/SUM(AO345:AO349))</f>
        <v>0</v>
      </c>
      <c r="AQ349" s="46">
        <f t="shared" ref="AQ349" si="6191">AP349+((AP350-AQ350)+(AP351-AQ351))*(AP349/SUM(AP345:AP349))</f>
        <v>0</v>
      </c>
      <c r="AR349" s="46">
        <f t="shared" ref="AR349" si="6192">AQ349+((AQ350-AR350)+(AQ351-AR351))*(AQ349/SUM(AQ345:AQ349))</f>
        <v>0</v>
      </c>
      <c r="AS349" s="47">
        <f t="shared" ref="AS349" si="6193">AR349+((AR350-AS350)+(AR351-AS351))*(AR349/SUM(AR345:AR349))</f>
        <v>0</v>
      </c>
      <c r="AU349" s="10" t="str" cm="1">
        <f t="array" ref="AU349">IF($D349="","",INDEX('Data - CO2'!$B$5:$AP$53,MATCH(Kulturmodeller!$D349,'Data - CO2'!$A$5:$A$53,0),AU$20)*E349)</f>
        <v/>
      </c>
      <c r="AV349" t="str" cm="1">
        <f t="array" ref="AV349">IF($D349="","",INDEX('Data - CO2'!$B$5:$AP$53,MATCH(Kulturmodeller!$D349,'Data - CO2'!$A$5:$A$53,0),AV$20)*F349)</f>
        <v/>
      </c>
      <c r="AW349" t="str" cm="1">
        <f t="array" ref="AW349">IF($D349="","",INDEX('Data - CO2'!$B$5:$AP$53,MATCH(Kulturmodeller!$D349,'Data - CO2'!$A$5:$A$53,0),AW$20)*G349)</f>
        <v/>
      </c>
      <c r="AX349" t="str" cm="1">
        <f t="array" ref="AX349">IF($D349="","",INDEX('Data - CO2'!$B$5:$AP$53,MATCH(Kulturmodeller!$D349,'Data - CO2'!$A$5:$A$53,0),AX$20)*H349)</f>
        <v/>
      </c>
      <c r="AY349" t="str" cm="1">
        <f t="array" ref="AY349">IF($D349="","",INDEX('Data - CO2'!$B$5:$AP$53,MATCH(Kulturmodeller!$D349,'Data - CO2'!$A$5:$A$53,0),AY$20)*I349)</f>
        <v/>
      </c>
      <c r="AZ349" t="str" cm="1">
        <f t="array" ref="AZ349">IF($D349="","",INDEX('Data - CO2'!$B$5:$AP$53,MATCH(Kulturmodeller!$D349,'Data - CO2'!$A$5:$A$53,0),AZ$20)*J349*$B344)</f>
        <v/>
      </c>
      <c r="BA349" t="str" cm="1">
        <f t="array" ref="BA349">IF($D349="","",INDEX('Data - CO2'!$B$5:$AP$53,MATCH(Kulturmodeller!$D349,'Data - CO2'!$A$5:$A$53,0),BA$20)*K349*$B344)</f>
        <v/>
      </c>
      <c r="BB349" t="str" cm="1">
        <f t="array" ref="BB349">IF($D349="","",INDEX('Data - CO2'!$B$5:$AP$53,MATCH(Kulturmodeller!$D349,'Data - CO2'!$A$5:$A$53,0),BB$20)*L349*$B344)</f>
        <v/>
      </c>
      <c r="BC349" t="str" cm="1">
        <f t="array" ref="BC349">IF($D349="","",INDEX('Data - CO2'!$B$5:$AP$53,MATCH(Kulturmodeller!$D349,'Data - CO2'!$A$5:$A$53,0),BC$20)*M349*$B344)</f>
        <v/>
      </c>
      <c r="BD349" t="str" cm="1">
        <f t="array" ref="BD349">IF($D349="","",INDEX('Data - CO2'!$B$5:$AP$53,MATCH(Kulturmodeller!$D349,'Data - CO2'!$A$5:$A$53,0),BD$20)*N349*$B344)</f>
        <v/>
      </c>
      <c r="BE349" t="str" cm="1">
        <f t="array" ref="BE349">IF($D349="","",INDEX('Data - CO2'!$B$5:$AP$53,MATCH(Kulturmodeller!$D349,'Data - CO2'!$A$5:$A$53,0),BE$20)*O349*$B344)</f>
        <v/>
      </c>
      <c r="BF349" t="str" cm="1">
        <f t="array" ref="BF349">IF($D349="","",INDEX('Data - CO2'!$B$5:$AP$53,MATCH(Kulturmodeller!$D349,'Data - CO2'!$A$5:$A$53,0),BF$20)*P349*$B344)</f>
        <v/>
      </c>
      <c r="BG349" t="str" cm="1">
        <f t="array" ref="BG349">IF($D349="","",INDEX('Data - CO2'!$B$5:$AP$53,MATCH(Kulturmodeller!$D349,'Data - CO2'!$A$5:$A$53,0),BG$20)*Q349*$B344)</f>
        <v/>
      </c>
      <c r="BH349" t="str" cm="1">
        <f t="array" ref="BH349">IF($D349="","",INDEX('Data - CO2'!$B$5:$AP$53,MATCH(Kulturmodeller!$D349,'Data - CO2'!$A$5:$A$53,0),BH$20)*R349*$B344)</f>
        <v/>
      </c>
      <c r="BI349" t="str" cm="1">
        <f t="array" ref="BI349">IF($D349="","",INDEX('Data - CO2'!$B$5:$AP$53,MATCH(Kulturmodeller!$D349,'Data - CO2'!$A$5:$A$53,0),BI$20)*S349*$B344)</f>
        <v/>
      </c>
      <c r="BJ349" t="str" cm="1">
        <f t="array" ref="BJ349">IF($D349="","",INDEX('Data - CO2'!$B$5:$AP$53,MATCH(Kulturmodeller!$D349,'Data - CO2'!$A$5:$A$53,0),BJ$20)*T349*$B344)</f>
        <v/>
      </c>
      <c r="BK349" t="str" cm="1">
        <f t="array" ref="BK349">IF($D349="","",INDEX('Data - CO2'!$B$5:$AP$53,MATCH(Kulturmodeller!$D349,'Data - CO2'!$A$5:$A$53,0),BK$20)*U349*$B344)</f>
        <v/>
      </c>
      <c r="BL349" t="str" cm="1">
        <f t="array" ref="BL349">IF($D349="","",INDEX('Data - CO2'!$B$5:$AP$53,MATCH(Kulturmodeller!$D349,'Data - CO2'!$A$5:$A$53,0),BL$20)*V349*$B344)</f>
        <v/>
      </c>
      <c r="BM349" t="str" cm="1">
        <f t="array" ref="BM349">IF($D349="","",INDEX('Data - CO2'!$B$5:$AP$53,MATCH(Kulturmodeller!$D349,'Data - CO2'!$A$5:$A$53,0),BM$20)*W349*$B344)</f>
        <v/>
      </c>
      <c r="BN349" t="str" cm="1">
        <f t="array" ref="BN349">IF($D349="","",INDEX('Data - CO2'!$B$5:$AP$53,MATCH(Kulturmodeller!$D349,'Data - CO2'!$A$5:$A$53,0),BN$20)*X349*$B344)</f>
        <v/>
      </c>
      <c r="BO349" t="str" cm="1">
        <f t="array" ref="BO349">IF($D349="","",INDEX('Data - CO2'!$B$5:$AP$53,MATCH(Kulturmodeller!$D349,'Data - CO2'!$A$5:$A$53,0),BO$20)*Y349*$B344)</f>
        <v/>
      </c>
      <c r="BP349" t="str" cm="1">
        <f t="array" ref="BP349">IF($D349="","",INDEX('Data - CO2'!$B$5:$AP$53,MATCH(Kulturmodeller!$D349,'Data - CO2'!$A$5:$A$53,0),BP$20)*Z349*$B344)</f>
        <v/>
      </c>
      <c r="BQ349" t="str" cm="1">
        <f t="array" ref="BQ349">IF($D349="","",INDEX('Data - CO2'!$B$5:$AP$53,MATCH(Kulturmodeller!$D349,'Data - CO2'!$A$5:$A$53,0),BQ$20)*AA349*$B344)</f>
        <v/>
      </c>
      <c r="BR349" t="str" cm="1">
        <f t="array" ref="BR349">IF($D349="","",INDEX('Data - CO2'!$B$5:$AP$53,MATCH(Kulturmodeller!$D349,'Data - CO2'!$A$5:$A$53,0),BR$20)*AB349*$B344)</f>
        <v/>
      </c>
      <c r="BS349" t="str" cm="1">
        <f t="array" ref="BS349">IF($D349="","",INDEX('Data - CO2'!$B$5:$AP$53,MATCH(Kulturmodeller!$D349,'Data - CO2'!$A$5:$A$53,0),BS$20)*AC349*$B344)</f>
        <v/>
      </c>
      <c r="BT349" t="str" cm="1">
        <f t="array" ref="BT349">IF($D349="","",INDEX('Data - CO2'!$B$5:$AP$53,MATCH(Kulturmodeller!$D349,'Data - CO2'!$A$5:$A$53,0),BT$20)*AD349*$B344)</f>
        <v/>
      </c>
      <c r="BU349" t="str" cm="1">
        <f t="array" ref="BU349">IF($D349="","",INDEX('Data - CO2'!$B$5:$AP$53,MATCH(Kulturmodeller!$D349,'Data - CO2'!$A$5:$A$53,0),BU$20)*AE349*$B344)</f>
        <v/>
      </c>
      <c r="BV349" t="str" cm="1">
        <f t="array" ref="BV349">IF($D349="","",INDEX('Data - CO2'!$B$5:$AP$53,MATCH(Kulturmodeller!$D349,'Data - CO2'!$A$5:$A$53,0),BV$20)*AF349*$B344)</f>
        <v/>
      </c>
      <c r="BW349" t="str" cm="1">
        <f t="array" ref="BW349">IF($D349="","",INDEX('Data - CO2'!$B$5:$AP$53,MATCH(Kulturmodeller!$D349,'Data - CO2'!$A$5:$A$53,0),BW$20)*AG349*$B344)</f>
        <v/>
      </c>
      <c r="BX349" t="str" cm="1">
        <f t="array" ref="BX349">IF($D349="","",INDEX('Data - CO2'!$B$5:$AP$53,MATCH(Kulturmodeller!$D349,'Data - CO2'!$A$5:$A$53,0),BX$20)*AH349*$B344)</f>
        <v/>
      </c>
      <c r="BY349" t="str" cm="1">
        <f t="array" ref="BY349">IF($D349="","",INDEX('Data - CO2'!$B$5:$AP$53,MATCH(Kulturmodeller!$D349,'Data - CO2'!$A$5:$A$53,0),BY$20)*AI349*$B344)</f>
        <v/>
      </c>
      <c r="BZ349" t="str" cm="1">
        <f t="array" ref="BZ349">IF($D349="","",INDEX('Data - CO2'!$B$5:$AP$53,MATCH(Kulturmodeller!$D349,'Data - CO2'!$A$5:$A$53,0),BZ$20)*AJ349*$B344)</f>
        <v/>
      </c>
      <c r="CA349" t="str" cm="1">
        <f t="array" ref="CA349">IF($D349="","",INDEX('Data - CO2'!$B$5:$AP$53,MATCH(Kulturmodeller!$D349,'Data - CO2'!$A$5:$A$53,0),CA$20)*AK349*$B344)</f>
        <v/>
      </c>
      <c r="CB349" t="str" cm="1">
        <f t="array" ref="CB349">IF($D349="","",INDEX('Data - CO2'!$B$5:$AP$53,MATCH(Kulturmodeller!$D349,'Data - CO2'!$A$5:$A$53,0),CB$20)*AL349*$B344)</f>
        <v/>
      </c>
      <c r="CC349" t="str" cm="1">
        <f t="array" ref="CC349">IF($D349="","",INDEX('Data - CO2'!$B$5:$AP$53,MATCH(Kulturmodeller!$D349,'Data - CO2'!$A$5:$A$53,0),CC$20)*AM349*$B344)</f>
        <v/>
      </c>
      <c r="CD349" t="str" cm="1">
        <f t="array" ref="CD349">IF($D349="","",INDEX('Data - CO2'!$B$5:$AP$53,MATCH(Kulturmodeller!$D349,'Data - CO2'!$A$5:$A$53,0),CD$20)*AN349*$B344)</f>
        <v/>
      </c>
      <c r="CE349" t="str" cm="1">
        <f t="array" ref="CE349">IF($D349="","",INDEX('Data - CO2'!$B$5:$AP$53,MATCH(Kulturmodeller!$D349,'Data - CO2'!$A$5:$A$53,0),CE$20)*AO349*$B344)</f>
        <v/>
      </c>
      <c r="CF349" t="str" cm="1">
        <f t="array" ref="CF349">IF($D349="","",INDEX('Data - CO2'!$B$5:$AP$53,MATCH(Kulturmodeller!$D349,'Data - CO2'!$A$5:$A$53,0),CF$20)*AP349*$B344)</f>
        <v/>
      </c>
      <c r="CG349" t="str" cm="1">
        <f t="array" ref="CG349">IF($D349="","",INDEX('Data - CO2'!$B$5:$AP$53,MATCH(Kulturmodeller!$D349,'Data - CO2'!$A$5:$A$53,0),CG$20)*AQ349*$B344)</f>
        <v/>
      </c>
      <c r="CH349" t="str" cm="1">
        <f t="array" ref="CH349">IF($D349="","",INDEX('Data - CO2'!$B$5:$AP$53,MATCH(Kulturmodeller!$D349,'Data - CO2'!$A$5:$A$53,0),CH$20)*AR349*$B344)</f>
        <v/>
      </c>
      <c r="CI349" s="11" t="str" cm="1">
        <f t="array" ref="CI349">IF($D349="","",INDEX('Data - CO2'!$B$5:$AP$53,MATCH(Kulturmodeller!$D349,'Data - CO2'!$A$5:$A$53,0),CI$20)*AS349*$B344)</f>
        <v/>
      </c>
    </row>
    <row r="350" spans="1:87" x14ac:dyDescent="0.3">
      <c r="A350" s="351" t="s">
        <v>637</v>
      </c>
      <c r="B350" s="49"/>
      <c r="C350" s="130" t="str">
        <f>'Katalog over Kulturmodeller '!F133</f>
        <v>Valgfri</v>
      </c>
      <c r="D350" s="131" t="s">
        <v>58</v>
      </c>
      <c r="E350" s="139">
        <f>'Katalog over Kulturmodeller '!W133</f>
        <v>0</v>
      </c>
      <c r="F350" s="40">
        <f>E350</f>
        <v>0</v>
      </c>
      <c r="G350" s="40">
        <f t="shared" ref="G350:G351" si="6194">F350</f>
        <v>0</v>
      </c>
      <c r="H350" s="40">
        <f>G350*2/3</f>
        <v>0</v>
      </c>
      <c r="I350" s="40">
        <f>H350*0.5</f>
        <v>0</v>
      </c>
      <c r="J350" s="40">
        <v>0</v>
      </c>
      <c r="K350" s="40">
        <f t="shared" ref="K350:K351" si="6195">J350</f>
        <v>0</v>
      </c>
      <c r="L350" s="40">
        <f t="shared" ref="L350:L351" si="6196">K350</f>
        <v>0</v>
      </c>
      <c r="M350" s="40">
        <f t="shared" ref="M350:M351" si="6197">L350</f>
        <v>0</v>
      </c>
      <c r="N350" s="40">
        <f t="shared" ref="N350:N351" si="6198">M350</f>
        <v>0</v>
      </c>
      <c r="O350" s="40">
        <f t="shared" ref="O350:O351" si="6199">N350</f>
        <v>0</v>
      </c>
      <c r="P350" s="40">
        <f t="shared" ref="P350:P351" si="6200">O350</f>
        <v>0</v>
      </c>
      <c r="Q350" s="40">
        <f t="shared" ref="Q350:Q351" si="6201">P350</f>
        <v>0</v>
      </c>
      <c r="R350" s="40">
        <f t="shared" ref="R350:R351" si="6202">Q350</f>
        <v>0</v>
      </c>
      <c r="S350" s="40">
        <f t="shared" ref="S350:S351" si="6203">R350</f>
        <v>0</v>
      </c>
      <c r="T350" s="40">
        <f t="shared" ref="T350:T351" si="6204">S350</f>
        <v>0</v>
      </c>
      <c r="U350" s="40">
        <f t="shared" ref="U350:U351" si="6205">T350</f>
        <v>0</v>
      </c>
      <c r="V350" s="40">
        <f t="shared" ref="V350:V351" si="6206">U350</f>
        <v>0</v>
      </c>
      <c r="W350" s="40">
        <f t="shared" ref="W350:W351" si="6207">V350</f>
        <v>0</v>
      </c>
      <c r="X350" s="40">
        <f t="shared" ref="X350:X351" si="6208">W350</f>
        <v>0</v>
      </c>
      <c r="Y350" s="40">
        <f t="shared" ref="Y350:Y351" si="6209">X350</f>
        <v>0</v>
      </c>
      <c r="Z350" s="40">
        <f t="shared" ref="Z350:Z351" si="6210">Y350</f>
        <v>0</v>
      </c>
      <c r="AA350" s="40">
        <f t="shared" ref="AA350:AA351" si="6211">Z350</f>
        <v>0</v>
      </c>
      <c r="AB350" s="40">
        <f t="shared" ref="AB350:AB351" si="6212">AA350</f>
        <v>0</v>
      </c>
      <c r="AC350" s="40">
        <f t="shared" ref="AC350:AC351" si="6213">AB350</f>
        <v>0</v>
      </c>
      <c r="AD350" s="40">
        <f t="shared" ref="AD350:AD351" si="6214">AC350</f>
        <v>0</v>
      </c>
      <c r="AE350" s="40">
        <f t="shared" ref="AE350:AE351" si="6215">AD350</f>
        <v>0</v>
      </c>
      <c r="AF350" s="40">
        <f t="shared" ref="AF350:AF351" si="6216">AE350</f>
        <v>0</v>
      </c>
      <c r="AG350" s="40">
        <f t="shared" ref="AG350:AG351" si="6217">AF350</f>
        <v>0</v>
      </c>
      <c r="AH350" s="40">
        <f t="shared" ref="AH350:AH351" si="6218">AG350</f>
        <v>0</v>
      </c>
      <c r="AI350" s="40">
        <f t="shared" ref="AI350:AI351" si="6219">AH350</f>
        <v>0</v>
      </c>
      <c r="AJ350" s="40">
        <f t="shared" ref="AJ350:AJ351" si="6220">AI350</f>
        <v>0</v>
      </c>
      <c r="AK350" s="40">
        <f t="shared" ref="AK350:AK351" si="6221">AJ350</f>
        <v>0</v>
      </c>
      <c r="AL350" s="40">
        <f t="shared" ref="AL350:AL351" si="6222">AK350</f>
        <v>0</v>
      </c>
      <c r="AM350" s="40">
        <f t="shared" ref="AM350:AM351" si="6223">AL350</f>
        <v>0</v>
      </c>
      <c r="AN350" s="40">
        <f t="shared" ref="AN350:AN351" si="6224">AM350</f>
        <v>0</v>
      </c>
      <c r="AO350" s="40">
        <f t="shared" ref="AO350:AO351" si="6225">AN350</f>
        <v>0</v>
      </c>
      <c r="AP350" s="40">
        <f t="shared" ref="AP350:AP351" si="6226">AO350</f>
        <v>0</v>
      </c>
      <c r="AQ350" s="40">
        <f t="shared" ref="AQ350:AQ351" si="6227">AP350</f>
        <v>0</v>
      </c>
      <c r="AR350" s="40">
        <f t="shared" ref="AR350:AR351" si="6228">AQ350</f>
        <v>0</v>
      </c>
      <c r="AS350" s="41">
        <f t="shared" ref="AS350:AS351" si="6229">AR350</f>
        <v>0</v>
      </c>
      <c r="AU350" s="10" cm="1">
        <f t="array" ref="AU350">IF($D350="","",INDEX('Data - CO2'!$B$5:$AP$53,MATCH(Kulturmodeller!$D350,'Data - CO2'!$A$5:$A$53,0),AU$20)*E350)</f>
        <v>0</v>
      </c>
      <c r="AV350" cm="1">
        <f t="array" ref="AV350">IF($D350="","",INDEX('Data - CO2'!$B$5:$AP$53,MATCH(Kulturmodeller!$D350,'Data - CO2'!$A$5:$A$53,0),AV$20)*F350)</f>
        <v>0</v>
      </c>
      <c r="AW350" cm="1">
        <f t="array" ref="AW350">IF($D350="","",INDEX('Data - CO2'!$B$5:$AP$53,MATCH(Kulturmodeller!$D350,'Data - CO2'!$A$5:$A$53,0),AW$20)*G350)</f>
        <v>0</v>
      </c>
      <c r="AX350" cm="1">
        <f t="array" ref="AX350">IF($D350="","",INDEX('Data - CO2'!$B$5:$AP$53,MATCH(Kulturmodeller!$D350,'Data - CO2'!$A$5:$A$53,0),AX$20)*H350)</f>
        <v>0</v>
      </c>
      <c r="AY350" cm="1">
        <f t="array" ref="AY350">IF($D350="","",INDEX('Data - CO2'!$B$5:$AP$53,MATCH(Kulturmodeller!$D350,'Data - CO2'!$A$5:$A$53,0),AY$20)*I350)</f>
        <v>0</v>
      </c>
      <c r="AZ350" cm="1">
        <f t="array" ref="AZ350">IF($D350="","",INDEX('Data - CO2'!$B$5:$AP$53,MATCH(Kulturmodeller!$D350,'Data - CO2'!$A$5:$A$53,0),AZ$20)*J350*$B344)</f>
        <v>0</v>
      </c>
      <c r="BA350" cm="1">
        <f t="array" ref="BA350">IF($D350="","",INDEX('Data - CO2'!$B$5:$AP$53,MATCH(Kulturmodeller!$D350,'Data - CO2'!$A$5:$A$53,0),BA$20)*K350*$B344)</f>
        <v>0</v>
      </c>
      <c r="BB350" cm="1">
        <f t="array" ref="BB350">IF($D350="","",INDEX('Data - CO2'!$B$5:$AP$53,MATCH(Kulturmodeller!$D350,'Data - CO2'!$A$5:$A$53,0),BB$20)*L350*$B344)</f>
        <v>0</v>
      </c>
      <c r="BC350" cm="1">
        <f t="array" ref="BC350">IF($D350="","",INDEX('Data - CO2'!$B$5:$AP$53,MATCH(Kulturmodeller!$D350,'Data - CO2'!$A$5:$A$53,0),BC$20)*M350*$B344)</f>
        <v>0</v>
      </c>
      <c r="BD350" cm="1">
        <f t="array" ref="BD350">IF($D350="","",INDEX('Data - CO2'!$B$5:$AP$53,MATCH(Kulturmodeller!$D350,'Data - CO2'!$A$5:$A$53,0),BD$20)*N350*$B344)</f>
        <v>0</v>
      </c>
      <c r="BE350" cm="1">
        <f t="array" ref="BE350">IF($D350="","",INDEX('Data - CO2'!$B$5:$AP$53,MATCH(Kulturmodeller!$D350,'Data - CO2'!$A$5:$A$53,0),BE$20)*O350*$B344)</f>
        <v>0</v>
      </c>
      <c r="BF350" cm="1">
        <f t="array" ref="BF350">IF($D350="","",INDEX('Data - CO2'!$B$5:$AP$53,MATCH(Kulturmodeller!$D350,'Data - CO2'!$A$5:$A$53,0),BF$20)*P350*$B344)</f>
        <v>0</v>
      </c>
      <c r="BG350" cm="1">
        <f t="array" ref="BG350">IF($D350="","",INDEX('Data - CO2'!$B$5:$AP$53,MATCH(Kulturmodeller!$D350,'Data - CO2'!$A$5:$A$53,0),BG$20)*Q350*$B344)</f>
        <v>0</v>
      </c>
      <c r="BH350" cm="1">
        <f t="array" ref="BH350">IF($D350="","",INDEX('Data - CO2'!$B$5:$AP$53,MATCH(Kulturmodeller!$D350,'Data - CO2'!$A$5:$A$53,0),BH$20)*R350*$B344)</f>
        <v>0</v>
      </c>
      <c r="BI350" cm="1">
        <f t="array" ref="BI350">IF($D350="","",INDEX('Data - CO2'!$B$5:$AP$53,MATCH(Kulturmodeller!$D350,'Data - CO2'!$A$5:$A$53,0),BI$20)*S350*$B344)</f>
        <v>0</v>
      </c>
      <c r="BJ350" cm="1">
        <f t="array" ref="BJ350">IF($D350="","",INDEX('Data - CO2'!$B$5:$AP$53,MATCH(Kulturmodeller!$D350,'Data - CO2'!$A$5:$A$53,0),BJ$20)*T350*$B344)</f>
        <v>0</v>
      </c>
      <c r="BK350" cm="1">
        <f t="array" ref="BK350">IF($D350="","",INDEX('Data - CO2'!$B$5:$AP$53,MATCH(Kulturmodeller!$D350,'Data - CO2'!$A$5:$A$53,0),BK$20)*U350*$B344)</f>
        <v>0</v>
      </c>
      <c r="BL350" cm="1">
        <f t="array" ref="BL350">IF($D350="","",INDEX('Data - CO2'!$B$5:$AP$53,MATCH(Kulturmodeller!$D350,'Data - CO2'!$A$5:$A$53,0),BL$20)*V350*$B344)</f>
        <v>0</v>
      </c>
      <c r="BM350" cm="1">
        <f t="array" ref="BM350">IF($D350="","",INDEX('Data - CO2'!$B$5:$AP$53,MATCH(Kulturmodeller!$D350,'Data - CO2'!$A$5:$A$53,0),BM$20)*W350*$B344)</f>
        <v>0</v>
      </c>
      <c r="BN350" cm="1">
        <f t="array" ref="BN350">IF($D350="","",INDEX('Data - CO2'!$B$5:$AP$53,MATCH(Kulturmodeller!$D350,'Data - CO2'!$A$5:$A$53,0),BN$20)*X350*$B344)</f>
        <v>0</v>
      </c>
      <c r="BO350" cm="1">
        <f t="array" ref="BO350">IF($D350="","",INDEX('Data - CO2'!$B$5:$AP$53,MATCH(Kulturmodeller!$D350,'Data - CO2'!$A$5:$A$53,0),BO$20)*Y350*$B344)</f>
        <v>0</v>
      </c>
      <c r="BP350" cm="1">
        <f t="array" ref="BP350">IF($D350="","",INDEX('Data - CO2'!$B$5:$AP$53,MATCH(Kulturmodeller!$D350,'Data - CO2'!$A$5:$A$53,0),BP$20)*Z350*$B344)</f>
        <v>0</v>
      </c>
      <c r="BQ350" cm="1">
        <f t="array" ref="BQ350">IF($D350="","",INDEX('Data - CO2'!$B$5:$AP$53,MATCH(Kulturmodeller!$D350,'Data - CO2'!$A$5:$A$53,0),BQ$20)*AA350*$B344)</f>
        <v>0</v>
      </c>
      <c r="BR350" cm="1">
        <f t="array" ref="BR350">IF($D350="","",INDEX('Data - CO2'!$B$5:$AP$53,MATCH(Kulturmodeller!$D350,'Data - CO2'!$A$5:$A$53,0),BR$20)*AB350*$B344)</f>
        <v>0</v>
      </c>
      <c r="BS350" cm="1">
        <f t="array" ref="BS350">IF($D350="","",INDEX('Data - CO2'!$B$5:$AP$53,MATCH(Kulturmodeller!$D350,'Data - CO2'!$A$5:$A$53,0),BS$20)*AC350*$B344)</f>
        <v>0</v>
      </c>
      <c r="BT350" cm="1">
        <f t="array" ref="BT350">IF($D350="","",INDEX('Data - CO2'!$B$5:$AP$53,MATCH(Kulturmodeller!$D350,'Data - CO2'!$A$5:$A$53,0),BT$20)*AD350*$B344)</f>
        <v>0</v>
      </c>
      <c r="BU350" cm="1">
        <f t="array" ref="BU350">IF($D350="","",INDEX('Data - CO2'!$B$5:$AP$53,MATCH(Kulturmodeller!$D350,'Data - CO2'!$A$5:$A$53,0),BU$20)*AE350*$B344)</f>
        <v>0</v>
      </c>
      <c r="BV350" cm="1">
        <f t="array" ref="BV350">IF($D350="","",INDEX('Data - CO2'!$B$5:$AP$53,MATCH(Kulturmodeller!$D350,'Data - CO2'!$A$5:$A$53,0),BV$20)*AF350*$B344)</f>
        <v>0</v>
      </c>
      <c r="BW350" cm="1">
        <f t="array" ref="BW350">IF($D350="","",INDEX('Data - CO2'!$B$5:$AP$53,MATCH(Kulturmodeller!$D350,'Data - CO2'!$A$5:$A$53,0),BW$20)*AG350*$B344)</f>
        <v>0</v>
      </c>
      <c r="BX350" cm="1">
        <f t="array" ref="BX350">IF($D350="","",INDEX('Data - CO2'!$B$5:$AP$53,MATCH(Kulturmodeller!$D350,'Data - CO2'!$A$5:$A$53,0),BX$20)*AH350*$B344)</f>
        <v>0</v>
      </c>
      <c r="BY350" cm="1">
        <f t="array" ref="BY350">IF($D350="","",INDEX('Data - CO2'!$B$5:$AP$53,MATCH(Kulturmodeller!$D350,'Data - CO2'!$A$5:$A$53,0),BY$20)*AI350*$B344)</f>
        <v>0</v>
      </c>
      <c r="BZ350" cm="1">
        <f t="array" ref="BZ350">IF($D350="","",INDEX('Data - CO2'!$B$5:$AP$53,MATCH(Kulturmodeller!$D350,'Data - CO2'!$A$5:$A$53,0),BZ$20)*AJ350*$B344)</f>
        <v>0</v>
      </c>
      <c r="CA350" cm="1">
        <f t="array" ref="CA350">IF($D350="","",INDEX('Data - CO2'!$B$5:$AP$53,MATCH(Kulturmodeller!$D350,'Data - CO2'!$A$5:$A$53,0),CA$20)*AK350*$B344)</f>
        <v>0</v>
      </c>
      <c r="CB350" cm="1">
        <f t="array" ref="CB350">IF($D350="","",INDEX('Data - CO2'!$B$5:$AP$53,MATCH(Kulturmodeller!$D350,'Data - CO2'!$A$5:$A$53,0),CB$20)*AL350*$B344)</f>
        <v>0</v>
      </c>
      <c r="CC350" cm="1">
        <f t="array" ref="CC350">IF($D350="","",INDEX('Data - CO2'!$B$5:$AP$53,MATCH(Kulturmodeller!$D350,'Data - CO2'!$A$5:$A$53,0),CC$20)*AM350*$B344)</f>
        <v>0</v>
      </c>
      <c r="CD350" cm="1">
        <f t="array" ref="CD350">IF($D350="","",INDEX('Data - CO2'!$B$5:$AP$53,MATCH(Kulturmodeller!$D350,'Data - CO2'!$A$5:$A$53,0),CD$20)*AN350*$B344)</f>
        <v>0</v>
      </c>
      <c r="CE350" cm="1">
        <f t="array" ref="CE350">IF($D350="","",INDEX('Data - CO2'!$B$5:$AP$53,MATCH(Kulturmodeller!$D350,'Data - CO2'!$A$5:$A$53,0),CE$20)*AO350*$B344)</f>
        <v>0</v>
      </c>
      <c r="CF350" cm="1">
        <f t="array" ref="CF350">IF($D350="","",INDEX('Data - CO2'!$B$5:$AP$53,MATCH(Kulturmodeller!$D350,'Data - CO2'!$A$5:$A$53,0),CF$20)*AP350*$B344)</f>
        <v>0</v>
      </c>
      <c r="CG350" cm="1">
        <f t="array" ref="CG350">IF($D350="","",INDEX('Data - CO2'!$B$5:$AP$53,MATCH(Kulturmodeller!$D350,'Data - CO2'!$A$5:$A$53,0),CG$20)*AQ350*$B344)</f>
        <v>0</v>
      </c>
      <c r="CH350" cm="1">
        <f t="array" ref="CH350">IF($D350="","",INDEX('Data - CO2'!$B$5:$AP$53,MATCH(Kulturmodeller!$D350,'Data - CO2'!$A$5:$A$53,0),CH$20)*AR350*$B344)</f>
        <v>0</v>
      </c>
      <c r="CI350" s="11" cm="1">
        <f t="array" ref="CI350">IF($D350="","",INDEX('Data - CO2'!$B$5:$AP$53,MATCH(Kulturmodeller!$D350,'Data - CO2'!$A$5:$A$53,0),CI$20)*AS350*$B344)</f>
        <v>0</v>
      </c>
    </row>
    <row r="351" spans="1:87" x14ac:dyDescent="0.3">
      <c r="A351" s="346" t="s">
        <v>638</v>
      </c>
      <c r="B351" s="42"/>
      <c r="C351" s="128" t="str">
        <f>'Katalog over Kulturmodeller '!F134</f>
        <v>Juletræer (NGR)</v>
      </c>
      <c r="D351" s="129" t="s">
        <v>635</v>
      </c>
      <c r="E351" s="140">
        <f>'Katalog over Kulturmodeller '!W134</f>
        <v>0</v>
      </c>
      <c r="F351" s="40">
        <f>E351</f>
        <v>0</v>
      </c>
      <c r="G351" s="40">
        <f t="shared" si="6194"/>
        <v>0</v>
      </c>
      <c r="H351" s="40">
        <f>G351*2/3</f>
        <v>0</v>
      </c>
      <c r="I351" s="40">
        <f>H351*0.5</f>
        <v>0</v>
      </c>
      <c r="J351" s="40">
        <v>0</v>
      </c>
      <c r="K351" s="40">
        <f t="shared" si="6195"/>
        <v>0</v>
      </c>
      <c r="L351" s="40">
        <f t="shared" si="6196"/>
        <v>0</v>
      </c>
      <c r="M351" s="40">
        <f t="shared" si="6197"/>
        <v>0</v>
      </c>
      <c r="N351" s="40">
        <f t="shared" si="6198"/>
        <v>0</v>
      </c>
      <c r="O351" s="40">
        <f t="shared" si="6199"/>
        <v>0</v>
      </c>
      <c r="P351" s="40">
        <f t="shared" si="6200"/>
        <v>0</v>
      </c>
      <c r="Q351" s="40">
        <f t="shared" si="6201"/>
        <v>0</v>
      </c>
      <c r="R351" s="40">
        <f t="shared" si="6202"/>
        <v>0</v>
      </c>
      <c r="S351" s="40">
        <f t="shared" si="6203"/>
        <v>0</v>
      </c>
      <c r="T351" s="40">
        <f t="shared" si="6204"/>
        <v>0</v>
      </c>
      <c r="U351" s="40">
        <f t="shared" si="6205"/>
        <v>0</v>
      </c>
      <c r="V351" s="40">
        <f t="shared" si="6206"/>
        <v>0</v>
      </c>
      <c r="W351" s="40">
        <f t="shared" si="6207"/>
        <v>0</v>
      </c>
      <c r="X351" s="40">
        <f t="shared" si="6208"/>
        <v>0</v>
      </c>
      <c r="Y351" s="40">
        <f t="shared" si="6209"/>
        <v>0</v>
      </c>
      <c r="Z351" s="40">
        <f t="shared" si="6210"/>
        <v>0</v>
      </c>
      <c r="AA351" s="40">
        <f t="shared" si="6211"/>
        <v>0</v>
      </c>
      <c r="AB351" s="40">
        <f t="shared" si="6212"/>
        <v>0</v>
      </c>
      <c r="AC351" s="40">
        <f t="shared" si="6213"/>
        <v>0</v>
      </c>
      <c r="AD351" s="40">
        <f t="shared" si="6214"/>
        <v>0</v>
      </c>
      <c r="AE351" s="40">
        <f t="shared" si="6215"/>
        <v>0</v>
      </c>
      <c r="AF351" s="40">
        <f t="shared" si="6216"/>
        <v>0</v>
      </c>
      <c r="AG351" s="40">
        <f t="shared" si="6217"/>
        <v>0</v>
      </c>
      <c r="AH351" s="40">
        <f t="shared" si="6218"/>
        <v>0</v>
      </c>
      <c r="AI351" s="40">
        <f t="shared" si="6219"/>
        <v>0</v>
      </c>
      <c r="AJ351" s="40">
        <f t="shared" si="6220"/>
        <v>0</v>
      </c>
      <c r="AK351" s="40">
        <f t="shared" si="6221"/>
        <v>0</v>
      </c>
      <c r="AL351" s="40">
        <f t="shared" si="6222"/>
        <v>0</v>
      </c>
      <c r="AM351" s="40">
        <f t="shared" si="6223"/>
        <v>0</v>
      </c>
      <c r="AN351" s="40">
        <f t="shared" si="6224"/>
        <v>0</v>
      </c>
      <c r="AO351" s="40">
        <f t="shared" si="6225"/>
        <v>0</v>
      </c>
      <c r="AP351" s="40">
        <f t="shared" si="6226"/>
        <v>0</v>
      </c>
      <c r="AQ351" s="40">
        <f t="shared" si="6227"/>
        <v>0</v>
      </c>
      <c r="AR351" s="40">
        <f t="shared" si="6228"/>
        <v>0</v>
      </c>
      <c r="AS351" s="41">
        <f t="shared" si="6229"/>
        <v>0</v>
      </c>
      <c r="AU351" s="12" cm="1">
        <f t="array" ref="AU351">IF($D351="","",INDEX('Data - CO2'!$B$5:$AP$53,MATCH(Kulturmodeller!$D351,'Data - CO2'!$A$5:$A$53,0),AU$20)*E351)</f>
        <v>0</v>
      </c>
      <c r="AV351" s="3" cm="1">
        <f t="array" ref="AV351">IF($D351="","",INDEX('Data - CO2'!$B$5:$AP$53,MATCH(Kulturmodeller!$D351,'Data - CO2'!$A$5:$A$53,0),AV$20)*F351)</f>
        <v>0</v>
      </c>
      <c r="AW351" s="3" cm="1">
        <f t="array" ref="AW351">IF($D351="","",INDEX('Data - CO2'!$B$5:$AP$53,MATCH(Kulturmodeller!$D351,'Data - CO2'!$A$5:$A$53,0),AW$20)*G351)</f>
        <v>0</v>
      </c>
      <c r="AX351" s="3" cm="1">
        <f t="array" ref="AX351">IF($D351="","",INDEX('Data - CO2'!$B$5:$AP$53,MATCH(Kulturmodeller!$D351,'Data - CO2'!$A$5:$A$53,0),AX$20)*H351)</f>
        <v>0</v>
      </c>
      <c r="AY351" s="3" cm="1">
        <f t="array" ref="AY351">IF($D351="","",INDEX('Data - CO2'!$B$5:$AP$53,MATCH(Kulturmodeller!$D351,'Data - CO2'!$A$5:$A$53,0),AY$20)*I351)</f>
        <v>0</v>
      </c>
      <c r="AZ351" s="3" cm="1">
        <f t="array" ref="AZ351">IF($D351="","",INDEX('Data - CO2'!$B$5:$AP$53,MATCH(Kulturmodeller!$D351,'Data - CO2'!$A$5:$A$53,0),AZ$20)*J351*$B344)</f>
        <v>0</v>
      </c>
      <c r="BA351" s="3" cm="1">
        <f t="array" ref="BA351">IF($D351="","",INDEX('Data - CO2'!$B$5:$AP$53,MATCH(Kulturmodeller!$D351,'Data - CO2'!$A$5:$A$53,0),BA$20)*K351*$B344)</f>
        <v>0</v>
      </c>
      <c r="BB351" s="3" cm="1">
        <f t="array" ref="BB351">IF($D351="","",INDEX('Data - CO2'!$B$5:$AP$53,MATCH(Kulturmodeller!$D351,'Data - CO2'!$A$5:$A$53,0),BB$20)*L351*$B344)</f>
        <v>0</v>
      </c>
      <c r="BC351" s="3" cm="1">
        <f t="array" ref="BC351">IF($D351="","",INDEX('Data - CO2'!$B$5:$AP$53,MATCH(Kulturmodeller!$D351,'Data - CO2'!$A$5:$A$53,0),BC$20)*M351*$B344)</f>
        <v>0</v>
      </c>
      <c r="BD351" s="3" cm="1">
        <f t="array" ref="BD351">IF($D351="","",INDEX('Data - CO2'!$B$5:$AP$53,MATCH(Kulturmodeller!$D351,'Data - CO2'!$A$5:$A$53,0),BD$20)*N351*$B344)</f>
        <v>0</v>
      </c>
      <c r="BE351" s="3" cm="1">
        <f t="array" ref="BE351">IF($D351="","",INDEX('Data - CO2'!$B$5:$AP$53,MATCH(Kulturmodeller!$D351,'Data - CO2'!$A$5:$A$53,0),BE$20)*O351*$B344)</f>
        <v>0</v>
      </c>
      <c r="BF351" s="3" cm="1">
        <f t="array" ref="BF351">IF($D351="","",INDEX('Data - CO2'!$B$5:$AP$53,MATCH(Kulturmodeller!$D351,'Data - CO2'!$A$5:$A$53,0),BF$20)*P351*$B344)</f>
        <v>0</v>
      </c>
      <c r="BG351" s="3" cm="1">
        <f t="array" ref="BG351">IF($D351="","",INDEX('Data - CO2'!$B$5:$AP$53,MATCH(Kulturmodeller!$D351,'Data - CO2'!$A$5:$A$53,0),BG$20)*Q351*$B344)</f>
        <v>0</v>
      </c>
      <c r="BH351" s="3" cm="1">
        <f t="array" ref="BH351">IF($D351="","",INDEX('Data - CO2'!$B$5:$AP$53,MATCH(Kulturmodeller!$D351,'Data - CO2'!$A$5:$A$53,0),BH$20)*R351*$B344)</f>
        <v>0</v>
      </c>
      <c r="BI351" s="3" cm="1">
        <f t="array" ref="BI351">IF($D351="","",INDEX('Data - CO2'!$B$5:$AP$53,MATCH(Kulturmodeller!$D351,'Data - CO2'!$A$5:$A$53,0),BI$20)*S351*$B344)</f>
        <v>0</v>
      </c>
      <c r="BJ351" s="3" cm="1">
        <f t="array" ref="BJ351">IF($D351="","",INDEX('Data - CO2'!$B$5:$AP$53,MATCH(Kulturmodeller!$D351,'Data - CO2'!$A$5:$A$53,0),BJ$20)*T351*$B344)</f>
        <v>0</v>
      </c>
      <c r="BK351" s="3" cm="1">
        <f t="array" ref="BK351">IF($D351="","",INDEX('Data - CO2'!$B$5:$AP$53,MATCH(Kulturmodeller!$D351,'Data - CO2'!$A$5:$A$53,0),BK$20)*U351*$B344)</f>
        <v>0</v>
      </c>
      <c r="BL351" s="3" cm="1">
        <f t="array" ref="BL351">IF($D351="","",INDEX('Data - CO2'!$B$5:$AP$53,MATCH(Kulturmodeller!$D351,'Data - CO2'!$A$5:$A$53,0),BL$20)*V351*$B344)</f>
        <v>0</v>
      </c>
      <c r="BM351" s="3" cm="1">
        <f t="array" ref="BM351">IF($D351="","",INDEX('Data - CO2'!$B$5:$AP$53,MATCH(Kulturmodeller!$D351,'Data - CO2'!$A$5:$A$53,0),BM$20)*W351*$B344)</f>
        <v>0</v>
      </c>
      <c r="BN351" s="3" cm="1">
        <f t="array" ref="BN351">IF($D351="","",INDEX('Data - CO2'!$B$5:$AP$53,MATCH(Kulturmodeller!$D351,'Data - CO2'!$A$5:$A$53,0),BN$20)*X351*$B344)</f>
        <v>0</v>
      </c>
      <c r="BO351" s="3" cm="1">
        <f t="array" ref="BO351">IF($D351="","",INDEX('Data - CO2'!$B$5:$AP$53,MATCH(Kulturmodeller!$D351,'Data - CO2'!$A$5:$A$53,0),BO$20)*Y351*$B344)</f>
        <v>0</v>
      </c>
      <c r="BP351" s="3" cm="1">
        <f t="array" ref="BP351">IF($D351="","",INDEX('Data - CO2'!$B$5:$AP$53,MATCH(Kulturmodeller!$D351,'Data - CO2'!$A$5:$A$53,0),BP$20)*Z351*$B344)</f>
        <v>0</v>
      </c>
      <c r="BQ351" s="3" cm="1">
        <f t="array" ref="BQ351">IF($D351="","",INDEX('Data - CO2'!$B$5:$AP$53,MATCH(Kulturmodeller!$D351,'Data - CO2'!$A$5:$A$53,0),BQ$20)*AA351*$B344)</f>
        <v>0</v>
      </c>
      <c r="BR351" s="3" cm="1">
        <f t="array" ref="BR351">IF($D351="","",INDEX('Data - CO2'!$B$5:$AP$53,MATCH(Kulturmodeller!$D351,'Data - CO2'!$A$5:$A$53,0),BR$20)*AB351*$B344)</f>
        <v>0</v>
      </c>
      <c r="BS351" s="3" cm="1">
        <f t="array" ref="BS351">IF($D351="","",INDEX('Data - CO2'!$B$5:$AP$53,MATCH(Kulturmodeller!$D351,'Data - CO2'!$A$5:$A$53,0),BS$20)*AC351*$B344)</f>
        <v>0</v>
      </c>
      <c r="BT351" s="3" cm="1">
        <f t="array" ref="BT351">IF($D351="","",INDEX('Data - CO2'!$B$5:$AP$53,MATCH(Kulturmodeller!$D351,'Data - CO2'!$A$5:$A$53,0),BT$20)*AD351*$B344)</f>
        <v>0</v>
      </c>
      <c r="BU351" s="3" cm="1">
        <f t="array" ref="BU351">IF($D351="","",INDEX('Data - CO2'!$B$5:$AP$53,MATCH(Kulturmodeller!$D351,'Data - CO2'!$A$5:$A$53,0),BU$20)*AE351*$B344)</f>
        <v>0</v>
      </c>
      <c r="BV351" s="3" cm="1">
        <f t="array" ref="BV351">IF($D351="","",INDEX('Data - CO2'!$B$5:$AP$53,MATCH(Kulturmodeller!$D351,'Data - CO2'!$A$5:$A$53,0),BV$20)*AF351*$B344)</f>
        <v>0</v>
      </c>
      <c r="BW351" s="3" cm="1">
        <f t="array" ref="BW351">IF($D351="","",INDEX('Data - CO2'!$B$5:$AP$53,MATCH(Kulturmodeller!$D351,'Data - CO2'!$A$5:$A$53,0),BW$20)*AG351*$B344)</f>
        <v>0</v>
      </c>
      <c r="BX351" s="3" cm="1">
        <f t="array" ref="BX351">IF($D351="","",INDEX('Data - CO2'!$B$5:$AP$53,MATCH(Kulturmodeller!$D351,'Data - CO2'!$A$5:$A$53,0),BX$20)*AH351*$B344)</f>
        <v>0</v>
      </c>
      <c r="BY351" s="3" cm="1">
        <f t="array" ref="BY351">IF($D351="","",INDEX('Data - CO2'!$B$5:$AP$53,MATCH(Kulturmodeller!$D351,'Data - CO2'!$A$5:$A$53,0),BY$20)*AI351*$B344)</f>
        <v>0</v>
      </c>
      <c r="BZ351" s="3" cm="1">
        <f t="array" ref="BZ351">IF($D351="","",INDEX('Data - CO2'!$B$5:$AP$53,MATCH(Kulturmodeller!$D351,'Data - CO2'!$A$5:$A$53,0),BZ$20)*AJ351*$B344)</f>
        <v>0</v>
      </c>
      <c r="CA351" s="3" cm="1">
        <f t="array" ref="CA351">IF($D351="","",INDEX('Data - CO2'!$B$5:$AP$53,MATCH(Kulturmodeller!$D351,'Data - CO2'!$A$5:$A$53,0),CA$20)*AK351*$B344)</f>
        <v>0</v>
      </c>
      <c r="CB351" s="3" cm="1">
        <f t="array" ref="CB351">IF($D351="","",INDEX('Data - CO2'!$B$5:$AP$53,MATCH(Kulturmodeller!$D351,'Data - CO2'!$A$5:$A$53,0),CB$20)*AL351*$B344)</f>
        <v>0</v>
      </c>
      <c r="CC351" s="3" cm="1">
        <f t="array" ref="CC351">IF($D351="","",INDEX('Data - CO2'!$B$5:$AP$53,MATCH(Kulturmodeller!$D351,'Data - CO2'!$A$5:$A$53,0),CC$20)*AM351*$B344)</f>
        <v>0</v>
      </c>
      <c r="CD351" s="3" cm="1">
        <f t="array" ref="CD351">IF($D351="","",INDEX('Data - CO2'!$B$5:$AP$53,MATCH(Kulturmodeller!$D351,'Data - CO2'!$A$5:$A$53,0),CD$20)*AN351*$B344)</f>
        <v>0</v>
      </c>
      <c r="CE351" s="3" cm="1">
        <f t="array" ref="CE351">IF($D351="","",INDEX('Data - CO2'!$B$5:$AP$53,MATCH(Kulturmodeller!$D351,'Data - CO2'!$A$5:$A$53,0),CE$20)*AO351*$B344)</f>
        <v>0</v>
      </c>
      <c r="CF351" s="3" cm="1">
        <f t="array" ref="CF351">IF($D351="","",INDEX('Data - CO2'!$B$5:$AP$53,MATCH(Kulturmodeller!$D351,'Data - CO2'!$A$5:$A$53,0),CF$20)*AP351*$B344)</f>
        <v>0</v>
      </c>
      <c r="CG351" s="3" cm="1">
        <f t="array" ref="CG351">IF($D351="","",INDEX('Data - CO2'!$B$5:$AP$53,MATCH(Kulturmodeller!$D351,'Data - CO2'!$A$5:$A$53,0),CG$20)*AQ351*$B344)</f>
        <v>0</v>
      </c>
      <c r="CH351" s="3" cm="1">
        <f t="array" ref="CH351">IF($D351="","",INDEX('Data - CO2'!$B$5:$AP$53,MATCH(Kulturmodeller!$D351,'Data - CO2'!$A$5:$A$53,0),CH$20)*AR351*$B344)</f>
        <v>0</v>
      </c>
      <c r="CI351" s="13" cm="1">
        <f t="array" ref="CI351">IF($D351="","",INDEX('Data - CO2'!$B$5:$AP$53,MATCH(Kulturmodeller!$D351,'Data - CO2'!$A$5:$A$53,0),CI$20)*AS351*$B344)</f>
        <v>0</v>
      </c>
    </row>
    <row r="352" spans="1:87" x14ac:dyDescent="0.3">
      <c r="A352" s="33"/>
      <c r="B352" s="33"/>
      <c r="C352" s="33"/>
      <c r="D352" s="10"/>
      <c r="E352" s="479">
        <f>SUM(E345:E351)</f>
        <v>0.99999999999999989</v>
      </c>
      <c r="F352" s="108">
        <f>SUM(F345:F351)</f>
        <v>0.99999999999999989</v>
      </c>
      <c r="G352" s="109">
        <f>SUM(G345:G351)</f>
        <v>0.99999999999999989</v>
      </c>
      <c r="H352" s="109">
        <f t="shared" ref="H352:AS352" si="6230">SUM(H345:H351)</f>
        <v>0.99999999999999989</v>
      </c>
      <c r="I352" s="109">
        <f t="shared" si="6230"/>
        <v>0.99999999999999989</v>
      </c>
      <c r="J352" s="109">
        <f t="shared" si="6230"/>
        <v>0.99999999999999989</v>
      </c>
      <c r="K352" s="109">
        <f t="shared" si="6230"/>
        <v>0.99999999999999989</v>
      </c>
      <c r="L352" s="109">
        <f t="shared" si="6230"/>
        <v>0.99999999999999989</v>
      </c>
      <c r="M352" s="109">
        <f t="shared" si="6230"/>
        <v>0.99999999999999989</v>
      </c>
      <c r="N352" s="109">
        <f t="shared" si="6230"/>
        <v>0.99999999999999989</v>
      </c>
      <c r="O352" s="109">
        <f t="shared" si="6230"/>
        <v>0.99999999999999989</v>
      </c>
      <c r="P352" s="109">
        <f t="shared" si="6230"/>
        <v>0.99999999999999989</v>
      </c>
      <c r="Q352" s="109">
        <f t="shared" si="6230"/>
        <v>0.99999999999999989</v>
      </c>
      <c r="R352" s="109">
        <f t="shared" si="6230"/>
        <v>0.99999999999999989</v>
      </c>
      <c r="S352" s="109">
        <f t="shared" si="6230"/>
        <v>0.99999999999999989</v>
      </c>
      <c r="T352" s="109">
        <f t="shared" si="6230"/>
        <v>0.99999999999999989</v>
      </c>
      <c r="U352" s="109">
        <f t="shared" si="6230"/>
        <v>0.99999999999999989</v>
      </c>
      <c r="V352" s="109">
        <f t="shared" si="6230"/>
        <v>0.99999999999999989</v>
      </c>
      <c r="W352" s="109">
        <f t="shared" si="6230"/>
        <v>0.99999999999999989</v>
      </c>
      <c r="X352" s="109">
        <f t="shared" si="6230"/>
        <v>0.99999999999999989</v>
      </c>
      <c r="Y352" s="109">
        <f t="shared" si="6230"/>
        <v>0.99999999999999989</v>
      </c>
      <c r="Z352" s="109">
        <f t="shared" si="6230"/>
        <v>0.99999999999999989</v>
      </c>
      <c r="AA352" s="109">
        <f t="shared" si="6230"/>
        <v>0.99999999999999989</v>
      </c>
      <c r="AB352" s="109">
        <f t="shared" si="6230"/>
        <v>0.99999999999999989</v>
      </c>
      <c r="AC352" s="109">
        <f t="shared" si="6230"/>
        <v>0.99999999999999989</v>
      </c>
      <c r="AD352" s="109">
        <f t="shared" si="6230"/>
        <v>0.99999999999999989</v>
      </c>
      <c r="AE352" s="109">
        <f t="shared" si="6230"/>
        <v>0.99999999999999989</v>
      </c>
      <c r="AF352" s="109">
        <f t="shared" si="6230"/>
        <v>0.99999999999999989</v>
      </c>
      <c r="AG352" s="109">
        <f t="shared" si="6230"/>
        <v>0.99999999999999989</v>
      </c>
      <c r="AH352" s="109">
        <f t="shared" si="6230"/>
        <v>0.99999999999999989</v>
      </c>
      <c r="AI352" s="109">
        <f t="shared" si="6230"/>
        <v>0.99999999999999989</v>
      </c>
      <c r="AJ352" s="109">
        <f t="shared" si="6230"/>
        <v>0.99999999999999989</v>
      </c>
      <c r="AK352" s="109">
        <f t="shared" si="6230"/>
        <v>0.99999999999999989</v>
      </c>
      <c r="AL352" s="109">
        <f t="shared" si="6230"/>
        <v>0.99999999999999989</v>
      </c>
      <c r="AM352" s="109">
        <f t="shared" si="6230"/>
        <v>0.99999999999999989</v>
      </c>
      <c r="AN352" s="109">
        <f t="shared" si="6230"/>
        <v>0.99999999999999989</v>
      </c>
      <c r="AO352" s="109">
        <f t="shared" si="6230"/>
        <v>0.99999999999999989</v>
      </c>
      <c r="AP352" s="109">
        <f t="shared" si="6230"/>
        <v>0.99999999999999989</v>
      </c>
      <c r="AQ352" s="109">
        <f t="shared" si="6230"/>
        <v>0.99999999999999989</v>
      </c>
      <c r="AR352" s="109">
        <f t="shared" si="6230"/>
        <v>0.99999999999999989</v>
      </c>
      <c r="AS352" s="110">
        <f t="shared" si="6230"/>
        <v>0.99999999999999989</v>
      </c>
      <c r="AU352" s="111">
        <f>SUM(AU345:AU351)</f>
        <v>0</v>
      </c>
      <c r="AV352" s="112">
        <f t="shared" ref="AV352:CI352" si="6231">SUM(AV345:AV351)</f>
        <v>4.0227224588926127</v>
      </c>
      <c r="AW352" s="112">
        <f t="shared" si="6231"/>
        <v>26.81814972595075</v>
      </c>
      <c r="AX352" s="112">
        <f t="shared" si="6231"/>
        <v>67.045374314876867</v>
      </c>
      <c r="AY352" s="112">
        <f t="shared" si="6231"/>
        <v>134.09074862975373</v>
      </c>
      <c r="AZ352" s="112">
        <f t="shared" si="6231"/>
        <v>162.7508253380401</v>
      </c>
      <c r="BA352" s="112">
        <f t="shared" si="6231"/>
        <v>190.31074461056653</v>
      </c>
      <c r="BB352" s="112">
        <f t="shared" si="6231"/>
        <v>205.95220182239427</v>
      </c>
      <c r="BC352" s="112">
        <f t="shared" si="6231"/>
        <v>210.26077202548532</v>
      </c>
      <c r="BD352" s="112">
        <f t="shared" si="6231"/>
        <v>234.83098783968077</v>
      </c>
      <c r="BE352" s="112">
        <f t="shared" si="6231"/>
        <v>251.71545231096442</v>
      </c>
      <c r="BF352" s="112">
        <f t="shared" si="6231"/>
        <v>258.06456347185355</v>
      </c>
      <c r="BG352" s="112">
        <f t="shared" si="6231"/>
        <v>246.77775472265031</v>
      </c>
      <c r="BH352" s="112">
        <f t="shared" si="6231"/>
        <v>254.24395630317881</v>
      </c>
      <c r="BI352" s="112">
        <f t="shared" si="6231"/>
        <v>276.65032836566701</v>
      </c>
      <c r="BJ352" s="112">
        <f t="shared" si="6231"/>
        <v>238.77759174483717</v>
      </c>
      <c r="BK352" s="112">
        <f t="shared" si="6231"/>
        <v>217.73383109916577</v>
      </c>
      <c r="BL352" s="112">
        <f t="shared" si="6231"/>
        <v>27.301947602904637</v>
      </c>
      <c r="BM352" s="112">
        <f t="shared" si="6231"/>
        <v>66.548132392560333</v>
      </c>
      <c r="BN352" s="112">
        <f t="shared" si="6231"/>
        <v>96.587562349438372</v>
      </c>
      <c r="BO352" s="112">
        <f t="shared" si="6231"/>
        <v>145.96398655039829</v>
      </c>
      <c r="BP352" s="112">
        <f t="shared" si="6231"/>
        <v>172.70549117321258</v>
      </c>
      <c r="BQ352" s="112">
        <f t="shared" si="6231"/>
        <v>195.2399970107586</v>
      </c>
      <c r="BR352" s="112">
        <f t="shared" si="6231"/>
        <v>209.9267615987464</v>
      </c>
      <c r="BS352" s="112">
        <f t="shared" si="6231"/>
        <v>214.41468349267404</v>
      </c>
      <c r="BT352" s="112">
        <f t="shared" si="6231"/>
        <v>237.68006997720016</v>
      </c>
      <c r="BU352" s="112">
        <f t="shared" si="6231"/>
        <v>253.96651483461142</v>
      </c>
      <c r="BV352" s="112">
        <f t="shared" si="6231"/>
        <v>262.90947143123361</v>
      </c>
      <c r="BW352" s="112">
        <f t="shared" si="6231"/>
        <v>253.84769902619479</v>
      </c>
      <c r="BX352" s="112">
        <f t="shared" si="6231"/>
        <v>201.77826100034329</v>
      </c>
      <c r="BY352" s="112">
        <f t="shared" si="6231"/>
        <v>229.16381317898976</v>
      </c>
      <c r="BZ352" s="112">
        <f t="shared" si="6231"/>
        <v>215.8668081142437</v>
      </c>
      <c r="CA352" s="112">
        <f t="shared" si="6231"/>
        <v>256.17130857525621</v>
      </c>
      <c r="CB352" s="112">
        <f t="shared" si="6231"/>
        <v>54.855666113590544</v>
      </c>
      <c r="CC352" s="112">
        <f t="shared" si="6231"/>
        <v>73.997511521479879</v>
      </c>
      <c r="CD352" s="112">
        <f t="shared" si="6231"/>
        <v>108.0994377791796</v>
      </c>
      <c r="CE352" s="112">
        <f t="shared" si="6231"/>
        <v>155.37972317088764</v>
      </c>
      <c r="CF352" s="112">
        <f t="shared" si="6231"/>
        <v>177.47135910372185</v>
      </c>
      <c r="CG352" s="112">
        <f t="shared" si="6231"/>
        <v>199.5135288998448</v>
      </c>
      <c r="CH352" s="112">
        <f t="shared" si="6231"/>
        <v>213.21654017658196</v>
      </c>
      <c r="CI352" s="113">
        <f t="shared" si="6231"/>
        <v>216.54446516843953</v>
      </c>
    </row>
    <row r="353" spans="1:87" x14ac:dyDescent="0.3">
      <c r="A353" s="7" t="s">
        <v>86</v>
      </c>
      <c r="B353" s="7"/>
      <c r="C353" s="131"/>
      <c r="D353" s="131"/>
      <c r="E353" s="126"/>
      <c r="F353" s="39">
        <f>E353</f>
        <v>0</v>
      </c>
      <c r="G353" s="40">
        <f t="shared" ref="G353:G354" si="6232">F353</f>
        <v>0</v>
      </c>
      <c r="H353" s="40">
        <f t="shared" ref="H353:H354" si="6233">G353</f>
        <v>0</v>
      </c>
      <c r="I353" s="40">
        <f t="shared" ref="I353:I354" si="6234">H353</f>
        <v>0</v>
      </c>
      <c r="J353" s="40">
        <f t="shared" ref="J353:J354" si="6235">I353</f>
        <v>0</v>
      </c>
      <c r="K353" s="40">
        <f t="shared" ref="K353:K354" si="6236">J353</f>
        <v>0</v>
      </c>
      <c r="L353" s="40">
        <f t="shared" ref="L353:L354" si="6237">K353</f>
        <v>0</v>
      </c>
      <c r="M353" s="40">
        <f t="shared" ref="M353:M354" si="6238">L353</f>
        <v>0</v>
      </c>
      <c r="N353" s="40">
        <f t="shared" ref="N353:N354" si="6239">M353</f>
        <v>0</v>
      </c>
      <c r="O353" s="40">
        <f t="shared" ref="O353:O354" si="6240">N353</f>
        <v>0</v>
      </c>
      <c r="P353" s="40">
        <f t="shared" ref="P353:P354" si="6241">O353</f>
        <v>0</v>
      </c>
      <c r="Q353" s="40">
        <f t="shared" ref="Q353:Q354" si="6242">P353</f>
        <v>0</v>
      </c>
      <c r="R353" s="40">
        <f t="shared" ref="R353:R354" si="6243">Q353</f>
        <v>0</v>
      </c>
      <c r="S353" s="40">
        <f t="shared" ref="S353:S354" si="6244">R353</f>
        <v>0</v>
      </c>
      <c r="T353" s="40">
        <f t="shared" ref="T353:T354" si="6245">S353</f>
        <v>0</v>
      </c>
      <c r="U353" s="40">
        <f t="shared" ref="U353:U354" si="6246">T353</f>
        <v>0</v>
      </c>
      <c r="V353" s="40">
        <f t="shared" ref="V353:V354" si="6247">U353</f>
        <v>0</v>
      </c>
      <c r="W353" s="40">
        <f t="shared" ref="W353:W354" si="6248">V353</f>
        <v>0</v>
      </c>
      <c r="X353" s="40">
        <f t="shared" ref="X353:X354" si="6249">W353</f>
        <v>0</v>
      </c>
      <c r="Y353" s="40">
        <f t="shared" ref="Y353:Y354" si="6250">X353</f>
        <v>0</v>
      </c>
      <c r="Z353" s="40">
        <f t="shared" ref="Z353:Z354" si="6251">Y353</f>
        <v>0</v>
      </c>
      <c r="AA353" s="40">
        <f t="shared" ref="AA353:AA354" si="6252">Z353</f>
        <v>0</v>
      </c>
      <c r="AB353" s="40">
        <f t="shared" ref="AB353:AB354" si="6253">AA353</f>
        <v>0</v>
      </c>
      <c r="AC353" s="40">
        <f t="shared" ref="AC353:AC354" si="6254">AB353</f>
        <v>0</v>
      </c>
      <c r="AD353" s="40">
        <f t="shared" ref="AD353:AD354" si="6255">AC353</f>
        <v>0</v>
      </c>
      <c r="AE353" s="40">
        <f t="shared" ref="AE353:AE354" si="6256">AD353</f>
        <v>0</v>
      </c>
      <c r="AF353" s="40">
        <f t="shared" ref="AF353:AF354" si="6257">AE353</f>
        <v>0</v>
      </c>
      <c r="AG353" s="40">
        <f t="shared" ref="AG353:AG354" si="6258">AF353</f>
        <v>0</v>
      </c>
      <c r="AH353" s="40">
        <f t="shared" ref="AH353:AH354" si="6259">AG353</f>
        <v>0</v>
      </c>
      <c r="AI353" s="40">
        <f t="shared" ref="AI353:AI354" si="6260">AH353</f>
        <v>0</v>
      </c>
      <c r="AJ353" s="40">
        <f t="shared" ref="AJ353:AJ354" si="6261">AI353</f>
        <v>0</v>
      </c>
      <c r="AK353" s="40">
        <f t="shared" ref="AK353:AK354" si="6262">AJ353</f>
        <v>0</v>
      </c>
      <c r="AL353" s="40">
        <f t="shared" ref="AL353:AL354" si="6263">AK353</f>
        <v>0</v>
      </c>
      <c r="AM353" s="40">
        <f t="shared" ref="AM353:AM354" si="6264">AL353</f>
        <v>0</v>
      </c>
      <c r="AN353" s="40">
        <f t="shared" ref="AN353:AN354" si="6265">AM353</f>
        <v>0</v>
      </c>
      <c r="AO353" s="40">
        <f t="shared" ref="AO353:AO354" si="6266">AN353</f>
        <v>0</v>
      </c>
      <c r="AP353" s="40">
        <f t="shared" ref="AP353:AP354" si="6267">AO353</f>
        <v>0</v>
      </c>
      <c r="AQ353" s="40">
        <f t="shared" ref="AQ353:AQ354" si="6268">AP353</f>
        <v>0</v>
      </c>
      <c r="AR353" s="40">
        <f t="shared" ref="AR353:AR354" si="6269">AQ353</f>
        <v>0</v>
      </c>
      <c r="AS353" s="41">
        <f t="shared" ref="AS353:AS354" si="6270">AR353</f>
        <v>0</v>
      </c>
      <c r="AU353" s="10" t="str" cm="1">
        <f t="array" ref="AU353">IF($D353="","",INDEX('Data - CO2'!$B$5:$AP$53,MATCH(Kulturmodeller!$D353,'Data - CO2'!$A$5:$A$53,0),AU$20)*E353)</f>
        <v/>
      </c>
      <c r="AV353" t="str" cm="1">
        <f t="array" ref="AV353">IF($D353="","",INDEX('Data - CO2'!$B$5:$AP$53,MATCH(Kulturmodeller!$D353,'Data - CO2'!$A$5:$A$53,0),AV$20)*F353)</f>
        <v/>
      </c>
      <c r="AW353" t="str" cm="1">
        <f t="array" ref="AW353">IF($D353="","",INDEX('Data - CO2'!$B$5:$AP$53,MATCH(Kulturmodeller!$D353,'Data - CO2'!$A$5:$A$53,0),AW$20)*G353)</f>
        <v/>
      </c>
      <c r="AX353" t="str" cm="1">
        <f t="array" ref="AX353">IF($D353="","",INDEX('Data - CO2'!$B$5:$AP$53,MATCH(Kulturmodeller!$D353,'Data - CO2'!$A$5:$A$53,0),AX$20)*H353)</f>
        <v/>
      </c>
      <c r="AY353" t="str" cm="1">
        <f t="array" ref="AY353">IF($D353="","",INDEX('Data - CO2'!$B$5:$AP$53,MATCH(Kulturmodeller!$D353,'Data - CO2'!$A$5:$A$53,0),AY$20)*I353)</f>
        <v/>
      </c>
      <c r="AZ353" t="str" cm="1">
        <f t="array" ref="AZ353">IF($D353="","",INDEX('Data - CO2'!$B$5:$AP$53,MATCH(Kulturmodeller!$D353,'Data - CO2'!$A$5:$A$53,0),AZ$20)*J353)</f>
        <v/>
      </c>
      <c r="BA353" t="str" cm="1">
        <f t="array" ref="BA353">IF($D353="","",INDEX('Data - CO2'!$B$5:$AP$53,MATCH(Kulturmodeller!$D353,'Data - CO2'!$A$5:$A$53,0),BA$20)*K353)</f>
        <v/>
      </c>
      <c r="BB353" t="str" cm="1">
        <f t="array" ref="BB353">IF($D353="","",INDEX('Data - CO2'!$B$5:$AP$53,MATCH(Kulturmodeller!$D353,'Data - CO2'!$A$5:$A$53,0),BB$20)*L353)</f>
        <v/>
      </c>
      <c r="BC353" t="str" cm="1">
        <f t="array" ref="BC353">IF($D353="","",INDEX('Data - CO2'!$B$5:$AP$53,MATCH(Kulturmodeller!$D353,'Data - CO2'!$A$5:$A$53,0),BC$20)*M353)</f>
        <v/>
      </c>
      <c r="BD353" t="str" cm="1">
        <f t="array" ref="BD353">IF($D353="","",INDEX('Data - CO2'!$B$5:$AP$53,MATCH(Kulturmodeller!$D353,'Data - CO2'!$A$5:$A$53,0),BD$20)*N353)</f>
        <v/>
      </c>
      <c r="BE353" t="str" cm="1">
        <f t="array" ref="BE353">IF($D353="","",INDEX('Data - CO2'!$B$5:$AP$53,MATCH(Kulturmodeller!$D353,'Data - CO2'!$A$5:$A$53,0),BE$20)*O353)</f>
        <v/>
      </c>
      <c r="BF353" t="str" cm="1">
        <f t="array" ref="BF353">IF($D353="","",INDEX('Data - CO2'!$B$5:$AP$53,MATCH(Kulturmodeller!$D353,'Data - CO2'!$A$5:$A$53,0),BF$20)*P353)</f>
        <v/>
      </c>
      <c r="BG353" t="str" cm="1">
        <f t="array" ref="BG353">IF($D353="","",INDEX('Data - CO2'!$B$5:$AP$53,MATCH(Kulturmodeller!$D353,'Data - CO2'!$A$5:$A$53,0),BG$20)*Q353)</f>
        <v/>
      </c>
      <c r="BH353" t="str" cm="1">
        <f t="array" ref="BH353">IF($D353="","",INDEX('Data - CO2'!$B$5:$AP$53,MATCH(Kulturmodeller!$D353,'Data - CO2'!$A$5:$A$53,0),BH$20)*R353)</f>
        <v/>
      </c>
      <c r="BI353" t="str" cm="1">
        <f t="array" ref="BI353">IF($D353="","",INDEX('Data - CO2'!$B$5:$AP$53,MATCH(Kulturmodeller!$D353,'Data - CO2'!$A$5:$A$53,0),BI$20)*S353)</f>
        <v/>
      </c>
      <c r="BJ353" t="str" cm="1">
        <f t="array" ref="BJ353">IF($D353="","",INDEX('Data - CO2'!$B$5:$AP$53,MATCH(Kulturmodeller!$D353,'Data - CO2'!$A$5:$A$53,0),BJ$20)*T353)</f>
        <v/>
      </c>
      <c r="BK353" t="str" cm="1">
        <f t="array" ref="BK353">IF($D353="","",INDEX('Data - CO2'!$B$5:$AP$53,MATCH(Kulturmodeller!$D353,'Data - CO2'!$A$5:$A$53,0),BK$20)*U353)</f>
        <v/>
      </c>
      <c r="BL353" t="str" cm="1">
        <f t="array" ref="BL353">IF($D353="","",INDEX('Data - CO2'!$B$5:$AP$53,MATCH(Kulturmodeller!$D353,'Data - CO2'!$A$5:$A$53,0),BL$20)*V353)</f>
        <v/>
      </c>
      <c r="BM353" t="str" cm="1">
        <f t="array" ref="BM353">IF($D353="","",INDEX('Data - CO2'!$B$5:$AP$53,MATCH(Kulturmodeller!$D353,'Data - CO2'!$A$5:$A$53,0),BM$20)*W353)</f>
        <v/>
      </c>
      <c r="BN353" t="str" cm="1">
        <f t="array" ref="BN353">IF($D353="","",INDEX('Data - CO2'!$B$5:$AP$53,MATCH(Kulturmodeller!$D353,'Data - CO2'!$A$5:$A$53,0),BN$20)*X353)</f>
        <v/>
      </c>
      <c r="BO353" t="str" cm="1">
        <f t="array" ref="BO353">IF($D353="","",INDEX('Data - CO2'!$B$5:$AP$53,MATCH(Kulturmodeller!$D353,'Data - CO2'!$A$5:$A$53,0),BO$20)*Y353)</f>
        <v/>
      </c>
      <c r="BP353" t="str" cm="1">
        <f t="array" ref="BP353">IF($D353="","",INDEX('Data - CO2'!$B$5:$AP$53,MATCH(Kulturmodeller!$D353,'Data - CO2'!$A$5:$A$53,0),BP$20)*Z353)</f>
        <v/>
      </c>
      <c r="BQ353" t="str" cm="1">
        <f t="array" ref="BQ353">IF($D353="","",INDEX('Data - CO2'!$B$5:$AP$53,MATCH(Kulturmodeller!$D353,'Data - CO2'!$A$5:$A$53,0),BQ$20)*AA353)</f>
        <v/>
      </c>
      <c r="BR353" t="str" cm="1">
        <f t="array" ref="BR353">IF($D353="","",INDEX('Data - CO2'!$B$5:$AP$53,MATCH(Kulturmodeller!$D353,'Data - CO2'!$A$5:$A$53,0),BR$20)*AB353)</f>
        <v/>
      </c>
      <c r="BS353" t="str" cm="1">
        <f t="array" ref="BS353">IF($D353="","",INDEX('Data - CO2'!$B$5:$AP$53,MATCH(Kulturmodeller!$D353,'Data - CO2'!$A$5:$A$53,0),BS$20)*AC353)</f>
        <v/>
      </c>
      <c r="BT353" t="str" cm="1">
        <f t="array" ref="BT353">IF($D353="","",INDEX('Data - CO2'!$B$5:$AP$53,MATCH(Kulturmodeller!$D353,'Data - CO2'!$A$5:$A$53,0),BT$20)*AD353)</f>
        <v/>
      </c>
      <c r="BU353" t="str" cm="1">
        <f t="array" ref="BU353">IF($D353="","",INDEX('Data - CO2'!$B$5:$AP$53,MATCH(Kulturmodeller!$D353,'Data - CO2'!$A$5:$A$53,0),BU$20)*AE353)</f>
        <v/>
      </c>
      <c r="BV353" t="str" cm="1">
        <f t="array" ref="BV353">IF($D353="","",INDEX('Data - CO2'!$B$5:$AP$53,MATCH(Kulturmodeller!$D353,'Data - CO2'!$A$5:$A$53,0),BV$20)*AF353)</f>
        <v/>
      </c>
      <c r="BW353" t="str" cm="1">
        <f t="array" ref="BW353">IF($D353="","",INDEX('Data - CO2'!$B$5:$AP$53,MATCH(Kulturmodeller!$D353,'Data - CO2'!$A$5:$A$53,0),BW$20)*AG353)</f>
        <v/>
      </c>
      <c r="BX353" t="str" cm="1">
        <f t="array" ref="BX353">IF($D353="","",INDEX('Data - CO2'!$B$5:$AP$53,MATCH(Kulturmodeller!$D353,'Data - CO2'!$A$5:$A$53,0),BX$20)*AH353)</f>
        <v/>
      </c>
      <c r="BY353" t="str" cm="1">
        <f t="array" ref="BY353">IF($D353="","",INDEX('Data - CO2'!$B$5:$AP$53,MATCH(Kulturmodeller!$D353,'Data - CO2'!$A$5:$A$53,0),BY$20)*AI353)</f>
        <v/>
      </c>
      <c r="BZ353" t="str" cm="1">
        <f t="array" ref="BZ353">IF($D353="","",INDEX('Data - CO2'!$B$5:$AP$53,MATCH(Kulturmodeller!$D353,'Data - CO2'!$A$5:$A$53,0),BZ$20)*AJ353)</f>
        <v/>
      </c>
      <c r="CA353" t="str" cm="1">
        <f t="array" ref="CA353">IF($D353="","",INDEX('Data - CO2'!$B$5:$AP$53,MATCH(Kulturmodeller!$D353,'Data - CO2'!$A$5:$A$53,0),CA$20)*AK353)</f>
        <v/>
      </c>
      <c r="CB353" t="str" cm="1">
        <f t="array" ref="CB353">IF($D353="","",INDEX('Data - CO2'!$B$5:$AP$53,MATCH(Kulturmodeller!$D353,'Data - CO2'!$A$5:$A$53,0),CB$20)*AL353)</f>
        <v/>
      </c>
      <c r="CC353" t="str" cm="1">
        <f t="array" ref="CC353">IF($D353="","",INDEX('Data - CO2'!$B$5:$AP$53,MATCH(Kulturmodeller!$D353,'Data - CO2'!$A$5:$A$53,0),CC$20)*AM353)</f>
        <v/>
      </c>
      <c r="CD353" t="str" cm="1">
        <f t="array" ref="CD353">IF($D353="","",INDEX('Data - CO2'!$B$5:$AP$53,MATCH(Kulturmodeller!$D353,'Data - CO2'!$A$5:$A$53,0),CD$20)*AN353)</f>
        <v/>
      </c>
      <c r="CE353" t="str" cm="1">
        <f t="array" ref="CE353">IF($D353="","",INDEX('Data - CO2'!$B$5:$AP$53,MATCH(Kulturmodeller!$D353,'Data - CO2'!$A$5:$A$53,0),CE$20)*AO353)</f>
        <v/>
      </c>
      <c r="CF353" t="str" cm="1">
        <f t="array" ref="CF353">IF($D353="","",INDEX('Data - CO2'!$B$5:$AP$53,MATCH(Kulturmodeller!$D353,'Data - CO2'!$A$5:$A$53,0),CF$20)*AP353)</f>
        <v/>
      </c>
      <c r="CG353" t="str" cm="1">
        <f t="array" ref="CG353">IF($D353="","",INDEX('Data - CO2'!$B$5:$AP$53,MATCH(Kulturmodeller!$D353,'Data - CO2'!$A$5:$A$53,0),CG$20)*AQ353)</f>
        <v/>
      </c>
      <c r="CH353" t="str" cm="1">
        <f t="array" ref="CH353">IF($D353="","",INDEX('Data - CO2'!$B$5:$AP$53,MATCH(Kulturmodeller!$D353,'Data - CO2'!$A$5:$A$53,0),CH$20)*AR353)</f>
        <v/>
      </c>
      <c r="CI353" s="11" t="str" cm="1">
        <f t="array" ref="CI353">IF($D353="","",INDEX('Data - CO2'!$B$5:$AP$53,MATCH(Kulturmodeller!$D353,'Data - CO2'!$A$5:$A$53,0),CI$20)*AS353)</f>
        <v/>
      </c>
    </row>
    <row r="354" spans="1:87" x14ac:dyDescent="0.3">
      <c r="A354" s="12" t="s">
        <v>87</v>
      </c>
      <c r="B354" s="12"/>
      <c r="C354" s="129"/>
      <c r="D354" s="129"/>
      <c r="E354" s="127"/>
      <c r="F354" s="45">
        <f>E354</f>
        <v>0</v>
      </c>
      <c r="G354" s="46">
        <f t="shared" si="6232"/>
        <v>0</v>
      </c>
      <c r="H354" s="46">
        <f t="shared" si="6233"/>
        <v>0</v>
      </c>
      <c r="I354" s="46">
        <f t="shared" si="6234"/>
        <v>0</v>
      </c>
      <c r="J354" s="46">
        <f t="shared" si="6235"/>
        <v>0</v>
      </c>
      <c r="K354" s="46">
        <f t="shared" si="6236"/>
        <v>0</v>
      </c>
      <c r="L354" s="46">
        <f t="shared" si="6237"/>
        <v>0</v>
      </c>
      <c r="M354" s="46">
        <f t="shared" si="6238"/>
        <v>0</v>
      </c>
      <c r="N354" s="46">
        <f t="shared" si="6239"/>
        <v>0</v>
      </c>
      <c r="O354" s="46">
        <f t="shared" si="6240"/>
        <v>0</v>
      </c>
      <c r="P354" s="46">
        <f t="shared" si="6241"/>
        <v>0</v>
      </c>
      <c r="Q354" s="46">
        <f t="shared" si="6242"/>
        <v>0</v>
      </c>
      <c r="R354" s="46">
        <f t="shared" si="6243"/>
        <v>0</v>
      </c>
      <c r="S354" s="46">
        <f t="shared" si="6244"/>
        <v>0</v>
      </c>
      <c r="T354" s="46">
        <f t="shared" si="6245"/>
        <v>0</v>
      </c>
      <c r="U354" s="46">
        <f t="shared" si="6246"/>
        <v>0</v>
      </c>
      <c r="V354" s="46">
        <f t="shared" si="6247"/>
        <v>0</v>
      </c>
      <c r="W354" s="46">
        <f t="shared" si="6248"/>
        <v>0</v>
      </c>
      <c r="X354" s="46">
        <f t="shared" si="6249"/>
        <v>0</v>
      </c>
      <c r="Y354" s="46">
        <f t="shared" si="6250"/>
        <v>0</v>
      </c>
      <c r="Z354" s="46">
        <f t="shared" si="6251"/>
        <v>0</v>
      </c>
      <c r="AA354" s="46">
        <f t="shared" si="6252"/>
        <v>0</v>
      </c>
      <c r="AB354" s="46">
        <f t="shared" si="6253"/>
        <v>0</v>
      </c>
      <c r="AC354" s="46">
        <f t="shared" si="6254"/>
        <v>0</v>
      </c>
      <c r="AD354" s="46">
        <f t="shared" si="6255"/>
        <v>0</v>
      </c>
      <c r="AE354" s="46">
        <f t="shared" si="6256"/>
        <v>0</v>
      </c>
      <c r="AF354" s="46">
        <f t="shared" si="6257"/>
        <v>0</v>
      </c>
      <c r="AG354" s="46">
        <f t="shared" si="6258"/>
        <v>0</v>
      </c>
      <c r="AH354" s="46">
        <f t="shared" si="6259"/>
        <v>0</v>
      </c>
      <c r="AI354" s="46">
        <f t="shared" si="6260"/>
        <v>0</v>
      </c>
      <c r="AJ354" s="46">
        <f t="shared" si="6261"/>
        <v>0</v>
      </c>
      <c r="AK354" s="46">
        <f t="shared" si="6262"/>
        <v>0</v>
      </c>
      <c r="AL354" s="46">
        <f t="shared" si="6263"/>
        <v>0</v>
      </c>
      <c r="AM354" s="46">
        <f t="shared" si="6264"/>
        <v>0</v>
      </c>
      <c r="AN354" s="46">
        <f t="shared" si="6265"/>
        <v>0</v>
      </c>
      <c r="AO354" s="46">
        <f t="shared" si="6266"/>
        <v>0</v>
      </c>
      <c r="AP354" s="46">
        <f t="shared" si="6267"/>
        <v>0</v>
      </c>
      <c r="AQ354" s="46">
        <f t="shared" si="6268"/>
        <v>0</v>
      </c>
      <c r="AR354" s="46">
        <f t="shared" si="6269"/>
        <v>0</v>
      </c>
      <c r="AS354" s="47">
        <f t="shared" si="6270"/>
        <v>0</v>
      </c>
      <c r="AU354" s="10" t="str" cm="1">
        <f t="array" ref="AU354">IF($D354="","",INDEX('Data - CO2'!$B$5:$AP$53,MATCH(Kulturmodeller!$D354,'Data - CO2'!$A$5:$A$53,0),AU$20)*E354)</f>
        <v/>
      </c>
      <c r="AV354" t="str" cm="1">
        <f t="array" ref="AV354">IF($D354="","",INDEX('Data - CO2'!$B$5:$AP$53,MATCH(Kulturmodeller!$D354,'Data - CO2'!$A$5:$A$53,0),AV$20)*F354)</f>
        <v/>
      </c>
      <c r="AW354" t="str" cm="1">
        <f t="array" ref="AW354">IF($D354="","",INDEX('Data - CO2'!$B$5:$AP$53,MATCH(Kulturmodeller!$D354,'Data - CO2'!$A$5:$A$53,0),AW$20)*G354)</f>
        <v/>
      </c>
      <c r="AX354" t="str" cm="1">
        <f t="array" ref="AX354">IF($D354="","",INDEX('Data - CO2'!$B$5:$AP$53,MATCH(Kulturmodeller!$D354,'Data - CO2'!$A$5:$A$53,0),AX$20)*H354)</f>
        <v/>
      </c>
      <c r="AY354" t="str" cm="1">
        <f t="array" ref="AY354">IF($D354="","",INDEX('Data - CO2'!$B$5:$AP$53,MATCH(Kulturmodeller!$D354,'Data - CO2'!$A$5:$A$53,0),AY$20)*I354)</f>
        <v/>
      </c>
      <c r="AZ354" t="str" cm="1">
        <f t="array" ref="AZ354">IF($D354="","",INDEX('Data - CO2'!$B$5:$AP$53,MATCH(Kulturmodeller!$D354,'Data - CO2'!$A$5:$A$53,0),AZ$20)*J354)</f>
        <v/>
      </c>
      <c r="BA354" t="str" cm="1">
        <f t="array" ref="BA354">IF($D354="","",INDEX('Data - CO2'!$B$5:$AP$53,MATCH(Kulturmodeller!$D354,'Data - CO2'!$A$5:$A$53,0),BA$20)*K354)</f>
        <v/>
      </c>
      <c r="BB354" t="str" cm="1">
        <f t="array" ref="BB354">IF($D354="","",INDEX('Data - CO2'!$B$5:$AP$53,MATCH(Kulturmodeller!$D354,'Data - CO2'!$A$5:$A$53,0),BB$20)*L354)</f>
        <v/>
      </c>
      <c r="BC354" t="str" cm="1">
        <f t="array" ref="BC354">IF($D354="","",INDEX('Data - CO2'!$B$5:$AP$53,MATCH(Kulturmodeller!$D354,'Data - CO2'!$A$5:$A$53,0),BC$20)*M354)</f>
        <v/>
      </c>
      <c r="BD354" t="str" cm="1">
        <f t="array" ref="BD354">IF($D354="","",INDEX('Data - CO2'!$B$5:$AP$53,MATCH(Kulturmodeller!$D354,'Data - CO2'!$A$5:$A$53,0),BD$20)*N354)</f>
        <v/>
      </c>
      <c r="BE354" t="str" cm="1">
        <f t="array" ref="BE354">IF($D354="","",INDEX('Data - CO2'!$B$5:$AP$53,MATCH(Kulturmodeller!$D354,'Data - CO2'!$A$5:$A$53,0),BE$20)*O354)</f>
        <v/>
      </c>
      <c r="BF354" t="str" cm="1">
        <f t="array" ref="BF354">IF($D354="","",INDEX('Data - CO2'!$B$5:$AP$53,MATCH(Kulturmodeller!$D354,'Data - CO2'!$A$5:$A$53,0),BF$20)*P354)</f>
        <v/>
      </c>
      <c r="BG354" t="str" cm="1">
        <f t="array" ref="BG354">IF($D354="","",INDEX('Data - CO2'!$B$5:$AP$53,MATCH(Kulturmodeller!$D354,'Data - CO2'!$A$5:$A$53,0),BG$20)*Q354)</f>
        <v/>
      </c>
      <c r="BH354" t="str" cm="1">
        <f t="array" ref="BH354">IF($D354="","",INDEX('Data - CO2'!$B$5:$AP$53,MATCH(Kulturmodeller!$D354,'Data - CO2'!$A$5:$A$53,0),BH$20)*R354)</f>
        <v/>
      </c>
      <c r="BI354" t="str" cm="1">
        <f t="array" ref="BI354">IF($D354="","",INDEX('Data - CO2'!$B$5:$AP$53,MATCH(Kulturmodeller!$D354,'Data - CO2'!$A$5:$A$53,0),BI$20)*S354)</f>
        <v/>
      </c>
      <c r="BJ354" t="str" cm="1">
        <f t="array" ref="BJ354">IF($D354="","",INDEX('Data - CO2'!$B$5:$AP$53,MATCH(Kulturmodeller!$D354,'Data - CO2'!$A$5:$A$53,0),BJ$20)*T354)</f>
        <v/>
      </c>
      <c r="BK354" t="str" cm="1">
        <f t="array" ref="BK354">IF($D354="","",INDEX('Data - CO2'!$B$5:$AP$53,MATCH(Kulturmodeller!$D354,'Data - CO2'!$A$5:$A$53,0),BK$20)*U354)</f>
        <v/>
      </c>
      <c r="BL354" t="str" cm="1">
        <f t="array" ref="BL354">IF($D354="","",INDEX('Data - CO2'!$B$5:$AP$53,MATCH(Kulturmodeller!$D354,'Data - CO2'!$A$5:$A$53,0),BL$20)*V354)</f>
        <v/>
      </c>
      <c r="BM354" t="str" cm="1">
        <f t="array" ref="BM354">IF($D354="","",INDEX('Data - CO2'!$B$5:$AP$53,MATCH(Kulturmodeller!$D354,'Data - CO2'!$A$5:$A$53,0),BM$20)*W354)</f>
        <v/>
      </c>
      <c r="BN354" t="str" cm="1">
        <f t="array" ref="BN354">IF($D354="","",INDEX('Data - CO2'!$B$5:$AP$53,MATCH(Kulturmodeller!$D354,'Data - CO2'!$A$5:$A$53,0),BN$20)*X354)</f>
        <v/>
      </c>
      <c r="BO354" t="str" cm="1">
        <f t="array" ref="BO354">IF($D354="","",INDEX('Data - CO2'!$B$5:$AP$53,MATCH(Kulturmodeller!$D354,'Data - CO2'!$A$5:$A$53,0),BO$20)*Y354)</f>
        <v/>
      </c>
      <c r="BP354" t="str" cm="1">
        <f t="array" ref="BP354">IF($D354="","",INDEX('Data - CO2'!$B$5:$AP$53,MATCH(Kulturmodeller!$D354,'Data - CO2'!$A$5:$A$53,0),BP$20)*Z354)</f>
        <v/>
      </c>
      <c r="BQ354" t="str" cm="1">
        <f t="array" ref="BQ354">IF($D354="","",INDEX('Data - CO2'!$B$5:$AP$53,MATCH(Kulturmodeller!$D354,'Data - CO2'!$A$5:$A$53,0),BQ$20)*AA354)</f>
        <v/>
      </c>
      <c r="BR354" t="str" cm="1">
        <f t="array" ref="BR354">IF($D354="","",INDEX('Data - CO2'!$B$5:$AP$53,MATCH(Kulturmodeller!$D354,'Data - CO2'!$A$5:$A$53,0),BR$20)*AB354)</f>
        <v/>
      </c>
      <c r="BS354" t="str" cm="1">
        <f t="array" ref="BS354">IF($D354="","",INDEX('Data - CO2'!$B$5:$AP$53,MATCH(Kulturmodeller!$D354,'Data - CO2'!$A$5:$A$53,0),BS$20)*AC354)</f>
        <v/>
      </c>
      <c r="BT354" t="str" cm="1">
        <f t="array" ref="BT354">IF($D354="","",INDEX('Data - CO2'!$B$5:$AP$53,MATCH(Kulturmodeller!$D354,'Data - CO2'!$A$5:$A$53,0),BT$20)*AD354)</f>
        <v/>
      </c>
      <c r="BU354" t="str" cm="1">
        <f t="array" ref="BU354">IF($D354="","",INDEX('Data - CO2'!$B$5:$AP$53,MATCH(Kulturmodeller!$D354,'Data - CO2'!$A$5:$A$53,0),BU$20)*AE354)</f>
        <v/>
      </c>
      <c r="BV354" t="str" cm="1">
        <f t="array" ref="BV354">IF($D354="","",INDEX('Data - CO2'!$B$5:$AP$53,MATCH(Kulturmodeller!$D354,'Data - CO2'!$A$5:$A$53,0),BV$20)*AF354)</f>
        <v/>
      </c>
      <c r="BW354" t="str" cm="1">
        <f t="array" ref="BW354">IF($D354="","",INDEX('Data - CO2'!$B$5:$AP$53,MATCH(Kulturmodeller!$D354,'Data - CO2'!$A$5:$A$53,0),BW$20)*AG354)</f>
        <v/>
      </c>
      <c r="BX354" t="str" cm="1">
        <f t="array" ref="BX354">IF($D354="","",INDEX('Data - CO2'!$B$5:$AP$53,MATCH(Kulturmodeller!$D354,'Data - CO2'!$A$5:$A$53,0),BX$20)*AH354)</f>
        <v/>
      </c>
      <c r="BY354" t="str" cm="1">
        <f t="array" ref="BY354">IF($D354="","",INDEX('Data - CO2'!$B$5:$AP$53,MATCH(Kulturmodeller!$D354,'Data - CO2'!$A$5:$A$53,0),BY$20)*AI354)</f>
        <v/>
      </c>
      <c r="BZ354" t="str" cm="1">
        <f t="array" ref="BZ354">IF($D354="","",INDEX('Data - CO2'!$B$5:$AP$53,MATCH(Kulturmodeller!$D354,'Data - CO2'!$A$5:$A$53,0),BZ$20)*AJ354)</f>
        <v/>
      </c>
      <c r="CA354" t="str" cm="1">
        <f t="array" ref="CA354">IF($D354="","",INDEX('Data - CO2'!$B$5:$AP$53,MATCH(Kulturmodeller!$D354,'Data - CO2'!$A$5:$A$53,0),CA$20)*AK354)</f>
        <v/>
      </c>
      <c r="CB354" t="str" cm="1">
        <f t="array" ref="CB354">IF($D354="","",INDEX('Data - CO2'!$B$5:$AP$53,MATCH(Kulturmodeller!$D354,'Data - CO2'!$A$5:$A$53,0),CB$20)*AL354)</f>
        <v/>
      </c>
      <c r="CC354" t="str" cm="1">
        <f t="array" ref="CC354">IF($D354="","",INDEX('Data - CO2'!$B$5:$AP$53,MATCH(Kulturmodeller!$D354,'Data - CO2'!$A$5:$A$53,0),CC$20)*AM354)</f>
        <v/>
      </c>
      <c r="CD354" t="str" cm="1">
        <f t="array" ref="CD354">IF($D354="","",INDEX('Data - CO2'!$B$5:$AP$53,MATCH(Kulturmodeller!$D354,'Data - CO2'!$A$5:$A$53,0),CD$20)*AN354)</f>
        <v/>
      </c>
      <c r="CE354" t="str" cm="1">
        <f t="array" ref="CE354">IF($D354="","",INDEX('Data - CO2'!$B$5:$AP$53,MATCH(Kulturmodeller!$D354,'Data - CO2'!$A$5:$A$53,0),CE$20)*AO354)</f>
        <v/>
      </c>
      <c r="CF354" t="str" cm="1">
        <f t="array" ref="CF354">IF($D354="","",INDEX('Data - CO2'!$B$5:$AP$53,MATCH(Kulturmodeller!$D354,'Data - CO2'!$A$5:$A$53,0),CF$20)*AP354)</f>
        <v/>
      </c>
      <c r="CG354" t="str" cm="1">
        <f t="array" ref="CG354">IF($D354="","",INDEX('Data - CO2'!$B$5:$AP$53,MATCH(Kulturmodeller!$D354,'Data - CO2'!$A$5:$A$53,0),CG$20)*AQ354)</f>
        <v/>
      </c>
      <c r="CH354" t="str" cm="1">
        <f t="array" ref="CH354">IF($D354="","",INDEX('Data - CO2'!$B$5:$AP$53,MATCH(Kulturmodeller!$D354,'Data - CO2'!$A$5:$A$53,0),CH$20)*AR354)</f>
        <v/>
      </c>
      <c r="CI354" s="11" t="str" cm="1">
        <f t="array" ref="CI354">IF($D354="","",INDEX('Data - CO2'!$B$5:$AP$53,MATCH(Kulturmodeller!$D354,'Data - CO2'!$A$5:$A$53,0),CI$20)*AS354)</f>
        <v/>
      </c>
    </row>
    <row r="355" spans="1:87" x14ac:dyDescent="0.3">
      <c r="A355" s="42"/>
      <c r="B355" s="42"/>
      <c r="C355" s="42"/>
      <c r="D355" s="12"/>
      <c r="E355" s="52"/>
      <c r="F355" s="53"/>
      <c r="G355" s="53"/>
      <c r="H355" s="53"/>
      <c r="I355" s="53"/>
      <c r="J355" s="53"/>
      <c r="K355" s="53"/>
      <c r="L355" s="53"/>
      <c r="M355" s="53"/>
      <c r="N355" s="53"/>
      <c r="O355" s="53"/>
      <c r="P355" s="53"/>
      <c r="Q355" s="53"/>
      <c r="R355" s="53"/>
      <c r="S355" s="53"/>
      <c r="T355" s="53"/>
      <c r="U355" s="53"/>
      <c r="V355" s="53"/>
      <c r="W355" s="53"/>
      <c r="X355" s="53"/>
      <c r="Y355" s="53"/>
      <c r="Z355" s="53"/>
      <c r="AA355" s="53"/>
      <c r="AB355" s="53"/>
      <c r="AC355" s="53"/>
      <c r="AD355" s="53"/>
      <c r="AE355" s="53"/>
      <c r="AF355" s="53"/>
      <c r="AG355" s="53"/>
      <c r="AH355" s="53"/>
      <c r="AI355" s="53"/>
      <c r="AJ355" s="53"/>
      <c r="AK355" s="53"/>
      <c r="AL355" s="53"/>
      <c r="AM355" s="53"/>
      <c r="AN355" s="53"/>
      <c r="AO355" s="53"/>
      <c r="AP355" s="53"/>
      <c r="AQ355" s="53"/>
      <c r="AR355" s="53"/>
      <c r="AS355" s="54"/>
      <c r="AU355" s="111">
        <f t="shared" ref="AU355:CH355" si="6271">SUM(AU353:AU354)</f>
        <v>0</v>
      </c>
      <c r="AV355" s="112">
        <f t="shared" si="6271"/>
        <v>0</v>
      </c>
      <c r="AW355" s="112">
        <f t="shared" si="6271"/>
        <v>0</v>
      </c>
      <c r="AX355" s="112">
        <f t="shared" si="6271"/>
        <v>0</v>
      </c>
      <c r="AY355" s="112">
        <f t="shared" si="6271"/>
        <v>0</v>
      </c>
      <c r="AZ355" s="112">
        <f t="shared" si="6271"/>
        <v>0</v>
      </c>
      <c r="BA355" s="112">
        <f t="shared" si="6271"/>
        <v>0</v>
      </c>
      <c r="BB355" s="112">
        <f t="shared" si="6271"/>
        <v>0</v>
      </c>
      <c r="BC355" s="112">
        <f t="shared" si="6271"/>
        <v>0</v>
      </c>
      <c r="BD355" s="112">
        <f t="shared" si="6271"/>
        <v>0</v>
      </c>
      <c r="BE355" s="112">
        <f t="shared" si="6271"/>
        <v>0</v>
      </c>
      <c r="BF355" s="112">
        <f t="shared" si="6271"/>
        <v>0</v>
      </c>
      <c r="BG355" s="112">
        <f t="shared" si="6271"/>
        <v>0</v>
      </c>
      <c r="BH355" s="112">
        <f t="shared" si="6271"/>
        <v>0</v>
      </c>
      <c r="BI355" s="112">
        <f t="shared" si="6271"/>
        <v>0</v>
      </c>
      <c r="BJ355" s="112">
        <f t="shared" si="6271"/>
        <v>0</v>
      </c>
      <c r="BK355" s="112">
        <f t="shared" si="6271"/>
        <v>0</v>
      </c>
      <c r="BL355" s="112">
        <f t="shared" si="6271"/>
        <v>0</v>
      </c>
      <c r="BM355" s="112">
        <f t="shared" si="6271"/>
        <v>0</v>
      </c>
      <c r="BN355" s="112">
        <f t="shared" si="6271"/>
        <v>0</v>
      </c>
      <c r="BO355" s="112">
        <f t="shared" si="6271"/>
        <v>0</v>
      </c>
      <c r="BP355" s="112">
        <f t="shared" si="6271"/>
        <v>0</v>
      </c>
      <c r="BQ355" s="112">
        <f t="shared" si="6271"/>
        <v>0</v>
      </c>
      <c r="BR355" s="112">
        <f t="shared" si="6271"/>
        <v>0</v>
      </c>
      <c r="BS355" s="112">
        <f t="shared" si="6271"/>
        <v>0</v>
      </c>
      <c r="BT355" s="112">
        <f t="shared" si="6271"/>
        <v>0</v>
      </c>
      <c r="BU355" s="112">
        <f t="shared" si="6271"/>
        <v>0</v>
      </c>
      <c r="BV355" s="112">
        <f t="shared" si="6271"/>
        <v>0</v>
      </c>
      <c r="BW355" s="112">
        <f t="shared" si="6271"/>
        <v>0</v>
      </c>
      <c r="BX355" s="112">
        <f t="shared" si="6271"/>
        <v>0</v>
      </c>
      <c r="BY355" s="112">
        <f t="shared" si="6271"/>
        <v>0</v>
      </c>
      <c r="BZ355" s="112">
        <f t="shared" si="6271"/>
        <v>0</v>
      </c>
      <c r="CA355" s="112">
        <f t="shared" si="6271"/>
        <v>0</v>
      </c>
      <c r="CB355" s="112">
        <f t="shared" si="6271"/>
        <v>0</v>
      </c>
      <c r="CC355" s="112">
        <f t="shared" si="6271"/>
        <v>0</v>
      </c>
      <c r="CD355" s="112">
        <f t="shared" si="6271"/>
        <v>0</v>
      </c>
      <c r="CE355" s="112">
        <f t="shared" si="6271"/>
        <v>0</v>
      </c>
      <c r="CF355" s="112">
        <f t="shared" si="6271"/>
        <v>0</v>
      </c>
      <c r="CG355" s="112">
        <f t="shared" si="6271"/>
        <v>0</v>
      </c>
      <c r="CH355" s="112">
        <f t="shared" si="6271"/>
        <v>0</v>
      </c>
      <c r="CI355" s="113">
        <f>SUM(CI353:CI354)</f>
        <v>0</v>
      </c>
    </row>
    <row r="356" spans="1:87" x14ac:dyDescent="0.3">
      <c r="A356" s="55" t="s">
        <v>88</v>
      </c>
      <c r="B356" s="55"/>
      <c r="C356" s="55"/>
      <c r="D356" s="56"/>
      <c r="E356" s="57"/>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9"/>
      <c r="AT356" s="91">
        <f>AVERAGE(BO356:CI356)</f>
        <v>192.79586180464707</v>
      </c>
      <c r="AU356" s="111">
        <f>AU352+AU355</f>
        <v>0</v>
      </c>
      <c r="AV356" s="112">
        <f t="shared" ref="AV356:CI356" si="6272">AV352+AV355</f>
        <v>4.0227224588926127</v>
      </c>
      <c r="AW356" s="112">
        <f t="shared" si="6272"/>
        <v>26.81814972595075</v>
      </c>
      <c r="AX356" s="112">
        <f t="shared" si="6272"/>
        <v>67.045374314876867</v>
      </c>
      <c r="AY356" s="112">
        <f t="shared" si="6272"/>
        <v>134.09074862975373</v>
      </c>
      <c r="AZ356" s="112">
        <f t="shared" si="6272"/>
        <v>162.7508253380401</v>
      </c>
      <c r="BA356" s="112">
        <f t="shared" si="6272"/>
        <v>190.31074461056653</v>
      </c>
      <c r="BB356" s="112">
        <f t="shared" si="6272"/>
        <v>205.95220182239427</v>
      </c>
      <c r="BC356" s="112">
        <f t="shared" si="6272"/>
        <v>210.26077202548532</v>
      </c>
      <c r="BD356" s="112">
        <f t="shared" si="6272"/>
        <v>234.83098783968077</v>
      </c>
      <c r="BE356" s="112">
        <f t="shared" si="6272"/>
        <v>251.71545231096442</v>
      </c>
      <c r="BF356" s="112">
        <f t="shared" si="6272"/>
        <v>258.06456347185355</v>
      </c>
      <c r="BG356" s="112">
        <f t="shared" si="6272"/>
        <v>246.77775472265031</v>
      </c>
      <c r="BH356" s="112">
        <f t="shared" si="6272"/>
        <v>254.24395630317881</v>
      </c>
      <c r="BI356" s="112">
        <f t="shared" si="6272"/>
        <v>276.65032836566701</v>
      </c>
      <c r="BJ356" s="112">
        <f t="shared" si="6272"/>
        <v>238.77759174483717</v>
      </c>
      <c r="BK356" s="112">
        <f t="shared" si="6272"/>
        <v>217.73383109916577</v>
      </c>
      <c r="BL356" s="112">
        <f t="shared" si="6272"/>
        <v>27.301947602904637</v>
      </c>
      <c r="BM356" s="112">
        <f t="shared" si="6272"/>
        <v>66.548132392560333</v>
      </c>
      <c r="BN356" s="112">
        <f t="shared" si="6272"/>
        <v>96.587562349438372</v>
      </c>
      <c r="BO356" s="112">
        <f t="shared" si="6272"/>
        <v>145.96398655039829</v>
      </c>
      <c r="BP356" s="112">
        <f t="shared" si="6272"/>
        <v>172.70549117321258</v>
      </c>
      <c r="BQ356" s="112">
        <f t="shared" si="6272"/>
        <v>195.2399970107586</v>
      </c>
      <c r="BR356" s="112">
        <f t="shared" si="6272"/>
        <v>209.9267615987464</v>
      </c>
      <c r="BS356" s="112">
        <f t="shared" si="6272"/>
        <v>214.41468349267404</v>
      </c>
      <c r="BT356" s="112">
        <f t="shared" si="6272"/>
        <v>237.68006997720016</v>
      </c>
      <c r="BU356" s="112">
        <f t="shared" si="6272"/>
        <v>253.96651483461142</v>
      </c>
      <c r="BV356" s="112">
        <f t="shared" si="6272"/>
        <v>262.90947143123361</v>
      </c>
      <c r="BW356" s="112">
        <f t="shared" si="6272"/>
        <v>253.84769902619479</v>
      </c>
      <c r="BX356" s="112">
        <f t="shared" si="6272"/>
        <v>201.77826100034329</v>
      </c>
      <c r="BY356" s="112">
        <f t="shared" si="6272"/>
        <v>229.16381317898976</v>
      </c>
      <c r="BZ356" s="112">
        <f t="shared" si="6272"/>
        <v>215.8668081142437</v>
      </c>
      <c r="CA356" s="112">
        <f t="shared" si="6272"/>
        <v>256.17130857525621</v>
      </c>
      <c r="CB356" s="112">
        <f t="shared" si="6272"/>
        <v>54.855666113590544</v>
      </c>
      <c r="CC356" s="112">
        <f t="shared" si="6272"/>
        <v>73.997511521479879</v>
      </c>
      <c r="CD356" s="112">
        <f t="shared" si="6272"/>
        <v>108.0994377791796</v>
      </c>
      <c r="CE356" s="112">
        <f t="shared" si="6272"/>
        <v>155.37972317088764</v>
      </c>
      <c r="CF356" s="112">
        <f t="shared" si="6272"/>
        <v>177.47135910372185</v>
      </c>
      <c r="CG356" s="112">
        <f t="shared" si="6272"/>
        <v>199.5135288998448</v>
      </c>
      <c r="CH356" s="112">
        <f t="shared" si="6272"/>
        <v>213.21654017658196</v>
      </c>
      <c r="CI356" s="113">
        <f t="shared" si="6272"/>
        <v>216.54446516843953</v>
      </c>
    </row>
    <row r="359" spans="1:87" x14ac:dyDescent="0.3">
      <c r="A359" s="60" t="s">
        <v>384</v>
      </c>
      <c r="AU359" t="s">
        <v>91</v>
      </c>
    </row>
    <row r="360" spans="1:87" x14ac:dyDescent="0.3">
      <c r="A360" s="25" t="s">
        <v>385</v>
      </c>
      <c r="B360" s="25"/>
      <c r="C360" s="25"/>
      <c r="D360" s="26"/>
      <c r="E360" s="27" t="s">
        <v>78</v>
      </c>
      <c r="F360" s="104"/>
      <c r="G360" s="104"/>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9"/>
      <c r="AU360">
        <v>1</v>
      </c>
      <c r="AV360">
        <v>2</v>
      </c>
      <c r="AW360">
        <v>3</v>
      </c>
      <c r="AX360">
        <v>4</v>
      </c>
      <c r="AY360">
        <v>5</v>
      </c>
      <c r="AZ360">
        <v>6</v>
      </c>
      <c r="BA360">
        <v>7</v>
      </c>
      <c r="BB360">
        <v>8</v>
      </c>
      <c r="BC360">
        <v>9</v>
      </c>
      <c r="BD360">
        <v>10</v>
      </c>
      <c r="BE360">
        <v>11</v>
      </c>
      <c r="BF360">
        <v>12</v>
      </c>
      <c r="BG360">
        <v>13</v>
      </c>
      <c r="BH360">
        <v>14</v>
      </c>
      <c r="BI360">
        <v>15</v>
      </c>
      <c r="BJ360">
        <v>16</v>
      </c>
      <c r="BK360">
        <v>17</v>
      </c>
      <c r="BL360">
        <v>18</v>
      </c>
      <c r="BM360">
        <v>19</v>
      </c>
      <c r="BN360">
        <v>20</v>
      </c>
      <c r="BO360">
        <v>21</v>
      </c>
      <c r="BP360">
        <v>22</v>
      </c>
      <c r="BQ360">
        <v>23</v>
      </c>
      <c r="BR360">
        <v>24</v>
      </c>
      <c r="BS360">
        <v>25</v>
      </c>
      <c r="BT360">
        <v>26</v>
      </c>
      <c r="BU360">
        <v>27</v>
      </c>
      <c r="BV360">
        <v>28</v>
      </c>
      <c r="BW360">
        <v>29</v>
      </c>
      <c r="BX360">
        <v>30</v>
      </c>
      <c r="BY360">
        <v>31</v>
      </c>
      <c r="BZ360">
        <v>32</v>
      </c>
      <c r="CA360">
        <v>33</v>
      </c>
      <c r="CB360">
        <v>34</v>
      </c>
      <c r="CC360">
        <v>35</v>
      </c>
      <c r="CD360">
        <v>36</v>
      </c>
      <c r="CE360">
        <v>37</v>
      </c>
      <c r="CF360">
        <v>38</v>
      </c>
      <c r="CG360">
        <v>39</v>
      </c>
      <c r="CH360">
        <v>40</v>
      </c>
      <c r="CI360">
        <v>41</v>
      </c>
    </row>
    <row r="361" spans="1:87" x14ac:dyDescent="0.3">
      <c r="A361" s="147" t="s">
        <v>303</v>
      </c>
      <c r="B361" s="148">
        <f>Lister!$B$13</f>
        <v>1</v>
      </c>
      <c r="C361" s="28" t="s">
        <v>60</v>
      </c>
      <c r="D361" s="29" t="s">
        <v>79</v>
      </c>
      <c r="E361" s="30" t="s">
        <v>163</v>
      </c>
      <c r="F361" s="31" t="s">
        <v>250</v>
      </c>
      <c r="G361" s="31" t="s">
        <v>137</v>
      </c>
      <c r="H361" s="31" t="s">
        <v>138</v>
      </c>
      <c r="I361" s="31" t="s">
        <v>139</v>
      </c>
      <c r="J361" s="31" t="s">
        <v>140</v>
      </c>
      <c r="K361" s="31" t="s">
        <v>141</v>
      </c>
      <c r="L361" s="31" t="s">
        <v>80</v>
      </c>
      <c r="M361" s="31" t="s">
        <v>144</v>
      </c>
      <c r="N361" s="31" t="s">
        <v>145</v>
      </c>
      <c r="O361" s="31" t="s">
        <v>146</v>
      </c>
      <c r="P361" s="31" t="s">
        <v>147</v>
      </c>
      <c r="Q361" s="31" t="s">
        <v>152</v>
      </c>
      <c r="R361" s="31" t="s">
        <v>153</v>
      </c>
      <c r="S361" s="31" t="s">
        <v>154</v>
      </c>
      <c r="T361" s="31" t="s">
        <v>155</v>
      </c>
      <c r="U361" s="31" t="s">
        <v>156</v>
      </c>
      <c r="V361" s="31" t="s">
        <v>229</v>
      </c>
      <c r="W361" s="31" t="s">
        <v>157</v>
      </c>
      <c r="X361" s="31" t="s">
        <v>158</v>
      </c>
      <c r="Y361" s="31" t="s">
        <v>159</v>
      </c>
      <c r="Z361" s="31" t="s">
        <v>230</v>
      </c>
      <c r="AA361" s="31" t="s">
        <v>231</v>
      </c>
      <c r="AB361" s="31" t="s">
        <v>232</v>
      </c>
      <c r="AC361" s="31" t="s">
        <v>233</v>
      </c>
      <c r="AD361" s="31" t="s">
        <v>234</v>
      </c>
      <c r="AE361" s="31" t="s">
        <v>235</v>
      </c>
      <c r="AF361" s="31" t="s">
        <v>236</v>
      </c>
      <c r="AG361" s="31" t="s">
        <v>237</v>
      </c>
      <c r="AH361" s="31" t="s">
        <v>238</v>
      </c>
      <c r="AI361" s="31" t="s">
        <v>239</v>
      </c>
      <c r="AJ361" s="31" t="s">
        <v>240</v>
      </c>
      <c r="AK361" s="31" t="s">
        <v>241</v>
      </c>
      <c r="AL361" s="31" t="s">
        <v>242</v>
      </c>
      <c r="AM361" s="31" t="s">
        <v>243</v>
      </c>
      <c r="AN361" s="31" t="s">
        <v>244</v>
      </c>
      <c r="AO361" s="31" t="s">
        <v>245</v>
      </c>
      <c r="AP361" s="31" t="s">
        <v>246</v>
      </c>
      <c r="AQ361" s="31" t="s">
        <v>247</v>
      </c>
      <c r="AR361" s="31" t="s">
        <v>248</v>
      </c>
      <c r="AS361" s="32" t="s">
        <v>249</v>
      </c>
      <c r="AU361" s="19">
        <v>1</v>
      </c>
      <c r="AV361" s="19">
        <v>5</v>
      </c>
      <c r="AW361" s="19">
        <v>10</v>
      </c>
      <c r="AX361" s="19">
        <v>15</v>
      </c>
      <c r="AY361" s="19">
        <v>20</v>
      </c>
      <c r="AZ361" s="19">
        <v>25</v>
      </c>
      <c r="BA361" s="19">
        <v>30</v>
      </c>
      <c r="BB361" s="19">
        <v>35</v>
      </c>
      <c r="BC361" s="19">
        <v>40</v>
      </c>
      <c r="BD361" s="19">
        <v>45</v>
      </c>
      <c r="BE361" s="19">
        <v>50</v>
      </c>
      <c r="BF361" s="19">
        <v>55</v>
      </c>
      <c r="BG361" s="19">
        <v>60</v>
      </c>
      <c r="BH361" s="19">
        <v>65</v>
      </c>
      <c r="BI361" s="19">
        <v>70</v>
      </c>
      <c r="BJ361" s="19">
        <v>75</v>
      </c>
      <c r="BK361" s="19">
        <v>80</v>
      </c>
      <c r="BL361" s="19">
        <v>85</v>
      </c>
      <c r="BM361" s="19">
        <v>90</v>
      </c>
      <c r="BN361" s="19">
        <v>95</v>
      </c>
      <c r="BO361" s="19">
        <v>100</v>
      </c>
      <c r="BP361" s="19">
        <v>105</v>
      </c>
      <c r="BQ361" s="19">
        <v>110</v>
      </c>
      <c r="BR361" s="19">
        <v>115</v>
      </c>
      <c r="BS361" s="19">
        <v>120</v>
      </c>
      <c r="BT361" s="19">
        <v>125</v>
      </c>
      <c r="BU361" s="19">
        <v>130</v>
      </c>
      <c r="BV361" s="19">
        <v>135</v>
      </c>
      <c r="BW361" s="19">
        <v>140</v>
      </c>
      <c r="BX361" s="19">
        <v>145</v>
      </c>
      <c r="BY361" s="2">
        <v>150</v>
      </c>
      <c r="BZ361" s="19">
        <v>155</v>
      </c>
      <c r="CA361" s="2">
        <v>160</v>
      </c>
      <c r="CB361" s="19">
        <v>165</v>
      </c>
      <c r="CC361" s="2">
        <v>170</v>
      </c>
      <c r="CD361" s="19">
        <v>175</v>
      </c>
      <c r="CE361" s="2">
        <v>180</v>
      </c>
      <c r="CF361" s="19">
        <v>185</v>
      </c>
      <c r="CG361" s="2">
        <v>190</v>
      </c>
      <c r="CH361" s="19">
        <v>195</v>
      </c>
      <c r="CI361" s="2">
        <v>200</v>
      </c>
    </row>
    <row r="362" spans="1:87" x14ac:dyDescent="0.3">
      <c r="A362" s="33" t="s">
        <v>81</v>
      </c>
      <c r="B362" s="33"/>
      <c r="C362" s="124" t="str">
        <f>'Katalog over Kulturmodeller '!F141</f>
        <v>DGR</v>
      </c>
      <c r="D362" s="125" t="s">
        <v>228</v>
      </c>
      <c r="E362" s="139">
        <f>'Katalog over Kulturmodeller '!W141</f>
        <v>0.4</v>
      </c>
      <c r="F362" s="37">
        <f>E362+((E367-F367)+(E368-F368))*(E362/SUM(E362:E366))</f>
        <v>0.4</v>
      </c>
      <c r="G362" s="37">
        <f t="shared" ref="G362" si="6273">F362+((F367-G367)+(F368-G368))*(F362/SUM(F362:F366))</f>
        <v>0.4</v>
      </c>
      <c r="H362" s="37">
        <f t="shared" ref="H362" si="6274">G362+((G367-H367)+(G368-H368))*(G362/SUM(G362:G366))</f>
        <v>0.41481481481481486</v>
      </c>
      <c r="I362" s="37">
        <f t="shared" ref="I362" si="6275">H362+((H367-I367)+(H368-I368))*(H362/SUM(H362:H366))</f>
        <v>0.42962962962962969</v>
      </c>
      <c r="J362" s="37">
        <f t="shared" ref="J362" si="6276">I362+((I367-J367)+(I368-J368))*(I362/SUM(I362:I366))</f>
        <v>0.44444444444444453</v>
      </c>
      <c r="K362" s="37">
        <f t="shared" ref="K362" si="6277">J362+((J367-K367)+(J368-K368))*(J362/SUM(J362:J366))</f>
        <v>0.44444444444444453</v>
      </c>
      <c r="L362" s="37">
        <f t="shared" ref="L362" si="6278">K362+((K367-L367)+(K368-L368))*(K362/SUM(K362:K366))</f>
        <v>0.44444444444444453</v>
      </c>
      <c r="M362" s="37">
        <f t="shared" ref="M362" si="6279">L362+((L367-M367)+(L368-M368))*(L362/SUM(L362:L366))</f>
        <v>0.44444444444444453</v>
      </c>
      <c r="N362" s="37">
        <f t="shared" ref="N362" si="6280">M362+((M367-N367)+(M368-N368))*(M362/SUM(M362:M366))</f>
        <v>0.44444444444444453</v>
      </c>
      <c r="O362" s="37">
        <f t="shared" ref="O362" si="6281">N362+((N367-O367)+(N368-O368))*(N362/SUM(N362:N366))</f>
        <v>0.44444444444444453</v>
      </c>
      <c r="P362" s="37">
        <f t="shared" ref="P362" si="6282">O362+((O367-P367)+(O368-P368))*(O362/SUM(O362:O366))</f>
        <v>0.44444444444444453</v>
      </c>
      <c r="Q362" s="37">
        <f t="shared" ref="Q362" si="6283">P362+((P367-Q367)+(P368-Q368))*(P362/SUM(P362:P366))</f>
        <v>0.44444444444444453</v>
      </c>
      <c r="R362" s="37">
        <f t="shared" ref="R362" si="6284">Q362+((Q367-R367)+(Q368-R368))*(Q362/SUM(Q362:Q366))</f>
        <v>0.44444444444444453</v>
      </c>
      <c r="S362" s="37">
        <f t="shared" ref="S362" si="6285">R362+((R367-S367)+(R368-S368))*(R362/SUM(R362:R366))</f>
        <v>0.44444444444444453</v>
      </c>
      <c r="T362" s="37">
        <f t="shared" ref="T362" si="6286">S362+((S367-T367)+(S368-T368))*(S362/SUM(S362:S366))</f>
        <v>0.44444444444444453</v>
      </c>
      <c r="U362" s="37">
        <f t="shared" ref="U362" si="6287">T362+((T367-U367)+(T368-U368))*(T362/SUM(T362:T366))</f>
        <v>0.44444444444444453</v>
      </c>
      <c r="V362" s="37">
        <f t="shared" ref="V362" si="6288">U362+((U367-V367)+(U368-V368))*(U362/SUM(U362:U366))</f>
        <v>0.44444444444444453</v>
      </c>
      <c r="W362" s="37">
        <f t="shared" ref="W362" si="6289">V362+((V367-W367)+(V368-W368))*(V362/SUM(V362:V366))</f>
        <v>0.44444444444444453</v>
      </c>
      <c r="X362" s="37">
        <f t="shared" ref="X362" si="6290">W362+((W367-X367)+(W368-X368))*(W362/SUM(W362:W366))</f>
        <v>0.44444444444444453</v>
      </c>
      <c r="Y362" s="37">
        <f t="shared" ref="Y362" si="6291">X362+((X367-Y367)+(X368-Y368))*(X362/SUM(X362:X366))</f>
        <v>0.44444444444444453</v>
      </c>
      <c r="Z362" s="37">
        <f t="shared" ref="Z362" si="6292">Y362+((Y367-Z367)+(Y368-Z368))*(Y362/SUM(Y362:Y366))</f>
        <v>0.44444444444444453</v>
      </c>
      <c r="AA362" s="37">
        <f t="shared" ref="AA362" si="6293">Z362+((Z367-AA367)+(Z368-AA368))*(Z362/SUM(Z362:Z366))</f>
        <v>0.44444444444444453</v>
      </c>
      <c r="AB362" s="37">
        <f t="shared" ref="AB362" si="6294">AA362+((AA367-AB367)+(AA368-AB368))*(AA362/SUM(AA362:AA366))</f>
        <v>0.44444444444444453</v>
      </c>
      <c r="AC362" s="37">
        <f t="shared" ref="AC362" si="6295">AB362+((AB367-AC367)+(AB368-AC368))*(AB362/SUM(AB362:AB366))</f>
        <v>0.44444444444444453</v>
      </c>
      <c r="AD362" s="37">
        <f t="shared" ref="AD362" si="6296">AC362+((AC367-AD367)+(AC368-AD368))*(AC362/SUM(AC362:AC366))</f>
        <v>0.44444444444444453</v>
      </c>
      <c r="AE362" s="37">
        <f t="shared" ref="AE362" si="6297">AD362+((AD367-AE367)+(AD368-AE368))*(AD362/SUM(AD362:AD366))</f>
        <v>0.44444444444444453</v>
      </c>
      <c r="AF362" s="37">
        <f t="shared" ref="AF362" si="6298">AE362+((AE367-AF367)+(AE368-AF368))*(AE362/SUM(AE362:AE366))</f>
        <v>0.44444444444444453</v>
      </c>
      <c r="AG362" s="37">
        <f t="shared" ref="AG362" si="6299">AF362+((AF367-AG367)+(AF368-AG368))*(AF362/SUM(AF362:AF366))</f>
        <v>0.44444444444444453</v>
      </c>
      <c r="AH362" s="37">
        <f t="shared" ref="AH362" si="6300">AG362+((AG367-AH367)+(AG368-AH368))*(AG362/SUM(AG362:AG366))</f>
        <v>0.44444444444444453</v>
      </c>
      <c r="AI362" s="37">
        <f t="shared" ref="AI362" si="6301">AH362+((AH367-AI367)+(AH368-AI368))*(AH362/SUM(AH362:AH366))</f>
        <v>0.44444444444444453</v>
      </c>
      <c r="AJ362" s="37">
        <f t="shared" ref="AJ362" si="6302">AI362+((AI367-AJ367)+(AI368-AJ368))*(AI362/SUM(AI362:AI366))</f>
        <v>0.44444444444444453</v>
      </c>
      <c r="AK362" s="37">
        <f t="shared" ref="AK362" si="6303">AJ362+((AJ367-AK367)+(AJ368-AK368))*(AJ362/SUM(AJ362:AJ366))</f>
        <v>0.44444444444444453</v>
      </c>
      <c r="AL362" s="37">
        <f t="shared" ref="AL362" si="6304">AK362+((AK367-AL367)+(AK368-AL368))*(AK362/SUM(AK362:AK366))</f>
        <v>0.44444444444444453</v>
      </c>
      <c r="AM362" s="37">
        <f t="shared" ref="AM362" si="6305">AL362+((AL367-AM367)+(AL368-AM368))*(AL362/SUM(AL362:AL366))</f>
        <v>0.44444444444444453</v>
      </c>
      <c r="AN362" s="37">
        <f t="shared" ref="AN362" si="6306">AM362+((AM367-AN367)+(AM368-AN368))*(AM362/SUM(AM362:AM366))</f>
        <v>0.44444444444444453</v>
      </c>
      <c r="AO362" s="37">
        <f t="shared" ref="AO362" si="6307">AN362+((AN367-AO367)+(AN368-AO368))*(AN362/SUM(AN362:AN366))</f>
        <v>0.44444444444444453</v>
      </c>
      <c r="AP362" s="37">
        <f t="shared" ref="AP362" si="6308">AO362+((AO367-AP367)+(AO368-AP368))*(AO362/SUM(AO362:AO366))</f>
        <v>0.44444444444444453</v>
      </c>
      <c r="AQ362" s="37">
        <f t="shared" ref="AQ362" si="6309">AP362+((AP367-AQ367)+(AP368-AQ368))*(AP362/SUM(AP362:AP366))</f>
        <v>0.44444444444444453</v>
      </c>
      <c r="AR362" s="37">
        <f t="shared" ref="AR362" si="6310">AQ362+((AQ367-AR367)+(AQ368-AR368))*(AQ362/SUM(AQ362:AQ366))</f>
        <v>0.44444444444444453</v>
      </c>
      <c r="AS362" s="38">
        <f t="shared" ref="AS362" si="6311">AR362+((AR367-AS367)+(AR368-AS368))*(AR362/SUM(AR362:AR366))</f>
        <v>0.44444444444444453</v>
      </c>
      <c r="AU362" s="7" cm="1">
        <f t="array" ref="AU362">IF($D362="","",INDEX('Data - CO2'!$B$5:$AP$53,MATCH(Kulturmodeller!$D362,'Data - CO2'!$A$5:$A$53,0),AU$20)*E362)</f>
        <v>0</v>
      </c>
      <c r="AV362" s="8" cm="1">
        <f t="array" ref="AV362">IF($D362="","",INDEX('Data - CO2'!$B$5:$AP$53,MATCH(Kulturmodeller!$D362,'Data - CO2'!$A$5:$A$53,0),AV$20)*F362)</f>
        <v>1.814190213590904</v>
      </c>
      <c r="AW362" s="8" cm="1">
        <f t="array" ref="AW362">IF($D362="","",INDEX('Data - CO2'!$B$5:$AP$53,MATCH(Kulturmodeller!$D362,'Data - CO2'!$A$5:$A$53,0),AW$20)*G362)</f>
        <v>12.094601423939361</v>
      </c>
      <c r="AX362" s="8" cm="1">
        <f t="array" ref="AX362">IF($D362="","",INDEX('Data - CO2'!$B$5:$AP$53,MATCH(Kulturmodeller!$D362,'Data - CO2'!$A$5:$A$53,0),AX$20)*H362)</f>
        <v>31.356374062065008</v>
      </c>
      <c r="AY362" s="8" cm="1">
        <f t="array" ref="AY362">IF($D362="","",INDEX('Data - CO2'!$B$5:$AP$53,MATCH(Kulturmodeller!$D362,'Data - CO2'!$A$5:$A$53,0),AY$20)*I362)</f>
        <v>64.952489128563229</v>
      </c>
      <c r="AZ362" s="8" cm="1">
        <f t="array" ref="AZ362">IF($D362="","",INDEX('Data - CO2'!$B$5:$AP$53,MATCH(Kulturmodeller!$D362,'Data - CO2'!$A$5:$A$53,0),AZ$20)*J362*$B361)</f>
        <v>116.56915353776162</v>
      </c>
      <c r="BA362" s="8" cm="1">
        <f t="array" ref="BA362">IF($D362="","",INDEX('Data - CO2'!$B$5:$AP$53,MATCH(Kulturmodeller!$D362,'Data - CO2'!$A$5:$A$53,0),BA$20)*K362*$B361)</f>
        <v>142.85953020207009</v>
      </c>
      <c r="BB362" s="8" cm="1">
        <f t="array" ref="BB362">IF($D362="","",INDEX('Data - CO2'!$B$5:$AP$53,MATCH(Kulturmodeller!$D362,'Data - CO2'!$A$5:$A$53,0),BB$20)*L362*$B361)</f>
        <v>160.06131918211108</v>
      </c>
      <c r="BC362" s="8" cm="1">
        <f t="array" ref="BC362">IF($D362="","",INDEX('Data - CO2'!$B$5:$AP$53,MATCH(Kulturmodeller!$D362,'Data - CO2'!$A$5:$A$53,0),BC$20)*M362*$B361)</f>
        <v>176.78770956107454</v>
      </c>
      <c r="BD362" s="8" cm="1">
        <f t="array" ref="BD362">IF($D362="","",INDEX('Data - CO2'!$B$5:$AP$53,MATCH(Kulturmodeller!$D362,'Data - CO2'!$A$5:$A$53,0),BD$20)*N362*$B361)</f>
        <v>189.39040938258643</v>
      </c>
      <c r="BE362" s="8" cm="1">
        <f t="array" ref="BE362">IF($D362="","",INDEX('Data - CO2'!$B$5:$AP$53,MATCH(Kulturmodeller!$D362,'Data - CO2'!$A$5:$A$53,0),BE$20)*O362*$B361)</f>
        <v>196.86919592320046</v>
      </c>
      <c r="BF362" s="8" cm="1">
        <f t="array" ref="BF362">IF($D362="","",INDEX('Data - CO2'!$B$5:$AP$53,MATCH(Kulturmodeller!$D362,'Data - CO2'!$A$5:$A$53,0),BF$20)*P362*$B361)</f>
        <v>203.77365541577683</v>
      </c>
      <c r="BG362" s="8" cm="1">
        <f t="array" ref="BG362">IF($D362="","",INDEX('Data - CO2'!$B$5:$AP$53,MATCH(Kulturmodeller!$D362,'Data - CO2'!$A$5:$A$53,0),BG$20)*Q362*$B361)</f>
        <v>209.95264097119576</v>
      </c>
      <c r="BH362" s="8" cm="1">
        <f t="array" ref="BH362">IF($D362="","",INDEX('Data - CO2'!$B$5:$AP$53,MATCH(Kulturmodeller!$D362,'Data - CO2'!$A$5:$A$53,0),BH$20)*R362*$B361)</f>
        <v>215.67860553708704</v>
      </c>
      <c r="BI362" s="8" cm="1">
        <f t="array" ref="BI362">IF($D362="","",INDEX('Data - CO2'!$B$5:$AP$53,MATCH(Kulturmodeller!$D362,'Data - CO2'!$A$5:$A$53,0),BI$20)*S362*$B361)</f>
        <v>219.40968740637976</v>
      </c>
      <c r="BJ362" s="8" cm="1">
        <f t="array" ref="BJ362">IF($D362="","",INDEX('Data - CO2'!$B$5:$AP$53,MATCH(Kulturmodeller!$D362,'Data - CO2'!$A$5:$A$53,0),BJ$20)*T362*$B361)</f>
        <v>223.96865103238278</v>
      </c>
      <c r="BK362" s="8" cm="1">
        <f t="array" ref="BK362">IF($D362="","",INDEX('Data - CO2'!$B$5:$AP$53,MATCH(Kulturmodeller!$D362,'Data - CO2'!$A$5:$A$53,0),BK$20)*U362*$B361)</f>
        <v>227.82065893868705</v>
      </c>
      <c r="BL362" s="8" cm="1">
        <f t="array" ref="BL362">IF($D362="","",INDEX('Data - CO2'!$B$5:$AP$53,MATCH(Kulturmodeller!$D362,'Data - CO2'!$A$5:$A$53,0),BL$20)*V362*$B361)</f>
        <v>232.14326259324551</v>
      </c>
      <c r="BM362" s="8" cm="1">
        <f t="array" ref="BM362">IF($D362="","",INDEX('Data - CO2'!$B$5:$AP$53,MATCH(Kulturmodeller!$D362,'Data - CO2'!$A$5:$A$53,0),BM$20)*W362*$B361)</f>
        <v>234.90692127256787</v>
      </c>
      <c r="BN362" s="8" cm="1">
        <f t="array" ref="BN362">IF($D362="","",INDEX('Data - CO2'!$B$5:$AP$53,MATCH(Kulturmodeller!$D362,'Data - CO2'!$A$5:$A$53,0),BN$20)*X362*$B361)</f>
        <v>2.0157669039898938</v>
      </c>
      <c r="BO362" s="8" cm="1">
        <f t="array" ref="BO362">IF($D362="","",INDEX('Data - CO2'!$B$5:$AP$53,MATCH(Kulturmodeller!$D362,'Data - CO2'!$A$5:$A$53,0),BO$20)*Y362*$B361)</f>
        <v>13.438446026599292</v>
      </c>
      <c r="BP362" s="8" cm="1">
        <f t="array" ref="BP362">IF($D362="","",INDEX('Data - CO2'!$B$5:$AP$53,MATCH(Kulturmodeller!$D362,'Data - CO2'!$A$5:$A$53,0),BP$20)*Z362*$B361)</f>
        <v>33.596115066498228</v>
      </c>
      <c r="BQ362" s="8" cm="1">
        <f t="array" ref="BQ362">IF($D362="","",INDEX('Data - CO2'!$B$5:$AP$53,MATCH(Kulturmodeller!$D362,'Data - CO2'!$A$5:$A$53,0),BQ$20)*AA362*$B361)</f>
        <v>67.192230132996457</v>
      </c>
      <c r="BR362" s="8" cm="1">
        <f t="array" ref="BR362">IF($D362="","",INDEX('Data - CO2'!$B$5:$AP$53,MATCH(Kulturmodeller!$D362,'Data - CO2'!$A$5:$A$53,0),BR$20)*AB362*$B361)</f>
        <v>116.56915353776162</v>
      </c>
      <c r="BS362" s="8" cm="1">
        <f t="array" ref="BS362">IF($D362="","",INDEX('Data - CO2'!$B$5:$AP$53,MATCH(Kulturmodeller!$D362,'Data - CO2'!$A$5:$A$53,0),BS$20)*AC362*$B361)</f>
        <v>142.85953020207009</v>
      </c>
      <c r="BT362" s="8" cm="1">
        <f t="array" ref="BT362">IF($D362="","",INDEX('Data - CO2'!$B$5:$AP$53,MATCH(Kulturmodeller!$D362,'Data - CO2'!$A$5:$A$53,0),BT$20)*AD362*$B361)</f>
        <v>160.06131918211108</v>
      </c>
      <c r="BU362" s="8" cm="1">
        <f t="array" ref="BU362">IF($D362="","",INDEX('Data - CO2'!$B$5:$AP$53,MATCH(Kulturmodeller!$D362,'Data - CO2'!$A$5:$A$53,0),BU$20)*AE362*$B361)</f>
        <v>176.78770956107454</v>
      </c>
      <c r="BV362" s="8" cm="1">
        <f t="array" ref="BV362">IF($D362="","",INDEX('Data - CO2'!$B$5:$AP$53,MATCH(Kulturmodeller!$D362,'Data - CO2'!$A$5:$A$53,0),BV$20)*AF362*$B361)</f>
        <v>189.39040938258643</v>
      </c>
      <c r="BW362" s="8" cm="1">
        <f t="array" ref="BW362">IF($D362="","",INDEX('Data - CO2'!$B$5:$AP$53,MATCH(Kulturmodeller!$D362,'Data - CO2'!$A$5:$A$53,0),BW$20)*AG362*$B361)</f>
        <v>196.86919592320046</v>
      </c>
      <c r="BX362" s="8" cm="1">
        <f t="array" ref="BX362">IF($D362="","",INDEX('Data - CO2'!$B$5:$AP$53,MATCH(Kulturmodeller!$D362,'Data - CO2'!$A$5:$A$53,0),BX$20)*AH362*$B361)</f>
        <v>203.77365541577683</v>
      </c>
      <c r="BY362" s="8" cm="1">
        <f t="array" ref="BY362">IF($D362="","",INDEX('Data - CO2'!$B$5:$AP$53,MATCH(Kulturmodeller!$D362,'Data - CO2'!$A$5:$A$53,0),BY$20)*AI362*$B361)</f>
        <v>209.95264097119576</v>
      </c>
      <c r="BZ362" s="8" cm="1">
        <f t="array" ref="BZ362">IF($D362="","",INDEX('Data - CO2'!$B$5:$AP$53,MATCH(Kulturmodeller!$D362,'Data - CO2'!$A$5:$A$53,0),BZ$20)*AJ362*$B361)</f>
        <v>215.67860553708704</v>
      </c>
      <c r="CA362" s="8" cm="1">
        <f t="array" ref="CA362">IF($D362="","",INDEX('Data - CO2'!$B$5:$AP$53,MATCH(Kulturmodeller!$D362,'Data - CO2'!$A$5:$A$53,0),CA$20)*AK362*$B361)</f>
        <v>219.40968740637976</v>
      </c>
      <c r="CB362" s="8" cm="1">
        <f t="array" ref="CB362">IF($D362="","",INDEX('Data - CO2'!$B$5:$AP$53,MATCH(Kulturmodeller!$D362,'Data - CO2'!$A$5:$A$53,0),CB$20)*AL362*$B361)</f>
        <v>223.96865103238278</v>
      </c>
      <c r="CC362" s="8" cm="1">
        <f t="array" ref="CC362">IF($D362="","",INDEX('Data - CO2'!$B$5:$AP$53,MATCH(Kulturmodeller!$D362,'Data - CO2'!$A$5:$A$53,0),CC$20)*AM362*$B361)</f>
        <v>227.82065893868705</v>
      </c>
      <c r="CD362" s="8" cm="1">
        <f t="array" ref="CD362">IF($D362="","",INDEX('Data - CO2'!$B$5:$AP$53,MATCH(Kulturmodeller!$D362,'Data - CO2'!$A$5:$A$53,0),CD$20)*AN362*$B361)</f>
        <v>232.14326259324551</v>
      </c>
      <c r="CE362" s="8" cm="1">
        <f t="array" ref="CE362">IF($D362="","",INDEX('Data - CO2'!$B$5:$AP$53,MATCH(Kulturmodeller!$D362,'Data - CO2'!$A$5:$A$53,0),CE$20)*AO362*$B361)</f>
        <v>234.90692127256787</v>
      </c>
      <c r="CF362" s="8" cm="1">
        <f t="array" ref="CF362">IF($D362="","",INDEX('Data - CO2'!$B$5:$AP$53,MATCH(Kulturmodeller!$D362,'Data - CO2'!$A$5:$A$53,0),CF$20)*AP362*$B361)</f>
        <v>2.0157669039898938</v>
      </c>
      <c r="CG362" s="8" cm="1">
        <f t="array" ref="CG362">IF($D362="","",INDEX('Data - CO2'!$B$5:$AP$53,MATCH(Kulturmodeller!$D362,'Data - CO2'!$A$5:$A$53,0),CG$20)*AQ362*$B361)</f>
        <v>13.438446026599292</v>
      </c>
      <c r="CH362" s="8" cm="1">
        <f t="array" ref="CH362">IF($D362="","",INDEX('Data - CO2'!$B$5:$AP$53,MATCH(Kulturmodeller!$D362,'Data - CO2'!$A$5:$A$53,0),CH$20)*AR362*$B361)</f>
        <v>33.596115066498228</v>
      </c>
      <c r="CI362" s="9" cm="1">
        <f t="array" ref="CI362">IF($D362="","",INDEX('Data - CO2'!$B$5:$AP$53,MATCH(Kulturmodeller!$D362,'Data - CO2'!$A$5:$A$53,0),CI$20)*AS362*$B361)</f>
        <v>67.192230132996457</v>
      </c>
    </row>
    <row r="363" spans="1:87" x14ac:dyDescent="0.3">
      <c r="A363" s="33" t="s">
        <v>82</v>
      </c>
      <c r="B363" s="33"/>
      <c r="C363" s="124" t="str">
        <f>'Katalog over Kulturmodeller '!F142</f>
        <v>NÅL - valgfrit</v>
      </c>
      <c r="D363" s="125" t="s">
        <v>277</v>
      </c>
      <c r="E363" s="151">
        <f>'Katalog over Kulturmodeller '!W142</f>
        <v>0.4</v>
      </c>
      <c r="F363" s="40">
        <f>E363+((E367-F367)+(E368-F368))*(E363/SUM(E362:E366))</f>
        <v>0.4</v>
      </c>
      <c r="G363" s="40">
        <f t="shared" ref="G363" si="6312">F363+((F367-G367)+(F368-G368))*(F363/SUM(F362:F366))</f>
        <v>0.4</v>
      </c>
      <c r="H363" s="40">
        <f t="shared" ref="H363" si="6313">G363+((G367-H367)+(G368-H368))*(G363/SUM(G362:G366))</f>
        <v>0.41481481481481486</v>
      </c>
      <c r="I363" s="40">
        <f t="shared" ref="I363" si="6314">H363+((H367-I367)+(H368-I368))*(H363/SUM(H362:H366))</f>
        <v>0.42962962962962969</v>
      </c>
      <c r="J363" s="40">
        <f t="shared" ref="J363" si="6315">I363+((I367-J367)+(I368-J368))*(I363/SUM(I362:I366))</f>
        <v>0.44444444444444453</v>
      </c>
      <c r="K363" s="40">
        <f t="shared" ref="K363" si="6316">J363+((J367-K367)+(J368-K368))*(J363/SUM(J362:J366))</f>
        <v>0.44444444444444453</v>
      </c>
      <c r="L363" s="40">
        <f t="shared" ref="L363" si="6317">K363+((K367-L367)+(K368-L368))*(K363/SUM(K362:K366))</f>
        <v>0.44444444444444453</v>
      </c>
      <c r="M363" s="40">
        <f t="shared" ref="M363" si="6318">L363+((L367-M367)+(L368-M368))*(L363/SUM(L362:L366))</f>
        <v>0.44444444444444453</v>
      </c>
      <c r="N363" s="40">
        <f t="shared" ref="N363" si="6319">M363+((M367-N367)+(M368-N368))*(M363/SUM(M362:M366))</f>
        <v>0.44444444444444453</v>
      </c>
      <c r="O363" s="40">
        <f t="shared" ref="O363" si="6320">N363+((N367-O367)+(N368-O368))*(N363/SUM(N362:N366))</f>
        <v>0.44444444444444453</v>
      </c>
      <c r="P363" s="40">
        <f t="shared" ref="P363" si="6321">O363+((O367-P367)+(O368-P368))*(O363/SUM(O362:O366))</f>
        <v>0.44444444444444453</v>
      </c>
      <c r="Q363" s="40">
        <f t="shared" ref="Q363" si="6322">P363+((P367-Q367)+(P368-Q368))*(P363/SUM(P362:P366))</f>
        <v>0.44444444444444453</v>
      </c>
      <c r="R363" s="40">
        <f t="shared" ref="R363" si="6323">Q363+((Q367-R367)+(Q368-R368))*(Q363/SUM(Q362:Q366))</f>
        <v>0.44444444444444453</v>
      </c>
      <c r="S363" s="40">
        <f t="shared" ref="S363" si="6324">R363+((R367-S367)+(R368-S368))*(R363/SUM(R362:R366))</f>
        <v>0.44444444444444453</v>
      </c>
      <c r="T363" s="40">
        <f t="shared" ref="T363" si="6325">S363+((S367-T367)+(S368-T368))*(S363/SUM(S362:S366))</f>
        <v>0.44444444444444453</v>
      </c>
      <c r="U363" s="40">
        <f t="shared" ref="U363" si="6326">T363+((T367-U367)+(T368-U368))*(T363/SUM(T362:T366))</f>
        <v>0.44444444444444453</v>
      </c>
      <c r="V363" s="40">
        <f t="shared" ref="V363" si="6327">U363+((U367-V367)+(U368-V368))*(U363/SUM(U362:U366))</f>
        <v>0.44444444444444453</v>
      </c>
      <c r="W363" s="40">
        <f t="shared" ref="W363" si="6328">V363+((V367-W367)+(V368-W368))*(V363/SUM(V362:V366))</f>
        <v>0.44444444444444453</v>
      </c>
      <c r="X363" s="40">
        <f t="shared" ref="X363" si="6329">W363+((W367-X367)+(W368-X368))*(W363/SUM(W362:W366))</f>
        <v>0.44444444444444453</v>
      </c>
      <c r="Y363" s="40">
        <f t="shared" ref="Y363" si="6330">X363+((X367-Y367)+(X368-Y368))*(X363/SUM(X362:X366))</f>
        <v>0.44444444444444453</v>
      </c>
      <c r="Z363" s="40">
        <f t="shared" ref="Z363" si="6331">Y363+((Y367-Z367)+(Y368-Z368))*(Y363/SUM(Y362:Y366))</f>
        <v>0.44444444444444453</v>
      </c>
      <c r="AA363" s="40">
        <f t="shared" ref="AA363" si="6332">Z363+((Z367-AA367)+(Z368-AA368))*(Z363/SUM(Z362:Z366))</f>
        <v>0.44444444444444453</v>
      </c>
      <c r="AB363" s="40">
        <f t="shared" ref="AB363" si="6333">AA363+((AA367-AB367)+(AA368-AB368))*(AA363/SUM(AA362:AA366))</f>
        <v>0.44444444444444453</v>
      </c>
      <c r="AC363" s="40">
        <f t="shared" ref="AC363" si="6334">AB363+((AB367-AC367)+(AB368-AC368))*(AB363/SUM(AB362:AB366))</f>
        <v>0.44444444444444453</v>
      </c>
      <c r="AD363" s="40">
        <f t="shared" ref="AD363" si="6335">AC363+((AC367-AD367)+(AC368-AD368))*(AC363/SUM(AC362:AC366))</f>
        <v>0.44444444444444453</v>
      </c>
      <c r="AE363" s="40">
        <f t="shared" ref="AE363" si="6336">AD363+((AD367-AE367)+(AD368-AE368))*(AD363/SUM(AD362:AD366))</f>
        <v>0.44444444444444453</v>
      </c>
      <c r="AF363" s="40">
        <f t="shared" ref="AF363" si="6337">AE363+((AE367-AF367)+(AE368-AF368))*(AE363/SUM(AE362:AE366))</f>
        <v>0.44444444444444453</v>
      </c>
      <c r="AG363" s="40">
        <f t="shared" ref="AG363" si="6338">AF363+((AF367-AG367)+(AF368-AG368))*(AF363/SUM(AF362:AF366))</f>
        <v>0.44444444444444453</v>
      </c>
      <c r="AH363" s="40">
        <f t="shared" ref="AH363" si="6339">AG363+((AG367-AH367)+(AG368-AH368))*(AG363/SUM(AG362:AG366))</f>
        <v>0.44444444444444453</v>
      </c>
      <c r="AI363" s="40">
        <f t="shared" ref="AI363" si="6340">AH363+((AH367-AI367)+(AH368-AI368))*(AH363/SUM(AH362:AH366))</f>
        <v>0.44444444444444453</v>
      </c>
      <c r="AJ363" s="40">
        <f t="shared" ref="AJ363" si="6341">AI363+((AI367-AJ367)+(AI368-AJ368))*(AI363/SUM(AI362:AI366))</f>
        <v>0.44444444444444453</v>
      </c>
      <c r="AK363" s="40">
        <f t="shared" ref="AK363" si="6342">AJ363+((AJ367-AK367)+(AJ368-AK368))*(AJ363/SUM(AJ362:AJ366))</f>
        <v>0.44444444444444453</v>
      </c>
      <c r="AL363" s="40">
        <f t="shared" ref="AL363" si="6343">AK363+((AK367-AL367)+(AK368-AL368))*(AK363/SUM(AK362:AK366))</f>
        <v>0.44444444444444453</v>
      </c>
      <c r="AM363" s="40">
        <f t="shared" ref="AM363" si="6344">AL363+((AL367-AM367)+(AL368-AM368))*(AL363/SUM(AL362:AL366))</f>
        <v>0.44444444444444453</v>
      </c>
      <c r="AN363" s="40">
        <f t="shared" ref="AN363" si="6345">AM363+((AM367-AN367)+(AM368-AN368))*(AM363/SUM(AM362:AM366))</f>
        <v>0.44444444444444453</v>
      </c>
      <c r="AO363" s="40">
        <f t="shared" ref="AO363" si="6346">AN363+((AN367-AO367)+(AN368-AO368))*(AN363/SUM(AN362:AN366))</f>
        <v>0.44444444444444453</v>
      </c>
      <c r="AP363" s="40">
        <f t="shared" ref="AP363" si="6347">AO363+((AO367-AP367)+(AO368-AP368))*(AO363/SUM(AO362:AO366))</f>
        <v>0.44444444444444453</v>
      </c>
      <c r="AQ363" s="40">
        <f t="shared" ref="AQ363" si="6348">AP363+((AP367-AQ367)+(AP368-AQ368))*(AP363/SUM(AP362:AP366))</f>
        <v>0.44444444444444453</v>
      </c>
      <c r="AR363" s="40">
        <f t="shared" ref="AR363" si="6349">AQ363+((AQ367-AR367)+(AQ368-AR368))*(AQ363/SUM(AQ362:AQ366))</f>
        <v>0.44444444444444453</v>
      </c>
      <c r="AS363" s="41">
        <f t="shared" ref="AS363" si="6350">AR363+((AR367-AS367)+(AR368-AS368))*(AR363/SUM(AR362:AR366))</f>
        <v>0.44444444444444453</v>
      </c>
      <c r="AU363" s="10" cm="1">
        <f t="array" ref="AU363">IF($D363="","",INDEX('Data - CO2'!$B$5:$AP$53,MATCH(Kulturmodeller!$D363,'Data - CO2'!$A$5:$A$53,0),AU$20)*E363)</f>
        <v>0</v>
      </c>
      <c r="AV363" cm="1">
        <f t="array" ref="AV363">IF($D363="","",INDEX('Data - CO2'!$B$5:$AP$53,MATCH(Kulturmodeller!$D363,'Data - CO2'!$A$5:$A$53,0),AV$20)*F363)</f>
        <v>0.70417517895235038</v>
      </c>
      <c r="AW363" cm="1">
        <f t="array" ref="AW363">IF($D363="","",INDEX('Data - CO2'!$B$5:$AP$53,MATCH(Kulturmodeller!$D363,'Data - CO2'!$A$5:$A$53,0),AW$20)*G363)</f>
        <v>4.6945011930156699</v>
      </c>
      <c r="AX363" cm="1">
        <f t="array" ref="AX363">IF($D363="","",INDEX('Data - CO2'!$B$5:$AP$53,MATCH(Kulturmodeller!$D363,'Data - CO2'!$A$5:$A$53,0),AX$20)*H363)</f>
        <v>12.170929018929515</v>
      </c>
      <c r="AY363" cm="1">
        <f t="array" ref="AY363">IF($D363="","",INDEX('Data - CO2'!$B$5:$AP$53,MATCH(Kulturmodeller!$D363,'Data - CO2'!$A$5:$A$53,0),AY$20)*I363)</f>
        <v>25.211210110639712</v>
      </c>
      <c r="AZ363" cm="1">
        <f t="array" ref="AZ363">IF($D363="","",INDEX('Data - CO2'!$B$5:$AP$53,MATCH(Kulturmodeller!$D363,'Data - CO2'!$A$5:$A$53,0),AZ$20)*J363*$B361)</f>
        <v>55.122912717736334</v>
      </c>
      <c r="BA363" cm="1">
        <f t="array" ref="BA363">IF($D363="","",INDEX('Data - CO2'!$B$5:$AP$53,MATCH(Kulturmodeller!$D363,'Data - CO2'!$A$5:$A$53,0),BA$20)*K363*$B361)</f>
        <v>87.244532842248177</v>
      </c>
      <c r="BB363" cm="1">
        <f t="array" ref="BB363">IF($D363="","",INDEX('Data - CO2'!$B$5:$AP$53,MATCH(Kulturmodeller!$D363,'Data - CO2'!$A$5:$A$53,0),BB$20)*L363*$B361)</f>
        <v>109.81173389918156</v>
      </c>
      <c r="BC363" cm="1">
        <f t="array" ref="BC363">IF($D363="","",INDEX('Data - CO2'!$B$5:$AP$53,MATCH(Kulturmodeller!$D363,'Data - CO2'!$A$5:$A$53,0),BC$20)*M363*$B361)</f>
        <v>121.77245281003886</v>
      </c>
      <c r="BD363" cm="1">
        <f t="array" ref="BD363">IF($D363="","",INDEX('Data - CO2'!$B$5:$AP$53,MATCH(Kulturmodeller!$D363,'Data - CO2'!$A$5:$A$53,0),BD$20)*N363*$B361)</f>
        <v>133.05961589390358</v>
      </c>
      <c r="BE363" cm="1">
        <f t="array" ref="BE363">IF($D363="","",INDEX('Data - CO2'!$B$5:$AP$53,MATCH(Kulturmodeller!$D363,'Data - CO2'!$A$5:$A$53,0),BE$20)*O363*$B361)</f>
        <v>142.45125771960844</v>
      </c>
      <c r="BF363" cm="1">
        <f t="array" ref="BF363">IF($D363="","",INDEX('Data - CO2'!$B$5:$AP$53,MATCH(Kulturmodeller!$D363,'Data - CO2'!$A$5:$A$53,0),BF$20)*P363*$B361)</f>
        <v>150.77970852814403</v>
      </c>
      <c r="BG363" cm="1">
        <f t="array" ref="BG363">IF($D363="","",INDEX('Data - CO2'!$B$5:$AP$53,MATCH(Kulturmodeller!$D363,'Data - CO2'!$A$5:$A$53,0),BG$20)*Q363*$B361)</f>
        <v>159.54208887108371</v>
      </c>
      <c r="BH363" cm="1">
        <f t="array" ref="BH363">IF($D363="","",INDEX('Data - CO2'!$B$5:$AP$53,MATCH(Kulturmodeller!$D363,'Data - CO2'!$A$5:$A$53,0),BH$20)*R363*$B361)</f>
        <v>166.60321995983995</v>
      </c>
      <c r="BI363" cm="1">
        <f t="array" ref="BI363">IF($D363="","",INDEX('Data - CO2'!$B$5:$AP$53,MATCH(Kulturmodeller!$D363,'Data - CO2'!$A$5:$A$53,0),BI$20)*S363*$B361)</f>
        <v>171.2027058169819</v>
      </c>
      <c r="BJ363" cm="1">
        <f t="array" ref="BJ363">IF($D363="","",INDEX('Data - CO2'!$B$5:$AP$53,MATCH(Kulturmodeller!$D363,'Data - CO2'!$A$5:$A$53,0),BJ$20)*T363*$B361)</f>
        <v>176.23732515039455</v>
      </c>
      <c r="BK363" cm="1">
        <f t="array" ref="BK363">IF($D363="","",INDEX('Data - CO2'!$B$5:$AP$53,MATCH(Kulturmodeller!$D363,'Data - CO2'!$A$5:$A$53,0),BK$20)*U363*$B361)</f>
        <v>179.13296837815685</v>
      </c>
      <c r="BL363" cm="1">
        <f t="array" ref="BL363">IF($D363="","",INDEX('Data - CO2'!$B$5:$AP$53,MATCH(Kulturmodeller!$D363,'Data - CO2'!$A$5:$A$53,0),BL$20)*V363*$B361)</f>
        <v>0.78241686550261158</v>
      </c>
      <c r="BM363" cm="1">
        <f t="array" ref="BM363">IF($D363="","",INDEX('Data - CO2'!$B$5:$AP$53,MATCH(Kulturmodeller!$D363,'Data - CO2'!$A$5:$A$53,0),BM$20)*W363*$B361)</f>
        <v>5.2161124366840781</v>
      </c>
      <c r="BN363" cm="1">
        <f t="array" ref="BN363">IF($D363="","",INDEX('Data - CO2'!$B$5:$AP$53,MATCH(Kulturmodeller!$D363,'Data - CO2'!$A$5:$A$53,0),BN$20)*X363*$B361)</f>
        <v>13.040281091710197</v>
      </c>
      <c r="BO363" cm="1">
        <f t="array" ref="BO363">IF($D363="","",INDEX('Data - CO2'!$B$5:$AP$53,MATCH(Kulturmodeller!$D363,'Data - CO2'!$A$5:$A$53,0),BO$20)*Y363*$B361)</f>
        <v>26.080562183420394</v>
      </c>
      <c r="BP363" cm="1">
        <f t="array" ref="BP363">IF($D363="","",INDEX('Data - CO2'!$B$5:$AP$53,MATCH(Kulturmodeller!$D363,'Data - CO2'!$A$5:$A$53,0),BP$20)*Z363*$B361)</f>
        <v>55.122912717736334</v>
      </c>
      <c r="BQ363" cm="1">
        <f t="array" ref="BQ363">IF($D363="","",INDEX('Data - CO2'!$B$5:$AP$53,MATCH(Kulturmodeller!$D363,'Data - CO2'!$A$5:$A$53,0),BQ$20)*AA363*$B361)</f>
        <v>87.244532842248177</v>
      </c>
      <c r="BR363" cm="1">
        <f t="array" ref="BR363">IF($D363="","",INDEX('Data - CO2'!$B$5:$AP$53,MATCH(Kulturmodeller!$D363,'Data - CO2'!$A$5:$A$53,0),BR$20)*AB363*$B361)</f>
        <v>109.81173389918156</v>
      </c>
      <c r="BS363" cm="1">
        <f t="array" ref="BS363">IF($D363="","",INDEX('Data - CO2'!$B$5:$AP$53,MATCH(Kulturmodeller!$D363,'Data - CO2'!$A$5:$A$53,0),BS$20)*AC363*$B361)</f>
        <v>121.77245281003886</v>
      </c>
      <c r="BT363" cm="1">
        <f t="array" ref="BT363">IF($D363="","",INDEX('Data - CO2'!$B$5:$AP$53,MATCH(Kulturmodeller!$D363,'Data - CO2'!$A$5:$A$53,0),BT$20)*AD363*$B361)</f>
        <v>133.05961589390358</v>
      </c>
      <c r="BU363" cm="1">
        <f t="array" ref="BU363">IF($D363="","",INDEX('Data - CO2'!$B$5:$AP$53,MATCH(Kulturmodeller!$D363,'Data - CO2'!$A$5:$A$53,0),BU$20)*AE363*$B361)</f>
        <v>142.45125771960844</v>
      </c>
      <c r="BV363" cm="1">
        <f t="array" ref="BV363">IF($D363="","",INDEX('Data - CO2'!$B$5:$AP$53,MATCH(Kulturmodeller!$D363,'Data - CO2'!$A$5:$A$53,0),BV$20)*AF363*$B361)</f>
        <v>150.77970852814403</v>
      </c>
      <c r="BW363" cm="1">
        <f t="array" ref="BW363">IF($D363="","",INDEX('Data - CO2'!$B$5:$AP$53,MATCH(Kulturmodeller!$D363,'Data - CO2'!$A$5:$A$53,0),BW$20)*AG363*$B361)</f>
        <v>159.54208887108371</v>
      </c>
      <c r="BX363" cm="1">
        <f t="array" ref="BX363">IF($D363="","",INDEX('Data - CO2'!$B$5:$AP$53,MATCH(Kulturmodeller!$D363,'Data - CO2'!$A$5:$A$53,0),BX$20)*AH363*$B361)</f>
        <v>166.60321995983995</v>
      </c>
      <c r="BY363" cm="1">
        <f t="array" ref="BY363">IF($D363="","",INDEX('Data - CO2'!$B$5:$AP$53,MATCH(Kulturmodeller!$D363,'Data - CO2'!$A$5:$A$53,0),BY$20)*AI363*$B361)</f>
        <v>171.2027058169819</v>
      </c>
      <c r="BZ363" cm="1">
        <f t="array" ref="BZ363">IF($D363="","",INDEX('Data - CO2'!$B$5:$AP$53,MATCH(Kulturmodeller!$D363,'Data - CO2'!$A$5:$A$53,0),BZ$20)*AJ363*$B361)</f>
        <v>176.23732515039455</v>
      </c>
      <c r="CA363" cm="1">
        <f t="array" ref="CA363">IF($D363="","",INDEX('Data - CO2'!$B$5:$AP$53,MATCH(Kulturmodeller!$D363,'Data - CO2'!$A$5:$A$53,0),CA$20)*AK363*$B361)</f>
        <v>179.13296837815685</v>
      </c>
      <c r="CB363" cm="1">
        <f t="array" ref="CB363">IF($D363="","",INDEX('Data - CO2'!$B$5:$AP$53,MATCH(Kulturmodeller!$D363,'Data - CO2'!$A$5:$A$53,0),CB$20)*AL363*$B361)</f>
        <v>0.78241686550261158</v>
      </c>
      <c r="CC363" cm="1">
        <f t="array" ref="CC363">IF($D363="","",INDEX('Data - CO2'!$B$5:$AP$53,MATCH(Kulturmodeller!$D363,'Data - CO2'!$A$5:$A$53,0),CC$20)*AM363*$B361)</f>
        <v>5.2161124366840781</v>
      </c>
      <c r="CD363" cm="1">
        <f t="array" ref="CD363">IF($D363="","",INDEX('Data - CO2'!$B$5:$AP$53,MATCH(Kulturmodeller!$D363,'Data - CO2'!$A$5:$A$53,0),CD$20)*AN363*$B361)</f>
        <v>13.040281091710197</v>
      </c>
      <c r="CE363" cm="1">
        <f t="array" ref="CE363">IF($D363="","",INDEX('Data - CO2'!$B$5:$AP$53,MATCH(Kulturmodeller!$D363,'Data - CO2'!$A$5:$A$53,0),CE$20)*AO363*$B361)</f>
        <v>26.080562183420394</v>
      </c>
      <c r="CF363" cm="1">
        <f t="array" ref="CF363">IF($D363="","",INDEX('Data - CO2'!$B$5:$AP$53,MATCH(Kulturmodeller!$D363,'Data - CO2'!$A$5:$A$53,0),CF$20)*AP363*$B361)</f>
        <v>55.122912717736334</v>
      </c>
      <c r="CG363" cm="1">
        <f t="array" ref="CG363">IF($D363="","",INDEX('Data - CO2'!$B$5:$AP$53,MATCH(Kulturmodeller!$D363,'Data - CO2'!$A$5:$A$53,0),CG$20)*AQ363*$B361)</f>
        <v>87.244532842248177</v>
      </c>
      <c r="CH363" cm="1">
        <f t="array" ref="CH363">IF($D363="","",INDEX('Data - CO2'!$B$5:$AP$53,MATCH(Kulturmodeller!$D363,'Data - CO2'!$A$5:$A$53,0),CH$20)*AR363*$B361)</f>
        <v>109.81173389918156</v>
      </c>
      <c r="CI363" s="11" cm="1">
        <f t="array" ref="CI363">IF($D363="","",INDEX('Data - CO2'!$B$5:$AP$53,MATCH(Kulturmodeller!$D363,'Data - CO2'!$A$5:$A$53,0),CI$20)*AS363*$B361)</f>
        <v>121.77245281003886</v>
      </c>
    </row>
    <row r="364" spans="1:87" x14ac:dyDescent="0.3">
      <c r="A364" s="33" t="s">
        <v>83</v>
      </c>
      <c r="B364" s="33"/>
      <c r="C364" s="124" t="str">
        <f>'Katalog over Kulturmodeller '!F143</f>
        <v>LØV - valgfrit</v>
      </c>
      <c r="D364" s="125" t="s">
        <v>304</v>
      </c>
      <c r="E364" s="151">
        <f>'Katalog over Kulturmodeller '!W143</f>
        <v>0.1</v>
      </c>
      <c r="F364" s="40">
        <f>E364+((E367-F367)+(E368-F368))*(E364/SUM(E362:E366))</f>
        <v>0.1</v>
      </c>
      <c r="G364" s="40">
        <f t="shared" ref="G364" si="6351">F364+((F367-G367)+(F368-G368))*(F364/SUM(F362:F366))</f>
        <v>0.1</v>
      </c>
      <c r="H364" s="40">
        <f t="shared" ref="H364" si="6352">G364+((G367-H367)+(G368-H368))*(G364/SUM(G362:G366))</f>
        <v>0.10370370370370371</v>
      </c>
      <c r="I364" s="40">
        <f t="shared" ref="I364" si="6353">H364+((H367-I367)+(H368-I368))*(H364/SUM(H362:H366))</f>
        <v>0.10740740740740742</v>
      </c>
      <c r="J364" s="40">
        <f t="shared" ref="J364" si="6354">I364+((I367-J367)+(I368-J368))*(I364/SUM(I362:I366))</f>
        <v>0.11111111111111113</v>
      </c>
      <c r="K364" s="40">
        <f t="shared" ref="K364" si="6355">J364+((J367-K367)+(J368-K368))*(J364/SUM(J362:J366))</f>
        <v>0.11111111111111113</v>
      </c>
      <c r="L364" s="40">
        <f t="shared" ref="L364" si="6356">K364+((K367-L367)+(K368-L368))*(K364/SUM(K362:K366))</f>
        <v>0.11111111111111113</v>
      </c>
      <c r="M364" s="40">
        <f t="shared" ref="M364" si="6357">L364+((L367-M367)+(L368-M368))*(L364/SUM(L362:L366))</f>
        <v>0.11111111111111113</v>
      </c>
      <c r="N364" s="40">
        <f t="shared" ref="N364" si="6358">M364+((M367-N367)+(M368-N368))*(M364/SUM(M362:M366))</f>
        <v>0.11111111111111113</v>
      </c>
      <c r="O364" s="40">
        <f t="shared" ref="O364" si="6359">N364+((N367-O367)+(N368-O368))*(N364/SUM(N362:N366))</f>
        <v>0.11111111111111113</v>
      </c>
      <c r="P364" s="40">
        <f t="shared" ref="P364" si="6360">O364+((O367-P367)+(O368-P368))*(O364/SUM(O362:O366))</f>
        <v>0.11111111111111113</v>
      </c>
      <c r="Q364" s="40">
        <f t="shared" ref="Q364" si="6361">P364+((P367-Q367)+(P368-Q368))*(P364/SUM(P362:P366))</f>
        <v>0.11111111111111113</v>
      </c>
      <c r="R364" s="40">
        <f t="shared" ref="R364" si="6362">Q364+((Q367-R367)+(Q368-R368))*(Q364/SUM(Q362:Q366))</f>
        <v>0.11111111111111113</v>
      </c>
      <c r="S364" s="40">
        <f t="shared" ref="S364" si="6363">R364+((R367-S367)+(R368-S368))*(R364/SUM(R362:R366))</f>
        <v>0.11111111111111113</v>
      </c>
      <c r="T364" s="40">
        <f t="shared" ref="T364" si="6364">S364+((S367-T367)+(S368-T368))*(S364/SUM(S362:S366))</f>
        <v>0.11111111111111113</v>
      </c>
      <c r="U364" s="40">
        <f t="shared" ref="U364" si="6365">T364+((T367-U367)+(T368-U368))*(T364/SUM(T362:T366))</f>
        <v>0.11111111111111113</v>
      </c>
      <c r="V364" s="40">
        <f t="shared" ref="V364" si="6366">U364+((U367-V367)+(U368-V368))*(U364/SUM(U362:U366))</f>
        <v>0.11111111111111113</v>
      </c>
      <c r="W364" s="40">
        <f t="shared" ref="W364" si="6367">V364+((V367-W367)+(V368-W368))*(V364/SUM(V362:V366))</f>
        <v>0.11111111111111113</v>
      </c>
      <c r="X364" s="40">
        <f t="shared" ref="X364" si="6368">W364+((W367-X367)+(W368-X368))*(W364/SUM(W362:W366))</f>
        <v>0.11111111111111113</v>
      </c>
      <c r="Y364" s="40">
        <f t="shared" ref="Y364" si="6369">X364+((X367-Y367)+(X368-Y368))*(X364/SUM(X362:X366))</f>
        <v>0.11111111111111113</v>
      </c>
      <c r="Z364" s="40">
        <f t="shared" ref="Z364" si="6370">Y364+((Y367-Z367)+(Y368-Z368))*(Y364/SUM(Y362:Y366))</f>
        <v>0.11111111111111113</v>
      </c>
      <c r="AA364" s="40">
        <f t="shared" ref="AA364" si="6371">Z364+((Z367-AA367)+(Z368-AA368))*(Z364/SUM(Z362:Z366))</f>
        <v>0.11111111111111113</v>
      </c>
      <c r="AB364" s="40">
        <f t="shared" ref="AB364" si="6372">AA364+((AA367-AB367)+(AA368-AB368))*(AA364/SUM(AA362:AA366))</f>
        <v>0.11111111111111113</v>
      </c>
      <c r="AC364" s="40">
        <f t="shared" ref="AC364" si="6373">AB364+((AB367-AC367)+(AB368-AC368))*(AB364/SUM(AB362:AB366))</f>
        <v>0.11111111111111113</v>
      </c>
      <c r="AD364" s="40">
        <f t="shared" ref="AD364" si="6374">AC364+((AC367-AD367)+(AC368-AD368))*(AC364/SUM(AC362:AC366))</f>
        <v>0.11111111111111113</v>
      </c>
      <c r="AE364" s="40">
        <f t="shared" ref="AE364" si="6375">AD364+((AD367-AE367)+(AD368-AE368))*(AD364/SUM(AD362:AD366))</f>
        <v>0.11111111111111113</v>
      </c>
      <c r="AF364" s="40">
        <f t="shared" ref="AF364" si="6376">AE364+((AE367-AF367)+(AE368-AF368))*(AE364/SUM(AE362:AE366))</f>
        <v>0.11111111111111113</v>
      </c>
      <c r="AG364" s="40">
        <f t="shared" ref="AG364" si="6377">AF364+((AF367-AG367)+(AF368-AG368))*(AF364/SUM(AF362:AF366))</f>
        <v>0.11111111111111113</v>
      </c>
      <c r="AH364" s="40">
        <f t="shared" ref="AH364" si="6378">AG364+((AG367-AH367)+(AG368-AH368))*(AG364/SUM(AG362:AG366))</f>
        <v>0.11111111111111113</v>
      </c>
      <c r="AI364" s="40">
        <f t="shared" ref="AI364" si="6379">AH364+((AH367-AI367)+(AH368-AI368))*(AH364/SUM(AH362:AH366))</f>
        <v>0.11111111111111113</v>
      </c>
      <c r="AJ364" s="40">
        <f t="shared" ref="AJ364" si="6380">AI364+((AI367-AJ367)+(AI368-AJ368))*(AI364/SUM(AI362:AI366))</f>
        <v>0.11111111111111113</v>
      </c>
      <c r="AK364" s="40">
        <f t="shared" ref="AK364" si="6381">AJ364+((AJ367-AK367)+(AJ368-AK368))*(AJ364/SUM(AJ362:AJ366))</f>
        <v>0.11111111111111113</v>
      </c>
      <c r="AL364" s="40">
        <f t="shared" ref="AL364" si="6382">AK364+((AK367-AL367)+(AK368-AL368))*(AK364/SUM(AK362:AK366))</f>
        <v>0.11111111111111113</v>
      </c>
      <c r="AM364" s="40">
        <f t="shared" ref="AM364" si="6383">AL364+((AL367-AM367)+(AL368-AM368))*(AL364/SUM(AL362:AL366))</f>
        <v>0.11111111111111113</v>
      </c>
      <c r="AN364" s="40">
        <f t="shared" ref="AN364" si="6384">AM364+((AM367-AN367)+(AM368-AN368))*(AM364/SUM(AM362:AM366))</f>
        <v>0.11111111111111113</v>
      </c>
      <c r="AO364" s="40">
        <f t="shared" ref="AO364" si="6385">AN364+((AN367-AO367)+(AN368-AO368))*(AN364/SUM(AN362:AN366))</f>
        <v>0.11111111111111113</v>
      </c>
      <c r="AP364" s="40">
        <f t="shared" ref="AP364" si="6386">AO364+((AO367-AP367)+(AO368-AP368))*(AO364/SUM(AO362:AO366))</f>
        <v>0.11111111111111113</v>
      </c>
      <c r="AQ364" s="40">
        <f t="shared" ref="AQ364" si="6387">AP364+((AP367-AQ367)+(AP368-AQ368))*(AP364/SUM(AP362:AP366))</f>
        <v>0.11111111111111113</v>
      </c>
      <c r="AR364" s="40">
        <f t="shared" ref="AR364" si="6388">AQ364+((AQ367-AR367)+(AQ368-AR368))*(AQ364/SUM(AQ362:AQ366))</f>
        <v>0.11111111111111113</v>
      </c>
      <c r="AS364" s="41">
        <f t="shared" ref="AS364" si="6389">AR364+((AR367-AS367)+(AR368-AS368))*(AR364/SUM(AR362:AR366))</f>
        <v>0.11111111111111113</v>
      </c>
      <c r="AU364" s="10" cm="1">
        <f t="array" ref="AU364">IF($D364="","",INDEX('Data - CO2'!$B$5:$AP$53,MATCH(Kulturmodeller!$D364,'Data - CO2'!$A$5:$A$53,0),AU$20)*E364)</f>
        <v>0</v>
      </c>
      <c r="AV364" cm="1">
        <f t="array" ref="AV364">IF($D364="","",INDEX('Data - CO2'!$B$5:$AP$53,MATCH(Kulturmodeller!$D364,'Data - CO2'!$A$5:$A$53,0),AV$20)*F364)</f>
        <v>3.655946293744821E-2</v>
      </c>
      <c r="AW364" cm="1">
        <f t="array" ref="AW364">IF($D364="","",INDEX('Data - CO2'!$B$5:$AP$53,MATCH(Kulturmodeller!$D364,'Data - CO2'!$A$5:$A$53,0),AW$20)*G364)</f>
        <v>0.24372975291632143</v>
      </c>
      <c r="AX364" cm="1">
        <f t="array" ref="AX364">IF($D364="","",INDEX('Data - CO2'!$B$5:$AP$53,MATCH(Kulturmodeller!$D364,'Data - CO2'!$A$5:$A$53,0),AX$20)*H364)</f>
        <v>0.63189195200527792</v>
      </c>
      <c r="AY364" cm="1">
        <f t="array" ref="AY364">IF($D364="","",INDEX('Data - CO2'!$B$5:$AP$53,MATCH(Kulturmodeller!$D364,'Data - CO2'!$A$5:$A$53,0),AY$20)*I364)</f>
        <v>1.3089190434395042</v>
      </c>
      <c r="AZ364" cm="1">
        <f t="array" ref="AZ364">IF($D364="","",INDEX('Data - CO2'!$B$5:$AP$53,MATCH(Kulturmodeller!$D364,'Data - CO2'!$A$5:$A$53,0),AZ$20)*J364*$B361)</f>
        <v>3.9414987858074215</v>
      </c>
      <c r="BA364" cm="1">
        <f t="array" ref="BA364">IF($D364="","",INDEX('Data - CO2'!$B$5:$AP$53,MATCH(Kulturmodeller!$D364,'Data - CO2'!$A$5:$A$53,0),BA$20)*K364*$B361)</f>
        <v>8.4413482314738388</v>
      </c>
      <c r="BB364" cm="1">
        <f t="array" ref="BB364">IF($D364="","",INDEX('Data - CO2'!$B$5:$AP$53,MATCH(Kulturmodeller!$D364,'Data - CO2'!$A$5:$A$53,0),BB$20)*L364*$B361)</f>
        <v>14.180307968958607</v>
      </c>
      <c r="BC364" cm="1">
        <f t="array" ref="BC364">IF($D364="","",INDEX('Data - CO2'!$B$5:$AP$53,MATCH(Kulturmodeller!$D364,'Data - CO2'!$A$5:$A$53,0),BC$20)*M364*$B361)</f>
        <v>19.454603356284274</v>
      </c>
      <c r="BD364" cm="1">
        <f t="array" ref="BD364">IF($D364="","",INDEX('Data - CO2'!$B$5:$AP$53,MATCH(Kulturmodeller!$D364,'Data - CO2'!$A$5:$A$53,0),BD$20)*N364*$B361)</f>
        <v>21.73914162940655</v>
      </c>
      <c r="BE364" cm="1">
        <f t="array" ref="BE364">IF($D364="","",INDEX('Data - CO2'!$B$5:$AP$53,MATCH(Kulturmodeller!$D364,'Data - CO2'!$A$5:$A$53,0),BE$20)*O364*$B361)</f>
        <v>24.560768769226769</v>
      </c>
      <c r="BF364" cm="1">
        <f t="array" ref="BF364">IF($D364="","",INDEX('Data - CO2'!$B$5:$AP$53,MATCH(Kulturmodeller!$D364,'Data - CO2'!$A$5:$A$53,0),BF$20)*P364*$B361)</f>
        <v>27.581976961336593</v>
      </c>
      <c r="BG364" cm="1">
        <f t="array" ref="BG364">IF($D364="","",INDEX('Data - CO2'!$B$5:$AP$53,MATCH(Kulturmodeller!$D364,'Data - CO2'!$A$5:$A$53,0),BG$20)*Q364*$B361)</f>
        <v>30.498667628428461</v>
      </c>
      <c r="BH364" cm="1">
        <f t="array" ref="BH364">IF($D364="","",INDEX('Data - CO2'!$B$5:$AP$53,MATCH(Kulturmodeller!$D364,'Data - CO2'!$A$5:$A$53,0),BH$20)*R364*$B361)</f>
        <v>33.253483099015341</v>
      </c>
      <c r="BI364" cm="1">
        <f t="array" ref="BI364">IF($D364="","",INDEX('Data - CO2'!$B$5:$AP$53,MATCH(Kulturmodeller!$D364,'Data - CO2'!$A$5:$A$53,0),BI$20)*S364*$B361)</f>
        <v>35.991258772863219</v>
      </c>
      <c r="BJ364" cm="1">
        <f t="array" ref="BJ364">IF($D364="","",INDEX('Data - CO2'!$B$5:$AP$53,MATCH(Kulturmodeller!$D364,'Data - CO2'!$A$5:$A$53,0),BJ$20)*T364*$B361)</f>
        <v>38.81866520459883</v>
      </c>
      <c r="BK364" cm="1">
        <f t="array" ref="BK364">IF($D364="","",INDEX('Data - CO2'!$B$5:$AP$53,MATCH(Kulturmodeller!$D364,'Data - CO2'!$A$5:$A$53,0),BK$20)*U364*$B361)</f>
        <v>41.698445896694444</v>
      </c>
      <c r="BL364" cm="1">
        <f t="array" ref="BL364">IF($D364="","",INDEX('Data - CO2'!$B$5:$AP$53,MATCH(Kulturmodeller!$D364,'Data - CO2'!$A$5:$A$53,0),BL$20)*V364*$B361)</f>
        <v>43.901952929802853</v>
      </c>
      <c r="BM364" cm="1">
        <f t="array" ref="BM364">IF($D364="","",INDEX('Data - CO2'!$B$5:$AP$53,MATCH(Kulturmodeller!$D364,'Data - CO2'!$A$5:$A$53,0),BM$20)*W364*$B361)</f>
        <v>45.306377906300561</v>
      </c>
      <c r="BN364" cm="1">
        <f t="array" ref="BN364">IF($D364="","",INDEX('Data - CO2'!$B$5:$AP$53,MATCH(Kulturmodeller!$D364,'Data - CO2'!$A$5:$A$53,0),BN$20)*X364*$B361)</f>
        <v>46.754859872887025</v>
      </c>
      <c r="BO364" cm="1">
        <f t="array" ref="BO364">IF($D364="","",INDEX('Data - CO2'!$B$5:$AP$53,MATCH(Kulturmodeller!$D364,'Data - CO2'!$A$5:$A$53,0),BO$20)*Y364*$B361)</f>
        <v>47.65344118186632</v>
      </c>
      <c r="BP364" cm="1">
        <f t="array" ref="BP364">IF($D364="","",INDEX('Data - CO2'!$B$5:$AP$53,MATCH(Kulturmodeller!$D364,'Data - CO2'!$A$5:$A$53,0),BP$20)*Z364*$B361)</f>
        <v>48.751253992047637</v>
      </c>
      <c r="BQ364" cm="1">
        <f t="array" ref="BQ364">IF($D364="","",INDEX('Data - CO2'!$B$5:$AP$53,MATCH(Kulturmodeller!$D364,'Data - CO2'!$A$5:$A$53,0),BQ$20)*AA364*$B361)</f>
        <v>50.016487385370112</v>
      </c>
      <c r="BR364" cm="1">
        <f t="array" ref="BR364">IF($D364="","",INDEX('Data - CO2'!$B$5:$AP$53,MATCH(Kulturmodeller!$D364,'Data - CO2'!$A$5:$A$53,0),BR$20)*AB364*$B361)</f>
        <v>51.253917507186159</v>
      </c>
      <c r="BS364" cm="1">
        <f t="array" ref="BS364">IF($D364="","",INDEX('Data - CO2'!$B$5:$AP$53,MATCH(Kulturmodeller!$D364,'Data - CO2'!$A$5:$A$53,0),BS$20)*AC364*$B361)</f>
        <v>52.172889780682496</v>
      </c>
      <c r="BT364" cm="1">
        <f t="array" ref="BT364">IF($D364="","",INDEX('Data - CO2'!$B$5:$AP$53,MATCH(Kulturmodeller!$D364,'Data - CO2'!$A$5:$A$53,0),BT$20)*AD364*$B361)</f>
        <v>52.883665696555958</v>
      </c>
      <c r="BU364" cm="1">
        <f t="array" ref="BU364">IF($D364="","",INDEX('Data - CO2'!$B$5:$AP$53,MATCH(Kulturmodeller!$D364,'Data - CO2'!$A$5:$A$53,0),BU$20)*AE364*$B361)</f>
        <v>53.945330031432604</v>
      </c>
      <c r="BV364" cm="1">
        <f t="array" ref="BV364">IF($D364="","",INDEX('Data - CO2'!$B$5:$AP$53,MATCH(Kulturmodeller!$D364,'Data - CO2'!$A$5:$A$53,0),BV$20)*AF364*$B361)</f>
        <v>54.994179287491754</v>
      </c>
      <c r="BW364" cm="1">
        <f t="array" ref="BW364">IF($D364="","",INDEX('Data - CO2'!$B$5:$AP$53,MATCH(Kulturmodeller!$D364,'Data - CO2'!$A$5:$A$53,0),BW$20)*AG364*$B361)</f>
        <v>55.630595871953595</v>
      </c>
      <c r="BX364" cm="1">
        <f t="array" ref="BX364">IF($D364="","",INDEX('Data - CO2'!$B$5:$AP$53,MATCH(Kulturmodeller!$D364,'Data - CO2'!$A$5:$A$53,0),BX$20)*AH364*$B361)</f>
        <v>4.0621625486053574E-2</v>
      </c>
      <c r="BY364" cm="1">
        <f t="array" ref="BY364">IF($D364="","",INDEX('Data - CO2'!$B$5:$AP$53,MATCH(Kulturmodeller!$D364,'Data - CO2'!$A$5:$A$53,0),BY$20)*AI364*$B361)</f>
        <v>0.27081083657369054</v>
      </c>
      <c r="BZ364" cm="1">
        <f t="array" ref="BZ364">IF($D364="","",INDEX('Data - CO2'!$B$5:$AP$53,MATCH(Kulturmodeller!$D364,'Data - CO2'!$A$5:$A$53,0),BZ$20)*AJ364*$B361)</f>
        <v>0.67702709143422635</v>
      </c>
      <c r="CA364" cm="1">
        <f t="array" ref="CA364">IF($D364="","",INDEX('Data - CO2'!$B$5:$AP$53,MATCH(Kulturmodeller!$D364,'Data - CO2'!$A$5:$A$53,0),CA$20)*AK364*$B361)</f>
        <v>1.3540541828684527</v>
      </c>
      <c r="CB364" cm="1">
        <f t="array" ref="CB364">IF($D364="","",INDEX('Data - CO2'!$B$5:$AP$53,MATCH(Kulturmodeller!$D364,'Data - CO2'!$A$5:$A$53,0),CB$20)*AL364*$B361)</f>
        <v>3.9414987858074215</v>
      </c>
      <c r="CC364" cm="1">
        <f t="array" ref="CC364">IF($D364="","",INDEX('Data - CO2'!$B$5:$AP$53,MATCH(Kulturmodeller!$D364,'Data - CO2'!$A$5:$A$53,0),CC$20)*AM364*$B361)</f>
        <v>8.4413482314738388</v>
      </c>
      <c r="CD364" cm="1">
        <f t="array" ref="CD364">IF($D364="","",INDEX('Data - CO2'!$B$5:$AP$53,MATCH(Kulturmodeller!$D364,'Data - CO2'!$A$5:$A$53,0),CD$20)*AN364*$B361)</f>
        <v>14.180307968958607</v>
      </c>
      <c r="CE364" cm="1">
        <f t="array" ref="CE364">IF($D364="","",INDEX('Data - CO2'!$B$5:$AP$53,MATCH(Kulturmodeller!$D364,'Data - CO2'!$A$5:$A$53,0),CE$20)*AO364*$B361)</f>
        <v>19.454603356284274</v>
      </c>
      <c r="CF364" cm="1">
        <f t="array" ref="CF364">IF($D364="","",INDEX('Data - CO2'!$B$5:$AP$53,MATCH(Kulturmodeller!$D364,'Data - CO2'!$A$5:$A$53,0),CF$20)*AP364*$B361)</f>
        <v>21.73914162940655</v>
      </c>
      <c r="CG364" cm="1">
        <f t="array" ref="CG364">IF($D364="","",INDEX('Data - CO2'!$B$5:$AP$53,MATCH(Kulturmodeller!$D364,'Data - CO2'!$A$5:$A$53,0),CG$20)*AQ364*$B361)</f>
        <v>24.560768769226769</v>
      </c>
      <c r="CH364" cm="1">
        <f t="array" ref="CH364">IF($D364="","",INDEX('Data - CO2'!$B$5:$AP$53,MATCH(Kulturmodeller!$D364,'Data - CO2'!$A$5:$A$53,0),CH$20)*AR364*$B361)</f>
        <v>27.581976961336593</v>
      </c>
      <c r="CI364" s="11" cm="1">
        <f t="array" ref="CI364">IF($D364="","",INDEX('Data - CO2'!$B$5:$AP$53,MATCH(Kulturmodeller!$D364,'Data - CO2'!$A$5:$A$53,0),CI$20)*AS364*$B361)</f>
        <v>30.498667628428461</v>
      </c>
    </row>
    <row r="365" spans="1:87" x14ac:dyDescent="0.3">
      <c r="A365" s="33" t="s">
        <v>84</v>
      </c>
      <c r="B365" s="33"/>
      <c r="C365" s="124" t="str">
        <f>'Katalog over Kulturmodeller '!F144</f>
        <v>Juletræer (NGR)</v>
      </c>
      <c r="D365" s="125" t="s">
        <v>633</v>
      </c>
      <c r="E365" s="151">
        <f>'Katalog over Kulturmodeller '!W144</f>
        <v>0</v>
      </c>
      <c r="F365" s="40">
        <f>E365+((E367-F367)+(E368-F368))*(E365/SUM(E362:E366))</f>
        <v>0</v>
      </c>
      <c r="G365" s="40">
        <f t="shared" ref="G365" si="6390">F365+((F367-G367)+(F368-G368))*(F365/SUM(F362:F366))</f>
        <v>0</v>
      </c>
      <c r="H365" s="40">
        <f t="shared" ref="H365" si="6391">G365+((G367-H367)+(G368-H368))*(G365/SUM(G362:G366))</f>
        <v>0</v>
      </c>
      <c r="I365" s="40">
        <f t="shared" ref="I365" si="6392">H365+((H367-I367)+(H368-I368))*(H365/SUM(H362:H366))</f>
        <v>0</v>
      </c>
      <c r="J365" s="40">
        <f t="shared" ref="J365" si="6393">I365+((I367-J367)+(I368-J368))*(I365/SUM(I362:I366))</f>
        <v>0</v>
      </c>
      <c r="K365" s="40">
        <f t="shared" ref="K365" si="6394">J365+((J367-K367)+(J368-K368))*(J365/SUM(J362:J366))</f>
        <v>0</v>
      </c>
      <c r="L365" s="40">
        <f t="shared" ref="L365" si="6395">K365+((K367-L367)+(K368-L368))*(K365/SUM(K362:K366))</f>
        <v>0</v>
      </c>
      <c r="M365" s="40">
        <f t="shared" ref="M365" si="6396">L365+((L367-M367)+(L368-M368))*(L365/SUM(L362:L366))</f>
        <v>0</v>
      </c>
      <c r="N365" s="40">
        <f t="shared" ref="N365" si="6397">M365+((M367-N367)+(M368-N368))*(M365/SUM(M362:M366))</f>
        <v>0</v>
      </c>
      <c r="O365" s="40">
        <f t="shared" ref="O365" si="6398">N365+((N367-O367)+(N368-O368))*(N365/SUM(N362:N366))</f>
        <v>0</v>
      </c>
      <c r="P365" s="40">
        <f t="shared" ref="P365" si="6399">O365+((O367-P367)+(O368-P368))*(O365/SUM(O362:O366))</f>
        <v>0</v>
      </c>
      <c r="Q365" s="40">
        <f t="shared" ref="Q365" si="6400">P365+((P367-Q367)+(P368-Q368))*(P365/SUM(P362:P366))</f>
        <v>0</v>
      </c>
      <c r="R365" s="40">
        <f t="shared" ref="R365" si="6401">Q365+((Q367-R367)+(Q368-R368))*(Q365/SUM(Q362:Q366))</f>
        <v>0</v>
      </c>
      <c r="S365" s="40">
        <f t="shared" ref="S365" si="6402">R365+((R367-S367)+(R368-S368))*(R365/SUM(R362:R366))</f>
        <v>0</v>
      </c>
      <c r="T365" s="40">
        <f t="shared" ref="T365" si="6403">S365+((S367-T367)+(S368-T368))*(S365/SUM(S362:S366))</f>
        <v>0</v>
      </c>
      <c r="U365" s="40">
        <f t="shared" ref="U365" si="6404">T365+((T367-U367)+(T368-U368))*(T365/SUM(T362:T366))</f>
        <v>0</v>
      </c>
      <c r="V365" s="40">
        <f t="shared" ref="V365" si="6405">U365+((U367-V367)+(U368-V368))*(U365/SUM(U362:U366))</f>
        <v>0</v>
      </c>
      <c r="W365" s="40">
        <f t="shared" ref="W365" si="6406">V365+((V367-W367)+(V368-W368))*(V365/SUM(V362:V366))</f>
        <v>0</v>
      </c>
      <c r="X365" s="40">
        <f t="shared" ref="X365" si="6407">W365+((W367-X367)+(W368-X368))*(W365/SUM(W362:W366))</f>
        <v>0</v>
      </c>
      <c r="Y365" s="40">
        <f t="shared" ref="Y365" si="6408">X365+((X367-Y367)+(X368-Y368))*(X365/SUM(X362:X366))</f>
        <v>0</v>
      </c>
      <c r="Z365" s="40">
        <f t="shared" ref="Z365" si="6409">Y365+((Y367-Z367)+(Y368-Z368))*(Y365/SUM(Y362:Y366))</f>
        <v>0</v>
      </c>
      <c r="AA365" s="40">
        <f t="shared" ref="AA365" si="6410">Z365+((Z367-AA367)+(Z368-AA368))*(Z365/SUM(Z362:Z366))</f>
        <v>0</v>
      </c>
      <c r="AB365" s="40">
        <f t="shared" ref="AB365" si="6411">AA365+((AA367-AB367)+(AA368-AB368))*(AA365/SUM(AA362:AA366))</f>
        <v>0</v>
      </c>
      <c r="AC365" s="40">
        <f t="shared" ref="AC365" si="6412">AB365+((AB367-AC367)+(AB368-AC368))*(AB365/SUM(AB362:AB366))</f>
        <v>0</v>
      </c>
      <c r="AD365" s="40">
        <f t="shared" ref="AD365" si="6413">AC365+((AC367-AD367)+(AC368-AD368))*(AC365/SUM(AC362:AC366))</f>
        <v>0</v>
      </c>
      <c r="AE365" s="40">
        <f t="shared" ref="AE365" si="6414">AD365+((AD367-AE367)+(AD368-AE368))*(AD365/SUM(AD362:AD366))</f>
        <v>0</v>
      </c>
      <c r="AF365" s="40">
        <f t="shared" ref="AF365" si="6415">AE365+((AE367-AF367)+(AE368-AF368))*(AE365/SUM(AE362:AE366))</f>
        <v>0</v>
      </c>
      <c r="AG365" s="40">
        <f t="shared" ref="AG365" si="6416">AF365+((AF367-AG367)+(AF368-AG368))*(AF365/SUM(AF362:AF366))</f>
        <v>0</v>
      </c>
      <c r="AH365" s="40">
        <f t="shared" ref="AH365" si="6417">AG365+((AG367-AH367)+(AG368-AH368))*(AG365/SUM(AG362:AG366))</f>
        <v>0</v>
      </c>
      <c r="AI365" s="40">
        <f t="shared" ref="AI365" si="6418">AH365+((AH367-AI367)+(AH368-AI368))*(AH365/SUM(AH362:AH366))</f>
        <v>0</v>
      </c>
      <c r="AJ365" s="40">
        <f t="shared" ref="AJ365" si="6419">AI365+((AI367-AJ367)+(AI368-AJ368))*(AI365/SUM(AI362:AI366))</f>
        <v>0</v>
      </c>
      <c r="AK365" s="40">
        <f t="shared" ref="AK365" si="6420">AJ365+((AJ367-AK367)+(AJ368-AK368))*(AJ365/SUM(AJ362:AJ366))</f>
        <v>0</v>
      </c>
      <c r="AL365" s="40">
        <f t="shared" ref="AL365" si="6421">AK365+((AK367-AL367)+(AK368-AL368))*(AK365/SUM(AK362:AK366))</f>
        <v>0</v>
      </c>
      <c r="AM365" s="40">
        <f t="shared" ref="AM365" si="6422">AL365+((AL367-AM367)+(AL368-AM368))*(AL365/SUM(AL362:AL366))</f>
        <v>0</v>
      </c>
      <c r="AN365" s="40">
        <f t="shared" ref="AN365" si="6423">AM365+((AM367-AN367)+(AM368-AN368))*(AM365/SUM(AM362:AM366))</f>
        <v>0</v>
      </c>
      <c r="AO365" s="40">
        <f t="shared" ref="AO365" si="6424">AN365+((AN367-AO367)+(AN368-AO368))*(AN365/SUM(AN362:AN366))</f>
        <v>0</v>
      </c>
      <c r="AP365" s="40">
        <f t="shared" ref="AP365" si="6425">AO365+((AO367-AP367)+(AO368-AP368))*(AO365/SUM(AO362:AO366))</f>
        <v>0</v>
      </c>
      <c r="AQ365" s="40">
        <f t="shared" ref="AQ365" si="6426">AP365+((AP367-AQ367)+(AP368-AQ368))*(AP365/SUM(AP362:AP366))</f>
        <v>0</v>
      </c>
      <c r="AR365" s="40">
        <f t="shared" ref="AR365" si="6427">AQ365+((AQ367-AR367)+(AQ368-AR368))*(AQ365/SUM(AQ362:AQ366))</f>
        <v>0</v>
      </c>
      <c r="AS365" s="41">
        <f t="shared" ref="AS365" si="6428">AR365+((AR367-AS367)+(AR368-AS368))*(AR365/SUM(AR362:AR366))</f>
        <v>0</v>
      </c>
      <c r="AU365" s="10" cm="1">
        <f t="array" ref="AU365">IF($D365="","",INDEX('Data - CO2'!$B$5:$AP$53,MATCH(Kulturmodeller!$D365,'Data - CO2'!$A$5:$A$53,0),AU$20)*E365)</f>
        <v>0</v>
      </c>
      <c r="AV365" cm="1">
        <f t="array" ref="AV365">IF($D365="","",INDEX('Data - CO2'!$B$5:$AP$53,MATCH(Kulturmodeller!$D365,'Data - CO2'!$A$5:$A$53,0),AV$20)*F365)</f>
        <v>0</v>
      </c>
      <c r="AW365" cm="1">
        <f t="array" ref="AW365">IF($D365="","",INDEX('Data - CO2'!$B$5:$AP$53,MATCH(Kulturmodeller!$D365,'Data - CO2'!$A$5:$A$53,0),AW$20)*G365)</f>
        <v>0</v>
      </c>
      <c r="AX365" cm="1">
        <f t="array" ref="AX365">IF($D365="","",INDEX('Data - CO2'!$B$5:$AP$53,MATCH(Kulturmodeller!$D365,'Data - CO2'!$A$5:$A$53,0),AX$20)*H365)</f>
        <v>0</v>
      </c>
      <c r="AY365" cm="1">
        <f t="array" ref="AY365">IF($D365="","",INDEX('Data - CO2'!$B$5:$AP$53,MATCH(Kulturmodeller!$D365,'Data - CO2'!$A$5:$A$53,0),AY$20)*I365)</f>
        <v>0</v>
      </c>
      <c r="AZ365" cm="1">
        <f t="array" ref="AZ365">IF($D365="","",INDEX('Data - CO2'!$B$5:$AP$53,MATCH(Kulturmodeller!$D365,'Data - CO2'!$A$5:$A$53,0),AZ$20)*J365*$B361)</f>
        <v>0</v>
      </c>
      <c r="BA365" cm="1">
        <f t="array" ref="BA365">IF($D365="","",INDEX('Data - CO2'!$B$5:$AP$53,MATCH(Kulturmodeller!$D365,'Data - CO2'!$A$5:$A$53,0),BA$20)*K365*$B361)</f>
        <v>0</v>
      </c>
      <c r="BB365" cm="1">
        <f t="array" ref="BB365">IF($D365="","",INDEX('Data - CO2'!$B$5:$AP$53,MATCH(Kulturmodeller!$D365,'Data - CO2'!$A$5:$A$53,0),BB$20)*L365*$B361)</f>
        <v>0</v>
      </c>
      <c r="BC365" cm="1">
        <f t="array" ref="BC365">IF($D365="","",INDEX('Data - CO2'!$B$5:$AP$53,MATCH(Kulturmodeller!$D365,'Data - CO2'!$A$5:$A$53,0),BC$20)*M365*$B361)</f>
        <v>0</v>
      </c>
      <c r="BD365" cm="1">
        <f t="array" ref="BD365">IF($D365="","",INDEX('Data - CO2'!$B$5:$AP$53,MATCH(Kulturmodeller!$D365,'Data - CO2'!$A$5:$A$53,0),BD$20)*N365*$B361)</f>
        <v>0</v>
      </c>
      <c r="BE365" cm="1">
        <f t="array" ref="BE365">IF($D365="","",INDEX('Data - CO2'!$B$5:$AP$53,MATCH(Kulturmodeller!$D365,'Data - CO2'!$A$5:$A$53,0),BE$20)*O365*$B361)</f>
        <v>0</v>
      </c>
      <c r="BF365" cm="1">
        <f t="array" ref="BF365">IF($D365="","",INDEX('Data - CO2'!$B$5:$AP$53,MATCH(Kulturmodeller!$D365,'Data - CO2'!$A$5:$A$53,0),BF$20)*P365*$B361)</f>
        <v>0</v>
      </c>
      <c r="BG365" cm="1">
        <f t="array" ref="BG365">IF($D365="","",INDEX('Data - CO2'!$B$5:$AP$53,MATCH(Kulturmodeller!$D365,'Data - CO2'!$A$5:$A$53,0),BG$20)*Q365*$B361)</f>
        <v>0</v>
      </c>
      <c r="BH365" cm="1">
        <f t="array" ref="BH365">IF($D365="","",INDEX('Data - CO2'!$B$5:$AP$53,MATCH(Kulturmodeller!$D365,'Data - CO2'!$A$5:$A$53,0),BH$20)*R365*$B361)</f>
        <v>0</v>
      </c>
      <c r="BI365" cm="1">
        <f t="array" ref="BI365">IF($D365="","",INDEX('Data - CO2'!$B$5:$AP$53,MATCH(Kulturmodeller!$D365,'Data - CO2'!$A$5:$A$53,0),BI$20)*S365*$B361)</f>
        <v>0</v>
      </c>
      <c r="BJ365" cm="1">
        <f t="array" ref="BJ365">IF($D365="","",INDEX('Data - CO2'!$B$5:$AP$53,MATCH(Kulturmodeller!$D365,'Data - CO2'!$A$5:$A$53,0),BJ$20)*T365*$B361)</f>
        <v>0</v>
      </c>
      <c r="BK365" cm="1">
        <f t="array" ref="BK365">IF($D365="","",INDEX('Data - CO2'!$B$5:$AP$53,MATCH(Kulturmodeller!$D365,'Data - CO2'!$A$5:$A$53,0),BK$20)*U365*$B361)</f>
        <v>0</v>
      </c>
      <c r="BL365" cm="1">
        <f t="array" ref="BL365">IF($D365="","",INDEX('Data - CO2'!$B$5:$AP$53,MATCH(Kulturmodeller!$D365,'Data - CO2'!$A$5:$A$53,0),BL$20)*V365*$B361)</f>
        <v>0</v>
      </c>
      <c r="BM365" cm="1">
        <f t="array" ref="BM365">IF($D365="","",INDEX('Data - CO2'!$B$5:$AP$53,MATCH(Kulturmodeller!$D365,'Data - CO2'!$A$5:$A$53,0),BM$20)*W365*$B361)</f>
        <v>0</v>
      </c>
      <c r="BN365" cm="1">
        <f t="array" ref="BN365">IF($D365="","",INDEX('Data - CO2'!$B$5:$AP$53,MATCH(Kulturmodeller!$D365,'Data - CO2'!$A$5:$A$53,0),BN$20)*X365*$B361)</f>
        <v>0</v>
      </c>
      <c r="BO365" cm="1">
        <f t="array" ref="BO365">IF($D365="","",INDEX('Data - CO2'!$B$5:$AP$53,MATCH(Kulturmodeller!$D365,'Data - CO2'!$A$5:$A$53,0),BO$20)*Y365*$B361)</f>
        <v>0</v>
      </c>
      <c r="BP365" cm="1">
        <f t="array" ref="BP365">IF($D365="","",INDEX('Data - CO2'!$B$5:$AP$53,MATCH(Kulturmodeller!$D365,'Data - CO2'!$A$5:$A$53,0),BP$20)*Z365*$B361)</f>
        <v>0</v>
      </c>
      <c r="BQ365" cm="1">
        <f t="array" ref="BQ365">IF($D365="","",INDEX('Data - CO2'!$B$5:$AP$53,MATCH(Kulturmodeller!$D365,'Data - CO2'!$A$5:$A$53,0),BQ$20)*AA365*$B361)</f>
        <v>0</v>
      </c>
      <c r="BR365" cm="1">
        <f t="array" ref="BR365">IF($D365="","",INDEX('Data - CO2'!$B$5:$AP$53,MATCH(Kulturmodeller!$D365,'Data - CO2'!$A$5:$A$53,0),BR$20)*AB365*$B361)</f>
        <v>0</v>
      </c>
      <c r="BS365" cm="1">
        <f t="array" ref="BS365">IF($D365="","",INDEX('Data - CO2'!$B$5:$AP$53,MATCH(Kulturmodeller!$D365,'Data - CO2'!$A$5:$A$53,0),BS$20)*AC365*$B361)</f>
        <v>0</v>
      </c>
      <c r="BT365" cm="1">
        <f t="array" ref="BT365">IF($D365="","",INDEX('Data - CO2'!$B$5:$AP$53,MATCH(Kulturmodeller!$D365,'Data - CO2'!$A$5:$A$53,0),BT$20)*AD365*$B361)</f>
        <v>0</v>
      </c>
      <c r="BU365" cm="1">
        <f t="array" ref="BU365">IF($D365="","",INDEX('Data - CO2'!$B$5:$AP$53,MATCH(Kulturmodeller!$D365,'Data - CO2'!$A$5:$A$53,0),BU$20)*AE365*$B361)</f>
        <v>0</v>
      </c>
      <c r="BV365" cm="1">
        <f t="array" ref="BV365">IF($D365="","",INDEX('Data - CO2'!$B$5:$AP$53,MATCH(Kulturmodeller!$D365,'Data - CO2'!$A$5:$A$53,0),BV$20)*AF365*$B361)</f>
        <v>0</v>
      </c>
      <c r="BW365" cm="1">
        <f t="array" ref="BW365">IF($D365="","",INDEX('Data - CO2'!$B$5:$AP$53,MATCH(Kulturmodeller!$D365,'Data - CO2'!$A$5:$A$53,0),BW$20)*AG365*$B361)</f>
        <v>0</v>
      </c>
      <c r="BX365" cm="1">
        <f t="array" ref="BX365">IF($D365="","",INDEX('Data - CO2'!$B$5:$AP$53,MATCH(Kulturmodeller!$D365,'Data - CO2'!$A$5:$A$53,0),BX$20)*AH365*$B361)</f>
        <v>0</v>
      </c>
      <c r="BY365" cm="1">
        <f t="array" ref="BY365">IF($D365="","",INDEX('Data - CO2'!$B$5:$AP$53,MATCH(Kulturmodeller!$D365,'Data - CO2'!$A$5:$A$53,0),BY$20)*AI365*$B361)</f>
        <v>0</v>
      </c>
      <c r="BZ365" cm="1">
        <f t="array" ref="BZ365">IF($D365="","",INDEX('Data - CO2'!$B$5:$AP$53,MATCH(Kulturmodeller!$D365,'Data - CO2'!$A$5:$A$53,0),BZ$20)*AJ365*$B361)</f>
        <v>0</v>
      </c>
      <c r="CA365" cm="1">
        <f t="array" ref="CA365">IF($D365="","",INDEX('Data - CO2'!$B$5:$AP$53,MATCH(Kulturmodeller!$D365,'Data - CO2'!$A$5:$A$53,0),CA$20)*AK365*$B361)</f>
        <v>0</v>
      </c>
      <c r="CB365" cm="1">
        <f t="array" ref="CB365">IF($D365="","",INDEX('Data - CO2'!$B$5:$AP$53,MATCH(Kulturmodeller!$D365,'Data - CO2'!$A$5:$A$53,0),CB$20)*AL365*$B361)</f>
        <v>0</v>
      </c>
      <c r="CC365" cm="1">
        <f t="array" ref="CC365">IF($D365="","",INDEX('Data - CO2'!$B$5:$AP$53,MATCH(Kulturmodeller!$D365,'Data - CO2'!$A$5:$A$53,0),CC$20)*AM365*$B361)</f>
        <v>0</v>
      </c>
      <c r="CD365" cm="1">
        <f t="array" ref="CD365">IF($D365="","",INDEX('Data - CO2'!$B$5:$AP$53,MATCH(Kulturmodeller!$D365,'Data - CO2'!$A$5:$A$53,0),CD$20)*AN365*$B361)</f>
        <v>0</v>
      </c>
      <c r="CE365" cm="1">
        <f t="array" ref="CE365">IF($D365="","",INDEX('Data - CO2'!$B$5:$AP$53,MATCH(Kulturmodeller!$D365,'Data - CO2'!$A$5:$A$53,0),CE$20)*AO365*$B361)</f>
        <v>0</v>
      </c>
      <c r="CF365" cm="1">
        <f t="array" ref="CF365">IF($D365="","",INDEX('Data - CO2'!$B$5:$AP$53,MATCH(Kulturmodeller!$D365,'Data - CO2'!$A$5:$A$53,0),CF$20)*AP365*$B361)</f>
        <v>0</v>
      </c>
      <c r="CG365" cm="1">
        <f t="array" ref="CG365">IF($D365="","",INDEX('Data - CO2'!$B$5:$AP$53,MATCH(Kulturmodeller!$D365,'Data - CO2'!$A$5:$A$53,0),CG$20)*AQ365*$B361)</f>
        <v>0</v>
      </c>
      <c r="CH365" cm="1">
        <f t="array" ref="CH365">IF($D365="","",INDEX('Data - CO2'!$B$5:$AP$53,MATCH(Kulturmodeller!$D365,'Data - CO2'!$A$5:$A$53,0),CH$20)*AR365*$B361)</f>
        <v>0</v>
      </c>
      <c r="CI365" s="11" cm="1">
        <f t="array" ref="CI365">IF($D365="","",INDEX('Data - CO2'!$B$5:$AP$53,MATCH(Kulturmodeller!$D365,'Data - CO2'!$A$5:$A$53,0),CI$20)*AS365*$B361)</f>
        <v>0</v>
      </c>
    </row>
    <row r="366" spans="1:87" x14ac:dyDescent="0.3">
      <c r="A366" s="42" t="s">
        <v>85</v>
      </c>
      <c r="B366" s="42"/>
      <c r="C366" s="124">
        <f>'Katalog over Kulturmodeller '!F145</f>
        <v>0</v>
      </c>
      <c r="D366" s="129"/>
      <c r="E366" s="140">
        <f>'Katalog over Kulturmodeller '!W145</f>
        <v>0</v>
      </c>
      <c r="F366" s="46">
        <f>E366+((E367-F367)+(E368-F368))*(E366/SUM(E362:E366))</f>
        <v>0</v>
      </c>
      <c r="G366" s="46">
        <f t="shared" ref="G366" si="6429">F366+((F367-G367)+(F368-G368))*(F366/SUM(F362:F366))</f>
        <v>0</v>
      </c>
      <c r="H366" s="46">
        <f t="shared" ref="H366" si="6430">G366+((G367-H367)+(G368-H368))*(G366/SUM(G362:G366))</f>
        <v>0</v>
      </c>
      <c r="I366" s="46">
        <f t="shared" ref="I366" si="6431">H366+((H367-I367)+(H368-I368))*(H366/SUM(H362:H366))</f>
        <v>0</v>
      </c>
      <c r="J366" s="46">
        <f t="shared" ref="J366" si="6432">I366+((I367-J367)+(I368-J368))*(I366/SUM(I362:I366))</f>
        <v>0</v>
      </c>
      <c r="K366" s="46">
        <f t="shared" ref="K366" si="6433">J366+((J367-K367)+(J368-K368))*(J366/SUM(J362:J366))</f>
        <v>0</v>
      </c>
      <c r="L366" s="46">
        <f t="shared" ref="L366" si="6434">K366+((K367-L367)+(K368-L368))*(K366/SUM(K362:K366))</f>
        <v>0</v>
      </c>
      <c r="M366" s="46">
        <f t="shared" ref="M366" si="6435">L366+((L367-M367)+(L368-M368))*(L366/SUM(L362:L366))</f>
        <v>0</v>
      </c>
      <c r="N366" s="46">
        <f t="shared" ref="N366" si="6436">M366+((M367-N367)+(M368-N368))*(M366/SUM(M362:M366))</f>
        <v>0</v>
      </c>
      <c r="O366" s="46">
        <f t="shared" ref="O366" si="6437">N366+((N367-O367)+(N368-O368))*(N366/SUM(N362:N366))</f>
        <v>0</v>
      </c>
      <c r="P366" s="46">
        <f t="shared" ref="P366" si="6438">O366+((O367-P367)+(O368-P368))*(O366/SUM(O362:O366))</f>
        <v>0</v>
      </c>
      <c r="Q366" s="46">
        <f t="shared" ref="Q366" si="6439">P366+((P367-Q367)+(P368-Q368))*(P366/SUM(P362:P366))</f>
        <v>0</v>
      </c>
      <c r="R366" s="46">
        <f t="shared" ref="R366" si="6440">Q366+((Q367-R367)+(Q368-R368))*(Q366/SUM(Q362:Q366))</f>
        <v>0</v>
      </c>
      <c r="S366" s="46">
        <f t="shared" ref="S366" si="6441">R366+((R367-S367)+(R368-S368))*(R366/SUM(R362:R366))</f>
        <v>0</v>
      </c>
      <c r="T366" s="46">
        <f t="shared" ref="T366" si="6442">S366+((S367-T367)+(S368-T368))*(S366/SUM(S362:S366))</f>
        <v>0</v>
      </c>
      <c r="U366" s="46">
        <f t="shared" ref="U366" si="6443">T366+((T367-U367)+(T368-U368))*(T366/SUM(T362:T366))</f>
        <v>0</v>
      </c>
      <c r="V366" s="46">
        <f t="shared" ref="V366" si="6444">U366+((U367-V367)+(U368-V368))*(U366/SUM(U362:U366))</f>
        <v>0</v>
      </c>
      <c r="W366" s="46">
        <f t="shared" ref="W366" si="6445">V366+((V367-W367)+(V368-W368))*(V366/SUM(V362:V366))</f>
        <v>0</v>
      </c>
      <c r="X366" s="46">
        <f t="shared" ref="X366" si="6446">W366+((W367-X367)+(W368-X368))*(W366/SUM(W362:W366))</f>
        <v>0</v>
      </c>
      <c r="Y366" s="46">
        <f t="shared" ref="Y366" si="6447">X366+((X367-Y367)+(X368-Y368))*(X366/SUM(X362:X366))</f>
        <v>0</v>
      </c>
      <c r="Z366" s="46">
        <f t="shared" ref="Z366" si="6448">Y366+((Y367-Z367)+(Y368-Z368))*(Y366/SUM(Y362:Y366))</f>
        <v>0</v>
      </c>
      <c r="AA366" s="46">
        <f t="shared" ref="AA366" si="6449">Z366+((Z367-AA367)+(Z368-AA368))*(Z366/SUM(Z362:Z366))</f>
        <v>0</v>
      </c>
      <c r="AB366" s="46">
        <f t="shared" ref="AB366" si="6450">AA366+((AA367-AB367)+(AA368-AB368))*(AA366/SUM(AA362:AA366))</f>
        <v>0</v>
      </c>
      <c r="AC366" s="46">
        <f t="shared" ref="AC366" si="6451">AB366+((AB367-AC367)+(AB368-AC368))*(AB366/SUM(AB362:AB366))</f>
        <v>0</v>
      </c>
      <c r="AD366" s="46">
        <f t="shared" ref="AD366" si="6452">AC366+((AC367-AD367)+(AC368-AD368))*(AC366/SUM(AC362:AC366))</f>
        <v>0</v>
      </c>
      <c r="AE366" s="46">
        <f t="shared" ref="AE366" si="6453">AD366+((AD367-AE367)+(AD368-AE368))*(AD366/SUM(AD362:AD366))</f>
        <v>0</v>
      </c>
      <c r="AF366" s="46">
        <f t="shared" ref="AF366" si="6454">AE366+((AE367-AF367)+(AE368-AF368))*(AE366/SUM(AE362:AE366))</f>
        <v>0</v>
      </c>
      <c r="AG366" s="46">
        <f t="shared" ref="AG366" si="6455">AF366+((AF367-AG367)+(AF368-AG368))*(AF366/SUM(AF362:AF366))</f>
        <v>0</v>
      </c>
      <c r="AH366" s="46">
        <f t="shared" ref="AH366" si="6456">AG366+((AG367-AH367)+(AG368-AH368))*(AG366/SUM(AG362:AG366))</f>
        <v>0</v>
      </c>
      <c r="AI366" s="46">
        <f t="shared" ref="AI366" si="6457">AH366+((AH367-AI367)+(AH368-AI368))*(AH366/SUM(AH362:AH366))</f>
        <v>0</v>
      </c>
      <c r="AJ366" s="46">
        <f t="shared" ref="AJ366" si="6458">AI366+((AI367-AJ367)+(AI368-AJ368))*(AI366/SUM(AI362:AI366))</f>
        <v>0</v>
      </c>
      <c r="AK366" s="46">
        <f t="shared" ref="AK366" si="6459">AJ366+((AJ367-AK367)+(AJ368-AK368))*(AJ366/SUM(AJ362:AJ366))</f>
        <v>0</v>
      </c>
      <c r="AL366" s="46">
        <f t="shared" ref="AL366" si="6460">AK366+((AK367-AL367)+(AK368-AL368))*(AK366/SUM(AK362:AK366))</f>
        <v>0</v>
      </c>
      <c r="AM366" s="46">
        <f t="shared" ref="AM366" si="6461">AL366+((AL367-AM367)+(AL368-AM368))*(AL366/SUM(AL362:AL366))</f>
        <v>0</v>
      </c>
      <c r="AN366" s="46">
        <f t="shared" ref="AN366" si="6462">AM366+((AM367-AN367)+(AM368-AN368))*(AM366/SUM(AM362:AM366))</f>
        <v>0</v>
      </c>
      <c r="AO366" s="46">
        <f t="shared" ref="AO366" si="6463">AN366+((AN367-AO367)+(AN368-AO368))*(AN366/SUM(AN362:AN366))</f>
        <v>0</v>
      </c>
      <c r="AP366" s="46">
        <f t="shared" ref="AP366" si="6464">AO366+((AO367-AP367)+(AO368-AP368))*(AO366/SUM(AO362:AO366))</f>
        <v>0</v>
      </c>
      <c r="AQ366" s="46">
        <f t="shared" ref="AQ366" si="6465">AP366+((AP367-AQ367)+(AP368-AQ368))*(AP366/SUM(AP362:AP366))</f>
        <v>0</v>
      </c>
      <c r="AR366" s="46">
        <f t="shared" ref="AR366" si="6466">AQ366+((AQ367-AR367)+(AQ368-AR368))*(AQ366/SUM(AQ362:AQ366))</f>
        <v>0</v>
      </c>
      <c r="AS366" s="47">
        <f t="shared" ref="AS366" si="6467">AR366+((AR367-AS367)+(AR368-AS368))*(AR366/SUM(AR362:AR366))</f>
        <v>0</v>
      </c>
      <c r="AU366" s="10" t="str" cm="1">
        <f t="array" ref="AU366">IF($D366="","",INDEX('Data - CO2'!$B$5:$AP$53,MATCH(Kulturmodeller!$D366,'Data - CO2'!$A$5:$A$53,0),AU$20)*E366)</f>
        <v/>
      </c>
      <c r="AV366" t="str" cm="1">
        <f t="array" ref="AV366">IF($D366="","",INDEX('Data - CO2'!$B$5:$AP$53,MATCH(Kulturmodeller!$D366,'Data - CO2'!$A$5:$A$53,0),AV$20)*F366)</f>
        <v/>
      </c>
      <c r="AW366" t="str" cm="1">
        <f t="array" ref="AW366">IF($D366="","",INDEX('Data - CO2'!$B$5:$AP$53,MATCH(Kulturmodeller!$D366,'Data - CO2'!$A$5:$A$53,0),AW$20)*G366)</f>
        <v/>
      </c>
      <c r="AX366" t="str" cm="1">
        <f t="array" ref="AX366">IF($D366="","",INDEX('Data - CO2'!$B$5:$AP$53,MATCH(Kulturmodeller!$D366,'Data - CO2'!$A$5:$A$53,0),AX$20)*H366)</f>
        <v/>
      </c>
      <c r="AY366" t="str" cm="1">
        <f t="array" ref="AY366">IF($D366="","",INDEX('Data - CO2'!$B$5:$AP$53,MATCH(Kulturmodeller!$D366,'Data - CO2'!$A$5:$A$53,0),AY$20)*I366)</f>
        <v/>
      </c>
      <c r="AZ366" t="str" cm="1">
        <f t="array" ref="AZ366">IF($D366="","",INDEX('Data - CO2'!$B$5:$AP$53,MATCH(Kulturmodeller!$D366,'Data - CO2'!$A$5:$A$53,0),AZ$20)*J366*$B361)</f>
        <v/>
      </c>
      <c r="BA366" t="str" cm="1">
        <f t="array" ref="BA366">IF($D366="","",INDEX('Data - CO2'!$B$5:$AP$53,MATCH(Kulturmodeller!$D366,'Data - CO2'!$A$5:$A$53,0),BA$20)*K366*$B361)</f>
        <v/>
      </c>
      <c r="BB366" t="str" cm="1">
        <f t="array" ref="BB366">IF($D366="","",INDEX('Data - CO2'!$B$5:$AP$53,MATCH(Kulturmodeller!$D366,'Data - CO2'!$A$5:$A$53,0),BB$20)*L366*$B361)</f>
        <v/>
      </c>
      <c r="BC366" t="str" cm="1">
        <f t="array" ref="BC366">IF($D366="","",INDEX('Data - CO2'!$B$5:$AP$53,MATCH(Kulturmodeller!$D366,'Data - CO2'!$A$5:$A$53,0),BC$20)*M366*$B361)</f>
        <v/>
      </c>
      <c r="BD366" t="str" cm="1">
        <f t="array" ref="BD366">IF($D366="","",INDEX('Data - CO2'!$B$5:$AP$53,MATCH(Kulturmodeller!$D366,'Data - CO2'!$A$5:$A$53,0),BD$20)*N366*$B361)</f>
        <v/>
      </c>
      <c r="BE366" t="str" cm="1">
        <f t="array" ref="BE366">IF($D366="","",INDEX('Data - CO2'!$B$5:$AP$53,MATCH(Kulturmodeller!$D366,'Data - CO2'!$A$5:$A$53,0),BE$20)*O366*$B361)</f>
        <v/>
      </c>
      <c r="BF366" t="str" cm="1">
        <f t="array" ref="BF366">IF($D366="","",INDEX('Data - CO2'!$B$5:$AP$53,MATCH(Kulturmodeller!$D366,'Data - CO2'!$A$5:$A$53,0),BF$20)*P366*$B361)</f>
        <v/>
      </c>
      <c r="BG366" t="str" cm="1">
        <f t="array" ref="BG366">IF($D366="","",INDEX('Data - CO2'!$B$5:$AP$53,MATCH(Kulturmodeller!$D366,'Data - CO2'!$A$5:$A$53,0),BG$20)*Q366*$B361)</f>
        <v/>
      </c>
      <c r="BH366" t="str" cm="1">
        <f t="array" ref="BH366">IF($D366="","",INDEX('Data - CO2'!$B$5:$AP$53,MATCH(Kulturmodeller!$D366,'Data - CO2'!$A$5:$A$53,0),BH$20)*R366*$B361)</f>
        <v/>
      </c>
      <c r="BI366" t="str" cm="1">
        <f t="array" ref="BI366">IF($D366="","",INDEX('Data - CO2'!$B$5:$AP$53,MATCH(Kulturmodeller!$D366,'Data - CO2'!$A$5:$A$53,0),BI$20)*S366*$B361)</f>
        <v/>
      </c>
      <c r="BJ366" t="str" cm="1">
        <f t="array" ref="BJ366">IF($D366="","",INDEX('Data - CO2'!$B$5:$AP$53,MATCH(Kulturmodeller!$D366,'Data - CO2'!$A$5:$A$53,0),BJ$20)*T366*$B361)</f>
        <v/>
      </c>
      <c r="BK366" t="str" cm="1">
        <f t="array" ref="BK366">IF($D366="","",INDEX('Data - CO2'!$B$5:$AP$53,MATCH(Kulturmodeller!$D366,'Data - CO2'!$A$5:$A$53,0),BK$20)*U366*$B361)</f>
        <v/>
      </c>
      <c r="BL366" t="str" cm="1">
        <f t="array" ref="BL366">IF($D366="","",INDEX('Data - CO2'!$B$5:$AP$53,MATCH(Kulturmodeller!$D366,'Data - CO2'!$A$5:$A$53,0),BL$20)*V366*$B361)</f>
        <v/>
      </c>
      <c r="BM366" t="str" cm="1">
        <f t="array" ref="BM366">IF($D366="","",INDEX('Data - CO2'!$B$5:$AP$53,MATCH(Kulturmodeller!$D366,'Data - CO2'!$A$5:$A$53,0),BM$20)*W366*$B361)</f>
        <v/>
      </c>
      <c r="BN366" t="str" cm="1">
        <f t="array" ref="BN366">IF($D366="","",INDEX('Data - CO2'!$B$5:$AP$53,MATCH(Kulturmodeller!$D366,'Data - CO2'!$A$5:$A$53,0),BN$20)*X366*$B361)</f>
        <v/>
      </c>
      <c r="BO366" t="str" cm="1">
        <f t="array" ref="BO366">IF($D366="","",INDEX('Data - CO2'!$B$5:$AP$53,MATCH(Kulturmodeller!$D366,'Data - CO2'!$A$5:$A$53,0),BO$20)*Y366*$B361)</f>
        <v/>
      </c>
      <c r="BP366" t="str" cm="1">
        <f t="array" ref="BP366">IF($D366="","",INDEX('Data - CO2'!$B$5:$AP$53,MATCH(Kulturmodeller!$D366,'Data - CO2'!$A$5:$A$53,0),BP$20)*Z366*$B361)</f>
        <v/>
      </c>
      <c r="BQ366" t="str" cm="1">
        <f t="array" ref="BQ366">IF($D366="","",INDEX('Data - CO2'!$B$5:$AP$53,MATCH(Kulturmodeller!$D366,'Data - CO2'!$A$5:$A$53,0),BQ$20)*AA366*$B361)</f>
        <v/>
      </c>
      <c r="BR366" t="str" cm="1">
        <f t="array" ref="BR366">IF($D366="","",INDEX('Data - CO2'!$B$5:$AP$53,MATCH(Kulturmodeller!$D366,'Data - CO2'!$A$5:$A$53,0),BR$20)*AB366*$B361)</f>
        <v/>
      </c>
      <c r="BS366" t="str" cm="1">
        <f t="array" ref="BS366">IF($D366="","",INDEX('Data - CO2'!$B$5:$AP$53,MATCH(Kulturmodeller!$D366,'Data - CO2'!$A$5:$A$53,0),BS$20)*AC366*$B361)</f>
        <v/>
      </c>
      <c r="BT366" t="str" cm="1">
        <f t="array" ref="BT366">IF($D366="","",INDEX('Data - CO2'!$B$5:$AP$53,MATCH(Kulturmodeller!$D366,'Data - CO2'!$A$5:$A$53,0),BT$20)*AD366*$B361)</f>
        <v/>
      </c>
      <c r="BU366" t="str" cm="1">
        <f t="array" ref="BU366">IF($D366="","",INDEX('Data - CO2'!$B$5:$AP$53,MATCH(Kulturmodeller!$D366,'Data - CO2'!$A$5:$A$53,0),BU$20)*AE366*$B361)</f>
        <v/>
      </c>
      <c r="BV366" t="str" cm="1">
        <f t="array" ref="BV366">IF($D366="","",INDEX('Data - CO2'!$B$5:$AP$53,MATCH(Kulturmodeller!$D366,'Data - CO2'!$A$5:$A$53,0),BV$20)*AF366*$B361)</f>
        <v/>
      </c>
      <c r="BW366" t="str" cm="1">
        <f t="array" ref="BW366">IF($D366="","",INDEX('Data - CO2'!$B$5:$AP$53,MATCH(Kulturmodeller!$D366,'Data - CO2'!$A$5:$A$53,0),BW$20)*AG366*$B361)</f>
        <v/>
      </c>
      <c r="BX366" t="str" cm="1">
        <f t="array" ref="BX366">IF($D366="","",INDEX('Data - CO2'!$B$5:$AP$53,MATCH(Kulturmodeller!$D366,'Data - CO2'!$A$5:$A$53,0),BX$20)*AH366*$B361)</f>
        <v/>
      </c>
      <c r="BY366" t="str" cm="1">
        <f t="array" ref="BY366">IF($D366="","",INDEX('Data - CO2'!$B$5:$AP$53,MATCH(Kulturmodeller!$D366,'Data - CO2'!$A$5:$A$53,0),BY$20)*AI366*$B361)</f>
        <v/>
      </c>
      <c r="BZ366" t="str" cm="1">
        <f t="array" ref="BZ366">IF($D366="","",INDEX('Data - CO2'!$B$5:$AP$53,MATCH(Kulturmodeller!$D366,'Data - CO2'!$A$5:$A$53,0),BZ$20)*AJ366*$B361)</f>
        <v/>
      </c>
      <c r="CA366" t="str" cm="1">
        <f t="array" ref="CA366">IF($D366="","",INDEX('Data - CO2'!$B$5:$AP$53,MATCH(Kulturmodeller!$D366,'Data - CO2'!$A$5:$A$53,0),CA$20)*AK366*$B361)</f>
        <v/>
      </c>
      <c r="CB366" t="str" cm="1">
        <f t="array" ref="CB366">IF($D366="","",INDEX('Data - CO2'!$B$5:$AP$53,MATCH(Kulturmodeller!$D366,'Data - CO2'!$A$5:$A$53,0),CB$20)*AL366*$B361)</f>
        <v/>
      </c>
      <c r="CC366" t="str" cm="1">
        <f t="array" ref="CC366">IF($D366="","",INDEX('Data - CO2'!$B$5:$AP$53,MATCH(Kulturmodeller!$D366,'Data - CO2'!$A$5:$A$53,0),CC$20)*AM366*$B361)</f>
        <v/>
      </c>
      <c r="CD366" t="str" cm="1">
        <f t="array" ref="CD366">IF($D366="","",INDEX('Data - CO2'!$B$5:$AP$53,MATCH(Kulturmodeller!$D366,'Data - CO2'!$A$5:$A$53,0),CD$20)*AN366*$B361)</f>
        <v/>
      </c>
      <c r="CE366" t="str" cm="1">
        <f t="array" ref="CE366">IF($D366="","",INDEX('Data - CO2'!$B$5:$AP$53,MATCH(Kulturmodeller!$D366,'Data - CO2'!$A$5:$A$53,0),CE$20)*AO366*$B361)</f>
        <v/>
      </c>
      <c r="CF366" t="str" cm="1">
        <f t="array" ref="CF366">IF($D366="","",INDEX('Data - CO2'!$B$5:$AP$53,MATCH(Kulturmodeller!$D366,'Data - CO2'!$A$5:$A$53,0),CF$20)*AP366*$B361)</f>
        <v/>
      </c>
      <c r="CG366" t="str" cm="1">
        <f t="array" ref="CG366">IF($D366="","",INDEX('Data - CO2'!$B$5:$AP$53,MATCH(Kulturmodeller!$D366,'Data - CO2'!$A$5:$A$53,0),CG$20)*AQ366*$B361)</f>
        <v/>
      </c>
      <c r="CH366" t="str" cm="1">
        <f t="array" ref="CH366">IF($D366="","",INDEX('Data - CO2'!$B$5:$AP$53,MATCH(Kulturmodeller!$D366,'Data - CO2'!$A$5:$A$53,0),CH$20)*AR366*$B361)</f>
        <v/>
      </c>
      <c r="CI366" s="11" t="str" cm="1">
        <f t="array" ref="CI366">IF($D366="","",INDEX('Data - CO2'!$B$5:$AP$53,MATCH(Kulturmodeller!$D366,'Data - CO2'!$A$5:$A$53,0),CI$20)*AS366*$B361)</f>
        <v/>
      </c>
    </row>
    <row r="367" spans="1:87" x14ac:dyDescent="0.3">
      <c r="A367" s="351" t="s">
        <v>637</v>
      </c>
      <c r="B367" s="49"/>
      <c r="C367" s="130" t="str">
        <f>'Katalog over Kulturmodeller '!F146</f>
        <v>Valgfri</v>
      </c>
      <c r="D367" s="131" t="s">
        <v>58</v>
      </c>
      <c r="E367" s="139">
        <f>'Katalog over Kulturmodeller '!W146</f>
        <v>0.1</v>
      </c>
      <c r="F367" s="40">
        <f>E367</f>
        <v>0.1</v>
      </c>
      <c r="G367" s="40">
        <f t="shared" ref="G367:G368" si="6468">F367</f>
        <v>0.1</v>
      </c>
      <c r="H367" s="40">
        <f>G367*2/3</f>
        <v>6.6666666666666666E-2</v>
      </c>
      <c r="I367" s="40">
        <f>H367*0.5</f>
        <v>3.3333333333333333E-2</v>
      </c>
      <c r="J367" s="40">
        <v>0</v>
      </c>
      <c r="K367" s="40">
        <f t="shared" ref="K367:K368" si="6469">J367</f>
        <v>0</v>
      </c>
      <c r="L367" s="40">
        <f t="shared" ref="L367:L368" si="6470">K367</f>
        <v>0</v>
      </c>
      <c r="M367" s="40">
        <f t="shared" ref="M367:M368" si="6471">L367</f>
        <v>0</v>
      </c>
      <c r="N367" s="40">
        <f t="shared" ref="N367:N368" si="6472">M367</f>
        <v>0</v>
      </c>
      <c r="O367" s="40">
        <f t="shared" ref="O367:O368" si="6473">N367</f>
        <v>0</v>
      </c>
      <c r="P367" s="40">
        <f t="shared" ref="P367:P368" si="6474">O367</f>
        <v>0</v>
      </c>
      <c r="Q367" s="40">
        <f t="shared" ref="Q367:Q368" si="6475">P367</f>
        <v>0</v>
      </c>
      <c r="R367" s="40">
        <f t="shared" ref="R367:R368" si="6476">Q367</f>
        <v>0</v>
      </c>
      <c r="S367" s="40">
        <f t="shared" ref="S367:S368" si="6477">R367</f>
        <v>0</v>
      </c>
      <c r="T367" s="40">
        <f t="shared" ref="T367:T368" si="6478">S367</f>
        <v>0</v>
      </c>
      <c r="U367" s="40">
        <f t="shared" ref="U367:U368" si="6479">T367</f>
        <v>0</v>
      </c>
      <c r="V367" s="40">
        <f t="shared" ref="V367:V368" si="6480">U367</f>
        <v>0</v>
      </c>
      <c r="W367" s="40">
        <f t="shared" ref="W367:W368" si="6481">V367</f>
        <v>0</v>
      </c>
      <c r="X367" s="40">
        <f t="shared" ref="X367:X368" si="6482">W367</f>
        <v>0</v>
      </c>
      <c r="Y367" s="40">
        <f t="shared" ref="Y367:Y368" si="6483">X367</f>
        <v>0</v>
      </c>
      <c r="Z367" s="40">
        <f t="shared" ref="Z367:Z368" si="6484">Y367</f>
        <v>0</v>
      </c>
      <c r="AA367" s="40">
        <f t="shared" ref="AA367:AA368" si="6485">Z367</f>
        <v>0</v>
      </c>
      <c r="AB367" s="40">
        <f t="shared" ref="AB367:AB368" si="6486">AA367</f>
        <v>0</v>
      </c>
      <c r="AC367" s="40">
        <f t="shared" ref="AC367:AC368" si="6487">AB367</f>
        <v>0</v>
      </c>
      <c r="AD367" s="40">
        <f t="shared" ref="AD367:AD368" si="6488">AC367</f>
        <v>0</v>
      </c>
      <c r="AE367" s="40">
        <f t="shared" ref="AE367:AE368" si="6489">AD367</f>
        <v>0</v>
      </c>
      <c r="AF367" s="40">
        <f t="shared" ref="AF367:AF368" si="6490">AE367</f>
        <v>0</v>
      </c>
      <c r="AG367" s="40">
        <f t="shared" ref="AG367:AG368" si="6491">AF367</f>
        <v>0</v>
      </c>
      <c r="AH367" s="40">
        <f t="shared" ref="AH367:AH368" si="6492">AG367</f>
        <v>0</v>
      </c>
      <c r="AI367" s="40">
        <f t="shared" ref="AI367:AI368" si="6493">AH367</f>
        <v>0</v>
      </c>
      <c r="AJ367" s="40">
        <f t="shared" ref="AJ367:AJ368" si="6494">AI367</f>
        <v>0</v>
      </c>
      <c r="AK367" s="40">
        <f t="shared" ref="AK367:AK368" si="6495">AJ367</f>
        <v>0</v>
      </c>
      <c r="AL367" s="40">
        <f t="shared" ref="AL367:AL368" si="6496">AK367</f>
        <v>0</v>
      </c>
      <c r="AM367" s="40">
        <f t="shared" ref="AM367:AM368" si="6497">AL367</f>
        <v>0</v>
      </c>
      <c r="AN367" s="40">
        <f t="shared" ref="AN367:AN368" si="6498">AM367</f>
        <v>0</v>
      </c>
      <c r="AO367" s="40">
        <f t="shared" ref="AO367:AO368" si="6499">AN367</f>
        <v>0</v>
      </c>
      <c r="AP367" s="40">
        <f t="shared" ref="AP367:AP368" si="6500">AO367</f>
        <v>0</v>
      </c>
      <c r="AQ367" s="40">
        <f t="shared" ref="AQ367:AQ368" si="6501">AP367</f>
        <v>0</v>
      </c>
      <c r="AR367" s="40">
        <f t="shared" ref="AR367:AR368" si="6502">AQ367</f>
        <v>0</v>
      </c>
      <c r="AS367" s="41">
        <f t="shared" ref="AS367:AS368" si="6503">AR367</f>
        <v>0</v>
      </c>
      <c r="AU367" s="10" cm="1">
        <f t="array" ref="AU367">IF($D367="","",INDEX('Data - CO2'!$B$5:$AP$53,MATCH(Kulturmodeller!$D367,'Data - CO2'!$A$5:$A$53,0),AU$20)*E367)</f>
        <v>0</v>
      </c>
      <c r="AV367" cm="1">
        <f t="array" ref="AV367">IF($D367="","",INDEX('Data - CO2'!$B$5:$AP$53,MATCH(Kulturmodeller!$D367,'Data - CO2'!$A$5:$A$53,0),AV$20)*F367)</f>
        <v>0.88136465041360701</v>
      </c>
      <c r="AW367" cm="1">
        <f t="array" ref="AW367">IF($D367="","",INDEX('Data - CO2'!$B$5:$AP$53,MATCH(Kulturmodeller!$D367,'Data - CO2'!$A$5:$A$53,0),AW$20)*G367)</f>
        <v>5.1741980743614837</v>
      </c>
      <c r="AX367" cm="1">
        <f t="array" ref="AX367">IF($D367="","",INDEX('Data - CO2'!$B$5:$AP$53,MATCH(Kulturmodeller!$D367,'Data - CO2'!$A$5:$A$53,0),AX$20)*H367)</f>
        <v>6.3399497186418801</v>
      </c>
      <c r="AY367" cm="1">
        <f t="array" ref="AY367">IF($D367="","",INDEX('Data - CO2'!$B$5:$AP$53,MATCH(Kulturmodeller!$D367,'Data - CO2'!$A$5:$A$53,0),AY$20)*I367)</f>
        <v>5.0032133321812431</v>
      </c>
      <c r="AZ367" cm="1">
        <f t="array" ref="AZ367">IF($D367="","",INDEX('Data - CO2'!$B$5:$AP$53,MATCH(Kulturmodeller!$D367,'Data - CO2'!$A$5:$A$53,0),AZ$20)*J367*$B361)</f>
        <v>0</v>
      </c>
      <c r="BA367" cm="1">
        <f t="array" ref="BA367">IF($D367="","",INDEX('Data - CO2'!$B$5:$AP$53,MATCH(Kulturmodeller!$D367,'Data - CO2'!$A$5:$A$53,0),BA$20)*K367*$B361)</f>
        <v>0</v>
      </c>
      <c r="BB367" cm="1">
        <f t="array" ref="BB367">IF($D367="","",INDEX('Data - CO2'!$B$5:$AP$53,MATCH(Kulturmodeller!$D367,'Data - CO2'!$A$5:$A$53,0),BB$20)*L367*$B361)</f>
        <v>0</v>
      </c>
      <c r="BC367" cm="1">
        <f t="array" ref="BC367">IF($D367="","",INDEX('Data - CO2'!$B$5:$AP$53,MATCH(Kulturmodeller!$D367,'Data - CO2'!$A$5:$A$53,0),BC$20)*M367*$B361)</f>
        <v>0</v>
      </c>
      <c r="BD367" cm="1">
        <f t="array" ref="BD367">IF($D367="","",INDEX('Data - CO2'!$B$5:$AP$53,MATCH(Kulturmodeller!$D367,'Data - CO2'!$A$5:$A$53,0),BD$20)*N367*$B361)</f>
        <v>0</v>
      </c>
      <c r="BE367" cm="1">
        <f t="array" ref="BE367">IF($D367="","",INDEX('Data - CO2'!$B$5:$AP$53,MATCH(Kulturmodeller!$D367,'Data - CO2'!$A$5:$A$53,0),BE$20)*O367*$B361)</f>
        <v>0</v>
      </c>
      <c r="BF367" cm="1">
        <f t="array" ref="BF367">IF($D367="","",INDEX('Data - CO2'!$B$5:$AP$53,MATCH(Kulturmodeller!$D367,'Data - CO2'!$A$5:$A$53,0),BF$20)*P367*$B361)</f>
        <v>0</v>
      </c>
      <c r="BG367" cm="1">
        <f t="array" ref="BG367">IF($D367="","",INDEX('Data - CO2'!$B$5:$AP$53,MATCH(Kulturmodeller!$D367,'Data - CO2'!$A$5:$A$53,0),BG$20)*Q367*$B361)</f>
        <v>0</v>
      </c>
      <c r="BH367" cm="1">
        <f t="array" ref="BH367">IF($D367="","",INDEX('Data - CO2'!$B$5:$AP$53,MATCH(Kulturmodeller!$D367,'Data - CO2'!$A$5:$A$53,0),BH$20)*R367*$B361)</f>
        <v>0</v>
      </c>
      <c r="BI367" cm="1">
        <f t="array" ref="BI367">IF($D367="","",INDEX('Data - CO2'!$B$5:$AP$53,MATCH(Kulturmodeller!$D367,'Data - CO2'!$A$5:$A$53,0),BI$20)*S367*$B361)</f>
        <v>0</v>
      </c>
      <c r="BJ367" cm="1">
        <f t="array" ref="BJ367">IF($D367="","",INDEX('Data - CO2'!$B$5:$AP$53,MATCH(Kulturmodeller!$D367,'Data - CO2'!$A$5:$A$53,0),BJ$20)*T367*$B361)</f>
        <v>0</v>
      </c>
      <c r="BK367" cm="1">
        <f t="array" ref="BK367">IF($D367="","",INDEX('Data - CO2'!$B$5:$AP$53,MATCH(Kulturmodeller!$D367,'Data - CO2'!$A$5:$A$53,0),BK$20)*U367*$B361)</f>
        <v>0</v>
      </c>
      <c r="BL367" cm="1">
        <f t="array" ref="BL367">IF($D367="","",INDEX('Data - CO2'!$B$5:$AP$53,MATCH(Kulturmodeller!$D367,'Data - CO2'!$A$5:$A$53,0),BL$20)*V367*$B361)</f>
        <v>0</v>
      </c>
      <c r="BM367" cm="1">
        <f t="array" ref="BM367">IF($D367="","",INDEX('Data - CO2'!$B$5:$AP$53,MATCH(Kulturmodeller!$D367,'Data - CO2'!$A$5:$A$53,0),BM$20)*W367*$B361)</f>
        <v>0</v>
      </c>
      <c r="BN367" cm="1">
        <f t="array" ref="BN367">IF($D367="","",INDEX('Data - CO2'!$B$5:$AP$53,MATCH(Kulturmodeller!$D367,'Data - CO2'!$A$5:$A$53,0),BN$20)*X367*$B361)</f>
        <v>0</v>
      </c>
      <c r="BO367" cm="1">
        <f t="array" ref="BO367">IF($D367="","",INDEX('Data - CO2'!$B$5:$AP$53,MATCH(Kulturmodeller!$D367,'Data - CO2'!$A$5:$A$53,0),BO$20)*Y367*$B361)</f>
        <v>0</v>
      </c>
      <c r="BP367" cm="1">
        <f t="array" ref="BP367">IF($D367="","",INDEX('Data - CO2'!$B$5:$AP$53,MATCH(Kulturmodeller!$D367,'Data - CO2'!$A$5:$A$53,0),BP$20)*Z367*$B361)</f>
        <v>0</v>
      </c>
      <c r="BQ367" cm="1">
        <f t="array" ref="BQ367">IF($D367="","",INDEX('Data - CO2'!$B$5:$AP$53,MATCH(Kulturmodeller!$D367,'Data - CO2'!$A$5:$A$53,0),BQ$20)*AA367*$B361)</f>
        <v>0</v>
      </c>
      <c r="BR367" cm="1">
        <f t="array" ref="BR367">IF($D367="","",INDEX('Data - CO2'!$B$5:$AP$53,MATCH(Kulturmodeller!$D367,'Data - CO2'!$A$5:$A$53,0),BR$20)*AB367*$B361)</f>
        <v>0</v>
      </c>
      <c r="BS367" cm="1">
        <f t="array" ref="BS367">IF($D367="","",INDEX('Data - CO2'!$B$5:$AP$53,MATCH(Kulturmodeller!$D367,'Data - CO2'!$A$5:$A$53,0),BS$20)*AC367*$B361)</f>
        <v>0</v>
      </c>
      <c r="BT367" cm="1">
        <f t="array" ref="BT367">IF($D367="","",INDEX('Data - CO2'!$B$5:$AP$53,MATCH(Kulturmodeller!$D367,'Data - CO2'!$A$5:$A$53,0),BT$20)*AD367*$B361)</f>
        <v>0</v>
      </c>
      <c r="BU367" cm="1">
        <f t="array" ref="BU367">IF($D367="","",INDEX('Data - CO2'!$B$5:$AP$53,MATCH(Kulturmodeller!$D367,'Data - CO2'!$A$5:$A$53,0),BU$20)*AE367*$B361)</f>
        <v>0</v>
      </c>
      <c r="BV367" cm="1">
        <f t="array" ref="BV367">IF($D367="","",INDEX('Data - CO2'!$B$5:$AP$53,MATCH(Kulturmodeller!$D367,'Data - CO2'!$A$5:$A$53,0),BV$20)*AF367*$B361)</f>
        <v>0</v>
      </c>
      <c r="BW367" cm="1">
        <f t="array" ref="BW367">IF($D367="","",INDEX('Data - CO2'!$B$5:$AP$53,MATCH(Kulturmodeller!$D367,'Data - CO2'!$A$5:$A$53,0),BW$20)*AG367*$B361)</f>
        <v>0</v>
      </c>
      <c r="BX367" cm="1">
        <f t="array" ref="BX367">IF($D367="","",INDEX('Data - CO2'!$B$5:$AP$53,MATCH(Kulturmodeller!$D367,'Data - CO2'!$A$5:$A$53,0),BX$20)*AH367*$B361)</f>
        <v>0</v>
      </c>
      <c r="BY367" cm="1">
        <f t="array" ref="BY367">IF($D367="","",INDEX('Data - CO2'!$B$5:$AP$53,MATCH(Kulturmodeller!$D367,'Data - CO2'!$A$5:$A$53,0),BY$20)*AI367*$B361)</f>
        <v>0</v>
      </c>
      <c r="BZ367" cm="1">
        <f t="array" ref="BZ367">IF($D367="","",INDEX('Data - CO2'!$B$5:$AP$53,MATCH(Kulturmodeller!$D367,'Data - CO2'!$A$5:$A$53,0),BZ$20)*AJ367*$B361)</f>
        <v>0</v>
      </c>
      <c r="CA367" cm="1">
        <f t="array" ref="CA367">IF($D367="","",INDEX('Data - CO2'!$B$5:$AP$53,MATCH(Kulturmodeller!$D367,'Data - CO2'!$A$5:$A$53,0),CA$20)*AK367*$B361)</f>
        <v>0</v>
      </c>
      <c r="CB367" cm="1">
        <f t="array" ref="CB367">IF($D367="","",INDEX('Data - CO2'!$B$5:$AP$53,MATCH(Kulturmodeller!$D367,'Data - CO2'!$A$5:$A$53,0),CB$20)*AL367*$B361)</f>
        <v>0</v>
      </c>
      <c r="CC367" cm="1">
        <f t="array" ref="CC367">IF($D367="","",INDEX('Data - CO2'!$B$5:$AP$53,MATCH(Kulturmodeller!$D367,'Data - CO2'!$A$5:$A$53,0),CC$20)*AM367*$B361)</f>
        <v>0</v>
      </c>
      <c r="CD367" cm="1">
        <f t="array" ref="CD367">IF($D367="","",INDEX('Data - CO2'!$B$5:$AP$53,MATCH(Kulturmodeller!$D367,'Data - CO2'!$A$5:$A$53,0),CD$20)*AN367*$B361)</f>
        <v>0</v>
      </c>
      <c r="CE367" cm="1">
        <f t="array" ref="CE367">IF($D367="","",INDEX('Data - CO2'!$B$5:$AP$53,MATCH(Kulturmodeller!$D367,'Data - CO2'!$A$5:$A$53,0),CE$20)*AO367*$B361)</f>
        <v>0</v>
      </c>
      <c r="CF367" cm="1">
        <f t="array" ref="CF367">IF($D367="","",INDEX('Data - CO2'!$B$5:$AP$53,MATCH(Kulturmodeller!$D367,'Data - CO2'!$A$5:$A$53,0),CF$20)*AP367*$B361)</f>
        <v>0</v>
      </c>
      <c r="CG367" cm="1">
        <f t="array" ref="CG367">IF($D367="","",INDEX('Data - CO2'!$B$5:$AP$53,MATCH(Kulturmodeller!$D367,'Data - CO2'!$A$5:$A$53,0),CG$20)*AQ367*$B361)</f>
        <v>0</v>
      </c>
      <c r="CH367" cm="1">
        <f t="array" ref="CH367">IF($D367="","",INDEX('Data - CO2'!$B$5:$AP$53,MATCH(Kulturmodeller!$D367,'Data - CO2'!$A$5:$A$53,0),CH$20)*AR367*$B361)</f>
        <v>0</v>
      </c>
      <c r="CI367" s="11" cm="1">
        <f t="array" ref="CI367">IF($D367="","",INDEX('Data - CO2'!$B$5:$AP$53,MATCH(Kulturmodeller!$D367,'Data - CO2'!$A$5:$A$53,0),CI$20)*AS367*$B361)</f>
        <v>0</v>
      </c>
    </row>
    <row r="368" spans="1:87" x14ac:dyDescent="0.3">
      <c r="A368" s="346" t="s">
        <v>638</v>
      </c>
      <c r="B368" s="42"/>
      <c r="C368" s="128" t="str">
        <f>'Katalog over Kulturmodeller '!F147</f>
        <v>Juletræer (NGR)</v>
      </c>
      <c r="D368" s="129" t="s">
        <v>633</v>
      </c>
      <c r="E368" s="140">
        <f>'Katalog over Kulturmodeller '!W147</f>
        <v>0</v>
      </c>
      <c r="F368" s="40">
        <f>E368</f>
        <v>0</v>
      </c>
      <c r="G368" s="40">
        <f t="shared" si="6468"/>
        <v>0</v>
      </c>
      <c r="H368" s="40">
        <f>G368*2/3</f>
        <v>0</v>
      </c>
      <c r="I368" s="40">
        <f>H368*0.5</f>
        <v>0</v>
      </c>
      <c r="J368" s="40">
        <v>0</v>
      </c>
      <c r="K368" s="40">
        <f t="shared" si="6469"/>
        <v>0</v>
      </c>
      <c r="L368" s="40">
        <f t="shared" si="6470"/>
        <v>0</v>
      </c>
      <c r="M368" s="40">
        <f t="shared" si="6471"/>
        <v>0</v>
      </c>
      <c r="N368" s="40">
        <f t="shared" si="6472"/>
        <v>0</v>
      </c>
      <c r="O368" s="40">
        <f t="shared" si="6473"/>
        <v>0</v>
      </c>
      <c r="P368" s="40">
        <f t="shared" si="6474"/>
        <v>0</v>
      </c>
      <c r="Q368" s="40">
        <f t="shared" si="6475"/>
        <v>0</v>
      </c>
      <c r="R368" s="40">
        <f t="shared" si="6476"/>
        <v>0</v>
      </c>
      <c r="S368" s="40">
        <f t="shared" si="6477"/>
        <v>0</v>
      </c>
      <c r="T368" s="40">
        <f t="shared" si="6478"/>
        <v>0</v>
      </c>
      <c r="U368" s="40">
        <f t="shared" si="6479"/>
        <v>0</v>
      </c>
      <c r="V368" s="40">
        <f t="shared" si="6480"/>
        <v>0</v>
      </c>
      <c r="W368" s="40">
        <f t="shared" si="6481"/>
        <v>0</v>
      </c>
      <c r="X368" s="40">
        <f t="shared" si="6482"/>
        <v>0</v>
      </c>
      <c r="Y368" s="40">
        <f t="shared" si="6483"/>
        <v>0</v>
      </c>
      <c r="Z368" s="40">
        <f t="shared" si="6484"/>
        <v>0</v>
      </c>
      <c r="AA368" s="40">
        <f t="shared" si="6485"/>
        <v>0</v>
      </c>
      <c r="AB368" s="40">
        <f t="shared" si="6486"/>
        <v>0</v>
      </c>
      <c r="AC368" s="40">
        <f t="shared" si="6487"/>
        <v>0</v>
      </c>
      <c r="AD368" s="40">
        <f t="shared" si="6488"/>
        <v>0</v>
      </c>
      <c r="AE368" s="40">
        <f t="shared" si="6489"/>
        <v>0</v>
      </c>
      <c r="AF368" s="40">
        <f t="shared" si="6490"/>
        <v>0</v>
      </c>
      <c r="AG368" s="40">
        <f t="shared" si="6491"/>
        <v>0</v>
      </c>
      <c r="AH368" s="40">
        <f t="shared" si="6492"/>
        <v>0</v>
      </c>
      <c r="AI368" s="40">
        <f t="shared" si="6493"/>
        <v>0</v>
      </c>
      <c r="AJ368" s="40">
        <f t="shared" si="6494"/>
        <v>0</v>
      </c>
      <c r="AK368" s="40">
        <f t="shared" si="6495"/>
        <v>0</v>
      </c>
      <c r="AL368" s="40">
        <f t="shared" si="6496"/>
        <v>0</v>
      </c>
      <c r="AM368" s="40">
        <f t="shared" si="6497"/>
        <v>0</v>
      </c>
      <c r="AN368" s="40">
        <f t="shared" si="6498"/>
        <v>0</v>
      </c>
      <c r="AO368" s="40">
        <f t="shared" si="6499"/>
        <v>0</v>
      </c>
      <c r="AP368" s="40">
        <f t="shared" si="6500"/>
        <v>0</v>
      </c>
      <c r="AQ368" s="40">
        <f t="shared" si="6501"/>
        <v>0</v>
      </c>
      <c r="AR368" s="40">
        <f t="shared" si="6502"/>
        <v>0</v>
      </c>
      <c r="AS368" s="41">
        <f t="shared" si="6503"/>
        <v>0</v>
      </c>
      <c r="AU368" s="12" cm="1">
        <f t="array" ref="AU368">IF($D368="","",INDEX('Data - CO2'!$B$5:$AP$53,MATCH(Kulturmodeller!$D368,'Data - CO2'!$A$5:$A$53,0),AU$20)*E368)</f>
        <v>0</v>
      </c>
      <c r="AV368" s="3" cm="1">
        <f t="array" ref="AV368">IF($D368="","",INDEX('Data - CO2'!$B$5:$AP$53,MATCH(Kulturmodeller!$D368,'Data - CO2'!$A$5:$A$53,0),AV$20)*F368)</f>
        <v>0</v>
      </c>
      <c r="AW368" s="3" cm="1">
        <f t="array" ref="AW368">IF($D368="","",INDEX('Data - CO2'!$B$5:$AP$53,MATCH(Kulturmodeller!$D368,'Data - CO2'!$A$5:$A$53,0),AW$20)*G368)</f>
        <v>0</v>
      </c>
      <c r="AX368" s="3" cm="1">
        <f t="array" ref="AX368">IF($D368="","",INDEX('Data - CO2'!$B$5:$AP$53,MATCH(Kulturmodeller!$D368,'Data - CO2'!$A$5:$A$53,0),AX$20)*H368)</f>
        <v>0</v>
      </c>
      <c r="AY368" s="3" cm="1">
        <f t="array" ref="AY368">IF($D368="","",INDEX('Data - CO2'!$B$5:$AP$53,MATCH(Kulturmodeller!$D368,'Data - CO2'!$A$5:$A$53,0),AY$20)*I368)</f>
        <v>0</v>
      </c>
      <c r="AZ368" s="3" cm="1">
        <f t="array" ref="AZ368">IF($D368="","",INDEX('Data - CO2'!$B$5:$AP$53,MATCH(Kulturmodeller!$D368,'Data - CO2'!$A$5:$A$53,0),AZ$20)*J368*$B361)</f>
        <v>0</v>
      </c>
      <c r="BA368" s="3" cm="1">
        <f t="array" ref="BA368">IF($D368="","",INDEX('Data - CO2'!$B$5:$AP$53,MATCH(Kulturmodeller!$D368,'Data - CO2'!$A$5:$A$53,0),BA$20)*K368*$B361)</f>
        <v>0</v>
      </c>
      <c r="BB368" s="3" cm="1">
        <f t="array" ref="BB368">IF($D368="","",INDEX('Data - CO2'!$B$5:$AP$53,MATCH(Kulturmodeller!$D368,'Data - CO2'!$A$5:$A$53,0),BB$20)*L368*$B361)</f>
        <v>0</v>
      </c>
      <c r="BC368" s="3" cm="1">
        <f t="array" ref="BC368">IF($D368="","",INDEX('Data - CO2'!$B$5:$AP$53,MATCH(Kulturmodeller!$D368,'Data - CO2'!$A$5:$A$53,0),BC$20)*M368*$B361)</f>
        <v>0</v>
      </c>
      <c r="BD368" s="3" cm="1">
        <f t="array" ref="BD368">IF($D368="","",INDEX('Data - CO2'!$B$5:$AP$53,MATCH(Kulturmodeller!$D368,'Data - CO2'!$A$5:$A$53,0),BD$20)*N368*$B361)</f>
        <v>0</v>
      </c>
      <c r="BE368" s="3" cm="1">
        <f t="array" ref="BE368">IF($D368="","",INDEX('Data - CO2'!$B$5:$AP$53,MATCH(Kulturmodeller!$D368,'Data - CO2'!$A$5:$A$53,0),BE$20)*O368*$B361)</f>
        <v>0</v>
      </c>
      <c r="BF368" s="3" cm="1">
        <f t="array" ref="BF368">IF($D368="","",INDEX('Data - CO2'!$B$5:$AP$53,MATCH(Kulturmodeller!$D368,'Data - CO2'!$A$5:$A$53,0),BF$20)*P368*$B361)</f>
        <v>0</v>
      </c>
      <c r="BG368" s="3" cm="1">
        <f t="array" ref="BG368">IF($D368="","",INDEX('Data - CO2'!$B$5:$AP$53,MATCH(Kulturmodeller!$D368,'Data - CO2'!$A$5:$A$53,0),BG$20)*Q368*$B361)</f>
        <v>0</v>
      </c>
      <c r="BH368" s="3" cm="1">
        <f t="array" ref="BH368">IF($D368="","",INDEX('Data - CO2'!$B$5:$AP$53,MATCH(Kulturmodeller!$D368,'Data - CO2'!$A$5:$A$53,0),BH$20)*R368*$B361)</f>
        <v>0</v>
      </c>
      <c r="BI368" s="3" cm="1">
        <f t="array" ref="BI368">IF($D368="","",INDEX('Data - CO2'!$B$5:$AP$53,MATCH(Kulturmodeller!$D368,'Data - CO2'!$A$5:$A$53,0),BI$20)*S368*$B361)</f>
        <v>0</v>
      </c>
      <c r="BJ368" s="3" cm="1">
        <f t="array" ref="BJ368">IF($D368="","",INDEX('Data - CO2'!$B$5:$AP$53,MATCH(Kulturmodeller!$D368,'Data - CO2'!$A$5:$A$53,0),BJ$20)*T368*$B361)</f>
        <v>0</v>
      </c>
      <c r="BK368" s="3" cm="1">
        <f t="array" ref="BK368">IF($D368="","",INDEX('Data - CO2'!$B$5:$AP$53,MATCH(Kulturmodeller!$D368,'Data - CO2'!$A$5:$A$53,0),BK$20)*U368*$B361)</f>
        <v>0</v>
      </c>
      <c r="BL368" s="3" cm="1">
        <f t="array" ref="BL368">IF($D368="","",INDEX('Data - CO2'!$B$5:$AP$53,MATCH(Kulturmodeller!$D368,'Data - CO2'!$A$5:$A$53,0),BL$20)*V368*$B361)</f>
        <v>0</v>
      </c>
      <c r="BM368" s="3" cm="1">
        <f t="array" ref="BM368">IF($D368="","",INDEX('Data - CO2'!$B$5:$AP$53,MATCH(Kulturmodeller!$D368,'Data - CO2'!$A$5:$A$53,0),BM$20)*W368*$B361)</f>
        <v>0</v>
      </c>
      <c r="BN368" s="3" cm="1">
        <f t="array" ref="BN368">IF($D368="","",INDEX('Data - CO2'!$B$5:$AP$53,MATCH(Kulturmodeller!$D368,'Data - CO2'!$A$5:$A$53,0),BN$20)*X368*$B361)</f>
        <v>0</v>
      </c>
      <c r="BO368" s="3" cm="1">
        <f t="array" ref="BO368">IF($D368="","",INDEX('Data - CO2'!$B$5:$AP$53,MATCH(Kulturmodeller!$D368,'Data - CO2'!$A$5:$A$53,0),BO$20)*Y368*$B361)</f>
        <v>0</v>
      </c>
      <c r="BP368" s="3" cm="1">
        <f t="array" ref="BP368">IF($D368="","",INDEX('Data - CO2'!$B$5:$AP$53,MATCH(Kulturmodeller!$D368,'Data - CO2'!$A$5:$A$53,0),BP$20)*Z368*$B361)</f>
        <v>0</v>
      </c>
      <c r="BQ368" s="3" cm="1">
        <f t="array" ref="BQ368">IF($D368="","",INDEX('Data - CO2'!$B$5:$AP$53,MATCH(Kulturmodeller!$D368,'Data - CO2'!$A$5:$A$53,0),BQ$20)*AA368*$B361)</f>
        <v>0</v>
      </c>
      <c r="BR368" s="3" cm="1">
        <f t="array" ref="BR368">IF($D368="","",INDEX('Data - CO2'!$B$5:$AP$53,MATCH(Kulturmodeller!$D368,'Data - CO2'!$A$5:$A$53,0),BR$20)*AB368*$B361)</f>
        <v>0</v>
      </c>
      <c r="BS368" s="3" cm="1">
        <f t="array" ref="BS368">IF($D368="","",INDEX('Data - CO2'!$B$5:$AP$53,MATCH(Kulturmodeller!$D368,'Data - CO2'!$A$5:$A$53,0),BS$20)*AC368*$B361)</f>
        <v>0</v>
      </c>
      <c r="BT368" s="3" cm="1">
        <f t="array" ref="BT368">IF($D368="","",INDEX('Data - CO2'!$B$5:$AP$53,MATCH(Kulturmodeller!$D368,'Data - CO2'!$A$5:$A$53,0),BT$20)*AD368*$B361)</f>
        <v>0</v>
      </c>
      <c r="BU368" s="3" cm="1">
        <f t="array" ref="BU368">IF($D368="","",INDEX('Data - CO2'!$B$5:$AP$53,MATCH(Kulturmodeller!$D368,'Data - CO2'!$A$5:$A$53,0),BU$20)*AE368*$B361)</f>
        <v>0</v>
      </c>
      <c r="BV368" s="3" cm="1">
        <f t="array" ref="BV368">IF($D368="","",INDEX('Data - CO2'!$B$5:$AP$53,MATCH(Kulturmodeller!$D368,'Data - CO2'!$A$5:$A$53,0),BV$20)*AF368*$B361)</f>
        <v>0</v>
      </c>
      <c r="BW368" s="3" cm="1">
        <f t="array" ref="BW368">IF($D368="","",INDEX('Data - CO2'!$B$5:$AP$53,MATCH(Kulturmodeller!$D368,'Data - CO2'!$A$5:$A$53,0),BW$20)*AG368*$B361)</f>
        <v>0</v>
      </c>
      <c r="BX368" s="3" cm="1">
        <f t="array" ref="BX368">IF($D368="","",INDEX('Data - CO2'!$B$5:$AP$53,MATCH(Kulturmodeller!$D368,'Data - CO2'!$A$5:$A$53,0),BX$20)*AH368*$B361)</f>
        <v>0</v>
      </c>
      <c r="BY368" s="3" cm="1">
        <f t="array" ref="BY368">IF($D368="","",INDEX('Data - CO2'!$B$5:$AP$53,MATCH(Kulturmodeller!$D368,'Data - CO2'!$A$5:$A$53,0),BY$20)*AI368*$B361)</f>
        <v>0</v>
      </c>
      <c r="BZ368" s="3" cm="1">
        <f t="array" ref="BZ368">IF($D368="","",INDEX('Data - CO2'!$B$5:$AP$53,MATCH(Kulturmodeller!$D368,'Data - CO2'!$A$5:$A$53,0),BZ$20)*AJ368*$B361)</f>
        <v>0</v>
      </c>
      <c r="CA368" s="3" cm="1">
        <f t="array" ref="CA368">IF($D368="","",INDEX('Data - CO2'!$B$5:$AP$53,MATCH(Kulturmodeller!$D368,'Data - CO2'!$A$5:$A$53,0),CA$20)*AK368*$B361)</f>
        <v>0</v>
      </c>
      <c r="CB368" s="3" cm="1">
        <f t="array" ref="CB368">IF($D368="","",INDEX('Data - CO2'!$B$5:$AP$53,MATCH(Kulturmodeller!$D368,'Data - CO2'!$A$5:$A$53,0),CB$20)*AL368*$B361)</f>
        <v>0</v>
      </c>
      <c r="CC368" s="3" cm="1">
        <f t="array" ref="CC368">IF($D368="","",INDEX('Data - CO2'!$B$5:$AP$53,MATCH(Kulturmodeller!$D368,'Data - CO2'!$A$5:$A$53,0),CC$20)*AM368*$B361)</f>
        <v>0</v>
      </c>
      <c r="CD368" s="3" cm="1">
        <f t="array" ref="CD368">IF($D368="","",INDEX('Data - CO2'!$B$5:$AP$53,MATCH(Kulturmodeller!$D368,'Data - CO2'!$A$5:$A$53,0),CD$20)*AN368*$B361)</f>
        <v>0</v>
      </c>
      <c r="CE368" s="3" cm="1">
        <f t="array" ref="CE368">IF($D368="","",INDEX('Data - CO2'!$B$5:$AP$53,MATCH(Kulturmodeller!$D368,'Data - CO2'!$A$5:$A$53,0),CE$20)*AO368*$B361)</f>
        <v>0</v>
      </c>
      <c r="CF368" s="3" cm="1">
        <f t="array" ref="CF368">IF($D368="","",INDEX('Data - CO2'!$B$5:$AP$53,MATCH(Kulturmodeller!$D368,'Data - CO2'!$A$5:$A$53,0),CF$20)*AP368*$B361)</f>
        <v>0</v>
      </c>
      <c r="CG368" s="3" cm="1">
        <f t="array" ref="CG368">IF($D368="","",INDEX('Data - CO2'!$B$5:$AP$53,MATCH(Kulturmodeller!$D368,'Data - CO2'!$A$5:$A$53,0),CG$20)*AQ368*$B361)</f>
        <v>0</v>
      </c>
      <c r="CH368" s="3" cm="1">
        <f t="array" ref="CH368">IF($D368="","",INDEX('Data - CO2'!$B$5:$AP$53,MATCH(Kulturmodeller!$D368,'Data - CO2'!$A$5:$A$53,0),CH$20)*AR368*$B361)</f>
        <v>0</v>
      </c>
      <c r="CI368" s="13" cm="1">
        <f t="array" ref="CI368">IF($D368="","",INDEX('Data - CO2'!$B$5:$AP$53,MATCH(Kulturmodeller!$D368,'Data - CO2'!$A$5:$A$53,0),CI$20)*AS368*$B361)</f>
        <v>0</v>
      </c>
    </row>
    <row r="369" spans="1:87" x14ac:dyDescent="0.3">
      <c r="A369" s="33"/>
      <c r="B369" s="33"/>
      <c r="C369" s="33"/>
      <c r="D369" s="10"/>
      <c r="E369" s="479">
        <f>SUM(E362:E368)</f>
        <v>1</v>
      </c>
      <c r="F369" s="108">
        <f>SUM(F362:F368)</f>
        <v>1</v>
      </c>
      <c r="G369" s="109">
        <f>SUM(G362:G368)</f>
        <v>1</v>
      </c>
      <c r="H369" s="109">
        <f t="shared" ref="H369:AS369" si="6504">SUM(H362:H368)</f>
        <v>1.0000000000000002</v>
      </c>
      <c r="I369" s="109">
        <f t="shared" si="6504"/>
        <v>1.0000000000000002</v>
      </c>
      <c r="J369" s="109">
        <f t="shared" si="6504"/>
        <v>1.0000000000000002</v>
      </c>
      <c r="K369" s="109">
        <f t="shared" si="6504"/>
        <v>1.0000000000000002</v>
      </c>
      <c r="L369" s="109">
        <f t="shared" si="6504"/>
        <v>1.0000000000000002</v>
      </c>
      <c r="M369" s="109">
        <f t="shared" si="6504"/>
        <v>1.0000000000000002</v>
      </c>
      <c r="N369" s="109">
        <f t="shared" si="6504"/>
        <v>1.0000000000000002</v>
      </c>
      <c r="O369" s="109">
        <f t="shared" si="6504"/>
        <v>1.0000000000000002</v>
      </c>
      <c r="P369" s="109">
        <f t="shared" si="6504"/>
        <v>1.0000000000000002</v>
      </c>
      <c r="Q369" s="109">
        <f t="shared" si="6504"/>
        <v>1.0000000000000002</v>
      </c>
      <c r="R369" s="109">
        <f t="shared" si="6504"/>
        <v>1.0000000000000002</v>
      </c>
      <c r="S369" s="109">
        <f t="shared" si="6504"/>
        <v>1.0000000000000002</v>
      </c>
      <c r="T369" s="109">
        <f t="shared" si="6504"/>
        <v>1.0000000000000002</v>
      </c>
      <c r="U369" s="109">
        <f t="shared" si="6504"/>
        <v>1.0000000000000002</v>
      </c>
      <c r="V369" s="109">
        <f t="shared" si="6504"/>
        <v>1.0000000000000002</v>
      </c>
      <c r="W369" s="109">
        <f t="shared" si="6504"/>
        <v>1.0000000000000002</v>
      </c>
      <c r="X369" s="109">
        <f t="shared" si="6504"/>
        <v>1.0000000000000002</v>
      </c>
      <c r="Y369" s="109">
        <f t="shared" si="6504"/>
        <v>1.0000000000000002</v>
      </c>
      <c r="Z369" s="109">
        <f t="shared" si="6504"/>
        <v>1.0000000000000002</v>
      </c>
      <c r="AA369" s="109">
        <f t="shared" si="6504"/>
        <v>1.0000000000000002</v>
      </c>
      <c r="AB369" s="109">
        <f t="shared" si="6504"/>
        <v>1.0000000000000002</v>
      </c>
      <c r="AC369" s="109">
        <f t="shared" si="6504"/>
        <v>1.0000000000000002</v>
      </c>
      <c r="AD369" s="109">
        <f t="shared" si="6504"/>
        <v>1.0000000000000002</v>
      </c>
      <c r="AE369" s="109">
        <f t="shared" si="6504"/>
        <v>1.0000000000000002</v>
      </c>
      <c r="AF369" s="109">
        <f t="shared" si="6504"/>
        <v>1.0000000000000002</v>
      </c>
      <c r="AG369" s="109">
        <f t="shared" si="6504"/>
        <v>1.0000000000000002</v>
      </c>
      <c r="AH369" s="109">
        <f t="shared" si="6504"/>
        <v>1.0000000000000002</v>
      </c>
      <c r="AI369" s="109">
        <f t="shared" si="6504"/>
        <v>1.0000000000000002</v>
      </c>
      <c r="AJ369" s="109">
        <f t="shared" si="6504"/>
        <v>1.0000000000000002</v>
      </c>
      <c r="AK369" s="109">
        <f t="shared" si="6504"/>
        <v>1.0000000000000002</v>
      </c>
      <c r="AL369" s="109">
        <f t="shared" si="6504"/>
        <v>1.0000000000000002</v>
      </c>
      <c r="AM369" s="109">
        <f t="shared" si="6504"/>
        <v>1.0000000000000002</v>
      </c>
      <c r="AN369" s="109">
        <f t="shared" si="6504"/>
        <v>1.0000000000000002</v>
      </c>
      <c r="AO369" s="109">
        <f t="shared" si="6504"/>
        <v>1.0000000000000002</v>
      </c>
      <c r="AP369" s="109">
        <f t="shared" si="6504"/>
        <v>1.0000000000000002</v>
      </c>
      <c r="AQ369" s="109">
        <f t="shared" si="6504"/>
        <v>1.0000000000000002</v>
      </c>
      <c r="AR369" s="109">
        <f t="shared" si="6504"/>
        <v>1.0000000000000002</v>
      </c>
      <c r="AS369" s="110">
        <f t="shared" si="6504"/>
        <v>1.0000000000000002</v>
      </c>
      <c r="AU369" s="111">
        <f>SUM(AU362:AU368)</f>
        <v>0</v>
      </c>
      <c r="AV369" s="112">
        <f t="shared" ref="AV369:CI369" si="6505">SUM(AV362:AV368)</f>
        <v>3.4362895058943099</v>
      </c>
      <c r="AW369" s="112">
        <f t="shared" si="6505"/>
        <v>22.207030444232839</v>
      </c>
      <c r="AX369" s="112">
        <f t="shared" si="6505"/>
        <v>50.49914475164168</v>
      </c>
      <c r="AY369" s="112">
        <f t="shared" si="6505"/>
        <v>96.47583161482369</v>
      </c>
      <c r="AZ369" s="112">
        <f t="shared" si="6505"/>
        <v>175.63356504130539</v>
      </c>
      <c r="BA369" s="112">
        <f t="shared" si="6505"/>
        <v>238.54541127579211</v>
      </c>
      <c r="BB369" s="112">
        <f t="shared" si="6505"/>
        <v>284.05336105025128</v>
      </c>
      <c r="BC369" s="112">
        <f t="shared" si="6505"/>
        <v>318.01476572739767</v>
      </c>
      <c r="BD369" s="112">
        <f t="shared" si="6505"/>
        <v>344.18916690589657</v>
      </c>
      <c r="BE369" s="112">
        <f t="shared" si="6505"/>
        <v>363.88122241203564</v>
      </c>
      <c r="BF369" s="112">
        <f t="shared" si="6505"/>
        <v>382.13534090525746</v>
      </c>
      <c r="BG369" s="112">
        <f t="shared" si="6505"/>
        <v>399.99339747070792</v>
      </c>
      <c r="BH369" s="112">
        <f t="shared" si="6505"/>
        <v>415.53530859594235</v>
      </c>
      <c r="BI369" s="112">
        <f t="shared" si="6505"/>
        <v>426.60365199622487</v>
      </c>
      <c r="BJ369" s="112">
        <f t="shared" si="6505"/>
        <v>439.02464138737616</v>
      </c>
      <c r="BK369" s="112">
        <f t="shared" si="6505"/>
        <v>448.65207321353836</v>
      </c>
      <c r="BL369" s="112">
        <f t="shared" si="6505"/>
        <v>276.82763238855097</v>
      </c>
      <c r="BM369" s="112">
        <f t="shared" si="6505"/>
        <v>285.42941161555251</v>
      </c>
      <c r="BN369" s="112">
        <f t="shared" si="6505"/>
        <v>61.810907868587115</v>
      </c>
      <c r="BO369" s="112">
        <f t="shared" si="6505"/>
        <v>87.172449391886005</v>
      </c>
      <c r="BP369" s="112">
        <f t="shared" si="6505"/>
        <v>137.47028177628221</v>
      </c>
      <c r="BQ369" s="112">
        <f t="shared" si="6505"/>
        <v>204.45325036061473</v>
      </c>
      <c r="BR369" s="112">
        <f t="shared" si="6505"/>
        <v>277.63480494412931</v>
      </c>
      <c r="BS369" s="112">
        <f t="shared" si="6505"/>
        <v>316.80487279279146</v>
      </c>
      <c r="BT369" s="112">
        <f t="shared" si="6505"/>
        <v>346.00460077257065</v>
      </c>
      <c r="BU369" s="112">
        <f t="shared" si="6505"/>
        <v>373.18429731211558</v>
      </c>
      <c r="BV369" s="112">
        <f t="shared" si="6505"/>
        <v>395.16429719822224</v>
      </c>
      <c r="BW369" s="112">
        <f t="shared" si="6505"/>
        <v>412.04188066623772</v>
      </c>
      <c r="BX369" s="112">
        <f t="shared" si="6505"/>
        <v>370.41749700110284</v>
      </c>
      <c r="BY369" s="112">
        <f t="shared" si="6505"/>
        <v>381.42615762475134</v>
      </c>
      <c r="BZ369" s="112">
        <f t="shared" si="6505"/>
        <v>392.59295777891583</v>
      </c>
      <c r="CA369" s="112">
        <f t="shared" si="6505"/>
        <v>399.89670996740506</v>
      </c>
      <c r="CB369" s="112">
        <f t="shared" si="6505"/>
        <v>228.69256668369283</v>
      </c>
      <c r="CC369" s="112">
        <f t="shared" si="6505"/>
        <v>241.47811960684498</v>
      </c>
      <c r="CD369" s="112">
        <f t="shared" si="6505"/>
        <v>259.36385165391431</v>
      </c>
      <c r="CE369" s="112">
        <f t="shared" si="6505"/>
        <v>280.44208681227252</v>
      </c>
      <c r="CF369" s="112">
        <f t="shared" si="6505"/>
        <v>78.877821251132772</v>
      </c>
      <c r="CG369" s="112">
        <f t="shared" si="6505"/>
        <v>125.24374763807424</v>
      </c>
      <c r="CH369" s="112">
        <f t="shared" si="6505"/>
        <v>170.9898259270164</v>
      </c>
      <c r="CI369" s="113">
        <f t="shared" si="6505"/>
        <v>219.46335057146376</v>
      </c>
    </row>
    <row r="370" spans="1:87" x14ac:dyDescent="0.3">
      <c r="A370" s="7" t="s">
        <v>86</v>
      </c>
      <c r="B370" s="7"/>
      <c r="C370" s="131"/>
      <c r="D370" s="131"/>
      <c r="E370" s="126"/>
      <c r="F370" s="39">
        <f>E370</f>
        <v>0</v>
      </c>
      <c r="G370" s="40">
        <f t="shared" ref="G370:G371" si="6506">F370</f>
        <v>0</v>
      </c>
      <c r="H370" s="40">
        <f t="shared" ref="H370:H371" si="6507">G370</f>
        <v>0</v>
      </c>
      <c r="I370" s="40">
        <f t="shared" ref="I370:I371" si="6508">H370</f>
        <v>0</v>
      </c>
      <c r="J370" s="40">
        <f t="shared" ref="J370:J371" si="6509">I370</f>
        <v>0</v>
      </c>
      <c r="K370" s="40">
        <f t="shared" ref="K370:K371" si="6510">J370</f>
        <v>0</v>
      </c>
      <c r="L370" s="40">
        <f t="shared" ref="L370:L371" si="6511">K370</f>
        <v>0</v>
      </c>
      <c r="M370" s="40">
        <f t="shared" ref="M370:M371" si="6512">L370</f>
        <v>0</v>
      </c>
      <c r="N370" s="40">
        <f t="shared" ref="N370:N371" si="6513">M370</f>
        <v>0</v>
      </c>
      <c r="O370" s="40">
        <f t="shared" ref="O370:O371" si="6514">N370</f>
        <v>0</v>
      </c>
      <c r="P370" s="40">
        <f t="shared" ref="P370:P371" si="6515">O370</f>
        <v>0</v>
      </c>
      <c r="Q370" s="40">
        <f t="shared" ref="Q370:Q371" si="6516">P370</f>
        <v>0</v>
      </c>
      <c r="R370" s="40">
        <f t="shared" ref="R370:R371" si="6517">Q370</f>
        <v>0</v>
      </c>
      <c r="S370" s="40">
        <f t="shared" ref="S370:S371" si="6518">R370</f>
        <v>0</v>
      </c>
      <c r="T370" s="40">
        <f t="shared" ref="T370:T371" si="6519">S370</f>
        <v>0</v>
      </c>
      <c r="U370" s="40">
        <f t="shared" ref="U370:U371" si="6520">T370</f>
        <v>0</v>
      </c>
      <c r="V370" s="40">
        <f t="shared" ref="V370:V371" si="6521">U370</f>
        <v>0</v>
      </c>
      <c r="W370" s="40">
        <f t="shared" ref="W370:W371" si="6522">V370</f>
        <v>0</v>
      </c>
      <c r="X370" s="40">
        <f t="shared" ref="X370:X371" si="6523">W370</f>
        <v>0</v>
      </c>
      <c r="Y370" s="40">
        <f t="shared" ref="Y370:Y371" si="6524">X370</f>
        <v>0</v>
      </c>
      <c r="Z370" s="40">
        <f t="shared" ref="Z370:Z371" si="6525">Y370</f>
        <v>0</v>
      </c>
      <c r="AA370" s="40">
        <f t="shared" ref="AA370:AA371" si="6526">Z370</f>
        <v>0</v>
      </c>
      <c r="AB370" s="40">
        <f t="shared" ref="AB370:AB371" si="6527">AA370</f>
        <v>0</v>
      </c>
      <c r="AC370" s="40">
        <f t="shared" ref="AC370:AC371" si="6528">AB370</f>
        <v>0</v>
      </c>
      <c r="AD370" s="40">
        <f t="shared" ref="AD370:AD371" si="6529">AC370</f>
        <v>0</v>
      </c>
      <c r="AE370" s="40">
        <f t="shared" ref="AE370:AE371" si="6530">AD370</f>
        <v>0</v>
      </c>
      <c r="AF370" s="40">
        <f t="shared" ref="AF370:AF371" si="6531">AE370</f>
        <v>0</v>
      </c>
      <c r="AG370" s="40">
        <f t="shared" ref="AG370:AG371" si="6532">AF370</f>
        <v>0</v>
      </c>
      <c r="AH370" s="40">
        <f t="shared" ref="AH370:AH371" si="6533">AG370</f>
        <v>0</v>
      </c>
      <c r="AI370" s="40">
        <f t="shared" ref="AI370:AI371" si="6534">AH370</f>
        <v>0</v>
      </c>
      <c r="AJ370" s="40">
        <f t="shared" ref="AJ370:AJ371" si="6535">AI370</f>
        <v>0</v>
      </c>
      <c r="AK370" s="40">
        <f t="shared" ref="AK370:AK371" si="6536">AJ370</f>
        <v>0</v>
      </c>
      <c r="AL370" s="40">
        <f t="shared" ref="AL370:AL371" si="6537">AK370</f>
        <v>0</v>
      </c>
      <c r="AM370" s="40">
        <f t="shared" ref="AM370:AM371" si="6538">AL370</f>
        <v>0</v>
      </c>
      <c r="AN370" s="40">
        <f t="shared" ref="AN370:AN371" si="6539">AM370</f>
        <v>0</v>
      </c>
      <c r="AO370" s="40">
        <f t="shared" ref="AO370:AO371" si="6540">AN370</f>
        <v>0</v>
      </c>
      <c r="AP370" s="40">
        <f t="shared" ref="AP370:AP371" si="6541">AO370</f>
        <v>0</v>
      </c>
      <c r="AQ370" s="40">
        <f t="shared" ref="AQ370:AQ371" si="6542">AP370</f>
        <v>0</v>
      </c>
      <c r="AR370" s="40">
        <f t="shared" ref="AR370:AR371" si="6543">AQ370</f>
        <v>0</v>
      </c>
      <c r="AS370" s="41">
        <f t="shared" ref="AS370:AS371" si="6544">AR370</f>
        <v>0</v>
      </c>
      <c r="AU370" s="10" t="str" cm="1">
        <f t="array" ref="AU370">IF($D370="","",INDEX('Data - CO2'!$B$5:$AP$53,MATCH(Kulturmodeller!$D370,'Data - CO2'!$A$5:$A$53,0),AU$20)*E370)</f>
        <v/>
      </c>
      <c r="AV370" t="str" cm="1">
        <f t="array" ref="AV370">IF($D370="","",INDEX('Data - CO2'!$B$5:$AP$53,MATCH(Kulturmodeller!$D370,'Data - CO2'!$A$5:$A$53,0),AV$20)*F370)</f>
        <v/>
      </c>
      <c r="AW370" t="str" cm="1">
        <f t="array" ref="AW370">IF($D370="","",INDEX('Data - CO2'!$B$5:$AP$53,MATCH(Kulturmodeller!$D370,'Data - CO2'!$A$5:$A$53,0),AW$20)*G370)</f>
        <v/>
      </c>
      <c r="AX370" t="str" cm="1">
        <f t="array" ref="AX370">IF($D370="","",INDEX('Data - CO2'!$B$5:$AP$53,MATCH(Kulturmodeller!$D370,'Data - CO2'!$A$5:$A$53,0),AX$20)*H370)</f>
        <v/>
      </c>
      <c r="AY370" t="str" cm="1">
        <f t="array" ref="AY370">IF($D370="","",INDEX('Data - CO2'!$B$5:$AP$53,MATCH(Kulturmodeller!$D370,'Data - CO2'!$A$5:$A$53,0),AY$20)*I370)</f>
        <v/>
      </c>
      <c r="AZ370" t="str" cm="1">
        <f t="array" ref="AZ370">IF($D370="","",INDEX('Data - CO2'!$B$5:$AP$53,MATCH(Kulturmodeller!$D370,'Data - CO2'!$A$5:$A$53,0),AZ$20)*J370)</f>
        <v/>
      </c>
      <c r="BA370" t="str" cm="1">
        <f t="array" ref="BA370">IF($D370="","",INDEX('Data - CO2'!$B$5:$AP$53,MATCH(Kulturmodeller!$D370,'Data - CO2'!$A$5:$A$53,0),BA$20)*K370)</f>
        <v/>
      </c>
      <c r="BB370" t="str" cm="1">
        <f t="array" ref="BB370">IF($D370="","",INDEX('Data - CO2'!$B$5:$AP$53,MATCH(Kulturmodeller!$D370,'Data - CO2'!$A$5:$A$53,0),BB$20)*L370)</f>
        <v/>
      </c>
      <c r="BC370" t="str" cm="1">
        <f t="array" ref="BC370">IF($D370="","",INDEX('Data - CO2'!$B$5:$AP$53,MATCH(Kulturmodeller!$D370,'Data - CO2'!$A$5:$A$53,0),BC$20)*M370)</f>
        <v/>
      </c>
      <c r="BD370" t="str" cm="1">
        <f t="array" ref="BD370">IF($D370="","",INDEX('Data - CO2'!$B$5:$AP$53,MATCH(Kulturmodeller!$D370,'Data - CO2'!$A$5:$A$53,0),BD$20)*N370)</f>
        <v/>
      </c>
      <c r="BE370" t="str" cm="1">
        <f t="array" ref="BE370">IF($D370="","",INDEX('Data - CO2'!$B$5:$AP$53,MATCH(Kulturmodeller!$D370,'Data - CO2'!$A$5:$A$53,0),BE$20)*O370)</f>
        <v/>
      </c>
      <c r="BF370" t="str" cm="1">
        <f t="array" ref="BF370">IF($D370="","",INDEX('Data - CO2'!$B$5:$AP$53,MATCH(Kulturmodeller!$D370,'Data - CO2'!$A$5:$A$53,0),BF$20)*P370)</f>
        <v/>
      </c>
      <c r="BG370" t="str" cm="1">
        <f t="array" ref="BG370">IF($D370="","",INDEX('Data - CO2'!$B$5:$AP$53,MATCH(Kulturmodeller!$D370,'Data - CO2'!$A$5:$A$53,0),BG$20)*Q370)</f>
        <v/>
      </c>
      <c r="BH370" t="str" cm="1">
        <f t="array" ref="BH370">IF($D370="","",INDEX('Data - CO2'!$B$5:$AP$53,MATCH(Kulturmodeller!$D370,'Data - CO2'!$A$5:$A$53,0),BH$20)*R370)</f>
        <v/>
      </c>
      <c r="BI370" t="str" cm="1">
        <f t="array" ref="BI370">IF($D370="","",INDEX('Data - CO2'!$B$5:$AP$53,MATCH(Kulturmodeller!$D370,'Data - CO2'!$A$5:$A$53,0),BI$20)*S370)</f>
        <v/>
      </c>
      <c r="BJ370" t="str" cm="1">
        <f t="array" ref="BJ370">IF($D370="","",INDEX('Data - CO2'!$B$5:$AP$53,MATCH(Kulturmodeller!$D370,'Data - CO2'!$A$5:$A$53,0),BJ$20)*T370)</f>
        <v/>
      </c>
      <c r="BK370" t="str" cm="1">
        <f t="array" ref="BK370">IF($D370="","",INDEX('Data - CO2'!$B$5:$AP$53,MATCH(Kulturmodeller!$D370,'Data - CO2'!$A$5:$A$53,0),BK$20)*U370)</f>
        <v/>
      </c>
      <c r="BL370" t="str" cm="1">
        <f t="array" ref="BL370">IF($D370="","",INDEX('Data - CO2'!$B$5:$AP$53,MATCH(Kulturmodeller!$D370,'Data - CO2'!$A$5:$A$53,0),BL$20)*V370)</f>
        <v/>
      </c>
      <c r="BM370" t="str" cm="1">
        <f t="array" ref="BM370">IF($D370="","",INDEX('Data - CO2'!$B$5:$AP$53,MATCH(Kulturmodeller!$D370,'Data - CO2'!$A$5:$A$53,0),BM$20)*W370)</f>
        <v/>
      </c>
      <c r="BN370" t="str" cm="1">
        <f t="array" ref="BN370">IF($D370="","",INDEX('Data - CO2'!$B$5:$AP$53,MATCH(Kulturmodeller!$D370,'Data - CO2'!$A$5:$A$53,0),BN$20)*X370)</f>
        <v/>
      </c>
      <c r="BO370" t="str" cm="1">
        <f t="array" ref="BO370">IF($D370="","",INDEX('Data - CO2'!$B$5:$AP$53,MATCH(Kulturmodeller!$D370,'Data - CO2'!$A$5:$A$53,0),BO$20)*Y370)</f>
        <v/>
      </c>
      <c r="BP370" t="str" cm="1">
        <f t="array" ref="BP370">IF($D370="","",INDEX('Data - CO2'!$B$5:$AP$53,MATCH(Kulturmodeller!$D370,'Data - CO2'!$A$5:$A$53,0),BP$20)*Z370)</f>
        <v/>
      </c>
      <c r="BQ370" t="str" cm="1">
        <f t="array" ref="BQ370">IF($D370="","",INDEX('Data - CO2'!$B$5:$AP$53,MATCH(Kulturmodeller!$D370,'Data - CO2'!$A$5:$A$53,0),BQ$20)*AA370)</f>
        <v/>
      </c>
      <c r="BR370" t="str" cm="1">
        <f t="array" ref="BR370">IF($D370="","",INDEX('Data - CO2'!$B$5:$AP$53,MATCH(Kulturmodeller!$D370,'Data - CO2'!$A$5:$A$53,0),BR$20)*AB370)</f>
        <v/>
      </c>
      <c r="BS370" t="str" cm="1">
        <f t="array" ref="BS370">IF($D370="","",INDEX('Data - CO2'!$B$5:$AP$53,MATCH(Kulturmodeller!$D370,'Data - CO2'!$A$5:$A$53,0),BS$20)*AC370)</f>
        <v/>
      </c>
      <c r="BT370" t="str" cm="1">
        <f t="array" ref="BT370">IF($D370="","",INDEX('Data - CO2'!$B$5:$AP$53,MATCH(Kulturmodeller!$D370,'Data - CO2'!$A$5:$A$53,0),BT$20)*AD370)</f>
        <v/>
      </c>
      <c r="BU370" t="str" cm="1">
        <f t="array" ref="BU370">IF($D370="","",INDEX('Data - CO2'!$B$5:$AP$53,MATCH(Kulturmodeller!$D370,'Data - CO2'!$A$5:$A$53,0),BU$20)*AE370)</f>
        <v/>
      </c>
      <c r="BV370" t="str" cm="1">
        <f t="array" ref="BV370">IF($D370="","",INDEX('Data - CO2'!$B$5:$AP$53,MATCH(Kulturmodeller!$D370,'Data - CO2'!$A$5:$A$53,0),BV$20)*AF370)</f>
        <v/>
      </c>
      <c r="BW370" t="str" cm="1">
        <f t="array" ref="BW370">IF($D370="","",INDEX('Data - CO2'!$B$5:$AP$53,MATCH(Kulturmodeller!$D370,'Data - CO2'!$A$5:$A$53,0),BW$20)*AG370)</f>
        <v/>
      </c>
      <c r="BX370" t="str" cm="1">
        <f t="array" ref="BX370">IF($D370="","",INDEX('Data - CO2'!$B$5:$AP$53,MATCH(Kulturmodeller!$D370,'Data - CO2'!$A$5:$A$53,0),BX$20)*AH370)</f>
        <v/>
      </c>
      <c r="BY370" t="str" cm="1">
        <f t="array" ref="BY370">IF($D370="","",INDEX('Data - CO2'!$B$5:$AP$53,MATCH(Kulturmodeller!$D370,'Data - CO2'!$A$5:$A$53,0),BY$20)*AI370)</f>
        <v/>
      </c>
      <c r="BZ370" t="str" cm="1">
        <f t="array" ref="BZ370">IF($D370="","",INDEX('Data - CO2'!$B$5:$AP$53,MATCH(Kulturmodeller!$D370,'Data - CO2'!$A$5:$A$53,0),BZ$20)*AJ370)</f>
        <v/>
      </c>
      <c r="CA370" t="str" cm="1">
        <f t="array" ref="CA370">IF($D370="","",INDEX('Data - CO2'!$B$5:$AP$53,MATCH(Kulturmodeller!$D370,'Data - CO2'!$A$5:$A$53,0),CA$20)*AK370)</f>
        <v/>
      </c>
      <c r="CB370" t="str" cm="1">
        <f t="array" ref="CB370">IF($D370="","",INDEX('Data - CO2'!$B$5:$AP$53,MATCH(Kulturmodeller!$D370,'Data - CO2'!$A$5:$A$53,0),CB$20)*AL370)</f>
        <v/>
      </c>
      <c r="CC370" t="str" cm="1">
        <f t="array" ref="CC370">IF($D370="","",INDEX('Data - CO2'!$B$5:$AP$53,MATCH(Kulturmodeller!$D370,'Data - CO2'!$A$5:$A$53,0),CC$20)*AM370)</f>
        <v/>
      </c>
      <c r="CD370" t="str" cm="1">
        <f t="array" ref="CD370">IF($D370="","",INDEX('Data - CO2'!$B$5:$AP$53,MATCH(Kulturmodeller!$D370,'Data - CO2'!$A$5:$A$53,0),CD$20)*AN370)</f>
        <v/>
      </c>
      <c r="CE370" t="str" cm="1">
        <f t="array" ref="CE370">IF($D370="","",INDEX('Data - CO2'!$B$5:$AP$53,MATCH(Kulturmodeller!$D370,'Data - CO2'!$A$5:$A$53,0),CE$20)*AO370)</f>
        <v/>
      </c>
      <c r="CF370" t="str" cm="1">
        <f t="array" ref="CF370">IF($D370="","",INDEX('Data - CO2'!$B$5:$AP$53,MATCH(Kulturmodeller!$D370,'Data - CO2'!$A$5:$A$53,0),CF$20)*AP370)</f>
        <v/>
      </c>
      <c r="CG370" t="str" cm="1">
        <f t="array" ref="CG370">IF($D370="","",INDEX('Data - CO2'!$B$5:$AP$53,MATCH(Kulturmodeller!$D370,'Data - CO2'!$A$5:$A$53,0),CG$20)*AQ370)</f>
        <v/>
      </c>
      <c r="CH370" t="str" cm="1">
        <f t="array" ref="CH370">IF($D370="","",INDEX('Data - CO2'!$B$5:$AP$53,MATCH(Kulturmodeller!$D370,'Data - CO2'!$A$5:$A$53,0),CH$20)*AR370)</f>
        <v/>
      </c>
      <c r="CI370" s="11" t="str" cm="1">
        <f t="array" ref="CI370">IF($D370="","",INDEX('Data - CO2'!$B$5:$AP$53,MATCH(Kulturmodeller!$D370,'Data - CO2'!$A$5:$A$53,0),CI$20)*AS370)</f>
        <v/>
      </c>
    </row>
    <row r="371" spans="1:87" x14ac:dyDescent="0.3">
      <c r="A371" s="12" t="s">
        <v>87</v>
      </c>
      <c r="B371" s="12"/>
      <c r="C371" s="129"/>
      <c r="D371" s="129"/>
      <c r="E371" s="127"/>
      <c r="F371" s="45">
        <f>E371</f>
        <v>0</v>
      </c>
      <c r="G371" s="46">
        <f t="shared" si="6506"/>
        <v>0</v>
      </c>
      <c r="H371" s="46">
        <f t="shared" si="6507"/>
        <v>0</v>
      </c>
      <c r="I371" s="46">
        <f t="shared" si="6508"/>
        <v>0</v>
      </c>
      <c r="J371" s="46">
        <f t="shared" si="6509"/>
        <v>0</v>
      </c>
      <c r="K371" s="46">
        <f t="shared" si="6510"/>
        <v>0</v>
      </c>
      <c r="L371" s="46">
        <f t="shared" si="6511"/>
        <v>0</v>
      </c>
      <c r="M371" s="46">
        <f t="shared" si="6512"/>
        <v>0</v>
      </c>
      <c r="N371" s="46">
        <f t="shared" si="6513"/>
        <v>0</v>
      </c>
      <c r="O371" s="46">
        <f t="shared" si="6514"/>
        <v>0</v>
      </c>
      <c r="P371" s="46">
        <f t="shared" si="6515"/>
        <v>0</v>
      </c>
      <c r="Q371" s="46">
        <f t="shared" si="6516"/>
        <v>0</v>
      </c>
      <c r="R371" s="46">
        <f t="shared" si="6517"/>
        <v>0</v>
      </c>
      <c r="S371" s="46">
        <f t="shared" si="6518"/>
        <v>0</v>
      </c>
      <c r="T371" s="46">
        <f t="shared" si="6519"/>
        <v>0</v>
      </c>
      <c r="U371" s="46">
        <f t="shared" si="6520"/>
        <v>0</v>
      </c>
      <c r="V371" s="46">
        <f t="shared" si="6521"/>
        <v>0</v>
      </c>
      <c r="W371" s="46">
        <f t="shared" si="6522"/>
        <v>0</v>
      </c>
      <c r="X371" s="46">
        <f t="shared" si="6523"/>
        <v>0</v>
      </c>
      <c r="Y371" s="46">
        <f t="shared" si="6524"/>
        <v>0</v>
      </c>
      <c r="Z371" s="46">
        <f t="shared" si="6525"/>
        <v>0</v>
      </c>
      <c r="AA371" s="46">
        <f t="shared" si="6526"/>
        <v>0</v>
      </c>
      <c r="AB371" s="46">
        <f t="shared" si="6527"/>
        <v>0</v>
      </c>
      <c r="AC371" s="46">
        <f t="shared" si="6528"/>
        <v>0</v>
      </c>
      <c r="AD371" s="46">
        <f t="shared" si="6529"/>
        <v>0</v>
      </c>
      <c r="AE371" s="46">
        <f t="shared" si="6530"/>
        <v>0</v>
      </c>
      <c r="AF371" s="46">
        <f t="shared" si="6531"/>
        <v>0</v>
      </c>
      <c r="AG371" s="46">
        <f t="shared" si="6532"/>
        <v>0</v>
      </c>
      <c r="AH371" s="46">
        <f t="shared" si="6533"/>
        <v>0</v>
      </c>
      <c r="AI371" s="46">
        <f t="shared" si="6534"/>
        <v>0</v>
      </c>
      <c r="AJ371" s="46">
        <f t="shared" si="6535"/>
        <v>0</v>
      </c>
      <c r="AK371" s="46">
        <f t="shared" si="6536"/>
        <v>0</v>
      </c>
      <c r="AL371" s="46">
        <f t="shared" si="6537"/>
        <v>0</v>
      </c>
      <c r="AM371" s="46">
        <f t="shared" si="6538"/>
        <v>0</v>
      </c>
      <c r="AN371" s="46">
        <f t="shared" si="6539"/>
        <v>0</v>
      </c>
      <c r="AO371" s="46">
        <f t="shared" si="6540"/>
        <v>0</v>
      </c>
      <c r="AP371" s="46">
        <f t="shared" si="6541"/>
        <v>0</v>
      </c>
      <c r="AQ371" s="46">
        <f t="shared" si="6542"/>
        <v>0</v>
      </c>
      <c r="AR371" s="46">
        <f t="shared" si="6543"/>
        <v>0</v>
      </c>
      <c r="AS371" s="47">
        <f t="shared" si="6544"/>
        <v>0</v>
      </c>
      <c r="AU371" s="10" t="str" cm="1">
        <f t="array" ref="AU371">IF($D371="","",INDEX('Data - CO2'!$B$5:$AP$53,MATCH(Kulturmodeller!$D371,'Data - CO2'!$A$5:$A$53,0),AU$20)*E371)</f>
        <v/>
      </c>
      <c r="AV371" t="str" cm="1">
        <f t="array" ref="AV371">IF($D371="","",INDEX('Data - CO2'!$B$5:$AP$53,MATCH(Kulturmodeller!$D371,'Data - CO2'!$A$5:$A$53,0),AV$20)*F371)</f>
        <v/>
      </c>
      <c r="AW371" t="str" cm="1">
        <f t="array" ref="AW371">IF($D371="","",INDEX('Data - CO2'!$B$5:$AP$53,MATCH(Kulturmodeller!$D371,'Data - CO2'!$A$5:$A$53,0),AW$20)*G371)</f>
        <v/>
      </c>
      <c r="AX371" t="str" cm="1">
        <f t="array" ref="AX371">IF($D371="","",INDEX('Data - CO2'!$B$5:$AP$53,MATCH(Kulturmodeller!$D371,'Data - CO2'!$A$5:$A$53,0),AX$20)*H371)</f>
        <v/>
      </c>
      <c r="AY371" t="str" cm="1">
        <f t="array" ref="AY371">IF($D371="","",INDEX('Data - CO2'!$B$5:$AP$53,MATCH(Kulturmodeller!$D371,'Data - CO2'!$A$5:$A$53,0),AY$20)*I371)</f>
        <v/>
      </c>
      <c r="AZ371" t="str" cm="1">
        <f t="array" ref="AZ371">IF($D371="","",INDEX('Data - CO2'!$B$5:$AP$53,MATCH(Kulturmodeller!$D371,'Data - CO2'!$A$5:$A$53,0),AZ$20)*J371)</f>
        <v/>
      </c>
      <c r="BA371" t="str" cm="1">
        <f t="array" ref="BA371">IF($D371="","",INDEX('Data - CO2'!$B$5:$AP$53,MATCH(Kulturmodeller!$D371,'Data - CO2'!$A$5:$A$53,0),BA$20)*K371)</f>
        <v/>
      </c>
      <c r="BB371" t="str" cm="1">
        <f t="array" ref="BB371">IF($D371="","",INDEX('Data - CO2'!$B$5:$AP$53,MATCH(Kulturmodeller!$D371,'Data - CO2'!$A$5:$A$53,0),BB$20)*L371)</f>
        <v/>
      </c>
      <c r="BC371" t="str" cm="1">
        <f t="array" ref="BC371">IF($D371="","",INDEX('Data - CO2'!$B$5:$AP$53,MATCH(Kulturmodeller!$D371,'Data - CO2'!$A$5:$A$53,0),BC$20)*M371)</f>
        <v/>
      </c>
      <c r="BD371" t="str" cm="1">
        <f t="array" ref="BD371">IF($D371="","",INDEX('Data - CO2'!$B$5:$AP$53,MATCH(Kulturmodeller!$D371,'Data - CO2'!$A$5:$A$53,0),BD$20)*N371)</f>
        <v/>
      </c>
      <c r="BE371" t="str" cm="1">
        <f t="array" ref="BE371">IF($D371="","",INDEX('Data - CO2'!$B$5:$AP$53,MATCH(Kulturmodeller!$D371,'Data - CO2'!$A$5:$A$53,0),BE$20)*O371)</f>
        <v/>
      </c>
      <c r="BF371" t="str" cm="1">
        <f t="array" ref="BF371">IF($D371="","",INDEX('Data - CO2'!$B$5:$AP$53,MATCH(Kulturmodeller!$D371,'Data - CO2'!$A$5:$A$53,0),BF$20)*P371)</f>
        <v/>
      </c>
      <c r="BG371" t="str" cm="1">
        <f t="array" ref="BG371">IF($D371="","",INDEX('Data - CO2'!$B$5:$AP$53,MATCH(Kulturmodeller!$D371,'Data - CO2'!$A$5:$A$53,0),BG$20)*Q371)</f>
        <v/>
      </c>
      <c r="BH371" t="str" cm="1">
        <f t="array" ref="BH371">IF($D371="","",INDEX('Data - CO2'!$B$5:$AP$53,MATCH(Kulturmodeller!$D371,'Data - CO2'!$A$5:$A$53,0),BH$20)*R371)</f>
        <v/>
      </c>
      <c r="BI371" t="str" cm="1">
        <f t="array" ref="BI371">IF($D371="","",INDEX('Data - CO2'!$B$5:$AP$53,MATCH(Kulturmodeller!$D371,'Data - CO2'!$A$5:$A$53,0),BI$20)*S371)</f>
        <v/>
      </c>
      <c r="BJ371" t="str" cm="1">
        <f t="array" ref="BJ371">IF($D371="","",INDEX('Data - CO2'!$B$5:$AP$53,MATCH(Kulturmodeller!$D371,'Data - CO2'!$A$5:$A$53,0),BJ$20)*T371)</f>
        <v/>
      </c>
      <c r="BK371" t="str" cm="1">
        <f t="array" ref="BK371">IF($D371="","",INDEX('Data - CO2'!$B$5:$AP$53,MATCH(Kulturmodeller!$D371,'Data - CO2'!$A$5:$A$53,0),BK$20)*U371)</f>
        <v/>
      </c>
      <c r="BL371" t="str" cm="1">
        <f t="array" ref="BL371">IF($D371="","",INDEX('Data - CO2'!$B$5:$AP$53,MATCH(Kulturmodeller!$D371,'Data - CO2'!$A$5:$A$53,0),BL$20)*V371)</f>
        <v/>
      </c>
      <c r="BM371" t="str" cm="1">
        <f t="array" ref="BM371">IF($D371="","",INDEX('Data - CO2'!$B$5:$AP$53,MATCH(Kulturmodeller!$D371,'Data - CO2'!$A$5:$A$53,0),BM$20)*W371)</f>
        <v/>
      </c>
      <c r="BN371" t="str" cm="1">
        <f t="array" ref="BN371">IF($D371="","",INDEX('Data - CO2'!$B$5:$AP$53,MATCH(Kulturmodeller!$D371,'Data - CO2'!$A$5:$A$53,0),BN$20)*X371)</f>
        <v/>
      </c>
      <c r="BO371" t="str" cm="1">
        <f t="array" ref="BO371">IF($D371="","",INDEX('Data - CO2'!$B$5:$AP$53,MATCH(Kulturmodeller!$D371,'Data - CO2'!$A$5:$A$53,0),BO$20)*Y371)</f>
        <v/>
      </c>
      <c r="BP371" t="str" cm="1">
        <f t="array" ref="BP371">IF($D371="","",INDEX('Data - CO2'!$B$5:$AP$53,MATCH(Kulturmodeller!$D371,'Data - CO2'!$A$5:$A$53,0),BP$20)*Z371)</f>
        <v/>
      </c>
      <c r="BQ371" t="str" cm="1">
        <f t="array" ref="BQ371">IF($D371="","",INDEX('Data - CO2'!$B$5:$AP$53,MATCH(Kulturmodeller!$D371,'Data - CO2'!$A$5:$A$53,0),BQ$20)*AA371)</f>
        <v/>
      </c>
      <c r="BR371" t="str" cm="1">
        <f t="array" ref="BR371">IF($D371="","",INDEX('Data - CO2'!$B$5:$AP$53,MATCH(Kulturmodeller!$D371,'Data - CO2'!$A$5:$A$53,0),BR$20)*AB371)</f>
        <v/>
      </c>
      <c r="BS371" t="str" cm="1">
        <f t="array" ref="BS371">IF($D371="","",INDEX('Data - CO2'!$B$5:$AP$53,MATCH(Kulturmodeller!$D371,'Data - CO2'!$A$5:$A$53,0),BS$20)*AC371)</f>
        <v/>
      </c>
      <c r="BT371" t="str" cm="1">
        <f t="array" ref="BT371">IF($D371="","",INDEX('Data - CO2'!$B$5:$AP$53,MATCH(Kulturmodeller!$D371,'Data - CO2'!$A$5:$A$53,0),BT$20)*AD371)</f>
        <v/>
      </c>
      <c r="BU371" t="str" cm="1">
        <f t="array" ref="BU371">IF($D371="","",INDEX('Data - CO2'!$B$5:$AP$53,MATCH(Kulturmodeller!$D371,'Data - CO2'!$A$5:$A$53,0),BU$20)*AE371)</f>
        <v/>
      </c>
      <c r="BV371" t="str" cm="1">
        <f t="array" ref="BV371">IF($D371="","",INDEX('Data - CO2'!$B$5:$AP$53,MATCH(Kulturmodeller!$D371,'Data - CO2'!$A$5:$A$53,0),BV$20)*AF371)</f>
        <v/>
      </c>
      <c r="BW371" t="str" cm="1">
        <f t="array" ref="BW371">IF($D371="","",INDEX('Data - CO2'!$B$5:$AP$53,MATCH(Kulturmodeller!$D371,'Data - CO2'!$A$5:$A$53,0),BW$20)*AG371)</f>
        <v/>
      </c>
      <c r="BX371" t="str" cm="1">
        <f t="array" ref="BX371">IF($D371="","",INDEX('Data - CO2'!$B$5:$AP$53,MATCH(Kulturmodeller!$D371,'Data - CO2'!$A$5:$A$53,0),BX$20)*AH371)</f>
        <v/>
      </c>
      <c r="BY371" t="str" cm="1">
        <f t="array" ref="BY371">IF($D371="","",INDEX('Data - CO2'!$B$5:$AP$53,MATCH(Kulturmodeller!$D371,'Data - CO2'!$A$5:$A$53,0),BY$20)*AI371)</f>
        <v/>
      </c>
      <c r="BZ371" t="str" cm="1">
        <f t="array" ref="BZ371">IF($D371="","",INDEX('Data - CO2'!$B$5:$AP$53,MATCH(Kulturmodeller!$D371,'Data - CO2'!$A$5:$A$53,0),BZ$20)*AJ371)</f>
        <v/>
      </c>
      <c r="CA371" t="str" cm="1">
        <f t="array" ref="CA371">IF($D371="","",INDEX('Data - CO2'!$B$5:$AP$53,MATCH(Kulturmodeller!$D371,'Data - CO2'!$A$5:$A$53,0),CA$20)*AK371)</f>
        <v/>
      </c>
      <c r="CB371" t="str" cm="1">
        <f t="array" ref="CB371">IF($D371="","",INDEX('Data - CO2'!$B$5:$AP$53,MATCH(Kulturmodeller!$D371,'Data - CO2'!$A$5:$A$53,0),CB$20)*AL371)</f>
        <v/>
      </c>
      <c r="CC371" t="str" cm="1">
        <f t="array" ref="CC371">IF($D371="","",INDEX('Data - CO2'!$B$5:$AP$53,MATCH(Kulturmodeller!$D371,'Data - CO2'!$A$5:$A$53,0),CC$20)*AM371)</f>
        <v/>
      </c>
      <c r="CD371" t="str" cm="1">
        <f t="array" ref="CD371">IF($D371="","",INDEX('Data - CO2'!$B$5:$AP$53,MATCH(Kulturmodeller!$D371,'Data - CO2'!$A$5:$A$53,0),CD$20)*AN371)</f>
        <v/>
      </c>
      <c r="CE371" t="str" cm="1">
        <f t="array" ref="CE371">IF($D371="","",INDEX('Data - CO2'!$B$5:$AP$53,MATCH(Kulturmodeller!$D371,'Data - CO2'!$A$5:$A$53,0),CE$20)*AO371)</f>
        <v/>
      </c>
      <c r="CF371" t="str" cm="1">
        <f t="array" ref="CF371">IF($D371="","",INDEX('Data - CO2'!$B$5:$AP$53,MATCH(Kulturmodeller!$D371,'Data - CO2'!$A$5:$A$53,0),CF$20)*AP371)</f>
        <v/>
      </c>
      <c r="CG371" t="str" cm="1">
        <f t="array" ref="CG371">IF($D371="","",INDEX('Data - CO2'!$B$5:$AP$53,MATCH(Kulturmodeller!$D371,'Data - CO2'!$A$5:$A$53,0),CG$20)*AQ371)</f>
        <v/>
      </c>
      <c r="CH371" t="str" cm="1">
        <f t="array" ref="CH371">IF($D371="","",INDEX('Data - CO2'!$B$5:$AP$53,MATCH(Kulturmodeller!$D371,'Data - CO2'!$A$5:$A$53,0),CH$20)*AR371)</f>
        <v/>
      </c>
      <c r="CI371" s="11" t="str" cm="1">
        <f t="array" ref="CI371">IF($D371="","",INDEX('Data - CO2'!$B$5:$AP$53,MATCH(Kulturmodeller!$D371,'Data - CO2'!$A$5:$A$53,0),CI$20)*AS371)</f>
        <v/>
      </c>
    </row>
    <row r="372" spans="1:87" x14ac:dyDescent="0.3">
      <c r="A372" s="42"/>
      <c r="B372" s="42"/>
      <c r="C372" s="42"/>
      <c r="D372" s="12"/>
      <c r="E372" s="52"/>
      <c r="F372" s="53"/>
      <c r="G372" s="53"/>
      <c r="H372" s="53"/>
      <c r="I372" s="53"/>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c r="AG372" s="53"/>
      <c r="AH372" s="53"/>
      <c r="AI372" s="53"/>
      <c r="AJ372" s="53"/>
      <c r="AK372" s="53"/>
      <c r="AL372" s="53"/>
      <c r="AM372" s="53"/>
      <c r="AN372" s="53"/>
      <c r="AO372" s="53"/>
      <c r="AP372" s="53"/>
      <c r="AQ372" s="53"/>
      <c r="AR372" s="53"/>
      <c r="AS372" s="54"/>
      <c r="AU372" s="111">
        <f t="shared" ref="AU372:CH372" si="6545">SUM(AU370:AU371)</f>
        <v>0</v>
      </c>
      <c r="AV372" s="112">
        <f t="shared" si="6545"/>
        <v>0</v>
      </c>
      <c r="AW372" s="112">
        <f t="shared" si="6545"/>
        <v>0</v>
      </c>
      <c r="AX372" s="112">
        <f t="shared" si="6545"/>
        <v>0</v>
      </c>
      <c r="AY372" s="112">
        <f t="shared" si="6545"/>
        <v>0</v>
      </c>
      <c r="AZ372" s="112">
        <f t="shared" si="6545"/>
        <v>0</v>
      </c>
      <c r="BA372" s="112">
        <f t="shared" si="6545"/>
        <v>0</v>
      </c>
      <c r="BB372" s="112">
        <f t="shared" si="6545"/>
        <v>0</v>
      </c>
      <c r="BC372" s="112">
        <f t="shared" si="6545"/>
        <v>0</v>
      </c>
      <c r="BD372" s="112">
        <f t="shared" si="6545"/>
        <v>0</v>
      </c>
      <c r="BE372" s="112">
        <f t="shared" si="6545"/>
        <v>0</v>
      </c>
      <c r="BF372" s="112">
        <f t="shared" si="6545"/>
        <v>0</v>
      </c>
      <c r="BG372" s="112">
        <f t="shared" si="6545"/>
        <v>0</v>
      </c>
      <c r="BH372" s="112">
        <f t="shared" si="6545"/>
        <v>0</v>
      </c>
      <c r="BI372" s="112">
        <f t="shared" si="6545"/>
        <v>0</v>
      </c>
      <c r="BJ372" s="112">
        <f t="shared" si="6545"/>
        <v>0</v>
      </c>
      <c r="BK372" s="112">
        <f t="shared" si="6545"/>
        <v>0</v>
      </c>
      <c r="BL372" s="112">
        <f t="shared" si="6545"/>
        <v>0</v>
      </c>
      <c r="BM372" s="112">
        <f t="shared" si="6545"/>
        <v>0</v>
      </c>
      <c r="BN372" s="112">
        <f t="shared" si="6545"/>
        <v>0</v>
      </c>
      <c r="BO372" s="112">
        <f t="shared" si="6545"/>
        <v>0</v>
      </c>
      <c r="BP372" s="112">
        <f t="shared" si="6545"/>
        <v>0</v>
      </c>
      <c r="BQ372" s="112">
        <f t="shared" si="6545"/>
        <v>0</v>
      </c>
      <c r="BR372" s="112">
        <f t="shared" si="6545"/>
        <v>0</v>
      </c>
      <c r="BS372" s="112">
        <f t="shared" si="6545"/>
        <v>0</v>
      </c>
      <c r="BT372" s="112">
        <f t="shared" si="6545"/>
        <v>0</v>
      </c>
      <c r="BU372" s="112">
        <f t="shared" si="6545"/>
        <v>0</v>
      </c>
      <c r="BV372" s="112">
        <f t="shared" si="6545"/>
        <v>0</v>
      </c>
      <c r="BW372" s="112">
        <f t="shared" si="6545"/>
        <v>0</v>
      </c>
      <c r="BX372" s="112">
        <f t="shared" si="6545"/>
        <v>0</v>
      </c>
      <c r="BY372" s="112">
        <f t="shared" si="6545"/>
        <v>0</v>
      </c>
      <c r="BZ372" s="112">
        <f t="shared" si="6545"/>
        <v>0</v>
      </c>
      <c r="CA372" s="112">
        <f t="shared" si="6545"/>
        <v>0</v>
      </c>
      <c r="CB372" s="112">
        <f t="shared" si="6545"/>
        <v>0</v>
      </c>
      <c r="CC372" s="112">
        <f t="shared" si="6545"/>
        <v>0</v>
      </c>
      <c r="CD372" s="112">
        <f t="shared" si="6545"/>
        <v>0</v>
      </c>
      <c r="CE372" s="112">
        <f t="shared" si="6545"/>
        <v>0</v>
      </c>
      <c r="CF372" s="112">
        <f t="shared" si="6545"/>
        <v>0</v>
      </c>
      <c r="CG372" s="112">
        <f t="shared" si="6545"/>
        <v>0</v>
      </c>
      <c r="CH372" s="112">
        <f t="shared" si="6545"/>
        <v>0</v>
      </c>
      <c r="CI372" s="113">
        <f>SUM(CI370:CI371)</f>
        <v>0</v>
      </c>
    </row>
    <row r="373" spans="1:87" x14ac:dyDescent="0.3">
      <c r="A373" s="55" t="s">
        <v>88</v>
      </c>
      <c r="B373" s="55"/>
      <c r="C373" s="55"/>
      <c r="D373" s="56"/>
      <c r="E373" s="57"/>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9"/>
      <c r="AT373" s="91">
        <f>AVERAGE(BO373:CI373)</f>
        <v>271.37216322530651</v>
      </c>
      <c r="AU373" s="111">
        <f>AU369+AU372</f>
        <v>0</v>
      </c>
      <c r="AV373" s="112">
        <f t="shared" ref="AV373:CI373" si="6546">AV369+AV372</f>
        <v>3.4362895058943099</v>
      </c>
      <c r="AW373" s="112">
        <f t="shared" si="6546"/>
        <v>22.207030444232839</v>
      </c>
      <c r="AX373" s="112">
        <f t="shared" si="6546"/>
        <v>50.49914475164168</v>
      </c>
      <c r="AY373" s="112">
        <f t="shared" si="6546"/>
        <v>96.47583161482369</v>
      </c>
      <c r="AZ373" s="112">
        <f t="shared" si="6546"/>
        <v>175.63356504130539</v>
      </c>
      <c r="BA373" s="112">
        <f t="shared" si="6546"/>
        <v>238.54541127579211</v>
      </c>
      <c r="BB373" s="112">
        <f t="shared" si="6546"/>
        <v>284.05336105025128</v>
      </c>
      <c r="BC373" s="112">
        <f t="shared" si="6546"/>
        <v>318.01476572739767</v>
      </c>
      <c r="BD373" s="112">
        <f t="shared" si="6546"/>
        <v>344.18916690589657</v>
      </c>
      <c r="BE373" s="112">
        <f t="shared" si="6546"/>
        <v>363.88122241203564</v>
      </c>
      <c r="BF373" s="112">
        <f t="shared" si="6546"/>
        <v>382.13534090525746</v>
      </c>
      <c r="BG373" s="112">
        <f t="shared" si="6546"/>
        <v>399.99339747070792</v>
      </c>
      <c r="BH373" s="112">
        <f t="shared" si="6546"/>
        <v>415.53530859594235</v>
      </c>
      <c r="BI373" s="112">
        <f t="shared" si="6546"/>
        <v>426.60365199622487</v>
      </c>
      <c r="BJ373" s="112">
        <f t="shared" si="6546"/>
        <v>439.02464138737616</v>
      </c>
      <c r="BK373" s="112">
        <f t="shared" si="6546"/>
        <v>448.65207321353836</v>
      </c>
      <c r="BL373" s="112">
        <f t="shared" si="6546"/>
        <v>276.82763238855097</v>
      </c>
      <c r="BM373" s="112">
        <f t="shared" si="6546"/>
        <v>285.42941161555251</v>
      </c>
      <c r="BN373" s="112">
        <f t="shared" si="6546"/>
        <v>61.810907868587115</v>
      </c>
      <c r="BO373" s="112">
        <f t="shared" si="6546"/>
        <v>87.172449391886005</v>
      </c>
      <c r="BP373" s="112">
        <f t="shared" si="6546"/>
        <v>137.47028177628221</v>
      </c>
      <c r="BQ373" s="112">
        <f t="shared" si="6546"/>
        <v>204.45325036061473</v>
      </c>
      <c r="BR373" s="112">
        <f t="shared" si="6546"/>
        <v>277.63480494412931</v>
      </c>
      <c r="BS373" s="112">
        <f t="shared" si="6546"/>
        <v>316.80487279279146</v>
      </c>
      <c r="BT373" s="112">
        <f t="shared" si="6546"/>
        <v>346.00460077257065</v>
      </c>
      <c r="BU373" s="112">
        <f t="shared" si="6546"/>
        <v>373.18429731211558</v>
      </c>
      <c r="BV373" s="112">
        <f t="shared" si="6546"/>
        <v>395.16429719822224</v>
      </c>
      <c r="BW373" s="112">
        <f t="shared" si="6546"/>
        <v>412.04188066623772</v>
      </c>
      <c r="BX373" s="112">
        <f t="shared" si="6546"/>
        <v>370.41749700110284</v>
      </c>
      <c r="BY373" s="112">
        <f t="shared" si="6546"/>
        <v>381.42615762475134</v>
      </c>
      <c r="BZ373" s="112">
        <f t="shared" si="6546"/>
        <v>392.59295777891583</v>
      </c>
      <c r="CA373" s="112">
        <f t="shared" si="6546"/>
        <v>399.89670996740506</v>
      </c>
      <c r="CB373" s="112">
        <f t="shared" si="6546"/>
        <v>228.69256668369283</v>
      </c>
      <c r="CC373" s="112">
        <f t="shared" si="6546"/>
        <v>241.47811960684498</v>
      </c>
      <c r="CD373" s="112">
        <f t="shared" si="6546"/>
        <v>259.36385165391431</v>
      </c>
      <c r="CE373" s="112">
        <f t="shared" si="6546"/>
        <v>280.44208681227252</v>
      </c>
      <c r="CF373" s="112">
        <f t="shared" si="6546"/>
        <v>78.877821251132772</v>
      </c>
      <c r="CG373" s="112">
        <f t="shared" si="6546"/>
        <v>125.24374763807424</v>
      </c>
      <c r="CH373" s="112">
        <f t="shared" si="6546"/>
        <v>170.9898259270164</v>
      </c>
      <c r="CI373" s="113">
        <f t="shared" si="6546"/>
        <v>219.46335057146376</v>
      </c>
    </row>
    <row r="376" spans="1:87" x14ac:dyDescent="0.3">
      <c r="A376" s="60" t="s">
        <v>388</v>
      </c>
      <c r="AU376" t="s">
        <v>91</v>
      </c>
    </row>
    <row r="377" spans="1:87" x14ac:dyDescent="0.3">
      <c r="A377" s="25" t="s">
        <v>389</v>
      </c>
      <c r="B377" s="25"/>
      <c r="C377" s="25"/>
      <c r="D377" s="26"/>
      <c r="E377" s="27" t="s">
        <v>78</v>
      </c>
      <c r="F377" s="104"/>
      <c r="G377" s="104"/>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9"/>
      <c r="AU377">
        <v>1</v>
      </c>
      <c r="AV377">
        <v>2</v>
      </c>
      <c r="AW377">
        <v>3</v>
      </c>
      <c r="AX377">
        <v>4</v>
      </c>
      <c r="AY377">
        <v>5</v>
      </c>
      <c r="AZ377">
        <v>6</v>
      </c>
      <c r="BA377">
        <v>7</v>
      </c>
      <c r="BB377">
        <v>8</v>
      </c>
      <c r="BC377">
        <v>9</v>
      </c>
      <c r="BD377">
        <v>10</v>
      </c>
      <c r="BE377">
        <v>11</v>
      </c>
      <c r="BF377">
        <v>12</v>
      </c>
      <c r="BG377">
        <v>13</v>
      </c>
      <c r="BH377">
        <v>14</v>
      </c>
      <c r="BI377">
        <v>15</v>
      </c>
      <c r="BJ377">
        <v>16</v>
      </c>
      <c r="BK377">
        <v>17</v>
      </c>
      <c r="BL377">
        <v>18</v>
      </c>
      <c r="BM377">
        <v>19</v>
      </c>
      <c r="BN377">
        <v>20</v>
      </c>
      <c r="BO377">
        <v>21</v>
      </c>
      <c r="BP377">
        <v>22</v>
      </c>
      <c r="BQ377">
        <v>23</v>
      </c>
      <c r="BR377">
        <v>24</v>
      </c>
      <c r="BS377">
        <v>25</v>
      </c>
      <c r="BT377">
        <v>26</v>
      </c>
      <c r="BU377">
        <v>27</v>
      </c>
      <c r="BV377">
        <v>28</v>
      </c>
      <c r="BW377">
        <v>29</v>
      </c>
      <c r="BX377">
        <v>30</v>
      </c>
      <c r="BY377">
        <v>31</v>
      </c>
      <c r="BZ377">
        <v>32</v>
      </c>
      <c r="CA377">
        <v>33</v>
      </c>
      <c r="CB377">
        <v>34</v>
      </c>
      <c r="CC377">
        <v>35</v>
      </c>
      <c r="CD377">
        <v>36</v>
      </c>
      <c r="CE377">
        <v>37</v>
      </c>
      <c r="CF377">
        <v>38</v>
      </c>
      <c r="CG377">
        <v>39</v>
      </c>
      <c r="CH377">
        <v>40</v>
      </c>
      <c r="CI377">
        <v>41</v>
      </c>
    </row>
    <row r="378" spans="1:87" x14ac:dyDescent="0.3">
      <c r="A378" s="147" t="s">
        <v>303</v>
      </c>
      <c r="B378" s="148">
        <f>Lister!$B$13</f>
        <v>1</v>
      </c>
      <c r="C378" s="28" t="s">
        <v>60</v>
      </c>
      <c r="D378" s="29" t="s">
        <v>79</v>
      </c>
      <c r="E378" s="30" t="s">
        <v>163</v>
      </c>
      <c r="F378" s="31" t="s">
        <v>250</v>
      </c>
      <c r="G378" s="31" t="s">
        <v>137</v>
      </c>
      <c r="H378" s="31" t="s">
        <v>138</v>
      </c>
      <c r="I378" s="31" t="s">
        <v>139</v>
      </c>
      <c r="J378" s="31" t="s">
        <v>140</v>
      </c>
      <c r="K378" s="31" t="s">
        <v>141</v>
      </c>
      <c r="L378" s="31" t="s">
        <v>80</v>
      </c>
      <c r="M378" s="31" t="s">
        <v>144</v>
      </c>
      <c r="N378" s="31" t="s">
        <v>145</v>
      </c>
      <c r="O378" s="31" t="s">
        <v>146</v>
      </c>
      <c r="P378" s="31" t="s">
        <v>147</v>
      </c>
      <c r="Q378" s="31" t="s">
        <v>152</v>
      </c>
      <c r="R378" s="31" t="s">
        <v>153</v>
      </c>
      <c r="S378" s="31" t="s">
        <v>154</v>
      </c>
      <c r="T378" s="31" t="s">
        <v>155</v>
      </c>
      <c r="U378" s="31" t="s">
        <v>156</v>
      </c>
      <c r="V378" s="31" t="s">
        <v>229</v>
      </c>
      <c r="W378" s="31" t="s">
        <v>157</v>
      </c>
      <c r="X378" s="31" t="s">
        <v>158</v>
      </c>
      <c r="Y378" s="31" t="s">
        <v>159</v>
      </c>
      <c r="Z378" s="31" t="s">
        <v>230</v>
      </c>
      <c r="AA378" s="31" t="s">
        <v>231</v>
      </c>
      <c r="AB378" s="31" t="s">
        <v>232</v>
      </c>
      <c r="AC378" s="31" t="s">
        <v>233</v>
      </c>
      <c r="AD378" s="31" t="s">
        <v>234</v>
      </c>
      <c r="AE378" s="31" t="s">
        <v>235</v>
      </c>
      <c r="AF378" s="31" t="s">
        <v>236</v>
      </c>
      <c r="AG378" s="31" t="s">
        <v>237</v>
      </c>
      <c r="AH378" s="31" t="s">
        <v>238</v>
      </c>
      <c r="AI378" s="31" t="s">
        <v>239</v>
      </c>
      <c r="AJ378" s="31" t="s">
        <v>240</v>
      </c>
      <c r="AK378" s="31" t="s">
        <v>241</v>
      </c>
      <c r="AL378" s="31" t="s">
        <v>242</v>
      </c>
      <c r="AM378" s="31" t="s">
        <v>243</v>
      </c>
      <c r="AN378" s="31" t="s">
        <v>244</v>
      </c>
      <c r="AO378" s="31" t="s">
        <v>245</v>
      </c>
      <c r="AP378" s="31" t="s">
        <v>246</v>
      </c>
      <c r="AQ378" s="31" t="s">
        <v>247</v>
      </c>
      <c r="AR378" s="31" t="s">
        <v>248</v>
      </c>
      <c r="AS378" s="32" t="s">
        <v>249</v>
      </c>
      <c r="AU378" s="19">
        <v>1</v>
      </c>
      <c r="AV378" s="19">
        <v>5</v>
      </c>
      <c r="AW378" s="19">
        <v>10</v>
      </c>
      <c r="AX378" s="19">
        <v>15</v>
      </c>
      <c r="AY378" s="19">
        <v>20</v>
      </c>
      <c r="AZ378" s="19">
        <v>25</v>
      </c>
      <c r="BA378" s="19">
        <v>30</v>
      </c>
      <c r="BB378" s="19">
        <v>35</v>
      </c>
      <c r="BC378" s="19">
        <v>40</v>
      </c>
      <c r="BD378" s="19">
        <v>45</v>
      </c>
      <c r="BE378" s="19">
        <v>50</v>
      </c>
      <c r="BF378" s="19">
        <v>55</v>
      </c>
      <c r="BG378" s="19">
        <v>60</v>
      </c>
      <c r="BH378" s="19">
        <v>65</v>
      </c>
      <c r="BI378" s="19">
        <v>70</v>
      </c>
      <c r="BJ378" s="19">
        <v>75</v>
      </c>
      <c r="BK378" s="19">
        <v>80</v>
      </c>
      <c r="BL378" s="19">
        <v>85</v>
      </c>
      <c r="BM378" s="19">
        <v>90</v>
      </c>
      <c r="BN378" s="19">
        <v>95</v>
      </c>
      <c r="BO378" s="19">
        <v>100</v>
      </c>
      <c r="BP378" s="19">
        <v>105</v>
      </c>
      <c r="BQ378" s="19">
        <v>110</v>
      </c>
      <c r="BR378" s="19">
        <v>115</v>
      </c>
      <c r="BS378" s="19">
        <v>120</v>
      </c>
      <c r="BT378" s="19">
        <v>125</v>
      </c>
      <c r="BU378" s="19">
        <v>130</v>
      </c>
      <c r="BV378" s="19">
        <v>135</v>
      </c>
      <c r="BW378" s="19">
        <v>140</v>
      </c>
      <c r="BX378" s="19">
        <v>145</v>
      </c>
      <c r="BY378" s="2">
        <v>150</v>
      </c>
      <c r="BZ378" s="19">
        <v>155</v>
      </c>
      <c r="CA378" s="2">
        <v>160</v>
      </c>
      <c r="CB378" s="19">
        <v>165</v>
      </c>
      <c r="CC378" s="2">
        <v>170</v>
      </c>
      <c r="CD378" s="19">
        <v>175</v>
      </c>
      <c r="CE378" s="2">
        <v>180</v>
      </c>
      <c r="CF378" s="19">
        <v>185</v>
      </c>
      <c r="CG378" s="2">
        <v>190</v>
      </c>
      <c r="CH378" s="19">
        <v>195</v>
      </c>
      <c r="CI378" s="2">
        <v>200</v>
      </c>
    </row>
    <row r="379" spans="1:87" x14ac:dyDescent="0.3">
      <c r="A379" s="33" t="s">
        <v>81</v>
      </c>
      <c r="B379" s="33"/>
      <c r="C379" s="124" t="str">
        <f>'Katalog over Kulturmodeller '!F141</f>
        <v>DGR</v>
      </c>
      <c r="D379" s="125" t="s">
        <v>287</v>
      </c>
      <c r="E379" s="139">
        <f>'Katalog over Kulturmodeller '!W141</f>
        <v>0.4</v>
      </c>
      <c r="F379" s="37">
        <f>E379+((E384-F384)+(E385-F385))*(E379/SUM(E379:E383))</f>
        <v>0.4</v>
      </c>
      <c r="G379" s="37">
        <f t="shared" ref="G379" si="6547">F379+((F384-G384)+(F385-G385))*(F379/SUM(F379:F383))</f>
        <v>0.4</v>
      </c>
      <c r="H379" s="37">
        <f t="shared" ref="H379" si="6548">G379+((G384-H384)+(G385-H385))*(G379/SUM(G379:G383))</f>
        <v>0.41481481481481486</v>
      </c>
      <c r="I379" s="37">
        <f t="shared" ref="I379" si="6549">H379+((H384-I384)+(H385-I385))*(H379/SUM(H379:H383))</f>
        <v>0.42962962962962969</v>
      </c>
      <c r="J379" s="37">
        <f t="shared" ref="J379" si="6550">I379+((I384-J384)+(I385-J385))*(I379/SUM(I379:I383))</f>
        <v>0.44444444444444453</v>
      </c>
      <c r="K379" s="37">
        <f t="shared" ref="K379" si="6551">J379+((J384-K384)+(J385-K385))*(J379/SUM(J379:J383))</f>
        <v>0.44444444444444453</v>
      </c>
      <c r="L379" s="37">
        <f t="shared" ref="L379" si="6552">K379+((K384-L384)+(K385-L385))*(K379/SUM(K379:K383))</f>
        <v>0.44444444444444453</v>
      </c>
      <c r="M379" s="37">
        <f t="shared" ref="M379" si="6553">L379+((L384-M384)+(L385-M385))*(L379/SUM(L379:L383))</f>
        <v>0.44444444444444453</v>
      </c>
      <c r="N379" s="37">
        <f t="shared" ref="N379" si="6554">M379+((M384-N384)+(M385-N385))*(M379/SUM(M379:M383))</f>
        <v>0.44444444444444453</v>
      </c>
      <c r="O379" s="37">
        <f t="shared" ref="O379" si="6555">N379+((N384-O384)+(N385-O385))*(N379/SUM(N379:N383))</f>
        <v>0.44444444444444453</v>
      </c>
      <c r="P379" s="37">
        <f t="shared" ref="P379" si="6556">O379+((O384-P384)+(O385-P385))*(O379/SUM(O379:O383))</f>
        <v>0.44444444444444453</v>
      </c>
      <c r="Q379" s="37">
        <f t="shared" ref="Q379" si="6557">P379+((P384-Q384)+(P385-Q385))*(P379/SUM(P379:P383))</f>
        <v>0.44444444444444453</v>
      </c>
      <c r="R379" s="37">
        <f t="shared" ref="R379" si="6558">Q379+((Q384-R384)+(Q385-R385))*(Q379/SUM(Q379:Q383))</f>
        <v>0.44444444444444453</v>
      </c>
      <c r="S379" s="37">
        <f t="shared" ref="S379" si="6559">R379+((R384-S384)+(R385-S385))*(R379/SUM(R379:R383))</f>
        <v>0.44444444444444453</v>
      </c>
      <c r="T379" s="37">
        <f t="shared" ref="T379" si="6560">S379+((S384-T384)+(S385-T385))*(S379/SUM(S379:S383))</f>
        <v>0.44444444444444453</v>
      </c>
      <c r="U379" s="37">
        <f t="shared" ref="U379" si="6561">T379+((T384-U384)+(T385-U385))*(T379/SUM(T379:T383))</f>
        <v>0.44444444444444453</v>
      </c>
      <c r="V379" s="37">
        <f t="shared" ref="V379" si="6562">U379+((U384-V384)+(U385-V385))*(U379/SUM(U379:U383))</f>
        <v>0.44444444444444453</v>
      </c>
      <c r="W379" s="37">
        <f t="shared" ref="W379" si="6563">V379+((V384-W384)+(V385-W385))*(V379/SUM(V379:V383))</f>
        <v>0.44444444444444453</v>
      </c>
      <c r="X379" s="37">
        <f t="shared" ref="X379" si="6564">W379+((W384-X384)+(W385-X385))*(W379/SUM(W379:W383))</f>
        <v>0.44444444444444453</v>
      </c>
      <c r="Y379" s="37">
        <f t="shared" ref="Y379" si="6565">X379+((X384-Y384)+(X385-Y385))*(X379/SUM(X379:X383))</f>
        <v>0.44444444444444453</v>
      </c>
      <c r="Z379" s="37">
        <f t="shared" ref="Z379" si="6566">Y379+((Y384-Z384)+(Y385-Z385))*(Y379/SUM(Y379:Y383))</f>
        <v>0.44444444444444453</v>
      </c>
      <c r="AA379" s="37">
        <f t="shared" ref="AA379" si="6567">Z379+((Z384-AA384)+(Z385-AA385))*(Z379/SUM(Z379:Z383))</f>
        <v>0.44444444444444453</v>
      </c>
      <c r="AB379" s="37">
        <f t="shared" ref="AB379" si="6568">AA379+((AA384-AB384)+(AA385-AB385))*(AA379/SUM(AA379:AA383))</f>
        <v>0.44444444444444453</v>
      </c>
      <c r="AC379" s="37">
        <f t="shared" ref="AC379" si="6569">AB379+((AB384-AC384)+(AB385-AC385))*(AB379/SUM(AB379:AB383))</f>
        <v>0.44444444444444453</v>
      </c>
      <c r="AD379" s="37">
        <f t="shared" ref="AD379" si="6570">AC379+((AC384-AD384)+(AC385-AD385))*(AC379/SUM(AC379:AC383))</f>
        <v>0.44444444444444453</v>
      </c>
      <c r="AE379" s="37">
        <f t="shared" ref="AE379" si="6571">AD379+((AD384-AE384)+(AD385-AE385))*(AD379/SUM(AD379:AD383))</f>
        <v>0.44444444444444453</v>
      </c>
      <c r="AF379" s="37">
        <f t="shared" ref="AF379" si="6572">AE379+((AE384-AF384)+(AE385-AF385))*(AE379/SUM(AE379:AE383))</f>
        <v>0.44444444444444453</v>
      </c>
      <c r="AG379" s="37">
        <f t="shared" ref="AG379" si="6573">AF379+((AF384-AG384)+(AF385-AG385))*(AF379/SUM(AF379:AF383))</f>
        <v>0.44444444444444453</v>
      </c>
      <c r="AH379" s="37">
        <f t="shared" ref="AH379" si="6574">AG379+((AG384-AH384)+(AG385-AH385))*(AG379/SUM(AG379:AG383))</f>
        <v>0.44444444444444453</v>
      </c>
      <c r="AI379" s="37">
        <f t="shared" ref="AI379" si="6575">AH379+((AH384-AI384)+(AH385-AI385))*(AH379/SUM(AH379:AH383))</f>
        <v>0.44444444444444453</v>
      </c>
      <c r="AJ379" s="37">
        <f t="shared" ref="AJ379" si="6576">AI379+((AI384-AJ384)+(AI385-AJ385))*(AI379/SUM(AI379:AI383))</f>
        <v>0.44444444444444453</v>
      </c>
      <c r="AK379" s="37">
        <f t="shared" ref="AK379" si="6577">AJ379+((AJ384-AK384)+(AJ385-AK385))*(AJ379/SUM(AJ379:AJ383))</f>
        <v>0.44444444444444453</v>
      </c>
      <c r="AL379" s="37">
        <f t="shared" ref="AL379" si="6578">AK379+((AK384-AL384)+(AK385-AL385))*(AK379/SUM(AK379:AK383))</f>
        <v>0.44444444444444453</v>
      </c>
      <c r="AM379" s="37">
        <f t="shared" ref="AM379" si="6579">AL379+((AL384-AM384)+(AL385-AM385))*(AL379/SUM(AL379:AL383))</f>
        <v>0.44444444444444453</v>
      </c>
      <c r="AN379" s="37">
        <f t="shared" ref="AN379" si="6580">AM379+((AM384-AN384)+(AM385-AN385))*(AM379/SUM(AM379:AM383))</f>
        <v>0.44444444444444453</v>
      </c>
      <c r="AO379" s="37">
        <f t="shared" ref="AO379" si="6581">AN379+((AN384-AO384)+(AN385-AO385))*(AN379/SUM(AN379:AN383))</f>
        <v>0.44444444444444453</v>
      </c>
      <c r="AP379" s="37">
        <f t="shared" ref="AP379" si="6582">AO379+((AO384-AP384)+(AO385-AP385))*(AO379/SUM(AO379:AO383))</f>
        <v>0.44444444444444453</v>
      </c>
      <c r="AQ379" s="37">
        <f t="shared" ref="AQ379" si="6583">AP379+((AP384-AQ384)+(AP385-AQ385))*(AP379/SUM(AP379:AP383))</f>
        <v>0.44444444444444453</v>
      </c>
      <c r="AR379" s="37">
        <f t="shared" ref="AR379" si="6584">AQ379+((AQ384-AR384)+(AQ385-AR385))*(AQ379/SUM(AQ379:AQ383))</f>
        <v>0.44444444444444453</v>
      </c>
      <c r="AS379" s="38">
        <f t="shared" ref="AS379" si="6585">AR379+((AR384-AS384)+(AR385-AS385))*(AR379/SUM(AR379:AR383))</f>
        <v>0.44444444444444453</v>
      </c>
      <c r="AU379" s="7" cm="1">
        <f t="array" ref="AU379">IF($D379="","",INDEX('Data - CO2'!$B$5:$AP$53,MATCH(Kulturmodeller!$D379,'Data - CO2'!$A$5:$A$53,0),AU$20)*E379)</f>
        <v>0</v>
      </c>
      <c r="AV379" s="8" cm="1">
        <f t="array" ref="AV379">IF($D379="","",INDEX('Data - CO2'!$B$5:$AP$53,MATCH(Kulturmodeller!$D379,'Data - CO2'!$A$5:$A$53,0),AV$20)*F379)</f>
        <v>2.5231469531202695</v>
      </c>
      <c r="AW379" s="8" cm="1">
        <f t="array" ref="AW379">IF($D379="","",INDEX('Data - CO2'!$B$5:$AP$53,MATCH(Kulturmodeller!$D379,'Data - CO2'!$A$5:$A$53,0),AW$20)*G379)</f>
        <v>16.820979687468462</v>
      </c>
      <c r="AX379" s="8" cm="1">
        <f t="array" ref="AX379">IF($D379="","",INDEX('Data - CO2'!$B$5:$AP$53,MATCH(Kulturmodeller!$D379,'Data - CO2'!$A$5:$A$53,0),AX$20)*H379)</f>
        <v>43.609947337881216</v>
      </c>
      <c r="AY379" s="8" cm="1">
        <f t="array" ref="AY379">IF($D379="","",INDEX('Data - CO2'!$B$5:$AP$53,MATCH(Kulturmodeller!$D379,'Data - CO2'!$A$5:$A$53,0),AY$20)*I379)</f>
        <v>90.334890914182523</v>
      </c>
      <c r="AZ379" s="8" cm="1">
        <f t="array" ref="AZ379">IF($D379="","",INDEX('Data - CO2'!$B$5:$AP$53,MATCH(Kulturmodeller!$D379,'Data - CO2'!$A$5:$A$53,0),AZ$20)*J379*$B378)</f>
        <v>134.31583089499838</v>
      </c>
      <c r="BA379" s="8" cm="1">
        <f t="array" ref="BA379">IF($D379="","",INDEX('Data - CO2'!$B$5:$AP$53,MATCH(Kulturmodeller!$D379,'Data - CO2'!$A$5:$A$53,0),BA$20)*K379*$B378)</f>
        <v>152.04449790596746</v>
      </c>
      <c r="BB379" s="8" cm="1">
        <f t="array" ref="BB379">IF($D379="","",INDEX('Data - CO2'!$B$5:$AP$53,MATCH(Kulturmodeller!$D379,'Data - CO2'!$A$5:$A$53,0),BB$20)*L379*$B378)</f>
        <v>168.64510743363104</v>
      </c>
      <c r="BC379" s="8" cm="1">
        <f t="array" ref="BC379">IF($D379="","",INDEX('Data - CO2'!$B$5:$AP$53,MATCH(Kulturmodeller!$D379,'Data - CO2'!$A$5:$A$53,0),BC$20)*M379*$B378)</f>
        <v>184.8336631793689</v>
      </c>
      <c r="BD379" s="8" cm="1">
        <f t="array" ref="BD379">IF($D379="","",INDEX('Data - CO2'!$B$5:$AP$53,MATCH(Kulturmodeller!$D379,'Data - CO2'!$A$5:$A$53,0),BD$20)*N379*$B378)</f>
        <v>197.17161661948734</v>
      </c>
      <c r="BE379" s="8" cm="1">
        <f t="array" ref="BE379">IF($D379="","",INDEX('Data - CO2'!$B$5:$AP$53,MATCH(Kulturmodeller!$D379,'Data - CO2'!$A$5:$A$53,0),BE$20)*O379*$B378)</f>
        <v>204.7270504510474</v>
      </c>
      <c r="BF379" s="8" cm="1">
        <f t="array" ref="BF379">IF($D379="","",INDEX('Data - CO2'!$B$5:$AP$53,MATCH(Kulturmodeller!$D379,'Data - CO2'!$A$5:$A$53,0),BF$20)*P379*$B378)</f>
        <v>210.4445740270902</v>
      </c>
      <c r="BG379" s="8" cm="1">
        <f t="array" ref="BG379">IF($D379="","",INDEX('Data - CO2'!$B$5:$AP$53,MATCH(Kulturmodeller!$D379,'Data - CO2'!$A$5:$A$53,0),BG$20)*Q379*$B378)</f>
        <v>216.36594162462339</v>
      </c>
      <c r="BH379" s="8" cm="1">
        <f t="array" ref="BH379">IF($D379="","",INDEX('Data - CO2'!$B$5:$AP$53,MATCH(Kulturmodeller!$D379,'Data - CO2'!$A$5:$A$53,0),BH$20)*R379*$B378)</f>
        <v>221.06813407837302</v>
      </c>
      <c r="BI379" s="8" cm="1">
        <f t="array" ref="BI379">IF($D379="","",INDEX('Data - CO2'!$B$5:$AP$53,MATCH(Kulturmodeller!$D379,'Data - CO2'!$A$5:$A$53,0),BI$20)*S379*$B378)</f>
        <v>225.41471226014573</v>
      </c>
      <c r="BJ379" s="8" cm="1">
        <f t="array" ref="BJ379">IF($D379="","",INDEX('Data - CO2'!$B$5:$AP$53,MATCH(Kulturmodeller!$D379,'Data - CO2'!$A$5:$A$53,0),BJ$20)*T379*$B378)</f>
        <v>229.14055599440456</v>
      </c>
      <c r="BK379" s="8" cm="1">
        <f t="array" ref="BK379">IF($D379="","",INDEX('Data - CO2'!$B$5:$AP$53,MATCH(Kulturmodeller!$D379,'Data - CO2'!$A$5:$A$53,0),BK$20)*U379*$B378)</f>
        <v>233.57088888156551</v>
      </c>
      <c r="BL379" s="8" cm="1">
        <f t="array" ref="BL379">IF($D379="","",INDEX('Data - CO2'!$B$5:$AP$53,MATCH(Kulturmodeller!$D379,'Data - CO2'!$A$5:$A$53,0),BL$20)*V379*$B378)</f>
        <v>237.62036444979114</v>
      </c>
      <c r="BM379" s="8" cm="1">
        <f t="array" ref="BM379">IF($D379="","",INDEX('Data - CO2'!$B$5:$AP$53,MATCH(Kulturmodeller!$D379,'Data - CO2'!$A$5:$A$53,0),BM$20)*W379*$B378)</f>
        <v>2.8034966145780773</v>
      </c>
      <c r="BN379" s="8" cm="1">
        <f t="array" ref="BN379">IF($D379="","",INDEX('Data - CO2'!$B$5:$AP$53,MATCH(Kulturmodeller!$D379,'Data - CO2'!$A$5:$A$53,0),BN$20)*X379*$B378)</f>
        <v>18.689977430520518</v>
      </c>
      <c r="BO379" s="8" cm="1">
        <f t="array" ref="BO379">IF($D379="","",INDEX('Data - CO2'!$B$5:$AP$53,MATCH(Kulturmodeller!$D379,'Data - CO2'!$A$5:$A$53,0),BO$20)*Y379*$B378)</f>
        <v>46.724943576301307</v>
      </c>
      <c r="BP379" s="8" cm="1">
        <f t="array" ref="BP379">IF($D379="","",INDEX('Data - CO2'!$B$5:$AP$53,MATCH(Kulturmodeller!$D379,'Data - CO2'!$A$5:$A$53,0),BP$20)*Z379*$B378)</f>
        <v>93.449887152602614</v>
      </c>
      <c r="BQ379" s="8" cm="1">
        <f t="array" ref="BQ379">IF($D379="","",INDEX('Data - CO2'!$B$5:$AP$53,MATCH(Kulturmodeller!$D379,'Data - CO2'!$A$5:$A$53,0),BQ$20)*AA379*$B378)</f>
        <v>134.31583089499838</v>
      </c>
      <c r="BR379" s="8" cm="1">
        <f t="array" ref="BR379">IF($D379="","",INDEX('Data - CO2'!$B$5:$AP$53,MATCH(Kulturmodeller!$D379,'Data - CO2'!$A$5:$A$53,0),BR$20)*AB379*$B378)</f>
        <v>152.04449790596746</v>
      </c>
      <c r="BS379" s="8" cm="1">
        <f t="array" ref="BS379">IF($D379="","",INDEX('Data - CO2'!$B$5:$AP$53,MATCH(Kulturmodeller!$D379,'Data - CO2'!$A$5:$A$53,0),BS$20)*AC379*$B378)</f>
        <v>168.64510743363104</v>
      </c>
      <c r="BT379" s="8" cm="1">
        <f t="array" ref="BT379">IF($D379="","",INDEX('Data - CO2'!$B$5:$AP$53,MATCH(Kulturmodeller!$D379,'Data - CO2'!$A$5:$A$53,0),BT$20)*AD379*$B378)</f>
        <v>184.8336631793689</v>
      </c>
      <c r="BU379" s="8" cm="1">
        <f t="array" ref="BU379">IF($D379="","",INDEX('Data - CO2'!$B$5:$AP$53,MATCH(Kulturmodeller!$D379,'Data - CO2'!$A$5:$A$53,0),BU$20)*AE379*$B378)</f>
        <v>197.17161661948734</v>
      </c>
      <c r="BV379" s="8" cm="1">
        <f t="array" ref="BV379">IF($D379="","",INDEX('Data - CO2'!$B$5:$AP$53,MATCH(Kulturmodeller!$D379,'Data - CO2'!$A$5:$A$53,0),BV$20)*AF379*$B378)</f>
        <v>204.7270504510474</v>
      </c>
      <c r="BW379" s="8" cm="1">
        <f t="array" ref="BW379">IF($D379="","",INDEX('Data - CO2'!$B$5:$AP$53,MATCH(Kulturmodeller!$D379,'Data - CO2'!$A$5:$A$53,0),BW$20)*AG379*$B378)</f>
        <v>210.4445740270902</v>
      </c>
      <c r="BX379" s="8" cm="1">
        <f t="array" ref="BX379">IF($D379="","",INDEX('Data - CO2'!$B$5:$AP$53,MATCH(Kulturmodeller!$D379,'Data - CO2'!$A$5:$A$53,0),BX$20)*AH379*$B378)</f>
        <v>216.36594162462339</v>
      </c>
      <c r="BY379" s="8" cm="1">
        <f t="array" ref="BY379">IF($D379="","",INDEX('Data - CO2'!$B$5:$AP$53,MATCH(Kulturmodeller!$D379,'Data - CO2'!$A$5:$A$53,0),BY$20)*AI379*$B378)</f>
        <v>221.06813407837302</v>
      </c>
      <c r="BZ379" s="8" cm="1">
        <f t="array" ref="BZ379">IF($D379="","",INDEX('Data - CO2'!$B$5:$AP$53,MATCH(Kulturmodeller!$D379,'Data - CO2'!$A$5:$A$53,0),BZ$20)*AJ379*$B378)</f>
        <v>225.41471226014573</v>
      </c>
      <c r="CA379" s="8" cm="1">
        <f t="array" ref="CA379">IF($D379="","",INDEX('Data - CO2'!$B$5:$AP$53,MATCH(Kulturmodeller!$D379,'Data - CO2'!$A$5:$A$53,0),CA$20)*AK379*$B378)</f>
        <v>229.14055599440456</v>
      </c>
      <c r="CB379" s="8" cm="1">
        <f t="array" ref="CB379">IF($D379="","",INDEX('Data - CO2'!$B$5:$AP$53,MATCH(Kulturmodeller!$D379,'Data - CO2'!$A$5:$A$53,0),CB$20)*AL379*$B378)</f>
        <v>233.57088888156551</v>
      </c>
      <c r="CC379" s="8" cm="1">
        <f t="array" ref="CC379">IF($D379="","",INDEX('Data - CO2'!$B$5:$AP$53,MATCH(Kulturmodeller!$D379,'Data - CO2'!$A$5:$A$53,0),CC$20)*AM379*$B378)</f>
        <v>237.62036444979114</v>
      </c>
      <c r="CD379" s="8" cm="1">
        <f t="array" ref="CD379">IF($D379="","",INDEX('Data - CO2'!$B$5:$AP$53,MATCH(Kulturmodeller!$D379,'Data - CO2'!$A$5:$A$53,0),CD$20)*AN379*$B378)</f>
        <v>2.8034966145780773</v>
      </c>
      <c r="CE379" s="8" cm="1">
        <f t="array" ref="CE379">IF($D379="","",INDEX('Data - CO2'!$B$5:$AP$53,MATCH(Kulturmodeller!$D379,'Data - CO2'!$A$5:$A$53,0),CE$20)*AO379*$B378)</f>
        <v>18.689977430520518</v>
      </c>
      <c r="CF379" s="8" cm="1">
        <f t="array" ref="CF379">IF($D379="","",INDEX('Data - CO2'!$B$5:$AP$53,MATCH(Kulturmodeller!$D379,'Data - CO2'!$A$5:$A$53,0),CF$20)*AP379*$B378)</f>
        <v>46.724943576301307</v>
      </c>
      <c r="CG379" s="8" cm="1">
        <f t="array" ref="CG379">IF($D379="","",INDEX('Data - CO2'!$B$5:$AP$53,MATCH(Kulturmodeller!$D379,'Data - CO2'!$A$5:$A$53,0),CG$20)*AQ379*$B378)</f>
        <v>93.449887152602614</v>
      </c>
      <c r="CH379" s="8" cm="1">
        <f t="array" ref="CH379">IF($D379="","",INDEX('Data - CO2'!$B$5:$AP$53,MATCH(Kulturmodeller!$D379,'Data - CO2'!$A$5:$A$53,0),CH$20)*AR379*$B378)</f>
        <v>134.31583089499838</v>
      </c>
      <c r="CI379" s="9" cm="1">
        <f t="array" ref="CI379">IF($D379="","",INDEX('Data - CO2'!$B$5:$AP$53,MATCH(Kulturmodeller!$D379,'Data - CO2'!$A$5:$A$53,0),CI$20)*AS379*$B378)</f>
        <v>152.04449790596746</v>
      </c>
    </row>
    <row r="380" spans="1:87" x14ac:dyDescent="0.3">
      <c r="A380" s="33" t="s">
        <v>82</v>
      </c>
      <c r="B380" s="33"/>
      <c r="C380" s="124" t="str">
        <f>'Katalog over Kulturmodeller '!F142</f>
        <v>NÅL - valgfrit</v>
      </c>
      <c r="D380" s="125" t="s">
        <v>276</v>
      </c>
      <c r="E380" s="151">
        <f>'Katalog over Kulturmodeller '!W142</f>
        <v>0.4</v>
      </c>
      <c r="F380" s="40">
        <f>E380+((E384-F384)+(E385-F385))*(E380/SUM(E379:E383))</f>
        <v>0.4</v>
      </c>
      <c r="G380" s="40">
        <f t="shared" ref="G380" si="6586">F380+((F384-G384)+(F385-G385))*(F380/SUM(F379:F383))</f>
        <v>0.4</v>
      </c>
      <c r="H380" s="40">
        <f t="shared" ref="H380" si="6587">G380+((G384-H384)+(G385-H385))*(G380/SUM(G379:G383))</f>
        <v>0.41481481481481486</v>
      </c>
      <c r="I380" s="40">
        <f t="shared" ref="I380" si="6588">H380+((H384-I384)+(H385-I385))*(H380/SUM(H379:H383))</f>
        <v>0.42962962962962969</v>
      </c>
      <c r="J380" s="40">
        <f t="shared" ref="J380" si="6589">I380+((I384-J384)+(I385-J385))*(I380/SUM(I379:I383))</f>
        <v>0.44444444444444453</v>
      </c>
      <c r="K380" s="40">
        <f t="shared" ref="K380" si="6590">J380+((J384-K384)+(J385-K385))*(J380/SUM(J379:J383))</f>
        <v>0.44444444444444453</v>
      </c>
      <c r="L380" s="40">
        <f t="shared" ref="L380" si="6591">K380+((K384-L384)+(K385-L385))*(K380/SUM(K379:K383))</f>
        <v>0.44444444444444453</v>
      </c>
      <c r="M380" s="40">
        <f t="shared" ref="M380" si="6592">L380+((L384-M384)+(L385-M385))*(L380/SUM(L379:L383))</f>
        <v>0.44444444444444453</v>
      </c>
      <c r="N380" s="40">
        <f t="shared" ref="N380" si="6593">M380+((M384-N384)+(M385-N385))*(M380/SUM(M379:M383))</f>
        <v>0.44444444444444453</v>
      </c>
      <c r="O380" s="40">
        <f t="shared" ref="O380" si="6594">N380+((N384-O384)+(N385-O385))*(N380/SUM(N379:N383))</f>
        <v>0.44444444444444453</v>
      </c>
      <c r="P380" s="40">
        <f t="shared" ref="P380" si="6595">O380+((O384-P384)+(O385-P385))*(O380/SUM(O379:O383))</f>
        <v>0.44444444444444453</v>
      </c>
      <c r="Q380" s="40">
        <f t="shared" ref="Q380" si="6596">P380+((P384-Q384)+(P385-Q385))*(P380/SUM(P379:P383))</f>
        <v>0.44444444444444453</v>
      </c>
      <c r="R380" s="40">
        <f t="shared" ref="R380" si="6597">Q380+((Q384-R384)+(Q385-R385))*(Q380/SUM(Q379:Q383))</f>
        <v>0.44444444444444453</v>
      </c>
      <c r="S380" s="40">
        <f t="shared" ref="S380" si="6598">R380+((R384-S384)+(R385-S385))*(R380/SUM(R379:R383))</f>
        <v>0.44444444444444453</v>
      </c>
      <c r="T380" s="40">
        <f t="shared" ref="T380" si="6599">S380+((S384-T384)+(S385-T385))*(S380/SUM(S379:S383))</f>
        <v>0.44444444444444453</v>
      </c>
      <c r="U380" s="40">
        <f t="shared" ref="U380" si="6600">T380+((T384-U384)+(T385-U385))*(T380/SUM(T379:T383))</f>
        <v>0.44444444444444453</v>
      </c>
      <c r="V380" s="40">
        <f t="shared" ref="V380" si="6601">U380+((U384-V384)+(U385-V385))*(U380/SUM(U379:U383))</f>
        <v>0.44444444444444453</v>
      </c>
      <c r="W380" s="40">
        <f t="shared" ref="W380" si="6602">V380+((V384-W384)+(V385-W385))*(V380/SUM(V379:V383))</f>
        <v>0.44444444444444453</v>
      </c>
      <c r="X380" s="40">
        <f t="shared" ref="X380" si="6603">W380+((W384-X384)+(W385-X385))*(W380/SUM(W379:W383))</f>
        <v>0.44444444444444453</v>
      </c>
      <c r="Y380" s="40">
        <f t="shared" ref="Y380" si="6604">X380+((X384-Y384)+(X385-Y385))*(X380/SUM(X379:X383))</f>
        <v>0.44444444444444453</v>
      </c>
      <c r="Z380" s="40">
        <f t="shared" ref="Z380" si="6605">Y380+((Y384-Z384)+(Y385-Z385))*(Y380/SUM(Y379:Y383))</f>
        <v>0.44444444444444453</v>
      </c>
      <c r="AA380" s="40">
        <f t="shared" ref="AA380" si="6606">Z380+((Z384-AA384)+(Z385-AA385))*(Z380/SUM(Z379:Z383))</f>
        <v>0.44444444444444453</v>
      </c>
      <c r="AB380" s="40">
        <f t="shared" ref="AB380" si="6607">AA380+((AA384-AB384)+(AA385-AB385))*(AA380/SUM(AA379:AA383))</f>
        <v>0.44444444444444453</v>
      </c>
      <c r="AC380" s="40">
        <f t="shared" ref="AC380" si="6608">AB380+((AB384-AC384)+(AB385-AC385))*(AB380/SUM(AB379:AB383))</f>
        <v>0.44444444444444453</v>
      </c>
      <c r="AD380" s="40">
        <f t="shared" ref="AD380" si="6609">AC380+((AC384-AD384)+(AC385-AD385))*(AC380/SUM(AC379:AC383))</f>
        <v>0.44444444444444453</v>
      </c>
      <c r="AE380" s="40">
        <f t="shared" ref="AE380" si="6610">AD380+((AD384-AE384)+(AD385-AE385))*(AD380/SUM(AD379:AD383))</f>
        <v>0.44444444444444453</v>
      </c>
      <c r="AF380" s="40">
        <f t="shared" ref="AF380" si="6611">AE380+((AE384-AF384)+(AE385-AF385))*(AE380/SUM(AE379:AE383))</f>
        <v>0.44444444444444453</v>
      </c>
      <c r="AG380" s="40">
        <f t="shared" ref="AG380" si="6612">AF380+((AF384-AG384)+(AF385-AG385))*(AF380/SUM(AF379:AF383))</f>
        <v>0.44444444444444453</v>
      </c>
      <c r="AH380" s="40">
        <f t="shared" ref="AH380" si="6613">AG380+((AG384-AH384)+(AG385-AH385))*(AG380/SUM(AG379:AG383))</f>
        <v>0.44444444444444453</v>
      </c>
      <c r="AI380" s="40">
        <f t="shared" ref="AI380" si="6614">AH380+((AH384-AI384)+(AH385-AI385))*(AH380/SUM(AH379:AH383))</f>
        <v>0.44444444444444453</v>
      </c>
      <c r="AJ380" s="40">
        <f t="shared" ref="AJ380" si="6615">AI380+((AI384-AJ384)+(AI385-AJ385))*(AI380/SUM(AI379:AI383))</f>
        <v>0.44444444444444453</v>
      </c>
      <c r="AK380" s="40">
        <f t="shared" ref="AK380" si="6616">AJ380+((AJ384-AK384)+(AJ385-AK385))*(AJ380/SUM(AJ379:AJ383))</f>
        <v>0.44444444444444453</v>
      </c>
      <c r="AL380" s="40">
        <f t="shared" ref="AL380" si="6617">AK380+((AK384-AL384)+(AK385-AL385))*(AK380/SUM(AK379:AK383))</f>
        <v>0.44444444444444453</v>
      </c>
      <c r="AM380" s="40">
        <f t="shared" ref="AM380" si="6618">AL380+((AL384-AM384)+(AL385-AM385))*(AL380/SUM(AL379:AL383))</f>
        <v>0.44444444444444453</v>
      </c>
      <c r="AN380" s="40">
        <f t="shared" ref="AN380" si="6619">AM380+((AM384-AN384)+(AM385-AN385))*(AM380/SUM(AM379:AM383))</f>
        <v>0.44444444444444453</v>
      </c>
      <c r="AO380" s="40">
        <f t="shared" ref="AO380" si="6620">AN380+((AN384-AO384)+(AN385-AO385))*(AN380/SUM(AN379:AN383))</f>
        <v>0.44444444444444453</v>
      </c>
      <c r="AP380" s="40">
        <f t="shared" ref="AP380" si="6621">AO380+((AO384-AP384)+(AO385-AP385))*(AO380/SUM(AO379:AO383))</f>
        <v>0.44444444444444453</v>
      </c>
      <c r="AQ380" s="40">
        <f t="shared" ref="AQ380" si="6622">AP380+((AP384-AQ384)+(AP385-AQ385))*(AP380/SUM(AP379:AP383))</f>
        <v>0.44444444444444453</v>
      </c>
      <c r="AR380" s="40">
        <f t="shared" ref="AR380" si="6623">AQ380+((AQ384-AR384)+(AQ385-AR385))*(AQ380/SUM(AQ379:AQ383))</f>
        <v>0.44444444444444453</v>
      </c>
      <c r="AS380" s="41">
        <f t="shared" ref="AS380" si="6624">AR380+((AR384-AS384)+(AR385-AS385))*(AR380/SUM(AR379:AR383))</f>
        <v>0.44444444444444453</v>
      </c>
      <c r="AU380" s="10" cm="1">
        <f t="array" ref="AU380">IF($D380="","",INDEX('Data - CO2'!$B$5:$AP$53,MATCH(Kulturmodeller!$D380,'Data - CO2'!$A$5:$A$53,0),AU$20)*E380)</f>
        <v>0</v>
      </c>
      <c r="AV380" cm="1">
        <f t="array" ref="AV380">IF($D380="","",INDEX('Data - CO2'!$B$5:$AP$53,MATCH(Kulturmodeller!$D380,'Data - CO2'!$A$5:$A$53,0),AV$20)*F380)</f>
        <v>1.1930817143253538</v>
      </c>
      <c r="AW380" cm="1">
        <f t="array" ref="AW380">IF($D380="","",INDEX('Data - CO2'!$B$5:$AP$53,MATCH(Kulturmodeller!$D380,'Data - CO2'!$A$5:$A$53,0),AW$20)*G380)</f>
        <v>7.9538780955023602</v>
      </c>
      <c r="AX380" cm="1">
        <f t="array" ref="AX380">IF($D380="","",INDEX('Data - CO2'!$B$5:$AP$53,MATCH(Kulturmodeller!$D380,'Data - CO2'!$A$5:$A$53,0),AX$20)*H380)</f>
        <v>20.621165432783894</v>
      </c>
      <c r="AY380" cm="1">
        <f t="array" ref="AY380">IF($D380="","",INDEX('Data - CO2'!$B$5:$AP$53,MATCH(Kulturmodeller!$D380,'Data - CO2'!$A$5:$A$53,0),AY$20)*I380)</f>
        <v>42.715271253623783</v>
      </c>
      <c r="AZ380" cm="1">
        <f t="array" ref="AZ380">IF($D380="","",INDEX('Data - CO2'!$B$5:$AP$53,MATCH(Kulturmodeller!$D380,'Data - CO2'!$A$5:$A$53,0),AZ$20)*J380*$B378)</f>
        <v>85.943912092408652</v>
      </c>
      <c r="BA380" cm="1">
        <f t="array" ref="BA380">IF($D380="","",INDEX('Data - CO2'!$B$5:$AP$53,MATCH(Kulturmodeller!$D380,'Data - CO2'!$A$5:$A$53,0),BA$20)*K380*$B378)</f>
        <v>120.77868101172086</v>
      </c>
      <c r="BB380" cm="1">
        <f t="array" ref="BB380">IF($D380="","",INDEX('Data - CO2'!$B$5:$AP$53,MATCH(Kulturmodeller!$D380,'Data - CO2'!$A$5:$A$53,0),BB$20)*L380*$B378)</f>
        <v>135.67352006304509</v>
      </c>
      <c r="BC380" cm="1">
        <f t="array" ref="BC380">IF($D380="","",INDEX('Data - CO2'!$B$5:$AP$53,MATCH(Kulturmodeller!$D380,'Data - CO2'!$A$5:$A$53,0),BC$20)*M380*$B378)</f>
        <v>147.05143398478219</v>
      </c>
      <c r="BD380" cm="1">
        <f t="array" ref="BD380">IF($D380="","",INDEX('Data - CO2'!$B$5:$AP$53,MATCH(Kulturmodeller!$D380,'Data - CO2'!$A$5:$A$53,0),BD$20)*N380*$B378)</f>
        <v>157.89770158697485</v>
      </c>
      <c r="BE380" cm="1">
        <f t="array" ref="BE380">IF($D380="","",INDEX('Data - CO2'!$B$5:$AP$53,MATCH(Kulturmodeller!$D380,'Data - CO2'!$A$5:$A$53,0),BE$20)*O380*$B378)</f>
        <v>166.78531834331795</v>
      </c>
      <c r="BF380" cm="1">
        <f t="array" ref="BF380">IF($D380="","",INDEX('Data - CO2'!$B$5:$AP$53,MATCH(Kulturmodeller!$D380,'Data - CO2'!$A$5:$A$53,0),BF$20)*P380*$B378)</f>
        <v>176.21196109024558</v>
      </c>
      <c r="BG380" cm="1">
        <f t="array" ref="BG380">IF($D380="","",INDEX('Data - CO2'!$B$5:$AP$53,MATCH(Kulturmodeller!$D380,'Data - CO2'!$A$5:$A$53,0),BG$20)*Q380*$B378)</f>
        <v>184.31764139205097</v>
      </c>
      <c r="BH380" cm="1">
        <f t="array" ref="BH380">IF($D380="","",INDEX('Data - CO2'!$B$5:$AP$53,MATCH(Kulturmodeller!$D380,'Data - CO2'!$A$5:$A$53,0),BH$20)*R380*$B378)</f>
        <v>189.94388425705768</v>
      </c>
      <c r="BI380" cm="1">
        <f t="array" ref="BI380">IF($D380="","",INDEX('Data - CO2'!$B$5:$AP$53,MATCH(Kulturmodeller!$D380,'Data - CO2'!$A$5:$A$53,0),BI$20)*S380*$B378)</f>
        <v>194.8159518208771</v>
      </c>
      <c r="BJ380" cm="1">
        <f t="array" ref="BJ380">IF($D380="","",INDEX('Data - CO2'!$B$5:$AP$53,MATCH(Kulturmodeller!$D380,'Data - CO2'!$A$5:$A$53,0),BJ$20)*T380*$B378)</f>
        <v>199.10257825730037</v>
      </c>
      <c r="BK380" cm="1">
        <f t="array" ref="BK380">IF($D380="","",INDEX('Data - CO2'!$B$5:$AP$53,MATCH(Kulturmodeller!$D380,'Data - CO2'!$A$5:$A$53,0),BK$20)*U380*$B378)</f>
        <v>1.3256463492503934</v>
      </c>
      <c r="BL380" cm="1">
        <f t="array" ref="BL380">IF($D380="","",INDEX('Data - CO2'!$B$5:$AP$53,MATCH(Kulturmodeller!$D380,'Data - CO2'!$A$5:$A$53,0),BL$20)*V380*$B378)</f>
        <v>8.8376423283359564</v>
      </c>
      <c r="BM380" cm="1">
        <f t="array" ref="BM380">IF($D380="","",INDEX('Data - CO2'!$B$5:$AP$53,MATCH(Kulturmodeller!$D380,'Data - CO2'!$A$5:$A$53,0),BM$20)*W380*$B378)</f>
        <v>22.094105820839889</v>
      </c>
      <c r="BN380" cm="1">
        <f t="array" ref="BN380">IF($D380="","",INDEX('Data - CO2'!$B$5:$AP$53,MATCH(Kulturmodeller!$D380,'Data - CO2'!$A$5:$A$53,0),BN$20)*X380*$B378)</f>
        <v>44.188211641679779</v>
      </c>
      <c r="BO380" cm="1">
        <f t="array" ref="BO380">IF($D380="","",INDEX('Data - CO2'!$B$5:$AP$53,MATCH(Kulturmodeller!$D380,'Data - CO2'!$A$5:$A$53,0),BO$20)*Y380*$B378)</f>
        <v>85.943912092408652</v>
      </c>
      <c r="BP380" cm="1">
        <f t="array" ref="BP380">IF($D380="","",INDEX('Data - CO2'!$B$5:$AP$53,MATCH(Kulturmodeller!$D380,'Data - CO2'!$A$5:$A$53,0),BP$20)*Z380*$B378)</f>
        <v>120.77868101172086</v>
      </c>
      <c r="BQ380" cm="1">
        <f t="array" ref="BQ380">IF($D380="","",INDEX('Data - CO2'!$B$5:$AP$53,MATCH(Kulturmodeller!$D380,'Data - CO2'!$A$5:$A$53,0),BQ$20)*AA380*$B378)</f>
        <v>135.67352006304509</v>
      </c>
      <c r="BR380" cm="1">
        <f t="array" ref="BR380">IF($D380="","",INDEX('Data - CO2'!$B$5:$AP$53,MATCH(Kulturmodeller!$D380,'Data - CO2'!$A$5:$A$53,0),BR$20)*AB380*$B378)</f>
        <v>147.05143398478219</v>
      </c>
      <c r="BS380" cm="1">
        <f t="array" ref="BS380">IF($D380="","",INDEX('Data - CO2'!$B$5:$AP$53,MATCH(Kulturmodeller!$D380,'Data - CO2'!$A$5:$A$53,0),BS$20)*AC380*$B378)</f>
        <v>157.89770158697485</v>
      </c>
      <c r="BT380" cm="1">
        <f t="array" ref="BT380">IF($D380="","",INDEX('Data - CO2'!$B$5:$AP$53,MATCH(Kulturmodeller!$D380,'Data - CO2'!$A$5:$A$53,0),BT$20)*AD380*$B378)</f>
        <v>166.78531834331795</v>
      </c>
      <c r="BU380" cm="1">
        <f t="array" ref="BU380">IF($D380="","",INDEX('Data - CO2'!$B$5:$AP$53,MATCH(Kulturmodeller!$D380,'Data - CO2'!$A$5:$A$53,0),BU$20)*AE380*$B378)</f>
        <v>176.21196109024558</v>
      </c>
      <c r="BV380" cm="1">
        <f t="array" ref="BV380">IF($D380="","",INDEX('Data - CO2'!$B$5:$AP$53,MATCH(Kulturmodeller!$D380,'Data - CO2'!$A$5:$A$53,0),BV$20)*AF380*$B378)</f>
        <v>184.31764139205097</v>
      </c>
      <c r="BW380" cm="1">
        <f t="array" ref="BW380">IF($D380="","",INDEX('Data - CO2'!$B$5:$AP$53,MATCH(Kulturmodeller!$D380,'Data - CO2'!$A$5:$A$53,0),BW$20)*AG380*$B378)</f>
        <v>189.94388425705768</v>
      </c>
      <c r="BX380" cm="1">
        <f t="array" ref="BX380">IF($D380="","",INDEX('Data - CO2'!$B$5:$AP$53,MATCH(Kulturmodeller!$D380,'Data - CO2'!$A$5:$A$53,0),BX$20)*AH380*$B378)</f>
        <v>194.8159518208771</v>
      </c>
      <c r="BY380" cm="1">
        <f t="array" ref="BY380">IF($D380="","",INDEX('Data - CO2'!$B$5:$AP$53,MATCH(Kulturmodeller!$D380,'Data - CO2'!$A$5:$A$53,0),BY$20)*AI380*$B378)</f>
        <v>199.10257825730037</v>
      </c>
      <c r="BZ380" cm="1">
        <f t="array" ref="BZ380">IF($D380="","",INDEX('Data - CO2'!$B$5:$AP$53,MATCH(Kulturmodeller!$D380,'Data - CO2'!$A$5:$A$53,0),BZ$20)*AJ380*$B378)</f>
        <v>1.3256463492503934</v>
      </c>
      <c r="CA380" cm="1">
        <f t="array" ref="CA380">IF($D380="","",INDEX('Data - CO2'!$B$5:$AP$53,MATCH(Kulturmodeller!$D380,'Data - CO2'!$A$5:$A$53,0),CA$20)*AK380*$B378)</f>
        <v>8.8376423283359564</v>
      </c>
      <c r="CB380" cm="1">
        <f t="array" ref="CB380">IF($D380="","",INDEX('Data - CO2'!$B$5:$AP$53,MATCH(Kulturmodeller!$D380,'Data - CO2'!$A$5:$A$53,0),CB$20)*AL380*$B378)</f>
        <v>22.094105820839889</v>
      </c>
      <c r="CC380" cm="1">
        <f t="array" ref="CC380">IF($D380="","",INDEX('Data - CO2'!$B$5:$AP$53,MATCH(Kulturmodeller!$D380,'Data - CO2'!$A$5:$A$53,0),CC$20)*AM380*$B378)</f>
        <v>44.188211641679779</v>
      </c>
      <c r="CD380" cm="1">
        <f t="array" ref="CD380">IF($D380="","",INDEX('Data - CO2'!$B$5:$AP$53,MATCH(Kulturmodeller!$D380,'Data - CO2'!$A$5:$A$53,0),CD$20)*AN380*$B378)</f>
        <v>85.943912092408652</v>
      </c>
      <c r="CE380" cm="1">
        <f t="array" ref="CE380">IF($D380="","",INDEX('Data - CO2'!$B$5:$AP$53,MATCH(Kulturmodeller!$D380,'Data - CO2'!$A$5:$A$53,0),CE$20)*AO380*$B378)</f>
        <v>120.77868101172086</v>
      </c>
      <c r="CF380" cm="1">
        <f t="array" ref="CF380">IF($D380="","",INDEX('Data - CO2'!$B$5:$AP$53,MATCH(Kulturmodeller!$D380,'Data - CO2'!$A$5:$A$53,0),CF$20)*AP380*$B378)</f>
        <v>135.67352006304509</v>
      </c>
      <c r="CG380" cm="1">
        <f t="array" ref="CG380">IF($D380="","",INDEX('Data - CO2'!$B$5:$AP$53,MATCH(Kulturmodeller!$D380,'Data - CO2'!$A$5:$A$53,0),CG$20)*AQ380*$B378)</f>
        <v>147.05143398478219</v>
      </c>
      <c r="CH380" cm="1">
        <f t="array" ref="CH380">IF($D380="","",INDEX('Data - CO2'!$B$5:$AP$53,MATCH(Kulturmodeller!$D380,'Data - CO2'!$A$5:$A$53,0),CH$20)*AR380*$B378)</f>
        <v>157.89770158697485</v>
      </c>
      <c r="CI380" s="11" cm="1">
        <f t="array" ref="CI380">IF($D380="","",INDEX('Data - CO2'!$B$5:$AP$53,MATCH(Kulturmodeller!$D380,'Data - CO2'!$A$5:$A$53,0),CI$20)*AS380*$B378)</f>
        <v>166.78531834331795</v>
      </c>
    </row>
    <row r="381" spans="1:87" x14ac:dyDescent="0.3">
      <c r="A381" s="33" t="s">
        <v>83</v>
      </c>
      <c r="B381" s="33"/>
      <c r="C381" s="124" t="str">
        <f>'Katalog over Kulturmodeller '!F143</f>
        <v>LØV - valgfrit</v>
      </c>
      <c r="D381" s="125" t="s">
        <v>218</v>
      </c>
      <c r="E381" s="151">
        <f>'Katalog over Kulturmodeller '!W143</f>
        <v>0.1</v>
      </c>
      <c r="F381" s="40">
        <f>E381+((E384-F384)+(E385-F385))*(E381/SUM(E379:E383))</f>
        <v>0.1</v>
      </c>
      <c r="G381" s="40">
        <f t="shared" ref="G381" si="6625">F381+((F384-G384)+(F385-G385))*(F381/SUM(F379:F383))</f>
        <v>0.1</v>
      </c>
      <c r="H381" s="40">
        <f t="shared" ref="H381" si="6626">G381+((G384-H384)+(G385-H385))*(G381/SUM(G379:G383))</f>
        <v>0.10370370370370371</v>
      </c>
      <c r="I381" s="40">
        <f t="shared" ref="I381" si="6627">H381+((H384-I384)+(H385-I385))*(H381/SUM(H379:H383))</f>
        <v>0.10740740740740742</v>
      </c>
      <c r="J381" s="40">
        <f t="shared" ref="J381" si="6628">I381+((I384-J384)+(I385-J385))*(I381/SUM(I379:I383))</f>
        <v>0.11111111111111113</v>
      </c>
      <c r="K381" s="40">
        <f t="shared" ref="K381" si="6629">J381+((J384-K384)+(J385-K385))*(J381/SUM(J379:J383))</f>
        <v>0.11111111111111113</v>
      </c>
      <c r="L381" s="40">
        <f t="shared" ref="L381" si="6630">K381+((K384-L384)+(K385-L385))*(K381/SUM(K379:K383))</f>
        <v>0.11111111111111113</v>
      </c>
      <c r="M381" s="40">
        <f t="shared" ref="M381" si="6631">L381+((L384-M384)+(L385-M385))*(L381/SUM(L379:L383))</f>
        <v>0.11111111111111113</v>
      </c>
      <c r="N381" s="40">
        <f t="shared" ref="N381" si="6632">M381+((M384-N384)+(M385-N385))*(M381/SUM(M379:M383))</f>
        <v>0.11111111111111113</v>
      </c>
      <c r="O381" s="40">
        <f t="shared" ref="O381" si="6633">N381+((N384-O384)+(N385-O385))*(N381/SUM(N379:N383))</f>
        <v>0.11111111111111113</v>
      </c>
      <c r="P381" s="40">
        <f t="shared" ref="P381" si="6634">O381+((O384-P384)+(O385-P385))*(O381/SUM(O379:O383))</f>
        <v>0.11111111111111113</v>
      </c>
      <c r="Q381" s="40">
        <f t="shared" ref="Q381" si="6635">P381+((P384-Q384)+(P385-Q385))*(P381/SUM(P379:P383))</f>
        <v>0.11111111111111113</v>
      </c>
      <c r="R381" s="40">
        <f t="shared" ref="R381" si="6636">Q381+((Q384-R384)+(Q385-R385))*(Q381/SUM(Q379:Q383))</f>
        <v>0.11111111111111113</v>
      </c>
      <c r="S381" s="40">
        <f t="shared" ref="S381" si="6637">R381+((R384-S384)+(R385-S385))*(R381/SUM(R379:R383))</f>
        <v>0.11111111111111113</v>
      </c>
      <c r="T381" s="40">
        <f t="shared" ref="T381" si="6638">S381+((S384-T384)+(S385-T385))*(S381/SUM(S379:S383))</f>
        <v>0.11111111111111113</v>
      </c>
      <c r="U381" s="40">
        <f t="shared" ref="U381" si="6639">T381+((T384-U384)+(T385-U385))*(T381/SUM(T379:T383))</f>
        <v>0.11111111111111113</v>
      </c>
      <c r="V381" s="40">
        <f t="shared" ref="V381" si="6640">U381+((U384-V384)+(U385-V385))*(U381/SUM(U379:U383))</f>
        <v>0.11111111111111113</v>
      </c>
      <c r="W381" s="40">
        <f t="shared" ref="W381" si="6641">V381+((V384-W384)+(V385-W385))*(V381/SUM(V379:V383))</f>
        <v>0.11111111111111113</v>
      </c>
      <c r="X381" s="40">
        <f t="shared" ref="X381" si="6642">W381+((W384-X384)+(W385-X385))*(W381/SUM(W379:W383))</f>
        <v>0.11111111111111113</v>
      </c>
      <c r="Y381" s="40">
        <f t="shared" ref="Y381" si="6643">X381+((X384-Y384)+(X385-Y385))*(X381/SUM(X379:X383))</f>
        <v>0.11111111111111113</v>
      </c>
      <c r="Z381" s="40">
        <f t="shared" ref="Z381" si="6644">Y381+((Y384-Z384)+(Y385-Z385))*(Y381/SUM(Y379:Y383))</f>
        <v>0.11111111111111113</v>
      </c>
      <c r="AA381" s="40">
        <f t="shared" ref="AA381" si="6645">Z381+((Z384-AA384)+(Z385-AA385))*(Z381/SUM(Z379:Z383))</f>
        <v>0.11111111111111113</v>
      </c>
      <c r="AB381" s="40">
        <f t="shared" ref="AB381" si="6646">AA381+((AA384-AB384)+(AA385-AB385))*(AA381/SUM(AA379:AA383))</f>
        <v>0.11111111111111113</v>
      </c>
      <c r="AC381" s="40">
        <f t="shared" ref="AC381" si="6647">AB381+((AB384-AC384)+(AB385-AC385))*(AB381/SUM(AB379:AB383))</f>
        <v>0.11111111111111113</v>
      </c>
      <c r="AD381" s="40">
        <f t="shared" ref="AD381" si="6648">AC381+((AC384-AD384)+(AC385-AD385))*(AC381/SUM(AC379:AC383))</f>
        <v>0.11111111111111113</v>
      </c>
      <c r="AE381" s="40">
        <f t="shared" ref="AE381" si="6649">AD381+((AD384-AE384)+(AD385-AE385))*(AD381/SUM(AD379:AD383))</f>
        <v>0.11111111111111113</v>
      </c>
      <c r="AF381" s="40">
        <f t="shared" ref="AF381" si="6650">AE381+((AE384-AF384)+(AE385-AF385))*(AE381/SUM(AE379:AE383))</f>
        <v>0.11111111111111113</v>
      </c>
      <c r="AG381" s="40">
        <f t="shared" ref="AG381" si="6651">AF381+((AF384-AG384)+(AF385-AG385))*(AF381/SUM(AF379:AF383))</f>
        <v>0.11111111111111113</v>
      </c>
      <c r="AH381" s="40">
        <f t="shared" ref="AH381" si="6652">AG381+((AG384-AH384)+(AG385-AH385))*(AG381/SUM(AG379:AG383))</f>
        <v>0.11111111111111113</v>
      </c>
      <c r="AI381" s="40">
        <f t="shared" ref="AI381" si="6653">AH381+((AH384-AI384)+(AH385-AI385))*(AH381/SUM(AH379:AH383))</f>
        <v>0.11111111111111113</v>
      </c>
      <c r="AJ381" s="40">
        <f t="shared" ref="AJ381" si="6654">AI381+((AI384-AJ384)+(AI385-AJ385))*(AI381/SUM(AI379:AI383))</f>
        <v>0.11111111111111113</v>
      </c>
      <c r="AK381" s="40">
        <f t="shared" ref="AK381" si="6655">AJ381+((AJ384-AK384)+(AJ385-AK385))*(AJ381/SUM(AJ379:AJ383))</f>
        <v>0.11111111111111113</v>
      </c>
      <c r="AL381" s="40">
        <f t="shared" ref="AL381" si="6656">AK381+((AK384-AL384)+(AK385-AL385))*(AK381/SUM(AK379:AK383))</f>
        <v>0.11111111111111113</v>
      </c>
      <c r="AM381" s="40">
        <f t="shared" ref="AM381" si="6657">AL381+((AL384-AM384)+(AL385-AM385))*(AL381/SUM(AL379:AL383))</f>
        <v>0.11111111111111113</v>
      </c>
      <c r="AN381" s="40">
        <f t="shared" ref="AN381" si="6658">AM381+((AM384-AN384)+(AM385-AN385))*(AM381/SUM(AM379:AM383))</f>
        <v>0.11111111111111113</v>
      </c>
      <c r="AO381" s="40">
        <f t="shared" ref="AO381" si="6659">AN381+((AN384-AO384)+(AN385-AO385))*(AN381/SUM(AN379:AN383))</f>
        <v>0.11111111111111113</v>
      </c>
      <c r="AP381" s="40">
        <f t="shared" ref="AP381" si="6660">AO381+((AO384-AP384)+(AO385-AP385))*(AO381/SUM(AO379:AO383))</f>
        <v>0.11111111111111113</v>
      </c>
      <c r="AQ381" s="40">
        <f t="shared" ref="AQ381" si="6661">AP381+((AP384-AQ384)+(AP385-AQ385))*(AP381/SUM(AP379:AP383))</f>
        <v>0.11111111111111113</v>
      </c>
      <c r="AR381" s="40">
        <f t="shared" ref="AR381" si="6662">AQ381+((AQ384-AR384)+(AQ385-AR385))*(AQ381/SUM(AQ379:AQ383))</f>
        <v>0.11111111111111113</v>
      </c>
      <c r="AS381" s="41">
        <f t="shared" ref="AS381" si="6663">AR381+((AR384-AS384)+(AR385-AS385))*(AR381/SUM(AR379:AR383))</f>
        <v>0.11111111111111113</v>
      </c>
      <c r="AU381" s="10" cm="1">
        <f t="array" ref="AU381">IF($D381="","",INDEX('Data - CO2'!$B$5:$AP$53,MATCH(Kulturmodeller!$D381,'Data - CO2'!$A$5:$A$53,0),AU$20)*E381)</f>
        <v>0</v>
      </c>
      <c r="AV381" cm="1">
        <f t="array" ref="AV381">IF($D381="","",INDEX('Data - CO2'!$B$5:$AP$53,MATCH(Kulturmodeller!$D381,'Data - CO2'!$A$5:$A$53,0),AV$20)*F381)</f>
        <v>8.7965870673630375E-2</v>
      </c>
      <c r="AW381" cm="1">
        <f t="array" ref="AW381">IF($D381="","",INDEX('Data - CO2'!$B$5:$AP$53,MATCH(Kulturmodeller!$D381,'Data - CO2'!$A$5:$A$53,0),AW$20)*G381)</f>
        <v>0.58643913782420254</v>
      </c>
      <c r="AX381" cm="1">
        <f t="array" ref="AX381">IF($D381="","",INDEX('Data - CO2'!$B$5:$AP$53,MATCH(Kulturmodeller!$D381,'Data - CO2'!$A$5:$A$53,0),AX$20)*H381)</f>
        <v>1.5203977647294138</v>
      </c>
      <c r="AY381" cm="1">
        <f t="array" ref="AY381">IF($D381="","",INDEX('Data - CO2'!$B$5:$AP$53,MATCH(Kulturmodeller!$D381,'Data - CO2'!$A$5:$A$53,0),AY$20)*I381)</f>
        <v>3.1493953697966433</v>
      </c>
      <c r="AZ381" cm="1">
        <f t="array" ref="AZ381">IF($D381="","",INDEX('Data - CO2'!$B$5:$AP$53,MATCH(Kulturmodeller!$D381,'Data - CO2'!$A$5:$A$53,0),AZ$20)*J381*$B378)</f>
        <v>8.5059137316072295</v>
      </c>
      <c r="BA381" cm="1">
        <f t="array" ref="BA381">IF($D381="","",INDEX('Data - CO2'!$B$5:$AP$53,MATCH(Kulturmodeller!$D381,'Data - CO2'!$A$5:$A$53,0),BA$20)*K381*$B378)</f>
        <v>16.152224060422395</v>
      </c>
      <c r="BB381" cm="1">
        <f t="array" ref="BB381">IF($D381="","",INDEX('Data - CO2'!$B$5:$AP$53,MATCH(Kulturmodeller!$D381,'Data - CO2'!$A$5:$A$53,0),BB$20)*L381*$B378)</f>
        <v>23.817410527678945</v>
      </c>
      <c r="BC381" cm="1">
        <f t="array" ref="BC381">IF($D381="","",INDEX('Data - CO2'!$B$5:$AP$53,MATCH(Kulturmodeller!$D381,'Data - CO2'!$A$5:$A$53,0),BC$20)*M381*$B378)</f>
        <v>26.738574126067483</v>
      </c>
      <c r="BD381" cm="1">
        <f t="array" ref="BD381">IF($D381="","",INDEX('Data - CO2'!$B$5:$AP$53,MATCH(Kulturmodeller!$D381,'Data - CO2'!$A$5:$A$53,0),BD$20)*N381*$B378)</f>
        <v>29.555174369220808</v>
      </c>
      <c r="BE381" cm="1">
        <f t="array" ref="BE381">IF($D381="","",INDEX('Data - CO2'!$B$5:$AP$53,MATCH(Kulturmodeller!$D381,'Data - CO2'!$A$5:$A$53,0),BE$20)*O381*$B378)</f>
        <v>32.698023881959678</v>
      </c>
      <c r="BF381" cm="1">
        <f t="array" ref="BF381">IF($D381="","",INDEX('Data - CO2'!$B$5:$AP$53,MATCH(Kulturmodeller!$D381,'Data - CO2'!$A$5:$A$53,0),BF$20)*P381*$B378)</f>
        <v>35.856164002972754</v>
      </c>
      <c r="BG381" cm="1">
        <f t="array" ref="BG381">IF($D381="","",INDEX('Data - CO2'!$B$5:$AP$53,MATCH(Kulturmodeller!$D381,'Data - CO2'!$A$5:$A$53,0),BG$20)*Q381*$B378)</f>
        <v>39.067901275777317</v>
      </c>
      <c r="BH381" cm="1">
        <f t="array" ref="BH381">IF($D381="","",INDEX('Data - CO2'!$B$5:$AP$53,MATCH(Kulturmodeller!$D381,'Data - CO2'!$A$5:$A$53,0),BH$20)*R381*$B378)</f>
        <v>42.232304290814938</v>
      </c>
      <c r="BI381" cm="1">
        <f t="array" ref="BI381">IF($D381="","",INDEX('Data - CO2'!$B$5:$AP$53,MATCH(Kulturmodeller!$D381,'Data - CO2'!$A$5:$A$53,0),BI$20)*S381*$B378)</f>
        <v>45.2316419530042</v>
      </c>
      <c r="BJ381" cm="1">
        <f t="array" ref="BJ381">IF($D381="","",INDEX('Data - CO2'!$B$5:$AP$53,MATCH(Kulturmodeller!$D381,'Data - CO2'!$A$5:$A$53,0),BJ$20)*T381*$B378)</f>
        <v>48.190731544468953</v>
      </c>
      <c r="BK381" cm="1">
        <f t="array" ref="BK381">IF($D381="","",INDEX('Data - CO2'!$B$5:$AP$53,MATCH(Kulturmodeller!$D381,'Data - CO2'!$A$5:$A$53,0),BK$20)*U381*$B378)</f>
        <v>51.130206802805922</v>
      </c>
      <c r="BL381" cm="1">
        <f t="array" ref="BL381">IF($D381="","",INDEX('Data - CO2'!$B$5:$AP$53,MATCH(Kulturmodeller!$D381,'Data - CO2'!$A$5:$A$53,0),BL$20)*V381*$B378)</f>
        <v>53.339139931175509</v>
      </c>
      <c r="BM381" cm="1">
        <f t="array" ref="BM381">IF($D381="","",INDEX('Data - CO2'!$B$5:$AP$53,MATCH(Kulturmodeller!$D381,'Data - CO2'!$A$5:$A$53,0),BM$20)*W381*$B378)</f>
        <v>54.632663062091986</v>
      </c>
      <c r="BN381" cm="1">
        <f t="array" ref="BN381">IF($D381="","",INDEX('Data - CO2'!$B$5:$AP$53,MATCH(Kulturmodeller!$D381,'Data - CO2'!$A$5:$A$53,0),BN$20)*X381*$B378)</f>
        <v>56.011604170538405</v>
      </c>
      <c r="BO381" cm="1">
        <f t="array" ref="BO381">IF($D381="","",INDEX('Data - CO2'!$B$5:$AP$53,MATCH(Kulturmodeller!$D381,'Data - CO2'!$A$5:$A$53,0),BO$20)*Y381*$B378)</f>
        <v>57.202993085493716</v>
      </c>
      <c r="BP381" cm="1">
        <f t="array" ref="BP381">IF($D381="","",INDEX('Data - CO2'!$B$5:$AP$53,MATCH(Kulturmodeller!$D381,'Data - CO2'!$A$5:$A$53,0),BP$20)*Z381*$B378)</f>
        <v>58.544046723618457</v>
      </c>
      <c r="BQ381" cm="1">
        <f t="array" ref="BQ381">IF($D381="","",INDEX('Data - CO2'!$B$5:$AP$53,MATCH(Kulturmodeller!$D381,'Data - CO2'!$A$5:$A$53,0),BQ$20)*AA381*$B378)</f>
        <v>59.659211718819861</v>
      </c>
      <c r="BR381" cm="1">
        <f t="array" ref="BR381">IF($D381="","",INDEX('Data - CO2'!$B$5:$AP$53,MATCH(Kulturmodeller!$D381,'Data - CO2'!$A$5:$A$53,0),BR$20)*AB381*$B378)</f>
        <v>60.738062266307161</v>
      </c>
      <c r="BS381" cm="1">
        <f t="array" ref="BS381">IF($D381="","",INDEX('Data - CO2'!$B$5:$AP$53,MATCH(Kulturmodeller!$D381,'Data - CO2'!$A$5:$A$53,0),BS$20)*AC381*$B378)</f>
        <v>61.827162868525392</v>
      </c>
      <c r="BT381" cm="1">
        <f t="array" ref="BT381">IF($D381="","",INDEX('Data - CO2'!$B$5:$AP$53,MATCH(Kulturmodeller!$D381,'Data - CO2'!$A$5:$A$53,0),BT$20)*AD381*$B378)</f>
        <v>62.898096049814875</v>
      </c>
      <c r="BU381" cm="1">
        <f t="array" ref="BU381">IF($D381="","",INDEX('Data - CO2'!$B$5:$AP$53,MATCH(Kulturmodeller!$D381,'Data - CO2'!$A$5:$A$53,0),BU$20)*AE381*$B378)</f>
        <v>63.616881993493585</v>
      </c>
      <c r="BV381" cm="1">
        <f t="array" ref="BV381">IF($D381="","",INDEX('Data - CO2'!$B$5:$AP$53,MATCH(Kulturmodeller!$D381,'Data - CO2'!$A$5:$A$53,0),BV$20)*AF381*$B378)</f>
        <v>64.727633652385649</v>
      </c>
      <c r="BW381" cm="1">
        <f t="array" ref="BW381">IF($D381="","",INDEX('Data - CO2'!$B$5:$AP$53,MATCH(Kulturmodeller!$D381,'Data - CO2'!$A$5:$A$53,0),BW$20)*AG381*$B378)</f>
        <v>65.66959050318205</v>
      </c>
      <c r="BX381" cm="1">
        <f t="array" ref="BX381">IF($D381="","",INDEX('Data - CO2'!$B$5:$AP$53,MATCH(Kulturmodeller!$D381,'Data - CO2'!$A$5:$A$53,0),BX$20)*AH381*$B378)</f>
        <v>9.7739856304033756E-2</v>
      </c>
      <c r="BY381" cm="1">
        <f t="array" ref="BY381">IF($D381="","",INDEX('Data - CO2'!$B$5:$AP$53,MATCH(Kulturmodeller!$D381,'Data - CO2'!$A$5:$A$53,0),BY$20)*AI381*$B378)</f>
        <v>0.65159904202689189</v>
      </c>
      <c r="BZ381" cm="1">
        <f t="array" ref="BZ381">IF($D381="","",INDEX('Data - CO2'!$B$5:$AP$53,MATCH(Kulturmodeller!$D381,'Data - CO2'!$A$5:$A$53,0),BZ$20)*AJ381*$B378)</f>
        <v>1.6289976050672292</v>
      </c>
      <c r="CA381" cm="1">
        <f t="array" ref="CA381">IF($D381="","",INDEX('Data - CO2'!$B$5:$AP$53,MATCH(Kulturmodeller!$D381,'Data - CO2'!$A$5:$A$53,0),CA$20)*AK381*$B378)</f>
        <v>3.2579952101344585</v>
      </c>
      <c r="CB381" cm="1">
        <f t="array" ref="CB381">IF($D381="","",INDEX('Data - CO2'!$B$5:$AP$53,MATCH(Kulturmodeller!$D381,'Data - CO2'!$A$5:$A$53,0),CB$20)*AL381*$B378)</f>
        <v>8.5059137316072295</v>
      </c>
      <c r="CC381" cm="1">
        <f t="array" ref="CC381">IF($D381="","",INDEX('Data - CO2'!$B$5:$AP$53,MATCH(Kulturmodeller!$D381,'Data - CO2'!$A$5:$A$53,0),CC$20)*AM381*$B378)</f>
        <v>16.152224060422395</v>
      </c>
      <c r="CD381" cm="1">
        <f t="array" ref="CD381">IF($D381="","",INDEX('Data - CO2'!$B$5:$AP$53,MATCH(Kulturmodeller!$D381,'Data - CO2'!$A$5:$A$53,0),CD$20)*AN381*$B378)</f>
        <v>23.817410527678945</v>
      </c>
      <c r="CE381" cm="1">
        <f t="array" ref="CE381">IF($D381="","",INDEX('Data - CO2'!$B$5:$AP$53,MATCH(Kulturmodeller!$D381,'Data - CO2'!$A$5:$A$53,0),CE$20)*AO381*$B378)</f>
        <v>26.738574126067483</v>
      </c>
      <c r="CF381" cm="1">
        <f t="array" ref="CF381">IF($D381="","",INDEX('Data - CO2'!$B$5:$AP$53,MATCH(Kulturmodeller!$D381,'Data - CO2'!$A$5:$A$53,0),CF$20)*AP381*$B378)</f>
        <v>29.555174369220808</v>
      </c>
      <c r="CG381" cm="1">
        <f t="array" ref="CG381">IF($D381="","",INDEX('Data - CO2'!$B$5:$AP$53,MATCH(Kulturmodeller!$D381,'Data - CO2'!$A$5:$A$53,0),CG$20)*AQ381*$B378)</f>
        <v>32.698023881959678</v>
      </c>
      <c r="CH381" cm="1">
        <f t="array" ref="CH381">IF($D381="","",INDEX('Data - CO2'!$B$5:$AP$53,MATCH(Kulturmodeller!$D381,'Data - CO2'!$A$5:$A$53,0),CH$20)*AR381*$B378)</f>
        <v>35.856164002972754</v>
      </c>
      <c r="CI381" s="11" cm="1">
        <f t="array" ref="CI381">IF($D381="","",INDEX('Data - CO2'!$B$5:$AP$53,MATCH(Kulturmodeller!$D381,'Data - CO2'!$A$5:$A$53,0),CI$20)*AS381*$B378)</f>
        <v>39.067901275777317</v>
      </c>
    </row>
    <row r="382" spans="1:87" x14ac:dyDescent="0.3">
      <c r="A382" s="33" t="s">
        <v>84</v>
      </c>
      <c r="B382" s="33"/>
      <c r="C382" s="124" t="str">
        <f>'Katalog over Kulturmodeller '!F144</f>
        <v>Juletræer (NGR)</v>
      </c>
      <c r="D382" s="125" t="s">
        <v>634</v>
      </c>
      <c r="E382" s="151">
        <f>'Katalog over Kulturmodeller '!W144</f>
        <v>0</v>
      </c>
      <c r="F382" s="40">
        <f>E382+((E384-F384)+(E385-F385))*(E382/SUM(E379:E383))</f>
        <v>0</v>
      </c>
      <c r="G382" s="40">
        <f t="shared" ref="G382" si="6664">F382+((F384-G384)+(F385-G385))*(F382/SUM(F379:F383))</f>
        <v>0</v>
      </c>
      <c r="H382" s="40">
        <f t="shared" ref="H382" si="6665">G382+((G384-H384)+(G385-H385))*(G382/SUM(G379:G383))</f>
        <v>0</v>
      </c>
      <c r="I382" s="40">
        <f t="shared" ref="I382" si="6666">H382+((H384-I384)+(H385-I385))*(H382/SUM(H379:H383))</f>
        <v>0</v>
      </c>
      <c r="J382" s="40">
        <f t="shared" ref="J382" si="6667">I382+((I384-J384)+(I385-J385))*(I382/SUM(I379:I383))</f>
        <v>0</v>
      </c>
      <c r="K382" s="40">
        <f t="shared" ref="K382" si="6668">J382+((J384-K384)+(J385-K385))*(J382/SUM(J379:J383))</f>
        <v>0</v>
      </c>
      <c r="L382" s="40">
        <f t="shared" ref="L382" si="6669">K382+((K384-L384)+(K385-L385))*(K382/SUM(K379:K383))</f>
        <v>0</v>
      </c>
      <c r="M382" s="40">
        <f t="shared" ref="M382" si="6670">L382+((L384-M384)+(L385-M385))*(L382/SUM(L379:L383))</f>
        <v>0</v>
      </c>
      <c r="N382" s="40">
        <f t="shared" ref="N382" si="6671">M382+((M384-N384)+(M385-N385))*(M382/SUM(M379:M383))</f>
        <v>0</v>
      </c>
      <c r="O382" s="40">
        <f t="shared" ref="O382" si="6672">N382+((N384-O384)+(N385-O385))*(N382/SUM(N379:N383))</f>
        <v>0</v>
      </c>
      <c r="P382" s="40">
        <f t="shared" ref="P382" si="6673">O382+((O384-P384)+(O385-P385))*(O382/SUM(O379:O383))</f>
        <v>0</v>
      </c>
      <c r="Q382" s="40">
        <f t="shared" ref="Q382" si="6674">P382+((P384-Q384)+(P385-Q385))*(P382/SUM(P379:P383))</f>
        <v>0</v>
      </c>
      <c r="R382" s="40">
        <f t="shared" ref="R382" si="6675">Q382+((Q384-R384)+(Q385-R385))*(Q382/SUM(Q379:Q383))</f>
        <v>0</v>
      </c>
      <c r="S382" s="40">
        <f t="shared" ref="S382" si="6676">R382+((R384-S384)+(R385-S385))*(R382/SUM(R379:R383))</f>
        <v>0</v>
      </c>
      <c r="T382" s="40">
        <f t="shared" ref="T382" si="6677">S382+((S384-T384)+(S385-T385))*(S382/SUM(S379:S383))</f>
        <v>0</v>
      </c>
      <c r="U382" s="40">
        <f t="shared" ref="U382" si="6678">T382+((T384-U384)+(T385-U385))*(T382/SUM(T379:T383))</f>
        <v>0</v>
      </c>
      <c r="V382" s="40">
        <f t="shared" ref="V382" si="6679">U382+((U384-V384)+(U385-V385))*(U382/SUM(U379:U383))</f>
        <v>0</v>
      </c>
      <c r="W382" s="40">
        <f t="shared" ref="W382" si="6680">V382+((V384-W384)+(V385-W385))*(V382/SUM(V379:V383))</f>
        <v>0</v>
      </c>
      <c r="X382" s="40">
        <f t="shared" ref="X382" si="6681">W382+((W384-X384)+(W385-X385))*(W382/SUM(W379:W383))</f>
        <v>0</v>
      </c>
      <c r="Y382" s="40">
        <f t="shared" ref="Y382" si="6682">X382+((X384-Y384)+(X385-Y385))*(X382/SUM(X379:X383))</f>
        <v>0</v>
      </c>
      <c r="Z382" s="40">
        <f t="shared" ref="Z382" si="6683">Y382+((Y384-Z384)+(Y385-Z385))*(Y382/SUM(Y379:Y383))</f>
        <v>0</v>
      </c>
      <c r="AA382" s="40">
        <f t="shared" ref="AA382" si="6684">Z382+((Z384-AA384)+(Z385-AA385))*(Z382/SUM(Z379:Z383))</f>
        <v>0</v>
      </c>
      <c r="AB382" s="40">
        <f t="shared" ref="AB382" si="6685">AA382+((AA384-AB384)+(AA385-AB385))*(AA382/SUM(AA379:AA383))</f>
        <v>0</v>
      </c>
      <c r="AC382" s="40">
        <f t="shared" ref="AC382" si="6686">AB382+((AB384-AC384)+(AB385-AC385))*(AB382/SUM(AB379:AB383))</f>
        <v>0</v>
      </c>
      <c r="AD382" s="40">
        <f t="shared" ref="AD382" si="6687">AC382+((AC384-AD384)+(AC385-AD385))*(AC382/SUM(AC379:AC383))</f>
        <v>0</v>
      </c>
      <c r="AE382" s="40">
        <f t="shared" ref="AE382" si="6688">AD382+((AD384-AE384)+(AD385-AE385))*(AD382/SUM(AD379:AD383))</f>
        <v>0</v>
      </c>
      <c r="AF382" s="40">
        <f t="shared" ref="AF382" si="6689">AE382+((AE384-AF384)+(AE385-AF385))*(AE382/SUM(AE379:AE383))</f>
        <v>0</v>
      </c>
      <c r="AG382" s="40">
        <f t="shared" ref="AG382" si="6690">AF382+((AF384-AG384)+(AF385-AG385))*(AF382/SUM(AF379:AF383))</f>
        <v>0</v>
      </c>
      <c r="AH382" s="40">
        <f t="shared" ref="AH382" si="6691">AG382+((AG384-AH384)+(AG385-AH385))*(AG382/SUM(AG379:AG383))</f>
        <v>0</v>
      </c>
      <c r="AI382" s="40">
        <f t="shared" ref="AI382" si="6692">AH382+((AH384-AI384)+(AH385-AI385))*(AH382/SUM(AH379:AH383))</f>
        <v>0</v>
      </c>
      <c r="AJ382" s="40">
        <f t="shared" ref="AJ382" si="6693">AI382+((AI384-AJ384)+(AI385-AJ385))*(AI382/SUM(AI379:AI383))</f>
        <v>0</v>
      </c>
      <c r="AK382" s="40">
        <f t="shared" ref="AK382" si="6694">AJ382+((AJ384-AK384)+(AJ385-AK385))*(AJ382/SUM(AJ379:AJ383))</f>
        <v>0</v>
      </c>
      <c r="AL382" s="40">
        <f t="shared" ref="AL382" si="6695">AK382+((AK384-AL384)+(AK385-AL385))*(AK382/SUM(AK379:AK383))</f>
        <v>0</v>
      </c>
      <c r="AM382" s="40">
        <f t="shared" ref="AM382" si="6696">AL382+((AL384-AM384)+(AL385-AM385))*(AL382/SUM(AL379:AL383))</f>
        <v>0</v>
      </c>
      <c r="AN382" s="40">
        <f t="shared" ref="AN382" si="6697">AM382+((AM384-AN384)+(AM385-AN385))*(AM382/SUM(AM379:AM383))</f>
        <v>0</v>
      </c>
      <c r="AO382" s="40">
        <f t="shared" ref="AO382" si="6698">AN382+((AN384-AO384)+(AN385-AO385))*(AN382/SUM(AN379:AN383))</f>
        <v>0</v>
      </c>
      <c r="AP382" s="40">
        <f t="shared" ref="AP382" si="6699">AO382+((AO384-AP384)+(AO385-AP385))*(AO382/SUM(AO379:AO383))</f>
        <v>0</v>
      </c>
      <c r="AQ382" s="40">
        <f t="shared" ref="AQ382" si="6700">AP382+((AP384-AQ384)+(AP385-AQ385))*(AP382/SUM(AP379:AP383))</f>
        <v>0</v>
      </c>
      <c r="AR382" s="40">
        <f t="shared" ref="AR382" si="6701">AQ382+((AQ384-AR384)+(AQ385-AR385))*(AQ382/SUM(AQ379:AQ383))</f>
        <v>0</v>
      </c>
      <c r="AS382" s="41">
        <f t="shared" ref="AS382" si="6702">AR382+((AR384-AS384)+(AR385-AS385))*(AR382/SUM(AR379:AR383))</f>
        <v>0</v>
      </c>
      <c r="AU382" s="10" cm="1">
        <f t="array" ref="AU382">IF($D382="","",INDEX('Data - CO2'!$B$5:$AP$53,MATCH(Kulturmodeller!$D382,'Data - CO2'!$A$5:$A$53,0),AU$20)*E382)</f>
        <v>0</v>
      </c>
      <c r="AV382" cm="1">
        <f t="array" ref="AV382">IF($D382="","",INDEX('Data - CO2'!$B$5:$AP$53,MATCH(Kulturmodeller!$D382,'Data - CO2'!$A$5:$A$53,0),AV$20)*F382)</f>
        <v>0</v>
      </c>
      <c r="AW382" cm="1">
        <f t="array" ref="AW382">IF($D382="","",INDEX('Data - CO2'!$B$5:$AP$53,MATCH(Kulturmodeller!$D382,'Data - CO2'!$A$5:$A$53,0),AW$20)*G382)</f>
        <v>0</v>
      </c>
      <c r="AX382" cm="1">
        <f t="array" ref="AX382">IF($D382="","",INDEX('Data - CO2'!$B$5:$AP$53,MATCH(Kulturmodeller!$D382,'Data - CO2'!$A$5:$A$53,0),AX$20)*H382)</f>
        <v>0</v>
      </c>
      <c r="AY382" cm="1">
        <f t="array" ref="AY382">IF($D382="","",INDEX('Data - CO2'!$B$5:$AP$53,MATCH(Kulturmodeller!$D382,'Data - CO2'!$A$5:$A$53,0),AY$20)*I382)</f>
        <v>0</v>
      </c>
      <c r="AZ382" cm="1">
        <f t="array" ref="AZ382">IF($D382="","",INDEX('Data - CO2'!$B$5:$AP$53,MATCH(Kulturmodeller!$D382,'Data - CO2'!$A$5:$A$53,0),AZ$20)*J382*$B378)</f>
        <v>0</v>
      </c>
      <c r="BA382" cm="1">
        <f t="array" ref="BA382">IF($D382="","",INDEX('Data - CO2'!$B$5:$AP$53,MATCH(Kulturmodeller!$D382,'Data - CO2'!$A$5:$A$53,0),BA$20)*K382*$B378)</f>
        <v>0</v>
      </c>
      <c r="BB382" cm="1">
        <f t="array" ref="BB382">IF($D382="","",INDEX('Data - CO2'!$B$5:$AP$53,MATCH(Kulturmodeller!$D382,'Data - CO2'!$A$5:$A$53,0),BB$20)*L382*$B378)</f>
        <v>0</v>
      </c>
      <c r="BC382" cm="1">
        <f t="array" ref="BC382">IF($D382="","",INDEX('Data - CO2'!$B$5:$AP$53,MATCH(Kulturmodeller!$D382,'Data - CO2'!$A$5:$A$53,0),BC$20)*M382*$B378)</f>
        <v>0</v>
      </c>
      <c r="BD382" cm="1">
        <f t="array" ref="BD382">IF($D382="","",INDEX('Data - CO2'!$B$5:$AP$53,MATCH(Kulturmodeller!$D382,'Data - CO2'!$A$5:$A$53,0),BD$20)*N382*$B378)</f>
        <v>0</v>
      </c>
      <c r="BE382" cm="1">
        <f t="array" ref="BE382">IF($D382="","",INDEX('Data - CO2'!$B$5:$AP$53,MATCH(Kulturmodeller!$D382,'Data - CO2'!$A$5:$A$53,0),BE$20)*O382*$B378)</f>
        <v>0</v>
      </c>
      <c r="BF382" cm="1">
        <f t="array" ref="BF382">IF($D382="","",INDEX('Data - CO2'!$B$5:$AP$53,MATCH(Kulturmodeller!$D382,'Data - CO2'!$A$5:$A$53,0),BF$20)*P382*$B378)</f>
        <v>0</v>
      </c>
      <c r="BG382" cm="1">
        <f t="array" ref="BG382">IF($D382="","",INDEX('Data - CO2'!$B$5:$AP$53,MATCH(Kulturmodeller!$D382,'Data - CO2'!$A$5:$A$53,0),BG$20)*Q382*$B378)</f>
        <v>0</v>
      </c>
      <c r="BH382" cm="1">
        <f t="array" ref="BH382">IF($D382="","",INDEX('Data - CO2'!$B$5:$AP$53,MATCH(Kulturmodeller!$D382,'Data - CO2'!$A$5:$A$53,0),BH$20)*R382*$B378)</f>
        <v>0</v>
      </c>
      <c r="BI382" cm="1">
        <f t="array" ref="BI382">IF($D382="","",INDEX('Data - CO2'!$B$5:$AP$53,MATCH(Kulturmodeller!$D382,'Data - CO2'!$A$5:$A$53,0),BI$20)*S382*$B378)</f>
        <v>0</v>
      </c>
      <c r="BJ382" cm="1">
        <f t="array" ref="BJ382">IF($D382="","",INDEX('Data - CO2'!$B$5:$AP$53,MATCH(Kulturmodeller!$D382,'Data - CO2'!$A$5:$A$53,0),BJ$20)*T382*$B378)</f>
        <v>0</v>
      </c>
      <c r="BK382" cm="1">
        <f t="array" ref="BK382">IF($D382="","",INDEX('Data - CO2'!$B$5:$AP$53,MATCH(Kulturmodeller!$D382,'Data - CO2'!$A$5:$A$53,0),BK$20)*U382*$B378)</f>
        <v>0</v>
      </c>
      <c r="BL382" cm="1">
        <f t="array" ref="BL382">IF($D382="","",INDEX('Data - CO2'!$B$5:$AP$53,MATCH(Kulturmodeller!$D382,'Data - CO2'!$A$5:$A$53,0),BL$20)*V382*$B378)</f>
        <v>0</v>
      </c>
      <c r="BM382" cm="1">
        <f t="array" ref="BM382">IF($D382="","",INDEX('Data - CO2'!$B$5:$AP$53,MATCH(Kulturmodeller!$D382,'Data - CO2'!$A$5:$A$53,0),BM$20)*W382*$B378)</f>
        <v>0</v>
      </c>
      <c r="BN382" cm="1">
        <f t="array" ref="BN382">IF($D382="","",INDEX('Data - CO2'!$B$5:$AP$53,MATCH(Kulturmodeller!$D382,'Data - CO2'!$A$5:$A$53,0),BN$20)*X382*$B378)</f>
        <v>0</v>
      </c>
      <c r="BO382" cm="1">
        <f t="array" ref="BO382">IF($D382="","",INDEX('Data - CO2'!$B$5:$AP$53,MATCH(Kulturmodeller!$D382,'Data - CO2'!$A$5:$A$53,0),BO$20)*Y382*$B378)</f>
        <v>0</v>
      </c>
      <c r="BP382" cm="1">
        <f t="array" ref="BP382">IF($D382="","",INDEX('Data - CO2'!$B$5:$AP$53,MATCH(Kulturmodeller!$D382,'Data - CO2'!$A$5:$A$53,0),BP$20)*Z382*$B378)</f>
        <v>0</v>
      </c>
      <c r="BQ382" cm="1">
        <f t="array" ref="BQ382">IF($D382="","",INDEX('Data - CO2'!$B$5:$AP$53,MATCH(Kulturmodeller!$D382,'Data - CO2'!$A$5:$A$53,0),BQ$20)*AA382*$B378)</f>
        <v>0</v>
      </c>
      <c r="BR382" cm="1">
        <f t="array" ref="BR382">IF($D382="","",INDEX('Data - CO2'!$B$5:$AP$53,MATCH(Kulturmodeller!$D382,'Data - CO2'!$A$5:$A$53,0),BR$20)*AB382*$B378)</f>
        <v>0</v>
      </c>
      <c r="BS382" cm="1">
        <f t="array" ref="BS382">IF($D382="","",INDEX('Data - CO2'!$B$5:$AP$53,MATCH(Kulturmodeller!$D382,'Data - CO2'!$A$5:$A$53,0),BS$20)*AC382*$B378)</f>
        <v>0</v>
      </c>
      <c r="BT382" cm="1">
        <f t="array" ref="BT382">IF($D382="","",INDEX('Data - CO2'!$B$5:$AP$53,MATCH(Kulturmodeller!$D382,'Data - CO2'!$A$5:$A$53,0),BT$20)*AD382*$B378)</f>
        <v>0</v>
      </c>
      <c r="BU382" cm="1">
        <f t="array" ref="BU382">IF($D382="","",INDEX('Data - CO2'!$B$5:$AP$53,MATCH(Kulturmodeller!$D382,'Data - CO2'!$A$5:$A$53,0),BU$20)*AE382*$B378)</f>
        <v>0</v>
      </c>
      <c r="BV382" cm="1">
        <f t="array" ref="BV382">IF($D382="","",INDEX('Data - CO2'!$B$5:$AP$53,MATCH(Kulturmodeller!$D382,'Data - CO2'!$A$5:$A$53,0),BV$20)*AF382*$B378)</f>
        <v>0</v>
      </c>
      <c r="BW382" cm="1">
        <f t="array" ref="BW382">IF($D382="","",INDEX('Data - CO2'!$B$5:$AP$53,MATCH(Kulturmodeller!$D382,'Data - CO2'!$A$5:$A$53,0),BW$20)*AG382*$B378)</f>
        <v>0</v>
      </c>
      <c r="BX382" cm="1">
        <f t="array" ref="BX382">IF($D382="","",INDEX('Data - CO2'!$B$5:$AP$53,MATCH(Kulturmodeller!$D382,'Data - CO2'!$A$5:$A$53,0),BX$20)*AH382*$B378)</f>
        <v>0</v>
      </c>
      <c r="BY382" cm="1">
        <f t="array" ref="BY382">IF($D382="","",INDEX('Data - CO2'!$B$5:$AP$53,MATCH(Kulturmodeller!$D382,'Data - CO2'!$A$5:$A$53,0),BY$20)*AI382*$B378)</f>
        <v>0</v>
      </c>
      <c r="BZ382" cm="1">
        <f t="array" ref="BZ382">IF($D382="","",INDEX('Data - CO2'!$B$5:$AP$53,MATCH(Kulturmodeller!$D382,'Data - CO2'!$A$5:$A$53,0),BZ$20)*AJ382*$B378)</f>
        <v>0</v>
      </c>
      <c r="CA382" cm="1">
        <f t="array" ref="CA382">IF($D382="","",INDEX('Data - CO2'!$B$5:$AP$53,MATCH(Kulturmodeller!$D382,'Data - CO2'!$A$5:$A$53,0),CA$20)*AK382*$B378)</f>
        <v>0</v>
      </c>
      <c r="CB382" cm="1">
        <f t="array" ref="CB382">IF($D382="","",INDEX('Data - CO2'!$B$5:$AP$53,MATCH(Kulturmodeller!$D382,'Data - CO2'!$A$5:$A$53,0),CB$20)*AL382*$B378)</f>
        <v>0</v>
      </c>
      <c r="CC382" cm="1">
        <f t="array" ref="CC382">IF($D382="","",INDEX('Data - CO2'!$B$5:$AP$53,MATCH(Kulturmodeller!$D382,'Data - CO2'!$A$5:$A$53,0),CC$20)*AM382*$B378)</f>
        <v>0</v>
      </c>
      <c r="CD382" cm="1">
        <f t="array" ref="CD382">IF($D382="","",INDEX('Data - CO2'!$B$5:$AP$53,MATCH(Kulturmodeller!$D382,'Data - CO2'!$A$5:$A$53,0),CD$20)*AN382*$B378)</f>
        <v>0</v>
      </c>
      <c r="CE382" cm="1">
        <f t="array" ref="CE382">IF($D382="","",INDEX('Data - CO2'!$B$5:$AP$53,MATCH(Kulturmodeller!$D382,'Data - CO2'!$A$5:$A$53,0),CE$20)*AO382*$B378)</f>
        <v>0</v>
      </c>
      <c r="CF382" cm="1">
        <f t="array" ref="CF382">IF($D382="","",INDEX('Data - CO2'!$B$5:$AP$53,MATCH(Kulturmodeller!$D382,'Data - CO2'!$A$5:$A$53,0),CF$20)*AP382*$B378)</f>
        <v>0</v>
      </c>
      <c r="CG382" cm="1">
        <f t="array" ref="CG382">IF($D382="","",INDEX('Data - CO2'!$B$5:$AP$53,MATCH(Kulturmodeller!$D382,'Data - CO2'!$A$5:$A$53,0),CG$20)*AQ382*$B378)</f>
        <v>0</v>
      </c>
      <c r="CH382" cm="1">
        <f t="array" ref="CH382">IF($D382="","",INDEX('Data - CO2'!$B$5:$AP$53,MATCH(Kulturmodeller!$D382,'Data - CO2'!$A$5:$A$53,0),CH$20)*AR382*$B378)</f>
        <v>0</v>
      </c>
      <c r="CI382" s="11" cm="1">
        <f t="array" ref="CI382">IF($D382="","",INDEX('Data - CO2'!$B$5:$AP$53,MATCH(Kulturmodeller!$D382,'Data - CO2'!$A$5:$A$53,0),CI$20)*AS382*$B378)</f>
        <v>0</v>
      </c>
    </row>
    <row r="383" spans="1:87" x14ac:dyDescent="0.3">
      <c r="A383" s="42" t="s">
        <v>85</v>
      </c>
      <c r="B383" s="42"/>
      <c r="C383" s="124">
        <f>'Katalog over Kulturmodeller '!F145</f>
        <v>0</v>
      </c>
      <c r="D383" s="129"/>
      <c r="E383" s="140">
        <f>'Katalog over Kulturmodeller '!W145</f>
        <v>0</v>
      </c>
      <c r="F383" s="46">
        <f>E383+((E384-F384)+(E385-F385))*(E383/SUM(E379:E383))</f>
        <v>0</v>
      </c>
      <c r="G383" s="46">
        <f t="shared" ref="G383" si="6703">F383+((F384-G384)+(F385-G385))*(F383/SUM(F379:F383))</f>
        <v>0</v>
      </c>
      <c r="H383" s="46">
        <f t="shared" ref="H383" si="6704">G383+((G384-H384)+(G385-H385))*(G383/SUM(G379:G383))</f>
        <v>0</v>
      </c>
      <c r="I383" s="46">
        <f t="shared" ref="I383" si="6705">H383+((H384-I384)+(H385-I385))*(H383/SUM(H379:H383))</f>
        <v>0</v>
      </c>
      <c r="J383" s="46">
        <f t="shared" ref="J383" si="6706">I383+((I384-J384)+(I385-J385))*(I383/SUM(I379:I383))</f>
        <v>0</v>
      </c>
      <c r="K383" s="46">
        <f t="shared" ref="K383" si="6707">J383+((J384-K384)+(J385-K385))*(J383/SUM(J379:J383))</f>
        <v>0</v>
      </c>
      <c r="L383" s="46">
        <f t="shared" ref="L383" si="6708">K383+((K384-L384)+(K385-L385))*(K383/SUM(K379:K383))</f>
        <v>0</v>
      </c>
      <c r="M383" s="46">
        <f t="shared" ref="M383" si="6709">L383+((L384-M384)+(L385-M385))*(L383/SUM(L379:L383))</f>
        <v>0</v>
      </c>
      <c r="N383" s="46">
        <f t="shared" ref="N383" si="6710">M383+((M384-N384)+(M385-N385))*(M383/SUM(M379:M383))</f>
        <v>0</v>
      </c>
      <c r="O383" s="46">
        <f t="shared" ref="O383" si="6711">N383+((N384-O384)+(N385-O385))*(N383/SUM(N379:N383))</f>
        <v>0</v>
      </c>
      <c r="P383" s="46">
        <f t="shared" ref="P383" si="6712">O383+((O384-P384)+(O385-P385))*(O383/SUM(O379:O383))</f>
        <v>0</v>
      </c>
      <c r="Q383" s="46">
        <f t="shared" ref="Q383" si="6713">P383+((P384-Q384)+(P385-Q385))*(P383/SUM(P379:P383))</f>
        <v>0</v>
      </c>
      <c r="R383" s="46">
        <f t="shared" ref="R383" si="6714">Q383+((Q384-R384)+(Q385-R385))*(Q383/SUM(Q379:Q383))</f>
        <v>0</v>
      </c>
      <c r="S383" s="46">
        <f t="shared" ref="S383" si="6715">R383+((R384-S384)+(R385-S385))*(R383/SUM(R379:R383))</f>
        <v>0</v>
      </c>
      <c r="T383" s="46">
        <f t="shared" ref="T383" si="6716">S383+((S384-T384)+(S385-T385))*(S383/SUM(S379:S383))</f>
        <v>0</v>
      </c>
      <c r="U383" s="46">
        <f t="shared" ref="U383" si="6717">T383+((T384-U384)+(T385-U385))*(T383/SUM(T379:T383))</f>
        <v>0</v>
      </c>
      <c r="V383" s="46">
        <f t="shared" ref="V383" si="6718">U383+((U384-V384)+(U385-V385))*(U383/SUM(U379:U383))</f>
        <v>0</v>
      </c>
      <c r="W383" s="46">
        <f t="shared" ref="W383" si="6719">V383+((V384-W384)+(V385-W385))*(V383/SUM(V379:V383))</f>
        <v>0</v>
      </c>
      <c r="X383" s="46">
        <f t="shared" ref="X383" si="6720">W383+((W384-X384)+(W385-X385))*(W383/SUM(W379:W383))</f>
        <v>0</v>
      </c>
      <c r="Y383" s="46">
        <f t="shared" ref="Y383" si="6721">X383+((X384-Y384)+(X385-Y385))*(X383/SUM(X379:X383))</f>
        <v>0</v>
      </c>
      <c r="Z383" s="46">
        <f t="shared" ref="Z383" si="6722">Y383+((Y384-Z384)+(Y385-Z385))*(Y383/SUM(Y379:Y383))</f>
        <v>0</v>
      </c>
      <c r="AA383" s="46">
        <f t="shared" ref="AA383" si="6723">Z383+((Z384-AA384)+(Z385-AA385))*(Z383/SUM(Z379:Z383))</f>
        <v>0</v>
      </c>
      <c r="AB383" s="46">
        <f t="shared" ref="AB383" si="6724">AA383+((AA384-AB384)+(AA385-AB385))*(AA383/SUM(AA379:AA383))</f>
        <v>0</v>
      </c>
      <c r="AC383" s="46">
        <f t="shared" ref="AC383" si="6725">AB383+((AB384-AC384)+(AB385-AC385))*(AB383/SUM(AB379:AB383))</f>
        <v>0</v>
      </c>
      <c r="AD383" s="46">
        <f t="shared" ref="AD383" si="6726">AC383+((AC384-AD384)+(AC385-AD385))*(AC383/SUM(AC379:AC383))</f>
        <v>0</v>
      </c>
      <c r="AE383" s="46">
        <f t="shared" ref="AE383" si="6727">AD383+((AD384-AE384)+(AD385-AE385))*(AD383/SUM(AD379:AD383))</f>
        <v>0</v>
      </c>
      <c r="AF383" s="46">
        <f t="shared" ref="AF383" si="6728">AE383+((AE384-AF384)+(AE385-AF385))*(AE383/SUM(AE379:AE383))</f>
        <v>0</v>
      </c>
      <c r="AG383" s="46">
        <f t="shared" ref="AG383" si="6729">AF383+((AF384-AG384)+(AF385-AG385))*(AF383/SUM(AF379:AF383))</f>
        <v>0</v>
      </c>
      <c r="AH383" s="46">
        <f t="shared" ref="AH383" si="6730">AG383+((AG384-AH384)+(AG385-AH385))*(AG383/SUM(AG379:AG383))</f>
        <v>0</v>
      </c>
      <c r="AI383" s="46">
        <f t="shared" ref="AI383" si="6731">AH383+((AH384-AI384)+(AH385-AI385))*(AH383/SUM(AH379:AH383))</f>
        <v>0</v>
      </c>
      <c r="AJ383" s="46">
        <f t="shared" ref="AJ383" si="6732">AI383+((AI384-AJ384)+(AI385-AJ385))*(AI383/SUM(AI379:AI383))</f>
        <v>0</v>
      </c>
      <c r="AK383" s="46">
        <f t="shared" ref="AK383" si="6733">AJ383+((AJ384-AK384)+(AJ385-AK385))*(AJ383/SUM(AJ379:AJ383))</f>
        <v>0</v>
      </c>
      <c r="AL383" s="46">
        <f t="shared" ref="AL383" si="6734">AK383+((AK384-AL384)+(AK385-AL385))*(AK383/SUM(AK379:AK383))</f>
        <v>0</v>
      </c>
      <c r="AM383" s="46">
        <f t="shared" ref="AM383" si="6735">AL383+((AL384-AM384)+(AL385-AM385))*(AL383/SUM(AL379:AL383))</f>
        <v>0</v>
      </c>
      <c r="AN383" s="46">
        <f t="shared" ref="AN383" si="6736">AM383+((AM384-AN384)+(AM385-AN385))*(AM383/SUM(AM379:AM383))</f>
        <v>0</v>
      </c>
      <c r="AO383" s="46">
        <f t="shared" ref="AO383" si="6737">AN383+((AN384-AO384)+(AN385-AO385))*(AN383/SUM(AN379:AN383))</f>
        <v>0</v>
      </c>
      <c r="AP383" s="46">
        <f t="shared" ref="AP383" si="6738">AO383+((AO384-AP384)+(AO385-AP385))*(AO383/SUM(AO379:AO383))</f>
        <v>0</v>
      </c>
      <c r="AQ383" s="46">
        <f t="shared" ref="AQ383" si="6739">AP383+((AP384-AQ384)+(AP385-AQ385))*(AP383/SUM(AP379:AP383))</f>
        <v>0</v>
      </c>
      <c r="AR383" s="46">
        <f t="shared" ref="AR383" si="6740">AQ383+((AQ384-AR384)+(AQ385-AR385))*(AQ383/SUM(AQ379:AQ383))</f>
        <v>0</v>
      </c>
      <c r="AS383" s="47">
        <f t="shared" ref="AS383" si="6741">AR383+((AR384-AS384)+(AR385-AS385))*(AR383/SUM(AR379:AR383))</f>
        <v>0</v>
      </c>
      <c r="AU383" s="10" t="str" cm="1">
        <f t="array" ref="AU383">IF($D383="","",INDEX('Data - CO2'!$B$5:$AP$53,MATCH(Kulturmodeller!$D383,'Data - CO2'!$A$5:$A$53,0),AU$20)*E383)</f>
        <v/>
      </c>
      <c r="AV383" t="str" cm="1">
        <f t="array" ref="AV383">IF($D383="","",INDEX('Data - CO2'!$B$5:$AP$53,MATCH(Kulturmodeller!$D383,'Data - CO2'!$A$5:$A$53,0),AV$20)*F383)</f>
        <v/>
      </c>
      <c r="AW383" t="str" cm="1">
        <f t="array" ref="AW383">IF($D383="","",INDEX('Data - CO2'!$B$5:$AP$53,MATCH(Kulturmodeller!$D383,'Data - CO2'!$A$5:$A$53,0),AW$20)*G383)</f>
        <v/>
      </c>
      <c r="AX383" t="str" cm="1">
        <f t="array" ref="AX383">IF($D383="","",INDEX('Data - CO2'!$B$5:$AP$53,MATCH(Kulturmodeller!$D383,'Data - CO2'!$A$5:$A$53,0),AX$20)*H383)</f>
        <v/>
      </c>
      <c r="AY383" t="str" cm="1">
        <f t="array" ref="AY383">IF($D383="","",INDEX('Data - CO2'!$B$5:$AP$53,MATCH(Kulturmodeller!$D383,'Data - CO2'!$A$5:$A$53,0),AY$20)*I383)</f>
        <v/>
      </c>
      <c r="AZ383" t="str" cm="1">
        <f t="array" ref="AZ383">IF($D383="","",INDEX('Data - CO2'!$B$5:$AP$53,MATCH(Kulturmodeller!$D383,'Data - CO2'!$A$5:$A$53,0),AZ$20)*J383*$B378)</f>
        <v/>
      </c>
      <c r="BA383" t="str" cm="1">
        <f t="array" ref="BA383">IF($D383="","",INDEX('Data - CO2'!$B$5:$AP$53,MATCH(Kulturmodeller!$D383,'Data - CO2'!$A$5:$A$53,0),BA$20)*K383*$B378)</f>
        <v/>
      </c>
      <c r="BB383" t="str" cm="1">
        <f t="array" ref="BB383">IF($D383="","",INDEX('Data - CO2'!$B$5:$AP$53,MATCH(Kulturmodeller!$D383,'Data - CO2'!$A$5:$A$53,0),BB$20)*L383*$B378)</f>
        <v/>
      </c>
      <c r="BC383" t="str" cm="1">
        <f t="array" ref="BC383">IF($D383="","",INDEX('Data - CO2'!$B$5:$AP$53,MATCH(Kulturmodeller!$D383,'Data - CO2'!$A$5:$A$53,0),BC$20)*M383*$B378)</f>
        <v/>
      </c>
      <c r="BD383" t="str" cm="1">
        <f t="array" ref="BD383">IF($D383="","",INDEX('Data - CO2'!$B$5:$AP$53,MATCH(Kulturmodeller!$D383,'Data - CO2'!$A$5:$A$53,0),BD$20)*N383*$B378)</f>
        <v/>
      </c>
      <c r="BE383" t="str" cm="1">
        <f t="array" ref="BE383">IF($D383="","",INDEX('Data - CO2'!$B$5:$AP$53,MATCH(Kulturmodeller!$D383,'Data - CO2'!$A$5:$A$53,0),BE$20)*O383*$B378)</f>
        <v/>
      </c>
      <c r="BF383" t="str" cm="1">
        <f t="array" ref="BF383">IF($D383="","",INDEX('Data - CO2'!$B$5:$AP$53,MATCH(Kulturmodeller!$D383,'Data - CO2'!$A$5:$A$53,0),BF$20)*P383*$B378)</f>
        <v/>
      </c>
      <c r="BG383" t="str" cm="1">
        <f t="array" ref="BG383">IF($D383="","",INDEX('Data - CO2'!$B$5:$AP$53,MATCH(Kulturmodeller!$D383,'Data - CO2'!$A$5:$A$53,0),BG$20)*Q383*$B378)</f>
        <v/>
      </c>
      <c r="BH383" t="str" cm="1">
        <f t="array" ref="BH383">IF($D383="","",INDEX('Data - CO2'!$B$5:$AP$53,MATCH(Kulturmodeller!$D383,'Data - CO2'!$A$5:$A$53,0),BH$20)*R383*$B378)</f>
        <v/>
      </c>
      <c r="BI383" t="str" cm="1">
        <f t="array" ref="BI383">IF($D383="","",INDEX('Data - CO2'!$B$5:$AP$53,MATCH(Kulturmodeller!$D383,'Data - CO2'!$A$5:$A$53,0),BI$20)*S383*$B378)</f>
        <v/>
      </c>
      <c r="BJ383" t="str" cm="1">
        <f t="array" ref="BJ383">IF($D383="","",INDEX('Data - CO2'!$B$5:$AP$53,MATCH(Kulturmodeller!$D383,'Data - CO2'!$A$5:$A$53,0),BJ$20)*T383*$B378)</f>
        <v/>
      </c>
      <c r="BK383" t="str" cm="1">
        <f t="array" ref="BK383">IF($D383="","",INDEX('Data - CO2'!$B$5:$AP$53,MATCH(Kulturmodeller!$D383,'Data - CO2'!$A$5:$A$53,0),BK$20)*U383*$B378)</f>
        <v/>
      </c>
      <c r="BL383" t="str" cm="1">
        <f t="array" ref="BL383">IF($D383="","",INDEX('Data - CO2'!$B$5:$AP$53,MATCH(Kulturmodeller!$D383,'Data - CO2'!$A$5:$A$53,0),BL$20)*V383*$B378)</f>
        <v/>
      </c>
      <c r="BM383" t="str" cm="1">
        <f t="array" ref="BM383">IF($D383="","",INDEX('Data - CO2'!$B$5:$AP$53,MATCH(Kulturmodeller!$D383,'Data - CO2'!$A$5:$A$53,0),BM$20)*W383*$B378)</f>
        <v/>
      </c>
      <c r="BN383" t="str" cm="1">
        <f t="array" ref="BN383">IF($D383="","",INDEX('Data - CO2'!$B$5:$AP$53,MATCH(Kulturmodeller!$D383,'Data - CO2'!$A$5:$A$53,0),BN$20)*X383*$B378)</f>
        <v/>
      </c>
      <c r="BO383" t="str" cm="1">
        <f t="array" ref="BO383">IF($D383="","",INDEX('Data - CO2'!$B$5:$AP$53,MATCH(Kulturmodeller!$D383,'Data - CO2'!$A$5:$A$53,0),BO$20)*Y383*$B378)</f>
        <v/>
      </c>
      <c r="BP383" t="str" cm="1">
        <f t="array" ref="BP383">IF($D383="","",INDEX('Data - CO2'!$B$5:$AP$53,MATCH(Kulturmodeller!$D383,'Data - CO2'!$A$5:$A$53,0),BP$20)*Z383*$B378)</f>
        <v/>
      </c>
      <c r="BQ383" t="str" cm="1">
        <f t="array" ref="BQ383">IF($D383="","",INDEX('Data - CO2'!$B$5:$AP$53,MATCH(Kulturmodeller!$D383,'Data - CO2'!$A$5:$A$53,0),BQ$20)*AA383*$B378)</f>
        <v/>
      </c>
      <c r="BR383" t="str" cm="1">
        <f t="array" ref="BR383">IF($D383="","",INDEX('Data - CO2'!$B$5:$AP$53,MATCH(Kulturmodeller!$D383,'Data - CO2'!$A$5:$A$53,0),BR$20)*AB383*$B378)</f>
        <v/>
      </c>
      <c r="BS383" t="str" cm="1">
        <f t="array" ref="BS383">IF($D383="","",INDEX('Data - CO2'!$B$5:$AP$53,MATCH(Kulturmodeller!$D383,'Data - CO2'!$A$5:$A$53,0),BS$20)*AC383*$B378)</f>
        <v/>
      </c>
      <c r="BT383" t="str" cm="1">
        <f t="array" ref="BT383">IF($D383="","",INDEX('Data - CO2'!$B$5:$AP$53,MATCH(Kulturmodeller!$D383,'Data - CO2'!$A$5:$A$53,0),BT$20)*AD383*$B378)</f>
        <v/>
      </c>
      <c r="BU383" t="str" cm="1">
        <f t="array" ref="BU383">IF($D383="","",INDEX('Data - CO2'!$B$5:$AP$53,MATCH(Kulturmodeller!$D383,'Data - CO2'!$A$5:$A$53,0),BU$20)*AE383*$B378)</f>
        <v/>
      </c>
      <c r="BV383" t="str" cm="1">
        <f t="array" ref="BV383">IF($D383="","",INDEX('Data - CO2'!$B$5:$AP$53,MATCH(Kulturmodeller!$D383,'Data - CO2'!$A$5:$A$53,0),BV$20)*AF383*$B378)</f>
        <v/>
      </c>
      <c r="BW383" t="str" cm="1">
        <f t="array" ref="BW383">IF($D383="","",INDEX('Data - CO2'!$B$5:$AP$53,MATCH(Kulturmodeller!$D383,'Data - CO2'!$A$5:$A$53,0),BW$20)*AG383*$B378)</f>
        <v/>
      </c>
      <c r="BX383" t="str" cm="1">
        <f t="array" ref="BX383">IF($D383="","",INDEX('Data - CO2'!$B$5:$AP$53,MATCH(Kulturmodeller!$D383,'Data - CO2'!$A$5:$A$53,0),BX$20)*AH383*$B378)</f>
        <v/>
      </c>
      <c r="BY383" t="str" cm="1">
        <f t="array" ref="BY383">IF($D383="","",INDEX('Data - CO2'!$B$5:$AP$53,MATCH(Kulturmodeller!$D383,'Data - CO2'!$A$5:$A$53,0),BY$20)*AI383*$B378)</f>
        <v/>
      </c>
      <c r="BZ383" t="str" cm="1">
        <f t="array" ref="BZ383">IF($D383="","",INDEX('Data - CO2'!$B$5:$AP$53,MATCH(Kulturmodeller!$D383,'Data - CO2'!$A$5:$A$53,0),BZ$20)*AJ383*$B378)</f>
        <v/>
      </c>
      <c r="CA383" t="str" cm="1">
        <f t="array" ref="CA383">IF($D383="","",INDEX('Data - CO2'!$B$5:$AP$53,MATCH(Kulturmodeller!$D383,'Data - CO2'!$A$5:$A$53,0),CA$20)*AK383*$B378)</f>
        <v/>
      </c>
      <c r="CB383" t="str" cm="1">
        <f t="array" ref="CB383">IF($D383="","",INDEX('Data - CO2'!$B$5:$AP$53,MATCH(Kulturmodeller!$D383,'Data - CO2'!$A$5:$A$53,0),CB$20)*AL383*$B378)</f>
        <v/>
      </c>
      <c r="CC383" t="str" cm="1">
        <f t="array" ref="CC383">IF($D383="","",INDEX('Data - CO2'!$B$5:$AP$53,MATCH(Kulturmodeller!$D383,'Data - CO2'!$A$5:$A$53,0),CC$20)*AM383*$B378)</f>
        <v/>
      </c>
      <c r="CD383" t="str" cm="1">
        <f t="array" ref="CD383">IF($D383="","",INDEX('Data - CO2'!$B$5:$AP$53,MATCH(Kulturmodeller!$D383,'Data - CO2'!$A$5:$A$53,0),CD$20)*AN383*$B378)</f>
        <v/>
      </c>
      <c r="CE383" t="str" cm="1">
        <f t="array" ref="CE383">IF($D383="","",INDEX('Data - CO2'!$B$5:$AP$53,MATCH(Kulturmodeller!$D383,'Data - CO2'!$A$5:$A$53,0),CE$20)*AO383*$B378)</f>
        <v/>
      </c>
      <c r="CF383" t="str" cm="1">
        <f t="array" ref="CF383">IF($D383="","",INDEX('Data - CO2'!$B$5:$AP$53,MATCH(Kulturmodeller!$D383,'Data - CO2'!$A$5:$A$53,0),CF$20)*AP383*$B378)</f>
        <v/>
      </c>
      <c r="CG383" t="str" cm="1">
        <f t="array" ref="CG383">IF($D383="","",INDEX('Data - CO2'!$B$5:$AP$53,MATCH(Kulturmodeller!$D383,'Data - CO2'!$A$5:$A$53,0),CG$20)*AQ383*$B378)</f>
        <v/>
      </c>
      <c r="CH383" t="str" cm="1">
        <f t="array" ref="CH383">IF($D383="","",INDEX('Data - CO2'!$B$5:$AP$53,MATCH(Kulturmodeller!$D383,'Data - CO2'!$A$5:$A$53,0),CH$20)*AR383*$B378)</f>
        <v/>
      </c>
      <c r="CI383" s="11" t="str" cm="1">
        <f t="array" ref="CI383">IF($D383="","",INDEX('Data - CO2'!$B$5:$AP$53,MATCH(Kulturmodeller!$D383,'Data - CO2'!$A$5:$A$53,0),CI$20)*AS383*$B378)</f>
        <v/>
      </c>
    </row>
    <row r="384" spans="1:87" x14ac:dyDescent="0.3">
      <c r="A384" s="351" t="s">
        <v>637</v>
      </c>
      <c r="B384" s="49"/>
      <c r="C384" s="130" t="str">
        <f>'Katalog over Kulturmodeller '!F146</f>
        <v>Valgfri</v>
      </c>
      <c r="D384" s="131" t="s">
        <v>58</v>
      </c>
      <c r="E384" s="139">
        <f>'Katalog over Kulturmodeller '!W146</f>
        <v>0.1</v>
      </c>
      <c r="F384" s="40">
        <f>E384</f>
        <v>0.1</v>
      </c>
      <c r="G384" s="40">
        <f t="shared" ref="G384:G385" si="6742">F384</f>
        <v>0.1</v>
      </c>
      <c r="H384" s="40">
        <f>G384*2/3</f>
        <v>6.6666666666666666E-2</v>
      </c>
      <c r="I384" s="40">
        <f>H384*0.5</f>
        <v>3.3333333333333333E-2</v>
      </c>
      <c r="J384" s="40">
        <v>0</v>
      </c>
      <c r="K384" s="40">
        <f t="shared" ref="K384:K385" si="6743">J384</f>
        <v>0</v>
      </c>
      <c r="L384" s="40">
        <f t="shared" ref="L384:L385" si="6744">K384</f>
        <v>0</v>
      </c>
      <c r="M384" s="40">
        <f t="shared" ref="M384:M385" si="6745">L384</f>
        <v>0</v>
      </c>
      <c r="N384" s="40">
        <f t="shared" ref="N384:N385" si="6746">M384</f>
        <v>0</v>
      </c>
      <c r="O384" s="40">
        <f t="shared" ref="O384:O385" si="6747">N384</f>
        <v>0</v>
      </c>
      <c r="P384" s="40">
        <f t="shared" ref="P384:P385" si="6748">O384</f>
        <v>0</v>
      </c>
      <c r="Q384" s="40">
        <f t="shared" ref="Q384:Q385" si="6749">P384</f>
        <v>0</v>
      </c>
      <c r="R384" s="40">
        <f t="shared" ref="R384:R385" si="6750">Q384</f>
        <v>0</v>
      </c>
      <c r="S384" s="40">
        <f t="shared" ref="S384:S385" si="6751">R384</f>
        <v>0</v>
      </c>
      <c r="T384" s="40">
        <f t="shared" ref="T384:T385" si="6752">S384</f>
        <v>0</v>
      </c>
      <c r="U384" s="40">
        <f t="shared" ref="U384:U385" si="6753">T384</f>
        <v>0</v>
      </c>
      <c r="V384" s="40">
        <f t="shared" ref="V384:V385" si="6754">U384</f>
        <v>0</v>
      </c>
      <c r="W384" s="40">
        <f t="shared" ref="W384:W385" si="6755">V384</f>
        <v>0</v>
      </c>
      <c r="X384" s="40">
        <f t="shared" ref="X384:X385" si="6756">W384</f>
        <v>0</v>
      </c>
      <c r="Y384" s="40">
        <f t="shared" ref="Y384:Y385" si="6757">X384</f>
        <v>0</v>
      </c>
      <c r="Z384" s="40">
        <f t="shared" ref="Z384:Z385" si="6758">Y384</f>
        <v>0</v>
      </c>
      <c r="AA384" s="40">
        <f t="shared" ref="AA384:AA385" si="6759">Z384</f>
        <v>0</v>
      </c>
      <c r="AB384" s="40">
        <f t="shared" ref="AB384:AB385" si="6760">AA384</f>
        <v>0</v>
      </c>
      <c r="AC384" s="40">
        <f t="shared" ref="AC384:AC385" si="6761">AB384</f>
        <v>0</v>
      </c>
      <c r="AD384" s="40">
        <f t="shared" ref="AD384:AD385" si="6762">AC384</f>
        <v>0</v>
      </c>
      <c r="AE384" s="40">
        <f t="shared" ref="AE384:AE385" si="6763">AD384</f>
        <v>0</v>
      </c>
      <c r="AF384" s="40">
        <f t="shared" ref="AF384:AF385" si="6764">AE384</f>
        <v>0</v>
      </c>
      <c r="AG384" s="40">
        <f t="shared" ref="AG384:AG385" si="6765">AF384</f>
        <v>0</v>
      </c>
      <c r="AH384" s="40">
        <f t="shared" ref="AH384:AH385" si="6766">AG384</f>
        <v>0</v>
      </c>
      <c r="AI384" s="40">
        <f t="shared" ref="AI384:AI385" si="6767">AH384</f>
        <v>0</v>
      </c>
      <c r="AJ384" s="40">
        <f t="shared" ref="AJ384:AJ385" si="6768">AI384</f>
        <v>0</v>
      </c>
      <c r="AK384" s="40">
        <f t="shared" ref="AK384:AK385" si="6769">AJ384</f>
        <v>0</v>
      </c>
      <c r="AL384" s="40">
        <f t="shared" ref="AL384:AL385" si="6770">AK384</f>
        <v>0</v>
      </c>
      <c r="AM384" s="40">
        <f t="shared" ref="AM384:AM385" si="6771">AL384</f>
        <v>0</v>
      </c>
      <c r="AN384" s="40">
        <f t="shared" ref="AN384:AN385" si="6772">AM384</f>
        <v>0</v>
      </c>
      <c r="AO384" s="40">
        <f t="shared" ref="AO384:AO385" si="6773">AN384</f>
        <v>0</v>
      </c>
      <c r="AP384" s="40">
        <f t="shared" ref="AP384:AP385" si="6774">AO384</f>
        <v>0</v>
      </c>
      <c r="AQ384" s="40">
        <f t="shared" ref="AQ384:AQ385" si="6775">AP384</f>
        <v>0</v>
      </c>
      <c r="AR384" s="40">
        <f t="shared" ref="AR384:AR385" si="6776">AQ384</f>
        <v>0</v>
      </c>
      <c r="AS384" s="41">
        <f t="shared" ref="AS384:AS385" si="6777">AR384</f>
        <v>0</v>
      </c>
      <c r="AU384" s="10" cm="1">
        <f t="array" ref="AU384">IF($D384="","",INDEX('Data - CO2'!$B$5:$AP$53,MATCH(Kulturmodeller!$D384,'Data - CO2'!$A$5:$A$53,0),AU$20)*E384)</f>
        <v>0</v>
      </c>
      <c r="AV384" cm="1">
        <f t="array" ref="AV384">IF($D384="","",INDEX('Data - CO2'!$B$5:$AP$53,MATCH(Kulturmodeller!$D384,'Data - CO2'!$A$5:$A$53,0),AV$20)*F384)</f>
        <v>0.88136465041360701</v>
      </c>
      <c r="AW384" cm="1">
        <f t="array" ref="AW384">IF($D384="","",INDEX('Data - CO2'!$B$5:$AP$53,MATCH(Kulturmodeller!$D384,'Data - CO2'!$A$5:$A$53,0),AW$20)*G384)</f>
        <v>5.1741980743614837</v>
      </c>
      <c r="AX384" cm="1">
        <f t="array" ref="AX384">IF($D384="","",INDEX('Data - CO2'!$B$5:$AP$53,MATCH(Kulturmodeller!$D384,'Data - CO2'!$A$5:$A$53,0),AX$20)*H384)</f>
        <v>6.3399497186418801</v>
      </c>
      <c r="AY384" cm="1">
        <f t="array" ref="AY384">IF($D384="","",INDEX('Data - CO2'!$B$5:$AP$53,MATCH(Kulturmodeller!$D384,'Data - CO2'!$A$5:$A$53,0),AY$20)*I384)</f>
        <v>5.0032133321812431</v>
      </c>
      <c r="AZ384" cm="1">
        <f t="array" ref="AZ384">IF($D384="","",INDEX('Data - CO2'!$B$5:$AP$53,MATCH(Kulturmodeller!$D384,'Data - CO2'!$A$5:$A$53,0),AZ$20)*J384*$B378)</f>
        <v>0</v>
      </c>
      <c r="BA384" cm="1">
        <f t="array" ref="BA384">IF($D384="","",INDEX('Data - CO2'!$B$5:$AP$53,MATCH(Kulturmodeller!$D384,'Data - CO2'!$A$5:$A$53,0),BA$20)*K384*$B378)</f>
        <v>0</v>
      </c>
      <c r="BB384" cm="1">
        <f t="array" ref="BB384">IF($D384="","",INDEX('Data - CO2'!$B$5:$AP$53,MATCH(Kulturmodeller!$D384,'Data - CO2'!$A$5:$A$53,0),BB$20)*L384*$B378)</f>
        <v>0</v>
      </c>
      <c r="BC384" cm="1">
        <f t="array" ref="BC384">IF($D384="","",INDEX('Data - CO2'!$B$5:$AP$53,MATCH(Kulturmodeller!$D384,'Data - CO2'!$A$5:$A$53,0),BC$20)*M384*$B378)</f>
        <v>0</v>
      </c>
      <c r="BD384" cm="1">
        <f t="array" ref="BD384">IF($D384="","",INDEX('Data - CO2'!$B$5:$AP$53,MATCH(Kulturmodeller!$D384,'Data - CO2'!$A$5:$A$53,0),BD$20)*N384*$B378)</f>
        <v>0</v>
      </c>
      <c r="BE384" cm="1">
        <f t="array" ref="BE384">IF($D384="","",INDEX('Data - CO2'!$B$5:$AP$53,MATCH(Kulturmodeller!$D384,'Data - CO2'!$A$5:$A$53,0),BE$20)*O384*$B378)</f>
        <v>0</v>
      </c>
      <c r="BF384" cm="1">
        <f t="array" ref="BF384">IF($D384="","",INDEX('Data - CO2'!$B$5:$AP$53,MATCH(Kulturmodeller!$D384,'Data - CO2'!$A$5:$A$53,0),BF$20)*P384*$B378)</f>
        <v>0</v>
      </c>
      <c r="BG384" cm="1">
        <f t="array" ref="BG384">IF($D384="","",INDEX('Data - CO2'!$B$5:$AP$53,MATCH(Kulturmodeller!$D384,'Data - CO2'!$A$5:$A$53,0),BG$20)*Q384*$B378)</f>
        <v>0</v>
      </c>
      <c r="BH384" cm="1">
        <f t="array" ref="BH384">IF($D384="","",INDEX('Data - CO2'!$B$5:$AP$53,MATCH(Kulturmodeller!$D384,'Data - CO2'!$A$5:$A$53,0),BH$20)*R384*$B378)</f>
        <v>0</v>
      </c>
      <c r="BI384" cm="1">
        <f t="array" ref="BI384">IF($D384="","",INDEX('Data - CO2'!$B$5:$AP$53,MATCH(Kulturmodeller!$D384,'Data - CO2'!$A$5:$A$53,0),BI$20)*S384*$B378)</f>
        <v>0</v>
      </c>
      <c r="BJ384" cm="1">
        <f t="array" ref="BJ384">IF($D384="","",INDEX('Data - CO2'!$B$5:$AP$53,MATCH(Kulturmodeller!$D384,'Data - CO2'!$A$5:$A$53,0),BJ$20)*T384*$B378)</f>
        <v>0</v>
      </c>
      <c r="BK384" cm="1">
        <f t="array" ref="BK384">IF($D384="","",INDEX('Data - CO2'!$B$5:$AP$53,MATCH(Kulturmodeller!$D384,'Data - CO2'!$A$5:$A$53,0),BK$20)*U384*$B378)</f>
        <v>0</v>
      </c>
      <c r="BL384" cm="1">
        <f t="array" ref="BL384">IF($D384="","",INDEX('Data - CO2'!$B$5:$AP$53,MATCH(Kulturmodeller!$D384,'Data - CO2'!$A$5:$A$53,0),BL$20)*V384*$B378)</f>
        <v>0</v>
      </c>
      <c r="BM384" cm="1">
        <f t="array" ref="BM384">IF($D384="","",INDEX('Data - CO2'!$B$5:$AP$53,MATCH(Kulturmodeller!$D384,'Data - CO2'!$A$5:$A$53,0),BM$20)*W384*$B378)</f>
        <v>0</v>
      </c>
      <c r="BN384" cm="1">
        <f t="array" ref="BN384">IF($D384="","",INDEX('Data - CO2'!$B$5:$AP$53,MATCH(Kulturmodeller!$D384,'Data - CO2'!$A$5:$A$53,0),BN$20)*X384*$B378)</f>
        <v>0</v>
      </c>
      <c r="BO384" cm="1">
        <f t="array" ref="BO384">IF($D384="","",INDEX('Data - CO2'!$B$5:$AP$53,MATCH(Kulturmodeller!$D384,'Data - CO2'!$A$5:$A$53,0),BO$20)*Y384*$B378)</f>
        <v>0</v>
      </c>
      <c r="BP384" cm="1">
        <f t="array" ref="BP384">IF($D384="","",INDEX('Data - CO2'!$B$5:$AP$53,MATCH(Kulturmodeller!$D384,'Data - CO2'!$A$5:$A$53,0),BP$20)*Z384*$B378)</f>
        <v>0</v>
      </c>
      <c r="BQ384" cm="1">
        <f t="array" ref="BQ384">IF($D384="","",INDEX('Data - CO2'!$B$5:$AP$53,MATCH(Kulturmodeller!$D384,'Data - CO2'!$A$5:$A$53,0),BQ$20)*AA384*$B378)</f>
        <v>0</v>
      </c>
      <c r="BR384" cm="1">
        <f t="array" ref="BR384">IF($D384="","",INDEX('Data - CO2'!$B$5:$AP$53,MATCH(Kulturmodeller!$D384,'Data - CO2'!$A$5:$A$53,0),BR$20)*AB384*$B378)</f>
        <v>0</v>
      </c>
      <c r="BS384" cm="1">
        <f t="array" ref="BS384">IF($D384="","",INDEX('Data - CO2'!$B$5:$AP$53,MATCH(Kulturmodeller!$D384,'Data - CO2'!$A$5:$A$53,0),BS$20)*AC384*$B378)</f>
        <v>0</v>
      </c>
      <c r="BT384" cm="1">
        <f t="array" ref="BT384">IF($D384="","",INDEX('Data - CO2'!$B$5:$AP$53,MATCH(Kulturmodeller!$D384,'Data - CO2'!$A$5:$A$53,0),BT$20)*AD384*$B378)</f>
        <v>0</v>
      </c>
      <c r="BU384" cm="1">
        <f t="array" ref="BU384">IF($D384="","",INDEX('Data - CO2'!$B$5:$AP$53,MATCH(Kulturmodeller!$D384,'Data - CO2'!$A$5:$A$53,0),BU$20)*AE384*$B378)</f>
        <v>0</v>
      </c>
      <c r="BV384" cm="1">
        <f t="array" ref="BV384">IF($D384="","",INDEX('Data - CO2'!$B$5:$AP$53,MATCH(Kulturmodeller!$D384,'Data - CO2'!$A$5:$A$53,0),BV$20)*AF384*$B378)</f>
        <v>0</v>
      </c>
      <c r="BW384" cm="1">
        <f t="array" ref="BW384">IF($D384="","",INDEX('Data - CO2'!$B$5:$AP$53,MATCH(Kulturmodeller!$D384,'Data - CO2'!$A$5:$A$53,0),BW$20)*AG384*$B378)</f>
        <v>0</v>
      </c>
      <c r="BX384" cm="1">
        <f t="array" ref="BX384">IF($D384="","",INDEX('Data - CO2'!$B$5:$AP$53,MATCH(Kulturmodeller!$D384,'Data - CO2'!$A$5:$A$53,0),BX$20)*AH384*$B378)</f>
        <v>0</v>
      </c>
      <c r="BY384" cm="1">
        <f t="array" ref="BY384">IF($D384="","",INDEX('Data - CO2'!$B$5:$AP$53,MATCH(Kulturmodeller!$D384,'Data - CO2'!$A$5:$A$53,0),BY$20)*AI384*$B378)</f>
        <v>0</v>
      </c>
      <c r="BZ384" cm="1">
        <f t="array" ref="BZ384">IF($D384="","",INDEX('Data - CO2'!$B$5:$AP$53,MATCH(Kulturmodeller!$D384,'Data - CO2'!$A$5:$A$53,0),BZ$20)*AJ384*$B378)</f>
        <v>0</v>
      </c>
      <c r="CA384" cm="1">
        <f t="array" ref="CA384">IF($D384="","",INDEX('Data - CO2'!$B$5:$AP$53,MATCH(Kulturmodeller!$D384,'Data - CO2'!$A$5:$A$53,0),CA$20)*AK384*$B378)</f>
        <v>0</v>
      </c>
      <c r="CB384" cm="1">
        <f t="array" ref="CB384">IF($D384="","",INDEX('Data - CO2'!$B$5:$AP$53,MATCH(Kulturmodeller!$D384,'Data - CO2'!$A$5:$A$53,0),CB$20)*AL384*$B378)</f>
        <v>0</v>
      </c>
      <c r="CC384" cm="1">
        <f t="array" ref="CC384">IF($D384="","",INDEX('Data - CO2'!$B$5:$AP$53,MATCH(Kulturmodeller!$D384,'Data - CO2'!$A$5:$A$53,0),CC$20)*AM384*$B378)</f>
        <v>0</v>
      </c>
      <c r="CD384" cm="1">
        <f t="array" ref="CD384">IF($D384="","",INDEX('Data - CO2'!$B$5:$AP$53,MATCH(Kulturmodeller!$D384,'Data - CO2'!$A$5:$A$53,0),CD$20)*AN384*$B378)</f>
        <v>0</v>
      </c>
      <c r="CE384" cm="1">
        <f t="array" ref="CE384">IF($D384="","",INDEX('Data - CO2'!$B$5:$AP$53,MATCH(Kulturmodeller!$D384,'Data - CO2'!$A$5:$A$53,0),CE$20)*AO384*$B378)</f>
        <v>0</v>
      </c>
      <c r="CF384" cm="1">
        <f t="array" ref="CF384">IF($D384="","",INDEX('Data - CO2'!$B$5:$AP$53,MATCH(Kulturmodeller!$D384,'Data - CO2'!$A$5:$A$53,0),CF$20)*AP384*$B378)</f>
        <v>0</v>
      </c>
      <c r="CG384" cm="1">
        <f t="array" ref="CG384">IF($D384="","",INDEX('Data - CO2'!$B$5:$AP$53,MATCH(Kulturmodeller!$D384,'Data - CO2'!$A$5:$A$53,0),CG$20)*AQ384*$B378)</f>
        <v>0</v>
      </c>
      <c r="CH384" cm="1">
        <f t="array" ref="CH384">IF($D384="","",INDEX('Data - CO2'!$B$5:$AP$53,MATCH(Kulturmodeller!$D384,'Data - CO2'!$A$5:$A$53,0),CH$20)*AR384*$B378)</f>
        <v>0</v>
      </c>
      <c r="CI384" s="11" cm="1">
        <f t="array" ref="CI384">IF($D384="","",INDEX('Data - CO2'!$B$5:$AP$53,MATCH(Kulturmodeller!$D384,'Data - CO2'!$A$5:$A$53,0),CI$20)*AS384*$B378)</f>
        <v>0</v>
      </c>
    </row>
    <row r="385" spans="1:87" x14ac:dyDescent="0.3">
      <c r="A385" s="346" t="s">
        <v>638</v>
      </c>
      <c r="B385" s="42"/>
      <c r="C385" s="128" t="str">
        <f>'Katalog over Kulturmodeller '!F147</f>
        <v>Juletræer (NGR)</v>
      </c>
      <c r="D385" s="129" t="s">
        <v>634</v>
      </c>
      <c r="E385" s="140">
        <f>'Katalog over Kulturmodeller '!W147</f>
        <v>0</v>
      </c>
      <c r="F385" s="40">
        <f>E385</f>
        <v>0</v>
      </c>
      <c r="G385" s="40">
        <f t="shared" si="6742"/>
        <v>0</v>
      </c>
      <c r="H385" s="40">
        <f>G385*2/3</f>
        <v>0</v>
      </c>
      <c r="I385" s="40">
        <f>H385*0.5</f>
        <v>0</v>
      </c>
      <c r="J385" s="40">
        <v>0</v>
      </c>
      <c r="K385" s="40">
        <f t="shared" si="6743"/>
        <v>0</v>
      </c>
      <c r="L385" s="40">
        <f t="shared" si="6744"/>
        <v>0</v>
      </c>
      <c r="M385" s="40">
        <f t="shared" si="6745"/>
        <v>0</v>
      </c>
      <c r="N385" s="40">
        <f t="shared" si="6746"/>
        <v>0</v>
      </c>
      <c r="O385" s="40">
        <f t="shared" si="6747"/>
        <v>0</v>
      </c>
      <c r="P385" s="40">
        <f t="shared" si="6748"/>
        <v>0</v>
      </c>
      <c r="Q385" s="40">
        <f t="shared" si="6749"/>
        <v>0</v>
      </c>
      <c r="R385" s="40">
        <f t="shared" si="6750"/>
        <v>0</v>
      </c>
      <c r="S385" s="40">
        <f t="shared" si="6751"/>
        <v>0</v>
      </c>
      <c r="T385" s="40">
        <f t="shared" si="6752"/>
        <v>0</v>
      </c>
      <c r="U385" s="40">
        <f t="shared" si="6753"/>
        <v>0</v>
      </c>
      <c r="V385" s="40">
        <f t="shared" si="6754"/>
        <v>0</v>
      </c>
      <c r="W385" s="40">
        <f t="shared" si="6755"/>
        <v>0</v>
      </c>
      <c r="X385" s="40">
        <f t="shared" si="6756"/>
        <v>0</v>
      </c>
      <c r="Y385" s="40">
        <f t="shared" si="6757"/>
        <v>0</v>
      </c>
      <c r="Z385" s="40">
        <f t="shared" si="6758"/>
        <v>0</v>
      </c>
      <c r="AA385" s="40">
        <f t="shared" si="6759"/>
        <v>0</v>
      </c>
      <c r="AB385" s="40">
        <f t="shared" si="6760"/>
        <v>0</v>
      </c>
      <c r="AC385" s="40">
        <f t="shared" si="6761"/>
        <v>0</v>
      </c>
      <c r="AD385" s="40">
        <f t="shared" si="6762"/>
        <v>0</v>
      </c>
      <c r="AE385" s="40">
        <f t="shared" si="6763"/>
        <v>0</v>
      </c>
      <c r="AF385" s="40">
        <f t="shared" si="6764"/>
        <v>0</v>
      </c>
      <c r="AG385" s="40">
        <f t="shared" si="6765"/>
        <v>0</v>
      </c>
      <c r="AH385" s="40">
        <f t="shared" si="6766"/>
        <v>0</v>
      </c>
      <c r="AI385" s="40">
        <f t="shared" si="6767"/>
        <v>0</v>
      </c>
      <c r="AJ385" s="40">
        <f t="shared" si="6768"/>
        <v>0</v>
      </c>
      <c r="AK385" s="40">
        <f t="shared" si="6769"/>
        <v>0</v>
      </c>
      <c r="AL385" s="40">
        <f t="shared" si="6770"/>
        <v>0</v>
      </c>
      <c r="AM385" s="40">
        <f t="shared" si="6771"/>
        <v>0</v>
      </c>
      <c r="AN385" s="40">
        <f t="shared" si="6772"/>
        <v>0</v>
      </c>
      <c r="AO385" s="40">
        <f t="shared" si="6773"/>
        <v>0</v>
      </c>
      <c r="AP385" s="40">
        <f t="shared" si="6774"/>
        <v>0</v>
      </c>
      <c r="AQ385" s="40">
        <f t="shared" si="6775"/>
        <v>0</v>
      </c>
      <c r="AR385" s="40">
        <f t="shared" si="6776"/>
        <v>0</v>
      </c>
      <c r="AS385" s="41">
        <f t="shared" si="6777"/>
        <v>0</v>
      </c>
      <c r="AU385" s="12" cm="1">
        <f t="array" ref="AU385">IF($D385="","",INDEX('Data - CO2'!$B$5:$AP$53,MATCH(Kulturmodeller!$D385,'Data - CO2'!$A$5:$A$53,0),AU$20)*E385)</f>
        <v>0</v>
      </c>
      <c r="AV385" s="3" cm="1">
        <f t="array" ref="AV385">IF($D385="","",INDEX('Data - CO2'!$B$5:$AP$53,MATCH(Kulturmodeller!$D385,'Data - CO2'!$A$5:$A$53,0),AV$20)*F385)</f>
        <v>0</v>
      </c>
      <c r="AW385" s="3" cm="1">
        <f t="array" ref="AW385">IF($D385="","",INDEX('Data - CO2'!$B$5:$AP$53,MATCH(Kulturmodeller!$D385,'Data - CO2'!$A$5:$A$53,0),AW$20)*G385)</f>
        <v>0</v>
      </c>
      <c r="AX385" s="3" cm="1">
        <f t="array" ref="AX385">IF($D385="","",INDEX('Data - CO2'!$B$5:$AP$53,MATCH(Kulturmodeller!$D385,'Data - CO2'!$A$5:$A$53,0),AX$20)*H385)</f>
        <v>0</v>
      </c>
      <c r="AY385" s="3" cm="1">
        <f t="array" ref="AY385">IF($D385="","",INDEX('Data - CO2'!$B$5:$AP$53,MATCH(Kulturmodeller!$D385,'Data - CO2'!$A$5:$A$53,0),AY$20)*I385)</f>
        <v>0</v>
      </c>
      <c r="AZ385" s="3" cm="1">
        <f t="array" ref="AZ385">IF($D385="","",INDEX('Data - CO2'!$B$5:$AP$53,MATCH(Kulturmodeller!$D385,'Data - CO2'!$A$5:$A$53,0),AZ$20)*J385*$B378)</f>
        <v>0</v>
      </c>
      <c r="BA385" s="3" cm="1">
        <f t="array" ref="BA385">IF($D385="","",INDEX('Data - CO2'!$B$5:$AP$53,MATCH(Kulturmodeller!$D385,'Data - CO2'!$A$5:$A$53,0),BA$20)*K385*$B378)</f>
        <v>0</v>
      </c>
      <c r="BB385" s="3" cm="1">
        <f t="array" ref="BB385">IF($D385="","",INDEX('Data - CO2'!$B$5:$AP$53,MATCH(Kulturmodeller!$D385,'Data - CO2'!$A$5:$A$53,0),BB$20)*L385*$B378)</f>
        <v>0</v>
      </c>
      <c r="BC385" s="3" cm="1">
        <f t="array" ref="BC385">IF($D385="","",INDEX('Data - CO2'!$B$5:$AP$53,MATCH(Kulturmodeller!$D385,'Data - CO2'!$A$5:$A$53,0),BC$20)*M385*$B378)</f>
        <v>0</v>
      </c>
      <c r="BD385" s="3" cm="1">
        <f t="array" ref="BD385">IF($D385="","",INDEX('Data - CO2'!$B$5:$AP$53,MATCH(Kulturmodeller!$D385,'Data - CO2'!$A$5:$A$53,0),BD$20)*N385*$B378)</f>
        <v>0</v>
      </c>
      <c r="BE385" s="3" cm="1">
        <f t="array" ref="BE385">IF($D385="","",INDEX('Data - CO2'!$B$5:$AP$53,MATCH(Kulturmodeller!$D385,'Data - CO2'!$A$5:$A$53,0),BE$20)*O385*$B378)</f>
        <v>0</v>
      </c>
      <c r="BF385" s="3" cm="1">
        <f t="array" ref="BF385">IF($D385="","",INDEX('Data - CO2'!$B$5:$AP$53,MATCH(Kulturmodeller!$D385,'Data - CO2'!$A$5:$A$53,0),BF$20)*P385*$B378)</f>
        <v>0</v>
      </c>
      <c r="BG385" s="3" cm="1">
        <f t="array" ref="BG385">IF($D385="","",INDEX('Data - CO2'!$B$5:$AP$53,MATCH(Kulturmodeller!$D385,'Data - CO2'!$A$5:$A$53,0),BG$20)*Q385*$B378)</f>
        <v>0</v>
      </c>
      <c r="BH385" s="3" cm="1">
        <f t="array" ref="BH385">IF($D385="","",INDEX('Data - CO2'!$B$5:$AP$53,MATCH(Kulturmodeller!$D385,'Data - CO2'!$A$5:$A$53,0),BH$20)*R385*$B378)</f>
        <v>0</v>
      </c>
      <c r="BI385" s="3" cm="1">
        <f t="array" ref="BI385">IF($D385="","",INDEX('Data - CO2'!$B$5:$AP$53,MATCH(Kulturmodeller!$D385,'Data - CO2'!$A$5:$A$53,0),BI$20)*S385*$B378)</f>
        <v>0</v>
      </c>
      <c r="BJ385" s="3" cm="1">
        <f t="array" ref="BJ385">IF($D385="","",INDEX('Data - CO2'!$B$5:$AP$53,MATCH(Kulturmodeller!$D385,'Data - CO2'!$A$5:$A$53,0),BJ$20)*T385*$B378)</f>
        <v>0</v>
      </c>
      <c r="BK385" s="3" cm="1">
        <f t="array" ref="BK385">IF($D385="","",INDEX('Data - CO2'!$B$5:$AP$53,MATCH(Kulturmodeller!$D385,'Data - CO2'!$A$5:$A$53,0),BK$20)*U385*$B378)</f>
        <v>0</v>
      </c>
      <c r="BL385" s="3" cm="1">
        <f t="array" ref="BL385">IF($D385="","",INDEX('Data - CO2'!$B$5:$AP$53,MATCH(Kulturmodeller!$D385,'Data - CO2'!$A$5:$A$53,0),BL$20)*V385*$B378)</f>
        <v>0</v>
      </c>
      <c r="BM385" s="3" cm="1">
        <f t="array" ref="BM385">IF($D385="","",INDEX('Data - CO2'!$B$5:$AP$53,MATCH(Kulturmodeller!$D385,'Data - CO2'!$A$5:$A$53,0),BM$20)*W385*$B378)</f>
        <v>0</v>
      </c>
      <c r="BN385" s="3" cm="1">
        <f t="array" ref="BN385">IF($D385="","",INDEX('Data - CO2'!$B$5:$AP$53,MATCH(Kulturmodeller!$D385,'Data - CO2'!$A$5:$A$53,0),BN$20)*X385*$B378)</f>
        <v>0</v>
      </c>
      <c r="BO385" s="3" cm="1">
        <f t="array" ref="BO385">IF($D385="","",INDEX('Data - CO2'!$B$5:$AP$53,MATCH(Kulturmodeller!$D385,'Data - CO2'!$A$5:$A$53,0),BO$20)*Y385*$B378)</f>
        <v>0</v>
      </c>
      <c r="BP385" s="3" cm="1">
        <f t="array" ref="BP385">IF($D385="","",INDEX('Data - CO2'!$B$5:$AP$53,MATCH(Kulturmodeller!$D385,'Data - CO2'!$A$5:$A$53,0),BP$20)*Z385*$B378)</f>
        <v>0</v>
      </c>
      <c r="BQ385" s="3" cm="1">
        <f t="array" ref="BQ385">IF($D385="","",INDEX('Data - CO2'!$B$5:$AP$53,MATCH(Kulturmodeller!$D385,'Data - CO2'!$A$5:$A$53,0),BQ$20)*AA385*$B378)</f>
        <v>0</v>
      </c>
      <c r="BR385" s="3" cm="1">
        <f t="array" ref="BR385">IF($D385="","",INDEX('Data - CO2'!$B$5:$AP$53,MATCH(Kulturmodeller!$D385,'Data - CO2'!$A$5:$A$53,0),BR$20)*AB385*$B378)</f>
        <v>0</v>
      </c>
      <c r="BS385" s="3" cm="1">
        <f t="array" ref="BS385">IF($D385="","",INDEX('Data - CO2'!$B$5:$AP$53,MATCH(Kulturmodeller!$D385,'Data - CO2'!$A$5:$A$53,0),BS$20)*AC385*$B378)</f>
        <v>0</v>
      </c>
      <c r="BT385" s="3" cm="1">
        <f t="array" ref="BT385">IF($D385="","",INDEX('Data - CO2'!$B$5:$AP$53,MATCH(Kulturmodeller!$D385,'Data - CO2'!$A$5:$A$53,0),BT$20)*AD385*$B378)</f>
        <v>0</v>
      </c>
      <c r="BU385" s="3" cm="1">
        <f t="array" ref="BU385">IF($D385="","",INDEX('Data - CO2'!$B$5:$AP$53,MATCH(Kulturmodeller!$D385,'Data - CO2'!$A$5:$A$53,0),BU$20)*AE385*$B378)</f>
        <v>0</v>
      </c>
      <c r="BV385" s="3" cm="1">
        <f t="array" ref="BV385">IF($D385="","",INDEX('Data - CO2'!$B$5:$AP$53,MATCH(Kulturmodeller!$D385,'Data - CO2'!$A$5:$A$53,0),BV$20)*AF385*$B378)</f>
        <v>0</v>
      </c>
      <c r="BW385" s="3" cm="1">
        <f t="array" ref="BW385">IF($D385="","",INDEX('Data - CO2'!$B$5:$AP$53,MATCH(Kulturmodeller!$D385,'Data - CO2'!$A$5:$A$53,0),BW$20)*AG385*$B378)</f>
        <v>0</v>
      </c>
      <c r="BX385" s="3" cm="1">
        <f t="array" ref="BX385">IF($D385="","",INDEX('Data - CO2'!$B$5:$AP$53,MATCH(Kulturmodeller!$D385,'Data - CO2'!$A$5:$A$53,0),BX$20)*AH385*$B378)</f>
        <v>0</v>
      </c>
      <c r="BY385" s="3" cm="1">
        <f t="array" ref="BY385">IF($D385="","",INDEX('Data - CO2'!$B$5:$AP$53,MATCH(Kulturmodeller!$D385,'Data - CO2'!$A$5:$A$53,0),BY$20)*AI385*$B378)</f>
        <v>0</v>
      </c>
      <c r="BZ385" s="3" cm="1">
        <f t="array" ref="BZ385">IF($D385="","",INDEX('Data - CO2'!$B$5:$AP$53,MATCH(Kulturmodeller!$D385,'Data - CO2'!$A$5:$A$53,0),BZ$20)*AJ385*$B378)</f>
        <v>0</v>
      </c>
      <c r="CA385" s="3" cm="1">
        <f t="array" ref="CA385">IF($D385="","",INDEX('Data - CO2'!$B$5:$AP$53,MATCH(Kulturmodeller!$D385,'Data - CO2'!$A$5:$A$53,0),CA$20)*AK385*$B378)</f>
        <v>0</v>
      </c>
      <c r="CB385" s="3" cm="1">
        <f t="array" ref="CB385">IF($D385="","",INDEX('Data - CO2'!$B$5:$AP$53,MATCH(Kulturmodeller!$D385,'Data - CO2'!$A$5:$A$53,0),CB$20)*AL385*$B378)</f>
        <v>0</v>
      </c>
      <c r="CC385" s="3" cm="1">
        <f t="array" ref="CC385">IF($D385="","",INDEX('Data - CO2'!$B$5:$AP$53,MATCH(Kulturmodeller!$D385,'Data - CO2'!$A$5:$A$53,0),CC$20)*AM385*$B378)</f>
        <v>0</v>
      </c>
      <c r="CD385" s="3" cm="1">
        <f t="array" ref="CD385">IF($D385="","",INDEX('Data - CO2'!$B$5:$AP$53,MATCH(Kulturmodeller!$D385,'Data - CO2'!$A$5:$A$53,0),CD$20)*AN385*$B378)</f>
        <v>0</v>
      </c>
      <c r="CE385" s="3" cm="1">
        <f t="array" ref="CE385">IF($D385="","",INDEX('Data - CO2'!$B$5:$AP$53,MATCH(Kulturmodeller!$D385,'Data - CO2'!$A$5:$A$53,0),CE$20)*AO385*$B378)</f>
        <v>0</v>
      </c>
      <c r="CF385" s="3" cm="1">
        <f t="array" ref="CF385">IF($D385="","",INDEX('Data - CO2'!$B$5:$AP$53,MATCH(Kulturmodeller!$D385,'Data - CO2'!$A$5:$A$53,0),CF$20)*AP385*$B378)</f>
        <v>0</v>
      </c>
      <c r="CG385" s="3" cm="1">
        <f t="array" ref="CG385">IF($D385="","",INDEX('Data - CO2'!$B$5:$AP$53,MATCH(Kulturmodeller!$D385,'Data - CO2'!$A$5:$A$53,0),CG$20)*AQ385*$B378)</f>
        <v>0</v>
      </c>
      <c r="CH385" s="3" cm="1">
        <f t="array" ref="CH385">IF($D385="","",INDEX('Data - CO2'!$B$5:$AP$53,MATCH(Kulturmodeller!$D385,'Data - CO2'!$A$5:$A$53,0),CH$20)*AR385*$B378)</f>
        <v>0</v>
      </c>
      <c r="CI385" s="13" cm="1">
        <f t="array" ref="CI385">IF($D385="","",INDEX('Data - CO2'!$B$5:$AP$53,MATCH(Kulturmodeller!$D385,'Data - CO2'!$A$5:$A$53,0),CI$20)*AS385*$B378)</f>
        <v>0</v>
      </c>
    </row>
    <row r="386" spans="1:87" x14ac:dyDescent="0.3">
      <c r="A386" s="33"/>
      <c r="B386" s="33"/>
      <c r="C386" s="33"/>
      <c r="D386" s="10"/>
      <c r="E386" s="479">
        <f>SUM(E379:E385)</f>
        <v>1</v>
      </c>
      <c r="F386" s="108">
        <f>SUM(F379:F385)</f>
        <v>1</v>
      </c>
      <c r="G386" s="109">
        <f>SUM(G379:G385)</f>
        <v>1</v>
      </c>
      <c r="H386" s="109">
        <f t="shared" ref="H386:AS386" si="6778">SUM(H379:H385)</f>
        <v>1.0000000000000002</v>
      </c>
      <c r="I386" s="109">
        <f t="shared" si="6778"/>
        <v>1.0000000000000002</v>
      </c>
      <c r="J386" s="109">
        <f t="shared" si="6778"/>
        <v>1.0000000000000002</v>
      </c>
      <c r="K386" s="109">
        <f t="shared" si="6778"/>
        <v>1.0000000000000002</v>
      </c>
      <c r="L386" s="109">
        <f t="shared" si="6778"/>
        <v>1.0000000000000002</v>
      </c>
      <c r="M386" s="109">
        <f t="shared" si="6778"/>
        <v>1.0000000000000002</v>
      </c>
      <c r="N386" s="109">
        <f t="shared" si="6778"/>
        <v>1.0000000000000002</v>
      </c>
      <c r="O386" s="109">
        <f t="shared" si="6778"/>
        <v>1.0000000000000002</v>
      </c>
      <c r="P386" s="109">
        <f t="shared" si="6778"/>
        <v>1.0000000000000002</v>
      </c>
      <c r="Q386" s="109">
        <f t="shared" si="6778"/>
        <v>1.0000000000000002</v>
      </c>
      <c r="R386" s="109">
        <f t="shared" si="6778"/>
        <v>1.0000000000000002</v>
      </c>
      <c r="S386" s="109">
        <f t="shared" si="6778"/>
        <v>1.0000000000000002</v>
      </c>
      <c r="T386" s="109">
        <f t="shared" si="6778"/>
        <v>1.0000000000000002</v>
      </c>
      <c r="U386" s="109">
        <f t="shared" si="6778"/>
        <v>1.0000000000000002</v>
      </c>
      <c r="V386" s="109">
        <f t="shared" si="6778"/>
        <v>1.0000000000000002</v>
      </c>
      <c r="W386" s="109">
        <f t="shared" si="6778"/>
        <v>1.0000000000000002</v>
      </c>
      <c r="X386" s="109">
        <f t="shared" si="6778"/>
        <v>1.0000000000000002</v>
      </c>
      <c r="Y386" s="109">
        <f t="shared" si="6778"/>
        <v>1.0000000000000002</v>
      </c>
      <c r="Z386" s="109">
        <f t="shared" si="6778"/>
        <v>1.0000000000000002</v>
      </c>
      <c r="AA386" s="109">
        <f t="shared" si="6778"/>
        <v>1.0000000000000002</v>
      </c>
      <c r="AB386" s="109">
        <f t="shared" si="6778"/>
        <v>1.0000000000000002</v>
      </c>
      <c r="AC386" s="109">
        <f t="shared" si="6778"/>
        <v>1.0000000000000002</v>
      </c>
      <c r="AD386" s="109">
        <f t="shared" si="6778"/>
        <v>1.0000000000000002</v>
      </c>
      <c r="AE386" s="109">
        <f t="shared" si="6778"/>
        <v>1.0000000000000002</v>
      </c>
      <c r="AF386" s="109">
        <f t="shared" si="6778"/>
        <v>1.0000000000000002</v>
      </c>
      <c r="AG386" s="109">
        <f t="shared" si="6778"/>
        <v>1.0000000000000002</v>
      </c>
      <c r="AH386" s="109">
        <f t="shared" si="6778"/>
        <v>1.0000000000000002</v>
      </c>
      <c r="AI386" s="109">
        <f t="shared" si="6778"/>
        <v>1.0000000000000002</v>
      </c>
      <c r="AJ386" s="109">
        <f t="shared" si="6778"/>
        <v>1.0000000000000002</v>
      </c>
      <c r="AK386" s="109">
        <f t="shared" si="6778"/>
        <v>1.0000000000000002</v>
      </c>
      <c r="AL386" s="109">
        <f t="shared" si="6778"/>
        <v>1.0000000000000002</v>
      </c>
      <c r="AM386" s="109">
        <f t="shared" si="6778"/>
        <v>1.0000000000000002</v>
      </c>
      <c r="AN386" s="109">
        <f t="shared" si="6778"/>
        <v>1.0000000000000002</v>
      </c>
      <c r="AO386" s="109">
        <f t="shared" si="6778"/>
        <v>1.0000000000000002</v>
      </c>
      <c r="AP386" s="109">
        <f t="shared" si="6778"/>
        <v>1.0000000000000002</v>
      </c>
      <c r="AQ386" s="109">
        <f t="shared" si="6778"/>
        <v>1.0000000000000002</v>
      </c>
      <c r="AR386" s="109">
        <f t="shared" si="6778"/>
        <v>1.0000000000000002</v>
      </c>
      <c r="AS386" s="110">
        <f t="shared" si="6778"/>
        <v>1.0000000000000002</v>
      </c>
      <c r="AU386" s="111">
        <f>SUM(AU379:AU385)</f>
        <v>0</v>
      </c>
      <c r="AV386" s="112">
        <f t="shared" ref="AV386:CI386" si="6779">SUM(AV379:AV385)</f>
        <v>4.6855591885328609</v>
      </c>
      <c r="AW386" s="112">
        <f t="shared" si="6779"/>
        <v>30.535494995156512</v>
      </c>
      <c r="AX386" s="112">
        <f t="shared" si="6779"/>
        <v>72.091460254036392</v>
      </c>
      <c r="AY386" s="112">
        <f t="shared" si="6779"/>
        <v>141.20277086978422</v>
      </c>
      <c r="AZ386" s="112">
        <f t="shared" si="6779"/>
        <v>228.76565671901426</v>
      </c>
      <c r="BA386" s="112">
        <f t="shared" si="6779"/>
        <v>288.97540297811071</v>
      </c>
      <c r="BB386" s="112">
        <f t="shared" si="6779"/>
        <v>328.13603802435506</v>
      </c>
      <c r="BC386" s="112">
        <f t="shared" si="6779"/>
        <v>358.62367129021857</v>
      </c>
      <c r="BD386" s="112">
        <f t="shared" si="6779"/>
        <v>384.62449257568301</v>
      </c>
      <c r="BE386" s="112">
        <f t="shared" si="6779"/>
        <v>404.210392676325</v>
      </c>
      <c r="BF386" s="112">
        <f t="shared" si="6779"/>
        <v>422.51269912030858</v>
      </c>
      <c r="BG386" s="112">
        <f t="shared" si="6779"/>
        <v>439.75148429245166</v>
      </c>
      <c r="BH386" s="112">
        <f t="shared" si="6779"/>
        <v>453.24432262624566</v>
      </c>
      <c r="BI386" s="112">
        <f t="shared" si="6779"/>
        <v>465.46230603402705</v>
      </c>
      <c r="BJ386" s="112">
        <f t="shared" si="6779"/>
        <v>476.4338657961739</v>
      </c>
      <c r="BK386" s="112">
        <f t="shared" si="6779"/>
        <v>286.02674203362182</v>
      </c>
      <c r="BL386" s="112">
        <f t="shared" si="6779"/>
        <v>299.79714670930264</v>
      </c>
      <c r="BM386" s="112">
        <f t="shared" si="6779"/>
        <v>79.530265497509959</v>
      </c>
      <c r="BN386" s="112">
        <f t="shared" si="6779"/>
        <v>118.8897932427387</v>
      </c>
      <c r="BO386" s="112">
        <f t="shared" si="6779"/>
        <v>189.87184875420368</v>
      </c>
      <c r="BP386" s="112">
        <f t="shared" si="6779"/>
        <v>272.77261488794193</v>
      </c>
      <c r="BQ386" s="112">
        <f t="shared" si="6779"/>
        <v>329.64856267686332</v>
      </c>
      <c r="BR386" s="112">
        <f t="shared" si="6779"/>
        <v>359.83399415705679</v>
      </c>
      <c r="BS386" s="112">
        <f t="shared" si="6779"/>
        <v>388.36997188913131</v>
      </c>
      <c r="BT386" s="112">
        <f t="shared" si="6779"/>
        <v>414.51707757250171</v>
      </c>
      <c r="BU386" s="112">
        <f t="shared" si="6779"/>
        <v>437.00045970322645</v>
      </c>
      <c r="BV386" s="112">
        <f t="shared" si="6779"/>
        <v>453.77232549548398</v>
      </c>
      <c r="BW386" s="112">
        <f t="shared" si="6779"/>
        <v>466.05804878732994</v>
      </c>
      <c r="BX386" s="112">
        <f t="shared" si="6779"/>
        <v>411.27963330180449</v>
      </c>
      <c r="BY386" s="112">
        <f t="shared" si="6779"/>
        <v>420.82231137770026</v>
      </c>
      <c r="BZ386" s="112">
        <f t="shared" si="6779"/>
        <v>228.36935621446338</v>
      </c>
      <c r="CA386" s="112">
        <f t="shared" si="6779"/>
        <v>241.23619353287498</v>
      </c>
      <c r="CB386" s="112">
        <f t="shared" si="6779"/>
        <v>264.17090843401263</v>
      </c>
      <c r="CC386" s="112">
        <f t="shared" si="6779"/>
        <v>297.9608001518933</v>
      </c>
      <c r="CD386" s="112">
        <f t="shared" si="6779"/>
        <v>112.56481923466568</v>
      </c>
      <c r="CE386" s="112">
        <f t="shared" si="6779"/>
        <v>166.20723256830885</v>
      </c>
      <c r="CF386" s="112">
        <f t="shared" si="6779"/>
        <v>211.95363800856722</v>
      </c>
      <c r="CG386" s="112">
        <f t="shared" si="6779"/>
        <v>273.19934501934449</v>
      </c>
      <c r="CH386" s="112">
        <f t="shared" si="6779"/>
        <v>328.06969648494601</v>
      </c>
      <c r="CI386" s="113">
        <f t="shared" si="6779"/>
        <v>357.89771752506272</v>
      </c>
    </row>
    <row r="387" spans="1:87" x14ac:dyDescent="0.3">
      <c r="A387" s="7" t="s">
        <v>86</v>
      </c>
      <c r="B387" s="7"/>
      <c r="C387" s="131"/>
      <c r="D387" s="131"/>
      <c r="E387" s="126"/>
      <c r="F387" s="39">
        <f>E387</f>
        <v>0</v>
      </c>
      <c r="G387" s="40">
        <f t="shared" ref="G387:G388" si="6780">F387</f>
        <v>0</v>
      </c>
      <c r="H387" s="40">
        <f t="shared" ref="H387:H388" si="6781">G387</f>
        <v>0</v>
      </c>
      <c r="I387" s="40">
        <f t="shared" ref="I387:I388" si="6782">H387</f>
        <v>0</v>
      </c>
      <c r="J387" s="40">
        <f t="shared" ref="J387:J388" si="6783">I387</f>
        <v>0</v>
      </c>
      <c r="K387" s="40">
        <f t="shared" ref="K387:K388" si="6784">J387</f>
        <v>0</v>
      </c>
      <c r="L387" s="40">
        <f t="shared" ref="L387:L388" si="6785">K387</f>
        <v>0</v>
      </c>
      <c r="M387" s="40">
        <f t="shared" ref="M387:M388" si="6786">L387</f>
        <v>0</v>
      </c>
      <c r="N387" s="40">
        <f t="shared" ref="N387:N388" si="6787">M387</f>
        <v>0</v>
      </c>
      <c r="O387" s="40">
        <f t="shared" ref="O387:O388" si="6788">N387</f>
        <v>0</v>
      </c>
      <c r="P387" s="40">
        <f t="shared" ref="P387:P388" si="6789">O387</f>
        <v>0</v>
      </c>
      <c r="Q387" s="40">
        <f t="shared" ref="Q387:Q388" si="6790">P387</f>
        <v>0</v>
      </c>
      <c r="R387" s="40">
        <f t="shared" ref="R387:R388" si="6791">Q387</f>
        <v>0</v>
      </c>
      <c r="S387" s="40">
        <f t="shared" ref="S387:S388" si="6792">R387</f>
        <v>0</v>
      </c>
      <c r="T387" s="40">
        <f t="shared" ref="T387:T388" si="6793">S387</f>
        <v>0</v>
      </c>
      <c r="U387" s="40">
        <f t="shared" ref="U387:U388" si="6794">T387</f>
        <v>0</v>
      </c>
      <c r="V387" s="40">
        <f t="shared" ref="V387:V388" si="6795">U387</f>
        <v>0</v>
      </c>
      <c r="W387" s="40">
        <f t="shared" ref="W387:W388" si="6796">V387</f>
        <v>0</v>
      </c>
      <c r="X387" s="40">
        <f t="shared" ref="X387:X388" si="6797">W387</f>
        <v>0</v>
      </c>
      <c r="Y387" s="40">
        <f t="shared" ref="Y387:Y388" si="6798">X387</f>
        <v>0</v>
      </c>
      <c r="Z387" s="40">
        <f t="shared" ref="Z387:Z388" si="6799">Y387</f>
        <v>0</v>
      </c>
      <c r="AA387" s="40">
        <f t="shared" ref="AA387:AA388" si="6800">Z387</f>
        <v>0</v>
      </c>
      <c r="AB387" s="40">
        <f t="shared" ref="AB387:AB388" si="6801">AA387</f>
        <v>0</v>
      </c>
      <c r="AC387" s="40">
        <f t="shared" ref="AC387:AC388" si="6802">AB387</f>
        <v>0</v>
      </c>
      <c r="AD387" s="40">
        <f t="shared" ref="AD387:AD388" si="6803">AC387</f>
        <v>0</v>
      </c>
      <c r="AE387" s="40">
        <f t="shared" ref="AE387:AE388" si="6804">AD387</f>
        <v>0</v>
      </c>
      <c r="AF387" s="40">
        <f t="shared" ref="AF387:AF388" si="6805">AE387</f>
        <v>0</v>
      </c>
      <c r="AG387" s="40">
        <f t="shared" ref="AG387:AG388" si="6806">AF387</f>
        <v>0</v>
      </c>
      <c r="AH387" s="40">
        <f t="shared" ref="AH387:AH388" si="6807">AG387</f>
        <v>0</v>
      </c>
      <c r="AI387" s="40">
        <f t="shared" ref="AI387:AI388" si="6808">AH387</f>
        <v>0</v>
      </c>
      <c r="AJ387" s="40">
        <f t="shared" ref="AJ387:AJ388" si="6809">AI387</f>
        <v>0</v>
      </c>
      <c r="AK387" s="40">
        <f t="shared" ref="AK387:AK388" si="6810">AJ387</f>
        <v>0</v>
      </c>
      <c r="AL387" s="40">
        <f t="shared" ref="AL387:AL388" si="6811">AK387</f>
        <v>0</v>
      </c>
      <c r="AM387" s="40">
        <f t="shared" ref="AM387:AM388" si="6812">AL387</f>
        <v>0</v>
      </c>
      <c r="AN387" s="40">
        <f t="shared" ref="AN387:AN388" si="6813">AM387</f>
        <v>0</v>
      </c>
      <c r="AO387" s="40">
        <f t="shared" ref="AO387:AO388" si="6814">AN387</f>
        <v>0</v>
      </c>
      <c r="AP387" s="40">
        <f t="shared" ref="AP387:AP388" si="6815">AO387</f>
        <v>0</v>
      </c>
      <c r="AQ387" s="40">
        <f t="shared" ref="AQ387:AQ388" si="6816">AP387</f>
        <v>0</v>
      </c>
      <c r="AR387" s="40">
        <f t="shared" ref="AR387:AR388" si="6817">AQ387</f>
        <v>0</v>
      </c>
      <c r="AS387" s="41">
        <f t="shared" ref="AS387:AS388" si="6818">AR387</f>
        <v>0</v>
      </c>
      <c r="AU387" s="10" t="str" cm="1">
        <f t="array" ref="AU387">IF($D387="","",INDEX('Data - CO2'!$B$5:$AP$53,MATCH(Kulturmodeller!$D387,'Data - CO2'!$A$5:$A$53,0),AU$20)*E387)</f>
        <v/>
      </c>
      <c r="AV387" t="str" cm="1">
        <f t="array" ref="AV387">IF($D387="","",INDEX('Data - CO2'!$B$5:$AP$53,MATCH(Kulturmodeller!$D387,'Data - CO2'!$A$5:$A$53,0),AV$20)*F387)</f>
        <v/>
      </c>
      <c r="AW387" t="str" cm="1">
        <f t="array" ref="AW387">IF($D387="","",INDEX('Data - CO2'!$B$5:$AP$53,MATCH(Kulturmodeller!$D387,'Data - CO2'!$A$5:$A$53,0),AW$20)*G387)</f>
        <v/>
      </c>
      <c r="AX387" t="str" cm="1">
        <f t="array" ref="AX387">IF($D387="","",INDEX('Data - CO2'!$B$5:$AP$53,MATCH(Kulturmodeller!$D387,'Data - CO2'!$A$5:$A$53,0),AX$20)*H387)</f>
        <v/>
      </c>
      <c r="AY387" t="str" cm="1">
        <f t="array" ref="AY387">IF($D387="","",INDEX('Data - CO2'!$B$5:$AP$53,MATCH(Kulturmodeller!$D387,'Data - CO2'!$A$5:$A$53,0),AY$20)*I387)</f>
        <v/>
      </c>
      <c r="AZ387" t="str" cm="1">
        <f t="array" ref="AZ387">IF($D387="","",INDEX('Data - CO2'!$B$5:$AP$53,MATCH(Kulturmodeller!$D387,'Data - CO2'!$A$5:$A$53,0),AZ$20)*J387)</f>
        <v/>
      </c>
      <c r="BA387" t="str" cm="1">
        <f t="array" ref="BA387">IF($D387="","",INDEX('Data - CO2'!$B$5:$AP$53,MATCH(Kulturmodeller!$D387,'Data - CO2'!$A$5:$A$53,0),BA$20)*K387)</f>
        <v/>
      </c>
      <c r="BB387" t="str" cm="1">
        <f t="array" ref="BB387">IF($D387="","",INDEX('Data - CO2'!$B$5:$AP$53,MATCH(Kulturmodeller!$D387,'Data - CO2'!$A$5:$A$53,0),BB$20)*L387)</f>
        <v/>
      </c>
      <c r="BC387" t="str" cm="1">
        <f t="array" ref="BC387">IF($D387="","",INDEX('Data - CO2'!$B$5:$AP$53,MATCH(Kulturmodeller!$D387,'Data - CO2'!$A$5:$A$53,0),BC$20)*M387)</f>
        <v/>
      </c>
      <c r="BD387" t="str" cm="1">
        <f t="array" ref="BD387">IF($D387="","",INDEX('Data - CO2'!$B$5:$AP$53,MATCH(Kulturmodeller!$D387,'Data - CO2'!$A$5:$A$53,0),BD$20)*N387)</f>
        <v/>
      </c>
      <c r="BE387" t="str" cm="1">
        <f t="array" ref="BE387">IF($D387="","",INDEX('Data - CO2'!$B$5:$AP$53,MATCH(Kulturmodeller!$D387,'Data - CO2'!$A$5:$A$53,0),BE$20)*O387)</f>
        <v/>
      </c>
      <c r="BF387" t="str" cm="1">
        <f t="array" ref="BF387">IF($D387="","",INDEX('Data - CO2'!$B$5:$AP$53,MATCH(Kulturmodeller!$D387,'Data - CO2'!$A$5:$A$53,0),BF$20)*P387)</f>
        <v/>
      </c>
      <c r="BG387" t="str" cm="1">
        <f t="array" ref="BG387">IF($D387="","",INDEX('Data - CO2'!$B$5:$AP$53,MATCH(Kulturmodeller!$D387,'Data - CO2'!$A$5:$A$53,0),BG$20)*Q387)</f>
        <v/>
      </c>
      <c r="BH387" t="str" cm="1">
        <f t="array" ref="BH387">IF($D387="","",INDEX('Data - CO2'!$B$5:$AP$53,MATCH(Kulturmodeller!$D387,'Data - CO2'!$A$5:$A$53,0),BH$20)*R387)</f>
        <v/>
      </c>
      <c r="BI387" t="str" cm="1">
        <f t="array" ref="BI387">IF($D387="","",INDEX('Data - CO2'!$B$5:$AP$53,MATCH(Kulturmodeller!$D387,'Data - CO2'!$A$5:$A$53,0),BI$20)*S387)</f>
        <v/>
      </c>
      <c r="BJ387" t="str" cm="1">
        <f t="array" ref="BJ387">IF($D387="","",INDEX('Data - CO2'!$B$5:$AP$53,MATCH(Kulturmodeller!$D387,'Data - CO2'!$A$5:$A$53,0),BJ$20)*T387)</f>
        <v/>
      </c>
      <c r="BK387" t="str" cm="1">
        <f t="array" ref="BK387">IF($D387="","",INDEX('Data - CO2'!$B$5:$AP$53,MATCH(Kulturmodeller!$D387,'Data - CO2'!$A$5:$A$53,0),BK$20)*U387)</f>
        <v/>
      </c>
      <c r="BL387" t="str" cm="1">
        <f t="array" ref="BL387">IF($D387="","",INDEX('Data - CO2'!$B$5:$AP$53,MATCH(Kulturmodeller!$D387,'Data - CO2'!$A$5:$A$53,0),BL$20)*V387)</f>
        <v/>
      </c>
      <c r="BM387" t="str" cm="1">
        <f t="array" ref="BM387">IF($D387="","",INDEX('Data - CO2'!$B$5:$AP$53,MATCH(Kulturmodeller!$D387,'Data - CO2'!$A$5:$A$53,0),BM$20)*W387)</f>
        <v/>
      </c>
      <c r="BN387" t="str" cm="1">
        <f t="array" ref="BN387">IF($D387="","",INDEX('Data - CO2'!$B$5:$AP$53,MATCH(Kulturmodeller!$D387,'Data - CO2'!$A$5:$A$53,0),BN$20)*X387)</f>
        <v/>
      </c>
      <c r="BO387" t="str" cm="1">
        <f t="array" ref="BO387">IF($D387="","",INDEX('Data - CO2'!$B$5:$AP$53,MATCH(Kulturmodeller!$D387,'Data - CO2'!$A$5:$A$53,0),BO$20)*Y387)</f>
        <v/>
      </c>
      <c r="BP387" t="str" cm="1">
        <f t="array" ref="BP387">IF($D387="","",INDEX('Data - CO2'!$B$5:$AP$53,MATCH(Kulturmodeller!$D387,'Data - CO2'!$A$5:$A$53,0),BP$20)*Z387)</f>
        <v/>
      </c>
      <c r="BQ387" t="str" cm="1">
        <f t="array" ref="BQ387">IF($D387="","",INDEX('Data - CO2'!$B$5:$AP$53,MATCH(Kulturmodeller!$D387,'Data - CO2'!$A$5:$A$53,0),BQ$20)*AA387)</f>
        <v/>
      </c>
      <c r="BR387" t="str" cm="1">
        <f t="array" ref="BR387">IF($D387="","",INDEX('Data - CO2'!$B$5:$AP$53,MATCH(Kulturmodeller!$D387,'Data - CO2'!$A$5:$A$53,0),BR$20)*AB387)</f>
        <v/>
      </c>
      <c r="BS387" t="str" cm="1">
        <f t="array" ref="BS387">IF($D387="","",INDEX('Data - CO2'!$B$5:$AP$53,MATCH(Kulturmodeller!$D387,'Data - CO2'!$A$5:$A$53,0),BS$20)*AC387)</f>
        <v/>
      </c>
      <c r="BT387" t="str" cm="1">
        <f t="array" ref="BT387">IF($D387="","",INDEX('Data - CO2'!$B$5:$AP$53,MATCH(Kulturmodeller!$D387,'Data - CO2'!$A$5:$A$53,0),BT$20)*AD387)</f>
        <v/>
      </c>
      <c r="BU387" t="str" cm="1">
        <f t="array" ref="BU387">IF($D387="","",INDEX('Data - CO2'!$B$5:$AP$53,MATCH(Kulturmodeller!$D387,'Data - CO2'!$A$5:$A$53,0),BU$20)*AE387)</f>
        <v/>
      </c>
      <c r="BV387" t="str" cm="1">
        <f t="array" ref="BV387">IF($D387="","",INDEX('Data - CO2'!$B$5:$AP$53,MATCH(Kulturmodeller!$D387,'Data - CO2'!$A$5:$A$53,0),BV$20)*AF387)</f>
        <v/>
      </c>
      <c r="BW387" t="str" cm="1">
        <f t="array" ref="BW387">IF($D387="","",INDEX('Data - CO2'!$B$5:$AP$53,MATCH(Kulturmodeller!$D387,'Data - CO2'!$A$5:$A$53,0),BW$20)*AG387)</f>
        <v/>
      </c>
      <c r="BX387" t="str" cm="1">
        <f t="array" ref="BX387">IF($D387="","",INDEX('Data - CO2'!$B$5:$AP$53,MATCH(Kulturmodeller!$D387,'Data - CO2'!$A$5:$A$53,0),BX$20)*AH387)</f>
        <v/>
      </c>
      <c r="BY387" t="str" cm="1">
        <f t="array" ref="BY387">IF($D387="","",INDEX('Data - CO2'!$B$5:$AP$53,MATCH(Kulturmodeller!$D387,'Data - CO2'!$A$5:$A$53,0),BY$20)*AI387)</f>
        <v/>
      </c>
      <c r="BZ387" t="str" cm="1">
        <f t="array" ref="BZ387">IF($D387="","",INDEX('Data - CO2'!$B$5:$AP$53,MATCH(Kulturmodeller!$D387,'Data - CO2'!$A$5:$A$53,0),BZ$20)*AJ387)</f>
        <v/>
      </c>
      <c r="CA387" t="str" cm="1">
        <f t="array" ref="CA387">IF($D387="","",INDEX('Data - CO2'!$B$5:$AP$53,MATCH(Kulturmodeller!$D387,'Data - CO2'!$A$5:$A$53,0),CA$20)*AK387)</f>
        <v/>
      </c>
      <c r="CB387" t="str" cm="1">
        <f t="array" ref="CB387">IF($D387="","",INDEX('Data - CO2'!$B$5:$AP$53,MATCH(Kulturmodeller!$D387,'Data - CO2'!$A$5:$A$53,0),CB$20)*AL387)</f>
        <v/>
      </c>
      <c r="CC387" t="str" cm="1">
        <f t="array" ref="CC387">IF($D387="","",INDEX('Data - CO2'!$B$5:$AP$53,MATCH(Kulturmodeller!$D387,'Data - CO2'!$A$5:$A$53,0),CC$20)*AM387)</f>
        <v/>
      </c>
      <c r="CD387" t="str" cm="1">
        <f t="array" ref="CD387">IF($D387="","",INDEX('Data - CO2'!$B$5:$AP$53,MATCH(Kulturmodeller!$D387,'Data - CO2'!$A$5:$A$53,0),CD$20)*AN387)</f>
        <v/>
      </c>
      <c r="CE387" t="str" cm="1">
        <f t="array" ref="CE387">IF($D387="","",INDEX('Data - CO2'!$B$5:$AP$53,MATCH(Kulturmodeller!$D387,'Data - CO2'!$A$5:$A$53,0),CE$20)*AO387)</f>
        <v/>
      </c>
      <c r="CF387" t="str" cm="1">
        <f t="array" ref="CF387">IF($D387="","",INDEX('Data - CO2'!$B$5:$AP$53,MATCH(Kulturmodeller!$D387,'Data - CO2'!$A$5:$A$53,0),CF$20)*AP387)</f>
        <v/>
      </c>
      <c r="CG387" t="str" cm="1">
        <f t="array" ref="CG387">IF($D387="","",INDEX('Data - CO2'!$B$5:$AP$53,MATCH(Kulturmodeller!$D387,'Data - CO2'!$A$5:$A$53,0),CG$20)*AQ387)</f>
        <v/>
      </c>
      <c r="CH387" t="str" cm="1">
        <f t="array" ref="CH387">IF($D387="","",INDEX('Data - CO2'!$B$5:$AP$53,MATCH(Kulturmodeller!$D387,'Data - CO2'!$A$5:$A$53,0),CH$20)*AR387)</f>
        <v/>
      </c>
      <c r="CI387" s="11" t="str" cm="1">
        <f t="array" ref="CI387">IF($D387="","",INDEX('Data - CO2'!$B$5:$AP$53,MATCH(Kulturmodeller!$D387,'Data - CO2'!$A$5:$A$53,0),CI$20)*AS387)</f>
        <v/>
      </c>
    </row>
    <row r="388" spans="1:87" x14ac:dyDescent="0.3">
      <c r="A388" s="12" t="s">
        <v>87</v>
      </c>
      <c r="B388" s="12"/>
      <c r="C388" s="129"/>
      <c r="D388" s="129"/>
      <c r="E388" s="127"/>
      <c r="F388" s="45">
        <f>E388</f>
        <v>0</v>
      </c>
      <c r="G388" s="46">
        <f t="shared" si="6780"/>
        <v>0</v>
      </c>
      <c r="H388" s="46">
        <f t="shared" si="6781"/>
        <v>0</v>
      </c>
      <c r="I388" s="46">
        <f t="shared" si="6782"/>
        <v>0</v>
      </c>
      <c r="J388" s="46">
        <f t="shared" si="6783"/>
        <v>0</v>
      </c>
      <c r="K388" s="46">
        <f t="shared" si="6784"/>
        <v>0</v>
      </c>
      <c r="L388" s="46">
        <f t="shared" si="6785"/>
        <v>0</v>
      </c>
      <c r="M388" s="46">
        <f t="shared" si="6786"/>
        <v>0</v>
      </c>
      <c r="N388" s="46">
        <f t="shared" si="6787"/>
        <v>0</v>
      </c>
      <c r="O388" s="46">
        <f t="shared" si="6788"/>
        <v>0</v>
      </c>
      <c r="P388" s="46">
        <f t="shared" si="6789"/>
        <v>0</v>
      </c>
      <c r="Q388" s="46">
        <f t="shared" si="6790"/>
        <v>0</v>
      </c>
      <c r="R388" s="46">
        <f t="shared" si="6791"/>
        <v>0</v>
      </c>
      <c r="S388" s="46">
        <f t="shared" si="6792"/>
        <v>0</v>
      </c>
      <c r="T388" s="46">
        <f t="shared" si="6793"/>
        <v>0</v>
      </c>
      <c r="U388" s="46">
        <f t="shared" si="6794"/>
        <v>0</v>
      </c>
      <c r="V388" s="46">
        <f t="shared" si="6795"/>
        <v>0</v>
      </c>
      <c r="W388" s="46">
        <f t="shared" si="6796"/>
        <v>0</v>
      </c>
      <c r="X388" s="46">
        <f t="shared" si="6797"/>
        <v>0</v>
      </c>
      <c r="Y388" s="46">
        <f t="shared" si="6798"/>
        <v>0</v>
      </c>
      <c r="Z388" s="46">
        <f t="shared" si="6799"/>
        <v>0</v>
      </c>
      <c r="AA388" s="46">
        <f t="shared" si="6800"/>
        <v>0</v>
      </c>
      <c r="AB388" s="46">
        <f t="shared" si="6801"/>
        <v>0</v>
      </c>
      <c r="AC388" s="46">
        <f t="shared" si="6802"/>
        <v>0</v>
      </c>
      <c r="AD388" s="46">
        <f t="shared" si="6803"/>
        <v>0</v>
      </c>
      <c r="AE388" s="46">
        <f t="shared" si="6804"/>
        <v>0</v>
      </c>
      <c r="AF388" s="46">
        <f t="shared" si="6805"/>
        <v>0</v>
      </c>
      <c r="AG388" s="46">
        <f t="shared" si="6806"/>
        <v>0</v>
      </c>
      <c r="AH388" s="46">
        <f t="shared" si="6807"/>
        <v>0</v>
      </c>
      <c r="AI388" s="46">
        <f t="shared" si="6808"/>
        <v>0</v>
      </c>
      <c r="AJ388" s="46">
        <f t="shared" si="6809"/>
        <v>0</v>
      </c>
      <c r="AK388" s="46">
        <f t="shared" si="6810"/>
        <v>0</v>
      </c>
      <c r="AL388" s="46">
        <f t="shared" si="6811"/>
        <v>0</v>
      </c>
      <c r="AM388" s="46">
        <f t="shared" si="6812"/>
        <v>0</v>
      </c>
      <c r="AN388" s="46">
        <f t="shared" si="6813"/>
        <v>0</v>
      </c>
      <c r="AO388" s="46">
        <f t="shared" si="6814"/>
        <v>0</v>
      </c>
      <c r="AP388" s="46">
        <f t="shared" si="6815"/>
        <v>0</v>
      </c>
      <c r="AQ388" s="46">
        <f t="shared" si="6816"/>
        <v>0</v>
      </c>
      <c r="AR388" s="46">
        <f t="shared" si="6817"/>
        <v>0</v>
      </c>
      <c r="AS388" s="47">
        <f t="shared" si="6818"/>
        <v>0</v>
      </c>
      <c r="AU388" s="10" t="str" cm="1">
        <f t="array" ref="AU388">IF($D388="","",INDEX('Data - CO2'!$B$5:$AP$53,MATCH(Kulturmodeller!$D388,'Data - CO2'!$A$5:$A$53,0),AU$20)*E388)</f>
        <v/>
      </c>
      <c r="AV388" t="str" cm="1">
        <f t="array" ref="AV388">IF($D388="","",INDEX('Data - CO2'!$B$5:$AP$53,MATCH(Kulturmodeller!$D388,'Data - CO2'!$A$5:$A$53,0),AV$20)*F388)</f>
        <v/>
      </c>
      <c r="AW388" t="str" cm="1">
        <f t="array" ref="AW388">IF($D388="","",INDEX('Data - CO2'!$B$5:$AP$53,MATCH(Kulturmodeller!$D388,'Data - CO2'!$A$5:$A$53,0),AW$20)*G388)</f>
        <v/>
      </c>
      <c r="AX388" t="str" cm="1">
        <f t="array" ref="AX388">IF($D388="","",INDEX('Data - CO2'!$B$5:$AP$53,MATCH(Kulturmodeller!$D388,'Data - CO2'!$A$5:$A$53,0),AX$20)*H388)</f>
        <v/>
      </c>
      <c r="AY388" t="str" cm="1">
        <f t="array" ref="AY388">IF($D388="","",INDEX('Data - CO2'!$B$5:$AP$53,MATCH(Kulturmodeller!$D388,'Data - CO2'!$A$5:$A$53,0),AY$20)*I388)</f>
        <v/>
      </c>
      <c r="AZ388" t="str" cm="1">
        <f t="array" ref="AZ388">IF($D388="","",INDEX('Data - CO2'!$B$5:$AP$53,MATCH(Kulturmodeller!$D388,'Data - CO2'!$A$5:$A$53,0),AZ$20)*J388)</f>
        <v/>
      </c>
      <c r="BA388" t="str" cm="1">
        <f t="array" ref="BA388">IF($D388="","",INDEX('Data - CO2'!$B$5:$AP$53,MATCH(Kulturmodeller!$D388,'Data - CO2'!$A$5:$A$53,0),BA$20)*K388)</f>
        <v/>
      </c>
      <c r="BB388" t="str" cm="1">
        <f t="array" ref="BB388">IF($D388="","",INDEX('Data - CO2'!$B$5:$AP$53,MATCH(Kulturmodeller!$D388,'Data - CO2'!$A$5:$A$53,0),BB$20)*L388)</f>
        <v/>
      </c>
      <c r="BC388" t="str" cm="1">
        <f t="array" ref="BC388">IF($D388="","",INDEX('Data - CO2'!$B$5:$AP$53,MATCH(Kulturmodeller!$D388,'Data - CO2'!$A$5:$A$53,0),BC$20)*M388)</f>
        <v/>
      </c>
      <c r="BD388" t="str" cm="1">
        <f t="array" ref="BD388">IF($D388="","",INDEX('Data - CO2'!$B$5:$AP$53,MATCH(Kulturmodeller!$D388,'Data - CO2'!$A$5:$A$53,0),BD$20)*N388)</f>
        <v/>
      </c>
      <c r="BE388" t="str" cm="1">
        <f t="array" ref="BE388">IF($D388="","",INDEX('Data - CO2'!$B$5:$AP$53,MATCH(Kulturmodeller!$D388,'Data - CO2'!$A$5:$A$53,0),BE$20)*O388)</f>
        <v/>
      </c>
      <c r="BF388" t="str" cm="1">
        <f t="array" ref="BF388">IF($D388="","",INDEX('Data - CO2'!$B$5:$AP$53,MATCH(Kulturmodeller!$D388,'Data - CO2'!$A$5:$A$53,0),BF$20)*P388)</f>
        <v/>
      </c>
      <c r="BG388" t="str" cm="1">
        <f t="array" ref="BG388">IF($D388="","",INDEX('Data - CO2'!$B$5:$AP$53,MATCH(Kulturmodeller!$D388,'Data - CO2'!$A$5:$A$53,0),BG$20)*Q388)</f>
        <v/>
      </c>
      <c r="BH388" t="str" cm="1">
        <f t="array" ref="BH388">IF($D388="","",INDEX('Data - CO2'!$B$5:$AP$53,MATCH(Kulturmodeller!$D388,'Data - CO2'!$A$5:$A$53,0),BH$20)*R388)</f>
        <v/>
      </c>
      <c r="BI388" t="str" cm="1">
        <f t="array" ref="BI388">IF($D388="","",INDEX('Data - CO2'!$B$5:$AP$53,MATCH(Kulturmodeller!$D388,'Data - CO2'!$A$5:$A$53,0),BI$20)*S388)</f>
        <v/>
      </c>
      <c r="BJ388" t="str" cm="1">
        <f t="array" ref="BJ388">IF($D388="","",INDEX('Data - CO2'!$B$5:$AP$53,MATCH(Kulturmodeller!$D388,'Data - CO2'!$A$5:$A$53,0),BJ$20)*T388)</f>
        <v/>
      </c>
      <c r="BK388" t="str" cm="1">
        <f t="array" ref="BK388">IF($D388="","",INDEX('Data - CO2'!$B$5:$AP$53,MATCH(Kulturmodeller!$D388,'Data - CO2'!$A$5:$A$53,0),BK$20)*U388)</f>
        <v/>
      </c>
      <c r="BL388" t="str" cm="1">
        <f t="array" ref="BL388">IF($D388="","",INDEX('Data - CO2'!$B$5:$AP$53,MATCH(Kulturmodeller!$D388,'Data - CO2'!$A$5:$A$53,0),BL$20)*V388)</f>
        <v/>
      </c>
      <c r="BM388" t="str" cm="1">
        <f t="array" ref="BM388">IF($D388="","",INDEX('Data - CO2'!$B$5:$AP$53,MATCH(Kulturmodeller!$D388,'Data - CO2'!$A$5:$A$53,0),BM$20)*W388)</f>
        <v/>
      </c>
      <c r="BN388" t="str" cm="1">
        <f t="array" ref="BN388">IF($D388="","",INDEX('Data - CO2'!$B$5:$AP$53,MATCH(Kulturmodeller!$D388,'Data - CO2'!$A$5:$A$53,0),BN$20)*X388)</f>
        <v/>
      </c>
      <c r="BO388" t="str" cm="1">
        <f t="array" ref="BO388">IF($D388="","",INDEX('Data - CO2'!$B$5:$AP$53,MATCH(Kulturmodeller!$D388,'Data - CO2'!$A$5:$A$53,0),BO$20)*Y388)</f>
        <v/>
      </c>
      <c r="BP388" t="str" cm="1">
        <f t="array" ref="BP388">IF($D388="","",INDEX('Data - CO2'!$B$5:$AP$53,MATCH(Kulturmodeller!$D388,'Data - CO2'!$A$5:$A$53,0),BP$20)*Z388)</f>
        <v/>
      </c>
      <c r="BQ388" t="str" cm="1">
        <f t="array" ref="BQ388">IF($D388="","",INDEX('Data - CO2'!$B$5:$AP$53,MATCH(Kulturmodeller!$D388,'Data - CO2'!$A$5:$A$53,0),BQ$20)*AA388)</f>
        <v/>
      </c>
      <c r="BR388" t="str" cm="1">
        <f t="array" ref="BR388">IF($D388="","",INDEX('Data - CO2'!$B$5:$AP$53,MATCH(Kulturmodeller!$D388,'Data - CO2'!$A$5:$A$53,0),BR$20)*AB388)</f>
        <v/>
      </c>
      <c r="BS388" t="str" cm="1">
        <f t="array" ref="BS388">IF($D388="","",INDEX('Data - CO2'!$B$5:$AP$53,MATCH(Kulturmodeller!$D388,'Data - CO2'!$A$5:$A$53,0),BS$20)*AC388)</f>
        <v/>
      </c>
      <c r="BT388" t="str" cm="1">
        <f t="array" ref="BT388">IF($D388="","",INDEX('Data - CO2'!$B$5:$AP$53,MATCH(Kulturmodeller!$D388,'Data - CO2'!$A$5:$A$53,0),BT$20)*AD388)</f>
        <v/>
      </c>
      <c r="BU388" t="str" cm="1">
        <f t="array" ref="BU388">IF($D388="","",INDEX('Data - CO2'!$B$5:$AP$53,MATCH(Kulturmodeller!$D388,'Data - CO2'!$A$5:$A$53,0),BU$20)*AE388)</f>
        <v/>
      </c>
      <c r="BV388" t="str" cm="1">
        <f t="array" ref="BV388">IF($D388="","",INDEX('Data - CO2'!$B$5:$AP$53,MATCH(Kulturmodeller!$D388,'Data - CO2'!$A$5:$A$53,0),BV$20)*AF388)</f>
        <v/>
      </c>
      <c r="BW388" t="str" cm="1">
        <f t="array" ref="BW388">IF($D388="","",INDEX('Data - CO2'!$B$5:$AP$53,MATCH(Kulturmodeller!$D388,'Data - CO2'!$A$5:$A$53,0),BW$20)*AG388)</f>
        <v/>
      </c>
      <c r="BX388" t="str" cm="1">
        <f t="array" ref="BX388">IF($D388="","",INDEX('Data - CO2'!$B$5:$AP$53,MATCH(Kulturmodeller!$D388,'Data - CO2'!$A$5:$A$53,0),BX$20)*AH388)</f>
        <v/>
      </c>
      <c r="BY388" t="str" cm="1">
        <f t="array" ref="BY388">IF($D388="","",INDEX('Data - CO2'!$B$5:$AP$53,MATCH(Kulturmodeller!$D388,'Data - CO2'!$A$5:$A$53,0),BY$20)*AI388)</f>
        <v/>
      </c>
      <c r="BZ388" t="str" cm="1">
        <f t="array" ref="BZ388">IF($D388="","",INDEX('Data - CO2'!$B$5:$AP$53,MATCH(Kulturmodeller!$D388,'Data - CO2'!$A$5:$A$53,0),BZ$20)*AJ388)</f>
        <v/>
      </c>
      <c r="CA388" t="str" cm="1">
        <f t="array" ref="CA388">IF($D388="","",INDEX('Data - CO2'!$B$5:$AP$53,MATCH(Kulturmodeller!$D388,'Data - CO2'!$A$5:$A$53,0),CA$20)*AK388)</f>
        <v/>
      </c>
      <c r="CB388" t="str" cm="1">
        <f t="array" ref="CB388">IF($D388="","",INDEX('Data - CO2'!$B$5:$AP$53,MATCH(Kulturmodeller!$D388,'Data - CO2'!$A$5:$A$53,0),CB$20)*AL388)</f>
        <v/>
      </c>
      <c r="CC388" t="str" cm="1">
        <f t="array" ref="CC388">IF($D388="","",INDEX('Data - CO2'!$B$5:$AP$53,MATCH(Kulturmodeller!$D388,'Data - CO2'!$A$5:$A$53,0),CC$20)*AM388)</f>
        <v/>
      </c>
      <c r="CD388" t="str" cm="1">
        <f t="array" ref="CD388">IF($D388="","",INDEX('Data - CO2'!$B$5:$AP$53,MATCH(Kulturmodeller!$D388,'Data - CO2'!$A$5:$A$53,0),CD$20)*AN388)</f>
        <v/>
      </c>
      <c r="CE388" t="str" cm="1">
        <f t="array" ref="CE388">IF($D388="","",INDEX('Data - CO2'!$B$5:$AP$53,MATCH(Kulturmodeller!$D388,'Data - CO2'!$A$5:$A$53,0),CE$20)*AO388)</f>
        <v/>
      </c>
      <c r="CF388" t="str" cm="1">
        <f t="array" ref="CF388">IF($D388="","",INDEX('Data - CO2'!$B$5:$AP$53,MATCH(Kulturmodeller!$D388,'Data - CO2'!$A$5:$A$53,0),CF$20)*AP388)</f>
        <v/>
      </c>
      <c r="CG388" t="str" cm="1">
        <f t="array" ref="CG388">IF($D388="","",INDEX('Data - CO2'!$B$5:$AP$53,MATCH(Kulturmodeller!$D388,'Data - CO2'!$A$5:$A$53,0),CG$20)*AQ388)</f>
        <v/>
      </c>
      <c r="CH388" t="str" cm="1">
        <f t="array" ref="CH388">IF($D388="","",INDEX('Data - CO2'!$B$5:$AP$53,MATCH(Kulturmodeller!$D388,'Data - CO2'!$A$5:$A$53,0),CH$20)*AR388)</f>
        <v/>
      </c>
      <c r="CI388" s="11" t="str" cm="1">
        <f t="array" ref="CI388">IF($D388="","",INDEX('Data - CO2'!$B$5:$AP$53,MATCH(Kulturmodeller!$D388,'Data - CO2'!$A$5:$A$53,0),CI$20)*AS388)</f>
        <v/>
      </c>
    </row>
    <row r="389" spans="1:87" x14ac:dyDescent="0.3">
      <c r="A389" s="42"/>
      <c r="B389" s="42"/>
      <c r="C389" s="42"/>
      <c r="D389" s="12"/>
      <c r="E389" s="52"/>
      <c r="F389" s="53"/>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c r="AI389" s="53"/>
      <c r="AJ389" s="53"/>
      <c r="AK389" s="53"/>
      <c r="AL389" s="53"/>
      <c r="AM389" s="53"/>
      <c r="AN389" s="53"/>
      <c r="AO389" s="53"/>
      <c r="AP389" s="53"/>
      <c r="AQ389" s="53"/>
      <c r="AR389" s="53"/>
      <c r="AS389" s="54"/>
      <c r="AU389" s="111">
        <f t="shared" ref="AU389:CH389" si="6819">SUM(AU387:AU388)</f>
        <v>0</v>
      </c>
      <c r="AV389" s="112">
        <f t="shared" si="6819"/>
        <v>0</v>
      </c>
      <c r="AW389" s="112">
        <f t="shared" si="6819"/>
        <v>0</v>
      </c>
      <c r="AX389" s="112">
        <f t="shared" si="6819"/>
        <v>0</v>
      </c>
      <c r="AY389" s="112">
        <f t="shared" si="6819"/>
        <v>0</v>
      </c>
      <c r="AZ389" s="112">
        <f t="shared" si="6819"/>
        <v>0</v>
      </c>
      <c r="BA389" s="112">
        <f t="shared" si="6819"/>
        <v>0</v>
      </c>
      <c r="BB389" s="112">
        <f t="shared" si="6819"/>
        <v>0</v>
      </c>
      <c r="BC389" s="112">
        <f t="shared" si="6819"/>
        <v>0</v>
      </c>
      <c r="BD389" s="112">
        <f t="shared" si="6819"/>
        <v>0</v>
      </c>
      <c r="BE389" s="112">
        <f t="shared" si="6819"/>
        <v>0</v>
      </c>
      <c r="BF389" s="112">
        <f t="shared" si="6819"/>
        <v>0</v>
      </c>
      <c r="BG389" s="112">
        <f t="shared" si="6819"/>
        <v>0</v>
      </c>
      <c r="BH389" s="112">
        <f t="shared" si="6819"/>
        <v>0</v>
      </c>
      <c r="BI389" s="112">
        <f t="shared" si="6819"/>
        <v>0</v>
      </c>
      <c r="BJ389" s="112">
        <f t="shared" si="6819"/>
        <v>0</v>
      </c>
      <c r="BK389" s="112">
        <f t="shared" si="6819"/>
        <v>0</v>
      </c>
      <c r="BL389" s="112">
        <f t="shared" si="6819"/>
        <v>0</v>
      </c>
      <c r="BM389" s="112">
        <f t="shared" si="6819"/>
        <v>0</v>
      </c>
      <c r="BN389" s="112">
        <f t="shared" si="6819"/>
        <v>0</v>
      </c>
      <c r="BO389" s="112">
        <f t="shared" si="6819"/>
        <v>0</v>
      </c>
      <c r="BP389" s="112">
        <f t="shared" si="6819"/>
        <v>0</v>
      </c>
      <c r="BQ389" s="112">
        <f t="shared" si="6819"/>
        <v>0</v>
      </c>
      <c r="BR389" s="112">
        <f t="shared" si="6819"/>
        <v>0</v>
      </c>
      <c r="BS389" s="112">
        <f t="shared" si="6819"/>
        <v>0</v>
      </c>
      <c r="BT389" s="112">
        <f t="shared" si="6819"/>
        <v>0</v>
      </c>
      <c r="BU389" s="112">
        <f t="shared" si="6819"/>
        <v>0</v>
      </c>
      <c r="BV389" s="112">
        <f t="shared" si="6819"/>
        <v>0</v>
      </c>
      <c r="BW389" s="112">
        <f t="shared" si="6819"/>
        <v>0</v>
      </c>
      <c r="BX389" s="112">
        <f t="shared" si="6819"/>
        <v>0</v>
      </c>
      <c r="BY389" s="112">
        <f t="shared" si="6819"/>
        <v>0</v>
      </c>
      <c r="BZ389" s="112">
        <f t="shared" si="6819"/>
        <v>0</v>
      </c>
      <c r="CA389" s="112">
        <f t="shared" si="6819"/>
        <v>0</v>
      </c>
      <c r="CB389" s="112">
        <f t="shared" si="6819"/>
        <v>0</v>
      </c>
      <c r="CC389" s="112">
        <f t="shared" si="6819"/>
        <v>0</v>
      </c>
      <c r="CD389" s="112">
        <f t="shared" si="6819"/>
        <v>0</v>
      </c>
      <c r="CE389" s="112">
        <f t="shared" si="6819"/>
        <v>0</v>
      </c>
      <c r="CF389" s="112">
        <f t="shared" si="6819"/>
        <v>0</v>
      </c>
      <c r="CG389" s="112">
        <f t="shared" si="6819"/>
        <v>0</v>
      </c>
      <c r="CH389" s="112">
        <f t="shared" si="6819"/>
        <v>0</v>
      </c>
      <c r="CI389" s="113">
        <f>SUM(CI387:CI388)</f>
        <v>0</v>
      </c>
    </row>
    <row r="390" spans="1:87" x14ac:dyDescent="0.3">
      <c r="A390" s="55" t="s">
        <v>88</v>
      </c>
      <c r="B390" s="55"/>
      <c r="C390" s="55"/>
      <c r="D390" s="56"/>
      <c r="E390" s="57"/>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9"/>
      <c r="AT390" s="91">
        <f>AVERAGE(BO390:CI390)</f>
        <v>315.50364551320871</v>
      </c>
      <c r="AU390" s="111">
        <f>AU386+AU389</f>
        <v>0</v>
      </c>
      <c r="AV390" s="112">
        <f t="shared" ref="AV390:CI390" si="6820">AV386+AV389</f>
        <v>4.6855591885328609</v>
      </c>
      <c r="AW390" s="112">
        <f t="shared" si="6820"/>
        <v>30.535494995156512</v>
      </c>
      <c r="AX390" s="112">
        <f t="shared" si="6820"/>
        <v>72.091460254036392</v>
      </c>
      <c r="AY390" s="112">
        <f t="shared" si="6820"/>
        <v>141.20277086978422</v>
      </c>
      <c r="AZ390" s="112">
        <f t="shared" si="6820"/>
        <v>228.76565671901426</v>
      </c>
      <c r="BA390" s="112">
        <f t="shared" si="6820"/>
        <v>288.97540297811071</v>
      </c>
      <c r="BB390" s="112">
        <f t="shared" si="6820"/>
        <v>328.13603802435506</v>
      </c>
      <c r="BC390" s="112">
        <f t="shared" si="6820"/>
        <v>358.62367129021857</v>
      </c>
      <c r="BD390" s="112">
        <f t="shared" si="6820"/>
        <v>384.62449257568301</v>
      </c>
      <c r="BE390" s="112">
        <f t="shared" si="6820"/>
        <v>404.210392676325</v>
      </c>
      <c r="BF390" s="112">
        <f t="shared" si="6820"/>
        <v>422.51269912030858</v>
      </c>
      <c r="BG390" s="112">
        <f t="shared" si="6820"/>
        <v>439.75148429245166</v>
      </c>
      <c r="BH390" s="112">
        <f t="shared" si="6820"/>
        <v>453.24432262624566</v>
      </c>
      <c r="BI390" s="112">
        <f t="shared" si="6820"/>
        <v>465.46230603402705</v>
      </c>
      <c r="BJ390" s="112">
        <f t="shared" si="6820"/>
        <v>476.4338657961739</v>
      </c>
      <c r="BK390" s="112">
        <f t="shared" si="6820"/>
        <v>286.02674203362182</v>
      </c>
      <c r="BL390" s="112">
        <f t="shared" si="6820"/>
        <v>299.79714670930264</v>
      </c>
      <c r="BM390" s="112">
        <f t="shared" si="6820"/>
        <v>79.530265497509959</v>
      </c>
      <c r="BN390" s="112">
        <f t="shared" si="6820"/>
        <v>118.8897932427387</v>
      </c>
      <c r="BO390" s="112">
        <f t="shared" si="6820"/>
        <v>189.87184875420368</v>
      </c>
      <c r="BP390" s="112">
        <f t="shared" si="6820"/>
        <v>272.77261488794193</v>
      </c>
      <c r="BQ390" s="112">
        <f t="shared" si="6820"/>
        <v>329.64856267686332</v>
      </c>
      <c r="BR390" s="112">
        <f t="shared" si="6820"/>
        <v>359.83399415705679</v>
      </c>
      <c r="BS390" s="112">
        <f t="shared" si="6820"/>
        <v>388.36997188913131</v>
      </c>
      <c r="BT390" s="112">
        <f t="shared" si="6820"/>
        <v>414.51707757250171</v>
      </c>
      <c r="BU390" s="112">
        <f t="shared" si="6820"/>
        <v>437.00045970322645</v>
      </c>
      <c r="BV390" s="112">
        <f t="shared" si="6820"/>
        <v>453.77232549548398</v>
      </c>
      <c r="BW390" s="112">
        <f t="shared" si="6820"/>
        <v>466.05804878732994</v>
      </c>
      <c r="BX390" s="112">
        <f t="shared" si="6820"/>
        <v>411.27963330180449</v>
      </c>
      <c r="BY390" s="112">
        <f t="shared" si="6820"/>
        <v>420.82231137770026</v>
      </c>
      <c r="BZ390" s="112">
        <f t="shared" si="6820"/>
        <v>228.36935621446338</v>
      </c>
      <c r="CA390" s="112">
        <f t="shared" si="6820"/>
        <v>241.23619353287498</v>
      </c>
      <c r="CB390" s="112">
        <f t="shared" si="6820"/>
        <v>264.17090843401263</v>
      </c>
      <c r="CC390" s="112">
        <f t="shared" si="6820"/>
        <v>297.9608001518933</v>
      </c>
      <c r="CD390" s="112">
        <f t="shared" si="6820"/>
        <v>112.56481923466568</v>
      </c>
      <c r="CE390" s="112">
        <f t="shared" si="6820"/>
        <v>166.20723256830885</v>
      </c>
      <c r="CF390" s="112">
        <f t="shared" si="6820"/>
        <v>211.95363800856722</v>
      </c>
      <c r="CG390" s="112">
        <f t="shared" si="6820"/>
        <v>273.19934501934449</v>
      </c>
      <c r="CH390" s="112">
        <f t="shared" si="6820"/>
        <v>328.06969648494601</v>
      </c>
      <c r="CI390" s="113">
        <f t="shared" si="6820"/>
        <v>357.89771752506272</v>
      </c>
    </row>
    <row r="393" spans="1:87" x14ac:dyDescent="0.3">
      <c r="A393" s="60" t="s">
        <v>390</v>
      </c>
      <c r="AU393" t="s">
        <v>91</v>
      </c>
    </row>
    <row r="394" spans="1:87" x14ac:dyDescent="0.3">
      <c r="A394" s="25" t="s">
        <v>391</v>
      </c>
      <c r="B394" s="25"/>
      <c r="C394" s="25"/>
      <c r="D394" s="26"/>
      <c r="E394" s="27" t="s">
        <v>78</v>
      </c>
      <c r="F394" s="104"/>
      <c r="G394" s="104"/>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9"/>
      <c r="AU394">
        <v>1</v>
      </c>
      <c r="AV394">
        <v>2</v>
      </c>
      <c r="AW394">
        <v>3</v>
      </c>
      <c r="AX394">
        <v>4</v>
      </c>
      <c r="AY394">
        <v>5</v>
      </c>
      <c r="AZ394">
        <v>6</v>
      </c>
      <c r="BA394">
        <v>7</v>
      </c>
      <c r="BB394">
        <v>8</v>
      </c>
      <c r="BC394">
        <v>9</v>
      </c>
      <c r="BD394">
        <v>10</v>
      </c>
      <c r="BE394">
        <v>11</v>
      </c>
      <c r="BF394">
        <v>12</v>
      </c>
      <c r="BG394">
        <v>13</v>
      </c>
      <c r="BH394">
        <v>14</v>
      </c>
      <c r="BI394">
        <v>15</v>
      </c>
      <c r="BJ394">
        <v>16</v>
      </c>
      <c r="BK394">
        <v>17</v>
      </c>
      <c r="BL394">
        <v>18</v>
      </c>
      <c r="BM394">
        <v>19</v>
      </c>
      <c r="BN394">
        <v>20</v>
      </c>
      <c r="BO394">
        <v>21</v>
      </c>
      <c r="BP394">
        <v>22</v>
      </c>
      <c r="BQ394">
        <v>23</v>
      </c>
      <c r="BR394">
        <v>24</v>
      </c>
      <c r="BS394">
        <v>25</v>
      </c>
      <c r="BT394">
        <v>26</v>
      </c>
      <c r="BU394">
        <v>27</v>
      </c>
      <c r="BV394">
        <v>28</v>
      </c>
      <c r="BW394">
        <v>29</v>
      </c>
      <c r="BX394">
        <v>30</v>
      </c>
      <c r="BY394">
        <v>31</v>
      </c>
      <c r="BZ394">
        <v>32</v>
      </c>
      <c r="CA394">
        <v>33</v>
      </c>
      <c r="CB394">
        <v>34</v>
      </c>
      <c r="CC394">
        <v>35</v>
      </c>
      <c r="CD394">
        <v>36</v>
      </c>
      <c r="CE394">
        <v>37</v>
      </c>
      <c r="CF394">
        <v>38</v>
      </c>
      <c r="CG394">
        <v>39</v>
      </c>
      <c r="CH394">
        <v>40</v>
      </c>
      <c r="CI394">
        <v>41</v>
      </c>
    </row>
    <row r="395" spans="1:87" x14ac:dyDescent="0.3">
      <c r="A395" s="147" t="s">
        <v>303</v>
      </c>
      <c r="B395" s="148">
        <f>Lister!$B$13</f>
        <v>1</v>
      </c>
      <c r="C395" s="28" t="s">
        <v>60</v>
      </c>
      <c r="D395" s="29" t="s">
        <v>79</v>
      </c>
      <c r="E395" s="30" t="s">
        <v>163</v>
      </c>
      <c r="F395" s="31" t="s">
        <v>250</v>
      </c>
      <c r="G395" s="31" t="s">
        <v>137</v>
      </c>
      <c r="H395" s="31" t="s">
        <v>138</v>
      </c>
      <c r="I395" s="31" t="s">
        <v>139</v>
      </c>
      <c r="J395" s="31" t="s">
        <v>140</v>
      </c>
      <c r="K395" s="31" t="s">
        <v>141</v>
      </c>
      <c r="L395" s="31" t="s">
        <v>80</v>
      </c>
      <c r="M395" s="31" t="s">
        <v>144</v>
      </c>
      <c r="N395" s="31" t="s">
        <v>145</v>
      </c>
      <c r="O395" s="31" t="s">
        <v>146</v>
      </c>
      <c r="P395" s="31" t="s">
        <v>147</v>
      </c>
      <c r="Q395" s="31" t="s">
        <v>152</v>
      </c>
      <c r="R395" s="31" t="s">
        <v>153</v>
      </c>
      <c r="S395" s="31" t="s">
        <v>154</v>
      </c>
      <c r="T395" s="31" t="s">
        <v>155</v>
      </c>
      <c r="U395" s="31" t="s">
        <v>156</v>
      </c>
      <c r="V395" s="31" t="s">
        <v>229</v>
      </c>
      <c r="W395" s="31" t="s">
        <v>157</v>
      </c>
      <c r="X395" s="31" t="s">
        <v>158</v>
      </c>
      <c r="Y395" s="31" t="s">
        <v>159</v>
      </c>
      <c r="Z395" s="31" t="s">
        <v>230</v>
      </c>
      <c r="AA395" s="31" t="s">
        <v>231</v>
      </c>
      <c r="AB395" s="31" t="s">
        <v>232</v>
      </c>
      <c r="AC395" s="31" t="s">
        <v>233</v>
      </c>
      <c r="AD395" s="31" t="s">
        <v>234</v>
      </c>
      <c r="AE395" s="31" t="s">
        <v>235</v>
      </c>
      <c r="AF395" s="31" t="s">
        <v>236</v>
      </c>
      <c r="AG395" s="31" t="s">
        <v>237</v>
      </c>
      <c r="AH395" s="31" t="s">
        <v>238</v>
      </c>
      <c r="AI395" s="31" t="s">
        <v>239</v>
      </c>
      <c r="AJ395" s="31" t="s">
        <v>240</v>
      </c>
      <c r="AK395" s="31" t="s">
        <v>241</v>
      </c>
      <c r="AL395" s="31" t="s">
        <v>242</v>
      </c>
      <c r="AM395" s="31" t="s">
        <v>243</v>
      </c>
      <c r="AN395" s="31" t="s">
        <v>244</v>
      </c>
      <c r="AO395" s="31" t="s">
        <v>245</v>
      </c>
      <c r="AP395" s="31" t="s">
        <v>246</v>
      </c>
      <c r="AQ395" s="31" t="s">
        <v>247</v>
      </c>
      <c r="AR395" s="31" t="s">
        <v>248</v>
      </c>
      <c r="AS395" s="32" t="s">
        <v>249</v>
      </c>
      <c r="AU395" s="19">
        <v>1</v>
      </c>
      <c r="AV395" s="19">
        <v>5</v>
      </c>
      <c r="AW395" s="19">
        <v>10</v>
      </c>
      <c r="AX395" s="19">
        <v>15</v>
      </c>
      <c r="AY395" s="19">
        <v>20</v>
      </c>
      <c r="AZ395" s="19">
        <v>25</v>
      </c>
      <c r="BA395" s="19">
        <v>30</v>
      </c>
      <c r="BB395" s="19">
        <v>35</v>
      </c>
      <c r="BC395" s="19">
        <v>40</v>
      </c>
      <c r="BD395" s="19">
        <v>45</v>
      </c>
      <c r="BE395" s="19">
        <v>50</v>
      </c>
      <c r="BF395" s="19">
        <v>55</v>
      </c>
      <c r="BG395" s="19">
        <v>60</v>
      </c>
      <c r="BH395" s="19">
        <v>65</v>
      </c>
      <c r="BI395" s="19">
        <v>70</v>
      </c>
      <c r="BJ395" s="19">
        <v>75</v>
      </c>
      <c r="BK395" s="19">
        <v>80</v>
      </c>
      <c r="BL395" s="19">
        <v>85</v>
      </c>
      <c r="BM395" s="19">
        <v>90</v>
      </c>
      <c r="BN395" s="19">
        <v>95</v>
      </c>
      <c r="BO395" s="19">
        <v>100</v>
      </c>
      <c r="BP395" s="19">
        <v>105</v>
      </c>
      <c r="BQ395" s="19">
        <v>110</v>
      </c>
      <c r="BR395" s="19">
        <v>115</v>
      </c>
      <c r="BS395" s="19">
        <v>120</v>
      </c>
      <c r="BT395" s="19">
        <v>125</v>
      </c>
      <c r="BU395" s="19">
        <v>130</v>
      </c>
      <c r="BV395" s="19">
        <v>135</v>
      </c>
      <c r="BW395" s="19">
        <v>140</v>
      </c>
      <c r="BX395" s="19">
        <v>145</v>
      </c>
      <c r="BY395" s="2">
        <v>150</v>
      </c>
      <c r="BZ395" s="19">
        <v>155</v>
      </c>
      <c r="CA395" s="2">
        <v>160</v>
      </c>
      <c r="CB395" s="19">
        <v>165</v>
      </c>
      <c r="CC395" s="2">
        <v>170</v>
      </c>
      <c r="CD395" s="19">
        <v>175</v>
      </c>
      <c r="CE395" s="2">
        <v>180</v>
      </c>
      <c r="CF395" s="19">
        <v>185</v>
      </c>
      <c r="CG395" s="2">
        <v>190</v>
      </c>
      <c r="CH395" s="19">
        <v>195</v>
      </c>
      <c r="CI395" s="2">
        <v>200</v>
      </c>
    </row>
    <row r="396" spans="1:87" x14ac:dyDescent="0.3">
      <c r="A396" s="33" t="s">
        <v>81</v>
      </c>
      <c r="B396" s="33"/>
      <c r="C396" s="124" t="str">
        <f>'Katalog over Kulturmodeller '!F141</f>
        <v>DGR</v>
      </c>
      <c r="D396" s="125" t="s">
        <v>76</v>
      </c>
      <c r="E396" s="139">
        <f>'Katalog over Kulturmodeller '!W141</f>
        <v>0.4</v>
      </c>
      <c r="F396" s="37">
        <f>E396+((E401-F401)+(E402-F402))*(E396/SUM(E396:E400))</f>
        <v>0.4</v>
      </c>
      <c r="G396" s="37">
        <f t="shared" ref="G396" si="6821">F396+((F401-G401)+(F402-G402))*(F396/SUM(F396:F400))</f>
        <v>0.4</v>
      </c>
      <c r="H396" s="37">
        <f t="shared" ref="H396" si="6822">G396+((G401-H401)+(G402-H402))*(G396/SUM(G396:G400))</f>
        <v>0.41481481481481486</v>
      </c>
      <c r="I396" s="37">
        <f t="shared" ref="I396" si="6823">H396+((H401-I401)+(H402-I402))*(H396/SUM(H396:H400))</f>
        <v>0.42962962962962969</v>
      </c>
      <c r="J396" s="37">
        <f t="shared" ref="J396" si="6824">I396+((I401-J401)+(I402-J402))*(I396/SUM(I396:I400))</f>
        <v>0.44444444444444453</v>
      </c>
      <c r="K396" s="37">
        <f t="shared" ref="K396" si="6825">J396+((J401-K401)+(J402-K402))*(J396/SUM(J396:J400))</f>
        <v>0.44444444444444453</v>
      </c>
      <c r="L396" s="37">
        <f t="shared" ref="L396" si="6826">K396+((K401-L401)+(K402-L402))*(K396/SUM(K396:K400))</f>
        <v>0.44444444444444453</v>
      </c>
      <c r="M396" s="37">
        <f t="shared" ref="M396" si="6827">L396+((L401-M401)+(L402-M402))*(L396/SUM(L396:L400))</f>
        <v>0.44444444444444453</v>
      </c>
      <c r="N396" s="37">
        <f t="shared" ref="N396" si="6828">M396+((M401-N401)+(M402-N402))*(M396/SUM(M396:M400))</f>
        <v>0.44444444444444453</v>
      </c>
      <c r="O396" s="37">
        <f t="shared" ref="O396" si="6829">N396+((N401-O401)+(N402-O402))*(N396/SUM(N396:N400))</f>
        <v>0.44444444444444453</v>
      </c>
      <c r="P396" s="37">
        <f t="shared" ref="P396" si="6830">O396+((O401-P401)+(O402-P402))*(O396/SUM(O396:O400))</f>
        <v>0.44444444444444453</v>
      </c>
      <c r="Q396" s="37">
        <f t="shared" ref="Q396" si="6831">P396+((P401-Q401)+(P402-Q402))*(P396/SUM(P396:P400))</f>
        <v>0.44444444444444453</v>
      </c>
      <c r="R396" s="37">
        <f t="shared" ref="R396" si="6832">Q396+((Q401-R401)+(Q402-R402))*(Q396/SUM(Q396:Q400))</f>
        <v>0.44444444444444453</v>
      </c>
      <c r="S396" s="37">
        <f t="shared" ref="S396" si="6833">R396+((R401-S401)+(R402-S402))*(R396/SUM(R396:R400))</f>
        <v>0.44444444444444453</v>
      </c>
      <c r="T396" s="37">
        <f t="shared" ref="T396" si="6834">S396+((S401-T401)+(S402-T402))*(S396/SUM(S396:S400))</f>
        <v>0.44444444444444453</v>
      </c>
      <c r="U396" s="37">
        <f t="shared" ref="U396" si="6835">T396+((T401-U401)+(T402-U402))*(T396/SUM(T396:T400))</f>
        <v>0.44444444444444453</v>
      </c>
      <c r="V396" s="37">
        <f t="shared" ref="V396" si="6836">U396+((U401-V401)+(U402-V402))*(U396/SUM(U396:U400))</f>
        <v>0.44444444444444453</v>
      </c>
      <c r="W396" s="37">
        <f t="shared" ref="W396" si="6837">V396+((V401-W401)+(V402-W402))*(V396/SUM(V396:V400))</f>
        <v>0.44444444444444453</v>
      </c>
      <c r="X396" s="37">
        <f t="shared" ref="X396" si="6838">W396+((W401-X401)+(W402-X402))*(W396/SUM(W396:W400))</f>
        <v>0.44444444444444453</v>
      </c>
      <c r="Y396" s="37">
        <f t="shared" ref="Y396" si="6839">X396+((X401-Y401)+(X402-Y402))*(X396/SUM(X396:X400))</f>
        <v>0.44444444444444453</v>
      </c>
      <c r="Z396" s="37">
        <f t="shared" ref="Z396" si="6840">Y396+((Y401-Z401)+(Y402-Z402))*(Y396/SUM(Y396:Y400))</f>
        <v>0.44444444444444453</v>
      </c>
      <c r="AA396" s="37">
        <f t="shared" ref="AA396" si="6841">Z396+((Z401-AA401)+(Z402-AA402))*(Z396/SUM(Z396:Z400))</f>
        <v>0.44444444444444453</v>
      </c>
      <c r="AB396" s="37">
        <f t="shared" ref="AB396" si="6842">AA396+((AA401-AB401)+(AA402-AB402))*(AA396/SUM(AA396:AA400))</f>
        <v>0.44444444444444453</v>
      </c>
      <c r="AC396" s="37">
        <f t="shared" ref="AC396" si="6843">AB396+((AB401-AC401)+(AB402-AC402))*(AB396/SUM(AB396:AB400))</f>
        <v>0.44444444444444453</v>
      </c>
      <c r="AD396" s="37">
        <f t="shared" ref="AD396" si="6844">AC396+((AC401-AD401)+(AC402-AD402))*(AC396/SUM(AC396:AC400))</f>
        <v>0.44444444444444453</v>
      </c>
      <c r="AE396" s="37">
        <f t="shared" ref="AE396" si="6845">AD396+((AD401-AE401)+(AD402-AE402))*(AD396/SUM(AD396:AD400))</f>
        <v>0.44444444444444453</v>
      </c>
      <c r="AF396" s="37">
        <f t="shared" ref="AF396" si="6846">AE396+((AE401-AF401)+(AE402-AF402))*(AE396/SUM(AE396:AE400))</f>
        <v>0.44444444444444453</v>
      </c>
      <c r="AG396" s="37">
        <f t="shared" ref="AG396" si="6847">AF396+((AF401-AG401)+(AF402-AG402))*(AF396/SUM(AF396:AF400))</f>
        <v>0.44444444444444453</v>
      </c>
      <c r="AH396" s="37">
        <f t="shared" ref="AH396" si="6848">AG396+((AG401-AH401)+(AG402-AH402))*(AG396/SUM(AG396:AG400))</f>
        <v>0.44444444444444453</v>
      </c>
      <c r="AI396" s="37">
        <f t="shared" ref="AI396" si="6849">AH396+((AH401-AI401)+(AH402-AI402))*(AH396/SUM(AH396:AH400))</f>
        <v>0.44444444444444453</v>
      </c>
      <c r="AJ396" s="37">
        <f t="shared" ref="AJ396" si="6850">AI396+((AI401-AJ401)+(AI402-AJ402))*(AI396/SUM(AI396:AI400))</f>
        <v>0.44444444444444453</v>
      </c>
      <c r="AK396" s="37">
        <f t="shared" ref="AK396" si="6851">AJ396+((AJ401-AK401)+(AJ402-AK402))*(AJ396/SUM(AJ396:AJ400))</f>
        <v>0.44444444444444453</v>
      </c>
      <c r="AL396" s="37">
        <f t="shared" ref="AL396" si="6852">AK396+((AK401-AL401)+(AK402-AL402))*(AK396/SUM(AK396:AK400))</f>
        <v>0.44444444444444453</v>
      </c>
      <c r="AM396" s="37">
        <f t="shared" ref="AM396" si="6853">AL396+((AL401-AM401)+(AL402-AM402))*(AL396/SUM(AL396:AL400))</f>
        <v>0.44444444444444453</v>
      </c>
      <c r="AN396" s="37">
        <f t="shared" ref="AN396" si="6854">AM396+((AM401-AN401)+(AM402-AN402))*(AM396/SUM(AM396:AM400))</f>
        <v>0.44444444444444453</v>
      </c>
      <c r="AO396" s="37">
        <f t="shared" ref="AO396" si="6855">AN396+((AN401-AO401)+(AN402-AO402))*(AN396/SUM(AN396:AN400))</f>
        <v>0.44444444444444453</v>
      </c>
      <c r="AP396" s="37">
        <f t="shared" ref="AP396" si="6856">AO396+((AO401-AP401)+(AO402-AP402))*(AO396/SUM(AO396:AO400))</f>
        <v>0.44444444444444453</v>
      </c>
      <c r="AQ396" s="37">
        <f t="shared" ref="AQ396" si="6857">AP396+((AP401-AQ401)+(AP402-AQ402))*(AP396/SUM(AP396:AP400))</f>
        <v>0.44444444444444453</v>
      </c>
      <c r="AR396" s="37">
        <f t="shared" ref="AR396" si="6858">AQ396+((AQ401-AR401)+(AQ402-AR402))*(AQ396/SUM(AQ396:AQ400))</f>
        <v>0.44444444444444453</v>
      </c>
      <c r="AS396" s="38">
        <f t="shared" ref="AS396" si="6859">AR396+((AR401-AS401)+(AR402-AS402))*(AR396/SUM(AR396:AR400))</f>
        <v>0.44444444444444453</v>
      </c>
      <c r="AU396" s="7" cm="1">
        <f t="array" ref="AU396">IF($D396="","",INDEX('Data - CO2'!$B$5:$AP$53,MATCH(Kulturmodeller!$D396,'Data - CO2'!$A$5:$A$53,0),AU$20)*E396)</f>
        <v>0</v>
      </c>
      <c r="AV396" s="8" cm="1">
        <f t="array" ref="AV396">IF($D396="","",INDEX('Data - CO2'!$B$5:$AP$53,MATCH(Kulturmodeller!$D396,'Data - CO2'!$A$5:$A$53,0),AV$20)*F396)</f>
        <v>3.7505024210336231</v>
      </c>
      <c r="AW396" s="8" cm="1">
        <f t="array" ref="AW396">IF($D396="","",INDEX('Data - CO2'!$B$5:$AP$53,MATCH(Kulturmodeller!$D396,'Data - CO2'!$A$5:$A$53,0),AW$20)*G396)</f>
        <v>25.003349473557492</v>
      </c>
      <c r="AX396" s="8" cm="1">
        <f t="array" ref="AX396">IF($D396="","",INDEX('Data - CO2'!$B$5:$AP$53,MATCH(Kulturmodeller!$D396,'Data - CO2'!$A$5:$A$53,0),AX$20)*H396)</f>
        <v>64.823498635149036</v>
      </c>
      <c r="AY396" s="8" cm="1">
        <f t="array" ref="AY396">IF($D396="","",INDEX('Data - CO2'!$B$5:$AP$53,MATCH(Kulturmodeller!$D396,'Data - CO2'!$A$5:$A$53,0),AY$20)*I396)</f>
        <v>134.27724717280873</v>
      </c>
      <c r="AZ396" s="8" cm="1">
        <f t="array" ref="AZ396">IF($D396="","",INDEX('Data - CO2'!$B$5:$AP$53,MATCH(Kulturmodeller!$D396,'Data - CO2'!$A$5:$A$53,0),AZ$20)*J396*$B395)</f>
        <v>145.41842339038956</v>
      </c>
      <c r="BA396" s="8" cm="1">
        <f t="array" ref="BA396">IF($D396="","",INDEX('Data - CO2'!$B$5:$AP$53,MATCH(Kulturmodeller!$D396,'Data - CO2'!$A$5:$A$53,0),BA$20)*K396*$B395)</f>
        <v>160.83109687551718</v>
      </c>
      <c r="BB396" s="8" cm="1">
        <f t="array" ref="BB396">IF($D396="","",INDEX('Data - CO2'!$B$5:$AP$53,MATCH(Kulturmodeller!$D396,'Data - CO2'!$A$5:$A$53,0),BB$20)*L396*$B395)</f>
        <v>177.02432684471262</v>
      </c>
      <c r="BC396" s="8" cm="1">
        <f t="array" ref="BC396">IF($D396="","",INDEX('Data - CO2'!$B$5:$AP$53,MATCH(Kulturmodeller!$D396,'Data - CO2'!$A$5:$A$53,0),BC$20)*M396*$B395)</f>
        <v>191.83002635887223</v>
      </c>
      <c r="BD396" s="8" cm="1">
        <f t="array" ref="BD396">IF($D396="","",INDEX('Data - CO2'!$B$5:$AP$53,MATCH(Kulturmodeller!$D396,'Data - CO2'!$A$5:$A$53,0),BD$20)*N396*$B395)</f>
        <v>204.63485395857401</v>
      </c>
      <c r="BE396" s="8" cm="1">
        <f t="array" ref="BE396">IF($D396="","",INDEX('Data - CO2'!$B$5:$AP$53,MATCH(Kulturmodeller!$D396,'Data - CO2'!$A$5:$A$53,0),BE$20)*O396*$B395)</f>
        <v>210.52500446702308</v>
      </c>
      <c r="BF396" s="8" cm="1">
        <f t="array" ref="BF396">IF($D396="","",INDEX('Data - CO2'!$B$5:$AP$53,MATCH(Kulturmodeller!$D396,'Data - CO2'!$A$5:$A$53,0),BF$20)*P396*$B395)</f>
        <v>216.52114471559437</v>
      </c>
      <c r="BG396" s="8" cm="1">
        <f t="array" ref="BG396">IF($D396="","",INDEX('Data - CO2'!$B$5:$AP$53,MATCH(Kulturmodeller!$D396,'Data - CO2'!$A$5:$A$53,0),BG$20)*Q396*$B395)</f>
        <v>221.5243618794205</v>
      </c>
      <c r="BH396" s="8" cm="1">
        <f t="array" ref="BH396">IF($D396="","",INDEX('Data - CO2'!$B$5:$AP$53,MATCH(Kulturmodeller!$D396,'Data - CO2'!$A$5:$A$53,0),BH$20)*R396*$B395)</f>
        <v>227.22480601805432</v>
      </c>
      <c r="BI396" s="8" cm="1">
        <f t="array" ref="BI396">IF($D396="","",INDEX('Data - CO2'!$B$5:$AP$53,MATCH(Kulturmodeller!$D396,'Data - CO2'!$A$5:$A$53,0),BI$20)*S396*$B395)</f>
        <v>230.37004322724962</v>
      </c>
      <c r="BJ396" s="8" cm="1">
        <f t="array" ref="BJ396">IF($D396="","",INDEX('Data - CO2'!$B$5:$AP$53,MATCH(Kulturmodeller!$D396,'Data - CO2'!$A$5:$A$53,0),BJ$20)*T396*$B395)</f>
        <v>235.84533351839465</v>
      </c>
      <c r="BK396" s="8" cm="1">
        <f t="array" ref="BK396">IF($D396="","",INDEX('Data - CO2'!$B$5:$AP$53,MATCH(Kulturmodeller!$D396,'Data - CO2'!$A$5:$A$53,0),BK$20)*U396*$B395)</f>
        <v>238.38935533495058</v>
      </c>
      <c r="BL396" s="8" cm="1">
        <f t="array" ref="BL396">IF($D396="","",INDEX('Data - CO2'!$B$5:$AP$53,MATCH(Kulturmodeller!$D396,'Data - CO2'!$A$5:$A$53,0),BL$20)*V396*$B395)</f>
        <v>4.1672249122595817</v>
      </c>
      <c r="BM396" s="8" cm="1">
        <f t="array" ref="BM396">IF($D396="","",INDEX('Data - CO2'!$B$5:$AP$53,MATCH(Kulturmodeller!$D396,'Data - CO2'!$A$5:$A$53,0),BM$20)*W396*$B395)</f>
        <v>27.781499415063884</v>
      </c>
      <c r="BN396" s="8" cm="1">
        <f t="array" ref="BN396">IF($D396="","",INDEX('Data - CO2'!$B$5:$AP$53,MATCH(Kulturmodeller!$D396,'Data - CO2'!$A$5:$A$53,0),BN$20)*X396*$B395)</f>
        <v>69.453748537659692</v>
      </c>
      <c r="BO396" s="8" cm="1">
        <f t="array" ref="BO396">IF($D396="","",INDEX('Data - CO2'!$B$5:$AP$53,MATCH(Kulturmodeller!$D396,'Data - CO2'!$A$5:$A$53,0),BO$20)*Y396*$B395)</f>
        <v>138.90749707531938</v>
      </c>
      <c r="BP396" s="8" cm="1">
        <f t="array" ref="BP396">IF($D396="","",INDEX('Data - CO2'!$B$5:$AP$53,MATCH(Kulturmodeller!$D396,'Data - CO2'!$A$5:$A$53,0),BP$20)*Z396*$B395)</f>
        <v>145.41842339038956</v>
      </c>
      <c r="BQ396" s="8" cm="1">
        <f t="array" ref="BQ396">IF($D396="","",INDEX('Data - CO2'!$B$5:$AP$53,MATCH(Kulturmodeller!$D396,'Data - CO2'!$A$5:$A$53,0),BQ$20)*AA396*$B395)</f>
        <v>160.83109687551718</v>
      </c>
      <c r="BR396" s="8" cm="1">
        <f t="array" ref="BR396">IF($D396="","",INDEX('Data - CO2'!$B$5:$AP$53,MATCH(Kulturmodeller!$D396,'Data - CO2'!$A$5:$A$53,0),BR$20)*AB396*$B395)</f>
        <v>177.02432684471262</v>
      </c>
      <c r="BS396" s="8" cm="1">
        <f t="array" ref="BS396">IF($D396="","",INDEX('Data - CO2'!$B$5:$AP$53,MATCH(Kulturmodeller!$D396,'Data - CO2'!$A$5:$A$53,0),BS$20)*AC396*$B395)</f>
        <v>191.83002635887223</v>
      </c>
      <c r="BT396" s="8" cm="1">
        <f t="array" ref="BT396">IF($D396="","",INDEX('Data - CO2'!$B$5:$AP$53,MATCH(Kulturmodeller!$D396,'Data - CO2'!$A$5:$A$53,0),BT$20)*AD396*$B395)</f>
        <v>204.63485395857401</v>
      </c>
      <c r="BU396" s="8" cm="1">
        <f t="array" ref="BU396">IF($D396="","",INDEX('Data - CO2'!$B$5:$AP$53,MATCH(Kulturmodeller!$D396,'Data - CO2'!$A$5:$A$53,0),BU$20)*AE396*$B395)</f>
        <v>210.52500446702308</v>
      </c>
      <c r="BV396" s="8" cm="1">
        <f t="array" ref="BV396">IF($D396="","",INDEX('Data - CO2'!$B$5:$AP$53,MATCH(Kulturmodeller!$D396,'Data - CO2'!$A$5:$A$53,0),BV$20)*AF396*$B395)</f>
        <v>216.52114471559437</v>
      </c>
      <c r="BW396" s="8" cm="1">
        <f t="array" ref="BW396">IF($D396="","",INDEX('Data - CO2'!$B$5:$AP$53,MATCH(Kulturmodeller!$D396,'Data - CO2'!$A$5:$A$53,0),BW$20)*AG396*$B395)</f>
        <v>221.5243618794205</v>
      </c>
      <c r="BX396" s="8" cm="1">
        <f t="array" ref="BX396">IF($D396="","",INDEX('Data - CO2'!$B$5:$AP$53,MATCH(Kulturmodeller!$D396,'Data - CO2'!$A$5:$A$53,0),BX$20)*AH396*$B395)</f>
        <v>227.22480601805432</v>
      </c>
      <c r="BY396" s="8" cm="1">
        <f t="array" ref="BY396">IF($D396="","",INDEX('Data - CO2'!$B$5:$AP$53,MATCH(Kulturmodeller!$D396,'Data - CO2'!$A$5:$A$53,0),BY$20)*AI396*$B395)</f>
        <v>230.37004322724962</v>
      </c>
      <c r="BZ396" s="8" cm="1">
        <f t="array" ref="BZ396">IF($D396="","",INDEX('Data - CO2'!$B$5:$AP$53,MATCH(Kulturmodeller!$D396,'Data - CO2'!$A$5:$A$53,0),BZ$20)*AJ396*$B395)</f>
        <v>235.84533351839465</v>
      </c>
      <c r="CA396" s="8" cm="1">
        <f t="array" ref="CA396">IF($D396="","",INDEX('Data - CO2'!$B$5:$AP$53,MATCH(Kulturmodeller!$D396,'Data - CO2'!$A$5:$A$53,0),CA$20)*AK396*$B395)</f>
        <v>238.38935533495058</v>
      </c>
      <c r="CB396" s="8" cm="1">
        <f t="array" ref="CB396">IF($D396="","",INDEX('Data - CO2'!$B$5:$AP$53,MATCH(Kulturmodeller!$D396,'Data - CO2'!$A$5:$A$53,0),CB$20)*AL396*$B395)</f>
        <v>4.1672249122595817</v>
      </c>
      <c r="CC396" s="8" cm="1">
        <f t="array" ref="CC396">IF($D396="","",INDEX('Data - CO2'!$B$5:$AP$53,MATCH(Kulturmodeller!$D396,'Data - CO2'!$A$5:$A$53,0),CC$20)*AM396*$B395)</f>
        <v>27.781499415063884</v>
      </c>
      <c r="CD396" s="8" cm="1">
        <f t="array" ref="CD396">IF($D396="","",INDEX('Data - CO2'!$B$5:$AP$53,MATCH(Kulturmodeller!$D396,'Data - CO2'!$A$5:$A$53,0),CD$20)*AN396*$B395)</f>
        <v>69.453748537659692</v>
      </c>
      <c r="CE396" s="8" cm="1">
        <f t="array" ref="CE396">IF($D396="","",INDEX('Data - CO2'!$B$5:$AP$53,MATCH(Kulturmodeller!$D396,'Data - CO2'!$A$5:$A$53,0),CE$20)*AO396*$B395)</f>
        <v>138.90749707531938</v>
      </c>
      <c r="CF396" s="8" cm="1">
        <f t="array" ref="CF396">IF($D396="","",INDEX('Data - CO2'!$B$5:$AP$53,MATCH(Kulturmodeller!$D396,'Data - CO2'!$A$5:$A$53,0),CF$20)*AP396*$B395)</f>
        <v>145.41842339038956</v>
      </c>
      <c r="CG396" s="8" cm="1">
        <f t="array" ref="CG396">IF($D396="","",INDEX('Data - CO2'!$B$5:$AP$53,MATCH(Kulturmodeller!$D396,'Data - CO2'!$A$5:$A$53,0),CG$20)*AQ396*$B395)</f>
        <v>160.83109687551718</v>
      </c>
      <c r="CH396" s="8" cm="1">
        <f t="array" ref="CH396">IF($D396="","",INDEX('Data - CO2'!$B$5:$AP$53,MATCH(Kulturmodeller!$D396,'Data - CO2'!$A$5:$A$53,0),CH$20)*AR396*$B395)</f>
        <v>177.02432684471262</v>
      </c>
      <c r="CI396" s="9" cm="1">
        <f t="array" ref="CI396">IF($D396="","",INDEX('Data - CO2'!$B$5:$AP$53,MATCH(Kulturmodeller!$D396,'Data - CO2'!$A$5:$A$53,0),CI$20)*AS396*$B395)</f>
        <v>191.83002635887223</v>
      </c>
    </row>
    <row r="397" spans="1:87" x14ac:dyDescent="0.3">
      <c r="A397" s="33" t="s">
        <v>82</v>
      </c>
      <c r="B397" s="33"/>
      <c r="C397" s="124" t="str">
        <f>'Katalog over Kulturmodeller '!F142</f>
        <v>NÅL - valgfrit</v>
      </c>
      <c r="D397" s="125" t="s">
        <v>275</v>
      </c>
      <c r="E397" s="151">
        <f>'Katalog over Kulturmodeller '!W142</f>
        <v>0.4</v>
      </c>
      <c r="F397" s="40">
        <f>E397+((E401-F401)+(E402-F402))*(E397/SUM(E396:E400))</f>
        <v>0.4</v>
      </c>
      <c r="G397" s="40">
        <f t="shared" ref="G397" si="6860">F397+((F401-G401)+(F402-G402))*(F397/SUM(F396:F400))</f>
        <v>0.4</v>
      </c>
      <c r="H397" s="40">
        <f t="shared" ref="H397" si="6861">G397+((G401-H401)+(G402-H402))*(G397/SUM(G396:G400))</f>
        <v>0.41481481481481486</v>
      </c>
      <c r="I397" s="40">
        <f t="shared" ref="I397" si="6862">H397+((H401-I401)+(H402-I402))*(H397/SUM(H396:H400))</f>
        <v>0.42962962962962969</v>
      </c>
      <c r="J397" s="40">
        <f t="shared" ref="J397" si="6863">I397+((I401-J401)+(I402-J402))*(I397/SUM(I396:I400))</f>
        <v>0.44444444444444453</v>
      </c>
      <c r="K397" s="40">
        <f t="shared" ref="K397" si="6864">J397+((J401-K401)+(J402-K402))*(J397/SUM(J396:J400))</f>
        <v>0.44444444444444453</v>
      </c>
      <c r="L397" s="40">
        <f t="shared" ref="L397" si="6865">K397+((K401-L401)+(K402-L402))*(K397/SUM(K396:K400))</f>
        <v>0.44444444444444453</v>
      </c>
      <c r="M397" s="40">
        <f t="shared" ref="M397" si="6866">L397+((L401-M401)+(L402-M402))*(L397/SUM(L396:L400))</f>
        <v>0.44444444444444453</v>
      </c>
      <c r="N397" s="40">
        <f t="shared" ref="N397" si="6867">M397+((M401-N401)+(M402-N402))*(M397/SUM(M396:M400))</f>
        <v>0.44444444444444453</v>
      </c>
      <c r="O397" s="40">
        <f t="shared" ref="O397" si="6868">N397+((N401-O401)+(N402-O402))*(N397/SUM(N396:N400))</f>
        <v>0.44444444444444453</v>
      </c>
      <c r="P397" s="40">
        <f t="shared" ref="P397" si="6869">O397+((O401-P401)+(O402-P402))*(O397/SUM(O396:O400))</f>
        <v>0.44444444444444453</v>
      </c>
      <c r="Q397" s="40">
        <f t="shared" ref="Q397" si="6870">P397+((P401-Q401)+(P402-Q402))*(P397/SUM(P396:P400))</f>
        <v>0.44444444444444453</v>
      </c>
      <c r="R397" s="40">
        <f t="shared" ref="R397" si="6871">Q397+((Q401-R401)+(Q402-R402))*(Q397/SUM(Q396:Q400))</f>
        <v>0.44444444444444453</v>
      </c>
      <c r="S397" s="40">
        <f t="shared" ref="S397" si="6872">R397+((R401-S401)+(R402-S402))*(R397/SUM(R396:R400))</f>
        <v>0.44444444444444453</v>
      </c>
      <c r="T397" s="40">
        <f t="shared" ref="T397" si="6873">S397+((S401-T401)+(S402-T402))*(S397/SUM(S396:S400))</f>
        <v>0.44444444444444453</v>
      </c>
      <c r="U397" s="40">
        <f t="shared" ref="U397" si="6874">T397+((T401-U401)+(T402-U402))*(T397/SUM(T396:T400))</f>
        <v>0.44444444444444453</v>
      </c>
      <c r="V397" s="40">
        <f t="shared" ref="V397" si="6875">U397+((U401-V401)+(U402-V402))*(U397/SUM(U396:U400))</f>
        <v>0.44444444444444453</v>
      </c>
      <c r="W397" s="40">
        <f t="shared" ref="W397" si="6876">V397+((V401-W401)+(V402-W402))*(V397/SUM(V396:V400))</f>
        <v>0.44444444444444453</v>
      </c>
      <c r="X397" s="40">
        <f t="shared" ref="X397" si="6877">W397+((W401-X401)+(W402-X402))*(W397/SUM(W396:W400))</f>
        <v>0.44444444444444453</v>
      </c>
      <c r="Y397" s="40">
        <f t="shared" ref="Y397" si="6878">X397+((X401-Y401)+(X402-Y402))*(X397/SUM(X396:X400))</f>
        <v>0.44444444444444453</v>
      </c>
      <c r="Z397" s="40">
        <f t="shared" ref="Z397" si="6879">Y397+((Y401-Z401)+(Y402-Z402))*(Y397/SUM(Y396:Y400))</f>
        <v>0.44444444444444453</v>
      </c>
      <c r="AA397" s="40">
        <f t="shared" ref="AA397" si="6880">Z397+((Z401-AA401)+(Z402-AA402))*(Z397/SUM(Z396:Z400))</f>
        <v>0.44444444444444453</v>
      </c>
      <c r="AB397" s="40">
        <f t="shared" ref="AB397" si="6881">AA397+((AA401-AB401)+(AA402-AB402))*(AA397/SUM(AA396:AA400))</f>
        <v>0.44444444444444453</v>
      </c>
      <c r="AC397" s="40">
        <f t="shared" ref="AC397" si="6882">AB397+((AB401-AC401)+(AB402-AC402))*(AB397/SUM(AB396:AB400))</f>
        <v>0.44444444444444453</v>
      </c>
      <c r="AD397" s="40">
        <f t="shared" ref="AD397" si="6883">AC397+((AC401-AD401)+(AC402-AD402))*(AC397/SUM(AC396:AC400))</f>
        <v>0.44444444444444453</v>
      </c>
      <c r="AE397" s="40">
        <f t="shared" ref="AE397" si="6884">AD397+((AD401-AE401)+(AD402-AE402))*(AD397/SUM(AD396:AD400))</f>
        <v>0.44444444444444453</v>
      </c>
      <c r="AF397" s="40">
        <f t="shared" ref="AF397" si="6885">AE397+((AE401-AF401)+(AE402-AF402))*(AE397/SUM(AE396:AE400))</f>
        <v>0.44444444444444453</v>
      </c>
      <c r="AG397" s="40">
        <f t="shared" ref="AG397" si="6886">AF397+((AF401-AG401)+(AF402-AG402))*(AF397/SUM(AF396:AF400))</f>
        <v>0.44444444444444453</v>
      </c>
      <c r="AH397" s="40">
        <f t="shared" ref="AH397" si="6887">AG397+((AG401-AH401)+(AG402-AH402))*(AG397/SUM(AG396:AG400))</f>
        <v>0.44444444444444453</v>
      </c>
      <c r="AI397" s="40">
        <f t="shared" ref="AI397" si="6888">AH397+((AH401-AI401)+(AH402-AI402))*(AH397/SUM(AH396:AH400))</f>
        <v>0.44444444444444453</v>
      </c>
      <c r="AJ397" s="40">
        <f t="shared" ref="AJ397" si="6889">AI397+((AI401-AJ401)+(AI402-AJ402))*(AI397/SUM(AI396:AI400))</f>
        <v>0.44444444444444453</v>
      </c>
      <c r="AK397" s="40">
        <f t="shared" ref="AK397" si="6890">AJ397+((AJ401-AK401)+(AJ402-AK402))*(AJ397/SUM(AJ396:AJ400))</f>
        <v>0.44444444444444453</v>
      </c>
      <c r="AL397" s="40">
        <f t="shared" ref="AL397" si="6891">AK397+((AK401-AL401)+(AK402-AL402))*(AK397/SUM(AK396:AK400))</f>
        <v>0.44444444444444453</v>
      </c>
      <c r="AM397" s="40">
        <f t="shared" ref="AM397" si="6892">AL397+((AL401-AM401)+(AL402-AM402))*(AL397/SUM(AL396:AL400))</f>
        <v>0.44444444444444453</v>
      </c>
      <c r="AN397" s="40">
        <f t="shared" ref="AN397" si="6893">AM397+((AM401-AN401)+(AM402-AN402))*(AM397/SUM(AM396:AM400))</f>
        <v>0.44444444444444453</v>
      </c>
      <c r="AO397" s="40">
        <f t="shared" ref="AO397" si="6894">AN397+((AN401-AO401)+(AN402-AO402))*(AN397/SUM(AN396:AN400))</f>
        <v>0.44444444444444453</v>
      </c>
      <c r="AP397" s="40">
        <f t="shared" ref="AP397" si="6895">AO397+((AO401-AP401)+(AO402-AP402))*(AO397/SUM(AO396:AO400))</f>
        <v>0.44444444444444453</v>
      </c>
      <c r="AQ397" s="40">
        <f t="shared" ref="AQ397" si="6896">AP397+((AP401-AQ401)+(AP402-AQ402))*(AP397/SUM(AP396:AP400))</f>
        <v>0.44444444444444453</v>
      </c>
      <c r="AR397" s="40">
        <f t="shared" ref="AR397" si="6897">AQ397+((AQ401-AR401)+(AQ402-AR402))*(AQ397/SUM(AQ396:AQ400))</f>
        <v>0.44444444444444453</v>
      </c>
      <c r="AS397" s="41">
        <f t="shared" ref="AS397" si="6898">AR397+((AR401-AS401)+(AR402-AS402))*(AR397/SUM(AR396:AR400))</f>
        <v>0.44444444444444453</v>
      </c>
      <c r="AU397" s="10" cm="1">
        <f t="array" ref="AU397">IF($D397="","",INDEX('Data - CO2'!$B$5:$AP$53,MATCH(Kulturmodeller!$D397,'Data - CO2'!$A$5:$A$53,0),AU$20)*E397)</f>
        <v>0</v>
      </c>
      <c r="AV397" cm="1">
        <f t="array" ref="AV397">IF($D397="","",INDEX('Data - CO2'!$B$5:$AP$53,MATCH(Kulturmodeller!$D397,'Data - CO2'!$A$5:$A$53,0),AV$20)*F397)</f>
        <v>2.0840430918826178</v>
      </c>
      <c r="AW397" cm="1">
        <f t="array" ref="AW397">IF($D397="","",INDEX('Data - CO2'!$B$5:$AP$53,MATCH(Kulturmodeller!$D397,'Data - CO2'!$A$5:$A$53,0),AW$20)*G397)</f>
        <v>13.893620612550784</v>
      </c>
      <c r="AX397" cm="1">
        <f t="array" ref="AX397">IF($D397="","",INDEX('Data - CO2'!$B$5:$AP$53,MATCH(Kulturmodeller!$D397,'Data - CO2'!$A$5:$A$53,0),AX$20)*H397)</f>
        <v>36.02049788439092</v>
      </c>
      <c r="AY397" cm="1">
        <f t="array" ref="AY397">IF($D397="","",INDEX('Data - CO2'!$B$5:$AP$53,MATCH(Kulturmodeller!$D397,'Data - CO2'!$A$5:$A$53,0),AY$20)*I397)</f>
        <v>74.613888474809769</v>
      </c>
      <c r="AZ397" cm="1">
        <f t="array" ref="AZ397">IF($D397="","",INDEX('Data - CO2'!$B$5:$AP$53,MATCH(Kulturmodeller!$D397,'Data - CO2'!$A$5:$A$53,0),AZ$20)*J397*$B395)</f>
        <v>124.37594995486377</v>
      </c>
      <c r="BA397" cm="1">
        <f t="array" ref="BA397">IF($D397="","",INDEX('Data - CO2'!$B$5:$AP$53,MATCH(Kulturmodeller!$D397,'Data - CO2'!$A$5:$A$53,0),BA$20)*K397*$B395)</f>
        <v>141.46248350081245</v>
      </c>
      <c r="BB397" cm="1">
        <f t="array" ref="BB397">IF($D397="","",INDEX('Data - CO2'!$B$5:$AP$53,MATCH(Kulturmodeller!$D397,'Data - CO2'!$A$5:$A$53,0),BB$20)*L397*$B395)</f>
        <v>156.95221533818247</v>
      </c>
      <c r="BC397" cm="1">
        <f t="array" ref="BC397">IF($D397="","",INDEX('Data - CO2'!$B$5:$AP$53,MATCH(Kulturmodeller!$D397,'Data - CO2'!$A$5:$A$53,0),BC$20)*M397*$B395)</f>
        <v>171.73778706777702</v>
      </c>
      <c r="BD397" cm="1">
        <f t="array" ref="BD397">IF($D397="","",INDEX('Data - CO2'!$B$5:$AP$53,MATCH(Kulturmodeller!$D397,'Data - CO2'!$A$5:$A$53,0),BD$20)*N397*$B395)</f>
        <v>182.84003672026191</v>
      </c>
      <c r="BE397" cm="1">
        <f t="array" ref="BE397">IF($D397="","",INDEX('Data - CO2'!$B$5:$AP$53,MATCH(Kulturmodeller!$D397,'Data - CO2'!$A$5:$A$53,0),BE$20)*O397*$B395)</f>
        <v>189.09725428524197</v>
      </c>
      <c r="BF397" cm="1">
        <f t="array" ref="BF397">IF($D397="","",INDEX('Data - CO2'!$B$5:$AP$53,MATCH(Kulturmodeller!$D397,'Data - CO2'!$A$5:$A$53,0),BF$20)*P397*$B395)</f>
        <v>195.12594215575896</v>
      </c>
      <c r="BG397" cm="1">
        <f t="array" ref="BG397">IF($D397="","",INDEX('Data - CO2'!$B$5:$AP$53,MATCH(Kulturmodeller!$D397,'Data - CO2'!$A$5:$A$53,0),BG$20)*Q397*$B395)</f>
        <v>200.7674690246759</v>
      </c>
      <c r="BH397" cm="1">
        <f t="array" ref="BH397">IF($D397="","",INDEX('Data - CO2'!$B$5:$AP$53,MATCH(Kulturmodeller!$D397,'Data - CO2'!$A$5:$A$53,0),BH$20)*R397*$B395)</f>
        <v>205.86555087774926</v>
      </c>
      <c r="BI397" cm="1">
        <f t="array" ref="BI397">IF($D397="","",INDEX('Data - CO2'!$B$5:$AP$53,MATCH(Kulturmodeller!$D397,'Data - CO2'!$A$5:$A$53,0),BI$20)*S397*$B395)</f>
        <v>210.02805897101533</v>
      </c>
      <c r="BJ397" cm="1">
        <f t="array" ref="BJ397">IF($D397="","",INDEX('Data - CO2'!$B$5:$AP$53,MATCH(Kulturmodeller!$D397,'Data - CO2'!$A$5:$A$53,0),BJ$20)*T397*$B395)</f>
        <v>2.3156034354251314</v>
      </c>
      <c r="BK397" cm="1">
        <f t="array" ref="BK397">IF($D397="","",INDEX('Data - CO2'!$B$5:$AP$53,MATCH(Kulturmodeller!$D397,'Data - CO2'!$A$5:$A$53,0),BK$20)*U397*$B395)</f>
        <v>15.437356236167538</v>
      </c>
      <c r="BL397" cm="1">
        <f t="array" ref="BL397">IF($D397="","",INDEX('Data - CO2'!$B$5:$AP$53,MATCH(Kulturmodeller!$D397,'Data - CO2'!$A$5:$A$53,0),BL$20)*V397*$B395)</f>
        <v>38.593390590418849</v>
      </c>
      <c r="BM397" cm="1">
        <f t="array" ref="BM397">IF($D397="","",INDEX('Data - CO2'!$B$5:$AP$53,MATCH(Kulturmodeller!$D397,'Data - CO2'!$A$5:$A$53,0),BM$20)*W397*$B395)</f>
        <v>77.186781180837698</v>
      </c>
      <c r="BN397" cm="1">
        <f t="array" ref="BN397">IF($D397="","",INDEX('Data - CO2'!$B$5:$AP$53,MATCH(Kulturmodeller!$D397,'Data - CO2'!$A$5:$A$53,0),BN$20)*X397*$B395)</f>
        <v>124.37594995486377</v>
      </c>
      <c r="BO397" cm="1">
        <f t="array" ref="BO397">IF($D397="","",INDEX('Data - CO2'!$B$5:$AP$53,MATCH(Kulturmodeller!$D397,'Data - CO2'!$A$5:$A$53,0),BO$20)*Y397*$B395)</f>
        <v>141.46248350081245</v>
      </c>
      <c r="BP397" cm="1">
        <f t="array" ref="BP397">IF($D397="","",INDEX('Data - CO2'!$B$5:$AP$53,MATCH(Kulturmodeller!$D397,'Data - CO2'!$A$5:$A$53,0),BP$20)*Z397*$B395)</f>
        <v>156.95221533818247</v>
      </c>
      <c r="BQ397" cm="1">
        <f t="array" ref="BQ397">IF($D397="","",INDEX('Data - CO2'!$B$5:$AP$53,MATCH(Kulturmodeller!$D397,'Data - CO2'!$A$5:$A$53,0),BQ$20)*AA397*$B395)</f>
        <v>171.73778706777702</v>
      </c>
      <c r="BR397" cm="1">
        <f t="array" ref="BR397">IF($D397="","",INDEX('Data - CO2'!$B$5:$AP$53,MATCH(Kulturmodeller!$D397,'Data - CO2'!$A$5:$A$53,0),BR$20)*AB397*$B395)</f>
        <v>182.84003672026191</v>
      </c>
      <c r="BS397" cm="1">
        <f t="array" ref="BS397">IF($D397="","",INDEX('Data - CO2'!$B$5:$AP$53,MATCH(Kulturmodeller!$D397,'Data - CO2'!$A$5:$A$53,0),BS$20)*AC397*$B395)</f>
        <v>189.09725428524197</v>
      </c>
      <c r="BT397" cm="1">
        <f t="array" ref="BT397">IF($D397="","",INDEX('Data - CO2'!$B$5:$AP$53,MATCH(Kulturmodeller!$D397,'Data - CO2'!$A$5:$A$53,0),BT$20)*AD397*$B395)</f>
        <v>195.12594215575896</v>
      </c>
      <c r="BU397" cm="1">
        <f t="array" ref="BU397">IF($D397="","",INDEX('Data - CO2'!$B$5:$AP$53,MATCH(Kulturmodeller!$D397,'Data - CO2'!$A$5:$A$53,0),BU$20)*AE397*$B395)</f>
        <v>200.7674690246759</v>
      </c>
      <c r="BV397" cm="1">
        <f t="array" ref="BV397">IF($D397="","",INDEX('Data - CO2'!$B$5:$AP$53,MATCH(Kulturmodeller!$D397,'Data - CO2'!$A$5:$A$53,0),BV$20)*AF397*$B395)</f>
        <v>205.86555087774926</v>
      </c>
      <c r="BW397" cm="1">
        <f t="array" ref="BW397">IF($D397="","",INDEX('Data - CO2'!$B$5:$AP$53,MATCH(Kulturmodeller!$D397,'Data - CO2'!$A$5:$A$53,0),BW$20)*AG397*$B395)</f>
        <v>210.02805897101533</v>
      </c>
      <c r="BX397" cm="1">
        <f t="array" ref="BX397">IF($D397="","",INDEX('Data - CO2'!$B$5:$AP$53,MATCH(Kulturmodeller!$D397,'Data - CO2'!$A$5:$A$53,0),BX$20)*AH397*$B395)</f>
        <v>2.3156034354251314</v>
      </c>
      <c r="BY397" cm="1">
        <f t="array" ref="BY397">IF($D397="","",INDEX('Data - CO2'!$B$5:$AP$53,MATCH(Kulturmodeller!$D397,'Data - CO2'!$A$5:$A$53,0),BY$20)*AI397*$B395)</f>
        <v>15.437356236167538</v>
      </c>
      <c r="BZ397" cm="1">
        <f t="array" ref="BZ397">IF($D397="","",INDEX('Data - CO2'!$B$5:$AP$53,MATCH(Kulturmodeller!$D397,'Data - CO2'!$A$5:$A$53,0),BZ$20)*AJ397*$B395)</f>
        <v>38.593390590418849</v>
      </c>
      <c r="CA397" cm="1">
        <f t="array" ref="CA397">IF($D397="","",INDEX('Data - CO2'!$B$5:$AP$53,MATCH(Kulturmodeller!$D397,'Data - CO2'!$A$5:$A$53,0),CA$20)*AK397*$B395)</f>
        <v>77.186781180837698</v>
      </c>
      <c r="CB397" cm="1">
        <f t="array" ref="CB397">IF($D397="","",INDEX('Data - CO2'!$B$5:$AP$53,MATCH(Kulturmodeller!$D397,'Data - CO2'!$A$5:$A$53,0),CB$20)*AL397*$B395)</f>
        <v>124.37594995486377</v>
      </c>
      <c r="CC397" cm="1">
        <f t="array" ref="CC397">IF($D397="","",INDEX('Data - CO2'!$B$5:$AP$53,MATCH(Kulturmodeller!$D397,'Data - CO2'!$A$5:$A$53,0),CC$20)*AM397*$B395)</f>
        <v>141.46248350081245</v>
      </c>
      <c r="CD397" cm="1">
        <f t="array" ref="CD397">IF($D397="","",INDEX('Data - CO2'!$B$5:$AP$53,MATCH(Kulturmodeller!$D397,'Data - CO2'!$A$5:$A$53,0),CD$20)*AN397*$B395)</f>
        <v>156.95221533818247</v>
      </c>
      <c r="CE397" cm="1">
        <f t="array" ref="CE397">IF($D397="","",INDEX('Data - CO2'!$B$5:$AP$53,MATCH(Kulturmodeller!$D397,'Data - CO2'!$A$5:$A$53,0),CE$20)*AO397*$B395)</f>
        <v>171.73778706777702</v>
      </c>
      <c r="CF397" cm="1">
        <f t="array" ref="CF397">IF($D397="","",INDEX('Data - CO2'!$B$5:$AP$53,MATCH(Kulturmodeller!$D397,'Data - CO2'!$A$5:$A$53,0),CF$20)*AP397*$B395)</f>
        <v>182.84003672026191</v>
      </c>
      <c r="CG397" cm="1">
        <f t="array" ref="CG397">IF($D397="","",INDEX('Data - CO2'!$B$5:$AP$53,MATCH(Kulturmodeller!$D397,'Data - CO2'!$A$5:$A$53,0),CG$20)*AQ397*$B395)</f>
        <v>189.09725428524197</v>
      </c>
      <c r="CH397" cm="1">
        <f t="array" ref="CH397">IF($D397="","",INDEX('Data - CO2'!$B$5:$AP$53,MATCH(Kulturmodeller!$D397,'Data - CO2'!$A$5:$A$53,0),CH$20)*AR397*$B395)</f>
        <v>195.12594215575896</v>
      </c>
      <c r="CI397" s="11" cm="1">
        <f t="array" ref="CI397">IF($D397="","",INDEX('Data - CO2'!$B$5:$AP$53,MATCH(Kulturmodeller!$D397,'Data - CO2'!$A$5:$A$53,0),CI$20)*AS397*$B395)</f>
        <v>200.7674690246759</v>
      </c>
    </row>
    <row r="398" spans="1:87" x14ac:dyDescent="0.3">
      <c r="A398" s="33" t="s">
        <v>83</v>
      </c>
      <c r="B398" s="33"/>
      <c r="C398" s="124" t="str">
        <f>'Katalog over Kulturmodeller '!F143</f>
        <v>LØV - valgfrit</v>
      </c>
      <c r="D398" s="125" t="s">
        <v>274</v>
      </c>
      <c r="E398" s="151">
        <f>'Katalog over Kulturmodeller '!W143</f>
        <v>0.1</v>
      </c>
      <c r="F398" s="40">
        <f>E398+((E401-F401)+(E402-F402))*(E398/SUM(E396:E400))</f>
        <v>0.1</v>
      </c>
      <c r="G398" s="40">
        <f t="shared" ref="G398" si="6899">F398+((F401-G401)+(F402-G402))*(F398/SUM(F396:F400))</f>
        <v>0.1</v>
      </c>
      <c r="H398" s="40">
        <f t="shared" ref="H398" si="6900">G398+((G401-H401)+(G402-H402))*(G398/SUM(G396:G400))</f>
        <v>0.10370370370370371</v>
      </c>
      <c r="I398" s="40">
        <f t="shared" ref="I398" si="6901">H398+((H401-I401)+(H402-I402))*(H398/SUM(H396:H400))</f>
        <v>0.10740740740740742</v>
      </c>
      <c r="J398" s="40">
        <f t="shared" ref="J398" si="6902">I398+((I401-J401)+(I402-J402))*(I398/SUM(I396:I400))</f>
        <v>0.11111111111111113</v>
      </c>
      <c r="K398" s="40">
        <f t="shared" ref="K398" si="6903">J398+((J401-K401)+(J402-K402))*(J398/SUM(J396:J400))</f>
        <v>0.11111111111111113</v>
      </c>
      <c r="L398" s="40">
        <f t="shared" ref="L398" si="6904">K398+((K401-L401)+(K402-L402))*(K398/SUM(K396:K400))</f>
        <v>0.11111111111111113</v>
      </c>
      <c r="M398" s="40">
        <f t="shared" ref="M398" si="6905">L398+((L401-M401)+(L402-M402))*(L398/SUM(L396:L400))</f>
        <v>0.11111111111111113</v>
      </c>
      <c r="N398" s="40">
        <f t="shared" ref="N398" si="6906">M398+((M401-N401)+(M402-N402))*(M398/SUM(M396:M400))</f>
        <v>0.11111111111111113</v>
      </c>
      <c r="O398" s="40">
        <f t="shared" ref="O398" si="6907">N398+((N401-O401)+(N402-O402))*(N398/SUM(N396:N400))</f>
        <v>0.11111111111111113</v>
      </c>
      <c r="P398" s="40">
        <f t="shared" ref="P398" si="6908">O398+((O401-P401)+(O402-P402))*(O398/SUM(O396:O400))</f>
        <v>0.11111111111111113</v>
      </c>
      <c r="Q398" s="40">
        <f t="shared" ref="Q398" si="6909">P398+((P401-Q401)+(P402-Q402))*(P398/SUM(P396:P400))</f>
        <v>0.11111111111111113</v>
      </c>
      <c r="R398" s="40">
        <f t="shared" ref="R398" si="6910">Q398+((Q401-R401)+(Q402-R402))*(Q398/SUM(Q396:Q400))</f>
        <v>0.11111111111111113</v>
      </c>
      <c r="S398" s="40">
        <f t="shared" ref="S398" si="6911">R398+((R401-S401)+(R402-S402))*(R398/SUM(R396:R400))</f>
        <v>0.11111111111111113</v>
      </c>
      <c r="T398" s="40">
        <f t="shared" ref="T398" si="6912">S398+((S401-T401)+(S402-T402))*(S398/SUM(S396:S400))</f>
        <v>0.11111111111111113</v>
      </c>
      <c r="U398" s="40">
        <f t="shared" ref="U398" si="6913">T398+((T401-U401)+(T402-U402))*(T398/SUM(T396:T400))</f>
        <v>0.11111111111111113</v>
      </c>
      <c r="V398" s="40">
        <f t="shared" ref="V398" si="6914">U398+((U401-V401)+(U402-V402))*(U398/SUM(U396:U400))</f>
        <v>0.11111111111111113</v>
      </c>
      <c r="W398" s="40">
        <f t="shared" ref="W398" si="6915">V398+((V401-W401)+(V402-W402))*(V398/SUM(V396:V400))</f>
        <v>0.11111111111111113</v>
      </c>
      <c r="X398" s="40">
        <f t="shared" ref="X398" si="6916">W398+((W401-X401)+(W402-X402))*(W398/SUM(W396:W400))</f>
        <v>0.11111111111111113</v>
      </c>
      <c r="Y398" s="40">
        <f t="shared" ref="Y398" si="6917">X398+((X401-Y401)+(X402-Y402))*(X398/SUM(X396:X400))</f>
        <v>0.11111111111111113</v>
      </c>
      <c r="Z398" s="40">
        <f t="shared" ref="Z398" si="6918">Y398+((Y401-Z401)+(Y402-Z402))*(Y398/SUM(Y396:Y400))</f>
        <v>0.11111111111111113</v>
      </c>
      <c r="AA398" s="40">
        <f t="shared" ref="AA398" si="6919">Z398+((Z401-AA401)+(Z402-AA402))*(Z398/SUM(Z396:Z400))</f>
        <v>0.11111111111111113</v>
      </c>
      <c r="AB398" s="40">
        <f t="shared" ref="AB398" si="6920">AA398+((AA401-AB401)+(AA402-AB402))*(AA398/SUM(AA396:AA400))</f>
        <v>0.11111111111111113</v>
      </c>
      <c r="AC398" s="40">
        <f t="shared" ref="AC398" si="6921">AB398+((AB401-AC401)+(AB402-AC402))*(AB398/SUM(AB396:AB400))</f>
        <v>0.11111111111111113</v>
      </c>
      <c r="AD398" s="40">
        <f t="shared" ref="AD398" si="6922">AC398+((AC401-AD401)+(AC402-AD402))*(AC398/SUM(AC396:AC400))</f>
        <v>0.11111111111111113</v>
      </c>
      <c r="AE398" s="40">
        <f t="shared" ref="AE398" si="6923">AD398+((AD401-AE401)+(AD402-AE402))*(AD398/SUM(AD396:AD400))</f>
        <v>0.11111111111111113</v>
      </c>
      <c r="AF398" s="40">
        <f t="shared" ref="AF398" si="6924">AE398+((AE401-AF401)+(AE402-AF402))*(AE398/SUM(AE396:AE400))</f>
        <v>0.11111111111111113</v>
      </c>
      <c r="AG398" s="40">
        <f t="shared" ref="AG398" si="6925">AF398+((AF401-AG401)+(AF402-AG402))*(AF398/SUM(AF396:AF400))</f>
        <v>0.11111111111111113</v>
      </c>
      <c r="AH398" s="40">
        <f t="shared" ref="AH398" si="6926">AG398+((AG401-AH401)+(AG402-AH402))*(AG398/SUM(AG396:AG400))</f>
        <v>0.11111111111111113</v>
      </c>
      <c r="AI398" s="40">
        <f t="shared" ref="AI398" si="6927">AH398+((AH401-AI401)+(AH402-AI402))*(AH398/SUM(AH396:AH400))</f>
        <v>0.11111111111111113</v>
      </c>
      <c r="AJ398" s="40">
        <f t="shared" ref="AJ398" si="6928">AI398+((AI401-AJ401)+(AI402-AJ402))*(AI398/SUM(AI396:AI400))</f>
        <v>0.11111111111111113</v>
      </c>
      <c r="AK398" s="40">
        <f t="shared" ref="AK398" si="6929">AJ398+((AJ401-AK401)+(AJ402-AK402))*(AJ398/SUM(AJ396:AJ400))</f>
        <v>0.11111111111111113</v>
      </c>
      <c r="AL398" s="40">
        <f t="shared" ref="AL398" si="6930">AK398+((AK401-AL401)+(AK402-AL402))*(AK398/SUM(AK396:AK400))</f>
        <v>0.11111111111111113</v>
      </c>
      <c r="AM398" s="40">
        <f t="shared" ref="AM398" si="6931">AL398+((AL401-AM401)+(AL402-AM402))*(AL398/SUM(AL396:AL400))</f>
        <v>0.11111111111111113</v>
      </c>
      <c r="AN398" s="40">
        <f t="shared" ref="AN398" si="6932">AM398+((AM401-AN401)+(AM402-AN402))*(AM398/SUM(AM396:AM400))</f>
        <v>0.11111111111111113</v>
      </c>
      <c r="AO398" s="40">
        <f t="shared" ref="AO398" si="6933">AN398+((AN401-AO401)+(AN402-AO402))*(AN398/SUM(AN396:AN400))</f>
        <v>0.11111111111111113</v>
      </c>
      <c r="AP398" s="40">
        <f t="shared" ref="AP398" si="6934">AO398+((AO401-AP401)+(AO402-AP402))*(AO398/SUM(AO396:AO400))</f>
        <v>0.11111111111111113</v>
      </c>
      <c r="AQ398" s="40">
        <f t="shared" ref="AQ398" si="6935">AP398+((AP401-AQ401)+(AP402-AQ402))*(AP398/SUM(AP396:AP400))</f>
        <v>0.11111111111111113</v>
      </c>
      <c r="AR398" s="40">
        <f t="shared" ref="AR398" si="6936">AQ398+((AQ401-AR401)+(AQ402-AR402))*(AQ398/SUM(AQ396:AQ400))</f>
        <v>0.11111111111111113</v>
      </c>
      <c r="AS398" s="41">
        <f t="shared" ref="AS398" si="6937">AR398+((AR401-AS401)+(AR402-AS402))*(AR398/SUM(AR396:AR400))</f>
        <v>0.11111111111111113</v>
      </c>
      <c r="AU398" s="10" cm="1">
        <f t="array" ref="AU398">IF($D398="","",INDEX('Data - CO2'!$B$5:$AP$53,MATCH(Kulturmodeller!$D398,'Data - CO2'!$A$5:$A$53,0),AU$20)*E398)</f>
        <v>0</v>
      </c>
      <c r="AV398" cm="1">
        <f t="array" ref="AV398">IF($D398="","",INDEX('Data - CO2'!$B$5:$AP$53,MATCH(Kulturmodeller!$D398,'Data - CO2'!$A$5:$A$53,0),AV$20)*F398)</f>
        <v>0.17417998601780929</v>
      </c>
      <c r="AW398" cm="1">
        <f t="array" ref="AW398">IF($D398="","",INDEX('Data - CO2'!$B$5:$AP$53,MATCH(Kulturmodeller!$D398,'Data - CO2'!$A$5:$A$53,0),AW$20)*G398)</f>
        <v>1.1611999067853953</v>
      </c>
      <c r="AX398" cm="1">
        <f t="array" ref="AX398">IF($D398="","",INDEX('Data - CO2'!$B$5:$AP$53,MATCH(Kulturmodeller!$D398,'Data - CO2'!$A$5:$A$53,0),AX$20)*H398)</f>
        <v>3.0105182768510246</v>
      </c>
      <c r="AY398" cm="1">
        <f t="array" ref="AY398">IF($D398="","",INDEX('Data - CO2'!$B$5:$AP$53,MATCH(Kulturmodeller!$D398,'Data - CO2'!$A$5:$A$53,0),AY$20)*I398)</f>
        <v>6.2360735734771229</v>
      </c>
      <c r="AZ398" cm="1">
        <f t="array" ref="AZ398">IF($D398="","",INDEX('Data - CO2'!$B$5:$AP$53,MATCH(Kulturmodeller!$D398,'Data - CO2'!$A$5:$A$53,0),AZ$20)*J398*$B395)</f>
        <v>14.823496960811749</v>
      </c>
      <c r="BA398" cm="1">
        <f t="array" ref="BA398">IF($D398="","",INDEX('Data - CO2'!$B$5:$AP$53,MATCH(Kulturmodeller!$D398,'Data - CO2'!$A$5:$A$53,0),BA$20)*K398*$B395)</f>
        <v>24.830936779141048</v>
      </c>
      <c r="BB398" cm="1">
        <f t="array" ref="BB398">IF($D398="","",INDEX('Data - CO2'!$B$5:$AP$53,MATCH(Kulturmodeller!$D398,'Data - CO2'!$A$5:$A$53,0),BB$20)*L398*$B395)</f>
        <v>31.351947556723992</v>
      </c>
      <c r="BC398" cm="1">
        <f t="array" ref="BC398">IF($D398="","",INDEX('Data - CO2'!$B$5:$AP$53,MATCH(Kulturmodeller!$D398,'Data - CO2'!$A$5:$A$53,0),BC$20)*M398*$B395)</f>
        <v>34.459855767634558</v>
      </c>
      <c r="BD398" cm="1">
        <f t="array" ref="BD398">IF($D398="","",INDEX('Data - CO2'!$B$5:$AP$53,MATCH(Kulturmodeller!$D398,'Data - CO2'!$A$5:$A$53,0),BD$20)*N398*$B395)</f>
        <v>36.92338632734883</v>
      </c>
      <c r="BE398" cm="1">
        <f t="array" ref="BE398">IF($D398="","",INDEX('Data - CO2'!$B$5:$AP$53,MATCH(Kulturmodeller!$D398,'Data - CO2'!$A$5:$A$53,0),BE$20)*O398*$B395)</f>
        <v>40.453206603754367</v>
      </c>
      <c r="BF398" cm="1">
        <f t="array" ref="BF398">IF($D398="","",INDEX('Data - CO2'!$B$5:$AP$53,MATCH(Kulturmodeller!$D398,'Data - CO2'!$A$5:$A$53,0),BF$20)*P398*$B395)</f>
        <v>43.512132225768916</v>
      </c>
      <c r="BG398" cm="1">
        <f t="array" ref="BG398">IF($D398="","",INDEX('Data - CO2'!$B$5:$AP$53,MATCH(Kulturmodeller!$D398,'Data - CO2'!$A$5:$A$53,0),BG$20)*Q398*$B395)</f>
        <v>46.574885586128417</v>
      </c>
      <c r="BH398" cm="1">
        <f t="array" ref="BH398">IF($D398="","",INDEX('Data - CO2'!$B$5:$AP$53,MATCH(Kulturmodeller!$D398,'Data - CO2'!$A$5:$A$53,0),BH$20)*R398*$B395)</f>
        <v>49.535218580983326</v>
      </c>
      <c r="BI398" cm="1">
        <f t="array" ref="BI398">IF($D398="","",INDEX('Data - CO2'!$B$5:$AP$53,MATCH(Kulturmodeller!$D398,'Data - CO2'!$A$5:$A$53,0),BI$20)*S398*$B395)</f>
        <v>52.233292742862893</v>
      </c>
      <c r="BJ398" cm="1">
        <f t="array" ref="BJ398">IF($D398="","",INDEX('Data - CO2'!$B$5:$AP$53,MATCH(Kulturmodeller!$D398,'Data - CO2'!$A$5:$A$53,0),BJ$20)*T398*$B395)</f>
        <v>55.306966314234288</v>
      </c>
      <c r="BK398" cm="1">
        <f t="array" ref="BK398">IF($D398="","",INDEX('Data - CO2'!$B$5:$AP$53,MATCH(Kulturmodeller!$D398,'Data - CO2'!$A$5:$A$53,0),BK$20)*U398*$B395)</f>
        <v>57.876398797800597</v>
      </c>
      <c r="BL398" cm="1">
        <f t="array" ref="BL398">IF($D398="","",INDEX('Data - CO2'!$B$5:$AP$53,MATCH(Kulturmodeller!$D398,'Data - CO2'!$A$5:$A$53,0),BL$20)*V398*$B395)</f>
        <v>60.34585424027054</v>
      </c>
      <c r="BM398" cm="1">
        <f t="array" ref="BM398">IF($D398="","",INDEX('Data - CO2'!$B$5:$AP$53,MATCH(Kulturmodeller!$D398,'Data - CO2'!$A$5:$A$53,0),BM$20)*W398*$B395)</f>
        <v>61.729686048321149</v>
      </c>
      <c r="BN398" cm="1">
        <f t="array" ref="BN398">IF($D398="","",INDEX('Data - CO2'!$B$5:$AP$53,MATCH(Kulturmodeller!$D398,'Data - CO2'!$A$5:$A$53,0),BN$20)*X398*$B395)</f>
        <v>62.79632882634985</v>
      </c>
      <c r="BO398" cm="1">
        <f t="array" ref="BO398">IF($D398="","",INDEX('Data - CO2'!$B$5:$AP$53,MATCH(Kulturmodeller!$D398,'Data - CO2'!$A$5:$A$53,0),BO$20)*Y398*$B395)</f>
        <v>64.180219224203626</v>
      </c>
      <c r="BP398" cm="1">
        <f t="array" ref="BP398">IF($D398="","",INDEX('Data - CO2'!$B$5:$AP$53,MATCH(Kulturmodeller!$D398,'Data - CO2'!$A$5:$A$53,0),BP$20)*Z398*$B395)</f>
        <v>65.19558747635665</v>
      </c>
      <c r="BQ398" cm="1">
        <f t="array" ref="BQ398">IF($D398="","",INDEX('Data - CO2'!$B$5:$AP$53,MATCH(Kulturmodeller!$D398,'Data - CO2'!$A$5:$A$53,0),BQ$20)*AA398*$B395)</f>
        <v>66.406213821862991</v>
      </c>
      <c r="BR398" cm="1">
        <f t="array" ref="BR398">IF($D398="","",INDEX('Data - CO2'!$B$5:$AP$53,MATCH(Kulturmodeller!$D398,'Data - CO2'!$A$5:$A$53,0),BR$20)*AB398*$B395)</f>
        <v>67.544377520755063</v>
      </c>
      <c r="BS398" cm="1">
        <f t="array" ref="BS398">IF($D398="","",INDEX('Data - CO2'!$B$5:$AP$53,MATCH(Kulturmodeller!$D398,'Data - CO2'!$A$5:$A$53,0),BS$20)*AC398*$B395)</f>
        <v>68.932476003626505</v>
      </c>
      <c r="BT398" cm="1">
        <f t="array" ref="BT398">IF($D398="","",INDEX('Data - CO2'!$B$5:$AP$53,MATCH(Kulturmodeller!$D398,'Data - CO2'!$A$5:$A$53,0),BT$20)*AD398*$B395)</f>
        <v>69.487007971684378</v>
      </c>
      <c r="BU398" cm="1">
        <f t="array" ref="BU398">IF($D398="","",INDEX('Data - CO2'!$B$5:$AP$53,MATCH(Kulturmodeller!$D398,'Data - CO2'!$A$5:$A$53,0),BU$20)*AE398*$B395)</f>
        <v>70.906931048760455</v>
      </c>
      <c r="BV398" cm="1">
        <f t="array" ref="BV398">IF($D398="","",INDEX('Data - CO2'!$B$5:$AP$53,MATCH(Kulturmodeller!$D398,'Data - CO2'!$A$5:$A$53,0),BV$20)*AF398*$B395)</f>
        <v>0.19353331779756591</v>
      </c>
      <c r="BW398" cm="1">
        <f t="array" ref="BW398">IF($D398="","",INDEX('Data - CO2'!$B$5:$AP$53,MATCH(Kulturmodeller!$D398,'Data - CO2'!$A$5:$A$53,0),BW$20)*AG398*$B395)</f>
        <v>1.2902221186504395</v>
      </c>
      <c r="BX398" cm="1">
        <f t="array" ref="BX398">IF($D398="","",INDEX('Data - CO2'!$B$5:$AP$53,MATCH(Kulturmodeller!$D398,'Data - CO2'!$A$5:$A$53,0),BX$20)*AH398*$B395)</f>
        <v>3.2255552966260983</v>
      </c>
      <c r="BY398" cm="1">
        <f t="array" ref="BY398">IF($D398="","",INDEX('Data - CO2'!$B$5:$AP$53,MATCH(Kulturmodeller!$D398,'Data - CO2'!$A$5:$A$53,0),BY$20)*AI398*$B395)</f>
        <v>6.4511105932521966</v>
      </c>
      <c r="BZ398" cm="1">
        <f t="array" ref="BZ398">IF($D398="","",INDEX('Data - CO2'!$B$5:$AP$53,MATCH(Kulturmodeller!$D398,'Data - CO2'!$A$5:$A$53,0),BZ$20)*AJ398*$B395)</f>
        <v>14.823496960811749</v>
      </c>
      <c r="CA398" cm="1">
        <f t="array" ref="CA398">IF($D398="","",INDEX('Data - CO2'!$B$5:$AP$53,MATCH(Kulturmodeller!$D398,'Data - CO2'!$A$5:$A$53,0),CA$20)*AK398*$B395)</f>
        <v>24.830936779141048</v>
      </c>
      <c r="CB398" cm="1">
        <f t="array" ref="CB398">IF($D398="","",INDEX('Data - CO2'!$B$5:$AP$53,MATCH(Kulturmodeller!$D398,'Data - CO2'!$A$5:$A$53,0),CB$20)*AL398*$B395)</f>
        <v>31.351947556723992</v>
      </c>
      <c r="CC398" cm="1">
        <f t="array" ref="CC398">IF($D398="","",INDEX('Data - CO2'!$B$5:$AP$53,MATCH(Kulturmodeller!$D398,'Data - CO2'!$A$5:$A$53,0),CC$20)*AM398*$B395)</f>
        <v>34.459855767634558</v>
      </c>
      <c r="CD398" cm="1">
        <f t="array" ref="CD398">IF($D398="","",INDEX('Data - CO2'!$B$5:$AP$53,MATCH(Kulturmodeller!$D398,'Data - CO2'!$A$5:$A$53,0),CD$20)*AN398*$B395)</f>
        <v>36.92338632734883</v>
      </c>
      <c r="CE398" cm="1">
        <f t="array" ref="CE398">IF($D398="","",INDEX('Data - CO2'!$B$5:$AP$53,MATCH(Kulturmodeller!$D398,'Data - CO2'!$A$5:$A$53,0),CE$20)*AO398*$B395)</f>
        <v>40.453206603754367</v>
      </c>
      <c r="CF398" cm="1">
        <f t="array" ref="CF398">IF($D398="","",INDEX('Data - CO2'!$B$5:$AP$53,MATCH(Kulturmodeller!$D398,'Data - CO2'!$A$5:$A$53,0),CF$20)*AP398*$B395)</f>
        <v>43.512132225768916</v>
      </c>
      <c r="CG398" cm="1">
        <f t="array" ref="CG398">IF($D398="","",INDEX('Data - CO2'!$B$5:$AP$53,MATCH(Kulturmodeller!$D398,'Data - CO2'!$A$5:$A$53,0),CG$20)*AQ398*$B395)</f>
        <v>46.574885586128417</v>
      </c>
      <c r="CH398" cm="1">
        <f t="array" ref="CH398">IF($D398="","",INDEX('Data - CO2'!$B$5:$AP$53,MATCH(Kulturmodeller!$D398,'Data - CO2'!$A$5:$A$53,0),CH$20)*AR398*$B395)</f>
        <v>49.535218580983326</v>
      </c>
      <c r="CI398" s="11" cm="1">
        <f t="array" ref="CI398">IF($D398="","",INDEX('Data - CO2'!$B$5:$AP$53,MATCH(Kulturmodeller!$D398,'Data - CO2'!$A$5:$A$53,0),CI$20)*AS398*$B395)</f>
        <v>52.233292742862893</v>
      </c>
    </row>
    <row r="399" spans="1:87" x14ac:dyDescent="0.3">
      <c r="A399" s="33" t="s">
        <v>84</v>
      </c>
      <c r="B399" s="33"/>
      <c r="C399" s="124" t="str">
        <f>'Katalog over Kulturmodeller '!F144</f>
        <v>Juletræer (NGR)</v>
      </c>
      <c r="D399" s="125" t="s">
        <v>635</v>
      </c>
      <c r="E399" s="151">
        <f>'Katalog over Kulturmodeller '!W144</f>
        <v>0</v>
      </c>
      <c r="F399" s="40">
        <f>E399+((E401-F401)+(E402-F402))*(E399/SUM(E396:E400))</f>
        <v>0</v>
      </c>
      <c r="G399" s="40">
        <f t="shared" ref="G399" si="6938">F399+((F401-G401)+(F402-G402))*(F399/SUM(F396:F400))</f>
        <v>0</v>
      </c>
      <c r="H399" s="40">
        <f t="shared" ref="H399" si="6939">G399+((G401-H401)+(G402-H402))*(G399/SUM(G396:G400))</f>
        <v>0</v>
      </c>
      <c r="I399" s="40">
        <f t="shared" ref="I399" si="6940">H399+((H401-I401)+(H402-I402))*(H399/SUM(H396:H400))</f>
        <v>0</v>
      </c>
      <c r="J399" s="40">
        <f t="shared" ref="J399" si="6941">I399+((I401-J401)+(I402-J402))*(I399/SUM(I396:I400))</f>
        <v>0</v>
      </c>
      <c r="K399" s="40">
        <f t="shared" ref="K399" si="6942">J399+((J401-K401)+(J402-K402))*(J399/SUM(J396:J400))</f>
        <v>0</v>
      </c>
      <c r="L399" s="40">
        <f t="shared" ref="L399" si="6943">K399+((K401-L401)+(K402-L402))*(K399/SUM(K396:K400))</f>
        <v>0</v>
      </c>
      <c r="M399" s="40">
        <f t="shared" ref="M399" si="6944">L399+((L401-M401)+(L402-M402))*(L399/SUM(L396:L400))</f>
        <v>0</v>
      </c>
      <c r="N399" s="40">
        <f t="shared" ref="N399" si="6945">M399+((M401-N401)+(M402-N402))*(M399/SUM(M396:M400))</f>
        <v>0</v>
      </c>
      <c r="O399" s="40">
        <f t="shared" ref="O399" si="6946">N399+((N401-O401)+(N402-O402))*(N399/SUM(N396:N400))</f>
        <v>0</v>
      </c>
      <c r="P399" s="40">
        <f t="shared" ref="P399" si="6947">O399+((O401-P401)+(O402-P402))*(O399/SUM(O396:O400))</f>
        <v>0</v>
      </c>
      <c r="Q399" s="40">
        <f t="shared" ref="Q399" si="6948">P399+((P401-Q401)+(P402-Q402))*(P399/SUM(P396:P400))</f>
        <v>0</v>
      </c>
      <c r="R399" s="40">
        <f t="shared" ref="R399" si="6949">Q399+((Q401-R401)+(Q402-R402))*(Q399/SUM(Q396:Q400))</f>
        <v>0</v>
      </c>
      <c r="S399" s="40">
        <f t="shared" ref="S399" si="6950">R399+((R401-S401)+(R402-S402))*(R399/SUM(R396:R400))</f>
        <v>0</v>
      </c>
      <c r="T399" s="40">
        <f t="shared" ref="T399" si="6951">S399+((S401-T401)+(S402-T402))*(S399/SUM(S396:S400))</f>
        <v>0</v>
      </c>
      <c r="U399" s="40">
        <f t="shared" ref="U399" si="6952">T399+((T401-U401)+(T402-U402))*(T399/SUM(T396:T400))</f>
        <v>0</v>
      </c>
      <c r="V399" s="40">
        <f t="shared" ref="V399" si="6953">U399+((U401-V401)+(U402-V402))*(U399/SUM(U396:U400))</f>
        <v>0</v>
      </c>
      <c r="W399" s="40">
        <f t="shared" ref="W399" si="6954">V399+((V401-W401)+(V402-W402))*(V399/SUM(V396:V400))</f>
        <v>0</v>
      </c>
      <c r="X399" s="40">
        <f t="shared" ref="X399" si="6955">W399+((W401-X401)+(W402-X402))*(W399/SUM(W396:W400))</f>
        <v>0</v>
      </c>
      <c r="Y399" s="40">
        <f t="shared" ref="Y399" si="6956">X399+((X401-Y401)+(X402-Y402))*(X399/SUM(X396:X400))</f>
        <v>0</v>
      </c>
      <c r="Z399" s="40">
        <f t="shared" ref="Z399" si="6957">Y399+((Y401-Z401)+(Y402-Z402))*(Y399/SUM(Y396:Y400))</f>
        <v>0</v>
      </c>
      <c r="AA399" s="40">
        <f t="shared" ref="AA399" si="6958">Z399+((Z401-AA401)+(Z402-AA402))*(Z399/SUM(Z396:Z400))</f>
        <v>0</v>
      </c>
      <c r="AB399" s="40">
        <f t="shared" ref="AB399" si="6959">AA399+((AA401-AB401)+(AA402-AB402))*(AA399/SUM(AA396:AA400))</f>
        <v>0</v>
      </c>
      <c r="AC399" s="40">
        <f t="shared" ref="AC399" si="6960">AB399+((AB401-AC401)+(AB402-AC402))*(AB399/SUM(AB396:AB400))</f>
        <v>0</v>
      </c>
      <c r="AD399" s="40">
        <f t="shared" ref="AD399" si="6961">AC399+((AC401-AD401)+(AC402-AD402))*(AC399/SUM(AC396:AC400))</f>
        <v>0</v>
      </c>
      <c r="AE399" s="40">
        <f t="shared" ref="AE399" si="6962">AD399+((AD401-AE401)+(AD402-AE402))*(AD399/SUM(AD396:AD400))</f>
        <v>0</v>
      </c>
      <c r="AF399" s="40">
        <f t="shared" ref="AF399" si="6963">AE399+((AE401-AF401)+(AE402-AF402))*(AE399/SUM(AE396:AE400))</f>
        <v>0</v>
      </c>
      <c r="AG399" s="40">
        <f t="shared" ref="AG399" si="6964">AF399+((AF401-AG401)+(AF402-AG402))*(AF399/SUM(AF396:AF400))</f>
        <v>0</v>
      </c>
      <c r="AH399" s="40">
        <f t="shared" ref="AH399" si="6965">AG399+((AG401-AH401)+(AG402-AH402))*(AG399/SUM(AG396:AG400))</f>
        <v>0</v>
      </c>
      <c r="AI399" s="40">
        <f t="shared" ref="AI399" si="6966">AH399+((AH401-AI401)+(AH402-AI402))*(AH399/SUM(AH396:AH400))</f>
        <v>0</v>
      </c>
      <c r="AJ399" s="40">
        <f t="shared" ref="AJ399" si="6967">AI399+((AI401-AJ401)+(AI402-AJ402))*(AI399/SUM(AI396:AI400))</f>
        <v>0</v>
      </c>
      <c r="AK399" s="40">
        <f t="shared" ref="AK399" si="6968">AJ399+((AJ401-AK401)+(AJ402-AK402))*(AJ399/SUM(AJ396:AJ400))</f>
        <v>0</v>
      </c>
      <c r="AL399" s="40">
        <f t="shared" ref="AL399" si="6969">AK399+((AK401-AL401)+(AK402-AL402))*(AK399/SUM(AK396:AK400))</f>
        <v>0</v>
      </c>
      <c r="AM399" s="40">
        <f t="shared" ref="AM399" si="6970">AL399+((AL401-AM401)+(AL402-AM402))*(AL399/SUM(AL396:AL400))</f>
        <v>0</v>
      </c>
      <c r="AN399" s="40">
        <f t="shared" ref="AN399" si="6971">AM399+((AM401-AN401)+(AM402-AN402))*(AM399/SUM(AM396:AM400))</f>
        <v>0</v>
      </c>
      <c r="AO399" s="40">
        <f t="shared" ref="AO399" si="6972">AN399+((AN401-AO401)+(AN402-AO402))*(AN399/SUM(AN396:AN400))</f>
        <v>0</v>
      </c>
      <c r="AP399" s="40">
        <f t="shared" ref="AP399" si="6973">AO399+((AO401-AP401)+(AO402-AP402))*(AO399/SUM(AO396:AO400))</f>
        <v>0</v>
      </c>
      <c r="AQ399" s="40">
        <f t="shared" ref="AQ399" si="6974">AP399+((AP401-AQ401)+(AP402-AQ402))*(AP399/SUM(AP396:AP400))</f>
        <v>0</v>
      </c>
      <c r="AR399" s="40">
        <f t="shared" ref="AR399" si="6975">AQ399+((AQ401-AR401)+(AQ402-AR402))*(AQ399/SUM(AQ396:AQ400))</f>
        <v>0</v>
      </c>
      <c r="AS399" s="41">
        <f t="shared" ref="AS399" si="6976">AR399+((AR401-AS401)+(AR402-AS402))*(AR399/SUM(AR396:AR400))</f>
        <v>0</v>
      </c>
      <c r="AU399" s="10" cm="1">
        <f t="array" ref="AU399">IF($D399="","",INDEX('Data - CO2'!$B$5:$AP$53,MATCH(Kulturmodeller!$D399,'Data - CO2'!$A$5:$A$53,0),AU$20)*E399)</f>
        <v>0</v>
      </c>
      <c r="AV399" cm="1">
        <f t="array" ref="AV399">IF($D399="","",INDEX('Data - CO2'!$B$5:$AP$53,MATCH(Kulturmodeller!$D399,'Data - CO2'!$A$5:$A$53,0),AV$20)*F399)</f>
        <v>0</v>
      </c>
      <c r="AW399" cm="1">
        <f t="array" ref="AW399">IF($D399="","",INDEX('Data - CO2'!$B$5:$AP$53,MATCH(Kulturmodeller!$D399,'Data - CO2'!$A$5:$A$53,0),AW$20)*G399)</f>
        <v>0</v>
      </c>
      <c r="AX399" cm="1">
        <f t="array" ref="AX399">IF($D399="","",INDEX('Data - CO2'!$B$5:$AP$53,MATCH(Kulturmodeller!$D399,'Data - CO2'!$A$5:$A$53,0),AX$20)*H399)</f>
        <v>0</v>
      </c>
      <c r="AY399" cm="1">
        <f t="array" ref="AY399">IF($D399="","",INDEX('Data - CO2'!$B$5:$AP$53,MATCH(Kulturmodeller!$D399,'Data - CO2'!$A$5:$A$53,0),AY$20)*I399)</f>
        <v>0</v>
      </c>
      <c r="AZ399" cm="1">
        <f t="array" ref="AZ399">IF($D399="","",INDEX('Data - CO2'!$B$5:$AP$53,MATCH(Kulturmodeller!$D399,'Data - CO2'!$A$5:$A$53,0),AZ$20)*J399*$B395)</f>
        <v>0</v>
      </c>
      <c r="BA399" cm="1">
        <f t="array" ref="BA399">IF($D399="","",INDEX('Data - CO2'!$B$5:$AP$53,MATCH(Kulturmodeller!$D399,'Data - CO2'!$A$5:$A$53,0),BA$20)*K399*$B395)</f>
        <v>0</v>
      </c>
      <c r="BB399" cm="1">
        <f t="array" ref="BB399">IF($D399="","",INDEX('Data - CO2'!$B$5:$AP$53,MATCH(Kulturmodeller!$D399,'Data - CO2'!$A$5:$A$53,0),BB$20)*L399*$B395)</f>
        <v>0</v>
      </c>
      <c r="BC399" cm="1">
        <f t="array" ref="BC399">IF($D399="","",INDEX('Data - CO2'!$B$5:$AP$53,MATCH(Kulturmodeller!$D399,'Data - CO2'!$A$5:$A$53,0),BC$20)*M399*$B395)</f>
        <v>0</v>
      </c>
      <c r="BD399" cm="1">
        <f t="array" ref="BD399">IF($D399="","",INDEX('Data - CO2'!$B$5:$AP$53,MATCH(Kulturmodeller!$D399,'Data - CO2'!$A$5:$A$53,0),BD$20)*N399*$B395)</f>
        <v>0</v>
      </c>
      <c r="BE399" cm="1">
        <f t="array" ref="BE399">IF($D399="","",INDEX('Data - CO2'!$B$5:$AP$53,MATCH(Kulturmodeller!$D399,'Data - CO2'!$A$5:$A$53,0),BE$20)*O399*$B395)</f>
        <v>0</v>
      </c>
      <c r="BF399" cm="1">
        <f t="array" ref="BF399">IF($D399="","",INDEX('Data - CO2'!$B$5:$AP$53,MATCH(Kulturmodeller!$D399,'Data - CO2'!$A$5:$A$53,0),BF$20)*P399*$B395)</f>
        <v>0</v>
      </c>
      <c r="BG399" cm="1">
        <f t="array" ref="BG399">IF($D399="","",INDEX('Data - CO2'!$B$5:$AP$53,MATCH(Kulturmodeller!$D399,'Data - CO2'!$A$5:$A$53,0),BG$20)*Q399*$B395)</f>
        <v>0</v>
      </c>
      <c r="BH399" cm="1">
        <f t="array" ref="BH399">IF($D399="","",INDEX('Data - CO2'!$B$5:$AP$53,MATCH(Kulturmodeller!$D399,'Data - CO2'!$A$5:$A$53,0),BH$20)*R399*$B395)</f>
        <v>0</v>
      </c>
      <c r="BI399" cm="1">
        <f t="array" ref="BI399">IF($D399="","",INDEX('Data - CO2'!$B$5:$AP$53,MATCH(Kulturmodeller!$D399,'Data - CO2'!$A$5:$A$53,0),BI$20)*S399*$B395)</f>
        <v>0</v>
      </c>
      <c r="BJ399" cm="1">
        <f t="array" ref="BJ399">IF($D399="","",INDEX('Data - CO2'!$B$5:$AP$53,MATCH(Kulturmodeller!$D399,'Data - CO2'!$A$5:$A$53,0),BJ$20)*T399*$B395)</f>
        <v>0</v>
      </c>
      <c r="BK399" cm="1">
        <f t="array" ref="BK399">IF($D399="","",INDEX('Data - CO2'!$B$5:$AP$53,MATCH(Kulturmodeller!$D399,'Data - CO2'!$A$5:$A$53,0),BK$20)*U399*$B395)</f>
        <v>0</v>
      </c>
      <c r="BL399" cm="1">
        <f t="array" ref="BL399">IF($D399="","",INDEX('Data - CO2'!$B$5:$AP$53,MATCH(Kulturmodeller!$D399,'Data - CO2'!$A$5:$A$53,0),BL$20)*V399*$B395)</f>
        <v>0</v>
      </c>
      <c r="BM399" cm="1">
        <f t="array" ref="BM399">IF($D399="","",INDEX('Data - CO2'!$B$5:$AP$53,MATCH(Kulturmodeller!$D399,'Data - CO2'!$A$5:$A$53,0),BM$20)*W399*$B395)</f>
        <v>0</v>
      </c>
      <c r="BN399" cm="1">
        <f t="array" ref="BN399">IF($D399="","",INDEX('Data - CO2'!$B$5:$AP$53,MATCH(Kulturmodeller!$D399,'Data - CO2'!$A$5:$A$53,0),BN$20)*X399*$B395)</f>
        <v>0</v>
      </c>
      <c r="BO399" cm="1">
        <f t="array" ref="BO399">IF($D399="","",INDEX('Data - CO2'!$B$5:$AP$53,MATCH(Kulturmodeller!$D399,'Data - CO2'!$A$5:$A$53,0),BO$20)*Y399*$B395)</f>
        <v>0</v>
      </c>
      <c r="BP399" cm="1">
        <f t="array" ref="BP399">IF($D399="","",INDEX('Data - CO2'!$B$5:$AP$53,MATCH(Kulturmodeller!$D399,'Data - CO2'!$A$5:$A$53,0),BP$20)*Z399*$B395)</f>
        <v>0</v>
      </c>
      <c r="BQ399" cm="1">
        <f t="array" ref="BQ399">IF($D399="","",INDEX('Data - CO2'!$B$5:$AP$53,MATCH(Kulturmodeller!$D399,'Data - CO2'!$A$5:$A$53,0),BQ$20)*AA399*$B395)</f>
        <v>0</v>
      </c>
      <c r="BR399" cm="1">
        <f t="array" ref="BR399">IF($D399="","",INDEX('Data - CO2'!$B$5:$AP$53,MATCH(Kulturmodeller!$D399,'Data - CO2'!$A$5:$A$53,0),BR$20)*AB399*$B395)</f>
        <v>0</v>
      </c>
      <c r="BS399" cm="1">
        <f t="array" ref="BS399">IF($D399="","",INDEX('Data - CO2'!$B$5:$AP$53,MATCH(Kulturmodeller!$D399,'Data - CO2'!$A$5:$A$53,0),BS$20)*AC399*$B395)</f>
        <v>0</v>
      </c>
      <c r="BT399" cm="1">
        <f t="array" ref="BT399">IF($D399="","",INDEX('Data - CO2'!$B$5:$AP$53,MATCH(Kulturmodeller!$D399,'Data - CO2'!$A$5:$A$53,0),BT$20)*AD399*$B395)</f>
        <v>0</v>
      </c>
      <c r="BU399" cm="1">
        <f t="array" ref="BU399">IF($D399="","",INDEX('Data - CO2'!$B$5:$AP$53,MATCH(Kulturmodeller!$D399,'Data - CO2'!$A$5:$A$53,0),BU$20)*AE399*$B395)</f>
        <v>0</v>
      </c>
      <c r="BV399" cm="1">
        <f t="array" ref="BV399">IF($D399="","",INDEX('Data - CO2'!$B$5:$AP$53,MATCH(Kulturmodeller!$D399,'Data - CO2'!$A$5:$A$53,0),BV$20)*AF399*$B395)</f>
        <v>0</v>
      </c>
      <c r="BW399" cm="1">
        <f t="array" ref="BW399">IF($D399="","",INDEX('Data - CO2'!$B$5:$AP$53,MATCH(Kulturmodeller!$D399,'Data - CO2'!$A$5:$A$53,0),BW$20)*AG399*$B395)</f>
        <v>0</v>
      </c>
      <c r="BX399" cm="1">
        <f t="array" ref="BX399">IF($D399="","",INDEX('Data - CO2'!$B$5:$AP$53,MATCH(Kulturmodeller!$D399,'Data - CO2'!$A$5:$A$53,0),BX$20)*AH399*$B395)</f>
        <v>0</v>
      </c>
      <c r="BY399" cm="1">
        <f t="array" ref="BY399">IF($D399="","",INDEX('Data - CO2'!$B$5:$AP$53,MATCH(Kulturmodeller!$D399,'Data - CO2'!$A$5:$A$53,0),BY$20)*AI399*$B395)</f>
        <v>0</v>
      </c>
      <c r="BZ399" cm="1">
        <f t="array" ref="BZ399">IF($D399="","",INDEX('Data - CO2'!$B$5:$AP$53,MATCH(Kulturmodeller!$D399,'Data - CO2'!$A$5:$A$53,0),BZ$20)*AJ399*$B395)</f>
        <v>0</v>
      </c>
      <c r="CA399" cm="1">
        <f t="array" ref="CA399">IF($D399="","",INDEX('Data - CO2'!$B$5:$AP$53,MATCH(Kulturmodeller!$D399,'Data - CO2'!$A$5:$A$53,0),CA$20)*AK399*$B395)</f>
        <v>0</v>
      </c>
      <c r="CB399" cm="1">
        <f t="array" ref="CB399">IF($D399="","",INDEX('Data - CO2'!$B$5:$AP$53,MATCH(Kulturmodeller!$D399,'Data - CO2'!$A$5:$A$53,0),CB$20)*AL399*$B395)</f>
        <v>0</v>
      </c>
      <c r="CC399" cm="1">
        <f t="array" ref="CC399">IF($D399="","",INDEX('Data - CO2'!$B$5:$AP$53,MATCH(Kulturmodeller!$D399,'Data - CO2'!$A$5:$A$53,0),CC$20)*AM399*$B395)</f>
        <v>0</v>
      </c>
      <c r="CD399" cm="1">
        <f t="array" ref="CD399">IF($D399="","",INDEX('Data - CO2'!$B$5:$AP$53,MATCH(Kulturmodeller!$D399,'Data - CO2'!$A$5:$A$53,0),CD$20)*AN399*$B395)</f>
        <v>0</v>
      </c>
      <c r="CE399" cm="1">
        <f t="array" ref="CE399">IF($D399="","",INDEX('Data - CO2'!$B$5:$AP$53,MATCH(Kulturmodeller!$D399,'Data - CO2'!$A$5:$A$53,0),CE$20)*AO399*$B395)</f>
        <v>0</v>
      </c>
      <c r="CF399" cm="1">
        <f t="array" ref="CF399">IF($D399="","",INDEX('Data - CO2'!$B$5:$AP$53,MATCH(Kulturmodeller!$D399,'Data - CO2'!$A$5:$A$53,0),CF$20)*AP399*$B395)</f>
        <v>0</v>
      </c>
      <c r="CG399" cm="1">
        <f t="array" ref="CG399">IF($D399="","",INDEX('Data - CO2'!$B$5:$AP$53,MATCH(Kulturmodeller!$D399,'Data - CO2'!$A$5:$A$53,0),CG$20)*AQ399*$B395)</f>
        <v>0</v>
      </c>
      <c r="CH399" cm="1">
        <f t="array" ref="CH399">IF($D399="","",INDEX('Data - CO2'!$B$5:$AP$53,MATCH(Kulturmodeller!$D399,'Data - CO2'!$A$5:$A$53,0),CH$20)*AR399*$B395)</f>
        <v>0</v>
      </c>
      <c r="CI399" s="11" cm="1">
        <f t="array" ref="CI399">IF($D399="","",INDEX('Data - CO2'!$B$5:$AP$53,MATCH(Kulturmodeller!$D399,'Data - CO2'!$A$5:$A$53,0),CI$20)*AS399*$B395)</f>
        <v>0</v>
      </c>
    </row>
    <row r="400" spans="1:87" x14ac:dyDescent="0.3">
      <c r="A400" s="42" t="s">
        <v>85</v>
      </c>
      <c r="B400" s="42"/>
      <c r="C400" s="124">
        <f>'Katalog over Kulturmodeller '!F145</f>
        <v>0</v>
      </c>
      <c r="D400" s="129"/>
      <c r="E400" s="140">
        <f>'Katalog over Kulturmodeller '!W145</f>
        <v>0</v>
      </c>
      <c r="F400" s="46">
        <f>E400+((E401-F401)+(E402-F402))*(E400/SUM(E396:E400))</f>
        <v>0</v>
      </c>
      <c r="G400" s="46">
        <f t="shared" ref="G400" si="6977">F400+((F401-G401)+(F402-G402))*(F400/SUM(F396:F400))</f>
        <v>0</v>
      </c>
      <c r="H400" s="46">
        <f t="shared" ref="H400" si="6978">G400+((G401-H401)+(G402-H402))*(G400/SUM(G396:G400))</f>
        <v>0</v>
      </c>
      <c r="I400" s="46">
        <f t="shared" ref="I400" si="6979">H400+((H401-I401)+(H402-I402))*(H400/SUM(H396:H400))</f>
        <v>0</v>
      </c>
      <c r="J400" s="46">
        <f t="shared" ref="J400" si="6980">I400+((I401-J401)+(I402-J402))*(I400/SUM(I396:I400))</f>
        <v>0</v>
      </c>
      <c r="K400" s="46">
        <f t="shared" ref="K400" si="6981">J400+((J401-K401)+(J402-K402))*(J400/SUM(J396:J400))</f>
        <v>0</v>
      </c>
      <c r="L400" s="46">
        <f t="shared" ref="L400" si="6982">K400+((K401-L401)+(K402-L402))*(K400/SUM(K396:K400))</f>
        <v>0</v>
      </c>
      <c r="M400" s="46">
        <f t="shared" ref="M400" si="6983">L400+((L401-M401)+(L402-M402))*(L400/SUM(L396:L400))</f>
        <v>0</v>
      </c>
      <c r="N400" s="46">
        <f t="shared" ref="N400" si="6984">M400+((M401-N401)+(M402-N402))*(M400/SUM(M396:M400))</f>
        <v>0</v>
      </c>
      <c r="O400" s="46">
        <f t="shared" ref="O400" si="6985">N400+((N401-O401)+(N402-O402))*(N400/SUM(N396:N400))</f>
        <v>0</v>
      </c>
      <c r="P400" s="46">
        <f t="shared" ref="P400" si="6986">O400+((O401-P401)+(O402-P402))*(O400/SUM(O396:O400))</f>
        <v>0</v>
      </c>
      <c r="Q400" s="46">
        <f t="shared" ref="Q400" si="6987">P400+((P401-Q401)+(P402-Q402))*(P400/SUM(P396:P400))</f>
        <v>0</v>
      </c>
      <c r="R400" s="46">
        <f t="shared" ref="R400" si="6988">Q400+((Q401-R401)+(Q402-R402))*(Q400/SUM(Q396:Q400))</f>
        <v>0</v>
      </c>
      <c r="S400" s="46">
        <f t="shared" ref="S400" si="6989">R400+((R401-S401)+(R402-S402))*(R400/SUM(R396:R400))</f>
        <v>0</v>
      </c>
      <c r="T400" s="46">
        <f t="shared" ref="T400" si="6990">S400+((S401-T401)+(S402-T402))*(S400/SUM(S396:S400))</f>
        <v>0</v>
      </c>
      <c r="U400" s="46">
        <f t="shared" ref="U400" si="6991">T400+((T401-U401)+(T402-U402))*(T400/SUM(T396:T400))</f>
        <v>0</v>
      </c>
      <c r="V400" s="46">
        <f t="shared" ref="V400" si="6992">U400+((U401-V401)+(U402-V402))*(U400/SUM(U396:U400))</f>
        <v>0</v>
      </c>
      <c r="W400" s="46">
        <f t="shared" ref="W400" si="6993">V400+((V401-W401)+(V402-W402))*(V400/SUM(V396:V400))</f>
        <v>0</v>
      </c>
      <c r="X400" s="46">
        <f t="shared" ref="X400" si="6994">W400+((W401-X401)+(W402-X402))*(W400/SUM(W396:W400))</f>
        <v>0</v>
      </c>
      <c r="Y400" s="46">
        <f t="shared" ref="Y400" si="6995">X400+((X401-Y401)+(X402-Y402))*(X400/SUM(X396:X400))</f>
        <v>0</v>
      </c>
      <c r="Z400" s="46">
        <f t="shared" ref="Z400" si="6996">Y400+((Y401-Z401)+(Y402-Z402))*(Y400/SUM(Y396:Y400))</f>
        <v>0</v>
      </c>
      <c r="AA400" s="46">
        <f t="shared" ref="AA400" si="6997">Z400+((Z401-AA401)+(Z402-AA402))*(Z400/SUM(Z396:Z400))</f>
        <v>0</v>
      </c>
      <c r="AB400" s="46">
        <f t="shared" ref="AB400" si="6998">AA400+((AA401-AB401)+(AA402-AB402))*(AA400/SUM(AA396:AA400))</f>
        <v>0</v>
      </c>
      <c r="AC400" s="46">
        <f t="shared" ref="AC400" si="6999">AB400+((AB401-AC401)+(AB402-AC402))*(AB400/SUM(AB396:AB400))</f>
        <v>0</v>
      </c>
      <c r="AD400" s="46">
        <f t="shared" ref="AD400" si="7000">AC400+((AC401-AD401)+(AC402-AD402))*(AC400/SUM(AC396:AC400))</f>
        <v>0</v>
      </c>
      <c r="AE400" s="46">
        <f t="shared" ref="AE400" si="7001">AD400+((AD401-AE401)+(AD402-AE402))*(AD400/SUM(AD396:AD400))</f>
        <v>0</v>
      </c>
      <c r="AF400" s="46">
        <f t="shared" ref="AF400" si="7002">AE400+((AE401-AF401)+(AE402-AF402))*(AE400/SUM(AE396:AE400))</f>
        <v>0</v>
      </c>
      <c r="AG400" s="46">
        <f t="shared" ref="AG400" si="7003">AF400+((AF401-AG401)+(AF402-AG402))*(AF400/SUM(AF396:AF400))</f>
        <v>0</v>
      </c>
      <c r="AH400" s="46">
        <f t="shared" ref="AH400" si="7004">AG400+((AG401-AH401)+(AG402-AH402))*(AG400/SUM(AG396:AG400))</f>
        <v>0</v>
      </c>
      <c r="AI400" s="46">
        <f t="shared" ref="AI400" si="7005">AH400+((AH401-AI401)+(AH402-AI402))*(AH400/SUM(AH396:AH400))</f>
        <v>0</v>
      </c>
      <c r="AJ400" s="46">
        <f t="shared" ref="AJ400" si="7006">AI400+((AI401-AJ401)+(AI402-AJ402))*(AI400/SUM(AI396:AI400))</f>
        <v>0</v>
      </c>
      <c r="AK400" s="46">
        <f t="shared" ref="AK400" si="7007">AJ400+((AJ401-AK401)+(AJ402-AK402))*(AJ400/SUM(AJ396:AJ400))</f>
        <v>0</v>
      </c>
      <c r="AL400" s="46">
        <f t="shared" ref="AL400" si="7008">AK400+((AK401-AL401)+(AK402-AL402))*(AK400/SUM(AK396:AK400))</f>
        <v>0</v>
      </c>
      <c r="AM400" s="46">
        <f t="shared" ref="AM400" si="7009">AL400+((AL401-AM401)+(AL402-AM402))*(AL400/SUM(AL396:AL400))</f>
        <v>0</v>
      </c>
      <c r="AN400" s="46">
        <f t="shared" ref="AN400" si="7010">AM400+((AM401-AN401)+(AM402-AN402))*(AM400/SUM(AM396:AM400))</f>
        <v>0</v>
      </c>
      <c r="AO400" s="46">
        <f t="shared" ref="AO400" si="7011">AN400+((AN401-AO401)+(AN402-AO402))*(AN400/SUM(AN396:AN400))</f>
        <v>0</v>
      </c>
      <c r="AP400" s="46">
        <f t="shared" ref="AP400" si="7012">AO400+((AO401-AP401)+(AO402-AP402))*(AO400/SUM(AO396:AO400))</f>
        <v>0</v>
      </c>
      <c r="AQ400" s="46">
        <f t="shared" ref="AQ400" si="7013">AP400+((AP401-AQ401)+(AP402-AQ402))*(AP400/SUM(AP396:AP400))</f>
        <v>0</v>
      </c>
      <c r="AR400" s="46">
        <f t="shared" ref="AR400" si="7014">AQ400+((AQ401-AR401)+(AQ402-AR402))*(AQ400/SUM(AQ396:AQ400))</f>
        <v>0</v>
      </c>
      <c r="AS400" s="47">
        <f t="shared" ref="AS400" si="7015">AR400+((AR401-AS401)+(AR402-AS402))*(AR400/SUM(AR396:AR400))</f>
        <v>0</v>
      </c>
      <c r="AU400" s="10" t="str" cm="1">
        <f t="array" ref="AU400">IF($D400="","",INDEX('Data - CO2'!$B$5:$AP$53,MATCH(Kulturmodeller!$D400,'Data - CO2'!$A$5:$A$53,0),AU$20)*E400)</f>
        <v/>
      </c>
      <c r="AV400" t="str" cm="1">
        <f t="array" ref="AV400">IF($D400="","",INDEX('Data - CO2'!$B$5:$AP$53,MATCH(Kulturmodeller!$D400,'Data - CO2'!$A$5:$A$53,0),AV$20)*F400)</f>
        <v/>
      </c>
      <c r="AW400" t="str" cm="1">
        <f t="array" ref="AW400">IF($D400="","",INDEX('Data - CO2'!$B$5:$AP$53,MATCH(Kulturmodeller!$D400,'Data - CO2'!$A$5:$A$53,0),AW$20)*G400)</f>
        <v/>
      </c>
      <c r="AX400" t="str" cm="1">
        <f t="array" ref="AX400">IF($D400="","",INDEX('Data - CO2'!$B$5:$AP$53,MATCH(Kulturmodeller!$D400,'Data - CO2'!$A$5:$A$53,0),AX$20)*H400)</f>
        <v/>
      </c>
      <c r="AY400" t="str" cm="1">
        <f t="array" ref="AY400">IF($D400="","",INDEX('Data - CO2'!$B$5:$AP$53,MATCH(Kulturmodeller!$D400,'Data - CO2'!$A$5:$A$53,0),AY$20)*I400)</f>
        <v/>
      </c>
      <c r="AZ400" t="str" cm="1">
        <f t="array" ref="AZ400">IF($D400="","",INDEX('Data - CO2'!$B$5:$AP$53,MATCH(Kulturmodeller!$D400,'Data - CO2'!$A$5:$A$53,0),AZ$20)*J400*$B395)</f>
        <v/>
      </c>
      <c r="BA400" t="str" cm="1">
        <f t="array" ref="BA400">IF($D400="","",INDEX('Data - CO2'!$B$5:$AP$53,MATCH(Kulturmodeller!$D400,'Data - CO2'!$A$5:$A$53,0),BA$20)*K400*$B395)</f>
        <v/>
      </c>
      <c r="BB400" t="str" cm="1">
        <f t="array" ref="BB400">IF($D400="","",INDEX('Data - CO2'!$B$5:$AP$53,MATCH(Kulturmodeller!$D400,'Data - CO2'!$A$5:$A$53,0),BB$20)*L400*$B395)</f>
        <v/>
      </c>
      <c r="BC400" t="str" cm="1">
        <f t="array" ref="BC400">IF($D400="","",INDEX('Data - CO2'!$B$5:$AP$53,MATCH(Kulturmodeller!$D400,'Data - CO2'!$A$5:$A$53,0),BC$20)*M400*$B395)</f>
        <v/>
      </c>
      <c r="BD400" t="str" cm="1">
        <f t="array" ref="BD400">IF($D400="","",INDEX('Data - CO2'!$B$5:$AP$53,MATCH(Kulturmodeller!$D400,'Data - CO2'!$A$5:$A$53,0),BD$20)*N400*$B395)</f>
        <v/>
      </c>
      <c r="BE400" t="str" cm="1">
        <f t="array" ref="BE400">IF($D400="","",INDEX('Data - CO2'!$B$5:$AP$53,MATCH(Kulturmodeller!$D400,'Data - CO2'!$A$5:$A$53,0),BE$20)*O400*$B395)</f>
        <v/>
      </c>
      <c r="BF400" t="str" cm="1">
        <f t="array" ref="BF400">IF($D400="","",INDEX('Data - CO2'!$B$5:$AP$53,MATCH(Kulturmodeller!$D400,'Data - CO2'!$A$5:$A$53,0),BF$20)*P400*$B395)</f>
        <v/>
      </c>
      <c r="BG400" t="str" cm="1">
        <f t="array" ref="BG400">IF($D400="","",INDEX('Data - CO2'!$B$5:$AP$53,MATCH(Kulturmodeller!$D400,'Data - CO2'!$A$5:$A$53,0),BG$20)*Q400*$B395)</f>
        <v/>
      </c>
      <c r="BH400" t="str" cm="1">
        <f t="array" ref="BH400">IF($D400="","",INDEX('Data - CO2'!$B$5:$AP$53,MATCH(Kulturmodeller!$D400,'Data - CO2'!$A$5:$A$53,0),BH$20)*R400*$B395)</f>
        <v/>
      </c>
      <c r="BI400" t="str" cm="1">
        <f t="array" ref="BI400">IF($D400="","",INDEX('Data - CO2'!$B$5:$AP$53,MATCH(Kulturmodeller!$D400,'Data - CO2'!$A$5:$A$53,0),BI$20)*S400*$B395)</f>
        <v/>
      </c>
      <c r="BJ400" t="str" cm="1">
        <f t="array" ref="BJ400">IF($D400="","",INDEX('Data - CO2'!$B$5:$AP$53,MATCH(Kulturmodeller!$D400,'Data - CO2'!$A$5:$A$53,0),BJ$20)*T400*$B395)</f>
        <v/>
      </c>
      <c r="BK400" t="str" cm="1">
        <f t="array" ref="BK400">IF($D400="","",INDEX('Data - CO2'!$B$5:$AP$53,MATCH(Kulturmodeller!$D400,'Data - CO2'!$A$5:$A$53,0),BK$20)*U400*$B395)</f>
        <v/>
      </c>
      <c r="BL400" t="str" cm="1">
        <f t="array" ref="BL400">IF($D400="","",INDEX('Data - CO2'!$B$5:$AP$53,MATCH(Kulturmodeller!$D400,'Data - CO2'!$A$5:$A$53,0),BL$20)*V400*$B395)</f>
        <v/>
      </c>
      <c r="BM400" t="str" cm="1">
        <f t="array" ref="BM400">IF($D400="","",INDEX('Data - CO2'!$B$5:$AP$53,MATCH(Kulturmodeller!$D400,'Data - CO2'!$A$5:$A$53,0),BM$20)*W400*$B395)</f>
        <v/>
      </c>
      <c r="BN400" t="str" cm="1">
        <f t="array" ref="BN400">IF($D400="","",INDEX('Data - CO2'!$B$5:$AP$53,MATCH(Kulturmodeller!$D400,'Data - CO2'!$A$5:$A$53,0),BN$20)*X400*$B395)</f>
        <v/>
      </c>
      <c r="BO400" t="str" cm="1">
        <f t="array" ref="BO400">IF($D400="","",INDEX('Data - CO2'!$B$5:$AP$53,MATCH(Kulturmodeller!$D400,'Data - CO2'!$A$5:$A$53,0),BO$20)*Y400*$B395)</f>
        <v/>
      </c>
      <c r="BP400" t="str" cm="1">
        <f t="array" ref="BP400">IF($D400="","",INDEX('Data - CO2'!$B$5:$AP$53,MATCH(Kulturmodeller!$D400,'Data - CO2'!$A$5:$A$53,0),BP$20)*Z400*$B395)</f>
        <v/>
      </c>
      <c r="BQ400" t="str" cm="1">
        <f t="array" ref="BQ400">IF($D400="","",INDEX('Data - CO2'!$B$5:$AP$53,MATCH(Kulturmodeller!$D400,'Data - CO2'!$A$5:$A$53,0),BQ$20)*AA400*$B395)</f>
        <v/>
      </c>
      <c r="BR400" t="str" cm="1">
        <f t="array" ref="BR400">IF($D400="","",INDEX('Data - CO2'!$B$5:$AP$53,MATCH(Kulturmodeller!$D400,'Data - CO2'!$A$5:$A$53,0),BR$20)*AB400*$B395)</f>
        <v/>
      </c>
      <c r="BS400" t="str" cm="1">
        <f t="array" ref="BS400">IF($D400="","",INDEX('Data - CO2'!$B$5:$AP$53,MATCH(Kulturmodeller!$D400,'Data - CO2'!$A$5:$A$53,0),BS$20)*AC400*$B395)</f>
        <v/>
      </c>
      <c r="BT400" t="str" cm="1">
        <f t="array" ref="BT400">IF($D400="","",INDEX('Data - CO2'!$B$5:$AP$53,MATCH(Kulturmodeller!$D400,'Data - CO2'!$A$5:$A$53,0),BT$20)*AD400*$B395)</f>
        <v/>
      </c>
      <c r="BU400" t="str" cm="1">
        <f t="array" ref="BU400">IF($D400="","",INDEX('Data - CO2'!$B$5:$AP$53,MATCH(Kulturmodeller!$D400,'Data - CO2'!$A$5:$A$53,0),BU$20)*AE400*$B395)</f>
        <v/>
      </c>
      <c r="BV400" t="str" cm="1">
        <f t="array" ref="BV400">IF($D400="","",INDEX('Data - CO2'!$B$5:$AP$53,MATCH(Kulturmodeller!$D400,'Data - CO2'!$A$5:$A$53,0),BV$20)*AF400*$B395)</f>
        <v/>
      </c>
      <c r="BW400" t="str" cm="1">
        <f t="array" ref="BW400">IF($D400="","",INDEX('Data - CO2'!$B$5:$AP$53,MATCH(Kulturmodeller!$D400,'Data - CO2'!$A$5:$A$53,0),BW$20)*AG400*$B395)</f>
        <v/>
      </c>
      <c r="BX400" t="str" cm="1">
        <f t="array" ref="BX400">IF($D400="","",INDEX('Data - CO2'!$B$5:$AP$53,MATCH(Kulturmodeller!$D400,'Data - CO2'!$A$5:$A$53,0),BX$20)*AH400*$B395)</f>
        <v/>
      </c>
      <c r="BY400" t="str" cm="1">
        <f t="array" ref="BY400">IF($D400="","",INDEX('Data - CO2'!$B$5:$AP$53,MATCH(Kulturmodeller!$D400,'Data - CO2'!$A$5:$A$53,0),BY$20)*AI400*$B395)</f>
        <v/>
      </c>
      <c r="BZ400" t="str" cm="1">
        <f t="array" ref="BZ400">IF($D400="","",INDEX('Data - CO2'!$B$5:$AP$53,MATCH(Kulturmodeller!$D400,'Data - CO2'!$A$5:$A$53,0),BZ$20)*AJ400*$B395)</f>
        <v/>
      </c>
      <c r="CA400" t="str" cm="1">
        <f t="array" ref="CA400">IF($D400="","",INDEX('Data - CO2'!$B$5:$AP$53,MATCH(Kulturmodeller!$D400,'Data - CO2'!$A$5:$A$53,0),CA$20)*AK400*$B395)</f>
        <v/>
      </c>
      <c r="CB400" t="str" cm="1">
        <f t="array" ref="CB400">IF($D400="","",INDEX('Data - CO2'!$B$5:$AP$53,MATCH(Kulturmodeller!$D400,'Data - CO2'!$A$5:$A$53,0),CB$20)*AL400*$B395)</f>
        <v/>
      </c>
      <c r="CC400" t="str" cm="1">
        <f t="array" ref="CC400">IF($D400="","",INDEX('Data - CO2'!$B$5:$AP$53,MATCH(Kulturmodeller!$D400,'Data - CO2'!$A$5:$A$53,0),CC$20)*AM400*$B395)</f>
        <v/>
      </c>
      <c r="CD400" t="str" cm="1">
        <f t="array" ref="CD400">IF($D400="","",INDEX('Data - CO2'!$B$5:$AP$53,MATCH(Kulturmodeller!$D400,'Data - CO2'!$A$5:$A$53,0),CD$20)*AN400*$B395)</f>
        <v/>
      </c>
      <c r="CE400" t="str" cm="1">
        <f t="array" ref="CE400">IF($D400="","",INDEX('Data - CO2'!$B$5:$AP$53,MATCH(Kulturmodeller!$D400,'Data - CO2'!$A$5:$A$53,0),CE$20)*AO400*$B395)</f>
        <v/>
      </c>
      <c r="CF400" t="str" cm="1">
        <f t="array" ref="CF400">IF($D400="","",INDEX('Data - CO2'!$B$5:$AP$53,MATCH(Kulturmodeller!$D400,'Data - CO2'!$A$5:$A$53,0),CF$20)*AP400*$B395)</f>
        <v/>
      </c>
      <c r="CG400" t="str" cm="1">
        <f t="array" ref="CG400">IF($D400="","",INDEX('Data - CO2'!$B$5:$AP$53,MATCH(Kulturmodeller!$D400,'Data - CO2'!$A$5:$A$53,0),CG$20)*AQ400*$B395)</f>
        <v/>
      </c>
      <c r="CH400" t="str" cm="1">
        <f t="array" ref="CH400">IF($D400="","",INDEX('Data - CO2'!$B$5:$AP$53,MATCH(Kulturmodeller!$D400,'Data - CO2'!$A$5:$A$53,0),CH$20)*AR400*$B395)</f>
        <v/>
      </c>
      <c r="CI400" s="11" t="str" cm="1">
        <f t="array" ref="CI400">IF($D400="","",INDEX('Data - CO2'!$B$5:$AP$53,MATCH(Kulturmodeller!$D400,'Data - CO2'!$A$5:$A$53,0),CI$20)*AS400*$B395)</f>
        <v/>
      </c>
    </row>
    <row r="401" spans="1:87" x14ac:dyDescent="0.3">
      <c r="A401" s="351" t="s">
        <v>637</v>
      </c>
      <c r="B401" s="49"/>
      <c r="C401" s="130" t="str">
        <f>'Katalog over Kulturmodeller '!F146</f>
        <v>Valgfri</v>
      </c>
      <c r="D401" s="131" t="s">
        <v>58</v>
      </c>
      <c r="E401" s="139">
        <f>'Katalog over Kulturmodeller '!W146</f>
        <v>0.1</v>
      </c>
      <c r="F401" s="40">
        <f>E401</f>
        <v>0.1</v>
      </c>
      <c r="G401" s="40">
        <f t="shared" ref="G401:G402" si="7016">F401</f>
        <v>0.1</v>
      </c>
      <c r="H401" s="40">
        <f>G401*2/3</f>
        <v>6.6666666666666666E-2</v>
      </c>
      <c r="I401" s="40">
        <f>H401*0.5</f>
        <v>3.3333333333333333E-2</v>
      </c>
      <c r="J401" s="40">
        <v>0</v>
      </c>
      <c r="K401" s="40">
        <f t="shared" ref="K401:K402" si="7017">J401</f>
        <v>0</v>
      </c>
      <c r="L401" s="40">
        <f t="shared" ref="L401:L402" si="7018">K401</f>
        <v>0</v>
      </c>
      <c r="M401" s="40">
        <f t="shared" ref="M401:M402" si="7019">L401</f>
        <v>0</v>
      </c>
      <c r="N401" s="40">
        <f t="shared" ref="N401:N402" si="7020">M401</f>
        <v>0</v>
      </c>
      <c r="O401" s="40">
        <f t="shared" ref="O401:O402" si="7021">N401</f>
        <v>0</v>
      </c>
      <c r="P401" s="40">
        <f t="shared" ref="P401:P402" si="7022">O401</f>
        <v>0</v>
      </c>
      <c r="Q401" s="40">
        <f t="shared" ref="Q401:Q402" si="7023">P401</f>
        <v>0</v>
      </c>
      <c r="R401" s="40">
        <f t="shared" ref="R401:R402" si="7024">Q401</f>
        <v>0</v>
      </c>
      <c r="S401" s="40">
        <f t="shared" ref="S401:S402" si="7025">R401</f>
        <v>0</v>
      </c>
      <c r="T401" s="40">
        <f t="shared" ref="T401:T402" si="7026">S401</f>
        <v>0</v>
      </c>
      <c r="U401" s="40">
        <f t="shared" ref="U401:U402" si="7027">T401</f>
        <v>0</v>
      </c>
      <c r="V401" s="40">
        <f t="shared" ref="V401:V402" si="7028">U401</f>
        <v>0</v>
      </c>
      <c r="W401" s="40">
        <f t="shared" ref="W401:W402" si="7029">V401</f>
        <v>0</v>
      </c>
      <c r="X401" s="40">
        <f t="shared" ref="X401:X402" si="7030">W401</f>
        <v>0</v>
      </c>
      <c r="Y401" s="40">
        <f t="shared" ref="Y401:Y402" si="7031">X401</f>
        <v>0</v>
      </c>
      <c r="Z401" s="40">
        <f t="shared" ref="Z401:Z402" si="7032">Y401</f>
        <v>0</v>
      </c>
      <c r="AA401" s="40">
        <f t="shared" ref="AA401:AA402" si="7033">Z401</f>
        <v>0</v>
      </c>
      <c r="AB401" s="40">
        <f t="shared" ref="AB401:AB402" si="7034">AA401</f>
        <v>0</v>
      </c>
      <c r="AC401" s="40">
        <f t="shared" ref="AC401:AC402" si="7035">AB401</f>
        <v>0</v>
      </c>
      <c r="AD401" s="40">
        <f t="shared" ref="AD401:AD402" si="7036">AC401</f>
        <v>0</v>
      </c>
      <c r="AE401" s="40">
        <f t="shared" ref="AE401:AE402" si="7037">AD401</f>
        <v>0</v>
      </c>
      <c r="AF401" s="40">
        <f t="shared" ref="AF401:AF402" si="7038">AE401</f>
        <v>0</v>
      </c>
      <c r="AG401" s="40">
        <f t="shared" ref="AG401:AG402" si="7039">AF401</f>
        <v>0</v>
      </c>
      <c r="AH401" s="40">
        <f t="shared" ref="AH401:AH402" si="7040">AG401</f>
        <v>0</v>
      </c>
      <c r="AI401" s="40">
        <f t="shared" ref="AI401:AI402" si="7041">AH401</f>
        <v>0</v>
      </c>
      <c r="AJ401" s="40">
        <f t="shared" ref="AJ401:AJ402" si="7042">AI401</f>
        <v>0</v>
      </c>
      <c r="AK401" s="40">
        <f t="shared" ref="AK401:AK402" si="7043">AJ401</f>
        <v>0</v>
      </c>
      <c r="AL401" s="40">
        <f t="shared" ref="AL401:AL402" si="7044">AK401</f>
        <v>0</v>
      </c>
      <c r="AM401" s="40">
        <f t="shared" ref="AM401:AM402" si="7045">AL401</f>
        <v>0</v>
      </c>
      <c r="AN401" s="40">
        <f t="shared" ref="AN401:AN402" si="7046">AM401</f>
        <v>0</v>
      </c>
      <c r="AO401" s="40">
        <f t="shared" ref="AO401:AO402" si="7047">AN401</f>
        <v>0</v>
      </c>
      <c r="AP401" s="40">
        <f t="shared" ref="AP401:AP402" si="7048">AO401</f>
        <v>0</v>
      </c>
      <c r="AQ401" s="40">
        <f t="shared" ref="AQ401:AQ402" si="7049">AP401</f>
        <v>0</v>
      </c>
      <c r="AR401" s="40">
        <f t="shared" ref="AR401:AR402" si="7050">AQ401</f>
        <v>0</v>
      </c>
      <c r="AS401" s="41">
        <f t="shared" ref="AS401:AS402" si="7051">AR401</f>
        <v>0</v>
      </c>
      <c r="AU401" s="10" cm="1">
        <f t="array" ref="AU401">IF($D401="","",INDEX('Data - CO2'!$B$5:$AP$53,MATCH(Kulturmodeller!$D401,'Data - CO2'!$A$5:$A$53,0),AU$20)*E401)</f>
        <v>0</v>
      </c>
      <c r="AV401" cm="1">
        <f t="array" ref="AV401">IF($D401="","",INDEX('Data - CO2'!$B$5:$AP$53,MATCH(Kulturmodeller!$D401,'Data - CO2'!$A$5:$A$53,0),AV$20)*F401)</f>
        <v>0.88136465041360701</v>
      </c>
      <c r="AW401" cm="1">
        <f t="array" ref="AW401">IF($D401="","",INDEX('Data - CO2'!$B$5:$AP$53,MATCH(Kulturmodeller!$D401,'Data - CO2'!$A$5:$A$53,0),AW$20)*G401)</f>
        <v>5.1741980743614837</v>
      </c>
      <c r="AX401" cm="1">
        <f t="array" ref="AX401">IF($D401="","",INDEX('Data - CO2'!$B$5:$AP$53,MATCH(Kulturmodeller!$D401,'Data - CO2'!$A$5:$A$53,0),AX$20)*H401)</f>
        <v>6.3399497186418801</v>
      </c>
      <c r="AY401" cm="1">
        <f t="array" ref="AY401">IF($D401="","",INDEX('Data - CO2'!$B$5:$AP$53,MATCH(Kulturmodeller!$D401,'Data - CO2'!$A$5:$A$53,0),AY$20)*I401)</f>
        <v>5.0032133321812431</v>
      </c>
      <c r="AZ401" cm="1">
        <f t="array" ref="AZ401">IF($D401="","",INDEX('Data - CO2'!$B$5:$AP$53,MATCH(Kulturmodeller!$D401,'Data - CO2'!$A$5:$A$53,0),AZ$20)*J401*$B395)</f>
        <v>0</v>
      </c>
      <c r="BA401" cm="1">
        <f t="array" ref="BA401">IF($D401="","",INDEX('Data - CO2'!$B$5:$AP$53,MATCH(Kulturmodeller!$D401,'Data - CO2'!$A$5:$A$53,0),BA$20)*K401*$B395)</f>
        <v>0</v>
      </c>
      <c r="BB401" cm="1">
        <f t="array" ref="BB401">IF($D401="","",INDEX('Data - CO2'!$B$5:$AP$53,MATCH(Kulturmodeller!$D401,'Data - CO2'!$A$5:$A$53,0),BB$20)*L401*$B395)</f>
        <v>0</v>
      </c>
      <c r="BC401" cm="1">
        <f t="array" ref="BC401">IF($D401="","",INDEX('Data - CO2'!$B$5:$AP$53,MATCH(Kulturmodeller!$D401,'Data - CO2'!$A$5:$A$53,0),BC$20)*M401*$B395)</f>
        <v>0</v>
      </c>
      <c r="BD401" cm="1">
        <f t="array" ref="BD401">IF($D401="","",INDEX('Data - CO2'!$B$5:$AP$53,MATCH(Kulturmodeller!$D401,'Data - CO2'!$A$5:$A$53,0),BD$20)*N401*$B395)</f>
        <v>0</v>
      </c>
      <c r="BE401" cm="1">
        <f t="array" ref="BE401">IF($D401="","",INDEX('Data - CO2'!$B$5:$AP$53,MATCH(Kulturmodeller!$D401,'Data - CO2'!$A$5:$A$53,0),BE$20)*O401*$B395)</f>
        <v>0</v>
      </c>
      <c r="BF401" cm="1">
        <f t="array" ref="BF401">IF($D401="","",INDEX('Data - CO2'!$B$5:$AP$53,MATCH(Kulturmodeller!$D401,'Data - CO2'!$A$5:$A$53,0),BF$20)*P401*$B395)</f>
        <v>0</v>
      </c>
      <c r="BG401" cm="1">
        <f t="array" ref="BG401">IF($D401="","",INDEX('Data - CO2'!$B$5:$AP$53,MATCH(Kulturmodeller!$D401,'Data - CO2'!$A$5:$A$53,0),BG$20)*Q401*$B395)</f>
        <v>0</v>
      </c>
      <c r="BH401" cm="1">
        <f t="array" ref="BH401">IF($D401="","",INDEX('Data - CO2'!$B$5:$AP$53,MATCH(Kulturmodeller!$D401,'Data - CO2'!$A$5:$A$53,0),BH$20)*R401*$B395)</f>
        <v>0</v>
      </c>
      <c r="BI401" cm="1">
        <f t="array" ref="BI401">IF($D401="","",INDEX('Data - CO2'!$B$5:$AP$53,MATCH(Kulturmodeller!$D401,'Data - CO2'!$A$5:$A$53,0),BI$20)*S401*$B395)</f>
        <v>0</v>
      </c>
      <c r="BJ401" cm="1">
        <f t="array" ref="BJ401">IF($D401="","",INDEX('Data - CO2'!$B$5:$AP$53,MATCH(Kulturmodeller!$D401,'Data - CO2'!$A$5:$A$53,0),BJ$20)*T401*$B395)</f>
        <v>0</v>
      </c>
      <c r="BK401" cm="1">
        <f t="array" ref="BK401">IF($D401="","",INDEX('Data - CO2'!$B$5:$AP$53,MATCH(Kulturmodeller!$D401,'Data - CO2'!$A$5:$A$53,0),BK$20)*U401*$B395)</f>
        <v>0</v>
      </c>
      <c r="BL401" cm="1">
        <f t="array" ref="BL401">IF($D401="","",INDEX('Data - CO2'!$B$5:$AP$53,MATCH(Kulturmodeller!$D401,'Data - CO2'!$A$5:$A$53,0),BL$20)*V401*$B395)</f>
        <v>0</v>
      </c>
      <c r="BM401" cm="1">
        <f t="array" ref="BM401">IF($D401="","",INDEX('Data - CO2'!$B$5:$AP$53,MATCH(Kulturmodeller!$D401,'Data - CO2'!$A$5:$A$53,0),BM$20)*W401*$B395)</f>
        <v>0</v>
      </c>
      <c r="BN401" cm="1">
        <f t="array" ref="BN401">IF($D401="","",INDEX('Data - CO2'!$B$5:$AP$53,MATCH(Kulturmodeller!$D401,'Data - CO2'!$A$5:$A$53,0),BN$20)*X401*$B395)</f>
        <v>0</v>
      </c>
      <c r="BO401" cm="1">
        <f t="array" ref="BO401">IF($D401="","",INDEX('Data - CO2'!$B$5:$AP$53,MATCH(Kulturmodeller!$D401,'Data - CO2'!$A$5:$A$53,0),BO$20)*Y401*$B395)</f>
        <v>0</v>
      </c>
      <c r="BP401" cm="1">
        <f t="array" ref="BP401">IF($D401="","",INDEX('Data - CO2'!$B$5:$AP$53,MATCH(Kulturmodeller!$D401,'Data - CO2'!$A$5:$A$53,0),BP$20)*Z401*$B395)</f>
        <v>0</v>
      </c>
      <c r="BQ401" cm="1">
        <f t="array" ref="BQ401">IF($D401="","",INDEX('Data - CO2'!$B$5:$AP$53,MATCH(Kulturmodeller!$D401,'Data - CO2'!$A$5:$A$53,0),BQ$20)*AA401*$B395)</f>
        <v>0</v>
      </c>
      <c r="BR401" cm="1">
        <f t="array" ref="BR401">IF($D401="","",INDEX('Data - CO2'!$B$5:$AP$53,MATCH(Kulturmodeller!$D401,'Data - CO2'!$A$5:$A$53,0),BR$20)*AB401*$B395)</f>
        <v>0</v>
      </c>
      <c r="BS401" cm="1">
        <f t="array" ref="BS401">IF($D401="","",INDEX('Data - CO2'!$B$5:$AP$53,MATCH(Kulturmodeller!$D401,'Data - CO2'!$A$5:$A$53,0),BS$20)*AC401*$B395)</f>
        <v>0</v>
      </c>
      <c r="BT401" cm="1">
        <f t="array" ref="BT401">IF($D401="","",INDEX('Data - CO2'!$B$5:$AP$53,MATCH(Kulturmodeller!$D401,'Data - CO2'!$A$5:$A$53,0),BT$20)*AD401*$B395)</f>
        <v>0</v>
      </c>
      <c r="BU401" cm="1">
        <f t="array" ref="BU401">IF($D401="","",INDEX('Data - CO2'!$B$5:$AP$53,MATCH(Kulturmodeller!$D401,'Data - CO2'!$A$5:$A$53,0),BU$20)*AE401*$B395)</f>
        <v>0</v>
      </c>
      <c r="BV401" cm="1">
        <f t="array" ref="BV401">IF($D401="","",INDEX('Data - CO2'!$B$5:$AP$53,MATCH(Kulturmodeller!$D401,'Data - CO2'!$A$5:$A$53,0),BV$20)*AF401*$B395)</f>
        <v>0</v>
      </c>
      <c r="BW401" cm="1">
        <f t="array" ref="BW401">IF($D401="","",INDEX('Data - CO2'!$B$5:$AP$53,MATCH(Kulturmodeller!$D401,'Data - CO2'!$A$5:$A$53,0),BW$20)*AG401*$B395)</f>
        <v>0</v>
      </c>
      <c r="BX401" cm="1">
        <f t="array" ref="BX401">IF($D401="","",INDEX('Data - CO2'!$B$5:$AP$53,MATCH(Kulturmodeller!$D401,'Data - CO2'!$A$5:$A$53,0),BX$20)*AH401*$B395)</f>
        <v>0</v>
      </c>
      <c r="BY401" cm="1">
        <f t="array" ref="BY401">IF($D401="","",INDEX('Data - CO2'!$B$5:$AP$53,MATCH(Kulturmodeller!$D401,'Data - CO2'!$A$5:$A$53,0),BY$20)*AI401*$B395)</f>
        <v>0</v>
      </c>
      <c r="BZ401" cm="1">
        <f t="array" ref="BZ401">IF($D401="","",INDEX('Data - CO2'!$B$5:$AP$53,MATCH(Kulturmodeller!$D401,'Data - CO2'!$A$5:$A$53,0),BZ$20)*AJ401*$B395)</f>
        <v>0</v>
      </c>
      <c r="CA401" cm="1">
        <f t="array" ref="CA401">IF($D401="","",INDEX('Data - CO2'!$B$5:$AP$53,MATCH(Kulturmodeller!$D401,'Data - CO2'!$A$5:$A$53,0),CA$20)*AK401*$B395)</f>
        <v>0</v>
      </c>
      <c r="CB401" cm="1">
        <f t="array" ref="CB401">IF($D401="","",INDEX('Data - CO2'!$B$5:$AP$53,MATCH(Kulturmodeller!$D401,'Data - CO2'!$A$5:$A$53,0),CB$20)*AL401*$B395)</f>
        <v>0</v>
      </c>
      <c r="CC401" cm="1">
        <f t="array" ref="CC401">IF($D401="","",INDEX('Data - CO2'!$B$5:$AP$53,MATCH(Kulturmodeller!$D401,'Data - CO2'!$A$5:$A$53,0),CC$20)*AM401*$B395)</f>
        <v>0</v>
      </c>
      <c r="CD401" cm="1">
        <f t="array" ref="CD401">IF($D401="","",INDEX('Data - CO2'!$B$5:$AP$53,MATCH(Kulturmodeller!$D401,'Data - CO2'!$A$5:$A$53,0),CD$20)*AN401*$B395)</f>
        <v>0</v>
      </c>
      <c r="CE401" cm="1">
        <f t="array" ref="CE401">IF($D401="","",INDEX('Data - CO2'!$B$5:$AP$53,MATCH(Kulturmodeller!$D401,'Data - CO2'!$A$5:$A$53,0),CE$20)*AO401*$B395)</f>
        <v>0</v>
      </c>
      <c r="CF401" cm="1">
        <f t="array" ref="CF401">IF($D401="","",INDEX('Data - CO2'!$B$5:$AP$53,MATCH(Kulturmodeller!$D401,'Data - CO2'!$A$5:$A$53,0),CF$20)*AP401*$B395)</f>
        <v>0</v>
      </c>
      <c r="CG401" cm="1">
        <f t="array" ref="CG401">IF($D401="","",INDEX('Data - CO2'!$B$5:$AP$53,MATCH(Kulturmodeller!$D401,'Data - CO2'!$A$5:$A$53,0),CG$20)*AQ401*$B395)</f>
        <v>0</v>
      </c>
      <c r="CH401" cm="1">
        <f t="array" ref="CH401">IF($D401="","",INDEX('Data - CO2'!$B$5:$AP$53,MATCH(Kulturmodeller!$D401,'Data - CO2'!$A$5:$A$53,0),CH$20)*AR401*$B395)</f>
        <v>0</v>
      </c>
      <c r="CI401" s="11" cm="1">
        <f t="array" ref="CI401">IF($D401="","",INDEX('Data - CO2'!$B$5:$AP$53,MATCH(Kulturmodeller!$D401,'Data - CO2'!$A$5:$A$53,0),CI$20)*AS401*$B395)</f>
        <v>0</v>
      </c>
    </row>
    <row r="402" spans="1:87" x14ac:dyDescent="0.3">
      <c r="A402" s="346" t="s">
        <v>638</v>
      </c>
      <c r="B402" s="42"/>
      <c r="C402" s="128" t="str">
        <f>'Katalog over Kulturmodeller '!F147</f>
        <v>Juletræer (NGR)</v>
      </c>
      <c r="D402" s="129" t="s">
        <v>635</v>
      </c>
      <c r="E402" s="140">
        <f>'Katalog over Kulturmodeller '!W147</f>
        <v>0</v>
      </c>
      <c r="F402" s="40">
        <f>E402</f>
        <v>0</v>
      </c>
      <c r="G402" s="40">
        <f t="shared" si="7016"/>
        <v>0</v>
      </c>
      <c r="H402" s="40">
        <f>G402*2/3</f>
        <v>0</v>
      </c>
      <c r="I402" s="40">
        <f>H402*0.5</f>
        <v>0</v>
      </c>
      <c r="J402" s="40">
        <v>0</v>
      </c>
      <c r="K402" s="40">
        <f t="shared" si="7017"/>
        <v>0</v>
      </c>
      <c r="L402" s="40">
        <f t="shared" si="7018"/>
        <v>0</v>
      </c>
      <c r="M402" s="40">
        <f t="shared" si="7019"/>
        <v>0</v>
      </c>
      <c r="N402" s="40">
        <f t="shared" si="7020"/>
        <v>0</v>
      </c>
      <c r="O402" s="40">
        <f t="shared" si="7021"/>
        <v>0</v>
      </c>
      <c r="P402" s="40">
        <f t="shared" si="7022"/>
        <v>0</v>
      </c>
      <c r="Q402" s="40">
        <f t="shared" si="7023"/>
        <v>0</v>
      </c>
      <c r="R402" s="40">
        <f t="shared" si="7024"/>
        <v>0</v>
      </c>
      <c r="S402" s="40">
        <f t="shared" si="7025"/>
        <v>0</v>
      </c>
      <c r="T402" s="40">
        <f t="shared" si="7026"/>
        <v>0</v>
      </c>
      <c r="U402" s="40">
        <f t="shared" si="7027"/>
        <v>0</v>
      </c>
      <c r="V402" s="40">
        <f t="shared" si="7028"/>
        <v>0</v>
      </c>
      <c r="W402" s="40">
        <f t="shared" si="7029"/>
        <v>0</v>
      </c>
      <c r="X402" s="40">
        <f t="shared" si="7030"/>
        <v>0</v>
      </c>
      <c r="Y402" s="40">
        <f t="shared" si="7031"/>
        <v>0</v>
      </c>
      <c r="Z402" s="40">
        <f t="shared" si="7032"/>
        <v>0</v>
      </c>
      <c r="AA402" s="40">
        <f t="shared" si="7033"/>
        <v>0</v>
      </c>
      <c r="AB402" s="40">
        <f t="shared" si="7034"/>
        <v>0</v>
      </c>
      <c r="AC402" s="40">
        <f t="shared" si="7035"/>
        <v>0</v>
      </c>
      <c r="AD402" s="40">
        <f t="shared" si="7036"/>
        <v>0</v>
      </c>
      <c r="AE402" s="40">
        <f t="shared" si="7037"/>
        <v>0</v>
      </c>
      <c r="AF402" s="40">
        <f t="shared" si="7038"/>
        <v>0</v>
      </c>
      <c r="AG402" s="40">
        <f t="shared" si="7039"/>
        <v>0</v>
      </c>
      <c r="AH402" s="40">
        <f t="shared" si="7040"/>
        <v>0</v>
      </c>
      <c r="AI402" s="40">
        <f t="shared" si="7041"/>
        <v>0</v>
      </c>
      <c r="AJ402" s="40">
        <f t="shared" si="7042"/>
        <v>0</v>
      </c>
      <c r="AK402" s="40">
        <f t="shared" si="7043"/>
        <v>0</v>
      </c>
      <c r="AL402" s="40">
        <f t="shared" si="7044"/>
        <v>0</v>
      </c>
      <c r="AM402" s="40">
        <f t="shared" si="7045"/>
        <v>0</v>
      </c>
      <c r="AN402" s="40">
        <f t="shared" si="7046"/>
        <v>0</v>
      </c>
      <c r="AO402" s="40">
        <f t="shared" si="7047"/>
        <v>0</v>
      </c>
      <c r="AP402" s="40">
        <f t="shared" si="7048"/>
        <v>0</v>
      </c>
      <c r="AQ402" s="40">
        <f t="shared" si="7049"/>
        <v>0</v>
      </c>
      <c r="AR402" s="40">
        <f t="shared" si="7050"/>
        <v>0</v>
      </c>
      <c r="AS402" s="41">
        <f t="shared" si="7051"/>
        <v>0</v>
      </c>
      <c r="AU402" s="12" cm="1">
        <f t="array" ref="AU402">IF($D402="","",INDEX('Data - CO2'!$B$5:$AP$53,MATCH(Kulturmodeller!$D402,'Data - CO2'!$A$5:$A$53,0),AU$20)*E402)</f>
        <v>0</v>
      </c>
      <c r="AV402" s="3" cm="1">
        <f t="array" ref="AV402">IF($D402="","",INDEX('Data - CO2'!$B$5:$AP$53,MATCH(Kulturmodeller!$D402,'Data - CO2'!$A$5:$A$53,0),AV$20)*F402)</f>
        <v>0</v>
      </c>
      <c r="AW402" s="3" cm="1">
        <f t="array" ref="AW402">IF($D402="","",INDEX('Data - CO2'!$B$5:$AP$53,MATCH(Kulturmodeller!$D402,'Data - CO2'!$A$5:$A$53,0),AW$20)*G402)</f>
        <v>0</v>
      </c>
      <c r="AX402" s="3" cm="1">
        <f t="array" ref="AX402">IF($D402="","",INDEX('Data - CO2'!$B$5:$AP$53,MATCH(Kulturmodeller!$D402,'Data - CO2'!$A$5:$A$53,0),AX$20)*H402)</f>
        <v>0</v>
      </c>
      <c r="AY402" s="3" cm="1">
        <f t="array" ref="AY402">IF($D402="","",INDEX('Data - CO2'!$B$5:$AP$53,MATCH(Kulturmodeller!$D402,'Data - CO2'!$A$5:$A$53,0),AY$20)*I402)</f>
        <v>0</v>
      </c>
      <c r="AZ402" s="3" cm="1">
        <f t="array" ref="AZ402">IF($D402="","",INDEX('Data - CO2'!$B$5:$AP$53,MATCH(Kulturmodeller!$D402,'Data - CO2'!$A$5:$A$53,0),AZ$20)*J402*$B395)</f>
        <v>0</v>
      </c>
      <c r="BA402" s="3" cm="1">
        <f t="array" ref="BA402">IF($D402="","",INDEX('Data - CO2'!$B$5:$AP$53,MATCH(Kulturmodeller!$D402,'Data - CO2'!$A$5:$A$53,0),BA$20)*K402*$B395)</f>
        <v>0</v>
      </c>
      <c r="BB402" s="3" cm="1">
        <f t="array" ref="BB402">IF($D402="","",INDEX('Data - CO2'!$B$5:$AP$53,MATCH(Kulturmodeller!$D402,'Data - CO2'!$A$5:$A$53,0),BB$20)*L402*$B395)</f>
        <v>0</v>
      </c>
      <c r="BC402" s="3" cm="1">
        <f t="array" ref="BC402">IF($D402="","",INDEX('Data - CO2'!$B$5:$AP$53,MATCH(Kulturmodeller!$D402,'Data - CO2'!$A$5:$A$53,0),BC$20)*M402*$B395)</f>
        <v>0</v>
      </c>
      <c r="BD402" s="3" cm="1">
        <f t="array" ref="BD402">IF($D402="","",INDEX('Data - CO2'!$B$5:$AP$53,MATCH(Kulturmodeller!$D402,'Data - CO2'!$A$5:$A$53,0),BD$20)*N402*$B395)</f>
        <v>0</v>
      </c>
      <c r="BE402" s="3" cm="1">
        <f t="array" ref="BE402">IF($D402="","",INDEX('Data - CO2'!$B$5:$AP$53,MATCH(Kulturmodeller!$D402,'Data - CO2'!$A$5:$A$53,0),BE$20)*O402*$B395)</f>
        <v>0</v>
      </c>
      <c r="BF402" s="3" cm="1">
        <f t="array" ref="BF402">IF($D402="","",INDEX('Data - CO2'!$B$5:$AP$53,MATCH(Kulturmodeller!$D402,'Data - CO2'!$A$5:$A$53,0),BF$20)*P402*$B395)</f>
        <v>0</v>
      </c>
      <c r="BG402" s="3" cm="1">
        <f t="array" ref="BG402">IF($D402="","",INDEX('Data - CO2'!$B$5:$AP$53,MATCH(Kulturmodeller!$D402,'Data - CO2'!$A$5:$A$53,0),BG$20)*Q402*$B395)</f>
        <v>0</v>
      </c>
      <c r="BH402" s="3" cm="1">
        <f t="array" ref="BH402">IF($D402="","",INDEX('Data - CO2'!$B$5:$AP$53,MATCH(Kulturmodeller!$D402,'Data - CO2'!$A$5:$A$53,0),BH$20)*R402*$B395)</f>
        <v>0</v>
      </c>
      <c r="BI402" s="3" cm="1">
        <f t="array" ref="BI402">IF($D402="","",INDEX('Data - CO2'!$B$5:$AP$53,MATCH(Kulturmodeller!$D402,'Data - CO2'!$A$5:$A$53,0),BI$20)*S402*$B395)</f>
        <v>0</v>
      </c>
      <c r="BJ402" s="3" cm="1">
        <f t="array" ref="BJ402">IF($D402="","",INDEX('Data - CO2'!$B$5:$AP$53,MATCH(Kulturmodeller!$D402,'Data - CO2'!$A$5:$A$53,0),BJ$20)*T402*$B395)</f>
        <v>0</v>
      </c>
      <c r="BK402" s="3" cm="1">
        <f t="array" ref="BK402">IF($D402="","",INDEX('Data - CO2'!$B$5:$AP$53,MATCH(Kulturmodeller!$D402,'Data - CO2'!$A$5:$A$53,0),BK$20)*U402*$B395)</f>
        <v>0</v>
      </c>
      <c r="BL402" s="3" cm="1">
        <f t="array" ref="BL402">IF($D402="","",INDEX('Data - CO2'!$B$5:$AP$53,MATCH(Kulturmodeller!$D402,'Data - CO2'!$A$5:$A$53,0),BL$20)*V402*$B395)</f>
        <v>0</v>
      </c>
      <c r="BM402" s="3" cm="1">
        <f t="array" ref="BM402">IF($D402="","",INDEX('Data - CO2'!$B$5:$AP$53,MATCH(Kulturmodeller!$D402,'Data - CO2'!$A$5:$A$53,0),BM$20)*W402*$B395)</f>
        <v>0</v>
      </c>
      <c r="BN402" s="3" cm="1">
        <f t="array" ref="BN402">IF($D402="","",INDEX('Data - CO2'!$B$5:$AP$53,MATCH(Kulturmodeller!$D402,'Data - CO2'!$A$5:$A$53,0),BN$20)*X402*$B395)</f>
        <v>0</v>
      </c>
      <c r="BO402" s="3" cm="1">
        <f t="array" ref="BO402">IF($D402="","",INDEX('Data - CO2'!$B$5:$AP$53,MATCH(Kulturmodeller!$D402,'Data - CO2'!$A$5:$A$53,0),BO$20)*Y402*$B395)</f>
        <v>0</v>
      </c>
      <c r="BP402" s="3" cm="1">
        <f t="array" ref="BP402">IF($D402="","",INDEX('Data - CO2'!$B$5:$AP$53,MATCH(Kulturmodeller!$D402,'Data - CO2'!$A$5:$A$53,0),BP$20)*Z402*$B395)</f>
        <v>0</v>
      </c>
      <c r="BQ402" s="3" cm="1">
        <f t="array" ref="BQ402">IF($D402="","",INDEX('Data - CO2'!$B$5:$AP$53,MATCH(Kulturmodeller!$D402,'Data - CO2'!$A$5:$A$53,0),BQ$20)*AA402*$B395)</f>
        <v>0</v>
      </c>
      <c r="BR402" s="3" cm="1">
        <f t="array" ref="BR402">IF($D402="","",INDEX('Data - CO2'!$B$5:$AP$53,MATCH(Kulturmodeller!$D402,'Data - CO2'!$A$5:$A$53,0),BR$20)*AB402*$B395)</f>
        <v>0</v>
      </c>
      <c r="BS402" s="3" cm="1">
        <f t="array" ref="BS402">IF($D402="","",INDEX('Data - CO2'!$B$5:$AP$53,MATCH(Kulturmodeller!$D402,'Data - CO2'!$A$5:$A$53,0),BS$20)*AC402*$B395)</f>
        <v>0</v>
      </c>
      <c r="BT402" s="3" cm="1">
        <f t="array" ref="BT402">IF($D402="","",INDEX('Data - CO2'!$B$5:$AP$53,MATCH(Kulturmodeller!$D402,'Data - CO2'!$A$5:$A$53,0),BT$20)*AD402*$B395)</f>
        <v>0</v>
      </c>
      <c r="BU402" s="3" cm="1">
        <f t="array" ref="BU402">IF($D402="","",INDEX('Data - CO2'!$B$5:$AP$53,MATCH(Kulturmodeller!$D402,'Data - CO2'!$A$5:$A$53,0),BU$20)*AE402*$B395)</f>
        <v>0</v>
      </c>
      <c r="BV402" s="3" cm="1">
        <f t="array" ref="BV402">IF($D402="","",INDEX('Data - CO2'!$B$5:$AP$53,MATCH(Kulturmodeller!$D402,'Data - CO2'!$A$5:$A$53,0),BV$20)*AF402*$B395)</f>
        <v>0</v>
      </c>
      <c r="BW402" s="3" cm="1">
        <f t="array" ref="BW402">IF($D402="","",INDEX('Data - CO2'!$B$5:$AP$53,MATCH(Kulturmodeller!$D402,'Data - CO2'!$A$5:$A$53,0),BW$20)*AG402*$B395)</f>
        <v>0</v>
      </c>
      <c r="BX402" s="3" cm="1">
        <f t="array" ref="BX402">IF($D402="","",INDEX('Data - CO2'!$B$5:$AP$53,MATCH(Kulturmodeller!$D402,'Data - CO2'!$A$5:$A$53,0),BX$20)*AH402*$B395)</f>
        <v>0</v>
      </c>
      <c r="BY402" s="3" cm="1">
        <f t="array" ref="BY402">IF($D402="","",INDEX('Data - CO2'!$B$5:$AP$53,MATCH(Kulturmodeller!$D402,'Data - CO2'!$A$5:$A$53,0),BY$20)*AI402*$B395)</f>
        <v>0</v>
      </c>
      <c r="BZ402" s="3" cm="1">
        <f t="array" ref="BZ402">IF($D402="","",INDEX('Data - CO2'!$B$5:$AP$53,MATCH(Kulturmodeller!$D402,'Data - CO2'!$A$5:$A$53,0),BZ$20)*AJ402*$B395)</f>
        <v>0</v>
      </c>
      <c r="CA402" s="3" cm="1">
        <f t="array" ref="CA402">IF($D402="","",INDEX('Data - CO2'!$B$5:$AP$53,MATCH(Kulturmodeller!$D402,'Data - CO2'!$A$5:$A$53,0),CA$20)*AK402*$B395)</f>
        <v>0</v>
      </c>
      <c r="CB402" s="3" cm="1">
        <f t="array" ref="CB402">IF($D402="","",INDEX('Data - CO2'!$B$5:$AP$53,MATCH(Kulturmodeller!$D402,'Data - CO2'!$A$5:$A$53,0),CB$20)*AL402*$B395)</f>
        <v>0</v>
      </c>
      <c r="CC402" s="3" cm="1">
        <f t="array" ref="CC402">IF($D402="","",INDEX('Data - CO2'!$B$5:$AP$53,MATCH(Kulturmodeller!$D402,'Data - CO2'!$A$5:$A$53,0),CC$20)*AM402*$B395)</f>
        <v>0</v>
      </c>
      <c r="CD402" s="3" cm="1">
        <f t="array" ref="CD402">IF($D402="","",INDEX('Data - CO2'!$B$5:$AP$53,MATCH(Kulturmodeller!$D402,'Data - CO2'!$A$5:$A$53,0),CD$20)*AN402*$B395)</f>
        <v>0</v>
      </c>
      <c r="CE402" s="3" cm="1">
        <f t="array" ref="CE402">IF($D402="","",INDEX('Data - CO2'!$B$5:$AP$53,MATCH(Kulturmodeller!$D402,'Data - CO2'!$A$5:$A$53,0),CE$20)*AO402*$B395)</f>
        <v>0</v>
      </c>
      <c r="CF402" s="3" cm="1">
        <f t="array" ref="CF402">IF($D402="","",INDEX('Data - CO2'!$B$5:$AP$53,MATCH(Kulturmodeller!$D402,'Data - CO2'!$A$5:$A$53,0),CF$20)*AP402*$B395)</f>
        <v>0</v>
      </c>
      <c r="CG402" s="3" cm="1">
        <f t="array" ref="CG402">IF($D402="","",INDEX('Data - CO2'!$B$5:$AP$53,MATCH(Kulturmodeller!$D402,'Data - CO2'!$A$5:$A$53,0),CG$20)*AQ402*$B395)</f>
        <v>0</v>
      </c>
      <c r="CH402" s="3" cm="1">
        <f t="array" ref="CH402">IF($D402="","",INDEX('Data - CO2'!$B$5:$AP$53,MATCH(Kulturmodeller!$D402,'Data - CO2'!$A$5:$A$53,0),CH$20)*AR402*$B395)</f>
        <v>0</v>
      </c>
      <c r="CI402" s="13" cm="1">
        <f t="array" ref="CI402">IF($D402="","",INDEX('Data - CO2'!$B$5:$AP$53,MATCH(Kulturmodeller!$D402,'Data - CO2'!$A$5:$A$53,0),CI$20)*AS402*$B395)</f>
        <v>0</v>
      </c>
    </row>
    <row r="403" spans="1:87" x14ac:dyDescent="0.3">
      <c r="A403" s="33"/>
      <c r="B403" s="33"/>
      <c r="C403" s="33"/>
      <c r="D403" s="10"/>
      <c r="E403" s="479">
        <f>SUM(E396:E402)</f>
        <v>1</v>
      </c>
      <c r="F403" s="108">
        <f>SUM(F396:F402)</f>
        <v>1</v>
      </c>
      <c r="G403" s="109">
        <f>SUM(G396:G402)</f>
        <v>1</v>
      </c>
      <c r="H403" s="109">
        <f t="shared" ref="H403:AS403" si="7052">SUM(H396:H402)</f>
        <v>1.0000000000000002</v>
      </c>
      <c r="I403" s="109">
        <f t="shared" si="7052"/>
        <v>1.0000000000000002</v>
      </c>
      <c r="J403" s="109">
        <f t="shared" si="7052"/>
        <v>1.0000000000000002</v>
      </c>
      <c r="K403" s="109">
        <f t="shared" si="7052"/>
        <v>1.0000000000000002</v>
      </c>
      <c r="L403" s="109">
        <f t="shared" si="7052"/>
        <v>1.0000000000000002</v>
      </c>
      <c r="M403" s="109">
        <f t="shared" si="7052"/>
        <v>1.0000000000000002</v>
      </c>
      <c r="N403" s="109">
        <f t="shared" si="7052"/>
        <v>1.0000000000000002</v>
      </c>
      <c r="O403" s="109">
        <f t="shared" si="7052"/>
        <v>1.0000000000000002</v>
      </c>
      <c r="P403" s="109">
        <f t="shared" si="7052"/>
        <v>1.0000000000000002</v>
      </c>
      <c r="Q403" s="109">
        <f t="shared" si="7052"/>
        <v>1.0000000000000002</v>
      </c>
      <c r="R403" s="109">
        <f t="shared" si="7052"/>
        <v>1.0000000000000002</v>
      </c>
      <c r="S403" s="109">
        <f t="shared" si="7052"/>
        <v>1.0000000000000002</v>
      </c>
      <c r="T403" s="109">
        <f t="shared" si="7052"/>
        <v>1.0000000000000002</v>
      </c>
      <c r="U403" s="109">
        <f t="shared" si="7052"/>
        <v>1.0000000000000002</v>
      </c>
      <c r="V403" s="109">
        <f t="shared" si="7052"/>
        <v>1.0000000000000002</v>
      </c>
      <c r="W403" s="109">
        <f t="shared" si="7052"/>
        <v>1.0000000000000002</v>
      </c>
      <c r="X403" s="109">
        <f t="shared" si="7052"/>
        <v>1.0000000000000002</v>
      </c>
      <c r="Y403" s="109">
        <f t="shared" si="7052"/>
        <v>1.0000000000000002</v>
      </c>
      <c r="Z403" s="109">
        <f t="shared" si="7052"/>
        <v>1.0000000000000002</v>
      </c>
      <c r="AA403" s="109">
        <f t="shared" si="7052"/>
        <v>1.0000000000000002</v>
      </c>
      <c r="AB403" s="109">
        <f t="shared" si="7052"/>
        <v>1.0000000000000002</v>
      </c>
      <c r="AC403" s="109">
        <f t="shared" si="7052"/>
        <v>1.0000000000000002</v>
      </c>
      <c r="AD403" s="109">
        <f t="shared" si="7052"/>
        <v>1.0000000000000002</v>
      </c>
      <c r="AE403" s="109">
        <f t="shared" si="7052"/>
        <v>1.0000000000000002</v>
      </c>
      <c r="AF403" s="109">
        <f t="shared" si="7052"/>
        <v>1.0000000000000002</v>
      </c>
      <c r="AG403" s="109">
        <f t="shared" si="7052"/>
        <v>1.0000000000000002</v>
      </c>
      <c r="AH403" s="109">
        <f t="shared" si="7052"/>
        <v>1.0000000000000002</v>
      </c>
      <c r="AI403" s="109">
        <f t="shared" si="7052"/>
        <v>1.0000000000000002</v>
      </c>
      <c r="AJ403" s="109">
        <f t="shared" si="7052"/>
        <v>1.0000000000000002</v>
      </c>
      <c r="AK403" s="109">
        <f t="shared" si="7052"/>
        <v>1.0000000000000002</v>
      </c>
      <c r="AL403" s="109">
        <f t="shared" si="7052"/>
        <v>1.0000000000000002</v>
      </c>
      <c r="AM403" s="109">
        <f t="shared" si="7052"/>
        <v>1.0000000000000002</v>
      </c>
      <c r="AN403" s="109">
        <f t="shared" si="7052"/>
        <v>1.0000000000000002</v>
      </c>
      <c r="AO403" s="109">
        <f t="shared" si="7052"/>
        <v>1.0000000000000002</v>
      </c>
      <c r="AP403" s="109">
        <f t="shared" si="7052"/>
        <v>1.0000000000000002</v>
      </c>
      <c r="AQ403" s="109">
        <f t="shared" si="7052"/>
        <v>1.0000000000000002</v>
      </c>
      <c r="AR403" s="109">
        <f t="shared" si="7052"/>
        <v>1.0000000000000002</v>
      </c>
      <c r="AS403" s="110">
        <f t="shared" si="7052"/>
        <v>1.0000000000000002</v>
      </c>
      <c r="AU403" s="111">
        <f>SUM(AU396:AU402)</f>
        <v>0</v>
      </c>
      <c r="AV403" s="112">
        <f t="shared" ref="AV403:CI403" si="7053">SUM(AV396:AV402)</f>
        <v>6.8900901493476576</v>
      </c>
      <c r="AW403" s="112">
        <f t="shared" si="7053"/>
        <v>45.232368067255159</v>
      </c>
      <c r="AX403" s="112">
        <f t="shared" si="7053"/>
        <v>110.19446451503286</v>
      </c>
      <c r="AY403" s="112">
        <f t="shared" si="7053"/>
        <v>220.13042255327687</v>
      </c>
      <c r="AZ403" s="112">
        <f t="shared" si="7053"/>
        <v>284.61787030606507</v>
      </c>
      <c r="BA403" s="112">
        <f t="shared" si="7053"/>
        <v>327.12451715547064</v>
      </c>
      <c r="BB403" s="112">
        <f t="shared" si="7053"/>
        <v>365.32848973961904</v>
      </c>
      <c r="BC403" s="112">
        <f t="shared" si="7053"/>
        <v>398.02766919428382</v>
      </c>
      <c r="BD403" s="112">
        <f t="shared" si="7053"/>
        <v>424.39827700618474</v>
      </c>
      <c r="BE403" s="112">
        <f t="shared" si="7053"/>
        <v>440.07546535601944</v>
      </c>
      <c r="BF403" s="112">
        <f t="shared" si="7053"/>
        <v>455.15921909712227</v>
      </c>
      <c r="BG403" s="112">
        <f t="shared" si="7053"/>
        <v>468.8667164902248</v>
      </c>
      <c r="BH403" s="112">
        <f t="shared" si="7053"/>
        <v>482.62557547678688</v>
      </c>
      <c r="BI403" s="112">
        <f t="shared" si="7053"/>
        <v>492.63139494112784</v>
      </c>
      <c r="BJ403" s="112">
        <f t="shared" si="7053"/>
        <v>293.46790326805404</v>
      </c>
      <c r="BK403" s="112">
        <f t="shared" si="7053"/>
        <v>311.70311036891871</v>
      </c>
      <c r="BL403" s="112">
        <f t="shared" si="7053"/>
        <v>103.10646974294897</v>
      </c>
      <c r="BM403" s="112">
        <f t="shared" si="7053"/>
        <v>166.69796664422273</v>
      </c>
      <c r="BN403" s="112">
        <f t="shared" si="7053"/>
        <v>256.6260273188733</v>
      </c>
      <c r="BO403" s="112">
        <f t="shared" si="7053"/>
        <v>344.55019980033546</v>
      </c>
      <c r="BP403" s="112">
        <f t="shared" si="7053"/>
        <v>367.56622620492868</v>
      </c>
      <c r="BQ403" s="112">
        <f t="shared" si="7053"/>
        <v>398.97509776515716</v>
      </c>
      <c r="BR403" s="112">
        <f t="shared" si="7053"/>
        <v>427.40874108572956</v>
      </c>
      <c r="BS403" s="112">
        <f t="shared" si="7053"/>
        <v>449.85975664774071</v>
      </c>
      <c r="BT403" s="112">
        <f t="shared" si="7053"/>
        <v>469.24780408601731</v>
      </c>
      <c r="BU403" s="112">
        <f t="shared" si="7053"/>
        <v>482.1994045404594</v>
      </c>
      <c r="BV403" s="112">
        <f t="shared" si="7053"/>
        <v>422.58022891114121</v>
      </c>
      <c r="BW403" s="112">
        <f t="shared" si="7053"/>
        <v>432.84264296908628</v>
      </c>
      <c r="BX403" s="112">
        <f t="shared" si="7053"/>
        <v>232.76596475010555</v>
      </c>
      <c r="BY403" s="112">
        <f t="shared" si="7053"/>
        <v>252.25851005666937</v>
      </c>
      <c r="BZ403" s="112">
        <f t="shared" si="7053"/>
        <v>289.26222106962524</v>
      </c>
      <c r="CA403" s="112">
        <f t="shared" si="7053"/>
        <v>340.40707329492932</v>
      </c>
      <c r="CB403" s="112">
        <f t="shared" si="7053"/>
        <v>159.89512242384734</v>
      </c>
      <c r="CC403" s="112">
        <f t="shared" si="7053"/>
        <v>203.7038386835109</v>
      </c>
      <c r="CD403" s="112">
        <f t="shared" si="7053"/>
        <v>263.32935020319098</v>
      </c>
      <c r="CE403" s="112">
        <f t="shared" si="7053"/>
        <v>351.09849074685081</v>
      </c>
      <c r="CF403" s="112">
        <f t="shared" si="7053"/>
        <v>371.77059233642041</v>
      </c>
      <c r="CG403" s="112">
        <f t="shared" si="7053"/>
        <v>396.50323674688752</v>
      </c>
      <c r="CH403" s="112">
        <f t="shared" si="7053"/>
        <v>421.68548758145488</v>
      </c>
      <c r="CI403" s="113">
        <f t="shared" si="7053"/>
        <v>444.83078812641099</v>
      </c>
    </row>
    <row r="404" spans="1:87" x14ac:dyDescent="0.3">
      <c r="A404" s="7" t="s">
        <v>86</v>
      </c>
      <c r="B404" s="7"/>
      <c r="C404" s="131"/>
      <c r="D404" s="131"/>
      <c r="E404" s="126"/>
      <c r="F404" s="39">
        <f>E404</f>
        <v>0</v>
      </c>
      <c r="G404" s="40">
        <f t="shared" ref="G404:G405" si="7054">F404</f>
        <v>0</v>
      </c>
      <c r="H404" s="40">
        <f t="shared" ref="H404:H405" si="7055">G404</f>
        <v>0</v>
      </c>
      <c r="I404" s="40">
        <f t="shared" ref="I404:I405" si="7056">H404</f>
        <v>0</v>
      </c>
      <c r="J404" s="40">
        <f t="shared" ref="J404:J405" si="7057">I404</f>
        <v>0</v>
      </c>
      <c r="K404" s="40">
        <f t="shared" ref="K404:K405" si="7058">J404</f>
        <v>0</v>
      </c>
      <c r="L404" s="40">
        <f t="shared" ref="L404:L405" si="7059">K404</f>
        <v>0</v>
      </c>
      <c r="M404" s="40">
        <f t="shared" ref="M404:M405" si="7060">L404</f>
        <v>0</v>
      </c>
      <c r="N404" s="40">
        <f t="shared" ref="N404:N405" si="7061">M404</f>
        <v>0</v>
      </c>
      <c r="O404" s="40">
        <f t="shared" ref="O404:O405" si="7062">N404</f>
        <v>0</v>
      </c>
      <c r="P404" s="40">
        <f t="shared" ref="P404:P405" si="7063">O404</f>
        <v>0</v>
      </c>
      <c r="Q404" s="40">
        <f t="shared" ref="Q404:Q405" si="7064">P404</f>
        <v>0</v>
      </c>
      <c r="R404" s="40">
        <f t="shared" ref="R404:R405" si="7065">Q404</f>
        <v>0</v>
      </c>
      <c r="S404" s="40">
        <f t="shared" ref="S404:S405" si="7066">R404</f>
        <v>0</v>
      </c>
      <c r="T404" s="40">
        <f t="shared" ref="T404:T405" si="7067">S404</f>
        <v>0</v>
      </c>
      <c r="U404" s="40">
        <f t="shared" ref="U404:U405" si="7068">T404</f>
        <v>0</v>
      </c>
      <c r="V404" s="40">
        <f t="shared" ref="V404:V405" si="7069">U404</f>
        <v>0</v>
      </c>
      <c r="W404" s="40">
        <f t="shared" ref="W404:W405" si="7070">V404</f>
        <v>0</v>
      </c>
      <c r="X404" s="40">
        <f t="shared" ref="X404:X405" si="7071">W404</f>
        <v>0</v>
      </c>
      <c r="Y404" s="40">
        <f t="shared" ref="Y404:Y405" si="7072">X404</f>
        <v>0</v>
      </c>
      <c r="Z404" s="40">
        <f t="shared" ref="Z404:Z405" si="7073">Y404</f>
        <v>0</v>
      </c>
      <c r="AA404" s="40">
        <f t="shared" ref="AA404:AA405" si="7074">Z404</f>
        <v>0</v>
      </c>
      <c r="AB404" s="40">
        <f t="shared" ref="AB404:AB405" si="7075">AA404</f>
        <v>0</v>
      </c>
      <c r="AC404" s="40">
        <f t="shared" ref="AC404:AC405" si="7076">AB404</f>
        <v>0</v>
      </c>
      <c r="AD404" s="40">
        <f t="shared" ref="AD404:AD405" si="7077">AC404</f>
        <v>0</v>
      </c>
      <c r="AE404" s="40">
        <f t="shared" ref="AE404:AE405" si="7078">AD404</f>
        <v>0</v>
      </c>
      <c r="AF404" s="40">
        <f t="shared" ref="AF404:AF405" si="7079">AE404</f>
        <v>0</v>
      </c>
      <c r="AG404" s="40">
        <f t="shared" ref="AG404:AG405" si="7080">AF404</f>
        <v>0</v>
      </c>
      <c r="AH404" s="40">
        <f t="shared" ref="AH404:AH405" si="7081">AG404</f>
        <v>0</v>
      </c>
      <c r="AI404" s="40">
        <f t="shared" ref="AI404:AI405" si="7082">AH404</f>
        <v>0</v>
      </c>
      <c r="AJ404" s="40">
        <f t="shared" ref="AJ404:AJ405" si="7083">AI404</f>
        <v>0</v>
      </c>
      <c r="AK404" s="40">
        <f t="shared" ref="AK404:AK405" si="7084">AJ404</f>
        <v>0</v>
      </c>
      <c r="AL404" s="40">
        <f t="shared" ref="AL404:AL405" si="7085">AK404</f>
        <v>0</v>
      </c>
      <c r="AM404" s="40">
        <f t="shared" ref="AM404:AM405" si="7086">AL404</f>
        <v>0</v>
      </c>
      <c r="AN404" s="40">
        <f t="shared" ref="AN404:AN405" si="7087">AM404</f>
        <v>0</v>
      </c>
      <c r="AO404" s="40">
        <f t="shared" ref="AO404:AO405" si="7088">AN404</f>
        <v>0</v>
      </c>
      <c r="AP404" s="40">
        <f t="shared" ref="AP404:AP405" si="7089">AO404</f>
        <v>0</v>
      </c>
      <c r="AQ404" s="40">
        <f t="shared" ref="AQ404:AQ405" si="7090">AP404</f>
        <v>0</v>
      </c>
      <c r="AR404" s="40">
        <f t="shared" ref="AR404:AR405" si="7091">AQ404</f>
        <v>0</v>
      </c>
      <c r="AS404" s="41">
        <f t="shared" ref="AS404:AS405" si="7092">AR404</f>
        <v>0</v>
      </c>
      <c r="AU404" s="10" t="str" cm="1">
        <f t="array" ref="AU404">IF($D404="","",INDEX('Data - CO2'!$B$5:$AP$53,MATCH(Kulturmodeller!$D404,'Data - CO2'!$A$5:$A$53,0),AU$20)*E404)</f>
        <v/>
      </c>
      <c r="AV404" t="str" cm="1">
        <f t="array" ref="AV404">IF($D404="","",INDEX('Data - CO2'!$B$5:$AP$53,MATCH(Kulturmodeller!$D404,'Data - CO2'!$A$5:$A$53,0),AV$20)*F404)</f>
        <v/>
      </c>
      <c r="AW404" t="str" cm="1">
        <f t="array" ref="AW404">IF($D404="","",INDEX('Data - CO2'!$B$5:$AP$53,MATCH(Kulturmodeller!$D404,'Data - CO2'!$A$5:$A$53,0),AW$20)*G404)</f>
        <v/>
      </c>
      <c r="AX404" t="str" cm="1">
        <f t="array" ref="AX404">IF($D404="","",INDEX('Data - CO2'!$B$5:$AP$53,MATCH(Kulturmodeller!$D404,'Data - CO2'!$A$5:$A$53,0),AX$20)*H404)</f>
        <v/>
      </c>
      <c r="AY404" t="str" cm="1">
        <f t="array" ref="AY404">IF($D404="","",INDEX('Data - CO2'!$B$5:$AP$53,MATCH(Kulturmodeller!$D404,'Data - CO2'!$A$5:$A$53,0),AY$20)*I404)</f>
        <v/>
      </c>
      <c r="AZ404" t="str" cm="1">
        <f t="array" ref="AZ404">IF($D404="","",INDEX('Data - CO2'!$B$5:$AP$53,MATCH(Kulturmodeller!$D404,'Data - CO2'!$A$5:$A$53,0),AZ$20)*J404)</f>
        <v/>
      </c>
      <c r="BA404" t="str" cm="1">
        <f t="array" ref="BA404">IF($D404="","",INDEX('Data - CO2'!$B$5:$AP$53,MATCH(Kulturmodeller!$D404,'Data - CO2'!$A$5:$A$53,0),BA$20)*K404)</f>
        <v/>
      </c>
      <c r="BB404" t="str" cm="1">
        <f t="array" ref="BB404">IF($D404="","",INDEX('Data - CO2'!$B$5:$AP$53,MATCH(Kulturmodeller!$D404,'Data - CO2'!$A$5:$A$53,0),BB$20)*L404)</f>
        <v/>
      </c>
      <c r="BC404" t="str" cm="1">
        <f t="array" ref="BC404">IF($D404="","",INDEX('Data - CO2'!$B$5:$AP$53,MATCH(Kulturmodeller!$D404,'Data - CO2'!$A$5:$A$53,0),BC$20)*M404)</f>
        <v/>
      </c>
      <c r="BD404" t="str" cm="1">
        <f t="array" ref="BD404">IF($D404="","",INDEX('Data - CO2'!$B$5:$AP$53,MATCH(Kulturmodeller!$D404,'Data - CO2'!$A$5:$A$53,0),BD$20)*N404)</f>
        <v/>
      </c>
      <c r="BE404" t="str" cm="1">
        <f t="array" ref="BE404">IF($D404="","",INDEX('Data - CO2'!$B$5:$AP$53,MATCH(Kulturmodeller!$D404,'Data - CO2'!$A$5:$A$53,0),BE$20)*O404)</f>
        <v/>
      </c>
      <c r="BF404" t="str" cm="1">
        <f t="array" ref="BF404">IF($D404="","",INDEX('Data - CO2'!$B$5:$AP$53,MATCH(Kulturmodeller!$D404,'Data - CO2'!$A$5:$A$53,0),BF$20)*P404)</f>
        <v/>
      </c>
      <c r="BG404" t="str" cm="1">
        <f t="array" ref="BG404">IF($D404="","",INDEX('Data - CO2'!$B$5:$AP$53,MATCH(Kulturmodeller!$D404,'Data - CO2'!$A$5:$A$53,0),BG$20)*Q404)</f>
        <v/>
      </c>
      <c r="BH404" t="str" cm="1">
        <f t="array" ref="BH404">IF($D404="","",INDEX('Data - CO2'!$B$5:$AP$53,MATCH(Kulturmodeller!$D404,'Data - CO2'!$A$5:$A$53,0),BH$20)*R404)</f>
        <v/>
      </c>
      <c r="BI404" t="str" cm="1">
        <f t="array" ref="BI404">IF($D404="","",INDEX('Data - CO2'!$B$5:$AP$53,MATCH(Kulturmodeller!$D404,'Data - CO2'!$A$5:$A$53,0),BI$20)*S404)</f>
        <v/>
      </c>
      <c r="BJ404" t="str" cm="1">
        <f t="array" ref="BJ404">IF($D404="","",INDEX('Data - CO2'!$B$5:$AP$53,MATCH(Kulturmodeller!$D404,'Data - CO2'!$A$5:$A$53,0),BJ$20)*T404)</f>
        <v/>
      </c>
      <c r="BK404" t="str" cm="1">
        <f t="array" ref="BK404">IF($D404="","",INDEX('Data - CO2'!$B$5:$AP$53,MATCH(Kulturmodeller!$D404,'Data - CO2'!$A$5:$A$53,0),BK$20)*U404)</f>
        <v/>
      </c>
      <c r="BL404" t="str" cm="1">
        <f t="array" ref="BL404">IF($D404="","",INDEX('Data - CO2'!$B$5:$AP$53,MATCH(Kulturmodeller!$D404,'Data - CO2'!$A$5:$A$53,0),BL$20)*V404)</f>
        <v/>
      </c>
      <c r="BM404" t="str" cm="1">
        <f t="array" ref="BM404">IF($D404="","",INDEX('Data - CO2'!$B$5:$AP$53,MATCH(Kulturmodeller!$D404,'Data - CO2'!$A$5:$A$53,0),BM$20)*W404)</f>
        <v/>
      </c>
      <c r="BN404" t="str" cm="1">
        <f t="array" ref="BN404">IF($D404="","",INDEX('Data - CO2'!$B$5:$AP$53,MATCH(Kulturmodeller!$D404,'Data - CO2'!$A$5:$A$53,0),BN$20)*X404)</f>
        <v/>
      </c>
      <c r="BO404" t="str" cm="1">
        <f t="array" ref="BO404">IF($D404="","",INDEX('Data - CO2'!$B$5:$AP$53,MATCH(Kulturmodeller!$D404,'Data - CO2'!$A$5:$A$53,0),BO$20)*Y404)</f>
        <v/>
      </c>
      <c r="BP404" t="str" cm="1">
        <f t="array" ref="BP404">IF($D404="","",INDEX('Data - CO2'!$B$5:$AP$53,MATCH(Kulturmodeller!$D404,'Data - CO2'!$A$5:$A$53,0),BP$20)*Z404)</f>
        <v/>
      </c>
      <c r="BQ404" t="str" cm="1">
        <f t="array" ref="BQ404">IF($D404="","",INDEX('Data - CO2'!$B$5:$AP$53,MATCH(Kulturmodeller!$D404,'Data - CO2'!$A$5:$A$53,0),BQ$20)*AA404)</f>
        <v/>
      </c>
      <c r="BR404" t="str" cm="1">
        <f t="array" ref="BR404">IF($D404="","",INDEX('Data - CO2'!$B$5:$AP$53,MATCH(Kulturmodeller!$D404,'Data - CO2'!$A$5:$A$53,0),BR$20)*AB404)</f>
        <v/>
      </c>
      <c r="BS404" t="str" cm="1">
        <f t="array" ref="BS404">IF($D404="","",INDEX('Data - CO2'!$B$5:$AP$53,MATCH(Kulturmodeller!$D404,'Data - CO2'!$A$5:$A$53,0),BS$20)*AC404)</f>
        <v/>
      </c>
      <c r="BT404" t="str" cm="1">
        <f t="array" ref="BT404">IF($D404="","",INDEX('Data - CO2'!$B$5:$AP$53,MATCH(Kulturmodeller!$D404,'Data - CO2'!$A$5:$A$53,0),BT$20)*AD404)</f>
        <v/>
      </c>
      <c r="BU404" t="str" cm="1">
        <f t="array" ref="BU404">IF($D404="","",INDEX('Data - CO2'!$B$5:$AP$53,MATCH(Kulturmodeller!$D404,'Data - CO2'!$A$5:$A$53,0),BU$20)*AE404)</f>
        <v/>
      </c>
      <c r="BV404" t="str" cm="1">
        <f t="array" ref="BV404">IF($D404="","",INDEX('Data - CO2'!$B$5:$AP$53,MATCH(Kulturmodeller!$D404,'Data - CO2'!$A$5:$A$53,0),BV$20)*AF404)</f>
        <v/>
      </c>
      <c r="BW404" t="str" cm="1">
        <f t="array" ref="BW404">IF($D404="","",INDEX('Data - CO2'!$B$5:$AP$53,MATCH(Kulturmodeller!$D404,'Data - CO2'!$A$5:$A$53,0),BW$20)*AG404)</f>
        <v/>
      </c>
      <c r="BX404" t="str" cm="1">
        <f t="array" ref="BX404">IF($D404="","",INDEX('Data - CO2'!$B$5:$AP$53,MATCH(Kulturmodeller!$D404,'Data - CO2'!$A$5:$A$53,0),BX$20)*AH404)</f>
        <v/>
      </c>
      <c r="BY404" t="str" cm="1">
        <f t="array" ref="BY404">IF($D404="","",INDEX('Data - CO2'!$B$5:$AP$53,MATCH(Kulturmodeller!$D404,'Data - CO2'!$A$5:$A$53,0),BY$20)*AI404)</f>
        <v/>
      </c>
      <c r="BZ404" t="str" cm="1">
        <f t="array" ref="BZ404">IF($D404="","",INDEX('Data - CO2'!$B$5:$AP$53,MATCH(Kulturmodeller!$D404,'Data - CO2'!$A$5:$A$53,0),BZ$20)*AJ404)</f>
        <v/>
      </c>
      <c r="CA404" t="str" cm="1">
        <f t="array" ref="CA404">IF($D404="","",INDEX('Data - CO2'!$B$5:$AP$53,MATCH(Kulturmodeller!$D404,'Data - CO2'!$A$5:$A$53,0),CA$20)*AK404)</f>
        <v/>
      </c>
      <c r="CB404" t="str" cm="1">
        <f t="array" ref="CB404">IF($D404="","",INDEX('Data - CO2'!$B$5:$AP$53,MATCH(Kulturmodeller!$D404,'Data - CO2'!$A$5:$A$53,0),CB$20)*AL404)</f>
        <v/>
      </c>
      <c r="CC404" t="str" cm="1">
        <f t="array" ref="CC404">IF($D404="","",INDEX('Data - CO2'!$B$5:$AP$53,MATCH(Kulturmodeller!$D404,'Data - CO2'!$A$5:$A$53,0),CC$20)*AM404)</f>
        <v/>
      </c>
      <c r="CD404" t="str" cm="1">
        <f t="array" ref="CD404">IF($D404="","",INDEX('Data - CO2'!$B$5:$AP$53,MATCH(Kulturmodeller!$D404,'Data - CO2'!$A$5:$A$53,0),CD$20)*AN404)</f>
        <v/>
      </c>
      <c r="CE404" t="str" cm="1">
        <f t="array" ref="CE404">IF($D404="","",INDEX('Data - CO2'!$B$5:$AP$53,MATCH(Kulturmodeller!$D404,'Data - CO2'!$A$5:$A$53,0),CE$20)*AO404)</f>
        <v/>
      </c>
      <c r="CF404" t="str" cm="1">
        <f t="array" ref="CF404">IF($D404="","",INDEX('Data - CO2'!$B$5:$AP$53,MATCH(Kulturmodeller!$D404,'Data - CO2'!$A$5:$A$53,0),CF$20)*AP404)</f>
        <v/>
      </c>
      <c r="CG404" t="str" cm="1">
        <f t="array" ref="CG404">IF($D404="","",INDEX('Data - CO2'!$B$5:$AP$53,MATCH(Kulturmodeller!$D404,'Data - CO2'!$A$5:$A$53,0),CG$20)*AQ404)</f>
        <v/>
      </c>
      <c r="CH404" t="str" cm="1">
        <f t="array" ref="CH404">IF($D404="","",INDEX('Data - CO2'!$B$5:$AP$53,MATCH(Kulturmodeller!$D404,'Data - CO2'!$A$5:$A$53,0),CH$20)*AR404)</f>
        <v/>
      </c>
      <c r="CI404" s="11" t="str" cm="1">
        <f t="array" ref="CI404">IF($D404="","",INDEX('Data - CO2'!$B$5:$AP$53,MATCH(Kulturmodeller!$D404,'Data - CO2'!$A$5:$A$53,0),CI$20)*AS404)</f>
        <v/>
      </c>
    </row>
    <row r="405" spans="1:87" x14ac:dyDescent="0.3">
      <c r="A405" s="12" t="s">
        <v>87</v>
      </c>
      <c r="B405" s="12"/>
      <c r="C405" s="129"/>
      <c r="D405" s="129"/>
      <c r="E405" s="127"/>
      <c r="F405" s="45">
        <f>E405</f>
        <v>0</v>
      </c>
      <c r="G405" s="46">
        <f t="shared" si="7054"/>
        <v>0</v>
      </c>
      <c r="H405" s="46">
        <f t="shared" si="7055"/>
        <v>0</v>
      </c>
      <c r="I405" s="46">
        <f t="shared" si="7056"/>
        <v>0</v>
      </c>
      <c r="J405" s="46">
        <f t="shared" si="7057"/>
        <v>0</v>
      </c>
      <c r="K405" s="46">
        <f t="shared" si="7058"/>
        <v>0</v>
      </c>
      <c r="L405" s="46">
        <f t="shared" si="7059"/>
        <v>0</v>
      </c>
      <c r="M405" s="46">
        <f t="shared" si="7060"/>
        <v>0</v>
      </c>
      <c r="N405" s="46">
        <f t="shared" si="7061"/>
        <v>0</v>
      </c>
      <c r="O405" s="46">
        <f t="shared" si="7062"/>
        <v>0</v>
      </c>
      <c r="P405" s="46">
        <f t="shared" si="7063"/>
        <v>0</v>
      </c>
      <c r="Q405" s="46">
        <f t="shared" si="7064"/>
        <v>0</v>
      </c>
      <c r="R405" s="46">
        <f t="shared" si="7065"/>
        <v>0</v>
      </c>
      <c r="S405" s="46">
        <f t="shared" si="7066"/>
        <v>0</v>
      </c>
      <c r="T405" s="46">
        <f t="shared" si="7067"/>
        <v>0</v>
      </c>
      <c r="U405" s="46">
        <f t="shared" si="7068"/>
        <v>0</v>
      </c>
      <c r="V405" s="46">
        <f t="shared" si="7069"/>
        <v>0</v>
      </c>
      <c r="W405" s="46">
        <f t="shared" si="7070"/>
        <v>0</v>
      </c>
      <c r="X405" s="46">
        <f t="shared" si="7071"/>
        <v>0</v>
      </c>
      <c r="Y405" s="46">
        <f t="shared" si="7072"/>
        <v>0</v>
      </c>
      <c r="Z405" s="46">
        <f t="shared" si="7073"/>
        <v>0</v>
      </c>
      <c r="AA405" s="46">
        <f t="shared" si="7074"/>
        <v>0</v>
      </c>
      <c r="AB405" s="46">
        <f t="shared" si="7075"/>
        <v>0</v>
      </c>
      <c r="AC405" s="46">
        <f t="shared" si="7076"/>
        <v>0</v>
      </c>
      <c r="AD405" s="46">
        <f t="shared" si="7077"/>
        <v>0</v>
      </c>
      <c r="AE405" s="46">
        <f t="shared" si="7078"/>
        <v>0</v>
      </c>
      <c r="AF405" s="46">
        <f t="shared" si="7079"/>
        <v>0</v>
      </c>
      <c r="AG405" s="46">
        <f t="shared" si="7080"/>
        <v>0</v>
      </c>
      <c r="AH405" s="46">
        <f t="shared" si="7081"/>
        <v>0</v>
      </c>
      <c r="AI405" s="46">
        <f t="shared" si="7082"/>
        <v>0</v>
      </c>
      <c r="AJ405" s="46">
        <f t="shared" si="7083"/>
        <v>0</v>
      </c>
      <c r="AK405" s="46">
        <f t="shared" si="7084"/>
        <v>0</v>
      </c>
      <c r="AL405" s="46">
        <f t="shared" si="7085"/>
        <v>0</v>
      </c>
      <c r="AM405" s="46">
        <f t="shared" si="7086"/>
        <v>0</v>
      </c>
      <c r="AN405" s="46">
        <f t="shared" si="7087"/>
        <v>0</v>
      </c>
      <c r="AO405" s="46">
        <f t="shared" si="7088"/>
        <v>0</v>
      </c>
      <c r="AP405" s="46">
        <f t="shared" si="7089"/>
        <v>0</v>
      </c>
      <c r="AQ405" s="46">
        <f t="shared" si="7090"/>
        <v>0</v>
      </c>
      <c r="AR405" s="46">
        <f t="shared" si="7091"/>
        <v>0</v>
      </c>
      <c r="AS405" s="47">
        <f t="shared" si="7092"/>
        <v>0</v>
      </c>
      <c r="AU405" s="10" t="str" cm="1">
        <f t="array" ref="AU405">IF($D405="","",INDEX('Data - CO2'!$B$5:$AP$53,MATCH(Kulturmodeller!$D405,'Data - CO2'!$A$5:$A$53,0),AU$20)*E405)</f>
        <v/>
      </c>
      <c r="AV405" t="str" cm="1">
        <f t="array" ref="AV405">IF($D405="","",INDEX('Data - CO2'!$B$5:$AP$53,MATCH(Kulturmodeller!$D405,'Data - CO2'!$A$5:$A$53,0),AV$20)*F405)</f>
        <v/>
      </c>
      <c r="AW405" t="str" cm="1">
        <f t="array" ref="AW405">IF($D405="","",INDEX('Data - CO2'!$B$5:$AP$53,MATCH(Kulturmodeller!$D405,'Data - CO2'!$A$5:$A$53,0),AW$20)*G405)</f>
        <v/>
      </c>
      <c r="AX405" t="str" cm="1">
        <f t="array" ref="AX405">IF($D405="","",INDEX('Data - CO2'!$B$5:$AP$53,MATCH(Kulturmodeller!$D405,'Data - CO2'!$A$5:$A$53,0),AX$20)*H405)</f>
        <v/>
      </c>
      <c r="AY405" t="str" cm="1">
        <f t="array" ref="AY405">IF($D405="","",INDEX('Data - CO2'!$B$5:$AP$53,MATCH(Kulturmodeller!$D405,'Data - CO2'!$A$5:$A$53,0),AY$20)*I405)</f>
        <v/>
      </c>
      <c r="AZ405" t="str" cm="1">
        <f t="array" ref="AZ405">IF($D405="","",INDEX('Data - CO2'!$B$5:$AP$53,MATCH(Kulturmodeller!$D405,'Data - CO2'!$A$5:$A$53,0),AZ$20)*J405)</f>
        <v/>
      </c>
      <c r="BA405" t="str" cm="1">
        <f t="array" ref="BA405">IF($D405="","",INDEX('Data - CO2'!$B$5:$AP$53,MATCH(Kulturmodeller!$D405,'Data - CO2'!$A$5:$A$53,0),BA$20)*K405)</f>
        <v/>
      </c>
      <c r="BB405" t="str" cm="1">
        <f t="array" ref="BB405">IF($D405="","",INDEX('Data - CO2'!$B$5:$AP$53,MATCH(Kulturmodeller!$D405,'Data - CO2'!$A$5:$A$53,0),BB$20)*L405)</f>
        <v/>
      </c>
      <c r="BC405" t="str" cm="1">
        <f t="array" ref="BC405">IF($D405="","",INDEX('Data - CO2'!$B$5:$AP$53,MATCH(Kulturmodeller!$D405,'Data - CO2'!$A$5:$A$53,0),BC$20)*M405)</f>
        <v/>
      </c>
      <c r="BD405" t="str" cm="1">
        <f t="array" ref="BD405">IF($D405="","",INDEX('Data - CO2'!$B$5:$AP$53,MATCH(Kulturmodeller!$D405,'Data - CO2'!$A$5:$A$53,0),BD$20)*N405)</f>
        <v/>
      </c>
      <c r="BE405" t="str" cm="1">
        <f t="array" ref="BE405">IF($D405="","",INDEX('Data - CO2'!$B$5:$AP$53,MATCH(Kulturmodeller!$D405,'Data - CO2'!$A$5:$A$53,0),BE$20)*O405)</f>
        <v/>
      </c>
      <c r="BF405" t="str" cm="1">
        <f t="array" ref="BF405">IF($D405="","",INDEX('Data - CO2'!$B$5:$AP$53,MATCH(Kulturmodeller!$D405,'Data - CO2'!$A$5:$A$53,0),BF$20)*P405)</f>
        <v/>
      </c>
      <c r="BG405" t="str" cm="1">
        <f t="array" ref="BG405">IF($D405="","",INDEX('Data - CO2'!$B$5:$AP$53,MATCH(Kulturmodeller!$D405,'Data - CO2'!$A$5:$A$53,0),BG$20)*Q405)</f>
        <v/>
      </c>
      <c r="BH405" t="str" cm="1">
        <f t="array" ref="BH405">IF($D405="","",INDEX('Data - CO2'!$B$5:$AP$53,MATCH(Kulturmodeller!$D405,'Data - CO2'!$A$5:$A$53,0),BH$20)*R405)</f>
        <v/>
      </c>
      <c r="BI405" t="str" cm="1">
        <f t="array" ref="BI405">IF($D405="","",INDEX('Data - CO2'!$B$5:$AP$53,MATCH(Kulturmodeller!$D405,'Data - CO2'!$A$5:$A$53,0),BI$20)*S405)</f>
        <v/>
      </c>
      <c r="BJ405" t="str" cm="1">
        <f t="array" ref="BJ405">IF($D405="","",INDEX('Data - CO2'!$B$5:$AP$53,MATCH(Kulturmodeller!$D405,'Data - CO2'!$A$5:$A$53,0),BJ$20)*T405)</f>
        <v/>
      </c>
      <c r="BK405" t="str" cm="1">
        <f t="array" ref="BK405">IF($D405="","",INDEX('Data - CO2'!$B$5:$AP$53,MATCH(Kulturmodeller!$D405,'Data - CO2'!$A$5:$A$53,0),BK$20)*U405)</f>
        <v/>
      </c>
      <c r="BL405" t="str" cm="1">
        <f t="array" ref="BL405">IF($D405="","",INDEX('Data - CO2'!$B$5:$AP$53,MATCH(Kulturmodeller!$D405,'Data - CO2'!$A$5:$A$53,0),BL$20)*V405)</f>
        <v/>
      </c>
      <c r="BM405" t="str" cm="1">
        <f t="array" ref="BM405">IF($D405="","",INDEX('Data - CO2'!$B$5:$AP$53,MATCH(Kulturmodeller!$D405,'Data - CO2'!$A$5:$A$53,0),BM$20)*W405)</f>
        <v/>
      </c>
      <c r="BN405" t="str" cm="1">
        <f t="array" ref="BN405">IF($D405="","",INDEX('Data - CO2'!$B$5:$AP$53,MATCH(Kulturmodeller!$D405,'Data - CO2'!$A$5:$A$53,0),BN$20)*X405)</f>
        <v/>
      </c>
      <c r="BO405" t="str" cm="1">
        <f t="array" ref="BO405">IF($D405="","",INDEX('Data - CO2'!$B$5:$AP$53,MATCH(Kulturmodeller!$D405,'Data - CO2'!$A$5:$A$53,0),BO$20)*Y405)</f>
        <v/>
      </c>
      <c r="BP405" t="str" cm="1">
        <f t="array" ref="BP405">IF($D405="","",INDEX('Data - CO2'!$B$5:$AP$53,MATCH(Kulturmodeller!$D405,'Data - CO2'!$A$5:$A$53,0),BP$20)*Z405)</f>
        <v/>
      </c>
      <c r="BQ405" t="str" cm="1">
        <f t="array" ref="BQ405">IF($D405="","",INDEX('Data - CO2'!$B$5:$AP$53,MATCH(Kulturmodeller!$D405,'Data - CO2'!$A$5:$A$53,0),BQ$20)*AA405)</f>
        <v/>
      </c>
      <c r="BR405" t="str" cm="1">
        <f t="array" ref="BR405">IF($D405="","",INDEX('Data - CO2'!$B$5:$AP$53,MATCH(Kulturmodeller!$D405,'Data - CO2'!$A$5:$A$53,0),BR$20)*AB405)</f>
        <v/>
      </c>
      <c r="BS405" t="str" cm="1">
        <f t="array" ref="BS405">IF($D405="","",INDEX('Data - CO2'!$B$5:$AP$53,MATCH(Kulturmodeller!$D405,'Data - CO2'!$A$5:$A$53,0),BS$20)*AC405)</f>
        <v/>
      </c>
      <c r="BT405" t="str" cm="1">
        <f t="array" ref="BT405">IF($D405="","",INDEX('Data - CO2'!$B$5:$AP$53,MATCH(Kulturmodeller!$D405,'Data - CO2'!$A$5:$A$53,0),BT$20)*AD405)</f>
        <v/>
      </c>
      <c r="BU405" t="str" cm="1">
        <f t="array" ref="BU405">IF($D405="","",INDEX('Data - CO2'!$B$5:$AP$53,MATCH(Kulturmodeller!$D405,'Data - CO2'!$A$5:$A$53,0),BU$20)*AE405)</f>
        <v/>
      </c>
      <c r="BV405" t="str" cm="1">
        <f t="array" ref="BV405">IF($D405="","",INDEX('Data - CO2'!$B$5:$AP$53,MATCH(Kulturmodeller!$D405,'Data - CO2'!$A$5:$A$53,0),BV$20)*AF405)</f>
        <v/>
      </c>
      <c r="BW405" t="str" cm="1">
        <f t="array" ref="BW405">IF($D405="","",INDEX('Data - CO2'!$B$5:$AP$53,MATCH(Kulturmodeller!$D405,'Data - CO2'!$A$5:$A$53,0),BW$20)*AG405)</f>
        <v/>
      </c>
      <c r="BX405" t="str" cm="1">
        <f t="array" ref="BX405">IF($D405="","",INDEX('Data - CO2'!$B$5:$AP$53,MATCH(Kulturmodeller!$D405,'Data - CO2'!$A$5:$A$53,0),BX$20)*AH405)</f>
        <v/>
      </c>
      <c r="BY405" t="str" cm="1">
        <f t="array" ref="BY405">IF($D405="","",INDEX('Data - CO2'!$B$5:$AP$53,MATCH(Kulturmodeller!$D405,'Data - CO2'!$A$5:$A$53,0),BY$20)*AI405)</f>
        <v/>
      </c>
      <c r="BZ405" t="str" cm="1">
        <f t="array" ref="BZ405">IF($D405="","",INDEX('Data - CO2'!$B$5:$AP$53,MATCH(Kulturmodeller!$D405,'Data - CO2'!$A$5:$A$53,0),BZ$20)*AJ405)</f>
        <v/>
      </c>
      <c r="CA405" t="str" cm="1">
        <f t="array" ref="CA405">IF($D405="","",INDEX('Data - CO2'!$B$5:$AP$53,MATCH(Kulturmodeller!$D405,'Data - CO2'!$A$5:$A$53,0),CA$20)*AK405)</f>
        <v/>
      </c>
      <c r="CB405" t="str" cm="1">
        <f t="array" ref="CB405">IF($D405="","",INDEX('Data - CO2'!$B$5:$AP$53,MATCH(Kulturmodeller!$D405,'Data - CO2'!$A$5:$A$53,0),CB$20)*AL405)</f>
        <v/>
      </c>
      <c r="CC405" t="str" cm="1">
        <f t="array" ref="CC405">IF($D405="","",INDEX('Data - CO2'!$B$5:$AP$53,MATCH(Kulturmodeller!$D405,'Data - CO2'!$A$5:$A$53,0),CC$20)*AM405)</f>
        <v/>
      </c>
      <c r="CD405" t="str" cm="1">
        <f t="array" ref="CD405">IF($D405="","",INDEX('Data - CO2'!$B$5:$AP$53,MATCH(Kulturmodeller!$D405,'Data - CO2'!$A$5:$A$53,0),CD$20)*AN405)</f>
        <v/>
      </c>
      <c r="CE405" t="str" cm="1">
        <f t="array" ref="CE405">IF($D405="","",INDEX('Data - CO2'!$B$5:$AP$53,MATCH(Kulturmodeller!$D405,'Data - CO2'!$A$5:$A$53,0),CE$20)*AO405)</f>
        <v/>
      </c>
      <c r="CF405" t="str" cm="1">
        <f t="array" ref="CF405">IF($D405="","",INDEX('Data - CO2'!$B$5:$AP$53,MATCH(Kulturmodeller!$D405,'Data - CO2'!$A$5:$A$53,0),CF$20)*AP405)</f>
        <v/>
      </c>
      <c r="CG405" t="str" cm="1">
        <f t="array" ref="CG405">IF($D405="","",INDEX('Data - CO2'!$B$5:$AP$53,MATCH(Kulturmodeller!$D405,'Data - CO2'!$A$5:$A$53,0),CG$20)*AQ405)</f>
        <v/>
      </c>
      <c r="CH405" t="str" cm="1">
        <f t="array" ref="CH405">IF($D405="","",INDEX('Data - CO2'!$B$5:$AP$53,MATCH(Kulturmodeller!$D405,'Data - CO2'!$A$5:$A$53,0),CH$20)*AR405)</f>
        <v/>
      </c>
      <c r="CI405" s="11" t="str" cm="1">
        <f t="array" ref="CI405">IF($D405="","",INDEX('Data - CO2'!$B$5:$AP$53,MATCH(Kulturmodeller!$D405,'Data - CO2'!$A$5:$A$53,0),CI$20)*AS405)</f>
        <v/>
      </c>
    </row>
    <row r="406" spans="1:87" x14ac:dyDescent="0.3">
      <c r="A406" s="42"/>
      <c r="B406" s="42"/>
      <c r="C406" s="42"/>
      <c r="D406" s="12"/>
      <c r="E406" s="52"/>
      <c r="F406" s="53"/>
      <c r="G406" s="53"/>
      <c r="H406" s="53"/>
      <c r="I406" s="53"/>
      <c r="J406" s="53"/>
      <c r="K406" s="53"/>
      <c r="L406" s="53"/>
      <c r="M406" s="53"/>
      <c r="N406" s="53"/>
      <c r="O406" s="53"/>
      <c r="P406" s="53"/>
      <c r="Q406" s="53"/>
      <c r="R406" s="53"/>
      <c r="S406" s="53"/>
      <c r="T406" s="53"/>
      <c r="U406" s="53"/>
      <c r="V406" s="53"/>
      <c r="W406" s="53"/>
      <c r="X406" s="53"/>
      <c r="Y406" s="53"/>
      <c r="Z406" s="53"/>
      <c r="AA406" s="53"/>
      <c r="AB406" s="53"/>
      <c r="AC406" s="53"/>
      <c r="AD406" s="53"/>
      <c r="AE406" s="53"/>
      <c r="AF406" s="53"/>
      <c r="AG406" s="53"/>
      <c r="AH406" s="53"/>
      <c r="AI406" s="53"/>
      <c r="AJ406" s="53"/>
      <c r="AK406" s="53"/>
      <c r="AL406" s="53"/>
      <c r="AM406" s="53"/>
      <c r="AN406" s="53"/>
      <c r="AO406" s="53"/>
      <c r="AP406" s="53"/>
      <c r="AQ406" s="53"/>
      <c r="AR406" s="53"/>
      <c r="AS406" s="54"/>
      <c r="AU406" s="111">
        <f t="shared" ref="AU406:CH406" si="7093">SUM(AU404:AU405)</f>
        <v>0</v>
      </c>
      <c r="AV406" s="112">
        <f t="shared" si="7093"/>
        <v>0</v>
      </c>
      <c r="AW406" s="112">
        <f t="shared" si="7093"/>
        <v>0</v>
      </c>
      <c r="AX406" s="112">
        <f t="shared" si="7093"/>
        <v>0</v>
      </c>
      <c r="AY406" s="112">
        <f t="shared" si="7093"/>
        <v>0</v>
      </c>
      <c r="AZ406" s="112">
        <f t="shared" si="7093"/>
        <v>0</v>
      </c>
      <c r="BA406" s="112">
        <f t="shared" si="7093"/>
        <v>0</v>
      </c>
      <c r="BB406" s="112">
        <f t="shared" si="7093"/>
        <v>0</v>
      </c>
      <c r="BC406" s="112">
        <f t="shared" si="7093"/>
        <v>0</v>
      </c>
      <c r="BD406" s="112">
        <f t="shared" si="7093"/>
        <v>0</v>
      </c>
      <c r="BE406" s="112">
        <f t="shared" si="7093"/>
        <v>0</v>
      </c>
      <c r="BF406" s="112">
        <f t="shared" si="7093"/>
        <v>0</v>
      </c>
      <c r="BG406" s="112">
        <f t="shared" si="7093"/>
        <v>0</v>
      </c>
      <c r="BH406" s="112">
        <f t="shared" si="7093"/>
        <v>0</v>
      </c>
      <c r="BI406" s="112">
        <f t="shared" si="7093"/>
        <v>0</v>
      </c>
      <c r="BJ406" s="112">
        <f t="shared" si="7093"/>
        <v>0</v>
      </c>
      <c r="BK406" s="112">
        <f t="shared" si="7093"/>
        <v>0</v>
      </c>
      <c r="BL406" s="112">
        <f t="shared" si="7093"/>
        <v>0</v>
      </c>
      <c r="BM406" s="112">
        <f t="shared" si="7093"/>
        <v>0</v>
      </c>
      <c r="BN406" s="112">
        <f t="shared" si="7093"/>
        <v>0</v>
      </c>
      <c r="BO406" s="112">
        <f t="shared" si="7093"/>
        <v>0</v>
      </c>
      <c r="BP406" s="112">
        <f t="shared" si="7093"/>
        <v>0</v>
      </c>
      <c r="BQ406" s="112">
        <f t="shared" si="7093"/>
        <v>0</v>
      </c>
      <c r="BR406" s="112">
        <f t="shared" si="7093"/>
        <v>0</v>
      </c>
      <c r="BS406" s="112">
        <f t="shared" si="7093"/>
        <v>0</v>
      </c>
      <c r="BT406" s="112">
        <f t="shared" si="7093"/>
        <v>0</v>
      </c>
      <c r="BU406" s="112">
        <f t="shared" si="7093"/>
        <v>0</v>
      </c>
      <c r="BV406" s="112">
        <f t="shared" si="7093"/>
        <v>0</v>
      </c>
      <c r="BW406" s="112">
        <f t="shared" si="7093"/>
        <v>0</v>
      </c>
      <c r="BX406" s="112">
        <f t="shared" si="7093"/>
        <v>0</v>
      </c>
      <c r="BY406" s="112">
        <f t="shared" si="7093"/>
        <v>0</v>
      </c>
      <c r="BZ406" s="112">
        <f t="shared" si="7093"/>
        <v>0</v>
      </c>
      <c r="CA406" s="112">
        <f t="shared" si="7093"/>
        <v>0</v>
      </c>
      <c r="CB406" s="112">
        <f t="shared" si="7093"/>
        <v>0</v>
      </c>
      <c r="CC406" s="112">
        <f t="shared" si="7093"/>
        <v>0</v>
      </c>
      <c r="CD406" s="112">
        <f t="shared" si="7093"/>
        <v>0</v>
      </c>
      <c r="CE406" s="112">
        <f t="shared" si="7093"/>
        <v>0</v>
      </c>
      <c r="CF406" s="112">
        <f t="shared" si="7093"/>
        <v>0</v>
      </c>
      <c r="CG406" s="112">
        <f t="shared" si="7093"/>
        <v>0</v>
      </c>
      <c r="CH406" s="112">
        <f t="shared" si="7093"/>
        <v>0</v>
      </c>
      <c r="CI406" s="113">
        <f>SUM(CI404:CI405)</f>
        <v>0</v>
      </c>
    </row>
    <row r="407" spans="1:87" x14ac:dyDescent="0.3">
      <c r="A407" s="55" t="s">
        <v>88</v>
      </c>
      <c r="B407" s="55"/>
      <c r="C407" s="55"/>
      <c r="D407" s="56"/>
      <c r="E407" s="57"/>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9"/>
      <c r="AT407" s="91">
        <f>AVERAGE(BO407:CI407)</f>
        <v>358.22575133478574</v>
      </c>
      <c r="AU407" s="111">
        <f>AU403+AU406</f>
        <v>0</v>
      </c>
      <c r="AV407" s="112">
        <f t="shared" ref="AV407:CI407" si="7094">AV403+AV406</f>
        <v>6.8900901493476576</v>
      </c>
      <c r="AW407" s="112">
        <f t="shared" si="7094"/>
        <v>45.232368067255159</v>
      </c>
      <c r="AX407" s="112">
        <f t="shared" si="7094"/>
        <v>110.19446451503286</v>
      </c>
      <c r="AY407" s="112">
        <f t="shared" si="7094"/>
        <v>220.13042255327687</v>
      </c>
      <c r="AZ407" s="112">
        <f t="shared" si="7094"/>
        <v>284.61787030606507</v>
      </c>
      <c r="BA407" s="112">
        <f t="shared" si="7094"/>
        <v>327.12451715547064</v>
      </c>
      <c r="BB407" s="112">
        <f t="shared" si="7094"/>
        <v>365.32848973961904</v>
      </c>
      <c r="BC407" s="112">
        <f t="shared" si="7094"/>
        <v>398.02766919428382</v>
      </c>
      <c r="BD407" s="112">
        <f t="shared" si="7094"/>
        <v>424.39827700618474</v>
      </c>
      <c r="BE407" s="112">
        <f t="shared" si="7094"/>
        <v>440.07546535601944</v>
      </c>
      <c r="BF407" s="112">
        <f t="shared" si="7094"/>
        <v>455.15921909712227</v>
      </c>
      <c r="BG407" s="112">
        <f t="shared" si="7094"/>
        <v>468.8667164902248</v>
      </c>
      <c r="BH407" s="112">
        <f t="shared" si="7094"/>
        <v>482.62557547678688</v>
      </c>
      <c r="BI407" s="112">
        <f t="shared" si="7094"/>
        <v>492.63139494112784</v>
      </c>
      <c r="BJ407" s="112">
        <f t="shared" si="7094"/>
        <v>293.46790326805404</v>
      </c>
      <c r="BK407" s="112">
        <f t="shared" si="7094"/>
        <v>311.70311036891871</v>
      </c>
      <c r="BL407" s="112">
        <f t="shared" si="7094"/>
        <v>103.10646974294897</v>
      </c>
      <c r="BM407" s="112">
        <f t="shared" si="7094"/>
        <v>166.69796664422273</v>
      </c>
      <c r="BN407" s="112">
        <f t="shared" si="7094"/>
        <v>256.6260273188733</v>
      </c>
      <c r="BO407" s="112">
        <f t="shared" si="7094"/>
        <v>344.55019980033546</v>
      </c>
      <c r="BP407" s="112">
        <f t="shared" si="7094"/>
        <v>367.56622620492868</v>
      </c>
      <c r="BQ407" s="112">
        <f t="shared" si="7094"/>
        <v>398.97509776515716</v>
      </c>
      <c r="BR407" s="112">
        <f t="shared" si="7094"/>
        <v>427.40874108572956</v>
      </c>
      <c r="BS407" s="112">
        <f t="shared" si="7094"/>
        <v>449.85975664774071</v>
      </c>
      <c r="BT407" s="112">
        <f t="shared" si="7094"/>
        <v>469.24780408601731</v>
      </c>
      <c r="BU407" s="112">
        <f t="shared" si="7094"/>
        <v>482.1994045404594</v>
      </c>
      <c r="BV407" s="112">
        <f t="shared" si="7094"/>
        <v>422.58022891114121</v>
      </c>
      <c r="BW407" s="112">
        <f t="shared" si="7094"/>
        <v>432.84264296908628</v>
      </c>
      <c r="BX407" s="112">
        <f t="shared" si="7094"/>
        <v>232.76596475010555</v>
      </c>
      <c r="BY407" s="112">
        <f t="shared" si="7094"/>
        <v>252.25851005666937</v>
      </c>
      <c r="BZ407" s="112">
        <f t="shared" si="7094"/>
        <v>289.26222106962524</v>
      </c>
      <c r="CA407" s="112">
        <f t="shared" si="7094"/>
        <v>340.40707329492932</v>
      </c>
      <c r="CB407" s="112">
        <f t="shared" si="7094"/>
        <v>159.89512242384734</v>
      </c>
      <c r="CC407" s="112">
        <f t="shared" si="7094"/>
        <v>203.7038386835109</v>
      </c>
      <c r="CD407" s="112">
        <f t="shared" si="7094"/>
        <v>263.32935020319098</v>
      </c>
      <c r="CE407" s="112">
        <f t="shared" si="7094"/>
        <v>351.09849074685081</v>
      </c>
      <c r="CF407" s="112">
        <f t="shared" si="7094"/>
        <v>371.77059233642041</v>
      </c>
      <c r="CG407" s="112">
        <f t="shared" si="7094"/>
        <v>396.50323674688752</v>
      </c>
      <c r="CH407" s="112">
        <f t="shared" si="7094"/>
        <v>421.68548758145488</v>
      </c>
      <c r="CI407" s="113">
        <f t="shared" si="7094"/>
        <v>444.83078812641099</v>
      </c>
    </row>
    <row r="410" spans="1:87" x14ac:dyDescent="0.3">
      <c r="A410" s="60" t="s">
        <v>392</v>
      </c>
      <c r="AU410" t="s">
        <v>91</v>
      </c>
    </row>
    <row r="411" spans="1:87" x14ac:dyDescent="0.3">
      <c r="A411" s="25" t="s">
        <v>393</v>
      </c>
      <c r="B411" s="25"/>
      <c r="C411" s="25"/>
      <c r="D411" s="26"/>
      <c r="E411" s="27" t="s">
        <v>78</v>
      </c>
      <c r="F411" s="104"/>
      <c r="G411" s="104"/>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9"/>
      <c r="AU411">
        <v>1</v>
      </c>
      <c r="AV411">
        <v>2</v>
      </c>
      <c r="AW411">
        <v>3</v>
      </c>
      <c r="AX411">
        <v>4</v>
      </c>
      <c r="AY411">
        <v>5</v>
      </c>
      <c r="AZ411">
        <v>6</v>
      </c>
      <c r="BA411">
        <v>7</v>
      </c>
      <c r="BB411">
        <v>8</v>
      </c>
      <c r="BC411">
        <v>9</v>
      </c>
      <c r="BD411">
        <v>10</v>
      </c>
      <c r="BE411">
        <v>11</v>
      </c>
      <c r="BF411">
        <v>12</v>
      </c>
      <c r="BG411">
        <v>13</v>
      </c>
      <c r="BH411">
        <v>14</v>
      </c>
      <c r="BI411">
        <v>15</v>
      </c>
      <c r="BJ411">
        <v>16</v>
      </c>
      <c r="BK411">
        <v>17</v>
      </c>
      <c r="BL411">
        <v>18</v>
      </c>
      <c r="BM411">
        <v>19</v>
      </c>
      <c r="BN411">
        <v>20</v>
      </c>
      <c r="BO411">
        <v>21</v>
      </c>
      <c r="BP411">
        <v>22</v>
      </c>
      <c r="BQ411">
        <v>23</v>
      </c>
      <c r="BR411">
        <v>24</v>
      </c>
      <c r="BS411">
        <v>25</v>
      </c>
      <c r="BT411">
        <v>26</v>
      </c>
      <c r="BU411">
        <v>27</v>
      </c>
      <c r="BV411">
        <v>28</v>
      </c>
      <c r="BW411">
        <v>29</v>
      </c>
      <c r="BX411">
        <v>30</v>
      </c>
      <c r="BY411">
        <v>31</v>
      </c>
      <c r="BZ411">
        <v>32</v>
      </c>
      <c r="CA411">
        <v>33</v>
      </c>
      <c r="CB411">
        <v>34</v>
      </c>
      <c r="CC411">
        <v>35</v>
      </c>
      <c r="CD411">
        <v>36</v>
      </c>
      <c r="CE411">
        <v>37</v>
      </c>
      <c r="CF411">
        <v>38</v>
      </c>
      <c r="CG411">
        <v>39</v>
      </c>
      <c r="CH411">
        <v>40</v>
      </c>
      <c r="CI411">
        <v>41</v>
      </c>
    </row>
    <row r="412" spans="1:87" x14ac:dyDescent="0.3">
      <c r="A412" s="147" t="s">
        <v>303</v>
      </c>
      <c r="B412" s="148">
        <f>Lister!$B$13</f>
        <v>1</v>
      </c>
      <c r="C412" s="28" t="s">
        <v>60</v>
      </c>
      <c r="D412" s="29" t="s">
        <v>79</v>
      </c>
      <c r="E412" s="30" t="s">
        <v>163</v>
      </c>
      <c r="F412" s="31" t="s">
        <v>250</v>
      </c>
      <c r="G412" s="31" t="s">
        <v>137</v>
      </c>
      <c r="H412" s="31" t="s">
        <v>138</v>
      </c>
      <c r="I412" s="31" t="s">
        <v>139</v>
      </c>
      <c r="J412" s="31" t="s">
        <v>140</v>
      </c>
      <c r="K412" s="31" t="s">
        <v>141</v>
      </c>
      <c r="L412" s="31" t="s">
        <v>80</v>
      </c>
      <c r="M412" s="31" t="s">
        <v>144</v>
      </c>
      <c r="N412" s="31" t="s">
        <v>145</v>
      </c>
      <c r="O412" s="31" t="s">
        <v>146</v>
      </c>
      <c r="P412" s="31" t="s">
        <v>147</v>
      </c>
      <c r="Q412" s="31" t="s">
        <v>152</v>
      </c>
      <c r="R412" s="31" t="s">
        <v>153</v>
      </c>
      <c r="S412" s="31" t="s">
        <v>154</v>
      </c>
      <c r="T412" s="31" t="s">
        <v>155</v>
      </c>
      <c r="U412" s="31" t="s">
        <v>156</v>
      </c>
      <c r="V412" s="31" t="s">
        <v>229</v>
      </c>
      <c r="W412" s="31" t="s">
        <v>157</v>
      </c>
      <c r="X412" s="31" t="s">
        <v>158</v>
      </c>
      <c r="Y412" s="31" t="s">
        <v>159</v>
      </c>
      <c r="Z412" s="31" t="s">
        <v>230</v>
      </c>
      <c r="AA412" s="31" t="s">
        <v>231</v>
      </c>
      <c r="AB412" s="31" t="s">
        <v>232</v>
      </c>
      <c r="AC412" s="31" t="s">
        <v>233</v>
      </c>
      <c r="AD412" s="31" t="s">
        <v>234</v>
      </c>
      <c r="AE412" s="31" t="s">
        <v>235</v>
      </c>
      <c r="AF412" s="31" t="s">
        <v>236</v>
      </c>
      <c r="AG412" s="31" t="s">
        <v>237</v>
      </c>
      <c r="AH412" s="31" t="s">
        <v>238</v>
      </c>
      <c r="AI412" s="31" t="s">
        <v>239</v>
      </c>
      <c r="AJ412" s="31" t="s">
        <v>240</v>
      </c>
      <c r="AK412" s="31" t="s">
        <v>241</v>
      </c>
      <c r="AL412" s="31" t="s">
        <v>242</v>
      </c>
      <c r="AM412" s="31" t="s">
        <v>243</v>
      </c>
      <c r="AN412" s="31" t="s">
        <v>244</v>
      </c>
      <c r="AO412" s="31" t="s">
        <v>245</v>
      </c>
      <c r="AP412" s="31" t="s">
        <v>246</v>
      </c>
      <c r="AQ412" s="31" t="s">
        <v>247</v>
      </c>
      <c r="AR412" s="31" t="s">
        <v>248</v>
      </c>
      <c r="AS412" s="32" t="s">
        <v>249</v>
      </c>
      <c r="AU412" s="19">
        <v>1</v>
      </c>
      <c r="AV412" s="19">
        <v>5</v>
      </c>
      <c r="AW412" s="19">
        <v>10</v>
      </c>
      <c r="AX412" s="19">
        <v>15</v>
      </c>
      <c r="AY412" s="19">
        <v>20</v>
      </c>
      <c r="AZ412" s="19">
        <v>25</v>
      </c>
      <c r="BA412" s="19">
        <v>30</v>
      </c>
      <c r="BB412" s="19">
        <v>35</v>
      </c>
      <c r="BC412" s="19">
        <v>40</v>
      </c>
      <c r="BD412" s="19">
        <v>45</v>
      </c>
      <c r="BE412" s="19">
        <v>50</v>
      </c>
      <c r="BF412" s="19">
        <v>55</v>
      </c>
      <c r="BG412" s="19">
        <v>60</v>
      </c>
      <c r="BH412" s="19">
        <v>65</v>
      </c>
      <c r="BI412" s="19">
        <v>70</v>
      </c>
      <c r="BJ412" s="19">
        <v>75</v>
      </c>
      <c r="BK412" s="19">
        <v>80</v>
      </c>
      <c r="BL412" s="19">
        <v>85</v>
      </c>
      <c r="BM412" s="19">
        <v>90</v>
      </c>
      <c r="BN412" s="19">
        <v>95</v>
      </c>
      <c r="BO412" s="19">
        <v>100</v>
      </c>
      <c r="BP412" s="19">
        <v>105</v>
      </c>
      <c r="BQ412" s="19">
        <v>110</v>
      </c>
      <c r="BR412" s="19">
        <v>115</v>
      </c>
      <c r="BS412" s="19">
        <v>120</v>
      </c>
      <c r="BT412" s="19">
        <v>125</v>
      </c>
      <c r="BU412" s="19">
        <v>130</v>
      </c>
      <c r="BV412" s="19">
        <v>135</v>
      </c>
      <c r="BW412" s="19">
        <v>140</v>
      </c>
      <c r="BX412" s="19">
        <v>145</v>
      </c>
      <c r="BY412" s="2">
        <v>150</v>
      </c>
      <c r="BZ412" s="19">
        <v>155</v>
      </c>
      <c r="CA412" s="2">
        <v>160</v>
      </c>
      <c r="CB412" s="19">
        <v>165</v>
      </c>
      <c r="CC412" s="2">
        <v>170</v>
      </c>
      <c r="CD412" s="19">
        <v>175</v>
      </c>
      <c r="CE412" s="2">
        <v>180</v>
      </c>
      <c r="CF412" s="19">
        <v>185</v>
      </c>
      <c r="CG412" s="2">
        <v>190</v>
      </c>
      <c r="CH412" s="19">
        <v>195</v>
      </c>
      <c r="CI412" s="2">
        <v>200</v>
      </c>
    </row>
    <row r="413" spans="1:87" x14ac:dyDescent="0.3">
      <c r="A413" s="33" t="s">
        <v>81</v>
      </c>
      <c r="B413" s="33"/>
      <c r="C413" s="124" t="str">
        <f>'Katalog over Kulturmodeller '!F154</f>
        <v>GRA</v>
      </c>
      <c r="D413" s="125" t="s">
        <v>334</v>
      </c>
      <c r="E413" s="139">
        <f>'Katalog over Kulturmodeller '!W154</f>
        <v>0.5</v>
      </c>
      <c r="F413" s="37">
        <f>E413+((E418-F418)+(E419-F419))*(E413/SUM(E413:E417))</f>
        <v>0.5</v>
      </c>
      <c r="G413" s="37">
        <f t="shared" ref="G413" si="7095">F413+((F418-G418)+(F419-G419))*(F413/SUM(F413:F417))</f>
        <v>0.5</v>
      </c>
      <c r="H413" s="37">
        <f t="shared" ref="H413" si="7096">G413+((G418-H418)+(G419-H419))*(G413/SUM(G413:G417))</f>
        <v>0.51851851851851849</v>
      </c>
      <c r="I413" s="37">
        <f t="shared" ref="I413" si="7097">H413+((H418-I418)+(H419-I419))*(H413/SUM(H413:H417))</f>
        <v>0.53703703703703698</v>
      </c>
      <c r="J413" s="37">
        <f t="shared" ref="J413" si="7098">I413+((I418-J418)+(I419-J419))*(I413/SUM(I413:I417))</f>
        <v>0.55555555555555547</v>
      </c>
      <c r="K413" s="37">
        <f t="shared" ref="K413" si="7099">J413+((J418-K418)+(J419-K419))*(J413/SUM(J413:J417))</f>
        <v>0.55555555555555547</v>
      </c>
      <c r="L413" s="37">
        <f t="shared" ref="L413" si="7100">K413+((K418-L418)+(K419-L419))*(K413/SUM(K413:K417))</f>
        <v>0.55555555555555547</v>
      </c>
      <c r="M413" s="37">
        <f t="shared" ref="M413" si="7101">L413+((L418-M418)+(L419-M419))*(L413/SUM(L413:L417))</f>
        <v>0.55555555555555547</v>
      </c>
      <c r="N413" s="37">
        <f t="shared" ref="N413" si="7102">M413+((M418-N418)+(M419-N419))*(M413/SUM(M413:M417))</f>
        <v>0.55555555555555547</v>
      </c>
      <c r="O413" s="37">
        <f t="shared" ref="O413" si="7103">N413+((N418-O418)+(N419-O419))*(N413/SUM(N413:N417))</f>
        <v>0.55555555555555547</v>
      </c>
      <c r="P413" s="37">
        <f t="shared" ref="P413" si="7104">O413+((O418-P418)+(O419-P419))*(O413/SUM(O413:O417))</f>
        <v>0.55555555555555547</v>
      </c>
      <c r="Q413" s="37">
        <f t="shared" ref="Q413" si="7105">P413+((P418-Q418)+(P419-Q419))*(P413/SUM(P413:P417))</f>
        <v>0.55555555555555547</v>
      </c>
      <c r="R413" s="37">
        <f t="shared" ref="R413" si="7106">Q413+((Q418-R418)+(Q419-R419))*(Q413/SUM(Q413:Q417))</f>
        <v>0.55555555555555547</v>
      </c>
      <c r="S413" s="37">
        <f t="shared" ref="S413" si="7107">R413+((R418-S418)+(R419-S419))*(R413/SUM(R413:R417))</f>
        <v>0.55555555555555547</v>
      </c>
      <c r="T413" s="37">
        <f t="shared" ref="T413" si="7108">S413+((S418-T418)+(S419-T419))*(S413/SUM(S413:S417))</f>
        <v>0.55555555555555547</v>
      </c>
      <c r="U413" s="37">
        <f t="shared" ref="U413" si="7109">T413+((T418-U418)+(T419-U419))*(T413/SUM(T413:T417))</f>
        <v>0.55555555555555547</v>
      </c>
      <c r="V413" s="37">
        <f t="shared" ref="V413" si="7110">U413+((U418-V418)+(U419-V419))*(U413/SUM(U413:U417))</f>
        <v>0.55555555555555547</v>
      </c>
      <c r="W413" s="37">
        <f t="shared" ref="W413" si="7111">V413+((V418-W418)+(V419-W419))*(V413/SUM(V413:V417))</f>
        <v>0.55555555555555547</v>
      </c>
      <c r="X413" s="37">
        <f t="shared" ref="X413" si="7112">W413+((W418-X418)+(W419-X419))*(W413/SUM(W413:W417))</f>
        <v>0.55555555555555547</v>
      </c>
      <c r="Y413" s="37">
        <f t="shared" ref="Y413" si="7113">X413+((X418-Y418)+(X419-Y419))*(X413/SUM(X413:X417))</f>
        <v>0.55555555555555547</v>
      </c>
      <c r="Z413" s="37">
        <f t="shared" ref="Z413" si="7114">Y413+((Y418-Z418)+(Y419-Z419))*(Y413/SUM(Y413:Y417))</f>
        <v>0.55555555555555547</v>
      </c>
      <c r="AA413" s="37">
        <f t="shared" ref="AA413" si="7115">Z413+((Z418-AA418)+(Z419-AA419))*(Z413/SUM(Z413:Z417))</f>
        <v>0.55555555555555547</v>
      </c>
      <c r="AB413" s="37">
        <f t="shared" ref="AB413" si="7116">AA413+((AA418-AB418)+(AA419-AB419))*(AA413/SUM(AA413:AA417))</f>
        <v>0.55555555555555547</v>
      </c>
      <c r="AC413" s="37">
        <f t="shared" ref="AC413" si="7117">AB413+((AB418-AC418)+(AB419-AC419))*(AB413/SUM(AB413:AB417))</f>
        <v>0.55555555555555547</v>
      </c>
      <c r="AD413" s="37">
        <f t="shared" ref="AD413" si="7118">AC413+((AC418-AD418)+(AC419-AD419))*(AC413/SUM(AC413:AC417))</f>
        <v>0.55555555555555547</v>
      </c>
      <c r="AE413" s="37">
        <f t="shared" ref="AE413" si="7119">AD413+((AD418-AE418)+(AD419-AE419))*(AD413/SUM(AD413:AD417))</f>
        <v>0.55555555555555547</v>
      </c>
      <c r="AF413" s="37">
        <f t="shared" ref="AF413" si="7120">AE413+((AE418-AF418)+(AE419-AF419))*(AE413/SUM(AE413:AE417))</f>
        <v>0.55555555555555547</v>
      </c>
      <c r="AG413" s="37">
        <f t="shared" ref="AG413" si="7121">AF413+((AF418-AG418)+(AF419-AG419))*(AF413/SUM(AF413:AF417))</f>
        <v>0.55555555555555547</v>
      </c>
      <c r="AH413" s="37">
        <f t="shared" ref="AH413" si="7122">AG413+((AG418-AH418)+(AG419-AH419))*(AG413/SUM(AG413:AG417))</f>
        <v>0.55555555555555547</v>
      </c>
      <c r="AI413" s="37">
        <f t="shared" ref="AI413" si="7123">AH413+((AH418-AI418)+(AH419-AI419))*(AH413/SUM(AH413:AH417))</f>
        <v>0.55555555555555547</v>
      </c>
      <c r="AJ413" s="37">
        <f t="shared" ref="AJ413" si="7124">AI413+((AI418-AJ418)+(AI419-AJ419))*(AI413/SUM(AI413:AI417))</f>
        <v>0.55555555555555547</v>
      </c>
      <c r="AK413" s="37">
        <f t="shared" ref="AK413" si="7125">AJ413+((AJ418-AK418)+(AJ419-AK419))*(AJ413/SUM(AJ413:AJ417))</f>
        <v>0.55555555555555547</v>
      </c>
      <c r="AL413" s="37">
        <f t="shared" ref="AL413" si="7126">AK413+((AK418-AL418)+(AK419-AL419))*(AK413/SUM(AK413:AK417))</f>
        <v>0.55555555555555547</v>
      </c>
      <c r="AM413" s="37">
        <f t="shared" ref="AM413" si="7127">AL413+((AL418-AM418)+(AL419-AM419))*(AL413/SUM(AL413:AL417))</f>
        <v>0.55555555555555547</v>
      </c>
      <c r="AN413" s="37">
        <f t="shared" ref="AN413" si="7128">AM413+((AM418-AN418)+(AM419-AN419))*(AM413/SUM(AM413:AM417))</f>
        <v>0.55555555555555547</v>
      </c>
      <c r="AO413" s="37">
        <f t="shared" ref="AO413" si="7129">AN413+((AN418-AO418)+(AN419-AO419))*(AN413/SUM(AN413:AN417))</f>
        <v>0.55555555555555547</v>
      </c>
      <c r="AP413" s="37">
        <f t="shared" ref="AP413" si="7130">AO413+((AO418-AP418)+(AO419-AP419))*(AO413/SUM(AO413:AO417))</f>
        <v>0.55555555555555547</v>
      </c>
      <c r="AQ413" s="37">
        <f t="shared" ref="AQ413" si="7131">AP413+((AP418-AQ418)+(AP419-AQ419))*(AP413/SUM(AP413:AP417))</f>
        <v>0.55555555555555547</v>
      </c>
      <c r="AR413" s="37">
        <f t="shared" ref="AR413" si="7132">AQ413+((AQ418-AR418)+(AQ419-AR419))*(AQ413/SUM(AQ413:AQ417))</f>
        <v>0.55555555555555547</v>
      </c>
      <c r="AS413" s="38">
        <f t="shared" ref="AS413" si="7133">AR413+((AR418-AS418)+(AR419-AS419))*(AR413/SUM(AR413:AR417))</f>
        <v>0.55555555555555547</v>
      </c>
      <c r="AU413" s="7" cm="1">
        <f t="array" ref="AU413">IF($D413="","",INDEX('Data - CO2'!$B$5:$AP$53,MATCH(Kulturmodeller!$D413,'Data - CO2'!$A$5:$A$53,0),AU$20)*E413)</f>
        <v>0</v>
      </c>
      <c r="AV413" s="8" cm="1">
        <f t="array" ref="AV413">IF($D413="","",INDEX('Data - CO2'!$B$5:$AP$53,MATCH(Kulturmodeller!$D413,'Data - CO2'!$A$5:$A$53,0),AV$20)*F413)</f>
        <v>0.40888547109163392</v>
      </c>
      <c r="AW413" s="8" cm="1">
        <f t="array" ref="AW413">IF($D413="","",INDEX('Data - CO2'!$B$5:$AP$53,MATCH(Kulturmodeller!$D413,'Data - CO2'!$A$5:$A$53,0),AW$20)*G413)</f>
        <v>2.7259031406108929</v>
      </c>
      <c r="AX413" s="8" cm="1">
        <f t="array" ref="AX413">IF($D413="","",INDEX('Data - CO2'!$B$5:$AP$53,MATCH(Kulturmodeller!$D413,'Data - CO2'!$A$5:$A$53,0),AX$20)*H413)</f>
        <v>7.0671562904726848</v>
      </c>
      <c r="AY413" s="8" cm="1">
        <f t="array" ref="AY413">IF($D413="","",INDEX('Data - CO2'!$B$5:$AP$53,MATCH(Kulturmodeller!$D413,'Data - CO2'!$A$5:$A$53,0),AY$20)*I413)</f>
        <v>14.639109458836275</v>
      </c>
      <c r="AZ413" s="8" cm="1">
        <f t="array" ref="AZ413">IF($D413="","",INDEX('Data - CO2'!$B$5:$AP$53,MATCH(Kulturmodeller!$D413,'Data - CO2'!$A$5:$A$53,0),AZ$20)*J413*$B412)</f>
        <v>81.251114834411226</v>
      </c>
      <c r="BA413" s="8" cm="1">
        <f t="array" ref="BA413">IF($D413="","",INDEX('Data - CO2'!$B$5:$AP$53,MATCH(Kulturmodeller!$D413,'Data - CO2'!$A$5:$A$53,0),BA$20)*K413*$B412)</f>
        <v>143.15644679523433</v>
      </c>
      <c r="BB413" s="8" cm="1">
        <f t="array" ref="BB413">IF($D413="","",INDEX('Data - CO2'!$B$5:$AP$53,MATCH(Kulturmodeller!$D413,'Data - CO2'!$A$5:$A$53,0),BB$20)*L413*$B412)</f>
        <v>193.07174579263693</v>
      </c>
      <c r="BC413" s="8" cm="1">
        <f t="array" ref="BC413">IF($D413="","",INDEX('Data - CO2'!$B$5:$AP$53,MATCH(Kulturmodeller!$D413,'Data - CO2'!$A$5:$A$53,0),BC$20)*M413*$B412)</f>
        <v>230.36308891344643</v>
      </c>
      <c r="BD413" s="8" cm="1">
        <f t="array" ref="BD413">IF($D413="","",INDEX('Data - CO2'!$B$5:$AP$53,MATCH(Kulturmodeller!$D413,'Data - CO2'!$A$5:$A$53,0),BD$20)*N413*$B412)</f>
        <v>257.1975361034601</v>
      </c>
      <c r="BE413" s="8" cm="1">
        <f t="array" ref="BE413">IF($D413="","",INDEX('Data - CO2'!$B$5:$AP$53,MATCH(Kulturmodeller!$D413,'Data - CO2'!$A$5:$A$53,0),BE$20)*O413*$B412)</f>
        <v>275.95938999681766</v>
      </c>
      <c r="BF413" s="8" cm="1">
        <f t="array" ref="BF413">IF($D413="","",INDEX('Data - CO2'!$B$5:$AP$53,MATCH(Kulturmodeller!$D413,'Data - CO2'!$A$5:$A$53,0),BF$20)*P413*$B412)</f>
        <v>288.64083128570769</v>
      </c>
      <c r="BG413" s="8" cm="1">
        <f t="array" ref="BG413">IF($D413="","",INDEX('Data - CO2'!$B$5:$AP$53,MATCH(Kulturmodeller!$D413,'Data - CO2'!$A$5:$A$53,0),BG$20)*Q413*$B412)</f>
        <v>296.77946624913943</v>
      </c>
      <c r="BH413" s="8" cm="1">
        <f t="array" ref="BH413">IF($D413="","",INDEX('Data - CO2'!$B$5:$AP$53,MATCH(Kulturmodeller!$D413,'Data - CO2'!$A$5:$A$53,0),BH$20)*R413*$B412)</f>
        <v>0.45431719010181543</v>
      </c>
      <c r="BI413" s="8" cm="1">
        <f t="array" ref="BI413">IF($D413="","",INDEX('Data - CO2'!$B$5:$AP$53,MATCH(Kulturmodeller!$D413,'Data - CO2'!$A$5:$A$53,0),BI$20)*S413*$B412)</f>
        <v>3.028781267345436</v>
      </c>
      <c r="BJ413" s="8" cm="1">
        <f t="array" ref="BJ413">IF($D413="","",INDEX('Data - CO2'!$B$5:$AP$53,MATCH(Kulturmodeller!$D413,'Data - CO2'!$A$5:$A$53,0),BJ$20)*T413*$B412)</f>
        <v>7.5719531683635903</v>
      </c>
      <c r="BK413" s="8" cm="1">
        <f t="array" ref="BK413">IF($D413="","",INDEX('Data - CO2'!$B$5:$AP$53,MATCH(Kulturmodeller!$D413,'Data - CO2'!$A$5:$A$53,0),BK$20)*U413*$B412)</f>
        <v>15.143906336727181</v>
      </c>
      <c r="BL413" s="8" cm="1">
        <f t="array" ref="BL413">IF($D413="","",INDEX('Data - CO2'!$B$5:$AP$53,MATCH(Kulturmodeller!$D413,'Data - CO2'!$A$5:$A$53,0),BL$20)*V413*$B412)</f>
        <v>81.251114834411226</v>
      </c>
      <c r="BM413" s="8" cm="1">
        <f t="array" ref="BM413">IF($D413="","",INDEX('Data - CO2'!$B$5:$AP$53,MATCH(Kulturmodeller!$D413,'Data - CO2'!$A$5:$A$53,0),BM$20)*W413*$B412)</f>
        <v>143.15644679523433</v>
      </c>
      <c r="BN413" s="8" cm="1">
        <f t="array" ref="BN413">IF($D413="","",INDEX('Data - CO2'!$B$5:$AP$53,MATCH(Kulturmodeller!$D413,'Data - CO2'!$A$5:$A$53,0),BN$20)*X413*$B412)</f>
        <v>193.07174579263693</v>
      </c>
      <c r="BO413" s="8" cm="1">
        <f t="array" ref="BO413">IF($D413="","",INDEX('Data - CO2'!$B$5:$AP$53,MATCH(Kulturmodeller!$D413,'Data - CO2'!$A$5:$A$53,0),BO$20)*Y413*$B412)</f>
        <v>230.36308891344643</v>
      </c>
      <c r="BP413" s="8" cm="1">
        <f t="array" ref="BP413">IF($D413="","",INDEX('Data - CO2'!$B$5:$AP$53,MATCH(Kulturmodeller!$D413,'Data - CO2'!$A$5:$A$53,0),BP$20)*Z413*$B412)</f>
        <v>257.1975361034601</v>
      </c>
      <c r="BQ413" s="8" cm="1">
        <f t="array" ref="BQ413">IF($D413="","",INDEX('Data - CO2'!$B$5:$AP$53,MATCH(Kulturmodeller!$D413,'Data - CO2'!$A$5:$A$53,0),BQ$20)*AA413*$B412)</f>
        <v>275.95938999681766</v>
      </c>
      <c r="BR413" s="8" cm="1">
        <f t="array" ref="BR413">IF($D413="","",INDEX('Data - CO2'!$B$5:$AP$53,MATCH(Kulturmodeller!$D413,'Data - CO2'!$A$5:$A$53,0),BR$20)*AB413*$B412)</f>
        <v>288.64083128570769</v>
      </c>
      <c r="BS413" s="8" cm="1">
        <f t="array" ref="BS413">IF($D413="","",INDEX('Data - CO2'!$B$5:$AP$53,MATCH(Kulturmodeller!$D413,'Data - CO2'!$A$5:$A$53,0),BS$20)*AC413*$B412)</f>
        <v>296.77946624913943</v>
      </c>
      <c r="BT413" s="8" cm="1">
        <f t="array" ref="BT413">IF($D413="","",INDEX('Data - CO2'!$B$5:$AP$53,MATCH(Kulturmodeller!$D413,'Data - CO2'!$A$5:$A$53,0),BT$20)*AD413*$B412)</f>
        <v>0.45431719010181543</v>
      </c>
      <c r="BU413" s="8" cm="1">
        <f t="array" ref="BU413">IF($D413="","",INDEX('Data - CO2'!$B$5:$AP$53,MATCH(Kulturmodeller!$D413,'Data - CO2'!$A$5:$A$53,0),BU$20)*AE413*$B412)</f>
        <v>3.028781267345436</v>
      </c>
      <c r="BV413" s="8" cm="1">
        <f t="array" ref="BV413">IF($D413="","",INDEX('Data - CO2'!$B$5:$AP$53,MATCH(Kulturmodeller!$D413,'Data - CO2'!$A$5:$A$53,0),BV$20)*AF413*$B412)</f>
        <v>7.5719531683635903</v>
      </c>
      <c r="BW413" s="8" cm="1">
        <f t="array" ref="BW413">IF($D413="","",INDEX('Data - CO2'!$B$5:$AP$53,MATCH(Kulturmodeller!$D413,'Data - CO2'!$A$5:$A$53,0),BW$20)*AG413*$B412)</f>
        <v>15.143906336727181</v>
      </c>
      <c r="BX413" s="8" cm="1">
        <f t="array" ref="BX413">IF($D413="","",INDEX('Data - CO2'!$B$5:$AP$53,MATCH(Kulturmodeller!$D413,'Data - CO2'!$A$5:$A$53,0),BX$20)*AH413*$B412)</f>
        <v>81.251114834411226</v>
      </c>
      <c r="BY413" s="8" cm="1">
        <f t="array" ref="BY413">IF($D413="","",INDEX('Data - CO2'!$B$5:$AP$53,MATCH(Kulturmodeller!$D413,'Data - CO2'!$A$5:$A$53,0),BY$20)*AI413*$B412)</f>
        <v>143.15644679523433</v>
      </c>
      <c r="BZ413" s="8" cm="1">
        <f t="array" ref="BZ413">IF($D413="","",INDEX('Data - CO2'!$B$5:$AP$53,MATCH(Kulturmodeller!$D413,'Data - CO2'!$A$5:$A$53,0),BZ$20)*AJ413*$B412)</f>
        <v>193.07174579263693</v>
      </c>
      <c r="CA413" s="8" cm="1">
        <f t="array" ref="CA413">IF($D413="","",INDEX('Data - CO2'!$B$5:$AP$53,MATCH(Kulturmodeller!$D413,'Data - CO2'!$A$5:$A$53,0),CA$20)*AK413*$B412)</f>
        <v>230.36308891344643</v>
      </c>
      <c r="CB413" s="8" cm="1">
        <f t="array" ref="CB413">IF($D413="","",INDEX('Data - CO2'!$B$5:$AP$53,MATCH(Kulturmodeller!$D413,'Data - CO2'!$A$5:$A$53,0),CB$20)*AL413*$B412)</f>
        <v>257.1975361034601</v>
      </c>
      <c r="CC413" s="8" cm="1">
        <f t="array" ref="CC413">IF($D413="","",INDEX('Data - CO2'!$B$5:$AP$53,MATCH(Kulturmodeller!$D413,'Data - CO2'!$A$5:$A$53,0),CC$20)*AM413*$B412)</f>
        <v>275.95938999681766</v>
      </c>
      <c r="CD413" s="8" cm="1">
        <f t="array" ref="CD413">IF($D413="","",INDEX('Data - CO2'!$B$5:$AP$53,MATCH(Kulturmodeller!$D413,'Data - CO2'!$A$5:$A$53,0),CD$20)*AN413*$B412)</f>
        <v>288.64083128570769</v>
      </c>
      <c r="CE413" s="8" cm="1">
        <f t="array" ref="CE413">IF($D413="","",INDEX('Data - CO2'!$B$5:$AP$53,MATCH(Kulturmodeller!$D413,'Data - CO2'!$A$5:$A$53,0),CE$20)*AO413*$B412)</f>
        <v>296.77946624913943</v>
      </c>
      <c r="CF413" s="8" cm="1">
        <f t="array" ref="CF413">IF($D413="","",INDEX('Data - CO2'!$B$5:$AP$53,MATCH(Kulturmodeller!$D413,'Data - CO2'!$A$5:$A$53,0),CF$20)*AP413*$B412)</f>
        <v>0.45431719010181543</v>
      </c>
      <c r="CG413" s="8" cm="1">
        <f t="array" ref="CG413">IF($D413="","",INDEX('Data - CO2'!$B$5:$AP$53,MATCH(Kulturmodeller!$D413,'Data - CO2'!$A$5:$A$53,0),CG$20)*AQ413*$B412)</f>
        <v>3.028781267345436</v>
      </c>
      <c r="CH413" s="8" cm="1">
        <f t="array" ref="CH413">IF($D413="","",INDEX('Data - CO2'!$B$5:$AP$53,MATCH(Kulturmodeller!$D413,'Data - CO2'!$A$5:$A$53,0),CH$20)*AR413*$B412)</f>
        <v>7.5719531683635903</v>
      </c>
      <c r="CI413" s="9" cm="1">
        <f t="array" ref="CI413">IF($D413="","",INDEX('Data - CO2'!$B$5:$AP$53,MATCH(Kulturmodeller!$D413,'Data - CO2'!$A$5:$A$53,0),CI$20)*AS413*$B412)</f>
        <v>15.143906336727181</v>
      </c>
    </row>
    <row r="414" spans="1:87" x14ac:dyDescent="0.3">
      <c r="A414" s="33" t="s">
        <v>82</v>
      </c>
      <c r="B414" s="33"/>
      <c r="C414" s="124" t="str">
        <f>'Katalog over Kulturmodeller '!F155</f>
        <v>NÅL - valgfrit</v>
      </c>
      <c r="D414" s="125" t="s">
        <v>277</v>
      </c>
      <c r="E414" s="151">
        <f>'Katalog over Kulturmodeller '!W155</f>
        <v>0.3</v>
      </c>
      <c r="F414" s="40">
        <f>E414+((E418-F418)+(E419-F419))*(E414/SUM(E413:E417))</f>
        <v>0.3</v>
      </c>
      <c r="G414" s="40">
        <f t="shared" ref="G414" si="7134">F414+((F418-G418)+(F419-G419))*(F414/SUM(F413:F417))</f>
        <v>0.3</v>
      </c>
      <c r="H414" s="40">
        <f t="shared" ref="H414" si="7135">G414+((G418-H418)+(G419-H419))*(G414/SUM(G413:G417))</f>
        <v>0.31111111111111112</v>
      </c>
      <c r="I414" s="40">
        <f t="shared" ref="I414" si="7136">H414+((H418-I418)+(H419-I419))*(H414/SUM(H413:H417))</f>
        <v>0.32222222222222224</v>
      </c>
      <c r="J414" s="40">
        <f t="shared" ref="J414" si="7137">I414+((I418-J418)+(I419-J419))*(I414/SUM(I413:I417))</f>
        <v>0.33333333333333337</v>
      </c>
      <c r="K414" s="40">
        <f t="shared" ref="K414" si="7138">J414+((J418-K418)+(J419-K419))*(J414/SUM(J413:J417))</f>
        <v>0.33333333333333337</v>
      </c>
      <c r="L414" s="40">
        <f t="shared" ref="L414" si="7139">K414+((K418-L418)+(K419-L419))*(K414/SUM(K413:K417))</f>
        <v>0.33333333333333337</v>
      </c>
      <c r="M414" s="40">
        <f t="shared" ref="M414" si="7140">L414+((L418-M418)+(L419-M419))*(L414/SUM(L413:L417))</f>
        <v>0.33333333333333337</v>
      </c>
      <c r="N414" s="40">
        <f t="shared" ref="N414" si="7141">M414+((M418-N418)+(M419-N419))*(M414/SUM(M413:M417))</f>
        <v>0.33333333333333337</v>
      </c>
      <c r="O414" s="40">
        <f t="shared" ref="O414" si="7142">N414+((N418-O418)+(N419-O419))*(N414/SUM(N413:N417))</f>
        <v>0.33333333333333337</v>
      </c>
      <c r="P414" s="40">
        <f t="shared" ref="P414" si="7143">O414+((O418-P418)+(O419-P419))*(O414/SUM(O413:O417))</f>
        <v>0.33333333333333337</v>
      </c>
      <c r="Q414" s="40">
        <f t="shared" ref="Q414" si="7144">P414+((P418-Q418)+(P419-Q419))*(P414/SUM(P413:P417))</f>
        <v>0.33333333333333337</v>
      </c>
      <c r="R414" s="40">
        <f t="shared" ref="R414" si="7145">Q414+((Q418-R418)+(Q419-R419))*(Q414/SUM(Q413:Q417))</f>
        <v>0.33333333333333337</v>
      </c>
      <c r="S414" s="40">
        <f t="shared" ref="S414" si="7146">R414+((R418-S418)+(R419-S419))*(R414/SUM(R413:R417))</f>
        <v>0.33333333333333337</v>
      </c>
      <c r="T414" s="40">
        <f t="shared" ref="T414" si="7147">S414+((S418-T418)+(S419-T419))*(S414/SUM(S413:S417))</f>
        <v>0.33333333333333337</v>
      </c>
      <c r="U414" s="40">
        <f t="shared" ref="U414" si="7148">T414+((T418-U418)+(T419-U419))*(T414/SUM(T413:T417))</f>
        <v>0.33333333333333337</v>
      </c>
      <c r="V414" s="40">
        <f t="shared" ref="V414" si="7149">U414+((U418-V418)+(U419-V419))*(U414/SUM(U413:U417))</f>
        <v>0.33333333333333337</v>
      </c>
      <c r="W414" s="40">
        <f t="shared" ref="W414" si="7150">V414+((V418-W418)+(V419-W419))*(V414/SUM(V413:V417))</f>
        <v>0.33333333333333337</v>
      </c>
      <c r="X414" s="40">
        <f t="shared" ref="X414" si="7151">W414+((W418-X418)+(W419-X419))*(W414/SUM(W413:W417))</f>
        <v>0.33333333333333337</v>
      </c>
      <c r="Y414" s="40">
        <f t="shared" ref="Y414" si="7152">X414+((X418-Y418)+(X419-Y419))*(X414/SUM(X413:X417))</f>
        <v>0.33333333333333337</v>
      </c>
      <c r="Z414" s="40">
        <f t="shared" ref="Z414" si="7153">Y414+((Y418-Z418)+(Y419-Z419))*(Y414/SUM(Y413:Y417))</f>
        <v>0.33333333333333337</v>
      </c>
      <c r="AA414" s="40">
        <f t="shared" ref="AA414" si="7154">Z414+((Z418-AA418)+(Z419-AA419))*(Z414/SUM(Z413:Z417))</f>
        <v>0.33333333333333337</v>
      </c>
      <c r="AB414" s="40">
        <f t="shared" ref="AB414" si="7155">AA414+((AA418-AB418)+(AA419-AB419))*(AA414/SUM(AA413:AA417))</f>
        <v>0.33333333333333337</v>
      </c>
      <c r="AC414" s="40">
        <f t="shared" ref="AC414" si="7156">AB414+((AB418-AC418)+(AB419-AC419))*(AB414/SUM(AB413:AB417))</f>
        <v>0.33333333333333337</v>
      </c>
      <c r="AD414" s="40">
        <f t="shared" ref="AD414" si="7157">AC414+((AC418-AD418)+(AC419-AD419))*(AC414/SUM(AC413:AC417))</f>
        <v>0.33333333333333337</v>
      </c>
      <c r="AE414" s="40">
        <f t="shared" ref="AE414" si="7158">AD414+((AD418-AE418)+(AD419-AE419))*(AD414/SUM(AD413:AD417))</f>
        <v>0.33333333333333337</v>
      </c>
      <c r="AF414" s="40">
        <f t="shared" ref="AF414" si="7159">AE414+((AE418-AF418)+(AE419-AF419))*(AE414/SUM(AE413:AE417))</f>
        <v>0.33333333333333337</v>
      </c>
      <c r="AG414" s="40">
        <f t="shared" ref="AG414" si="7160">AF414+((AF418-AG418)+(AF419-AG419))*(AF414/SUM(AF413:AF417))</f>
        <v>0.33333333333333337</v>
      </c>
      <c r="AH414" s="40">
        <f t="shared" ref="AH414" si="7161">AG414+((AG418-AH418)+(AG419-AH419))*(AG414/SUM(AG413:AG417))</f>
        <v>0.33333333333333337</v>
      </c>
      <c r="AI414" s="40">
        <f t="shared" ref="AI414" si="7162">AH414+((AH418-AI418)+(AH419-AI419))*(AH414/SUM(AH413:AH417))</f>
        <v>0.33333333333333337</v>
      </c>
      <c r="AJ414" s="40">
        <f t="shared" ref="AJ414" si="7163">AI414+((AI418-AJ418)+(AI419-AJ419))*(AI414/SUM(AI413:AI417))</f>
        <v>0.33333333333333337</v>
      </c>
      <c r="AK414" s="40">
        <f t="shared" ref="AK414" si="7164">AJ414+((AJ418-AK418)+(AJ419-AK419))*(AJ414/SUM(AJ413:AJ417))</f>
        <v>0.33333333333333337</v>
      </c>
      <c r="AL414" s="40">
        <f t="shared" ref="AL414" si="7165">AK414+((AK418-AL418)+(AK419-AL419))*(AK414/SUM(AK413:AK417))</f>
        <v>0.33333333333333337</v>
      </c>
      <c r="AM414" s="40">
        <f t="shared" ref="AM414" si="7166">AL414+((AL418-AM418)+(AL419-AM419))*(AL414/SUM(AL413:AL417))</f>
        <v>0.33333333333333337</v>
      </c>
      <c r="AN414" s="40">
        <f t="shared" ref="AN414" si="7167">AM414+((AM418-AN418)+(AM419-AN419))*(AM414/SUM(AM413:AM417))</f>
        <v>0.33333333333333337</v>
      </c>
      <c r="AO414" s="40">
        <f t="shared" ref="AO414" si="7168">AN414+((AN418-AO418)+(AN419-AO419))*(AN414/SUM(AN413:AN417))</f>
        <v>0.33333333333333337</v>
      </c>
      <c r="AP414" s="40">
        <f t="shared" ref="AP414" si="7169">AO414+((AO418-AP418)+(AO419-AP419))*(AO414/SUM(AO413:AO417))</f>
        <v>0.33333333333333337</v>
      </c>
      <c r="AQ414" s="40">
        <f t="shared" ref="AQ414" si="7170">AP414+((AP418-AQ418)+(AP419-AQ419))*(AP414/SUM(AP413:AP417))</f>
        <v>0.33333333333333337</v>
      </c>
      <c r="AR414" s="40">
        <f t="shared" ref="AR414" si="7171">AQ414+((AQ418-AR418)+(AQ419-AR419))*(AQ414/SUM(AQ413:AQ417))</f>
        <v>0.33333333333333337</v>
      </c>
      <c r="AS414" s="41">
        <f t="shared" ref="AS414" si="7172">AR414+((AR418-AS418)+(AR419-AS419))*(AR414/SUM(AR413:AR417))</f>
        <v>0.33333333333333337</v>
      </c>
      <c r="AU414" s="10" cm="1">
        <f t="array" ref="AU414">IF($D414="","",INDEX('Data - CO2'!$B$5:$AP$53,MATCH(Kulturmodeller!$D414,'Data - CO2'!$A$5:$A$53,0),AU$20)*E414)</f>
        <v>0</v>
      </c>
      <c r="AV414" cm="1">
        <f t="array" ref="AV414">IF($D414="","",INDEX('Data - CO2'!$B$5:$AP$53,MATCH(Kulturmodeller!$D414,'Data - CO2'!$A$5:$A$53,0),AV$20)*F414)</f>
        <v>0.52813138421426276</v>
      </c>
      <c r="AW414" cm="1">
        <f t="array" ref="AW414">IF($D414="","",INDEX('Data - CO2'!$B$5:$AP$53,MATCH(Kulturmodeller!$D414,'Data - CO2'!$A$5:$A$53,0),AW$20)*G414)</f>
        <v>3.520875894761752</v>
      </c>
      <c r="AX414" cm="1">
        <f t="array" ref="AX414">IF($D414="","",INDEX('Data - CO2'!$B$5:$AP$53,MATCH(Kulturmodeller!$D414,'Data - CO2'!$A$5:$A$53,0),AX$20)*H414)</f>
        <v>9.1281967641971367</v>
      </c>
      <c r="AY414" cm="1">
        <f t="array" ref="AY414">IF($D414="","",INDEX('Data - CO2'!$B$5:$AP$53,MATCH(Kulturmodeller!$D414,'Data - CO2'!$A$5:$A$53,0),AY$20)*I414)</f>
        <v>18.908407582979784</v>
      </c>
      <c r="AZ414" cm="1">
        <f t="array" ref="AZ414">IF($D414="","",INDEX('Data - CO2'!$B$5:$AP$53,MATCH(Kulturmodeller!$D414,'Data - CO2'!$A$5:$A$53,0),AZ$20)*J414*$B412)</f>
        <v>41.342184538302249</v>
      </c>
      <c r="BA414" cm="1">
        <f t="array" ref="BA414">IF($D414="","",INDEX('Data - CO2'!$B$5:$AP$53,MATCH(Kulturmodeller!$D414,'Data - CO2'!$A$5:$A$53,0),BA$20)*K414*$B412)</f>
        <v>65.433399631686129</v>
      </c>
      <c r="BB414" cm="1">
        <f t="array" ref="BB414">IF($D414="","",INDEX('Data - CO2'!$B$5:$AP$53,MATCH(Kulturmodeller!$D414,'Data - CO2'!$A$5:$A$53,0),BB$20)*L414*$B412)</f>
        <v>82.35880042438616</v>
      </c>
      <c r="BC414" cm="1">
        <f t="array" ref="BC414">IF($D414="","",INDEX('Data - CO2'!$B$5:$AP$53,MATCH(Kulturmodeller!$D414,'Data - CO2'!$A$5:$A$53,0),BC$20)*M414*$B412)</f>
        <v>91.329339607529135</v>
      </c>
      <c r="BD414" cm="1">
        <f t="array" ref="BD414">IF($D414="","",INDEX('Data - CO2'!$B$5:$AP$53,MATCH(Kulturmodeller!$D414,'Data - CO2'!$A$5:$A$53,0),BD$20)*N414*$B412)</f>
        <v>99.794711920427673</v>
      </c>
      <c r="BE414" cm="1">
        <f t="array" ref="BE414">IF($D414="","",INDEX('Data - CO2'!$B$5:$AP$53,MATCH(Kulturmodeller!$D414,'Data - CO2'!$A$5:$A$53,0),BE$20)*O414*$B412)</f>
        <v>106.8384432897063</v>
      </c>
      <c r="BF414" cm="1">
        <f t="array" ref="BF414">IF($D414="","",INDEX('Data - CO2'!$B$5:$AP$53,MATCH(Kulturmodeller!$D414,'Data - CO2'!$A$5:$A$53,0),BF$20)*P414*$B412)</f>
        <v>113.08478139610801</v>
      </c>
      <c r="BG414" cm="1">
        <f t="array" ref="BG414">IF($D414="","",INDEX('Data - CO2'!$B$5:$AP$53,MATCH(Kulturmodeller!$D414,'Data - CO2'!$A$5:$A$53,0),BG$20)*Q414*$B412)</f>
        <v>119.65656665331278</v>
      </c>
      <c r="BH414" cm="1">
        <f t="array" ref="BH414">IF($D414="","",INDEX('Data - CO2'!$B$5:$AP$53,MATCH(Kulturmodeller!$D414,'Data - CO2'!$A$5:$A$53,0),BH$20)*R414*$B412)</f>
        <v>124.95241496987995</v>
      </c>
      <c r="BI414" cm="1">
        <f t="array" ref="BI414">IF($D414="","",INDEX('Data - CO2'!$B$5:$AP$53,MATCH(Kulturmodeller!$D414,'Data - CO2'!$A$5:$A$53,0),BI$20)*S414*$B412)</f>
        <v>128.40202936273641</v>
      </c>
      <c r="BJ414" cm="1">
        <f t="array" ref="BJ414">IF($D414="","",INDEX('Data - CO2'!$B$5:$AP$53,MATCH(Kulturmodeller!$D414,'Data - CO2'!$A$5:$A$53,0),BJ$20)*T414*$B412)</f>
        <v>132.17799386279592</v>
      </c>
      <c r="BK414" cm="1">
        <f t="array" ref="BK414">IF($D414="","",INDEX('Data - CO2'!$B$5:$AP$53,MATCH(Kulturmodeller!$D414,'Data - CO2'!$A$5:$A$53,0),BK$20)*U414*$B412)</f>
        <v>134.34972628361763</v>
      </c>
      <c r="BL414" cm="1">
        <f t="array" ref="BL414">IF($D414="","",INDEX('Data - CO2'!$B$5:$AP$53,MATCH(Kulturmodeller!$D414,'Data - CO2'!$A$5:$A$53,0),BL$20)*V414*$B412)</f>
        <v>0.58681264912695863</v>
      </c>
      <c r="BM414" cm="1">
        <f t="array" ref="BM414">IF($D414="","",INDEX('Data - CO2'!$B$5:$AP$53,MATCH(Kulturmodeller!$D414,'Data - CO2'!$A$5:$A$53,0),BM$20)*W414*$B412)</f>
        <v>3.9120843275130586</v>
      </c>
      <c r="BN414" cm="1">
        <f t="array" ref="BN414">IF($D414="","",INDEX('Data - CO2'!$B$5:$AP$53,MATCH(Kulturmodeller!$D414,'Data - CO2'!$A$5:$A$53,0),BN$20)*X414*$B412)</f>
        <v>9.7802108187826473</v>
      </c>
      <c r="BO414" cm="1">
        <f t="array" ref="BO414">IF($D414="","",INDEX('Data - CO2'!$B$5:$AP$53,MATCH(Kulturmodeller!$D414,'Data - CO2'!$A$5:$A$53,0),BO$20)*Y414*$B412)</f>
        <v>19.560421637565295</v>
      </c>
      <c r="BP414" cm="1">
        <f t="array" ref="BP414">IF($D414="","",INDEX('Data - CO2'!$B$5:$AP$53,MATCH(Kulturmodeller!$D414,'Data - CO2'!$A$5:$A$53,0),BP$20)*Z414*$B412)</f>
        <v>41.342184538302249</v>
      </c>
      <c r="BQ414" cm="1">
        <f t="array" ref="BQ414">IF($D414="","",INDEX('Data - CO2'!$B$5:$AP$53,MATCH(Kulturmodeller!$D414,'Data - CO2'!$A$5:$A$53,0),BQ$20)*AA414*$B412)</f>
        <v>65.433399631686129</v>
      </c>
      <c r="BR414" cm="1">
        <f t="array" ref="BR414">IF($D414="","",INDEX('Data - CO2'!$B$5:$AP$53,MATCH(Kulturmodeller!$D414,'Data - CO2'!$A$5:$A$53,0),BR$20)*AB414*$B412)</f>
        <v>82.35880042438616</v>
      </c>
      <c r="BS414" cm="1">
        <f t="array" ref="BS414">IF($D414="","",INDEX('Data - CO2'!$B$5:$AP$53,MATCH(Kulturmodeller!$D414,'Data - CO2'!$A$5:$A$53,0),BS$20)*AC414*$B412)</f>
        <v>91.329339607529135</v>
      </c>
      <c r="BT414" cm="1">
        <f t="array" ref="BT414">IF($D414="","",INDEX('Data - CO2'!$B$5:$AP$53,MATCH(Kulturmodeller!$D414,'Data - CO2'!$A$5:$A$53,0),BT$20)*AD414*$B412)</f>
        <v>99.794711920427673</v>
      </c>
      <c r="BU414" cm="1">
        <f t="array" ref="BU414">IF($D414="","",INDEX('Data - CO2'!$B$5:$AP$53,MATCH(Kulturmodeller!$D414,'Data - CO2'!$A$5:$A$53,0),BU$20)*AE414*$B412)</f>
        <v>106.8384432897063</v>
      </c>
      <c r="BV414" cm="1">
        <f t="array" ref="BV414">IF($D414="","",INDEX('Data - CO2'!$B$5:$AP$53,MATCH(Kulturmodeller!$D414,'Data - CO2'!$A$5:$A$53,0),BV$20)*AF414*$B412)</f>
        <v>113.08478139610801</v>
      </c>
      <c r="BW414" cm="1">
        <f t="array" ref="BW414">IF($D414="","",INDEX('Data - CO2'!$B$5:$AP$53,MATCH(Kulturmodeller!$D414,'Data - CO2'!$A$5:$A$53,0),BW$20)*AG414*$B412)</f>
        <v>119.65656665331278</v>
      </c>
      <c r="BX414" cm="1">
        <f t="array" ref="BX414">IF($D414="","",INDEX('Data - CO2'!$B$5:$AP$53,MATCH(Kulturmodeller!$D414,'Data - CO2'!$A$5:$A$53,0),BX$20)*AH414*$B412)</f>
        <v>124.95241496987995</v>
      </c>
      <c r="BY414" cm="1">
        <f t="array" ref="BY414">IF($D414="","",INDEX('Data - CO2'!$B$5:$AP$53,MATCH(Kulturmodeller!$D414,'Data - CO2'!$A$5:$A$53,0),BY$20)*AI414*$B412)</f>
        <v>128.40202936273641</v>
      </c>
      <c r="BZ414" cm="1">
        <f t="array" ref="BZ414">IF($D414="","",INDEX('Data - CO2'!$B$5:$AP$53,MATCH(Kulturmodeller!$D414,'Data - CO2'!$A$5:$A$53,0),BZ$20)*AJ414*$B412)</f>
        <v>132.17799386279592</v>
      </c>
      <c r="CA414" cm="1">
        <f t="array" ref="CA414">IF($D414="","",INDEX('Data - CO2'!$B$5:$AP$53,MATCH(Kulturmodeller!$D414,'Data - CO2'!$A$5:$A$53,0),CA$20)*AK414*$B412)</f>
        <v>134.34972628361763</v>
      </c>
      <c r="CB414" cm="1">
        <f t="array" ref="CB414">IF($D414="","",INDEX('Data - CO2'!$B$5:$AP$53,MATCH(Kulturmodeller!$D414,'Data - CO2'!$A$5:$A$53,0),CB$20)*AL414*$B412)</f>
        <v>0.58681264912695863</v>
      </c>
      <c r="CC414" cm="1">
        <f t="array" ref="CC414">IF($D414="","",INDEX('Data - CO2'!$B$5:$AP$53,MATCH(Kulturmodeller!$D414,'Data - CO2'!$A$5:$A$53,0),CC$20)*AM414*$B412)</f>
        <v>3.9120843275130586</v>
      </c>
      <c r="CD414" cm="1">
        <f t="array" ref="CD414">IF($D414="","",INDEX('Data - CO2'!$B$5:$AP$53,MATCH(Kulturmodeller!$D414,'Data - CO2'!$A$5:$A$53,0),CD$20)*AN414*$B412)</f>
        <v>9.7802108187826473</v>
      </c>
      <c r="CE414" cm="1">
        <f t="array" ref="CE414">IF($D414="","",INDEX('Data - CO2'!$B$5:$AP$53,MATCH(Kulturmodeller!$D414,'Data - CO2'!$A$5:$A$53,0),CE$20)*AO414*$B412)</f>
        <v>19.560421637565295</v>
      </c>
      <c r="CF414" cm="1">
        <f t="array" ref="CF414">IF($D414="","",INDEX('Data - CO2'!$B$5:$AP$53,MATCH(Kulturmodeller!$D414,'Data - CO2'!$A$5:$A$53,0),CF$20)*AP414*$B412)</f>
        <v>41.342184538302249</v>
      </c>
      <c r="CG414" cm="1">
        <f t="array" ref="CG414">IF($D414="","",INDEX('Data - CO2'!$B$5:$AP$53,MATCH(Kulturmodeller!$D414,'Data - CO2'!$A$5:$A$53,0),CG$20)*AQ414*$B412)</f>
        <v>65.433399631686129</v>
      </c>
      <c r="CH414" cm="1">
        <f t="array" ref="CH414">IF($D414="","",INDEX('Data - CO2'!$B$5:$AP$53,MATCH(Kulturmodeller!$D414,'Data - CO2'!$A$5:$A$53,0),CH$20)*AR414*$B412)</f>
        <v>82.35880042438616</v>
      </c>
      <c r="CI414" s="11" cm="1">
        <f t="array" ref="CI414">IF($D414="","",INDEX('Data - CO2'!$B$5:$AP$53,MATCH(Kulturmodeller!$D414,'Data - CO2'!$A$5:$A$53,0),CI$20)*AS414*$B412)</f>
        <v>91.329339607529135</v>
      </c>
    </row>
    <row r="415" spans="1:87" x14ac:dyDescent="0.3">
      <c r="A415" s="33" t="s">
        <v>83</v>
      </c>
      <c r="B415" s="33"/>
      <c r="C415" s="124" t="str">
        <f>'Katalog over Kulturmodeller '!F156</f>
        <v>LØV - valgfrit</v>
      </c>
      <c r="D415" s="125" t="s">
        <v>304</v>
      </c>
      <c r="E415" s="151">
        <f>'Katalog over Kulturmodeller '!W156</f>
        <v>0.1</v>
      </c>
      <c r="F415" s="40">
        <f>E415+((E418-F418)+(E419-F419))*(E415/SUM(E413:E417))</f>
        <v>0.1</v>
      </c>
      <c r="G415" s="40">
        <f t="shared" ref="G415" si="7173">F415+((F418-G418)+(F419-G419))*(F415/SUM(F413:F417))</f>
        <v>0.1</v>
      </c>
      <c r="H415" s="40">
        <f t="shared" ref="H415" si="7174">G415+((G418-H418)+(G419-H419))*(G415/SUM(G413:G417))</f>
        <v>0.10370370370370371</v>
      </c>
      <c r="I415" s="40">
        <f t="shared" ref="I415" si="7175">H415+((H418-I418)+(H419-I419))*(H415/SUM(H413:H417))</f>
        <v>0.10740740740740742</v>
      </c>
      <c r="J415" s="40">
        <f t="shared" ref="J415" si="7176">I415+((I418-J418)+(I419-J419))*(I415/SUM(I413:I417))</f>
        <v>0.11111111111111113</v>
      </c>
      <c r="K415" s="40">
        <f t="shared" ref="K415" si="7177">J415+((J418-K418)+(J419-K419))*(J415/SUM(J413:J417))</f>
        <v>0.11111111111111113</v>
      </c>
      <c r="L415" s="40">
        <f t="shared" ref="L415" si="7178">K415+((K418-L418)+(K419-L419))*(K415/SUM(K413:K417))</f>
        <v>0.11111111111111113</v>
      </c>
      <c r="M415" s="40">
        <f t="shared" ref="M415" si="7179">L415+((L418-M418)+(L419-M419))*(L415/SUM(L413:L417))</f>
        <v>0.11111111111111113</v>
      </c>
      <c r="N415" s="40">
        <f t="shared" ref="N415" si="7180">M415+((M418-N418)+(M419-N419))*(M415/SUM(M413:M417))</f>
        <v>0.11111111111111113</v>
      </c>
      <c r="O415" s="40">
        <f t="shared" ref="O415" si="7181">N415+((N418-O418)+(N419-O419))*(N415/SUM(N413:N417))</f>
        <v>0.11111111111111113</v>
      </c>
      <c r="P415" s="40">
        <f t="shared" ref="P415" si="7182">O415+((O418-P418)+(O419-P419))*(O415/SUM(O413:O417))</f>
        <v>0.11111111111111113</v>
      </c>
      <c r="Q415" s="40">
        <f t="shared" ref="Q415" si="7183">P415+((P418-Q418)+(P419-Q419))*(P415/SUM(P413:P417))</f>
        <v>0.11111111111111113</v>
      </c>
      <c r="R415" s="40">
        <f t="shared" ref="R415" si="7184">Q415+((Q418-R418)+(Q419-R419))*(Q415/SUM(Q413:Q417))</f>
        <v>0.11111111111111113</v>
      </c>
      <c r="S415" s="40">
        <f t="shared" ref="S415" si="7185">R415+((R418-S418)+(R419-S419))*(R415/SUM(R413:R417))</f>
        <v>0.11111111111111113</v>
      </c>
      <c r="T415" s="40">
        <f t="shared" ref="T415" si="7186">S415+((S418-T418)+(S419-T419))*(S415/SUM(S413:S417))</f>
        <v>0.11111111111111113</v>
      </c>
      <c r="U415" s="40">
        <f t="shared" ref="U415" si="7187">T415+((T418-U418)+(T419-U419))*(T415/SUM(T413:T417))</f>
        <v>0.11111111111111113</v>
      </c>
      <c r="V415" s="40">
        <f t="shared" ref="V415" si="7188">U415+((U418-V418)+(U419-V419))*(U415/SUM(U413:U417))</f>
        <v>0.11111111111111113</v>
      </c>
      <c r="W415" s="40">
        <f t="shared" ref="W415" si="7189">V415+((V418-W418)+(V419-W419))*(V415/SUM(V413:V417))</f>
        <v>0.11111111111111113</v>
      </c>
      <c r="X415" s="40">
        <f t="shared" ref="X415" si="7190">W415+((W418-X418)+(W419-X419))*(W415/SUM(W413:W417))</f>
        <v>0.11111111111111113</v>
      </c>
      <c r="Y415" s="40">
        <f t="shared" ref="Y415" si="7191">X415+((X418-Y418)+(X419-Y419))*(X415/SUM(X413:X417))</f>
        <v>0.11111111111111113</v>
      </c>
      <c r="Z415" s="40">
        <f t="shared" ref="Z415" si="7192">Y415+((Y418-Z418)+(Y419-Z419))*(Y415/SUM(Y413:Y417))</f>
        <v>0.11111111111111113</v>
      </c>
      <c r="AA415" s="40">
        <f t="shared" ref="AA415" si="7193">Z415+((Z418-AA418)+(Z419-AA419))*(Z415/SUM(Z413:Z417))</f>
        <v>0.11111111111111113</v>
      </c>
      <c r="AB415" s="40">
        <f t="shared" ref="AB415" si="7194">AA415+((AA418-AB418)+(AA419-AB419))*(AA415/SUM(AA413:AA417))</f>
        <v>0.11111111111111113</v>
      </c>
      <c r="AC415" s="40">
        <f t="shared" ref="AC415" si="7195">AB415+((AB418-AC418)+(AB419-AC419))*(AB415/SUM(AB413:AB417))</f>
        <v>0.11111111111111113</v>
      </c>
      <c r="AD415" s="40">
        <f t="shared" ref="AD415" si="7196">AC415+((AC418-AD418)+(AC419-AD419))*(AC415/SUM(AC413:AC417))</f>
        <v>0.11111111111111113</v>
      </c>
      <c r="AE415" s="40">
        <f t="shared" ref="AE415" si="7197">AD415+((AD418-AE418)+(AD419-AE419))*(AD415/SUM(AD413:AD417))</f>
        <v>0.11111111111111113</v>
      </c>
      <c r="AF415" s="40">
        <f t="shared" ref="AF415" si="7198">AE415+((AE418-AF418)+(AE419-AF419))*(AE415/SUM(AE413:AE417))</f>
        <v>0.11111111111111113</v>
      </c>
      <c r="AG415" s="40">
        <f t="shared" ref="AG415" si="7199">AF415+((AF418-AG418)+(AF419-AG419))*(AF415/SUM(AF413:AF417))</f>
        <v>0.11111111111111113</v>
      </c>
      <c r="AH415" s="40">
        <f t="shared" ref="AH415" si="7200">AG415+((AG418-AH418)+(AG419-AH419))*(AG415/SUM(AG413:AG417))</f>
        <v>0.11111111111111113</v>
      </c>
      <c r="AI415" s="40">
        <f t="shared" ref="AI415" si="7201">AH415+((AH418-AI418)+(AH419-AI419))*(AH415/SUM(AH413:AH417))</f>
        <v>0.11111111111111113</v>
      </c>
      <c r="AJ415" s="40">
        <f t="shared" ref="AJ415" si="7202">AI415+((AI418-AJ418)+(AI419-AJ419))*(AI415/SUM(AI413:AI417))</f>
        <v>0.11111111111111113</v>
      </c>
      <c r="AK415" s="40">
        <f t="shared" ref="AK415" si="7203">AJ415+((AJ418-AK418)+(AJ419-AK419))*(AJ415/SUM(AJ413:AJ417))</f>
        <v>0.11111111111111113</v>
      </c>
      <c r="AL415" s="40">
        <f t="shared" ref="AL415" si="7204">AK415+((AK418-AL418)+(AK419-AL419))*(AK415/SUM(AK413:AK417))</f>
        <v>0.11111111111111113</v>
      </c>
      <c r="AM415" s="40">
        <f t="shared" ref="AM415" si="7205">AL415+((AL418-AM418)+(AL419-AM419))*(AL415/SUM(AL413:AL417))</f>
        <v>0.11111111111111113</v>
      </c>
      <c r="AN415" s="40">
        <f t="shared" ref="AN415" si="7206">AM415+((AM418-AN418)+(AM419-AN419))*(AM415/SUM(AM413:AM417))</f>
        <v>0.11111111111111113</v>
      </c>
      <c r="AO415" s="40">
        <f t="shared" ref="AO415" si="7207">AN415+((AN418-AO418)+(AN419-AO419))*(AN415/SUM(AN413:AN417))</f>
        <v>0.11111111111111113</v>
      </c>
      <c r="AP415" s="40">
        <f t="shared" ref="AP415" si="7208">AO415+((AO418-AP418)+(AO419-AP419))*(AO415/SUM(AO413:AO417))</f>
        <v>0.11111111111111113</v>
      </c>
      <c r="AQ415" s="40">
        <f t="shared" ref="AQ415" si="7209">AP415+((AP418-AQ418)+(AP419-AQ419))*(AP415/SUM(AP413:AP417))</f>
        <v>0.11111111111111113</v>
      </c>
      <c r="AR415" s="40">
        <f t="shared" ref="AR415" si="7210">AQ415+((AQ418-AR418)+(AQ419-AR419))*(AQ415/SUM(AQ413:AQ417))</f>
        <v>0.11111111111111113</v>
      </c>
      <c r="AS415" s="41">
        <f t="shared" ref="AS415" si="7211">AR415+((AR418-AS418)+(AR419-AS419))*(AR415/SUM(AR413:AR417))</f>
        <v>0.11111111111111113</v>
      </c>
      <c r="AU415" s="10" cm="1">
        <f t="array" ref="AU415">IF($D415="","",INDEX('Data - CO2'!$B$5:$AP$53,MATCH(Kulturmodeller!$D415,'Data - CO2'!$A$5:$A$53,0),AU$20)*E415)</f>
        <v>0</v>
      </c>
      <c r="AV415" cm="1">
        <f t="array" ref="AV415">IF($D415="","",INDEX('Data - CO2'!$B$5:$AP$53,MATCH(Kulturmodeller!$D415,'Data - CO2'!$A$5:$A$53,0),AV$20)*F415)</f>
        <v>3.655946293744821E-2</v>
      </c>
      <c r="AW415" cm="1">
        <f t="array" ref="AW415">IF($D415="","",INDEX('Data - CO2'!$B$5:$AP$53,MATCH(Kulturmodeller!$D415,'Data - CO2'!$A$5:$A$53,0),AW$20)*G415)</f>
        <v>0.24372975291632143</v>
      </c>
      <c r="AX415" cm="1">
        <f t="array" ref="AX415">IF($D415="","",INDEX('Data - CO2'!$B$5:$AP$53,MATCH(Kulturmodeller!$D415,'Data - CO2'!$A$5:$A$53,0),AX$20)*H415)</f>
        <v>0.63189195200527792</v>
      </c>
      <c r="AY415" cm="1">
        <f t="array" ref="AY415">IF($D415="","",INDEX('Data - CO2'!$B$5:$AP$53,MATCH(Kulturmodeller!$D415,'Data - CO2'!$A$5:$A$53,0),AY$20)*I415)</f>
        <v>1.3089190434395042</v>
      </c>
      <c r="AZ415" cm="1">
        <f t="array" ref="AZ415">IF($D415="","",INDEX('Data - CO2'!$B$5:$AP$53,MATCH(Kulturmodeller!$D415,'Data - CO2'!$A$5:$A$53,0),AZ$20)*J415*$B412)</f>
        <v>3.9414987858074215</v>
      </c>
      <c r="BA415" cm="1">
        <f t="array" ref="BA415">IF($D415="","",INDEX('Data - CO2'!$B$5:$AP$53,MATCH(Kulturmodeller!$D415,'Data - CO2'!$A$5:$A$53,0),BA$20)*K415*$B412)</f>
        <v>8.4413482314738388</v>
      </c>
      <c r="BB415" cm="1">
        <f t="array" ref="BB415">IF($D415="","",INDEX('Data - CO2'!$B$5:$AP$53,MATCH(Kulturmodeller!$D415,'Data - CO2'!$A$5:$A$53,0),BB$20)*L415*$B412)</f>
        <v>14.180307968958607</v>
      </c>
      <c r="BC415" cm="1">
        <f t="array" ref="BC415">IF($D415="","",INDEX('Data - CO2'!$B$5:$AP$53,MATCH(Kulturmodeller!$D415,'Data - CO2'!$A$5:$A$53,0),BC$20)*M415*$B412)</f>
        <v>19.454603356284274</v>
      </c>
      <c r="BD415" cm="1">
        <f t="array" ref="BD415">IF($D415="","",INDEX('Data - CO2'!$B$5:$AP$53,MATCH(Kulturmodeller!$D415,'Data - CO2'!$A$5:$A$53,0),BD$20)*N415*$B412)</f>
        <v>21.73914162940655</v>
      </c>
      <c r="BE415" cm="1">
        <f t="array" ref="BE415">IF($D415="","",INDEX('Data - CO2'!$B$5:$AP$53,MATCH(Kulturmodeller!$D415,'Data - CO2'!$A$5:$A$53,0),BE$20)*O415*$B412)</f>
        <v>24.560768769226769</v>
      </c>
      <c r="BF415" cm="1">
        <f t="array" ref="BF415">IF($D415="","",INDEX('Data - CO2'!$B$5:$AP$53,MATCH(Kulturmodeller!$D415,'Data - CO2'!$A$5:$A$53,0),BF$20)*P415*$B412)</f>
        <v>27.581976961336593</v>
      </c>
      <c r="BG415" cm="1">
        <f t="array" ref="BG415">IF($D415="","",INDEX('Data - CO2'!$B$5:$AP$53,MATCH(Kulturmodeller!$D415,'Data - CO2'!$A$5:$A$53,0),BG$20)*Q415*$B412)</f>
        <v>30.498667628428461</v>
      </c>
      <c r="BH415" cm="1">
        <f t="array" ref="BH415">IF($D415="","",INDEX('Data - CO2'!$B$5:$AP$53,MATCH(Kulturmodeller!$D415,'Data - CO2'!$A$5:$A$53,0),BH$20)*R415*$B412)</f>
        <v>33.253483099015341</v>
      </c>
      <c r="BI415" cm="1">
        <f t="array" ref="BI415">IF($D415="","",INDEX('Data - CO2'!$B$5:$AP$53,MATCH(Kulturmodeller!$D415,'Data - CO2'!$A$5:$A$53,0),BI$20)*S415*$B412)</f>
        <v>35.991258772863219</v>
      </c>
      <c r="BJ415" cm="1">
        <f t="array" ref="BJ415">IF($D415="","",INDEX('Data - CO2'!$B$5:$AP$53,MATCH(Kulturmodeller!$D415,'Data - CO2'!$A$5:$A$53,0),BJ$20)*T415*$B412)</f>
        <v>38.81866520459883</v>
      </c>
      <c r="BK415" cm="1">
        <f t="array" ref="BK415">IF($D415="","",INDEX('Data - CO2'!$B$5:$AP$53,MATCH(Kulturmodeller!$D415,'Data - CO2'!$A$5:$A$53,0),BK$20)*U415*$B412)</f>
        <v>41.698445896694444</v>
      </c>
      <c r="BL415" cm="1">
        <f t="array" ref="BL415">IF($D415="","",INDEX('Data - CO2'!$B$5:$AP$53,MATCH(Kulturmodeller!$D415,'Data - CO2'!$A$5:$A$53,0),BL$20)*V415*$B412)</f>
        <v>43.901952929802853</v>
      </c>
      <c r="BM415" cm="1">
        <f t="array" ref="BM415">IF($D415="","",INDEX('Data - CO2'!$B$5:$AP$53,MATCH(Kulturmodeller!$D415,'Data - CO2'!$A$5:$A$53,0),BM$20)*W415*$B412)</f>
        <v>45.306377906300561</v>
      </c>
      <c r="BN415" cm="1">
        <f t="array" ref="BN415">IF($D415="","",INDEX('Data - CO2'!$B$5:$AP$53,MATCH(Kulturmodeller!$D415,'Data - CO2'!$A$5:$A$53,0),BN$20)*X415*$B412)</f>
        <v>46.754859872887025</v>
      </c>
      <c r="BO415" cm="1">
        <f t="array" ref="BO415">IF($D415="","",INDEX('Data - CO2'!$B$5:$AP$53,MATCH(Kulturmodeller!$D415,'Data - CO2'!$A$5:$A$53,0),BO$20)*Y415*$B412)</f>
        <v>47.65344118186632</v>
      </c>
      <c r="BP415" cm="1">
        <f t="array" ref="BP415">IF($D415="","",INDEX('Data - CO2'!$B$5:$AP$53,MATCH(Kulturmodeller!$D415,'Data - CO2'!$A$5:$A$53,0),BP$20)*Z415*$B412)</f>
        <v>48.751253992047637</v>
      </c>
      <c r="BQ415" cm="1">
        <f t="array" ref="BQ415">IF($D415="","",INDEX('Data - CO2'!$B$5:$AP$53,MATCH(Kulturmodeller!$D415,'Data - CO2'!$A$5:$A$53,0),BQ$20)*AA415*$B412)</f>
        <v>50.016487385370112</v>
      </c>
      <c r="BR415" cm="1">
        <f t="array" ref="BR415">IF($D415="","",INDEX('Data - CO2'!$B$5:$AP$53,MATCH(Kulturmodeller!$D415,'Data - CO2'!$A$5:$A$53,0),BR$20)*AB415*$B412)</f>
        <v>51.253917507186159</v>
      </c>
      <c r="BS415" cm="1">
        <f t="array" ref="BS415">IF($D415="","",INDEX('Data - CO2'!$B$5:$AP$53,MATCH(Kulturmodeller!$D415,'Data - CO2'!$A$5:$A$53,0),BS$20)*AC415*$B412)</f>
        <v>52.172889780682496</v>
      </c>
      <c r="BT415" cm="1">
        <f t="array" ref="BT415">IF($D415="","",INDEX('Data - CO2'!$B$5:$AP$53,MATCH(Kulturmodeller!$D415,'Data - CO2'!$A$5:$A$53,0),BT$20)*AD415*$B412)</f>
        <v>52.883665696555958</v>
      </c>
      <c r="BU415" cm="1">
        <f t="array" ref="BU415">IF($D415="","",INDEX('Data - CO2'!$B$5:$AP$53,MATCH(Kulturmodeller!$D415,'Data - CO2'!$A$5:$A$53,0),BU$20)*AE415*$B412)</f>
        <v>53.945330031432604</v>
      </c>
      <c r="BV415" cm="1">
        <f t="array" ref="BV415">IF($D415="","",INDEX('Data - CO2'!$B$5:$AP$53,MATCH(Kulturmodeller!$D415,'Data - CO2'!$A$5:$A$53,0),BV$20)*AF415*$B412)</f>
        <v>54.994179287491754</v>
      </c>
      <c r="BW415" cm="1">
        <f t="array" ref="BW415">IF($D415="","",INDEX('Data - CO2'!$B$5:$AP$53,MATCH(Kulturmodeller!$D415,'Data - CO2'!$A$5:$A$53,0),BW$20)*AG415*$B412)</f>
        <v>55.630595871953595</v>
      </c>
      <c r="BX415" cm="1">
        <f t="array" ref="BX415">IF($D415="","",INDEX('Data - CO2'!$B$5:$AP$53,MATCH(Kulturmodeller!$D415,'Data - CO2'!$A$5:$A$53,0),BX$20)*AH415*$B412)</f>
        <v>4.0621625486053574E-2</v>
      </c>
      <c r="BY415" cm="1">
        <f t="array" ref="BY415">IF($D415="","",INDEX('Data - CO2'!$B$5:$AP$53,MATCH(Kulturmodeller!$D415,'Data - CO2'!$A$5:$A$53,0),BY$20)*AI415*$B412)</f>
        <v>0.27081083657369054</v>
      </c>
      <c r="BZ415" cm="1">
        <f t="array" ref="BZ415">IF($D415="","",INDEX('Data - CO2'!$B$5:$AP$53,MATCH(Kulturmodeller!$D415,'Data - CO2'!$A$5:$A$53,0),BZ$20)*AJ415*$B412)</f>
        <v>0.67702709143422635</v>
      </c>
      <c r="CA415" cm="1">
        <f t="array" ref="CA415">IF($D415="","",INDEX('Data - CO2'!$B$5:$AP$53,MATCH(Kulturmodeller!$D415,'Data - CO2'!$A$5:$A$53,0),CA$20)*AK415*$B412)</f>
        <v>1.3540541828684527</v>
      </c>
      <c r="CB415" cm="1">
        <f t="array" ref="CB415">IF($D415="","",INDEX('Data - CO2'!$B$5:$AP$53,MATCH(Kulturmodeller!$D415,'Data - CO2'!$A$5:$A$53,0),CB$20)*AL415*$B412)</f>
        <v>3.9414987858074215</v>
      </c>
      <c r="CC415" cm="1">
        <f t="array" ref="CC415">IF($D415="","",INDEX('Data - CO2'!$B$5:$AP$53,MATCH(Kulturmodeller!$D415,'Data - CO2'!$A$5:$A$53,0),CC$20)*AM415*$B412)</f>
        <v>8.4413482314738388</v>
      </c>
      <c r="CD415" cm="1">
        <f t="array" ref="CD415">IF($D415="","",INDEX('Data - CO2'!$B$5:$AP$53,MATCH(Kulturmodeller!$D415,'Data - CO2'!$A$5:$A$53,0),CD$20)*AN415*$B412)</f>
        <v>14.180307968958607</v>
      </c>
      <c r="CE415" cm="1">
        <f t="array" ref="CE415">IF($D415="","",INDEX('Data - CO2'!$B$5:$AP$53,MATCH(Kulturmodeller!$D415,'Data - CO2'!$A$5:$A$53,0),CE$20)*AO415*$B412)</f>
        <v>19.454603356284274</v>
      </c>
      <c r="CF415" cm="1">
        <f t="array" ref="CF415">IF($D415="","",INDEX('Data - CO2'!$B$5:$AP$53,MATCH(Kulturmodeller!$D415,'Data - CO2'!$A$5:$A$53,0),CF$20)*AP415*$B412)</f>
        <v>21.73914162940655</v>
      </c>
      <c r="CG415" cm="1">
        <f t="array" ref="CG415">IF($D415="","",INDEX('Data - CO2'!$B$5:$AP$53,MATCH(Kulturmodeller!$D415,'Data - CO2'!$A$5:$A$53,0),CG$20)*AQ415*$B412)</f>
        <v>24.560768769226769</v>
      </c>
      <c r="CH415" cm="1">
        <f t="array" ref="CH415">IF($D415="","",INDEX('Data - CO2'!$B$5:$AP$53,MATCH(Kulturmodeller!$D415,'Data - CO2'!$A$5:$A$53,0),CH$20)*AR415*$B412)</f>
        <v>27.581976961336593</v>
      </c>
      <c r="CI415" s="11" cm="1">
        <f t="array" ref="CI415">IF($D415="","",INDEX('Data - CO2'!$B$5:$AP$53,MATCH(Kulturmodeller!$D415,'Data - CO2'!$A$5:$A$53,0),CI$20)*AS415*$B412)</f>
        <v>30.498667628428461</v>
      </c>
    </row>
    <row r="416" spans="1:87" x14ac:dyDescent="0.3">
      <c r="A416" s="33" t="s">
        <v>84</v>
      </c>
      <c r="B416" s="33"/>
      <c r="C416" s="124" t="str">
        <f>'Katalog over Kulturmodeller '!F157</f>
        <v>Juletræer (NGR)</v>
      </c>
      <c r="D416" s="125" t="s">
        <v>633</v>
      </c>
      <c r="E416" s="151">
        <f>'Katalog over Kulturmodeller '!W157</f>
        <v>0</v>
      </c>
      <c r="F416" s="40">
        <f>E416+((E418-F418)+(E419-F419))*(E416/SUM(E413:E417))</f>
        <v>0</v>
      </c>
      <c r="G416" s="40">
        <f t="shared" ref="G416" si="7212">F416+((F418-G418)+(F419-G419))*(F416/SUM(F413:F417))</f>
        <v>0</v>
      </c>
      <c r="H416" s="40">
        <f t="shared" ref="H416" si="7213">G416+((G418-H418)+(G419-H419))*(G416/SUM(G413:G417))</f>
        <v>0</v>
      </c>
      <c r="I416" s="40">
        <f t="shared" ref="I416" si="7214">H416+((H418-I418)+(H419-I419))*(H416/SUM(H413:H417))</f>
        <v>0</v>
      </c>
      <c r="J416" s="40">
        <f t="shared" ref="J416" si="7215">I416+((I418-J418)+(I419-J419))*(I416/SUM(I413:I417))</f>
        <v>0</v>
      </c>
      <c r="K416" s="40">
        <f t="shared" ref="K416" si="7216">J416+((J418-K418)+(J419-K419))*(J416/SUM(J413:J417))</f>
        <v>0</v>
      </c>
      <c r="L416" s="40">
        <f t="shared" ref="L416" si="7217">K416+((K418-L418)+(K419-L419))*(K416/SUM(K413:K417))</f>
        <v>0</v>
      </c>
      <c r="M416" s="40">
        <f t="shared" ref="M416" si="7218">L416+((L418-M418)+(L419-M419))*(L416/SUM(L413:L417))</f>
        <v>0</v>
      </c>
      <c r="N416" s="40">
        <f t="shared" ref="N416" si="7219">M416+((M418-N418)+(M419-N419))*(M416/SUM(M413:M417))</f>
        <v>0</v>
      </c>
      <c r="O416" s="40">
        <f t="shared" ref="O416" si="7220">N416+((N418-O418)+(N419-O419))*(N416/SUM(N413:N417))</f>
        <v>0</v>
      </c>
      <c r="P416" s="40">
        <f t="shared" ref="P416" si="7221">O416+((O418-P418)+(O419-P419))*(O416/SUM(O413:O417))</f>
        <v>0</v>
      </c>
      <c r="Q416" s="40">
        <f t="shared" ref="Q416" si="7222">P416+((P418-Q418)+(P419-Q419))*(P416/SUM(P413:P417))</f>
        <v>0</v>
      </c>
      <c r="R416" s="40">
        <f t="shared" ref="R416" si="7223">Q416+((Q418-R418)+(Q419-R419))*(Q416/SUM(Q413:Q417))</f>
        <v>0</v>
      </c>
      <c r="S416" s="40">
        <f t="shared" ref="S416" si="7224">R416+((R418-S418)+(R419-S419))*(R416/SUM(R413:R417))</f>
        <v>0</v>
      </c>
      <c r="T416" s="40">
        <f t="shared" ref="T416" si="7225">S416+((S418-T418)+(S419-T419))*(S416/SUM(S413:S417))</f>
        <v>0</v>
      </c>
      <c r="U416" s="40">
        <f t="shared" ref="U416" si="7226">T416+((T418-U418)+(T419-U419))*(T416/SUM(T413:T417))</f>
        <v>0</v>
      </c>
      <c r="V416" s="40">
        <f t="shared" ref="V416" si="7227">U416+((U418-V418)+(U419-V419))*(U416/SUM(U413:U417))</f>
        <v>0</v>
      </c>
      <c r="W416" s="40">
        <f t="shared" ref="W416" si="7228">V416+((V418-W418)+(V419-W419))*(V416/SUM(V413:V417))</f>
        <v>0</v>
      </c>
      <c r="X416" s="40">
        <f t="shared" ref="X416" si="7229">W416+((W418-X418)+(W419-X419))*(W416/SUM(W413:W417))</f>
        <v>0</v>
      </c>
      <c r="Y416" s="40">
        <f t="shared" ref="Y416" si="7230">X416+((X418-Y418)+(X419-Y419))*(X416/SUM(X413:X417))</f>
        <v>0</v>
      </c>
      <c r="Z416" s="40">
        <f t="shared" ref="Z416" si="7231">Y416+((Y418-Z418)+(Y419-Z419))*(Y416/SUM(Y413:Y417))</f>
        <v>0</v>
      </c>
      <c r="AA416" s="40">
        <f t="shared" ref="AA416" si="7232">Z416+((Z418-AA418)+(Z419-AA419))*(Z416/SUM(Z413:Z417))</f>
        <v>0</v>
      </c>
      <c r="AB416" s="40">
        <f t="shared" ref="AB416" si="7233">AA416+((AA418-AB418)+(AA419-AB419))*(AA416/SUM(AA413:AA417))</f>
        <v>0</v>
      </c>
      <c r="AC416" s="40">
        <f t="shared" ref="AC416" si="7234">AB416+((AB418-AC418)+(AB419-AC419))*(AB416/SUM(AB413:AB417))</f>
        <v>0</v>
      </c>
      <c r="AD416" s="40">
        <f t="shared" ref="AD416" si="7235">AC416+((AC418-AD418)+(AC419-AD419))*(AC416/SUM(AC413:AC417))</f>
        <v>0</v>
      </c>
      <c r="AE416" s="40">
        <f t="shared" ref="AE416" si="7236">AD416+((AD418-AE418)+(AD419-AE419))*(AD416/SUM(AD413:AD417))</f>
        <v>0</v>
      </c>
      <c r="AF416" s="40">
        <f t="shared" ref="AF416" si="7237">AE416+((AE418-AF418)+(AE419-AF419))*(AE416/SUM(AE413:AE417))</f>
        <v>0</v>
      </c>
      <c r="AG416" s="40">
        <f t="shared" ref="AG416" si="7238">AF416+((AF418-AG418)+(AF419-AG419))*(AF416/SUM(AF413:AF417))</f>
        <v>0</v>
      </c>
      <c r="AH416" s="40">
        <f t="shared" ref="AH416" si="7239">AG416+((AG418-AH418)+(AG419-AH419))*(AG416/SUM(AG413:AG417))</f>
        <v>0</v>
      </c>
      <c r="AI416" s="40">
        <f t="shared" ref="AI416" si="7240">AH416+((AH418-AI418)+(AH419-AI419))*(AH416/SUM(AH413:AH417))</f>
        <v>0</v>
      </c>
      <c r="AJ416" s="40">
        <f t="shared" ref="AJ416" si="7241">AI416+((AI418-AJ418)+(AI419-AJ419))*(AI416/SUM(AI413:AI417))</f>
        <v>0</v>
      </c>
      <c r="AK416" s="40">
        <f t="shared" ref="AK416" si="7242">AJ416+((AJ418-AK418)+(AJ419-AK419))*(AJ416/SUM(AJ413:AJ417))</f>
        <v>0</v>
      </c>
      <c r="AL416" s="40">
        <f t="shared" ref="AL416" si="7243">AK416+((AK418-AL418)+(AK419-AL419))*(AK416/SUM(AK413:AK417))</f>
        <v>0</v>
      </c>
      <c r="AM416" s="40">
        <f t="shared" ref="AM416" si="7244">AL416+((AL418-AM418)+(AL419-AM419))*(AL416/SUM(AL413:AL417))</f>
        <v>0</v>
      </c>
      <c r="AN416" s="40">
        <f t="shared" ref="AN416" si="7245">AM416+((AM418-AN418)+(AM419-AN419))*(AM416/SUM(AM413:AM417))</f>
        <v>0</v>
      </c>
      <c r="AO416" s="40">
        <f t="shared" ref="AO416" si="7246">AN416+((AN418-AO418)+(AN419-AO419))*(AN416/SUM(AN413:AN417))</f>
        <v>0</v>
      </c>
      <c r="AP416" s="40">
        <f t="shared" ref="AP416" si="7247">AO416+((AO418-AP418)+(AO419-AP419))*(AO416/SUM(AO413:AO417))</f>
        <v>0</v>
      </c>
      <c r="AQ416" s="40">
        <f t="shared" ref="AQ416" si="7248">AP416+((AP418-AQ418)+(AP419-AQ419))*(AP416/SUM(AP413:AP417))</f>
        <v>0</v>
      </c>
      <c r="AR416" s="40">
        <f t="shared" ref="AR416" si="7249">AQ416+((AQ418-AR418)+(AQ419-AR419))*(AQ416/SUM(AQ413:AQ417))</f>
        <v>0</v>
      </c>
      <c r="AS416" s="41">
        <f t="shared" ref="AS416" si="7250">AR416+((AR418-AS418)+(AR419-AS419))*(AR416/SUM(AR413:AR417))</f>
        <v>0</v>
      </c>
      <c r="AU416" s="10" cm="1">
        <f t="array" ref="AU416">IF($D416="","",INDEX('Data - CO2'!$B$5:$AP$53,MATCH(Kulturmodeller!$D416,'Data - CO2'!$A$5:$A$53,0),AU$20)*E416)</f>
        <v>0</v>
      </c>
      <c r="AV416" cm="1">
        <f t="array" ref="AV416">IF($D416="","",INDEX('Data - CO2'!$B$5:$AP$53,MATCH(Kulturmodeller!$D416,'Data - CO2'!$A$5:$A$53,0),AV$20)*F416)</f>
        <v>0</v>
      </c>
      <c r="AW416" cm="1">
        <f t="array" ref="AW416">IF($D416="","",INDEX('Data - CO2'!$B$5:$AP$53,MATCH(Kulturmodeller!$D416,'Data - CO2'!$A$5:$A$53,0),AW$20)*G416)</f>
        <v>0</v>
      </c>
      <c r="AX416" cm="1">
        <f t="array" ref="AX416">IF($D416="","",INDEX('Data - CO2'!$B$5:$AP$53,MATCH(Kulturmodeller!$D416,'Data - CO2'!$A$5:$A$53,0),AX$20)*H416)</f>
        <v>0</v>
      </c>
      <c r="AY416" cm="1">
        <f t="array" ref="AY416">IF($D416="","",INDEX('Data - CO2'!$B$5:$AP$53,MATCH(Kulturmodeller!$D416,'Data - CO2'!$A$5:$A$53,0),AY$20)*I416)</f>
        <v>0</v>
      </c>
      <c r="AZ416" cm="1">
        <f t="array" ref="AZ416">IF($D416="","",INDEX('Data - CO2'!$B$5:$AP$53,MATCH(Kulturmodeller!$D416,'Data - CO2'!$A$5:$A$53,0),AZ$20)*J416*$B412)</f>
        <v>0</v>
      </c>
      <c r="BA416" cm="1">
        <f t="array" ref="BA416">IF($D416="","",INDEX('Data - CO2'!$B$5:$AP$53,MATCH(Kulturmodeller!$D416,'Data - CO2'!$A$5:$A$53,0),BA$20)*K416*$B412)</f>
        <v>0</v>
      </c>
      <c r="BB416" cm="1">
        <f t="array" ref="BB416">IF($D416="","",INDEX('Data - CO2'!$B$5:$AP$53,MATCH(Kulturmodeller!$D416,'Data - CO2'!$A$5:$A$53,0),BB$20)*L416*$B412)</f>
        <v>0</v>
      </c>
      <c r="BC416" cm="1">
        <f t="array" ref="BC416">IF($D416="","",INDEX('Data - CO2'!$B$5:$AP$53,MATCH(Kulturmodeller!$D416,'Data - CO2'!$A$5:$A$53,0),BC$20)*M416*$B412)</f>
        <v>0</v>
      </c>
      <c r="BD416" cm="1">
        <f t="array" ref="BD416">IF($D416="","",INDEX('Data - CO2'!$B$5:$AP$53,MATCH(Kulturmodeller!$D416,'Data - CO2'!$A$5:$A$53,0),BD$20)*N416*$B412)</f>
        <v>0</v>
      </c>
      <c r="BE416" cm="1">
        <f t="array" ref="BE416">IF($D416="","",INDEX('Data - CO2'!$B$5:$AP$53,MATCH(Kulturmodeller!$D416,'Data - CO2'!$A$5:$A$53,0),BE$20)*O416*$B412)</f>
        <v>0</v>
      </c>
      <c r="BF416" cm="1">
        <f t="array" ref="BF416">IF($D416="","",INDEX('Data - CO2'!$B$5:$AP$53,MATCH(Kulturmodeller!$D416,'Data - CO2'!$A$5:$A$53,0),BF$20)*P416*$B412)</f>
        <v>0</v>
      </c>
      <c r="BG416" cm="1">
        <f t="array" ref="BG416">IF($D416="","",INDEX('Data - CO2'!$B$5:$AP$53,MATCH(Kulturmodeller!$D416,'Data - CO2'!$A$5:$A$53,0),BG$20)*Q416*$B412)</f>
        <v>0</v>
      </c>
      <c r="BH416" cm="1">
        <f t="array" ref="BH416">IF($D416="","",INDEX('Data - CO2'!$B$5:$AP$53,MATCH(Kulturmodeller!$D416,'Data - CO2'!$A$5:$A$53,0),BH$20)*R416*$B412)</f>
        <v>0</v>
      </c>
      <c r="BI416" cm="1">
        <f t="array" ref="BI416">IF($D416="","",INDEX('Data - CO2'!$B$5:$AP$53,MATCH(Kulturmodeller!$D416,'Data - CO2'!$A$5:$A$53,0),BI$20)*S416*$B412)</f>
        <v>0</v>
      </c>
      <c r="BJ416" cm="1">
        <f t="array" ref="BJ416">IF($D416="","",INDEX('Data - CO2'!$B$5:$AP$53,MATCH(Kulturmodeller!$D416,'Data - CO2'!$A$5:$A$53,0),BJ$20)*T416*$B412)</f>
        <v>0</v>
      </c>
      <c r="BK416" cm="1">
        <f t="array" ref="BK416">IF($D416="","",INDEX('Data - CO2'!$B$5:$AP$53,MATCH(Kulturmodeller!$D416,'Data - CO2'!$A$5:$A$53,0),BK$20)*U416*$B412)</f>
        <v>0</v>
      </c>
      <c r="BL416" cm="1">
        <f t="array" ref="BL416">IF($D416="","",INDEX('Data - CO2'!$B$5:$AP$53,MATCH(Kulturmodeller!$D416,'Data - CO2'!$A$5:$A$53,0),BL$20)*V416*$B412)</f>
        <v>0</v>
      </c>
      <c r="BM416" cm="1">
        <f t="array" ref="BM416">IF($D416="","",INDEX('Data - CO2'!$B$5:$AP$53,MATCH(Kulturmodeller!$D416,'Data - CO2'!$A$5:$A$53,0),BM$20)*W416*$B412)</f>
        <v>0</v>
      </c>
      <c r="BN416" cm="1">
        <f t="array" ref="BN416">IF($D416="","",INDEX('Data - CO2'!$B$5:$AP$53,MATCH(Kulturmodeller!$D416,'Data - CO2'!$A$5:$A$53,0),BN$20)*X416*$B412)</f>
        <v>0</v>
      </c>
      <c r="BO416" cm="1">
        <f t="array" ref="BO416">IF($D416="","",INDEX('Data - CO2'!$B$5:$AP$53,MATCH(Kulturmodeller!$D416,'Data - CO2'!$A$5:$A$53,0),BO$20)*Y416*$B412)</f>
        <v>0</v>
      </c>
      <c r="BP416" cm="1">
        <f t="array" ref="BP416">IF($D416="","",INDEX('Data - CO2'!$B$5:$AP$53,MATCH(Kulturmodeller!$D416,'Data - CO2'!$A$5:$A$53,0),BP$20)*Z416*$B412)</f>
        <v>0</v>
      </c>
      <c r="BQ416" cm="1">
        <f t="array" ref="BQ416">IF($D416="","",INDEX('Data - CO2'!$B$5:$AP$53,MATCH(Kulturmodeller!$D416,'Data - CO2'!$A$5:$A$53,0),BQ$20)*AA416*$B412)</f>
        <v>0</v>
      </c>
      <c r="BR416" cm="1">
        <f t="array" ref="BR416">IF($D416="","",INDEX('Data - CO2'!$B$5:$AP$53,MATCH(Kulturmodeller!$D416,'Data - CO2'!$A$5:$A$53,0),BR$20)*AB416*$B412)</f>
        <v>0</v>
      </c>
      <c r="BS416" cm="1">
        <f t="array" ref="BS416">IF($D416="","",INDEX('Data - CO2'!$B$5:$AP$53,MATCH(Kulturmodeller!$D416,'Data - CO2'!$A$5:$A$53,0),BS$20)*AC416*$B412)</f>
        <v>0</v>
      </c>
      <c r="BT416" cm="1">
        <f t="array" ref="BT416">IF($D416="","",INDEX('Data - CO2'!$B$5:$AP$53,MATCH(Kulturmodeller!$D416,'Data - CO2'!$A$5:$A$53,0),BT$20)*AD416*$B412)</f>
        <v>0</v>
      </c>
      <c r="BU416" cm="1">
        <f t="array" ref="BU416">IF($D416="","",INDEX('Data - CO2'!$B$5:$AP$53,MATCH(Kulturmodeller!$D416,'Data - CO2'!$A$5:$A$53,0),BU$20)*AE416*$B412)</f>
        <v>0</v>
      </c>
      <c r="BV416" cm="1">
        <f t="array" ref="BV416">IF($D416="","",INDEX('Data - CO2'!$B$5:$AP$53,MATCH(Kulturmodeller!$D416,'Data - CO2'!$A$5:$A$53,0),BV$20)*AF416*$B412)</f>
        <v>0</v>
      </c>
      <c r="BW416" cm="1">
        <f t="array" ref="BW416">IF($D416="","",INDEX('Data - CO2'!$B$5:$AP$53,MATCH(Kulturmodeller!$D416,'Data - CO2'!$A$5:$A$53,0),BW$20)*AG416*$B412)</f>
        <v>0</v>
      </c>
      <c r="BX416" cm="1">
        <f t="array" ref="BX416">IF($D416="","",INDEX('Data - CO2'!$B$5:$AP$53,MATCH(Kulturmodeller!$D416,'Data - CO2'!$A$5:$A$53,0),BX$20)*AH416*$B412)</f>
        <v>0</v>
      </c>
      <c r="BY416" cm="1">
        <f t="array" ref="BY416">IF($D416="","",INDEX('Data - CO2'!$B$5:$AP$53,MATCH(Kulturmodeller!$D416,'Data - CO2'!$A$5:$A$53,0),BY$20)*AI416*$B412)</f>
        <v>0</v>
      </c>
      <c r="BZ416" cm="1">
        <f t="array" ref="BZ416">IF($D416="","",INDEX('Data - CO2'!$B$5:$AP$53,MATCH(Kulturmodeller!$D416,'Data - CO2'!$A$5:$A$53,0),BZ$20)*AJ416*$B412)</f>
        <v>0</v>
      </c>
      <c r="CA416" cm="1">
        <f t="array" ref="CA416">IF($D416="","",INDEX('Data - CO2'!$B$5:$AP$53,MATCH(Kulturmodeller!$D416,'Data - CO2'!$A$5:$A$53,0),CA$20)*AK416*$B412)</f>
        <v>0</v>
      </c>
      <c r="CB416" cm="1">
        <f t="array" ref="CB416">IF($D416="","",INDEX('Data - CO2'!$B$5:$AP$53,MATCH(Kulturmodeller!$D416,'Data - CO2'!$A$5:$A$53,0),CB$20)*AL416*$B412)</f>
        <v>0</v>
      </c>
      <c r="CC416" cm="1">
        <f t="array" ref="CC416">IF($D416="","",INDEX('Data - CO2'!$B$5:$AP$53,MATCH(Kulturmodeller!$D416,'Data - CO2'!$A$5:$A$53,0),CC$20)*AM416*$B412)</f>
        <v>0</v>
      </c>
      <c r="CD416" cm="1">
        <f t="array" ref="CD416">IF($D416="","",INDEX('Data - CO2'!$B$5:$AP$53,MATCH(Kulturmodeller!$D416,'Data - CO2'!$A$5:$A$53,0),CD$20)*AN416*$B412)</f>
        <v>0</v>
      </c>
      <c r="CE416" cm="1">
        <f t="array" ref="CE416">IF($D416="","",INDEX('Data - CO2'!$B$5:$AP$53,MATCH(Kulturmodeller!$D416,'Data - CO2'!$A$5:$A$53,0),CE$20)*AO416*$B412)</f>
        <v>0</v>
      </c>
      <c r="CF416" cm="1">
        <f t="array" ref="CF416">IF($D416="","",INDEX('Data - CO2'!$B$5:$AP$53,MATCH(Kulturmodeller!$D416,'Data - CO2'!$A$5:$A$53,0),CF$20)*AP416*$B412)</f>
        <v>0</v>
      </c>
      <c r="CG416" cm="1">
        <f t="array" ref="CG416">IF($D416="","",INDEX('Data - CO2'!$B$5:$AP$53,MATCH(Kulturmodeller!$D416,'Data - CO2'!$A$5:$A$53,0),CG$20)*AQ416*$B412)</f>
        <v>0</v>
      </c>
      <c r="CH416" cm="1">
        <f t="array" ref="CH416">IF($D416="","",INDEX('Data - CO2'!$B$5:$AP$53,MATCH(Kulturmodeller!$D416,'Data - CO2'!$A$5:$A$53,0),CH$20)*AR416*$B412)</f>
        <v>0</v>
      </c>
      <c r="CI416" s="11" cm="1">
        <f t="array" ref="CI416">IF($D416="","",INDEX('Data - CO2'!$B$5:$AP$53,MATCH(Kulturmodeller!$D416,'Data - CO2'!$A$5:$A$53,0),CI$20)*AS416*$B412)</f>
        <v>0</v>
      </c>
    </row>
    <row r="417" spans="1:87" x14ac:dyDescent="0.3">
      <c r="A417" s="42" t="s">
        <v>85</v>
      </c>
      <c r="B417" s="42"/>
      <c r="C417" s="124">
        <f>'Katalog over Kulturmodeller '!F158</f>
        <v>0</v>
      </c>
      <c r="D417" s="129"/>
      <c r="E417" s="140">
        <f>'Katalog over Kulturmodeller '!W158</f>
        <v>0</v>
      </c>
      <c r="F417" s="46">
        <f>E417+((E418-F418)+(E419-F419))*(E417/SUM(E413:E417))</f>
        <v>0</v>
      </c>
      <c r="G417" s="46">
        <f t="shared" ref="G417" si="7251">F417+((F418-G418)+(F419-G419))*(F417/SUM(F413:F417))</f>
        <v>0</v>
      </c>
      <c r="H417" s="46">
        <f t="shared" ref="H417" si="7252">G417+((G418-H418)+(G419-H419))*(G417/SUM(G413:G417))</f>
        <v>0</v>
      </c>
      <c r="I417" s="46">
        <f t="shared" ref="I417" si="7253">H417+((H418-I418)+(H419-I419))*(H417/SUM(H413:H417))</f>
        <v>0</v>
      </c>
      <c r="J417" s="46">
        <f t="shared" ref="J417" si="7254">I417+((I418-J418)+(I419-J419))*(I417/SUM(I413:I417))</f>
        <v>0</v>
      </c>
      <c r="K417" s="46">
        <f t="shared" ref="K417" si="7255">J417+((J418-K418)+(J419-K419))*(J417/SUM(J413:J417))</f>
        <v>0</v>
      </c>
      <c r="L417" s="46">
        <f t="shared" ref="L417" si="7256">K417+((K418-L418)+(K419-L419))*(K417/SUM(K413:K417))</f>
        <v>0</v>
      </c>
      <c r="M417" s="46">
        <f t="shared" ref="M417" si="7257">L417+((L418-M418)+(L419-M419))*(L417/SUM(L413:L417))</f>
        <v>0</v>
      </c>
      <c r="N417" s="46">
        <f t="shared" ref="N417" si="7258">M417+((M418-N418)+(M419-N419))*(M417/SUM(M413:M417))</f>
        <v>0</v>
      </c>
      <c r="O417" s="46">
        <f t="shared" ref="O417" si="7259">N417+((N418-O418)+(N419-O419))*(N417/SUM(N413:N417))</f>
        <v>0</v>
      </c>
      <c r="P417" s="46">
        <f t="shared" ref="P417" si="7260">O417+((O418-P418)+(O419-P419))*(O417/SUM(O413:O417))</f>
        <v>0</v>
      </c>
      <c r="Q417" s="46">
        <f t="shared" ref="Q417" si="7261">P417+((P418-Q418)+(P419-Q419))*(P417/SUM(P413:P417))</f>
        <v>0</v>
      </c>
      <c r="R417" s="46">
        <f t="shared" ref="R417" si="7262">Q417+((Q418-R418)+(Q419-R419))*(Q417/SUM(Q413:Q417))</f>
        <v>0</v>
      </c>
      <c r="S417" s="46">
        <f t="shared" ref="S417" si="7263">R417+((R418-S418)+(R419-S419))*(R417/SUM(R413:R417))</f>
        <v>0</v>
      </c>
      <c r="T417" s="46">
        <f t="shared" ref="T417" si="7264">S417+((S418-T418)+(S419-T419))*(S417/SUM(S413:S417))</f>
        <v>0</v>
      </c>
      <c r="U417" s="46">
        <f t="shared" ref="U417" si="7265">T417+((T418-U418)+(T419-U419))*(T417/SUM(T413:T417))</f>
        <v>0</v>
      </c>
      <c r="V417" s="46">
        <f t="shared" ref="V417" si="7266">U417+((U418-V418)+(U419-V419))*(U417/SUM(U413:U417))</f>
        <v>0</v>
      </c>
      <c r="W417" s="46">
        <f t="shared" ref="W417" si="7267">V417+((V418-W418)+(V419-W419))*(V417/SUM(V413:V417))</f>
        <v>0</v>
      </c>
      <c r="X417" s="46">
        <f t="shared" ref="X417" si="7268">W417+((W418-X418)+(W419-X419))*(W417/SUM(W413:W417))</f>
        <v>0</v>
      </c>
      <c r="Y417" s="46">
        <f t="shared" ref="Y417" si="7269">X417+((X418-Y418)+(X419-Y419))*(X417/SUM(X413:X417))</f>
        <v>0</v>
      </c>
      <c r="Z417" s="46">
        <f t="shared" ref="Z417" si="7270">Y417+((Y418-Z418)+(Y419-Z419))*(Y417/SUM(Y413:Y417))</f>
        <v>0</v>
      </c>
      <c r="AA417" s="46">
        <f t="shared" ref="AA417" si="7271">Z417+((Z418-AA418)+(Z419-AA419))*(Z417/SUM(Z413:Z417))</f>
        <v>0</v>
      </c>
      <c r="AB417" s="46">
        <f t="shared" ref="AB417" si="7272">AA417+((AA418-AB418)+(AA419-AB419))*(AA417/SUM(AA413:AA417))</f>
        <v>0</v>
      </c>
      <c r="AC417" s="46">
        <f t="shared" ref="AC417" si="7273">AB417+((AB418-AC418)+(AB419-AC419))*(AB417/SUM(AB413:AB417))</f>
        <v>0</v>
      </c>
      <c r="AD417" s="46">
        <f t="shared" ref="AD417" si="7274">AC417+((AC418-AD418)+(AC419-AD419))*(AC417/SUM(AC413:AC417))</f>
        <v>0</v>
      </c>
      <c r="AE417" s="46">
        <f t="shared" ref="AE417" si="7275">AD417+((AD418-AE418)+(AD419-AE419))*(AD417/SUM(AD413:AD417))</f>
        <v>0</v>
      </c>
      <c r="AF417" s="46">
        <f t="shared" ref="AF417" si="7276">AE417+((AE418-AF418)+(AE419-AF419))*(AE417/SUM(AE413:AE417))</f>
        <v>0</v>
      </c>
      <c r="AG417" s="46">
        <f t="shared" ref="AG417" si="7277">AF417+((AF418-AG418)+(AF419-AG419))*(AF417/SUM(AF413:AF417))</f>
        <v>0</v>
      </c>
      <c r="AH417" s="46">
        <f t="shared" ref="AH417" si="7278">AG417+((AG418-AH418)+(AG419-AH419))*(AG417/SUM(AG413:AG417))</f>
        <v>0</v>
      </c>
      <c r="AI417" s="46">
        <f t="shared" ref="AI417" si="7279">AH417+((AH418-AI418)+(AH419-AI419))*(AH417/SUM(AH413:AH417))</f>
        <v>0</v>
      </c>
      <c r="AJ417" s="46">
        <f t="shared" ref="AJ417" si="7280">AI417+((AI418-AJ418)+(AI419-AJ419))*(AI417/SUM(AI413:AI417))</f>
        <v>0</v>
      </c>
      <c r="AK417" s="46">
        <f t="shared" ref="AK417" si="7281">AJ417+((AJ418-AK418)+(AJ419-AK419))*(AJ417/SUM(AJ413:AJ417))</f>
        <v>0</v>
      </c>
      <c r="AL417" s="46">
        <f t="shared" ref="AL417" si="7282">AK417+((AK418-AL418)+(AK419-AL419))*(AK417/SUM(AK413:AK417))</f>
        <v>0</v>
      </c>
      <c r="AM417" s="46">
        <f t="shared" ref="AM417" si="7283">AL417+((AL418-AM418)+(AL419-AM419))*(AL417/SUM(AL413:AL417))</f>
        <v>0</v>
      </c>
      <c r="AN417" s="46">
        <f t="shared" ref="AN417" si="7284">AM417+((AM418-AN418)+(AM419-AN419))*(AM417/SUM(AM413:AM417))</f>
        <v>0</v>
      </c>
      <c r="AO417" s="46">
        <f t="shared" ref="AO417" si="7285">AN417+((AN418-AO418)+(AN419-AO419))*(AN417/SUM(AN413:AN417))</f>
        <v>0</v>
      </c>
      <c r="AP417" s="46">
        <f t="shared" ref="AP417" si="7286">AO417+((AO418-AP418)+(AO419-AP419))*(AO417/SUM(AO413:AO417))</f>
        <v>0</v>
      </c>
      <c r="AQ417" s="46">
        <f t="shared" ref="AQ417" si="7287">AP417+((AP418-AQ418)+(AP419-AQ419))*(AP417/SUM(AP413:AP417))</f>
        <v>0</v>
      </c>
      <c r="AR417" s="46">
        <f t="shared" ref="AR417" si="7288">AQ417+((AQ418-AR418)+(AQ419-AR419))*(AQ417/SUM(AQ413:AQ417))</f>
        <v>0</v>
      </c>
      <c r="AS417" s="47">
        <f t="shared" ref="AS417" si="7289">AR417+((AR418-AS418)+(AR419-AS419))*(AR417/SUM(AR413:AR417))</f>
        <v>0</v>
      </c>
      <c r="AU417" s="10" t="str" cm="1">
        <f t="array" ref="AU417">IF($D417="","",INDEX('Data - CO2'!$B$5:$AP$53,MATCH(Kulturmodeller!$D417,'Data - CO2'!$A$5:$A$53,0),AU$20)*E417)</f>
        <v/>
      </c>
      <c r="AV417" t="str" cm="1">
        <f t="array" ref="AV417">IF($D417="","",INDEX('Data - CO2'!$B$5:$AP$53,MATCH(Kulturmodeller!$D417,'Data - CO2'!$A$5:$A$53,0),AV$20)*F417)</f>
        <v/>
      </c>
      <c r="AW417" t="str" cm="1">
        <f t="array" ref="AW417">IF($D417="","",INDEX('Data - CO2'!$B$5:$AP$53,MATCH(Kulturmodeller!$D417,'Data - CO2'!$A$5:$A$53,0),AW$20)*G417)</f>
        <v/>
      </c>
      <c r="AX417" t="str" cm="1">
        <f t="array" ref="AX417">IF($D417="","",INDEX('Data - CO2'!$B$5:$AP$53,MATCH(Kulturmodeller!$D417,'Data - CO2'!$A$5:$A$53,0),AX$20)*H417)</f>
        <v/>
      </c>
      <c r="AY417" t="str" cm="1">
        <f t="array" ref="AY417">IF($D417="","",INDEX('Data - CO2'!$B$5:$AP$53,MATCH(Kulturmodeller!$D417,'Data - CO2'!$A$5:$A$53,0),AY$20)*I417)</f>
        <v/>
      </c>
      <c r="AZ417" t="str" cm="1">
        <f t="array" ref="AZ417">IF($D417="","",INDEX('Data - CO2'!$B$5:$AP$53,MATCH(Kulturmodeller!$D417,'Data - CO2'!$A$5:$A$53,0),AZ$20)*J417*$B412)</f>
        <v/>
      </c>
      <c r="BA417" t="str" cm="1">
        <f t="array" ref="BA417">IF($D417="","",INDEX('Data - CO2'!$B$5:$AP$53,MATCH(Kulturmodeller!$D417,'Data - CO2'!$A$5:$A$53,0),BA$20)*K417*$B412)</f>
        <v/>
      </c>
      <c r="BB417" t="str" cm="1">
        <f t="array" ref="BB417">IF($D417="","",INDEX('Data - CO2'!$B$5:$AP$53,MATCH(Kulturmodeller!$D417,'Data - CO2'!$A$5:$A$53,0),BB$20)*L417*$B412)</f>
        <v/>
      </c>
      <c r="BC417" t="str" cm="1">
        <f t="array" ref="BC417">IF($D417="","",INDEX('Data - CO2'!$B$5:$AP$53,MATCH(Kulturmodeller!$D417,'Data - CO2'!$A$5:$A$53,0),BC$20)*M417*$B412)</f>
        <v/>
      </c>
      <c r="BD417" t="str" cm="1">
        <f t="array" ref="BD417">IF($D417="","",INDEX('Data - CO2'!$B$5:$AP$53,MATCH(Kulturmodeller!$D417,'Data - CO2'!$A$5:$A$53,0),BD$20)*N417*$B412)</f>
        <v/>
      </c>
      <c r="BE417" t="str" cm="1">
        <f t="array" ref="BE417">IF($D417="","",INDEX('Data - CO2'!$B$5:$AP$53,MATCH(Kulturmodeller!$D417,'Data - CO2'!$A$5:$A$53,0),BE$20)*O417*$B412)</f>
        <v/>
      </c>
      <c r="BF417" t="str" cm="1">
        <f t="array" ref="BF417">IF($D417="","",INDEX('Data - CO2'!$B$5:$AP$53,MATCH(Kulturmodeller!$D417,'Data - CO2'!$A$5:$A$53,0),BF$20)*P417*$B412)</f>
        <v/>
      </c>
      <c r="BG417" t="str" cm="1">
        <f t="array" ref="BG417">IF($D417="","",INDEX('Data - CO2'!$B$5:$AP$53,MATCH(Kulturmodeller!$D417,'Data - CO2'!$A$5:$A$53,0),BG$20)*Q417*$B412)</f>
        <v/>
      </c>
      <c r="BH417" t="str" cm="1">
        <f t="array" ref="BH417">IF($D417="","",INDEX('Data - CO2'!$B$5:$AP$53,MATCH(Kulturmodeller!$D417,'Data - CO2'!$A$5:$A$53,0),BH$20)*R417*$B412)</f>
        <v/>
      </c>
      <c r="BI417" t="str" cm="1">
        <f t="array" ref="BI417">IF($D417="","",INDEX('Data - CO2'!$B$5:$AP$53,MATCH(Kulturmodeller!$D417,'Data - CO2'!$A$5:$A$53,0),BI$20)*S417*$B412)</f>
        <v/>
      </c>
      <c r="BJ417" t="str" cm="1">
        <f t="array" ref="BJ417">IF($D417="","",INDEX('Data - CO2'!$B$5:$AP$53,MATCH(Kulturmodeller!$D417,'Data - CO2'!$A$5:$A$53,0),BJ$20)*T417*$B412)</f>
        <v/>
      </c>
      <c r="BK417" t="str" cm="1">
        <f t="array" ref="BK417">IF($D417="","",INDEX('Data - CO2'!$B$5:$AP$53,MATCH(Kulturmodeller!$D417,'Data - CO2'!$A$5:$A$53,0),BK$20)*U417*$B412)</f>
        <v/>
      </c>
      <c r="BL417" t="str" cm="1">
        <f t="array" ref="BL417">IF($D417="","",INDEX('Data - CO2'!$B$5:$AP$53,MATCH(Kulturmodeller!$D417,'Data - CO2'!$A$5:$A$53,0),BL$20)*V417*$B412)</f>
        <v/>
      </c>
      <c r="BM417" t="str" cm="1">
        <f t="array" ref="BM417">IF($D417="","",INDEX('Data - CO2'!$B$5:$AP$53,MATCH(Kulturmodeller!$D417,'Data - CO2'!$A$5:$A$53,0),BM$20)*W417*$B412)</f>
        <v/>
      </c>
      <c r="BN417" t="str" cm="1">
        <f t="array" ref="BN417">IF($D417="","",INDEX('Data - CO2'!$B$5:$AP$53,MATCH(Kulturmodeller!$D417,'Data - CO2'!$A$5:$A$53,0),BN$20)*X417*$B412)</f>
        <v/>
      </c>
      <c r="BO417" t="str" cm="1">
        <f t="array" ref="BO417">IF($D417="","",INDEX('Data - CO2'!$B$5:$AP$53,MATCH(Kulturmodeller!$D417,'Data - CO2'!$A$5:$A$53,0),BO$20)*Y417*$B412)</f>
        <v/>
      </c>
      <c r="BP417" t="str" cm="1">
        <f t="array" ref="BP417">IF($D417="","",INDEX('Data - CO2'!$B$5:$AP$53,MATCH(Kulturmodeller!$D417,'Data - CO2'!$A$5:$A$53,0),BP$20)*Z417*$B412)</f>
        <v/>
      </c>
      <c r="BQ417" t="str" cm="1">
        <f t="array" ref="BQ417">IF($D417="","",INDEX('Data - CO2'!$B$5:$AP$53,MATCH(Kulturmodeller!$D417,'Data - CO2'!$A$5:$A$53,0),BQ$20)*AA417*$B412)</f>
        <v/>
      </c>
      <c r="BR417" t="str" cm="1">
        <f t="array" ref="BR417">IF($D417="","",INDEX('Data - CO2'!$B$5:$AP$53,MATCH(Kulturmodeller!$D417,'Data - CO2'!$A$5:$A$53,0),BR$20)*AB417*$B412)</f>
        <v/>
      </c>
      <c r="BS417" t="str" cm="1">
        <f t="array" ref="BS417">IF($D417="","",INDEX('Data - CO2'!$B$5:$AP$53,MATCH(Kulturmodeller!$D417,'Data - CO2'!$A$5:$A$53,0),BS$20)*AC417*$B412)</f>
        <v/>
      </c>
      <c r="BT417" t="str" cm="1">
        <f t="array" ref="BT417">IF($D417="","",INDEX('Data - CO2'!$B$5:$AP$53,MATCH(Kulturmodeller!$D417,'Data - CO2'!$A$5:$A$53,0),BT$20)*AD417*$B412)</f>
        <v/>
      </c>
      <c r="BU417" t="str" cm="1">
        <f t="array" ref="BU417">IF($D417="","",INDEX('Data - CO2'!$B$5:$AP$53,MATCH(Kulturmodeller!$D417,'Data - CO2'!$A$5:$A$53,0),BU$20)*AE417*$B412)</f>
        <v/>
      </c>
      <c r="BV417" t="str" cm="1">
        <f t="array" ref="BV417">IF($D417="","",INDEX('Data - CO2'!$B$5:$AP$53,MATCH(Kulturmodeller!$D417,'Data - CO2'!$A$5:$A$53,0),BV$20)*AF417*$B412)</f>
        <v/>
      </c>
      <c r="BW417" t="str" cm="1">
        <f t="array" ref="BW417">IF($D417="","",INDEX('Data - CO2'!$B$5:$AP$53,MATCH(Kulturmodeller!$D417,'Data - CO2'!$A$5:$A$53,0),BW$20)*AG417*$B412)</f>
        <v/>
      </c>
      <c r="BX417" t="str" cm="1">
        <f t="array" ref="BX417">IF($D417="","",INDEX('Data - CO2'!$B$5:$AP$53,MATCH(Kulturmodeller!$D417,'Data - CO2'!$A$5:$A$53,0),BX$20)*AH417*$B412)</f>
        <v/>
      </c>
      <c r="BY417" t="str" cm="1">
        <f t="array" ref="BY417">IF($D417="","",INDEX('Data - CO2'!$B$5:$AP$53,MATCH(Kulturmodeller!$D417,'Data - CO2'!$A$5:$A$53,0),BY$20)*AI417*$B412)</f>
        <v/>
      </c>
      <c r="BZ417" t="str" cm="1">
        <f t="array" ref="BZ417">IF($D417="","",INDEX('Data - CO2'!$B$5:$AP$53,MATCH(Kulturmodeller!$D417,'Data - CO2'!$A$5:$A$53,0),BZ$20)*AJ417*$B412)</f>
        <v/>
      </c>
      <c r="CA417" t="str" cm="1">
        <f t="array" ref="CA417">IF($D417="","",INDEX('Data - CO2'!$B$5:$AP$53,MATCH(Kulturmodeller!$D417,'Data - CO2'!$A$5:$A$53,0),CA$20)*AK417*$B412)</f>
        <v/>
      </c>
      <c r="CB417" t="str" cm="1">
        <f t="array" ref="CB417">IF($D417="","",INDEX('Data - CO2'!$B$5:$AP$53,MATCH(Kulturmodeller!$D417,'Data - CO2'!$A$5:$A$53,0),CB$20)*AL417*$B412)</f>
        <v/>
      </c>
      <c r="CC417" t="str" cm="1">
        <f t="array" ref="CC417">IF($D417="","",INDEX('Data - CO2'!$B$5:$AP$53,MATCH(Kulturmodeller!$D417,'Data - CO2'!$A$5:$A$53,0),CC$20)*AM417*$B412)</f>
        <v/>
      </c>
      <c r="CD417" t="str" cm="1">
        <f t="array" ref="CD417">IF($D417="","",INDEX('Data - CO2'!$B$5:$AP$53,MATCH(Kulturmodeller!$D417,'Data - CO2'!$A$5:$A$53,0),CD$20)*AN417*$B412)</f>
        <v/>
      </c>
      <c r="CE417" t="str" cm="1">
        <f t="array" ref="CE417">IF($D417="","",INDEX('Data - CO2'!$B$5:$AP$53,MATCH(Kulturmodeller!$D417,'Data - CO2'!$A$5:$A$53,0),CE$20)*AO417*$B412)</f>
        <v/>
      </c>
      <c r="CF417" t="str" cm="1">
        <f t="array" ref="CF417">IF($D417="","",INDEX('Data - CO2'!$B$5:$AP$53,MATCH(Kulturmodeller!$D417,'Data - CO2'!$A$5:$A$53,0),CF$20)*AP417*$B412)</f>
        <v/>
      </c>
      <c r="CG417" t="str" cm="1">
        <f t="array" ref="CG417">IF($D417="","",INDEX('Data - CO2'!$B$5:$AP$53,MATCH(Kulturmodeller!$D417,'Data - CO2'!$A$5:$A$53,0),CG$20)*AQ417*$B412)</f>
        <v/>
      </c>
      <c r="CH417" t="str" cm="1">
        <f t="array" ref="CH417">IF($D417="","",INDEX('Data - CO2'!$B$5:$AP$53,MATCH(Kulturmodeller!$D417,'Data - CO2'!$A$5:$A$53,0),CH$20)*AR417*$B412)</f>
        <v/>
      </c>
      <c r="CI417" s="11" t="str" cm="1">
        <f t="array" ref="CI417">IF($D417="","",INDEX('Data - CO2'!$B$5:$AP$53,MATCH(Kulturmodeller!$D417,'Data - CO2'!$A$5:$A$53,0),CI$20)*AS417*$B412)</f>
        <v/>
      </c>
    </row>
    <row r="418" spans="1:87" x14ac:dyDescent="0.3">
      <c r="A418" s="351" t="s">
        <v>637</v>
      </c>
      <c r="B418" s="49"/>
      <c r="C418" s="130" t="str">
        <f>'Katalog over Kulturmodeller '!F159</f>
        <v>Valgfri</v>
      </c>
      <c r="D418" s="131" t="s">
        <v>58</v>
      </c>
      <c r="E418" s="139">
        <f>'Katalog over Kulturmodeller '!W159</f>
        <v>0.1</v>
      </c>
      <c r="F418" s="40">
        <f>E418</f>
        <v>0.1</v>
      </c>
      <c r="G418" s="40">
        <f t="shared" ref="G418:G419" si="7290">F418</f>
        <v>0.1</v>
      </c>
      <c r="H418" s="40">
        <f>G418*2/3</f>
        <v>6.6666666666666666E-2</v>
      </c>
      <c r="I418" s="40">
        <f>H418*0.5</f>
        <v>3.3333333333333333E-2</v>
      </c>
      <c r="J418" s="40">
        <v>0</v>
      </c>
      <c r="K418" s="40">
        <f t="shared" ref="K418:K419" si="7291">J418</f>
        <v>0</v>
      </c>
      <c r="L418" s="40">
        <f t="shared" ref="L418:L419" si="7292">K418</f>
        <v>0</v>
      </c>
      <c r="M418" s="40">
        <f t="shared" ref="M418:M419" si="7293">L418</f>
        <v>0</v>
      </c>
      <c r="N418" s="40">
        <f t="shared" ref="N418:N419" si="7294">M418</f>
        <v>0</v>
      </c>
      <c r="O418" s="40">
        <f t="shared" ref="O418:O419" si="7295">N418</f>
        <v>0</v>
      </c>
      <c r="P418" s="40">
        <f t="shared" ref="P418:P419" si="7296">O418</f>
        <v>0</v>
      </c>
      <c r="Q418" s="40">
        <f t="shared" ref="Q418:Q419" si="7297">P418</f>
        <v>0</v>
      </c>
      <c r="R418" s="40">
        <f t="shared" ref="R418:R419" si="7298">Q418</f>
        <v>0</v>
      </c>
      <c r="S418" s="40">
        <f t="shared" ref="S418:S419" si="7299">R418</f>
        <v>0</v>
      </c>
      <c r="T418" s="40">
        <f t="shared" ref="T418:T419" si="7300">S418</f>
        <v>0</v>
      </c>
      <c r="U418" s="40">
        <f t="shared" ref="U418:U419" si="7301">T418</f>
        <v>0</v>
      </c>
      <c r="V418" s="40">
        <f t="shared" ref="V418:V419" si="7302">U418</f>
        <v>0</v>
      </c>
      <c r="W418" s="40">
        <f t="shared" ref="W418:W419" si="7303">V418</f>
        <v>0</v>
      </c>
      <c r="X418" s="40">
        <f t="shared" ref="X418:X419" si="7304">W418</f>
        <v>0</v>
      </c>
      <c r="Y418" s="40">
        <f t="shared" ref="Y418:Y419" si="7305">X418</f>
        <v>0</v>
      </c>
      <c r="Z418" s="40">
        <f t="shared" ref="Z418:Z419" si="7306">Y418</f>
        <v>0</v>
      </c>
      <c r="AA418" s="40">
        <f t="shared" ref="AA418:AA419" si="7307">Z418</f>
        <v>0</v>
      </c>
      <c r="AB418" s="40">
        <f t="shared" ref="AB418:AB419" si="7308">AA418</f>
        <v>0</v>
      </c>
      <c r="AC418" s="40">
        <f t="shared" ref="AC418:AC419" si="7309">AB418</f>
        <v>0</v>
      </c>
      <c r="AD418" s="40">
        <f t="shared" ref="AD418:AD419" si="7310">AC418</f>
        <v>0</v>
      </c>
      <c r="AE418" s="40">
        <f t="shared" ref="AE418:AE419" si="7311">AD418</f>
        <v>0</v>
      </c>
      <c r="AF418" s="40">
        <f t="shared" ref="AF418:AF419" si="7312">AE418</f>
        <v>0</v>
      </c>
      <c r="AG418" s="40">
        <f t="shared" ref="AG418:AG419" si="7313">AF418</f>
        <v>0</v>
      </c>
      <c r="AH418" s="40">
        <f t="shared" ref="AH418:AH419" si="7314">AG418</f>
        <v>0</v>
      </c>
      <c r="AI418" s="40">
        <f t="shared" ref="AI418:AI419" si="7315">AH418</f>
        <v>0</v>
      </c>
      <c r="AJ418" s="40">
        <f t="shared" ref="AJ418:AJ419" si="7316">AI418</f>
        <v>0</v>
      </c>
      <c r="AK418" s="40">
        <f t="shared" ref="AK418:AK419" si="7317">AJ418</f>
        <v>0</v>
      </c>
      <c r="AL418" s="40">
        <f t="shared" ref="AL418:AL419" si="7318">AK418</f>
        <v>0</v>
      </c>
      <c r="AM418" s="40">
        <f t="shared" ref="AM418:AM419" si="7319">AL418</f>
        <v>0</v>
      </c>
      <c r="AN418" s="40">
        <f t="shared" ref="AN418:AN419" si="7320">AM418</f>
        <v>0</v>
      </c>
      <c r="AO418" s="40">
        <f t="shared" ref="AO418:AO419" si="7321">AN418</f>
        <v>0</v>
      </c>
      <c r="AP418" s="40">
        <f t="shared" ref="AP418:AP419" si="7322">AO418</f>
        <v>0</v>
      </c>
      <c r="AQ418" s="40">
        <f t="shared" ref="AQ418:AQ419" si="7323">AP418</f>
        <v>0</v>
      </c>
      <c r="AR418" s="40">
        <f t="shared" ref="AR418:AR419" si="7324">AQ418</f>
        <v>0</v>
      </c>
      <c r="AS418" s="41">
        <f t="shared" ref="AS418:AS419" si="7325">AR418</f>
        <v>0</v>
      </c>
      <c r="AU418" s="10" cm="1">
        <f t="array" ref="AU418">IF($D418="","",INDEX('Data - CO2'!$B$5:$AP$53,MATCH(Kulturmodeller!$D418,'Data - CO2'!$A$5:$A$53,0),AU$20)*E418)</f>
        <v>0</v>
      </c>
      <c r="AV418" cm="1">
        <f t="array" ref="AV418">IF($D418="","",INDEX('Data - CO2'!$B$5:$AP$53,MATCH(Kulturmodeller!$D418,'Data - CO2'!$A$5:$A$53,0),AV$20)*F418)</f>
        <v>0.88136465041360701</v>
      </c>
      <c r="AW418" cm="1">
        <f t="array" ref="AW418">IF($D418="","",INDEX('Data - CO2'!$B$5:$AP$53,MATCH(Kulturmodeller!$D418,'Data - CO2'!$A$5:$A$53,0),AW$20)*G418)</f>
        <v>5.1741980743614837</v>
      </c>
      <c r="AX418" cm="1">
        <f t="array" ref="AX418">IF($D418="","",INDEX('Data - CO2'!$B$5:$AP$53,MATCH(Kulturmodeller!$D418,'Data - CO2'!$A$5:$A$53,0),AX$20)*H418)</f>
        <v>6.3399497186418801</v>
      </c>
      <c r="AY418" cm="1">
        <f t="array" ref="AY418">IF($D418="","",INDEX('Data - CO2'!$B$5:$AP$53,MATCH(Kulturmodeller!$D418,'Data - CO2'!$A$5:$A$53,0),AY$20)*I418)</f>
        <v>5.0032133321812431</v>
      </c>
      <c r="AZ418" cm="1">
        <f t="array" ref="AZ418">IF($D418="","",INDEX('Data - CO2'!$B$5:$AP$53,MATCH(Kulturmodeller!$D418,'Data - CO2'!$A$5:$A$53,0),AZ$20)*J418*$B412)</f>
        <v>0</v>
      </c>
      <c r="BA418" cm="1">
        <f t="array" ref="BA418">IF($D418="","",INDEX('Data - CO2'!$B$5:$AP$53,MATCH(Kulturmodeller!$D418,'Data - CO2'!$A$5:$A$53,0),BA$20)*K418*$B412)</f>
        <v>0</v>
      </c>
      <c r="BB418" cm="1">
        <f t="array" ref="BB418">IF($D418="","",INDEX('Data - CO2'!$B$5:$AP$53,MATCH(Kulturmodeller!$D418,'Data - CO2'!$A$5:$A$53,0),BB$20)*L418*$B412)</f>
        <v>0</v>
      </c>
      <c r="BC418" cm="1">
        <f t="array" ref="BC418">IF($D418="","",INDEX('Data - CO2'!$B$5:$AP$53,MATCH(Kulturmodeller!$D418,'Data - CO2'!$A$5:$A$53,0),BC$20)*M418*$B412)</f>
        <v>0</v>
      </c>
      <c r="BD418" cm="1">
        <f t="array" ref="BD418">IF($D418="","",INDEX('Data - CO2'!$B$5:$AP$53,MATCH(Kulturmodeller!$D418,'Data - CO2'!$A$5:$A$53,0),BD$20)*N418*$B412)</f>
        <v>0</v>
      </c>
      <c r="BE418" cm="1">
        <f t="array" ref="BE418">IF($D418="","",INDEX('Data - CO2'!$B$5:$AP$53,MATCH(Kulturmodeller!$D418,'Data - CO2'!$A$5:$A$53,0),BE$20)*O418*$B412)</f>
        <v>0</v>
      </c>
      <c r="BF418" cm="1">
        <f t="array" ref="BF418">IF($D418="","",INDEX('Data - CO2'!$B$5:$AP$53,MATCH(Kulturmodeller!$D418,'Data - CO2'!$A$5:$A$53,0),BF$20)*P418*$B412)</f>
        <v>0</v>
      </c>
      <c r="BG418" cm="1">
        <f t="array" ref="BG418">IF($D418="","",INDEX('Data - CO2'!$B$5:$AP$53,MATCH(Kulturmodeller!$D418,'Data - CO2'!$A$5:$A$53,0),BG$20)*Q418*$B412)</f>
        <v>0</v>
      </c>
      <c r="BH418" cm="1">
        <f t="array" ref="BH418">IF($D418="","",INDEX('Data - CO2'!$B$5:$AP$53,MATCH(Kulturmodeller!$D418,'Data - CO2'!$A$5:$A$53,0),BH$20)*R418*$B412)</f>
        <v>0</v>
      </c>
      <c r="BI418" cm="1">
        <f t="array" ref="BI418">IF($D418="","",INDEX('Data - CO2'!$B$5:$AP$53,MATCH(Kulturmodeller!$D418,'Data - CO2'!$A$5:$A$53,0),BI$20)*S418*$B412)</f>
        <v>0</v>
      </c>
      <c r="BJ418" cm="1">
        <f t="array" ref="BJ418">IF($D418="","",INDEX('Data - CO2'!$B$5:$AP$53,MATCH(Kulturmodeller!$D418,'Data - CO2'!$A$5:$A$53,0),BJ$20)*T418*$B412)</f>
        <v>0</v>
      </c>
      <c r="BK418" cm="1">
        <f t="array" ref="BK418">IF($D418="","",INDEX('Data - CO2'!$B$5:$AP$53,MATCH(Kulturmodeller!$D418,'Data - CO2'!$A$5:$A$53,0),BK$20)*U418*$B412)</f>
        <v>0</v>
      </c>
      <c r="BL418" cm="1">
        <f t="array" ref="BL418">IF($D418="","",INDEX('Data - CO2'!$B$5:$AP$53,MATCH(Kulturmodeller!$D418,'Data - CO2'!$A$5:$A$53,0),BL$20)*V418*$B412)</f>
        <v>0</v>
      </c>
      <c r="BM418" cm="1">
        <f t="array" ref="BM418">IF($D418="","",INDEX('Data - CO2'!$B$5:$AP$53,MATCH(Kulturmodeller!$D418,'Data - CO2'!$A$5:$A$53,0),BM$20)*W418*$B412)</f>
        <v>0</v>
      </c>
      <c r="BN418" cm="1">
        <f t="array" ref="BN418">IF($D418="","",INDEX('Data - CO2'!$B$5:$AP$53,MATCH(Kulturmodeller!$D418,'Data - CO2'!$A$5:$A$53,0),BN$20)*X418*$B412)</f>
        <v>0</v>
      </c>
      <c r="BO418" cm="1">
        <f t="array" ref="BO418">IF($D418="","",INDEX('Data - CO2'!$B$5:$AP$53,MATCH(Kulturmodeller!$D418,'Data - CO2'!$A$5:$A$53,0),BO$20)*Y418*$B412)</f>
        <v>0</v>
      </c>
      <c r="BP418" cm="1">
        <f t="array" ref="BP418">IF($D418="","",INDEX('Data - CO2'!$B$5:$AP$53,MATCH(Kulturmodeller!$D418,'Data - CO2'!$A$5:$A$53,0),BP$20)*Z418*$B412)</f>
        <v>0</v>
      </c>
      <c r="BQ418" cm="1">
        <f t="array" ref="BQ418">IF($D418="","",INDEX('Data - CO2'!$B$5:$AP$53,MATCH(Kulturmodeller!$D418,'Data - CO2'!$A$5:$A$53,0),BQ$20)*AA418*$B412)</f>
        <v>0</v>
      </c>
      <c r="BR418" cm="1">
        <f t="array" ref="BR418">IF($D418="","",INDEX('Data - CO2'!$B$5:$AP$53,MATCH(Kulturmodeller!$D418,'Data - CO2'!$A$5:$A$53,0),BR$20)*AB418*$B412)</f>
        <v>0</v>
      </c>
      <c r="BS418" cm="1">
        <f t="array" ref="BS418">IF($D418="","",INDEX('Data - CO2'!$B$5:$AP$53,MATCH(Kulturmodeller!$D418,'Data - CO2'!$A$5:$A$53,0),BS$20)*AC418*$B412)</f>
        <v>0</v>
      </c>
      <c r="BT418" cm="1">
        <f t="array" ref="BT418">IF($D418="","",INDEX('Data - CO2'!$B$5:$AP$53,MATCH(Kulturmodeller!$D418,'Data - CO2'!$A$5:$A$53,0),BT$20)*AD418*$B412)</f>
        <v>0</v>
      </c>
      <c r="BU418" cm="1">
        <f t="array" ref="BU418">IF($D418="","",INDEX('Data - CO2'!$B$5:$AP$53,MATCH(Kulturmodeller!$D418,'Data - CO2'!$A$5:$A$53,0),BU$20)*AE418*$B412)</f>
        <v>0</v>
      </c>
      <c r="BV418" cm="1">
        <f t="array" ref="BV418">IF($D418="","",INDEX('Data - CO2'!$B$5:$AP$53,MATCH(Kulturmodeller!$D418,'Data - CO2'!$A$5:$A$53,0),BV$20)*AF418*$B412)</f>
        <v>0</v>
      </c>
      <c r="BW418" cm="1">
        <f t="array" ref="BW418">IF($D418="","",INDEX('Data - CO2'!$B$5:$AP$53,MATCH(Kulturmodeller!$D418,'Data - CO2'!$A$5:$A$53,0),BW$20)*AG418*$B412)</f>
        <v>0</v>
      </c>
      <c r="BX418" cm="1">
        <f t="array" ref="BX418">IF($D418="","",INDEX('Data - CO2'!$B$5:$AP$53,MATCH(Kulturmodeller!$D418,'Data - CO2'!$A$5:$A$53,0),BX$20)*AH418*$B412)</f>
        <v>0</v>
      </c>
      <c r="BY418" cm="1">
        <f t="array" ref="BY418">IF($D418="","",INDEX('Data - CO2'!$B$5:$AP$53,MATCH(Kulturmodeller!$D418,'Data - CO2'!$A$5:$A$53,0),BY$20)*AI418*$B412)</f>
        <v>0</v>
      </c>
      <c r="BZ418" cm="1">
        <f t="array" ref="BZ418">IF($D418="","",INDEX('Data - CO2'!$B$5:$AP$53,MATCH(Kulturmodeller!$D418,'Data - CO2'!$A$5:$A$53,0),BZ$20)*AJ418*$B412)</f>
        <v>0</v>
      </c>
      <c r="CA418" cm="1">
        <f t="array" ref="CA418">IF($D418="","",INDEX('Data - CO2'!$B$5:$AP$53,MATCH(Kulturmodeller!$D418,'Data - CO2'!$A$5:$A$53,0),CA$20)*AK418*$B412)</f>
        <v>0</v>
      </c>
      <c r="CB418" cm="1">
        <f t="array" ref="CB418">IF($D418="","",INDEX('Data - CO2'!$B$5:$AP$53,MATCH(Kulturmodeller!$D418,'Data - CO2'!$A$5:$A$53,0),CB$20)*AL418*$B412)</f>
        <v>0</v>
      </c>
      <c r="CC418" cm="1">
        <f t="array" ref="CC418">IF($D418="","",INDEX('Data - CO2'!$B$5:$AP$53,MATCH(Kulturmodeller!$D418,'Data - CO2'!$A$5:$A$53,0),CC$20)*AM418*$B412)</f>
        <v>0</v>
      </c>
      <c r="CD418" cm="1">
        <f t="array" ref="CD418">IF($D418="","",INDEX('Data - CO2'!$B$5:$AP$53,MATCH(Kulturmodeller!$D418,'Data - CO2'!$A$5:$A$53,0),CD$20)*AN418*$B412)</f>
        <v>0</v>
      </c>
      <c r="CE418" cm="1">
        <f t="array" ref="CE418">IF($D418="","",INDEX('Data - CO2'!$B$5:$AP$53,MATCH(Kulturmodeller!$D418,'Data - CO2'!$A$5:$A$53,0),CE$20)*AO418*$B412)</f>
        <v>0</v>
      </c>
      <c r="CF418" cm="1">
        <f t="array" ref="CF418">IF($D418="","",INDEX('Data - CO2'!$B$5:$AP$53,MATCH(Kulturmodeller!$D418,'Data - CO2'!$A$5:$A$53,0),CF$20)*AP418*$B412)</f>
        <v>0</v>
      </c>
      <c r="CG418" cm="1">
        <f t="array" ref="CG418">IF($D418="","",INDEX('Data - CO2'!$B$5:$AP$53,MATCH(Kulturmodeller!$D418,'Data - CO2'!$A$5:$A$53,0),CG$20)*AQ418*$B412)</f>
        <v>0</v>
      </c>
      <c r="CH418" cm="1">
        <f t="array" ref="CH418">IF($D418="","",INDEX('Data - CO2'!$B$5:$AP$53,MATCH(Kulturmodeller!$D418,'Data - CO2'!$A$5:$A$53,0),CH$20)*AR418*$B412)</f>
        <v>0</v>
      </c>
      <c r="CI418" s="11" cm="1">
        <f t="array" ref="CI418">IF($D418="","",INDEX('Data - CO2'!$B$5:$AP$53,MATCH(Kulturmodeller!$D418,'Data - CO2'!$A$5:$A$53,0),CI$20)*AS418*$B412)</f>
        <v>0</v>
      </c>
    </row>
    <row r="419" spans="1:87" x14ac:dyDescent="0.3">
      <c r="A419" s="346" t="s">
        <v>638</v>
      </c>
      <c r="B419" s="42"/>
      <c r="C419" s="128" t="str">
        <f>'Katalog over Kulturmodeller '!F160</f>
        <v>Juletræer (NGR)</v>
      </c>
      <c r="D419" s="129" t="s">
        <v>633</v>
      </c>
      <c r="E419" s="140">
        <f>'Katalog over Kulturmodeller '!W160</f>
        <v>0</v>
      </c>
      <c r="F419" s="40">
        <f>E419</f>
        <v>0</v>
      </c>
      <c r="G419" s="40">
        <f t="shared" si="7290"/>
        <v>0</v>
      </c>
      <c r="H419" s="40">
        <f>G419*2/3</f>
        <v>0</v>
      </c>
      <c r="I419" s="40">
        <f>H419*0.5</f>
        <v>0</v>
      </c>
      <c r="J419" s="40">
        <v>0</v>
      </c>
      <c r="K419" s="40">
        <f t="shared" si="7291"/>
        <v>0</v>
      </c>
      <c r="L419" s="40">
        <f t="shared" si="7292"/>
        <v>0</v>
      </c>
      <c r="M419" s="40">
        <f t="shared" si="7293"/>
        <v>0</v>
      </c>
      <c r="N419" s="40">
        <f t="shared" si="7294"/>
        <v>0</v>
      </c>
      <c r="O419" s="40">
        <f t="shared" si="7295"/>
        <v>0</v>
      </c>
      <c r="P419" s="40">
        <f t="shared" si="7296"/>
        <v>0</v>
      </c>
      <c r="Q419" s="40">
        <f t="shared" si="7297"/>
        <v>0</v>
      </c>
      <c r="R419" s="40">
        <f t="shared" si="7298"/>
        <v>0</v>
      </c>
      <c r="S419" s="40">
        <f t="shared" si="7299"/>
        <v>0</v>
      </c>
      <c r="T419" s="40">
        <f t="shared" si="7300"/>
        <v>0</v>
      </c>
      <c r="U419" s="40">
        <f t="shared" si="7301"/>
        <v>0</v>
      </c>
      <c r="V419" s="40">
        <f t="shared" si="7302"/>
        <v>0</v>
      </c>
      <c r="W419" s="40">
        <f t="shared" si="7303"/>
        <v>0</v>
      </c>
      <c r="X419" s="40">
        <f t="shared" si="7304"/>
        <v>0</v>
      </c>
      <c r="Y419" s="40">
        <f t="shared" si="7305"/>
        <v>0</v>
      </c>
      <c r="Z419" s="40">
        <f t="shared" si="7306"/>
        <v>0</v>
      </c>
      <c r="AA419" s="40">
        <f t="shared" si="7307"/>
        <v>0</v>
      </c>
      <c r="AB419" s="40">
        <f t="shared" si="7308"/>
        <v>0</v>
      </c>
      <c r="AC419" s="40">
        <f t="shared" si="7309"/>
        <v>0</v>
      </c>
      <c r="AD419" s="40">
        <f t="shared" si="7310"/>
        <v>0</v>
      </c>
      <c r="AE419" s="40">
        <f t="shared" si="7311"/>
        <v>0</v>
      </c>
      <c r="AF419" s="40">
        <f t="shared" si="7312"/>
        <v>0</v>
      </c>
      <c r="AG419" s="40">
        <f t="shared" si="7313"/>
        <v>0</v>
      </c>
      <c r="AH419" s="40">
        <f t="shared" si="7314"/>
        <v>0</v>
      </c>
      <c r="AI419" s="40">
        <f t="shared" si="7315"/>
        <v>0</v>
      </c>
      <c r="AJ419" s="40">
        <f t="shared" si="7316"/>
        <v>0</v>
      </c>
      <c r="AK419" s="40">
        <f t="shared" si="7317"/>
        <v>0</v>
      </c>
      <c r="AL419" s="40">
        <f t="shared" si="7318"/>
        <v>0</v>
      </c>
      <c r="AM419" s="40">
        <f t="shared" si="7319"/>
        <v>0</v>
      </c>
      <c r="AN419" s="40">
        <f t="shared" si="7320"/>
        <v>0</v>
      </c>
      <c r="AO419" s="40">
        <f t="shared" si="7321"/>
        <v>0</v>
      </c>
      <c r="AP419" s="40">
        <f t="shared" si="7322"/>
        <v>0</v>
      </c>
      <c r="AQ419" s="40">
        <f t="shared" si="7323"/>
        <v>0</v>
      </c>
      <c r="AR419" s="40">
        <f t="shared" si="7324"/>
        <v>0</v>
      </c>
      <c r="AS419" s="41">
        <f t="shared" si="7325"/>
        <v>0</v>
      </c>
      <c r="AU419" s="12" cm="1">
        <f t="array" ref="AU419">IF($D419="","",INDEX('Data - CO2'!$B$5:$AP$53,MATCH(Kulturmodeller!$D419,'Data - CO2'!$A$5:$A$53,0),AU$20)*E419)</f>
        <v>0</v>
      </c>
      <c r="AV419" s="3" cm="1">
        <f t="array" ref="AV419">IF($D419="","",INDEX('Data - CO2'!$B$5:$AP$53,MATCH(Kulturmodeller!$D419,'Data - CO2'!$A$5:$A$53,0),AV$20)*F419)</f>
        <v>0</v>
      </c>
      <c r="AW419" s="3" cm="1">
        <f t="array" ref="AW419">IF($D419="","",INDEX('Data - CO2'!$B$5:$AP$53,MATCH(Kulturmodeller!$D419,'Data - CO2'!$A$5:$A$53,0),AW$20)*G419)</f>
        <v>0</v>
      </c>
      <c r="AX419" s="3" cm="1">
        <f t="array" ref="AX419">IF($D419="","",INDEX('Data - CO2'!$B$5:$AP$53,MATCH(Kulturmodeller!$D419,'Data - CO2'!$A$5:$A$53,0),AX$20)*H419)</f>
        <v>0</v>
      </c>
      <c r="AY419" s="3" cm="1">
        <f t="array" ref="AY419">IF($D419="","",INDEX('Data - CO2'!$B$5:$AP$53,MATCH(Kulturmodeller!$D419,'Data - CO2'!$A$5:$A$53,0),AY$20)*I419)</f>
        <v>0</v>
      </c>
      <c r="AZ419" s="3" cm="1">
        <f t="array" ref="AZ419">IF($D419="","",INDEX('Data - CO2'!$B$5:$AP$53,MATCH(Kulturmodeller!$D419,'Data - CO2'!$A$5:$A$53,0),AZ$20)*J419*$B412)</f>
        <v>0</v>
      </c>
      <c r="BA419" s="3" cm="1">
        <f t="array" ref="BA419">IF($D419="","",INDEX('Data - CO2'!$B$5:$AP$53,MATCH(Kulturmodeller!$D419,'Data - CO2'!$A$5:$A$53,0),BA$20)*K419*$B412)</f>
        <v>0</v>
      </c>
      <c r="BB419" s="3" cm="1">
        <f t="array" ref="BB419">IF($D419="","",INDEX('Data - CO2'!$B$5:$AP$53,MATCH(Kulturmodeller!$D419,'Data - CO2'!$A$5:$A$53,0),BB$20)*L419*$B412)</f>
        <v>0</v>
      </c>
      <c r="BC419" s="3" cm="1">
        <f t="array" ref="BC419">IF($D419="","",INDEX('Data - CO2'!$B$5:$AP$53,MATCH(Kulturmodeller!$D419,'Data - CO2'!$A$5:$A$53,0),BC$20)*M419*$B412)</f>
        <v>0</v>
      </c>
      <c r="BD419" s="3" cm="1">
        <f t="array" ref="BD419">IF($D419="","",INDEX('Data - CO2'!$B$5:$AP$53,MATCH(Kulturmodeller!$D419,'Data - CO2'!$A$5:$A$53,0),BD$20)*N419*$B412)</f>
        <v>0</v>
      </c>
      <c r="BE419" s="3" cm="1">
        <f t="array" ref="BE419">IF($D419="","",INDEX('Data - CO2'!$B$5:$AP$53,MATCH(Kulturmodeller!$D419,'Data - CO2'!$A$5:$A$53,0),BE$20)*O419*$B412)</f>
        <v>0</v>
      </c>
      <c r="BF419" s="3" cm="1">
        <f t="array" ref="BF419">IF($D419="","",INDEX('Data - CO2'!$B$5:$AP$53,MATCH(Kulturmodeller!$D419,'Data - CO2'!$A$5:$A$53,0),BF$20)*P419*$B412)</f>
        <v>0</v>
      </c>
      <c r="BG419" s="3" cm="1">
        <f t="array" ref="BG419">IF($D419="","",INDEX('Data - CO2'!$B$5:$AP$53,MATCH(Kulturmodeller!$D419,'Data - CO2'!$A$5:$A$53,0),BG$20)*Q419*$B412)</f>
        <v>0</v>
      </c>
      <c r="BH419" s="3" cm="1">
        <f t="array" ref="BH419">IF($D419="","",INDEX('Data - CO2'!$B$5:$AP$53,MATCH(Kulturmodeller!$D419,'Data - CO2'!$A$5:$A$53,0),BH$20)*R419*$B412)</f>
        <v>0</v>
      </c>
      <c r="BI419" s="3" cm="1">
        <f t="array" ref="BI419">IF($D419="","",INDEX('Data - CO2'!$B$5:$AP$53,MATCH(Kulturmodeller!$D419,'Data - CO2'!$A$5:$A$53,0),BI$20)*S419*$B412)</f>
        <v>0</v>
      </c>
      <c r="BJ419" s="3" cm="1">
        <f t="array" ref="BJ419">IF($D419="","",INDEX('Data - CO2'!$B$5:$AP$53,MATCH(Kulturmodeller!$D419,'Data - CO2'!$A$5:$A$53,0),BJ$20)*T419*$B412)</f>
        <v>0</v>
      </c>
      <c r="BK419" s="3" cm="1">
        <f t="array" ref="BK419">IF($D419="","",INDEX('Data - CO2'!$B$5:$AP$53,MATCH(Kulturmodeller!$D419,'Data - CO2'!$A$5:$A$53,0),BK$20)*U419*$B412)</f>
        <v>0</v>
      </c>
      <c r="BL419" s="3" cm="1">
        <f t="array" ref="BL419">IF($D419="","",INDEX('Data - CO2'!$B$5:$AP$53,MATCH(Kulturmodeller!$D419,'Data - CO2'!$A$5:$A$53,0),BL$20)*V419*$B412)</f>
        <v>0</v>
      </c>
      <c r="BM419" s="3" cm="1">
        <f t="array" ref="BM419">IF($D419="","",INDEX('Data - CO2'!$B$5:$AP$53,MATCH(Kulturmodeller!$D419,'Data - CO2'!$A$5:$A$53,0),BM$20)*W419*$B412)</f>
        <v>0</v>
      </c>
      <c r="BN419" s="3" cm="1">
        <f t="array" ref="BN419">IF($D419="","",INDEX('Data - CO2'!$B$5:$AP$53,MATCH(Kulturmodeller!$D419,'Data - CO2'!$A$5:$A$53,0),BN$20)*X419*$B412)</f>
        <v>0</v>
      </c>
      <c r="BO419" s="3" cm="1">
        <f t="array" ref="BO419">IF($D419="","",INDEX('Data - CO2'!$B$5:$AP$53,MATCH(Kulturmodeller!$D419,'Data - CO2'!$A$5:$A$53,0),BO$20)*Y419*$B412)</f>
        <v>0</v>
      </c>
      <c r="BP419" s="3" cm="1">
        <f t="array" ref="BP419">IF($D419="","",INDEX('Data - CO2'!$B$5:$AP$53,MATCH(Kulturmodeller!$D419,'Data - CO2'!$A$5:$A$53,0),BP$20)*Z419*$B412)</f>
        <v>0</v>
      </c>
      <c r="BQ419" s="3" cm="1">
        <f t="array" ref="BQ419">IF($D419="","",INDEX('Data - CO2'!$B$5:$AP$53,MATCH(Kulturmodeller!$D419,'Data - CO2'!$A$5:$A$53,0),BQ$20)*AA419*$B412)</f>
        <v>0</v>
      </c>
      <c r="BR419" s="3" cm="1">
        <f t="array" ref="BR419">IF($D419="","",INDEX('Data - CO2'!$B$5:$AP$53,MATCH(Kulturmodeller!$D419,'Data - CO2'!$A$5:$A$53,0),BR$20)*AB419*$B412)</f>
        <v>0</v>
      </c>
      <c r="BS419" s="3" cm="1">
        <f t="array" ref="BS419">IF($D419="","",INDEX('Data - CO2'!$B$5:$AP$53,MATCH(Kulturmodeller!$D419,'Data - CO2'!$A$5:$A$53,0),BS$20)*AC419*$B412)</f>
        <v>0</v>
      </c>
      <c r="BT419" s="3" cm="1">
        <f t="array" ref="BT419">IF($D419="","",INDEX('Data - CO2'!$B$5:$AP$53,MATCH(Kulturmodeller!$D419,'Data - CO2'!$A$5:$A$53,0),BT$20)*AD419*$B412)</f>
        <v>0</v>
      </c>
      <c r="BU419" s="3" cm="1">
        <f t="array" ref="BU419">IF($D419="","",INDEX('Data - CO2'!$B$5:$AP$53,MATCH(Kulturmodeller!$D419,'Data - CO2'!$A$5:$A$53,0),BU$20)*AE419*$B412)</f>
        <v>0</v>
      </c>
      <c r="BV419" s="3" cm="1">
        <f t="array" ref="BV419">IF($D419="","",INDEX('Data - CO2'!$B$5:$AP$53,MATCH(Kulturmodeller!$D419,'Data - CO2'!$A$5:$A$53,0),BV$20)*AF419*$B412)</f>
        <v>0</v>
      </c>
      <c r="BW419" s="3" cm="1">
        <f t="array" ref="BW419">IF($D419="","",INDEX('Data - CO2'!$B$5:$AP$53,MATCH(Kulturmodeller!$D419,'Data - CO2'!$A$5:$A$53,0),BW$20)*AG419*$B412)</f>
        <v>0</v>
      </c>
      <c r="BX419" s="3" cm="1">
        <f t="array" ref="BX419">IF($D419="","",INDEX('Data - CO2'!$B$5:$AP$53,MATCH(Kulturmodeller!$D419,'Data - CO2'!$A$5:$A$53,0),BX$20)*AH419*$B412)</f>
        <v>0</v>
      </c>
      <c r="BY419" s="3" cm="1">
        <f t="array" ref="BY419">IF($D419="","",INDEX('Data - CO2'!$B$5:$AP$53,MATCH(Kulturmodeller!$D419,'Data - CO2'!$A$5:$A$53,0),BY$20)*AI419*$B412)</f>
        <v>0</v>
      </c>
      <c r="BZ419" s="3" cm="1">
        <f t="array" ref="BZ419">IF($D419="","",INDEX('Data - CO2'!$B$5:$AP$53,MATCH(Kulturmodeller!$D419,'Data - CO2'!$A$5:$A$53,0),BZ$20)*AJ419*$B412)</f>
        <v>0</v>
      </c>
      <c r="CA419" s="3" cm="1">
        <f t="array" ref="CA419">IF($D419="","",INDEX('Data - CO2'!$B$5:$AP$53,MATCH(Kulturmodeller!$D419,'Data - CO2'!$A$5:$A$53,0),CA$20)*AK419*$B412)</f>
        <v>0</v>
      </c>
      <c r="CB419" s="3" cm="1">
        <f t="array" ref="CB419">IF($D419="","",INDEX('Data - CO2'!$B$5:$AP$53,MATCH(Kulturmodeller!$D419,'Data - CO2'!$A$5:$A$53,0),CB$20)*AL419*$B412)</f>
        <v>0</v>
      </c>
      <c r="CC419" s="3" cm="1">
        <f t="array" ref="CC419">IF($D419="","",INDEX('Data - CO2'!$B$5:$AP$53,MATCH(Kulturmodeller!$D419,'Data - CO2'!$A$5:$A$53,0),CC$20)*AM419*$B412)</f>
        <v>0</v>
      </c>
      <c r="CD419" s="3" cm="1">
        <f t="array" ref="CD419">IF($D419="","",INDEX('Data - CO2'!$B$5:$AP$53,MATCH(Kulturmodeller!$D419,'Data - CO2'!$A$5:$A$53,0),CD$20)*AN419*$B412)</f>
        <v>0</v>
      </c>
      <c r="CE419" s="3" cm="1">
        <f t="array" ref="CE419">IF($D419="","",INDEX('Data - CO2'!$B$5:$AP$53,MATCH(Kulturmodeller!$D419,'Data - CO2'!$A$5:$A$53,0),CE$20)*AO419*$B412)</f>
        <v>0</v>
      </c>
      <c r="CF419" s="3" cm="1">
        <f t="array" ref="CF419">IF($D419="","",INDEX('Data - CO2'!$B$5:$AP$53,MATCH(Kulturmodeller!$D419,'Data - CO2'!$A$5:$A$53,0),CF$20)*AP419*$B412)</f>
        <v>0</v>
      </c>
      <c r="CG419" s="3" cm="1">
        <f t="array" ref="CG419">IF($D419="","",INDEX('Data - CO2'!$B$5:$AP$53,MATCH(Kulturmodeller!$D419,'Data - CO2'!$A$5:$A$53,0),CG$20)*AQ419*$B412)</f>
        <v>0</v>
      </c>
      <c r="CH419" s="3" cm="1">
        <f t="array" ref="CH419">IF($D419="","",INDEX('Data - CO2'!$B$5:$AP$53,MATCH(Kulturmodeller!$D419,'Data - CO2'!$A$5:$A$53,0),CH$20)*AR419*$B412)</f>
        <v>0</v>
      </c>
      <c r="CI419" s="13" cm="1">
        <f t="array" ref="CI419">IF($D419="","",INDEX('Data - CO2'!$B$5:$AP$53,MATCH(Kulturmodeller!$D419,'Data - CO2'!$A$5:$A$53,0),CI$20)*AS419*$B412)</f>
        <v>0</v>
      </c>
    </row>
    <row r="420" spans="1:87" x14ac:dyDescent="0.3">
      <c r="A420" s="33"/>
      <c r="B420" s="33"/>
      <c r="C420" s="33"/>
      <c r="D420" s="10"/>
      <c r="E420" s="479">
        <f>SUM(E413:E419)</f>
        <v>1</v>
      </c>
      <c r="F420" s="108">
        <f>SUM(F413:F419)</f>
        <v>1</v>
      </c>
      <c r="G420" s="109">
        <f>SUM(G413:G419)</f>
        <v>1</v>
      </c>
      <c r="H420" s="109">
        <f t="shared" ref="H420:AS420" si="7326">SUM(H413:H419)</f>
        <v>1</v>
      </c>
      <c r="I420" s="109">
        <f t="shared" si="7326"/>
        <v>0.99999999999999989</v>
      </c>
      <c r="J420" s="109">
        <f t="shared" si="7326"/>
        <v>1</v>
      </c>
      <c r="K420" s="109">
        <f t="shared" si="7326"/>
        <v>1</v>
      </c>
      <c r="L420" s="109">
        <f t="shared" si="7326"/>
        <v>1</v>
      </c>
      <c r="M420" s="109">
        <f t="shared" si="7326"/>
        <v>1</v>
      </c>
      <c r="N420" s="109">
        <f t="shared" si="7326"/>
        <v>1</v>
      </c>
      <c r="O420" s="109">
        <f t="shared" si="7326"/>
        <v>1</v>
      </c>
      <c r="P420" s="109">
        <f t="shared" si="7326"/>
        <v>1</v>
      </c>
      <c r="Q420" s="109">
        <f t="shared" si="7326"/>
        <v>1</v>
      </c>
      <c r="R420" s="109">
        <f t="shared" si="7326"/>
        <v>1</v>
      </c>
      <c r="S420" s="109">
        <f t="shared" si="7326"/>
        <v>1</v>
      </c>
      <c r="T420" s="109">
        <f t="shared" si="7326"/>
        <v>1</v>
      </c>
      <c r="U420" s="109">
        <f t="shared" si="7326"/>
        <v>1</v>
      </c>
      <c r="V420" s="109">
        <f t="shared" si="7326"/>
        <v>1</v>
      </c>
      <c r="W420" s="109">
        <f t="shared" si="7326"/>
        <v>1</v>
      </c>
      <c r="X420" s="109">
        <f t="shared" si="7326"/>
        <v>1</v>
      </c>
      <c r="Y420" s="109">
        <f t="shared" si="7326"/>
        <v>1</v>
      </c>
      <c r="Z420" s="109">
        <f t="shared" si="7326"/>
        <v>1</v>
      </c>
      <c r="AA420" s="109">
        <f t="shared" si="7326"/>
        <v>1</v>
      </c>
      <c r="AB420" s="109">
        <f t="shared" si="7326"/>
        <v>1</v>
      </c>
      <c r="AC420" s="109">
        <f t="shared" si="7326"/>
        <v>1</v>
      </c>
      <c r="AD420" s="109">
        <f t="shared" si="7326"/>
        <v>1</v>
      </c>
      <c r="AE420" s="109">
        <f t="shared" si="7326"/>
        <v>1</v>
      </c>
      <c r="AF420" s="109">
        <f t="shared" si="7326"/>
        <v>1</v>
      </c>
      <c r="AG420" s="109">
        <f t="shared" si="7326"/>
        <v>1</v>
      </c>
      <c r="AH420" s="109">
        <f t="shared" si="7326"/>
        <v>1</v>
      </c>
      <c r="AI420" s="109">
        <f t="shared" si="7326"/>
        <v>1</v>
      </c>
      <c r="AJ420" s="109">
        <f t="shared" si="7326"/>
        <v>1</v>
      </c>
      <c r="AK420" s="109">
        <f t="shared" si="7326"/>
        <v>1</v>
      </c>
      <c r="AL420" s="109">
        <f t="shared" si="7326"/>
        <v>1</v>
      </c>
      <c r="AM420" s="109">
        <f t="shared" si="7326"/>
        <v>1</v>
      </c>
      <c r="AN420" s="109">
        <f t="shared" si="7326"/>
        <v>1</v>
      </c>
      <c r="AO420" s="109">
        <f t="shared" si="7326"/>
        <v>1</v>
      </c>
      <c r="AP420" s="109">
        <f t="shared" si="7326"/>
        <v>1</v>
      </c>
      <c r="AQ420" s="109">
        <f t="shared" si="7326"/>
        <v>1</v>
      </c>
      <c r="AR420" s="109">
        <f t="shared" si="7326"/>
        <v>1</v>
      </c>
      <c r="AS420" s="110">
        <f t="shared" si="7326"/>
        <v>1</v>
      </c>
      <c r="AU420" s="111">
        <f>SUM(AU413:AU419)</f>
        <v>0</v>
      </c>
      <c r="AV420" s="112">
        <f t="shared" ref="AV420:CI420" si="7327">SUM(AV413:AV419)</f>
        <v>1.8549409686569518</v>
      </c>
      <c r="AW420" s="112">
        <f t="shared" si="7327"/>
        <v>11.664706862650451</v>
      </c>
      <c r="AX420" s="112">
        <f t="shared" si="7327"/>
        <v>23.167194725316982</v>
      </c>
      <c r="AY420" s="112">
        <f t="shared" si="7327"/>
        <v>39.859649417436799</v>
      </c>
      <c r="AZ420" s="112">
        <f t="shared" si="7327"/>
        <v>126.5347981585209</v>
      </c>
      <c r="BA420" s="112">
        <f t="shared" si="7327"/>
        <v>217.03119465839433</v>
      </c>
      <c r="BB420" s="112">
        <f t="shared" si="7327"/>
        <v>289.61085418598174</v>
      </c>
      <c r="BC420" s="112">
        <f t="shared" si="7327"/>
        <v>341.14703187725985</v>
      </c>
      <c r="BD420" s="112">
        <f t="shared" si="7327"/>
        <v>378.73138965329434</v>
      </c>
      <c r="BE420" s="112">
        <f t="shared" si="7327"/>
        <v>407.35860205575079</v>
      </c>
      <c r="BF420" s="112">
        <f t="shared" si="7327"/>
        <v>429.30758964315231</v>
      </c>
      <c r="BG420" s="112">
        <f t="shared" si="7327"/>
        <v>446.93470053088066</v>
      </c>
      <c r="BH420" s="112">
        <f t="shared" si="7327"/>
        <v>158.66021525899711</v>
      </c>
      <c r="BI420" s="112">
        <f t="shared" si="7327"/>
        <v>167.42206940294506</v>
      </c>
      <c r="BJ420" s="112">
        <f t="shared" si="7327"/>
        <v>178.56861223575834</v>
      </c>
      <c r="BK420" s="112">
        <f t="shared" si="7327"/>
        <v>191.19207851703925</v>
      </c>
      <c r="BL420" s="112">
        <f t="shared" si="7327"/>
        <v>125.73988041334104</v>
      </c>
      <c r="BM420" s="112">
        <f t="shared" si="7327"/>
        <v>192.37490902904796</v>
      </c>
      <c r="BN420" s="112">
        <f t="shared" si="7327"/>
        <v>249.60681648430659</v>
      </c>
      <c r="BO420" s="112">
        <f t="shared" si="7327"/>
        <v>297.57695173287806</v>
      </c>
      <c r="BP420" s="112">
        <f t="shared" si="7327"/>
        <v>347.29097463380998</v>
      </c>
      <c r="BQ420" s="112">
        <f t="shared" si="7327"/>
        <v>391.40927701387392</v>
      </c>
      <c r="BR420" s="112">
        <f t="shared" si="7327"/>
        <v>422.25354921728001</v>
      </c>
      <c r="BS420" s="112">
        <f t="shared" si="7327"/>
        <v>440.28169563735111</v>
      </c>
      <c r="BT420" s="112">
        <f t="shared" si="7327"/>
        <v>153.13269480708544</v>
      </c>
      <c r="BU420" s="112">
        <f t="shared" si="7327"/>
        <v>163.81255458848435</v>
      </c>
      <c r="BV420" s="112">
        <f t="shared" si="7327"/>
        <v>175.65091385196337</v>
      </c>
      <c r="BW420" s="112">
        <f t="shared" si="7327"/>
        <v>190.43106886199357</v>
      </c>
      <c r="BX420" s="112">
        <f t="shared" si="7327"/>
        <v>206.24415142977722</v>
      </c>
      <c r="BY420" s="112">
        <f t="shared" si="7327"/>
        <v>271.82928699454442</v>
      </c>
      <c r="BZ420" s="112">
        <f t="shared" si="7327"/>
        <v>325.92676674686709</v>
      </c>
      <c r="CA420" s="112">
        <f t="shared" si="7327"/>
        <v>366.06686937993254</v>
      </c>
      <c r="CB420" s="112">
        <f t="shared" si="7327"/>
        <v>261.72584753839448</v>
      </c>
      <c r="CC420" s="112">
        <f t="shared" si="7327"/>
        <v>288.31282255580459</v>
      </c>
      <c r="CD420" s="112">
        <f t="shared" si="7327"/>
        <v>312.60135007344894</v>
      </c>
      <c r="CE420" s="112">
        <f t="shared" si="7327"/>
        <v>335.79449124298901</v>
      </c>
      <c r="CF420" s="112">
        <f t="shared" si="7327"/>
        <v>63.535643357810613</v>
      </c>
      <c r="CG420" s="112">
        <f t="shared" si="7327"/>
        <v>93.022949668258335</v>
      </c>
      <c r="CH420" s="112">
        <f t="shared" si="7327"/>
        <v>117.51273055408635</v>
      </c>
      <c r="CI420" s="113">
        <f t="shared" si="7327"/>
        <v>136.97191357268477</v>
      </c>
    </row>
    <row r="421" spans="1:87" x14ac:dyDescent="0.3">
      <c r="A421" s="7" t="s">
        <v>86</v>
      </c>
      <c r="B421" s="7"/>
      <c r="C421" s="131"/>
      <c r="D421" s="131"/>
      <c r="E421" s="126"/>
      <c r="F421" s="39">
        <f>E421</f>
        <v>0</v>
      </c>
      <c r="G421" s="40">
        <f t="shared" ref="G421:G422" si="7328">F421</f>
        <v>0</v>
      </c>
      <c r="H421" s="40">
        <f t="shared" ref="H421:H422" si="7329">G421</f>
        <v>0</v>
      </c>
      <c r="I421" s="40">
        <f t="shared" ref="I421:I422" si="7330">H421</f>
        <v>0</v>
      </c>
      <c r="J421" s="40">
        <f t="shared" ref="J421:J422" si="7331">I421</f>
        <v>0</v>
      </c>
      <c r="K421" s="40">
        <f t="shared" ref="K421:K422" si="7332">J421</f>
        <v>0</v>
      </c>
      <c r="L421" s="40">
        <f t="shared" ref="L421:L422" si="7333">K421</f>
        <v>0</v>
      </c>
      <c r="M421" s="40">
        <f t="shared" ref="M421:M422" si="7334">L421</f>
        <v>0</v>
      </c>
      <c r="N421" s="40">
        <f t="shared" ref="N421:N422" si="7335">M421</f>
        <v>0</v>
      </c>
      <c r="O421" s="40">
        <f t="shared" ref="O421:O422" si="7336">N421</f>
        <v>0</v>
      </c>
      <c r="P421" s="40">
        <f t="shared" ref="P421:P422" si="7337">O421</f>
        <v>0</v>
      </c>
      <c r="Q421" s="40">
        <f t="shared" ref="Q421:Q422" si="7338">P421</f>
        <v>0</v>
      </c>
      <c r="R421" s="40">
        <f t="shared" ref="R421:R422" si="7339">Q421</f>
        <v>0</v>
      </c>
      <c r="S421" s="40">
        <f t="shared" ref="S421:S422" si="7340">R421</f>
        <v>0</v>
      </c>
      <c r="T421" s="40">
        <f t="shared" ref="T421:T422" si="7341">S421</f>
        <v>0</v>
      </c>
      <c r="U421" s="40">
        <f t="shared" ref="U421:U422" si="7342">T421</f>
        <v>0</v>
      </c>
      <c r="V421" s="40">
        <f t="shared" ref="V421:V422" si="7343">U421</f>
        <v>0</v>
      </c>
      <c r="W421" s="40">
        <f t="shared" ref="W421:W422" si="7344">V421</f>
        <v>0</v>
      </c>
      <c r="X421" s="40">
        <f t="shared" ref="X421:X422" si="7345">W421</f>
        <v>0</v>
      </c>
      <c r="Y421" s="40">
        <f t="shared" ref="Y421:Y422" si="7346">X421</f>
        <v>0</v>
      </c>
      <c r="Z421" s="40">
        <f t="shared" ref="Z421:Z422" si="7347">Y421</f>
        <v>0</v>
      </c>
      <c r="AA421" s="40">
        <f t="shared" ref="AA421:AA422" si="7348">Z421</f>
        <v>0</v>
      </c>
      <c r="AB421" s="40">
        <f t="shared" ref="AB421:AB422" si="7349">AA421</f>
        <v>0</v>
      </c>
      <c r="AC421" s="40">
        <f t="shared" ref="AC421:AC422" si="7350">AB421</f>
        <v>0</v>
      </c>
      <c r="AD421" s="40">
        <f t="shared" ref="AD421:AD422" si="7351">AC421</f>
        <v>0</v>
      </c>
      <c r="AE421" s="40">
        <f t="shared" ref="AE421:AE422" si="7352">AD421</f>
        <v>0</v>
      </c>
      <c r="AF421" s="40">
        <f t="shared" ref="AF421:AF422" si="7353">AE421</f>
        <v>0</v>
      </c>
      <c r="AG421" s="40">
        <f t="shared" ref="AG421:AG422" si="7354">AF421</f>
        <v>0</v>
      </c>
      <c r="AH421" s="40">
        <f t="shared" ref="AH421:AH422" si="7355">AG421</f>
        <v>0</v>
      </c>
      <c r="AI421" s="40">
        <f t="shared" ref="AI421:AI422" si="7356">AH421</f>
        <v>0</v>
      </c>
      <c r="AJ421" s="40">
        <f t="shared" ref="AJ421:AJ422" si="7357">AI421</f>
        <v>0</v>
      </c>
      <c r="AK421" s="40">
        <f t="shared" ref="AK421:AK422" si="7358">AJ421</f>
        <v>0</v>
      </c>
      <c r="AL421" s="40">
        <f t="shared" ref="AL421:AL422" si="7359">AK421</f>
        <v>0</v>
      </c>
      <c r="AM421" s="40">
        <f t="shared" ref="AM421:AM422" si="7360">AL421</f>
        <v>0</v>
      </c>
      <c r="AN421" s="40">
        <f t="shared" ref="AN421:AN422" si="7361">AM421</f>
        <v>0</v>
      </c>
      <c r="AO421" s="40">
        <f t="shared" ref="AO421:AO422" si="7362">AN421</f>
        <v>0</v>
      </c>
      <c r="AP421" s="40">
        <f t="shared" ref="AP421:AP422" si="7363">AO421</f>
        <v>0</v>
      </c>
      <c r="AQ421" s="40">
        <f t="shared" ref="AQ421:AQ422" si="7364">AP421</f>
        <v>0</v>
      </c>
      <c r="AR421" s="40">
        <f t="shared" ref="AR421:AR422" si="7365">AQ421</f>
        <v>0</v>
      </c>
      <c r="AS421" s="41">
        <f t="shared" ref="AS421:AS422" si="7366">AR421</f>
        <v>0</v>
      </c>
      <c r="AU421" s="10" t="str" cm="1">
        <f t="array" ref="AU421">IF($D421="","",INDEX('Data - CO2'!$B$5:$AP$53,MATCH(Kulturmodeller!$D421,'Data - CO2'!$A$5:$A$53,0),AU$20)*E421)</f>
        <v/>
      </c>
      <c r="AV421" t="str" cm="1">
        <f t="array" ref="AV421">IF($D421="","",INDEX('Data - CO2'!$B$5:$AP$53,MATCH(Kulturmodeller!$D421,'Data - CO2'!$A$5:$A$53,0),AV$20)*F421)</f>
        <v/>
      </c>
      <c r="AW421" t="str" cm="1">
        <f t="array" ref="AW421">IF($D421="","",INDEX('Data - CO2'!$B$5:$AP$53,MATCH(Kulturmodeller!$D421,'Data - CO2'!$A$5:$A$53,0),AW$20)*G421)</f>
        <v/>
      </c>
      <c r="AX421" t="str" cm="1">
        <f t="array" ref="AX421">IF($D421="","",INDEX('Data - CO2'!$B$5:$AP$53,MATCH(Kulturmodeller!$D421,'Data - CO2'!$A$5:$A$53,0),AX$20)*H421)</f>
        <v/>
      </c>
      <c r="AY421" t="str" cm="1">
        <f t="array" ref="AY421">IF($D421="","",INDEX('Data - CO2'!$B$5:$AP$53,MATCH(Kulturmodeller!$D421,'Data - CO2'!$A$5:$A$53,0),AY$20)*I421)</f>
        <v/>
      </c>
      <c r="AZ421" t="str" cm="1">
        <f t="array" ref="AZ421">IF($D421="","",INDEX('Data - CO2'!$B$5:$AP$53,MATCH(Kulturmodeller!$D421,'Data - CO2'!$A$5:$A$53,0),AZ$20)*J421)</f>
        <v/>
      </c>
      <c r="BA421" t="str" cm="1">
        <f t="array" ref="BA421">IF($D421="","",INDEX('Data - CO2'!$B$5:$AP$53,MATCH(Kulturmodeller!$D421,'Data - CO2'!$A$5:$A$53,0),BA$20)*K421)</f>
        <v/>
      </c>
      <c r="BB421" t="str" cm="1">
        <f t="array" ref="BB421">IF($D421="","",INDEX('Data - CO2'!$B$5:$AP$53,MATCH(Kulturmodeller!$D421,'Data - CO2'!$A$5:$A$53,0),BB$20)*L421)</f>
        <v/>
      </c>
      <c r="BC421" t="str" cm="1">
        <f t="array" ref="BC421">IF($D421="","",INDEX('Data - CO2'!$B$5:$AP$53,MATCH(Kulturmodeller!$D421,'Data - CO2'!$A$5:$A$53,0),BC$20)*M421)</f>
        <v/>
      </c>
      <c r="BD421" t="str" cm="1">
        <f t="array" ref="BD421">IF($D421="","",INDEX('Data - CO2'!$B$5:$AP$53,MATCH(Kulturmodeller!$D421,'Data - CO2'!$A$5:$A$53,0),BD$20)*N421)</f>
        <v/>
      </c>
      <c r="BE421" t="str" cm="1">
        <f t="array" ref="BE421">IF($D421="","",INDEX('Data - CO2'!$B$5:$AP$53,MATCH(Kulturmodeller!$D421,'Data - CO2'!$A$5:$A$53,0),BE$20)*O421)</f>
        <v/>
      </c>
      <c r="BF421" t="str" cm="1">
        <f t="array" ref="BF421">IF($D421="","",INDEX('Data - CO2'!$B$5:$AP$53,MATCH(Kulturmodeller!$D421,'Data - CO2'!$A$5:$A$53,0),BF$20)*P421)</f>
        <v/>
      </c>
      <c r="BG421" t="str" cm="1">
        <f t="array" ref="BG421">IF($D421="","",INDEX('Data - CO2'!$B$5:$AP$53,MATCH(Kulturmodeller!$D421,'Data - CO2'!$A$5:$A$53,0),BG$20)*Q421)</f>
        <v/>
      </c>
      <c r="BH421" t="str" cm="1">
        <f t="array" ref="BH421">IF($D421="","",INDEX('Data - CO2'!$B$5:$AP$53,MATCH(Kulturmodeller!$D421,'Data - CO2'!$A$5:$A$53,0),BH$20)*R421)</f>
        <v/>
      </c>
      <c r="BI421" t="str" cm="1">
        <f t="array" ref="BI421">IF($D421="","",INDEX('Data - CO2'!$B$5:$AP$53,MATCH(Kulturmodeller!$D421,'Data - CO2'!$A$5:$A$53,0),BI$20)*S421)</f>
        <v/>
      </c>
      <c r="BJ421" t="str" cm="1">
        <f t="array" ref="BJ421">IF($D421="","",INDEX('Data - CO2'!$B$5:$AP$53,MATCH(Kulturmodeller!$D421,'Data - CO2'!$A$5:$A$53,0),BJ$20)*T421)</f>
        <v/>
      </c>
      <c r="BK421" t="str" cm="1">
        <f t="array" ref="BK421">IF($D421="","",INDEX('Data - CO2'!$B$5:$AP$53,MATCH(Kulturmodeller!$D421,'Data - CO2'!$A$5:$A$53,0),BK$20)*U421)</f>
        <v/>
      </c>
      <c r="BL421" t="str" cm="1">
        <f t="array" ref="BL421">IF($D421="","",INDEX('Data - CO2'!$B$5:$AP$53,MATCH(Kulturmodeller!$D421,'Data - CO2'!$A$5:$A$53,0),BL$20)*V421)</f>
        <v/>
      </c>
      <c r="BM421" t="str" cm="1">
        <f t="array" ref="BM421">IF($D421="","",INDEX('Data - CO2'!$B$5:$AP$53,MATCH(Kulturmodeller!$D421,'Data - CO2'!$A$5:$A$53,0),BM$20)*W421)</f>
        <v/>
      </c>
      <c r="BN421" t="str" cm="1">
        <f t="array" ref="BN421">IF($D421="","",INDEX('Data - CO2'!$B$5:$AP$53,MATCH(Kulturmodeller!$D421,'Data - CO2'!$A$5:$A$53,0),BN$20)*X421)</f>
        <v/>
      </c>
      <c r="BO421" t="str" cm="1">
        <f t="array" ref="BO421">IF($D421="","",INDEX('Data - CO2'!$B$5:$AP$53,MATCH(Kulturmodeller!$D421,'Data - CO2'!$A$5:$A$53,0),BO$20)*Y421)</f>
        <v/>
      </c>
      <c r="BP421" t="str" cm="1">
        <f t="array" ref="BP421">IF($D421="","",INDEX('Data - CO2'!$B$5:$AP$53,MATCH(Kulturmodeller!$D421,'Data - CO2'!$A$5:$A$53,0),BP$20)*Z421)</f>
        <v/>
      </c>
      <c r="BQ421" t="str" cm="1">
        <f t="array" ref="BQ421">IF($D421="","",INDEX('Data - CO2'!$B$5:$AP$53,MATCH(Kulturmodeller!$D421,'Data - CO2'!$A$5:$A$53,0),BQ$20)*AA421)</f>
        <v/>
      </c>
      <c r="BR421" t="str" cm="1">
        <f t="array" ref="BR421">IF($D421="","",INDEX('Data - CO2'!$B$5:$AP$53,MATCH(Kulturmodeller!$D421,'Data - CO2'!$A$5:$A$53,0),BR$20)*AB421)</f>
        <v/>
      </c>
      <c r="BS421" t="str" cm="1">
        <f t="array" ref="BS421">IF($D421="","",INDEX('Data - CO2'!$B$5:$AP$53,MATCH(Kulturmodeller!$D421,'Data - CO2'!$A$5:$A$53,0),BS$20)*AC421)</f>
        <v/>
      </c>
      <c r="BT421" t="str" cm="1">
        <f t="array" ref="BT421">IF($D421="","",INDEX('Data - CO2'!$B$5:$AP$53,MATCH(Kulturmodeller!$D421,'Data - CO2'!$A$5:$A$53,0),BT$20)*AD421)</f>
        <v/>
      </c>
      <c r="BU421" t="str" cm="1">
        <f t="array" ref="BU421">IF($D421="","",INDEX('Data - CO2'!$B$5:$AP$53,MATCH(Kulturmodeller!$D421,'Data - CO2'!$A$5:$A$53,0),BU$20)*AE421)</f>
        <v/>
      </c>
      <c r="BV421" t="str" cm="1">
        <f t="array" ref="BV421">IF($D421="","",INDEX('Data - CO2'!$B$5:$AP$53,MATCH(Kulturmodeller!$D421,'Data - CO2'!$A$5:$A$53,0),BV$20)*AF421)</f>
        <v/>
      </c>
      <c r="BW421" t="str" cm="1">
        <f t="array" ref="BW421">IF($D421="","",INDEX('Data - CO2'!$B$5:$AP$53,MATCH(Kulturmodeller!$D421,'Data - CO2'!$A$5:$A$53,0),BW$20)*AG421)</f>
        <v/>
      </c>
      <c r="BX421" t="str" cm="1">
        <f t="array" ref="BX421">IF($D421="","",INDEX('Data - CO2'!$B$5:$AP$53,MATCH(Kulturmodeller!$D421,'Data - CO2'!$A$5:$A$53,0),BX$20)*AH421)</f>
        <v/>
      </c>
      <c r="BY421" t="str" cm="1">
        <f t="array" ref="BY421">IF($D421="","",INDEX('Data - CO2'!$B$5:$AP$53,MATCH(Kulturmodeller!$D421,'Data - CO2'!$A$5:$A$53,0),BY$20)*AI421)</f>
        <v/>
      </c>
      <c r="BZ421" t="str" cm="1">
        <f t="array" ref="BZ421">IF($D421="","",INDEX('Data - CO2'!$B$5:$AP$53,MATCH(Kulturmodeller!$D421,'Data - CO2'!$A$5:$A$53,0),BZ$20)*AJ421)</f>
        <v/>
      </c>
      <c r="CA421" t="str" cm="1">
        <f t="array" ref="CA421">IF($D421="","",INDEX('Data - CO2'!$B$5:$AP$53,MATCH(Kulturmodeller!$D421,'Data - CO2'!$A$5:$A$53,0),CA$20)*AK421)</f>
        <v/>
      </c>
      <c r="CB421" t="str" cm="1">
        <f t="array" ref="CB421">IF($D421="","",INDEX('Data - CO2'!$B$5:$AP$53,MATCH(Kulturmodeller!$D421,'Data - CO2'!$A$5:$A$53,0),CB$20)*AL421)</f>
        <v/>
      </c>
      <c r="CC421" t="str" cm="1">
        <f t="array" ref="CC421">IF($D421="","",INDEX('Data - CO2'!$B$5:$AP$53,MATCH(Kulturmodeller!$D421,'Data - CO2'!$A$5:$A$53,0),CC$20)*AM421)</f>
        <v/>
      </c>
      <c r="CD421" t="str" cm="1">
        <f t="array" ref="CD421">IF($D421="","",INDEX('Data - CO2'!$B$5:$AP$53,MATCH(Kulturmodeller!$D421,'Data - CO2'!$A$5:$A$53,0),CD$20)*AN421)</f>
        <v/>
      </c>
      <c r="CE421" t="str" cm="1">
        <f t="array" ref="CE421">IF($D421="","",INDEX('Data - CO2'!$B$5:$AP$53,MATCH(Kulturmodeller!$D421,'Data - CO2'!$A$5:$A$53,0),CE$20)*AO421)</f>
        <v/>
      </c>
      <c r="CF421" t="str" cm="1">
        <f t="array" ref="CF421">IF($D421="","",INDEX('Data - CO2'!$B$5:$AP$53,MATCH(Kulturmodeller!$D421,'Data - CO2'!$A$5:$A$53,0),CF$20)*AP421)</f>
        <v/>
      </c>
      <c r="CG421" t="str" cm="1">
        <f t="array" ref="CG421">IF($D421="","",INDEX('Data - CO2'!$B$5:$AP$53,MATCH(Kulturmodeller!$D421,'Data - CO2'!$A$5:$A$53,0),CG$20)*AQ421)</f>
        <v/>
      </c>
      <c r="CH421" t="str" cm="1">
        <f t="array" ref="CH421">IF($D421="","",INDEX('Data - CO2'!$B$5:$AP$53,MATCH(Kulturmodeller!$D421,'Data - CO2'!$A$5:$A$53,0),CH$20)*AR421)</f>
        <v/>
      </c>
      <c r="CI421" s="11" t="str" cm="1">
        <f t="array" ref="CI421">IF($D421="","",INDEX('Data - CO2'!$B$5:$AP$53,MATCH(Kulturmodeller!$D421,'Data - CO2'!$A$5:$A$53,0),CI$20)*AS421)</f>
        <v/>
      </c>
    </row>
    <row r="422" spans="1:87" x14ac:dyDescent="0.3">
      <c r="A422" s="12" t="s">
        <v>87</v>
      </c>
      <c r="B422" s="12"/>
      <c r="C422" s="129"/>
      <c r="D422" s="129"/>
      <c r="E422" s="127"/>
      <c r="F422" s="45">
        <f>E422</f>
        <v>0</v>
      </c>
      <c r="G422" s="46">
        <f t="shared" si="7328"/>
        <v>0</v>
      </c>
      <c r="H422" s="46">
        <f t="shared" si="7329"/>
        <v>0</v>
      </c>
      <c r="I422" s="46">
        <f t="shared" si="7330"/>
        <v>0</v>
      </c>
      <c r="J422" s="46">
        <f t="shared" si="7331"/>
        <v>0</v>
      </c>
      <c r="K422" s="46">
        <f t="shared" si="7332"/>
        <v>0</v>
      </c>
      <c r="L422" s="46">
        <f t="shared" si="7333"/>
        <v>0</v>
      </c>
      <c r="M422" s="46">
        <f t="shared" si="7334"/>
        <v>0</v>
      </c>
      <c r="N422" s="46">
        <f t="shared" si="7335"/>
        <v>0</v>
      </c>
      <c r="O422" s="46">
        <f t="shared" si="7336"/>
        <v>0</v>
      </c>
      <c r="P422" s="46">
        <f t="shared" si="7337"/>
        <v>0</v>
      </c>
      <c r="Q422" s="46">
        <f t="shared" si="7338"/>
        <v>0</v>
      </c>
      <c r="R422" s="46">
        <f t="shared" si="7339"/>
        <v>0</v>
      </c>
      <c r="S422" s="46">
        <f t="shared" si="7340"/>
        <v>0</v>
      </c>
      <c r="T422" s="46">
        <f t="shared" si="7341"/>
        <v>0</v>
      </c>
      <c r="U422" s="46">
        <f t="shared" si="7342"/>
        <v>0</v>
      </c>
      <c r="V422" s="46">
        <f t="shared" si="7343"/>
        <v>0</v>
      </c>
      <c r="W422" s="46">
        <f t="shared" si="7344"/>
        <v>0</v>
      </c>
      <c r="X422" s="46">
        <f t="shared" si="7345"/>
        <v>0</v>
      </c>
      <c r="Y422" s="46">
        <f t="shared" si="7346"/>
        <v>0</v>
      </c>
      <c r="Z422" s="46">
        <f t="shared" si="7347"/>
        <v>0</v>
      </c>
      <c r="AA422" s="46">
        <f t="shared" si="7348"/>
        <v>0</v>
      </c>
      <c r="AB422" s="46">
        <f t="shared" si="7349"/>
        <v>0</v>
      </c>
      <c r="AC422" s="46">
        <f t="shared" si="7350"/>
        <v>0</v>
      </c>
      <c r="AD422" s="46">
        <f t="shared" si="7351"/>
        <v>0</v>
      </c>
      <c r="AE422" s="46">
        <f t="shared" si="7352"/>
        <v>0</v>
      </c>
      <c r="AF422" s="46">
        <f t="shared" si="7353"/>
        <v>0</v>
      </c>
      <c r="AG422" s="46">
        <f t="shared" si="7354"/>
        <v>0</v>
      </c>
      <c r="AH422" s="46">
        <f t="shared" si="7355"/>
        <v>0</v>
      </c>
      <c r="AI422" s="46">
        <f t="shared" si="7356"/>
        <v>0</v>
      </c>
      <c r="AJ422" s="46">
        <f t="shared" si="7357"/>
        <v>0</v>
      </c>
      <c r="AK422" s="46">
        <f t="shared" si="7358"/>
        <v>0</v>
      </c>
      <c r="AL422" s="46">
        <f t="shared" si="7359"/>
        <v>0</v>
      </c>
      <c r="AM422" s="46">
        <f t="shared" si="7360"/>
        <v>0</v>
      </c>
      <c r="AN422" s="46">
        <f t="shared" si="7361"/>
        <v>0</v>
      </c>
      <c r="AO422" s="46">
        <f t="shared" si="7362"/>
        <v>0</v>
      </c>
      <c r="AP422" s="46">
        <f t="shared" si="7363"/>
        <v>0</v>
      </c>
      <c r="AQ422" s="46">
        <f t="shared" si="7364"/>
        <v>0</v>
      </c>
      <c r="AR422" s="46">
        <f t="shared" si="7365"/>
        <v>0</v>
      </c>
      <c r="AS422" s="47">
        <f t="shared" si="7366"/>
        <v>0</v>
      </c>
      <c r="AU422" s="10" t="str" cm="1">
        <f t="array" ref="AU422">IF($D422="","",INDEX('Data - CO2'!$B$5:$AP$53,MATCH(Kulturmodeller!$D422,'Data - CO2'!$A$5:$A$53,0),AU$20)*E422)</f>
        <v/>
      </c>
      <c r="AV422" t="str" cm="1">
        <f t="array" ref="AV422">IF($D422="","",INDEX('Data - CO2'!$B$5:$AP$53,MATCH(Kulturmodeller!$D422,'Data - CO2'!$A$5:$A$53,0),AV$20)*F422)</f>
        <v/>
      </c>
      <c r="AW422" t="str" cm="1">
        <f t="array" ref="AW422">IF($D422="","",INDEX('Data - CO2'!$B$5:$AP$53,MATCH(Kulturmodeller!$D422,'Data - CO2'!$A$5:$A$53,0),AW$20)*G422)</f>
        <v/>
      </c>
      <c r="AX422" t="str" cm="1">
        <f t="array" ref="AX422">IF($D422="","",INDEX('Data - CO2'!$B$5:$AP$53,MATCH(Kulturmodeller!$D422,'Data - CO2'!$A$5:$A$53,0),AX$20)*H422)</f>
        <v/>
      </c>
      <c r="AY422" t="str" cm="1">
        <f t="array" ref="AY422">IF($D422="","",INDEX('Data - CO2'!$B$5:$AP$53,MATCH(Kulturmodeller!$D422,'Data - CO2'!$A$5:$A$53,0),AY$20)*I422)</f>
        <v/>
      </c>
      <c r="AZ422" t="str" cm="1">
        <f t="array" ref="AZ422">IF($D422="","",INDEX('Data - CO2'!$B$5:$AP$53,MATCH(Kulturmodeller!$D422,'Data - CO2'!$A$5:$A$53,0),AZ$20)*J422)</f>
        <v/>
      </c>
      <c r="BA422" t="str" cm="1">
        <f t="array" ref="BA422">IF($D422="","",INDEX('Data - CO2'!$B$5:$AP$53,MATCH(Kulturmodeller!$D422,'Data - CO2'!$A$5:$A$53,0),BA$20)*K422)</f>
        <v/>
      </c>
      <c r="BB422" t="str" cm="1">
        <f t="array" ref="BB422">IF($D422="","",INDEX('Data - CO2'!$B$5:$AP$53,MATCH(Kulturmodeller!$D422,'Data - CO2'!$A$5:$A$53,0),BB$20)*L422)</f>
        <v/>
      </c>
      <c r="BC422" t="str" cm="1">
        <f t="array" ref="BC422">IF($D422="","",INDEX('Data - CO2'!$B$5:$AP$53,MATCH(Kulturmodeller!$D422,'Data - CO2'!$A$5:$A$53,0),BC$20)*M422)</f>
        <v/>
      </c>
      <c r="BD422" t="str" cm="1">
        <f t="array" ref="BD422">IF($D422="","",INDEX('Data - CO2'!$B$5:$AP$53,MATCH(Kulturmodeller!$D422,'Data - CO2'!$A$5:$A$53,0),BD$20)*N422)</f>
        <v/>
      </c>
      <c r="BE422" t="str" cm="1">
        <f t="array" ref="BE422">IF($D422="","",INDEX('Data - CO2'!$B$5:$AP$53,MATCH(Kulturmodeller!$D422,'Data - CO2'!$A$5:$A$53,0),BE$20)*O422)</f>
        <v/>
      </c>
      <c r="BF422" t="str" cm="1">
        <f t="array" ref="BF422">IF($D422="","",INDEX('Data - CO2'!$B$5:$AP$53,MATCH(Kulturmodeller!$D422,'Data - CO2'!$A$5:$A$53,0),BF$20)*P422)</f>
        <v/>
      </c>
      <c r="BG422" t="str" cm="1">
        <f t="array" ref="BG422">IF($D422="","",INDEX('Data - CO2'!$B$5:$AP$53,MATCH(Kulturmodeller!$D422,'Data - CO2'!$A$5:$A$53,0),BG$20)*Q422)</f>
        <v/>
      </c>
      <c r="BH422" t="str" cm="1">
        <f t="array" ref="BH422">IF($D422="","",INDEX('Data - CO2'!$B$5:$AP$53,MATCH(Kulturmodeller!$D422,'Data - CO2'!$A$5:$A$53,0),BH$20)*R422)</f>
        <v/>
      </c>
      <c r="BI422" t="str" cm="1">
        <f t="array" ref="BI422">IF($D422="","",INDEX('Data - CO2'!$B$5:$AP$53,MATCH(Kulturmodeller!$D422,'Data - CO2'!$A$5:$A$53,0),BI$20)*S422)</f>
        <v/>
      </c>
      <c r="BJ422" t="str" cm="1">
        <f t="array" ref="BJ422">IF($D422="","",INDEX('Data - CO2'!$B$5:$AP$53,MATCH(Kulturmodeller!$D422,'Data - CO2'!$A$5:$A$53,0),BJ$20)*T422)</f>
        <v/>
      </c>
      <c r="BK422" t="str" cm="1">
        <f t="array" ref="BK422">IF($D422="","",INDEX('Data - CO2'!$B$5:$AP$53,MATCH(Kulturmodeller!$D422,'Data - CO2'!$A$5:$A$53,0),BK$20)*U422)</f>
        <v/>
      </c>
      <c r="BL422" t="str" cm="1">
        <f t="array" ref="BL422">IF($D422="","",INDEX('Data - CO2'!$B$5:$AP$53,MATCH(Kulturmodeller!$D422,'Data - CO2'!$A$5:$A$53,0),BL$20)*V422)</f>
        <v/>
      </c>
      <c r="BM422" t="str" cm="1">
        <f t="array" ref="BM422">IF($D422="","",INDEX('Data - CO2'!$B$5:$AP$53,MATCH(Kulturmodeller!$D422,'Data - CO2'!$A$5:$A$53,0),BM$20)*W422)</f>
        <v/>
      </c>
      <c r="BN422" t="str" cm="1">
        <f t="array" ref="BN422">IF($D422="","",INDEX('Data - CO2'!$B$5:$AP$53,MATCH(Kulturmodeller!$D422,'Data - CO2'!$A$5:$A$53,0),BN$20)*X422)</f>
        <v/>
      </c>
      <c r="BO422" t="str" cm="1">
        <f t="array" ref="BO422">IF($D422="","",INDEX('Data - CO2'!$B$5:$AP$53,MATCH(Kulturmodeller!$D422,'Data - CO2'!$A$5:$A$53,0),BO$20)*Y422)</f>
        <v/>
      </c>
      <c r="BP422" t="str" cm="1">
        <f t="array" ref="BP422">IF($D422="","",INDEX('Data - CO2'!$B$5:$AP$53,MATCH(Kulturmodeller!$D422,'Data - CO2'!$A$5:$A$53,0),BP$20)*Z422)</f>
        <v/>
      </c>
      <c r="BQ422" t="str" cm="1">
        <f t="array" ref="BQ422">IF($D422="","",INDEX('Data - CO2'!$B$5:$AP$53,MATCH(Kulturmodeller!$D422,'Data - CO2'!$A$5:$A$53,0),BQ$20)*AA422)</f>
        <v/>
      </c>
      <c r="BR422" t="str" cm="1">
        <f t="array" ref="BR422">IF($D422="","",INDEX('Data - CO2'!$B$5:$AP$53,MATCH(Kulturmodeller!$D422,'Data - CO2'!$A$5:$A$53,0),BR$20)*AB422)</f>
        <v/>
      </c>
      <c r="BS422" t="str" cm="1">
        <f t="array" ref="BS422">IF($D422="","",INDEX('Data - CO2'!$B$5:$AP$53,MATCH(Kulturmodeller!$D422,'Data - CO2'!$A$5:$A$53,0),BS$20)*AC422)</f>
        <v/>
      </c>
      <c r="BT422" t="str" cm="1">
        <f t="array" ref="BT422">IF($D422="","",INDEX('Data - CO2'!$B$5:$AP$53,MATCH(Kulturmodeller!$D422,'Data - CO2'!$A$5:$A$53,0),BT$20)*AD422)</f>
        <v/>
      </c>
      <c r="BU422" t="str" cm="1">
        <f t="array" ref="BU422">IF($D422="","",INDEX('Data - CO2'!$B$5:$AP$53,MATCH(Kulturmodeller!$D422,'Data - CO2'!$A$5:$A$53,0),BU$20)*AE422)</f>
        <v/>
      </c>
      <c r="BV422" t="str" cm="1">
        <f t="array" ref="BV422">IF($D422="","",INDEX('Data - CO2'!$B$5:$AP$53,MATCH(Kulturmodeller!$D422,'Data - CO2'!$A$5:$A$53,0),BV$20)*AF422)</f>
        <v/>
      </c>
      <c r="BW422" t="str" cm="1">
        <f t="array" ref="BW422">IF($D422="","",INDEX('Data - CO2'!$B$5:$AP$53,MATCH(Kulturmodeller!$D422,'Data - CO2'!$A$5:$A$53,0),BW$20)*AG422)</f>
        <v/>
      </c>
      <c r="BX422" t="str" cm="1">
        <f t="array" ref="BX422">IF($D422="","",INDEX('Data - CO2'!$B$5:$AP$53,MATCH(Kulturmodeller!$D422,'Data - CO2'!$A$5:$A$53,0),BX$20)*AH422)</f>
        <v/>
      </c>
      <c r="BY422" t="str" cm="1">
        <f t="array" ref="BY422">IF($D422="","",INDEX('Data - CO2'!$B$5:$AP$53,MATCH(Kulturmodeller!$D422,'Data - CO2'!$A$5:$A$53,0),BY$20)*AI422)</f>
        <v/>
      </c>
      <c r="BZ422" t="str" cm="1">
        <f t="array" ref="BZ422">IF($D422="","",INDEX('Data - CO2'!$B$5:$AP$53,MATCH(Kulturmodeller!$D422,'Data - CO2'!$A$5:$A$53,0),BZ$20)*AJ422)</f>
        <v/>
      </c>
      <c r="CA422" t="str" cm="1">
        <f t="array" ref="CA422">IF($D422="","",INDEX('Data - CO2'!$B$5:$AP$53,MATCH(Kulturmodeller!$D422,'Data - CO2'!$A$5:$A$53,0),CA$20)*AK422)</f>
        <v/>
      </c>
      <c r="CB422" t="str" cm="1">
        <f t="array" ref="CB422">IF($D422="","",INDEX('Data - CO2'!$B$5:$AP$53,MATCH(Kulturmodeller!$D422,'Data - CO2'!$A$5:$A$53,0),CB$20)*AL422)</f>
        <v/>
      </c>
      <c r="CC422" t="str" cm="1">
        <f t="array" ref="CC422">IF($D422="","",INDEX('Data - CO2'!$B$5:$AP$53,MATCH(Kulturmodeller!$D422,'Data - CO2'!$A$5:$A$53,0),CC$20)*AM422)</f>
        <v/>
      </c>
      <c r="CD422" t="str" cm="1">
        <f t="array" ref="CD422">IF($D422="","",INDEX('Data - CO2'!$B$5:$AP$53,MATCH(Kulturmodeller!$D422,'Data - CO2'!$A$5:$A$53,0),CD$20)*AN422)</f>
        <v/>
      </c>
      <c r="CE422" t="str" cm="1">
        <f t="array" ref="CE422">IF($D422="","",INDEX('Data - CO2'!$B$5:$AP$53,MATCH(Kulturmodeller!$D422,'Data - CO2'!$A$5:$A$53,0),CE$20)*AO422)</f>
        <v/>
      </c>
      <c r="CF422" t="str" cm="1">
        <f t="array" ref="CF422">IF($D422="","",INDEX('Data - CO2'!$B$5:$AP$53,MATCH(Kulturmodeller!$D422,'Data - CO2'!$A$5:$A$53,0),CF$20)*AP422)</f>
        <v/>
      </c>
      <c r="CG422" t="str" cm="1">
        <f t="array" ref="CG422">IF($D422="","",INDEX('Data - CO2'!$B$5:$AP$53,MATCH(Kulturmodeller!$D422,'Data - CO2'!$A$5:$A$53,0),CG$20)*AQ422)</f>
        <v/>
      </c>
      <c r="CH422" t="str" cm="1">
        <f t="array" ref="CH422">IF($D422="","",INDEX('Data - CO2'!$B$5:$AP$53,MATCH(Kulturmodeller!$D422,'Data - CO2'!$A$5:$A$53,0),CH$20)*AR422)</f>
        <v/>
      </c>
      <c r="CI422" s="11" t="str" cm="1">
        <f t="array" ref="CI422">IF($D422="","",INDEX('Data - CO2'!$B$5:$AP$53,MATCH(Kulturmodeller!$D422,'Data - CO2'!$A$5:$A$53,0),CI$20)*AS422)</f>
        <v/>
      </c>
    </row>
    <row r="423" spans="1:87" x14ac:dyDescent="0.3">
      <c r="A423" s="42"/>
      <c r="B423" s="42"/>
      <c r="C423" s="42"/>
      <c r="D423" s="12"/>
      <c r="E423" s="52"/>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4"/>
      <c r="AU423" s="111">
        <f t="shared" ref="AU423:CH423" si="7367">SUM(AU421:AU422)</f>
        <v>0</v>
      </c>
      <c r="AV423" s="112">
        <f t="shared" si="7367"/>
        <v>0</v>
      </c>
      <c r="AW423" s="112">
        <f t="shared" si="7367"/>
        <v>0</v>
      </c>
      <c r="AX423" s="112">
        <f t="shared" si="7367"/>
        <v>0</v>
      </c>
      <c r="AY423" s="112">
        <f t="shared" si="7367"/>
        <v>0</v>
      </c>
      <c r="AZ423" s="112">
        <f t="shared" si="7367"/>
        <v>0</v>
      </c>
      <c r="BA423" s="112">
        <f t="shared" si="7367"/>
        <v>0</v>
      </c>
      <c r="BB423" s="112">
        <f t="shared" si="7367"/>
        <v>0</v>
      </c>
      <c r="BC423" s="112">
        <f t="shared" si="7367"/>
        <v>0</v>
      </c>
      <c r="BD423" s="112">
        <f t="shared" si="7367"/>
        <v>0</v>
      </c>
      <c r="BE423" s="112">
        <f t="shared" si="7367"/>
        <v>0</v>
      </c>
      <c r="BF423" s="112">
        <f t="shared" si="7367"/>
        <v>0</v>
      </c>
      <c r="BG423" s="112">
        <f t="shared" si="7367"/>
        <v>0</v>
      </c>
      <c r="BH423" s="112">
        <f t="shared" si="7367"/>
        <v>0</v>
      </c>
      <c r="BI423" s="112">
        <f t="shared" si="7367"/>
        <v>0</v>
      </c>
      <c r="BJ423" s="112">
        <f t="shared" si="7367"/>
        <v>0</v>
      </c>
      <c r="BK423" s="112">
        <f t="shared" si="7367"/>
        <v>0</v>
      </c>
      <c r="BL423" s="112">
        <f t="shared" si="7367"/>
        <v>0</v>
      </c>
      <c r="BM423" s="112">
        <f t="shared" si="7367"/>
        <v>0</v>
      </c>
      <c r="BN423" s="112">
        <f t="shared" si="7367"/>
        <v>0</v>
      </c>
      <c r="BO423" s="112">
        <f t="shared" si="7367"/>
        <v>0</v>
      </c>
      <c r="BP423" s="112">
        <f t="shared" si="7367"/>
        <v>0</v>
      </c>
      <c r="BQ423" s="112">
        <f t="shared" si="7367"/>
        <v>0</v>
      </c>
      <c r="BR423" s="112">
        <f t="shared" si="7367"/>
        <v>0</v>
      </c>
      <c r="BS423" s="112">
        <f t="shared" si="7367"/>
        <v>0</v>
      </c>
      <c r="BT423" s="112">
        <f t="shared" si="7367"/>
        <v>0</v>
      </c>
      <c r="BU423" s="112">
        <f t="shared" si="7367"/>
        <v>0</v>
      </c>
      <c r="BV423" s="112">
        <f t="shared" si="7367"/>
        <v>0</v>
      </c>
      <c r="BW423" s="112">
        <f t="shared" si="7367"/>
        <v>0</v>
      </c>
      <c r="BX423" s="112">
        <f t="shared" si="7367"/>
        <v>0</v>
      </c>
      <c r="BY423" s="112">
        <f t="shared" si="7367"/>
        <v>0</v>
      </c>
      <c r="BZ423" s="112">
        <f t="shared" si="7367"/>
        <v>0</v>
      </c>
      <c r="CA423" s="112">
        <f t="shared" si="7367"/>
        <v>0</v>
      </c>
      <c r="CB423" s="112">
        <f t="shared" si="7367"/>
        <v>0</v>
      </c>
      <c r="CC423" s="112">
        <f t="shared" si="7367"/>
        <v>0</v>
      </c>
      <c r="CD423" s="112">
        <f t="shared" si="7367"/>
        <v>0</v>
      </c>
      <c r="CE423" s="112">
        <f t="shared" si="7367"/>
        <v>0</v>
      </c>
      <c r="CF423" s="112">
        <f t="shared" si="7367"/>
        <v>0</v>
      </c>
      <c r="CG423" s="112">
        <f t="shared" si="7367"/>
        <v>0</v>
      </c>
      <c r="CH423" s="112">
        <f t="shared" si="7367"/>
        <v>0</v>
      </c>
      <c r="CI423" s="113">
        <f>SUM(CI421:CI422)</f>
        <v>0</v>
      </c>
    </row>
    <row r="424" spans="1:87" x14ac:dyDescent="0.3">
      <c r="A424" s="55" t="s">
        <v>88</v>
      </c>
      <c r="B424" s="55"/>
      <c r="C424" s="55"/>
      <c r="D424" s="56"/>
      <c r="E424" s="57"/>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9"/>
      <c r="AT424" s="91">
        <f>AVERAGE(BO424:CI424)</f>
        <v>255.30402397425328</v>
      </c>
      <c r="AU424" s="111">
        <f>AU420+AU423</f>
        <v>0</v>
      </c>
      <c r="AV424" s="112">
        <f t="shared" ref="AV424:CI424" si="7368">AV420+AV423</f>
        <v>1.8549409686569518</v>
      </c>
      <c r="AW424" s="112">
        <f t="shared" si="7368"/>
        <v>11.664706862650451</v>
      </c>
      <c r="AX424" s="112">
        <f t="shared" si="7368"/>
        <v>23.167194725316982</v>
      </c>
      <c r="AY424" s="112">
        <f t="shared" si="7368"/>
        <v>39.859649417436799</v>
      </c>
      <c r="AZ424" s="112">
        <f t="shared" si="7368"/>
        <v>126.5347981585209</v>
      </c>
      <c r="BA424" s="112">
        <f t="shared" si="7368"/>
        <v>217.03119465839433</v>
      </c>
      <c r="BB424" s="112">
        <f t="shared" si="7368"/>
        <v>289.61085418598174</v>
      </c>
      <c r="BC424" s="112">
        <f t="shared" si="7368"/>
        <v>341.14703187725985</v>
      </c>
      <c r="BD424" s="112">
        <f t="shared" si="7368"/>
        <v>378.73138965329434</v>
      </c>
      <c r="BE424" s="112">
        <f t="shared" si="7368"/>
        <v>407.35860205575079</v>
      </c>
      <c r="BF424" s="112">
        <f t="shared" si="7368"/>
        <v>429.30758964315231</v>
      </c>
      <c r="BG424" s="112">
        <f t="shared" si="7368"/>
        <v>446.93470053088066</v>
      </c>
      <c r="BH424" s="112">
        <f t="shared" si="7368"/>
        <v>158.66021525899711</v>
      </c>
      <c r="BI424" s="112">
        <f t="shared" si="7368"/>
        <v>167.42206940294506</v>
      </c>
      <c r="BJ424" s="112">
        <f t="shared" si="7368"/>
        <v>178.56861223575834</v>
      </c>
      <c r="BK424" s="112">
        <f t="shared" si="7368"/>
        <v>191.19207851703925</v>
      </c>
      <c r="BL424" s="112">
        <f t="shared" si="7368"/>
        <v>125.73988041334104</v>
      </c>
      <c r="BM424" s="112">
        <f t="shared" si="7368"/>
        <v>192.37490902904796</v>
      </c>
      <c r="BN424" s="112">
        <f t="shared" si="7368"/>
        <v>249.60681648430659</v>
      </c>
      <c r="BO424" s="112">
        <f t="shared" si="7368"/>
        <v>297.57695173287806</v>
      </c>
      <c r="BP424" s="112">
        <f t="shared" si="7368"/>
        <v>347.29097463380998</v>
      </c>
      <c r="BQ424" s="112">
        <f t="shared" si="7368"/>
        <v>391.40927701387392</v>
      </c>
      <c r="BR424" s="112">
        <f t="shared" si="7368"/>
        <v>422.25354921728001</v>
      </c>
      <c r="BS424" s="112">
        <f t="shared" si="7368"/>
        <v>440.28169563735111</v>
      </c>
      <c r="BT424" s="112">
        <f t="shared" si="7368"/>
        <v>153.13269480708544</v>
      </c>
      <c r="BU424" s="112">
        <f t="shared" si="7368"/>
        <v>163.81255458848435</v>
      </c>
      <c r="BV424" s="112">
        <f t="shared" si="7368"/>
        <v>175.65091385196337</v>
      </c>
      <c r="BW424" s="112">
        <f t="shared" si="7368"/>
        <v>190.43106886199357</v>
      </c>
      <c r="BX424" s="112">
        <f t="shared" si="7368"/>
        <v>206.24415142977722</v>
      </c>
      <c r="BY424" s="112">
        <f t="shared" si="7368"/>
        <v>271.82928699454442</v>
      </c>
      <c r="BZ424" s="112">
        <f t="shared" si="7368"/>
        <v>325.92676674686709</v>
      </c>
      <c r="CA424" s="112">
        <f t="shared" si="7368"/>
        <v>366.06686937993254</v>
      </c>
      <c r="CB424" s="112">
        <f t="shared" si="7368"/>
        <v>261.72584753839448</v>
      </c>
      <c r="CC424" s="112">
        <f t="shared" si="7368"/>
        <v>288.31282255580459</v>
      </c>
      <c r="CD424" s="112">
        <f t="shared" si="7368"/>
        <v>312.60135007344894</v>
      </c>
      <c r="CE424" s="112">
        <f t="shared" si="7368"/>
        <v>335.79449124298901</v>
      </c>
      <c r="CF424" s="112">
        <f t="shared" si="7368"/>
        <v>63.535643357810613</v>
      </c>
      <c r="CG424" s="112">
        <f t="shared" si="7368"/>
        <v>93.022949668258335</v>
      </c>
      <c r="CH424" s="112">
        <f t="shared" si="7368"/>
        <v>117.51273055408635</v>
      </c>
      <c r="CI424" s="113">
        <f t="shared" si="7368"/>
        <v>136.97191357268477</v>
      </c>
    </row>
    <row r="427" spans="1:87" x14ac:dyDescent="0.3">
      <c r="A427" s="60" t="s">
        <v>394</v>
      </c>
      <c r="AU427" t="s">
        <v>91</v>
      </c>
    </row>
    <row r="428" spans="1:87" x14ac:dyDescent="0.3">
      <c r="A428" s="25" t="s">
        <v>397</v>
      </c>
      <c r="B428" s="25"/>
      <c r="C428" s="25"/>
      <c r="D428" s="26"/>
      <c r="E428" s="27" t="s">
        <v>78</v>
      </c>
      <c r="F428" s="104"/>
      <c r="G428" s="104"/>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9"/>
      <c r="AU428">
        <v>1</v>
      </c>
      <c r="AV428">
        <v>2</v>
      </c>
      <c r="AW428">
        <v>3</v>
      </c>
      <c r="AX428">
        <v>4</v>
      </c>
      <c r="AY428">
        <v>5</v>
      </c>
      <c r="AZ428">
        <v>6</v>
      </c>
      <c r="BA428">
        <v>7</v>
      </c>
      <c r="BB428">
        <v>8</v>
      </c>
      <c r="BC428">
        <v>9</v>
      </c>
      <c r="BD428">
        <v>10</v>
      </c>
      <c r="BE428">
        <v>11</v>
      </c>
      <c r="BF428">
        <v>12</v>
      </c>
      <c r="BG428">
        <v>13</v>
      </c>
      <c r="BH428">
        <v>14</v>
      </c>
      <c r="BI428">
        <v>15</v>
      </c>
      <c r="BJ428">
        <v>16</v>
      </c>
      <c r="BK428">
        <v>17</v>
      </c>
      <c r="BL428">
        <v>18</v>
      </c>
      <c r="BM428">
        <v>19</v>
      </c>
      <c r="BN428">
        <v>20</v>
      </c>
      <c r="BO428">
        <v>21</v>
      </c>
      <c r="BP428">
        <v>22</v>
      </c>
      <c r="BQ428">
        <v>23</v>
      </c>
      <c r="BR428">
        <v>24</v>
      </c>
      <c r="BS428">
        <v>25</v>
      </c>
      <c r="BT428">
        <v>26</v>
      </c>
      <c r="BU428">
        <v>27</v>
      </c>
      <c r="BV428">
        <v>28</v>
      </c>
      <c r="BW428">
        <v>29</v>
      </c>
      <c r="BX428">
        <v>30</v>
      </c>
      <c r="BY428">
        <v>31</v>
      </c>
      <c r="BZ428">
        <v>32</v>
      </c>
      <c r="CA428">
        <v>33</v>
      </c>
      <c r="CB428">
        <v>34</v>
      </c>
      <c r="CC428">
        <v>35</v>
      </c>
      <c r="CD428">
        <v>36</v>
      </c>
      <c r="CE428">
        <v>37</v>
      </c>
      <c r="CF428">
        <v>38</v>
      </c>
      <c r="CG428">
        <v>39</v>
      </c>
      <c r="CH428">
        <v>40</v>
      </c>
      <c r="CI428">
        <v>41</v>
      </c>
    </row>
    <row r="429" spans="1:87" x14ac:dyDescent="0.3">
      <c r="A429" s="147" t="s">
        <v>303</v>
      </c>
      <c r="B429" s="148">
        <f>Lister!$B$13</f>
        <v>1</v>
      </c>
      <c r="C429" s="28" t="s">
        <v>60</v>
      </c>
      <c r="D429" s="29" t="s">
        <v>79</v>
      </c>
      <c r="E429" s="30" t="s">
        <v>163</v>
      </c>
      <c r="F429" s="31" t="s">
        <v>250</v>
      </c>
      <c r="G429" s="31" t="s">
        <v>137</v>
      </c>
      <c r="H429" s="31" t="s">
        <v>138</v>
      </c>
      <c r="I429" s="31" t="s">
        <v>139</v>
      </c>
      <c r="J429" s="31" t="s">
        <v>140</v>
      </c>
      <c r="K429" s="31" t="s">
        <v>141</v>
      </c>
      <c r="L429" s="31" t="s">
        <v>80</v>
      </c>
      <c r="M429" s="31" t="s">
        <v>144</v>
      </c>
      <c r="N429" s="31" t="s">
        <v>145</v>
      </c>
      <c r="O429" s="31" t="s">
        <v>146</v>
      </c>
      <c r="P429" s="31" t="s">
        <v>147</v>
      </c>
      <c r="Q429" s="31" t="s">
        <v>152</v>
      </c>
      <c r="R429" s="31" t="s">
        <v>153</v>
      </c>
      <c r="S429" s="31" t="s">
        <v>154</v>
      </c>
      <c r="T429" s="31" t="s">
        <v>155</v>
      </c>
      <c r="U429" s="31" t="s">
        <v>156</v>
      </c>
      <c r="V429" s="31" t="s">
        <v>229</v>
      </c>
      <c r="W429" s="31" t="s">
        <v>157</v>
      </c>
      <c r="X429" s="31" t="s">
        <v>158</v>
      </c>
      <c r="Y429" s="31" t="s">
        <v>159</v>
      </c>
      <c r="Z429" s="31" t="s">
        <v>230</v>
      </c>
      <c r="AA429" s="31" t="s">
        <v>231</v>
      </c>
      <c r="AB429" s="31" t="s">
        <v>232</v>
      </c>
      <c r="AC429" s="31" t="s">
        <v>233</v>
      </c>
      <c r="AD429" s="31" t="s">
        <v>234</v>
      </c>
      <c r="AE429" s="31" t="s">
        <v>235</v>
      </c>
      <c r="AF429" s="31" t="s">
        <v>236</v>
      </c>
      <c r="AG429" s="31" t="s">
        <v>237</v>
      </c>
      <c r="AH429" s="31" t="s">
        <v>238</v>
      </c>
      <c r="AI429" s="31" t="s">
        <v>239</v>
      </c>
      <c r="AJ429" s="31" t="s">
        <v>240</v>
      </c>
      <c r="AK429" s="31" t="s">
        <v>241</v>
      </c>
      <c r="AL429" s="31" t="s">
        <v>242</v>
      </c>
      <c r="AM429" s="31" t="s">
        <v>243</v>
      </c>
      <c r="AN429" s="31" t="s">
        <v>244</v>
      </c>
      <c r="AO429" s="31" t="s">
        <v>245</v>
      </c>
      <c r="AP429" s="31" t="s">
        <v>246</v>
      </c>
      <c r="AQ429" s="31" t="s">
        <v>247</v>
      </c>
      <c r="AR429" s="31" t="s">
        <v>248</v>
      </c>
      <c r="AS429" s="32" t="s">
        <v>249</v>
      </c>
      <c r="AU429" s="19">
        <v>1</v>
      </c>
      <c r="AV429" s="19">
        <v>5</v>
      </c>
      <c r="AW429" s="19">
        <v>10</v>
      </c>
      <c r="AX429" s="19">
        <v>15</v>
      </c>
      <c r="AY429" s="19">
        <v>20</v>
      </c>
      <c r="AZ429" s="19">
        <v>25</v>
      </c>
      <c r="BA429" s="19">
        <v>30</v>
      </c>
      <c r="BB429" s="19">
        <v>35</v>
      </c>
      <c r="BC429" s="19">
        <v>40</v>
      </c>
      <c r="BD429" s="19">
        <v>45</v>
      </c>
      <c r="BE429" s="19">
        <v>50</v>
      </c>
      <c r="BF429" s="19">
        <v>55</v>
      </c>
      <c r="BG429" s="19">
        <v>60</v>
      </c>
      <c r="BH429" s="19">
        <v>65</v>
      </c>
      <c r="BI429" s="19">
        <v>70</v>
      </c>
      <c r="BJ429" s="19">
        <v>75</v>
      </c>
      <c r="BK429" s="19">
        <v>80</v>
      </c>
      <c r="BL429" s="19">
        <v>85</v>
      </c>
      <c r="BM429" s="19">
        <v>90</v>
      </c>
      <c r="BN429" s="19">
        <v>95</v>
      </c>
      <c r="BO429" s="19">
        <v>100</v>
      </c>
      <c r="BP429" s="19">
        <v>105</v>
      </c>
      <c r="BQ429" s="19">
        <v>110</v>
      </c>
      <c r="BR429" s="19">
        <v>115</v>
      </c>
      <c r="BS429" s="19">
        <v>120</v>
      </c>
      <c r="BT429" s="19">
        <v>125</v>
      </c>
      <c r="BU429" s="19">
        <v>130</v>
      </c>
      <c r="BV429" s="19">
        <v>135</v>
      </c>
      <c r="BW429" s="19">
        <v>140</v>
      </c>
      <c r="BX429" s="19">
        <v>145</v>
      </c>
      <c r="BY429" s="2">
        <v>150</v>
      </c>
      <c r="BZ429" s="19">
        <v>155</v>
      </c>
      <c r="CA429" s="2">
        <v>160</v>
      </c>
      <c r="CB429" s="19">
        <v>165</v>
      </c>
      <c r="CC429" s="2">
        <v>170</v>
      </c>
      <c r="CD429" s="19">
        <v>175</v>
      </c>
      <c r="CE429" s="2">
        <v>180</v>
      </c>
      <c r="CF429" s="19">
        <v>185</v>
      </c>
      <c r="CG429" s="2">
        <v>190</v>
      </c>
      <c r="CH429" s="19">
        <v>195</v>
      </c>
      <c r="CI429" s="2">
        <v>200</v>
      </c>
    </row>
    <row r="430" spans="1:87" x14ac:dyDescent="0.3">
      <c r="A430" s="33" t="s">
        <v>81</v>
      </c>
      <c r="B430" s="33"/>
      <c r="C430" s="124" t="str">
        <f>'Katalog over Kulturmodeller '!F154</f>
        <v>GRA</v>
      </c>
      <c r="D430" s="125" t="s">
        <v>333</v>
      </c>
      <c r="E430" s="139">
        <f>'Katalog over Kulturmodeller '!W154</f>
        <v>0.5</v>
      </c>
      <c r="F430" s="37">
        <f>E430+((E435-F435)+(E436-F436))*(E430/SUM(E430:E434))</f>
        <v>0.5</v>
      </c>
      <c r="G430" s="37">
        <f t="shared" ref="G430" si="7369">F430+((F435-G435)+(F436-G436))*(F430/SUM(F430:F434))</f>
        <v>0.5</v>
      </c>
      <c r="H430" s="37">
        <f t="shared" ref="H430" si="7370">G430+((G435-H435)+(G436-H436))*(G430/SUM(G430:G434))</f>
        <v>0.51851851851851849</v>
      </c>
      <c r="I430" s="37">
        <f t="shared" ref="I430" si="7371">H430+((H435-I435)+(H436-I436))*(H430/SUM(H430:H434))</f>
        <v>0.53703703703703698</v>
      </c>
      <c r="J430" s="37">
        <f t="shared" ref="J430" si="7372">I430+((I435-J435)+(I436-J436))*(I430/SUM(I430:I434))</f>
        <v>0.55555555555555547</v>
      </c>
      <c r="K430" s="37">
        <f t="shared" ref="K430" si="7373">J430+((J435-K435)+(J436-K436))*(J430/SUM(J430:J434))</f>
        <v>0.55555555555555547</v>
      </c>
      <c r="L430" s="37">
        <f t="shared" ref="L430" si="7374">K430+((K435-L435)+(K436-L436))*(K430/SUM(K430:K434))</f>
        <v>0.55555555555555547</v>
      </c>
      <c r="M430" s="37">
        <f t="shared" ref="M430" si="7375">L430+((L435-M435)+(L436-M436))*(L430/SUM(L430:L434))</f>
        <v>0.55555555555555547</v>
      </c>
      <c r="N430" s="37">
        <f t="shared" ref="N430" si="7376">M430+((M435-N435)+(M436-N436))*(M430/SUM(M430:M434))</f>
        <v>0.55555555555555547</v>
      </c>
      <c r="O430" s="37">
        <f t="shared" ref="O430" si="7377">N430+((N435-O435)+(N436-O436))*(N430/SUM(N430:N434))</f>
        <v>0.55555555555555547</v>
      </c>
      <c r="P430" s="37">
        <f t="shared" ref="P430" si="7378">O430+((O435-P435)+(O436-P436))*(O430/SUM(O430:O434))</f>
        <v>0.55555555555555547</v>
      </c>
      <c r="Q430" s="37">
        <f t="shared" ref="Q430" si="7379">P430+((P435-Q435)+(P436-Q436))*(P430/SUM(P430:P434))</f>
        <v>0.55555555555555547</v>
      </c>
      <c r="R430" s="37">
        <f t="shared" ref="R430" si="7380">Q430+((Q435-R435)+(Q436-R436))*(Q430/SUM(Q430:Q434))</f>
        <v>0.55555555555555547</v>
      </c>
      <c r="S430" s="37">
        <f t="shared" ref="S430" si="7381">R430+((R435-S435)+(R436-S436))*(R430/SUM(R430:R434))</f>
        <v>0.55555555555555547</v>
      </c>
      <c r="T430" s="37">
        <f t="shared" ref="T430" si="7382">S430+((S435-T435)+(S436-T436))*(S430/SUM(S430:S434))</f>
        <v>0.55555555555555547</v>
      </c>
      <c r="U430" s="37">
        <f t="shared" ref="U430" si="7383">T430+((T435-U435)+(T436-U436))*(T430/SUM(T430:T434))</f>
        <v>0.55555555555555547</v>
      </c>
      <c r="V430" s="37">
        <f t="shared" ref="V430" si="7384">U430+((U435-V435)+(U436-V436))*(U430/SUM(U430:U434))</f>
        <v>0.55555555555555547</v>
      </c>
      <c r="W430" s="37">
        <f t="shared" ref="W430" si="7385">V430+((V435-W435)+(V436-W436))*(V430/SUM(V430:V434))</f>
        <v>0.55555555555555547</v>
      </c>
      <c r="X430" s="37">
        <f t="shared" ref="X430" si="7386">W430+((W435-X435)+(W436-X436))*(W430/SUM(W430:W434))</f>
        <v>0.55555555555555547</v>
      </c>
      <c r="Y430" s="37">
        <f t="shared" ref="Y430" si="7387">X430+((X435-Y435)+(X436-Y436))*(X430/SUM(X430:X434))</f>
        <v>0.55555555555555547</v>
      </c>
      <c r="Z430" s="37">
        <f t="shared" ref="Z430" si="7388">Y430+((Y435-Z435)+(Y436-Z436))*(Y430/SUM(Y430:Y434))</f>
        <v>0.55555555555555547</v>
      </c>
      <c r="AA430" s="37">
        <f t="shared" ref="AA430" si="7389">Z430+((Z435-AA435)+(Z436-AA436))*(Z430/SUM(Z430:Z434))</f>
        <v>0.55555555555555547</v>
      </c>
      <c r="AB430" s="37">
        <f t="shared" ref="AB430" si="7390">AA430+((AA435-AB435)+(AA436-AB436))*(AA430/SUM(AA430:AA434))</f>
        <v>0.55555555555555547</v>
      </c>
      <c r="AC430" s="37">
        <f t="shared" ref="AC430" si="7391">AB430+((AB435-AC435)+(AB436-AC436))*(AB430/SUM(AB430:AB434))</f>
        <v>0.55555555555555547</v>
      </c>
      <c r="AD430" s="37">
        <f t="shared" ref="AD430" si="7392">AC430+((AC435-AD435)+(AC436-AD436))*(AC430/SUM(AC430:AC434))</f>
        <v>0.55555555555555547</v>
      </c>
      <c r="AE430" s="37">
        <f t="shared" ref="AE430" si="7393">AD430+((AD435-AE435)+(AD436-AE436))*(AD430/SUM(AD430:AD434))</f>
        <v>0.55555555555555547</v>
      </c>
      <c r="AF430" s="37">
        <f t="shared" ref="AF430" si="7394">AE430+((AE435-AF435)+(AE436-AF436))*(AE430/SUM(AE430:AE434))</f>
        <v>0.55555555555555547</v>
      </c>
      <c r="AG430" s="37">
        <f t="shared" ref="AG430" si="7395">AF430+((AF435-AG435)+(AF436-AG436))*(AF430/SUM(AF430:AF434))</f>
        <v>0.55555555555555547</v>
      </c>
      <c r="AH430" s="37">
        <f t="shared" ref="AH430" si="7396">AG430+((AG435-AH435)+(AG436-AH436))*(AG430/SUM(AG430:AG434))</f>
        <v>0.55555555555555547</v>
      </c>
      <c r="AI430" s="37">
        <f t="shared" ref="AI430" si="7397">AH430+((AH435-AI435)+(AH436-AI436))*(AH430/SUM(AH430:AH434))</f>
        <v>0.55555555555555547</v>
      </c>
      <c r="AJ430" s="37">
        <f t="shared" ref="AJ430" si="7398">AI430+((AI435-AJ435)+(AI436-AJ436))*(AI430/SUM(AI430:AI434))</f>
        <v>0.55555555555555547</v>
      </c>
      <c r="AK430" s="37">
        <f t="shared" ref="AK430" si="7399">AJ430+((AJ435-AK435)+(AJ436-AK436))*(AJ430/SUM(AJ430:AJ434))</f>
        <v>0.55555555555555547</v>
      </c>
      <c r="AL430" s="37">
        <f t="shared" ref="AL430" si="7400">AK430+((AK435-AL435)+(AK436-AL436))*(AK430/SUM(AK430:AK434))</f>
        <v>0.55555555555555547</v>
      </c>
      <c r="AM430" s="37">
        <f t="shared" ref="AM430" si="7401">AL430+((AL435-AM435)+(AL436-AM436))*(AL430/SUM(AL430:AL434))</f>
        <v>0.55555555555555547</v>
      </c>
      <c r="AN430" s="37">
        <f t="shared" ref="AN430" si="7402">AM430+((AM435-AN435)+(AM436-AN436))*(AM430/SUM(AM430:AM434))</f>
        <v>0.55555555555555547</v>
      </c>
      <c r="AO430" s="37">
        <f t="shared" ref="AO430" si="7403">AN430+((AN435-AO435)+(AN436-AO436))*(AN430/SUM(AN430:AN434))</f>
        <v>0.55555555555555547</v>
      </c>
      <c r="AP430" s="37">
        <f t="shared" ref="AP430" si="7404">AO430+((AO435-AP435)+(AO436-AP436))*(AO430/SUM(AO430:AO434))</f>
        <v>0.55555555555555547</v>
      </c>
      <c r="AQ430" s="37">
        <f t="shared" ref="AQ430" si="7405">AP430+((AP435-AQ435)+(AP436-AQ436))*(AP430/SUM(AP430:AP434))</f>
        <v>0.55555555555555547</v>
      </c>
      <c r="AR430" s="37">
        <f t="shared" ref="AR430" si="7406">AQ430+((AQ435-AR435)+(AQ436-AR436))*(AQ430/SUM(AQ430:AQ434))</f>
        <v>0.55555555555555547</v>
      </c>
      <c r="AS430" s="38">
        <f t="shared" ref="AS430" si="7407">AR430+((AR435-AS435)+(AR436-AS436))*(AR430/SUM(AR430:AR434))</f>
        <v>0.55555555555555547</v>
      </c>
      <c r="AU430" s="7" cm="1">
        <f t="array" ref="AU430">IF($D430="","",INDEX('Data - CO2'!$B$5:$AP$53,MATCH(Kulturmodeller!$D430,'Data - CO2'!$A$5:$A$53,0),AU$20)*E430)</f>
        <v>0</v>
      </c>
      <c r="AV430" s="8" cm="1">
        <f t="array" ref="AV430">IF($D430="","",INDEX('Data - CO2'!$B$5:$AP$53,MATCH(Kulturmodeller!$D430,'Data - CO2'!$A$5:$A$53,0),AV$20)*F430)</f>
        <v>1.4831168164448083</v>
      </c>
      <c r="AW430" s="8" cm="1">
        <f t="array" ref="AW430">IF($D430="","",INDEX('Data - CO2'!$B$5:$AP$53,MATCH(Kulturmodeller!$D430,'Data - CO2'!$A$5:$A$53,0),AW$20)*G430)</f>
        <v>9.8874454429653884</v>
      </c>
      <c r="AX430" s="8" cm="1">
        <f t="array" ref="AX430">IF($D430="","",INDEX('Data - CO2'!$B$5:$AP$53,MATCH(Kulturmodeller!$D430,'Data - CO2'!$A$5:$A$53,0),AX$20)*H430)</f>
        <v>25.634117815095454</v>
      </c>
      <c r="AY430" s="8" cm="1">
        <f t="array" ref="AY430">IF($D430="","",INDEX('Data - CO2'!$B$5:$AP$53,MATCH(Kulturmodeller!$D430,'Data - CO2'!$A$5:$A$53,0),AY$20)*I430)</f>
        <v>53.099244045554862</v>
      </c>
      <c r="AZ430" s="8" cm="1">
        <f t="array" ref="AZ430">IF($D430="","",INDEX('Data - CO2'!$B$5:$AP$53,MATCH(Kulturmodeller!$D430,'Data - CO2'!$A$5:$A$53,0),AZ$20)*J430*$B429)</f>
        <v>151.93302304133655</v>
      </c>
      <c r="BA430" s="8" cm="1">
        <f t="array" ref="BA430">IF($D430="","",INDEX('Data - CO2'!$B$5:$AP$53,MATCH(Kulturmodeller!$D430,'Data - CO2'!$A$5:$A$53,0),BA$20)*K430*$B429)</f>
        <v>218.953954394074</v>
      </c>
      <c r="BB430" s="8" cm="1">
        <f t="array" ref="BB430">IF($D430="","",INDEX('Data - CO2'!$B$5:$AP$53,MATCH(Kulturmodeller!$D430,'Data - CO2'!$A$5:$A$53,0),BB$20)*L430*$B429)</f>
        <v>268.80283535472273</v>
      </c>
      <c r="BC430" s="8" cm="1">
        <f t="array" ref="BC430">IF($D430="","",INDEX('Data - CO2'!$B$5:$AP$53,MATCH(Kulturmodeller!$D430,'Data - CO2'!$A$5:$A$53,0),BC$20)*M430*$B429)</f>
        <v>304.34457643426742</v>
      </c>
      <c r="BD430" s="8" cm="1">
        <f t="array" ref="BD430">IF($D430="","",INDEX('Data - CO2'!$B$5:$AP$53,MATCH(Kulturmodeller!$D430,'Data - CO2'!$A$5:$A$53,0),BD$20)*N430*$B429)</f>
        <v>329.02221384710407</v>
      </c>
      <c r="BE430" s="8" cm="1">
        <f t="array" ref="BE430">IF($D430="","",INDEX('Data - CO2'!$B$5:$AP$53,MATCH(Kulturmodeller!$D430,'Data - CO2'!$A$5:$A$53,0),BE$20)*O430*$B429)</f>
        <v>345.67277312344572</v>
      </c>
      <c r="BF430" s="8" cm="1">
        <f t="array" ref="BF430">IF($D430="","",INDEX('Data - CO2'!$B$5:$AP$53,MATCH(Kulturmodeller!$D430,'Data - CO2'!$A$5:$A$53,0),BF$20)*P430*$B429)</f>
        <v>356.43120485920332</v>
      </c>
      <c r="BG430" s="8" cm="1">
        <f t="array" ref="BG430">IF($D430="","",INDEX('Data - CO2'!$B$5:$AP$53,MATCH(Kulturmodeller!$D430,'Data - CO2'!$A$5:$A$53,0),BG$20)*Q430*$B429)</f>
        <v>1.6479075738275646</v>
      </c>
      <c r="BH430" s="8" cm="1">
        <f t="array" ref="BH430">IF($D430="","",INDEX('Data - CO2'!$B$5:$AP$53,MATCH(Kulturmodeller!$D430,'Data - CO2'!$A$5:$A$53,0),BH$20)*R430*$B429)</f>
        <v>10.986050492183763</v>
      </c>
      <c r="BI430" s="8" cm="1">
        <f t="array" ref="BI430">IF($D430="","",INDEX('Data - CO2'!$B$5:$AP$53,MATCH(Kulturmodeller!$D430,'Data - CO2'!$A$5:$A$53,0),BI$20)*S430*$B429)</f>
        <v>27.465126230459411</v>
      </c>
      <c r="BJ430" s="8" cm="1">
        <f t="array" ref="BJ430">IF($D430="","",INDEX('Data - CO2'!$B$5:$AP$53,MATCH(Kulturmodeller!$D430,'Data - CO2'!$A$5:$A$53,0),BJ$20)*T430*$B429)</f>
        <v>54.930252460918823</v>
      </c>
      <c r="BK430" s="8" cm="1">
        <f t="array" ref="BK430">IF($D430="","",INDEX('Data - CO2'!$B$5:$AP$53,MATCH(Kulturmodeller!$D430,'Data - CO2'!$A$5:$A$53,0),BK$20)*U430*$B429)</f>
        <v>151.93302304133655</v>
      </c>
      <c r="BL430" s="8" cm="1">
        <f t="array" ref="BL430">IF($D430="","",INDEX('Data - CO2'!$B$5:$AP$53,MATCH(Kulturmodeller!$D430,'Data - CO2'!$A$5:$A$53,0),BL$20)*V430*$B429)</f>
        <v>218.953954394074</v>
      </c>
      <c r="BM430" s="8" cm="1">
        <f t="array" ref="BM430">IF($D430="","",INDEX('Data - CO2'!$B$5:$AP$53,MATCH(Kulturmodeller!$D430,'Data - CO2'!$A$5:$A$53,0),BM$20)*W430*$B429)</f>
        <v>268.80283535472273</v>
      </c>
      <c r="BN430" s="8" cm="1">
        <f t="array" ref="BN430">IF($D430="","",INDEX('Data - CO2'!$B$5:$AP$53,MATCH(Kulturmodeller!$D430,'Data - CO2'!$A$5:$A$53,0),BN$20)*X430*$B429)</f>
        <v>304.34457643426742</v>
      </c>
      <c r="BO430" s="8" cm="1">
        <f t="array" ref="BO430">IF($D430="","",INDEX('Data - CO2'!$B$5:$AP$53,MATCH(Kulturmodeller!$D430,'Data - CO2'!$A$5:$A$53,0),BO$20)*Y430*$B429)</f>
        <v>329.02221384710407</v>
      </c>
      <c r="BP430" s="8" cm="1">
        <f t="array" ref="BP430">IF($D430="","",INDEX('Data - CO2'!$B$5:$AP$53,MATCH(Kulturmodeller!$D430,'Data - CO2'!$A$5:$A$53,0),BP$20)*Z430*$B429)</f>
        <v>345.67277312344572</v>
      </c>
      <c r="BQ430" s="8" cm="1">
        <f t="array" ref="BQ430">IF($D430="","",INDEX('Data - CO2'!$B$5:$AP$53,MATCH(Kulturmodeller!$D430,'Data - CO2'!$A$5:$A$53,0),BQ$20)*AA430*$B429)</f>
        <v>356.43120485920332</v>
      </c>
      <c r="BR430" s="8" cm="1">
        <f t="array" ref="BR430">IF($D430="","",INDEX('Data - CO2'!$B$5:$AP$53,MATCH(Kulturmodeller!$D430,'Data - CO2'!$A$5:$A$53,0),BR$20)*AB430*$B429)</f>
        <v>1.6479075738275646</v>
      </c>
      <c r="BS430" s="8" cm="1">
        <f t="array" ref="BS430">IF($D430="","",INDEX('Data - CO2'!$B$5:$AP$53,MATCH(Kulturmodeller!$D430,'Data - CO2'!$A$5:$A$53,0),BS$20)*AC430*$B429)</f>
        <v>10.986050492183763</v>
      </c>
      <c r="BT430" s="8" cm="1">
        <f t="array" ref="BT430">IF($D430="","",INDEX('Data - CO2'!$B$5:$AP$53,MATCH(Kulturmodeller!$D430,'Data - CO2'!$A$5:$A$53,0),BT$20)*AD430*$B429)</f>
        <v>27.465126230459411</v>
      </c>
      <c r="BU430" s="8" cm="1">
        <f t="array" ref="BU430">IF($D430="","",INDEX('Data - CO2'!$B$5:$AP$53,MATCH(Kulturmodeller!$D430,'Data - CO2'!$A$5:$A$53,0),BU$20)*AE430*$B429)</f>
        <v>54.930252460918823</v>
      </c>
      <c r="BV430" s="8" cm="1">
        <f t="array" ref="BV430">IF($D430="","",INDEX('Data - CO2'!$B$5:$AP$53,MATCH(Kulturmodeller!$D430,'Data - CO2'!$A$5:$A$53,0),BV$20)*AF430*$B429)</f>
        <v>151.93302304133655</v>
      </c>
      <c r="BW430" s="8" cm="1">
        <f t="array" ref="BW430">IF($D430="","",INDEX('Data - CO2'!$B$5:$AP$53,MATCH(Kulturmodeller!$D430,'Data - CO2'!$A$5:$A$53,0),BW$20)*AG430*$B429)</f>
        <v>218.953954394074</v>
      </c>
      <c r="BX430" s="8" cm="1">
        <f t="array" ref="BX430">IF($D430="","",INDEX('Data - CO2'!$B$5:$AP$53,MATCH(Kulturmodeller!$D430,'Data - CO2'!$A$5:$A$53,0),BX$20)*AH430*$B429)</f>
        <v>268.80283535472273</v>
      </c>
      <c r="BY430" s="8" cm="1">
        <f t="array" ref="BY430">IF($D430="","",INDEX('Data - CO2'!$B$5:$AP$53,MATCH(Kulturmodeller!$D430,'Data - CO2'!$A$5:$A$53,0),BY$20)*AI430*$B429)</f>
        <v>304.34457643426742</v>
      </c>
      <c r="BZ430" s="8" cm="1">
        <f t="array" ref="BZ430">IF($D430="","",INDEX('Data - CO2'!$B$5:$AP$53,MATCH(Kulturmodeller!$D430,'Data - CO2'!$A$5:$A$53,0),BZ$20)*AJ430*$B429)</f>
        <v>329.02221384710407</v>
      </c>
      <c r="CA430" s="8" cm="1">
        <f t="array" ref="CA430">IF($D430="","",INDEX('Data - CO2'!$B$5:$AP$53,MATCH(Kulturmodeller!$D430,'Data - CO2'!$A$5:$A$53,0),CA$20)*AK430*$B429)</f>
        <v>345.67277312344572</v>
      </c>
      <c r="CB430" s="8" cm="1">
        <f t="array" ref="CB430">IF($D430="","",INDEX('Data - CO2'!$B$5:$AP$53,MATCH(Kulturmodeller!$D430,'Data - CO2'!$A$5:$A$53,0),CB$20)*AL430*$B429)</f>
        <v>356.43120485920332</v>
      </c>
      <c r="CC430" s="8" cm="1">
        <f t="array" ref="CC430">IF($D430="","",INDEX('Data - CO2'!$B$5:$AP$53,MATCH(Kulturmodeller!$D430,'Data - CO2'!$A$5:$A$53,0),CC$20)*AM430*$B429)</f>
        <v>1.6479075738275646</v>
      </c>
      <c r="CD430" s="8" cm="1">
        <f t="array" ref="CD430">IF($D430="","",INDEX('Data - CO2'!$B$5:$AP$53,MATCH(Kulturmodeller!$D430,'Data - CO2'!$A$5:$A$53,0),CD$20)*AN430*$B429)</f>
        <v>10.986050492183763</v>
      </c>
      <c r="CE430" s="8" cm="1">
        <f t="array" ref="CE430">IF($D430="","",INDEX('Data - CO2'!$B$5:$AP$53,MATCH(Kulturmodeller!$D430,'Data - CO2'!$A$5:$A$53,0),CE$20)*AO430*$B429)</f>
        <v>27.465126230459411</v>
      </c>
      <c r="CF430" s="8" cm="1">
        <f t="array" ref="CF430">IF($D430="","",INDEX('Data - CO2'!$B$5:$AP$53,MATCH(Kulturmodeller!$D430,'Data - CO2'!$A$5:$A$53,0),CF$20)*AP430*$B429)</f>
        <v>54.930252460918823</v>
      </c>
      <c r="CG430" s="8" cm="1">
        <f t="array" ref="CG430">IF($D430="","",INDEX('Data - CO2'!$B$5:$AP$53,MATCH(Kulturmodeller!$D430,'Data - CO2'!$A$5:$A$53,0),CG$20)*AQ430*$B429)</f>
        <v>151.93302304133655</v>
      </c>
      <c r="CH430" s="8" cm="1">
        <f t="array" ref="CH430">IF($D430="","",INDEX('Data - CO2'!$B$5:$AP$53,MATCH(Kulturmodeller!$D430,'Data - CO2'!$A$5:$A$53,0),CH$20)*AR430*$B429)</f>
        <v>218.953954394074</v>
      </c>
      <c r="CI430" s="9" cm="1">
        <f t="array" ref="CI430">IF($D430="","",INDEX('Data - CO2'!$B$5:$AP$53,MATCH(Kulturmodeller!$D430,'Data - CO2'!$A$5:$A$53,0),CI$20)*AS430*$B429)</f>
        <v>268.80283535472273</v>
      </c>
    </row>
    <row r="431" spans="1:87" x14ac:dyDescent="0.3">
      <c r="A431" s="33" t="s">
        <v>82</v>
      </c>
      <c r="B431" s="33"/>
      <c r="C431" s="124" t="str">
        <f>'Katalog over Kulturmodeller '!F155</f>
        <v>NÅL - valgfrit</v>
      </c>
      <c r="D431" s="125" t="s">
        <v>276</v>
      </c>
      <c r="E431" s="151">
        <f>'Katalog over Kulturmodeller '!W155</f>
        <v>0.3</v>
      </c>
      <c r="F431" s="40">
        <f>E431+((E435-F435)+(E436-F436))*(E431/SUM(E430:E434))</f>
        <v>0.3</v>
      </c>
      <c r="G431" s="40">
        <f t="shared" ref="G431" si="7408">F431+((F435-G435)+(F436-G436))*(F431/SUM(F430:F434))</f>
        <v>0.3</v>
      </c>
      <c r="H431" s="40">
        <f t="shared" ref="H431" si="7409">G431+((G435-H435)+(G436-H436))*(G431/SUM(G430:G434))</f>
        <v>0.31111111111111112</v>
      </c>
      <c r="I431" s="40">
        <f t="shared" ref="I431" si="7410">H431+((H435-I435)+(H436-I436))*(H431/SUM(H430:H434))</f>
        <v>0.32222222222222224</v>
      </c>
      <c r="J431" s="40">
        <f t="shared" ref="J431" si="7411">I431+((I435-J435)+(I436-J436))*(I431/SUM(I430:I434))</f>
        <v>0.33333333333333337</v>
      </c>
      <c r="K431" s="40">
        <f t="shared" ref="K431" si="7412">J431+((J435-K435)+(J436-K436))*(J431/SUM(J430:J434))</f>
        <v>0.33333333333333337</v>
      </c>
      <c r="L431" s="40">
        <f t="shared" ref="L431" si="7413">K431+((K435-L435)+(K436-L436))*(K431/SUM(K430:K434))</f>
        <v>0.33333333333333337</v>
      </c>
      <c r="M431" s="40">
        <f t="shared" ref="M431" si="7414">L431+((L435-M435)+(L436-M436))*(L431/SUM(L430:L434))</f>
        <v>0.33333333333333337</v>
      </c>
      <c r="N431" s="40">
        <f t="shared" ref="N431" si="7415">M431+((M435-N435)+(M436-N436))*(M431/SUM(M430:M434))</f>
        <v>0.33333333333333337</v>
      </c>
      <c r="O431" s="40">
        <f t="shared" ref="O431" si="7416">N431+((N435-O435)+(N436-O436))*(N431/SUM(N430:N434))</f>
        <v>0.33333333333333337</v>
      </c>
      <c r="P431" s="40">
        <f t="shared" ref="P431" si="7417">O431+((O435-P435)+(O436-P436))*(O431/SUM(O430:O434))</f>
        <v>0.33333333333333337</v>
      </c>
      <c r="Q431" s="40">
        <f t="shared" ref="Q431" si="7418">P431+((P435-Q435)+(P436-Q436))*(P431/SUM(P430:P434))</f>
        <v>0.33333333333333337</v>
      </c>
      <c r="R431" s="40">
        <f t="shared" ref="R431" si="7419">Q431+((Q435-R435)+(Q436-R436))*(Q431/SUM(Q430:Q434))</f>
        <v>0.33333333333333337</v>
      </c>
      <c r="S431" s="40">
        <f t="shared" ref="S431" si="7420">R431+((R435-S435)+(R436-S436))*(R431/SUM(R430:R434))</f>
        <v>0.33333333333333337</v>
      </c>
      <c r="T431" s="40">
        <f t="shared" ref="T431" si="7421">S431+((S435-T435)+(S436-T436))*(S431/SUM(S430:S434))</f>
        <v>0.33333333333333337</v>
      </c>
      <c r="U431" s="40">
        <f t="shared" ref="U431" si="7422">T431+((T435-U435)+(T436-U436))*(T431/SUM(T430:T434))</f>
        <v>0.33333333333333337</v>
      </c>
      <c r="V431" s="40">
        <f t="shared" ref="V431" si="7423">U431+((U435-V435)+(U436-V436))*(U431/SUM(U430:U434))</f>
        <v>0.33333333333333337</v>
      </c>
      <c r="W431" s="40">
        <f t="shared" ref="W431" si="7424">V431+((V435-W435)+(V436-W436))*(V431/SUM(V430:V434))</f>
        <v>0.33333333333333337</v>
      </c>
      <c r="X431" s="40">
        <f t="shared" ref="X431" si="7425">W431+((W435-X435)+(W436-X436))*(W431/SUM(W430:W434))</f>
        <v>0.33333333333333337</v>
      </c>
      <c r="Y431" s="40">
        <f t="shared" ref="Y431" si="7426">X431+((X435-Y435)+(X436-Y436))*(X431/SUM(X430:X434))</f>
        <v>0.33333333333333337</v>
      </c>
      <c r="Z431" s="40">
        <f t="shared" ref="Z431" si="7427">Y431+((Y435-Z435)+(Y436-Z436))*(Y431/SUM(Y430:Y434))</f>
        <v>0.33333333333333337</v>
      </c>
      <c r="AA431" s="40">
        <f t="shared" ref="AA431" si="7428">Z431+((Z435-AA435)+(Z436-AA436))*(Z431/SUM(Z430:Z434))</f>
        <v>0.33333333333333337</v>
      </c>
      <c r="AB431" s="40">
        <f t="shared" ref="AB431" si="7429">AA431+((AA435-AB435)+(AA436-AB436))*(AA431/SUM(AA430:AA434))</f>
        <v>0.33333333333333337</v>
      </c>
      <c r="AC431" s="40">
        <f t="shared" ref="AC431" si="7430">AB431+((AB435-AC435)+(AB436-AC436))*(AB431/SUM(AB430:AB434))</f>
        <v>0.33333333333333337</v>
      </c>
      <c r="AD431" s="40">
        <f t="shared" ref="AD431" si="7431">AC431+((AC435-AD435)+(AC436-AD436))*(AC431/SUM(AC430:AC434))</f>
        <v>0.33333333333333337</v>
      </c>
      <c r="AE431" s="40">
        <f t="shared" ref="AE431" si="7432">AD431+((AD435-AE435)+(AD436-AE436))*(AD431/SUM(AD430:AD434))</f>
        <v>0.33333333333333337</v>
      </c>
      <c r="AF431" s="40">
        <f t="shared" ref="AF431" si="7433">AE431+((AE435-AF435)+(AE436-AF436))*(AE431/SUM(AE430:AE434))</f>
        <v>0.33333333333333337</v>
      </c>
      <c r="AG431" s="40">
        <f t="shared" ref="AG431" si="7434">AF431+((AF435-AG435)+(AF436-AG436))*(AF431/SUM(AF430:AF434))</f>
        <v>0.33333333333333337</v>
      </c>
      <c r="AH431" s="40">
        <f t="shared" ref="AH431" si="7435">AG431+((AG435-AH435)+(AG436-AH436))*(AG431/SUM(AG430:AG434))</f>
        <v>0.33333333333333337</v>
      </c>
      <c r="AI431" s="40">
        <f t="shared" ref="AI431" si="7436">AH431+((AH435-AI435)+(AH436-AI436))*(AH431/SUM(AH430:AH434))</f>
        <v>0.33333333333333337</v>
      </c>
      <c r="AJ431" s="40">
        <f t="shared" ref="AJ431" si="7437">AI431+((AI435-AJ435)+(AI436-AJ436))*(AI431/SUM(AI430:AI434))</f>
        <v>0.33333333333333337</v>
      </c>
      <c r="AK431" s="40">
        <f t="shared" ref="AK431" si="7438">AJ431+((AJ435-AK435)+(AJ436-AK436))*(AJ431/SUM(AJ430:AJ434))</f>
        <v>0.33333333333333337</v>
      </c>
      <c r="AL431" s="40">
        <f t="shared" ref="AL431" si="7439">AK431+((AK435-AL435)+(AK436-AL436))*(AK431/SUM(AK430:AK434))</f>
        <v>0.33333333333333337</v>
      </c>
      <c r="AM431" s="40">
        <f t="shared" ref="AM431" si="7440">AL431+((AL435-AM435)+(AL436-AM436))*(AL431/SUM(AL430:AL434))</f>
        <v>0.33333333333333337</v>
      </c>
      <c r="AN431" s="40">
        <f t="shared" ref="AN431" si="7441">AM431+((AM435-AN435)+(AM436-AN436))*(AM431/SUM(AM430:AM434))</f>
        <v>0.33333333333333337</v>
      </c>
      <c r="AO431" s="40">
        <f t="shared" ref="AO431" si="7442">AN431+((AN435-AO435)+(AN436-AO436))*(AN431/SUM(AN430:AN434))</f>
        <v>0.33333333333333337</v>
      </c>
      <c r="AP431" s="40">
        <f t="shared" ref="AP431" si="7443">AO431+((AO435-AP435)+(AO436-AP436))*(AO431/SUM(AO430:AO434))</f>
        <v>0.33333333333333337</v>
      </c>
      <c r="AQ431" s="40">
        <f t="shared" ref="AQ431" si="7444">AP431+((AP435-AQ435)+(AP436-AQ436))*(AP431/SUM(AP430:AP434))</f>
        <v>0.33333333333333337</v>
      </c>
      <c r="AR431" s="40">
        <f t="shared" ref="AR431" si="7445">AQ431+((AQ435-AR435)+(AQ436-AR436))*(AQ431/SUM(AQ430:AQ434))</f>
        <v>0.33333333333333337</v>
      </c>
      <c r="AS431" s="41">
        <f t="shared" ref="AS431" si="7446">AR431+((AR435-AS435)+(AR436-AS436))*(AR431/SUM(AR430:AR434))</f>
        <v>0.33333333333333337</v>
      </c>
      <c r="AU431" s="10" cm="1">
        <f t="array" ref="AU431">IF($D431="","",INDEX('Data - CO2'!$B$5:$AP$53,MATCH(Kulturmodeller!$D431,'Data - CO2'!$A$5:$A$53,0),AU$20)*E431)</f>
        <v>0</v>
      </c>
      <c r="AV431" cm="1">
        <f t="array" ref="AV431">IF($D431="","",INDEX('Data - CO2'!$B$5:$AP$53,MATCH(Kulturmodeller!$D431,'Data - CO2'!$A$5:$A$53,0),AV$20)*F431)</f>
        <v>0.89481128574401536</v>
      </c>
      <c r="AW431" cm="1">
        <f t="array" ref="AW431">IF($D431="","",INDEX('Data - CO2'!$B$5:$AP$53,MATCH(Kulturmodeller!$D431,'Data - CO2'!$A$5:$A$53,0),AW$20)*G431)</f>
        <v>5.96540857162677</v>
      </c>
      <c r="AX431" cm="1">
        <f t="array" ref="AX431">IF($D431="","",INDEX('Data - CO2'!$B$5:$AP$53,MATCH(Kulturmodeller!$D431,'Data - CO2'!$A$5:$A$53,0),AX$20)*H431)</f>
        <v>15.465874074587919</v>
      </c>
      <c r="AY431" cm="1">
        <f t="array" ref="AY431">IF($D431="","",INDEX('Data - CO2'!$B$5:$AP$53,MATCH(Kulturmodeller!$D431,'Data - CO2'!$A$5:$A$53,0),AY$20)*I431)</f>
        <v>32.036453440217834</v>
      </c>
      <c r="AZ431" cm="1">
        <f t="array" ref="AZ431">IF($D431="","",INDEX('Data - CO2'!$B$5:$AP$53,MATCH(Kulturmodeller!$D431,'Data - CO2'!$A$5:$A$53,0),AZ$20)*J431*$B429)</f>
        <v>64.457934069306489</v>
      </c>
      <c r="BA431" cm="1">
        <f t="array" ref="BA431">IF($D431="","",INDEX('Data - CO2'!$B$5:$AP$53,MATCH(Kulturmodeller!$D431,'Data - CO2'!$A$5:$A$53,0),BA$20)*K431*$B429)</f>
        <v>90.58401075879064</v>
      </c>
      <c r="BB431" cm="1">
        <f t="array" ref="BB431">IF($D431="","",INDEX('Data - CO2'!$B$5:$AP$53,MATCH(Kulturmodeller!$D431,'Data - CO2'!$A$5:$A$53,0),BB$20)*L431*$B429)</f>
        <v>101.7551400472838</v>
      </c>
      <c r="BC431" cm="1">
        <f t="array" ref="BC431">IF($D431="","",INDEX('Data - CO2'!$B$5:$AP$53,MATCH(Kulturmodeller!$D431,'Data - CO2'!$A$5:$A$53,0),BC$20)*M431*$B429)</f>
        <v>110.28857548858663</v>
      </c>
      <c r="BD431" cm="1">
        <f t="array" ref="BD431">IF($D431="","",INDEX('Data - CO2'!$B$5:$AP$53,MATCH(Kulturmodeller!$D431,'Data - CO2'!$A$5:$A$53,0),BD$20)*N431*$B429)</f>
        <v>118.42327619023112</v>
      </c>
      <c r="BE431" cm="1">
        <f t="array" ref="BE431">IF($D431="","",INDEX('Data - CO2'!$B$5:$AP$53,MATCH(Kulturmodeller!$D431,'Data - CO2'!$A$5:$A$53,0),BE$20)*O431*$B429)</f>
        <v>125.08898875748845</v>
      </c>
      <c r="BF431" cm="1">
        <f t="array" ref="BF431">IF($D431="","",INDEX('Data - CO2'!$B$5:$AP$53,MATCH(Kulturmodeller!$D431,'Data - CO2'!$A$5:$A$53,0),BF$20)*P431*$B429)</f>
        <v>132.15897081768418</v>
      </c>
      <c r="BG431" cm="1">
        <f t="array" ref="BG431">IF($D431="","",INDEX('Data - CO2'!$B$5:$AP$53,MATCH(Kulturmodeller!$D431,'Data - CO2'!$A$5:$A$53,0),BG$20)*Q431*$B429)</f>
        <v>138.23823104403823</v>
      </c>
      <c r="BH431" cm="1">
        <f t="array" ref="BH431">IF($D431="","",INDEX('Data - CO2'!$B$5:$AP$53,MATCH(Kulturmodeller!$D431,'Data - CO2'!$A$5:$A$53,0),BH$20)*R431*$B429)</f>
        <v>142.45791319279326</v>
      </c>
      <c r="BI431" cm="1">
        <f t="array" ref="BI431">IF($D431="","",INDEX('Data - CO2'!$B$5:$AP$53,MATCH(Kulturmodeller!$D431,'Data - CO2'!$A$5:$A$53,0),BI$20)*S431*$B429)</f>
        <v>146.11196386565783</v>
      </c>
      <c r="BJ431" cm="1">
        <f t="array" ref="BJ431">IF($D431="","",INDEX('Data - CO2'!$B$5:$AP$53,MATCH(Kulturmodeller!$D431,'Data - CO2'!$A$5:$A$53,0),BJ$20)*T431*$B429)</f>
        <v>149.32693369297527</v>
      </c>
      <c r="BK431" cm="1">
        <f t="array" ref="BK431">IF($D431="","",INDEX('Data - CO2'!$B$5:$AP$53,MATCH(Kulturmodeller!$D431,'Data - CO2'!$A$5:$A$53,0),BK$20)*U431*$B429)</f>
        <v>0.99423476193779492</v>
      </c>
      <c r="BL431" cm="1">
        <f t="array" ref="BL431">IF($D431="","",INDEX('Data - CO2'!$B$5:$AP$53,MATCH(Kulturmodeller!$D431,'Data - CO2'!$A$5:$A$53,0),BL$20)*V431*$B429)</f>
        <v>6.6282317462519673</v>
      </c>
      <c r="BM431" cm="1">
        <f t="array" ref="BM431">IF($D431="","",INDEX('Data - CO2'!$B$5:$AP$53,MATCH(Kulturmodeller!$D431,'Data - CO2'!$A$5:$A$53,0),BM$20)*W431*$B429)</f>
        <v>16.570579365629914</v>
      </c>
      <c r="BN431" cm="1">
        <f t="array" ref="BN431">IF($D431="","",INDEX('Data - CO2'!$B$5:$AP$53,MATCH(Kulturmodeller!$D431,'Data - CO2'!$A$5:$A$53,0),BN$20)*X431*$B429)</f>
        <v>33.141158731259829</v>
      </c>
      <c r="BO431" cm="1">
        <f t="array" ref="BO431">IF($D431="","",INDEX('Data - CO2'!$B$5:$AP$53,MATCH(Kulturmodeller!$D431,'Data - CO2'!$A$5:$A$53,0),BO$20)*Y431*$B429)</f>
        <v>64.457934069306489</v>
      </c>
      <c r="BP431" cm="1">
        <f t="array" ref="BP431">IF($D431="","",INDEX('Data - CO2'!$B$5:$AP$53,MATCH(Kulturmodeller!$D431,'Data - CO2'!$A$5:$A$53,0),BP$20)*Z431*$B429)</f>
        <v>90.58401075879064</v>
      </c>
      <c r="BQ431" cm="1">
        <f t="array" ref="BQ431">IF($D431="","",INDEX('Data - CO2'!$B$5:$AP$53,MATCH(Kulturmodeller!$D431,'Data - CO2'!$A$5:$A$53,0),BQ$20)*AA431*$B429)</f>
        <v>101.7551400472838</v>
      </c>
      <c r="BR431" cm="1">
        <f t="array" ref="BR431">IF($D431="","",INDEX('Data - CO2'!$B$5:$AP$53,MATCH(Kulturmodeller!$D431,'Data - CO2'!$A$5:$A$53,0),BR$20)*AB431*$B429)</f>
        <v>110.28857548858663</v>
      </c>
      <c r="BS431" cm="1">
        <f t="array" ref="BS431">IF($D431="","",INDEX('Data - CO2'!$B$5:$AP$53,MATCH(Kulturmodeller!$D431,'Data - CO2'!$A$5:$A$53,0),BS$20)*AC431*$B429)</f>
        <v>118.42327619023112</v>
      </c>
      <c r="BT431" cm="1">
        <f t="array" ref="BT431">IF($D431="","",INDEX('Data - CO2'!$B$5:$AP$53,MATCH(Kulturmodeller!$D431,'Data - CO2'!$A$5:$A$53,0),BT$20)*AD431*$B429)</f>
        <v>125.08898875748845</v>
      </c>
      <c r="BU431" cm="1">
        <f t="array" ref="BU431">IF($D431="","",INDEX('Data - CO2'!$B$5:$AP$53,MATCH(Kulturmodeller!$D431,'Data - CO2'!$A$5:$A$53,0),BU$20)*AE431*$B429)</f>
        <v>132.15897081768418</v>
      </c>
      <c r="BV431" cm="1">
        <f t="array" ref="BV431">IF($D431="","",INDEX('Data - CO2'!$B$5:$AP$53,MATCH(Kulturmodeller!$D431,'Data - CO2'!$A$5:$A$53,0),BV$20)*AF431*$B429)</f>
        <v>138.23823104403823</v>
      </c>
      <c r="BW431" cm="1">
        <f t="array" ref="BW431">IF($D431="","",INDEX('Data - CO2'!$B$5:$AP$53,MATCH(Kulturmodeller!$D431,'Data - CO2'!$A$5:$A$53,0),BW$20)*AG431*$B429)</f>
        <v>142.45791319279326</v>
      </c>
      <c r="BX431" cm="1">
        <f t="array" ref="BX431">IF($D431="","",INDEX('Data - CO2'!$B$5:$AP$53,MATCH(Kulturmodeller!$D431,'Data - CO2'!$A$5:$A$53,0),BX$20)*AH431*$B429)</f>
        <v>146.11196386565783</v>
      </c>
      <c r="BY431" cm="1">
        <f t="array" ref="BY431">IF($D431="","",INDEX('Data - CO2'!$B$5:$AP$53,MATCH(Kulturmodeller!$D431,'Data - CO2'!$A$5:$A$53,0),BY$20)*AI431*$B429)</f>
        <v>149.32693369297527</v>
      </c>
      <c r="BZ431" cm="1">
        <f t="array" ref="BZ431">IF($D431="","",INDEX('Data - CO2'!$B$5:$AP$53,MATCH(Kulturmodeller!$D431,'Data - CO2'!$A$5:$A$53,0),BZ$20)*AJ431*$B429)</f>
        <v>0.99423476193779492</v>
      </c>
      <c r="CA431" cm="1">
        <f t="array" ref="CA431">IF($D431="","",INDEX('Data - CO2'!$B$5:$AP$53,MATCH(Kulturmodeller!$D431,'Data - CO2'!$A$5:$A$53,0),CA$20)*AK431*$B429)</f>
        <v>6.6282317462519673</v>
      </c>
      <c r="CB431" cm="1">
        <f t="array" ref="CB431">IF($D431="","",INDEX('Data - CO2'!$B$5:$AP$53,MATCH(Kulturmodeller!$D431,'Data - CO2'!$A$5:$A$53,0),CB$20)*AL431*$B429)</f>
        <v>16.570579365629914</v>
      </c>
      <c r="CC431" cm="1">
        <f t="array" ref="CC431">IF($D431="","",INDEX('Data - CO2'!$B$5:$AP$53,MATCH(Kulturmodeller!$D431,'Data - CO2'!$A$5:$A$53,0),CC$20)*AM431*$B429)</f>
        <v>33.141158731259829</v>
      </c>
      <c r="CD431" cm="1">
        <f t="array" ref="CD431">IF($D431="","",INDEX('Data - CO2'!$B$5:$AP$53,MATCH(Kulturmodeller!$D431,'Data - CO2'!$A$5:$A$53,0),CD$20)*AN431*$B429)</f>
        <v>64.457934069306489</v>
      </c>
      <c r="CE431" cm="1">
        <f t="array" ref="CE431">IF($D431="","",INDEX('Data - CO2'!$B$5:$AP$53,MATCH(Kulturmodeller!$D431,'Data - CO2'!$A$5:$A$53,0),CE$20)*AO431*$B429)</f>
        <v>90.58401075879064</v>
      </c>
      <c r="CF431" cm="1">
        <f t="array" ref="CF431">IF($D431="","",INDEX('Data - CO2'!$B$5:$AP$53,MATCH(Kulturmodeller!$D431,'Data - CO2'!$A$5:$A$53,0),CF$20)*AP431*$B429)</f>
        <v>101.7551400472838</v>
      </c>
      <c r="CG431" cm="1">
        <f t="array" ref="CG431">IF($D431="","",INDEX('Data - CO2'!$B$5:$AP$53,MATCH(Kulturmodeller!$D431,'Data - CO2'!$A$5:$A$53,0),CG$20)*AQ431*$B429)</f>
        <v>110.28857548858663</v>
      </c>
      <c r="CH431" cm="1">
        <f t="array" ref="CH431">IF($D431="","",INDEX('Data - CO2'!$B$5:$AP$53,MATCH(Kulturmodeller!$D431,'Data - CO2'!$A$5:$A$53,0),CH$20)*AR431*$B429)</f>
        <v>118.42327619023112</v>
      </c>
      <c r="CI431" s="11" cm="1">
        <f t="array" ref="CI431">IF($D431="","",INDEX('Data - CO2'!$B$5:$AP$53,MATCH(Kulturmodeller!$D431,'Data - CO2'!$A$5:$A$53,0),CI$20)*AS431*$B429)</f>
        <v>125.08898875748845</v>
      </c>
    </row>
    <row r="432" spans="1:87" x14ac:dyDescent="0.3">
      <c r="A432" s="33" t="s">
        <v>83</v>
      </c>
      <c r="B432" s="33"/>
      <c r="C432" s="124" t="str">
        <f>'Katalog over Kulturmodeller '!F156</f>
        <v>LØV - valgfrit</v>
      </c>
      <c r="D432" s="125" t="s">
        <v>218</v>
      </c>
      <c r="E432" s="151">
        <f>'Katalog over Kulturmodeller '!W156</f>
        <v>0.1</v>
      </c>
      <c r="F432" s="40">
        <f>E432+((E435-F435)+(E436-F436))*(E432/SUM(E430:E434))</f>
        <v>0.1</v>
      </c>
      <c r="G432" s="40">
        <f t="shared" ref="G432" si="7447">F432+((F435-G435)+(F436-G436))*(F432/SUM(F430:F434))</f>
        <v>0.1</v>
      </c>
      <c r="H432" s="40">
        <f t="shared" ref="H432" si="7448">G432+((G435-H435)+(G436-H436))*(G432/SUM(G430:G434))</f>
        <v>0.10370370370370371</v>
      </c>
      <c r="I432" s="40">
        <f t="shared" ref="I432" si="7449">H432+((H435-I435)+(H436-I436))*(H432/SUM(H430:H434))</f>
        <v>0.10740740740740742</v>
      </c>
      <c r="J432" s="40">
        <f t="shared" ref="J432" si="7450">I432+((I435-J435)+(I436-J436))*(I432/SUM(I430:I434))</f>
        <v>0.11111111111111113</v>
      </c>
      <c r="K432" s="40">
        <f t="shared" ref="K432" si="7451">J432+((J435-K435)+(J436-K436))*(J432/SUM(J430:J434))</f>
        <v>0.11111111111111113</v>
      </c>
      <c r="L432" s="40">
        <f t="shared" ref="L432" si="7452">K432+((K435-L435)+(K436-L436))*(K432/SUM(K430:K434))</f>
        <v>0.11111111111111113</v>
      </c>
      <c r="M432" s="40">
        <f t="shared" ref="M432" si="7453">L432+((L435-M435)+(L436-M436))*(L432/SUM(L430:L434))</f>
        <v>0.11111111111111113</v>
      </c>
      <c r="N432" s="40">
        <f t="shared" ref="N432" si="7454">M432+((M435-N435)+(M436-N436))*(M432/SUM(M430:M434))</f>
        <v>0.11111111111111113</v>
      </c>
      <c r="O432" s="40">
        <f t="shared" ref="O432" si="7455">N432+((N435-O435)+(N436-O436))*(N432/SUM(N430:N434))</f>
        <v>0.11111111111111113</v>
      </c>
      <c r="P432" s="40">
        <f t="shared" ref="P432" si="7456">O432+((O435-P435)+(O436-P436))*(O432/SUM(O430:O434))</f>
        <v>0.11111111111111113</v>
      </c>
      <c r="Q432" s="40">
        <f t="shared" ref="Q432" si="7457">P432+((P435-Q435)+(P436-Q436))*(P432/SUM(P430:P434))</f>
        <v>0.11111111111111113</v>
      </c>
      <c r="R432" s="40">
        <f t="shared" ref="R432" si="7458">Q432+((Q435-R435)+(Q436-R436))*(Q432/SUM(Q430:Q434))</f>
        <v>0.11111111111111113</v>
      </c>
      <c r="S432" s="40">
        <f t="shared" ref="S432" si="7459">R432+((R435-S435)+(R436-S436))*(R432/SUM(R430:R434))</f>
        <v>0.11111111111111113</v>
      </c>
      <c r="T432" s="40">
        <f t="shared" ref="T432" si="7460">S432+((S435-T435)+(S436-T436))*(S432/SUM(S430:S434))</f>
        <v>0.11111111111111113</v>
      </c>
      <c r="U432" s="40">
        <f t="shared" ref="U432" si="7461">T432+((T435-U435)+(T436-U436))*(T432/SUM(T430:T434))</f>
        <v>0.11111111111111113</v>
      </c>
      <c r="V432" s="40">
        <f t="shared" ref="V432" si="7462">U432+((U435-V435)+(U436-V436))*(U432/SUM(U430:U434))</f>
        <v>0.11111111111111113</v>
      </c>
      <c r="W432" s="40">
        <f t="shared" ref="W432" si="7463">V432+((V435-W435)+(V436-W436))*(V432/SUM(V430:V434))</f>
        <v>0.11111111111111113</v>
      </c>
      <c r="X432" s="40">
        <f t="shared" ref="X432" si="7464">W432+((W435-X435)+(W436-X436))*(W432/SUM(W430:W434))</f>
        <v>0.11111111111111113</v>
      </c>
      <c r="Y432" s="40">
        <f t="shared" ref="Y432" si="7465">X432+((X435-Y435)+(X436-Y436))*(X432/SUM(X430:X434))</f>
        <v>0.11111111111111113</v>
      </c>
      <c r="Z432" s="40">
        <f t="shared" ref="Z432" si="7466">Y432+((Y435-Z435)+(Y436-Z436))*(Y432/SUM(Y430:Y434))</f>
        <v>0.11111111111111113</v>
      </c>
      <c r="AA432" s="40">
        <f t="shared" ref="AA432" si="7467">Z432+((Z435-AA435)+(Z436-AA436))*(Z432/SUM(Z430:Z434))</f>
        <v>0.11111111111111113</v>
      </c>
      <c r="AB432" s="40">
        <f t="shared" ref="AB432" si="7468">AA432+((AA435-AB435)+(AA436-AB436))*(AA432/SUM(AA430:AA434))</f>
        <v>0.11111111111111113</v>
      </c>
      <c r="AC432" s="40">
        <f t="shared" ref="AC432" si="7469">AB432+((AB435-AC435)+(AB436-AC436))*(AB432/SUM(AB430:AB434))</f>
        <v>0.11111111111111113</v>
      </c>
      <c r="AD432" s="40">
        <f t="shared" ref="AD432" si="7470">AC432+((AC435-AD435)+(AC436-AD436))*(AC432/SUM(AC430:AC434))</f>
        <v>0.11111111111111113</v>
      </c>
      <c r="AE432" s="40">
        <f t="shared" ref="AE432" si="7471">AD432+((AD435-AE435)+(AD436-AE436))*(AD432/SUM(AD430:AD434))</f>
        <v>0.11111111111111113</v>
      </c>
      <c r="AF432" s="40">
        <f t="shared" ref="AF432" si="7472">AE432+((AE435-AF435)+(AE436-AF436))*(AE432/SUM(AE430:AE434))</f>
        <v>0.11111111111111113</v>
      </c>
      <c r="AG432" s="40">
        <f t="shared" ref="AG432" si="7473">AF432+((AF435-AG435)+(AF436-AG436))*(AF432/SUM(AF430:AF434))</f>
        <v>0.11111111111111113</v>
      </c>
      <c r="AH432" s="40">
        <f t="shared" ref="AH432" si="7474">AG432+((AG435-AH435)+(AG436-AH436))*(AG432/SUM(AG430:AG434))</f>
        <v>0.11111111111111113</v>
      </c>
      <c r="AI432" s="40">
        <f t="shared" ref="AI432" si="7475">AH432+((AH435-AI435)+(AH436-AI436))*(AH432/SUM(AH430:AH434))</f>
        <v>0.11111111111111113</v>
      </c>
      <c r="AJ432" s="40">
        <f t="shared" ref="AJ432" si="7476">AI432+((AI435-AJ435)+(AI436-AJ436))*(AI432/SUM(AI430:AI434))</f>
        <v>0.11111111111111113</v>
      </c>
      <c r="AK432" s="40">
        <f t="shared" ref="AK432" si="7477">AJ432+((AJ435-AK435)+(AJ436-AK436))*(AJ432/SUM(AJ430:AJ434))</f>
        <v>0.11111111111111113</v>
      </c>
      <c r="AL432" s="40">
        <f t="shared" ref="AL432" si="7478">AK432+((AK435-AL435)+(AK436-AL436))*(AK432/SUM(AK430:AK434))</f>
        <v>0.11111111111111113</v>
      </c>
      <c r="AM432" s="40">
        <f t="shared" ref="AM432" si="7479">AL432+((AL435-AM435)+(AL436-AM436))*(AL432/SUM(AL430:AL434))</f>
        <v>0.11111111111111113</v>
      </c>
      <c r="AN432" s="40">
        <f t="shared" ref="AN432" si="7480">AM432+((AM435-AN435)+(AM436-AN436))*(AM432/SUM(AM430:AM434))</f>
        <v>0.11111111111111113</v>
      </c>
      <c r="AO432" s="40">
        <f t="shared" ref="AO432" si="7481">AN432+((AN435-AO435)+(AN436-AO436))*(AN432/SUM(AN430:AN434))</f>
        <v>0.11111111111111113</v>
      </c>
      <c r="AP432" s="40">
        <f t="shared" ref="AP432" si="7482">AO432+((AO435-AP435)+(AO436-AP436))*(AO432/SUM(AO430:AO434))</f>
        <v>0.11111111111111113</v>
      </c>
      <c r="AQ432" s="40">
        <f t="shared" ref="AQ432" si="7483">AP432+((AP435-AQ435)+(AP436-AQ436))*(AP432/SUM(AP430:AP434))</f>
        <v>0.11111111111111113</v>
      </c>
      <c r="AR432" s="40">
        <f t="shared" ref="AR432" si="7484">AQ432+((AQ435-AR435)+(AQ436-AR436))*(AQ432/SUM(AQ430:AQ434))</f>
        <v>0.11111111111111113</v>
      </c>
      <c r="AS432" s="41">
        <f t="shared" ref="AS432" si="7485">AR432+((AR435-AS435)+(AR436-AS436))*(AR432/SUM(AR430:AR434))</f>
        <v>0.11111111111111113</v>
      </c>
      <c r="AU432" s="10" cm="1">
        <f t="array" ref="AU432">IF($D432="","",INDEX('Data - CO2'!$B$5:$AP$53,MATCH(Kulturmodeller!$D432,'Data - CO2'!$A$5:$A$53,0),AU$20)*E432)</f>
        <v>0</v>
      </c>
      <c r="AV432" cm="1">
        <f t="array" ref="AV432">IF($D432="","",INDEX('Data - CO2'!$B$5:$AP$53,MATCH(Kulturmodeller!$D432,'Data - CO2'!$A$5:$A$53,0),AV$20)*F432)</f>
        <v>8.7965870673630375E-2</v>
      </c>
      <c r="AW432" cm="1">
        <f t="array" ref="AW432">IF($D432="","",INDEX('Data - CO2'!$B$5:$AP$53,MATCH(Kulturmodeller!$D432,'Data - CO2'!$A$5:$A$53,0),AW$20)*G432)</f>
        <v>0.58643913782420254</v>
      </c>
      <c r="AX432" cm="1">
        <f t="array" ref="AX432">IF($D432="","",INDEX('Data - CO2'!$B$5:$AP$53,MATCH(Kulturmodeller!$D432,'Data - CO2'!$A$5:$A$53,0),AX$20)*H432)</f>
        <v>1.5203977647294138</v>
      </c>
      <c r="AY432" cm="1">
        <f t="array" ref="AY432">IF($D432="","",INDEX('Data - CO2'!$B$5:$AP$53,MATCH(Kulturmodeller!$D432,'Data - CO2'!$A$5:$A$53,0),AY$20)*I432)</f>
        <v>3.1493953697966433</v>
      </c>
      <c r="AZ432" cm="1">
        <f t="array" ref="AZ432">IF($D432="","",INDEX('Data - CO2'!$B$5:$AP$53,MATCH(Kulturmodeller!$D432,'Data - CO2'!$A$5:$A$53,0),AZ$20)*J432*$B429)</f>
        <v>8.5059137316072295</v>
      </c>
      <c r="BA432" cm="1">
        <f t="array" ref="BA432">IF($D432="","",INDEX('Data - CO2'!$B$5:$AP$53,MATCH(Kulturmodeller!$D432,'Data - CO2'!$A$5:$A$53,0),BA$20)*K432*$B429)</f>
        <v>16.152224060422395</v>
      </c>
      <c r="BB432" cm="1">
        <f t="array" ref="BB432">IF($D432="","",INDEX('Data - CO2'!$B$5:$AP$53,MATCH(Kulturmodeller!$D432,'Data - CO2'!$A$5:$A$53,0),BB$20)*L432*$B429)</f>
        <v>23.817410527678945</v>
      </c>
      <c r="BC432" cm="1">
        <f t="array" ref="BC432">IF($D432="","",INDEX('Data - CO2'!$B$5:$AP$53,MATCH(Kulturmodeller!$D432,'Data - CO2'!$A$5:$A$53,0),BC$20)*M432*$B429)</f>
        <v>26.738574126067483</v>
      </c>
      <c r="BD432" cm="1">
        <f t="array" ref="BD432">IF($D432="","",INDEX('Data - CO2'!$B$5:$AP$53,MATCH(Kulturmodeller!$D432,'Data - CO2'!$A$5:$A$53,0),BD$20)*N432*$B429)</f>
        <v>29.555174369220808</v>
      </c>
      <c r="BE432" cm="1">
        <f t="array" ref="BE432">IF($D432="","",INDEX('Data - CO2'!$B$5:$AP$53,MATCH(Kulturmodeller!$D432,'Data - CO2'!$A$5:$A$53,0),BE$20)*O432*$B429)</f>
        <v>32.698023881959678</v>
      </c>
      <c r="BF432" cm="1">
        <f t="array" ref="BF432">IF($D432="","",INDEX('Data - CO2'!$B$5:$AP$53,MATCH(Kulturmodeller!$D432,'Data - CO2'!$A$5:$A$53,0),BF$20)*P432*$B429)</f>
        <v>35.856164002972754</v>
      </c>
      <c r="BG432" cm="1">
        <f t="array" ref="BG432">IF($D432="","",INDEX('Data - CO2'!$B$5:$AP$53,MATCH(Kulturmodeller!$D432,'Data - CO2'!$A$5:$A$53,0),BG$20)*Q432*$B429)</f>
        <v>39.067901275777317</v>
      </c>
      <c r="BH432" cm="1">
        <f t="array" ref="BH432">IF($D432="","",INDEX('Data - CO2'!$B$5:$AP$53,MATCH(Kulturmodeller!$D432,'Data - CO2'!$A$5:$A$53,0),BH$20)*R432*$B429)</f>
        <v>42.232304290814938</v>
      </c>
      <c r="BI432" cm="1">
        <f t="array" ref="BI432">IF($D432="","",INDEX('Data - CO2'!$B$5:$AP$53,MATCH(Kulturmodeller!$D432,'Data - CO2'!$A$5:$A$53,0),BI$20)*S432*$B429)</f>
        <v>45.2316419530042</v>
      </c>
      <c r="BJ432" cm="1">
        <f t="array" ref="BJ432">IF($D432="","",INDEX('Data - CO2'!$B$5:$AP$53,MATCH(Kulturmodeller!$D432,'Data - CO2'!$A$5:$A$53,0),BJ$20)*T432*$B429)</f>
        <v>48.190731544468953</v>
      </c>
      <c r="BK432" cm="1">
        <f t="array" ref="BK432">IF($D432="","",INDEX('Data - CO2'!$B$5:$AP$53,MATCH(Kulturmodeller!$D432,'Data - CO2'!$A$5:$A$53,0),BK$20)*U432*$B429)</f>
        <v>51.130206802805922</v>
      </c>
      <c r="BL432" cm="1">
        <f t="array" ref="BL432">IF($D432="","",INDEX('Data - CO2'!$B$5:$AP$53,MATCH(Kulturmodeller!$D432,'Data - CO2'!$A$5:$A$53,0),BL$20)*V432*$B429)</f>
        <v>53.339139931175509</v>
      </c>
      <c r="BM432" cm="1">
        <f t="array" ref="BM432">IF($D432="","",INDEX('Data - CO2'!$B$5:$AP$53,MATCH(Kulturmodeller!$D432,'Data - CO2'!$A$5:$A$53,0),BM$20)*W432*$B429)</f>
        <v>54.632663062091986</v>
      </c>
      <c r="BN432" cm="1">
        <f t="array" ref="BN432">IF($D432="","",INDEX('Data - CO2'!$B$5:$AP$53,MATCH(Kulturmodeller!$D432,'Data - CO2'!$A$5:$A$53,0),BN$20)*X432*$B429)</f>
        <v>56.011604170538405</v>
      </c>
      <c r="BO432" cm="1">
        <f t="array" ref="BO432">IF($D432="","",INDEX('Data - CO2'!$B$5:$AP$53,MATCH(Kulturmodeller!$D432,'Data - CO2'!$A$5:$A$53,0),BO$20)*Y432*$B429)</f>
        <v>57.202993085493716</v>
      </c>
      <c r="BP432" cm="1">
        <f t="array" ref="BP432">IF($D432="","",INDEX('Data - CO2'!$B$5:$AP$53,MATCH(Kulturmodeller!$D432,'Data - CO2'!$A$5:$A$53,0),BP$20)*Z432*$B429)</f>
        <v>58.544046723618457</v>
      </c>
      <c r="BQ432" cm="1">
        <f t="array" ref="BQ432">IF($D432="","",INDEX('Data - CO2'!$B$5:$AP$53,MATCH(Kulturmodeller!$D432,'Data - CO2'!$A$5:$A$53,0),BQ$20)*AA432*$B429)</f>
        <v>59.659211718819861</v>
      </c>
      <c r="BR432" cm="1">
        <f t="array" ref="BR432">IF($D432="","",INDEX('Data - CO2'!$B$5:$AP$53,MATCH(Kulturmodeller!$D432,'Data - CO2'!$A$5:$A$53,0),BR$20)*AB432*$B429)</f>
        <v>60.738062266307161</v>
      </c>
      <c r="BS432" cm="1">
        <f t="array" ref="BS432">IF($D432="","",INDEX('Data - CO2'!$B$5:$AP$53,MATCH(Kulturmodeller!$D432,'Data - CO2'!$A$5:$A$53,0),BS$20)*AC432*$B429)</f>
        <v>61.827162868525392</v>
      </c>
      <c r="BT432" cm="1">
        <f t="array" ref="BT432">IF($D432="","",INDEX('Data - CO2'!$B$5:$AP$53,MATCH(Kulturmodeller!$D432,'Data - CO2'!$A$5:$A$53,0),BT$20)*AD432*$B429)</f>
        <v>62.898096049814875</v>
      </c>
      <c r="BU432" cm="1">
        <f t="array" ref="BU432">IF($D432="","",INDEX('Data - CO2'!$B$5:$AP$53,MATCH(Kulturmodeller!$D432,'Data - CO2'!$A$5:$A$53,0),BU$20)*AE432*$B429)</f>
        <v>63.616881993493585</v>
      </c>
      <c r="BV432" cm="1">
        <f t="array" ref="BV432">IF($D432="","",INDEX('Data - CO2'!$B$5:$AP$53,MATCH(Kulturmodeller!$D432,'Data - CO2'!$A$5:$A$53,0),BV$20)*AF432*$B429)</f>
        <v>64.727633652385649</v>
      </c>
      <c r="BW432" cm="1">
        <f t="array" ref="BW432">IF($D432="","",INDEX('Data - CO2'!$B$5:$AP$53,MATCH(Kulturmodeller!$D432,'Data - CO2'!$A$5:$A$53,0),BW$20)*AG432*$B429)</f>
        <v>65.66959050318205</v>
      </c>
      <c r="BX432" cm="1">
        <f t="array" ref="BX432">IF($D432="","",INDEX('Data - CO2'!$B$5:$AP$53,MATCH(Kulturmodeller!$D432,'Data - CO2'!$A$5:$A$53,0),BX$20)*AH432*$B429)</f>
        <v>9.7739856304033756E-2</v>
      </c>
      <c r="BY432" cm="1">
        <f t="array" ref="BY432">IF($D432="","",INDEX('Data - CO2'!$B$5:$AP$53,MATCH(Kulturmodeller!$D432,'Data - CO2'!$A$5:$A$53,0),BY$20)*AI432*$B429)</f>
        <v>0.65159904202689189</v>
      </c>
      <c r="BZ432" cm="1">
        <f t="array" ref="BZ432">IF($D432="","",INDEX('Data - CO2'!$B$5:$AP$53,MATCH(Kulturmodeller!$D432,'Data - CO2'!$A$5:$A$53,0),BZ$20)*AJ432*$B429)</f>
        <v>1.6289976050672292</v>
      </c>
      <c r="CA432" cm="1">
        <f t="array" ref="CA432">IF($D432="","",INDEX('Data - CO2'!$B$5:$AP$53,MATCH(Kulturmodeller!$D432,'Data - CO2'!$A$5:$A$53,0),CA$20)*AK432*$B429)</f>
        <v>3.2579952101344585</v>
      </c>
      <c r="CB432" cm="1">
        <f t="array" ref="CB432">IF($D432="","",INDEX('Data - CO2'!$B$5:$AP$53,MATCH(Kulturmodeller!$D432,'Data - CO2'!$A$5:$A$53,0),CB$20)*AL432*$B429)</f>
        <v>8.5059137316072295</v>
      </c>
      <c r="CC432" cm="1">
        <f t="array" ref="CC432">IF($D432="","",INDEX('Data - CO2'!$B$5:$AP$53,MATCH(Kulturmodeller!$D432,'Data - CO2'!$A$5:$A$53,0),CC$20)*AM432*$B429)</f>
        <v>16.152224060422395</v>
      </c>
      <c r="CD432" cm="1">
        <f t="array" ref="CD432">IF($D432="","",INDEX('Data - CO2'!$B$5:$AP$53,MATCH(Kulturmodeller!$D432,'Data - CO2'!$A$5:$A$53,0),CD$20)*AN432*$B429)</f>
        <v>23.817410527678945</v>
      </c>
      <c r="CE432" cm="1">
        <f t="array" ref="CE432">IF($D432="","",INDEX('Data - CO2'!$B$5:$AP$53,MATCH(Kulturmodeller!$D432,'Data - CO2'!$A$5:$A$53,0),CE$20)*AO432*$B429)</f>
        <v>26.738574126067483</v>
      </c>
      <c r="CF432" cm="1">
        <f t="array" ref="CF432">IF($D432="","",INDEX('Data - CO2'!$B$5:$AP$53,MATCH(Kulturmodeller!$D432,'Data - CO2'!$A$5:$A$53,0),CF$20)*AP432*$B429)</f>
        <v>29.555174369220808</v>
      </c>
      <c r="CG432" cm="1">
        <f t="array" ref="CG432">IF($D432="","",INDEX('Data - CO2'!$B$5:$AP$53,MATCH(Kulturmodeller!$D432,'Data - CO2'!$A$5:$A$53,0),CG$20)*AQ432*$B429)</f>
        <v>32.698023881959678</v>
      </c>
      <c r="CH432" cm="1">
        <f t="array" ref="CH432">IF($D432="","",INDEX('Data - CO2'!$B$5:$AP$53,MATCH(Kulturmodeller!$D432,'Data - CO2'!$A$5:$A$53,0),CH$20)*AR432*$B429)</f>
        <v>35.856164002972754</v>
      </c>
      <c r="CI432" s="11" cm="1">
        <f t="array" ref="CI432">IF($D432="","",INDEX('Data - CO2'!$B$5:$AP$53,MATCH(Kulturmodeller!$D432,'Data - CO2'!$A$5:$A$53,0),CI$20)*AS432*$B429)</f>
        <v>39.067901275777317</v>
      </c>
    </row>
    <row r="433" spans="1:87" x14ac:dyDescent="0.3">
      <c r="A433" s="33" t="s">
        <v>84</v>
      </c>
      <c r="B433" s="33"/>
      <c r="C433" s="124" t="str">
        <f>'Katalog over Kulturmodeller '!F157</f>
        <v>Juletræer (NGR)</v>
      </c>
      <c r="D433" s="125" t="s">
        <v>634</v>
      </c>
      <c r="E433" s="151">
        <f>'Katalog over Kulturmodeller '!W157</f>
        <v>0</v>
      </c>
      <c r="F433" s="40">
        <f>E433+((E435-F435)+(E436-F436))*(E433/SUM(E430:E434))</f>
        <v>0</v>
      </c>
      <c r="G433" s="40">
        <f t="shared" ref="G433" si="7486">F433+((F435-G435)+(F436-G436))*(F433/SUM(F430:F434))</f>
        <v>0</v>
      </c>
      <c r="H433" s="40">
        <f t="shared" ref="H433" si="7487">G433+((G435-H435)+(G436-H436))*(G433/SUM(G430:G434))</f>
        <v>0</v>
      </c>
      <c r="I433" s="40">
        <f t="shared" ref="I433" si="7488">H433+((H435-I435)+(H436-I436))*(H433/SUM(H430:H434))</f>
        <v>0</v>
      </c>
      <c r="J433" s="40">
        <f t="shared" ref="J433" si="7489">I433+((I435-J435)+(I436-J436))*(I433/SUM(I430:I434))</f>
        <v>0</v>
      </c>
      <c r="K433" s="40">
        <f t="shared" ref="K433" si="7490">J433+((J435-K435)+(J436-K436))*(J433/SUM(J430:J434))</f>
        <v>0</v>
      </c>
      <c r="L433" s="40">
        <f t="shared" ref="L433" si="7491">K433+((K435-L435)+(K436-L436))*(K433/SUM(K430:K434))</f>
        <v>0</v>
      </c>
      <c r="M433" s="40">
        <f t="shared" ref="M433" si="7492">L433+((L435-M435)+(L436-M436))*(L433/SUM(L430:L434))</f>
        <v>0</v>
      </c>
      <c r="N433" s="40">
        <f t="shared" ref="N433" si="7493">M433+((M435-N435)+(M436-N436))*(M433/SUM(M430:M434))</f>
        <v>0</v>
      </c>
      <c r="O433" s="40">
        <f t="shared" ref="O433" si="7494">N433+((N435-O435)+(N436-O436))*(N433/SUM(N430:N434))</f>
        <v>0</v>
      </c>
      <c r="P433" s="40">
        <f t="shared" ref="P433" si="7495">O433+((O435-P435)+(O436-P436))*(O433/SUM(O430:O434))</f>
        <v>0</v>
      </c>
      <c r="Q433" s="40">
        <f t="shared" ref="Q433" si="7496">P433+((P435-Q435)+(P436-Q436))*(P433/SUM(P430:P434))</f>
        <v>0</v>
      </c>
      <c r="R433" s="40">
        <f t="shared" ref="R433" si="7497">Q433+((Q435-R435)+(Q436-R436))*(Q433/SUM(Q430:Q434))</f>
        <v>0</v>
      </c>
      <c r="S433" s="40">
        <f t="shared" ref="S433" si="7498">R433+((R435-S435)+(R436-S436))*(R433/SUM(R430:R434))</f>
        <v>0</v>
      </c>
      <c r="T433" s="40">
        <f t="shared" ref="T433" si="7499">S433+((S435-T435)+(S436-T436))*(S433/SUM(S430:S434))</f>
        <v>0</v>
      </c>
      <c r="U433" s="40">
        <f t="shared" ref="U433" si="7500">T433+((T435-U435)+(T436-U436))*(T433/SUM(T430:T434))</f>
        <v>0</v>
      </c>
      <c r="V433" s="40">
        <f t="shared" ref="V433" si="7501">U433+((U435-V435)+(U436-V436))*(U433/SUM(U430:U434))</f>
        <v>0</v>
      </c>
      <c r="W433" s="40">
        <f t="shared" ref="W433" si="7502">V433+((V435-W435)+(V436-W436))*(V433/SUM(V430:V434))</f>
        <v>0</v>
      </c>
      <c r="X433" s="40">
        <f t="shared" ref="X433" si="7503">W433+((W435-X435)+(W436-X436))*(W433/SUM(W430:W434))</f>
        <v>0</v>
      </c>
      <c r="Y433" s="40">
        <f t="shared" ref="Y433" si="7504">X433+((X435-Y435)+(X436-Y436))*(X433/SUM(X430:X434))</f>
        <v>0</v>
      </c>
      <c r="Z433" s="40">
        <f t="shared" ref="Z433" si="7505">Y433+((Y435-Z435)+(Y436-Z436))*(Y433/SUM(Y430:Y434))</f>
        <v>0</v>
      </c>
      <c r="AA433" s="40">
        <f t="shared" ref="AA433" si="7506">Z433+((Z435-AA435)+(Z436-AA436))*(Z433/SUM(Z430:Z434))</f>
        <v>0</v>
      </c>
      <c r="AB433" s="40">
        <f t="shared" ref="AB433" si="7507">AA433+((AA435-AB435)+(AA436-AB436))*(AA433/SUM(AA430:AA434))</f>
        <v>0</v>
      </c>
      <c r="AC433" s="40">
        <f t="shared" ref="AC433" si="7508">AB433+((AB435-AC435)+(AB436-AC436))*(AB433/SUM(AB430:AB434))</f>
        <v>0</v>
      </c>
      <c r="AD433" s="40">
        <f t="shared" ref="AD433" si="7509">AC433+((AC435-AD435)+(AC436-AD436))*(AC433/SUM(AC430:AC434))</f>
        <v>0</v>
      </c>
      <c r="AE433" s="40">
        <f t="shared" ref="AE433" si="7510">AD433+((AD435-AE435)+(AD436-AE436))*(AD433/SUM(AD430:AD434))</f>
        <v>0</v>
      </c>
      <c r="AF433" s="40">
        <f t="shared" ref="AF433" si="7511">AE433+((AE435-AF435)+(AE436-AF436))*(AE433/SUM(AE430:AE434))</f>
        <v>0</v>
      </c>
      <c r="AG433" s="40">
        <f t="shared" ref="AG433" si="7512">AF433+((AF435-AG435)+(AF436-AG436))*(AF433/SUM(AF430:AF434))</f>
        <v>0</v>
      </c>
      <c r="AH433" s="40">
        <f t="shared" ref="AH433" si="7513">AG433+((AG435-AH435)+(AG436-AH436))*(AG433/SUM(AG430:AG434))</f>
        <v>0</v>
      </c>
      <c r="AI433" s="40">
        <f t="shared" ref="AI433" si="7514">AH433+((AH435-AI435)+(AH436-AI436))*(AH433/SUM(AH430:AH434))</f>
        <v>0</v>
      </c>
      <c r="AJ433" s="40">
        <f t="shared" ref="AJ433" si="7515">AI433+((AI435-AJ435)+(AI436-AJ436))*(AI433/SUM(AI430:AI434))</f>
        <v>0</v>
      </c>
      <c r="AK433" s="40">
        <f t="shared" ref="AK433" si="7516">AJ433+((AJ435-AK435)+(AJ436-AK436))*(AJ433/SUM(AJ430:AJ434))</f>
        <v>0</v>
      </c>
      <c r="AL433" s="40">
        <f t="shared" ref="AL433" si="7517">AK433+((AK435-AL435)+(AK436-AL436))*(AK433/SUM(AK430:AK434))</f>
        <v>0</v>
      </c>
      <c r="AM433" s="40">
        <f t="shared" ref="AM433" si="7518">AL433+((AL435-AM435)+(AL436-AM436))*(AL433/SUM(AL430:AL434))</f>
        <v>0</v>
      </c>
      <c r="AN433" s="40">
        <f t="shared" ref="AN433" si="7519">AM433+((AM435-AN435)+(AM436-AN436))*(AM433/SUM(AM430:AM434))</f>
        <v>0</v>
      </c>
      <c r="AO433" s="40">
        <f t="shared" ref="AO433" si="7520">AN433+((AN435-AO435)+(AN436-AO436))*(AN433/SUM(AN430:AN434))</f>
        <v>0</v>
      </c>
      <c r="AP433" s="40">
        <f t="shared" ref="AP433" si="7521">AO433+((AO435-AP435)+(AO436-AP436))*(AO433/SUM(AO430:AO434))</f>
        <v>0</v>
      </c>
      <c r="AQ433" s="40">
        <f t="shared" ref="AQ433" si="7522">AP433+((AP435-AQ435)+(AP436-AQ436))*(AP433/SUM(AP430:AP434))</f>
        <v>0</v>
      </c>
      <c r="AR433" s="40">
        <f t="shared" ref="AR433" si="7523">AQ433+((AQ435-AR435)+(AQ436-AR436))*(AQ433/SUM(AQ430:AQ434))</f>
        <v>0</v>
      </c>
      <c r="AS433" s="41">
        <f t="shared" ref="AS433" si="7524">AR433+((AR435-AS435)+(AR436-AS436))*(AR433/SUM(AR430:AR434))</f>
        <v>0</v>
      </c>
      <c r="AU433" s="10" cm="1">
        <f t="array" ref="AU433">IF($D433="","",INDEX('Data - CO2'!$B$5:$AP$53,MATCH(Kulturmodeller!$D433,'Data - CO2'!$A$5:$A$53,0),AU$20)*E433)</f>
        <v>0</v>
      </c>
      <c r="AV433" cm="1">
        <f t="array" ref="AV433">IF($D433="","",INDEX('Data - CO2'!$B$5:$AP$53,MATCH(Kulturmodeller!$D433,'Data - CO2'!$A$5:$A$53,0),AV$20)*F433)</f>
        <v>0</v>
      </c>
      <c r="AW433" cm="1">
        <f t="array" ref="AW433">IF($D433="","",INDEX('Data - CO2'!$B$5:$AP$53,MATCH(Kulturmodeller!$D433,'Data - CO2'!$A$5:$A$53,0),AW$20)*G433)</f>
        <v>0</v>
      </c>
      <c r="AX433" cm="1">
        <f t="array" ref="AX433">IF($D433="","",INDEX('Data - CO2'!$B$5:$AP$53,MATCH(Kulturmodeller!$D433,'Data - CO2'!$A$5:$A$53,0),AX$20)*H433)</f>
        <v>0</v>
      </c>
      <c r="AY433" cm="1">
        <f t="array" ref="AY433">IF($D433="","",INDEX('Data - CO2'!$B$5:$AP$53,MATCH(Kulturmodeller!$D433,'Data - CO2'!$A$5:$A$53,0),AY$20)*I433)</f>
        <v>0</v>
      </c>
      <c r="AZ433" cm="1">
        <f t="array" ref="AZ433">IF($D433="","",INDEX('Data - CO2'!$B$5:$AP$53,MATCH(Kulturmodeller!$D433,'Data - CO2'!$A$5:$A$53,0),AZ$20)*J433*$B429)</f>
        <v>0</v>
      </c>
      <c r="BA433" cm="1">
        <f t="array" ref="BA433">IF($D433="","",INDEX('Data - CO2'!$B$5:$AP$53,MATCH(Kulturmodeller!$D433,'Data - CO2'!$A$5:$A$53,0),BA$20)*K433*$B429)</f>
        <v>0</v>
      </c>
      <c r="BB433" cm="1">
        <f t="array" ref="BB433">IF($D433="","",INDEX('Data - CO2'!$B$5:$AP$53,MATCH(Kulturmodeller!$D433,'Data - CO2'!$A$5:$A$53,0),BB$20)*L433*$B429)</f>
        <v>0</v>
      </c>
      <c r="BC433" cm="1">
        <f t="array" ref="BC433">IF($D433="","",INDEX('Data - CO2'!$B$5:$AP$53,MATCH(Kulturmodeller!$D433,'Data - CO2'!$A$5:$A$53,0),BC$20)*M433*$B429)</f>
        <v>0</v>
      </c>
      <c r="BD433" cm="1">
        <f t="array" ref="BD433">IF($D433="","",INDEX('Data - CO2'!$B$5:$AP$53,MATCH(Kulturmodeller!$D433,'Data - CO2'!$A$5:$A$53,0),BD$20)*N433*$B429)</f>
        <v>0</v>
      </c>
      <c r="BE433" cm="1">
        <f t="array" ref="BE433">IF($D433="","",INDEX('Data - CO2'!$B$5:$AP$53,MATCH(Kulturmodeller!$D433,'Data - CO2'!$A$5:$A$53,0),BE$20)*O433*$B429)</f>
        <v>0</v>
      </c>
      <c r="BF433" cm="1">
        <f t="array" ref="BF433">IF($D433="","",INDEX('Data - CO2'!$B$5:$AP$53,MATCH(Kulturmodeller!$D433,'Data - CO2'!$A$5:$A$53,0),BF$20)*P433*$B429)</f>
        <v>0</v>
      </c>
      <c r="BG433" cm="1">
        <f t="array" ref="BG433">IF($D433="","",INDEX('Data - CO2'!$B$5:$AP$53,MATCH(Kulturmodeller!$D433,'Data - CO2'!$A$5:$A$53,0),BG$20)*Q433*$B429)</f>
        <v>0</v>
      </c>
      <c r="BH433" cm="1">
        <f t="array" ref="BH433">IF($D433="","",INDEX('Data - CO2'!$B$5:$AP$53,MATCH(Kulturmodeller!$D433,'Data - CO2'!$A$5:$A$53,0),BH$20)*R433*$B429)</f>
        <v>0</v>
      </c>
      <c r="BI433" cm="1">
        <f t="array" ref="BI433">IF($D433="","",INDEX('Data - CO2'!$B$5:$AP$53,MATCH(Kulturmodeller!$D433,'Data - CO2'!$A$5:$A$53,0),BI$20)*S433*$B429)</f>
        <v>0</v>
      </c>
      <c r="BJ433" cm="1">
        <f t="array" ref="BJ433">IF($D433="","",INDEX('Data - CO2'!$B$5:$AP$53,MATCH(Kulturmodeller!$D433,'Data - CO2'!$A$5:$A$53,0),BJ$20)*T433*$B429)</f>
        <v>0</v>
      </c>
      <c r="BK433" cm="1">
        <f t="array" ref="BK433">IF($D433="","",INDEX('Data - CO2'!$B$5:$AP$53,MATCH(Kulturmodeller!$D433,'Data - CO2'!$A$5:$A$53,0),BK$20)*U433*$B429)</f>
        <v>0</v>
      </c>
      <c r="BL433" cm="1">
        <f t="array" ref="BL433">IF($D433="","",INDEX('Data - CO2'!$B$5:$AP$53,MATCH(Kulturmodeller!$D433,'Data - CO2'!$A$5:$A$53,0),BL$20)*V433*$B429)</f>
        <v>0</v>
      </c>
      <c r="BM433" cm="1">
        <f t="array" ref="BM433">IF($D433="","",INDEX('Data - CO2'!$B$5:$AP$53,MATCH(Kulturmodeller!$D433,'Data - CO2'!$A$5:$A$53,0),BM$20)*W433*$B429)</f>
        <v>0</v>
      </c>
      <c r="BN433" cm="1">
        <f t="array" ref="BN433">IF($D433="","",INDEX('Data - CO2'!$B$5:$AP$53,MATCH(Kulturmodeller!$D433,'Data - CO2'!$A$5:$A$53,0),BN$20)*X433*$B429)</f>
        <v>0</v>
      </c>
      <c r="BO433" cm="1">
        <f t="array" ref="BO433">IF($D433="","",INDEX('Data - CO2'!$B$5:$AP$53,MATCH(Kulturmodeller!$D433,'Data - CO2'!$A$5:$A$53,0),BO$20)*Y433*$B429)</f>
        <v>0</v>
      </c>
      <c r="BP433" cm="1">
        <f t="array" ref="BP433">IF($D433="","",INDEX('Data - CO2'!$B$5:$AP$53,MATCH(Kulturmodeller!$D433,'Data - CO2'!$A$5:$A$53,0),BP$20)*Z433*$B429)</f>
        <v>0</v>
      </c>
      <c r="BQ433" cm="1">
        <f t="array" ref="BQ433">IF($D433="","",INDEX('Data - CO2'!$B$5:$AP$53,MATCH(Kulturmodeller!$D433,'Data - CO2'!$A$5:$A$53,0),BQ$20)*AA433*$B429)</f>
        <v>0</v>
      </c>
      <c r="BR433" cm="1">
        <f t="array" ref="BR433">IF($D433="","",INDEX('Data - CO2'!$B$5:$AP$53,MATCH(Kulturmodeller!$D433,'Data - CO2'!$A$5:$A$53,0),BR$20)*AB433*$B429)</f>
        <v>0</v>
      </c>
      <c r="BS433" cm="1">
        <f t="array" ref="BS433">IF($D433="","",INDEX('Data - CO2'!$B$5:$AP$53,MATCH(Kulturmodeller!$D433,'Data - CO2'!$A$5:$A$53,0),BS$20)*AC433*$B429)</f>
        <v>0</v>
      </c>
      <c r="BT433" cm="1">
        <f t="array" ref="BT433">IF($D433="","",INDEX('Data - CO2'!$B$5:$AP$53,MATCH(Kulturmodeller!$D433,'Data - CO2'!$A$5:$A$53,0),BT$20)*AD433*$B429)</f>
        <v>0</v>
      </c>
      <c r="BU433" cm="1">
        <f t="array" ref="BU433">IF($D433="","",INDEX('Data - CO2'!$B$5:$AP$53,MATCH(Kulturmodeller!$D433,'Data - CO2'!$A$5:$A$53,0),BU$20)*AE433*$B429)</f>
        <v>0</v>
      </c>
      <c r="BV433" cm="1">
        <f t="array" ref="BV433">IF($D433="","",INDEX('Data - CO2'!$B$5:$AP$53,MATCH(Kulturmodeller!$D433,'Data - CO2'!$A$5:$A$53,0),BV$20)*AF433*$B429)</f>
        <v>0</v>
      </c>
      <c r="BW433" cm="1">
        <f t="array" ref="BW433">IF($D433="","",INDEX('Data - CO2'!$B$5:$AP$53,MATCH(Kulturmodeller!$D433,'Data - CO2'!$A$5:$A$53,0),BW$20)*AG433*$B429)</f>
        <v>0</v>
      </c>
      <c r="BX433" cm="1">
        <f t="array" ref="BX433">IF($D433="","",INDEX('Data - CO2'!$B$5:$AP$53,MATCH(Kulturmodeller!$D433,'Data - CO2'!$A$5:$A$53,0),BX$20)*AH433*$B429)</f>
        <v>0</v>
      </c>
      <c r="BY433" cm="1">
        <f t="array" ref="BY433">IF($D433="","",INDEX('Data - CO2'!$B$5:$AP$53,MATCH(Kulturmodeller!$D433,'Data - CO2'!$A$5:$A$53,0),BY$20)*AI433*$B429)</f>
        <v>0</v>
      </c>
      <c r="BZ433" cm="1">
        <f t="array" ref="BZ433">IF($D433="","",INDEX('Data - CO2'!$B$5:$AP$53,MATCH(Kulturmodeller!$D433,'Data - CO2'!$A$5:$A$53,0),BZ$20)*AJ433*$B429)</f>
        <v>0</v>
      </c>
      <c r="CA433" cm="1">
        <f t="array" ref="CA433">IF($D433="","",INDEX('Data - CO2'!$B$5:$AP$53,MATCH(Kulturmodeller!$D433,'Data - CO2'!$A$5:$A$53,0),CA$20)*AK433*$B429)</f>
        <v>0</v>
      </c>
      <c r="CB433" cm="1">
        <f t="array" ref="CB433">IF($D433="","",INDEX('Data - CO2'!$B$5:$AP$53,MATCH(Kulturmodeller!$D433,'Data - CO2'!$A$5:$A$53,0),CB$20)*AL433*$B429)</f>
        <v>0</v>
      </c>
      <c r="CC433" cm="1">
        <f t="array" ref="CC433">IF($D433="","",INDEX('Data - CO2'!$B$5:$AP$53,MATCH(Kulturmodeller!$D433,'Data - CO2'!$A$5:$A$53,0),CC$20)*AM433*$B429)</f>
        <v>0</v>
      </c>
      <c r="CD433" cm="1">
        <f t="array" ref="CD433">IF($D433="","",INDEX('Data - CO2'!$B$5:$AP$53,MATCH(Kulturmodeller!$D433,'Data - CO2'!$A$5:$A$53,0),CD$20)*AN433*$B429)</f>
        <v>0</v>
      </c>
      <c r="CE433" cm="1">
        <f t="array" ref="CE433">IF($D433="","",INDEX('Data - CO2'!$B$5:$AP$53,MATCH(Kulturmodeller!$D433,'Data - CO2'!$A$5:$A$53,0),CE$20)*AO433*$B429)</f>
        <v>0</v>
      </c>
      <c r="CF433" cm="1">
        <f t="array" ref="CF433">IF($D433="","",INDEX('Data - CO2'!$B$5:$AP$53,MATCH(Kulturmodeller!$D433,'Data - CO2'!$A$5:$A$53,0),CF$20)*AP433*$B429)</f>
        <v>0</v>
      </c>
      <c r="CG433" cm="1">
        <f t="array" ref="CG433">IF($D433="","",INDEX('Data - CO2'!$B$5:$AP$53,MATCH(Kulturmodeller!$D433,'Data - CO2'!$A$5:$A$53,0),CG$20)*AQ433*$B429)</f>
        <v>0</v>
      </c>
      <c r="CH433" cm="1">
        <f t="array" ref="CH433">IF($D433="","",INDEX('Data - CO2'!$B$5:$AP$53,MATCH(Kulturmodeller!$D433,'Data - CO2'!$A$5:$A$53,0),CH$20)*AR433*$B429)</f>
        <v>0</v>
      </c>
      <c r="CI433" s="11" cm="1">
        <f t="array" ref="CI433">IF($D433="","",INDEX('Data - CO2'!$B$5:$AP$53,MATCH(Kulturmodeller!$D433,'Data - CO2'!$A$5:$A$53,0),CI$20)*AS433*$B429)</f>
        <v>0</v>
      </c>
    </row>
    <row r="434" spans="1:87" x14ac:dyDescent="0.3">
      <c r="A434" s="42" t="s">
        <v>85</v>
      </c>
      <c r="B434" s="42"/>
      <c r="C434" s="124">
        <f>'Katalog over Kulturmodeller '!F158</f>
        <v>0</v>
      </c>
      <c r="D434" s="129"/>
      <c r="E434" s="140">
        <f>'Katalog over Kulturmodeller '!W158</f>
        <v>0</v>
      </c>
      <c r="F434" s="46">
        <f>E434+((E435-F435)+(E436-F436))*(E434/SUM(E430:E434))</f>
        <v>0</v>
      </c>
      <c r="G434" s="46">
        <f t="shared" ref="G434" si="7525">F434+((F435-G435)+(F436-G436))*(F434/SUM(F430:F434))</f>
        <v>0</v>
      </c>
      <c r="H434" s="46">
        <f t="shared" ref="H434" si="7526">G434+((G435-H435)+(G436-H436))*(G434/SUM(G430:G434))</f>
        <v>0</v>
      </c>
      <c r="I434" s="46">
        <f t="shared" ref="I434" si="7527">H434+((H435-I435)+(H436-I436))*(H434/SUM(H430:H434))</f>
        <v>0</v>
      </c>
      <c r="J434" s="46">
        <f t="shared" ref="J434" si="7528">I434+((I435-J435)+(I436-J436))*(I434/SUM(I430:I434))</f>
        <v>0</v>
      </c>
      <c r="K434" s="46">
        <f t="shared" ref="K434" si="7529">J434+((J435-K435)+(J436-K436))*(J434/SUM(J430:J434))</f>
        <v>0</v>
      </c>
      <c r="L434" s="46">
        <f t="shared" ref="L434" si="7530">K434+((K435-L435)+(K436-L436))*(K434/SUM(K430:K434))</f>
        <v>0</v>
      </c>
      <c r="M434" s="46">
        <f t="shared" ref="M434" si="7531">L434+((L435-M435)+(L436-M436))*(L434/SUM(L430:L434))</f>
        <v>0</v>
      </c>
      <c r="N434" s="46">
        <f t="shared" ref="N434" si="7532">M434+((M435-N435)+(M436-N436))*(M434/SUM(M430:M434))</f>
        <v>0</v>
      </c>
      <c r="O434" s="46">
        <f t="shared" ref="O434" si="7533">N434+((N435-O435)+(N436-O436))*(N434/SUM(N430:N434))</f>
        <v>0</v>
      </c>
      <c r="P434" s="46">
        <f t="shared" ref="P434" si="7534">O434+((O435-P435)+(O436-P436))*(O434/SUM(O430:O434))</f>
        <v>0</v>
      </c>
      <c r="Q434" s="46">
        <f t="shared" ref="Q434" si="7535">P434+((P435-Q435)+(P436-Q436))*(P434/SUM(P430:P434))</f>
        <v>0</v>
      </c>
      <c r="R434" s="46">
        <f t="shared" ref="R434" si="7536">Q434+((Q435-R435)+(Q436-R436))*(Q434/SUM(Q430:Q434))</f>
        <v>0</v>
      </c>
      <c r="S434" s="46">
        <f t="shared" ref="S434" si="7537">R434+((R435-S435)+(R436-S436))*(R434/SUM(R430:R434))</f>
        <v>0</v>
      </c>
      <c r="T434" s="46">
        <f t="shared" ref="T434" si="7538">S434+((S435-T435)+(S436-T436))*(S434/SUM(S430:S434))</f>
        <v>0</v>
      </c>
      <c r="U434" s="46">
        <f t="shared" ref="U434" si="7539">T434+((T435-U435)+(T436-U436))*(T434/SUM(T430:T434))</f>
        <v>0</v>
      </c>
      <c r="V434" s="46">
        <f t="shared" ref="V434" si="7540">U434+((U435-V435)+(U436-V436))*(U434/SUM(U430:U434))</f>
        <v>0</v>
      </c>
      <c r="W434" s="46">
        <f t="shared" ref="W434" si="7541">V434+((V435-W435)+(V436-W436))*(V434/SUM(V430:V434))</f>
        <v>0</v>
      </c>
      <c r="X434" s="46">
        <f t="shared" ref="X434" si="7542">W434+((W435-X435)+(W436-X436))*(W434/SUM(W430:W434))</f>
        <v>0</v>
      </c>
      <c r="Y434" s="46">
        <f t="shared" ref="Y434" si="7543">X434+((X435-Y435)+(X436-Y436))*(X434/SUM(X430:X434))</f>
        <v>0</v>
      </c>
      <c r="Z434" s="46">
        <f t="shared" ref="Z434" si="7544">Y434+((Y435-Z435)+(Y436-Z436))*(Y434/SUM(Y430:Y434))</f>
        <v>0</v>
      </c>
      <c r="AA434" s="46">
        <f t="shared" ref="AA434" si="7545">Z434+((Z435-AA435)+(Z436-AA436))*(Z434/SUM(Z430:Z434))</f>
        <v>0</v>
      </c>
      <c r="AB434" s="46">
        <f t="shared" ref="AB434" si="7546">AA434+((AA435-AB435)+(AA436-AB436))*(AA434/SUM(AA430:AA434))</f>
        <v>0</v>
      </c>
      <c r="AC434" s="46">
        <f t="shared" ref="AC434" si="7547">AB434+((AB435-AC435)+(AB436-AC436))*(AB434/SUM(AB430:AB434))</f>
        <v>0</v>
      </c>
      <c r="AD434" s="46">
        <f t="shared" ref="AD434" si="7548">AC434+((AC435-AD435)+(AC436-AD436))*(AC434/SUM(AC430:AC434))</f>
        <v>0</v>
      </c>
      <c r="AE434" s="46">
        <f t="shared" ref="AE434" si="7549">AD434+((AD435-AE435)+(AD436-AE436))*(AD434/SUM(AD430:AD434))</f>
        <v>0</v>
      </c>
      <c r="AF434" s="46">
        <f t="shared" ref="AF434" si="7550">AE434+((AE435-AF435)+(AE436-AF436))*(AE434/SUM(AE430:AE434))</f>
        <v>0</v>
      </c>
      <c r="AG434" s="46">
        <f t="shared" ref="AG434" si="7551">AF434+((AF435-AG435)+(AF436-AG436))*(AF434/SUM(AF430:AF434))</f>
        <v>0</v>
      </c>
      <c r="AH434" s="46">
        <f t="shared" ref="AH434" si="7552">AG434+((AG435-AH435)+(AG436-AH436))*(AG434/SUM(AG430:AG434))</f>
        <v>0</v>
      </c>
      <c r="AI434" s="46">
        <f t="shared" ref="AI434" si="7553">AH434+((AH435-AI435)+(AH436-AI436))*(AH434/SUM(AH430:AH434))</f>
        <v>0</v>
      </c>
      <c r="AJ434" s="46">
        <f t="shared" ref="AJ434" si="7554">AI434+((AI435-AJ435)+(AI436-AJ436))*(AI434/SUM(AI430:AI434))</f>
        <v>0</v>
      </c>
      <c r="AK434" s="46">
        <f t="shared" ref="AK434" si="7555">AJ434+((AJ435-AK435)+(AJ436-AK436))*(AJ434/SUM(AJ430:AJ434))</f>
        <v>0</v>
      </c>
      <c r="AL434" s="46">
        <f t="shared" ref="AL434" si="7556">AK434+((AK435-AL435)+(AK436-AL436))*(AK434/SUM(AK430:AK434))</f>
        <v>0</v>
      </c>
      <c r="AM434" s="46">
        <f t="shared" ref="AM434" si="7557">AL434+((AL435-AM435)+(AL436-AM436))*(AL434/SUM(AL430:AL434))</f>
        <v>0</v>
      </c>
      <c r="AN434" s="46">
        <f t="shared" ref="AN434" si="7558">AM434+((AM435-AN435)+(AM436-AN436))*(AM434/SUM(AM430:AM434))</f>
        <v>0</v>
      </c>
      <c r="AO434" s="46">
        <f t="shared" ref="AO434" si="7559">AN434+((AN435-AO435)+(AN436-AO436))*(AN434/SUM(AN430:AN434))</f>
        <v>0</v>
      </c>
      <c r="AP434" s="46">
        <f t="shared" ref="AP434" si="7560">AO434+((AO435-AP435)+(AO436-AP436))*(AO434/SUM(AO430:AO434))</f>
        <v>0</v>
      </c>
      <c r="AQ434" s="46">
        <f t="shared" ref="AQ434" si="7561">AP434+((AP435-AQ435)+(AP436-AQ436))*(AP434/SUM(AP430:AP434))</f>
        <v>0</v>
      </c>
      <c r="AR434" s="46">
        <f t="shared" ref="AR434" si="7562">AQ434+((AQ435-AR435)+(AQ436-AR436))*(AQ434/SUM(AQ430:AQ434))</f>
        <v>0</v>
      </c>
      <c r="AS434" s="47">
        <f t="shared" ref="AS434" si="7563">AR434+((AR435-AS435)+(AR436-AS436))*(AR434/SUM(AR430:AR434))</f>
        <v>0</v>
      </c>
      <c r="AU434" s="10" t="str" cm="1">
        <f t="array" ref="AU434">IF($D434="","",INDEX('Data - CO2'!$B$5:$AP$53,MATCH(Kulturmodeller!$D434,'Data - CO2'!$A$5:$A$53,0),AU$20)*E434)</f>
        <v/>
      </c>
      <c r="AV434" t="str" cm="1">
        <f t="array" ref="AV434">IF($D434="","",INDEX('Data - CO2'!$B$5:$AP$53,MATCH(Kulturmodeller!$D434,'Data - CO2'!$A$5:$A$53,0),AV$20)*F434)</f>
        <v/>
      </c>
      <c r="AW434" t="str" cm="1">
        <f t="array" ref="AW434">IF($D434="","",INDEX('Data - CO2'!$B$5:$AP$53,MATCH(Kulturmodeller!$D434,'Data - CO2'!$A$5:$A$53,0),AW$20)*G434)</f>
        <v/>
      </c>
      <c r="AX434" t="str" cm="1">
        <f t="array" ref="AX434">IF($D434="","",INDEX('Data - CO2'!$B$5:$AP$53,MATCH(Kulturmodeller!$D434,'Data - CO2'!$A$5:$A$53,0),AX$20)*H434)</f>
        <v/>
      </c>
      <c r="AY434" t="str" cm="1">
        <f t="array" ref="AY434">IF($D434="","",INDEX('Data - CO2'!$B$5:$AP$53,MATCH(Kulturmodeller!$D434,'Data - CO2'!$A$5:$A$53,0),AY$20)*I434)</f>
        <v/>
      </c>
      <c r="AZ434" t="str" cm="1">
        <f t="array" ref="AZ434">IF($D434="","",INDEX('Data - CO2'!$B$5:$AP$53,MATCH(Kulturmodeller!$D434,'Data - CO2'!$A$5:$A$53,0),AZ$20)*J434*$B429)</f>
        <v/>
      </c>
      <c r="BA434" t="str" cm="1">
        <f t="array" ref="BA434">IF($D434="","",INDEX('Data - CO2'!$B$5:$AP$53,MATCH(Kulturmodeller!$D434,'Data - CO2'!$A$5:$A$53,0),BA$20)*K434*$B429)</f>
        <v/>
      </c>
      <c r="BB434" t="str" cm="1">
        <f t="array" ref="BB434">IF($D434="","",INDEX('Data - CO2'!$B$5:$AP$53,MATCH(Kulturmodeller!$D434,'Data - CO2'!$A$5:$A$53,0),BB$20)*L434*$B429)</f>
        <v/>
      </c>
      <c r="BC434" t="str" cm="1">
        <f t="array" ref="BC434">IF($D434="","",INDEX('Data - CO2'!$B$5:$AP$53,MATCH(Kulturmodeller!$D434,'Data - CO2'!$A$5:$A$53,0),BC$20)*M434*$B429)</f>
        <v/>
      </c>
      <c r="BD434" t="str" cm="1">
        <f t="array" ref="BD434">IF($D434="","",INDEX('Data - CO2'!$B$5:$AP$53,MATCH(Kulturmodeller!$D434,'Data - CO2'!$A$5:$A$53,0),BD$20)*N434*$B429)</f>
        <v/>
      </c>
      <c r="BE434" t="str" cm="1">
        <f t="array" ref="BE434">IF($D434="","",INDEX('Data - CO2'!$B$5:$AP$53,MATCH(Kulturmodeller!$D434,'Data - CO2'!$A$5:$A$53,0),BE$20)*O434*$B429)</f>
        <v/>
      </c>
      <c r="BF434" t="str" cm="1">
        <f t="array" ref="BF434">IF($D434="","",INDEX('Data - CO2'!$B$5:$AP$53,MATCH(Kulturmodeller!$D434,'Data - CO2'!$A$5:$A$53,0),BF$20)*P434*$B429)</f>
        <v/>
      </c>
      <c r="BG434" t="str" cm="1">
        <f t="array" ref="BG434">IF($D434="","",INDEX('Data - CO2'!$B$5:$AP$53,MATCH(Kulturmodeller!$D434,'Data - CO2'!$A$5:$A$53,0),BG$20)*Q434*$B429)</f>
        <v/>
      </c>
      <c r="BH434" t="str" cm="1">
        <f t="array" ref="BH434">IF($D434="","",INDEX('Data - CO2'!$B$5:$AP$53,MATCH(Kulturmodeller!$D434,'Data - CO2'!$A$5:$A$53,0),BH$20)*R434*$B429)</f>
        <v/>
      </c>
      <c r="BI434" t="str" cm="1">
        <f t="array" ref="BI434">IF($D434="","",INDEX('Data - CO2'!$B$5:$AP$53,MATCH(Kulturmodeller!$D434,'Data - CO2'!$A$5:$A$53,0),BI$20)*S434*$B429)</f>
        <v/>
      </c>
      <c r="BJ434" t="str" cm="1">
        <f t="array" ref="BJ434">IF($D434="","",INDEX('Data - CO2'!$B$5:$AP$53,MATCH(Kulturmodeller!$D434,'Data - CO2'!$A$5:$A$53,0),BJ$20)*T434*$B429)</f>
        <v/>
      </c>
      <c r="BK434" t="str" cm="1">
        <f t="array" ref="BK434">IF($D434="","",INDEX('Data - CO2'!$B$5:$AP$53,MATCH(Kulturmodeller!$D434,'Data - CO2'!$A$5:$A$53,0),BK$20)*U434*$B429)</f>
        <v/>
      </c>
      <c r="BL434" t="str" cm="1">
        <f t="array" ref="BL434">IF($D434="","",INDEX('Data - CO2'!$B$5:$AP$53,MATCH(Kulturmodeller!$D434,'Data - CO2'!$A$5:$A$53,0),BL$20)*V434*$B429)</f>
        <v/>
      </c>
      <c r="BM434" t="str" cm="1">
        <f t="array" ref="BM434">IF($D434="","",INDEX('Data - CO2'!$B$5:$AP$53,MATCH(Kulturmodeller!$D434,'Data - CO2'!$A$5:$A$53,0),BM$20)*W434*$B429)</f>
        <v/>
      </c>
      <c r="BN434" t="str" cm="1">
        <f t="array" ref="BN434">IF($D434="","",INDEX('Data - CO2'!$B$5:$AP$53,MATCH(Kulturmodeller!$D434,'Data - CO2'!$A$5:$A$53,0),BN$20)*X434*$B429)</f>
        <v/>
      </c>
      <c r="BO434" t="str" cm="1">
        <f t="array" ref="BO434">IF($D434="","",INDEX('Data - CO2'!$B$5:$AP$53,MATCH(Kulturmodeller!$D434,'Data - CO2'!$A$5:$A$53,0),BO$20)*Y434*$B429)</f>
        <v/>
      </c>
      <c r="BP434" t="str" cm="1">
        <f t="array" ref="BP434">IF($D434="","",INDEX('Data - CO2'!$B$5:$AP$53,MATCH(Kulturmodeller!$D434,'Data - CO2'!$A$5:$A$53,0),BP$20)*Z434*$B429)</f>
        <v/>
      </c>
      <c r="BQ434" t="str" cm="1">
        <f t="array" ref="BQ434">IF($D434="","",INDEX('Data - CO2'!$B$5:$AP$53,MATCH(Kulturmodeller!$D434,'Data - CO2'!$A$5:$A$53,0),BQ$20)*AA434*$B429)</f>
        <v/>
      </c>
      <c r="BR434" t="str" cm="1">
        <f t="array" ref="BR434">IF($D434="","",INDEX('Data - CO2'!$B$5:$AP$53,MATCH(Kulturmodeller!$D434,'Data - CO2'!$A$5:$A$53,0),BR$20)*AB434*$B429)</f>
        <v/>
      </c>
      <c r="BS434" t="str" cm="1">
        <f t="array" ref="BS434">IF($D434="","",INDEX('Data - CO2'!$B$5:$AP$53,MATCH(Kulturmodeller!$D434,'Data - CO2'!$A$5:$A$53,0),BS$20)*AC434*$B429)</f>
        <v/>
      </c>
      <c r="BT434" t="str" cm="1">
        <f t="array" ref="BT434">IF($D434="","",INDEX('Data - CO2'!$B$5:$AP$53,MATCH(Kulturmodeller!$D434,'Data - CO2'!$A$5:$A$53,0),BT$20)*AD434*$B429)</f>
        <v/>
      </c>
      <c r="BU434" t="str" cm="1">
        <f t="array" ref="BU434">IF($D434="","",INDEX('Data - CO2'!$B$5:$AP$53,MATCH(Kulturmodeller!$D434,'Data - CO2'!$A$5:$A$53,0),BU$20)*AE434*$B429)</f>
        <v/>
      </c>
      <c r="BV434" t="str" cm="1">
        <f t="array" ref="BV434">IF($D434="","",INDEX('Data - CO2'!$B$5:$AP$53,MATCH(Kulturmodeller!$D434,'Data - CO2'!$A$5:$A$53,0),BV$20)*AF434*$B429)</f>
        <v/>
      </c>
      <c r="BW434" t="str" cm="1">
        <f t="array" ref="BW434">IF($D434="","",INDEX('Data - CO2'!$B$5:$AP$53,MATCH(Kulturmodeller!$D434,'Data - CO2'!$A$5:$A$53,0),BW$20)*AG434*$B429)</f>
        <v/>
      </c>
      <c r="BX434" t="str" cm="1">
        <f t="array" ref="BX434">IF($D434="","",INDEX('Data - CO2'!$B$5:$AP$53,MATCH(Kulturmodeller!$D434,'Data - CO2'!$A$5:$A$53,0),BX$20)*AH434*$B429)</f>
        <v/>
      </c>
      <c r="BY434" t="str" cm="1">
        <f t="array" ref="BY434">IF($D434="","",INDEX('Data - CO2'!$B$5:$AP$53,MATCH(Kulturmodeller!$D434,'Data - CO2'!$A$5:$A$53,0),BY$20)*AI434*$B429)</f>
        <v/>
      </c>
      <c r="BZ434" t="str" cm="1">
        <f t="array" ref="BZ434">IF($D434="","",INDEX('Data - CO2'!$B$5:$AP$53,MATCH(Kulturmodeller!$D434,'Data - CO2'!$A$5:$A$53,0),BZ$20)*AJ434*$B429)</f>
        <v/>
      </c>
      <c r="CA434" t="str" cm="1">
        <f t="array" ref="CA434">IF($D434="","",INDEX('Data - CO2'!$B$5:$AP$53,MATCH(Kulturmodeller!$D434,'Data - CO2'!$A$5:$A$53,0),CA$20)*AK434*$B429)</f>
        <v/>
      </c>
      <c r="CB434" t="str" cm="1">
        <f t="array" ref="CB434">IF($D434="","",INDEX('Data - CO2'!$B$5:$AP$53,MATCH(Kulturmodeller!$D434,'Data - CO2'!$A$5:$A$53,0),CB$20)*AL434*$B429)</f>
        <v/>
      </c>
      <c r="CC434" t="str" cm="1">
        <f t="array" ref="CC434">IF($D434="","",INDEX('Data - CO2'!$B$5:$AP$53,MATCH(Kulturmodeller!$D434,'Data - CO2'!$A$5:$A$53,0),CC$20)*AM434*$B429)</f>
        <v/>
      </c>
      <c r="CD434" t="str" cm="1">
        <f t="array" ref="CD434">IF($D434="","",INDEX('Data - CO2'!$B$5:$AP$53,MATCH(Kulturmodeller!$D434,'Data - CO2'!$A$5:$A$53,0),CD$20)*AN434*$B429)</f>
        <v/>
      </c>
      <c r="CE434" t="str" cm="1">
        <f t="array" ref="CE434">IF($D434="","",INDEX('Data - CO2'!$B$5:$AP$53,MATCH(Kulturmodeller!$D434,'Data - CO2'!$A$5:$A$53,0),CE$20)*AO434*$B429)</f>
        <v/>
      </c>
      <c r="CF434" t="str" cm="1">
        <f t="array" ref="CF434">IF($D434="","",INDEX('Data - CO2'!$B$5:$AP$53,MATCH(Kulturmodeller!$D434,'Data - CO2'!$A$5:$A$53,0),CF$20)*AP434*$B429)</f>
        <v/>
      </c>
      <c r="CG434" t="str" cm="1">
        <f t="array" ref="CG434">IF($D434="","",INDEX('Data - CO2'!$B$5:$AP$53,MATCH(Kulturmodeller!$D434,'Data - CO2'!$A$5:$A$53,0),CG$20)*AQ434*$B429)</f>
        <v/>
      </c>
      <c r="CH434" t="str" cm="1">
        <f t="array" ref="CH434">IF($D434="","",INDEX('Data - CO2'!$B$5:$AP$53,MATCH(Kulturmodeller!$D434,'Data - CO2'!$A$5:$A$53,0),CH$20)*AR434*$B429)</f>
        <v/>
      </c>
      <c r="CI434" s="11" t="str" cm="1">
        <f t="array" ref="CI434">IF($D434="","",INDEX('Data - CO2'!$B$5:$AP$53,MATCH(Kulturmodeller!$D434,'Data - CO2'!$A$5:$A$53,0),CI$20)*AS434*$B429)</f>
        <v/>
      </c>
    </row>
    <row r="435" spans="1:87" x14ac:dyDescent="0.3">
      <c r="A435" s="351" t="s">
        <v>637</v>
      </c>
      <c r="B435" s="49"/>
      <c r="C435" s="130" t="str">
        <f>'Katalog over Kulturmodeller '!F159</f>
        <v>Valgfri</v>
      </c>
      <c r="D435" s="131" t="s">
        <v>58</v>
      </c>
      <c r="E435" s="139">
        <f>'Katalog over Kulturmodeller '!W159</f>
        <v>0.1</v>
      </c>
      <c r="F435" s="40">
        <f>E435</f>
        <v>0.1</v>
      </c>
      <c r="G435" s="40">
        <f t="shared" ref="G435:G436" si="7564">F435</f>
        <v>0.1</v>
      </c>
      <c r="H435" s="40">
        <f>G435*2/3</f>
        <v>6.6666666666666666E-2</v>
      </c>
      <c r="I435" s="40">
        <f>H435*0.5</f>
        <v>3.3333333333333333E-2</v>
      </c>
      <c r="J435" s="40">
        <v>0</v>
      </c>
      <c r="K435" s="40">
        <f t="shared" ref="K435:K436" si="7565">J435</f>
        <v>0</v>
      </c>
      <c r="L435" s="40">
        <f t="shared" ref="L435:L436" si="7566">K435</f>
        <v>0</v>
      </c>
      <c r="M435" s="40">
        <f t="shared" ref="M435:M436" si="7567">L435</f>
        <v>0</v>
      </c>
      <c r="N435" s="40">
        <f t="shared" ref="N435:N436" si="7568">M435</f>
        <v>0</v>
      </c>
      <c r="O435" s="40">
        <f t="shared" ref="O435:O436" si="7569">N435</f>
        <v>0</v>
      </c>
      <c r="P435" s="40">
        <f t="shared" ref="P435:P436" si="7570">O435</f>
        <v>0</v>
      </c>
      <c r="Q435" s="40">
        <f t="shared" ref="Q435:Q436" si="7571">P435</f>
        <v>0</v>
      </c>
      <c r="R435" s="40">
        <f t="shared" ref="R435:R436" si="7572">Q435</f>
        <v>0</v>
      </c>
      <c r="S435" s="40">
        <f t="shared" ref="S435:S436" si="7573">R435</f>
        <v>0</v>
      </c>
      <c r="T435" s="40">
        <f t="shared" ref="T435:T436" si="7574">S435</f>
        <v>0</v>
      </c>
      <c r="U435" s="40">
        <f t="shared" ref="U435:U436" si="7575">T435</f>
        <v>0</v>
      </c>
      <c r="V435" s="40">
        <f t="shared" ref="V435:V436" si="7576">U435</f>
        <v>0</v>
      </c>
      <c r="W435" s="40">
        <f t="shared" ref="W435:W436" si="7577">V435</f>
        <v>0</v>
      </c>
      <c r="X435" s="40">
        <f t="shared" ref="X435:X436" si="7578">W435</f>
        <v>0</v>
      </c>
      <c r="Y435" s="40">
        <f t="shared" ref="Y435:Y436" si="7579">X435</f>
        <v>0</v>
      </c>
      <c r="Z435" s="40">
        <f t="shared" ref="Z435:Z436" si="7580">Y435</f>
        <v>0</v>
      </c>
      <c r="AA435" s="40">
        <f t="shared" ref="AA435:AA436" si="7581">Z435</f>
        <v>0</v>
      </c>
      <c r="AB435" s="40">
        <f t="shared" ref="AB435:AB436" si="7582">AA435</f>
        <v>0</v>
      </c>
      <c r="AC435" s="40">
        <f t="shared" ref="AC435:AC436" si="7583">AB435</f>
        <v>0</v>
      </c>
      <c r="AD435" s="40">
        <f t="shared" ref="AD435:AD436" si="7584">AC435</f>
        <v>0</v>
      </c>
      <c r="AE435" s="40">
        <f t="shared" ref="AE435:AE436" si="7585">AD435</f>
        <v>0</v>
      </c>
      <c r="AF435" s="40">
        <f t="shared" ref="AF435:AF436" si="7586">AE435</f>
        <v>0</v>
      </c>
      <c r="AG435" s="40">
        <f t="shared" ref="AG435:AG436" si="7587">AF435</f>
        <v>0</v>
      </c>
      <c r="AH435" s="40">
        <f t="shared" ref="AH435:AH436" si="7588">AG435</f>
        <v>0</v>
      </c>
      <c r="AI435" s="40">
        <f t="shared" ref="AI435:AI436" si="7589">AH435</f>
        <v>0</v>
      </c>
      <c r="AJ435" s="40">
        <f t="shared" ref="AJ435:AJ436" si="7590">AI435</f>
        <v>0</v>
      </c>
      <c r="AK435" s="40">
        <f t="shared" ref="AK435:AK436" si="7591">AJ435</f>
        <v>0</v>
      </c>
      <c r="AL435" s="40">
        <f t="shared" ref="AL435:AL436" si="7592">AK435</f>
        <v>0</v>
      </c>
      <c r="AM435" s="40">
        <f t="shared" ref="AM435:AM436" si="7593">AL435</f>
        <v>0</v>
      </c>
      <c r="AN435" s="40">
        <f t="shared" ref="AN435:AN436" si="7594">AM435</f>
        <v>0</v>
      </c>
      <c r="AO435" s="40">
        <f t="shared" ref="AO435:AO436" si="7595">AN435</f>
        <v>0</v>
      </c>
      <c r="AP435" s="40">
        <f t="shared" ref="AP435:AP436" si="7596">AO435</f>
        <v>0</v>
      </c>
      <c r="AQ435" s="40">
        <f t="shared" ref="AQ435:AQ436" si="7597">AP435</f>
        <v>0</v>
      </c>
      <c r="AR435" s="40">
        <f t="shared" ref="AR435:AR436" si="7598">AQ435</f>
        <v>0</v>
      </c>
      <c r="AS435" s="41">
        <f t="shared" ref="AS435:AS436" si="7599">AR435</f>
        <v>0</v>
      </c>
      <c r="AU435" s="10" cm="1">
        <f t="array" ref="AU435">IF($D435="","",INDEX('Data - CO2'!$B$5:$AP$53,MATCH(Kulturmodeller!$D435,'Data - CO2'!$A$5:$A$53,0),AU$20)*E435)</f>
        <v>0</v>
      </c>
      <c r="AV435" cm="1">
        <f t="array" ref="AV435">IF($D435="","",INDEX('Data - CO2'!$B$5:$AP$53,MATCH(Kulturmodeller!$D435,'Data - CO2'!$A$5:$A$53,0),AV$20)*F435)</f>
        <v>0.88136465041360701</v>
      </c>
      <c r="AW435" cm="1">
        <f t="array" ref="AW435">IF($D435="","",INDEX('Data - CO2'!$B$5:$AP$53,MATCH(Kulturmodeller!$D435,'Data - CO2'!$A$5:$A$53,0),AW$20)*G435)</f>
        <v>5.1741980743614837</v>
      </c>
      <c r="AX435" cm="1">
        <f t="array" ref="AX435">IF($D435="","",INDEX('Data - CO2'!$B$5:$AP$53,MATCH(Kulturmodeller!$D435,'Data - CO2'!$A$5:$A$53,0),AX$20)*H435)</f>
        <v>6.3399497186418801</v>
      </c>
      <c r="AY435" cm="1">
        <f t="array" ref="AY435">IF($D435="","",INDEX('Data - CO2'!$B$5:$AP$53,MATCH(Kulturmodeller!$D435,'Data - CO2'!$A$5:$A$53,0),AY$20)*I435)</f>
        <v>5.0032133321812431</v>
      </c>
      <c r="AZ435" cm="1">
        <f t="array" ref="AZ435">IF($D435="","",INDEX('Data - CO2'!$B$5:$AP$53,MATCH(Kulturmodeller!$D435,'Data - CO2'!$A$5:$A$53,0),AZ$20)*J435*$B429)</f>
        <v>0</v>
      </c>
      <c r="BA435" cm="1">
        <f t="array" ref="BA435">IF($D435="","",INDEX('Data - CO2'!$B$5:$AP$53,MATCH(Kulturmodeller!$D435,'Data - CO2'!$A$5:$A$53,0),BA$20)*K435*$B429)</f>
        <v>0</v>
      </c>
      <c r="BB435" cm="1">
        <f t="array" ref="BB435">IF($D435="","",INDEX('Data - CO2'!$B$5:$AP$53,MATCH(Kulturmodeller!$D435,'Data - CO2'!$A$5:$A$53,0),BB$20)*L435*$B429)</f>
        <v>0</v>
      </c>
      <c r="BC435" cm="1">
        <f t="array" ref="BC435">IF($D435="","",INDEX('Data - CO2'!$B$5:$AP$53,MATCH(Kulturmodeller!$D435,'Data - CO2'!$A$5:$A$53,0),BC$20)*M435*$B429)</f>
        <v>0</v>
      </c>
      <c r="BD435" cm="1">
        <f t="array" ref="BD435">IF($D435="","",INDEX('Data - CO2'!$B$5:$AP$53,MATCH(Kulturmodeller!$D435,'Data - CO2'!$A$5:$A$53,0),BD$20)*N435*$B429)</f>
        <v>0</v>
      </c>
      <c r="BE435" cm="1">
        <f t="array" ref="BE435">IF($D435="","",INDEX('Data - CO2'!$B$5:$AP$53,MATCH(Kulturmodeller!$D435,'Data - CO2'!$A$5:$A$53,0),BE$20)*O435*$B429)</f>
        <v>0</v>
      </c>
      <c r="BF435" cm="1">
        <f t="array" ref="BF435">IF($D435="","",INDEX('Data - CO2'!$B$5:$AP$53,MATCH(Kulturmodeller!$D435,'Data - CO2'!$A$5:$A$53,0),BF$20)*P435*$B429)</f>
        <v>0</v>
      </c>
      <c r="BG435" cm="1">
        <f t="array" ref="BG435">IF($D435="","",INDEX('Data - CO2'!$B$5:$AP$53,MATCH(Kulturmodeller!$D435,'Data - CO2'!$A$5:$A$53,0),BG$20)*Q435*$B429)</f>
        <v>0</v>
      </c>
      <c r="BH435" cm="1">
        <f t="array" ref="BH435">IF($D435="","",INDEX('Data - CO2'!$B$5:$AP$53,MATCH(Kulturmodeller!$D435,'Data - CO2'!$A$5:$A$53,0),BH$20)*R435*$B429)</f>
        <v>0</v>
      </c>
      <c r="BI435" cm="1">
        <f t="array" ref="BI435">IF($D435="","",INDEX('Data - CO2'!$B$5:$AP$53,MATCH(Kulturmodeller!$D435,'Data - CO2'!$A$5:$A$53,0),BI$20)*S435*$B429)</f>
        <v>0</v>
      </c>
      <c r="BJ435" cm="1">
        <f t="array" ref="BJ435">IF($D435="","",INDEX('Data - CO2'!$B$5:$AP$53,MATCH(Kulturmodeller!$D435,'Data - CO2'!$A$5:$A$53,0),BJ$20)*T435*$B429)</f>
        <v>0</v>
      </c>
      <c r="BK435" cm="1">
        <f t="array" ref="BK435">IF($D435="","",INDEX('Data - CO2'!$B$5:$AP$53,MATCH(Kulturmodeller!$D435,'Data - CO2'!$A$5:$A$53,0),BK$20)*U435*$B429)</f>
        <v>0</v>
      </c>
      <c r="BL435" cm="1">
        <f t="array" ref="BL435">IF($D435="","",INDEX('Data - CO2'!$B$5:$AP$53,MATCH(Kulturmodeller!$D435,'Data - CO2'!$A$5:$A$53,0),BL$20)*V435*$B429)</f>
        <v>0</v>
      </c>
      <c r="BM435" cm="1">
        <f t="array" ref="BM435">IF($D435="","",INDEX('Data - CO2'!$B$5:$AP$53,MATCH(Kulturmodeller!$D435,'Data - CO2'!$A$5:$A$53,0),BM$20)*W435*$B429)</f>
        <v>0</v>
      </c>
      <c r="BN435" cm="1">
        <f t="array" ref="BN435">IF($D435="","",INDEX('Data - CO2'!$B$5:$AP$53,MATCH(Kulturmodeller!$D435,'Data - CO2'!$A$5:$A$53,0),BN$20)*X435*$B429)</f>
        <v>0</v>
      </c>
      <c r="BO435" cm="1">
        <f t="array" ref="BO435">IF($D435="","",INDEX('Data - CO2'!$B$5:$AP$53,MATCH(Kulturmodeller!$D435,'Data - CO2'!$A$5:$A$53,0),BO$20)*Y435*$B429)</f>
        <v>0</v>
      </c>
      <c r="BP435" cm="1">
        <f t="array" ref="BP435">IF($D435="","",INDEX('Data - CO2'!$B$5:$AP$53,MATCH(Kulturmodeller!$D435,'Data - CO2'!$A$5:$A$53,0),BP$20)*Z435*$B429)</f>
        <v>0</v>
      </c>
      <c r="BQ435" cm="1">
        <f t="array" ref="BQ435">IF($D435="","",INDEX('Data - CO2'!$B$5:$AP$53,MATCH(Kulturmodeller!$D435,'Data - CO2'!$A$5:$A$53,0),BQ$20)*AA435*$B429)</f>
        <v>0</v>
      </c>
      <c r="BR435" cm="1">
        <f t="array" ref="BR435">IF($D435="","",INDEX('Data - CO2'!$B$5:$AP$53,MATCH(Kulturmodeller!$D435,'Data - CO2'!$A$5:$A$53,0),BR$20)*AB435*$B429)</f>
        <v>0</v>
      </c>
      <c r="BS435" cm="1">
        <f t="array" ref="BS435">IF($D435="","",INDEX('Data - CO2'!$B$5:$AP$53,MATCH(Kulturmodeller!$D435,'Data - CO2'!$A$5:$A$53,0),BS$20)*AC435*$B429)</f>
        <v>0</v>
      </c>
      <c r="BT435" cm="1">
        <f t="array" ref="BT435">IF($D435="","",INDEX('Data - CO2'!$B$5:$AP$53,MATCH(Kulturmodeller!$D435,'Data - CO2'!$A$5:$A$53,0),BT$20)*AD435*$B429)</f>
        <v>0</v>
      </c>
      <c r="BU435" cm="1">
        <f t="array" ref="BU435">IF($D435="","",INDEX('Data - CO2'!$B$5:$AP$53,MATCH(Kulturmodeller!$D435,'Data - CO2'!$A$5:$A$53,0),BU$20)*AE435*$B429)</f>
        <v>0</v>
      </c>
      <c r="BV435" cm="1">
        <f t="array" ref="BV435">IF($D435="","",INDEX('Data - CO2'!$B$5:$AP$53,MATCH(Kulturmodeller!$D435,'Data - CO2'!$A$5:$A$53,0),BV$20)*AF435*$B429)</f>
        <v>0</v>
      </c>
      <c r="BW435" cm="1">
        <f t="array" ref="BW435">IF($D435="","",INDEX('Data - CO2'!$B$5:$AP$53,MATCH(Kulturmodeller!$D435,'Data - CO2'!$A$5:$A$53,0),BW$20)*AG435*$B429)</f>
        <v>0</v>
      </c>
      <c r="BX435" cm="1">
        <f t="array" ref="BX435">IF($D435="","",INDEX('Data - CO2'!$B$5:$AP$53,MATCH(Kulturmodeller!$D435,'Data - CO2'!$A$5:$A$53,0),BX$20)*AH435*$B429)</f>
        <v>0</v>
      </c>
      <c r="BY435" cm="1">
        <f t="array" ref="BY435">IF($D435="","",INDEX('Data - CO2'!$B$5:$AP$53,MATCH(Kulturmodeller!$D435,'Data - CO2'!$A$5:$A$53,0),BY$20)*AI435*$B429)</f>
        <v>0</v>
      </c>
      <c r="BZ435" cm="1">
        <f t="array" ref="BZ435">IF($D435="","",INDEX('Data - CO2'!$B$5:$AP$53,MATCH(Kulturmodeller!$D435,'Data - CO2'!$A$5:$A$53,0),BZ$20)*AJ435*$B429)</f>
        <v>0</v>
      </c>
      <c r="CA435" cm="1">
        <f t="array" ref="CA435">IF($D435="","",INDEX('Data - CO2'!$B$5:$AP$53,MATCH(Kulturmodeller!$D435,'Data - CO2'!$A$5:$A$53,0),CA$20)*AK435*$B429)</f>
        <v>0</v>
      </c>
      <c r="CB435" cm="1">
        <f t="array" ref="CB435">IF($D435="","",INDEX('Data - CO2'!$B$5:$AP$53,MATCH(Kulturmodeller!$D435,'Data - CO2'!$A$5:$A$53,0),CB$20)*AL435*$B429)</f>
        <v>0</v>
      </c>
      <c r="CC435" cm="1">
        <f t="array" ref="CC435">IF($D435="","",INDEX('Data - CO2'!$B$5:$AP$53,MATCH(Kulturmodeller!$D435,'Data - CO2'!$A$5:$A$53,0),CC$20)*AM435*$B429)</f>
        <v>0</v>
      </c>
      <c r="CD435" cm="1">
        <f t="array" ref="CD435">IF($D435="","",INDEX('Data - CO2'!$B$5:$AP$53,MATCH(Kulturmodeller!$D435,'Data - CO2'!$A$5:$A$53,0),CD$20)*AN435*$B429)</f>
        <v>0</v>
      </c>
      <c r="CE435" cm="1">
        <f t="array" ref="CE435">IF($D435="","",INDEX('Data - CO2'!$B$5:$AP$53,MATCH(Kulturmodeller!$D435,'Data - CO2'!$A$5:$A$53,0),CE$20)*AO435*$B429)</f>
        <v>0</v>
      </c>
      <c r="CF435" cm="1">
        <f t="array" ref="CF435">IF($D435="","",INDEX('Data - CO2'!$B$5:$AP$53,MATCH(Kulturmodeller!$D435,'Data - CO2'!$A$5:$A$53,0),CF$20)*AP435*$B429)</f>
        <v>0</v>
      </c>
      <c r="CG435" cm="1">
        <f t="array" ref="CG435">IF($D435="","",INDEX('Data - CO2'!$B$5:$AP$53,MATCH(Kulturmodeller!$D435,'Data - CO2'!$A$5:$A$53,0),CG$20)*AQ435*$B429)</f>
        <v>0</v>
      </c>
      <c r="CH435" cm="1">
        <f t="array" ref="CH435">IF($D435="","",INDEX('Data - CO2'!$B$5:$AP$53,MATCH(Kulturmodeller!$D435,'Data - CO2'!$A$5:$A$53,0),CH$20)*AR435*$B429)</f>
        <v>0</v>
      </c>
      <c r="CI435" s="11" cm="1">
        <f t="array" ref="CI435">IF($D435="","",INDEX('Data - CO2'!$B$5:$AP$53,MATCH(Kulturmodeller!$D435,'Data - CO2'!$A$5:$A$53,0),CI$20)*AS435*$B429)</f>
        <v>0</v>
      </c>
    </row>
    <row r="436" spans="1:87" x14ac:dyDescent="0.3">
      <c r="A436" s="346" t="s">
        <v>638</v>
      </c>
      <c r="B436" s="42"/>
      <c r="C436" s="128" t="str">
        <f>'Katalog over Kulturmodeller '!F160</f>
        <v>Juletræer (NGR)</v>
      </c>
      <c r="D436" s="129" t="s">
        <v>634</v>
      </c>
      <c r="E436" s="140">
        <f>'Katalog over Kulturmodeller '!W160</f>
        <v>0</v>
      </c>
      <c r="F436" s="40">
        <f>E436</f>
        <v>0</v>
      </c>
      <c r="G436" s="40">
        <f t="shared" si="7564"/>
        <v>0</v>
      </c>
      <c r="H436" s="40">
        <f>G436*2/3</f>
        <v>0</v>
      </c>
      <c r="I436" s="40">
        <f>H436*0.5</f>
        <v>0</v>
      </c>
      <c r="J436" s="40">
        <v>0</v>
      </c>
      <c r="K436" s="40">
        <f t="shared" si="7565"/>
        <v>0</v>
      </c>
      <c r="L436" s="40">
        <f t="shared" si="7566"/>
        <v>0</v>
      </c>
      <c r="M436" s="40">
        <f t="shared" si="7567"/>
        <v>0</v>
      </c>
      <c r="N436" s="40">
        <f t="shared" si="7568"/>
        <v>0</v>
      </c>
      <c r="O436" s="40">
        <f t="shared" si="7569"/>
        <v>0</v>
      </c>
      <c r="P436" s="40">
        <f t="shared" si="7570"/>
        <v>0</v>
      </c>
      <c r="Q436" s="40">
        <f t="shared" si="7571"/>
        <v>0</v>
      </c>
      <c r="R436" s="40">
        <f t="shared" si="7572"/>
        <v>0</v>
      </c>
      <c r="S436" s="40">
        <f t="shared" si="7573"/>
        <v>0</v>
      </c>
      <c r="T436" s="40">
        <f t="shared" si="7574"/>
        <v>0</v>
      </c>
      <c r="U436" s="40">
        <f t="shared" si="7575"/>
        <v>0</v>
      </c>
      <c r="V436" s="40">
        <f t="shared" si="7576"/>
        <v>0</v>
      </c>
      <c r="W436" s="40">
        <f t="shared" si="7577"/>
        <v>0</v>
      </c>
      <c r="X436" s="40">
        <f t="shared" si="7578"/>
        <v>0</v>
      </c>
      <c r="Y436" s="40">
        <f t="shared" si="7579"/>
        <v>0</v>
      </c>
      <c r="Z436" s="40">
        <f t="shared" si="7580"/>
        <v>0</v>
      </c>
      <c r="AA436" s="40">
        <f t="shared" si="7581"/>
        <v>0</v>
      </c>
      <c r="AB436" s="40">
        <f t="shared" si="7582"/>
        <v>0</v>
      </c>
      <c r="AC436" s="40">
        <f t="shared" si="7583"/>
        <v>0</v>
      </c>
      <c r="AD436" s="40">
        <f t="shared" si="7584"/>
        <v>0</v>
      </c>
      <c r="AE436" s="40">
        <f t="shared" si="7585"/>
        <v>0</v>
      </c>
      <c r="AF436" s="40">
        <f t="shared" si="7586"/>
        <v>0</v>
      </c>
      <c r="AG436" s="40">
        <f t="shared" si="7587"/>
        <v>0</v>
      </c>
      <c r="AH436" s="40">
        <f t="shared" si="7588"/>
        <v>0</v>
      </c>
      <c r="AI436" s="40">
        <f t="shared" si="7589"/>
        <v>0</v>
      </c>
      <c r="AJ436" s="40">
        <f t="shared" si="7590"/>
        <v>0</v>
      </c>
      <c r="AK436" s="40">
        <f t="shared" si="7591"/>
        <v>0</v>
      </c>
      <c r="AL436" s="40">
        <f t="shared" si="7592"/>
        <v>0</v>
      </c>
      <c r="AM436" s="40">
        <f t="shared" si="7593"/>
        <v>0</v>
      </c>
      <c r="AN436" s="40">
        <f t="shared" si="7594"/>
        <v>0</v>
      </c>
      <c r="AO436" s="40">
        <f t="shared" si="7595"/>
        <v>0</v>
      </c>
      <c r="AP436" s="40">
        <f t="shared" si="7596"/>
        <v>0</v>
      </c>
      <c r="AQ436" s="40">
        <f t="shared" si="7597"/>
        <v>0</v>
      </c>
      <c r="AR436" s="40">
        <f t="shared" si="7598"/>
        <v>0</v>
      </c>
      <c r="AS436" s="41">
        <f t="shared" si="7599"/>
        <v>0</v>
      </c>
      <c r="AU436" s="12" cm="1">
        <f t="array" ref="AU436">IF($D436="","",INDEX('Data - CO2'!$B$5:$AP$53,MATCH(Kulturmodeller!$D436,'Data - CO2'!$A$5:$A$53,0),AU$20)*E436)</f>
        <v>0</v>
      </c>
      <c r="AV436" s="3" cm="1">
        <f t="array" ref="AV436">IF($D436="","",INDEX('Data - CO2'!$B$5:$AP$53,MATCH(Kulturmodeller!$D436,'Data - CO2'!$A$5:$A$53,0),AV$20)*F436)</f>
        <v>0</v>
      </c>
      <c r="AW436" s="3" cm="1">
        <f t="array" ref="AW436">IF($D436="","",INDEX('Data - CO2'!$B$5:$AP$53,MATCH(Kulturmodeller!$D436,'Data - CO2'!$A$5:$A$53,0),AW$20)*G436)</f>
        <v>0</v>
      </c>
      <c r="AX436" s="3" cm="1">
        <f t="array" ref="AX436">IF($D436="","",INDEX('Data - CO2'!$B$5:$AP$53,MATCH(Kulturmodeller!$D436,'Data - CO2'!$A$5:$A$53,0),AX$20)*H436)</f>
        <v>0</v>
      </c>
      <c r="AY436" s="3" cm="1">
        <f t="array" ref="AY436">IF($D436="","",INDEX('Data - CO2'!$B$5:$AP$53,MATCH(Kulturmodeller!$D436,'Data - CO2'!$A$5:$A$53,0),AY$20)*I436)</f>
        <v>0</v>
      </c>
      <c r="AZ436" s="3" cm="1">
        <f t="array" ref="AZ436">IF($D436="","",INDEX('Data - CO2'!$B$5:$AP$53,MATCH(Kulturmodeller!$D436,'Data - CO2'!$A$5:$A$53,0),AZ$20)*J436*$B429)</f>
        <v>0</v>
      </c>
      <c r="BA436" s="3" cm="1">
        <f t="array" ref="BA436">IF($D436="","",INDEX('Data - CO2'!$B$5:$AP$53,MATCH(Kulturmodeller!$D436,'Data - CO2'!$A$5:$A$53,0),BA$20)*K436*$B429)</f>
        <v>0</v>
      </c>
      <c r="BB436" s="3" cm="1">
        <f t="array" ref="BB436">IF($D436="","",INDEX('Data - CO2'!$B$5:$AP$53,MATCH(Kulturmodeller!$D436,'Data - CO2'!$A$5:$A$53,0),BB$20)*L436*$B429)</f>
        <v>0</v>
      </c>
      <c r="BC436" s="3" cm="1">
        <f t="array" ref="BC436">IF($D436="","",INDEX('Data - CO2'!$B$5:$AP$53,MATCH(Kulturmodeller!$D436,'Data - CO2'!$A$5:$A$53,0),BC$20)*M436*$B429)</f>
        <v>0</v>
      </c>
      <c r="BD436" s="3" cm="1">
        <f t="array" ref="BD436">IF($D436="","",INDEX('Data - CO2'!$B$5:$AP$53,MATCH(Kulturmodeller!$D436,'Data - CO2'!$A$5:$A$53,0),BD$20)*N436*$B429)</f>
        <v>0</v>
      </c>
      <c r="BE436" s="3" cm="1">
        <f t="array" ref="BE436">IF($D436="","",INDEX('Data - CO2'!$B$5:$AP$53,MATCH(Kulturmodeller!$D436,'Data - CO2'!$A$5:$A$53,0),BE$20)*O436*$B429)</f>
        <v>0</v>
      </c>
      <c r="BF436" s="3" cm="1">
        <f t="array" ref="BF436">IF($D436="","",INDEX('Data - CO2'!$B$5:$AP$53,MATCH(Kulturmodeller!$D436,'Data - CO2'!$A$5:$A$53,0),BF$20)*P436*$B429)</f>
        <v>0</v>
      </c>
      <c r="BG436" s="3" cm="1">
        <f t="array" ref="BG436">IF($D436="","",INDEX('Data - CO2'!$B$5:$AP$53,MATCH(Kulturmodeller!$D436,'Data - CO2'!$A$5:$A$53,0),BG$20)*Q436*$B429)</f>
        <v>0</v>
      </c>
      <c r="BH436" s="3" cm="1">
        <f t="array" ref="BH436">IF($D436="","",INDEX('Data - CO2'!$B$5:$AP$53,MATCH(Kulturmodeller!$D436,'Data - CO2'!$A$5:$A$53,0),BH$20)*R436*$B429)</f>
        <v>0</v>
      </c>
      <c r="BI436" s="3" cm="1">
        <f t="array" ref="BI436">IF($D436="","",INDEX('Data - CO2'!$B$5:$AP$53,MATCH(Kulturmodeller!$D436,'Data - CO2'!$A$5:$A$53,0),BI$20)*S436*$B429)</f>
        <v>0</v>
      </c>
      <c r="BJ436" s="3" cm="1">
        <f t="array" ref="BJ436">IF($D436="","",INDEX('Data - CO2'!$B$5:$AP$53,MATCH(Kulturmodeller!$D436,'Data - CO2'!$A$5:$A$53,0),BJ$20)*T436*$B429)</f>
        <v>0</v>
      </c>
      <c r="BK436" s="3" cm="1">
        <f t="array" ref="BK436">IF($D436="","",INDEX('Data - CO2'!$B$5:$AP$53,MATCH(Kulturmodeller!$D436,'Data - CO2'!$A$5:$A$53,0),BK$20)*U436*$B429)</f>
        <v>0</v>
      </c>
      <c r="BL436" s="3" cm="1">
        <f t="array" ref="BL436">IF($D436="","",INDEX('Data - CO2'!$B$5:$AP$53,MATCH(Kulturmodeller!$D436,'Data - CO2'!$A$5:$A$53,0),BL$20)*V436*$B429)</f>
        <v>0</v>
      </c>
      <c r="BM436" s="3" cm="1">
        <f t="array" ref="BM436">IF($D436="","",INDEX('Data - CO2'!$B$5:$AP$53,MATCH(Kulturmodeller!$D436,'Data - CO2'!$A$5:$A$53,0),BM$20)*W436*$B429)</f>
        <v>0</v>
      </c>
      <c r="BN436" s="3" cm="1">
        <f t="array" ref="BN436">IF($D436="","",INDEX('Data - CO2'!$B$5:$AP$53,MATCH(Kulturmodeller!$D436,'Data - CO2'!$A$5:$A$53,0),BN$20)*X436*$B429)</f>
        <v>0</v>
      </c>
      <c r="BO436" s="3" cm="1">
        <f t="array" ref="BO436">IF($D436="","",INDEX('Data - CO2'!$B$5:$AP$53,MATCH(Kulturmodeller!$D436,'Data - CO2'!$A$5:$A$53,0),BO$20)*Y436*$B429)</f>
        <v>0</v>
      </c>
      <c r="BP436" s="3" cm="1">
        <f t="array" ref="BP436">IF($D436="","",INDEX('Data - CO2'!$B$5:$AP$53,MATCH(Kulturmodeller!$D436,'Data - CO2'!$A$5:$A$53,0),BP$20)*Z436*$B429)</f>
        <v>0</v>
      </c>
      <c r="BQ436" s="3" cm="1">
        <f t="array" ref="BQ436">IF($D436="","",INDEX('Data - CO2'!$B$5:$AP$53,MATCH(Kulturmodeller!$D436,'Data - CO2'!$A$5:$A$53,0),BQ$20)*AA436*$B429)</f>
        <v>0</v>
      </c>
      <c r="BR436" s="3" cm="1">
        <f t="array" ref="BR436">IF($D436="","",INDEX('Data - CO2'!$B$5:$AP$53,MATCH(Kulturmodeller!$D436,'Data - CO2'!$A$5:$A$53,0),BR$20)*AB436*$B429)</f>
        <v>0</v>
      </c>
      <c r="BS436" s="3" cm="1">
        <f t="array" ref="BS436">IF($D436="","",INDEX('Data - CO2'!$B$5:$AP$53,MATCH(Kulturmodeller!$D436,'Data - CO2'!$A$5:$A$53,0),BS$20)*AC436*$B429)</f>
        <v>0</v>
      </c>
      <c r="BT436" s="3" cm="1">
        <f t="array" ref="BT436">IF($D436="","",INDEX('Data - CO2'!$B$5:$AP$53,MATCH(Kulturmodeller!$D436,'Data - CO2'!$A$5:$A$53,0),BT$20)*AD436*$B429)</f>
        <v>0</v>
      </c>
      <c r="BU436" s="3" cm="1">
        <f t="array" ref="BU436">IF($D436="","",INDEX('Data - CO2'!$B$5:$AP$53,MATCH(Kulturmodeller!$D436,'Data - CO2'!$A$5:$A$53,0),BU$20)*AE436*$B429)</f>
        <v>0</v>
      </c>
      <c r="BV436" s="3" cm="1">
        <f t="array" ref="BV436">IF($D436="","",INDEX('Data - CO2'!$B$5:$AP$53,MATCH(Kulturmodeller!$D436,'Data - CO2'!$A$5:$A$53,0),BV$20)*AF436*$B429)</f>
        <v>0</v>
      </c>
      <c r="BW436" s="3" cm="1">
        <f t="array" ref="BW436">IF($D436="","",INDEX('Data - CO2'!$B$5:$AP$53,MATCH(Kulturmodeller!$D436,'Data - CO2'!$A$5:$A$53,0),BW$20)*AG436*$B429)</f>
        <v>0</v>
      </c>
      <c r="BX436" s="3" cm="1">
        <f t="array" ref="BX436">IF($D436="","",INDEX('Data - CO2'!$B$5:$AP$53,MATCH(Kulturmodeller!$D436,'Data - CO2'!$A$5:$A$53,0),BX$20)*AH436*$B429)</f>
        <v>0</v>
      </c>
      <c r="BY436" s="3" cm="1">
        <f t="array" ref="BY436">IF($D436="","",INDEX('Data - CO2'!$B$5:$AP$53,MATCH(Kulturmodeller!$D436,'Data - CO2'!$A$5:$A$53,0),BY$20)*AI436*$B429)</f>
        <v>0</v>
      </c>
      <c r="BZ436" s="3" cm="1">
        <f t="array" ref="BZ436">IF($D436="","",INDEX('Data - CO2'!$B$5:$AP$53,MATCH(Kulturmodeller!$D436,'Data - CO2'!$A$5:$A$53,0),BZ$20)*AJ436*$B429)</f>
        <v>0</v>
      </c>
      <c r="CA436" s="3" cm="1">
        <f t="array" ref="CA436">IF($D436="","",INDEX('Data - CO2'!$B$5:$AP$53,MATCH(Kulturmodeller!$D436,'Data - CO2'!$A$5:$A$53,0),CA$20)*AK436*$B429)</f>
        <v>0</v>
      </c>
      <c r="CB436" s="3" cm="1">
        <f t="array" ref="CB436">IF($D436="","",INDEX('Data - CO2'!$B$5:$AP$53,MATCH(Kulturmodeller!$D436,'Data - CO2'!$A$5:$A$53,0),CB$20)*AL436*$B429)</f>
        <v>0</v>
      </c>
      <c r="CC436" s="3" cm="1">
        <f t="array" ref="CC436">IF($D436="","",INDEX('Data - CO2'!$B$5:$AP$53,MATCH(Kulturmodeller!$D436,'Data - CO2'!$A$5:$A$53,0),CC$20)*AM436*$B429)</f>
        <v>0</v>
      </c>
      <c r="CD436" s="3" cm="1">
        <f t="array" ref="CD436">IF($D436="","",INDEX('Data - CO2'!$B$5:$AP$53,MATCH(Kulturmodeller!$D436,'Data - CO2'!$A$5:$A$53,0),CD$20)*AN436*$B429)</f>
        <v>0</v>
      </c>
      <c r="CE436" s="3" cm="1">
        <f t="array" ref="CE436">IF($D436="","",INDEX('Data - CO2'!$B$5:$AP$53,MATCH(Kulturmodeller!$D436,'Data - CO2'!$A$5:$A$53,0),CE$20)*AO436*$B429)</f>
        <v>0</v>
      </c>
      <c r="CF436" s="3" cm="1">
        <f t="array" ref="CF436">IF($D436="","",INDEX('Data - CO2'!$B$5:$AP$53,MATCH(Kulturmodeller!$D436,'Data - CO2'!$A$5:$A$53,0),CF$20)*AP436*$B429)</f>
        <v>0</v>
      </c>
      <c r="CG436" s="3" cm="1">
        <f t="array" ref="CG436">IF($D436="","",INDEX('Data - CO2'!$B$5:$AP$53,MATCH(Kulturmodeller!$D436,'Data - CO2'!$A$5:$A$53,0),CG$20)*AQ436*$B429)</f>
        <v>0</v>
      </c>
      <c r="CH436" s="3" cm="1">
        <f t="array" ref="CH436">IF($D436="","",INDEX('Data - CO2'!$B$5:$AP$53,MATCH(Kulturmodeller!$D436,'Data - CO2'!$A$5:$A$53,0),CH$20)*AR436*$B429)</f>
        <v>0</v>
      </c>
      <c r="CI436" s="13" cm="1">
        <f t="array" ref="CI436">IF($D436="","",INDEX('Data - CO2'!$B$5:$AP$53,MATCH(Kulturmodeller!$D436,'Data - CO2'!$A$5:$A$53,0),CI$20)*AS436*$B429)</f>
        <v>0</v>
      </c>
    </row>
    <row r="437" spans="1:87" x14ac:dyDescent="0.3">
      <c r="A437" s="33"/>
      <c r="B437" s="33"/>
      <c r="C437" s="33"/>
      <c r="D437" s="10"/>
      <c r="E437" s="479">
        <f>SUM(E430:E436)</f>
        <v>1</v>
      </c>
      <c r="F437" s="108">
        <f>SUM(F430:F436)</f>
        <v>1</v>
      </c>
      <c r="G437" s="109">
        <f>SUM(G430:G436)</f>
        <v>1</v>
      </c>
      <c r="H437" s="109">
        <f t="shared" ref="H437:AS437" si="7600">SUM(H430:H436)</f>
        <v>1</v>
      </c>
      <c r="I437" s="109">
        <f t="shared" si="7600"/>
        <v>0.99999999999999989</v>
      </c>
      <c r="J437" s="109">
        <f t="shared" si="7600"/>
        <v>1</v>
      </c>
      <c r="K437" s="109">
        <f t="shared" si="7600"/>
        <v>1</v>
      </c>
      <c r="L437" s="109">
        <f t="shared" si="7600"/>
        <v>1</v>
      </c>
      <c r="M437" s="109">
        <f t="shared" si="7600"/>
        <v>1</v>
      </c>
      <c r="N437" s="109">
        <f t="shared" si="7600"/>
        <v>1</v>
      </c>
      <c r="O437" s="109">
        <f t="shared" si="7600"/>
        <v>1</v>
      </c>
      <c r="P437" s="109">
        <f t="shared" si="7600"/>
        <v>1</v>
      </c>
      <c r="Q437" s="109">
        <f t="shared" si="7600"/>
        <v>1</v>
      </c>
      <c r="R437" s="109">
        <f t="shared" si="7600"/>
        <v>1</v>
      </c>
      <c r="S437" s="109">
        <f t="shared" si="7600"/>
        <v>1</v>
      </c>
      <c r="T437" s="109">
        <f t="shared" si="7600"/>
        <v>1</v>
      </c>
      <c r="U437" s="109">
        <f t="shared" si="7600"/>
        <v>1</v>
      </c>
      <c r="V437" s="109">
        <f t="shared" si="7600"/>
        <v>1</v>
      </c>
      <c r="W437" s="109">
        <f t="shared" si="7600"/>
        <v>1</v>
      </c>
      <c r="X437" s="109">
        <f t="shared" si="7600"/>
        <v>1</v>
      </c>
      <c r="Y437" s="109">
        <f t="shared" si="7600"/>
        <v>1</v>
      </c>
      <c r="Z437" s="109">
        <f t="shared" si="7600"/>
        <v>1</v>
      </c>
      <c r="AA437" s="109">
        <f t="shared" si="7600"/>
        <v>1</v>
      </c>
      <c r="AB437" s="109">
        <f t="shared" si="7600"/>
        <v>1</v>
      </c>
      <c r="AC437" s="109">
        <f t="shared" si="7600"/>
        <v>1</v>
      </c>
      <c r="AD437" s="109">
        <f t="shared" si="7600"/>
        <v>1</v>
      </c>
      <c r="AE437" s="109">
        <f t="shared" si="7600"/>
        <v>1</v>
      </c>
      <c r="AF437" s="109">
        <f t="shared" si="7600"/>
        <v>1</v>
      </c>
      <c r="AG437" s="109">
        <f t="shared" si="7600"/>
        <v>1</v>
      </c>
      <c r="AH437" s="109">
        <f t="shared" si="7600"/>
        <v>1</v>
      </c>
      <c r="AI437" s="109">
        <f t="shared" si="7600"/>
        <v>1</v>
      </c>
      <c r="AJ437" s="109">
        <f t="shared" si="7600"/>
        <v>1</v>
      </c>
      <c r="AK437" s="109">
        <f t="shared" si="7600"/>
        <v>1</v>
      </c>
      <c r="AL437" s="109">
        <f t="shared" si="7600"/>
        <v>1</v>
      </c>
      <c r="AM437" s="109">
        <f t="shared" si="7600"/>
        <v>1</v>
      </c>
      <c r="AN437" s="109">
        <f t="shared" si="7600"/>
        <v>1</v>
      </c>
      <c r="AO437" s="109">
        <f t="shared" si="7600"/>
        <v>1</v>
      </c>
      <c r="AP437" s="109">
        <f t="shared" si="7600"/>
        <v>1</v>
      </c>
      <c r="AQ437" s="109">
        <f t="shared" si="7600"/>
        <v>1</v>
      </c>
      <c r="AR437" s="109">
        <f t="shared" si="7600"/>
        <v>1</v>
      </c>
      <c r="AS437" s="110">
        <f t="shared" si="7600"/>
        <v>1</v>
      </c>
      <c r="AU437" s="111">
        <f>SUM(AU430:AU436)</f>
        <v>0</v>
      </c>
      <c r="AV437" s="112">
        <f t="shared" ref="AV437:CI437" si="7601">SUM(AV430:AV436)</f>
        <v>3.3472586232760611</v>
      </c>
      <c r="AW437" s="112">
        <f t="shared" si="7601"/>
        <v>21.613491226777846</v>
      </c>
      <c r="AX437" s="112">
        <f t="shared" si="7601"/>
        <v>48.960339373054673</v>
      </c>
      <c r="AY437" s="112">
        <f t="shared" si="7601"/>
        <v>93.288306187750578</v>
      </c>
      <c r="AZ437" s="112">
        <f t="shared" si="7601"/>
        <v>224.89687084225028</v>
      </c>
      <c r="BA437" s="112">
        <f t="shared" si="7601"/>
        <v>325.69018921328706</v>
      </c>
      <c r="BB437" s="112">
        <f t="shared" si="7601"/>
        <v>394.37538592968548</v>
      </c>
      <c r="BC437" s="112">
        <f t="shared" si="7601"/>
        <v>441.37172604892152</v>
      </c>
      <c r="BD437" s="112">
        <f t="shared" si="7601"/>
        <v>477.00066440655598</v>
      </c>
      <c r="BE437" s="112">
        <f t="shared" si="7601"/>
        <v>503.45978576289383</v>
      </c>
      <c r="BF437" s="112">
        <f t="shared" si="7601"/>
        <v>524.44633967986022</v>
      </c>
      <c r="BG437" s="112">
        <f t="shared" si="7601"/>
        <v>178.95403989364308</v>
      </c>
      <c r="BH437" s="112">
        <f t="shared" si="7601"/>
        <v>195.67626797579194</v>
      </c>
      <c r="BI437" s="112">
        <f t="shared" si="7601"/>
        <v>218.80873204912143</v>
      </c>
      <c r="BJ437" s="112">
        <f t="shared" si="7601"/>
        <v>252.44791769836306</v>
      </c>
      <c r="BK437" s="112">
        <f t="shared" si="7601"/>
        <v>204.05746460608029</v>
      </c>
      <c r="BL437" s="112">
        <f t="shared" si="7601"/>
        <v>278.92132607150148</v>
      </c>
      <c r="BM437" s="112">
        <f t="shared" si="7601"/>
        <v>340.00607778244461</v>
      </c>
      <c r="BN437" s="112">
        <f t="shared" si="7601"/>
        <v>393.49733933606569</v>
      </c>
      <c r="BO437" s="112">
        <f t="shared" si="7601"/>
        <v>450.68314100190423</v>
      </c>
      <c r="BP437" s="112">
        <f t="shared" si="7601"/>
        <v>494.80083060585486</v>
      </c>
      <c r="BQ437" s="112">
        <f t="shared" si="7601"/>
        <v>517.84555662530704</v>
      </c>
      <c r="BR437" s="112">
        <f t="shared" si="7601"/>
        <v>172.67454532872136</v>
      </c>
      <c r="BS437" s="112">
        <f t="shared" si="7601"/>
        <v>191.23648955094026</v>
      </c>
      <c r="BT437" s="112">
        <f t="shared" si="7601"/>
        <v>215.45221103776274</v>
      </c>
      <c r="BU437" s="112">
        <f t="shared" si="7601"/>
        <v>250.70610527209661</v>
      </c>
      <c r="BV437" s="112">
        <f t="shared" si="7601"/>
        <v>354.89888773776045</v>
      </c>
      <c r="BW437" s="112">
        <f t="shared" si="7601"/>
        <v>427.08145809004935</v>
      </c>
      <c r="BX437" s="112">
        <f t="shared" si="7601"/>
        <v>415.01253907668462</v>
      </c>
      <c r="BY437" s="112">
        <f t="shared" si="7601"/>
        <v>454.32310916926957</v>
      </c>
      <c r="BZ437" s="112">
        <f t="shared" si="7601"/>
        <v>331.64544621410909</v>
      </c>
      <c r="CA437" s="112">
        <f t="shared" si="7601"/>
        <v>355.55900007983217</v>
      </c>
      <c r="CB437" s="112">
        <f t="shared" si="7601"/>
        <v>381.50769795644044</v>
      </c>
      <c r="CC437" s="112">
        <f t="shared" si="7601"/>
        <v>50.941290365509786</v>
      </c>
      <c r="CD437" s="112">
        <f t="shared" si="7601"/>
        <v>99.261395089169199</v>
      </c>
      <c r="CE437" s="112">
        <f t="shared" si="7601"/>
        <v>144.78771111531753</v>
      </c>
      <c r="CF437" s="112">
        <f t="shared" si="7601"/>
        <v>186.24056687742342</v>
      </c>
      <c r="CG437" s="112">
        <f t="shared" si="7601"/>
        <v>294.91962241188287</v>
      </c>
      <c r="CH437" s="112">
        <f t="shared" si="7601"/>
        <v>373.23339458727793</v>
      </c>
      <c r="CI437" s="113">
        <f t="shared" si="7601"/>
        <v>432.9597253879885</v>
      </c>
    </row>
    <row r="438" spans="1:87" x14ac:dyDescent="0.3">
      <c r="A438" s="7" t="s">
        <v>86</v>
      </c>
      <c r="B438" s="7"/>
      <c r="C438" s="131"/>
      <c r="D438" s="131"/>
      <c r="E438" s="126"/>
      <c r="F438" s="39">
        <f>E438</f>
        <v>0</v>
      </c>
      <c r="G438" s="40">
        <f t="shared" ref="G438:G439" si="7602">F438</f>
        <v>0</v>
      </c>
      <c r="H438" s="40">
        <f t="shared" ref="H438:H439" si="7603">G438</f>
        <v>0</v>
      </c>
      <c r="I438" s="40">
        <f t="shared" ref="I438:I439" si="7604">H438</f>
        <v>0</v>
      </c>
      <c r="J438" s="40">
        <f t="shared" ref="J438:J439" si="7605">I438</f>
        <v>0</v>
      </c>
      <c r="K438" s="40">
        <f t="shared" ref="K438:K439" si="7606">J438</f>
        <v>0</v>
      </c>
      <c r="L438" s="40">
        <f t="shared" ref="L438:L439" si="7607">K438</f>
        <v>0</v>
      </c>
      <c r="M438" s="40">
        <f t="shared" ref="M438:M439" si="7608">L438</f>
        <v>0</v>
      </c>
      <c r="N438" s="40">
        <f t="shared" ref="N438:N439" si="7609">M438</f>
        <v>0</v>
      </c>
      <c r="O438" s="40">
        <f t="shared" ref="O438:O439" si="7610">N438</f>
        <v>0</v>
      </c>
      <c r="P438" s="40">
        <f t="shared" ref="P438:P439" si="7611">O438</f>
        <v>0</v>
      </c>
      <c r="Q438" s="40">
        <f t="shared" ref="Q438:Q439" si="7612">P438</f>
        <v>0</v>
      </c>
      <c r="R438" s="40">
        <f t="shared" ref="R438:R439" si="7613">Q438</f>
        <v>0</v>
      </c>
      <c r="S438" s="40">
        <f t="shared" ref="S438:S439" si="7614">R438</f>
        <v>0</v>
      </c>
      <c r="T438" s="40">
        <f t="shared" ref="T438:T439" si="7615">S438</f>
        <v>0</v>
      </c>
      <c r="U438" s="40">
        <f t="shared" ref="U438:U439" si="7616">T438</f>
        <v>0</v>
      </c>
      <c r="V438" s="40">
        <f t="shared" ref="V438:V439" si="7617">U438</f>
        <v>0</v>
      </c>
      <c r="W438" s="40">
        <f t="shared" ref="W438:W439" si="7618">V438</f>
        <v>0</v>
      </c>
      <c r="X438" s="40">
        <f t="shared" ref="X438:X439" si="7619">W438</f>
        <v>0</v>
      </c>
      <c r="Y438" s="40">
        <f t="shared" ref="Y438:Y439" si="7620">X438</f>
        <v>0</v>
      </c>
      <c r="Z438" s="40">
        <f t="shared" ref="Z438:Z439" si="7621">Y438</f>
        <v>0</v>
      </c>
      <c r="AA438" s="40">
        <f t="shared" ref="AA438:AA439" si="7622">Z438</f>
        <v>0</v>
      </c>
      <c r="AB438" s="40">
        <f t="shared" ref="AB438:AB439" si="7623">AA438</f>
        <v>0</v>
      </c>
      <c r="AC438" s="40">
        <f t="shared" ref="AC438:AC439" si="7624">AB438</f>
        <v>0</v>
      </c>
      <c r="AD438" s="40">
        <f t="shared" ref="AD438:AD439" si="7625">AC438</f>
        <v>0</v>
      </c>
      <c r="AE438" s="40">
        <f t="shared" ref="AE438:AE439" si="7626">AD438</f>
        <v>0</v>
      </c>
      <c r="AF438" s="40">
        <f t="shared" ref="AF438:AF439" si="7627">AE438</f>
        <v>0</v>
      </c>
      <c r="AG438" s="40">
        <f t="shared" ref="AG438:AG439" si="7628">AF438</f>
        <v>0</v>
      </c>
      <c r="AH438" s="40">
        <f t="shared" ref="AH438:AH439" si="7629">AG438</f>
        <v>0</v>
      </c>
      <c r="AI438" s="40">
        <f t="shared" ref="AI438:AI439" si="7630">AH438</f>
        <v>0</v>
      </c>
      <c r="AJ438" s="40">
        <f t="shared" ref="AJ438:AJ439" si="7631">AI438</f>
        <v>0</v>
      </c>
      <c r="AK438" s="40">
        <f t="shared" ref="AK438:AK439" si="7632">AJ438</f>
        <v>0</v>
      </c>
      <c r="AL438" s="40">
        <f t="shared" ref="AL438:AL439" si="7633">AK438</f>
        <v>0</v>
      </c>
      <c r="AM438" s="40">
        <f t="shared" ref="AM438:AM439" si="7634">AL438</f>
        <v>0</v>
      </c>
      <c r="AN438" s="40">
        <f t="shared" ref="AN438:AN439" si="7635">AM438</f>
        <v>0</v>
      </c>
      <c r="AO438" s="40">
        <f t="shared" ref="AO438:AO439" si="7636">AN438</f>
        <v>0</v>
      </c>
      <c r="AP438" s="40">
        <f t="shared" ref="AP438:AP439" si="7637">AO438</f>
        <v>0</v>
      </c>
      <c r="AQ438" s="40">
        <f t="shared" ref="AQ438:AQ439" si="7638">AP438</f>
        <v>0</v>
      </c>
      <c r="AR438" s="40">
        <f t="shared" ref="AR438:AR439" si="7639">AQ438</f>
        <v>0</v>
      </c>
      <c r="AS438" s="41">
        <f t="shared" ref="AS438:AS439" si="7640">AR438</f>
        <v>0</v>
      </c>
      <c r="AU438" s="10" t="str" cm="1">
        <f t="array" ref="AU438">IF($D438="","",INDEX('Data - CO2'!$B$5:$AP$53,MATCH(Kulturmodeller!$D438,'Data - CO2'!$A$5:$A$53,0),AU$20)*E438)</f>
        <v/>
      </c>
      <c r="AV438" t="str" cm="1">
        <f t="array" ref="AV438">IF($D438="","",INDEX('Data - CO2'!$B$5:$AP$53,MATCH(Kulturmodeller!$D438,'Data - CO2'!$A$5:$A$53,0),AV$20)*F438)</f>
        <v/>
      </c>
      <c r="AW438" t="str" cm="1">
        <f t="array" ref="AW438">IF($D438="","",INDEX('Data - CO2'!$B$5:$AP$53,MATCH(Kulturmodeller!$D438,'Data - CO2'!$A$5:$A$53,0),AW$20)*G438)</f>
        <v/>
      </c>
      <c r="AX438" t="str" cm="1">
        <f t="array" ref="AX438">IF($D438="","",INDEX('Data - CO2'!$B$5:$AP$53,MATCH(Kulturmodeller!$D438,'Data - CO2'!$A$5:$A$53,0),AX$20)*H438)</f>
        <v/>
      </c>
      <c r="AY438" t="str" cm="1">
        <f t="array" ref="AY438">IF($D438="","",INDEX('Data - CO2'!$B$5:$AP$53,MATCH(Kulturmodeller!$D438,'Data - CO2'!$A$5:$A$53,0),AY$20)*I438)</f>
        <v/>
      </c>
      <c r="AZ438" t="str" cm="1">
        <f t="array" ref="AZ438">IF($D438="","",INDEX('Data - CO2'!$B$5:$AP$53,MATCH(Kulturmodeller!$D438,'Data - CO2'!$A$5:$A$53,0),AZ$20)*J438)</f>
        <v/>
      </c>
      <c r="BA438" t="str" cm="1">
        <f t="array" ref="BA438">IF($D438="","",INDEX('Data - CO2'!$B$5:$AP$53,MATCH(Kulturmodeller!$D438,'Data - CO2'!$A$5:$A$53,0),BA$20)*K438)</f>
        <v/>
      </c>
      <c r="BB438" t="str" cm="1">
        <f t="array" ref="BB438">IF($D438="","",INDEX('Data - CO2'!$B$5:$AP$53,MATCH(Kulturmodeller!$D438,'Data - CO2'!$A$5:$A$53,0),BB$20)*L438)</f>
        <v/>
      </c>
      <c r="BC438" t="str" cm="1">
        <f t="array" ref="BC438">IF($D438="","",INDEX('Data - CO2'!$B$5:$AP$53,MATCH(Kulturmodeller!$D438,'Data - CO2'!$A$5:$A$53,0),BC$20)*M438)</f>
        <v/>
      </c>
      <c r="BD438" t="str" cm="1">
        <f t="array" ref="BD438">IF($D438="","",INDEX('Data - CO2'!$B$5:$AP$53,MATCH(Kulturmodeller!$D438,'Data - CO2'!$A$5:$A$53,0),BD$20)*N438)</f>
        <v/>
      </c>
      <c r="BE438" t="str" cm="1">
        <f t="array" ref="BE438">IF($D438="","",INDEX('Data - CO2'!$B$5:$AP$53,MATCH(Kulturmodeller!$D438,'Data - CO2'!$A$5:$A$53,0),BE$20)*O438)</f>
        <v/>
      </c>
      <c r="BF438" t="str" cm="1">
        <f t="array" ref="BF438">IF($D438="","",INDEX('Data - CO2'!$B$5:$AP$53,MATCH(Kulturmodeller!$D438,'Data - CO2'!$A$5:$A$53,0),BF$20)*P438)</f>
        <v/>
      </c>
      <c r="BG438" t="str" cm="1">
        <f t="array" ref="BG438">IF($D438="","",INDEX('Data - CO2'!$B$5:$AP$53,MATCH(Kulturmodeller!$D438,'Data - CO2'!$A$5:$A$53,0),BG$20)*Q438)</f>
        <v/>
      </c>
      <c r="BH438" t="str" cm="1">
        <f t="array" ref="BH438">IF($D438="","",INDEX('Data - CO2'!$B$5:$AP$53,MATCH(Kulturmodeller!$D438,'Data - CO2'!$A$5:$A$53,0),BH$20)*R438)</f>
        <v/>
      </c>
      <c r="BI438" t="str" cm="1">
        <f t="array" ref="BI438">IF($D438="","",INDEX('Data - CO2'!$B$5:$AP$53,MATCH(Kulturmodeller!$D438,'Data - CO2'!$A$5:$A$53,0),BI$20)*S438)</f>
        <v/>
      </c>
      <c r="BJ438" t="str" cm="1">
        <f t="array" ref="BJ438">IF($D438="","",INDEX('Data - CO2'!$B$5:$AP$53,MATCH(Kulturmodeller!$D438,'Data - CO2'!$A$5:$A$53,0),BJ$20)*T438)</f>
        <v/>
      </c>
      <c r="BK438" t="str" cm="1">
        <f t="array" ref="BK438">IF($D438="","",INDEX('Data - CO2'!$B$5:$AP$53,MATCH(Kulturmodeller!$D438,'Data - CO2'!$A$5:$A$53,0),BK$20)*U438)</f>
        <v/>
      </c>
      <c r="BL438" t="str" cm="1">
        <f t="array" ref="BL438">IF($D438="","",INDEX('Data - CO2'!$B$5:$AP$53,MATCH(Kulturmodeller!$D438,'Data - CO2'!$A$5:$A$53,0),BL$20)*V438)</f>
        <v/>
      </c>
      <c r="BM438" t="str" cm="1">
        <f t="array" ref="BM438">IF($D438="","",INDEX('Data - CO2'!$B$5:$AP$53,MATCH(Kulturmodeller!$D438,'Data - CO2'!$A$5:$A$53,0),BM$20)*W438)</f>
        <v/>
      </c>
      <c r="BN438" t="str" cm="1">
        <f t="array" ref="BN438">IF($D438="","",INDEX('Data - CO2'!$B$5:$AP$53,MATCH(Kulturmodeller!$D438,'Data - CO2'!$A$5:$A$53,0),BN$20)*X438)</f>
        <v/>
      </c>
      <c r="BO438" t="str" cm="1">
        <f t="array" ref="BO438">IF($D438="","",INDEX('Data - CO2'!$B$5:$AP$53,MATCH(Kulturmodeller!$D438,'Data - CO2'!$A$5:$A$53,0),BO$20)*Y438)</f>
        <v/>
      </c>
      <c r="BP438" t="str" cm="1">
        <f t="array" ref="BP438">IF($D438="","",INDEX('Data - CO2'!$B$5:$AP$53,MATCH(Kulturmodeller!$D438,'Data - CO2'!$A$5:$A$53,0),BP$20)*Z438)</f>
        <v/>
      </c>
      <c r="BQ438" t="str" cm="1">
        <f t="array" ref="BQ438">IF($D438="","",INDEX('Data - CO2'!$B$5:$AP$53,MATCH(Kulturmodeller!$D438,'Data - CO2'!$A$5:$A$53,0),BQ$20)*AA438)</f>
        <v/>
      </c>
      <c r="BR438" t="str" cm="1">
        <f t="array" ref="BR438">IF($D438="","",INDEX('Data - CO2'!$B$5:$AP$53,MATCH(Kulturmodeller!$D438,'Data - CO2'!$A$5:$A$53,0),BR$20)*AB438)</f>
        <v/>
      </c>
      <c r="BS438" t="str" cm="1">
        <f t="array" ref="BS438">IF($D438="","",INDEX('Data - CO2'!$B$5:$AP$53,MATCH(Kulturmodeller!$D438,'Data - CO2'!$A$5:$A$53,0),BS$20)*AC438)</f>
        <v/>
      </c>
      <c r="BT438" t="str" cm="1">
        <f t="array" ref="BT438">IF($D438="","",INDEX('Data - CO2'!$B$5:$AP$53,MATCH(Kulturmodeller!$D438,'Data - CO2'!$A$5:$A$53,0),BT$20)*AD438)</f>
        <v/>
      </c>
      <c r="BU438" t="str" cm="1">
        <f t="array" ref="BU438">IF($D438="","",INDEX('Data - CO2'!$B$5:$AP$53,MATCH(Kulturmodeller!$D438,'Data - CO2'!$A$5:$A$53,0),BU$20)*AE438)</f>
        <v/>
      </c>
      <c r="BV438" t="str" cm="1">
        <f t="array" ref="BV438">IF($D438="","",INDEX('Data - CO2'!$B$5:$AP$53,MATCH(Kulturmodeller!$D438,'Data - CO2'!$A$5:$A$53,0),BV$20)*AF438)</f>
        <v/>
      </c>
      <c r="BW438" t="str" cm="1">
        <f t="array" ref="BW438">IF($D438="","",INDEX('Data - CO2'!$B$5:$AP$53,MATCH(Kulturmodeller!$D438,'Data - CO2'!$A$5:$A$53,0),BW$20)*AG438)</f>
        <v/>
      </c>
      <c r="BX438" t="str" cm="1">
        <f t="array" ref="BX438">IF($D438="","",INDEX('Data - CO2'!$B$5:$AP$53,MATCH(Kulturmodeller!$D438,'Data - CO2'!$A$5:$A$53,0),BX$20)*AH438)</f>
        <v/>
      </c>
      <c r="BY438" t="str" cm="1">
        <f t="array" ref="BY438">IF($D438="","",INDEX('Data - CO2'!$B$5:$AP$53,MATCH(Kulturmodeller!$D438,'Data - CO2'!$A$5:$A$53,0),BY$20)*AI438)</f>
        <v/>
      </c>
      <c r="BZ438" t="str" cm="1">
        <f t="array" ref="BZ438">IF($D438="","",INDEX('Data - CO2'!$B$5:$AP$53,MATCH(Kulturmodeller!$D438,'Data - CO2'!$A$5:$A$53,0),BZ$20)*AJ438)</f>
        <v/>
      </c>
      <c r="CA438" t="str" cm="1">
        <f t="array" ref="CA438">IF($D438="","",INDEX('Data - CO2'!$B$5:$AP$53,MATCH(Kulturmodeller!$D438,'Data - CO2'!$A$5:$A$53,0),CA$20)*AK438)</f>
        <v/>
      </c>
      <c r="CB438" t="str" cm="1">
        <f t="array" ref="CB438">IF($D438="","",INDEX('Data - CO2'!$B$5:$AP$53,MATCH(Kulturmodeller!$D438,'Data - CO2'!$A$5:$A$53,0),CB$20)*AL438)</f>
        <v/>
      </c>
      <c r="CC438" t="str" cm="1">
        <f t="array" ref="CC438">IF($D438="","",INDEX('Data - CO2'!$B$5:$AP$53,MATCH(Kulturmodeller!$D438,'Data - CO2'!$A$5:$A$53,0),CC$20)*AM438)</f>
        <v/>
      </c>
      <c r="CD438" t="str" cm="1">
        <f t="array" ref="CD438">IF($D438="","",INDEX('Data - CO2'!$B$5:$AP$53,MATCH(Kulturmodeller!$D438,'Data - CO2'!$A$5:$A$53,0),CD$20)*AN438)</f>
        <v/>
      </c>
      <c r="CE438" t="str" cm="1">
        <f t="array" ref="CE438">IF($D438="","",INDEX('Data - CO2'!$B$5:$AP$53,MATCH(Kulturmodeller!$D438,'Data - CO2'!$A$5:$A$53,0),CE$20)*AO438)</f>
        <v/>
      </c>
      <c r="CF438" t="str" cm="1">
        <f t="array" ref="CF438">IF($D438="","",INDEX('Data - CO2'!$B$5:$AP$53,MATCH(Kulturmodeller!$D438,'Data - CO2'!$A$5:$A$53,0),CF$20)*AP438)</f>
        <v/>
      </c>
      <c r="CG438" t="str" cm="1">
        <f t="array" ref="CG438">IF($D438="","",INDEX('Data - CO2'!$B$5:$AP$53,MATCH(Kulturmodeller!$D438,'Data - CO2'!$A$5:$A$53,0),CG$20)*AQ438)</f>
        <v/>
      </c>
      <c r="CH438" t="str" cm="1">
        <f t="array" ref="CH438">IF($D438="","",INDEX('Data - CO2'!$B$5:$AP$53,MATCH(Kulturmodeller!$D438,'Data - CO2'!$A$5:$A$53,0),CH$20)*AR438)</f>
        <v/>
      </c>
      <c r="CI438" s="11" t="str" cm="1">
        <f t="array" ref="CI438">IF($D438="","",INDEX('Data - CO2'!$B$5:$AP$53,MATCH(Kulturmodeller!$D438,'Data - CO2'!$A$5:$A$53,0),CI$20)*AS438)</f>
        <v/>
      </c>
    </row>
    <row r="439" spans="1:87" x14ac:dyDescent="0.3">
      <c r="A439" s="12" t="s">
        <v>87</v>
      </c>
      <c r="B439" s="12"/>
      <c r="C439" s="129"/>
      <c r="D439" s="129"/>
      <c r="E439" s="127"/>
      <c r="F439" s="45">
        <f>E439</f>
        <v>0</v>
      </c>
      <c r="G439" s="46">
        <f t="shared" si="7602"/>
        <v>0</v>
      </c>
      <c r="H439" s="46">
        <f t="shared" si="7603"/>
        <v>0</v>
      </c>
      <c r="I439" s="46">
        <f t="shared" si="7604"/>
        <v>0</v>
      </c>
      <c r="J439" s="46">
        <f t="shared" si="7605"/>
        <v>0</v>
      </c>
      <c r="K439" s="46">
        <f t="shared" si="7606"/>
        <v>0</v>
      </c>
      <c r="L439" s="46">
        <f t="shared" si="7607"/>
        <v>0</v>
      </c>
      <c r="M439" s="46">
        <f t="shared" si="7608"/>
        <v>0</v>
      </c>
      <c r="N439" s="46">
        <f t="shared" si="7609"/>
        <v>0</v>
      </c>
      <c r="O439" s="46">
        <f t="shared" si="7610"/>
        <v>0</v>
      </c>
      <c r="P439" s="46">
        <f t="shared" si="7611"/>
        <v>0</v>
      </c>
      <c r="Q439" s="46">
        <f t="shared" si="7612"/>
        <v>0</v>
      </c>
      <c r="R439" s="46">
        <f t="shared" si="7613"/>
        <v>0</v>
      </c>
      <c r="S439" s="46">
        <f t="shared" si="7614"/>
        <v>0</v>
      </c>
      <c r="T439" s="46">
        <f t="shared" si="7615"/>
        <v>0</v>
      </c>
      <c r="U439" s="46">
        <f t="shared" si="7616"/>
        <v>0</v>
      </c>
      <c r="V439" s="46">
        <f t="shared" si="7617"/>
        <v>0</v>
      </c>
      <c r="W439" s="46">
        <f t="shared" si="7618"/>
        <v>0</v>
      </c>
      <c r="X439" s="46">
        <f t="shared" si="7619"/>
        <v>0</v>
      </c>
      <c r="Y439" s="46">
        <f t="shared" si="7620"/>
        <v>0</v>
      </c>
      <c r="Z439" s="46">
        <f t="shared" si="7621"/>
        <v>0</v>
      </c>
      <c r="AA439" s="46">
        <f t="shared" si="7622"/>
        <v>0</v>
      </c>
      <c r="AB439" s="46">
        <f t="shared" si="7623"/>
        <v>0</v>
      </c>
      <c r="AC439" s="46">
        <f t="shared" si="7624"/>
        <v>0</v>
      </c>
      <c r="AD439" s="46">
        <f t="shared" si="7625"/>
        <v>0</v>
      </c>
      <c r="AE439" s="46">
        <f t="shared" si="7626"/>
        <v>0</v>
      </c>
      <c r="AF439" s="46">
        <f t="shared" si="7627"/>
        <v>0</v>
      </c>
      <c r="AG439" s="46">
        <f t="shared" si="7628"/>
        <v>0</v>
      </c>
      <c r="AH439" s="46">
        <f t="shared" si="7629"/>
        <v>0</v>
      </c>
      <c r="AI439" s="46">
        <f t="shared" si="7630"/>
        <v>0</v>
      </c>
      <c r="AJ439" s="46">
        <f t="shared" si="7631"/>
        <v>0</v>
      </c>
      <c r="AK439" s="46">
        <f t="shared" si="7632"/>
        <v>0</v>
      </c>
      <c r="AL439" s="46">
        <f t="shared" si="7633"/>
        <v>0</v>
      </c>
      <c r="AM439" s="46">
        <f t="shared" si="7634"/>
        <v>0</v>
      </c>
      <c r="AN439" s="46">
        <f t="shared" si="7635"/>
        <v>0</v>
      </c>
      <c r="AO439" s="46">
        <f t="shared" si="7636"/>
        <v>0</v>
      </c>
      <c r="AP439" s="46">
        <f t="shared" si="7637"/>
        <v>0</v>
      </c>
      <c r="AQ439" s="46">
        <f t="shared" si="7638"/>
        <v>0</v>
      </c>
      <c r="AR439" s="46">
        <f t="shared" si="7639"/>
        <v>0</v>
      </c>
      <c r="AS439" s="47">
        <f t="shared" si="7640"/>
        <v>0</v>
      </c>
      <c r="AU439" s="10" t="str" cm="1">
        <f t="array" ref="AU439">IF($D439="","",INDEX('Data - CO2'!$B$5:$AP$53,MATCH(Kulturmodeller!$D439,'Data - CO2'!$A$5:$A$53,0),AU$20)*E439)</f>
        <v/>
      </c>
      <c r="AV439" t="str" cm="1">
        <f t="array" ref="AV439">IF($D439="","",INDEX('Data - CO2'!$B$5:$AP$53,MATCH(Kulturmodeller!$D439,'Data - CO2'!$A$5:$A$53,0),AV$20)*F439)</f>
        <v/>
      </c>
      <c r="AW439" t="str" cm="1">
        <f t="array" ref="AW439">IF($D439="","",INDEX('Data - CO2'!$B$5:$AP$53,MATCH(Kulturmodeller!$D439,'Data - CO2'!$A$5:$A$53,0),AW$20)*G439)</f>
        <v/>
      </c>
      <c r="AX439" t="str" cm="1">
        <f t="array" ref="AX439">IF($D439="","",INDEX('Data - CO2'!$B$5:$AP$53,MATCH(Kulturmodeller!$D439,'Data - CO2'!$A$5:$A$53,0),AX$20)*H439)</f>
        <v/>
      </c>
      <c r="AY439" t="str" cm="1">
        <f t="array" ref="AY439">IF($D439="","",INDEX('Data - CO2'!$B$5:$AP$53,MATCH(Kulturmodeller!$D439,'Data - CO2'!$A$5:$A$53,0),AY$20)*I439)</f>
        <v/>
      </c>
      <c r="AZ439" t="str" cm="1">
        <f t="array" ref="AZ439">IF($D439="","",INDEX('Data - CO2'!$B$5:$AP$53,MATCH(Kulturmodeller!$D439,'Data - CO2'!$A$5:$A$53,0),AZ$20)*J439)</f>
        <v/>
      </c>
      <c r="BA439" t="str" cm="1">
        <f t="array" ref="BA439">IF($D439="","",INDEX('Data - CO2'!$B$5:$AP$53,MATCH(Kulturmodeller!$D439,'Data - CO2'!$A$5:$A$53,0),BA$20)*K439)</f>
        <v/>
      </c>
      <c r="BB439" t="str" cm="1">
        <f t="array" ref="BB439">IF($D439="","",INDEX('Data - CO2'!$B$5:$AP$53,MATCH(Kulturmodeller!$D439,'Data - CO2'!$A$5:$A$53,0),BB$20)*L439)</f>
        <v/>
      </c>
      <c r="BC439" t="str" cm="1">
        <f t="array" ref="BC439">IF($D439="","",INDEX('Data - CO2'!$B$5:$AP$53,MATCH(Kulturmodeller!$D439,'Data - CO2'!$A$5:$A$53,0),BC$20)*M439)</f>
        <v/>
      </c>
      <c r="BD439" t="str" cm="1">
        <f t="array" ref="BD439">IF($D439="","",INDEX('Data - CO2'!$B$5:$AP$53,MATCH(Kulturmodeller!$D439,'Data - CO2'!$A$5:$A$53,0),BD$20)*N439)</f>
        <v/>
      </c>
      <c r="BE439" t="str" cm="1">
        <f t="array" ref="BE439">IF($D439="","",INDEX('Data - CO2'!$B$5:$AP$53,MATCH(Kulturmodeller!$D439,'Data - CO2'!$A$5:$A$53,0),BE$20)*O439)</f>
        <v/>
      </c>
      <c r="BF439" t="str" cm="1">
        <f t="array" ref="BF439">IF($D439="","",INDEX('Data - CO2'!$B$5:$AP$53,MATCH(Kulturmodeller!$D439,'Data - CO2'!$A$5:$A$53,0),BF$20)*P439)</f>
        <v/>
      </c>
      <c r="BG439" t="str" cm="1">
        <f t="array" ref="BG439">IF($D439="","",INDEX('Data - CO2'!$B$5:$AP$53,MATCH(Kulturmodeller!$D439,'Data - CO2'!$A$5:$A$53,0),BG$20)*Q439)</f>
        <v/>
      </c>
      <c r="BH439" t="str" cm="1">
        <f t="array" ref="BH439">IF($D439="","",INDEX('Data - CO2'!$B$5:$AP$53,MATCH(Kulturmodeller!$D439,'Data - CO2'!$A$5:$A$53,0),BH$20)*R439)</f>
        <v/>
      </c>
      <c r="BI439" t="str" cm="1">
        <f t="array" ref="BI439">IF($D439="","",INDEX('Data - CO2'!$B$5:$AP$53,MATCH(Kulturmodeller!$D439,'Data - CO2'!$A$5:$A$53,0),BI$20)*S439)</f>
        <v/>
      </c>
      <c r="BJ439" t="str" cm="1">
        <f t="array" ref="BJ439">IF($D439="","",INDEX('Data - CO2'!$B$5:$AP$53,MATCH(Kulturmodeller!$D439,'Data - CO2'!$A$5:$A$53,0),BJ$20)*T439)</f>
        <v/>
      </c>
      <c r="BK439" t="str" cm="1">
        <f t="array" ref="BK439">IF($D439="","",INDEX('Data - CO2'!$B$5:$AP$53,MATCH(Kulturmodeller!$D439,'Data - CO2'!$A$5:$A$53,0),BK$20)*U439)</f>
        <v/>
      </c>
      <c r="BL439" t="str" cm="1">
        <f t="array" ref="BL439">IF($D439="","",INDEX('Data - CO2'!$B$5:$AP$53,MATCH(Kulturmodeller!$D439,'Data - CO2'!$A$5:$A$53,0),BL$20)*V439)</f>
        <v/>
      </c>
      <c r="BM439" t="str" cm="1">
        <f t="array" ref="BM439">IF($D439="","",INDEX('Data - CO2'!$B$5:$AP$53,MATCH(Kulturmodeller!$D439,'Data - CO2'!$A$5:$A$53,0),BM$20)*W439)</f>
        <v/>
      </c>
      <c r="BN439" t="str" cm="1">
        <f t="array" ref="BN439">IF($D439="","",INDEX('Data - CO2'!$B$5:$AP$53,MATCH(Kulturmodeller!$D439,'Data - CO2'!$A$5:$A$53,0),BN$20)*X439)</f>
        <v/>
      </c>
      <c r="BO439" t="str" cm="1">
        <f t="array" ref="BO439">IF($D439="","",INDEX('Data - CO2'!$B$5:$AP$53,MATCH(Kulturmodeller!$D439,'Data - CO2'!$A$5:$A$53,0),BO$20)*Y439)</f>
        <v/>
      </c>
      <c r="BP439" t="str" cm="1">
        <f t="array" ref="BP439">IF($D439="","",INDEX('Data - CO2'!$B$5:$AP$53,MATCH(Kulturmodeller!$D439,'Data - CO2'!$A$5:$A$53,0),BP$20)*Z439)</f>
        <v/>
      </c>
      <c r="BQ439" t="str" cm="1">
        <f t="array" ref="BQ439">IF($D439="","",INDEX('Data - CO2'!$B$5:$AP$53,MATCH(Kulturmodeller!$D439,'Data - CO2'!$A$5:$A$53,0),BQ$20)*AA439)</f>
        <v/>
      </c>
      <c r="BR439" t="str" cm="1">
        <f t="array" ref="BR439">IF($D439="","",INDEX('Data - CO2'!$B$5:$AP$53,MATCH(Kulturmodeller!$D439,'Data - CO2'!$A$5:$A$53,0),BR$20)*AB439)</f>
        <v/>
      </c>
      <c r="BS439" t="str" cm="1">
        <f t="array" ref="BS439">IF($D439="","",INDEX('Data - CO2'!$B$5:$AP$53,MATCH(Kulturmodeller!$D439,'Data - CO2'!$A$5:$A$53,0),BS$20)*AC439)</f>
        <v/>
      </c>
      <c r="BT439" t="str" cm="1">
        <f t="array" ref="BT439">IF($D439="","",INDEX('Data - CO2'!$B$5:$AP$53,MATCH(Kulturmodeller!$D439,'Data - CO2'!$A$5:$A$53,0),BT$20)*AD439)</f>
        <v/>
      </c>
      <c r="BU439" t="str" cm="1">
        <f t="array" ref="BU439">IF($D439="","",INDEX('Data - CO2'!$B$5:$AP$53,MATCH(Kulturmodeller!$D439,'Data - CO2'!$A$5:$A$53,0),BU$20)*AE439)</f>
        <v/>
      </c>
      <c r="BV439" t="str" cm="1">
        <f t="array" ref="BV439">IF($D439="","",INDEX('Data - CO2'!$B$5:$AP$53,MATCH(Kulturmodeller!$D439,'Data - CO2'!$A$5:$A$53,0),BV$20)*AF439)</f>
        <v/>
      </c>
      <c r="BW439" t="str" cm="1">
        <f t="array" ref="BW439">IF($D439="","",INDEX('Data - CO2'!$B$5:$AP$53,MATCH(Kulturmodeller!$D439,'Data - CO2'!$A$5:$A$53,0),BW$20)*AG439)</f>
        <v/>
      </c>
      <c r="BX439" t="str" cm="1">
        <f t="array" ref="BX439">IF($D439="","",INDEX('Data - CO2'!$B$5:$AP$53,MATCH(Kulturmodeller!$D439,'Data - CO2'!$A$5:$A$53,0),BX$20)*AH439)</f>
        <v/>
      </c>
      <c r="BY439" t="str" cm="1">
        <f t="array" ref="BY439">IF($D439="","",INDEX('Data - CO2'!$B$5:$AP$53,MATCH(Kulturmodeller!$D439,'Data - CO2'!$A$5:$A$53,0),BY$20)*AI439)</f>
        <v/>
      </c>
      <c r="BZ439" t="str" cm="1">
        <f t="array" ref="BZ439">IF($D439="","",INDEX('Data - CO2'!$B$5:$AP$53,MATCH(Kulturmodeller!$D439,'Data - CO2'!$A$5:$A$53,0),BZ$20)*AJ439)</f>
        <v/>
      </c>
      <c r="CA439" t="str" cm="1">
        <f t="array" ref="CA439">IF($D439="","",INDEX('Data - CO2'!$B$5:$AP$53,MATCH(Kulturmodeller!$D439,'Data - CO2'!$A$5:$A$53,0),CA$20)*AK439)</f>
        <v/>
      </c>
      <c r="CB439" t="str" cm="1">
        <f t="array" ref="CB439">IF($D439="","",INDEX('Data - CO2'!$B$5:$AP$53,MATCH(Kulturmodeller!$D439,'Data - CO2'!$A$5:$A$53,0),CB$20)*AL439)</f>
        <v/>
      </c>
      <c r="CC439" t="str" cm="1">
        <f t="array" ref="CC439">IF($D439="","",INDEX('Data - CO2'!$B$5:$AP$53,MATCH(Kulturmodeller!$D439,'Data - CO2'!$A$5:$A$53,0),CC$20)*AM439)</f>
        <v/>
      </c>
      <c r="CD439" t="str" cm="1">
        <f t="array" ref="CD439">IF($D439="","",INDEX('Data - CO2'!$B$5:$AP$53,MATCH(Kulturmodeller!$D439,'Data - CO2'!$A$5:$A$53,0),CD$20)*AN439)</f>
        <v/>
      </c>
      <c r="CE439" t="str" cm="1">
        <f t="array" ref="CE439">IF($D439="","",INDEX('Data - CO2'!$B$5:$AP$53,MATCH(Kulturmodeller!$D439,'Data - CO2'!$A$5:$A$53,0),CE$20)*AO439)</f>
        <v/>
      </c>
      <c r="CF439" t="str" cm="1">
        <f t="array" ref="CF439">IF($D439="","",INDEX('Data - CO2'!$B$5:$AP$53,MATCH(Kulturmodeller!$D439,'Data - CO2'!$A$5:$A$53,0),CF$20)*AP439)</f>
        <v/>
      </c>
      <c r="CG439" t="str" cm="1">
        <f t="array" ref="CG439">IF($D439="","",INDEX('Data - CO2'!$B$5:$AP$53,MATCH(Kulturmodeller!$D439,'Data - CO2'!$A$5:$A$53,0),CG$20)*AQ439)</f>
        <v/>
      </c>
      <c r="CH439" t="str" cm="1">
        <f t="array" ref="CH439">IF($D439="","",INDEX('Data - CO2'!$B$5:$AP$53,MATCH(Kulturmodeller!$D439,'Data - CO2'!$A$5:$A$53,0),CH$20)*AR439)</f>
        <v/>
      </c>
      <c r="CI439" s="11" t="str" cm="1">
        <f t="array" ref="CI439">IF($D439="","",INDEX('Data - CO2'!$B$5:$AP$53,MATCH(Kulturmodeller!$D439,'Data - CO2'!$A$5:$A$53,0),CI$20)*AS439)</f>
        <v/>
      </c>
    </row>
    <row r="440" spans="1:87" x14ac:dyDescent="0.3">
      <c r="A440" s="42"/>
      <c r="B440" s="42"/>
      <c r="C440" s="42"/>
      <c r="D440" s="12"/>
      <c r="E440" s="52"/>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4"/>
      <c r="AU440" s="111">
        <f t="shared" ref="AU440:CH440" si="7641">SUM(AU438:AU439)</f>
        <v>0</v>
      </c>
      <c r="AV440" s="112">
        <f t="shared" si="7641"/>
        <v>0</v>
      </c>
      <c r="AW440" s="112">
        <f t="shared" si="7641"/>
        <v>0</v>
      </c>
      <c r="AX440" s="112">
        <f t="shared" si="7641"/>
        <v>0</v>
      </c>
      <c r="AY440" s="112">
        <f t="shared" si="7641"/>
        <v>0</v>
      </c>
      <c r="AZ440" s="112">
        <f t="shared" si="7641"/>
        <v>0</v>
      </c>
      <c r="BA440" s="112">
        <f t="shared" si="7641"/>
        <v>0</v>
      </c>
      <c r="BB440" s="112">
        <f t="shared" si="7641"/>
        <v>0</v>
      </c>
      <c r="BC440" s="112">
        <f t="shared" si="7641"/>
        <v>0</v>
      </c>
      <c r="BD440" s="112">
        <f t="shared" si="7641"/>
        <v>0</v>
      </c>
      <c r="BE440" s="112">
        <f t="shared" si="7641"/>
        <v>0</v>
      </c>
      <c r="BF440" s="112">
        <f t="shared" si="7641"/>
        <v>0</v>
      </c>
      <c r="BG440" s="112">
        <f t="shared" si="7641"/>
        <v>0</v>
      </c>
      <c r="BH440" s="112">
        <f t="shared" si="7641"/>
        <v>0</v>
      </c>
      <c r="BI440" s="112">
        <f t="shared" si="7641"/>
        <v>0</v>
      </c>
      <c r="BJ440" s="112">
        <f t="shared" si="7641"/>
        <v>0</v>
      </c>
      <c r="BK440" s="112">
        <f t="shared" si="7641"/>
        <v>0</v>
      </c>
      <c r="BL440" s="112">
        <f t="shared" si="7641"/>
        <v>0</v>
      </c>
      <c r="BM440" s="112">
        <f t="shared" si="7641"/>
        <v>0</v>
      </c>
      <c r="BN440" s="112">
        <f t="shared" si="7641"/>
        <v>0</v>
      </c>
      <c r="BO440" s="112">
        <f t="shared" si="7641"/>
        <v>0</v>
      </c>
      <c r="BP440" s="112">
        <f t="shared" si="7641"/>
        <v>0</v>
      </c>
      <c r="BQ440" s="112">
        <f t="shared" si="7641"/>
        <v>0</v>
      </c>
      <c r="BR440" s="112">
        <f t="shared" si="7641"/>
        <v>0</v>
      </c>
      <c r="BS440" s="112">
        <f t="shared" si="7641"/>
        <v>0</v>
      </c>
      <c r="BT440" s="112">
        <f t="shared" si="7641"/>
        <v>0</v>
      </c>
      <c r="BU440" s="112">
        <f t="shared" si="7641"/>
        <v>0</v>
      </c>
      <c r="BV440" s="112">
        <f t="shared" si="7641"/>
        <v>0</v>
      </c>
      <c r="BW440" s="112">
        <f t="shared" si="7641"/>
        <v>0</v>
      </c>
      <c r="BX440" s="112">
        <f t="shared" si="7641"/>
        <v>0</v>
      </c>
      <c r="BY440" s="112">
        <f t="shared" si="7641"/>
        <v>0</v>
      </c>
      <c r="BZ440" s="112">
        <f t="shared" si="7641"/>
        <v>0</v>
      </c>
      <c r="CA440" s="112">
        <f t="shared" si="7641"/>
        <v>0</v>
      </c>
      <c r="CB440" s="112">
        <f t="shared" si="7641"/>
        <v>0</v>
      </c>
      <c r="CC440" s="112">
        <f t="shared" si="7641"/>
        <v>0</v>
      </c>
      <c r="CD440" s="112">
        <f t="shared" si="7641"/>
        <v>0</v>
      </c>
      <c r="CE440" s="112">
        <f t="shared" si="7641"/>
        <v>0</v>
      </c>
      <c r="CF440" s="112">
        <f t="shared" si="7641"/>
        <v>0</v>
      </c>
      <c r="CG440" s="112">
        <f t="shared" si="7641"/>
        <v>0</v>
      </c>
      <c r="CH440" s="112">
        <f t="shared" si="7641"/>
        <v>0</v>
      </c>
      <c r="CI440" s="113">
        <f>SUM(CI438:CI439)</f>
        <v>0</v>
      </c>
    </row>
    <row r="441" spans="1:87" x14ac:dyDescent="0.3">
      <c r="A441" s="55" t="s">
        <v>88</v>
      </c>
      <c r="B441" s="55"/>
      <c r="C441" s="55"/>
      <c r="D441" s="56"/>
      <c r="E441" s="57"/>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9"/>
      <c r="AT441" s="91">
        <f>AVERAGE(BO441:CI441)</f>
        <v>314.08432017053815</v>
      </c>
      <c r="AU441" s="111">
        <f>AU437+AU440</f>
        <v>0</v>
      </c>
      <c r="AV441" s="112">
        <f t="shared" ref="AV441:CI441" si="7642">AV437+AV440</f>
        <v>3.3472586232760611</v>
      </c>
      <c r="AW441" s="112">
        <f t="shared" si="7642"/>
        <v>21.613491226777846</v>
      </c>
      <c r="AX441" s="112">
        <f t="shared" si="7642"/>
        <v>48.960339373054673</v>
      </c>
      <c r="AY441" s="112">
        <f t="shared" si="7642"/>
        <v>93.288306187750578</v>
      </c>
      <c r="AZ441" s="112">
        <f t="shared" si="7642"/>
        <v>224.89687084225028</v>
      </c>
      <c r="BA441" s="112">
        <f t="shared" si="7642"/>
        <v>325.69018921328706</v>
      </c>
      <c r="BB441" s="112">
        <f t="shared" si="7642"/>
        <v>394.37538592968548</v>
      </c>
      <c r="BC441" s="112">
        <f t="shared" si="7642"/>
        <v>441.37172604892152</v>
      </c>
      <c r="BD441" s="112">
        <f t="shared" si="7642"/>
        <v>477.00066440655598</v>
      </c>
      <c r="BE441" s="112">
        <f t="shared" si="7642"/>
        <v>503.45978576289383</v>
      </c>
      <c r="BF441" s="112">
        <f t="shared" si="7642"/>
        <v>524.44633967986022</v>
      </c>
      <c r="BG441" s="112">
        <f t="shared" si="7642"/>
        <v>178.95403989364308</v>
      </c>
      <c r="BH441" s="112">
        <f t="shared" si="7642"/>
        <v>195.67626797579194</v>
      </c>
      <c r="BI441" s="112">
        <f t="shared" si="7642"/>
        <v>218.80873204912143</v>
      </c>
      <c r="BJ441" s="112">
        <f t="shared" si="7642"/>
        <v>252.44791769836306</v>
      </c>
      <c r="BK441" s="112">
        <f t="shared" si="7642"/>
        <v>204.05746460608029</v>
      </c>
      <c r="BL441" s="112">
        <f t="shared" si="7642"/>
        <v>278.92132607150148</v>
      </c>
      <c r="BM441" s="112">
        <f t="shared" si="7642"/>
        <v>340.00607778244461</v>
      </c>
      <c r="BN441" s="112">
        <f t="shared" si="7642"/>
        <v>393.49733933606569</v>
      </c>
      <c r="BO441" s="112">
        <f t="shared" si="7642"/>
        <v>450.68314100190423</v>
      </c>
      <c r="BP441" s="112">
        <f t="shared" si="7642"/>
        <v>494.80083060585486</v>
      </c>
      <c r="BQ441" s="112">
        <f t="shared" si="7642"/>
        <v>517.84555662530704</v>
      </c>
      <c r="BR441" s="112">
        <f t="shared" si="7642"/>
        <v>172.67454532872136</v>
      </c>
      <c r="BS441" s="112">
        <f t="shared" si="7642"/>
        <v>191.23648955094026</v>
      </c>
      <c r="BT441" s="112">
        <f t="shared" si="7642"/>
        <v>215.45221103776274</v>
      </c>
      <c r="BU441" s="112">
        <f t="shared" si="7642"/>
        <v>250.70610527209661</v>
      </c>
      <c r="BV441" s="112">
        <f t="shared" si="7642"/>
        <v>354.89888773776045</v>
      </c>
      <c r="BW441" s="112">
        <f t="shared" si="7642"/>
        <v>427.08145809004935</v>
      </c>
      <c r="BX441" s="112">
        <f t="shared" si="7642"/>
        <v>415.01253907668462</v>
      </c>
      <c r="BY441" s="112">
        <f t="shared" si="7642"/>
        <v>454.32310916926957</v>
      </c>
      <c r="BZ441" s="112">
        <f t="shared" si="7642"/>
        <v>331.64544621410909</v>
      </c>
      <c r="CA441" s="112">
        <f t="shared" si="7642"/>
        <v>355.55900007983217</v>
      </c>
      <c r="CB441" s="112">
        <f t="shared" si="7642"/>
        <v>381.50769795644044</v>
      </c>
      <c r="CC441" s="112">
        <f t="shared" si="7642"/>
        <v>50.941290365509786</v>
      </c>
      <c r="CD441" s="112">
        <f t="shared" si="7642"/>
        <v>99.261395089169199</v>
      </c>
      <c r="CE441" s="112">
        <f t="shared" si="7642"/>
        <v>144.78771111531753</v>
      </c>
      <c r="CF441" s="112">
        <f t="shared" si="7642"/>
        <v>186.24056687742342</v>
      </c>
      <c r="CG441" s="112">
        <f t="shared" si="7642"/>
        <v>294.91962241188287</v>
      </c>
      <c r="CH441" s="112">
        <f t="shared" si="7642"/>
        <v>373.23339458727793</v>
      </c>
      <c r="CI441" s="113">
        <f t="shared" si="7642"/>
        <v>432.9597253879885</v>
      </c>
    </row>
    <row r="444" spans="1:87" x14ac:dyDescent="0.3">
      <c r="A444" s="60" t="s">
        <v>395</v>
      </c>
      <c r="AU444" t="s">
        <v>91</v>
      </c>
    </row>
    <row r="445" spans="1:87" x14ac:dyDescent="0.3">
      <c r="A445" s="25" t="s">
        <v>396</v>
      </c>
      <c r="B445" s="25"/>
      <c r="C445" s="25"/>
      <c r="D445" s="26"/>
      <c r="E445" s="27" t="s">
        <v>78</v>
      </c>
      <c r="F445" s="104"/>
      <c r="G445" s="104"/>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9"/>
      <c r="AU445">
        <v>1</v>
      </c>
      <c r="AV445">
        <v>2</v>
      </c>
      <c r="AW445">
        <v>3</v>
      </c>
      <c r="AX445">
        <v>4</v>
      </c>
      <c r="AY445">
        <v>5</v>
      </c>
      <c r="AZ445">
        <v>6</v>
      </c>
      <c r="BA445">
        <v>7</v>
      </c>
      <c r="BB445">
        <v>8</v>
      </c>
      <c r="BC445">
        <v>9</v>
      </c>
      <c r="BD445">
        <v>10</v>
      </c>
      <c r="BE445">
        <v>11</v>
      </c>
      <c r="BF445">
        <v>12</v>
      </c>
      <c r="BG445">
        <v>13</v>
      </c>
      <c r="BH445">
        <v>14</v>
      </c>
      <c r="BI445">
        <v>15</v>
      </c>
      <c r="BJ445">
        <v>16</v>
      </c>
      <c r="BK445">
        <v>17</v>
      </c>
      <c r="BL445">
        <v>18</v>
      </c>
      <c r="BM445">
        <v>19</v>
      </c>
      <c r="BN445">
        <v>20</v>
      </c>
      <c r="BO445">
        <v>21</v>
      </c>
      <c r="BP445">
        <v>22</v>
      </c>
      <c r="BQ445">
        <v>23</v>
      </c>
      <c r="BR445">
        <v>24</v>
      </c>
      <c r="BS445">
        <v>25</v>
      </c>
      <c r="BT445">
        <v>26</v>
      </c>
      <c r="BU445">
        <v>27</v>
      </c>
      <c r="BV445">
        <v>28</v>
      </c>
      <c r="BW445">
        <v>29</v>
      </c>
      <c r="BX445">
        <v>30</v>
      </c>
      <c r="BY445">
        <v>31</v>
      </c>
      <c r="BZ445">
        <v>32</v>
      </c>
      <c r="CA445">
        <v>33</v>
      </c>
      <c r="CB445">
        <v>34</v>
      </c>
      <c r="CC445">
        <v>35</v>
      </c>
      <c r="CD445">
        <v>36</v>
      </c>
      <c r="CE445">
        <v>37</v>
      </c>
      <c r="CF445">
        <v>38</v>
      </c>
      <c r="CG445">
        <v>39</v>
      </c>
      <c r="CH445">
        <v>40</v>
      </c>
      <c r="CI445">
        <v>41</v>
      </c>
    </row>
    <row r="446" spans="1:87" x14ac:dyDescent="0.3">
      <c r="A446" s="147" t="s">
        <v>303</v>
      </c>
      <c r="B446" s="148">
        <f>Lister!$B$13</f>
        <v>1</v>
      </c>
      <c r="C446" s="28" t="s">
        <v>60</v>
      </c>
      <c r="D446" s="29" t="s">
        <v>79</v>
      </c>
      <c r="E446" s="30" t="s">
        <v>163</v>
      </c>
      <c r="F446" s="31" t="s">
        <v>250</v>
      </c>
      <c r="G446" s="31" t="s">
        <v>137</v>
      </c>
      <c r="H446" s="31" t="s">
        <v>138</v>
      </c>
      <c r="I446" s="31" t="s">
        <v>139</v>
      </c>
      <c r="J446" s="31" t="s">
        <v>140</v>
      </c>
      <c r="K446" s="31" t="s">
        <v>141</v>
      </c>
      <c r="L446" s="31" t="s">
        <v>80</v>
      </c>
      <c r="M446" s="31" t="s">
        <v>144</v>
      </c>
      <c r="N446" s="31" t="s">
        <v>145</v>
      </c>
      <c r="O446" s="31" t="s">
        <v>146</v>
      </c>
      <c r="P446" s="31" t="s">
        <v>147</v>
      </c>
      <c r="Q446" s="31" t="s">
        <v>152</v>
      </c>
      <c r="R446" s="31" t="s">
        <v>153</v>
      </c>
      <c r="S446" s="31" t="s">
        <v>154</v>
      </c>
      <c r="T446" s="31" t="s">
        <v>155</v>
      </c>
      <c r="U446" s="31" t="s">
        <v>156</v>
      </c>
      <c r="V446" s="31" t="s">
        <v>229</v>
      </c>
      <c r="W446" s="31" t="s">
        <v>157</v>
      </c>
      <c r="X446" s="31" t="s">
        <v>158</v>
      </c>
      <c r="Y446" s="31" t="s">
        <v>159</v>
      </c>
      <c r="Z446" s="31" t="s">
        <v>230</v>
      </c>
      <c r="AA446" s="31" t="s">
        <v>231</v>
      </c>
      <c r="AB446" s="31" t="s">
        <v>232</v>
      </c>
      <c r="AC446" s="31" t="s">
        <v>233</v>
      </c>
      <c r="AD446" s="31" t="s">
        <v>234</v>
      </c>
      <c r="AE446" s="31" t="s">
        <v>235</v>
      </c>
      <c r="AF446" s="31" t="s">
        <v>236</v>
      </c>
      <c r="AG446" s="31" t="s">
        <v>237</v>
      </c>
      <c r="AH446" s="31" t="s">
        <v>238</v>
      </c>
      <c r="AI446" s="31" t="s">
        <v>239</v>
      </c>
      <c r="AJ446" s="31" t="s">
        <v>240</v>
      </c>
      <c r="AK446" s="31" t="s">
        <v>241</v>
      </c>
      <c r="AL446" s="31" t="s">
        <v>242</v>
      </c>
      <c r="AM446" s="31" t="s">
        <v>243</v>
      </c>
      <c r="AN446" s="31" t="s">
        <v>244</v>
      </c>
      <c r="AO446" s="31" t="s">
        <v>245</v>
      </c>
      <c r="AP446" s="31" t="s">
        <v>246</v>
      </c>
      <c r="AQ446" s="31" t="s">
        <v>247</v>
      </c>
      <c r="AR446" s="31" t="s">
        <v>248</v>
      </c>
      <c r="AS446" s="32" t="s">
        <v>249</v>
      </c>
      <c r="AU446" s="19">
        <v>1</v>
      </c>
      <c r="AV446" s="19">
        <v>5</v>
      </c>
      <c r="AW446" s="19">
        <v>10</v>
      </c>
      <c r="AX446" s="19">
        <v>15</v>
      </c>
      <c r="AY446" s="19">
        <v>20</v>
      </c>
      <c r="AZ446" s="19">
        <v>25</v>
      </c>
      <c r="BA446" s="19">
        <v>30</v>
      </c>
      <c r="BB446" s="19">
        <v>35</v>
      </c>
      <c r="BC446" s="19">
        <v>40</v>
      </c>
      <c r="BD446" s="19">
        <v>45</v>
      </c>
      <c r="BE446" s="19">
        <v>50</v>
      </c>
      <c r="BF446" s="19">
        <v>55</v>
      </c>
      <c r="BG446" s="19">
        <v>60</v>
      </c>
      <c r="BH446" s="19">
        <v>65</v>
      </c>
      <c r="BI446" s="19">
        <v>70</v>
      </c>
      <c r="BJ446" s="19">
        <v>75</v>
      </c>
      <c r="BK446" s="19">
        <v>80</v>
      </c>
      <c r="BL446" s="19">
        <v>85</v>
      </c>
      <c r="BM446" s="19">
        <v>90</v>
      </c>
      <c r="BN446" s="19">
        <v>95</v>
      </c>
      <c r="BO446" s="19">
        <v>100</v>
      </c>
      <c r="BP446" s="19">
        <v>105</v>
      </c>
      <c r="BQ446" s="19">
        <v>110</v>
      </c>
      <c r="BR446" s="19">
        <v>115</v>
      </c>
      <c r="BS446" s="19">
        <v>120</v>
      </c>
      <c r="BT446" s="19">
        <v>125</v>
      </c>
      <c r="BU446" s="19">
        <v>130</v>
      </c>
      <c r="BV446" s="19">
        <v>135</v>
      </c>
      <c r="BW446" s="19">
        <v>140</v>
      </c>
      <c r="BX446" s="19">
        <v>145</v>
      </c>
      <c r="BY446" s="2">
        <v>150</v>
      </c>
      <c r="BZ446" s="19">
        <v>155</v>
      </c>
      <c r="CA446" s="2">
        <v>160</v>
      </c>
      <c r="CB446" s="19">
        <v>165</v>
      </c>
      <c r="CC446" s="2">
        <v>170</v>
      </c>
      <c r="CD446" s="19">
        <v>175</v>
      </c>
      <c r="CE446" s="2">
        <v>180</v>
      </c>
      <c r="CF446" s="19">
        <v>185</v>
      </c>
      <c r="CG446" s="2">
        <v>190</v>
      </c>
      <c r="CH446" s="19">
        <v>195</v>
      </c>
      <c r="CI446" s="2">
        <v>200</v>
      </c>
    </row>
    <row r="447" spans="1:87" x14ac:dyDescent="0.3">
      <c r="A447" s="33" t="s">
        <v>81</v>
      </c>
      <c r="B447" s="33"/>
      <c r="C447" s="124" t="str">
        <f>'Katalog over Kulturmodeller '!F154</f>
        <v>GRA</v>
      </c>
      <c r="D447" s="125" t="s">
        <v>332</v>
      </c>
      <c r="E447" s="139">
        <f>'Katalog over Kulturmodeller '!W154</f>
        <v>0.5</v>
      </c>
      <c r="F447" s="37">
        <f>E447+((E452-F452)+(E453-F453))*(E447/SUM(E447:E451))</f>
        <v>0.5</v>
      </c>
      <c r="G447" s="37">
        <f t="shared" ref="G447" si="7643">F447+((F452-G452)+(F453-G453))*(F447/SUM(F447:F451))</f>
        <v>0.5</v>
      </c>
      <c r="H447" s="37">
        <f t="shared" ref="H447" si="7644">G447+((G452-H452)+(G453-H453))*(G447/SUM(G447:G451))</f>
        <v>0.51851851851851849</v>
      </c>
      <c r="I447" s="37">
        <f t="shared" ref="I447" si="7645">H447+((H452-I452)+(H453-I453))*(H447/SUM(H447:H451))</f>
        <v>0.53703703703703698</v>
      </c>
      <c r="J447" s="37">
        <f t="shared" ref="J447" si="7646">I447+((I452-J452)+(I453-J453))*(I447/SUM(I447:I451))</f>
        <v>0.55555555555555547</v>
      </c>
      <c r="K447" s="37">
        <f t="shared" ref="K447" si="7647">J447+((J452-K452)+(J453-K453))*(J447/SUM(J447:J451))</f>
        <v>0.55555555555555547</v>
      </c>
      <c r="L447" s="37">
        <f t="shared" ref="L447" si="7648">K447+((K452-L452)+(K453-L453))*(K447/SUM(K447:K451))</f>
        <v>0.55555555555555547</v>
      </c>
      <c r="M447" s="37">
        <f t="shared" ref="M447" si="7649">L447+((L452-M452)+(L453-M453))*(L447/SUM(L447:L451))</f>
        <v>0.55555555555555547</v>
      </c>
      <c r="N447" s="37">
        <f t="shared" ref="N447" si="7650">M447+((M452-N452)+(M453-N453))*(M447/SUM(M447:M451))</f>
        <v>0.55555555555555547</v>
      </c>
      <c r="O447" s="37">
        <f t="shared" ref="O447" si="7651">N447+((N452-O452)+(N453-O453))*(N447/SUM(N447:N451))</f>
        <v>0.55555555555555547</v>
      </c>
      <c r="P447" s="37">
        <f t="shared" ref="P447" si="7652">O447+((O452-P452)+(O453-P453))*(O447/SUM(O447:O451))</f>
        <v>0.55555555555555547</v>
      </c>
      <c r="Q447" s="37">
        <f t="shared" ref="Q447" si="7653">P447+((P452-Q452)+(P453-Q453))*(P447/SUM(P447:P451))</f>
        <v>0.55555555555555547</v>
      </c>
      <c r="R447" s="37">
        <f t="shared" ref="R447" si="7654">Q447+((Q452-R452)+(Q453-R453))*(Q447/SUM(Q447:Q451))</f>
        <v>0.55555555555555547</v>
      </c>
      <c r="S447" s="37">
        <f t="shared" ref="S447" si="7655">R447+((R452-S452)+(R453-S453))*(R447/SUM(R447:R451))</f>
        <v>0.55555555555555547</v>
      </c>
      <c r="T447" s="37">
        <f t="shared" ref="T447" si="7656">S447+((S452-T452)+(S453-T453))*(S447/SUM(S447:S451))</f>
        <v>0.55555555555555547</v>
      </c>
      <c r="U447" s="37">
        <f t="shared" ref="U447" si="7657">T447+((T452-U452)+(T453-U453))*(T447/SUM(T447:T451))</f>
        <v>0.55555555555555547</v>
      </c>
      <c r="V447" s="37">
        <f t="shared" ref="V447" si="7658">U447+((U452-V452)+(U453-V453))*(U447/SUM(U447:U451))</f>
        <v>0.55555555555555547</v>
      </c>
      <c r="W447" s="37">
        <f t="shared" ref="W447" si="7659">V447+((V452-W452)+(V453-W453))*(V447/SUM(V447:V451))</f>
        <v>0.55555555555555547</v>
      </c>
      <c r="X447" s="37">
        <f t="shared" ref="X447" si="7660">W447+((W452-X452)+(W453-X453))*(W447/SUM(W447:W451))</f>
        <v>0.55555555555555547</v>
      </c>
      <c r="Y447" s="37">
        <f t="shared" ref="Y447" si="7661">X447+((X452-Y452)+(X453-Y453))*(X447/SUM(X447:X451))</f>
        <v>0.55555555555555547</v>
      </c>
      <c r="Z447" s="37">
        <f t="shared" ref="Z447" si="7662">Y447+((Y452-Z452)+(Y453-Z453))*(Y447/SUM(Y447:Y451))</f>
        <v>0.55555555555555547</v>
      </c>
      <c r="AA447" s="37">
        <f t="shared" ref="AA447" si="7663">Z447+((Z452-AA452)+(Z453-AA453))*(Z447/SUM(Z447:Z451))</f>
        <v>0.55555555555555547</v>
      </c>
      <c r="AB447" s="37">
        <f t="shared" ref="AB447" si="7664">AA447+((AA452-AB452)+(AA453-AB453))*(AA447/SUM(AA447:AA451))</f>
        <v>0.55555555555555547</v>
      </c>
      <c r="AC447" s="37">
        <f t="shared" ref="AC447" si="7665">AB447+((AB452-AC452)+(AB453-AC453))*(AB447/SUM(AB447:AB451))</f>
        <v>0.55555555555555547</v>
      </c>
      <c r="AD447" s="37">
        <f t="shared" ref="AD447" si="7666">AC447+((AC452-AD452)+(AC453-AD453))*(AC447/SUM(AC447:AC451))</f>
        <v>0.55555555555555547</v>
      </c>
      <c r="AE447" s="37">
        <f t="shared" ref="AE447" si="7667">AD447+((AD452-AE452)+(AD453-AE453))*(AD447/SUM(AD447:AD451))</f>
        <v>0.55555555555555547</v>
      </c>
      <c r="AF447" s="37">
        <f t="shared" ref="AF447" si="7668">AE447+((AE452-AF452)+(AE453-AF453))*(AE447/SUM(AE447:AE451))</f>
        <v>0.55555555555555547</v>
      </c>
      <c r="AG447" s="37">
        <f t="shared" ref="AG447" si="7669">AF447+((AF452-AG452)+(AF453-AG453))*(AF447/SUM(AF447:AF451))</f>
        <v>0.55555555555555547</v>
      </c>
      <c r="AH447" s="37">
        <f t="shared" ref="AH447" si="7670">AG447+((AG452-AH452)+(AG453-AH453))*(AG447/SUM(AG447:AG451))</f>
        <v>0.55555555555555547</v>
      </c>
      <c r="AI447" s="37">
        <f t="shared" ref="AI447" si="7671">AH447+((AH452-AI452)+(AH453-AI453))*(AH447/SUM(AH447:AH451))</f>
        <v>0.55555555555555547</v>
      </c>
      <c r="AJ447" s="37">
        <f t="shared" ref="AJ447" si="7672">AI447+((AI452-AJ452)+(AI453-AJ453))*(AI447/SUM(AI447:AI451))</f>
        <v>0.55555555555555547</v>
      </c>
      <c r="AK447" s="37">
        <f t="shared" ref="AK447" si="7673">AJ447+((AJ452-AK452)+(AJ453-AK453))*(AJ447/SUM(AJ447:AJ451))</f>
        <v>0.55555555555555547</v>
      </c>
      <c r="AL447" s="37">
        <f t="shared" ref="AL447" si="7674">AK447+((AK452-AL452)+(AK453-AL453))*(AK447/SUM(AK447:AK451))</f>
        <v>0.55555555555555547</v>
      </c>
      <c r="AM447" s="37">
        <f t="shared" ref="AM447" si="7675">AL447+((AL452-AM452)+(AL453-AM453))*(AL447/SUM(AL447:AL451))</f>
        <v>0.55555555555555547</v>
      </c>
      <c r="AN447" s="37">
        <f t="shared" ref="AN447" si="7676">AM447+((AM452-AN452)+(AM453-AN453))*(AM447/SUM(AM447:AM451))</f>
        <v>0.55555555555555547</v>
      </c>
      <c r="AO447" s="37">
        <f t="shared" ref="AO447" si="7677">AN447+((AN452-AO452)+(AN453-AO453))*(AN447/SUM(AN447:AN451))</f>
        <v>0.55555555555555547</v>
      </c>
      <c r="AP447" s="37">
        <f t="shared" ref="AP447" si="7678">AO447+((AO452-AP452)+(AO453-AP453))*(AO447/SUM(AO447:AO451))</f>
        <v>0.55555555555555547</v>
      </c>
      <c r="AQ447" s="37">
        <f t="shared" ref="AQ447" si="7679">AP447+((AP452-AQ452)+(AP453-AQ453))*(AP447/SUM(AP447:AP451))</f>
        <v>0.55555555555555547</v>
      </c>
      <c r="AR447" s="37">
        <f t="shared" ref="AR447" si="7680">AQ447+((AQ452-AR452)+(AQ453-AR453))*(AQ447/SUM(AQ447:AQ451))</f>
        <v>0.55555555555555547</v>
      </c>
      <c r="AS447" s="38">
        <f t="shared" ref="AS447" si="7681">AR447+((AR452-AS452)+(AR453-AS453))*(AR447/SUM(AR447:AR451))</f>
        <v>0.55555555555555547</v>
      </c>
      <c r="AU447" s="7" cm="1">
        <f t="array" ref="AU447">IF($D447="","",INDEX('Data - CO2'!$B$5:$AP$53,MATCH(Kulturmodeller!$D447,'Data - CO2'!$A$5:$A$53,0),AU$20)*E447)</f>
        <v>0</v>
      </c>
      <c r="AV447" s="8" cm="1">
        <f t="array" ref="AV447">IF($D447="","",INDEX('Data - CO2'!$B$5:$AP$53,MATCH(Kulturmodeller!$D447,'Data - CO2'!$A$5:$A$53,0),AV$20)*F447)</f>
        <v>2.8305528833542879</v>
      </c>
      <c r="AW447" s="8" cm="1">
        <f t="array" ref="AW447">IF($D447="","",INDEX('Data - CO2'!$B$5:$AP$53,MATCH(Kulturmodeller!$D447,'Data - CO2'!$A$5:$A$53,0),AW$20)*G447)</f>
        <v>18.870352555695256</v>
      </c>
      <c r="AX447" s="8" cm="1">
        <f t="array" ref="AX447">IF($D447="","",INDEX('Data - CO2'!$B$5:$AP$53,MATCH(Kulturmodeller!$D447,'Data - CO2'!$A$5:$A$53,0),AX$20)*H447)</f>
        <v>48.923136255506208</v>
      </c>
      <c r="AY447" s="8" cm="1">
        <f t="array" ref="AY447">IF($D447="","",INDEX('Data - CO2'!$B$5:$AP$53,MATCH(Kulturmodeller!$D447,'Data - CO2'!$A$5:$A$53,0),AY$20)*I447)</f>
        <v>101.34078224354856</v>
      </c>
      <c r="AZ447" s="8" cm="1">
        <f t="array" ref="AZ447">IF($D447="","",INDEX('Data - CO2'!$B$5:$AP$53,MATCH(Kulturmodeller!$D447,'Data - CO2'!$A$5:$A$53,0),AZ$20)*J447*$B446)</f>
        <v>225.48712911256675</v>
      </c>
      <c r="BA447" s="8" cm="1">
        <f t="array" ref="BA447">IF($D447="","",INDEX('Data - CO2'!$B$5:$AP$53,MATCH(Kulturmodeller!$D447,'Data - CO2'!$A$5:$A$53,0),BA$20)*K447*$B446)</f>
        <v>293.1928646011271</v>
      </c>
      <c r="BB447" s="8" cm="1">
        <f t="array" ref="BB447">IF($D447="","",INDEX('Data - CO2'!$B$5:$AP$53,MATCH(Kulturmodeller!$D447,'Data - CO2'!$A$5:$A$53,0),BB$20)*L447*$B446)</f>
        <v>340.47019808338769</v>
      </c>
      <c r="BC447" s="8" cm="1">
        <f t="array" ref="BC447">IF($D447="","",INDEX('Data - CO2'!$B$5:$AP$53,MATCH(Kulturmodeller!$D447,'Data - CO2'!$A$5:$A$53,0),BC$20)*M447*$B446)</f>
        <v>372.52679947931432</v>
      </c>
      <c r="BD447" s="8" cm="1">
        <f t="array" ref="BD447">IF($D447="","",INDEX('Data - CO2'!$B$5:$AP$53,MATCH(Kulturmodeller!$D447,'Data - CO2'!$A$5:$A$53,0),BD$20)*N447*$B446)</f>
        <v>393.66252809355012</v>
      </c>
      <c r="BE447" s="8" cm="1">
        <f t="array" ref="BE447">IF($D447="","",INDEX('Data - CO2'!$B$5:$AP$53,MATCH(Kulturmodeller!$D447,'Data - CO2'!$A$5:$A$53,0),BE$20)*O447*$B446)</f>
        <v>407.01379539899182</v>
      </c>
      <c r="BF447" s="8" cm="1">
        <f t="array" ref="BF447">IF($D447="","",INDEX('Data - CO2'!$B$5:$AP$53,MATCH(Kulturmodeller!$D447,'Data - CO2'!$A$5:$A$53,0),BF$20)*P447*$B446)</f>
        <v>3.1450587592825414</v>
      </c>
      <c r="BG447" s="8" cm="1">
        <f t="array" ref="BG447">IF($D447="","",INDEX('Data - CO2'!$B$5:$AP$53,MATCH(Kulturmodeller!$D447,'Data - CO2'!$A$5:$A$53,0),BG$20)*Q447*$B446)</f>
        <v>20.967058395216949</v>
      </c>
      <c r="BH447" s="8" cm="1">
        <f t="array" ref="BH447">IF($D447="","",INDEX('Data - CO2'!$B$5:$AP$53,MATCH(Kulturmodeller!$D447,'Data - CO2'!$A$5:$A$53,0),BH$20)*R447*$B446)</f>
        <v>52.417645988042359</v>
      </c>
      <c r="BI447" s="8" cm="1">
        <f t="array" ref="BI447">IF($D447="","",INDEX('Data - CO2'!$B$5:$AP$53,MATCH(Kulturmodeller!$D447,'Data - CO2'!$A$5:$A$53,0),BI$20)*S447*$B446)</f>
        <v>104.83529197608472</v>
      </c>
      <c r="BJ447" s="8" cm="1">
        <f t="array" ref="BJ447">IF($D447="","",INDEX('Data - CO2'!$B$5:$AP$53,MATCH(Kulturmodeller!$D447,'Data - CO2'!$A$5:$A$53,0),BJ$20)*T447*$B446)</f>
        <v>225.48712911256675</v>
      </c>
      <c r="BK447" s="8" cm="1">
        <f t="array" ref="BK447">IF($D447="","",INDEX('Data - CO2'!$B$5:$AP$53,MATCH(Kulturmodeller!$D447,'Data - CO2'!$A$5:$A$53,0),BK$20)*U447*$B446)</f>
        <v>293.1928646011271</v>
      </c>
      <c r="BL447" s="8" cm="1">
        <f t="array" ref="BL447">IF($D447="","",INDEX('Data - CO2'!$B$5:$AP$53,MATCH(Kulturmodeller!$D447,'Data - CO2'!$A$5:$A$53,0),BL$20)*V447*$B446)</f>
        <v>340.47019808338769</v>
      </c>
      <c r="BM447" s="8" cm="1">
        <f t="array" ref="BM447">IF($D447="","",INDEX('Data - CO2'!$B$5:$AP$53,MATCH(Kulturmodeller!$D447,'Data - CO2'!$A$5:$A$53,0),BM$20)*W447*$B446)</f>
        <v>372.52679947931432</v>
      </c>
      <c r="BN447" s="8" cm="1">
        <f t="array" ref="BN447">IF($D447="","",INDEX('Data - CO2'!$B$5:$AP$53,MATCH(Kulturmodeller!$D447,'Data - CO2'!$A$5:$A$53,0),BN$20)*X447*$B446)</f>
        <v>393.66252809355012</v>
      </c>
      <c r="BO447" s="8" cm="1">
        <f t="array" ref="BO447">IF($D447="","",INDEX('Data - CO2'!$B$5:$AP$53,MATCH(Kulturmodeller!$D447,'Data - CO2'!$A$5:$A$53,0),BO$20)*Y447*$B446)</f>
        <v>407.01379539899182</v>
      </c>
      <c r="BP447" s="8" cm="1">
        <f t="array" ref="BP447">IF($D447="","",INDEX('Data - CO2'!$B$5:$AP$53,MATCH(Kulturmodeller!$D447,'Data - CO2'!$A$5:$A$53,0),BP$20)*Z447*$B446)</f>
        <v>3.1450587592825414</v>
      </c>
      <c r="BQ447" s="8" cm="1">
        <f t="array" ref="BQ447">IF($D447="","",INDEX('Data - CO2'!$B$5:$AP$53,MATCH(Kulturmodeller!$D447,'Data - CO2'!$A$5:$A$53,0),BQ$20)*AA447*$B446)</f>
        <v>20.967058395216949</v>
      </c>
      <c r="BR447" s="8" cm="1">
        <f t="array" ref="BR447">IF($D447="","",INDEX('Data - CO2'!$B$5:$AP$53,MATCH(Kulturmodeller!$D447,'Data - CO2'!$A$5:$A$53,0),BR$20)*AB447*$B446)</f>
        <v>52.417645988042359</v>
      </c>
      <c r="BS447" s="8" cm="1">
        <f t="array" ref="BS447">IF($D447="","",INDEX('Data - CO2'!$B$5:$AP$53,MATCH(Kulturmodeller!$D447,'Data - CO2'!$A$5:$A$53,0),BS$20)*AC447*$B446)</f>
        <v>104.83529197608472</v>
      </c>
      <c r="BT447" s="8" cm="1">
        <f t="array" ref="BT447">IF($D447="","",INDEX('Data - CO2'!$B$5:$AP$53,MATCH(Kulturmodeller!$D447,'Data - CO2'!$A$5:$A$53,0),BT$20)*AD447*$B446)</f>
        <v>225.48712911256675</v>
      </c>
      <c r="BU447" s="8" cm="1">
        <f t="array" ref="BU447">IF($D447="","",INDEX('Data - CO2'!$B$5:$AP$53,MATCH(Kulturmodeller!$D447,'Data - CO2'!$A$5:$A$53,0),BU$20)*AE447*$B446)</f>
        <v>293.1928646011271</v>
      </c>
      <c r="BV447" s="8" cm="1">
        <f t="array" ref="BV447">IF($D447="","",INDEX('Data - CO2'!$B$5:$AP$53,MATCH(Kulturmodeller!$D447,'Data - CO2'!$A$5:$A$53,0),BV$20)*AF447*$B446)</f>
        <v>340.47019808338769</v>
      </c>
      <c r="BW447" s="8" cm="1">
        <f t="array" ref="BW447">IF($D447="","",INDEX('Data - CO2'!$B$5:$AP$53,MATCH(Kulturmodeller!$D447,'Data - CO2'!$A$5:$A$53,0),BW$20)*AG447*$B446)</f>
        <v>372.52679947931432</v>
      </c>
      <c r="BX447" s="8" cm="1">
        <f t="array" ref="BX447">IF($D447="","",INDEX('Data - CO2'!$B$5:$AP$53,MATCH(Kulturmodeller!$D447,'Data - CO2'!$A$5:$A$53,0),BX$20)*AH447*$B446)</f>
        <v>393.66252809355012</v>
      </c>
      <c r="BY447" s="8" cm="1">
        <f t="array" ref="BY447">IF($D447="","",INDEX('Data - CO2'!$B$5:$AP$53,MATCH(Kulturmodeller!$D447,'Data - CO2'!$A$5:$A$53,0),BY$20)*AI447*$B446)</f>
        <v>407.01379539899182</v>
      </c>
      <c r="BZ447" s="8" cm="1">
        <f t="array" ref="BZ447">IF($D447="","",INDEX('Data - CO2'!$B$5:$AP$53,MATCH(Kulturmodeller!$D447,'Data - CO2'!$A$5:$A$53,0),BZ$20)*AJ447*$B446)</f>
        <v>3.1450587592825414</v>
      </c>
      <c r="CA447" s="8" cm="1">
        <f t="array" ref="CA447">IF($D447="","",INDEX('Data - CO2'!$B$5:$AP$53,MATCH(Kulturmodeller!$D447,'Data - CO2'!$A$5:$A$53,0),CA$20)*AK447*$B446)</f>
        <v>20.967058395216949</v>
      </c>
      <c r="CB447" s="8" cm="1">
        <f t="array" ref="CB447">IF($D447="","",INDEX('Data - CO2'!$B$5:$AP$53,MATCH(Kulturmodeller!$D447,'Data - CO2'!$A$5:$A$53,0),CB$20)*AL447*$B446)</f>
        <v>52.417645988042359</v>
      </c>
      <c r="CC447" s="8" cm="1">
        <f t="array" ref="CC447">IF($D447="","",INDEX('Data - CO2'!$B$5:$AP$53,MATCH(Kulturmodeller!$D447,'Data - CO2'!$A$5:$A$53,0),CC$20)*AM447*$B446)</f>
        <v>104.83529197608472</v>
      </c>
      <c r="CD447" s="8" cm="1">
        <f t="array" ref="CD447">IF($D447="","",INDEX('Data - CO2'!$B$5:$AP$53,MATCH(Kulturmodeller!$D447,'Data - CO2'!$A$5:$A$53,0),CD$20)*AN447*$B446)</f>
        <v>225.48712911256675</v>
      </c>
      <c r="CE447" s="8" cm="1">
        <f t="array" ref="CE447">IF($D447="","",INDEX('Data - CO2'!$B$5:$AP$53,MATCH(Kulturmodeller!$D447,'Data - CO2'!$A$5:$A$53,0),CE$20)*AO447*$B446)</f>
        <v>293.1928646011271</v>
      </c>
      <c r="CF447" s="8" cm="1">
        <f t="array" ref="CF447">IF($D447="","",INDEX('Data - CO2'!$B$5:$AP$53,MATCH(Kulturmodeller!$D447,'Data - CO2'!$A$5:$A$53,0),CF$20)*AP447*$B446)</f>
        <v>340.47019808338769</v>
      </c>
      <c r="CG447" s="8" cm="1">
        <f t="array" ref="CG447">IF($D447="","",INDEX('Data - CO2'!$B$5:$AP$53,MATCH(Kulturmodeller!$D447,'Data - CO2'!$A$5:$A$53,0),CG$20)*AQ447*$B446)</f>
        <v>372.52679947931432</v>
      </c>
      <c r="CH447" s="8" cm="1">
        <f t="array" ref="CH447">IF($D447="","",INDEX('Data - CO2'!$B$5:$AP$53,MATCH(Kulturmodeller!$D447,'Data - CO2'!$A$5:$A$53,0),CH$20)*AR447*$B446)</f>
        <v>393.66252809355012</v>
      </c>
      <c r="CI447" s="9" cm="1">
        <f t="array" ref="CI447">IF($D447="","",INDEX('Data - CO2'!$B$5:$AP$53,MATCH(Kulturmodeller!$D447,'Data - CO2'!$A$5:$A$53,0),CI$20)*AS447*$B446)</f>
        <v>407.01379539899182</v>
      </c>
    </row>
    <row r="448" spans="1:87" x14ac:dyDescent="0.3">
      <c r="A448" s="33" t="s">
        <v>82</v>
      </c>
      <c r="B448" s="33"/>
      <c r="C448" s="124" t="str">
        <f>'Katalog over Kulturmodeller '!F155</f>
        <v>NÅL - valgfrit</v>
      </c>
      <c r="D448" s="125" t="s">
        <v>275</v>
      </c>
      <c r="E448" s="151">
        <f>'Katalog over Kulturmodeller '!W155</f>
        <v>0.3</v>
      </c>
      <c r="F448" s="40">
        <f>E448+((E452-F452)+(E453-F453))*(E448/SUM(E447:E451))</f>
        <v>0.3</v>
      </c>
      <c r="G448" s="40">
        <f t="shared" ref="G448" si="7682">F448+((F452-G452)+(F453-G453))*(F448/SUM(F447:F451))</f>
        <v>0.3</v>
      </c>
      <c r="H448" s="40">
        <f t="shared" ref="H448" si="7683">G448+((G452-H452)+(G453-H453))*(G448/SUM(G447:G451))</f>
        <v>0.31111111111111112</v>
      </c>
      <c r="I448" s="40">
        <f t="shared" ref="I448" si="7684">H448+((H452-I452)+(H453-I453))*(H448/SUM(H447:H451))</f>
        <v>0.32222222222222224</v>
      </c>
      <c r="J448" s="40">
        <f t="shared" ref="J448" si="7685">I448+((I452-J452)+(I453-J453))*(I448/SUM(I447:I451))</f>
        <v>0.33333333333333337</v>
      </c>
      <c r="K448" s="40">
        <f t="shared" ref="K448" si="7686">J448+((J452-K452)+(J453-K453))*(J448/SUM(J447:J451))</f>
        <v>0.33333333333333337</v>
      </c>
      <c r="L448" s="40">
        <f t="shared" ref="L448" si="7687">K448+((K452-L452)+(K453-L453))*(K448/SUM(K447:K451))</f>
        <v>0.33333333333333337</v>
      </c>
      <c r="M448" s="40">
        <f t="shared" ref="M448" si="7688">L448+((L452-M452)+(L453-M453))*(L448/SUM(L447:L451))</f>
        <v>0.33333333333333337</v>
      </c>
      <c r="N448" s="40">
        <f t="shared" ref="N448" si="7689">M448+((M452-N452)+(M453-N453))*(M448/SUM(M447:M451))</f>
        <v>0.33333333333333337</v>
      </c>
      <c r="O448" s="40">
        <f t="shared" ref="O448" si="7690">N448+((N452-O452)+(N453-O453))*(N448/SUM(N447:N451))</f>
        <v>0.33333333333333337</v>
      </c>
      <c r="P448" s="40">
        <f t="shared" ref="P448" si="7691">O448+((O452-P452)+(O453-P453))*(O448/SUM(O447:O451))</f>
        <v>0.33333333333333337</v>
      </c>
      <c r="Q448" s="40">
        <f t="shared" ref="Q448" si="7692">P448+((P452-Q452)+(P453-Q453))*(P448/SUM(P447:P451))</f>
        <v>0.33333333333333337</v>
      </c>
      <c r="R448" s="40">
        <f t="shared" ref="R448" si="7693">Q448+((Q452-R452)+(Q453-R453))*(Q448/SUM(Q447:Q451))</f>
        <v>0.33333333333333337</v>
      </c>
      <c r="S448" s="40">
        <f t="shared" ref="S448" si="7694">R448+((R452-S452)+(R453-S453))*(R448/SUM(R447:R451))</f>
        <v>0.33333333333333337</v>
      </c>
      <c r="T448" s="40">
        <f t="shared" ref="T448" si="7695">S448+((S452-T452)+(S453-T453))*(S448/SUM(S447:S451))</f>
        <v>0.33333333333333337</v>
      </c>
      <c r="U448" s="40">
        <f t="shared" ref="U448" si="7696">T448+((T452-U452)+(T453-U453))*(T448/SUM(T447:T451))</f>
        <v>0.33333333333333337</v>
      </c>
      <c r="V448" s="40">
        <f t="shared" ref="V448" si="7697">U448+((U452-V452)+(U453-V453))*(U448/SUM(U447:U451))</f>
        <v>0.33333333333333337</v>
      </c>
      <c r="W448" s="40">
        <f t="shared" ref="W448" si="7698">V448+((V452-W452)+(V453-W453))*(V448/SUM(V447:V451))</f>
        <v>0.33333333333333337</v>
      </c>
      <c r="X448" s="40">
        <f t="shared" ref="X448" si="7699">W448+((W452-X452)+(W453-X453))*(W448/SUM(W447:W451))</f>
        <v>0.33333333333333337</v>
      </c>
      <c r="Y448" s="40">
        <f t="shared" ref="Y448" si="7700">X448+((X452-Y452)+(X453-Y453))*(X448/SUM(X447:X451))</f>
        <v>0.33333333333333337</v>
      </c>
      <c r="Z448" s="40">
        <f t="shared" ref="Z448" si="7701">Y448+((Y452-Z452)+(Y453-Z453))*(Y448/SUM(Y447:Y451))</f>
        <v>0.33333333333333337</v>
      </c>
      <c r="AA448" s="40">
        <f t="shared" ref="AA448" si="7702">Z448+((Z452-AA452)+(Z453-AA453))*(Z448/SUM(Z447:Z451))</f>
        <v>0.33333333333333337</v>
      </c>
      <c r="AB448" s="40">
        <f t="shared" ref="AB448" si="7703">AA448+((AA452-AB452)+(AA453-AB453))*(AA448/SUM(AA447:AA451))</f>
        <v>0.33333333333333337</v>
      </c>
      <c r="AC448" s="40">
        <f t="shared" ref="AC448" si="7704">AB448+((AB452-AC452)+(AB453-AC453))*(AB448/SUM(AB447:AB451))</f>
        <v>0.33333333333333337</v>
      </c>
      <c r="AD448" s="40">
        <f t="shared" ref="AD448" si="7705">AC448+((AC452-AD452)+(AC453-AD453))*(AC448/SUM(AC447:AC451))</f>
        <v>0.33333333333333337</v>
      </c>
      <c r="AE448" s="40">
        <f t="shared" ref="AE448" si="7706">AD448+((AD452-AE452)+(AD453-AE453))*(AD448/SUM(AD447:AD451))</f>
        <v>0.33333333333333337</v>
      </c>
      <c r="AF448" s="40">
        <f t="shared" ref="AF448" si="7707">AE448+((AE452-AF452)+(AE453-AF453))*(AE448/SUM(AE447:AE451))</f>
        <v>0.33333333333333337</v>
      </c>
      <c r="AG448" s="40">
        <f t="shared" ref="AG448" si="7708">AF448+((AF452-AG452)+(AF453-AG453))*(AF448/SUM(AF447:AF451))</f>
        <v>0.33333333333333337</v>
      </c>
      <c r="AH448" s="40">
        <f t="shared" ref="AH448" si="7709">AG448+((AG452-AH452)+(AG453-AH453))*(AG448/SUM(AG447:AG451))</f>
        <v>0.33333333333333337</v>
      </c>
      <c r="AI448" s="40">
        <f t="shared" ref="AI448" si="7710">AH448+((AH452-AI452)+(AH453-AI453))*(AH448/SUM(AH447:AH451))</f>
        <v>0.33333333333333337</v>
      </c>
      <c r="AJ448" s="40">
        <f t="shared" ref="AJ448" si="7711">AI448+((AI452-AJ452)+(AI453-AJ453))*(AI448/SUM(AI447:AI451))</f>
        <v>0.33333333333333337</v>
      </c>
      <c r="AK448" s="40">
        <f t="shared" ref="AK448" si="7712">AJ448+((AJ452-AK452)+(AJ453-AK453))*(AJ448/SUM(AJ447:AJ451))</f>
        <v>0.33333333333333337</v>
      </c>
      <c r="AL448" s="40">
        <f t="shared" ref="AL448" si="7713">AK448+((AK452-AL452)+(AK453-AL453))*(AK448/SUM(AK447:AK451))</f>
        <v>0.33333333333333337</v>
      </c>
      <c r="AM448" s="40">
        <f t="shared" ref="AM448" si="7714">AL448+((AL452-AM452)+(AL453-AM453))*(AL448/SUM(AL447:AL451))</f>
        <v>0.33333333333333337</v>
      </c>
      <c r="AN448" s="40">
        <f t="shared" ref="AN448" si="7715">AM448+((AM452-AN452)+(AM453-AN453))*(AM448/SUM(AM447:AM451))</f>
        <v>0.33333333333333337</v>
      </c>
      <c r="AO448" s="40">
        <f t="shared" ref="AO448" si="7716">AN448+((AN452-AO452)+(AN453-AO453))*(AN448/SUM(AN447:AN451))</f>
        <v>0.33333333333333337</v>
      </c>
      <c r="AP448" s="40">
        <f t="shared" ref="AP448" si="7717">AO448+((AO452-AP452)+(AO453-AP453))*(AO448/SUM(AO447:AO451))</f>
        <v>0.33333333333333337</v>
      </c>
      <c r="AQ448" s="40">
        <f t="shared" ref="AQ448" si="7718">AP448+((AP452-AQ452)+(AP453-AQ453))*(AP448/SUM(AP447:AP451))</f>
        <v>0.33333333333333337</v>
      </c>
      <c r="AR448" s="40">
        <f t="shared" ref="AR448" si="7719">AQ448+((AQ452-AR452)+(AQ453-AR453))*(AQ448/SUM(AQ447:AQ451))</f>
        <v>0.33333333333333337</v>
      </c>
      <c r="AS448" s="41">
        <f t="shared" ref="AS448" si="7720">AR448+((AR452-AS452)+(AR453-AS453))*(AR448/SUM(AR447:AR451))</f>
        <v>0.33333333333333337</v>
      </c>
      <c r="AU448" s="10" cm="1">
        <f t="array" ref="AU448">IF($D448="","",INDEX('Data - CO2'!$B$5:$AP$53,MATCH(Kulturmodeller!$D448,'Data - CO2'!$A$5:$A$53,0),AU$20)*E448)</f>
        <v>0</v>
      </c>
      <c r="AV448" cm="1">
        <f t="array" ref="AV448">IF($D448="","",INDEX('Data - CO2'!$B$5:$AP$53,MATCH(Kulturmodeller!$D448,'Data - CO2'!$A$5:$A$53,0),AV$20)*F448)</f>
        <v>1.5630323189119635</v>
      </c>
      <c r="AW448" cm="1">
        <f t="array" ref="AW448">IF($D448="","",INDEX('Data - CO2'!$B$5:$AP$53,MATCH(Kulturmodeller!$D448,'Data - CO2'!$A$5:$A$53,0),AW$20)*G448)</f>
        <v>10.420215459413086</v>
      </c>
      <c r="AX448" cm="1">
        <f t="array" ref="AX448">IF($D448="","",INDEX('Data - CO2'!$B$5:$AP$53,MATCH(Kulturmodeller!$D448,'Data - CO2'!$A$5:$A$53,0),AX$20)*H448)</f>
        <v>27.01537341329319</v>
      </c>
      <c r="AY448" cm="1">
        <f t="array" ref="AY448">IF($D448="","",INDEX('Data - CO2'!$B$5:$AP$53,MATCH(Kulturmodeller!$D448,'Data - CO2'!$A$5:$A$53,0),AY$20)*I448)</f>
        <v>55.960416356107324</v>
      </c>
      <c r="AZ448" cm="1">
        <f t="array" ref="AZ448">IF($D448="","",INDEX('Data - CO2'!$B$5:$AP$53,MATCH(Kulturmodeller!$D448,'Data - CO2'!$A$5:$A$53,0),AZ$20)*J448*$B446)</f>
        <v>93.281962466147817</v>
      </c>
      <c r="BA448" cm="1">
        <f t="array" ref="BA448">IF($D448="","",INDEX('Data - CO2'!$B$5:$AP$53,MATCH(Kulturmodeller!$D448,'Data - CO2'!$A$5:$A$53,0),BA$20)*K448*$B446)</f>
        <v>106.09686262560932</v>
      </c>
      <c r="BB448" cm="1">
        <f t="array" ref="BB448">IF($D448="","",INDEX('Data - CO2'!$B$5:$AP$53,MATCH(Kulturmodeller!$D448,'Data - CO2'!$A$5:$A$53,0),BB$20)*L448*$B446)</f>
        <v>117.71416150363684</v>
      </c>
      <c r="BC448" cm="1">
        <f t="array" ref="BC448">IF($D448="","",INDEX('Data - CO2'!$B$5:$AP$53,MATCH(Kulturmodeller!$D448,'Data - CO2'!$A$5:$A$53,0),BC$20)*M448*$B446)</f>
        <v>128.80334030083276</v>
      </c>
      <c r="BD448" cm="1">
        <f t="array" ref="BD448">IF($D448="","",INDEX('Data - CO2'!$B$5:$AP$53,MATCH(Kulturmodeller!$D448,'Data - CO2'!$A$5:$A$53,0),BD$20)*N448*$B446)</f>
        <v>137.13002754019644</v>
      </c>
      <c r="BE448" cm="1">
        <f t="array" ref="BE448">IF($D448="","",INDEX('Data - CO2'!$B$5:$AP$53,MATCH(Kulturmodeller!$D448,'Data - CO2'!$A$5:$A$53,0),BE$20)*O448*$B446)</f>
        <v>141.82294071393147</v>
      </c>
      <c r="BF448" cm="1">
        <f t="array" ref="BF448">IF($D448="","",INDEX('Data - CO2'!$B$5:$AP$53,MATCH(Kulturmodeller!$D448,'Data - CO2'!$A$5:$A$53,0),BF$20)*P448*$B446)</f>
        <v>146.3444566168192</v>
      </c>
      <c r="BG448" cm="1">
        <f t="array" ref="BG448">IF($D448="","",INDEX('Data - CO2'!$B$5:$AP$53,MATCH(Kulturmodeller!$D448,'Data - CO2'!$A$5:$A$53,0),BG$20)*Q448*$B446)</f>
        <v>150.57560176850691</v>
      </c>
      <c r="BH448" cm="1">
        <f t="array" ref="BH448">IF($D448="","",INDEX('Data - CO2'!$B$5:$AP$53,MATCH(Kulturmodeller!$D448,'Data - CO2'!$A$5:$A$53,0),BH$20)*R448*$B446)</f>
        <v>154.39916315831195</v>
      </c>
      <c r="BI448" cm="1">
        <f t="array" ref="BI448">IF($D448="","",INDEX('Data - CO2'!$B$5:$AP$53,MATCH(Kulturmodeller!$D448,'Data - CO2'!$A$5:$A$53,0),BI$20)*S448*$B446)</f>
        <v>157.52104422826147</v>
      </c>
      <c r="BJ448" cm="1">
        <f t="array" ref="BJ448">IF($D448="","",INDEX('Data - CO2'!$B$5:$AP$53,MATCH(Kulturmodeller!$D448,'Data - CO2'!$A$5:$A$53,0),BJ$20)*T448*$B446)</f>
        <v>1.7367025765688484</v>
      </c>
      <c r="BK448" cm="1">
        <f t="array" ref="BK448">IF($D448="","",INDEX('Data - CO2'!$B$5:$AP$53,MATCH(Kulturmodeller!$D448,'Data - CO2'!$A$5:$A$53,0),BK$20)*U448*$B446)</f>
        <v>11.578017177125654</v>
      </c>
      <c r="BL448" cm="1">
        <f t="array" ref="BL448">IF($D448="","",INDEX('Data - CO2'!$B$5:$AP$53,MATCH(Kulturmodeller!$D448,'Data - CO2'!$A$5:$A$53,0),BL$20)*V448*$B446)</f>
        <v>28.945042942814133</v>
      </c>
      <c r="BM448" cm="1">
        <f t="array" ref="BM448">IF($D448="","",INDEX('Data - CO2'!$B$5:$AP$53,MATCH(Kulturmodeller!$D448,'Data - CO2'!$A$5:$A$53,0),BM$20)*W448*$B446)</f>
        <v>57.890085885628267</v>
      </c>
      <c r="BN448" cm="1">
        <f t="array" ref="BN448">IF($D448="","",INDEX('Data - CO2'!$B$5:$AP$53,MATCH(Kulturmodeller!$D448,'Data - CO2'!$A$5:$A$53,0),BN$20)*X448*$B446)</f>
        <v>93.281962466147817</v>
      </c>
      <c r="BO448" cm="1">
        <f t="array" ref="BO448">IF($D448="","",INDEX('Data - CO2'!$B$5:$AP$53,MATCH(Kulturmodeller!$D448,'Data - CO2'!$A$5:$A$53,0),BO$20)*Y448*$B446)</f>
        <v>106.09686262560932</v>
      </c>
      <c r="BP448" cm="1">
        <f t="array" ref="BP448">IF($D448="","",INDEX('Data - CO2'!$B$5:$AP$53,MATCH(Kulturmodeller!$D448,'Data - CO2'!$A$5:$A$53,0),BP$20)*Z448*$B446)</f>
        <v>117.71416150363684</v>
      </c>
      <c r="BQ448" cm="1">
        <f t="array" ref="BQ448">IF($D448="","",INDEX('Data - CO2'!$B$5:$AP$53,MATCH(Kulturmodeller!$D448,'Data - CO2'!$A$5:$A$53,0),BQ$20)*AA448*$B446)</f>
        <v>128.80334030083276</v>
      </c>
      <c r="BR448" cm="1">
        <f t="array" ref="BR448">IF($D448="","",INDEX('Data - CO2'!$B$5:$AP$53,MATCH(Kulturmodeller!$D448,'Data - CO2'!$A$5:$A$53,0),BR$20)*AB448*$B446)</f>
        <v>137.13002754019644</v>
      </c>
      <c r="BS448" cm="1">
        <f t="array" ref="BS448">IF($D448="","",INDEX('Data - CO2'!$B$5:$AP$53,MATCH(Kulturmodeller!$D448,'Data - CO2'!$A$5:$A$53,0),BS$20)*AC448*$B446)</f>
        <v>141.82294071393147</v>
      </c>
      <c r="BT448" cm="1">
        <f t="array" ref="BT448">IF($D448="","",INDEX('Data - CO2'!$B$5:$AP$53,MATCH(Kulturmodeller!$D448,'Data - CO2'!$A$5:$A$53,0),BT$20)*AD448*$B446)</f>
        <v>146.3444566168192</v>
      </c>
      <c r="BU448" cm="1">
        <f t="array" ref="BU448">IF($D448="","",INDEX('Data - CO2'!$B$5:$AP$53,MATCH(Kulturmodeller!$D448,'Data - CO2'!$A$5:$A$53,0),BU$20)*AE448*$B446)</f>
        <v>150.57560176850691</v>
      </c>
      <c r="BV448" cm="1">
        <f t="array" ref="BV448">IF($D448="","",INDEX('Data - CO2'!$B$5:$AP$53,MATCH(Kulturmodeller!$D448,'Data - CO2'!$A$5:$A$53,0),BV$20)*AF448*$B446)</f>
        <v>154.39916315831195</v>
      </c>
      <c r="BW448" cm="1">
        <f t="array" ref="BW448">IF($D448="","",INDEX('Data - CO2'!$B$5:$AP$53,MATCH(Kulturmodeller!$D448,'Data - CO2'!$A$5:$A$53,0),BW$20)*AG448*$B446)</f>
        <v>157.52104422826147</v>
      </c>
      <c r="BX448" cm="1">
        <f t="array" ref="BX448">IF($D448="","",INDEX('Data - CO2'!$B$5:$AP$53,MATCH(Kulturmodeller!$D448,'Data - CO2'!$A$5:$A$53,0),BX$20)*AH448*$B446)</f>
        <v>1.7367025765688484</v>
      </c>
      <c r="BY448" cm="1">
        <f t="array" ref="BY448">IF($D448="","",INDEX('Data - CO2'!$B$5:$AP$53,MATCH(Kulturmodeller!$D448,'Data - CO2'!$A$5:$A$53,0),BY$20)*AI448*$B446)</f>
        <v>11.578017177125654</v>
      </c>
      <c r="BZ448" cm="1">
        <f t="array" ref="BZ448">IF($D448="","",INDEX('Data - CO2'!$B$5:$AP$53,MATCH(Kulturmodeller!$D448,'Data - CO2'!$A$5:$A$53,0),BZ$20)*AJ448*$B446)</f>
        <v>28.945042942814133</v>
      </c>
      <c r="CA448" cm="1">
        <f t="array" ref="CA448">IF($D448="","",INDEX('Data - CO2'!$B$5:$AP$53,MATCH(Kulturmodeller!$D448,'Data - CO2'!$A$5:$A$53,0),CA$20)*AK448*$B446)</f>
        <v>57.890085885628267</v>
      </c>
      <c r="CB448" cm="1">
        <f t="array" ref="CB448">IF($D448="","",INDEX('Data - CO2'!$B$5:$AP$53,MATCH(Kulturmodeller!$D448,'Data - CO2'!$A$5:$A$53,0),CB$20)*AL448*$B446)</f>
        <v>93.281962466147817</v>
      </c>
      <c r="CC448" cm="1">
        <f t="array" ref="CC448">IF($D448="","",INDEX('Data - CO2'!$B$5:$AP$53,MATCH(Kulturmodeller!$D448,'Data - CO2'!$A$5:$A$53,0),CC$20)*AM448*$B446)</f>
        <v>106.09686262560932</v>
      </c>
      <c r="CD448" cm="1">
        <f t="array" ref="CD448">IF($D448="","",INDEX('Data - CO2'!$B$5:$AP$53,MATCH(Kulturmodeller!$D448,'Data - CO2'!$A$5:$A$53,0),CD$20)*AN448*$B446)</f>
        <v>117.71416150363684</v>
      </c>
      <c r="CE448" cm="1">
        <f t="array" ref="CE448">IF($D448="","",INDEX('Data - CO2'!$B$5:$AP$53,MATCH(Kulturmodeller!$D448,'Data - CO2'!$A$5:$A$53,0),CE$20)*AO448*$B446)</f>
        <v>128.80334030083276</v>
      </c>
      <c r="CF448" cm="1">
        <f t="array" ref="CF448">IF($D448="","",INDEX('Data - CO2'!$B$5:$AP$53,MATCH(Kulturmodeller!$D448,'Data - CO2'!$A$5:$A$53,0),CF$20)*AP448*$B446)</f>
        <v>137.13002754019644</v>
      </c>
      <c r="CG448" cm="1">
        <f t="array" ref="CG448">IF($D448="","",INDEX('Data - CO2'!$B$5:$AP$53,MATCH(Kulturmodeller!$D448,'Data - CO2'!$A$5:$A$53,0),CG$20)*AQ448*$B446)</f>
        <v>141.82294071393147</v>
      </c>
      <c r="CH448" cm="1">
        <f t="array" ref="CH448">IF($D448="","",INDEX('Data - CO2'!$B$5:$AP$53,MATCH(Kulturmodeller!$D448,'Data - CO2'!$A$5:$A$53,0),CH$20)*AR448*$B446)</f>
        <v>146.3444566168192</v>
      </c>
      <c r="CI448" s="11" cm="1">
        <f t="array" ref="CI448">IF($D448="","",INDEX('Data - CO2'!$B$5:$AP$53,MATCH(Kulturmodeller!$D448,'Data - CO2'!$A$5:$A$53,0),CI$20)*AS448*$B446)</f>
        <v>150.57560176850691</v>
      </c>
    </row>
    <row r="449" spans="1:87" x14ac:dyDescent="0.3">
      <c r="A449" s="33" t="s">
        <v>83</v>
      </c>
      <c r="B449" s="33"/>
      <c r="C449" s="124" t="str">
        <f>'Katalog over Kulturmodeller '!F156</f>
        <v>LØV - valgfrit</v>
      </c>
      <c r="D449" s="125" t="s">
        <v>274</v>
      </c>
      <c r="E449" s="151">
        <f>'Katalog over Kulturmodeller '!W156</f>
        <v>0.1</v>
      </c>
      <c r="F449" s="40">
        <f>E449+((E452-F452)+(E453-F453))*(E449/SUM(E447:E451))</f>
        <v>0.1</v>
      </c>
      <c r="G449" s="40">
        <f t="shared" ref="G449" si="7721">F449+((F452-G452)+(F453-G453))*(F449/SUM(F447:F451))</f>
        <v>0.1</v>
      </c>
      <c r="H449" s="40">
        <f t="shared" ref="H449" si="7722">G449+((G452-H452)+(G453-H453))*(G449/SUM(G447:G451))</f>
        <v>0.10370370370370371</v>
      </c>
      <c r="I449" s="40">
        <f t="shared" ref="I449" si="7723">H449+((H452-I452)+(H453-I453))*(H449/SUM(H447:H451))</f>
        <v>0.10740740740740742</v>
      </c>
      <c r="J449" s="40">
        <f t="shared" ref="J449" si="7724">I449+((I452-J452)+(I453-J453))*(I449/SUM(I447:I451))</f>
        <v>0.11111111111111113</v>
      </c>
      <c r="K449" s="40">
        <f t="shared" ref="K449" si="7725">J449+((J452-K452)+(J453-K453))*(J449/SUM(J447:J451))</f>
        <v>0.11111111111111113</v>
      </c>
      <c r="L449" s="40">
        <f t="shared" ref="L449" si="7726">K449+((K452-L452)+(K453-L453))*(K449/SUM(K447:K451))</f>
        <v>0.11111111111111113</v>
      </c>
      <c r="M449" s="40">
        <f t="shared" ref="M449" si="7727">L449+((L452-M452)+(L453-M453))*(L449/SUM(L447:L451))</f>
        <v>0.11111111111111113</v>
      </c>
      <c r="N449" s="40">
        <f t="shared" ref="N449" si="7728">M449+((M452-N452)+(M453-N453))*(M449/SUM(M447:M451))</f>
        <v>0.11111111111111113</v>
      </c>
      <c r="O449" s="40">
        <f t="shared" ref="O449" si="7729">N449+((N452-O452)+(N453-O453))*(N449/SUM(N447:N451))</f>
        <v>0.11111111111111113</v>
      </c>
      <c r="P449" s="40">
        <f t="shared" ref="P449" si="7730">O449+((O452-P452)+(O453-P453))*(O449/SUM(O447:O451))</f>
        <v>0.11111111111111113</v>
      </c>
      <c r="Q449" s="40">
        <f t="shared" ref="Q449" si="7731">P449+((P452-Q452)+(P453-Q453))*(P449/SUM(P447:P451))</f>
        <v>0.11111111111111113</v>
      </c>
      <c r="R449" s="40">
        <f t="shared" ref="R449" si="7732">Q449+((Q452-R452)+(Q453-R453))*(Q449/SUM(Q447:Q451))</f>
        <v>0.11111111111111113</v>
      </c>
      <c r="S449" s="40">
        <f t="shared" ref="S449" si="7733">R449+((R452-S452)+(R453-S453))*(R449/SUM(R447:R451))</f>
        <v>0.11111111111111113</v>
      </c>
      <c r="T449" s="40">
        <f t="shared" ref="T449" si="7734">S449+((S452-T452)+(S453-T453))*(S449/SUM(S447:S451))</f>
        <v>0.11111111111111113</v>
      </c>
      <c r="U449" s="40">
        <f t="shared" ref="U449" si="7735">T449+((T452-U452)+(T453-U453))*(T449/SUM(T447:T451))</f>
        <v>0.11111111111111113</v>
      </c>
      <c r="V449" s="40">
        <f t="shared" ref="V449" si="7736">U449+((U452-V452)+(U453-V453))*(U449/SUM(U447:U451))</f>
        <v>0.11111111111111113</v>
      </c>
      <c r="W449" s="40">
        <f t="shared" ref="W449" si="7737">V449+((V452-W452)+(V453-W453))*(V449/SUM(V447:V451))</f>
        <v>0.11111111111111113</v>
      </c>
      <c r="X449" s="40">
        <f t="shared" ref="X449" si="7738">W449+((W452-X452)+(W453-X453))*(W449/SUM(W447:W451))</f>
        <v>0.11111111111111113</v>
      </c>
      <c r="Y449" s="40">
        <f t="shared" ref="Y449" si="7739">X449+((X452-Y452)+(X453-Y453))*(X449/SUM(X447:X451))</f>
        <v>0.11111111111111113</v>
      </c>
      <c r="Z449" s="40">
        <f t="shared" ref="Z449" si="7740">Y449+((Y452-Z452)+(Y453-Z453))*(Y449/SUM(Y447:Y451))</f>
        <v>0.11111111111111113</v>
      </c>
      <c r="AA449" s="40">
        <f t="shared" ref="AA449" si="7741">Z449+((Z452-AA452)+(Z453-AA453))*(Z449/SUM(Z447:Z451))</f>
        <v>0.11111111111111113</v>
      </c>
      <c r="AB449" s="40">
        <f t="shared" ref="AB449" si="7742">AA449+((AA452-AB452)+(AA453-AB453))*(AA449/SUM(AA447:AA451))</f>
        <v>0.11111111111111113</v>
      </c>
      <c r="AC449" s="40">
        <f t="shared" ref="AC449" si="7743">AB449+((AB452-AC452)+(AB453-AC453))*(AB449/SUM(AB447:AB451))</f>
        <v>0.11111111111111113</v>
      </c>
      <c r="AD449" s="40">
        <f t="shared" ref="AD449" si="7744">AC449+((AC452-AD452)+(AC453-AD453))*(AC449/SUM(AC447:AC451))</f>
        <v>0.11111111111111113</v>
      </c>
      <c r="AE449" s="40">
        <f t="shared" ref="AE449" si="7745">AD449+((AD452-AE452)+(AD453-AE453))*(AD449/SUM(AD447:AD451))</f>
        <v>0.11111111111111113</v>
      </c>
      <c r="AF449" s="40">
        <f t="shared" ref="AF449" si="7746">AE449+((AE452-AF452)+(AE453-AF453))*(AE449/SUM(AE447:AE451))</f>
        <v>0.11111111111111113</v>
      </c>
      <c r="AG449" s="40">
        <f t="shared" ref="AG449" si="7747">AF449+((AF452-AG452)+(AF453-AG453))*(AF449/SUM(AF447:AF451))</f>
        <v>0.11111111111111113</v>
      </c>
      <c r="AH449" s="40">
        <f t="shared" ref="AH449" si="7748">AG449+((AG452-AH452)+(AG453-AH453))*(AG449/SUM(AG447:AG451))</f>
        <v>0.11111111111111113</v>
      </c>
      <c r="AI449" s="40">
        <f t="shared" ref="AI449" si="7749">AH449+((AH452-AI452)+(AH453-AI453))*(AH449/SUM(AH447:AH451))</f>
        <v>0.11111111111111113</v>
      </c>
      <c r="AJ449" s="40">
        <f t="shared" ref="AJ449" si="7750">AI449+((AI452-AJ452)+(AI453-AJ453))*(AI449/SUM(AI447:AI451))</f>
        <v>0.11111111111111113</v>
      </c>
      <c r="AK449" s="40">
        <f t="shared" ref="AK449" si="7751">AJ449+((AJ452-AK452)+(AJ453-AK453))*(AJ449/SUM(AJ447:AJ451))</f>
        <v>0.11111111111111113</v>
      </c>
      <c r="AL449" s="40">
        <f t="shared" ref="AL449" si="7752">AK449+((AK452-AL452)+(AK453-AL453))*(AK449/SUM(AK447:AK451))</f>
        <v>0.11111111111111113</v>
      </c>
      <c r="AM449" s="40">
        <f t="shared" ref="AM449" si="7753">AL449+((AL452-AM452)+(AL453-AM453))*(AL449/SUM(AL447:AL451))</f>
        <v>0.11111111111111113</v>
      </c>
      <c r="AN449" s="40">
        <f t="shared" ref="AN449" si="7754">AM449+((AM452-AN452)+(AM453-AN453))*(AM449/SUM(AM447:AM451))</f>
        <v>0.11111111111111113</v>
      </c>
      <c r="AO449" s="40">
        <f t="shared" ref="AO449" si="7755">AN449+((AN452-AO452)+(AN453-AO453))*(AN449/SUM(AN447:AN451))</f>
        <v>0.11111111111111113</v>
      </c>
      <c r="AP449" s="40">
        <f t="shared" ref="AP449" si="7756">AO449+((AO452-AP452)+(AO453-AP453))*(AO449/SUM(AO447:AO451))</f>
        <v>0.11111111111111113</v>
      </c>
      <c r="AQ449" s="40">
        <f t="shared" ref="AQ449" si="7757">AP449+((AP452-AQ452)+(AP453-AQ453))*(AP449/SUM(AP447:AP451))</f>
        <v>0.11111111111111113</v>
      </c>
      <c r="AR449" s="40">
        <f t="shared" ref="AR449" si="7758">AQ449+((AQ452-AR452)+(AQ453-AR453))*(AQ449/SUM(AQ447:AQ451))</f>
        <v>0.11111111111111113</v>
      </c>
      <c r="AS449" s="41">
        <f t="shared" ref="AS449" si="7759">AR449+((AR452-AS452)+(AR453-AS453))*(AR449/SUM(AR447:AR451))</f>
        <v>0.11111111111111113</v>
      </c>
      <c r="AU449" s="10" cm="1">
        <f t="array" ref="AU449">IF($D449="","",INDEX('Data - CO2'!$B$5:$AP$53,MATCH(Kulturmodeller!$D449,'Data - CO2'!$A$5:$A$53,0),AU$20)*E449)</f>
        <v>0</v>
      </c>
      <c r="AV449" cm="1">
        <f t="array" ref="AV449">IF($D449="","",INDEX('Data - CO2'!$B$5:$AP$53,MATCH(Kulturmodeller!$D449,'Data - CO2'!$A$5:$A$53,0),AV$20)*F449)</f>
        <v>0.17417998601780929</v>
      </c>
      <c r="AW449" cm="1">
        <f t="array" ref="AW449">IF($D449="","",INDEX('Data - CO2'!$B$5:$AP$53,MATCH(Kulturmodeller!$D449,'Data - CO2'!$A$5:$A$53,0),AW$20)*G449)</f>
        <v>1.1611999067853953</v>
      </c>
      <c r="AX449" cm="1">
        <f t="array" ref="AX449">IF($D449="","",INDEX('Data - CO2'!$B$5:$AP$53,MATCH(Kulturmodeller!$D449,'Data - CO2'!$A$5:$A$53,0),AX$20)*H449)</f>
        <v>3.0105182768510246</v>
      </c>
      <c r="AY449" cm="1">
        <f t="array" ref="AY449">IF($D449="","",INDEX('Data - CO2'!$B$5:$AP$53,MATCH(Kulturmodeller!$D449,'Data - CO2'!$A$5:$A$53,0),AY$20)*I449)</f>
        <v>6.2360735734771229</v>
      </c>
      <c r="AZ449" cm="1">
        <f t="array" ref="AZ449">IF($D449="","",INDEX('Data - CO2'!$B$5:$AP$53,MATCH(Kulturmodeller!$D449,'Data - CO2'!$A$5:$A$53,0),AZ$20)*J449*$B446)</f>
        <v>14.823496960811749</v>
      </c>
      <c r="BA449" cm="1">
        <f t="array" ref="BA449">IF($D449="","",INDEX('Data - CO2'!$B$5:$AP$53,MATCH(Kulturmodeller!$D449,'Data - CO2'!$A$5:$A$53,0),BA$20)*K449*$B446)</f>
        <v>24.830936779141048</v>
      </c>
      <c r="BB449" cm="1">
        <f t="array" ref="BB449">IF($D449="","",INDEX('Data - CO2'!$B$5:$AP$53,MATCH(Kulturmodeller!$D449,'Data - CO2'!$A$5:$A$53,0),BB$20)*L449*$B446)</f>
        <v>31.351947556723992</v>
      </c>
      <c r="BC449" cm="1">
        <f t="array" ref="BC449">IF($D449="","",INDEX('Data - CO2'!$B$5:$AP$53,MATCH(Kulturmodeller!$D449,'Data - CO2'!$A$5:$A$53,0),BC$20)*M449*$B446)</f>
        <v>34.459855767634558</v>
      </c>
      <c r="BD449" cm="1">
        <f t="array" ref="BD449">IF($D449="","",INDEX('Data - CO2'!$B$5:$AP$53,MATCH(Kulturmodeller!$D449,'Data - CO2'!$A$5:$A$53,0),BD$20)*N449*$B446)</f>
        <v>36.92338632734883</v>
      </c>
      <c r="BE449" cm="1">
        <f t="array" ref="BE449">IF($D449="","",INDEX('Data - CO2'!$B$5:$AP$53,MATCH(Kulturmodeller!$D449,'Data - CO2'!$A$5:$A$53,0),BE$20)*O449*$B446)</f>
        <v>40.453206603754367</v>
      </c>
      <c r="BF449" cm="1">
        <f t="array" ref="BF449">IF($D449="","",INDEX('Data - CO2'!$B$5:$AP$53,MATCH(Kulturmodeller!$D449,'Data - CO2'!$A$5:$A$53,0),BF$20)*P449*$B446)</f>
        <v>43.512132225768916</v>
      </c>
      <c r="BG449" cm="1">
        <f t="array" ref="BG449">IF($D449="","",INDEX('Data - CO2'!$B$5:$AP$53,MATCH(Kulturmodeller!$D449,'Data - CO2'!$A$5:$A$53,0),BG$20)*Q449*$B446)</f>
        <v>46.574885586128417</v>
      </c>
      <c r="BH449" cm="1">
        <f t="array" ref="BH449">IF($D449="","",INDEX('Data - CO2'!$B$5:$AP$53,MATCH(Kulturmodeller!$D449,'Data - CO2'!$A$5:$A$53,0),BH$20)*R449*$B446)</f>
        <v>49.535218580983326</v>
      </c>
      <c r="BI449" cm="1">
        <f t="array" ref="BI449">IF($D449="","",INDEX('Data - CO2'!$B$5:$AP$53,MATCH(Kulturmodeller!$D449,'Data - CO2'!$A$5:$A$53,0),BI$20)*S449*$B446)</f>
        <v>52.233292742862893</v>
      </c>
      <c r="BJ449" cm="1">
        <f t="array" ref="BJ449">IF($D449="","",INDEX('Data - CO2'!$B$5:$AP$53,MATCH(Kulturmodeller!$D449,'Data - CO2'!$A$5:$A$53,0),BJ$20)*T449*$B446)</f>
        <v>55.306966314234288</v>
      </c>
      <c r="BK449" cm="1">
        <f t="array" ref="BK449">IF($D449="","",INDEX('Data - CO2'!$B$5:$AP$53,MATCH(Kulturmodeller!$D449,'Data - CO2'!$A$5:$A$53,0),BK$20)*U449*$B446)</f>
        <v>57.876398797800597</v>
      </c>
      <c r="BL449" cm="1">
        <f t="array" ref="BL449">IF($D449="","",INDEX('Data - CO2'!$B$5:$AP$53,MATCH(Kulturmodeller!$D449,'Data - CO2'!$A$5:$A$53,0),BL$20)*V449*$B446)</f>
        <v>60.34585424027054</v>
      </c>
      <c r="BM449" cm="1">
        <f t="array" ref="BM449">IF($D449="","",INDEX('Data - CO2'!$B$5:$AP$53,MATCH(Kulturmodeller!$D449,'Data - CO2'!$A$5:$A$53,0),BM$20)*W449*$B446)</f>
        <v>61.729686048321149</v>
      </c>
      <c r="BN449" cm="1">
        <f t="array" ref="BN449">IF($D449="","",INDEX('Data - CO2'!$B$5:$AP$53,MATCH(Kulturmodeller!$D449,'Data - CO2'!$A$5:$A$53,0),BN$20)*X449*$B446)</f>
        <v>62.79632882634985</v>
      </c>
      <c r="BO449" cm="1">
        <f t="array" ref="BO449">IF($D449="","",INDEX('Data - CO2'!$B$5:$AP$53,MATCH(Kulturmodeller!$D449,'Data - CO2'!$A$5:$A$53,0),BO$20)*Y449*$B446)</f>
        <v>64.180219224203626</v>
      </c>
      <c r="BP449" cm="1">
        <f t="array" ref="BP449">IF($D449="","",INDEX('Data - CO2'!$B$5:$AP$53,MATCH(Kulturmodeller!$D449,'Data - CO2'!$A$5:$A$53,0),BP$20)*Z449*$B446)</f>
        <v>65.19558747635665</v>
      </c>
      <c r="BQ449" cm="1">
        <f t="array" ref="BQ449">IF($D449="","",INDEX('Data - CO2'!$B$5:$AP$53,MATCH(Kulturmodeller!$D449,'Data - CO2'!$A$5:$A$53,0),BQ$20)*AA449*$B446)</f>
        <v>66.406213821862991</v>
      </c>
      <c r="BR449" cm="1">
        <f t="array" ref="BR449">IF($D449="","",INDEX('Data - CO2'!$B$5:$AP$53,MATCH(Kulturmodeller!$D449,'Data - CO2'!$A$5:$A$53,0),BR$20)*AB449*$B446)</f>
        <v>67.544377520755063</v>
      </c>
      <c r="BS449" cm="1">
        <f t="array" ref="BS449">IF($D449="","",INDEX('Data - CO2'!$B$5:$AP$53,MATCH(Kulturmodeller!$D449,'Data - CO2'!$A$5:$A$53,0),BS$20)*AC449*$B446)</f>
        <v>68.932476003626505</v>
      </c>
      <c r="BT449" cm="1">
        <f t="array" ref="BT449">IF($D449="","",INDEX('Data - CO2'!$B$5:$AP$53,MATCH(Kulturmodeller!$D449,'Data - CO2'!$A$5:$A$53,0),BT$20)*AD449*$B446)</f>
        <v>69.487007971684378</v>
      </c>
      <c r="BU449" cm="1">
        <f t="array" ref="BU449">IF($D449="","",INDEX('Data - CO2'!$B$5:$AP$53,MATCH(Kulturmodeller!$D449,'Data - CO2'!$A$5:$A$53,0),BU$20)*AE449*$B446)</f>
        <v>70.906931048760455</v>
      </c>
      <c r="BV449" cm="1">
        <f t="array" ref="BV449">IF($D449="","",INDEX('Data - CO2'!$B$5:$AP$53,MATCH(Kulturmodeller!$D449,'Data - CO2'!$A$5:$A$53,0),BV$20)*AF449*$B446)</f>
        <v>0.19353331779756591</v>
      </c>
      <c r="BW449" cm="1">
        <f t="array" ref="BW449">IF($D449="","",INDEX('Data - CO2'!$B$5:$AP$53,MATCH(Kulturmodeller!$D449,'Data - CO2'!$A$5:$A$53,0),BW$20)*AG449*$B446)</f>
        <v>1.2902221186504395</v>
      </c>
      <c r="BX449" cm="1">
        <f t="array" ref="BX449">IF($D449="","",INDEX('Data - CO2'!$B$5:$AP$53,MATCH(Kulturmodeller!$D449,'Data - CO2'!$A$5:$A$53,0),BX$20)*AH449*$B446)</f>
        <v>3.2255552966260983</v>
      </c>
      <c r="BY449" cm="1">
        <f t="array" ref="BY449">IF($D449="","",INDEX('Data - CO2'!$B$5:$AP$53,MATCH(Kulturmodeller!$D449,'Data - CO2'!$A$5:$A$53,0),BY$20)*AI449*$B446)</f>
        <v>6.4511105932521966</v>
      </c>
      <c r="BZ449" cm="1">
        <f t="array" ref="BZ449">IF($D449="","",INDEX('Data - CO2'!$B$5:$AP$53,MATCH(Kulturmodeller!$D449,'Data - CO2'!$A$5:$A$53,0),BZ$20)*AJ449*$B446)</f>
        <v>14.823496960811749</v>
      </c>
      <c r="CA449" cm="1">
        <f t="array" ref="CA449">IF($D449="","",INDEX('Data - CO2'!$B$5:$AP$53,MATCH(Kulturmodeller!$D449,'Data - CO2'!$A$5:$A$53,0),CA$20)*AK449*$B446)</f>
        <v>24.830936779141048</v>
      </c>
      <c r="CB449" cm="1">
        <f t="array" ref="CB449">IF($D449="","",INDEX('Data - CO2'!$B$5:$AP$53,MATCH(Kulturmodeller!$D449,'Data - CO2'!$A$5:$A$53,0),CB$20)*AL449*$B446)</f>
        <v>31.351947556723992</v>
      </c>
      <c r="CC449" cm="1">
        <f t="array" ref="CC449">IF($D449="","",INDEX('Data - CO2'!$B$5:$AP$53,MATCH(Kulturmodeller!$D449,'Data - CO2'!$A$5:$A$53,0),CC$20)*AM449*$B446)</f>
        <v>34.459855767634558</v>
      </c>
      <c r="CD449" cm="1">
        <f t="array" ref="CD449">IF($D449="","",INDEX('Data - CO2'!$B$5:$AP$53,MATCH(Kulturmodeller!$D449,'Data - CO2'!$A$5:$A$53,0),CD$20)*AN449*$B446)</f>
        <v>36.92338632734883</v>
      </c>
      <c r="CE449" cm="1">
        <f t="array" ref="CE449">IF($D449="","",INDEX('Data - CO2'!$B$5:$AP$53,MATCH(Kulturmodeller!$D449,'Data - CO2'!$A$5:$A$53,0),CE$20)*AO449*$B446)</f>
        <v>40.453206603754367</v>
      </c>
      <c r="CF449" cm="1">
        <f t="array" ref="CF449">IF($D449="","",INDEX('Data - CO2'!$B$5:$AP$53,MATCH(Kulturmodeller!$D449,'Data - CO2'!$A$5:$A$53,0),CF$20)*AP449*$B446)</f>
        <v>43.512132225768916</v>
      </c>
      <c r="CG449" cm="1">
        <f t="array" ref="CG449">IF($D449="","",INDEX('Data - CO2'!$B$5:$AP$53,MATCH(Kulturmodeller!$D449,'Data - CO2'!$A$5:$A$53,0),CG$20)*AQ449*$B446)</f>
        <v>46.574885586128417</v>
      </c>
      <c r="CH449" cm="1">
        <f t="array" ref="CH449">IF($D449="","",INDEX('Data - CO2'!$B$5:$AP$53,MATCH(Kulturmodeller!$D449,'Data - CO2'!$A$5:$A$53,0),CH$20)*AR449*$B446)</f>
        <v>49.535218580983326</v>
      </c>
      <c r="CI449" s="11" cm="1">
        <f t="array" ref="CI449">IF($D449="","",INDEX('Data - CO2'!$B$5:$AP$53,MATCH(Kulturmodeller!$D449,'Data - CO2'!$A$5:$A$53,0),CI$20)*AS449*$B446)</f>
        <v>52.233292742862893</v>
      </c>
    </row>
    <row r="450" spans="1:87" x14ac:dyDescent="0.3">
      <c r="A450" s="33" t="s">
        <v>84</v>
      </c>
      <c r="B450" s="33"/>
      <c r="C450" s="124" t="str">
        <f>'Katalog over Kulturmodeller '!F157</f>
        <v>Juletræer (NGR)</v>
      </c>
      <c r="D450" s="125" t="s">
        <v>635</v>
      </c>
      <c r="E450" s="151">
        <f>'Katalog over Kulturmodeller '!W157</f>
        <v>0</v>
      </c>
      <c r="F450" s="40">
        <f>E450+((E452-F452)+(E453-F453))*(E450/SUM(E447:E451))</f>
        <v>0</v>
      </c>
      <c r="G450" s="40">
        <f t="shared" ref="G450" si="7760">F450+((F452-G452)+(F453-G453))*(F450/SUM(F447:F451))</f>
        <v>0</v>
      </c>
      <c r="H450" s="40">
        <f t="shared" ref="H450" si="7761">G450+((G452-H452)+(G453-H453))*(G450/SUM(G447:G451))</f>
        <v>0</v>
      </c>
      <c r="I450" s="40">
        <f t="shared" ref="I450" si="7762">H450+((H452-I452)+(H453-I453))*(H450/SUM(H447:H451))</f>
        <v>0</v>
      </c>
      <c r="J450" s="40">
        <f t="shared" ref="J450" si="7763">I450+((I452-J452)+(I453-J453))*(I450/SUM(I447:I451))</f>
        <v>0</v>
      </c>
      <c r="K450" s="40">
        <f t="shared" ref="K450" si="7764">J450+((J452-K452)+(J453-K453))*(J450/SUM(J447:J451))</f>
        <v>0</v>
      </c>
      <c r="L450" s="40">
        <f t="shared" ref="L450" si="7765">K450+((K452-L452)+(K453-L453))*(K450/SUM(K447:K451))</f>
        <v>0</v>
      </c>
      <c r="M450" s="40">
        <f t="shared" ref="M450" si="7766">L450+((L452-M452)+(L453-M453))*(L450/SUM(L447:L451))</f>
        <v>0</v>
      </c>
      <c r="N450" s="40">
        <f t="shared" ref="N450" si="7767">M450+((M452-N452)+(M453-N453))*(M450/SUM(M447:M451))</f>
        <v>0</v>
      </c>
      <c r="O450" s="40">
        <f t="shared" ref="O450" si="7768">N450+((N452-O452)+(N453-O453))*(N450/SUM(N447:N451))</f>
        <v>0</v>
      </c>
      <c r="P450" s="40">
        <f t="shared" ref="P450" si="7769">O450+((O452-P452)+(O453-P453))*(O450/SUM(O447:O451))</f>
        <v>0</v>
      </c>
      <c r="Q450" s="40">
        <f t="shared" ref="Q450" si="7770">P450+((P452-Q452)+(P453-Q453))*(P450/SUM(P447:P451))</f>
        <v>0</v>
      </c>
      <c r="R450" s="40">
        <f t="shared" ref="R450" si="7771">Q450+((Q452-R452)+(Q453-R453))*(Q450/SUM(Q447:Q451))</f>
        <v>0</v>
      </c>
      <c r="S450" s="40">
        <f t="shared" ref="S450" si="7772">R450+((R452-S452)+(R453-S453))*(R450/SUM(R447:R451))</f>
        <v>0</v>
      </c>
      <c r="T450" s="40">
        <f t="shared" ref="T450" si="7773">S450+((S452-T452)+(S453-T453))*(S450/SUM(S447:S451))</f>
        <v>0</v>
      </c>
      <c r="U450" s="40">
        <f t="shared" ref="U450" si="7774">T450+((T452-U452)+(T453-U453))*(T450/SUM(T447:T451))</f>
        <v>0</v>
      </c>
      <c r="V450" s="40">
        <f t="shared" ref="V450" si="7775">U450+((U452-V452)+(U453-V453))*(U450/SUM(U447:U451))</f>
        <v>0</v>
      </c>
      <c r="W450" s="40">
        <f t="shared" ref="W450" si="7776">V450+((V452-W452)+(V453-W453))*(V450/SUM(V447:V451))</f>
        <v>0</v>
      </c>
      <c r="X450" s="40">
        <f t="shared" ref="X450" si="7777">W450+((W452-X452)+(W453-X453))*(W450/SUM(W447:W451))</f>
        <v>0</v>
      </c>
      <c r="Y450" s="40">
        <f t="shared" ref="Y450" si="7778">X450+((X452-Y452)+(X453-Y453))*(X450/SUM(X447:X451))</f>
        <v>0</v>
      </c>
      <c r="Z450" s="40">
        <f t="shared" ref="Z450" si="7779">Y450+((Y452-Z452)+(Y453-Z453))*(Y450/SUM(Y447:Y451))</f>
        <v>0</v>
      </c>
      <c r="AA450" s="40">
        <f t="shared" ref="AA450" si="7780">Z450+((Z452-AA452)+(Z453-AA453))*(Z450/SUM(Z447:Z451))</f>
        <v>0</v>
      </c>
      <c r="AB450" s="40">
        <f t="shared" ref="AB450" si="7781">AA450+((AA452-AB452)+(AA453-AB453))*(AA450/SUM(AA447:AA451))</f>
        <v>0</v>
      </c>
      <c r="AC450" s="40">
        <f t="shared" ref="AC450" si="7782">AB450+((AB452-AC452)+(AB453-AC453))*(AB450/SUM(AB447:AB451))</f>
        <v>0</v>
      </c>
      <c r="AD450" s="40">
        <f t="shared" ref="AD450" si="7783">AC450+((AC452-AD452)+(AC453-AD453))*(AC450/SUM(AC447:AC451))</f>
        <v>0</v>
      </c>
      <c r="AE450" s="40">
        <f t="shared" ref="AE450" si="7784">AD450+((AD452-AE452)+(AD453-AE453))*(AD450/SUM(AD447:AD451))</f>
        <v>0</v>
      </c>
      <c r="AF450" s="40">
        <f t="shared" ref="AF450" si="7785">AE450+((AE452-AF452)+(AE453-AF453))*(AE450/SUM(AE447:AE451))</f>
        <v>0</v>
      </c>
      <c r="AG450" s="40">
        <f t="shared" ref="AG450" si="7786">AF450+((AF452-AG452)+(AF453-AG453))*(AF450/SUM(AF447:AF451))</f>
        <v>0</v>
      </c>
      <c r="AH450" s="40">
        <f t="shared" ref="AH450" si="7787">AG450+((AG452-AH452)+(AG453-AH453))*(AG450/SUM(AG447:AG451))</f>
        <v>0</v>
      </c>
      <c r="AI450" s="40">
        <f t="shared" ref="AI450" si="7788">AH450+((AH452-AI452)+(AH453-AI453))*(AH450/SUM(AH447:AH451))</f>
        <v>0</v>
      </c>
      <c r="AJ450" s="40">
        <f t="shared" ref="AJ450" si="7789">AI450+((AI452-AJ452)+(AI453-AJ453))*(AI450/SUM(AI447:AI451))</f>
        <v>0</v>
      </c>
      <c r="AK450" s="40">
        <f t="shared" ref="AK450" si="7790">AJ450+((AJ452-AK452)+(AJ453-AK453))*(AJ450/SUM(AJ447:AJ451))</f>
        <v>0</v>
      </c>
      <c r="AL450" s="40">
        <f t="shared" ref="AL450" si="7791">AK450+((AK452-AL452)+(AK453-AL453))*(AK450/SUM(AK447:AK451))</f>
        <v>0</v>
      </c>
      <c r="AM450" s="40">
        <f t="shared" ref="AM450" si="7792">AL450+((AL452-AM452)+(AL453-AM453))*(AL450/SUM(AL447:AL451))</f>
        <v>0</v>
      </c>
      <c r="AN450" s="40">
        <f t="shared" ref="AN450" si="7793">AM450+((AM452-AN452)+(AM453-AN453))*(AM450/SUM(AM447:AM451))</f>
        <v>0</v>
      </c>
      <c r="AO450" s="40">
        <f t="shared" ref="AO450" si="7794">AN450+((AN452-AO452)+(AN453-AO453))*(AN450/SUM(AN447:AN451))</f>
        <v>0</v>
      </c>
      <c r="AP450" s="40">
        <f t="shared" ref="AP450" si="7795">AO450+((AO452-AP452)+(AO453-AP453))*(AO450/SUM(AO447:AO451))</f>
        <v>0</v>
      </c>
      <c r="AQ450" s="40">
        <f t="shared" ref="AQ450" si="7796">AP450+((AP452-AQ452)+(AP453-AQ453))*(AP450/SUM(AP447:AP451))</f>
        <v>0</v>
      </c>
      <c r="AR450" s="40">
        <f t="shared" ref="AR450" si="7797">AQ450+((AQ452-AR452)+(AQ453-AR453))*(AQ450/SUM(AQ447:AQ451))</f>
        <v>0</v>
      </c>
      <c r="AS450" s="41">
        <f t="shared" ref="AS450" si="7798">AR450+((AR452-AS452)+(AR453-AS453))*(AR450/SUM(AR447:AR451))</f>
        <v>0</v>
      </c>
      <c r="AU450" s="10" cm="1">
        <f t="array" ref="AU450">IF($D450="","",INDEX('Data - CO2'!$B$5:$AP$53,MATCH(Kulturmodeller!$D450,'Data - CO2'!$A$5:$A$53,0),AU$20)*E450)</f>
        <v>0</v>
      </c>
      <c r="AV450" cm="1">
        <f t="array" ref="AV450">IF($D450="","",INDEX('Data - CO2'!$B$5:$AP$53,MATCH(Kulturmodeller!$D450,'Data - CO2'!$A$5:$A$53,0),AV$20)*F450)</f>
        <v>0</v>
      </c>
      <c r="AW450" cm="1">
        <f t="array" ref="AW450">IF($D450="","",INDEX('Data - CO2'!$B$5:$AP$53,MATCH(Kulturmodeller!$D450,'Data - CO2'!$A$5:$A$53,0),AW$20)*G450)</f>
        <v>0</v>
      </c>
      <c r="AX450" cm="1">
        <f t="array" ref="AX450">IF($D450="","",INDEX('Data - CO2'!$B$5:$AP$53,MATCH(Kulturmodeller!$D450,'Data - CO2'!$A$5:$A$53,0),AX$20)*H450)</f>
        <v>0</v>
      </c>
      <c r="AY450" cm="1">
        <f t="array" ref="AY450">IF($D450="","",INDEX('Data - CO2'!$B$5:$AP$53,MATCH(Kulturmodeller!$D450,'Data - CO2'!$A$5:$A$53,0),AY$20)*I450)</f>
        <v>0</v>
      </c>
      <c r="AZ450" cm="1">
        <f t="array" ref="AZ450">IF($D450="","",INDEX('Data - CO2'!$B$5:$AP$53,MATCH(Kulturmodeller!$D450,'Data - CO2'!$A$5:$A$53,0),AZ$20)*J450*$B446)</f>
        <v>0</v>
      </c>
      <c r="BA450" cm="1">
        <f t="array" ref="BA450">IF($D450="","",INDEX('Data - CO2'!$B$5:$AP$53,MATCH(Kulturmodeller!$D450,'Data - CO2'!$A$5:$A$53,0),BA$20)*K450*$B446)</f>
        <v>0</v>
      </c>
      <c r="BB450" cm="1">
        <f t="array" ref="BB450">IF($D450="","",INDEX('Data - CO2'!$B$5:$AP$53,MATCH(Kulturmodeller!$D450,'Data - CO2'!$A$5:$A$53,0),BB$20)*L450*$B446)</f>
        <v>0</v>
      </c>
      <c r="BC450" cm="1">
        <f t="array" ref="BC450">IF($D450="","",INDEX('Data - CO2'!$B$5:$AP$53,MATCH(Kulturmodeller!$D450,'Data - CO2'!$A$5:$A$53,0),BC$20)*M450*$B446)</f>
        <v>0</v>
      </c>
      <c r="BD450" cm="1">
        <f t="array" ref="BD450">IF($D450="","",INDEX('Data - CO2'!$B$5:$AP$53,MATCH(Kulturmodeller!$D450,'Data - CO2'!$A$5:$A$53,0),BD$20)*N450*$B446)</f>
        <v>0</v>
      </c>
      <c r="BE450" cm="1">
        <f t="array" ref="BE450">IF($D450="","",INDEX('Data - CO2'!$B$5:$AP$53,MATCH(Kulturmodeller!$D450,'Data - CO2'!$A$5:$A$53,0),BE$20)*O450*$B446)</f>
        <v>0</v>
      </c>
      <c r="BF450" cm="1">
        <f t="array" ref="BF450">IF($D450="","",INDEX('Data - CO2'!$B$5:$AP$53,MATCH(Kulturmodeller!$D450,'Data - CO2'!$A$5:$A$53,0),BF$20)*P450*$B446)</f>
        <v>0</v>
      </c>
      <c r="BG450" cm="1">
        <f t="array" ref="BG450">IF($D450="","",INDEX('Data - CO2'!$B$5:$AP$53,MATCH(Kulturmodeller!$D450,'Data - CO2'!$A$5:$A$53,0),BG$20)*Q450*$B446)</f>
        <v>0</v>
      </c>
      <c r="BH450" cm="1">
        <f t="array" ref="BH450">IF($D450="","",INDEX('Data - CO2'!$B$5:$AP$53,MATCH(Kulturmodeller!$D450,'Data - CO2'!$A$5:$A$53,0),BH$20)*R450*$B446)</f>
        <v>0</v>
      </c>
      <c r="BI450" cm="1">
        <f t="array" ref="BI450">IF($D450="","",INDEX('Data - CO2'!$B$5:$AP$53,MATCH(Kulturmodeller!$D450,'Data - CO2'!$A$5:$A$53,0),BI$20)*S450*$B446)</f>
        <v>0</v>
      </c>
      <c r="BJ450" cm="1">
        <f t="array" ref="BJ450">IF($D450="","",INDEX('Data - CO2'!$B$5:$AP$53,MATCH(Kulturmodeller!$D450,'Data - CO2'!$A$5:$A$53,0),BJ$20)*T450*$B446)</f>
        <v>0</v>
      </c>
      <c r="BK450" cm="1">
        <f t="array" ref="BK450">IF($D450="","",INDEX('Data - CO2'!$B$5:$AP$53,MATCH(Kulturmodeller!$D450,'Data - CO2'!$A$5:$A$53,0),BK$20)*U450*$B446)</f>
        <v>0</v>
      </c>
      <c r="BL450" cm="1">
        <f t="array" ref="BL450">IF($D450="","",INDEX('Data - CO2'!$B$5:$AP$53,MATCH(Kulturmodeller!$D450,'Data - CO2'!$A$5:$A$53,0),BL$20)*V450*$B446)</f>
        <v>0</v>
      </c>
      <c r="BM450" cm="1">
        <f t="array" ref="BM450">IF($D450="","",INDEX('Data - CO2'!$B$5:$AP$53,MATCH(Kulturmodeller!$D450,'Data - CO2'!$A$5:$A$53,0),BM$20)*W450*$B446)</f>
        <v>0</v>
      </c>
      <c r="BN450" cm="1">
        <f t="array" ref="BN450">IF($D450="","",INDEX('Data - CO2'!$B$5:$AP$53,MATCH(Kulturmodeller!$D450,'Data - CO2'!$A$5:$A$53,0),BN$20)*X450*$B446)</f>
        <v>0</v>
      </c>
      <c r="BO450" cm="1">
        <f t="array" ref="BO450">IF($D450="","",INDEX('Data - CO2'!$B$5:$AP$53,MATCH(Kulturmodeller!$D450,'Data - CO2'!$A$5:$A$53,0),BO$20)*Y450*$B446)</f>
        <v>0</v>
      </c>
      <c r="BP450" cm="1">
        <f t="array" ref="BP450">IF($D450="","",INDEX('Data - CO2'!$B$5:$AP$53,MATCH(Kulturmodeller!$D450,'Data - CO2'!$A$5:$A$53,0),BP$20)*Z450*$B446)</f>
        <v>0</v>
      </c>
      <c r="BQ450" cm="1">
        <f t="array" ref="BQ450">IF($D450="","",INDEX('Data - CO2'!$B$5:$AP$53,MATCH(Kulturmodeller!$D450,'Data - CO2'!$A$5:$A$53,0),BQ$20)*AA450*$B446)</f>
        <v>0</v>
      </c>
      <c r="BR450" cm="1">
        <f t="array" ref="BR450">IF($D450="","",INDEX('Data - CO2'!$B$5:$AP$53,MATCH(Kulturmodeller!$D450,'Data - CO2'!$A$5:$A$53,0),BR$20)*AB450*$B446)</f>
        <v>0</v>
      </c>
      <c r="BS450" cm="1">
        <f t="array" ref="BS450">IF($D450="","",INDEX('Data - CO2'!$B$5:$AP$53,MATCH(Kulturmodeller!$D450,'Data - CO2'!$A$5:$A$53,0),BS$20)*AC450*$B446)</f>
        <v>0</v>
      </c>
      <c r="BT450" cm="1">
        <f t="array" ref="BT450">IF($D450="","",INDEX('Data - CO2'!$B$5:$AP$53,MATCH(Kulturmodeller!$D450,'Data - CO2'!$A$5:$A$53,0),BT$20)*AD450*$B446)</f>
        <v>0</v>
      </c>
      <c r="BU450" cm="1">
        <f t="array" ref="BU450">IF($D450="","",INDEX('Data - CO2'!$B$5:$AP$53,MATCH(Kulturmodeller!$D450,'Data - CO2'!$A$5:$A$53,0),BU$20)*AE450*$B446)</f>
        <v>0</v>
      </c>
      <c r="BV450" cm="1">
        <f t="array" ref="BV450">IF($D450="","",INDEX('Data - CO2'!$B$5:$AP$53,MATCH(Kulturmodeller!$D450,'Data - CO2'!$A$5:$A$53,0),BV$20)*AF450*$B446)</f>
        <v>0</v>
      </c>
      <c r="BW450" cm="1">
        <f t="array" ref="BW450">IF($D450="","",INDEX('Data - CO2'!$B$5:$AP$53,MATCH(Kulturmodeller!$D450,'Data - CO2'!$A$5:$A$53,0),BW$20)*AG450*$B446)</f>
        <v>0</v>
      </c>
      <c r="BX450" cm="1">
        <f t="array" ref="BX450">IF($D450="","",INDEX('Data - CO2'!$B$5:$AP$53,MATCH(Kulturmodeller!$D450,'Data - CO2'!$A$5:$A$53,0),BX$20)*AH450*$B446)</f>
        <v>0</v>
      </c>
      <c r="BY450" cm="1">
        <f t="array" ref="BY450">IF($D450="","",INDEX('Data - CO2'!$B$5:$AP$53,MATCH(Kulturmodeller!$D450,'Data - CO2'!$A$5:$A$53,0),BY$20)*AI450*$B446)</f>
        <v>0</v>
      </c>
      <c r="BZ450" cm="1">
        <f t="array" ref="BZ450">IF($D450="","",INDEX('Data - CO2'!$B$5:$AP$53,MATCH(Kulturmodeller!$D450,'Data - CO2'!$A$5:$A$53,0),BZ$20)*AJ450*$B446)</f>
        <v>0</v>
      </c>
      <c r="CA450" cm="1">
        <f t="array" ref="CA450">IF($D450="","",INDEX('Data - CO2'!$B$5:$AP$53,MATCH(Kulturmodeller!$D450,'Data - CO2'!$A$5:$A$53,0),CA$20)*AK450*$B446)</f>
        <v>0</v>
      </c>
      <c r="CB450" cm="1">
        <f t="array" ref="CB450">IF($D450="","",INDEX('Data - CO2'!$B$5:$AP$53,MATCH(Kulturmodeller!$D450,'Data - CO2'!$A$5:$A$53,0),CB$20)*AL450*$B446)</f>
        <v>0</v>
      </c>
      <c r="CC450" cm="1">
        <f t="array" ref="CC450">IF($D450="","",INDEX('Data - CO2'!$B$5:$AP$53,MATCH(Kulturmodeller!$D450,'Data - CO2'!$A$5:$A$53,0),CC$20)*AM450*$B446)</f>
        <v>0</v>
      </c>
      <c r="CD450" cm="1">
        <f t="array" ref="CD450">IF($D450="","",INDEX('Data - CO2'!$B$5:$AP$53,MATCH(Kulturmodeller!$D450,'Data - CO2'!$A$5:$A$53,0),CD$20)*AN450*$B446)</f>
        <v>0</v>
      </c>
      <c r="CE450" cm="1">
        <f t="array" ref="CE450">IF($D450="","",INDEX('Data - CO2'!$B$5:$AP$53,MATCH(Kulturmodeller!$D450,'Data - CO2'!$A$5:$A$53,0),CE$20)*AO450*$B446)</f>
        <v>0</v>
      </c>
      <c r="CF450" cm="1">
        <f t="array" ref="CF450">IF($D450="","",INDEX('Data - CO2'!$B$5:$AP$53,MATCH(Kulturmodeller!$D450,'Data - CO2'!$A$5:$A$53,0),CF$20)*AP450*$B446)</f>
        <v>0</v>
      </c>
      <c r="CG450" cm="1">
        <f t="array" ref="CG450">IF($D450="","",INDEX('Data - CO2'!$B$5:$AP$53,MATCH(Kulturmodeller!$D450,'Data - CO2'!$A$5:$A$53,0),CG$20)*AQ450*$B446)</f>
        <v>0</v>
      </c>
      <c r="CH450" cm="1">
        <f t="array" ref="CH450">IF($D450="","",INDEX('Data - CO2'!$B$5:$AP$53,MATCH(Kulturmodeller!$D450,'Data - CO2'!$A$5:$A$53,0),CH$20)*AR450*$B446)</f>
        <v>0</v>
      </c>
      <c r="CI450" s="11" cm="1">
        <f t="array" ref="CI450">IF($D450="","",INDEX('Data - CO2'!$B$5:$AP$53,MATCH(Kulturmodeller!$D450,'Data - CO2'!$A$5:$A$53,0),CI$20)*AS450*$B446)</f>
        <v>0</v>
      </c>
    </row>
    <row r="451" spans="1:87" x14ac:dyDescent="0.3">
      <c r="A451" s="42" t="s">
        <v>85</v>
      </c>
      <c r="B451" s="42"/>
      <c r="C451" s="124">
        <f>'Katalog over Kulturmodeller '!F158</f>
        <v>0</v>
      </c>
      <c r="D451" s="129"/>
      <c r="E451" s="140">
        <f>'Katalog over Kulturmodeller '!W158</f>
        <v>0</v>
      </c>
      <c r="F451" s="46">
        <f>E451+((E452-F452)+(E453-F453))*(E451/SUM(E447:E451))</f>
        <v>0</v>
      </c>
      <c r="G451" s="46">
        <f t="shared" ref="G451" si="7799">F451+((F452-G452)+(F453-G453))*(F451/SUM(F447:F451))</f>
        <v>0</v>
      </c>
      <c r="H451" s="46">
        <f t="shared" ref="H451" si="7800">G451+((G452-H452)+(G453-H453))*(G451/SUM(G447:G451))</f>
        <v>0</v>
      </c>
      <c r="I451" s="46">
        <f t="shared" ref="I451" si="7801">H451+((H452-I452)+(H453-I453))*(H451/SUM(H447:H451))</f>
        <v>0</v>
      </c>
      <c r="J451" s="46">
        <f t="shared" ref="J451" si="7802">I451+((I452-J452)+(I453-J453))*(I451/SUM(I447:I451))</f>
        <v>0</v>
      </c>
      <c r="K451" s="46">
        <f t="shared" ref="K451" si="7803">J451+((J452-K452)+(J453-K453))*(J451/SUM(J447:J451))</f>
        <v>0</v>
      </c>
      <c r="L451" s="46">
        <f t="shared" ref="L451" si="7804">K451+((K452-L452)+(K453-L453))*(K451/SUM(K447:K451))</f>
        <v>0</v>
      </c>
      <c r="M451" s="46">
        <f t="shared" ref="M451" si="7805">L451+((L452-M452)+(L453-M453))*(L451/SUM(L447:L451))</f>
        <v>0</v>
      </c>
      <c r="N451" s="46">
        <f t="shared" ref="N451" si="7806">M451+((M452-N452)+(M453-N453))*(M451/SUM(M447:M451))</f>
        <v>0</v>
      </c>
      <c r="O451" s="46">
        <f t="shared" ref="O451" si="7807">N451+((N452-O452)+(N453-O453))*(N451/SUM(N447:N451))</f>
        <v>0</v>
      </c>
      <c r="P451" s="46">
        <f t="shared" ref="P451" si="7808">O451+((O452-P452)+(O453-P453))*(O451/SUM(O447:O451))</f>
        <v>0</v>
      </c>
      <c r="Q451" s="46">
        <f t="shared" ref="Q451" si="7809">P451+((P452-Q452)+(P453-Q453))*(P451/SUM(P447:P451))</f>
        <v>0</v>
      </c>
      <c r="R451" s="46">
        <f t="shared" ref="R451" si="7810">Q451+((Q452-R452)+(Q453-R453))*(Q451/SUM(Q447:Q451))</f>
        <v>0</v>
      </c>
      <c r="S451" s="46">
        <f t="shared" ref="S451" si="7811">R451+((R452-S452)+(R453-S453))*(R451/SUM(R447:R451))</f>
        <v>0</v>
      </c>
      <c r="T451" s="46">
        <f t="shared" ref="T451" si="7812">S451+((S452-T452)+(S453-T453))*(S451/SUM(S447:S451))</f>
        <v>0</v>
      </c>
      <c r="U451" s="46">
        <f t="shared" ref="U451" si="7813">T451+((T452-U452)+(T453-U453))*(T451/SUM(T447:T451))</f>
        <v>0</v>
      </c>
      <c r="V451" s="46">
        <f t="shared" ref="V451" si="7814">U451+((U452-V452)+(U453-V453))*(U451/SUM(U447:U451))</f>
        <v>0</v>
      </c>
      <c r="W451" s="46">
        <f t="shared" ref="W451" si="7815">V451+((V452-W452)+(V453-W453))*(V451/SUM(V447:V451))</f>
        <v>0</v>
      </c>
      <c r="X451" s="46">
        <f t="shared" ref="X451" si="7816">W451+((W452-X452)+(W453-X453))*(W451/SUM(W447:W451))</f>
        <v>0</v>
      </c>
      <c r="Y451" s="46">
        <f t="shared" ref="Y451" si="7817">X451+((X452-Y452)+(X453-Y453))*(X451/SUM(X447:X451))</f>
        <v>0</v>
      </c>
      <c r="Z451" s="46">
        <f t="shared" ref="Z451" si="7818">Y451+((Y452-Z452)+(Y453-Z453))*(Y451/SUM(Y447:Y451))</f>
        <v>0</v>
      </c>
      <c r="AA451" s="46">
        <f t="shared" ref="AA451" si="7819">Z451+((Z452-AA452)+(Z453-AA453))*(Z451/SUM(Z447:Z451))</f>
        <v>0</v>
      </c>
      <c r="AB451" s="46">
        <f t="shared" ref="AB451" si="7820">AA451+((AA452-AB452)+(AA453-AB453))*(AA451/SUM(AA447:AA451))</f>
        <v>0</v>
      </c>
      <c r="AC451" s="46">
        <f t="shared" ref="AC451" si="7821">AB451+((AB452-AC452)+(AB453-AC453))*(AB451/SUM(AB447:AB451))</f>
        <v>0</v>
      </c>
      <c r="AD451" s="46">
        <f t="shared" ref="AD451" si="7822">AC451+((AC452-AD452)+(AC453-AD453))*(AC451/SUM(AC447:AC451))</f>
        <v>0</v>
      </c>
      <c r="AE451" s="46">
        <f t="shared" ref="AE451" si="7823">AD451+((AD452-AE452)+(AD453-AE453))*(AD451/SUM(AD447:AD451))</f>
        <v>0</v>
      </c>
      <c r="AF451" s="46">
        <f t="shared" ref="AF451" si="7824">AE451+((AE452-AF452)+(AE453-AF453))*(AE451/SUM(AE447:AE451))</f>
        <v>0</v>
      </c>
      <c r="AG451" s="46">
        <f t="shared" ref="AG451" si="7825">AF451+((AF452-AG452)+(AF453-AG453))*(AF451/SUM(AF447:AF451))</f>
        <v>0</v>
      </c>
      <c r="AH451" s="46">
        <f t="shared" ref="AH451" si="7826">AG451+((AG452-AH452)+(AG453-AH453))*(AG451/SUM(AG447:AG451))</f>
        <v>0</v>
      </c>
      <c r="AI451" s="46">
        <f t="shared" ref="AI451" si="7827">AH451+((AH452-AI452)+(AH453-AI453))*(AH451/SUM(AH447:AH451))</f>
        <v>0</v>
      </c>
      <c r="AJ451" s="46">
        <f t="shared" ref="AJ451" si="7828">AI451+((AI452-AJ452)+(AI453-AJ453))*(AI451/SUM(AI447:AI451))</f>
        <v>0</v>
      </c>
      <c r="AK451" s="46">
        <f t="shared" ref="AK451" si="7829">AJ451+((AJ452-AK452)+(AJ453-AK453))*(AJ451/SUM(AJ447:AJ451))</f>
        <v>0</v>
      </c>
      <c r="AL451" s="46">
        <f t="shared" ref="AL451" si="7830">AK451+((AK452-AL452)+(AK453-AL453))*(AK451/SUM(AK447:AK451))</f>
        <v>0</v>
      </c>
      <c r="AM451" s="46">
        <f t="shared" ref="AM451" si="7831">AL451+((AL452-AM452)+(AL453-AM453))*(AL451/SUM(AL447:AL451))</f>
        <v>0</v>
      </c>
      <c r="AN451" s="46">
        <f t="shared" ref="AN451" si="7832">AM451+((AM452-AN452)+(AM453-AN453))*(AM451/SUM(AM447:AM451))</f>
        <v>0</v>
      </c>
      <c r="AO451" s="46">
        <f t="shared" ref="AO451" si="7833">AN451+((AN452-AO452)+(AN453-AO453))*(AN451/SUM(AN447:AN451))</f>
        <v>0</v>
      </c>
      <c r="AP451" s="46">
        <f t="shared" ref="AP451" si="7834">AO451+((AO452-AP452)+(AO453-AP453))*(AO451/SUM(AO447:AO451))</f>
        <v>0</v>
      </c>
      <c r="AQ451" s="46">
        <f t="shared" ref="AQ451" si="7835">AP451+((AP452-AQ452)+(AP453-AQ453))*(AP451/SUM(AP447:AP451))</f>
        <v>0</v>
      </c>
      <c r="AR451" s="46">
        <f t="shared" ref="AR451" si="7836">AQ451+((AQ452-AR452)+(AQ453-AR453))*(AQ451/SUM(AQ447:AQ451))</f>
        <v>0</v>
      </c>
      <c r="AS451" s="47">
        <f t="shared" ref="AS451" si="7837">AR451+((AR452-AS452)+(AR453-AS453))*(AR451/SUM(AR447:AR451))</f>
        <v>0</v>
      </c>
      <c r="AU451" s="10" t="str" cm="1">
        <f t="array" ref="AU451">IF($D451="","",INDEX('Data - CO2'!$B$5:$AP$53,MATCH(Kulturmodeller!$D451,'Data - CO2'!$A$5:$A$53,0),AU$20)*E451)</f>
        <v/>
      </c>
      <c r="AV451" t="str" cm="1">
        <f t="array" ref="AV451">IF($D451="","",INDEX('Data - CO2'!$B$5:$AP$53,MATCH(Kulturmodeller!$D451,'Data - CO2'!$A$5:$A$53,0),AV$20)*F451)</f>
        <v/>
      </c>
      <c r="AW451" t="str" cm="1">
        <f t="array" ref="AW451">IF($D451="","",INDEX('Data - CO2'!$B$5:$AP$53,MATCH(Kulturmodeller!$D451,'Data - CO2'!$A$5:$A$53,0),AW$20)*G451)</f>
        <v/>
      </c>
      <c r="AX451" t="str" cm="1">
        <f t="array" ref="AX451">IF($D451="","",INDEX('Data - CO2'!$B$5:$AP$53,MATCH(Kulturmodeller!$D451,'Data - CO2'!$A$5:$A$53,0),AX$20)*H451)</f>
        <v/>
      </c>
      <c r="AY451" t="str" cm="1">
        <f t="array" ref="AY451">IF($D451="","",INDEX('Data - CO2'!$B$5:$AP$53,MATCH(Kulturmodeller!$D451,'Data - CO2'!$A$5:$A$53,0),AY$20)*I451)</f>
        <v/>
      </c>
      <c r="AZ451" t="str" cm="1">
        <f t="array" ref="AZ451">IF($D451="","",INDEX('Data - CO2'!$B$5:$AP$53,MATCH(Kulturmodeller!$D451,'Data - CO2'!$A$5:$A$53,0),AZ$20)*J451*$B446)</f>
        <v/>
      </c>
      <c r="BA451" t="str" cm="1">
        <f t="array" ref="BA451">IF($D451="","",INDEX('Data - CO2'!$B$5:$AP$53,MATCH(Kulturmodeller!$D451,'Data - CO2'!$A$5:$A$53,0),BA$20)*K451*$B446)</f>
        <v/>
      </c>
      <c r="BB451" t="str" cm="1">
        <f t="array" ref="BB451">IF($D451="","",INDEX('Data - CO2'!$B$5:$AP$53,MATCH(Kulturmodeller!$D451,'Data - CO2'!$A$5:$A$53,0),BB$20)*L451*$B446)</f>
        <v/>
      </c>
      <c r="BC451" t="str" cm="1">
        <f t="array" ref="BC451">IF($D451="","",INDEX('Data - CO2'!$B$5:$AP$53,MATCH(Kulturmodeller!$D451,'Data - CO2'!$A$5:$A$53,0),BC$20)*M451*$B446)</f>
        <v/>
      </c>
      <c r="BD451" t="str" cm="1">
        <f t="array" ref="BD451">IF($D451="","",INDEX('Data - CO2'!$B$5:$AP$53,MATCH(Kulturmodeller!$D451,'Data - CO2'!$A$5:$A$53,0),BD$20)*N451*$B446)</f>
        <v/>
      </c>
      <c r="BE451" t="str" cm="1">
        <f t="array" ref="BE451">IF($D451="","",INDEX('Data - CO2'!$B$5:$AP$53,MATCH(Kulturmodeller!$D451,'Data - CO2'!$A$5:$A$53,0),BE$20)*O451*$B446)</f>
        <v/>
      </c>
      <c r="BF451" t="str" cm="1">
        <f t="array" ref="BF451">IF($D451="","",INDEX('Data - CO2'!$B$5:$AP$53,MATCH(Kulturmodeller!$D451,'Data - CO2'!$A$5:$A$53,0),BF$20)*P451*$B446)</f>
        <v/>
      </c>
      <c r="BG451" t="str" cm="1">
        <f t="array" ref="BG451">IF($D451="","",INDEX('Data - CO2'!$B$5:$AP$53,MATCH(Kulturmodeller!$D451,'Data - CO2'!$A$5:$A$53,0),BG$20)*Q451*$B446)</f>
        <v/>
      </c>
      <c r="BH451" t="str" cm="1">
        <f t="array" ref="BH451">IF($D451="","",INDEX('Data - CO2'!$B$5:$AP$53,MATCH(Kulturmodeller!$D451,'Data - CO2'!$A$5:$A$53,0),BH$20)*R451*$B446)</f>
        <v/>
      </c>
      <c r="BI451" t="str" cm="1">
        <f t="array" ref="BI451">IF($D451="","",INDEX('Data - CO2'!$B$5:$AP$53,MATCH(Kulturmodeller!$D451,'Data - CO2'!$A$5:$A$53,0),BI$20)*S451*$B446)</f>
        <v/>
      </c>
      <c r="BJ451" t="str" cm="1">
        <f t="array" ref="BJ451">IF($D451="","",INDEX('Data - CO2'!$B$5:$AP$53,MATCH(Kulturmodeller!$D451,'Data - CO2'!$A$5:$A$53,0),BJ$20)*T451*$B446)</f>
        <v/>
      </c>
      <c r="BK451" t="str" cm="1">
        <f t="array" ref="BK451">IF($D451="","",INDEX('Data - CO2'!$B$5:$AP$53,MATCH(Kulturmodeller!$D451,'Data - CO2'!$A$5:$A$53,0),BK$20)*U451*$B446)</f>
        <v/>
      </c>
      <c r="BL451" t="str" cm="1">
        <f t="array" ref="BL451">IF($D451="","",INDEX('Data - CO2'!$B$5:$AP$53,MATCH(Kulturmodeller!$D451,'Data - CO2'!$A$5:$A$53,0),BL$20)*V451*$B446)</f>
        <v/>
      </c>
      <c r="BM451" t="str" cm="1">
        <f t="array" ref="BM451">IF($D451="","",INDEX('Data - CO2'!$B$5:$AP$53,MATCH(Kulturmodeller!$D451,'Data - CO2'!$A$5:$A$53,0),BM$20)*W451*$B446)</f>
        <v/>
      </c>
      <c r="BN451" t="str" cm="1">
        <f t="array" ref="BN451">IF($D451="","",INDEX('Data - CO2'!$B$5:$AP$53,MATCH(Kulturmodeller!$D451,'Data - CO2'!$A$5:$A$53,0),BN$20)*X451*$B446)</f>
        <v/>
      </c>
      <c r="BO451" t="str" cm="1">
        <f t="array" ref="BO451">IF($D451="","",INDEX('Data - CO2'!$B$5:$AP$53,MATCH(Kulturmodeller!$D451,'Data - CO2'!$A$5:$A$53,0),BO$20)*Y451*$B446)</f>
        <v/>
      </c>
      <c r="BP451" t="str" cm="1">
        <f t="array" ref="BP451">IF($D451="","",INDEX('Data - CO2'!$B$5:$AP$53,MATCH(Kulturmodeller!$D451,'Data - CO2'!$A$5:$A$53,0),BP$20)*Z451*$B446)</f>
        <v/>
      </c>
      <c r="BQ451" t="str" cm="1">
        <f t="array" ref="BQ451">IF($D451="","",INDEX('Data - CO2'!$B$5:$AP$53,MATCH(Kulturmodeller!$D451,'Data - CO2'!$A$5:$A$53,0),BQ$20)*AA451*$B446)</f>
        <v/>
      </c>
      <c r="BR451" t="str" cm="1">
        <f t="array" ref="BR451">IF($D451="","",INDEX('Data - CO2'!$B$5:$AP$53,MATCH(Kulturmodeller!$D451,'Data - CO2'!$A$5:$A$53,0),BR$20)*AB451*$B446)</f>
        <v/>
      </c>
      <c r="BS451" t="str" cm="1">
        <f t="array" ref="BS451">IF($D451="","",INDEX('Data - CO2'!$B$5:$AP$53,MATCH(Kulturmodeller!$D451,'Data - CO2'!$A$5:$A$53,0),BS$20)*AC451*$B446)</f>
        <v/>
      </c>
      <c r="BT451" t="str" cm="1">
        <f t="array" ref="BT451">IF($D451="","",INDEX('Data - CO2'!$B$5:$AP$53,MATCH(Kulturmodeller!$D451,'Data - CO2'!$A$5:$A$53,0),BT$20)*AD451*$B446)</f>
        <v/>
      </c>
      <c r="BU451" t="str" cm="1">
        <f t="array" ref="BU451">IF($D451="","",INDEX('Data - CO2'!$B$5:$AP$53,MATCH(Kulturmodeller!$D451,'Data - CO2'!$A$5:$A$53,0),BU$20)*AE451*$B446)</f>
        <v/>
      </c>
      <c r="BV451" t="str" cm="1">
        <f t="array" ref="BV451">IF($D451="","",INDEX('Data - CO2'!$B$5:$AP$53,MATCH(Kulturmodeller!$D451,'Data - CO2'!$A$5:$A$53,0),BV$20)*AF451*$B446)</f>
        <v/>
      </c>
      <c r="BW451" t="str" cm="1">
        <f t="array" ref="BW451">IF($D451="","",INDEX('Data - CO2'!$B$5:$AP$53,MATCH(Kulturmodeller!$D451,'Data - CO2'!$A$5:$A$53,0),BW$20)*AG451*$B446)</f>
        <v/>
      </c>
      <c r="BX451" t="str" cm="1">
        <f t="array" ref="BX451">IF($D451="","",INDEX('Data - CO2'!$B$5:$AP$53,MATCH(Kulturmodeller!$D451,'Data - CO2'!$A$5:$A$53,0),BX$20)*AH451*$B446)</f>
        <v/>
      </c>
      <c r="BY451" t="str" cm="1">
        <f t="array" ref="BY451">IF($D451="","",INDEX('Data - CO2'!$B$5:$AP$53,MATCH(Kulturmodeller!$D451,'Data - CO2'!$A$5:$A$53,0),BY$20)*AI451*$B446)</f>
        <v/>
      </c>
      <c r="BZ451" t="str" cm="1">
        <f t="array" ref="BZ451">IF($D451="","",INDEX('Data - CO2'!$B$5:$AP$53,MATCH(Kulturmodeller!$D451,'Data - CO2'!$A$5:$A$53,0),BZ$20)*AJ451*$B446)</f>
        <v/>
      </c>
      <c r="CA451" t="str" cm="1">
        <f t="array" ref="CA451">IF($D451="","",INDEX('Data - CO2'!$B$5:$AP$53,MATCH(Kulturmodeller!$D451,'Data - CO2'!$A$5:$A$53,0),CA$20)*AK451*$B446)</f>
        <v/>
      </c>
      <c r="CB451" t="str" cm="1">
        <f t="array" ref="CB451">IF($D451="","",INDEX('Data - CO2'!$B$5:$AP$53,MATCH(Kulturmodeller!$D451,'Data - CO2'!$A$5:$A$53,0),CB$20)*AL451*$B446)</f>
        <v/>
      </c>
      <c r="CC451" t="str" cm="1">
        <f t="array" ref="CC451">IF($D451="","",INDEX('Data - CO2'!$B$5:$AP$53,MATCH(Kulturmodeller!$D451,'Data - CO2'!$A$5:$A$53,0),CC$20)*AM451*$B446)</f>
        <v/>
      </c>
      <c r="CD451" t="str" cm="1">
        <f t="array" ref="CD451">IF($D451="","",INDEX('Data - CO2'!$B$5:$AP$53,MATCH(Kulturmodeller!$D451,'Data - CO2'!$A$5:$A$53,0),CD$20)*AN451*$B446)</f>
        <v/>
      </c>
      <c r="CE451" t="str" cm="1">
        <f t="array" ref="CE451">IF($D451="","",INDEX('Data - CO2'!$B$5:$AP$53,MATCH(Kulturmodeller!$D451,'Data - CO2'!$A$5:$A$53,0),CE$20)*AO451*$B446)</f>
        <v/>
      </c>
      <c r="CF451" t="str" cm="1">
        <f t="array" ref="CF451">IF($D451="","",INDEX('Data - CO2'!$B$5:$AP$53,MATCH(Kulturmodeller!$D451,'Data - CO2'!$A$5:$A$53,0),CF$20)*AP451*$B446)</f>
        <v/>
      </c>
      <c r="CG451" t="str" cm="1">
        <f t="array" ref="CG451">IF($D451="","",INDEX('Data - CO2'!$B$5:$AP$53,MATCH(Kulturmodeller!$D451,'Data - CO2'!$A$5:$A$53,0),CG$20)*AQ451*$B446)</f>
        <v/>
      </c>
      <c r="CH451" t="str" cm="1">
        <f t="array" ref="CH451">IF($D451="","",INDEX('Data - CO2'!$B$5:$AP$53,MATCH(Kulturmodeller!$D451,'Data - CO2'!$A$5:$A$53,0),CH$20)*AR451*$B446)</f>
        <v/>
      </c>
      <c r="CI451" s="11" t="str" cm="1">
        <f t="array" ref="CI451">IF($D451="","",INDEX('Data - CO2'!$B$5:$AP$53,MATCH(Kulturmodeller!$D451,'Data - CO2'!$A$5:$A$53,0),CI$20)*AS451*$B446)</f>
        <v/>
      </c>
    </row>
    <row r="452" spans="1:87" x14ac:dyDescent="0.3">
      <c r="A452" s="351" t="s">
        <v>637</v>
      </c>
      <c r="B452" s="49"/>
      <c r="C452" s="130" t="str">
        <f>'Katalog over Kulturmodeller '!F159</f>
        <v>Valgfri</v>
      </c>
      <c r="D452" s="131" t="s">
        <v>58</v>
      </c>
      <c r="E452" s="139">
        <f>'Katalog over Kulturmodeller '!W159</f>
        <v>0.1</v>
      </c>
      <c r="F452" s="40">
        <f>E452</f>
        <v>0.1</v>
      </c>
      <c r="G452" s="40">
        <f t="shared" ref="G452:G453" si="7838">F452</f>
        <v>0.1</v>
      </c>
      <c r="H452" s="40">
        <f>G452*2/3</f>
        <v>6.6666666666666666E-2</v>
      </c>
      <c r="I452" s="40">
        <f>H452*0.5</f>
        <v>3.3333333333333333E-2</v>
      </c>
      <c r="J452" s="40">
        <v>0</v>
      </c>
      <c r="K452" s="40">
        <f t="shared" ref="K452:K453" si="7839">J452</f>
        <v>0</v>
      </c>
      <c r="L452" s="40">
        <f t="shared" ref="L452:L453" si="7840">K452</f>
        <v>0</v>
      </c>
      <c r="M452" s="40">
        <f t="shared" ref="M452:M453" si="7841">L452</f>
        <v>0</v>
      </c>
      <c r="N452" s="40">
        <f t="shared" ref="N452:N453" si="7842">M452</f>
        <v>0</v>
      </c>
      <c r="O452" s="40">
        <f t="shared" ref="O452:O453" si="7843">N452</f>
        <v>0</v>
      </c>
      <c r="P452" s="40">
        <f t="shared" ref="P452:P453" si="7844">O452</f>
        <v>0</v>
      </c>
      <c r="Q452" s="40">
        <f t="shared" ref="Q452:Q453" si="7845">P452</f>
        <v>0</v>
      </c>
      <c r="R452" s="40">
        <f t="shared" ref="R452:R453" si="7846">Q452</f>
        <v>0</v>
      </c>
      <c r="S452" s="40">
        <f t="shared" ref="S452:S453" si="7847">R452</f>
        <v>0</v>
      </c>
      <c r="T452" s="40">
        <f t="shared" ref="T452:T453" si="7848">S452</f>
        <v>0</v>
      </c>
      <c r="U452" s="40">
        <f t="shared" ref="U452:U453" si="7849">T452</f>
        <v>0</v>
      </c>
      <c r="V452" s="40">
        <f t="shared" ref="V452:V453" si="7850">U452</f>
        <v>0</v>
      </c>
      <c r="W452" s="40">
        <f t="shared" ref="W452:W453" si="7851">V452</f>
        <v>0</v>
      </c>
      <c r="X452" s="40">
        <f t="shared" ref="X452:X453" si="7852">W452</f>
        <v>0</v>
      </c>
      <c r="Y452" s="40">
        <f t="shared" ref="Y452:Y453" si="7853">X452</f>
        <v>0</v>
      </c>
      <c r="Z452" s="40">
        <f t="shared" ref="Z452:Z453" si="7854">Y452</f>
        <v>0</v>
      </c>
      <c r="AA452" s="40">
        <f t="shared" ref="AA452:AA453" si="7855">Z452</f>
        <v>0</v>
      </c>
      <c r="AB452" s="40">
        <f t="shared" ref="AB452:AB453" si="7856">AA452</f>
        <v>0</v>
      </c>
      <c r="AC452" s="40">
        <f t="shared" ref="AC452:AC453" si="7857">AB452</f>
        <v>0</v>
      </c>
      <c r="AD452" s="40">
        <f t="shared" ref="AD452:AD453" si="7858">AC452</f>
        <v>0</v>
      </c>
      <c r="AE452" s="40">
        <f t="shared" ref="AE452:AE453" si="7859">AD452</f>
        <v>0</v>
      </c>
      <c r="AF452" s="40">
        <f t="shared" ref="AF452:AF453" si="7860">AE452</f>
        <v>0</v>
      </c>
      <c r="AG452" s="40">
        <f t="shared" ref="AG452:AG453" si="7861">AF452</f>
        <v>0</v>
      </c>
      <c r="AH452" s="40">
        <f t="shared" ref="AH452:AH453" si="7862">AG452</f>
        <v>0</v>
      </c>
      <c r="AI452" s="40">
        <f t="shared" ref="AI452:AI453" si="7863">AH452</f>
        <v>0</v>
      </c>
      <c r="AJ452" s="40">
        <f t="shared" ref="AJ452:AJ453" si="7864">AI452</f>
        <v>0</v>
      </c>
      <c r="AK452" s="40">
        <f t="shared" ref="AK452:AK453" si="7865">AJ452</f>
        <v>0</v>
      </c>
      <c r="AL452" s="40">
        <f t="shared" ref="AL452:AL453" si="7866">AK452</f>
        <v>0</v>
      </c>
      <c r="AM452" s="40">
        <f t="shared" ref="AM452:AM453" si="7867">AL452</f>
        <v>0</v>
      </c>
      <c r="AN452" s="40">
        <f t="shared" ref="AN452:AN453" si="7868">AM452</f>
        <v>0</v>
      </c>
      <c r="AO452" s="40">
        <f t="shared" ref="AO452:AO453" si="7869">AN452</f>
        <v>0</v>
      </c>
      <c r="AP452" s="40">
        <f t="shared" ref="AP452:AP453" si="7870">AO452</f>
        <v>0</v>
      </c>
      <c r="AQ452" s="40">
        <f t="shared" ref="AQ452:AQ453" si="7871">AP452</f>
        <v>0</v>
      </c>
      <c r="AR452" s="40">
        <f t="shared" ref="AR452:AR453" si="7872">AQ452</f>
        <v>0</v>
      </c>
      <c r="AS452" s="41">
        <f t="shared" ref="AS452:AS453" si="7873">AR452</f>
        <v>0</v>
      </c>
      <c r="AU452" s="10" cm="1">
        <f t="array" ref="AU452">IF($D452="","",INDEX('Data - CO2'!$B$5:$AP$53,MATCH(Kulturmodeller!$D452,'Data - CO2'!$A$5:$A$53,0),AU$20)*E452)</f>
        <v>0</v>
      </c>
      <c r="AV452" cm="1">
        <f t="array" ref="AV452">IF($D452="","",INDEX('Data - CO2'!$B$5:$AP$53,MATCH(Kulturmodeller!$D452,'Data - CO2'!$A$5:$A$53,0),AV$20)*F452)</f>
        <v>0.88136465041360701</v>
      </c>
      <c r="AW452" cm="1">
        <f t="array" ref="AW452">IF($D452="","",INDEX('Data - CO2'!$B$5:$AP$53,MATCH(Kulturmodeller!$D452,'Data - CO2'!$A$5:$A$53,0),AW$20)*G452)</f>
        <v>5.1741980743614837</v>
      </c>
      <c r="AX452" cm="1">
        <f t="array" ref="AX452">IF($D452="","",INDEX('Data - CO2'!$B$5:$AP$53,MATCH(Kulturmodeller!$D452,'Data - CO2'!$A$5:$A$53,0),AX$20)*H452)</f>
        <v>6.3399497186418801</v>
      </c>
      <c r="AY452" cm="1">
        <f t="array" ref="AY452">IF($D452="","",INDEX('Data - CO2'!$B$5:$AP$53,MATCH(Kulturmodeller!$D452,'Data - CO2'!$A$5:$A$53,0),AY$20)*I452)</f>
        <v>5.0032133321812431</v>
      </c>
      <c r="AZ452" cm="1">
        <f t="array" ref="AZ452">IF($D452="","",INDEX('Data - CO2'!$B$5:$AP$53,MATCH(Kulturmodeller!$D452,'Data - CO2'!$A$5:$A$53,0),AZ$20)*J452*$B446)</f>
        <v>0</v>
      </c>
      <c r="BA452" cm="1">
        <f t="array" ref="BA452">IF($D452="","",INDEX('Data - CO2'!$B$5:$AP$53,MATCH(Kulturmodeller!$D452,'Data - CO2'!$A$5:$A$53,0),BA$20)*K452*$B446)</f>
        <v>0</v>
      </c>
      <c r="BB452" cm="1">
        <f t="array" ref="BB452">IF($D452="","",INDEX('Data - CO2'!$B$5:$AP$53,MATCH(Kulturmodeller!$D452,'Data - CO2'!$A$5:$A$53,0),BB$20)*L452*$B446)</f>
        <v>0</v>
      </c>
      <c r="BC452" cm="1">
        <f t="array" ref="BC452">IF($D452="","",INDEX('Data - CO2'!$B$5:$AP$53,MATCH(Kulturmodeller!$D452,'Data - CO2'!$A$5:$A$53,0),BC$20)*M452*$B446)</f>
        <v>0</v>
      </c>
      <c r="BD452" cm="1">
        <f t="array" ref="BD452">IF($D452="","",INDEX('Data - CO2'!$B$5:$AP$53,MATCH(Kulturmodeller!$D452,'Data - CO2'!$A$5:$A$53,0),BD$20)*N452*$B446)</f>
        <v>0</v>
      </c>
      <c r="BE452" cm="1">
        <f t="array" ref="BE452">IF($D452="","",INDEX('Data - CO2'!$B$5:$AP$53,MATCH(Kulturmodeller!$D452,'Data - CO2'!$A$5:$A$53,0),BE$20)*O452*$B446)</f>
        <v>0</v>
      </c>
      <c r="BF452" cm="1">
        <f t="array" ref="BF452">IF($D452="","",INDEX('Data - CO2'!$B$5:$AP$53,MATCH(Kulturmodeller!$D452,'Data - CO2'!$A$5:$A$53,0),BF$20)*P452*$B446)</f>
        <v>0</v>
      </c>
      <c r="BG452" cm="1">
        <f t="array" ref="BG452">IF($D452="","",INDEX('Data - CO2'!$B$5:$AP$53,MATCH(Kulturmodeller!$D452,'Data - CO2'!$A$5:$A$53,0),BG$20)*Q452*$B446)</f>
        <v>0</v>
      </c>
      <c r="BH452" cm="1">
        <f t="array" ref="BH452">IF($D452="","",INDEX('Data - CO2'!$B$5:$AP$53,MATCH(Kulturmodeller!$D452,'Data - CO2'!$A$5:$A$53,0),BH$20)*R452*$B446)</f>
        <v>0</v>
      </c>
      <c r="BI452" cm="1">
        <f t="array" ref="BI452">IF($D452="","",INDEX('Data - CO2'!$B$5:$AP$53,MATCH(Kulturmodeller!$D452,'Data - CO2'!$A$5:$A$53,0),BI$20)*S452*$B446)</f>
        <v>0</v>
      </c>
      <c r="BJ452" cm="1">
        <f t="array" ref="BJ452">IF($D452="","",INDEX('Data - CO2'!$B$5:$AP$53,MATCH(Kulturmodeller!$D452,'Data - CO2'!$A$5:$A$53,0),BJ$20)*T452*$B446)</f>
        <v>0</v>
      </c>
      <c r="BK452" cm="1">
        <f t="array" ref="BK452">IF($D452="","",INDEX('Data - CO2'!$B$5:$AP$53,MATCH(Kulturmodeller!$D452,'Data - CO2'!$A$5:$A$53,0),BK$20)*U452*$B446)</f>
        <v>0</v>
      </c>
      <c r="BL452" cm="1">
        <f t="array" ref="BL452">IF($D452="","",INDEX('Data - CO2'!$B$5:$AP$53,MATCH(Kulturmodeller!$D452,'Data - CO2'!$A$5:$A$53,0),BL$20)*V452*$B446)</f>
        <v>0</v>
      </c>
      <c r="BM452" cm="1">
        <f t="array" ref="BM452">IF($D452="","",INDEX('Data - CO2'!$B$5:$AP$53,MATCH(Kulturmodeller!$D452,'Data - CO2'!$A$5:$A$53,0),BM$20)*W452*$B446)</f>
        <v>0</v>
      </c>
      <c r="BN452" cm="1">
        <f t="array" ref="BN452">IF($D452="","",INDEX('Data - CO2'!$B$5:$AP$53,MATCH(Kulturmodeller!$D452,'Data - CO2'!$A$5:$A$53,0),BN$20)*X452*$B446)</f>
        <v>0</v>
      </c>
      <c r="BO452" cm="1">
        <f t="array" ref="BO452">IF($D452="","",INDEX('Data - CO2'!$B$5:$AP$53,MATCH(Kulturmodeller!$D452,'Data - CO2'!$A$5:$A$53,0),BO$20)*Y452*$B446)</f>
        <v>0</v>
      </c>
      <c r="BP452" cm="1">
        <f t="array" ref="BP452">IF($D452="","",INDEX('Data - CO2'!$B$5:$AP$53,MATCH(Kulturmodeller!$D452,'Data - CO2'!$A$5:$A$53,0),BP$20)*Z452*$B446)</f>
        <v>0</v>
      </c>
      <c r="BQ452" cm="1">
        <f t="array" ref="BQ452">IF($D452="","",INDEX('Data - CO2'!$B$5:$AP$53,MATCH(Kulturmodeller!$D452,'Data - CO2'!$A$5:$A$53,0),BQ$20)*AA452*$B446)</f>
        <v>0</v>
      </c>
      <c r="BR452" cm="1">
        <f t="array" ref="BR452">IF($D452="","",INDEX('Data - CO2'!$B$5:$AP$53,MATCH(Kulturmodeller!$D452,'Data - CO2'!$A$5:$A$53,0),BR$20)*AB452*$B446)</f>
        <v>0</v>
      </c>
      <c r="BS452" cm="1">
        <f t="array" ref="BS452">IF($D452="","",INDEX('Data - CO2'!$B$5:$AP$53,MATCH(Kulturmodeller!$D452,'Data - CO2'!$A$5:$A$53,0),BS$20)*AC452*$B446)</f>
        <v>0</v>
      </c>
      <c r="BT452" cm="1">
        <f t="array" ref="BT452">IF($D452="","",INDEX('Data - CO2'!$B$5:$AP$53,MATCH(Kulturmodeller!$D452,'Data - CO2'!$A$5:$A$53,0),BT$20)*AD452*$B446)</f>
        <v>0</v>
      </c>
      <c r="BU452" cm="1">
        <f t="array" ref="BU452">IF($D452="","",INDEX('Data - CO2'!$B$5:$AP$53,MATCH(Kulturmodeller!$D452,'Data - CO2'!$A$5:$A$53,0),BU$20)*AE452*$B446)</f>
        <v>0</v>
      </c>
      <c r="BV452" cm="1">
        <f t="array" ref="BV452">IF($D452="","",INDEX('Data - CO2'!$B$5:$AP$53,MATCH(Kulturmodeller!$D452,'Data - CO2'!$A$5:$A$53,0),BV$20)*AF452*$B446)</f>
        <v>0</v>
      </c>
      <c r="BW452" cm="1">
        <f t="array" ref="BW452">IF($D452="","",INDEX('Data - CO2'!$B$5:$AP$53,MATCH(Kulturmodeller!$D452,'Data - CO2'!$A$5:$A$53,0),BW$20)*AG452*$B446)</f>
        <v>0</v>
      </c>
      <c r="BX452" cm="1">
        <f t="array" ref="BX452">IF($D452="","",INDEX('Data - CO2'!$B$5:$AP$53,MATCH(Kulturmodeller!$D452,'Data - CO2'!$A$5:$A$53,0),BX$20)*AH452*$B446)</f>
        <v>0</v>
      </c>
      <c r="BY452" cm="1">
        <f t="array" ref="BY452">IF($D452="","",INDEX('Data - CO2'!$B$5:$AP$53,MATCH(Kulturmodeller!$D452,'Data - CO2'!$A$5:$A$53,0),BY$20)*AI452*$B446)</f>
        <v>0</v>
      </c>
      <c r="BZ452" cm="1">
        <f t="array" ref="BZ452">IF($D452="","",INDEX('Data - CO2'!$B$5:$AP$53,MATCH(Kulturmodeller!$D452,'Data - CO2'!$A$5:$A$53,0),BZ$20)*AJ452*$B446)</f>
        <v>0</v>
      </c>
      <c r="CA452" cm="1">
        <f t="array" ref="CA452">IF($D452="","",INDEX('Data - CO2'!$B$5:$AP$53,MATCH(Kulturmodeller!$D452,'Data - CO2'!$A$5:$A$53,0),CA$20)*AK452*$B446)</f>
        <v>0</v>
      </c>
      <c r="CB452" cm="1">
        <f t="array" ref="CB452">IF($D452="","",INDEX('Data - CO2'!$B$5:$AP$53,MATCH(Kulturmodeller!$D452,'Data - CO2'!$A$5:$A$53,0),CB$20)*AL452*$B446)</f>
        <v>0</v>
      </c>
      <c r="CC452" cm="1">
        <f t="array" ref="CC452">IF($D452="","",INDEX('Data - CO2'!$B$5:$AP$53,MATCH(Kulturmodeller!$D452,'Data - CO2'!$A$5:$A$53,0),CC$20)*AM452*$B446)</f>
        <v>0</v>
      </c>
      <c r="CD452" cm="1">
        <f t="array" ref="CD452">IF($D452="","",INDEX('Data - CO2'!$B$5:$AP$53,MATCH(Kulturmodeller!$D452,'Data - CO2'!$A$5:$A$53,0),CD$20)*AN452*$B446)</f>
        <v>0</v>
      </c>
      <c r="CE452" cm="1">
        <f t="array" ref="CE452">IF($D452="","",INDEX('Data - CO2'!$B$5:$AP$53,MATCH(Kulturmodeller!$D452,'Data - CO2'!$A$5:$A$53,0),CE$20)*AO452*$B446)</f>
        <v>0</v>
      </c>
      <c r="CF452" cm="1">
        <f t="array" ref="CF452">IF($D452="","",INDEX('Data - CO2'!$B$5:$AP$53,MATCH(Kulturmodeller!$D452,'Data - CO2'!$A$5:$A$53,0),CF$20)*AP452*$B446)</f>
        <v>0</v>
      </c>
      <c r="CG452" cm="1">
        <f t="array" ref="CG452">IF($D452="","",INDEX('Data - CO2'!$B$5:$AP$53,MATCH(Kulturmodeller!$D452,'Data - CO2'!$A$5:$A$53,0),CG$20)*AQ452*$B446)</f>
        <v>0</v>
      </c>
      <c r="CH452" cm="1">
        <f t="array" ref="CH452">IF($D452="","",INDEX('Data - CO2'!$B$5:$AP$53,MATCH(Kulturmodeller!$D452,'Data - CO2'!$A$5:$A$53,0),CH$20)*AR452*$B446)</f>
        <v>0</v>
      </c>
      <c r="CI452" s="11" cm="1">
        <f t="array" ref="CI452">IF($D452="","",INDEX('Data - CO2'!$B$5:$AP$53,MATCH(Kulturmodeller!$D452,'Data - CO2'!$A$5:$A$53,0),CI$20)*AS452*$B446)</f>
        <v>0</v>
      </c>
    </row>
    <row r="453" spans="1:87" x14ac:dyDescent="0.3">
      <c r="A453" s="346" t="s">
        <v>638</v>
      </c>
      <c r="B453" s="42"/>
      <c r="C453" s="128" t="str">
        <f>'Katalog over Kulturmodeller '!F160</f>
        <v>Juletræer (NGR)</v>
      </c>
      <c r="D453" s="129" t="s">
        <v>635</v>
      </c>
      <c r="E453" s="140">
        <f>'Katalog over Kulturmodeller '!W160</f>
        <v>0</v>
      </c>
      <c r="F453" s="40">
        <f>E453</f>
        <v>0</v>
      </c>
      <c r="G453" s="40">
        <f t="shared" si="7838"/>
        <v>0</v>
      </c>
      <c r="H453" s="40">
        <f>G453*2/3</f>
        <v>0</v>
      </c>
      <c r="I453" s="40">
        <f>H453*0.5</f>
        <v>0</v>
      </c>
      <c r="J453" s="40">
        <v>0</v>
      </c>
      <c r="K453" s="40">
        <f t="shared" si="7839"/>
        <v>0</v>
      </c>
      <c r="L453" s="40">
        <f t="shared" si="7840"/>
        <v>0</v>
      </c>
      <c r="M453" s="40">
        <f t="shared" si="7841"/>
        <v>0</v>
      </c>
      <c r="N453" s="40">
        <f t="shared" si="7842"/>
        <v>0</v>
      </c>
      <c r="O453" s="40">
        <f t="shared" si="7843"/>
        <v>0</v>
      </c>
      <c r="P453" s="40">
        <f t="shared" si="7844"/>
        <v>0</v>
      </c>
      <c r="Q453" s="40">
        <f t="shared" si="7845"/>
        <v>0</v>
      </c>
      <c r="R453" s="40">
        <f t="shared" si="7846"/>
        <v>0</v>
      </c>
      <c r="S453" s="40">
        <f t="shared" si="7847"/>
        <v>0</v>
      </c>
      <c r="T453" s="40">
        <f t="shared" si="7848"/>
        <v>0</v>
      </c>
      <c r="U453" s="40">
        <f t="shared" si="7849"/>
        <v>0</v>
      </c>
      <c r="V453" s="40">
        <f t="shared" si="7850"/>
        <v>0</v>
      </c>
      <c r="W453" s="40">
        <f t="shared" si="7851"/>
        <v>0</v>
      </c>
      <c r="X453" s="40">
        <f t="shared" si="7852"/>
        <v>0</v>
      </c>
      <c r="Y453" s="40">
        <f t="shared" si="7853"/>
        <v>0</v>
      </c>
      <c r="Z453" s="40">
        <f t="shared" si="7854"/>
        <v>0</v>
      </c>
      <c r="AA453" s="40">
        <f t="shared" si="7855"/>
        <v>0</v>
      </c>
      <c r="AB453" s="40">
        <f t="shared" si="7856"/>
        <v>0</v>
      </c>
      <c r="AC453" s="40">
        <f t="shared" si="7857"/>
        <v>0</v>
      </c>
      <c r="AD453" s="40">
        <f t="shared" si="7858"/>
        <v>0</v>
      </c>
      <c r="AE453" s="40">
        <f t="shared" si="7859"/>
        <v>0</v>
      </c>
      <c r="AF453" s="40">
        <f t="shared" si="7860"/>
        <v>0</v>
      </c>
      <c r="AG453" s="40">
        <f t="shared" si="7861"/>
        <v>0</v>
      </c>
      <c r="AH453" s="40">
        <f t="shared" si="7862"/>
        <v>0</v>
      </c>
      <c r="AI453" s="40">
        <f t="shared" si="7863"/>
        <v>0</v>
      </c>
      <c r="AJ453" s="40">
        <f t="shared" si="7864"/>
        <v>0</v>
      </c>
      <c r="AK453" s="40">
        <f t="shared" si="7865"/>
        <v>0</v>
      </c>
      <c r="AL453" s="40">
        <f t="shared" si="7866"/>
        <v>0</v>
      </c>
      <c r="AM453" s="40">
        <f t="shared" si="7867"/>
        <v>0</v>
      </c>
      <c r="AN453" s="40">
        <f t="shared" si="7868"/>
        <v>0</v>
      </c>
      <c r="AO453" s="40">
        <f t="shared" si="7869"/>
        <v>0</v>
      </c>
      <c r="AP453" s="40">
        <f t="shared" si="7870"/>
        <v>0</v>
      </c>
      <c r="AQ453" s="40">
        <f t="shared" si="7871"/>
        <v>0</v>
      </c>
      <c r="AR453" s="40">
        <f t="shared" si="7872"/>
        <v>0</v>
      </c>
      <c r="AS453" s="41">
        <f t="shared" si="7873"/>
        <v>0</v>
      </c>
      <c r="AU453" s="12" cm="1">
        <f t="array" ref="AU453">IF($D453="","",INDEX('Data - CO2'!$B$5:$AP$53,MATCH(Kulturmodeller!$D453,'Data - CO2'!$A$5:$A$53,0),AU$20)*E453)</f>
        <v>0</v>
      </c>
      <c r="AV453" s="3" cm="1">
        <f t="array" ref="AV453">IF($D453="","",INDEX('Data - CO2'!$B$5:$AP$53,MATCH(Kulturmodeller!$D453,'Data - CO2'!$A$5:$A$53,0),AV$20)*F453)</f>
        <v>0</v>
      </c>
      <c r="AW453" s="3" cm="1">
        <f t="array" ref="AW453">IF($D453="","",INDEX('Data - CO2'!$B$5:$AP$53,MATCH(Kulturmodeller!$D453,'Data - CO2'!$A$5:$A$53,0),AW$20)*G453)</f>
        <v>0</v>
      </c>
      <c r="AX453" s="3" cm="1">
        <f t="array" ref="AX453">IF($D453="","",INDEX('Data - CO2'!$B$5:$AP$53,MATCH(Kulturmodeller!$D453,'Data - CO2'!$A$5:$A$53,0),AX$20)*H453)</f>
        <v>0</v>
      </c>
      <c r="AY453" s="3" cm="1">
        <f t="array" ref="AY453">IF($D453="","",INDEX('Data - CO2'!$B$5:$AP$53,MATCH(Kulturmodeller!$D453,'Data - CO2'!$A$5:$A$53,0),AY$20)*I453)</f>
        <v>0</v>
      </c>
      <c r="AZ453" s="3" cm="1">
        <f t="array" ref="AZ453">IF($D453="","",INDEX('Data - CO2'!$B$5:$AP$53,MATCH(Kulturmodeller!$D453,'Data - CO2'!$A$5:$A$53,0),AZ$20)*J453*$B446)</f>
        <v>0</v>
      </c>
      <c r="BA453" s="3" cm="1">
        <f t="array" ref="BA453">IF($D453="","",INDEX('Data - CO2'!$B$5:$AP$53,MATCH(Kulturmodeller!$D453,'Data - CO2'!$A$5:$A$53,0),BA$20)*K453*$B446)</f>
        <v>0</v>
      </c>
      <c r="BB453" s="3" cm="1">
        <f t="array" ref="BB453">IF($D453="","",INDEX('Data - CO2'!$B$5:$AP$53,MATCH(Kulturmodeller!$D453,'Data - CO2'!$A$5:$A$53,0),BB$20)*L453*$B446)</f>
        <v>0</v>
      </c>
      <c r="BC453" s="3" cm="1">
        <f t="array" ref="BC453">IF($D453="","",INDEX('Data - CO2'!$B$5:$AP$53,MATCH(Kulturmodeller!$D453,'Data - CO2'!$A$5:$A$53,0),BC$20)*M453*$B446)</f>
        <v>0</v>
      </c>
      <c r="BD453" s="3" cm="1">
        <f t="array" ref="BD453">IF($D453="","",INDEX('Data - CO2'!$B$5:$AP$53,MATCH(Kulturmodeller!$D453,'Data - CO2'!$A$5:$A$53,0),BD$20)*N453*$B446)</f>
        <v>0</v>
      </c>
      <c r="BE453" s="3" cm="1">
        <f t="array" ref="BE453">IF($D453="","",INDEX('Data - CO2'!$B$5:$AP$53,MATCH(Kulturmodeller!$D453,'Data - CO2'!$A$5:$A$53,0),BE$20)*O453*$B446)</f>
        <v>0</v>
      </c>
      <c r="BF453" s="3" cm="1">
        <f t="array" ref="BF453">IF($D453="","",INDEX('Data - CO2'!$B$5:$AP$53,MATCH(Kulturmodeller!$D453,'Data - CO2'!$A$5:$A$53,0),BF$20)*P453*$B446)</f>
        <v>0</v>
      </c>
      <c r="BG453" s="3" cm="1">
        <f t="array" ref="BG453">IF($D453="","",INDEX('Data - CO2'!$B$5:$AP$53,MATCH(Kulturmodeller!$D453,'Data - CO2'!$A$5:$A$53,0),BG$20)*Q453*$B446)</f>
        <v>0</v>
      </c>
      <c r="BH453" s="3" cm="1">
        <f t="array" ref="BH453">IF($D453="","",INDEX('Data - CO2'!$B$5:$AP$53,MATCH(Kulturmodeller!$D453,'Data - CO2'!$A$5:$A$53,0),BH$20)*R453*$B446)</f>
        <v>0</v>
      </c>
      <c r="BI453" s="3" cm="1">
        <f t="array" ref="BI453">IF($D453="","",INDEX('Data - CO2'!$B$5:$AP$53,MATCH(Kulturmodeller!$D453,'Data - CO2'!$A$5:$A$53,0),BI$20)*S453*$B446)</f>
        <v>0</v>
      </c>
      <c r="BJ453" s="3" cm="1">
        <f t="array" ref="BJ453">IF($D453="","",INDEX('Data - CO2'!$B$5:$AP$53,MATCH(Kulturmodeller!$D453,'Data - CO2'!$A$5:$A$53,0),BJ$20)*T453*$B446)</f>
        <v>0</v>
      </c>
      <c r="BK453" s="3" cm="1">
        <f t="array" ref="BK453">IF($D453="","",INDEX('Data - CO2'!$B$5:$AP$53,MATCH(Kulturmodeller!$D453,'Data - CO2'!$A$5:$A$53,0),BK$20)*U453*$B446)</f>
        <v>0</v>
      </c>
      <c r="BL453" s="3" cm="1">
        <f t="array" ref="BL453">IF($D453="","",INDEX('Data - CO2'!$B$5:$AP$53,MATCH(Kulturmodeller!$D453,'Data - CO2'!$A$5:$A$53,0),BL$20)*V453*$B446)</f>
        <v>0</v>
      </c>
      <c r="BM453" s="3" cm="1">
        <f t="array" ref="BM453">IF($D453="","",INDEX('Data - CO2'!$B$5:$AP$53,MATCH(Kulturmodeller!$D453,'Data - CO2'!$A$5:$A$53,0),BM$20)*W453*$B446)</f>
        <v>0</v>
      </c>
      <c r="BN453" s="3" cm="1">
        <f t="array" ref="BN453">IF($D453="","",INDEX('Data - CO2'!$B$5:$AP$53,MATCH(Kulturmodeller!$D453,'Data - CO2'!$A$5:$A$53,0),BN$20)*X453*$B446)</f>
        <v>0</v>
      </c>
      <c r="BO453" s="3" cm="1">
        <f t="array" ref="BO453">IF($D453="","",INDEX('Data - CO2'!$B$5:$AP$53,MATCH(Kulturmodeller!$D453,'Data - CO2'!$A$5:$A$53,0),BO$20)*Y453*$B446)</f>
        <v>0</v>
      </c>
      <c r="BP453" s="3" cm="1">
        <f t="array" ref="BP453">IF($D453="","",INDEX('Data - CO2'!$B$5:$AP$53,MATCH(Kulturmodeller!$D453,'Data - CO2'!$A$5:$A$53,0),BP$20)*Z453*$B446)</f>
        <v>0</v>
      </c>
      <c r="BQ453" s="3" cm="1">
        <f t="array" ref="BQ453">IF($D453="","",INDEX('Data - CO2'!$B$5:$AP$53,MATCH(Kulturmodeller!$D453,'Data - CO2'!$A$5:$A$53,0),BQ$20)*AA453*$B446)</f>
        <v>0</v>
      </c>
      <c r="BR453" s="3" cm="1">
        <f t="array" ref="BR453">IF($D453="","",INDEX('Data - CO2'!$B$5:$AP$53,MATCH(Kulturmodeller!$D453,'Data - CO2'!$A$5:$A$53,0),BR$20)*AB453*$B446)</f>
        <v>0</v>
      </c>
      <c r="BS453" s="3" cm="1">
        <f t="array" ref="BS453">IF($D453="","",INDEX('Data - CO2'!$B$5:$AP$53,MATCH(Kulturmodeller!$D453,'Data - CO2'!$A$5:$A$53,0),BS$20)*AC453*$B446)</f>
        <v>0</v>
      </c>
      <c r="BT453" s="3" cm="1">
        <f t="array" ref="BT453">IF($D453="","",INDEX('Data - CO2'!$B$5:$AP$53,MATCH(Kulturmodeller!$D453,'Data - CO2'!$A$5:$A$53,0),BT$20)*AD453*$B446)</f>
        <v>0</v>
      </c>
      <c r="BU453" s="3" cm="1">
        <f t="array" ref="BU453">IF($D453="","",INDEX('Data - CO2'!$B$5:$AP$53,MATCH(Kulturmodeller!$D453,'Data - CO2'!$A$5:$A$53,0),BU$20)*AE453*$B446)</f>
        <v>0</v>
      </c>
      <c r="BV453" s="3" cm="1">
        <f t="array" ref="BV453">IF($D453="","",INDEX('Data - CO2'!$B$5:$AP$53,MATCH(Kulturmodeller!$D453,'Data - CO2'!$A$5:$A$53,0),BV$20)*AF453*$B446)</f>
        <v>0</v>
      </c>
      <c r="BW453" s="3" cm="1">
        <f t="array" ref="BW453">IF($D453="","",INDEX('Data - CO2'!$B$5:$AP$53,MATCH(Kulturmodeller!$D453,'Data - CO2'!$A$5:$A$53,0),BW$20)*AG453*$B446)</f>
        <v>0</v>
      </c>
      <c r="BX453" s="3" cm="1">
        <f t="array" ref="BX453">IF($D453="","",INDEX('Data - CO2'!$B$5:$AP$53,MATCH(Kulturmodeller!$D453,'Data - CO2'!$A$5:$A$53,0),BX$20)*AH453*$B446)</f>
        <v>0</v>
      </c>
      <c r="BY453" s="3" cm="1">
        <f t="array" ref="BY453">IF($D453="","",INDEX('Data - CO2'!$B$5:$AP$53,MATCH(Kulturmodeller!$D453,'Data - CO2'!$A$5:$A$53,0),BY$20)*AI453*$B446)</f>
        <v>0</v>
      </c>
      <c r="BZ453" s="3" cm="1">
        <f t="array" ref="BZ453">IF($D453="","",INDEX('Data - CO2'!$B$5:$AP$53,MATCH(Kulturmodeller!$D453,'Data - CO2'!$A$5:$A$53,0),BZ$20)*AJ453*$B446)</f>
        <v>0</v>
      </c>
      <c r="CA453" s="3" cm="1">
        <f t="array" ref="CA453">IF($D453="","",INDEX('Data - CO2'!$B$5:$AP$53,MATCH(Kulturmodeller!$D453,'Data - CO2'!$A$5:$A$53,0),CA$20)*AK453*$B446)</f>
        <v>0</v>
      </c>
      <c r="CB453" s="3" cm="1">
        <f t="array" ref="CB453">IF($D453="","",INDEX('Data - CO2'!$B$5:$AP$53,MATCH(Kulturmodeller!$D453,'Data - CO2'!$A$5:$A$53,0),CB$20)*AL453*$B446)</f>
        <v>0</v>
      </c>
      <c r="CC453" s="3" cm="1">
        <f t="array" ref="CC453">IF($D453="","",INDEX('Data - CO2'!$B$5:$AP$53,MATCH(Kulturmodeller!$D453,'Data - CO2'!$A$5:$A$53,0),CC$20)*AM453*$B446)</f>
        <v>0</v>
      </c>
      <c r="CD453" s="3" cm="1">
        <f t="array" ref="CD453">IF($D453="","",INDEX('Data - CO2'!$B$5:$AP$53,MATCH(Kulturmodeller!$D453,'Data - CO2'!$A$5:$A$53,0),CD$20)*AN453*$B446)</f>
        <v>0</v>
      </c>
      <c r="CE453" s="3" cm="1">
        <f t="array" ref="CE453">IF($D453="","",INDEX('Data - CO2'!$B$5:$AP$53,MATCH(Kulturmodeller!$D453,'Data - CO2'!$A$5:$A$53,0),CE$20)*AO453*$B446)</f>
        <v>0</v>
      </c>
      <c r="CF453" s="3" cm="1">
        <f t="array" ref="CF453">IF($D453="","",INDEX('Data - CO2'!$B$5:$AP$53,MATCH(Kulturmodeller!$D453,'Data - CO2'!$A$5:$A$53,0),CF$20)*AP453*$B446)</f>
        <v>0</v>
      </c>
      <c r="CG453" s="3" cm="1">
        <f t="array" ref="CG453">IF($D453="","",INDEX('Data - CO2'!$B$5:$AP$53,MATCH(Kulturmodeller!$D453,'Data - CO2'!$A$5:$A$53,0),CG$20)*AQ453*$B446)</f>
        <v>0</v>
      </c>
      <c r="CH453" s="3" cm="1">
        <f t="array" ref="CH453">IF($D453="","",INDEX('Data - CO2'!$B$5:$AP$53,MATCH(Kulturmodeller!$D453,'Data - CO2'!$A$5:$A$53,0),CH$20)*AR453*$B446)</f>
        <v>0</v>
      </c>
      <c r="CI453" s="13" cm="1">
        <f t="array" ref="CI453">IF($D453="","",INDEX('Data - CO2'!$B$5:$AP$53,MATCH(Kulturmodeller!$D453,'Data - CO2'!$A$5:$A$53,0),CI$20)*AS453*$B446)</f>
        <v>0</v>
      </c>
    </row>
    <row r="454" spans="1:87" x14ac:dyDescent="0.3">
      <c r="A454" s="33"/>
      <c r="B454" s="33"/>
      <c r="C454" s="33"/>
      <c r="D454" s="10"/>
      <c r="E454" s="479">
        <f>SUM(E447:E453)</f>
        <v>1</v>
      </c>
      <c r="F454" s="108">
        <f>SUM(F447:F453)</f>
        <v>1</v>
      </c>
      <c r="G454" s="109">
        <f>SUM(G447:G453)</f>
        <v>1</v>
      </c>
      <c r="H454" s="109">
        <f t="shared" ref="H454:AS454" si="7874">SUM(H447:H453)</f>
        <v>1</v>
      </c>
      <c r="I454" s="109">
        <f t="shared" si="7874"/>
        <v>0.99999999999999989</v>
      </c>
      <c r="J454" s="109">
        <f t="shared" si="7874"/>
        <v>1</v>
      </c>
      <c r="K454" s="109">
        <f t="shared" si="7874"/>
        <v>1</v>
      </c>
      <c r="L454" s="109">
        <f t="shared" si="7874"/>
        <v>1</v>
      </c>
      <c r="M454" s="109">
        <f t="shared" si="7874"/>
        <v>1</v>
      </c>
      <c r="N454" s="109">
        <f t="shared" si="7874"/>
        <v>1</v>
      </c>
      <c r="O454" s="109">
        <f t="shared" si="7874"/>
        <v>1</v>
      </c>
      <c r="P454" s="109">
        <f t="shared" si="7874"/>
        <v>1</v>
      </c>
      <c r="Q454" s="109">
        <f t="shared" si="7874"/>
        <v>1</v>
      </c>
      <c r="R454" s="109">
        <f t="shared" si="7874"/>
        <v>1</v>
      </c>
      <c r="S454" s="109">
        <f t="shared" si="7874"/>
        <v>1</v>
      </c>
      <c r="T454" s="109">
        <f t="shared" si="7874"/>
        <v>1</v>
      </c>
      <c r="U454" s="109">
        <f t="shared" si="7874"/>
        <v>1</v>
      </c>
      <c r="V454" s="109">
        <f t="shared" si="7874"/>
        <v>1</v>
      </c>
      <c r="W454" s="109">
        <f t="shared" si="7874"/>
        <v>1</v>
      </c>
      <c r="X454" s="109">
        <f t="shared" si="7874"/>
        <v>1</v>
      </c>
      <c r="Y454" s="109">
        <f t="shared" si="7874"/>
        <v>1</v>
      </c>
      <c r="Z454" s="109">
        <f t="shared" si="7874"/>
        <v>1</v>
      </c>
      <c r="AA454" s="109">
        <f t="shared" si="7874"/>
        <v>1</v>
      </c>
      <c r="AB454" s="109">
        <f t="shared" si="7874"/>
        <v>1</v>
      </c>
      <c r="AC454" s="109">
        <f t="shared" si="7874"/>
        <v>1</v>
      </c>
      <c r="AD454" s="109">
        <f t="shared" si="7874"/>
        <v>1</v>
      </c>
      <c r="AE454" s="109">
        <f t="shared" si="7874"/>
        <v>1</v>
      </c>
      <c r="AF454" s="109">
        <f t="shared" si="7874"/>
        <v>1</v>
      </c>
      <c r="AG454" s="109">
        <f t="shared" si="7874"/>
        <v>1</v>
      </c>
      <c r="AH454" s="109">
        <f t="shared" si="7874"/>
        <v>1</v>
      </c>
      <c r="AI454" s="109">
        <f t="shared" si="7874"/>
        <v>1</v>
      </c>
      <c r="AJ454" s="109">
        <f t="shared" si="7874"/>
        <v>1</v>
      </c>
      <c r="AK454" s="109">
        <f t="shared" si="7874"/>
        <v>1</v>
      </c>
      <c r="AL454" s="109">
        <f t="shared" si="7874"/>
        <v>1</v>
      </c>
      <c r="AM454" s="109">
        <f t="shared" si="7874"/>
        <v>1</v>
      </c>
      <c r="AN454" s="109">
        <f t="shared" si="7874"/>
        <v>1</v>
      </c>
      <c r="AO454" s="109">
        <f t="shared" si="7874"/>
        <v>1</v>
      </c>
      <c r="AP454" s="109">
        <f t="shared" si="7874"/>
        <v>1</v>
      </c>
      <c r="AQ454" s="109">
        <f t="shared" si="7874"/>
        <v>1</v>
      </c>
      <c r="AR454" s="109">
        <f t="shared" si="7874"/>
        <v>1</v>
      </c>
      <c r="AS454" s="110">
        <f t="shared" si="7874"/>
        <v>1</v>
      </c>
      <c r="AU454" s="111">
        <f>SUM(AU447:AU453)</f>
        <v>0</v>
      </c>
      <c r="AV454" s="112">
        <f t="shared" ref="AV454:CI454" si="7875">SUM(AV447:AV453)</f>
        <v>5.4491298386976679</v>
      </c>
      <c r="AW454" s="112">
        <f t="shared" si="7875"/>
        <v>35.625965996255218</v>
      </c>
      <c r="AX454" s="112">
        <f t="shared" si="7875"/>
        <v>85.288977664292304</v>
      </c>
      <c r="AY454" s="112">
        <f t="shared" si="7875"/>
        <v>168.54048550531425</v>
      </c>
      <c r="AZ454" s="112">
        <f t="shared" si="7875"/>
        <v>333.59258853952628</v>
      </c>
      <c r="BA454" s="112">
        <f t="shared" si="7875"/>
        <v>424.12066400587747</v>
      </c>
      <c r="BB454" s="112">
        <f t="shared" si="7875"/>
        <v>489.5363071437485</v>
      </c>
      <c r="BC454" s="112">
        <f t="shared" si="7875"/>
        <v>535.78999554778159</v>
      </c>
      <c r="BD454" s="112">
        <f t="shared" si="7875"/>
        <v>567.71594196109538</v>
      </c>
      <c r="BE454" s="112">
        <f t="shared" si="7875"/>
        <v>589.28994271667761</v>
      </c>
      <c r="BF454" s="112">
        <f t="shared" si="7875"/>
        <v>193.00164760187064</v>
      </c>
      <c r="BG454" s="112">
        <f t="shared" si="7875"/>
        <v>218.1175457498523</v>
      </c>
      <c r="BH454" s="112">
        <f t="shared" si="7875"/>
        <v>256.3520277273376</v>
      </c>
      <c r="BI454" s="112">
        <f t="shared" si="7875"/>
        <v>314.58962894720906</v>
      </c>
      <c r="BJ454" s="112">
        <f t="shared" si="7875"/>
        <v>282.53079800336991</v>
      </c>
      <c r="BK454" s="112">
        <f t="shared" si="7875"/>
        <v>362.64728057605339</v>
      </c>
      <c r="BL454" s="112">
        <f t="shared" si="7875"/>
        <v>429.76109526647235</v>
      </c>
      <c r="BM454" s="112">
        <f t="shared" si="7875"/>
        <v>492.1465714132637</v>
      </c>
      <c r="BN454" s="112">
        <f t="shared" si="7875"/>
        <v>549.74081938604786</v>
      </c>
      <c r="BO454" s="112">
        <f t="shared" si="7875"/>
        <v>577.29087724880469</v>
      </c>
      <c r="BP454" s="112">
        <f t="shared" si="7875"/>
        <v>186.05480773927604</v>
      </c>
      <c r="BQ454" s="112">
        <f t="shared" si="7875"/>
        <v>216.1766125179127</v>
      </c>
      <c r="BR454" s="112">
        <f t="shared" si="7875"/>
        <v>257.09205104899388</v>
      </c>
      <c r="BS454" s="112">
        <f t="shared" si="7875"/>
        <v>315.59070869364268</v>
      </c>
      <c r="BT454" s="112">
        <f t="shared" si="7875"/>
        <v>441.31859370107031</v>
      </c>
      <c r="BU454" s="112">
        <f t="shared" si="7875"/>
        <v>514.67539741839448</v>
      </c>
      <c r="BV454" s="112">
        <f t="shared" si="7875"/>
        <v>495.06289455949718</v>
      </c>
      <c r="BW454" s="112">
        <f t="shared" si="7875"/>
        <v>531.33806582622628</v>
      </c>
      <c r="BX454" s="112">
        <f t="shared" si="7875"/>
        <v>398.62478596674509</v>
      </c>
      <c r="BY454" s="112">
        <f t="shared" si="7875"/>
        <v>425.04292316936971</v>
      </c>
      <c r="BZ454" s="112">
        <f t="shared" si="7875"/>
        <v>46.913598662908427</v>
      </c>
      <c r="CA454" s="112">
        <f t="shared" si="7875"/>
        <v>103.68808105998627</v>
      </c>
      <c r="CB454" s="112">
        <f t="shared" si="7875"/>
        <v>177.05155601091417</v>
      </c>
      <c r="CC454" s="112">
        <f t="shared" si="7875"/>
        <v>245.3920103693286</v>
      </c>
      <c r="CD454" s="112">
        <f t="shared" si="7875"/>
        <v>380.12467694355246</v>
      </c>
      <c r="CE454" s="112">
        <f t="shared" si="7875"/>
        <v>462.44941150571424</v>
      </c>
      <c r="CF454" s="112">
        <f t="shared" si="7875"/>
        <v>521.11235784935309</v>
      </c>
      <c r="CG454" s="112">
        <f t="shared" si="7875"/>
        <v>560.9246257793742</v>
      </c>
      <c r="CH454" s="112">
        <f t="shared" si="7875"/>
        <v>589.54220329135273</v>
      </c>
      <c r="CI454" s="113">
        <f t="shared" si="7875"/>
        <v>609.82268991036165</v>
      </c>
    </row>
    <row r="455" spans="1:87" x14ac:dyDescent="0.3">
      <c r="A455" s="7" t="s">
        <v>86</v>
      </c>
      <c r="B455" s="7"/>
      <c r="C455" s="131"/>
      <c r="D455" s="131"/>
      <c r="E455" s="126"/>
      <c r="F455" s="39">
        <f>E455</f>
        <v>0</v>
      </c>
      <c r="G455" s="40">
        <f t="shared" ref="G455:G456" si="7876">F455</f>
        <v>0</v>
      </c>
      <c r="H455" s="40">
        <f t="shared" ref="H455:H456" si="7877">G455</f>
        <v>0</v>
      </c>
      <c r="I455" s="40">
        <f t="shared" ref="I455:I456" si="7878">H455</f>
        <v>0</v>
      </c>
      <c r="J455" s="40">
        <f t="shared" ref="J455:J456" si="7879">I455</f>
        <v>0</v>
      </c>
      <c r="K455" s="40">
        <f t="shared" ref="K455:K456" si="7880">J455</f>
        <v>0</v>
      </c>
      <c r="L455" s="40">
        <f t="shared" ref="L455:L456" si="7881">K455</f>
        <v>0</v>
      </c>
      <c r="M455" s="40">
        <f t="shared" ref="M455:M456" si="7882">L455</f>
        <v>0</v>
      </c>
      <c r="N455" s="40">
        <f t="shared" ref="N455:N456" si="7883">M455</f>
        <v>0</v>
      </c>
      <c r="O455" s="40">
        <f t="shared" ref="O455:O456" si="7884">N455</f>
        <v>0</v>
      </c>
      <c r="P455" s="40">
        <f t="shared" ref="P455:P456" si="7885">O455</f>
        <v>0</v>
      </c>
      <c r="Q455" s="40">
        <f t="shared" ref="Q455:Q456" si="7886">P455</f>
        <v>0</v>
      </c>
      <c r="R455" s="40">
        <f t="shared" ref="R455:R456" si="7887">Q455</f>
        <v>0</v>
      </c>
      <c r="S455" s="40">
        <f t="shared" ref="S455:S456" si="7888">R455</f>
        <v>0</v>
      </c>
      <c r="T455" s="40">
        <f t="shared" ref="T455:T456" si="7889">S455</f>
        <v>0</v>
      </c>
      <c r="U455" s="40">
        <f t="shared" ref="U455:U456" si="7890">T455</f>
        <v>0</v>
      </c>
      <c r="V455" s="40">
        <f t="shared" ref="V455:V456" si="7891">U455</f>
        <v>0</v>
      </c>
      <c r="W455" s="40">
        <f t="shared" ref="W455:W456" si="7892">V455</f>
        <v>0</v>
      </c>
      <c r="X455" s="40">
        <f t="shared" ref="X455:X456" si="7893">W455</f>
        <v>0</v>
      </c>
      <c r="Y455" s="40">
        <f t="shared" ref="Y455:Y456" si="7894">X455</f>
        <v>0</v>
      </c>
      <c r="Z455" s="40">
        <f t="shared" ref="Z455:Z456" si="7895">Y455</f>
        <v>0</v>
      </c>
      <c r="AA455" s="40">
        <f t="shared" ref="AA455:AA456" si="7896">Z455</f>
        <v>0</v>
      </c>
      <c r="AB455" s="40">
        <f t="shared" ref="AB455:AB456" si="7897">AA455</f>
        <v>0</v>
      </c>
      <c r="AC455" s="40">
        <f t="shared" ref="AC455:AC456" si="7898">AB455</f>
        <v>0</v>
      </c>
      <c r="AD455" s="40">
        <f t="shared" ref="AD455:AD456" si="7899">AC455</f>
        <v>0</v>
      </c>
      <c r="AE455" s="40">
        <f t="shared" ref="AE455:AE456" si="7900">AD455</f>
        <v>0</v>
      </c>
      <c r="AF455" s="40">
        <f t="shared" ref="AF455:AF456" si="7901">AE455</f>
        <v>0</v>
      </c>
      <c r="AG455" s="40">
        <f t="shared" ref="AG455:AG456" si="7902">AF455</f>
        <v>0</v>
      </c>
      <c r="AH455" s="40">
        <f t="shared" ref="AH455:AH456" si="7903">AG455</f>
        <v>0</v>
      </c>
      <c r="AI455" s="40">
        <f t="shared" ref="AI455:AI456" si="7904">AH455</f>
        <v>0</v>
      </c>
      <c r="AJ455" s="40">
        <f t="shared" ref="AJ455:AJ456" si="7905">AI455</f>
        <v>0</v>
      </c>
      <c r="AK455" s="40">
        <f t="shared" ref="AK455:AK456" si="7906">AJ455</f>
        <v>0</v>
      </c>
      <c r="AL455" s="40">
        <f t="shared" ref="AL455:AL456" si="7907">AK455</f>
        <v>0</v>
      </c>
      <c r="AM455" s="40">
        <f t="shared" ref="AM455:AM456" si="7908">AL455</f>
        <v>0</v>
      </c>
      <c r="AN455" s="40">
        <f t="shared" ref="AN455:AN456" si="7909">AM455</f>
        <v>0</v>
      </c>
      <c r="AO455" s="40">
        <f t="shared" ref="AO455:AO456" si="7910">AN455</f>
        <v>0</v>
      </c>
      <c r="AP455" s="40">
        <f t="shared" ref="AP455:AP456" si="7911">AO455</f>
        <v>0</v>
      </c>
      <c r="AQ455" s="40">
        <f t="shared" ref="AQ455:AQ456" si="7912">AP455</f>
        <v>0</v>
      </c>
      <c r="AR455" s="40">
        <f t="shared" ref="AR455:AR456" si="7913">AQ455</f>
        <v>0</v>
      </c>
      <c r="AS455" s="41">
        <f t="shared" ref="AS455:AS456" si="7914">AR455</f>
        <v>0</v>
      </c>
      <c r="AU455" s="10" t="str" cm="1">
        <f t="array" ref="AU455">IF($D455="","",INDEX('Data - CO2'!$B$5:$AP$53,MATCH(Kulturmodeller!$D455,'Data - CO2'!$A$5:$A$53,0),AU$20)*E455)</f>
        <v/>
      </c>
      <c r="AV455" t="str" cm="1">
        <f t="array" ref="AV455">IF($D455="","",INDEX('Data - CO2'!$B$5:$AP$53,MATCH(Kulturmodeller!$D455,'Data - CO2'!$A$5:$A$53,0),AV$20)*F455)</f>
        <v/>
      </c>
      <c r="AW455" t="str" cm="1">
        <f t="array" ref="AW455">IF($D455="","",INDEX('Data - CO2'!$B$5:$AP$53,MATCH(Kulturmodeller!$D455,'Data - CO2'!$A$5:$A$53,0),AW$20)*G455)</f>
        <v/>
      </c>
      <c r="AX455" t="str" cm="1">
        <f t="array" ref="AX455">IF($D455="","",INDEX('Data - CO2'!$B$5:$AP$53,MATCH(Kulturmodeller!$D455,'Data - CO2'!$A$5:$A$53,0),AX$20)*H455)</f>
        <v/>
      </c>
      <c r="AY455" t="str" cm="1">
        <f t="array" ref="AY455">IF($D455="","",INDEX('Data - CO2'!$B$5:$AP$53,MATCH(Kulturmodeller!$D455,'Data - CO2'!$A$5:$A$53,0),AY$20)*I455)</f>
        <v/>
      </c>
      <c r="AZ455" t="str" cm="1">
        <f t="array" ref="AZ455">IF($D455="","",INDEX('Data - CO2'!$B$5:$AP$53,MATCH(Kulturmodeller!$D455,'Data - CO2'!$A$5:$A$53,0),AZ$20)*J455)</f>
        <v/>
      </c>
      <c r="BA455" t="str" cm="1">
        <f t="array" ref="BA455">IF($D455="","",INDEX('Data - CO2'!$B$5:$AP$53,MATCH(Kulturmodeller!$D455,'Data - CO2'!$A$5:$A$53,0),BA$20)*K455)</f>
        <v/>
      </c>
      <c r="BB455" t="str" cm="1">
        <f t="array" ref="BB455">IF($D455="","",INDEX('Data - CO2'!$B$5:$AP$53,MATCH(Kulturmodeller!$D455,'Data - CO2'!$A$5:$A$53,0),BB$20)*L455)</f>
        <v/>
      </c>
      <c r="BC455" t="str" cm="1">
        <f t="array" ref="BC455">IF($D455="","",INDEX('Data - CO2'!$B$5:$AP$53,MATCH(Kulturmodeller!$D455,'Data - CO2'!$A$5:$A$53,0),BC$20)*M455)</f>
        <v/>
      </c>
      <c r="BD455" t="str" cm="1">
        <f t="array" ref="BD455">IF($D455="","",INDEX('Data - CO2'!$B$5:$AP$53,MATCH(Kulturmodeller!$D455,'Data - CO2'!$A$5:$A$53,0),BD$20)*N455)</f>
        <v/>
      </c>
      <c r="BE455" t="str" cm="1">
        <f t="array" ref="BE455">IF($D455="","",INDEX('Data - CO2'!$B$5:$AP$53,MATCH(Kulturmodeller!$D455,'Data - CO2'!$A$5:$A$53,0),BE$20)*O455)</f>
        <v/>
      </c>
      <c r="BF455" t="str" cm="1">
        <f t="array" ref="BF455">IF($D455="","",INDEX('Data - CO2'!$B$5:$AP$53,MATCH(Kulturmodeller!$D455,'Data - CO2'!$A$5:$A$53,0),BF$20)*P455)</f>
        <v/>
      </c>
      <c r="BG455" t="str" cm="1">
        <f t="array" ref="BG455">IF($D455="","",INDEX('Data - CO2'!$B$5:$AP$53,MATCH(Kulturmodeller!$D455,'Data - CO2'!$A$5:$A$53,0),BG$20)*Q455)</f>
        <v/>
      </c>
      <c r="BH455" t="str" cm="1">
        <f t="array" ref="BH455">IF($D455="","",INDEX('Data - CO2'!$B$5:$AP$53,MATCH(Kulturmodeller!$D455,'Data - CO2'!$A$5:$A$53,0),BH$20)*R455)</f>
        <v/>
      </c>
      <c r="BI455" t="str" cm="1">
        <f t="array" ref="BI455">IF($D455="","",INDEX('Data - CO2'!$B$5:$AP$53,MATCH(Kulturmodeller!$D455,'Data - CO2'!$A$5:$A$53,0),BI$20)*S455)</f>
        <v/>
      </c>
      <c r="BJ455" t="str" cm="1">
        <f t="array" ref="BJ455">IF($D455="","",INDEX('Data - CO2'!$B$5:$AP$53,MATCH(Kulturmodeller!$D455,'Data - CO2'!$A$5:$A$53,0),BJ$20)*T455)</f>
        <v/>
      </c>
      <c r="BK455" t="str" cm="1">
        <f t="array" ref="BK455">IF($D455="","",INDEX('Data - CO2'!$B$5:$AP$53,MATCH(Kulturmodeller!$D455,'Data - CO2'!$A$5:$A$53,0),BK$20)*U455)</f>
        <v/>
      </c>
      <c r="BL455" t="str" cm="1">
        <f t="array" ref="BL455">IF($D455="","",INDEX('Data - CO2'!$B$5:$AP$53,MATCH(Kulturmodeller!$D455,'Data - CO2'!$A$5:$A$53,0),BL$20)*V455)</f>
        <v/>
      </c>
      <c r="BM455" t="str" cm="1">
        <f t="array" ref="BM455">IF($D455="","",INDEX('Data - CO2'!$B$5:$AP$53,MATCH(Kulturmodeller!$D455,'Data - CO2'!$A$5:$A$53,0),BM$20)*W455)</f>
        <v/>
      </c>
      <c r="BN455" t="str" cm="1">
        <f t="array" ref="BN455">IF($D455="","",INDEX('Data - CO2'!$B$5:$AP$53,MATCH(Kulturmodeller!$D455,'Data - CO2'!$A$5:$A$53,0),BN$20)*X455)</f>
        <v/>
      </c>
      <c r="BO455" t="str" cm="1">
        <f t="array" ref="BO455">IF($D455="","",INDEX('Data - CO2'!$B$5:$AP$53,MATCH(Kulturmodeller!$D455,'Data - CO2'!$A$5:$A$53,0),BO$20)*Y455)</f>
        <v/>
      </c>
      <c r="BP455" t="str" cm="1">
        <f t="array" ref="BP455">IF($D455="","",INDEX('Data - CO2'!$B$5:$AP$53,MATCH(Kulturmodeller!$D455,'Data - CO2'!$A$5:$A$53,0),BP$20)*Z455)</f>
        <v/>
      </c>
      <c r="BQ455" t="str" cm="1">
        <f t="array" ref="BQ455">IF($D455="","",INDEX('Data - CO2'!$B$5:$AP$53,MATCH(Kulturmodeller!$D455,'Data - CO2'!$A$5:$A$53,0),BQ$20)*AA455)</f>
        <v/>
      </c>
      <c r="BR455" t="str" cm="1">
        <f t="array" ref="BR455">IF($D455="","",INDEX('Data - CO2'!$B$5:$AP$53,MATCH(Kulturmodeller!$D455,'Data - CO2'!$A$5:$A$53,0),BR$20)*AB455)</f>
        <v/>
      </c>
      <c r="BS455" t="str" cm="1">
        <f t="array" ref="BS455">IF($D455="","",INDEX('Data - CO2'!$B$5:$AP$53,MATCH(Kulturmodeller!$D455,'Data - CO2'!$A$5:$A$53,0),BS$20)*AC455)</f>
        <v/>
      </c>
      <c r="BT455" t="str" cm="1">
        <f t="array" ref="BT455">IF($D455="","",INDEX('Data - CO2'!$B$5:$AP$53,MATCH(Kulturmodeller!$D455,'Data - CO2'!$A$5:$A$53,0),BT$20)*AD455)</f>
        <v/>
      </c>
      <c r="BU455" t="str" cm="1">
        <f t="array" ref="BU455">IF($D455="","",INDEX('Data - CO2'!$B$5:$AP$53,MATCH(Kulturmodeller!$D455,'Data - CO2'!$A$5:$A$53,0),BU$20)*AE455)</f>
        <v/>
      </c>
      <c r="BV455" t="str" cm="1">
        <f t="array" ref="BV455">IF($D455="","",INDEX('Data - CO2'!$B$5:$AP$53,MATCH(Kulturmodeller!$D455,'Data - CO2'!$A$5:$A$53,0),BV$20)*AF455)</f>
        <v/>
      </c>
      <c r="BW455" t="str" cm="1">
        <f t="array" ref="BW455">IF($D455="","",INDEX('Data - CO2'!$B$5:$AP$53,MATCH(Kulturmodeller!$D455,'Data - CO2'!$A$5:$A$53,0),BW$20)*AG455)</f>
        <v/>
      </c>
      <c r="BX455" t="str" cm="1">
        <f t="array" ref="BX455">IF($D455="","",INDEX('Data - CO2'!$B$5:$AP$53,MATCH(Kulturmodeller!$D455,'Data - CO2'!$A$5:$A$53,0),BX$20)*AH455)</f>
        <v/>
      </c>
      <c r="BY455" t="str" cm="1">
        <f t="array" ref="BY455">IF($D455="","",INDEX('Data - CO2'!$B$5:$AP$53,MATCH(Kulturmodeller!$D455,'Data - CO2'!$A$5:$A$53,0),BY$20)*AI455)</f>
        <v/>
      </c>
      <c r="BZ455" t="str" cm="1">
        <f t="array" ref="BZ455">IF($D455="","",INDEX('Data - CO2'!$B$5:$AP$53,MATCH(Kulturmodeller!$D455,'Data - CO2'!$A$5:$A$53,0),BZ$20)*AJ455)</f>
        <v/>
      </c>
      <c r="CA455" t="str" cm="1">
        <f t="array" ref="CA455">IF($D455="","",INDEX('Data - CO2'!$B$5:$AP$53,MATCH(Kulturmodeller!$D455,'Data - CO2'!$A$5:$A$53,0),CA$20)*AK455)</f>
        <v/>
      </c>
      <c r="CB455" t="str" cm="1">
        <f t="array" ref="CB455">IF($D455="","",INDEX('Data - CO2'!$B$5:$AP$53,MATCH(Kulturmodeller!$D455,'Data - CO2'!$A$5:$A$53,0),CB$20)*AL455)</f>
        <v/>
      </c>
      <c r="CC455" t="str" cm="1">
        <f t="array" ref="CC455">IF($D455="","",INDEX('Data - CO2'!$B$5:$AP$53,MATCH(Kulturmodeller!$D455,'Data - CO2'!$A$5:$A$53,0),CC$20)*AM455)</f>
        <v/>
      </c>
      <c r="CD455" t="str" cm="1">
        <f t="array" ref="CD455">IF($D455="","",INDEX('Data - CO2'!$B$5:$AP$53,MATCH(Kulturmodeller!$D455,'Data - CO2'!$A$5:$A$53,0),CD$20)*AN455)</f>
        <v/>
      </c>
      <c r="CE455" t="str" cm="1">
        <f t="array" ref="CE455">IF($D455="","",INDEX('Data - CO2'!$B$5:$AP$53,MATCH(Kulturmodeller!$D455,'Data - CO2'!$A$5:$A$53,0),CE$20)*AO455)</f>
        <v/>
      </c>
      <c r="CF455" t="str" cm="1">
        <f t="array" ref="CF455">IF($D455="","",INDEX('Data - CO2'!$B$5:$AP$53,MATCH(Kulturmodeller!$D455,'Data - CO2'!$A$5:$A$53,0),CF$20)*AP455)</f>
        <v/>
      </c>
      <c r="CG455" t="str" cm="1">
        <f t="array" ref="CG455">IF($D455="","",INDEX('Data - CO2'!$B$5:$AP$53,MATCH(Kulturmodeller!$D455,'Data - CO2'!$A$5:$A$53,0),CG$20)*AQ455)</f>
        <v/>
      </c>
      <c r="CH455" t="str" cm="1">
        <f t="array" ref="CH455">IF($D455="","",INDEX('Data - CO2'!$B$5:$AP$53,MATCH(Kulturmodeller!$D455,'Data - CO2'!$A$5:$A$53,0),CH$20)*AR455)</f>
        <v/>
      </c>
      <c r="CI455" s="11" t="str" cm="1">
        <f t="array" ref="CI455">IF($D455="","",INDEX('Data - CO2'!$B$5:$AP$53,MATCH(Kulturmodeller!$D455,'Data - CO2'!$A$5:$A$53,0),CI$20)*AS455)</f>
        <v/>
      </c>
    </row>
    <row r="456" spans="1:87" x14ac:dyDescent="0.3">
      <c r="A456" s="12" t="s">
        <v>87</v>
      </c>
      <c r="B456" s="12"/>
      <c r="C456" s="129"/>
      <c r="D456" s="129"/>
      <c r="E456" s="127"/>
      <c r="F456" s="45">
        <f>E456</f>
        <v>0</v>
      </c>
      <c r="G456" s="46">
        <f t="shared" si="7876"/>
        <v>0</v>
      </c>
      <c r="H456" s="46">
        <f t="shared" si="7877"/>
        <v>0</v>
      </c>
      <c r="I456" s="46">
        <f t="shared" si="7878"/>
        <v>0</v>
      </c>
      <c r="J456" s="46">
        <f t="shared" si="7879"/>
        <v>0</v>
      </c>
      <c r="K456" s="46">
        <f t="shared" si="7880"/>
        <v>0</v>
      </c>
      <c r="L456" s="46">
        <f t="shared" si="7881"/>
        <v>0</v>
      </c>
      <c r="M456" s="46">
        <f t="shared" si="7882"/>
        <v>0</v>
      </c>
      <c r="N456" s="46">
        <f t="shared" si="7883"/>
        <v>0</v>
      </c>
      <c r="O456" s="46">
        <f t="shared" si="7884"/>
        <v>0</v>
      </c>
      <c r="P456" s="46">
        <f t="shared" si="7885"/>
        <v>0</v>
      </c>
      <c r="Q456" s="46">
        <f t="shared" si="7886"/>
        <v>0</v>
      </c>
      <c r="R456" s="46">
        <f t="shared" si="7887"/>
        <v>0</v>
      </c>
      <c r="S456" s="46">
        <f t="shared" si="7888"/>
        <v>0</v>
      </c>
      <c r="T456" s="46">
        <f t="shared" si="7889"/>
        <v>0</v>
      </c>
      <c r="U456" s="46">
        <f t="shared" si="7890"/>
        <v>0</v>
      </c>
      <c r="V456" s="46">
        <f t="shared" si="7891"/>
        <v>0</v>
      </c>
      <c r="W456" s="46">
        <f t="shared" si="7892"/>
        <v>0</v>
      </c>
      <c r="X456" s="46">
        <f t="shared" si="7893"/>
        <v>0</v>
      </c>
      <c r="Y456" s="46">
        <f t="shared" si="7894"/>
        <v>0</v>
      </c>
      <c r="Z456" s="46">
        <f t="shared" si="7895"/>
        <v>0</v>
      </c>
      <c r="AA456" s="46">
        <f t="shared" si="7896"/>
        <v>0</v>
      </c>
      <c r="AB456" s="46">
        <f t="shared" si="7897"/>
        <v>0</v>
      </c>
      <c r="AC456" s="46">
        <f t="shared" si="7898"/>
        <v>0</v>
      </c>
      <c r="AD456" s="46">
        <f t="shared" si="7899"/>
        <v>0</v>
      </c>
      <c r="AE456" s="46">
        <f t="shared" si="7900"/>
        <v>0</v>
      </c>
      <c r="AF456" s="46">
        <f t="shared" si="7901"/>
        <v>0</v>
      </c>
      <c r="AG456" s="46">
        <f t="shared" si="7902"/>
        <v>0</v>
      </c>
      <c r="AH456" s="46">
        <f t="shared" si="7903"/>
        <v>0</v>
      </c>
      <c r="AI456" s="46">
        <f t="shared" si="7904"/>
        <v>0</v>
      </c>
      <c r="AJ456" s="46">
        <f t="shared" si="7905"/>
        <v>0</v>
      </c>
      <c r="AK456" s="46">
        <f t="shared" si="7906"/>
        <v>0</v>
      </c>
      <c r="AL456" s="46">
        <f t="shared" si="7907"/>
        <v>0</v>
      </c>
      <c r="AM456" s="46">
        <f t="shared" si="7908"/>
        <v>0</v>
      </c>
      <c r="AN456" s="46">
        <f t="shared" si="7909"/>
        <v>0</v>
      </c>
      <c r="AO456" s="46">
        <f t="shared" si="7910"/>
        <v>0</v>
      </c>
      <c r="AP456" s="46">
        <f t="shared" si="7911"/>
        <v>0</v>
      </c>
      <c r="AQ456" s="46">
        <f t="shared" si="7912"/>
        <v>0</v>
      </c>
      <c r="AR456" s="46">
        <f t="shared" si="7913"/>
        <v>0</v>
      </c>
      <c r="AS456" s="47">
        <f t="shared" si="7914"/>
        <v>0</v>
      </c>
      <c r="AU456" s="10" t="str" cm="1">
        <f t="array" ref="AU456">IF($D456="","",INDEX('Data - CO2'!$B$5:$AP$53,MATCH(Kulturmodeller!$D456,'Data - CO2'!$A$5:$A$53,0),AU$20)*E456)</f>
        <v/>
      </c>
      <c r="AV456" t="str" cm="1">
        <f t="array" ref="AV456">IF($D456="","",INDEX('Data - CO2'!$B$5:$AP$53,MATCH(Kulturmodeller!$D456,'Data - CO2'!$A$5:$A$53,0),AV$20)*F456)</f>
        <v/>
      </c>
      <c r="AW456" t="str" cm="1">
        <f t="array" ref="AW456">IF($D456="","",INDEX('Data - CO2'!$B$5:$AP$53,MATCH(Kulturmodeller!$D456,'Data - CO2'!$A$5:$A$53,0),AW$20)*G456)</f>
        <v/>
      </c>
      <c r="AX456" t="str" cm="1">
        <f t="array" ref="AX456">IF($D456="","",INDEX('Data - CO2'!$B$5:$AP$53,MATCH(Kulturmodeller!$D456,'Data - CO2'!$A$5:$A$53,0),AX$20)*H456)</f>
        <v/>
      </c>
      <c r="AY456" t="str" cm="1">
        <f t="array" ref="AY456">IF($D456="","",INDEX('Data - CO2'!$B$5:$AP$53,MATCH(Kulturmodeller!$D456,'Data - CO2'!$A$5:$A$53,0),AY$20)*I456)</f>
        <v/>
      </c>
      <c r="AZ456" t="str" cm="1">
        <f t="array" ref="AZ456">IF($D456="","",INDEX('Data - CO2'!$B$5:$AP$53,MATCH(Kulturmodeller!$D456,'Data - CO2'!$A$5:$A$53,0),AZ$20)*J456)</f>
        <v/>
      </c>
      <c r="BA456" t="str" cm="1">
        <f t="array" ref="BA456">IF($D456="","",INDEX('Data - CO2'!$B$5:$AP$53,MATCH(Kulturmodeller!$D456,'Data - CO2'!$A$5:$A$53,0),BA$20)*K456)</f>
        <v/>
      </c>
      <c r="BB456" t="str" cm="1">
        <f t="array" ref="BB456">IF($D456="","",INDEX('Data - CO2'!$B$5:$AP$53,MATCH(Kulturmodeller!$D456,'Data - CO2'!$A$5:$A$53,0),BB$20)*L456)</f>
        <v/>
      </c>
      <c r="BC456" t="str" cm="1">
        <f t="array" ref="BC456">IF($D456="","",INDEX('Data - CO2'!$B$5:$AP$53,MATCH(Kulturmodeller!$D456,'Data - CO2'!$A$5:$A$53,0),BC$20)*M456)</f>
        <v/>
      </c>
      <c r="BD456" t="str" cm="1">
        <f t="array" ref="BD456">IF($D456="","",INDEX('Data - CO2'!$B$5:$AP$53,MATCH(Kulturmodeller!$D456,'Data - CO2'!$A$5:$A$53,0),BD$20)*N456)</f>
        <v/>
      </c>
      <c r="BE456" t="str" cm="1">
        <f t="array" ref="BE456">IF($D456="","",INDEX('Data - CO2'!$B$5:$AP$53,MATCH(Kulturmodeller!$D456,'Data - CO2'!$A$5:$A$53,0),BE$20)*O456)</f>
        <v/>
      </c>
      <c r="BF456" t="str" cm="1">
        <f t="array" ref="BF456">IF($D456="","",INDEX('Data - CO2'!$B$5:$AP$53,MATCH(Kulturmodeller!$D456,'Data - CO2'!$A$5:$A$53,0),BF$20)*P456)</f>
        <v/>
      </c>
      <c r="BG456" t="str" cm="1">
        <f t="array" ref="BG456">IF($D456="","",INDEX('Data - CO2'!$B$5:$AP$53,MATCH(Kulturmodeller!$D456,'Data - CO2'!$A$5:$A$53,0),BG$20)*Q456)</f>
        <v/>
      </c>
      <c r="BH456" t="str" cm="1">
        <f t="array" ref="BH456">IF($D456="","",INDEX('Data - CO2'!$B$5:$AP$53,MATCH(Kulturmodeller!$D456,'Data - CO2'!$A$5:$A$53,0),BH$20)*R456)</f>
        <v/>
      </c>
      <c r="BI456" t="str" cm="1">
        <f t="array" ref="BI456">IF($D456="","",INDEX('Data - CO2'!$B$5:$AP$53,MATCH(Kulturmodeller!$D456,'Data - CO2'!$A$5:$A$53,0),BI$20)*S456)</f>
        <v/>
      </c>
      <c r="BJ456" t="str" cm="1">
        <f t="array" ref="BJ456">IF($D456="","",INDEX('Data - CO2'!$B$5:$AP$53,MATCH(Kulturmodeller!$D456,'Data - CO2'!$A$5:$A$53,0),BJ$20)*T456)</f>
        <v/>
      </c>
      <c r="BK456" t="str" cm="1">
        <f t="array" ref="BK456">IF($D456="","",INDEX('Data - CO2'!$B$5:$AP$53,MATCH(Kulturmodeller!$D456,'Data - CO2'!$A$5:$A$53,0),BK$20)*U456)</f>
        <v/>
      </c>
      <c r="BL456" t="str" cm="1">
        <f t="array" ref="BL456">IF($D456="","",INDEX('Data - CO2'!$B$5:$AP$53,MATCH(Kulturmodeller!$D456,'Data - CO2'!$A$5:$A$53,0),BL$20)*V456)</f>
        <v/>
      </c>
      <c r="BM456" t="str" cm="1">
        <f t="array" ref="BM456">IF($D456="","",INDEX('Data - CO2'!$B$5:$AP$53,MATCH(Kulturmodeller!$D456,'Data - CO2'!$A$5:$A$53,0),BM$20)*W456)</f>
        <v/>
      </c>
      <c r="BN456" t="str" cm="1">
        <f t="array" ref="BN456">IF($D456="","",INDEX('Data - CO2'!$B$5:$AP$53,MATCH(Kulturmodeller!$D456,'Data - CO2'!$A$5:$A$53,0),BN$20)*X456)</f>
        <v/>
      </c>
      <c r="BO456" t="str" cm="1">
        <f t="array" ref="BO456">IF($D456="","",INDEX('Data - CO2'!$B$5:$AP$53,MATCH(Kulturmodeller!$D456,'Data - CO2'!$A$5:$A$53,0),BO$20)*Y456)</f>
        <v/>
      </c>
      <c r="BP456" t="str" cm="1">
        <f t="array" ref="BP456">IF($D456="","",INDEX('Data - CO2'!$B$5:$AP$53,MATCH(Kulturmodeller!$D456,'Data - CO2'!$A$5:$A$53,0),BP$20)*Z456)</f>
        <v/>
      </c>
      <c r="BQ456" t="str" cm="1">
        <f t="array" ref="BQ456">IF($D456="","",INDEX('Data - CO2'!$B$5:$AP$53,MATCH(Kulturmodeller!$D456,'Data - CO2'!$A$5:$A$53,0),BQ$20)*AA456)</f>
        <v/>
      </c>
      <c r="BR456" t="str" cm="1">
        <f t="array" ref="BR456">IF($D456="","",INDEX('Data - CO2'!$B$5:$AP$53,MATCH(Kulturmodeller!$D456,'Data - CO2'!$A$5:$A$53,0),BR$20)*AB456)</f>
        <v/>
      </c>
      <c r="BS456" t="str" cm="1">
        <f t="array" ref="BS456">IF($D456="","",INDEX('Data - CO2'!$B$5:$AP$53,MATCH(Kulturmodeller!$D456,'Data - CO2'!$A$5:$A$53,0),BS$20)*AC456)</f>
        <v/>
      </c>
      <c r="BT456" t="str" cm="1">
        <f t="array" ref="BT456">IF($D456="","",INDEX('Data - CO2'!$B$5:$AP$53,MATCH(Kulturmodeller!$D456,'Data - CO2'!$A$5:$A$53,0),BT$20)*AD456)</f>
        <v/>
      </c>
      <c r="BU456" t="str" cm="1">
        <f t="array" ref="BU456">IF($D456="","",INDEX('Data - CO2'!$B$5:$AP$53,MATCH(Kulturmodeller!$D456,'Data - CO2'!$A$5:$A$53,0),BU$20)*AE456)</f>
        <v/>
      </c>
      <c r="BV456" t="str" cm="1">
        <f t="array" ref="BV456">IF($D456="","",INDEX('Data - CO2'!$B$5:$AP$53,MATCH(Kulturmodeller!$D456,'Data - CO2'!$A$5:$A$53,0),BV$20)*AF456)</f>
        <v/>
      </c>
      <c r="BW456" t="str" cm="1">
        <f t="array" ref="BW456">IF($D456="","",INDEX('Data - CO2'!$B$5:$AP$53,MATCH(Kulturmodeller!$D456,'Data - CO2'!$A$5:$A$53,0),BW$20)*AG456)</f>
        <v/>
      </c>
      <c r="BX456" t="str" cm="1">
        <f t="array" ref="BX456">IF($D456="","",INDEX('Data - CO2'!$B$5:$AP$53,MATCH(Kulturmodeller!$D456,'Data - CO2'!$A$5:$A$53,0),BX$20)*AH456)</f>
        <v/>
      </c>
      <c r="BY456" t="str" cm="1">
        <f t="array" ref="BY456">IF($D456="","",INDEX('Data - CO2'!$B$5:$AP$53,MATCH(Kulturmodeller!$D456,'Data - CO2'!$A$5:$A$53,0),BY$20)*AI456)</f>
        <v/>
      </c>
      <c r="BZ456" t="str" cm="1">
        <f t="array" ref="BZ456">IF($D456="","",INDEX('Data - CO2'!$B$5:$AP$53,MATCH(Kulturmodeller!$D456,'Data - CO2'!$A$5:$A$53,0),BZ$20)*AJ456)</f>
        <v/>
      </c>
      <c r="CA456" t="str" cm="1">
        <f t="array" ref="CA456">IF($D456="","",INDEX('Data - CO2'!$B$5:$AP$53,MATCH(Kulturmodeller!$D456,'Data - CO2'!$A$5:$A$53,0),CA$20)*AK456)</f>
        <v/>
      </c>
      <c r="CB456" t="str" cm="1">
        <f t="array" ref="CB456">IF($D456="","",INDEX('Data - CO2'!$B$5:$AP$53,MATCH(Kulturmodeller!$D456,'Data - CO2'!$A$5:$A$53,0),CB$20)*AL456)</f>
        <v/>
      </c>
      <c r="CC456" t="str" cm="1">
        <f t="array" ref="CC456">IF($D456="","",INDEX('Data - CO2'!$B$5:$AP$53,MATCH(Kulturmodeller!$D456,'Data - CO2'!$A$5:$A$53,0),CC$20)*AM456)</f>
        <v/>
      </c>
      <c r="CD456" t="str" cm="1">
        <f t="array" ref="CD456">IF($D456="","",INDEX('Data - CO2'!$B$5:$AP$53,MATCH(Kulturmodeller!$D456,'Data - CO2'!$A$5:$A$53,0),CD$20)*AN456)</f>
        <v/>
      </c>
      <c r="CE456" t="str" cm="1">
        <f t="array" ref="CE456">IF($D456="","",INDEX('Data - CO2'!$B$5:$AP$53,MATCH(Kulturmodeller!$D456,'Data - CO2'!$A$5:$A$53,0),CE$20)*AO456)</f>
        <v/>
      </c>
      <c r="CF456" t="str" cm="1">
        <f t="array" ref="CF456">IF($D456="","",INDEX('Data - CO2'!$B$5:$AP$53,MATCH(Kulturmodeller!$D456,'Data - CO2'!$A$5:$A$53,0),CF$20)*AP456)</f>
        <v/>
      </c>
      <c r="CG456" t="str" cm="1">
        <f t="array" ref="CG456">IF($D456="","",INDEX('Data - CO2'!$B$5:$AP$53,MATCH(Kulturmodeller!$D456,'Data - CO2'!$A$5:$A$53,0),CG$20)*AQ456)</f>
        <v/>
      </c>
      <c r="CH456" t="str" cm="1">
        <f t="array" ref="CH456">IF($D456="","",INDEX('Data - CO2'!$B$5:$AP$53,MATCH(Kulturmodeller!$D456,'Data - CO2'!$A$5:$A$53,0),CH$20)*AR456)</f>
        <v/>
      </c>
      <c r="CI456" s="11" t="str" cm="1">
        <f t="array" ref="CI456">IF($D456="","",INDEX('Data - CO2'!$B$5:$AP$53,MATCH(Kulturmodeller!$D456,'Data - CO2'!$A$5:$A$53,0),CI$20)*AS456)</f>
        <v/>
      </c>
    </row>
    <row r="457" spans="1:87" x14ac:dyDescent="0.3">
      <c r="A457" s="42"/>
      <c r="B457" s="42"/>
      <c r="C457" s="42"/>
      <c r="D457" s="12"/>
      <c r="E457" s="52"/>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4"/>
      <c r="AU457" s="111">
        <f t="shared" ref="AU457:CH457" si="7915">SUM(AU455:AU456)</f>
        <v>0</v>
      </c>
      <c r="AV457" s="112">
        <f t="shared" si="7915"/>
        <v>0</v>
      </c>
      <c r="AW457" s="112">
        <f t="shared" si="7915"/>
        <v>0</v>
      </c>
      <c r="AX457" s="112">
        <f t="shared" si="7915"/>
        <v>0</v>
      </c>
      <c r="AY457" s="112">
        <f t="shared" si="7915"/>
        <v>0</v>
      </c>
      <c r="AZ457" s="112">
        <f t="shared" si="7915"/>
        <v>0</v>
      </c>
      <c r="BA457" s="112">
        <f t="shared" si="7915"/>
        <v>0</v>
      </c>
      <c r="BB457" s="112">
        <f t="shared" si="7915"/>
        <v>0</v>
      </c>
      <c r="BC457" s="112">
        <f t="shared" si="7915"/>
        <v>0</v>
      </c>
      <c r="BD457" s="112">
        <f t="shared" si="7915"/>
        <v>0</v>
      </c>
      <c r="BE457" s="112">
        <f t="shared" si="7915"/>
        <v>0</v>
      </c>
      <c r="BF457" s="112">
        <f t="shared" si="7915"/>
        <v>0</v>
      </c>
      <c r="BG457" s="112">
        <f t="shared" si="7915"/>
        <v>0</v>
      </c>
      <c r="BH457" s="112">
        <f t="shared" si="7915"/>
        <v>0</v>
      </c>
      <c r="BI457" s="112">
        <f t="shared" si="7915"/>
        <v>0</v>
      </c>
      <c r="BJ457" s="112">
        <f t="shared" si="7915"/>
        <v>0</v>
      </c>
      <c r="BK457" s="112">
        <f t="shared" si="7915"/>
        <v>0</v>
      </c>
      <c r="BL457" s="112">
        <f t="shared" si="7915"/>
        <v>0</v>
      </c>
      <c r="BM457" s="112">
        <f t="shared" si="7915"/>
        <v>0</v>
      </c>
      <c r="BN457" s="112">
        <f t="shared" si="7915"/>
        <v>0</v>
      </c>
      <c r="BO457" s="112">
        <f t="shared" si="7915"/>
        <v>0</v>
      </c>
      <c r="BP457" s="112">
        <f t="shared" si="7915"/>
        <v>0</v>
      </c>
      <c r="BQ457" s="112">
        <f t="shared" si="7915"/>
        <v>0</v>
      </c>
      <c r="BR457" s="112">
        <f t="shared" si="7915"/>
        <v>0</v>
      </c>
      <c r="BS457" s="112">
        <f t="shared" si="7915"/>
        <v>0</v>
      </c>
      <c r="BT457" s="112">
        <f t="shared" si="7915"/>
        <v>0</v>
      </c>
      <c r="BU457" s="112">
        <f t="shared" si="7915"/>
        <v>0</v>
      </c>
      <c r="BV457" s="112">
        <f t="shared" si="7915"/>
        <v>0</v>
      </c>
      <c r="BW457" s="112">
        <f t="shared" si="7915"/>
        <v>0</v>
      </c>
      <c r="BX457" s="112">
        <f t="shared" si="7915"/>
        <v>0</v>
      </c>
      <c r="BY457" s="112">
        <f t="shared" si="7915"/>
        <v>0</v>
      </c>
      <c r="BZ457" s="112">
        <f t="shared" si="7915"/>
        <v>0</v>
      </c>
      <c r="CA457" s="112">
        <f t="shared" si="7915"/>
        <v>0</v>
      </c>
      <c r="CB457" s="112">
        <f t="shared" si="7915"/>
        <v>0</v>
      </c>
      <c r="CC457" s="112">
        <f t="shared" si="7915"/>
        <v>0</v>
      </c>
      <c r="CD457" s="112">
        <f t="shared" si="7915"/>
        <v>0</v>
      </c>
      <c r="CE457" s="112">
        <f t="shared" si="7915"/>
        <v>0</v>
      </c>
      <c r="CF457" s="112">
        <f t="shared" si="7915"/>
        <v>0</v>
      </c>
      <c r="CG457" s="112">
        <f t="shared" si="7915"/>
        <v>0</v>
      </c>
      <c r="CH457" s="112">
        <f t="shared" si="7915"/>
        <v>0</v>
      </c>
      <c r="CI457" s="113">
        <f>SUM(CI455:CI456)</f>
        <v>0</v>
      </c>
    </row>
    <row r="458" spans="1:87" x14ac:dyDescent="0.3">
      <c r="A458" s="55" t="s">
        <v>88</v>
      </c>
      <c r="B458" s="55"/>
      <c r="C458" s="55"/>
      <c r="D458" s="56"/>
      <c r="E458" s="57"/>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9"/>
      <c r="AT458" s="91">
        <f>AVERAGE(BO458:CI458)</f>
        <v>383.58518710822761</v>
      </c>
      <c r="AU458" s="111">
        <f>AU454+AU457</f>
        <v>0</v>
      </c>
      <c r="AV458" s="112">
        <f t="shared" ref="AV458:CI458" si="7916">AV454+AV457</f>
        <v>5.4491298386976679</v>
      </c>
      <c r="AW458" s="112">
        <f t="shared" si="7916"/>
        <v>35.625965996255218</v>
      </c>
      <c r="AX458" s="112">
        <f t="shared" si="7916"/>
        <v>85.288977664292304</v>
      </c>
      <c r="AY458" s="112">
        <f t="shared" si="7916"/>
        <v>168.54048550531425</v>
      </c>
      <c r="AZ458" s="112">
        <f t="shared" si="7916"/>
        <v>333.59258853952628</v>
      </c>
      <c r="BA458" s="112">
        <f t="shared" si="7916"/>
        <v>424.12066400587747</v>
      </c>
      <c r="BB458" s="112">
        <f t="shared" si="7916"/>
        <v>489.5363071437485</v>
      </c>
      <c r="BC458" s="112">
        <f t="shared" si="7916"/>
        <v>535.78999554778159</v>
      </c>
      <c r="BD458" s="112">
        <f t="shared" si="7916"/>
        <v>567.71594196109538</v>
      </c>
      <c r="BE458" s="112">
        <f t="shared" si="7916"/>
        <v>589.28994271667761</v>
      </c>
      <c r="BF458" s="112">
        <f t="shared" si="7916"/>
        <v>193.00164760187064</v>
      </c>
      <c r="BG458" s="112">
        <f t="shared" si="7916"/>
        <v>218.1175457498523</v>
      </c>
      <c r="BH458" s="112">
        <f t="shared" si="7916"/>
        <v>256.3520277273376</v>
      </c>
      <c r="BI458" s="112">
        <f t="shared" si="7916"/>
        <v>314.58962894720906</v>
      </c>
      <c r="BJ458" s="112">
        <f t="shared" si="7916"/>
        <v>282.53079800336991</v>
      </c>
      <c r="BK458" s="112">
        <f t="shared" si="7916"/>
        <v>362.64728057605339</v>
      </c>
      <c r="BL458" s="112">
        <f t="shared" si="7916"/>
        <v>429.76109526647235</v>
      </c>
      <c r="BM458" s="112">
        <f t="shared" si="7916"/>
        <v>492.1465714132637</v>
      </c>
      <c r="BN458" s="112">
        <f t="shared" si="7916"/>
        <v>549.74081938604786</v>
      </c>
      <c r="BO458" s="112">
        <f t="shared" si="7916"/>
        <v>577.29087724880469</v>
      </c>
      <c r="BP458" s="112">
        <f t="shared" si="7916"/>
        <v>186.05480773927604</v>
      </c>
      <c r="BQ458" s="112">
        <f t="shared" si="7916"/>
        <v>216.1766125179127</v>
      </c>
      <c r="BR458" s="112">
        <f t="shared" si="7916"/>
        <v>257.09205104899388</v>
      </c>
      <c r="BS458" s="112">
        <f t="shared" si="7916"/>
        <v>315.59070869364268</v>
      </c>
      <c r="BT458" s="112">
        <f t="shared" si="7916"/>
        <v>441.31859370107031</v>
      </c>
      <c r="BU458" s="112">
        <f t="shared" si="7916"/>
        <v>514.67539741839448</v>
      </c>
      <c r="BV458" s="112">
        <f t="shared" si="7916"/>
        <v>495.06289455949718</v>
      </c>
      <c r="BW458" s="112">
        <f t="shared" si="7916"/>
        <v>531.33806582622628</v>
      </c>
      <c r="BX458" s="112">
        <f t="shared" si="7916"/>
        <v>398.62478596674509</v>
      </c>
      <c r="BY458" s="112">
        <f t="shared" si="7916"/>
        <v>425.04292316936971</v>
      </c>
      <c r="BZ458" s="112">
        <f t="shared" si="7916"/>
        <v>46.913598662908427</v>
      </c>
      <c r="CA458" s="112">
        <f t="shared" si="7916"/>
        <v>103.68808105998627</v>
      </c>
      <c r="CB458" s="112">
        <f t="shared" si="7916"/>
        <v>177.05155601091417</v>
      </c>
      <c r="CC458" s="112">
        <f t="shared" si="7916"/>
        <v>245.3920103693286</v>
      </c>
      <c r="CD458" s="112">
        <f t="shared" si="7916"/>
        <v>380.12467694355246</v>
      </c>
      <c r="CE458" s="112">
        <f t="shared" si="7916"/>
        <v>462.44941150571424</v>
      </c>
      <c r="CF458" s="112">
        <f t="shared" si="7916"/>
        <v>521.11235784935309</v>
      </c>
      <c r="CG458" s="112">
        <f t="shared" si="7916"/>
        <v>560.9246257793742</v>
      </c>
      <c r="CH458" s="112">
        <f t="shared" si="7916"/>
        <v>589.54220329135273</v>
      </c>
      <c r="CI458" s="113">
        <f t="shared" si="7916"/>
        <v>609.82268991036165</v>
      </c>
    </row>
    <row r="461" spans="1:87" x14ac:dyDescent="0.3">
      <c r="A461" s="60" t="s">
        <v>398</v>
      </c>
      <c r="AU461" t="s">
        <v>91</v>
      </c>
    </row>
    <row r="462" spans="1:87" x14ac:dyDescent="0.3">
      <c r="A462" s="25" t="s">
        <v>399</v>
      </c>
      <c r="B462" s="25"/>
      <c r="C462" s="25"/>
      <c r="D462" s="26"/>
      <c r="E462" s="27" t="s">
        <v>78</v>
      </c>
      <c r="F462" s="104"/>
      <c r="G462" s="104"/>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9"/>
      <c r="AU462">
        <v>1</v>
      </c>
      <c r="AV462">
        <v>2</v>
      </c>
      <c r="AW462">
        <v>3</v>
      </c>
      <c r="AX462">
        <v>4</v>
      </c>
      <c r="AY462">
        <v>5</v>
      </c>
      <c r="AZ462">
        <v>6</v>
      </c>
      <c r="BA462">
        <v>7</v>
      </c>
      <c r="BB462">
        <v>8</v>
      </c>
      <c r="BC462">
        <v>9</v>
      </c>
      <c r="BD462">
        <v>10</v>
      </c>
      <c r="BE462">
        <v>11</v>
      </c>
      <c r="BF462">
        <v>12</v>
      </c>
      <c r="BG462">
        <v>13</v>
      </c>
      <c r="BH462">
        <v>14</v>
      </c>
      <c r="BI462">
        <v>15</v>
      </c>
      <c r="BJ462">
        <v>16</v>
      </c>
      <c r="BK462">
        <v>17</v>
      </c>
      <c r="BL462">
        <v>18</v>
      </c>
      <c r="BM462">
        <v>19</v>
      </c>
      <c r="BN462">
        <v>20</v>
      </c>
      <c r="BO462">
        <v>21</v>
      </c>
      <c r="BP462">
        <v>22</v>
      </c>
      <c r="BQ462">
        <v>23</v>
      </c>
      <c r="BR462">
        <v>24</v>
      </c>
      <c r="BS462">
        <v>25</v>
      </c>
      <c r="BT462">
        <v>26</v>
      </c>
      <c r="BU462">
        <v>27</v>
      </c>
      <c r="BV462">
        <v>28</v>
      </c>
      <c r="BW462">
        <v>29</v>
      </c>
      <c r="BX462">
        <v>30</v>
      </c>
      <c r="BY462">
        <v>31</v>
      </c>
      <c r="BZ462">
        <v>32</v>
      </c>
      <c r="CA462">
        <v>33</v>
      </c>
      <c r="CB462">
        <v>34</v>
      </c>
      <c r="CC462">
        <v>35</v>
      </c>
      <c r="CD462">
        <v>36</v>
      </c>
      <c r="CE462">
        <v>37</v>
      </c>
      <c r="CF462">
        <v>38</v>
      </c>
      <c r="CG462">
        <v>39</v>
      </c>
      <c r="CH462">
        <v>40</v>
      </c>
      <c r="CI462">
        <v>41</v>
      </c>
    </row>
    <row r="463" spans="1:87" x14ac:dyDescent="0.3">
      <c r="A463" s="147" t="s">
        <v>303</v>
      </c>
      <c r="B463" s="148">
        <f>Lister!$B$13</f>
        <v>1</v>
      </c>
      <c r="C463" s="28" t="s">
        <v>60</v>
      </c>
      <c r="D463" s="29" t="s">
        <v>79</v>
      </c>
      <c r="E463" s="30" t="s">
        <v>163</v>
      </c>
      <c r="F463" s="31" t="s">
        <v>250</v>
      </c>
      <c r="G463" s="31" t="s">
        <v>137</v>
      </c>
      <c r="H463" s="31" t="s">
        <v>138</v>
      </c>
      <c r="I463" s="31" t="s">
        <v>139</v>
      </c>
      <c r="J463" s="31" t="s">
        <v>140</v>
      </c>
      <c r="K463" s="31" t="s">
        <v>141</v>
      </c>
      <c r="L463" s="31" t="s">
        <v>80</v>
      </c>
      <c r="M463" s="31" t="s">
        <v>144</v>
      </c>
      <c r="N463" s="31" t="s">
        <v>145</v>
      </c>
      <c r="O463" s="31" t="s">
        <v>146</v>
      </c>
      <c r="P463" s="31" t="s">
        <v>147</v>
      </c>
      <c r="Q463" s="31" t="s">
        <v>152</v>
      </c>
      <c r="R463" s="31" t="s">
        <v>153</v>
      </c>
      <c r="S463" s="31" t="s">
        <v>154</v>
      </c>
      <c r="T463" s="31" t="s">
        <v>155</v>
      </c>
      <c r="U463" s="31" t="s">
        <v>156</v>
      </c>
      <c r="V463" s="31" t="s">
        <v>229</v>
      </c>
      <c r="W463" s="31" t="s">
        <v>157</v>
      </c>
      <c r="X463" s="31" t="s">
        <v>158</v>
      </c>
      <c r="Y463" s="31" t="s">
        <v>159</v>
      </c>
      <c r="Z463" s="31" t="s">
        <v>230</v>
      </c>
      <c r="AA463" s="31" t="s">
        <v>231</v>
      </c>
      <c r="AB463" s="31" t="s">
        <v>232</v>
      </c>
      <c r="AC463" s="31" t="s">
        <v>233</v>
      </c>
      <c r="AD463" s="31" t="s">
        <v>234</v>
      </c>
      <c r="AE463" s="31" t="s">
        <v>235</v>
      </c>
      <c r="AF463" s="31" t="s">
        <v>236</v>
      </c>
      <c r="AG463" s="31" t="s">
        <v>237</v>
      </c>
      <c r="AH463" s="31" t="s">
        <v>238</v>
      </c>
      <c r="AI463" s="31" t="s">
        <v>239</v>
      </c>
      <c r="AJ463" s="31" t="s">
        <v>240</v>
      </c>
      <c r="AK463" s="31" t="s">
        <v>241</v>
      </c>
      <c r="AL463" s="31" t="s">
        <v>242</v>
      </c>
      <c r="AM463" s="31" t="s">
        <v>243</v>
      </c>
      <c r="AN463" s="31" t="s">
        <v>244</v>
      </c>
      <c r="AO463" s="31" t="s">
        <v>245</v>
      </c>
      <c r="AP463" s="31" t="s">
        <v>246</v>
      </c>
      <c r="AQ463" s="31" t="s">
        <v>247</v>
      </c>
      <c r="AR463" s="31" t="s">
        <v>248</v>
      </c>
      <c r="AS463" s="32" t="s">
        <v>249</v>
      </c>
      <c r="AU463" s="19">
        <v>1</v>
      </c>
      <c r="AV463" s="19">
        <v>5</v>
      </c>
      <c r="AW463" s="19">
        <v>10</v>
      </c>
      <c r="AX463" s="19">
        <v>15</v>
      </c>
      <c r="AY463" s="19">
        <v>20</v>
      </c>
      <c r="AZ463" s="19">
        <v>25</v>
      </c>
      <c r="BA463" s="19">
        <v>30</v>
      </c>
      <c r="BB463" s="19">
        <v>35</v>
      </c>
      <c r="BC463" s="19">
        <v>40</v>
      </c>
      <c r="BD463" s="19">
        <v>45</v>
      </c>
      <c r="BE463" s="19">
        <v>50</v>
      </c>
      <c r="BF463" s="19">
        <v>55</v>
      </c>
      <c r="BG463" s="19">
        <v>60</v>
      </c>
      <c r="BH463" s="19">
        <v>65</v>
      </c>
      <c r="BI463" s="19">
        <v>70</v>
      </c>
      <c r="BJ463" s="19">
        <v>75</v>
      </c>
      <c r="BK463" s="19">
        <v>80</v>
      </c>
      <c r="BL463" s="19">
        <v>85</v>
      </c>
      <c r="BM463" s="19">
        <v>90</v>
      </c>
      <c r="BN463" s="19">
        <v>95</v>
      </c>
      <c r="BO463" s="19">
        <v>100</v>
      </c>
      <c r="BP463" s="19">
        <v>105</v>
      </c>
      <c r="BQ463" s="19">
        <v>110</v>
      </c>
      <c r="BR463" s="19">
        <v>115</v>
      </c>
      <c r="BS463" s="19">
        <v>120</v>
      </c>
      <c r="BT463" s="19">
        <v>125</v>
      </c>
      <c r="BU463" s="19">
        <v>130</v>
      </c>
      <c r="BV463" s="19">
        <v>135</v>
      </c>
      <c r="BW463" s="19">
        <v>140</v>
      </c>
      <c r="BX463" s="19">
        <v>145</v>
      </c>
      <c r="BY463" s="2">
        <v>150</v>
      </c>
      <c r="BZ463" s="19">
        <v>155</v>
      </c>
      <c r="CA463" s="2">
        <v>160</v>
      </c>
      <c r="CB463" s="19">
        <v>165</v>
      </c>
      <c r="CC463" s="2">
        <v>170</v>
      </c>
      <c r="CD463" s="19">
        <v>175</v>
      </c>
      <c r="CE463" s="2">
        <v>180</v>
      </c>
      <c r="CF463" s="19">
        <v>185</v>
      </c>
      <c r="CG463" s="2">
        <v>190</v>
      </c>
      <c r="CH463" s="19">
        <v>195</v>
      </c>
      <c r="CI463" s="2">
        <v>200</v>
      </c>
    </row>
    <row r="464" spans="1:87" x14ac:dyDescent="0.3">
      <c r="A464" s="33" t="s">
        <v>81</v>
      </c>
      <c r="B464" s="33"/>
      <c r="C464" s="124" t="str">
        <f>'Katalog over Kulturmodeller '!F167</f>
        <v>ÆGR</v>
      </c>
      <c r="D464" s="125" t="s">
        <v>283</v>
      </c>
      <c r="E464" s="139">
        <f>'Katalog over Kulturmodeller '!W167</f>
        <v>0.5</v>
      </c>
      <c r="F464" s="37">
        <f>E464+((E469-F469)+(E470-F470))*(E464/SUM(E464:E468))</f>
        <v>0.5</v>
      </c>
      <c r="G464" s="37">
        <f t="shared" ref="G464" si="7917">F464+((F469-G469)+(F470-G470))*(F464/SUM(F464:F468))</f>
        <v>0.5</v>
      </c>
      <c r="H464" s="37">
        <f t="shared" ref="H464" si="7918">G464+((G469-H469)+(G470-H470))*(G464/SUM(G464:G468))</f>
        <v>0.51851851851851849</v>
      </c>
      <c r="I464" s="37">
        <f t="shared" ref="I464" si="7919">H464+((H469-I469)+(H470-I470))*(H464/SUM(H464:H468))</f>
        <v>0.53703703703703698</v>
      </c>
      <c r="J464" s="37">
        <f t="shared" ref="J464" si="7920">I464+((I469-J469)+(I470-J470))*(I464/SUM(I464:I468))</f>
        <v>0.55555555555555547</v>
      </c>
      <c r="K464" s="37">
        <f t="shared" ref="K464" si="7921">J464+((J469-K469)+(J470-K470))*(J464/SUM(J464:J468))</f>
        <v>0.55555555555555547</v>
      </c>
      <c r="L464" s="37">
        <f t="shared" ref="L464" si="7922">K464+((K469-L469)+(K470-L470))*(K464/SUM(K464:K468))</f>
        <v>0.55555555555555547</v>
      </c>
      <c r="M464" s="37">
        <f t="shared" ref="M464" si="7923">L464+((L469-M469)+(L470-M470))*(L464/SUM(L464:L468))</f>
        <v>0.55555555555555547</v>
      </c>
      <c r="N464" s="37">
        <f t="shared" ref="N464" si="7924">M464+((M469-N469)+(M470-N470))*(M464/SUM(M464:M468))</f>
        <v>0.55555555555555547</v>
      </c>
      <c r="O464" s="37">
        <f t="shared" ref="O464" si="7925">N464+((N469-O469)+(N470-O470))*(N464/SUM(N464:N468))</f>
        <v>0.55555555555555547</v>
      </c>
      <c r="P464" s="37">
        <f t="shared" ref="P464" si="7926">O464+((O469-P469)+(O470-P470))*(O464/SUM(O464:O468))</f>
        <v>0.55555555555555547</v>
      </c>
      <c r="Q464" s="37">
        <f t="shared" ref="Q464" si="7927">P464+((P469-Q469)+(P470-Q470))*(P464/SUM(P464:P468))</f>
        <v>0.55555555555555547</v>
      </c>
      <c r="R464" s="37">
        <f t="shared" ref="R464" si="7928">Q464+((Q469-R469)+(Q470-R470))*(Q464/SUM(Q464:Q468))</f>
        <v>0.55555555555555547</v>
      </c>
      <c r="S464" s="37">
        <f t="shared" ref="S464" si="7929">R464+((R469-S469)+(R470-S470))*(R464/SUM(R464:R468))</f>
        <v>0.55555555555555547</v>
      </c>
      <c r="T464" s="37">
        <f t="shared" ref="T464" si="7930">S464+((S469-T469)+(S470-T470))*(S464/SUM(S464:S468))</f>
        <v>0.55555555555555547</v>
      </c>
      <c r="U464" s="37">
        <f t="shared" ref="U464" si="7931">T464+((T469-U469)+(T470-U470))*(T464/SUM(T464:T468))</f>
        <v>0.55555555555555547</v>
      </c>
      <c r="V464" s="37">
        <f t="shared" ref="V464" si="7932">U464+((U469-V469)+(U470-V470))*(U464/SUM(U464:U468))</f>
        <v>0.55555555555555547</v>
      </c>
      <c r="W464" s="37">
        <f t="shared" ref="W464" si="7933">V464+((V469-W469)+(V470-W470))*(V464/SUM(V464:V468))</f>
        <v>0.55555555555555547</v>
      </c>
      <c r="X464" s="37">
        <f t="shared" ref="X464" si="7934">W464+((W469-X469)+(W470-X470))*(W464/SUM(W464:W468))</f>
        <v>0.55555555555555547</v>
      </c>
      <c r="Y464" s="37">
        <f t="shared" ref="Y464" si="7935">X464+((X469-Y469)+(X470-Y470))*(X464/SUM(X464:X468))</f>
        <v>0.55555555555555547</v>
      </c>
      <c r="Z464" s="37">
        <f t="shared" ref="Z464" si="7936">Y464+((Y469-Z469)+(Y470-Z470))*(Y464/SUM(Y464:Y468))</f>
        <v>0.55555555555555547</v>
      </c>
      <c r="AA464" s="37">
        <f t="shared" ref="AA464" si="7937">Z464+((Z469-AA469)+(Z470-AA470))*(Z464/SUM(Z464:Z468))</f>
        <v>0.55555555555555547</v>
      </c>
      <c r="AB464" s="37">
        <f t="shared" ref="AB464" si="7938">AA464+((AA469-AB469)+(AA470-AB470))*(AA464/SUM(AA464:AA468))</f>
        <v>0.55555555555555547</v>
      </c>
      <c r="AC464" s="37">
        <f t="shared" ref="AC464" si="7939">AB464+((AB469-AC469)+(AB470-AC470))*(AB464/SUM(AB464:AB468))</f>
        <v>0.55555555555555547</v>
      </c>
      <c r="AD464" s="37">
        <f t="shared" ref="AD464" si="7940">AC464+((AC469-AD469)+(AC470-AD470))*(AC464/SUM(AC464:AC468))</f>
        <v>0.55555555555555547</v>
      </c>
      <c r="AE464" s="37">
        <f t="shared" ref="AE464" si="7941">AD464+((AD469-AE469)+(AD470-AE470))*(AD464/SUM(AD464:AD468))</f>
        <v>0.55555555555555547</v>
      </c>
      <c r="AF464" s="37">
        <f t="shared" ref="AF464" si="7942">AE464+((AE469-AF469)+(AE470-AF470))*(AE464/SUM(AE464:AE468))</f>
        <v>0.55555555555555547</v>
      </c>
      <c r="AG464" s="37">
        <f t="shared" ref="AG464" si="7943">AF464+((AF469-AG469)+(AF470-AG470))*(AF464/SUM(AF464:AF468))</f>
        <v>0.55555555555555547</v>
      </c>
      <c r="AH464" s="37">
        <f t="shared" ref="AH464" si="7944">AG464+((AG469-AH469)+(AG470-AH470))*(AG464/SUM(AG464:AG468))</f>
        <v>0.55555555555555547</v>
      </c>
      <c r="AI464" s="37">
        <f t="shared" ref="AI464" si="7945">AH464+((AH469-AI469)+(AH470-AI470))*(AH464/SUM(AH464:AH468))</f>
        <v>0.55555555555555547</v>
      </c>
      <c r="AJ464" s="37">
        <f t="shared" ref="AJ464" si="7946">AI464+((AI469-AJ469)+(AI470-AJ470))*(AI464/SUM(AI464:AI468))</f>
        <v>0.55555555555555547</v>
      </c>
      <c r="AK464" s="37">
        <f t="shared" ref="AK464" si="7947">AJ464+((AJ469-AK469)+(AJ470-AK470))*(AJ464/SUM(AJ464:AJ468))</f>
        <v>0.55555555555555547</v>
      </c>
      <c r="AL464" s="37">
        <f t="shared" ref="AL464" si="7948">AK464+((AK469-AL469)+(AK470-AL470))*(AK464/SUM(AK464:AK468))</f>
        <v>0.55555555555555547</v>
      </c>
      <c r="AM464" s="37">
        <f t="shared" ref="AM464" si="7949">AL464+((AL469-AM469)+(AL470-AM470))*(AL464/SUM(AL464:AL468))</f>
        <v>0.55555555555555547</v>
      </c>
      <c r="AN464" s="37">
        <f t="shared" ref="AN464" si="7950">AM464+((AM469-AN469)+(AM470-AN470))*(AM464/SUM(AM464:AM468))</f>
        <v>0.55555555555555547</v>
      </c>
      <c r="AO464" s="37">
        <f t="shared" ref="AO464" si="7951">AN464+((AN469-AO469)+(AN470-AO470))*(AN464/SUM(AN464:AN468))</f>
        <v>0.55555555555555547</v>
      </c>
      <c r="AP464" s="37">
        <f t="shared" ref="AP464" si="7952">AO464+((AO469-AP469)+(AO470-AP470))*(AO464/SUM(AO464:AO468))</f>
        <v>0.55555555555555547</v>
      </c>
      <c r="AQ464" s="37">
        <f t="shared" ref="AQ464" si="7953">AP464+((AP469-AQ469)+(AP470-AQ470))*(AP464/SUM(AP464:AP468))</f>
        <v>0.55555555555555547</v>
      </c>
      <c r="AR464" s="37">
        <f t="shared" ref="AR464" si="7954">AQ464+((AQ469-AR469)+(AQ470-AR470))*(AQ464/SUM(AQ464:AQ468))</f>
        <v>0.55555555555555547</v>
      </c>
      <c r="AS464" s="38">
        <f t="shared" ref="AS464" si="7955">AR464+((AR469-AS469)+(AR470-AS470))*(AR464/SUM(AR464:AR468))</f>
        <v>0.55555555555555547</v>
      </c>
      <c r="AU464" s="7" cm="1">
        <f t="array" ref="AU464">IF($D464="","",INDEX('Data - CO2'!$B$5:$AP$53,MATCH(Kulturmodeller!$D464,'Data - CO2'!$A$5:$A$53,0),AU$20)*E464)</f>
        <v>0</v>
      </c>
      <c r="AV464" s="8" cm="1">
        <f t="array" ref="AV464">IF($D464="","",INDEX('Data - CO2'!$B$5:$AP$53,MATCH(Kulturmodeller!$D464,'Data - CO2'!$A$5:$A$53,0),AV$20)*F464)</f>
        <v>0.60601871939948559</v>
      </c>
      <c r="AW464" s="8" cm="1">
        <f t="array" ref="AW464">IF($D464="","",INDEX('Data - CO2'!$B$5:$AP$53,MATCH(Kulturmodeller!$D464,'Data - CO2'!$A$5:$A$53,0),AW$20)*G464)</f>
        <v>4.0401247959965705</v>
      </c>
      <c r="AX464" s="8" cm="1">
        <f t="array" ref="AX464">IF($D464="","",INDEX('Data - CO2'!$B$5:$AP$53,MATCH(Kulturmodeller!$D464,'Data - CO2'!$A$5:$A$53,0),AX$20)*H464)</f>
        <v>10.474397619250368</v>
      </c>
      <c r="AY464" s="8" cm="1">
        <f t="array" ref="AY464">IF($D464="","",INDEX('Data - CO2'!$B$5:$AP$53,MATCH(Kulturmodeller!$D464,'Data - CO2'!$A$5:$A$53,0),AY$20)*I464)</f>
        <v>21.696966497018618</v>
      </c>
      <c r="AZ464" s="8" cm="1">
        <f t="array" ref="AZ464">IF($D464="","",INDEX('Data - CO2'!$B$5:$AP$53,MATCH(Kulturmodeller!$D464,'Data - CO2'!$A$5:$A$53,0),AZ$20)*J464*$B463)</f>
        <v>66.343633957531537</v>
      </c>
      <c r="BA464" s="8" cm="1">
        <f t="array" ref="BA464">IF($D464="","",INDEX('Data - CO2'!$B$5:$AP$53,MATCH(Kulturmodeller!$D464,'Data - CO2'!$A$5:$A$53,0),BA$20)*K464*$B463)</f>
        <v>117.7003876180878</v>
      </c>
      <c r="BB464" s="8" cm="1">
        <f t="array" ref="BB464">IF($D464="","",INDEX('Data - CO2'!$B$5:$AP$53,MATCH(Kulturmodeller!$D464,'Data - CO2'!$A$5:$A$53,0),BB$20)*L464*$B463)</f>
        <v>154.88734282491802</v>
      </c>
      <c r="BC464" s="8" cm="1">
        <f t="array" ref="BC464">IF($D464="","",INDEX('Data - CO2'!$B$5:$AP$53,MATCH(Kulturmodeller!$D464,'Data - CO2'!$A$5:$A$53,0),BC$20)*M464*$B463)</f>
        <v>178.90146102303436</v>
      </c>
      <c r="BD464" s="8" cm="1">
        <f t="array" ref="BD464">IF($D464="","",INDEX('Data - CO2'!$B$5:$AP$53,MATCH(Kulturmodeller!$D464,'Data - CO2'!$A$5:$A$53,0),BD$20)*N464*$B463)</f>
        <v>206.1877960231983</v>
      </c>
      <c r="BE464" s="8" cm="1">
        <f t="array" ref="BE464">IF($D464="","",INDEX('Data - CO2'!$B$5:$AP$53,MATCH(Kulturmodeller!$D464,'Data - CO2'!$A$5:$A$53,0),BE$20)*O464*$B463)</f>
        <v>230.98806941403393</v>
      </c>
      <c r="BF464" s="8" cm="1">
        <f t="array" ref="BF464">IF($D464="","",INDEX('Data - CO2'!$B$5:$AP$53,MATCH(Kulturmodeller!$D464,'Data - CO2'!$A$5:$A$53,0),BF$20)*P464*$B463)</f>
        <v>256.31041435974862</v>
      </c>
      <c r="BG464" s="8" cm="1">
        <f t="array" ref="BG464">IF($D464="","",INDEX('Data - CO2'!$B$5:$AP$53,MATCH(Kulturmodeller!$D464,'Data - CO2'!$A$5:$A$53,0),BG$20)*Q464*$B463)</f>
        <v>283.34802572423916</v>
      </c>
      <c r="BH464" s="8" cm="1">
        <f t="array" ref="BH464">IF($D464="","",INDEX('Data - CO2'!$B$5:$AP$53,MATCH(Kulturmodeller!$D464,'Data - CO2'!$A$5:$A$53,0),BH$20)*R464*$B463)</f>
        <v>308.92623313124301</v>
      </c>
      <c r="BI464" s="8" cm="1">
        <f t="array" ref="BI464">IF($D464="","",INDEX('Data - CO2'!$B$5:$AP$53,MATCH(Kulturmodeller!$D464,'Data - CO2'!$A$5:$A$53,0),BI$20)*S464*$B463)</f>
        <v>334.2963044466386</v>
      </c>
      <c r="BJ464" s="8" cm="1">
        <f t="array" ref="BJ464">IF($D464="","",INDEX('Data - CO2'!$B$5:$AP$53,MATCH(Kulturmodeller!$D464,'Data - CO2'!$A$5:$A$53,0),BJ$20)*T464*$B463)</f>
        <v>360.68814192846099</v>
      </c>
      <c r="BK464" s="8" cm="1">
        <f t="array" ref="BK464">IF($D464="","",INDEX('Data - CO2'!$B$5:$AP$53,MATCH(Kulturmodeller!$D464,'Data - CO2'!$A$5:$A$53,0),BK$20)*U464*$B463)</f>
        <v>387.72429763182527</v>
      </c>
      <c r="BL464" s="8" cm="1">
        <f t="array" ref="BL464">IF($D464="","",INDEX('Data - CO2'!$B$5:$AP$53,MATCH(Kulturmodeller!$D464,'Data - CO2'!$A$5:$A$53,0),BL$20)*V464*$B463)</f>
        <v>0.67335413266609501</v>
      </c>
      <c r="BM464" s="8" cm="1">
        <f t="array" ref="BM464">IF($D464="","",INDEX('Data - CO2'!$B$5:$AP$53,MATCH(Kulturmodeller!$D464,'Data - CO2'!$A$5:$A$53,0),BM$20)*W464*$B463)</f>
        <v>4.4890275511072995</v>
      </c>
      <c r="BN464" s="8" cm="1">
        <f t="array" ref="BN464">IF($D464="","",INDEX('Data - CO2'!$B$5:$AP$53,MATCH(Kulturmodeller!$D464,'Data - CO2'!$A$5:$A$53,0),BN$20)*X464*$B463)</f>
        <v>11.22256887776825</v>
      </c>
      <c r="BO464" s="8" cm="1">
        <f t="array" ref="BO464">IF($D464="","",INDEX('Data - CO2'!$B$5:$AP$53,MATCH(Kulturmodeller!$D464,'Data - CO2'!$A$5:$A$53,0),BO$20)*Y464*$B463)</f>
        <v>22.4451377555365</v>
      </c>
      <c r="BP464" s="8" cm="1">
        <f t="array" ref="BP464">IF($D464="","",INDEX('Data - CO2'!$B$5:$AP$53,MATCH(Kulturmodeller!$D464,'Data - CO2'!$A$5:$A$53,0),BP$20)*Z464*$B463)</f>
        <v>66.343633957531537</v>
      </c>
      <c r="BQ464" s="8" cm="1">
        <f t="array" ref="BQ464">IF($D464="","",INDEX('Data - CO2'!$B$5:$AP$53,MATCH(Kulturmodeller!$D464,'Data - CO2'!$A$5:$A$53,0),BQ$20)*AA464*$B463)</f>
        <v>117.7003876180878</v>
      </c>
      <c r="BR464" s="8" cm="1">
        <f t="array" ref="BR464">IF($D464="","",INDEX('Data - CO2'!$B$5:$AP$53,MATCH(Kulturmodeller!$D464,'Data - CO2'!$A$5:$A$53,0),BR$20)*AB464*$B463)</f>
        <v>154.88734282491802</v>
      </c>
      <c r="BS464" s="8" cm="1">
        <f t="array" ref="BS464">IF($D464="","",INDEX('Data - CO2'!$B$5:$AP$53,MATCH(Kulturmodeller!$D464,'Data - CO2'!$A$5:$A$53,0),BS$20)*AC464*$B463)</f>
        <v>178.90146102303436</v>
      </c>
      <c r="BT464" s="8" cm="1">
        <f t="array" ref="BT464">IF($D464="","",INDEX('Data - CO2'!$B$5:$AP$53,MATCH(Kulturmodeller!$D464,'Data - CO2'!$A$5:$A$53,0),BT$20)*AD464*$B463)</f>
        <v>206.1877960231983</v>
      </c>
      <c r="BU464" s="8" cm="1">
        <f t="array" ref="BU464">IF($D464="","",INDEX('Data - CO2'!$B$5:$AP$53,MATCH(Kulturmodeller!$D464,'Data - CO2'!$A$5:$A$53,0),BU$20)*AE464*$B463)</f>
        <v>230.98806941403393</v>
      </c>
      <c r="BV464" s="8" cm="1">
        <f t="array" ref="BV464">IF($D464="","",INDEX('Data - CO2'!$B$5:$AP$53,MATCH(Kulturmodeller!$D464,'Data - CO2'!$A$5:$A$53,0),BV$20)*AF464*$B463)</f>
        <v>256.31041435974862</v>
      </c>
      <c r="BW464" s="8" cm="1">
        <f t="array" ref="BW464">IF($D464="","",INDEX('Data - CO2'!$B$5:$AP$53,MATCH(Kulturmodeller!$D464,'Data - CO2'!$A$5:$A$53,0),BW$20)*AG464*$B463)</f>
        <v>283.34802572423916</v>
      </c>
      <c r="BX464" s="8" cm="1">
        <f t="array" ref="BX464">IF($D464="","",INDEX('Data - CO2'!$B$5:$AP$53,MATCH(Kulturmodeller!$D464,'Data - CO2'!$A$5:$A$53,0),BX$20)*AH464*$B463)</f>
        <v>308.92623313124301</v>
      </c>
      <c r="BY464" s="8" cm="1">
        <f t="array" ref="BY464">IF($D464="","",INDEX('Data - CO2'!$B$5:$AP$53,MATCH(Kulturmodeller!$D464,'Data - CO2'!$A$5:$A$53,0),BY$20)*AI464*$B463)</f>
        <v>334.2963044466386</v>
      </c>
      <c r="BZ464" s="8" cm="1">
        <f t="array" ref="BZ464">IF($D464="","",INDEX('Data - CO2'!$B$5:$AP$53,MATCH(Kulturmodeller!$D464,'Data - CO2'!$A$5:$A$53,0),BZ$20)*AJ464*$B463)</f>
        <v>360.68814192846099</v>
      </c>
      <c r="CA464" s="8" cm="1">
        <f t="array" ref="CA464">IF($D464="","",INDEX('Data - CO2'!$B$5:$AP$53,MATCH(Kulturmodeller!$D464,'Data - CO2'!$A$5:$A$53,0),CA$20)*AK464*$B463)</f>
        <v>387.72429763182527</v>
      </c>
      <c r="CB464" s="8" cm="1">
        <f t="array" ref="CB464">IF($D464="","",INDEX('Data - CO2'!$B$5:$AP$53,MATCH(Kulturmodeller!$D464,'Data - CO2'!$A$5:$A$53,0),CB$20)*AL464*$B463)</f>
        <v>0.67335413266609501</v>
      </c>
      <c r="CC464" s="8" cm="1">
        <f t="array" ref="CC464">IF($D464="","",INDEX('Data - CO2'!$B$5:$AP$53,MATCH(Kulturmodeller!$D464,'Data - CO2'!$A$5:$A$53,0),CC$20)*AM464*$B463)</f>
        <v>4.4890275511072995</v>
      </c>
      <c r="CD464" s="8" cm="1">
        <f t="array" ref="CD464">IF($D464="","",INDEX('Data - CO2'!$B$5:$AP$53,MATCH(Kulturmodeller!$D464,'Data - CO2'!$A$5:$A$53,0),CD$20)*AN464*$B463)</f>
        <v>11.22256887776825</v>
      </c>
      <c r="CE464" s="8" cm="1">
        <f t="array" ref="CE464">IF($D464="","",INDEX('Data - CO2'!$B$5:$AP$53,MATCH(Kulturmodeller!$D464,'Data - CO2'!$A$5:$A$53,0),CE$20)*AO464*$B463)</f>
        <v>22.4451377555365</v>
      </c>
      <c r="CF464" s="8" cm="1">
        <f t="array" ref="CF464">IF($D464="","",INDEX('Data - CO2'!$B$5:$AP$53,MATCH(Kulturmodeller!$D464,'Data - CO2'!$A$5:$A$53,0),CF$20)*AP464*$B463)</f>
        <v>66.343633957531537</v>
      </c>
      <c r="CG464" s="8" cm="1">
        <f t="array" ref="CG464">IF($D464="","",INDEX('Data - CO2'!$B$5:$AP$53,MATCH(Kulturmodeller!$D464,'Data - CO2'!$A$5:$A$53,0),CG$20)*AQ464*$B463)</f>
        <v>117.7003876180878</v>
      </c>
      <c r="CH464" s="8" cm="1">
        <f t="array" ref="CH464">IF($D464="","",INDEX('Data - CO2'!$B$5:$AP$53,MATCH(Kulturmodeller!$D464,'Data - CO2'!$A$5:$A$53,0),CH$20)*AR464*$B463)</f>
        <v>154.88734282491802</v>
      </c>
      <c r="CI464" s="9" cm="1">
        <f t="array" ref="CI464">IF($D464="","",INDEX('Data - CO2'!$B$5:$AP$53,MATCH(Kulturmodeller!$D464,'Data - CO2'!$A$5:$A$53,0),CI$20)*AS464*$B463)</f>
        <v>178.90146102303436</v>
      </c>
    </row>
    <row r="465" spans="1:87" x14ac:dyDescent="0.3">
      <c r="A465" s="33" t="s">
        <v>82</v>
      </c>
      <c r="B465" s="33"/>
      <c r="C465" s="124" t="str">
        <f>'Katalog over Kulturmodeller '!F168</f>
        <v>NÅL - valgfrit</v>
      </c>
      <c r="D465" s="125" t="s">
        <v>277</v>
      </c>
      <c r="E465" s="151">
        <f>'Katalog over Kulturmodeller '!W168</f>
        <v>0.3</v>
      </c>
      <c r="F465" s="40">
        <f>E465+((E469-F469)+(E470-F470))*(E465/SUM(E464:E468))</f>
        <v>0.3</v>
      </c>
      <c r="G465" s="40">
        <f t="shared" ref="G465" si="7956">F465+((F469-G469)+(F470-G470))*(F465/SUM(F464:F468))</f>
        <v>0.3</v>
      </c>
      <c r="H465" s="40">
        <f t="shared" ref="H465" si="7957">G465+((G469-H469)+(G470-H470))*(G465/SUM(G464:G468))</f>
        <v>0.31111111111111112</v>
      </c>
      <c r="I465" s="40">
        <f t="shared" ref="I465" si="7958">H465+((H469-I469)+(H470-I470))*(H465/SUM(H464:H468))</f>
        <v>0.32222222222222224</v>
      </c>
      <c r="J465" s="40">
        <f t="shared" ref="J465" si="7959">I465+((I469-J469)+(I470-J470))*(I465/SUM(I464:I468))</f>
        <v>0.33333333333333337</v>
      </c>
      <c r="K465" s="40">
        <f t="shared" ref="K465" si="7960">J465+((J469-K469)+(J470-K470))*(J465/SUM(J464:J468))</f>
        <v>0.33333333333333337</v>
      </c>
      <c r="L465" s="40">
        <f t="shared" ref="L465" si="7961">K465+((K469-L469)+(K470-L470))*(K465/SUM(K464:K468))</f>
        <v>0.33333333333333337</v>
      </c>
      <c r="M465" s="40">
        <f t="shared" ref="M465" si="7962">L465+((L469-M469)+(L470-M470))*(L465/SUM(L464:L468))</f>
        <v>0.33333333333333337</v>
      </c>
      <c r="N465" s="40">
        <f t="shared" ref="N465" si="7963">M465+((M469-N469)+(M470-N470))*(M465/SUM(M464:M468))</f>
        <v>0.33333333333333337</v>
      </c>
      <c r="O465" s="40">
        <f t="shared" ref="O465" si="7964">N465+((N469-O469)+(N470-O470))*(N465/SUM(N464:N468))</f>
        <v>0.33333333333333337</v>
      </c>
      <c r="P465" s="40">
        <f t="shared" ref="P465" si="7965">O465+((O469-P469)+(O470-P470))*(O465/SUM(O464:O468))</f>
        <v>0.33333333333333337</v>
      </c>
      <c r="Q465" s="40">
        <f t="shared" ref="Q465" si="7966">P465+((P469-Q469)+(P470-Q470))*(P465/SUM(P464:P468))</f>
        <v>0.33333333333333337</v>
      </c>
      <c r="R465" s="40">
        <f t="shared" ref="R465" si="7967">Q465+((Q469-R469)+(Q470-R470))*(Q465/SUM(Q464:Q468))</f>
        <v>0.33333333333333337</v>
      </c>
      <c r="S465" s="40">
        <f t="shared" ref="S465" si="7968">R465+((R469-S469)+(R470-S470))*(R465/SUM(R464:R468))</f>
        <v>0.33333333333333337</v>
      </c>
      <c r="T465" s="40">
        <f t="shared" ref="T465" si="7969">S465+((S469-T469)+(S470-T470))*(S465/SUM(S464:S468))</f>
        <v>0.33333333333333337</v>
      </c>
      <c r="U465" s="40">
        <f t="shared" ref="U465" si="7970">T465+((T469-U469)+(T470-U470))*(T465/SUM(T464:T468))</f>
        <v>0.33333333333333337</v>
      </c>
      <c r="V465" s="40">
        <f t="shared" ref="V465" si="7971">U465+((U469-V469)+(U470-V470))*(U465/SUM(U464:U468))</f>
        <v>0.33333333333333337</v>
      </c>
      <c r="W465" s="40">
        <f t="shared" ref="W465" si="7972">V465+((V469-W469)+(V470-W470))*(V465/SUM(V464:V468))</f>
        <v>0.33333333333333337</v>
      </c>
      <c r="X465" s="40">
        <f t="shared" ref="X465" si="7973">W465+((W469-X469)+(W470-X470))*(W465/SUM(W464:W468))</f>
        <v>0.33333333333333337</v>
      </c>
      <c r="Y465" s="40">
        <f t="shared" ref="Y465" si="7974">X465+((X469-Y469)+(X470-Y470))*(X465/SUM(X464:X468))</f>
        <v>0.33333333333333337</v>
      </c>
      <c r="Z465" s="40">
        <f t="shared" ref="Z465" si="7975">Y465+((Y469-Z469)+(Y470-Z470))*(Y465/SUM(Y464:Y468))</f>
        <v>0.33333333333333337</v>
      </c>
      <c r="AA465" s="40">
        <f t="shared" ref="AA465" si="7976">Z465+((Z469-AA469)+(Z470-AA470))*(Z465/SUM(Z464:Z468))</f>
        <v>0.33333333333333337</v>
      </c>
      <c r="AB465" s="40">
        <f t="shared" ref="AB465" si="7977">AA465+((AA469-AB469)+(AA470-AB470))*(AA465/SUM(AA464:AA468))</f>
        <v>0.33333333333333337</v>
      </c>
      <c r="AC465" s="40">
        <f t="shared" ref="AC465" si="7978">AB465+((AB469-AC469)+(AB470-AC470))*(AB465/SUM(AB464:AB468))</f>
        <v>0.33333333333333337</v>
      </c>
      <c r="AD465" s="40">
        <f t="shared" ref="AD465" si="7979">AC465+((AC469-AD469)+(AC470-AD470))*(AC465/SUM(AC464:AC468))</f>
        <v>0.33333333333333337</v>
      </c>
      <c r="AE465" s="40">
        <f t="shared" ref="AE465" si="7980">AD465+((AD469-AE469)+(AD470-AE470))*(AD465/SUM(AD464:AD468))</f>
        <v>0.33333333333333337</v>
      </c>
      <c r="AF465" s="40">
        <f t="shared" ref="AF465" si="7981">AE465+((AE469-AF469)+(AE470-AF470))*(AE465/SUM(AE464:AE468))</f>
        <v>0.33333333333333337</v>
      </c>
      <c r="AG465" s="40">
        <f t="shared" ref="AG465" si="7982">AF465+((AF469-AG469)+(AF470-AG470))*(AF465/SUM(AF464:AF468))</f>
        <v>0.33333333333333337</v>
      </c>
      <c r="AH465" s="40">
        <f t="shared" ref="AH465" si="7983">AG465+((AG469-AH469)+(AG470-AH470))*(AG465/SUM(AG464:AG468))</f>
        <v>0.33333333333333337</v>
      </c>
      <c r="AI465" s="40">
        <f t="shared" ref="AI465" si="7984">AH465+((AH469-AI469)+(AH470-AI470))*(AH465/SUM(AH464:AH468))</f>
        <v>0.33333333333333337</v>
      </c>
      <c r="AJ465" s="40">
        <f t="shared" ref="AJ465" si="7985">AI465+((AI469-AJ469)+(AI470-AJ470))*(AI465/SUM(AI464:AI468))</f>
        <v>0.33333333333333337</v>
      </c>
      <c r="AK465" s="40">
        <f t="shared" ref="AK465" si="7986">AJ465+((AJ469-AK469)+(AJ470-AK470))*(AJ465/SUM(AJ464:AJ468))</f>
        <v>0.33333333333333337</v>
      </c>
      <c r="AL465" s="40">
        <f t="shared" ref="AL465" si="7987">AK465+((AK469-AL469)+(AK470-AL470))*(AK465/SUM(AK464:AK468))</f>
        <v>0.33333333333333337</v>
      </c>
      <c r="AM465" s="40">
        <f t="shared" ref="AM465" si="7988">AL465+((AL469-AM469)+(AL470-AM470))*(AL465/SUM(AL464:AL468))</f>
        <v>0.33333333333333337</v>
      </c>
      <c r="AN465" s="40">
        <f t="shared" ref="AN465" si="7989">AM465+((AM469-AN469)+(AM470-AN470))*(AM465/SUM(AM464:AM468))</f>
        <v>0.33333333333333337</v>
      </c>
      <c r="AO465" s="40">
        <f t="shared" ref="AO465" si="7990">AN465+((AN469-AO469)+(AN470-AO470))*(AN465/SUM(AN464:AN468))</f>
        <v>0.33333333333333337</v>
      </c>
      <c r="AP465" s="40">
        <f t="shared" ref="AP465" si="7991">AO465+((AO469-AP469)+(AO470-AP470))*(AO465/SUM(AO464:AO468))</f>
        <v>0.33333333333333337</v>
      </c>
      <c r="AQ465" s="40">
        <f t="shared" ref="AQ465" si="7992">AP465+((AP469-AQ469)+(AP470-AQ470))*(AP465/SUM(AP464:AP468))</f>
        <v>0.33333333333333337</v>
      </c>
      <c r="AR465" s="40">
        <f t="shared" ref="AR465" si="7993">AQ465+((AQ469-AR469)+(AQ470-AR470))*(AQ465/SUM(AQ464:AQ468))</f>
        <v>0.33333333333333337</v>
      </c>
      <c r="AS465" s="41">
        <f t="shared" ref="AS465" si="7994">AR465+((AR469-AS469)+(AR470-AS470))*(AR465/SUM(AR464:AR468))</f>
        <v>0.33333333333333337</v>
      </c>
      <c r="AU465" s="10" cm="1">
        <f t="array" ref="AU465">IF($D465="","",INDEX('Data - CO2'!$B$5:$AP$53,MATCH(Kulturmodeller!$D465,'Data - CO2'!$A$5:$A$53,0),AU$20)*E465)</f>
        <v>0</v>
      </c>
      <c r="AV465" cm="1">
        <f t="array" ref="AV465">IF($D465="","",INDEX('Data - CO2'!$B$5:$AP$53,MATCH(Kulturmodeller!$D465,'Data - CO2'!$A$5:$A$53,0),AV$20)*F465)</f>
        <v>0.52813138421426276</v>
      </c>
      <c r="AW465" cm="1">
        <f t="array" ref="AW465">IF($D465="","",INDEX('Data - CO2'!$B$5:$AP$53,MATCH(Kulturmodeller!$D465,'Data - CO2'!$A$5:$A$53,0),AW$20)*G465)</f>
        <v>3.520875894761752</v>
      </c>
      <c r="AX465" cm="1">
        <f t="array" ref="AX465">IF($D465="","",INDEX('Data - CO2'!$B$5:$AP$53,MATCH(Kulturmodeller!$D465,'Data - CO2'!$A$5:$A$53,0),AX$20)*H465)</f>
        <v>9.1281967641971367</v>
      </c>
      <c r="AY465" cm="1">
        <f t="array" ref="AY465">IF($D465="","",INDEX('Data - CO2'!$B$5:$AP$53,MATCH(Kulturmodeller!$D465,'Data - CO2'!$A$5:$A$53,0),AY$20)*I465)</f>
        <v>18.908407582979784</v>
      </c>
      <c r="AZ465" cm="1">
        <f t="array" ref="AZ465">IF($D465="","",INDEX('Data - CO2'!$B$5:$AP$53,MATCH(Kulturmodeller!$D465,'Data - CO2'!$A$5:$A$53,0),AZ$20)*J465*$B463)</f>
        <v>41.342184538302249</v>
      </c>
      <c r="BA465" cm="1">
        <f t="array" ref="BA465">IF($D465="","",INDEX('Data - CO2'!$B$5:$AP$53,MATCH(Kulturmodeller!$D465,'Data - CO2'!$A$5:$A$53,0),BA$20)*K465*$B463)</f>
        <v>65.433399631686129</v>
      </c>
      <c r="BB465" cm="1">
        <f t="array" ref="BB465">IF($D465="","",INDEX('Data - CO2'!$B$5:$AP$53,MATCH(Kulturmodeller!$D465,'Data - CO2'!$A$5:$A$53,0),BB$20)*L465*$B463)</f>
        <v>82.35880042438616</v>
      </c>
      <c r="BC465" cm="1">
        <f t="array" ref="BC465">IF($D465="","",INDEX('Data - CO2'!$B$5:$AP$53,MATCH(Kulturmodeller!$D465,'Data - CO2'!$A$5:$A$53,0),BC$20)*M465*$B463)</f>
        <v>91.329339607529135</v>
      </c>
      <c r="BD465" cm="1">
        <f t="array" ref="BD465">IF($D465="","",INDEX('Data - CO2'!$B$5:$AP$53,MATCH(Kulturmodeller!$D465,'Data - CO2'!$A$5:$A$53,0),BD$20)*N465*$B463)</f>
        <v>99.794711920427673</v>
      </c>
      <c r="BE465" cm="1">
        <f t="array" ref="BE465">IF($D465="","",INDEX('Data - CO2'!$B$5:$AP$53,MATCH(Kulturmodeller!$D465,'Data - CO2'!$A$5:$A$53,0),BE$20)*O465*$B463)</f>
        <v>106.8384432897063</v>
      </c>
      <c r="BF465" cm="1">
        <f t="array" ref="BF465">IF($D465="","",INDEX('Data - CO2'!$B$5:$AP$53,MATCH(Kulturmodeller!$D465,'Data - CO2'!$A$5:$A$53,0),BF$20)*P465*$B463)</f>
        <v>113.08478139610801</v>
      </c>
      <c r="BG465" cm="1">
        <f t="array" ref="BG465">IF($D465="","",INDEX('Data - CO2'!$B$5:$AP$53,MATCH(Kulturmodeller!$D465,'Data - CO2'!$A$5:$A$53,0),BG$20)*Q465*$B463)</f>
        <v>119.65656665331278</v>
      </c>
      <c r="BH465" cm="1">
        <f t="array" ref="BH465">IF($D465="","",INDEX('Data - CO2'!$B$5:$AP$53,MATCH(Kulturmodeller!$D465,'Data - CO2'!$A$5:$A$53,0),BH$20)*R465*$B463)</f>
        <v>124.95241496987995</v>
      </c>
      <c r="BI465" cm="1">
        <f t="array" ref="BI465">IF($D465="","",INDEX('Data - CO2'!$B$5:$AP$53,MATCH(Kulturmodeller!$D465,'Data - CO2'!$A$5:$A$53,0),BI$20)*S465*$B463)</f>
        <v>128.40202936273641</v>
      </c>
      <c r="BJ465" cm="1">
        <f t="array" ref="BJ465">IF($D465="","",INDEX('Data - CO2'!$B$5:$AP$53,MATCH(Kulturmodeller!$D465,'Data - CO2'!$A$5:$A$53,0),BJ$20)*T465*$B463)</f>
        <v>132.17799386279592</v>
      </c>
      <c r="BK465" cm="1">
        <f t="array" ref="BK465">IF($D465="","",INDEX('Data - CO2'!$B$5:$AP$53,MATCH(Kulturmodeller!$D465,'Data - CO2'!$A$5:$A$53,0),BK$20)*U465*$B463)</f>
        <v>134.34972628361763</v>
      </c>
      <c r="BL465" cm="1">
        <f t="array" ref="BL465">IF($D465="","",INDEX('Data - CO2'!$B$5:$AP$53,MATCH(Kulturmodeller!$D465,'Data - CO2'!$A$5:$A$53,0),BL$20)*V465*$B463)</f>
        <v>0.58681264912695863</v>
      </c>
      <c r="BM465" cm="1">
        <f t="array" ref="BM465">IF($D465="","",INDEX('Data - CO2'!$B$5:$AP$53,MATCH(Kulturmodeller!$D465,'Data - CO2'!$A$5:$A$53,0),BM$20)*W465*$B463)</f>
        <v>3.9120843275130586</v>
      </c>
      <c r="BN465" cm="1">
        <f t="array" ref="BN465">IF($D465="","",INDEX('Data - CO2'!$B$5:$AP$53,MATCH(Kulturmodeller!$D465,'Data - CO2'!$A$5:$A$53,0),BN$20)*X465*$B463)</f>
        <v>9.7802108187826473</v>
      </c>
      <c r="BO465" cm="1">
        <f t="array" ref="BO465">IF($D465="","",INDEX('Data - CO2'!$B$5:$AP$53,MATCH(Kulturmodeller!$D465,'Data - CO2'!$A$5:$A$53,0),BO$20)*Y465*$B463)</f>
        <v>19.560421637565295</v>
      </c>
      <c r="BP465" cm="1">
        <f t="array" ref="BP465">IF($D465="","",INDEX('Data - CO2'!$B$5:$AP$53,MATCH(Kulturmodeller!$D465,'Data - CO2'!$A$5:$A$53,0),BP$20)*Z465*$B463)</f>
        <v>41.342184538302249</v>
      </c>
      <c r="BQ465" cm="1">
        <f t="array" ref="BQ465">IF($D465="","",INDEX('Data - CO2'!$B$5:$AP$53,MATCH(Kulturmodeller!$D465,'Data - CO2'!$A$5:$A$53,0),BQ$20)*AA465*$B463)</f>
        <v>65.433399631686129</v>
      </c>
      <c r="BR465" cm="1">
        <f t="array" ref="BR465">IF($D465="","",INDEX('Data - CO2'!$B$5:$AP$53,MATCH(Kulturmodeller!$D465,'Data - CO2'!$A$5:$A$53,0),BR$20)*AB465*$B463)</f>
        <v>82.35880042438616</v>
      </c>
      <c r="BS465" cm="1">
        <f t="array" ref="BS465">IF($D465="","",INDEX('Data - CO2'!$B$5:$AP$53,MATCH(Kulturmodeller!$D465,'Data - CO2'!$A$5:$A$53,0),BS$20)*AC465*$B463)</f>
        <v>91.329339607529135</v>
      </c>
      <c r="BT465" cm="1">
        <f t="array" ref="BT465">IF($D465="","",INDEX('Data - CO2'!$B$5:$AP$53,MATCH(Kulturmodeller!$D465,'Data - CO2'!$A$5:$A$53,0),BT$20)*AD465*$B463)</f>
        <v>99.794711920427673</v>
      </c>
      <c r="BU465" cm="1">
        <f t="array" ref="BU465">IF($D465="","",INDEX('Data - CO2'!$B$5:$AP$53,MATCH(Kulturmodeller!$D465,'Data - CO2'!$A$5:$A$53,0),BU$20)*AE465*$B463)</f>
        <v>106.8384432897063</v>
      </c>
      <c r="BV465" cm="1">
        <f t="array" ref="BV465">IF($D465="","",INDEX('Data - CO2'!$B$5:$AP$53,MATCH(Kulturmodeller!$D465,'Data - CO2'!$A$5:$A$53,0),BV$20)*AF465*$B463)</f>
        <v>113.08478139610801</v>
      </c>
      <c r="BW465" cm="1">
        <f t="array" ref="BW465">IF($D465="","",INDEX('Data - CO2'!$B$5:$AP$53,MATCH(Kulturmodeller!$D465,'Data - CO2'!$A$5:$A$53,0),BW$20)*AG465*$B463)</f>
        <v>119.65656665331278</v>
      </c>
      <c r="BX465" cm="1">
        <f t="array" ref="BX465">IF($D465="","",INDEX('Data - CO2'!$B$5:$AP$53,MATCH(Kulturmodeller!$D465,'Data - CO2'!$A$5:$A$53,0),BX$20)*AH465*$B463)</f>
        <v>124.95241496987995</v>
      </c>
      <c r="BY465" cm="1">
        <f t="array" ref="BY465">IF($D465="","",INDEX('Data - CO2'!$B$5:$AP$53,MATCH(Kulturmodeller!$D465,'Data - CO2'!$A$5:$A$53,0),BY$20)*AI465*$B463)</f>
        <v>128.40202936273641</v>
      </c>
      <c r="BZ465" cm="1">
        <f t="array" ref="BZ465">IF($D465="","",INDEX('Data - CO2'!$B$5:$AP$53,MATCH(Kulturmodeller!$D465,'Data - CO2'!$A$5:$A$53,0),BZ$20)*AJ465*$B463)</f>
        <v>132.17799386279592</v>
      </c>
      <c r="CA465" cm="1">
        <f t="array" ref="CA465">IF($D465="","",INDEX('Data - CO2'!$B$5:$AP$53,MATCH(Kulturmodeller!$D465,'Data - CO2'!$A$5:$A$53,0),CA$20)*AK465*$B463)</f>
        <v>134.34972628361763</v>
      </c>
      <c r="CB465" cm="1">
        <f t="array" ref="CB465">IF($D465="","",INDEX('Data - CO2'!$B$5:$AP$53,MATCH(Kulturmodeller!$D465,'Data - CO2'!$A$5:$A$53,0),CB$20)*AL465*$B463)</f>
        <v>0.58681264912695863</v>
      </c>
      <c r="CC465" cm="1">
        <f t="array" ref="CC465">IF($D465="","",INDEX('Data - CO2'!$B$5:$AP$53,MATCH(Kulturmodeller!$D465,'Data - CO2'!$A$5:$A$53,0),CC$20)*AM465*$B463)</f>
        <v>3.9120843275130586</v>
      </c>
      <c r="CD465" cm="1">
        <f t="array" ref="CD465">IF($D465="","",INDEX('Data - CO2'!$B$5:$AP$53,MATCH(Kulturmodeller!$D465,'Data - CO2'!$A$5:$A$53,0),CD$20)*AN465*$B463)</f>
        <v>9.7802108187826473</v>
      </c>
      <c r="CE465" cm="1">
        <f t="array" ref="CE465">IF($D465="","",INDEX('Data - CO2'!$B$5:$AP$53,MATCH(Kulturmodeller!$D465,'Data - CO2'!$A$5:$A$53,0),CE$20)*AO465*$B463)</f>
        <v>19.560421637565295</v>
      </c>
      <c r="CF465" cm="1">
        <f t="array" ref="CF465">IF($D465="","",INDEX('Data - CO2'!$B$5:$AP$53,MATCH(Kulturmodeller!$D465,'Data - CO2'!$A$5:$A$53,0),CF$20)*AP465*$B463)</f>
        <v>41.342184538302249</v>
      </c>
      <c r="CG465" cm="1">
        <f t="array" ref="CG465">IF($D465="","",INDEX('Data - CO2'!$B$5:$AP$53,MATCH(Kulturmodeller!$D465,'Data - CO2'!$A$5:$A$53,0),CG$20)*AQ465*$B463)</f>
        <v>65.433399631686129</v>
      </c>
      <c r="CH465" cm="1">
        <f t="array" ref="CH465">IF($D465="","",INDEX('Data - CO2'!$B$5:$AP$53,MATCH(Kulturmodeller!$D465,'Data - CO2'!$A$5:$A$53,0),CH$20)*AR465*$B463)</f>
        <v>82.35880042438616</v>
      </c>
      <c r="CI465" s="11" cm="1">
        <f t="array" ref="CI465">IF($D465="","",INDEX('Data - CO2'!$B$5:$AP$53,MATCH(Kulturmodeller!$D465,'Data - CO2'!$A$5:$A$53,0),CI$20)*AS465*$B463)</f>
        <v>91.329339607529135</v>
      </c>
    </row>
    <row r="466" spans="1:87" x14ac:dyDescent="0.3">
      <c r="A466" s="33" t="s">
        <v>83</v>
      </c>
      <c r="B466" s="33"/>
      <c r="C466" s="124" t="str">
        <f>'Katalog over Kulturmodeller '!F169</f>
        <v>LØV - valgfrit</v>
      </c>
      <c r="D466" s="125" t="s">
        <v>304</v>
      </c>
      <c r="E466" s="151">
        <f>'Katalog over Kulturmodeller '!W169</f>
        <v>0.1</v>
      </c>
      <c r="F466" s="40">
        <f>E466+((E469-F469)+(E470-F470))*(E466/SUM(E464:E468))</f>
        <v>0.1</v>
      </c>
      <c r="G466" s="40">
        <f t="shared" ref="G466" si="7995">F466+((F469-G469)+(F470-G470))*(F466/SUM(F464:F468))</f>
        <v>0.1</v>
      </c>
      <c r="H466" s="40">
        <f t="shared" ref="H466" si="7996">G466+((G469-H469)+(G470-H470))*(G466/SUM(G464:G468))</f>
        <v>0.10370370370370371</v>
      </c>
      <c r="I466" s="40">
        <f t="shared" ref="I466" si="7997">H466+((H469-I469)+(H470-I470))*(H466/SUM(H464:H468))</f>
        <v>0.10740740740740742</v>
      </c>
      <c r="J466" s="40">
        <f t="shared" ref="J466" si="7998">I466+((I469-J469)+(I470-J470))*(I466/SUM(I464:I468))</f>
        <v>0.11111111111111113</v>
      </c>
      <c r="K466" s="40">
        <f t="shared" ref="K466" si="7999">J466+((J469-K469)+(J470-K470))*(J466/SUM(J464:J468))</f>
        <v>0.11111111111111113</v>
      </c>
      <c r="L466" s="40">
        <f t="shared" ref="L466" si="8000">K466+((K469-L469)+(K470-L470))*(K466/SUM(K464:K468))</f>
        <v>0.11111111111111113</v>
      </c>
      <c r="M466" s="40">
        <f t="shared" ref="M466" si="8001">L466+((L469-M469)+(L470-M470))*(L466/SUM(L464:L468))</f>
        <v>0.11111111111111113</v>
      </c>
      <c r="N466" s="40">
        <f t="shared" ref="N466" si="8002">M466+((M469-N469)+(M470-N470))*(M466/SUM(M464:M468))</f>
        <v>0.11111111111111113</v>
      </c>
      <c r="O466" s="40">
        <f t="shared" ref="O466" si="8003">N466+((N469-O469)+(N470-O470))*(N466/SUM(N464:N468))</f>
        <v>0.11111111111111113</v>
      </c>
      <c r="P466" s="40">
        <f t="shared" ref="P466" si="8004">O466+((O469-P469)+(O470-P470))*(O466/SUM(O464:O468))</f>
        <v>0.11111111111111113</v>
      </c>
      <c r="Q466" s="40">
        <f t="shared" ref="Q466" si="8005">P466+((P469-Q469)+(P470-Q470))*(P466/SUM(P464:P468))</f>
        <v>0.11111111111111113</v>
      </c>
      <c r="R466" s="40">
        <f t="shared" ref="R466" si="8006">Q466+((Q469-R469)+(Q470-R470))*(Q466/SUM(Q464:Q468))</f>
        <v>0.11111111111111113</v>
      </c>
      <c r="S466" s="40">
        <f t="shared" ref="S466" si="8007">R466+((R469-S469)+(R470-S470))*(R466/SUM(R464:R468))</f>
        <v>0.11111111111111113</v>
      </c>
      <c r="T466" s="40">
        <f t="shared" ref="T466" si="8008">S466+((S469-T469)+(S470-T470))*(S466/SUM(S464:S468))</f>
        <v>0.11111111111111113</v>
      </c>
      <c r="U466" s="40">
        <f t="shared" ref="U466" si="8009">T466+((T469-U469)+(T470-U470))*(T466/SUM(T464:T468))</f>
        <v>0.11111111111111113</v>
      </c>
      <c r="V466" s="40">
        <f t="shared" ref="V466" si="8010">U466+((U469-V469)+(U470-V470))*(U466/SUM(U464:U468))</f>
        <v>0.11111111111111113</v>
      </c>
      <c r="W466" s="40">
        <f t="shared" ref="W466" si="8011">V466+((V469-W469)+(V470-W470))*(V466/SUM(V464:V468))</f>
        <v>0.11111111111111113</v>
      </c>
      <c r="X466" s="40">
        <f t="shared" ref="X466" si="8012">W466+((W469-X469)+(W470-X470))*(W466/SUM(W464:W468))</f>
        <v>0.11111111111111113</v>
      </c>
      <c r="Y466" s="40">
        <f t="shared" ref="Y466" si="8013">X466+((X469-Y469)+(X470-Y470))*(X466/SUM(X464:X468))</f>
        <v>0.11111111111111113</v>
      </c>
      <c r="Z466" s="40">
        <f t="shared" ref="Z466" si="8014">Y466+((Y469-Z469)+(Y470-Z470))*(Y466/SUM(Y464:Y468))</f>
        <v>0.11111111111111113</v>
      </c>
      <c r="AA466" s="40">
        <f t="shared" ref="AA466" si="8015">Z466+((Z469-AA469)+(Z470-AA470))*(Z466/SUM(Z464:Z468))</f>
        <v>0.11111111111111113</v>
      </c>
      <c r="AB466" s="40">
        <f t="shared" ref="AB466" si="8016">AA466+((AA469-AB469)+(AA470-AB470))*(AA466/SUM(AA464:AA468))</f>
        <v>0.11111111111111113</v>
      </c>
      <c r="AC466" s="40">
        <f t="shared" ref="AC466" si="8017">AB466+((AB469-AC469)+(AB470-AC470))*(AB466/SUM(AB464:AB468))</f>
        <v>0.11111111111111113</v>
      </c>
      <c r="AD466" s="40">
        <f t="shared" ref="AD466" si="8018">AC466+((AC469-AD469)+(AC470-AD470))*(AC466/SUM(AC464:AC468))</f>
        <v>0.11111111111111113</v>
      </c>
      <c r="AE466" s="40">
        <f t="shared" ref="AE466" si="8019">AD466+((AD469-AE469)+(AD470-AE470))*(AD466/SUM(AD464:AD468))</f>
        <v>0.11111111111111113</v>
      </c>
      <c r="AF466" s="40">
        <f t="shared" ref="AF466" si="8020">AE466+((AE469-AF469)+(AE470-AF470))*(AE466/SUM(AE464:AE468))</f>
        <v>0.11111111111111113</v>
      </c>
      <c r="AG466" s="40">
        <f t="shared" ref="AG466" si="8021">AF466+((AF469-AG469)+(AF470-AG470))*(AF466/SUM(AF464:AF468))</f>
        <v>0.11111111111111113</v>
      </c>
      <c r="AH466" s="40">
        <f t="shared" ref="AH466" si="8022">AG466+((AG469-AH469)+(AG470-AH470))*(AG466/SUM(AG464:AG468))</f>
        <v>0.11111111111111113</v>
      </c>
      <c r="AI466" s="40">
        <f t="shared" ref="AI466" si="8023">AH466+((AH469-AI469)+(AH470-AI470))*(AH466/SUM(AH464:AH468))</f>
        <v>0.11111111111111113</v>
      </c>
      <c r="AJ466" s="40">
        <f t="shared" ref="AJ466" si="8024">AI466+((AI469-AJ469)+(AI470-AJ470))*(AI466/SUM(AI464:AI468))</f>
        <v>0.11111111111111113</v>
      </c>
      <c r="AK466" s="40">
        <f t="shared" ref="AK466" si="8025">AJ466+((AJ469-AK469)+(AJ470-AK470))*(AJ466/SUM(AJ464:AJ468))</f>
        <v>0.11111111111111113</v>
      </c>
      <c r="AL466" s="40">
        <f t="shared" ref="AL466" si="8026">AK466+((AK469-AL469)+(AK470-AL470))*(AK466/SUM(AK464:AK468))</f>
        <v>0.11111111111111113</v>
      </c>
      <c r="AM466" s="40">
        <f t="shared" ref="AM466" si="8027">AL466+((AL469-AM469)+(AL470-AM470))*(AL466/SUM(AL464:AL468))</f>
        <v>0.11111111111111113</v>
      </c>
      <c r="AN466" s="40">
        <f t="shared" ref="AN466" si="8028">AM466+((AM469-AN469)+(AM470-AN470))*(AM466/SUM(AM464:AM468))</f>
        <v>0.11111111111111113</v>
      </c>
      <c r="AO466" s="40">
        <f t="shared" ref="AO466" si="8029">AN466+((AN469-AO469)+(AN470-AO470))*(AN466/SUM(AN464:AN468))</f>
        <v>0.11111111111111113</v>
      </c>
      <c r="AP466" s="40">
        <f t="shared" ref="AP466" si="8030">AO466+((AO469-AP469)+(AO470-AP470))*(AO466/SUM(AO464:AO468))</f>
        <v>0.11111111111111113</v>
      </c>
      <c r="AQ466" s="40">
        <f t="shared" ref="AQ466" si="8031">AP466+((AP469-AQ469)+(AP470-AQ470))*(AP466/SUM(AP464:AP468))</f>
        <v>0.11111111111111113</v>
      </c>
      <c r="AR466" s="40">
        <f t="shared" ref="AR466" si="8032">AQ466+((AQ469-AR469)+(AQ470-AR470))*(AQ466/SUM(AQ464:AQ468))</f>
        <v>0.11111111111111113</v>
      </c>
      <c r="AS466" s="41">
        <f t="shared" ref="AS466" si="8033">AR466+((AR469-AS469)+(AR470-AS470))*(AR466/SUM(AR464:AR468))</f>
        <v>0.11111111111111113</v>
      </c>
      <c r="AU466" s="10" cm="1">
        <f t="array" ref="AU466">IF($D466="","",INDEX('Data - CO2'!$B$5:$AP$53,MATCH(Kulturmodeller!$D466,'Data - CO2'!$A$5:$A$53,0),AU$20)*E466)</f>
        <v>0</v>
      </c>
      <c r="AV466" cm="1">
        <f t="array" ref="AV466">IF($D466="","",INDEX('Data - CO2'!$B$5:$AP$53,MATCH(Kulturmodeller!$D466,'Data - CO2'!$A$5:$A$53,0),AV$20)*F466)</f>
        <v>3.655946293744821E-2</v>
      </c>
      <c r="AW466" cm="1">
        <f t="array" ref="AW466">IF($D466="","",INDEX('Data - CO2'!$B$5:$AP$53,MATCH(Kulturmodeller!$D466,'Data - CO2'!$A$5:$A$53,0),AW$20)*G466)</f>
        <v>0.24372975291632143</v>
      </c>
      <c r="AX466" cm="1">
        <f t="array" ref="AX466">IF($D466="","",INDEX('Data - CO2'!$B$5:$AP$53,MATCH(Kulturmodeller!$D466,'Data - CO2'!$A$5:$A$53,0),AX$20)*H466)</f>
        <v>0.63189195200527792</v>
      </c>
      <c r="AY466" cm="1">
        <f t="array" ref="AY466">IF($D466="","",INDEX('Data - CO2'!$B$5:$AP$53,MATCH(Kulturmodeller!$D466,'Data - CO2'!$A$5:$A$53,0),AY$20)*I466)</f>
        <v>1.3089190434395042</v>
      </c>
      <c r="AZ466" cm="1">
        <f t="array" ref="AZ466">IF($D466="","",INDEX('Data - CO2'!$B$5:$AP$53,MATCH(Kulturmodeller!$D466,'Data - CO2'!$A$5:$A$53,0),AZ$20)*J466*$B463)</f>
        <v>3.9414987858074215</v>
      </c>
      <c r="BA466" cm="1">
        <f t="array" ref="BA466">IF($D466="","",INDEX('Data - CO2'!$B$5:$AP$53,MATCH(Kulturmodeller!$D466,'Data - CO2'!$A$5:$A$53,0),BA$20)*K466*$B463)</f>
        <v>8.4413482314738388</v>
      </c>
      <c r="BB466" cm="1">
        <f t="array" ref="BB466">IF($D466="","",INDEX('Data - CO2'!$B$5:$AP$53,MATCH(Kulturmodeller!$D466,'Data - CO2'!$A$5:$A$53,0),BB$20)*L466*$B463)</f>
        <v>14.180307968958607</v>
      </c>
      <c r="BC466" cm="1">
        <f t="array" ref="BC466">IF($D466="","",INDEX('Data - CO2'!$B$5:$AP$53,MATCH(Kulturmodeller!$D466,'Data - CO2'!$A$5:$A$53,0),BC$20)*M466*$B463)</f>
        <v>19.454603356284274</v>
      </c>
      <c r="BD466" cm="1">
        <f t="array" ref="BD466">IF($D466="","",INDEX('Data - CO2'!$B$5:$AP$53,MATCH(Kulturmodeller!$D466,'Data - CO2'!$A$5:$A$53,0),BD$20)*N466*$B463)</f>
        <v>21.73914162940655</v>
      </c>
      <c r="BE466" cm="1">
        <f t="array" ref="BE466">IF($D466="","",INDEX('Data - CO2'!$B$5:$AP$53,MATCH(Kulturmodeller!$D466,'Data - CO2'!$A$5:$A$53,0),BE$20)*O466*$B463)</f>
        <v>24.560768769226769</v>
      </c>
      <c r="BF466" cm="1">
        <f t="array" ref="BF466">IF($D466="","",INDEX('Data - CO2'!$B$5:$AP$53,MATCH(Kulturmodeller!$D466,'Data - CO2'!$A$5:$A$53,0),BF$20)*P466*$B463)</f>
        <v>27.581976961336593</v>
      </c>
      <c r="BG466" cm="1">
        <f t="array" ref="BG466">IF($D466="","",INDEX('Data - CO2'!$B$5:$AP$53,MATCH(Kulturmodeller!$D466,'Data - CO2'!$A$5:$A$53,0),BG$20)*Q466*$B463)</f>
        <v>30.498667628428461</v>
      </c>
      <c r="BH466" cm="1">
        <f t="array" ref="BH466">IF($D466="","",INDEX('Data - CO2'!$B$5:$AP$53,MATCH(Kulturmodeller!$D466,'Data - CO2'!$A$5:$A$53,0),BH$20)*R466*$B463)</f>
        <v>33.253483099015341</v>
      </c>
      <c r="BI466" cm="1">
        <f t="array" ref="BI466">IF($D466="","",INDEX('Data - CO2'!$B$5:$AP$53,MATCH(Kulturmodeller!$D466,'Data - CO2'!$A$5:$A$53,0),BI$20)*S466*$B463)</f>
        <v>35.991258772863219</v>
      </c>
      <c r="BJ466" cm="1">
        <f t="array" ref="BJ466">IF($D466="","",INDEX('Data - CO2'!$B$5:$AP$53,MATCH(Kulturmodeller!$D466,'Data - CO2'!$A$5:$A$53,0),BJ$20)*T466*$B463)</f>
        <v>38.81866520459883</v>
      </c>
      <c r="BK466" cm="1">
        <f t="array" ref="BK466">IF($D466="","",INDEX('Data - CO2'!$B$5:$AP$53,MATCH(Kulturmodeller!$D466,'Data - CO2'!$A$5:$A$53,0),BK$20)*U466*$B463)</f>
        <v>41.698445896694444</v>
      </c>
      <c r="BL466" cm="1">
        <f t="array" ref="BL466">IF($D466="","",INDEX('Data - CO2'!$B$5:$AP$53,MATCH(Kulturmodeller!$D466,'Data - CO2'!$A$5:$A$53,0),BL$20)*V466*$B463)</f>
        <v>43.901952929802853</v>
      </c>
      <c r="BM466" cm="1">
        <f t="array" ref="BM466">IF($D466="","",INDEX('Data - CO2'!$B$5:$AP$53,MATCH(Kulturmodeller!$D466,'Data - CO2'!$A$5:$A$53,0),BM$20)*W466*$B463)</f>
        <v>45.306377906300561</v>
      </c>
      <c r="BN466" cm="1">
        <f t="array" ref="BN466">IF($D466="","",INDEX('Data - CO2'!$B$5:$AP$53,MATCH(Kulturmodeller!$D466,'Data - CO2'!$A$5:$A$53,0),BN$20)*X466*$B463)</f>
        <v>46.754859872887025</v>
      </c>
      <c r="BO466" cm="1">
        <f t="array" ref="BO466">IF($D466="","",INDEX('Data - CO2'!$B$5:$AP$53,MATCH(Kulturmodeller!$D466,'Data - CO2'!$A$5:$A$53,0),BO$20)*Y466*$B463)</f>
        <v>47.65344118186632</v>
      </c>
      <c r="BP466" cm="1">
        <f t="array" ref="BP466">IF($D466="","",INDEX('Data - CO2'!$B$5:$AP$53,MATCH(Kulturmodeller!$D466,'Data - CO2'!$A$5:$A$53,0),BP$20)*Z466*$B463)</f>
        <v>48.751253992047637</v>
      </c>
      <c r="BQ466" cm="1">
        <f t="array" ref="BQ466">IF($D466="","",INDEX('Data - CO2'!$B$5:$AP$53,MATCH(Kulturmodeller!$D466,'Data - CO2'!$A$5:$A$53,0),BQ$20)*AA466*$B463)</f>
        <v>50.016487385370112</v>
      </c>
      <c r="BR466" cm="1">
        <f t="array" ref="BR466">IF($D466="","",INDEX('Data - CO2'!$B$5:$AP$53,MATCH(Kulturmodeller!$D466,'Data - CO2'!$A$5:$A$53,0),BR$20)*AB466*$B463)</f>
        <v>51.253917507186159</v>
      </c>
      <c r="BS466" cm="1">
        <f t="array" ref="BS466">IF($D466="","",INDEX('Data - CO2'!$B$5:$AP$53,MATCH(Kulturmodeller!$D466,'Data - CO2'!$A$5:$A$53,0),BS$20)*AC466*$B463)</f>
        <v>52.172889780682496</v>
      </c>
      <c r="BT466" cm="1">
        <f t="array" ref="BT466">IF($D466="","",INDEX('Data - CO2'!$B$5:$AP$53,MATCH(Kulturmodeller!$D466,'Data - CO2'!$A$5:$A$53,0),BT$20)*AD466*$B463)</f>
        <v>52.883665696555958</v>
      </c>
      <c r="BU466" cm="1">
        <f t="array" ref="BU466">IF($D466="","",INDEX('Data - CO2'!$B$5:$AP$53,MATCH(Kulturmodeller!$D466,'Data - CO2'!$A$5:$A$53,0),BU$20)*AE466*$B463)</f>
        <v>53.945330031432604</v>
      </c>
      <c r="BV466" cm="1">
        <f t="array" ref="BV466">IF($D466="","",INDEX('Data - CO2'!$B$5:$AP$53,MATCH(Kulturmodeller!$D466,'Data - CO2'!$A$5:$A$53,0),BV$20)*AF466*$B463)</f>
        <v>54.994179287491754</v>
      </c>
      <c r="BW466" cm="1">
        <f t="array" ref="BW466">IF($D466="","",INDEX('Data - CO2'!$B$5:$AP$53,MATCH(Kulturmodeller!$D466,'Data - CO2'!$A$5:$A$53,0),BW$20)*AG466*$B463)</f>
        <v>55.630595871953595</v>
      </c>
      <c r="BX466" cm="1">
        <f t="array" ref="BX466">IF($D466="","",INDEX('Data - CO2'!$B$5:$AP$53,MATCH(Kulturmodeller!$D466,'Data - CO2'!$A$5:$A$53,0),BX$20)*AH466*$B463)</f>
        <v>4.0621625486053574E-2</v>
      </c>
      <c r="BY466" cm="1">
        <f t="array" ref="BY466">IF($D466="","",INDEX('Data - CO2'!$B$5:$AP$53,MATCH(Kulturmodeller!$D466,'Data - CO2'!$A$5:$A$53,0),BY$20)*AI466*$B463)</f>
        <v>0.27081083657369054</v>
      </c>
      <c r="BZ466" cm="1">
        <f t="array" ref="BZ466">IF($D466="","",INDEX('Data - CO2'!$B$5:$AP$53,MATCH(Kulturmodeller!$D466,'Data - CO2'!$A$5:$A$53,0),BZ$20)*AJ466*$B463)</f>
        <v>0.67702709143422635</v>
      </c>
      <c r="CA466" cm="1">
        <f t="array" ref="CA466">IF($D466="","",INDEX('Data - CO2'!$B$5:$AP$53,MATCH(Kulturmodeller!$D466,'Data - CO2'!$A$5:$A$53,0),CA$20)*AK466*$B463)</f>
        <v>1.3540541828684527</v>
      </c>
      <c r="CB466" cm="1">
        <f t="array" ref="CB466">IF($D466="","",INDEX('Data - CO2'!$B$5:$AP$53,MATCH(Kulturmodeller!$D466,'Data - CO2'!$A$5:$A$53,0),CB$20)*AL466*$B463)</f>
        <v>3.9414987858074215</v>
      </c>
      <c r="CC466" cm="1">
        <f t="array" ref="CC466">IF($D466="","",INDEX('Data - CO2'!$B$5:$AP$53,MATCH(Kulturmodeller!$D466,'Data - CO2'!$A$5:$A$53,0),CC$20)*AM466*$B463)</f>
        <v>8.4413482314738388</v>
      </c>
      <c r="CD466" cm="1">
        <f t="array" ref="CD466">IF($D466="","",INDEX('Data - CO2'!$B$5:$AP$53,MATCH(Kulturmodeller!$D466,'Data - CO2'!$A$5:$A$53,0),CD$20)*AN466*$B463)</f>
        <v>14.180307968958607</v>
      </c>
      <c r="CE466" cm="1">
        <f t="array" ref="CE466">IF($D466="","",INDEX('Data - CO2'!$B$5:$AP$53,MATCH(Kulturmodeller!$D466,'Data - CO2'!$A$5:$A$53,0),CE$20)*AO466*$B463)</f>
        <v>19.454603356284274</v>
      </c>
      <c r="CF466" cm="1">
        <f t="array" ref="CF466">IF($D466="","",INDEX('Data - CO2'!$B$5:$AP$53,MATCH(Kulturmodeller!$D466,'Data - CO2'!$A$5:$A$53,0),CF$20)*AP466*$B463)</f>
        <v>21.73914162940655</v>
      </c>
      <c r="CG466" cm="1">
        <f t="array" ref="CG466">IF($D466="","",INDEX('Data - CO2'!$B$5:$AP$53,MATCH(Kulturmodeller!$D466,'Data - CO2'!$A$5:$A$53,0),CG$20)*AQ466*$B463)</f>
        <v>24.560768769226769</v>
      </c>
      <c r="CH466" cm="1">
        <f t="array" ref="CH466">IF($D466="","",INDEX('Data - CO2'!$B$5:$AP$53,MATCH(Kulturmodeller!$D466,'Data - CO2'!$A$5:$A$53,0),CH$20)*AR466*$B463)</f>
        <v>27.581976961336593</v>
      </c>
      <c r="CI466" s="11" cm="1">
        <f t="array" ref="CI466">IF($D466="","",INDEX('Data - CO2'!$B$5:$AP$53,MATCH(Kulturmodeller!$D466,'Data - CO2'!$A$5:$A$53,0),CI$20)*AS466*$B463)</f>
        <v>30.498667628428461</v>
      </c>
    </row>
    <row r="467" spans="1:87" x14ac:dyDescent="0.3">
      <c r="A467" s="33" t="s">
        <v>84</v>
      </c>
      <c r="B467" s="33"/>
      <c r="C467" s="124" t="str">
        <f>'Katalog over Kulturmodeller '!F170</f>
        <v>Juletræer (NGR)</v>
      </c>
      <c r="D467" s="125" t="s">
        <v>633</v>
      </c>
      <c r="E467" s="151">
        <f>'Katalog over Kulturmodeller '!W170</f>
        <v>0</v>
      </c>
      <c r="F467" s="40">
        <f>E467+((E469-F469)+(E470-F470))*(E467/SUM(E464:E468))</f>
        <v>0</v>
      </c>
      <c r="G467" s="40">
        <f t="shared" ref="G467" si="8034">F467+((F469-G469)+(F470-G470))*(F467/SUM(F464:F468))</f>
        <v>0</v>
      </c>
      <c r="H467" s="40">
        <f t="shared" ref="H467" si="8035">G467+((G469-H469)+(G470-H470))*(G467/SUM(G464:G468))</f>
        <v>0</v>
      </c>
      <c r="I467" s="40">
        <f t="shared" ref="I467" si="8036">H467+((H469-I469)+(H470-I470))*(H467/SUM(H464:H468))</f>
        <v>0</v>
      </c>
      <c r="J467" s="40">
        <f t="shared" ref="J467" si="8037">I467+((I469-J469)+(I470-J470))*(I467/SUM(I464:I468))</f>
        <v>0</v>
      </c>
      <c r="K467" s="40">
        <f t="shared" ref="K467" si="8038">J467+((J469-K469)+(J470-K470))*(J467/SUM(J464:J468))</f>
        <v>0</v>
      </c>
      <c r="L467" s="40">
        <f t="shared" ref="L467" si="8039">K467+((K469-L469)+(K470-L470))*(K467/SUM(K464:K468))</f>
        <v>0</v>
      </c>
      <c r="M467" s="40">
        <f t="shared" ref="M467" si="8040">L467+((L469-M469)+(L470-M470))*(L467/SUM(L464:L468))</f>
        <v>0</v>
      </c>
      <c r="N467" s="40">
        <f t="shared" ref="N467" si="8041">M467+((M469-N469)+(M470-N470))*(M467/SUM(M464:M468))</f>
        <v>0</v>
      </c>
      <c r="O467" s="40">
        <f t="shared" ref="O467" si="8042">N467+((N469-O469)+(N470-O470))*(N467/SUM(N464:N468))</f>
        <v>0</v>
      </c>
      <c r="P467" s="40">
        <f t="shared" ref="P467" si="8043">O467+((O469-P469)+(O470-P470))*(O467/SUM(O464:O468))</f>
        <v>0</v>
      </c>
      <c r="Q467" s="40">
        <f t="shared" ref="Q467" si="8044">P467+((P469-Q469)+(P470-Q470))*(P467/SUM(P464:P468))</f>
        <v>0</v>
      </c>
      <c r="R467" s="40">
        <f t="shared" ref="R467" si="8045">Q467+((Q469-R469)+(Q470-R470))*(Q467/SUM(Q464:Q468))</f>
        <v>0</v>
      </c>
      <c r="S467" s="40">
        <f t="shared" ref="S467" si="8046">R467+((R469-S469)+(R470-S470))*(R467/SUM(R464:R468))</f>
        <v>0</v>
      </c>
      <c r="T467" s="40">
        <f t="shared" ref="T467" si="8047">S467+((S469-T469)+(S470-T470))*(S467/SUM(S464:S468))</f>
        <v>0</v>
      </c>
      <c r="U467" s="40">
        <f t="shared" ref="U467" si="8048">T467+((T469-U469)+(T470-U470))*(T467/SUM(T464:T468))</f>
        <v>0</v>
      </c>
      <c r="V467" s="40">
        <f t="shared" ref="V467" si="8049">U467+((U469-V469)+(U470-V470))*(U467/SUM(U464:U468))</f>
        <v>0</v>
      </c>
      <c r="W467" s="40">
        <f t="shared" ref="W467" si="8050">V467+((V469-W469)+(V470-W470))*(V467/SUM(V464:V468))</f>
        <v>0</v>
      </c>
      <c r="X467" s="40">
        <f t="shared" ref="X467" si="8051">W467+((W469-X469)+(W470-X470))*(W467/SUM(W464:W468))</f>
        <v>0</v>
      </c>
      <c r="Y467" s="40">
        <f t="shared" ref="Y467" si="8052">X467+((X469-Y469)+(X470-Y470))*(X467/SUM(X464:X468))</f>
        <v>0</v>
      </c>
      <c r="Z467" s="40">
        <f t="shared" ref="Z467" si="8053">Y467+((Y469-Z469)+(Y470-Z470))*(Y467/SUM(Y464:Y468))</f>
        <v>0</v>
      </c>
      <c r="AA467" s="40">
        <f t="shared" ref="AA467" si="8054">Z467+((Z469-AA469)+(Z470-AA470))*(Z467/SUM(Z464:Z468))</f>
        <v>0</v>
      </c>
      <c r="AB467" s="40">
        <f t="shared" ref="AB467" si="8055">AA467+((AA469-AB469)+(AA470-AB470))*(AA467/SUM(AA464:AA468))</f>
        <v>0</v>
      </c>
      <c r="AC467" s="40">
        <f t="shared" ref="AC467" si="8056">AB467+((AB469-AC469)+(AB470-AC470))*(AB467/SUM(AB464:AB468))</f>
        <v>0</v>
      </c>
      <c r="AD467" s="40">
        <f t="shared" ref="AD467" si="8057">AC467+((AC469-AD469)+(AC470-AD470))*(AC467/SUM(AC464:AC468))</f>
        <v>0</v>
      </c>
      <c r="AE467" s="40">
        <f t="shared" ref="AE467" si="8058">AD467+((AD469-AE469)+(AD470-AE470))*(AD467/SUM(AD464:AD468))</f>
        <v>0</v>
      </c>
      <c r="AF467" s="40">
        <f t="shared" ref="AF467" si="8059">AE467+((AE469-AF469)+(AE470-AF470))*(AE467/SUM(AE464:AE468))</f>
        <v>0</v>
      </c>
      <c r="AG467" s="40">
        <f t="shared" ref="AG467" si="8060">AF467+((AF469-AG469)+(AF470-AG470))*(AF467/SUM(AF464:AF468))</f>
        <v>0</v>
      </c>
      <c r="AH467" s="40">
        <f t="shared" ref="AH467" si="8061">AG467+((AG469-AH469)+(AG470-AH470))*(AG467/SUM(AG464:AG468))</f>
        <v>0</v>
      </c>
      <c r="AI467" s="40">
        <f t="shared" ref="AI467" si="8062">AH467+((AH469-AI469)+(AH470-AI470))*(AH467/SUM(AH464:AH468))</f>
        <v>0</v>
      </c>
      <c r="AJ467" s="40">
        <f t="shared" ref="AJ467" si="8063">AI467+((AI469-AJ469)+(AI470-AJ470))*(AI467/SUM(AI464:AI468))</f>
        <v>0</v>
      </c>
      <c r="AK467" s="40">
        <f t="shared" ref="AK467" si="8064">AJ467+((AJ469-AK469)+(AJ470-AK470))*(AJ467/SUM(AJ464:AJ468))</f>
        <v>0</v>
      </c>
      <c r="AL467" s="40">
        <f t="shared" ref="AL467" si="8065">AK467+((AK469-AL469)+(AK470-AL470))*(AK467/SUM(AK464:AK468))</f>
        <v>0</v>
      </c>
      <c r="AM467" s="40">
        <f t="shared" ref="AM467" si="8066">AL467+((AL469-AM469)+(AL470-AM470))*(AL467/SUM(AL464:AL468))</f>
        <v>0</v>
      </c>
      <c r="AN467" s="40">
        <f t="shared" ref="AN467" si="8067">AM467+((AM469-AN469)+(AM470-AN470))*(AM467/SUM(AM464:AM468))</f>
        <v>0</v>
      </c>
      <c r="AO467" s="40">
        <f t="shared" ref="AO467" si="8068">AN467+((AN469-AO469)+(AN470-AO470))*(AN467/SUM(AN464:AN468))</f>
        <v>0</v>
      </c>
      <c r="AP467" s="40">
        <f t="shared" ref="AP467" si="8069">AO467+((AO469-AP469)+(AO470-AP470))*(AO467/SUM(AO464:AO468))</f>
        <v>0</v>
      </c>
      <c r="AQ467" s="40">
        <f t="shared" ref="AQ467" si="8070">AP467+((AP469-AQ469)+(AP470-AQ470))*(AP467/SUM(AP464:AP468))</f>
        <v>0</v>
      </c>
      <c r="AR467" s="40">
        <f t="shared" ref="AR467" si="8071">AQ467+((AQ469-AR469)+(AQ470-AR470))*(AQ467/SUM(AQ464:AQ468))</f>
        <v>0</v>
      </c>
      <c r="AS467" s="41">
        <f t="shared" ref="AS467" si="8072">AR467+((AR469-AS469)+(AR470-AS470))*(AR467/SUM(AR464:AR468))</f>
        <v>0</v>
      </c>
      <c r="AU467" s="10" cm="1">
        <f t="array" ref="AU467">IF($D467="","",INDEX('Data - CO2'!$B$5:$AP$53,MATCH(Kulturmodeller!$D467,'Data - CO2'!$A$5:$A$53,0),AU$20)*E467)</f>
        <v>0</v>
      </c>
      <c r="AV467" cm="1">
        <f t="array" ref="AV467">IF($D467="","",INDEX('Data - CO2'!$B$5:$AP$53,MATCH(Kulturmodeller!$D467,'Data - CO2'!$A$5:$A$53,0),AV$20)*F467)</f>
        <v>0</v>
      </c>
      <c r="AW467" cm="1">
        <f t="array" ref="AW467">IF($D467="","",INDEX('Data - CO2'!$B$5:$AP$53,MATCH(Kulturmodeller!$D467,'Data - CO2'!$A$5:$A$53,0),AW$20)*G467)</f>
        <v>0</v>
      </c>
      <c r="AX467" cm="1">
        <f t="array" ref="AX467">IF($D467="","",INDEX('Data - CO2'!$B$5:$AP$53,MATCH(Kulturmodeller!$D467,'Data - CO2'!$A$5:$A$53,0),AX$20)*H467)</f>
        <v>0</v>
      </c>
      <c r="AY467" cm="1">
        <f t="array" ref="AY467">IF($D467="","",INDEX('Data - CO2'!$B$5:$AP$53,MATCH(Kulturmodeller!$D467,'Data - CO2'!$A$5:$A$53,0),AY$20)*I467)</f>
        <v>0</v>
      </c>
      <c r="AZ467" cm="1">
        <f t="array" ref="AZ467">IF($D467="","",INDEX('Data - CO2'!$B$5:$AP$53,MATCH(Kulturmodeller!$D467,'Data - CO2'!$A$5:$A$53,0),AZ$20)*J467*$B463)</f>
        <v>0</v>
      </c>
      <c r="BA467" cm="1">
        <f t="array" ref="BA467">IF($D467="","",INDEX('Data - CO2'!$B$5:$AP$53,MATCH(Kulturmodeller!$D467,'Data - CO2'!$A$5:$A$53,0),BA$20)*K467*$B463)</f>
        <v>0</v>
      </c>
      <c r="BB467" cm="1">
        <f t="array" ref="BB467">IF($D467="","",INDEX('Data - CO2'!$B$5:$AP$53,MATCH(Kulturmodeller!$D467,'Data - CO2'!$A$5:$A$53,0),BB$20)*L467*$B463)</f>
        <v>0</v>
      </c>
      <c r="BC467" cm="1">
        <f t="array" ref="BC467">IF($D467="","",INDEX('Data - CO2'!$B$5:$AP$53,MATCH(Kulturmodeller!$D467,'Data - CO2'!$A$5:$A$53,0),BC$20)*M467*$B463)</f>
        <v>0</v>
      </c>
      <c r="BD467" cm="1">
        <f t="array" ref="BD467">IF($D467="","",INDEX('Data - CO2'!$B$5:$AP$53,MATCH(Kulturmodeller!$D467,'Data - CO2'!$A$5:$A$53,0),BD$20)*N467*$B463)</f>
        <v>0</v>
      </c>
      <c r="BE467" cm="1">
        <f t="array" ref="BE467">IF($D467="","",INDEX('Data - CO2'!$B$5:$AP$53,MATCH(Kulturmodeller!$D467,'Data - CO2'!$A$5:$A$53,0),BE$20)*O467*$B463)</f>
        <v>0</v>
      </c>
      <c r="BF467" cm="1">
        <f t="array" ref="BF467">IF($D467="","",INDEX('Data - CO2'!$B$5:$AP$53,MATCH(Kulturmodeller!$D467,'Data - CO2'!$A$5:$A$53,0),BF$20)*P467*$B463)</f>
        <v>0</v>
      </c>
      <c r="BG467" cm="1">
        <f t="array" ref="BG467">IF($D467="","",INDEX('Data - CO2'!$B$5:$AP$53,MATCH(Kulturmodeller!$D467,'Data - CO2'!$A$5:$A$53,0),BG$20)*Q467*$B463)</f>
        <v>0</v>
      </c>
      <c r="BH467" cm="1">
        <f t="array" ref="BH467">IF($D467="","",INDEX('Data - CO2'!$B$5:$AP$53,MATCH(Kulturmodeller!$D467,'Data - CO2'!$A$5:$A$53,0),BH$20)*R467*$B463)</f>
        <v>0</v>
      </c>
      <c r="BI467" cm="1">
        <f t="array" ref="BI467">IF($D467="","",INDEX('Data - CO2'!$B$5:$AP$53,MATCH(Kulturmodeller!$D467,'Data - CO2'!$A$5:$A$53,0),BI$20)*S467*$B463)</f>
        <v>0</v>
      </c>
      <c r="BJ467" cm="1">
        <f t="array" ref="BJ467">IF($D467="","",INDEX('Data - CO2'!$B$5:$AP$53,MATCH(Kulturmodeller!$D467,'Data - CO2'!$A$5:$A$53,0),BJ$20)*T467*$B463)</f>
        <v>0</v>
      </c>
      <c r="BK467" cm="1">
        <f t="array" ref="BK467">IF($D467="","",INDEX('Data - CO2'!$B$5:$AP$53,MATCH(Kulturmodeller!$D467,'Data - CO2'!$A$5:$A$53,0),BK$20)*U467*$B463)</f>
        <v>0</v>
      </c>
      <c r="BL467" cm="1">
        <f t="array" ref="BL467">IF($D467="","",INDEX('Data - CO2'!$B$5:$AP$53,MATCH(Kulturmodeller!$D467,'Data - CO2'!$A$5:$A$53,0),BL$20)*V467*$B463)</f>
        <v>0</v>
      </c>
      <c r="BM467" cm="1">
        <f t="array" ref="BM467">IF($D467="","",INDEX('Data - CO2'!$B$5:$AP$53,MATCH(Kulturmodeller!$D467,'Data - CO2'!$A$5:$A$53,0),BM$20)*W467*$B463)</f>
        <v>0</v>
      </c>
      <c r="BN467" cm="1">
        <f t="array" ref="BN467">IF($D467="","",INDEX('Data - CO2'!$B$5:$AP$53,MATCH(Kulturmodeller!$D467,'Data - CO2'!$A$5:$A$53,0),BN$20)*X467*$B463)</f>
        <v>0</v>
      </c>
      <c r="BO467" cm="1">
        <f t="array" ref="BO467">IF($D467="","",INDEX('Data - CO2'!$B$5:$AP$53,MATCH(Kulturmodeller!$D467,'Data - CO2'!$A$5:$A$53,0),BO$20)*Y467*$B463)</f>
        <v>0</v>
      </c>
      <c r="BP467" cm="1">
        <f t="array" ref="BP467">IF($D467="","",INDEX('Data - CO2'!$B$5:$AP$53,MATCH(Kulturmodeller!$D467,'Data - CO2'!$A$5:$A$53,0),BP$20)*Z467*$B463)</f>
        <v>0</v>
      </c>
      <c r="BQ467" cm="1">
        <f t="array" ref="BQ467">IF($D467="","",INDEX('Data - CO2'!$B$5:$AP$53,MATCH(Kulturmodeller!$D467,'Data - CO2'!$A$5:$A$53,0),BQ$20)*AA467*$B463)</f>
        <v>0</v>
      </c>
      <c r="BR467" cm="1">
        <f t="array" ref="BR467">IF($D467="","",INDEX('Data - CO2'!$B$5:$AP$53,MATCH(Kulturmodeller!$D467,'Data - CO2'!$A$5:$A$53,0),BR$20)*AB467*$B463)</f>
        <v>0</v>
      </c>
      <c r="BS467" cm="1">
        <f t="array" ref="BS467">IF($D467="","",INDEX('Data - CO2'!$B$5:$AP$53,MATCH(Kulturmodeller!$D467,'Data - CO2'!$A$5:$A$53,0),BS$20)*AC467*$B463)</f>
        <v>0</v>
      </c>
      <c r="BT467" cm="1">
        <f t="array" ref="BT467">IF($D467="","",INDEX('Data - CO2'!$B$5:$AP$53,MATCH(Kulturmodeller!$D467,'Data - CO2'!$A$5:$A$53,0),BT$20)*AD467*$B463)</f>
        <v>0</v>
      </c>
      <c r="BU467" cm="1">
        <f t="array" ref="BU467">IF($D467="","",INDEX('Data - CO2'!$B$5:$AP$53,MATCH(Kulturmodeller!$D467,'Data - CO2'!$A$5:$A$53,0),BU$20)*AE467*$B463)</f>
        <v>0</v>
      </c>
      <c r="BV467" cm="1">
        <f t="array" ref="BV467">IF($D467="","",INDEX('Data - CO2'!$B$5:$AP$53,MATCH(Kulturmodeller!$D467,'Data - CO2'!$A$5:$A$53,0),BV$20)*AF467*$B463)</f>
        <v>0</v>
      </c>
      <c r="BW467" cm="1">
        <f t="array" ref="BW467">IF($D467="","",INDEX('Data - CO2'!$B$5:$AP$53,MATCH(Kulturmodeller!$D467,'Data - CO2'!$A$5:$A$53,0),BW$20)*AG467*$B463)</f>
        <v>0</v>
      </c>
      <c r="BX467" cm="1">
        <f t="array" ref="BX467">IF($D467="","",INDEX('Data - CO2'!$B$5:$AP$53,MATCH(Kulturmodeller!$D467,'Data - CO2'!$A$5:$A$53,0),BX$20)*AH467*$B463)</f>
        <v>0</v>
      </c>
      <c r="BY467" cm="1">
        <f t="array" ref="BY467">IF($D467="","",INDEX('Data - CO2'!$B$5:$AP$53,MATCH(Kulturmodeller!$D467,'Data - CO2'!$A$5:$A$53,0),BY$20)*AI467*$B463)</f>
        <v>0</v>
      </c>
      <c r="BZ467" cm="1">
        <f t="array" ref="BZ467">IF($D467="","",INDEX('Data - CO2'!$B$5:$AP$53,MATCH(Kulturmodeller!$D467,'Data - CO2'!$A$5:$A$53,0),BZ$20)*AJ467*$B463)</f>
        <v>0</v>
      </c>
      <c r="CA467" cm="1">
        <f t="array" ref="CA467">IF($D467="","",INDEX('Data - CO2'!$B$5:$AP$53,MATCH(Kulturmodeller!$D467,'Data - CO2'!$A$5:$A$53,0),CA$20)*AK467*$B463)</f>
        <v>0</v>
      </c>
      <c r="CB467" cm="1">
        <f t="array" ref="CB467">IF($D467="","",INDEX('Data - CO2'!$B$5:$AP$53,MATCH(Kulturmodeller!$D467,'Data - CO2'!$A$5:$A$53,0),CB$20)*AL467*$B463)</f>
        <v>0</v>
      </c>
      <c r="CC467" cm="1">
        <f t="array" ref="CC467">IF($D467="","",INDEX('Data - CO2'!$B$5:$AP$53,MATCH(Kulturmodeller!$D467,'Data - CO2'!$A$5:$A$53,0),CC$20)*AM467*$B463)</f>
        <v>0</v>
      </c>
      <c r="CD467" cm="1">
        <f t="array" ref="CD467">IF($D467="","",INDEX('Data - CO2'!$B$5:$AP$53,MATCH(Kulturmodeller!$D467,'Data - CO2'!$A$5:$A$53,0),CD$20)*AN467*$B463)</f>
        <v>0</v>
      </c>
      <c r="CE467" cm="1">
        <f t="array" ref="CE467">IF($D467="","",INDEX('Data - CO2'!$B$5:$AP$53,MATCH(Kulturmodeller!$D467,'Data - CO2'!$A$5:$A$53,0),CE$20)*AO467*$B463)</f>
        <v>0</v>
      </c>
      <c r="CF467" cm="1">
        <f t="array" ref="CF467">IF($D467="","",INDEX('Data - CO2'!$B$5:$AP$53,MATCH(Kulturmodeller!$D467,'Data - CO2'!$A$5:$A$53,0),CF$20)*AP467*$B463)</f>
        <v>0</v>
      </c>
      <c r="CG467" cm="1">
        <f t="array" ref="CG467">IF($D467="","",INDEX('Data - CO2'!$B$5:$AP$53,MATCH(Kulturmodeller!$D467,'Data - CO2'!$A$5:$A$53,0),CG$20)*AQ467*$B463)</f>
        <v>0</v>
      </c>
      <c r="CH467" cm="1">
        <f t="array" ref="CH467">IF($D467="","",INDEX('Data - CO2'!$B$5:$AP$53,MATCH(Kulturmodeller!$D467,'Data - CO2'!$A$5:$A$53,0),CH$20)*AR467*$B463)</f>
        <v>0</v>
      </c>
      <c r="CI467" s="11" cm="1">
        <f t="array" ref="CI467">IF($D467="","",INDEX('Data - CO2'!$B$5:$AP$53,MATCH(Kulturmodeller!$D467,'Data - CO2'!$A$5:$A$53,0),CI$20)*AS467*$B463)</f>
        <v>0</v>
      </c>
    </row>
    <row r="468" spans="1:87" x14ac:dyDescent="0.3">
      <c r="A468" s="42" t="s">
        <v>85</v>
      </c>
      <c r="B468" s="42"/>
      <c r="C468" s="124">
        <f>'Katalog over Kulturmodeller '!F171</f>
        <v>0</v>
      </c>
      <c r="D468" s="129"/>
      <c r="E468" s="140">
        <f>'Katalog over Kulturmodeller '!W171</f>
        <v>0</v>
      </c>
      <c r="F468" s="46">
        <f>E468+((E469-F469)+(E470-F470))*(E468/SUM(E464:E468))</f>
        <v>0</v>
      </c>
      <c r="G468" s="46">
        <f t="shared" ref="G468" si="8073">F468+((F469-G469)+(F470-G470))*(F468/SUM(F464:F468))</f>
        <v>0</v>
      </c>
      <c r="H468" s="46">
        <f t="shared" ref="H468" si="8074">G468+((G469-H469)+(G470-H470))*(G468/SUM(G464:G468))</f>
        <v>0</v>
      </c>
      <c r="I468" s="46">
        <f t="shared" ref="I468" si="8075">H468+((H469-I469)+(H470-I470))*(H468/SUM(H464:H468))</f>
        <v>0</v>
      </c>
      <c r="J468" s="46">
        <f t="shared" ref="J468" si="8076">I468+((I469-J469)+(I470-J470))*(I468/SUM(I464:I468))</f>
        <v>0</v>
      </c>
      <c r="K468" s="46">
        <f t="shared" ref="K468" si="8077">J468+((J469-K469)+(J470-K470))*(J468/SUM(J464:J468))</f>
        <v>0</v>
      </c>
      <c r="L468" s="46">
        <f t="shared" ref="L468" si="8078">K468+((K469-L469)+(K470-L470))*(K468/SUM(K464:K468))</f>
        <v>0</v>
      </c>
      <c r="M468" s="46">
        <f t="shared" ref="M468" si="8079">L468+((L469-M469)+(L470-M470))*(L468/SUM(L464:L468))</f>
        <v>0</v>
      </c>
      <c r="N468" s="46">
        <f t="shared" ref="N468" si="8080">M468+((M469-N469)+(M470-N470))*(M468/SUM(M464:M468))</f>
        <v>0</v>
      </c>
      <c r="O468" s="46">
        <f t="shared" ref="O468" si="8081">N468+((N469-O469)+(N470-O470))*(N468/SUM(N464:N468))</f>
        <v>0</v>
      </c>
      <c r="P468" s="46">
        <f t="shared" ref="P468" si="8082">O468+((O469-P469)+(O470-P470))*(O468/SUM(O464:O468))</f>
        <v>0</v>
      </c>
      <c r="Q468" s="46">
        <f t="shared" ref="Q468" si="8083">P468+((P469-Q469)+(P470-Q470))*(P468/SUM(P464:P468))</f>
        <v>0</v>
      </c>
      <c r="R468" s="46">
        <f t="shared" ref="R468" si="8084">Q468+((Q469-R469)+(Q470-R470))*(Q468/SUM(Q464:Q468))</f>
        <v>0</v>
      </c>
      <c r="S468" s="46">
        <f t="shared" ref="S468" si="8085">R468+((R469-S469)+(R470-S470))*(R468/SUM(R464:R468))</f>
        <v>0</v>
      </c>
      <c r="T468" s="46">
        <f t="shared" ref="T468" si="8086">S468+((S469-T469)+(S470-T470))*(S468/SUM(S464:S468))</f>
        <v>0</v>
      </c>
      <c r="U468" s="46">
        <f t="shared" ref="U468" si="8087">T468+((T469-U469)+(T470-U470))*(T468/SUM(T464:T468))</f>
        <v>0</v>
      </c>
      <c r="V468" s="46">
        <f t="shared" ref="V468" si="8088">U468+((U469-V469)+(U470-V470))*(U468/SUM(U464:U468))</f>
        <v>0</v>
      </c>
      <c r="W468" s="46">
        <f t="shared" ref="W468" si="8089">V468+((V469-W469)+(V470-W470))*(V468/SUM(V464:V468))</f>
        <v>0</v>
      </c>
      <c r="X468" s="46">
        <f t="shared" ref="X468" si="8090">W468+((W469-X469)+(W470-X470))*(W468/SUM(W464:W468))</f>
        <v>0</v>
      </c>
      <c r="Y468" s="46">
        <f t="shared" ref="Y468" si="8091">X468+((X469-Y469)+(X470-Y470))*(X468/SUM(X464:X468))</f>
        <v>0</v>
      </c>
      <c r="Z468" s="46">
        <f t="shared" ref="Z468" si="8092">Y468+((Y469-Z469)+(Y470-Z470))*(Y468/SUM(Y464:Y468))</f>
        <v>0</v>
      </c>
      <c r="AA468" s="46">
        <f t="shared" ref="AA468" si="8093">Z468+((Z469-AA469)+(Z470-AA470))*(Z468/SUM(Z464:Z468))</f>
        <v>0</v>
      </c>
      <c r="AB468" s="46">
        <f t="shared" ref="AB468" si="8094">AA468+((AA469-AB469)+(AA470-AB470))*(AA468/SUM(AA464:AA468))</f>
        <v>0</v>
      </c>
      <c r="AC468" s="46">
        <f t="shared" ref="AC468" si="8095">AB468+((AB469-AC469)+(AB470-AC470))*(AB468/SUM(AB464:AB468))</f>
        <v>0</v>
      </c>
      <c r="AD468" s="46">
        <f t="shared" ref="AD468" si="8096">AC468+((AC469-AD469)+(AC470-AD470))*(AC468/SUM(AC464:AC468))</f>
        <v>0</v>
      </c>
      <c r="AE468" s="46">
        <f t="shared" ref="AE468" si="8097">AD468+((AD469-AE469)+(AD470-AE470))*(AD468/SUM(AD464:AD468))</f>
        <v>0</v>
      </c>
      <c r="AF468" s="46">
        <f t="shared" ref="AF468" si="8098">AE468+((AE469-AF469)+(AE470-AF470))*(AE468/SUM(AE464:AE468))</f>
        <v>0</v>
      </c>
      <c r="AG468" s="46">
        <f t="shared" ref="AG468" si="8099">AF468+((AF469-AG469)+(AF470-AG470))*(AF468/SUM(AF464:AF468))</f>
        <v>0</v>
      </c>
      <c r="AH468" s="46">
        <f t="shared" ref="AH468" si="8100">AG468+((AG469-AH469)+(AG470-AH470))*(AG468/SUM(AG464:AG468))</f>
        <v>0</v>
      </c>
      <c r="AI468" s="46">
        <f t="shared" ref="AI468" si="8101">AH468+((AH469-AI469)+(AH470-AI470))*(AH468/SUM(AH464:AH468))</f>
        <v>0</v>
      </c>
      <c r="AJ468" s="46">
        <f t="shared" ref="AJ468" si="8102">AI468+((AI469-AJ469)+(AI470-AJ470))*(AI468/SUM(AI464:AI468))</f>
        <v>0</v>
      </c>
      <c r="AK468" s="46">
        <f t="shared" ref="AK468" si="8103">AJ468+((AJ469-AK469)+(AJ470-AK470))*(AJ468/SUM(AJ464:AJ468))</f>
        <v>0</v>
      </c>
      <c r="AL468" s="46">
        <f t="shared" ref="AL468" si="8104">AK468+((AK469-AL469)+(AK470-AL470))*(AK468/SUM(AK464:AK468))</f>
        <v>0</v>
      </c>
      <c r="AM468" s="46">
        <f t="shared" ref="AM468" si="8105">AL468+((AL469-AM469)+(AL470-AM470))*(AL468/SUM(AL464:AL468))</f>
        <v>0</v>
      </c>
      <c r="AN468" s="46">
        <f t="shared" ref="AN468" si="8106">AM468+((AM469-AN469)+(AM470-AN470))*(AM468/SUM(AM464:AM468))</f>
        <v>0</v>
      </c>
      <c r="AO468" s="46">
        <f t="shared" ref="AO468" si="8107">AN468+((AN469-AO469)+(AN470-AO470))*(AN468/SUM(AN464:AN468))</f>
        <v>0</v>
      </c>
      <c r="AP468" s="46">
        <f t="shared" ref="AP468" si="8108">AO468+((AO469-AP469)+(AO470-AP470))*(AO468/SUM(AO464:AO468))</f>
        <v>0</v>
      </c>
      <c r="AQ468" s="46">
        <f t="shared" ref="AQ468" si="8109">AP468+((AP469-AQ469)+(AP470-AQ470))*(AP468/SUM(AP464:AP468))</f>
        <v>0</v>
      </c>
      <c r="AR468" s="46">
        <f t="shared" ref="AR468" si="8110">AQ468+((AQ469-AR469)+(AQ470-AR470))*(AQ468/SUM(AQ464:AQ468))</f>
        <v>0</v>
      </c>
      <c r="AS468" s="47">
        <f t="shared" ref="AS468" si="8111">AR468+((AR469-AS469)+(AR470-AS470))*(AR468/SUM(AR464:AR468))</f>
        <v>0</v>
      </c>
      <c r="AU468" s="10" t="str" cm="1">
        <f t="array" ref="AU468">IF($D468="","",INDEX('Data - CO2'!$B$5:$AP$53,MATCH(Kulturmodeller!$D468,'Data - CO2'!$A$5:$A$53,0),AU$20)*E468)</f>
        <v/>
      </c>
      <c r="AV468" t="str" cm="1">
        <f t="array" ref="AV468">IF($D468="","",INDEX('Data - CO2'!$B$5:$AP$53,MATCH(Kulturmodeller!$D468,'Data - CO2'!$A$5:$A$53,0),AV$20)*F468)</f>
        <v/>
      </c>
      <c r="AW468" t="str" cm="1">
        <f t="array" ref="AW468">IF($D468="","",INDEX('Data - CO2'!$B$5:$AP$53,MATCH(Kulturmodeller!$D468,'Data - CO2'!$A$5:$A$53,0),AW$20)*G468)</f>
        <v/>
      </c>
      <c r="AX468" t="str" cm="1">
        <f t="array" ref="AX468">IF($D468="","",INDEX('Data - CO2'!$B$5:$AP$53,MATCH(Kulturmodeller!$D468,'Data - CO2'!$A$5:$A$53,0),AX$20)*H468)</f>
        <v/>
      </c>
      <c r="AY468" t="str" cm="1">
        <f t="array" ref="AY468">IF($D468="","",INDEX('Data - CO2'!$B$5:$AP$53,MATCH(Kulturmodeller!$D468,'Data - CO2'!$A$5:$A$53,0),AY$20)*I468)</f>
        <v/>
      </c>
      <c r="AZ468" t="str" cm="1">
        <f t="array" ref="AZ468">IF($D468="","",INDEX('Data - CO2'!$B$5:$AP$53,MATCH(Kulturmodeller!$D468,'Data - CO2'!$A$5:$A$53,0),AZ$20)*J468*$B463)</f>
        <v/>
      </c>
      <c r="BA468" t="str" cm="1">
        <f t="array" ref="BA468">IF($D468="","",INDEX('Data - CO2'!$B$5:$AP$53,MATCH(Kulturmodeller!$D468,'Data - CO2'!$A$5:$A$53,0),BA$20)*K468*$B463)</f>
        <v/>
      </c>
      <c r="BB468" t="str" cm="1">
        <f t="array" ref="BB468">IF($D468="","",INDEX('Data - CO2'!$B$5:$AP$53,MATCH(Kulturmodeller!$D468,'Data - CO2'!$A$5:$A$53,0),BB$20)*L468*$B463)</f>
        <v/>
      </c>
      <c r="BC468" t="str" cm="1">
        <f t="array" ref="BC468">IF($D468="","",INDEX('Data - CO2'!$B$5:$AP$53,MATCH(Kulturmodeller!$D468,'Data - CO2'!$A$5:$A$53,0),BC$20)*M468*$B463)</f>
        <v/>
      </c>
      <c r="BD468" t="str" cm="1">
        <f t="array" ref="BD468">IF($D468="","",INDEX('Data - CO2'!$B$5:$AP$53,MATCH(Kulturmodeller!$D468,'Data - CO2'!$A$5:$A$53,0),BD$20)*N468*$B463)</f>
        <v/>
      </c>
      <c r="BE468" t="str" cm="1">
        <f t="array" ref="BE468">IF($D468="","",INDEX('Data - CO2'!$B$5:$AP$53,MATCH(Kulturmodeller!$D468,'Data - CO2'!$A$5:$A$53,0),BE$20)*O468*$B463)</f>
        <v/>
      </c>
      <c r="BF468" t="str" cm="1">
        <f t="array" ref="BF468">IF($D468="","",INDEX('Data - CO2'!$B$5:$AP$53,MATCH(Kulturmodeller!$D468,'Data - CO2'!$A$5:$A$53,0),BF$20)*P468*$B463)</f>
        <v/>
      </c>
      <c r="BG468" t="str" cm="1">
        <f t="array" ref="BG468">IF($D468="","",INDEX('Data - CO2'!$B$5:$AP$53,MATCH(Kulturmodeller!$D468,'Data - CO2'!$A$5:$A$53,0),BG$20)*Q468*$B463)</f>
        <v/>
      </c>
      <c r="BH468" t="str" cm="1">
        <f t="array" ref="BH468">IF($D468="","",INDEX('Data - CO2'!$B$5:$AP$53,MATCH(Kulturmodeller!$D468,'Data - CO2'!$A$5:$A$53,0),BH$20)*R468*$B463)</f>
        <v/>
      </c>
      <c r="BI468" t="str" cm="1">
        <f t="array" ref="BI468">IF($D468="","",INDEX('Data - CO2'!$B$5:$AP$53,MATCH(Kulturmodeller!$D468,'Data - CO2'!$A$5:$A$53,0),BI$20)*S468*$B463)</f>
        <v/>
      </c>
      <c r="BJ468" t="str" cm="1">
        <f t="array" ref="BJ468">IF($D468="","",INDEX('Data - CO2'!$B$5:$AP$53,MATCH(Kulturmodeller!$D468,'Data - CO2'!$A$5:$A$53,0),BJ$20)*T468*$B463)</f>
        <v/>
      </c>
      <c r="BK468" t="str" cm="1">
        <f t="array" ref="BK468">IF($D468="","",INDEX('Data - CO2'!$B$5:$AP$53,MATCH(Kulturmodeller!$D468,'Data - CO2'!$A$5:$A$53,0),BK$20)*U468*$B463)</f>
        <v/>
      </c>
      <c r="BL468" t="str" cm="1">
        <f t="array" ref="BL468">IF($D468="","",INDEX('Data - CO2'!$B$5:$AP$53,MATCH(Kulturmodeller!$D468,'Data - CO2'!$A$5:$A$53,0),BL$20)*V468*$B463)</f>
        <v/>
      </c>
      <c r="BM468" t="str" cm="1">
        <f t="array" ref="BM468">IF($D468="","",INDEX('Data - CO2'!$B$5:$AP$53,MATCH(Kulturmodeller!$D468,'Data - CO2'!$A$5:$A$53,0),BM$20)*W468*$B463)</f>
        <v/>
      </c>
      <c r="BN468" t="str" cm="1">
        <f t="array" ref="BN468">IF($D468="","",INDEX('Data - CO2'!$B$5:$AP$53,MATCH(Kulturmodeller!$D468,'Data - CO2'!$A$5:$A$53,0),BN$20)*X468*$B463)</f>
        <v/>
      </c>
      <c r="BO468" t="str" cm="1">
        <f t="array" ref="BO468">IF($D468="","",INDEX('Data - CO2'!$B$5:$AP$53,MATCH(Kulturmodeller!$D468,'Data - CO2'!$A$5:$A$53,0),BO$20)*Y468*$B463)</f>
        <v/>
      </c>
      <c r="BP468" t="str" cm="1">
        <f t="array" ref="BP468">IF($D468="","",INDEX('Data - CO2'!$B$5:$AP$53,MATCH(Kulturmodeller!$D468,'Data - CO2'!$A$5:$A$53,0),BP$20)*Z468*$B463)</f>
        <v/>
      </c>
      <c r="BQ468" t="str" cm="1">
        <f t="array" ref="BQ468">IF($D468="","",INDEX('Data - CO2'!$B$5:$AP$53,MATCH(Kulturmodeller!$D468,'Data - CO2'!$A$5:$A$53,0),BQ$20)*AA468*$B463)</f>
        <v/>
      </c>
      <c r="BR468" t="str" cm="1">
        <f t="array" ref="BR468">IF($D468="","",INDEX('Data - CO2'!$B$5:$AP$53,MATCH(Kulturmodeller!$D468,'Data - CO2'!$A$5:$A$53,0),BR$20)*AB468*$B463)</f>
        <v/>
      </c>
      <c r="BS468" t="str" cm="1">
        <f t="array" ref="BS468">IF($D468="","",INDEX('Data - CO2'!$B$5:$AP$53,MATCH(Kulturmodeller!$D468,'Data - CO2'!$A$5:$A$53,0),BS$20)*AC468*$B463)</f>
        <v/>
      </c>
      <c r="BT468" t="str" cm="1">
        <f t="array" ref="BT468">IF($D468="","",INDEX('Data - CO2'!$B$5:$AP$53,MATCH(Kulturmodeller!$D468,'Data - CO2'!$A$5:$A$53,0),BT$20)*AD468*$B463)</f>
        <v/>
      </c>
      <c r="BU468" t="str" cm="1">
        <f t="array" ref="BU468">IF($D468="","",INDEX('Data - CO2'!$B$5:$AP$53,MATCH(Kulturmodeller!$D468,'Data - CO2'!$A$5:$A$53,0),BU$20)*AE468*$B463)</f>
        <v/>
      </c>
      <c r="BV468" t="str" cm="1">
        <f t="array" ref="BV468">IF($D468="","",INDEX('Data - CO2'!$B$5:$AP$53,MATCH(Kulturmodeller!$D468,'Data - CO2'!$A$5:$A$53,0),BV$20)*AF468*$B463)</f>
        <v/>
      </c>
      <c r="BW468" t="str" cm="1">
        <f t="array" ref="BW468">IF($D468="","",INDEX('Data - CO2'!$B$5:$AP$53,MATCH(Kulturmodeller!$D468,'Data - CO2'!$A$5:$A$53,0),BW$20)*AG468*$B463)</f>
        <v/>
      </c>
      <c r="BX468" t="str" cm="1">
        <f t="array" ref="BX468">IF($D468="","",INDEX('Data - CO2'!$B$5:$AP$53,MATCH(Kulturmodeller!$D468,'Data - CO2'!$A$5:$A$53,0),BX$20)*AH468*$B463)</f>
        <v/>
      </c>
      <c r="BY468" t="str" cm="1">
        <f t="array" ref="BY468">IF($D468="","",INDEX('Data - CO2'!$B$5:$AP$53,MATCH(Kulturmodeller!$D468,'Data - CO2'!$A$5:$A$53,0),BY$20)*AI468*$B463)</f>
        <v/>
      </c>
      <c r="BZ468" t="str" cm="1">
        <f t="array" ref="BZ468">IF($D468="","",INDEX('Data - CO2'!$B$5:$AP$53,MATCH(Kulturmodeller!$D468,'Data - CO2'!$A$5:$A$53,0),BZ$20)*AJ468*$B463)</f>
        <v/>
      </c>
      <c r="CA468" t="str" cm="1">
        <f t="array" ref="CA468">IF($D468="","",INDEX('Data - CO2'!$B$5:$AP$53,MATCH(Kulturmodeller!$D468,'Data - CO2'!$A$5:$A$53,0),CA$20)*AK468*$B463)</f>
        <v/>
      </c>
      <c r="CB468" t="str" cm="1">
        <f t="array" ref="CB468">IF($D468="","",INDEX('Data - CO2'!$B$5:$AP$53,MATCH(Kulturmodeller!$D468,'Data - CO2'!$A$5:$A$53,0),CB$20)*AL468*$B463)</f>
        <v/>
      </c>
      <c r="CC468" t="str" cm="1">
        <f t="array" ref="CC468">IF($D468="","",INDEX('Data - CO2'!$B$5:$AP$53,MATCH(Kulturmodeller!$D468,'Data - CO2'!$A$5:$A$53,0),CC$20)*AM468*$B463)</f>
        <v/>
      </c>
      <c r="CD468" t="str" cm="1">
        <f t="array" ref="CD468">IF($D468="","",INDEX('Data - CO2'!$B$5:$AP$53,MATCH(Kulturmodeller!$D468,'Data - CO2'!$A$5:$A$53,0),CD$20)*AN468*$B463)</f>
        <v/>
      </c>
      <c r="CE468" t="str" cm="1">
        <f t="array" ref="CE468">IF($D468="","",INDEX('Data - CO2'!$B$5:$AP$53,MATCH(Kulturmodeller!$D468,'Data - CO2'!$A$5:$A$53,0),CE$20)*AO468*$B463)</f>
        <v/>
      </c>
      <c r="CF468" t="str" cm="1">
        <f t="array" ref="CF468">IF($D468="","",INDEX('Data - CO2'!$B$5:$AP$53,MATCH(Kulturmodeller!$D468,'Data - CO2'!$A$5:$A$53,0),CF$20)*AP468*$B463)</f>
        <v/>
      </c>
      <c r="CG468" t="str" cm="1">
        <f t="array" ref="CG468">IF($D468="","",INDEX('Data - CO2'!$B$5:$AP$53,MATCH(Kulturmodeller!$D468,'Data - CO2'!$A$5:$A$53,0),CG$20)*AQ468*$B463)</f>
        <v/>
      </c>
      <c r="CH468" t="str" cm="1">
        <f t="array" ref="CH468">IF($D468="","",INDEX('Data - CO2'!$B$5:$AP$53,MATCH(Kulturmodeller!$D468,'Data - CO2'!$A$5:$A$53,0),CH$20)*AR468*$B463)</f>
        <v/>
      </c>
      <c r="CI468" s="11" t="str" cm="1">
        <f t="array" ref="CI468">IF($D468="","",INDEX('Data - CO2'!$B$5:$AP$53,MATCH(Kulturmodeller!$D468,'Data - CO2'!$A$5:$A$53,0),CI$20)*AS468*$B463)</f>
        <v/>
      </c>
    </row>
    <row r="469" spans="1:87" x14ac:dyDescent="0.3">
      <c r="A469" s="351" t="s">
        <v>637</v>
      </c>
      <c r="B469" s="49"/>
      <c r="C469" s="130" t="str">
        <f>'Katalog over Kulturmodeller '!F172</f>
        <v>Valgfri</v>
      </c>
      <c r="D469" s="131" t="s">
        <v>58</v>
      </c>
      <c r="E469" s="139">
        <f>'Katalog over Kulturmodeller '!W172</f>
        <v>0.1</v>
      </c>
      <c r="F469" s="40">
        <f>E469</f>
        <v>0.1</v>
      </c>
      <c r="G469" s="40">
        <f t="shared" ref="G469:G470" si="8112">F469</f>
        <v>0.1</v>
      </c>
      <c r="H469" s="40">
        <f>G469*2/3</f>
        <v>6.6666666666666666E-2</v>
      </c>
      <c r="I469" s="40">
        <f>H469*0.5</f>
        <v>3.3333333333333333E-2</v>
      </c>
      <c r="J469" s="40">
        <v>0</v>
      </c>
      <c r="K469" s="40">
        <f t="shared" ref="K469:K470" si="8113">J469</f>
        <v>0</v>
      </c>
      <c r="L469" s="40">
        <f t="shared" ref="L469:L470" si="8114">K469</f>
        <v>0</v>
      </c>
      <c r="M469" s="40">
        <f t="shared" ref="M469:M470" si="8115">L469</f>
        <v>0</v>
      </c>
      <c r="N469" s="40">
        <f t="shared" ref="N469:N470" si="8116">M469</f>
        <v>0</v>
      </c>
      <c r="O469" s="40">
        <f t="shared" ref="O469:O470" si="8117">N469</f>
        <v>0</v>
      </c>
      <c r="P469" s="40">
        <f t="shared" ref="P469:P470" si="8118">O469</f>
        <v>0</v>
      </c>
      <c r="Q469" s="40">
        <f t="shared" ref="Q469:Q470" si="8119">P469</f>
        <v>0</v>
      </c>
      <c r="R469" s="40">
        <f t="shared" ref="R469:R470" si="8120">Q469</f>
        <v>0</v>
      </c>
      <c r="S469" s="40">
        <f t="shared" ref="S469:S470" si="8121">R469</f>
        <v>0</v>
      </c>
      <c r="T469" s="40">
        <f t="shared" ref="T469:T470" si="8122">S469</f>
        <v>0</v>
      </c>
      <c r="U469" s="40">
        <f t="shared" ref="U469:U470" si="8123">T469</f>
        <v>0</v>
      </c>
      <c r="V469" s="40">
        <f t="shared" ref="V469:V470" si="8124">U469</f>
        <v>0</v>
      </c>
      <c r="W469" s="40">
        <f t="shared" ref="W469:W470" si="8125">V469</f>
        <v>0</v>
      </c>
      <c r="X469" s="40">
        <f t="shared" ref="X469:X470" si="8126">W469</f>
        <v>0</v>
      </c>
      <c r="Y469" s="40">
        <f t="shared" ref="Y469:Y470" si="8127">X469</f>
        <v>0</v>
      </c>
      <c r="Z469" s="40">
        <f t="shared" ref="Z469:Z470" si="8128">Y469</f>
        <v>0</v>
      </c>
      <c r="AA469" s="40">
        <f t="shared" ref="AA469:AA470" si="8129">Z469</f>
        <v>0</v>
      </c>
      <c r="AB469" s="40">
        <f t="shared" ref="AB469:AB470" si="8130">AA469</f>
        <v>0</v>
      </c>
      <c r="AC469" s="40">
        <f t="shared" ref="AC469:AC470" si="8131">AB469</f>
        <v>0</v>
      </c>
      <c r="AD469" s="40">
        <f t="shared" ref="AD469:AD470" si="8132">AC469</f>
        <v>0</v>
      </c>
      <c r="AE469" s="40">
        <f t="shared" ref="AE469:AE470" si="8133">AD469</f>
        <v>0</v>
      </c>
      <c r="AF469" s="40">
        <f t="shared" ref="AF469:AF470" si="8134">AE469</f>
        <v>0</v>
      </c>
      <c r="AG469" s="40">
        <f t="shared" ref="AG469:AG470" si="8135">AF469</f>
        <v>0</v>
      </c>
      <c r="AH469" s="40">
        <f t="shared" ref="AH469:AH470" si="8136">AG469</f>
        <v>0</v>
      </c>
      <c r="AI469" s="40">
        <f t="shared" ref="AI469:AI470" si="8137">AH469</f>
        <v>0</v>
      </c>
      <c r="AJ469" s="40">
        <f t="shared" ref="AJ469:AJ470" si="8138">AI469</f>
        <v>0</v>
      </c>
      <c r="AK469" s="40">
        <f t="shared" ref="AK469:AK470" si="8139">AJ469</f>
        <v>0</v>
      </c>
      <c r="AL469" s="40">
        <f t="shared" ref="AL469:AL470" si="8140">AK469</f>
        <v>0</v>
      </c>
      <c r="AM469" s="40">
        <f t="shared" ref="AM469:AM470" si="8141">AL469</f>
        <v>0</v>
      </c>
      <c r="AN469" s="40">
        <f t="shared" ref="AN469:AN470" si="8142">AM469</f>
        <v>0</v>
      </c>
      <c r="AO469" s="40">
        <f t="shared" ref="AO469:AO470" si="8143">AN469</f>
        <v>0</v>
      </c>
      <c r="AP469" s="40">
        <f t="shared" ref="AP469:AP470" si="8144">AO469</f>
        <v>0</v>
      </c>
      <c r="AQ469" s="40">
        <f t="shared" ref="AQ469:AQ470" si="8145">AP469</f>
        <v>0</v>
      </c>
      <c r="AR469" s="40">
        <f t="shared" ref="AR469:AR470" si="8146">AQ469</f>
        <v>0</v>
      </c>
      <c r="AS469" s="41">
        <f t="shared" ref="AS469:AS470" si="8147">AR469</f>
        <v>0</v>
      </c>
      <c r="AU469" s="10" cm="1">
        <f t="array" ref="AU469">IF($D469="","",INDEX('Data - CO2'!$B$5:$AP$53,MATCH(Kulturmodeller!$D469,'Data - CO2'!$A$5:$A$53,0),AU$20)*E469)</f>
        <v>0</v>
      </c>
      <c r="AV469" cm="1">
        <f t="array" ref="AV469">IF($D469="","",INDEX('Data - CO2'!$B$5:$AP$53,MATCH(Kulturmodeller!$D469,'Data - CO2'!$A$5:$A$53,0),AV$20)*F469)</f>
        <v>0.88136465041360701</v>
      </c>
      <c r="AW469" cm="1">
        <f t="array" ref="AW469">IF($D469="","",INDEX('Data - CO2'!$B$5:$AP$53,MATCH(Kulturmodeller!$D469,'Data - CO2'!$A$5:$A$53,0),AW$20)*G469)</f>
        <v>5.1741980743614837</v>
      </c>
      <c r="AX469" cm="1">
        <f t="array" ref="AX469">IF($D469="","",INDEX('Data - CO2'!$B$5:$AP$53,MATCH(Kulturmodeller!$D469,'Data - CO2'!$A$5:$A$53,0),AX$20)*H469)</f>
        <v>6.3399497186418801</v>
      </c>
      <c r="AY469" cm="1">
        <f t="array" ref="AY469">IF($D469="","",INDEX('Data - CO2'!$B$5:$AP$53,MATCH(Kulturmodeller!$D469,'Data - CO2'!$A$5:$A$53,0),AY$20)*I469)</f>
        <v>5.0032133321812431</v>
      </c>
      <c r="AZ469" cm="1">
        <f t="array" ref="AZ469">IF($D469="","",INDEX('Data - CO2'!$B$5:$AP$53,MATCH(Kulturmodeller!$D469,'Data - CO2'!$A$5:$A$53,0),AZ$20)*J469*$B463)</f>
        <v>0</v>
      </c>
      <c r="BA469" cm="1">
        <f t="array" ref="BA469">IF($D469="","",INDEX('Data - CO2'!$B$5:$AP$53,MATCH(Kulturmodeller!$D469,'Data - CO2'!$A$5:$A$53,0),BA$20)*K469*$B463)</f>
        <v>0</v>
      </c>
      <c r="BB469" cm="1">
        <f t="array" ref="BB469">IF($D469="","",INDEX('Data - CO2'!$B$5:$AP$53,MATCH(Kulturmodeller!$D469,'Data - CO2'!$A$5:$A$53,0),BB$20)*L469*$B463)</f>
        <v>0</v>
      </c>
      <c r="BC469" cm="1">
        <f t="array" ref="BC469">IF($D469="","",INDEX('Data - CO2'!$B$5:$AP$53,MATCH(Kulturmodeller!$D469,'Data - CO2'!$A$5:$A$53,0),BC$20)*M469*$B463)</f>
        <v>0</v>
      </c>
      <c r="BD469" cm="1">
        <f t="array" ref="BD469">IF($D469="","",INDEX('Data - CO2'!$B$5:$AP$53,MATCH(Kulturmodeller!$D469,'Data - CO2'!$A$5:$A$53,0),BD$20)*N469*$B463)</f>
        <v>0</v>
      </c>
      <c r="BE469" cm="1">
        <f t="array" ref="BE469">IF($D469="","",INDEX('Data - CO2'!$B$5:$AP$53,MATCH(Kulturmodeller!$D469,'Data - CO2'!$A$5:$A$53,0),BE$20)*O469*$B463)</f>
        <v>0</v>
      </c>
      <c r="BF469" cm="1">
        <f t="array" ref="BF469">IF($D469="","",INDEX('Data - CO2'!$B$5:$AP$53,MATCH(Kulturmodeller!$D469,'Data - CO2'!$A$5:$A$53,0),BF$20)*P469*$B463)</f>
        <v>0</v>
      </c>
      <c r="BG469" cm="1">
        <f t="array" ref="BG469">IF($D469="","",INDEX('Data - CO2'!$B$5:$AP$53,MATCH(Kulturmodeller!$D469,'Data - CO2'!$A$5:$A$53,0),BG$20)*Q469*$B463)</f>
        <v>0</v>
      </c>
      <c r="BH469" cm="1">
        <f t="array" ref="BH469">IF($D469="","",INDEX('Data - CO2'!$B$5:$AP$53,MATCH(Kulturmodeller!$D469,'Data - CO2'!$A$5:$A$53,0),BH$20)*R469*$B463)</f>
        <v>0</v>
      </c>
      <c r="BI469" cm="1">
        <f t="array" ref="BI469">IF($D469="","",INDEX('Data - CO2'!$B$5:$AP$53,MATCH(Kulturmodeller!$D469,'Data - CO2'!$A$5:$A$53,0),BI$20)*S469*$B463)</f>
        <v>0</v>
      </c>
      <c r="BJ469" cm="1">
        <f t="array" ref="BJ469">IF($D469="","",INDEX('Data - CO2'!$B$5:$AP$53,MATCH(Kulturmodeller!$D469,'Data - CO2'!$A$5:$A$53,0),BJ$20)*T469*$B463)</f>
        <v>0</v>
      </c>
      <c r="BK469" cm="1">
        <f t="array" ref="BK469">IF($D469="","",INDEX('Data - CO2'!$B$5:$AP$53,MATCH(Kulturmodeller!$D469,'Data - CO2'!$A$5:$A$53,0),BK$20)*U469*$B463)</f>
        <v>0</v>
      </c>
      <c r="BL469" cm="1">
        <f t="array" ref="BL469">IF($D469="","",INDEX('Data - CO2'!$B$5:$AP$53,MATCH(Kulturmodeller!$D469,'Data - CO2'!$A$5:$A$53,0),BL$20)*V469*$B463)</f>
        <v>0</v>
      </c>
      <c r="BM469" cm="1">
        <f t="array" ref="BM469">IF($D469="","",INDEX('Data - CO2'!$B$5:$AP$53,MATCH(Kulturmodeller!$D469,'Data - CO2'!$A$5:$A$53,0),BM$20)*W469*$B463)</f>
        <v>0</v>
      </c>
      <c r="BN469" cm="1">
        <f t="array" ref="BN469">IF($D469="","",INDEX('Data - CO2'!$B$5:$AP$53,MATCH(Kulturmodeller!$D469,'Data - CO2'!$A$5:$A$53,0),BN$20)*X469*$B463)</f>
        <v>0</v>
      </c>
      <c r="BO469" cm="1">
        <f t="array" ref="BO469">IF($D469="","",INDEX('Data - CO2'!$B$5:$AP$53,MATCH(Kulturmodeller!$D469,'Data - CO2'!$A$5:$A$53,0),BO$20)*Y469*$B463)</f>
        <v>0</v>
      </c>
      <c r="BP469" cm="1">
        <f t="array" ref="BP469">IF($D469="","",INDEX('Data - CO2'!$B$5:$AP$53,MATCH(Kulturmodeller!$D469,'Data - CO2'!$A$5:$A$53,0),BP$20)*Z469*$B463)</f>
        <v>0</v>
      </c>
      <c r="BQ469" cm="1">
        <f t="array" ref="BQ469">IF($D469="","",INDEX('Data - CO2'!$B$5:$AP$53,MATCH(Kulturmodeller!$D469,'Data - CO2'!$A$5:$A$53,0),BQ$20)*AA469*$B463)</f>
        <v>0</v>
      </c>
      <c r="BR469" cm="1">
        <f t="array" ref="BR469">IF($D469="","",INDEX('Data - CO2'!$B$5:$AP$53,MATCH(Kulturmodeller!$D469,'Data - CO2'!$A$5:$A$53,0),BR$20)*AB469*$B463)</f>
        <v>0</v>
      </c>
      <c r="BS469" cm="1">
        <f t="array" ref="BS469">IF($D469="","",INDEX('Data - CO2'!$B$5:$AP$53,MATCH(Kulturmodeller!$D469,'Data - CO2'!$A$5:$A$53,0),BS$20)*AC469*$B463)</f>
        <v>0</v>
      </c>
      <c r="BT469" cm="1">
        <f t="array" ref="BT469">IF($D469="","",INDEX('Data - CO2'!$B$5:$AP$53,MATCH(Kulturmodeller!$D469,'Data - CO2'!$A$5:$A$53,0),BT$20)*AD469*$B463)</f>
        <v>0</v>
      </c>
      <c r="BU469" cm="1">
        <f t="array" ref="BU469">IF($D469="","",INDEX('Data - CO2'!$B$5:$AP$53,MATCH(Kulturmodeller!$D469,'Data - CO2'!$A$5:$A$53,0),BU$20)*AE469*$B463)</f>
        <v>0</v>
      </c>
      <c r="BV469" cm="1">
        <f t="array" ref="BV469">IF($D469="","",INDEX('Data - CO2'!$B$5:$AP$53,MATCH(Kulturmodeller!$D469,'Data - CO2'!$A$5:$A$53,0),BV$20)*AF469*$B463)</f>
        <v>0</v>
      </c>
      <c r="BW469" cm="1">
        <f t="array" ref="BW469">IF($D469="","",INDEX('Data - CO2'!$B$5:$AP$53,MATCH(Kulturmodeller!$D469,'Data - CO2'!$A$5:$A$53,0),BW$20)*AG469*$B463)</f>
        <v>0</v>
      </c>
      <c r="BX469" cm="1">
        <f t="array" ref="BX469">IF($D469="","",INDEX('Data - CO2'!$B$5:$AP$53,MATCH(Kulturmodeller!$D469,'Data - CO2'!$A$5:$A$53,0),BX$20)*AH469*$B463)</f>
        <v>0</v>
      </c>
      <c r="BY469" cm="1">
        <f t="array" ref="BY469">IF($D469="","",INDEX('Data - CO2'!$B$5:$AP$53,MATCH(Kulturmodeller!$D469,'Data - CO2'!$A$5:$A$53,0),BY$20)*AI469*$B463)</f>
        <v>0</v>
      </c>
      <c r="BZ469" cm="1">
        <f t="array" ref="BZ469">IF($D469="","",INDEX('Data - CO2'!$B$5:$AP$53,MATCH(Kulturmodeller!$D469,'Data - CO2'!$A$5:$A$53,0),BZ$20)*AJ469*$B463)</f>
        <v>0</v>
      </c>
      <c r="CA469" cm="1">
        <f t="array" ref="CA469">IF($D469="","",INDEX('Data - CO2'!$B$5:$AP$53,MATCH(Kulturmodeller!$D469,'Data - CO2'!$A$5:$A$53,0),CA$20)*AK469*$B463)</f>
        <v>0</v>
      </c>
      <c r="CB469" cm="1">
        <f t="array" ref="CB469">IF($D469="","",INDEX('Data - CO2'!$B$5:$AP$53,MATCH(Kulturmodeller!$D469,'Data - CO2'!$A$5:$A$53,0),CB$20)*AL469*$B463)</f>
        <v>0</v>
      </c>
      <c r="CC469" cm="1">
        <f t="array" ref="CC469">IF($D469="","",INDEX('Data - CO2'!$B$5:$AP$53,MATCH(Kulturmodeller!$D469,'Data - CO2'!$A$5:$A$53,0),CC$20)*AM469*$B463)</f>
        <v>0</v>
      </c>
      <c r="CD469" cm="1">
        <f t="array" ref="CD469">IF($D469="","",INDEX('Data - CO2'!$B$5:$AP$53,MATCH(Kulturmodeller!$D469,'Data - CO2'!$A$5:$A$53,0),CD$20)*AN469*$B463)</f>
        <v>0</v>
      </c>
      <c r="CE469" cm="1">
        <f t="array" ref="CE469">IF($D469="","",INDEX('Data - CO2'!$B$5:$AP$53,MATCH(Kulturmodeller!$D469,'Data - CO2'!$A$5:$A$53,0),CE$20)*AO469*$B463)</f>
        <v>0</v>
      </c>
      <c r="CF469" cm="1">
        <f t="array" ref="CF469">IF($D469="","",INDEX('Data - CO2'!$B$5:$AP$53,MATCH(Kulturmodeller!$D469,'Data - CO2'!$A$5:$A$53,0),CF$20)*AP469*$B463)</f>
        <v>0</v>
      </c>
      <c r="CG469" cm="1">
        <f t="array" ref="CG469">IF($D469="","",INDEX('Data - CO2'!$B$5:$AP$53,MATCH(Kulturmodeller!$D469,'Data - CO2'!$A$5:$A$53,0),CG$20)*AQ469*$B463)</f>
        <v>0</v>
      </c>
      <c r="CH469" cm="1">
        <f t="array" ref="CH469">IF($D469="","",INDEX('Data - CO2'!$B$5:$AP$53,MATCH(Kulturmodeller!$D469,'Data - CO2'!$A$5:$A$53,0),CH$20)*AR469*$B463)</f>
        <v>0</v>
      </c>
      <c r="CI469" s="11" cm="1">
        <f t="array" ref="CI469">IF($D469="","",INDEX('Data - CO2'!$B$5:$AP$53,MATCH(Kulturmodeller!$D469,'Data - CO2'!$A$5:$A$53,0),CI$20)*AS469*$B463)</f>
        <v>0</v>
      </c>
    </row>
    <row r="470" spans="1:87" x14ac:dyDescent="0.3">
      <c r="A470" s="346" t="s">
        <v>638</v>
      </c>
      <c r="B470" s="42"/>
      <c r="C470" s="128" t="str">
        <f>'Katalog over Kulturmodeller '!F173</f>
        <v>Juletræer (NGR)</v>
      </c>
      <c r="D470" s="129" t="s">
        <v>633</v>
      </c>
      <c r="E470" s="140">
        <f>'Katalog over Kulturmodeller '!W173</f>
        <v>0</v>
      </c>
      <c r="F470" s="40">
        <f>E470</f>
        <v>0</v>
      </c>
      <c r="G470" s="40">
        <f t="shared" si="8112"/>
        <v>0</v>
      </c>
      <c r="H470" s="40">
        <f>G470*2/3</f>
        <v>0</v>
      </c>
      <c r="I470" s="40">
        <f>H470*0.5</f>
        <v>0</v>
      </c>
      <c r="J470" s="40">
        <v>0</v>
      </c>
      <c r="K470" s="40">
        <f t="shared" si="8113"/>
        <v>0</v>
      </c>
      <c r="L470" s="40">
        <f t="shared" si="8114"/>
        <v>0</v>
      </c>
      <c r="M470" s="40">
        <f t="shared" si="8115"/>
        <v>0</v>
      </c>
      <c r="N470" s="40">
        <f t="shared" si="8116"/>
        <v>0</v>
      </c>
      <c r="O470" s="40">
        <f t="shared" si="8117"/>
        <v>0</v>
      </c>
      <c r="P470" s="40">
        <f t="shared" si="8118"/>
        <v>0</v>
      </c>
      <c r="Q470" s="40">
        <f t="shared" si="8119"/>
        <v>0</v>
      </c>
      <c r="R470" s="40">
        <f t="shared" si="8120"/>
        <v>0</v>
      </c>
      <c r="S470" s="40">
        <f t="shared" si="8121"/>
        <v>0</v>
      </c>
      <c r="T470" s="40">
        <f t="shared" si="8122"/>
        <v>0</v>
      </c>
      <c r="U470" s="40">
        <f t="shared" si="8123"/>
        <v>0</v>
      </c>
      <c r="V470" s="40">
        <f t="shared" si="8124"/>
        <v>0</v>
      </c>
      <c r="W470" s="40">
        <f t="shared" si="8125"/>
        <v>0</v>
      </c>
      <c r="X470" s="40">
        <f t="shared" si="8126"/>
        <v>0</v>
      </c>
      <c r="Y470" s="40">
        <f t="shared" si="8127"/>
        <v>0</v>
      </c>
      <c r="Z470" s="40">
        <f t="shared" si="8128"/>
        <v>0</v>
      </c>
      <c r="AA470" s="40">
        <f t="shared" si="8129"/>
        <v>0</v>
      </c>
      <c r="AB470" s="40">
        <f t="shared" si="8130"/>
        <v>0</v>
      </c>
      <c r="AC470" s="40">
        <f t="shared" si="8131"/>
        <v>0</v>
      </c>
      <c r="AD470" s="40">
        <f t="shared" si="8132"/>
        <v>0</v>
      </c>
      <c r="AE470" s="40">
        <f t="shared" si="8133"/>
        <v>0</v>
      </c>
      <c r="AF470" s="40">
        <f t="shared" si="8134"/>
        <v>0</v>
      </c>
      <c r="AG470" s="40">
        <f t="shared" si="8135"/>
        <v>0</v>
      </c>
      <c r="AH470" s="40">
        <f t="shared" si="8136"/>
        <v>0</v>
      </c>
      <c r="AI470" s="40">
        <f t="shared" si="8137"/>
        <v>0</v>
      </c>
      <c r="AJ470" s="40">
        <f t="shared" si="8138"/>
        <v>0</v>
      </c>
      <c r="AK470" s="40">
        <f t="shared" si="8139"/>
        <v>0</v>
      </c>
      <c r="AL470" s="40">
        <f t="shared" si="8140"/>
        <v>0</v>
      </c>
      <c r="AM470" s="40">
        <f t="shared" si="8141"/>
        <v>0</v>
      </c>
      <c r="AN470" s="40">
        <f t="shared" si="8142"/>
        <v>0</v>
      </c>
      <c r="AO470" s="40">
        <f t="shared" si="8143"/>
        <v>0</v>
      </c>
      <c r="AP470" s="40">
        <f t="shared" si="8144"/>
        <v>0</v>
      </c>
      <c r="AQ470" s="40">
        <f t="shared" si="8145"/>
        <v>0</v>
      </c>
      <c r="AR470" s="40">
        <f t="shared" si="8146"/>
        <v>0</v>
      </c>
      <c r="AS470" s="41">
        <f t="shared" si="8147"/>
        <v>0</v>
      </c>
      <c r="AU470" s="12" cm="1">
        <f t="array" ref="AU470">IF($D470="","",INDEX('Data - CO2'!$B$5:$AP$53,MATCH(Kulturmodeller!$D470,'Data - CO2'!$A$5:$A$53,0),AU$20)*E470)</f>
        <v>0</v>
      </c>
      <c r="AV470" s="3" cm="1">
        <f t="array" ref="AV470">IF($D470="","",INDEX('Data - CO2'!$B$5:$AP$53,MATCH(Kulturmodeller!$D470,'Data - CO2'!$A$5:$A$53,0),AV$20)*F470)</f>
        <v>0</v>
      </c>
      <c r="AW470" s="3" cm="1">
        <f t="array" ref="AW470">IF($D470="","",INDEX('Data - CO2'!$B$5:$AP$53,MATCH(Kulturmodeller!$D470,'Data - CO2'!$A$5:$A$53,0),AW$20)*G470)</f>
        <v>0</v>
      </c>
      <c r="AX470" s="3" cm="1">
        <f t="array" ref="AX470">IF($D470="","",INDEX('Data - CO2'!$B$5:$AP$53,MATCH(Kulturmodeller!$D470,'Data - CO2'!$A$5:$A$53,0),AX$20)*H470)</f>
        <v>0</v>
      </c>
      <c r="AY470" s="3" cm="1">
        <f t="array" ref="AY470">IF($D470="","",INDEX('Data - CO2'!$B$5:$AP$53,MATCH(Kulturmodeller!$D470,'Data - CO2'!$A$5:$A$53,0),AY$20)*I470)</f>
        <v>0</v>
      </c>
      <c r="AZ470" s="3" cm="1">
        <f t="array" ref="AZ470">IF($D470="","",INDEX('Data - CO2'!$B$5:$AP$53,MATCH(Kulturmodeller!$D470,'Data - CO2'!$A$5:$A$53,0),AZ$20)*J470*$B463)</f>
        <v>0</v>
      </c>
      <c r="BA470" s="3" cm="1">
        <f t="array" ref="BA470">IF($D470="","",INDEX('Data - CO2'!$B$5:$AP$53,MATCH(Kulturmodeller!$D470,'Data - CO2'!$A$5:$A$53,0),BA$20)*K470*$B463)</f>
        <v>0</v>
      </c>
      <c r="BB470" s="3" cm="1">
        <f t="array" ref="BB470">IF($D470="","",INDEX('Data - CO2'!$B$5:$AP$53,MATCH(Kulturmodeller!$D470,'Data - CO2'!$A$5:$A$53,0),BB$20)*L470*$B463)</f>
        <v>0</v>
      </c>
      <c r="BC470" s="3" cm="1">
        <f t="array" ref="BC470">IF($D470="","",INDEX('Data - CO2'!$B$5:$AP$53,MATCH(Kulturmodeller!$D470,'Data - CO2'!$A$5:$A$53,0),BC$20)*M470*$B463)</f>
        <v>0</v>
      </c>
      <c r="BD470" s="3" cm="1">
        <f t="array" ref="BD470">IF($D470="","",INDEX('Data - CO2'!$B$5:$AP$53,MATCH(Kulturmodeller!$D470,'Data - CO2'!$A$5:$A$53,0),BD$20)*N470*$B463)</f>
        <v>0</v>
      </c>
      <c r="BE470" s="3" cm="1">
        <f t="array" ref="BE470">IF($D470="","",INDEX('Data - CO2'!$B$5:$AP$53,MATCH(Kulturmodeller!$D470,'Data - CO2'!$A$5:$A$53,0),BE$20)*O470*$B463)</f>
        <v>0</v>
      </c>
      <c r="BF470" s="3" cm="1">
        <f t="array" ref="BF470">IF($D470="","",INDEX('Data - CO2'!$B$5:$AP$53,MATCH(Kulturmodeller!$D470,'Data - CO2'!$A$5:$A$53,0),BF$20)*P470*$B463)</f>
        <v>0</v>
      </c>
      <c r="BG470" s="3" cm="1">
        <f t="array" ref="BG470">IF($D470="","",INDEX('Data - CO2'!$B$5:$AP$53,MATCH(Kulturmodeller!$D470,'Data - CO2'!$A$5:$A$53,0),BG$20)*Q470*$B463)</f>
        <v>0</v>
      </c>
      <c r="BH470" s="3" cm="1">
        <f t="array" ref="BH470">IF($D470="","",INDEX('Data - CO2'!$B$5:$AP$53,MATCH(Kulturmodeller!$D470,'Data - CO2'!$A$5:$A$53,0),BH$20)*R470*$B463)</f>
        <v>0</v>
      </c>
      <c r="BI470" s="3" cm="1">
        <f t="array" ref="BI470">IF($D470="","",INDEX('Data - CO2'!$B$5:$AP$53,MATCH(Kulturmodeller!$D470,'Data - CO2'!$A$5:$A$53,0),BI$20)*S470*$B463)</f>
        <v>0</v>
      </c>
      <c r="BJ470" s="3" cm="1">
        <f t="array" ref="BJ470">IF($D470="","",INDEX('Data - CO2'!$B$5:$AP$53,MATCH(Kulturmodeller!$D470,'Data - CO2'!$A$5:$A$53,0),BJ$20)*T470*$B463)</f>
        <v>0</v>
      </c>
      <c r="BK470" s="3" cm="1">
        <f t="array" ref="BK470">IF($D470="","",INDEX('Data - CO2'!$B$5:$AP$53,MATCH(Kulturmodeller!$D470,'Data - CO2'!$A$5:$A$53,0),BK$20)*U470*$B463)</f>
        <v>0</v>
      </c>
      <c r="BL470" s="3" cm="1">
        <f t="array" ref="BL470">IF($D470="","",INDEX('Data - CO2'!$B$5:$AP$53,MATCH(Kulturmodeller!$D470,'Data - CO2'!$A$5:$A$53,0),BL$20)*V470*$B463)</f>
        <v>0</v>
      </c>
      <c r="BM470" s="3" cm="1">
        <f t="array" ref="BM470">IF($D470="","",INDEX('Data - CO2'!$B$5:$AP$53,MATCH(Kulturmodeller!$D470,'Data - CO2'!$A$5:$A$53,0),BM$20)*W470*$B463)</f>
        <v>0</v>
      </c>
      <c r="BN470" s="3" cm="1">
        <f t="array" ref="BN470">IF($D470="","",INDEX('Data - CO2'!$B$5:$AP$53,MATCH(Kulturmodeller!$D470,'Data - CO2'!$A$5:$A$53,0),BN$20)*X470*$B463)</f>
        <v>0</v>
      </c>
      <c r="BO470" s="3" cm="1">
        <f t="array" ref="BO470">IF($D470="","",INDEX('Data - CO2'!$B$5:$AP$53,MATCH(Kulturmodeller!$D470,'Data - CO2'!$A$5:$A$53,0),BO$20)*Y470*$B463)</f>
        <v>0</v>
      </c>
      <c r="BP470" s="3" cm="1">
        <f t="array" ref="BP470">IF($D470="","",INDEX('Data - CO2'!$B$5:$AP$53,MATCH(Kulturmodeller!$D470,'Data - CO2'!$A$5:$A$53,0),BP$20)*Z470*$B463)</f>
        <v>0</v>
      </c>
      <c r="BQ470" s="3" cm="1">
        <f t="array" ref="BQ470">IF($D470="","",INDEX('Data - CO2'!$B$5:$AP$53,MATCH(Kulturmodeller!$D470,'Data - CO2'!$A$5:$A$53,0),BQ$20)*AA470*$B463)</f>
        <v>0</v>
      </c>
      <c r="BR470" s="3" cm="1">
        <f t="array" ref="BR470">IF($D470="","",INDEX('Data - CO2'!$B$5:$AP$53,MATCH(Kulturmodeller!$D470,'Data - CO2'!$A$5:$A$53,0),BR$20)*AB470*$B463)</f>
        <v>0</v>
      </c>
      <c r="BS470" s="3" cm="1">
        <f t="array" ref="BS470">IF($D470="","",INDEX('Data - CO2'!$B$5:$AP$53,MATCH(Kulturmodeller!$D470,'Data - CO2'!$A$5:$A$53,0),BS$20)*AC470*$B463)</f>
        <v>0</v>
      </c>
      <c r="BT470" s="3" cm="1">
        <f t="array" ref="BT470">IF($D470="","",INDEX('Data - CO2'!$B$5:$AP$53,MATCH(Kulturmodeller!$D470,'Data - CO2'!$A$5:$A$53,0),BT$20)*AD470*$B463)</f>
        <v>0</v>
      </c>
      <c r="BU470" s="3" cm="1">
        <f t="array" ref="BU470">IF($D470="","",INDEX('Data - CO2'!$B$5:$AP$53,MATCH(Kulturmodeller!$D470,'Data - CO2'!$A$5:$A$53,0),BU$20)*AE470*$B463)</f>
        <v>0</v>
      </c>
      <c r="BV470" s="3" cm="1">
        <f t="array" ref="BV470">IF($D470="","",INDEX('Data - CO2'!$B$5:$AP$53,MATCH(Kulturmodeller!$D470,'Data - CO2'!$A$5:$A$53,0),BV$20)*AF470*$B463)</f>
        <v>0</v>
      </c>
      <c r="BW470" s="3" cm="1">
        <f t="array" ref="BW470">IF($D470="","",INDEX('Data - CO2'!$B$5:$AP$53,MATCH(Kulturmodeller!$D470,'Data - CO2'!$A$5:$A$53,0),BW$20)*AG470*$B463)</f>
        <v>0</v>
      </c>
      <c r="BX470" s="3" cm="1">
        <f t="array" ref="BX470">IF($D470="","",INDEX('Data - CO2'!$B$5:$AP$53,MATCH(Kulturmodeller!$D470,'Data - CO2'!$A$5:$A$53,0),BX$20)*AH470*$B463)</f>
        <v>0</v>
      </c>
      <c r="BY470" s="3" cm="1">
        <f t="array" ref="BY470">IF($D470="","",INDEX('Data - CO2'!$B$5:$AP$53,MATCH(Kulturmodeller!$D470,'Data - CO2'!$A$5:$A$53,0),BY$20)*AI470*$B463)</f>
        <v>0</v>
      </c>
      <c r="BZ470" s="3" cm="1">
        <f t="array" ref="BZ470">IF($D470="","",INDEX('Data - CO2'!$B$5:$AP$53,MATCH(Kulturmodeller!$D470,'Data - CO2'!$A$5:$A$53,0),BZ$20)*AJ470*$B463)</f>
        <v>0</v>
      </c>
      <c r="CA470" s="3" cm="1">
        <f t="array" ref="CA470">IF($D470="","",INDEX('Data - CO2'!$B$5:$AP$53,MATCH(Kulturmodeller!$D470,'Data - CO2'!$A$5:$A$53,0),CA$20)*AK470*$B463)</f>
        <v>0</v>
      </c>
      <c r="CB470" s="3" cm="1">
        <f t="array" ref="CB470">IF($D470="","",INDEX('Data - CO2'!$B$5:$AP$53,MATCH(Kulturmodeller!$D470,'Data - CO2'!$A$5:$A$53,0),CB$20)*AL470*$B463)</f>
        <v>0</v>
      </c>
      <c r="CC470" s="3" cm="1">
        <f t="array" ref="CC470">IF($D470="","",INDEX('Data - CO2'!$B$5:$AP$53,MATCH(Kulturmodeller!$D470,'Data - CO2'!$A$5:$A$53,0),CC$20)*AM470*$B463)</f>
        <v>0</v>
      </c>
      <c r="CD470" s="3" cm="1">
        <f t="array" ref="CD470">IF($D470="","",INDEX('Data - CO2'!$B$5:$AP$53,MATCH(Kulturmodeller!$D470,'Data - CO2'!$A$5:$A$53,0),CD$20)*AN470*$B463)</f>
        <v>0</v>
      </c>
      <c r="CE470" s="3" cm="1">
        <f t="array" ref="CE470">IF($D470="","",INDEX('Data - CO2'!$B$5:$AP$53,MATCH(Kulturmodeller!$D470,'Data - CO2'!$A$5:$A$53,0),CE$20)*AO470*$B463)</f>
        <v>0</v>
      </c>
      <c r="CF470" s="3" cm="1">
        <f t="array" ref="CF470">IF($D470="","",INDEX('Data - CO2'!$B$5:$AP$53,MATCH(Kulturmodeller!$D470,'Data - CO2'!$A$5:$A$53,0),CF$20)*AP470*$B463)</f>
        <v>0</v>
      </c>
      <c r="CG470" s="3" cm="1">
        <f t="array" ref="CG470">IF($D470="","",INDEX('Data - CO2'!$B$5:$AP$53,MATCH(Kulturmodeller!$D470,'Data - CO2'!$A$5:$A$53,0),CG$20)*AQ470*$B463)</f>
        <v>0</v>
      </c>
      <c r="CH470" s="3" cm="1">
        <f t="array" ref="CH470">IF($D470="","",INDEX('Data - CO2'!$B$5:$AP$53,MATCH(Kulturmodeller!$D470,'Data - CO2'!$A$5:$A$53,0),CH$20)*AR470*$B463)</f>
        <v>0</v>
      </c>
      <c r="CI470" s="13" cm="1">
        <f t="array" ref="CI470">IF($D470="","",INDEX('Data - CO2'!$B$5:$AP$53,MATCH(Kulturmodeller!$D470,'Data - CO2'!$A$5:$A$53,0),CI$20)*AS470*$B463)</f>
        <v>0</v>
      </c>
    </row>
    <row r="471" spans="1:87" x14ac:dyDescent="0.3">
      <c r="A471" s="33"/>
      <c r="B471" s="33"/>
      <c r="C471" s="33"/>
      <c r="D471" s="10"/>
      <c r="E471" s="479">
        <f>SUM(E464:E470)</f>
        <v>1</v>
      </c>
      <c r="F471" s="108">
        <f>SUM(F464:F470)</f>
        <v>1</v>
      </c>
      <c r="G471" s="109">
        <f>SUM(G464:G470)</f>
        <v>1</v>
      </c>
      <c r="H471" s="109">
        <f t="shared" ref="H471:AS471" si="8148">SUM(H464:H470)</f>
        <v>1</v>
      </c>
      <c r="I471" s="109">
        <f t="shared" si="8148"/>
        <v>0.99999999999999989</v>
      </c>
      <c r="J471" s="109">
        <f t="shared" si="8148"/>
        <v>1</v>
      </c>
      <c r="K471" s="109">
        <f t="shared" si="8148"/>
        <v>1</v>
      </c>
      <c r="L471" s="109">
        <f t="shared" si="8148"/>
        <v>1</v>
      </c>
      <c r="M471" s="109">
        <f t="shared" si="8148"/>
        <v>1</v>
      </c>
      <c r="N471" s="109">
        <f t="shared" si="8148"/>
        <v>1</v>
      </c>
      <c r="O471" s="109">
        <f t="shared" si="8148"/>
        <v>1</v>
      </c>
      <c r="P471" s="109">
        <f t="shared" si="8148"/>
        <v>1</v>
      </c>
      <c r="Q471" s="109">
        <f t="shared" si="8148"/>
        <v>1</v>
      </c>
      <c r="R471" s="109">
        <f t="shared" si="8148"/>
        <v>1</v>
      </c>
      <c r="S471" s="109">
        <f t="shared" si="8148"/>
        <v>1</v>
      </c>
      <c r="T471" s="109">
        <f t="shared" si="8148"/>
        <v>1</v>
      </c>
      <c r="U471" s="109">
        <f t="shared" si="8148"/>
        <v>1</v>
      </c>
      <c r="V471" s="109">
        <f t="shared" si="8148"/>
        <v>1</v>
      </c>
      <c r="W471" s="109">
        <f t="shared" si="8148"/>
        <v>1</v>
      </c>
      <c r="X471" s="109">
        <f t="shared" si="8148"/>
        <v>1</v>
      </c>
      <c r="Y471" s="109">
        <f t="shared" si="8148"/>
        <v>1</v>
      </c>
      <c r="Z471" s="109">
        <f t="shared" si="8148"/>
        <v>1</v>
      </c>
      <c r="AA471" s="109">
        <f t="shared" si="8148"/>
        <v>1</v>
      </c>
      <c r="AB471" s="109">
        <f t="shared" si="8148"/>
        <v>1</v>
      </c>
      <c r="AC471" s="109">
        <f t="shared" si="8148"/>
        <v>1</v>
      </c>
      <c r="AD471" s="109">
        <f t="shared" si="8148"/>
        <v>1</v>
      </c>
      <c r="AE471" s="109">
        <f t="shared" si="8148"/>
        <v>1</v>
      </c>
      <c r="AF471" s="109">
        <f t="shared" si="8148"/>
        <v>1</v>
      </c>
      <c r="AG471" s="109">
        <f t="shared" si="8148"/>
        <v>1</v>
      </c>
      <c r="AH471" s="109">
        <f t="shared" si="8148"/>
        <v>1</v>
      </c>
      <c r="AI471" s="109">
        <f t="shared" si="8148"/>
        <v>1</v>
      </c>
      <c r="AJ471" s="109">
        <f t="shared" si="8148"/>
        <v>1</v>
      </c>
      <c r="AK471" s="109">
        <f t="shared" si="8148"/>
        <v>1</v>
      </c>
      <c r="AL471" s="109">
        <f t="shared" si="8148"/>
        <v>1</v>
      </c>
      <c r="AM471" s="109">
        <f t="shared" si="8148"/>
        <v>1</v>
      </c>
      <c r="AN471" s="109">
        <f t="shared" si="8148"/>
        <v>1</v>
      </c>
      <c r="AO471" s="109">
        <f t="shared" si="8148"/>
        <v>1</v>
      </c>
      <c r="AP471" s="109">
        <f t="shared" si="8148"/>
        <v>1</v>
      </c>
      <c r="AQ471" s="109">
        <f t="shared" si="8148"/>
        <v>1</v>
      </c>
      <c r="AR471" s="109">
        <f t="shared" si="8148"/>
        <v>1</v>
      </c>
      <c r="AS471" s="110">
        <f t="shared" si="8148"/>
        <v>1</v>
      </c>
      <c r="AU471" s="111">
        <f>SUM(AU464:AU470)</f>
        <v>0</v>
      </c>
      <c r="AV471" s="112">
        <f t="shared" ref="AV471:CI471" si="8149">SUM(AV464:AV470)</f>
        <v>2.0520742169648036</v>
      </c>
      <c r="AW471" s="112">
        <f t="shared" si="8149"/>
        <v>12.978928518036128</v>
      </c>
      <c r="AX471" s="112">
        <f t="shared" si="8149"/>
        <v>26.574436054094662</v>
      </c>
      <c r="AY471" s="112">
        <f t="shared" si="8149"/>
        <v>46.917506455619147</v>
      </c>
      <c r="AZ471" s="112">
        <f t="shared" si="8149"/>
        <v>111.62731728164121</v>
      </c>
      <c r="BA471" s="112">
        <f t="shared" si="8149"/>
        <v>191.5751354812478</v>
      </c>
      <c r="BB471" s="112">
        <f t="shared" si="8149"/>
        <v>251.42645121826277</v>
      </c>
      <c r="BC471" s="112">
        <f t="shared" si="8149"/>
        <v>289.6854039868478</v>
      </c>
      <c r="BD471" s="112">
        <f t="shared" si="8149"/>
        <v>327.72164957303255</v>
      </c>
      <c r="BE471" s="112">
        <f t="shared" si="8149"/>
        <v>362.38728147296706</v>
      </c>
      <c r="BF471" s="112">
        <f t="shared" si="8149"/>
        <v>396.97717271719324</v>
      </c>
      <c r="BG471" s="112">
        <f t="shared" si="8149"/>
        <v>433.50326000598039</v>
      </c>
      <c r="BH471" s="112">
        <f t="shared" si="8149"/>
        <v>467.1321312001383</v>
      </c>
      <c r="BI471" s="112">
        <f t="shared" si="8149"/>
        <v>498.68959258223822</v>
      </c>
      <c r="BJ471" s="112">
        <f t="shared" si="8149"/>
        <v>531.68480099585577</v>
      </c>
      <c r="BK471" s="112">
        <f t="shared" si="8149"/>
        <v>563.77246981213739</v>
      </c>
      <c r="BL471" s="112">
        <f t="shared" si="8149"/>
        <v>45.162119711595906</v>
      </c>
      <c r="BM471" s="112">
        <f t="shared" si="8149"/>
        <v>53.707489784920924</v>
      </c>
      <c r="BN471" s="112">
        <f t="shared" si="8149"/>
        <v>67.757639569437913</v>
      </c>
      <c r="BO471" s="112">
        <f t="shared" si="8149"/>
        <v>89.659000574968104</v>
      </c>
      <c r="BP471" s="112">
        <f t="shared" si="8149"/>
        <v>156.43707248788144</v>
      </c>
      <c r="BQ471" s="112">
        <f t="shared" si="8149"/>
        <v>233.15027463514406</v>
      </c>
      <c r="BR471" s="112">
        <f t="shared" si="8149"/>
        <v>288.50006075649031</v>
      </c>
      <c r="BS471" s="112">
        <f t="shared" si="8149"/>
        <v>322.40369041124603</v>
      </c>
      <c r="BT471" s="112">
        <f t="shared" si="8149"/>
        <v>358.86617364018196</v>
      </c>
      <c r="BU471" s="112">
        <f t="shared" si="8149"/>
        <v>391.77184273517287</v>
      </c>
      <c r="BV471" s="112">
        <f t="shared" si="8149"/>
        <v>424.38937504334842</v>
      </c>
      <c r="BW471" s="112">
        <f t="shared" si="8149"/>
        <v>458.63518824950552</v>
      </c>
      <c r="BX471" s="112">
        <f t="shared" si="8149"/>
        <v>433.919269726609</v>
      </c>
      <c r="BY471" s="112">
        <f t="shared" si="8149"/>
        <v>462.96914464594869</v>
      </c>
      <c r="BZ471" s="112">
        <f t="shared" si="8149"/>
        <v>493.54316288269115</v>
      </c>
      <c r="CA471" s="112">
        <f t="shared" si="8149"/>
        <v>523.4280780983114</v>
      </c>
      <c r="CB471" s="112">
        <f t="shared" si="8149"/>
        <v>5.2016655676004753</v>
      </c>
      <c r="CC471" s="112">
        <f t="shared" si="8149"/>
        <v>16.842460110094198</v>
      </c>
      <c r="CD471" s="112">
        <f t="shared" si="8149"/>
        <v>35.183087665509504</v>
      </c>
      <c r="CE471" s="112">
        <f t="shared" si="8149"/>
        <v>61.460162749386065</v>
      </c>
      <c r="CF471" s="112">
        <f t="shared" si="8149"/>
        <v>129.42496012524035</v>
      </c>
      <c r="CG471" s="112">
        <f t="shared" si="8149"/>
        <v>207.69455601900071</v>
      </c>
      <c r="CH471" s="112">
        <f t="shared" si="8149"/>
        <v>264.82812021064075</v>
      </c>
      <c r="CI471" s="113">
        <f t="shared" si="8149"/>
        <v>300.72946825899197</v>
      </c>
    </row>
    <row r="472" spans="1:87" x14ac:dyDescent="0.3">
      <c r="A472" s="7" t="s">
        <v>86</v>
      </c>
      <c r="B472" s="7"/>
      <c r="C472" s="131"/>
      <c r="D472" s="131"/>
      <c r="E472" s="126"/>
      <c r="F472" s="39">
        <f>E472</f>
        <v>0</v>
      </c>
      <c r="G472" s="40">
        <f t="shared" ref="G472:G473" si="8150">F472</f>
        <v>0</v>
      </c>
      <c r="H472" s="40">
        <f t="shared" ref="H472:H473" si="8151">G472</f>
        <v>0</v>
      </c>
      <c r="I472" s="40">
        <f t="shared" ref="I472:I473" si="8152">H472</f>
        <v>0</v>
      </c>
      <c r="J472" s="40">
        <f t="shared" ref="J472:J473" si="8153">I472</f>
        <v>0</v>
      </c>
      <c r="K472" s="40">
        <f t="shared" ref="K472:K473" si="8154">J472</f>
        <v>0</v>
      </c>
      <c r="L472" s="40">
        <f t="shared" ref="L472:L473" si="8155">K472</f>
        <v>0</v>
      </c>
      <c r="M472" s="40">
        <f t="shared" ref="M472:M473" si="8156">L472</f>
        <v>0</v>
      </c>
      <c r="N472" s="40">
        <f t="shared" ref="N472:N473" si="8157">M472</f>
        <v>0</v>
      </c>
      <c r="O472" s="40">
        <f t="shared" ref="O472:O473" si="8158">N472</f>
        <v>0</v>
      </c>
      <c r="P472" s="40">
        <f t="shared" ref="P472:P473" si="8159">O472</f>
        <v>0</v>
      </c>
      <c r="Q472" s="40">
        <f t="shared" ref="Q472:Q473" si="8160">P472</f>
        <v>0</v>
      </c>
      <c r="R472" s="40">
        <f t="shared" ref="R472:R473" si="8161">Q472</f>
        <v>0</v>
      </c>
      <c r="S472" s="40">
        <f t="shared" ref="S472:S473" si="8162">R472</f>
        <v>0</v>
      </c>
      <c r="T472" s="40">
        <f t="shared" ref="T472:T473" si="8163">S472</f>
        <v>0</v>
      </c>
      <c r="U472" s="40">
        <f t="shared" ref="U472:U473" si="8164">T472</f>
        <v>0</v>
      </c>
      <c r="V472" s="40">
        <f t="shared" ref="V472:V473" si="8165">U472</f>
        <v>0</v>
      </c>
      <c r="W472" s="40">
        <f t="shared" ref="W472:W473" si="8166">V472</f>
        <v>0</v>
      </c>
      <c r="X472" s="40">
        <f t="shared" ref="X472:X473" si="8167">W472</f>
        <v>0</v>
      </c>
      <c r="Y472" s="40">
        <f t="shared" ref="Y472:Y473" si="8168">X472</f>
        <v>0</v>
      </c>
      <c r="Z472" s="40">
        <f t="shared" ref="Z472:Z473" si="8169">Y472</f>
        <v>0</v>
      </c>
      <c r="AA472" s="40">
        <f t="shared" ref="AA472:AA473" si="8170">Z472</f>
        <v>0</v>
      </c>
      <c r="AB472" s="40">
        <f t="shared" ref="AB472:AB473" si="8171">AA472</f>
        <v>0</v>
      </c>
      <c r="AC472" s="40">
        <f t="shared" ref="AC472:AC473" si="8172">AB472</f>
        <v>0</v>
      </c>
      <c r="AD472" s="40">
        <f t="shared" ref="AD472:AD473" si="8173">AC472</f>
        <v>0</v>
      </c>
      <c r="AE472" s="40">
        <f t="shared" ref="AE472:AE473" si="8174">AD472</f>
        <v>0</v>
      </c>
      <c r="AF472" s="40">
        <f t="shared" ref="AF472:AF473" si="8175">AE472</f>
        <v>0</v>
      </c>
      <c r="AG472" s="40">
        <f t="shared" ref="AG472:AG473" si="8176">AF472</f>
        <v>0</v>
      </c>
      <c r="AH472" s="40">
        <f t="shared" ref="AH472:AH473" si="8177">AG472</f>
        <v>0</v>
      </c>
      <c r="AI472" s="40">
        <f t="shared" ref="AI472:AI473" si="8178">AH472</f>
        <v>0</v>
      </c>
      <c r="AJ472" s="40">
        <f t="shared" ref="AJ472:AJ473" si="8179">AI472</f>
        <v>0</v>
      </c>
      <c r="AK472" s="40">
        <f t="shared" ref="AK472:AK473" si="8180">AJ472</f>
        <v>0</v>
      </c>
      <c r="AL472" s="40">
        <f t="shared" ref="AL472:AL473" si="8181">AK472</f>
        <v>0</v>
      </c>
      <c r="AM472" s="40">
        <f t="shared" ref="AM472:AM473" si="8182">AL472</f>
        <v>0</v>
      </c>
      <c r="AN472" s="40">
        <f t="shared" ref="AN472:AN473" si="8183">AM472</f>
        <v>0</v>
      </c>
      <c r="AO472" s="40">
        <f t="shared" ref="AO472:AO473" si="8184">AN472</f>
        <v>0</v>
      </c>
      <c r="AP472" s="40">
        <f t="shared" ref="AP472:AP473" si="8185">AO472</f>
        <v>0</v>
      </c>
      <c r="AQ472" s="40">
        <f t="shared" ref="AQ472:AQ473" si="8186">AP472</f>
        <v>0</v>
      </c>
      <c r="AR472" s="40">
        <f t="shared" ref="AR472:AR473" si="8187">AQ472</f>
        <v>0</v>
      </c>
      <c r="AS472" s="41">
        <f t="shared" ref="AS472:AS473" si="8188">AR472</f>
        <v>0</v>
      </c>
      <c r="AU472" s="10" t="str" cm="1">
        <f t="array" ref="AU472">IF($D472="","",INDEX('Data - CO2'!$B$5:$AP$53,MATCH(Kulturmodeller!$D472,'Data - CO2'!$A$5:$A$53,0),AU$20)*E472)</f>
        <v/>
      </c>
      <c r="AV472" t="str" cm="1">
        <f t="array" ref="AV472">IF($D472="","",INDEX('Data - CO2'!$B$5:$AP$53,MATCH(Kulturmodeller!$D472,'Data - CO2'!$A$5:$A$53,0),AV$20)*F472)</f>
        <v/>
      </c>
      <c r="AW472" t="str" cm="1">
        <f t="array" ref="AW472">IF($D472="","",INDEX('Data - CO2'!$B$5:$AP$53,MATCH(Kulturmodeller!$D472,'Data - CO2'!$A$5:$A$53,0),AW$20)*G472)</f>
        <v/>
      </c>
      <c r="AX472" t="str" cm="1">
        <f t="array" ref="AX472">IF($D472="","",INDEX('Data - CO2'!$B$5:$AP$53,MATCH(Kulturmodeller!$D472,'Data - CO2'!$A$5:$A$53,0),AX$20)*H472)</f>
        <v/>
      </c>
      <c r="AY472" t="str" cm="1">
        <f t="array" ref="AY472">IF($D472="","",INDEX('Data - CO2'!$B$5:$AP$53,MATCH(Kulturmodeller!$D472,'Data - CO2'!$A$5:$A$53,0),AY$20)*I472)</f>
        <v/>
      </c>
      <c r="AZ472" t="str" cm="1">
        <f t="array" ref="AZ472">IF($D472="","",INDEX('Data - CO2'!$B$5:$AP$53,MATCH(Kulturmodeller!$D472,'Data - CO2'!$A$5:$A$53,0),AZ$20)*J472)</f>
        <v/>
      </c>
      <c r="BA472" t="str" cm="1">
        <f t="array" ref="BA472">IF($D472="","",INDEX('Data - CO2'!$B$5:$AP$53,MATCH(Kulturmodeller!$D472,'Data - CO2'!$A$5:$A$53,0),BA$20)*K472)</f>
        <v/>
      </c>
      <c r="BB472" t="str" cm="1">
        <f t="array" ref="BB472">IF($D472="","",INDEX('Data - CO2'!$B$5:$AP$53,MATCH(Kulturmodeller!$D472,'Data - CO2'!$A$5:$A$53,0),BB$20)*L472)</f>
        <v/>
      </c>
      <c r="BC472" t="str" cm="1">
        <f t="array" ref="BC472">IF($D472="","",INDEX('Data - CO2'!$B$5:$AP$53,MATCH(Kulturmodeller!$D472,'Data - CO2'!$A$5:$A$53,0),BC$20)*M472)</f>
        <v/>
      </c>
      <c r="BD472" t="str" cm="1">
        <f t="array" ref="BD472">IF($D472="","",INDEX('Data - CO2'!$B$5:$AP$53,MATCH(Kulturmodeller!$D472,'Data - CO2'!$A$5:$A$53,0),BD$20)*N472)</f>
        <v/>
      </c>
      <c r="BE472" t="str" cm="1">
        <f t="array" ref="BE472">IF($D472="","",INDEX('Data - CO2'!$B$5:$AP$53,MATCH(Kulturmodeller!$D472,'Data - CO2'!$A$5:$A$53,0),BE$20)*O472)</f>
        <v/>
      </c>
      <c r="BF472" t="str" cm="1">
        <f t="array" ref="BF472">IF($D472="","",INDEX('Data - CO2'!$B$5:$AP$53,MATCH(Kulturmodeller!$D472,'Data - CO2'!$A$5:$A$53,0),BF$20)*P472)</f>
        <v/>
      </c>
      <c r="BG472" t="str" cm="1">
        <f t="array" ref="BG472">IF($D472="","",INDEX('Data - CO2'!$B$5:$AP$53,MATCH(Kulturmodeller!$D472,'Data - CO2'!$A$5:$A$53,0),BG$20)*Q472)</f>
        <v/>
      </c>
      <c r="BH472" t="str" cm="1">
        <f t="array" ref="BH472">IF($D472="","",INDEX('Data - CO2'!$B$5:$AP$53,MATCH(Kulturmodeller!$D472,'Data - CO2'!$A$5:$A$53,0),BH$20)*R472)</f>
        <v/>
      </c>
      <c r="BI472" t="str" cm="1">
        <f t="array" ref="BI472">IF($D472="","",INDEX('Data - CO2'!$B$5:$AP$53,MATCH(Kulturmodeller!$D472,'Data - CO2'!$A$5:$A$53,0),BI$20)*S472)</f>
        <v/>
      </c>
      <c r="BJ472" t="str" cm="1">
        <f t="array" ref="BJ472">IF($D472="","",INDEX('Data - CO2'!$B$5:$AP$53,MATCH(Kulturmodeller!$D472,'Data - CO2'!$A$5:$A$53,0),BJ$20)*T472)</f>
        <v/>
      </c>
      <c r="BK472" t="str" cm="1">
        <f t="array" ref="BK472">IF($D472="","",INDEX('Data - CO2'!$B$5:$AP$53,MATCH(Kulturmodeller!$D472,'Data - CO2'!$A$5:$A$53,0),BK$20)*U472)</f>
        <v/>
      </c>
      <c r="BL472" t="str" cm="1">
        <f t="array" ref="BL472">IF($D472="","",INDEX('Data - CO2'!$B$5:$AP$53,MATCH(Kulturmodeller!$D472,'Data - CO2'!$A$5:$A$53,0),BL$20)*V472)</f>
        <v/>
      </c>
      <c r="BM472" t="str" cm="1">
        <f t="array" ref="BM472">IF($D472="","",INDEX('Data - CO2'!$B$5:$AP$53,MATCH(Kulturmodeller!$D472,'Data - CO2'!$A$5:$A$53,0),BM$20)*W472)</f>
        <v/>
      </c>
      <c r="BN472" t="str" cm="1">
        <f t="array" ref="BN472">IF($D472="","",INDEX('Data - CO2'!$B$5:$AP$53,MATCH(Kulturmodeller!$D472,'Data - CO2'!$A$5:$A$53,0),BN$20)*X472)</f>
        <v/>
      </c>
      <c r="BO472" t="str" cm="1">
        <f t="array" ref="BO472">IF($D472="","",INDEX('Data - CO2'!$B$5:$AP$53,MATCH(Kulturmodeller!$D472,'Data - CO2'!$A$5:$A$53,0),BO$20)*Y472)</f>
        <v/>
      </c>
      <c r="BP472" t="str" cm="1">
        <f t="array" ref="BP472">IF($D472="","",INDEX('Data - CO2'!$B$5:$AP$53,MATCH(Kulturmodeller!$D472,'Data - CO2'!$A$5:$A$53,0),BP$20)*Z472)</f>
        <v/>
      </c>
      <c r="BQ472" t="str" cm="1">
        <f t="array" ref="BQ472">IF($D472="","",INDEX('Data - CO2'!$B$5:$AP$53,MATCH(Kulturmodeller!$D472,'Data - CO2'!$A$5:$A$53,0),BQ$20)*AA472)</f>
        <v/>
      </c>
      <c r="BR472" t="str" cm="1">
        <f t="array" ref="BR472">IF($D472="","",INDEX('Data - CO2'!$B$5:$AP$53,MATCH(Kulturmodeller!$D472,'Data - CO2'!$A$5:$A$53,0),BR$20)*AB472)</f>
        <v/>
      </c>
      <c r="BS472" t="str" cm="1">
        <f t="array" ref="BS472">IF($D472="","",INDEX('Data - CO2'!$B$5:$AP$53,MATCH(Kulturmodeller!$D472,'Data - CO2'!$A$5:$A$53,0),BS$20)*AC472)</f>
        <v/>
      </c>
      <c r="BT472" t="str" cm="1">
        <f t="array" ref="BT472">IF($D472="","",INDEX('Data - CO2'!$B$5:$AP$53,MATCH(Kulturmodeller!$D472,'Data - CO2'!$A$5:$A$53,0),BT$20)*AD472)</f>
        <v/>
      </c>
      <c r="BU472" t="str" cm="1">
        <f t="array" ref="BU472">IF($D472="","",INDEX('Data - CO2'!$B$5:$AP$53,MATCH(Kulturmodeller!$D472,'Data - CO2'!$A$5:$A$53,0),BU$20)*AE472)</f>
        <v/>
      </c>
      <c r="BV472" t="str" cm="1">
        <f t="array" ref="BV472">IF($D472="","",INDEX('Data - CO2'!$B$5:$AP$53,MATCH(Kulturmodeller!$D472,'Data - CO2'!$A$5:$A$53,0),BV$20)*AF472)</f>
        <v/>
      </c>
      <c r="BW472" t="str" cm="1">
        <f t="array" ref="BW472">IF($D472="","",INDEX('Data - CO2'!$B$5:$AP$53,MATCH(Kulturmodeller!$D472,'Data - CO2'!$A$5:$A$53,0),BW$20)*AG472)</f>
        <v/>
      </c>
      <c r="BX472" t="str" cm="1">
        <f t="array" ref="BX472">IF($D472="","",INDEX('Data - CO2'!$B$5:$AP$53,MATCH(Kulturmodeller!$D472,'Data - CO2'!$A$5:$A$53,0),BX$20)*AH472)</f>
        <v/>
      </c>
      <c r="BY472" t="str" cm="1">
        <f t="array" ref="BY472">IF($D472="","",INDEX('Data - CO2'!$B$5:$AP$53,MATCH(Kulturmodeller!$D472,'Data - CO2'!$A$5:$A$53,0),BY$20)*AI472)</f>
        <v/>
      </c>
      <c r="BZ472" t="str" cm="1">
        <f t="array" ref="BZ472">IF($D472="","",INDEX('Data - CO2'!$B$5:$AP$53,MATCH(Kulturmodeller!$D472,'Data - CO2'!$A$5:$A$53,0),BZ$20)*AJ472)</f>
        <v/>
      </c>
      <c r="CA472" t="str" cm="1">
        <f t="array" ref="CA472">IF($D472="","",INDEX('Data - CO2'!$B$5:$AP$53,MATCH(Kulturmodeller!$D472,'Data - CO2'!$A$5:$A$53,0),CA$20)*AK472)</f>
        <v/>
      </c>
      <c r="CB472" t="str" cm="1">
        <f t="array" ref="CB472">IF($D472="","",INDEX('Data - CO2'!$B$5:$AP$53,MATCH(Kulturmodeller!$D472,'Data - CO2'!$A$5:$A$53,0),CB$20)*AL472)</f>
        <v/>
      </c>
      <c r="CC472" t="str" cm="1">
        <f t="array" ref="CC472">IF($D472="","",INDEX('Data - CO2'!$B$5:$AP$53,MATCH(Kulturmodeller!$D472,'Data - CO2'!$A$5:$A$53,0),CC$20)*AM472)</f>
        <v/>
      </c>
      <c r="CD472" t="str" cm="1">
        <f t="array" ref="CD472">IF($D472="","",INDEX('Data - CO2'!$B$5:$AP$53,MATCH(Kulturmodeller!$D472,'Data - CO2'!$A$5:$A$53,0),CD$20)*AN472)</f>
        <v/>
      </c>
      <c r="CE472" t="str" cm="1">
        <f t="array" ref="CE472">IF($D472="","",INDEX('Data - CO2'!$B$5:$AP$53,MATCH(Kulturmodeller!$D472,'Data - CO2'!$A$5:$A$53,0),CE$20)*AO472)</f>
        <v/>
      </c>
      <c r="CF472" t="str" cm="1">
        <f t="array" ref="CF472">IF($D472="","",INDEX('Data - CO2'!$B$5:$AP$53,MATCH(Kulturmodeller!$D472,'Data - CO2'!$A$5:$A$53,0),CF$20)*AP472)</f>
        <v/>
      </c>
      <c r="CG472" t="str" cm="1">
        <f t="array" ref="CG472">IF($D472="","",INDEX('Data - CO2'!$B$5:$AP$53,MATCH(Kulturmodeller!$D472,'Data - CO2'!$A$5:$A$53,0),CG$20)*AQ472)</f>
        <v/>
      </c>
      <c r="CH472" t="str" cm="1">
        <f t="array" ref="CH472">IF($D472="","",INDEX('Data - CO2'!$B$5:$AP$53,MATCH(Kulturmodeller!$D472,'Data - CO2'!$A$5:$A$53,0),CH$20)*AR472)</f>
        <v/>
      </c>
      <c r="CI472" s="11" t="str" cm="1">
        <f t="array" ref="CI472">IF($D472="","",INDEX('Data - CO2'!$B$5:$AP$53,MATCH(Kulturmodeller!$D472,'Data - CO2'!$A$5:$A$53,0),CI$20)*AS472)</f>
        <v/>
      </c>
    </row>
    <row r="473" spans="1:87" x14ac:dyDescent="0.3">
      <c r="A473" s="12" t="s">
        <v>87</v>
      </c>
      <c r="B473" s="12"/>
      <c r="C473" s="129"/>
      <c r="D473" s="129"/>
      <c r="E473" s="127"/>
      <c r="F473" s="45">
        <f>E473</f>
        <v>0</v>
      </c>
      <c r="G473" s="46">
        <f t="shared" si="8150"/>
        <v>0</v>
      </c>
      <c r="H473" s="46">
        <f t="shared" si="8151"/>
        <v>0</v>
      </c>
      <c r="I473" s="46">
        <f t="shared" si="8152"/>
        <v>0</v>
      </c>
      <c r="J473" s="46">
        <f t="shared" si="8153"/>
        <v>0</v>
      </c>
      <c r="K473" s="46">
        <f t="shared" si="8154"/>
        <v>0</v>
      </c>
      <c r="L473" s="46">
        <f t="shared" si="8155"/>
        <v>0</v>
      </c>
      <c r="M473" s="46">
        <f t="shared" si="8156"/>
        <v>0</v>
      </c>
      <c r="N473" s="46">
        <f t="shared" si="8157"/>
        <v>0</v>
      </c>
      <c r="O473" s="46">
        <f t="shared" si="8158"/>
        <v>0</v>
      </c>
      <c r="P473" s="46">
        <f t="shared" si="8159"/>
        <v>0</v>
      </c>
      <c r="Q473" s="46">
        <f t="shared" si="8160"/>
        <v>0</v>
      </c>
      <c r="R473" s="46">
        <f t="shared" si="8161"/>
        <v>0</v>
      </c>
      <c r="S473" s="46">
        <f t="shared" si="8162"/>
        <v>0</v>
      </c>
      <c r="T473" s="46">
        <f t="shared" si="8163"/>
        <v>0</v>
      </c>
      <c r="U473" s="46">
        <f t="shared" si="8164"/>
        <v>0</v>
      </c>
      <c r="V473" s="46">
        <f t="shared" si="8165"/>
        <v>0</v>
      </c>
      <c r="W473" s="46">
        <f t="shared" si="8166"/>
        <v>0</v>
      </c>
      <c r="X473" s="46">
        <f t="shared" si="8167"/>
        <v>0</v>
      </c>
      <c r="Y473" s="46">
        <f t="shared" si="8168"/>
        <v>0</v>
      </c>
      <c r="Z473" s="46">
        <f t="shared" si="8169"/>
        <v>0</v>
      </c>
      <c r="AA473" s="46">
        <f t="shared" si="8170"/>
        <v>0</v>
      </c>
      <c r="AB473" s="46">
        <f t="shared" si="8171"/>
        <v>0</v>
      </c>
      <c r="AC473" s="46">
        <f t="shared" si="8172"/>
        <v>0</v>
      </c>
      <c r="AD473" s="46">
        <f t="shared" si="8173"/>
        <v>0</v>
      </c>
      <c r="AE473" s="46">
        <f t="shared" si="8174"/>
        <v>0</v>
      </c>
      <c r="AF473" s="46">
        <f t="shared" si="8175"/>
        <v>0</v>
      </c>
      <c r="AG473" s="46">
        <f t="shared" si="8176"/>
        <v>0</v>
      </c>
      <c r="AH473" s="46">
        <f t="shared" si="8177"/>
        <v>0</v>
      </c>
      <c r="AI473" s="46">
        <f t="shared" si="8178"/>
        <v>0</v>
      </c>
      <c r="AJ473" s="46">
        <f t="shared" si="8179"/>
        <v>0</v>
      </c>
      <c r="AK473" s="46">
        <f t="shared" si="8180"/>
        <v>0</v>
      </c>
      <c r="AL473" s="46">
        <f t="shared" si="8181"/>
        <v>0</v>
      </c>
      <c r="AM473" s="46">
        <f t="shared" si="8182"/>
        <v>0</v>
      </c>
      <c r="AN473" s="46">
        <f t="shared" si="8183"/>
        <v>0</v>
      </c>
      <c r="AO473" s="46">
        <f t="shared" si="8184"/>
        <v>0</v>
      </c>
      <c r="AP473" s="46">
        <f t="shared" si="8185"/>
        <v>0</v>
      </c>
      <c r="AQ473" s="46">
        <f t="shared" si="8186"/>
        <v>0</v>
      </c>
      <c r="AR473" s="46">
        <f t="shared" si="8187"/>
        <v>0</v>
      </c>
      <c r="AS473" s="47">
        <f t="shared" si="8188"/>
        <v>0</v>
      </c>
      <c r="AU473" s="10" t="str" cm="1">
        <f t="array" ref="AU473">IF($D473="","",INDEX('Data - CO2'!$B$5:$AP$53,MATCH(Kulturmodeller!$D473,'Data - CO2'!$A$5:$A$53,0),AU$20)*E473)</f>
        <v/>
      </c>
      <c r="AV473" t="str" cm="1">
        <f t="array" ref="AV473">IF($D473="","",INDEX('Data - CO2'!$B$5:$AP$53,MATCH(Kulturmodeller!$D473,'Data - CO2'!$A$5:$A$53,0),AV$20)*F473)</f>
        <v/>
      </c>
      <c r="AW473" t="str" cm="1">
        <f t="array" ref="AW473">IF($D473="","",INDEX('Data - CO2'!$B$5:$AP$53,MATCH(Kulturmodeller!$D473,'Data - CO2'!$A$5:$A$53,0),AW$20)*G473)</f>
        <v/>
      </c>
      <c r="AX473" t="str" cm="1">
        <f t="array" ref="AX473">IF($D473="","",INDEX('Data - CO2'!$B$5:$AP$53,MATCH(Kulturmodeller!$D473,'Data - CO2'!$A$5:$A$53,0),AX$20)*H473)</f>
        <v/>
      </c>
      <c r="AY473" t="str" cm="1">
        <f t="array" ref="AY473">IF($D473="","",INDEX('Data - CO2'!$B$5:$AP$53,MATCH(Kulturmodeller!$D473,'Data - CO2'!$A$5:$A$53,0),AY$20)*I473)</f>
        <v/>
      </c>
      <c r="AZ473" t="str" cm="1">
        <f t="array" ref="AZ473">IF($D473="","",INDEX('Data - CO2'!$B$5:$AP$53,MATCH(Kulturmodeller!$D473,'Data - CO2'!$A$5:$A$53,0),AZ$20)*J473)</f>
        <v/>
      </c>
      <c r="BA473" t="str" cm="1">
        <f t="array" ref="BA473">IF($D473="","",INDEX('Data - CO2'!$B$5:$AP$53,MATCH(Kulturmodeller!$D473,'Data - CO2'!$A$5:$A$53,0),BA$20)*K473)</f>
        <v/>
      </c>
      <c r="BB473" t="str" cm="1">
        <f t="array" ref="BB473">IF($D473="","",INDEX('Data - CO2'!$B$5:$AP$53,MATCH(Kulturmodeller!$D473,'Data - CO2'!$A$5:$A$53,0),BB$20)*L473)</f>
        <v/>
      </c>
      <c r="BC473" t="str" cm="1">
        <f t="array" ref="BC473">IF($D473="","",INDEX('Data - CO2'!$B$5:$AP$53,MATCH(Kulturmodeller!$D473,'Data - CO2'!$A$5:$A$53,0),BC$20)*M473)</f>
        <v/>
      </c>
      <c r="BD473" t="str" cm="1">
        <f t="array" ref="BD473">IF($D473="","",INDEX('Data - CO2'!$B$5:$AP$53,MATCH(Kulturmodeller!$D473,'Data - CO2'!$A$5:$A$53,0),BD$20)*N473)</f>
        <v/>
      </c>
      <c r="BE473" t="str" cm="1">
        <f t="array" ref="BE473">IF($D473="","",INDEX('Data - CO2'!$B$5:$AP$53,MATCH(Kulturmodeller!$D473,'Data - CO2'!$A$5:$A$53,0),BE$20)*O473)</f>
        <v/>
      </c>
      <c r="BF473" t="str" cm="1">
        <f t="array" ref="BF473">IF($D473="","",INDEX('Data - CO2'!$B$5:$AP$53,MATCH(Kulturmodeller!$D473,'Data - CO2'!$A$5:$A$53,0),BF$20)*P473)</f>
        <v/>
      </c>
      <c r="BG473" t="str" cm="1">
        <f t="array" ref="BG473">IF($D473="","",INDEX('Data - CO2'!$B$5:$AP$53,MATCH(Kulturmodeller!$D473,'Data - CO2'!$A$5:$A$53,0),BG$20)*Q473)</f>
        <v/>
      </c>
      <c r="BH473" t="str" cm="1">
        <f t="array" ref="BH473">IF($D473="","",INDEX('Data - CO2'!$B$5:$AP$53,MATCH(Kulturmodeller!$D473,'Data - CO2'!$A$5:$A$53,0),BH$20)*R473)</f>
        <v/>
      </c>
      <c r="BI473" t="str" cm="1">
        <f t="array" ref="BI473">IF($D473="","",INDEX('Data - CO2'!$B$5:$AP$53,MATCH(Kulturmodeller!$D473,'Data - CO2'!$A$5:$A$53,0),BI$20)*S473)</f>
        <v/>
      </c>
      <c r="BJ473" t="str" cm="1">
        <f t="array" ref="BJ473">IF($D473="","",INDEX('Data - CO2'!$B$5:$AP$53,MATCH(Kulturmodeller!$D473,'Data - CO2'!$A$5:$A$53,0),BJ$20)*T473)</f>
        <v/>
      </c>
      <c r="BK473" t="str" cm="1">
        <f t="array" ref="BK473">IF($D473="","",INDEX('Data - CO2'!$B$5:$AP$53,MATCH(Kulturmodeller!$D473,'Data - CO2'!$A$5:$A$53,0),BK$20)*U473)</f>
        <v/>
      </c>
      <c r="BL473" t="str" cm="1">
        <f t="array" ref="BL473">IF($D473="","",INDEX('Data - CO2'!$B$5:$AP$53,MATCH(Kulturmodeller!$D473,'Data - CO2'!$A$5:$A$53,0),BL$20)*V473)</f>
        <v/>
      </c>
      <c r="BM473" t="str" cm="1">
        <f t="array" ref="BM473">IF($D473="","",INDEX('Data - CO2'!$B$5:$AP$53,MATCH(Kulturmodeller!$D473,'Data - CO2'!$A$5:$A$53,0),BM$20)*W473)</f>
        <v/>
      </c>
      <c r="BN473" t="str" cm="1">
        <f t="array" ref="BN473">IF($D473="","",INDEX('Data - CO2'!$B$5:$AP$53,MATCH(Kulturmodeller!$D473,'Data - CO2'!$A$5:$A$53,0),BN$20)*X473)</f>
        <v/>
      </c>
      <c r="BO473" t="str" cm="1">
        <f t="array" ref="BO473">IF($D473="","",INDEX('Data - CO2'!$B$5:$AP$53,MATCH(Kulturmodeller!$D473,'Data - CO2'!$A$5:$A$53,0),BO$20)*Y473)</f>
        <v/>
      </c>
      <c r="BP473" t="str" cm="1">
        <f t="array" ref="BP473">IF($D473="","",INDEX('Data - CO2'!$B$5:$AP$53,MATCH(Kulturmodeller!$D473,'Data - CO2'!$A$5:$A$53,0),BP$20)*Z473)</f>
        <v/>
      </c>
      <c r="BQ473" t="str" cm="1">
        <f t="array" ref="BQ473">IF($D473="","",INDEX('Data - CO2'!$B$5:$AP$53,MATCH(Kulturmodeller!$D473,'Data - CO2'!$A$5:$A$53,0),BQ$20)*AA473)</f>
        <v/>
      </c>
      <c r="BR473" t="str" cm="1">
        <f t="array" ref="BR473">IF($D473="","",INDEX('Data - CO2'!$B$5:$AP$53,MATCH(Kulturmodeller!$D473,'Data - CO2'!$A$5:$A$53,0),BR$20)*AB473)</f>
        <v/>
      </c>
      <c r="BS473" t="str" cm="1">
        <f t="array" ref="BS473">IF($D473="","",INDEX('Data - CO2'!$B$5:$AP$53,MATCH(Kulturmodeller!$D473,'Data - CO2'!$A$5:$A$53,0),BS$20)*AC473)</f>
        <v/>
      </c>
      <c r="BT473" t="str" cm="1">
        <f t="array" ref="BT473">IF($D473="","",INDEX('Data - CO2'!$B$5:$AP$53,MATCH(Kulturmodeller!$D473,'Data - CO2'!$A$5:$A$53,0),BT$20)*AD473)</f>
        <v/>
      </c>
      <c r="BU473" t="str" cm="1">
        <f t="array" ref="BU473">IF($D473="","",INDEX('Data - CO2'!$B$5:$AP$53,MATCH(Kulturmodeller!$D473,'Data - CO2'!$A$5:$A$53,0),BU$20)*AE473)</f>
        <v/>
      </c>
      <c r="BV473" t="str" cm="1">
        <f t="array" ref="BV473">IF($D473="","",INDEX('Data - CO2'!$B$5:$AP$53,MATCH(Kulturmodeller!$D473,'Data - CO2'!$A$5:$A$53,0),BV$20)*AF473)</f>
        <v/>
      </c>
      <c r="BW473" t="str" cm="1">
        <f t="array" ref="BW473">IF($D473="","",INDEX('Data - CO2'!$B$5:$AP$53,MATCH(Kulturmodeller!$D473,'Data - CO2'!$A$5:$A$53,0),BW$20)*AG473)</f>
        <v/>
      </c>
      <c r="BX473" t="str" cm="1">
        <f t="array" ref="BX473">IF($D473="","",INDEX('Data - CO2'!$B$5:$AP$53,MATCH(Kulturmodeller!$D473,'Data - CO2'!$A$5:$A$53,0),BX$20)*AH473)</f>
        <v/>
      </c>
      <c r="BY473" t="str" cm="1">
        <f t="array" ref="BY473">IF($D473="","",INDEX('Data - CO2'!$B$5:$AP$53,MATCH(Kulturmodeller!$D473,'Data - CO2'!$A$5:$A$53,0),BY$20)*AI473)</f>
        <v/>
      </c>
      <c r="BZ473" t="str" cm="1">
        <f t="array" ref="BZ473">IF($D473="","",INDEX('Data - CO2'!$B$5:$AP$53,MATCH(Kulturmodeller!$D473,'Data - CO2'!$A$5:$A$53,0),BZ$20)*AJ473)</f>
        <v/>
      </c>
      <c r="CA473" t="str" cm="1">
        <f t="array" ref="CA473">IF($D473="","",INDEX('Data - CO2'!$B$5:$AP$53,MATCH(Kulturmodeller!$D473,'Data - CO2'!$A$5:$A$53,0),CA$20)*AK473)</f>
        <v/>
      </c>
      <c r="CB473" t="str" cm="1">
        <f t="array" ref="CB473">IF($D473="","",INDEX('Data - CO2'!$B$5:$AP$53,MATCH(Kulturmodeller!$D473,'Data - CO2'!$A$5:$A$53,0),CB$20)*AL473)</f>
        <v/>
      </c>
      <c r="CC473" t="str" cm="1">
        <f t="array" ref="CC473">IF($D473="","",INDEX('Data - CO2'!$B$5:$AP$53,MATCH(Kulturmodeller!$D473,'Data - CO2'!$A$5:$A$53,0),CC$20)*AM473)</f>
        <v/>
      </c>
      <c r="CD473" t="str" cm="1">
        <f t="array" ref="CD473">IF($D473="","",INDEX('Data - CO2'!$B$5:$AP$53,MATCH(Kulturmodeller!$D473,'Data - CO2'!$A$5:$A$53,0),CD$20)*AN473)</f>
        <v/>
      </c>
      <c r="CE473" t="str" cm="1">
        <f t="array" ref="CE473">IF($D473="","",INDEX('Data - CO2'!$B$5:$AP$53,MATCH(Kulturmodeller!$D473,'Data - CO2'!$A$5:$A$53,0),CE$20)*AO473)</f>
        <v/>
      </c>
      <c r="CF473" t="str" cm="1">
        <f t="array" ref="CF473">IF($D473="","",INDEX('Data - CO2'!$B$5:$AP$53,MATCH(Kulturmodeller!$D473,'Data - CO2'!$A$5:$A$53,0),CF$20)*AP473)</f>
        <v/>
      </c>
      <c r="CG473" t="str" cm="1">
        <f t="array" ref="CG473">IF($D473="","",INDEX('Data - CO2'!$B$5:$AP$53,MATCH(Kulturmodeller!$D473,'Data - CO2'!$A$5:$A$53,0),CG$20)*AQ473)</f>
        <v/>
      </c>
      <c r="CH473" t="str" cm="1">
        <f t="array" ref="CH473">IF($D473="","",INDEX('Data - CO2'!$B$5:$AP$53,MATCH(Kulturmodeller!$D473,'Data - CO2'!$A$5:$A$53,0),CH$20)*AR473)</f>
        <v/>
      </c>
      <c r="CI473" s="11" t="str" cm="1">
        <f t="array" ref="CI473">IF($D473="","",INDEX('Data - CO2'!$B$5:$AP$53,MATCH(Kulturmodeller!$D473,'Data - CO2'!$A$5:$A$53,0),CI$20)*AS473)</f>
        <v/>
      </c>
    </row>
    <row r="474" spans="1:87" x14ac:dyDescent="0.3">
      <c r="A474" s="42"/>
      <c r="B474" s="42"/>
      <c r="C474" s="42"/>
      <c r="D474" s="12"/>
      <c r="E474" s="52"/>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4"/>
      <c r="AU474" s="111">
        <f t="shared" ref="AU474:CH474" si="8189">SUM(AU472:AU473)</f>
        <v>0</v>
      </c>
      <c r="AV474" s="112">
        <f t="shared" si="8189"/>
        <v>0</v>
      </c>
      <c r="AW474" s="112">
        <f t="shared" si="8189"/>
        <v>0</v>
      </c>
      <c r="AX474" s="112">
        <f t="shared" si="8189"/>
        <v>0</v>
      </c>
      <c r="AY474" s="112">
        <f t="shared" si="8189"/>
        <v>0</v>
      </c>
      <c r="AZ474" s="112">
        <f t="shared" si="8189"/>
        <v>0</v>
      </c>
      <c r="BA474" s="112">
        <f t="shared" si="8189"/>
        <v>0</v>
      </c>
      <c r="BB474" s="112">
        <f t="shared" si="8189"/>
        <v>0</v>
      </c>
      <c r="BC474" s="112">
        <f t="shared" si="8189"/>
        <v>0</v>
      </c>
      <c r="BD474" s="112">
        <f t="shared" si="8189"/>
        <v>0</v>
      </c>
      <c r="BE474" s="112">
        <f t="shared" si="8189"/>
        <v>0</v>
      </c>
      <c r="BF474" s="112">
        <f t="shared" si="8189"/>
        <v>0</v>
      </c>
      <c r="BG474" s="112">
        <f t="shared" si="8189"/>
        <v>0</v>
      </c>
      <c r="BH474" s="112">
        <f t="shared" si="8189"/>
        <v>0</v>
      </c>
      <c r="BI474" s="112">
        <f t="shared" si="8189"/>
        <v>0</v>
      </c>
      <c r="BJ474" s="112">
        <f t="shared" si="8189"/>
        <v>0</v>
      </c>
      <c r="BK474" s="112">
        <f t="shared" si="8189"/>
        <v>0</v>
      </c>
      <c r="BL474" s="112">
        <f t="shared" si="8189"/>
        <v>0</v>
      </c>
      <c r="BM474" s="112">
        <f t="shared" si="8189"/>
        <v>0</v>
      </c>
      <c r="BN474" s="112">
        <f t="shared" si="8189"/>
        <v>0</v>
      </c>
      <c r="BO474" s="112">
        <f t="shared" si="8189"/>
        <v>0</v>
      </c>
      <c r="BP474" s="112">
        <f t="shared" si="8189"/>
        <v>0</v>
      </c>
      <c r="BQ474" s="112">
        <f t="shared" si="8189"/>
        <v>0</v>
      </c>
      <c r="BR474" s="112">
        <f t="shared" si="8189"/>
        <v>0</v>
      </c>
      <c r="BS474" s="112">
        <f t="shared" si="8189"/>
        <v>0</v>
      </c>
      <c r="BT474" s="112">
        <f t="shared" si="8189"/>
        <v>0</v>
      </c>
      <c r="BU474" s="112">
        <f t="shared" si="8189"/>
        <v>0</v>
      </c>
      <c r="BV474" s="112">
        <f t="shared" si="8189"/>
        <v>0</v>
      </c>
      <c r="BW474" s="112">
        <f t="shared" si="8189"/>
        <v>0</v>
      </c>
      <c r="BX474" s="112">
        <f t="shared" si="8189"/>
        <v>0</v>
      </c>
      <c r="BY474" s="112">
        <f t="shared" si="8189"/>
        <v>0</v>
      </c>
      <c r="BZ474" s="112">
        <f t="shared" si="8189"/>
        <v>0</v>
      </c>
      <c r="CA474" s="112">
        <f t="shared" si="8189"/>
        <v>0</v>
      </c>
      <c r="CB474" s="112">
        <f t="shared" si="8189"/>
        <v>0</v>
      </c>
      <c r="CC474" s="112">
        <f t="shared" si="8189"/>
        <v>0</v>
      </c>
      <c r="CD474" s="112">
        <f t="shared" si="8189"/>
        <v>0</v>
      </c>
      <c r="CE474" s="112">
        <f t="shared" si="8189"/>
        <v>0</v>
      </c>
      <c r="CF474" s="112">
        <f t="shared" si="8189"/>
        <v>0</v>
      </c>
      <c r="CG474" s="112">
        <f t="shared" si="8189"/>
        <v>0</v>
      </c>
      <c r="CH474" s="112">
        <f t="shared" si="8189"/>
        <v>0</v>
      </c>
      <c r="CI474" s="113">
        <f>SUM(CI472:CI473)</f>
        <v>0</v>
      </c>
    </row>
    <row r="475" spans="1:87" x14ac:dyDescent="0.3">
      <c r="A475" s="55" t="s">
        <v>88</v>
      </c>
      <c r="B475" s="55"/>
      <c r="C475" s="55"/>
      <c r="D475" s="56"/>
      <c r="E475" s="57"/>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9"/>
      <c r="AT475" s="91">
        <f>AVERAGE(BO475:CI475)</f>
        <v>269.47794355209345</v>
      </c>
      <c r="AU475" s="111">
        <f>AU471+AU474</f>
        <v>0</v>
      </c>
      <c r="AV475" s="112">
        <f t="shared" ref="AV475:CI475" si="8190">AV471+AV474</f>
        <v>2.0520742169648036</v>
      </c>
      <c r="AW475" s="112">
        <f t="shared" si="8190"/>
        <v>12.978928518036128</v>
      </c>
      <c r="AX475" s="112">
        <f t="shared" si="8190"/>
        <v>26.574436054094662</v>
      </c>
      <c r="AY475" s="112">
        <f t="shared" si="8190"/>
        <v>46.917506455619147</v>
      </c>
      <c r="AZ475" s="112">
        <f t="shared" si="8190"/>
        <v>111.62731728164121</v>
      </c>
      <c r="BA475" s="112">
        <f t="shared" si="8190"/>
        <v>191.5751354812478</v>
      </c>
      <c r="BB475" s="112">
        <f t="shared" si="8190"/>
        <v>251.42645121826277</v>
      </c>
      <c r="BC475" s="112">
        <f t="shared" si="8190"/>
        <v>289.6854039868478</v>
      </c>
      <c r="BD475" s="112">
        <f t="shared" si="8190"/>
        <v>327.72164957303255</v>
      </c>
      <c r="BE475" s="112">
        <f t="shared" si="8190"/>
        <v>362.38728147296706</v>
      </c>
      <c r="BF475" s="112">
        <f t="shared" si="8190"/>
        <v>396.97717271719324</v>
      </c>
      <c r="BG475" s="112">
        <f t="shared" si="8190"/>
        <v>433.50326000598039</v>
      </c>
      <c r="BH475" s="112">
        <f t="shared" si="8190"/>
        <v>467.1321312001383</v>
      </c>
      <c r="BI475" s="112">
        <f t="shared" si="8190"/>
        <v>498.68959258223822</v>
      </c>
      <c r="BJ475" s="112">
        <f t="shared" si="8190"/>
        <v>531.68480099585577</v>
      </c>
      <c r="BK475" s="112">
        <f t="shared" si="8190"/>
        <v>563.77246981213739</v>
      </c>
      <c r="BL475" s="112">
        <f t="shared" si="8190"/>
        <v>45.162119711595906</v>
      </c>
      <c r="BM475" s="112">
        <f t="shared" si="8190"/>
        <v>53.707489784920924</v>
      </c>
      <c r="BN475" s="112">
        <f t="shared" si="8190"/>
        <v>67.757639569437913</v>
      </c>
      <c r="BO475" s="112">
        <f t="shared" si="8190"/>
        <v>89.659000574968104</v>
      </c>
      <c r="BP475" s="112">
        <f t="shared" si="8190"/>
        <v>156.43707248788144</v>
      </c>
      <c r="BQ475" s="112">
        <f t="shared" si="8190"/>
        <v>233.15027463514406</v>
      </c>
      <c r="BR475" s="112">
        <f t="shared" si="8190"/>
        <v>288.50006075649031</v>
      </c>
      <c r="BS475" s="112">
        <f t="shared" si="8190"/>
        <v>322.40369041124603</v>
      </c>
      <c r="BT475" s="112">
        <f t="shared" si="8190"/>
        <v>358.86617364018196</v>
      </c>
      <c r="BU475" s="112">
        <f t="shared" si="8190"/>
        <v>391.77184273517287</v>
      </c>
      <c r="BV475" s="112">
        <f t="shared" si="8190"/>
        <v>424.38937504334842</v>
      </c>
      <c r="BW475" s="112">
        <f t="shared" si="8190"/>
        <v>458.63518824950552</v>
      </c>
      <c r="BX475" s="112">
        <f t="shared" si="8190"/>
        <v>433.919269726609</v>
      </c>
      <c r="BY475" s="112">
        <f t="shared" si="8190"/>
        <v>462.96914464594869</v>
      </c>
      <c r="BZ475" s="112">
        <f t="shared" si="8190"/>
        <v>493.54316288269115</v>
      </c>
      <c r="CA475" s="112">
        <f t="shared" si="8190"/>
        <v>523.4280780983114</v>
      </c>
      <c r="CB475" s="112">
        <f t="shared" si="8190"/>
        <v>5.2016655676004753</v>
      </c>
      <c r="CC475" s="112">
        <f t="shared" si="8190"/>
        <v>16.842460110094198</v>
      </c>
      <c r="CD475" s="112">
        <f t="shared" si="8190"/>
        <v>35.183087665509504</v>
      </c>
      <c r="CE475" s="112">
        <f t="shared" si="8190"/>
        <v>61.460162749386065</v>
      </c>
      <c r="CF475" s="112">
        <f t="shared" si="8190"/>
        <v>129.42496012524035</v>
      </c>
      <c r="CG475" s="112">
        <f t="shared" si="8190"/>
        <v>207.69455601900071</v>
      </c>
      <c r="CH475" s="112">
        <f t="shared" si="8190"/>
        <v>264.82812021064075</v>
      </c>
      <c r="CI475" s="113">
        <f t="shared" si="8190"/>
        <v>300.72946825899197</v>
      </c>
    </row>
    <row r="478" spans="1:87" x14ac:dyDescent="0.3">
      <c r="A478" s="60" t="s">
        <v>401</v>
      </c>
      <c r="AU478" t="s">
        <v>91</v>
      </c>
    </row>
    <row r="479" spans="1:87" x14ac:dyDescent="0.3">
      <c r="A479" s="25" t="s">
        <v>400</v>
      </c>
      <c r="B479" s="25"/>
      <c r="C479" s="25"/>
      <c r="D479" s="26"/>
      <c r="E479" s="27" t="s">
        <v>78</v>
      </c>
      <c r="F479" s="104"/>
      <c r="G479" s="104"/>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9"/>
      <c r="AU479">
        <v>1</v>
      </c>
      <c r="AV479">
        <v>2</v>
      </c>
      <c r="AW479">
        <v>3</v>
      </c>
      <c r="AX479">
        <v>4</v>
      </c>
      <c r="AY479">
        <v>5</v>
      </c>
      <c r="AZ479">
        <v>6</v>
      </c>
      <c r="BA479">
        <v>7</v>
      </c>
      <c r="BB479">
        <v>8</v>
      </c>
      <c r="BC479">
        <v>9</v>
      </c>
      <c r="BD479">
        <v>10</v>
      </c>
      <c r="BE479">
        <v>11</v>
      </c>
      <c r="BF479">
        <v>12</v>
      </c>
      <c r="BG479">
        <v>13</v>
      </c>
      <c r="BH479">
        <v>14</v>
      </c>
      <c r="BI479">
        <v>15</v>
      </c>
      <c r="BJ479">
        <v>16</v>
      </c>
      <c r="BK479">
        <v>17</v>
      </c>
      <c r="BL479">
        <v>18</v>
      </c>
      <c r="BM479">
        <v>19</v>
      </c>
      <c r="BN479">
        <v>20</v>
      </c>
      <c r="BO479">
        <v>21</v>
      </c>
      <c r="BP479">
        <v>22</v>
      </c>
      <c r="BQ479">
        <v>23</v>
      </c>
      <c r="BR479">
        <v>24</v>
      </c>
      <c r="BS479">
        <v>25</v>
      </c>
      <c r="BT479">
        <v>26</v>
      </c>
      <c r="BU479">
        <v>27</v>
      </c>
      <c r="BV479">
        <v>28</v>
      </c>
      <c r="BW479">
        <v>29</v>
      </c>
      <c r="BX479">
        <v>30</v>
      </c>
      <c r="BY479">
        <v>31</v>
      </c>
      <c r="BZ479">
        <v>32</v>
      </c>
      <c r="CA479">
        <v>33</v>
      </c>
      <c r="CB479">
        <v>34</v>
      </c>
      <c r="CC479">
        <v>35</v>
      </c>
      <c r="CD479">
        <v>36</v>
      </c>
      <c r="CE479">
        <v>37</v>
      </c>
      <c r="CF479">
        <v>38</v>
      </c>
      <c r="CG479">
        <v>39</v>
      </c>
      <c r="CH479">
        <v>40</v>
      </c>
      <c r="CI479">
        <v>41</v>
      </c>
    </row>
    <row r="480" spans="1:87" x14ac:dyDescent="0.3">
      <c r="A480" s="147" t="s">
        <v>303</v>
      </c>
      <c r="B480" s="148">
        <f>Lister!$B$13</f>
        <v>1</v>
      </c>
      <c r="C480" s="28" t="s">
        <v>60</v>
      </c>
      <c r="D480" s="29" t="s">
        <v>79</v>
      </c>
      <c r="E480" s="30" t="s">
        <v>163</v>
      </c>
      <c r="F480" s="31" t="s">
        <v>250</v>
      </c>
      <c r="G480" s="31" t="s">
        <v>137</v>
      </c>
      <c r="H480" s="31" t="s">
        <v>138</v>
      </c>
      <c r="I480" s="31" t="s">
        <v>139</v>
      </c>
      <c r="J480" s="31" t="s">
        <v>140</v>
      </c>
      <c r="K480" s="31" t="s">
        <v>141</v>
      </c>
      <c r="L480" s="31" t="s">
        <v>80</v>
      </c>
      <c r="M480" s="31" t="s">
        <v>144</v>
      </c>
      <c r="N480" s="31" t="s">
        <v>145</v>
      </c>
      <c r="O480" s="31" t="s">
        <v>146</v>
      </c>
      <c r="P480" s="31" t="s">
        <v>147</v>
      </c>
      <c r="Q480" s="31" t="s">
        <v>152</v>
      </c>
      <c r="R480" s="31" t="s">
        <v>153</v>
      </c>
      <c r="S480" s="31" t="s">
        <v>154</v>
      </c>
      <c r="T480" s="31" t="s">
        <v>155</v>
      </c>
      <c r="U480" s="31" t="s">
        <v>156</v>
      </c>
      <c r="V480" s="31" t="s">
        <v>229</v>
      </c>
      <c r="W480" s="31" t="s">
        <v>157</v>
      </c>
      <c r="X480" s="31" t="s">
        <v>158</v>
      </c>
      <c r="Y480" s="31" t="s">
        <v>159</v>
      </c>
      <c r="Z480" s="31" t="s">
        <v>230</v>
      </c>
      <c r="AA480" s="31" t="s">
        <v>231</v>
      </c>
      <c r="AB480" s="31" t="s">
        <v>232</v>
      </c>
      <c r="AC480" s="31" t="s">
        <v>233</v>
      </c>
      <c r="AD480" s="31" t="s">
        <v>234</v>
      </c>
      <c r="AE480" s="31" t="s">
        <v>235</v>
      </c>
      <c r="AF480" s="31" t="s">
        <v>236</v>
      </c>
      <c r="AG480" s="31" t="s">
        <v>237</v>
      </c>
      <c r="AH480" s="31" t="s">
        <v>238</v>
      </c>
      <c r="AI480" s="31" t="s">
        <v>239</v>
      </c>
      <c r="AJ480" s="31" t="s">
        <v>240</v>
      </c>
      <c r="AK480" s="31" t="s">
        <v>241</v>
      </c>
      <c r="AL480" s="31" t="s">
        <v>242</v>
      </c>
      <c r="AM480" s="31" t="s">
        <v>243</v>
      </c>
      <c r="AN480" s="31" t="s">
        <v>244</v>
      </c>
      <c r="AO480" s="31" t="s">
        <v>245</v>
      </c>
      <c r="AP480" s="31" t="s">
        <v>246</v>
      </c>
      <c r="AQ480" s="31" t="s">
        <v>247</v>
      </c>
      <c r="AR480" s="31" t="s">
        <v>248</v>
      </c>
      <c r="AS480" s="32" t="s">
        <v>249</v>
      </c>
      <c r="AU480" s="19">
        <v>1</v>
      </c>
      <c r="AV480" s="19">
        <v>5</v>
      </c>
      <c r="AW480" s="19">
        <v>10</v>
      </c>
      <c r="AX480" s="19">
        <v>15</v>
      </c>
      <c r="AY480" s="19">
        <v>20</v>
      </c>
      <c r="AZ480" s="19">
        <v>25</v>
      </c>
      <c r="BA480" s="19">
        <v>30</v>
      </c>
      <c r="BB480" s="19">
        <v>35</v>
      </c>
      <c r="BC480" s="19">
        <v>40</v>
      </c>
      <c r="BD480" s="19">
        <v>45</v>
      </c>
      <c r="BE480" s="19">
        <v>50</v>
      </c>
      <c r="BF480" s="19">
        <v>55</v>
      </c>
      <c r="BG480" s="19">
        <v>60</v>
      </c>
      <c r="BH480" s="19">
        <v>65</v>
      </c>
      <c r="BI480" s="19">
        <v>70</v>
      </c>
      <c r="BJ480" s="19">
        <v>75</v>
      </c>
      <c r="BK480" s="19">
        <v>80</v>
      </c>
      <c r="BL480" s="19">
        <v>85</v>
      </c>
      <c r="BM480" s="19">
        <v>90</v>
      </c>
      <c r="BN480" s="19">
        <v>95</v>
      </c>
      <c r="BO480" s="19">
        <v>100</v>
      </c>
      <c r="BP480" s="19">
        <v>105</v>
      </c>
      <c r="BQ480" s="19">
        <v>110</v>
      </c>
      <c r="BR480" s="19">
        <v>115</v>
      </c>
      <c r="BS480" s="19">
        <v>120</v>
      </c>
      <c r="BT480" s="19">
        <v>125</v>
      </c>
      <c r="BU480" s="19">
        <v>130</v>
      </c>
      <c r="BV480" s="19">
        <v>135</v>
      </c>
      <c r="BW480" s="19">
        <v>140</v>
      </c>
      <c r="BX480" s="19">
        <v>145</v>
      </c>
      <c r="BY480" s="2">
        <v>150</v>
      </c>
      <c r="BZ480" s="19">
        <v>155</v>
      </c>
      <c r="CA480" s="2">
        <v>160</v>
      </c>
      <c r="CB480" s="19">
        <v>165</v>
      </c>
      <c r="CC480" s="2">
        <v>170</v>
      </c>
      <c r="CD480" s="19">
        <v>175</v>
      </c>
      <c r="CE480" s="2">
        <v>180</v>
      </c>
      <c r="CF480" s="19">
        <v>185</v>
      </c>
      <c r="CG480" s="2">
        <v>190</v>
      </c>
      <c r="CH480" s="19">
        <v>195</v>
      </c>
      <c r="CI480" s="2">
        <v>200</v>
      </c>
    </row>
    <row r="481" spans="1:87" x14ac:dyDescent="0.3">
      <c r="A481" s="33" t="s">
        <v>81</v>
      </c>
      <c r="B481" s="33"/>
      <c r="C481" s="124" t="str">
        <f>'Katalog over Kulturmodeller '!F167</f>
        <v>ÆGR</v>
      </c>
      <c r="D481" s="125" t="s">
        <v>282</v>
      </c>
      <c r="E481" s="139">
        <f>'Katalog over Kulturmodeller '!W167</f>
        <v>0.5</v>
      </c>
      <c r="F481" s="37">
        <f>E481+((E486-F486)+(E487-F487))*(E481/SUM(E481:E485))</f>
        <v>0.5</v>
      </c>
      <c r="G481" s="37">
        <f t="shared" ref="G481" si="8191">F481+((F486-G486)+(F487-G487))*(F481/SUM(F481:F485))</f>
        <v>0.5</v>
      </c>
      <c r="H481" s="37">
        <f t="shared" ref="H481" si="8192">G481+((G486-H486)+(G487-H487))*(G481/SUM(G481:G485))</f>
        <v>0.51851851851851849</v>
      </c>
      <c r="I481" s="37">
        <f t="shared" ref="I481" si="8193">H481+((H486-I486)+(H487-I487))*(H481/SUM(H481:H485))</f>
        <v>0.53703703703703698</v>
      </c>
      <c r="J481" s="37">
        <f t="shared" ref="J481" si="8194">I481+((I486-J486)+(I487-J487))*(I481/SUM(I481:I485))</f>
        <v>0.55555555555555547</v>
      </c>
      <c r="K481" s="37">
        <f t="shared" ref="K481" si="8195">J481+((J486-K486)+(J487-K487))*(J481/SUM(J481:J485))</f>
        <v>0.55555555555555547</v>
      </c>
      <c r="L481" s="37">
        <f t="shared" ref="L481" si="8196">K481+((K486-L486)+(K487-L487))*(K481/SUM(K481:K485))</f>
        <v>0.55555555555555547</v>
      </c>
      <c r="M481" s="37">
        <f t="shared" ref="M481" si="8197">L481+((L486-M486)+(L487-M487))*(L481/SUM(L481:L485))</f>
        <v>0.55555555555555547</v>
      </c>
      <c r="N481" s="37">
        <f t="shared" ref="N481" si="8198">M481+((M486-N486)+(M487-N487))*(M481/SUM(M481:M485))</f>
        <v>0.55555555555555547</v>
      </c>
      <c r="O481" s="37">
        <f t="shared" ref="O481" si="8199">N481+((N486-O486)+(N487-O487))*(N481/SUM(N481:N485))</f>
        <v>0.55555555555555547</v>
      </c>
      <c r="P481" s="37">
        <f t="shared" ref="P481" si="8200">O481+((O486-P486)+(O487-P487))*(O481/SUM(O481:O485))</f>
        <v>0.55555555555555547</v>
      </c>
      <c r="Q481" s="37">
        <f t="shared" ref="Q481" si="8201">P481+((P486-Q486)+(P487-Q487))*(P481/SUM(P481:P485))</f>
        <v>0.55555555555555547</v>
      </c>
      <c r="R481" s="37">
        <f t="shared" ref="R481" si="8202">Q481+((Q486-R486)+(Q487-R487))*(Q481/SUM(Q481:Q485))</f>
        <v>0.55555555555555547</v>
      </c>
      <c r="S481" s="37">
        <f t="shared" ref="S481" si="8203">R481+((R486-S486)+(R487-S487))*(R481/SUM(R481:R485))</f>
        <v>0.55555555555555547</v>
      </c>
      <c r="T481" s="37">
        <f t="shared" ref="T481" si="8204">S481+((S486-T486)+(S487-T487))*(S481/SUM(S481:S485))</f>
        <v>0.55555555555555547</v>
      </c>
      <c r="U481" s="37">
        <f t="shared" ref="U481" si="8205">T481+((T486-U486)+(T487-U487))*(T481/SUM(T481:T485))</f>
        <v>0.55555555555555547</v>
      </c>
      <c r="V481" s="37">
        <f t="shared" ref="V481" si="8206">U481+((U486-V486)+(U487-V487))*(U481/SUM(U481:U485))</f>
        <v>0.55555555555555547</v>
      </c>
      <c r="W481" s="37">
        <f t="shared" ref="W481" si="8207">V481+((V486-W486)+(V487-W487))*(V481/SUM(V481:V485))</f>
        <v>0.55555555555555547</v>
      </c>
      <c r="X481" s="37">
        <f t="shared" ref="X481" si="8208">W481+((W486-X486)+(W487-X487))*(W481/SUM(W481:W485))</f>
        <v>0.55555555555555547</v>
      </c>
      <c r="Y481" s="37">
        <f t="shared" ref="Y481" si="8209">X481+((X486-Y486)+(X487-Y487))*(X481/SUM(X481:X485))</f>
        <v>0.55555555555555547</v>
      </c>
      <c r="Z481" s="37">
        <f t="shared" ref="Z481" si="8210">Y481+((Y486-Z486)+(Y487-Z487))*(Y481/SUM(Y481:Y485))</f>
        <v>0.55555555555555547</v>
      </c>
      <c r="AA481" s="37">
        <f t="shared" ref="AA481" si="8211">Z481+((Z486-AA486)+(Z487-AA487))*(Z481/SUM(Z481:Z485))</f>
        <v>0.55555555555555547</v>
      </c>
      <c r="AB481" s="37">
        <f t="shared" ref="AB481" si="8212">AA481+((AA486-AB486)+(AA487-AB487))*(AA481/SUM(AA481:AA485))</f>
        <v>0.55555555555555547</v>
      </c>
      <c r="AC481" s="37">
        <f t="shared" ref="AC481" si="8213">AB481+((AB486-AC486)+(AB487-AC487))*(AB481/SUM(AB481:AB485))</f>
        <v>0.55555555555555547</v>
      </c>
      <c r="AD481" s="37">
        <f t="shared" ref="AD481" si="8214">AC481+((AC486-AD486)+(AC487-AD487))*(AC481/SUM(AC481:AC485))</f>
        <v>0.55555555555555547</v>
      </c>
      <c r="AE481" s="37">
        <f t="shared" ref="AE481" si="8215">AD481+((AD486-AE486)+(AD487-AE487))*(AD481/SUM(AD481:AD485))</f>
        <v>0.55555555555555547</v>
      </c>
      <c r="AF481" s="37">
        <f t="shared" ref="AF481" si="8216">AE481+((AE486-AF486)+(AE487-AF487))*(AE481/SUM(AE481:AE485))</f>
        <v>0.55555555555555547</v>
      </c>
      <c r="AG481" s="37">
        <f t="shared" ref="AG481" si="8217">AF481+((AF486-AG486)+(AF487-AG487))*(AF481/SUM(AF481:AF485))</f>
        <v>0.55555555555555547</v>
      </c>
      <c r="AH481" s="37">
        <f t="shared" ref="AH481" si="8218">AG481+((AG486-AH486)+(AG487-AH487))*(AG481/SUM(AG481:AG485))</f>
        <v>0.55555555555555547</v>
      </c>
      <c r="AI481" s="37">
        <f t="shared" ref="AI481" si="8219">AH481+((AH486-AI486)+(AH487-AI487))*(AH481/SUM(AH481:AH485))</f>
        <v>0.55555555555555547</v>
      </c>
      <c r="AJ481" s="37">
        <f t="shared" ref="AJ481" si="8220">AI481+((AI486-AJ486)+(AI487-AJ487))*(AI481/SUM(AI481:AI485))</f>
        <v>0.55555555555555547</v>
      </c>
      <c r="AK481" s="37">
        <f t="shared" ref="AK481" si="8221">AJ481+((AJ486-AK486)+(AJ487-AK487))*(AJ481/SUM(AJ481:AJ485))</f>
        <v>0.55555555555555547</v>
      </c>
      <c r="AL481" s="37">
        <f t="shared" ref="AL481" si="8222">AK481+((AK486-AL486)+(AK487-AL487))*(AK481/SUM(AK481:AK485))</f>
        <v>0.55555555555555547</v>
      </c>
      <c r="AM481" s="37">
        <f t="shared" ref="AM481" si="8223">AL481+((AL486-AM486)+(AL487-AM487))*(AL481/SUM(AL481:AL485))</f>
        <v>0.55555555555555547</v>
      </c>
      <c r="AN481" s="37">
        <f t="shared" ref="AN481" si="8224">AM481+((AM486-AN486)+(AM487-AN487))*(AM481/SUM(AM481:AM485))</f>
        <v>0.55555555555555547</v>
      </c>
      <c r="AO481" s="37">
        <f t="shared" ref="AO481" si="8225">AN481+((AN486-AO486)+(AN487-AO487))*(AN481/SUM(AN481:AN485))</f>
        <v>0.55555555555555547</v>
      </c>
      <c r="AP481" s="37">
        <f t="shared" ref="AP481" si="8226">AO481+((AO486-AP486)+(AO487-AP487))*(AO481/SUM(AO481:AO485))</f>
        <v>0.55555555555555547</v>
      </c>
      <c r="AQ481" s="37">
        <f t="shared" ref="AQ481" si="8227">AP481+((AP486-AQ486)+(AP487-AQ487))*(AP481/SUM(AP481:AP485))</f>
        <v>0.55555555555555547</v>
      </c>
      <c r="AR481" s="37">
        <f t="shared" ref="AR481" si="8228">AQ481+((AQ486-AR486)+(AQ487-AR487))*(AQ481/SUM(AQ481:AQ485))</f>
        <v>0.55555555555555547</v>
      </c>
      <c r="AS481" s="38">
        <f t="shared" ref="AS481" si="8229">AR481+((AR486-AS486)+(AR487-AS487))*(AR481/SUM(AR481:AR485))</f>
        <v>0.55555555555555547</v>
      </c>
      <c r="AU481" s="7" cm="1">
        <f t="array" ref="AU481">IF($D481="","",INDEX('Data - CO2'!$B$5:$AP$53,MATCH(Kulturmodeller!$D481,'Data - CO2'!$A$5:$A$53,0),AU$20)*E481)</f>
        <v>0</v>
      </c>
      <c r="AV481" s="8" cm="1">
        <f t="array" ref="AV481">IF($D481="","",INDEX('Data - CO2'!$B$5:$AP$53,MATCH(Kulturmodeller!$D481,'Data - CO2'!$A$5:$A$53,0),AV$20)*F481)</f>
        <v>0.80298664364663364</v>
      </c>
      <c r="AW481" s="8" cm="1">
        <f t="array" ref="AW481">IF($D481="","",INDEX('Data - CO2'!$B$5:$AP$53,MATCH(Kulturmodeller!$D481,'Data - CO2'!$A$5:$A$53,0),AW$20)*G481)</f>
        <v>5.3532442909775604</v>
      </c>
      <c r="AX481" s="8" cm="1">
        <f t="array" ref="AX481">IF($D481="","",INDEX('Data - CO2'!$B$5:$AP$53,MATCH(Kulturmodeller!$D481,'Data - CO2'!$A$5:$A$53,0),AX$20)*H481)</f>
        <v>13.878781495127006</v>
      </c>
      <c r="AY481" s="8" cm="1">
        <f t="array" ref="AY481">IF($D481="","",INDEX('Data - CO2'!$B$5:$AP$53,MATCH(Kulturmodeller!$D481,'Data - CO2'!$A$5:$A$53,0),AY$20)*I481)</f>
        <v>28.748904525620226</v>
      </c>
      <c r="AZ481" s="8" cm="1">
        <f t="array" ref="AZ481">IF($D481="","",INDEX('Data - CO2'!$B$5:$AP$53,MATCH(Kulturmodeller!$D481,'Data - CO2'!$A$5:$A$53,0),AZ$20)*J481*$B480)</f>
        <v>85.617993736998898</v>
      </c>
      <c r="BA481" s="8" cm="1">
        <f t="array" ref="BA481">IF($D481="","",INDEX('Data - CO2'!$B$5:$AP$53,MATCH(Kulturmodeller!$D481,'Data - CO2'!$A$5:$A$53,0),BA$20)*K481*$B480)</f>
        <v>147.22354817511646</v>
      </c>
      <c r="BB481" s="8" cm="1">
        <f t="array" ref="BB481">IF($D481="","",INDEX('Data - CO2'!$B$5:$AP$53,MATCH(Kulturmodeller!$D481,'Data - CO2'!$A$5:$A$53,0),BB$20)*L481*$B480)</f>
        <v>183.88553169086012</v>
      </c>
      <c r="BC481" s="8" cm="1">
        <f t="array" ref="BC481">IF($D481="","",INDEX('Data - CO2'!$B$5:$AP$53,MATCH(Kulturmodeller!$D481,'Data - CO2'!$A$5:$A$53,0),BC$20)*M481*$B480)</f>
        <v>210.18490618437806</v>
      </c>
      <c r="BD481" s="8" cm="1">
        <f t="array" ref="BD481">IF($D481="","",INDEX('Data - CO2'!$B$5:$AP$53,MATCH(Kulturmodeller!$D481,'Data - CO2'!$A$5:$A$53,0),BD$20)*N481*$B480)</f>
        <v>237.58819261132808</v>
      </c>
      <c r="BE481" s="8" cm="1">
        <f t="array" ref="BE481">IF($D481="","",INDEX('Data - CO2'!$B$5:$AP$53,MATCH(Kulturmodeller!$D481,'Data - CO2'!$A$5:$A$53,0),BE$20)*O481*$B480)</f>
        <v>263.0149815406852</v>
      </c>
      <c r="BF481" s="8" cm="1">
        <f t="array" ref="BF481">IF($D481="","",INDEX('Data - CO2'!$B$5:$AP$53,MATCH(Kulturmodeller!$D481,'Data - CO2'!$A$5:$A$53,0),BF$20)*P481*$B480)</f>
        <v>290.06531847597705</v>
      </c>
      <c r="BG481" s="8" cm="1">
        <f t="array" ref="BG481">IF($D481="","",INDEX('Data - CO2'!$B$5:$AP$53,MATCH(Kulturmodeller!$D481,'Data - CO2'!$A$5:$A$53,0),BG$20)*Q481*$B480)</f>
        <v>317.49861712901861</v>
      </c>
      <c r="BH481" s="8" cm="1">
        <f t="array" ref="BH481">IF($D481="","",INDEX('Data - CO2'!$B$5:$AP$53,MATCH(Kulturmodeller!$D481,'Data - CO2'!$A$5:$A$53,0),BH$20)*R481*$B480)</f>
        <v>343.90886198986584</v>
      </c>
      <c r="BI481" s="8" cm="1">
        <f t="array" ref="BI481">IF($D481="","",INDEX('Data - CO2'!$B$5:$AP$53,MATCH(Kulturmodeller!$D481,'Data - CO2'!$A$5:$A$53,0),BI$20)*S481*$B480)</f>
        <v>371.30630064977305</v>
      </c>
      <c r="BJ481" s="8" cm="1">
        <f t="array" ref="BJ481">IF($D481="","",INDEX('Data - CO2'!$B$5:$AP$53,MATCH(Kulturmodeller!$D481,'Data - CO2'!$A$5:$A$53,0),BJ$20)*T481*$B480)</f>
        <v>398.75562903475134</v>
      </c>
      <c r="BK481" s="8" cm="1">
        <f t="array" ref="BK481">IF($D481="","",INDEX('Data - CO2'!$B$5:$AP$53,MATCH(Kulturmodeller!$D481,'Data - CO2'!$A$5:$A$53,0),BK$20)*U481*$B480)</f>
        <v>0.8922073818295928</v>
      </c>
      <c r="BL481" s="8" cm="1">
        <f t="array" ref="BL481">IF($D481="","",INDEX('Data - CO2'!$B$5:$AP$53,MATCH(Kulturmodeller!$D481,'Data - CO2'!$A$5:$A$53,0),BL$20)*V481*$B480)</f>
        <v>5.9480492121972883</v>
      </c>
      <c r="BM481" s="8" cm="1">
        <f t="array" ref="BM481">IF($D481="","",INDEX('Data - CO2'!$B$5:$AP$53,MATCH(Kulturmodeller!$D481,'Data - CO2'!$A$5:$A$53,0),BM$20)*W481*$B480)</f>
        <v>14.870123030493218</v>
      </c>
      <c r="BN481" s="8" cm="1">
        <f t="array" ref="BN481">IF($D481="","",INDEX('Data - CO2'!$B$5:$AP$53,MATCH(Kulturmodeller!$D481,'Data - CO2'!$A$5:$A$53,0),BN$20)*X481*$B480)</f>
        <v>29.740246060986436</v>
      </c>
      <c r="BO481" s="8" cm="1">
        <f t="array" ref="BO481">IF($D481="","",INDEX('Data - CO2'!$B$5:$AP$53,MATCH(Kulturmodeller!$D481,'Data - CO2'!$A$5:$A$53,0),BO$20)*Y481*$B480)</f>
        <v>85.617993736998898</v>
      </c>
      <c r="BP481" s="8" cm="1">
        <f t="array" ref="BP481">IF($D481="","",INDEX('Data - CO2'!$B$5:$AP$53,MATCH(Kulturmodeller!$D481,'Data - CO2'!$A$5:$A$53,0),BP$20)*Z481*$B480)</f>
        <v>147.22354817511646</v>
      </c>
      <c r="BQ481" s="8" cm="1">
        <f t="array" ref="BQ481">IF($D481="","",INDEX('Data - CO2'!$B$5:$AP$53,MATCH(Kulturmodeller!$D481,'Data - CO2'!$A$5:$A$53,0),BQ$20)*AA481*$B480)</f>
        <v>183.88553169086012</v>
      </c>
      <c r="BR481" s="8" cm="1">
        <f t="array" ref="BR481">IF($D481="","",INDEX('Data - CO2'!$B$5:$AP$53,MATCH(Kulturmodeller!$D481,'Data - CO2'!$A$5:$A$53,0),BR$20)*AB481*$B480)</f>
        <v>210.18490618437806</v>
      </c>
      <c r="BS481" s="8" cm="1">
        <f t="array" ref="BS481">IF($D481="","",INDEX('Data - CO2'!$B$5:$AP$53,MATCH(Kulturmodeller!$D481,'Data - CO2'!$A$5:$A$53,0),BS$20)*AC481*$B480)</f>
        <v>237.58819261132808</v>
      </c>
      <c r="BT481" s="8" cm="1">
        <f t="array" ref="BT481">IF($D481="","",INDEX('Data - CO2'!$B$5:$AP$53,MATCH(Kulturmodeller!$D481,'Data - CO2'!$A$5:$A$53,0),BT$20)*AD481*$B480)</f>
        <v>263.0149815406852</v>
      </c>
      <c r="BU481" s="8" cm="1">
        <f t="array" ref="BU481">IF($D481="","",INDEX('Data - CO2'!$B$5:$AP$53,MATCH(Kulturmodeller!$D481,'Data - CO2'!$A$5:$A$53,0),BU$20)*AE481*$B480)</f>
        <v>290.06531847597705</v>
      </c>
      <c r="BV481" s="8" cm="1">
        <f t="array" ref="BV481">IF($D481="","",INDEX('Data - CO2'!$B$5:$AP$53,MATCH(Kulturmodeller!$D481,'Data - CO2'!$A$5:$A$53,0),BV$20)*AF481*$B480)</f>
        <v>317.49861712901861</v>
      </c>
      <c r="BW481" s="8" cm="1">
        <f t="array" ref="BW481">IF($D481="","",INDEX('Data - CO2'!$B$5:$AP$53,MATCH(Kulturmodeller!$D481,'Data - CO2'!$A$5:$A$53,0),BW$20)*AG481*$B480)</f>
        <v>343.90886198986584</v>
      </c>
      <c r="BX481" s="8" cm="1">
        <f t="array" ref="BX481">IF($D481="","",INDEX('Data - CO2'!$B$5:$AP$53,MATCH(Kulturmodeller!$D481,'Data - CO2'!$A$5:$A$53,0),BX$20)*AH481*$B480)</f>
        <v>371.30630064977305</v>
      </c>
      <c r="BY481" s="8" cm="1">
        <f t="array" ref="BY481">IF($D481="","",INDEX('Data - CO2'!$B$5:$AP$53,MATCH(Kulturmodeller!$D481,'Data - CO2'!$A$5:$A$53,0),BY$20)*AI481*$B480)</f>
        <v>398.75562903475134</v>
      </c>
      <c r="BZ481" s="8" cm="1">
        <f t="array" ref="BZ481">IF($D481="","",INDEX('Data - CO2'!$B$5:$AP$53,MATCH(Kulturmodeller!$D481,'Data - CO2'!$A$5:$A$53,0),BZ$20)*AJ481*$B480)</f>
        <v>0.8922073818295928</v>
      </c>
      <c r="CA481" s="8" cm="1">
        <f t="array" ref="CA481">IF($D481="","",INDEX('Data - CO2'!$B$5:$AP$53,MATCH(Kulturmodeller!$D481,'Data - CO2'!$A$5:$A$53,0),CA$20)*AK481*$B480)</f>
        <v>5.9480492121972883</v>
      </c>
      <c r="CB481" s="8" cm="1">
        <f t="array" ref="CB481">IF($D481="","",INDEX('Data - CO2'!$B$5:$AP$53,MATCH(Kulturmodeller!$D481,'Data - CO2'!$A$5:$A$53,0),CB$20)*AL481*$B480)</f>
        <v>14.870123030493218</v>
      </c>
      <c r="CC481" s="8" cm="1">
        <f t="array" ref="CC481">IF($D481="","",INDEX('Data - CO2'!$B$5:$AP$53,MATCH(Kulturmodeller!$D481,'Data - CO2'!$A$5:$A$53,0),CC$20)*AM481*$B480)</f>
        <v>29.740246060986436</v>
      </c>
      <c r="CD481" s="8" cm="1">
        <f t="array" ref="CD481">IF($D481="","",INDEX('Data - CO2'!$B$5:$AP$53,MATCH(Kulturmodeller!$D481,'Data - CO2'!$A$5:$A$53,0),CD$20)*AN481*$B480)</f>
        <v>85.617993736998898</v>
      </c>
      <c r="CE481" s="8" cm="1">
        <f t="array" ref="CE481">IF($D481="","",INDEX('Data - CO2'!$B$5:$AP$53,MATCH(Kulturmodeller!$D481,'Data - CO2'!$A$5:$A$53,0),CE$20)*AO481*$B480)</f>
        <v>147.22354817511646</v>
      </c>
      <c r="CF481" s="8" cm="1">
        <f t="array" ref="CF481">IF($D481="","",INDEX('Data - CO2'!$B$5:$AP$53,MATCH(Kulturmodeller!$D481,'Data - CO2'!$A$5:$A$53,0),CF$20)*AP481*$B480)</f>
        <v>183.88553169086012</v>
      </c>
      <c r="CG481" s="8" cm="1">
        <f t="array" ref="CG481">IF($D481="","",INDEX('Data - CO2'!$B$5:$AP$53,MATCH(Kulturmodeller!$D481,'Data - CO2'!$A$5:$A$53,0),CG$20)*AQ481*$B480)</f>
        <v>210.18490618437806</v>
      </c>
      <c r="CH481" s="8" cm="1">
        <f t="array" ref="CH481">IF($D481="","",INDEX('Data - CO2'!$B$5:$AP$53,MATCH(Kulturmodeller!$D481,'Data - CO2'!$A$5:$A$53,0),CH$20)*AR481*$B480)</f>
        <v>237.58819261132808</v>
      </c>
      <c r="CI481" s="9" cm="1">
        <f t="array" ref="CI481">IF($D481="","",INDEX('Data - CO2'!$B$5:$AP$53,MATCH(Kulturmodeller!$D481,'Data - CO2'!$A$5:$A$53,0),CI$20)*AS481*$B480)</f>
        <v>263.0149815406852</v>
      </c>
    </row>
    <row r="482" spans="1:87" x14ac:dyDescent="0.3">
      <c r="A482" s="33" t="s">
        <v>82</v>
      </c>
      <c r="B482" s="33"/>
      <c r="C482" s="124" t="str">
        <f>'Katalog over Kulturmodeller '!F168</f>
        <v>NÅL - valgfrit</v>
      </c>
      <c r="D482" s="125" t="s">
        <v>276</v>
      </c>
      <c r="E482" s="151">
        <f>'Katalog over Kulturmodeller '!W168</f>
        <v>0.3</v>
      </c>
      <c r="F482" s="40">
        <f>E482+((E486-F486)+(E487-F487))*(E482/SUM(E481:E485))</f>
        <v>0.3</v>
      </c>
      <c r="G482" s="40">
        <f t="shared" ref="G482" si="8230">F482+((F486-G486)+(F487-G487))*(F482/SUM(F481:F485))</f>
        <v>0.3</v>
      </c>
      <c r="H482" s="40">
        <f t="shared" ref="H482" si="8231">G482+((G486-H486)+(G487-H487))*(G482/SUM(G481:G485))</f>
        <v>0.31111111111111112</v>
      </c>
      <c r="I482" s="40">
        <f t="shared" ref="I482" si="8232">H482+((H486-I486)+(H487-I487))*(H482/SUM(H481:H485))</f>
        <v>0.32222222222222224</v>
      </c>
      <c r="J482" s="40">
        <f t="shared" ref="J482" si="8233">I482+((I486-J486)+(I487-J487))*(I482/SUM(I481:I485))</f>
        <v>0.33333333333333337</v>
      </c>
      <c r="K482" s="40">
        <f t="shared" ref="K482" si="8234">J482+((J486-K486)+(J487-K487))*(J482/SUM(J481:J485))</f>
        <v>0.33333333333333337</v>
      </c>
      <c r="L482" s="40">
        <f t="shared" ref="L482" si="8235">K482+((K486-L486)+(K487-L487))*(K482/SUM(K481:K485))</f>
        <v>0.33333333333333337</v>
      </c>
      <c r="M482" s="40">
        <f t="shared" ref="M482" si="8236">L482+((L486-M486)+(L487-M487))*(L482/SUM(L481:L485))</f>
        <v>0.33333333333333337</v>
      </c>
      <c r="N482" s="40">
        <f t="shared" ref="N482" si="8237">M482+((M486-N486)+(M487-N487))*(M482/SUM(M481:M485))</f>
        <v>0.33333333333333337</v>
      </c>
      <c r="O482" s="40">
        <f t="shared" ref="O482" si="8238">N482+((N486-O486)+(N487-O487))*(N482/SUM(N481:N485))</f>
        <v>0.33333333333333337</v>
      </c>
      <c r="P482" s="40">
        <f t="shared" ref="P482" si="8239">O482+((O486-P486)+(O487-P487))*(O482/SUM(O481:O485))</f>
        <v>0.33333333333333337</v>
      </c>
      <c r="Q482" s="40">
        <f t="shared" ref="Q482" si="8240">P482+((P486-Q486)+(P487-Q487))*(P482/SUM(P481:P485))</f>
        <v>0.33333333333333337</v>
      </c>
      <c r="R482" s="40">
        <f t="shared" ref="R482" si="8241">Q482+((Q486-R486)+(Q487-R487))*(Q482/SUM(Q481:Q485))</f>
        <v>0.33333333333333337</v>
      </c>
      <c r="S482" s="40">
        <f t="shared" ref="S482" si="8242">R482+((R486-S486)+(R487-S487))*(R482/SUM(R481:R485))</f>
        <v>0.33333333333333337</v>
      </c>
      <c r="T482" s="40">
        <f t="shared" ref="T482" si="8243">S482+((S486-T486)+(S487-T487))*(S482/SUM(S481:S485))</f>
        <v>0.33333333333333337</v>
      </c>
      <c r="U482" s="40">
        <f t="shared" ref="U482" si="8244">T482+((T486-U486)+(T487-U487))*(T482/SUM(T481:T485))</f>
        <v>0.33333333333333337</v>
      </c>
      <c r="V482" s="40">
        <f t="shared" ref="V482" si="8245">U482+((U486-V486)+(U487-V487))*(U482/SUM(U481:U485))</f>
        <v>0.33333333333333337</v>
      </c>
      <c r="W482" s="40">
        <f t="shared" ref="W482" si="8246">V482+((V486-W486)+(V487-W487))*(V482/SUM(V481:V485))</f>
        <v>0.33333333333333337</v>
      </c>
      <c r="X482" s="40">
        <f t="shared" ref="X482" si="8247">W482+((W486-X486)+(W487-X487))*(W482/SUM(W481:W485))</f>
        <v>0.33333333333333337</v>
      </c>
      <c r="Y482" s="40">
        <f t="shared" ref="Y482" si="8248">X482+((X486-Y486)+(X487-Y487))*(X482/SUM(X481:X485))</f>
        <v>0.33333333333333337</v>
      </c>
      <c r="Z482" s="40">
        <f t="shared" ref="Z482" si="8249">Y482+((Y486-Z486)+(Y487-Z487))*(Y482/SUM(Y481:Y485))</f>
        <v>0.33333333333333337</v>
      </c>
      <c r="AA482" s="40">
        <f t="shared" ref="AA482" si="8250">Z482+((Z486-AA486)+(Z487-AA487))*(Z482/SUM(Z481:Z485))</f>
        <v>0.33333333333333337</v>
      </c>
      <c r="AB482" s="40">
        <f t="shared" ref="AB482" si="8251">AA482+((AA486-AB486)+(AA487-AB487))*(AA482/SUM(AA481:AA485))</f>
        <v>0.33333333333333337</v>
      </c>
      <c r="AC482" s="40">
        <f t="shared" ref="AC482" si="8252">AB482+((AB486-AC486)+(AB487-AC487))*(AB482/SUM(AB481:AB485))</f>
        <v>0.33333333333333337</v>
      </c>
      <c r="AD482" s="40">
        <f t="shared" ref="AD482" si="8253">AC482+((AC486-AD486)+(AC487-AD487))*(AC482/SUM(AC481:AC485))</f>
        <v>0.33333333333333337</v>
      </c>
      <c r="AE482" s="40">
        <f t="shared" ref="AE482" si="8254">AD482+((AD486-AE486)+(AD487-AE487))*(AD482/SUM(AD481:AD485))</f>
        <v>0.33333333333333337</v>
      </c>
      <c r="AF482" s="40">
        <f t="shared" ref="AF482" si="8255">AE482+((AE486-AF486)+(AE487-AF487))*(AE482/SUM(AE481:AE485))</f>
        <v>0.33333333333333337</v>
      </c>
      <c r="AG482" s="40">
        <f t="shared" ref="AG482" si="8256">AF482+((AF486-AG486)+(AF487-AG487))*(AF482/SUM(AF481:AF485))</f>
        <v>0.33333333333333337</v>
      </c>
      <c r="AH482" s="40">
        <f t="shared" ref="AH482" si="8257">AG482+((AG486-AH486)+(AG487-AH487))*(AG482/SUM(AG481:AG485))</f>
        <v>0.33333333333333337</v>
      </c>
      <c r="AI482" s="40">
        <f t="shared" ref="AI482" si="8258">AH482+((AH486-AI486)+(AH487-AI487))*(AH482/SUM(AH481:AH485))</f>
        <v>0.33333333333333337</v>
      </c>
      <c r="AJ482" s="40">
        <f t="shared" ref="AJ482" si="8259">AI482+((AI486-AJ486)+(AI487-AJ487))*(AI482/SUM(AI481:AI485))</f>
        <v>0.33333333333333337</v>
      </c>
      <c r="AK482" s="40">
        <f t="shared" ref="AK482" si="8260">AJ482+((AJ486-AK486)+(AJ487-AK487))*(AJ482/SUM(AJ481:AJ485))</f>
        <v>0.33333333333333337</v>
      </c>
      <c r="AL482" s="40">
        <f t="shared" ref="AL482" si="8261">AK482+((AK486-AL486)+(AK487-AL487))*(AK482/SUM(AK481:AK485))</f>
        <v>0.33333333333333337</v>
      </c>
      <c r="AM482" s="40">
        <f t="shared" ref="AM482" si="8262">AL482+((AL486-AM486)+(AL487-AM487))*(AL482/SUM(AL481:AL485))</f>
        <v>0.33333333333333337</v>
      </c>
      <c r="AN482" s="40">
        <f t="shared" ref="AN482" si="8263">AM482+((AM486-AN486)+(AM487-AN487))*(AM482/SUM(AM481:AM485))</f>
        <v>0.33333333333333337</v>
      </c>
      <c r="AO482" s="40">
        <f t="shared" ref="AO482" si="8264">AN482+((AN486-AO486)+(AN487-AO487))*(AN482/SUM(AN481:AN485))</f>
        <v>0.33333333333333337</v>
      </c>
      <c r="AP482" s="40">
        <f t="shared" ref="AP482" si="8265">AO482+((AO486-AP486)+(AO487-AP487))*(AO482/SUM(AO481:AO485))</f>
        <v>0.33333333333333337</v>
      </c>
      <c r="AQ482" s="40">
        <f t="shared" ref="AQ482" si="8266">AP482+((AP486-AQ486)+(AP487-AQ487))*(AP482/SUM(AP481:AP485))</f>
        <v>0.33333333333333337</v>
      </c>
      <c r="AR482" s="40">
        <f t="shared" ref="AR482" si="8267">AQ482+((AQ486-AR486)+(AQ487-AR487))*(AQ482/SUM(AQ481:AQ485))</f>
        <v>0.33333333333333337</v>
      </c>
      <c r="AS482" s="41">
        <f t="shared" ref="AS482" si="8268">AR482+((AR486-AS486)+(AR487-AS487))*(AR482/SUM(AR481:AR485))</f>
        <v>0.33333333333333337</v>
      </c>
      <c r="AU482" s="10" cm="1">
        <f t="array" ref="AU482">IF($D482="","",INDEX('Data - CO2'!$B$5:$AP$53,MATCH(Kulturmodeller!$D482,'Data - CO2'!$A$5:$A$53,0),AU$20)*E482)</f>
        <v>0</v>
      </c>
      <c r="AV482" cm="1">
        <f t="array" ref="AV482">IF($D482="","",INDEX('Data - CO2'!$B$5:$AP$53,MATCH(Kulturmodeller!$D482,'Data - CO2'!$A$5:$A$53,0),AV$20)*F482)</f>
        <v>0.89481128574401536</v>
      </c>
      <c r="AW482" cm="1">
        <f t="array" ref="AW482">IF($D482="","",INDEX('Data - CO2'!$B$5:$AP$53,MATCH(Kulturmodeller!$D482,'Data - CO2'!$A$5:$A$53,0),AW$20)*G482)</f>
        <v>5.96540857162677</v>
      </c>
      <c r="AX482" cm="1">
        <f t="array" ref="AX482">IF($D482="","",INDEX('Data - CO2'!$B$5:$AP$53,MATCH(Kulturmodeller!$D482,'Data - CO2'!$A$5:$A$53,0),AX$20)*H482)</f>
        <v>15.465874074587919</v>
      </c>
      <c r="AY482" cm="1">
        <f t="array" ref="AY482">IF($D482="","",INDEX('Data - CO2'!$B$5:$AP$53,MATCH(Kulturmodeller!$D482,'Data - CO2'!$A$5:$A$53,0),AY$20)*I482)</f>
        <v>32.036453440217834</v>
      </c>
      <c r="AZ482" cm="1">
        <f t="array" ref="AZ482">IF($D482="","",INDEX('Data - CO2'!$B$5:$AP$53,MATCH(Kulturmodeller!$D482,'Data - CO2'!$A$5:$A$53,0),AZ$20)*J482*$B480)</f>
        <v>64.457934069306489</v>
      </c>
      <c r="BA482" cm="1">
        <f t="array" ref="BA482">IF($D482="","",INDEX('Data - CO2'!$B$5:$AP$53,MATCH(Kulturmodeller!$D482,'Data - CO2'!$A$5:$A$53,0),BA$20)*K482*$B480)</f>
        <v>90.58401075879064</v>
      </c>
      <c r="BB482" cm="1">
        <f t="array" ref="BB482">IF($D482="","",INDEX('Data - CO2'!$B$5:$AP$53,MATCH(Kulturmodeller!$D482,'Data - CO2'!$A$5:$A$53,0),BB$20)*L482*$B480)</f>
        <v>101.7551400472838</v>
      </c>
      <c r="BC482" cm="1">
        <f t="array" ref="BC482">IF($D482="","",INDEX('Data - CO2'!$B$5:$AP$53,MATCH(Kulturmodeller!$D482,'Data - CO2'!$A$5:$A$53,0),BC$20)*M482*$B480)</f>
        <v>110.28857548858663</v>
      </c>
      <c r="BD482" cm="1">
        <f t="array" ref="BD482">IF($D482="","",INDEX('Data - CO2'!$B$5:$AP$53,MATCH(Kulturmodeller!$D482,'Data - CO2'!$A$5:$A$53,0),BD$20)*N482*$B480)</f>
        <v>118.42327619023112</v>
      </c>
      <c r="BE482" cm="1">
        <f t="array" ref="BE482">IF($D482="","",INDEX('Data - CO2'!$B$5:$AP$53,MATCH(Kulturmodeller!$D482,'Data - CO2'!$A$5:$A$53,0),BE$20)*O482*$B480)</f>
        <v>125.08898875748845</v>
      </c>
      <c r="BF482" cm="1">
        <f t="array" ref="BF482">IF($D482="","",INDEX('Data - CO2'!$B$5:$AP$53,MATCH(Kulturmodeller!$D482,'Data - CO2'!$A$5:$A$53,0),BF$20)*P482*$B480)</f>
        <v>132.15897081768418</v>
      </c>
      <c r="BG482" cm="1">
        <f t="array" ref="BG482">IF($D482="","",INDEX('Data - CO2'!$B$5:$AP$53,MATCH(Kulturmodeller!$D482,'Data - CO2'!$A$5:$A$53,0),BG$20)*Q482*$B480)</f>
        <v>138.23823104403823</v>
      </c>
      <c r="BH482" cm="1">
        <f t="array" ref="BH482">IF($D482="","",INDEX('Data - CO2'!$B$5:$AP$53,MATCH(Kulturmodeller!$D482,'Data - CO2'!$A$5:$A$53,0),BH$20)*R482*$B480)</f>
        <v>142.45791319279326</v>
      </c>
      <c r="BI482" cm="1">
        <f t="array" ref="BI482">IF($D482="","",INDEX('Data - CO2'!$B$5:$AP$53,MATCH(Kulturmodeller!$D482,'Data - CO2'!$A$5:$A$53,0),BI$20)*S482*$B480)</f>
        <v>146.11196386565783</v>
      </c>
      <c r="BJ482" cm="1">
        <f t="array" ref="BJ482">IF($D482="","",INDEX('Data - CO2'!$B$5:$AP$53,MATCH(Kulturmodeller!$D482,'Data - CO2'!$A$5:$A$53,0),BJ$20)*T482*$B480)</f>
        <v>149.32693369297527</v>
      </c>
      <c r="BK482" cm="1">
        <f t="array" ref="BK482">IF($D482="","",INDEX('Data - CO2'!$B$5:$AP$53,MATCH(Kulturmodeller!$D482,'Data - CO2'!$A$5:$A$53,0),BK$20)*U482*$B480)</f>
        <v>0.99423476193779492</v>
      </c>
      <c r="BL482" cm="1">
        <f t="array" ref="BL482">IF($D482="","",INDEX('Data - CO2'!$B$5:$AP$53,MATCH(Kulturmodeller!$D482,'Data - CO2'!$A$5:$A$53,0),BL$20)*V482*$B480)</f>
        <v>6.6282317462519673</v>
      </c>
      <c r="BM482" cm="1">
        <f t="array" ref="BM482">IF($D482="","",INDEX('Data - CO2'!$B$5:$AP$53,MATCH(Kulturmodeller!$D482,'Data - CO2'!$A$5:$A$53,0),BM$20)*W482*$B480)</f>
        <v>16.570579365629914</v>
      </c>
      <c r="BN482" cm="1">
        <f t="array" ref="BN482">IF($D482="","",INDEX('Data - CO2'!$B$5:$AP$53,MATCH(Kulturmodeller!$D482,'Data - CO2'!$A$5:$A$53,0),BN$20)*X482*$B480)</f>
        <v>33.141158731259829</v>
      </c>
      <c r="BO482" cm="1">
        <f t="array" ref="BO482">IF($D482="","",INDEX('Data - CO2'!$B$5:$AP$53,MATCH(Kulturmodeller!$D482,'Data - CO2'!$A$5:$A$53,0),BO$20)*Y482*$B480)</f>
        <v>64.457934069306489</v>
      </c>
      <c r="BP482" cm="1">
        <f t="array" ref="BP482">IF($D482="","",INDEX('Data - CO2'!$B$5:$AP$53,MATCH(Kulturmodeller!$D482,'Data - CO2'!$A$5:$A$53,0),BP$20)*Z482*$B480)</f>
        <v>90.58401075879064</v>
      </c>
      <c r="BQ482" cm="1">
        <f t="array" ref="BQ482">IF($D482="","",INDEX('Data - CO2'!$B$5:$AP$53,MATCH(Kulturmodeller!$D482,'Data - CO2'!$A$5:$A$53,0),BQ$20)*AA482*$B480)</f>
        <v>101.7551400472838</v>
      </c>
      <c r="BR482" cm="1">
        <f t="array" ref="BR482">IF($D482="","",INDEX('Data - CO2'!$B$5:$AP$53,MATCH(Kulturmodeller!$D482,'Data - CO2'!$A$5:$A$53,0),BR$20)*AB482*$B480)</f>
        <v>110.28857548858663</v>
      </c>
      <c r="BS482" cm="1">
        <f t="array" ref="BS482">IF($D482="","",INDEX('Data - CO2'!$B$5:$AP$53,MATCH(Kulturmodeller!$D482,'Data - CO2'!$A$5:$A$53,0),BS$20)*AC482*$B480)</f>
        <v>118.42327619023112</v>
      </c>
      <c r="BT482" cm="1">
        <f t="array" ref="BT482">IF($D482="","",INDEX('Data - CO2'!$B$5:$AP$53,MATCH(Kulturmodeller!$D482,'Data - CO2'!$A$5:$A$53,0),BT$20)*AD482*$B480)</f>
        <v>125.08898875748845</v>
      </c>
      <c r="BU482" cm="1">
        <f t="array" ref="BU482">IF($D482="","",INDEX('Data - CO2'!$B$5:$AP$53,MATCH(Kulturmodeller!$D482,'Data - CO2'!$A$5:$A$53,0),BU$20)*AE482*$B480)</f>
        <v>132.15897081768418</v>
      </c>
      <c r="BV482" cm="1">
        <f t="array" ref="BV482">IF($D482="","",INDEX('Data - CO2'!$B$5:$AP$53,MATCH(Kulturmodeller!$D482,'Data - CO2'!$A$5:$A$53,0),BV$20)*AF482*$B480)</f>
        <v>138.23823104403823</v>
      </c>
      <c r="BW482" cm="1">
        <f t="array" ref="BW482">IF($D482="","",INDEX('Data - CO2'!$B$5:$AP$53,MATCH(Kulturmodeller!$D482,'Data - CO2'!$A$5:$A$53,0),BW$20)*AG482*$B480)</f>
        <v>142.45791319279326</v>
      </c>
      <c r="BX482" cm="1">
        <f t="array" ref="BX482">IF($D482="","",INDEX('Data - CO2'!$B$5:$AP$53,MATCH(Kulturmodeller!$D482,'Data - CO2'!$A$5:$A$53,0),BX$20)*AH482*$B480)</f>
        <v>146.11196386565783</v>
      </c>
      <c r="BY482" cm="1">
        <f t="array" ref="BY482">IF($D482="","",INDEX('Data - CO2'!$B$5:$AP$53,MATCH(Kulturmodeller!$D482,'Data - CO2'!$A$5:$A$53,0),BY$20)*AI482*$B480)</f>
        <v>149.32693369297527</v>
      </c>
      <c r="BZ482" cm="1">
        <f t="array" ref="BZ482">IF($D482="","",INDEX('Data - CO2'!$B$5:$AP$53,MATCH(Kulturmodeller!$D482,'Data - CO2'!$A$5:$A$53,0),BZ$20)*AJ482*$B480)</f>
        <v>0.99423476193779492</v>
      </c>
      <c r="CA482" cm="1">
        <f t="array" ref="CA482">IF($D482="","",INDEX('Data - CO2'!$B$5:$AP$53,MATCH(Kulturmodeller!$D482,'Data - CO2'!$A$5:$A$53,0),CA$20)*AK482*$B480)</f>
        <v>6.6282317462519673</v>
      </c>
      <c r="CB482" cm="1">
        <f t="array" ref="CB482">IF($D482="","",INDEX('Data - CO2'!$B$5:$AP$53,MATCH(Kulturmodeller!$D482,'Data - CO2'!$A$5:$A$53,0),CB$20)*AL482*$B480)</f>
        <v>16.570579365629914</v>
      </c>
      <c r="CC482" cm="1">
        <f t="array" ref="CC482">IF($D482="","",INDEX('Data - CO2'!$B$5:$AP$53,MATCH(Kulturmodeller!$D482,'Data - CO2'!$A$5:$A$53,0),CC$20)*AM482*$B480)</f>
        <v>33.141158731259829</v>
      </c>
      <c r="CD482" cm="1">
        <f t="array" ref="CD482">IF($D482="","",INDEX('Data - CO2'!$B$5:$AP$53,MATCH(Kulturmodeller!$D482,'Data - CO2'!$A$5:$A$53,0),CD$20)*AN482*$B480)</f>
        <v>64.457934069306489</v>
      </c>
      <c r="CE482" cm="1">
        <f t="array" ref="CE482">IF($D482="","",INDEX('Data - CO2'!$B$5:$AP$53,MATCH(Kulturmodeller!$D482,'Data - CO2'!$A$5:$A$53,0),CE$20)*AO482*$B480)</f>
        <v>90.58401075879064</v>
      </c>
      <c r="CF482" cm="1">
        <f t="array" ref="CF482">IF($D482="","",INDEX('Data - CO2'!$B$5:$AP$53,MATCH(Kulturmodeller!$D482,'Data - CO2'!$A$5:$A$53,0),CF$20)*AP482*$B480)</f>
        <v>101.7551400472838</v>
      </c>
      <c r="CG482" cm="1">
        <f t="array" ref="CG482">IF($D482="","",INDEX('Data - CO2'!$B$5:$AP$53,MATCH(Kulturmodeller!$D482,'Data - CO2'!$A$5:$A$53,0),CG$20)*AQ482*$B480)</f>
        <v>110.28857548858663</v>
      </c>
      <c r="CH482" cm="1">
        <f t="array" ref="CH482">IF($D482="","",INDEX('Data - CO2'!$B$5:$AP$53,MATCH(Kulturmodeller!$D482,'Data - CO2'!$A$5:$A$53,0),CH$20)*AR482*$B480)</f>
        <v>118.42327619023112</v>
      </c>
      <c r="CI482" s="11" cm="1">
        <f t="array" ref="CI482">IF($D482="","",INDEX('Data - CO2'!$B$5:$AP$53,MATCH(Kulturmodeller!$D482,'Data - CO2'!$A$5:$A$53,0),CI$20)*AS482*$B480)</f>
        <v>125.08898875748845</v>
      </c>
    </row>
    <row r="483" spans="1:87" x14ac:dyDescent="0.3">
      <c r="A483" s="33" t="s">
        <v>83</v>
      </c>
      <c r="B483" s="33"/>
      <c r="C483" s="124" t="str">
        <f>'Katalog over Kulturmodeller '!F169</f>
        <v>LØV - valgfrit</v>
      </c>
      <c r="D483" s="125" t="s">
        <v>218</v>
      </c>
      <c r="E483" s="151">
        <f>'Katalog over Kulturmodeller '!W169</f>
        <v>0.1</v>
      </c>
      <c r="F483" s="40">
        <f>E483+((E486-F486)+(E487-F487))*(E483/SUM(E481:E485))</f>
        <v>0.1</v>
      </c>
      <c r="G483" s="40">
        <f t="shared" ref="G483" si="8269">F483+((F486-G486)+(F487-G487))*(F483/SUM(F481:F485))</f>
        <v>0.1</v>
      </c>
      <c r="H483" s="40">
        <f t="shared" ref="H483" si="8270">G483+((G486-H486)+(G487-H487))*(G483/SUM(G481:G485))</f>
        <v>0.10370370370370371</v>
      </c>
      <c r="I483" s="40">
        <f t="shared" ref="I483" si="8271">H483+((H486-I486)+(H487-I487))*(H483/SUM(H481:H485))</f>
        <v>0.10740740740740742</v>
      </c>
      <c r="J483" s="40">
        <f t="shared" ref="J483" si="8272">I483+((I486-J486)+(I487-J487))*(I483/SUM(I481:I485))</f>
        <v>0.11111111111111113</v>
      </c>
      <c r="K483" s="40">
        <f t="shared" ref="K483" si="8273">J483+((J486-K486)+(J487-K487))*(J483/SUM(J481:J485))</f>
        <v>0.11111111111111113</v>
      </c>
      <c r="L483" s="40">
        <f t="shared" ref="L483" si="8274">K483+((K486-L486)+(K487-L487))*(K483/SUM(K481:K485))</f>
        <v>0.11111111111111113</v>
      </c>
      <c r="M483" s="40">
        <f t="shared" ref="M483" si="8275">L483+((L486-M486)+(L487-M487))*(L483/SUM(L481:L485))</f>
        <v>0.11111111111111113</v>
      </c>
      <c r="N483" s="40">
        <f t="shared" ref="N483" si="8276">M483+((M486-N486)+(M487-N487))*(M483/SUM(M481:M485))</f>
        <v>0.11111111111111113</v>
      </c>
      <c r="O483" s="40">
        <f t="shared" ref="O483" si="8277">N483+((N486-O486)+(N487-O487))*(N483/SUM(N481:N485))</f>
        <v>0.11111111111111113</v>
      </c>
      <c r="P483" s="40">
        <f t="shared" ref="P483" si="8278">O483+((O486-P486)+(O487-P487))*(O483/SUM(O481:O485))</f>
        <v>0.11111111111111113</v>
      </c>
      <c r="Q483" s="40">
        <f t="shared" ref="Q483" si="8279">P483+((P486-Q486)+(P487-Q487))*(P483/SUM(P481:P485))</f>
        <v>0.11111111111111113</v>
      </c>
      <c r="R483" s="40">
        <f t="shared" ref="R483" si="8280">Q483+((Q486-R486)+(Q487-R487))*(Q483/SUM(Q481:Q485))</f>
        <v>0.11111111111111113</v>
      </c>
      <c r="S483" s="40">
        <f t="shared" ref="S483" si="8281">R483+((R486-S486)+(R487-S487))*(R483/SUM(R481:R485))</f>
        <v>0.11111111111111113</v>
      </c>
      <c r="T483" s="40">
        <f t="shared" ref="T483" si="8282">S483+((S486-T486)+(S487-T487))*(S483/SUM(S481:S485))</f>
        <v>0.11111111111111113</v>
      </c>
      <c r="U483" s="40">
        <f t="shared" ref="U483" si="8283">T483+((T486-U486)+(T487-U487))*(T483/SUM(T481:T485))</f>
        <v>0.11111111111111113</v>
      </c>
      <c r="V483" s="40">
        <f t="shared" ref="V483" si="8284">U483+((U486-V486)+(U487-V487))*(U483/SUM(U481:U485))</f>
        <v>0.11111111111111113</v>
      </c>
      <c r="W483" s="40">
        <f t="shared" ref="W483" si="8285">V483+((V486-W486)+(V487-W487))*(V483/SUM(V481:V485))</f>
        <v>0.11111111111111113</v>
      </c>
      <c r="X483" s="40">
        <f t="shared" ref="X483" si="8286">W483+((W486-X486)+(W487-X487))*(W483/SUM(W481:W485))</f>
        <v>0.11111111111111113</v>
      </c>
      <c r="Y483" s="40">
        <f t="shared" ref="Y483" si="8287">X483+((X486-Y486)+(X487-Y487))*(X483/SUM(X481:X485))</f>
        <v>0.11111111111111113</v>
      </c>
      <c r="Z483" s="40">
        <f t="shared" ref="Z483" si="8288">Y483+((Y486-Z486)+(Y487-Z487))*(Y483/SUM(Y481:Y485))</f>
        <v>0.11111111111111113</v>
      </c>
      <c r="AA483" s="40">
        <f t="shared" ref="AA483" si="8289">Z483+((Z486-AA486)+(Z487-AA487))*(Z483/SUM(Z481:Z485))</f>
        <v>0.11111111111111113</v>
      </c>
      <c r="AB483" s="40">
        <f t="shared" ref="AB483" si="8290">AA483+((AA486-AB486)+(AA487-AB487))*(AA483/SUM(AA481:AA485))</f>
        <v>0.11111111111111113</v>
      </c>
      <c r="AC483" s="40">
        <f t="shared" ref="AC483" si="8291">AB483+((AB486-AC486)+(AB487-AC487))*(AB483/SUM(AB481:AB485))</f>
        <v>0.11111111111111113</v>
      </c>
      <c r="AD483" s="40">
        <f t="shared" ref="AD483" si="8292">AC483+((AC486-AD486)+(AC487-AD487))*(AC483/SUM(AC481:AC485))</f>
        <v>0.11111111111111113</v>
      </c>
      <c r="AE483" s="40">
        <f t="shared" ref="AE483" si="8293">AD483+((AD486-AE486)+(AD487-AE487))*(AD483/SUM(AD481:AD485))</f>
        <v>0.11111111111111113</v>
      </c>
      <c r="AF483" s="40">
        <f t="shared" ref="AF483" si="8294">AE483+((AE486-AF486)+(AE487-AF487))*(AE483/SUM(AE481:AE485))</f>
        <v>0.11111111111111113</v>
      </c>
      <c r="AG483" s="40">
        <f t="shared" ref="AG483" si="8295">AF483+((AF486-AG486)+(AF487-AG487))*(AF483/SUM(AF481:AF485))</f>
        <v>0.11111111111111113</v>
      </c>
      <c r="AH483" s="40">
        <f t="shared" ref="AH483" si="8296">AG483+((AG486-AH486)+(AG487-AH487))*(AG483/SUM(AG481:AG485))</f>
        <v>0.11111111111111113</v>
      </c>
      <c r="AI483" s="40">
        <f t="shared" ref="AI483" si="8297">AH483+((AH486-AI486)+(AH487-AI487))*(AH483/SUM(AH481:AH485))</f>
        <v>0.11111111111111113</v>
      </c>
      <c r="AJ483" s="40">
        <f t="shared" ref="AJ483" si="8298">AI483+((AI486-AJ486)+(AI487-AJ487))*(AI483/SUM(AI481:AI485))</f>
        <v>0.11111111111111113</v>
      </c>
      <c r="AK483" s="40">
        <f t="shared" ref="AK483" si="8299">AJ483+((AJ486-AK486)+(AJ487-AK487))*(AJ483/SUM(AJ481:AJ485))</f>
        <v>0.11111111111111113</v>
      </c>
      <c r="AL483" s="40">
        <f t="shared" ref="AL483" si="8300">AK483+((AK486-AL486)+(AK487-AL487))*(AK483/SUM(AK481:AK485))</f>
        <v>0.11111111111111113</v>
      </c>
      <c r="AM483" s="40">
        <f t="shared" ref="AM483" si="8301">AL483+((AL486-AM486)+(AL487-AM487))*(AL483/SUM(AL481:AL485))</f>
        <v>0.11111111111111113</v>
      </c>
      <c r="AN483" s="40">
        <f t="shared" ref="AN483" si="8302">AM483+((AM486-AN486)+(AM487-AN487))*(AM483/SUM(AM481:AM485))</f>
        <v>0.11111111111111113</v>
      </c>
      <c r="AO483" s="40">
        <f t="shared" ref="AO483" si="8303">AN483+((AN486-AO486)+(AN487-AO487))*(AN483/SUM(AN481:AN485))</f>
        <v>0.11111111111111113</v>
      </c>
      <c r="AP483" s="40">
        <f t="shared" ref="AP483" si="8304">AO483+((AO486-AP486)+(AO487-AP487))*(AO483/SUM(AO481:AO485))</f>
        <v>0.11111111111111113</v>
      </c>
      <c r="AQ483" s="40">
        <f t="shared" ref="AQ483" si="8305">AP483+((AP486-AQ486)+(AP487-AQ487))*(AP483/SUM(AP481:AP485))</f>
        <v>0.11111111111111113</v>
      </c>
      <c r="AR483" s="40">
        <f t="shared" ref="AR483" si="8306">AQ483+((AQ486-AR486)+(AQ487-AR487))*(AQ483/SUM(AQ481:AQ485))</f>
        <v>0.11111111111111113</v>
      </c>
      <c r="AS483" s="41">
        <f t="shared" ref="AS483" si="8307">AR483+((AR486-AS486)+(AR487-AS487))*(AR483/SUM(AR481:AR485))</f>
        <v>0.11111111111111113</v>
      </c>
      <c r="AU483" s="10" cm="1">
        <f t="array" ref="AU483">IF($D483="","",INDEX('Data - CO2'!$B$5:$AP$53,MATCH(Kulturmodeller!$D483,'Data - CO2'!$A$5:$A$53,0),AU$20)*E483)</f>
        <v>0</v>
      </c>
      <c r="AV483" cm="1">
        <f t="array" ref="AV483">IF($D483="","",INDEX('Data - CO2'!$B$5:$AP$53,MATCH(Kulturmodeller!$D483,'Data - CO2'!$A$5:$A$53,0),AV$20)*F483)</f>
        <v>8.7965870673630375E-2</v>
      </c>
      <c r="AW483" cm="1">
        <f t="array" ref="AW483">IF($D483="","",INDEX('Data - CO2'!$B$5:$AP$53,MATCH(Kulturmodeller!$D483,'Data - CO2'!$A$5:$A$53,0),AW$20)*G483)</f>
        <v>0.58643913782420254</v>
      </c>
      <c r="AX483" cm="1">
        <f t="array" ref="AX483">IF($D483="","",INDEX('Data - CO2'!$B$5:$AP$53,MATCH(Kulturmodeller!$D483,'Data - CO2'!$A$5:$A$53,0),AX$20)*H483)</f>
        <v>1.5203977647294138</v>
      </c>
      <c r="AY483" cm="1">
        <f t="array" ref="AY483">IF($D483="","",INDEX('Data - CO2'!$B$5:$AP$53,MATCH(Kulturmodeller!$D483,'Data - CO2'!$A$5:$A$53,0),AY$20)*I483)</f>
        <v>3.1493953697966433</v>
      </c>
      <c r="AZ483" cm="1">
        <f t="array" ref="AZ483">IF($D483="","",INDEX('Data - CO2'!$B$5:$AP$53,MATCH(Kulturmodeller!$D483,'Data - CO2'!$A$5:$A$53,0),AZ$20)*J483*$B480)</f>
        <v>8.5059137316072295</v>
      </c>
      <c r="BA483" cm="1">
        <f t="array" ref="BA483">IF($D483="","",INDEX('Data - CO2'!$B$5:$AP$53,MATCH(Kulturmodeller!$D483,'Data - CO2'!$A$5:$A$53,0),BA$20)*K483*$B480)</f>
        <v>16.152224060422395</v>
      </c>
      <c r="BB483" cm="1">
        <f t="array" ref="BB483">IF($D483="","",INDEX('Data - CO2'!$B$5:$AP$53,MATCH(Kulturmodeller!$D483,'Data - CO2'!$A$5:$A$53,0),BB$20)*L483*$B480)</f>
        <v>23.817410527678945</v>
      </c>
      <c r="BC483" cm="1">
        <f t="array" ref="BC483">IF($D483="","",INDEX('Data - CO2'!$B$5:$AP$53,MATCH(Kulturmodeller!$D483,'Data - CO2'!$A$5:$A$53,0),BC$20)*M483*$B480)</f>
        <v>26.738574126067483</v>
      </c>
      <c r="BD483" cm="1">
        <f t="array" ref="BD483">IF($D483="","",INDEX('Data - CO2'!$B$5:$AP$53,MATCH(Kulturmodeller!$D483,'Data - CO2'!$A$5:$A$53,0),BD$20)*N483*$B480)</f>
        <v>29.555174369220808</v>
      </c>
      <c r="BE483" cm="1">
        <f t="array" ref="BE483">IF($D483="","",INDEX('Data - CO2'!$B$5:$AP$53,MATCH(Kulturmodeller!$D483,'Data - CO2'!$A$5:$A$53,0),BE$20)*O483*$B480)</f>
        <v>32.698023881959678</v>
      </c>
      <c r="BF483" cm="1">
        <f t="array" ref="BF483">IF($D483="","",INDEX('Data - CO2'!$B$5:$AP$53,MATCH(Kulturmodeller!$D483,'Data - CO2'!$A$5:$A$53,0),BF$20)*P483*$B480)</f>
        <v>35.856164002972754</v>
      </c>
      <c r="BG483" cm="1">
        <f t="array" ref="BG483">IF($D483="","",INDEX('Data - CO2'!$B$5:$AP$53,MATCH(Kulturmodeller!$D483,'Data - CO2'!$A$5:$A$53,0),BG$20)*Q483*$B480)</f>
        <v>39.067901275777317</v>
      </c>
      <c r="BH483" cm="1">
        <f t="array" ref="BH483">IF($D483="","",INDEX('Data - CO2'!$B$5:$AP$53,MATCH(Kulturmodeller!$D483,'Data - CO2'!$A$5:$A$53,0),BH$20)*R483*$B480)</f>
        <v>42.232304290814938</v>
      </c>
      <c r="BI483" cm="1">
        <f t="array" ref="BI483">IF($D483="","",INDEX('Data - CO2'!$B$5:$AP$53,MATCH(Kulturmodeller!$D483,'Data - CO2'!$A$5:$A$53,0),BI$20)*S483*$B480)</f>
        <v>45.2316419530042</v>
      </c>
      <c r="BJ483" cm="1">
        <f t="array" ref="BJ483">IF($D483="","",INDEX('Data - CO2'!$B$5:$AP$53,MATCH(Kulturmodeller!$D483,'Data - CO2'!$A$5:$A$53,0),BJ$20)*T483*$B480)</f>
        <v>48.190731544468953</v>
      </c>
      <c r="BK483" cm="1">
        <f t="array" ref="BK483">IF($D483="","",INDEX('Data - CO2'!$B$5:$AP$53,MATCH(Kulturmodeller!$D483,'Data - CO2'!$A$5:$A$53,0),BK$20)*U483*$B480)</f>
        <v>51.130206802805922</v>
      </c>
      <c r="BL483" cm="1">
        <f t="array" ref="BL483">IF($D483="","",INDEX('Data - CO2'!$B$5:$AP$53,MATCH(Kulturmodeller!$D483,'Data - CO2'!$A$5:$A$53,0),BL$20)*V483*$B480)</f>
        <v>53.339139931175509</v>
      </c>
      <c r="BM483" cm="1">
        <f t="array" ref="BM483">IF($D483="","",INDEX('Data - CO2'!$B$5:$AP$53,MATCH(Kulturmodeller!$D483,'Data - CO2'!$A$5:$A$53,0),BM$20)*W483*$B480)</f>
        <v>54.632663062091986</v>
      </c>
      <c r="BN483" cm="1">
        <f t="array" ref="BN483">IF($D483="","",INDEX('Data - CO2'!$B$5:$AP$53,MATCH(Kulturmodeller!$D483,'Data - CO2'!$A$5:$A$53,0),BN$20)*X483*$B480)</f>
        <v>56.011604170538405</v>
      </c>
      <c r="BO483" cm="1">
        <f t="array" ref="BO483">IF($D483="","",INDEX('Data - CO2'!$B$5:$AP$53,MATCH(Kulturmodeller!$D483,'Data - CO2'!$A$5:$A$53,0),BO$20)*Y483*$B480)</f>
        <v>57.202993085493716</v>
      </c>
      <c r="BP483" cm="1">
        <f t="array" ref="BP483">IF($D483="","",INDEX('Data - CO2'!$B$5:$AP$53,MATCH(Kulturmodeller!$D483,'Data - CO2'!$A$5:$A$53,0),BP$20)*Z483*$B480)</f>
        <v>58.544046723618457</v>
      </c>
      <c r="BQ483" cm="1">
        <f t="array" ref="BQ483">IF($D483="","",INDEX('Data - CO2'!$B$5:$AP$53,MATCH(Kulturmodeller!$D483,'Data - CO2'!$A$5:$A$53,0),BQ$20)*AA483*$B480)</f>
        <v>59.659211718819861</v>
      </c>
      <c r="BR483" cm="1">
        <f t="array" ref="BR483">IF($D483="","",INDEX('Data - CO2'!$B$5:$AP$53,MATCH(Kulturmodeller!$D483,'Data - CO2'!$A$5:$A$53,0),BR$20)*AB483*$B480)</f>
        <v>60.738062266307161</v>
      </c>
      <c r="BS483" cm="1">
        <f t="array" ref="BS483">IF($D483="","",INDEX('Data - CO2'!$B$5:$AP$53,MATCH(Kulturmodeller!$D483,'Data - CO2'!$A$5:$A$53,0),BS$20)*AC483*$B480)</f>
        <v>61.827162868525392</v>
      </c>
      <c r="BT483" cm="1">
        <f t="array" ref="BT483">IF($D483="","",INDEX('Data - CO2'!$B$5:$AP$53,MATCH(Kulturmodeller!$D483,'Data - CO2'!$A$5:$A$53,0),BT$20)*AD483*$B480)</f>
        <v>62.898096049814875</v>
      </c>
      <c r="BU483" cm="1">
        <f t="array" ref="BU483">IF($D483="","",INDEX('Data - CO2'!$B$5:$AP$53,MATCH(Kulturmodeller!$D483,'Data - CO2'!$A$5:$A$53,0),BU$20)*AE483*$B480)</f>
        <v>63.616881993493585</v>
      </c>
      <c r="BV483" cm="1">
        <f t="array" ref="BV483">IF($D483="","",INDEX('Data - CO2'!$B$5:$AP$53,MATCH(Kulturmodeller!$D483,'Data - CO2'!$A$5:$A$53,0),BV$20)*AF483*$B480)</f>
        <v>64.727633652385649</v>
      </c>
      <c r="BW483" cm="1">
        <f t="array" ref="BW483">IF($D483="","",INDEX('Data - CO2'!$B$5:$AP$53,MATCH(Kulturmodeller!$D483,'Data - CO2'!$A$5:$A$53,0),BW$20)*AG483*$B480)</f>
        <v>65.66959050318205</v>
      </c>
      <c r="BX483" cm="1">
        <f t="array" ref="BX483">IF($D483="","",INDEX('Data - CO2'!$B$5:$AP$53,MATCH(Kulturmodeller!$D483,'Data - CO2'!$A$5:$A$53,0),BX$20)*AH483*$B480)</f>
        <v>9.7739856304033756E-2</v>
      </c>
      <c r="BY483" cm="1">
        <f t="array" ref="BY483">IF($D483="","",INDEX('Data - CO2'!$B$5:$AP$53,MATCH(Kulturmodeller!$D483,'Data - CO2'!$A$5:$A$53,0),BY$20)*AI483*$B480)</f>
        <v>0.65159904202689189</v>
      </c>
      <c r="BZ483" cm="1">
        <f t="array" ref="BZ483">IF($D483="","",INDEX('Data - CO2'!$B$5:$AP$53,MATCH(Kulturmodeller!$D483,'Data - CO2'!$A$5:$A$53,0),BZ$20)*AJ483*$B480)</f>
        <v>1.6289976050672292</v>
      </c>
      <c r="CA483" cm="1">
        <f t="array" ref="CA483">IF($D483="","",INDEX('Data - CO2'!$B$5:$AP$53,MATCH(Kulturmodeller!$D483,'Data - CO2'!$A$5:$A$53,0),CA$20)*AK483*$B480)</f>
        <v>3.2579952101344585</v>
      </c>
      <c r="CB483" cm="1">
        <f t="array" ref="CB483">IF($D483="","",INDEX('Data - CO2'!$B$5:$AP$53,MATCH(Kulturmodeller!$D483,'Data - CO2'!$A$5:$A$53,0),CB$20)*AL483*$B480)</f>
        <v>8.5059137316072295</v>
      </c>
      <c r="CC483" cm="1">
        <f t="array" ref="CC483">IF($D483="","",INDEX('Data - CO2'!$B$5:$AP$53,MATCH(Kulturmodeller!$D483,'Data - CO2'!$A$5:$A$53,0),CC$20)*AM483*$B480)</f>
        <v>16.152224060422395</v>
      </c>
      <c r="CD483" cm="1">
        <f t="array" ref="CD483">IF($D483="","",INDEX('Data - CO2'!$B$5:$AP$53,MATCH(Kulturmodeller!$D483,'Data - CO2'!$A$5:$A$53,0),CD$20)*AN483*$B480)</f>
        <v>23.817410527678945</v>
      </c>
      <c r="CE483" cm="1">
        <f t="array" ref="CE483">IF($D483="","",INDEX('Data - CO2'!$B$5:$AP$53,MATCH(Kulturmodeller!$D483,'Data - CO2'!$A$5:$A$53,0),CE$20)*AO483*$B480)</f>
        <v>26.738574126067483</v>
      </c>
      <c r="CF483" cm="1">
        <f t="array" ref="CF483">IF($D483="","",INDEX('Data - CO2'!$B$5:$AP$53,MATCH(Kulturmodeller!$D483,'Data - CO2'!$A$5:$A$53,0),CF$20)*AP483*$B480)</f>
        <v>29.555174369220808</v>
      </c>
      <c r="CG483" cm="1">
        <f t="array" ref="CG483">IF($D483="","",INDEX('Data - CO2'!$B$5:$AP$53,MATCH(Kulturmodeller!$D483,'Data - CO2'!$A$5:$A$53,0),CG$20)*AQ483*$B480)</f>
        <v>32.698023881959678</v>
      </c>
      <c r="CH483" cm="1">
        <f t="array" ref="CH483">IF($D483="","",INDEX('Data - CO2'!$B$5:$AP$53,MATCH(Kulturmodeller!$D483,'Data - CO2'!$A$5:$A$53,0),CH$20)*AR483*$B480)</f>
        <v>35.856164002972754</v>
      </c>
      <c r="CI483" s="11" cm="1">
        <f t="array" ref="CI483">IF($D483="","",INDEX('Data - CO2'!$B$5:$AP$53,MATCH(Kulturmodeller!$D483,'Data - CO2'!$A$5:$A$53,0),CI$20)*AS483*$B480)</f>
        <v>39.067901275777317</v>
      </c>
    </row>
    <row r="484" spans="1:87" x14ac:dyDescent="0.3">
      <c r="A484" s="33" t="s">
        <v>84</v>
      </c>
      <c r="B484" s="33"/>
      <c r="C484" s="124" t="str">
        <f>'Katalog over Kulturmodeller '!F170</f>
        <v>Juletræer (NGR)</v>
      </c>
      <c r="D484" s="125" t="s">
        <v>634</v>
      </c>
      <c r="E484" s="151">
        <f>'Katalog over Kulturmodeller '!W170</f>
        <v>0</v>
      </c>
      <c r="F484" s="40">
        <f>E484+((E486-F486)+(E487-F487))*(E484/SUM(E481:E485))</f>
        <v>0</v>
      </c>
      <c r="G484" s="40">
        <f t="shared" ref="G484" si="8308">F484+((F486-G486)+(F487-G487))*(F484/SUM(F481:F485))</f>
        <v>0</v>
      </c>
      <c r="H484" s="40">
        <f t="shared" ref="H484" si="8309">G484+((G486-H486)+(G487-H487))*(G484/SUM(G481:G485))</f>
        <v>0</v>
      </c>
      <c r="I484" s="40">
        <f t="shared" ref="I484" si="8310">H484+((H486-I486)+(H487-I487))*(H484/SUM(H481:H485))</f>
        <v>0</v>
      </c>
      <c r="J484" s="40">
        <f t="shared" ref="J484" si="8311">I484+((I486-J486)+(I487-J487))*(I484/SUM(I481:I485))</f>
        <v>0</v>
      </c>
      <c r="K484" s="40">
        <f t="shared" ref="K484" si="8312">J484+((J486-K486)+(J487-K487))*(J484/SUM(J481:J485))</f>
        <v>0</v>
      </c>
      <c r="L484" s="40">
        <f t="shared" ref="L484" si="8313">K484+((K486-L486)+(K487-L487))*(K484/SUM(K481:K485))</f>
        <v>0</v>
      </c>
      <c r="M484" s="40">
        <f t="shared" ref="M484" si="8314">L484+((L486-M486)+(L487-M487))*(L484/SUM(L481:L485))</f>
        <v>0</v>
      </c>
      <c r="N484" s="40">
        <f t="shared" ref="N484" si="8315">M484+((M486-N486)+(M487-N487))*(M484/SUM(M481:M485))</f>
        <v>0</v>
      </c>
      <c r="O484" s="40">
        <f t="shared" ref="O484" si="8316">N484+((N486-O486)+(N487-O487))*(N484/SUM(N481:N485))</f>
        <v>0</v>
      </c>
      <c r="P484" s="40">
        <f t="shared" ref="P484" si="8317">O484+((O486-P486)+(O487-P487))*(O484/SUM(O481:O485))</f>
        <v>0</v>
      </c>
      <c r="Q484" s="40">
        <f t="shared" ref="Q484" si="8318">P484+((P486-Q486)+(P487-Q487))*(P484/SUM(P481:P485))</f>
        <v>0</v>
      </c>
      <c r="R484" s="40">
        <f t="shared" ref="R484" si="8319">Q484+((Q486-R486)+(Q487-R487))*(Q484/SUM(Q481:Q485))</f>
        <v>0</v>
      </c>
      <c r="S484" s="40">
        <f t="shared" ref="S484" si="8320">R484+((R486-S486)+(R487-S487))*(R484/SUM(R481:R485))</f>
        <v>0</v>
      </c>
      <c r="T484" s="40">
        <f t="shared" ref="T484" si="8321">S484+((S486-T486)+(S487-T487))*(S484/SUM(S481:S485))</f>
        <v>0</v>
      </c>
      <c r="U484" s="40">
        <f t="shared" ref="U484" si="8322">T484+((T486-U486)+(T487-U487))*(T484/SUM(T481:T485))</f>
        <v>0</v>
      </c>
      <c r="V484" s="40">
        <f t="shared" ref="V484" si="8323">U484+((U486-V486)+(U487-V487))*(U484/SUM(U481:U485))</f>
        <v>0</v>
      </c>
      <c r="W484" s="40">
        <f t="shared" ref="W484" si="8324">V484+((V486-W486)+(V487-W487))*(V484/SUM(V481:V485))</f>
        <v>0</v>
      </c>
      <c r="X484" s="40">
        <f t="shared" ref="X484" si="8325">W484+((W486-X486)+(W487-X487))*(W484/SUM(W481:W485))</f>
        <v>0</v>
      </c>
      <c r="Y484" s="40">
        <f t="shared" ref="Y484" si="8326">X484+((X486-Y486)+(X487-Y487))*(X484/SUM(X481:X485))</f>
        <v>0</v>
      </c>
      <c r="Z484" s="40">
        <f t="shared" ref="Z484" si="8327">Y484+((Y486-Z486)+(Y487-Z487))*(Y484/SUM(Y481:Y485))</f>
        <v>0</v>
      </c>
      <c r="AA484" s="40">
        <f t="shared" ref="AA484" si="8328">Z484+((Z486-AA486)+(Z487-AA487))*(Z484/SUM(Z481:Z485))</f>
        <v>0</v>
      </c>
      <c r="AB484" s="40">
        <f t="shared" ref="AB484" si="8329">AA484+((AA486-AB486)+(AA487-AB487))*(AA484/SUM(AA481:AA485))</f>
        <v>0</v>
      </c>
      <c r="AC484" s="40">
        <f t="shared" ref="AC484" si="8330">AB484+((AB486-AC486)+(AB487-AC487))*(AB484/SUM(AB481:AB485))</f>
        <v>0</v>
      </c>
      <c r="AD484" s="40">
        <f t="shared" ref="AD484" si="8331">AC484+((AC486-AD486)+(AC487-AD487))*(AC484/SUM(AC481:AC485))</f>
        <v>0</v>
      </c>
      <c r="AE484" s="40">
        <f t="shared" ref="AE484" si="8332">AD484+((AD486-AE486)+(AD487-AE487))*(AD484/SUM(AD481:AD485))</f>
        <v>0</v>
      </c>
      <c r="AF484" s="40">
        <f t="shared" ref="AF484" si="8333">AE484+((AE486-AF486)+(AE487-AF487))*(AE484/SUM(AE481:AE485))</f>
        <v>0</v>
      </c>
      <c r="AG484" s="40">
        <f t="shared" ref="AG484" si="8334">AF484+((AF486-AG486)+(AF487-AG487))*(AF484/SUM(AF481:AF485))</f>
        <v>0</v>
      </c>
      <c r="AH484" s="40">
        <f t="shared" ref="AH484" si="8335">AG484+((AG486-AH486)+(AG487-AH487))*(AG484/SUM(AG481:AG485))</f>
        <v>0</v>
      </c>
      <c r="AI484" s="40">
        <f t="shared" ref="AI484" si="8336">AH484+((AH486-AI486)+(AH487-AI487))*(AH484/SUM(AH481:AH485))</f>
        <v>0</v>
      </c>
      <c r="AJ484" s="40">
        <f t="shared" ref="AJ484" si="8337">AI484+((AI486-AJ486)+(AI487-AJ487))*(AI484/SUM(AI481:AI485))</f>
        <v>0</v>
      </c>
      <c r="AK484" s="40">
        <f t="shared" ref="AK484" si="8338">AJ484+((AJ486-AK486)+(AJ487-AK487))*(AJ484/SUM(AJ481:AJ485))</f>
        <v>0</v>
      </c>
      <c r="AL484" s="40">
        <f t="shared" ref="AL484" si="8339">AK484+((AK486-AL486)+(AK487-AL487))*(AK484/SUM(AK481:AK485))</f>
        <v>0</v>
      </c>
      <c r="AM484" s="40">
        <f t="shared" ref="AM484" si="8340">AL484+((AL486-AM486)+(AL487-AM487))*(AL484/SUM(AL481:AL485))</f>
        <v>0</v>
      </c>
      <c r="AN484" s="40">
        <f t="shared" ref="AN484" si="8341">AM484+((AM486-AN486)+(AM487-AN487))*(AM484/SUM(AM481:AM485))</f>
        <v>0</v>
      </c>
      <c r="AO484" s="40">
        <f t="shared" ref="AO484" si="8342">AN484+((AN486-AO486)+(AN487-AO487))*(AN484/SUM(AN481:AN485))</f>
        <v>0</v>
      </c>
      <c r="AP484" s="40">
        <f t="shared" ref="AP484" si="8343">AO484+((AO486-AP486)+(AO487-AP487))*(AO484/SUM(AO481:AO485))</f>
        <v>0</v>
      </c>
      <c r="AQ484" s="40">
        <f t="shared" ref="AQ484" si="8344">AP484+((AP486-AQ486)+(AP487-AQ487))*(AP484/SUM(AP481:AP485))</f>
        <v>0</v>
      </c>
      <c r="AR484" s="40">
        <f t="shared" ref="AR484" si="8345">AQ484+((AQ486-AR486)+(AQ487-AR487))*(AQ484/SUM(AQ481:AQ485))</f>
        <v>0</v>
      </c>
      <c r="AS484" s="41">
        <f t="shared" ref="AS484" si="8346">AR484+((AR486-AS486)+(AR487-AS487))*(AR484/SUM(AR481:AR485))</f>
        <v>0</v>
      </c>
      <c r="AU484" s="10" cm="1">
        <f t="array" ref="AU484">IF($D484="","",INDEX('Data - CO2'!$B$5:$AP$53,MATCH(Kulturmodeller!$D484,'Data - CO2'!$A$5:$A$53,0),AU$20)*E484)</f>
        <v>0</v>
      </c>
      <c r="AV484" cm="1">
        <f t="array" ref="AV484">IF($D484="","",INDEX('Data - CO2'!$B$5:$AP$53,MATCH(Kulturmodeller!$D484,'Data - CO2'!$A$5:$A$53,0),AV$20)*F484)</f>
        <v>0</v>
      </c>
      <c r="AW484" cm="1">
        <f t="array" ref="AW484">IF($D484="","",INDEX('Data - CO2'!$B$5:$AP$53,MATCH(Kulturmodeller!$D484,'Data - CO2'!$A$5:$A$53,0),AW$20)*G484)</f>
        <v>0</v>
      </c>
      <c r="AX484" cm="1">
        <f t="array" ref="AX484">IF($D484="","",INDEX('Data - CO2'!$B$5:$AP$53,MATCH(Kulturmodeller!$D484,'Data - CO2'!$A$5:$A$53,0),AX$20)*H484)</f>
        <v>0</v>
      </c>
      <c r="AY484" cm="1">
        <f t="array" ref="AY484">IF($D484="","",INDEX('Data - CO2'!$B$5:$AP$53,MATCH(Kulturmodeller!$D484,'Data - CO2'!$A$5:$A$53,0),AY$20)*I484)</f>
        <v>0</v>
      </c>
      <c r="AZ484" cm="1">
        <f t="array" ref="AZ484">IF($D484="","",INDEX('Data - CO2'!$B$5:$AP$53,MATCH(Kulturmodeller!$D484,'Data - CO2'!$A$5:$A$53,0),AZ$20)*J484*$B480)</f>
        <v>0</v>
      </c>
      <c r="BA484" cm="1">
        <f t="array" ref="BA484">IF($D484="","",INDEX('Data - CO2'!$B$5:$AP$53,MATCH(Kulturmodeller!$D484,'Data - CO2'!$A$5:$A$53,0),BA$20)*K484*$B480)</f>
        <v>0</v>
      </c>
      <c r="BB484" cm="1">
        <f t="array" ref="BB484">IF($D484="","",INDEX('Data - CO2'!$B$5:$AP$53,MATCH(Kulturmodeller!$D484,'Data - CO2'!$A$5:$A$53,0),BB$20)*L484*$B480)</f>
        <v>0</v>
      </c>
      <c r="BC484" cm="1">
        <f t="array" ref="BC484">IF($D484="","",INDEX('Data - CO2'!$B$5:$AP$53,MATCH(Kulturmodeller!$D484,'Data - CO2'!$A$5:$A$53,0),BC$20)*M484*$B480)</f>
        <v>0</v>
      </c>
      <c r="BD484" cm="1">
        <f t="array" ref="BD484">IF($D484="","",INDEX('Data - CO2'!$B$5:$AP$53,MATCH(Kulturmodeller!$D484,'Data - CO2'!$A$5:$A$53,0),BD$20)*N484*$B480)</f>
        <v>0</v>
      </c>
      <c r="BE484" cm="1">
        <f t="array" ref="BE484">IF($D484="","",INDEX('Data - CO2'!$B$5:$AP$53,MATCH(Kulturmodeller!$D484,'Data - CO2'!$A$5:$A$53,0),BE$20)*O484*$B480)</f>
        <v>0</v>
      </c>
      <c r="BF484" cm="1">
        <f t="array" ref="BF484">IF($D484="","",INDEX('Data - CO2'!$B$5:$AP$53,MATCH(Kulturmodeller!$D484,'Data - CO2'!$A$5:$A$53,0),BF$20)*P484*$B480)</f>
        <v>0</v>
      </c>
      <c r="BG484" cm="1">
        <f t="array" ref="BG484">IF($D484="","",INDEX('Data - CO2'!$B$5:$AP$53,MATCH(Kulturmodeller!$D484,'Data - CO2'!$A$5:$A$53,0),BG$20)*Q484*$B480)</f>
        <v>0</v>
      </c>
      <c r="BH484" cm="1">
        <f t="array" ref="BH484">IF($D484="","",INDEX('Data - CO2'!$B$5:$AP$53,MATCH(Kulturmodeller!$D484,'Data - CO2'!$A$5:$A$53,0),BH$20)*R484*$B480)</f>
        <v>0</v>
      </c>
      <c r="BI484" cm="1">
        <f t="array" ref="BI484">IF($D484="","",INDEX('Data - CO2'!$B$5:$AP$53,MATCH(Kulturmodeller!$D484,'Data - CO2'!$A$5:$A$53,0),BI$20)*S484*$B480)</f>
        <v>0</v>
      </c>
      <c r="BJ484" cm="1">
        <f t="array" ref="BJ484">IF($D484="","",INDEX('Data - CO2'!$B$5:$AP$53,MATCH(Kulturmodeller!$D484,'Data - CO2'!$A$5:$A$53,0),BJ$20)*T484*$B480)</f>
        <v>0</v>
      </c>
      <c r="BK484" cm="1">
        <f t="array" ref="BK484">IF($D484="","",INDEX('Data - CO2'!$B$5:$AP$53,MATCH(Kulturmodeller!$D484,'Data - CO2'!$A$5:$A$53,0),BK$20)*U484*$B480)</f>
        <v>0</v>
      </c>
      <c r="BL484" cm="1">
        <f t="array" ref="BL484">IF($D484="","",INDEX('Data - CO2'!$B$5:$AP$53,MATCH(Kulturmodeller!$D484,'Data - CO2'!$A$5:$A$53,0),BL$20)*V484*$B480)</f>
        <v>0</v>
      </c>
      <c r="BM484" cm="1">
        <f t="array" ref="BM484">IF($D484="","",INDEX('Data - CO2'!$B$5:$AP$53,MATCH(Kulturmodeller!$D484,'Data - CO2'!$A$5:$A$53,0),BM$20)*W484*$B480)</f>
        <v>0</v>
      </c>
      <c r="BN484" cm="1">
        <f t="array" ref="BN484">IF($D484="","",INDEX('Data - CO2'!$B$5:$AP$53,MATCH(Kulturmodeller!$D484,'Data - CO2'!$A$5:$A$53,0),BN$20)*X484*$B480)</f>
        <v>0</v>
      </c>
      <c r="BO484" cm="1">
        <f t="array" ref="BO484">IF($D484="","",INDEX('Data - CO2'!$B$5:$AP$53,MATCH(Kulturmodeller!$D484,'Data - CO2'!$A$5:$A$53,0),BO$20)*Y484*$B480)</f>
        <v>0</v>
      </c>
      <c r="BP484" cm="1">
        <f t="array" ref="BP484">IF($D484="","",INDEX('Data - CO2'!$B$5:$AP$53,MATCH(Kulturmodeller!$D484,'Data - CO2'!$A$5:$A$53,0),BP$20)*Z484*$B480)</f>
        <v>0</v>
      </c>
      <c r="BQ484" cm="1">
        <f t="array" ref="BQ484">IF($D484="","",INDEX('Data - CO2'!$B$5:$AP$53,MATCH(Kulturmodeller!$D484,'Data - CO2'!$A$5:$A$53,0),BQ$20)*AA484*$B480)</f>
        <v>0</v>
      </c>
      <c r="BR484" cm="1">
        <f t="array" ref="BR484">IF($D484="","",INDEX('Data - CO2'!$B$5:$AP$53,MATCH(Kulturmodeller!$D484,'Data - CO2'!$A$5:$A$53,0),BR$20)*AB484*$B480)</f>
        <v>0</v>
      </c>
      <c r="BS484" cm="1">
        <f t="array" ref="BS484">IF($D484="","",INDEX('Data - CO2'!$B$5:$AP$53,MATCH(Kulturmodeller!$D484,'Data - CO2'!$A$5:$A$53,0),BS$20)*AC484*$B480)</f>
        <v>0</v>
      </c>
      <c r="BT484" cm="1">
        <f t="array" ref="BT484">IF($D484="","",INDEX('Data - CO2'!$B$5:$AP$53,MATCH(Kulturmodeller!$D484,'Data - CO2'!$A$5:$A$53,0),BT$20)*AD484*$B480)</f>
        <v>0</v>
      </c>
      <c r="BU484" cm="1">
        <f t="array" ref="BU484">IF($D484="","",INDEX('Data - CO2'!$B$5:$AP$53,MATCH(Kulturmodeller!$D484,'Data - CO2'!$A$5:$A$53,0),BU$20)*AE484*$B480)</f>
        <v>0</v>
      </c>
      <c r="BV484" cm="1">
        <f t="array" ref="BV484">IF($D484="","",INDEX('Data - CO2'!$B$5:$AP$53,MATCH(Kulturmodeller!$D484,'Data - CO2'!$A$5:$A$53,0),BV$20)*AF484*$B480)</f>
        <v>0</v>
      </c>
      <c r="BW484" cm="1">
        <f t="array" ref="BW484">IF($D484="","",INDEX('Data - CO2'!$B$5:$AP$53,MATCH(Kulturmodeller!$D484,'Data - CO2'!$A$5:$A$53,0),BW$20)*AG484*$B480)</f>
        <v>0</v>
      </c>
      <c r="BX484" cm="1">
        <f t="array" ref="BX484">IF($D484="","",INDEX('Data - CO2'!$B$5:$AP$53,MATCH(Kulturmodeller!$D484,'Data - CO2'!$A$5:$A$53,0),BX$20)*AH484*$B480)</f>
        <v>0</v>
      </c>
      <c r="BY484" cm="1">
        <f t="array" ref="BY484">IF($D484="","",INDEX('Data - CO2'!$B$5:$AP$53,MATCH(Kulturmodeller!$D484,'Data - CO2'!$A$5:$A$53,0),BY$20)*AI484*$B480)</f>
        <v>0</v>
      </c>
      <c r="BZ484" cm="1">
        <f t="array" ref="BZ484">IF($D484="","",INDEX('Data - CO2'!$B$5:$AP$53,MATCH(Kulturmodeller!$D484,'Data - CO2'!$A$5:$A$53,0),BZ$20)*AJ484*$B480)</f>
        <v>0</v>
      </c>
      <c r="CA484" cm="1">
        <f t="array" ref="CA484">IF($D484="","",INDEX('Data - CO2'!$B$5:$AP$53,MATCH(Kulturmodeller!$D484,'Data - CO2'!$A$5:$A$53,0),CA$20)*AK484*$B480)</f>
        <v>0</v>
      </c>
      <c r="CB484" cm="1">
        <f t="array" ref="CB484">IF($D484="","",INDEX('Data - CO2'!$B$5:$AP$53,MATCH(Kulturmodeller!$D484,'Data - CO2'!$A$5:$A$53,0),CB$20)*AL484*$B480)</f>
        <v>0</v>
      </c>
      <c r="CC484" cm="1">
        <f t="array" ref="CC484">IF($D484="","",INDEX('Data - CO2'!$B$5:$AP$53,MATCH(Kulturmodeller!$D484,'Data - CO2'!$A$5:$A$53,0),CC$20)*AM484*$B480)</f>
        <v>0</v>
      </c>
      <c r="CD484" cm="1">
        <f t="array" ref="CD484">IF($D484="","",INDEX('Data - CO2'!$B$5:$AP$53,MATCH(Kulturmodeller!$D484,'Data - CO2'!$A$5:$A$53,0),CD$20)*AN484*$B480)</f>
        <v>0</v>
      </c>
      <c r="CE484" cm="1">
        <f t="array" ref="CE484">IF($D484="","",INDEX('Data - CO2'!$B$5:$AP$53,MATCH(Kulturmodeller!$D484,'Data - CO2'!$A$5:$A$53,0),CE$20)*AO484*$B480)</f>
        <v>0</v>
      </c>
      <c r="CF484" cm="1">
        <f t="array" ref="CF484">IF($D484="","",INDEX('Data - CO2'!$B$5:$AP$53,MATCH(Kulturmodeller!$D484,'Data - CO2'!$A$5:$A$53,0),CF$20)*AP484*$B480)</f>
        <v>0</v>
      </c>
      <c r="CG484" cm="1">
        <f t="array" ref="CG484">IF($D484="","",INDEX('Data - CO2'!$B$5:$AP$53,MATCH(Kulturmodeller!$D484,'Data - CO2'!$A$5:$A$53,0),CG$20)*AQ484*$B480)</f>
        <v>0</v>
      </c>
      <c r="CH484" cm="1">
        <f t="array" ref="CH484">IF($D484="","",INDEX('Data - CO2'!$B$5:$AP$53,MATCH(Kulturmodeller!$D484,'Data - CO2'!$A$5:$A$53,0),CH$20)*AR484*$B480)</f>
        <v>0</v>
      </c>
      <c r="CI484" s="11" cm="1">
        <f t="array" ref="CI484">IF($D484="","",INDEX('Data - CO2'!$B$5:$AP$53,MATCH(Kulturmodeller!$D484,'Data - CO2'!$A$5:$A$53,0),CI$20)*AS484*$B480)</f>
        <v>0</v>
      </c>
    </row>
    <row r="485" spans="1:87" x14ac:dyDescent="0.3">
      <c r="A485" s="42" t="s">
        <v>85</v>
      </c>
      <c r="B485" s="42"/>
      <c r="C485" s="124">
        <f>'Katalog over Kulturmodeller '!F171</f>
        <v>0</v>
      </c>
      <c r="D485" s="129"/>
      <c r="E485" s="140">
        <f>'Katalog over Kulturmodeller '!W171</f>
        <v>0</v>
      </c>
      <c r="F485" s="46">
        <f>E485+((E486-F486)+(E487-F487))*(E485/SUM(E481:E485))</f>
        <v>0</v>
      </c>
      <c r="G485" s="46">
        <f t="shared" ref="G485" si="8347">F485+((F486-G486)+(F487-G487))*(F485/SUM(F481:F485))</f>
        <v>0</v>
      </c>
      <c r="H485" s="46">
        <f t="shared" ref="H485" si="8348">G485+((G486-H486)+(G487-H487))*(G485/SUM(G481:G485))</f>
        <v>0</v>
      </c>
      <c r="I485" s="46">
        <f t="shared" ref="I485" si="8349">H485+((H486-I486)+(H487-I487))*(H485/SUM(H481:H485))</f>
        <v>0</v>
      </c>
      <c r="J485" s="46">
        <f t="shared" ref="J485" si="8350">I485+((I486-J486)+(I487-J487))*(I485/SUM(I481:I485))</f>
        <v>0</v>
      </c>
      <c r="K485" s="46">
        <f t="shared" ref="K485" si="8351">J485+((J486-K486)+(J487-K487))*(J485/SUM(J481:J485))</f>
        <v>0</v>
      </c>
      <c r="L485" s="46">
        <f t="shared" ref="L485" si="8352">K485+((K486-L486)+(K487-L487))*(K485/SUM(K481:K485))</f>
        <v>0</v>
      </c>
      <c r="M485" s="46">
        <f t="shared" ref="M485" si="8353">L485+((L486-M486)+(L487-M487))*(L485/SUM(L481:L485))</f>
        <v>0</v>
      </c>
      <c r="N485" s="46">
        <f t="shared" ref="N485" si="8354">M485+((M486-N486)+(M487-N487))*(M485/SUM(M481:M485))</f>
        <v>0</v>
      </c>
      <c r="O485" s="46">
        <f t="shared" ref="O485" si="8355">N485+((N486-O486)+(N487-O487))*(N485/SUM(N481:N485))</f>
        <v>0</v>
      </c>
      <c r="P485" s="46">
        <f t="shared" ref="P485" si="8356">O485+((O486-P486)+(O487-P487))*(O485/SUM(O481:O485))</f>
        <v>0</v>
      </c>
      <c r="Q485" s="46">
        <f t="shared" ref="Q485" si="8357">P485+((P486-Q486)+(P487-Q487))*(P485/SUM(P481:P485))</f>
        <v>0</v>
      </c>
      <c r="R485" s="46">
        <f t="shared" ref="R485" si="8358">Q485+((Q486-R486)+(Q487-R487))*(Q485/SUM(Q481:Q485))</f>
        <v>0</v>
      </c>
      <c r="S485" s="46">
        <f t="shared" ref="S485" si="8359">R485+((R486-S486)+(R487-S487))*(R485/SUM(R481:R485))</f>
        <v>0</v>
      </c>
      <c r="T485" s="46">
        <f t="shared" ref="T485" si="8360">S485+((S486-T486)+(S487-T487))*(S485/SUM(S481:S485))</f>
        <v>0</v>
      </c>
      <c r="U485" s="46">
        <f t="shared" ref="U485" si="8361">T485+((T486-U486)+(T487-U487))*(T485/SUM(T481:T485))</f>
        <v>0</v>
      </c>
      <c r="V485" s="46">
        <f t="shared" ref="V485" si="8362">U485+((U486-V486)+(U487-V487))*(U485/SUM(U481:U485))</f>
        <v>0</v>
      </c>
      <c r="W485" s="46">
        <f t="shared" ref="W485" si="8363">V485+((V486-W486)+(V487-W487))*(V485/SUM(V481:V485))</f>
        <v>0</v>
      </c>
      <c r="X485" s="46">
        <f t="shared" ref="X485" si="8364">W485+((W486-X486)+(W487-X487))*(W485/SUM(W481:W485))</f>
        <v>0</v>
      </c>
      <c r="Y485" s="46">
        <f t="shared" ref="Y485" si="8365">X485+((X486-Y486)+(X487-Y487))*(X485/SUM(X481:X485))</f>
        <v>0</v>
      </c>
      <c r="Z485" s="46">
        <f t="shared" ref="Z485" si="8366">Y485+((Y486-Z486)+(Y487-Z487))*(Y485/SUM(Y481:Y485))</f>
        <v>0</v>
      </c>
      <c r="AA485" s="46">
        <f t="shared" ref="AA485" si="8367">Z485+((Z486-AA486)+(Z487-AA487))*(Z485/SUM(Z481:Z485))</f>
        <v>0</v>
      </c>
      <c r="AB485" s="46">
        <f t="shared" ref="AB485" si="8368">AA485+((AA486-AB486)+(AA487-AB487))*(AA485/SUM(AA481:AA485))</f>
        <v>0</v>
      </c>
      <c r="AC485" s="46">
        <f t="shared" ref="AC485" si="8369">AB485+((AB486-AC486)+(AB487-AC487))*(AB485/SUM(AB481:AB485))</f>
        <v>0</v>
      </c>
      <c r="AD485" s="46">
        <f t="shared" ref="AD485" si="8370">AC485+((AC486-AD486)+(AC487-AD487))*(AC485/SUM(AC481:AC485))</f>
        <v>0</v>
      </c>
      <c r="AE485" s="46">
        <f t="shared" ref="AE485" si="8371">AD485+((AD486-AE486)+(AD487-AE487))*(AD485/SUM(AD481:AD485))</f>
        <v>0</v>
      </c>
      <c r="AF485" s="46">
        <f t="shared" ref="AF485" si="8372">AE485+((AE486-AF486)+(AE487-AF487))*(AE485/SUM(AE481:AE485))</f>
        <v>0</v>
      </c>
      <c r="AG485" s="46">
        <f t="shared" ref="AG485" si="8373">AF485+((AF486-AG486)+(AF487-AG487))*(AF485/SUM(AF481:AF485))</f>
        <v>0</v>
      </c>
      <c r="AH485" s="46">
        <f t="shared" ref="AH485" si="8374">AG485+((AG486-AH486)+(AG487-AH487))*(AG485/SUM(AG481:AG485))</f>
        <v>0</v>
      </c>
      <c r="AI485" s="46">
        <f t="shared" ref="AI485" si="8375">AH485+((AH486-AI486)+(AH487-AI487))*(AH485/SUM(AH481:AH485))</f>
        <v>0</v>
      </c>
      <c r="AJ485" s="46">
        <f t="shared" ref="AJ485" si="8376">AI485+((AI486-AJ486)+(AI487-AJ487))*(AI485/SUM(AI481:AI485))</f>
        <v>0</v>
      </c>
      <c r="AK485" s="46">
        <f t="shared" ref="AK485" si="8377">AJ485+((AJ486-AK486)+(AJ487-AK487))*(AJ485/SUM(AJ481:AJ485))</f>
        <v>0</v>
      </c>
      <c r="AL485" s="46">
        <f t="shared" ref="AL485" si="8378">AK485+((AK486-AL486)+(AK487-AL487))*(AK485/SUM(AK481:AK485))</f>
        <v>0</v>
      </c>
      <c r="AM485" s="46">
        <f t="shared" ref="AM485" si="8379">AL485+((AL486-AM486)+(AL487-AM487))*(AL485/SUM(AL481:AL485))</f>
        <v>0</v>
      </c>
      <c r="AN485" s="46">
        <f t="shared" ref="AN485" si="8380">AM485+((AM486-AN486)+(AM487-AN487))*(AM485/SUM(AM481:AM485))</f>
        <v>0</v>
      </c>
      <c r="AO485" s="46">
        <f t="shared" ref="AO485" si="8381">AN485+((AN486-AO486)+(AN487-AO487))*(AN485/SUM(AN481:AN485))</f>
        <v>0</v>
      </c>
      <c r="AP485" s="46">
        <f t="shared" ref="AP485" si="8382">AO485+((AO486-AP486)+(AO487-AP487))*(AO485/SUM(AO481:AO485))</f>
        <v>0</v>
      </c>
      <c r="AQ485" s="46">
        <f t="shared" ref="AQ485" si="8383">AP485+((AP486-AQ486)+(AP487-AQ487))*(AP485/SUM(AP481:AP485))</f>
        <v>0</v>
      </c>
      <c r="AR485" s="46">
        <f t="shared" ref="AR485" si="8384">AQ485+((AQ486-AR486)+(AQ487-AR487))*(AQ485/SUM(AQ481:AQ485))</f>
        <v>0</v>
      </c>
      <c r="AS485" s="47">
        <f t="shared" ref="AS485" si="8385">AR485+((AR486-AS486)+(AR487-AS487))*(AR485/SUM(AR481:AR485))</f>
        <v>0</v>
      </c>
      <c r="AU485" s="10" t="str" cm="1">
        <f t="array" ref="AU485">IF($D485="","",INDEX('Data - CO2'!$B$5:$AP$53,MATCH(Kulturmodeller!$D485,'Data - CO2'!$A$5:$A$53,0),AU$20)*E485)</f>
        <v/>
      </c>
      <c r="AV485" t="str" cm="1">
        <f t="array" ref="AV485">IF($D485="","",INDEX('Data - CO2'!$B$5:$AP$53,MATCH(Kulturmodeller!$D485,'Data - CO2'!$A$5:$A$53,0),AV$20)*F485)</f>
        <v/>
      </c>
      <c r="AW485" t="str" cm="1">
        <f t="array" ref="AW485">IF($D485="","",INDEX('Data - CO2'!$B$5:$AP$53,MATCH(Kulturmodeller!$D485,'Data - CO2'!$A$5:$A$53,0),AW$20)*G485)</f>
        <v/>
      </c>
      <c r="AX485" t="str" cm="1">
        <f t="array" ref="AX485">IF($D485="","",INDEX('Data - CO2'!$B$5:$AP$53,MATCH(Kulturmodeller!$D485,'Data - CO2'!$A$5:$A$53,0),AX$20)*H485)</f>
        <v/>
      </c>
      <c r="AY485" t="str" cm="1">
        <f t="array" ref="AY485">IF($D485="","",INDEX('Data - CO2'!$B$5:$AP$53,MATCH(Kulturmodeller!$D485,'Data - CO2'!$A$5:$A$53,0),AY$20)*I485)</f>
        <v/>
      </c>
      <c r="AZ485" t="str" cm="1">
        <f t="array" ref="AZ485">IF($D485="","",INDEX('Data - CO2'!$B$5:$AP$53,MATCH(Kulturmodeller!$D485,'Data - CO2'!$A$5:$A$53,0),AZ$20)*J485*$B480)</f>
        <v/>
      </c>
      <c r="BA485" t="str" cm="1">
        <f t="array" ref="BA485">IF($D485="","",INDEX('Data - CO2'!$B$5:$AP$53,MATCH(Kulturmodeller!$D485,'Data - CO2'!$A$5:$A$53,0),BA$20)*K485*$B480)</f>
        <v/>
      </c>
      <c r="BB485" t="str" cm="1">
        <f t="array" ref="BB485">IF($D485="","",INDEX('Data - CO2'!$B$5:$AP$53,MATCH(Kulturmodeller!$D485,'Data - CO2'!$A$5:$A$53,0),BB$20)*L485*$B480)</f>
        <v/>
      </c>
      <c r="BC485" t="str" cm="1">
        <f t="array" ref="BC485">IF($D485="","",INDEX('Data - CO2'!$B$5:$AP$53,MATCH(Kulturmodeller!$D485,'Data - CO2'!$A$5:$A$53,0),BC$20)*M485*$B480)</f>
        <v/>
      </c>
      <c r="BD485" t="str" cm="1">
        <f t="array" ref="BD485">IF($D485="","",INDEX('Data - CO2'!$B$5:$AP$53,MATCH(Kulturmodeller!$D485,'Data - CO2'!$A$5:$A$53,0),BD$20)*N485*$B480)</f>
        <v/>
      </c>
      <c r="BE485" t="str" cm="1">
        <f t="array" ref="BE485">IF($D485="","",INDEX('Data - CO2'!$B$5:$AP$53,MATCH(Kulturmodeller!$D485,'Data - CO2'!$A$5:$A$53,0),BE$20)*O485*$B480)</f>
        <v/>
      </c>
      <c r="BF485" t="str" cm="1">
        <f t="array" ref="BF485">IF($D485="","",INDEX('Data - CO2'!$B$5:$AP$53,MATCH(Kulturmodeller!$D485,'Data - CO2'!$A$5:$A$53,0),BF$20)*P485*$B480)</f>
        <v/>
      </c>
      <c r="BG485" t="str" cm="1">
        <f t="array" ref="BG485">IF($D485="","",INDEX('Data - CO2'!$B$5:$AP$53,MATCH(Kulturmodeller!$D485,'Data - CO2'!$A$5:$A$53,0),BG$20)*Q485*$B480)</f>
        <v/>
      </c>
      <c r="BH485" t="str" cm="1">
        <f t="array" ref="BH485">IF($D485="","",INDEX('Data - CO2'!$B$5:$AP$53,MATCH(Kulturmodeller!$D485,'Data - CO2'!$A$5:$A$53,0),BH$20)*R485*$B480)</f>
        <v/>
      </c>
      <c r="BI485" t="str" cm="1">
        <f t="array" ref="BI485">IF($D485="","",INDEX('Data - CO2'!$B$5:$AP$53,MATCH(Kulturmodeller!$D485,'Data - CO2'!$A$5:$A$53,0),BI$20)*S485*$B480)</f>
        <v/>
      </c>
      <c r="BJ485" t="str" cm="1">
        <f t="array" ref="BJ485">IF($D485="","",INDEX('Data - CO2'!$B$5:$AP$53,MATCH(Kulturmodeller!$D485,'Data - CO2'!$A$5:$A$53,0),BJ$20)*T485*$B480)</f>
        <v/>
      </c>
      <c r="BK485" t="str" cm="1">
        <f t="array" ref="BK485">IF($D485="","",INDEX('Data - CO2'!$B$5:$AP$53,MATCH(Kulturmodeller!$D485,'Data - CO2'!$A$5:$A$53,0),BK$20)*U485*$B480)</f>
        <v/>
      </c>
      <c r="BL485" t="str" cm="1">
        <f t="array" ref="BL485">IF($D485="","",INDEX('Data - CO2'!$B$5:$AP$53,MATCH(Kulturmodeller!$D485,'Data - CO2'!$A$5:$A$53,0),BL$20)*V485*$B480)</f>
        <v/>
      </c>
      <c r="BM485" t="str" cm="1">
        <f t="array" ref="BM485">IF($D485="","",INDEX('Data - CO2'!$B$5:$AP$53,MATCH(Kulturmodeller!$D485,'Data - CO2'!$A$5:$A$53,0),BM$20)*W485*$B480)</f>
        <v/>
      </c>
      <c r="BN485" t="str" cm="1">
        <f t="array" ref="BN485">IF($D485="","",INDEX('Data - CO2'!$B$5:$AP$53,MATCH(Kulturmodeller!$D485,'Data - CO2'!$A$5:$A$53,0),BN$20)*X485*$B480)</f>
        <v/>
      </c>
      <c r="BO485" t="str" cm="1">
        <f t="array" ref="BO485">IF($D485="","",INDEX('Data - CO2'!$B$5:$AP$53,MATCH(Kulturmodeller!$D485,'Data - CO2'!$A$5:$A$53,0),BO$20)*Y485*$B480)</f>
        <v/>
      </c>
      <c r="BP485" t="str" cm="1">
        <f t="array" ref="BP485">IF($D485="","",INDEX('Data - CO2'!$B$5:$AP$53,MATCH(Kulturmodeller!$D485,'Data - CO2'!$A$5:$A$53,0),BP$20)*Z485*$B480)</f>
        <v/>
      </c>
      <c r="BQ485" t="str" cm="1">
        <f t="array" ref="BQ485">IF($D485="","",INDEX('Data - CO2'!$B$5:$AP$53,MATCH(Kulturmodeller!$D485,'Data - CO2'!$A$5:$A$53,0),BQ$20)*AA485*$B480)</f>
        <v/>
      </c>
      <c r="BR485" t="str" cm="1">
        <f t="array" ref="BR485">IF($D485="","",INDEX('Data - CO2'!$B$5:$AP$53,MATCH(Kulturmodeller!$D485,'Data - CO2'!$A$5:$A$53,0),BR$20)*AB485*$B480)</f>
        <v/>
      </c>
      <c r="BS485" t="str" cm="1">
        <f t="array" ref="BS485">IF($D485="","",INDEX('Data - CO2'!$B$5:$AP$53,MATCH(Kulturmodeller!$D485,'Data - CO2'!$A$5:$A$53,0),BS$20)*AC485*$B480)</f>
        <v/>
      </c>
      <c r="BT485" t="str" cm="1">
        <f t="array" ref="BT485">IF($D485="","",INDEX('Data - CO2'!$B$5:$AP$53,MATCH(Kulturmodeller!$D485,'Data - CO2'!$A$5:$A$53,0),BT$20)*AD485*$B480)</f>
        <v/>
      </c>
      <c r="BU485" t="str" cm="1">
        <f t="array" ref="BU485">IF($D485="","",INDEX('Data - CO2'!$B$5:$AP$53,MATCH(Kulturmodeller!$D485,'Data - CO2'!$A$5:$A$53,0),BU$20)*AE485*$B480)</f>
        <v/>
      </c>
      <c r="BV485" t="str" cm="1">
        <f t="array" ref="BV485">IF($D485="","",INDEX('Data - CO2'!$B$5:$AP$53,MATCH(Kulturmodeller!$D485,'Data - CO2'!$A$5:$A$53,0),BV$20)*AF485*$B480)</f>
        <v/>
      </c>
      <c r="BW485" t="str" cm="1">
        <f t="array" ref="BW485">IF($D485="","",INDEX('Data - CO2'!$B$5:$AP$53,MATCH(Kulturmodeller!$D485,'Data - CO2'!$A$5:$A$53,0),BW$20)*AG485*$B480)</f>
        <v/>
      </c>
      <c r="BX485" t="str" cm="1">
        <f t="array" ref="BX485">IF($D485="","",INDEX('Data - CO2'!$B$5:$AP$53,MATCH(Kulturmodeller!$D485,'Data - CO2'!$A$5:$A$53,0),BX$20)*AH485*$B480)</f>
        <v/>
      </c>
      <c r="BY485" t="str" cm="1">
        <f t="array" ref="BY485">IF($D485="","",INDEX('Data - CO2'!$B$5:$AP$53,MATCH(Kulturmodeller!$D485,'Data - CO2'!$A$5:$A$53,0),BY$20)*AI485*$B480)</f>
        <v/>
      </c>
      <c r="BZ485" t="str" cm="1">
        <f t="array" ref="BZ485">IF($D485="","",INDEX('Data - CO2'!$B$5:$AP$53,MATCH(Kulturmodeller!$D485,'Data - CO2'!$A$5:$A$53,0),BZ$20)*AJ485*$B480)</f>
        <v/>
      </c>
      <c r="CA485" t="str" cm="1">
        <f t="array" ref="CA485">IF($D485="","",INDEX('Data - CO2'!$B$5:$AP$53,MATCH(Kulturmodeller!$D485,'Data - CO2'!$A$5:$A$53,0),CA$20)*AK485*$B480)</f>
        <v/>
      </c>
      <c r="CB485" t="str" cm="1">
        <f t="array" ref="CB485">IF($D485="","",INDEX('Data - CO2'!$B$5:$AP$53,MATCH(Kulturmodeller!$D485,'Data - CO2'!$A$5:$A$53,0),CB$20)*AL485*$B480)</f>
        <v/>
      </c>
      <c r="CC485" t="str" cm="1">
        <f t="array" ref="CC485">IF($D485="","",INDEX('Data - CO2'!$B$5:$AP$53,MATCH(Kulturmodeller!$D485,'Data - CO2'!$A$5:$A$53,0),CC$20)*AM485*$B480)</f>
        <v/>
      </c>
      <c r="CD485" t="str" cm="1">
        <f t="array" ref="CD485">IF($D485="","",INDEX('Data - CO2'!$B$5:$AP$53,MATCH(Kulturmodeller!$D485,'Data - CO2'!$A$5:$A$53,0),CD$20)*AN485*$B480)</f>
        <v/>
      </c>
      <c r="CE485" t="str" cm="1">
        <f t="array" ref="CE485">IF($D485="","",INDEX('Data - CO2'!$B$5:$AP$53,MATCH(Kulturmodeller!$D485,'Data - CO2'!$A$5:$A$53,0),CE$20)*AO485*$B480)</f>
        <v/>
      </c>
      <c r="CF485" t="str" cm="1">
        <f t="array" ref="CF485">IF($D485="","",INDEX('Data - CO2'!$B$5:$AP$53,MATCH(Kulturmodeller!$D485,'Data - CO2'!$A$5:$A$53,0),CF$20)*AP485*$B480)</f>
        <v/>
      </c>
      <c r="CG485" t="str" cm="1">
        <f t="array" ref="CG485">IF($D485="","",INDEX('Data - CO2'!$B$5:$AP$53,MATCH(Kulturmodeller!$D485,'Data - CO2'!$A$5:$A$53,0),CG$20)*AQ485*$B480)</f>
        <v/>
      </c>
      <c r="CH485" t="str" cm="1">
        <f t="array" ref="CH485">IF($D485="","",INDEX('Data - CO2'!$B$5:$AP$53,MATCH(Kulturmodeller!$D485,'Data - CO2'!$A$5:$A$53,0),CH$20)*AR485*$B480)</f>
        <v/>
      </c>
      <c r="CI485" s="11" t="str" cm="1">
        <f t="array" ref="CI485">IF($D485="","",INDEX('Data - CO2'!$B$5:$AP$53,MATCH(Kulturmodeller!$D485,'Data - CO2'!$A$5:$A$53,0),CI$20)*AS485*$B480)</f>
        <v/>
      </c>
    </row>
    <row r="486" spans="1:87" x14ac:dyDescent="0.3">
      <c r="A486" s="351" t="s">
        <v>637</v>
      </c>
      <c r="B486" s="49"/>
      <c r="C486" s="130" t="str">
        <f>'Katalog over Kulturmodeller '!F172</f>
        <v>Valgfri</v>
      </c>
      <c r="D486" s="131" t="s">
        <v>58</v>
      </c>
      <c r="E486" s="139">
        <f>'Katalog over Kulturmodeller '!W172</f>
        <v>0.1</v>
      </c>
      <c r="F486" s="40">
        <f>E486</f>
        <v>0.1</v>
      </c>
      <c r="G486" s="40">
        <f t="shared" ref="G486:G487" si="8386">F486</f>
        <v>0.1</v>
      </c>
      <c r="H486" s="40">
        <f>G486*2/3</f>
        <v>6.6666666666666666E-2</v>
      </c>
      <c r="I486" s="40">
        <f>H486*0.5</f>
        <v>3.3333333333333333E-2</v>
      </c>
      <c r="J486" s="40">
        <v>0</v>
      </c>
      <c r="K486" s="40">
        <f t="shared" ref="K486:K487" si="8387">J486</f>
        <v>0</v>
      </c>
      <c r="L486" s="40">
        <f t="shared" ref="L486:L487" si="8388">K486</f>
        <v>0</v>
      </c>
      <c r="M486" s="40">
        <f t="shared" ref="M486:M487" si="8389">L486</f>
        <v>0</v>
      </c>
      <c r="N486" s="40">
        <f t="shared" ref="N486:N487" si="8390">M486</f>
        <v>0</v>
      </c>
      <c r="O486" s="40">
        <f t="shared" ref="O486:O487" si="8391">N486</f>
        <v>0</v>
      </c>
      <c r="P486" s="40">
        <f t="shared" ref="P486:P487" si="8392">O486</f>
        <v>0</v>
      </c>
      <c r="Q486" s="40">
        <f t="shared" ref="Q486:Q487" si="8393">P486</f>
        <v>0</v>
      </c>
      <c r="R486" s="40">
        <f t="shared" ref="R486:R487" si="8394">Q486</f>
        <v>0</v>
      </c>
      <c r="S486" s="40">
        <f t="shared" ref="S486:S487" si="8395">R486</f>
        <v>0</v>
      </c>
      <c r="T486" s="40">
        <f t="shared" ref="T486:T487" si="8396">S486</f>
        <v>0</v>
      </c>
      <c r="U486" s="40">
        <f t="shared" ref="U486:U487" si="8397">T486</f>
        <v>0</v>
      </c>
      <c r="V486" s="40">
        <f t="shared" ref="V486:V487" si="8398">U486</f>
        <v>0</v>
      </c>
      <c r="W486" s="40">
        <f t="shared" ref="W486:W487" si="8399">V486</f>
        <v>0</v>
      </c>
      <c r="X486" s="40">
        <f t="shared" ref="X486:X487" si="8400">W486</f>
        <v>0</v>
      </c>
      <c r="Y486" s="40">
        <f t="shared" ref="Y486:Y487" si="8401">X486</f>
        <v>0</v>
      </c>
      <c r="Z486" s="40">
        <f t="shared" ref="Z486:Z487" si="8402">Y486</f>
        <v>0</v>
      </c>
      <c r="AA486" s="40">
        <f t="shared" ref="AA486:AA487" si="8403">Z486</f>
        <v>0</v>
      </c>
      <c r="AB486" s="40">
        <f t="shared" ref="AB486:AB487" si="8404">AA486</f>
        <v>0</v>
      </c>
      <c r="AC486" s="40">
        <f t="shared" ref="AC486:AC487" si="8405">AB486</f>
        <v>0</v>
      </c>
      <c r="AD486" s="40">
        <f t="shared" ref="AD486:AD487" si="8406">AC486</f>
        <v>0</v>
      </c>
      <c r="AE486" s="40">
        <f t="shared" ref="AE486:AE487" si="8407">AD486</f>
        <v>0</v>
      </c>
      <c r="AF486" s="40">
        <f t="shared" ref="AF486:AF487" si="8408">AE486</f>
        <v>0</v>
      </c>
      <c r="AG486" s="40">
        <f t="shared" ref="AG486:AG487" si="8409">AF486</f>
        <v>0</v>
      </c>
      <c r="AH486" s="40">
        <f t="shared" ref="AH486:AH487" si="8410">AG486</f>
        <v>0</v>
      </c>
      <c r="AI486" s="40">
        <f t="shared" ref="AI486:AI487" si="8411">AH486</f>
        <v>0</v>
      </c>
      <c r="AJ486" s="40">
        <f t="shared" ref="AJ486:AJ487" si="8412">AI486</f>
        <v>0</v>
      </c>
      <c r="AK486" s="40">
        <f t="shared" ref="AK486:AK487" si="8413">AJ486</f>
        <v>0</v>
      </c>
      <c r="AL486" s="40">
        <f t="shared" ref="AL486:AL487" si="8414">AK486</f>
        <v>0</v>
      </c>
      <c r="AM486" s="40">
        <f t="shared" ref="AM486:AM487" si="8415">AL486</f>
        <v>0</v>
      </c>
      <c r="AN486" s="40">
        <f t="shared" ref="AN486:AN487" si="8416">AM486</f>
        <v>0</v>
      </c>
      <c r="AO486" s="40">
        <f t="shared" ref="AO486:AO487" si="8417">AN486</f>
        <v>0</v>
      </c>
      <c r="AP486" s="40">
        <f t="shared" ref="AP486:AP487" si="8418">AO486</f>
        <v>0</v>
      </c>
      <c r="AQ486" s="40">
        <f t="shared" ref="AQ486:AQ487" si="8419">AP486</f>
        <v>0</v>
      </c>
      <c r="AR486" s="40">
        <f t="shared" ref="AR486:AR487" si="8420">AQ486</f>
        <v>0</v>
      </c>
      <c r="AS486" s="41">
        <f t="shared" ref="AS486:AS487" si="8421">AR486</f>
        <v>0</v>
      </c>
      <c r="AU486" s="10" cm="1">
        <f t="array" ref="AU486">IF($D486="","",INDEX('Data - CO2'!$B$5:$AP$53,MATCH(Kulturmodeller!$D486,'Data - CO2'!$A$5:$A$53,0),AU$20)*E486)</f>
        <v>0</v>
      </c>
      <c r="AV486" cm="1">
        <f t="array" ref="AV486">IF($D486="","",INDEX('Data - CO2'!$B$5:$AP$53,MATCH(Kulturmodeller!$D486,'Data - CO2'!$A$5:$A$53,0),AV$20)*F486)</f>
        <v>0.88136465041360701</v>
      </c>
      <c r="AW486" cm="1">
        <f t="array" ref="AW486">IF($D486="","",INDEX('Data - CO2'!$B$5:$AP$53,MATCH(Kulturmodeller!$D486,'Data - CO2'!$A$5:$A$53,0),AW$20)*G486)</f>
        <v>5.1741980743614837</v>
      </c>
      <c r="AX486" cm="1">
        <f t="array" ref="AX486">IF($D486="","",INDEX('Data - CO2'!$B$5:$AP$53,MATCH(Kulturmodeller!$D486,'Data - CO2'!$A$5:$A$53,0),AX$20)*H486)</f>
        <v>6.3399497186418801</v>
      </c>
      <c r="AY486" cm="1">
        <f t="array" ref="AY486">IF($D486="","",INDEX('Data - CO2'!$B$5:$AP$53,MATCH(Kulturmodeller!$D486,'Data - CO2'!$A$5:$A$53,0),AY$20)*I486)</f>
        <v>5.0032133321812431</v>
      </c>
      <c r="AZ486" cm="1">
        <f t="array" ref="AZ486">IF($D486="","",INDEX('Data - CO2'!$B$5:$AP$53,MATCH(Kulturmodeller!$D486,'Data - CO2'!$A$5:$A$53,0),AZ$20)*J486*$B480)</f>
        <v>0</v>
      </c>
      <c r="BA486" cm="1">
        <f t="array" ref="BA486">IF($D486="","",INDEX('Data - CO2'!$B$5:$AP$53,MATCH(Kulturmodeller!$D486,'Data - CO2'!$A$5:$A$53,0),BA$20)*K486*$B480)</f>
        <v>0</v>
      </c>
      <c r="BB486" cm="1">
        <f t="array" ref="BB486">IF($D486="","",INDEX('Data - CO2'!$B$5:$AP$53,MATCH(Kulturmodeller!$D486,'Data - CO2'!$A$5:$A$53,0),BB$20)*L486*$B480)</f>
        <v>0</v>
      </c>
      <c r="BC486" cm="1">
        <f t="array" ref="BC486">IF($D486="","",INDEX('Data - CO2'!$B$5:$AP$53,MATCH(Kulturmodeller!$D486,'Data - CO2'!$A$5:$A$53,0),BC$20)*M486*$B480)</f>
        <v>0</v>
      </c>
      <c r="BD486" cm="1">
        <f t="array" ref="BD486">IF($D486="","",INDEX('Data - CO2'!$B$5:$AP$53,MATCH(Kulturmodeller!$D486,'Data - CO2'!$A$5:$A$53,0),BD$20)*N486*$B480)</f>
        <v>0</v>
      </c>
      <c r="BE486" cm="1">
        <f t="array" ref="BE486">IF($D486="","",INDEX('Data - CO2'!$B$5:$AP$53,MATCH(Kulturmodeller!$D486,'Data - CO2'!$A$5:$A$53,0),BE$20)*O486*$B480)</f>
        <v>0</v>
      </c>
      <c r="BF486" cm="1">
        <f t="array" ref="BF486">IF($D486="","",INDEX('Data - CO2'!$B$5:$AP$53,MATCH(Kulturmodeller!$D486,'Data - CO2'!$A$5:$A$53,0),BF$20)*P486*$B480)</f>
        <v>0</v>
      </c>
      <c r="BG486" cm="1">
        <f t="array" ref="BG486">IF($D486="","",INDEX('Data - CO2'!$B$5:$AP$53,MATCH(Kulturmodeller!$D486,'Data - CO2'!$A$5:$A$53,0),BG$20)*Q486*$B480)</f>
        <v>0</v>
      </c>
      <c r="BH486" cm="1">
        <f t="array" ref="BH486">IF($D486="","",INDEX('Data - CO2'!$B$5:$AP$53,MATCH(Kulturmodeller!$D486,'Data - CO2'!$A$5:$A$53,0),BH$20)*R486*$B480)</f>
        <v>0</v>
      </c>
      <c r="BI486" cm="1">
        <f t="array" ref="BI486">IF($D486="","",INDEX('Data - CO2'!$B$5:$AP$53,MATCH(Kulturmodeller!$D486,'Data - CO2'!$A$5:$A$53,0),BI$20)*S486*$B480)</f>
        <v>0</v>
      </c>
      <c r="BJ486" cm="1">
        <f t="array" ref="BJ486">IF($D486="","",INDEX('Data - CO2'!$B$5:$AP$53,MATCH(Kulturmodeller!$D486,'Data - CO2'!$A$5:$A$53,0),BJ$20)*T486*$B480)</f>
        <v>0</v>
      </c>
      <c r="BK486" cm="1">
        <f t="array" ref="BK486">IF($D486="","",INDEX('Data - CO2'!$B$5:$AP$53,MATCH(Kulturmodeller!$D486,'Data - CO2'!$A$5:$A$53,0),BK$20)*U486*$B480)</f>
        <v>0</v>
      </c>
      <c r="BL486" cm="1">
        <f t="array" ref="BL486">IF($D486="","",INDEX('Data - CO2'!$B$5:$AP$53,MATCH(Kulturmodeller!$D486,'Data - CO2'!$A$5:$A$53,0),BL$20)*V486*$B480)</f>
        <v>0</v>
      </c>
      <c r="BM486" cm="1">
        <f t="array" ref="BM486">IF($D486="","",INDEX('Data - CO2'!$B$5:$AP$53,MATCH(Kulturmodeller!$D486,'Data - CO2'!$A$5:$A$53,0),BM$20)*W486*$B480)</f>
        <v>0</v>
      </c>
      <c r="BN486" cm="1">
        <f t="array" ref="BN486">IF($D486="","",INDEX('Data - CO2'!$B$5:$AP$53,MATCH(Kulturmodeller!$D486,'Data - CO2'!$A$5:$A$53,0),BN$20)*X486*$B480)</f>
        <v>0</v>
      </c>
      <c r="BO486" cm="1">
        <f t="array" ref="BO486">IF($D486="","",INDEX('Data - CO2'!$B$5:$AP$53,MATCH(Kulturmodeller!$D486,'Data - CO2'!$A$5:$A$53,0),BO$20)*Y486*$B480)</f>
        <v>0</v>
      </c>
      <c r="BP486" cm="1">
        <f t="array" ref="BP486">IF($D486="","",INDEX('Data - CO2'!$B$5:$AP$53,MATCH(Kulturmodeller!$D486,'Data - CO2'!$A$5:$A$53,0),BP$20)*Z486*$B480)</f>
        <v>0</v>
      </c>
      <c r="BQ486" cm="1">
        <f t="array" ref="BQ486">IF($D486="","",INDEX('Data - CO2'!$B$5:$AP$53,MATCH(Kulturmodeller!$D486,'Data - CO2'!$A$5:$A$53,0),BQ$20)*AA486*$B480)</f>
        <v>0</v>
      </c>
      <c r="BR486" cm="1">
        <f t="array" ref="BR486">IF($D486="","",INDEX('Data - CO2'!$B$5:$AP$53,MATCH(Kulturmodeller!$D486,'Data - CO2'!$A$5:$A$53,0),BR$20)*AB486*$B480)</f>
        <v>0</v>
      </c>
      <c r="BS486" cm="1">
        <f t="array" ref="BS486">IF($D486="","",INDEX('Data - CO2'!$B$5:$AP$53,MATCH(Kulturmodeller!$D486,'Data - CO2'!$A$5:$A$53,0),BS$20)*AC486*$B480)</f>
        <v>0</v>
      </c>
      <c r="BT486" cm="1">
        <f t="array" ref="BT486">IF($D486="","",INDEX('Data - CO2'!$B$5:$AP$53,MATCH(Kulturmodeller!$D486,'Data - CO2'!$A$5:$A$53,0),BT$20)*AD486*$B480)</f>
        <v>0</v>
      </c>
      <c r="BU486" cm="1">
        <f t="array" ref="BU486">IF($D486="","",INDEX('Data - CO2'!$B$5:$AP$53,MATCH(Kulturmodeller!$D486,'Data - CO2'!$A$5:$A$53,0),BU$20)*AE486*$B480)</f>
        <v>0</v>
      </c>
      <c r="BV486" cm="1">
        <f t="array" ref="BV486">IF($D486="","",INDEX('Data - CO2'!$B$5:$AP$53,MATCH(Kulturmodeller!$D486,'Data - CO2'!$A$5:$A$53,0),BV$20)*AF486*$B480)</f>
        <v>0</v>
      </c>
      <c r="BW486" cm="1">
        <f t="array" ref="BW486">IF($D486="","",INDEX('Data - CO2'!$B$5:$AP$53,MATCH(Kulturmodeller!$D486,'Data - CO2'!$A$5:$A$53,0),BW$20)*AG486*$B480)</f>
        <v>0</v>
      </c>
      <c r="BX486" cm="1">
        <f t="array" ref="BX486">IF($D486="","",INDEX('Data - CO2'!$B$5:$AP$53,MATCH(Kulturmodeller!$D486,'Data - CO2'!$A$5:$A$53,0),BX$20)*AH486*$B480)</f>
        <v>0</v>
      </c>
      <c r="BY486" cm="1">
        <f t="array" ref="BY486">IF($D486="","",INDEX('Data - CO2'!$B$5:$AP$53,MATCH(Kulturmodeller!$D486,'Data - CO2'!$A$5:$A$53,0),BY$20)*AI486*$B480)</f>
        <v>0</v>
      </c>
      <c r="BZ486" cm="1">
        <f t="array" ref="BZ486">IF($D486="","",INDEX('Data - CO2'!$B$5:$AP$53,MATCH(Kulturmodeller!$D486,'Data - CO2'!$A$5:$A$53,0),BZ$20)*AJ486*$B480)</f>
        <v>0</v>
      </c>
      <c r="CA486" cm="1">
        <f t="array" ref="CA486">IF($D486="","",INDEX('Data - CO2'!$B$5:$AP$53,MATCH(Kulturmodeller!$D486,'Data - CO2'!$A$5:$A$53,0),CA$20)*AK486*$B480)</f>
        <v>0</v>
      </c>
      <c r="CB486" cm="1">
        <f t="array" ref="CB486">IF($D486="","",INDEX('Data - CO2'!$B$5:$AP$53,MATCH(Kulturmodeller!$D486,'Data - CO2'!$A$5:$A$53,0),CB$20)*AL486*$B480)</f>
        <v>0</v>
      </c>
      <c r="CC486" cm="1">
        <f t="array" ref="CC486">IF($D486="","",INDEX('Data - CO2'!$B$5:$AP$53,MATCH(Kulturmodeller!$D486,'Data - CO2'!$A$5:$A$53,0),CC$20)*AM486*$B480)</f>
        <v>0</v>
      </c>
      <c r="CD486" cm="1">
        <f t="array" ref="CD486">IF($D486="","",INDEX('Data - CO2'!$B$5:$AP$53,MATCH(Kulturmodeller!$D486,'Data - CO2'!$A$5:$A$53,0),CD$20)*AN486*$B480)</f>
        <v>0</v>
      </c>
      <c r="CE486" cm="1">
        <f t="array" ref="CE486">IF($D486="","",INDEX('Data - CO2'!$B$5:$AP$53,MATCH(Kulturmodeller!$D486,'Data - CO2'!$A$5:$A$53,0),CE$20)*AO486*$B480)</f>
        <v>0</v>
      </c>
      <c r="CF486" cm="1">
        <f t="array" ref="CF486">IF($D486="","",INDEX('Data - CO2'!$B$5:$AP$53,MATCH(Kulturmodeller!$D486,'Data - CO2'!$A$5:$A$53,0),CF$20)*AP486*$B480)</f>
        <v>0</v>
      </c>
      <c r="CG486" cm="1">
        <f t="array" ref="CG486">IF($D486="","",INDEX('Data - CO2'!$B$5:$AP$53,MATCH(Kulturmodeller!$D486,'Data - CO2'!$A$5:$A$53,0),CG$20)*AQ486*$B480)</f>
        <v>0</v>
      </c>
      <c r="CH486" cm="1">
        <f t="array" ref="CH486">IF($D486="","",INDEX('Data - CO2'!$B$5:$AP$53,MATCH(Kulturmodeller!$D486,'Data - CO2'!$A$5:$A$53,0),CH$20)*AR486*$B480)</f>
        <v>0</v>
      </c>
      <c r="CI486" s="11" cm="1">
        <f t="array" ref="CI486">IF($D486="","",INDEX('Data - CO2'!$B$5:$AP$53,MATCH(Kulturmodeller!$D486,'Data - CO2'!$A$5:$A$53,0),CI$20)*AS486*$B480)</f>
        <v>0</v>
      </c>
    </row>
    <row r="487" spans="1:87" x14ac:dyDescent="0.3">
      <c r="A487" s="346" t="s">
        <v>638</v>
      </c>
      <c r="B487" s="42"/>
      <c r="C487" s="128" t="str">
        <f>'Katalog over Kulturmodeller '!F173</f>
        <v>Juletræer (NGR)</v>
      </c>
      <c r="D487" s="129" t="s">
        <v>634</v>
      </c>
      <c r="E487" s="140">
        <f>'Katalog over Kulturmodeller '!W173</f>
        <v>0</v>
      </c>
      <c r="F487" s="40">
        <f>E487</f>
        <v>0</v>
      </c>
      <c r="G487" s="40">
        <f t="shared" si="8386"/>
        <v>0</v>
      </c>
      <c r="H487" s="40">
        <f>G487*2/3</f>
        <v>0</v>
      </c>
      <c r="I487" s="40">
        <f>H487*0.5</f>
        <v>0</v>
      </c>
      <c r="J487" s="40">
        <v>0</v>
      </c>
      <c r="K487" s="40">
        <f t="shared" si="8387"/>
        <v>0</v>
      </c>
      <c r="L487" s="40">
        <f t="shared" si="8388"/>
        <v>0</v>
      </c>
      <c r="M487" s="40">
        <f t="shared" si="8389"/>
        <v>0</v>
      </c>
      <c r="N487" s="40">
        <f t="shared" si="8390"/>
        <v>0</v>
      </c>
      <c r="O487" s="40">
        <f t="shared" si="8391"/>
        <v>0</v>
      </c>
      <c r="P487" s="40">
        <f t="shared" si="8392"/>
        <v>0</v>
      </c>
      <c r="Q487" s="40">
        <f t="shared" si="8393"/>
        <v>0</v>
      </c>
      <c r="R487" s="40">
        <f t="shared" si="8394"/>
        <v>0</v>
      </c>
      <c r="S487" s="40">
        <f t="shared" si="8395"/>
        <v>0</v>
      </c>
      <c r="T487" s="40">
        <f t="shared" si="8396"/>
        <v>0</v>
      </c>
      <c r="U487" s="40">
        <f t="shared" si="8397"/>
        <v>0</v>
      </c>
      <c r="V487" s="40">
        <f t="shared" si="8398"/>
        <v>0</v>
      </c>
      <c r="W487" s="40">
        <f t="shared" si="8399"/>
        <v>0</v>
      </c>
      <c r="X487" s="40">
        <f t="shared" si="8400"/>
        <v>0</v>
      </c>
      <c r="Y487" s="40">
        <f t="shared" si="8401"/>
        <v>0</v>
      </c>
      <c r="Z487" s="40">
        <f t="shared" si="8402"/>
        <v>0</v>
      </c>
      <c r="AA487" s="40">
        <f t="shared" si="8403"/>
        <v>0</v>
      </c>
      <c r="AB487" s="40">
        <f t="shared" si="8404"/>
        <v>0</v>
      </c>
      <c r="AC487" s="40">
        <f t="shared" si="8405"/>
        <v>0</v>
      </c>
      <c r="AD487" s="40">
        <f t="shared" si="8406"/>
        <v>0</v>
      </c>
      <c r="AE487" s="40">
        <f t="shared" si="8407"/>
        <v>0</v>
      </c>
      <c r="AF487" s="40">
        <f t="shared" si="8408"/>
        <v>0</v>
      </c>
      <c r="AG487" s="40">
        <f t="shared" si="8409"/>
        <v>0</v>
      </c>
      <c r="AH487" s="40">
        <f t="shared" si="8410"/>
        <v>0</v>
      </c>
      <c r="AI487" s="40">
        <f t="shared" si="8411"/>
        <v>0</v>
      </c>
      <c r="AJ487" s="40">
        <f t="shared" si="8412"/>
        <v>0</v>
      </c>
      <c r="AK487" s="40">
        <f t="shared" si="8413"/>
        <v>0</v>
      </c>
      <c r="AL487" s="40">
        <f t="shared" si="8414"/>
        <v>0</v>
      </c>
      <c r="AM487" s="40">
        <f t="shared" si="8415"/>
        <v>0</v>
      </c>
      <c r="AN487" s="40">
        <f t="shared" si="8416"/>
        <v>0</v>
      </c>
      <c r="AO487" s="40">
        <f t="shared" si="8417"/>
        <v>0</v>
      </c>
      <c r="AP487" s="40">
        <f t="shared" si="8418"/>
        <v>0</v>
      </c>
      <c r="AQ487" s="40">
        <f t="shared" si="8419"/>
        <v>0</v>
      </c>
      <c r="AR487" s="40">
        <f t="shared" si="8420"/>
        <v>0</v>
      </c>
      <c r="AS487" s="41">
        <f t="shared" si="8421"/>
        <v>0</v>
      </c>
      <c r="AU487" s="12" cm="1">
        <f t="array" ref="AU487">IF($D487="","",INDEX('Data - CO2'!$B$5:$AP$53,MATCH(Kulturmodeller!$D487,'Data - CO2'!$A$5:$A$53,0),AU$20)*E487)</f>
        <v>0</v>
      </c>
      <c r="AV487" s="3" cm="1">
        <f t="array" ref="AV487">IF($D487="","",INDEX('Data - CO2'!$B$5:$AP$53,MATCH(Kulturmodeller!$D487,'Data - CO2'!$A$5:$A$53,0),AV$20)*F487)</f>
        <v>0</v>
      </c>
      <c r="AW487" s="3" cm="1">
        <f t="array" ref="AW487">IF($D487="","",INDEX('Data - CO2'!$B$5:$AP$53,MATCH(Kulturmodeller!$D487,'Data - CO2'!$A$5:$A$53,0),AW$20)*G487)</f>
        <v>0</v>
      </c>
      <c r="AX487" s="3" cm="1">
        <f t="array" ref="AX487">IF($D487="","",INDEX('Data - CO2'!$B$5:$AP$53,MATCH(Kulturmodeller!$D487,'Data - CO2'!$A$5:$A$53,0),AX$20)*H487)</f>
        <v>0</v>
      </c>
      <c r="AY487" s="3" cm="1">
        <f t="array" ref="AY487">IF($D487="","",INDEX('Data - CO2'!$B$5:$AP$53,MATCH(Kulturmodeller!$D487,'Data - CO2'!$A$5:$A$53,0),AY$20)*I487)</f>
        <v>0</v>
      </c>
      <c r="AZ487" s="3" cm="1">
        <f t="array" ref="AZ487">IF($D487="","",INDEX('Data - CO2'!$B$5:$AP$53,MATCH(Kulturmodeller!$D487,'Data - CO2'!$A$5:$A$53,0),AZ$20)*J487*$B480)</f>
        <v>0</v>
      </c>
      <c r="BA487" s="3" cm="1">
        <f t="array" ref="BA487">IF($D487="","",INDEX('Data - CO2'!$B$5:$AP$53,MATCH(Kulturmodeller!$D487,'Data - CO2'!$A$5:$A$53,0),BA$20)*K487*$B480)</f>
        <v>0</v>
      </c>
      <c r="BB487" s="3" cm="1">
        <f t="array" ref="BB487">IF($D487="","",INDEX('Data - CO2'!$B$5:$AP$53,MATCH(Kulturmodeller!$D487,'Data - CO2'!$A$5:$A$53,0),BB$20)*L487*$B480)</f>
        <v>0</v>
      </c>
      <c r="BC487" s="3" cm="1">
        <f t="array" ref="BC487">IF($D487="","",INDEX('Data - CO2'!$B$5:$AP$53,MATCH(Kulturmodeller!$D487,'Data - CO2'!$A$5:$A$53,0),BC$20)*M487*$B480)</f>
        <v>0</v>
      </c>
      <c r="BD487" s="3" cm="1">
        <f t="array" ref="BD487">IF($D487="","",INDEX('Data - CO2'!$B$5:$AP$53,MATCH(Kulturmodeller!$D487,'Data - CO2'!$A$5:$A$53,0),BD$20)*N487*$B480)</f>
        <v>0</v>
      </c>
      <c r="BE487" s="3" cm="1">
        <f t="array" ref="BE487">IF($D487="","",INDEX('Data - CO2'!$B$5:$AP$53,MATCH(Kulturmodeller!$D487,'Data - CO2'!$A$5:$A$53,0),BE$20)*O487*$B480)</f>
        <v>0</v>
      </c>
      <c r="BF487" s="3" cm="1">
        <f t="array" ref="BF487">IF($D487="","",INDEX('Data - CO2'!$B$5:$AP$53,MATCH(Kulturmodeller!$D487,'Data - CO2'!$A$5:$A$53,0),BF$20)*P487*$B480)</f>
        <v>0</v>
      </c>
      <c r="BG487" s="3" cm="1">
        <f t="array" ref="BG487">IF($D487="","",INDEX('Data - CO2'!$B$5:$AP$53,MATCH(Kulturmodeller!$D487,'Data - CO2'!$A$5:$A$53,0),BG$20)*Q487*$B480)</f>
        <v>0</v>
      </c>
      <c r="BH487" s="3" cm="1">
        <f t="array" ref="BH487">IF($D487="","",INDEX('Data - CO2'!$B$5:$AP$53,MATCH(Kulturmodeller!$D487,'Data - CO2'!$A$5:$A$53,0),BH$20)*R487*$B480)</f>
        <v>0</v>
      </c>
      <c r="BI487" s="3" cm="1">
        <f t="array" ref="BI487">IF($D487="","",INDEX('Data - CO2'!$B$5:$AP$53,MATCH(Kulturmodeller!$D487,'Data - CO2'!$A$5:$A$53,0),BI$20)*S487*$B480)</f>
        <v>0</v>
      </c>
      <c r="BJ487" s="3" cm="1">
        <f t="array" ref="BJ487">IF($D487="","",INDEX('Data - CO2'!$B$5:$AP$53,MATCH(Kulturmodeller!$D487,'Data - CO2'!$A$5:$A$53,0),BJ$20)*T487*$B480)</f>
        <v>0</v>
      </c>
      <c r="BK487" s="3" cm="1">
        <f t="array" ref="BK487">IF($D487="","",INDEX('Data - CO2'!$B$5:$AP$53,MATCH(Kulturmodeller!$D487,'Data - CO2'!$A$5:$A$53,0),BK$20)*U487*$B480)</f>
        <v>0</v>
      </c>
      <c r="BL487" s="3" cm="1">
        <f t="array" ref="BL487">IF($D487="","",INDEX('Data - CO2'!$B$5:$AP$53,MATCH(Kulturmodeller!$D487,'Data - CO2'!$A$5:$A$53,0),BL$20)*V487*$B480)</f>
        <v>0</v>
      </c>
      <c r="BM487" s="3" cm="1">
        <f t="array" ref="BM487">IF($D487="","",INDEX('Data - CO2'!$B$5:$AP$53,MATCH(Kulturmodeller!$D487,'Data - CO2'!$A$5:$A$53,0),BM$20)*W487*$B480)</f>
        <v>0</v>
      </c>
      <c r="BN487" s="3" cm="1">
        <f t="array" ref="BN487">IF($D487="","",INDEX('Data - CO2'!$B$5:$AP$53,MATCH(Kulturmodeller!$D487,'Data - CO2'!$A$5:$A$53,0),BN$20)*X487*$B480)</f>
        <v>0</v>
      </c>
      <c r="BO487" s="3" cm="1">
        <f t="array" ref="BO487">IF($D487="","",INDEX('Data - CO2'!$B$5:$AP$53,MATCH(Kulturmodeller!$D487,'Data - CO2'!$A$5:$A$53,0),BO$20)*Y487*$B480)</f>
        <v>0</v>
      </c>
      <c r="BP487" s="3" cm="1">
        <f t="array" ref="BP487">IF($D487="","",INDEX('Data - CO2'!$B$5:$AP$53,MATCH(Kulturmodeller!$D487,'Data - CO2'!$A$5:$A$53,0),BP$20)*Z487*$B480)</f>
        <v>0</v>
      </c>
      <c r="BQ487" s="3" cm="1">
        <f t="array" ref="BQ487">IF($D487="","",INDEX('Data - CO2'!$B$5:$AP$53,MATCH(Kulturmodeller!$D487,'Data - CO2'!$A$5:$A$53,0),BQ$20)*AA487*$B480)</f>
        <v>0</v>
      </c>
      <c r="BR487" s="3" cm="1">
        <f t="array" ref="BR487">IF($D487="","",INDEX('Data - CO2'!$B$5:$AP$53,MATCH(Kulturmodeller!$D487,'Data - CO2'!$A$5:$A$53,0),BR$20)*AB487*$B480)</f>
        <v>0</v>
      </c>
      <c r="BS487" s="3" cm="1">
        <f t="array" ref="BS487">IF($D487="","",INDEX('Data - CO2'!$B$5:$AP$53,MATCH(Kulturmodeller!$D487,'Data - CO2'!$A$5:$A$53,0),BS$20)*AC487*$B480)</f>
        <v>0</v>
      </c>
      <c r="BT487" s="3" cm="1">
        <f t="array" ref="BT487">IF($D487="","",INDEX('Data - CO2'!$B$5:$AP$53,MATCH(Kulturmodeller!$D487,'Data - CO2'!$A$5:$A$53,0),BT$20)*AD487*$B480)</f>
        <v>0</v>
      </c>
      <c r="BU487" s="3" cm="1">
        <f t="array" ref="BU487">IF($D487="","",INDEX('Data - CO2'!$B$5:$AP$53,MATCH(Kulturmodeller!$D487,'Data - CO2'!$A$5:$A$53,0),BU$20)*AE487*$B480)</f>
        <v>0</v>
      </c>
      <c r="BV487" s="3" cm="1">
        <f t="array" ref="BV487">IF($D487="","",INDEX('Data - CO2'!$B$5:$AP$53,MATCH(Kulturmodeller!$D487,'Data - CO2'!$A$5:$A$53,0),BV$20)*AF487*$B480)</f>
        <v>0</v>
      </c>
      <c r="BW487" s="3" cm="1">
        <f t="array" ref="BW487">IF($D487="","",INDEX('Data - CO2'!$B$5:$AP$53,MATCH(Kulturmodeller!$D487,'Data - CO2'!$A$5:$A$53,0),BW$20)*AG487*$B480)</f>
        <v>0</v>
      </c>
      <c r="BX487" s="3" cm="1">
        <f t="array" ref="BX487">IF($D487="","",INDEX('Data - CO2'!$B$5:$AP$53,MATCH(Kulturmodeller!$D487,'Data - CO2'!$A$5:$A$53,0),BX$20)*AH487*$B480)</f>
        <v>0</v>
      </c>
      <c r="BY487" s="3" cm="1">
        <f t="array" ref="BY487">IF($D487="","",INDEX('Data - CO2'!$B$5:$AP$53,MATCH(Kulturmodeller!$D487,'Data - CO2'!$A$5:$A$53,0),BY$20)*AI487*$B480)</f>
        <v>0</v>
      </c>
      <c r="BZ487" s="3" cm="1">
        <f t="array" ref="BZ487">IF($D487="","",INDEX('Data - CO2'!$B$5:$AP$53,MATCH(Kulturmodeller!$D487,'Data - CO2'!$A$5:$A$53,0),BZ$20)*AJ487*$B480)</f>
        <v>0</v>
      </c>
      <c r="CA487" s="3" cm="1">
        <f t="array" ref="CA487">IF($D487="","",INDEX('Data - CO2'!$B$5:$AP$53,MATCH(Kulturmodeller!$D487,'Data - CO2'!$A$5:$A$53,0),CA$20)*AK487*$B480)</f>
        <v>0</v>
      </c>
      <c r="CB487" s="3" cm="1">
        <f t="array" ref="CB487">IF($D487="","",INDEX('Data - CO2'!$B$5:$AP$53,MATCH(Kulturmodeller!$D487,'Data - CO2'!$A$5:$A$53,0),CB$20)*AL487*$B480)</f>
        <v>0</v>
      </c>
      <c r="CC487" s="3" cm="1">
        <f t="array" ref="CC487">IF($D487="","",INDEX('Data - CO2'!$B$5:$AP$53,MATCH(Kulturmodeller!$D487,'Data - CO2'!$A$5:$A$53,0),CC$20)*AM487*$B480)</f>
        <v>0</v>
      </c>
      <c r="CD487" s="3" cm="1">
        <f t="array" ref="CD487">IF($D487="","",INDEX('Data - CO2'!$B$5:$AP$53,MATCH(Kulturmodeller!$D487,'Data - CO2'!$A$5:$A$53,0),CD$20)*AN487*$B480)</f>
        <v>0</v>
      </c>
      <c r="CE487" s="3" cm="1">
        <f t="array" ref="CE487">IF($D487="","",INDEX('Data - CO2'!$B$5:$AP$53,MATCH(Kulturmodeller!$D487,'Data - CO2'!$A$5:$A$53,0),CE$20)*AO487*$B480)</f>
        <v>0</v>
      </c>
      <c r="CF487" s="3" cm="1">
        <f t="array" ref="CF487">IF($D487="","",INDEX('Data - CO2'!$B$5:$AP$53,MATCH(Kulturmodeller!$D487,'Data - CO2'!$A$5:$A$53,0),CF$20)*AP487*$B480)</f>
        <v>0</v>
      </c>
      <c r="CG487" s="3" cm="1">
        <f t="array" ref="CG487">IF($D487="","",INDEX('Data - CO2'!$B$5:$AP$53,MATCH(Kulturmodeller!$D487,'Data - CO2'!$A$5:$A$53,0),CG$20)*AQ487*$B480)</f>
        <v>0</v>
      </c>
      <c r="CH487" s="3" cm="1">
        <f t="array" ref="CH487">IF($D487="","",INDEX('Data - CO2'!$B$5:$AP$53,MATCH(Kulturmodeller!$D487,'Data - CO2'!$A$5:$A$53,0),CH$20)*AR487*$B480)</f>
        <v>0</v>
      </c>
      <c r="CI487" s="13" cm="1">
        <f t="array" ref="CI487">IF($D487="","",INDEX('Data - CO2'!$B$5:$AP$53,MATCH(Kulturmodeller!$D487,'Data - CO2'!$A$5:$A$53,0),CI$20)*AS487*$B480)</f>
        <v>0</v>
      </c>
    </row>
    <row r="488" spans="1:87" x14ac:dyDescent="0.3">
      <c r="A488" s="33"/>
      <c r="B488" s="33"/>
      <c r="C488" s="33"/>
      <c r="D488" s="10"/>
      <c r="E488" s="479">
        <f>SUM(E481:E487)</f>
        <v>1</v>
      </c>
      <c r="F488" s="108">
        <f>SUM(F481:F487)</f>
        <v>1</v>
      </c>
      <c r="G488" s="109">
        <f>SUM(G481:G487)</f>
        <v>1</v>
      </c>
      <c r="H488" s="109">
        <f t="shared" ref="H488:AS488" si="8422">SUM(H481:H487)</f>
        <v>1</v>
      </c>
      <c r="I488" s="109">
        <f t="shared" si="8422"/>
        <v>0.99999999999999989</v>
      </c>
      <c r="J488" s="109">
        <f t="shared" si="8422"/>
        <v>1</v>
      </c>
      <c r="K488" s="109">
        <f t="shared" si="8422"/>
        <v>1</v>
      </c>
      <c r="L488" s="109">
        <f t="shared" si="8422"/>
        <v>1</v>
      </c>
      <c r="M488" s="109">
        <f t="shared" si="8422"/>
        <v>1</v>
      </c>
      <c r="N488" s="109">
        <f t="shared" si="8422"/>
        <v>1</v>
      </c>
      <c r="O488" s="109">
        <f t="shared" si="8422"/>
        <v>1</v>
      </c>
      <c r="P488" s="109">
        <f t="shared" si="8422"/>
        <v>1</v>
      </c>
      <c r="Q488" s="109">
        <f t="shared" si="8422"/>
        <v>1</v>
      </c>
      <c r="R488" s="109">
        <f t="shared" si="8422"/>
        <v>1</v>
      </c>
      <c r="S488" s="109">
        <f t="shared" si="8422"/>
        <v>1</v>
      </c>
      <c r="T488" s="109">
        <f t="shared" si="8422"/>
        <v>1</v>
      </c>
      <c r="U488" s="109">
        <f t="shared" si="8422"/>
        <v>1</v>
      </c>
      <c r="V488" s="109">
        <f t="shared" si="8422"/>
        <v>1</v>
      </c>
      <c r="W488" s="109">
        <f t="shared" si="8422"/>
        <v>1</v>
      </c>
      <c r="X488" s="109">
        <f t="shared" si="8422"/>
        <v>1</v>
      </c>
      <c r="Y488" s="109">
        <f t="shared" si="8422"/>
        <v>1</v>
      </c>
      <c r="Z488" s="109">
        <f t="shared" si="8422"/>
        <v>1</v>
      </c>
      <c r="AA488" s="109">
        <f t="shared" si="8422"/>
        <v>1</v>
      </c>
      <c r="AB488" s="109">
        <f t="shared" si="8422"/>
        <v>1</v>
      </c>
      <c r="AC488" s="109">
        <f t="shared" si="8422"/>
        <v>1</v>
      </c>
      <c r="AD488" s="109">
        <f t="shared" si="8422"/>
        <v>1</v>
      </c>
      <c r="AE488" s="109">
        <f t="shared" si="8422"/>
        <v>1</v>
      </c>
      <c r="AF488" s="109">
        <f t="shared" si="8422"/>
        <v>1</v>
      </c>
      <c r="AG488" s="109">
        <f t="shared" si="8422"/>
        <v>1</v>
      </c>
      <c r="AH488" s="109">
        <f t="shared" si="8422"/>
        <v>1</v>
      </c>
      <c r="AI488" s="109">
        <f t="shared" si="8422"/>
        <v>1</v>
      </c>
      <c r="AJ488" s="109">
        <f t="shared" si="8422"/>
        <v>1</v>
      </c>
      <c r="AK488" s="109">
        <f t="shared" si="8422"/>
        <v>1</v>
      </c>
      <c r="AL488" s="109">
        <f t="shared" si="8422"/>
        <v>1</v>
      </c>
      <c r="AM488" s="109">
        <f t="shared" si="8422"/>
        <v>1</v>
      </c>
      <c r="AN488" s="109">
        <f t="shared" si="8422"/>
        <v>1</v>
      </c>
      <c r="AO488" s="109">
        <f t="shared" si="8422"/>
        <v>1</v>
      </c>
      <c r="AP488" s="109">
        <f t="shared" si="8422"/>
        <v>1</v>
      </c>
      <c r="AQ488" s="109">
        <f t="shared" si="8422"/>
        <v>1</v>
      </c>
      <c r="AR488" s="109">
        <f t="shared" si="8422"/>
        <v>1</v>
      </c>
      <c r="AS488" s="110">
        <f t="shared" si="8422"/>
        <v>1</v>
      </c>
      <c r="AU488" s="111">
        <f>SUM(AU481:AU487)</f>
        <v>0</v>
      </c>
      <c r="AV488" s="112">
        <f t="shared" ref="AV488:CI488" si="8423">SUM(AV481:AV487)</f>
        <v>2.667128450477886</v>
      </c>
      <c r="AW488" s="112">
        <f t="shared" si="8423"/>
        <v>17.079290074790016</v>
      </c>
      <c r="AX488" s="112">
        <f t="shared" si="8423"/>
        <v>37.205003053086216</v>
      </c>
      <c r="AY488" s="112">
        <f t="shared" si="8423"/>
        <v>68.937966667815942</v>
      </c>
      <c r="AZ488" s="112">
        <f t="shared" si="8423"/>
        <v>158.58184153791262</v>
      </c>
      <c r="BA488" s="112">
        <f t="shared" si="8423"/>
        <v>253.95978299432949</v>
      </c>
      <c r="BB488" s="112">
        <f t="shared" si="8423"/>
        <v>309.45808226582284</v>
      </c>
      <c r="BC488" s="112">
        <f t="shared" si="8423"/>
        <v>347.21205579903216</v>
      </c>
      <c r="BD488" s="112">
        <f t="shared" si="8423"/>
        <v>385.56664317078003</v>
      </c>
      <c r="BE488" s="112">
        <f t="shared" si="8423"/>
        <v>420.80199418013331</v>
      </c>
      <c r="BF488" s="112">
        <f t="shared" si="8423"/>
        <v>458.080453296634</v>
      </c>
      <c r="BG488" s="112">
        <f t="shared" si="8423"/>
        <v>494.80474944883417</v>
      </c>
      <c r="BH488" s="112">
        <f t="shared" si="8423"/>
        <v>528.59907947347403</v>
      </c>
      <c r="BI488" s="112">
        <f t="shared" si="8423"/>
        <v>562.64990646843512</v>
      </c>
      <c r="BJ488" s="112">
        <f t="shared" si="8423"/>
        <v>596.27329427219547</v>
      </c>
      <c r="BK488" s="112">
        <f t="shared" si="8423"/>
        <v>53.016648946573312</v>
      </c>
      <c r="BL488" s="112">
        <f t="shared" si="8423"/>
        <v>65.91542088962477</v>
      </c>
      <c r="BM488" s="112">
        <f t="shared" si="8423"/>
        <v>86.073365458215122</v>
      </c>
      <c r="BN488" s="112">
        <f t="shared" si="8423"/>
        <v>118.89300896278468</v>
      </c>
      <c r="BO488" s="112">
        <f t="shared" si="8423"/>
        <v>207.27892089179912</v>
      </c>
      <c r="BP488" s="112">
        <f t="shared" si="8423"/>
        <v>296.35160565752557</v>
      </c>
      <c r="BQ488" s="112">
        <f t="shared" si="8423"/>
        <v>345.29988345696376</v>
      </c>
      <c r="BR488" s="112">
        <f t="shared" si="8423"/>
        <v>381.21154393927185</v>
      </c>
      <c r="BS488" s="112">
        <f t="shared" si="8423"/>
        <v>417.83863167008462</v>
      </c>
      <c r="BT488" s="112">
        <f t="shared" si="8423"/>
        <v>451.00206634798849</v>
      </c>
      <c r="BU488" s="112">
        <f t="shared" si="8423"/>
        <v>485.84117128715479</v>
      </c>
      <c r="BV488" s="112">
        <f t="shared" si="8423"/>
        <v>520.46448182544248</v>
      </c>
      <c r="BW488" s="112">
        <f t="shared" si="8423"/>
        <v>552.03636568584113</v>
      </c>
      <c r="BX488" s="112">
        <f t="shared" si="8423"/>
        <v>517.51600437173499</v>
      </c>
      <c r="BY488" s="112">
        <f t="shared" si="8423"/>
        <v>548.73416176975343</v>
      </c>
      <c r="BZ488" s="112">
        <f t="shared" si="8423"/>
        <v>3.5154397488346172</v>
      </c>
      <c r="CA488" s="112">
        <f t="shared" si="8423"/>
        <v>15.834276168583715</v>
      </c>
      <c r="CB488" s="112">
        <f t="shared" si="8423"/>
        <v>39.946616127730366</v>
      </c>
      <c r="CC488" s="112">
        <f t="shared" si="8423"/>
        <v>79.033628852668656</v>
      </c>
      <c r="CD488" s="112">
        <f t="shared" si="8423"/>
        <v>173.89333833398433</v>
      </c>
      <c r="CE488" s="112">
        <f t="shared" si="8423"/>
        <v>264.54613305997458</v>
      </c>
      <c r="CF488" s="112">
        <f t="shared" si="8423"/>
        <v>315.19584610736473</v>
      </c>
      <c r="CG488" s="112">
        <f t="shared" si="8423"/>
        <v>353.17150555492435</v>
      </c>
      <c r="CH488" s="112">
        <f t="shared" si="8423"/>
        <v>391.86763280453198</v>
      </c>
      <c r="CI488" s="113">
        <f t="shared" si="8423"/>
        <v>427.17187157395097</v>
      </c>
    </row>
    <row r="489" spans="1:87" x14ac:dyDescent="0.3">
      <c r="A489" s="7" t="s">
        <v>86</v>
      </c>
      <c r="B489" s="7"/>
      <c r="C489" s="131"/>
      <c r="D489" s="131"/>
      <c r="E489" s="126"/>
      <c r="F489" s="39">
        <f>E489</f>
        <v>0</v>
      </c>
      <c r="G489" s="40">
        <f t="shared" ref="G489:G490" si="8424">F489</f>
        <v>0</v>
      </c>
      <c r="H489" s="40">
        <f t="shared" ref="H489:H490" si="8425">G489</f>
        <v>0</v>
      </c>
      <c r="I489" s="40">
        <f t="shared" ref="I489:I490" si="8426">H489</f>
        <v>0</v>
      </c>
      <c r="J489" s="40">
        <f t="shared" ref="J489:J490" si="8427">I489</f>
        <v>0</v>
      </c>
      <c r="K489" s="40">
        <f t="shared" ref="K489:K490" si="8428">J489</f>
        <v>0</v>
      </c>
      <c r="L489" s="40">
        <f t="shared" ref="L489:L490" si="8429">K489</f>
        <v>0</v>
      </c>
      <c r="M489" s="40">
        <f t="shared" ref="M489:M490" si="8430">L489</f>
        <v>0</v>
      </c>
      <c r="N489" s="40">
        <f t="shared" ref="N489:N490" si="8431">M489</f>
        <v>0</v>
      </c>
      <c r="O489" s="40">
        <f t="shared" ref="O489:O490" si="8432">N489</f>
        <v>0</v>
      </c>
      <c r="P489" s="40">
        <f t="shared" ref="P489:P490" si="8433">O489</f>
        <v>0</v>
      </c>
      <c r="Q489" s="40">
        <f t="shared" ref="Q489:Q490" si="8434">P489</f>
        <v>0</v>
      </c>
      <c r="R489" s="40">
        <f t="shared" ref="R489:R490" si="8435">Q489</f>
        <v>0</v>
      </c>
      <c r="S489" s="40">
        <f t="shared" ref="S489:S490" si="8436">R489</f>
        <v>0</v>
      </c>
      <c r="T489" s="40">
        <f t="shared" ref="T489:T490" si="8437">S489</f>
        <v>0</v>
      </c>
      <c r="U489" s="40">
        <f t="shared" ref="U489:U490" si="8438">T489</f>
        <v>0</v>
      </c>
      <c r="V489" s="40">
        <f t="shared" ref="V489:V490" si="8439">U489</f>
        <v>0</v>
      </c>
      <c r="W489" s="40">
        <f t="shared" ref="W489:W490" si="8440">V489</f>
        <v>0</v>
      </c>
      <c r="X489" s="40">
        <f t="shared" ref="X489:X490" si="8441">W489</f>
        <v>0</v>
      </c>
      <c r="Y489" s="40">
        <f t="shared" ref="Y489:Y490" si="8442">X489</f>
        <v>0</v>
      </c>
      <c r="Z489" s="40">
        <f t="shared" ref="Z489:Z490" si="8443">Y489</f>
        <v>0</v>
      </c>
      <c r="AA489" s="40">
        <f t="shared" ref="AA489:AA490" si="8444">Z489</f>
        <v>0</v>
      </c>
      <c r="AB489" s="40">
        <f t="shared" ref="AB489:AB490" si="8445">AA489</f>
        <v>0</v>
      </c>
      <c r="AC489" s="40">
        <f t="shared" ref="AC489:AC490" si="8446">AB489</f>
        <v>0</v>
      </c>
      <c r="AD489" s="40">
        <f t="shared" ref="AD489:AD490" si="8447">AC489</f>
        <v>0</v>
      </c>
      <c r="AE489" s="40">
        <f t="shared" ref="AE489:AE490" si="8448">AD489</f>
        <v>0</v>
      </c>
      <c r="AF489" s="40">
        <f t="shared" ref="AF489:AF490" si="8449">AE489</f>
        <v>0</v>
      </c>
      <c r="AG489" s="40">
        <f t="shared" ref="AG489:AG490" si="8450">AF489</f>
        <v>0</v>
      </c>
      <c r="AH489" s="40">
        <f t="shared" ref="AH489:AH490" si="8451">AG489</f>
        <v>0</v>
      </c>
      <c r="AI489" s="40">
        <f t="shared" ref="AI489:AI490" si="8452">AH489</f>
        <v>0</v>
      </c>
      <c r="AJ489" s="40">
        <f t="shared" ref="AJ489:AJ490" si="8453">AI489</f>
        <v>0</v>
      </c>
      <c r="AK489" s="40">
        <f t="shared" ref="AK489:AK490" si="8454">AJ489</f>
        <v>0</v>
      </c>
      <c r="AL489" s="40">
        <f t="shared" ref="AL489:AL490" si="8455">AK489</f>
        <v>0</v>
      </c>
      <c r="AM489" s="40">
        <f t="shared" ref="AM489:AM490" si="8456">AL489</f>
        <v>0</v>
      </c>
      <c r="AN489" s="40">
        <f t="shared" ref="AN489:AN490" si="8457">AM489</f>
        <v>0</v>
      </c>
      <c r="AO489" s="40">
        <f t="shared" ref="AO489:AO490" si="8458">AN489</f>
        <v>0</v>
      </c>
      <c r="AP489" s="40">
        <f t="shared" ref="AP489:AP490" si="8459">AO489</f>
        <v>0</v>
      </c>
      <c r="AQ489" s="40">
        <f t="shared" ref="AQ489:AQ490" si="8460">AP489</f>
        <v>0</v>
      </c>
      <c r="AR489" s="40">
        <f t="shared" ref="AR489:AR490" si="8461">AQ489</f>
        <v>0</v>
      </c>
      <c r="AS489" s="41">
        <f t="shared" ref="AS489:AS490" si="8462">AR489</f>
        <v>0</v>
      </c>
      <c r="AU489" s="10" t="str" cm="1">
        <f t="array" ref="AU489">IF($D489="","",INDEX('Data - CO2'!$B$5:$AP$53,MATCH(Kulturmodeller!$D489,'Data - CO2'!$A$5:$A$53,0),AU$20)*E489)</f>
        <v/>
      </c>
      <c r="AV489" t="str" cm="1">
        <f t="array" ref="AV489">IF($D489="","",INDEX('Data - CO2'!$B$5:$AP$53,MATCH(Kulturmodeller!$D489,'Data - CO2'!$A$5:$A$53,0),AV$20)*F489)</f>
        <v/>
      </c>
      <c r="AW489" t="str" cm="1">
        <f t="array" ref="AW489">IF($D489="","",INDEX('Data - CO2'!$B$5:$AP$53,MATCH(Kulturmodeller!$D489,'Data - CO2'!$A$5:$A$53,0),AW$20)*G489)</f>
        <v/>
      </c>
      <c r="AX489" t="str" cm="1">
        <f t="array" ref="AX489">IF($D489="","",INDEX('Data - CO2'!$B$5:$AP$53,MATCH(Kulturmodeller!$D489,'Data - CO2'!$A$5:$A$53,0),AX$20)*H489)</f>
        <v/>
      </c>
      <c r="AY489" t="str" cm="1">
        <f t="array" ref="AY489">IF($D489="","",INDEX('Data - CO2'!$B$5:$AP$53,MATCH(Kulturmodeller!$D489,'Data - CO2'!$A$5:$A$53,0),AY$20)*I489)</f>
        <v/>
      </c>
      <c r="AZ489" t="str" cm="1">
        <f t="array" ref="AZ489">IF($D489="","",INDEX('Data - CO2'!$B$5:$AP$53,MATCH(Kulturmodeller!$D489,'Data - CO2'!$A$5:$A$53,0),AZ$20)*J489)</f>
        <v/>
      </c>
      <c r="BA489" t="str" cm="1">
        <f t="array" ref="BA489">IF($D489="","",INDEX('Data - CO2'!$B$5:$AP$53,MATCH(Kulturmodeller!$D489,'Data - CO2'!$A$5:$A$53,0),BA$20)*K489)</f>
        <v/>
      </c>
      <c r="BB489" t="str" cm="1">
        <f t="array" ref="BB489">IF($D489="","",INDEX('Data - CO2'!$B$5:$AP$53,MATCH(Kulturmodeller!$D489,'Data - CO2'!$A$5:$A$53,0),BB$20)*L489)</f>
        <v/>
      </c>
      <c r="BC489" t="str" cm="1">
        <f t="array" ref="BC489">IF($D489="","",INDEX('Data - CO2'!$B$5:$AP$53,MATCH(Kulturmodeller!$D489,'Data - CO2'!$A$5:$A$53,0),BC$20)*M489)</f>
        <v/>
      </c>
      <c r="BD489" t="str" cm="1">
        <f t="array" ref="BD489">IF($D489="","",INDEX('Data - CO2'!$B$5:$AP$53,MATCH(Kulturmodeller!$D489,'Data - CO2'!$A$5:$A$53,0),BD$20)*N489)</f>
        <v/>
      </c>
      <c r="BE489" t="str" cm="1">
        <f t="array" ref="BE489">IF($D489="","",INDEX('Data - CO2'!$B$5:$AP$53,MATCH(Kulturmodeller!$D489,'Data - CO2'!$A$5:$A$53,0),BE$20)*O489)</f>
        <v/>
      </c>
      <c r="BF489" t="str" cm="1">
        <f t="array" ref="BF489">IF($D489="","",INDEX('Data - CO2'!$B$5:$AP$53,MATCH(Kulturmodeller!$D489,'Data - CO2'!$A$5:$A$53,0),BF$20)*P489)</f>
        <v/>
      </c>
      <c r="BG489" t="str" cm="1">
        <f t="array" ref="BG489">IF($D489="","",INDEX('Data - CO2'!$B$5:$AP$53,MATCH(Kulturmodeller!$D489,'Data - CO2'!$A$5:$A$53,0),BG$20)*Q489)</f>
        <v/>
      </c>
      <c r="BH489" t="str" cm="1">
        <f t="array" ref="BH489">IF($D489="","",INDEX('Data - CO2'!$B$5:$AP$53,MATCH(Kulturmodeller!$D489,'Data - CO2'!$A$5:$A$53,0),BH$20)*R489)</f>
        <v/>
      </c>
      <c r="BI489" t="str" cm="1">
        <f t="array" ref="BI489">IF($D489="","",INDEX('Data - CO2'!$B$5:$AP$53,MATCH(Kulturmodeller!$D489,'Data - CO2'!$A$5:$A$53,0),BI$20)*S489)</f>
        <v/>
      </c>
      <c r="BJ489" t="str" cm="1">
        <f t="array" ref="BJ489">IF($D489="","",INDEX('Data - CO2'!$B$5:$AP$53,MATCH(Kulturmodeller!$D489,'Data - CO2'!$A$5:$A$53,0),BJ$20)*T489)</f>
        <v/>
      </c>
      <c r="BK489" t="str" cm="1">
        <f t="array" ref="BK489">IF($D489="","",INDEX('Data - CO2'!$B$5:$AP$53,MATCH(Kulturmodeller!$D489,'Data - CO2'!$A$5:$A$53,0),BK$20)*U489)</f>
        <v/>
      </c>
      <c r="BL489" t="str" cm="1">
        <f t="array" ref="BL489">IF($D489="","",INDEX('Data - CO2'!$B$5:$AP$53,MATCH(Kulturmodeller!$D489,'Data - CO2'!$A$5:$A$53,0),BL$20)*V489)</f>
        <v/>
      </c>
      <c r="BM489" t="str" cm="1">
        <f t="array" ref="BM489">IF($D489="","",INDEX('Data - CO2'!$B$5:$AP$53,MATCH(Kulturmodeller!$D489,'Data - CO2'!$A$5:$A$53,0),BM$20)*W489)</f>
        <v/>
      </c>
      <c r="BN489" t="str" cm="1">
        <f t="array" ref="BN489">IF($D489="","",INDEX('Data - CO2'!$B$5:$AP$53,MATCH(Kulturmodeller!$D489,'Data - CO2'!$A$5:$A$53,0),BN$20)*X489)</f>
        <v/>
      </c>
      <c r="BO489" t="str" cm="1">
        <f t="array" ref="BO489">IF($D489="","",INDEX('Data - CO2'!$B$5:$AP$53,MATCH(Kulturmodeller!$D489,'Data - CO2'!$A$5:$A$53,0),BO$20)*Y489)</f>
        <v/>
      </c>
      <c r="BP489" t="str" cm="1">
        <f t="array" ref="BP489">IF($D489="","",INDEX('Data - CO2'!$B$5:$AP$53,MATCH(Kulturmodeller!$D489,'Data - CO2'!$A$5:$A$53,0),BP$20)*Z489)</f>
        <v/>
      </c>
      <c r="BQ489" t="str" cm="1">
        <f t="array" ref="BQ489">IF($D489="","",INDEX('Data - CO2'!$B$5:$AP$53,MATCH(Kulturmodeller!$D489,'Data - CO2'!$A$5:$A$53,0),BQ$20)*AA489)</f>
        <v/>
      </c>
      <c r="BR489" t="str" cm="1">
        <f t="array" ref="BR489">IF($D489="","",INDEX('Data - CO2'!$B$5:$AP$53,MATCH(Kulturmodeller!$D489,'Data - CO2'!$A$5:$A$53,0),BR$20)*AB489)</f>
        <v/>
      </c>
      <c r="BS489" t="str" cm="1">
        <f t="array" ref="BS489">IF($D489="","",INDEX('Data - CO2'!$B$5:$AP$53,MATCH(Kulturmodeller!$D489,'Data - CO2'!$A$5:$A$53,0),BS$20)*AC489)</f>
        <v/>
      </c>
      <c r="BT489" t="str" cm="1">
        <f t="array" ref="BT489">IF($D489="","",INDEX('Data - CO2'!$B$5:$AP$53,MATCH(Kulturmodeller!$D489,'Data - CO2'!$A$5:$A$53,0),BT$20)*AD489)</f>
        <v/>
      </c>
      <c r="BU489" t="str" cm="1">
        <f t="array" ref="BU489">IF($D489="","",INDEX('Data - CO2'!$B$5:$AP$53,MATCH(Kulturmodeller!$D489,'Data - CO2'!$A$5:$A$53,0),BU$20)*AE489)</f>
        <v/>
      </c>
      <c r="BV489" t="str" cm="1">
        <f t="array" ref="BV489">IF($D489="","",INDEX('Data - CO2'!$B$5:$AP$53,MATCH(Kulturmodeller!$D489,'Data - CO2'!$A$5:$A$53,0),BV$20)*AF489)</f>
        <v/>
      </c>
      <c r="BW489" t="str" cm="1">
        <f t="array" ref="BW489">IF($D489="","",INDEX('Data - CO2'!$B$5:$AP$53,MATCH(Kulturmodeller!$D489,'Data - CO2'!$A$5:$A$53,0),BW$20)*AG489)</f>
        <v/>
      </c>
      <c r="BX489" t="str" cm="1">
        <f t="array" ref="BX489">IF($D489="","",INDEX('Data - CO2'!$B$5:$AP$53,MATCH(Kulturmodeller!$D489,'Data - CO2'!$A$5:$A$53,0),BX$20)*AH489)</f>
        <v/>
      </c>
      <c r="BY489" t="str" cm="1">
        <f t="array" ref="BY489">IF($D489="","",INDEX('Data - CO2'!$B$5:$AP$53,MATCH(Kulturmodeller!$D489,'Data - CO2'!$A$5:$A$53,0),BY$20)*AI489)</f>
        <v/>
      </c>
      <c r="BZ489" t="str" cm="1">
        <f t="array" ref="BZ489">IF($D489="","",INDEX('Data - CO2'!$B$5:$AP$53,MATCH(Kulturmodeller!$D489,'Data - CO2'!$A$5:$A$53,0),BZ$20)*AJ489)</f>
        <v/>
      </c>
      <c r="CA489" t="str" cm="1">
        <f t="array" ref="CA489">IF($D489="","",INDEX('Data - CO2'!$B$5:$AP$53,MATCH(Kulturmodeller!$D489,'Data - CO2'!$A$5:$A$53,0),CA$20)*AK489)</f>
        <v/>
      </c>
      <c r="CB489" t="str" cm="1">
        <f t="array" ref="CB489">IF($D489="","",INDEX('Data - CO2'!$B$5:$AP$53,MATCH(Kulturmodeller!$D489,'Data - CO2'!$A$5:$A$53,0),CB$20)*AL489)</f>
        <v/>
      </c>
      <c r="CC489" t="str" cm="1">
        <f t="array" ref="CC489">IF($D489="","",INDEX('Data - CO2'!$B$5:$AP$53,MATCH(Kulturmodeller!$D489,'Data - CO2'!$A$5:$A$53,0),CC$20)*AM489)</f>
        <v/>
      </c>
      <c r="CD489" t="str" cm="1">
        <f t="array" ref="CD489">IF($D489="","",INDEX('Data - CO2'!$B$5:$AP$53,MATCH(Kulturmodeller!$D489,'Data - CO2'!$A$5:$A$53,0),CD$20)*AN489)</f>
        <v/>
      </c>
      <c r="CE489" t="str" cm="1">
        <f t="array" ref="CE489">IF($D489="","",INDEX('Data - CO2'!$B$5:$AP$53,MATCH(Kulturmodeller!$D489,'Data - CO2'!$A$5:$A$53,0),CE$20)*AO489)</f>
        <v/>
      </c>
      <c r="CF489" t="str" cm="1">
        <f t="array" ref="CF489">IF($D489="","",INDEX('Data - CO2'!$B$5:$AP$53,MATCH(Kulturmodeller!$D489,'Data - CO2'!$A$5:$A$53,0),CF$20)*AP489)</f>
        <v/>
      </c>
      <c r="CG489" t="str" cm="1">
        <f t="array" ref="CG489">IF($D489="","",INDEX('Data - CO2'!$B$5:$AP$53,MATCH(Kulturmodeller!$D489,'Data - CO2'!$A$5:$A$53,0),CG$20)*AQ489)</f>
        <v/>
      </c>
      <c r="CH489" t="str" cm="1">
        <f t="array" ref="CH489">IF($D489="","",INDEX('Data - CO2'!$B$5:$AP$53,MATCH(Kulturmodeller!$D489,'Data - CO2'!$A$5:$A$53,0),CH$20)*AR489)</f>
        <v/>
      </c>
      <c r="CI489" s="11" t="str" cm="1">
        <f t="array" ref="CI489">IF($D489="","",INDEX('Data - CO2'!$B$5:$AP$53,MATCH(Kulturmodeller!$D489,'Data - CO2'!$A$5:$A$53,0),CI$20)*AS489)</f>
        <v/>
      </c>
    </row>
    <row r="490" spans="1:87" x14ac:dyDescent="0.3">
      <c r="A490" s="12" t="s">
        <v>87</v>
      </c>
      <c r="B490" s="12"/>
      <c r="C490" s="129"/>
      <c r="D490" s="129"/>
      <c r="E490" s="127"/>
      <c r="F490" s="45">
        <f>E490</f>
        <v>0</v>
      </c>
      <c r="G490" s="46">
        <f t="shared" si="8424"/>
        <v>0</v>
      </c>
      <c r="H490" s="46">
        <f t="shared" si="8425"/>
        <v>0</v>
      </c>
      <c r="I490" s="46">
        <f t="shared" si="8426"/>
        <v>0</v>
      </c>
      <c r="J490" s="46">
        <f t="shared" si="8427"/>
        <v>0</v>
      </c>
      <c r="K490" s="46">
        <f t="shared" si="8428"/>
        <v>0</v>
      </c>
      <c r="L490" s="46">
        <f t="shared" si="8429"/>
        <v>0</v>
      </c>
      <c r="M490" s="46">
        <f t="shared" si="8430"/>
        <v>0</v>
      </c>
      <c r="N490" s="46">
        <f t="shared" si="8431"/>
        <v>0</v>
      </c>
      <c r="O490" s="46">
        <f t="shared" si="8432"/>
        <v>0</v>
      </c>
      <c r="P490" s="46">
        <f t="shared" si="8433"/>
        <v>0</v>
      </c>
      <c r="Q490" s="46">
        <f t="shared" si="8434"/>
        <v>0</v>
      </c>
      <c r="R490" s="46">
        <f t="shared" si="8435"/>
        <v>0</v>
      </c>
      <c r="S490" s="46">
        <f t="shared" si="8436"/>
        <v>0</v>
      </c>
      <c r="T490" s="46">
        <f t="shared" si="8437"/>
        <v>0</v>
      </c>
      <c r="U490" s="46">
        <f t="shared" si="8438"/>
        <v>0</v>
      </c>
      <c r="V490" s="46">
        <f t="shared" si="8439"/>
        <v>0</v>
      </c>
      <c r="W490" s="46">
        <f t="shared" si="8440"/>
        <v>0</v>
      </c>
      <c r="X490" s="46">
        <f t="shared" si="8441"/>
        <v>0</v>
      </c>
      <c r="Y490" s="46">
        <f t="shared" si="8442"/>
        <v>0</v>
      </c>
      <c r="Z490" s="46">
        <f t="shared" si="8443"/>
        <v>0</v>
      </c>
      <c r="AA490" s="46">
        <f t="shared" si="8444"/>
        <v>0</v>
      </c>
      <c r="AB490" s="46">
        <f t="shared" si="8445"/>
        <v>0</v>
      </c>
      <c r="AC490" s="46">
        <f t="shared" si="8446"/>
        <v>0</v>
      </c>
      <c r="AD490" s="46">
        <f t="shared" si="8447"/>
        <v>0</v>
      </c>
      <c r="AE490" s="46">
        <f t="shared" si="8448"/>
        <v>0</v>
      </c>
      <c r="AF490" s="46">
        <f t="shared" si="8449"/>
        <v>0</v>
      </c>
      <c r="AG490" s="46">
        <f t="shared" si="8450"/>
        <v>0</v>
      </c>
      <c r="AH490" s="46">
        <f t="shared" si="8451"/>
        <v>0</v>
      </c>
      <c r="AI490" s="46">
        <f t="shared" si="8452"/>
        <v>0</v>
      </c>
      <c r="AJ490" s="46">
        <f t="shared" si="8453"/>
        <v>0</v>
      </c>
      <c r="AK490" s="46">
        <f t="shared" si="8454"/>
        <v>0</v>
      </c>
      <c r="AL490" s="46">
        <f t="shared" si="8455"/>
        <v>0</v>
      </c>
      <c r="AM490" s="46">
        <f t="shared" si="8456"/>
        <v>0</v>
      </c>
      <c r="AN490" s="46">
        <f t="shared" si="8457"/>
        <v>0</v>
      </c>
      <c r="AO490" s="46">
        <f t="shared" si="8458"/>
        <v>0</v>
      </c>
      <c r="AP490" s="46">
        <f t="shared" si="8459"/>
        <v>0</v>
      </c>
      <c r="AQ490" s="46">
        <f t="shared" si="8460"/>
        <v>0</v>
      </c>
      <c r="AR490" s="46">
        <f t="shared" si="8461"/>
        <v>0</v>
      </c>
      <c r="AS490" s="47">
        <f t="shared" si="8462"/>
        <v>0</v>
      </c>
      <c r="AU490" s="10" t="str" cm="1">
        <f t="array" ref="AU490">IF($D490="","",INDEX('Data - CO2'!$B$5:$AP$53,MATCH(Kulturmodeller!$D490,'Data - CO2'!$A$5:$A$53,0),AU$20)*E490)</f>
        <v/>
      </c>
      <c r="AV490" t="str" cm="1">
        <f t="array" ref="AV490">IF($D490="","",INDEX('Data - CO2'!$B$5:$AP$53,MATCH(Kulturmodeller!$D490,'Data - CO2'!$A$5:$A$53,0),AV$20)*F490)</f>
        <v/>
      </c>
      <c r="AW490" t="str" cm="1">
        <f t="array" ref="AW490">IF($D490="","",INDEX('Data - CO2'!$B$5:$AP$53,MATCH(Kulturmodeller!$D490,'Data - CO2'!$A$5:$A$53,0),AW$20)*G490)</f>
        <v/>
      </c>
      <c r="AX490" t="str" cm="1">
        <f t="array" ref="AX490">IF($D490="","",INDEX('Data - CO2'!$B$5:$AP$53,MATCH(Kulturmodeller!$D490,'Data - CO2'!$A$5:$A$53,0),AX$20)*H490)</f>
        <v/>
      </c>
      <c r="AY490" t="str" cm="1">
        <f t="array" ref="AY490">IF($D490="","",INDEX('Data - CO2'!$B$5:$AP$53,MATCH(Kulturmodeller!$D490,'Data - CO2'!$A$5:$A$53,0),AY$20)*I490)</f>
        <v/>
      </c>
      <c r="AZ490" t="str" cm="1">
        <f t="array" ref="AZ490">IF($D490="","",INDEX('Data - CO2'!$B$5:$AP$53,MATCH(Kulturmodeller!$D490,'Data - CO2'!$A$5:$A$53,0),AZ$20)*J490)</f>
        <v/>
      </c>
      <c r="BA490" t="str" cm="1">
        <f t="array" ref="BA490">IF($D490="","",INDEX('Data - CO2'!$B$5:$AP$53,MATCH(Kulturmodeller!$D490,'Data - CO2'!$A$5:$A$53,0),BA$20)*K490)</f>
        <v/>
      </c>
      <c r="BB490" t="str" cm="1">
        <f t="array" ref="BB490">IF($D490="","",INDEX('Data - CO2'!$B$5:$AP$53,MATCH(Kulturmodeller!$D490,'Data - CO2'!$A$5:$A$53,0),BB$20)*L490)</f>
        <v/>
      </c>
      <c r="BC490" t="str" cm="1">
        <f t="array" ref="BC490">IF($D490="","",INDEX('Data - CO2'!$B$5:$AP$53,MATCH(Kulturmodeller!$D490,'Data - CO2'!$A$5:$A$53,0),BC$20)*M490)</f>
        <v/>
      </c>
      <c r="BD490" t="str" cm="1">
        <f t="array" ref="BD490">IF($D490="","",INDEX('Data - CO2'!$B$5:$AP$53,MATCH(Kulturmodeller!$D490,'Data - CO2'!$A$5:$A$53,0),BD$20)*N490)</f>
        <v/>
      </c>
      <c r="BE490" t="str" cm="1">
        <f t="array" ref="BE490">IF($D490="","",INDEX('Data - CO2'!$B$5:$AP$53,MATCH(Kulturmodeller!$D490,'Data - CO2'!$A$5:$A$53,0),BE$20)*O490)</f>
        <v/>
      </c>
      <c r="BF490" t="str" cm="1">
        <f t="array" ref="BF490">IF($D490="","",INDEX('Data - CO2'!$B$5:$AP$53,MATCH(Kulturmodeller!$D490,'Data - CO2'!$A$5:$A$53,0),BF$20)*P490)</f>
        <v/>
      </c>
      <c r="BG490" t="str" cm="1">
        <f t="array" ref="BG490">IF($D490="","",INDEX('Data - CO2'!$B$5:$AP$53,MATCH(Kulturmodeller!$D490,'Data - CO2'!$A$5:$A$53,0),BG$20)*Q490)</f>
        <v/>
      </c>
      <c r="BH490" t="str" cm="1">
        <f t="array" ref="BH490">IF($D490="","",INDEX('Data - CO2'!$B$5:$AP$53,MATCH(Kulturmodeller!$D490,'Data - CO2'!$A$5:$A$53,0),BH$20)*R490)</f>
        <v/>
      </c>
      <c r="BI490" t="str" cm="1">
        <f t="array" ref="BI490">IF($D490="","",INDEX('Data - CO2'!$B$5:$AP$53,MATCH(Kulturmodeller!$D490,'Data - CO2'!$A$5:$A$53,0),BI$20)*S490)</f>
        <v/>
      </c>
      <c r="BJ490" t="str" cm="1">
        <f t="array" ref="BJ490">IF($D490="","",INDEX('Data - CO2'!$B$5:$AP$53,MATCH(Kulturmodeller!$D490,'Data - CO2'!$A$5:$A$53,0),BJ$20)*T490)</f>
        <v/>
      </c>
      <c r="BK490" t="str" cm="1">
        <f t="array" ref="BK490">IF($D490="","",INDEX('Data - CO2'!$B$5:$AP$53,MATCH(Kulturmodeller!$D490,'Data - CO2'!$A$5:$A$53,0),BK$20)*U490)</f>
        <v/>
      </c>
      <c r="BL490" t="str" cm="1">
        <f t="array" ref="BL490">IF($D490="","",INDEX('Data - CO2'!$B$5:$AP$53,MATCH(Kulturmodeller!$D490,'Data - CO2'!$A$5:$A$53,0),BL$20)*V490)</f>
        <v/>
      </c>
      <c r="BM490" t="str" cm="1">
        <f t="array" ref="BM490">IF($D490="","",INDEX('Data - CO2'!$B$5:$AP$53,MATCH(Kulturmodeller!$D490,'Data - CO2'!$A$5:$A$53,0),BM$20)*W490)</f>
        <v/>
      </c>
      <c r="BN490" t="str" cm="1">
        <f t="array" ref="BN490">IF($D490="","",INDEX('Data - CO2'!$B$5:$AP$53,MATCH(Kulturmodeller!$D490,'Data - CO2'!$A$5:$A$53,0),BN$20)*X490)</f>
        <v/>
      </c>
      <c r="BO490" t="str" cm="1">
        <f t="array" ref="BO490">IF($D490="","",INDEX('Data - CO2'!$B$5:$AP$53,MATCH(Kulturmodeller!$D490,'Data - CO2'!$A$5:$A$53,0),BO$20)*Y490)</f>
        <v/>
      </c>
      <c r="BP490" t="str" cm="1">
        <f t="array" ref="BP490">IF($D490="","",INDEX('Data - CO2'!$B$5:$AP$53,MATCH(Kulturmodeller!$D490,'Data - CO2'!$A$5:$A$53,0),BP$20)*Z490)</f>
        <v/>
      </c>
      <c r="BQ490" t="str" cm="1">
        <f t="array" ref="BQ490">IF($D490="","",INDEX('Data - CO2'!$B$5:$AP$53,MATCH(Kulturmodeller!$D490,'Data - CO2'!$A$5:$A$53,0),BQ$20)*AA490)</f>
        <v/>
      </c>
      <c r="BR490" t="str" cm="1">
        <f t="array" ref="BR490">IF($D490="","",INDEX('Data - CO2'!$B$5:$AP$53,MATCH(Kulturmodeller!$D490,'Data - CO2'!$A$5:$A$53,0),BR$20)*AB490)</f>
        <v/>
      </c>
      <c r="BS490" t="str" cm="1">
        <f t="array" ref="BS490">IF($D490="","",INDEX('Data - CO2'!$B$5:$AP$53,MATCH(Kulturmodeller!$D490,'Data - CO2'!$A$5:$A$53,0),BS$20)*AC490)</f>
        <v/>
      </c>
      <c r="BT490" t="str" cm="1">
        <f t="array" ref="BT490">IF($D490="","",INDEX('Data - CO2'!$B$5:$AP$53,MATCH(Kulturmodeller!$D490,'Data - CO2'!$A$5:$A$53,0),BT$20)*AD490)</f>
        <v/>
      </c>
      <c r="BU490" t="str" cm="1">
        <f t="array" ref="BU490">IF($D490="","",INDEX('Data - CO2'!$B$5:$AP$53,MATCH(Kulturmodeller!$D490,'Data - CO2'!$A$5:$A$53,0),BU$20)*AE490)</f>
        <v/>
      </c>
      <c r="BV490" t="str" cm="1">
        <f t="array" ref="BV490">IF($D490="","",INDEX('Data - CO2'!$B$5:$AP$53,MATCH(Kulturmodeller!$D490,'Data - CO2'!$A$5:$A$53,0),BV$20)*AF490)</f>
        <v/>
      </c>
      <c r="BW490" t="str" cm="1">
        <f t="array" ref="BW490">IF($D490="","",INDEX('Data - CO2'!$B$5:$AP$53,MATCH(Kulturmodeller!$D490,'Data - CO2'!$A$5:$A$53,0),BW$20)*AG490)</f>
        <v/>
      </c>
      <c r="BX490" t="str" cm="1">
        <f t="array" ref="BX490">IF($D490="","",INDEX('Data - CO2'!$B$5:$AP$53,MATCH(Kulturmodeller!$D490,'Data - CO2'!$A$5:$A$53,0),BX$20)*AH490)</f>
        <v/>
      </c>
      <c r="BY490" t="str" cm="1">
        <f t="array" ref="BY490">IF($D490="","",INDEX('Data - CO2'!$B$5:$AP$53,MATCH(Kulturmodeller!$D490,'Data - CO2'!$A$5:$A$53,0),BY$20)*AI490)</f>
        <v/>
      </c>
      <c r="BZ490" t="str" cm="1">
        <f t="array" ref="BZ490">IF($D490="","",INDEX('Data - CO2'!$B$5:$AP$53,MATCH(Kulturmodeller!$D490,'Data - CO2'!$A$5:$A$53,0),BZ$20)*AJ490)</f>
        <v/>
      </c>
      <c r="CA490" t="str" cm="1">
        <f t="array" ref="CA490">IF($D490="","",INDEX('Data - CO2'!$B$5:$AP$53,MATCH(Kulturmodeller!$D490,'Data - CO2'!$A$5:$A$53,0),CA$20)*AK490)</f>
        <v/>
      </c>
      <c r="CB490" t="str" cm="1">
        <f t="array" ref="CB490">IF($D490="","",INDEX('Data - CO2'!$B$5:$AP$53,MATCH(Kulturmodeller!$D490,'Data - CO2'!$A$5:$A$53,0),CB$20)*AL490)</f>
        <v/>
      </c>
      <c r="CC490" t="str" cm="1">
        <f t="array" ref="CC490">IF($D490="","",INDEX('Data - CO2'!$B$5:$AP$53,MATCH(Kulturmodeller!$D490,'Data - CO2'!$A$5:$A$53,0),CC$20)*AM490)</f>
        <v/>
      </c>
      <c r="CD490" t="str" cm="1">
        <f t="array" ref="CD490">IF($D490="","",INDEX('Data - CO2'!$B$5:$AP$53,MATCH(Kulturmodeller!$D490,'Data - CO2'!$A$5:$A$53,0),CD$20)*AN490)</f>
        <v/>
      </c>
      <c r="CE490" t="str" cm="1">
        <f t="array" ref="CE490">IF($D490="","",INDEX('Data - CO2'!$B$5:$AP$53,MATCH(Kulturmodeller!$D490,'Data - CO2'!$A$5:$A$53,0),CE$20)*AO490)</f>
        <v/>
      </c>
      <c r="CF490" t="str" cm="1">
        <f t="array" ref="CF490">IF($D490="","",INDEX('Data - CO2'!$B$5:$AP$53,MATCH(Kulturmodeller!$D490,'Data - CO2'!$A$5:$A$53,0),CF$20)*AP490)</f>
        <v/>
      </c>
      <c r="CG490" t="str" cm="1">
        <f t="array" ref="CG490">IF($D490="","",INDEX('Data - CO2'!$B$5:$AP$53,MATCH(Kulturmodeller!$D490,'Data - CO2'!$A$5:$A$53,0),CG$20)*AQ490)</f>
        <v/>
      </c>
      <c r="CH490" t="str" cm="1">
        <f t="array" ref="CH490">IF($D490="","",INDEX('Data - CO2'!$B$5:$AP$53,MATCH(Kulturmodeller!$D490,'Data - CO2'!$A$5:$A$53,0),CH$20)*AR490)</f>
        <v/>
      </c>
      <c r="CI490" s="11" t="str" cm="1">
        <f t="array" ref="CI490">IF($D490="","",INDEX('Data - CO2'!$B$5:$AP$53,MATCH(Kulturmodeller!$D490,'Data - CO2'!$A$5:$A$53,0),CI$20)*AS490)</f>
        <v/>
      </c>
    </row>
    <row r="491" spans="1:87" x14ac:dyDescent="0.3">
      <c r="A491" s="42"/>
      <c r="B491" s="42"/>
      <c r="C491" s="42"/>
      <c r="D491" s="12"/>
      <c r="E491" s="52"/>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4"/>
      <c r="AU491" s="111">
        <f t="shared" ref="AU491:CH491" si="8463">SUM(AU489:AU490)</f>
        <v>0</v>
      </c>
      <c r="AV491" s="112">
        <f t="shared" si="8463"/>
        <v>0</v>
      </c>
      <c r="AW491" s="112">
        <f t="shared" si="8463"/>
        <v>0</v>
      </c>
      <c r="AX491" s="112">
        <f t="shared" si="8463"/>
        <v>0</v>
      </c>
      <c r="AY491" s="112">
        <f t="shared" si="8463"/>
        <v>0</v>
      </c>
      <c r="AZ491" s="112">
        <f t="shared" si="8463"/>
        <v>0</v>
      </c>
      <c r="BA491" s="112">
        <f t="shared" si="8463"/>
        <v>0</v>
      </c>
      <c r="BB491" s="112">
        <f t="shared" si="8463"/>
        <v>0</v>
      </c>
      <c r="BC491" s="112">
        <f t="shared" si="8463"/>
        <v>0</v>
      </c>
      <c r="BD491" s="112">
        <f t="shared" si="8463"/>
        <v>0</v>
      </c>
      <c r="BE491" s="112">
        <f t="shared" si="8463"/>
        <v>0</v>
      </c>
      <c r="BF491" s="112">
        <f t="shared" si="8463"/>
        <v>0</v>
      </c>
      <c r="BG491" s="112">
        <f t="shared" si="8463"/>
        <v>0</v>
      </c>
      <c r="BH491" s="112">
        <f t="shared" si="8463"/>
        <v>0</v>
      </c>
      <c r="BI491" s="112">
        <f t="shared" si="8463"/>
        <v>0</v>
      </c>
      <c r="BJ491" s="112">
        <f t="shared" si="8463"/>
        <v>0</v>
      </c>
      <c r="BK491" s="112">
        <f t="shared" si="8463"/>
        <v>0</v>
      </c>
      <c r="BL491" s="112">
        <f t="shared" si="8463"/>
        <v>0</v>
      </c>
      <c r="BM491" s="112">
        <f t="shared" si="8463"/>
        <v>0</v>
      </c>
      <c r="BN491" s="112">
        <f t="shared" si="8463"/>
        <v>0</v>
      </c>
      <c r="BO491" s="112">
        <f t="shared" si="8463"/>
        <v>0</v>
      </c>
      <c r="BP491" s="112">
        <f t="shared" si="8463"/>
        <v>0</v>
      </c>
      <c r="BQ491" s="112">
        <f t="shared" si="8463"/>
        <v>0</v>
      </c>
      <c r="BR491" s="112">
        <f t="shared" si="8463"/>
        <v>0</v>
      </c>
      <c r="BS491" s="112">
        <f t="shared" si="8463"/>
        <v>0</v>
      </c>
      <c r="BT491" s="112">
        <f t="shared" si="8463"/>
        <v>0</v>
      </c>
      <c r="BU491" s="112">
        <f t="shared" si="8463"/>
        <v>0</v>
      </c>
      <c r="BV491" s="112">
        <f t="shared" si="8463"/>
        <v>0</v>
      </c>
      <c r="BW491" s="112">
        <f t="shared" si="8463"/>
        <v>0</v>
      </c>
      <c r="BX491" s="112">
        <f t="shared" si="8463"/>
        <v>0</v>
      </c>
      <c r="BY491" s="112">
        <f t="shared" si="8463"/>
        <v>0</v>
      </c>
      <c r="BZ491" s="112">
        <f t="shared" si="8463"/>
        <v>0</v>
      </c>
      <c r="CA491" s="112">
        <f t="shared" si="8463"/>
        <v>0</v>
      </c>
      <c r="CB491" s="112">
        <f t="shared" si="8463"/>
        <v>0</v>
      </c>
      <c r="CC491" s="112">
        <f t="shared" si="8463"/>
        <v>0</v>
      </c>
      <c r="CD491" s="112">
        <f t="shared" si="8463"/>
        <v>0</v>
      </c>
      <c r="CE491" s="112">
        <f t="shared" si="8463"/>
        <v>0</v>
      </c>
      <c r="CF491" s="112">
        <f t="shared" si="8463"/>
        <v>0</v>
      </c>
      <c r="CG491" s="112">
        <f t="shared" si="8463"/>
        <v>0</v>
      </c>
      <c r="CH491" s="112">
        <f t="shared" si="8463"/>
        <v>0</v>
      </c>
      <c r="CI491" s="113">
        <f>SUM(CI489:CI490)</f>
        <v>0</v>
      </c>
    </row>
    <row r="492" spans="1:87" x14ac:dyDescent="0.3">
      <c r="A492" s="55" t="s">
        <v>88</v>
      </c>
      <c r="B492" s="55"/>
      <c r="C492" s="55"/>
      <c r="D492" s="56"/>
      <c r="E492" s="57"/>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9"/>
      <c r="AT492" s="91">
        <f>AVERAGE(BO492:CI492)</f>
        <v>323.22624405886233</v>
      </c>
      <c r="AU492" s="111">
        <f>AU488+AU491</f>
        <v>0</v>
      </c>
      <c r="AV492" s="112">
        <f t="shared" ref="AV492:CI492" si="8464">AV488+AV491</f>
        <v>2.667128450477886</v>
      </c>
      <c r="AW492" s="112">
        <f t="shared" si="8464"/>
        <v>17.079290074790016</v>
      </c>
      <c r="AX492" s="112">
        <f t="shared" si="8464"/>
        <v>37.205003053086216</v>
      </c>
      <c r="AY492" s="112">
        <f t="shared" si="8464"/>
        <v>68.937966667815942</v>
      </c>
      <c r="AZ492" s="112">
        <f t="shared" si="8464"/>
        <v>158.58184153791262</v>
      </c>
      <c r="BA492" s="112">
        <f t="shared" si="8464"/>
        <v>253.95978299432949</v>
      </c>
      <c r="BB492" s="112">
        <f t="shared" si="8464"/>
        <v>309.45808226582284</v>
      </c>
      <c r="BC492" s="112">
        <f t="shared" si="8464"/>
        <v>347.21205579903216</v>
      </c>
      <c r="BD492" s="112">
        <f t="shared" si="8464"/>
        <v>385.56664317078003</v>
      </c>
      <c r="BE492" s="112">
        <f t="shared" si="8464"/>
        <v>420.80199418013331</v>
      </c>
      <c r="BF492" s="112">
        <f t="shared" si="8464"/>
        <v>458.080453296634</v>
      </c>
      <c r="BG492" s="112">
        <f t="shared" si="8464"/>
        <v>494.80474944883417</v>
      </c>
      <c r="BH492" s="112">
        <f t="shared" si="8464"/>
        <v>528.59907947347403</v>
      </c>
      <c r="BI492" s="112">
        <f t="shared" si="8464"/>
        <v>562.64990646843512</v>
      </c>
      <c r="BJ492" s="112">
        <f t="shared" si="8464"/>
        <v>596.27329427219547</v>
      </c>
      <c r="BK492" s="112">
        <f t="shared" si="8464"/>
        <v>53.016648946573312</v>
      </c>
      <c r="BL492" s="112">
        <f t="shared" si="8464"/>
        <v>65.91542088962477</v>
      </c>
      <c r="BM492" s="112">
        <f t="shared" si="8464"/>
        <v>86.073365458215122</v>
      </c>
      <c r="BN492" s="112">
        <f t="shared" si="8464"/>
        <v>118.89300896278468</v>
      </c>
      <c r="BO492" s="112">
        <f t="shared" si="8464"/>
        <v>207.27892089179912</v>
      </c>
      <c r="BP492" s="112">
        <f t="shared" si="8464"/>
        <v>296.35160565752557</v>
      </c>
      <c r="BQ492" s="112">
        <f t="shared" si="8464"/>
        <v>345.29988345696376</v>
      </c>
      <c r="BR492" s="112">
        <f t="shared" si="8464"/>
        <v>381.21154393927185</v>
      </c>
      <c r="BS492" s="112">
        <f t="shared" si="8464"/>
        <v>417.83863167008462</v>
      </c>
      <c r="BT492" s="112">
        <f t="shared" si="8464"/>
        <v>451.00206634798849</v>
      </c>
      <c r="BU492" s="112">
        <f t="shared" si="8464"/>
        <v>485.84117128715479</v>
      </c>
      <c r="BV492" s="112">
        <f t="shared" si="8464"/>
        <v>520.46448182544248</v>
      </c>
      <c r="BW492" s="112">
        <f t="shared" si="8464"/>
        <v>552.03636568584113</v>
      </c>
      <c r="BX492" s="112">
        <f t="shared" si="8464"/>
        <v>517.51600437173499</v>
      </c>
      <c r="BY492" s="112">
        <f t="shared" si="8464"/>
        <v>548.73416176975343</v>
      </c>
      <c r="BZ492" s="112">
        <f t="shared" si="8464"/>
        <v>3.5154397488346172</v>
      </c>
      <c r="CA492" s="112">
        <f t="shared" si="8464"/>
        <v>15.834276168583715</v>
      </c>
      <c r="CB492" s="112">
        <f t="shared" si="8464"/>
        <v>39.946616127730366</v>
      </c>
      <c r="CC492" s="112">
        <f t="shared" si="8464"/>
        <v>79.033628852668656</v>
      </c>
      <c r="CD492" s="112">
        <f t="shared" si="8464"/>
        <v>173.89333833398433</v>
      </c>
      <c r="CE492" s="112">
        <f t="shared" si="8464"/>
        <v>264.54613305997458</v>
      </c>
      <c r="CF492" s="112">
        <f t="shared" si="8464"/>
        <v>315.19584610736473</v>
      </c>
      <c r="CG492" s="112">
        <f t="shared" si="8464"/>
        <v>353.17150555492435</v>
      </c>
      <c r="CH492" s="112">
        <f t="shared" si="8464"/>
        <v>391.86763280453198</v>
      </c>
      <c r="CI492" s="113">
        <f t="shared" si="8464"/>
        <v>427.17187157395097</v>
      </c>
    </row>
    <row r="495" spans="1:87" x14ac:dyDescent="0.3">
      <c r="A495" s="60" t="s">
        <v>402</v>
      </c>
      <c r="AU495" t="s">
        <v>91</v>
      </c>
    </row>
    <row r="496" spans="1:87" x14ac:dyDescent="0.3">
      <c r="A496" s="25" t="s">
        <v>403</v>
      </c>
      <c r="B496" s="25"/>
      <c r="C496" s="25"/>
      <c r="D496" s="26"/>
      <c r="E496" s="27" t="s">
        <v>78</v>
      </c>
      <c r="F496" s="104"/>
      <c r="G496" s="104"/>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9"/>
      <c r="AU496">
        <v>1</v>
      </c>
      <c r="AV496">
        <v>2</v>
      </c>
      <c r="AW496">
        <v>3</v>
      </c>
      <c r="AX496">
        <v>4</v>
      </c>
      <c r="AY496">
        <v>5</v>
      </c>
      <c r="AZ496">
        <v>6</v>
      </c>
      <c r="BA496">
        <v>7</v>
      </c>
      <c r="BB496">
        <v>8</v>
      </c>
      <c r="BC496">
        <v>9</v>
      </c>
      <c r="BD496">
        <v>10</v>
      </c>
      <c r="BE496">
        <v>11</v>
      </c>
      <c r="BF496">
        <v>12</v>
      </c>
      <c r="BG496">
        <v>13</v>
      </c>
      <c r="BH496">
        <v>14</v>
      </c>
      <c r="BI496">
        <v>15</v>
      </c>
      <c r="BJ496">
        <v>16</v>
      </c>
      <c r="BK496">
        <v>17</v>
      </c>
      <c r="BL496">
        <v>18</v>
      </c>
      <c r="BM496">
        <v>19</v>
      </c>
      <c r="BN496">
        <v>20</v>
      </c>
      <c r="BO496">
        <v>21</v>
      </c>
      <c r="BP496">
        <v>22</v>
      </c>
      <c r="BQ496">
        <v>23</v>
      </c>
      <c r="BR496">
        <v>24</v>
      </c>
      <c r="BS496">
        <v>25</v>
      </c>
      <c r="BT496">
        <v>26</v>
      </c>
      <c r="BU496">
        <v>27</v>
      </c>
      <c r="BV496">
        <v>28</v>
      </c>
      <c r="BW496">
        <v>29</v>
      </c>
      <c r="BX496">
        <v>30</v>
      </c>
      <c r="BY496">
        <v>31</v>
      </c>
      <c r="BZ496">
        <v>32</v>
      </c>
      <c r="CA496">
        <v>33</v>
      </c>
      <c r="CB496">
        <v>34</v>
      </c>
      <c r="CC496">
        <v>35</v>
      </c>
      <c r="CD496">
        <v>36</v>
      </c>
      <c r="CE496">
        <v>37</v>
      </c>
      <c r="CF496">
        <v>38</v>
      </c>
      <c r="CG496">
        <v>39</v>
      </c>
      <c r="CH496">
        <v>40</v>
      </c>
      <c r="CI496">
        <v>41</v>
      </c>
    </row>
    <row r="497" spans="1:87" x14ac:dyDescent="0.3">
      <c r="A497" s="147" t="s">
        <v>303</v>
      </c>
      <c r="B497" s="148">
        <f>Lister!$B$13</f>
        <v>1</v>
      </c>
      <c r="C497" s="28" t="s">
        <v>60</v>
      </c>
      <c r="D497" s="29" t="s">
        <v>79</v>
      </c>
      <c r="E497" s="30" t="s">
        <v>163</v>
      </c>
      <c r="F497" s="31" t="s">
        <v>250</v>
      </c>
      <c r="G497" s="31" t="s">
        <v>137</v>
      </c>
      <c r="H497" s="31" t="s">
        <v>138</v>
      </c>
      <c r="I497" s="31" t="s">
        <v>139</v>
      </c>
      <c r="J497" s="31" t="s">
        <v>140</v>
      </c>
      <c r="K497" s="31" t="s">
        <v>141</v>
      </c>
      <c r="L497" s="31" t="s">
        <v>80</v>
      </c>
      <c r="M497" s="31" t="s">
        <v>144</v>
      </c>
      <c r="N497" s="31" t="s">
        <v>145</v>
      </c>
      <c r="O497" s="31" t="s">
        <v>146</v>
      </c>
      <c r="P497" s="31" t="s">
        <v>147</v>
      </c>
      <c r="Q497" s="31" t="s">
        <v>152</v>
      </c>
      <c r="R497" s="31" t="s">
        <v>153</v>
      </c>
      <c r="S497" s="31" t="s">
        <v>154</v>
      </c>
      <c r="T497" s="31" t="s">
        <v>155</v>
      </c>
      <c r="U497" s="31" t="s">
        <v>156</v>
      </c>
      <c r="V497" s="31" t="s">
        <v>229</v>
      </c>
      <c r="W497" s="31" t="s">
        <v>157</v>
      </c>
      <c r="X497" s="31" t="s">
        <v>158</v>
      </c>
      <c r="Y497" s="31" t="s">
        <v>159</v>
      </c>
      <c r="Z497" s="31" t="s">
        <v>230</v>
      </c>
      <c r="AA497" s="31" t="s">
        <v>231</v>
      </c>
      <c r="AB497" s="31" t="s">
        <v>232</v>
      </c>
      <c r="AC497" s="31" t="s">
        <v>233</v>
      </c>
      <c r="AD497" s="31" t="s">
        <v>234</v>
      </c>
      <c r="AE497" s="31" t="s">
        <v>235</v>
      </c>
      <c r="AF497" s="31" t="s">
        <v>236</v>
      </c>
      <c r="AG497" s="31" t="s">
        <v>237</v>
      </c>
      <c r="AH497" s="31" t="s">
        <v>238</v>
      </c>
      <c r="AI497" s="31" t="s">
        <v>239</v>
      </c>
      <c r="AJ497" s="31" t="s">
        <v>240</v>
      </c>
      <c r="AK497" s="31" t="s">
        <v>241</v>
      </c>
      <c r="AL497" s="31" t="s">
        <v>242</v>
      </c>
      <c r="AM497" s="31" t="s">
        <v>243</v>
      </c>
      <c r="AN497" s="31" t="s">
        <v>244</v>
      </c>
      <c r="AO497" s="31" t="s">
        <v>245</v>
      </c>
      <c r="AP497" s="31" t="s">
        <v>246</v>
      </c>
      <c r="AQ497" s="31" t="s">
        <v>247</v>
      </c>
      <c r="AR497" s="31" t="s">
        <v>248</v>
      </c>
      <c r="AS497" s="32" t="s">
        <v>249</v>
      </c>
      <c r="AU497" s="19">
        <v>1</v>
      </c>
      <c r="AV497" s="19">
        <v>5</v>
      </c>
      <c r="AW497" s="19">
        <v>10</v>
      </c>
      <c r="AX497" s="19">
        <v>15</v>
      </c>
      <c r="AY497" s="19">
        <v>20</v>
      </c>
      <c r="AZ497" s="19">
        <v>25</v>
      </c>
      <c r="BA497" s="19">
        <v>30</v>
      </c>
      <c r="BB497" s="19">
        <v>35</v>
      </c>
      <c r="BC497" s="19">
        <v>40</v>
      </c>
      <c r="BD497" s="19">
        <v>45</v>
      </c>
      <c r="BE497" s="19">
        <v>50</v>
      </c>
      <c r="BF497" s="19">
        <v>55</v>
      </c>
      <c r="BG497" s="19">
        <v>60</v>
      </c>
      <c r="BH497" s="19">
        <v>65</v>
      </c>
      <c r="BI497" s="19">
        <v>70</v>
      </c>
      <c r="BJ497" s="19">
        <v>75</v>
      </c>
      <c r="BK497" s="19">
        <v>80</v>
      </c>
      <c r="BL497" s="19">
        <v>85</v>
      </c>
      <c r="BM497" s="19">
        <v>90</v>
      </c>
      <c r="BN497" s="19">
        <v>95</v>
      </c>
      <c r="BO497" s="19">
        <v>100</v>
      </c>
      <c r="BP497" s="19">
        <v>105</v>
      </c>
      <c r="BQ497" s="19">
        <v>110</v>
      </c>
      <c r="BR497" s="19">
        <v>115</v>
      </c>
      <c r="BS497" s="19">
        <v>120</v>
      </c>
      <c r="BT497" s="19">
        <v>125</v>
      </c>
      <c r="BU497" s="19">
        <v>130</v>
      </c>
      <c r="BV497" s="19">
        <v>135</v>
      </c>
      <c r="BW497" s="19">
        <v>140</v>
      </c>
      <c r="BX497" s="19">
        <v>145</v>
      </c>
      <c r="BY497" s="2">
        <v>150</v>
      </c>
      <c r="BZ497" s="19">
        <v>155</v>
      </c>
      <c r="CA497" s="2">
        <v>160</v>
      </c>
      <c r="CB497" s="19">
        <v>165</v>
      </c>
      <c r="CC497" s="2">
        <v>170</v>
      </c>
      <c r="CD497" s="19">
        <v>175</v>
      </c>
      <c r="CE497" s="2">
        <v>180</v>
      </c>
      <c r="CF497" s="19">
        <v>185</v>
      </c>
      <c r="CG497" s="2">
        <v>190</v>
      </c>
      <c r="CH497" s="19">
        <v>195</v>
      </c>
      <c r="CI497" s="2">
        <v>200</v>
      </c>
    </row>
    <row r="498" spans="1:87" x14ac:dyDescent="0.3">
      <c r="A498" s="33" t="s">
        <v>81</v>
      </c>
      <c r="B498" s="33"/>
      <c r="C498" s="124" t="str">
        <f>'Katalog over Kulturmodeller '!F167</f>
        <v>ÆGR</v>
      </c>
      <c r="D498" s="125" t="s">
        <v>281</v>
      </c>
      <c r="E498" s="139">
        <f>'Katalog over Kulturmodeller '!W167</f>
        <v>0.5</v>
      </c>
      <c r="F498" s="37">
        <f>E498+((E503-F503)+(E504-F504))*(E498/SUM(E498:E502))</f>
        <v>0.5</v>
      </c>
      <c r="G498" s="37">
        <f t="shared" ref="G498" si="8465">F498+((F503-G503)+(F504-G504))*(F498/SUM(F498:F502))</f>
        <v>0.5</v>
      </c>
      <c r="H498" s="37">
        <f t="shared" ref="H498" si="8466">G498+((G503-H503)+(G504-H504))*(G498/SUM(G498:G502))</f>
        <v>0.51851851851851849</v>
      </c>
      <c r="I498" s="37">
        <f t="shared" ref="I498" si="8467">H498+((H503-I503)+(H504-I504))*(H498/SUM(H498:H502))</f>
        <v>0.53703703703703698</v>
      </c>
      <c r="J498" s="37">
        <f t="shared" ref="J498" si="8468">I498+((I503-J503)+(I504-J504))*(I498/SUM(I498:I502))</f>
        <v>0.55555555555555547</v>
      </c>
      <c r="K498" s="37">
        <f t="shared" ref="K498" si="8469">J498+((J503-K503)+(J504-K504))*(J498/SUM(J498:J502))</f>
        <v>0.55555555555555547</v>
      </c>
      <c r="L498" s="37">
        <f t="shared" ref="L498" si="8470">K498+((K503-L503)+(K504-L504))*(K498/SUM(K498:K502))</f>
        <v>0.55555555555555547</v>
      </c>
      <c r="M498" s="37">
        <f t="shared" ref="M498" si="8471">L498+((L503-M503)+(L504-M504))*(L498/SUM(L498:L502))</f>
        <v>0.55555555555555547</v>
      </c>
      <c r="N498" s="37">
        <f t="shared" ref="N498" si="8472">M498+((M503-N503)+(M504-N504))*(M498/SUM(M498:M502))</f>
        <v>0.55555555555555547</v>
      </c>
      <c r="O498" s="37">
        <f t="shared" ref="O498" si="8473">N498+((N503-O503)+(N504-O504))*(N498/SUM(N498:N502))</f>
        <v>0.55555555555555547</v>
      </c>
      <c r="P498" s="37">
        <f t="shared" ref="P498" si="8474">O498+((O503-P503)+(O504-P504))*(O498/SUM(O498:O502))</f>
        <v>0.55555555555555547</v>
      </c>
      <c r="Q498" s="37">
        <f t="shared" ref="Q498" si="8475">P498+((P503-Q503)+(P504-Q504))*(P498/SUM(P498:P502))</f>
        <v>0.55555555555555547</v>
      </c>
      <c r="R498" s="37">
        <f t="shared" ref="R498" si="8476">Q498+((Q503-R503)+(Q504-R504))*(Q498/SUM(Q498:Q502))</f>
        <v>0.55555555555555547</v>
      </c>
      <c r="S498" s="37">
        <f t="shared" ref="S498" si="8477">R498+((R503-S503)+(R504-S504))*(R498/SUM(R498:R502))</f>
        <v>0.55555555555555547</v>
      </c>
      <c r="T498" s="37">
        <f t="shared" ref="T498" si="8478">S498+((S503-T503)+(S504-T504))*(S498/SUM(S498:S502))</f>
        <v>0.55555555555555547</v>
      </c>
      <c r="U498" s="37">
        <f t="shared" ref="U498" si="8479">T498+((T503-U503)+(T504-U504))*(T498/SUM(T498:T502))</f>
        <v>0.55555555555555547</v>
      </c>
      <c r="V498" s="37">
        <f t="shared" ref="V498" si="8480">U498+((U503-V503)+(U504-V504))*(U498/SUM(U498:U502))</f>
        <v>0.55555555555555547</v>
      </c>
      <c r="W498" s="37">
        <f t="shared" ref="W498" si="8481">V498+((V503-W503)+(V504-W504))*(V498/SUM(V498:V502))</f>
        <v>0.55555555555555547</v>
      </c>
      <c r="X498" s="37">
        <f t="shared" ref="X498" si="8482">W498+((W503-X503)+(W504-X504))*(W498/SUM(W498:W502))</f>
        <v>0.55555555555555547</v>
      </c>
      <c r="Y498" s="37">
        <f t="shared" ref="Y498" si="8483">X498+((X503-Y503)+(X504-Y504))*(X498/SUM(X498:X502))</f>
        <v>0.55555555555555547</v>
      </c>
      <c r="Z498" s="37">
        <f t="shared" ref="Z498" si="8484">Y498+((Y503-Z503)+(Y504-Z504))*(Y498/SUM(Y498:Y502))</f>
        <v>0.55555555555555547</v>
      </c>
      <c r="AA498" s="37">
        <f t="shared" ref="AA498" si="8485">Z498+((Z503-AA503)+(Z504-AA504))*(Z498/SUM(Z498:Z502))</f>
        <v>0.55555555555555547</v>
      </c>
      <c r="AB498" s="37">
        <f t="shared" ref="AB498" si="8486">AA498+((AA503-AB503)+(AA504-AB504))*(AA498/SUM(AA498:AA502))</f>
        <v>0.55555555555555547</v>
      </c>
      <c r="AC498" s="37">
        <f t="shared" ref="AC498" si="8487">AB498+((AB503-AC503)+(AB504-AC504))*(AB498/SUM(AB498:AB502))</f>
        <v>0.55555555555555547</v>
      </c>
      <c r="AD498" s="37">
        <f t="shared" ref="AD498" si="8488">AC498+((AC503-AD503)+(AC504-AD504))*(AC498/SUM(AC498:AC502))</f>
        <v>0.55555555555555547</v>
      </c>
      <c r="AE498" s="37">
        <f t="shared" ref="AE498" si="8489">AD498+((AD503-AE503)+(AD504-AE504))*(AD498/SUM(AD498:AD502))</f>
        <v>0.55555555555555547</v>
      </c>
      <c r="AF498" s="37">
        <f t="shared" ref="AF498" si="8490">AE498+((AE503-AF503)+(AE504-AF504))*(AE498/SUM(AE498:AE502))</f>
        <v>0.55555555555555547</v>
      </c>
      <c r="AG498" s="37">
        <f t="shared" ref="AG498" si="8491">AF498+((AF503-AG503)+(AF504-AG504))*(AF498/SUM(AF498:AF502))</f>
        <v>0.55555555555555547</v>
      </c>
      <c r="AH498" s="37">
        <f t="shared" ref="AH498" si="8492">AG498+((AG503-AH503)+(AG504-AH504))*(AG498/SUM(AG498:AG502))</f>
        <v>0.55555555555555547</v>
      </c>
      <c r="AI498" s="37">
        <f t="shared" ref="AI498" si="8493">AH498+((AH503-AI503)+(AH504-AI504))*(AH498/SUM(AH498:AH502))</f>
        <v>0.55555555555555547</v>
      </c>
      <c r="AJ498" s="37">
        <f t="shared" ref="AJ498" si="8494">AI498+((AI503-AJ503)+(AI504-AJ504))*(AI498/SUM(AI498:AI502))</f>
        <v>0.55555555555555547</v>
      </c>
      <c r="AK498" s="37">
        <f t="shared" ref="AK498" si="8495">AJ498+((AJ503-AK503)+(AJ504-AK504))*(AJ498/SUM(AJ498:AJ502))</f>
        <v>0.55555555555555547</v>
      </c>
      <c r="AL498" s="37">
        <f t="shared" ref="AL498" si="8496">AK498+((AK503-AL503)+(AK504-AL504))*(AK498/SUM(AK498:AK502))</f>
        <v>0.55555555555555547</v>
      </c>
      <c r="AM498" s="37">
        <f t="shared" ref="AM498" si="8497">AL498+((AL503-AM503)+(AL504-AM504))*(AL498/SUM(AL498:AL502))</f>
        <v>0.55555555555555547</v>
      </c>
      <c r="AN498" s="37">
        <f t="shared" ref="AN498" si="8498">AM498+((AM503-AN503)+(AM504-AN504))*(AM498/SUM(AM498:AM502))</f>
        <v>0.55555555555555547</v>
      </c>
      <c r="AO498" s="37">
        <f t="shared" ref="AO498" si="8499">AN498+((AN503-AO503)+(AN504-AO504))*(AN498/SUM(AN498:AN502))</f>
        <v>0.55555555555555547</v>
      </c>
      <c r="AP498" s="37">
        <f t="shared" ref="AP498" si="8500">AO498+((AO503-AP503)+(AO504-AP504))*(AO498/SUM(AO498:AO502))</f>
        <v>0.55555555555555547</v>
      </c>
      <c r="AQ498" s="37">
        <f t="shared" ref="AQ498" si="8501">AP498+((AP503-AQ503)+(AP504-AQ504))*(AP498/SUM(AP498:AP502))</f>
        <v>0.55555555555555547</v>
      </c>
      <c r="AR498" s="37">
        <f t="shared" ref="AR498" si="8502">AQ498+((AQ503-AR503)+(AQ504-AR504))*(AQ498/SUM(AQ498:AQ502))</f>
        <v>0.55555555555555547</v>
      </c>
      <c r="AS498" s="38">
        <f t="shared" ref="AS498" si="8503">AR498+((AR503-AS503)+(AR504-AS504))*(AR498/SUM(AR498:AR502))</f>
        <v>0.55555555555555547</v>
      </c>
      <c r="AU498" s="7" cm="1">
        <f t="array" ref="AU498">IF($D498="","",INDEX('Data - CO2'!$B$5:$AP$53,MATCH(Kulturmodeller!$D498,'Data - CO2'!$A$5:$A$53,0),AU$20)*E498)</f>
        <v>0</v>
      </c>
      <c r="AV498" s="8" cm="1">
        <f t="array" ref="AV498">IF($D498="","",INDEX('Data - CO2'!$B$5:$AP$53,MATCH(Kulturmodeller!$D498,'Data - CO2'!$A$5:$A$53,0),AV$20)*F498)</f>
        <v>1.027159574634571</v>
      </c>
      <c r="AW498" s="8" cm="1">
        <f t="array" ref="AW498">IF($D498="","",INDEX('Data - CO2'!$B$5:$AP$53,MATCH(Kulturmodeller!$D498,'Data - CO2'!$A$5:$A$53,0),AW$20)*G498)</f>
        <v>6.84773049756381</v>
      </c>
      <c r="AX498" s="8" cm="1">
        <f t="array" ref="AX498">IF($D498="","",INDEX('Data - CO2'!$B$5:$AP$53,MATCH(Kulturmodeller!$D498,'Data - CO2'!$A$5:$A$53,0),AX$20)*H498)</f>
        <v>17.753375364054317</v>
      </c>
      <c r="AY498" s="8" cm="1">
        <f t="array" ref="AY498">IF($D498="","",INDEX('Data - CO2'!$B$5:$AP$53,MATCH(Kulturmodeller!$D498,'Data - CO2'!$A$5:$A$53,0),AY$20)*I498)</f>
        <v>36.774848968398231</v>
      </c>
      <c r="AZ498" s="8" cm="1">
        <f t="array" ref="AZ498">IF($D498="","",INDEX('Data - CO2'!$B$5:$AP$53,MATCH(Kulturmodeller!$D498,'Data - CO2'!$A$5:$A$53,0),AZ$20)*J498*$B497)</f>
        <v>104.53306801999892</v>
      </c>
      <c r="BA498" s="8" cm="1">
        <f t="array" ref="BA498">IF($D498="","",INDEX('Data - CO2'!$B$5:$AP$53,MATCH(Kulturmodeller!$D498,'Data - CO2'!$A$5:$A$53,0),BA$20)*K498*$B497)</f>
        <v>169.57579556397013</v>
      </c>
      <c r="BB498" s="8" cm="1">
        <f t="array" ref="BB498">IF($D498="","",INDEX('Data - CO2'!$B$5:$AP$53,MATCH(Kulturmodeller!$D498,'Data - CO2'!$A$5:$A$53,0),BB$20)*L498*$B497)</f>
        <v>206.64246877271228</v>
      </c>
      <c r="BC498" s="8" cm="1">
        <f t="array" ref="BC498">IF($D498="","",INDEX('Data - CO2'!$B$5:$AP$53,MATCH(Kulturmodeller!$D498,'Data - CO2'!$A$5:$A$53,0),BC$20)*M498*$B497)</f>
        <v>232.28192721750818</v>
      </c>
      <c r="BD498" s="8" cm="1">
        <f t="array" ref="BD498">IF($D498="","",INDEX('Data - CO2'!$B$5:$AP$53,MATCH(Kulturmodeller!$D498,'Data - CO2'!$A$5:$A$53,0),BD$20)*N498*$B497)</f>
        <v>259.23218446567392</v>
      </c>
      <c r="BE498" s="8" cm="1">
        <f t="array" ref="BE498">IF($D498="","",INDEX('Data - CO2'!$B$5:$AP$53,MATCH(Kulturmodeller!$D498,'Data - CO2'!$A$5:$A$53,0),BE$20)*O498*$B497)</f>
        <v>285.63891453432592</v>
      </c>
      <c r="BF498" s="8" cm="1">
        <f t="array" ref="BF498">IF($D498="","",INDEX('Data - CO2'!$B$5:$AP$53,MATCH(Kulturmodeller!$D498,'Data - CO2'!$A$5:$A$53,0),BF$20)*P498*$B497)</f>
        <v>311.35554869762785</v>
      </c>
      <c r="BG498" s="8" cm="1">
        <f t="array" ref="BG498">IF($D498="","",INDEX('Data - CO2'!$B$5:$AP$53,MATCH(Kulturmodeller!$D498,'Data - CO2'!$A$5:$A$53,0),BG$20)*Q498*$B497)</f>
        <v>337.50015690731664</v>
      </c>
      <c r="BH498" s="8" cm="1">
        <f t="array" ref="BH498">IF($D498="","",INDEX('Data - CO2'!$B$5:$AP$53,MATCH(Kulturmodeller!$D498,'Data - CO2'!$A$5:$A$53,0),BH$20)*R498*$B497)</f>
        <v>366.46481368416499</v>
      </c>
      <c r="BI498" s="8" cm="1">
        <f t="array" ref="BI498">IF($D498="","",INDEX('Data - CO2'!$B$5:$AP$53,MATCH(Kulturmodeller!$D498,'Data - CO2'!$A$5:$A$53,0),BI$20)*S498*$B497)</f>
        <v>391.45510000759765</v>
      </c>
      <c r="BJ498" s="8" cm="1">
        <f t="array" ref="BJ498">IF($D498="","",INDEX('Data - CO2'!$B$5:$AP$53,MATCH(Kulturmodeller!$D498,'Data - CO2'!$A$5:$A$53,0),BJ$20)*T498*$B497)</f>
        <v>1.1412884162606343</v>
      </c>
      <c r="BK498" s="8" cm="1">
        <f t="array" ref="BK498">IF($D498="","",INDEX('Data - CO2'!$B$5:$AP$53,MATCH(Kulturmodeller!$D498,'Data - CO2'!$A$5:$A$53,0),BK$20)*U498*$B497)</f>
        <v>7.6085894417375659</v>
      </c>
      <c r="BL498" s="8" cm="1">
        <f t="array" ref="BL498">IF($D498="","",INDEX('Data - CO2'!$B$5:$AP$53,MATCH(Kulturmodeller!$D498,'Data - CO2'!$A$5:$A$53,0),BL$20)*V498*$B497)</f>
        <v>19.02147360434391</v>
      </c>
      <c r="BM498" s="8" cm="1">
        <f t="array" ref="BM498">IF($D498="","",INDEX('Data - CO2'!$B$5:$AP$53,MATCH(Kulturmodeller!$D498,'Data - CO2'!$A$5:$A$53,0),BM$20)*W498*$B497)</f>
        <v>38.042947208687821</v>
      </c>
      <c r="BN498" s="8" cm="1">
        <f t="array" ref="BN498">IF($D498="","",INDEX('Data - CO2'!$B$5:$AP$53,MATCH(Kulturmodeller!$D498,'Data - CO2'!$A$5:$A$53,0),BN$20)*X498*$B497)</f>
        <v>104.53306801999892</v>
      </c>
      <c r="BO498" s="8" cm="1">
        <f t="array" ref="BO498">IF($D498="","",INDEX('Data - CO2'!$B$5:$AP$53,MATCH(Kulturmodeller!$D498,'Data - CO2'!$A$5:$A$53,0),BO$20)*Y498*$B497)</f>
        <v>169.57579556397013</v>
      </c>
      <c r="BP498" s="8" cm="1">
        <f t="array" ref="BP498">IF($D498="","",INDEX('Data - CO2'!$B$5:$AP$53,MATCH(Kulturmodeller!$D498,'Data - CO2'!$A$5:$A$53,0),BP$20)*Z498*$B497)</f>
        <v>206.64246877271228</v>
      </c>
      <c r="BQ498" s="8" cm="1">
        <f t="array" ref="BQ498">IF($D498="","",INDEX('Data - CO2'!$B$5:$AP$53,MATCH(Kulturmodeller!$D498,'Data - CO2'!$A$5:$A$53,0),BQ$20)*AA498*$B497)</f>
        <v>232.28192721750818</v>
      </c>
      <c r="BR498" s="8" cm="1">
        <f t="array" ref="BR498">IF($D498="","",INDEX('Data - CO2'!$B$5:$AP$53,MATCH(Kulturmodeller!$D498,'Data - CO2'!$A$5:$A$53,0),BR$20)*AB498*$B497)</f>
        <v>259.23218446567392</v>
      </c>
      <c r="BS498" s="8" cm="1">
        <f t="array" ref="BS498">IF($D498="","",INDEX('Data - CO2'!$B$5:$AP$53,MATCH(Kulturmodeller!$D498,'Data - CO2'!$A$5:$A$53,0),BS$20)*AC498*$B497)</f>
        <v>285.63891453432592</v>
      </c>
      <c r="BT498" s="8" cm="1">
        <f t="array" ref="BT498">IF($D498="","",INDEX('Data - CO2'!$B$5:$AP$53,MATCH(Kulturmodeller!$D498,'Data - CO2'!$A$5:$A$53,0),BT$20)*AD498*$B497)</f>
        <v>311.35554869762785</v>
      </c>
      <c r="BU498" s="8" cm="1">
        <f t="array" ref="BU498">IF($D498="","",INDEX('Data - CO2'!$B$5:$AP$53,MATCH(Kulturmodeller!$D498,'Data - CO2'!$A$5:$A$53,0),BU$20)*AE498*$B497)</f>
        <v>337.50015690731664</v>
      </c>
      <c r="BV498" s="8" cm="1">
        <f t="array" ref="BV498">IF($D498="","",INDEX('Data - CO2'!$B$5:$AP$53,MATCH(Kulturmodeller!$D498,'Data - CO2'!$A$5:$A$53,0),BV$20)*AF498*$B497)</f>
        <v>366.46481368416499</v>
      </c>
      <c r="BW498" s="8" cm="1">
        <f t="array" ref="BW498">IF($D498="","",INDEX('Data - CO2'!$B$5:$AP$53,MATCH(Kulturmodeller!$D498,'Data - CO2'!$A$5:$A$53,0),BW$20)*AG498*$B497)</f>
        <v>391.45510000759765</v>
      </c>
      <c r="BX498" s="8" cm="1">
        <f t="array" ref="BX498">IF($D498="","",INDEX('Data - CO2'!$B$5:$AP$53,MATCH(Kulturmodeller!$D498,'Data - CO2'!$A$5:$A$53,0),BX$20)*AH498*$B497)</f>
        <v>1.1412884162606343</v>
      </c>
      <c r="BY498" s="8" cm="1">
        <f t="array" ref="BY498">IF($D498="","",INDEX('Data - CO2'!$B$5:$AP$53,MATCH(Kulturmodeller!$D498,'Data - CO2'!$A$5:$A$53,0),BY$20)*AI498*$B497)</f>
        <v>7.6085894417375659</v>
      </c>
      <c r="BZ498" s="8" cm="1">
        <f t="array" ref="BZ498">IF($D498="","",INDEX('Data - CO2'!$B$5:$AP$53,MATCH(Kulturmodeller!$D498,'Data - CO2'!$A$5:$A$53,0),BZ$20)*AJ498*$B497)</f>
        <v>19.02147360434391</v>
      </c>
      <c r="CA498" s="8" cm="1">
        <f t="array" ref="CA498">IF($D498="","",INDEX('Data - CO2'!$B$5:$AP$53,MATCH(Kulturmodeller!$D498,'Data - CO2'!$A$5:$A$53,0),CA$20)*AK498*$B497)</f>
        <v>38.042947208687821</v>
      </c>
      <c r="CB498" s="8" cm="1">
        <f t="array" ref="CB498">IF($D498="","",INDEX('Data - CO2'!$B$5:$AP$53,MATCH(Kulturmodeller!$D498,'Data - CO2'!$A$5:$A$53,0),CB$20)*AL498*$B497)</f>
        <v>104.53306801999892</v>
      </c>
      <c r="CC498" s="8" cm="1">
        <f t="array" ref="CC498">IF($D498="","",INDEX('Data - CO2'!$B$5:$AP$53,MATCH(Kulturmodeller!$D498,'Data - CO2'!$A$5:$A$53,0),CC$20)*AM498*$B497)</f>
        <v>169.57579556397013</v>
      </c>
      <c r="CD498" s="8" cm="1">
        <f t="array" ref="CD498">IF($D498="","",INDEX('Data - CO2'!$B$5:$AP$53,MATCH(Kulturmodeller!$D498,'Data - CO2'!$A$5:$A$53,0),CD$20)*AN498*$B497)</f>
        <v>206.64246877271228</v>
      </c>
      <c r="CE498" s="8" cm="1">
        <f t="array" ref="CE498">IF($D498="","",INDEX('Data - CO2'!$B$5:$AP$53,MATCH(Kulturmodeller!$D498,'Data - CO2'!$A$5:$A$53,0),CE$20)*AO498*$B497)</f>
        <v>232.28192721750818</v>
      </c>
      <c r="CF498" s="8" cm="1">
        <f t="array" ref="CF498">IF($D498="","",INDEX('Data - CO2'!$B$5:$AP$53,MATCH(Kulturmodeller!$D498,'Data - CO2'!$A$5:$A$53,0),CF$20)*AP498*$B497)</f>
        <v>259.23218446567392</v>
      </c>
      <c r="CG498" s="8" cm="1">
        <f t="array" ref="CG498">IF($D498="","",INDEX('Data - CO2'!$B$5:$AP$53,MATCH(Kulturmodeller!$D498,'Data - CO2'!$A$5:$A$53,0),CG$20)*AQ498*$B497)</f>
        <v>285.63891453432592</v>
      </c>
      <c r="CH498" s="8" cm="1">
        <f t="array" ref="CH498">IF($D498="","",INDEX('Data - CO2'!$B$5:$AP$53,MATCH(Kulturmodeller!$D498,'Data - CO2'!$A$5:$A$53,0),CH$20)*AR498*$B497)</f>
        <v>311.35554869762785</v>
      </c>
      <c r="CI498" s="9" cm="1">
        <f t="array" ref="CI498">IF($D498="","",INDEX('Data - CO2'!$B$5:$AP$53,MATCH(Kulturmodeller!$D498,'Data - CO2'!$A$5:$A$53,0),CI$20)*AS498*$B497)</f>
        <v>337.50015690731664</v>
      </c>
    </row>
    <row r="499" spans="1:87" x14ac:dyDescent="0.3">
      <c r="A499" s="33" t="s">
        <v>82</v>
      </c>
      <c r="B499" s="33"/>
      <c r="C499" s="124" t="str">
        <f>'Katalog over Kulturmodeller '!F168</f>
        <v>NÅL - valgfrit</v>
      </c>
      <c r="D499" s="125" t="s">
        <v>275</v>
      </c>
      <c r="E499" s="151">
        <f>'Katalog over Kulturmodeller '!W168</f>
        <v>0.3</v>
      </c>
      <c r="F499" s="40">
        <f>E499+((E503-F503)+(E504-F504))*(E499/SUM(E498:E502))</f>
        <v>0.3</v>
      </c>
      <c r="G499" s="40">
        <f t="shared" ref="G499" si="8504">F499+((F503-G503)+(F504-G504))*(F499/SUM(F498:F502))</f>
        <v>0.3</v>
      </c>
      <c r="H499" s="40">
        <f t="shared" ref="H499" si="8505">G499+((G503-H503)+(G504-H504))*(G499/SUM(G498:G502))</f>
        <v>0.31111111111111112</v>
      </c>
      <c r="I499" s="40">
        <f t="shared" ref="I499" si="8506">H499+((H503-I503)+(H504-I504))*(H499/SUM(H498:H502))</f>
        <v>0.32222222222222224</v>
      </c>
      <c r="J499" s="40">
        <f t="shared" ref="J499" si="8507">I499+((I503-J503)+(I504-J504))*(I499/SUM(I498:I502))</f>
        <v>0.33333333333333337</v>
      </c>
      <c r="K499" s="40">
        <f t="shared" ref="K499" si="8508">J499+((J503-K503)+(J504-K504))*(J499/SUM(J498:J502))</f>
        <v>0.33333333333333337</v>
      </c>
      <c r="L499" s="40">
        <f t="shared" ref="L499" si="8509">K499+((K503-L503)+(K504-L504))*(K499/SUM(K498:K502))</f>
        <v>0.33333333333333337</v>
      </c>
      <c r="M499" s="40">
        <f t="shared" ref="M499" si="8510">L499+((L503-M503)+(L504-M504))*(L499/SUM(L498:L502))</f>
        <v>0.33333333333333337</v>
      </c>
      <c r="N499" s="40">
        <f t="shared" ref="N499" si="8511">M499+((M503-N503)+(M504-N504))*(M499/SUM(M498:M502))</f>
        <v>0.33333333333333337</v>
      </c>
      <c r="O499" s="40">
        <f t="shared" ref="O499" si="8512">N499+((N503-O503)+(N504-O504))*(N499/SUM(N498:N502))</f>
        <v>0.33333333333333337</v>
      </c>
      <c r="P499" s="40">
        <f t="shared" ref="P499" si="8513">O499+((O503-P503)+(O504-P504))*(O499/SUM(O498:O502))</f>
        <v>0.33333333333333337</v>
      </c>
      <c r="Q499" s="40">
        <f t="shared" ref="Q499" si="8514">P499+((P503-Q503)+(P504-Q504))*(P499/SUM(P498:P502))</f>
        <v>0.33333333333333337</v>
      </c>
      <c r="R499" s="40">
        <f t="shared" ref="R499" si="8515">Q499+((Q503-R503)+(Q504-R504))*(Q499/SUM(Q498:Q502))</f>
        <v>0.33333333333333337</v>
      </c>
      <c r="S499" s="40">
        <f t="shared" ref="S499" si="8516">R499+((R503-S503)+(R504-S504))*(R499/SUM(R498:R502))</f>
        <v>0.33333333333333337</v>
      </c>
      <c r="T499" s="40">
        <f t="shared" ref="T499" si="8517">S499+((S503-T503)+(S504-T504))*(S499/SUM(S498:S502))</f>
        <v>0.33333333333333337</v>
      </c>
      <c r="U499" s="40">
        <f t="shared" ref="U499" si="8518">T499+((T503-U503)+(T504-U504))*(T499/SUM(T498:T502))</f>
        <v>0.33333333333333337</v>
      </c>
      <c r="V499" s="40">
        <f t="shared" ref="V499" si="8519">U499+((U503-V503)+(U504-V504))*(U499/SUM(U498:U502))</f>
        <v>0.33333333333333337</v>
      </c>
      <c r="W499" s="40">
        <f t="shared" ref="W499" si="8520">V499+((V503-W503)+(V504-W504))*(V499/SUM(V498:V502))</f>
        <v>0.33333333333333337</v>
      </c>
      <c r="X499" s="40">
        <f t="shared" ref="X499" si="8521">W499+((W503-X503)+(W504-X504))*(W499/SUM(W498:W502))</f>
        <v>0.33333333333333337</v>
      </c>
      <c r="Y499" s="40">
        <f t="shared" ref="Y499" si="8522">X499+((X503-Y503)+(X504-Y504))*(X499/SUM(X498:X502))</f>
        <v>0.33333333333333337</v>
      </c>
      <c r="Z499" s="40">
        <f t="shared" ref="Z499" si="8523">Y499+((Y503-Z503)+(Y504-Z504))*(Y499/SUM(Y498:Y502))</f>
        <v>0.33333333333333337</v>
      </c>
      <c r="AA499" s="40">
        <f t="shared" ref="AA499" si="8524">Z499+((Z503-AA503)+(Z504-AA504))*(Z499/SUM(Z498:Z502))</f>
        <v>0.33333333333333337</v>
      </c>
      <c r="AB499" s="40">
        <f t="shared" ref="AB499" si="8525">AA499+((AA503-AB503)+(AA504-AB504))*(AA499/SUM(AA498:AA502))</f>
        <v>0.33333333333333337</v>
      </c>
      <c r="AC499" s="40">
        <f t="shared" ref="AC499" si="8526">AB499+((AB503-AC503)+(AB504-AC504))*(AB499/SUM(AB498:AB502))</f>
        <v>0.33333333333333337</v>
      </c>
      <c r="AD499" s="40">
        <f t="shared" ref="AD499" si="8527">AC499+((AC503-AD503)+(AC504-AD504))*(AC499/SUM(AC498:AC502))</f>
        <v>0.33333333333333337</v>
      </c>
      <c r="AE499" s="40">
        <f t="shared" ref="AE499" si="8528">AD499+((AD503-AE503)+(AD504-AE504))*(AD499/SUM(AD498:AD502))</f>
        <v>0.33333333333333337</v>
      </c>
      <c r="AF499" s="40">
        <f t="shared" ref="AF499" si="8529">AE499+((AE503-AF503)+(AE504-AF504))*(AE499/SUM(AE498:AE502))</f>
        <v>0.33333333333333337</v>
      </c>
      <c r="AG499" s="40">
        <f t="shared" ref="AG499" si="8530">AF499+((AF503-AG503)+(AF504-AG504))*(AF499/SUM(AF498:AF502))</f>
        <v>0.33333333333333337</v>
      </c>
      <c r="AH499" s="40">
        <f t="shared" ref="AH499" si="8531">AG499+((AG503-AH503)+(AG504-AH504))*(AG499/SUM(AG498:AG502))</f>
        <v>0.33333333333333337</v>
      </c>
      <c r="AI499" s="40">
        <f t="shared" ref="AI499" si="8532">AH499+((AH503-AI503)+(AH504-AI504))*(AH499/SUM(AH498:AH502))</f>
        <v>0.33333333333333337</v>
      </c>
      <c r="AJ499" s="40">
        <f t="shared" ref="AJ499" si="8533">AI499+((AI503-AJ503)+(AI504-AJ504))*(AI499/SUM(AI498:AI502))</f>
        <v>0.33333333333333337</v>
      </c>
      <c r="AK499" s="40">
        <f t="shared" ref="AK499" si="8534">AJ499+((AJ503-AK503)+(AJ504-AK504))*(AJ499/SUM(AJ498:AJ502))</f>
        <v>0.33333333333333337</v>
      </c>
      <c r="AL499" s="40">
        <f t="shared" ref="AL499" si="8535">AK499+((AK503-AL503)+(AK504-AL504))*(AK499/SUM(AK498:AK502))</f>
        <v>0.33333333333333337</v>
      </c>
      <c r="AM499" s="40">
        <f t="shared" ref="AM499" si="8536">AL499+((AL503-AM503)+(AL504-AM504))*(AL499/SUM(AL498:AL502))</f>
        <v>0.33333333333333337</v>
      </c>
      <c r="AN499" s="40">
        <f t="shared" ref="AN499" si="8537">AM499+((AM503-AN503)+(AM504-AN504))*(AM499/SUM(AM498:AM502))</f>
        <v>0.33333333333333337</v>
      </c>
      <c r="AO499" s="40">
        <f t="shared" ref="AO499" si="8538">AN499+((AN503-AO503)+(AN504-AO504))*(AN499/SUM(AN498:AN502))</f>
        <v>0.33333333333333337</v>
      </c>
      <c r="AP499" s="40">
        <f t="shared" ref="AP499" si="8539">AO499+((AO503-AP503)+(AO504-AP504))*(AO499/SUM(AO498:AO502))</f>
        <v>0.33333333333333337</v>
      </c>
      <c r="AQ499" s="40">
        <f t="shared" ref="AQ499" si="8540">AP499+((AP503-AQ503)+(AP504-AQ504))*(AP499/SUM(AP498:AP502))</f>
        <v>0.33333333333333337</v>
      </c>
      <c r="AR499" s="40">
        <f t="shared" ref="AR499" si="8541">AQ499+((AQ503-AR503)+(AQ504-AR504))*(AQ499/SUM(AQ498:AQ502))</f>
        <v>0.33333333333333337</v>
      </c>
      <c r="AS499" s="41">
        <f t="shared" ref="AS499" si="8542">AR499+((AR503-AS503)+(AR504-AS504))*(AR499/SUM(AR498:AR502))</f>
        <v>0.33333333333333337</v>
      </c>
      <c r="AU499" s="10" cm="1">
        <f t="array" ref="AU499">IF($D499="","",INDEX('Data - CO2'!$B$5:$AP$53,MATCH(Kulturmodeller!$D499,'Data - CO2'!$A$5:$A$53,0),AU$20)*E499)</f>
        <v>0</v>
      </c>
      <c r="AV499" cm="1">
        <f t="array" ref="AV499">IF($D499="","",INDEX('Data - CO2'!$B$5:$AP$53,MATCH(Kulturmodeller!$D499,'Data - CO2'!$A$5:$A$53,0),AV$20)*F499)</f>
        <v>1.5630323189119635</v>
      </c>
      <c r="AW499" cm="1">
        <f t="array" ref="AW499">IF($D499="","",INDEX('Data - CO2'!$B$5:$AP$53,MATCH(Kulturmodeller!$D499,'Data - CO2'!$A$5:$A$53,0),AW$20)*G499)</f>
        <v>10.420215459413086</v>
      </c>
      <c r="AX499" cm="1">
        <f t="array" ref="AX499">IF($D499="","",INDEX('Data - CO2'!$B$5:$AP$53,MATCH(Kulturmodeller!$D499,'Data - CO2'!$A$5:$A$53,0),AX$20)*H499)</f>
        <v>27.01537341329319</v>
      </c>
      <c r="AY499" cm="1">
        <f t="array" ref="AY499">IF($D499="","",INDEX('Data - CO2'!$B$5:$AP$53,MATCH(Kulturmodeller!$D499,'Data - CO2'!$A$5:$A$53,0),AY$20)*I499)</f>
        <v>55.960416356107324</v>
      </c>
      <c r="AZ499" cm="1">
        <f t="array" ref="AZ499">IF($D499="","",INDEX('Data - CO2'!$B$5:$AP$53,MATCH(Kulturmodeller!$D499,'Data - CO2'!$A$5:$A$53,0),AZ$20)*J499*$B497)</f>
        <v>93.281962466147817</v>
      </c>
      <c r="BA499" cm="1">
        <f t="array" ref="BA499">IF($D499="","",INDEX('Data - CO2'!$B$5:$AP$53,MATCH(Kulturmodeller!$D499,'Data - CO2'!$A$5:$A$53,0),BA$20)*K499*$B497)</f>
        <v>106.09686262560932</v>
      </c>
      <c r="BB499" cm="1">
        <f t="array" ref="BB499">IF($D499="","",INDEX('Data - CO2'!$B$5:$AP$53,MATCH(Kulturmodeller!$D499,'Data - CO2'!$A$5:$A$53,0),BB$20)*L499*$B497)</f>
        <v>117.71416150363684</v>
      </c>
      <c r="BC499" cm="1">
        <f t="array" ref="BC499">IF($D499="","",INDEX('Data - CO2'!$B$5:$AP$53,MATCH(Kulturmodeller!$D499,'Data - CO2'!$A$5:$A$53,0),BC$20)*M499*$B497)</f>
        <v>128.80334030083276</v>
      </c>
      <c r="BD499" cm="1">
        <f t="array" ref="BD499">IF($D499="","",INDEX('Data - CO2'!$B$5:$AP$53,MATCH(Kulturmodeller!$D499,'Data - CO2'!$A$5:$A$53,0),BD$20)*N499*$B497)</f>
        <v>137.13002754019644</v>
      </c>
      <c r="BE499" cm="1">
        <f t="array" ref="BE499">IF($D499="","",INDEX('Data - CO2'!$B$5:$AP$53,MATCH(Kulturmodeller!$D499,'Data - CO2'!$A$5:$A$53,0),BE$20)*O499*$B497)</f>
        <v>141.82294071393147</v>
      </c>
      <c r="BF499" cm="1">
        <f t="array" ref="BF499">IF($D499="","",INDEX('Data - CO2'!$B$5:$AP$53,MATCH(Kulturmodeller!$D499,'Data - CO2'!$A$5:$A$53,0),BF$20)*P499*$B497)</f>
        <v>146.3444566168192</v>
      </c>
      <c r="BG499" cm="1">
        <f t="array" ref="BG499">IF($D499="","",INDEX('Data - CO2'!$B$5:$AP$53,MATCH(Kulturmodeller!$D499,'Data - CO2'!$A$5:$A$53,0),BG$20)*Q499*$B497)</f>
        <v>150.57560176850691</v>
      </c>
      <c r="BH499" cm="1">
        <f t="array" ref="BH499">IF($D499="","",INDEX('Data - CO2'!$B$5:$AP$53,MATCH(Kulturmodeller!$D499,'Data - CO2'!$A$5:$A$53,0),BH$20)*R499*$B497)</f>
        <v>154.39916315831195</v>
      </c>
      <c r="BI499" cm="1">
        <f t="array" ref="BI499">IF($D499="","",INDEX('Data - CO2'!$B$5:$AP$53,MATCH(Kulturmodeller!$D499,'Data - CO2'!$A$5:$A$53,0),BI$20)*S499*$B497)</f>
        <v>157.52104422826147</v>
      </c>
      <c r="BJ499" cm="1">
        <f t="array" ref="BJ499">IF($D499="","",INDEX('Data - CO2'!$B$5:$AP$53,MATCH(Kulturmodeller!$D499,'Data - CO2'!$A$5:$A$53,0),BJ$20)*T499*$B497)</f>
        <v>1.7367025765688484</v>
      </c>
      <c r="BK499" cm="1">
        <f t="array" ref="BK499">IF($D499="","",INDEX('Data - CO2'!$B$5:$AP$53,MATCH(Kulturmodeller!$D499,'Data - CO2'!$A$5:$A$53,0),BK$20)*U499*$B497)</f>
        <v>11.578017177125654</v>
      </c>
      <c r="BL499" cm="1">
        <f t="array" ref="BL499">IF($D499="","",INDEX('Data - CO2'!$B$5:$AP$53,MATCH(Kulturmodeller!$D499,'Data - CO2'!$A$5:$A$53,0),BL$20)*V499*$B497)</f>
        <v>28.945042942814133</v>
      </c>
      <c r="BM499" cm="1">
        <f t="array" ref="BM499">IF($D499="","",INDEX('Data - CO2'!$B$5:$AP$53,MATCH(Kulturmodeller!$D499,'Data - CO2'!$A$5:$A$53,0),BM$20)*W499*$B497)</f>
        <v>57.890085885628267</v>
      </c>
      <c r="BN499" cm="1">
        <f t="array" ref="BN499">IF($D499="","",INDEX('Data - CO2'!$B$5:$AP$53,MATCH(Kulturmodeller!$D499,'Data - CO2'!$A$5:$A$53,0),BN$20)*X499*$B497)</f>
        <v>93.281962466147817</v>
      </c>
      <c r="BO499" cm="1">
        <f t="array" ref="BO499">IF($D499="","",INDEX('Data - CO2'!$B$5:$AP$53,MATCH(Kulturmodeller!$D499,'Data - CO2'!$A$5:$A$53,0),BO$20)*Y499*$B497)</f>
        <v>106.09686262560932</v>
      </c>
      <c r="BP499" cm="1">
        <f t="array" ref="BP499">IF($D499="","",INDEX('Data - CO2'!$B$5:$AP$53,MATCH(Kulturmodeller!$D499,'Data - CO2'!$A$5:$A$53,0),BP$20)*Z499*$B497)</f>
        <v>117.71416150363684</v>
      </c>
      <c r="BQ499" cm="1">
        <f t="array" ref="BQ499">IF($D499="","",INDEX('Data - CO2'!$B$5:$AP$53,MATCH(Kulturmodeller!$D499,'Data - CO2'!$A$5:$A$53,0),BQ$20)*AA499*$B497)</f>
        <v>128.80334030083276</v>
      </c>
      <c r="BR499" cm="1">
        <f t="array" ref="BR499">IF($D499="","",INDEX('Data - CO2'!$B$5:$AP$53,MATCH(Kulturmodeller!$D499,'Data - CO2'!$A$5:$A$53,0),BR$20)*AB499*$B497)</f>
        <v>137.13002754019644</v>
      </c>
      <c r="BS499" cm="1">
        <f t="array" ref="BS499">IF($D499="","",INDEX('Data - CO2'!$B$5:$AP$53,MATCH(Kulturmodeller!$D499,'Data - CO2'!$A$5:$A$53,0),BS$20)*AC499*$B497)</f>
        <v>141.82294071393147</v>
      </c>
      <c r="BT499" cm="1">
        <f t="array" ref="BT499">IF($D499="","",INDEX('Data - CO2'!$B$5:$AP$53,MATCH(Kulturmodeller!$D499,'Data - CO2'!$A$5:$A$53,0),BT$20)*AD499*$B497)</f>
        <v>146.3444566168192</v>
      </c>
      <c r="BU499" cm="1">
        <f t="array" ref="BU499">IF($D499="","",INDEX('Data - CO2'!$B$5:$AP$53,MATCH(Kulturmodeller!$D499,'Data - CO2'!$A$5:$A$53,0),BU$20)*AE499*$B497)</f>
        <v>150.57560176850691</v>
      </c>
      <c r="BV499" cm="1">
        <f t="array" ref="BV499">IF($D499="","",INDEX('Data - CO2'!$B$5:$AP$53,MATCH(Kulturmodeller!$D499,'Data - CO2'!$A$5:$A$53,0),BV$20)*AF499*$B497)</f>
        <v>154.39916315831195</v>
      </c>
      <c r="BW499" cm="1">
        <f t="array" ref="BW499">IF($D499="","",INDEX('Data - CO2'!$B$5:$AP$53,MATCH(Kulturmodeller!$D499,'Data - CO2'!$A$5:$A$53,0),BW$20)*AG499*$B497)</f>
        <v>157.52104422826147</v>
      </c>
      <c r="BX499" cm="1">
        <f t="array" ref="BX499">IF($D499="","",INDEX('Data - CO2'!$B$5:$AP$53,MATCH(Kulturmodeller!$D499,'Data - CO2'!$A$5:$A$53,0),BX$20)*AH499*$B497)</f>
        <v>1.7367025765688484</v>
      </c>
      <c r="BY499" cm="1">
        <f t="array" ref="BY499">IF($D499="","",INDEX('Data - CO2'!$B$5:$AP$53,MATCH(Kulturmodeller!$D499,'Data - CO2'!$A$5:$A$53,0),BY$20)*AI499*$B497)</f>
        <v>11.578017177125654</v>
      </c>
      <c r="BZ499" cm="1">
        <f t="array" ref="BZ499">IF($D499="","",INDEX('Data - CO2'!$B$5:$AP$53,MATCH(Kulturmodeller!$D499,'Data - CO2'!$A$5:$A$53,0),BZ$20)*AJ499*$B497)</f>
        <v>28.945042942814133</v>
      </c>
      <c r="CA499" cm="1">
        <f t="array" ref="CA499">IF($D499="","",INDEX('Data - CO2'!$B$5:$AP$53,MATCH(Kulturmodeller!$D499,'Data - CO2'!$A$5:$A$53,0),CA$20)*AK499*$B497)</f>
        <v>57.890085885628267</v>
      </c>
      <c r="CB499" cm="1">
        <f t="array" ref="CB499">IF($D499="","",INDEX('Data - CO2'!$B$5:$AP$53,MATCH(Kulturmodeller!$D499,'Data - CO2'!$A$5:$A$53,0),CB$20)*AL499*$B497)</f>
        <v>93.281962466147817</v>
      </c>
      <c r="CC499" cm="1">
        <f t="array" ref="CC499">IF($D499="","",INDEX('Data - CO2'!$B$5:$AP$53,MATCH(Kulturmodeller!$D499,'Data - CO2'!$A$5:$A$53,0),CC$20)*AM499*$B497)</f>
        <v>106.09686262560932</v>
      </c>
      <c r="CD499" cm="1">
        <f t="array" ref="CD499">IF($D499="","",INDEX('Data - CO2'!$B$5:$AP$53,MATCH(Kulturmodeller!$D499,'Data - CO2'!$A$5:$A$53,0),CD$20)*AN499*$B497)</f>
        <v>117.71416150363684</v>
      </c>
      <c r="CE499" cm="1">
        <f t="array" ref="CE499">IF($D499="","",INDEX('Data - CO2'!$B$5:$AP$53,MATCH(Kulturmodeller!$D499,'Data - CO2'!$A$5:$A$53,0),CE$20)*AO499*$B497)</f>
        <v>128.80334030083276</v>
      </c>
      <c r="CF499" cm="1">
        <f t="array" ref="CF499">IF($D499="","",INDEX('Data - CO2'!$B$5:$AP$53,MATCH(Kulturmodeller!$D499,'Data - CO2'!$A$5:$A$53,0),CF$20)*AP499*$B497)</f>
        <v>137.13002754019644</v>
      </c>
      <c r="CG499" cm="1">
        <f t="array" ref="CG499">IF($D499="","",INDEX('Data - CO2'!$B$5:$AP$53,MATCH(Kulturmodeller!$D499,'Data - CO2'!$A$5:$A$53,0),CG$20)*AQ499*$B497)</f>
        <v>141.82294071393147</v>
      </c>
      <c r="CH499" cm="1">
        <f t="array" ref="CH499">IF($D499="","",INDEX('Data - CO2'!$B$5:$AP$53,MATCH(Kulturmodeller!$D499,'Data - CO2'!$A$5:$A$53,0),CH$20)*AR499*$B497)</f>
        <v>146.3444566168192</v>
      </c>
      <c r="CI499" s="11" cm="1">
        <f t="array" ref="CI499">IF($D499="","",INDEX('Data - CO2'!$B$5:$AP$53,MATCH(Kulturmodeller!$D499,'Data - CO2'!$A$5:$A$53,0),CI$20)*AS499*$B497)</f>
        <v>150.57560176850691</v>
      </c>
    </row>
    <row r="500" spans="1:87" x14ac:dyDescent="0.3">
      <c r="A500" s="33" t="s">
        <v>83</v>
      </c>
      <c r="B500" s="33"/>
      <c r="C500" s="124" t="str">
        <f>'Katalog over Kulturmodeller '!F169</f>
        <v>LØV - valgfrit</v>
      </c>
      <c r="D500" s="125" t="s">
        <v>274</v>
      </c>
      <c r="E500" s="151">
        <f>'Katalog over Kulturmodeller '!W169</f>
        <v>0.1</v>
      </c>
      <c r="F500" s="40">
        <f>E500+((E503-F503)+(E504-F504))*(E500/SUM(E498:E502))</f>
        <v>0.1</v>
      </c>
      <c r="G500" s="40">
        <f t="shared" ref="G500" si="8543">F500+((F503-G503)+(F504-G504))*(F500/SUM(F498:F502))</f>
        <v>0.1</v>
      </c>
      <c r="H500" s="40">
        <f t="shared" ref="H500" si="8544">G500+((G503-H503)+(G504-H504))*(G500/SUM(G498:G502))</f>
        <v>0.10370370370370371</v>
      </c>
      <c r="I500" s="40">
        <f t="shared" ref="I500" si="8545">H500+((H503-I503)+(H504-I504))*(H500/SUM(H498:H502))</f>
        <v>0.10740740740740742</v>
      </c>
      <c r="J500" s="40">
        <f t="shared" ref="J500" si="8546">I500+((I503-J503)+(I504-J504))*(I500/SUM(I498:I502))</f>
        <v>0.11111111111111113</v>
      </c>
      <c r="K500" s="40">
        <f t="shared" ref="K500" si="8547">J500+((J503-K503)+(J504-K504))*(J500/SUM(J498:J502))</f>
        <v>0.11111111111111113</v>
      </c>
      <c r="L500" s="40">
        <f t="shared" ref="L500" si="8548">K500+((K503-L503)+(K504-L504))*(K500/SUM(K498:K502))</f>
        <v>0.11111111111111113</v>
      </c>
      <c r="M500" s="40">
        <f t="shared" ref="M500" si="8549">L500+((L503-M503)+(L504-M504))*(L500/SUM(L498:L502))</f>
        <v>0.11111111111111113</v>
      </c>
      <c r="N500" s="40">
        <f t="shared" ref="N500" si="8550">M500+((M503-N503)+(M504-N504))*(M500/SUM(M498:M502))</f>
        <v>0.11111111111111113</v>
      </c>
      <c r="O500" s="40">
        <f t="shared" ref="O500" si="8551">N500+((N503-O503)+(N504-O504))*(N500/SUM(N498:N502))</f>
        <v>0.11111111111111113</v>
      </c>
      <c r="P500" s="40">
        <f t="shared" ref="P500" si="8552">O500+((O503-P503)+(O504-P504))*(O500/SUM(O498:O502))</f>
        <v>0.11111111111111113</v>
      </c>
      <c r="Q500" s="40">
        <f t="shared" ref="Q500" si="8553">P500+((P503-Q503)+(P504-Q504))*(P500/SUM(P498:P502))</f>
        <v>0.11111111111111113</v>
      </c>
      <c r="R500" s="40">
        <f t="shared" ref="R500" si="8554">Q500+((Q503-R503)+(Q504-R504))*(Q500/SUM(Q498:Q502))</f>
        <v>0.11111111111111113</v>
      </c>
      <c r="S500" s="40">
        <f t="shared" ref="S500" si="8555">R500+((R503-S503)+(R504-S504))*(R500/SUM(R498:R502))</f>
        <v>0.11111111111111113</v>
      </c>
      <c r="T500" s="40">
        <f t="shared" ref="T500" si="8556">S500+((S503-T503)+(S504-T504))*(S500/SUM(S498:S502))</f>
        <v>0.11111111111111113</v>
      </c>
      <c r="U500" s="40">
        <f t="shared" ref="U500" si="8557">T500+((T503-U503)+(T504-U504))*(T500/SUM(T498:T502))</f>
        <v>0.11111111111111113</v>
      </c>
      <c r="V500" s="40">
        <f t="shared" ref="V500" si="8558">U500+((U503-V503)+(U504-V504))*(U500/SUM(U498:U502))</f>
        <v>0.11111111111111113</v>
      </c>
      <c r="W500" s="40">
        <f t="shared" ref="W500" si="8559">V500+((V503-W503)+(V504-W504))*(V500/SUM(V498:V502))</f>
        <v>0.11111111111111113</v>
      </c>
      <c r="X500" s="40">
        <f t="shared" ref="X500" si="8560">W500+((W503-X503)+(W504-X504))*(W500/SUM(W498:W502))</f>
        <v>0.11111111111111113</v>
      </c>
      <c r="Y500" s="40">
        <f t="shared" ref="Y500" si="8561">X500+((X503-Y503)+(X504-Y504))*(X500/SUM(X498:X502))</f>
        <v>0.11111111111111113</v>
      </c>
      <c r="Z500" s="40">
        <f t="shared" ref="Z500" si="8562">Y500+((Y503-Z503)+(Y504-Z504))*(Y500/SUM(Y498:Y502))</f>
        <v>0.11111111111111113</v>
      </c>
      <c r="AA500" s="40">
        <f t="shared" ref="AA500" si="8563">Z500+((Z503-AA503)+(Z504-AA504))*(Z500/SUM(Z498:Z502))</f>
        <v>0.11111111111111113</v>
      </c>
      <c r="AB500" s="40">
        <f t="shared" ref="AB500" si="8564">AA500+((AA503-AB503)+(AA504-AB504))*(AA500/SUM(AA498:AA502))</f>
        <v>0.11111111111111113</v>
      </c>
      <c r="AC500" s="40">
        <f t="shared" ref="AC500" si="8565">AB500+((AB503-AC503)+(AB504-AC504))*(AB500/SUM(AB498:AB502))</f>
        <v>0.11111111111111113</v>
      </c>
      <c r="AD500" s="40">
        <f t="shared" ref="AD500" si="8566">AC500+((AC503-AD503)+(AC504-AD504))*(AC500/SUM(AC498:AC502))</f>
        <v>0.11111111111111113</v>
      </c>
      <c r="AE500" s="40">
        <f t="shared" ref="AE500" si="8567">AD500+((AD503-AE503)+(AD504-AE504))*(AD500/SUM(AD498:AD502))</f>
        <v>0.11111111111111113</v>
      </c>
      <c r="AF500" s="40">
        <f t="shared" ref="AF500" si="8568">AE500+((AE503-AF503)+(AE504-AF504))*(AE500/SUM(AE498:AE502))</f>
        <v>0.11111111111111113</v>
      </c>
      <c r="AG500" s="40">
        <f t="shared" ref="AG500" si="8569">AF500+((AF503-AG503)+(AF504-AG504))*(AF500/SUM(AF498:AF502))</f>
        <v>0.11111111111111113</v>
      </c>
      <c r="AH500" s="40">
        <f t="shared" ref="AH500" si="8570">AG500+((AG503-AH503)+(AG504-AH504))*(AG500/SUM(AG498:AG502))</f>
        <v>0.11111111111111113</v>
      </c>
      <c r="AI500" s="40">
        <f t="shared" ref="AI500" si="8571">AH500+((AH503-AI503)+(AH504-AI504))*(AH500/SUM(AH498:AH502))</f>
        <v>0.11111111111111113</v>
      </c>
      <c r="AJ500" s="40">
        <f t="shared" ref="AJ500" si="8572">AI500+((AI503-AJ503)+(AI504-AJ504))*(AI500/SUM(AI498:AI502))</f>
        <v>0.11111111111111113</v>
      </c>
      <c r="AK500" s="40">
        <f t="shared" ref="AK500" si="8573">AJ500+((AJ503-AK503)+(AJ504-AK504))*(AJ500/SUM(AJ498:AJ502))</f>
        <v>0.11111111111111113</v>
      </c>
      <c r="AL500" s="40">
        <f t="shared" ref="AL500" si="8574">AK500+((AK503-AL503)+(AK504-AL504))*(AK500/SUM(AK498:AK502))</f>
        <v>0.11111111111111113</v>
      </c>
      <c r="AM500" s="40">
        <f t="shared" ref="AM500" si="8575">AL500+((AL503-AM503)+(AL504-AM504))*(AL500/SUM(AL498:AL502))</f>
        <v>0.11111111111111113</v>
      </c>
      <c r="AN500" s="40">
        <f t="shared" ref="AN500" si="8576">AM500+((AM503-AN503)+(AM504-AN504))*(AM500/SUM(AM498:AM502))</f>
        <v>0.11111111111111113</v>
      </c>
      <c r="AO500" s="40">
        <f t="shared" ref="AO500" si="8577">AN500+((AN503-AO503)+(AN504-AO504))*(AN500/SUM(AN498:AN502))</f>
        <v>0.11111111111111113</v>
      </c>
      <c r="AP500" s="40">
        <f t="shared" ref="AP500" si="8578">AO500+((AO503-AP503)+(AO504-AP504))*(AO500/SUM(AO498:AO502))</f>
        <v>0.11111111111111113</v>
      </c>
      <c r="AQ500" s="40">
        <f t="shared" ref="AQ500" si="8579">AP500+((AP503-AQ503)+(AP504-AQ504))*(AP500/SUM(AP498:AP502))</f>
        <v>0.11111111111111113</v>
      </c>
      <c r="AR500" s="40">
        <f t="shared" ref="AR500" si="8580">AQ500+((AQ503-AR503)+(AQ504-AR504))*(AQ500/SUM(AQ498:AQ502))</f>
        <v>0.11111111111111113</v>
      </c>
      <c r="AS500" s="41">
        <f t="shared" ref="AS500" si="8581">AR500+((AR503-AS503)+(AR504-AS504))*(AR500/SUM(AR498:AR502))</f>
        <v>0.11111111111111113</v>
      </c>
      <c r="AU500" s="10" cm="1">
        <f t="array" ref="AU500">IF($D500="","",INDEX('Data - CO2'!$B$5:$AP$53,MATCH(Kulturmodeller!$D500,'Data - CO2'!$A$5:$A$53,0),AU$20)*E500)</f>
        <v>0</v>
      </c>
      <c r="AV500" cm="1">
        <f t="array" ref="AV500">IF($D500="","",INDEX('Data - CO2'!$B$5:$AP$53,MATCH(Kulturmodeller!$D500,'Data - CO2'!$A$5:$A$53,0),AV$20)*F500)</f>
        <v>0.17417998601780929</v>
      </c>
      <c r="AW500" cm="1">
        <f t="array" ref="AW500">IF($D500="","",INDEX('Data - CO2'!$B$5:$AP$53,MATCH(Kulturmodeller!$D500,'Data - CO2'!$A$5:$A$53,0),AW$20)*G500)</f>
        <v>1.1611999067853953</v>
      </c>
      <c r="AX500" cm="1">
        <f t="array" ref="AX500">IF($D500="","",INDEX('Data - CO2'!$B$5:$AP$53,MATCH(Kulturmodeller!$D500,'Data - CO2'!$A$5:$A$53,0),AX$20)*H500)</f>
        <v>3.0105182768510246</v>
      </c>
      <c r="AY500" cm="1">
        <f t="array" ref="AY500">IF($D500="","",INDEX('Data - CO2'!$B$5:$AP$53,MATCH(Kulturmodeller!$D500,'Data - CO2'!$A$5:$A$53,0),AY$20)*I500)</f>
        <v>6.2360735734771229</v>
      </c>
      <c r="AZ500" cm="1">
        <f t="array" ref="AZ500">IF($D500="","",INDEX('Data - CO2'!$B$5:$AP$53,MATCH(Kulturmodeller!$D500,'Data - CO2'!$A$5:$A$53,0),AZ$20)*J500*$B497)</f>
        <v>14.823496960811749</v>
      </c>
      <c r="BA500" cm="1">
        <f t="array" ref="BA500">IF($D500="","",INDEX('Data - CO2'!$B$5:$AP$53,MATCH(Kulturmodeller!$D500,'Data - CO2'!$A$5:$A$53,0),BA$20)*K500*$B497)</f>
        <v>24.830936779141048</v>
      </c>
      <c r="BB500" cm="1">
        <f t="array" ref="BB500">IF($D500="","",INDEX('Data - CO2'!$B$5:$AP$53,MATCH(Kulturmodeller!$D500,'Data - CO2'!$A$5:$A$53,0),BB$20)*L500*$B497)</f>
        <v>31.351947556723992</v>
      </c>
      <c r="BC500" cm="1">
        <f t="array" ref="BC500">IF($D500="","",INDEX('Data - CO2'!$B$5:$AP$53,MATCH(Kulturmodeller!$D500,'Data - CO2'!$A$5:$A$53,0),BC$20)*M500*$B497)</f>
        <v>34.459855767634558</v>
      </c>
      <c r="BD500" cm="1">
        <f t="array" ref="BD500">IF($D500="","",INDEX('Data - CO2'!$B$5:$AP$53,MATCH(Kulturmodeller!$D500,'Data - CO2'!$A$5:$A$53,0),BD$20)*N500*$B497)</f>
        <v>36.92338632734883</v>
      </c>
      <c r="BE500" cm="1">
        <f t="array" ref="BE500">IF($D500="","",INDEX('Data - CO2'!$B$5:$AP$53,MATCH(Kulturmodeller!$D500,'Data - CO2'!$A$5:$A$53,0),BE$20)*O500*$B497)</f>
        <v>40.453206603754367</v>
      </c>
      <c r="BF500" cm="1">
        <f t="array" ref="BF500">IF($D500="","",INDEX('Data - CO2'!$B$5:$AP$53,MATCH(Kulturmodeller!$D500,'Data - CO2'!$A$5:$A$53,0),BF$20)*P500*$B497)</f>
        <v>43.512132225768916</v>
      </c>
      <c r="BG500" cm="1">
        <f t="array" ref="BG500">IF($D500="","",INDEX('Data - CO2'!$B$5:$AP$53,MATCH(Kulturmodeller!$D500,'Data - CO2'!$A$5:$A$53,0),BG$20)*Q500*$B497)</f>
        <v>46.574885586128417</v>
      </c>
      <c r="BH500" cm="1">
        <f t="array" ref="BH500">IF($D500="","",INDEX('Data - CO2'!$B$5:$AP$53,MATCH(Kulturmodeller!$D500,'Data - CO2'!$A$5:$A$53,0),BH$20)*R500*$B497)</f>
        <v>49.535218580983326</v>
      </c>
      <c r="BI500" cm="1">
        <f t="array" ref="BI500">IF($D500="","",INDEX('Data - CO2'!$B$5:$AP$53,MATCH(Kulturmodeller!$D500,'Data - CO2'!$A$5:$A$53,0),BI$20)*S500*$B497)</f>
        <v>52.233292742862893</v>
      </c>
      <c r="BJ500" cm="1">
        <f t="array" ref="BJ500">IF($D500="","",INDEX('Data - CO2'!$B$5:$AP$53,MATCH(Kulturmodeller!$D500,'Data - CO2'!$A$5:$A$53,0),BJ$20)*T500*$B497)</f>
        <v>55.306966314234288</v>
      </c>
      <c r="BK500" cm="1">
        <f t="array" ref="BK500">IF($D500="","",INDEX('Data - CO2'!$B$5:$AP$53,MATCH(Kulturmodeller!$D500,'Data - CO2'!$A$5:$A$53,0),BK$20)*U500*$B497)</f>
        <v>57.876398797800597</v>
      </c>
      <c r="BL500" cm="1">
        <f t="array" ref="BL500">IF($D500="","",INDEX('Data - CO2'!$B$5:$AP$53,MATCH(Kulturmodeller!$D500,'Data - CO2'!$A$5:$A$53,0),BL$20)*V500*$B497)</f>
        <v>60.34585424027054</v>
      </c>
      <c r="BM500" cm="1">
        <f t="array" ref="BM500">IF($D500="","",INDEX('Data - CO2'!$B$5:$AP$53,MATCH(Kulturmodeller!$D500,'Data - CO2'!$A$5:$A$53,0),BM$20)*W500*$B497)</f>
        <v>61.729686048321149</v>
      </c>
      <c r="BN500" cm="1">
        <f t="array" ref="BN500">IF($D500="","",INDEX('Data - CO2'!$B$5:$AP$53,MATCH(Kulturmodeller!$D500,'Data - CO2'!$A$5:$A$53,0),BN$20)*X500*$B497)</f>
        <v>62.79632882634985</v>
      </c>
      <c r="BO500" cm="1">
        <f t="array" ref="BO500">IF($D500="","",INDEX('Data - CO2'!$B$5:$AP$53,MATCH(Kulturmodeller!$D500,'Data - CO2'!$A$5:$A$53,0),BO$20)*Y500*$B497)</f>
        <v>64.180219224203626</v>
      </c>
      <c r="BP500" cm="1">
        <f t="array" ref="BP500">IF($D500="","",INDEX('Data - CO2'!$B$5:$AP$53,MATCH(Kulturmodeller!$D500,'Data - CO2'!$A$5:$A$53,0),BP$20)*Z500*$B497)</f>
        <v>65.19558747635665</v>
      </c>
      <c r="BQ500" cm="1">
        <f t="array" ref="BQ500">IF($D500="","",INDEX('Data - CO2'!$B$5:$AP$53,MATCH(Kulturmodeller!$D500,'Data - CO2'!$A$5:$A$53,0),BQ$20)*AA500*$B497)</f>
        <v>66.406213821862991</v>
      </c>
      <c r="BR500" cm="1">
        <f t="array" ref="BR500">IF($D500="","",INDEX('Data - CO2'!$B$5:$AP$53,MATCH(Kulturmodeller!$D500,'Data - CO2'!$A$5:$A$53,0),BR$20)*AB500*$B497)</f>
        <v>67.544377520755063</v>
      </c>
      <c r="BS500" cm="1">
        <f t="array" ref="BS500">IF($D500="","",INDEX('Data - CO2'!$B$5:$AP$53,MATCH(Kulturmodeller!$D500,'Data - CO2'!$A$5:$A$53,0),BS$20)*AC500*$B497)</f>
        <v>68.932476003626505</v>
      </c>
      <c r="BT500" cm="1">
        <f t="array" ref="BT500">IF($D500="","",INDEX('Data - CO2'!$B$5:$AP$53,MATCH(Kulturmodeller!$D500,'Data - CO2'!$A$5:$A$53,0),BT$20)*AD500*$B497)</f>
        <v>69.487007971684378</v>
      </c>
      <c r="BU500" cm="1">
        <f t="array" ref="BU500">IF($D500="","",INDEX('Data - CO2'!$B$5:$AP$53,MATCH(Kulturmodeller!$D500,'Data - CO2'!$A$5:$A$53,0),BU$20)*AE500*$B497)</f>
        <v>70.906931048760455</v>
      </c>
      <c r="BV500" cm="1">
        <f t="array" ref="BV500">IF($D500="","",INDEX('Data - CO2'!$B$5:$AP$53,MATCH(Kulturmodeller!$D500,'Data - CO2'!$A$5:$A$53,0),BV$20)*AF500*$B497)</f>
        <v>0.19353331779756591</v>
      </c>
      <c r="BW500" cm="1">
        <f t="array" ref="BW500">IF($D500="","",INDEX('Data - CO2'!$B$5:$AP$53,MATCH(Kulturmodeller!$D500,'Data - CO2'!$A$5:$A$53,0),BW$20)*AG500*$B497)</f>
        <v>1.2902221186504395</v>
      </c>
      <c r="BX500" cm="1">
        <f t="array" ref="BX500">IF($D500="","",INDEX('Data - CO2'!$B$5:$AP$53,MATCH(Kulturmodeller!$D500,'Data - CO2'!$A$5:$A$53,0),BX$20)*AH500*$B497)</f>
        <v>3.2255552966260983</v>
      </c>
      <c r="BY500" cm="1">
        <f t="array" ref="BY500">IF($D500="","",INDEX('Data - CO2'!$B$5:$AP$53,MATCH(Kulturmodeller!$D500,'Data - CO2'!$A$5:$A$53,0),BY$20)*AI500*$B497)</f>
        <v>6.4511105932521966</v>
      </c>
      <c r="BZ500" cm="1">
        <f t="array" ref="BZ500">IF($D500="","",INDEX('Data - CO2'!$B$5:$AP$53,MATCH(Kulturmodeller!$D500,'Data - CO2'!$A$5:$A$53,0),BZ$20)*AJ500*$B497)</f>
        <v>14.823496960811749</v>
      </c>
      <c r="CA500" cm="1">
        <f t="array" ref="CA500">IF($D500="","",INDEX('Data - CO2'!$B$5:$AP$53,MATCH(Kulturmodeller!$D500,'Data - CO2'!$A$5:$A$53,0),CA$20)*AK500*$B497)</f>
        <v>24.830936779141048</v>
      </c>
      <c r="CB500" cm="1">
        <f t="array" ref="CB500">IF($D500="","",INDEX('Data - CO2'!$B$5:$AP$53,MATCH(Kulturmodeller!$D500,'Data - CO2'!$A$5:$A$53,0),CB$20)*AL500*$B497)</f>
        <v>31.351947556723992</v>
      </c>
      <c r="CC500" cm="1">
        <f t="array" ref="CC500">IF($D500="","",INDEX('Data - CO2'!$B$5:$AP$53,MATCH(Kulturmodeller!$D500,'Data - CO2'!$A$5:$A$53,0),CC$20)*AM500*$B497)</f>
        <v>34.459855767634558</v>
      </c>
      <c r="CD500" cm="1">
        <f t="array" ref="CD500">IF($D500="","",INDEX('Data - CO2'!$B$5:$AP$53,MATCH(Kulturmodeller!$D500,'Data - CO2'!$A$5:$A$53,0),CD$20)*AN500*$B497)</f>
        <v>36.92338632734883</v>
      </c>
      <c r="CE500" cm="1">
        <f t="array" ref="CE500">IF($D500="","",INDEX('Data - CO2'!$B$5:$AP$53,MATCH(Kulturmodeller!$D500,'Data - CO2'!$A$5:$A$53,0),CE$20)*AO500*$B497)</f>
        <v>40.453206603754367</v>
      </c>
      <c r="CF500" cm="1">
        <f t="array" ref="CF500">IF($D500="","",INDEX('Data - CO2'!$B$5:$AP$53,MATCH(Kulturmodeller!$D500,'Data - CO2'!$A$5:$A$53,0),CF$20)*AP500*$B497)</f>
        <v>43.512132225768916</v>
      </c>
      <c r="CG500" cm="1">
        <f t="array" ref="CG500">IF($D500="","",INDEX('Data - CO2'!$B$5:$AP$53,MATCH(Kulturmodeller!$D500,'Data - CO2'!$A$5:$A$53,0),CG$20)*AQ500*$B497)</f>
        <v>46.574885586128417</v>
      </c>
      <c r="CH500" cm="1">
        <f t="array" ref="CH500">IF($D500="","",INDEX('Data - CO2'!$B$5:$AP$53,MATCH(Kulturmodeller!$D500,'Data - CO2'!$A$5:$A$53,0),CH$20)*AR500*$B497)</f>
        <v>49.535218580983326</v>
      </c>
      <c r="CI500" s="11" cm="1">
        <f t="array" ref="CI500">IF($D500="","",INDEX('Data - CO2'!$B$5:$AP$53,MATCH(Kulturmodeller!$D500,'Data - CO2'!$A$5:$A$53,0),CI$20)*AS500*$B497)</f>
        <v>52.233292742862893</v>
      </c>
    </row>
    <row r="501" spans="1:87" x14ac:dyDescent="0.3">
      <c r="A501" s="33" t="s">
        <v>84</v>
      </c>
      <c r="B501" s="33"/>
      <c r="C501" s="124" t="str">
        <f>'Katalog over Kulturmodeller '!F170</f>
        <v>Juletræer (NGR)</v>
      </c>
      <c r="D501" s="125" t="s">
        <v>635</v>
      </c>
      <c r="E501" s="151">
        <f>'Katalog over Kulturmodeller '!W170</f>
        <v>0</v>
      </c>
      <c r="F501" s="40">
        <f>E501+((E503-F503)+(E504-F504))*(E501/SUM(E498:E502))</f>
        <v>0</v>
      </c>
      <c r="G501" s="40">
        <f t="shared" ref="G501" si="8582">F501+((F503-G503)+(F504-G504))*(F501/SUM(F498:F502))</f>
        <v>0</v>
      </c>
      <c r="H501" s="40">
        <f t="shared" ref="H501" si="8583">G501+((G503-H503)+(G504-H504))*(G501/SUM(G498:G502))</f>
        <v>0</v>
      </c>
      <c r="I501" s="40">
        <f t="shared" ref="I501" si="8584">H501+((H503-I503)+(H504-I504))*(H501/SUM(H498:H502))</f>
        <v>0</v>
      </c>
      <c r="J501" s="40">
        <f t="shared" ref="J501" si="8585">I501+((I503-J503)+(I504-J504))*(I501/SUM(I498:I502))</f>
        <v>0</v>
      </c>
      <c r="K501" s="40">
        <f t="shared" ref="K501" si="8586">J501+((J503-K503)+(J504-K504))*(J501/SUM(J498:J502))</f>
        <v>0</v>
      </c>
      <c r="L501" s="40">
        <f t="shared" ref="L501" si="8587">K501+((K503-L503)+(K504-L504))*(K501/SUM(K498:K502))</f>
        <v>0</v>
      </c>
      <c r="M501" s="40">
        <f t="shared" ref="M501" si="8588">L501+((L503-M503)+(L504-M504))*(L501/SUM(L498:L502))</f>
        <v>0</v>
      </c>
      <c r="N501" s="40">
        <f t="shared" ref="N501" si="8589">M501+((M503-N503)+(M504-N504))*(M501/SUM(M498:M502))</f>
        <v>0</v>
      </c>
      <c r="O501" s="40">
        <f t="shared" ref="O501" si="8590">N501+((N503-O503)+(N504-O504))*(N501/SUM(N498:N502))</f>
        <v>0</v>
      </c>
      <c r="P501" s="40">
        <f t="shared" ref="P501" si="8591">O501+((O503-P503)+(O504-P504))*(O501/SUM(O498:O502))</f>
        <v>0</v>
      </c>
      <c r="Q501" s="40">
        <f t="shared" ref="Q501" si="8592">P501+((P503-Q503)+(P504-Q504))*(P501/SUM(P498:P502))</f>
        <v>0</v>
      </c>
      <c r="R501" s="40">
        <f t="shared" ref="R501" si="8593">Q501+((Q503-R503)+(Q504-R504))*(Q501/SUM(Q498:Q502))</f>
        <v>0</v>
      </c>
      <c r="S501" s="40">
        <f t="shared" ref="S501" si="8594">R501+((R503-S503)+(R504-S504))*(R501/SUM(R498:R502))</f>
        <v>0</v>
      </c>
      <c r="T501" s="40">
        <f t="shared" ref="T501" si="8595">S501+((S503-T503)+(S504-T504))*(S501/SUM(S498:S502))</f>
        <v>0</v>
      </c>
      <c r="U501" s="40">
        <f t="shared" ref="U501" si="8596">T501+((T503-U503)+(T504-U504))*(T501/SUM(T498:T502))</f>
        <v>0</v>
      </c>
      <c r="V501" s="40">
        <f t="shared" ref="V501" si="8597">U501+((U503-V503)+(U504-V504))*(U501/SUM(U498:U502))</f>
        <v>0</v>
      </c>
      <c r="W501" s="40">
        <f t="shared" ref="W501" si="8598">V501+((V503-W503)+(V504-W504))*(V501/SUM(V498:V502))</f>
        <v>0</v>
      </c>
      <c r="X501" s="40">
        <f t="shared" ref="X501" si="8599">W501+((W503-X503)+(W504-X504))*(W501/SUM(W498:W502))</f>
        <v>0</v>
      </c>
      <c r="Y501" s="40">
        <f t="shared" ref="Y501" si="8600">X501+((X503-Y503)+(X504-Y504))*(X501/SUM(X498:X502))</f>
        <v>0</v>
      </c>
      <c r="Z501" s="40">
        <f t="shared" ref="Z501" si="8601">Y501+((Y503-Z503)+(Y504-Z504))*(Y501/SUM(Y498:Y502))</f>
        <v>0</v>
      </c>
      <c r="AA501" s="40">
        <f t="shared" ref="AA501" si="8602">Z501+((Z503-AA503)+(Z504-AA504))*(Z501/SUM(Z498:Z502))</f>
        <v>0</v>
      </c>
      <c r="AB501" s="40">
        <f t="shared" ref="AB501" si="8603">AA501+((AA503-AB503)+(AA504-AB504))*(AA501/SUM(AA498:AA502))</f>
        <v>0</v>
      </c>
      <c r="AC501" s="40">
        <f t="shared" ref="AC501" si="8604">AB501+((AB503-AC503)+(AB504-AC504))*(AB501/SUM(AB498:AB502))</f>
        <v>0</v>
      </c>
      <c r="AD501" s="40">
        <f t="shared" ref="AD501" si="8605">AC501+((AC503-AD503)+(AC504-AD504))*(AC501/SUM(AC498:AC502))</f>
        <v>0</v>
      </c>
      <c r="AE501" s="40">
        <f t="shared" ref="AE501" si="8606">AD501+((AD503-AE503)+(AD504-AE504))*(AD501/SUM(AD498:AD502))</f>
        <v>0</v>
      </c>
      <c r="AF501" s="40">
        <f t="shared" ref="AF501" si="8607">AE501+((AE503-AF503)+(AE504-AF504))*(AE501/SUM(AE498:AE502))</f>
        <v>0</v>
      </c>
      <c r="AG501" s="40">
        <f t="shared" ref="AG501" si="8608">AF501+((AF503-AG503)+(AF504-AG504))*(AF501/SUM(AF498:AF502))</f>
        <v>0</v>
      </c>
      <c r="AH501" s="40">
        <f t="shared" ref="AH501" si="8609">AG501+((AG503-AH503)+(AG504-AH504))*(AG501/SUM(AG498:AG502))</f>
        <v>0</v>
      </c>
      <c r="AI501" s="40">
        <f t="shared" ref="AI501" si="8610">AH501+((AH503-AI503)+(AH504-AI504))*(AH501/SUM(AH498:AH502))</f>
        <v>0</v>
      </c>
      <c r="AJ501" s="40">
        <f t="shared" ref="AJ501" si="8611">AI501+((AI503-AJ503)+(AI504-AJ504))*(AI501/SUM(AI498:AI502))</f>
        <v>0</v>
      </c>
      <c r="AK501" s="40">
        <f t="shared" ref="AK501" si="8612">AJ501+((AJ503-AK503)+(AJ504-AK504))*(AJ501/SUM(AJ498:AJ502))</f>
        <v>0</v>
      </c>
      <c r="AL501" s="40">
        <f t="shared" ref="AL501" si="8613">AK501+((AK503-AL503)+(AK504-AL504))*(AK501/SUM(AK498:AK502))</f>
        <v>0</v>
      </c>
      <c r="AM501" s="40">
        <f t="shared" ref="AM501" si="8614">AL501+((AL503-AM503)+(AL504-AM504))*(AL501/SUM(AL498:AL502))</f>
        <v>0</v>
      </c>
      <c r="AN501" s="40">
        <f t="shared" ref="AN501" si="8615">AM501+((AM503-AN503)+(AM504-AN504))*(AM501/SUM(AM498:AM502))</f>
        <v>0</v>
      </c>
      <c r="AO501" s="40">
        <f t="shared" ref="AO501" si="8616">AN501+((AN503-AO503)+(AN504-AO504))*(AN501/SUM(AN498:AN502))</f>
        <v>0</v>
      </c>
      <c r="AP501" s="40">
        <f t="shared" ref="AP501" si="8617">AO501+((AO503-AP503)+(AO504-AP504))*(AO501/SUM(AO498:AO502))</f>
        <v>0</v>
      </c>
      <c r="AQ501" s="40">
        <f t="shared" ref="AQ501" si="8618">AP501+((AP503-AQ503)+(AP504-AQ504))*(AP501/SUM(AP498:AP502))</f>
        <v>0</v>
      </c>
      <c r="AR501" s="40">
        <f t="shared" ref="AR501" si="8619">AQ501+((AQ503-AR503)+(AQ504-AR504))*(AQ501/SUM(AQ498:AQ502))</f>
        <v>0</v>
      </c>
      <c r="AS501" s="41">
        <f t="shared" ref="AS501" si="8620">AR501+((AR503-AS503)+(AR504-AS504))*(AR501/SUM(AR498:AR502))</f>
        <v>0</v>
      </c>
      <c r="AU501" s="10" cm="1">
        <f t="array" ref="AU501">IF($D501="","",INDEX('Data - CO2'!$B$5:$AP$53,MATCH(Kulturmodeller!$D501,'Data - CO2'!$A$5:$A$53,0),AU$20)*E501)</f>
        <v>0</v>
      </c>
      <c r="AV501" cm="1">
        <f t="array" ref="AV501">IF($D501="","",INDEX('Data - CO2'!$B$5:$AP$53,MATCH(Kulturmodeller!$D501,'Data - CO2'!$A$5:$A$53,0),AV$20)*F501)</f>
        <v>0</v>
      </c>
      <c r="AW501" cm="1">
        <f t="array" ref="AW501">IF($D501="","",INDEX('Data - CO2'!$B$5:$AP$53,MATCH(Kulturmodeller!$D501,'Data - CO2'!$A$5:$A$53,0),AW$20)*G501)</f>
        <v>0</v>
      </c>
      <c r="AX501" cm="1">
        <f t="array" ref="AX501">IF($D501="","",INDEX('Data - CO2'!$B$5:$AP$53,MATCH(Kulturmodeller!$D501,'Data - CO2'!$A$5:$A$53,0),AX$20)*H501)</f>
        <v>0</v>
      </c>
      <c r="AY501" cm="1">
        <f t="array" ref="AY501">IF($D501="","",INDEX('Data - CO2'!$B$5:$AP$53,MATCH(Kulturmodeller!$D501,'Data - CO2'!$A$5:$A$53,0),AY$20)*I501)</f>
        <v>0</v>
      </c>
      <c r="AZ501" cm="1">
        <f t="array" ref="AZ501">IF($D501="","",INDEX('Data - CO2'!$B$5:$AP$53,MATCH(Kulturmodeller!$D501,'Data - CO2'!$A$5:$A$53,0),AZ$20)*J501*$B497)</f>
        <v>0</v>
      </c>
      <c r="BA501" cm="1">
        <f t="array" ref="BA501">IF($D501="","",INDEX('Data - CO2'!$B$5:$AP$53,MATCH(Kulturmodeller!$D501,'Data - CO2'!$A$5:$A$53,0),BA$20)*K501*$B497)</f>
        <v>0</v>
      </c>
      <c r="BB501" cm="1">
        <f t="array" ref="BB501">IF($D501="","",INDEX('Data - CO2'!$B$5:$AP$53,MATCH(Kulturmodeller!$D501,'Data - CO2'!$A$5:$A$53,0),BB$20)*L501*$B497)</f>
        <v>0</v>
      </c>
      <c r="BC501" cm="1">
        <f t="array" ref="BC501">IF($D501="","",INDEX('Data - CO2'!$B$5:$AP$53,MATCH(Kulturmodeller!$D501,'Data - CO2'!$A$5:$A$53,0),BC$20)*M501*$B497)</f>
        <v>0</v>
      </c>
      <c r="BD501" cm="1">
        <f t="array" ref="BD501">IF($D501="","",INDEX('Data - CO2'!$B$5:$AP$53,MATCH(Kulturmodeller!$D501,'Data - CO2'!$A$5:$A$53,0),BD$20)*N501*$B497)</f>
        <v>0</v>
      </c>
      <c r="BE501" cm="1">
        <f t="array" ref="BE501">IF($D501="","",INDEX('Data - CO2'!$B$5:$AP$53,MATCH(Kulturmodeller!$D501,'Data - CO2'!$A$5:$A$53,0),BE$20)*O501*$B497)</f>
        <v>0</v>
      </c>
      <c r="BF501" cm="1">
        <f t="array" ref="BF501">IF($D501="","",INDEX('Data - CO2'!$B$5:$AP$53,MATCH(Kulturmodeller!$D501,'Data - CO2'!$A$5:$A$53,0),BF$20)*P501*$B497)</f>
        <v>0</v>
      </c>
      <c r="BG501" cm="1">
        <f t="array" ref="BG501">IF($D501="","",INDEX('Data - CO2'!$B$5:$AP$53,MATCH(Kulturmodeller!$D501,'Data - CO2'!$A$5:$A$53,0),BG$20)*Q501*$B497)</f>
        <v>0</v>
      </c>
      <c r="BH501" cm="1">
        <f t="array" ref="BH501">IF($D501="","",INDEX('Data - CO2'!$B$5:$AP$53,MATCH(Kulturmodeller!$D501,'Data - CO2'!$A$5:$A$53,0),BH$20)*R501*$B497)</f>
        <v>0</v>
      </c>
      <c r="BI501" cm="1">
        <f t="array" ref="BI501">IF($D501="","",INDEX('Data - CO2'!$B$5:$AP$53,MATCH(Kulturmodeller!$D501,'Data - CO2'!$A$5:$A$53,0),BI$20)*S501*$B497)</f>
        <v>0</v>
      </c>
      <c r="BJ501" cm="1">
        <f t="array" ref="BJ501">IF($D501="","",INDEX('Data - CO2'!$B$5:$AP$53,MATCH(Kulturmodeller!$D501,'Data - CO2'!$A$5:$A$53,0),BJ$20)*T501*$B497)</f>
        <v>0</v>
      </c>
      <c r="BK501" cm="1">
        <f t="array" ref="BK501">IF($D501="","",INDEX('Data - CO2'!$B$5:$AP$53,MATCH(Kulturmodeller!$D501,'Data - CO2'!$A$5:$A$53,0),BK$20)*U501*$B497)</f>
        <v>0</v>
      </c>
      <c r="BL501" cm="1">
        <f t="array" ref="BL501">IF($D501="","",INDEX('Data - CO2'!$B$5:$AP$53,MATCH(Kulturmodeller!$D501,'Data - CO2'!$A$5:$A$53,0),BL$20)*V501*$B497)</f>
        <v>0</v>
      </c>
      <c r="BM501" cm="1">
        <f t="array" ref="BM501">IF($D501="","",INDEX('Data - CO2'!$B$5:$AP$53,MATCH(Kulturmodeller!$D501,'Data - CO2'!$A$5:$A$53,0),BM$20)*W501*$B497)</f>
        <v>0</v>
      </c>
      <c r="BN501" cm="1">
        <f t="array" ref="BN501">IF($D501="","",INDEX('Data - CO2'!$B$5:$AP$53,MATCH(Kulturmodeller!$D501,'Data - CO2'!$A$5:$A$53,0),BN$20)*X501*$B497)</f>
        <v>0</v>
      </c>
      <c r="BO501" cm="1">
        <f t="array" ref="BO501">IF($D501="","",INDEX('Data - CO2'!$B$5:$AP$53,MATCH(Kulturmodeller!$D501,'Data - CO2'!$A$5:$A$53,0),BO$20)*Y501*$B497)</f>
        <v>0</v>
      </c>
      <c r="BP501" cm="1">
        <f t="array" ref="BP501">IF($D501="","",INDEX('Data - CO2'!$B$5:$AP$53,MATCH(Kulturmodeller!$D501,'Data - CO2'!$A$5:$A$53,0),BP$20)*Z501*$B497)</f>
        <v>0</v>
      </c>
      <c r="BQ501" cm="1">
        <f t="array" ref="BQ501">IF($D501="","",INDEX('Data - CO2'!$B$5:$AP$53,MATCH(Kulturmodeller!$D501,'Data - CO2'!$A$5:$A$53,0),BQ$20)*AA501*$B497)</f>
        <v>0</v>
      </c>
      <c r="BR501" cm="1">
        <f t="array" ref="BR501">IF($D501="","",INDEX('Data - CO2'!$B$5:$AP$53,MATCH(Kulturmodeller!$D501,'Data - CO2'!$A$5:$A$53,0),BR$20)*AB501*$B497)</f>
        <v>0</v>
      </c>
      <c r="BS501" cm="1">
        <f t="array" ref="BS501">IF($D501="","",INDEX('Data - CO2'!$B$5:$AP$53,MATCH(Kulturmodeller!$D501,'Data - CO2'!$A$5:$A$53,0),BS$20)*AC501*$B497)</f>
        <v>0</v>
      </c>
      <c r="BT501" cm="1">
        <f t="array" ref="BT501">IF($D501="","",INDEX('Data - CO2'!$B$5:$AP$53,MATCH(Kulturmodeller!$D501,'Data - CO2'!$A$5:$A$53,0),BT$20)*AD501*$B497)</f>
        <v>0</v>
      </c>
      <c r="BU501" cm="1">
        <f t="array" ref="BU501">IF($D501="","",INDEX('Data - CO2'!$B$5:$AP$53,MATCH(Kulturmodeller!$D501,'Data - CO2'!$A$5:$A$53,0),BU$20)*AE501*$B497)</f>
        <v>0</v>
      </c>
      <c r="BV501" cm="1">
        <f t="array" ref="BV501">IF($D501="","",INDEX('Data - CO2'!$B$5:$AP$53,MATCH(Kulturmodeller!$D501,'Data - CO2'!$A$5:$A$53,0),BV$20)*AF501*$B497)</f>
        <v>0</v>
      </c>
      <c r="BW501" cm="1">
        <f t="array" ref="BW501">IF($D501="","",INDEX('Data - CO2'!$B$5:$AP$53,MATCH(Kulturmodeller!$D501,'Data - CO2'!$A$5:$A$53,0),BW$20)*AG501*$B497)</f>
        <v>0</v>
      </c>
      <c r="BX501" cm="1">
        <f t="array" ref="BX501">IF($D501="","",INDEX('Data - CO2'!$B$5:$AP$53,MATCH(Kulturmodeller!$D501,'Data - CO2'!$A$5:$A$53,0),BX$20)*AH501*$B497)</f>
        <v>0</v>
      </c>
      <c r="BY501" cm="1">
        <f t="array" ref="BY501">IF($D501="","",INDEX('Data - CO2'!$B$5:$AP$53,MATCH(Kulturmodeller!$D501,'Data - CO2'!$A$5:$A$53,0),BY$20)*AI501*$B497)</f>
        <v>0</v>
      </c>
      <c r="BZ501" cm="1">
        <f t="array" ref="BZ501">IF($D501="","",INDEX('Data - CO2'!$B$5:$AP$53,MATCH(Kulturmodeller!$D501,'Data - CO2'!$A$5:$A$53,0),BZ$20)*AJ501*$B497)</f>
        <v>0</v>
      </c>
      <c r="CA501" cm="1">
        <f t="array" ref="CA501">IF($D501="","",INDEX('Data - CO2'!$B$5:$AP$53,MATCH(Kulturmodeller!$D501,'Data - CO2'!$A$5:$A$53,0),CA$20)*AK501*$B497)</f>
        <v>0</v>
      </c>
      <c r="CB501" cm="1">
        <f t="array" ref="CB501">IF($D501="","",INDEX('Data - CO2'!$B$5:$AP$53,MATCH(Kulturmodeller!$D501,'Data - CO2'!$A$5:$A$53,0),CB$20)*AL501*$B497)</f>
        <v>0</v>
      </c>
      <c r="CC501" cm="1">
        <f t="array" ref="CC501">IF($D501="","",INDEX('Data - CO2'!$B$5:$AP$53,MATCH(Kulturmodeller!$D501,'Data - CO2'!$A$5:$A$53,0),CC$20)*AM501*$B497)</f>
        <v>0</v>
      </c>
      <c r="CD501" cm="1">
        <f t="array" ref="CD501">IF($D501="","",INDEX('Data - CO2'!$B$5:$AP$53,MATCH(Kulturmodeller!$D501,'Data - CO2'!$A$5:$A$53,0),CD$20)*AN501*$B497)</f>
        <v>0</v>
      </c>
      <c r="CE501" cm="1">
        <f t="array" ref="CE501">IF($D501="","",INDEX('Data - CO2'!$B$5:$AP$53,MATCH(Kulturmodeller!$D501,'Data - CO2'!$A$5:$A$53,0),CE$20)*AO501*$B497)</f>
        <v>0</v>
      </c>
      <c r="CF501" cm="1">
        <f t="array" ref="CF501">IF($D501="","",INDEX('Data - CO2'!$B$5:$AP$53,MATCH(Kulturmodeller!$D501,'Data - CO2'!$A$5:$A$53,0),CF$20)*AP501*$B497)</f>
        <v>0</v>
      </c>
      <c r="CG501" cm="1">
        <f t="array" ref="CG501">IF($D501="","",INDEX('Data - CO2'!$B$5:$AP$53,MATCH(Kulturmodeller!$D501,'Data - CO2'!$A$5:$A$53,0),CG$20)*AQ501*$B497)</f>
        <v>0</v>
      </c>
      <c r="CH501" cm="1">
        <f t="array" ref="CH501">IF($D501="","",INDEX('Data - CO2'!$B$5:$AP$53,MATCH(Kulturmodeller!$D501,'Data - CO2'!$A$5:$A$53,0),CH$20)*AR501*$B497)</f>
        <v>0</v>
      </c>
      <c r="CI501" s="11" cm="1">
        <f t="array" ref="CI501">IF($D501="","",INDEX('Data - CO2'!$B$5:$AP$53,MATCH(Kulturmodeller!$D501,'Data - CO2'!$A$5:$A$53,0),CI$20)*AS501*$B497)</f>
        <v>0</v>
      </c>
    </row>
    <row r="502" spans="1:87" x14ac:dyDescent="0.3">
      <c r="A502" s="42" t="s">
        <v>85</v>
      </c>
      <c r="B502" s="42"/>
      <c r="C502" s="124">
        <f>'Katalog over Kulturmodeller '!F171</f>
        <v>0</v>
      </c>
      <c r="D502" s="129"/>
      <c r="E502" s="140">
        <f>'Katalog over Kulturmodeller '!W171</f>
        <v>0</v>
      </c>
      <c r="F502" s="46">
        <f>E502+((E503-F503)+(E504-F504))*(E502/SUM(E498:E502))</f>
        <v>0</v>
      </c>
      <c r="G502" s="46">
        <f t="shared" ref="G502" si="8621">F502+((F503-G503)+(F504-G504))*(F502/SUM(F498:F502))</f>
        <v>0</v>
      </c>
      <c r="H502" s="46">
        <f t="shared" ref="H502" si="8622">G502+((G503-H503)+(G504-H504))*(G502/SUM(G498:G502))</f>
        <v>0</v>
      </c>
      <c r="I502" s="46">
        <f t="shared" ref="I502" si="8623">H502+((H503-I503)+(H504-I504))*(H502/SUM(H498:H502))</f>
        <v>0</v>
      </c>
      <c r="J502" s="46">
        <f t="shared" ref="J502" si="8624">I502+((I503-J503)+(I504-J504))*(I502/SUM(I498:I502))</f>
        <v>0</v>
      </c>
      <c r="K502" s="46">
        <f t="shared" ref="K502" si="8625">J502+((J503-K503)+(J504-K504))*(J502/SUM(J498:J502))</f>
        <v>0</v>
      </c>
      <c r="L502" s="46">
        <f t="shared" ref="L502" si="8626">K502+((K503-L503)+(K504-L504))*(K502/SUM(K498:K502))</f>
        <v>0</v>
      </c>
      <c r="M502" s="46">
        <f t="shared" ref="M502" si="8627">L502+((L503-M503)+(L504-M504))*(L502/SUM(L498:L502))</f>
        <v>0</v>
      </c>
      <c r="N502" s="46">
        <f t="shared" ref="N502" si="8628">M502+((M503-N503)+(M504-N504))*(M502/SUM(M498:M502))</f>
        <v>0</v>
      </c>
      <c r="O502" s="46">
        <f t="shared" ref="O502" si="8629">N502+((N503-O503)+(N504-O504))*(N502/SUM(N498:N502))</f>
        <v>0</v>
      </c>
      <c r="P502" s="46">
        <f t="shared" ref="P502" si="8630">O502+((O503-P503)+(O504-P504))*(O502/SUM(O498:O502))</f>
        <v>0</v>
      </c>
      <c r="Q502" s="46">
        <f t="shared" ref="Q502" si="8631">P502+((P503-Q503)+(P504-Q504))*(P502/SUM(P498:P502))</f>
        <v>0</v>
      </c>
      <c r="R502" s="46">
        <f t="shared" ref="R502" si="8632">Q502+((Q503-R503)+(Q504-R504))*(Q502/SUM(Q498:Q502))</f>
        <v>0</v>
      </c>
      <c r="S502" s="46">
        <f t="shared" ref="S502" si="8633">R502+((R503-S503)+(R504-S504))*(R502/SUM(R498:R502))</f>
        <v>0</v>
      </c>
      <c r="T502" s="46">
        <f t="shared" ref="T502" si="8634">S502+((S503-T503)+(S504-T504))*(S502/SUM(S498:S502))</f>
        <v>0</v>
      </c>
      <c r="U502" s="46">
        <f t="shared" ref="U502" si="8635">T502+((T503-U503)+(T504-U504))*(T502/SUM(T498:T502))</f>
        <v>0</v>
      </c>
      <c r="V502" s="46">
        <f t="shared" ref="V502" si="8636">U502+((U503-V503)+(U504-V504))*(U502/SUM(U498:U502))</f>
        <v>0</v>
      </c>
      <c r="W502" s="46">
        <f t="shared" ref="W502" si="8637">V502+((V503-W503)+(V504-W504))*(V502/SUM(V498:V502))</f>
        <v>0</v>
      </c>
      <c r="X502" s="46">
        <f t="shared" ref="X502" si="8638">W502+((W503-X503)+(W504-X504))*(W502/SUM(W498:W502))</f>
        <v>0</v>
      </c>
      <c r="Y502" s="46">
        <f t="shared" ref="Y502" si="8639">X502+((X503-Y503)+(X504-Y504))*(X502/SUM(X498:X502))</f>
        <v>0</v>
      </c>
      <c r="Z502" s="46">
        <f t="shared" ref="Z502" si="8640">Y502+((Y503-Z503)+(Y504-Z504))*(Y502/SUM(Y498:Y502))</f>
        <v>0</v>
      </c>
      <c r="AA502" s="46">
        <f t="shared" ref="AA502" si="8641">Z502+((Z503-AA503)+(Z504-AA504))*(Z502/SUM(Z498:Z502))</f>
        <v>0</v>
      </c>
      <c r="AB502" s="46">
        <f t="shared" ref="AB502" si="8642">AA502+((AA503-AB503)+(AA504-AB504))*(AA502/SUM(AA498:AA502))</f>
        <v>0</v>
      </c>
      <c r="AC502" s="46">
        <f t="shared" ref="AC502" si="8643">AB502+((AB503-AC503)+(AB504-AC504))*(AB502/SUM(AB498:AB502))</f>
        <v>0</v>
      </c>
      <c r="AD502" s="46">
        <f t="shared" ref="AD502" si="8644">AC502+((AC503-AD503)+(AC504-AD504))*(AC502/SUM(AC498:AC502))</f>
        <v>0</v>
      </c>
      <c r="AE502" s="46">
        <f t="shared" ref="AE502" si="8645">AD502+((AD503-AE503)+(AD504-AE504))*(AD502/SUM(AD498:AD502))</f>
        <v>0</v>
      </c>
      <c r="AF502" s="46">
        <f t="shared" ref="AF502" si="8646">AE502+((AE503-AF503)+(AE504-AF504))*(AE502/SUM(AE498:AE502))</f>
        <v>0</v>
      </c>
      <c r="AG502" s="46">
        <f t="shared" ref="AG502" si="8647">AF502+((AF503-AG503)+(AF504-AG504))*(AF502/SUM(AF498:AF502))</f>
        <v>0</v>
      </c>
      <c r="AH502" s="46">
        <f t="shared" ref="AH502" si="8648">AG502+((AG503-AH503)+(AG504-AH504))*(AG502/SUM(AG498:AG502))</f>
        <v>0</v>
      </c>
      <c r="AI502" s="46">
        <f t="shared" ref="AI502" si="8649">AH502+((AH503-AI503)+(AH504-AI504))*(AH502/SUM(AH498:AH502))</f>
        <v>0</v>
      </c>
      <c r="AJ502" s="46">
        <f t="shared" ref="AJ502" si="8650">AI502+((AI503-AJ503)+(AI504-AJ504))*(AI502/SUM(AI498:AI502))</f>
        <v>0</v>
      </c>
      <c r="AK502" s="46">
        <f t="shared" ref="AK502" si="8651">AJ502+((AJ503-AK503)+(AJ504-AK504))*(AJ502/SUM(AJ498:AJ502))</f>
        <v>0</v>
      </c>
      <c r="AL502" s="46">
        <f t="shared" ref="AL502" si="8652">AK502+((AK503-AL503)+(AK504-AL504))*(AK502/SUM(AK498:AK502))</f>
        <v>0</v>
      </c>
      <c r="AM502" s="46">
        <f t="shared" ref="AM502" si="8653">AL502+((AL503-AM503)+(AL504-AM504))*(AL502/SUM(AL498:AL502))</f>
        <v>0</v>
      </c>
      <c r="AN502" s="46">
        <f t="shared" ref="AN502" si="8654">AM502+((AM503-AN503)+(AM504-AN504))*(AM502/SUM(AM498:AM502))</f>
        <v>0</v>
      </c>
      <c r="AO502" s="46">
        <f t="shared" ref="AO502" si="8655">AN502+((AN503-AO503)+(AN504-AO504))*(AN502/SUM(AN498:AN502))</f>
        <v>0</v>
      </c>
      <c r="AP502" s="46">
        <f t="shared" ref="AP502" si="8656">AO502+((AO503-AP503)+(AO504-AP504))*(AO502/SUM(AO498:AO502))</f>
        <v>0</v>
      </c>
      <c r="AQ502" s="46">
        <f t="shared" ref="AQ502" si="8657">AP502+((AP503-AQ503)+(AP504-AQ504))*(AP502/SUM(AP498:AP502))</f>
        <v>0</v>
      </c>
      <c r="AR502" s="46">
        <f t="shared" ref="AR502" si="8658">AQ502+((AQ503-AR503)+(AQ504-AR504))*(AQ502/SUM(AQ498:AQ502))</f>
        <v>0</v>
      </c>
      <c r="AS502" s="47">
        <f t="shared" ref="AS502" si="8659">AR502+((AR503-AS503)+(AR504-AS504))*(AR502/SUM(AR498:AR502))</f>
        <v>0</v>
      </c>
      <c r="AU502" s="10" t="str" cm="1">
        <f t="array" ref="AU502">IF($D502="","",INDEX('Data - CO2'!$B$5:$AP$53,MATCH(Kulturmodeller!$D502,'Data - CO2'!$A$5:$A$53,0),AU$20)*E502)</f>
        <v/>
      </c>
      <c r="AV502" t="str" cm="1">
        <f t="array" ref="AV502">IF($D502="","",INDEX('Data - CO2'!$B$5:$AP$53,MATCH(Kulturmodeller!$D502,'Data - CO2'!$A$5:$A$53,0),AV$20)*F502)</f>
        <v/>
      </c>
      <c r="AW502" t="str" cm="1">
        <f t="array" ref="AW502">IF($D502="","",INDEX('Data - CO2'!$B$5:$AP$53,MATCH(Kulturmodeller!$D502,'Data - CO2'!$A$5:$A$53,0),AW$20)*G502)</f>
        <v/>
      </c>
      <c r="AX502" t="str" cm="1">
        <f t="array" ref="AX502">IF($D502="","",INDEX('Data - CO2'!$B$5:$AP$53,MATCH(Kulturmodeller!$D502,'Data - CO2'!$A$5:$A$53,0),AX$20)*H502)</f>
        <v/>
      </c>
      <c r="AY502" t="str" cm="1">
        <f t="array" ref="AY502">IF($D502="","",INDEX('Data - CO2'!$B$5:$AP$53,MATCH(Kulturmodeller!$D502,'Data - CO2'!$A$5:$A$53,0),AY$20)*I502)</f>
        <v/>
      </c>
      <c r="AZ502" t="str" cm="1">
        <f t="array" ref="AZ502">IF($D502="","",INDEX('Data - CO2'!$B$5:$AP$53,MATCH(Kulturmodeller!$D502,'Data - CO2'!$A$5:$A$53,0),AZ$20)*J502*$B497)</f>
        <v/>
      </c>
      <c r="BA502" t="str" cm="1">
        <f t="array" ref="BA502">IF($D502="","",INDEX('Data - CO2'!$B$5:$AP$53,MATCH(Kulturmodeller!$D502,'Data - CO2'!$A$5:$A$53,0),BA$20)*K502*$B497)</f>
        <v/>
      </c>
      <c r="BB502" t="str" cm="1">
        <f t="array" ref="BB502">IF($D502="","",INDEX('Data - CO2'!$B$5:$AP$53,MATCH(Kulturmodeller!$D502,'Data - CO2'!$A$5:$A$53,0),BB$20)*L502*$B497)</f>
        <v/>
      </c>
      <c r="BC502" t="str" cm="1">
        <f t="array" ref="BC502">IF($D502="","",INDEX('Data - CO2'!$B$5:$AP$53,MATCH(Kulturmodeller!$D502,'Data - CO2'!$A$5:$A$53,0),BC$20)*M502*$B497)</f>
        <v/>
      </c>
      <c r="BD502" t="str" cm="1">
        <f t="array" ref="BD502">IF($D502="","",INDEX('Data - CO2'!$B$5:$AP$53,MATCH(Kulturmodeller!$D502,'Data - CO2'!$A$5:$A$53,0),BD$20)*N502*$B497)</f>
        <v/>
      </c>
      <c r="BE502" t="str" cm="1">
        <f t="array" ref="BE502">IF($D502="","",INDEX('Data - CO2'!$B$5:$AP$53,MATCH(Kulturmodeller!$D502,'Data - CO2'!$A$5:$A$53,0),BE$20)*O502*$B497)</f>
        <v/>
      </c>
      <c r="BF502" t="str" cm="1">
        <f t="array" ref="BF502">IF($D502="","",INDEX('Data - CO2'!$B$5:$AP$53,MATCH(Kulturmodeller!$D502,'Data - CO2'!$A$5:$A$53,0),BF$20)*P502*$B497)</f>
        <v/>
      </c>
      <c r="BG502" t="str" cm="1">
        <f t="array" ref="BG502">IF($D502="","",INDEX('Data - CO2'!$B$5:$AP$53,MATCH(Kulturmodeller!$D502,'Data - CO2'!$A$5:$A$53,0),BG$20)*Q502*$B497)</f>
        <v/>
      </c>
      <c r="BH502" t="str" cm="1">
        <f t="array" ref="BH502">IF($D502="","",INDEX('Data - CO2'!$B$5:$AP$53,MATCH(Kulturmodeller!$D502,'Data - CO2'!$A$5:$A$53,0),BH$20)*R502*$B497)</f>
        <v/>
      </c>
      <c r="BI502" t="str" cm="1">
        <f t="array" ref="BI502">IF($D502="","",INDEX('Data - CO2'!$B$5:$AP$53,MATCH(Kulturmodeller!$D502,'Data - CO2'!$A$5:$A$53,0),BI$20)*S502*$B497)</f>
        <v/>
      </c>
      <c r="BJ502" t="str" cm="1">
        <f t="array" ref="BJ502">IF($D502="","",INDEX('Data - CO2'!$B$5:$AP$53,MATCH(Kulturmodeller!$D502,'Data - CO2'!$A$5:$A$53,0),BJ$20)*T502*$B497)</f>
        <v/>
      </c>
      <c r="BK502" t="str" cm="1">
        <f t="array" ref="BK502">IF($D502="","",INDEX('Data - CO2'!$B$5:$AP$53,MATCH(Kulturmodeller!$D502,'Data - CO2'!$A$5:$A$53,0),BK$20)*U502*$B497)</f>
        <v/>
      </c>
      <c r="BL502" t="str" cm="1">
        <f t="array" ref="BL502">IF($D502="","",INDEX('Data - CO2'!$B$5:$AP$53,MATCH(Kulturmodeller!$D502,'Data - CO2'!$A$5:$A$53,0),BL$20)*V502*$B497)</f>
        <v/>
      </c>
      <c r="BM502" t="str" cm="1">
        <f t="array" ref="BM502">IF($D502="","",INDEX('Data - CO2'!$B$5:$AP$53,MATCH(Kulturmodeller!$D502,'Data - CO2'!$A$5:$A$53,0),BM$20)*W502*$B497)</f>
        <v/>
      </c>
      <c r="BN502" t="str" cm="1">
        <f t="array" ref="BN502">IF($D502="","",INDEX('Data - CO2'!$B$5:$AP$53,MATCH(Kulturmodeller!$D502,'Data - CO2'!$A$5:$A$53,0),BN$20)*X502*$B497)</f>
        <v/>
      </c>
      <c r="BO502" t="str" cm="1">
        <f t="array" ref="BO502">IF($D502="","",INDEX('Data - CO2'!$B$5:$AP$53,MATCH(Kulturmodeller!$D502,'Data - CO2'!$A$5:$A$53,0),BO$20)*Y502*$B497)</f>
        <v/>
      </c>
      <c r="BP502" t="str" cm="1">
        <f t="array" ref="BP502">IF($D502="","",INDEX('Data - CO2'!$B$5:$AP$53,MATCH(Kulturmodeller!$D502,'Data - CO2'!$A$5:$A$53,0),BP$20)*Z502*$B497)</f>
        <v/>
      </c>
      <c r="BQ502" t="str" cm="1">
        <f t="array" ref="BQ502">IF($D502="","",INDEX('Data - CO2'!$B$5:$AP$53,MATCH(Kulturmodeller!$D502,'Data - CO2'!$A$5:$A$53,0),BQ$20)*AA502*$B497)</f>
        <v/>
      </c>
      <c r="BR502" t="str" cm="1">
        <f t="array" ref="BR502">IF($D502="","",INDEX('Data - CO2'!$B$5:$AP$53,MATCH(Kulturmodeller!$D502,'Data - CO2'!$A$5:$A$53,0),BR$20)*AB502*$B497)</f>
        <v/>
      </c>
      <c r="BS502" t="str" cm="1">
        <f t="array" ref="BS502">IF($D502="","",INDEX('Data - CO2'!$B$5:$AP$53,MATCH(Kulturmodeller!$D502,'Data - CO2'!$A$5:$A$53,0),BS$20)*AC502*$B497)</f>
        <v/>
      </c>
      <c r="BT502" t="str" cm="1">
        <f t="array" ref="BT502">IF($D502="","",INDEX('Data - CO2'!$B$5:$AP$53,MATCH(Kulturmodeller!$D502,'Data - CO2'!$A$5:$A$53,0),BT$20)*AD502*$B497)</f>
        <v/>
      </c>
      <c r="BU502" t="str" cm="1">
        <f t="array" ref="BU502">IF($D502="","",INDEX('Data - CO2'!$B$5:$AP$53,MATCH(Kulturmodeller!$D502,'Data - CO2'!$A$5:$A$53,0),BU$20)*AE502*$B497)</f>
        <v/>
      </c>
      <c r="BV502" t="str" cm="1">
        <f t="array" ref="BV502">IF($D502="","",INDEX('Data - CO2'!$B$5:$AP$53,MATCH(Kulturmodeller!$D502,'Data - CO2'!$A$5:$A$53,0),BV$20)*AF502*$B497)</f>
        <v/>
      </c>
      <c r="BW502" t="str" cm="1">
        <f t="array" ref="BW502">IF($D502="","",INDEX('Data - CO2'!$B$5:$AP$53,MATCH(Kulturmodeller!$D502,'Data - CO2'!$A$5:$A$53,0),BW$20)*AG502*$B497)</f>
        <v/>
      </c>
      <c r="BX502" t="str" cm="1">
        <f t="array" ref="BX502">IF($D502="","",INDEX('Data - CO2'!$B$5:$AP$53,MATCH(Kulturmodeller!$D502,'Data - CO2'!$A$5:$A$53,0),BX$20)*AH502*$B497)</f>
        <v/>
      </c>
      <c r="BY502" t="str" cm="1">
        <f t="array" ref="BY502">IF($D502="","",INDEX('Data - CO2'!$B$5:$AP$53,MATCH(Kulturmodeller!$D502,'Data - CO2'!$A$5:$A$53,0),BY$20)*AI502*$B497)</f>
        <v/>
      </c>
      <c r="BZ502" t="str" cm="1">
        <f t="array" ref="BZ502">IF($D502="","",INDEX('Data - CO2'!$B$5:$AP$53,MATCH(Kulturmodeller!$D502,'Data - CO2'!$A$5:$A$53,0),BZ$20)*AJ502*$B497)</f>
        <v/>
      </c>
      <c r="CA502" t="str" cm="1">
        <f t="array" ref="CA502">IF($D502="","",INDEX('Data - CO2'!$B$5:$AP$53,MATCH(Kulturmodeller!$D502,'Data - CO2'!$A$5:$A$53,0),CA$20)*AK502*$B497)</f>
        <v/>
      </c>
      <c r="CB502" t="str" cm="1">
        <f t="array" ref="CB502">IF($D502="","",INDEX('Data - CO2'!$B$5:$AP$53,MATCH(Kulturmodeller!$D502,'Data - CO2'!$A$5:$A$53,0),CB$20)*AL502*$B497)</f>
        <v/>
      </c>
      <c r="CC502" t="str" cm="1">
        <f t="array" ref="CC502">IF($D502="","",INDEX('Data - CO2'!$B$5:$AP$53,MATCH(Kulturmodeller!$D502,'Data - CO2'!$A$5:$A$53,0),CC$20)*AM502*$B497)</f>
        <v/>
      </c>
      <c r="CD502" t="str" cm="1">
        <f t="array" ref="CD502">IF($D502="","",INDEX('Data - CO2'!$B$5:$AP$53,MATCH(Kulturmodeller!$D502,'Data - CO2'!$A$5:$A$53,0),CD$20)*AN502*$B497)</f>
        <v/>
      </c>
      <c r="CE502" t="str" cm="1">
        <f t="array" ref="CE502">IF($D502="","",INDEX('Data - CO2'!$B$5:$AP$53,MATCH(Kulturmodeller!$D502,'Data - CO2'!$A$5:$A$53,0),CE$20)*AO502*$B497)</f>
        <v/>
      </c>
      <c r="CF502" t="str" cm="1">
        <f t="array" ref="CF502">IF($D502="","",INDEX('Data - CO2'!$B$5:$AP$53,MATCH(Kulturmodeller!$D502,'Data - CO2'!$A$5:$A$53,0),CF$20)*AP502*$B497)</f>
        <v/>
      </c>
      <c r="CG502" t="str" cm="1">
        <f t="array" ref="CG502">IF($D502="","",INDEX('Data - CO2'!$B$5:$AP$53,MATCH(Kulturmodeller!$D502,'Data - CO2'!$A$5:$A$53,0),CG$20)*AQ502*$B497)</f>
        <v/>
      </c>
      <c r="CH502" t="str" cm="1">
        <f t="array" ref="CH502">IF($D502="","",INDEX('Data - CO2'!$B$5:$AP$53,MATCH(Kulturmodeller!$D502,'Data - CO2'!$A$5:$A$53,0),CH$20)*AR502*$B497)</f>
        <v/>
      </c>
      <c r="CI502" s="11" t="str" cm="1">
        <f t="array" ref="CI502">IF($D502="","",INDEX('Data - CO2'!$B$5:$AP$53,MATCH(Kulturmodeller!$D502,'Data - CO2'!$A$5:$A$53,0),CI$20)*AS502*$B497)</f>
        <v/>
      </c>
    </row>
    <row r="503" spans="1:87" x14ac:dyDescent="0.3">
      <c r="A503" s="351" t="s">
        <v>637</v>
      </c>
      <c r="B503" s="49"/>
      <c r="C503" s="130" t="str">
        <f>'Katalog over Kulturmodeller '!F172</f>
        <v>Valgfri</v>
      </c>
      <c r="D503" s="131" t="s">
        <v>58</v>
      </c>
      <c r="E503" s="139">
        <f>'Katalog over Kulturmodeller '!W172</f>
        <v>0.1</v>
      </c>
      <c r="F503" s="40">
        <f>E503</f>
        <v>0.1</v>
      </c>
      <c r="G503" s="40">
        <f t="shared" ref="G503:G504" si="8660">F503</f>
        <v>0.1</v>
      </c>
      <c r="H503" s="40">
        <f>G503*2/3</f>
        <v>6.6666666666666666E-2</v>
      </c>
      <c r="I503" s="40">
        <f>H503*0.5</f>
        <v>3.3333333333333333E-2</v>
      </c>
      <c r="J503" s="40">
        <v>0</v>
      </c>
      <c r="K503" s="40">
        <f t="shared" ref="K503:K504" si="8661">J503</f>
        <v>0</v>
      </c>
      <c r="L503" s="40">
        <f t="shared" ref="L503:L504" si="8662">K503</f>
        <v>0</v>
      </c>
      <c r="M503" s="40">
        <f t="shared" ref="M503:M504" si="8663">L503</f>
        <v>0</v>
      </c>
      <c r="N503" s="40">
        <f t="shared" ref="N503:N504" si="8664">M503</f>
        <v>0</v>
      </c>
      <c r="O503" s="40">
        <f t="shared" ref="O503:O504" si="8665">N503</f>
        <v>0</v>
      </c>
      <c r="P503" s="40">
        <f t="shared" ref="P503:P504" si="8666">O503</f>
        <v>0</v>
      </c>
      <c r="Q503" s="40">
        <f t="shared" ref="Q503:Q504" si="8667">P503</f>
        <v>0</v>
      </c>
      <c r="R503" s="40">
        <f t="shared" ref="R503:R504" si="8668">Q503</f>
        <v>0</v>
      </c>
      <c r="S503" s="40">
        <f t="shared" ref="S503:S504" si="8669">R503</f>
        <v>0</v>
      </c>
      <c r="T503" s="40">
        <f t="shared" ref="T503:T504" si="8670">S503</f>
        <v>0</v>
      </c>
      <c r="U503" s="40">
        <f t="shared" ref="U503:U504" si="8671">T503</f>
        <v>0</v>
      </c>
      <c r="V503" s="40">
        <f t="shared" ref="V503:V504" si="8672">U503</f>
        <v>0</v>
      </c>
      <c r="W503" s="40">
        <f t="shared" ref="W503:W504" si="8673">V503</f>
        <v>0</v>
      </c>
      <c r="X503" s="40">
        <f t="shared" ref="X503:X504" si="8674">W503</f>
        <v>0</v>
      </c>
      <c r="Y503" s="40">
        <f t="shared" ref="Y503:Y504" si="8675">X503</f>
        <v>0</v>
      </c>
      <c r="Z503" s="40">
        <f t="shared" ref="Z503:Z504" si="8676">Y503</f>
        <v>0</v>
      </c>
      <c r="AA503" s="40">
        <f t="shared" ref="AA503:AA504" si="8677">Z503</f>
        <v>0</v>
      </c>
      <c r="AB503" s="40">
        <f t="shared" ref="AB503:AB504" si="8678">AA503</f>
        <v>0</v>
      </c>
      <c r="AC503" s="40">
        <f t="shared" ref="AC503:AC504" si="8679">AB503</f>
        <v>0</v>
      </c>
      <c r="AD503" s="40">
        <f t="shared" ref="AD503:AD504" si="8680">AC503</f>
        <v>0</v>
      </c>
      <c r="AE503" s="40">
        <f t="shared" ref="AE503:AE504" si="8681">AD503</f>
        <v>0</v>
      </c>
      <c r="AF503" s="40">
        <f t="shared" ref="AF503:AF504" si="8682">AE503</f>
        <v>0</v>
      </c>
      <c r="AG503" s="40">
        <f t="shared" ref="AG503:AG504" si="8683">AF503</f>
        <v>0</v>
      </c>
      <c r="AH503" s="40">
        <f t="shared" ref="AH503:AH504" si="8684">AG503</f>
        <v>0</v>
      </c>
      <c r="AI503" s="40">
        <f t="shared" ref="AI503:AI504" si="8685">AH503</f>
        <v>0</v>
      </c>
      <c r="AJ503" s="40">
        <f t="shared" ref="AJ503:AJ504" si="8686">AI503</f>
        <v>0</v>
      </c>
      <c r="AK503" s="40">
        <f t="shared" ref="AK503:AK504" si="8687">AJ503</f>
        <v>0</v>
      </c>
      <c r="AL503" s="40">
        <f t="shared" ref="AL503:AL504" si="8688">AK503</f>
        <v>0</v>
      </c>
      <c r="AM503" s="40">
        <f t="shared" ref="AM503:AM504" si="8689">AL503</f>
        <v>0</v>
      </c>
      <c r="AN503" s="40">
        <f t="shared" ref="AN503:AN504" si="8690">AM503</f>
        <v>0</v>
      </c>
      <c r="AO503" s="40">
        <f t="shared" ref="AO503:AO504" si="8691">AN503</f>
        <v>0</v>
      </c>
      <c r="AP503" s="40">
        <f t="shared" ref="AP503:AP504" si="8692">AO503</f>
        <v>0</v>
      </c>
      <c r="AQ503" s="40">
        <f t="shared" ref="AQ503:AQ504" si="8693">AP503</f>
        <v>0</v>
      </c>
      <c r="AR503" s="40">
        <f t="shared" ref="AR503:AR504" si="8694">AQ503</f>
        <v>0</v>
      </c>
      <c r="AS503" s="41">
        <f t="shared" ref="AS503:AS504" si="8695">AR503</f>
        <v>0</v>
      </c>
      <c r="AU503" s="10" cm="1">
        <f t="array" ref="AU503">IF($D503="","",INDEX('Data - CO2'!$B$5:$AP$53,MATCH(Kulturmodeller!$D503,'Data - CO2'!$A$5:$A$53,0),AU$20)*E503)</f>
        <v>0</v>
      </c>
      <c r="AV503" cm="1">
        <f t="array" ref="AV503">IF($D503="","",INDEX('Data - CO2'!$B$5:$AP$53,MATCH(Kulturmodeller!$D503,'Data - CO2'!$A$5:$A$53,0),AV$20)*F503)</f>
        <v>0.88136465041360701</v>
      </c>
      <c r="AW503" cm="1">
        <f t="array" ref="AW503">IF($D503="","",INDEX('Data - CO2'!$B$5:$AP$53,MATCH(Kulturmodeller!$D503,'Data - CO2'!$A$5:$A$53,0),AW$20)*G503)</f>
        <v>5.1741980743614837</v>
      </c>
      <c r="AX503" cm="1">
        <f t="array" ref="AX503">IF($D503="","",INDEX('Data - CO2'!$B$5:$AP$53,MATCH(Kulturmodeller!$D503,'Data - CO2'!$A$5:$A$53,0),AX$20)*H503)</f>
        <v>6.3399497186418801</v>
      </c>
      <c r="AY503" cm="1">
        <f t="array" ref="AY503">IF($D503="","",INDEX('Data - CO2'!$B$5:$AP$53,MATCH(Kulturmodeller!$D503,'Data - CO2'!$A$5:$A$53,0),AY$20)*I503)</f>
        <v>5.0032133321812431</v>
      </c>
      <c r="AZ503" cm="1">
        <f t="array" ref="AZ503">IF($D503="","",INDEX('Data - CO2'!$B$5:$AP$53,MATCH(Kulturmodeller!$D503,'Data - CO2'!$A$5:$A$53,0),AZ$20)*J503*$B497)</f>
        <v>0</v>
      </c>
      <c r="BA503" cm="1">
        <f t="array" ref="BA503">IF($D503="","",INDEX('Data - CO2'!$B$5:$AP$53,MATCH(Kulturmodeller!$D503,'Data - CO2'!$A$5:$A$53,0),BA$20)*K503*$B497)</f>
        <v>0</v>
      </c>
      <c r="BB503" cm="1">
        <f t="array" ref="BB503">IF($D503="","",INDEX('Data - CO2'!$B$5:$AP$53,MATCH(Kulturmodeller!$D503,'Data - CO2'!$A$5:$A$53,0),BB$20)*L503*$B497)</f>
        <v>0</v>
      </c>
      <c r="BC503" cm="1">
        <f t="array" ref="BC503">IF($D503="","",INDEX('Data - CO2'!$B$5:$AP$53,MATCH(Kulturmodeller!$D503,'Data - CO2'!$A$5:$A$53,0),BC$20)*M503*$B497)</f>
        <v>0</v>
      </c>
      <c r="BD503" cm="1">
        <f t="array" ref="BD503">IF($D503="","",INDEX('Data - CO2'!$B$5:$AP$53,MATCH(Kulturmodeller!$D503,'Data - CO2'!$A$5:$A$53,0),BD$20)*N503*$B497)</f>
        <v>0</v>
      </c>
      <c r="BE503" cm="1">
        <f t="array" ref="BE503">IF($D503="","",INDEX('Data - CO2'!$B$5:$AP$53,MATCH(Kulturmodeller!$D503,'Data - CO2'!$A$5:$A$53,0),BE$20)*O503*$B497)</f>
        <v>0</v>
      </c>
      <c r="BF503" cm="1">
        <f t="array" ref="BF503">IF($D503="","",INDEX('Data - CO2'!$B$5:$AP$53,MATCH(Kulturmodeller!$D503,'Data - CO2'!$A$5:$A$53,0),BF$20)*P503*$B497)</f>
        <v>0</v>
      </c>
      <c r="BG503" cm="1">
        <f t="array" ref="BG503">IF($D503="","",INDEX('Data - CO2'!$B$5:$AP$53,MATCH(Kulturmodeller!$D503,'Data - CO2'!$A$5:$A$53,0),BG$20)*Q503*$B497)</f>
        <v>0</v>
      </c>
      <c r="BH503" cm="1">
        <f t="array" ref="BH503">IF($D503="","",INDEX('Data - CO2'!$B$5:$AP$53,MATCH(Kulturmodeller!$D503,'Data - CO2'!$A$5:$A$53,0),BH$20)*R503*$B497)</f>
        <v>0</v>
      </c>
      <c r="BI503" cm="1">
        <f t="array" ref="BI503">IF($D503="","",INDEX('Data - CO2'!$B$5:$AP$53,MATCH(Kulturmodeller!$D503,'Data - CO2'!$A$5:$A$53,0),BI$20)*S503*$B497)</f>
        <v>0</v>
      </c>
      <c r="BJ503" cm="1">
        <f t="array" ref="BJ503">IF($D503="","",INDEX('Data - CO2'!$B$5:$AP$53,MATCH(Kulturmodeller!$D503,'Data - CO2'!$A$5:$A$53,0),BJ$20)*T503*$B497)</f>
        <v>0</v>
      </c>
      <c r="BK503" cm="1">
        <f t="array" ref="BK503">IF($D503="","",INDEX('Data - CO2'!$B$5:$AP$53,MATCH(Kulturmodeller!$D503,'Data - CO2'!$A$5:$A$53,0),BK$20)*U503*$B497)</f>
        <v>0</v>
      </c>
      <c r="BL503" cm="1">
        <f t="array" ref="BL503">IF($D503="","",INDEX('Data - CO2'!$B$5:$AP$53,MATCH(Kulturmodeller!$D503,'Data - CO2'!$A$5:$A$53,0),BL$20)*V503*$B497)</f>
        <v>0</v>
      </c>
      <c r="BM503" cm="1">
        <f t="array" ref="BM503">IF($D503="","",INDEX('Data - CO2'!$B$5:$AP$53,MATCH(Kulturmodeller!$D503,'Data - CO2'!$A$5:$A$53,0),BM$20)*W503*$B497)</f>
        <v>0</v>
      </c>
      <c r="BN503" cm="1">
        <f t="array" ref="BN503">IF($D503="","",INDEX('Data - CO2'!$B$5:$AP$53,MATCH(Kulturmodeller!$D503,'Data - CO2'!$A$5:$A$53,0),BN$20)*X503*$B497)</f>
        <v>0</v>
      </c>
      <c r="BO503" cm="1">
        <f t="array" ref="BO503">IF($D503="","",INDEX('Data - CO2'!$B$5:$AP$53,MATCH(Kulturmodeller!$D503,'Data - CO2'!$A$5:$A$53,0),BO$20)*Y503*$B497)</f>
        <v>0</v>
      </c>
      <c r="BP503" cm="1">
        <f t="array" ref="BP503">IF($D503="","",INDEX('Data - CO2'!$B$5:$AP$53,MATCH(Kulturmodeller!$D503,'Data - CO2'!$A$5:$A$53,0),BP$20)*Z503*$B497)</f>
        <v>0</v>
      </c>
      <c r="BQ503" cm="1">
        <f t="array" ref="BQ503">IF($D503="","",INDEX('Data - CO2'!$B$5:$AP$53,MATCH(Kulturmodeller!$D503,'Data - CO2'!$A$5:$A$53,0),BQ$20)*AA503*$B497)</f>
        <v>0</v>
      </c>
      <c r="BR503" cm="1">
        <f t="array" ref="BR503">IF($D503="","",INDEX('Data - CO2'!$B$5:$AP$53,MATCH(Kulturmodeller!$D503,'Data - CO2'!$A$5:$A$53,0),BR$20)*AB503*$B497)</f>
        <v>0</v>
      </c>
      <c r="BS503" cm="1">
        <f t="array" ref="BS503">IF($D503="","",INDEX('Data - CO2'!$B$5:$AP$53,MATCH(Kulturmodeller!$D503,'Data - CO2'!$A$5:$A$53,0),BS$20)*AC503*$B497)</f>
        <v>0</v>
      </c>
      <c r="BT503" cm="1">
        <f t="array" ref="BT503">IF($D503="","",INDEX('Data - CO2'!$B$5:$AP$53,MATCH(Kulturmodeller!$D503,'Data - CO2'!$A$5:$A$53,0),BT$20)*AD503*$B497)</f>
        <v>0</v>
      </c>
      <c r="BU503" cm="1">
        <f t="array" ref="BU503">IF($D503="","",INDEX('Data - CO2'!$B$5:$AP$53,MATCH(Kulturmodeller!$D503,'Data - CO2'!$A$5:$A$53,0),BU$20)*AE503*$B497)</f>
        <v>0</v>
      </c>
      <c r="BV503" cm="1">
        <f t="array" ref="BV503">IF($D503="","",INDEX('Data - CO2'!$B$5:$AP$53,MATCH(Kulturmodeller!$D503,'Data - CO2'!$A$5:$A$53,0),BV$20)*AF503*$B497)</f>
        <v>0</v>
      </c>
      <c r="BW503" cm="1">
        <f t="array" ref="BW503">IF($D503="","",INDEX('Data - CO2'!$B$5:$AP$53,MATCH(Kulturmodeller!$D503,'Data - CO2'!$A$5:$A$53,0),BW$20)*AG503*$B497)</f>
        <v>0</v>
      </c>
      <c r="BX503" cm="1">
        <f t="array" ref="BX503">IF($D503="","",INDEX('Data - CO2'!$B$5:$AP$53,MATCH(Kulturmodeller!$D503,'Data - CO2'!$A$5:$A$53,0),BX$20)*AH503*$B497)</f>
        <v>0</v>
      </c>
      <c r="BY503" cm="1">
        <f t="array" ref="BY503">IF($D503="","",INDEX('Data - CO2'!$B$5:$AP$53,MATCH(Kulturmodeller!$D503,'Data - CO2'!$A$5:$A$53,0),BY$20)*AI503*$B497)</f>
        <v>0</v>
      </c>
      <c r="BZ503" cm="1">
        <f t="array" ref="BZ503">IF($D503="","",INDEX('Data - CO2'!$B$5:$AP$53,MATCH(Kulturmodeller!$D503,'Data - CO2'!$A$5:$A$53,0),BZ$20)*AJ503*$B497)</f>
        <v>0</v>
      </c>
      <c r="CA503" cm="1">
        <f t="array" ref="CA503">IF($D503="","",INDEX('Data - CO2'!$B$5:$AP$53,MATCH(Kulturmodeller!$D503,'Data - CO2'!$A$5:$A$53,0),CA$20)*AK503*$B497)</f>
        <v>0</v>
      </c>
      <c r="CB503" cm="1">
        <f t="array" ref="CB503">IF($D503="","",INDEX('Data - CO2'!$B$5:$AP$53,MATCH(Kulturmodeller!$D503,'Data - CO2'!$A$5:$A$53,0),CB$20)*AL503*$B497)</f>
        <v>0</v>
      </c>
      <c r="CC503" cm="1">
        <f t="array" ref="CC503">IF($D503="","",INDEX('Data - CO2'!$B$5:$AP$53,MATCH(Kulturmodeller!$D503,'Data - CO2'!$A$5:$A$53,0),CC$20)*AM503*$B497)</f>
        <v>0</v>
      </c>
      <c r="CD503" cm="1">
        <f t="array" ref="CD503">IF($D503="","",INDEX('Data - CO2'!$B$5:$AP$53,MATCH(Kulturmodeller!$D503,'Data - CO2'!$A$5:$A$53,0),CD$20)*AN503*$B497)</f>
        <v>0</v>
      </c>
      <c r="CE503" cm="1">
        <f t="array" ref="CE503">IF($D503="","",INDEX('Data - CO2'!$B$5:$AP$53,MATCH(Kulturmodeller!$D503,'Data - CO2'!$A$5:$A$53,0),CE$20)*AO503*$B497)</f>
        <v>0</v>
      </c>
      <c r="CF503" cm="1">
        <f t="array" ref="CF503">IF($D503="","",INDEX('Data - CO2'!$B$5:$AP$53,MATCH(Kulturmodeller!$D503,'Data - CO2'!$A$5:$A$53,0),CF$20)*AP503*$B497)</f>
        <v>0</v>
      </c>
      <c r="CG503" cm="1">
        <f t="array" ref="CG503">IF($D503="","",INDEX('Data - CO2'!$B$5:$AP$53,MATCH(Kulturmodeller!$D503,'Data - CO2'!$A$5:$A$53,0),CG$20)*AQ503*$B497)</f>
        <v>0</v>
      </c>
      <c r="CH503" cm="1">
        <f t="array" ref="CH503">IF($D503="","",INDEX('Data - CO2'!$B$5:$AP$53,MATCH(Kulturmodeller!$D503,'Data - CO2'!$A$5:$A$53,0),CH$20)*AR503*$B497)</f>
        <v>0</v>
      </c>
      <c r="CI503" s="11" cm="1">
        <f t="array" ref="CI503">IF($D503="","",INDEX('Data - CO2'!$B$5:$AP$53,MATCH(Kulturmodeller!$D503,'Data - CO2'!$A$5:$A$53,0),CI$20)*AS503*$B497)</f>
        <v>0</v>
      </c>
    </row>
    <row r="504" spans="1:87" x14ac:dyDescent="0.3">
      <c r="A504" s="346" t="s">
        <v>638</v>
      </c>
      <c r="B504" s="42"/>
      <c r="C504" s="128" t="str">
        <f>'Katalog over Kulturmodeller '!F173</f>
        <v>Juletræer (NGR)</v>
      </c>
      <c r="D504" s="129" t="s">
        <v>635</v>
      </c>
      <c r="E504" s="140">
        <f>'Katalog over Kulturmodeller '!W173</f>
        <v>0</v>
      </c>
      <c r="F504" s="40">
        <f>E504</f>
        <v>0</v>
      </c>
      <c r="G504" s="40">
        <f t="shared" si="8660"/>
        <v>0</v>
      </c>
      <c r="H504" s="40">
        <f>G504*2/3</f>
        <v>0</v>
      </c>
      <c r="I504" s="40">
        <f>H504*0.5</f>
        <v>0</v>
      </c>
      <c r="J504" s="40">
        <v>0</v>
      </c>
      <c r="K504" s="40">
        <f t="shared" si="8661"/>
        <v>0</v>
      </c>
      <c r="L504" s="40">
        <f t="shared" si="8662"/>
        <v>0</v>
      </c>
      <c r="M504" s="40">
        <f t="shared" si="8663"/>
        <v>0</v>
      </c>
      <c r="N504" s="40">
        <f t="shared" si="8664"/>
        <v>0</v>
      </c>
      <c r="O504" s="40">
        <f t="shared" si="8665"/>
        <v>0</v>
      </c>
      <c r="P504" s="40">
        <f t="shared" si="8666"/>
        <v>0</v>
      </c>
      <c r="Q504" s="40">
        <f t="shared" si="8667"/>
        <v>0</v>
      </c>
      <c r="R504" s="40">
        <f t="shared" si="8668"/>
        <v>0</v>
      </c>
      <c r="S504" s="40">
        <f t="shared" si="8669"/>
        <v>0</v>
      </c>
      <c r="T504" s="40">
        <f t="shared" si="8670"/>
        <v>0</v>
      </c>
      <c r="U504" s="40">
        <f t="shared" si="8671"/>
        <v>0</v>
      </c>
      <c r="V504" s="40">
        <f t="shared" si="8672"/>
        <v>0</v>
      </c>
      <c r="W504" s="40">
        <f t="shared" si="8673"/>
        <v>0</v>
      </c>
      <c r="X504" s="40">
        <f t="shared" si="8674"/>
        <v>0</v>
      </c>
      <c r="Y504" s="40">
        <f t="shared" si="8675"/>
        <v>0</v>
      </c>
      <c r="Z504" s="40">
        <f t="shared" si="8676"/>
        <v>0</v>
      </c>
      <c r="AA504" s="40">
        <f t="shared" si="8677"/>
        <v>0</v>
      </c>
      <c r="AB504" s="40">
        <f t="shared" si="8678"/>
        <v>0</v>
      </c>
      <c r="AC504" s="40">
        <f t="shared" si="8679"/>
        <v>0</v>
      </c>
      <c r="AD504" s="40">
        <f t="shared" si="8680"/>
        <v>0</v>
      </c>
      <c r="AE504" s="40">
        <f t="shared" si="8681"/>
        <v>0</v>
      </c>
      <c r="AF504" s="40">
        <f t="shared" si="8682"/>
        <v>0</v>
      </c>
      <c r="AG504" s="40">
        <f t="shared" si="8683"/>
        <v>0</v>
      </c>
      <c r="AH504" s="40">
        <f t="shared" si="8684"/>
        <v>0</v>
      </c>
      <c r="AI504" s="40">
        <f t="shared" si="8685"/>
        <v>0</v>
      </c>
      <c r="AJ504" s="40">
        <f t="shared" si="8686"/>
        <v>0</v>
      </c>
      <c r="AK504" s="40">
        <f t="shared" si="8687"/>
        <v>0</v>
      </c>
      <c r="AL504" s="40">
        <f t="shared" si="8688"/>
        <v>0</v>
      </c>
      <c r="AM504" s="40">
        <f t="shared" si="8689"/>
        <v>0</v>
      </c>
      <c r="AN504" s="40">
        <f t="shared" si="8690"/>
        <v>0</v>
      </c>
      <c r="AO504" s="40">
        <f t="shared" si="8691"/>
        <v>0</v>
      </c>
      <c r="AP504" s="40">
        <f t="shared" si="8692"/>
        <v>0</v>
      </c>
      <c r="AQ504" s="40">
        <f t="shared" si="8693"/>
        <v>0</v>
      </c>
      <c r="AR504" s="40">
        <f t="shared" si="8694"/>
        <v>0</v>
      </c>
      <c r="AS504" s="41">
        <f t="shared" si="8695"/>
        <v>0</v>
      </c>
      <c r="AU504" s="12" cm="1">
        <f t="array" ref="AU504">IF($D504="","",INDEX('Data - CO2'!$B$5:$AP$53,MATCH(Kulturmodeller!$D504,'Data - CO2'!$A$5:$A$53,0),AU$20)*E504)</f>
        <v>0</v>
      </c>
      <c r="AV504" s="3" cm="1">
        <f t="array" ref="AV504">IF($D504="","",INDEX('Data - CO2'!$B$5:$AP$53,MATCH(Kulturmodeller!$D504,'Data - CO2'!$A$5:$A$53,0),AV$20)*F504)</f>
        <v>0</v>
      </c>
      <c r="AW504" s="3" cm="1">
        <f t="array" ref="AW504">IF($D504="","",INDEX('Data - CO2'!$B$5:$AP$53,MATCH(Kulturmodeller!$D504,'Data - CO2'!$A$5:$A$53,0),AW$20)*G504)</f>
        <v>0</v>
      </c>
      <c r="AX504" s="3" cm="1">
        <f t="array" ref="AX504">IF($D504="","",INDEX('Data - CO2'!$B$5:$AP$53,MATCH(Kulturmodeller!$D504,'Data - CO2'!$A$5:$A$53,0),AX$20)*H504)</f>
        <v>0</v>
      </c>
      <c r="AY504" s="3" cm="1">
        <f t="array" ref="AY504">IF($D504="","",INDEX('Data - CO2'!$B$5:$AP$53,MATCH(Kulturmodeller!$D504,'Data - CO2'!$A$5:$A$53,0),AY$20)*I504)</f>
        <v>0</v>
      </c>
      <c r="AZ504" s="3" cm="1">
        <f t="array" ref="AZ504">IF($D504="","",INDEX('Data - CO2'!$B$5:$AP$53,MATCH(Kulturmodeller!$D504,'Data - CO2'!$A$5:$A$53,0),AZ$20)*J504*$B497)</f>
        <v>0</v>
      </c>
      <c r="BA504" s="3" cm="1">
        <f t="array" ref="BA504">IF($D504="","",INDEX('Data - CO2'!$B$5:$AP$53,MATCH(Kulturmodeller!$D504,'Data - CO2'!$A$5:$A$53,0),BA$20)*K504*$B497)</f>
        <v>0</v>
      </c>
      <c r="BB504" s="3" cm="1">
        <f t="array" ref="BB504">IF($D504="","",INDEX('Data - CO2'!$B$5:$AP$53,MATCH(Kulturmodeller!$D504,'Data - CO2'!$A$5:$A$53,0),BB$20)*L504*$B497)</f>
        <v>0</v>
      </c>
      <c r="BC504" s="3" cm="1">
        <f t="array" ref="BC504">IF($D504="","",INDEX('Data - CO2'!$B$5:$AP$53,MATCH(Kulturmodeller!$D504,'Data - CO2'!$A$5:$A$53,0),BC$20)*M504*$B497)</f>
        <v>0</v>
      </c>
      <c r="BD504" s="3" cm="1">
        <f t="array" ref="BD504">IF($D504="","",INDEX('Data - CO2'!$B$5:$AP$53,MATCH(Kulturmodeller!$D504,'Data - CO2'!$A$5:$A$53,0),BD$20)*N504*$B497)</f>
        <v>0</v>
      </c>
      <c r="BE504" s="3" cm="1">
        <f t="array" ref="BE504">IF($D504="","",INDEX('Data - CO2'!$B$5:$AP$53,MATCH(Kulturmodeller!$D504,'Data - CO2'!$A$5:$A$53,0),BE$20)*O504*$B497)</f>
        <v>0</v>
      </c>
      <c r="BF504" s="3" cm="1">
        <f t="array" ref="BF504">IF($D504="","",INDEX('Data - CO2'!$B$5:$AP$53,MATCH(Kulturmodeller!$D504,'Data - CO2'!$A$5:$A$53,0),BF$20)*P504*$B497)</f>
        <v>0</v>
      </c>
      <c r="BG504" s="3" cm="1">
        <f t="array" ref="BG504">IF($D504="","",INDEX('Data - CO2'!$B$5:$AP$53,MATCH(Kulturmodeller!$D504,'Data - CO2'!$A$5:$A$53,0),BG$20)*Q504*$B497)</f>
        <v>0</v>
      </c>
      <c r="BH504" s="3" cm="1">
        <f t="array" ref="BH504">IF($D504="","",INDEX('Data - CO2'!$B$5:$AP$53,MATCH(Kulturmodeller!$D504,'Data - CO2'!$A$5:$A$53,0),BH$20)*R504*$B497)</f>
        <v>0</v>
      </c>
      <c r="BI504" s="3" cm="1">
        <f t="array" ref="BI504">IF($D504="","",INDEX('Data - CO2'!$B$5:$AP$53,MATCH(Kulturmodeller!$D504,'Data - CO2'!$A$5:$A$53,0),BI$20)*S504*$B497)</f>
        <v>0</v>
      </c>
      <c r="BJ504" s="3" cm="1">
        <f t="array" ref="BJ504">IF($D504="","",INDEX('Data - CO2'!$B$5:$AP$53,MATCH(Kulturmodeller!$D504,'Data - CO2'!$A$5:$A$53,0),BJ$20)*T504*$B497)</f>
        <v>0</v>
      </c>
      <c r="BK504" s="3" cm="1">
        <f t="array" ref="BK504">IF($D504="","",INDEX('Data - CO2'!$B$5:$AP$53,MATCH(Kulturmodeller!$D504,'Data - CO2'!$A$5:$A$53,0),BK$20)*U504*$B497)</f>
        <v>0</v>
      </c>
      <c r="BL504" s="3" cm="1">
        <f t="array" ref="BL504">IF($D504="","",INDEX('Data - CO2'!$B$5:$AP$53,MATCH(Kulturmodeller!$D504,'Data - CO2'!$A$5:$A$53,0),BL$20)*V504*$B497)</f>
        <v>0</v>
      </c>
      <c r="BM504" s="3" cm="1">
        <f t="array" ref="BM504">IF($D504="","",INDEX('Data - CO2'!$B$5:$AP$53,MATCH(Kulturmodeller!$D504,'Data - CO2'!$A$5:$A$53,0),BM$20)*W504*$B497)</f>
        <v>0</v>
      </c>
      <c r="BN504" s="3" cm="1">
        <f t="array" ref="BN504">IF($D504="","",INDEX('Data - CO2'!$B$5:$AP$53,MATCH(Kulturmodeller!$D504,'Data - CO2'!$A$5:$A$53,0),BN$20)*X504*$B497)</f>
        <v>0</v>
      </c>
      <c r="BO504" s="3" cm="1">
        <f t="array" ref="BO504">IF($D504="","",INDEX('Data - CO2'!$B$5:$AP$53,MATCH(Kulturmodeller!$D504,'Data - CO2'!$A$5:$A$53,0),BO$20)*Y504*$B497)</f>
        <v>0</v>
      </c>
      <c r="BP504" s="3" cm="1">
        <f t="array" ref="BP504">IF($D504="","",INDEX('Data - CO2'!$B$5:$AP$53,MATCH(Kulturmodeller!$D504,'Data - CO2'!$A$5:$A$53,0),BP$20)*Z504*$B497)</f>
        <v>0</v>
      </c>
      <c r="BQ504" s="3" cm="1">
        <f t="array" ref="BQ504">IF($D504="","",INDEX('Data - CO2'!$B$5:$AP$53,MATCH(Kulturmodeller!$D504,'Data - CO2'!$A$5:$A$53,0),BQ$20)*AA504*$B497)</f>
        <v>0</v>
      </c>
      <c r="BR504" s="3" cm="1">
        <f t="array" ref="BR504">IF($D504="","",INDEX('Data - CO2'!$B$5:$AP$53,MATCH(Kulturmodeller!$D504,'Data - CO2'!$A$5:$A$53,0),BR$20)*AB504*$B497)</f>
        <v>0</v>
      </c>
      <c r="BS504" s="3" cm="1">
        <f t="array" ref="BS504">IF($D504="","",INDEX('Data - CO2'!$B$5:$AP$53,MATCH(Kulturmodeller!$D504,'Data - CO2'!$A$5:$A$53,0),BS$20)*AC504*$B497)</f>
        <v>0</v>
      </c>
      <c r="BT504" s="3" cm="1">
        <f t="array" ref="BT504">IF($D504="","",INDEX('Data - CO2'!$B$5:$AP$53,MATCH(Kulturmodeller!$D504,'Data - CO2'!$A$5:$A$53,0),BT$20)*AD504*$B497)</f>
        <v>0</v>
      </c>
      <c r="BU504" s="3" cm="1">
        <f t="array" ref="BU504">IF($D504="","",INDEX('Data - CO2'!$B$5:$AP$53,MATCH(Kulturmodeller!$D504,'Data - CO2'!$A$5:$A$53,0),BU$20)*AE504*$B497)</f>
        <v>0</v>
      </c>
      <c r="BV504" s="3" cm="1">
        <f t="array" ref="BV504">IF($D504="","",INDEX('Data - CO2'!$B$5:$AP$53,MATCH(Kulturmodeller!$D504,'Data - CO2'!$A$5:$A$53,0),BV$20)*AF504*$B497)</f>
        <v>0</v>
      </c>
      <c r="BW504" s="3" cm="1">
        <f t="array" ref="BW504">IF($D504="","",INDEX('Data - CO2'!$B$5:$AP$53,MATCH(Kulturmodeller!$D504,'Data - CO2'!$A$5:$A$53,0),BW$20)*AG504*$B497)</f>
        <v>0</v>
      </c>
      <c r="BX504" s="3" cm="1">
        <f t="array" ref="BX504">IF($D504="","",INDEX('Data - CO2'!$B$5:$AP$53,MATCH(Kulturmodeller!$D504,'Data - CO2'!$A$5:$A$53,0),BX$20)*AH504*$B497)</f>
        <v>0</v>
      </c>
      <c r="BY504" s="3" cm="1">
        <f t="array" ref="BY504">IF($D504="","",INDEX('Data - CO2'!$B$5:$AP$53,MATCH(Kulturmodeller!$D504,'Data - CO2'!$A$5:$A$53,0),BY$20)*AI504*$B497)</f>
        <v>0</v>
      </c>
      <c r="BZ504" s="3" cm="1">
        <f t="array" ref="BZ504">IF($D504="","",INDEX('Data - CO2'!$B$5:$AP$53,MATCH(Kulturmodeller!$D504,'Data - CO2'!$A$5:$A$53,0),BZ$20)*AJ504*$B497)</f>
        <v>0</v>
      </c>
      <c r="CA504" s="3" cm="1">
        <f t="array" ref="CA504">IF($D504="","",INDEX('Data - CO2'!$B$5:$AP$53,MATCH(Kulturmodeller!$D504,'Data - CO2'!$A$5:$A$53,0),CA$20)*AK504*$B497)</f>
        <v>0</v>
      </c>
      <c r="CB504" s="3" cm="1">
        <f t="array" ref="CB504">IF($D504="","",INDEX('Data - CO2'!$B$5:$AP$53,MATCH(Kulturmodeller!$D504,'Data - CO2'!$A$5:$A$53,0),CB$20)*AL504*$B497)</f>
        <v>0</v>
      </c>
      <c r="CC504" s="3" cm="1">
        <f t="array" ref="CC504">IF($D504="","",INDEX('Data - CO2'!$B$5:$AP$53,MATCH(Kulturmodeller!$D504,'Data - CO2'!$A$5:$A$53,0),CC$20)*AM504*$B497)</f>
        <v>0</v>
      </c>
      <c r="CD504" s="3" cm="1">
        <f t="array" ref="CD504">IF($D504="","",INDEX('Data - CO2'!$B$5:$AP$53,MATCH(Kulturmodeller!$D504,'Data - CO2'!$A$5:$A$53,0),CD$20)*AN504*$B497)</f>
        <v>0</v>
      </c>
      <c r="CE504" s="3" cm="1">
        <f t="array" ref="CE504">IF($D504="","",INDEX('Data - CO2'!$B$5:$AP$53,MATCH(Kulturmodeller!$D504,'Data - CO2'!$A$5:$A$53,0),CE$20)*AO504*$B497)</f>
        <v>0</v>
      </c>
      <c r="CF504" s="3" cm="1">
        <f t="array" ref="CF504">IF($D504="","",INDEX('Data - CO2'!$B$5:$AP$53,MATCH(Kulturmodeller!$D504,'Data - CO2'!$A$5:$A$53,0),CF$20)*AP504*$B497)</f>
        <v>0</v>
      </c>
      <c r="CG504" s="3" cm="1">
        <f t="array" ref="CG504">IF($D504="","",INDEX('Data - CO2'!$B$5:$AP$53,MATCH(Kulturmodeller!$D504,'Data - CO2'!$A$5:$A$53,0),CG$20)*AQ504*$B497)</f>
        <v>0</v>
      </c>
      <c r="CH504" s="3" cm="1">
        <f t="array" ref="CH504">IF($D504="","",INDEX('Data - CO2'!$B$5:$AP$53,MATCH(Kulturmodeller!$D504,'Data - CO2'!$A$5:$A$53,0),CH$20)*AR504*$B497)</f>
        <v>0</v>
      </c>
      <c r="CI504" s="13" cm="1">
        <f t="array" ref="CI504">IF($D504="","",INDEX('Data - CO2'!$B$5:$AP$53,MATCH(Kulturmodeller!$D504,'Data - CO2'!$A$5:$A$53,0),CI$20)*AS504*$B497)</f>
        <v>0</v>
      </c>
    </row>
    <row r="505" spans="1:87" x14ac:dyDescent="0.3">
      <c r="A505" s="33"/>
      <c r="B505" s="33"/>
      <c r="C505" s="33"/>
      <c r="D505" s="10"/>
      <c r="E505" s="479">
        <f>SUM(E498:E504)</f>
        <v>1</v>
      </c>
      <c r="F505" s="108">
        <f>SUM(F498:F504)</f>
        <v>1</v>
      </c>
      <c r="G505" s="109">
        <f>SUM(G498:G504)</f>
        <v>1</v>
      </c>
      <c r="H505" s="109">
        <f t="shared" ref="H505:AS505" si="8696">SUM(H498:H504)</f>
        <v>1</v>
      </c>
      <c r="I505" s="109">
        <f t="shared" si="8696"/>
        <v>0.99999999999999989</v>
      </c>
      <c r="J505" s="109">
        <f t="shared" si="8696"/>
        <v>1</v>
      </c>
      <c r="K505" s="109">
        <f t="shared" si="8696"/>
        <v>1</v>
      </c>
      <c r="L505" s="109">
        <f t="shared" si="8696"/>
        <v>1</v>
      </c>
      <c r="M505" s="109">
        <f t="shared" si="8696"/>
        <v>1</v>
      </c>
      <c r="N505" s="109">
        <f t="shared" si="8696"/>
        <v>1</v>
      </c>
      <c r="O505" s="109">
        <f t="shared" si="8696"/>
        <v>1</v>
      </c>
      <c r="P505" s="109">
        <f t="shared" si="8696"/>
        <v>1</v>
      </c>
      <c r="Q505" s="109">
        <f t="shared" si="8696"/>
        <v>1</v>
      </c>
      <c r="R505" s="109">
        <f t="shared" si="8696"/>
        <v>1</v>
      </c>
      <c r="S505" s="109">
        <f t="shared" si="8696"/>
        <v>1</v>
      </c>
      <c r="T505" s="109">
        <f t="shared" si="8696"/>
        <v>1</v>
      </c>
      <c r="U505" s="109">
        <f t="shared" si="8696"/>
        <v>1</v>
      </c>
      <c r="V505" s="109">
        <f t="shared" si="8696"/>
        <v>1</v>
      </c>
      <c r="W505" s="109">
        <f t="shared" si="8696"/>
        <v>1</v>
      </c>
      <c r="X505" s="109">
        <f t="shared" si="8696"/>
        <v>1</v>
      </c>
      <c r="Y505" s="109">
        <f t="shared" si="8696"/>
        <v>1</v>
      </c>
      <c r="Z505" s="109">
        <f t="shared" si="8696"/>
        <v>1</v>
      </c>
      <c r="AA505" s="109">
        <f t="shared" si="8696"/>
        <v>1</v>
      </c>
      <c r="AB505" s="109">
        <f t="shared" si="8696"/>
        <v>1</v>
      </c>
      <c r="AC505" s="109">
        <f t="shared" si="8696"/>
        <v>1</v>
      </c>
      <c r="AD505" s="109">
        <f t="shared" si="8696"/>
        <v>1</v>
      </c>
      <c r="AE505" s="109">
        <f t="shared" si="8696"/>
        <v>1</v>
      </c>
      <c r="AF505" s="109">
        <f t="shared" si="8696"/>
        <v>1</v>
      </c>
      <c r="AG505" s="109">
        <f t="shared" si="8696"/>
        <v>1</v>
      </c>
      <c r="AH505" s="109">
        <f t="shared" si="8696"/>
        <v>1</v>
      </c>
      <c r="AI505" s="109">
        <f t="shared" si="8696"/>
        <v>1</v>
      </c>
      <c r="AJ505" s="109">
        <f t="shared" si="8696"/>
        <v>1</v>
      </c>
      <c r="AK505" s="109">
        <f t="shared" si="8696"/>
        <v>1</v>
      </c>
      <c r="AL505" s="109">
        <f t="shared" si="8696"/>
        <v>1</v>
      </c>
      <c r="AM505" s="109">
        <f t="shared" si="8696"/>
        <v>1</v>
      </c>
      <c r="AN505" s="109">
        <f t="shared" si="8696"/>
        <v>1</v>
      </c>
      <c r="AO505" s="109">
        <f t="shared" si="8696"/>
        <v>1</v>
      </c>
      <c r="AP505" s="109">
        <f t="shared" si="8696"/>
        <v>1</v>
      </c>
      <c r="AQ505" s="109">
        <f t="shared" si="8696"/>
        <v>1</v>
      </c>
      <c r="AR505" s="109">
        <f t="shared" si="8696"/>
        <v>1</v>
      </c>
      <c r="AS505" s="110">
        <f t="shared" si="8696"/>
        <v>1</v>
      </c>
      <c r="AU505" s="111">
        <f>SUM(AU498:AU504)</f>
        <v>0</v>
      </c>
      <c r="AV505" s="112">
        <f t="shared" ref="AV505:CI505" si="8697">SUM(AV498:AV504)</f>
        <v>3.6457365299779507</v>
      </c>
      <c r="AW505" s="112">
        <f t="shared" si="8697"/>
        <v>23.603343938123775</v>
      </c>
      <c r="AX505" s="112">
        <f t="shared" si="8697"/>
        <v>54.119216772840417</v>
      </c>
      <c r="AY505" s="112">
        <f t="shared" si="8697"/>
        <v>103.97455223016392</v>
      </c>
      <c r="AZ505" s="112">
        <f t="shared" si="8697"/>
        <v>212.63852744695848</v>
      </c>
      <c r="BA505" s="112">
        <f t="shared" si="8697"/>
        <v>300.50359496872051</v>
      </c>
      <c r="BB505" s="112">
        <f t="shared" si="8697"/>
        <v>355.70857783307309</v>
      </c>
      <c r="BC505" s="112">
        <f t="shared" si="8697"/>
        <v>395.54512328597554</v>
      </c>
      <c r="BD505" s="112">
        <f t="shared" si="8697"/>
        <v>433.28559833321918</v>
      </c>
      <c r="BE505" s="112">
        <f t="shared" si="8697"/>
        <v>467.91506185201177</v>
      </c>
      <c r="BF505" s="112">
        <f t="shared" si="8697"/>
        <v>501.21213754021596</v>
      </c>
      <c r="BG505" s="112">
        <f t="shared" si="8697"/>
        <v>534.65064426195192</v>
      </c>
      <c r="BH505" s="112">
        <f t="shared" si="8697"/>
        <v>570.39919542346024</v>
      </c>
      <c r="BI505" s="112">
        <f t="shared" si="8697"/>
        <v>601.20943697872201</v>
      </c>
      <c r="BJ505" s="112">
        <f t="shared" si="8697"/>
        <v>58.184957307063769</v>
      </c>
      <c r="BK505" s="112">
        <f t="shared" si="8697"/>
        <v>77.063005416663813</v>
      </c>
      <c r="BL505" s="112">
        <f t="shared" si="8697"/>
        <v>108.31237078742859</v>
      </c>
      <c r="BM505" s="112">
        <f t="shared" si="8697"/>
        <v>157.66271914263723</v>
      </c>
      <c r="BN505" s="112">
        <f t="shared" si="8697"/>
        <v>260.61135931249657</v>
      </c>
      <c r="BO505" s="112">
        <f t="shared" si="8697"/>
        <v>339.85287741378306</v>
      </c>
      <c r="BP505" s="112">
        <f t="shared" si="8697"/>
        <v>389.55221775270576</v>
      </c>
      <c r="BQ505" s="112">
        <f t="shared" si="8697"/>
        <v>427.49148134020396</v>
      </c>
      <c r="BR505" s="112">
        <f t="shared" si="8697"/>
        <v>463.9065895266254</v>
      </c>
      <c r="BS505" s="112">
        <f t="shared" si="8697"/>
        <v>496.3943312518839</v>
      </c>
      <c r="BT505" s="112">
        <f t="shared" si="8697"/>
        <v>527.18701328613145</v>
      </c>
      <c r="BU505" s="112">
        <f t="shared" si="8697"/>
        <v>558.98268972458402</v>
      </c>
      <c r="BV505" s="112">
        <f t="shared" si="8697"/>
        <v>521.05751016027455</v>
      </c>
      <c r="BW505" s="112">
        <f t="shared" si="8697"/>
        <v>550.26636635450961</v>
      </c>
      <c r="BX505" s="112">
        <f t="shared" si="8697"/>
        <v>6.103546289455581</v>
      </c>
      <c r="BY505" s="112">
        <f t="shared" si="8697"/>
        <v>25.637717212115415</v>
      </c>
      <c r="BZ505" s="112">
        <f t="shared" si="8697"/>
        <v>62.790013507969789</v>
      </c>
      <c r="CA505" s="112">
        <f t="shared" si="8697"/>
        <v>120.76396987345714</v>
      </c>
      <c r="CB505" s="112">
        <f t="shared" si="8697"/>
        <v>229.16697804287071</v>
      </c>
      <c r="CC505" s="112">
        <f t="shared" si="8697"/>
        <v>310.13251395721403</v>
      </c>
      <c r="CD505" s="112">
        <f t="shared" si="8697"/>
        <v>361.28001660369796</v>
      </c>
      <c r="CE505" s="112">
        <f t="shared" si="8697"/>
        <v>401.53847412209535</v>
      </c>
      <c r="CF505" s="112">
        <f t="shared" si="8697"/>
        <v>439.87434423163927</v>
      </c>
      <c r="CG505" s="112">
        <f t="shared" si="8697"/>
        <v>474.0367408343858</v>
      </c>
      <c r="CH505" s="112">
        <f t="shared" si="8697"/>
        <v>507.23522389543035</v>
      </c>
      <c r="CI505" s="113">
        <f t="shared" si="8697"/>
        <v>540.30905141868641</v>
      </c>
    </row>
    <row r="506" spans="1:87" x14ac:dyDescent="0.3">
      <c r="A506" s="7" t="s">
        <v>86</v>
      </c>
      <c r="B506" s="7"/>
      <c r="C506" s="131"/>
      <c r="D506" s="131"/>
      <c r="E506" s="126"/>
      <c r="F506" s="39">
        <f>E506</f>
        <v>0</v>
      </c>
      <c r="G506" s="40">
        <f t="shared" ref="G506:G507" si="8698">F506</f>
        <v>0</v>
      </c>
      <c r="H506" s="40">
        <f t="shared" ref="H506:H507" si="8699">G506</f>
        <v>0</v>
      </c>
      <c r="I506" s="40">
        <f t="shared" ref="I506:I507" si="8700">H506</f>
        <v>0</v>
      </c>
      <c r="J506" s="40">
        <f t="shared" ref="J506:J507" si="8701">I506</f>
        <v>0</v>
      </c>
      <c r="K506" s="40">
        <f t="shared" ref="K506:K507" si="8702">J506</f>
        <v>0</v>
      </c>
      <c r="L506" s="40">
        <f t="shared" ref="L506:L507" si="8703">K506</f>
        <v>0</v>
      </c>
      <c r="M506" s="40">
        <f t="shared" ref="M506:M507" si="8704">L506</f>
        <v>0</v>
      </c>
      <c r="N506" s="40">
        <f t="shared" ref="N506:N507" si="8705">M506</f>
        <v>0</v>
      </c>
      <c r="O506" s="40">
        <f t="shared" ref="O506:O507" si="8706">N506</f>
        <v>0</v>
      </c>
      <c r="P506" s="40">
        <f t="shared" ref="P506:P507" si="8707">O506</f>
        <v>0</v>
      </c>
      <c r="Q506" s="40">
        <f t="shared" ref="Q506:Q507" si="8708">P506</f>
        <v>0</v>
      </c>
      <c r="R506" s="40">
        <f t="shared" ref="R506:R507" si="8709">Q506</f>
        <v>0</v>
      </c>
      <c r="S506" s="40">
        <f t="shared" ref="S506:S507" si="8710">R506</f>
        <v>0</v>
      </c>
      <c r="T506" s="40">
        <f t="shared" ref="T506:T507" si="8711">S506</f>
        <v>0</v>
      </c>
      <c r="U506" s="40">
        <f t="shared" ref="U506:U507" si="8712">T506</f>
        <v>0</v>
      </c>
      <c r="V506" s="40">
        <f t="shared" ref="V506:V507" si="8713">U506</f>
        <v>0</v>
      </c>
      <c r="W506" s="40">
        <f t="shared" ref="W506:W507" si="8714">V506</f>
        <v>0</v>
      </c>
      <c r="X506" s="40">
        <f t="shared" ref="X506:X507" si="8715">W506</f>
        <v>0</v>
      </c>
      <c r="Y506" s="40">
        <f t="shared" ref="Y506:Y507" si="8716">X506</f>
        <v>0</v>
      </c>
      <c r="Z506" s="40">
        <f t="shared" ref="Z506:Z507" si="8717">Y506</f>
        <v>0</v>
      </c>
      <c r="AA506" s="40">
        <f t="shared" ref="AA506:AA507" si="8718">Z506</f>
        <v>0</v>
      </c>
      <c r="AB506" s="40">
        <f t="shared" ref="AB506:AB507" si="8719">AA506</f>
        <v>0</v>
      </c>
      <c r="AC506" s="40">
        <f t="shared" ref="AC506:AC507" si="8720">AB506</f>
        <v>0</v>
      </c>
      <c r="AD506" s="40">
        <f t="shared" ref="AD506:AD507" si="8721">AC506</f>
        <v>0</v>
      </c>
      <c r="AE506" s="40">
        <f t="shared" ref="AE506:AE507" si="8722">AD506</f>
        <v>0</v>
      </c>
      <c r="AF506" s="40">
        <f t="shared" ref="AF506:AF507" si="8723">AE506</f>
        <v>0</v>
      </c>
      <c r="AG506" s="40">
        <f t="shared" ref="AG506:AG507" si="8724">AF506</f>
        <v>0</v>
      </c>
      <c r="AH506" s="40">
        <f t="shared" ref="AH506:AH507" si="8725">AG506</f>
        <v>0</v>
      </c>
      <c r="AI506" s="40">
        <f t="shared" ref="AI506:AI507" si="8726">AH506</f>
        <v>0</v>
      </c>
      <c r="AJ506" s="40">
        <f t="shared" ref="AJ506:AJ507" si="8727">AI506</f>
        <v>0</v>
      </c>
      <c r="AK506" s="40">
        <f t="shared" ref="AK506:AK507" si="8728">AJ506</f>
        <v>0</v>
      </c>
      <c r="AL506" s="40">
        <f t="shared" ref="AL506:AL507" si="8729">AK506</f>
        <v>0</v>
      </c>
      <c r="AM506" s="40">
        <f t="shared" ref="AM506:AM507" si="8730">AL506</f>
        <v>0</v>
      </c>
      <c r="AN506" s="40">
        <f t="shared" ref="AN506:AN507" si="8731">AM506</f>
        <v>0</v>
      </c>
      <c r="AO506" s="40">
        <f t="shared" ref="AO506:AO507" si="8732">AN506</f>
        <v>0</v>
      </c>
      <c r="AP506" s="40">
        <f t="shared" ref="AP506:AP507" si="8733">AO506</f>
        <v>0</v>
      </c>
      <c r="AQ506" s="40">
        <f t="shared" ref="AQ506:AQ507" si="8734">AP506</f>
        <v>0</v>
      </c>
      <c r="AR506" s="40">
        <f t="shared" ref="AR506:AR507" si="8735">AQ506</f>
        <v>0</v>
      </c>
      <c r="AS506" s="41">
        <f t="shared" ref="AS506:AS507" si="8736">AR506</f>
        <v>0</v>
      </c>
      <c r="AU506" s="10" t="str" cm="1">
        <f t="array" ref="AU506">IF($D506="","",INDEX('Data - CO2'!$B$5:$AP$53,MATCH(Kulturmodeller!$D506,'Data - CO2'!$A$5:$A$53,0),AU$20)*E506)</f>
        <v/>
      </c>
      <c r="AV506" t="str" cm="1">
        <f t="array" ref="AV506">IF($D506="","",INDEX('Data - CO2'!$B$5:$AP$53,MATCH(Kulturmodeller!$D506,'Data - CO2'!$A$5:$A$53,0),AV$20)*F506)</f>
        <v/>
      </c>
      <c r="AW506" t="str" cm="1">
        <f t="array" ref="AW506">IF($D506="","",INDEX('Data - CO2'!$B$5:$AP$53,MATCH(Kulturmodeller!$D506,'Data - CO2'!$A$5:$A$53,0),AW$20)*G506)</f>
        <v/>
      </c>
      <c r="AX506" t="str" cm="1">
        <f t="array" ref="AX506">IF($D506="","",INDEX('Data - CO2'!$B$5:$AP$53,MATCH(Kulturmodeller!$D506,'Data - CO2'!$A$5:$A$53,0),AX$20)*H506)</f>
        <v/>
      </c>
      <c r="AY506" t="str" cm="1">
        <f t="array" ref="AY506">IF($D506="","",INDEX('Data - CO2'!$B$5:$AP$53,MATCH(Kulturmodeller!$D506,'Data - CO2'!$A$5:$A$53,0),AY$20)*I506)</f>
        <v/>
      </c>
      <c r="AZ506" t="str" cm="1">
        <f t="array" ref="AZ506">IF($D506="","",INDEX('Data - CO2'!$B$5:$AP$53,MATCH(Kulturmodeller!$D506,'Data - CO2'!$A$5:$A$53,0),AZ$20)*J506)</f>
        <v/>
      </c>
      <c r="BA506" t="str" cm="1">
        <f t="array" ref="BA506">IF($D506="","",INDEX('Data - CO2'!$B$5:$AP$53,MATCH(Kulturmodeller!$D506,'Data - CO2'!$A$5:$A$53,0),BA$20)*K506)</f>
        <v/>
      </c>
      <c r="BB506" t="str" cm="1">
        <f t="array" ref="BB506">IF($D506="","",INDEX('Data - CO2'!$B$5:$AP$53,MATCH(Kulturmodeller!$D506,'Data - CO2'!$A$5:$A$53,0),BB$20)*L506)</f>
        <v/>
      </c>
      <c r="BC506" t="str" cm="1">
        <f t="array" ref="BC506">IF($D506="","",INDEX('Data - CO2'!$B$5:$AP$53,MATCH(Kulturmodeller!$D506,'Data - CO2'!$A$5:$A$53,0),BC$20)*M506)</f>
        <v/>
      </c>
      <c r="BD506" t="str" cm="1">
        <f t="array" ref="BD506">IF($D506="","",INDEX('Data - CO2'!$B$5:$AP$53,MATCH(Kulturmodeller!$D506,'Data - CO2'!$A$5:$A$53,0),BD$20)*N506)</f>
        <v/>
      </c>
      <c r="BE506" t="str" cm="1">
        <f t="array" ref="BE506">IF($D506="","",INDEX('Data - CO2'!$B$5:$AP$53,MATCH(Kulturmodeller!$D506,'Data - CO2'!$A$5:$A$53,0),BE$20)*O506)</f>
        <v/>
      </c>
      <c r="BF506" t="str" cm="1">
        <f t="array" ref="BF506">IF($D506="","",INDEX('Data - CO2'!$B$5:$AP$53,MATCH(Kulturmodeller!$D506,'Data - CO2'!$A$5:$A$53,0),BF$20)*P506)</f>
        <v/>
      </c>
      <c r="BG506" t="str" cm="1">
        <f t="array" ref="BG506">IF($D506="","",INDEX('Data - CO2'!$B$5:$AP$53,MATCH(Kulturmodeller!$D506,'Data - CO2'!$A$5:$A$53,0),BG$20)*Q506)</f>
        <v/>
      </c>
      <c r="BH506" t="str" cm="1">
        <f t="array" ref="BH506">IF($D506="","",INDEX('Data - CO2'!$B$5:$AP$53,MATCH(Kulturmodeller!$D506,'Data - CO2'!$A$5:$A$53,0),BH$20)*R506)</f>
        <v/>
      </c>
      <c r="BI506" t="str" cm="1">
        <f t="array" ref="BI506">IF($D506="","",INDEX('Data - CO2'!$B$5:$AP$53,MATCH(Kulturmodeller!$D506,'Data - CO2'!$A$5:$A$53,0),BI$20)*S506)</f>
        <v/>
      </c>
      <c r="BJ506" t="str" cm="1">
        <f t="array" ref="BJ506">IF($D506="","",INDEX('Data - CO2'!$B$5:$AP$53,MATCH(Kulturmodeller!$D506,'Data - CO2'!$A$5:$A$53,0),BJ$20)*T506)</f>
        <v/>
      </c>
      <c r="BK506" t="str" cm="1">
        <f t="array" ref="BK506">IF($D506="","",INDEX('Data - CO2'!$B$5:$AP$53,MATCH(Kulturmodeller!$D506,'Data - CO2'!$A$5:$A$53,0),BK$20)*U506)</f>
        <v/>
      </c>
      <c r="BL506" t="str" cm="1">
        <f t="array" ref="BL506">IF($D506="","",INDEX('Data - CO2'!$B$5:$AP$53,MATCH(Kulturmodeller!$D506,'Data - CO2'!$A$5:$A$53,0),BL$20)*V506)</f>
        <v/>
      </c>
      <c r="BM506" t="str" cm="1">
        <f t="array" ref="BM506">IF($D506="","",INDEX('Data - CO2'!$B$5:$AP$53,MATCH(Kulturmodeller!$D506,'Data - CO2'!$A$5:$A$53,0),BM$20)*W506)</f>
        <v/>
      </c>
      <c r="BN506" t="str" cm="1">
        <f t="array" ref="BN506">IF($D506="","",INDEX('Data - CO2'!$B$5:$AP$53,MATCH(Kulturmodeller!$D506,'Data - CO2'!$A$5:$A$53,0),BN$20)*X506)</f>
        <v/>
      </c>
      <c r="BO506" t="str" cm="1">
        <f t="array" ref="BO506">IF($D506="","",INDEX('Data - CO2'!$B$5:$AP$53,MATCH(Kulturmodeller!$D506,'Data - CO2'!$A$5:$A$53,0),BO$20)*Y506)</f>
        <v/>
      </c>
      <c r="BP506" t="str" cm="1">
        <f t="array" ref="BP506">IF($D506="","",INDEX('Data - CO2'!$B$5:$AP$53,MATCH(Kulturmodeller!$D506,'Data - CO2'!$A$5:$A$53,0),BP$20)*Z506)</f>
        <v/>
      </c>
      <c r="BQ506" t="str" cm="1">
        <f t="array" ref="BQ506">IF($D506="","",INDEX('Data - CO2'!$B$5:$AP$53,MATCH(Kulturmodeller!$D506,'Data - CO2'!$A$5:$A$53,0),BQ$20)*AA506)</f>
        <v/>
      </c>
      <c r="BR506" t="str" cm="1">
        <f t="array" ref="BR506">IF($D506="","",INDEX('Data - CO2'!$B$5:$AP$53,MATCH(Kulturmodeller!$D506,'Data - CO2'!$A$5:$A$53,0),BR$20)*AB506)</f>
        <v/>
      </c>
      <c r="BS506" t="str" cm="1">
        <f t="array" ref="BS506">IF($D506="","",INDEX('Data - CO2'!$B$5:$AP$53,MATCH(Kulturmodeller!$D506,'Data - CO2'!$A$5:$A$53,0),BS$20)*AC506)</f>
        <v/>
      </c>
      <c r="BT506" t="str" cm="1">
        <f t="array" ref="BT506">IF($D506="","",INDEX('Data - CO2'!$B$5:$AP$53,MATCH(Kulturmodeller!$D506,'Data - CO2'!$A$5:$A$53,0),BT$20)*AD506)</f>
        <v/>
      </c>
      <c r="BU506" t="str" cm="1">
        <f t="array" ref="BU506">IF($D506="","",INDEX('Data - CO2'!$B$5:$AP$53,MATCH(Kulturmodeller!$D506,'Data - CO2'!$A$5:$A$53,0),BU$20)*AE506)</f>
        <v/>
      </c>
      <c r="BV506" t="str" cm="1">
        <f t="array" ref="BV506">IF($D506="","",INDEX('Data - CO2'!$B$5:$AP$53,MATCH(Kulturmodeller!$D506,'Data - CO2'!$A$5:$A$53,0),BV$20)*AF506)</f>
        <v/>
      </c>
      <c r="BW506" t="str" cm="1">
        <f t="array" ref="BW506">IF($D506="","",INDEX('Data - CO2'!$B$5:$AP$53,MATCH(Kulturmodeller!$D506,'Data - CO2'!$A$5:$A$53,0),BW$20)*AG506)</f>
        <v/>
      </c>
      <c r="BX506" t="str" cm="1">
        <f t="array" ref="BX506">IF($D506="","",INDEX('Data - CO2'!$B$5:$AP$53,MATCH(Kulturmodeller!$D506,'Data - CO2'!$A$5:$A$53,0),BX$20)*AH506)</f>
        <v/>
      </c>
      <c r="BY506" t="str" cm="1">
        <f t="array" ref="BY506">IF($D506="","",INDEX('Data - CO2'!$B$5:$AP$53,MATCH(Kulturmodeller!$D506,'Data - CO2'!$A$5:$A$53,0),BY$20)*AI506)</f>
        <v/>
      </c>
      <c r="BZ506" t="str" cm="1">
        <f t="array" ref="BZ506">IF($D506="","",INDEX('Data - CO2'!$B$5:$AP$53,MATCH(Kulturmodeller!$D506,'Data - CO2'!$A$5:$A$53,0),BZ$20)*AJ506)</f>
        <v/>
      </c>
      <c r="CA506" t="str" cm="1">
        <f t="array" ref="CA506">IF($D506="","",INDEX('Data - CO2'!$B$5:$AP$53,MATCH(Kulturmodeller!$D506,'Data - CO2'!$A$5:$A$53,0),CA$20)*AK506)</f>
        <v/>
      </c>
      <c r="CB506" t="str" cm="1">
        <f t="array" ref="CB506">IF($D506="","",INDEX('Data - CO2'!$B$5:$AP$53,MATCH(Kulturmodeller!$D506,'Data - CO2'!$A$5:$A$53,0),CB$20)*AL506)</f>
        <v/>
      </c>
      <c r="CC506" t="str" cm="1">
        <f t="array" ref="CC506">IF($D506="","",INDEX('Data - CO2'!$B$5:$AP$53,MATCH(Kulturmodeller!$D506,'Data - CO2'!$A$5:$A$53,0),CC$20)*AM506)</f>
        <v/>
      </c>
      <c r="CD506" t="str" cm="1">
        <f t="array" ref="CD506">IF($D506="","",INDEX('Data - CO2'!$B$5:$AP$53,MATCH(Kulturmodeller!$D506,'Data - CO2'!$A$5:$A$53,0),CD$20)*AN506)</f>
        <v/>
      </c>
      <c r="CE506" t="str" cm="1">
        <f t="array" ref="CE506">IF($D506="","",INDEX('Data - CO2'!$B$5:$AP$53,MATCH(Kulturmodeller!$D506,'Data - CO2'!$A$5:$A$53,0),CE$20)*AO506)</f>
        <v/>
      </c>
      <c r="CF506" t="str" cm="1">
        <f t="array" ref="CF506">IF($D506="","",INDEX('Data - CO2'!$B$5:$AP$53,MATCH(Kulturmodeller!$D506,'Data - CO2'!$A$5:$A$53,0),CF$20)*AP506)</f>
        <v/>
      </c>
      <c r="CG506" t="str" cm="1">
        <f t="array" ref="CG506">IF($D506="","",INDEX('Data - CO2'!$B$5:$AP$53,MATCH(Kulturmodeller!$D506,'Data - CO2'!$A$5:$A$53,0),CG$20)*AQ506)</f>
        <v/>
      </c>
      <c r="CH506" t="str" cm="1">
        <f t="array" ref="CH506">IF($D506="","",INDEX('Data - CO2'!$B$5:$AP$53,MATCH(Kulturmodeller!$D506,'Data - CO2'!$A$5:$A$53,0),CH$20)*AR506)</f>
        <v/>
      </c>
      <c r="CI506" s="11" t="str" cm="1">
        <f t="array" ref="CI506">IF($D506="","",INDEX('Data - CO2'!$B$5:$AP$53,MATCH(Kulturmodeller!$D506,'Data - CO2'!$A$5:$A$53,0),CI$20)*AS506)</f>
        <v/>
      </c>
    </row>
    <row r="507" spans="1:87" x14ac:dyDescent="0.3">
      <c r="A507" s="12" t="s">
        <v>87</v>
      </c>
      <c r="B507" s="12"/>
      <c r="C507" s="129"/>
      <c r="D507" s="129"/>
      <c r="E507" s="127"/>
      <c r="F507" s="45">
        <f>E507</f>
        <v>0</v>
      </c>
      <c r="G507" s="46">
        <f t="shared" si="8698"/>
        <v>0</v>
      </c>
      <c r="H507" s="46">
        <f t="shared" si="8699"/>
        <v>0</v>
      </c>
      <c r="I507" s="46">
        <f t="shared" si="8700"/>
        <v>0</v>
      </c>
      <c r="J507" s="46">
        <f t="shared" si="8701"/>
        <v>0</v>
      </c>
      <c r="K507" s="46">
        <f t="shared" si="8702"/>
        <v>0</v>
      </c>
      <c r="L507" s="46">
        <f t="shared" si="8703"/>
        <v>0</v>
      </c>
      <c r="M507" s="46">
        <f t="shared" si="8704"/>
        <v>0</v>
      </c>
      <c r="N507" s="46">
        <f t="shared" si="8705"/>
        <v>0</v>
      </c>
      <c r="O507" s="46">
        <f t="shared" si="8706"/>
        <v>0</v>
      </c>
      <c r="P507" s="46">
        <f t="shared" si="8707"/>
        <v>0</v>
      </c>
      <c r="Q507" s="46">
        <f t="shared" si="8708"/>
        <v>0</v>
      </c>
      <c r="R507" s="46">
        <f t="shared" si="8709"/>
        <v>0</v>
      </c>
      <c r="S507" s="46">
        <f t="shared" si="8710"/>
        <v>0</v>
      </c>
      <c r="T507" s="46">
        <f t="shared" si="8711"/>
        <v>0</v>
      </c>
      <c r="U507" s="46">
        <f t="shared" si="8712"/>
        <v>0</v>
      </c>
      <c r="V507" s="46">
        <f t="shared" si="8713"/>
        <v>0</v>
      </c>
      <c r="W507" s="46">
        <f t="shared" si="8714"/>
        <v>0</v>
      </c>
      <c r="X507" s="46">
        <f t="shared" si="8715"/>
        <v>0</v>
      </c>
      <c r="Y507" s="46">
        <f t="shared" si="8716"/>
        <v>0</v>
      </c>
      <c r="Z507" s="46">
        <f t="shared" si="8717"/>
        <v>0</v>
      </c>
      <c r="AA507" s="46">
        <f t="shared" si="8718"/>
        <v>0</v>
      </c>
      <c r="AB507" s="46">
        <f t="shared" si="8719"/>
        <v>0</v>
      </c>
      <c r="AC507" s="46">
        <f t="shared" si="8720"/>
        <v>0</v>
      </c>
      <c r="AD507" s="46">
        <f t="shared" si="8721"/>
        <v>0</v>
      </c>
      <c r="AE507" s="46">
        <f t="shared" si="8722"/>
        <v>0</v>
      </c>
      <c r="AF507" s="46">
        <f t="shared" si="8723"/>
        <v>0</v>
      </c>
      <c r="AG507" s="46">
        <f t="shared" si="8724"/>
        <v>0</v>
      </c>
      <c r="AH507" s="46">
        <f t="shared" si="8725"/>
        <v>0</v>
      </c>
      <c r="AI507" s="46">
        <f t="shared" si="8726"/>
        <v>0</v>
      </c>
      <c r="AJ507" s="46">
        <f t="shared" si="8727"/>
        <v>0</v>
      </c>
      <c r="AK507" s="46">
        <f t="shared" si="8728"/>
        <v>0</v>
      </c>
      <c r="AL507" s="46">
        <f t="shared" si="8729"/>
        <v>0</v>
      </c>
      <c r="AM507" s="46">
        <f t="shared" si="8730"/>
        <v>0</v>
      </c>
      <c r="AN507" s="46">
        <f t="shared" si="8731"/>
        <v>0</v>
      </c>
      <c r="AO507" s="46">
        <f t="shared" si="8732"/>
        <v>0</v>
      </c>
      <c r="AP507" s="46">
        <f t="shared" si="8733"/>
        <v>0</v>
      </c>
      <c r="AQ507" s="46">
        <f t="shared" si="8734"/>
        <v>0</v>
      </c>
      <c r="AR507" s="46">
        <f t="shared" si="8735"/>
        <v>0</v>
      </c>
      <c r="AS507" s="47">
        <f t="shared" si="8736"/>
        <v>0</v>
      </c>
      <c r="AU507" s="10" t="str" cm="1">
        <f t="array" ref="AU507">IF($D507="","",INDEX('Data - CO2'!$B$5:$AP$53,MATCH(Kulturmodeller!$D507,'Data - CO2'!$A$5:$A$53,0),AU$20)*E507)</f>
        <v/>
      </c>
      <c r="AV507" t="str" cm="1">
        <f t="array" ref="AV507">IF($D507="","",INDEX('Data - CO2'!$B$5:$AP$53,MATCH(Kulturmodeller!$D507,'Data - CO2'!$A$5:$A$53,0),AV$20)*F507)</f>
        <v/>
      </c>
      <c r="AW507" t="str" cm="1">
        <f t="array" ref="AW507">IF($D507="","",INDEX('Data - CO2'!$B$5:$AP$53,MATCH(Kulturmodeller!$D507,'Data - CO2'!$A$5:$A$53,0),AW$20)*G507)</f>
        <v/>
      </c>
      <c r="AX507" t="str" cm="1">
        <f t="array" ref="AX507">IF($D507="","",INDEX('Data - CO2'!$B$5:$AP$53,MATCH(Kulturmodeller!$D507,'Data - CO2'!$A$5:$A$53,0),AX$20)*H507)</f>
        <v/>
      </c>
      <c r="AY507" t="str" cm="1">
        <f t="array" ref="AY507">IF($D507="","",INDEX('Data - CO2'!$B$5:$AP$53,MATCH(Kulturmodeller!$D507,'Data - CO2'!$A$5:$A$53,0),AY$20)*I507)</f>
        <v/>
      </c>
      <c r="AZ507" t="str" cm="1">
        <f t="array" ref="AZ507">IF($D507="","",INDEX('Data - CO2'!$B$5:$AP$53,MATCH(Kulturmodeller!$D507,'Data - CO2'!$A$5:$A$53,0),AZ$20)*J507)</f>
        <v/>
      </c>
      <c r="BA507" t="str" cm="1">
        <f t="array" ref="BA507">IF($D507="","",INDEX('Data - CO2'!$B$5:$AP$53,MATCH(Kulturmodeller!$D507,'Data - CO2'!$A$5:$A$53,0),BA$20)*K507)</f>
        <v/>
      </c>
      <c r="BB507" t="str" cm="1">
        <f t="array" ref="BB507">IF($D507="","",INDEX('Data - CO2'!$B$5:$AP$53,MATCH(Kulturmodeller!$D507,'Data - CO2'!$A$5:$A$53,0),BB$20)*L507)</f>
        <v/>
      </c>
      <c r="BC507" t="str" cm="1">
        <f t="array" ref="BC507">IF($D507="","",INDEX('Data - CO2'!$B$5:$AP$53,MATCH(Kulturmodeller!$D507,'Data - CO2'!$A$5:$A$53,0),BC$20)*M507)</f>
        <v/>
      </c>
      <c r="BD507" t="str" cm="1">
        <f t="array" ref="BD507">IF($D507="","",INDEX('Data - CO2'!$B$5:$AP$53,MATCH(Kulturmodeller!$D507,'Data - CO2'!$A$5:$A$53,0),BD$20)*N507)</f>
        <v/>
      </c>
      <c r="BE507" t="str" cm="1">
        <f t="array" ref="BE507">IF($D507="","",INDEX('Data - CO2'!$B$5:$AP$53,MATCH(Kulturmodeller!$D507,'Data - CO2'!$A$5:$A$53,0),BE$20)*O507)</f>
        <v/>
      </c>
      <c r="BF507" t="str" cm="1">
        <f t="array" ref="BF507">IF($D507="","",INDEX('Data - CO2'!$B$5:$AP$53,MATCH(Kulturmodeller!$D507,'Data - CO2'!$A$5:$A$53,0),BF$20)*P507)</f>
        <v/>
      </c>
      <c r="BG507" t="str" cm="1">
        <f t="array" ref="BG507">IF($D507="","",INDEX('Data - CO2'!$B$5:$AP$53,MATCH(Kulturmodeller!$D507,'Data - CO2'!$A$5:$A$53,0),BG$20)*Q507)</f>
        <v/>
      </c>
      <c r="BH507" t="str" cm="1">
        <f t="array" ref="BH507">IF($D507="","",INDEX('Data - CO2'!$B$5:$AP$53,MATCH(Kulturmodeller!$D507,'Data - CO2'!$A$5:$A$53,0),BH$20)*R507)</f>
        <v/>
      </c>
      <c r="BI507" t="str" cm="1">
        <f t="array" ref="BI507">IF($D507="","",INDEX('Data - CO2'!$B$5:$AP$53,MATCH(Kulturmodeller!$D507,'Data - CO2'!$A$5:$A$53,0),BI$20)*S507)</f>
        <v/>
      </c>
      <c r="BJ507" t="str" cm="1">
        <f t="array" ref="BJ507">IF($D507="","",INDEX('Data - CO2'!$B$5:$AP$53,MATCH(Kulturmodeller!$D507,'Data - CO2'!$A$5:$A$53,0),BJ$20)*T507)</f>
        <v/>
      </c>
      <c r="BK507" t="str" cm="1">
        <f t="array" ref="BK507">IF($D507="","",INDEX('Data - CO2'!$B$5:$AP$53,MATCH(Kulturmodeller!$D507,'Data - CO2'!$A$5:$A$53,0),BK$20)*U507)</f>
        <v/>
      </c>
      <c r="BL507" t="str" cm="1">
        <f t="array" ref="BL507">IF($D507="","",INDEX('Data - CO2'!$B$5:$AP$53,MATCH(Kulturmodeller!$D507,'Data - CO2'!$A$5:$A$53,0),BL$20)*V507)</f>
        <v/>
      </c>
      <c r="BM507" t="str" cm="1">
        <f t="array" ref="BM507">IF($D507="","",INDEX('Data - CO2'!$B$5:$AP$53,MATCH(Kulturmodeller!$D507,'Data - CO2'!$A$5:$A$53,0),BM$20)*W507)</f>
        <v/>
      </c>
      <c r="BN507" t="str" cm="1">
        <f t="array" ref="BN507">IF($D507="","",INDEX('Data - CO2'!$B$5:$AP$53,MATCH(Kulturmodeller!$D507,'Data - CO2'!$A$5:$A$53,0),BN$20)*X507)</f>
        <v/>
      </c>
      <c r="BO507" t="str" cm="1">
        <f t="array" ref="BO507">IF($D507="","",INDEX('Data - CO2'!$B$5:$AP$53,MATCH(Kulturmodeller!$D507,'Data - CO2'!$A$5:$A$53,0),BO$20)*Y507)</f>
        <v/>
      </c>
      <c r="BP507" t="str" cm="1">
        <f t="array" ref="BP507">IF($D507="","",INDEX('Data - CO2'!$B$5:$AP$53,MATCH(Kulturmodeller!$D507,'Data - CO2'!$A$5:$A$53,0),BP$20)*Z507)</f>
        <v/>
      </c>
      <c r="BQ507" t="str" cm="1">
        <f t="array" ref="BQ507">IF($D507="","",INDEX('Data - CO2'!$B$5:$AP$53,MATCH(Kulturmodeller!$D507,'Data - CO2'!$A$5:$A$53,0),BQ$20)*AA507)</f>
        <v/>
      </c>
      <c r="BR507" t="str" cm="1">
        <f t="array" ref="BR507">IF($D507="","",INDEX('Data - CO2'!$B$5:$AP$53,MATCH(Kulturmodeller!$D507,'Data - CO2'!$A$5:$A$53,0),BR$20)*AB507)</f>
        <v/>
      </c>
      <c r="BS507" t="str" cm="1">
        <f t="array" ref="BS507">IF($D507="","",INDEX('Data - CO2'!$B$5:$AP$53,MATCH(Kulturmodeller!$D507,'Data - CO2'!$A$5:$A$53,0),BS$20)*AC507)</f>
        <v/>
      </c>
      <c r="BT507" t="str" cm="1">
        <f t="array" ref="BT507">IF($D507="","",INDEX('Data - CO2'!$B$5:$AP$53,MATCH(Kulturmodeller!$D507,'Data - CO2'!$A$5:$A$53,0),BT$20)*AD507)</f>
        <v/>
      </c>
      <c r="BU507" t="str" cm="1">
        <f t="array" ref="BU507">IF($D507="","",INDEX('Data - CO2'!$B$5:$AP$53,MATCH(Kulturmodeller!$D507,'Data - CO2'!$A$5:$A$53,0),BU$20)*AE507)</f>
        <v/>
      </c>
      <c r="BV507" t="str" cm="1">
        <f t="array" ref="BV507">IF($D507="","",INDEX('Data - CO2'!$B$5:$AP$53,MATCH(Kulturmodeller!$D507,'Data - CO2'!$A$5:$A$53,0),BV$20)*AF507)</f>
        <v/>
      </c>
      <c r="BW507" t="str" cm="1">
        <f t="array" ref="BW507">IF($D507="","",INDEX('Data - CO2'!$B$5:$AP$53,MATCH(Kulturmodeller!$D507,'Data - CO2'!$A$5:$A$53,0),BW$20)*AG507)</f>
        <v/>
      </c>
      <c r="BX507" t="str" cm="1">
        <f t="array" ref="BX507">IF($D507="","",INDEX('Data - CO2'!$B$5:$AP$53,MATCH(Kulturmodeller!$D507,'Data - CO2'!$A$5:$A$53,0),BX$20)*AH507)</f>
        <v/>
      </c>
      <c r="BY507" t="str" cm="1">
        <f t="array" ref="BY507">IF($D507="","",INDEX('Data - CO2'!$B$5:$AP$53,MATCH(Kulturmodeller!$D507,'Data - CO2'!$A$5:$A$53,0),BY$20)*AI507)</f>
        <v/>
      </c>
      <c r="BZ507" t="str" cm="1">
        <f t="array" ref="BZ507">IF($D507="","",INDEX('Data - CO2'!$B$5:$AP$53,MATCH(Kulturmodeller!$D507,'Data - CO2'!$A$5:$A$53,0),BZ$20)*AJ507)</f>
        <v/>
      </c>
      <c r="CA507" t="str" cm="1">
        <f t="array" ref="CA507">IF($D507="","",INDEX('Data - CO2'!$B$5:$AP$53,MATCH(Kulturmodeller!$D507,'Data - CO2'!$A$5:$A$53,0),CA$20)*AK507)</f>
        <v/>
      </c>
      <c r="CB507" t="str" cm="1">
        <f t="array" ref="CB507">IF($D507="","",INDEX('Data - CO2'!$B$5:$AP$53,MATCH(Kulturmodeller!$D507,'Data - CO2'!$A$5:$A$53,0),CB$20)*AL507)</f>
        <v/>
      </c>
      <c r="CC507" t="str" cm="1">
        <f t="array" ref="CC507">IF($D507="","",INDEX('Data - CO2'!$B$5:$AP$53,MATCH(Kulturmodeller!$D507,'Data - CO2'!$A$5:$A$53,0),CC$20)*AM507)</f>
        <v/>
      </c>
      <c r="CD507" t="str" cm="1">
        <f t="array" ref="CD507">IF($D507="","",INDEX('Data - CO2'!$B$5:$AP$53,MATCH(Kulturmodeller!$D507,'Data - CO2'!$A$5:$A$53,0),CD$20)*AN507)</f>
        <v/>
      </c>
      <c r="CE507" t="str" cm="1">
        <f t="array" ref="CE507">IF($D507="","",INDEX('Data - CO2'!$B$5:$AP$53,MATCH(Kulturmodeller!$D507,'Data - CO2'!$A$5:$A$53,0),CE$20)*AO507)</f>
        <v/>
      </c>
      <c r="CF507" t="str" cm="1">
        <f t="array" ref="CF507">IF($D507="","",INDEX('Data - CO2'!$B$5:$AP$53,MATCH(Kulturmodeller!$D507,'Data - CO2'!$A$5:$A$53,0),CF$20)*AP507)</f>
        <v/>
      </c>
      <c r="CG507" t="str" cm="1">
        <f t="array" ref="CG507">IF($D507="","",INDEX('Data - CO2'!$B$5:$AP$53,MATCH(Kulturmodeller!$D507,'Data - CO2'!$A$5:$A$53,0),CG$20)*AQ507)</f>
        <v/>
      </c>
      <c r="CH507" t="str" cm="1">
        <f t="array" ref="CH507">IF($D507="","",INDEX('Data - CO2'!$B$5:$AP$53,MATCH(Kulturmodeller!$D507,'Data - CO2'!$A$5:$A$53,0),CH$20)*AR507)</f>
        <v/>
      </c>
      <c r="CI507" s="11" t="str" cm="1">
        <f t="array" ref="CI507">IF($D507="","",INDEX('Data - CO2'!$B$5:$AP$53,MATCH(Kulturmodeller!$D507,'Data - CO2'!$A$5:$A$53,0),CI$20)*AS507)</f>
        <v/>
      </c>
    </row>
    <row r="508" spans="1:87" x14ac:dyDescent="0.3">
      <c r="A508" s="42"/>
      <c r="B508" s="42"/>
      <c r="C508" s="42"/>
      <c r="D508" s="12"/>
      <c r="E508" s="52"/>
      <c r="F508" s="53"/>
      <c r="G508" s="53"/>
      <c r="H508" s="53"/>
      <c r="I508" s="53"/>
      <c r="J508" s="53"/>
      <c r="K508" s="53"/>
      <c r="L508" s="53"/>
      <c r="M508" s="53"/>
      <c r="N508" s="53"/>
      <c r="O508" s="53"/>
      <c r="P508" s="53"/>
      <c r="Q508" s="53"/>
      <c r="R508" s="53"/>
      <c r="S508" s="53"/>
      <c r="T508" s="53"/>
      <c r="U508" s="53"/>
      <c r="V508" s="53"/>
      <c r="W508" s="53"/>
      <c r="X508" s="53"/>
      <c r="Y508" s="53"/>
      <c r="Z508" s="53"/>
      <c r="AA508" s="53"/>
      <c r="AB508" s="53"/>
      <c r="AC508" s="53"/>
      <c r="AD508" s="53"/>
      <c r="AE508" s="53"/>
      <c r="AF508" s="53"/>
      <c r="AG508" s="53"/>
      <c r="AH508" s="53"/>
      <c r="AI508" s="53"/>
      <c r="AJ508" s="53"/>
      <c r="AK508" s="53"/>
      <c r="AL508" s="53"/>
      <c r="AM508" s="53"/>
      <c r="AN508" s="53"/>
      <c r="AO508" s="53"/>
      <c r="AP508" s="53"/>
      <c r="AQ508" s="53"/>
      <c r="AR508" s="53"/>
      <c r="AS508" s="54"/>
      <c r="AU508" s="111">
        <f t="shared" ref="AU508:CH508" si="8737">SUM(AU506:AU507)</f>
        <v>0</v>
      </c>
      <c r="AV508" s="112">
        <f t="shared" si="8737"/>
        <v>0</v>
      </c>
      <c r="AW508" s="112">
        <f t="shared" si="8737"/>
        <v>0</v>
      </c>
      <c r="AX508" s="112">
        <f t="shared" si="8737"/>
        <v>0</v>
      </c>
      <c r="AY508" s="112">
        <f t="shared" si="8737"/>
        <v>0</v>
      </c>
      <c r="AZ508" s="112">
        <f t="shared" si="8737"/>
        <v>0</v>
      </c>
      <c r="BA508" s="112">
        <f t="shared" si="8737"/>
        <v>0</v>
      </c>
      <c r="BB508" s="112">
        <f t="shared" si="8737"/>
        <v>0</v>
      </c>
      <c r="BC508" s="112">
        <f t="shared" si="8737"/>
        <v>0</v>
      </c>
      <c r="BD508" s="112">
        <f t="shared" si="8737"/>
        <v>0</v>
      </c>
      <c r="BE508" s="112">
        <f t="shared" si="8737"/>
        <v>0</v>
      </c>
      <c r="BF508" s="112">
        <f t="shared" si="8737"/>
        <v>0</v>
      </c>
      <c r="BG508" s="112">
        <f t="shared" si="8737"/>
        <v>0</v>
      </c>
      <c r="BH508" s="112">
        <f t="shared" si="8737"/>
        <v>0</v>
      </c>
      <c r="BI508" s="112">
        <f t="shared" si="8737"/>
        <v>0</v>
      </c>
      <c r="BJ508" s="112">
        <f t="shared" si="8737"/>
        <v>0</v>
      </c>
      <c r="BK508" s="112">
        <f t="shared" si="8737"/>
        <v>0</v>
      </c>
      <c r="BL508" s="112">
        <f t="shared" si="8737"/>
        <v>0</v>
      </c>
      <c r="BM508" s="112">
        <f t="shared" si="8737"/>
        <v>0</v>
      </c>
      <c r="BN508" s="112">
        <f t="shared" si="8737"/>
        <v>0</v>
      </c>
      <c r="BO508" s="112">
        <f t="shared" si="8737"/>
        <v>0</v>
      </c>
      <c r="BP508" s="112">
        <f t="shared" si="8737"/>
        <v>0</v>
      </c>
      <c r="BQ508" s="112">
        <f t="shared" si="8737"/>
        <v>0</v>
      </c>
      <c r="BR508" s="112">
        <f t="shared" si="8737"/>
        <v>0</v>
      </c>
      <c r="BS508" s="112">
        <f t="shared" si="8737"/>
        <v>0</v>
      </c>
      <c r="BT508" s="112">
        <f t="shared" si="8737"/>
        <v>0</v>
      </c>
      <c r="BU508" s="112">
        <f t="shared" si="8737"/>
        <v>0</v>
      </c>
      <c r="BV508" s="112">
        <f t="shared" si="8737"/>
        <v>0</v>
      </c>
      <c r="BW508" s="112">
        <f t="shared" si="8737"/>
        <v>0</v>
      </c>
      <c r="BX508" s="112">
        <f t="shared" si="8737"/>
        <v>0</v>
      </c>
      <c r="BY508" s="112">
        <f t="shared" si="8737"/>
        <v>0</v>
      </c>
      <c r="BZ508" s="112">
        <f t="shared" si="8737"/>
        <v>0</v>
      </c>
      <c r="CA508" s="112">
        <f t="shared" si="8737"/>
        <v>0</v>
      </c>
      <c r="CB508" s="112">
        <f t="shared" si="8737"/>
        <v>0</v>
      </c>
      <c r="CC508" s="112">
        <f t="shared" si="8737"/>
        <v>0</v>
      </c>
      <c r="CD508" s="112">
        <f t="shared" si="8737"/>
        <v>0</v>
      </c>
      <c r="CE508" s="112">
        <f t="shared" si="8737"/>
        <v>0</v>
      </c>
      <c r="CF508" s="112">
        <f t="shared" si="8737"/>
        <v>0</v>
      </c>
      <c r="CG508" s="112">
        <f t="shared" si="8737"/>
        <v>0</v>
      </c>
      <c r="CH508" s="112">
        <f t="shared" si="8737"/>
        <v>0</v>
      </c>
      <c r="CI508" s="113">
        <f>SUM(CI506:CI507)</f>
        <v>0</v>
      </c>
    </row>
    <row r="509" spans="1:87" x14ac:dyDescent="0.3">
      <c r="A509" s="55" t="s">
        <v>88</v>
      </c>
      <c r="B509" s="55"/>
      <c r="C509" s="55"/>
      <c r="D509" s="56"/>
      <c r="E509" s="57"/>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9"/>
      <c r="AT509" s="91">
        <f>AVERAGE(BO509:CI509)</f>
        <v>369.21712699046276</v>
      </c>
      <c r="AU509" s="111">
        <f>AU505+AU508</f>
        <v>0</v>
      </c>
      <c r="AV509" s="112">
        <f t="shared" ref="AV509:CI509" si="8738">AV505+AV508</f>
        <v>3.6457365299779507</v>
      </c>
      <c r="AW509" s="112">
        <f t="shared" si="8738"/>
        <v>23.603343938123775</v>
      </c>
      <c r="AX509" s="112">
        <f t="shared" si="8738"/>
        <v>54.119216772840417</v>
      </c>
      <c r="AY509" s="112">
        <f t="shared" si="8738"/>
        <v>103.97455223016392</v>
      </c>
      <c r="AZ509" s="112">
        <f t="shared" si="8738"/>
        <v>212.63852744695848</v>
      </c>
      <c r="BA509" s="112">
        <f t="shared" si="8738"/>
        <v>300.50359496872051</v>
      </c>
      <c r="BB509" s="112">
        <f t="shared" si="8738"/>
        <v>355.70857783307309</v>
      </c>
      <c r="BC509" s="112">
        <f t="shared" si="8738"/>
        <v>395.54512328597554</v>
      </c>
      <c r="BD509" s="112">
        <f t="shared" si="8738"/>
        <v>433.28559833321918</v>
      </c>
      <c r="BE509" s="112">
        <f t="shared" si="8738"/>
        <v>467.91506185201177</v>
      </c>
      <c r="BF509" s="112">
        <f t="shared" si="8738"/>
        <v>501.21213754021596</v>
      </c>
      <c r="BG509" s="112">
        <f t="shared" si="8738"/>
        <v>534.65064426195192</v>
      </c>
      <c r="BH509" s="112">
        <f t="shared" si="8738"/>
        <v>570.39919542346024</v>
      </c>
      <c r="BI509" s="112">
        <f t="shared" si="8738"/>
        <v>601.20943697872201</v>
      </c>
      <c r="BJ509" s="112">
        <f t="shared" si="8738"/>
        <v>58.184957307063769</v>
      </c>
      <c r="BK509" s="112">
        <f t="shared" si="8738"/>
        <v>77.063005416663813</v>
      </c>
      <c r="BL509" s="112">
        <f t="shared" si="8738"/>
        <v>108.31237078742859</v>
      </c>
      <c r="BM509" s="112">
        <f t="shared" si="8738"/>
        <v>157.66271914263723</v>
      </c>
      <c r="BN509" s="112">
        <f t="shared" si="8738"/>
        <v>260.61135931249657</v>
      </c>
      <c r="BO509" s="112">
        <f t="shared" si="8738"/>
        <v>339.85287741378306</v>
      </c>
      <c r="BP509" s="112">
        <f t="shared" si="8738"/>
        <v>389.55221775270576</v>
      </c>
      <c r="BQ509" s="112">
        <f t="shared" si="8738"/>
        <v>427.49148134020396</v>
      </c>
      <c r="BR509" s="112">
        <f t="shared" si="8738"/>
        <v>463.9065895266254</v>
      </c>
      <c r="BS509" s="112">
        <f t="shared" si="8738"/>
        <v>496.3943312518839</v>
      </c>
      <c r="BT509" s="112">
        <f t="shared" si="8738"/>
        <v>527.18701328613145</v>
      </c>
      <c r="BU509" s="112">
        <f t="shared" si="8738"/>
        <v>558.98268972458402</v>
      </c>
      <c r="BV509" s="112">
        <f t="shared" si="8738"/>
        <v>521.05751016027455</v>
      </c>
      <c r="BW509" s="112">
        <f t="shared" si="8738"/>
        <v>550.26636635450961</v>
      </c>
      <c r="BX509" s="112">
        <f t="shared" si="8738"/>
        <v>6.103546289455581</v>
      </c>
      <c r="BY509" s="112">
        <f t="shared" si="8738"/>
        <v>25.637717212115415</v>
      </c>
      <c r="BZ509" s="112">
        <f t="shared" si="8738"/>
        <v>62.790013507969789</v>
      </c>
      <c r="CA509" s="112">
        <f t="shared" si="8738"/>
        <v>120.76396987345714</v>
      </c>
      <c r="CB509" s="112">
        <f t="shared" si="8738"/>
        <v>229.16697804287071</v>
      </c>
      <c r="CC509" s="112">
        <f t="shared" si="8738"/>
        <v>310.13251395721403</v>
      </c>
      <c r="CD509" s="112">
        <f t="shared" si="8738"/>
        <v>361.28001660369796</v>
      </c>
      <c r="CE509" s="112">
        <f t="shared" si="8738"/>
        <v>401.53847412209535</v>
      </c>
      <c r="CF509" s="112">
        <f t="shared" si="8738"/>
        <v>439.87434423163927</v>
      </c>
      <c r="CG509" s="112">
        <f t="shared" si="8738"/>
        <v>474.0367408343858</v>
      </c>
      <c r="CH509" s="112">
        <f t="shared" si="8738"/>
        <v>507.23522389543035</v>
      </c>
      <c r="CI509" s="113">
        <f t="shared" si="8738"/>
        <v>540.30905141868641</v>
      </c>
    </row>
    <row r="512" spans="1:87" x14ac:dyDescent="0.3">
      <c r="A512" s="60" t="s">
        <v>404</v>
      </c>
      <c r="AU512" t="s">
        <v>91</v>
      </c>
    </row>
    <row r="513" spans="1:87" x14ac:dyDescent="0.3">
      <c r="A513" s="25" t="s">
        <v>405</v>
      </c>
      <c r="B513" s="25"/>
      <c r="C513" s="25"/>
      <c r="D513" s="26"/>
      <c r="E513" s="27" t="s">
        <v>78</v>
      </c>
      <c r="F513" s="104"/>
      <c r="G513" s="104"/>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9"/>
      <c r="AU513">
        <v>1</v>
      </c>
      <c r="AV513">
        <v>2</v>
      </c>
      <c r="AW513">
        <v>3</v>
      </c>
      <c r="AX513">
        <v>4</v>
      </c>
      <c r="AY513">
        <v>5</v>
      </c>
      <c r="AZ513">
        <v>6</v>
      </c>
      <c r="BA513">
        <v>7</v>
      </c>
      <c r="BB513">
        <v>8</v>
      </c>
      <c r="BC513">
        <v>9</v>
      </c>
      <c r="BD513">
        <v>10</v>
      </c>
      <c r="BE513">
        <v>11</v>
      </c>
      <c r="BF513">
        <v>12</v>
      </c>
      <c r="BG513">
        <v>13</v>
      </c>
      <c r="BH513">
        <v>14</v>
      </c>
      <c r="BI513">
        <v>15</v>
      </c>
      <c r="BJ513">
        <v>16</v>
      </c>
      <c r="BK513">
        <v>17</v>
      </c>
      <c r="BL513">
        <v>18</v>
      </c>
      <c r="BM513">
        <v>19</v>
      </c>
      <c r="BN513">
        <v>20</v>
      </c>
      <c r="BO513">
        <v>21</v>
      </c>
      <c r="BP513">
        <v>22</v>
      </c>
      <c r="BQ513">
        <v>23</v>
      </c>
      <c r="BR513">
        <v>24</v>
      </c>
      <c r="BS513">
        <v>25</v>
      </c>
      <c r="BT513">
        <v>26</v>
      </c>
      <c r="BU513">
        <v>27</v>
      </c>
      <c r="BV513">
        <v>28</v>
      </c>
      <c r="BW513">
        <v>29</v>
      </c>
      <c r="BX513">
        <v>30</v>
      </c>
      <c r="BY513">
        <v>31</v>
      </c>
      <c r="BZ513">
        <v>32</v>
      </c>
      <c r="CA513">
        <v>33</v>
      </c>
      <c r="CB513">
        <v>34</v>
      </c>
      <c r="CC513">
        <v>35</v>
      </c>
      <c r="CD513">
        <v>36</v>
      </c>
      <c r="CE513">
        <v>37</v>
      </c>
      <c r="CF513">
        <v>38</v>
      </c>
      <c r="CG513">
        <v>39</v>
      </c>
      <c r="CH513">
        <v>40</v>
      </c>
      <c r="CI513">
        <v>41</v>
      </c>
    </row>
    <row r="514" spans="1:87" x14ac:dyDescent="0.3">
      <c r="A514" s="147" t="s">
        <v>303</v>
      </c>
      <c r="B514" s="148">
        <f>Lister!$B$13</f>
        <v>1</v>
      </c>
      <c r="C514" s="28" t="s">
        <v>60</v>
      </c>
      <c r="D514" s="29" t="s">
        <v>79</v>
      </c>
      <c r="E514" s="30" t="s">
        <v>163</v>
      </c>
      <c r="F514" s="31" t="s">
        <v>250</v>
      </c>
      <c r="G514" s="31" t="s">
        <v>137</v>
      </c>
      <c r="H514" s="31" t="s">
        <v>138</v>
      </c>
      <c r="I514" s="31" t="s">
        <v>139</v>
      </c>
      <c r="J514" s="31" t="s">
        <v>140</v>
      </c>
      <c r="K514" s="31" t="s">
        <v>141</v>
      </c>
      <c r="L514" s="31" t="s">
        <v>80</v>
      </c>
      <c r="M514" s="31" t="s">
        <v>144</v>
      </c>
      <c r="N514" s="31" t="s">
        <v>145</v>
      </c>
      <c r="O514" s="31" t="s">
        <v>146</v>
      </c>
      <c r="P514" s="31" t="s">
        <v>147</v>
      </c>
      <c r="Q514" s="31" t="s">
        <v>152</v>
      </c>
      <c r="R514" s="31" t="s">
        <v>153</v>
      </c>
      <c r="S514" s="31" t="s">
        <v>154</v>
      </c>
      <c r="T514" s="31" t="s">
        <v>155</v>
      </c>
      <c r="U514" s="31" t="s">
        <v>156</v>
      </c>
      <c r="V514" s="31" t="s">
        <v>229</v>
      </c>
      <c r="W514" s="31" t="s">
        <v>157</v>
      </c>
      <c r="X514" s="31" t="s">
        <v>158</v>
      </c>
      <c r="Y514" s="31" t="s">
        <v>159</v>
      </c>
      <c r="Z514" s="31" t="s">
        <v>230</v>
      </c>
      <c r="AA514" s="31" t="s">
        <v>231</v>
      </c>
      <c r="AB514" s="31" t="s">
        <v>232</v>
      </c>
      <c r="AC514" s="31" t="s">
        <v>233</v>
      </c>
      <c r="AD514" s="31" t="s">
        <v>234</v>
      </c>
      <c r="AE514" s="31" t="s">
        <v>235</v>
      </c>
      <c r="AF514" s="31" t="s">
        <v>236</v>
      </c>
      <c r="AG514" s="31" t="s">
        <v>237</v>
      </c>
      <c r="AH514" s="31" t="s">
        <v>238</v>
      </c>
      <c r="AI514" s="31" t="s">
        <v>239</v>
      </c>
      <c r="AJ514" s="31" t="s">
        <v>240</v>
      </c>
      <c r="AK514" s="31" t="s">
        <v>241</v>
      </c>
      <c r="AL514" s="31" t="s">
        <v>242</v>
      </c>
      <c r="AM514" s="31" t="s">
        <v>243</v>
      </c>
      <c r="AN514" s="31" t="s">
        <v>244</v>
      </c>
      <c r="AO514" s="31" t="s">
        <v>245</v>
      </c>
      <c r="AP514" s="31" t="s">
        <v>246</v>
      </c>
      <c r="AQ514" s="31" t="s">
        <v>247</v>
      </c>
      <c r="AR514" s="31" t="s">
        <v>248</v>
      </c>
      <c r="AS514" s="32" t="s">
        <v>249</v>
      </c>
      <c r="AU514" s="19">
        <v>1</v>
      </c>
      <c r="AV514" s="19">
        <v>5</v>
      </c>
      <c r="AW514" s="19">
        <v>10</v>
      </c>
      <c r="AX514" s="19">
        <v>15</v>
      </c>
      <c r="AY514" s="19">
        <v>20</v>
      </c>
      <c r="AZ514" s="19">
        <v>25</v>
      </c>
      <c r="BA514" s="19">
        <v>30</v>
      </c>
      <c r="BB514" s="19">
        <v>35</v>
      </c>
      <c r="BC514" s="19">
        <v>40</v>
      </c>
      <c r="BD514" s="19">
        <v>45</v>
      </c>
      <c r="BE514" s="19">
        <v>50</v>
      </c>
      <c r="BF514" s="19">
        <v>55</v>
      </c>
      <c r="BG514" s="19">
        <v>60</v>
      </c>
      <c r="BH514" s="19">
        <v>65</v>
      </c>
      <c r="BI514" s="19">
        <v>70</v>
      </c>
      <c r="BJ514" s="19">
        <v>75</v>
      </c>
      <c r="BK514" s="19">
        <v>80</v>
      </c>
      <c r="BL514" s="19">
        <v>85</v>
      </c>
      <c r="BM514" s="19">
        <v>90</v>
      </c>
      <c r="BN514" s="19">
        <v>95</v>
      </c>
      <c r="BO514" s="19">
        <v>100</v>
      </c>
      <c r="BP514" s="19">
        <v>105</v>
      </c>
      <c r="BQ514" s="19">
        <v>110</v>
      </c>
      <c r="BR514" s="19">
        <v>115</v>
      </c>
      <c r="BS514" s="19">
        <v>120</v>
      </c>
      <c r="BT514" s="19">
        <v>125</v>
      </c>
      <c r="BU514" s="19">
        <v>130</v>
      </c>
      <c r="BV514" s="19">
        <v>135</v>
      </c>
      <c r="BW514" s="19">
        <v>140</v>
      </c>
      <c r="BX514" s="19">
        <v>145</v>
      </c>
      <c r="BY514" s="2">
        <v>150</v>
      </c>
      <c r="BZ514" s="19">
        <v>155</v>
      </c>
      <c r="CA514" s="2">
        <v>160</v>
      </c>
      <c r="CB514" s="19">
        <v>165</v>
      </c>
      <c r="CC514" s="2">
        <v>170</v>
      </c>
      <c r="CD514" s="19">
        <v>175</v>
      </c>
      <c r="CE514" s="2">
        <v>180</v>
      </c>
      <c r="CF514" s="19">
        <v>185</v>
      </c>
      <c r="CG514" s="2">
        <v>190</v>
      </c>
      <c r="CH514" s="19">
        <v>195</v>
      </c>
      <c r="CI514" s="2">
        <v>200</v>
      </c>
    </row>
    <row r="515" spans="1:87" x14ac:dyDescent="0.3">
      <c r="A515" s="33" t="s">
        <v>81</v>
      </c>
      <c r="B515" s="33"/>
      <c r="C515" s="124" t="str">
        <f>'Katalog over Kulturmodeller '!F180</f>
        <v>SKF</v>
      </c>
      <c r="D515" s="125" t="s">
        <v>336</v>
      </c>
      <c r="E515" s="139">
        <f>'Katalog over Kulturmodeller '!W180</f>
        <v>0.5</v>
      </c>
      <c r="F515" s="37">
        <f>E515+((E520-F520)+(E521-F521))*(E515/SUM(E515:E519))</f>
        <v>0.5</v>
      </c>
      <c r="G515" s="37">
        <f t="shared" ref="G515" si="8739">F515+((F520-G520)+(F521-G521))*(F515/SUM(F515:F519))</f>
        <v>0.5</v>
      </c>
      <c r="H515" s="37">
        <f t="shared" ref="H515" si="8740">G515+((G520-H520)+(G521-H521))*(G515/SUM(G515:G519))</f>
        <v>0.51851851851851849</v>
      </c>
      <c r="I515" s="37">
        <f t="shared" ref="I515" si="8741">H515+((H520-I520)+(H521-I521))*(H515/SUM(H515:H519))</f>
        <v>0.53703703703703698</v>
      </c>
      <c r="J515" s="37">
        <f t="shared" ref="J515" si="8742">I515+((I520-J520)+(I521-J521))*(I515/SUM(I515:I519))</f>
        <v>0.55555555555555547</v>
      </c>
      <c r="K515" s="37">
        <f t="shared" ref="K515" si="8743">J515+((J520-K520)+(J521-K521))*(J515/SUM(J515:J519))</f>
        <v>0.55555555555555547</v>
      </c>
      <c r="L515" s="37">
        <f t="shared" ref="L515" si="8744">K515+((K520-L520)+(K521-L521))*(K515/SUM(K515:K519))</f>
        <v>0.55555555555555547</v>
      </c>
      <c r="M515" s="37">
        <f t="shared" ref="M515" si="8745">L515+((L520-M520)+(L521-M521))*(L515/SUM(L515:L519))</f>
        <v>0.55555555555555547</v>
      </c>
      <c r="N515" s="37">
        <f t="shared" ref="N515" si="8746">M515+((M520-N520)+(M521-N521))*(M515/SUM(M515:M519))</f>
        <v>0.55555555555555547</v>
      </c>
      <c r="O515" s="37">
        <f t="shared" ref="O515" si="8747">N515+((N520-O520)+(N521-O521))*(N515/SUM(N515:N519))</f>
        <v>0.55555555555555547</v>
      </c>
      <c r="P515" s="37">
        <f t="shared" ref="P515" si="8748">O515+((O520-P520)+(O521-P521))*(O515/SUM(O515:O519))</f>
        <v>0.55555555555555547</v>
      </c>
      <c r="Q515" s="37">
        <f t="shared" ref="Q515" si="8749">P515+((P520-Q520)+(P521-Q521))*(P515/SUM(P515:P519))</f>
        <v>0.55555555555555547</v>
      </c>
      <c r="R515" s="37">
        <f t="shared" ref="R515" si="8750">Q515+((Q520-R520)+(Q521-R521))*(Q515/SUM(Q515:Q519))</f>
        <v>0.55555555555555547</v>
      </c>
      <c r="S515" s="37">
        <f t="shared" ref="S515" si="8751">R515+((R520-S520)+(R521-S521))*(R515/SUM(R515:R519))</f>
        <v>0.55555555555555547</v>
      </c>
      <c r="T515" s="37">
        <f t="shared" ref="T515" si="8752">S515+((S520-T520)+(S521-T521))*(S515/SUM(S515:S519))</f>
        <v>0.55555555555555547</v>
      </c>
      <c r="U515" s="37">
        <f t="shared" ref="U515" si="8753">T515+((T520-U520)+(T521-U521))*(T515/SUM(T515:T519))</f>
        <v>0.55555555555555547</v>
      </c>
      <c r="V515" s="37">
        <f t="shared" ref="V515" si="8754">U515+((U520-V520)+(U521-V521))*(U515/SUM(U515:U519))</f>
        <v>0.55555555555555547</v>
      </c>
      <c r="W515" s="37">
        <f t="shared" ref="W515" si="8755">V515+((V520-W520)+(V521-W521))*(V515/SUM(V515:V519))</f>
        <v>0.55555555555555547</v>
      </c>
      <c r="X515" s="37">
        <f t="shared" ref="X515" si="8756">W515+((W520-X520)+(W521-X521))*(W515/SUM(W515:W519))</f>
        <v>0.55555555555555547</v>
      </c>
      <c r="Y515" s="37">
        <f t="shared" ref="Y515" si="8757">X515+((X520-Y520)+(X521-Y521))*(X515/SUM(X515:X519))</f>
        <v>0.55555555555555547</v>
      </c>
      <c r="Z515" s="37">
        <f t="shared" ref="Z515" si="8758">Y515+((Y520-Z520)+(Y521-Z521))*(Y515/SUM(Y515:Y519))</f>
        <v>0.55555555555555547</v>
      </c>
      <c r="AA515" s="37">
        <f t="shared" ref="AA515" si="8759">Z515+((Z520-AA520)+(Z521-AA521))*(Z515/SUM(Z515:Z519))</f>
        <v>0.55555555555555547</v>
      </c>
      <c r="AB515" s="37">
        <f t="shared" ref="AB515" si="8760">AA515+((AA520-AB520)+(AA521-AB521))*(AA515/SUM(AA515:AA519))</f>
        <v>0.55555555555555547</v>
      </c>
      <c r="AC515" s="37">
        <f t="shared" ref="AC515" si="8761">AB515+((AB520-AC520)+(AB521-AC521))*(AB515/SUM(AB515:AB519))</f>
        <v>0.55555555555555547</v>
      </c>
      <c r="AD515" s="37">
        <f t="shared" ref="AD515" si="8762">AC515+((AC520-AD520)+(AC521-AD521))*(AC515/SUM(AC515:AC519))</f>
        <v>0.55555555555555547</v>
      </c>
      <c r="AE515" s="37">
        <f t="shared" ref="AE515" si="8763">AD515+((AD520-AE520)+(AD521-AE521))*(AD515/SUM(AD515:AD519))</f>
        <v>0.55555555555555547</v>
      </c>
      <c r="AF515" s="37">
        <f t="shared" ref="AF515" si="8764">AE515+((AE520-AF520)+(AE521-AF521))*(AE515/SUM(AE515:AE519))</f>
        <v>0.55555555555555547</v>
      </c>
      <c r="AG515" s="37">
        <f t="shared" ref="AG515" si="8765">AF515+((AF520-AG520)+(AF521-AG521))*(AF515/SUM(AF515:AF519))</f>
        <v>0.55555555555555547</v>
      </c>
      <c r="AH515" s="37">
        <f t="shared" ref="AH515" si="8766">AG515+((AG520-AH520)+(AG521-AH521))*(AG515/SUM(AG515:AG519))</f>
        <v>0.55555555555555547</v>
      </c>
      <c r="AI515" s="37">
        <f t="shared" ref="AI515" si="8767">AH515+((AH520-AI520)+(AH521-AI521))*(AH515/SUM(AH515:AH519))</f>
        <v>0.55555555555555547</v>
      </c>
      <c r="AJ515" s="37">
        <f t="shared" ref="AJ515" si="8768">AI515+((AI520-AJ520)+(AI521-AJ521))*(AI515/SUM(AI515:AI519))</f>
        <v>0.55555555555555547</v>
      </c>
      <c r="AK515" s="37">
        <f t="shared" ref="AK515" si="8769">AJ515+((AJ520-AK520)+(AJ521-AK521))*(AJ515/SUM(AJ515:AJ519))</f>
        <v>0.55555555555555547</v>
      </c>
      <c r="AL515" s="37">
        <f t="shared" ref="AL515" si="8770">AK515+((AK520-AL520)+(AK521-AL521))*(AK515/SUM(AK515:AK519))</f>
        <v>0.55555555555555547</v>
      </c>
      <c r="AM515" s="37">
        <f t="shared" ref="AM515" si="8771">AL515+((AL520-AM520)+(AL521-AM521))*(AL515/SUM(AL515:AL519))</f>
        <v>0.55555555555555547</v>
      </c>
      <c r="AN515" s="37">
        <f t="shared" ref="AN515" si="8772">AM515+((AM520-AN520)+(AM521-AN521))*(AM515/SUM(AM515:AM519))</f>
        <v>0.55555555555555547</v>
      </c>
      <c r="AO515" s="37">
        <f t="shared" ref="AO515" si="8773">AN515+((AN520-AO520)+(AN521-AO521))*(AN515/SUM(AN515:AN519))</f>
        <v>0.55555555555555547</v>
      </c>
      <c r="AP515" s="37">
        <f t="shared" ref="AP515" si="8774">AO515+((AO520-AP520)+(AO521-AP521))*(AO515/SUM(AO515:AO519))</f>
        <v>0.55555555555555547</v>
      </c>
      <c r="AQ515" s="37">
        <f t="shared" ref="AQ515" si="8775">AP515+((AP520-AQ520)+(AP521-AQ521))*(AP515/SUM(AP515:AP519))</f>
        <v>0.55555555555555547</v>
      </c>
      <c r="AR515" s="37">
        <f t="shared" ref="AR515" si="8776">AQ515+((AQ520-AR520)+(AQ521-AR521))*(AQ515/SUM(AQ515:AQ519))</f>
        <v>0.55555555555555547</v>
      </c>
      <c r="AS515" s="38">
        <f t="shared" ref="AS515" si="8777">AR515+((AR520-AS520)+(AR521-AS521))*(AR515/SUM(AR515:AR519))</f>
        <v>0.55555555555555547</v>
      </c>
      <c r="AU515" s="7" cm="1">
        <f t="array" ref="AU515">IF($D515="","",INDEX('Data - CO2'!$B$5:$AP$53,MATCH(Kulturmodeller!$D515,'Data - CO2'!$A$5:$A$53,0),AU$20)*E515)</f>
        <v>0</v>
      </c>
      <c r="AV515" s="8" cm="1">
        <f t="array" ref="AV515">IF($D515="","",INDEX('Data - CO2'!$B$5:$AP$53,MATCH(Kulturmodeller!$D515,'Data - CO2'!$A$5:$A$53,0),AV$20)*F515)</f>
        <v>0.35929727868710271</v>
      </c>
      <c r="AW515" s="8" cm="1">
        <f t="array" ref="AW515">IF($D515="","",INDEX('Data - CO2'!$B$5:$AP$53,MATCH(Kulturmodeller!$D515,'Data - CO2'!$A$5:$A$53,0),AW$20)*G515)</f>
        <v>2.3953151912473514</v>
      </c>
      <c r="AX515" s="8" cm="1">
        <f t="array" ref="AX515">IF($D515="","",INDEX('Data - CO2'!$B$5:$AP$53,MATCH(Kulturmodeller!$D515,'Data - CO2'!$A$5:$A$53,0),AX$20)*H515)</f>
        <v>6.2100764217523929</v>
      </c>
      <c r="AY515" s="8" cm="1">
        <f t="array" ref="AY515">IF($D515="","",INDEX('Data - CO2'!$B$5:$AP$53,MATCH(Kulturmodeller!$D515,'Data - CO2'!$A$5:$A$53,0),AY$20)*I515)</f>
        <v>12.863729730772812</v>
      </c>
      <c r="AZ515" s="8" cm="1">
        <f t="array" ref="AZ515">IF($D515="","",INDEX('Data - CO2'!$B$5:$AP$53,MATCH(Kulturmodeller!$D515,'Data - CO2'!$A$5:$A$53,0),AZ$20)*J515*$B514)</f>
        <v>33.572836847670175</v>
      </c>
      <c r="BA515" s="8" cm="1">
        <f t="array" ref="BA515">IF($D515="","",INDEX('Data - CO2'!$B$5:$AP$53,MATCH(Kulturmodeller!$D515,'Data - CO2'!$A$5:$A$53,0),BA$20)*K515*$B514)</f>
        <v>53.998686948694811</v>
      </c>
      <c r="BB515" s="8" cm="1">
        <f t="array" ref="BB515">IF($D515="","",INDEX('Data - CO2'!$B$5:$AP$53,MATCH(Kulturmodeller!$D515,'Data - CO2'!$A$5:$A$53,0),BB$20)*L515*$B514)</f>
        <v>68.86523205424372</v>
      </c>
      <c r="BC515" s="8" cm="1">
        <f t="array" ref="BC515">IF($D515="","",INDEX('Data - CO2'!$B$5:$AP$53,MATCH(Kulturmodeller!$D515,'Data - CO2'!$A$5:$A$53,0),BC$20)*M515*$B514)</f>
        <v>85.488031728373031</v>
      </c>
      <c r="BD515" s="8" cm="1">
        <f t="array" ref="BD515">IF($D515="","",INDEX('Data - CO2'!$B$5:$AP$53,MATCH(Kulturmodeller!$D515,'Data - CO2'!$A$5:$A$53,0),BD$20)*N515*$B514)</f>
        <v>97.776178832147494</v>
      </c>
      <c r="BE515" s="8" cm="1">
        <f t="array" ref="BE515">IF($D515="","",INDEX('Data - CO2'!$B$5:$AP$53,MATCH(Kulturmodeller!$D515,'Data - CO2'!$A$5:$A$53,0),BE$20)*O515*$B514)</f>
        <v>110.72028101536306</v>
      </c>
      <c r="BF515" s="8" cm="1">
        <f t="array" ref="BF515">IF($D515="","",INDEX('Data - CO2'!$B$5:$AP$53,MATCH(Kulturmodeller!$D515,'Data - CO2'!$A$5:$A$53,0),BF$20)*P515*$B514)</f>
        <v>131.79628369349507</v>
      </c>
      <c r="BG515" s="8" cm="1">
        <f t="array" ref="BG515">IF($D515="","",INDEX('Data - CO2'!$B$5:$AP$53,MATCH(Kulturmodeller!$D515,'Data - CO2'!$A$5:$A$53,0),BG$20)*Q515*$B514)</f>
        <v>156.02707115506547</v>
      </c>
      <c r="BH515" s="8" cm="1">
        <f t="array" ref="BH515">IF($D515="","",INDEX('Data - CO2'!$B$5:$AP$53,MATCH(Kulturmodeller!$D515,'Data - CO2'!$A$5:$A$53,0),BH$20)*R515*$B514)</f>
        <v>189.79496073895896</v>
      </c>
      <c r="BI515" s="8" cm="1">
        <f t="array" ref="BI515">IF($D515="","",INDEX('Data - CO2'!$B$5:$AP$53,MATCH(Kulturmodeller!$D515,'Data - CO2'!$A$5:$A$53,0),BI$20)*S515*$B514)</f>
        <v>223.5631566598455</v>
      </c>
      <c r="BJ515" s="8" cm="1">
        <f t="array" ref="BJ515">IF($D515="","",INDEX('Data - CO2'!$B$5:$AP$53,MATCH(Kulturmodeller!$D515,'Data - CO2'!$A$5:$A$53,0),BJ$20)*T515*$B514)</f>
        <v>241.84181681122905</v>
      </c>
      <c r="BK515" s="8" cm="1">
        <f t="array" ref="BK515">IF($D515="","",INDEX('Data - CO2'!$B$5:$AP$53,MATCH(Kulturmodeller!$D515,'Data - CO2'!$A$5:$A$53,0),BK$20)*U515*$B514)</f>
        <v>253.63284587951244</v>
      </c>
      <c r="BL515" s="8" cm="1">
        <f t="array" ref="BL515">IF($D515="","",INDEX('Data - CO2'!$B$5:$AP$53,MATCH(Kulturmodeller!$D515,'Data - CO2'!$A$5:$A$53,0),BL$20)*V515*$B514)</f>
        <v>0.39921919854122517</v>
      </c>
      <c r="BM515" s="8" cm="1">
        <f t="array" ref="BM515">IF($D515="","",INDEX('Data - CO2'!$B$5:$AP$53,MATCH(Kulturmodeller!$D515,'Data - CO2'!$A$5:$A$53,0),BM$20)*W515*$B514)</f>
        <v>2.6614613236081679</v>
      </c>
      <c r="BN515" s="8" cm="1">
        <f t="array" ref="BN515">IF($D515="","",INDEX('Data - CO2'!$B$5:$AP$53,MATCH(Kulturmodeller!$D515,'Data - CO2'!$A$5:$A$53,0),BN$20)*X515*$B514)</f>
        <v>6.6536533090204202</v>
      </c>
      <c r="BO515" s="8" cm="1">
        <f t="array" ref="BO515">IF($D515="","",INDEX('Data - CO2'!$B$5:$AP$53,MATCH(Kulturmodeller!$D515,'Data - CO2'!$A$5:$A$53,0),BO$20)*Y515*$B514)</f>
        <v>13.30730661804084</v>
      </c>
      <c r="BP515" s="8" cm="1">
        <f t="array" ref="BP515">IF($D515="","",INDEX('Data - CO2'!$B$5:$AP$53,MATCH(Kulturmodeller!$D515,'Data - CO2'!$A$5:$A$53,0),BP$20)*Z515*$B514)</f>
        <v>33.572836847670175</v>
      </c>
      <c r="BQ515" s="8" cm="1">
        <f t="array" ref="BQ515">IF($D515="","",INDEX('Data - CO2'!$B$5:$AP$53,MATCH(Kulturmodeller!$D515,'Data - CO2'!$A$5:$A$53,0),BQ$20)*AA515*$B514)</f>
        <v>53.998686948694811</v>
      </c>
      <c r="BR515" s="8" cm="1">
        <f t="array" ref="BR515">IF($D515="","",INDEX('Data - CO2'!$B$5:$AP$53,MATCH(Kulturmodeller!$D515,'Data - CO2'!$A$5:$A$53,0),BR$20)*AB515*$B514)</f>
        <v>68.86523205424372</v>
      </c>
      <c r="BS515" s="8" cm="1">
        <f t="array" ref="BS515">IF($D515="","",INDEX('Data - CO2'!$B$5:$AP$53,MATCH(Kulturmodeller!$D515,'Data - CO2'!$A$5:$A$53,0),BS$20)*AC515*$B514)</f>
        <v>85.488031728373031</v>
      </c>
      <c r="BT515" s="8" cm="1">
        <f t="array" ref="BT515">IF($D515="","",INDEX('Data - CO2'!$B$5:$AP$53,MATCH(Kulturmodeller!$D515,'Data - CO2'!$A$5:$A$53,0),BT$20)*AD515*$B514)</f>
        <v>97.776178832147494</v>
      </c>
      <c r="BU515" s="8" cm="1">
        <f t="array" ref="BU515">IF($D515="","",INDEX('Data - CO2'!$B$5:$AP$53,MATCH(Kulturmodeller!$D515,'Data - CO2'!$A$5:$A$53,0),BU$20)*AE515*$B514)</f>
        <v>110.72028101536306</v>
      </c>
      <c r="BV515" s="8" cm="1">
        <f t="array" ref="BV515">IF($D515="","",INDEX('Data - CO2'!$B$5:$AP$53,MATCH(Kulturmodeller!$D515,'Data - CO2'!$A$5:$A$53,0),BV$20)*AF515*$B514)</f>
        <v>131.79628369349507</v>
      </c>
      <c r="BW515" s="8" cm="1">
        <f t="array" ref="BW515">IF($D515="","",INDEX('Data - CO2'!$B$5:$AP$53,MATCH(Kulturmodeller!$D515,'Data - CO2'!$A$5:$A$53,0),BW$20)*AG515*$B514)</f>
        <v>156.02707115506547</v>
      </c>
      <c r="BX515" s="8" cm="1">
        <f t="array" ref="BX515">IF($D515="","",INDEX('Data - CO2'!$B$5:$AP$53,MATCH(Kulturmodeller!$D515,'Data - CO2'!$A$5:$A$53,0),BX$20)*AH515*$B514)</f>
        <v>189.79496073895896</v>
      </c>
      <c r="BY515" s="8" cm="1">
        <f t="array" ref="BY515">IF($D515="","",INDEX('Data - CO2'!$B$5:$AP$53,MATCH(Kulturmodeller!$D515,'Data - CO2'!$A$5:$A$53,0),BY$20)*AI515*$B514)</f>
        <v>223.5631566598455</v>
      </c>
      <c r="BZ515" s="8" cm="1">
        <f t="array" ref="BZ515">IF($D515="","",INDEX('Data - CO2'!$B$5:$AP$53,MATCH(Kulturmodeller!$D515,'Data - CO2'!$A$5:$A$53,0),BZ$20)*AJ515*$B514)</f>
        <v>241.84181681122905</v>
      </c>
      <c r="CA515" s="8" cm="1">
        <f t="array" ref="CA515">IF($D515="","",INDEX('Data - CO2'!$B$5:$AP$53,MATCH(Kulturmodeller!$D515,'Data - CO2'!$A$5:$A$53,0),CA$20)*AK515*$B514)</f>
        <v>253.63284587951244</v>
      </c>
      <c r="CB515" s="8" cm="1">
        <f t="array" ref="CB515">IF($D515="","",INDEX('Data - CO2'!$B$5:$AP$53,MATCH(Kulturmodeller!$D515,'Data - CO2'!$A$5:$A$53,0),CB$20)*AL515*$B514)</f>
        <v>0.39921919854122517</v>
      </c>
      <c r="CC515" s="8" cm="1">
        <f t="array" ref="CC515">IF($D515="","",INDEX('Data - CO2'!$B$5:$AP$53,MATCH(Kulturmodeller!$D515,'Data - CO2'!$A$5:$A$53,0),CC$20)*AM515*$B514)</f>
        <v>2.6614613236081679</v>
      </c>
      <c r="CD515" s="8" cm="1">
        <f t="array" ref="CD515">IF($D515="","",INDEX('Data - CO2'!$B$5:$AP$53,MATCH(Kulturmodeller!$D515,'Data - CO2'!$A$5:$A$53,0),CD$20)*AN515*$B514)</f>
        <v>6.6536533090204202</v>
      </c>
      <c r="CE515" s="8" cm="1">
        <f t="array" ref="CE515">IF($D515="","",INDEX('Data - CO2'!$B$5:$AP$53,MATCH(Kulturmodeller!$D515,'Data - CO2'!$A$5:$A$53,0),CE$20)*AO515*$B514)</f>
        <v>13.30730661804084</v>
      </c>
      <c r="CF515" s="8" cm="1">
        <f t="array" ref="CF515">IF($D515="","",INDEX('Data - CO2'!$B$5:$AP$53,MATCH(Kulturmodeller!$D515,'Data - CO2'!$A$5:$A$53,0),CF$20)*AP515*$B514)</f>
        <v>33.572836847670175</v>
      </c>
      <c r="CG515" s="8" cm="1">
        <f t="array" ref="CG515">IF($D515="","",INDEX('Data - CO2'!$B$5:$AP$53,MATCH(Kulturmodeller!$D515,'Data - CO2'!$A$5:$A$53,0),CG$20)*AQ515*$B514)</f>
        <v>53.998686948694811</v>
      </c>
      <c r="CH515" s="8" cm="1">
        <f t="array" ref="CH515">IF($D515="","",INDEX('Data - CO2'!$B$5:$AP$53,MATCH(Kulturmodeller!$D515,'Data - CO2'!$A$5:$A$53,0),CH$20)*AR515*$B514)</f>
        <v>68.86523205424372</v>
      </c>
      <c r="CI515" s="9" cm="1">
        <f t="array" ref="CI515">IF($D515="","",INDEX('Data - CO2'!$B$5:$AP$53,MATCH(Kulturmodeller!$D515,'Data - CO2'!$A$5:$A$53,0),CI$20)*AS515*$B514)</f>
        <v>85.488031728373031</v>
      </c>
    </row>
    <row r="516" spans="1:87" x14ac:dyDescent="0.3">
      <c r="A516" s="33" t="s">
        <v>82</v>
      </c>
      <c r="B516" s="33"/>
      <c r="C516" s="124" t="str">
        <f>'Katalog over Kulturmodeller '!F181</f>
        <v>NÅL - valgfrit</v>
      </c>
      <c r="D516" s="125" t="s">
        <v>277</v>
      </c>
      <c r="E516" s="151">
        <f>'Katalog over Kulturmodeller '!W181</f>
        <v>0.3</v>
      </c>
      <c r="F516" s="40">
        <f>E516+((E520-F520)+(E521-F521))*(E516/SUM(E515:E519))</f>
        <v>0.3</v>
      </c>
      <c r="G516" s="40">
        <f t="shared" ref="G516" si="8778">F516+((F520-G520)+(F521-G521))*(F516/SUM(F515:F519))</f>
        <v>0.3</v>
      </c>
      <c r="H516" s="40">
        <f t="shared" ref="H516" si="8779">G516+((G520-H520)+(G521-H521))*(G516/SUM(G515:G519))</f>
        <v>0.31111111111111112</v>
      </c>
      <c r="I516" s="40">
        <f t="shared" ref="I516" si="8780">H516+((H520-I520)+(H521-I521))*(H516/SUM(H515:H519))</f>
        <v>0.32222222222222224</v>
      </c>
      <c r="J516" s="40">
        <f t="shared" ref="J516" si="8781">I516+((I520-J520)+(I521-J521))*(I516/SUM(I515:I519))</f>
        <v>0.33333333333333337</v>
      </c>
      <c r="K516" s="40">
        <f t="shared" ref="K516" si="8782">J516+((J520-K520)+(J521-K521))*(J516/SUM(J515:J519))</f>
        <v>0.33333333333333337</v>
      </c>
      <c r="L516" s="40">
        <f t="shared" ref="L516" si="8783">K516+((K520-L520)+(K521-L521))*(K516/SUM(K515:K519))</f>
        <v>0.33333333333333337</v>
      </c>
      <c r="M516" s="40">
        <f t="shared" ref="M516" si="8784">L516+((L520-M520)+(L521-M521))*(L516/SUM(L515:L519))</f>
        <v>0.33333333333333337</v>
      </c>
      <c r="N516" s="40">
        <f t="shared" ref="N516" si="8785">M516+((M520-N520)+(M521-N521))*(M516/SUM(M515:M519))</f>
        <v>0.33333333333333337</v>
      </c>
      <c r="O516" s="40">
        <f t="shared" ref="O516" si="8786">N516+((N520-O520)+(N521-O521))*(N516/SUM(N515:N519))</f>
        <v>0.33333333333333337</v>
      </c>
      <c r="P516" s="40">
        <f t="shared" ref="P516" si="8787">O516+((O520-P520)+(O521-P521))*(O516/SUM(O515:O519))</f>
        <v>0.33333333333333337</v>
      </c>
      <c r="Q516" s="40">
        <f t="shared" ref="Q516" si="8788">P516+((P520-Q520)+(P521-Q521))*(P516/SUM(P515:P519))</f>
        <v>0.33333333333333337</v>
      </c>
      <c r="R516" s="40">
        <f t="shared" ref="R516" si="8789">Q516+((Q520-R520)+(Q521-R521))*(Q516/SUM(Q515:Q519))</f>
        <v>0.33333333333333337</v>
      </c>
      <c r="S516" s="40">
        <f t="shared" ref="S516" si="8790">R516+((R520-S520)+(R521-S521))*(R516/SUM(R515:R519))</f>
        <v>0.33333333333333337</v>
      </c>
      <c r="T516" s="40">
        <f t="shared" ref="T516" si="8791">S516+((S520-T520)+(S521-T521))*(S516/SUM(S515:S519))</f>
        <v>0.33333333333333337</v>
      </c>
      <c r="U516" s="40">
        <f t="shared" ref="U516" si="8792">T516+((T520-U520)+(T521-U521))*(T516/SUM(T515:T519))</f>
        <v>0.33333333333333337</v>
      </c>
      <c r="V516" s="40">
        <f t="shared" ref="V516" si="8793">U516+((U520-V520)+(U521-V521))*(U516/SUM(U515:U519))</f>
        <v>0.33333333333333337</v>
      </c>
      <c r="W516" s="40">
        <f t="shared" ref="W516" si="8794">V516+((V520-W520)+(V521-W521))*(V516/SUM(V515:V519))</f>
        <v>0.33333333333333337</v>
      </c>
      <c r="X516" s="40">
        <f t="shared" ref="X516" si="8795">W516+((W520-X520)+(W521-X521))*(W516/SUM(W515:W519))</f>
        <v>0.33333333333333337</v>
      </c>
      <c r="Y516" s="40">
        <f t="shared" ref="Y516" si="8796">X516+((X520-Y520)+(X521-Y521))*(X516/SUM(X515:X519))</f>
        <v>0.33333333333333337</v>
      </c>
      <c r="Z516" s="40">
        <f t="shared" ref="Z516" si="8797">Y516+((Y520-Z520)+(Y521-Z521))*(Y516/SUM(Y515:Y519))</f>
        <v>0.33333333333333337</v>
      </c>
      <c r="AA516" s="40">
        <f t="shared" ref="AA516" si="8798">Z516+((Z520-AA520)+(Z521-AA521))*(Z516/SUM(Z515:Z519))</f>
        <v>0.33333333333333337</v>
      </c>
      <c r="AB516" s="40">
        <f t="shared" ref="AB516" si="8799">AA516+((AA520-AB520)+(AA521-AB521))*(AA516/SUM(AA515:AA519))</f>
        <v>0.33333333333333337</v>
      </c>
      <c r="AC516" s="40">
        <f t="shared" ref="AC516" si="8800">AB516+((AB520-AC520)+(AB521-AC521))*(AB516/SUM(AB515:AB519))</f>
        <v>0.33333333333333337</v>
      </c>
      <c r="AD516" s="40">
        <f t="shared" ref="AD516" si="8801">AC516+((AC520-AD520)+(AC521-AD521))*(AC516/SUM(AC515:AC519))</f>
        <v>0.33333333333333337</v>
      </c>
      <c r="AE516" s="40">
        <f t="shared" ref="AE516" si="8802">AD516+((AD520-AE520)+(AD521-AE521))*(AD516/SUM(AD515:AD519))</f>
        <v>0.33333333333333337</v>
      </c>
      <c r="AF516" s="40">
        <f t="shared" ref="AF516" si="8803">AE516+((AE520-AF520)+(AE521-AF521))*(AE516/SUM(AE515:AE519))</f>
        <v>0.33333333333333337</v>
      </c>
      <c r="AG516" s="40">
        <f t="shared" ref="AG516" si="8804">AF516+((AF520-AG520)+(AF521-AG521))*(AF516/SUM(AF515:AF519))</f>
        <v>0.33333333333333337</v>
      </c>
      <c r="AH516" s="40">
        <f t="shared" ref="AH516" si="8805">AG516+((AG520-AH520)+(AG521-AH521))*(AG516/SUM(AG515:AG519))</f>
        <v>0.33333333333333337</v>
      </c>
      <c r="AI516" s="40">
        <f t="shared" ref="AI516" si="8806">AH516+((AH520-AI520)+(AH521-AI521))*(AH516/SUM(AH515:AH519))</f>
        <v>0.33333333333333337</v>
      </c>
      <c r="AJ516" s="40">
        <f t="shared" ref="AJ516" si="8807">AI516+((AI520-AJ520)+(AI521-AJ521))*(AI516/SUM(AI515:AI519))</f>
        <v>0.33333333333333337</v>
      </c>
      <c r="AK516" s="40">
        <f t="shared" ref="AK516" si="8808">AJ516+((AJ520-AK520)+(AJ521-AK521))*(AJ516/SUM(AJ515:AJ519))</f>
        <v>0.33333333333333337</v>
      </c>
      <c r="AL516" s="40">
        <f t="shared" ref="AL516" si="8809">AK516+((AK520-AL520)+(AK521-AL521))*(AK516/SUM(AK515:AK519))</f>
        <v>0.33333333333333337</v>
      </c>
      <c r="AM516" s="40">
        <f t="shared" ref="AM516" si="8810">AL516+((AL520-AM520)+(AL521-AM521))*(AL516/SUM(AL515:AL519))</f>
        <v>0.33333333333333337</v>
      </c>
      <c r="AN516" s="40">
        <f t="shared" ref="AN516" si="8811">AM516+((AM520-AN520)+(AM521-AN521))*(AM516/SUM(AM515:AM519))</f>
        <v>0.33333333333333337</v>
      </c>
      <c r="AO516" s="40">
        <f t="shared" ref="AO516" si="8812">AN516+((AN520-AO520)+(AN521-AO521))*(AN516/SUM(AN515:AN519))</f>
        <v>0.33333333333333337</v>
      </c>
      <c r="AP516" s="40">
        <f t="shared" ref="AP516" si="8813">AO516+((AO520-AP520)+(AO521-AP521))*(AO516/SUM(AO515:AO519))</f>
        <v>0.33333333333333337</v>
      </c>
      <c r="AQ516" s="40">
        <f t="shared" ref="AQ516" si="8814">AP516+((AP520-AQ520)+(AP521-AQ521))*(AP516/SUM(AP515:AP519))</f>
        <v>0.33333333333333337</v>
      </c>
      <c r="AR516" s="40">
        <f t="shared" ref="AR516" si="8815">AQ516+((AQ520-AR520)+(AQ521-AR521))*(AQ516/SUM(AQ515:AQ519))</f>
        <v>0.33333333333333337</v>
      </c>
      <c r="AS516" s="41">
        <f t="shared" ref="AS516" si="8816">AR516+((AR520-AS520)+(AR521-AS521))*(AR516/SUM(AR515:AR519))</f>
        <v>0.33333333333333337</v>
      </c>
      <c r="AU516" s="10" cm="1">
        <f t="array" ref="AU516">IF($D516="","",INDEX('Data - CO2'!$B$5:$AP$53,MATCH(Kulturmodeller!$D516,'Data - CO2'!$A$5:$A$53,0),AU$20)*E516)</f>
        <v>0</v>
      </c>
      <c r="AV516" cm="1">
        <f t="array" ref="AV516">IF($D516="","",INDEX('Data - CO2'!$B$5:$AP$53,MATCH(Kulturmodeller!$D516,'Data - CO2'!$A$5:$A$53,0),AV$20)*F516)</f>
        <v>0.52813138421426276</v>
      </c>
      <c r="AW516" cm="1">
        <f t="array" ref="AW516">IF($D516="","",INDEX('Data - CO2'!$B$5:$AP$53,MATCH(Kulturmodeller!$D516,'Data - CO2'!$A$5:$A$53,0),AW$20)*G516)</f>
        <v>3.520875894761752</v>
      </c>
      <c r="AX516" cm="1">
        <f t="array" ref="AX516">IF($D516="","",INDEX('Data - CO2'!$B$5:$AP$53,MATCH(Kulturmodeller!$D516,'Data - CO2'!$A$5:$A$53,0),AX$20)*H516)</f>
        <v>9.1281967641971367</v>
      </c>
      <c r="AY516" cm="1">
        <f t="array" ref="AY516">IF($D516="","",INDEX('Data - CO2'!$B$5:$AP$53,MATCH(Kulturmodeller!$D516,'Data - CO2'!$A$5:$A$53,0),AY$20)*I516)</f>
        <v>18.908407582979784</v>
      </c>
      <c r="AZ516" cm="1">
        <f t="array" ref="AZ516">IF($D516="","",INDEX('Data - CO2'!$B$5:$AP$53,MATCH(Kulturmodeller!$D516,'Data - CO2'!$A$5:$A$53,0),AZ$20)*J516*$B514)</f>
        <v>41.342184538302249</v>
      </c>
      <c r="BA516" cm="1">
        <f t="array" ref="BA516">IF($D516="","",INDEX('Data - CO2'!$B$5:$AP$53,MATCH(Kulturmodeller!$D516,'Data - CO2'!$A$5:$A$53,0),BA$20)*K516*$B514)</f>
        <v>65.433399631686129</v>
      </c>
      <c r="BB516" cm="1">
        <f t="array" ref="BB516">IF($D516="","",INDEX('Data - CO2'!$B$5:$AP$53,MATCH(Kulturmodeller!$D516,'Data - CO2'!$A$5:$A$53,0),BB$20)*L516*$B514)</f>
        <v>82.35880042438616</v>
      </c>
      <c r="BC516" cm="1">
        <f t="array" ref="BC516">IF($D516="","",INDEX('Data - CO2'!$B$5:$AP$53,MATCH(Kulturmodeller!$D516,'Data - CO2'!$A$5:$A$53,0),BC$20)*M516*$B514)</f>
        <v>91.329339607529135</v>
      </c>
      <c r="BD516" cm="1">
        <f t="array" ref="BD516">IF($D516="","",INDEX('Data - CO2'!$B$5:$AP$53,MATCH(Kulturmodeller!$D516,'Data - CO2'!$A$5:$A$53,0),BD$20)*N516*$B514)</f>
        <v>99.794711920427673</v>
      </c>
      <c r="BE516" cm="1">
        <f t="array" ref="BE516">IF($D516="","",INDEX('Data - CO2'!$B$5:$AP$53,MATCH(Kulturmodeller!$D516,'Data - CO2'!$A$5:$A$53,0),BE$20)*O516*$B514)</f>
        <v>106.8384432897063</v>
      </c>
      <c r="BF516" cm="1">
        <f t="array" ref="BF516">IF($D516="","",INDEX('Data - CO2'!$B$5:$AP$53,MATCH(Kulturmodeller!$D516,'Data - CO2'!$A$5:$A$53,0),BF$20)*P516*$B514)</f>
        <v>113.08478139610801</v>
      </c>
      <c r="BG516" cm="1">
        <f t="array" ref="BG516">IF($D516="","",INDEX('Data - CO2'!$B$5:$AP$53,MATCH(Kulturmodeller!$D516,'Data - CO2'!$A$5:$A$53,0),BG$20)*Q516*$B514)</f>
        <v>119.65656665331278</v>
      </c>
      <c r="BH516" cm="1">
        <f t="array" ref="BH516">IF($D516="","",INDEX('Data - CO2'!$B$5:$AP$53,MATCH(Kulturmodeller!$D516,'Data - CO2'!$A$5:$A$53,0),BH$20)*R516*$B514)</f>
        <v>124.95241496987995</v>
      </c>
      <c r="BI516" cm="1">
        <f t="array" ref="BI516">IF($D516="","",INDEX('Data - CO2'!$B$5:$AP$53,MATCH(Kulturmodeller!$D516,'Data - CO2'!$A$5:$A$53,0),BI$20)*S516*$B514)</f>
        <v>128.40202936273641</v>
      </c>
      <c r="BJ516" cm="1">
        <f t="array" ref="BJ516">IF($D516="","",INDEX('Data - CO2'!$B$5:$AP$53,MATCH(Kulturmodeller!$D516,'Data - CO2'!$A$5:$A$53,0),BJ$20)*T516*$B514)</f>
        <v>132.17799386279592</v>
      </c>
      <c r="BK516" cm="1">
        <f t="array" ref="BK516">IF($D516="","",INDEX('Data - CO2'!$B$5:$AP$53,MATCH(Kulturmodeller!$D516,'Data - CO2'!$A$5:$A$53,0),BK$20)*U516*$B514)</f>
        <v>134.34972628361763</v>
      </c>
      <c r="BL516" cm="1">
        <f t="array" ref="BL516">IF($D516="","",INDEX('Data - CO2'!$B$5:$AP$53,MATCH(Kulturmodeller!$D516,'Data - CO2'!$A$5:$A$53,0),BL$20)*V516*$B514)</f>
        <v>0.58681264912695863</v>
      </c>
      <c r="BM516" cm="1">
        <f t="array" ref="BM516">IF($D516="","",INDEX('Data - CO2'!$B$5:$AP$53,MATCH(Kulturmodeller!$D516,'Data - CO2'!$A$5:$A$53,0),BM$20)*W516*$B514)</f>
        <v>3.9120843275130586</v>
      </c>
      <c r="BN516" cm="1">
        <f t="array" ref="BN516">IF($D516="","",INDEX('Data - CO2'!$B$5:$AP$53,MATCH(Kulturmodeller!$D516,'Data - CO2'!$A$5:$A$53,0),BN$20)*X516*$B514)</f>
        <v>9.7802108187826473</v>
      </c>
      <c r="BO516" cm="1">
        <f t="array" ref="BO516">IF($D516="","",INDEX('Data - CO2'!$B$5:$AP$53,MATCH(Kulturmodeller!$D516,'Data - CO2'!$A$5:$A$53,0),BO$20)*Y516*$B514)</f>
        <v>19.560421637565295</v>
      </c>
      <c r="BP516" cm="1">
        <f t="array" ref="BP516">IF($D516="","",INDEX('Data - CO2'!$B$5:$AP$53,MATCH(Kulturmodeller!$D516,'Data - CO2'!$A$5:$A$53,0),BP$20)*Z516*$B514)</f>
        <v>41.342184538302249</v>
      </c>
      <c r="BQ516" cm="1">
        <f t="array" ref="BQ516">IF($D516="","",INDEX('Data - CO2'!$B$5:$AP$53,MATCH(Kulturmodeller!$D516,'Data - CO2'!$A$5:$A$53,0),BQ$20)*AA516*$B514)</f>
        <v>65.433399631686129</v>
      </c>
      <c r="BR516" cm="1">
        <f t="array" ref="BR516">IF($D516="","",INDEX('Data - CO2'!$B$5:$AP$53,MATCH(Kulturmodeller!$D516,'Data - CO2'!$A$5:$A$53,0),BR$20)*AB516*$B514)</f>
        <v>82.35880042438616</v>
      </c>
      <c r="BS516" cm="1">
        <f t="array" ref="BS516">IF($D516="","",INDEX('Data - CO2'!$B$5:$AP$53,MATCH(Kulturmodeller!$D516,'Data - CO2'!$A$5:$A$53,0),BS$20)*AC516*$B514)</f>
        <v>91.329339607529135</v>
      </c>
      <c r="BT516" cm="1">
        <f t="array" ref="BT516">IF($D516="","",INDEX('Data - CO2'!$B$5:$AP$53,MATCH(Kulturmodeller!$D516,'Data - CO2'!$A$5:$A$53,0),BT$20)*AD516*$B514)</f>
        <v>99.794711920427673</v>
      </c>
      <c r="BU516" cm="1">
        <f t="array" ref="BU516">IF($D516="","",INDEX('Data - CO2'!$B$5:$AP$53,MATCH(Kulturmodeller!$D516,'Data - CO2'!$A$5:$A$53,0),BU$20)*AE516*$B514)</f>
        <v>106.8384432897063</v>
      </c>
      <c r="BV516" cm="1">
        <f t="array" ref="BV516">IF($D516="","",INDEX('Data - CO2'!$B$5:$AP$53,MATCH(Kulturmodeller!$D516,'Data - CO2'!$A$5:$A$53,0),BV$20)*AF516*$B514)</f>
        <v>113.08478139610801</v>
      </c>
      <c r="BW516" cm="1">
        <f t="array" ref="BW516">IF($D516="","",INDEX('Data - CO2'!$B$5:$AP$53,MATCH(Kulturmodeller!$D516,'Data - CO2'!$A$5:$A$53,0),BW$20)*AG516*$B514)</f>
        <v>119.65656665331278</v>
      </c>
      <c r="BX516" cm="1">
        <f t="array" ref="BX516">IF($D516="","",INDEX('Data - CO2'!$B$5:$AP$53,MATCH(Kulturmodeller!$D516,'Data - CO2'!$A$5:$A$53,0),BX$20)*AH516*$B514)</f>
        <v>124.95241496987995</v>
      </c>
      <c r="BY516" cm="1">
        <f t="array" ref="BY516">IF($D516="","",INDEX('Data - CO2'!$B$5:$AP$53,MATCH(Kulturmodeller!$D516,'Data - CO2'!$A$5:$A$53,0),BY$20)*AI516*$B514)</f>
        <v>128.40202936273641</v>
      </c>
      <c r="BZ516" cm="1">
        <f t="array" ref="BZ516">IF($D516="","",INDEX('Data - CO2'!$B$5:$AP$53,MATCH(Kulturmodeller!$D516,'Data - CO2'!$A$5:$A$53,0),BZ$20)*AJ516*$B514)</f>
        <v>132.17799386279592</v>
      </c>
      <c r="CA516" cm="1">
        <f t="array" ref="CA516">IF($D516="","",INDEX('Data - CO2'!$B$5:$AP$53,MATCH(Kulturmodeller!$D516,'Data - CO2'!$A$5:$A$53,0),CA$20)*AK516*$B514)</f>
        <v>134.34972628361763</v>
      </c>
      <c r="CB516" cm="1">
        <f t="array" ref="CB516">IF($D516="","",INDEX('Data - CO2'!$B$5:$AP$53,MATCH(Kulturmodeller!$D516,'Data - CO2'!$A$5:$A$53,0),CB$20)*AL516*$B514)</f>
        <v>0.58681264912695863</v>
      </c>
      <c r="CC516" cm="1">
        <f t="array" ref="CC516">IF($D516="","",INDEX('Data - CO2'!$B$5:$AP$53,MATCH(Kulturmodeller!$D516,'Data - CO2'!$A$5:$A$53,0),CC$20)*AM516*$B514)</f>
        <v>3.9120843275130586</v>
      </c>
      <c r="CD516" cm="1">
        <f t="array" ref="CD516">IF($D516="","",INDEX('Data - CO2'!$B$5:$AP$53,MATCH(Kulturmodeller!$D516,'Data - CO2'!$A$5:$A$53,0),CD$20)*AN516*$B514)</f>
        <v>9.7802108187826473</v>
      </c>
      <c r="CE516" cm="1">
        <f t="array" ref="CE516">IF($D516="","",INDEX('Data - CO2'!$B$5:$AP$53,MATCH(Kulturmodeller!$D516,'Data - CO2'!$A$5:$A$53,0),CE$20)*AO516*$B514)</f>
        <v>19.560421637565295</v>
      </c>
      <c r="CF516" cm="1">
        <f t="array" ref="CF516">IF($D516="","",INDEX('Data - CO2'!$B$5:$AP$53,MATCH(Kulturmodeller!$D516,'Data - CO2'!$A$5:$A$53,0),CF$20)*AP516*$B514)</f>
        <v>41.342184538302249</v>
      </c>
      <c r="CG516" cm="1">
        <f t="array" ref="CG516">IF($D516="","",INDEX('Data - CO2'!$B$5:$AP$53,MATCH(Kulturmodeller!$D516,'Data - CO2'!$A$5:$A$53,0),CG$20)*AQ516*$B514)</f>
        <v>65.433399631686129</v>
      </c>
      <c r="CH516" cm="1">
        <f t="array" ref="CH516">IF($D516="","",INDEX('Data - CO2'!$B$5:$AP$53,MATCH(Kulturmodeller!$D516,'Data - CO2'!$A$5:$A$53,0),CH$20)*AR516*$B514)</f>
        <v>82.35880042438616</v>
      </c>
      <c r="CI516" s="11" cm="1">
        <f t="array" ref="CI516">IF($D516="","",INDEX('Data - CO2'!$B$5:$AP$53,MATCH(Kulturmodeller!$D516,'Data - CO2'!$A$5:$A$53,0),CI$20)*AS516*$B514)</f>
        <v>91.329339607529135</v>
      </c>
    </row>
    <row r="517" spans="1:87" x14ac:dyDescent="0.3">
      <c r="A517" s="33" t="s">
        <v>83</v>
      </c>
      <c r="B517" s="33"/>
      <c r="C517" s="124" t="str">
        <f>'Katalog over Kulturmodeller '!F182</f>
        <v>LØV - valgfrit</v>
      </c>
      <c r="D517" s="125" t="s">
        <v>306</v>
      </c>
      <c r="E517" s="151">
        <f>'Katalog over Kulturmodeller '!W182</f>
        <v>0.1</v>
      </c>
      <c r="F517" s="40">
        <f>E517+((E520-F520)+(E521-F521))*(E517/SUM(E515:E519))</f>
        <v>0.1</v>
      </c>
      <c r="G517" s="40">
        <f t="shared" ref="G517" si="8817">F517+((F520-G520)+(F521-G521))*(F517/SUM(F515:F519))</f>
        <v>0.1</v>
      </c>
      <c r="H517" s="40">
        <f t="shared" ref="H517" si="8818">G517+((G520-H520)+(G521-H521))*(G517/SUM(G515:G519))</f>
        <v>0.10370370370370371</v>
      </c>
      <c r="I517" s="40">
        <f t="shared" ref="I517" si="8819">H517+((H520-I520)+(H521-I521))*(H517/SUM(H515:H519))</f>
        <v>0.10740740740740742</v>
      </c>
      <c r="J517" s="40">
        <f t="shared" ref="J517" si="8820">I517+((I520-J520)+(I521-J521))*(I517/SUM(I515:I519))</f>
        <v>0.11111111111111113</v>
      </c>
      <c r="K517" s="40">
        <f t="shared" ref="K517" si="8821">J517+((J520-K520)+(J521-K521))*(J517/SUM(J515:J519))</f>
        <v>0.11111111111111113</v>
      </c>
      <c r="L517" s="40">
        <f t="shared" ref="L517" si="8822">K517+((K520-L520)+(K521-L521))*(K517/SUM(K515:K519))</f>
        <v>0.11111111111111113</v>
      </c>
      <c r="M517" s="40">
        <f t="shared" ref="M517" si="8823">L517+((L520-M520)+(L521-M521))*(L517/SUM(L515:L519))</f>
        <v>0.11111111111111113</v>
      </c>
      <c r="N517" s="40">
        <f t="shared" ref="N517" si="8824">M517+((M520-N520)+(M521-N521))*(M517/SUM(M515:M519))</f>
        <v>0.11111111111111113</v>
      </c>
      <c r="O517" s="40">
        <f t="shared" ref="O517" si="8825">N517+((N520-O520)+(N521-O521))*(N517/SUM(N515:N519))</f>
        <v>0.11111111111111113</v>
      </c>
      <c r="P517" s="40">
        <f t="shared" ref="P517" si="8826">O517+((O520-P520)+(O521-P521))*(O517/SUM(O515:O519))</f>
        <v>0.11111111111111113</v>
      </c>
      <c r="Q517" s="40">
        <f t="shared" ref="Q517" si="8827">P517+((P520-Q520)+(P521-Q521))*(P517/SUM(P515:P519))</f>
        <v>0.11111111111111113</v>
      </c>
      <c r="R517" s="40">
        <f t="shared" ref="R517" si="8828">Q517+((Q520-R520)+(Q521-R521))*(Q517/SUM(Q515:Q519))</f>
        <v>0.11111111111111113</v>
      </c>
      <c r="S517" s="40">
        <f t="shared" ref="S517" si="8829">R517+((R520-S520)+(R521-S521))*(R517/SUM(R515:R519))</f>
        <v>0.11111111111111113</v>
      </c>
      <c r="T517" s="40">
        <f t="shared" ref="T517" si="8830">S517+((S520-T520)+(S521-T521))*(S517/SUM(S515:S519))</f>
        <v>0.11111111111111113</v>
      </c>
      <c r="U517" s="40">
        <f t="shared" ref="U517" si="8831">T517+((T520-U520)+(T521-U521))*(T517/SUM(T515:T519))</f>
        <v>0.11111111111111113</v>
      </c>
      <c r="V517" s="40">
        <f t="shared" ref="V517" si="8832">U517+((U520-V520)+(U521-V521))*(U517/SUM(U515:U519))</f>
        <v>0.11111111111111113</v>
      </c>
      <c r="W517" s="40">
        <f t="shared" ref="W517" si="8833">V517+((V520-W520)+(V521-W521))*(V517/SUM(V515:V519))</f>
        <v>0.11111111111111113</v>
      </c>
      <c r="X517" s="40">
        <f t="shared" ref="X517" si="8834">W517+((W520-X520)+(W521-X521))*(W517/SUM(W515:W519))</f>
        <v>0.11111111111111113</v>
      </c>
      <c r="Y517" s="40">
        <f t="shared" ref="Y517" si="8835">X517+((X520-Y520)+(X521-Y521))*(X517/SUM(X515:X519))</f>
        <v>0.11111111111111113</v>
      </c>
      <c r="Z517" s="40">
        <f t="shared" ref="Z517" si="8836">Y517+((Y520-Z520)+(Y521-Z521))*(Y517/SUM(Y515:Y519))</f>
        <v>0.11111111111111113</v>
      </c>
      <c r="AA517" s="40">
        <f t="shared" ref="AA517" si="8837">Z517+((Z520-AA520)+(Z521-AA521))*(Z517/SUM(Z515:Z519))</f>
        <v>0.11111111111111113</v>
      </c>
      <c r="AB517" s="40">
        <f t="shared" ref="AB517" si="8838">AA517+((AA520-AB520)+(AA521-AB521))*(AA517/SUM(AA515:AA519))</f>
        <v>0.11111111111111113</v>
      </c>
      <c r="AC517" s="40">
        <f t="shared" ref="AC517" si="8839">AB517+((AB520-AC520)+(AB521-AC521))*(AB517/SUM(AB515:AB519))</f>
        <v>0.11111111111111113</v>
      </c>
      <c r="AD517" s="40">
        <f t="shared" ref="AD517" si="8840">AC517+((AC520-AD520)+(AC521-AD521))*(AC517/SUM(AC515:AC519))</f>
        <v>0.11111111111111113</v>
      </c>
      <c r="AE517" s="40">
        <f t="shared" ref="AE517" si="8841">AD517+((AD520-AE520)+(AD521-AE521))*(AD517/SUM(AD515:AD519))</f>
        <v>0.11111111111111113</v>
      </c>
      <c r="AF517" s="40">
        <f t="shared" ref="AF517" si="8842">AE517+((AE520-AF520)+(AE521-AF521))*(AE517/SUM(AE515:AE519))</f>
        <v>0.11111111111111113</v>
      </c>
      <c r="AG517" s="40">
        <f t="shared" ref="AG517" si="8843">AF517+((AF520-AG520)+(AF521-AG521))*(AF517/SUM(AF515:AF519))</f>
        <v>0.11111111111111113</v>
      </c>
      <c r="AH517" s="40">
        <f t="shared" ref="AH517" si="8844">AG517+((AG520-AH520)+(AG521-AH521))*(AG517/SUM(AG515:AG519))</f>
        <v>0.11111111111111113</v>
      </c>
      <c r="AI517" s="40">
        <f t="shared" ref="AI517" si="8845">AH517+((AH520-AI520)+(AH521-AI521))*(AH517/SUM(AH515:AH519))</f>
        <v>0.11111111111111113</v>
      </c>
      <c r="AJ517" s="40">
        <f t="shared" ref="AJ517" si="8846">AI517+((AI520-AJ520)+(AI521-AJ521))*(AI517/SUM(AI515:AI519))</f>
        <v>0.11111111111111113</v>
      </c>
      <c r="AK517" s="40">
        <f t="shared" ref="AK517" si="8847">AJ517+((AJ520-AK520)+(AJ521-AK521))*(AJ517/SUM(AJ515:AJ519))</f>
        <v>0.11111111111111113</v>
      </c>
      <c r="AL517" s="40">
        <f t="shared" ref="AL517" si="8848">AK517+((AK520-AL520)+(AK521-AL521))*(AK517/SUM(AK515:AK519))</f>
        <v>0.11111111111111113</v>
      </c>
      <c r="AM517" s="40">
        <f t="shared" ref="AM517" si="8849">AL517+((AL520-AM520)+(AL521-AM521))*(AL517/SUM(AL515:AL519))</f>
        <v>0.11111111111111113</v>
      </c>
      <c r="AN517" s="40">
        <f t="shared" ref="AN517" si="8850">AM517+((AM520-AN520)+(AM521-AN521))*(AM517/SUM(AM515:AM519))</f>
        <v>0.11111111111111113</v>
      </c>
      <c r="AO517" s="40">
        <f t="shared" ref="AO517" si="8851">AN517+((AN520-AO520)+(AN521-AO521))*(AN517/SUM(AN515:AN519))</f>
        <v>0.11111111111111113</v>
      </c>
      <c r="AP517" s="40">
        <f t="shared" ref="AP517" si="8852">AO517+((AO520-AP520)+(AO521-AP521))*(AO517/SUM(AO515:AO519))</f>
        <v>0.11111111111111113</v>
      </c>
      <c r="AQ517" s="40">
        <f t="shared" ref="AQ517" si="8853">AP517+((AP520-AQ520)+(AP521-AQ521))*(AP517/SUM(AP515:AP519))</f>
        <v>0.11111111111111113</v>
      </c>
      <c r="AR517" s="40">
        <f t="shared" ref="AR517" si="8854">AQ517+((AQ520-AR520)+(AQ521-AR521))*(AQ517/SUM(AQ515:AQ519))</f>
        <v>0.11111111111111113</v>
      </c>
      <c r="AS517" s="41">
        <f t="shared" ref="AS517" si="8855">AR517+((AR520-AS520)+(AR521-AS521))*(AR517/SUM(AR515:AR519))</f>
        <v>0.11111111111111113</v>
      </c>
      <c r="AU517" s="10" cm="1">
        <f t="array" ref="AU517">IF($D517="","",INDEX('Data - CO2'!$B$5:$AP$53,MATCH(Kulturmodeller!$D517,'Data - CO2'!$A$5:$A$53,0),AU$20)*E517)</f>
        <v>0</v>
      </c>
      <c r="AV517" cm="1">
        <f t="array" ref="AV517">IF($D517="","",INDEX('Data - CO2'!$B$5:$AP$53,MATCH(Kulturmodeller!$D517,'Data - CO2'!$A$5:$A$53,0),AV$20)*F517)</f>
        <v>2.6309051863775374E-2</v>
      </c>
      <c r="AW517" cm="1">
        <f t="array" ref="AW517">IF($D517="","",INDEX('Data - CO2'!$B$5:$AP$53,MATCH(Kulturmodeller!$D517,'Data - CO2'!$A$5:$A$53,0),AW$20)*G517)</f>
        <v>0.17539367909183587</v>
      </c>
      <c r="AX517" cm="1">
        <f t="array" ref="AX517">IF($D517="","",INDEX('Data - CO2'!$B$5:$AP$53,MATCH(Kulturmodeller!$D517,'Data - CO2'!$A$5:$A$53,0),AX$20)*H517)</f>
        <v>0.45472435320105586</v>
      </c>
      <c r="AY517" cm="1">
        <f t="array" ref="AY517">IF($D517="","",INDEX('Data - CO2'!$B$5:$AP$53,MATCH(Kulturmodeller!$D517,'Data - CO2'!$A$5:$A$53,0),AY$20)*I517)</f>
        <v>0.94192901734504442</v>
      </c>
      <c r="AZ517" cm="1">
        <f t="array" ref="AZ517">IF($D517="","",INDEX('Data - CO2'!$B$5:$AP$53,MATCH(Kulturmodeller!$D517,'Data - CO2'!$A$5:$A$53,0),AZ$20)*J517*$B514)</f>
        <v>2.3711033873436542</v>
      </c>
      <c r="BA517" cm="1">
        <f t="array" ref="BA517">IF($D517="","",INDEX('Data - CO2'!$B$5:$AP$53,MATCH(Kulturmodeller!$D517,'Data - CO2'!$A$5:$A$53,0),BA$20)*K517*$B514)</f>
        <v>5.1542486964109973</v>
      </c>
      <c r="BB517" cm="1">
        <f t="array" ref="BB517">IF($D517="","",INDEX('Data - CO2'!$B$5:$AP$53,MATCH(Kulturmodeller!$D517,'Data - CO2'!$A$5:$A$53,0),BB$20)*L517*$B514)</f>
        <v>8.7858632224179019</v>
      </c>
      <c r="BC517" cm="1">
        <f t="array" ref="BC517">IF($D517="","",INDEX('Data - CO2'!$B$5:$AP$53,MATCH(Kulturmodeller!$D517,'Data - CO2'!$A$5:$A$53,0),BC$20)*M517*$B514)</f>
        <v>11.331191567504364</v>
      </c>
      <c r="BD517" cm="1">
        <f t="array" ref="BD517">IF($D517="","",INDEX('Data - CO2'!$B$5:$AP$53,MATCH(Kulturmodeller!$D517,'Data - CO2'!$A$5:$A$53,0),BD$20)*N517*$B514)</f>
        <v>12.254318754115282</v>
      </c>
      <c r="BE517" cm="1">
        <f t="array" ref="BE517">IF($D517="","",INDEX('Data - CO2'!$B$5:$AP$53,MATCH(Kulturmodeller!$D517,'Data - CO2'!$A$5:$A$53,0),BE$20)*O517*$B514)</f>
        <v>13.390798147070289</v>
      </c>
      <c r="BF517" cm="1">
        <f t="array" ref="BF517">IF($D517="","",INDEX('Data - CO2'!$B$5:$AP$53,MATCH(Kulturmodeller!$D517,'Data - CO2'!$A$5:$A$53,0),BF$20)*P517*$B514)</f>
        <v>14.191750318950072</v>
      </c>
      <c r="BG517" cm="1">
        <f t="array" ref="BG517">IF($D517="","",INDEX('Data - CO2'!$B$5:$AP$53,MATCH(Kulturmodeller!$D517,'Data - CO2'!$A$5:$A$53,0),BG$20)*Q517*$B514)</f>
        <v>15.81380419259937</v>
      </c>
      <c r="BH517" cm="1">
        <f t="array" ref="BH517">IF($D517="","",INDEX('Data - CO2'!$B$5:$AP$53,MATCH(Kulturmodeller!$D517,'Data - CO2'!$A$5:$A$53,0),BH$20)*R517*$B514)</f>
        <v>17.103630617734453</v>
      </c>
      <c r="BI517" cm="1">
        <f t="array" ref="BI517">IF($D517="","",INDEX('Data - CO2'!$B$5:$AP$53,MATCH(Kulturmodeller!$D517,'Data - CO2'!$A$5:$A$53,0),BI$20)*S517*$B514)</f>
        <v>18.518617175331837</v>
      </c>
      <c r="BJ517" cm="1">
        <f t="array" ref="BJ517">IF($D517="","",INDEX('Data - CO2'!$B$5:$AP$53,MATCH(Kulturmodeller!$D517,'Data - CO2'!$A$5:$A$53,0),BJ$20)*T517*$B514)</f>
        <v>19.981415859399338</v>
      </c>
      <c r="BK517" cm="1">
        <f t="array" ref="BK517">IF($D517="","",INDEX('Data - CO2'!$B$5:$AP$53,MATCH(Kulturmodeller!$D517,'Data - CO2'!$A$5:$A$53,0),BK$20)*U517*$B514)</f>
        <v>21.362674642468974</v>
      </c>
      <c r="BL517" cm="1">
        <f t="array" ref="BL517">IF($D517="","",INDEX('Data - CO2'!$B$5:$AP$53,MATCH(Kulturmodeller!$D517,'Data - CO2'!$A$5:$A$53,0),BL$20)*V517*$B514)</f>
        <v>22.932138653719999</v>
      </c>
      <c r="BM517" cm="1">
        <f t="array" ref="BM517">IF($D517="","",INDEX('Data - CO2'!$B$5:$AP$53,MATCH(Kulturmodeller!$D517,'Data - CO2'!$A$5:$A$53,0),BM$20)*W517*$B514)</f>
        <v>24.269775262933823</v>
      </c>
      <c r="BN517" cm="1">
        <f t="array" ref="BN517">IF($D517="","",INDEX('Data - CO2'!$B$5:$AP$53,MATCH(Kulturmodeller!$D517,'Data - CO2'!$A$5:$A$53,0),BN$20)*X517*$B514)</f>
        <v>25.751343227868567</v>
      </c>
      <c r="BO517" cm="1">
        <f t="array" ref="BO517">IF($D517="","",INDEX('Data - CO2'!$B$5:$AP$53,MATCH(Kulturmodeller!$D517,'Data - CO2'!$A$5:$A$53,0),BO$20)*Y517*$B514)</f>
        <v>27.127217984079557</v>
      </c>
      <c r="BP517" cm="1">
        <f t="array" ref="BP517">IF($D517="","",INDEX('Data - CO2'!$B$5:$AP$53,MATCH(Kulturmodeller!$D517,'Data - CO2'!$A$5:$A$53,0),BP$20)*Z517*$B514)</f>
        <v>28.187298453736247</v>
      </c>
      <c r="BQ517" cm="1">
        <f t="array" ref="BQ517">IF($D517="","",INDEX('Data - CO2'!$B$5:$AP$53,MATCH(Kulturmodeller!$D517,'Data - CO2'!$A$5:$A$53,0),BQ$20)*AA517*$B514)</f>
        <v>28.716987092658105</v>
      </c>
      <c r="BR517" cm="1">
        <f t="array" ref="BR517">IF($D517="","",INDEX('Data - CO2'!$B$5:$AP$53,MATCH(Kulturmodeller!$D517,'Data - CO2'!$A$5:$A$53,0),BR$20)*AB517*$B514)</f>
        <v>29.127863515644048</v>
      </c>
      <c r="BS517" cm="1">
        <f t="array" ref="BS517">IF($D517="","",INDEX('Data - CO2'!$B$5:$AP$53,MATCH(Kulturmodeller!$D517,'Data - CO2'!$A$5:$A$53,0),BS$20)*AC517*$B514)</f>
        <v>29.833054386213075</v>
      </c>
      <c r="BT517" cm="1">
        <f t="array" ref="BT517">IF($D517="","",INDEX('Data - CO2'!$B$5:$AP$53,MATCH(Kulturmodeller!$D517,'Data - CO2'!$A$5:$A$53,0),BT$20)*AD517*$B514)</f>
        <v>30.239102303189188</v>
      </c>
      <c r="BU517" cm="1">
        <f t="array" ref="BU517">IF($D517="","",INDEX('Data - CO2'!$B$5:$AP$53,MATCH(Kulturmodeller!$D517,'Data - CO2'!$A$5:$A$53,0),BU$20)*AE517*$B514)</f>
        <v>30.600502911391754</v>
      </c>
      <c r="BV517" cm="1">
        <f t="array" ref="BV517">IF($D517="","",INDEX('Data - CO2'!$B$5:$AP$53,MATCH(Kulturmodeller!$D517,'Data - CO2'!$A$5:$A$53,0),BV$20)*AF517*$B514)</f>
        <v>31.044210098505118</v>
      </c>
      <c r="BW517" cm="1">
        <f t="array" ref="BW517">IF($D517="","",INDEX('Data - CO2'!$B$5:$AP$53,MATCH(Kulturmodeller!$D517,'Data - CO2'!$A$5:$A$53,0),BW$20)*AG517*$B514)</f>
        <v>31.624296879028254</v>
      </c>
      <c r="BX517" cm="1">
        <f t="array" ref="BX517">IF($D517="","",INDEX('Data - CO2'!$B$5:$AP$53,MATCH(Kulturmodeller!$D517,'Data - CO2'!$A$5:$A$53,0),BX$20)*AH517*$B514)</f>
        <v>31.902175557203666</v>
      </c>
      <c r="BY517" cm="1">
        <f t="array" ref="BY517">IF($D517="","",INDEX('Data - CO2'!$B$5:$AP$53,MATCH(Kulturmodeller!$D517,'Data - CO2'!$A$5:$A$53,0),BY$20)*AI517*$B514)</f>
        <v>32.359501644544878</v>
      </c>
      <c r="BZ517" cm="1">
        <f t="array" ref="BZ517">IF($D517="","",INDEX('Data - CO2'!$B$5:$AP$53,MATCH(Kulturmodeller!$D517,'Data - CO2'!$A$5:$A$53,0),BZ$20)*AJ517*$B514)</f>
        <v>32.729694408292382</v>
      </c>
      <c r="CA517" cm="1">
        <f t="array" ref="CA517">IF($D517="","",INDEX('Data - CO2'!$B$5:$AP$53,MATCH(Kulturmodeller!$D517,'Data - CO2'!$A$5:$A$53,0),CA$20)*AK517*$B514)</f>
        <v>33.127876957993301</v>
      </c>
      <c r="CB517" cm="1">
        <f t="array" ref="CB517">IF($D517="","",INDEX('Data - CO2'!$B$5:$AP$53,MATCH(Kulturmodeller!$D517,'Data - CO2'!$A$5:$A$53,0),CB$20)*AL517*$B514)</f>
        <v>2.9232279848639308E-2</v>
      </c>
      <c r="CC517" cm="1">
        <f t="array" ref="CC517">IF($D517="","",INDEX('Data - CO2'!$B$5:$AP$53,MATCH(Kulturmodeller!$D517,'Data - CO2'!$A$5:$A$53,0),CC$20)*AM517*$B514)</f>
        <v>0.19488186565759544</v>
      </c>
      <c r="CD517" cm="1">
        <f t="array" ref="CD517">IF($D517="","",INDEX('Data - CO2'!$B$5:$AP$53,MATCH(Kulturmodeller!$D517,'Data - CO2'!$A$5:$A$53,0),CD$20)*AN517*$B514)</f>
        <v>0.4872046641439885</v>
      </c>
      <c r="CE517" cm="1">
        <f t="array" ref="CE517">IF($D517="","",INDEX('Data - CO2'!$B$5:$AP$53,MATCH(Kulturmodeller!$D517,'Data - CO2'!$A$5:$A$53,0),CE$20)*AO517*$B514)</f>
        <v>0.97440932828797699</v>
      </c>
      <c r="CF517" cm="1">
        <f t="array" ref="CF517">IF($D517="","",INDEX('Data - CO2'!$B$5:$AP$53,MATCH(Kulturmodeller!$D517,'Data - CO2'!$A$5:$A$53,0),CF$20)*AP517*$B514)</f>
        <v>2.3711033873436542</v>
      </c>
      <c r="CG517" cm="1">
        <f t="array" ref="CG517">IF($D517="","",INDEX('Data - CO2'!$B$5:$AP$53,MATCH(Kulturmodeller!$D517,'Data - CO2'!$A$5:$A$53,0),CG$20)*AQ517*$B514)</f>
        <v>5.1542486964109973</v>
      </c>
      <c r="CH517" cm="1">
        <f t="array" ref="CH517">IF($D517="","",INDEX('Data - CO2'!$B$5:$AP$53,MATCH(Kulturmodeller!$D517,'Data - CO2'!$A$5:$A$53,0),CH$20)*AR517*$B514)</f>
        <v>8.7858632224179019</v>
      </c>
      <c r="CI517" s="11" cm="1">
        <f t="array" ref="CI517">IF($D517="","",INDEX('Data - CO2'!$B$5:$AP$53,MATCH(Kulturmodeller!$D517,'Data - CO2'!$A$5:$A$53,0),CI$20)*AS517*$B514)</f>
        <v>11.331191567504364</v>
      </c>
    </row>
    <row r="518" spans="1:87" x14ac:dyDescent="0.3">
      <c r="A518" s="33" t="s">
        <v>84</v>
      </c>
      <c r="B518" s="33"/>
      <c r="C518" s="124" t="str">
        <f>'Katalog over Kulturmodeller '!F183</f>
        <v>Juletræer (NGR)</v>
      </c>
      <c r="D518" s="125" t="s">
        <v>633</v>
      </c>
      <c r="E518" s="151">
        <f>'Katalog over Kulturmodeller '!W183</f>
        <v>0</v>
      </c>
      <c r="F518" s="40">
        <f>E518+((E520-F520)+(E521-F521))*(E518/SUM(E515:E519))</f>
        <v>0</v>
      </c>
      <c r="G518" s="40">
        <f t="shared" ref="G518" si="8856">F518+((F520-G520)+(F521-G521))*(F518/SUM(F515:F519))</f>
        <v>0</v>
      </c>
      <c r="H518" s="40">
        <f t="shared" ref="H518" si="8857">G518+((G520-H520)+(G521-H521))*(G518/SUM(G515:G519))</f>
        <v>0</v>
      </c>
      <c r="I518" s="40">
        <f t="shared" ref="I518" si="8858">H518+((H520-I520)+(H521-I521))*(H518/SUM(H515:H519))</f>
        <v>0</v>
      </c>
      <c r="J518" s="40">
        <f t="shared" ref="J518" si="8859">I518+((I520-J520)+(I521-J521))*(I518/SUM(I515:I519))</f>
        <v>0</v>
      </c>
      <c r="K518" s="40">
        <f t="shared" ref="K518" si="8860">J518+((J520-K520)+(J521-K521))*(J518/SUM(J515:J519))</f>
        <v>0</v>
      </c>
      <c r="L518" s="40">
        <f t="shared" ref="L518" si="8861">K518+((K520-L520)+(K521-L521))*(K518/SUM(K515:K519))</f>
        <v>0</v>
      </c>
      <c r="M518" s="40">
        <f t="shared" ref="M518" si="8862">L518+((L520-M520)+(L521-M521))*(L518/SUM(L515:L519))</f>
        <v>0</v>
      </c>
      <c r="N518" s="40">
        <f t="shared" ref="N518" si="8863">M518+((M520-N520)+(M521-N521))*(M518/SUM(M515:M519))</f>
        <v>0</v>
      </c>
      <c r="O518" s="40">
        <f t="shared" ref="O518" si="8864">N518+((N520-O520)+(N521-O521))*(N518/SUM(N515:N519))</f>
        <v>0</v>
      </c>
      <c r="P518" s="40">
        <f t="shared" ref="P518" si="8865">O518+((O520-P520)+(O521-P521))*(O518/SUM(O515:O519))</f>
        <v>0</v>
      </c>
      <c r="Q518" s="40">
        <f t="shared" ref="Q518" si="8866">P518+((P520-Q520)+(P521-Q521))*(P518/SUM(P515:P519))</f>
        <v>0</v>
      </c>
      <c r="R518" s="40">
        <f t="shared" ref="R518" si="8867">Q518+((Q520-R520)+(Q521-R521))*(Q518/SUM(Q515:Q519))</f>
        <v>0</v>
      </c>
      <c r="S518" s="40">
        <f t="shared" ref="S518" si="8868">R518+((R520-S520)+(R521-S521))*(R518/SUM(R515:R519))</f>
        <v>0</v>
      </c>
      <c r="T518" s="40">
        <f t="shared" ref="T518" si="8869">S518+((S520-T520)+(S521-T521))*(S518/SUM(S515:S519))</f>
        <v>0</v>
      </c>
      <c r="U518" s="40">
        <f t="shared" ref="U518" si="8870">T518+((T520-U520)+(T521-U521))*(T518/SUM(T515:T519))</f>
        <v>0</v>
      </c>
      <c r="V518" s="40">
        <f t="shared" ref="V518" si="8871">U518+((U520-V520)+(U521-V521))*(U518/SUM(U515:U519))</f>
        <v>0</v>
      </c>
      <c r="W518" s="40">
        <f t="shared" ref="W518" si="8872">V518+((V520-W520)+(V521-W521))*(V518/SUM(V515:V519))</f>
        <v>0</v>
      </c>
      <c r="X518" s="40">
        <f t="shared" ref="X518" si="8873">W518+((W520-X520)+(W521-X521))*(W518/SUM(W515:W519))</f>
        <v>0</v>
      </c>
      <c r="Y518" s="40">
        <f t="shared" ref="Y518" si="8874">X518+((X520-Y520)+(X521-Y521))*(X518/SUM(X515:X519))</f>
        <v>0</v>
      </c>
      <c r="Z518" s="40">
        <f t="shared" ref="Z518" si="8875">Y518+((Y520-Z520)+(Y521-Z521))*(Y518/SUM(Y515:Y519))</f>
        <v>0</v>
      </c>
      <c r="AA518" s="40">
        <f t="shared" ref="AA518" si="8876">Z518+((Z520-AA520)+(Z521-AA521))*(Z518/SUM(Z515:Z519))</f>
        <v>0</v>
      </c>
      <c r="AB518" s="40">
        <f t="shared" ref="AB518" si="8877">AA518+((AA520-AB520)+(AA521-AB521))*(AA518/SUM(AA515:AA519))</f>
        <v>0</v>
      </c>
      <c r="AC518" s="40">
        <f t="shared" ref="AC518" si="8878">AB518+((AB520-AC520)+(AB521-AC521))*(AB518/SUM(AB515:AB519))</f>
        <v>0</v>
      </c>
      <c r="AD518" s="40">
        <f t="shared" ref="AD518" si="8879">AC518+((AC520-AD520)+(AC521-AD521))*(AC518/SUM(AC515:AC519))</f>
        <v>0</v>
      </c>
      <c r="AE518" s="40">
        <f t="shared" ref="AE518" si="8880">AD518+((AD520-AE520)+(AD521-AE521))*(AD518/SUM(AD515:AD519))</f>
        <v>0</v>
      </c>
      <c r="AF518" s="40">
        <f t="shared" ref="AF518" si="8881">AE518+((AE520-AF520)+(AE521-AF521))*(AE518/SUM(AE515:AE519))</f>
        <v>0</v>
      </c>
      <c r="AG518" s="40">
        <f t="shared" ref="AG518" si="8882">AF518+((AF520-AG520)+(AF521-AG521))*(AF518/SUM(AF515:AF519))</f>
        <v>0</v>
      </c>
      <c r="AH518" s="40">
        <f t="shared" ref="AH518" si="8883">AG518+((AG520-AH520)+(AG521-AH521))*(AG518/SUM(AG515:AG519))</f>
        <v>0</v>
      </c>
      <c r="AI518" s="40">
        <f t="shared" ref="AI518" si="8884">AH518+((AH520-AI520)+(AH521-AI521))*(AH518/SUM(AH515:AH519))</f>
        <v>0</v>
      </c>
      <c r="AJ518" s="40">
        <f t="shared" ref="AJ518" si="8885">AI518+((AI520-AJ520)+(AI521-AJ521))*(AI518/SUM(AI515:AI519))</f>
        <v>0</v>
      </c>
      <c r="AK518" s="40">
        <f t="shared" ref="AK518" si="8886">AJ518+((AJ520-AK520)+(AJ521-AK521))*(AJ518/SUM(AJ515:AJ519))</f>
        <v>0</v>
      </c>
      <c r="AL518" s="40">
        <f t="shared" ref="AL518" si="8887">AK518+((AK520-AL520)+(AK521-AL521))*(AK518/SUM(AK515:AK519))</f>
        <v>0</v>
      </c>
      <c r="AM518" s="40">
        <f t="shared" ref="AM518" si="8888">AL518+((AL520-AM520)+(AL521-AM521))*(AL518/SUM(AL515:AL519))</f>
        <v>0</v>
      </c>
      <c r="AN518" s="40">
        <f t="shared" ref="AN518" si="8889">AM518+((AM520-AN520)+(AM521-AN521))*(AM518/SUM(AM515:AM519))</f>
        <v>0</v>
      </c>
      <c r="AO518" s="40">
        <f t="shared" ref="AO518" si="8890">AN518+((AN520-AO520)+(AN521-AO521))*(AN518/SUM(AN515:AN519))</f>
        <v>0</v>
      </c>
      <c r="AP518" s="40">
        <f t="shared" ref="AP518" si="8891">AO518+((AO520-AP520)+(AO521-AP521))*(AO518/SUM(AO515:AO519))</f>
        <v>0</v>
      </c>
      <c r="AQ518" s="40">
        <f t="shared" ref="AQ518" si="8892">AP518+((AP520-AQ520)+(AP521-AQ521))*(AP518/SUM(AP515:AP519))</f>
        <v>0</v>
      </c>
      <c r="AR518" s="40">
        <f t="shared" ref="AR518" si="8893">AQ518+((AQ520-AR520)+(AQ521-AR521))*(AQ518/SUM(AQ515:AQ519))</f>
        <v>0</v>
      </c>
      <c r="AS518" s="41">
        <f t="shared" ref="AS518" si="8894">AR518+((AR520-AS520)+(AR521-AS521))*(AR518/SUM(AR515:AR519))</f>
        <v>0</v>
      </c>
      <c r="AU518" s="10" cm="1">
        <f t="array" ref="AU518">IF($D518="","",INDEX('Data - CO2'!$B$5:$AP$53,MATCH(Kulturmodeller!$D518,'Data - CO2'!$A$5:$A$53,0),AU$20)*E518)</f>
        <v>0</v>
      </c>
      <c r="AV518" cm="1">
        <f t="array" ref="AV518">IF($D518="","",INDEX('Data - CO2'!$B$5:$AP$53,MATCH(Kulturmodeller!$D518,'Data - CO2'!$A$5:$A$53,0),AV$20)*F518)</f>
        <v>0</v>
      </c>
      <c r="AW518" cm="1">
        <f t="array" ref="AW518">IF($D518="","",INDEX('Data - CO2'!$B$5:$AP$53,MATCH(Kulturmodeller!$D518,'Data - CO2'!$A$5:$A$53,0),AW$20)*G518)</f>
        <v>0</v>
      </c>
      <c r="AX518" cm="1">
        <f t="array" ref="AX518">IF($D518="","",INDEX('Data - CO2'!$B$5:$AP$53,MATCH(Kulturmodeller!$D518,'Data - CO2'!$A$5:$A$53,0),AX$20)*H518)</f>
        <v>0</v>
      </c>
      <c r="AY518" cm="1">
        <f t="array" ref="AY518">IF($D518="","",INDEX('Data - CO2'!$B$5:$AP$53,MATCH(Kulturmodeller!$D518,'Data - CO2'!$A$5:$A$53,0),AY$20)*I518)</f>
        <v>0</v>
      </c>
      <c r="AZ518" cm="1">
        <f t="array" ref="AZ518">IF($D518="","",INDEX('Data - CO2'!$B$5:$AP$53,MATCH(Kulturmodeller!$D518,'Data - CO2'!$A$5:$A$53,0),AZ$20)*J518*$B514)</f>
        <v>0</v>
      </c>
      <c r="BA518" cm="1">
        <f t="array" ref="BA518">IF($D518="","",INDEX('Data - CO2'!$B$5:$AP$53,MATCH(Kulturmodeller!$D518,'Data - CO2'!$A$5:$A$53,0),BA$20)*K518*$B514)</f>
        <v>0</v>
      </c>
      <c r="BB518" cm="1">
        <f t="array" ref="BB518">IF($D518="","",INDEX('Data - CO2'!$B$5:$AP$53,MATCH(Kulturmodeller!$D518,'Data - CO2'!$A$5:$A$53,0),BB$20)*L518*$B514)</f>
        <v>0</v>
      </c>
      <c r="BC518" cm="1">
        <f t="array" ref="BC518">IF($D518="","",INDEX('Data - CO2'!$B$5:$AP$53,MATCH(Kulturmodeller!$D518,'Data - CO2'!$A$5:$A$53,0),BC$20)*M518*$B514)</f>
        <v>0</v>
      </c>
      <c r="BD518" cm="1">
        <f t="array" ref="BD518">IF($D518="","",INDEX('Data - CO2'!$B$5:$AP$53,MATCH(Kulturmodeller!$D518,'Data - CO2'!$A$5:$A$53,0),BD$20)*N518*$B514)</f>
        <v>0</v>
      </c>
      <c r="BE518" cm="1">
        <f t="array" ref="BE518">IF($D518="","",INDEX('Data - CO2'!$B$5:$AP$53,MATCH(Kulturmodeller!$D518,'Data - CO2'!$A$5:$A$53,0),BE$20)*O518*$B514)</f>
        <v>0</v>
      </c>
      <c r="BF518" cm="1">
        <f t="array" ref="BF518">IF($D518="","",INDEX('Data - CO2'!$B$5:$AP$53,MATCH(Kulturmodeller!$D518,'Data - CO2'!$A$5:$A$53,0),BF$20)*P518*$B514)</f>
        <v>0</v>
      </c>
      <c r="BG518" cm="1">
        <f t="array" ref="BG518">IF($D518="","",INDEX('Data - CO2'!$B$5:$AP$53,MATCH(Kulturmodeller!$D518,'Data - CO2'!$A$5:$A$53,0),BG$20)*Q518*$B514)</f>
        <v>0</v>
      </c>
      <c r="BH518" cm="1">
        <f t="array" ref="BH518">IF($D518="","",INDEX('Data - CO2'!$B$5:$AP$53,MATCH(Kulturmodeller!$D518,'Data - CO2'!$A$5:$A$53,0),BH$20)*R518*$B514)</f>
        <v>0</v>
      </c>
      <c r="BI518" cm="1">
        <f t="array" ref="BI518">IF($D518="","",INDEX('Data - CO2'!$B$5:$AP$53,MATCH(Kulturmodeller!$D518,'Data - CO2'!$A$5:$A$53,0),BI$20)*S518*$B514)</f>
        <v>0</v>
      </c>
      <c r="BJ518" cm="1">
        <f t="array" ref="BJ518">IF($D518="","",INDEX('Data - CO2'!$B$5:$AP$53,MATCH(Kulturmodeller!$D518,'Data - CO2'!$A$5:$A$53,0),BJ$20)*T518*$B514)</f>
        <v>0</v>
      </c>
      <c r="BK518" cm="1">
        <f t="array" ref="BK518">IF($D518="","",INDEX('Data - CO2'!$B$5:$AP$53,MATCH(Kulturmodeller!$D518,'Data - CO2'!$A$5:$A$53,0),BK$20)*U518*$B514)</f>
        <v>0</v>
      </c>
      <c r="BL518" cm="1">
        <f t="array" ref="BL518">IF($D518="","",INDEX('Data - CO2'!$B$5:$AP$53,MATCH(Kulturmodeller!$D518,'Data - CO2'!$A$5:$A$53,0),BL$20)*V518*$B514)</f>
        <v>0</v>
      </c>
      <c r="BM518" cm="1">
        <f t="array" ref="BM518">IF($D518="","",INDEX('Data - CO2'!$B$5:$AP$53,MATCH(Kulturmodeller!$D518,'Data - CO2'!$A$5:$A$53,0),BM$20)*W518*$B514)</f>
        <v>0</v>
      </c>
      <c r="BN518" cm="1">
        <f t="array" ref="BN518">IF($D518="","",INDEX('Data - CO2'!$B$5:$AP$53,MATCH(Kulturmodeller!$D518,'Data - CO2'!$A$5:$A$53,0),BN$20)*X518*$B514)</f>
        <v>0</v>
      </c>
      <c r="BO518" cm="1">
        <f t="array" ref="BO518">IF($D518="","",INDEX('Data - CO2'!$B$5:$AP$53,MATCH(Kulturmodeller!$D518,'Data - CO2'!$A$5:$A$53,0),BO$20)*Y518*$B514)</f>
        <v>0</v>
      </c>
      <c r="BP518" cm="1">
        <f t="array" ref="BP518">IF($D518="","",INDEX('Data - CO2'!$B$5:$AP$53,MATCH(Kulturmodeller!$D518,'Data - CO2'!$A$5:$A$53,0),BP$20)*Z518*$B514)</f>
        <v>0</v>
      </c>
      <c r="BQ518" cm="1">
        <f t="array" ref="BQ518">IF($D518="","",INDEX('Data - CO2'!$B$5:$AP$53,MATCH(Kulturmodeller!$D518,'Data - CO2'!$A$5:$A$53,0),BQ$20)*AA518*$B514)</f>
        <v>0</v>
      </c>
      <c r="BR518" cm="1">
        <f t="array" ref="BR518">IF($D518="","",INDEX('Data - CO2'!$B$5:$AP$53,MATCH(Kulturmodeller!$D518,'Data - CO2'!$A$5:$A$53,0),BR$20)*AB518*$B514)</f>
        <v>0</v>
      </c>
      <c r="BS518" cm="1">
        <f t="array" ref="BS518">IF($D518="","",INDEX('Data - CO2'!$B$5:$AP$53,MATCH(Kulturmodeller!$D518,'Data - CO2'!$A$5:$A$53,0),BS$20)*AC518*$B514)</f>
        <v>0</v>
      </c>
      <c r="BT518" cm="1">
        <f t="array" ref="BT518">IF($D518="","",INDEX('Data - CO2'!$B$5:$AP$53,MATCH(Kulturmodeller!$D518,'Data - CO2'!$A$5:$A$53,0),BT$20)*AD518*$B514)</f>
        <v>0</v>
      </c>
      <c r="BU518" cm="1">
        <f t="array" ref="BU518">IF($D518="","",INDEX('Data - CO2'!$B$5:$AP$53,MATCH(Kulturmodeller!$D518,'Data - CO2'!$A$5:$A$53,0),BU$20)*AE518*$B514)</f>
        <v>0</v>
      </c>
      <c r="BV518" cm="1">
        <f t="array" ref="BV518">IF($D518="","",INDEX('Data - CO2'!$B$5:$AP$53,MATCH(Kulturmodeller!$D518,'Data - CO2'!$A$5:$A$53,0),BV$20)*AF518*$B514)</f>
        <v>0</v>
      </c>
      <c r="BW518" cm="1">
        <f t="array" ref="BW518">IF($D518="","",INDEX('Data - CO2'!$B$5:$AP$53,MATCH(Kulturmodeller!$D518,'Data - CO2'!$A$5:$A$53,0),BW$20)*AG518*$B514)</f>
        <v>0</v>
      </c>
      <c r="BX518" cm="1">
        <f t="array" ref="BX518">IF($D518="","",INDEX('Data - CO2'!$B$5:$AP$53,MATCH(Kulturmodeller!$D518,'Data - CO2'!$A$5:$A$53,0),BX$20)*AH518*$B514)</f>
        <v>0</v>
      </c>
      <c r="BY518" cm="1">
        <f t="array" ref="BY518">IF($D518="","",INDEX('Data - CO2'!$B$5:$AP$53,MATCH(Kulturmodeller!$D518,'Data - CO2'!$A$5:$A$53,0),BY$20)*AI518*$B514)</f>
        <v>0</v>
      </c>
      <c r="BZ518" cm="1">
        <f t="array" ref="BZ518">IF($D518="","",INDEX('Data - CO2'!$B$5:$AP$53,MATCH(Kulturmodeller!$D518,'Data - CO2'!$A$5:$A$53,0),BZ$20)*AJ518*$B514)</f>
        <v>0</v>
      </c>
      <c r="CA518" cm="1">
        <f t="array" ref="CA518">IF($D518="","",INDEX('Data - CO2'!$B$5:$AP$53,MATCH(Kulturmodeller!$D518,'Data - CO2'!$A$5:$A$53,0),CA$20)*AK518*$B514)</f>
        <v>0</v>
      </c>
      <c r="CB518" cm="1">
        <f t="array" ref="CB518">IF($D518="","",INDEX('Data - CO2'!$B$5:$AP$53,MATCH(Kulturmodeller!$D518,'Data - CO2'!$A$5:$A$53,0),CB$20)*AL518*$B514)</f>
        <v>0</v>
      </c>
      <c r="CC518" cm="1">
        <f t="array" ref="CC518">IF($D518="","",INDEX('Data - CO2'!$B$5:$AP$53,MATCH(Kulturmodeller!$D518,'Data - CO2'!$A$5:$A$53,0),CC$20)*AM518*$B514)</f>
        <v>0</v>
      </c>
      <c r="CD518" cm="1">
        <f t="array" ref="CD518">IF($D518="","",INDEX('Data - CO2'!$B$5:$AP$53,MATCH(Kulturmodeller!$D518,'Data - CO2'!$A$5:$A$53,0),CD$20)*AN518*$B514)</f>
        <v>0</v>
      </c>
      <c r="CE518" cm="1">
        <f t="array" ref="CE518">IF($D518="","",INDEX('Data - CO2'!$B$5:$AP$53,MATCH(Kulturmodeller!$D518,'Data - CO2'!$A$5:$A$53,0),CE$20)*AO518*$B514)</f>
        <v>0</v>
      </c>
      <c r="CF518" cm="1">
        <f t="array" ref="CF518">IF($D518="","",INDEX('Data - CO2'!$B$5:$AP$53,MATCH(Kulturmodeller!$D518,'Data - CO2'!$A$5:$A$53,0),CF$20)*AP518*$B514)</f>
        <v>0</v>
      </c>
      <c r="CG518" cm="1">
        <f t="array" ref="CG518">IF($D518="","",INDEX('Data - CO2'!$B$5:$AP$53,MATCH(Kulturmodeller!$D518,'Data - CO2'!$A$5:$A$53,0),CG$20)*AQ518*$B514)</f>
        <v>0</v>
      </c>
      <c r="CH518" cm="1">
        <f t="array" ref="CH518">IF($D518="","",INDEX('Data - CO2'!$B$5:$AP$53,MATCH(Kulturmodeller!$D518,'Data - CO2'!$A$5:$A$53,0),CH$20)*AR518*$B514)</f>
        <v>0</v>
      </c>
      <c r="CI518" s="11" cm="1">
        <f t="array" ref="CI518">IF($D518="","",INDEX('Data - CO2'!$B$5:$AP$53,MATCH(Kulturmodeller!$D518,'Data - CO2'!$A$5:$A$53,0),CI$20)*AS518*$B514)</f>
        <v>0</v>
      </c>
    </row>
    <row r="519" spans="1:87" x14ac:dyDescent="0.3">
      <c r="A519" s="42" t="s">
        <v>85</v>
      </c>
      <c r="B519" s="42"/>
      <c r="C519" s="124">
        <f>'Katalog over Kulturmodeller '!F184</f>
        <v>0</v>
      </c>
      <c r="D519" s="129"/>
      <c r="E519" s="140">
        <f>'Katalog over Kulturmodeller '!W184</f>
        <v>0</v>
      </c>
      <c r="F519" s="46">
        <f>E519+((E520-F520)+(E521-F521))*(E519/SUM(E515:E519))</f>
        <v>0</v>
      </c>
      <c r="G519" s="46">
        <f t="shared" ref="G519" si="8895">F519+((F520-G520)+(F521-G521))*(F519/SUM(F515:F519))</f>
        <v>0</v>
      </c>
      <c r="H519" s="46">
        <f t="shared" ref="H519" si="8896">G519+((G520-H520)+(G521-H521))*(G519/SUM(G515:G519))</f>
        <v>0</v>
      </c>
      <c r="I519" s="46">
        <f t="shared" ref="I519" si="8897">H519+((H520-I520)+(H521-I521))*(H519/SUM(H515:H519))</f>
        <v>0</v>
      </c>
      <c r="J519" s="46">
        <f t="shared" ref="J519" si="8898">I519+((I520-J520)+(I521-J521))*(I519/SUM(I515:I519))</f>
        <v>0</v>
      </c>
      <c r="K519" s="46">
        <f t="shared" ref="K519" si="8899">J519+((J520-K520)+(J521-K521))*(J519/SUM(J515:J519))</f>
        <v>0</v>
      </c>
      <c r="L519" s="46">
        <f t="shared" ref="L519" si="8900">K519+((K520-L520)+(K521-L521))*(K519/SUM(K515:K519))</f>
        <v>0</v>
      </c>
      <c r="M519" s="46">
        <f t="shared" ref="M519" si="8901">L519+((L520-M520)+(L521-M521))*(L519/SUM(L515:L519))</f>
        <v>0</v>
      </c>
      <c r="N519" s="46">
        <f t="shared" ref="N519" si="8902">M519+((M520-N520)+(M521-N521))*(M519/SUM(M515:M519))</f>
        <v>0</v>
      </c>
      <c r="O519" s="46">
        <f t="shared" ref="O519" si="8903">N519+((N520-O520)+(N521-O521))*(N519/SUM(N515:N519))</f>
        <v>0</v>
      </c>
      <c r="P519" s="46">
        <f t="shared" ref="P519" si="8904">O519+((O520-P520)+(O521-P521))*(O519/SUM(O515:O519))</f>
        <v>0</v>
      </c>
      <c r="Q519" s="46">
        <f t="shared" ref="Q519" si="8905">P519+((P520-Q520)+(P521-Q521))*(P519/SUM(P515:P519))</f>
        <v>0</v>
      </c>
      <c r="R519" s="46">
        <f t="shared" ref="R519" si="8906">Q519+((Q520-R520)+(Q521-R521))*(Q519/SUM(Q515:Q519))</f>
        <v>0</v>
      </c>
      <c r="S519" s="46">
        <f t="shared" ref="S519" si="8907">R519+((R520-S520)+(R521-S521))*(R519/SUM(R515:R519))</f>
        <v>0</v>
      </c>
      <c r="T519" s="46">
        <f t="shared" ref="T519" si="8908">S519+((S520-T520)+(S521-T521))*(S519/SUM(S515:S519))</f>
        <v>0</v>
      </c>
      <c r="U519" s="46">
        <f t="shared" ref="U519" si="8909">T519+((T520-U520)+(T521-U521))*(T519/SUM(T515:T519))</f>
        <v>0</v>
      </c>
      <c r="V519" s="46">
        <f t="shared" ref="V519" si="8910">U519+((U520-V520)+(U521-V521))*(U519/SUM(U515:U519))</f>
        <v>0</v>
      </c>
      <c r="W519" s="46">
        <f t="shared" ref="W519" si="8911">V519+((V520-W520)+(V521-W521))*(V519/SUM(V515:V519))</f>
        <v>0</v>
      </c>
      <c r="X519" s="46">
        <f t="shared" ref="X519" si="8912">W519+((W520-X520)+(W521-X521))*(W519/SUM(W515:W519))</f>
        <v>0</v>
      </c>
      <c r="Y519" s="46">
        <f t="shared" ref="Y519" si="8913">X519+((X520-Y520)+(X521-Y521))*(X519/SUM(X515:X519))</f>
        <v>0</v>
      </c>
      <c r="Z519" s="46">
        <f t="shared" ref="Z519" si="8914">Y519+((Y520-Z520)+(Y521-Z521))*(Y519/SUM(Y515:Y519))</f>
        <v>0</v>
      </c>
      <c r="AA519" s="46">
        <f t="shared" ref="AA519" si="8915">Z519+((Z520-AA520)+(Z521-AA521))*(Z519/SUM(Z515:Z519))</f>
        <v>0</v>
      </c>
      <c r="AB519" s="46">
        <f t="shared" ref="AB519" si="8916">AA519+((AA520-AB520)+(AA521-AB521))*(AA519/SUM(AA515:AA519))</f>
        <v>0</v>
      </c>
      <c r="AC519" s="46">
        <f t="shared" ref="AC519" si="8917">AB519+((AB520-AC520)+(AB521-AC521))*(AB519/SUM(AB515:AB519))</f>
        <v>0</v>
      </c>
      <c r="AD519" s="46">
        <f t="shared" ref="AD519" si="8918">AC519+((AC520-AD520)+(AC521-AD521))*(AC519/SUM(AC515:AC519))</f>
        <v>0</v>
      </c>
      <c r="AE519" s="46">
        <f t="shared" ref="AE519" si="8919">AD519+((AD520-AE520)+(AD521-AE521))*(AD519/SUM(AD515:AD519))</f>
        <v>0</v>
      </c>
      <c r="AF519" s="46">
        <f t="shared" ref="AF519" si="8920">AE519+((AE520-AF520)+(AE521-AF521))*(AE519/SUM(AE515:AE519))</f>
        <v>0</v>
      </c>
      <c r="AG519" s="46">
        <f t="shared" ref="AG519" si="8921">AF519+((AF520-AG520)+(AF521-AG521))*(AF519/SUM(AF515:AF519))</f>
        <v>0</v>
      </c>
      <c r="AH519" s="46">
        <f t="shared" ref="AH519" si="8922">AG519+((AG520-AH520)+(AG521-AH521))*(AG519/SUM(AG515:AG519))</f>
        <v>0</v>
      </c>
      <c r="AI519" s="46">
        <f t="shared" ref="AI519" si="8923">AH519+((AH520-AI520)+(AH521-AI521))*(AH519/SUM(AH515:AH519))</f>
        <v>0</v>
      </c>
      <c r="AJ519" s="46">
        <f t="shared" ref="AJ519" si="8924">AI519+((AI520-AJ520)+(AI521-AJ521))*(AI519/SUM(AI515:AI519))</f>
        <v>0</v>
      </c>
      <c r="AK519" s="46">
        <f t="shared" ref="AK519" si="8925">AJ519+((AJ520-AK520)+(AJ521-AK521))*(AJ519/SUM(AJ515:AJ519))</f>
        <v>0</v>
      </c>
      <c r="AL519" s="46">
        <f t="shared" ref="AL519" si="8926">AK519+((AK520-AL520)+(AK521-AL521))*(AK519/SUM(AK515:AK519))</f>
        <v>0</v>
      </c>
      <c r="AM519" s="46">
        <f t="shared" ref="AM519" si="8927">AL519+((AL520-AM520)+(AL521-AM521))*(AL519/SUM(AL515:AL519))</f>
        <v>0</v>
      </c>
      <c r="AN519" s="46">
        <f t="shared" ref="AN519" si="8928">AM519+((AM520-AN520)+(AM521-AN521))*(AM519/SUM(AM515:AM519))</f>
        <v>0</v>
      </c>
      <c r="AO519" s="46">
        <f t="shared" ref="AO519" si="8929">AN519+((AN520-AO520)+(AN521-AO521))*(AN519/SUM(AN515:AN519))</f>
        <v>0</v>
      </c>
      <c r="AP519" s="46">
        <f t="shared" ref="AP519" si="8930">AO519+((AO520-AP520)+(AO521-AP521))*(AO519/SUM(AO515:AO519))</f>
        <v>0</v>
      </c>
      <c r="AQ519" s="46">
        <f t="shared" ref="AQ519" si="8931">AP519+((AP520-AQ520)+(AP521-AQ521))*(AP519/SUM(AP515:AP519))</f>
        <v>0</v>
      </c>
      <c r="AR519" s="46">
        <f t="shared" ref="AR519" si="8932">AQ519+((AQ520-AR520)+(AQ521-AR521))*(AQ519/SUM(AQ515:AQ519))</f>
        <v>0</v>
      </c>
      <c r="AS519" s="47">
        <f t="shared" ref="AS519" si="8933">AR519+((AR520-AS520)+(AR521-AS521))*(AR519/SUM(AR515:AR519))</f>
        <v>0</v>
      </c>
      <c r="AU519" s="10" t="str" cm="1">
        <f t="array" ref="AU519">IF($D519="","",INDEX('Data - CO2'!$B$5:$AP$53,MATCH(Kulturmodeller!$D519,'Data - CO2'!$A$5:$A$53,0),AU$20)*E519)</f>
        <v/>
      </c>
      <c r="AV519" t="str" cm="1">
        <f t="array" ref="AV519">IF($D519="","",INDEX('Data - CO2'!$B$5:$AP$53,MATCH(Kulturmodeller!$D519,'Data - CO2'!$A$5:$A$53,0),AV$20)*F519)</f>
        <v/>
      </c>
      <c r="AW519" t="str" cm="1">
        <f t="array" ref="AW519">IF($D519="","",INDEX('Data - CO2'!$B$5:$AP$53,MATCH(Kulturmodeller!$D519,'Data - CO2'!$A$5:$A$53,0),AW$20)*G519)</f>
        <v/>
      </c>
      <c r="AX519" t="str" cm="1">
        <f t="array" ref="AX519">IF($D519="","",INDEX('Data - CO2'!$B$5:$AP$53,MATCH(Kulturmodeller!$D519,'Data - CO2'!$A$5:$A$53,0),AX$20)*H519)</f>
        <v/>
      </c>
      <c r="AY519" t="str" cm="1">
        <f t="array" ref="AY519">IF($D519="","",INDEX('Data - CO2'!$B$5:$AP$53,MATCH(Kulturmodeller!$D519,'Data - CO2'!$A$5:$A$53,0),AY$20)*I519)</f>
        <v/>
      </c>
      <c r="AZ519" t="str" cm="1">
        <f t="array" ref="AZ519">IF($D519="","",INDEX('Data - CO2'!$B$5:$AP$53,MATCH(Kulturmodeller!$D519,'Data - CO2'!$A$5:$A$53,0),AZ$20)*J519*$B514)</f>
        <v/>
      </c>
      <c r="BA519" t="str" cm="1">
        <f t="array" ref="BA519">IF($D519="","",INDEX('Data - CO2'!$B$5:$AP$53,MATCH(Kulturmodeller!$D519,'Data - CO2'!$A$5:$A$53,0),BA$20)*K519*$B514)</f>
        <v/>
      </c>
      <c r="BB519" t="str" cm="1">
        <f t="array" ref="BB519">IF($D519="","",INDEX('Data - CO2'!$B$5:$AP$53,MATCH(Kulturmodeller!$D519,'Data - CO2'!$A$5:$A$53,0),BB$20)*L519*$B514)</f>
        <v/>
      </c>
      <c r="BC519" t="str" cm="1">
        <f t="array" ref="BC519">IF($D519="","",INDEX('Data - CO2'!$B$5:$AP$53,MATCH(Kulturmodeller!$D519,'Data - CO2'!$A$5:$A$53,0),BC$20)*M519*$B514)</f>
        <v/>
      </c>
      <c r="BD519" t="str" cm="1">
        <f t="array" ref="BD519">IF($D519="","",INDEX('Data - CO2'!$B$5:$AP$53,MATCH(Kulturmodeller!$D519,'Data - CO2'!$A$5:$A$53,0),BD$20)*N519*$B514)</f>
        <v/>
      </c>
      <c r="BE519" t="str" cm="1">
        <f t="array" ref="BE519">IF($D519="","",INDEX('Data - CO2'!$B$5:$AP$53,MATCH(Kulturmodeller!$D519,'Data - CO2'!$A$5:$A$53,0),BE$20)*O519*$B514)</f>
        <v/>
      </c>
      <c r="BF519" t="str" cm="1">
        <f t="array" ref="BF519">IF($D519="","",INDEX('Data - CO2'!$B$5:$AP$53,MATCH(Kulturmodeller!$D519,'Data - CO2'!$A$5:$A$53,0),BF$20)*P519*$B514)</f>
        <v/>
      </c>
      <c r="BG519" t="str" cm="1">
        <f t="array" ref="BG519">IF($D519="","",INDEX('Data - CO2'!$B$5:$AP$53,MATCH(Kulturmodeller!$D519,'Data - CO2'!$A$5:$A$53,0),BG$20)*Q519*$B514)</f>
        <v/>
      </c>
      <c r="BH519" t="str" cm="1">
        <f t="array" ref="BH519">IF($D519="","",INDEX('Data - CO2'!$B$5:$AP$53,MATCH(Kulturmodeller!$D519,'Data - CO2'!$A$5:$A$53,0),BH$20)*R519*$B514)</f>
        <v/>
      </c>
      <c r="BI519" t="str" cm="1">
        <f t="array" ref="BI519">IF($D519="","",INDEX('Data - CO2'!$B$5:$AP$53,MATCH(Kulturmodeller!$D519,'Data - CO2'!$A$5:$A$53,0),BI$20)*S519*$B514)</f>
        <v/>
      </c>
      <c r="BJ519" t="str" cm="1">
        <f t="array" ref="BJ519">IF($D519="","",INDEX('Data - CO2'!$B$5:$AP$53,MATCH(Kulturmodeller!$D519,'Data - CO2'!$A$5:$A$53,0),BJ$20)*T519*$B514)</f>
        <v/>
      </c>
      <c r="BK519" t="str" cm="1">
        <f t="array" ref="BK519">IF($D519="","",INDEX('Data - CO2'!$B$5:$AP$53,MATCH(Kulturmodeller!$D519,'Data - CO2'!$A$5:$A$53,0),BK$20)*U519*$B514)</f>
        <v/>
      </c>
      <c r="BL519" t="str" cm="1">
        <f t="array" ref="BL519">IF($D519="","",INDEX('Data - CO2'!$B$5:$AP$53,MATCH(Kulturmodeller!$D519,'Data - CO2'!$A$5:$A$53,0),BL$20)*V519*$B514)</f>
        <v/>
      </c>
      <c r="BM519" t="str" cm="1">
        <f t="array" ref="BM519">IF($D519="","",INDEX('Data - CO2'!$B$5:$AP$53,MATCH(Kulturmodeller!$D519,'Data - CO2'!$A$5:$A$53,0),BM$20)*W519*$B514)</f>
        <v/>
      </c>
      <c r="BN519" t="str" cm="1">
        <f t="array" ref="BN519">IF($D519="","",INDEX('Data - CO2'!$B$5:$AP$53,MATCH(Kulturmodeller!$D519,'Data - CO2'!$A$5:$A$53,0),BN$20)*X519*$B514)</f>
        <v/>
      </c>
      <c r="BO519" t="str" cm="1">
        <f t="array" ref="BO519">IF($D519="","",INDEX('Data - CO2'!$B$5:$AP$53,MATCH(Kulturmodeller!$D519,'Data - CO2'!$A$5:$A$53,0),BO$20)*Y519*$B514)</f>
        <v/>
      </c>
      <c r="BP519" t="str" cm="1">
        <f t="array" ref="BP519">IF($D519="","",INDEX('Data - CO2'!$B$5:$AP$53,MATCH(Kulturmodeller!$D519,'Data - CO2'!$A$5:$A$53,0),BP$20)*Z519*$B514)</f>
        <v/>
      </c>
      <c r="BQ519" t="str" cm="1">
        <f t="array" ref="BQ519">IF($D519="","",INDEX('Data - CO2'!$B$5:$AP$53,MATCH(Kulturmodeller!$D519,'Data - CO2'!$A$5:$A$53,0),BQ$20)*AA519*$B514)</f>
        <v/>
      </c>
      <c r="BR519" t="str" cm="1">
        <f t="array" ref="BR519">IF($D519="","",INDEX('Data - CO2'!$B$5:$AP$53,MATCH(Kulturmodeller!$D519,'Data - CO2'!$A$5:$A$53,0),BR$20)*AB519*$B514)</f>
        <v/>
      </c>
      <c r="BS519" t="str" cm="1">
        <f t="array" ref="BS519">IF($D519="","",INDEX('Data - CO2'!$B$5:$AP$53,MATCH(Kulturmodeller!$D519,'Data - CO2'!$A$5:$A$53,0),BS$20)*AC519*$B514)</f>
        <v/>
      </c>
      <c r="BT519" t="str" cm="1">
        <f t="array" ref="BT519">IF($D519="","",INDEX('Data - CO2'!$B$5:$AP$53,MATCH(Kulturmodeller!$D519,'Data - CO2'!$A$5:$A$53,0),BT$20)*AD519*$B514)</f>
        <v/>
      </c>
      <c r="BU519" t="str" cm="1">
        <f t="array" ref="BU519">IF($D519="","",INDEX('Data - CO2'!$B$5:$AP$53,MATCH(Kulturmodeller!$D519,'Data - CO2'!$A$5:$A$53,0),BU$20)*AE519*$B514)</f>
        <v/>
      </c>
      <c r="BV519" t="str" cm="1">
        <f t="array" ref="BV519">IF($D519="","",INDEX('Data - CO2'!$B$5:$AP$53,MATCH(Kulturmodeller!$D519,'Data - CO2'!$A$5:$A$53,0),BV$20)*AF519*$B514)</f>
        <v/>
      </c>
      <c r="BW519" t="str" cm="1">
        <f t="array" ref="BW519">IF($D519="","",INDEX('Data - CO2'!$B$5:$AP$53,MATCH(Kulturmodeller!$D519,'Data - CO2'!$A$5:$A$53,0),BW$20)*AG519*$B514)</f>
        <v/>
      </c>
      <c r="BX519" t="str" cm="1">
        <f t="array" ref="BX519">IF($D519="","",INDEX('Data - CO2'!$B$5:$AP$53,MATCH(Kulturmodeller!$D519,'Data - CO2'!$A$5:$A$53,0),BX$20)*AH519*$B514)</f>
        <v/>
      </c>
      <c r="BY519" t="str" cm="1">
        <f t="array" ref="BY519">IF($D519="","",INDEX('Data - CO2'!$B$5:$AP$53,MATCH(Kulturmodeller!$D519,'Data - CO2'!$A$5:$A$53,0),BY$20)*AI519*$B514)</f>
        <v/>
      </c>
      <c r="BZ519" t="str" cm="1">
        <f t="array" ref="BZ519">IF($D519="","",INDEX('Data - CO2'!$B$5:$AP$53,MATCH(Kulturmodeller!$D519,'Data - CO2'!$A$5:$A$53,0),BZ$20)*AJ519*$B514)</f>
        <v/>
      </c>
      <c r="CA519" t="str" cm="1">
        <f t="array" ref="CA519">IF($D519="","",INDEX('Data - CO2'!$B$5:$AP$53,MATCH(Kulturmodeller!$D519,'Data - CO2'!$A$5:$A$53,0),CA$20)*AK519*$B514)</f>
        <v/>
      </c>
      <c r="CB519" t="str" cm="1">
        <f t="array" ref="CB519">IF($D519="","",INDEX('Data - CO2'!$B$5:$AP$53,MATCH(Kulturmodeller!$D519,'Data - CO2'!$A$5:$A$53,0),CB$20)*AL519*$B514)</f>
        <v/>
      </c>
      <c r="CC519" t="str" cm="1">
        <f t="array" ref="CC519">IF($D519="","",INDEX('Data - CO2'!$B$5:$AP$53,MATCH(Kulturmodeller!$D519,'Data - CO2'!$A$5:$A$53,0),CC$20)*AM519*$B514)</f>
        <v/>
      </c>
      <c r="CD519" t="str" cm="1">
        <f t="array" ref="CD519">IF($D519="","",INDEX('Data - CO2'!$B$5:$AP$53,MATCH(Kulturmodeller!$D519,'Data - CO2'!$A$5:$A$53,0),CD$20)*AN519*$B514)</f>
        <v/>
      </c>
      <c r="CE519" t="str" cm="1">
        <f t="array" ref="CE519">IF($D519="","",INDEX('Data - CO2'!$B$5:$AP$53,MATCH(Kulturmodeller!$D519,'Data - CO2'!$A$5:$A$53,0),CE$20)*AO519*$B514)</f>
        <v/>
      </c>
      <c r="CF519" t="str" cm="1">
        <f t="array" ref="CF519">IF($D519="","",INDEX('Data - CO2'!$B$5:$AP$53,MATCH(Kulturmodeller!$D519,'Data - CO2'!$A$5:$A$53,0),CF$20)*AP519*$B514)</f>
        <v/>
      </c>
      <c r="CG519" t="str" cm="1">
        <f t="array" ref="CG519">IF($D519="","",INDEX('Data - CO2'!$B$5:$AP$53,MATCH(Kulturmodeller!$D519,'Data - CO2'!$A$5:$A$53,0),CG$20)*AQ519*$B514)</f>
        <v/>
      </c>
      <c r="CH519" t="str" cm="1">
        <f t="array" ref="CH519">IF($D519="","",INDEX('Data - CO2'!$B$5:$AP$53,MATCH(Kulturmodeller!$D519,'Data - CO2'!$A$5:$A$53,0),CH$20)*AR519*$B514)</f>
        <v/>
      </c>
      <c r="CI519" s="11" t="str" cm="1">
        <f t="array" ref="CI519">IF($D519="","",INDEX('Data - CO2'!$B$5:$AP$53,MATCH(Kulturmodeller!$D519,'Data - CO2'!$A$5:$A$53,0),CI$20)*AS519*$B514)</f>
        <v/>
      </c>
    </row>
    <row r="520" spans="1:87" x14ac:dyDescent="0.3">
      <c r="A520" s="351" t="s">
        <v>637</v>
      </c>
      <c r="B520" s="49"/>
      <c r="C520" s="130" t="str">
        <f>'Katalog over Kulturmodeller '!F185</f>
        <v>Valgfri</v>
      </c>
      <c r="D520" s="131" t="s">
        <v>58</v>
      </c>
      <c r="E520" s="139">
        <f>'Katalog over Kulturmodeller '!W185</f>
        <v>0.1</v>
      </c>
      <c r="F520" s="40">
        <f>E520</f>
        <v>0.1</v>
      </c>
      <c r="G520" s="40">
        <f t="shared" ref="G520:G521" si="8934">F520</f>
        <v>0.1</v>
      </c>
      <c r="H520" s="40">
        <f>G520*2/3</f>
        <v>6.6666666666666666E-2</v>
      </c>
      <c r="I520" s="40">
        <f>H520*0.5</f>
        <v>3.3333333333333333E-2</v>
      </c>
      <c r="J520" s="40">
        <v>0</v>
      </c>
      <c r="K520" s="40">
        <f t="shared" ref="K520:K521" si="8935">J520</f>
        <v>0</v>
      </c>
      <c r="L520" s="40">
        <f t="shared" ref="L520:L521" si="8936">K520</f>
        <v>0</v>
      </c>
      <c r="M520" s="40">
        <f t="shared" ref="M520:M521" si="8937">L520</f>
        <v>0</v>
      </c>
      <c r="N520" s="40">
        <f t="shared" ref="N520:N521" si="8938">M520</f>
        <v>0</v>
      </c>
      <c r="O520" s="40">
        <f t="shared" ref="O520:O521" si="8939">N520</f>
        <v>0</v>
      </c>
      <c r="P520" s="40">
        <f t="shared" ref="P520:P521" si="8940">O520</f>
        <v>0</v>
      </c>
      <c r="Q520" s="40">
        <f t="shared" ref="Q520:Q521" si="8941">P520</f>
        <v>0</v>
      </c>
      <c r="R520" s="40">
        <f t="shared" ref="R520:R521" si="8942">Q520</f>
        <v>0</v>
      </c>
      <c r="S520" s="40">
        <f t="shared" ref="S520:S521" si="8943">R520</f>
        <v>0</v>
      </c>
      <c r="T520" s="40">
        <f t="shared" ref="T520:T521" si="8944">S520</f>
        <v>0</v>
      </c>
      <c r="U520" s="40">
        <f t="shared" ref="U520:U521" si="8945">T520</f>
        <v>0</v>
      </c>
      <c r="V520" s="40">
        <f t="shared" ref="V520:V521" si="8946">U520</f>
        <v>0</v>
      </c>
      <c r="W520" s="40">
        <f t="shared" ref="W520:W521" si="8947">V520</f>
        <v>0</v>
      </c>
      <c r="X520" s="40">
        <f t="shared" ref="X520:X521" si="8948">W520</f>
        <v>0</v>
      </c>
      <c r="Y520" s="40">
        <f t="shared" ref="Y520:Y521" si="8949">X520</f>
        <v>0</v>
      </c>
      <c r="Z520" s="40">
        <f t="shared" ref="Z520:Z521" si="8950">Y520</f>
        <v>0</v>
      </c>
      <c r="AA520" s="40">
        <f t="shared" ref="AA520:AA521" si="8951">Z520</f>
        <v>0</v>
      </c>
      <c r="AB520" s="40">
        <f t="shared" ref="AB520:AB521" si="8952">AA520</f>
        <v>0</v>
      </c>
      <c r="AC520" s="40">
        <f t="shared" ref="AC520:AC521" si="8953">AB520</f>
        <v>0</v>
      </c>
      <c r="AD520" s="40">
        <f t="shared" ref="AD520:AD521" si="8954">AC520</f>
        <v>0</v>
      </c>
      <c r="AE520" s="40">
        <f t="shared" ref="AE520:AE521" si="8955">AD520</f>
        <v>0</v>
      </c>
      <c r="AF520" s="40">
        <f t="shared" ref="AF520:AF521" si="8956">AE520</f>
        <v>0</v>
      </c>
      <c r="AG520" s="40">
        <f t="shared" ref="AG520:AG521" si="8957">AF520</f>
        <v>0</v>
      </c>
      <c r="AH520" s="40">
        <f t="shared" ref="AH520:AH521" si="8958">AG520</f>
        <v>0</v>
      </c>
      <c r="AI520" s="40">
        <f t="shared" ref="AI520:AI521" si="8959">AH520</f>
        <v>0</v>
      </c>
      <c r="AJ520" s="40">
        <f t="shared" ref="AJ520:AJ521" si="8960">AI520</f>
        <v>0</v>
      </c>
      <c r="AK520" s="40">
        <f t="shared" ref="AK520:AK521" si="8961">AJ520</f>
        <v>0</v>
      </c>
      <c r="AL520" s="40">
        <f t="shared" ref="AL520:AL521" si="8962">AK520</f>
        <v>0</v>
      </c>
      <c r="AM520" s="40">
        <f t="shared" ref="AM520:AM521" si="8963">AL520</f>
        <v>0</v>
      </c>
      <c r="AN520" s="40">
        <f t="shared" ref="AN520:AN521" si="8964">AM520</f>
        <v>0</v>
      </c>
      <c r="AO520" s="40">
        <f t="shared" ref="AO520:AO521" si="8965">AN520</f>
        <v>0</v>
      </c>
      <c r="AP520" s="40">
        <f t="shared" ref="AP520:AP521" si="8966">AO520</f>
        <v>0</v>
      </c>
      <c r="AQ520" s="40">
        <f t="shared" ref="AQ520:AQ521" si="8967">AP520</f>
        <v>0</v>
      </c>
      <c r="AR520" s="40">
        <f t="shared" ref="AR520:AR521" si="8968">AQ520</f>
        <v>0</v>
      </c>
      <c r="AS520" s="41">
        <f t="shared" ref="AS520:AS521" si="8969">AR520</f>
        <v>0</v>
      </c>
      <c r="AU520" s="10" cm="1">
        <f t="array" ref="AU520">IF($D520="","",INDEX('Data - CO2'!$B$5:$AP$53,MATCH(Kulturmodeller!$D520,'Data - CO2'!$A$5:$A$53,0),AU$20)*E520)</f>
        <v>0</v>
      </c>
      <c r="AV520" cm="1">
        <f t="array" ref="AV520">IF($D520="","",INDEX('Data - CO2'!$B$5:$AP$53,MATCH(Kulturmodeller!$D520,'Data - CO2'!$A$5:$A$53,0),AV$20)*F520)</f>
        <v>0.88136465041360701</v>
      </c>
      <c r="AW520" cm="1">
        <f t="array" ref="AW520">IF($D520="","",INDEX('Data - CO2'!$B$5:$AP$53,MATCH(Kulturmodeller!$D520,'Data - CO2'!$A$5:$A$53,0),AW$20)*G520)</f>
        <v>5.1741980743614837</v>
      </c>
      <c r="AX520" cm="1">
        <f t="array" ref="AX520">IF($D520="","",INDEX('Data - CO2'!$B$5:$AP$53,MATCH(Kulturmodeller!$D520,'Data - CO2'!$A$5:$A$53,0),AX$20)*H520)</f>
        <v>6.3399497186418801</v>
      </c>
      <c r="AY520" cm="1">
        <f t="array" ref="AY520">IF($D520="","",INDEX('Data - CO2'!$B$5:$AP$53,MATCH(Kulturmodeller!$D520,'Data - CO2'!$A$5:$A$53,0),AY$20)*I520)</f>
        <v>5.0032133321812431</v>
      </c>
      <c r="AZ520" cm="1">
        <f t="array" ref="AZ520">IF($D520="","",INDEX('Data - CO2'!$B$5:$AP$53,MATCH(Kulturmodeller!$D520,'Data - CO2'!$A$5:$A$53,0),AZ$20)*J520*$B514)</f>
        <v>0</v>
      </c>
      <c r="BA520" cm="1">
        <f t="array" ref="BA520">IF($D520="","",INDEX('Data - CO2'!$B$5:$AP$53,MATCH(Kulturmodeller!$D520,'Data - CO2'!$A$5:$A$53,0),BA$20)*K520*$B514)</f>
        <v>0</v>
      </c>
      <c r="BB520" cm="1">
        <f t="array" ref="BB520">IF($D520="","",INDEX('Data - CO2'!$B$5:$AP$53,MATCH(Kulturmodeller!$D520,'Data - CO2'!$A$5:$A$53,0),BB$20)*L520*$B514)</f>
        <v>0</v>
      </c>
      <c r="BC520" cm="1">
        <f t="array" ref="BC520">IF($D520="","",INDEX('Data - CO2'!$B$5:$AP$53,MATCH(Kulturmodeller!$D520,'Data - CO2'!$A$5:$A$53,0),BC$20)*M520*$B514)</f>
        <v>0</v>
      </c>
      <c r="BD520" cm="1">
        <f t="array" ref="BD520">IF($D520="","",INDEX('Data - CO2'!$B$5:$AP$53,MATCH(Kulturmodeller!$D520,'Data - CO2'!$A$5:$A$53,0),BD$20)*N520*$B514)</f>
        <v>0</v>
      </c>
      <c r="BE520" cm="1">
        <f t="array" ref="BE520">IF($D520="","",INDEX('Data - CO2'!$B$5:$AP$53,MATCH(Kulturmodeller!$D520,'Data - CO2'!$A$5:$A$53,0),BE$20)*O520*$B514)</f>
        <v>0</v>
      </c>
      <c r="BF520" cm="1">
        <f t="array" ref="BF520">IF($D520="","",INDEX('Data - CO2'!$B$5:$AP$53,MATCH(Kulturmodeller!$D520,'Data - CO2'!$A$5:$A$53,0),BF$20)*P520*$B514)</f>
        <v>0</v>
      </c>
      <c r="BG520" cm="1">
        <f t="array" ref="BG520">IF($D520="","",INDEX('Data - CO2'!$B$5:$AP$53,MATCH(Kulturmodeller!$D520,'Data - CO2'!$A$5:$A$53,0),BG$20)*Q520*$B514)</f>
        <v>0</v>
      </c>
      <c r="BH520" cm="1">
        <f t="array" ref="BH520">IF($D520="","",INDEX('Data - CO2'!$B$5:$AP$53,MATCH(Kulturmodeller!$D520,'Data - CO2'!$A$5:$A$53,0),BH$20)*R520*$B514)</f>
        <v>0</v>
      </c>
      <c r="BI520" cm="1">
        <f t="array" ref="BI520">IF($D520="","",INDEX('Data - CO2'!$B$5:$AP$53,MATCH(Kulturmodeller!$D520,'Data - CO2'!$A$5:$A$53,0),BI$20)*S520*$B514)</f>
        <v>0</v>
      </c>
      <c r="BJ520" cm="1">
        <f t="array" ref="BJ520">IF($D520="","",INDEX('Data - CO2'!$B$5:$AP$53,MATCH(Kulturmodeller!$D520,'Data - CO2'!$A$5:$A$53,0),BJ$20)*T520*$B514)</f>
        <v>0</v>
      </c>
      <c r="BK520" cm="1">
        <f t="array" ref="BK520">IF($D520="","",INDEX('Data - CO2'!$B$5:$AP$53,MATCH(Kulturmodeller!$D520,'Data - CO2'!$A$5:$A$53,0),BK$20)*U520*$B514)</f>
        <v>0</v>
      </c>
      <c r="BL520" cm="1">
        <f t="array" ref="BL520">IF($D520="","",INDEX('Data - CO2'!$B$5:$AP$53,MATCH(Kulturmodeller!$D520,'Data - CO2'!$A$5:$A$53,0),BL$20)*V520*$B514)</f>
        <v>0</v>
      </c>
      <c r="BM520" cm="1">
        <f t="array" ref="BM520">IF($D520="","",INDEX('Data - CO2'!$B$5:$AP$53,MATCH(Kulturmodeller!$D520,'Data - CO2'!$A$5:$A$53,0),BM$20)*W520*$B514)</f>
        <v>0</v>
      </c>
      <c r="BN520" cm="1">
        <f t="array" ref="BN520">IF($D520="","",INDEX('Data - CO2'!$B$5:$AP$53,MATCH(Kulturmodeller!$D520,'Data - CO2'!$A$5:$A$53,0),BN$20)*X520*$B514)</f>
        <v>0</v>
      </c>
      <c r="BO520" cm="1">
        <f t="array" ref="BO520">IF($D520="","",INDEX('Data - CO2'!$B$5:$AP$53,MATCH(Kulturmodeller!$D520,'Data - CO2'!$A$5:$A$53,0),BO$20)*Y520*$B514)</f>
        <v>0</v>
      </c>
      <c r="BP520" cm="1">
        <f t="array" ref="BP520">IF($D520="","",INDEX('Data - CO2'!$B$5:$AP$53,MATCH(Kulturmodeller!$D520,'Data - CO2'!$A$5:$A$53,0),BP$20)*Z520*$B514)</f>
        <v>0</v>
      </c>
      <c r="BQ520" cm="1">
        <f t="array" ref="BQ520">IF($D520="","",INDEX('Data - CO2'!$B$5:$AP$53,MATCH(Kulturmodeller!$D520,'Data - CO2'!$A$5:$A$53,0),BQ$20)*AA520*$B514)</f>
        <v>0</v>
      </c>
      <c r="BR520" cm="1">
        <f t="array" ref="BR520">IF($D520="","",INDEX('Data - CO2'!$B$5:$AP$53,MATCH(Kulturmodeller!$D520,'Data - CO2'!$A$5:$A$53,0),BR$20)*AB520*$B514)</f>
        <v>0</v>
      </c>
      <c r="BS520" cm="1">
        <f t="array" ref="BS520">IF($D520="","",INDEX('Data - CO2'!$B$5:$AP$53,MATCH(Kulturmodeller!$D520,'Data - CO2'!$A$5:$A$53,0),BS$20)*AC520*$B514)</f>
        <v>0</v>
      </c>
      <c r="BT520" cm="1">
        <f t="array" ref="BT520">IF($D520="","",INDEX('Data - CO2'!$B$5:$AP$53,MATCH(Kulturmodeller!$D520,'Data - CO2'!$A$5:$A$53,0),BT$20)*AD520*$B514)</f>
        <v>0</v>
      </c>
      <c r="BU520" cm="1">
        <f t="array" ref="BU520">IF($D520="","",INDEX('Data - CO2'!$B$5:$AP$53,MATCH(Kulturmodeller!$D520,'Data - CO2'!$A$5:$A$53,0),BU$20)*AE520*$B514)</f>
        <v>0</v>
      </c>
      <c r="BV520" cm="1">
        <f t="array" ref="BV520">IF($D520="","",INDEX('Data - CO2'!$B$5:$AP$53,MATCH(Kulturmodeller!$D520,'Data - CO2'!$A$5:$A$53,0),BV$20)*AF520*$B514)</f>
        <v>0</v>
      </c>
      <c r="BW520" cm="1">
        <f t="array" ref="BW520">IF($D520="","",INDEX('Data - CO2'!$B$5:$AP$53,MATCH(Kulturmodeller!$D520,'Data - CO2'!$A$5:$A$53,0),BW$20)*AG520*$B514)</f>
        <v>0</v>
      </c>
      <c r="BX520" cm="1">
        <f t="array" ref="BX520">IF($D520="","",INDEX('Data - CO2'!$B$5:$AP$53,MATCH(Kulturmodeller!$D520,'Data - CO2'!$A$5:$A$53,0),BX$20)*AH520*$B514)</f>
        <v>0</v>
      </c>
      <c r="BY520" cm="1">
        <f t="array" ref="BY520">IF($D520="","",INDEX('Data - CO2'!$B$5:$AP$53,MATCH(Kulturmodeller!$D520,'Data - CO2'!$A$5:$A$53,0),BY$20)*AI520*$B514)</f>
        <v>0</v>
      </c>
      <c r="BZ520" cm="1">
        <f t="array" ref="BZ520">IF($D520="","",INDEX('Data - CO2'!$B$5:$AP$53,MATCH(Kulturmodeller!$D520,'Data - CO2'!$A$5:$A$53,0),BZ$20)*AJ520*$B514)</f>
        <v>0</v>
      </c>
      <c r="CA520" cm="1">
        <f t="array" ref="CA520">IF($D520="","",INDEX('Data - CO2'!$B$5:$AP$53,MATCH(Kulturmodeller!$D520,'Data - CO2'!$A$5:$A$53,0),CA$20)*AK520*$B514)</f>
        <v>0</v>
      </c>
      <c r="CB520" cm="1">
        <f t="array" ref="CB520">IF($D520="","",INDEX('Data - CO2'!$B$5:$AP$53,MATCH(Kulturmodeller!$D520,'Data - CO2'!$A$5:$A$53,0),CB$20)*AL520*$B514)</f>
        <v>0</v>
      </c>
      <c r="CC520" cm="1">
        <f t="array" ref="CC520">IF($D520="","",INDEX('Data - CO2'!$B$5:$AP$53,MATCH(Kulturmodeller!$D520,'Data - CO2'!$A$5:$A$53,0),CC$20)*AM520*$B514)</f>
        <v>0</v>
      </c>
      <c r="CD520" cm="1">
        <f t="array" ref="CD520">IF($D520="","",INDEX('Data - CO2'!$B$5:$AP$53,MATCH(Kulturmodeller!$D520,'Data - CO2'!$A$5:$A$53,0),CD$20)*AN520*$B514)</f>
        <v>0</v>
      </c>
      <c r="CE520" cm="1">
        <f t="array" ref="CE520">IF($D520="","",INDEX('Data - CO2'!$B$5:$AP$53,MATCH(Kulturmodeller!$D520,'Data - CO2'!$A$5:$A$53,0),CE$20)*AO520*$B514)</f>
        <v>0</v>
      </c>
      <c r="CF520" cm="1">
        <f t="array" ref="CF520">IF($D520="","",INDEX('Data - CO2'!$B$5:$AP$53,MATCH(Kulturmodeller!$D520,'Data - CO2'!$A$5:$A$53,0),CF$20)*AP520*$B514)</f>
        <v>0</v>
      </c>
      <c r="CG520" cm="1">
        <f t="array" ref="CG520">IF($D520="","",INDEX('Data - CO2'!$B$5:$AP$53,MATCH(Kulturmodeller!$D520,'Data - CO2'!$A$5:$A$53,0),CG$20)*AQ520*$B514)</f>
        <v>0</v>
      </c>
      <c r="CH520" cm="1">
        <f t="array" ref="CH520">IF($D520="","",INDEX('Data - CO2'!$B$5:$AP$53,MATCH(Kulturmodeller!$D520,'Data - CO2'!$A$5:$A$53,0),CH$20)*AR520*$B514)</f>
        <v>0</v>
      </c>
      <c r="CI520" s="11" cm="1">
        <f t="array" ref="CI520">IF($D520="","",INDEX('Data - CO2'!$B$5:$AP$53,MATCH(Kulturmodeller!$D520,'Data - CO2'!$A$5:$A$53,0),CI$20)*AS520*$B514)</f>
        <v>0</v>
      </c>
    </row>
    <row r="521" spans="1:87" x14ac:dyDescent="0.3">
      <c r="A521" s="346" t="s">
        <v>638</v>
      </c>
      <c r="B521" s="42"/>
      <c r="C521" s="128" t="str">
        <f>'Katalog over Kulturmodeller '!F186</f>
        <v>Juletræer (NGR)</v>
      </c>
      <c r="D521" s="129" t="s">
        <v>633</v>
      </c>
      <c r="E521" s="140">
        <f>'Katalog over Kulturmodeller '!W186</f>
        <v>0</v>
      </c>
      <c r="F521" s="40">
        <f>E521</f>
        <v>0</v>
      </c>
      <c r="G521" s="40">
        <f t="shared" si="8934"/>
        <v>0</v>
      </c>
      <c r="H521" s="40">
        <f>G521*2/3</f>
        <v>0</v>
      </c>
      <c r="I521" s="40">
        <f>H521*0.5</f>
        <v>0</v>
      </c>
      <c r="J521" s="40">
        <v>0</v>
      </c>
      <c r="K521" s="40">
        <f t="shared" si="8935"/>
        <v>0</v>
      </c>
      <c r="L521" s="40">
        <f t="shared" si="8936"/>
        <v>0</v>
      </c>
      <c r="M521" s="40">
        <f t="shared" si="8937"/>
        <v>0</v>
      </c>
      <c r="N521" s="40">
        <f t="shared" si="8938"/>
        <v>0</v>
      </c>
      <c r="O521" s="40">
        <f t="shared" si="8939"/>
        <v>0</v>
      </c>
      <c r="P521" s="40">
        <f t="shared" si="8940"/>
        <v>0</v>
      </c>
      <c r="Q521" s="40">
        <f t="shared" si="8941"/>
        <v>0</v>
      </c>
      <c r="R521" s="40">
        <f t="shared" si="8942"/>
        <v>0</v>
      </c>
      <c r="S521" s="40">
        <f t="shared" si="8943"/>
        <v>0</v>
      </c>
      <c r="T521" s="40">
        <f t="shared" si="8944"/>
        <v>0</v>
      </c>
      <c r="U521" s="40">
        <f t="shared" si="8945"/>
        <v>0</v>
      </c>
      <c r="V521" s="40">
        <f t="shared" si="8946"/>
        <v>0</v>
      </c>
      <c r="W521" s="40">
        <f t="shared" si="8947"/>
        <v>0</v>
      </c>
      <c r="X521" s="40">
        <f t="shared" si="8948"/>
        <v>0</v>
      </c>
      <c r="Y521" s="40">
        <f t="shared" si="8949"/>
        <v>0</v>
      </c>
      <c r="Z521" s="40">
        <f t="shared" si="8950"/>
        <v>0</v>
      </c>
      <c r="AA521" s="40">
        <f t="shared" si="8951"/>
        <v>0</v>
      </c>
      <c r="AB521" s="40">
        <f t="shared" si="8952"/>
        <v>0</v>
      </c>
      <c r="AC521" s="40">
        <f t="shared" si="8953"/>
        <v>0</v>
      </c>
      <c r="AD521" s="40">
        <f t="shared" si="8954"/>
        <v>0</v>
      </c>
      <c r="AE521" s="40">
        <f t="shared" si="8955"/>
        <v>0</v>
      </c>
      <c r="AF521" s="40">
        <f t="shared" si="8956"/>
        <v>0</v>
      </c>
      <c r="AG521" s="40">
        <f t="shared" si="8957"/>
        <v>0</v>
      </c>
      <c r="AH521" s="40">
        <f t="shared" si="8958"/>
        <v>0</v>
      </c>
      <c r="AI521" s="40">
        <f t="shared" si="8959"/>
        <v>0</v>
      </c>
      <c r="AJ521" s="40">
        <f t="shared" si="8960"/>
        <v>0</v>
      </c>
      <c r="AK521" s="40">
        <f t="shared" si="8961"/>
        <v>0</v>
      </c>
      <c r="AL521" s="40">
        <f t="shared" si="8962"/>
        <v>0</v>
      </c>
      <c r="AM521" s="40">
        <f t="shared" si="8963"/>
        <v>0</v>
      </c>
      <c r="AN521" s="40">
        <f t="shared" si="8964"/>
        <v>0</v>
      </c>
      <c r="AO521" s="40">
        <f t="shared" si="8965"/>
        <v>0</v>
      </c>
      <c r="AP521" s="40">
        <f t="shared" si="8966"/>
        <v>0</v>
      </c>
      <c r="AQ521" s="40">
        <f t="shared" si="8967"/>
        <v>0</v>
      </c>
      <c r="AR521" s="40">
        <f t="shared" si="8968"/>
        <v>0</v>
      </c>
      <c r="AS521" s="41">
        <f t="shared" si="8969"/>
        <v>0</v>
      </c>
      <c r="AU521" s="12" cm="1">
        <f t="array" ref="AU521">IF($D521="","",INDEX('Data - CO2'!$B$5:$AP$53,MATCH(Kulturmodeller!$D521,'Data - CO2'!$A$5:$A$53,0),AU$20)*E521)</f>
        <v>0</v>
      </c>
      <c r="AV521" s="3" cm="1">
        <f t="array" ref="AV521">IF($D521="","",INDEX('Data - CO2'!$B$5:$AP$53,MATCH(Kulturmodeller!$D521,'Data - CO2'!$A$5:$A$53,0),AV$20)*F521)</f>
        <v>0</v>
      </c>
      <c r="AW521" s="3" cm="1">
        <f t="array" ref="AW521">IF($D521="","",INDEX('Data - CO2'!$B$5:$AP$53,MATCH(Kulturmodeller!$D521,'Data - CO2'!$A$5:$A$53,0),AW$20)*G521)</f>
        <v>0</v>
      </c>
      <c r="AX521" s="3" cm="1">
        <f t="array" ref="AX521">IF($D521="","",INDEX('Data - CO2'!$B$5:$AP$53,MATCH(Kulturmodeller!$D521,'Data - CO2'!$A$5:$A$53,0),AX$20)*H521)</f>
        <v>0</v>
      </c>
      <c r="AY521" s="3" cm="1">
        <f t="array" ref="AY521">IF($D521="","",INDEX('Data - CO2'!$B$5:$AP$53,MATCH(Kulturmodeller!$D521,'Data - CO2'!$A$5:$A$53,0),AY$20)*I521)</f>
        <v>0</v>
      </c>
      <c r="AZ521" s="3" cm="1">
        <f t="array" ref="AZ521">IF($D521="","",INDEX('Data - CO2'!$B$5:$AP$53,MATCH(Kulturmodeller!$D521,'Data - CO2'!$A$5:$A$53,0),AZ$20)*J521*$B514)</f>
        <v>0</v>
      </c>
      <c r="BA521" s="3" cm="1">
        <f t="array" ref="BA521">IF($D521="","",INDEX('Data - CO2'!$B$5:$AP$53,MATCH(Kulturmodeller!$D521,'Data - CO2'!$A$5:$A$53,0),BA$20)*K521*$B514)</f>
        <v>0</v>
      </c>
      <c r="BB521" s="3" cm="1">
        <f t="array" ref="BB521">IF($D521="","",INDEX('Data - CO2'!$B$5:$AP$53,MATCH(Kulturmodeller!$D521,'Data - CO2'!$A$5:$A$53,0),BB$20)*L521*$B514)</f>
        <v>0</v>
      </c>
      <c r="BC521" s="3" cm="1">
        <f t="array" ref="BC521">IF($D521="","",INDEX('Data - CO2'!$B$5:$AP$53,MATCH(Kulturmodeller!$D521,'Data - CO2'!$A$5:$A$53,0),BC$20)*M521*$B514)</f>
        <v>0</v>
      </c>
      <c r="BD521" s="3" cm="1">
        <f t="array" ref="BD521">IF($D521="","",INDEX('Data - CO2'!$B$5:$AP$53,MATCH(Kulturmodeller!$D521,'Data - CO2'!$A$5:$A$53,0),BD$20)*N521*$B514)</f>
        <v>0</v>
      </c>
      <c r="BE521" s="3" cm="1">
        <f t="array" ref="BE521">IF($D521="","",INDEX('Data - CO2'!$B$5:$AP$53,MATCH(Kulturmodeller!$D521,'Data - CO2'!$A$5:$A$53,0),BE$20)*O521*$B514)</f>
        <v>0</v>
      </c>
      <c r="BF521" s="3" cm="1">
        <f t="array" ref="BF521">IF($D521="","",INDEX('Data - CO2'!$B$5:$AP$53,MATCH(Kulturmodeller!$D521,'Data - CO2'!$A$5:$A$53,0),BF$20)*P521*$B514)</f>
        <v>0</v>
      </c>
      <c r="BG521" s="3" cm="1">
        <f t="array" ref="BG521">IF($D521="","",INDEX('Data - CO2'!$B$5:$AP$53,MATCH(Kulturmodeller!$D521,'Data - CO2'!$A$5:$A$53,0),BG$20)*Q521*$B514)</f>
        <v>0</v>
      </c>
      <c r="BH521" s="3" cm="1">
        <f t="array" ref="BH521">IF($D521="","",INDEX('Data - CO2'!$B$5:$AP$53,MATCH(Kulturmodeller!$D521,'Data - CO2'!$A$5:$A$53,0),BH$20)*R521*$B514)</f>
        <v>0</v>
      </c>
      <c r="BI521" s="3" cm="1">
        <f t="array" ref="BI521">IF($D521="","",INDEX('Data - CO2'!$B$5:$AP$53,MATCH(Kulturmodeller!$D521,'Data - CO2'!$A$5:$A$53,0),BI$20)*S521*$B514)</f>
        <v>0</v>
      </c>
      <c r="BJ521" s="3" cm="1">
        <f t="array" ref="BJ521">IF($D521="","",INDEX('Data - CO2'!$B$5:$AP$53,MATCH(Kulturmodeller!$D521,'Data - CO2'!$A$5:$A$53,0),BJ$20)*T521*$B514)</f>
        <v>0</v>
      </c>
      <c r="BK521" s="3" cm="1">
        <f t="array" ref="BK521">IF($D521="","",INDEX('Data - CO2'!$B$5:$AP$53,MATCH(Kulturmodeller!$D521,'Data - CO2'!$A$5:$A$53,0),BK$20)*U521*$B514)</f>
        <v>0</v>
      </c>
      <c r="BL521" s="3" cm="1">
        <f t="array" ref="BL521">IF($D521="","",INDEX('Data - CO2'!$B$5:$AP$53,MATCH(Kulturmodeller!$D521,'Data - CO2'!$A$5:$A$53,0),BL$20)*V521*$B514)</f>
        <v>0</v>
      </c>
      <c r="BM521" s="3" cm="1">
        <f t="array" ref="BM521">IF($D521="","",INDEX('Data - CO2'!$B$5:$AP$53,MATCH(Kulturmodeller!$D521,'Data - CO2'!$A$5:$A$53,0),BM$20)*W521*$B514)</f>
        <v>0</v>
      </c>
      <c r="BN521" s="3" cm="1">
        <f t="array" ref="BN521">IF($D521="","",INDEX('Data - CO2'!$B$5:$AP$53,MATCH(Kulturmodeller!$D521,'Data - CO2'!$A$5:$A$53,0),BN$20)*X521*$B514)</f>
        <v>0</v>
      </c>
      <c r="BO521" s="3" cm="1">
        <f t="array" ref="BO521">IF($D521="","",INDEX('Data - CO2'!$B$5:$AP$53,MATCH(Kulturmodeller!$D521,'Data - CO2'!$A$5:$A$53,0),BO$20)*Y521*$B514)</f>
        <v>0</v>
      </c>
      <c r="BP521" s="3" cm="1">
        <f t="array" ref="BP521">IF($D521="","",INDEX('Data - CO2'!$B$5:$AP$53,MATCH(Kulturmodeller!$D521,'Data - CO2'!$A$5:$A$53,0),BP$20)*Z521*$B514)</f>
        <v>0</v>
      </c>
      <c r="BQ521" s="3" cm="1">
        <f t="array" ref="BQ521">IF($D521="","",INDEX('Data - CO2'!$B$5:$AP$53,MATCH(Kulturmodeller!$D521,'Data - CO2'!$A$5:$A$53,0),BQ$20)*AA521*$B514)</f>
        <v>0</v>
      </c>
      <c r="BR521" s="3" cm="1">
        <f t="array" ref="BR521">IF($D521="","",INDEX('Data - CO2'!$B$5:$AP$53,MATCH(Kulturmodeller!$D521,'Data - CO2'!$A$5:$A$53,0),BR$20)*AB521*$B514)</f>
        <v>0</v>
      </c>
      <c r="BS521" s="3" cm="1">
        <f t="array" ref="BS521">IF($D521="","",INDEX('Data - CO2'!$B$5:$AP$53,MATCH(Kulturmodeller!$D521,'Data - CO2'!$A$5:$A$53,0),BS$20)*AC521*$B514)</f>
        <v>0</v>
      </c>
      <c r="BT521" s="3" cm="1">
        <f t="array" ref="BT521">IF($D521="","",INDEX('Data - CO2'!$B$5:$AP$53,MATCH(Kulturmodeller!$D521,'Data - CO2'!$A$5:$A$53,0),BT$20)*AD521*$B514)</f>
        <v>0</v>
      </c>
      <c r="BU521" s="3" cm="1">
        <f t="array" ref="BU521">IF($D521="","",INDEX('Data - CO2'!$B$5:$AP$53,MATCH(Kulturmodeller!$D521,'Data - CO2'!$A$5:$A$53,0),BU$20)*AE521*$B514)</f>
        <v>0</v>
      </c>
      <c r="BV521" s="3" cm="1">
        <f t="array" ref="BV521">IF($D521="","",INDEX('Data - CO2'!$B$5:$AP$53,MATCH(Kulturmodeller!$D521,'Data - CO2'!$A$5:$A$53,0),BV$20)*AF521*$B514)</f>
        <v>0</v>
      </c>
      <c r="BW521" s="3" cm="1">
        <f t="array" ref="BW521">IF($D521="","",INDEX('Data - CO2'!$B$5:$AP$53,MATCH(Kulturmodeller!$D521,'Data - CO2'!$A$5:$A$53,0),BW$20)*AG521*$B514)</f>
        <v>0</v>
      </c>
      <c r="BX521" s="3" cm="1">
        <f t="array" ref="BX521">IF($D521="","",INDEX('Data - CO2'!$B$5:$AP$53,MATCH(Kulturmodeller!$D521,'Data - CO2'!$A$5:$A$53,0),BX$20)*AH521*$B514)</f>
        <v>0</v>
      </c>
      <c r="BY521" s="3" cm="1">
        <f t="array" ref="BY521">IF($D521="","",INDEX('Data - CO2'!$B$5:$AP$53,MATCH(Kulturmodeller!$D521,'Data - CO2'!$A$5:$A$53,0),BY$20)*AI521*$B514)</f>
        <v>0</v>
      </c>
      <c r="BZ521" s="3" cm="1">
        <f t="array" ref="BZ521">IF($D521="","",INDEX('Data - CO2'!$B$5:$AP$53,MATCH(Kulturmodeller!$D521,'Data - CO2'!$A$5:$A$53,0),BZ$20)*AJ521*$B514)</f>
        <v>0</v>
      </c>
      <c r="CA521" s="3" cm="1">
        <f t="array" ref="CA521">IF($D521="","",INDEX('Data - CO2'!$B$5:$AP$53,MATCH(Kulturmodeller!$D521,'Data - CO2'!$A$5:$A$53,0),CA$20)*AK521*$B514)</f>
        <v>0</v>
      </c>
      <c r="CB521" s="3" cm="1">
        <f t="array" ref="CB521">IF($D521="","",INDEX('Data - CO2'!$B$5:$AP$53,MATCH(Kulturmodeller!$D521,'Data - CO2'!$A$5:$A$53,0),CB$20)*AL521*$B514)</f>
        <v>0</v>
      </c>
      <c r="CC521" s="3" cm="1">
        <f t="array" ref="CC521">IF($D521="","",INDEX('Data - CO2'!$B$5:$AP$53,MATCH(Kulturmodeller!$D521,'Data - CO2'!$A$5:$A$53,0),CC$20)*AM521*$B514)</f>
        <v>0</v>
      </c>
      <c r="CD521" s="3" cm="1">
        <f t="array" ref="CD521">IF($D521="","",INDEX('Data - CO2'!$B$5:$AP$53,MATCH(Kulturmodeller!$D521,'Data - CO2'!$A$5:$A$53,0),CD$20)*AN521*$B514)</f>
        <v>0</v>
      </c>
      <c r="CE521" s="3" cm="1">
        <f t="array" ref="CE521">IF($D521="","",INDEX('Data - CO2'!$B$5:$AP$53,MATCH(Kulturmodeller!$D521,'Data - CO2'!$A$5:$A$53,0),CE$20)*AO521*$B514)</f>
        <v>0</v>
      </c>
      <c r="CF521" s="3" cm="1">
        <f t="array" ref="CF521">IF($D521="","",INDEX('Data - CO2'!$B$5:$AP$53,MATCH(Kulturmodeller!$D521,'Data - CO2'!$A$5:$A$53,0),CF$20)*AP521*$B514)</f>
        <v>0</v>
      </c>
      <c r="CG521" s="3" cm="1">
        <f t="array" ref="CG521">IF($D521="","",INDEX('Data - CO2'!$B$5:$AP$53,MATCH(Kulturmodeller!$D521,'Data - CO2'!$A$5:$A$53,0),CG$20)*AQ521*$B514)</f>
        <v>0</v>
      </c>
      <c r="CH521" s="3" cm="1">
        <f t="array" ref="CH521">IF($D521="","",INDEX('Data - CO2'!$B$5:$AP$53,MATCH(Kulturmodeller!$D521,'Data - CO2'!$A$5:$A$53,0),CH$20)*AR521*$B514)</f>
        <v>0</v>
      </c>
      <c r="CI521" s="13" cm="1">
        <f t="array" ref="CI521">IF($D521="","",INDEX('Data - CO2'!$B$5:$AP$53,MATCH(Kulturmodeller!$D521,'Data - CO2'!$A$5:$A$53,0),CI$20)*AS521*$B514)</f>
        <v>0</v>
      </c>
    </row>
    <row r="522" spans="1:87" x14ac:dyDescent="0.3">
      <c r="A522" s="33"/>
      <c r="B522" s="33"/>
      <c r="C522" s="33"/>
      <c r="D522" s="10"/>
      <c r="E522" s="479">
        <f>SUM(E515:E521)</f>
        <v>1</v>
      </c>
      <c r="F522" s="108">
        <f>SUM(F515:F521)</f>
        <v>1</v>
      </c>
      <c r="G522" s="109">
        <f>SUM(G515:G521)</f>
        <v>1</v>
      </c>
      <c r="H522" s="109">
        <f t="shared" ref="H522:AS522" si="8970">SUM(H515:H521)</f>
        <v>1</v>
      </c>
      <c r="I522" s="109">
        <f t="shared" si="8970"/>
        <v>0.99999999999999989</v>
      </c>
      <c r="J522" s="109">
        <f t="shared" si="8970"/>
        <v>1</v>
      </c>
      <c r="K522" s="109">
        <f t="shared" si="8970"/>
        <v>1</v>
      </c>
      <c r="L522" s="109">
        <f t="shared" si="8970"/>
        <v>1</v>
      </c>
      <c r="M522" s="109">
        <f t="shared" si="8970"/>
        <v>1</v>
      </c>
      <c r="N522" s="109">
        <f t="shared" si="8970"/>
        <v>1</v>
      </c>
      <c r="O522" s="109">
        <f t="shared" si="8970"/>
        <v>1</v>
      </c>
      <c r="P522" s="109">
        <f t="shared" si="8970"/>
        <v>1</v>
      </c>
      <c r="Q522" s="109">
        <f t="shared" si="8970"/>
        <v>1</v>
      </c>
      <c r="R522" s="109">
        <f t="shared" si="8970"/>
        <v>1</v>
      </c>
      <c r="S522" s="109">
        <f t="shared" si="8970"/>
        <v>1</v>
      </c>
      <c r="T522" s="109">
        <f t="shared" si="8970"/>
        <v>1</v>
      </c>
      <c r="U522" s="109">
        <f t="shared" si="8970"/>
        <v>1</v>
      </c>
      <c r="V522" s="109">
        <f t="shared" si="8970"/>
        <v>1</v>
      </c>
      <c r="W522" s="109">
        <f t="shared" si="8970"/>
        <v>1</v>
      </c>
      <c r="X522" s="109">
        <f t="shared" si="8970"/>
        <v>1</v>
      </c>
      <c r="Y522" s="109">
        <f t="shared" si="8970"/>
        <v>1</v>
      </c>
      <c r="Z522" s="109">
        <f t="shared" si="8970"/>
        <v>1</v>
      </c>
      <c r="AA522" s="109">
        <f t="shared" si="8970"/>
        <v>1</v>
      </c>
      <c r="AB522" s="109">
        <f t="shared" si="8970"/>
        <v>1</v>
      </c>
      <c r="AC522" s="109">
        <f t="shared" si="8970"/>
        <v>1</v>
      </c>
      <c r="AD522" s="109">
        <f t="shared" si="8970"/>
        <v>1</v>
      </c>
      <c r="AE522" s="109">
        <f t="shared" si="8970"/>
        <v>1</v>
      </c>
      <c r="AF522" s="109">
        <f t="shared" si="8970"/>
        <v>1</v>
      </c>
      <c r="AG522" s="109">
        <f t="shared" si="8970"/>
        <v>1</v>
      </c>
      <c r="AH522" s="109">
        <f t="shared" si="8970"/>
        <v>1</v>
      </c>
      <c r="AI522" s="109">
        <f t="shared" si="8970"/>
        <v>1</v>
      </c>
      <c r="AJ522" s="109">
        <f t="shared" si="8970"/>
        <v>1</v>
      </c>
      <c r="AK522" s="109">
        <f t="shared" si="8970"/>
        <v>1</v>
      </c>
      <c r="AL522" s="109">
        <f t="shared" si="8970"/>
        <v>1</v>
      </c>
      <c r="AM522" s="109">
        <f t="shared" si="8970"/>
        <v>1</v>
      </c>
      <c r="AN522" s="109">
        <f t="shared" si="8970"/>
        <v>1</v>
      </c>
      <c r="AO522" s="109">
        <f t="shared" si="8970"/>
        <v>1</v>
      </c>
      <c r="AP522" s="109">
        <f t="shared" si="8970"/>
        <v>1</v>
      </c>
      <c r="AQ522" s="109">
        <f t="shared" si="8970"/>
        <v>1</v>
      </c>
      <c r="AR522" s="109">
        <f t="shared" si="8970"/>
        <v>1</v>
      </c>
      <c r="AS522" s="110">
        <f t="shared" si="8970"/>
        <v>1</v>
      </c>
      <c r="AU522" s="111">
        <f>SUM(AU515:AU521)</f>
        <v>0</v>
      </c>
      <c r="AV522" s="112">
        <f t="shared" ref="AV522:CI522" si="8971">SUM(AV515:AV521)</f>
        <v>1.7951023651787479</v>
      </c>
      <c r="AW522" s="112">
        <f t="shared" si="8971"/>
        <v>11.265782839462423</v>
      </c>
      <c r="AX522" s="112">
        <f t="shared" si="8971"/>
        <v>22.132947257792466</v>
      </c>
      <c r="AY522" s="112">
        <f t="shared" si="8971"/>
        <v>37.717279663278887</v>
      </c>
      <c r="AZ522" s="112">
        <f t="shared" si="8971"/>
        <v>77.286124773316075</v>
      </c>
      <c r="BA522" s="112">
        <f t="shared" si="8971"/>
        <v>124.58633527679194</v>
      </c>
      <c r="BB522" s="112">
        <f t="shared" si="8971"/>
        <v>160.00989570104778</v>
      </c>
      <c r="BC522" s="112">
        <f t="shared" si="8971"/>
        <v>188.14856290340654</v>
      </c>
      <c r="BD522" s="112">
        <f t="shared" si="8971"/>
        <v>209.82520950669044</v>
      </c>
      <c r="BE522" s="112">
        <f t="shared" si="8971"/>
        <v>230.94952245213963</v>
      </c>
      <c r="BF522" s="112">
        <f t="shared" si="8971"/>
        <v>259.07281540855314</v>
      </c>
      <c r="BG522" s="112">
        <f t="shared" si="8971"/>
        <v>291.49744200097763</v>
      </c>
      <c r="BH522" s="112">
        <f t="shared" si="8971"/>
        <v>331.85100632657338</v>
      </c>
      <c r="BI522" s="112">
        <f t="shared" si="8971"/>
        <v>370.48380319791374</v>
      </c>
      <c r="BJ522" s="112">
        <f t="shared" si="8971"/>
        <v>394.0012265334243</v>
      </c>
      <c r="BK522" s="112">
        <f t="shared" si="8971"/>
        <v>409.345246805599</v>
      </c>
      <c r="BL522" s="112">
        <f t="shared" si="8971"/>
        <v>23.918170501388182</v>
      </c>
      <c r="BM522" s="112">
        <f t="shared" si="8971"/>
        <v>30.843320914055049</v>
      </c>
      <c r="BN522" s="112">
        <f t="shared" si="8971"/>
        <v>42.185207355671636</v>
      </c>
      <c r="BO522" s="112">
        <f t="shared" si="8971"/>
        <v>59.994946239685696</v>
      </c>
      <c r="BP522" s="112">
        <f t="shared" si="8971"/>
        <v>103.10231983970867</v>
      </c>
      <c r="BQ522" s="112">
        <f t="shared" si="8971"/>
        <v>148.14907367303906</v>
      </c>
      <c r="BR522" s="112">
        <f t="shared" si="8971"/>
        <v>180.35189599427392</v>
      </c>
      <c r="BS522" s="112">
        <f t="shared" si="8971"/>
        <v>206.65042572211524</v>
      </c>
      <c r="BT522" s="112">
        <f t="shared" si="8971"/>
        <v>227.80999305576435</v>
      </c>
      <c r="BU522" s="112">
        <f t="shared" si="8971"/>
        <v>248.15922721646109</v>
      </c>
      <c r="BV522" s="112">
        <f t="shared" si="8971"/>
        <v>275.92527518810823</v>
      </c>
      <c r="BW522" s="112">
        <f t="shared" si="8971"/>
        <v>307.30793468740649</v>
      </c>
      <c r="BX522" s="112">
        <f t="shared" si="8971"/>
        <v>346.64955126604264</v>
      </c>
      <c r="BY522" s="112">
        <f t="shared" si="8971"/>
        <v>384.3246876671268</v>
      </c>
      <c r="BZ522" s="112">
        <f t="shared" si="8971"/>
        <v>406.74950508231734</v>
      </c>
      <c r="CA522" s="112">
        <f t="shared" si="8971"/>
        <v>421.11044912112334</v>
      </c>
      <c r="CB522" s="112">
        <f t="shared" si="8971"/>
        <v>1.015264127516823</v>
      </c>
      <c r="CC522" s="112">
        <f t="shared" si="8971"/>
        <v>6.7684275167788215</v>
      </c>
      <c r="CD522" s="112">
        <f t="shared" si="8971"/>
        <v>16.921068791947057</v>
      </c>
      <c r="CE522" s="112">
        <f t="shared" si="8971"/>
        <v>33.842137583894115</v>
      </c>
      <c r="CF522" s="112">
        <f t="shared" si="8971"/>
        <v>77.286124773316075</v>
      </c>
      <c r="CG522" s="112">
        <f t="shared" si="8971"/>
        <v>124.58633527679194</v>
      </c>
      <c r="CH522" s="112">
        <f t="shared" si="8971"/>
        <v>160.00989570104778</v>
      </c>
      <c r="CI522" s="113">
        <f t="shared" si="8971"/>
        <v>188.14856290340654</v>
      </c>
    </row>
    <row r="523" spans="1:87" x14ac:dyDescent="0.3">
      <c r="A523" s="7" t="s">
        <v>86</v>
      </c>
      <c r="B523" s="7"/>
      <c r="C523" s="131"/>
      <c r="D523" s="131"/>
      <c r="E523" s="126"/>
      <c r="F523" s="39">
        <f>E523</f>
        <v>0</v>
      </c>
      <c r="G523" s="40">
        <f t="shared" ref="G523:G524" si="8972">F523</f>
        <v>0</v>
      </c>
      <c r="H523" s="40">
        <f t="shared" ref="H523:H524" si="8973">G523</f>
        <v>0</v>
      </c>
      <c r="I523" s="40">
        <f t="shared" ref="I523:I524" si="8974">H523</f>
        <v>0</v>
      </c>
      <c r="J523" s="40">
        <f t="shared" ref="J523:J524" si="8975">I523</f>
        <v>0</v>
      </c>
      <c r="K523" s="40">
        <f t="shared" ref="K523:K524" si="8976">J523</f>
        <v>0</v>
      </c>
      <c r="L523" s="40">
        <f t="shared" ref="L523:L524" si="8977">K523</f>
        <v>0</v>
      </c>
      <c r="M523" s="40">
        <f t="shared" ref="M523:M524" si="8978">L523</f>
        <v>0</v>
      </c>
      <c r="N523" s="40">
        <f t="shared" ref="N523:N524" si="8979">M523</f>
        <v>0</v>
      </c>
      <c r="O523" s="40">
        <f t="shared" ref="O523:O524" si="8980">N523</f>
        <v>0</v>
      </c>
      <c r="P523" s="40">
        <f t="shared" ref="P523:P524" si="8981">O523</f>
        <v>0</v>
      </c>
      <c r="Q523" s="40">
        <f t="shared" ref="Q523:Q524" si="8982">P523</f>
        <v>0</v>
      </c>
      <c r="R523" s="40">
        <f t="shared" ref="R523:R524" si="8983">Q523</f>
        <v>0</v>
      </c>
      <c r="S523" s="40">
        <f t="shared" ref="S523:S524" si="8984">R523</f>
        <v>0</v>
      </c>
      <c r="T523" s="40">
        <f t="shared" ref="T523:T524" si="8985">S523</f>
        <v>0</v>
      </c>
      <c r="U523" s="40">
        <f t="shared" ref="U523:U524" si="8986">T523</f>
        <v>0</v>
      </c>
      <c r="V523" s="40">
        <f t="shared" ref="V523:V524" si="8987">U523</f>
        <v>0</v>
      </c>
      <c r="W523" s="40">
        <f t="shared" ref="W523:W524" si="8988">V523</f>
        <v>0</v>
      </c>
      <c r="X523" s="40">
        <f t="shared" ref="X523:X524" si="8989">W523</f>
        <v>0</v>
      </c>
      <c r="Y523" s="40">
        <f t="shared" ref="Y523:Y524" si="8990">X523</f>
        <v>0</v>
      </c>
      <c r="Z523" s="40">
        <f t="shared" ref="Z523:Z524" si="8991">Y523</f>
        <v>0</v>
      </c>
      <c r="AA523" s="40">
        <f t="shared" ref="AA523:AA524" si="8992">Z523</f>
        <v>0</v>
      </c>
      <c r="AB523" s="40">
        <f t="shared" ref="AB523:AB524" si="8993">AA523</f>
        <v>0</v>
      </c>
      <c r="AC523" s="40">
        <f t="shared" ref="AC523:AC524" si="8994">AB523</f>
        <v>0</v>
      </c>
      <c r="AD523" s="40">
        <f t="shared" ref="AD523:AD524" si="8995">AC523</f>
        <v>0</v>
      </c>
      <c r="AE523" s="40">
        <f t="shared" ref="AE523:AE524" si="8996">AD523</f>
        <v>0</v>
      </c>
      <c r="AF523" s="40">
        <f t="shared" ref="AF523:AF524" si="8997">AE523</f>
        <v>0</v>
      </c>
      <c r="AG523" s="40">
        <f t="shared" ref="AG523:AG524" si="8998">AF523</f>
        <v>0</v>
      </c>
      <c r="AH523" s="40">
        <f t="shared" ref="AH523:AH524" si="8999">AG523</f>
        <v>0</v>
      </c>
      <c r="AI523" s="40">
        <f t="shared" ref="AI523:AI524" si="9000">AH523</f>
        <v>0</v>
      </c>
      <c r="AJ523" s="40">
        <f t="shared" ref="AJ523:AJ524" si="9001">AI523</f>
        <v>0</v>
      </c>
      <c r="AK523" s="40">
        <f t="shared" ref="AK523:AK524" si="9002">AJ523</f>
        <v>0</v>
      </c>
      <c r="AL523" s="40">
        <f t="shared" ref="AL523:AL524" si="9003">AK523</f>
        <v>0</v>
      </c>
      <c r="AM523" s="40">
        <f t="shared" ref="AM523:AM524" si="9004">AL523</f>
        <v>0</v>
      </c>
      <c r="AN523" s="40">
        <f t="shared" ref="AN523:AN524" si="9005">AM523</f>
        <v>0</v>
      </c>
      <c r="AO523" s="40">
        <f t="shared" ref="AO523:AO524" si="9006">AN523</f>
        <v>0</v>
      </c>
      <c r="AP523" s="40">
        <f t="shared" ref="AP523:AP524" si="9007">AO523</f>
        <v>0</v>
      </c>
      <c r="AQ523" s="40">
        <f t="shared" ref="AQ523:AQ524" si="9008">AP523</f>
        <v>0</v>
      </c>
      <c r="AR523" s="40">
        <f t="shared" ref="AR523:AR524" si="9009">AQ523</f>
        <v>0</v>
      </c>
      <c r="AS523" s="41">
        <f t="shared" ref="AS523:AS524" si="9010">AR523</f>
        <v>0</v>
      </c>
      <c r="AU523" s="10" t="str" cm="1">
        <f t="array" ref="AU523">IF($D523="","",INDEX('Data - CO2'!$B$5:$AP$53,MATCH(Kulturmodeller!$D523,'Data - CO2'!$A$5:$A$53,0),AU$20)*E523)</f>
        <v/>
      </c>
      <c r="AV523" t="str" cm="1">
        <f t="array" ref="AV523">IF($D523="","",INDEX('Data - CO2'!$B$5:$AP$53,MATCH(Kulturmodeller!$D523,'Data - CO2'!$A$5:$A$53,0),AV$20)*F523)</f>
        <v/>
      </c>
      <c r="AW523" t="str" cm="1">
        <f t="array" ref="AW523">IF($D523="","",INDEX('Data - CO2'!$B$5:$AP$53,MATCH(Kulturmodeller!$D523,'Data - CO2'!$A$5:$A$53,0),AW$20)*G523)</f>
        <v/>
      </c>
      <c r="AX523" t="str" cm="1">
        <f t="array" ref="AX523">IF($D523="","",INDEX('Data - CO2'!$B$5:$AP$53,MATCH(Kulturmodeller!$D523,'Data - CO2'!$A$5:$A$53,0),AX$20)*H523)</f>
        <v/>
      </c>
      <c r="AY523" t="str" cm="1">
        <f t="array" ref="AY523">IF($D523="","",INDEX('Data - CO2'!$B$5:$AP$53,MATCH(Kulturmodeller!$D523,'Data - CO2'!$A$5:$A$53,0),AY$20)*I523)</f>
        <v/>
      </c>
      <c r="AZ523" t="str" cm="1">
        <f t="array" ref="AZ523">IF($D523="","",INDEX('Data - CO2'!$B$5:$AP$53,MATCH(Kulturmodeller!$D523,'Data - CO2'!$A$5:$A$53,0),AZ$20)*J523)</f>
        <v/>
      </c>
      <c r="BA523" t="str" cm="1">
        <f t="array" ref="BA523">IF($D523="","",INDEX('Data - CO2'!$B$5:$AP$53,MATCH(Kulturmodeller!$D523,'Data - CO2'!$A$5:$A$53,0),BA$20)*K523)</f>
        <v/>
      </c>
      <c r="BB523" t="str" cm="1">
        <f t="array" ref="BB523">IF($D523="","",INDEX('Data - CO2'!$B$5:$AP$53,MATCH(Kulturmodeller!$D523,'Data - CO2'!$A$5:$A$53,0),BB$20)*L523)</f>
        <v/>
      </c>
      <c r="BC523" t="str" cm="1">
        <f t="array" ref="BC523">IF($D523="","",INDEX('Data - CO2'!$B$5:$AP$53,MATCH(Kulturmodeller!$D523,'Data - CO2'!$A$5:$A$53,0),BC$20)*M523)</f>
        <v/>
      </c>
      <c r="BD523" t="str" cm="1">
        <f t="array" ref="BD523">IF($D523="","",INDEX('Data - CO2'!$B$5:$AP$53,MATCH(Kulturmodeller!$D523,'Data - CO2'!$A$5:$A$53,0),BD$20)*N523)</f>
        <v/>
      </c>
      <c r="BE523" t="str" cm="1">
        <f t="array" ref="BE523">IF($D523="","",INDEX('Data - CO2'!$B$5:$AP$53,MATCH(Kulturmodeller!$D523,'Data - CO2'!$A$5:$A$53,0),BE$20)*O523)</f>
        <v/>
      </c>
      <c r="BF523" t="str" cm="1">
        <f t="array" ref="BF523">IF($D523="","",INDEX('Data - CO2'!$B$5:$AP$53,MATCH(Kulturmodeller!$D523,'Data - CO2'!$A$5:$A$53,0),BF$20)*P523)</f>
        <v/>
      </c>
      <c r="BG523" t="str" cm="1">
        <f t="array" ref="BG523">IF($D523="","",INDEX('Data - CO2'!$B$5:$AP$53,MATCH(Kulturmodeller!$D523,'Data - CO2'!$A$5:$A$53,0),BG$20)*Q523)</f>
        <v/>
      </c>
      <c r="BH523" t="str" cm="1">
        <f t="array" ref="BH523">IF($D523="","",INDEX('Data - CO2'!$B$5:$AP$53,MATCH(Kulturmodeller!$D523,'Data - CO2'!$A$5:$A$53,0),BH$20)*R523)</f>
        <v/>
      </c>
      <c r="BI523" t="str" cm="1">
        <f t="array" ref="BI523">IF($D523="","",INDEX('Data - CO2'!$B$5:$AP$53,MATCH(Kulturmodeller!$D523,'Data - CO2'!$A$5:$A$53,0),BI$20)*S523)</f>
        <v/>
      </c>
      <c r="BJ523" t="str" cm="1">
        <f t="array" ref="BJ523">IF($D523="","",INDEX('Data - CO2'!$B$5:$AP$53,MATCH(Kulturmodeller!$D523,'Data - CO2'!$A$5:$A$53,0),BJ$20)*T523)</f>
        <v/>
      </c>
      <c r="BK523" t="str" cm="1">
        <f t="array" ref="BK523">IF($D523="","",INDEX('Data - CO2'!$B$5:$AP$53,MATCH(Kulturmodeller!$D523,'Data - CO2'!$A$5:$A$53,0),BK$20)*U523)</f>
        <v/>
      </c>
      <c r="BL523" t="str" cm="1">
        <f t="array" ref="BL523">IF($D523="","",INDEX('Data - CO2'!$B$5:$AP$53,MATCH(Kulturmodeller!$D523,'Data - CO2'!$A$5:$A$53,0),BL$20)*V523)</f>
        <v/>
      </c>
      <c r="BM523" t="str" cm="1">
        <f t="array" ref="BM523">IF($D523="","",INDEX('Data - CO2'!$B$5:$AP$53,MATCH(Kulturmodeller!$D523,'Data - CO2'!$A$5:$A$53,0),BM$20)*W523)</f>
        <v/>
      </c>
      <c r="BN523" t="str" cm="1">
        <f t="array" ref="BN523">IF($D523="","",INDEX('Data - CO2'!$B$5:$AP$53,MATCH(Kulturmodeller!$D523,'Data - CO2'!$A$5:$A$53,0),BN$20)*X523)</f>
        <v/>
      </c>
      <c r="BO523" t="str" cm="1">
        <f t="array" ref="BO523">IF($D523="","",INDEX('Data - CO2'!$B$5:$AP$53,MATCH(Kulturmodeller!$D523,'Data - CO2'!$A$5:$A$53,0),BO$20)*Y523)</f>
        <v/>
      </c>
      <c r="BP523" t="str" cm="1">
        <f t="array" ref="BP523">IF($D523="","",INDEX('Data - CO2'!$B$5:$AP$53,MATCH(Kulturmodeller!$D523,'Data - CO2'!$A$5:$A$53,0),BP$20)*Z523)</f>
        <v/>
      </c>
      <c r="BQ523" t="str" cm="1">
        <f t="array" ref="BQ523">IF($D523="","",INDEX('Data - CO2'!$B$5:$AP$53,MATCH(Kulturmodeller!$D523,'Data - CO2'!$A$5:$A$53,0),BQ$20)*AA523)</f>
        <v/>
      </c>
      <c r="BR523" t="str" cm="1">
        <f t="array" ref="BR523">IF($D523="","",INDEX('Data - CO2'!$B$5:$AP$53,MATCH(Kulturmodeller!$D523,'Data - CO2'!$A$5:$A$53,0),BR$20)*AB523)</f>
        <v/>
      </c>
      <c r="BS523" t="str" cm="1">
        <f t="array" ref="BS523">IF($D523="","",INDEX('Data - CO2'!$B$5:$AP$53,MATCH(Kulturmodeller!$D523,'Data - CO2'!$A$5:$A$53,0),BS$20)*AC523)</f>
        <v/>
      </c>
      <c r="BT523" t="str" cm="1">
        <f t="array" ref="BT523">IF($D523="","",INDEX('Data - CO2'!$B$5:$AP$53,MATCH(Kulturmodeller!$D523,'Data - CO2'!$A$5:$A$53,0),BT$20)*AD523)</f>
        <v/>
      </c>
      <c r="BU523" t="str" cm="1">
        <f t="array" ref="BU523">IF($D523="","",INDEX('Data - CO2'!$B$5:$AP$53,MATCH(Kulturmodeller!$D523,'Data - CO2'!$A$5:$A$53,0),BU$20)*AE523)</f>
        <v/>
      </c>
      <c r="BV523" t="str" cm="1">
        <f t="array" ref="BV523">IF($D523="","",INDEX('Data - CO2'!$B$5:$AP$53,MATCH(Kulturmodeller!$D523,'Data - CO2'!$A$5:$A$53,0),BV$20)*AF523)</f>
        <v/>
      </c>
      <c r="BW523" t="str" cm="1">
        <f t="array" ref="BW523">IF($D523="","",INDEX('Data - CO2'!$B$5:$AP$53,MATCH(Kulturmodeller!$D523,'Data - CO2'!$A$5:$A$53,0),BW$20)*AG523)</f>
        <v/>
      </c>
      <c r="BX523" t="str" cm="1">
        <f t="array" ref="BX523">IF($D523="","",INDEX('Data - CO2'!$B$5:$AP$53,MATCH(Kulturmodeller!$D523,'Data - CO2'!$A$5:$A$53,0),BX$20)*AH523)</f>
        <v/>
      </c>
      <c r="BY523" t="str" cm="1">
        <f t="array" ref="BY523">IF($D523="","",INDEX('Data - CO2'!$B$5:$AP$53,MATCH(Kulturmodeller!$D523,'Data - CO2'!$A$5:$A$53,0),BY$20)*AI523)</f>
        <v/>
      </c>
      <c r="BZ523" t="str" cm="1">
        <f t="array" ref="BZ523">IF($D523="","",INDEX('Data - CO2'!$B$5:$AP$53,MATCH(Kulturmodeller!$D523,'Data - CO2'!$A$5:$A$53,0),BZ$20)*AJ523)</f>
        <v/>
      </c>
      <c r="CA523" t="str" cm="1">
        <f t="array" ref="CA523">IF($D523="","",INDEX('Data - CO2'!$B$5:$AP$53,MATCH(Kulturmodeller!$D523,'Data - CO2'!$A$5:$A$53,0),CA$20)*AK523)</f>
        <v/>
      </c>
      <c r="CB523" t="str" cm="1">
        <f t="array" ref="CB523">IF($D523="","",INDEX('Data - CO2'!$B$5:$AP$53,MATCH(Kulturmodeller!$D523,'Data - CO2'!$A$5:$A$53,0),CB$20)*AL523)</f>
        <v/>
      </c>
      <c r="CC523" t="str" cm="1">
        <f t="array" ref="CC523">IF($D523="","",INDEX('Data - CO2'!$B$5:$AP$53,MATCH(Kulturmodeller!$D523,'Data - CO2'!$A$5:$A$53,0),CC$20)*AM523)</f>
        <v/>
      </c>
      <c r="CD523" t="str" cm="1">
        <f t="array" ref="CD523">IF($D523="","",INDEX('Data - CO2'!$B$5:$AP$53,MATCH(Kulturmodeller!$D523,'Data - CO2'!$A$5:$A$53,0),CD$20)*AN523)</f>
        <v/>
      </c>
      <c r="CE523" t="str" cm="1">
        <f t="array" ref="CE523">IF($D523="","",INDEX('Data - CO2'!$B$5:$AP$53,MATCH(Kulturmodeller!$D523,'Data - CO2'!$A$5:$A$53,0),CE$20)*AO523)</f>
        <v/>
      </c>
      <c r="CF523" t="str" cm="1">
        <f t="array" ref="CF523">IF($D523="","",INDEX('Data - CO2'!$B$5:$AP$53,MATCH(Kulturmodeller!$D523,'Data - CO2'!$A$5:$A$53,0),CF$20)*AP523)</f>
        <v/>
      </c>
      <c r="CG523" t="str" cm="1">
        <f t="array" ref="CG523">IF($D523="","",INDEX('Data - CO2'!$B$5:$AP$53,MATCH(Kulturmodeller!$D523,'Data - CO2'!$A$5:$A$53,0),CG$20)*AQ523)</f>
        <v/>
      </c>
      <c r="CH523" t="str" cm="1">
        <f t="array" ref="CH523">IF($D523="","",INDEX('Data - CO2'!$B$5:$AP$53,MATCH(Kulturmodeller!$D523,'Data - CO2'!$A$5:$A$53,0),CH$20)*AR523)</f>
        <v/>
      </c>
      <c r="CI523" s="11" t="str" cm="1">
        <f t="array" ref="CI523">IF($D523="","",INDEX('Data - CO2'!$B$5:$AP$53,MATCH(Kulturmodeller!$D523,'Data - CO2'!$A$5:$A$53,0),CI$20)*AS523)</f>
        <v/>
      </c>
    </row>
    <row r="524" spans="1:87" x14ac:dyDescent="0.3">
      <c r="A524" s="12" t="s">
        <v>87</v>
      </c>
      <c r="B524" s="12"/>
      <c r="C524" s="129"/>
      <c r="D524" s="129"/>
      <c r="E524" s="127"/>
      <c r="F524" s="45">
        <f>E524</f>
        <v>0</v>
      </c>
      <c r="G524" s="46">
        <f t="shared" si="8972"/>
        <v>0</v>
      </c>
      <c r="H524" s="46">
        <f t="shared" si="8973"/>
        <v>0</v>
      </c>
      <c r="I524" s="46">
        <f t="shared" si="8974"/>
        <v>0</v>
      </c>
      <c r="J524" s="46">
        <f t="shared" si="8975"/>
        <v>0</v>
      </c>
      <c r="K524" s="46">
        <f t="shared" si="8976"/>
        <v>0</v>
      </c>
      <c r="L524" s="46">
        <f t="shared" si="8977"/>
        <v>0</v>
      </c>
      <c r="M524" s="46">
        <f t="shared" si="8978"/>
        <v>0</v>
      </c>
      <c r="N524" s="46">
        <f t="shared" si="8979"/>
        <v>0</v>
      </c>
      <c r="O524" s="46">
        <f t="shared" si="8980"/>
        <v>0</v>
      </c>
      <c r="P524" s="46">
        <f t="shared" si="8981"/>
        <v>0</v>
      </c>
      <c r="Q524" s="46">
        <f t="shared" si="8982"/>
        <v>0</v>
      </c>
      <c r="R524" s="46">
        <f t="shared" si="8983"/>
        <v>0</v>
      </c>
      <c r="S524" s="46">
        <f t="shared" si="8984"/>
        <v>0</v>
      </c>
      <c r="T524" s="46">
        <f t="shared" si="8985"/>
        <v>0</v>
      </c>
      <c r="U524" s="46">
        <f t="shared" si="8986"/>
        <v>0</v>
      </c>
      <c r="V524" s="46">
        <f t="shared" si="8987"/>
        <v>0</v>
      </c>
      <c r="W524" s="46">
        <f t="shared" si="8988"/>
        <v>0</v>
      </c>
      <c r="X524" s="46">
        <f t="shared" si="8989"/>
        <v>0</v>
      </c>
      <c r="Y524" s="46">
        <f t="shared" si="8990"/>
        <v>0</v>
      </c>
      <c r="Z524" s="46">
        <f t="shared" si="8991"/>
        <v>0</v>
      </c>
      <c r="AA524" s="46">
        <f t="shared" si="8992"/>
        <v>0</v>
      </c>
      <c r="AB524" s="46">
        <f t="shared" si="8993"/>
        <v>0</v>
      </c>
      <c r="AC524" s="46">
        <f t="shared" si="8994"/>
        <v>0</v>
      </c>
      <c r="AD524" s="46">
        <f t="shared" si="8995"/>
        <v>0</v>
      </c>
      <c r="AE524" s="46">
        <f t="shared" si="8996"/>
        <v>0</v>
      </c>
      <c r="AF524" s="46">
        <f t="shared" si="8997"/>
        <v>0</v>
      </c>
      <c r="AG524" s="46">
        <f t="shared" si="8998"/>
        <v>0</v>
      </c>
      <c r="AH524" s="46">
        <f t="shared" si="8999"/>
        <v>0</v>
      </c>
      <c r="AI524" s="46">
        <f t="shared" si="9000"/>
        <v>0</v>
      </c>
      <c r="AJ524" s="46">
        <f t="shared" si="9001"/>
        <v>0</v>
      </c>
      <c r="AK524" s="46">
        <f t="shared" si="9002"/>
        <v>0</v>
      </c>
      <c r="AL524" s="46">
        <f t="shared" si="9003"/>
        <v>0</v>
      </c>
      <c r="AM524" s="46">
        <f t="shared" si="9004"/>
        <v>0</v>
      </c>
      <c r="AN524" s="46">
        <f t="shared" si="9005"/>
        <v>0</v>
      </c>
      <c r="AO524" s="46">
        <f t="shared" si="9006"/>
        <v>0</v>
      </c>
      <c r="AP524" s="46">
        <f t="shared" si="9007"/>
        <v>0</v>
      </c>
      <c r="AQ524" s="46">
        <f t="shared" si="9008"/>
        <v>0</v>
      </c>
      <c r="AR524" s="46">
        <f t="shared" si="9009"/>
        <v>0</v>
      </c>
      <c r="AS524" s="47">
        <f t="shared" si="9010"/>
        <v>0</v>
      </c>
      <c r="AU524" s="10" t="str" cm="1">
        <f t="array" ref="AU524">IF($D524="","",INDEX('Data - CO2'!$B$5:$AP$53,MATCH(Kulturmodeller!$D524,'Data - CO2'!$A$5:$A$53,0),AU$20)*E524)</f>
        <v/>
      </c>
      <c r="AV524" t="str" cm="1">
        <f t="array" ref="AV524">IF($D524="","",INDEX('Data - CO2'!$B$5:$AP$53,MATCH(Kulturmodeller!$D524,'Data - CO2'!$A$5:$A$53,0),AV$20)*F524)</f>
        <v/>
      </c>
      <c r="AW524" t="str" cm="1">
        <f t="array" ref="AW524">IF($D524="","",INDEX('Data - CO2'!$B$5:$AP$53,MATCH(Kulturmodeller!$D524,'Data - CO2'!$A$5:$A$53,0),AW$20)*G524)</f>
        <v/>
      </c>
      <c r="AX524" t="str" cm="1">
        <f t="array" ref="AX524">IF($D524="","",INDEX('Data - CO2'!$B$5:$AP$53,MATCH(Kulturmodeller!$D524,'Data - CO2'!$A$5:$A$53,0),AX$20)*H524)</f>
        <v/>
      </c>
      <c r="AY524" t="str" cm="1">
        <f t="array" ref="AY524">IF($D524="","",INDEX('Data - CO2'!$B$5:$AP$53,MATCH(Kulturmodeller!$D524,'Data - CO2'!$A$5:$A$53,0),AY$20)*I524)</f>
        <v/>
      </c>
      <c r="AZ524" t="str" cm="1">
        <f t="array" ref="AZ524">IF($D524="","",INDEX('Data - CO2'!$B$5:$AP$53,MATCH(Kulturmodeller!$D524,'Data - CO2'!$A$5:$A$53,0),AZ$20)*J524)</f>
        <v/>
      </c>
      <c r="BA524" t="str" cm="1">
        <f t="array" ref="BA524">IF($D524="","",INDEX('Data - CO2'!$B$5:$AP$53,MATCH(Kulturmodeller!$D524,'Data - CO2'!$A$5:$A$53,0),BA$20)*K524)</f>
        <v/>
      </c>
      <c r="BB524" t="str" cm="1">
        <f t="array" ref="BB524">IF($D524="","",INDEX('Data - CO2'!$B$5:$AP$53,MATCH(Kulturmodeller!$D524,'Data - CO2'!$A$5:$A$53,0),BB$20)*L524)</f>
        <v/>
      </c>
      <c r="BC524" t="str" cm="1">
        <f t="array" ref="BC524">IF($D524="","",INDEX('Data - CO2'!$B$5:$AP$53,MATCH(Kulturmodeller!$D524,'Data - CO2'!$A$5:$A$53,0),BC$20)*M524)</f>
        <v/>
      </c>
      <c r="BD524" t="str" cm="1">
        <f t="array" ref="BD524">IF($D524="","",INDEX('Data - CO2'!$B$5:$AP$53,MATCH(Kulturmodeller!$D524,'Data - CO2'!$A$5:$A$53,0),BD$20)*N524)</f>
        <v/>
      </c>
      <c r="BE524" t="str" cm="1">
        <f t="array" ref="BE524">IF($D524="","",INDEX('Data - CO2'!$B$5:$AP$53,MATCH(Kulturmodeller!$D524,'Data - CO2'!$A$5:$A$53,0),BE$20)*O524)</f>
        <v/>
      </c>
      <c r="BF524" t="str" cm="1">
        <f t="array" ref="BF524">IF($D524="","",INDEX('Data - CO2'!$B$5:$AP$53,MATCH(Kulturmodeller!$D524,'Data - CO2'!$A$5:$A$53,0),BF$20)*P524)</f>
        <v/>
      </c>
      <c r="BG524" t="str" cm="1">
        <f t="array" ref="BG524">IF($D524="","",INDEX('Data - CO2'!$B$5:$AP$53,MATCH(Kulturmodeller!$D524,'Data - CO2'!$A$5:$A$53,0),BG$20)*Q524)</f>
        <v/>
      </c>
      <c r="BH524" t="str" cm="1">
        <f t="array" ref="BH524">IF($D524="","",INDEX('Data - CO2'!$B$5:$AP$53,MATCH(Kulturmodeller!$D524,'Data - CO2'!$A$5:$A$53,0),BH$20)*R524)</f>
        <v/>
      </c>
      <c r="BI524" t="str" cm="1">
        <f t="array" ref="BI524">IF($D524="","",INDEX('Data - CO2'!$B$5:$AP$53,MATCH(Kulturmodeller!$D524,'Data - CO2'!$A$5:$A$53,0),BI$20)*S524)</f>
        <v/>
      </c>
      <c r="BJ524" t="str" cm="1">
        <f t="array" ref="BJ524">IF($D524="","",INDEX('Data - CO2'!$B$5:$AP$53,MATCH(Kulturmodeller!$D524,'Data - CO2'!$A$5:$A$53,0),BJ$20)*T524)</f>
        <v/>
      </c>
      <c r="BK524" t="str" cm="1">
        <f t="array" ref="BK524">IF($D524="","",INDEX('Data - CO2'!$B$5:$AP$53,MATCH(Kulturmodeller!$D524,'Data - CO2'!$A$5:$A$53,0),BK$20)*U524)</f>
        <v/>
      </c>
      <c r="BL524" t="str" cm="1">
        <f t="array" ref="BL524">IF($D524="","",INDEX('Data - CO2'!$B$5:$AP$53,MATCH(Kulturmodeller!$D524,'Data - CO2'!$A$5:$A$53,0),BL$20)*V524)</f>
        <v/>
      </c>
      <c r="BM524" t="str" cm="1">
        <f t="array" ref="BM524">IF($D524="","",INDEX('Data - CO2'!$B$5:$AP$53,MATCH(Kulturmodeller!$D524,'Data - CO2'!$A$5:$A$53,0),BM$20)*W524)</f>
        <v/>
      </c>
      <c r="BN524" t="str" cm="1">
        <f t="array" ref="BN524">IF($D524="","",INDEX('Data - CO2'!$B$5:$AP$53,MATCH(Kulturmodeller!$D524,'Data - CO2'!$A$5:$A$53,0),BN$20)*X524)</f>
        <v/>
      </c>
      <c r="BO524" t="str" cm="1">
        <f t="array" ref="BO524">IF($D524="","",INDEX('Data - CO2'!$B$5:$AP$53,MATCH(Kulturmodeller!$D524,'Data - CO2'!$A$5:$A$53,0),BO$20)*Y524)</f>
        <v/>
      </c>
      <c r="BP524" t="str" cm="1">
        <f t="array" ref="BP524">IF($D524="","",INDEX('Data - CO2'!$B$5:$AP$53,MATCH(Kulturmodeller!$D524,'Data - CO2'!$A$5:$A$53,0),BP$20)*Z524)</f>
        <v/>
      </c>
      <c r="BQ524" t="str" cm="1">
        <f t="array" ref="BQ524">IF($D524="","",INDEX('Data - CO2'!$B$5:$AP$53,MATCH(Kulturmodeller!$D524,'Data - CO2'!$A$5:$A$53,0),BQ$20)*AA524)</f>
        <v/>
      </c>
      <c r="BR524" t="str" cm="1">
        <f t="array" ref="BR524">IF($D524="","",INDEX('Data - CO2'!$B$5:$AP$53,MATCH(Kulturmodeller!$D524,'Data - CO2'!$A$5:$A$53,0),BR$20)*AB524)</f>
        <v/>
      </c>
      <c r="BS524" t="str" cm="1">
        <f t="array" ref="BS524">IF($D524="","",INDEX('Data - CO2'!$B$5:$AP$53,MATCH(Kulturmodeller!$D524,'Data - CO2'!$A$5:$A$53,0),BS$20)*AC524)</f>
        <v/>
      </c>
      <c r="BT524" t="str" cm="1">
        <f t="array" ref="BT524">IF($D524="","",INDEX('Data - CO2'!$B$5:$AP$53,MATCH(Kulturmodeller!$D524,'Data - CO2'!$A$5:$A$53,0),BT$20)*AD524)</f>
        <v/>
      </c>
      <c r="BU524" t="str" cm="1">
        <f t="array" ref="BU524">IF($D524="","",INDEX('Data - CO2'!$B$5:$AP$53,MATCH(Kulturmodeller!$D524,'Data - CO2'!$A$5:$A$53,0),BU$20)*AE524)</f>
        <v/>
      </c>
      <c r="BV524" t="str" cm="1">
        <f t="array" ref="BV524">IF($D524="","",INDEX('Data - CO2'!$B$5:$AP$53,MATCH(Kulturmodeller!$D524,'Data - CO2'!$A$5:$A$53,0),BV$20)*AF524)</f>
        <v/>
      </c>
      <c r="BW524" t="str" cm="1">
        <f t="array" ref="BW524">IF($D524="","",INDEX('Data - CO2'!$B$5:$AP$53,MATCH(Kulturmodeller!$D524,'Data - CO2'!$A$5:$A$53,0),BW$20)*AG524)</f>
        <v/>
      </c>
      <c r="BX524" t="str" cm="1">
        <f t="array" ref="BX524">IF($D524="","",INDEX('Data - CO2'!$B$5:$AP$53,MATCH(Kulturmodeller!$D524,'Data - CO2'!$A$5:$A$53,0),BX$20)*AH524)</f>
        <v/>
      </c>
      <c r="BY524" t="str" cm="1">
        <f t="array" ref="BY524">IF($D524="","",INDEX('Data - CO2'!$B$5:$AP$53,MATCH(Kulturmodeller!$D524,'Data - CO2'!$A$5:$A$53,0),BY$20)*AI524)</f>
        <v/>
      </c>
      <c r="BZ524" t="str" cm="1">
        <f t="array" ref="BZ524">IF($D524="","",INDEX('Data - CO2'!$B$5:$AP$53,MATCH(Kulturmodeller!$D524,'Data - CO2'!$A$5:$A$53,0),BZ$20)*AJ524)</f>
        <v/>
      </c>
      <c r="CA524" t="str" cm="1">
        <f t="array" ref="CA524">IF($D524="","",INDEX('Data - CO2'!$B$5:$AP$53,MATCH(Kulturmodeller!$D524,'Data - CO2'!$A$5:$A$53,0),CA$20)*AK524)</f>
        <v/>
      </c>
      <c r="CB524" t="str" cm="1">
        <f t="array" ref="CB524">IF($D524="","",INDEX('Data - CO2'!$B$5:$AP$53,MATCH(Kulturmodeller!$D524,'Data - CO2'!$A$5:$A$53,0),CB$20)*AL524)</f>
        <v/>
      </c>
      <c r="CC524" t="str" cm="1">
        <f t="array" ref="CC524">IF($D524="","",INDEX('Data - CO2'!$B$5:$AP$53,MATCH(Kulturmodeller!$D524,'Data - CO2'!$A$5:$A$53,0),CC$20)*AM524)</f>
        <v/>
      </c>
      <c r="CD524" t="str" cm="1">
        <f t="array" ref="CD524">IF($D524="","",INDEX('Data - CO2'!$B$5:$AP$53,MATCH(Kulturmodeller!$D524,'Data - CO2'!$A$5:$A$53,0),CD$20)*AN524)</f>
        <v/>
      </c>
      <c r="CE524" t="str" cm="1">
        <f t="array" ref="CE524">IF($D524="","",INDEX('Data - CO2'!$B$5:$AP$53,MATCH(Kulturmodeller!$D524,'Data - CO2'!$A$5:$A$53,0),CE$20)*AO524)</f>
        <v/>
      </c>
      <c r="CF524" t="str" cm="1">
        <f t="array" ref="CF524">IF($D524="","",INDEX('Data - CO2'!$B$5:$AP$53,MATCH(Kulturmodeller!$D524,'Data - CO2'!$A$5:$A$53,0),CF$20)*AP524)</f>
        <v/>
      </c>
      <c r="CG524" t="str" cm="1">
        <f t="array" ref="CG524">IF($D524="","",INDEX('Data - CO2'!$B$5:$AP$53,MATCH(Kulturmodeller!$D524,'Data - CO2'!$A$5:$A$53,0),CG$20)*AQ524)</f>
        <v/>
      </c>
      <c r="CH524" t="str" cm="1">
        <f t="array" ref="CH524">IF($D524="","",INDEX('Data - CO2'!$B$5:$AP$53,MATCH(Kulturmodeller!$D524,'Data - CO2'!$A$5:$A$53,0),CH$20)*AR524)</f>
        <v/>
      </c>
      <c r="CI524" s="11" t="str" cm="1">
        <f t="array" ref="CI524">IF($D524="","",INDEX('Data - CO2'!$B$5:$AP$53,MATCH(Kulturmodeller!$D524,'Data - CO2'!$A$5:$A$53,0),CI$20)*AS524)</f>
        <v/>
      </c>
    </row>
    <row r="525" spans="1:87" x14ac:dyDescent="0.3">
      <c r="A525" s="42"/>
      <c r="B525" s="42"/>
      <c r="C525" s="42"/>
      <c r="D525" s="12"/>
      <c r="E525" s="52"/>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4"/>
      <c r="AU525" s="111">
        <f t="shared" ref="AU525:CH525" si="9011">SUM(AU523:AU524)</f>
        <v>0</v>
      </c>
      <c r="AV525" s="112">
        <f t="shared" si="9011"/>
        <v>0</v>
      </c>
      <c r="AW525" s="112">
        <f t="shared" si="9011"/>
        <v>0</v>
      </c>
      <c r="AX525" s="112">
        <f t="shared" si="9011"/>
        <v>0</v>
      </c>
      <c r="AY525" s="112">
        <f t="shared" si="9011"/>
        <v>0</v>
      </c>
      <c r="AZ525" s="112">
        <f t="shared" si="9011"/>
        <v>0</v>
      </c>
      <c r="BA525" s="112">
        <f t="shared" si="9011"/>
        <v>0</v>
      </c>
      <c r="BB525" s="112">
        <f t="shared" si="9011"/>
        <v>0</v>
      </c>
      <c r="BC525" s="112">
        <f t="shared" si="9011"/>
        <v>0</v>
      </c>
      <c r="BD525" s="112">
        <f t="shared" si="9011"/>
        <v>0</v>
      </c>
      <c r="BE525" s="112">
        <f t="shared" si="9011"/>
        <v>0</v>
      </c>
      <c r="BF525" s="112">
        <f t="shared" si="9011"/>
        <v>0</v>
      </c>
      <c r="BG525" s="112">
        <f t="shared" si="9011"/>
        <v>0</v>
      </c>
      <c r="BH525" s="112">
        <f t="shared" si="9011"/>
        <v>0</v>
      </c>
      <c r="BI525" s="112">
        <f t="shared" si="9011"/>
        <v>0</v>
      </c>
      <c r="BJ525" s="112">
        <f t="shared" si="9011"/>
        <v>0</v>
      </c>
      <c r="BK525" s="112">
        <f t="shared" si="9011"/>
        <v>0</v>
      </c>
      <c r="BL525" s="112">
        <f t="shared" si="9011"/>
        <v>0</v>
      </c>
      <c r="BM525" s="112">
        <f t="shared" si="9011"/>
        <v>0</v>
      </c>
      <c r="BN525" s="112">
        <f t="shared" si="9011"/>
        <v>0</v>
      </c>
      <c r="BO525" s="112">
        <f t="shared" si="9011"/>
        <v>0</v>
      </c>
      <c r="BP525" s="112">
        <f t="shared" si="9011"/>
        <v>0</v>
      </c>
      <c r="BQ525" s="112">
        <f t="shared" si="9011"/>
        <v>0</v>
      </c>
      <c r="BR525" s="112">
        <f t="shared" si="9011"/>
        <v>0</v>
      </c>
      <c r="BS525" s="112">
        <f t="shared" si="9011"/>
        <v>0</v>
      </c>
      <c r="BT525" s="112">
        <f t="shared" si="9011"/>
        <v>0</v>
      </c>
      <c r="BU525" s="112">
        <f t="shared" si="9011"/>
        <v>0</v>
      </c>
      <c r="BV525" s="112">
        <f t="shared" si="9011"/>
        <v>0</v>
      </c>
      <c r="BW525" s="112">
        <f t="shared" si="9011"/>
        <v>0</v>
      </c>
      <c r="BX525" s="112">
        <f t="shared" si="9011"/>
        <v>0</v>
      </c>
      <c r="BY525" s="112">
        <f t="shared" si="9011"/>
        <v>0</v>
      </c>
      <c r="BZ525" s="112">
        <f t="shared" si="9011"/>
        <v>0</v>
      </c>
      <c r="CA525" s="112">
        <f t="shared" si="9011"/>
        <v>0</v>
      </c>
      <c r="CB525" s="112">
        <f t="shared" si="9011"/>
        <v>0</v>
      </c>
      <c r="CC525" s="112">
        <f t="shared" si="9011"/>
        <v>0</v>
      </c>
      <c r="CD525" s="112">
        <f t="shared" si="9011"/>
        <v>0</v>
      </c>
      <c r="CE525" s="112">
        <f t="shared" si="9011"/>
        <v>0</v>
      </c>
      <c r="CF525" s="112">
        <f t="shared" si="9011"/>
        <v>0</v>
      </c>
      <c r="CG525" s="112">
        <f t="shared" si="9011"/>
        <v>0</v>
      </c>
      <c r="CH525" s="112">
        <f t="shared" si="9011"/>
        <v>0</v>
      </c>
      <c r="CI525" s="113">
        <f>SUM(CI523:CI524)</f>
        <v>0</v>
      </c>
    </row>
    <row r="526" spans="1:87" x14ac:dyDescent="0.3">
      <c r="A526" s="55" t="s">
        <v>88</v>
      </c>
      <c r="B526" s="55"/>
      <c r="C526" s="55"/>
      <c r="D526" s="56"/>
      <c r="E526" s="57"/>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9"/>
      <c r="AT526" s="91">
        <f>AVERAGE(BO526:CI526)</f>
        <v>186.8982429251368</v>
      </c>
      <c r="AU526" s="111">
        <f>AU522+AU525</f>
        <v>0</v>
      </c>
      <c r="AV526" s="112">
        <f t="shared" ref="AV526:CI526" si="9012">AV522+AV525</f>
        <v>1.7951023651787479</v>
      </c>
      <c r="AW526" s="112">
        <f t="shared" si="9012"/>
        <v>11.265782839462423</v>
      </c>
      <c r="AX526" s="112">
        <f t="shared" si="9012"/>
        <v>22.132947257792466</v>
      </c>
      <c r="AY526" s="112">
        <f t="shared" si="9012"/>
        <v>37.717279663278887</v>
      </c>
      <c r="AZ526" s="112">
        <f t="shared" si="9012"/>
        <v>77.286124773316075</v>
      </c>
      <c r="BA526" s="112">
        <f t="shared" si="9012"/>
        <v>124.58633527679194</v>
      </c>
      <c r="BB526" s="112">
        <f t="shared" si="9012"/>
        <v>160.00989570104778</v>
      </c>
      <c r="BC526" s="112">
        <f t="shared" si="9012"/>
        <v>188.14856290340654</v>
      </c>
      <c r="BD526" s="112">
        <f t="shared" si="9012"/>
        <v>209.82520950669044</v>
      </c>
      <c r="BE526" s="112">
        <f t="shared" si="9012"/>
        <v>230.94952245213963</v>
      </c>
      <c r="BF526" s="112">
        <f t="shared" si="9012"/>
        <v>259.07281540855314</v>
      </c>
      <c r="BG526" s="112">
        <f t="shared" si="9012"/>
        <v>291.49744200097763</v>
      </c>
      <c r="BH526" s="112">
        <f t="shared" si="9012"/>
        <v>331.85100632657338</v>
      </c>
      <c r="BI526" s="112">
        <f t="shared" si="9012"/>
        <v>370.48380319791374</v>
      </c>
      <c r="BJ526" s="112">
        <f t="shared" si="9012"/>
        <v>394.0012265334243</v>
      </c>
      <c r="BK526" s="112">
        <f t="shared" si="9012"/>
        <v>409.345246805599</v>
      </c>
      <c r="BL526" s="112">
        <f t="shared" si="9012"/>
        <v>23.918170501388182</v>
      </c>
      <c r="BM526" s="112">
        <f t="shared" si="9012"/>
        <v>30.843320914055049</v>
      </c>
      <c r="BN526" s="112">
        <f t="shared" si="9012"/>
        <v>42.185207355671636</v>
      </c>
      <c r="BO526" s="112">
        <f t="shared" si="9012"/>
        <v>59.994946239685696</v>
      </c>
      <c r="BP526" s="112">
        <f t="shared" si="9012"/>
        <v>103.10231983970867</v>
      </c>
      <c r="BQ526" s="112">
        <f t="shared" si="9012"/>
        <v>148.14907367303906</v>
      </c>
      <c r="BR526" s="112">
        <f t="shared" si="9012"/>
        <v>180.35189599427392</v>
      </c>
      <c r="BS526" s="112">
        <f t="shared" si="9012"/>
        <v>206.65042572211524</v>
      </c>
      <c r="BT526" s="112">
        <f t="shared" si="9012"/>
        <v>227.80999305576435</v>
      </c>
      <c r="BU526" s="112">
        <f t="shared" si="9012"/>
        <v>248.15922721646109</v>
      </c>
      <c r="BV526" s="112">
        <f t="shared" si="9012"/>
        <v>275.92527518810823</v>
      </c>
      <c r="BW526" s="112">
        <f t="shared" si="9012"/>
        <v>307.30793468740649</v>
      </c>
      <c r="BX526" s="112">
        <f t="shared" si="9012"/>
        <v>346.64955126604264</v>
      </c>
      <c r="BY526" s="112">
        <f t="shared" si="9012"/>
        <v>384.3246876671268</v>
      </c>
      <c r="BZ526" s="112">
        <f t="shared" si="9012"/>
        <v>406.74950508231734</v>
      </c>
      <c r="CA526" s="112">
        <f t="shared" si="9012"/>
        <v>421.11044912112334</v>
      </c>
      <c r="CB526" s="112">
        <f t="shared" si="9012"/>
        <v>1.015264127516823</v>
      </c>
      <c r="CC526" s="112">
        <f t="shared" si="9012"/>
        <v>6.7684275167788215</v>
      </c>
      <c r="CD526" s="112">
        <f t="shared" si="9012"/>
        <v>16.921068791947057</v>
      </c>
      <c r="CE526" s="112">
        <f t="shared" si="9012"/>
        <v>33.842137583894115</v>
      </c>
      <c r="CF526" s="112">
        <f t="shared" si="9012"/>
        <v>77.286124773316075</v>
      </c>
      <c r="CG526" s="112">
        <f t="shared" si="9012"/>
        <v>124.58633527679194</v>
      </c>
      <c r="CH526" s="112">
        <f t="shared" si="9012"/>
        <v>160.00989570104778</v>
      </c>
      <c r="CI526" s="113">
        <f t="shared" si="9012"/>
        <v>188.14856290340654</v>
      </c>
    </row>
    <row r="529" spans="1:87" x14ac:dyDescent="0.3">
      <c r="A529" s="60" t="s">
        <v>406</v>
      </c>
      <c r="AU529" t="s">
        <v>91</v>
      </c>
    </row>
    <row r="530" spans="1:87" x14ac:dyDescent="0.3">
      <c r="A530" s="25" t="s">
        <v>407</v>
      </c>
      <c r="B530" s="25"/>
      <c r="C530" s="25"/>
      <c r="D530" s="26"/>
      <c r="E530" s="27" t="s">
        <v>78</v>
      </c>
      <c r="F530" s="104"/>
      <c r="G530" s="104"/>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9"/>
      <c r="AU530">
        <v>1</v>
      </c>
      <c r="AV530">
        <v>2</v>
      </c>
      <c r="AW530">
        <v>3</v>
      </c>
      <c r="AX530">
        <v>4</v>
      </c>
      <c r="AY530">
        <v>5</v>
      </c>
      <c r="AZ530">
        <v>6</v>
      </c>
      <c r="BA530">
        <v>7</v>
      </c>
      <c r="BB530">
        <v>8</v>
      </c>
      <c r="BC530">
        <v>9</v>
      </c>
      <c r="BD530">
        <v>10</v>
      </c>
      <c r="BE530">
        <v>11</v>
      </c>
      <c r="BF530">
        <v>12</v>
      </c>
      <c r="BG530">
        <v>13</v>
      </c>
      <c r="BH530">
        <v>14</v>
      </c>
      <c r="BI530">
        <v>15</v>
      </c>
      <c r="BJ530">
        <v>16</v>
      </c>
      <c r="BK530">
        <v>17</v>
      </c>
      <c r="BL530">
        <v>18</v>
      </c>
      <c r="BM530">
        <v>19</v>
      </c>
      <c r="BN530">
        <v>20</v>
      </c>
      <c r="BO530">
        <v>21</v>
      </c>
      <c r="BP530">
        <v>22</v>
      </c>
      <c r="BQ530">
        <v>23</v>
      </c>
      <c r="BR530">
        <v>24</v>
      </c>
      <c r="BS530">
        <v>25</v>
      </c>
      <c r="BT530">
        <v>26</v>
      </c>
      <c r="BU530">
        <v>27</v>
      </c>
      <c r="BV530">
        <v>28</v>
      </c>
      <c r="BW530">
        <v>29</v>
      </c>
      <c r="BX530">
        <v>30</v>
      </c>
      <c r="BY530">
        <v>31</v>
      </c>
      <c r="BZ530">
        <v>32</v>
      </c>
      <c r="CA530">
        <v>33</v>
      </c>
      <c r="CB530">
        <v>34</v>
      </c>
      <c r="CC530">
        <v>35</v>
      </c>
      <c r="CD530">
        <v>36</v>
      </c>
      <c r="CE530">
        <v>37</v>
      </c>
      <c r="CF530">
        <v>38</v>
      </c>
      <c r="CG530">
        <v>39</v>
      </c>
      <c r="CH530">
        <v>40</v>
      </c>
      <c r="CI530">
        <v>41</v>
      </c>
    </row>
    <row r="531" spans="1:87" x14ac:dyDescent="0.3">
      <c r="A531" s="147" t="s">
        <v>303</v>
      </c>
      <c r="B531" s="148">
        <f>Lister!$B$13</f>
        <v>1</v>
      </c>
      <c r="C531" s="28" t="s">
        <v>60</v>
      </c>
      <c r="D531" s="29" t="s">
        <v>79</v>
      </c>
      <c r="E531" s="30" t="s">
        <v>163</v>
      </c>
      <c r="F531" s="31" t="s">
        <v>250</v>
      </c>
      <c r="G531" s="31" t="s">
        <v>137</v>
      </c>
      <c r="H531" s="31" t="s">
        <v>138</v>
      </c>
      <c r="I531" s="31" t="s">
        <v>139</v>
      </c>
      <c r="J531" s="31" t="s">
        <v>140</v>
      </c>
      <c r="K531" s="31" t="s">
        <v>141</v>
      </c>
      <c r="L531" s="31" t="s">
        <v>80</v>
      </c>
      <c r="M531" s="31" t="s">
        <v>144</v>
      </c>
      <c r="N531" s="31" t="s">
        <v>145</v>
      </c>
      <c r="O531" s="31" t="s">
        <v>146</v>
      </c>
      <c r="P531" s="31" t="s">
        <v>147</v>
      </c>
      <c r="Q531" s="31" t="s">
        <v>152</v>
      </c>
      <c r="R531" s="31" t="s">
        <v>153</v>
      </c>
      <c r="S531" s="31" t="s">
        <v>154</v>
      </c>
      <c r="T531" s="31" t="s">
        <v>155</v>
      </c>
      <c r="U531" s="31" t="s">
        <v>156</v>
      </c>
      <c r="V531" s="31" t="s">
        <v>229</v>
      </c>
      <c r="W531" s="31" t="s">
        <v>157</v>
      </c>
      <c r="X531" s="31" t="s">
        <v>158</v>
      </c>
      <c r="Y531" s="31" t="s">
        <v>159</v>
      </c>
      <c r="Z531" s="31" t="s">
        <v>230</v>
      </c>
      <c r="AA531" s="31" t="s">
        <v>231</v>
      </c>
      <c r="AB531" s="31" t="s">
        <v>232</v>
      </c>
      <c r="AC531" s="31" t="s">
        <v>233</v>
      </c>
      <c r="AD531" s="31" t="s">
        <v>234</v>
      </c>
      <c r="AE531" s="31" t="s">
        <v>235</v>
      </c>
      <c r="AF531" s="31" t="s">
        <v>236</v>
      </c>
      <c r="AG531" s="31" t="s">
        <v>237</v>
      </c>
      <c r="AH531" s="31" t="s">
        <v>238</v>
      </c>
      <c r="AI531" s="31" t="s">
        <v>239</v>
      </c>
      <c r="AJ531" s="31" t="s">
        <v>240</v>
      </c>
      <c r="AK531" s="31" t="s">
        <v>241</v>
      </c>
      <c r="AL531" s="31" t="s">
        <v>242</v>
      </c>
      <c r="AM531" s="31" t="s">
        <v>243</v>
      </c>
      <c r="AN531" s="31" t="s">
        <v>244</v>
      </c>
      <c r="AO531" s="31" t="s">
        <v>245</v>
      </c>
      <c r="AP531" s="31" t="s">
        <v>246</v>
      </c>
      <c r="AQ531" s="31" t="s">
        <v>247</v>
      </c>
      <c r="AR531" s="31" t="s">
        <v>248</v>
      </c>
      <c r="AS531" s="32" t="s">
        <v>249</v>
      </c>
      <c r="AU531" s="19">
        <v>1</v>
      </c>
      <c r="AV531" s="19">
        <v>5</v>
      </c>
      <c r="AW531" s="19">
        <v>10</v>
      </c>
      <c r="AX531" s="19">
        <v>15</v>
      </c>
      <c r="AY531" s="19">
        <v>20</v>
      </c>
      <c r="AZ531" s="19">
        <v>25</v>
      </c>
      <c r="BA531" s="19">
        <v>30</v>
      </c>
      <c r="BB531" s="19">
        <v>35</v>
      </c>
      <c r="BC531" s="19">
        <v>40</v>
      </c>
      <c r="BD531" s="19">
        <v>45</v>
      </c>
      <c r="BE531" s="19">
        <v>50</v>
      </c>
      <c r="BF531" s="19">
        <v>55</v>
      </c>
      <c r="BG531" s="19">
        <v>60</v>
      </c>
      <c r="BH531" s="19">
        <v>65</v>
      </c>
      <c r="BI531" s="19">
        <v>70</v>
      </c>
      <c r="BJ531" s="19">
        <v>75</v>
      </c>
      <c r="BK531" s="19">
        <v>80</v>
      </c>
      <c r="BL531" s="19">
        <v>85</v>
      </c>
      <c r="BM531" s="19">
        <v>90</v>
      </c>
      <c r="BN531" s="19">
        <v>95</v>
      </c>
      <c r="BO531" s="19">
        <v>100</v>
      </c>
      <c r="BP531" s="19">
        <v>105</v>
      </c>
      <c r="BQ531" s="19">
        <v>110</v>
      </c>
      <c r="BR531" s="19">
        <v>115</v>
      </c>
      <c r="BS531" s="19">
        <v>120</v>
      </c>
      <c r="BT531" s="19">
        <v>125</v>
      </c>
      <c r="BU531" s="19">
        <v>130</v>
      </c>
      <c r="BV531" s="19">
        <v>135</v>
      </c>
      <c r="BW531" s="19">
        <v>140</v>
      </c>
      <c r="BX531" s="19">
        <v>145</v>
      </c>
      <c r="BY531" s="2">
        <v>150</v>
      </c>
      <c r="BZ531" s="19">
        <v>155</v>
      </c>
      <c r="CA531" s="2">
        <v>160</v>
      </c>
      <c r="CB531" s="19">
        <v>165</v>
      </c>
      <c r="CC531" s="2">
        <v>170</v>
      </c>
      <c r="CD531" s="19">
        <v>175</v>
      </c>
      <c r="CE531" s="2">
        <v>180</v>
      </c>
      <c r="CF531" s="19">
        <v>185</v>
      </c>
      <c r="CG531" s="2">
        <v>190</v>
      </c>
      <c r="CH531" s="19">
        <v>195</v>
      </c>
      <c r="CI531" s="2">
        <v>200</v>
      </c>
    </row>
    <row r="532" spans="1:87" x14ac:dyDescent="0.3">
      <c r="A532" s="33" t="s">
        <v>81</v>
      </c>
      <c r="B532" s="33"/>
      <c r="C532" s="124" t="str">
        <f>'Katalog over Kulturmodeller '!F180</f>
        <v>SKF</v>
      </c>
      <c r="D532" s="125" t="s">
        <v>292</v>
      </c>
      <c r="E532" s="139">
        <f>'Katalog over Kulturmodeller '!W180</f>
        <v>0.5</v>
      </c>
      <c r="F532" s="37">
        <f>E532+((E537-F537)+(E538-F538))*(E532/SUM(E532:E536))</f>
        <v>0.5</v>
      </c>
      <c r="G532" s="37">
        <f t="shared" ref="G532" si="9013">F532+((F537-G537)+(F538-G538))*(F532/SUM(F532:F536))</f>
        <v>0.5</v>
      </c>
      <c r="H532" s="37">
        <f t="shared" ref="H532" si="9014">G532+((G537-H537)+(G538-H538))*(G532/SUM(G532:G536))</f>
        <v>0.51851851851851849</v>
      </c>
      <c r="I532" s="37">
        <f t="shared" ref="I532" si="9015">H532+((H537-I537)+(H538-I538))*(H532/SUM(H532:H536))</f>
        <v>0.53703703703703698</v>
      </c>
      <c r="J532" s="37">
        <f t="shared" ref="J532" si="9016">I532+((I537-J537)+(I538-J538))*(I532/SUM(I532:I536))</f>
        <v>0.55555555555555547</v>
      </c>
      <c r="K532" s="37">
        <f t="shared" ref="K532" si="9017">J532+((J537-K537)+(J538-K538))*(J532/SUM(J532:J536))</f>
        <v>0.55555555555555547</v>
      </c>
      <c r="L532" s="37">
        <f t="shared" ref="L532" si="9018">K532+((K537-L537)+(K538-L538))*(K532/SUM(K532:K536))</f>
        <v>0.55555555555555547</v>
      </c>
      <c r="M532" s="37">
        <f t="shared" ref="M532" si="9019">L532+((L537-M537)+(L538-M538))*(L532/SUM(L532:L536))</f>
        <v>0.55555555555555547</v>
      </c>
      <c r="N532" s="37">
        <f t="shared" ref="N532" si="9020">M532+((M537-N537)+(M538-N538))*(M532/SUM(M532:M536))</f>
        <v>0.55555555555555547</v>
      </c>
      <c r="O532" s="37">
        <f t="shared" ref="O532" si="9021">N532+((N537-O537)+(N538-O538))*(N532/SUM(N532:N536))</f>
        <v>0.55555555555555547</v>
      </c>
      <c r="P532" s="37">
        <f t="shared" ref="P532" si="9022">O532+((O537-P537)+(O538-P538))*(O532/SUM(O532:O536))</f>
        <v>0.55555555555555547</v>
      </c>
      <c r="Q532" s="37">
        <f t="shared" ref="Q532" si="9023">P532+((P537-Q537)+(P538-Q538))*(P532/SUM(P532:P536))</f>
        <v>0.55555555555555547</v>
      </c>
      <c r="R532" s="37">
        <f t="shared" ref="R532" si="9024">Q532+((Q537-R537)+(Q538-R538))*(Q532/SUM(Q532:Q536))</f>
        <v>0.55555555555555547</v>
      </c>
      <c r="S532" s="37">
        <f t="shared" ref="S532" si="9025">R532+((R537-S537)+(R538-S538))*(R532/SUM(R532:R536))</f>
        <v>0.55555555555555547</v>
      </c>
      <c r="T532" s="37">
        <f t="shared" ref="T532" si="9026">S532+((S537-T537)+(S538-T538))*(S532/SUM(S532:S536))</f>
        <v>0.55555555555555547</v>
      </c>
      <c r="U532" s="37">
        <f t="shared" ref="U532" si="9027">T532+((T537-U537)+(T538-U538))*(T532/SUM(T532:T536))</f>
        <v>0.55555555555555547</v>
      </c>
      <c r="V532" s="37">
        <f t="shared" ref="V532" si="9028">U532+((U537-V537)+(U538-V538))*(U532/SUM(U532:U536))</f>
        <v>0.55555555555555547</v>
      </c>
      <c r="W532" s="37">
        <f t="shared" ref="W532" si="9029">V532+((V537-W537)+(V538-W538))*(V532/SUM(V532:V536))</f>
        <v>0.55555555555555547</v>
      </c>
      <c r="X532" s="37">
        <f t="shared" ref="X532" si="9030">W532+((W537-X537)+(W538-X538))*(W532/SUM(W532:W536))</f>
        <v>0.55555555555555547</v>
      </c>
      <c r="Y532" s="37">
        <f t="shared" ref="Y532" si="9031">X532+((X537-Y537)+(X538-Y538))*(X532/SUM(X532:X536))</f>
        <v>0.55555555555555547</v>
      </c>
      <c r="Z532" s="37">
        <f t="shared" ref="Z532" si="9032">Y532+((Y537-Z537)+(Y538-Z538))*(Y532/SUM(Y532:Y536))</f>
        <v>0.55555555555555547</v>
      </c>
      <c r="AA532" s="37">
        <f t="shared" ref="AA532" si="9033">Z532+((Z537-AA537)+(Z538-AA538))*(Z532/SUM(Z532:Z536))</f>
        <v>0.55555555555555547</v>
      </c>
      <c r="AB532" s="37">
        <f t="shared" ref="AB532" si="9034">AA532+((AA537-AB537)+(AA538-AB538))*(AA532/SUM(AA532:AA536))</f>
        <v>0.55555555555555547</v>
      </c>
      <c r="AC532" s="37">
        <f t="shared" ref="AC532" si="9035">AB532+((AB537-AC537)+(AB538-AC538))*(AB532/SUM(AB532:AB536))</f>
        <v>0.55555555555555547</v>
      </c>
      <c r="AD532" s="37">
        <f t="shared" ref="AD532" si="9036">AC532+((AC537-AD537)+(AC538-AD538))*(AC532/SUM(AC532:AC536))</f>
        <v>0.55555555555555547</v>
      </c>
      <c r="AE532" s="37">
        <f t="shared" ref="AE532" si="9037">AD532+((AD537-AE537)+(AD538-AE538))*(AD532/SUM(AD532:AD536))</f>
        <v>0.55555555555555547</v>
      </c>
      <c r="AF532" s="37">
        <f t="shared" ref="AF532" si="9038">AE532+((AE537-AF537)+(AE538-AF538))*(AE532/SUM(AE532:AE536))</f>
        <v>0.55555555555555547</v>
      </c>
      <c r="AG532" s="37">
        <f t="shared" ref="AG532" si="9039">AF532+((AF537-AG537)+(AF538-AG538))*(AF532/SUM(AF532:AF536))</f>
        <v>0.55555555555555547</v>
      </c>
      <c r="AH532" s="37">
        <f t="shared" ref="AH532" si="9040">AG532+((AG537-AH537)+(AG538-AH538))*(AG532/SUM(AG532:AG536))</f>
        <v>0.55555555555555547</v>
      </c>
      <c r="AI532" s="37">
        <f t="shared" ref="AI532" si="9041">AH532+((AH537-AI537)+(AH538-AI538))*(AH532/SUM(AH532:AH536))</f>
        <v>0.55555555555555547</v>
      </c>
      <c r="AJ532" s="37">
        <f t="shared" ref="AJ532" si="9042">AI532+((AI537-AJ537)+(AI538-AJ538))*(AI532/SUM(AI532:AI536))</f>
        <v>0.55555555555555547</v>
      </c>
      <c r="AK532" s="37">
        <f t="shared" ref="AK532" si="9043">AJ532+((AJ537-AK537)+(AJ538-AK538))*(AJ532/SUM(AJ532:AJ536))</f>
        <v>0.55555555555555547</v>
      </c>
      <c r="AL532" s="37">
        <f t="shared" ref="AL532" si="9044">AK532+((AK537-AL537)+(AK538-AL538))*(AK532/SUM(AK532:AK536))</f>
        <v>0.55555555555555547</v>
      </c>
      <c r="AM532" s="37">
        <f t="shared" ref="AM532" si="9045">AL532+((AL537-AM537)+(AL538-AM538))*(AL532/SUM(AL532:AL536))</f>
        <v>0.55555555555555547</v>
      </c>
      <c r="AN532" s="37">
        <f t="shared" ref="AN532" si="9046">AM532+((AM537-AN537)+(AM538-AN538))*(AM532/SUM(AM532:AM536))</f>
        <v>0.55555555555555547</v>
      </c>
      <c r="AO532" s="37">
        <f t="shared" ref="AO532" si="9047">AN532+((AN537-AO537)+(AN538-AO538))*(AN532/SUM(AN532:AN536))</f>
        <v>0.55555555555555547</v>
      </c>
      <c r="AP532" s="37">
        <f t="shared" ref="AP532" si="9048">AO532+((AO537-AP537)+(AO538-AP538))*(AO532/SUM(AO532:AO536))</f>
        <v>0.55555555555555547</v>
      </c>
      <c r="AQ532" s="37">
        <f t="shared" ref="AQ532" si="9049">AP532+((AP537-AQ537)+(AP538-AQ538))*(AP532/SUM(AP532:AP536))</f>
        <v>0.55555555555555547</v>
      </c>
      <c r="AR532" s="37">
        <f t="shared" ref="AR532" si="9050">AQ532+((AQ537-AR537)+(AQ538-AR538))*(AQ532/SUM(AQ532:AQ536))</f>
        <v>0.55555555555555547</v>
      </c>
      <c r="AS532" s="38">
        <f t="shared" ref="AS532" si="9051">AR532+((AR537-AS537)+(AR538-AS538))*(AR532/SUM(AR532:AR536))</f>
        <v>0.55555555555555547</v>
      </c>
      <c r="AU532" s="7" cm="1">
        <f t="array" ref="AU532">IF($D532="","",INDEX('Data - CO2'!$B$5:$AP$53,MATCH(Kulturmodeller!$D532,'Data - CO2'!$A$5:$A$53,0),AU$20)*E532)</f>
        <v>0</v>
      </c>
      <c r="AV532" s="8" cm="1">
        <f t="array" ref="AV532">IF($D532="","",INDEX('Data - CO2'!$B$5:$AP$53,MATCH(Kulturmodeller!$D532,'Data - CO2'!$A$5:$A$53,0),AV$20)*F532)</f>
        <v>1.1668520135926341</v>
      </c>
      <c r="AW532" s="8" cm="1">
        <f t="array" ref="AW532">IF($D532="","",INDEX('Data - CO2'!$B$5:$AP$53,MATCH(Kulturmodeller!$D532,'Data - CO2'!$A$5:$A$53,0),AW$20)*G532)</f>
        <v>7.7790134239508966</v>
      </c>
      <c r="AX532" s="8" cm="1">
        <f t="array" ref="AX532">IF($D532="","",INDEX('Data - CO2'!$B$5:$AP$53,MATCH(Kulturmodeller!$D532,'Data - CO2'!$A$5:$A$53,0),AX$20)*H532)</f>
        <v>20.167812580613433</v>
      </c>
      <c r="AY532" s="8" cm="1">
        <f t="array" ref="AY532">IF($D532="","",INDEX('Data - CO2'!$B$5:$AP$53,MATCH(Kulturmodeller!$D532,'Data - CO2'!$A$5:$A$53,0),AY$20)*I532)</f>
        <v>41.776183202699251</v>
      </c>
      <c r="AZ532" s="8" cm="1">
        <f t="array" ref="AZ532">IF($D532="","",INDEX('Data - CO2'!$B$5:$AP$53,MATCH(Kulturmodeller!$D532,'Data - CO2'!$A$5:$A$53,0),AZ$20)*J532*$B531)</f>
        <v>65.537239744133501</v>
      </c>
      <c r="BA532" s="8" cm="1">
        <f t="array" ref="BA532">IF($D532="","",INDEX('Data - CO2'!$B$5:$AP$53,MATCH(Kulturmodeller!$D532,'Data - CO2'!$A$5:$A$53,0),BA$20)*K532*$B531)</f>
        <v>73.793075138663625</v>
      </c>
      <c r="BB532" s="8" cm="1">
        <f t="array" ref="BB532">IF($D532="","",INDEX('Data - CO2'!$B$5:$AP$53,MATCH(Kulturmodeller!$D532,'Data - CO2'!$A$5:$A$53,0),BB$20)*L532*$B531)</f>
        <v>92.964361765108904</v>
      </c>
      <c r="BC532" s="8" cm="1">
        <f t="array" ref="BC532">IF($D532="","",INDEX('Data - CO2'!$B$5:$AP$53,MATCH(Kulturmodeller!$D532,'Data - CO2'!$A$5:$A$53,0),BC$20)*M532*$B531)</f>
        <v>124.28572199654552</v>
      </c>
      <c r="BD532" s="8" cm="1">
        <f t="array" ref="BD532">IF($D532="","",INDEX('Data - CO2'!$B$5:$AP$53,MATCH(Kulturmodeller!$D532,'Data - CO2'!$A$5:$A$53,0),BD$20)*N532*$B531)</f>
        <v>135.44981724177396</v>
      </c>
      <c r="BE532" s="8" cm="1">
        <f t="array" ref="BE532">IF($D532="","",INDEX('Data - CO2'!$B$5:$AP$53,MATCH(Kulturmodeller!$D532,'Data - CO2'!$A$5:$A$53,0),BE$20)*O532*$B531)</f>
        <v>144.62124955720478</v>
      </c>
      <c r="BF532" s="8" cm="1">
        <f t="array" ref="BF532">IF($D532="","",INDEX('Data - CO2'!$B$5:$AP$53,MATCH(Kulturmodeller!$D532,'Data - CO2'!$A$5:$A$53,0),BF$20)*P532*$B531)</f>
        <v>174.38075550628645</v>
      </c>
      <c r="BG532" s="8" cm="1">
        <f t="array" ref="BG532">IF($D532="","",INDEX('Data - CO2'!$B$5:$AP$53,MATCH(Kulturmodeller!$D532,'Data - CO2'!$A$5:$A$53,0),BG$20)*Q532*$B531)</f>
        <v>205.53972081441057</v>
      </c>
      <c r="BH532" s="8" cm="1">
        <f t="array" ref="BH532">IF($D532="","",INDEX('Data - CO2'!$B$5:$AP$53,MATCH(Kulturmodeller!$D532,'Data - CO2'!$A$5:$A$53,0),BH$20)*R532*$B531)</f>
        <v>227.13979898537167</v>
      </c>
      <c r="BI532" s="8" cm="1">
        <f t="array" ref="BI532">IF($D532="","",INDEX('Data - CO2'!$B$5:$AP$53,MATCH(Kulturmodeller!$D532,'Data - CO2'!$A$5:$A$53,0),BI$20)*S532*$B531)</f>
        <v>250.64411393022564</v>
      </c>
      <c r="BJ532" s="8" cm="1">
        <f t="array" ref="BJ532">IF($D532="","",INDEX('Data - CO2'!$B$5:$AP$53,MATCH(Kulturmodeller!$D532,'Data - CO2'!$A$5:$A$53,0),BJ$20)*T532*$B531)</f>
        <v>301.83294741766787</v>
      </c>
      <c r="BK532" s="8" cm="1">
        <f t="array" ref="BK532">IF($D532="","",INDEX('Data - CO2'!$B$5:$AP$53,MATCH(Kulturmodeller!$D532,'Data - CO2'!$A$5:$A$53,0),BK$20)*U532*$B531)</f>
        <v>357.84613186190313</v>
      </c>
      <c r="BL532" s="8" cm="1">
        <f t="array" ref="BL532">IF($D532="","",INDEX('Data - CO2'!$B$5:$AP$53,MATCH(Kulturmodeller!$D532,'Data - CO2'!$A$5:$A$53,0),BL$20)*V532*$B531)</f>
        <v>1.2965022373251489</v>
      </c>
      <c r="BM532" s="8" cm="1">
        <f t="array" ref="BM532">IF($D532="","",INDEX('Data - CO2'!$B$5:$AP$53,MATCH(Kulturmodeller!$D532,'Data - CO2'!$A$5:$A$53,0),BM$20)*W532*$B531)</f>
        <v>8.6433482488343287</v>
      </c>
      <c r="BN532" s="8" cm="1">
        <f t="array" ref="BN532">IF($D532="","",INDEX('Data - CO2'!$B$5:$AP$53,MATCH(Kulturmodeller!$D532,'Data - CO2'!$A$5:$A$53,0),BN$20)*X532*$B531)</f>
        <v>21.608370622085818</v>
      </c>
      <c r="BO532" s="8" cm="1">
        <f t="array" ref="BO532">IF($D532="","",INDEX('Data - CO2'!$B$5:$AP$53,MATCH(Kulturmodeller!$D532,'Data - CO2'!$A$5:$A$53,0),BO$20)*Y532*$B531)</f>
        <v>43.216741244171637</v>
      </c>
      <c r="BP532" s="8" cm="1">
        <f t="array" ref="BP532">IF($D532="","",INDEX('Data - CO2'!$B$5:$AP$53,MATCH(Kulturmodeller!$D532,'Data - CO2'!$A$5:$A$53,0),BP$20)*Z532*$B531)</f>
        <v>65.537239744133501</v>
      </c>
      <c r="BQ532" s="8" cm="1">
        <f t="array" ref="BQ532">IF($D532="","",INDEX('Data - CO2'!$B$5:$AP$53,MATCH(Kulturmodeller!$D532,'Data - CO2'!$A$5:$A$53,0),BQ$20)*AA532*$B531)</f>
        <v>73.793075138663625</v>
      </c>
      <c r="BR532" s="8" cm="1">
        <f t="array" ref="BR532">IF($D532="","",INDEX('Data - CO2'!$B$5:$AP$53,MATCH(Kulturmodeller!$D532,'Data - CO2'!$A$5:$A$53,0),BR$20)*AB532*$B531)</f>
        <v>92.964361765108904</v>
      </c>
      <c r="BS532" s="8" cm="1">
        <f t="array" ref="BS532">IF($D532="","",INDEX('Data - CO2'!$B$5:$AP$53,MATCH(Kulturmodeller!$D532,'Data - CO2'!$A$5:$A$53,0),BS$20)*AC532*$B531)</f>
        <v>124.28572199654552</v>
      </c>
      <c r="BT532" s="8" cm="1">
        <f t="array" ref="BT532">IF($D532="","",INDEX('Data - CO2'!$B$5:$AP$53,MATCH(Kulturmodeller!$D532,'Data - CO2'!$A$5:$A$53,0),BT$20)*AD532*$B531)</f>
        <v>135.44981724177396</v>
      </c>
      <c r="BU532" s="8" cm="1">
        <f t="array" ref="BU532">IF($D532="","",INDEX('Data - CO2'!$B$5:$AP$53,MATCH(Kulturmodeller!$D532,'Data - CO2'!$A$5:$A$53,0),BU$20)*AE532*$B531)</f>
        <v>144.62124955720478</v>
      </c>
      <c r="BV532" s="8" cm="1">
        <f t="array" ref="BV532">IF($D532="","",INDEX('Data - CO2'!$B$5:$AP$53,MATCH(Kulturmodeller!$D532,'Data - CO2'!$A$5:$A$53,0),BV$20)*AF532*$B531)</f>
        <v>174.38075550628645</v>
      </c>
      <c r="BW532" s="8" cm="1">
        <f t="array" ref="BW532">IF($D532="","",INDEX('Data - CO2'!$B$5:$AP$53,MATCH(Kulturmodeller!$D532,'Data - CO2'!$A$5:$A$53,0),BW$20)*AG532*$B531)</f>
        <v>205.53972081441057</v>
      </c>
      <c r="BX532" s="8" cm="1">
        <f t="array" ref="BX532">IF($D532="","",INDEX('Data - CO2'!$B$5:$AP$53,MATCH(Kulturmodeller!$D532,'Data - CO2'!$A$5:$A$53,0),BX$20)*AH532*$B531)</f>
        <v>227.13979898537167</v>
      </c>
      <c r="BY532" s="8" cm="1">
        <f t="array" ref="BY532">IF($D532="","",INDEX('Data - CO2'!$B$5:$AP$53,MATCH(Kulturmodeller!$D532,'Data - CO2'!$A$5:$A$53,0),BY$20)*AI532*$B531)</f>
        <v>250.64411393022564</v>
      </c>
      <c r="BZ532" s="8" cm="1">
        <f t="array" ref="BZ532">IF($D532="","",INDEX('Data - CO2'!$B$5:$AP$53,MATCH(Kulturmodeller!$D532,'Data - CO2'!$A$5:$A$53,0),BZ$20)*AJ532*$B531)</f>
        <v>301.83294741766787</v>
      </c>
      <c r="CA532" s="8" cm="1">
        <f t="array" ref="CA532">IF($D532="","",INDEX('Data - CO2'!$B$5:$AP$53,MATCH(Kulturmodeller!$D532,'Data - CO2'!$A$5:$A$53,0),CA$20)*AK532*$B531)</f>
        <v>357.84613186190313</v>
      </c>
      <c r="CB532" s="8" cm="1">
        <f t="array" ref="CB532">IF($D532="","",INDEX('Data - CO2'!$B$5:$AP$53,MATCH(Kulturmodeller!$D532,'Data - CO2'!$A$5:$A$53,0),CB$20)*AL532*$B531)</f>
        <v>1.2965022373251489</v>
      </c>
      <c r="CC532" s="8" cm="1">
        <f t="array" ref="CC532">IF($D532="","",INDEX('Data - CO2'!$B$5:$AP$53,MATCH(Kulturmodeller!$D532,'Data - CO2'!$A$5:$A$53,0),CC$20)*AM532*$B531)</f>
        <v>8.6433482488343287</v>
      </c>
      <c r="CD532" s="8" cm="1">
        <f t="array" ref="CD532">IF($D532="","",INDEX('Data - CO2'!$B$5:$AP$53,MATCH(Kulturmodeller!$D532,'Data - CO2'!$A$5:$A$53,0),CD$20)*AN532*$B531)</f>
        <v>21.608370622085818</v>
      </c>
      <c r="CE532" s="8" cm="1">
        <f t="array" ref="CE532">IF($D532="","",INDEX('Data - CO2'!$B$5:$AP$53,MATCH(Kulturmodeller!$D532,'Data - CO2'!$A$5:$A$53,0),CE$20)*AO532*$B531)</f>
        <v>43.216741244171637</v>
      </c>
      <c r="CF532" s="8" cm="1">
        <f t="array" ref="CF532">IF($D532="","",INDEX('Data - CO2'!$B$5:$AP$53,MATCH(Kulturmodeller!$D532,'Data - CO2'!$A$5:$A$53,0),CF$20)*AP532*$B531)</f>
        <v>65.537239744133501</v>
      </c>
      <c r="CG532" s="8" cm="1">
        <f t="array" ref="CG532">IF($D532="","",INDEX('Data - CO2'!$B$5:$AP$53,MATCH(Kulturmodeller!$D532,'Data - CO2'!$A$5:$A$53,0),CG$20)*AQ532*$B531)</f>
        <v>73.793075138663625</v>
      </c>
      <c r="CH532" s="8" cm="1">
        <f t="array" ref="CH532">IF($D532="","",INDEX('Data - CO2'!$B$5:$AP$53,MATCH(Kulturmodeller!$D532,'Data - CO2'!$A$5:$A$53,0),CH$20)*AR532*$B531)</f>
        <v>92.964361765108904</v>
      </c>
      <c r="CI532" s="9" cm="1">
        <f t="array" ref="CI532">IF($D532="","",INDEX('Data - CO2'!$B$5:$AP$53,MATCH(Kulturmodeller!$D532,'Data - CO2'!$A$5:$A$53,0),CI$20)*AS532*$B531)</f>
        <v>124.28572199654552</v>
      </c>
    </row>
    <row r="533" spans="1:87" x14ac:dyDescent="0.3">
      <c r="A533" s="33" t="s">
        <v>82</v>
      </c>
      <c r="B533" s="33"/>
      <c r="C533" s="124" t="str">
        <f>'Katalog over Kulturmodeller '!F181</f>
        <v>NÅL - valgfrit</v>
      </c>
      <c r="D533" s="125" t="s">
        <v>276</v>
      </c>
      <c r="E533" s="151">
        <f>'Katalog over Kulturmodeller '!W181</f>
        <v>0.3</v>
      </c>
      <c r="F533" s="40">
        <f>E533+((E537-F537)+(E538-F538))*(E533/SUM(E532:E536))</f>
        <v>0.3</v>
      </c>
      <c r="G533" s="40">
        <f t="shared" ref="G533" si="9052">F533+((F537-G537)+(F538-G538))*(F533/SUM(F532:F536))</f>
        <v>0.3</v>
      </c>
      <c r="H533" s="40">
        <f t="shared" ref="H533" si="9053">G533+((G537-H537)+(G538-H538))*(G533/SUM(G532:G536))</f>
        <v>0.31111111111111112</v>
      </c>
      <c r="I533" s="40">
        <f t="shared" ref="I533" si="9054">H533+((H537-I537)+(H538-I538))*(H533/SUM(H532:H536))</f>
        <v>0.32222222222222224</v>
      </c>
      <c r="J533" s="40">
        <f t="shared" ref="J533" si="9055">I533+((I537-J537)+(I538-J538))*(I533/SUM(I532:I536))</f>
        <v>0.33333333333333337</v>
      </c>
      <c r="K533" s="40">
        <f t="shared" ref="K533" si="9056">J533+((J537-K537)+(J538-K538))*(J533/SUM(J532:J536))</f>
        <v>0.33333333333333337</v>
      </c>
      <c r="L533" s="40">
        <f t="shared" ref="L533" si="9057">K533+((K537-L537)+(K538-L538))*(K533/SUM(K532:K536))</f>
        <v>0.33333333333333337</v>
      </c>
      <c r="M533" s="40">
        <f t="shared" ref="M533" si="9058">L533+((L537-M537)+(L538-M538))*(L533/SUM(L532:L536))</f>
        <v>0.33333333333333337</v>
      </c>
      <c r="N533" s="40">
        <f t="shared" ref="N533" si="9059">M533+((M537-N537)+(M538-N538))*(M533/SUM(M532:M536))</f>
        <v>0.33333333333333337</v>
      </c>
      <c r="O533" s="40">
        <f t="shared" ref="O533" si="9060">N533+((N537-O537)+(N538-O538))*(N533/SUM(N532:N536))</f>
        <v>0.33333333333333337</v>
      </c>
      <c r="P533" s="40">
        <f t="shared" ref="P533" si="9061">O533+((O537-P537)+(O538-P538))*(O533/SUM(O532:O536))</f>
        <v>0.33333333333333337</v>
      </c>
      <c r="Q533" s="40">
        <f t="shared" ref="Q533" si="9062">P533+((P537-Q537)+(P538-Q538))*(P533/SUM(P532:P536))</f>
        <v>0.33333333333333337</v>
      </c>
      <c r="R533" s="40">
        <f t="shared" ref="R533" si="9063">Q533+((Q537-R537)+(Q538-R538))*(Q533/SUM(Q532:Q536))</f>
        <v>0.33333333333333337</v>
      </c>
      <c r="S533" s="40">
        <f t="shared" ref="S533" si="9064">R533+((R537-S537)+(R538-S538))*(R533/SUM(R532:R536))</f>
        <v>0.33333333333333337</v>
      </c>
      <c r="T533" s="40">
        <f t="shared" ref="T533" si="9065">S533+((S537-T537)+(S538-T538))*(S533/SUM(S532:S536))</f>
        <v>0.33333333333333337</v>
      </c>
      <c r="U533" s="40">
        <f t="shared" ref="U533" si="9066">T533+((T537-U537)+(T538-U538))*(T533/SUM(T532:T536))</f>
        <v>0.33333333333333337</v>
      </c>
      <c r="V533" s="40">
        <f t="shared" ref="V533" si="9067">U533+((U537-V537)+(U538-V538))*(U533/SUM(U532:U536))</f>
        <v>0.33333333333333337</v>
      </c>
      <c r="W533" s="40">
        <f t="shared" ref="W533" si="9068">V533+((V537-W537)+(V538-W538))*(V533/SUM(V532:V536))</f>
        <v>0.33333333333333337</v>
      </c>
      <c r="X533" s="40">
        <f t="shared" ref="X533" si="9069">W533+((W537-X537)+(W538-X538))*(W533/SUM(W532:W536))</f>
        <v>0.33333333333333337</v>
      </c>
      <c r="Y533" s="40">
        <f t="shared" ref="Y533" si="9070">X533+((X537-Y537)+(X538-Y538))*(X533/SUM(X532:X536))</f>
        <v>0.33333333333333337</v>
      </c>
      <c r="Z533" s="40">
        <f t="shared" ref="Z533" si="9071">Y533+((Y537-Z537)+(Y538-Z538))*(Y533/SUM(Y532:Y536))</f>
        <v>0.33333333333333337</v>
      </c>
      <c r="AA533" s="40">
        <f t="shared" ref="AA533" si="9072">Z533+((Z537-AA537)+(Z538-AA538))*(Z533/SUM(Z532:Z536))</f>
        <v>0.33333333333333337</v>
      </c>
      <c r="AB533" s="40">
        <f t="shared" ref="AB533" si="9073">AA533+((AA537-AB537)+(AA538-AB538))*(AA533/SUM(AA532:AA536))</f>
        <v>0.33333333333333337</v>
      </c>
      <c r="AC533" s="40">
        <f t="shared" ref="AC533" si="9074">AB533+((AB537-AC537)+(AB538-AC538))*(AB533/SUM(AB532:AB536))</f>
        <v>0.33333333333333337</v>
      </c>
      <c r="AD533" s="40">
        <f t="shared" ref="AD533" si="9075">AC533+((AC537-AD537)+(AC538-AD538))*(AC533/SUM(AC532:AC536))</f>
        <v>0.33333333333333337</v>
      </c>
      <c r="AE533" s="40">
        <f t="shared" ref="AE533" si="9076">AD533+((AD537-AE537)+(AD538-AE538))*(AD533/SUM(AD532:AD536))</f>
        <v>0.33333333333333337</v>
      </c>
      <c r="AF533" s="40">
        <f t="shared" ref="AF533" si="9077">AE533+((AE537-AF537)+(AE538-AF538))*(AE533/SUM(AE532:AE536))</f>
        <v>0.33333333333333337</v>
      </c>
      <c r="AG533" s="40">
        <f t="shared" ref="AG533" si="9078">AF533+((AF537-AG537)+(AF538-AG538))*(AF533/SUM(AF532:AF536))</f>
        <v>0.33333333333333337</v>
      </c>
      <c r="AH533" s="40">
        <f t="shared" ref="AH533" si="9079">AG533+((AG537-AH537)+(AG538-AH538))*(AG533/SUM(AG532:AG536))</f>
        <v>0.33333333333333337</v>
      </c>
      <c r="AI533" s="40">
        <f t="shared" ref="AI533" si="9080">AH533+((AH537-AI537)+(AH538-AI538))*(AH533/SUM(AH532:AH536))</f>
        <v>0.33333333333333337</v>
      </c>
      <c r="AJ533" s="40">
        <f t="shared" ref="AJ533" si="9081">AI533+((AI537-AJ537)+(AI538-AJ538))*(AI533/SUM(AI532:AI536))</f>
        <v>0.33333333333333337</v>
      </c>
      <c r="AK533" s="40">
        <f t="shared" ref="AK533" si="9082">AJ533+((AJ537-AK537)+(AJ538-AK538))*(AJ533/SUM(AJ532:AJ536))</f>
        <v>0.33333333333333337</v>
      </c>
      <c r="AL533" s="40">
        <f t="shared" ref="AL533" si="9083">AK533+((AK537-AL537)+(AK538-AL538))*(AK533/SUM(AK532:AK536))</f>
        <v>0.33333333333333337</v>
      </c>
      <c r="AM533" s="40">
        <f t="shared" ref="AM533" si="9084">AL533+((AL537-AM537)+(AL538-AM538))*(AL533/SUM(AL532:AL536))</f>
        <v>0.33333333333333337</v>
      </c>
      <c r="AN533" s="40">
        <f t="shared" ref="AN533" si="9085">AM533+((AM537-AN537)+(AM538-AN538))*(AM533/SUM(AM532:AM536))</f>
        <v>0.33333333333333337</v>
      </c>
      <c r="AO533" s="40">
        <f t="shared" ref="AO533" si="9086">AN533+((AN537-AO537)+(AN538-AO538))*(AN533/SUM(AN532:AN536))</f>
        <v>0.33333333333333337</v>
      </c>
      <c r="AP533" s="40">
        <f t="shared" ref="AP533" si="9087">AO533+((AO537-AP537)+(AO538-AP538))*(AO533/SUM(AO532:AO536))</f>
        <v>0.33333333333333337</v>
      </c>
      <c r="AQ533" s="40">
        <f t="shared" ref="AQ533" si="9088">AP533+((AP537-AQ537)+(AP538-AQ538))*(AP533/SUM(AP532:AP536))</f>
        <v>0.33333333333333337</v>
      </c>
      <c r="AR533" s="40">
        <f t="shared" ref="AR533" si="9089">AQ533+((AQ537-AR537)+(AQ538-AR538))*(AQ533/SUM(AQ532:AQ536))</f>
        <v>0.33333333333333337</v>
      </c>
      <c r="AS533" s="41">
        <f t="shared" ref="AS533" si="9090">AR533+((AR537-AS537)+(AR538-AS538))*(AR533/SUM(AR532:AR536))</f>
        <v>0.33333333333333337</v>
      </c>
      <c r="AU533" s="10" cm="1">
        <f t="array" ref="AU533">IF($D533="","",INDEX('Data - CO2'!$B$5:$AP$53,MATCH(Kulturmodeller!$D533,'Data - CO2'!$A$5:$A$53,0),AU$20)*E533)</f>
        <v>0</v>
      </c>
      <c r="AV533" cm="1">
        <f t="array" ref="AV533">IF($D533="","",INDEX('Data - CO2'!$B$5:$AP$53,MATCH(Kulturmodeller!$D533,'Data - CO2'!$A$5:$A$53,0),AV$20)*F533)</f>
        <v>0.89481128574401536</v>
      </c>
      <c r="AW533" cm="1">
        <f t="array" ref="AW533">IF($D533="","",INDEX('Data - CO2'!$B$5:$AP$53,MATCH(Kulturmodeller!$D533,'Data - CO2'!$A$5:$A$53,0),AW$20)*G533)</f>
        <v>5.96540857162677</v>
      </c>
      <c r="AX533" cm="1">
        <f t="array" ref="AX533">IF($D533="","",INDEX('Data - CO2'!$B$5:$AP$53,MATCH(Kulturmodeller!$D533,'Data - CO2'!$A$5:$A$53,0),AX$20)*H533)</f>
        <v>15.465874074587919</v>
      </c>
      <c r="AY533" cm="1">
        <f t="array" ref="AY533">IF($D533="","",INDEX('Data - CO2'!$B$5:$AP$53,MATCH(Kulturmodeller!$D533,'Data - CO2'!$A$5:$A$53,0),AY$20)*I533)</f>
        <v>32.036453440217834</v>
      </c>
      <c r="AZ533" cm="1">
        <f t="array" ref="AZ533">IF($D533="","",INDEX('Data - CO2'!$B$5:$AP$53,MATCH(Kulturmodeller!$D533,'Data - CO2'!$A$5:$A$53,0),AZ$20)*J533*$B531)</f>
        <v>64.457934069306489</v>
      </c>
      <c r="BA533" cm="1">
        <f t="array" ref="BA533">IF($D533="","",INDEX('Data - CO2'!$B$5:$AP$53,MATCH(Kulturmodeller!$D533,'Data - CO2'!$A$5:$A$53,0),BA$20)*K533*$B531)</f>
        <v>90.58401075879064</v>
      </c>
      <c r="BB533" cm="1">
        <f t="array" ref="BB533">IF($D533="","",INDEX('Data - CO2'!$B$5:$AP$53,MATCH(Kulturmodeller!$D533,'Data - CO2'!$A$5:$A$53,0),BB$20)*L533*$B531)</f>
        <v>101.7551400472838</v>
      </c>
      <c r="BC533" cm="1">
        <f t="array" ref="BC533">IF($D533="","",INDEX('Data - CO2'!$B$5:$AP$53,MATCH(Kulturmodeller!$D533,'Data - CO2'!$A$5:$A$53,0),BC$20)*M533*$B531)</f>
        <v>110.28857548858663</v>
      </c>
      <c r="BD533" cm="1">
        <f t="array" ref="BD533">IF($D533="","",INDEX('Data - CO2'!$B$5:$AP$53,MATCH(Kulturmodeller!$D533,'Data - CO2'!$A$5:$A$53,0),BD$20)*N533*$B531)</f>
        <v>118.42327619023112</v>
      </c>
      <c r="BE533" cm="1">
        <f t="array" ref="BE533">IF($D533="","",INDEX('Data - CO2'!$B$5:$AP$53,MATCH(Kulturmodeller!$D533,'Data - CO2'!$A$5:$A$53,0),BE$20)*O533*$B531)</f>
        <v>125.08898875748845</v>
      </c>
      <c r="BF533" cm="1">
        <f t="array" ref="BF533">IF($D533="","",INDEX('Data - CO2'!$B$5:$AP$53,MATCH(Kulturmodeller!$D533,'Data - CO2'!$A$5:$A$53,0),BF$20)*P533*$B531)</f>
        <v>132.15897081768418</v>
      </c>
      <c r="BG533" cm="1">
        <f t="array" ref="BG533">IF($D533="","",INDEX('Data - CO2'!$B$5:$AP$53,MATCH(Kulturmodeller!$D533,'Data - CO2'!$A$5:$A$53,0),BG$20)*Q533*$B531)</f>
        <v>138.23823104403823</v>
      </c>
      <c r="BH533" cm="1">
        <f t="array" ref="BH533">IF($D533="","",INDEX('Data - CO2'!$B$5:$AP$53,MATCH(Kulturmodeller!$D533,'Data - CO2'!$A$5:$A$53,0),BH$20)*R533*$B531)</f>
        <v>142.45791319279326</v>
      </c>
      <c r="BI533" cm="1">
        <f t="array" ref="BI533">IF($D533="","",INDEX('Data - CO2'!$B$5:$AP$53,MATCH(Kulturmodeller!$D533,'Data - CO2'!$A$5:$A$53,0),BI$20)*S533*$B531)</f>
        <v>146.11196386565783</v>
      </c>
      <c r="BJ533" cm="1">
        <f t="array" ref="BJ533">IF($D533="","",INDEX('Data - CO2'!$B$5:$AP$53,MATCH(Kulturmodeller!$D533,'Data - CO2'!$A$5:$A$53,0),BJ$20)*T533*$B531)</f>
        <v>149.32693369297527</v>
      </c>
      <c r="BK533" cm="1">
        <f t="array" ref="BK533">IF($D533="","",INDEX('Data - CO2'!$B$5:$AP$53,MATCH(Kulturmodeller!$D533,'Data - CO2'!$A$5:$A$53,0),BK$20)*U533*$B531)</f>
        <v>0.99423476193779492</v>
      </c>
      <c r="BL533" cm="1">
        <f t="array" ref="BL533">IF($D533="","",INDEX('Data - CO2'!$B$5:$AP$53,MATCH(Kulturmodeller!$D533,'Data - CO2'!$A$5:$A$53,0),BL$20)*V533*$B531)</f>
        <v>6.6282317462519673</v>
      </c>
      <c r="BM533" cm="1">
        <f t="array" ref="BM533">IF($D533="","",INDEX('Data - CO2'!$B$5:$AP$53,MATCH(Kulturmodeller!$D533,'Data - CO2'!$A$5:$A$53,0),BM$20)*W533*$B531)</f>
        <v>16.570579365629914</v>
      </c>
      <c r="BN533" cm="1">
        <f t="array" ref="BN533">IF($D533="","",INDEX('Data - CO2'!$B$5:$AP$53,MATCH(Kulturmodeller!$D533,'Data - CO2'!$A$5:$A$53,0),BN$20)*X533*$B531)</f>
        <v>33.141158731259829</v>
      </c>
      <c r="BO533" cm="1">
        <f t="array" ref="BO533">IF($D533="","",INDEX('Data - CO2'!$B$5:$AP$53,MATCH(Kulturmodeller!$D533,'Data - CO2'!$A$5:$A$53,0),BO$20)*Y533*$B531)</f>
        <v>64.457934069306489</v>
      </c>
      <c r="BP533" cm="1">
        <f t="array" ref="BP533">IF($D533="","",INDEX('Data - CO2'!$B$5:$AP$53,MATCH(Kulturmodeller!$D533,'Data - CO2'!$A$5:$A$53,0),BP$20)*Z533*$B531)</f>
        <v>90.58401075879064</v>
      </c>
      <c r="BQ533" cm="1">
        <f t="array" ref="BQ533">IF($D533="","",INDEX('Data - CO2'!$B$5:$AP$53,MATCH(Kulturmodeller!$D533,'Data - CO2'!$A$5:$A$53,0),BQ$20)*AA533*$B531)</f>
        <v>101.7551400472838</v>
      </c>
      <c r="BR533" cm="1">
        <f t="array" ref="BR533">IF($D533="","",INDEX('Data - CO2'!$B$5:$AP$53,MATCH(Kulturmodeller!$D533,'Data - CO2'!$A$5:$A$53,0),BR$20)*AB533*$B531)</f>
        <v>110.28857548858663</v>
      </c>
      <c r="BS533" cm="1">
        <f t="array" ref="BS533">IF($D533="","",INDEX('Data - CO2'!$B$5:$AP$53,MATCH(Kulturmodeller!$D533,'Data - CO2'!$A$5:$A$53,0),BS$20)*AC533*$B531)</f>
        <v>118.42327619023112</v>
      </c>
      <c r="BT533" cm="1">
        <f t="array" ref="BT533">IF($D533="","",INDEX('Data - CO2'!$B$5:$AP$53,MATCH(Kulturmodeller!$D533,'Data - CO2'!$A$5:$A$53,0),BT$20)*AD533*$B531)</f>
        <v>125.08898875748845</v>
      </c>
      <c r="BU533" cm="1">
        <f t="array" ref="BU533">IF($D533="","",INDEX('Data - CO2'!$B$5:$AP$53,MATCH(Kulturmodeller!$D533,'Data - CO2'!$A$5:$A$53,0),BU$20)*AE533*$B531)</f>
        <v>132.15897081768418</v>
      </c>
      <c r="BV533" cm="1">
        <f t="array" ref="BV533">IF($D533="","",INDEX('Data - CO2'!$B$5:$AP$53,MATCH(Kulturmodeller!$D533,'Data - CO2'!$A$5:$A$53,0),BV$20)*AF533*$B531)</f>
        <v>138.23823104403823</v>
      </c>
      <c r="BW533" cm="1">
        <f t="array" ref="BW533">IF($D533="","",INDEX('Data - CO2'!$B$5:$AP$53,MATCH(Kulturmodeller!$D533,'Data - CO2'!$A$5:$A$53,0),BW$20)*AG533*$B531)</f>
        <v>142.45791319279326</v>
      </c>
      <c r="BX533" cm="1">
        <f t="array" ref="BX533">IF($D533="","",INDEX('Data - CO2'!$B$5:$AP$53,MATCH(Kulturmodeller!$D533,'Data - CO2'!$A$5:$A$53,0),BX$20)*AH533*$B531)</f>
        <v>146.11196386565783</v>
      </c>
      <c r="BY533" cm="1">
        <f t="array" ref="BY533">IF($D533="","",INDEX('Data - CO2'!$B$5:$AP$53,MATCH(Kulturmodeller!$D533,'Data - CO2'!$A$5:$A$53,0),BY$20)*AI533*$B531)</f>
        <v>149.32693369297527</v>
      </c>
      <c r="BZ533" cm="1">
        <f t="array" ref="BZ533">IF($D533="","",INDEX('Data - CO2'!$B$5:$AP$53,MATCH(Kulturmodeller!$D533,'Data - CO2'!$A$5:$A$53,0),BZ$20)*AJ533*$B531)</f>
        <v>0.99423476193779492</v>
      </c>
      <c r="CA533" cm="1">
        <f t="array" ref="CA533">IF($D533="","",INDEX('Data - CO2'!$B$5:$AP$53,MATCH(Kulturmodeller!$D533,'Data - CO2'!$A$5:$A$53,0),CA$20)*AK533*$B531)</f>
        <v>6.6282317462519673</v>
      </c>
      <c r="CB533" cm="1">
        <f t="array" ref="CB533">IF($D533="","",INDEX('Data - CO2'!$B$5:$AP$53,MATCH(Kulturmodeller!$D533,'Data - CO2'!$A$5:$A$53,0),CB$20)*AL533*$B531)</f>
        <v>16.570579365629914</v>
      </c>
      <c r="CC533" cm="1">
        <f t="array" ref="CC533">IF($D533="","",INDEX('Data - CO2'!$B$5:$AP$53,MATCH(Kulturmodeller!$D533,'Data - CO2'!$A$5:$A$53,0),CC$20)*AM533*$B531)</f>
        <v>33.141158731259829</v>
      </c>
      <c r="CD533" cm="1">
        <f t="array" ref="CD533">IF($D533="","",INDEX('Data - CO2'!$B$5:$AP$53,MATCH(Kulturmodeller!$D533,'Data - CO2'!$A$5:$A$53,0),CD$20)*AN533*$B531)</f>
        <v>64.457934069306489</v>
      </c>
      <c r="CE533" cm="1">
        <f t="array" ref="CE533">IF($D533="","",INDEX('Data - CO2'!$B$5:$AP$53,MATCH(Kulturmodeller!$D533,'Data - CO2'!$A$5:$A$53,0),CE$20)*AO533*$B531)</f>
        <v>90.58401075879064</v>
      </c>
      <c r="CF533" cm="1">
        <f t="array" ref="CF533">IF($D533="","",INDEX('Data - CO2'!$B$5:$AP$53,MATCH(Kulturmodeller!$D533,'Data - CO2'!$A$5:$A$53,0),CF$20)*AP533*$B531)</f>
        <v>101.7551400472838</v>
      </c>
      <c r="CG533" cm="1">
        <f t="array" ref="CG533">IF($D533="","",INDEX('Data - CO2'!$B$5:$AP$53,MATCH(Kulturmodeller!$D533,'Data - CO2'!$A$5:$A$53,0),CG$20)*AQ533*$B531)</f>
        <v>110.28857548858663</v>
      </c>
      <c r="CH533" cm="1">
        <f t="array" ref="CH533">IF($D533="","",INDEX('Data - CO2'!$B$5:$AP$53,MATCH(Kulturmodeller!$D533,'Data - CO2'!$A$5:$A$53,0),CH$20)*AR533*$B531)</f>
        <v>118.42327619023112</v>
      </c>
      <c r="CI533" s="11" cm="1">
        <f t="array" ref="CI533">IF($D533="","",INDEX('Data - CO2'!$B$5:$AP$53,MATCH(Kulturmodeller!$D533,'Data - CO2'!$A$5:$A$53,0),CI$20)*AS533*$B531)</f>
        <v>125.08898875748845</v>
      </c>
    </row>
    <row r="534" spans="1:87" x14ac:dyDescent="0.3">
      <c r="A534" s="33" t="s">
        <v>83</v>
      </c>
      <c r="B534" s="33"/>
      <c r="C534" s="124" t="str">
        <f>'Katalog over Kulturmodeller '!F182</f>
        <v>LØV - valgfrit</v>
      </c>
      <c r="D534" s="125" t="s">
        <v>227</v>
      </c>
      <c r="E534" s="151">
        <f>'Katalog over Kulturmodeller '!W182</f>
        <v>0.1</v>
      </c>
      <c r="F534" s="40">
        <f>E534+((E537-F537)+(E538-F538))*(E534/SUM(E532:E536))</f>
        <v>0.1</v>
      </c>
      <c r="G534" s="40">
        <f t="shared" ref="G534" si="9091">F534+((F537-G537)+(F538-G538))*(F534/SUM(F532:F536))</f>
        <v>0.1</v>
      </c>
      <c r="H534" s="40">
        <f t="shared" ref="H534" si="9092">G534+((G537-H537)+(G538-H538))*(G534/SUM(G532:G536))</f>
        <v>0.10370370370370371</v>
      </c>
      <c r="I534" s="40">
        <f t="shared" ref="I534" si="9093">H534+((H537-I537)+(H538-I538))*(H534/SUM(H532:H536))</f>
        <v>0.10740740740740742</v>
      </c>
      <c r="J534" s="40">
        <f t="shared" ref="J534" si="9094">I534+((I537-J537)+(I538-J538))*(I534/SUM(I532:I536))</f>
        <v>0.11111111111111113</v>
      </c>
      <c r="K534" s="40">
        <f t="shared" ref="K534" si="9095">J534+((J537-K537)+(J538-K538))*(J534/SUM(J532:J536))</f>
        <v>0.11111111111111113</v>
      </c>
      <c r="L534" s="40">
        <f t="shared" ref="L534" si="9096">K534+((K537-L537)+(K538-L538))*(K534/SUM(K532:K536))</f>
        <v>0.11111111111111113</v>
      </c>
      <c r="M534" s="40">
        <f t="shared" ref="M534" si="9097">L534+((L537-M537)+(L538-M538))*(L534/SUM(L532:L536))</f>
        <v>0.11111111111111113</v>
      </c>
      <c r="N534" s="40">
        <f t="shared" ref="N534" si="9098">M534+((M537-N537)+(M538-N538))*(M534/SUM(M532:M536))</f>
        <v>0.11111111111111113</v>
      </c>
      <c r="O534" s="40">
        <f t="shared" ref="O534" si="9099">N534+((N537-O537)+(N538-O538))*(N534/SUM(N532:N536))</f>
        <v>0.11111111111111113</v>
      </c>
      <c r="P534" s="40">
        <f t="shared" ref="P534" si="9100">O534+((O537-P537)+(O538-P538))*(O534/SUM(O532:O536))</f>
        <v>0.11111111111111113</v>
      </c>
      <c r="Q534" s="40">
        <f t="shared" ref="Q534" si="9101">P534+((P537-Q537)+(P538-Q538))*(P534/SUM(P532:P536))</f>
        <v>0.11111111111111113</v>
      </c>
      <c r="R534" s="40">
        <f t="shared" ref="R534" si="9102">Q534+((Q537-R537)+(Q538-R538))*(Q534/SUM(Q532:Q536))</f>
        <v>0.11111111111111113</v>
      </c>
      <c r="S534" s="40">
        <f t="shared" ref="S534" si="9103">R534+((R537-S537)+(R538-S538))*(R534/SUM(R532:R536))</f>
        <v>0.11111111111111113</v>
      </c>
      <c r="T534" s="40">
        <f t="shared" ref="T534" si="9104">S534+((S537-T537)+(S538-T538))*(S534/SUM(S532:S536))</f>
        <v>0.11111111111111113</v>
      </c>
      <c r="U534" s="40">
        <f t="shared" ref="U534" si="9105">T534+((T537-U537)+(T538-U538))*(T534/SUM(T532:T536))</f>
        <v>0.11111111111111113</v>
      </c>
      <c r="V534" s="40">
        <f t="shared" ref="V534" si="9106">U534+((U537-V537)+(U538-V538))*(U534/SUM(U532:U536))</f>
        <v>0.11111111111111113</v>
      </c>
      <c r="W534" s="40">
        <f t="shared" ref="W534" si="9107">V534+((V537-W537)+(V538-W538))*(V534/SUM(V532:V536))</f>
        <v>0.11111111111111113</v>
      </c>
      <c r="X534" s="40">
        <f t="shared" ref="X534" si="9108">W534+((W537-X537)+(W538-X538))*(W534/SUM(W532:W536))</f>
        <v>0.11111111111111113</v>
      </c>
      <c r="Y534" s="40">
        <f t="shared" ref="Y534" si="9109">X534+((X537-Y537)+(X538-Y538))*(X534/SUM(X532:X536))</f>
        <v>0.11111111111111113</v>
      </c>
      <c r="Z534" s="40">
        <f t="shared" ref="Z534" si="9110">Y534+((Y537-Z537)+(Y538-Z538))*(Y534/SUM(Y532:Y536))</f>
        <v>0.11111111111111113</v>
      </c>
      <c r="AA534" s="40">
        <f t="shared" ref="AA534" si="9111">Z534+((Z537-AA537)+(Z538-AA538))*(Z534/SUM(Z532:Z536))</f>
        <v>0.11111111111111113</v>
      </c>
      <c r="AB534" s="40">
        <f t="shared" ref="AB534" si="9112">AA534+((AA537-AB537)+(AA538-AB538))*(AA534/SUM(AA532:AA536))</f>
        <v>0.11111111111111113</v>
      </c>
      <c r="AC534" s="40">
        <f t="shared" ref="AC534" si="9113">AB534+((AB537-AC537)+(AB538-AC538))*(AB534/SUM(AB532:AB536))</f>
        <v>0.11111111111111113</v>
      </c>
      <c r="AD534" s="40">
        <f t="shared" ref="AD534" si="9114">AC534+((AC537-AD537)+(AC538-AD538))*(AC534/SUM(AC532:AC536))</f>
        <v>0.11111111111111113</v>
      </c>
      <c r="AE534" s="40">
        <f t="shared" ref="AE534" si="9115">AD534+((AD537-AE537)+(AD538-AE538))*(AD534/SUM(AD532:AD536))</f>
        <v>0.11111111111111113</v>
      </c>
      <c r="AF534" s="40">
        <f t="shared" ref="AF534" si="9116">AE534+((AE537-AF537)+(AE538-AF538))*(AE534/SUM(AE532:AE536))</f>
        <v>0.11111111111111113</v>
      </c>
      <c r="AG534" s="40">
        <f t="shared" ref="AG534" si="9117">AF534+((AF537-AG537)+(AF538-AG538))*(AF534/SUM(AF532:AF536))</f>
        <v>0.11111111111111113</v>
      </c>
      <c r="AH534" s="40">
        <f t="shared" ref="AH534" si="9118">AG534+((AG537-AH537)+(AG538-AH538))*(AG534/SUM(AG532:AG536))</f>
        <v>0.11111111111111113</v>
      </c>
      <c r="AI534" s="40">
        <f t="shared" ref="AI534" si="9119">AH534+((AH537-AI537)+(AH538-AI538))*(AH534/SUM(AH532:AH536))</f>
        <v>0.11111111111111113</v>
      </c>
      <c r="AJ534" s="40">
        <f t="shared" ref="AJ534" si="9120">AI534+((AI537-AJ537)+(AI538-AJ538))*(AI534/SUM(AI532:AI536))</f>
        <v>0.11111111111111113</v>
      </c>
      <c r="AK534" s="40">
        <f t="shared" ref="AK534" si="9121">AJ534+((AJ537-AK537)+(AJ538-AK538))*(AJ534/SUM(AJ532:AJ536))</f>
        <v>0.11111111111111113</v>
      </c>
      <c r="AL534" s="40">
        <f t="shared" ref="AL534" si="9122">AK534+((AK537-AL537)+(AK538-AL538))*(AK534/SUM(AK532:AK536))</f>
        <v>0.11111111111111113</v>
      </c>
      <c r="AM534" s="40">
        <f t="shared" ref="AM534" si="9123">AL534+((AL537-AM537)+(AL538-AM538))*(AL534/SUM(AL532:AL536))</f>
        <v>0.11111111111111113</v>
      </c>
      <c r="AN534" s="40">
        <f t="shared" ref="AN534" si="9124">AM534+((AM537-AN537)+(AM538-AN538))*(AM534/SUM(AM532:AM536))</f>
        <v>0.11111111111111113</v>
      </c>
      <c r="AO534" s="40">
        <f t="shared" ref="AO534" si="9125">AN534+((AN537-AO537)+(AN538-AO538))*(AN534/SUM(AN532:AN536))</f>
        <v>0.11111111111111113</v>
      </c>
      <c r="AP534" s="40">
        <f t="shared" ref="AP534" si="9126">AO534+((AO537-AP537)+(AO538-AP538))*(AO534/SUM(AO532:AO536))</f>
        <v>0.11111111111111113</v>
      </c>
      <c r="AQ534" s="40">
        <f t="shared" ref="AQ534" si="9127">AP534+((AP537-AQ537)+(AP538-AQ538))*(AP534/SUM(AP532:AP536))</f>
        <v>0.11111111111111113</v>
      </c>
      <c r="AR534" s="40">
        <f t="shared" ref="AR534" si="9128">AQ534+((AQ537-AR537)+(AQ538-AR538))*(AQ534/SUM(AQ532:AQ536))</f>
        <v>0.11111111111111113</v>
      </c>
      <c r="AS534" s="41">
        <f t="shared" ref="AS534" si="9129">AR534+((AR537-AS537)+(AR538-AS538))*(AR534/SUM(AR532:AR536))</f>
        <v>0.11111111111111113</v>
      </c>
      <c r="AU534" s="10" cm="1">
        <f t="array" ref="AU534">IF($D534="","",INDEX('Data - CO2'!$B$5:$AP$53,MATCH(Kulturmodeller!$D534,'Data - CO2'!$A$5:$A$53,0),AU$20)*E534)</f>
        <v>0</v>
      </c>
      <c r="AV534" cm="1">
        <f t="array" ref="AV534">IF($D534="","",INDEX('Data - CO2'!$B$5:$AP$53,MATCH(Kulturmodeller!$D534,'Data - CO2'!$A$5:$A$53,0),AV$20)*F534)</f>
        <v>9.2999894465622776E-2</v>
      </c>
      <c r="AW534" cm="1">
        <f t="array" ref="AW534">IF($D534="","",INDEX('Data - CO2'!$B$5:$AP$53,MATCH(Kulturmodeller!$D534,'Data - CO2'!$A$5:$A$53,0),AW$20)*G534)</f>
        <v>0.61999929643748508</v>
      </c>
      <c r="AX534" cm="1">
        <f t="array" ref="AX534">IF($D534="","",INDEX('Data - CO2'!$B$5:$AP$53,MATCH(Kulturmodeller!$D534,'Data - CO2'!$A$5:$A$53,0),AX$20)*H534)</f>
        <v>1.6074055833564431</v>
      </c>
      <c r="AY534" cm="1">
        <f t="array" ref="AY534">IF($D534="","",INDEX('Data - CO2'!$B$5:$AP$53,MATCH(Kulturmodeller!$D534,'Data - CO2'!$A$5:$A$53,0),AY$20)*I534)</f>
        <v>3.3296258512383465</v>
      </c>
      <c r="AZ534" cm="1">
        <f t="array" ref="AZ534">IF($D534="","",INDEX('Data - CO2'!$B$5:$AP$53,MATCH(Kulturmodeller!$D534,'Data - CO2'!$A$5:$A$53,0),AZ$20)*J534*$B531)</f>
        <v>7.5004732617140233</v>
      </c>
      <c r="BA534" cm="1">
        <f t="array" ref="BA534">IF($D534="","",INDEX('Data - CO2'!$B$5:$AP$53,MATCH(Kulturmodeller!$D534,'Data - CO2'!$A$5:$A$53,0),BA$20)*K534*$B531)</f>
        <v>11.756013660552295</v>
      </c>
      <c r="BB534" cm="1">
        <f t="array" ref="BB534">IF($D534="","",INDEX('Data - CO2'!$B$5:$AP$53,MATCH(Kulturmodeller!$D534,'Data - CO2'!$A$5:$A$53,0),BB$20)*L534*$B531)</f>
        <v>12.889275942189705</v>
      </c>
      <c r="BC534" cm="1">
        <f t="array" ref="BC534">IF($D534="","",INDEX('Data - CO2'!$B$5:$AP$53,MATCH(Kulturmodeller!$D534,'Data - CO2'!$A$5:$A$53,0),BC$20)*M534*$B531)</f>
        <v>14.143916398622803</v>
      </c>
      <c r="BD534" cm="1">
        <f t="array" ref="BD534">IF($D534="","",INDEX('Data - CO2'!$B$5:$AP$53,MATCH(Kulturmodeller!$D534,'Data - CO2'!$A$5:$A$53,0),BD$20)*N534*$B531)</f>
        <v>15.243222706112221</v>
      </c>
      <c r="BE534" cm="1">
        <f t="array" ref="BE534">IF($D534="","",INDEX('Data - CO2'!$B$5:$AP$53,MATCH(Kulturmodeller!$D534,'Data - CO2'!$A$5:$A$53,0),BE$20)*O534*$B531)</f>
        <v>16.146974584527236</v>
      </c>
      <c r="BF534" cm="1">
        <f t="array" ref="BF534">IF($D534="","",INDEX('Data - CO2'!$B$5:$AP$53,MATCH(Kulturmodeller!$D534,'Data - CO2'!$A$5:$A$53,0),BF$20)*P534*$B531)</f>
        <v>17.060020379774539</v>
      </c>
      <c r="BG534" cm="1">
        <f t="array" ref="BG534">IF($D534="","",INDEX('Data - CO2'!$B$5:$AP$53,MATCH(Kulturmodeller!$D534,'Data - CO2'!$A$5:$A$53,0),BG$20)*Q534*$B531)</f>
        <v>18.49667384889036</v>
      </c>
      <c r="BH534" cm="1">
        <f t="array" ref="BH534">IF($D534="","",INDEX('Data - CO2'!$B$5:$AP$53,MATCH(Kulturmodeller!$D534,'Data - CO2'!$A$5:$A$53,0),BH$20)*R534*$B531)</f>
        <v>20.075492399763874</v>
      </c>
      <c r="BI534" cm="1">
        <f t="array" ref="BI534">IF($D534="","",INDEX('Data - CO2'!$B$5:$AP$53,MATCH(Kulturmodeller!$D534,'Data - CO2'!$A$5:$A$53,0),BI$20)*S534*$B531)</f>
        <v>21.496693462697319</v>
      </c>
      <c r="BJ534" cm="1">
        <f t="array" ref="BJ534">IF($D534="","",INDEX('Data - CO2'!$B$5:$AP$53,MATCH(Kulturmodeller!$D534,'Data - CO2'!$A$5:$A$53,0),BJ$20)*T534*$B531)</f>
        <v>23.107840210046483</v>
      </c>
      <c r="BK534" cm="1">
        <f t="array" ref="BK534">IF($D534="","",INDEX('Data - CO2'!$B$5:$AP$53,MATCH(Kulturmodeller!$D534,'Data - CO2'!$A$5:$A$53,0),BK$20)*U534*$B531)</f>
        <v>24.49114254421799</v>
      </c>
      <c r="BL534" cm="1">
        <f t="array" ref="BL534">IF($D534="","",INDEX('Data - CO2'!$B$5:$AP$53,MATCH(Kulturmodeller!$D534,'Data - CO2'!$A$5:$A$53,0),BL$20)*V534*$B531)</f>
        <v>26.097343446760515</v>
      </c>
      <c r="BM534" cm="1">
        <f t="array" ref="BM534">IF($D534="","",INDEX('Data - CO2'!$B$5:$AP$53,MATCH(Kulturmodeller!$D534,'Data - CO2'!$A$5:$A$53,0),BM$20)*W534*$B531)</f>
        <v>27.68455616667319</v>
      </c>
      <c r="BN534" cm="1">
        <f t="array" ref="BN534">IF($D534="","",INDEX('Data - CO2'!$B$5:$AP$53,MATCH(Kulturmodeller!$D534,'Data - CO2'!$A$5:$A$53,0),BN$20)*X534*$B531)</f>
        <v>29.15660003376388</v>
      </c>
      <c r="BO534" cm="1">
        <f t="array" ref="BO534">IF($D534="","",INDEX('Data - CO2'!$B$5:$AP$53,MATCH(Kulturmodeller!$D534,'Data - CO2'!$A$5:$A$53,0),BO$20)*Y534*$B531)</f>
        <v>30.586336237883195</v>
      </c>
      <c r="BP534" cm="1">
        <f t="array" ref="BP534">IF($D534="","",INDEX('Data - CO2'!$B$5:$AP$53,MATCH(Kulturmodeller!$D534,'Data - CO2'!$A$5:$A$53,0),BP$20)*Z534*$B531)</f>
        <v>31.763122883209729</v>
      </c>
      <c r="BQ534" cm="1">
        <f t="array" ref="BQ534">IF($D534="","",INDEX('Data - CO2'!$B$5:$AP$53,MATCH(Kulturmodeller!$D534,'Data - CO2'!$A$5:$A$53,0),BQ$20)*AA534*$B531)</f>
        <v>32.202563862742664</v>
      </c>
      <c r="BR534" cm="1">
        <f t="array" ref="BR534">IF($D534="","",INDEX('Data - CO2'!$B$5:$AP$53,MATCH(Kulturmodeller!$D534,'Data - CO2'!$A$5:$A$53,0),BR$20)*AB534*$B531)</f>
        <v>32.757691986819054</v>
      </c>
      <c r="BS534" cm="1">
        <f t="array" ref="BS534">IF($D534="","",INDEX('Data - CO2'!$B$5:$AP$53,MATCH(Kulturmodeller!$D534,'Data - CO2'!$A$5:$A$53,0),BS$20)*AC534*$B531)</f>
        <v>33.21867531021789</v>
      </c>
      <c r="BT534" cm="1">
        <f t="array" ref="BT534">IF($D534="","",INDEX('Data - CO2'!$B$5:$AP$53,MATCH(Kulturmodeller!$D534,'Data - CO2'!$A$5:$A$53,0),BT$20)*AD534*$B531)</f>
        <v>33.684903075081564</v>
      </c>
      <c r="BU534" cm="1">
        <f t="array" ref="BU534">IF($D534="","",INDEX('Data - CO2'!$B$5:$AP$53,MATCH(Kulturmodeller!$D534,'Data - CO2'!$A$5:$A$53,0),BU$20)*AE534*$B531)</f>
        <v>34.168196579855618</v>
      </c>
      <c r="BV534" cm="1">
        <f t="array" ref="BV534">IF($D534="","",INDEX('Data - CO2'!$B$5:$AP$53,MATCH(Kulturmodeller!$D534,'Data - CO2'!$A$5:$A$53,0),BV$20)*AF534*$B531)</f>
        <v>34.460053956055702</v>
      </c>
      <c r="BW534" cm="1">
        <f t="array" ref="BW534">IF($D534="","",INDEX('Data - CO2'!$B$5:$AP$53,MATCH(Kulturmodeller!$D534,'Data - CO2'!$A$5:$A$53,0),BW$20)*AG534*$B531)</f>
        <v>34.862501282967131</v>
      </c>
      <c r="BX534" cm="1">
        <f t="array" ref="BX534">IF($D534="","",INDEX('Data - CO2'!$B$5:$AP$53,MATCH(Kulturmodeller!$D534,'Data - CO2'!$A$5:$A$53,0),BX$20)*AH534*$B531)</f>
        <v>35.437038554207668</v>
      </c>
      <c r="BY534" cm="1">
        <f t="array" ref="BY534">IF($D534="","",INDEX('Data - CO2'!$B$5:$AP$53,MATCH(Kulturmodeller!$D534,'Data - CO2'!$A$5:$A$53,0),BY$20)*AI534*$B531)</f>
        <v>35.766884949076655</v>
      </c>
      <c r="BZ534" cm="1">
        <f t="array" ref="BZ534">IF($D534="","",INDEX('Data - CO2'!$B$5:$AP$53,MATCH(Kulturmodeller!$D534,'Data - CO2'!$A$5:$A$53,0),BZ$20)*AJ534*$B531)</f>
        <v>0.10333321607291421</v>
      </c>
      <c r="CA534" cm="1">
        <f t="array" ref="CA534">IF($D534="","",INDEX('Data - CO2'!$B$5:$AP$53,MATCH(Kulturmodeller!$D534,'Data - CO2'!$A$5:$A$53,0),CA$20)*AK534*$B531)</f>
        <v>0.68888810715276128</v>
      </c>
      <c r="CB534" cm="1">
        <f t="array" ref="CB534">IF($D534="","",INDEX('Data - CO2'!$B$5:$AP$53,MATCH(Kulturmodeller!$D534,'Data - CO2'!$A$5:$A$53,0),CB$20)*AL534*$B531)</f>
        <v>1.7222202678819036</v>
      </c>
      <c r="CC534" cm="1">
        <f t="array" ref="CC534">IF($D534="","",INDEX('Data - CO2'!$B$5:$AP$53,MATCH(Kulturmodeller!$D534,'Data - CO2'!$A$5:$A$53,0),CC$20)*AM534*$B531)</f>
        <v>3.4444405357638073</v>
      </c>
      <c r="CD534" cm="1">
        <f t="array" ref="CD534">IF($D534="","",INDEX('Data - CO2'!$B$5:$AP$53,MATCH(Kulturmodeller!$D534,'Data - CO2'!$A$5:$A$53,0),CD$20)*AN534*$B531)</f>
        <v>7.5004732617140233</v>
      </c>
      <c r="CE534" cm="1">
        <f t="array" ref="CE534">IF($D534="","",INDEX('Data - CO2'!$B$5:$AP$53,MATCH(Kulturmodeller!$D534,'Data - CO2'!$A$5:$A$53,0),CE$20)*AO534*$B531)</f>
        <v>11.756013660552295</v>
      </c>
      <c r="CF534" cm="1">
        <f t="array" ref="CF534">IF($D534="","",INDEX('Data - CO2'!$B$5:$AP$53,MATCH(Kulturmodeller!$D534,'Data - CO2'!$A$5:$A$53,0),CF$20)*AP534*$B531)</f>
        <v>12.889275942189705</v>
      </c>
      <c r="CG534" cm="1">
        <f t="array" ref="CG534">IF($D534="","",INDEX('Data - CO2'!$B$5:$AP$53,MATCH(Kulturmodeller!$D534,'Data - CO2'!$A$5:$A$53,0),CG$20)*AQ534*$B531)</f>
        <v>14.143916398622803</v>
      </c>
      <c r="CH534" cm="1">
        <f t="array" ref="CH534">IF($D534="","",INDEX('Data - CO2'!$B$5:$AP$53,MATCH(Kulturmodeller!$D534,'Data - CO2'!$A$5:$A$53,0),CH$20)*AR534*$B531)</f>
        <v>15.243222706112221</v>
      </c>
      <c r="CI534" s="11" cm="1">
        <f t="array" ref="CI534">IF($D534="","",INDEX('Data - CO2'!$B$5:$AP$53,MATCH(Kulturmodeller!$D534,'Data - CO2'!$A$5:$A$53,0),CI$20)*AS534*$B531)</f>
        <v>16.146974584527236</v>
      </c>
    </row>
    <row r="535" spans="1:87" x14ac:dyDescent="0.3">
      <c r="A535" s="33" t="s">
        <v>84</v>
      </c>
      <c r="B535" s="33"/>
      <c r="C535" s="124" t="str">
        <f>'Katalog over Kulturmodeller '!F183</f>
        <v>Juletræer (NGR)</v>
      </c>
      <c r="D535" s="125" t="s">
        <v>634</v>
      </c>
      <c r="E535" s="151">
        <f>'Katalog over Kulturmodeller '!W183</f>
        <v>0</v>
      </c>
      <c r="F535" s="40">
        <f>E535+((E537-F537)+(E538-F538))*(E535/SUM(E532:E536))</f>
        <v>0</v>
      </c>
      <c r="G535" s="40">
        <f t="shared" ref="G535" si="9130">F535+((F537-G537)+(F538-G538))*(F535/SUM(F532:F536))</f>
        <v>0</v>
      </c>
      <c r="H535" s="40">
        <f t="shared" ref="H535" si="9131">G535+((G537-H537)+(G538-H538))*(G535/SUM(G532:G536))</f>
        <v>0</v>
      </c>
      <c r="I535" s="40">
        <f t="shared" ref="I535" si="9132">H535+((H537-I537)+(H538-I538))*(H535/SUM(H532:H536))</f>
        <v>0</v>
      </c>
      <c r="J535" s="40">
        <f t="shared" ref="J535" si="9133">I535+((I537-J537)+(I538-J538))*(I535/SUM(I532:I536))</f>
        <v>0</v>
      </c>
      <c r="K535" s="40">
        <f t="shared" ref="K535" si="9134">J535+((J537-K537)+(J538-K538))*(J535/SUM(J532:J536))</f>
        <v>0</v>
      </c>
      <c r="L535" s="40">
        <f t="shared" ref="L535" si="9135">K535+((K537-L537)+(K538-L538))*(K535/SUM(K532:K536))</f>
        <v>0</v>
      </c>
      <c r="M535" s="40">
        <f t="shared" ref="M535" si="9136">L535+((L537-M537)+(L538-M538))*(L535/SUM(L532:L536))</f>
        <v>0</v>
      </c>
      <c r="N535" s="40">
        <f t="shared" ref="N535" si="9137">M535+((M537-N537)+(M538-N538))*(M535/SUM(M532:M536))</f>
        <v>0</v>
      </c>
      <c r="O535" s="40">
        <f t="shared" ref="O535" si="9138">N535+((N537-O537)+(N538-O538))*(N535/SUM(N532:N536))</f>
        <v>0</v>
      </c>
      <c r="P535" s="40">
        <f t="shared" ref="P535" si="9139">O535+((O537-P537)+(O538-P538))*(O535/SUM(O532:O536))</f>
        <v>0</v>
      </c>
      <c r="Q535" s="40">
        <f t="shared" ref="Q535" si="9140">P535+((P537-Q537)+(P538-Q538))*(P535/SUM(P532:P536))</f>
        <v>0</v>
      </c>
      <c r="R535" s="40">
        <f t="shared" ref="R535" si="9141">Q535+((Q537-R537)+(Q538-R538))*(Q535/SUM(Q532:Q536))</f>
        <v>0</v>
      </c>
      <c r="S535" s="40">
        <f t="shared" ref="S535" si="9142">R535+((R537-S537)+(R538-S538))*(R535/SUM(R532:R536))</f>
        <v>0</v>
      </c>
      <c r="T535" s="40">
        <f t="shared" ref="T535" si="9143">S535+((S537-T537)+(S538-T538))*(S535/SUM(S532:S536))</f>
        <v>0</v>
      </c>
      <c r="U535" s="40">
        <f t="shared" ref="U535" si="9144">T535+((T537-U537)+(T538-U538))*(T535/SUM(T532:T536))</f>
        <v>0</v>
      </c>
      <c r="V535" s="40">
        <f t="shared" ref="V535" si="9145">U535+((U537-V537)+(U538-V538))*(U535/SUM(U532:U536))</f>
        <v>0</v>
      </c>
      <c r="W535" s="40">
        <f t="shared" ref="W535" si="9146">V535+((V537-W537)+(V538-W538))*(V535/SUM(V532:V536))</f>
        <v>0</v>
      </c>
      <c r="X535" s="40">
        <f t="shared" ref="X535" si="9147">W535+((W537-X537)+(W538-X538))*(W535/SUM(W532:W536))</f>
        <v>0</v>
      </c>
      <c r="Y535" s="40">
        <f t="shared" ref="Y535" si="9148">X535+((X537-Y537)+(X538-Y538))*(X535/SUM(X532:X536))</f>
        <v>0</v>
      </c>
      <c r="Z535" s="40">
        <f t="shared" ref="Z535" si="9149">Y535+((Y537-Z537)+(Y538-Z538))*(Y535/SUM(Y532:Y536))</f>
        <v>0</v>
      </c>
      <c r="AA535" s="40">
        <f t="shared" ref="AA535" si="9150">Z535+((Z537-AA537)+(Z538-AA538))*(Z535/SUM(Z532:Z536))</f>
        <v>0</v>
      </c>
      <c r="AB535" s="40">
        <f t="shared" ref="AB535" si="9151">AA535+((AA537-AB537)+(AA538-AB538))*(AA535/SUM(AA532:AA536))</f>
        <v>0</v>
      </c>
      <c r="AC535" s="40">
        <f t="shared" ref="AC535" si="9152">AB535+((AB537-AC537)+(AB538-AC538))*(AB535/SUM(AB532:AB536))</f>
        <v>0</v>
      </c>
      <c r="AD535" s="40">
        <f t="shared" ref="AD535" si="9153">AC535+((AC537-AD537)+(AC538-AD538))*(AC535/SUM(AC532:AC536))</f>
        <v>0</v>
      </c>
      <c r="AE535" s="40">
        <f t="shared" ref="AE535" si="9154">AD535+((AD537-AE537)+(AD538-AE538))*(AD535/SUM(AD532:AD536))</f>
        <v>0</v>
      </c>
      <c r="AF535" s="40">
        <f t="shared" ref="AF535" si="9155">AE535+((AE537-AF537)+(AE538-AF538))*(AE535/SUM(AE532:AE536))</f>
        <v>0</v>
      </c>
      <c r="AG535" s="40">
        <f t="shared" ref="AG535" si="9156">AF535+((AF537-AG537)+(AF538-AG538))*(AF535/SUM(AF532:AF536))</f>
        <v>0</v>
      </c>
      <c r="AH535" s="40">
        <f t="shared" ref="AH535" si="9157">AG535+((AG537-AH537)+(AG538-AH538))*(AG535/SUM(AG532:AG536))</f>
        <v>0</v>
      </c>
      <c r="AI535" s="40">
        <f t="shared" ref="AI535" si="9158">AH535+((AH537-AI537)+(AH538-AI538))*(AH535/SUM(AH532:AH536))</f>
        <v>0</v>
      </c>
      <c r="AJ535" s="40">
        <f t="shared" ref="AJ535" si="9159">AI535+((AI537-AJ537)+(AI538-AJ538))*(AI535/SUM(AI532:AI536))</f>
        <v>0</v>
      </c>
      <c r="AK535" s="40">
        <f t="shared" ref="AK535" si="9160">AJ535+((AJ537-AK537)+(AJ538-AK538))*(AJ535/SUM(AJ532:AJ536))</f>
        <v>0</v>
      </c>
      <c r="AL535" s="40">
        <f t="shared" ref="AL535" si="9161">AK535+((AK537-AL537)+(AK538-AL538))*(AK535/SUM(AK532:AK536))</f>
        <v>0</v>
      </c>
      <c r="AM535" s="40">
        <f t="shared" ref="AM535" si="9162">AL535+((AL537-AM537)+(AL538-AM538))*(AL535/SUM(AL532:AL536))</f>
        <v>0</v>
      </c>
      <c r="AN535" s="40">
        <f t="shared" ref="AN535" si="9163">AM535+((AM537-AN537)+(AM538-AN538))*(AM535/SUM(AM532:AM536))</f>
        <v>0</v>
      </c>
      <c r="AO535" s="40">
        <f t="shared" ref="AO535" si="9164">AN535+((AN537-AO537)+(AN538-AO538))*(AN535/SUM(AN532:AN536))</f>
        <v>0</v>
      </c>
      <c r="AP535" s="40">
        <f t="shared" ref="AP535" si="9165">AO535+((AO537-AP537)+(AO538-AP538))*(AO535/SUM(AO532:AO536))</f>
        <v>0</v>
      </c>
      <c r="AQ535" s="40">
        <f t="shared" ref="AQ535" si="9166">AP535+((AP537-AQ537)+(AP538-AQ538))*(AP535/SUM(AP532:AP536))</f>
        <v>0</v>
      </c>
      <c r="AR535" s="40">
        <f t="shared" ref="AR535" si="9167">AQ535+((AQ537-AR537)+(AQ538-AR538))*(AQ535/SUM(AQ532:AQ536))</f>
        <v>0</v>
      </c>
      <c r="AS535" s="41">
        <f t="shared" ref="AS535" si="9168">AR535+((AR537-AS537)+(AR538-AS538))*(AR535/SUM(AR532:AR536))</f>
        <v>0</v>
      </c>
      <c r="AU535" s="10" cm="1">
        <f t="array" ref="AU535">IF($D535="","",INDEX('Data - CO2'!$B$5:$AP$53,MATCH(Kulturmodeller!$D535,'Data - CO2'!$A$5:$A$53,0),AU$20)*E535)</f>
        <v>0</v>
      </c>
      <c r="AV535" cm="1">
        <f t="array" ref="AV535">IF($D535="","",INDEX('Data - CO2'!$B$5:$AP$53,MATCH(Kulturmodeller!$D535,'Data - CO2'!$A$5:$A$53,0),AV$20)*F535)</f>
        <v>0</v>
      </c>
      <c r="AW535" cm="1">
        <f t="array" ref="AW535">IF($D535="","",INDEX('Data - CO2'!$B$5:$AP$53,MATCH(Kulturmodeller!$D535,'Data - CO2'!$A$5:$A$53,0),AW$20)*G535)</f>
        <v>0</v>
      </c>
      <c r="AX535" cm="1">
        <f t="array" ref="AX535">IF($D535="","",INDEX('Data - CO2'!$B$5:$AP$53,MATCH(Kulturmodeller!$D535,'Data - CO2'!$A$5:$A$53,0),AX$20)*H535)</f>
        <v>0</v>
      </c>
      <c r="AY535" cm="1">
        <f t="array" ref="AY535">IF($D535="","",INDEX('Data - CO2'!$B$5:$AP$53,MATCH(Kulturmodeller!$D535,'Data - CO2'!$A$5:$A$53,0),AY$20)*I535)</f>
        <v>0</v>
      </c>
      <c r="AZ535" cm="1">
        <f t="array" ref="AZ535">IF($D535="","",INDEX('Data - CO2'!$B$5:$AP$53,MATCH(Kulturmodeller!$D535,'Data - CO2'!$A$5:$A$53,0),AZ$20)*J535*$B531)</f>
        <v>0</v>
      </c>
      <c r="BA535" cm="1">
        <f t="array" ref="BA535">IF($D535="","",INDEX('Data - CO2'!$B$5:$AP$53,MATCH(Kulturmodeller!$D535,'Data - CO2'!$A$5:$A$53,0),BA$20)*K535*$B531)</f>
        <v>0</v>
      </c>
      <c r="BB535" cm="1">
        <f t="array" ref="BB535">IF($D535="","",INDEX('Data - CO2'!$B$5:$AP$53,MATCH(Kulturmodeller!$D535,'Data - CO2'!$A$5:$A$53,0),BB$20)*L535*$B531)</f>
        <v>0</v>
      </c>
      <c r="BC535" cm="1">
        <f t="array" ref="BC535">IF($D535="","",INDEX('Data - CO2'!$B$5:$AP$53,MATCH(Kulturmodeller!$D535,'Data - CO2'!$A$5:$A$53,0),BC$20)*M535*$B531)</f>
        <v>0</v>
      </c>
      <c r="BD535" cm="1">
        <f t="array" ref="BD535">IF($D535="","",INDEX('Data - CO2'!$B$5:$AP$53,MATCH(Kulturmodeller!$D535,'Data - CO2'!$A$5:$A$53,0),BD$20)*N535*$B531)</f>
        <v>0</v>
      </c>
      <c r="BE535" cm="1">
        <f t="array" ref="BE535">IF($D535="","",INDEX('Data - CO2'!$B$5:$AP$53,MATCH(Kulturmodeller!$D535,'Data - CO2'!$A$5:$A$53,0),BE$20)*O535*$B531)</f>
        <v>0</v>
      </c>
      <c r="BF535" cm="1">
        <f t="array" ref="BF535">IF($D535="","",INDEX('Data - CO2'!$B$5:$AP$53,MATCH(Kulturmodeller!$D535,'Data - CO2'!$A$5:$A$53,0),BF$20)*P535*$B531)</f>
        <v>0</v>
      </c>
      <c r="BG535" cm="1">
        <f t="array" ref="BG535">IF($D535="","",INDEX('Data - CO2'!$B$5:$AP$53,MATCH(Kulturmodeller!$D535,'Data - CO2'!$A$5:$A$53,0),BG$20)*Q535*$B531)</f>
        <v>0</v>
      </c>
      <c r="BH535" cm="1">
        <f t="array" ref="BH535">IF($D535="","",INDEX('Data - CO2'!$B$5:$AP$53,MATCH(Kulturmodeller!$D535,'Data - CO2'!$A$5:$A$53,0),BH$20)*R535*$B531)</f>
        <v>0</v>
      </c>
      <c r="BI535" cm="1">
        <f t="array" ref="BI535">IF($D535="","",INDEX('Data - CO2'!$B$5:$AP$53,MATCH(Kulturmodeller!$D535,'Data - CO2'!$A$5:$A$53,0),BI$20)*S535*$B531)</f>
        <v>0</v>
      </c>
      <c r="BJ535" cm="1">
        <f t="array" ref="BJ535">IF($D535="","",INDEX('Data - CO2'!$B$5:$AP$53,MATCH(Kulturmodeller!$D535,'Data - CO2'!$A$5:$A$53,0),BJ$20)*T535*$B531)</f>
        <v>0</v>
      </c>
      <c r="BK535" cm="1">
        <f t="array" ref="BK535">IF($D535="","",INDEX('Data - CO2'!$B$5:$AP$53,MATCH(Kulturmodeller!$D535,'Data - CO2'!$A$5:$A$53,0),BK$20)*U535*$B531)</f>
        <v>0</v>
      </c>
      <c r="BL535" cm="1">
        <f t="array" ref="BL535">IF($D535="","",INDEX('Data - CO2'!$B$5:$AP$53,MATCH(Kulturmodeller!$D535,'Data - CO2'!$A$5:$A$53,0),BL$20)*V535*$B531)</f>
        <v>0</v>
      </c>
      <c r="BM535" cm="1">
        <f t="array" ref="BM535">IF($D535="","",INDEX('Data - CO2'!$B$5:$AP$53,MATCH(Kulturmodeller!$D535,'Data - CO2'!$A$5:$A$53,0),BM$20)*W535*$B531)</f>
        <v>0</v>
      </c>
      <c r="BN535" cm="1">
        <f t="array" ref="BN535">IF($D535="","",INDEX('Data - CO2'!$B$5:$AP$53,MATCH(Kulturmodeller!$D535,'Data - CO2'!$A$5:$A$53,0),BN$20)*X535*$B531)</f>
        <v>0</v>
      </c>
      <c r="BO535" cm="1">
        <f t="array" ref="BO535">IF($D535="","",INDEX('Data - CO2'!$B$5:$AP$53,MATCH(Kulturmodeller!$D535,'Data - CO2'!$A$5:$A$53,0),BO$20)*Y535*$B531)</f>
        <v>0</v>
      </c>
      <c r="BP535" cm="1">
        <f t="array" ref="BP535">IF($D535="","",INDEX('Data - CO2'!$B$5:$AP$53,MATCH(Kulturmodeller!$D535,'Data - CO2'!$A$5:$A$53,0),BP$20)*Z535*$B531)</f>
        <v>0</v>
      </c>
      <c r="BQ535" cm="1">
        <f t="array" ref="BQ535">IF($D535="","",INDEX('Data - CO2'!$B$5:$AP$53,MATCH(Kulturmodeller!$D535,'Data - CO2'!$A$5:$A$53,0),BQ$20)*AA535*$B531)</f>
        <v>0</v>
      </c>
      <c r="BR535" cm="1">
        <f t="array" ref="BR535">IF($D535="","",INDEX('Data - CO2'!$B$5:$AP$53,MATCH(Kulturmodeller!$D535,'Data - CO2'!$A$5:$A$53,0),BR$20)*AB535*$B531)</f>
        <v>0</v>
      </c>
      <c r="BS535" cm="1">
        <f t="array" ref="BS535">IF($D535="","",INDEX('Data - CO2'!$B$5:$AP$53,MATCH(Kulturmodeller!$D535,'Data - CO2'!$A$5:$A$53,0),BS$20)*AC535*$B531)</f>
        <v>0</v>
      </c>
      <c r="BT535" cm="1">
        <f t="array" ref="BT535">IF($D535="","",INDEX('Data - CO2'!$B$5:$AP$53,MATCH(Kulturmodeller!$D535,'Data - CO2'!$A$5:$A$53,0),BT$20)*AD535*$B531)</f>
        <v>0</v>
      </c>
      <c r="BU535" cm="1">
        <f t="array" ref="BU535">IF($D535="","",INDEX('Data - CO2'!$B$5:$AP$53,MATCH(Kulturmodeller!$D535,'Data - CO2'!$A$5:$A$53,0),BU$20)*AE535*$B531)</f>
        <v>0</v>
      </c>
      <c r="BV535" cm="1">
        <f t="array" ref="BV535">IF($D535="","",INDEX('Data - CO2'!$B$5:$AP$53,MATCH(Kulturmodeller!$D535,'Data - CO2'!$A$5:$A$53,0),BV$20)*AF535*$B531)</f>
        <v>0</v>
      </c>
      <c r="BW535" cm="1">
        <f t="array" ref="BW535">IF($D535="","",INDEX('Data - CO2'!$B$5:$AP$53,MATCH(Kulturmodeller!$D535,'Data - CO2'!$A$5:$A$53,0),BW$20)*AG535*$B531)</f>
        <v>0</v>
      </c>
      <c r="BX535" cm="1">
        <f t="array" ref="BX535">IF($D535="","",INDEX('Data - CO2'!$B$5:$AP$53,MATCH(Kulturmodeller!$D535,'Data - CO2'!$A$5:$A$53,0),BX$20)*AH535*$B531)</f>
        <v>0</v>
      </c>
      <c r="BY535" cm="1">
        <f t="array" ref="BY535">IF($D535="","",INDEX('Data - CO2'!$B$5:$AP$53,MATCH(Kulturmodeller!$D535,'Data - CO2'!$A$5:$A$53,0),BY$20)*AI535*$B531)</f>
        <v>0</v>
      </c>
      <c r="BZ535" cm="1">
        <f t="array" ref="BZ535">IF($D535="","",INDEX('Data - CO2'!$B$5:$AP$53,MATCH(Kulturmodeller!$D535,'Data - CO2'!$A$5:$A$53,0),BZ$20)*AJ535*$B531)</f>
        <v>0</v>
      </c>
      <c r="CA535" cm="1">
        <f t="array" ref="CA535">IF($D535="","",INDEX('Data - CO2'!$B$5:$AP$53,MATCH(Kulturmodeller!$D535,'Data - CO2'!$A$5:$A$53,0),CA$20)*AK535*$B531)</f>
        <v>0</v>
      </c>
      <c r="CB535" cm="1">
        <f t="array" ref="CB535">IF($D535="","",INDEX('Data - CO2'!$B$5:$AP$53,MATCH(Kulturmodeller!$D535,'Data - CO2'!$A$5:$A$53,0),CB$20)*AL535*$B531)</f>
        <v>0</v>
      </c>
      <c r="CC535" cm="1">
        <f t="array" ref="CC535">IF($D535="","",INDEX('Data - CO2'!$B$5:$AP$53,MATCH(Kulturmodeller!$D535,'Data - CO2'!$A$5:$A$53,0),CC$20)*AM535*$B531)</f>
        <v>0</v>
      </c>
      <c r="CD535" cm="1">
        <f t="array" ref="CD535">IF($D535="","",INDEX('Data - CO2'!$B$5:$AP$53,MATCH(Kulturmodeller!$D535,'Data - CO2'!$A$5:$A$53,0),CD$20)*AN535*$B531)</f>
        <v>0</v>
      </c>
      <c r="CE535" cm="1">
        <f t="array" ref="CE535">IF($D535="","",INDEX('Data - CO2'!$B$5:$AP$53,MATCH(Kulturmodeller!$D535,'Data - CO2'!$A$5:$A$53,0),CE$20)*AO535*$B531)</f>
        <v>0</v>
      </c>
      <c r="CF535" cm="1">
        <f t="array" ref="CF535">IF($D535="","",INDEX('Data - CO2'!$B$5:$AP$53,MATCH(Kulturmodeller!$D535,'Data - CO2'!$A$5:$A$53,0),CF$20)*AP535*$B531)</f>
        <v>0</v>
      </c>
      <c r="CG535" cm="1">
        <f t="array" ref="CG535">IF($D535="","",INDEX('Data - CO2'!$B$5:$AP$53,MATCH(Kulturmodeller!$D535,'Data - CO2'!$A$5:$A$53,0),CG$20)*AQ535*$B531)</f>
        <v>0</v>
      </c>
      <c r="CH535" cm="1">
        <f t="array" ref="CH535">IF($D535="","",INDEX('Data - CO2'!$B$5:$AP$53,MATCH(Kulturmodeller!$D535,'Data - CO2'!$A$5:$A$53,0),CH$20)*AR535*$B531)</f>
        <v>0</v>
      </c>
      <c r="CI535" s="11" cm="1">
        <f t="array" ref="CI535">IF($D535="","",INDEX('Data - CO2'!$B$5:$AP$53,MATCH(Kulturmodeller!$D535,'Data - CO2'!$A$5:$A$53,0),CI$20)*AS535*$B531)</f>
        <v>0</v>
      </c>
    </row>
    <row r="536" spans="1:87" x14ac:dyDescent="0.3">
      <c r="A536" s="42" t="s">
        <v>85</v>
      </c>
      <c r="B536" s="42"/>
      <c r="C536" s="124">
        <f>'Katalog over Kulturmodeller '!F184</f>
        <v>0</v>
      </c>
      <c r="D536" s="129"/>
      <c r="E536" s="140">
        <f>'Katalog over Kulturmodeller '!W184</f>
        <v>0</v>
      </c>
      <c r="F536" s="46">
        <f>E536+((E537-F537)+(E538-F538))*(E536/SUM(E532:E536))</f>
        <v>0</v>
      </c>
      <c r="G536" s="46">
        <f t="shared" ref="G536" si="9169">F536+((F537-G537)+(F538-G538))*(F536/SUM(F532:F536))</f>
        <v>0</v>
      </c>
      <c r="H536" s="46">
        <f t="shared" ref="H536" si="9170">G536+((G537-H537)+(G538-H538))*(G536/SUM(G532:G536))</f>
        <v>0</v>
      </c>
      <c r="I536" s="46">
        <f t="shared" ref="I536" si="9171">H536+((H537-I537)+(H538-I538))*(H536/SUM(H532:H536))</f>
        <v>0</v>
      </c>
      <c r="J536" s="46">
        <f t="shared" ref="J536" si="9172">I536+((I537-J537)+(I538-J538))*(I536/SUM(I532:I536))</f>
        <v>0</v>
      </c>
      <c r="K536" s="46">
        <f t="shared" ref="K536" si="9173">J536+((J537-K537)+(J538-K538))*(J536/SUM(J532:J536))</f>
        <v>0</v>
      </c>
      <c r="L536" s="46">
        <f t="shared" ref="L536" si="9174">K536+((K537-L537)+(K538-L538))*(K536/SUM(K532:K536))</f>
        <v>0</v>
      </c>
      <c r="M536" s="46">
        <f t="shared" ref="M536" si="9175">L536+((L537-M537)+(L538-M538))*(L536/SUM(L532:L536))</f>
        <v>0</v>
      </c>
      <c r="N536" s="46">
        <f t="shared" ref="N536" si="9176">M536+((M537-N537)+(M538-N538))*(M536/SUM(M532:M536))</f>
        <v>0</v>
      </c>
      <c r="O536" s="46">
        <f t="shared" ref="O536" si="9177">N536+((N537-O537)+(N538-O538))*(N536/SUM(N532:N536))</f>
        <v>0</v>
      </c>
      <c r="P536" s="46">
        <f t="shared" ref="P536" si="9178">O536+((O537-P537)+(O538-P538))*(O536/SUM(O532:O536))</f>
        <v>0</v>
      </c>
      <c r="Q536" s="46">
        <f t="shared" ref="Q536" si="9179">P536+((P537-Q537)+(P538-Q538))*(P536/SUM(P532:P536))</f>
        <v>0</v>
      </c>
      <c r="R536" s="46">
        <f t="shared" ref="R536" si="9180">Q536+((Q537-R537)+(Q538-R538))*(Q536/SUM(Q532:Q536))</f>
        <v>0</v>
      </c>
      <c r="S536" s="46">
        <f t="shared" ref="S536" si="9181">R536+((R537-S537)+(R538-S538))*(R536/SUM(R532:R536))</f>
        <v>0</v>
      </c>
      <c r="T536" s="46">
        <f t="shared" ref="T536" si="9182">S536+((S537-T537)+(S538-T538))*(S536/SUM(S532:S536))</f>
        <v>0</v>
      </c>
      <c r="U536" s="46">
        <f t="shared" ref="U536" si="9183">T536+((T537-U537)+(T538-U538))*(T536/SUM(T532:T536))</f>
        <v>0</v>
      </c>
      <c r="V536" s="46">
        <f t="shared" ref="V536" si="9184">U536+((U537-V537)+(U538-V538))*(U536/SUM(U532:U536))</f>
        <v>0</v>
      </c>
      <c r="W536" s="46">
        <f t="shared" ref="W536" si="9185">V536+((V537-W537)+(V538-W538))*(V536/SUM(V532:V536))</f>
        <v>0</v>
      </c>
      <c r="X536" s="46">
        <f t="shared" ref="X536" si="9186">W536+((W537-X537)+(W538-X538))*(W536/SUM(W532:W536))</f>
        <v>0</v>
      </c>
      <c r="Y536" s="46">
        <f t="shared" ref="Y536" si="9187">X536+((X537-Y537)+(X538-Y538))*(X536/SUM(X532:X536))</f>
        <v>0</v>
      </c>
      <c r="Z536" s="46">
        <f t="shared" ref="Z536" si="9188">Y536+((Y537-Z537)+(Y538-Z538))*(Y536/SUM(Y532:Y536))</f>
        <v>0</v>
      </c>
      <c r="AA536" s="46">
        <f t="shared" ref="AA536" si="9189">Z536+((Z537-AA537)+(Z538-AA538))*(Z536/SUM(Z532:Z536))</f>
        <v>0</v>
      </c>
      <c r="AB536" s="46">
        <f t="shared" ref="AB536" si="9190">AA536+((AA537-AB537)+(AA538-AB538))*(AA536/SUM(AA532:AA536))</f>
        <v>0</v>
      </c>
      <c r="AC536" s="46">
        <f t="shared" ref="AC536" si="9191">AB536+((AB537-AC537)+(AB538-AC538))*(AB536/SUM(AB532:AB536))</f>
        <v>0</v>
      </c>
      <c r="AD536" s="46">
        <f t="shared" ref="AD536" si="9192">AC536+((AC537-AD537)+(AC538-AD538))*(AC536/SUM(AC532:AC536))</f>
        <v>0</v>
      </c>
      <c r="AE536" s="46">
        <f t="shared" ref="AE536" si="9193">AD536+((AD537-AE537)+(AD538-AE538))*(AD536/SUM(AD532:AD536))</f>
        <v>0</v>
      </c>
      <c r="AF536" s="46">
        <f t="shared" ref="AF536" si="9194">AE536+((AE537-AF537)+(AE538-AF538))*(AE536/SUM(AE532:AE536))</f>
        <v>0</v>
      </c>
      <c r="AG536" s="46">
        <f t="shared" ref="AG536" si="9195">AF536+((AF537-AG537)+(AF538-AG538))*(AF536/SUM(AF532:AF536))</f>
        <v>0</v>
      </c>
      <c r="AH536" s="46">
        <f t="shared" ref="AH536" si="9196">AG536+((AG537-AH537)+(AG538-AH538))*(AG536/SUM(AG532:AG536))</f>
        <v>0</v>
      </c>
      <c r="AI536" s="46">
        <f t="shared" ref="AI536" si="9197">AH536+((AH537-AI537)+(AH538-AI538))*(AH536/SUM(AH532:AH536))</f>
        <v>0</v>
      </c>
      <c r="AJ536" s="46">
        <f t="shared" ref="AJ536" si="9198">AI536+((AI537-AJ537)+(AI538-AJ538))*(AI536/SUM(AI532:AI536))</f>
        <v>0</v>
      </c>
      <c r="AK536" s="46">
        <f t="shared" ref="AK536" si="9199">AJ536+((AJ537-AK537)+(AJ538-AK538))*(AJ536/SUM(AJ532:AJ536))</f>
        <v>0</v>
      </c>
      <c r="AL536" s="46">
        <f t="shared" ref="AL536" si="9200">AK536+((AK537-AL537)+(AK538-AL538))*(AK536/SUM(AK532:AK536))</f>
        <v>0</v>
      </c>
      <c r="AM536" s="46">
        <f t="shared" ref="AM536" si="9201">AL536+((AL537-AM537)+(AL538-AM538))*(AL536/SUM(AL532:AL536))</f>
        <v>0</v>
      </c>
      <c r="AN536" s="46">
        <f t="shared" ref="AN536" si="9202">AM536+((AM537-AN537)+(AM538-AN538))*(AM536/SUM(AM532:AM536))</f>
        <v>0</v>
      </c>
      <c r="AO536" s="46">
        <f t="shared" ref="AO536" si="9203">AN536+((AN537-AO537)+(AN538-AO538))*(AN536/SUM(AN532:AN536))</f>
        <v>0</v>
      </c>
      <c r="AP536" s="46">
        <f t="shared" ref="AP536" si="9204">AO536+((AO537-AP537)+(AO538-AP538))*(AO536/SUM(AO532:AO536))</f>
        <v>0</v>
      </c>
      <c r="AQ536" s="46">
        <f t="shared" ref="AQ536" si="9205">AP536+((AP537-AQ537)+(AP538-AQ538))*(AP536/SUM(AP532:AP536))</f>
        <v>0</v>
      </c>
      <c r="AR536" s="46">
        <f t="shared" ref="AR536" si="9206">AQ536+((AQ537-AR537)+(AQ538-AR538))*(AQ536/SUM(AQ532:AQ536))</f>
        <v>0</v>
      </c>
      <c r="AS536" s="47">
        <f t="shared" ref="AS536" si="9207">AR536+((AR537-AS537)+(AR538-AS538))*(AR536/SUM(AR532:AR536))</f>
        <v>0</v>
      </c>
      <c r="AU536" s="10" t="str" cm="1">
        <f t="array" ref="AU536">IF($D536="","",INDEX('Data - CO2'!$B$5:$AP$53,MATCH(Kulturmodeller!$D536,'Data - CO2'!$A$5:$A$53,0),AU$20)*E536)</f>
        <v/>
      </c>
      <c r="AV536" t="str" cm="1">
        <f t="array" ref="AV536">IF($D536="","",INDEX('Data - CO2'!$B$5:$AP$53,MATCH(Kulturmodeller!$D536,'Data - CO2'!$A$5:$A$53,0),AV$20)*F536)</f>
        <v/>
      </c>
      <c r="AW536" t="str" cm="1">
        <f t="array" ref="AW536">IF($D536="","",INDEX('Data - CO2'!$B$5:$AP$53,MATCH(Kulturmodeller!$D536,'Data - CO2'!$A$5:$A$53,0),AW$20)*G536)</f>
        <v/>
      </c>
      <c r="AX536" t="str" cm="1">
        <f t="array" ref="AX536">IF($D536="","",INDEX('Data - CO2'!$B$5:$AP$53,MATCH(Kulturmodeller!$D536,'Data - CO2'!$A$5:$A$53,0),AX$20)*H536)</f>
        <v/>
      </c>
      <c r="AY536" t="str" cm="1">
        <f t="array" ref="AY536">IF($D536="","",INDEX('Data - CO2'!$B$5:$AP$53,MATCH(Kulturmodeller!$D536,'Data - CO2'!$A$5:$A$53,0),AY$20)*I536)</f>
        <v/>
      </c>
      <c r="AZ536" t="str" cm="1">
        <f t="array" ref="AZ536">IF($D536="","",INDEX('Data - CO2'!$B$5:$AP$53,MATCH(Kulturmodeller!$D536,'Data - CO2'!$A$5:$A$53,0),AZ$20)*J536*$B531)</f>
        <v/>
      </c>
      <c r="BA536" t="str" cm="1">
        <f t="array" ref="BA536">IF($D536="","",INDEX('Data - CO2'!$B$5:$AP$53,MATCH(Kulturmodeller!$D536,'Data - CO2'!$A$5:$A$53,0),BA$20)*K536*$B531)</f>
        <v/>
      </c>
      <c r="BB536" t="str" cm="1">
        <f t="array" ref="BB536">IF($D536="","",INDEX('Data - CO2'!$B$5:$AP$53,MATCH(Kulturmodeller!$D536,'Data - CO2'!$A$5:$A$53,0),BB$20)*L536*$B531)</f>
        <v/>
      </c>
      <c r="BC536" t="str" cm="1">
        <f t="array" ref="BC536">IF($D536="","",INDEX('Data - CO2'!$B$5:$AP$53,MATCH(Kulturmodeller!$D536,'Data - CO2'!$A$5:$A$53,0),BC$20)*M536*$B531)</f>
        <v/>
      </c>
      <c r="BD536" t="str" cm="1">
        <f t="array" ref="BD536">IF($D536="","",INDEX('Data - CO2'!$B$5:$AP$53,MATCH(Kulturmodeller!$D536,'Data - CO2'!$A$5:$A$53,0),BD$20)*N536*$B531)</f>
        <v/>
      </c>
      <c r="BE536" t="str" cm="1">
        <f t="array" ref="BE536">IF($D536="","",INDEX('Data - CO2'!$B$5:$AP$53,MATCH(Kulturmodeller!$D536,'Data - CO2'!$A$5:$A$53,0),BE$20)*O536*$B531)</f>
        <v/>
      </c>
      <c r="BF536" t="str" cm="1">
        <f t="array" ref="BF536">IF($D536="","",INDEX('Data - CO2'!$B$5:$AP$53,MATCH(Kulturmodeller!$D536,'Data - CO2'!$A$5:$A$53,0),BF$20)*P536*$B531)</f>
        <v/>
      </c>
      <c r="BG536" t="str" cm="1">
        <f t="array" ref="BG536">IF($D536="","",INDEX('Data - CO2'!$B$5:$AP$53,MATCH(Kulturmodeller!$D536,'Data - CO2'!$A$5:$A$53,0),BG$20)*Q536*$B531)</f>
        <v/>
      </c>
      <c r="BH536" t="str" cm="1">
        <f t="array" ref="BH536">IF($D536="","",INDEX('Data - CO2'!$B$5:$AP$53,MATCH(Kulturmodeller!$D536,'Data - CO2'!$A$5:$A$53,0),BH$20)*R536*$B531)</f>
        <v/>
      </c>
      <c r="BI536" t="str" cm="1">
        <f t="array" ref="BI536">IF($D536="","",INDEX('Data - CO2'!$B$5:$AP$53,MATCH(Kulturmodeller!$D536,'Data - CO2'!$A$5:$A$53,0),BI$20)*S536*$B531)</f>
        <v/>
      </c>
      <c r="BJ536" t="str" cm="1">
        <f t="array" ref="BJ536">IF($D536="","",INDEX('Data - CO2'!$B$5:$AP$53,MATCH(Kulturmodeller!$D536,'Data - CO2'!$A$5:$A$53,0),BJ$20)*T536*$B531)</f>
        <v/>
      </c>
      <c r="BK536" t="str" cm="1">
        <f t="array" ref="BK536">IF($D536="","",INDEX('Data - CO2'!$B$5:$AP$53,MATCH(Kulturmodeller!$D536,'Data - CO2'!$A$5:$A$53,0),BK$20)*U536*$B531)</f>
        <v/>
      </c>
      <c r="BL536" t="str" cm="1">
        <f t="array" ref="BL536">IF($D536="","",INDEX('Data - CO2'!$B$5:$AP$53,MATCH(Kulturmodeller!$D536,'Data - CO2'!$A$5:$A$53,0),BL$20)*V536*$B531)</f>
        <v/>
      </c>
      <c r="BM536" t="str" cm="1">
        <f t="array" ref="BM536">IF($D536="","",INDEX('Data - CO2'!$B$5:$AP$53,MATCH(Kulturmodeller!$D536,'Data - CO2'!$A$5:$A$53,0),BM$20)*W536*$B531)</f>
        <v/>
      </c>
      <c r="BN536" t="str" cm="1">
        <f t="array" ref="BN536">IF($D536="","",INDEX('Data - CO2'!$B$5:$AP$53,MATCH(Kulturmodeller!$D536,'Data - CO2'!$A$5:$A$53,0),BN$20)*X536*$B531)</f>
        <v/>
      </c>
      <c r="BO536" t="str" cm="1">
        <f t="array" ref="BO536">IF($D536="","",INDEX('Data - CO2'!$B$5:$AP$53,MATCH(Kulturmodeller!$D536,'Data - CO2'!$A$5:$A$53,0),BO$20)*Y536*$B531)</f>
        <v/>
      </c>
      <c r="BP536" t="str" cm="1">
        <f t="array" ref="BP536">IF($D536="","",INDEX('Data - CO2'!$B$5:$AP$53,MATCH(Kulturmodeller!$D536,'Data - CO2'!$A$5:$A$53,0),BP$20)*Z536*$B531)</f>
        <v/>
      </c>
      <c r="BQ536" t="str" cm="1">
        <f t="array" ref="BQ536">IF($D536="","",INDEX('Data - CO2'!$B$5:$AP$53,MATCH(Kulturmodeller!$D536,'Data - CO2'!$A$5:$A$53,0),BQ$20)*AA536*$B531)</f>
        <v/>
      </c>
      <c r="BR536" t="str" cm="1">
        <f t="array" ref="BR536">IF($D536="","",INDEX('Data - CO2'!$B$5:$AP$53,MATCH(Kulturmodeller!$D536,'Data - CO2'!$A$5:$A$53,0),BR$20)*AB536*$B531)</f>
        <v/>
      </c>
      <c r="BS536" t="str" cm="1">
        <f t="array" ref="BS536">IF($D536="","",INDEX('Data - CO2'!$B$5:$AP$53,MATCH(Kulturmodeller!$D536,'Data - CO2'!$A$5:$A$53,0),BS$20)*AC536*$B531)</f>
        <v/>
      </c>
      <c r="BT536" t="str" cm="1">
        <f t="array" ref="BT536">IF($D536="","",INDEX('Data - CO2'!$B$5:$AP$53,MATCH(Kulturmodeller!$D536,'Data - CO2'!$A$5:$A$53,0),BT$20)*AD536*$B531)</f>
        <v/>
      </c>
      <c r="BU536" t="str" cm="1">
        <f t="array" ref="BU536">IF($D536="","",INDEX('Data - CO2'!$B$5:$AP$53,MATCH(Kulturmodeller!$D536,'Data - CO2'!$A$5:$A$53,0),BU$20)*AE536*$B531)</f>
        <v/>
      </c>
      <c r="BV536" t="str" cm="1">
        <f t="array" ref="BV536">IF($D536="","",INDEX('Data - CO2'!$B$5:$AP$53,MATCH(Kulturmodeller!$D536,'Data - CO2'!$A$5:$A$53,0),BV$20)*AF536*$B531)</f>
        <v/>
      </c>
      <c r="BW536" t="str" cm="1">
        <f t="array" ref="BW536">IF($D536="","",INDEX('Data - CO2'!$B$5:$AP$53,MATCH(Kulturmodeller!$D536,'Data - CO2'!$A$5:$A$53,0),BW$20)*AG536*$B531)</f>
        <v/>
      </c>
      <c r="BX536" t="str" cm="1">
        <f t="array" ref="BX536">IF($D536="","",INDEX('Data - CO2'!$B$5:$AP$53,MATCH(Kulturmodeller!$D536,'Data - CO2'!$A$5:$A$53,0),BX$20)*AH536*$B531)</f>
        <v/>
      </c>
      <c r="BY536" t="str" cm="1">
        <f t="array" ref="BY536">IF($D536="","",INDEX('Data - CO2'!$B$5:$AP$53,MATCH(Kulturmodeller!$D536,'Data - CO2'!$A$5:$A$53,0),BY$20)*AI536*$B531)</f>
        <v/>
      </c>
      <c r="BZ536" t="str" cm="1">
        <f t="array" ref="BZ536">IF($D536="","",INDEX('Data - CO2'!$B$5:$AP$53,MATCH(Kulturmodeller!$D536,'Data - CO2'!$A$5:$A$53,0),BZ$20)*AJ536*$B531)</f>
        <v/>
      </c>
      <c r="CA536" t="str" cm="1">
        <f t="array" ref="CA536">IF($D536="","",INDEX('Data - CO2'!$B$5:$AP$53,MATCH(Kulturmodeller!$D536,'Data - CO2'!$A$5:$A$53,0),CA$20)*AK536*$B531)</f>
        <v/>
      </c>
      <c r="CB536" t="str" cm="1">
        <f t="array" ref="CB536">IF($D536="","",INDEX('Data - CO2'!$B$5:$AP$53,MATCH(Kulturmodeller!$D536,'Data - CO2'!$A$5:$A$53,0),CB$20)*AL536*$B531)</f>
        <v/>
      </c>
      <c r="CC536" t="str" cm="1">
        <f t="array" ref="CC536">IF($D536="","",INDEX('Data - CO2'!$B$5:$AP$53,MATCH(Kulturmodeller!$D536,'Data - CO2'!$A$5:$A$53,0),CC$20)*AM536*$B531)</f>
        <v/>
      </c>
      <c r="CD536" t="str" cm="1">
        <f t="array" ref="CD536">IF($D536="","",INDEX('Data - CO2'!$B$5:$AP$53,MATCH(Kulturmodeller!$D536,'Data - CO2'!$A$5:$A$53,0),CD$20)*AN536*$B531)</f>
        <v/>
      </c>
      <c r="CE536" t="str" cm="1">
        <f t="array" ref="CE536">IF($D536="","",INDEX('Data - CO2'!$B$5:$AP$53,MATCH(Kulturmodeller!$D536,'Data - CO2'!$A$5:$A$53,0),CE$20)*AO536*$B531)</f>
        <v/>
      </c>
      <c r="CF536" t="str" cm="1">
        <f t="array" ref="CF536">IF($D536="","",INDEX('Data - CO2'!$B$5:$AP$53,MATCH(Kulturmodeller!$D536,'Data - CO2'!$A$5:$A$53,0),CF$20)*AP536*$B531)</f>
        <v/>
      </c>
      <c r="CG536" t="str" cm="1">
        <f t="array" ref="CG536">IF($D536="","",INDEX('Data - CO2'!$B$5:$AP$53,MATCH(Kulturmodeller!$D536,'Data - CO2'!$A$5:$A$53,0),CG$20)*AQ536*$B531)</f>
        <v/>
      </c>
      <c r="CH536" t="str" cm="1">
        <f t="array" ref="CH536">IF($D536="","",INDEX('Data - CO2'!$B$5:$AP$53,MATCH(Kulturmodeller!$D536,'Data - CO2'!$A$5:$A$53,0),CH$20)*AR536*$B531)</f>
        <v/>
      </c>
      <c r="CI536" s="11" t="str" cm="1">
        <f t="array" ref="CI536">IF($D536="","",INDEX('Data - CO2'!$B$5:$AP$53,MATCH(Kulturmodeller!$D536,'Data - CO2'!$A$5:$A$53,0),CI$20)*AS536*$B531)</f>
        <v/>
      </c>
    </row>
    <row r="537" spans="1:87" x14ac:dyDescent="0.3">
      <c r="A537" s="351" t="s">
        <v>637</v>
      </c>
      <c r="B537" s="49"/>
      <c r="C537" s="130" t="str">
        <f>'Katalog over Kulturmodeller '!F185</f>
        <v>Valgfri</v>
      </c>
      <c r="D537" s="131" t="s">
        <v>58</v>
      </c>
      <c r="E537" s="139">
        <f>'Katalog over Kulturmodeller '!W185</f>
        <v>0.1</v>
      </c>
      <c r="F537" s="40">
        <f>E537</f>
        <v>0.1</v>
      </c>
      <c r="G537" s="40">
        <f t="shared" ref="G537:G538" si="9208">F537</f>
        <v>0.1</v>
      </c>
      <c r="H537" s="40">
        <f>G537*2/3</f>
        <v>6.6666666666666666E-2</v>
      </c>
      <c r="I537" s="40">
        <f>H537*0.5</f>
        <v>3.3333333333333333E-2</v>
      </c>
      <c r="J537" s="40">
        <v>0</v>
      </c>
      <c r="K537" s="40">
        <f t="shared" ref="K537:K538" si="9209">J537</f>
        <v>0</v>
      </c>
      <c r="L537" s="40">
        <f t="shared" ref="L537:L538" si="9210">K537</f>
        <v>0</v>
      </c>
      <c r="M537" s="40">
        <f t="shared" ref="M537:M538" si="9211">L537</f>
        <v>0</v>
      </c>
      <c r="N537" s="40">
        <f t="shared" ref="N537:N538" si="9212">M537</f>
        <v>0</v>
      </c>
      <c r="O537" s="40">
        <f t="shared" ref="O537:O538" si="9213">N537</f>
        <v>0</v>
      </c>
      <c r="P537" s="40">
        <f t="shared" ref="P537:P538" si="9214">O537</f>
        <v>0</v>
      </c>
      <c r="Q537" s="40">
        <f t="shared" ref="Q537:Q538" si="9215">P537</f>
        <v>0</v>
      </c>
      <c r="R537" s="40">
        <f t="shared" ref="R537:R538" si="9216">Q537</f>
        <v>0</v>
      </c>
      <c r="S537" s="40">
        <f t="shared" ref="S537:S538" si="9217">R537</f>
        <v>0</v>
      </c>
      <c r="T537" s="40">
        <f t="shared" ref="T537:T538" si="9218">S537</f>
        <v>0</v>
      </c>
      <c r="U537" s="40">
        <f t="shared" ref="U537:U538" si="9219">T537</f>
        <v>0</v>
      </c>
      <c r="V537" s="40">
        <f t="shared" ref="V537:V538" si="9220">U537</f>
        <v>0</v>
      </c>
      <c r="W537" s="40">
        <f t="shared" ref="W537:W538" si="9221">V537</f>
        <v>0</v>
      </c>
      <c r="X537" s="40">
        <f t="shared" ref="X537:X538" si="9222">W537</f>
        <v>0</v>
      </c>
      <c r="Y537" s="40">
        <f t="shared" ref="Y537:Y538" si="9223">X537</f>
        <v>0</v>
      </c>
      <c r="Z537" s="40">
        <f t="shared" ref="Z537:Z538" si="9224">Y537</f>
        <v>0</v>
      </c>
      <c r="AA537" s="40">
        <f t="shared" ref="AA537:AA538" si="9225">Z537</f>
        <v>0</v>
      </c>
      <c r="AB537" s="40">
        <f t="shared" ref="AB537:AB538" si="9226">AA537</f>
        <v>0</v>
      </c>
      <c r="AC537" s="40">
        <f t="shared" ref="AC537:AC538" si="9227">AB537</f>
        <v>0</v>
      </c>
      <c r="AD537" s="40">
        <f t="shared" ref="AD537:AD538" si="9228">AC537</f>
        <v>0</v>
      </c>
      <c r="AE537" s="40">
        <f t="shared" ref="AE537:AE538" si="9229">AD537</f>
        <v>0</v>
      </c>
      <c r="AF537" s="40">
        <f t="shared" ref="AF537:AF538" si="9230">AE537</f>
        <v>0</v>
      </c>
      <c r="AG537" s="40">
        <f t="shared" ref="AG537:AG538" si="9231">AF537</f>
        <v>0</v>
      </c>
      <c r="AH537" s="40">
        <f t="shared" ref="AH537:AH538" si="9232">AG537</f>
        <v>0</v>
      </c>
      <c r="AI537" s="40">
        <f t="shared" ref="AI537:AI538" si="9233">AH537</f>
        <v>0</v>
      </c>
      <c r="AJ537" s="40">
        <f t="shared" ref="AJ537:AJ538" si="9234">AI537</f>
        <v>0</v>
      </c>
      <c r="AK537" s="40">
        <f t="shared" ref="AK537:AK538" si="9235">AJ537</f>
        <v>0</v>
      </c>
      <c r="AL537" s="40">
        <f t="shared" ref="AL537:AL538" si="9236">AK537</f>
        <v>0</v>
      </c>
      <c r="AM537" s="40">
        <f t="shared" ref="AM537:AM538" si="9237">AL537</f>
        <v>0</v>
      </c>
      <c r="AN537" s="40">
        <f t="shared" ref="AN537:AN538" si="9238">AM537</f>
        <v>0</v>
      </c>
      <c r="AO537" s="40">
        <f t="shared" ref="AO537:AO538" si="9239">AN537</f>
        <v>0</v>
      </c>
      <c r="AP537" s="40">
        <f t="shared" ref="AP537:AP538" si="9240">AO537</f>
        <v>0</v>
      </c>
      <c r="AQ537" s="40">
        <f t="shared" ref="AQ537:AQ538" si="9241">AP537</f>
        <v>0</v>
      </c>
      <c r="AR537" s="40">
        <f t="shared" ref="AR537:AR538" si="9242">AQ537</f>
        <v>0</v>
      </c>
      <c r="AS537" s="41">
        <f t="shared" ref="AS537:AS538" si="9243">AR537</f>
        <v>0</v>
      </c>
      <c r="AU537" s="10" cm="1">
        <f t="array" ref="AU537">IF($D537="","",INDEX('Data - CO2'!$B$5:$AP$53,MATCH(Kulturmodeller!$D537,'Data - CO2'!$A$5:$A$53,0),AU$20)*E537)</f>
        <v>0</v>
      </c>
      <c r="AV537" cm="1">
        <f t="array" ref="AV537">IF($D537="","",INDEX('Data - CO2'!$B$5:$AP$53,MATCH(Kulturmodeller!$D537,'Data - CO2'!$A$5:$A$53,0),AV$20)*F537)</f>
        <v>0.88136465041360701</v>
      </c>
      <c r="AW537" cm="1">
        <f t="array" ref="AW537">IF($D537="","",INDEX('Data - CO2'!$B$5:$AP$53,MATCH(Kulturmodeller!$D537,'Data - CO2'!$A$5:$A$53,0),AW$20)*G537)</f>
        <v>5.1741980743614837</v>
      </c>
      <c r="AX537" cm="1">
        <f t="array" ref="AX537">IF($D537="","",INDEX('Data - CO2'!$B$5:$AP$53,MATCH(Kulturmodeller!$D537,'Data - CO2'!$A$5:$A$53,0),AX$20)*H537)</f>
        <v>6.3399497186418801</v>
      </c>
      <c r="AY537" cm="1">
        <f t="array" ref="AY537">IF($D537="","",INDEX('Data - CO2'!$B$5:$AP$53,MATCH(Kulturmodeller!$D537,'Data - CO2'!$A$5:$A$53,0),AY$20)*I537)</f>
        <v>5.0032133321812431</v>
      </c>
      <c r="AZ537" cm="1">
        <f t="array" ref="AZ537">IF($D537="","",INDEX('Data - CO2'!$B$5:$AP$53,MATCH(Kulturmodeller!$D537,'Data - CO2'!$A$5:$A$53,0),AZ$20)*J537*$B531)</f>
        <v>0</v>
      </c>
      <c r="BA537" cm="1">
        <f t="array" ref="BA537">IF($D537="","",INDEX('Data - CO2'!$B$5:$AP$53,MATCH(Kulturmodeller!$D537,'Data - CO2'!$A$5:$A$53,0),BA$20)*K537*$B531)</f>
        <v>0</v>
      </c>
      <c r="BB537" cm="1">
        <f t="array" ref="BB537">IF($D537="","",INDEX('Data - CO2'!$B$5:$AP$53,MATCH(Kulturmodeller!$D537,'Data - CO2'!$A$5:$A$53,0),BB$20)*L537*$B531)</f>
        <v>0</v>
      </c>
      <c r="BC537" cm="1">
        <f t="array" ref="BC537">IF($D537="","",INDEX('Data - CO2'!$B$5:$AP$53,MATCH(Kulturmodeller!$D537,'Data - CO2'!$A$5:$A$53,0),BC$20)*M537*$B531)</f>
        <v>0</v>
      </c>
      <c r="BD537" cm="1">
        <f t="array" ref="BD537">IF($D537="","",INDEX('Data - CO2'!$B$5:$AP$53,MATCH(Kulturmodeller!$D537,'Data - CO2'!$A$5:$A$53,0),BD$20)*N537*$B531)</f>
        <v>0</v>
      </c>
      <c r="BE537" cm="1">
        <f t="array" ref="BE537">IF($D537="","",INDEX('Data - CO2'!$B$5:$AP$53,MATCH(Kulturmodeller!$D537,'Data - CO2'!$A$5:$A$53,0),BE$20)*O537*$B531)</f>
        <v>0</v>
      </c>
      <c r="BF537" cm="1">
        <f t="array" ref="BF537">IF($D537="","",INDEX('Data - CO2'!$B$5:$AP$53,MATCH(Kulturmodeller!$D537,'Data - CO2'!$A$5:$A$53,0),BF$20)*P537*$B531)</f>
        <v>0</v>
      </c>
      <c r="BG537" cm="1">
        <f t="array" ref="BG537">IF($D537="","",INDEX('Data - CO2'!$B$5:$AP$53,MATCH(Kulturmodeller!$D537,'Data - CO2'!$A$5:$A$53,0),BG$20)*Q537*$B531)</f>
        <v>0</v>
      </c>
      <c r="BH537" cm="1">
        <f t="array" ref="BH537">IF($D537="","",INDEX('Data - CO2'!$B$5:$AP$53,MATCH(Kulturmodeller!$D537,'Data - CO2'!$A$5:$A$53,0),BH$20)*R537*$B531)</f>
        <v>0</v>
      </c>
      <c r="BI537" cm="1">
        <f t="array" ref="BI537">IF($D537="","",INDEX('Data - CO2'!$B$5:$AP$53,MATCH(Kulturmodeller!$D537,'Data - CO2'!$A$5:$A$53,0),BI$20)*S537*$B531)</f>
        <v>0</v>
      </c>
      <c r="BJ537" cm="1">
        <f t="array" ref="BJ537">IF($D537="","",INDEX('Data - CO2'!$B$5:$AP$53,MATCH(Kulturmodeller!$D537,'Data - CO2'!$A$5:$A$53,0),BJ$20)*T537*$B531)</f>
        <v>0</v>
      </c>
      <c r="BK537" cm="1">
        <f t="array" ref="BK537">IF($D537="","",INDEX('Data - CO2'!$B$5:$AP$53,MATCH(Kulturmodeller!$D537,'Data - CO2'!$A$5:$A$53,0),BK$20)*U537*$B531)</f>
        <v>0</v>
      </c>
      <c r="BL537" cm="1">
        <f t="array" ref="BL537">IF($D537="","",INDEX('Data - CO2'!$B$5:$AP$53,MATCH(Kulturmodeller!$D537,'Data - CO2'!$A$5:$A$53,0),BL$20)*V537*$B531)</f>
        <v>0</v>
      </c>
      <c r="BM537" cm="1">
        <f t="array" ref="BM537">IF($D537="","",INDEX('Data - CO2'!$B$5:$AP$53,MATCH(Kulturmodeller!$D537,'Data - CO2'!$A$5:$A$53,0),BM$20)*W537*$B531)</f>
        <v>0</v>
      </c>
      <c r="BN537" cm="1">
        <f t="array" ref="BN537">IF($D537="","",INDEX('Data - CO2'!$B$5:$AP$53,MATCH(Kulturmodeller!$D537,'Data - CO2'!$A$5:$A$53,0),BN$20)*X537*$B531)</f>
        <v>0</v>
      </c>
      <c r="BO537" cm="1">
        <f t="array" ref="BO537">IF($D537="","",INDEX('Data - CO2'!$B$5:$AP$53,MATCH(Kulturmodeller!$D537,'Data - CO2'!$A$5:$A$53,0),BO$20)*Y537*$B531)</f>
        <v>0</v>
      </c>
      <c r="BP537" cm="1">
        <f t="array" ref="BP537">IF($D537="","",INDEX('Data - CO2'!$B$5:$AP$53,MATCH(Kulturmodeller!$D537,'Data - CO2'!$A$5:$A$53,0),BP$20)*Z537*$B531)</f>
        <v>0</v>
      </c>
      <c r="BQ537" cm="1">
        <f t="array" ref="BQ537">IF($D537="","",INDEX('Data - CO2'!$B$5:$AP$53,MATCH(Kulturmodeller!$D537,'Data - CO2'!$A$5:$A$53,0),BQ$20)*AA537*$B531)</f>
        <v>0</v>
      </c>
      <c r="BR537" cm="1">
        <f t="array" ref="BR537">IF($D537="","",INDEX('Data - CO2'!$B$5:$AP$53,MATCH(Kulturmodeller!$D537,'Data - CO2'!$A$5:$A$53,0),BR$20)*AB537*$B531)</f>
        <v>0</v>
      </c>
      <c r="BS537" cm="1">
        <f t="array" ref="BS537">IF($D537="","",INDEX('Data - CO2'!$B$5:$AP$53,MATCH(Kulturmodeller!$D537,'Data - CO2'!$A$5:$A$53,0),BS$20)*AC537*$B531)</f>
        <v>0</v>
      </c>
      <c r="BT537" cm="1">
        <f t="array" ref="BT537">IF($D537="","",INDEX('Data - CO2'!$B$5:$AP$53,MATCH(Kulturmodeller!$D537,'Data - CO2'!$A$5:$A$53,0),BT$20)*AD537*$B531)</f>
        <v>0</v>
      </c>
      <c r="BU537" cm="1">
        <f t="array" ref="BU537">IF($D537="","",INDEX('Data - CO2'!$B$5:$AP$53,MATCH(Kulturmodeller!$D537,'Data - CO2'!$A$5:$A$53,0),BU$20)*AE537*$B531)</f>
        <v>0</v>
      </c>
      <c r="BV537" cm="1">
        <f t="array" ref="BV537">IF($D537="","",INDEX('Data - CO2'!$B$5:$AP$53,MATCH(Kulturmodeller!$D537,'Data - CO2'!$A$5:$A$53,0),BV$20)*AF537*$B531)</f>
        <v>0</v>
      </c>
      <c r="BW537" cm="1">
        <f t="array" ref="BW537">IF($D537="","",INDEX('Data - CO2'!$B$5:$AP$53,MATCH(Kulturmodeller!$D537,'Data - CO2'!$A$5:$A$53,0),BW$20)*AG537*$B531)</f>
        <v>0</v>
      </c>
      <c r="BX537" cm="1">
        <f t="array" ref="BX537">IF($D537="","",INDEX('Data - CO2'!$B$5:$AP$53,MATCH(Kulturmodeller!$D537,'Data - CO2'!$A$5:$A$53,0),BX$20)*AH537*$B531)</f>
        <v>0</v>
      </c>
      <c r="BY537" cm="1">
        <f t="array" ref="BY537">IF($D537="","",INDEX('Data - CO2'!$B$5:$AP$53,MATCH(Kulturmodeller!$D537,'Data - CO2'!$A$5:$A$53,0),BY$20)*AI537*$B531)</f>
        <v>0</v>
      </c>
      <c r="BZ537" cm="1">
        <f t="array" ref="BZ537">IF($D537="","",INDEX('Data - CO2'!$B$5:$AP$53,MATCH(Kulturmodeller!$D537,'Data - CO2'!$A$5:$A$53,0),BZ$20)*AJ537*$B531)</f>
        <v>0</v>
      </c>
      <c r="CA537" cm="1">
        <f t="array" ref="CA537">IF($D537="","",INDEX('Data - CO2'!$B$5:$AP$53,MATCH(Kulturmodeller!$D537,'Data - CO2'!$A$5:$A$53,0),CA$20)*AK537*$B531)</f>
        <v>0</v>
      </c>
      <c r="CB537" cm="1">
        <f t="array" ref="CB537">IF($D537="","",INDEX('Data - CO2'!$B$5:$AP$53,MATCH(Kulturmodeller!$D537,'Data - CO2'!$A$5:$A$53,0),CB$20)*AL537*$B531)</f>
        <v>0</v>
      </c>
      <c r="CC537" cm="1">
        <f t="array" ref="CC537">IF($D537="","",INDEX('Data - CO2'!$B$5:$AP$53,MATCH(Kulturmodeller!$D537,'Data - CO2'!$A$5:$A$53,0),CC$20)*AM537*$B531)</f>
        <v>0</v>
      </c>
      <c r="CD537" cm="1">
        <f t="array" ref="CD537">IF($D537="","",INDEX('Data - CO2'!$B$5:$AP$53,MATCH(Kulturmodeller!$D537,'Data - CO2'!$A$5:$A$53,0),CD$20)*AN537*$B531)</f>
        <v>0</v>
      </c>
      <c r="CE537" cm="1">
        <f t="array" ref="CE537">IF($D537="","",INDEX('Data - CO2'!$B$5:$AP$53,MATCH(Kulturmodeller!$D537,'Data - CO2'!$A$5:$A$53,0),CE$20)*AO537*$B531)</f>
        <v>0</v>
      </c>
      <c r="CF537" cm="1">
        <f t="array" ref="CF537">IF($D537="","",INDEX('Data - CO2'!$B$5:$AP$53,MATCH(Kulturmodeller!$D537,'Data - CO2'!$A$5:$A$53,0),CF$20)*AP537*$B531)</f>
        <v>0</v>
      </c>
      <c r="CG537" cm="1">
        <f t="array" ref="CG537">IF($D537="","",INDEX('Data - CO2'!$B$5:$AP$53,MATCH(Kulturmodeller!$D537,'Data - CO2'!$A$5:$A$53,0),CG$20)*AQ537*$B531)</f>
        <v>0</v>
      </c>
      <c r="CH537" cm="1">
        <f t="array" ref="CH537">IF($D537="","",INDEX('Data - CO2'!$B$5:$AP$53,MATCH(Kulturmodeller!$D537,'Data - CO2'!$A$5:$A$53,0),CH$20)*AR537*$B531)</f>
        <v>0</v>
      </c>
      <c r="CI537" s="11" cm="1">
        <f t="array" ref="CI537">IF($D537="","",INDEX('Data - CO2'!$B$5:$AP$53,MATCH(Kulturmodeller!$D537,'Data - CO2'!$A$5:$A$53,0),CI$20)*AS537*$B531)</f>
        <v>0</v>
      </c>
    </row>
    <row r="538" spans="1:87" x14ac:dyDescent="0.3">
      <c r="A538" s="346" t="s">
        <v>638</v>
      </c>
      <c r="B538" s="42"/>
      <c r="C538" s="128" t="str">
        <f>'Katalog over Kulturmodeller '!F186</f>
        <v>Juletræer (NGR)</v>
      </c>
      <c r="D538" s="129" t="s">
        <v>634</v>
      </c>
      <c r="E538" s="140">
        <f>'Katalog over Kulturmodeller '!W186</f>
        <v>0</v>
      </c>
      <c r="F538" s="40">
        <f>E538</f>
        <v>0</v>
      </c>
      <c r="G538" s="40">
        <f t="shared" si="9208"/>
        <v>0</v>
      </c>
      <c r="H538" s="40">
        <f>G538*2/3</f>
        <v>0</v>
      </c>
      <c r="I538" s="40">
        <f>H538*0.5</f>
        <v>0</v>
      </c>
      <c r="J538" s="40">
        <v>0</v>
      </c>
      <c r="K538" s="40">
        <f t="shared" si="9209"/>
        <v>0</v>
      </c>
      <c r="L538" s="40">
        <f t="shared" si="9210"/>
        <v>0</v>
      </c>
      <c r="M538" s="40">
        <f t="shared" si="9211"/>
        <v>0</v>
      </c>
      <c r="N538" s="40">
        <f t="shared" si="9212"/>
        <v>0</v>
      </c>
      <c r="O538" s="40">
        <f t="shared" si="9213"/>
        <v>0</v>
      </c>
      <c r="P538" s="40">
        <f t="shared" si="9214"/>
        <v>0</v>
      </c>
      <c r="Q538" s="40">
        <f t="shared" si="9215"/>
        <v>0</v>
      </c>
      <c r="R538" s="40">
        <f t="shared" si="9216"/>
        <v>0</v>
      </c>
      <c r="S538" s="40">
        <f t="shared" si="9217"/>
        <v>0</v>
      </c>
      <c r="T538" s="40">
        <f t="shared" si="9218"/>
        <v>0</v>
      </c>
      <c r="U538" s="40">
        <f t="shared" si="9219"/>
        <v>0</v>
      </c>
      <c r="V538" s="40">
        <f t="shared" si="9220"/>
        <v>0</v>
      </c>
      <c r="W538" s="40">
        <f t="shared" si="9221"/>
        <v>0</v>
      </c>
      <c r="X538" s="40">
        <f t="shared" si="9222"/>
        <v>0</v>
      </c>
      <c r="Y538" s="40">
        <f t="shared" si="9223"/>
        <v>0</v>
      </c>
      <c r="Z538" s="40">
        <f t="shared" si="9224"/>
        <v>0</v>
      </c>
      <c r="AA538" s="40">
        <f t="shared" si="9225"/>
        <v>0</v>
      </c>
      <c r="AB538" s="40">
        <f t="shared" si="9226"/>
        <v>0</v>
      </c>
      <c r="AC538" s="40">
        <f t="shared" si="9227"/>
        <v>0</v>
      </c>
      <c r="AD538" s="40">
        <f t="shared" si="9228"/>
        <v>0</v>
      </c>
      <c r="AE538" s="40">
        <f t="shared" si="9229"/>
        <v>0</v>
      </c>
      <c r="AF538" s="40">
        <f t="shared" si="9230"/>
        <v>0</v>
      </c>
      <c r="AG538" s="40">
        <f t="shared" si="9231"/>
        <v>0</v>
      </c>
      <c r="AH538" s="40">
        <f t="shared" si="9232"/>
        <v>0</v>
      </c>
      <c r="AI538" s="40">
        <f t="shared" si="9233"/>
        <v>0</v>
      </c>
      <c r="AJ538" s="40">
        <f t="shared" si="9234"/>
        <v>0</v>
      </c>
      <c r="AK538" s="40">
        <f t="shared" si="9235"/>
        <v>0</v>
      </c>
      <c r="AL538" s="40">
        <f t="shared" si="9236"/>
        <v>0</v>
      </c>
      <c r="AM538" s="40">
        <f t="shared" si="9237"/>
        <v>0</v>
      </c>
      <c r="AN538" s="40">
        <f t="shared" si="9238"/>
        <v>0</v>
      </c>
      <c r="AO538" s="40">
        <f t="shared" si="9239"/>
        <v>0</v>
      </c>
      <c r="AP538" s="40">
        <f t="shared" si="9240"/>
        <v>0</v>
      </c>
      <c r="AQ538" s="40">
        <f t="shared" si="9241"/>
        <v>0</v>
      </c>
      <c r="AR538" s="40">
        <f t="shared" si="9242"/>
        <v>0</v>
      </c>
      <c r="AS538" s="41">
        <f t="shared" si="9243"/>
        <v>0</v>
      </c>
      <c r="AU538" s="12" cm="1">
        <f t="array" ref="AU538">IF($D538="","",INDEX('Data - CO2'!$B$5:$AP$53,MATCH(Kulturmodeller!$D538,'Data - CO2'!$A$5:$A$53,0),AU$20)*E538)</f>
        <v>0</v>
      </c>
      <c r="AV538" s="3" cm="1">
        <f t="array" ref="AV538">IF($D538="","",INDEX('Data - CO2'!$B$5:$AP$53,MATCH(Kulturmodeller!$D538,'Data - CO2'!$A$5:$A$53,0),AV$20)*F538)</f>
        <v>0</v>
      </c>
      <c r="AW538" s="3" cm="1">
        <f t="array" ref="AW538">IF($D538="","",INDEX('Data - CO2'!$B$5:$AP$53,MATCH(Kulturmodeller!$D538,'Data - CO2'!$A$5:$A$53,0),AW$20)*G538)</f>
        <v>0</v>
      </c>
      <c r="AX538" s="3" cm="1">
        <f t="array" ref="AX538">IF($D538="","",INDEX('Data - CO2'!$B$5:$AP$53,MATCH(Kulturmodeller!$D538,'Data - CO2'!$A$5:$A$53,0),AX$20)*H538)</f>
        <v>0</v>
      </c>
      <c r="AY538" s="3" cm="1">
        <f t="array" ref="AY538">IF($D538="","",INDEX('Data - CO2'!$B$5:$AP$53,MATCH(Kulturmodeller!$D538,'Data - CO2'!$A$5:$A$53,0),AY$20)*I538)</f>
        <v>0</v>
      </c>
      <c r="AZ538" s="3" cm="1">
        <f t="array" ref="AZ538">IF($D538="","",INDEX('Data - CO2'!$B$5:$AP$53,MATCH(Kulturmodeller!$D538,'Data - CO2'!$A$5:$A$53,0),AZ$20)*J538*$B531)</f>
        <v>0</v>
      </c>
      <c r="BA538" s="3" cm="1">
        <f t="array" ref="BA538">IF($D538="","",INDEX('Data - CO2'!$B$5:$AP$53,MATCH(Kulturmodeller!$D538,'Data - CO2'!$A$5:$A$53,0),BA$20)*K538*$B531)</f>
        <v>0</v>
      </c>
      <c r="BB538" s="3" cm="1">
        <f t="array" ref="BB538">IF($D538="","",INDEX('Data - CO2'!$B$5:$AP$53,MATCH(Kulturmodeller!$D538,'Data - CO2'!$A$5:$A$53,0),BB$20)*L538*$B531)</f>
        <v>0</v>
      </c>
      <c r="BC538" s="3" cm="1">
        <f t="array" ref="BC538">IF($D538="","",INDEX('Data - CO2'!$B$5:$AP$53,MATCH(Kulturmodeller!$D538,'Data - CO2'!$A$5:$A$53,0),BC$20)*M538*$B531)</f>
        <v>0</v>
      </c>
      <c r="BD538" s="3" cm="1">
        <f t="array" ref="BD538">IF($D538="","",INDEX('Data - CO2'!$B$5:$AP$53,MATCH(Kulturmodeller!$D538,'Data - CO2'!$A$5:$A$53,0),BD$20)*N538*$B531)</f>
        <v>0</v>
      </c>
      <c r="BE538" s="3" cm="1">
        <f t="array" ref="BE538">IF($D538="","",INDEX('Data - CO2'!$B$5:$AP$53,MATCH(Kulturmodeller!$D538,'Data - CO2'!$A$5:$A$53,0),BE$20)*O538*$B531)</f>
        <v>0</v>
      </c>
      <c r="BF538" s="3" cm="1">
        <f t="array" ref="BF538">IF($D538="","",INDEX('Data - CO2'!$B$5:$AP$53,MATCH(Kulturmodeller!$D538,'Data - CO2'!$A$5:$A$53,0),BF$20)*P538*$B531)</f>
        <v>0</v>
      </c>
      <c r="BG538" s="3" cm="1">
        <f t="array" ref="BG538">IF($D538="","",INDEX('Data - CO2'!$B$5:$AP$53,MATCH(Kulturmodeller!$D538,'Data - CO2'!$A$5:$A$53,0),BG$20)*Q538*$B531)</f>
        <v>0</v>
      </c>
      <c r="BH538" s="3" cm="1">
        <f t="array" ref="BH538">IF($D538="","",INDEX('Data - CO2'!$B$5:$AP$53,MATCH(Kulturmodeller!$D538,'Data - CO2'!$A$5:$A$53,0),BH$20)*R538*$B531)</f>
        <v>0</v>
      </c>
      <c r="BI538" s="3" cm="1">
        <f t="array" ref="BI538">IF($D538="","",INDEX('Data - CO2'!$B$5:$AP$53,MATCH(Kulturmodeller!$D538,'Data - CO2'!$A$5:$A$53,0),BI$20)*S538*$B531)</f>
        <v>0</v>
      </c>
      <c r="BJ538" s="3" cm="1">
        <f t="array" ref="BJ538">IF($D538="","",INDEX('Data - CO2'!$B$5:$AP$53,MATCH(Kulturmodeller!$D538,'Data - CO2'!$A$5:$A$53,0),BJ$20)*T538*$B531)</f>
        <v>0</v>
      </c>
      <c r="BK538" s="3" cm="1">
        <f t="array" ref="BK538">IF($D538="","",INDEX('Data - CO2'!$B$5:$AP$53,MATCH(Kulturmodeller!$D538,'Data - CO2'!$A$5:$A$53,0),BK$20)*U538*$B531)</f>
        <v>0</v>
      </c>
      <c r="BL538" s="3" cm="1">
        <f t="array" ref="BL538">IF($D538="","",INDEX('Data - CO2'!$B$5:$AP$53,MATCH(Kulturmodeller!$D538,'Data - CO2'!$A$5:$A$53,0),BL$20)*V538*$B531)</f>
        <v>0</v>
      </c>
      <c r="BM538" s="3" cm="1">
        <f t="array" ref="BM538">IF($D538="","",INDEX('Data - CO2'!$B$5:$AP$53,MATCH(Kulturmodeller!$D538,'Data - CO2'!$A$5:$A$53,0),BM$20)*W538*$B531)</f>
        <v>0</v>
      </c>
      <c r="BN538" s="3" cm="1">
        <f t="array" ref="BN538">IF($D538="","",INDEX('Data - CO2'!$B$5:$AP$53,MATCH(Kulturmodeller!$D538,'Data - CO2'!$A$5:$A$53,0),BN$20)*X538*$B531)</f>
        <v>0</v>
      </c>
      <c r="BO538" s="3" cm="1">
        <f t="array" ref="BO538">IF($D538="","",INDEX('Data - CO2'!$B$5:$AP$53,MATCH(Kulturmodeller!$D538,'Data - CO2'!$A$5:$A$53,0),BO$20)*Y538*$B531)</f>
        <v>0</v>
      </c>
      <c r="BP538" s="3" cm="1">
        <f t="array" ref="BP538">IF($D538="","",INDEX('Data - CO2'!$B$5:$AP$53,MATCH(Kulturmodeller!$D538,'Data - CO2'!$A$5:$A$53,0),BP$20)*Z538*$B531)</f>
        <v>0</v>
      </c>
      <c r="BQ538" s="3" cm="1">
        <f t="array" ref="BQ538">IF($D538="","",INDEX('Data - CO2'!$B$5:$AP$53,MATCH(Kulturmodeller!$D538,'Data - CO2'!$A$5:$A$53,0),BQ$20)*AA538*$B531)</f>
        <v>0</v>
      </c>
      <c r="BR538" s="3" cm="1">
        <f t="array" ref="BR538">IF($D538="","",INDEX('Data - CO2'!$B$5:$AP$53,MATCH(Kulturmodeller!$D538,'Data - CO2'!$A$5:$A$53,0),BR$20)*AB538*$B531)</f>
        <v>0</v>
      </c>
      <c r="BS538" s="3" cm="1">
        <f t="array" ref="BS538">IF($D538="","",INDEX('Data - CO2'!$B$5:$AP$53,MATCH(Kulturmodeller!$D538,'Data - CO2'!$A$5:$A$53,0),BS$20)*AC538*$B531)</f>
        <v>0</v>
      </c>
      <c r="BT538" s="3" cm="1">
        <f t="array" ref="BT538">IF($D538="","",INDEX('Data - CO2'!$B$5:$AP$53,MATCH(Kulturmodeller!$D538,'Data - CO2'!$A$5:$A$53,0),BT$20)*AD538*$B531)</f>
        <v>0</v>
      </c>
      <c r="BU538" s="3" cm="1">
        <f t="array" ref="BU538">IF($D538="","",INDEX('Data - CO2'!$B$5:$AP$53,MATCH(Kulturmodeller!$D538,'Data - CO2'!$A$5:$A$53,0),BU$20)*AE538*$B531)</f>
        <v>0</v>
      </c>
      <c r="BV538" s="3" cm="1">
        <f t="array" ref="BV538">IF($D538="","",INDEX('Data - CO2'!$B$5:$AP$53,MATCH(Kulturmodeller!$D538,'Data - CO2'!$A$5:$A$53,0),BV$20)*AF538*$B531)</f>
        <v>0</v>
      </c>
      <c r="BW538" s="3" cm="1">
        <f t="array" ref="BW538">IF($D538="","",INDEX('Data - CO2'!$B$5:$AP$53,MATCH(Kulturmodeller!$D538,'Data - CO2'!$A$5:$A$53,0),BW$20)*AG538*$B531)</f>
        <v>0</v>
      </c>
      <c r="BX538" s="3" cm="1">
        <f t="array" ref="BX538">IF($D538="","",INDEX('Data - CO2'!$B$5:$AP$53,MATCH(Kulturmodeller!$D538,'Data - CO2'!$A$5:$A$53,0),BX$20)*AH538*$B531)</f>
        <v>0</v>
      </c>
      <c r="BY538" s="3" cm="1">
        <f t="array" ref="BY538">IF($D538="","",INDEX('Data - CO2'!$B$5:$AP$53,MATCH(Kulturmodeller!$D538,'Data - CO2'!$A$5:$A$53,0),BY$20)*AI538*$B531)</f>
        <v>0</v>
      </c>
      <c r="BZ538" s="3" cm="1">
        <f t="array" ref="BZ538">IF($D538="","",INDEX('Data - CO2'!$B$5:$AP$53,MATCH(Kulturmodeller!$D538,'Data - CO2'!$A$5:$A$53,0),BZ$20)*AJ538*$B531)</f>
        <v>0</v>
      </c>
      <c r="CA538" s="3" cm="1">
        <f t="array" ref="CA538">IF($D538="","",INDEX('Data - CO2'!$B$5:$AP$53,MATCH(Kulturmodeller!$D538,'Data - CO2'!$A$5:$A$53,0),CA$20)*AK538*$B531)</f>
        <v>0</v>
      </c>
      <c r="CB538" s="3" cm="1">
        <f t="array" ref="CB538">IF($D538="","",INDEX('Data - CO2'!$B$5:$AP$53,MATCH(Kulturmodeller!$D538,'Data - CO2'!$A$5:$A$53,0),CB$20)*AL538*$B531)</f>
        <v>0</v>
      </c>
      <c r="CC538" s="3" cm="1">
        <f t="array" ref="CC538">IF($D538="","",INDEX('Data - CO2'!$B$5:$AP$53,MATCH(Kulturmodeller!$D538,'Data - CO2'!$A$5:$A$53,0),CC$20)*AM538*$B531)</f>
        <v>0</v>
      </c>
      <c r="CD538" s="3" cm="1">
        <f t="array" ref="CD538">IF($D538="","",INDEX('Data - CO2'!$B$5:$AP$53,MATCH(Kulturmodeller!$D538,'Data - CO2'!$A$5:$A$53,0),CD$20)*AN538*$B531)</f>
        <v>0</v>
      </c>
      <c r="CE538" s="3" cm="1">
        <f t="array" ref="CE538">IF($D538="","",INDEX('Data - CO2'!$B$5:$AP$53,MATCH(Kulturmodeller!$D538,'Data - CO2'!$A$5:$A$53,0),CE$20)*AO538*$B531)</f>
        <v>0</v>
      </c>
      <c r="CF538" s="3" cm="1">
        <f t="array" ref="CF538">IF($D538="","",INDEX('Data - CO2'!$B$5:$AP$53,MATCH(Kulturmodeller!$D538,'Data - CO2'!$A$5:$A$53,0),CF$20)*AP538*$B531)</f>
        <v>0</v>
      </c>
      <c r="CG538" s="3" cm="1">
        <f t="array" ref="CG538">IF($D538="","",INDEX('Data - CO2'!$B$5:$AP$53,MATCH(Kulturmodeller!$D538,'Data - CO2'!$A$5:$A$53,0),CG$20)*AQ538*$B531)</f>
        <v>0</v>
      </c>
      <c r="CH538" s="3" cm="1">
        <f t="array" ref="CH538">IF($D538="","",INDEX('Data - CO2'!$B$5:$AP$53,MATCH(Kulturmodeller!$D538,'Data - CO2'!$A$5:$A$53,0),CH$20)*AR538*$B531)</f>
        <v>0</v>
      </c>
      <c r="CI538" s="13" cm="1">
        <f t="array" ref="CI538">IF($D538="","",INDEX('Data - CO2'!$B$5:$AP$53,MATCH(Kulturmodeller!$D538,'Data - CO2'!$A$5:$A$53,0),CI$20)*AS538*$B531)</f>
        <v>0</v>
      </c>
    </row>
    <row r="539" spans="1:87" x14ac:dyDescent="0.3">
      <c r="A539" s="33"/>
      <c r="B539" s="33"/>
      <c r="C539" s="33"/>
      <c r="D539" s="10"/>
      <c r="E539" s="479">
        <f>SUM(E532:E538)</f>
        <v>1</v>
      </c>
      <c r="F539" s="108">
        <f>SUM(F532:F538)</f>
        <v>1</v>
      </c>
      <c r="G539" s="109">
        <f>SUM(G532:G538)</f>
        <v>1</v>
      </c>
      <c r="H539" s="109">
        <f t="shared" ref="H539:AS539" si="9244">SUM(H532:H538)</f>
        <v>1</v>
      </c>
      <c r="I539" s="109">
        <f t="shared" si="9244"/>
        <v>0.99999999999999989</v>
      </c>
      <c r="J539" s="109">
        <f t="shared" si="9244"/>
        <v>1</v>
      </c>
      <c r="K539" s="109">
        <f t="shared" si="9244"/>
        <v>1</v>
      </c>
      <c r="L539" s="109">
        <f t="shared" si="9244"/>
        <v>1</v>
      </c>
      <c r="M539" s="109">
        <f t="shared" si="9244"/>
        <v>1</v>
      </c>
      <c r="N539" s="109">
        <f t="shared" si="9244"/>
        <v>1</v>
      </c>
      <c r="O539" s="109">
        <f t="shared" si="9244"/>
        <v>1</v>
      </c>
      <c r="P539" s="109">
        <f t="shared" si="9244"/>
        <v>1</v>
      </c>
      <c r="Q539" s="109">
        <f t="shared" si="9244"/>
        <v>1</v>
      </c>
      <c r="R539" s="109">
        <f t="shared" si="9244"/>
        <v>1</v>
      </c>
      <c r="S539" s="109">
        <f t="shared" si="9244"/>
        <v>1</v>
      </c>
      <c r="T539" s="109">
        <f t="shared" si="9244"/>
        <v>1</v>
      </c>
      <c r="U539" s="109">
        <f t="shared" si="9244"/>
        <v>1</v>
      </c>
      <c r="V539" s="109">
        <f t="shared" si="9244"/>
        <v>1</v>
      </c>
      <c r="W539" s="109">
        <f t="shared" si="9244"/>
        <v>1</v>
      </c>
      <c r="X539" s="109">
        <f t="shared" si="9244"/>
        <v>1</v>
      </c>
      <c r="Y539" s="109">
        <f t="shared" si="9244"/>
        <v>1</v>
      </c>
      <c r="Z539" s="109">
        <f t="shared" si="9244"/>
        <v>1</v>
      </c>
      <c r="AA539" s="109">
        <f t="shared" si="9244"/>
        <v>1</v>
      </c>
      <c r="AB539" s="109">
        <f t="shared" si="9244"/>
        <v>1</v>
      </c>
      <c r="AC539" s="109">
        <f t="shared" si="9244"/>
        <v>1</v>
      </c>
      <c r="AD539" s="109">
        <f t="shared" si="9244"/>
        <v>1</v>
      </c>
      <c r="AE539" s="109">
        <f t="shared" si="9244"/>
        <v>1</v>
      </c>
      <c r="AF539" s="109">
        <f t="shared" si="9244"/>
        <v>1</v>
      </c>
      <c r="AG539" s="109">
        <f t="shared" si="9244"/>
        <v>1</v>
      </c>
      <c r="AH539" s="109">
        <f t="shared" si="9244"/>
        <v>1</v>
      </c>
      <c r="AI539" s="109">
        <f t="shared" si="9244"/>
        <v>1</v>
      </c>
      <c r="AJ539" s="109">
        <f t="shared" si="9244"/>
        <v>1</v>
      </c>
      <c r="AK539" s="109">
        <f t="shared" si="9244"/>
        <v>1</v>
      </c>
      <c r="AL539" s="109">
        <f t="shared" si="9244"/>
        <v>1</v>
      </c>
      <c r="AM539" s="109">
        <f t="shared" si="9244"/>
        <v>1</v>
      </c>
      <c r="AN539" s="109">
        <f t="shared" si="9244"/>
        <v>1</v>
      </c>
      <c r="AO539" s="109">
        <f t="shared" si="9244"/>
        <v>1</v>
      </c>
      <c r="AP539" s="109">
        <f t="shared" si="9244"/>
        <v>1</v>
      </c>
      <c r="AQ539" s="109">
        <f t="shared" si="9244"/>
        <v>1</v>
      </c>
      <c r="AR539" s="109">
        <f t="shared" si="9244"/>
        <v>1</v>
      </c>
      <c r="AS539" s="110">
        <f t="shared" si="9244"/>
        <v>1</v>
      </c>
      <c r="AU539" s="111">
        <f>SUM(AU532:AU538)</f>
        <v>0</v>
      </c>
      <c r="AV539" s="112">
        <f t="shared" ref="AV539:CI539" si="9245">SUM(AV532:AV538)</f>
        <v>3.0360278442158792</v>
      </c>
      <c r="AW539" s="112">
        <f t="shared" si="9245"/>
        <v>19.538619366376636</v>
      </c>
      <c r="AX539" s="112">
        <f t="shared" si="9245"/>
        <v>43.58104195719968</v>
      </c>
      <c r="AY539" s="112">
        <f t="shared" si="9245"/>
        <v>82.145475826336678</v>
      </c>
      <c r="AZ539" s="112">
        <f t="shared" si="9245"/>
        <v>137.49564707515401</v>
      </c>
      <c r="BA539" s="112">
        <f t="shared" si="9245"/>
        <v>176.13309955800656</v>
      </c>
      <c r="BB539" s="112">
        <f t="shared" si="9245"/>
        <v>207.60877775458241</v>
      </c>
      <c r="BC539" s="112">
        <f t="shared" si="9245"/>
        <v>248.71821388375494</v>
      </c>
      <c r="BD539" s="112">
        <f t="shared" si="9245"/>
        <v>269.11631613811733</v>
      </c>
      <c r="BE539" s="112">
        <f t="shared" si="9245"/>
        <v>285.85721289922049</v>
      </c>
      <c r="BF539" s="112">
        <f t="shared" si="9245"/>
        <v>323.59974670374515</v>
      </c>
      <c r="BG539" s="112">
        <f t="shared" si="9245"/>
        <v>362.27462570733911</v>
      </c>
      <c r="BH539" s="112">
        <f t="shared" si="9245"/>
        <v>389.6732045779288</v>
      </c>
      <c r="BI539" s="112">
        <f t="shared" si="9245"/>
        <v>418.25277125858076</v>
      </c>
      <c r="BJ539" s="112">
        <f t="shared" si="9245"/>
        <v>474.26772132068965</v>
      </c>
      <c r="BK539" s="112">
        <f t="shared" si="9245"/>
        <v>383.33150916805891</v>
      </c>
      <c r="BL539" s="112">
        <f t="shared" si="9245"/>
        <v>34.022077430337632</v>
      </c>
      <c r="BM539" s="112">
        <f t="shared" si="9245"/>
        <v>52.898483781137429</v>
      </c>
      <c r="BN539" s="112">
        <f t="shared" si="9245"/>
        <v>83.90612938710953</v>
      </c>
      <c r="BO539" s="112">
        <f t="shared" si="9245"/>
        <v>138.26101155136132</v>
      </c>
      <c r="BP539" s="112">
        <f t="shared" si="9245"/>
        <v>187.88437338613386</v>
      </c>
      <c r="BQ539" s="112">
        <f t="shared" si="9245"/>
        <v>207.75077904869008</v>
      </c>
      <c r="BR539" s="112">
        <f t="shared" si="9245"/>
        <v>236.01062924051459</v>
      </c>
      <c r="BS539" s="112">
        <f t="shared" si="9245"/>
        <v>275.92767349699454</v>
      </c>
      <c r="BT539" s="112">
        <f t="shared" si="9245"/>
        <v>294.22370907434401</v>
      </c>
      <c r="BU539" s="112">
        <f t="shared" si="9245"/>
        <v>310.94841695474452</v>
      </c>
      <c r="BV539" s="112">
        <f t="shared" si="9245"/>
        <v>347.07904050638035</v>
      </c>
      <c r="BW539" s="112">
        <f t="shared" si="9245"/>
        <v>382.86013529017094</v>
      </c>
      <c r="BX539" s="112">
        <f t="shared" si="9245"/>
        <v>408.6888014052372</v>
      </c>
      <c r="BY539" s="112">
        <f t="shared" si="9245"/>
        <v>435.73793257227754</v>
      </c>
      <c r="BZ539" s="112">
        <f t="shared" si="9245"/>
        <v>302.93051539567858</v>
      </c>
      <c r="CA539" s="112">
        <f t="shared" si="9245"/>
        <v>365.16325171530787</v>
      </c>
      <c r="CB539" s="112">
        <f t="shared" si="9245"/>
        <v>19.589301870836969</v>
      </c>
      <c r="CC539" s="112">
        <f t="shared" si="9245"/>
        <v>45.228947515857968</v>
      </c>
      <c r="CD539" s="112">
        <f t="shared" si="9245"/>
        <v>93.566777953106325</v>
      </c>
      <c r="CE539" s="112">
        <f t="shared" si="9245"/>
        <v>145.55676566351457</v>
      </c>
      <c r="CF539" s="112">
        <f t="shared" si="9245"/>
        <v>180.18165573360702</v>
      </c>
      <c r="CG539" s="112">
        <f t="shared" si="9245"/>
        <v>198.22556702587306</v>
      </c>
      <c r="CH539" s="112">
        <f t="shared" si="9245"/>
        <v>226.63086066145226</v>
      </c>
      <c r="CI539" s="113">
        <f t="shared" si="9245"/>
        <v>265.52168533856121</v>
      </c>
    </row>
    <row r="540" spans="1:87" x14ac:dyDescent="0.3">
      <c r="A540" s="7" t="s">
        <v>86</v>
      </c>
      <c r="B540" s="7"/>
      <c r="C540" s="131"/>
      <c r="D540" s="131"/>
      <c r="E540" s="126"/>
      <c r="F540" s="39">
        <f>E540</f>
        <v>0</v>
      </c>
      <c r="G540" s="40">
        <f t="shared" ref="G540:G541" si="9246">F540</f>
        <v>0</v>
      </c>
      <c r="H540" s="40">
        <f t="shared" ref="H540:H541" si="9247">G540</f>
        <v>0</v>
      </c>
      <c r="I540" s="40">
        <f t="shared" ref="I540:I541" si="9248">H540</f>
        <v>0</v>
      </c>
      <c r="J540" s="40">
        <f t="shared" ref="J540:J541" si="9249">I540</f>
        <v>0</v>
      </c>
      <c r="K540" s="40">
        <f t="shared" ref="K540:K541" si="9250">J540</f>
        <v>0</v>
      </c>
      <c r="L540" s="40">
        <f t="shared" ref="L540:L541" si="9251">K540</f>
        <v>0</v>
      </c>
      <c r="M540" s="40">
        <f t="shared" ref="M540:M541" si="9252">L540</f>
        <v>0</v>
      </c>
      <c r="N540" s="40">
        <f t="shared" ref="N540:N541" si="9253">M540</f>
        <v>0</v>
      </c>
      <c r="O540" s="40">
        <f t="shared" ref="O540:O541" si="9254">N540</f>
        <v>0</v>
      </c>
      <c r="P540" s="40">
        <f t="shared" ref="P540:P541" si="9255">O540</f>
        <v>0</v>
      </c>
      <c r="Q540" s="40">
        <f t="shared" ref="Q540:Q541" si="9256">P540</f>
        <v>0</v>
      </c>
      <c r="R540" s="40">
        <f t="shared" ref="R540:R541" si="9257">Q540</f>
        <v>0</v>
      </c>
      <c r="S540" s="40">
        <f t="shared" ref="S540:S541" si="9258">R540</f>
        <v>0</v>
      </c>
      <c r="T540" s="40">
        <f t="shared" ref="T540:T541" si="9259">S540</f>
        <v>0</v>
      </c>
      <c r="U540" s="40">
        <f t="shared" ref="U540:U541" si="9260">T540</f>
        <v>0</v>
      </c>
      <c r="V540" s="40">
        <f t="shared" ref="V540:V541" si="9261">U540</f>
        <v>0</v>
      </c>
      <c r="W540" s="40">
        <f t="shared" ref="W540:W541" si="9262">V540</f>
        <v>0</v>
      </c>
      <c r="X540" s="40">
        <f t="shared" ref="X540:X541" si="9263">W540</f>
        <v>0</v>
      </c>
      <c r="Y540" s="40">
        <f t="shared" ref="Y540:Y541" si="9264">X540</f>
        <v>0</v>
      </c>
      <c r="Z540" s="40">
        <f t="shared" ref="Z540:Z541" si="9265">Y540</f>
        <v>0</v>
      </c>
      <c r="AA540" s="40">
        <f t="shared" ref="AA540:AA541" si="9266">Z540</f>
        <v>0</v>
      </c>
      <c r="AB540" s="40">
        <f t="shared" ref="AB540:AB541" si="9267">AA540</f>
        <v>0</v>
      </c>
      <c r="AC540" s="40">
        <f t="shared" ref="AC540:AC541" si="9268">AB540</f>
        <v>0</v>
      </c>
      <c r="AD540" s="40">
        <f t="shared" ref="AD540:AD541" si="9269">AC540</f>
        <v>0</v>
      </c>
      <c r="AE540" s="40">
        <f t="shared" ref="AE540:AE541" si="9270">AD540</f>
        <v>0</v>
      </c>
      <c r="AF540" s="40">
        <f t="shared" ref="AF540:AF541" si="9271">AE540</f>
        <v>0</v>
      </c>
      <c r="AG540" s="40">
        <f t="shared" ref="AG540:AG541" si="9272">AF540</f>
        <v>0</v>
      </c>
      <c r="AH540" s="40">
        <f t="shared" ref="AH540:AH541" si="9273">AG540</f>
        <v>0</v>
      </c>
      <c r="AI540" s="40">
        <f t="shared" ref="AI540:AI541" si="9274">AH540</f>
        <v>0</v>
      </c>
      <c r="AJ540" s="40">
        <f t="shared" ref="AJ540:AJ541" si="9275">AI540</f>
        <v>0</v>
      </c>
      <c r="AK540" s="40">
        <f t="shared" ref="AK540:AK541" si="9276">AJ540</f>
        <v>0</v>
      </c>
      <c r="AL540" s="40">
        <f t="shared" ref="AL540:AL541" si="9277">AK540</f>
        <v>0</v>
      </c>
      <c r="AM540" s="40">
        <f t="shared" ref="AM540:AM541" si="9278">AL540</f>
        <v>0</v>
      </c>
      <c r="AN540" s="40">
        <f t="shared" ref="AN540:AN541" si="9279">AM540</f>
        <v>0</v>
      </c>
      <c r="AO540" s="40">
        <f t="shared" ref="AO540:AO541" si="9280">AN540</f>
        <v>0</v>
      </c>
      <c r="AP540" s="40">
        <f t="shared" ref="AP540:AP541" si="9281">AO540</f>
        <v>0</v>
      </c>
      <c r="AQ540" s="40">
        <f t="shared" ref="AQ540:AQ541" si="9282">AP540</f>
        <v>0</v>
      </c>
      <c r="AR540" s="40">
        <f t="shared" ref="AR540:AR541" si="9283">AQ540</f>
        <v>0</v>
      </c>
      <c r="AS540" s="41">
        <f t="shared" ref="AS540:AS541" si="9284">AR540</f>
        <v>0</v>
      </c>
      <c r="AU540" s="10" t="str" cm="1">
        <f t="array" ref="AU540">IF($D540="","",INDEX('Data - CO2'!$B$5:$AP$53,MATCH(Kulturmodeller!$D540,'Data - CO2'!$A$5:$A$53,0),AU$20)*E540)</f>
        <v/>
      </c>
      <c r="AV540" t="str" cm="1">
        <f t="array" ref="AV540">IF($D540="","",INDEX('Data - CO2'!$B$5:$AP$53,MATCH(Kulturmodeller!$D540,'Data - CO2'!$A$5:$A$53,0),AV$20)*F540)</f>
        <v/>
      </c>
      <c r="AW540" t="str" cm="1">
        <f t="array" ref="AW540">IF($D540="","",INDEX('Data - CO2'!$B$5:$AP$53,MATCH(Kulturmodeller!$D540,'Data - CO2'!$A$5:$A$53,0),AW$20)*G540)</f>
        <v/>
      </c>
      <c r="AX540" t="str" cm="1">
        <f t="array" ref="AX540">IF($D540="","",INDEX('Data - CO2'!$B$5:$AP$53,MATCH(Kulturmodeller!$D540,'Data - CO2'!$A$5:$A$53,0),AX$20)*H540)</f>
        <v/>
      </c>
      <c r="AY540" t="str" cm="1">
        <f t="array" ref="AY540">IF($D540="","",INDEX('Data - CO2'!$B$5:$AP$53,MATCH(Kulturmodeller!$D540,'Data - CO2'!$A$5:$A$53,0),AY$20)*I540)</f>
        <v/>
      </c>
      <c r="AZ540" t="str" cm="1">
        <f t="array" ref="AZ540">IF($D540="","",INDEX('Data - CO2'!$B$5:$AP$53,MATCH(Kulturmodeller!$D540,'Data - CO2'!$A$5:$A$53,0),AZ$20)*J540)</f>
        <v/>
      </c>
      <c r="BA540" t="str" cm="1">
        <f t="array" ref="BA540">IF($D540="","",INDEX('Data - CO2'!$B$5:$AP$53,MATCH(Kulturmodeller!$D540,'Data - CO2'!$A$5:$A$53,0),BA$20)*K540)</f>
        <v/>
      </c>
      <c r="BB540" t="str" cm="1">
        <f t="array" ref="BB540">IF($D540="","",INDEX('Data - CO2'!$B$5:$AP$53,MATCH(Kulturmodeller!$D540,'Data - CO2'!$A$5:$A$53,0),BB$20)*L540)</f>
        <v/>
      </c>
      <c r="BC540" t="str" cm="1">
        <f t="array" ref="BC540">IF($D540="","",INDEX('Data - CO2'!$B$5:$AP$53,MATCH(Kulturmodeller!$D540,'Data - CO2'!$A$5:$A$53,0),BC$20)*M540)</f>
        <v/>
      </c>
      <c r="BD540" t="str" cm="1">
        <f t="array" ref="BD540">IF($D540="","",INDEX('Data - CO2'!$B$5:$AP$53,MATCH(Kulturmodeller!$D540,'Data - CO2'!$A$5:$A$53,0),BD$20)*N540)</f>
        <v/>
      </c>
      <c r="BE540" t="str" cm="1">
        <f t="array" ref="BE540">IF($D540="","",INDEX('Data - CO2'!$B$5:$AP$53,MATCH(Kulturmodeller!$D540,'Data - CO2'!$A$5:$A$53,0),BE$20)*O540)</f>
        <v/>
      </c>
      <c r="BF540" t="str" cm="1">
        <f t="array" ref="BF540">IF($D540="","",INDEX('Data - CO2'!$B$5:$AP$53,MATCH(Kulturmodeller!$D540,'Data - CO2'!$A$5:$A$53,0),BF$20)*P540)</f>
        <v/>
      </c>
      <c r="BG540" t="str" cm="1">
        <f t="array" ref="BG540">IF($D540="","",INDEX('Data - CO2'!$B$5:$AP$53,MATCH(Kulturmodeller!$D540,'Data - CO2'!$A$5:$A$53,0),BG$20)*Q540)</f>
        <v/>
      </c>
      <c r="BH540" t="str" cm="1">
        <f t="array" ref="BH540">IF($D540="","",INDEX('Data - CO2'!$B$5:$AP$53,MATCH(Kulturmodeller!$D540,'Data - CO2'!$A$5:$A$53,0),BH$20)*R540)</f>
        <v/>
      </c>
      <c r="BI540" t="str" cm="1">
        <f t="array" ref="BI540">IF($D540="","",INDEX('Data - CO2'!$B$5:$AP$53,MATCH(Kulturmodeller!$D540,'Data - CO2'!$A$5:$A$53,0),BI$20)*S540)</f>
        <v/>
      </c>
      <c r="BJ540" t="str" cm="1">
        <f t="array" ref="BJ540">IF($D540="","",INDEX('Data - CO2'!$B$5:$AP$53,MATCH(Kulturmodeller!$D540,'Data - CO2'!$A$5:$A$53,0),BJ$20)*T540)</f>
        <v/>
      </c>
      <c r="BK540" t="str" cm="1">
        <f t="array" ref="BK540">IF($D540="","",INDEX('Data - CO2'!$B$5:$AP$53,MATCH(Kulturmodeller!$D540,'Data - CO2'!$A$5:$A$53,0),BK$20)*U540)</f>
        <v/>
      </c>
      <c r="BL540" t="str" cm="1">
        <f t="array" ref="BL540">IF($D540="","",INDEX('Data - CO2'!$B$5:$AP$53,MATCH(Kulturmodeller!$D540,'Data - CO2'!$A$5:$A$53,0),BL$20)*V540)</f>
        <v/>
      </c>
      <c r="BM540" t="str" cm="1">
        <f t="array" ref="BM540">IF($D540="","",INDEX('Data - CO2'!$B$5:$AP$53,MATCH(Kulturmodeller!$D540,'Data - CO2'!$A$5:$A$53,0),BM$20)*W540)</f>
        <v/>
      </c>
      <c r="BN540" t="str" cm="1">
        <f t="array" ref="BN540">IF($D540="","",INDEX('Data - CO2'!$B$5:$AP$53,MATCH(Kulturmodeller!$D540,'Data - CO2'!$A$5:$A$53,0),BN$20)*X540)</f>
        <v/>
      </c>
      <c r="BO540" t="str" cm="1">
        <f t="array" ref="BO540">IF($D540="","",INDEX('Data - CO2'!$B$5:$AP$53,MATCH(Kulturmodeller!$D540,'Data - CO2'!$A$5:$A$53,0),BO$20)*Y540)</f>
        <v/>
      </c>
      <c r="BP540" t="str" cm="1">
        <f t="array" ref="BP540">IF($D540="","",INDEX('Data - CO2'!$B$5:$AP$53,MATCH(Kulturmodeller!$D540,'Data - CO2'!$A$5:$A$53,0),BP$20)*Z540)</f>
        <v/>
      </c>
      <c r="BQ540" t="str" cm="1">
        <f t="array" ref="BQ540">IF($D540="","",INDEX('Data - CO2'!$B$5:$AP$53,MATCH(Kulturmodeller!$D540,'Data - CO2'!$A$5:$A$53,0),BQ$20)*AA540)</f>
        <v/>
      </c>
      <c r="BR540" t="str" cm="1">
        <f t="array" ref="BR540">IF($D540="","",INDEX('Data - CO2'!$B$5:$AP$53,MATCH(Kulturmodeller!$D540,'Data - CO2'!$A$5:$A$53,0),BR$20)*AB540)</f>
        <v/>
      </c>
      <c r="BS540" t="str" cm="1">
        <f t="array" ref="BS540">IF($D540="","",INDEX('Data - CO2'!$B$5:$AP$53,MATCH(Kulturmodeller!$D540,'Data - CO2'!$A$5:$A$53,0),BS$20)*AC540)</f>
        <v/>
      </c>
      <c r="BT540" t="str" cm="1">
        <f t="array" ref="BT540">IF($D540="","",INDEX('Data - CO2'!$B$5:$AP$53,MATCH(Kulturmodeller!$D540,'Data - CO2'!$A$5:$A$53,0),BT$20)*AD540)</f>
        <v/>
      </c>
      <c r="BU540" t="str" cm="1">
        <f t="array" ref="BU540">IF($D540="","",INDEX('Data - CO2'!$B$5:$AP$53,MATCH(Kulturmodeller!$D540,'Data - CO2'!$A$5:$A$53,0),BU$20)*AE540)</f>
        <v/>
      </c>
      <c r="BV540" t="str" cm="1">
        <f t="array" ref="BV540">IF($D540="","",INDEX('Data - CO2'!$B$5:$AP$53,MATCH(Kulturmodeller!$D540,'Data - CO2'!$A$5:$A$53,0),BV$20)*AF540)</f>
        <v/>
      </c>
      <c r="BW540" t="str" cm="1">
        <f t="array" ref="BW540">IF($D540="","",INDEX('Data - CO2'!$B$5:$AP$53,MATCH(Kulturmodeller!$D540,'Data - CO2'!$A$5:$A$53,0),BW$20)*AG540)</f>
        <v/>
      </c>
      <c r="BX540" t="str" cm="1">
        <f t="array" ref="BX540">IF($D540="","",INDEX('Data - CO2'!$B$5:$AP$53,MATCH(Kulturmodeller!$D540,'Data - CO2'!$A$5:$A$53,0),BX$20)*AH540)</f>
        <v/>
      </c>
      <c r="BY540" t="str" cm="1">
        <f t="array" ref="BY540">IF($D540="","",INDEX('Data - CO2'!$B$5:$AP$53,MATCH(Kulturmodeller!$D540,'Data - CO2'!$A$5:$A$53,0),BY$20)*AI540)</f>
        <v/>
      </c>
      <c r="BZ540" t="str" cm="1">
        <f t="array" ref="BZ540">IF($D540="","",INDEX('Data - CO2'!$B$5:$AP$53,MATCH(Kulturmodeller!$D540,'Data - CO2'!$A$5:$A$53,0),BZ$20)*AJ540)</f>
        <v/>
      </c>
      <c r="CA540" t="str" cm="1">
        <f t="array" ref="CA540">IF($D540="","",INDEX('Data - CO2'!$B$5:$AP$53,MATCH(Kulturmodeller!$D540,'Data - CO2'!$A$5:$A$53,0),CA$20)*AK540)</f>
        <v/>
      </c>
      <c r="CB540" t="str" cm="1">
        <f t="array" ref="CB540">IF($D540="","",INDEX('Data - CO2'!$B$5:$AP$53,MATCH(Kulturmodeller!$D540,'Data - CO2'!$A$5:$A$53,0),CB$20)*AL540)</f>
        <v/>
      </c>
      <c r="CC540" t="str" cm="1">
        <f t="array" ref="CC540">IF($D540="","",INDEX('Data - CO2'!$B$5:$AP$53,MATCH(Kulturmodeller!$D540,'Data - CO2'!$A$5:$A$53,0),CC$20)*AM540)</f>
        <v/>
      </c>
      <c r="CD540" t="str" cm="1">
        <f t="array" ref="CD540">IF($D540="","",INDEX('Data - CO2'!$B$5:$AP$53,MATCH(Kulturmodeller!$D540,'Data - CO2'!$A$5:$A$53,0),CD$20)*AN540)</f>
        <v/>
      </c>
      <c r="CE540" t="str" cm="1">
        <f t="array" ref="CE540">IF($D540="","",INDEX('Data - CO2'!$B$5:$AP$53,MATCH(Kulturmodeller!$D540,'Data - CO2'!$A$5:$A$53,0),CE$20)*AO540)</f>
        <v/>
      </c>
      <c r="CF540" t="str" cm="1">
        <f t="array" ref="CF540">IF($D540="","",INDEX('Data - CO2'!$B$5:$AP$53,MATCH(Kulturmodeller!$D540,'Data - CO2'!$A$5:$A$53,0),CF$20)*AP540)</f>
        <v/>
      </c>
      <c r="CG540" t="str" cm="1">
        <f t="array" ref="CG540">IF($D540="","",INDEX('Data - CO2'!$B$5:$AP$53,MATCH(Kulturmodeller!$D540,'Data - CO2'!$A$5:$A$53,0),CG$20)*AQ540)</f>
        <v/>
      </c>
      <c r="CH540" t="str" cm="1">
        <f t="array" ref="CH540">IF($D540="","",INDEX('Data - CO2'!$B$5:$AP$53,MATCH(Kulturmodeller!$D540,'Data - CO2'!$A$5:$A$53,0),CH$20)*AR540)</f>
        <v/>
      </c>
      <c r="CI540" s="11" t="str" cm="1">
        <f t="array" ref="CI540">IF($D540="","",INDEX('Data - CO2'!$B$5:$AP$53,MATCH(Kulturmodeller!$D540,'Data - CO2'!$A$5:$A$53,0),CI$20)*AS540)</f>
        <v/>
      </c>
    </row>
    <row r="541" spans="1:87" x14ac:dyDescent="0.3">
      <c r="A541" s="12" t="s">
        <v>87</v>
      </c>
      <c r="B541" s="12"/>
      <c r="C541" s="129"/>
      <c r="D541" s="129"/>
      <c r="E541" s="127"/>
      <c r="F541" s="45">
        <f>E541</f>
        <v>0</v>
      </c>
      <c r="G541" s="46">
        <f t="shared" si="9246"/>
        <v>0</v>
      </c>
      <c r="H541" s="46">
        <f t="shared" si="9247"/>
        <v>0</v>
      </c>
      <c r="I541" s="46">
        <f t="shared" si="9248"/>
        <v>0</v>
      </c>
      <c r="J541" s="46">
        <f t="shared" si="9249"/>
        <v>0</v>
      </c>
      <c r="K541" s="46">
        <f t="shared" si="9250"/>
        <v>0</v>
      </c>
      <c r="L541" s="46">
        <f t="shared" si="9251"/>
        <v>0</v>
      </c>
      <c r="M541" s="46">
        <f t="shared" si="9252"/>
        <v>0</v>
      </c>
      <c r="N541" s="46">
        <f t="shared" si="9253"/>
        <v>0</v>
      </c>
      <c r="O541" s="46">
        <f t="shared" si="9254"/>
        <v>0</v>
      </c>
      <c r="P541" s="46">
        <f t="shared" si="9255"/>
        <v>0</v>
      </c>
      <c r="Q541" s="46">
        <f t="shared" si="9256"/>
        <v>0</v>
      </c>
      <c r="R541" s="46">
        <f t="shared" si="9257"/>
        <v>0</v>
      </c>
      <c r="S541" s="46">
        <f t="shared" si="9258"/>
        <v>0</v>
      </c>
      <c r="T541" s="46">
        <f t="shared" si="9259"/>
        <v>0</v>
      </c>
      <c r="U541" s="46">
        <f t="shared" si="9260"/>
        <v>0</v>
      </c>
      <c r="V541" s="46">
        <f t="shared" si="9261"/>
        <v>0</v>
      </c>
      <c r="W541" s="46">
        <f t="shared" si="9262"/>
        <v>0</v>
      </c>
      <c r="X541" s="46">
        <f t="shared" si="9263"/>
        <v>0</v>
      </c>
      <c r="Y541" s="46">
        <f t="shared" si="9264"/>
        <v>0</v>
      </c>
      <c r="Z541" s="46">
        <f t="shared" si="9265"/>
        <v>0</v>
      </c>
      <c r="AA541" s="46">
        <f t="shared" si="9266"/>
        <v>0</v>
      </c>
      <c r="AB541" s="46">
        <f t="shared" si="9267"/>
        <v>0</v>
      </c>
      <c r="AC541" s="46">
        <f t="shared" si="9268"/>
        <v>0</v>
      </c>
      <c r="AD541" s="46">
        <f t="shared" si="9269"/>
        <v>0</v>
      </c>
      <c r="AE541" s="46">
        <f t="shared" si="9270"/>
        <v>0</v>
      </c>
      <c r="AF541" s="46">
        <f t="shared" si="9271"/>
        <v>0</v>
      </c>
      <c r="AG541" s="46">
        <f t="shared" si="9272"/>
        <v>0</v>
      </c>
      <c r="AH541" s="46">
        <f t="shared" si="9273"/>
        <v>0</v>
      </c>
      <c r="AI541" s="46">
        <f t="shared" si="9274"/>
        <v>0</v>
      </c>
      <c r="AJ541" s="46">
        <f t="shared" si="9275"/>
        <v>0</v>
      </c>
      <c r="AK541" s="46">
        <f t="shared" si="9276"/>
        <v>0</v>
      </c>
      <c r="AL541" s="46">
        <f t="shared" si="9277"/>
        <v>0</v>
      </c>
      <c r="AM541" s="46">
        <f t="shared" si="9278"/>
        <v>0</v>
      </c>
      <c r="AN541" s="46">
        <f t="shared" si="9279"/>
        <v>0</v>
      </c>
      <c r="AO541" s="46">
        <f t="shared" si="9280"/>
        <v>0</v>
      </c>
      <c r="AP541" s="46">
        <f t="shared" si="9281"/>
        <v>0</v>
      </c>
      <c r="AQ541" s="46">
        <f t="shared" si="9282"/>
        <v>0</v>
      </c>
      <c r="AR541" s="46">
        <f t="shared" si="9283"/>
        <v>0</v>
      </c>
      <c r="AS541" s="47">
        <f t="shared" si="9284"/>
        <v>0</v>
      </c>
      <c r="AU541" s="10" t="str" cm="1">
        <f t="array" ref="AU541">IF($D541="","",INDEX('Data - CO2'!$B$5:$AP$53,MATCH(Kulturmodeller!$D541,'Data - CO2'!$A$5:$A$53,0),AU$20)*E541)</f>
        <v/>
      </c>
      <c r="AV541" t="str" cm="1">
        <f t="array" ref="AV541">IF($D541="","",INDEX('Data - CO2'!$B$5:$AP$53,MATCH(Kulturmodeller!$D541,'Data - CO2'!$A$5:$A$53,0),AV$20)*F541)</f>
        <v/>
      </c>
      <c r="AW541" t="str" cm="1">
        <f t="array" ref="AW541">IF($D541="","",INDEX('Data - CO2'!$B$5:$AP$53,MATCH(Kulturmodeller!$D541,'Data - CO2'!$A$5:$A$53,0),AW$20)*G541)</f>
        <v/>
      </c>
      <c r="AX541" t="str" cm="1">
        <f t="array" ref="AX541">IF($D541="","",INDEX('Data - CO2'!$B$5:$AP$53,MATCH(Kulturmodeller!$D541,'Data - CO2'!$A$5:$A$53,0),AX$20)*H541)</f>
        <v/>
      </c>
      <c r="AY541" t="str" cm="1">
        <f t="array" ref="AY541">IF($D541="","",INDEX('Data - CO2'!$B$5:$AP$53,MATCH(Kulturmodeller!$D541,'Data - CO2'!$A$5:$A$53,0),AY$20)*I541)</f>
        <v/>
      </c>
      <c r="AZ541" t="str" cm="1">
        <f t="array" ref="AZ541">IF($D541="","",INDEX('Data - CO2'!$B$5:$AP$53,MATCH(Kulturmodeller!$D541,'Data - CO2'!$A$5:$A$53,0),AZ$20)*J541)</f>
        <v/>
      </c>
      <c r="BA541" t="str" cm="1">
        <f t="array" ref="BA541">IF($D541="","",INDEX('Data - CO2'!$B$5:$AP$53,MATCH(Kulturmodeller!$D541,'Data - CO2'!$A$5:$A$53,0),BA$20)*K541)</f>
        <v/>
      </c>
      <c r="BB541" t="str" cm="1">
        <f t="array" ref="BB541">IF($D541="","",INDEX('Data - CO2'!$B$5:$AP$53,MATCH(Kulturmodeller!$D541,'Data - CO2'!$A$5:$A$53,0),BB$20)*L541)</f>
        <v/>
      </c>
      <c r="BC541" t="str" cm="1">
        <f t="array" ref="BC541">IF($D541="","",INDEX('Data - CO2'!$B$5:$AP$53,MATCH(Kulturmodeller!$D541,'Data - CO2'!$A$5:$A$53,0),BC$20)*M541)</f>
        <v/>
      </c>
      <c r="BD541" t="str" cm="1">
        <f t="array" ref="BD541">IF($D541="","",INDEX('Data - CO2'!$B$5:$AP$53,MATCH(Kulturmodeller!$D541,'Data - CO2'!$A$5:$A$53,0),BD$20)*N541)</f>
        <v/>
      </c>
      <c r="BE541" t="str" cm="1">
        <f t="array" ref="BE541">IF($D541="","",INDEX('Data - CO2'!$B$5:$AP$53,MATCH(Kulturmodeller!$D541,'Data - CO2'!$A$5:$A$53,0),BE$20)*O541)</f>
        <v/>
      </c>
      <c r="BF541" t="str" cm="1">
        <f t="array" ref="BF541">IF($D541="","",INDEX('Data - CO2'!$B$5:$AP$53,MATCH(Kulturmodeller!$D541,'Data - CO2'!$A$5:$A$53,0),BF$20)*P541)</f>
        <v/>
      </c>
      <c r="BG541" t="str" cm="1">
        <f t="array" ref="BG541">IF($D541="","",INDEX('Data - CO2'!$B$5:$AP$53,MATCH(Kulturmodeller!$D541,'Data - CO2'!$A$5:$A$53,0),BG$20)*Q541)</f>
        <v/>
      </c>
      <c r="BH541" t="str" cm="1">
        <f t="array" ref="BH541">IF($D541="","",INDEX('Data - CO2'!$B$5:$AP$53,MATCH(Kulturmodeller!$D541,'Data - CO2'!$A$5:$A$53,0),BH$20)*R541)</f>
        <v/>
      </c>
      <c r="BI541" t="str" cm="1">
        <f t="array" ref="BI541">IF($D541="","",INDEX('Data - CO2'!$B$5:$AP$53,MATCH(Kulturmodeller!$D541,'Data - CO2'!$A$5:$A$53,0),BI$20)*S541)</f>
        <v/>
      </c>
      <c r="BJ541" t="str" cm="1">
        <f t="array" ref="BJ541">IF($D541="","",INDEX('Data - CO2'!$B$5:$AP$53,MATCH(Kulturmodeller!$D541,'Data - CO2'!$A$5:$A$53,0),BJ$20)*T541)</f>
        <v/>
      </c>
      <c r="BK541" t="str" cm="1">
        <f t="array" ref="BK541">IF($D541="","",INDEX('Data - CO2'!$B$5:$AP$53,MATCH(Kulturmodeller!$D541,'Data - CO2'!$A$5:$A$53,0),BK$20)*U541)</f>
        <v/>
      </c>
      <c r="BL541" t="str" cm="1">
        <f t="array" ref="BL541">IF($D541="","",INDEX('Data - CO2'!$B$5:$AP$53,MATCH(Kulturmodeller!$D541,'Data - CO2'!$A$5:$A$53,0),BL$20)*V541)</f>
        <v/>
      </c>
      <c r="BM541" t="str" cm="1">
        <f t="array" ref="BM541">IF($D541="","",INDEX('Data - CO2'!$B$5:$AP$53,MATCH(Kulturmodeller!$D541,'Data - CO2'!$A$5:$A$53,0),BM$20)*W541)</f>
        <v/>
      </c>
      <c r="BN541" t="str" cm="1">
        <f t="array" ref="BN541">IF($D541="","",INDEX('Data - CO2'!$B$5:$AP$53,MATCH(Kulturmodeller!$D541,'Data - CO2'!$A$5:$A$53,0),BN$20)*X541)</f>
        <v/>
      </c>
      <c r="BO541" t="str" cm="1">
        <f t="array" ref="BO541">IF($D541="","",INDEX('Data - CO2'!$B$5:$AP$53,MATCH(Kulturmodeller!$D541,'Data - CO2'!$A$5:$A$53,0),BO$20)*Y541)</f>
        <v/>
      </c>
      <c r="BP541" t="str" cm="1">
        <f t="array" ref="BP541">IF($D541="","",INDEX('Data - CO2'!$B$5:$AP$53,MATCH(Kulturmodeller!$D541,'Data - CO2'!$A$5:$A$53,0),BP$20)*Z541)</f>
        <v/>
      </c>
      <c r="BQ541" t="str" cm="1">
        <f t="array" ref="BQ541">IF($D541="","",INDEX('Data - CO2'!$B$5:$AP$53,MATCH(Kulturmodeller!$D541,'Data - CO2'!$A$5:$A$53,0),BQ$20)*AA541)</f>
        <v/>
      </c>
      <c r="BR541" t="str" cm="1">
        <f t="array" ref="BR541">IF($D541="","",INDEX('Data - CO2'!$B$5:$AP$53,MATCH(Kulturmodeller!$D541,'Data - CO2'!$A$5:$A$53,0),BR$20)*AB541)</f>
        <v/>
      </c>
      <c r="BS541" t="str" cm="1">
        <f t="array" ref="BS541">IF($D541="","",INDEX('Data - CO2'!$B$5:$AP$53,MATCH(Kulturmodeller!$D541,'Data - CO2'!$A$5:$A$53,0),BS$20)*AC541)</f>
        <v/>
      </c>
      <c r="BT541" t="str" cm="1">
        <f t="array" ref="BT541">IF($D541="","",INDEX('Data - CO2'!$B$5:$AP$53,MATCH(Kulturmodeller!$D541,'Data - CO2'!$A$5:$A$53,0),BT$20)*AD541)</f>
        <v/>
      </c>
      <c r="BU541" t="str" cm="1">
        <f t="array" ref="BU541">IF($D541="","",INDEX('Data - CO2'!$B$5:$AP$53,MATCH(Kulturmodeller!$D541,'Data - CO2'!$A$5:$A$53,0),BU$20)*AE541)</f>
        <v/>
      </c>
      <c r="BV541" t="str" cm="1">
        <f t="array" ref="BV541">IF($D541="","",INDEX('Data - CO2'!$B$5:$AP$53,MATCH(Kulturmodeller!$D541,'Data - CO2'!$A$5:$A$53,0),BV$20)*AF541)</f>
        <v/>
      </c>
      <c r="BW541" t="str" cm="1">
        <f t="array" ref="BW541">IF($D541="","",INDEX('Data - CO2'!$B$5:$AP$53,MATCH(Kulturmodeller!$D541,'Data - CO2'!$A$5:$A$53,0),BW$20)*AG541)</f>
        <v/>
      </c>
      <c r="BX541" t="str" cm="1">
        <f t="array" ref="BX541">IF($D541="","",INDEX('Data - CO2'!$B$5:$AP$53,MATCH(Kulturmodeller!$D541,'Data - CO2'!$A$5:$A$53,0),BX$20)*AH541)</f>
        <v/>
      </c>
      <c r="BY541" t="str" cm="1">
        <f t="array" ref="BY541">IF($D541="","",INDEX('Data - CO2'!$B$5:$AP$53,MATCH(Kulturmodeller!$D541,'Data - CO2'!$A$5:$A$53,0),BY$20)*AI541)</f>
        <v/>
      </c>
      <c r="BZ541" t="str" cm="1">
        <f t="array" ref="BZ541">IF($D541="","",INDEX('Data - CO2'!$B$5:$AP$53,MATCH(Kulturmodeller!$D541,'Data - CO2'!$A$5:$A$53,0),BZ$20)*AJ541)</f>
        <v/>
      </c>
      <c r="CA541" t="str" cm="1">
        <f t="array" ref="CA541">IF($D541="","",INDEX('Data - CO2'!$B$5:$AP$53,MATCH(Kulturmodeller!$D541,'Data - CO2'!$A$5:$A$53,0),CA$20)*AK541)</f>
        <v/>
      </c>
      <c r="CB541" t="str" cm="1">
        <f t="array" ref="CB541">IF($D541="","",INDEX('Data - CO2'!$B$5:$AP$53,MATCH(Kulturmodeller!$D541,'Data - CO2'!$A$5:$A$53,0),CB$20)*AL541)</f>
        <v/>
      </c>
      <c r="CC541" t="str" cm="1">
        <f t="array" ref="CC541">IF($D541="","",INDEX('Data - CO2'!$B$5:$AP$53,MATCH(Kulturmodeller!$D541,'Data - CO2'!$A$5:$A$53,0),CC$20)*AM541)</f>
        <v/>
      </c>
      <c r="CD541" t="str" cm="1">
        <f t="array" ref="CD541">IF($D541="","",INDEX('Data - CO2'!$B$5:$AP$53,MATCH(Kulturmodeller!$D541,'Data - CO2'!$A$5:$A$53,0),CD$20)*AN541)</f>
        <v/>
      </c>
      <c r="CE541" t="str" cm="1">
        <f t="array" ref="CE541">IF($D541="","",INDEX('Data - CO2'!$B$5:$AP$53,MATCH(Kulturmodeller!$D541,'Data - CO2'!$A$5:$A$53,0),CE$20)*AO541)</f>
        <v/>
      </c>
      <c r="CF541" t="str" cm="1">
        <f t="array" ref="CF541">IF($D541="","",INDEX('Data - CO2'!$B$5:$AP$53,MATCH(Kulturmodeller!$D541,'Data - CO2'!$A$5:$A$53,0),CF$20)*AP541)</f>
        <v/>
      </c>
      <c r="CG541" t="str" cm="1">
        <f t="array" ref="CG541">IF($D541="","",INDEX('Data - CO2'!$B$5:$AP$53,MATCH(Kulturmodeller!$D541,'Data - CO2'!$A$5:$A$53,0),CG$20)*AQ541)</f>
        <v/>
      </c>
      <c r="CH541" t="str" cm="1">
        <f t="array" ref="CH541">IF($D541="","",INDEX('Data - CO2'!$B$5:$AP$53,MATCH(Kulturmodeller!$D541,'Data - CO2'!$A$5:$A$53,0),CH$20)*AR541)</f>
        <v/>
      </c>
      <c r="CI541" s="11" t="str" cm="1">
        <f t="array" ref="CI541">IF($D541="","",INDEX('Data - CO2'!$B$5:$AP$53,MATCH(Kulturmodeller!$D541,'Data - CO2'!$A$5:$A$53,0),CI$20)*AS541)</f>
        <v/>
      </c>
    </row>
    <row r="542" spans="1:87" x14ac:dyDescent="0.3">
      <c r="A542" s="42"/>
      <c r="B542" s="42"/>
      <c r="C542" s="42"/>
      <c r="D542" s="12"/>
      <c r="E542" s="52"/>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4"/>
      <c r="AU542" s="111">
        <f t="shared" ref="AU542:CH542" si="9285">SUM(AU540:AU541)</f>
        <v>0</v>
      </c>
      <c r="AV542" s="112">
        <f t="shared" si="9285"/>
        <v>0</v>
      </c>
      <c r="AW542" s="112">
        <f t="shared" si="9285"/>
        <v>0</v>
      </c>
      <c r="AX542" s="112">
        <f t="shared" si="9285"/>
        <v>0</v>
      </c>
      <c r="AY542" s="112">
        <f t="shared" si="9285"/>
        <v>0</v>
      </c>
      <c r="AZ542" s="112">
        <f t="shared" si="9285"/>
        <v>0</v>
      </c>
      <c r="BA542" s="112">
        <f t="shared" si="9285"/>
        <v>0</v>
      </c>
      <c r="BB542" s="112">
        <f t="shared" si="9285"/>
        <v>0</v>
      </c>
      <c r="BC542" s="112">
        <f t="shared" si="9285"/>
        <v>0</v>
      </c>
      <c r="BD542" s="112">
        <f t="shared" si="9285"/>
        <v>0</v>
      </c>
      <c r="BE542" s="112">
        <f t="shared" si="9285"/>
        <v>0</v>
      </c>
      <c r="BF542" s="112">
        <f t="shared" si="9285"/>
        <v>0</v>
      </c>
      <c r="BG542" s="112">
        <f t="shared" si="9285"/>
        <v>0</v>
      </c>
      <c r="BH542" s="112">
        <f t="shared" si="9285"/>
        <v>0</v>
      </c>
      <c r="BI542" s="112">
        <f t="shared" si="9285"/>
        <v>0</v>
      </c>
      <c r="BJ542" s="112">
        <f t="shared" si="9285"/>
        <v>0</v>
      </c>
      <c r="BK542" s="112">
        <f t="shared" si="9285"/>
        <v>0</v>
      </c>
      <c r="BL542" s="112">
        <f t="shared" si="9285"/>
        <v>0</v>
      </c>
      <c r="BM542" s="112">
        <f t="shared" si="9285"/>
        <v>0</v>
      </c>
      <c r="BN542" s="112">
        <f t="shared" si="9285"/>
        <v>0</v>
      </c>
      <c r="BO542" s="112">
        <f t="shared" si="9285"/>
        <v>0</v>
      </c>
      <c r="BP542" s="112">
        <f t="shared" si="9285"/>
        <v>0</v>
      </c>
      <c r="BQ542" s="112">
        <f t="shared" si="9285"/>
        <v>0</v>
      </c>
      <c r="BR542" s="112">
        <f t="shared" si="9285"/>
        <v>0</v>
      </c>
      <c r="BS542" s="112">
        <f t="shared" si="9285"/>
        <v>0</v>
      </c>
      <c r="BT542" s="112">
        <f t="shared" si="9285"/>
        <v>0</v>
      </c>
      <c r="BU542" s="112">
        <f t="shared" si="9285"/>
        <v>0</v>
      </c>
      <c r="BV542" s="112">
        <f t="shared" si="9285"/>
        <v>0</v>
      </c>
      <c r="BW542" s="112">
        <f t="shared" si="9285"/>
        <v>0</v>
      </c>
      <c r="BX542" s="112">
        <f t="shared" si="9285"/>
        <v>0</v>
      </c>
      <c r="BY542" s="112">
        <f t="shared" si="9285"/>
        <v>0</v>
      </c>
      <c r="BZ542" s="112">
        <f t="shared" si="9285"/>
        <v>0</v>
      </c>
      <c r="CA542" s="112">
        <f t="shared" si="9285"/>
        <v>0</v>
      </c>
      <c r="CB542" s="112">
        <f t="shared" si="9285"/>
        <v>0</v>
      </c>
      <c r="CC542" s="112">
        <f t="shared" si="9285"/>
        <v>0</v>
      </c>
      <c r="CD542" s="112">
        <f t="shared" si="9285"/>
        <v>0</v>
      </c>
      <c r="CE542" s="112">
        <f t="shared" si="9285"/>
        <v>0</v>
      </c>
      <c r="CF542" s="112">
        <f t="shared" si="9285"/>
        <v>0</v>
      </c>
      <c r="CG542" s="112">
        <f t="shared" si="9285"/>
        <v>0</v>
      </c>
      <c r="CH542" s="112">
        <f t="shared" si="9285"/>
        <v>0</v>
      </c>
      <c r="CI542" s="113">
        <f>SUM(CI540:CI541)</f>
        <v>0</v>
      </c>
    </row>
    <row r="543" spans="1:87" x14ac:dyDescent="0.3">
      <c r="A543" s="55" t="s">
        <v>88</v>
      </c>
      <c r="B543" s="55"/>
      <c r="C543" s="55"/>
      <c r="D543" s="56"/>
      <c r="E543" s="57"/>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9"/>
      <c r="AT543" s="91">
        <f>AVERAGE(BO543:CI543)</f>
        <v>241.33180149526876</v>
      </c>
      <c r="AU543" s="111">
        <f>AU539+AU542</f>
        <v>0</v>
      </c>
      <c r="AV543" s="112">
        <f t="shared" ref="AV543:CI543" si="9286">AV539+AV542</f>
        <v>3.0360278442158792</v>
      </c>
      <c r="AW543" s="112">
        <f t="shared" si="9286"/>
        <v>19.538619366376636</v>
      </c>
      <c r="AX543" s="112">
        <f t="shared" si="9286"/>
        <v>43.58104195719968</v>
      </c>
      <c r="AY543" s="112">
        <f t="shared" si="9286"/>
        <v>82.145475826336678</v>
      </c>
      <c r="AZ543" s="112">
        <f t="shared" si="9286"/>
        <v>137.49564707515401</v>
      </c>
      <c r="BA543" s="112">
        <f t="shared" si="9286"/>
        <v>176.13309955800656</v>
      </c>
      <c r="BB543" s="112">
        <f t="shared" si="9286"/>
        <v>207.60877775458241</v>
      </c>
      <c r="BC543" s="112">
        <f t="shared" si="9286"/>
        <v>248.71821388375494</v>
      </c>
      <c r="BD543" s="112">
        <f t="shared" si="9286"/>
        <v>269.11631613811733</v>
      </c>
      <c r="BE543" s="112">
        <f t="shared" si="9286"/>
        <v>285.85721289922049</v>
      </c>
      <c r="BF543" s="112">
        <f t="shared" si="9286"/>
        <v>323.59974670374515</v>
      </c>
      <c r="BG543" s="112">
        <f t="shared" si="9286"/>
        <v>362.27462570733911</v>
      </c>
      <c r="BH543" s="112">
        <f t="shared" si="9286"/>
        <v>389.6732045779288</v>
      </c>
      <c r="BI543" s="112">
        <f t="shared" si="9286"/>
        <v>418.25277125858076</v>
      </c>
      <c r="BJ543" s="112">
        <f t="shared" si="9286"/>
        <v>474.26772132068965</v>
      </c>
      <c r="BK543" s="112">
        <f t="shared" si="9286"/>
        <v>383.33150916805891</v>
      </c>
      <c r="BL543" s="112">
        <f t="shared" si="9286"/>
        <v>34.022077430337632</v>
      </c>
      <c r="BM543" s="112">
        <f t="shared" si="9286"/>
        <v>52.898483781137429</v>
      </c>
      <c r="BN543" s="112">
        <f t="shared" si="9286"/>
        <v>83.90612938710953</v>
      </c>
      <c r="BO543" s="112">
        <f t="shared" si="9286"/>
        <v>138.26101155136132</v>
      </c>
      <c r="BP543" s="112">
        <f t="shared" si="9286"/>
        <v>187.88437338613386</v>
      </c>
      <c r="BQ543" s="112">
        <f t="shared" si="9286"/>
        <v>207.75077904869008</v>
      </c>
      <c r="BR543" s="112">
        <f t="shared" si="9286"/>
        <v>236.01062924051459</v>
      </c>
      <c r="BS543" s="112">
        <f t="shared" si="9286"/>
        <v>275.92767349699454</v>
      </c>
      <c r="BT543" s="112">
        <f t="shared" si="9286"/>
        <v>294.22370907434401</v>
      </c>
      <c r="BU543" s="112">
        <f t="shared" si="9286"/>
        <v>310.94841695474452</v>
      </c>
      <c r="BV543" s="112">
        <f t="shared" si="9286"/>
        <v>347.07904050638035</v>
      </c>
      <c r="BW543" s="112">
        <f t="shared" si="9286"/>
        <v>382.86013529017094</v>
      </c>
      <c r="BX543" s="112">
        <f t="shared" si="9286"/>
        <v>408.6888014052372</v>
      </c>
      <c r="BY543" s="112">
        <f t="shared" si="9286"/>
        <v>435.73793257227754</v>
      </c>
      <c r="BZ543" s="112">
        <f t="shared" si="9286"/>
        <v>302.93051539567858</v>
      </c>
      <c r="CA543" s="112">
        <f t="shared" si="9286"/>
        <v>365.16325171530787</v>
      </c>
      <c r="CB543" s="112">
        <f t="shared" si="9286"/>
        <v>19.589301870836969</v>
      </c>
      <c r="CC543" s="112">
        <f t="shared" si="9286"/>
        <v>45.228947515857968</v>
      </c>
      <c r="CD543" s="112">
        <f t="shared" si="9286"/>
        <v>93.566777953106325</v>
      </c>
      <c r="CE543" s="112">
        <f t="shared" si="9286"/>
        <v>145.55676566351457</v>
      </c>
      <c r="CF543" s="112">
        <f t="shared" si="9286"/>
        <v>180.18165573360702</v>
      </c>
      <c r="CG543" s="112">
        <f t="shared" si="9286"/>
        <v>198.22556702587306</v>
      </c>
      <c r="CH543" s="112">
        <f t="shared" si="9286"/>
        <v>226.63086066145226</v>
      </c>
      <c r="CI543" s="113">
        <f t="shared" si="9286"/>
        <v>265.52168533856121</v>
      </c>
    </row>
    <row r="546" spans="1:87" x14ac:dyDescent="0.3">
      <c r="A546" s="60" t="s">
        <v>408</v>
      </c>
      <c r="AU546" t="s">
        <v>91</v>
      </c>
    </row>
    <row r="547" spans="1:87" x14ac:dyDescent="0.3">
      <c r="A547" s="25" t="s">
        <v>409</v>
      </c>
      <c r="B547" s="25"/>
      <c r="C547" s="25"/>
      <c r="D547" s="26"/>
      <c r="E547" s="27" t="s">
        <v>78</v>
      </c>
      <c r="F547" s="104"/>
      <c r="G547" s="104"/>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9"/>
      <c r="AU547">
        <v>1</v>
      </c>
      <c r="AV547">
        <v>2</v>
      </c>
      <c r="AW547">
        <v>3</v>
      </c>
      <c r="AX547">
        <v>4</v>
      </c>
      <c r="AY547">
        <v>5</v>
      </c>
      <c r="AZ547">
        <v>6</v>
      </c>
      <c r="BA547">
        <v>7</v>
      </c>
      <c r="BB547">
        <v>8</v>
      </c>
      <c r="BC547">
        <v>9</v>
      </c>
      <c r="BD547">
        <v>10</v>
      </c>
      <c r="BE547">
        <v>11</v>
      </c>
      <c r="BF547">
        <v>12</v>
      </c>
      <c r="BG547">
        <v>13</v>
      </c>
      <c r="BH547">
        <v>14</v>
      </c>
      <c r="BI547">
        <v>15</v>
      </c>
      <c r="BJ547">
        <v>16</v>
      </c>
      <c r="BK547">
        <v>17</v>
      </c>
      <c r="BL547">
        <v>18</v>
      </c>
      <c r="BM547">
        <v>19</v>
      </c>
      <c r="BN547">
        <v>20</v>
      </c>
      <c r="BO547">
        <v>21</v>
      </c>
      <c r="BP547">
        <v>22</v>
      </c>
      <c r="BQ547">
        <v>23</v>
      </c>
      <c r="BR547">
        <v>24</v>
      </c>
      <c r="BS547">
        <v>25</v>
      </c>
      <c r="BT547">
        <v>26</v>
      </c>
      <c r="BU547">
        <v>27</v>
      </c>
      <c r="BV547">
        <v>28</v>
      </c>
      <c r="BW547">
        <v>29</v>
      </c>
      <c r="BX547">
        <v>30</v>
      </c>
      <c r="BY547">
        <v>31</v>
      </c>
      <c r="BZ547">
        <v>32</v>
      </c>
      <c r="CA547">
        <v>33</v>
      </c>
      <c r="CB547">
        <v>34</v>
      </c>
      <c r="CC547">
        <v>35</v>
      </c>
      <c r="CD547">
        <v>36</v>
      </c>
      <c r="CE547">
        <v>37</v>
      </c>
      <c r="CF547">
        <v>38</v>
      </c>
      <c r="CG547">
        <v>39</v>
      </c>
      <c r="CH547">
        <v>40</v>
      </c>
      <c r="CI547">
        <v>41</v>
      </c>
    </row>
    <row r="548" spans="1:87" x14ac:dyDescent="0.3">
      <c r="A548" s="147" t="s">
        <v>303</v>
      </c>
      <c r="B548" s="148">
        <f>Lister!$B$13</f>
        <v>1</v>
      </c>
      <c r="C548" s="28" t="s">
        <v>60</v>
      </c>
      <c r="D548" s="29" t="s">
        <v>79</v>
      </c>
      <c r="E548" s="30" t="s">
        <v>163</v>
      </c>
      <c r="F548" s="31" t="s">
        <v>250</v>
      </c>
      <c r="G548" s="31" t="s">
        <v>137</v>
      </c>
      <c r="H548" s="31" t="s">
        <v>138</v>
      </c>
      <c r="I548" s="31" t="s">
        <v>139</v>
      </c>
      <c r="J548" s="31" t="s">
        <v>140</v>
      </c>
      <c r="K548" s="31" t="s">
        <v>141</v>
      </c>
      <c r="L548" s="31" t="s">
        <v>80</v>
      </c>
      <c r="M548" s="31" t="s">
        <v>144</v>
      </c>
      <c r="N548" s="31" t="s">
        <v>145</v>
      </c>
      <c r="O548" s="31" t="s">
        <v>146</v>
      </c>
      <c r="P548" s="31" t="s">
        <v>147</v>
      </c>
      <c r="Q548" s="31" t="s">
        <v>152</v>
      </c>
      <c r="R548" s="31" t="s">
        <v>153</v>
      </c>
      <c r="S548" s="31" t="s">
        <v>154</v>
      </c>
      <c r="T548" s="31" t="s">
        <v>155</v>
      </c>
      <c r="U548" s="31" t="s">
        <v>156</v>
      </c>
      <c r="V548" s="31" t="s">
        <v>229</v>
      </c>
      <c r="W548" s="31" t="s">
        <v>157</v>
      </c>
      <c r="X548" s="31" t="s">
        <v>158</v>
      </c>
      <c r="Y548" s="31" t="s">
        <v>159</v>
      </c>
      <c r="Z548" s="31" t="s">
        <v>230</v>
      </c>
      <c r="AA548" s="31" t="s">
        <v>231</v>
      </c>
      <c r="AB548" s="31" t="s">
        <v>232</v>
      </c>
      <c r="AC548" s="31" t="s">
        <v>233</v>
      </c>
      <c r="AD548" s="31" t="s">
        <v>234</v>
      </c>
      <c r="AE548" s="31" t="s">
        <v>235</v>
      </c>
      <c r="AF548" s="31" t="s">
        <v>236</v>
      </c>
      <c r="AG548" s="31" t="s">
        <v>237</v>
      </c>
      <c r="AH548" s="31" t="s">
        <v>238</v>
      </c>
      <c r="AI548" s="31" t="s">
        <v>239</v>
      </c>
      <c r="AJ548" s="31" t="s">
        <v>240</v>
      </c>
      <c r="AK548" s="31" t="s">
        <v>241</v>
      </c>
      <c r="AL548" s="31" t="s">
        <v>242</v>
      </c>
      <c r="AM548" s="31" t="s">
        <v>243</v>
      </c>
      <c r="AN548" s="31" t="s">
        <v>244</v>
      </c>
      <c r="AO548" s="31" t="s">
        <v>245</v>
      </c>
      <c r="AP548" s="31" t="s">
        <v>246</v>
      </c>
      <c r="AQ548" s="31" t="s">
        <v>247</v>
      </c>
      <c r="AR548" s="31" t="s">
        <v>248</v>
      </c>
      <c r="AS548" s="32" t="s">
        <v>249</v>
      </c>
      <c r="AU548" s="19">
        <v>1</v>
      </c>
      <c r="AV548" s="19">
        <v>5</v>
      </c>
      <c r="AW548" s="19">
        <v>10</v>
      </c>
      <c r="AX548" s="19">
        <v>15</v>
      </c>
      <c r="AY548" s="19">
        <v>20</v>
      </c>
      <c r="AZ548" s="19">
        <v>25</v>
      </c>
      <c r="BA548" s="19">
        <v>30</v>
      </c>
      <c r="BB548" s="19">
        <v>35</v>
      </c>
      <c r="BC548" s="19">
        <v>40</v>
      </c>
      <c r="BD548" s="19">
        <v>45</v>
      </c>
      <c r="BE548" s="19">
        <v>50</v>
      </c>
      <c r="BF548" s="19">
        <v>55</v>
      </c>
      <c r="BG548" s="19">
        <v>60</v>
      </c>
      <c r="BH548" s="19">
        <v>65</v>
      </c>
      <c r="BI548" s="19">
        <v>70</v>
      </c>
      <c r="BJ548" s="19">
        <v>75</v>
      </c>
      <c r="BK548" s="19">
        <v>80</v>
      </c>
      <c r="BL548" s="19">
        <v>85</v>
      </c>
      <c r="BM548" s="19">
        <v>90</v>
      </c>
      <c r="BN548" s="19">
        <v>95</v>
      </c>
      <c r="BO548" s="19">
        <v>100</v>
      </c>
      <c r="BP548" s="19">
        <v>105</v>
      </c>
      <c r="BQ548" s="19">
        <v>110</v>
      </c>
      <c r="BR548" s="19">
        <v>115</v>
      </c>
      <c r="BS548" s="19">
        <v>120</v>
      </c>
      <c r="BT548" s="19">
        <v>125</v>
      </c>
      <c r="BU548" s="19">
        <v>130</v>
      </c>
      <c r="BV548" s="19">
        <v>135</v>
      </c>
      <c r="BW548" s="19">
        <v>140</v>
      </c>
      <c r="BX548" s="19">
        <v>145</v>
      </c>
      <c r="BY548" s="2">
        <v>150</v>
      </c>
      <c r="BZ548" s="19">
        <v>155</v>
      </c>
      <c r="CA548" s="2">
        <v>160</v>
      </c>
      <c r="CB548" s="19">
        <v>165</v>
      </c>
      <c r="CC548" s="2">
        <v>170</v>
      </c>
      <c r="CD548" s="19">
        <v>175</v>
      </c>
      <c r="CE548" s="2">
        <v>180</v>
      </c>
      <c r="CF548" s="19">
        <v>185</v>
      </c>
      <c r="CG548" s="2">
        <v>190</v>
      </c>
      <c r="CH548" s="19">
        <v>195</v>
      </c>
      <c r="CI548" s="2">
        <v>200</v>
      </c>
    </row>
    <row r="549" spans="1:87" x14ac:dyDescent="0.3">
      <c r="A549" s="33" t="s">
        <v>81</v>
      </c>
      <c r="B549" s="33"/>
      <c r="C549" s="124" t="str">
        <f>'Katalog over Kulturmodeller '!F193</f>
        <v>RGR</v>
      </c>
      <c r="D549" s="125" t="s">
        <v>277</v>
      </c>
      <c r="E549" s="139">
        <f>'Katalog over Kulturmodeller '!W193</f>
        <v>0.5</v>
      </c>
      <c r="F549" s="37">
        <f>E549+((E554-F554)+(E555-F555))*(E549/SUM(E549:E553))</f>
        <v>0.5</v>
      </c>
      <c r="G549" s="37">
        <f t="shared" ref="G549" si="9287">F549+((F554-G554)+(F555-G555))*(F549/SUM(F549:F553))</f>
        <v>0.5</v>
      </c>
      <c r="H549" s="37">
        <f t="shared" ref="H549" si="9288">G549+((G554-H554)+(G555-H555))*(G549/SUM(G549:G553))</f>
        <v>0.51851851851851849</v>
      </c>
      <c r="I549" s="37">
        <f t="shared" ref="I549" si="9289">H549+((H554-I554)+(H555-I555))*(H549/SUM(H549:H553))</f>
        <v>0.53703703703703698</v>
      </c>
      <c r="J549" s="37">
        <f t="shared" ref="J549" si="9290">I549+((I554-J554)+(I555-J555))*(I549/SUM(I549:I553))</f>
        <v>0.55555555555555547</v>
      </c>
      <c r="K549" s="37">
        <f t="shared" ref="K549" si="9291">J549+((J554-K554)+(J555-K555))*(J549/SUM(J549:J553))</f>
        <v>0.55555555555555547</v>
      </c>
      <c r="L549" s="37">
        <f t="shared" ref="L549" si="9292">K549+((K554-L554)+(K555-L555))*(K549/SUM(K549:K553))</f>
        <v>0.55555555555555547</v>
      </c>
      <c r="M549" s="37">
        <f t="shared" ref="M549" si="9293">L549+((L554-M554)+(L555-M555))*(L549/SUM(L549:L553))</f>
        <v>0.55555555555555547</v>
      </c>
      <c r="N549" s="37">
        <f t="shared" ref="N549" si="9294">M549+((M554-N554)+(M555-N555))*(M549/SUM(M549:M553))</f>
        <v>0.55555555555555547</v>
      </c>
      <c r="O549" s="37">
        <f t="shared" ref="O549" si="9295">N549+((N554-O554)+(N555-O555))*(N549/SUM(N549:N553))</f>
        <v>0.55555555555555547</v>
      </c>
      <c r="P549" s="37">
        <f t="shared" ref="P549" si="9296">O549+((O554-P554)+(O555-P555))*(O549/SUM(O549:O553))</f>
        <v>0.55555555555555547</v>
      </c>
      <c r="Q549" s="37">
        <f t="shared" ref="Q549" si="9297">P549+((P554-Q554)+(P555-Q555))*(P549/SUM(P549:P553))</f>
        <v>0.55555555555555547</v>
      </c>
      <c r="R549" s="37">
        <f t="shared" ref="R549" si="9298">Q549+((Q554-R554)+(Q555-R555))*(Q549/SUM(Q549:Q553))</f>
        <v>0.55555555555555547</v>
      </c>
      <c r="S549" s="37">
        <f t="shared" ref="S549" si="9299">R549+((R554-S554)+(R555-S555))*(R549/SUM(R549:R553))</f>
        <v>0.55555555555555547</v>
      </c>
      <c r="T549" s="37">
        <f t="shared" ref="T549" si="9300">S549+((S554-T554)+(S555-T555))*(S549/SUM(S549:S553))</f>
        <v>0.55555555555555547</v>
      </c>
      <c r="U549" s="37">
        <f t="shared" ref="U549" si="9301">T549+((T554-U554)+(T555-U555))*(T549/SUM(T549:T553))</f>
        <v>0.55555555555555547</v>
      </c>
      <c r="V549" s="37">
        <f t="shared" ref="V549" si="9302">U549+((U554-V554)+(U555-V555))*(U549/SUM(U549:U553))</f>
        <v>0.55555555555555547</v>
      </c>
      <c r="W549" s="37">
        <f t="shared" ref="W549" si="9303">V549+((V554-W554)+(V555-W555))*(V549/SUM(V549:V553))</f>
        <v>0.55555555555555547</v>
      </c>
      <c r="X549" s="37">
        <f t="shared" ref="X549" si="9304">W549+((W554-X554)+(W555-X555))*(W549/SUM(W549:W553))</f>
        <v>0.55555555555555547</v>
      </c>
      <c r="Y549" s="37">
        <f t="shared" ref="Y549" si="9305">X549+((X554-Y554)+(X555-Y555))*(X549/SUM(X549:X553))</f>
        <v>0.55555555555555547</v>
      </c>
      <c r="Z549" s="37">
        <f t="shared" ref="Z549" si="9306">Y549+((Y554-Z554)+(Y555-Z555))*(Y549/SUM(Y549:Y553))</f>
        <v>0.55555555555555547</v>
      </c>
      <c r="AA549" s="37">
        <f t="shared" ref="AA549" si="9307">Z549+((Z554-AA554)+(Z555-AA555))*(Z549/SUM(Z549:Z553))</f>
        <v>0.55555555555555547</v>
      </c>
      <c r="AB549" s="37">
        <f t="shared" ref="AB549" si="9308">AA549+((AA554-AB554)+(AA555-AB555))*(AA549/SUM(AA549:AA553))</f>
        <v>0.55555555555555547</v>
      </c>
      <c r="AC549" s="37">
        <f t="shared" ref="AC549" si="9309">AB549+((AB554-AC554)+(AB555-AC555))*(AB549/SUM(AB549:AB553))</f>
        <v>0.55555555555555547</v>
      </c>
      <c r="AD549" s="37">
        <f t="shared" ref="AD549" si="9310">AC549+((AC554-AD554)+(AC555-AD555))*(AC549/SUM(AC549:AC553))</f>
        <v>0.55555555555555547</v>
      </c>
      <c r="AE549" s="37">
        <f t="shared" ref="AE549" si="9311">AD549+((AD554-AE554)+(AD555-AE555))*(AD549/SUM(AD549:AD553))</f>
        <v>0.55555555555555547</v>
      </c>
      <c r="AF549" s="37">
        <f t="shared" ref="AF549" si="9312">AE549+((AE554-AF554)+(AE555-AF555))*(AE549/SUM(AE549:AE553))</f>
        <v>0.55555555555555547</v>
      </c>
      <c r="AG549" s="37">
        <f t="shared" ref="AG549" si="9313">AF549+((AF554-AG554)+(AF555-AG555))*(AF549/SUM(AF549:AF553))</f>
        <v>0.55555555555555547</v>
      </c>
      <c r="AH549" s="37">
        <f t="shared" ref="AH549" si="9314">AG549+((AG554-AH554)+(AG555-AH555))*(AG549/SUM(AG549:AG553))</f>
        <v>0.55555555555555547</v>
      </c>
      <c r="AI549" s="37">
        <f t="shared" ref="AI549" si="9315">AH549+((AH554-AI554)+(AH555-AI555))*(AH549/SUM(AH549:AH553))</f>
        <v>0.55555555555555547</v>
      </c>
      <c r="AJ549" s="37">
        <f t="shared" ref="AJ549" si="9316">AI549+((AI554-AJ554)+(AI555-AJ555))*(AI549/SUM(AI549:AI553))</f>
        <v>0.55555555555555547</v>
      </c>
      <c r="AK549" s="37">
        <f t="shared" ref="AK549" si="9317">AJ549+((AJ554-AK554)+(AJ555-AK555))*(AJ549/SUM(AJ549:AJ553))</f>
        <v>0.55555555555555547</v>
      </c>
      <c r="AL549" s="37">
        <f t="shared" ref="AL549" si="9318">AK549+((AK554-AL554)+(AK555-AL555))*(AK549/SUM(AK549:AK553))</f>
        <v>0.55555555555555547</v>
      </c>
      <c r="AM549" s="37">
        <f t="shared" ref="AM549" si="9319">AL549+((AL554-AM554)+(AL555-AM555))*(AL549/SUM(AL549:AL553))</f>
        <v>0.55555555555555547</v>
      </c>
      <c r="AN549" s="37">
        <f t="shared" ref="AN549" si="9320">AM549+((AM554-AN554)+(AM555-AN555))*(AM549/SUM(AM549:AM553))</f>
        <v>0.55555555555555547</v>
      </c>
      <c r="AO549" s="37">
        <f t="shared" ref="AO549" si="9321">AN549+((AN554-AO554)+(AN555-AO555))*(AN549/SUM(AN549:AN553))</f>
        <v>0.55555555555555547</v>
      </c>
      <c r="AP549" s="37">
        <f t="shared" ref="AP549" si="9322">AO549+((AO554-AP554)+(AO555-AP555))*(AO549/SUM(AO549:AO553))</f>
        <v>0.55555555555555547</v>
      </c>
      <c r="AQ549" s="37">
        <f t="shared" ref="AQ549" si="9323">AP549+((AP554-AQ554)+(AP555-AQ555))*(AP549/SUM(AP549:AP553))</f>
        <v>0.55555555555555547</v>
      </c>
      <c r="AR549" s="37">
        <f t="shared" ref="AR549" si="9324">AQ549+((AQ554-AR554)+(AQ555-AR555))*(AQ549/SUM(AQ549:AQ553))</f>
        <v>0.55555555555555547</v>
      </c>
      <c r="AS549" s="38">
        <f t="shared" ref="AS549" si="9325">AR549+((AR554-AS554)+(AR555-AS555))*(AR549/SUM(AR549:AR553))</f>
        <v>0.55555555555555547</v>
      </c>
      <c r="AU549" s="7" cm="1">
        <f t="array" ref="AU549">IF($D549="","",INDEX('Data - CO2'!$B$5:$AP$53,MATCH(Kulturmodeller!$D549,'Data - CO2'!$A$5:$A$53,0),AU$20)*E549)</f>
        <v>0</v>
      </c>
      <c r="AV549" s="8" cm="1">
        <f t="array" ref="AV549">IF($D549="","",INDEX('Data - CO2'!$B$5:$AP$53,MATCH(Kulturmodeller!$D549,'Data - CO2'!$A$5:$A$53,0),AV$20)*F549)</f>
        <v>0.88021897369043789</v>
      </c>
      <c r="AW549" s="8" cm="1">
        <f t="array" ref="AW549">IF($D549="","",INDEX('Data - CO2'!$B$5:$AP$53,MATCH(Kulturmodeller!$D549,'Data - CO2'!$A$5:$A$53,0),AW$20)*G549)</f>
        <v>5.868126491269587</v>
      </c>
      <c r="AX549" s="8" cm="1">
        <f t="array" ref="AX549">IF($D549="","",INDEX('Data - CO2'!$B$5:$AP$53,MATCH(Kulturmodeller!$D549,'Data - CO2'!$A$5:$A$53,0),AX$20)*H549)</f>
        <v>15.213661273661891</v>
      </c>
      <c r="AY549" s="8" cm="1">
        <f t="array" ref="AY549">IF($D549="","",INDEX('Data - CO2'!$B$5:$AP$53,MATCH(Kulturmodeller!$D549,'Data - CO2'!$A$5:$A$53,0),AY$20)*I549)</f>
        <v>31.514012638299633</v>
      </c>
      <c r="AZ549" s="8" cm="1">
        <f t="array" ref="AZ549">IF($D549="","",INDEX('Data - CO2'!$B$5:$AP$53,MATCH(Kulturmodeller!$D549,'Data - CO2'!$A$5:$A$53,0),AZ$20)*J549*$B548)</f>
        <v>68.903640897170391</v>
      </c>
      <c r="BA549" s="8" cm="1">
        <f t="array" ref="BA549">IF($D549="","",INDEX('Data - CO2'!$B$5:$AP$53,MATCH(Kulturmodeller!$D549,'Data - CO2'!$A$5:$A$53,0),BA$20)*K549*$B548)</f>
        <v>109.0556660528102</v>
      </c>
      <c r="BB549" s="8" cm="1">
        <f t="array" ref="BB549">IF($D549="","",INDEX('Data - CO2'!$B$5:$AP$53,MATCH(Kulturmodeller!$D549,'Data - CO2'!$A$5:$A$53,0),BB$20)*L549*$B548)</f>
        <v>137.26466737397689</v>
      </c>
      <c r="BC549" s="8" cm="1">
        <f t="array" ref="BC549">IF($D549="","",INDEX('Data - CO2'!$B$5:$AP$53,MATCH(Kulturmodeller!$D549,'Data - CO2'!$A$5:$A$53,0),BC$20)*M549*$B548)</f>
        <v>152.21556601254852</v>
      </c>
      <c r="BD549" s="8" cm="1">
        <f t="array" ref="BD549">IF($D549="","",INDEX('Data - CO2'!$B$5:$AP$53,MATCH(Kulturmodeller!$D549,'Data - CO2'!$A$5:$A$53,0),BD$20)*N549*$B548)</f>
        <v>166.32451986737942</v>
      </c>
      <c r="BE549" s="8" cm="1">
        <f t="array" ref="BE549">IF($D549="","",INDEX('Data - CO2'!$B$5:$AP$53,MATCH(Kulturmodeller!$D549,'Data - CO2'!$A$5:$A$53,0),BE$20)*O549*$B548)</f>
        <v>178.06407214951045</v>
      </c>
      <c r="BF549" s="8" cm="1">
        <f t="array" ref="BF549">IF($D549="","",INDEX('Data - CO2'!$B$5:$AP$53,MATCH(Kulturmodeller!$D549,'Data - CO2'!$A$5:$A$53,0),BF$20)*P549*$B548)</f>
        <v>188.47463566017998</v>
      </c>
      <c r="BG549" s="8" cm="1">
        <f t="array" ref="BG549">IF($D549="","",INDEX('Data - CO2'!$B$5:$AP$53,MATCH(Kulturmodeller!$D549,'Data - CO2'!$A$5:$A$53,0),BG$20)*Q549*$B548)</f>
        <v>199.42761108885458</v>
      </c>
      <c r="BH549" s="8" cm="1">
        <f t="array" ref="BH549">IF($D549="","",INDEX('Data - CO2'!$B$5:$AP$53,MATCH(Kulturmodeller!$D549,'Data - CO2'!$A$5:$A$53,0),BH$20)*R549*$B548)</f>
        <v>208.25402494979986</v>
      </c>
      <c r="BI549" s="8" cm="1">
        <f t="array" ref="BI549">IF($D549="","",INDEX('Data - CO2'!$B$5:$AP$53,MATCH(Kulturmodeller!$D549,'Data - CO2'!$A$5:$A$53,0),BI$20)*S549*$B548)</f>
        <v>214.00338227122728</v>
      </c>
      <c r="BJ549" s="8" cm="1">
        <f t="array" ref="BJ549">IF($D549="","",INDEX('Data - CO2'!$B$5:$AP$53,MATCH(Kulturmodeller!$D549,'Data - CO2'!$A$5:$A$53,0),BJ$20)*T549*$B548)</f>
        <v>220.29665643799314</v>
      </c>
      <c r="BK549" s="8" cm="1">
        <f t="array" ref="BK549">IF($D549="","",INDEX('Data - CO2'!$B$5:$AP$53,MATCH(Kulturmodeller!$D549,'Data - CO2'!$A$5:$A$53,0),BK$20)*U549*$B548)</f>
        <v>223.91621047269601</v>
      </c>
      <c r="BL549" s="8" cm="1">
        <f t="array" ref="BL549">IF($D549="","",INDEX('Data - CO2'!$B$5:$AP$53,MATCH(Kulturmodeller!$D549,'Data - CO2'!$A$5:$A$53,0),BL$20)*V549*$B548)</f>
        <v>0.9780210818782642</v>
      </c>
      <c r="BM549" s="8" cm="1">
        <f t="array" ref="BM549">IF($D549="","",INDEX('Data - CO2'!$B$5:$AP$53,MATCH(Kulturmodeller!$D549,'Data - CO2'!$A$5:$A$53,0),BM$20)*W549*$B548)</f>
        <v>6.5201405458550958</v>
      </c>
      <c r="BN549" s="8" cm="1">
        <f t="array" ref="BN549">IF($D549="","",INDEX('Data - CO2'!$B$5:$AP$53,MATCH(Kulturmodeller!$D549,'Data - CO2'!$A$5:$A$53,0),BN$20)*X549*$B548)</f>
        <v>16.300351364637741</v>
      </c>
      <c r="BO549" s="8" cm="1">
        <f t="array" ref="BO549">IF($D549="","",INDEX('Data - CO2'!$B$5:$AP$53,MATCH(Kulturmodeller!$D549,'Data - CO2'!$A$5:$A$53,0),BO$20)*Y549*$B548)</f>
        <v>32.600702729275483</v>
      </c>
      <c r="BP549" s="8" cm="1">
        <f t="array" ref="BP549">IF($D549="","",INDEX('Data - CO2'!$B$5:$AP$53,MATCH(Kulturmodeller!$D549,'Data - CO2'!$A$5:$A$53,0),BP$20)*Z549*$B548)</f>
        <v>68.903640897170391</v>
      </c>
      <c r="BQ549" s="8" cm="1">
        <f t="array" ref="BQ549">IF($D549="","",INDEX('Data - CO2'!$B$5:$AP$53,MATCH(Kulturmodeller!$D549,'Data - CO2'!$A$5:$A$53,0),BQ$20)*AA549*$B548)</f>
        <v>109.0556660528102</v>
      </c>
      <c r="BR549" s="8" cm="1">
        <f t="array" ref="BR549">IF($D549="","",INDEX('Data - CO2'!$B$5:$AP$53,MATCH(Kulturmodeller!$D549,'Data - CO2'!$A$5:$A$53,0),BR$20)*AB549*$B548)</f>
        <v>137.26466737397689</v>
      </c>
      <c r="BS549" s="8" cm="1">
        <f t="array" ref="BS549">IF($D549="","",INDEX('Data - CO2'!$B$5:$AP$53,MATCH(Kulturmodeller!$D549,'Data - CO2'!$A$5:$A$53,0),BS$20)*AC549*$B548)</f>
        <v>152.21556601254852</v>
      </c>
      <c r="BT549" s="8" cm="1">
        <f t="array" ref="BT549">IF($D549="","",INDEX('Data - CO2'!$B$5:$AP$53,MATCH(Kulturmodeller!$D549,'Data - CO2'!$A$5:$A$53,0),BT$20)*AD549*$B548)</f>
        <v>166.32451986737942</v>
      </c>
      <c r="BU549" s="8" cm="1">
        <f t="array" ref="BU549">IF($D549="","",INDEX('Data - CO2'!$B$5:$AP$53,MATCH(Kulturmodeller!$D549,'Data - CO2'!$A$5:$A$53,0),BU$20)*AE549*$B548)</f>
        <v>178.06407214951045</v>
      </c>
      <c r="BV549" s="8" cm="1">
        <f t="array" ref="BV549">IF($D549="","",INDEX('Data - CO2'!$B$5:$AP$53,MATCH(Kulturmodeller!$D549,'Data - CO2'!$A$5:$A$53,0),BV$20)*AF549*$B548)</f>
        <v>188.47463566017998</v>
      </c>
      <c r="BW549" s="8" cm="1">
        <f t="array" ref="BW549">IF($D549="","",INDEX('Data - CO2'!$B$5:$AP$53,MATCH(Kulturmodeller!$D549,'Data - CO2'!$A$5:$A$53,0),BW$20)*AG549*$B548)</f>
        <v>199.42761108885458</v>
      </c>
      <c r="BX549" s="8" cm="1">
        <f t="array" ref="BX549">IF($D549="","",INDEX('Data - CO2'!$B$5:$AP$53,MATCH(Kulturmodeller!$D549,'Data - CO2'!$A$5:$A$53,0),BX$20)*AH549*$B548)</f>
        <v>208.25402494979986</v>
      </c>
      <c r="BY549" s="8" cm="1">
        <f t="array" ref="BY549">IF($D549="","",INDEX('Data - CO2'!$B$5:$AP$53,MATCH(Kulturmodeller!$D549,'Data - CO2'!$A$5:$A$53,0),BY$20)*AI549*$B548)</f>
        <v>214.00338227122728</v>
      </c>
      <c r="BZ549" s="8" cm="1">
        <f t="array" ref="BZ549">IF($D549="","",INDEX('Data - CO2'!$B$5:$AP$53,MATCH(Kulturmodeller!$D549,'Data - CO2'!$A$5:$A$53,0),BZ$20)*AJ549*$B548)</f>
        <v>220.29665643799314</v>
      </c>
      <c r="CA549" s="8" cm="1">
        <f t="array" ref="CA549">IF($D549="","",INDEX('Data - CO2'!$B$5:$AP$53,MATCH(Kulturmodeller!$D549,'Data - CO2'!$A$5:$A$53,0),CA$20)*AK549*$B548)</f>
        <v>223.91621047269601</v>
      </c>
      <c r="CB549" s="8" cm="1">
        <f t="array" ref="CB549">IF($D549="","",INDEX('Data - CO2'!$B$5:$AP$53,MATCH(Kulturmodeller!$D549,'Data - CO2'!$A$5:$A$53,0),CB$20)*AL549*$B548)</f>
        <v>0.9780210818782642</v>
      </c>
      <c r="CC549" s="8" cm="1">
        <f t="array" ref="CC549">IF($D549="","",INDEX('Data - CO2'!$B$5:$AP$53,MATCH(Kulturmodeller!$D549,'Data - CO2'!$A$5:$A$53,0),CC$20)*AM549*$B548)</f>
        <v>6.5201405458550958</v>
      </c>
      <c r="CD549" s="8" cm="1">
        <f t="array" ref="CD549">IF($D549="","",INDEX('Data - CO2'!$B$5:$AP$53,MATCH(Kulturmodeller!$D549,'Data - CO2'!$A$5:$A$53,0),CD$20)*AN549*$B548)</f>
        <v>16.300351364637741</v>
      </c>
      <c r="CE549" s="8" cm="1">
        <f t="array" ref="CE549">IF($D549="","",INDEX('Data - CO2'!$B$5:$AP$53,MATCH(Kulturmodeller!$D549,'Data - CO2'!$A$5:$A$53,0),CE$20)*AO549*$B548)</f>
        <v>32.600702729275483</v>
      </c>
      <c r="CF549" s="8" cm="1">
        <f t="array" ref="CF549">IF($D549="","",INDEX('Data - CO2'!$B$5:$AP$53,MATCH(Kulturmodeller!$D549,'Data - CO2'!$A$5:$A$53,0),CF$20)*AP549*$B548)</f>
        <v>68.903640897170391</v>
      </c>
      <c r="CG549" s="8" cm="1">
        <f t="array" ref="CG549">IF($D549="","",INDEX('Data - CO2'!$B$5:$AP$53,MATCH(Kulturmodeller!$D549,'Data - CO2'!$A$5:$A$53,0),CG$20)*AQ549*$B548)</f>
        <v>109.0556660528102</v>
      </c>
      <c r="CH549" s="8" cm="1">
        <f t="array" ref="CH549">IF($D549="","",INDEX('Data - CO2'!$B$5:$AP$53,MATCH(Kulturmodeller!$D549,'Data - CO2'!$A$5:$A$53,0),CH$20)*AR549*$B548)</f>
        <v>137.26466737397689</v>
      </c>
      <c r="CI549" s="9" cm="1">
        <f t="array" ref="CI549">IF($D549="","",INDEX('Data - CO2'!$B$5:$AP$53,MATCH(Kulturmodeller!$D549,'Data - CO2'!$A$5:$A$53,0),CI$20)*AS549*$B548)</f>
        <v>152.21556601254852</v>
      </c>
    </row>
    <row r="550" spans="1:87" x14ac:dyDescent="0.3">
      <c r="A550" s="33" t="s">
        <v>82</v>
      </c>
      <c r="B550" s="33"/>
      <c r="C550" s="124" t="str">
        <f>'Katalog over Kulturmodeller '!F194</f>
        <v>NÅL - valgfrit</v>
      </c>
      <c r="D550" s="125" t="s">
        <v>228</v>
      </c>
      <c r="E550" s="151">
        <f>'Katalog over Kulturmodeller '!W194</f>
        <v>0.3</v>
      </c>
      <c r="F550" s="40">
        <f>E550+((E554-F554)+(E555-F555))*(E550/SUM(E549:E553))</f>
        <v>0.3</v>
      </c>
      <c r="G550" s="40">
        <f t="shared" ref="G550" si="9326">F550+((F554-G554)+(F555-G555))*(F550/SUM(F549:F553))</f>
        <v>0.3</v>
      </c>
      <c r="H550" s="40">
        <f t="shared" ref="H550" si="9327">G550+((G554-H554)+(G555-H555))*(G550/SUM(G549:G553))</f>
        <v>0.31111111111111112</v>
      </c>
      <c r="I550" s="40">
        <f t="shared" ref="I550" si="9328">H550+((H554-I554)+(H555-I555))*(H550/SUM(H549:H553))</f>
        <v>0.32222222222222224</v>
      </c>
      <c r="J550" s="40">
        <f t="shared" ref="J550" si="9329">I550+((I554-J554)+(I555-J555))*(I550/SUM(I549:I553))</f>
        <v>0.33333333333333337</v>
      </c>
      <c r="K550" s="40">
        <f t="shared" ref="K550" si="9330">J550+((J554-K554)+(J555-K555))*(J550/SUM(J549:J553))</f>
        <v>0.33333333333333337</v>
      </c>
      <c r="L550" s="40">
        <f t="shared" ref="L550" si="9331">K550+((K554-L554)+(K555-L555))*(K550/SUM(K549:K553))</f>
        <v>0.33333333333333337</v>
      </c>
      <c r="M550" s="40">
        <f t="shared" ref="M550" si="9332">L550+((L554-M554)+(L555-M555))*(L550/SUM(L549:L553))</f>
        <v>0.33333333333333337</v>
      </c>
      <c r="N550" s="40">
        <f t="shared" ref="N550" si="9333">M550+((M554-N554)+(M555-N555))*(M550/SUM(M549:M553))</f>
        <v>0.33333333333333337</v>
      </c>
      <c r="O550" s="40">
        <f t="shared" ref="O550" si="9334">N550+((N554-O554)+(N555-O555))*(N550/SUM(N549:N553))</f>
        <v>0.33333333333333337</v>
      </c>
      <c r="P550" s="40">
        <f t="shared" ref="P550" si="9335">O550+((O554-P554)+(O555-P555))*(O550/SUM(O549:O553))</f>
        <v>0.33333333333333337</v>
      </c>
      <c r="Q550" s="40">
        <f t="shared" ref="Q550" si="9336">P550+((P554-Q554)+(P555-Q555))*(P550/SUM(P549:P553))</f>
        <v>0.33333333333333337</v>
      </c>
      <c r="R550" s="40">
        <f t="shared" ref="R550" si="9337">Q550+((Q554-R554)+(Q555-R555))*(Q550/SUM(Q549:Q553))</f>
        <v>0.33333333333333337</v>
      </c>
      <c r="S550" s="40">
        <f t="shared" ref="S550" si="9338">R550+((R554-S554)+(R555-S555))*(R550/SUM(R549:R553))</f>
        <v>0.33333333333333337</v>
      </c>
      <c r="T550" s="40">
        <f t="shared" ref="T550" si="9339">S550+((S554-T554)+(S555-T555))*(S550/SUM(S549:S553))</f>
        <v>0.33333333333333337</v>
      </c>
      <c r="U550" s="40">
        <f t="shared" ref="U550" si="9340">T550+((T554-U554)+(T555-U555))*(T550/SUM(T549:T553))</f>
        <v>0.33333333333333337</v>
      </c>
      <c r="V550" s="40">
        <f t="shared" ref="V550" si="9341">U550+((U554-V554)+(U555-V555))*(U550/SUM(U549:U553))</f>
        <v>0.33333333333333337</v>
      </c>
      <c r="W550" s="40">
        <f t="shared" ref="W550" si="9342">V550+((V554-W554)+(V555-W555))*(V550/SUM(V549:V553))</f>
        <v>0.33333333333333337</v>
      </c>
      <c r="X550" s="40">
        <f t="shared" ref="X550" si="9343">W550+((W554-X554)+(W555-X555))*(W550/SUM(W549:W553))</f>
        <v>0.33333333333333337</v>
      </c>
      <c r="Y550" s="40">
        <f t="shared" ref="Y550" si="9344">X550+((X554-Y554)+(X555-Y555))*(X550/SUM(X549:X553))</f>
        <v>0.33333333333333337</v>
      </c>
      <c r="Z550" s="40">
        <f t="shared" ref="Z550" si="9345">Y550+((Y554-Z554)+(Y555-Z555))*(Y550/SUM(Y549:Y553))</f>
        <v>0.33333333333333337</v>
      </c>
      <c r="AA550" s="40">
        <f t="shared" ref="AA550" si="9346">Z550+((Z554-AA554)+(Z555-AA555))*(Z550/SUM(Z549:Z553))</f>
        <v>0.33333333333333337</v>
      </c>
      <c r="AB550" s="40">
        <f t="shared" ref="AB550" si="9347">AA550+((AA554-AB554)+(AA555-AB555))*(AA550/SUM(AA549:AA553))</f>
        <v>0.33333333333333337</v>
      </c>
      <c r="AC550" s="40">
        <f t="shared" ref="AC550" si="9348">AB550+((AB554-AC554)+(AB555-AC555))*(AB550/SUM(AB549:AB553))</f>
        <v>0.33333333333333337</v>
      </c>
      <c r="AD550" s="40">
        <f t="shared" ref="AD550" si="9349">AC550+((AC554-AD554)+(AC555-AD555))*(AC550/SUM(AC549:AC553))</f>
        <v>0.33333333333333337</v>
      </c>
      <c r="AE550" s="40">
        <f t="shared" ref="AE550" si="9350">AD550+((AD554-AE554)+(AD555-AE555))*(AD550/SUM(AD549:AD553))</f>
        <v>0.33333333333333337</v>
      </c>
      <c r="AF550" s="40">
        <f t="shared" ref="AF550" si="9351">AE550+((AE554-AF554)+(AE555-AF555))*(AE550/SUM(AE549:AE553))</f>
        <v>0.33333333333333337</v>
      </c>
      <c r="AG550" s="40">
        <f t="shared" ref="AG550" si="9352">AF550+((AF554-AG554)+(AF555-AG555))*(AF550/SUM(AF549:AF553))</f>
        <v>0.33333333333333337</v>
      </c>
      <c r="AH550" s="40">
        <f t="shared" ref="AH550" si="9353">AG550+((AG554-AH554)+(AG555-AH555))*(AG550/SUM(AG549:AG553))</f>
        <v>0.33333333333333337</v>
      </c>
      <c r="AI550" s="40">
        <f t="shared" ref="AI550" si="9354">AH550+((AH554-AI554)+(AH555-AI555))*(AH550/SUM(AH549:AH553))</f>
        <v>0.33333333333333337</v>
      </c>
      <c r="AJ550" s="40">
        <f t="shared" ref="AJ550" si="9355">AI550+((AI554-AJ554)+(AI555-AJ555))*(AI550/SUM(AI549:AI553))</f>
        <v>0.33333333333333337</v>
      </c>
      <c r="AK550" s="40">
        <f t="shared" ref="AK550" si="9356">AJ550+((AJ554-AK554)+(AJ555-AK555))*(AJ550/SUM(AJ549:AJ553))</f>
        <v>0.33333333333333337</v>
      </c>
      <c r="AL550" s="40">
        <f t="shared" ref="AL550" si="9357">AK550+((AK554-AL554)+(AK555-AL555))*(AK550/SUM(AK549:AK553))</f>
        <v>0.33333333333333337</v>
      </c>
      <c r="AM550" s="40">
        <f t="shared" ref="AM550" si="9358">AL550+((AL554-AM554)+(AL555-AM555))*(AL550/SUM(AL549:AL553))</f>
        <v>0.33333333333333337</v>
      </c>
      <c r="AN550" s="40">
        <f t="shared" ref="AN550" si="9359">AM550+((AM554-AN554)+(AM555-AN555))*(AM550/SUM(AM549:AM553))</f>
        <v>0.33333333333333337</v>
      </c>
      <c r="AO550" s="40">
        <f t="shared" ref="AO550" si="9360">AN550+((AN554-AO554)+(AN555-AO555))*(AN550/SUM(AN549:AN553))</f>
        <v>0.33333333333333337</v>
      </c>
      <c r="AP550" s="40">
        <f t="shared" ref="AP550" si="9361">AO550+((AO554-AP554)+(AO555-AP555))*(AO550/SUM(AO549:AO553))</f>
        <v>0.33333333333333337</v>
      </c>
      <c r="AQ550" s="40">
        <f t="shared" ref="AQ550" si="9362">AP550+((AP554-AQ554)+(AP555-AQ555))*(AP550/SUM(AP549:AP553))</f>
        <v>0.33333333333333337</v>
      </c>
      <c r="AR550" s="40">
        <f t="shared" ref="AR550" si="9363">AQ550+((AQ554-AR554)+(AQ555-AR555))*(AQ550/SUM(AQ549:AQ553))</f>
        <v>0.33333333333333337</v>
      </c>
      <c r="AS550" s="41">
        <f t="shared" ref="AS550" si="9364">AR550+((AR554-AS554)+(AR555-AS555))*(AR550/SUM(AR549:AR553))</f>
        <v>0.33333333333333337</v>
      </c>
      <c r="AU550" s="10" cm="1">
        <f t="array" ref="AU550">IF($D550="","",INDEX('Data - CO2'!$B$5:$AP$53,MATCH(Kulturmodeller!$D550,'Data - CO2'!$A$5:$A$53,0),AU$20)*E550)</f>
        <v>0</v>
      </c>
      <c r="AV550" cm="1">
        <f t="array" ref="AV550">IF($D550="","",INDEX('Data - CO2'!$B$5:$AP$53,MATCH(Kulturmodeller!$D550,'Data - CO2'!$A$5:$A$53,0),AV$20)*F550)</f>
        <v>1.3606426601931778</v>
      </c>
      <c r="AW550" cm="1">
        <f t="array" ref="AW550">IF($D550="","",INDEX('Data - CO2'!$B$5:$AP$53,MATCH(Kulturmodeller!$D550,'Data - CO2'!$A$5:$A$53,0),AW$20)*G550)</f>
        <v>9.0709510679545193</v>
      </c>
      <c r="AX550" cm="1">
        <f t="array" ref="AX550">IF($D550="","",INDEX('Data - CO2'!$B$5:$AP$53,MATCH(Kulturmodeller!$D550,'Data - CO2'!$A$5:$A$53,0),AX$20)*H550)</f>
        <v>23.517280546548754</v>
      </c>
      <c r="AY550" cm="1">
        <f t="array" ref="AY550">IF($D550="","",INDEX('Data - CO2'!$B$5:$AP$53,MATCH(Kulturmodeller!$D550,'Data - CO2'!$A$5:$A$53,0),AY$20)*I550)</f>
        <v>48.714366846422422</v>
      </c>
      <c r="AZ550" cm="1">
        <f t="array" ref="AZ550">IF($D550="","",INDEX('Data - CO2'!$B$5:$AP$53,MATCH(Kulturmodeller!$D550,'Data - CO2'!$A$5:$A$53,0),AZ$20)*J550*$B548)</f>
        <v>87.426865153321202</v>
      </c>
      <c r="BA550" cm="1">
        <f t="array" ref="BA550">IF($D550="","",INDEX('Data - CO2'!$B$5:$AP$53,MATCH(Kulturmodeller!$D550,'Data - CO2'!$A$5:$A$53,0),BA$20)*K550*$B548)</f>
        <v>107.14464765155256</v>
      </c>
      <c r="BB550" cm="1">
        <f t="array" ref="BB550">IF($D550="","",INDEX('Data - CO2'!$B$5:$AP$53,MATCH(Kulturmodeller!$D550,'Data - CO2'!$A$5:$A$53,0),BB$20)*L550*$B548)</f>
        <v>120.0459893865833</v>
      </c>
      <c r="BC550" cm="1">
        <f t="array" ref="BC550">IF($D550="","",INDEX('Data - CO2'!$B$5:$AP$53,MATCH(Kulturmodeller!$D550,'Data - CO2'!$A$5:$A$53,0),BC$20)*M550*$B548)</f>
        <v>132.59078217080591</v>
      </c>
      <c r="BD550" cm="1">
        <f t="array" ref="BD550">IF($D550="","",INDEX('Data - CO2'!$B$5:$AP$53,MATCH(Kulturmodeller!$D550,'Data - CO2'!$A$5:$A$53,0),BD$20)*N550*$B548)</f>
        <v>142.04280703693982</v>
      </c>
      <c r="BE550" cm="1">
        <f t="array" ref="BE550">IF($D550="","",INDEX('Data - CO2'!$B$5:$AP$53,MATCH(Kulturmodeller!$D550,'Data - CO2'!$A$5:$A$53,0),BE$20)*O550*$B548)</f>
        <v>147.65189694240033</v>
      </c>
      <c r="BF550" cm="1">
        <f t="array" ref="BF550">IF($D550="","",INDEX('Data - CO2'!$B$5:$AP$53,MATCH(Kulturmodeller!$D550,'Data - CO2'!$A$5:$A$53,0),BF$20)*P550*$B548)</f>
        <v>152.83024156183259</v>
      </c>
      <c r="BG550" cm="1">
        <f t="array" ref="BG550">IF($D550="","",INDEX('Data - CO2'!$B$5:$AP$53,MATCH(Kulturmodeller!$D550,'Data - CO2'!$A$5:$A$53,0),BG$20)*Q550*$B548)</f>
        <v>157.46448072839681</v>
      </c>
      <c r="BH550" cm="1">
        <f t="array" ref="BH550">IF($D550="","",INDEX('Data - CO2'!$B$5:$AP$53,MATCH(Kulturmodeller!$D550,'Data - CO2'!$A$5:$A$53,0),BH$20)*R550*$B548)</f>
        <v>161.75895415281528</v>
      </c>
      <c r="BI550" cm="1">
        <f t="array" ref="BI550">IF($D550="","",INDEX('Data - CO2'!$B$5:$AP$53,MATCH(Kulturmodeller!$D550,'Data - CO2'!$A$5:$A$53,0),BI$20)*S550*$B548)</f>
        <v>164.55726555478481</v>
      </c>
      <c r="BJ550" cm="1">
        <f t="array" ref="BJ550">IF($D550="","",INDEX('Data - CO2'!$B$5:$AP$53,MATCH(Kulturmodeller!$D550,'Data - CO2'!$A$5:$A$53,0),BJ$20)*T550*$B548)</f>
        <v>167.97648827428708</v>
      </c>
      <c r="BK550" cm="1">
        <f t="array" ref="BK550">IF($D550="","",INDEX('Data - CO2'!$B$5:$AP$53,MATCH(Kulturmodeller!$D550,'Data - CO2'!$A$5:$A$53,0),BK$20)*U550*$B548)</f>
        <v>170.86549420401528</v>
      </c>
      <c r="BL550" cm="1">
        <f t="array" ref="BL550">IF($D550="","",INDEX('Data - CO2'!$B$5:$AP$53,MATCH(Kulturmodeller!$D550,'Data - CO2'!$A$5:$A$53,0),BL$20)*V550*$B548)</f>
        <v>174.10744694493411</v>
      </c>
      <c r="BM550" cm="1">
        <f t="array" ref="BM550">IF($D550="","",INDEX('Data - CO2'!$B$5:$AP$53,MATCH(Kulturmodeller!$D550,'Data - CO2'!$A$5:$A$53,0),BM$20)*W550*$B548)</f>
        <v>176.18019095442588</v>
      </c>
      <c r="BN550" cm="1">
        <f t="array" ref="BN550">IF($D550="","",INDEX('Data - CO2'!$B$5:$AP$53,MATCH(Kulturmodeller!$D550,'Data - CO2'!$A$5:$A$53,0),BN$20)*X550*$B548)</f>
        <v>1.5118251779924201</v>
      </c>
      <c r="BO550" cm="1">
        <f t="array" ref="BO550">IF($D550="","",INDEX('Data - CO2'!$B$5:$AP$53,MATCH(Kulturmodeller!$D550,'Data - CO2'!$A$5:$A$53,0),BO$20)*Y550*$B548)</f>
        <v>10.078834519949469</v>
      </c>
      <c r="BP550" cm="1">
        <f t="array" ref="BP550">IF($D550="","",INDEX('Data - CO2'!$B$5:$AP$53,MATCH(Kulturmodeller!$D550,'Data - CO2'!$A$5:$A$53,0),BP$20)*Z550*$B548)</f>
        <v>25.197086299873668</v>
      </c>
      <c r="BQ550" cm="1">
        <f t="array" ref="BQ550">IF($D550="","",INDEX('Data - CO2'!$B$5:$AP$53,MATCH(Kulturmodeller!$D550,'Data - CO2'!$A$5:$A$53,0),BQ$20)*AA550*$B548)</f>
        <v>50.394172599747336</v>
      </c>
      <c r="BR550" cm="1">
        <f t="array" ref="BR550">IF($D550="","",INDEX('Data - CO2'!$B$5:$AP$53,MATCH(Kulturmodeller!$D550,'Data - CO2'!$A$5:$A$53,0),BR$20)*AB550*$B548)</f>
        <v>87.426865153321202</v>
      </c>
      <c r="BS550" cm="1">
        <f t="array" ref="BS550">IF($D550="","",INDEX('Data - CO2'!$B$5:$AP$53,MATCH(Kulturmodeller!$D550,'Data - CO2'!$A$5:$A$53,0),BS$20)*AC550*$B548)</f>
        <v>107.14464765155256</v>
      </c>
      <c r="BT550" cm="1">
        <f t="array" ref="BT550">IF($D550="","",INDEX('Data - CO2'!$B$5:$AP$53,MATCH(Kulturmodeller!$D550,'Data - CO2'!$A$5:$A$53,0),BT$20)*AD550*$B548)</f>
        <v>120.0459893865833</v>
      </c>
      <c r="BU550" cm="1">
        <f t="array" ref="BU550">IF($D550="","",INDEX('Data - CO2'!$B$5:$AP$53,MATCH(Kulturmodeller!$D550,'Data - CO2'!$A$5:$A$53,0),BU$20)*AE550*$B548)</f>
        <v>132.59078217080591</v>
      </c>
      <c r="BV550" cm="1">
        <f t="array" ref="BV550">IF($D550="","",INDEX('Data - CO2'!$B$5:$AP$53,MATCH(Kulturmodeller!$D550,'Data - CO2'!$A$5:$A$53,0),BV$20)*AF550*$B548)</f>
        <v>142.04280703693982</v>
      </c>
      <c r="BW550" cm="1">
        <f t="array" ref="BW550">IF($D550="","",INDEX('Data - CO2'!$B$5:$AP$53,MATCH(Kulturmodeller!$D550,'Data - CO2'!$A$5:$A$53,0),BW$20)*AG550*$B548)</f>
        <v>147.65189694240033</v>
      </c>
      <c r="BX550" cm="1">
        <f t="array" ref="BX550">IF($D550="","",INDEX('Data - CO2'!$B$5:$AP$53,MATCH(Kulturmodeller!$D550,'Data - CO2'!$A$5:$A$53,0),BX$20)*AH550*$B548)</f>
        <v>152.83024156183259</v>
      </c>
      <c r="BY550" cm="1">
        <f t="array" ref="BY550">IF($D550="","",INDEX('Data - CO2'!$B$5:$AP$53,MATCH(Kulturmodeller!$D550,'Data - CO2'!$A$5:$A$53,0),BY$20)*AI550*$B548)</f>
        <v>157.46448072839681</v>
      </c>
      <c r="BZ550" cm="1">
        <f t="array" ref="BZ550">IF($D550="","",INDEX('Data - CO2'!$B$5:$AP$53,MATCH(Kulturmodeller!$D550,'Data - CO2'!$A$5:$A$53,0),BZ$20)*AJ550*$B548)</f>
        <v>161.75895415281528</v>
      </c>
      <c r="CA550" cm="1">
        <f t="array" ref="CA550">IF($D550="","",INDEX('Data - CO2'!$B$5:$AP$53,MATCH(Kulturmodeller!$D550,'Data - CO2'!$A$5:$A$53,0),CA$20)*AK550*$B548)</f>
        <v>164.55726555478481</v>
      </c>
      <c r="CB550" cm="1">
        <f t="array" ref="CB550">IF($D550="","",INDEX('Data - CO2'!$B$5:$AP$53,MATCH(Kulturmodeller!$D550,'Data - CO2'!$A$5:$A$53,0),CB$20)*AL550*$B548)</f>
        <v>167.97648827428708</v>
      </c>
      <c r="CC550" cm="1">
        <f t="array" ref="CC550">IF($D550="","",INDEX('Data - CO2'!$B$5:$AP$53,MATCH(Kulturmodeller!$D550,'Data - CO2'!$A$5:$A$53,0),CC$20)*AM550*$B548)</f>
        <v>170.86549420401528</v>
      </c>
      <c r="CD550" cm="1">
        <f t="array" ref="CD550">IF($D550="","",INDEX('Data - CO2'!$B$5:$AP$53,MATCH(Kulturmodeller!$D550,'Data - CO2'!$A$5:$A$53,0),CD$20)*AN550*$B548)</f>
        <v>174.10744694493411</v>
      </c>
      <c r="CE550" cm="1">
        <f t="array" ref="CE550">IF($D550="","",INDEX('Data - CO2'!$B$5:$AP$53,MATCH(Kulturmodeller!$D550,'Data - CO2'!$A$5:$A$53,0),CE$20)*AO550*$B548)</f>
        <v>176.18019095442588</v>
      </c>
      <c r="CF550" cm="1">
        <f t="array" ref="CF550">IF($D550="","",INDEX('Data - CO2'!$B$5:$AP$53,MATCH(Kulturmodeller!$D550,'Data - CO2'!$A$5:$A$53,0),CF$20)*AP550*$B548)</f>
        <v>1.5118251779924201</v>
      </c>
      <c r="CG550" cm="1">
        <f t="array" ref="CG550">IF($D550="","",INDEX('Data - CO2'!$B$5:$AP$53,MATCH(Kulturmodeller!$D550,'Data - CO2'!$A$5:$A$53,0),CG$20)*AQ550*$B548)</f>
        <v>10.078834519949469</v>
      </c>
      <c r="CH550" cm="1">
        <f t="array" ref="CH550">IF($D550="","",INDEX('Data - CO2'!$B$5:$AP$53,MATCH(Kulturmodeller!$D550,'Data - CO2'!$A$5:$A$53,0),CH$20)*AR550*$B548)</f>
        <v>25.197086299873668</v>
      </c>
      <c r="CI550" s="11" cm="1">
        <f t="array" ref="CI550">IF($D550="","",INDEX('Data - CO2'!$B$5:$AP$53,MATCH(Kulturmodeller!$D550,'Data - CO2'!$A$5:$A$53,0),CI$20)*AS550*$B548)</f>
        <v>50.394172599747336</v>
      </c>
    </row>
    <row r="551" spans="1:87" x14ac:dyDescent="0.3">
      <c r="A551" s="33" t="s">
        <v>83</v>
      </c>
      <c r="B551" s="33"/>
      <c r="C551" s="124" t="str">
        <f>'Katalog over Kulturmodeller '!F195</f>
        <v>LØV - valgfrit</v>
      </c>
      <c r="D551" s="125" t="s">
        <v>304</v>
      </c>
      <c r="E551" s="151">
        <f>'Katalog over Kulturmodeller '!W195</f>
        <v>0.1</v>
      </c>
      <c r="F551" s="40">
        <f>E551+((E554-F554)+(E555-F555))*(E551/SUM(E549:E553))</f>
        <v>0.1</v>
      </c>
      <c r="G551" s="40">
        <f t="shared" ref="G551" si="9365">F551+((F554-G554)+(F555-G555))*(F551/SUM(F549:F553))</f>
        <v>0.1</v>
      </c>
      <c r="H551" s="40">
        <f t="shared" ref="H551" si="9366">G551+((G554-H554)+(G555-H555))*(G551/SUM(G549:G553))</f>
        <v>0.10370370370370371</v>
      </c>
      <c r="I551" s="40">
        <f t="shared" ref="I551" si="9367">H551+((H554-I554)+(H555-I555))*(H551/SUM(H549:H553))</f>
        <v>0.10740740740740742</v>
      </c>
      <c r="J551" s="40">
        <f t="shared" ref="J551" si="9368">I551+((I554-J554)+(I555-J555))*(I551/SUM(I549:I553))</f>
        <v>0.11111111111111113</v>
      </c>
      <c r="K551" s="40">
        <f t="shared" ref="K551" si="9369">J551+((J554-K554)+(J555-K555))*(J551/SUM(J549:J553))</f>
        <v>0.11111111111111113</v>
      </c>
      <c r="L551" s="40">
        <f t="shared" ref="L551" si="9370">K551+((K554-L554)+(K555-L555))*(K551/SUM(K549:K553))</f>
        <v>0.11111111111111113</v>
      </c>
      <c r="M551" s="40">
        <f t="shared" ref="M551" si="9371">L551+((L554-M554)+(L555-M555))*(L551/SUM(L549:L553))</f>
        <v>0.11111111111111113</v>
      </c>
      <c r="N551" s="40">
        <f t="shared" ref="N551" si="9372">M551+((M554-N554)+(M555-N555))*(M551/SUM(M549:M553))</f>
        <v>0.11111111111111113</v>
      </c>
      <c r="O551" s="40">
        <f t="shared" ref="O551" si="9373">N551+((N554-O554)+(N555-O555))*(N551/SUM(N549:N553))</f>
        <v>0.11111111111111113</v>
      </c>
      <c r="P551" s="40">
        <f t="shared" ref="P551" si="9374">O551+((O554-P554)+(O555-P555))*(O551/SUM(O549:O553))</f>
        <v>0.11111111111111113</v>
      </c>
      <c r="Q551" s="40">
        <f t="shared" ref="Q551" si="9375">P551+((P554-Q554)+(P555-Q555))*(P551/SUM(P549:P553))</f>
        <v>0.11111111111111113</v>
      </c>
      <c r="R551" s="40">
        <f t="shared" ref="R551" si="9376">Q551+((Q554-R554)+(Q555-R555))*(Q551/SUM(Q549:Q553))</f>
        <v>0.11111111111111113</v>
      </c>
      <c r="S551" s="40">
        <f t="shared" ref="S551" si="9377">R551+((R554-S554)+(R555-S555))*(R551/SUM(R549:R553))</f>
        <v>0.11111111111111113</v>
      </c>
      <c r="T551" s="40">
        <f t="shared" ref="T551" si="9378">S551+((S554-T554)+(S555-T555))*(S551/SUM(S549:S553))</f>
        <v>0.11111111111111113</v>
      </c>
      <c r="U551" s="40">
        <f t="shared" ref="U551" si="9379">T551+((T554-U554)+(T555-U555))*(T551/SUM(T549:T553))</f>
        <v>0.11111111111111113</v>
      </c>
      <c r="V551" s="40">
        <f t="shared" ref="V551" si="9380">U551+((U554-V554)+(U555-V555))*(U551/SUM(U549:U553))</f>
        <v>0.11111111111111113</v>
      </c>
      <c r="W551" s="40">
        <f t="shared" ref="W551" si="9381">V551+((V554-W554)+(V555-W555))*(V551/SUM(V549:V553))</f>
        <v>0.11111111111111113</v>
      </c>
      <c r="X551" s="40">
        <f t="shared" ref="X551" si="9382">W551+((W554-X554)+(W555-X555))*(W551/SUM(W549:W553))</f>
        <v>0.11111111111111113</v>
      </c>
      <c r="Y551" s="40">
        <f t="shared" ref="Y551" si="9383">X551+((X554-Y554)+(X555-Y555))*(X551/SUM(X549:X553))</f>
        <v>0.11111111111111113</v>
      </c>
      <c r="Z551" s="40">
        <f t="shared" ref="Z551" si="9384">Y551+((Y554-Z554)+(Y555-Z555))*(Y551/SUM(Y549:Y553))</f>
        <v>0.11111111111111113</v>
      </c>
      <c r="AA551" s="40">
        <f t="shared" ref="AA551" si="9385">Z551+((Z554-AA554)+(Z555-AA555))*(Z551/SUM(Z549:Z553))</f>
        <v>0.11111111111111113</v>
      </c>
      <c r="AB551" s="40">
        <f t="shared" ref="AB551" si="9386">AA551+((AA554-AB554)+(AA555-AB555))*(AA551/SUM(AA549:AA553))</f>
        <v>0.11111111111111113</v>
      </c>
      <c r="AC551" s="40">
        <f t="shared" ref="AC551" si="9387">AB551+((AB554-AC554)+(AB555-AC555))*(AB551/SUM(AB549:AB553))</f>
        <v>0.11111111111111113</v>
      </c>
      <c r="AD551" s="40">
        <f t="shared" ref="AD551" si="9388">AC551+((AC554-AD554)+(AC555-AD555))*(AC551/SUM(AC549:AC553))</f>
        <v>0.11111111111111113</v>
      </c>
      <c r="AE551" s="40">
        <f t="shared" ref="AE551" si="9389">AD551+((AD554-AE554)+(AD555-AE555))*(AD551/SUM(AD549:AD553))</f>
        <v>0.11111111111111113</v>
      </c>
      <c r="AF551" s="40">
        <f t="shared" ref="AF551" si="9390">AE551+((AE554-AF554)+(AE555-AF555))*(AE551/SUM(AE549:AE553))</f>
        <v>0.11111111111111113</v>
      </c>
      <c r="AG551" s="40">
        <f t="shared" ref="AG551" si="9391">AF551+((AF554-AG554)+(AF555-AG555))*(AF551/SUM(AF549:AF553))</f>
        <v>0.11111111111111113</v>
      </c>
      <c r="AH551" s="40">
        <f t="shared" ref="AH551" si="9392">AG551+((AG554-AH554)+(AG555-AH555))*(AG551/SUM(AG549:AG553))</f>
        <v>0.11111111111111113</v>
      </c>
      <c r="AI551" s="40">
        <f t="shared" ref="AI551" si="9393">AH551+((AH554-AI554)+(AH555-AI555))*(AH551/SUM(AH549:AH553))</f>
        <v>0.11111111111111113</v>
      </c>
      <c r="AJ551" s="40">
        <f t="shared" ref="AJ551" si="9394">AI551+((AI554-AJ554)+(AI555-AJ555))*(AI551/SUM(AI549:AI553))</f>
        <v>0.11111111111111113</v>
      </c>
      <c r="AK551" s="40">
        <f t="shared" ref="AK551" si="9395">AJ551+((AJ554-AK554)+(AJ555-AK555))*(AJ551/SUM(AJ549:AJ553))</f>
        <v>0.11111111111111113</v>
      </c>
      <c r="AL551" s="40">
        <f t="shared" ref="AL551" si="9396">AK551+((AK554-AL554)+(AK555-AL555))*(AK551/SUM(AK549:AK553))</f>
        <v>0.11111111111111113</v>
      </c>
      <c r="AM551" s="40">
        <f t="shared" ref="AM551" si="9397">AL551+((AL554-AM554)+(AL555-AM555))*(AL551/SUM(AL549:AL553))</f>
        <v>0.11111111111111113</v>
      </c>
      <c r="AN551" s="40">
        <f t="shared" ref="AN551" si="9398">AM551+((AM554-AN554)+(AM555-AN555))*(AM551/SUM(AM549:AM553))</f>
        <v>0.11111111111111113</v>
      </c>
      <c r="AO551" s="40">
        <f t="shared" ref="AO551" si="9399">AN551+((AN554-AO554)+(AN555-AO555))*(AN551/SUM(AN549:AN553))</f>
        <v>0.11111111111111113</v>
      </c>
      <c r="AP551" s="40">
        <f t="shared" ref="AP551" si="9400">AO551+((AO554-AP554)+(AO555-AP555))*(AO551/SUM(AO549:AO553))</f>
        <v>0.11111111111111113</v>
      </c>
      <c r="AQ551" s="40">
        <f t="shared" ref="AQ551" si="9401">AP551+((AP554-AQ554)+(AP555-AQ555))*(AP551/SUM(AP549:AP553))</f>
        <v>0.11111111111111113</v>
      </c>
      <c r="AR551" s="40">
        <f t="shared" ref="AR551" si="9402">AQ551+((AQ554-AR554)+(AQ555-AR555))*(AQ551/SUM(AQ549:AQ553))</f>
        <v>0.11111111111111113</v>
      </c>
      <c r="AS551" s="41">
        <f t="shared" ref="AS551" si="9403">AR551+((AR554-AS554)+(AR555-AS555))*(AR551/SUM(AR549:AR553))</f>
        <v>0.11111111111111113</v>
      </c>
      <c r="AU551" s="10" cm="1">
        <f t="array" ref="AU551">IF($D551="","",INDEX('Data - CO2'!$B$5:$AP$53,MATCH(Kulturmodeller!$D551,'Data - CO2'!$A$5:$A$53,0),AU$20)*E551)</f>
        <v>0</v>
      </c>
      <c r="AV551" cm="1">
        <f t="array" ref="AV551">IF($D551="","",INDEX('Data - CO2'!$B$5:$AP$53,MATCH(Kulturmodeller!$D551,'Data - CO2'!$A$5:$A$53,0),AV$20)*F551)</f>
        <v>3.655946293744821E-2</v>
      </c>
      <c r="AW551" cm="1">
        <f t="array" ref="AW551">IF($D551="","",INDEX('Data - CO2'!$B$5:$AP$53,MATCH(Kulturmodeller!$D551,'Data - CO2'!$A$5:$A$53,0),AW$20)*G551)</f>
        <v>0.24372975291632143</v>
      </c>
      <c r="AX551" cm="1">
        <f t="array" ref="AX551">IF($D551="","",INDEX('Data - CO2'!$B$5:$AP$53,MATCH(Kulturmodeller!$D551,'Data - CO2'!$A$5:$A$53,0),AX$20)*H551)</f>
        <v>0.63189195200527792</v>
      </c>
      <c r="AY551" cm="1">
        <f t="array" ref="AY551">IF($D551="","",INDEX('Data - CO2'!$B$5:$AP$53,MATCH(Kulturmodeller!$D551,'Data - CO2'!$A$5:$A$53,0),AY$20)*I551)</f>
        <v>1.3089190434395042</v>
      </c>
      <c r="AZ551" cm="1">
        <f t="array" ref="AZ551">IF($D551="","",INDEX('Data - CO2'!$B$5:$AP$53,MATCH(Kulturmodeller!$D551,'Data - CO2'!$A$5:$A$53,0),AZ$20)*J551*$B548)</f>
        <v>3.9414987858074215</v>
      </c>
      <c r="BA551" cm="1">
        <f t="array" ref="BA551">IF($D551="","",INDEX('Data - CO2'!$B$5:$AP$53,MATCH(Kulturmodeller!$D551,'Data - CO2'!$A$5:$A$53,0),BA$20)*K551*$B548)</f>
        <v>8.4413482314738388</v>
      </c>
      <c r="BB551" cm="1">
        <f t="array" ref="BB551">IF($D551="","",INDEX('Data - CO2'!$B$5:$AP$53,MATCH(Kulturmodeller!$D551,'Data - CO2'!$A$5:$A$53,0),BB$20)*L551*$B548)</f>
        <v>14.180307968958607</v>
      </c>
      <c r="BC551" cm="1">
        <f t="array" ref="BC551">IF($D551="","",INDEX('Data - CO2'!$B$5:$AP$53,MATCH(Kulturmodeller!$D551,'Data - CO2'!$A$5:$A$53,0),BC$20)*M551*$B548)</f>
        <v>19.454603356284274</v>
      </c>
      <c r="BD551" cm="1">
        <f t="array" ref="BD551">IF($D551="","",INDEX('Data - CO2'!$B$5:$AP$53,MATCH(Kulturmodeller!$D551,'Data - CO2'!$A$5:$A$53,0),BD$20)*N551*$B548)</f>
        <v>21.73914162940655</v>
      </c>
      <c r="BE551" cm="1">
        <f t="array" ref="BE551">IF($D551="","",INDEX('Data - CO2'!$B$5:$AP$53,MATCH(Kulturmodeller!$D551,'Data - CO2'!$A$5:$A$53,0),BE$20)*O551*$B548)</f>
        <v>24.560768769226769</v>
      </c>
      <c r="BF551" cm="1">
        <f t="array" ref="BF551">IF($D551="","",INDEX('Data - CO2'!$B$5:$AP$53,MATCH(Kulturmodeller!$D551,'Data - CO2'!$A$5:$A$53,0),BF$20)*P551*$B548)</f>
        <v>27.581976961336593</v>
      </c>
      <c r="BG551" cm="1">
        <f t="array" ref="BG551">IF($D551="","",INDEX('Data - CO2'!$B$5:$AP$53,MATCH(Kulturmodeller!$D551,'Data - CO2'!$A$5:$A$53,0),BG$20)*Q551*$B548)</f>
        <v>30.498667628428461</v>
      </c>
      <c r="BH551" cm="1">
        <f t="array" ref="BH551">IF($D551="","",INDEX('Data - CO2'!$B$5:$AP$53,MATCH(Kulturmodeller!$D551,'Data - CO2'!$A$5:$A$53,0),BH$20)*R551*$B548)</f>
        <v>33.253483099015341</v>
      </c>
      <c r="BI551" cm="1">
        <f t="array" ref="BI551">IF($D551="","",INDEX('Data - CO2'!$B$5:$AP$53,MATCH(Kulturmodeller!$D551,'Data - CO2'!$A$5:$A$53,0),BI$20)*S551*$B548)</f>
        <v>35.991258772863219</v>
      </c>
      <c r="BJ551" cm="1">
        <f t="array" ref="BJ551">IF($D551="","",INDEX('Data - CO2'!$B$5:$AP$53,MATCH(Kulturmodeller!$D551,'Data - CO2'!$A$5:$A$53,0),BJ$20)*T551*$B548)</f>
        <v>38.81866520459883</v>
      </c>
      <c r="BK551" cm="1">
        <f t="array" ref="BK551">IF($D551="","",INDEX('Data - CO2'!$B$5:$AP$53,MATCH(Kulturmodeller!$D551,'Data - CO2'!$A$5:$A$53,0),BK$20)*U551*$B548)</f>
        <v>41.698445896694444</v>
      </c>
      <c r="BL551" cm="1">
        <f t="array" ref="BL551">IF($D551="","",INDEX('Data - CO2'!$B$5:$AP$53,MATCH(Kulturmodeller!$D551,'Data - CO2'!$A$5:$A$53,0),BL$20)*V551*$B548)</f>
        <v>43.901952929802853</v>
      </c>
      <c r="BM551" cm="1">
        <f t="array" ref="BM551">IF($D551="","",INDEX('Data - CO2'!$B$5:$AP$53,MATCH(Kulturmodeller!$D551,'Data - CO2'!$A$5:$A$53,0),BM$20)*W551*$B548)</f>
        <v>45.306377906300561</v>
      </c>
      <c r="BN551" cm="1">
        <f t="array" ref="BN551">IF($D551="","",INDEX('Data - CO2'!$B$5:$AP$53,MATCH(Kulturmodeller!$D551,'Data - CO2'!$A$5:$A$53,0),BN$20)*X551*$B548)</f>
        <v>46.754859872887025</v>
      </c>
      <c r="BO551" cm="1">
        <f t="array" ref="BO551">IF($D551="","",INDEX('Data - CO2'!$B$5:$AP$53,MATCH(Kulturmodeller!$D551,'Data - CO2'!$A$5:$A$53,0),BO$20)*Y551*$B548)</f>
        <v>47.65344118186632</v>
      </c>
      <c r="BP551" cm="1">
        <f t="array" ref="BP551">IF($D551="","",INDEX('Data - CO2'!$B$5:$AP$53,MATCH(Kulturmodeller!$D551,'Data - CO2'!$A$5:$A$53,0),BP$20)*Z551*$B548)</f>
        <v>48.751253992047637</v>
      </c>
      <c r="BQ551" cm="1">
        <f t="array" ref="BQ551">IF($D551="","",INDEX('Data - CO2'!$B$5:$AP$53,MATCH(Kulturmodeller!$D551,'Data - CO2'!$A$5:$A$53,0),BQ$20)*AA551*$B548)</f>
        <v>50.016487385370112</v>
      </c>
      <c r="BR551" cm="1">
        <f t="array" ref="BR551">IF($D551="","",INDEX('Data - CO2'!$B$5:$AP$53,MATCH(Kulturmodeller!$D551,'Data - CO2'!$A$5:$A$53,0),BR$20)*AB551*$B548)</f>
        <v>51.253917507186159</v>
      </c>
      <c r="BS551" cm="1">
        <f t="array" ref="BS551">IF($D551="","",INDEX('Data - CO2'!$B$5:$AP$53,MATCH(Kulturmodeller!$D551,'Data - CO2'!$A$5:$A$53,0),BS$20)*AC551*$B548)</f>
        <v>52.172889780682496</v>
      </c>
      <c r="BT551" cm="1">
        <f t="array" ref="BT551">IF($D551="","",INDEX('Data - CO2'!$B$5:$AP$53,MATCH(Kulturmodeller!$D551,'Data - CO2'!$A$5:$A$53,0),BT$20)*AD551*$B548)</f>
        <v>52.883665696555958</v>
      </c>
      <c r="BU551" cm="1">
        <f t="array" ref="BU551">IF($D551="","",INDEX('Data - CO2'!$B$5:$AP$53,MATCH(Kulturmodeller!$D551,'Data - CO2'!$A$5:$A$53,0),BU$20)*AE551*$B548)</f>
        <v>53.945330031432604</v>
      </c>
      <c r="BV551" cm="1">
        <f t="array" ref="BV551">IF($D551="","",INDEX('Data - CO2'!$B$5:$AP$53,MATCH(Kulturmodeller!$D551,'Data - CO2'!$A$5:$A$53,0),BV$20)*AF551*$B548)</f>
        <v>54.994179287491754</v>
      </c>
      <c r="BW551" cm="1">
        <f t="array" ref="BW551">IF($D551="","",INDEX('Data - CO2'!$B$5:$AP$53,MATCH(Kulturmodeller!$D551,'Data - CO2'!$A$5:$A$53,0),BW$20)*AG551*$B548)</f>
        <v>55.630595871953595</v>
      </c>
      <c r="BX551" cm="1">
        <f t="array" ref="BX551">IF($D551="","",INDEX('Data - CO2'!$B$5:$AP$53,MATCH(Kulturmodeller!$D551,'Data - CO2'!$A$5:$A$53,0),BX$20)*AH551*$B548)</f>
        <v>4.0621625486053574E-2</v>
      </c>
      <c r="BY551" cm="1">
        <f t="array" ref="BY551">IF($D551="","",INDEX('Data - CO2'!$B$5:$AP$53,MATCH(Kulturmodeller!$D551,'Data - CO2'!$A$5:$A$53,0),BY$20)*AI551*$B548)</f>
        <v>0.27081083657369054</v>
      </c>
      <c r="BZ551" cm="1">
        <f t="array" ref="BZ551">IF($D551="","",INDEX('Data - CO2'!$B$5:$AP$53,MATCH(Kulturmodeller!$D551,'Data - CO2'!$A$5:$A$53,0),BZ$20)*AJ551*$B548)</f>
        <v>0.67702709143422635</v>
      </c>
      <c r="CA551" cm="1">
        <f t="array" ref="CA551">IF($D551="","",INDEX('Data - CO2'!$B$5:$AP$53,MATCH(Kulturmodeller!$D551,'Data - CO2'!$A$5:$A$53,0),CA$20)*AK551*$B548)</f>
        <v>1.3540541828684527</v>
      </c>
      <c r="CB551" cm="1">
        <f t="array" ref="CB551">IF($D551="","",INDEX('Data - CO2'!$B$5:$AP$53,MATCH(Kulturmodeller!$D551,'Data - CO2'!$A$5:$A$53,0),CB$20)*AL551*$B548)</f>
        <v>3.9414987858074215</v>
      </c>
      <c r="CC551" cm="1">
        <f t="array" ref="CC551">IF($D551="","",INDEX('Data - CO2'!$B$5:$AP$53,MATCH(Kulturmodeller!$D551,'Data - CO2'!$A$5:$A$53,0),CC$20)*AM551*$B548)</f>
        <v>8.4413482314738388</v>
      </c>
      <c r="CD551" cm="1">
        <f t="array" ref="CD551">IF($D551="","",INDEX('Data - CO2'!$B$5:$AP$53,MATCH(Kulturmodeller!$D551,'Data - CO2'!$A$5:$A$53,0),CD$20)*AN551*$B548)</f>
        <v>14.180307968958607</v>
      </c>
      <c r="CE551" cm="1">
        <f t="array" ref="CE551">IF($D551="","",INDEX('Data - CO2'!$B$5:$AP$53,MATCH(Kulturmodeller!$D551,'Data - CO2'!$A$5:$A$53,0),CE$20)*AO551*$B548)</f>
        <v>19.454603356284274</v>
      </c>
      <c r="CF551" cm="1">
        <f t="array" ref="CF551">IF($D551="","",INDEX('Data - CO2'!$B$5:$AP$53,MATCH(Kulturmodeller!$D551,'Data - CO2'!$A$5:$A$53,0),CF$20)*AP551*$B548)</f>
        <v>21.73914162940655</v>
      </c>
      <c r="CG551" cm="1">
        <f t="array" ref="CG551">IF($D551="","",INDEX('Data - CO2'!$B$5:$AP$53,MATCH(Kulturmodeller!$D551,'Data - CO2'!$A$5:$A$53,0),CG$20)*AQ551*$B548)</f>
        <v>24.560768769226769</v>
      </c>
      <c r="CH551" cm="1">
        <f t="array" ref="CH551">IF($D551="","",INDEX('Data - CO2'!$B$5:$AP$53,MATCH(Kulturmodeller!$D551,'Data - CO2'!$A$5:$A$53,0),CH$20)*AR551*$B548)</f>
        <v>27.581976961336593</v>
      </c>
      <c r="CI551" s="11" cm="1">
        <f t="array" ref="CI551">IF($D551="","",INDEX('Data - CO2'!$B$5:$AP$53,MATCH(Kulturmodeller!$D551,'Data - CO2'!$A$5:$A$53,0),CI$20)*AS551*$B548)</f>
        <v>30.498667628428461</v>
      </c>
    </row>
    <row r="552" spans="1:87" x14ac:dyDescent="0.3">
      <c r="A552" s="33" t="s">
        <v>84</v>
      </c>
      <c r="B552" s="33"/>
      <c r="C552" s="124" t="str">
        <f>'Katalog over Kulturmodeller '!F196</f>
        <v>Juletræer (NGR)</v>
      </c>
      <c r="D552" s="125" t="s">
        <v>633</v>
      </c>
      <c r="E552" s="151">
        <f>'Katalog over Kulturmodeller '!W196</f>
        <v>0</v>
      </c>
      <c r="F552" s="40">
        <f>E552+((E554-F554)+(E555-F555))*(E552/SUM(E549:E553))</f>
        <v>0</v>
      </c>
      <c r="G552" s="40">
        <f t="shared" ref="G552" si="9404">F552+((F554-G554)+(F555-G555))*(F552/SUM(F549:F553))</f>
        <v>0</v>
      </c>
      <c r="H552" s="40">
        <f t="shared" ref="H552" si="9405">G552+((G554-H554)+(G555-H555))*(G552/SUM(G549:G553))</f>
        <v>0</v>
      </c>
      <c r="I552" s="40">
        <f t="shared" ref="I552" si="9406">H552+((H554-I554)+(H555-I555))*(H552/SUM(H549:H553))</f>
        <v>0</v>
      </c>
      <c r="J552" s="40">
        <f t="shared" ref="J552" si="9407">I552+((I554-J554)+(I555-J555))*(I552/SUM(I549:I553))</f>
        <v>0</v>
      </c>
      <c r="K552" s="40">
        <f t="shared" ref="K552" si="9408">J552+((J554-K554)+(J555-K555))*(J552/SUM(J549:J553))</f>
        <v>0</v>
      </c>
      <c r="L552" s="40">
        <f t="shared" ref="L552" si="9409">K552+((K554-L554)+(K555-L555))*(K552/SUM(K549:K553))</f>
        <v>0</v>
      </c>
      <c r="M552" s="40">
        <f t="shared" ref="M552" si="9410">L552+((L554-M554)+(L555-M555))*(L552/SUM(L549:L553))</f>
        <v>0</v>
      </c>
      <c r="N552" s="40">
        <f t="shared" ref="N552" si="9411">M552+((M554-N554)+(M555-N555))*(M552/SUM(M549:M553))</f>
        <v>0</v>
      </c>
      <c r="O552" s="40">
        <f t="shared" ref="O552" si="9412">N552+((N554-O554)+(N555-O555))*(N552/SUM(N549:N553))</f>
        <v>0</v>
      </c>
      <c r="P552" s="40">
        <f t="shared" ref="P552" si="9413">O552+((O554-P554)+(O555-P555))*(O552/SUM(O549:O553))</f>
        <v>0</v>
      </c>
      <c r="Q552" s="40">
        <f t="shared" ref="Q552" si="9414">P552+((P554-Q554)+(P555-Q555))*(P552/SUM(P549:P553))</f>
        <v>0</v>
      </c>
      <c r="R552" s="40">
        <f t="shared" ref="R552" si="9415">Q552+((Q554-R554)+(Q555-R555))*(Q552/SUM(Q549:Q553))</f>
        <v>0</v>
      </c>
      <c r="S552" s="40">
        <f t="shared" ref="S552" si="9416">R552+((R554-S554)+(R555-S555))*(R552/SUM(R549:R553))</f>
        <v>0</v>
      </c>
      <c r="T552" s="40">
        <f t="shared" ref="T552" si="9417">S552+((S554-T554)+(S555-T555))*(S552/SUM(S549:S553))</f>
        <v>0</v>
      </c>
      <c r="U552" s="40">
        <f t="shared" ref="U552" si="9418">T552+((T554-U554)+(T555-U555))*(T552/SUM(T549:T553))</f>
        <v>0</v>
      </c>
      <c r="V552" s="40">
        <f t="shared" ref="V552" si="9419">U552+((U554-V554)+(U555-V555))*(U552/SUM(U549:U553))</f>
        <v>0</v>
      </c>
      <c r="W552" s="40">
        <f t="shared" ref="W552" si="9420">V552+((V554-W554)+(V555-W555))*(V552/SUM(V549:V553))</f>
        <v>0</v>
      </c>
      <c r="X552" s="40">
        <f t="shared" ref="X552" si="9421">W552+((W554-X554)+(W555-X555))*(W552/SUM(W549:W553))</f>
        <v>0</v>
      </c>
      <c r="Y552" s="40">
        <f t="shared" ref="Y552" si="9422">X552+((X554-Y554)+(X555-Y555))*(X552/SUM(X549:X553))</f>
        <v>0</v>
      </c>
      <c r="Z552" s="40">
        <f t="shared" ref="Z552" si="9423">Y552+((Y554-Z554)+(Y555-Z555))*(Y552/SUM(Y549:Y553))</f>
        <v>0</v>
      </c>
      <c r="AA552" s="40">
        <f t="shared" ref="AA552" si="9424">Z552+((Z554-AA554)+(Z555-AA555))*(Z552/SUM(Z549:Z553))</f>
        <v>0</v>
      </c>
      <c r="AB552" s="40">
        <f t="shared" ref="AB552" si="9425">AA552+((AA554-AB554)+(AA555-AB555))*(AA552/SUM(AA549:AA553))</f>
        <v>0</v>
      </c>
      <c r="AC552" s="40">
        <f t="shared" ref="AC552" si="9426">AB552+((AB554-AC554)+(AB555-AC555))*(AB552/SUM(AB549:AB553))</f>
        <v>0</v>
      </c>
      <c r="AD552" s="40">
        <f t="shared" ref="AD552" si="9427">AC552+((AC554-AD554)+(AC555-AD555))*(AC552/SUM(AC549:AC553))</f>
        <v>0</v>
      </c>
      <c r="AE552" s="40">
        <f t="shared" ref="AE552" si="9428">AD552+((AD554-AE554)+(AD555-AE555))*(AD552/SUM(AD549:AD553))</f>
        <v>0</v>
      </c>
      <c r="AF552" s="40">
        <f t="shared" ref="AF552" si="9429">AE552+((AE554-AF554)+(AE555-AF555))*(AE552/SUM(AE549:AE553))</f>
        <v>0</v>
      </c>
      <c r="AG552" s="40">
        <f t="shared" ref="AG552" si="9430">AF552+((AF554-AG554)+(AF555-AG555))*(AF552/SUM(AF549:AF553))</f>
        <v>0</v>
      </c>
      <c r="AH552" s="40">
        <f t="shared" ref="AH552" si="9431">AG552+((AG554-AH554)+(AG555-AH555))*(AG552/SUM(AG549:AG553))</f>
        <v>0</v>
      </c>
      <c r="AI552" s="40">
        <f t="shared" ref="AI552" si="9432">AH552+((AH554-AI554)+(AH555-AI555))*(AH552/SUM(AH549:AH553))</f>
        <v>0</v>
      </c>
      <c r="AJ552" s="40">
        <f t="shared" ref="AJ552" si="9433">AI552+((AI554-AJ554)+(AI555-AJ555))*(AI552/SUM(AI549:AI553))</f>
        <v>0</v>
      </c>
      <c r="AK552" s="40">
        <f t="shared" ref="AK552" si="9434">AJ552+((AJ554-AK554)+(AJ555-AK555))*(AJ552/SUM(AJ549:AJ553))</f>
        <v>0</v>
      </c>
      <c r="AL552" s="40">
        <f t="shared" ref="AL552" si="9435">AK552+((AK554-AL554)+(AK555-AL555))*(AK552/SUM(AK549:AK553))</f>
        <v>0</v>
      </c>
      <c r="AM552" s="40">
        <f t="shared" ref="AM552" si="9436">AL552+((AL554-AM554)+(AL555-AM555))*(AL552/SUM(AL549:AL553))</f>
        <v>0</v>
      </c>
      <c r="AN552" s="40">
        <f t="shared" ref="AN552" si="9437">AM552+((AM554-AN554)+(AM555-AN555))*(AM552/SUM(AM549:AM553))</f>
        <v>0</v>
      </c>
      <c r="AO552" s="40">
        <f t="shared" ref="AO552" si="9438">AN552+((AN554-AO554)+(AN555-AO555))*(AN552/SUM(AN549:AN553))</f>
        <v>0</v>
      </c>
      <c r="AP552" s="40">
        <f t="shared" ref="AP552" si="9439">AO552+((AO554-AP554)+(AO555-AP555))*(AO552/SUM(AO549:AO553))</f>
        <v>0</v>
      </c>
      <c r="AQ552" s="40">
        <f t="shared" ref="AQ552" si="9440">AP552+((AP554-AQ554)+(AP555-AQ555))*(AP552/SUM(AP549:AP553))</f>
        <v>0</v>
      </c>
      <c r="AR552" s="40">
        <f t="shared" ref="AR552" si="9441">AQ552+((AQ554-AR554)+(AQ555-AR555))*(AQ552/SUM(AQ549:AQ553))</f>
        <v>0</v>
      </c>
      <c r="AS552" s="41">
        <f t="shared" ref="AS552" si="9442">AR552+((AR554-AS554)+(AR555-AS555))*(AR552/SUM(AR549:AR553))</f>
        <v>0</v>
      </c>
      <c r="AU552" s="10" cm="1">
        <f t="array" ref="AU552">IF($D552="","",INDEX('Data - CO2'!$B$5:$AP$53,MATCH(Kulturmodeller!$D552,'Data - CO2'!$A$5:$A$53,0),AU$20)*E552)</f>
        <v>0</v>
      </c>
      <c r="AV552" cm="1">
        <f t="array" ref="AV552">IF($D552="","",INDEX('Data - CO2'!$B$5:$AP$53,MATCH(Kulturmodeller!$D552,'Data - CO2'!$A$5:$A$53,0),AV$20)*F552)</f>
        <v>0</v>
      </c>
      <c r="AW552" cm="1">
        <f t="array" ref="AW552">IF($D552="","",INDEX('Data - CO2'!$B$5:$AP$53,MATCH(Kulturmodeller!$D552,'Data - CO2'!$A$5:$A$53,0),AW$20)*G552)</f>
        <v>0</v>
      </c>
      <c r="AX552" cm="1">
        <f t="array" ref="AX552">IF($D552="","",INDEX('Data - CO2'!$B$5:$AP$53,MATCH(Kulturmodeller!$D552,'Data - CO2'!$A$5:$A$53,0),AX$20)*H552)</f>
        <v>0</v>
      </c>
      <c r="AY552" cm="1">
        <f t="array" ref="AY552">IF($D552="","",INDEX('Data - CO2'!$B$5:$AP$53,MATCH(Kulturmodeller!$D552,'Data - CO2'!$A$5:$A$53,0),AY$20)*I552)</f>
        <v>0</v>
      </c>
      <c r="AZ552" cm="1">
        <f t="array" ref="AZ552">IF($D552="","",INDEX('Data - CO2'!$B$5:$AP$53,MATCH(Kulturmodeller!$D552,'Data - CO2'!$A$5:$A$53,0),AZ$20)*J552*$B548)</f>
        <v>0</v>
      </c>
      <c r="BA552" cm="1">
        <f t="array" ref="BA552">IF($D552="","",INDEX('Data - CO2'!$B$5:$AP$53,MATCH(Kulturmodeller!$D552,'Data - CO2'!$A$5:$A$53,0),BA$20)*K552*$B548)</f>
        <v>0</v>
      </c>
      <c r="BB552" cm="1">
        <f t="array" ref="BB552">IF($D552="","",INDEX('Data - CO2'!$B$5:$AP$53,MATCH(Kulturmodeller!$D552,'Data - CO2'!$A$5:$A$53,0),BB$20)*L552*$B548)</f>
        <v>0</v>
      </c>
      <c r="BC552" cm="1">
        <f t="array" ref="BC552">IF($D552="","",INDEX('Data - CO2'!$B$5:$AP$53,MATCH(Kulturmodeller!$D552,'Data - CO2'!$A$5:$A$53,0),BC$20)*M552*$B548)</f>
        <v>0</v>
      </c>
      <c r="BD552" cm="1">
        <f t="array" ref="BD552">IF($D552="","",INDEX('Data - CO2'!$B$5:$AP$53,MATCH(Kulturmodeller!$D552,'Data - CO2'!$A$5:$A$53,0),BD$20)*N552*$B548)</f>
        <v>0</v>
      </c>
      <c r="BE552" cm="1">
        <f t="array" ref="BE552">IF($D552="","",INDEX('Data - CO2'!$B$5:$AP$53,MATCH(Kulturmodeller!$D552,'Data - CO2'!$A$5:$A$53,0),BE$20)*O552*$B548)</f>
        <v>0</v>
      </c>
      <c r="BF552" cm="1">
        <f t="array" ref="BF552">IF($D552="","",INDEX('Data - CO2'!$B$5:$AP$53,MATCH(Kulturmodeller!$D552,'Data - CO2'!$A$5:$A$53,0),BF$20)*P552*$B548)</f>
        <v>0</v>
      </c>
      <c r="BG552" cm="1">
        <f t="array" ref="BG552">IF($D552="","",INDEX('Data - CO2'!$B$5:$AP$53,MATCH(Kulturmodeller!$D552,'Data - CO2'!$A$5:$A$53,0),BG$20)*Q552*$B548)</f>
        <v>0</v>
      </c>
      <c r="BH552" cm="1">
        <f t="array" ref="BH552">IF($D552="","",INDEX('Data - CO2'!$B$5:$AP$53,MATCH(Kulturmodeller!$D552,'Data - CO2'!$A$5:$A$53,0),BH$20)*R552*$B548)</f>
        <v>0</v>
      </c>
      <c r="BI552" cm="1">
        <f t="array" ref="BI552">IF($D552="","",INDEX('Data - CO2'!$B$5:$AP$53,MATCH(Kulturmodeller!$D552,'Data - CO2'!$A$5:$A$53,0),BI$20)*S552*$B548)</f>
        <v>0</v>
      </c>
      <c r="BJ552" cm="1">
        <f t="array" ref="BJ552">IF($D552="","",INDEX('Data - CO2'!$B$5:$AP$53,MATCH(Kulturmodeller!$D552,'Data - CO2'!$A$5:$A$53,0),BJ$20)*T552*$B548)</f>
        <v>0</v>
      </c>
      <c r="BK552" cm="1">
        <f t="array" ref="BK552">IF($D552="","",INDEX('Data - CO2'!$B$5:$AP$53,MATCH(Kulturmodeller!$D552,'Data - CO2'!$A$5:$A$53,0),BK$20)*U552*$B548)</f>
        <v>0</v>
      </c>
      <c r="BL552" cm="1">
        <f t="array" ref="BL552">IF($D552="","",INDEX('Data - CO2'!$B$5:$AP$53,MATCH(Kulturmodeller!$D552,'Data - CO2'!$A$5:$A$53,0),BL$20)*V552*$B548)</f>
        <v>0</v>
      </c>
      <c r="BM552" cm="1">
        <f t="array" ref="BM552">IF($D552="","",INDEX('Data - CO2'!$B$5:$AP$53,MATCH(Kulturmodeller!$D552,'Data - CO2'!$A$5:$A$53,0),BM$20)*W552*$B548)</f>
        <v>0</v>
      </c>
      <c r="BN552" cm="1">
        <f t="array" ref="BN552">IF($D552="","",INDEX('Data - CO2'!$B$5:$AP$53,MATCH(Kulturmodeller!$D552,'Data - CO2'!$A$5:$A$53,0),BN$20)*X552*$B548)</f>
        <v>0</v>
      </c>
      <c r="BO552" cm="1">
        <f t="array" ref="BO552">IF($D552="","",INDEX('Data - CO2'!$B$5:$AP$53,MATCH(Kulturmodeller!$D552,'Data - CO2'!$A$5:$A$53,0),BO$20)*Y552*$B548)</f>
        <v>0</v>
      </c>
      <c r="BP552" cm="1">
        <f t="array" ref="BP552">IF($D552="","",INDEX('Data - CO2'!$B$5:$AP$53,MATCH(Kulturmodeller!$D552,'Data - CO2'!$A$5:$A$53,0),BP$20)*Z552*$B548)</f>
        <v>0</v>
      </c>
      <c r="BQ552" cm="1">
        <f t="array" ref="BQ552">IF($D552="","",INDEX('Data - CO2'!$B$5:$AP$53,MATCH(Kulturmodeller!$D552,'Data - CO2'!$A$5:$A$53,0),BQ$20)*AA552*$B548)</f>
        <v>0</v>
      </c>
      <c r="BR552" cm="1">
        <f t="array" ref="BR552">IF($D552="","",INDEX('Data - CO2'!$B$5:$AP$53,MATCH(Kulturmodeller!$D552,'Data - CO2'!$A$5:$A$53,0),BR$20)*AB552*$B548)</f>
        <v>0</v>
      </c>
      <c r="BS552" cm="1">
        <f t="array" ref="BS552">IF($D552="","",INDEX('Data - CO2'!$B$5:$AP$53,MATCH(Kulturmodeller!$D552,'Data - CO2'!$A$5:$A$53,0),BS$20)*AC552*$B548)</f>
        <v>0</v>
      </c>
      <c r="BT552" cm="1">
        <f t="array" ref="BT552">IF($D552="","",INDEX('Data - CO2'!$B$5:$AP$53,MATCH(Kulturmodeller!$D552,'Data - CO2'!$A$5:$A$53,0),BT$20)*AD552*$B548)</f>
        <v>0</v>
      </c>
      <c r="BU552" cm="1">
        <f t="array" ref="BU552">IF($D552="","",INDEX('Data - CO2'!$B$5:$AP$53,MATCH(Kulturmodeller!$D552,'Data - CO2'!$A$5:$A$53,0),BU$20)*AE552*$B548)</f>
        <v>0</v>
      </c>
      <c r="BV552" cm="1">
        <f t="array" ref="BV552">IF($D552="","",INDEX('Data - CO2'!$B$5:$AP$53,MATCH(Kulturmodeller!$D552,'Data - CO2'!$A$5:$A$53,0),BV$20)*AF552*$B548)</f>
        <v>0</v>
      </c>
      <c r="BW552" cm="1">
        <f t="array" ref="BW552">IF($D552="","",INDEX('Data - CO2'!$B$5:$AP$53,MATCH(Kulturmodeller!$D552,'Data - CO2'!$A$5:$A$53,0),BW$20)*AG552*$B548)</f>
        <v>0</v>
      </c>
      <c r="BX552" cm="1">
        <f t="array" ref="BX552">IF($D552="","",INDEX('Data - CO2'!$B$5:$AP$53,MATCH(Kulturmodeller!$D552,'Data - CO2'!$A$5:$A$53,0),BX$20)*AH552*$B548)</f>
        <v>0</v>
      </c>
      <c r="BY552" cm="1">
        <f t="array" ref="BY552">IF($D552="","",INDEX('Data - CO2'!$B$5:$AP$53,MATCH(Kulturmodeller!$D552,'Data - CO2'!$A$5:$A$53,0),BY$20)*AI552*$B548)</f>
        <v>0</v>
      </c>
      <c r="BZ552" cm="1">
        <f t="array" ref="BZ552">IF($D552="","",INDEX('Data - CO2'!$B$5:$AP$53,MATCH(Kulturmodeller!$D552,'Data - CO2'!$A$5:$A$53,0),BZ$20)*AJ552*$B548)</f>
        <v>0</v>
      </c>
      <c r="CA552" cm="1">
        <f t="array" ref="CA552">IF($D552="","",INDEX('Data - CO2'!$B$5:$AP$53,MATCH(Kulturmodeller!$D552,'Data - CO2'!$A$5:$A$53,0),CA$20)*AK552*$B548)</f>
        <v>0</v>
      </c>
      <c r="CB552" cm="1">
        <f t="array" ref="CB552">IF($D552="","",INDEX('Data - CO2'!$B$5:$AP$53,MATCH(Kulturmodeller!$D552,'Data - CO2'!$A$5:$A$53,0),CB$20)*AL552*$B548)</f>
        <v>0</v>
      </c>
      <c r="CC552" cm="1">
        <f t="array" ref="CC552">IF($D552="","",INDEX('Data - CO2'!$B$5:$AP$53,MATCH(Kulturmodeller!$D552,'Data - CO2'!$A$5:$A$53,0),CC$20)*AM552*$B548)</f>
        <v>0</v>
      </c>
      <c r="CD552" cm="1">
        <f t="array" ref="CD552">IF($D552="","",INDEX('Data - CO2'!$B$5:$AP$53,MATCH(Kulturmodeller!$D552,'Data - CO2'!$A$5:$A$53,0),CD$20)*AN552*$B548)</f>
        <v>0</v>
      </c>
      <c r="CE552" cm="1">
        <f t="array" ref="CE552">IF($D552="","",INDEX('Data - CO2'!$B$5:$AP$53,MATCH(Kulturmodeller!$D552,'Data - CO2'!$A$5:$A$53,0),CE$20)*AO552*$B548)</f>
        <v>0</v>
      </c>
      <c r="CF552" cm="1">
        <f t="array" ref="CF552">IF($D552="","",INDEX('Data - CO2'!$B$5:$AP$53,MATCH(Kulturmodeller!$D552,'Data - CO2'!$A$5:$A$53,0),CF$20)*AP552*$B548)</f>
        <v>0</v>
      </c>
      <c r="CG552" cm="1">
        <f t="array" ref="CG552">IF($D552="","",INDEX('Data - CO2'!$B$5:$AP$53,MATCH(Kulturmodeller!$D552,'Data - CO2'!$A$5:$A$53,0),CG$20)*AQ552*$B548)</f>
        <v>0</v>
      </c>
      <c r="CH552" cm="1">
        <f t="array" ref="CH552">IF($D552="","",INDEX('Data - CO2'!$B$5:$AP$53,MATCH(Kulturmodeller!$D552,'Data - CO2'!$A$5:$A$53,0),CH$20)*AR552*$B548)</f>
        <v>0</v>
      </c>
      <c r="CI552" s="11" cm="1">
        <f t="array" ref="CI552">IF($D552="","",INDEX('Data - CO2'!$B$5:$AP$53,MATCH(Kulturmodeller!$D552,'Data - CO2'!$A$5:$A$53,0),CI$20)*AS552*$B548)</f>
        <v>0</v>
      </c>
    </row>
    <row r="553" spans="1:87" x14ac:dyDescent="0.3">
      <c r="A553" s="42" t="s">
        <v>85</v>
      </c>
      <c r="B553" s="42"/>
      <c r="C553" s="124">
        <f>'Katalog over Kulturmodeller '!F197</f>
        <v>0</v>
      </c>
      <c r="D553" s="129"/>
      <c r="E553" s="140">
        <f>'Katalog over Kulturmodeller '!W197</f>
        <v>0</v>
      </c>
      <c r="F553" s="46">
        <f>E553+((E554-F554)+(E555-F555))*(E553/SUM(E549:E553))</f>
        <v>0</v>
      </c>
      <c r="G553" s="46">
        <f t="shared" ref="G553" si="9443">F553+((F554-G554)+(F555-G555))*(F553/SUM(F549:F553))</f>
        <v>0</v>
      </c>
      <c r="H553" s="46">
        <f t="shared" ref="H553" si="9444">G553+((G554-H554)+(G555-H555))*(G553/SUM(G549:G553))</f>
        <v>0</v>
      </c>
      <c r="I553" s="46">
        <f t="shared" ref="I553" si="9445">H553+((H554-I554)+(H555-I555))*(H553/SUM(H549:H553))</f>
        <v>0</v>
      </c>
      <c r="J553" s="46">
        <f t="shared" ref="J553" si="9446">I553+((I554-J554)+(I555-J555))*(I553/SUM(I549:I553))</f>
        <v>0</v>
      </c>
      <c r="K553" s="46">
        <f t="shared" ref="K553" si="9447">J553+((J554-K554)+(J555-K555))*(J553/SUM(J549:J553))</f>
        <v>0</v>
      </c>
      <c r="L553" s="46">
        <f t="shared" ref="L553" si="9448">K553+((K554-L554)+(K555-L555))*(K553/SUM(K549:K553))</f>
        <v>0</v>
      </c>
      <c r="M553" s="46">
        <f t="shared" ref="M553" si="9449">L553+((L554-M554)+(L555-M555))*(L553/SUM(L549:L553))</f>
        <v>0</v>
      </c>
      <c r="N553" s="46">
        <f t="shared" ref="N553" si="9450">M553+((M554-N554)+(M555-N555))*(M553/SUM(M549:M553))</f>
        <v>0</v>
      </c>
      <c r="O553" s="46">
        <f t="shared" ref="O553" si="9451">N553+((N554-O554)+(N555-O555))*(N553/SUM(N549:N553))</f>
        <v>0</v>
      </c>
      <c r="P553" s="46">
        <f t="shared" ref="P553" si="9452">O553+((O554-P554)+(O555-P555))*(O553/SUM(O549:O553))</f>
        <v>0</v>
      </c>
      <c r="Q553" s="46">
        <f t="shared" ref="Q553" si="9453">P553+((P554-Q554)+(P555-Q555))*(P553/SUM(P549:P553))</f>
        <v>0</v>
      </c>
      <c r="R553" s="46">
        <f t="shared" ref="R553" si="9454">Q553+((Q554-R554)+(Q555-R555))*(Q553/SUM(Q549:Q553))</f>
        <v>0</v>
      </c>
      <c r="S553" s="46">
        <f t="shared" ref="S553" si="9455">R553+((R554-S554)+(R555-S555))*(R553/SUM(R549:R553))</f>
        <v>0</v>
      </c>
      <c r="T553" s="46">
        <f t="shared" ref="T553" si="9456">S553+((S554-T554)+(S555-T555))*(S553/SUM(S549:S553))</f>
        <v>0</v>
      </c>
      <c r="U553" s="46">
        <f t="shared" ref="U553" si="9457">T553+((T554-U554)+(T555-U555))*(T553/SUM(T549:T553))</f>
        <v>0</v>
      </c>
      <c r="V553" s="46">
        <f t="shared" ref="V553" si="9458">U553+((U554-V554)+(U555-V555))*(U553/SUM(U549:U553))</f>
        <v>0</v>
      </c>
      <c r="W553" s="46">
        <f t="shared" ref="W553" si="9459">V553+((V554-W554)+(V555-W555))*(V553/SUM(V549:V553))</f>
        <v>0</v>
      </c>
      <c r="X553" s="46">
        <f t="shared" ref="X553" si="9460">W553+((W554-X554)+(W555-X555))*(W553/SUM(W549:W553))</f>
        <v>0</v>
      </c>
      <c r="Y553" s="46">
        <f t="shared" ref="Y553" si="9461">X553+((X554-Y554)+(X555-Y555))*(X553/SUM(X549:X553))</f>
        <v>0</v>
      </c>
      <c r="Z553" s="46">
        <f t="shared" ref="Z553" si="9462">Y553+((Y554-Z554)+(Y555-Z555))*(Y553/SUM(Y549:Y553))</f>
        <v>0</v>
      </c>
      <c r="AA553" s="46">
        <f t="shared" ref="AA553" si="9463">Z553+((Z554-AA554)+(Z555-AA555))*(Z553/SUM(Z549:Z553))</f>
        <v>0</v>
      </c>
      <c r="AB553" s="46">
        <f t="shared" ref="AB553" si="9464">AA553+((AA554-AB554)+(AA555-AB555))*(AA553/SUM(AA549:AA553))</f>
        <v>0</v>
      </c>
      <c r="AC553" s="46">
        <f t="shared" ref="AC553" si="9465">AB553+((AB554-AC554)+(AB555-AC555))*(AB553/SUM(AB549:AB553))</f>
        <v>0</v>
      </c>
      <c r="AD553" s="46">
        <f t="shared" ref="AD553" si="9466">AC553+((AC554-AD554)+(AC555-AD555))*(AC553/SUM(AC549:AC553))</f>
        <v>0</v>
      </c>
      <c r="AE553" s="46">
        <f t="shared" ref="AE553" si="9467">AD553+((AD554-AE554)+(AD555-AE555))*(AD553/SUM(AD549:AD553))</f>
        <v>0</v>
      </c>
      <c r="AF553" s="46">
        <f t="shared" ref="AF553" si="9468">AE553+((AE554-AF554)+(AE555-AF555))*(AE553/SUM(AE549:AE553))</f>
        <v>0</v>
      </c>
      <c r="AG553" s="46">
        <f t="shared" ref="AG553" si="9469">AF553+((AF554-AG554)+(AF555-AG555))*(AF553/SUM(AF549:AF553))</f>
        <v>0</v>
      </c>
      <c r="AH553" s="46">
        <f t="shared" ref="AH553" si="9470">AG553+((AG554-AH554)+(AG555-AH555))*(AG553/SUM(AG549:AG553))</f>
        <v>0</v>
      </c>
      <c r="AI553" s="46">
        <f t="shared" ref="AI553" si="9471">AH553+((AH554-AI554)+(AH555-AI555))*(AH553/SUM(AH549:AH553))</f>
        <v>0</v>
      </c>
      <c r="AJ553" s="46">
        <f t="shared" ref="AJ553" si="9472">AI553+((AI554-AJ554)+(AI555-AJ555))*(AI553/SUM(AI549:AI553))</f>
        <v>0</v>
      </c>
      <c r="AK553" s="46">
        <f t="shared" ref="AK553" si="9473">AJ553+((AJ554-AK554)+(AJ555-AK555))*(AJ553/SUM(AJ549:AJ553))</f>
        <v>0</v>
      </c>
      <c r="AL553" s="46">
        <f t="shared" ref="AL553" si="9474">AK553+((AK554-AL554)+(AK555-AL555))*(AK553/SUM(AK549:AK553))</f>
        <v>0</v>
      </c>
      <c r="AM553" s="46">
        <f t="shared" ref="AM553" si="9475">AL553+((AL554-AM554)+(AL555-AM555))*(AL553/SUM(AL549:AL553))</f>
        <v>0</v>
      </c>
      <c r="AN553" s="46">
        <f t="shared" ref="AN553" si="9476">AM553+((AM554-AN554)+(AM555-AN555))*(AM553/SUM(AM549:AM553))</f>
        <v>0</v>
      </c>
      <c r="AO553" s="46">
        <f t="shared" ref="AO553" si="9477">AN553+((AN554-AO554)+(AN555-AO555))*(AN553/SUM(AN549:AN553))</f>
        <v>0</v>
      </c>
      <c r="AP553" s="46">
        <f t="shared" ref="AP553" si="9478">AO553+((AO554-AP554)+(AO555-AP555))*(AO553/SUM(AO549:AO553))</f>
        <v>0</v>
      </c>
      <c r="AQ553" s="46">
        <f t="shared" ref="AQ553" si="9479">AP553+((AP554-AQ554)+(AP555-AQ555))*(AP553/SUM(AP549:AP553))</f>
        <v>0</v>
      </c>
      <c r="AR553" s="46">
        <f t="shared" ref="AR553" si="9480">AQ553+((AQ554-AR554)+(AQ555-AR555))*(AQ553/SUM(AQ549:AQ553))</f>
        <v>0</v>
      </c>
      <c r="AS553" s="47">
        <f t="shared" ref="AS553" si="9481">AR553+((AR554-AS554)+(AR555-AS555))*(AR553/SUM(AR549:AR553))</f>
        <v>0</v>
      </c>
      <c r="AU553" s="10" t="str" cm="1">
        <f t="array" ref="AU553">IF($D553="","",INDEX('Data - CO2'!$B$5:$AP$53,MATCH(Kulturmodeller!$D553,'Data - CO2'!$A$5:$A$53,0),AU$20)*E553)</f>
        <v/>
      </c>
      <c r="AV553" t="str" cm="1">
        <f t="array" ref="AV553">IF($D553="","",INDEX('Data - CO2'!$B$5:$AP$53,MATCH(Kulturmodeller!$D553,'Data - CO2'!$A$5:$A$53,0),AV$20)*F553)</f>
        <v/>
      </c>
      <c r="AW553" t="str" cm="1">
        <f t="array" ref="AW553">IF($D553="","",INDEX('Data - CO2'!$B$5:$AP$53,MATCH(Kulturmodeller!$D553,'Data - CO2'!$A$5:$A$53,0),AW$20)*G553)</f>
        <v/>
      </c>
      <c r="AX553" t="str" cm="1">
        <f t="array" ref="AX553">IF($D553="","",INDEX('Data - CO2'!$B$5:$AP$53,MATCH(Kulturmodeller!$D553,'Data - CO2'!$A$5:$A$53,0),AX$20)*H553)</f>
        <v/>
      </c>
      <c r="AY553" t="str" cm="1">
        <f t="array" ref="AY553">IF($D553="","",INDEX('Data - CO2'!$B$5:$AP$53,MATCH(Kulturmodeller!$D553,'Data - CO2'!$A$5:$A$53,0),AY$20)*I553)</f>
        <v/>
      </c>
      <c r="AZ553" t="str" cm="1">
        <f t="array" ref="AZ553">IF($D553="","",INDEX('Data - CO2'!$B$5:$AP$53,MATCH(Kulturmodeller!$D553,'Data - CO2'!$A$5:$A$53,0),AZ$20)*J553*$B548)</f>
        <v/>
      </c>
      <c r="BA553" t="str" cm="1">
        <f t="array" ref="BA553">IF($D553="","",INDEX('Data - CO2'!$B$5:$AP$53,MATCH(Kulturmodeller!$D553,'Data - CO2'!$A$5:$A$53,0),BA$20)*K553*$B548)</f>
        <v/>
      </c>
      <c r="BB553" t="str" cm="1">
        <f t="array" ref="BB553">IF($D553="","",INDEX('Data - CO2'!$B$5:$AP$53,MATCH(Kulturmodeller!$D553,'Data - CO2'!$A$5:$A$53,0),BB$20)*L553*$B548)</f>
        <v/>
      </c>
      <c r="BC553" t="str" cm="1">
        <f t="array" ref="BC553">IF($D553="","",INDEX('Data - CO2'!$B$5:$AP$53,MATCH(Kulturmodeller!$D553,'Data - CO2'!$A$5:$A$53,0),BC$20)*M553*$B548)</f>
        <v/>
      </c>
      <c r="BD553" t="str" cm="1">
        <f t="array" ref="BD553">IF($D553="","",INDEX('Data - CO2'!$B$5:$AP$53,MATCH(Kulturmodeller!$D553,'Data - CO2'!$A$5:$A$53,0),BD$20)*N553*$B548)</f>
        <v/>
      </c>
      <c r="BE553" t="str" cm="1">
        <f t="array" ref="BE553">IF($D553="","",INDEX('Data - CO2'!$B$5:$AP$53,MATCH(Kulturmodeller!$D553,'Data - CO2'!$A$5:$A$53,0),BE$20)*O553*$B548)</f>
        <v/>
      </c>
      <c r="BF553" t="str" cm="1">
        <f t="array" ref="BF553">IF($D553="","",INDEX('Data - CO2'!$B$5:$AP$53,MATCH(Kulturmodeller!$D553,'Data - CO2'!$A$5:$A$53,0),BF$20)*P553*$B548)</f>
        <v/>
      </c>
      <c r="BG553" t="str" cm="1">
        <f t="array" ref="BG553">IF($D553="","",INDEX('Data - CO2'!$B$5:$AP$53,MATCH(Kulturmodeller!$D553,'Data - CO2'!$A$5:$A$53,0),BG$20)*Q553*$B548)</f>
        <v/>
      </c>
      <c r="BH553" t="str" cm="1">
        <f t="array" ref="BH553">IF($D553="","",INDEX('Data - CO2'!$B$5:$AP$53,MATCH(Kulturmodeller!$D553,'Data - CO2'!$A$5:$A$53,0),BH$20)*R553*$B548)</f>
        <v/>
      </c>
      <c r="BI553" t="str" cm="1">
        <f t="array" ref="BI553">IF($D553="","",INDEX('Data - CO2'!$B$5:$AP$53,MATCH(Kulturmodeller!$D553,'Data - CO2'!$A$5:$A$53,0),BI$20)*S553*$B548)</f>
        <v/>
      </c>
      <c r="BJ553" t="str" cm="1">
        <f t="array" ref="BJ553">IF($D553="","",INDEX('Data - CO2'!$B$5:$AP$53,MATCH(Kulturmodeller!$D553,'Data - CO2'!$A$5:$A$53,0),BJ$20)*T553*$B548)</f>
        <v/>
      </c>
      <c r="BK553" t="str" cm="1">
        <f t="array" ref="BK553">IF($D553="","",INDEX('Data - CO2'!$B$5:$AP$53,MATCH(Kulturmodeller!$D553,'Data - CO2'!$A$5:$A$53,0),BK$20)*U553*$B548)</f>
        <v/>
      </c>
      <c r="BL553" t="str" cm="1">
        <f t="array" ref="BL553">IF($D553="","",INDEX('Data - CO2'!$B$5:$AP$53,MATCH(Kulturmodeller!$D553,'Data - CO2'!$A$5:$A$53,0),BL$20)*V553*$B548)</f>
        <v/>
      </c>
      <c r="BM553" t="str" cm="1">
        <f t="array" ref="BM553">IF($D553="","",INDEX('Data - CO2'!$B$5:$AP$53,MATCH(Kulturmodeller!$D553,'Data - CO2'!$A$5:$A$53,0),BM$20)*W553*$B548)</f>
        <v/>
      </c>
      <c r="BN553" t="str" cm="1">
        <f t="array" ref="BN553">IF($D553="","",INDEX('Data - CO2'!$B$5:$AP$53,MATCH(Kulturmodeller!$D553,'Data - CO2'!$A$5:$A$53,0),BN$20)*X553*$B548)</f>
        <v/>
      </c>
      <c r="BO553" t="str" cm="1">
        <f t="array" ref="BO553">IF($D553="","",INDEX('Data - CO2'!$B$5:$AP$53,MATCH(Kulturmodeller!$D553,'Data - CO2'!$A$5:$A$53,0),BO$20)*Y553*$B548)</f>
        <v/>
      </c>
      <c r="BP553" t="str" cm="1">
        <f t="array" ref="BP553">IF($D553="","",INDEX('Data - CO2'!$B$5:$AP$53,MATCH(Kulturmodeller!$D553,'Data - CO2'!$A$5:$A$53,0),BP$20)*Z553*$B548)</f>
        <v/>
      </c>
      <c r="BQ553" t="str" cm="1">
        <f t="array" ref="BQ553">IF($D553="","",INDEX('Data - CO2'!$B$5:$AP$53,MATCH(Kulturmodeller!$D553,'Data - CO2'!$A$5:$A$53,0),BQ$20)*AA553*$B548)</f>
        <v/>
      </c>
      <c r="BR553" t="str" cm="1">
        <f t="array" ref="BR553">IF($D553="","",INDEX('Data - CO2'!$B$5:$AP$53,MATCH(Kulturmodeller!$D553,'Data - CO2'!$A$5:$A$53,0),BR$20)*AB553*$B548)</f>
        <v/>
      </c>
      <c r="BS553" t="str" cm="1">
        <f t="array" ref="BS553">IF($D553="","",INDEX('Data - CO2'!$B$5:$AP$53,MATCH(Kulturmodeller!$D553,'Data - CO2'!$A$5:$A$53,0),BS$20)*AC553*$B548)</f>
        <v/>
      </c>
      <c r="BT553" t="str" cm="1">
        <f t="array" ref="BT553">IF($D553="","",INDEX('Data - CO2'!$B$5:$AP$53,MATCH(Kulturmodeller!$D553,'Data - CO2'!$A$5:$A$53,0),BT$20)*AD553*$B548)</f>
        <v/>
      </c>
      <c r="BU553" t="str" cm="1">
        <f t="array" ref="BU553">IF($D553="","",INDEX('Data - CO2'!$B$5:$AP$53,MATCH(Kulturmodeller!$D553,'Data - CO2'!$A$5:$A$53,0),BU$20)*AE553*$B548)</f>
        <v/>
      </c>
      <c r="BV553" t="str" cm="1">
        <f t="array" ref="BV553">IF($D553="","",INDEX('Data - CO2'!$B$5:$AP$53,MATCH(Kulturmodeller!$D553,'Data - CO2'!$A$5:$A$53,0),BV$20)*AF553*$B548)</f>
        <v/>
      </c>
      <c r="BW553" t="str" cm="1">
        <f t="array" ref="BW553">IF($D553="","",INDEX('Data - CO2'!$B$5:$AP$53,MATCH(Kulturmodeller!$D553,'Data - CO2'!$A$5:$A$53,0),BW$20)*AG553*$B548)</f>
        <v/>
      </c>
      <c r="BX553" t="str" cm="1">
        <f t="array" ref="BX553">IF($D553="","",INDEX('Data - CO2'!$B$5:$AP$53,MATCH(Kulturmodeller!$D553,'Data - CO2'!$A$5:$A$53,0),BX$20)*AH553*$B548)</f>
        <v/>
      </c>
      <c r="BY553" t="str" cm="1">
        <f t="array" ref="BY553">IF($D553="","",INDEX('Data - CO2'!$B$5:$AP$53,MATCH(Kulturmodeller!$D553,'Data - CO2'!$A$5:$A$53,0),BY$20)*AI553*$B548)</f>
        <v/>
      </c>
      <c r="BZ553" t="str" cm="1">
        <f t="array" ref="BZ553">IF($D553="","",INDEX('Data - CO2'!$B$5:$AP$53,MATCH(Kulturmodeller!$D553,'Data - CO2'!$A$5:$A$53,0),BZ$20)*AJ553*$B548)</f>
        <v/>
      </c>
      <c r="CA553" t="str" cm="1">
        <f t="array" ref="CA553">IF($D553="","",INDEX('Data - CO2'!$B$5:$AP$53,MATCH(Kulturmodeller!$D553,'Data - CO2'!$A$5:$A$53,0),CA$20)*AK553*$B548)</f>
        <v/>
      </c>
      <c r="CB553" t="str" cm="1">
        <f t="array" ref="CB553">IF($D553="","",INDEX('Data - CO2'!$B$5:$AP$53,MATCH(Kulturmodeller!$D553,'Data - CO2'!$A$5:$A$53,0),CB$20)*AL553*$B548)</f>
        <v/>
      </c>
      <c r="CC553" t="str" cm="1">
        <f t="array" ref="CC553">IF($D553="","",INDEX('Data - CO2'!$B$5:$AP$53,MATCH(Kulturmodeller!$D553,'Data - CO2'!$A$5:$A$53,0),CC$20)*AM553*$B548)</f>
        <v/>
      </c>
      <c r="CD553" t="str" cm="1">
        <f t="array" ref="CD553">IF($D553="","",INDEX('Data - CO2'!$B$5:$AP$53,MATCH(Kulturmodeller!$D553,'Data - CO2'!$A$5:$A$53,0),CD$20)*AN553*$B548)</f>
        <v/>
      </c>
      <c r="CE553" t="str" cm="1">
        <f t="array" ref="CE553">IF($D553="","",INDEX('Data - CO2'!$B$5:$AP$53,MATCH(Kulturmodeller!$D553,'Data - CO2'!$A$5:$A$53,0),CE$20)*AO553*$B548)</f>
        <v/>
      </c>
      <c r="CF553" t="str" cm="1">
        <f t="array" ref="CF553">IF($D553="","",INDEX('Data - CO2'!$B$5:$AP$53,MATCH(Kulturmodeller!$D553,'Data - CO2'!$A$5:$A$53,0),CF$20)*AP553*$B548)</f>
        <v/>
      </c>
      <c r="CG553" t="str" cm="1">
        <f t="array" ref="CG553">IF($D553="","",INDEX('Data - CO2'!$B$5:$AP$53,MATCH(Kulturmodeller!$D553,'Data - CO2'!$A$5:$A$53,0),CG$20)*AQ553*$B548)</f>
        <v/>
      </c>
      <c r="CH553" t="str" cm="1">
        <f t="array" ref="CH553">IF($D553="","",INDEX('Data - CO2'!$B$5:$AP$53,MATCH(Kulturmodeller!$D553,'Data - CO2'!$A$5:$A$53,0),CH$20)*AR553*$B548)</f>
        <v/>
      </c>
      <c r="CI553" s="11" t="str" cm="1">
        <f t="array" ref="CI553">IF($D553="","",INDEX('Data - CO2'!$B$5:$AP$53,MATCH(Kulturmodeller!$D553,'Data - CO2'!$A$5:$A$53,0),CI$20)*AS553*$B548)</f>
        <v/>
      </c>
    </row>
    <row r="554" spans="1:87" x14ac:dyDescent="0.3">
      <c r="A554" s="351" t="s">
        <v>637</v>
      </c>
      <c r="B554" s="49"/>
      <c r="C554" s="130" t="str">
        <f>'Katalog over Kulturmodeller '!F198</f>
        <v>Valgfri</v>
      </c>
      <c r="D554" s="131" t="s">
        <v>58</v>
      </c>
      <c r="E554" s="139">
        <f>'Katalog over Kulturmodeller '!W198</f>
        <v>0.1</v>
      </c>
      <c r="F554" s="40">
        <f>E554</f>
        <v>0.1</v>
      </c>
      <c r="G554" s="40">
        <f t="shared" ref="G554:G555" si="9482">F554</f>
        <v>0.1</v>
      </c>
      <c r="H554" s="40">
        <f>G554*2/3</f>
        <v>6.6666666666666666E-2</v>
      </c>
      <c r="I554" s="40">
        <f>H554*0.5</f>
        <v>3.3333333333333333E-2</v>
      </c>
      <c r="J554" s="40">
        <v>0</v>
      </c>
      <c r="K554" s="40">
        <f t="shared" ref="K554:K555" si="9483">J554</f>
        <v>0</v>
      </c>
      <c r="L554" s="40">
        <f t="shared" ref="L554:L555" si="9484">K554</f>
        <v>0</v>
      </c>
      <c r="M554" s="40">
        <f t="shared" ref="M554:M555" si="9485">L554</f>
        <v>0</v>
      </c>
      <c r="N554" s="40">
        <f t="shared" ref="N554:N555" si="9486">M554</f>
        <v>0</v>
      </c>
      <c r="O554" s="40">
        <f t="shared" ref="O554:O555" si="9487">N554</f>
        <v>0</v>
      </c>
      <c r="P554" s="40">
        <f t="shared" ref="P554:P555" si="9488">O554</f>
        <v>0</v>
      </c>
      <c r="Q554" s="40">
        <f t="shared" ref="Q554:Q555" si="9489">P554</f>
        <v>0</v>
      </c>
      <c r="R554" s="40">
        <f t="shared" ref="R554:R555" si="9490">Q554</f>
        <v>0</v>
      </c>
      <c r="S554" s="40">
        <f t="shared" ref="S554:S555" si="9491">R554</f>
        <v>0</v>
      </c>
      <c r="T554" s="40">
        <f t="shared" ref="T554:T555" si="9492">S554</f>
        <v>0</v>
      </c>
      <c r="U554" s="40">
        <f t="shared" ref="U554:U555" si="9493">T554</f>
        <v>0</v>
      </c>
      <c r="V554" s="40">
        <f t="shared" ref="V554:V555" si="9494">U554</f>
        <v>0</v>
      </c>
      <c r="W554" s="40">
        <f t="shared" ref="W554:W555" si="9495">V554</f>
        <v>0</v>
      </c>
      <c r="X554" s="40">
        <f t="shared" ref="X554:X555" si="9496">W554</f>
        <v>0</v>
      </c>
      <c r="Y554" s="40">
        <f t="shared" ref="Y554:Y555" si="9497">X554</f>
        <v>0</v>
      </c>
      <c r="Z554" s="40">
        <f t="shared" ref="Z554:Z555" si="9498">Y554</f>
        <v>0</v>
      </c>
      <c r="AA554" s="40">
        <f t="shared" ref="AA554:AA555" si="9499">Z554</f>
        <v>0</v>
      </c>
      <c r="AB554" s="40">
        <f t="shared" ref="AB554:AB555" si="9500">AA554</f>
        <v>0</v>
      </c>
      <c r="AC554" s="40">
        <f t="shared" ref="AC554:AC555" si="9501">AB554</f>
        <v>0</v>
      </c>
      <c r="AD554" s="40">
        <f t="shared" ref="AD554:AD555" si="9502">AC554</f>
        <v>0</v>
      </c>
      <c r="AE554" s="40">
        <f t="shared" ref="AE554:AE555" si="9503">AD554</f>
        <v>0</v>
      </c>
      <c r="AF554" s="40">
        <f t="shared" ref="AF554:AF555" si="9504">AE554</f>
        <v>0</v>
      </c>
      <c r="AG554" s="40">
        <f t="shared" ref="AG554:AG555" si="9505">AF554</f>
        <v>0</v>
      </c>
      <c r="AH554" s="40">
        <f t="shared" ref="AH554:AH555" si="9506">AG554</f>
        <v>0</v>
      </c>
      <c r="AI554" s="40">
        <f t="shared" ref="AI554:AI555" si="9507">AH554</f>
        <v>0</v>
      </c>
      <c r="AJ554" s="40">
        <f t="shared" ref="AJ554:AJ555" si="9508">AI554</f>
        <v>0</v>
      </c>
      <c r="AK554" s="40">
        <f t="shared" ref="AK554:AK555" si="9509">AJ554</f>
        <v>0</v>
      </c>
      <c r="AL554" s="40">
        <f t="shared" ref="AL554:AL555" si="9510">AK554</f>
        <v>0</v>
      </c>
      <c r="AM554" s="40">
        <f t="shared" ref="AM554:AM555" si="9511">AL554</f>
        <v>0</v>
      </c>
      <c r="AN554" s="40">
        <f t="shared" ref="AN554:AN555" si="9512">AM554</f>
        <v>0</v>
      </c>
      <c r="AO554" s="40">
        <f t="shared" ref="AO554:AO555" si="9513">AN554</f>
        <v>0</v>
      </c>
      <c r="AP554" s="40">
        <f t="shared" ref="AP554:AP555" si="9514">AO554</f>
        <v>0</v>
      </c>
      <c r="AQ554" s="40">
        <f t="shared" ref="AQ554:AQ555" si="9515">AP554</f>
        <v>0</v>
      </c>
      <c r="AR554" s="40">
        <f t="shared" ref="AR554:AR555" si="9516">AQ554</f>
        <v>0</v>
      </c>
      <c r="AS554" s="41">
        <f t="shared" ref="AS554:AS555" si="9517">AR554</f>
        <v>0</v>
      </c>
      <c r="AU554" s="10" cm="1">
        <f t="array" ref="AU554">IF($D554="","",INDEX('Data - CO2'!$B$5:$AP$53,MATCH(Kulturmodeller!$D554,'Data - CO2'!$A$5:$A$53,0),AU$20)*E554)</f>
        <v>0</v>
      </c>
      <c r="AV554" cm="1">
        <f t="array" ref="AV554">IF($D554="","",INDEX('Data - CO2'!$B$5:$AP$53,MATCH(Kulturmodeller!$D554,'Data - CO2'!$A$5:$A$53,0),AV$20)*F554)</f>
        <v>0.88136465041360701</v>
      </c>
      <c r="AW554" cm="1">
        <f t="array" ref="AW554">IF($D554="","",INDEX('Data - CO2'!$B$5:$AP$53,MATCH(Kulturmodeller!$D554,'Data - CO2'!$A$5:$A$53,0),AW$20)*G554)</f>
        <v>5.1741980743614837</v>
      </c>
      <c r="AX554" cm="1">
        <f t="array" ref="AX554">IF($D554="","",INDEX('Data - CO2'!$B$5:$AP$53,MATCH(Kulturmodeller!$D554,'Data - CO2'!$A$5:$A$53,0),AX$20)*H554)</f>
        <v>6.3399497186418801</v>
      </c>
      <c r="AY554" cm="1">
        <f t="array" ref="AY554">IF($D554="","",INDEX('Data - CO2'!$B$5:$AP$53,MATCH(Kulturmodeller!$D554,'Data - CO2'!$A$5:$A$53,0),AY$20)*I554)</f>
        <v>5.0032133321812431</v>
      </c>
      <c r="AZ554" cm="1">
        <f t="array" ref="AZ554">IF($D554="","",INDEX('Data - CO2'!$B$5:$AP$53,MATCH(Kulturmodeller!$D554,'Data - CO2'!$A$5:$A$53,0),AZ$20)*J554*$B548)</f>
        <v>0</v>
      </c>
      <c r="BA554" cm="1">
        <f t="array" ref="BA554">IF($D554="","",INDEX('Data - CO2'!$B$5:$AP$53,MATCH(Kulturmodeller!$D554,'Data - CO2'!$A$5:$A$53,0),BA$20)*K554*$B548)</f>
        <v>0</v>
      </c>
      <c r="BB554" cm="1">
        <f t="array" ref="BB554">IF($D554="","",INDEX('Data - CO2'!$B$5:$AP$53,MATCH(Kulturmodeller!$D554,'Data - CO2'!$A$5:$A$53,0),BB$20)*L554*$B548)</f>
        <v>0</v>
      </c>
      <c r="BC554" cm="1">
        <f t="array" ref="BC554">IF($D554="","",INDEX('Data - CO2'!$B$5:$AP$53,MATCH(Kulturmodeller!$D554,'Data - CO2'!$A$5:$A$53,0),BC$20)*M554*$B548)</f>
        <v>0</v>
      </c>
      <c r="BD554" cm="1">
        <f t="array" ref="BD554">IF($D554="","",INDEX('Data - CO2'!$B$5:$AP$53,MATCH(Kulturmodeller!$D554,'Data - CO2'!$A$5:$A$53,0),BD$20)*N554*$B548)</f>
        <v>0</v>
      </c>
      <c r="BE554" cm="1">
        <f t="array" ref="BE554">IF($D554="","",INDEX('Data - CO2'!$B$5:$AP$53,MATCH(Kulturmodeller!$D554,'Data - CO2'!$A$5:$A$53,0),BE$20)*O554*$B548)</f>
        <v>0</v>
      </c>
      <c r="BF554" cm="1">
        <f t="array" ref="BF554">IF($D554="","",INDEX('Data - CO2'!$B$5:$AP$53,MATCH(Kulturmodeller!$D554,'Data - CO2'!$A$5:$A$53,0),BF$20)*P554*$B548)</f>
        <v>0</v>
      </c>
      <c r="BG554" cm="1">
        <f t="array" ref="BG554">IF($D554="","",INDEX('Data - CO2'!$B$5:$AP$53,MATCH(Kulturmodeller!$D554,'Data - CO2'!$A$5:$A$53,0),BG$20)*Q554*$B548)</f>
        <v>0</v>
      </c>
      <c r="BH554" cm="1">
        <f t="array" ref="BH554">IF($D554="","",INDEX('Data - CO2'!$B$5:$AP$53,MATCH(Kulturmodeller!$D554,'Data - CO2'!$A$5:$A$53,0),BH$20)*R554*$B548)</f>
        <v>0</v>
      </c>
      <c r="BI554" cm="1">
        <f t="array" ref="BI554">IF($D554="","",INDEX('Data - CO2'!$B$5:$AP$53,MATCH(Kulturmodeller!$D554,'Data - CO2'!$A$5:$A$53,0),BI$20)*S554*$B548)</f>
        <v>0</v>
      </c>
      <c r="BJ554" cm="1">
        <f t="array" ref="BJ554">IF($D554="","",INDEX('Data - CO2'!$B$5:$AP$53,MATCH(Kulturmodeller!$D554,'Data - CO2'!$A$5:$A$53,0),BJ$20)*T554*$B548)</f>
        <v>0</v>
      </c>
      <c r="BK554" cm="1">
        <f t="array" ref="BK554">IF($D554="","",INDEX('Data - CO2'!$B$5:$AP$53,MATCH(Kulturmodeller!$D554,'Data - CO2'!$A$5:$A$53,0),BK$20)*U554*$B548)</f>
        <v>0</v>
      </c>
      <c r="BL554" cm="1">
        <f t="array" ref="BL554">IF($D554="","",INDEX('Data - CO2'!$B$5:$AP$53,MATCH(Kulturmodeller!$D554,'Data - CO2'!$A$5:$A$53,0),BL$20)*V554*$B548)</f>
        <v>0</v>
      </c>
      <c r="BM554" cm="1">
        <f t="array" ref="BM554">IF($D554="","",INDEX('Data - CO2'!$B$5:$AP$53,MATCH(Kulturmodeller!$D554,'Data - CO2'!$A$5:$A$53,0),BM$20)*W554*$B548)</f>
        <v>0</v>
      </c>
      <c r="BN554" cm="1">
        <f t="array" ref="BN554">IF($D554="","",INDEX('Data - CO2'!$B$5:$AP$53,MATCH(Kulturmodeller!$D554,'Data - CO2'!$A$5:$A$53,0),BN$20)*X554*$B548)</f>
        <v>0</v>
      </c>
      <c r="BO554" cm="1">
        <f t="array" ref="BO554">IF($D554="","",INDEX('Data - CO2'!$B$5:$AP$53,MATCH(Kulturmodeller!$D554,'Data - CO2'!$A$5:$A$53,0),BO$20)*Y554*$B548)</f>
        <v>0</v>
      </c>
      <c r="BP554" cm="1">
        <f t="array" ref="BP554">IF($D554="","",INDEX('Data - CO2'!$B$5:$AP$53,MATCH(Kulturmodeller!$D554,'Data - CO2'!$A$5:$A$53,0),BP$20)*Z554*$B548)</f>
        <v>0</v>
      </c>
      <c r="BQ554" cm="1">
        <f t="array" ref="BQ554">IF($D554="","",INDEX('Data - CO2'!$B$5:$AP$53,MATCH(Kulturmodeller!$D554,'Data - CO2'!$A$5:$A$53,0),BQ$20)*AA554*$B548)</f>
        <v>0</v>
      </c>
      <c r="BR554" cm="1">
        <f t="array" ref="BR554">IF($D554="","",INDEX('Data - CO2'!$B$5:$AP$53,MATCH(Kulturmodeller!$D554,'Data - CO2'!$A$5:$A$53,0),BR$20)*AB554*$B548)</f>
        <v>0</v>
      </c>
      <c r="BS554" cm="1">
        <f t="array" ref="BS554">IF($D554="","",INDEX('Data - CO2'!$B$5:$AP$53,MATCH(Kulturmodeller!$D554,'Data - CO2'!$A$5:$A$53,0),BS$20)*AC554*$B548)</f>
        <v>0</v>
      </c>
      <c r="BT554" cm="1">
        <f t="array" ref="BT554">IF($D554="","",INDEX('Data - CO2'!$B$5:$AP$53,MATCH(Kulturmodeller!$D554,'Data - CO2'!$A$5:$A$53,0),BT$20)*AD554*$B548)</f>
        <v>0</v>
      </c>
      <c r="BU554" cm="1">
        <f t="array" ref="BU554">IF($D554="","",INDEX('Data - CO2'!$B$5:$AP$53,MATCH(Kulturmodeller!$D554,'Data - CO2'!$A$5:$A$53,0),BU$20)*AE554*$B548)</f>
        <v>0</v>
      </c>
      <c r="BV554" cm="1">
        <f t="array" ref="BV554">IF($D554="","",INDEX('Data - CO2'!$B$5:$AP$53,MATCH(Kulturmodeller!$D554,'Data - CO2'!$A$5:$A$53,0),BV$20)*AF554*$B548)</f>
        <v>0</v>
      </c>
      <c r="BW554" cm="1">
        <f t="array" ref="BW554">IF($D554="","",INDEX('Data - CO2'!$B$5:$AP$53,MATCH(Kulturmodeller!$D554,'Data - CO2'!$A$5:$A$53,0),BW$20)*AG554*$B548)</f>
        <v>0</v>
      </c>
      <c r="BX554" cm="1">
        <f t="array" ref="BX554">IF($D554="","",INDEX('Data - CO2'!$B$5:$AP$53,MATCH(Kulturmodeller!$D554,'Data - CO2'!$A$5:$A$53,0),BX$20)*AH554*$B548)</f>
        <v>0</v>
      </c>
      <c r="BY554" cm="1">
        <f t="array" ref="BY554">IF($D554="","",INDEX('Data - CO2'!$B$5:$AP$53,MATCH(Kulturmodeller!$D554,'Data - CO2'!$A$5:$A$53,0),BY$20)*AI554*$B548)</f>
        <v>0</v>
      </c>
      <c r="BZ554" cm="1">
        <f t="array" ref="BZ554">IF($D554="","",INDEX('Data - CO2'!$B$5:$AP$53,MATCH(Kulturmodeller!$D554,'Data - CO2'!$A$5:$A$53,0),BZ$20)*AJ554*$B548)</f>
        <v>0</v>
      </c>
      <c r="CA554" cm="1">
        <f t="array" ref="CA554">IF($D554="","",INDEX('Data - CO2'!$B$5:$AP$53,MATCH(Kulturmodeller!$D554,'Data - CO2'!$A$5:$A$53,0),CA$20)*AK554*$B548)</f>
        <v>0</v>
      </c>
      <c r="CB554" cm="1">
        <f t="array" ref="CB554">IF($D554="","",INDEX('Data - CO2'!$B$5:$AP$53,MATCH(Kulturmodeller!$D554,'Data - CO2'!$A$5:$A$53,0),CB$20)*AL554*$B548)</f>
        <v>0</v>
      </c>
      <c r="CC554" cm="1">
        <f t="array" ref="CC554">IF($D554="","",INDEX('Data - CO2'!$B$5:$AP$53,MATCH(Kulturmodeller!$D554,'Data - CO2'!$A$5:$A$53,0),CC$20)*AM554*$B548)</f>
        <v>0</v>
      </c>
      <c r="CD554" cm="1">
        <f t="array" ref="CD554">IF($D554="","",INDEX('Data - CO2'!$B$5:$AP$53,MATCH(Kulturmodeller!$D554,'Data - CO2'!$A$5:$A$53,0),CD$20)*AN554*$B548)</f>
        <v>0</v>
      </c>
      <c r="CE554" cm="1">
        <f t="array" ref="CE554">IF($D554="","",INDEX('Data - CO2'!$B$5:$AP$53,MATCH(Kulturmodeller!$D554,'Data - CO2'!$A$5:$A$53,0),CE$20)*AO554*$B548)</f>
        <v>0</v>
      </c>
      <c r="CF554" cm="1">
        <f t="array" ref="CF554">IF($D554="","",INDEX('Data - CO2'!$B$5:$AP$53,MATCH(Kulturmodeller!$D554,'Data - CO2'!$A$5:$A$53,0),CF$20)*AP554*$B548)</f>
        <v>0</v>
      </c>
      <c r="CG554" cm="1">
        <f t="array" ref="CG554">IF($D554="","",INDEX('Data - CO2'!$B$5:$AP$53,MATCH(Kulturmodeller!$D554,'Data - CO2'!$A$5:$A$53,0),CG$20)*AQ554*$B548)</f>
        <v>0</v>
      </c>
      <c r="CH554" cm="1">
        <f t="array" ref="CH554">IF($D554="","",INDEX('Data - CO2'!$B$5:$AP$53,MATCH(Kulturmodeller!$D554,'Data - CO2'!$A$5:$A$53,0),CH$20)*AR554*$B548)</f>
        <v>0</v>
      </c>
      <c r="CI554" s="11" cm="1">
        <f t="array" ref="CI554">IF($D554="","",INDEX('Data - CO2'!$B$5:$AP$53,MATCH(Kulturmodeller!$D554,'Data - CO2'!$A$5:$A$53,0),CI$20)*AS554*$B548)</f>
        <v>0</v>
      </c>
    </row>
    <row r="555" spans="1:87" x14ac:dyDescent="0.3">
      <c r="A555" s="346" t="s">
        <v>638</v>
      </c>
      <c r="B555" s="42"/>
      <c r="C555" s="128" t="str">
        <f>'Katalog over Kulturmodeller '!F199</f>
        <v>Juletræer (NGR)</v>
      </c>
      <c r="D555" s="129" t="s">
        <v>633</v>
      </c>
      <c r="E555" s="140">
        <f>'Katalog over Kulturmodeller '!W199</f>
        <v>0</v>
      </c>
      <c r="F555" s="40">
        <f>E555</f>
        <v>0</v>
      </c>
      <c r="G555" s="40">
        <f t="shared" si="9482"/>
        <v>0</v>
      </c>
      <c r="H555" s="40">
        <f>G555*2/3</f>
        <v>0</v>
      </c>
      <c r="I555" s="40">
        <f>H555*0.5</f>
        <v>0</v>
      </c>
      <c r="J555" s="40">
        <v>0</v>
      </c>
      <c r="K555" s="40">
        <f t="shared" si="9483"/>
        <v>0</v>
      </c>
      <c r="L555" s="40">
        <f t="shared" si="9484"/>
        <v>0</v>
      </c>
      <c r="M555" s="40">
        <f t="shared" si="9485"/>
        <v>0</v>
      </c>
      <c r="N555" s="40">
        <f t="shared" si="9486"/>
        <v>0</v>
      </c>
      <c r="O555" s="40">
        <f t="shared" si="9487"/>
        <v>0</v>
      </c>
      <c r="P555" s="40">
        <f t="shared" si="9488"/>
        <v>0</v>
      </c>
      <c r="Q555" s="40">
        <f t="shared" si="9489"/>
        <v>0</v>
      </c>
      <c r="R555" s="40">
        <f t="shared" si="9490"/>
        <v>0</v>
      </c>
      <c r="S555" s="40">
        <f t="shared" si="9491"/>
        <v>0</v>
      </c>
      <c r="T555" s="40">
        <f t="shared" si="9492"/>
        <v>0</v>
      </c>
      <c r="U555" s="40">
        <f t="shared" si="9493"/>
        <v>0</v>
      </c>
      <c r="V555" s="40">
        <f t="shared" si="9494"/>
        <v>0</v>
      </c>
      <c r="W555" s="40">
        <f t="shared" si="9495"/>
        <v>0</v>
      </c>
      <c r="X555" s="40">
        <f t="shared" si="9496"/>
        <v>0</v>
      </c>
      <c r="Y555" s="40">
        <f t="shared" si="9497"/>
        <v>0</v>
      </c>
      <c r="Z555" s="40">
        <f t="shared" si="9498"/>
        <v>0</v>
      </c>
      <c r="AA555" s="40">
        <f t="shared" si="9499"/>
        <v>0</v>
      </c>
      <c r="AB555" s="40">
        <f t="shared" si="9500"/>
        <v>0</v>
      </c>
      <c r="AC555" s="40">
        <f t="shared" si="9501"/>
        <v>0</v>
      </c>
      <c r="AD555" s="40">
        <f t="shared" si="9502"/>
        <v>0</v>
      </c>
      <c r="AE555" s="40">
        <f t="shared" si="9503"/>
        <v>0</v>
      </c>
      <c r="AF555" s="40">
        <f t="shared" si="9504"/>
        <v>0</v>
      </c>
      <c r="AG555" s="40">
        <f t="shared" si="9505"/>
        <v>0</v>
      </c>
      <c r="AH555" s="40">
        <f t="shared" si="9506"/>
        <v>0</v>
      </c>
      <c r="AI555" s="40">
        <f t="shared" si="9507"/>
        <v>0</v>
      </c>
      <c r="AJ555" s="40">
        <f t="shared" si="9508"/>
        <v>0</v>
      </c>
      <c r="AK555" s="40">
        <f t="shared" si="9509"/>
        <v>0</v>
      </c>
      <c r="AL555" s="40">
        <f t="shared" si="9510"/>
        <v>0</v>
      </c>
      <c r="AM555" s="40">
        <f t="shared" si="9511"/>
        <v>0</v>
      </c>
      <c r="AN555" s="40">
        <f t="shared" si="9512"/>
        <v>0</v>
      </c>
      <c r="AO555" s="40">
        <f t="shared" si="9513"/>
        <v>0</v>
      </c>
      <c r="AP555" s="40">
        <f t="shared" si="9514"/>
        <v>0</v>
      </c>
      <c r="AQ555" s="40">
        <f t="shared" si="9515"/>
        <v>0</v>
      </c>
      <c r="AR555" s="40">
        <f t="shared" si="9516"/>
        <v>0</v>
      </c>
      <c r="AS555" s="41">
        <f t="shared" si="9517"/>
        <v>0</v>
      </c>
      <c r="AU555" s="12" cm="1">
        <f t="array" ref="AU555">IF($D555="","",INDEX('Data - CO2'!$B$5:$AP$53,MATCH(Kulturmodeller!$D555,'Data - CO2'!$A$5:$A$53,0),AU$20)*E555)</f>
        <v>0</v>
      </c>
      <c r="AV555" s="3" cm="1">
        <f t="array" ref="AV555">IF($D555="","",INDEX('Data - CO2'!$B$5:$AP$53,MATCH(Kulturmodeller!$D555,'Data - CO2'!$A$5:$A$53,0),AV$20)*F555)</f>
        <v>0</v>
      </c>
      <c r="AW555" s="3" cm="1">
        <f t="array" ref="AW555">IF($D555="","",INDEX('Data - CO2'!$B$5:$AP$53,MATCH(Kulturmodeller!$D555,'Data - CO2'!$A$5:$A$53,0),AW$20)*G555)</f>
        <v>0</v>
      </c>
      <c r="AX555" s="3" cm="1">
        <f t="array" ref="AX555">IF($D555="","",INDEX('Data - CO2'!$B$5:$AP$53,MATCH(Kulturmodeller!$D555,'Data - CO2'!$A$5:$A$53,0),AX$20)*H555)</f>
        <v>0</v>
      </c>
      <c r="AY555" s="3" cm="1">
        <f t="array" ref="AY555">IF($D555="","",INDEX('Data - CO2'!$B$5:$AP$53,MATCH(Kulturmodeller!$D555,'Data - CO2'!$A$5:$A$53,0),AY$20)*I555)</f>
        <v>0</v>
      </c>
      <c r="AZ555" s="3" cm="1">
        <f t="array" ref="AZ555">IF($D555="","",INDEX('Data - CO2'!$B$5:$AP$53,MATCH(Kulturmodeller!$D555,'Data - CO2'!$A$5:$A$53,0),AZ$20)*J555*$B548)</f>
        <v>0</v>
      </c>
      <c r="BA555" s="3" cm="1">
        <f t="array" ref="BA555">IF($D555="","",INDEX('Data - CO2'!$B$5:$AP$53,MATCH(Kulturmodeller!$D555,'Data - CO2'!$A$5:$A$53,0),BA$20)*K555*$B548)</f>
        <v>0</v>
      </c>
      <c r="BB555" s="3" cm="1">
        <f t="array" ref="BB555">IF($D555="","",INDEX('Data - CO2'!$B$5:$AP$53,MATCH(Kulturmodeller!$D555,'Data - CO2'!$A$5:$A$53,0),BB$20)*L555*$B548)</f>
        <v>0</v>
      </c>
      <c r="BC555" s="3" cm="1">
        <f t="array" ref="BC555">IF($D555="","",INDEX('Data - CO2'!$B$5:$AP$53,MATCH(Kulturmodeller!$D555,'Data - CO2'!$A$5:$A$53,0),BC$20)*M555*$B548)</f>
        <v>0</v>
      </c>
      <c r="BD555" s="3" cm="1">
        <f t="array" ref="BD555">IF($D555="","",INDEX('Data - CO2'!$B$5:$AP$53,MATCH(Kulturmodeller!$D555,'Data - CO2'!$A$5:$A$53,0),BD$20)*N555*$B548)</f>
        <v>0</v>
      </c>
      <c r="BE555" s="3" cm="1">
        <f t="array" ref="BE555">IF($D555="","",INDEX('Data - CO2'!$B$5:$AP$53,MATCH(Kulturmodeller!$D555,'Data - CO2'!$A$5:$A$53,0),BE$20)*O555*$B548)</f>
        <v>0</v>
      </c>
      <c r="BF555" s="3" cm="1">
        <f t="array" ref="BF555">IF($D555="","",INDEX('Data - CO2'!$B$5:$AP$53,MATCH(Kulturmodeller!$D555,'Data - CO2'!$A$5:$A$53,0),BF$20)*P555*$B548)</f>
        <v>0</v>
      </c>
      <c r="BG555" s="3" cm="1">
        <f t="array" ref="BG555">IF($D555="","",INDEX('Data - CO2'!$B$5:$AP$53,MATCH(Kulturmodeller!$D555,'Data - CO2'!$A$5:$A$53,0),BG$20)*Q555*$B548)</f>
        <v>0</v>
      </c>
      <c r="BH555" s="3" cm="1">
        <f t="array" ref="BH555">IF($D555="","",INDEX('Data - CO2'!$B$5:$AP$53,MATCH(Kulturmodeller!$D555,'Data - CO2'!$A$5:$A$53,0),BH$20)*R555*$B548)</f>
        <v>0</v>
      </c>
      <c r="BI555" s="3" cm="1">
        <f t="array" ref="BI555">IF($D555="","",INDEX('Data - CO2'!$B$5:$AP$53,MATCH(Kulturmodeller!$D555,'Data - CO2'!$A$5:$A$53,0),BI$20)*S555*$B548)</f>
        <v>0</v>
      </c>
      <c r="BJ555" s="3" cm="1">
        <f t="array" ref="BJ555">IF($D555="","",INDEX('Data - CO2'!$B$5:$AP$53,MATCH(Kulturmodeller!$D555,'Data - CO2'!$A$5:$A$53,0),BJ$20)*T555*$B548)</f>
        <v>0</v>
      </c>
      <c r="BK555" s="3" cm="1">
        <f t="array" ref="BK555">IF($D555="","",INDEX('Data - CO2'!$B$5:$AP$53,MATCH(Kulturmodeller!$D555,'Data - CO2'!$A$5:$A$53,0),BK$20)*U555*$B548)</f>
        <v>0</v>
      </c>
      <c r="BL555" s="3" cm="1">
        <f t="array" ref="BL555">IF($D555="","",INDEX('Data - CO2'!$B$5:$AP$53,MATCH(Kulturmodeller!$D555,'Data - CO2'!$A$5:$A$53,0),BL$20)*V555*$B548)</f>
        <v>0</v>
      </c>
      <c r="BM555" s="3" cm="1">
        <f t="array" ref="BM555">IF($D555="","",INDEX('Data - CO2'!$B$5:$AP$53,MATCH(Kulturmodeller!$D555,'Data - CO2'!$A$5:$A$53,0),BM$20)*W555*$B548)</f>
        <v>0</v>
      </c>
      <c r="BN555" s="3" cm="1">
        <f t="array" ref="BN555">IF($D555="","",INDEX('Data - CO2'!$B$5:$AP$53,MATCH(Kulturmodeller!$D555,'Data - CO2'!$A$5:$A$53,0),BN$20)*X555*$B548)</f>
        <v>0</v>
      </c>
      <c r="BO555" s="3" cm="1">
        <f t="array" ref="BO555">IF($D555="","",INDEX('Data - CO2'!$B$5:$AP$53,MATCH(Kulturmodeller!$D555,'Data - CO2'!$A$5:$A$53,0),BO$20)*Y555*$B548)</f>
        <v>0</v>
      </c>
      <c r="BP555" s="3" cm="1">
        <f t="array" ref="BP555">IF($D555="","",INDEX('Data - CO2'!$B$5:$AP$53,MATCH(Kulturmodeller!$D555,'Data - CO2'!$A$5:$A$53,0),BP$20)*Z555*$B548)</f>
        <v>0</v>
      </c>
      <c r="BQ555" s="3" cm="1">
        <f t="array" ref="BQ555">IF($D555="","",INDEX('Data - CO2'!$B$5:$AP$53,MATCH(Kulturmodeller!$D555,'Data - CO2'!$A$5:$A$53,0),BQ$20)*AA555*$B548)</f>
        <v>0</v>
      </c>
      <c r="BR555" s="3" cm="1">
        <f t="array" ref="BR555">IF($D555="","",INDEX('Data - CO2'!$B$5:$AP$53,MATCH(Kulturmodeller!$D555,'Data - CO2'!$A$5:$A$53,0),BR$20)*AB555*$B548)</f>
        <v>0</v>
      </c>
      <c r="BS555" s="3" cm="1">
        <f t="array" ref="BS555">IF($D555="","",INDEX('Data - CO2'!$B$5:$AP$53,MATCH(Kulturmodeller!$D555,'Data - CO2'!$A$5:$A$53,0),BS$20)*AC555*$B548)</f>
        <v>0</v>
      </c>
      <c r="BT555" s="3" cm="1">
        <f t="array" ref="BT555">IF($D555="","",INDEX('Data - CO2'!$B$5:$AP$53,MATCH(Kulturmodeller!$D555,'Data - CO2'!$A$5:$A$53,0),BT$20)*AD555*$B548)</f>
        <v>0</v>
      </c>
      <c r="BU555" s="3" cm="1">
        <f t="array" ref="BU555">IF($D555="","",INDEX('Data - CO2'!$B$5:$AP$53,MATCH(Kulturmodeller!$D555,'Data - CO2'!$A$5:$A$53,0),BU$20)*AE555*$B548)</f>
        <v>0</v>
      </c>
      <c r="BV555" s="3" cm="1">
        <f t="array" ref="BV555">IF($D555="","",INDEX('Data - CO2'!$B$5:$AP$53,MATCH(Kulturmodeller!$D555,'Data - CO2'!$A$5:$A$53,0),BV$20)*AF555*$B548)</f>
        <v>0</v>
      </c>
      <c r="BW555" s="3" cm="1">
        <f t="array" ref="BW555">IF($D555="","",INDEX('Data - CO2'!$B$5:$AP$53,MATCH(Kulturmodeller!$D555,'Data - CO2'!$A$5:$A$53,0),BW$20)*AG555*$B548)</f>
        <v>0</v>
      </c>
      <c r="BX555" s="3" cm="1">
        <f t="array" ref="BX555">IF($D555="","",INDEX('Data - CO2'!$B$5:$AP$53,MATCH(Kulturmodeller!$D555,'Data - CO2'!$A$5:$A$53,0),BX$20)*AH555*$B548)</f>
        <v>0</v>
      </c>
      <c r="BY555" s="3" cm="1">
        <f t="array" ref="BY555">IF($D555="","",INDEX('Data - CO2'!$B$5:$AP$53,MATCH(Kulturmodeller!$D555,'Data - CO2'!$A$5:$A$53,0),BY$20)*AI555*$B548)</f>
        <v>0</v>
      </c>
      <c r="BZ555" s="3" cm="1">
        <f t="array" ref="BZ555">IF($D555="","",INDEX('Data - CO2'!$B$5:$AP$53,MATCH(Kulturmodeller!$D555,'Data - CO2'!$A$5:$A$53,0),BZ$20)*AJ555*$B548)</f>
        <v>0</v>
      </c>
      <c r="CA555" s="3" cm="1">
        <f t="array" ref="CA555">IF($D555="","",INDEX('Data - CO2'!$B$5:$AP$53,MATCH(Kulturmodeller!$D555,'Data - CO2'!$A$5:$A$53,0),CA$20)*AK555*$B548)</f>
        <v>0</v>
      </c>
      <c r="CB555" s="3" cm="1">
        <f t="array" ref="CB555">IF($D555="","",INDEX('Data - CO2'!$B$5:$AP$53,MATCH(Kulturmodeller!$D555,'Data - CO2'!$A$5:$A$53,0),CB$20)*AL555*$B548)</f>
        <v>0</v>
      </c>
      <c r="CC555" s="3" cm="1">
        <f t="array" ref="CC555">IF($D555="","",INDEX('Data - CO2'!$B$5:$AP$53,MATCH(Kulturmodeller!$D555,'Data - CO2'!$A$5:$A$53,0),CC$20)*AM555*$B548)</f>
        <v>0</v>
      </c>
      <c r="CD555" s="3" cm="1">
        <f t="array" ref="CD555">IF($D555="","",INDEX('Data - CO2'!$B$5:$AP$53,MATCH(Kulturmodeller!$D555,'Data - CO2'!$A$5:$A$53,0),CD$20)*AN555*$B548)</f>
        <v>0</v>
      </c>
      <c r="CE555" s="3" cm="1">
        <f t="array" ref="CE555">IF($D555="","",INDEX('Data - CO2'!$B$5:$AP$53,MATCH(Kulturmodeller!$D555,'Data - CO2'!$A$5:$A$53,0),CE$20)*AO555*$B548)</f>
        <v>0</v>
      </c>
      <c r="CF555" s="3" cm="1">
        <f t="array" ref="CF555">IF($D555="","",INDEX('Data - CO2'!$B$5:$AP$53,MATCH(Kulturmodeller!$D555,'Data - CO2'!$A$5:$A$53,0),CF$20)*AP555*$B548)</f>
        <v>0</v>
      </c>
      <c r="CG555" s="3" cm="1">
        <f t="array" ref="CG555">IF($D555="","",INDEX('Data - CO2'!$B$5:$AP$53,MATCH(Kulturmodeller!$D555,'Data - CO2'!$A$5:$A$53,0),CG$20)*AQ555*$B548)</f>
        <v>0</v>
      </c>
      <c r="CH555" s="3" cm="1">
        <f t="array" ref="CH555">IF($D555="","",INDEX('Data - CO2'!$B$5:$AP$53,MATCH(Kulturmodeller!$D555,'Data - CO2'!$A$5:$A$53,0),CH$20)*AR555*$B548)</f>
        <v>0</v>
      </c>
      <c r="CI555" s="13" cm="1">
        <f t="array" ref="CI555">IF($D555="","",INDEX('Data - CO2'!$B$5:$AP$53,MATCH(Kulturmodeller!$D555,'Data - CO2'!$A$5:$A$53,0),CI$20)*AS555*$B548)</f>
        <v>0</v>
      </c>
    </row>
    <row r="556" spans="1:87" x14ac:dyDescent="0.3">
      <c r="A556" s="33"/>
      <c r="B556" s="33"/>
      <c r="C556" s="33"/>
      <c r="D556" s="10"/>
      <c r="E556" s="479">
        <f>SUM(E549:E555)</f>
        <v>1</v>
      </c>
      <c r="F556" s="108">
        <f>SUM(F549:F555)</f>
        <v>1</v>
      </c>
      <c r="G556" s="109">
        <f>SUM(G549:G555)</f>
        <v>1</v>
      </c>
      <c r="H556" s="109">
        <f t="shared" ref="H556:AS556" si="9518">SUM(H549:H555)</f>
        <v>1</v>
      </c>
      <c r="I556" s="109">
        <f t="shared" si="9518"/>
        <v>0.99999999999999989</v>
      </c>
      <c r="J556" s="109">
        <f t="shared" si="9518"/>
        <v>1</v>
      </c>
      <c r="K556" s="109">
        <f t="shared" si="9518"/>
        <v>1</v>
      </c>
      <c r="L556" s="109">
        <f t="shared" si="9518"/>
        <v>1</v>
      </c>
      <c r="M556" s="109">
        <f t="shared" si="9518"/>
        <v>1</v>
      </c>
      <c r="N556" s="109">
        <f t="shared" si="9518"/>
        <v>1</v>
      </c>
      <c r="O556" s="109">
        <f t="shared" si="9518"/>
        <v>1</v>
      </c>
      <c r="P556" s="109">
        <f t="shared" si="9518"/>
        <v>1</v>
      </c>
      <c r="Q556" s="109">
        <f t="shared" si="9518"/>
        <v>1</v>
      </c>
      <c r="R556" s="109">
        <f t="shared" si="9518"/>
        <v>1</v>
      </c>
      <c r="S556" s="109">
        <f t="shared" si="9518"/>
        <v>1</v>
      </c>
      <c r="T556" s="109">
        <f t="shared" si="9518"/>
        <v>1</v>
      </c>
      <c r="U556" s="109">
        <f t="shared" si="9518"/>
        <v>1</v>
      </c>
      <c r="V556" s="109">
        <f t="shared" si="9518"/>
        <v>1</v>
      </c>
      <c r="W556" s="109">
        <f t="shared" si="9518"/>
        <v>1</v>
      </c>
      <c r="X556" s="109">
        <f t="shared" si="9518"/>
        <v>1</v>
      </c>
      <c r="Y556" s="109">
        <f t="shared" si="9518"/>
        <v>1</v>
      </c>
      <c r="Z556" s="109">
        <f t="shared" si="9518"/>
        <v>1</v>
      </c>
      <c r="AA556" s="109">
        <f t="shared" si="9518"/>
        <v>1</v>
      </c>
      <c r="AB556" s="109">
        <f t="shared" si="9518"/>
        <v>1</v>
      </c>
      <c r="AC556" s="109">
        <f t="shared" si="9518"/>
        <v>1</v>
      </c>
      <c r="AD556" s="109">
        <f t="shared" si="9518"/>
        <v>1</v>
      </c>
      <c r="AE556" s="109">
        <f t="shared" si="9518"/>
        <v>1</v>
      </c>
      <c r="AF556" s="109">
        <f t="shared" si="9518"/>
        <v>1</v>
      </c>
      <c r="AG556" s="109">
        <f t="shared" si="9518"/>
        <v>1</v>
      </c>
      <c r="AH556" s="109">
        <f t="shared" si="9518"/>
        <v>1</v>
      </c>
      <c r="AI556" s="109">
        <f t="shared" si="9518"/>
        <v>1</v>
      </c>
      <c r="AJ556" s="109">
        <f t="shared" si="9518"/>
        <v>1</v>
      </c>
      <c r="AK556" s="109">
        <f t="shared" si="9518"/>
        <v>1</v>
      </c>
      <c r="AL556" s="109">
        <f t="shared" si="9518"/>
        <v>1</v>
      </c>
      <c r="AM556" s="109">
        <f t="shared" si="9518"/>
        <v>1</v>
      </c>
      <c r="AN556" s="109">
        <f t="shared" si="9518"/>
        <v>1</v>
      </c>
      <c r="AO556" s="109">
        <f t="shared" si="9518"/>
        <v>1</v>
      </c>
      <c r="AP556" s="109">
        <f t="shared" si="9518"/>
        <v>1</v>
      </c>
      <c r="AQ556" s="109">
        <f t="shared" si="9518"/>
        <v>1</v>
      </c>
      <c r="AR556" s="109">
        <f t="shared" si="9518"/>
        <v>1</v>
      </c>
      <c r="AS556" s="110">
        <f t="shared" si="9518"/>
        <v>1</v>
      </c>
      <c r="AU556" s="111">
        <f>SUM(AU549:AU555)</f>
        <v>0</v>
      </c>
      <c r="AV556" s="112">
        <f t="shared" ref="AV556:CI556" si="9519">SUM(AV549:AV555)</f>
        <v>3.158785747234671</v>
      </c>
      <c r="AW556" s="112">
        <f t="shared" si="9519"/>
        <v>20.35700538650191</v>
      </c>
      <c r="AX556" s="112">
        <f t="shared" si="9519"/>
        <v>45.702783490857804</v>
      </c>
      <c r="AY556" s="112">
        <f t="shared" si="9519"/>
        <v>86.540511860342804</v>
      </c>
      <c r="AZ556" s="112">
        <f t="shared" si="9519"/>
        <v>160.272004836299</v>
      </c>
      <c r="BA556" s="112">
        <f t="shared" si="9519"/>
        <v>224.64166193583662</v>
      </c>
      <c r="BB556" s="112">
        <f t="shared" si="9519"/>
        <v>271.49096472951879</v>
      </c>
      <c r="BC556" s="112">
        <f t="shared" si="9519"/>
        <v>304.26095153963871</v>
      </c>
      <c r="BD556" s="112">
        <f t="shared" si="9519"/>
        <v>330.10646853372583</v>
      </c>
      <c r="BE556" s="112">
        <f t="shared" si="9519"/>
        <v>350.27673786113758</v>
      </c>
      <c r="BF556" s="112">
        <f t="shared" si="9519"/>
        <v>368.88685418334916</v>
      </c>
      <c r="BG556" s="112">
        <f t="shared" si="9519"/>
        <v>387.39075944567986</v>
      </c>
      <c r="BH556" s="112">
        <f t="shared" si="9519"/>
        <v>403.26646220163047</v>
      </c>
      <c r="BI556" s="112">
        <f t="shared" si="9519"/>
        <v>414.55190659887529</v>
      </c>
      <c r="BJ556" s="112">
        <f t="shared" si="9519"/>
        <v>427.09180991687901</v>
      </c>
      <c r="BK556" s="112">
        <f t="shared" si="9519"/>
        <v>436.48015057340575</v>
      </c>
      <c r="BL556" s="112">
        <f t="shared" si="9519"/>
        <v>218.98742095661524</v>
      </c>
      <c r="BM556" s="112">
        <f t="shared" si="9519"/>
        <v>228.00670940658154</v>
      </c>
      <c r="BN556" s="112">
        <f t="shared" si="9519"/>
        <v>64.56703641551718</v>
      </c>
      <c r="BO556" s="112">
        <f t="shared" si="9519"/>
        <v>90.332978431091277</v>
      </c>
      <c r="BP556" s="112">
        <f t="shared" si="9519"/>
        <v>142.8519811890917</v>
      </c>
      <c r="BQ556" s="112">
        <f t="shared" si="9519"/>
        <v>209.46632603792764</v>
      </c>
      <c r="BR556" s="112">
        <f t="shared" si="9519"/>
        <v>275.94545003448422</v>
      </c>
      <c r="BS556" s="112">
        <f t="shared" si="9519"/>
        <v>311.53310344478359</v>
      </c>
      <c r="BT556" s="112">
        <f t="shared" si="9519"/>
        <v>339.25417495051869</v>
      </c>
      <c r="BU556" s="112">
        <f t="shared" si="9519"/>
        <v>364.60018435174896</v>
      </c>
      <c r="BV556" s="112">
        <f t="shared" si="9519"/>
        <v>385.51162198461157</v>
      </c>
      <c r="BW556" s="112">
        <f t="shared" si="9519"/>
        <v>402.71010390320851</v>
      </c>
      <c r="BX556" s="112">
        <f t="shared" si="9519"/>
        <v>361.12488813711849</v>
      </c>
      <c r="BY556" s="112">
        <f t="shared" si="9519"/>
        <v>371.73867383619779</v>
      </c>
      <c r="BZ556" s="112">
        <f t="shared" si="9519"/>
        <v>382.73263768224268</v>
      </c>
      <c r="CA556" s="112">
        <f t="shared" si="9519"/>
        <v>389.82753021034932</v>
      </c>
      <c r="CB556" s="112">
        <f t="shared" si="9519"/>
        <v>172.89600814197277</v>
      </c>
      <c r="CC556" s="112">
        <f t="shared" si="9519"/>
        <v>185.8269829813442</v>
      </c>
      <c r="CD556" s="112">
        <f t="shared" si="9519"/>
        <v>204.58810627853046</v>
      </c>
      <c r="CE556" s="112">
        <f t="shared" si="9519"/>
        <v>228.23549703998566</v>
      </c>
      <c r="CF556" s="112">
        <f t="shared" si="9519"/>
        <v>92.154607704569358</v>
      </c>
      <c r="CG556" s="112">
        <f t="shared" si="9519"/>
        <v>143.69526934198643</v>
      </c>
      <c r="CH556" s="112">
        <f t="shared" si="9519"/>
        <v>190.04373063518716</v>
      </c>
      <c r="CI556" s="113">
        <f t="shared" si="9519"/>
        <v>233.10840624072432</v>
      </c>
    </row>
    <row r="557" spans="1:87" x14ac:dyDescent="0.3">
      <c r="A557" s="7" t="s">
        <v>86</v>
      </c>
      <c r="B557" s="7"/>
      <c r="C557" s="131"/>
      <c r="D557" s="131"/>
      <c r="E557" s="126"/>
      <c r="F557" s="39">
        <f>E557</f>
        <v>0</v>
      </c>
      <c r="G557" s="40">
        <f t="shared" ref="G557:G558" si="9520">F557</f>
        <v>0</v>
      </c>
      <c r="H557" s="40">
        <f t="shared" ref="H557:H558" si="9521">G557</f>
        <v>0</v>
      </c>
      <c r="I557" s="40">
        <f t="shared" ref="I557:I558" si="9522">H557</f>
        <v>0</v>
      </c>
      <c r="J557" s="40">
        <f t="shared" ref="J557:J558" si="9523">I557</f>
        <v>0</v>
      </c>
      <c r="K557" s="40">
        <f t="shared" ref="K557:K558" si="9524">J557</f>
        <v>0</v>
      </c>
      <c r="L557" s="40">
        <f t="shared" ref="L557:L558" si="9525">K557</f>
        <v>0</v>
      </c>
      <c r="M557" s="40">
        <f t="shared" ref="M557:M558" si="9526">L557</f>
        <v>0</v>
      </c>
      <c r="N557" s="40">
        <f t="shared" ref="N557:N558" si="9527">M557</f>
        <v>0</v>
      </c>
      <c r="O557" s="40">
        <f t="shared" ref="O557:O558" si="9528">N557</f>
        <v>0</v>
      </c>
      <c r="P557" s="40">
        <f t="shared" ref="P557:P558" si="9529">O557</f>
        <v>0</v>
      </c>
      <c r="Q557" s="40">
        <f t="shared" ref="Q557:Q558" si="9530">P557</f>
        <v>0</v>
      </c>
      <c r="R557" s="40">
        <f t="shared" ref="R557:R558" si="9531">Q557</f>
        <v>0</v>
      </c>
      <c r="S557" s="40">
        <f t="shared" ref="S557:S558" si="9532">R557</f>
        <v>0</v>
      </c>
      <c r="T557" s="40">
        <f t="shared" ref="T557:T558" si="9533">S557</f>
        <v>0</v>
      </c>
      <c r="U557" s="40">
        <f t="shared" ref="U557:U558" si="9534">T557</f>
        <v>0</v>
      </c>
      <c r="V557" s="40">
        <f t="shared" ref="V557:V558" si="9535">U557</f>
        <v>0</v>
      </c>
      <c r="W557" s="40">
        <f t="shared" ref="W557:W558" si="9536">V557</f>
        <v>0</v>
      </c>
      <c r="X557" s="40">
        <f t="shared" ref="X557:X558" si="9537">W557</f>
        <v>0</v>
      </c>
      <c r="Y557" s="40">
        <f t="shared" ref="Y557:Y558" si="9538">X557</f>
        <v>0</v>
      </c>
      <c r="Z557" s="40">
        <f t="shared" ref="Z557:Z558" si="9539">Y557</f>
        <v>0</v>
      </c>
      <c r="AA557" s="40">
        <f t="shared" ref="AA557:AA558" si="9540">Z557</f>
        <v>0</v>
      </c>
      <c r="AB557" s="40">
        <f t="shared" ref="AB557:AB558" si="9541">AA557</f>
        <v>0</v>
      </c>
      <c r="AC557" s="40">
        <f t="shared" ref="AC557:AC558" si="9542">AB557</f>
        <v>0</v>
      </c>
      <c r="AD557" s="40">
        <f t="shared" ref="AD557:AD558" si="9543">AC557</f>
        <v>0</v>
      </c>
      <c r="AE557" s="40">
        <f t="shared" ref="AE557:AE558" si="9544">AD557</f>
        <v>0</v>
      </c>
      <c r="AF557" s="40">
        <f t="shared" ref="AF557:AF558" si="9545">AE557</f>
        <v>0</v>
      </c>
      <c r="AG557" s="40">
        <f t="shared" ref="AG557:AG558" si="9546">AF557</f>
        <v>0</v>
      </c>
      <c r="AH557" s="40">
        <f t="shared" ref="AH557:AH558" si="9547">AG557</f>
        <v>0</v>
      </c>
      <c r="AI557" s="40">
        <f t="shared" ref="AI557:AI558" si="9548">AH557</f>
        <v>0</v>
      </c>
      <c r="AJ557" s="40">
        <f t="shared" ref="AJ557:AJ558" si="9549">AI557</f>
        <v>0</v>
      </c>
      <c r="AK557" s="40">
        <f t="shared" ref="AK557:AK558" si="9550">AJ557</f>
        <v>0</v>
      </c>
      <c r="AL557" s="40">
        <f t="shared" ref="AL557:AL558" si="9551">AK557</f>
        <v>0</v>
      </c>
      <c r="AM557" s="40">
        <f t="shared" ref="AM557:AM558" si="9552">AL557</f>
        <v>0</v>
      </c>
      <c r="AN557" s="40">
        <f t="shared" ref="AN557:AN558" si="9553">AM557</f>
        <v>0</v>
      </c>
      <c r="AO557" s="40">
        <f t="shared" ref="AO557:AO558" si="9554">AN557</f>
        <v>0</v>
      </c>
      <c r="AP557" s="40">
        <f t="shared" ref="AP557:AP558" si="9555">AO557</f>
        <v>0</v>
      </c>
      <c r="AQ557" s="40">
        <f t="shared" ref="AQ557:AQ558" si="9556">AP557</f>
        <v>0</v>
      </c>
      <c r="AR557" s="40">
        <f t="shared" ref="AR557:AR558" si="9557">AQ557</f>
        <v>0</v>
      </c>
      <c r="AS557" s="41">
        <f t="shared" ref="AS557:AS558" si="9558">AR557</f>
        <v>0</v>
      </c>
      <c r="AU557" s="10" t="str" cm="1">
        <f t="array" ref="AU557">IF($D557="","",INDEX('Data - CO2'!$B$5:$AP$53,MATCH(Kulturmodeller!$D557,'Data - CO2'!$A$5:$A$53,0),AU$20)*E557)</f>
        <v/>
      </c>
      <c r="AV557" t="str" cm="1">
        <f t="array" ref="AV557">IF($D557="","",INDEX('Data - CO2'!$B$5:$AP$53,MATCH(Kulturmodeller!$D557,'Data - CO2'!$A$5:$A$53,0),AV$20)*F557)</f>
        <v/>
      </c>
      <c r="AW557" t="str" cm="1">
        <f t="array" ref="AW557">IF($D557="","",INDEX('Data - CO2'!$B$5:$AP$53,MATCH(Kulturmodeller!$D557,'Data - CO2'!$A$5:$A$53,0),AW$20)*G557)</f>
        <v/>
      </c>
      <c r="AX557" t="str" cm="1">
        <f t="array" ref="AX557">IF($D557="","",INDEX('Data - CO2'!$B$5:$AP$53,MATCH(Kulturmodeller!$D557,'Data - CO2'!$A$5:$A$53,0),AX$20)*H557)</f>
        <v/>
      </c>
      <c r="AY557" t="str" cm="1">
        <f t="array" ref="AY557">IF($D557="","",INDEX('Data - CO2'!$B$5:$AP$53,MATCH(Kulturmodeller!$D557,'Data - CO2'!$A$5:$A$53,0),AY$20)*I557)</f>
        <v/>
      </c>
      <c r="AZ557" t="str" cm="1">
        <f t="array" ref="AZ557">IF($D557="","",INDEX('Data - CO2'!$B$5:$AP$53,MATCH(Kulturmodeller!$D557,'Data - CO2'!$A$5:$A$53,0),AZ$20)*J557)</f>
        <v/>
      </c>
      <c r="BA557" t="str" cm="1">
        <f t="array" ref="BA557">IF($D557="","",INDEX('Data - CO2'!$B$5:$AP$53,MATCH(Kulturmodeller!$D557,'Data - CO2'!$A$5:$A$53,0),BA$20)*K557)</f>
        <v/>
      </c>
      <c r="BB557" t="str" cm="1">
        <f t="array" ref="BB557">IF($D557="","",INDEX('Data - CO2'!$B$5:$AP$53,MATCH(Kulturmodeller!$D557,'Data - CO2'!$A$5:$A$53,0),BB$20)*L557)</f>
        <v/>
      </c>
      <c r="BC557" t="str" cm="1">
        <f t="array" ref="BC557">IF($D557="","",INDEX('Data - CO2'!$B$5:$AP$53,MATCH(Kulturmodeller!$D557,'Data - CO2'!$A$5:$A$53,0),BC$20)*M557)</f>
        <v/>
      </c>
      <c r="BD557" t="str" cm="1">
        <f t="array" ref="BD557">IF($D557="","",INDEX('Data - CO2'!$B$5:$AP$53,MATCH(Kulturmodeller!$D557,'Data - CO2'!$A$5:$A$53,0),BD$20)*N557)</f>
        <v/>
      </c>
      <c r="BE557" t="str" cm="1">
        <f t="array" ref="BE557">IF($D557="","",INDEX('Data - CO2'!$B$5:$AP$53,MATCH(Kulturmodeller!$D557,'Data - CO2'!$A$5:$A$53,0),BE$20)*O557)</f>
        <v/>
      </c>
      <c r="BF557" t="str" cm="1">
        <f t="array" ref="BF557">IF($D557="","",INDEX('Data - CO2'!$B$5:$AP$53,MATCH(Kulturmodeller!$D557,'Data - CO2'!$A$5:$A$53,0),BF$20)*P557)</f>
        <v/>
      </c>
      <c r="BG557" t="str" cm="1">
        <f t="array" ref="BG557">IF($D557="","",INDEX('Data - CO2'!$B$5:$AP$53,MATCH(Kulturmodeller!$D557,'Data - CO2'!$A$5:$A$53,0),BG$20)*Q557)</f>
        <v/>
      </c>
      <c r="BH557" t="str" cm="1">
        <f t="array" ref="BH557">IF($D557="","",INDEX('Data - CO2'!$B$5:$AP$53,MATCH(Kulturmodeller!$D557,'Data - CO2'!$A$5:$A$53,0),BH$20)*R557)</f>
        <v/>
      </c>
      <c r="BI557" t="str" cm="1">
        <f t="array" ref="BI557">IF($D557="","",INDEX('Data - CO2'!$B$5:$AP$53,MATCH(Kulturmodeller!$D557,'Data - CO2'!$A$5:$A$53,0),BI$20)*S557)</f>
        <v/>
      </c>
      <c r="BJ557" t="str" cm="1">
        <f t="array" ref="BJ557">IF($D557="","",INDEX('Data - CO2'!$B$5:$AP$53,MATCH(Kulturmodeller!$D557,'Data - CO2'!$A$5:$A$53,0),BJ$20)*T557)</f>
        <v/>
      </c>
      <c r="BK557" t="str" cm="1">
        <f t="array" ref="BK557">IF($D557="","",INDEX('Data - CO2'!$B$5:$AP$53,MATCH(Kulturmodeller!$D557,'Data - CO2'!$A$5:$A$53,0),BK$20)*U557)</f>
        <v/>
      </c>
      <c r="BL557" t="str" cm="1">
        <f t="array" ref="BL557">IF($D557="","",INDEX('Data - CO2'!$B$5:$AP$53,MATCH(Kulturmodeller!$D557,'Data - CO2'!$A$5:$A$53,0),BL$20)*V557)</f>
        <v/>
      </c>
      <c r="BM557" t="str" cm="1">
        <f t="array" ref="BM557">IF($D557="","",INDEX('Data - CO2'!$B$5:$AP$53,MATCH(Kulturmodeller!$D557,'Data - CO2'!$A$5:$A$53,0),BM$20)*W557)</f>
        <v/>
      </c>
      <c r="BN557" t="str" cm="1">
        <f t="array" ref="BN557">IF($D557="","",INDEX('Data - CO2'!$B$5:$AP$53,MATCH(Kulturmodeller!$D557,'Data - CO2'!$A$5:$A$53,0),BN$20)*X557)</f>
        <v/>
      </c>
      <c r="BO557" t="str" cm="1">
        <f t="array" ref="BO557">IF($D557="","",INDEX('Data - CO2'!$B$5:$AP$53,MATCH(Kulturmodeller!$D557,'Data - CO2'!$A$5:$A$53,0),BO$20)*Y557)</f>
        <v/>
      </c>
      <c r="BP557" t="str" cm="1">
        <f t="array" ref="BP557">IF($D557="","",INDEX('Data - CO2'!$B$5:$AP$53,MATCH(Kulturmodeller!$D557,'Data - CO2'!$A$5:$A$53,0),BP$20)*Z557)</f>
        <v/>
      </c>
      <c r="BQ557" t="str" cm="1">
        <f t="array" ref="BQ557">IF($D557="","",INDEX('Data - CO2'!$B$5:$AP$53,MATCH(Kulturmodeller!$D557,'Data - CO2'!$A$5:$A$53,0),BQ$20)*AA557)</f>
        <v/>
      </c>
      <c r="BR557" t="str" cm="1">
        <f t="array" ref="BR557">IF($D557="","",INDEX('Data - CO2'!$B$5:$AP$53,MATCH(Kulturmodeller!$D557,'Data - CO2'!$A$5:$A$53,0),BR$20)*AB557)</f>
        <v/>
      </c>
      <c r="BS557" t="str" cm="1">
        <f t="array" ref="BS557">IF($D557="","",INDEX('Data - CO2'!$B$5:$AP$53,MATCH(Kulturmodeller!$D557,'Data - CO2'!$A$5:$A$53,0),BS$20)*AC557)</f>
        <v/>
      </c>
      <c r="BT557" t="str" cm="1">
        <f t="array" ref="BT557">IF($D557="","",INDEX('Data - CO2'!$B$5:$AP$53,MATCH(Kulturmodeller!$D557,'Data - CO2'!$A$5:$A$53,0),BT$20)*AD557)</f>
        <v/>
      </c>
      <c r="BU557" t="str" cm="1">
        <f t="array" ref="BU557">IF($D557="","",INDEX('Data - CO2'!$B$5:$AP$53,MATCH(Kulturmodeller!$D557,'Data - CO2'!$A$5:$A$53,0),BU$20)*AE557)</f>
        <v/>
      </c>
      <c r="BV557" t="str" cm="1">
        <f t="array" ref="BV557">IF($D557="","",INDEX('Data - CO2'!$B$5:$AP$53,MATCH(Kulturmodeller!$D557,'Data - CO2'!$A$5:$A$53,0),BV$20)*AF557)</f>
        <v/>
      </c>
      <c r="BW557" t="str" cm="1">
        <f t="array" ref="BW557">IF($D557="","",INDEX('Data - CO2'!$B$5:$AP$53,MATCH(Kulturmodeller!$D557,'Data - CO2'!$A$5:$A$53,0),BW$20)*AG557)</f>
        <v/>
      </c>
      <c r="BX557" t="str" cm="1">
        <f t="array" ref="BX557">IF($D557="","",INDEX('Data - CO2'!$B$5:$AP$53,MATCH(Kulturmodeller!$D557,'Data - CO2'!$A$5:$A$53,0),BX$20)*AH557)</f>
        <v/>
      </c>
      <c r="BY557" t="str" cm="1">
        <f t="array" ref="BY557">IF($D557="","",INDEX('Data - CO2'!$B$5:$AP$53,MATCH(Kulturmodeller!$D557,'Data - CO2'!$A$5:$A$53,0),BY$20)*AI557)</f>
        <v/>
      </c>
      <c r="BZ557" t="str" cm="1">
        <f t="array" ref="BZ557">IF($D557="","",INDEX('Data - CO2'!$B$5:$AP$53,MATCH(Kulturmodeller!$D557,'Data - CO2'!$A$5:$A$53,0),BZ$20)*AJ557)</f>
        <v/>
      </c>
      <c r="CA557" t="str" cm="1">
        <f t="array" ref="CA557">IF($D557="","",INDEX('Data - CO2'!$B$5:$AP$53,MATCH(Kulturmodeller!$D557,'Data - CO2'!$A$5:$A$53,0),CA$20)*AK557)</f>
        <v/>
      </c>
      <c r="CB557" t="str" cm="1">
        <f t="array" ref="CB557">IF($D557="","",INDEX('Data - CO2'!$B$5:$AP$53,MATCH(Kulturmodeller!$D557,'Data - CO2'!$A$5:$A$53,0),CB$20)*AL557)</f>
        <v/>
      </c>
      <c r="CC557" t="str" cm="1">
        <f t="array" ref="CC557">IF($D557="","",INDEX('Data - CO2'!$B$5:$AP$53,MATCH(Kulturmodeller!$D557,'Data - CO2'!$A$5:$A$53,0),CC$20)*AM557)</f>
        <v/>
      </c>
      <c r="CD557" t="str" cm="1">
        <f t="array" ref="CD557">IF($D557="","",INDEX('Data - CO2'!$B$5:$AP$53,MATCH(Kulturmodeller!$D557,'Data - CO2'!$A$5:$A$53,0),CD$20)*AN557)</f>
        <v/>
      </c>
      <c r="CE557" t="str" cm="1">
        <f t="array" ref="CE557">IF($D557="","",INDEX('Data - CO2'!$B$5:$AP$53,MATCH(Kulturmodeller!$D557,'Data - CO2'!$A$5:$A$53,0),CE$20)*AO557)</f>
        <v/>
      </c>
      <c r="CF557" t="str" cm="1">
        <f t="array" ref="CF557">IF($D557="","",INDEX('Data - CO2'!$B$5:$AP$53,MATCH(Kulturmodeller!$D557,'Data - CO2'!$A$5:$A$53,0),CF$20)*AP557)</f>
        <v/>
      </c>
      <c r="CG557" t="str" cm="1">
        <f t="array" ref="CG557">IF($D557="","",INDEX('Data - CO2'!$B$5:$AP$53,MATCH(Kulturmodeller!$D557,'Data - CO2'!$A$5:$A$53,0),CG$20)*AQ557)</f>
        <v/>
      </c>
      <c r="CH557" t="str" cm="1">
        <f t="array" ref="CH557">IF($D557="","",INDEX('Data - CO2'!$B$5:$AP$53,MATCH(Kulturmodeller!$D557,'Data - CO2'!$A$5:$A$53,0),CH$20)*AR557)</f>
        <v/>
      </c>
      <c r="CI557" s="11" t="str" cm="1">
        <f t="array" ref="CI557">IF($D557="","",INDEX('Data - CO2'!$B$5:$AP$53,MATCH(Kulturmodeller!$D557,'Data - CO2'!$A$5:$A$53,0),CI$20)*AS557)</f>
        <v/>
      </c>
    </row>
    <row r="558" spans="1:87" x14ac:dyDescent="0.3">
      <c r="A558" s="12" t="s">
        <v>87</v>
      </c>
      <c r="B558" s="12"/>
      <c r="C558" s="129"/>
      <c r="D558" s="129"/>
      <c r="E558" s="127"/>
      <c r="F558" s="45">
        <f>E558</f>
        <v>0</v>
      </c>
      <c r="G558" s="46">
        <f t="shared" si="9520"/>
        <v>0</v>
      </c>
      <c r="H558" s="46">
        <f t="shared" si="9521"/>
        <v>0</v>
      </c>
      <c r="I558" s="46">
        <f t="shared" si="9522"/>
        <v>0</v>
      </c>
      <c r="J558" s="46">
        <f t="shared" si="9523"/>
        <v>0</v>
      </c>
      <c r="K558" s="46">
        <f t="shared" si="9524"/>
        <v>0</v>
      </c>
      <c r="L558" s="46">
        <f t="shared" si="9525"/>
        <v>0</v>
      </c>
      <c r="M558" s="46">
        <f t="shared" si="9526"/>
        <v>0</v>
      </c>
      <c r="N558" s="46">
        <f t="shared" si="9527"/>
        <v>0</v>
      </c>
      <c r="O558" s="46">
        <f t="shared" si="9528"/>
        <v>0</v>
      </c>
      <c r="P558" s="46">
        <f t="shared" si="9529"/>
        <v>0</v>
      </c>
      <c r="Q558" s="46">
        <f t="shared" si="9530"/>
        <v>0</v>
      </c>
      <c r="R558" s="46">
        <f t="shared" si="9531"/>
        <v>0</v>
      </c>
      <c r="S558" s="46">
        <f t="shared" si="9532"/>
        <v>0</v>
      </c>
      <c r="T558" s="46">
        <f t="shared" si="9533"/>
        <v>0</v>
      </c>
      <c r="U558" s="46">
        <f t="shared" si="9534"/>
        <v>0</v>
      </c>
      <c r="V558" s="46">
        <f t="shared" si="9535"/>
        <v>0</v>
      </c>
      <c r="W558" s="46">
        <f t="shared" si="9536"/>
        <v>0</v>
      </c>
      <c r="X558" s="46">
        <f t="shared" si="9537"/>
        <v>0</v>
      </c>
      <c r="Y558" s="46">
        <f t="shared" si="9538"/>
        <v>0</v>
      </c>
      <c r="Z558" s="46">
        <f t="shared" si="9539"/>
        <v>0</v>
      </c>
      <c r="AA558" s="46">
        <f t="shared" si="9540"/>
        <v>0</v>
      </c>
      <c r="AB558" s="46">
        <f t="shared" si="9541"/>
        <v>0</v>
      </c>
      <c r="AC558" s="46">
        <f t="shared" si="9542"/>
        <v>0</v>
      </c>
      <c r="AD558" s="46">
        <f t="shared" si="9543"/>
        <v>0</v>
      </c>
      <c r="AE558" s="46">
        <f t="shared" si="9544"/>
        <v>0</v>
      </c>
      <c r="AF558" s="46">
        <f t="shared" si="9545"/>
        <v>0</v>
      </c>
      <c r="AG558" s="46">
        <f t="shared" si="9546"/>
        <v>0</v>
      </c>
      <c r="AH558" s="46">
        <f t="shared" si="9547"/>
        <v>0</v>
      </c>
      <c r="AI558" s="46">
        <f t="shared" si="9548"/>
        <v>0</v>
      </c>
      <c r="AJ558" s="46">
        <f t="shared" si="9549"/>
        <v>0</v>
      </c>
      <c r="AK558" s="46">
        <f t="shared" si="9550"/>
        <v>0</v>
      </c>
      <c r="AL558" s="46">
        <f t="shared" si="9551"/>
        <v>0</v>
      </c>
      <c r="AM558" s="46">
        <f t="shared" si="9552"/>
        <v>0</v>
      </c>
      <c r="AN558" s="46">
        <f t="shared" si="9553"/>
        <v>0</v>
      </c>
      <c r="AO558" s="46">
        <f t="shared" si="9554"/>
        <v>0</v>
      </c>
      <c r="AP558" s="46">
        <f t="shared" si="9555"/>
        <v>0</v>
      </c>
      <c r="AQ558" s="46">
        <f t="shared" si="9556"/>
        <v>0</v>
      </c>
      <c r="AR558" s="46">
        <f t="shared" si="9557"/>
        <v>0</v>
      </c>
      <c r="AS558" s="47">
        <f t="shared" si="9558"/>
        <v>0</v>
      </c>
      <c r="AU558" s="10" t="str" cm="1">
        <f t="array" ref="AU558">IF($D558="","",INDEX('Data - CO2'!$B$5:$AP$53,MATCH(Kulturmodeller!$D558,'Data - CO2'!$A$5:$A$53,0),AU$20)*E558)</f>
        <v/>
      </c>
      <c r="AV558" t="str" cm="1">
        <f t="array" ref="AV558">IF($D558="","",INDEX('Data - CO2'!$B$5:$AP$53,MATCH(Kulturmodeller!$D558,'Data - CO2'!$A$5:$A$53,0),AV$20)*F558)</f>
        <v/>
      </c>
      <c r="AW558" t="str" cm="1">
        <f t="array" ref="AW558">IF($D558="","",INDEX('Data - CO2'!$B$5:$AP$53,MATCH(Kulturmodeller!$D558,'Data - CO2'!$A$5:$A$53,0),AW$20)*G558)</f>
        <v/>
      </c>
      <c r="AX558" t="str" cm="1">
        <f t="array" ref="AX558">IF($D558="","",INDEX('Data - CO2'!$B$5:$AP$53,MATCH(Kulturmodeller!$D558,'Data - CO2'!$A$5:$A$53,0),AX$20)*H558)</f>
        <v/>
      </c>
      <c r="AY558" t="str" cm="1">
        <f t="array" ref="AY558">IF($D558="","",INDEX('Data - CO2'!$B$5:$AP$53,MATCH(Kulturmodeller!$D558,'Data - CO2'!$A$5:$A$53,0),AY$20)*I558)</f>
        <v/>
      </c>
      <c r="AZ558" t="str" cm="1">
        <f t="array" ref="AZ558">IF($D558="","",INDEX('Data - CO2'!$B$5:$AP$53,MATCH(Kulturmodeller!$D558,'Data - CO2'!$A$5:$A$53,0),AZ$20)*J558)</f>
        <v/>
      </c>
      <c r="BA558" t="str" cm="1">
        <f t="array" ref="BA558">IF($D558="","",INDEX('Data - CO2'!$B$5:$AP$53,MATCH(Kulturmodeller!$D558,'Data - CO2'!$A$5:$A$53,0),BA$20)*K558)</f>
        <v/>
      </c>
      <c r="BB558" t="str" cm="1">
        <f t="array" ref="BB558">IF($D558="","",INDEX('Data - CO2'!$B$5:$AP$53,MATCH(Kulturmodeller!$D558,'Data - CO2'!$A$5:$A$53,0),BB$20)*L558)</f>
        <v/>
      </c>
      <c r="BC558" t="str" cm="1">
        <f t="array" ref="BC558">IF($D558="","",INDEX('Data - CO2'!$B$5:$AP$53,MATCH(Kulturmodeller!$D558,'Data - CO2'!$A$5:$A$53,0),BC$20)*M558)</f>
        <v/>
      </c>
      <c r="BD558" t="str" cm="1">
        <f t="array" ref="BD558">IF($D558="","",INDEX('Data - CO2'!$B$5:$AP$53,MATCH(Kulturmodeller!$D558,'Data - CO2'!$A$5:$A$53,0),BD$20)*N558)</f>
        <v/>
      </c>
      <c r="BE558" t="str" cm="1">
        <f t="array" ref="BE558">IF($D558="","",INDEX('Data - CO2'!$B$5:$AP$53,MATCH(Kulturmodeller!$D558,'Data - CO2'!$A$5:$A$53,0),BE$20)*O558)</f>
        <v/>
      </c>
      <c r="BF558" t="str" cm="1">
        <f t="array" ref="BF558">IF($D558="","",INDEX('Data - CO2'!$B$5:$AP$53,MATCH(Kulturmodeller!$D558,'Data - CO2'!$A$5:$A$53,0),BF$20)*P558)</f>
        <v/>
      </c>
      <c r="BG558" t="str" cm="1">
        <f t="array" ref="BG558">IF($D558="","",INDEX('Data - CO2'!$B$5:$AP$53,MATCH(Kulturmodeller!$D558,'Data - CO2'!$A$5:$A$53,0),BG$20)*Q558)</f>
        <v/>
      </c>
      <c r="BH558" t="str" cm="1">
        <f t="array" ref="BH558">IF($D558="","",INDEX('Data - CO2'!$B$5:$AP$53,MATCH(Kulturmodeller!$D558,'Data - CO2'!$A$5:$A$53,0),BH$20)*R558)</f>
        <v/>
      </c>
      <c r="BI558" t="str" cm="1">
        <f t="array" ref="BI558">IF($D558="","",INDEX('Data - CO2'!$B$5:$AP$53,MATCH(Kulturmodeller!$D558,'Data - CO2'!$A$5:$A$53,0),BI$20)*S558)</f>
        <v/>
      </c>
      <c r="BJ558" t="str" cm="1">
        <f t="array" ref="BJ558">IF($D558="","",INDEX('Data - CO2'!$B$5:$AP$53,MATCH(Kulturmodeller!$D558,'Data - CO2'!$A$5:$A$53,0),BJ$20)*T558)</f>
        <v/>
      </c>
      <c r="BK558" t="str" cm="1">
        <f t="array" ref="BK558">IF($D558="","",INDEX('Data - CO2'!$B$5:$AP$53,MATCH(Kulturmodeller!$D558,'Data - CO2'!$A$5:$A$53,0),BK$20)*U558)</f>
        <v/>
      </c>
      <c r="BL558" t="str" cm="1">
        <f t="array" ref="BL558">IF($D558="","",INDEX('Data - CO2'!$B$5:$AP$53,MATCH(Kulturmodeller!$D558,'Data - CO2'!$A$5:$A$53,0),BL$20)*V558)</f>
        <v/>
      </c>
      <c r="BM558" t="str" cm="1">
        <f t="array" ref="BM558">IF($D558="","",INDEX('Data - CO2'!$B$5:$AP$53,MATCH(Kulturmodeller!$D558,'Data - CO2'!$A$5:$A$53,0),BM$20)*W558)</f>
        <v/>
      </c>
      <c r="BN558" t="str" cm="1">
        <f t="array" ref="BN558">IF($D558="","",INDEX('Data - CO2'!$B$5:$AP$53,MATCH(Kulturmodeller!$D558,'Data - CO2'!$A$5:$A$53,0),BN$20)*X558)</f>
        <v/>
      </c>
      <c r="BO558" t="str" cm="1">
        <f t="array" ref="BO558">IF($D558="","",INDEX('Data - CO2'!$B$5:$AP$53,MATCH(Kulturmodeller!$D558,'Data - CO2'!$A$5:$A$53,0),BO$20)*Y558)</f>
        <v/>
      </c>
      <c r="BP558" t="str" cm="1">
        <f t="array" ref="BP558">IF($D558="","",INDEX('Data - CO2'!$B$5:$AP$53,MATCH(Kulturmodeller!$D558,'Data - CO2'!$A$5:$A$53,0),BP$20)*Z558)</f>
        <v/>
      </c>
      <c r="BQ558" t="str" cm="1">
        <f t="array" ref="BQ558">IF($D558="","",INDEX('Data - CO2'!$B$5:$AP$53,MATCH(Kulturmodeller!$D558,'Data - CO2'!$A$5:$A$53,0),BQ$20)*AA558)</f>
        <v/>
      </c>
      <c r="BR558" t="str" cm="1">
        <f t="array" ref="BR558">IF($D558="","",INDEX('Data - CO2'!$B$5:$AP$53,MATCH(Kulturmodeller!$D558,'Data - CO2'!$A$5:$A$53,0),BR$20)*AB558)</f>
        <v/>
      </c>
      <c r="BS558" t="str" cm="1">
        <f t="array" ref="BS558">IF($D558="","",INDEX('Data - CO2'!$B$5:$AP$53,MATCH(Kulturmodeller!$D558,'Data - CO2'!$A$5:$A$53,0),BS$20)*AC558)</f>
        <v/>
      </c>
      <c r="BT558" t="str" cm="1">
        <f t="array" ref="BT558">IF($D558="","",INDEX('Data - CO2'!$B$5:$AP$53,MATCH(Kulturmodeller!$D558,'Data - CO2'!$A$5:$A$53,0),BT$20)*AD558)</f>
        <v/>
      </c>
      <c r="BU558" t="str" cm="1">
        <f t="array" ref="BU558">IF($D558="","",INDEX('Data - CO2'!$B$5:$AP$53,MATCH(Kulturmodeller!$D558,'Data - CO2'!$A$5:$A$53,0),BU$20)*AE558)</f>
        <v/>
      </c>
      <c r="BV558" t="str" cm="1">
        <f t="array" ref="BV558">IF($D558="","",INDEX('Data - CO2'!$B$5:$AP$53,MATCH(Kulturmodeller!$D558,'Data - CO2'!$A$5:$A$53,0),BV$20)*AF558)</f>
        <v/>
      </c>
      <c r="BW558" t="str" cm="1">
        <f t="array" ref="BW558">IF($D558="","",INDEX('Data - CO2'!$B$5:$AP$53,MATCH(Kulturmodeller!$D558,'Data - CO2'!$A$5:$A$53,0),BW$20)*AG558)</f>
        <v/>
      </c>
      <c r="BX558" t="str" cm="1">
        <f t="array" ref="BX558">IF($D558="","",INDEX('Data - CO2'!$B$5:$AP$53,MATCH(Kulturmodeller!$D558,'Data - CO2'!$A$5:$A$53,0),BX$20)*AH558)</f>
        <v/>
      </c>
      <c r="BY558" t="str" cm="1">
        <f t="array" ref="BY558">IF($D558="","",INDEX('Data - CO2'!$B$5:$AP$53,MATCH(Kulturmodeller!$D558,'Data - CO2'!$A$5:$A$53,0),BY$20)*AI558)</f>
        <v/>
      </c>
      <c r="BZ558" t="str" cm="1">
        <f t="array" ref="BZ558">IF($D558="","",INDEX('Data - CO2'!$B$5:$AP$53,MATCH(Kulturmodeller!$D558,'Data - CO2'!$A$5:$A$53,0),BZ$20)*AJ558)</f>
        <v/>
      </c>
      <c r="CA558" t="str" cm="1">
        <f t="array" ref="CA558">IF($D558="","",INDEX('Data - CO2'!$B$5:$AP$53,MATCH(Kulturmodeller!$D558,'Data - CO2'!$A$5:$A$53,0),CA$20)*AK558)</f>
        <v/>
      </c>
      <c r="CB558" t="str" cm="1">
        <f t="array" ref="CB558">IF($D558="","",INDEX('Data - CO2'!$B$5:$AP$53,MATCH(Kulturmodeller!$D558,'Data - CO2'!$A$5:$A$53,0),CB$20)*AL558)</f>
        <v/>
      </c>
      <c r="CC558" t="str" cm="1">
        <f t="array" ref="CC558">IF($D558="","",INDEX('Data - CO2'!$B$5:$AP$53,MATCH(Kulturmodeller!$D558,'Data - CO2'!$A$5:$A$53,0),CC$20)*AM558)</f>
        <v/>
      </c>
      <c r="CD558" t="str" cm="1">
        <f t="array" ref="CD558">IF($D558="","",INDEX('Data - CO2'!$B$5:$AP$53,MATCH(Kulturmodeller!$D558,'Data - CO2'!$A$5:$A$53,0),CD$20)*AN558)</f>
        <v/>
      </c>
      <c r="CE558" t="str" cm="1">
        <f t="array" ref="CE558">IF($D558="","",INDEX('Data - CO2'!$B$5:$AP$53,MATCH(Kulturmodeller!$D558,'Data - CO2'!$A$5:$A$53,0),CE$20)*AO558)</f>
        <v/>
      </c>
      <c r="CF558" t="str" cm="1">
        <f t="array" ref="CF558">IF($D558="","",INDEX('Data - CO2'!$B$5:$AP$53,MATCH(Kulturmodeller!$D558,'Data - CO2'!$A$5:$A$53,0),CF$20)*AP558)</f>
        <v/>
      </c>
      <c r="CG558" t="str" cm="1">
        <f t="array" ref="CG558">IF($D558="","",INDEX('Data - CO2'!$B$5:$AP$53,MATCH(Kulturmodeller!$D558,'Data - CO2'!$A$5:$A$53,0),CG$20)*AQ558)</f>
        <v/>
      </c>
      <c r="CH558" t="str" cm="1">
        <f t="array" ref="CH558">IF($D558="","",INDEX('Data - CO2'!$B$5:$AP$53,MATCH(Kulturmodeller!$D558,'Data - CO2'!$A$5:$A$53,0),CH$20)*AR558)</f>
        <v/>
      </c>
      <c r="CI558" s="11" t="str" cm="1">
        <f t="array" ref="CI558">IF($D558="","",INDEX('Data - CO2'!$B$5:$AP$53,MATCH(Kulturmodeller!$D558,'Data - CO2'!$A$5:$A$53,0),CI$20)*AS558)</f>
        <v/>
      </c>
    </row>
    <row r="559" spans="1:87" x14ac:dyDescent="0.3">
      <c r="A559" s="42"/>
      <c r="B559" s="42"/>
      <c r="C559" s="42"/>
      <c r="D559" s="12"/>
      <c r="E559" s="52"/>
      <c r="F559" s="53"/>
      <c r="G559" s="53"/>
      <c r="H559" s="53"/>
      <c r="I559" s="53"/>
      <c r="J559" s="53"/>
      <c r="K559" s="53"/>
      <c r="L559" s="53"/>
      <c r="M559" s="53"/>
      <c r="N559" s="53"/>
      <c r="O559" s="53"/>
      <c r="P559" s="53"/>
      <c r="Q559" s="53"/>
      <c r="R559" s="53"/>
      <c r="S559" s="53"/>
      <c r="T559" s="53"/>
      <c r="U559" s="53"/>
      <c r="V559" s="53"/>
      <c r="W559" s="53"/>
      <c r="X559" s="53"/>
      <c r="Y559" s="53"/>
      <c r="Z559" s="53"/>
      <c r="AA559" s="53"/>
      <c r="AB559" s="53"/>
      <c r="AC559" s="53"/>
      <c r="AD559" s="53"/>
      <c r="AE559" s="53"/>
      <c r="AF559" s="53"/>
      <c r="AG559" s="53"/>
      <c r="AH559" s="53"/>
      <c r="AI559" s="53"/>
      <c r="AJ559" s="53"/>
      <c r="AK559" s="53"/>
      <c r="AL559" s="53"/>
      <c r="AM559" s="53"/>
      <c r="AN559" s="53"/>
      <c r="AO559" s="53"/>
      <c r="AP559" s="53"/>
      <c r="AQ559" s="53"/>
      <c r="AR559" s="53"/>
      <c r="AS559" s="54"/>
      <c r="AU559" s="111">
        <f t="shared" ref="AU559:CH559" si="9559">SUM(AU557:AU558)</f>
        <v>0</v>
      </c>
      <c r="AV559" s="112">
        <f t="shared" si="9559"/>
        <v>0</v>
      </c>
      <c r="AW559" s="112">
        <f t="shared" si="9559"/>
        <v>0</v>
      </c>
      <c r="AX559" s="112">
        <f t="shared" si="9559"/>
        <v>0</v>
      </c>
      <c r="AY559" s="112">
        <f t="shared" si="9559"/>
        <v>0</v>
      </c>
      <c r="AZ559" s="112">
        <f t="shared" si="9559"/>
        <v>0</v>
      </c>
      <c r="BA559" s="112">
        <f t="shared" si="9559"/>
        <v>0</v>
      </c>
      <c r="BB559" s="112">
        <f t="shared" si="9559"/>
        <v>0</v>
      </c>
      <c r="BC559" s="112">
        <f t="shared" si="9559"/>
        <v>0</v>
      </c>
      <c r="BD559" s="112">
        <f t="shared" si="9559"/>
        <v>0</v>
      </c>
      <c r="BE559" s="112">
        <f t="shared" si="9559"/>
        <v>0</v>
      </c>
      <c r="BF559" s="112">
        <f t="shared" si="9559"/>
        <v>0</v>
      </c>
      <c r="BG559" s="112">
        <f t="shared" si="9559"/>
        <v>0</v>
      </c>
      <c r="BH559" s="112">
        <f t="shared" si="9559"/>
        <v>0</v>
      </c>
      <c r="BI559" s="112">
        <f t="shared" si="9559"/>
        <v>0</v>
      </c>
      <c r="BJ559" s="112">
        <f t="shared" si="9559"/>
        <v>0</v>
      </c>
      <c r="BK559" s="112">
        <f t="shared" si="9559"/>
        <v>0</v>
      </c>
      <c r="BL559" s="112">
        <f t="shared" si="9559"/>
        <v>0</v>
      </c>
      <c r="BM559" s="112">
        <f t="shared" si="9559"/>
        <v>0</v>
      </c>
      <c r="BN559" s="112">
        <f t="shared" si="9559"/>
        <v>0</v>
      </c>
      <c r="BO559" s="112">
        <f t="shared" si="9559"/>
        <v>0</v>
      </c>
      <c r="BP559" s="112">
        <f t="shared" si="9559"/>
        <v>0</v>
      </c>
      <c r="BQ559" s="112">
        <f t="shared" si="9559"/>
        <v>0</v>
      </c>
      <c r="BR559" s="112">
        <f t="shared" si="9559"/>
        <v>0</v>
      </c>
      <c r="BS559" s="112">
        <f t="shared" si="9559"/>
        <v>0</v>
      </c>
      <c r="BT559" s="112">
        <f t="shared" si="9559"/>
        <v>0</v>
      </c>
      <c r="BU559" s="112">
        <f t="shared" si="9559"/>
        <v>0</v>
      </c>
      <c r="BV559" s="112">
        <f t="shared" si="9559"/>
        <v>0</v>
      </c>
      <c r="BW559" s="112">
        <f t="shared" si="9559"/>
        <v>0</v>
      </c>
      <c r="BX559" s="112">
        <f t="shared" si="9559"/>
        <v>0</v>
      </c>
      <c r="BY559" s="112">
        <f t="shared" si="9559"/>
        <v>0</v>
      </c>
      <c r="BZ559" s="112">
        <f t="shared" si="9559"/>
        <v>0</v>
      </c>
      <c r="CA559" s="112">
        <f t="shared" si="9559"/>
        <v>0</v>
      </c>
      <c r="CB559" s="112">
        <f t="shared" si="9559"/>
        <v>0</v>
      </c>
      <c r="CC559" s="112">
        <f t="shared" si="9559"/>
        <v>0</v>
      </c>
      <c r="CD559" s="112">
        <f t="shared" si="9559"/>
        <v>0</v>
      </c>
      <c r="CE559" s="112">
        <f t="shared" si="9559"/>
        <v>0</v>
      </c>
      <c r="CF559" s="112">
        <f t="shared" si="9559"/>
        <v>0</v>
      </c>
      <c r="CG559" s="112">
        <f t="shared" si="9559"/>
        <v>0</v>
      </c>
      <c r="CH559" s="112">
        <f t="shared" si="9559"/>
        <v>0</v>
      </c>
      <c r="CI559" s="113">
        <f>SUM(CI557:CI558)</f>
        <v>0</v>
      </c>
    </row>
    <row r="560" spans="1:87" x14ac:dyDescent="0.3">
      <c r="A560" s="55" t="s">
        <v>88</v>
      </c>
      <c r="B560" s="55"/>
      <c r="C560" s="55"/>
      <c r="D560" s="56"/>
      <c r="E560" s="57"/>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9"/>
      <c r="AT560" s="91">
        <f>AVERAGE(BO560:CI560)</f>
        <v>260.86563155036544</v>
      </c>
      <c r="AU560" s="111">
        <f>AU556+AU559</f>
        <v>0</v>
      </c>
      <c r="AV560" s="112">
        <f t="shared" ref="AV560:CI560" si="9560">AV556+AV559</f>
        <v>3.158785747234671</v>
      </c>
      <c r="AW560" s="112">
        <f t="shared" si="9560"/>
        <v>20.35700538650191</v>
      </c>
      <c r="AX560" s="112">
        <f t="shared" si="9560"/>
        <v>45.702783490857804</v>
      </c>
      <c r="AY560" s="112">
        <f t="shared" si="9560"/>
        <v>86.540511860342804</v>
      </c>
      <c r="AZ560" s="112">
        <f t="shared" si="9560"/>
        <v>160.272004836299</v>
      </c>
      <c r="BA560" s="112">
        <f t="shared" si="9560"/>
        <v>224.64166193583662</v>
      </c>
      <c r="BB560" s="112">
        <f t="shared" si="9560"/>
        <v>271.49096472951879</v>
      </c>
      <c r="BC560" s="112">
        <f t="shared" si="9560"/>
        <v>304.26095153963871</v>
      </c>
      <c r="BD560" s="112">
        <f t="shared" si="9560"/>
        <v>330.10646853372583</v>
      </c>
      <c r="BE560" s="112">
        <f t="shared" si="9560"/>
        <v>350.27673786113758</v>
      </c>
      <c r="BF560" s="112">
        <f t="shared" si="9560"/>
        <v>368.88685418334916</v>
      </c>
      <c r="BG560" s="112">
        <f t="shared" si="9560"/>
        <v>387.39075944567986</v>
      </c>
      <c r="BH560" s="112">
        <f t="shared" si="9560"/>
        <v>403.26646220163047</v>
      </c>
      <c r="BI560" s="112">
        <f t="shared" si="9560"/>
        <v>414.55190659887529</v>
      </c>
      <c r="BJ560" s="112">
        <f t="shared" si="9560"/>
        <v>427.09180991687901</v>
      </c>
      <c r="BK560" s="112">
        <f t="shared" si="9560"/>
        <v>436.48015057340575</v>
      </c>
      <c r="BL560" s="112">
        <f t="shared" si="9560"/>
        <v>218.98742095661524</v>
      </c>
      <c r="BM560" s="112">
        <f t="shared" si="9560"/>
        <v>228.00670940658154</v>
      </c>
      <c r="BN560" s="112">
        <f t="shared" si="9560"/>
        <v>64.56703641551718</v>
      </c>
      <c r="BO560" s="112">
        <f t="shared" si="9560"/>
        <v>90.332978431091277</v>
      </c>
      <c r="BP560" s="112">
        <f t="shared" si="9560"/>
        <v>142.8519811890917</v>
      </c>
      <c r="BQ560" s="112">
        <f t="shared" si="9560"/>
        <v>209.46632603792764</v>
      </c>
      <c r="BR560" s="112">
        <f t="shared" si="9560"/>
        <v>275.94545003448422</v>
      </c>
      <c r="BS560" s="112">
        <f t="shared" si="9560"/>
        <v>311.53310344478359</v>
      </c>
      <c r="BT560" s="112">
        <f t="shared" si="9560"/>
        <v>339.25417495051869</v>
      </c>
      <c r="BU560" s="112">
        <f t="shared" si="9560"/>
        <v>364.60018435174896</v>
      </c>
      <c r="BV560" s="112">
        <f t="shared" si="9560"/>
        <v>385.51162198461157</v>
      </c>
      <c r="BW560" s="112">
        <f t="shared" si="9560"/>
        <v>402.71010390320851</v>
      </c>
      <c r="BX560" s="112">
        <f t="shared" si="9560"/>
        <v>361.12488813711849</v>
      </c>
      <c r="BY560" s="112">
        <f t="shared" si="9560"/>
        <v>371.73867383619779</v>
      </c>
      <c r="BZ560" s="112">
        <f t="shared" si="9560"/>
        <v>382.73263768224268</v>
      </c>
      <c r="CA560" s="112">
        <f t="shared" si="9560"/>
        <v>389.82753021034932</v>
      </c>
      <c r="CB560" s="112">
        <f t="shared" si="9560"/>
        <v>172.89600814197277</v>
      </c>
      <c r="CC560" s="112">
        <f t="shared" si="9560"/>
        <v>185.8269829813442</v>
      </c>
      <c r="CD560" s="112">
        <f t="shared" si="9560"/>
        <v>204.58810627853046</v>
      </c>
      <c r="CE560" s="112">
        <f t="shared" si="9560"/>
        <v>228.23549703998566</v>
      </c>
      <c r="CF560" s="112">
        <f t="shared" si="9560"/>
        <v>92.154607704569358</v>
      </c>
      <c r="CG560" s="112">
        <f t="shared" si="9560"/>
        <v>143.69526934198643</v>
      </c>
      <c r="CH560" s="112">
        <f t="shared" si="9560"/>
        <v>190.04373063518716</v>
      </c>
      <c r="CI560" s="113">
        <f t="shared" si="9560"/>
        <v>233.10840624072432</v>
      </c>
    </row>
    <row r="563" spans="1:87" x14ac:dyDescent="0.3">
      <c r="A563" s="60" t="s">
        <v>410</v>
      </c>
      <c r="AU563" t="s">
        <v>91</v>
      </c>
    </row>
    <row r="564" spans="1:87" x14ac:dyDescent="0.3">
      <c r="A564" s="25" t="s">
        <v>411</v>
      </c>
      <c r="B564" s="25"/>
      <c r="C564" s="25"/>
      <c r="D564" s="26"/>
      <c r="E564" s="27" t="s">
        <v>78</v>
      </c>
      <c r="F564" s="104"/>
      <c r="G564" s="104"/>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9"/>
      <c r="AU564">
        <v>1</v>
      </c>
      <c r="AV564">
        <v>2</v>
      </c>
      <c r="AW564">
        <v>3</v>
      </c>
      <c r="AX564">
        <v>4</v>
      </c>
      <c r="AY564">
        <v>5</v>
      </c>
      <c r="AZ564">
        <v>6</v>
      </c>
      <c r="BA564">
        <v>7</v>
      </c>
      <c r="BB564">
        <v>8</v>
      </c>
      <c r="BC564">
        <v>9</v>
      </c>
      <c r="BD564">
        <v>10</v>
      </c>
      <c r="BE564">
        <v>11</v>
      </c>
      <c r="BF564">
        <v>12</v>
      </c>
      <c r="BG564">
        <v>13</v>
      </c>
      <c r="BH564">
        <v>14</v>
      </c>
      <c r="BI564">
        <v>15</v>
      </c>
      <c r="BJ564">
        <v>16</v>
      </c>
      <c r="BK564">
        <v>17</v>
      </c>
      <c r="BL564">
        <v>18</v>
      </c>
      <c r="BM564">
        <v>19</v>
      </c>
      <c r="BN564">
        <v>20</v>
      </c>
      <c r="BO564">
        <v>21</v>
      </c>
      <c r="BP564">
        <v>22</v>
      </c>
      <c r="BQ564">
        <v>23</v>
      </c>
      <c r="BR564">
        <v>24</v>
      </c>
      <c r="BS564">
        <v>25</v>
      </c>
      <c r="BT564">
        <v>26</v>
      </c>
      <c r="BU564">
        <v>27</v>
      </c>
      <c r="BV564">
        <v>28</v>
      </c>
      <c r="BW564">
        <v>29</v>
      </c>
      <c r="BX564">
        <v>30</v>
      </c>
      <c r="BY564">
        <v>31</v>
      </c>
      <c r="BZ564">
        <v>32</v>
      </c>
      <c r="CA564">
        <v>33</v>
      </c>
      <c r="CB564">
        <v>34</v>
      </c>
      <c r="CC564">
        <v>35</v>
      </c>
      <c r="CD564">
        <v>36</v>
      </c>
      <c r="CE564">
        <v>37</v>
      </c>
      <c r="CF564">
        <v>38</v>
      </c>
      <c r="CG564">
        <v>39</v>
      </c>
      <c r="CH564">
        <v>40</v>
      </c>
      <c r="CI564">
        <v>41</v>
      </c>
    </row>
    <row r="565" spans="1:87" x14ac:dyDescent="0.3">
      <c r="A565" s="147" t="s">
        <v>303</v>
      </c>
      <c r="B565" s="148">
        <f>Lister!$B$13</f>
        <v>1</v>
      </c>
      <c r="C565" s="28" t="s">
        <v>60</v>
      </c>
      <c r="D565" s="29" t="s">
        <v>79</v>
      </c>
      <c r="E565" s="30" t="s">
        <v>163</v>
      </c>
      <c r="F565" s="31" t="s">
        <v>250</v>
      </c>
      <c r="G565" s="31" t="s">
        <v>137</v>
      </c>
      <c r="H565" s="31" t="s">
        <v>138</v>
      </c>
      <c r="I565" s="31" t="s">
        <v>139</v>
      </c>
      <c r="J565" s="31" t="s">
        <v>140</v>
      </c>
      <c r="K565" s="31" t="s">
        <v>141</v>
      </c>
      <c r="L565" s="31" t="s">
        <v>80</v>
      </c>
      <c r="M565" s="31" t="s">
        <v>144</v>
      </c>
      <c r="N565" s="31" t="s">
        <v>145</v>
      </c>
      <c r="O565" s="31" t="s">
        <v>146</v>
      </c>
      <c r="P565" s="31" t="s">
        <v>147</v>
      </c>
      <c r="Q565" s="31" t="s">
        <v>152</v>
      </c>
      <c r="R565" s="31" t="s">
        <v>153</v>
      </c>
      <c r="S565" s="31" t="s">
        <v>154</v>
      </c>
      <c r="T565" s="31" t="s">
        <v>155</v>
      </c>
      <c r="U565" s="31" t="s">
        <v>156</v>
      </c>
      <c r="V565" s="31" t="s">
        <v>229</v>
      </c>
      <c r="W565" s="31" t="s">
        <v>157</v>
      </c>
      <c r="X565" s="31" t="s">
        <v>158</v>
      </c>
      <c r="Y565" s="31" t="s">
        <v>159</v>
      </c>
      <c r="Z565" s="31" t="s">
        <v>230</v>
      </c>
      <c r="AA565" s="31" t="s">
        <v>231</v>
      </c>
      <c r="AB565" s="31" t="s">
        <v>232</v>
      </c>
      <c r="AC565" s="31" t="s">
        <v>233</v>
      </c>
      <c r="AD565" s="31" t="s">
        <v>234</v>
      </c>
      <c r="AE565" s="31" t="s">
        <v>235</v>
      </c>
      <c r="AF565" s="31" t="s">
        <v>236</v>
      </c>
      <c r="AG565" s="31" t="s">
        <v>237</v>
      </c>
      <c r="AH565" s="31" t="s">
        <v>238</v>
      </c>
      <c r="AI565" s="31" t="s">
        <v>239</v>
      </c>
      <c r="AJ565" s="31" t="s">
        <v>240</v>
      </c>
      <c r="AK565" s="31" t="s">
        <v>241</v>
      </c>
      <c r="AL565" s="31" t="s">
        <v>242</v>
      </c>
      <c r="AM565" s="31" t="s">
        <v>243</v>
      </c>
      <c r="AN565" s="31" t="s">
        <v>244</v>
      </c>
      <c r="AO565" s="31" t="s">
        <v>245</v>
      </c>
      <c r="AP565" s="31" t="s">
        <v>246</v>
      </c>
      <c r="AQ565" s="31" t="s">
        <v>247</v>
      </c>
      <c r="AR565" s="31" t="s">
        <v>248</v>
      </c>
      <c r="AS565" s="32" t="s">
        <v>249</v>
      </c>
      <c r="AU565" s="19">
        <v>1</v>
      </c>
      <c r="AV565" s="19">
        <v>5</v>
      </c>
      <c r="AW565" s="19">
        <v>10</v>
      </c>
      <c r="AX565" s="19">
        <v>15</v>
      </c>
      <c r="AY565" s="19">
        <v>20</v>
      </c>
      <c r="AZ565" s="19">
        <v>25</v>
      </c>
      <c r="BA565" s="19">
        <v>30</v>
      </c>
      <c r="BB565" s="19">
        <v>35</v>
      </c>
      <c r="BC565" s="19">
        <v>40</v>
      </c>
      <c r="BD565" s="19">
        <v>45</v>
      </c>
      <c r="BE565" s="19">
        <v>50</v>
      </c>
      <c r="BF565" s="19">
        <v>55</v>
      </c>
      <c r="BG565" s="19">
        <v>60</v>
      </c>
      <c r="BH565" s="19">
        <v>65</v>
      </c>
      <c r="BI565" s="19">
        <v>70</v>
      </c>
      <c r="BJ565" s="19">
        <v>75</v>
      </c>
      <c r="BK565" s="19">
        <v>80</v>
      </c>
      <c r="BL565" s="19">
        <v>85</v>
      </c>
      <c r="BM565" s="19">
        <v>90</v>
      </c>
      <c r="BN565" s="19">
        <v>95</v>
      </c>
      <c r="BO565" s="19">
        <v>100</v>
      </c>
      <c r="BP565" s="19">
        <v>105</v>
      </c>
      <c r="BQ565" s="19">
        <v>110</v>
      </c>
      <c r="BR565" s="19">
        <v>115</v>
      </c>
      <c r="BS565" s="19">
        <v>120</v>
      </c>
      <c r="BT565" s="19">
        <v>125</v>
      </c>
      <c r="BU565" s="19">
        <v>130</v>
      </c>
      <c r="BV565" s="19">
        <v>135</v>
      </c>
      <c r="BW565" s="19">
        <v>140</v>
      </c>
      <c r="BX565" s="19">
        <v>145</v>
      </c>
      <c r="BY565" s="2">
        <v>150</v>
      </c>
      <c r="BZ565" s="19">
        <v>155</v>
      </c>
      <c r="CA565" s="2">
        <v>160</v>
      </c>
      <c r="CB565" s="19">
        <v>165</v>
      </c>
      <c r="CC565" s="2">
        <v>170</v>
      </c>
      <c r="CD565" s="19">
        <v>175</v>
      </c>
      <c r="CE565" s="2">
        <v>180</v>
      </c>
      <c r="CF565" s="19">
        <v>185</v>
      </c>
      <c r="CG565" s="2">
        <v>190</v>
      </c>
      <c r="CH565" s="19">
        <v>195</v>
      </c>
      <c r="CI565" s="2">
        <v>200</v>
      </c>
    </row>
    <row r="566" spans="1:87" x14ac:dyDescent="0.3">
      <c r="A566" s="33" t="s">
        <v>81</v>
      </c>
      <c r="B566" s="33"/>
      <c r="C566" s="124" t="str">
        <f>'Katalog over Kulturmodeller '!F193</f>
        <v>RGR</v>
      </c>
      <c r="D566" s="125" t="s">
        <v>276</v>
      </c>
      <c r="E566" s="139">
        <f>'Katalog over Kulturmodeller '!W193</f>
        <v>0.5</v>
      </c>
      <c r="F566" s="37">
        <f>E566+((E571-F571)+(E572-F572))*(E566/SUM(E566:E570))</f>
        <v>0.5</v>
      </c>
      <c r="G566" s="37">
        <f t="shared" ref="G566" si="9561">F566+((F571-G571)+(F572-G572))*(F566/SUM(F566:F570))</f>
        <v>0.5</v>
      </c>
      <c r="H566" s="37">
        <f t="shared" ref="H566" si="9562">G566+((G571-H571)+(G572-H572))*(G566/SUM(G566:G570))</f>
        <v>0.51851851851851849</v>
      </c>
      <c r="I566" s="37">
        <f t="shared" ref="I566" si="9563">H566+((H571-I571)+(H572-I572))*(H566/SUM(H566:H570))</f>
        <v>0.53703703703703698</v>
      </c>
      <c r="J566" s="37">
        <f t="shared" ref="J566" si="9564">I566+((I571-J571)+(I572-J572))*(I566/SUM(I566:I570))</f>
        <v>0.55555555555555547</v>
      </c>
      <c r="K566" s="37">
        <f t="shared" ref="K566" si="9565">J566+((J571-K571)+(J572-K572))*(J566/SUM(J566:J570))</f>
        <v>0.55555555555555547</v>
      </c>
      <c r="L566" s="37">
        <f t="shared" ref="L566" si="9566">K566+((K571-L571)+(K572-L572))*(K566/SUM(K566:K570))</f>
        <v>0.55555555555555547</v>
      </c>
      <c r="M566" s="37">
        <f t="shared" ref="M566" si="9567">L566+((L571-M571)+(L572-M572))*(L566/SUM(L566:L570))</f>
        <v>0.55555555555555547</v>
      </c>
      <c r="N566" s="37">
        <f t="shared" ref="N566" si="9568">M566+((M571-N571)+(M572-N572))*(M566/SUM(M566:M570))</f>
        <v>0.55555555555555547</v>
      </c>
      <c r="O566" s="37">
        <f t="shared" ref="O566" si="9569">N566+((N571-O571)+(N572-O572))*(N566/SUM(N566:N570))</f>
        <v>0.55555555555555547</v>
      </c>
      <c r="P566" s="37">
        <f t="shared" ref="P566" si="9570">O566+((O571-P571)+(O572-P572))*(O566/SUM(O566:O570))</f>
        <v>0.55555555555555547</v>
      </c>
      <c r="Q566" s="37">
        <f t="shared" ref="Q566" si="9571">P566+((P571-Q571)+(P572-Q572))*(P566/SUM(P566:P570))</f>
        <v>0.55555555555555547</v>
      </c>
      <c r="R566" s="37">
        <f t="shared" ref="R566" si="9572">Q566+((Q571-R571)+(Q572-R572))*(Q566/SUM(Q566:Q570))</f>
        <v>0.55555555555555547</v>
      </c>
      <c r="S566" s="37">
        <f t="shared" ref="S566" si="9573">R566+((R571-S571)+(R572-S572))*(R566/SUM(R566:R570))</f>
        <v>0.55555555555555547</v>
      </c>
      <c r="T566" s="37">
        <f t="shared" ref="T566" si="9574">S566+((S571-T571)+(S572-T572))*(S566/SUM(S566:S570))</f>
        <v>0.55555555555555547</v>
      </c>
      <c r="U566" s="37">
        <f t="shared" ref="U566" si="9575">T566+((T571-U571)+(T572-U572))*(T566/SUM(T566:T570))</f>
        <v>0.55555555555555547</v>
      </c>
      <c r="V566" s="37">
        <f t="shared" ref="V566" si="9576">U566+((U571-V571)+(U572-V572))*(U566/SUM(U566:U570))</f>
        <v>0.55555555555555547</v>
      </c>
      <c r="W566" s="37">
        <f t="shared" ref="W566" si="9577">V566+((V571-W571)+(V572-W572))*(V566/SUM(V566:V570))</f>
        <v>0.55555555555555547</v>
      </c>
      <c r="X566" s="37">
        <f t="shared" ref="X566" si="9578">W566+((W571-X571)+(W572-X572))*(W566/SUM(W566:W570))</f>
        <v>0.55555555555555547</v>
      </c>
      <c r="Y566" s="37">
        <f t="shared" ref="Y566" si="9579">X566+((X571-Y571)+(X572-Y572))*(X566/SUM(X566:X570))</f>
        <v>0.55555555555555547</v>
      </c>
      <c r="Z566" s="37">
        <f t="shared" ref="Z566" si="9580">Y566+((Y571-Z571)+(Y572-Z572))*(Y566/SUM(Y566:Y570))</f>
        <v>0.55555555555555547</v>
      </c>
      <c r="AA566" s="37">
        <f t="shared" ref="AA566" si="9581">Z566+((Z571-AA571)+(Z572-AA572))*(Z566/SUM(Z566:Z570))</f>
        <v>0.55555555555555547</v>
      </c>
      <c r="AB566" s="37">
        <f t="shared" ref="AB566" si="9582">AA566+((AA571-AB571)+(AA572-AB572))*(AA566/SUM(AA566:AA570))</f>
        <v>0.55555555555555547</v>
      </c>
      <c r="AC566" s="37">
        <f t="shared" ref="AC566" si="9583">AB566+((AB571-AC571)+(AB572-AC572))*(AB566/SUM(AB566:AB570))</f>
        <v>0.55555555555555547</v>
      </c>
      <c r="AD566" s="37">
        <f t="shared" ref="AD566" si="9584">AC566+((AC571-AD571)+(AC572-AD572))*(AC566/SUM(AC566:AC570))</f>
        <v>0.55555555555555547</v>
      </c>
      <c r="AE566" s="37">
        <f t="shared" ref="AE566" si="9585">AD566+((AD571-AE571)+(AD572-AE572))*(AD566/SUM(AD566:AD570))</f>
        <v>0.55555555555555547</v>
      </c>
      <c r="AF566" s="37">
        <f t="shared" ref="AF566" si="9586">AE566+((AE571-AF571)+(AE572-AF572))*(AE566/SUM(AE566:AE570))</f>
        <v>0.55555555555555547</v>
      </c>
      <c r="AG566" s="37">
        <f t="shared" ref="AG566" si="9587">AF566+((AF571-AG571)+(AF572-AG572))*(AF566/SUM(AF566:AF570))</f>
        <v>0.55555555555555547</v>
      </c>
      <c r="AH566" s="37">
        <f t="shared" ref="AH566" si="9588">AG566+((AG571-AH571)+(AG572-AH572))*(AG566/SUM(AG566:AG570))</f>
        <v>0.55555555555555547</v>
      </c>
      <c r="AI566" s="37">
        <f t="shared" ref="AI566" si="9589">AH566+((AH571-AI571)+(AH572-AI572))*(AH566/SUM(AH566:AH570))</f>
        <v>0.55555555555555547</v>
      </c>
      <c r="AJ566" s="37">
        <f t="shared" ref="AJ566" si="9590">AI566+((AI571-AJ571)+(AI572-AJ572))*(AI566/SUM(AI566:AI570))</f>
        <v>0.55555555555555547</v>
      </c>
      <c r="AK566" s="37">
        <f t="shared" ref="AK566" si="9591">AJ566+((AJ571-AK571)+(AJ572-AK572))*(AJ566/SUM(AJ566:AJ570))</f>
        <v>0.55555555555555547</v>
      </c>
      <c r="AL566" s="37">
        <f t="shared" ref="AL566" si="9592">AK566+((AK571-AL571)+(AK572-AL572))*(AK566/SUM(AK566:AK570))</f>
        <v>0.55555555555555547</v>
      </c>
      <c r="AM566" s="37">
        <f t="shared" ref="AM566" si="9593">AL566+((AL571-AM571)+(AL572-AM572))*(AL566/SUM(AL566:AL570))</f>
        <v>0.55555555555555547</v>
      </c>
      <c r="AN566" s="37">
        <f t="shared" ref="AN566" si="9594">AM566+((AM571-AN571)+(AM572-AN572))*(AM566/SUM(AM566:AM570))</f>
        <v>0.55555555555555547</v>
      </c>
      <c r="AO566" s="37">
        <f t="shared" ref="AO566" si="9595">AN566+((AN571-AO571)+(AN572-AO572))*(AN566/SUM(AN566:AN570))</f>
        <v>0.55555555555555547</v>
      </c>
      <c r="AP566" s="37">
        <f t="shared" ref="AP566" si="9596">AO566+((AO571-AP571)+(AO572-AP572))*(AO566/SUM(AO566:AO570))</f>
        <v>0.55555555555555547</v>
      </c>
      <c r="AQ566" s="37">
        <f t="shared" ref="AQ566" si="9597">AP566+((AP571-AQ571)+(AP572-AQ572))*(AP566/SUM(AP566:AP570))</f>
        <v>0.55555555555555547</v>
      </c>
      <c r="AR566" s="37">
        <f t="shared" ref="AR566" si="9598">AQ566+((AQ571-AR571)+(AQ572-AR572))*(AQ566/SUM(AQ566:AQ570))</f>
        <v>0.55555555555555547</v>
      </c>
      <c r="AS566" s="38">
        <f t="shared" ref="AS566" si="9599">AR566+((AR571-AS571)+(AR572-AS572))*(AR566/SUM(AR566:AR570))</f>
        <v>0.55555555555555547</v>
      </c>
      <c r="AU566" s="7" cm="1">
        <f t="array" ref="AU566">IF($D566="","",INDEX('Data - CO2'!$B$5:$AP$53,MATCH(Kulturmodeller!$D566,'Data - CO2'!$A$5:$A$53,0),AU$20)*E566)</f>
        <v>0</v>
      </c>
      <c r="AV566" s="8" cm="1">
        <f t="array" ref="AV566">IF($D566="","",INDEX('Data - CO2'!$B$5:$AP$53,MATCH(Kulturmodeller!$D566,'Data - CO2'!$A$5:$A$53,0),AV$20)*F566)</f>
        <v>1.4913521429066923</v>
      </c>
      <c r="AW566" s="8" cm="1">
        <f t="array" ref="AW566">IF($D566="","",INDEX('Data - CO2'!$B$5:$AP$53,MATCH(Kulturmodeller!$D566,'Data - CO2'!$A$5:$A$53,0),AW$20)*G566)</f>
        <v>9.9423476193779496</v>
      </c>
      <c r="AX566" s="8" cm="1">
        <f t="array" ref="AX566">IF($D566="","",INDEX('Data - CO2'!$B$5:$AP$53,MATCH(Kulturmodeller!$D566,'Data - CO2'!$A$5:$A$53,0),AX$20)*H566)</f>
        <v>25.776456790979864</v>
      </c>
      <c r="AY566" s="8" cm="1">
        <f t="array" ref="AY566">IF($D566="","",INDEX('Data - CO2'!$B$5:$AP$53,MATCH(Kulturmodeller!$D566,'Data - CO2'!$A$5:$A$53,0),AY$20)*I566)</f>
        <v>53.394089067029711</v>
      </c>
      <c r="AZ566" s="8" cm="1">
        <f t="array" ref="AZ566">IF($D566="","",INDEX('Data - CO2'!$B$5:$AP$53,MATCH(Kulturmodeller!$D566,'Data - CO2'!$A$5:$A$53,0),AZ$20)*J566*$B565)</f>
        <v>107.42989011551077</v>
      </c>
      <c r="BA566" s="8" cm="1">
        <f t="array" ref="BA566">IF($D566="","",INDEX('Data - CO2'!$B$5:$AP$53,MATCH(Kulturmodeller!$D566,'Data - CO2'!$A$5:$A$53,0),BA$20)*K566*$B565)</f>
        <v>150.97335126465103</v>
      </c>
      <c r="BB566" s="8" cm="1">
        <f t="array" ref="BB566">IF($D566="","",INDEX('Data - CO2'!$B$5:$AP$53,MATCH(Kulturmodeller!$D566,'Data - CO2'!$A$5:$A$53,0),BB$20)*L566*$B565)</f>
        <v>169.5919000788063</v>
      </c>
      <c r="BC566" s="8" cm="1">
        <f t="array" ref="BC566">IF($D566="","",INDEX('Data - CO2'!$B$5:$AP$53,MATCH(Kulturmodeller!$D566,'Data - CO2'!$A$5:$A$53,0),BC$20)*M566*$B565)</f>
        <v>183.81429248097766</v>
      </c>
      <c r="BD566" s="8" cm="1">
        <f t="array" ref="BD566">IF($D566="","",INDEX('Data - CO2'!$B$5:$AP$53,MATCH(Kulturmodeller!$D566,'Data - CO2'!$A$5:$A$53,0),BD$20)*N566*$B565)</f>
        <v>197.37212698371849</v>
      </c>
      <c r="BE566" s="8" cm="1">
        <f t="array" ref="BE566">IF($D566="","",INDEX('Data - CO2'!$B$5:$AP$53,MATCH(Kulturmodeller!$D566,'Data - CO2'!$A$5:$A$53,0),BE$20)*O566*$B565)</f>
        <v>208.48164792914736</v>
      </c>
      <c r="BF566" s="8" cm="1">
        <f t="array" ref="BF566">IF($D566="","",INDEX('Data - CO2'!$B$5:$AP$53,MATCH(Kulturmodeller!$D566,'Data - CO2'!$A$5:$A$53,0),BF$20)*P566*$B565)</f>
        <v>220.2649513628069</v>
      </c>
      <c r="BG566" s="8" cm="1">
        <f t="array" ref="BG566">IF($D566="","",INDEX('Data - CO2'!$B$5:$AP$53,MATCH(Kulturmodeller!$D566,'Data - CO2'!$A$5:$A$53,0),BG$20)*Q566*$B565)</f>
        <v>230.39705174006366</v>
      </c>
      <c r="BH566" s="8" cm="1">
        <f t="array" ref="BH566">IF($D566="","",INDEX('Data - CO2'!$B$5:$AP$53,MATCH(Kulturmodeller!$D566,'Data - CO2'!$A$5:$A$53,0),BH$20)*R566*$B565)</f>
        <v>237.42985532132201</v>
      </c>
      <c r="BI566" s="8" cm="1">
        <f t="array" ref="BI566">IF($D566="","",INDEX('Data - CO2'!$B$5:$AP$53,MATCH(Kulturmodeller!$D566,'Data - CO2'!$A$5:$A$53,0),BI$20)*S566*$B565)</f>
        <v>243.51993977609629</v>
      </c>
      <c r="BJ566" s="8" cm="1">
        <f t="array" ref="BJ566">IF($D566="","",INDEX('Data - CO2'!$B$5:$AP$53,MATCH(Kulturmodeller!$D566,'Data - CO2'!$A$5:$A$53,0),BJ$20)*T566*$B565)</f>
        <v>248.8782228216254</v>
      </c>
      <c r="BK566" s="8" cm="1">
        <f t="array" ref="BK566">IF($D566="","",INDEX('Data - CO2'!$B$5:$AP$53,MATCH(Kulturmodeller!$D566,'Data - CO2'!$A$5:$A$53,0),BK$20)*U566*$B565)</f>
        <v>1.6570579365629912</v>
      </c>
      <c r="BL566" s="8" cm="1">
        <f t="array" ref="BL566">IF($D566="","",INDEX('Data - CO2'!$B$5:$AP$53,MATCH(Kulturmodeller!$D566,'Data - CO2'!$A$5:$A$53,0),BL$20)*V566*$B565)</f>
        <v>11.047052910419943</v>
      </c>
      <c r="BM566" s="8" cm="1">
        <f t="array" ref="BM566">IF($D566="","",INDEX('Data - CO2'!$B$5:$AP$53,MATCH(Kulturmodeller!$D566,'Data - CO2'!$A$5:$A$53,0),BM$20)*W566*$B565)</f>
        <v>27.61763227604985</v>
      </c>
      <c r="BN566" s="8" cm="1">
        <f t="array" ref="BN566">IF($D566="","",INDEX('Data - CO2'!$B$5:$AP$53,MATCH(Kulturmodeller!$D566,'Data - CO2'!$A$5:$A$53,0),BN$20)*X566*$B565)</f>
        <v>55.2352645520997</v>
      </c>
      <c r="BO566" s="8" cm="1">
        <f t="array" ref="BO566">IF($D566="","",INDEX('Data - CO2'!$B$5:$AP$53,MATCH(Kulturmodeller!$D566,'Data - CO2'!$A$5:$A$53,0),BO$20)*Y566*$B565)</f>
        <v>107.42989011551077</v>
      </c>
      <c r="BP566" s="8" cm="1">
        <f t="array" ref="BP566">IF($D566="","",INDEX('Data - CO2'!$B$5:$AP$53,MATCH(Kulturmodeller!$D566,'Data - CO2'!$A$5:$A$53,0),BP$20)*Z566*$B565)</f>
        <v>150.97335126465103</v>
      </c>
      <c r="BQ566" s="8" cm="1">
        <f t="array" ref="BQ566">IF($D566="","",INDEX('Data - CO2'!$B$5:$AP$53,MATCH(Kulturmodeller!$D566,'Data - CO2'!$A$5:$A$53,0),BQ$20)*AA566*$B565)</f>
        <v>169.5919000788063</v>
      </c>
      <c r="BR566" s="8" cm="1">
        <f t="array" ref="BR566">IF($D566="","",INDEX('Data - CO2'!$B$5:$AP$53,MATCH(Kulturmodeller!$D566,'Data - CO2'!$A$5:$A$53,0),BR$20)*AB566*$B565)</f>
        <v>183.81429248097766</v>
      </c>
      <c r="BS566" s="8" cm="1">
        <f t="array" ref="BS566">IF($D566="","",INDEX('Data - CO2'!$B$5:$AP$53,MATCH(Kulturmodeller!$D566,'Data - CO2'!$A$5:$A$53,0),BS$20)*AC566*$B565)</f>
        <v>197.37212698371849</v>
      </c>
      <c r="BT566" s="8" cm="1">
        <f t="array" ref="BT566">IF($D566="","",INDEX('Data - CO2'!$B$5:$AP$53,MATCH(Kulturmodeller!$D566,'Data - CO2'!$A$5:$A$53,0),BT$20)*AD566*$B565)</f>
        <v>208.48164792914736</v>
      </c>
      <c r="BU566" s="8" cm="1">
        <f t="array" ref="BU566">IF($D566="","",INDEX('Data - CO2'!$B$5:$AP$53,MATCH(Kulturmodeller!$D566,'Data - CO2'!$A$5:$A$53,0),BU$20)*AE566*$B565)</f>
        <v>220.2649513628069</v>
      </c>
      <c r="BV566" s="8" cm="1">
        <f t="array" ref="BV566">IF($D566="","",INDEX('Data - CO2'!$B$5:$AP$53,MATCH(Kulturmodeller!$D566,'Data - CO2'!$A$5:$A$53,0),BV$20)*AF566*$B565)</f>
        <v>230.39705174006366</v>
      </c>
      <c r="BW566" s="8" cm="1">
        <f t="array" ref="BW566">IF($D566="","",INDEX('Data - CO2'!$B$5:$AP$53,MATCH(Kulturmodeller!$D566,'Data - CO2'!$A$5:$A$53,0),BW$20)*AG566*$B565)</f>
        <v>237.42985532132201</v>
      </c>
      <c r="BX566" s="8" cm="1">
        <f t="array" ref="BX566">IF($D566="","",INDEX('Data - CO2'!$B$5:$AP$53,MATCH(Kulturmodeller!$D566,'Data - CO2'!$A$5:$A$53,0),BX$20)*AH566*$B565)</f>
        <v>243.51993977609629</v>
      </c>
      <c r="BY566" s="8" cm="1">
        <f t="array" ref="BY566">IF($D566="","",INDEX('Data - CO2'!$B$5:$AP$53,MATCH(Kulturmodeller!$D566,'Data - CO2'!$A$5:$A$53,0),BY$20)*AI566*$B565)</f>
        <v>248.8782228216254</v>
      </c>
      <c r="BZ566" s="8" cm="1">
        <f t="array" ref="BZ566">IF($D566="","",INDEX('Data - CO2'!$B$5:$AP$53,MATCH(Kulturmodeller!$D566,'Data - CO2'!$A$5:$A$53,0),BZ$20)*AJ566*$B565)</f>
        <v>1.6570579365629912</v>
      </c>
      <c r="CA566" s="8" cm="1">
        <f t="array" ref="CA566">IF($D566="","",INDEX('Data - CO2'!$B$5:$AP$53,MATCH(Kulturmodeller!$D566,'Data - CO2'!$A$5:$A$53,0),CA$20)*AK566*$B565)</f>
        <v>11.047052910419943</v>
      </c>
      <c r="CB566" s="8" cm="1">
        <f t="array" ref="CB566">IF($D566="","",INDEX('Data - CO2'!$B$5:$AP$53,MATCH(Kulturmodeller!$D566,'Data - CO2'!$A$5:$A$53,0),CB$20)*AL566*$B565)</f>
        <v>27.61763227604985</v>
      </c>
      <c r="CC566" s="8" cm="1">
        <f t="array" ref="CC566">IF($D566="","",INDEX('Data - CO2'!$B$5:$AP$53,MATCH(Kulturmodeller!$D566,'Data - CO2'!$A$5:$A$53,0),CC$20)*AM566*$B565)</f>
        <v>55.2352645520997</v>
      </c>
      <c r="CD566" s="8" cm="1">
        <f t="array" ref="CD566">IF($D566="","",INDEX('Data - CO2'!$B$5:$AP$53,MATCH(Kulturmodeller!$D566,'Data - CO2'!$A$5:$A$53,0),CD$20)*AN566*$B565)</f>
        <v>107.42989011551077</v>
      </c>
      <c r="CE566" s="8" cm="1">
        <f t="array" ref="CE566">IF($D566="","",INDEX('Data - CO2'!$B$5:$AP$53,MATCH(Kulturmodeller!$D566,'Data - CO2'!$A$5:$A$53,0),CE$20)*AO566*$B565)</f>
        <v>150.97335126465103</v>
      </c>
      <c r="CF566" s="8" cm="1">
        <f t="array" ref="CF566">IF($D566="","",INDEX('Data - CO2'!$B$5:$AP$53,MATCH(Kulturmodeller!$D566,'Data - CO2'!$A$5:$A$53,0),CF$20)*AP566*$B565)</f>
        <v>169.5919000788063</v>
      </c>
      <c r="CG566" s="8" cm="1">
        <f t="array" ref="CG566">IF($D566="","",INDEX('Data - CO2'!$B$5:$AP$53,MATCH(Kulturmodeller!$D566,'Data - CO2'!$A$5:$A$53,0),CG$20)*AQ566*$B565)</f>
        <v>183.81429248097766</v>
      </c>
      <c r="CH566" s="8" cm="1">
        <f t="array" ref="CH566">IF($D566="","",INDEX('Data - CO2'!$B$5:$AP$53,MATCH(Kulturmodeller!$D566,'Data - CO2'!$A$5:$A$53,0),CH$20)*AR566*$B565)</f>
        <v>197.37212698371849</v>
      </c>
      <c r="CI566" s="9" cm="1">
        <f t="array" ref="CI566">IF($D566="","",INDEX('Data - CO2'!$B$5:$AP$53,MATCH(Kulturmodeller!$D566,'Data - CO2'!$A$5:$A$53,0),CI$20)*AS566*$B565)</f>
        <v>208.48164792914736</v>
      </c>
    </row>
    <row r="567" spans="1:87" x14ac:dyDescent="0.3">
      <c r="A567" s="33" t="s">
        <v>82</v>
      </c>
      <c r="B567" s="33"/>
      <c r="C567" s="124" t="str">
        <f>'Katalog over Kulturmodeller '!F194</f>
        <v>NÅL - valgfrit</v>
      </c>
      <c r="D567" s="125" t="s">
        <v>287</v>
      </c>
      <c r="E567" s="151">
        <f>'Katalog over Kulturmodeller '!W194</f>
        <v>0.3</v>
      </c>
      <c r="F567" s="40">
        <f>E567+((E571-F571)+(E572-F572))*(E567/SUM(E566:E570))</f>
        <v>0.3</v>
      </c>
      <c r="G567" s="40">
        <f t="shared" ref="G567" si="9600">F567+((F571-G571)+(F572-G572))*(F567/SUM(F566:F570))</f>
        <v>0.3</v>
      </c>
      <c r="H567" s="40">
        <f t="shared" ref="H567" si="9601">G567+((G571-H571)+(G572-H572))*(G567/SUM(G566:G570))</f>
        <v>0.31111111111111112</v>
      </c>
      <c r="I567" s="40">
        <f t="shared" ref="I567" si="9602">H567+((H571-I571)+(H572-I572))*(H567/SUM(H566:H570))</f>
        <v>0.32222222222222224</v>
      </c>
      <c r="J567" s="40">
        <f t="shared" ref="J567" si="9603">I567+((I571-J571)+(I572-J572))*(I567/SUM(I566:I570))</f>
        <v>0.33333333333333337</v>
      </c>
      <c r="K567" s="40">
        <f t="shared" ref="K567" si="9604">J567+((J571-K571)+(J572-K572))*(J567/SUM(J566:J570))</f>
        <v>0.33333333333333337</v>
      </c>
      <c r="L567" s="40">
        <f t="shared" ref="L567" si="9605">K567+((K571-L571)+(K572-L572))*(K567/SUM(K566:K570))</f>
        <v>0.33333333333333337</v>
      </c>
      <c r="M567" s="40">
        <f t="shared" ref="M567" si="9606">L567+((L571-M571)+(L572-M572))*(L567/SUM(L566:L570))</f>
        <v>0.33333333333333337</v>
      </c>
      <c r="N567" s="40">
        <f t="shared" ref="N567" si="9607">M567+((M571-N571)+(M572-N572))*(M567/SUM(M566:M570))</f>
        <v>0.33333333333333337</v>
      </c>
      <c r="O567" s="40">
        <f t="shared" ref="O567" si="9608">N567+((N571-O571)+(N572-O572))*(N567/SUM(N566:N570))</f>
        <v>0.33333333333333337</v>
      </c>
      <c r="P567" s="40">
        <f t="shared" ref="P567" si="9609">O567+((O571-P571)+(O572-P572))*(O567/SUM(O566:O570))</f>
        <v>0.33333333333333337</v>
      </c>
      <c r="Q567" s="40">
        <f t="shared" ref="Q567" si="9610">P567+((P571-Q571)+(P572-Q572))*(P567/SUM(P566:P570))</f>
        <v>0.33333333333333337</v>
      </c>
      <c r="R567" s="40">
        <f t="shared" ref="R567" si="9611">Q567+((Q571-R571)+(Q572-R572))*(Q567/SUM(Q566:Q570))</f>
        <v>0.33333333333333337</v>
      </c>
      <c r="S567" s="40">
        <f t="shared" ref="S567" si="9612">R567+((R571-S571)+(R572-S572))*(R567/SUM(R566:R570))</f>
        <v>0.33333333333333337</v>
      </c>
      <c r="T567" s="40">
        <f t="shared" ref="T567" si="9613">S567+((S571-T571)+(S572-T572))*(S567/SUM(S566:S570))</f>
        <v>0.33333333333333337</v>
      </c>
      <c r="U567" s="40">
        <f t="shared" ref="U567" si="9614">T567+((T571-U571)+(T572-U572))*(T567/SUM(T566:T570))</f>
        <v>0.33333333333333337</v>
      </c>
      <c r="V567" s="40">
        <f t="shared" ref="V567" si="9615">U567+((U571-V571)+(U572-V572))*(U567/SUM(U566:U570))</f>
        <v>0.33333333333333337</v>
      </c>
      <c r="W567" s="40">
        <f t="shared" ref="W567" si="9616">V567+((V571-W571)+(V572-W572))*(V567/SUM(V566:V570))</f>
        <v>0.33333333333333337</v>
      </c>
      <c r="X567" s="40">
        <f t="shared" ref="X567" si="9617">W567+((W571-X571)+(W572-X572))*(W567/SUM(W566:W570))</f>
        <v>0.33333333333333337</v>
      </c>
      <c r="Y567" s="40">
        <f t="shared" ref="Y567" si="9618">X567+((X571-Y571)+(X572-Y572))*(X567/SUM(X566:X570))</f>
        <v>0.33333333333333337</v>
      </c>
      <c r="Z567" s="40">
        <f t="shared" ref="Z567" si="9619">Y567+((Y571-Z571)+(Y572-Z572))*(Y567/SUM(Y566:Y570))</f>
        <v>0.33333333333333337</v>
      </c>
      <c r="AA567" s="40">
        <f t="shared" ref="AA567" si="9620">Z567+((Z571-AA571)+(Z572-AA572))*(Z567/SUM(Z566:Z570))</f>
        <v>0.33333333333333337</v>
      </c>
      <c r="AB567" s="40">
        <f t="shared" ref="AB567" si="9621">AA567+((AA571-AB571)+(AA572-AB572))*(AA567/SUM(AA566:AA570))</f>
        <v>0.33333333333333337</v>
      </c>
      <c r="AC567" s="40">
        <f t="shared" ref="AC567" si="9622">AB567+((AB571-AC571)+(AB572-AC572))*(AB567/SUM(AB566:AB570))</f>
        <v>0.33333333333333337</v>
      </c>
      <c r="AD567" s="40">
        <f t="shared" ref="AD567" si="9623">AC567+((AC571-AD571)+(AC572-AD572))*(AC567/SUM(AC566:AC570))</f>
        <v>0.33333333333333337</v>
      </c>
      <c r="AE567" s="40">
        <f t="shared" ref="AE567" si="9624">AD567+((AD571-AE571)+(AD572-AE572))*(AD567/SUM(AD566:AD570))</f>
        <v>0.33333333333333337</v>
      </c>
      <c r="AF567" s="40">
        <f t="shared" ref="AF567" si="9625">AE567+((AE571-AF571)+(AE572-AF572))*(AE567/SUM(AE566:AE570))</f>
        <v>0.33333333333333337</v>
      </c>
      <c r="AG567" s="40">
        <f t="shared" ref="AG567" si="9626">AF567+((AF571-AG571)+(AF572-AG572))*(AF567/SUM(AF566:AF570))</f>
        <v>0.33333333333333337</v>
      </c>
      <c r="AH567" s="40">
        <f t="shared" ref="AH567" si="9627">AG567+((AG571-AH571)+(AG572-AH572))*(AG567/SUM(AG566:AG570))</f>
        <v>0.33333333333333337</v>
      </c>
      <c r="AI567" s="40">
        <f t="shared" ref="AI567" si="9628">AH567+((AH571-AI571)+(AH572-AI572))*(AH567/SUM(AH566:AH570))</f>
        <v>0.33333333333333337</v>
      </c>
      <c r="AJ567" s="40">
        <f t="shared" ref="AJ567" si="9629">AI567+((AI571-AJ571)+(AI572-AJ572))*(AI567/SUM(AI566:AI570))</f>
        <v>0.33333333333333337</v>
      </c>
      <c r="AK567" s="40">
        <f t="shared" ref="AK567" si="9630">AJ567+((AJ571-AK571)+(AJ572-AK572))*(AJ567/SUM(AJ566:AJ570))</f>
        <v>0.33333333333333337</v>
      </c>
      <c r="AL567" s="40">
        <f t="shared" ref="AL567" si="9631">AK567+((AK571-AL571)+(AK572-AL572))*(AK567/SUM(AK566:AK570))</f>
        <v>0.33333333333333337</v>
      </c>
      <c r="AM567" s="40">
        <f t="shared" ref="AM567" si="9632">AL567+((AL571-AM571)+(AL572-AM572))*(AL567/SUM(AL566:AL570))</f>
        <v>0.33333333333333337</v>
      </c>
      <c r="AN567" s="40">
        <f t="shared" ref="AN567" si="9633">AM567+((AM571-AN571)+(AM572-AN572))*(AM567/SUM(AM566:AM570))</f>
        <v>0.33333333333333337</v>
      </c>
      <c r="AO567" s="40">
        <f t="shared" ref="AO567" si="9634">AN567+((AN571-AO571)+(AN572-AO572))*(AN567/SUM(AN566:AN570))</f>
        <v>0.33333333333333337</v>
      </c>
      <c r="AP567" s="40">
        <f t="shared" ref="AP567" si="9635">AO567+((AO571-AP571)+(AO572-AP572))*(AO567/SUM(AO566:AO570))</f>
        <v>0.33333333333333337</v>
      </c>
      <c r="AQ567" s="40">
        <f t="shared" ref="AQ567" si="9636">AP567+((AP571-AQ571)+(AP572-AQ572))*(AP567/SUM(AP566:AP570))</f>
        <v>0.33333333333333337</v>
      </c>
      <c r="AR567" s="40">
        <f t="shared" ref="AR567" si="9637">AQ567+((AQ571-AR571)+(AQ572-AR572))*(AQ567/SUM(AQ566:AQ570))</f>
        <v>0.33333333333333337</v>
      </c>
      <c r="AS567" s="41">
        <f t="shared" ref="AS567" si="9638">AR567+((AR571-AS571)+(AR572-AS572))*(AR567/SUM(AR566:AR570))</f>
        <v>0.33333333333333337</v>
      </c>
      <c r="AU567" s="10" cm="1">
        <f t="array" ref="AU567">IF($D567="","",INDEX('Data - CO2'!$B$5:$AP$53,MATCH(Kulturmodeller!$D567,'Data - CO2'!$A$5:$A$53,0),AU$20)*E567)</f>
        <v>0</v>
      </c>
      <c r="AV567" cm="1">
        <f t="array" ref="AV567">IF($D567="","",INDEX('Data - CO2'!$B$5:$AP$53,MATCH(Kulturmodeller!$D567,'Data - CO2'!$A$5:$A$53,0),AV$20)*F567)</f>
        <v>1.8923602148402017</v>
      </c>
      <c r="AW567" cm="1">
        <f t="array" ref="AW567">IF($D567="","",INDEX('Data - CO2'!$B$5:$AP$53,MATCH(Kulturmodeller!$D567,'Data - CO2'!$A$5:$A$53,0),AW$20)*G567)</f>
        <v>12.615734765601347</v>
      </c>
      <c r="AX567" cm="1">
        <f t="array" ref="AX567">IF($D567="","",INDEX('Data - CO2'!$B$5:$AP$53,MATCH(Kulturmodeller!$D567,'Data - CO2'!$A$5:$A$53,0),AX$20)*H567)</f>
        <v>32.707460503410907</v>
      </c>
      <c r="AY567" cm="1">
        <f t="array" ref="AY567">IF($D567="","",INDEX('Data - CO2'!$B$5:$AP$53,MATCH(Kulturmodeller!$D567,'Data - CO2'!$A$5:$A$53,0),AY$20)*I567)</f>
        <v>67.751168185636885</v>
      </c>
      <c r="AZ567" cm="1">
        <f t="array" ref="AZ567">IF($D567="","",INDEX('Data - CO2'!$B$5:$AP$53,MATCH(Kulturmodeller!$D567,'Data - CO2'!$A$5:$A$53,0),AZ$20)*J567*$B565)</f>
        <v>100.73687317124877</v>
      </c>
      <c r="BA567" cm="1">
        <f t="array" ref="BA567">IF($D567="","",INDEX('Data - CO2'!$B$5:$AP$53,MATCH(Kulturmodeller!$D567,'Data - CO2'!$A$5:$A$53,0),BA$20)*K567*$B565)</f>
        <v>114.0333734294756</v>
      </c>
      <c r="BB567" cm="1">
        <f t="array" ref="BB567">IF($D567="","",INDEX('Data - CO2'!$B$5:$AP$53,MATCH(Kulturmodeller!$D567,'Data - CO2'!$A$5:$A$53,0),BB$20)*L567*$B565)</f>
        <v>126.48383057522327</v>
      </c>
      <c r="BC567" cm="1">
        <f t="array" ref="BC567">IF($D567="","",INDEX('Data - CO2'!$B$5:$AP$53,MATCH(Kulturmodeller!$D567,'Data - CO2'!$A$5:$A$53,0),BC$20)*M567*$B565)</f>
        <v>138.62524738452666</v>
      </c>
      <c r="BD567" cm="1">
        <f t="array" ref="BD567">IF($D567="","",INDEX('Data - CO2'!$B$5:$AP$53,MATCH(Kulturmodeller!$D567,'Data - CO2'!$A$5:$A$53,0),BD$20)*N567*$B565)</f>
        <v>147.87871246461549</v>
      </c>
      <c r="BE567" cm="1">
        <f t="array" ref="BE567">IF($D567="","",INDEX('Data - CO2'!$B$5:$AP$53,MATCH(Kulturmodeller!$D567,'Data - CO2'!$A$5:$A$53,0),BE$20)*O567*$B565)</f>
        <v>153.54528783828553</v>
      </c>
      <c r="BF567" cm="1">
        <f t="array" ref="BF567">IF($D567="","",INDEX('Data - CO2'!$B$5:$AP$53,MATCH(Kulturmodeller!$D567,'Data - CO2'!$A$5:$A$53,0),BF$20)*P567*$B565)</f>
        <v>157.83343052031765</v>
      </c>
      <c r="BG567" cm="1">
        <f t="array" ref="BG567">IF($D567="","",INDEX('Data - CO2'!$B$5:$AP$53,MATCH(Kulturmodeller!$D567,'Data - CO2'!$A$5:$A$53,0),BG$20)*Q567*$B565)</f>
        <v>162.27445621846752</v>
      </c>
      <c r="BH567" cm="1">
        <f t="array" ref="BH567">IF($D567="","",INDEX('Data - CO2'!$B$5:$AP$53,MATCH(Kulturmodeller!$D567,'Data - CO2'!$A$5:$A$53,0),BH$20)*R567*$B565)</f>
        <v>165.80110055877975</v>
      </c>
      <c r="BI567" cm="1">
        <f t="array" ref="BI567">IF($D567="","",INDEX('Data - CO2'!$B$5:$AP$53,MATCH(Kulturmodeller!$D567,'Data - CO2'!$A$5:$A$53,0),BI$20)*S567*$B565)</f>
        <v>169.06103419510927</v>
      </c>
      <c r="BJ567" cm="1">
        <f t="array" ref="BJ567">IF($D567="","",INDEX('Data - CO2'!$B$5:$AP$53,MATCH(Kulturmodeller!$D567,'Data - CO2'!$A$5:$A$53,0),BJ$20)*T567*$B565)</f>
        <v>171.85541699580341</v>
      </c>
      <c r="BK567" cm="1">
        <f t="array" ref="BK567">IF($D567="","",INDEX('Data - CO2'!$B$5:$AP$53,MATCH(Kulturmodeller!$D567,'Data - CO2'!$A$5:$A$53,0),BK$20)*U567*$B565)</f>
        <v>175.17816666117412</v>
      </c>
      <c r="BL567" cm="1">
        <f t="array" ref="BL567">IF($D567="","",INDEX('Data - CO2'!$B$5:$AP$53,MATCH(Kulturmodeller!$D567,'Data - CO2'!$A$5:$A$53,0),BL$20)*V567*$B565)</f>
        <v>178.21527333734335</v>
      </c>
      <c r="BM567" cm="1">
        <f t="array" ref="BM567">IF($D567="","",INDEX('Data - CO2'!$B$5:$AP$53,MATCH(Kulturmodeller!$D567,'Data - CO2'!$A$5:$A$53,0),BM$20)*W567*$B565)</f>
        <v>2.1026224609335578</v>
      </c>
      <c r="BN567" cm="1">
        <f t="array" ref="BN567">IF($D567="","",INDEX('Data - CO2'!$B$5:$AP$53,MATCH(Kulturmodeller!$D567,'Data - CO2'!$A$5:$A$53,0),BN$20)*X567*$B565)</f>
        <v>14.017483072890387</v>
      </c>
      <c r="BO567" cm="1">
        <f t="array" ref="BO567">IF($D567="","",INDEX('Data - CO2'!$B$5:$AP$53,MATCH(Kulturmodeller!$D567,'Data - CO2'!$A$5:$A$53,0),BO$20)*Y567*$B565)</f>
        <v>35.043707682225978</v>
      </c>
      <c r="BP567" cm="1">
        <f t="array" ref="BP567">IF($D567="","",INDEX('Data - CO2'!$B$5:$AP$53,MATCH(Kulturmodeller!$D567,'Data - CO2'!$A$5:$A$53,0),BP$20)*Z567*$B565)</f>
        <v>70.087415364451957</v>
      </c>
      <c r="BQ567" cm="1">
        <f t="array" ref="BQ567">IF($D567="","",INDEX('Data - CO2'!$B$5:$AP$53,MATCH(Kulturmodeller!$D567,'Data - CO2'!$A$5:$A$53,0),BQ$20)*AA567*$B565)</f>
        <v>100.73687317124877</v>
      </c>
      <c r="BR567" cm="1">
        <f t="array" ref="BR567">IF($D567="","",INDEX('Data - CO2'!$B$5:$AP$53,MATCH(Kulturmodeller!$D567,'Data - CO2'!$A$5:$A$53,0),BR$20)*AB567*$B565)</f>
        <v>114.0333734294756</v>
      </c>
      <c r="BS567" cm="1">
        <f t="array" ref="BS567">IF($D567="","",INDEX('Data - CO2'!$B$5:$AP$53,MATCH(Kulturmodeller!$D567,'Data - CO2'!$A$5:$A$53,0),BS$20)*AC567*$B565)</f>
        <v>126.48383057522327</v>
      </c>
      <c r="BT567" cm="1">
        <f t="array" ref="BT567">IF($D567="","",INDEX('Data - CO2'!$B$5:$AP$53,MATCH(Kulturmodeller!$D567,'Data - CO2'!$A$5:$A$53,0),BT$20)*AD567*$B565)</f>
        <v>138.62524738452666</v>
      </c>
      <c r="BU567" cm="1">
        <f t="array" ref="BU567">IF($D567="","",INDEX('Data - CO2'!$B$5:$AP$53,MATCH(Kulturmodeller!$D567,'Data - CO2'!$A$5:$A$53,0),BU$20)*AE567*$B565)</f>
        <v>147.87871246461549</v>
      </c>
      <c r="BV567" cm="1">
        <f t="array" ref="BV567">IF($D567="","",INDEX('Data - CO2'!$B$5:$AP$53,MATCH(Kulturmodeller!$D567,'Data - CO2'!$A$5:$A$53,0),BV$20)*AF567*$B565)</f>
        <v>153.54528783828553</v>
      </c>
      <c r="BW567" cm="1">
        <f t="array" ref="BW567">IF($D567="","",INDEX('Data - CO2'!$B$5:$AP$53,MATCH(Kulturmodeller!$D567,'Data - CO2'!$A$5:$A$53,0),BW$20)*AG567*$B565)</f>
        <v>157.83343052031765</v>
      </c>
      <c r="BX567" cm="1">
        <f t="array" ref="BX567">IF($D567="","",INDEX('Data - CO2'!$B$5:$AP$53,MATCH(Kulturmodeller!$D567,'Data - CO2'!$A$5:$A$53,0),BX$20)*AH567*$B565)</f>
        <v>162.27445621846752</v>
      </c>
      <c r="BY567" cm="1">
        <f t="array" ref="BY567">IF($D567="","",INDEX('Data - CO2'!$B$5:$AP$53,MATCH(Kulturmodeller!$D567,'Data - CO2'!$A$5:$A$53,0),BY$20)*AI567*$B565)</f>
        <v>165.80110055877975</v>
      </c>
      <c r="BZ567" cm="1">
        <f t="array" ref="BZ567">IF($D567="","",INDEX('Data - CO2'!$B$5:$AP$53,MATCH(Kulturmodeller!$D567,'Data - CO2'!$A$5:$A$53,0),BZ$20)*AJ567*$B565)</f>
        <v>169.06103419510927</v>
      </c>
      <c r="CA567" cm="1">
        <f t="array" ref="CA567">IF($D567="","",INDEX('Data - CO2'!$B$5:$AP$53,MATCH(Kulturmodeller!$D567,'Data - CO2'!$A$5:$A$53,0),CA$20)*AK567*$B565)</f>
        <v>171.85541699580341</v>
      </c>
      <c r="CB567" cm="1">
        <f t="array" ref="CB567">IF($D567="","",INDEX('Data - CO2'!$B$5:$AP$53,MATCH(Kulturmodeller!$D567,'Data - CO2'!$A$5:$A$53,0),CB$20)*AL567*$B565)</f>
        <v>175.17816666117412</v>
      </c>
      <c r="CC567" cm="1">
        <f t="array" ref="CC567">IF($D567="","",INDEX('Data - CO2'!$B$5:$AP$53,MATCH(Kulturmodeller!$D567,'Data - CO2'!$A$5:$A$53,0),CC$20)*AM567*$B565)</f>
        <v>178.21527333734335</v>
      </c>
      <c r="CD567" cm="1">
        <f t="array" ref="CD567">IF($D567="","",INDEX('Data - CO2'!$B$5:$AP$53,MATCH(Kulturmodeller!$D567,'Data - CO2'!$A$5:$A$53,0),CD$20)*AN567*$B565)</f>
        <v>2.1026224609335578</v>
      </c>
      <c r="CE567" cm="1">
        <f t="array" ref="CE567">IF($D567="","",INDEX('Data - CO2'!$B$5:$AP$53,MATCH(Kulturmodeller!$D567,'Data - CO2'!$A$5:$A$53,0),CE$20)*AO567*$B565)</f>
        <v>14.017483072890387</v>
      </c>
      <c r="CF567" cm="1">
        <f t="array" ref="CF567">IF($D567="","",INDEX('Data - CO2'!$B$5:$AP$53,MATCH(Kulturmodeller!$D567,'Data - CO2'!$A$5:$A$53,0),CF$20)*AP567*$B565)</f>
        <v>35.043707682225978</v>
      </c>
      <c r="CG567" cm="1">
        <f t="array" ref="CG567">IF($D567="","",INDEX('Data - CO2'!$B$5:$AP$53,MATCH(Kulturmodeller!$D567,'Data - CO2'!$A$5:$A$53,0),CG$20)*AQ567*$B565)</f>
        <v>70.087415364451957</v>
      </c>
      <c r="CH567" cm="1">
        <f t="array" ref="CH567">IF($D567="","",INDEX('Data - CO2'!$B$5:$AP$53,MATCH(Kulturmodeller!$D567,'Data - CO2'!$A$5:$A$53,0),CH$20)*AR567*$B565)</f>
        <v>100.73687317124877</v>
      </c>
      <c r="CI567" s="11" cm="1">
        <f t="array" ref="CI567">IF($D567="","",INDEX('Data - CO2'!$B$5:$AP$53,MATCH(Kulturmodeller!$D567,'Data - CO2'!$A$5:$A$53,0),CI$20)*AS567*$B565)</f>
        <v>114.0333734294756</v>
      </c>
    </row>
    <row r="568" spans="1:87" x14ac:dyDescent="0.3">
      <c r="A568" s="33" t="s">
        <v>83</v>
      </c>
      <c r="B568" s="33"/>
      <c r="C568" s="124" t="str">
        <f>'Katalog over Kulturmodeller '!F195</f>
        <v>LØV - valgfrit</v>
      </c>
      <c r="D568" s="125" t="s">
        <v>218</v>
      </c>
      <c r="E568" s="151">
        <f>'Katalog over Kulturmodeller '!W195</f>
        <v>0.1</v>
      </c>
      <c r="F568" s="40">
        <f>E568+((E571-F571)+(E572-F572))*(E568/SUM(E566:E570))</f>
        <v>0.1</v>
      </c>
      <c r="G568" s="40">
        <f t="shared" ref="G568" si="9639">F568+((F571-G571)+(F572-G572))*(F568/SUM(F566:F570))</f>
        <v>0.1</v>
      </c>
      <c r="H568" s="40">
        <f t="shared" ref="H568" si="9640">G568+((G571-H571)+(G572-H572))*(G568/SUM(G566:G570))</f>
        <v>0.10370370370370371</v>
      </c>
      <c r="I568" s="40">
        <f t="shared" ref="I568" si="9641">H568+((H571-I571)+(H572-I572))*(H568/SUM(H566:H570))</f>
        <v>0.10740740740740742</v>
      </c>
      <c r="J568" s="40">
        <f t="shared" ref="J568" si="9642">I568+((I571-J571)+(I572-J572))*(I568/SUM(I566:I570))</f>
        <v>0.11111111111111113</v>
      </c>
      <c r="K568" s="40">
        <f t="shared" ref="K568" si="9643">J568+((J571-K571)+(J572-K572))*(J568/SUM(J566:J570))</f>
        <v>0.11111111111111113</v>
      </c>
      <c r="L568" s="40">
        <f t="shared" ref="L568" si="9644">K568+((K571-L571)+(K572-L572))*(K568/SUM(K566:K570))</f>
        <v>0.11111111111111113</v>
      </c>
      <c r="M568" s="40">
        <f t="shared" ref="M568" si="9645">L568+((L571-M571)+(L572-M572))*(L568/SUM(L566:L570))</f>
        <v>0.11111111111111113</v>
      </c>
      <c r="N568" s="40">
        <f t="shared" ref="N568" si="9646">M568+((M571-N571)+(M572-N572))*(M568/SUM(M566:M570))</f>
        <v>0.11111111111111113</v>
      </c>
      <c r="O568" s="40">
        <f t="shared" ref="O568" si="9647">N568+((N571-O571)+(N572-O572))*(N568/SUM(N566:N570))</f>
        <v>0.11111111111111113</v>
      </c>
      <c r="P568" s="40">
        <f t="shared" ref="P568" si="9648">O568+((O571-P571)+(O572-P572))*(O568/SUM(O566:O570))</f>
        <v>0.11111111111111113</v>
      </c>
      <c r="Q568" s="40">
        <f t="shared" ref="Q568" si="9649">P568+((P571-Q571)+(P572-Q572))*(P568/SUM(P566:P570))</f>
        <v>0.11111111111111113</v>
      </c>
      <c r="R568" s="40">
        <f t="shared" ref="R568" si="9650">Q568+((Q571-R571)+(Q572-R572))*(Q568/SUM(Q566:Q570))</f>
        <v>0.11111111111111113</v>
      </c>
      <c r="S568" s="40">
        <f t="shared" ref="S568" si="9651">R568+((R571-S571)+(R572-S572))*(R568/SUM(R566:R570))</f>
        <v>0.11111111111111113</v>
      </c>
      <c r="T568" s="40">
        <f t="shared" ref="T568" si="9652">S568+((S571-T571)+(S572-T572))*(S568/SUM(S566:S570))</f>
        <v>0.11111111111111113</v>
      </c>
      <c r="U568" s="40">
        <f t="shared" ref="U568" si="9653">T568+((T571-U571)+(T572-U572))*(T568/SUM(T566:T570))</f>
        <v>0.11111111111111113</v>
      </c>
      <c r="V568" s="40">
        <f t="shared" ref="V568" si="9654">U568+((U571-V571)+(U572-V572))*(U568/SUM(U566:U570))</f>
        <v>0.11111111111111113</v>
      </c>
      <c r="W568" s="40">
        <f t="shared" ref="W568" si="9655">V568+((V571-W571)+(V572-W572))*(V568/SUM(V566:V570))</f>
        <v>0.11111111111111113</v>
      </c>
      <c r="X568" s="40">
        <f t="shared" ref="X568" si="9656">W568+((W571-X571)+(W572-X572))*(W568/SUM(W566:W570))</f>
        <v>0.11111111111111113</v>
      </c>
      <c r="Y568" s="40">
        <f t="shared" ref="Y568" si="9657">X568+((X571-Y571)+(X572-Y572))*(X568/SUM(X566:X570))</f>
        <v>0.11111111111111113</v>
      </c>
      <c r="Z568" s="40">
        <f t="shared" ref="Z568" si="9658">Y568+((Y571-Z571)+(Y572-Z572))*(Y568/SUM(Y566:Y570))</f>
        <v>0.11111111111111113</v>
      </c>
      <c r="AA568" s="40">
        <f t="shared" ref="AA568" si="9659">Z568+((Z571-AA571)+(Z572-AA572))*(Z568/SUM(Z566:Z570))</f>
        <v>0.11111111111111113</v>
      </c>
      <c r="AB568" s="40">
        <f t="shared" ref="AB568" si="9660">AA568+((AA571-AB571)+(AA572-AB572))*(AA568/SUM(AA566:AA570))</f>
        <v>0.11111111111111113</v>
      </c>
      <c r="AC568" s="40">
        <f t="shared" ref="AC568" si="9661">AB568+((AB571-AC571)+(AB572-AC572))*(AB568/SUM(AB566:AB570))</f>
        <v>0.11111111111111113</v>
      </c>
      <c r="AD568" s="40">
        <f t="shared" ref="AD568" si="9662">AC568+((AC571-AD571)+(AC572-AD572))*(AC568/SUM(AC566:AC570))</f>
        <v>0.11111111111111113</v>
      </c>
      <c r="AE568" s="40">
        <f t="shared" ref="AE568" si="9663">AD568+((AD571-AE571)+(AD572-AE572))*(AD568/SUM(AD566:AD570))</f>
        <v>0.11111111111111113</v>
      </c>
      <c r="AF568" s="40">
        <f t="shared" ref="AF568" si="9664">AE568+((AE571-AF571)+(AE572-AF572))*(AE568/SUM(AE566:AE570))</f>
        <v>0.11111111111111113</v>
      </c>
      <c r="AG568" s="40">
        <f t="shared" ref="AG568" si="9665">AF568+((AF571-AG571)+(AF572-AG572))*(AF568/SUM(AF566:AF570))</f>
        <v>0.11111111111111113</v>
      </c>
      <c r="AH568" s="40">
        <f t="shared" ref="AH568" si="9666">AG568+((AG571-AH571)+(AG572-AH572))*(AG568/SUM(AG566:AG570))</f>
        <v>0.11111111111111113</v>
      </c>
      <c r="AI568" s="40">
        <f t="shared" ref="AI568" si="9667">AH568+((AH571-AI571)+(AH572-AI572))*(AH568/SUM(AH566:AH570))</f>
        <v>0.11111111111111113</v>
      </c>
      <c r="AJ568" s="40">
        <f t="shared" ref="AJ568" si="9668">AI568+((AI571-AJ571)+(AI572-AJ572))*(AI568/SUM(AI566:AI570))</f>
        <v>0.11111111111111113</v>
      </c>
      <c r="AK568" s="40">
        <f t="shared" ref="AK568" si="9669">AJ568+((AJ571-AK571)+(AJ572-AK572))*(AJ568/SUM(AJ566:AJ570))</f>
        <v>0.11111111111111113</v>
      </c>
      <c r="AL568" s="40">
        <f t="shared" ref="AL568" si="9670">AK568+((AK571-AL571)+(AK572-AL572))*(AK568/SUM(AK566:AK570))</f>
        <v>0.11111111111111113</v>
      </c>
      <c r="AM568" s="40">
        <f t="shared" ref="AM568" si="9671">AL568+((AL571-AM571)+(AL572-AM572))*(AL568/SUM(AL566:AL570))</f>
        <v>0.11111111111111113</v>
      </c>
      <c r="AN568" s="40">
        <f t="shared" ref="AN568" si="9672">AM568+((AM571-AN571)+(AM572-AN572))*(AM568/SUM(AM566:AM570))</f>
        <v>0.11111111111111113</v>
      </c>
      <c r="AO568" s="40">
        <f t="shared" ref="AO568" si="9673">AN568+((AN571-AO571)+(AN572-AO572))*(AN568/SUM(AN566:AN570))</f>
        <v>0.11111111111111113</v>
      </c>
      <c r="AP568" s="40">
        <f t="shared" ref="AP568" si="9674">AO568+((AO571-AP571)+(AO572-AP572))*(AO568/SUM(AO566:AO570))</f>
        <v>0.11111111111111113</v>
      </c>
      <c r="AQ568" s="40">
        <f t="shared" ref="AQ568" si="9675">AP568+((AP571-AQ571)+(AP572-AQ572))*(AP568/SUM(AP566:AP570))</f>
        <v>0.11111111111111113</v>
      </c>
      <c r="AR568" s="40">
        <f t="shared" ref="AR568" si="9676">AQ568+((AQ571-AR571)+(AQ572-AR572))*(AQ568/SUM(AQ566:AQ570))</f>
        <v>0.11111111111111113</v>
      </c>
      <c r="AS568" s="41">
        <f t="shared" ref="AS568" si="9677">AR568+((AR571-AS571)+(AR572-AS572))*(AR568/SUM(AR566:AR570))</f>
        <v>0.11111111111111113</v>
      </c>
      <c r="AU568" s="10" cm="1">
        <f t="array" ref="AU568">IF($D568="","",INDEX('Data - CO2'!$B$5:$AP$53,MATCH(Kulturmodeller!$D568,'Data - CO2'!$A$5:$A$53,0),AU$20)*E568)</f>
        <v>0</v>
      </c>
      <c r="AV568" cm="1">
        <f t="array" ref="AV568">IF($D568="","",INDEX('Data - CO2'!$B$5:$AP$53,MATCH(Kulturmodeller!$D568,'Data - CO2'!$A$5:$A$53,0),AV$20)*F568)</f>
        <v>8.7965870673630375E-2</v>
      </c>
      <c r="AW568" cm="1">
        <f t="array" ref="AW568">IF($D568="","",INDEX('Data - CO2'!$B$5:$AP$53,MATCH(Kulturmodeller!$D568,'Data - CO2'!$A$5:$A$53,0),AW$20)*G568)</f>
        <v>0.58643913782420254</v>
      </c>
      <c r="AX568" cm="1">
        <f t="array" ref="AX568">IF($D568="","",INDEX('Data - CO2'!$B$5:$AP$53,MATCH(Kulturmodeller!$D568,'Data - CO2'!$A$5:$A$53,0),AX$20)*H568)</f>
        <v>1.5203977647294138</v>
      </c>
      <c r="AY568" cm="1">
        <f t="array" ref="AY568">IF($D568="","",INDEX('Data - CO2'!$B$5:$AP$53,MATCH(Kulturmodeller!$D568,'Data - CO2'!$A$5:$A$53,0),AY$20)*I568)</f>
        <v>3.1493953697966433</v>
      </c>
      <c r="AZ568" cm="1">
        <f t="array" ref="AZ568">IF($D568="","",INDEX('Data - CO2'!$B$5:$AP$53,MATCH(Kulturmodeller!$D568,'Data - CO2'!$A$5:$A$53,0),AZ$20)*J568*$B565)</f>
        <v>8.5059137316072295</v>
      </c>
      <c r="BA568" cm="1">
        <f t="array" ref="BA568">IF($D568="","",INDEX('Data - CO2'!$B$5:$AP$53,MATCH(Kulturmodeller!$D568,'Data - CO2'!$A$5:$A$53,0),BA$20)*K568*$B565)</f>
        <v>16.152224060422395</v>
      </c>
      <c r="BB568" cm="1">
        <f t="array" ref="BB568">IF($D568="","",INDEX('Data - CO2'!$B$5:$AP$53,MATCH(Kulturmodeller!$D568,'Data - CO2'!$A$5:$A$53,0),BB$20)*L568*$B565)</f>
        <v>23.817410527678945</v>
      </c>
      <c r="BC568" cm="1">
        <f t="array" ref="BC568">IF($D568="","",INDEX('Data - CO2'!$B$5:$AP$53,MATCH(Kulturmodeller!$D568,'Data - CO2'!$A$5:$A$53,0),BC$20)*M568*$B565)</f>
        <v>26.738574126067483</v>
      </c>
      <c r="BD568" cm="1">
        <f t="array" ref="BD568">IF($D568="","",INDEX('Data - CO2'!$B$5:$AP$53,MATCH(Kulturmodeller!$D568,'Data - CO2'!$A$5:$A$53,0),BD$20)*N568*$B565)</f>
        <v>29.555174369220808</v>
      </c>
      <c r="BE568" cm="1">
        <f t="array" ref="BE568">IF($D568="","",INDEX('Data - CO2'!$B$5:$AP$53,MATCH(Kulturmodeller!$D568,'Data - CO2'!$A$5:$A$53,0),BE$20)*O568*$B565)</f>
        <v>32.698023881959678</v>
      </c>
      <c r="BF568" cm="1">
        <f t="array" ref="BF568">IF($D568="","",INDEX('Data - CO2'!$B$5:$AP$53,MATCH(Kulturmodeller!$D568,'Data - CO2'!$A$5:$A$53,0),BF$20)*P568*$B565)</f>
        <v>35.856164002972754</v>
      </c>
      <c r="BG568" cm="1">
        <f t="array" ref="BG568">IF($D568="","",INDEX('Data - CO2'!$B$5:$AP$53,MATCH(Kulturmodeller!$D568,'Data - CO2'!$A$5:$A$53,0),BG$20)*Q568*$B565)</f>
        <v>39.067901275777317</v>
      </c>
      <c r="BH568" cm="1">
        <f t="array" ref="BH568">IF($D568="","",INDEX('Data - CO2'!$B$5:$AP$53,MATCH(Kulturmodeller!$D568,'Data - CO2'!$A$5:$A$53,0),BH$20)*R568*$B565)</f>
        <v>42.232304290814938</v>
      </c>
      <c r="BI568" cm="1">
        <f t="array" ref="BI568">IF($D568="","",INDEX('Data - CO2'!$B$5:$AP$53,MATCH(Kulturmodeller!$D568,'Data - CO2'!$A$5:$A$53,0),BI$20)*S568*$B565)</f>
        <v>45.2316419530042</v>
      </c>
      <c r="BJ568" cm="1">
        <f t="array" ref="BJ568">IF($D568="","",INDEX('Data - CO2'!$B$5:$AP$53,MATCH(Kulturmodeller!$D568,'Data - CO2'!$A$5:$A$53,0),BJ$20)*T568*$B565)</f>
        <v>48.190731544468953</v>
      </c>
      <c r="BK568" cm="1">
        <f t="array" ref="BK568">IF($D568="","",INDEX('Data - CO2'!$B$5:$AP$53,MATCH(Kulturmodeller!$D568,'Data - CO2'!$A$5:$A$53,0),BK$20)*U568*$B565)</f>
        <v>51.130206802805922</v>
      </c>
      <c r="BL568" cm="1">
        <f t="array" ref="BL568">IF($D568="","",INDEX('Data - CO2'!$B$5:$AP$53,MATCH(Kulturmodeller!$D568,'Data - CO2'!$A$5:$A$53,0),BL$20)*V568*$B565)</f>
        <v>53.339139931175509</v>
      </c>
      <c r="BM568" cm="1">
        <f t="array" ref="BM568">IF($D568="","",INDEX('Data - CO2'!$B$5:$AP$53,MATCH(Kulturmodeller!$D568,'Data - CO2'!$A$5:$A$53,0),BM$20)*W568*$B565)</f>
        <v>54.632663062091986</v>
      </c>
      <c r="BN568" cm="1">
        <f t="array" ref="BN568">IF($D568="","",INDEX('Data - CO2'!$B$5:$AP$53,MATCH(Kulturmodeller!$D568,'Data - CO2'!$A$5:$A$53,0),BN$20)*X568*$B565)</f>
        <v>56.011604170538405</v>
      </c>
      <c r="BO568" cm="1">
        <f t="array" ref="BO568">IF($D568="","",INDEX('Data - CO2'!$B$5:$AP$53,MATCH(Kulturmodeller!$D568,'Data - CO2'!$A$5:$A$53,0),BO$20)*Y568*$B565)</f>
        <v>57.202993085493716</v>
      </c>
      <c r="BP568" cm="1">
        <f t="array" ref="BP568">IF($D568="","",INDEX('Data - CO2'!$B$5:$AP$53,MATCH(Kulturmodeller!$D568,'Data - CO2'!$A$5:$A$53,0),BP$20)*Z568*$B565)</f>
        <v>58.544046723618457</v>
      </c>
      <c r="BQ568" cm="1">
        <f t="array" ref="BQ568">IF($D568="","",INDEX('Data - CO2'!$B$5:$AP$53,MATCH(Kulturmodeller!$D568,'Data - CO2'!$A$5:$A$53,0),BQ$20)*AA568*$B565)</f>
        <v>59.659211718819861</v>
      </c>
      <c r="BR568" cm="1">
        <f t="array" ref="BR568">IF($D568="","",INDEX('Data - CO2'!$B$5:$AP$53,MATCH(Kulturmodeller!$D568,'Data - CO2'!$A$5:$A$53,0),BR$20)*AB568*$B565)</f>
        <v>60.738062266307161</v>
      </c>
      <c r="BS568" cm="1">
        <f t="array" ref="BS568">IF($D568="","",INDEX('Data - CO2'!$B$5:$AP$53,MATCH(Kulturmodeller!$D568,'Data - CO2'!$A$5:$A$53,0),BS$20)*AC568*$B565)</f>
        <v>61.827162868525392</v>
      </c>
      <c r="BT568" cm="1">
        <f t="array" ref="BT568">IF($D568="","",INDEX('Data - CO2'!$B$5:$AP$53,MATCH(Kulturmodeller!$D568,'Data - CO2'!$A$5:$A$53,0),BT$20)*AD568*$B565)</f>
        <v>62.898096049814875</v>
      </c>
      <c r="BU568" cm="1">
        <f t="array" ref="BU568">IF($D568="","",INDEX('Data - CO2'!$B$5:$AP$53,MATCH(Kulturmodeller!$D568,'Data - CO2'!$A$5:$A$53,0),BU$20)*AE568*$B565)</f>
        <v>63.616881993493585</v>
      </c>
      <c r="BV568" cm="1">
        <f t="array" ref="BV568">IF($D568="","",INDEX('Data - CO2'!$B$5:$AP$53,MATCH(Kulturmodeller!$D568,'Data - CO2'!$A$5:$A$53,0),BV$20)*AF568*$B565)</f>
        <v>64.727633652385649</v>
      </c>
      <c r="BW568" cm="1">
        <f t="array" ref="BW568">IF($D568="","",INDEX('Data - CO2'!$B$5:$AP$53,MATCH(Kulturmodeller!$D568,'Data - CO2'!$A$5:$A$53,0),BW$20)*AG568*$B565)</f>
        <v>65.66959050318205</v>
      </c>
      <c r="BX568" cm="1">
        <f t="array" ref="BX568">IF($D568="","",INDEX('Data - CO2'!$B$5:$AP$53,MATCH(Kulturmodeller!$D568,'Data - CO2'!$A$5:$A$53,0),BX$20)*AH568*$B565)</f>
        <v>9.7739856304033756E-2</v>
      </c>
      <c r="BY568" cm="1">
        <f t="array" ref="BY568">IF($D568="","",INDEX('Data - CO2'!$B$5:$AP$53,MATCH(Kulturmodeller!$D568,'Data - CO2'!$A$5:$A$53,0),BY$20)*AI568*$B565)</f>
        <v>0.65159904202689189</v>
      </c>
      <c r="BZ568" cm="1">
        <f t="array" ref="BZ568">IF($D568="","",INDEX('Data - CO2'!$B$5:$AP$53,MATCH(Kulturmodeller!$D568,'Data - CO2'!$A$5:$A$53,0),BZ$20)*AJ568*$B565)</f>
        <v>1.6289976050672292</v>
      </c>
      <c r="CA568" cm="1">
        <f t="array" ref="CA568">IF($D568="","",INDEX('Data - CO2'!$B$5:$AP$53,MATCH(Kulturmodeller!$D568,'Data - CO2'!$A$5:$A$53,0),CA$20)*AK568*$B565)</f>
        <v>3.2579952101344585</v>
      </c>
      <c r="CB568" cm="1">
        <f t="array" ref="CB568">IF($D568="","",INDEX('Data - CO2'!$B$5:$AP$53,MATCH(Kulturmodeller!$D568,'Data - CO2'!$A$5:$A$53,0),CB$20)*AL568*$B565)</f>
        <v>8.5059137316072295</v>
      </c>
      <c r="CC568" cm="1">
        <f t="array" ref="CC568">IF($D568="","",INDEX('Data - CO2'!$B$5:$AP$53,MATCH(Kulturmodeller!$D568,'Data - CO2'!$A$5:$A$53,0),CC$20)*AM568*$B565)</f>
        <v>16.152224060422395</v>
      </c>
      <c r="CD568" cm="1">
        <f t="array" ref="CD568">IF($D568="","",INDEX('Data - CO2'!$B$5:$AP$53,MATCH(Kulturmodeller!$D568,'Data - CO2'!$A$5:$A$53,0),CD$20)*AN568*$B565)</f>
        <v>23.817410527678945</v>
      </c>
      <c r="CE568" cm="1">
        <f t="array" ref="CE568">IF($D568="","",INDEX('Data - CO2'!$B$5:$AP$53,MATCH(Kulturmodeller!$D568,'Data - CO2'!$A$5:$A$53,0),CE$20)*AO568*$B565)</f>
        <v>26.738574126067483</v>
      </c>
      <c r="CF568" cm="1">
        <f t="array" ref="CF568">IF($D568="","",INDEX('Data - CO2'!$B$5:$AP$53,MATCH(Kulturmodeller!$D568,'Data - CO2'!$A$5:$A$53,0),CF$20)*AP568*$B565)</f>
        <v>29.555174369220808</v>
      </c>
      <c r="CG568" cm="1">
        <f t="array" ref="CG568">IF($D568="","",INDEX('Data - CO2'!$B$5:$AP$53,MATCH(Kulturmodeller!$D568,'Data - CO2'!$A$5:$A$53,0),CG$20)*AQ568*$B565)</f>
        <v>32.698023881959678</v>
      </c>
      <c r="CH568" cm="1">
        <f t="array" ref="CH568">IF($D568="","",INDEX('Data - CO2'!$B$5:$AP$53,MATCH(Kulturmodeller!$D568,'Data - CO2'!$A$5:$A$53,0),CH$20)*AR568*$B565)</f>
        <v>35.856164002972754</v>
      </c>
      <c r="CI568" s="11" cm="1">
        <f t="array" ref="CI568">IF($D568="","",INDEX('Data - CO2'!$B$5:$AP$53,MATCH(Kulturmodeller!$D568,'Data - CO2'!$A$5:$A$53,0),CI$20)*AS568*$B565)</f>
        <v>39.067901275777317</v>
      </c>
    </row>
    <row r="569" spans="1:87" x14ac:dyDescent="0.3">
      <c r="A569" s="33" t="s">
        <v>84</v>
      </c>
      <c r="B569" s="33"/>
      <c r="C569" s="124" t="str">
        <f>'Katalog over Kulturmodeller '!F196</f>
        <v>Juletræer (NGR)</v>
      </c>
      <c r="D569" s="125" t="s">
        <v>634</v>
      </c>
      <c r="E569" s="151">
        <f>'Katalog over Kulturmodeller '!W196</f>
        <v>0</v>
      </c>
      <c r="F569" s="40">
        <f>E569+((E571-F571)+(E572-F572))*(E569/SUM(E566:E570))</f>
        <v>0</v>
      </c>
      <c r="G569" s="40">
        <f t="shared" ref="G569" si="9678">F569+((F571-G571)+(F572-G572))*(F569/SUM(F566:F570))</f>
        <v>0</v>
      </c>
      <c r="H569" s="40">
        <f t="shared" ref="H569" si="9679">G569+((G571-H571)+(G572-H572))*(G569/SUM(G566:G570))</f>
        <v>0</v>
      </c>
      <c r="I569" s="40">
        <f t="shared" ref="I569" si="9680">H569+((H571-I571)+(H572-I572))*(H569/SUM(H566:H570))</f>
        <v>0</v>
      </c>
      <c r="J569" s="40">
        <f t="shared" ref="J569" si="9681">I569+((I571-J571)+(I572-J572))*(I569/SUM(I566:I570))</f>
        <v>0</v>
      </c>
      <c r="K569" s="40">
        <f t="shared" ref="K569" si="9682">J569+((J571-K571)+(J572-K572))*(J569/SUM(J566:J570))</f>
        <v>0</v>
      </c>
      <c r="L569" s="40">
        <f t="shared" ref="L569" si="9683">K569+((K571-L571)+(K572-L572))*(K569/SUM(K566:K570))</f>
        <v>0</v>
      </c>
      <c r="M569" s="40">
        <f t="shared" ref="M569" si="9684">L569+((L571-M571)+(L572-M572))*(L569/SUM(L566:L570))</f>
        <v>0</v>
      </c>
      <c r="N569" s="40">
        <f t="shared" ref="N569" si="9685">M569+((M571-N571)+(M572-N572))*(M569/SUM(M566:M570))</f>
        <v>0</v>
      </c>
      <c r="O569" s="40">
        <f t="shared" ref="O569" si="9686">N569+((N571-O571)+(N572-O572))*(N569/SUM(N566:N570))</f>
        <v>0</v>
      </c>
      <c r="P569" s="40">
        <f t="shared" ref="P569" si="9687">O569+((O571-P571)+(O572-P572))*(O569/SUM(O566:O570))</f>
        <v>0</v>
      </c>
      <c r="Q569" s="40">
        <f t="shared" ref="Q569" si="9688">P569+((P571-Q571)+(P572-Q572))*(P569/SUM(P566:P570))</f>
        <v>0</v>
      </c>
      <c r="R569" s="40">
        <f t="shared" ref="R569" si="9689">Q569+((Q571-R571)+(Q572-R572))*(Q569/SUM(Q566:Q570))</f>
        <v>0</v>
      </c>
      <c r="S569" s="40">
        <f t="shared" ref="S569" si="9690">R569+((R571-S571)+(R572-S572))*(R569/SUM(R566:R570))</f>
        <v>0</v>
      </c>
      <c r="T569" s="40">
        <f t="shared" ref="T569" si="9691">S569+((S571-T571)+(S572-T572))*(S569/SUM(S566:S570))</f>
        <v>0</v>
      </c>
      <c r="U569" s="40">
        <f t="shared" ref="U569" si="9692">T569+((T571-U571)+(T572-U572))*(T569/SUM(T566:T570))</f>
        <v>0</v>
      </c>
      <c r="V569" s="40">
        <f t="shared" ref="V569" si="9693">U569+((U571-V571)+(U572-V572))*(U569/SUM(U566:U570))</f>
        <v>0</v>
      </c>
      <c r="W569" s="40">
        <f t="shared" ref="W569" si="9694">V569+((V571-W571)+(V572-W572))*(V569/SUM(V566:V570))</f>
        <v>0</v>
      </c>
      <c r="X569" s="40">
        <f t="shared" ref="X569" si="9695">W569+((W571-X571)+(W572-X572))*(W569/SUM(W566:W570))</f>
        <v>0</v>
      </c>
      <c r="Y569" s="40">
        <f t="shared" ref="Y569" si="9696">X569+((X571-Y571)+(X572-Y572))*(X569/SUM(X566:X570))</f>
        <v>0</v>
      </c>
      <c r="Z569" s="40">
        <f t="shared" ref="Z569" si="9697">Y569+((Y571-Z571)+(Y572-Z572))*(Y569/SUM(Y566:Y570))</f>
        <v>0</v>
      </c>
      <c r="AA569" s="40">
        <f t="shared" ref="AA569" si="9698">Z569+((Z571-AA571)+(Z572-AA572))*(Z569/SUM(Z566:Z570))</f>
        <v>0</v>
      </c>
      <c r="AB569" s="40">
        <f t="shared" ref="AB569" si="9699">AA569+((AA571-AB571)+(AA572-AB572))*(AA569/SUM(AA566:AA570))</f>
        <v>0</v>
      </c>
      <c r="AC569" s="40">
        <f t="shared" ref="AC569" si="9700">AB569+((AB571-AC571)+(AB572-AC572))*(AB569/SUM(AB566:AB570))</f>
        <v>0</v>
      </c>
      <c r="AD569" s="40">
        <f t="shared" ref="AD569" si="9701">AC569+((AC571-AD571)+(AC572-AD572))*(AC569/SUM(AC566:AC570))</f>
        <v>0</v>
      </c>
      <c r="AE569" s="40">
        <f t="shared" ref="AE569" si="9702">AD569+((AD571-AE571)+(AD572-AE572))*(AD569/SUM(AD566:AD570))</f>
        <v>0</v>
      </c>
      <c r="AF569" s="40">
        <f t="shared" ref="AF569" si="9703">AE569+((AE571-AF571)+(AE572-AF572))*(AE569/SUM(AE566:AE570))</f>
        <v>0</v>
      </c>
      <c r="AG569" s="40">
        <f t="shared" ref="AG569" si="9704">AF569+((AF571-AG571)+(AF572-AG572))*(AF569/SUM(AF566:AF570))</f>
        <v>0</v>
      </c>
      <c r="AH569" s="40">
        <f t="shared" ref="AH569" si="9705">AG569+((AG571-AH571)+(AG572-AH572))*(AG569/SUM(AG566:AG570))</f>
        <v>0</v>
      </c>
      <c r="AI569" s="40">
        <f t="shared" ref="AI569" si="9706">AH569+((AH571-AI571)+(AH572-AI572))*(AH569/SUM(AH566:AH570))</f>
        <v>0</v>
      </c>
      <c r="AJ569" s="40">
        <f t="shared" ref="AJ569" si="9707">AI569+((AI571-AJ571)+(AI572-AJ572))*(AI569/SUM(AI566:AI570))</f>
        <v>0</v>
      </c>
      <c r="AK569" s="40">
        <f t="shared" ref="AK569" si="9708">AJ569+((AJ571-AK571)+(AJ572-AK572))*(AJ569/SUM(AJ566:AJ570))</f>
        <v>0</v>
      </c>
      <c r="AL569" s="40">
        <f t="shared" ref="AL569" si="9709">AK569+((AK571-AL571)+(AK572-AL572))*(AK569/SUM(AK566:AK570))</f>
        <v>0</v>
      </c>
      <c r="AM569" s="40">
        <f t="shared" ref="AM569" si="9710">AL569+((AL571-AM571)+(AL572-AM572))*(AL569/SUM(AL566:AL570))</f>
        <v>0</v>
      </c>
      <c r="AN569" s="40">
        <f t="shared" ref="AN569" si="9711">AM569+((AM571-AN571)+(AM572-AN572))*(AM569/SUM(AM566:AM570))</f>
        <v>0</v>
      </c>
      <c r="AO569" s="40">
        <f t="shared" ref="AO569" si="9712">AN569+((AN571-AO571)+(AN572-AO572))*(AN569/SUM(AN566:AN570))</f>
        <v>0</v>
      </c>
      <c r="AP569" s="40">
        <f t="shared" ref="AP569" si="9713">AO569+((AO571-AP571)+(AO572-AP572))*(AO569/SUM(AO566:AO570))</f>
        <v>0</v>
      </c>
      <c r="AQ569" s="40">
        <f t="shared" ref="AQ569" si="9714">AP569+((AP571-AQ571)+(AP572-AQ572))*(AP569/SUM(AP566:AP570))</f>
        <v>0</v>
      </c>
      <c r="AR569" s="40">
        <f t="shared" ref="AR569" si="9715">AQ569+((AQ571-AR571)+(AQ572-AR572))*(AQ569/SUM(AQ566:AQ570))</f>
        <v>0</v>
      </c>
      <c r="AS569" s="41">
        <f t="shared" ref="AS569" si="9716">AR569+((AR571-AS571)+(AR572-AS572))*(AR569/SUM(AR566:AR570))</f>
        <v>0</v>
      </c>
      <c r="AU569" s="10" cm="1">
        <f t="array" ref="AU569">IF($D569="","",INDEX('Data - CO2'!$B$5:$AP$53,MATCH(Kulturmodeller!$D569,'Data - CO2'!$A$5:$A$53,0),AU$20)*E569)</f>
        <v>0</v>
      </c>
      <c r="AV569" cm="1">
        <f t="array" ref="AV569">IF($D569="","",INDEX('Data - CO2'!$B$5:$AP$53,MATCH(Kulturmodeller!$D569,'Data - CO2'!$A$5:$A$53,0),AV$20)*F569)</f>
        <v>0</v>
      </c>
      <c r="AW569" cm="1">
        <f t="array" ref="AW569">IF($D569="","",INDEX('Data - CO2'!$B$5:$AP$53,MATCH(Kulturmodeller!$D569,'Data - CO2'!$A$5:$A$53,0),AW$20)*G569)</f>
        <v>0</v>
      </c>
      <c r="AX569" cm="1">
        <f t="array" ref="AX569">IF($D569="","",INDEX('Data - CO2'!$B$5:$AP$53,MATCH(Kulturmodeller!$D569,'Data - CO2'!$A$5:$A$53,0),AX$20)*H569)</f>
        <v>0</v>
      </c>
      <c r="AY569" cm="1">
        <f t="array" ref="AY569">IF($D569="","",INDEX('Data - CO2'!$B$5:$AP$53,MATCH(Kulturmodeller!$D569,'Data - CO2'!$A$5:$A$53,0),AY$20)*I569)</f>
        <v>0</v>
      </c>
      <c r="AZ569" cm="1">
        <f t="array" ref="AZ569">IF($D569="","",INDEX('Data - CO2'!$B$5:$AP$53,MATCH(Kulturmodeller!$D569,'Data - CO2'!$A$5:$A$53,0),AZ$20)*J569*$B565)</f>
        <v>0</v>
      </c>
      <c r="BA569" cm="1">
        <f t="array" ref="BA569">IF($D569="","",INDEX('Data - CO2'!$B$5:$AP$53,MATCH(Kulturmodeller!$D569,'Data - CO2'!$A$5:$A$53,0),BA$20)*K569*$B565)</f>
        <v>0</v>
      </c>
      <c r="BB569" cm="1">
        <f t="array" ref="BB569">IF($D569="","",INDEX('Data - CO2'!$B$5:$AP$53,MATCH(Kulturmodeller!$D569,'Data - CO2'!$A$5:$A$53,0),BB$20)*L569*$B565)</f>
        <v>0</v>
      </c>
      <c r="BC569" cm="1">
        <f t="array" ref="BC569">IF($D569="","",INDEX('Data - CO2'!$B$5:$AP$53,MATCH(Kulturmodeller!$D569,'Data - CO2'!$A$5:$A$53,0),BC$20)*M569*$B565)</f>
        <v>0</v>
      </c>
      <c r="BD569" cm="1">
        <f t="array" ref="BD569">IF($D569="","",INDEX('Data - CO2'!$B$5:$AP$53,MATCH(Kulturmodeller!$D569,'Data - CO2'!$A$5:$A$53,0),BD$20)*N569*$B565)</f>
        <v>0</v>
      </c>
      <c r="BE569" cm="1">
        <f t="array" ref="BE569">IF($D569="","",INDEX('Data - CO2'!$B$5:$AP$53,MATCH(Kulturmodeller!$D569,'Data - CO2'!$A$5:$A$53,0),BE$20)*O569*$B565)</f>
        <v>0</v>
      </c>
      <c r="BF569" cm="1">
        <f t="array" ref="BF569">IF($D569="","",INDEX('Data - CO2'!$B$5:$AP$53,MATCH(Kulturmodeller!$D569,'Data - CO2'!$A$5:$A$53,0),BF$20)*P569*$B565)</f>
        <v>0</v>
      </c>
      <c r="BG569" cm="1">
        <f t="array" ref="BG569">IF($D569="","",INDEX('Data - CO2'!$B$5:$AP$53,MATCH(Kulturmodeller!$D569,'Data - CO2'!$A$5:$A$53,0),BG$20)*Q569*$B565)</f>
        <v>0</v>
      </c>
      <c r="BH569" cm="1">
        <f t="array" ref="BH569">IF($D569="","",INDEX('Data - CO2'!$B$5:$AP$53,MATCH(Kulturmodeller!$D569,'Data - CO2'!$A$5:$A$53,0),BH$20)*R569*$B565)</f>
        <v>0</v>
      </c>
      <c r="BI569" cm="1">
        <f t="array" ref="BI569">IF($D569="","",INDEX('Data - CO2'!$B$5:$AP$53,MATCH(Kulturmodeller!$D569,'Data - CO2'!$A$5:$A$53,0),BI$20)*S569*$B565)</f>
        <v>0</v>
      </c>
      <c r="BJ569" cm="1">
        <f t="array" ref="BJ569">IF($D569="","",INDEX('Data - CO2'!$B$5:$AP$53,MATCH(Kulturmodeller!$D569,'Data - CO2'!$A$5:$A$53,0),BJ$20)*T569*$B565)</f>
        <v>0</v>
      </c>
      <c r="BK569" cm="1">
        <f t="array" ref="BK569">IF($D569="","",INDEX('Data - CO2'!$B$5:$AP$53,MATCH(Kulturmodeller!$D569,'Data - CO2'!$A$5:$A$53,0),BK$20)*U569*$B565)</f>
        <v>0</v>
      </c>
      <c r="BL569" cm="1">
        <f t="array" ref="BL569">IF($D569="","",INDEX('Data - CO2'!$B$5:$AP$53,MATCH(Kulturmodeller!$D569,'Data - CO2'!$A$5:$A$53,0),BL$20)*V569*$B565)</f>
        <v>0</v>
      </c>
      <c r="BM569" cm="1">
        <f t="array" ref="BM569">IF($D569="","",INDEX('Data - CO2'!$B$5:$AP$53,MATCH(Kulturmodeller!$D569,'Data - CO2'!$A$5:$A$53,0),BM$20)*W569*$B565)</f>
        <v>0</v>
      </c>
      <c r="BN569" cm="1">
        <f t="array" ref="BN569">IF($D569="","",INDEX('Data - CO2'!$B$5:$AP$53,MATCH(Kulturmodeller!$D569,'Data - CO2'!$A$5:$A$53,0),BN$20)*X569*$B565)</f>
        <v>0</v>
      </c>
      <c r="BO569" cm="1">
        <f t="array" ref="BO569">IF($D569="","",INDEX('Data - CO2'!$B$5:$AP$53,MATCH(Kulturmodeller!$D569,'Data - CO2'!$A$5:$A$53,0),BO$20)*Y569*$B565)</f>
        <v>0</v>
      </c>
      <c r="BP569" cm="1">
        <f t="array" ref="BP569">IF($D569="","",INDEX('Data - CO2'!$B$5:$AP$53,MATCH(Kulturmodeller!$D569,'Data - CO2'!$A$5:$A$53,0),BP$20)*Z569*$B565)</f>
        <v>0</v>
      </c>
      <c r="BQ569" cm="1">
        <f t="array" ref="BQ569">IF($D569="","",INDEX('Data - CO2'!$B$5:$AP$53,MATCH(Kulturmodeller!$D569,'Data - CO2'!$A$5:$A$53,0),BQ$20)*AA569*$B565)</f>
        <v>0</v>
      </c>
      <c r="BR569" cm="1">
        <f t="array" ref="BR569">IF($D569="","",INDEX('Data - CO2'!$B$5:$AP$53,MATCH(Kulturmodeller!$D569,'Data - CO2'!$A$5:$A$53,0),BR$20)*AB569*$B565)</f>
        <v>0</v>
      </c>
      <c r="BS569" cm="1">
        <f t="array" ref="BS569">IF($D569="","",INDEX('Data - CO2'!$B$5:$AP$53,MATCH(Kulturmodeller!$D569,'Data - CO2'!$A$5:$A$53,0),BS$20)*AC569*$B565)</f>
        <v>0</v>
      </c>
      <c r="BT569" cm="1">
        <f t="array" ref="BT569">IF($D569="","",INDEX('Data - CO2'!$B$5:$AP$53,MATCH(Kulturmodeller!$D569,'Data - CO2'!$A$5:$A$53,0),BT$20)*AD569*$B565)</f>
        <v>0</v>
      </c>
      <c r="BU569" cm="1">
        <f t="array" ref="BU569">IF($D569="","",INDEX('Data - CO2'!$B$5:$AP$53,MATCH(Kulturmodeller!$D569,'Data - CO2'!$A$5:$A$53,0),BU$20)*AE569*$B565)</f>
        <v>0</v>
      </c>
      <c r="BV569" cm="1">
        <f t="array" ref="BV569">IF($D569="","",INDEX('Data - CO2'!$B$5:$AP$53,MATCH(Kulturmodeller!$D569,'Data - CO2'!$A$5:$A$53,0),BV$20)*AF569*$B565)</f>
        <v>0</v>
      </c>
      <c r="BW569" cm="1">
        <f t="array" ref="BW569">IF($D569="","",INDEX('Data - CO2'!$B$5:$AP$53,MATCH(Kulturmodeller!$D569,'Data - CO2'!$A$5:$A$53,0),BW$20)*AG569*$B565)</f>
        <v>0</v>
      </c>
      <c r="BX569" cm="1">
        <f t="array" ref="BX569">IF($D569="","",INDEX('Data - CO2'!$B$5:$AP$53,MATCH(Kulturmodeller!$D569,'Data - CO2'!$A$5:$A$53,0),BX$20)*AH569*$B565)</f>
        <v>0</v>
      </c>
      <c r="BY569" cm="1">
        <f t="array" ref="BY569">IF($D569="","",INDEX('Data - CO2'!$B$5:$AP$53,MATCH(Kulturmodeller!$D569,'Data - CO2'!$A$5:$A$53,0),BY$20)*AI569*$B565)</f>
        <v>0</v>
      </c>
      <c r="BZ569" cm="1">
        <f t="array" ref="BZ569">IF($D569="","",INDEX('Data - CO2'!$B$5:$AP$53,MATCH(Kulturmodeller!$D569,'Data - CO2'!$A$5:$A$53,0),BZ$20)*AJ569*$B565)</f>
        <v>0</v>
      </c>
      <c r="CA569" cm="1">
        <f t="array" ref="CA569">IF($D569="","",INDEX('Data - CO2'!$B$5:$AP$53,MATCH(Kulturmodeller!$D569,'Data - CO2'!$A$5:$A$53,0),CA$20)*AK569*$B565)</f>
        <v>0</v>
      </c>
      <c r="CB569" cm="1">
        <f t="array" ref="CB569">IF($D569="","",INDEX('Data - CO2'!$B$5:$AP$53,MATCH(Kulturmodeller!$D569,'Data - CO2'!$A$5:$A$53,0),CB$20)*AL569*$B565)</f>
        <v>0</v>
      </c>
      <c r="CC569" cm="1">
        <f t="array" ref="CC569">IF($D569="","",INDEX('Data - CO2'!$B$5:$AP$53,MATCH(Kulturmodeller!$D569,'Data - CO2'!$A$5:$A$53,0),CC$20)*AM569*$B565)</f>
        <v>0</v>
      </c>
      <c r="CD569" cm="1">
        <f t="array" ref="CD569">IF($D569="","",INDEX('Data - CO2'!$B$5:$AP$53,MATCH(Kulturmodeller!$D569,'Data - CO2'!$A$5:$A$53,0),CD$20)*AN569*$B565)</f>
        <v>0</v>
      </c>
      <c r="CE569" cm="1">
        <f t="array" ref="CE569">IF($D569="","",INDEX('Data - CO2'!$B$5:$AP$53,MATCH(Kulturmodeller!$D569,'Data - CO2'!$A$5:$A$53,0),CE$20)*AO569*$B565)</f>
        <v>0</v>
      </c>
      <c r="CF569" cm="1">
        <f t="array" ref="CF569">IF($D569="","",INDEX('Data - CO2'!$B$5:$AP$53,MATCH(Kulturmodeller!$D569,'Data - CO2'!$A$5:$A$53,0),CF$20)*AP569*$B565)</f>
        <v>0</v>
      </c>
      <c r="CG569" cm="1">
        <f t="array" ref="CG569">IF($D569="","",INDEX('Data - CO2'!$B$5:$AP$53,MATCH(Kulturmodeller!$D569,'Data - CO2'!$A$5:$A$53,0),CG$20)*AQ569*$B565)</f>
        <v>0</v>
      </c>
      <c r="CH569" cm="1">
        <f t="array" ref="CH569">IF($D569="","",INDEX('Data - CO2'!$B$5:$AP$53,MATCH(Kulturmodeller!$D569,'Data - CO2'!$A$5:$A$53,0),CH$20)*AR569*$B565)</f>
        <v>0</v>
      </c>
      <c r="CI569" s="11" cm="1">
        <f t="array" ref="CI569">IF($D569="","",INDEX('Data - CO2'!$B$5:$AP$53,MATCH(Kulturmodeller!$D569,'Data - CO2'!$A$5:$A$53,0),CI$20)*AS569*$B565)</f>
        <v>0</v>
      </c>
    </row>
    <row r="570" spans="1:87" x14ac:dyDescent="0.3">
      <c r="A570" s="42" t="s">
        <v>85</v>
      </c>
      <c r="B570" s="42"/>
      <c r="C570" s="124">
        <f>'Katalog over Kulturmodeller '!F197</f>
        <v>0</v>
      </c>
      <c r="D570" s="129"/>
      <c r="E570" s="140">
        <f>'Katalog over Kulturmodeller '!W197</f>
        <v>0</v>
      </c>
      <c r="F570" s="46">
        <f>E570+((E571-F571)+(E572-F572))*(E570/SUM(E566:E570))</f>
        <v>0</v>
      </c>
      <c r="G570" s="46">
        <f t="shared" ref="G570" si="9717">F570+((F571-G571)+(F572-G572))*(F570/SUM(F566:F570))</f>
        <v>0</v>
      </c>
      <c r="H570" s="46">
        <f t="shared" ref="H570" si="9718">G570+((G571-H571)+(G572-H572))*(G570/SUM(G566:G570))</f>
        <v>0</v>
      </c>
      <c r="I570" s="46">
        <f t="shared" ref="I570" si="9719">H570+((H571-I571)+(H572-I572))*(H570/SUM(H566:H570))</f>
        <v>0</v>
      </c>
      <c r="J570" s="46">
        <f t="shared" ref="J570" si="9720">I570+((I571-J571)+(I572-J572))*(I570/SUM(I566:I570))</f>
        <v>0</v>
      </c>
      <c r="K570" s="46">
        <f t="shared" ref="K570" si="9721">J570+((J571-K571)+(J572-K572))*(J570/SUM(J566:J570))</f>
        <v>0</v>
      </c>
      <c r="L570" s="46">
        <f t="shared" ref="L570" si="9722">K570+((K571-L571)+(K572-L572))*(K570/SUM(K566:K570))</f>
        <v>0</v>
      </c>
      <c r="M570" s="46">
        <f t="shared" ref="M570" si="9723">L570+((L571-M571)+(L572-M572))*(L570/SUM(L566:L570))</f>
        <v>0</v>
      </c>
      <c r="N570" s="46">
        <f t="shared" ref="N570" si="9724">M570+((M571-N571)+(M572-N572))*(M570/SUM(M566:M570))</f>
        <v>0</v>
      </c>
      <c r="O570" s="46">
        <f t="shared" ref="O570" si="9725">N570+((N571-O571)+(N572-O572))*(N570/SUM(N566:N570))</f>
        <v>0</v>
      </c>
      <c r="P570" s="46">
        <f t="shared" ref="P570" si="9726">O570+((O571-P571)+(O572-P572))*(O570/SUM(O566:O570))</f>
        <v>0</v>
      </c>
      <c r="Q570" s="46">
        <f t="shared" ref="Q570" si="9727">P570+((P571-Q571)+(P572-Q572))*(P570/SUM(P566:P570))</f>
        <v>0</v>
      </c>
      <c r="R570" s="46">
        <f t="shared" ref="R570" si="9728">Q570+((Q571-R571)+(Q572-R572))*(Q570/SUM(Q566:Q570))</f>
        <v>0</v>
      </c>
      <c r="S570" s="46">
        <f t="shared" ref="S570" si="9729">R570+((R571-S571)+(R572-S572))*(R570/SUM(R566:R570))</f>
        <v>0</v>
      </c>
      <c r="T570" s="46">
        <f t="shared" ref="T570" si="9730">S570+((S571-T571)+(S572-T572))*(S570/SUM(S566:S570))</f>
        <v>0</v>
      </c>
      <c r="U570" s="46">
        <f t="shared" ref="U570" si="9731">T570+((T571-U571)+(T572-U572))*(T570/SUM(T566:T570))</f>
        <v>0</v>
      </c>
      <c r="V570" s="46">
        <f t="shared" ref="V570" si="9732">U570+((U571-V571)+(U572-V572))*(U570/SUM(U566:U570))</f>
        <v>0</v>
      </c>
      <c r="W570" s="46">
        <f t="shared" ref="W570" si="9733">V570+((V571-W571)+(V572-W572))*(V570/SUM(V566:V570))</f>
        <v>0</v>
      </c>
      <c r="X570" s="46">
        <f t="shared" ref="X570" si="9734">W570+((W571-X571)+(W572-X572))*(W570/SUM(W566:W570))</f>
        <v>0</v>
      </c>
      <c r="Y570" s="46">
        <f t="shared" ref="Y570" si="9735">X570+((X571-Y571)+(X572-Y572))*(X570/SUM(X566:X570))</f>
        <v>0</v>
      </c>
      <c r="Z570" s="46">
        <f t="shared" ref="Z570" si="9736">Y570+((Y571-Z571)+(Y572-Z572))*(Y570/SUM(Y566:Y570))</f>
        <v>0</v>
      </c>
      <c r="AA570" s="46">
        <f t="shared" ref="AA570" si="9737">Z570+((Z571-AA571)+(Z572-AA572))*(Z570/SUM(Z566:Z570))</f>
        <v>0</v>
      </c>
      <c r="AB570" s="46">
        <f t="shared" ref="AB570" si="9738">AA570+((AA571-AB571)+(AA572-AB572))*(AA570/SUM(AA566:AA570))</f>
        <v>0</v>
      </c>
      <c r="AC570" s="46">
        <f t="shared" ref="AC570" si="9739">AB570+((AB571-AC571)+(AB572-AC572))*(AB570/SUM(AB566:AB570))</f>
        <v>0</v>
      </c>
      <c r="AD570" s="46">
        <f t="shared" ref="AD570" si="9740">AC570+((AC571-AD571)+(AC572-AD572))*(AC570/SUM(AC566:AC570))</f>
        <v>0</v>
      </c>
      <c r="AE570" s="46">
        <f t="shared" ref="AE570" si="9741">AD570+((AD571-AE571)+(AD572-AE572))*(AD570/SUM(AD566:AD570))</f>
        <v>0</v>
      </c>
      <c r="AF570" s="46">
        <f t="shared" ref="AF570" si="9742">AE570+((AE571-AF571)+(AE572-AF572))*(AE570/SUM(AE566:AE570))</f>
        <v>0</v>
      </c>
      <c r="AG570" s="46">
        <f t="shared" ref="AG570" si="9743">AF570+((AF571-AG571)+(AF572-AG572))*(AF570/SUM(AF566:AF570))</f>
        <v>0</v>
      </c>
      <c r="AH570" s="46">
        <f t="shared" ref="AH570" si="9744">AG570+((AG571-AH571)+(AG572-AH572))*(AG570/SUM(AG566:AG570))</f>
        <v>0</v>
      </c>
      <c r="AI570" s="46">
        <f t="shared" ref="AI570" si="9745">AH570+((AH571-AI571)+(AH572-AI572))*(AH570/SUM(AH566:AH570))</f>
        <v>0</v>
      </c>
      <c r="AJ570" s="46">
        <f t="shared" ref="AJ570" si="9746">AI570+((AI571-AJ571)+(AI572-AJ572))*(AI570/SUM(AI566:AI570))</f>
        <v>0</v>
      </c>
      <c r="AK570" s="46">
        <f t="shared" ref="AK570" si="9747">AJ570+((AJ571-AK571)+(AJ572-AK572))*(AJ570/SUM(AJ566:AJ570))</f>
        <v>0</v>
      </c>
      <c r="AL570" s="46">
        <f t="shared" ref="AL570" si="9748">AK570+((AK571-AL571)+(AK572-AL572))*(AK570/SUM(AK566:AK570))</f>
        <v>0</v>
      </c>
      <c r="AM570" s="46">
        <f t="shared" ref="AM570" si="9749">AL570+((AL571-AM571)+(AL572-AM572))*(AL570/SUM(AL566:AL570))</f>
        <v>0</v>
      </c>
      <c r="AN570" s="46">
        <f t="shared" ref="AN570" si="9750">AM570+((AM571-AN571)+(AM572-AN572))*(AM570/SUM(AM566:AM570))</f>
        <v>0</v>
      </c>
      <c r="AO570" s="46">
        <f t="shared" ref="AO570" si="9751">AN570+((AN571-AO571)+(AN572-AO572))*(AN570/SUM(AN566:AN570))</f>
        <v>0</v>
      </c>
      <c r="AP570" s="46">
        <f t="shared" ref="AP570" si="9752">AO570+((AO571-AP571)+(AO572-AP572))*(AO570/SUM(AO566:AO570))</f>
        <v>0</v>
      </c>
      <c r="AQ570" s="46">
        <f t="shared" ref="AQ570" si="9753">AP570+((AP571-AQ571)+(AP572-AQ572))*(AP570/SUM(AP566:AP570))</f>
        <v>0</v>
      </c>
      <c r="AR570" s="46">
        <f t="shared" ref="AR570" si="9754">AQ570+((AQ571-AR571)+(AQ572-AR572))*(AQ570/SUM(AQ566:AQ570))</f>
        <v>0</v>
      </c>
      <c r="AS570" s="47">
        <f t="shared" ref="AS570" si="9755">AR570+((AR571-AS571)+(AR572-AS572))*(AR570/SUM(AR566:AR570))</f>
        <v>0</v>
      </c>
      <c r="AU570" s="10" t="str" cm="1">
        <f t="array" ref="AU570">IF($D570="","",INDEX('Data - CO2'!$B$5:$AP$53,MATCH(Kulturmodeller!$D570,'Data - CO2'!$A$5:$A$53,0),AU$20)*E570)</f>
        <v/>
      </c>
      <c r="AV570" t="str" cm="1">
        <f t="array" ref="AV570">IF($D570="","",INDEX('Data - CO2'!$B$5:$AP$53,MATCH(Kulturmodeller!$D570,'Data - CO2'!$A$5:$A$53,0),AV$20)*F570)</f>
        <v/>
      </c>
      <c r="AW570" t="str" cm="1">
        <f t="array" ref="AW570">IF($D570="","",INDEX('Data - CO2'!$B$5:$AP$53,MATCH(Kulturmodeller!$D570,'Data - CO2'!$A$5:$A$53,0),AW$20)*G570)</f>
        <v/>
      </c>
      <c r="AX570" t="str" cm="1">
        <f t="array" ref="AX570">IF($D570="","",INDEX('Data - CO2'!$B$5:$AP$53,MATCH(Kulturmodeller!$D570,'Data - CO2'!$A$5:$A$53,0),AX$20)*H570)</f>
        <v/>
      </c>
      <c r="AY570" t="str" cm="1">
        <f t="array" ref="AY570">IF($D570="","",INDEX('Data - CO2'!$B$5:$AP$53,MATCH(Kulturmodeller!$D570,'Data - CO2'!$A$5:$A$53,0),AY$20)*I570)</f>
        <v/>
      </c>
      <c r="AZ570" t="str" cm="1">
        <f t="array" ref="AZ570">IF($D570="","",INDEX('Data - CO2'!$B$5:$AP$53,MATCH(Kulturmodeller!$D570,'Data - CO2'!$A$5:$A$53,0),AZ$20)*J570*$B565)</f>
        <v/>
      </c>
      <c r="BA570" t="str" cm="1">
        <f t="array" ref="BA570">IF($D570="","",INDEX('Data - CO2'!$B$5:$AP$53,MATCH(Kulturmodeller!$D570,'Data - CO2'!$A$5:$A$53,0),BA$20)*K570*$B565)</f>
        <v/>
      </c>
      <c r="BB570" t="str" cm="1">
        <f t="array" ref="BB570">IF($D570="","",INDEX('Data - CO2'!$B$5:$AP$53,MATCH(Kulturmodeller!$D570,'Data - CO2'!$A$5:$A$53,0),BB$20)*L570*$B565)</f>
        <v/>
      </c>
      <c r="BC570" t="str" cm="1">
        <f t="array" ref="BC570">IF($D570="","",INDEX('Data - CO2'!$B$5:$AP$53,MATCH(Kulturmodeller!$D570,'Data - CO2'!$A$5:$A$53,0),BC$20)*M570*$B565)</f>
        <v/>
      </c>
      <c r="BD570" t="str" cm="1">
        <f t="array" ref="BD570">IF($D570="","",INDEX('Data - CO2'!$B$5:$AP$53,MATCH(Kulturmodeller!$D570,'Data - CO2'!$A$5:$A$53,0),BD$20)*N570*$B565)</f>
        <v/>
      </c>
      <c r="BE570" t="str" cm="1">
        <f t="array" ref="BE570">IF($D570="","",INDEX('Data - CO2'!$B$5:$AP$53,MATCH(Kulturmodeller!$D570,'Data - CO2'!$A$5:$A$53,0),BE$20)*O570*$B565)</f>
        <v/>
      </c>
      <c r="BF570" t="str" cm="1">
        <f t="array" ref="BF570">IF($D570="","",INDEX('Data - CO2'!$B$5:$AP$53,MATCH(Kulturmodeller!$D570,'Data - CO2'!$A$5:$A$53,0),BF$20)*P570*$B565)</f>
        <v/>
      </c>
      <c r="BG570" t="str" cm="1">
        <f t="array" ref="BG570">IF($D570="","",INDEX('Data - CO2'!$B$5:$AP$53,MATCH(Kulturmodeller!$D570,'Data - CO2'!$A$5:$A$53,0),BG$20)*Q570*$B565)</f>
        <v/>
      </c>
      <c r="BH570" t="str" cm="1">
        <f t="array" ref="BH570">IF($D570="","",INDEX('Data - CO2'!$B$5:$AP$53,MATCH(Kulturmodeller!$D570,'Data - CO2'!$A$5:$A$53,0),BH$20)*R570*$B565)</f>
        <v/>
      </c>
      <c r="BI570" t="str" cm="1">
        <f t="array" ref="BI570">IF($D570="","",INDEX('Data - CO2'!$B$5:$AP$53,MATCH(Kulturmodeller!$D570,'Data - CO2'!$A$5:$A$53,0),BI$20)*S570*$B565)</f>
        <v/>
      </c>
      <c r="BJ570" t="str" cm="1">
        <f t="array" ref="BJ570">IF($D570="","",INDEX('Data - CO2'!$B$5:$AP$53,MATCH(Kulturmodeller!$D570,'Data - CO2'!$A$5:$A$53,0),BJ$20)*T570*$B565)</f>
        <v/>
      </c>
      <c r="BK570" t="str" cm="1">
        <f t="array" ref="BK570">IF($D570="","",INDEX('Data - CO2'!$B$5:$AP$53,MATCH(Kulturmodeller!$D570,'Data - CO2'!$A$5:$A$53,0),BK$20)*U570*$B565)</f>
        <v/>
      </c>
      <c r="BL570" t="str" cm="1">
        <f t="array" ref="BL570">IF($D570="","",INDEX('Data - CO2'!$B$5:$AP$53,MATCH(Kulturmodeller!$D570,'Data - CO2'!$A$5:$A$53,0),BL$20)*V570*$B565)</f>
        <v/>
      </c>
      <c r="BM570" t="str" cm="1">
        <f t="array" ref="BM570">IF($D570="","",INDEX('Data - CO2'!$B$5:$AP$53,MATCH(Kulturmodeller!$D570,'Data - CO2'!$A$5:$A$53,0),BM$20)*W570*$B565)</f>
        <v/>
      </c>
      <c r="BN570" t="str" cm="1">
        <f t="array" ref="BN570">IF($D570="","",INDEX('Data - CO2'!$B$5:$AP$53,MATCH(Kulturmodeller!$D570,'Data - CO2'!$A$5:$A$53,0),BN$20)*X570*$B565)</f>
        <v/>
      </c>
      <c r="BO570" t="str" cm="1">
        <f t="array" ref="BO570">IF($D570="","",INDEX('Data - CO2'!$B$5:$AP$53,MATCH(Kulturmodeller!$D570,'Data - CO2'!$A$5:$A$53,0),BO$20)*Y570*$B565)</f>
        <v/>
      </c>
      <c r="BP570" t="str" cm="1">
        <f t="array" ref="BP570">IF($D570="","",INDEX('Data - CO2'!$B$5:$AP$53,MATCH(Kulturmodeller!$D570,'Data - CO2'!$A$5:$A$53,0),BP$20)*Z570*$B565)</f>
        <v/>
      </c>
      <c r="BQ570" t="str" cm="1">
        <f t="array" ref="BQ570">IF($D570="","",INDEX('Data - CO2'!$B$5:$AP$53,MATCH(Kulturmodeller!$D570,'Data - CO2'!$A$5:$A$53,0),BQ$20)*AA570*$B565)</f>
        <v/>
      </c>
      <c r="BR570" t="str" cm="1">
        <f t="array" ref="BR570">IF($D570="","",INDEX('Data - CO2'!$B$5:$AP$53,MATCH(Kulturmodeller!$D570,'Data - CO2'!$A$5:$A$53,0),BR$20)*AB570*$B565)</f>
        <v/>
      </c>
      <c r="BS570" t="str" cm="1">
        <f t="array" ref="BS570">IF($D570="","",INDEX('Data - CO2'!$B$5:$AP$53,MATCH(Kulturmodeller!$D570,'Data - CO2'!$A$5:$A$53,0),BS$20)*AC570*$B565)</f>
        <v/>
      </c>
      <c r="BT570" t="str" cm="1">
        <f t="array" ref="BT570">IF($D570="","",INDEX('Data - CO2'!$B$5:$AP$53,MATCH(Kulturmodeller!$D570,'Data - CO2'!$A$5:$A$53,0),BT$20)*AD570*$B565)</f>
        <v/>
      </c>
      <c r="BU570" t="str" cm="1">
        <f t="array" ref="BU570">IF($D570="","",INDEX('Data - CO2'!$B$5:$AP$53,MATCH(Kulturmodeller!$D570,'Data - CO2'!$A$5:$A$53,0),BU$20)*AE570*$B565)</f>
        <v/>
      </c>
      <c r="BV570" t="str" cm="1">
        <f t="array" ref="BV570">IF($D570="","",INDEX('Data - CO2'!$B$5:$AP$53,MATCH(Kulturmodeller!$D570,'Data - CO2'!$A$5:$A$53,0),BV$20)*AF570*$B565)</f>
        <v/>
      </c>
      <c r="BW570" t="str" cm="1">
        <f t="array" ref="BW570">IF($D570="","",INDEX('Data - CO2'!$B$5:$AP$53,MATCH(Kulturmodeller!$D570,'Data - CO2'!$A$5:$A$53,0),BW$20)*AG570*$B565)</f>
        <v/>
      </c>
      <c r="BX570" t="str" cm="1">
        <f t="array" ref="BX570">IF($D570="","",INDEX('Data - CO2'!$B$5:$AP$53,MATCH(Kulturmodeller!$D570,'Data - CO2'!$A$5:$A$53,0),BX$20)*AH570*$B565)</f>
        <v/>
      </c>
      <c r="BY570" t="str" cm="1">
        <f t="array" ref="BY570">IF($D570="","",INDEX('Data - CO2'!$B$5:$AP$53,MATCH(Kulturmodeller!$D570,'Data - CO2'!$A$5:$A$53,0),BY$20)*AI570*$B565)</f>
        <v/>
      </c>
      <c r="BZ570" t="str" cm="1">
        <f t="array" ref="BZ570">IF($D570="","",INDEX('Data - CO2'!$B$5:$AP$53,MATCH(Kulturmodeller!$D570,'Data - CO2'!$A$5:$A$53,0),BZ$20)*AJ570*$B565)</f>
        <v/>
      </c>
      <c r="CA570" t="str" cm="1">
        <f t="array" ref="CA570">IF($D570="","",INDEX('Data - CO2'!$B$5:$AP$53,MATCH(Kulturmodeller!$D570,'Data - CO2'!$A$5:$A$53,0),CA$20)*AK570*$B565)</f>
        <v/>
      </c>
      <c r="CB570" t="str" cm="1">
        <f t="array" ref="CB570">IF($D570="","",INDEX('Data - CO2'!$B$5:$AP$53,MATCH(Kulturmodeller!$D570,'Data - CO2'!$A$5:$A$53,0),CB$20)*AL570*$B565)</f>
        <v/>
      </c>
      <c r="CC570" t="str" cm="1">
        <f t="array" ref="CC570">IF($D570="","",INDEX('Data - CO2'!$B$5:$AP$53,MATCH(Kulturmodeller!$D570,'Data - CO2'!$A$5:$A$53,0),CC$20)*AM570*$B565)</f>
        <v/>
      </c>
      <c r="CD570" t="str" cm="1">
        <f t="array" ref="CD570">IF($D570="","",INDEX('Data - CO2'!$B$5:$AP$53,MATCH(Kulturmodeller!$D570,'Data - CO2'!$A$5:$A$53,0),CD$20)*AN570*$B565)</f>
        <v/>
      </c>
      <c r="CE570" t="str" cm="1">
        <f t="array" ref="CE570">IF($D570="","",INDEX('Data - CO2'!$B$5:$AP$53,MATCH(Kulturmodeller!$D570,'Data - CO2'!$A$5:$A$53,0),CE$20)*AO570*$B565)</f>
        <v/>
      </c>
      <c r="CF570" t="str" cm="1">
        <f t="array" ref="CF570">IF($D570="","",INDEX('Data - CO2'!$B$5:$AP$53,MATCH(Kulturmodeller!$D570,'Data - CO2'!$A$5:$A$53,0),CF$20)*AP570*$B565)</f>
        <v/>
      </c>
      <c r="CG570" t="str" cm="1">
        <f t="array" ref="CG570">IF($D570="","",INDEX('Data - CO2'!$B$5:$AP$53,MATCH(Kulturmodeller!$D570,'Data - CO2'!$A$5:$A$53,0),CG$20)*AQ570*$B565)</f>
        <v/>
      </c>
      <c r="CH570" t="str" cm="1">
        <f t="array" ref="CH570">IF($D570="","",INDEX('Data - CO2'!$B$5:$AP$53,MATCH(Kulturmodeller!$D570,'Data - CO2'!$A$5:$A$53,0),CH$20)*AR570*$B565)</f>
        <v/>
      </c>
      <c r="CI570" s="11" t="str" cm="1">
        <f t="array" ref="CI570">IF($D570="","",INDEX('Data - CO2'!$B$5:$AP$53,MATCH(Kulturmodeller!$D570,'Data - CO2'!$A$5:$A$53,0),CI$20)*AS570*$B565)</f>
        <v/>
      </c>
    </row>
    <row r="571" spans="1:87" x14ac:dyDescent="0.3">
      <c r="A571" s="351" t="s">
        <v>637</v>
      </c>
      <c r="B571" s="49"/>
      <c r="C571" s="130" t="str">
        <f>'Katalog over Kulturmodeller '!F198</f>
        <v>Valgfri</v>
      </c>
      <c r="D571" s="131" t="s">
        <v>58</v>
      </c>
      <c r="E571" s="139">
        <f>'Katalog over Kulturmodeller '!W198</f>
        <v>0.1</v>
      </c>
      <c r="F571" s="40">
        <f>E571</f>
        <v>0.1</v>
      </c>
      <c r="G571" s="40">
        <f t="shared" ref="G571:G572" si="9756">F571</f>
        <v>0.1</v>
      </c>
      <c r="H571" s="40">
        <f>G571*2/3</f>
        <v>6.6666666666666666E-2</v>
      </c>
      <c r="I571" s="40">
        <f>H571*0.5</f>
        <v>3.3333333333333333E-2</v>
      </c>
      <c r="J571" s="40">
        <v>0</v>
      </c>
      <c r="K571" s="40">
        <f t="shared" ref="K571:K572" si="9757">J571</f>
        <v>0</v>
      </c>
      <c r="L571" s="40">
        <f t="shared" ref="L571:L572" si="9758">K571</f>
        <v>0</v>
      </c>
      <c r="M571" s="40">
        <f t="shared" ref="M571:M572" si="9759">L571</f>
        <v>0</v>
      </c>
      <c r="N571" s="40">
        <f t="shared" ref="N571:N572" si="9760">M571</f>
        <v>0</v>
      </c>
      <c r="O571" s="40">
        <f t="shared" ref="O571:O572" si="9761">N571</f>
        <v>0</v>
      </c>
      <c r="P571" s="40">
        <f t="shared" ref="P571:P572" si="9762">O571</f>
        <v>0</v>
      </c>
      <c r="Q571" s="40">
        <f t="shared" ref="Q571:Q572" si="9763">P571</f>
        <v>0</v>
      </c>
      <c r="R571" s="40">
        <f t="shared" ref="R571:R572" si="9764">Q571</f>
        <v>0</v>
      </c>
      <c r="S571" s="40">
        <f t="shared" ref="S571:S572" si="9765">R571</f>
        <v>0</v>
      </c>
      <c r="T571" s="40">
        <f t="shared" ref="T571:T572" si="9766">S571</f>
        <v>0</v>
      </c>
      <c r="U571" s="40">
        <f t="shared" ref="U571:U572" si="9767">T571</f>
        <v>0</v>
      </c>
      <c r="V571" s="40">
        <f t="shared" ref="V571:V572" si="9768">U571</f>
        <v>0</v>
      </c>
      <c r="W571" s="40">
        <f t="shared" ref="W571:W572" si="9769">V571</f>
        <v>0</v>
      </c>
      <c r="X571" s="40">
        <f t="shared" ref="X571:X572" si="9770">W571</f>
        <v>0</v>
      </c>
      <c r="Y571" s="40">
        <f t="shared" ref="Y571:Y572" si="9771">X571</f>
        <v>0</v>
      </c>
      <c r="Z571" s="40">
        <f t="shared" ref="Z571:Z572" si="9772">Y571</f>
        <v>0</v>
      </c>
      <c r="AA571" s="40">
        <f t="shared" ref="AA571:AA572" si="9773">Z571</f>
        <v>0</v>
      </c>
      <c r="AB571" s="40">
        <f t="shared" ref="AB571:AB572" si="9774">AA571</f>
        <v>0</v>
      </c>
      <c r="AC571" s="40">
        <f t="shared" ref="AC571:AC572" si="9775">AB571</f>
        <v>0</v>
      </c>
      <c r="AD571" s="40">
        <f t="shared" ref="AD571:AD572" si="9776">AC571</f>
        <v>0</v>
      </c>
      <c r="AE571" s="40">
        <f t="shared" ref="AE571:AE572" si="9777">AD571</f>
        <v>0</v>
      </c>
      <c r="AF571" s="40">
        <f t="shared" ref="AF571:AF572" si="9778">AE571</f>
        <v>0</v>
      </c>
      <c r="AG571" s="40">
        <f t="shared" ref="AG571:AG572" si="9779">AF571</f>
        <v>0</v>
      </c>
      <c r="AH571" s="40">
        <f t="shared" ref="AH571:AH572" si="9780">AG571</f>
        <v>0</v>
      </c>
      <c r="AI571" s="40">
        <f t="shared" ref="AI571:AI572" si="9781">AH571</f>
        <v>0</v>
      </c>
      <c r="AJ571" s="40">
        <f t="shared" ref="AJ571:AJ572" si="9782">AI571</f>
        <v>0</v>
      </c>
      <c r="AK571" s="40">
        <f t="shared" ref="AK571:AK572" si="9783">AJ571</f>
        <v>0</v>
      </c>
      <c r="AL571" s="40">
        <f t="shared" ref="AL571:AL572" si="9784">AK571</f>
        <v>0</v>
      </c>
      <c r="AM571" s="40">
        <f t="shared" ref="AM571:AM572" si="9785">AL571</f>
        <v>0</v>
      </c>
      <c r="AN571" s="40">
        <f t="shared" ref="AN571:AN572" si="9786">AM571</f>
        <v>0</v>
      </c>
      <c r="AO571" s="40">
        <f t="shared" ref="AO571:AO572" si="9787">AN571</f>
        <v>0</v>
      </c>
      <c r="AP571" s="40">
        <f t="shared" ref="AP571:AP572" si="9788">AO571</f>
        <v>0</v>
      </c>
      <c r="AQ571" s="40">
        <f t="shared" ref="AQ571:AQ572" si="9789">AP571</f>
        <v>0</v>
      </c>
      <c r="AR571" s="40">
        <f t="shared" ref="AR571:AR572" si="9790">AQ571</f>
        <v>0</v>
      </c>
      <c r="AS571" s="41">
        <f t="shared" ref="AS571:AS572" si="9791">AR571</f>
        <v>0</v>
      </c>
      <c r="AU571" s="10" cm="1">
        <f t="array" ref="AU571">IF($D571="","",INDEX('Data - CO2'!$B$5:$AP$53,MATCH(Kulturmodeller!$D571,'Data - CO2'!$A$5:$A$53,0),AU$20)*E571)</f>
        <v>0</v>
      </c>
      <c r="AV571" cm="1">
        <f t="array" ref="AV571">IF($D571="","",INDEX('Data - CO2'!$B$5:$AP$53,MATCH(Kulturmodeller!$D571,'Data - CO2'!$A$5:$A$53,0),AV$20)*F571)</f>
        <v>0.88136465041360701</v>
      </c>
      <c r="AW571" cm="1">
        <f t="array" ref="AW571">IF($D571="","",INDEX('Data - CO2'!$B$5:$AP$53,MATCH(Kulturmodeller!$D571,'Data - CO2'!$A$5:$A$53,0),AW$20)*G571)</f>
        <v>5.1741980743614837</v>
      </c>
      <c r="AX571" cm="1">
        <f t="array" ref="AX571">IF($D571="","",INDEX('Data - CO2'!$B$5:$AP$53,MATCH(Kulturmodeller!$D571,'Data - CO2'!$A$5:$A$53,0),AX$20)*H571)</f>
        <v>6.3399497186418801</v>
      </c>
      <c r="AY571" cm="1">
        <f t="array" ref="AY571">IF($D571="","",INDEX('Data - CO2'!$B$5:$AP$53,MATCH(Kulturmodeller!$D571,'Data - CO2'!$A$5:$A$53,0),AY$20)*I571)</f>
        <v>5.0032133321812431</v>
      </c>
      <c r="AZ571" cm="1">
        <f t="array" ref="AZ571">IF($D571="","",INDEX('Data - CO2'!$B$5:$AP$53,MATCH(Kulturmodeller!$D571,'Data - CO2'!$A$5:$A$53,0),AZ$20)*J571*$B565)</f>
        <v>0</v>
      </c>
      <c r="BA571" cm="1">
        <f t="array" ref="BA571">IF($D571="","",INDEX('Data - CO2'!$B$5:$AP$53,MATCH(Kulturmodeller!$D571,'Data - CO2'!$A$5:$A$53,0),BA$20)*K571*$B565)</f>
        <v>0</v>
      </c>
      <c r="BB571" cm="1">
        <f t="array" ref="BB571">IF($D571="","",INDEX('Data - CO2'!$B$5:$AP$53,MATCH(Kulturmodeller!$D571,'Data - CO2'!$A$5:$A$53,0),BB$20)*L571*$B565)</f>
        <v>0</v>
      </c>
      <c r="BC571" cm="1">
        <f t="array" ref="BC571">IF($D571="","",INDEX('Data - CO2'!$B$5:$AP$53,MATCH(Kulturmodeller!$D571,'Data - CO2'!$A$5:$A$53,0),BC$20)*M571*$B565)</f>
        <v>0</v>
      </c>
      <c r="BD571" cm="1">
        <f t="array" ref="BD571">IF($D571="","",INDEX('Data - CO2'!$B$5:$AP$53,MATCH(Kulturmodeller!$D571,'Data - CO2'!$A$5:$A$53,0),BD$20)*N571*$B565)</f>
        <v>0</v>
      </c>
      <c r="BE571" cm="1">
        <f t="array" ref="BE571">IF($D571="","",INDEX('Data - CO2'!$B$5:$AP$53,MATCH(Kulturmodeller!$D571,'Data - CO2'!$A$5:$A$53,0),BE$20)*O571*$B565)</f>
        <v>0</v>
      </c>
      <c r="BF571" cm="1">
        <f t="array" ref="BF571">IF($D571="","",INDEX('Data - CO2'!$B$5:$AP$53,MATCH(Kulturmodeller!$D571,'Data - CO2'!$A$5:$A$53,0),BF$20)*P571*$B565)</f>
        <v>0</v>
      </c>
      <c r="BG571" cm="1">
        <f t="array" ref="BG571">IF($D571="","",INDEX('Data - CO2'!$B$5:$AP$53,MATCH(Kulturmodeller!$D571,'Data - CO2'!$A$5:$A$53,0),BG$20)*Q571*$B565)</f>
        <v>0</v>
      </c>
      <c r="BH571" cm="1">
        <f t="array" ref="BH571">IF($D571="","",INDEX('Data - CO2'!$B$5:$AP$53,MATCH(Kulturmodeller!$D571,'Data - CO2'!$A$5:$A$53,0),BH$20)*R571*$B565)</f>
        <v>0</v>
      </c>
      <c r="BI571" cm="1">
        <f t="array" ref="BI571">IF($D571="","",INDEX('Data - CO2'!$B$5:$AP$53,MATCH(Kulturmodeller!$D571,'Data - CO2'!$A$5:$A$53,0),BI$20)*S571*$B565)</f>
        <v>0</v>
      </c>
      <c r="BJ571" cm="1">
        <f t="array" ref="BJ571">IF($D571="","",INDEX('Data - CO2'!$B$5:$AP$53,MATCH(Kulturmodeller!$D571,'Data - CO2'!$A$5:$A$53,0),BJ$20)*T571*$B565)</f>
        <v>0</v>
      </c>
      <c r="BK571" cm="1">
        <f t="array" ref="BK571">IF($D571="","",INDEX('Data - CO2'!$B$5:$AP$53,MATCH(Kulturmodeller!$D571,'Data - CO2'!$A$5:$A$53,0),BK$20)*U571*$B565)</f>
        <v>0</v>
      </c>
      <c r="BL571" cm="1">
        <f t="array" ref="BL571">IF($D571="","",INDEX('Data - CO2'!$B$5:$AP$53,MATCH(Kulturmodeller!$D571,'Data - CO2'!$A$5:$A$53,0),BL$20)*V571*$B565)</f>
        <v>0</v>
      </c>
      <c r="BM571" cm="1">
        <f t="array" ref="BM571">IF($D571="","",INDEX('Data - CO2'!$B$5:$AP$53,MATCH(Kulturmodeller!$D571,'Data - CO2'!$A$5:$A$53,0),BM$20)*W571*$B565)</f>
        <v>0</v>
      </c>
      <c r="BN571" cm="1">
        <f t="array" ref="BN571">IF($D571="","",INDEX('Data - CO2'!$B$5:$AP$53,MATCH(Kulturmodeller!$D571,'Data - CO2'!$A$5:$A$53,0),BN$20)*X571*$B565)</f>
        <v>0</v>
      </c>
      <c r="BO571" cm="1">
        <f t="array" ref="BO571">IF($D571="","",INDEX('Data - CO2'!$B$5:$AP$53,MATCH(Kulturmodeller!$D571,'Data - CO2'!$A$5:$A$53,0),BO$20)*Y571*$B565)</f>
        <v>0</v>
      </c>
      <c r="BP571" cm="1">
        <f t="array" ref="BP571">IF($D571="","",INDEX('Data - CO2'!$B$5:$AP$53,MATCH(Kulturmodeller!$D571,'Data - CO2'!$A$5:$A$53,0),BP$20)*Z571*$B565)</f>
        <v>0</v>
      </c>
      <c r="BQ571" cm="1">
        <f t="array" ref="BQ571">IF($D571="","",INDEX('Data - CO2'!$B$5:$AP$53,MATCH(Kulturmodeller!$D571,'Data - CO2'!$A$5:$A$53,0),BQ$20)*AA571*$B565)</f>
        <v>0</v>
      </c>
      <c r="BR571" cm="1">
        <f t="array" ref="BR571">IF($D571="","",INDEX('Data - CO2'!$B$5:$AP$53,MATCH(Kulturmodeller!$D571,'Data - CO2'!$A$5:$A$53,0),BR$20)*AB571*$B565)</f>
        <v>0</v>
      </c>
      <c r="BS571" cm="1">
        <f t="array" ref="BS571">IF($D571="","",INDEX('Data - CO2'!$B$5:$AP$53,MATCH(Kulturmodeller!$D571,'Data - CO2'!$A$5:$A$53,0),BS$20)*AC571*$B565)</f>
        <v>0</v>
      </c>
      <c r="BT571" cm="1">
        <f t="array" ref="BT571">IF($D571="","",INDEX('Data - CO2'!$B$5:$AP$53,MATCH(Kulturmodeller!$D571,'Data - CO2'!$A$5:$A$53,0),BT$20)*AD571*$B565)</f>
        <v>0</v>
      </c>
      <c r="BU571" cm="1">
        <f t="array" ref="BU571">IF($D571="","",INDEX('Data - CO2'!$B$5:$AP$53,MATCH(Kulturmodeller!$D571,'Data - CO2'!$A$5:$A$53,0),BU$20)*AE571*$B565)</f>
        <v>0</v>
      </c>
      <c r="BV571" cm="1">
        <f t="array" ref="BV571">IF($D571="","",INDEX('Data - CO2'!$B$5:$AP$53,MATCH(Kulturmodeller!$D571,'Data - CO2'!$A$5:$A$53,0),BV$20)*AF571*$B565)</f>
        <v>0</v>
      </c>
      <c r="BW571" cm="1">
        <f t="array" ref="BW571">IF($D571="","",INDEX('Data - CO2'!$B$5:$AP$53,MATCH(Kulturmodeller!$D571,'Data - CO2'!$A$5:$A$53,0),BW$20)*AG571*$B565)</f>
        <v>0</v>
      </c>
      <c r="BX571" cm="1">
        <f t="array" ref="BX571">IF($D571="","",INDEX('Data - CO2'!$B$5:$AP$53,MATCH(Kulturmodeller!$D571,'Data - CO2'!$A$5:$A$53,0),BX$20)*AH571*$B565)</f>
        <v>0</v>
      </c>
      <c r="BY571" cm="1">
        <f t="array" ref="BY571">IF($D571="","",INDEX('Data - CO2'!$B$5:$AP$53,MATCH(Kulturmodeller!$D571,'Data - CO2'!$A$5:$A$53,0),BY$20)*AI571*$B565)</f>
        <v>0</v>
      </c>
      <c r="BZ571" cm="1">
        <f t="array" ref="BZ571">IF($D571="","",INDEX('Data - CO2'!$B$5:$AP$53,MATCH(Kulturmodeller!$D571,'Data - CO2'!$A$5:$A$53,0),BZ$20)*AJ571*$B565)</f>
        <v>0</v>
      </c>
      <c r="CA571" cm="1">
        <f t="array" ref="CA571">IF($D571="","",INDEX('Data - CO2'!$B$5:$AP$53,MATCH(Kulturmodeller!$D571,'Data - CO2'!$A$5:$A$53,0),CA$20)*AK571*$B565)</f>
        <v>0</v>
      </c>
      <c r="CB571" cm="1">
        <f t="array" ref="CB571">IF($D571="","",INDEX('Data - CO2'!$B$5:$AP$53,MATCH(Kulturmodeller!$D571,'Data - CO2'!$A$5:$A$53,0),CB$20)*AL571*$B565)</f>
        <v>0</v>
      </c>
      <c r="CC571" cm="1">
        <f t="array" ref="CC571">IF($D571="","",INDEX('Data - CO2'!$B$5:$AP$53,MATCH(Kulturmodeller!$D571,'Data - CO2'!$A$5:$A$53,0),CC$20)*AM571*$B565)</f>
        <v>0</v>
      </c>
      <c r="CD571" cm="1">
        <f t="array" ref="CD571">IF($D571="","",INDEX('Data - CO2'!$B$5:$AP$53,MATCH(Kulturmodeller!$D571,'Data - CO2'!$A$5:$A$53,0),CD$20)*AN571*$B565)</f>
        <v>0</v>
      </c>
      <c r="CE571" cm="1">
        <f t="array" ref="CE571">IF($D571="","",INDEX('Data - CO2'!$B$5:$AP$53,MATCH(Kulturmodeller!$D571,'Data - CO2'!$A$5:$A$53,0),CE$20)*AO571*$B565)</f>
        <v>0</v>
      </c>
      <c r="CF571" cm="1">
        <f t="array" ref="CF571">IF($D571="","",INDEX('Data - CO2'!$B$5:$AP$53,MATCH(Kulturmodeller!$D571,'Data - CO2'!$A$5:$A$53,0),CF$20)*AP571*$B565)</f>
        <v>0</v>
      </c>
      <c r="CG571" cm="1">
        <f t="array" ref="CG571">IF($D571="","",INDEX('Data - CO2'!$B$5:$AP$53,MATCH(Kulturmodeller!$D571,'Data - CO2'!$A$5:$A$53,0),CG$20)*AQ571*$B565)</f>
        <v>0</v>
      </c>
      <c r="CH571" cm="1">
        <f t="array" ref="CH571">IF($D571="","",INDEX('Data - CO2'!$B$5:$AP$53,MATCH(Kulturmodeller!$D571,'Data - CO2'!$A$5:$A$53,0),CH$20)*AR571*$B565)</f>
        <v>0</v>
      </c>
      <c r="CI571" s="11" cm="1">
        <f t="array" ref="CI571">IF($D571="","",INDEX('Data - CO2'!$B$5:$AP$53,MATCH(Kulturmodeller!$D571,'Data - CO2'!$A$5:$A$53,0),CI$20)*AS571*$B565)</f>
        <v>0</v>
      </c>
    </row>
    <row r="572" spans="1:87" x14ac:dyDescent="0.3">
      <c r="A572" s="346" t="s">
        <v>638</v>
      </c>
      <c r="B572" s="42"/>
      <c r="C572" s="128" t="str">
        <f>'Katalog over Kulturmodeller '!F199</f>
        <v>Juletræer (NGR)</v>
      </c>
      <c r="D572" s="129" t="s">
        <v>634</v>
      </c>
      <c r="E572" s="140">
        <f>'Katalog over Kulturmodeller '!W199</f>
        <v>0</v>
      </c>
      <c r="F572" s="40">
        <f>E572</f>
        <v>0</v>
      </c>
      <c r="G572" s="40">
        <f t="shared" si="9756"/>
        <v>0</v>
      </c>
      <c r="H572" s="40">
        <f>G572*2/3</f>
        <v>0</v>
      </c>
      <c r="I572" s="40">
        <f>H572*0.5</f>
        <v>0</v>
      </c>
      <c r="J572" s="40">
        <v>0</v>
      </c>
      <c r="K572" s="40">
        <f t="shared" si="9757"/>
        <v>0</v>
      </c>
      <c r="L572" s="40">
        <f t="shared" si="9758"/>
        <v>0</v>
      </c>
      <c r="M572" s="40">
        <f t="shared" si="9759"/>
        <v>0</v>
      </c>
      <c r="N572" s="40">
        <f t="shared" si="9760"/>
        <v>0</v>
      </c>
      <c r="O572" s="40">
        <f t="shared" si="9761"/>
        <v>0</v>
      </c>
      <c r="P572" s="40">
        <f t="shared" si="9762"/>
        <v>0</v>
      </c>
      <c r="Q572" s="40">
        <f t="shared" si="9763"/>
        <v>0</v>
      </c>
      <c r="R572" s="40">
        <f t="shared" si="9764"/>
        <v>0</v>
      </c>
      <c r="S572" s="40">
        <f t="shared" si="9765"/>
        <v>0</v>
      </c>
      <c r="T572" s="40">
        <f t="shared" si="9766"/>
        <v>0</v>
      </c>
      <c r="U572" s="40">
        <f t="shared" si="9767"/>
        <v>0</v>
      </c>
      <c r="V572" s="40">
        <f t="shared" si="9768"/>
        <v>0</v>
      </c>
      <c r="W572" s="40">
        <f t="shared" si="9769"/>
        <v>0</v>
      </c>
      <c r="X572" s="40">
        <f t="shared" si="9770"/>
        <v>0</v>
      </c>
      <c r="Y572" s="40">
        <f t="shared" si="9771"/>
        <v>0</v>
      </c>
      <c r="Z572" s="40">
        <f t="shared" si="9772"/>
        <v>0</v>
      </c>
      <c r="AA572" s="40">
        <f t="shared" si="9773"/>
        <v>0</v>
      </c>
      <c r="AB572" s="40">
        <f t="shared" si="9774"/>
        <v>0</v>
      </c>
      <c r="AC572" s="40">
        <f t="shared" si="9775"/>
        <v>0</v>
      </c>
      <c r="AD572" s="40">
        <f t="shared" si="9776"/>
        <v>0</v>
      </c>
      <c r="AE572" s="40">
        <f t="shared" si="9777"/>
        <v>0</v>
      </c>
      <c r="AF572" s="40">
        <f t="shared" si="9778"/>
        <v>0</v>
      </c>
      <c r="AG572" s="40">
        <f t="shared" si="9779"/>
        <v>0</v>
      </c>
      <c r="AH572" s="40">
        <f t="shared" si="9780"/>
        <v>0</v>
      </c>
      <c r="AI572" s="40">
        <f t="shared" si="9781"/>
        <v>0</v>
      </c>
      <c r="AJ572" s="40">
        <f t="shared" si="9782"/>
        <v>0</v>
      </c>
      <c r="AK572" s="40">
        <f t="shared" si="9783"/>
        <v>0</v>
      </c>
      <c r="AL572" s="40">
        <f t="shared" si="9784"/>
        <v>0</v>
      </c>
      <c r="AM572" s="40">
        <f t="shared" si="9785"/>
        <v>0</v>
      </c>
      <c r="AN572" s="40">
        <f t="shared" si="9786"/>
        <v>0</v>
      </c>
      <c r="AO572" s="40">
        <f t="shared" si="9787"/>
        <v>0</v>
      </c>
      <c r="AP572" s="40">
        <f t="shared" si="9788"/>
        <v>0</v>
      </c>
      <c r="AQ572" s="40">
        <f t="shared" si="9789"/>
        <v>0</v>
      </c>
      <c r="AR572" s="40">
        <f t="shared" si="9790"/>
        <v>0</v>
      </c>
      <c r="AS572" s="41">
        <f t="shared" si="9791"/>
        <v>0</v>
      </c>
      <c r="AU572" s="12" cm="1">
        <f t="array" ref="AU572">IF($D572="","",INDEX('Data - CO2'!$B$5:$AP$53,MATCH(Kulturmodeller!$D572,'Data - CO2'!$A$5:$A$53,0),AU$20)*E572)</f>
        <v>0</v>
      </c>
      <c r="AV572" s="3" cm="1">
        <f t="array" ref="AV572">IF($D572="","",INDEX('Data - CO2'!$B$5:$AP$53,MATCH(Kulturmodeller!$D572,'Data - CO2'!$A$5:$A$53,0),AV$20)*F572)</f>
        <v>0</v>
      </c>
      <c r="AW572" s="3" cm="1">
        <f t="array" ref="AW572">IF($D572="","",INDEX('Data - CO2'!$B$5:$AP$53,MATCH(Kulturmodeller!$D572,'Data - CO2'!$A$5:$A$53,0),AW$20)*G572)</f>
        <v>0</v>
      </c>
      <c r="AX572" s="3" cm="1">
        <f t="array" ref="AX572">IF($D572="","",INDEX('Data - CO2'!$B$5:$AP$53,MATCH(Kulturmodeller!$D572,'Data - CO2'!$A$5:$A$53,0),AX$20)*H572)</f>
        <v>0</v>
      </c>
      <c r="AY572" s="3" cm="1">
        <f t="array" ref="AY572">IF($D572="","",INDEX('Data - CO2'!$B$5:$AP$53,MATCH(Kulturmodeller!$D572,'Data - CO2'!$A$5:$A$53,0),AY$20)*I572)</f>
        <v>0</v>
      </c>
      <c r="AZ572" s="3" cm="1">
        <f t="array" ref="AZ572">IF($D572="","",INDEX('Data - CO2'!$B$5:$AP$53,MATCH(Kulturmodeller!$D572,'Data - CO2'!$A$5:$A$53,0),AZ$20)*J572*$B565)</f>
        <v>0</v>
      </c>
      <c r="BA572" s="3" cm="1">
        <f t="array" ref="BA572">IF($D572="","",INDEX('Data - CO2'!$B$5:$AP$53,MATCH(Kulturmodeller!$D572,'Data - CO2'!$A$5:$A$53,0),BA$20)*K572*$B565)</f>
        <v>0</v>
      </c>
      <c r="BB572" s="3" cm="1">
        <f t="array" ref="BB572">IF($D572="","",INDEX('Data - CO2'!$B$5:$AP$53,MATCH(Kulturmodeller!$D572,'Data - CO2'!$A$5:$A$53,0),BB$20)*L572*$B565)</f>
        <v>0</v>
      </c>
      <c r="BC572" s="3" cm="1">
        <f t="array" ref="BC572">IF($D572="","",INDEX('Data - CO2'!$B$5:$AP$53,MATCH(Kulturmodeller!$D572,'Data - CO2'!$A$5:$A$53,0),BC$20)*M572*$B565)</f>
        <v>0</v>
      </c>
      <c r="BD572" s="3" cm="1">
        <f t="array" ref="BD572">IF($D572="","",INDEX('Data - CO2'!$B$5:$AP$53,MATCH(Kulturmodeller!$D572,'Data - CO2'!$A$5:$A$53,0),BD$20)*N572*$B565)</f>
        <v>0</v>
      </c>
      <c r="BE572" s="3" cm="1">
        <f t="array" ref="BE572">IF($D572="","",INDEX('Data - CO2'!$B$5:$AP$53,MATCH(Kulturmodeller!$D572,'Data - CO2'!$A$5:$A$53,0),BE$20)*O572*$B565)</f>
        <v>0</v>
      </c>
      <c r="BF572" s="3" cm="1">
        <f t="array" ref="BF572">IF($D572="","",INDEX('Data - CO2'!$B$5:$AP$53,MATCH(Kulturmodeller!$D572,'Data - CO2'!$A$5:$A$53,0),BF$20)*P572*$B565)</f>
        <v>0</v>
      </c>
      <c r="BG572" s="3" cm="1">
        <f t="array" ref="BG572">IF($D572="","",INDEX('Data - CO2'!$B$5:$AP$53,MATCH(Kulturmodeller!$D572,'Data - CO2'!$A$5:$A$53,0),BG$20)*Q572*$B565)</f>
        <v>0</v>
      </c>
      <c r="BH572" s="3" cm="1">
        <f t="array" ref="BH572">IF($D572="","",INDEX('Data - CO2'!$B$5:$AP$53,MATCH(Kulturmodeller!$D572,'Data - CO2'!$A$5:$A$53,0),BH$20)*R572*$B565)</f>
        <v>0</v>
      </c>
      <c r="BI572" s="3" cm="1">
        <f t="array" ref="BI572">IF($D572="","",INDEX('Data - CO2'!$B$5:$AP$53,MATCH(Kulturmodeller!$D572,'Data - CO2'!$A$5:$A$53,0),BI$20)*S572*$B565)</f>
        <v>0</v>
      </c>
      <c r="BJ572" s="3" cm="1">
        <f t="array" ref="BJ572">IF($D572="","",INDEX('Data - CO2'!$B$5:$AP$53,MATCH(Kulturmodeller!$D572,'Data - CO2'!$A$5:$A$53,0),BJ$20)*T572*$B565)</f>
        <v>0</v>
      </c>
      <c r="BK572" s="3" cm="1">
        <f t="array" ref="BK572">IF($D572="","",INDEX('Data - CO2'!$B$5:$AP$53,MATCH(Kulturmodeller!$D572,'Data - CO2'!$A$5:$A$53,0),BK$20)*U572*$B565)</f>
        <v>0</v>
      </c>
      <c r="BL572" s="3" cm="1">
        <f t="array" ref="BL572">IF($D572="","",INDEX('Data - CO2'!$B$5:$AP$53,MATCH(Kulturmodeller!$D572,'Data - CO2'!$A$5:$A$53,0),BL$20)*V572*$B565)</f>
        <v>0</v>
      </c>
      <c r="BM572" s="3" cm="1">
        <f t="array" ref="BM572">IF($D572="","",INDEX('Data - CO2'!$B$5:$AP$53,MATCH(Kulturmodeller!$D572,'Data - CO2'!$A$5:$A$53,0),BM$20)*W572*$B565)</f>
        <v>0</v>
      </c>
      <c r="BN572" s="3" cm="1">
        <f t="array" ref="BN572">IF($D572="","",INDEX('Data - CO2'!$B$5:$AP$53,MATCH(Kulturmodeller!$D572,'Data - CO2'!$A$5:$A$53,0),BN$20)*X572*$B565)</f>
        <v>0</v>
      </c>
      <c r="BO572" s="3" cm="1">
        <f t="array" ref="BO572">IF($D572="","",INDEX('Data - CO2'!$B$5:$AP$53,MATCH(Kulturmodeller!$D572,'Data - CO2'!$A$5:$A$53,0),BO$20)*Y572*$B565)</f>
        <v>0</v>
      </c>
      <c r="BP572" s="3" cm="1">
        <f t="array" ref="BP572">IF($D572="","",INDEX('Data - CO2'!$B$5:$AP$53,MATCH(Kulturmodeller!$D572,'Data - CO2'!$A$5:$A$53,0),BP$20)*Z572*$B565)</f>
        <v>0</v>
      </c>
      <c r="BQ572" s="3" cm="1">
        <f t="array" ref="BQ572">IF($D572="","",INDEX('Data - CO2'!$B$5:$AP$53,MATCH(Kulturmodeller!$D572,'Data - CO2'!$A$5:$A$53,0),BQ$20)*AA572*$B565)</f>
        <v>0</v>
      </c>
      <c r="BR572" s="3" cm="1">
        <f t="array" ref="BR572">IF($D572="","",INDEX('Data - CO2'!$B$5:$AP$53,MATCH(Kulturmodeller!$D572,'Data - CO2'!$A$5:$A$53,0),BR$20)*AB572*$B565)</f>
        <v>0</v>
      </c>
      <c r="BS572" s="3" cm="1">
        <f t="array" ref="BS572">IF($D572="","",INDEX('Data - CO2'!$B$5:$AP$53,MATCH(Kulturmodeller!$D572,'Data - CO2'!$A$5:$A$53,0),BS$20)*AC572*$B565)</f>
        <v>0</v>
      </c>
      <c r="BT572" s="3" cm="1">
        <f t="array" ref="BT572">IF($D572="","",INDEX('Data - CO2'!$B$5:$AP$53,MATCH(Kulturmodeller!$D572,'Data - CO2'!$A$5:$A$53,0),BT$20)*AD572*$B565)</f>
        <v>0</v>
      </c>
      <c r="BU572" s="3" cm="1">
        <f t="array" ref="BU572">IF($D572="","",INDEX('Data - CO2'!$B$5:$AP$53,MATCH(Kulturmodeller!$D572,'Data - CO2'!$A$5:$A$53,0),BU$20)*AE572*$B565)</f>
        <v>0</v>
      </c>
      <c r="BV572" s="3" cm="1">
        <f t="array" ref="BV572">IF($D572="","",INDEX('Data - CO2'!$B$5:$AP$53,MATCH(Kulturmodeller!$D572,'Data - CO2'!$A$5:$A$53,0),BV$20)*AF572*$B565)</f>
        <v>0</v>
      </c>
      <c r="BW572" s="3" cm="1">
        <f t="array" ref="BW572">IF($D572="","",INDEX('Data - CO2'!$B$5:$AP$53,MATCH(Kulturmodeller!$D572,'Data - CO2'!$A$5:$A$53,0),BW$20)*AG572*$B565)</f>
        <v>0</v>
      </c>
      <c r="BX572" s="3" cm="1">
        <f t="array" ref="BX572">IF($D572="","",INDEX('Data - CO2'!$B$5:$AP$53,MATCH(Kulturmodeller!$D572,'Data - CO2'!$A$5:$A$53,0),BX$20)*AH572*$B565)</f>
        <v>0</v>
      </c>
      <c r="BY572" s="3" cm="1">
        <f t="array" ref="BY572">IF($D572="","",INDEX('Data - CO2'!$B$5:$AP$53,MATCH(Kulturmodeller!$D572,'Data - CO2'!$A$5:$A$53,0),BY$20)*AI572*$B565)</f>
        <v>0</v>
      </c>
      <c r="BZ572" s="3" cm="1">
        <f t="array" ref="BZ572">IF($D572="","",INDEX('Data - CO2'!$B$5:$AP$53,MATCH(Kulturmodeller!$D572,'Data - CO2'!$A$5:$A$53,0),BZ$20)*AJ572*$B565)</f>
        <v>0</v>
      </c>
      <c r="CA572" s="3" cm="1">
        <f t="array" ref="CA572">IF($D572="","",INDEX('Data - CO2'!$B$5:$AP$53,MATCH(Kulturmodeller!$D572,'Data - CO2'!$A$5:$A$53,0),CA$20)*AK572*$B565)</f>
        <v>0</v>
      </c>
      <c r="CB572" s="3" cm="1">
        <f t="array" ref="CB572">IF($D572="","",INDEX('Data - CO2'!$B$5:$AP$53,MATCH(Kulturmodeller!$D572,'Data - CO2'!$A$5:$A$53,0),CB$20)*AL572*$B565)</f>
        <v>0</v>
      </c>
      <c r="CC572" s="3" cm="1">
        <f t="array" ref="CC572">IF($D572="","",INDEX('Data - CO2'!$B$5:$AP$53,MATCH(Kulturmodeller!$D572,'Data - CO2'!$A$5:$A$53,0),CC$20)*AM572*$B565)</f>
        <v>0</v>
      </c>
      <c r="CD572" s="3" cm="1">
        <f t="array" ref="CD572">IF($D572="","",INDEX('Data - CO2'!$B$5:$AP$53,MATCH(Kulturmodeller!$D572,'Data - CO2'!$A$5:$A$53,0),CD$20)*AN572*$B565)</f>
        <v>0</v>
      </c>
      <c r="CE572" s="3" cm="1">
        <f t="array" ref="CE572">IF($D572="","",INDEX('Data - CO2'!$B$5:$AP$53,MATCH(Kulturmodeller!$D572,'Data - CO2'!$A$5:$A$53,0),CE$20)*AO572*$B565)</f>
        <v>0</v>
      </c>
      <c r="CF572" s="3" cm="1">
        <f t="array" ref="CF572">IF($D572="","",INDEX('Data - CO2'!$B$5:$AP$53,MATCH(Kulturmodeller!$D572,'Data - CO2'!$A$5:$A$53,0),CF$20)*AP572*$B565)</f>
        <v>0</v>
      </c>
      <c r="CG572" s="3" cm="1">
        <f t="array" ref="CG572">IF($D572="","",INDEX('Data - CO2'!$B$5:$AP$53,MATCH(Kulturmodeller!$D572,'Data - CO2'!$A$5:$A$53,0),CG$20)*AQ572*$B565)</f>
        <v>0</v>
      </c>
      <c r="CH572" s="3" cm="1">
        <f t="array" ref="CH572">IF($D572="","",INDEX('Data - CO2'!$B$5:$AP$53,MATCH(Kulturmodeller!$D572,'Data - CO2'!$A$5:$A$53,0),CH$20)*AR572*$B565)</f>
        <v>0</v>
      </c>
      <c r="CI572" s="13" cm="1">
        <f t="array" ref="CI572">IF($D572="","",INDEX('Data - CO2'!$B$5:$AP$53,MATCH(Kulturmodeller!$D572,'Data - CO2'!$A$5:$A$53,0),CI$20)*AS572*$B565)</f>
        <v>0</v>
      </c>
    </row>
    <row r="573" spans="1:87" x14ac:dyDescent="0.3">
      <c r="A573" s="33"/>
      <c r="B573" s="33"/>
      <c r="C573" s="33"/>
      <c r="D573" s="10"/>
      <c r="E573" s="479">
        <f>SUM(E566:E572)</f>
        <v>1</v>
      </c>
      <c r="F573" s="108">
        <f>SUM(F566:F572)</f>
        <v>1</v>
      </c>
      <c r="G573" s="109">
        <f>SUM(G566:G572)</f>
        <v>1</v>
      </c>
      <c r="H573" s="109">
        <f t="shared" ref="H573:AS573" si="9792">SUM(H566:H572)</f>
        <v>1</v>
      </c>
      <c r="I573" s="109">
        <f t="shared" si="9792"/>
        <v>0.99999999999999989</v>
      </c>
      <c r="J573" s="109">
        <f t="shared" si="9792"/>
        <v>1</v>
      </c>
      <c r="K573" s="109">
        <f t="shared" si="9792"/>
        <v>1</v>
      </c>
      <c r="L573" s="109">
        <f t="shared" si="9792"/>
        <v>1</v>
      </c>
      <c r="M573" s="109">
        <f t="shared" si="9792"/>
        <v>1</v>
      </c>
      <c r="N573" s="109">
        <f t="shared" si="9792"/>
        <v>1</v>
      </c>
      <c r="O573" s="109">
        <f t="shared" si="9792"/>
        <v>1</v>
      </c>
      <c r="P573" s="109">
        <f t="shared" si="9792"/>
        <v>1</v>
      </c>
      <c r="Q573" s="109">
        <f t="shared" si="9792"/>
        <v>1</v>
      </c>
      <c r="R573" s="109">
        <f t="shared" si="9792"/>
        <v>1</v>
      </c>
      <c r="S573" s="109">
        <f t="shared" si="9792"/>
        <v>1</v>
      </c>
      <c r="T573" s="109">
        <f t="shared" si="9792"/>
        <v>1</v>
      </c>
      <c r="U573" s="109">
        <f t="shared" si="9792"/>
        <v>1</v>
      </c>
      <c r="V573" s="109">
        <f t="shared" si="9792"/>
        <v>1</v>
      </c>
      <c r="W573" s="109">
        <f t="shared" si="9792"/>
        <v>1</v>
      </c>
      <c r="X573" s="109">
        <f t="shared" si="9792"/>
        <v>1</v>
      </c>
      <c r="Y573" s="109">
        <f t="shared" si="9792"/>
        <v>1</v>
      </c>
      <c r="Z573" s="109">
        <f t="shared" si="9792"/>
        <v>1</v>
      </c>
      <c r="AA573" s="109">
        <f t="shared" si="9792"/>
        <v>1</v>
      </c>
      <c r="AB573" s="109">
        <f t="shared" si="9792"/>
        <v>1</v>
      </c>
      <c r="AC573" s="109">
        <f t="shared" si="9792"/>
        <v>1</v>
      </c>
      <c r="AD573" s="109">
        <f t="shared" si="9792"/>
        <v>1</v>
      </c>
      <c r="AE573" s="109">
        <f t="shared" si="9792"/>
        <v>1</v>
      </c>
      <c r="AF573" s="109">
        <f t="shared" si="9792"/>
        <v>1</v>
      </c>
      <c r="AG573" s="109">
        <f t="shared" si="9792"/>
        <v>1</v>
      </c>
      <c r="AH573" s="109">
        <f t="shared" si="9792"/>
        <v>1</v>
      </c>
      <c r="AI573" s="109">
        <f t="shared" si="9792"/>
        <v>1</v>
      </c>
      <c r="AJ573" s="109">
        <f t="shared" si="9792"/>
        <v>1</v>
      </c>
      <c r="AK573" s="109">
        <f t="shared" si="9792"/>
        <v>1</v>
      </c>
      <c r="AL573" s="109">
        <f t="shared" si="9792"/>
        <v>1</v>
      </c>
      <c r="AM573" s="109">
        <f t="shared" si="9792"/>
        <v>1</v>
      </c>
      <c r="AN573" s="109">
        <f t="shared" si="9792"/>
        <v>1</v>
      </c>
      <c r="AO573" s="109">
        <f t="shared" si="9792"/>
        <v>1</v>
      </c>
      <c r="AP573" s="109">
        <f t="shared" si="9792"/>
        <v>1</v>
      </c>
      <c r="AQ573" s="109">
        <f t="shared" si="9792"/>
        <v>1</v>
      </c>
      <c r="AR573" s="109">
        <f t="shared" si="9792"/>
        <v>1</v>
      </c>
      <c r="AS573" s="110">
        <f t="shared" si="9792"/>
        <v>1</v>
      </c>
      <c r="AU573" s="111">
        <f>SUM(AU566:AU572)</f>
        <v>0</v>
      </c>
      <c r="AV573" s="112">
        <f t="shared" ref="AV573:CI573" si="9793">SUM(AV566:AV572)</f>
        <v>4.3530428788341311</v>
      </c>
      <c r="AW573" s="112">
        <f t="shared" si="9793"/>
        <v>28.318719597164986</v>
      </c>
      <c r="AX573" s="112">
        <f t="shared" si="9793"/>
        <v>66.344264777762064</v>
      </c>
      <c r="AY573" s="112">
        <f t="shared" si="9793"/>
        <v>129.29786595464449</v>
      </c>
      <c r="AZ573" s="112">
        <f t="shared" si="9793"/>
        <v>216.67267701836676</v>
      </c>
      <c r="BA573" s="112">
        <f t="shared" si="9793"/>
        <v>281.15894875454904</v>
      </c>
      <c r="BB573" s="112">
        <f t="shared" si="9793"/>
        <v>319.89314118170853</v>
      </c>
      <c r="BC573" s="112">
        <f t="shared" si="9793"/>
        <v>349.17811399157182</v>
      </c>
      <c r="BD573" s="112">
        <f t="shared" si="9793"/>
        <v>374.8060138175548</v>
      </c>
      <c r="BE573" s="112">
        <f t="shared" si="9793"/>
        <v>394.72495964939253</v>
      </c>
      <c r="BF573" s="112">
        <f t="shared" si="9793"/>
        <v>413.95454588609732</v>
      </c>
      <c r="BG573" s="112">
        <f t="shared" si="9793"/>
        <v>431.73940923430848</v>
      </c>
      <c r="BH573" s="112">
        <f t="shared" si="9793"/>
        <v>445.46326017091667</v>
      </c>
      <c r="BI573" s="112">
        <f t="shared" si="9793"/>
        <v>457.81261592420981</v>
      </c>
      <c r="BJ573" s="112">
        <f t="shared" si="9793"/>
        <v>468.92437136189778</v>
      </c>
      <c r="BK573" s="112">
        <f t="shared" si="9793"/>
        <v>227.96543140054303</v>
      </c>
      <c r="BL573" s="112">
        <f t="shared" si="9793"/>
        <v>242.60146617893881</v>
      </c>
      <c r="BM573" s="112">
        <f t="shared" si="9793"/>
        <v>84.352917799075385</v>
      </c>
      <c r="BN573" s="112">
        <f t="shared" si="9793"/>
        <v>125.2643517955285</v>
      </c>
      <c r="BO573" s="112">
        <f t="shared" si="9793"/>
        <v>199.67659088323046</v>
      </c>
      <c r="BP573" s="112">
        <f t="shared" si="9793"/>
        <v>279.60481335272146</v>
      </c>
      <c r="BQ573" s="112">
        <f t="shared" si="9793"/>
        <v>329.98798496887491</v>
      </c>
      <c r="BR573" s="112">
        <f t="shared" si="9793"/>
        <v>358.58572817676043</v>
      </c>
      <c r="BS573" s="112">
        <f t="shared" si="9793"/>
        <v>385.6831204274672</v>
      </c>
      <c r="BT573" s="112">
        <f t="shared" si="9793"/>
        <v>410.0049913634889</v>
      </c>
      <c r="BU573" s="112">
        <f t="shared" si="9793"/>
        <v>431.76054582091598</v>
      </c>
      <c r="BV573" s="112">
        <f t="shared" si="9793"/>
        <v>448.66997323073485</v>
      </c>
      <c r="BW573" s="112">
        <f t="shared" si="9793"/>
        <v>460.93287634482175</v>
      </c>
      <c r="BX573" s="112">
        <f t="shared" si="9793"/>
        <v>405.89213585086787</v>
      </c>
      <c r="BY573" s="112">
        <f t="shared" si="9793"/>
        <v>415.33092242243202</v>
      </c>
      <c r="BZ573" s="112">
        <f t="shared" si="9793"/>
        <v>172.34708973673949</v>
      </c>
      <c r="CA573" s="112">
        <f t="shared" si="9793"/>
        <v>186.16046511635781</v>
      </c>
      <c r="CB573" s="112">
        <f t="shared" si="9793"/>
        <v>211.30171266883119</v>
      </c>
      <c r="CC573" s="112">
        <f t="shared" si="9793"/>
        <v>249.60276194986542</v>
      </c>
      <c r="CD573" s="112">
        <f t="shared" si="9793"/>
        <v>133.34992310412326</v>
      </c>
      <c r="CE573" s="112">
        <f t="shared" si="9793"/>
        <v>191.72940846360891</v>
      </c>
      <c r="CF573" s="112">
        <f t="shared" si="9793"/>
        <v>234.19078213025307</v>
      </c>
      <c r="CG573" s="112">
        <f t="shared" si="9793"/>
        <v>286.59973172738927</v>
      </c>
      <c r="CH573" s="112">
        <f t="shared" si="9793"/>
        <v>333.96516415794002</v>
      </c>
      <c r="CI573" s="113">
        <f t="shared" si="9793"/>
        <v>361.58292263440029</v>
      </c>
    </row>
    <row r="574" spans="1:87" x14ac:dyDescent="0.3">
      <c r="A574" s="7" t="s">
        <v>86</v>
      </c>
      <c r="B574" s="7"/>
      <c r="C574" s="131"/>
      <c r="D574" s="131"/>
      <c r="E574" s="126"/>
      <c r="F574" s="39">
        <f>E574</f>
        <v>0</v>
      </c>
      <c r="G574" s="40">
        <f t="shared" ref="G574:G575" si="9794">F574</f>
        <v>0</v>
      </c>
      <c r="H574" s="40">
        <f t="shared" ref="H574:H575" si="9795">G574</f>
        <v>0</v>
      </c>
      <c r="I574" s="40">
        <f t="shared" ref="I574:I575" si="9796">H574</f>
        <v>0</v>
      </c>
      <c r="J574" s="40">
        <f t="shared" ref="J574:J575" si="9797">I574</f>
        <v>0</v>
      </c>
      <c r="K574" s="40">
        <f t="shared" ref="K574:K575" si="9798">J574</f>
        <v>0</v>
      </c>
      <c r="L574" s="40">
        <f t="shared" ref="L574:L575" si="9799">K574</f>
        <v>0</v>
      </c>
      <c r="M574" s="40">
        <f t="shared" ref="M574:M575" si="9800">L574</f>
        <v>0</v>
      </c>
      <c r="N574" s="40">
        <f t="shared" ref="N574:N575" si="9801">M574</f>
        <v>0</v>
      </c>
      <c r="O574" s="40">
        <f t="shared" ref="O574:O575" si="9802">N574</f>
        <v>0</v>
      </c>
      <c r="P574" s="40">
        <f t="shared" ref="P574:P575" si="9803">O574</f>
        <v>0</v>
      </c>
      <c r="Q574" s="40">
        <f t="shared" ref="Q574:Q575" si="9804">P574</f>
        <v>0</v>
      </c>
      <c r="R574" s="40">
        <f t="shared" ref="R574:R575" si="9805">Q574</f>
        <v>0</v>
      </c>
      <c r="S574" s="40">
        <f t="shared" ref="S574:S575" si="9806">R574</f>
        <v>0</v>
      </c>
      <c r="T574" s="40">
        <f t="shared" ref="T574:T575" si="9807">S574</f>
        <v>0</v>
      </c>
      <c r="U574" s="40">
        <f t="shared" ref="U574:U575" si="9808">T574</f>
        <v>0</v>
      </c>
      <c r="V574" s="40">
        <f t="shared" ref="V574:V575" si="9809">U574</f>
        <v>0</v>
      </c>
      <c r="W574" s="40">
        <f t="shared" ref="W574:W575" si="9810">V574</f>
        <v>0</v>
      </c>
      <c r="X574" s="40">
        <f t="shared" ref="X574:X575" si="9811">W574</f>
        <v>0</v>
      </c>
      <c r="Y574" s="40">
        <f t="shared" ref="Y574:Y575" si="9812">X574</f>
        <v>0</v>
      </c>
      <c r="Z574" s="40">
        <f t="shared" ref="Z574:Z575" si="9813">Y574</f>
        <v>0</v>
      </c>
      <c r="AA574" s="40">
        <f t="shared" ref="AA574:AA575" si="9814">Z574</f>
        <v>0</v>
      </c>
      <c r="AB574" s="40">
        <f t="shared" ref="AB574:AB575" si="9815">AA574</f>
        <v>0</v>
      </c>
      <c r="AC574" s="40">
        <f t="shared" ref="AC574:AC575" si="9816">AB574</f>
        <v>0</v>
      </c>
      <c r="AD574" s="40">
        <f t="shared" ref="AD574:AD575" si="9817">AC574</f>
        <v>0</v>
      </c>
      <c r="AE574" s="40">
        <f t="shared" ref="AE574:AE575" si="9818">AD574</f>
        <v>0</v>
      </c>
      <c r="AF574" s="40">
        <f t="shared" ref="AF574:AF575" si="9819">AE574</f>
        <v>0</v>
      </c>
      <c r="AG574" s="40">
        <f t="shared" ref="AG574:AG575" si="9820">AF574</f>
        <v>0</v>
      </c>
      <c r="AH574" s="40">
        <f t="shared" ref="AH574:AH575" si="9821">AG574</f>
        <v>0</v>
      </c>
      <c r="AI574" s="40">
        <f t="shared" ref="AI574:AI575" si="9822">AH574</f>
        <v>0</v>
      </c>
      <c r="AJ574" s="40">
        <f t="shared" ref="AJ574:AJ575" si="9823">AI574</f>
        <v>0</v>
      </c>
      <c r="AK574" s="40">
        <f t="shared" ref="AK574:AK575" si="9824">AJ574</f>
        <v>0</v>
      </c>
      <c r="AL574" s="40">
        <f t="shared" ref="AL574:AL575" si="9825">AK574</f>
        <v>0</v>
      </c>
      <c r="AM574" s="40">
        <f t="shared" ref="AM574:AM575" si="9826">AL574</f>
        <v>0</v>
      </c>
      <c r="AN574" s="40">
        <f t="shared" ref="AN574:AN575" si="9827">AM574</f>
        <v>0</v>
      </c>
      <c r="AO574" s="40">
        <f t="shared" ref="AO574:AO575" si="9828">AN574</f>
        <v>0</v>
      </c>
      <c r="AP574" s="40">
        <f t="shared" ref="AP574:AP575" si="9829">AO574</f>
        <v>0</v>
      </c>
      <c r="AQ574" s="40">
        <f t="shared" ref="AQ574:AQ575" si="9830">AP574</f>
        <v>0</v>
      </c>
      <c r="AR574" s="40">
        <f t="shared" ref="AR574:AR575" si="9831">AQ574</f>
        <v>0</v>
      </c>
      <c r="AS574" s="41">
        <f t="shared" ref="AS574:AS575" si="9832">AR574</f>
        <v>0</v>
      </c>
      <c r="AU574" s="10" t="str" cm="1">
        <f t="array" ref="AU574">IF($D574="","",INDEX('Data - CO2'!$B$5:$AP$53,MATCH(Kulturmodeller!$D574,'Data - CO2'!$A$5:$A$53,0),AU$20)*E574)</f>
        <v/>
      </c>
      <c r="AV574" t="str" cm="1">
        <f t="array" ref="AV574">IF($D574="","",INDEX('Data - CO2'!$B$5:$AP$53,MATCH(Kulturmodeller!$D574,'Data - CO2'!$A$5:$A$53,0),AV$20)*F574)</f>
        <v/>
      </c>
      <c r="AW574" t="str" cm="1">
        <f t="array" ref="AW574">IF($D574="","",INDEX('Data - CO2'!$B$5:$AP$53,MATCH(Kulturmodeller!$D574,'Data - CO2'!$A$5:$A$53,0),AW$20)*G574)</f>
        <v/>
      </c>
      <c r="AX574" t="str" cm="1">
        <f t="array" ref="AX574">IF($D574="","",INDEX('Data - CO2'!$B$5:$AP$53,MATCH(Kulturmodeller!$D574,'Data - CO2'!$A$5:$A$53,0),AX$20)*H574)</f>
        <v/>
      </c>
      <c r="AY574" t="str" cm="1">
        <f t="array" ref="AY574">IF($D574="","",INDEX('Data - CO2'!$B$5:$AP$53,MATCH(Kulturmodeller!$D574,'Data - CO2'!$A$5:$A$53,0),AY$20)*I574)</f>
        <v/>
      </c>
      <c r="AZ574" t="str" cm="1">
        <f t="array" ref="AZ574">IF($D574="","",INDEX('Data - CO2'!$B$5:$AP$53,MATCH(Kulturmodeller!$D574,'Data - CO2'!$A$5:$A$53,0),AZ$20)*J574)</f>
        <v/>
      </c>
      <c r="BA574" t="str" cm="1">
        <f t="array" ref="BA574">IF($D574="","",INDEX('Data - CO2'!$B$5:$AP$53,MATCH(Kulturmodeller!$D574,'Data - CO2'!$A$5:$A$53,0),BA$20)*K574)</f>
        <v/>
      </c>
      <c r="BB574" t="str" cm="1">
        <f t="array" ref="BB574">IF($D574="","",INDEX('Data - CO2'!$B$5:$AP$53,MATCH(Kulturmodeller!$D574,'Data - CO2'!$A$5:$A$53,0),BB$20)*L574)</f>
        <v/>
      </c>
      <c r="BC574" t="str" cm="1">
        <f t="array" ref="BC574">IF($D574="","",INDEX('Data - CO2'!$B$5:$AP$53,MATCH(Kulturmodeller!$D574,'Data - CO2'!$A$5:$A$53,0),BC$20)*M574)</f>
        <v/>
      </c>
      <c r="BD574" t="str" cm="1">
        <f t="array" ref="BD574">IF($D574="","",INDEX('Data - CO2'!$B$5:$AP$53,MATCH(Kulturmodeller!$D574,'Data - CO2'!$A$5:$A$53,0),BD$20)*N574)</f>
        <v/>
      </c>
      <c r="BE574" t="str" cm="1">
        <f t="array" ref="BE574">IF($D574="","",INDEX('Data - CO2'!$B$5:$AP$53,MATCH(Kulturmodeller!$D574,'Data - CO2'!$A$5:$A$53,0),BE$20)*O574)</f>
        <v/>
      </c>
      <c r="BF574" t="str" cm="1">
        <f t="array" ref="BF574">IF($D574="","",INDEX('Data - CO2'!$B$5:$AP$53,MATCH(Kulturmodeller!$D574,'Data - CO2'!$A$5:$A$53,0),BF$20)*P574)</f>
        <v/>
      </c>
      <c r="BG574" t="str" cm="1">
        <f t="array" ref="BG574">IF($D574="","",INDEX('Data - CO2'!$B$5:$AP$53,MATCH(Kulturmodeller!$D574,'Data - CO2'!$A$5:$A$53,0),BG$20)*Q574)</f>
        <v/>
      </c>
      <c r="BH574" t="str" cm="1">
        <f t="array" ref="BH574">IF($D574="","",INDEX('Data - CO2'!$B$5:$AP$53,MATCH(Kulturmodeller!$D574,'Data - CO2'!$A$5:$A$53,0),BH$20)*R574)</f>
        <v/>
      </c>
      <c r="BI574" t="str" cm="1">
        <f t="array" ref="BI574">IF($D574="","",INDEX('Data - CO2'!$B$5:$AP$53,MATCH(Kulturmodeller!$D574,'Data - CO2'!$A$5:$A$53,0),BI$20)*S574)</f>
        <v/>
      </c>
      <c r="BJ574" t="str" cm="1">
        <f t="array" ref="BJ574">IF($D574="","",INDEX('Data - CO2'!$B$5:$AP$53,MATCH(Kulturmodeller!$D574,'Data - CO2'!$A$5:$A$53,0),BJ$20)*T574)</f>
        <v/>
      </c>
      <c r="BK574" t="str" cm="1">
        <f t="array" ref="BK574">IF($D574="","",INDEX('Data - CO2'!$B$5:$AP$53,MATCH(Kulturmodeller!$D574,'Data - CO2'!$A$5:$A$53,0),BK$20)*U574)</f>
        <v/>
      </c>
      <c r="BL574" t="str" cm="1">
        <f t="array" ref="BL574">IF($D574="","",INDEX('Data - CO2'!$B$5:$AP$53,MATCH(Kulturmodeller!$D574,'Data - CO2'!$A$5:$A$53,0),BL$20)*V574)</f>
        <v/>
      </c>
      <c r="BM574" t="str" cm="1">
        <f t="array" ref="BM574">IF($D574="","",INDEX('Data - CO2'!$B$5:$AP$53,MATCH(Kulturmodeller!$D574,'Data - CO2'!$A$5:$A$53,0),BM$20)*W574)</f>
        <v/>
      </c>
      <c r="BN574" t="str" cm="1">
        <f t="array" ref="BN574">IF($D574="","",INDEX('Data - CO2'!$B$5:$AP$53,MATCH(Kulturmodeller!$D574,'Data - CO2'!$A$5:$A$53,0),BN$20)*X574)</f>
        <v/>
      </c>
      <c r="BO574" t="str" cm="1">
        <f t="array" ref="BO574">IF($D574="","",INDEX('Data - CO2'!$B$5:$AP$53,MATCH(Kulturmodeller!$D574,'Data - CO2'!$A$5:$A$53,0),BO$20)*Y574)</f>
        <v/>
      </c>
      <c r="BP574" t="str" cm="1">
        <f t="array" ref="BP574">IF($D574="","",INDEX('Data - CO2'!$B$5:$AP$53,MATCH(Kulturmodeller!$D574,'Data - CO2'!$A$5:$A$53,0),BP$20)*Z574)</f>
        <v/>
      </c>
      <c r="BQ574" t="str" cm="1">
        <f t="array" ref="BQ574">IF($D574="","",INDEX('Data - CO2'!$B$5:$AP$53,MATCH(Kulturmodeller!$D574,'Data - CO2'!$A$5:$A$53,0),BQ$20)*AA574)</f>
        <v/>
      </c>
      <c r="BR574" t="str" cm="1">
        <f t="array" ref="BR574">IF($D574="","",INDEX('Data - CO2'!$B$5:$AP$53,MATCH(Kulturmodeller!$D574,'Data - CO2'!$A$5:$A$53,0),BR$20)*AB574)</f>
        <v/>
      </c>
      <c r="BS574" t="str" cm="1">
        <f t="array" ref="BS574">IF($D574="","",INDEX('Data - CO2'!$B$5:$AP$53,MATCH(Kulturmodeller!$D574,'Data - CO2'!$A$5:$A$53,0),BS$20)*AC574)</f>
        <v/>
      </c>
      <c r="BT574" t="str" cm="1">
        <f t="array" ref="BT574">IF($D574="","",INDEX('Data - CO2'!$B$5:$AP$53,MATCH(Kulturmodeller!$D574,'Data - CO2'!$A$5:$A$53,0),BT$20)*AD574)</f>
        <v/>
      </c>
      <c r="BU574" t="str" cm="1">
        <f t="array" ref="BU574">IF($D574="","",INDEX('Data - CO2'!$B$5:$AP$53,MATCH(Kulturmodeller!$D574,'Data - CO2'!$A$5:$A$53,0),BU$20)*AE574)</f>
        <v/>
      </c>
      <c r="BV574" t="str" cm="1">
        <f t="array" ref="BV574">IF($D574="","",INDEX('Data - CO2'!$B$5:$AP$53,MATCH(Kulturmodeller!$D574,'Data - CO2'!$A$5:$A$53,0),BV$20)*AF574)</f>
        <v/>
      </c>
      <c r="BW574" t="str" cm="1">
        <f t="array" ref="BW574">IF($D574="","",INDEX('Data - CO2'!$B$5:$AP$53,MATCH(Kulturmodeller!$D574,'Data - CO2'!$A$5:$A$53,0),BW$20)*AG574)</f>
        <v/>
      </c>
      <c r="BX574" t="str" cm="1">
        <f t="array" ref="BX574">IF($D574="","",INDEX('Data - CO2'!$B$5:$AP$53,MATCH(Kulturmodeller!$D574,'Data - CO2'!$A$5:$A$53,0),BX$20)*AH574)</f>
        <v/>
      </c>
      <c r="BY574" t="str" cm="1">
        <f t="array" ref="BY574">IF($D574="","",INDEX('Data - CO2'!$B$5:$AP$53,MATCH(Kulturmodeller!$D574,'Data - CO2'!$A$5:$A$53,0),BY$20)*AI574)</f>
        <v/>
      </c>
      <c r="BZ574" t="str" cm="1">
        <f t="array" ref="BZ574">IF($D574="","",INDEX('Data - CO2'!$B$5:$AP$53,MATCH(Kulturmodeller!$D574,'Data - CO2'!$A$5:$A$53,0),BZ$20)*AJ574)</f>
        <v/>
      </c>
      <c r="CA574" t="str" cm="1">
        <f t="array" ref="CA574">IF($D574="","",INDEX('Data - CO2'!$B$5:$AP$53,MATCH(Kulturmodeller!$D574,'Data - CO2'!$A$5:$A$53,0),CA$20)*AK574)</f>
        <v/>
      </c>
      <c r="CB574" t="str" cm="1">
        <f t="array" ref="CB574">IF($D574="","",INDEX('Data - CO2'!$B$5:$AP$53,MATCH(Kulturmodeller!$D574,'Data - CO2'!$A$5:$A$53,0),CB$20)*AL574)</f>
        <v/>
      </c>
      <c r="CC574" t="str" cm="1">
        <f t="array" ref="CC574">IF($D574="","",INDEX('Data - CO2'!$B$5:$AP$53,MATCH(Kulturmodeller!$D574,'Data - CO2'!$A$5:$A$53,0),CC$20)*AM574)</f>
        <v/>
      </c>
      <c r="CD574" t="str" cm="1">
        <f t="array" ref="CD574">IF($D574="","",INDEX('Data - CO2'!$B$5:$AP$53,MATCH(Kulturmodeller!$D574,'Data - CO2'!$A$5:$A$53,0),CD$20)*AN574)</f>
        <v/>
      </c>
      <c r="CE574" t="str" cm="1">
        <f t="array" ref="CE574">IF($D574="","",INDEX('Data - CO2'!$B$5:$AP$53,MATCH(Kulturmodeller!$D574,'Data - CO2'!$A$5:$A$53,0),CE$20)*AO574)</f>
        <v/>
      </c>
      <c r="CF574" t="str" cm="1">
        <f t="array" ref="CF574">IF($D574="","",INDEX('Data - CO2'!$B$5:$AP$53,MATCH(Kulturmodeller!$D574,'Data - CO2'!$A$5:$A$53,0),CF$20)*AP574)</f>
        <v/>
      </c>
      <c r="CG574" t="str" cm="1">
        <f t="array" ref="CG574">IF($D574="","",INDEX('Data - CO2'!$B$5:$AP$53,MATCH(Kulturmodeller!$D574,'Data - CO2'!$A$5:$A$53,0),CG$20)*AQ574)</f>
        <v/>
      </c>
      <c r="CH574" t="str" cm="1">
        <f t="array" ref="CH574">IF($D574="","",INDEX('Data - CO2'!$B$5:$AP$53,MATCH(Kulturmodeller!$D574,'Data - CO2'!$A$5:$A$53,0),CH$20)*AR574)</f>
        <v/>
      </c>
      <c r="CI574" s="11" t="str" cm="1">
        <f t="array" ref="CI574">IF($D574="","",INDEX('Data - CO2'!$B$5:$AP$53,MATCH(Kulturmodeller!$D574,'Data - CO2'!$A$5:$A$53,0),CI$20)*AS574)</f>
        <v/>
      </c>
    </row>
    <row r="575" spans="1:87" x14ac:dyDescent="0.3">
      <c r="A575" s="12" t="s">
        <v>87</v>
      </c>
      <c r="B575" s="12"/>
      <c r="C575" s="129"/>
      <c r="D575" s="129"/>
      <c r="E575" s="127"/>
      <c r="F575" s="45">
        <f>E575</f>
        <v>0</v>
      </c>
      <c r="G575" s="46">
        <f t="shared" si="9794"/>
        <v>0</v>
      </c>
      <c r="H575" s="46">
        <f t="shared" si="9795"/>
        <v>0</v>
      </c>
      <c r="I575" s="46">
        <f t="shared" si="9796"/>
        <v>0</v>
      </c>
      <c r="J575" s="46">
        <f t="shared" si="9797"/>
        <v>0</v>
      </c>
      <c r="K575" s="46">
        <f t="shared" si="9798"/>
        <v>0</v>
      </c>
      <c r="L575" s="46">
        <f t="shared" si="9799"/>
        <v>0</v>
      </c>
      <c r="M575" s="46">
        <f t="shared" si="9800"/>
        <v>0</v>
      </c>
      <c r="N575" s="46">
        <f t="shared" si="9801"/>
        <v>0</v>
      </c>
      <c r="O575" s="46">
        <f t="shared" si="9802"/>
        <v>0</v>
      </c>
      <c r="P575" s="46">
        <f t="shared" si="9803"/>
        <v>0</v>
      </c>
      <c r="Q575" s="46">
        <f t="shared" si="9804"/>
        <v>0</v>
      </c>
      <c r="R575" s="46">
        <f t="shared" si="9805"/>
        <v>0</v>
      </c>
      <c r="S575" s="46">
        <f t="shared" si="9806"/>
        <v>0</v>
      </c>
      <c r="T575" s="46">
        <f t="shared" si="9807"/>
        <v>0</v>
      </c>
      <c r="U575" s="46">
        <f t="shared" si="9808"/>
        <v>0</v>
      </c>
      <c r="V575" s="46">
        <f t="shared" si="9809"/>
        <v>0</v>
      </c>
      <c r="W575" s="46">
        <f t="shared" si="9810"/>
        <v>0</v>
      </c>
      <c r="X575" s="46">
        <f t="shared" si="9811"/>
        <v>0</v>
      </c>
      <c r="Y575" s="46">
        <f t="shared" si="9812"/>
        <v>0</v>
      </c>
      <c r="Z575" s="46">
        <f t="shared" si="9813"/>
        <v>0</v>
      </c>
      <c r="AA575" s="46">
        <f t="shared" si="9814"/>
        <v>0</v>
      </c>
      <c r="AB575" s="46">
        <f t="shared" si="9815"/>
        <v>0</v>
      </c>
      <c r="AC575" s="46">
        <f t="shared" si="9816"/>
        <v>0</v>
      </c>
      <c r="AD575" s="46">
        <f t="shared" si="9817"/>
        <v>0</v>
      </c>
      <c r="AE575" s="46">
        <f t="shared" si="9818"/>
        <v>0</v>
      </c>
      <c r="AF575" s="46">
        <f t="shared" si="9819"/>
        <v>0</v>
      </c>
      <c r="AG575" s="46">
        <f t="shared" si="9820"/>
        <v>0</v>
      </c>
      <c r="AH575" s="46">
        <f t="shared" si="9821"/>
        <v>0</v>
      </c>
      <c r="AI575" s="46">
        <f t="shared" si="9822"/>
        <v>0</v>
      </c>
      <c r="AJ575" s="46">
        <f t="shared" si="9823"/>
        <v>0</v>
      </c>
      <c r="AK575" s="46">
        <f t="shared" si="9824"/>
        <v>0</v>
      </c>
      <c r="AL575" s="46">
        <f t="shared" si="9825"/>
        <v>0</v>
      </c>
      <c r="AM575" s="46">
        <f t="shared" si="9826"/>
        <v>0</v>
      </c>
      <c r="AN575" s="46">
        <f t="shared" si="9827"/>
        <v>0</v>
      </c>
      <c r="AO575" s="46">
        <f t="shared" si="9828"/>
        <v>0</v>
      </c>
      <c r="AP575" s="46">
        <f t="shared" si="9829"/>
        <v>0</v>
      </c>
      <c r="AQ575" s="46">
        <f t="shared" si="9830"/>
        <v>0</v>
      </c>
      <c r="AR575" s="46">
        <f t="shared" si="9831"/>
        <v>0</v>
      </c>
      <c r="AS575" s="47">
        <f t="shared" si="9832"/>
        <v>0</v>
      </c>
      <c r="AU575" s="10" t="str" cm="1">
        <f t="array" ref="AU575">IF($D575="","",INDEX('Data - CO2'!$B$5:$AP$53,MATCH(Kulturmodeller!$D575,'Data - CO2'!$A$5:$A$53,0),AU$20)*E575)</f>
        <v/>
      </c>
      <c r="AV575" t="str" cm="1">
        <f t="array" ref="AV575">IF($D575="","",INDEX('Data - CO2'!$B$5:$AP$53,MATCH(Kulturmodeller!$D575,'Data - CO2'!$A$5:$A$53,0),AV$20)*F575)</f>
        <v/>
      </c>
      <c r="AW575" t="str" cm="1">
        <f t="array" ref="AW575">IF($D575="","",INDEX('Data - CO2'!$B$5:$AP$53,MATCH(Kulturmodeller!$D575,'Data - CO2'!$A$5:$A$53,0),AW$20)*G575)</f>
        <v/>
      </c>
      <c r="AX575" t="str" cm="1">
        <f t="array" ref="AX575">IF($D575="","",INDEX('Data - CO2'!$B$5:$AP$53,MATCH(Kulturmodeller!$D575,'Data - CO2'!$A$5:$A$53,0),AX$20)*H575)</f>
        <v/>
      </c>
      <c r="AY575" t="str" cm="1">
        <f t="array" ref="AY575">IF($D575="","",INDEX('Data - CO2'!$B$5:$AP$53,MATCH(Kulturmodeller!$D575,'Data - CO2'!$A$5:$A$53,0),AY$20)*I575)</f>
        <v/>
      </c>
      <c r="AZ575" t="str" cm="1">
        <f t="array" ref="AZ575">IF($D575="","",INDEX('Data - CO2'!$B$5:$AP$53,MATCH(Kulturmodeller!$D575,'Data - CO2'!$A$5:$A$53,0),AZ$20)*J575)</f>
        <v/>
      </c>
      <c r="BA575" t="str" cm="1">
        <f t="array" ref="BA575">IF($D575="","",INDEX('Data - CO2'!$B$5:$AP$53,MATCH(Kulturmodeller!$D575,'Data - CO2'!$A$5:$A$53,0),BA$20)*K575)</f>
        <v/>
      </c>
      <c r="BB575" t="str" cm="1">
        <f t="array" ref="BB575">IF($D575="","",INDEX('Data - CO2'!$B$5:$AP$53,MATCH(Kulturmodeller!$D575,'Data - CO2'!$A$5:$A$53,0),BB$20)*L575)</f>
        <v/>
      </c>
      <c r="BC575" t="str" cm="1">
        <f t="array" ref="BC575">IF($D575="","",INDEX('Data - CO2'!$B$5:$AP$53,MATCH(Kulturmodeller!$D575,'Data - CO2'!$A$5:$A$53,0),BC$20)*M575)</f>
        <v/>
      </c>
      <c r="BD575" t="str" cm="1">
        <f t="array" ref="BD575">IF($D575="","",INDEX('Data - CO2'!$B$5:$AP$53,MATCH(Kulturmodeller!$D575,'Data - CO2'!$A$5:$A$53,0),BD$20)*N575)</f>
        <v/>
      </c>
      <c r="BE575" t="str" cm="1">
        <f t="array" ref="BE575">IF($D575="","",INDEX('Data - CO2'!$B$5:$AP$53,MATCH(Kulturmodeller!$D575,'Data - CO2'!$A$5:$A$53,0),BE$20)*O575)</f>
        <v/>
      </c>
      <c r="BF575" t="str" cm="1">
        <f t="array" ref="BF575">IF($D575="","",INDEX('Data - CO2'!$B$5:$AP$53,MATCH(Kulturmodeller!$D575,'Data - CO2'!$A$5:$A$53,0),BF$20)*P575)</f>
        <v/>
      </c>
      <c r="BG575" t="str" cm="1">
        <f t="array" ref="BG575">IF($D575="","",INDEX('Data - CO2'!$B$5:$AP$53,MATCH(Kulturmodeller!$D575,'Data - CO2'!$A$5:$A$53,0),BG$20)*Q575)</f>
        <v/>
      </c>
      <c r="BH575" t="str" cm="1">
        <f t="array" ref="BH575">IF($D575="","",INDEX('Data - CO2'!$B$5:$AP$53,MATCH(Kulturmodeller!$D575,'Data - CO2'!$A$5:$A$53,0),BH$20)*R575)</f>
        <v/>
      </c>
      <c r="BI575" t="str" cm="1">
        <f t="array" ref="BI575">IF($D575="","",INDEX('Data - CO2'!$B$5:$AP$53,MATCH(Kulturmodeller!$D575,'Data - CO2'!$A$5:$A$53,0),BI$20)*S575)</f>
        <v/>
      </c>
      <c r="BJ575" t="str" cm="1">
        <f t="array" ref="BJ575">IF($D575="","",INDEX('Data - CO2'!$B$5:$AP$53,MATCH(Kulturmodeller!$D575,'Data - CO2'!$A$5:$A$53,0),BJ$20)*T575)</f>
        <v/>
      </c>
      <c r="BK575" t="str" cm="1">
        <f t="array" ref="BK575">IF($D575="","",INDEX('Data - CO2'!$B$5:$AP$53,MATCH(Kulturmodeller!$D575,'Data - CO2'!$A$5:$A$53,0),BK$20)*U575)</f>
        <v/>
      </c>
      <c r="BL575" t="str" cm="1">
        <f t="array" ref="BL575">IF($D575="","",INDEX('Data - CO2'!$B$5:$AP$53,MATCH(Kulturmodeller!$D575,'Data - CO2'!$A$5:$A$53,0),BL$20)*V575)</f>
        <v/>
      </c>
      <c r="BM575" t="str" cm="1">
        <f t="array" ref="BM575">IF($D575="","",INDEX('Data - CO2'!$B$5:$AP$53,MATCH(Kulturmodeller!$D575,'Data - CO2'!$A$5:$A$53,0),BM$20)*W575)</f>
        <v/>
      </c>
      <c r="BN575" t="str" cm="1">
        <f t="array" ref="BN575">IF($D575="","",INDEX('Data - CO2'!$B$5:$AP$53,MATCH(Kulturmodeller!$D575,'Data - CO2'!$A$5:$A$53,0),BN$20)*X575)</f>
        <v/>
      </c>
      <c r="BO575" t="str" cm="1">
        <f t="array" ref="BO575">IF($D575="","",INDEX('Data - CO2'!$B$5:$AP$53,MATCH(Kulturmodeller!$D575,'Data - CO2'!$A$5:$A$53,0),BO$20)*Y575)</f>
        <v/>
      </c>
      <c r="BP575" t="str" cm="1">
        <f t="array" ref="BP575">IF($D575="","",INDEX('Data - CO2'!$B$5:$AP$53,MATCH(Kulturmodeller!$D575,'Data - CO2'!$A$5:$A$53,0),BP$20)*Z575)</f>
        <v/>
      </c>
      <c r="BQ575" t="str" cm="1">
        <f t="array" ref="BQ575">IF($D575="","",INDEX('Data - CO2'!$B$5:$AP$53,MATCH(Kulturmodeller!$D575,'Data - CO2'!$A$5:$A$53,0),BQ$20)*AA575)</f>
        <v/>
      </c>
      <c r="BR575" t="str" cm="1">
        <f t="array" ref="BR575">IF($D575="","",INDEX('Data - CO2'!$B$5:$AP$53,MATCH(Kulturmodeller!$D575,'Data - CO2'!$A$5:$A$53,0),BR$20)*AB575)</f>
        <v/>
      </c>
      <c r="BS575" t="str" cm="1">
        <f t="array" ref="BS575">IF($D575="","",INDEX('Data - CO2'!$B$5:$AP$53,MATCH(Kulturmodeller!$D575,'Data - CO2'!$A$5:$A$53,0),BS$20)*AC575)</f>
        <v/>
      </c>
      <c r="BT575" t="str" cm="1">
        <f t="array" ref="BT575">IF($D575="","",INDEX('Data - CO2'!$B$5:$AP$53,MATCH(Kulturmodeller!$D575,'Data - CO2'!$A$5:$A$53,0),BT$20)*AD575)</f>
        <v/>
      </c>
      <c r="BU575" t="str" cm="1">
        <f t="array" ref="BU575">IF($D575="","",INDEX('Data - CO2'!$B$5:$AP$53,MATCH(Kulturmodeller!$D575,'Data - CO2'!$A$5:$A$53,0),BU$20)*AE575)</f>
        <v/>
      </c>
      <c r="BV575" t="str" cm="1">
        <f t="array" ref="BV575">IF($D575="","",INDEX('Data - CO2'!$B$5:$AP$53,MATCH(Kulturmodeller!$D575,'Data - CO2'!$A$5:$A$53,0),BV$20)*AF575)</f>
        <v/>
      </c>
      <c r="BW575" t="str" cm="1">
        <f t="array" ref="BW575">IF($D575="","",INDEX('Data - CO2'!$B$5:$AP$53,MATCH(Kulturmodeller!$D575,'Data - CO2'!$A$5:$A$53,0),BW$20)*AG575)</f>
        <v/>
      </c>
      <c r="BX575" t="str" cm="1">
        <f t="array" ref="BX575">IF($D575="","",INDEX('Data - CO2'!$B$5:$AP$53,MATCH(Kulturmodeller!$D575,'Data - CO2'!$A$5:$A$53,0),BX$20)*AH575)</f>
        <v/>
      </c>
      <c r="BY575" t="str" cm="1">
        <f t="array" ref="BY575">IF($D575="","",INDEX('Data - CO2'!$B$5:$AP$53,MATCH(Kulturmodeller!$D575,'Data - CO2'!$A$5:$A$53,0),BY$20)*AI575)</f>
        <v/>
      </c>
      <c r="BZ575" t="str" cm="1">
        <f t="array" ref="BZ575">IF($D575="","",INDEX('Data - CO2'!$B$5:$AP$53,MATCH(Kulturmodeller!$D575,'Data - CO2'!$A$5:$A$53,0),BZ$20)*AJ575)</f>
        <v/>
      </c>
      <c r="CA575" t="str" cm="1">
        <f t="array" ref="CA575">IF($D575="","",INDEX('Data - CO2'!$B$5:$AP$53,MATCH(Kulturmodeller!$D575,'Data - CO2'!$A$5:$A$53,0),CA$20)*AK575)</f>
        <v/>
      </c>
      <c r="CB575" t="str" cm="1">
        <f t="array" ref="CB575">IF($D575="","",INDEX('Data - CO2'!$B$5:$AP$53,MATCH(Kulturmodeller!$D575,'Data - CO2'!$A$5:$A$53,0),CB$20)*AL575)</f>
        <v/>
      </c>
      <c r="CC575" t="str" cm="1">
        <f t="array" ref="CC575">IF($D575="","",INDEX('Data - CO2'!$B$5:$AP$53,MATCH(Kulturmodeller!$D575,'Data - CO2'!$A$5:$A$53,0),CC$20)*AM575)</f>
        <v/>
      </c>
      <c r="CD575" t="str" cm="1">
        <f t="array" ref="CD575">IF($D575="","",INDEX('Data - CO2'!$B$5:$AP$53,MATCH(Kulturmodeller!$D575,'Data - CO2'!$A$5:$A$53,0),CD$20)*AN575)</f>
        <v/>
      </c>
      <c r="CE575" t="str" cm="1">
        <f t="array" ref="CE575">IF($D575="","",INDEX('Data - CO2'!$B$5:$AP$53,MATCH(Kulturmodeller!$D575,'Data - CO2'!$A$5:$A$53,0),CE$20)*AO575)</f>
        <v/>
      </c>
      <c r="CF575" t="str" cm="1">
        <f t="array" ref="CF575">IF($D575="","",INDEX('Data - CO2'!$B$5:$AP$53,MATCH(Kulturmodeller!$D575,'Data - CO2'!$A$5:$A$53,0),CF$20)*AP575)</f>
        <v/>
      </c>
      <c r="CG575" t="str" cm="1">
        <f t="array" ref="CG575">IF($D575="","",INDEX('Data - CO2'!$B$5:$AP$53,MATCH(Kulturmodeller!$D575,'Data - CO2'!$A$5:$A$53,0),CG$20)*AQ575)</f>
        <v/>
      </c>
      <c r="CH575" t="str" cm="1">
        <f t="array" ref="CH575">IF($D575="","",INDEX('Data - CO2'!$B$5:$AP$53,MATCH(Kulturmodeller!$D575,'Data - CO2'!$A$5:$A$53,0),CH$20)*AR575)</f>
        <v/>
      </c>
      <c r="CI575" s="11" t="str" cm="1">
        <f t="array" ref="CI575">IF($D575="","",INDEX('Data - CO2'!$B$5:$AP$53,MATCH(Kulturmodeller!$D575,'Data - CO2'!$A$5:$A$53,0),CI$20)*AS575)</f>
        <v/>
      </c>
    </row>
    <row r="576" spans="1:87" x14ac:dyDescent="0.3">
      <c r="A576" s="42"/>
      <c r="B576" s="42"/>
      <c r="C576" s="42"/>
      <c r="D576" s="12"/>
      <c r="E576" s="52"/>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4"/>
      <c r="AU576" s="111">
        <f t="shared" ref="AU576:CH576" si="9833">SUM(AU574:AU575)</f>
        <v>0</v>
      </c>
      <c r="AV576" s="112">
        <f t="shared" si="9833"/>
        <v>0</v>
      </c>
      <c r="AW576" s="112">
        <f t="shared" si="9833"/>
        <v>0</v>
      </c>
      <c r="AX576" s="112">
        <f t="shared" si="9833"/>
        <v>0</v>
      </c>
      <c r="AY576" s="112">
        <f t="shared" si="9833"/>
        <v>0</v>
      </c>
      <c r="AZ576" s="112">
        <f t="shared" si="9833"/>
        <v>0</v>
      </c>
      <c r="BA576" s="112">
        <f t="shared" si="9833"/>
        <v>0</v>
      </c>
      <c r="BB576" s="112">
        <f t="shared" si="9833"/>
        <v>0</v>
      </c>
      <c r="BC576" s="112">
        <f t="shared" si="9833"/>
        <v>0</v>
      </c>
      <c r="BD576" s="112">
        <f t="shared" si="9833"/>
        <v>0</v>
      </c>
      <c r="BE576" s="112">
        <f t="shared" si="9833"/>
        <v>0</v>
      </c>
      <c r="BF576" s="112">
        <f t="shared" si="9833"/>
        <v>0</v>
      </c>
      <c r="BG576" s="112">
        <f t="shared" si="9833"/>
        <v>0</v>
      </c>
      <c r="BH576" s="112">
        <f t="shared" si="9833"/>
        <v>0</v>
      </c>
      <c r="BI576" s="112">
        <f t="shared" si="9833"/>
        <v>0</v>
      </c>
      <c r="BJ576" s="112">
        <f t="shared" si="9833"/>
        <v>0</v>
      </c>
      <c r="BK576" s="112">
        <f t="shared" si="9833"/>
        <v>0</v>
      </c>
      <c r="BL576" s="112">
        <f t="shared" si="9833"/>
        <v>0</v>
      </c>
      <c r="BM576" s="112">
        <f t="shared" si="9833"/>
        <v>0</v>
      </c>
      <c r="BN576" s="112">
        <f t="shared" si="9833"/>
        <v>0</v>
      </c>
      <c r="BO576" s="112">
        <f t="shared" si="9833"/>
        <v>0</v>
      </c>
      <c r="BP576" s="112">
        <f t="shared" si="9833"/>
        <v>0</v>
      </c>
      <c r="BQ576" s="112">
        <f t="shared" si="9833"/>
        <v>0</v>
      </c>
      <c r="BR576" s="112">
        <f t="shared" si="9833"/>
        <v>0</v>
      </c>
      <c r="BS576" s="112">
        <f t="shared" si="9833"/>
        <v>0</v>
      </c>
      <c r="BT576" s="112">
        <f t="shared" si="9833"/>
        <v>0</v>
      </c>
      <c r="BU576" s="112">
        <f t="shared" si="9833"/>
        <v>0</v>
      </c>
      <c r="BV576" s="112">
        <f t="shared" si="9833"/>
        <v>0</v>
      </c>
      <c r="BW576" s="112">
        <f t="shared" si="9833"/>
        <v>0</v>
      </c>
      <c r="BX576" s="112">
        <f t="shared" si="9833"/>
        <v>0</v>
      </c>
      <c r="BY576" s="112">
        <f t="shared" si="9833"/>
        <v>0</v>
      </c>
      <c r="BZ576" s="112">
        <f t="shared" si="9833"/>
        <v>0</v>
      </c>
      <c r="CA576" s="112">
        <f t="shared" si="9833"/>
        <v>0</v>
      </c>
      <c r="CB576" s="112">
        <f t="shared" si="9833"/>
        <v>0</v>
      </c>
      <c r="CC576" s="112">
        <f t="shared" si="9833"/>
        <v>0</v>
      </c>
      <c r="CD576" s="112">
        <f t="shared" si="9833"/>
        <v>0</v>
      </c>
      <c r="CE576" s="112">
        <f t="shared" si="9833"/>
        <v>0</v>
      </c>
      <c r="CF576" s="112">
        <f t="shared" si="9833"/>
        <v>0</v>
      </c>
      <c r="CG576" s="112">
        <f t="shared" si="9833"/>
        <v>0</v>
      </c>
      <c r="CH576" s="112">
        <f t="shared" si="9833"/>
        <v>0</v>
      </c>
      <c r="CI576" s="113">
        <f>SUM(CI574:CI575)</f>
        <v>0</v>
      </c>
    </row>
    <row r="577" spans="1:87" x14ac:dyDescent="0.3">
      <c r="A577" s="55" t="s">
        <v>88</v>
      </c>
      <c r="B577" s="55"/>
      <c r="C577" s="55"/>
      <c r="D577" s="56"/>
      <c r="E577" s="57"/>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9"/>
      <c r="AT577" s="91">
        <f>AVERAGE(BO577:CI577)</f>
        <v>308.90284021580118</v>
      </c>
      <c r="AU577" s="111">
        <f>AU573+AU576</f>
        <v>0</v>
      </c>
      <c r="AV577" s="112">
        <f t="shared" ref="AV577:CI577" si="9834">AV573+AV576</f>
        <v>4.3530428788341311</v>
      </c>
      <c r="AW577" s="112">
        <f t="shared" si="9834"/>
        <v>28.318719597164986</v>
      </c>
      <c r="AX577" s="112">
        <f t="shared" si="9834"/>
        <v>66.344264777762064</v>
      </c>
      <c r="AY577" s="112">
        <f t="shared" si="9834"/>
        <v>129.29786595464449</v>
      </c>
      <c r="AZ577" s="112">
        <f t="shared" si="9834"/>
        <v>216.67267701836676</v>
      </c>
      <c r="BA577" s="112">
        <f t="shared" si="9834"/>
        <v>281.15894875454904</v>
      </c>
      <c r="BB577" s="112">
        <f t="shared" si="9834"/>
        <v>319.89314118170853</v>
      </c>
      <c r="BC577" s="112">
        <f t="shared" si="9834"/>
        <v>349.17811399157182</v>
      </c>
      <c r="BD577" s="112">
        <f t="shared" si="9834"/>
        <v>374.8060138175548</v>
      </c>
      <c r="BE577" s="112">
        <f t="shared" si="9834"/>
        <v>394.72495964939253</v>
      </c>
      <c r="BF577" s="112">
        <f t="shared" si="9834"/>
        <v>413.95454588609732</v>
      </c>
      <c r="BG577" s="112">
        <f t="shared" si="9834"/>
        <v>431.73940923430848</v>
      </c>
      <c r="BH577" s="112">
        <f t="shared" si="9834"/>
        <v>445.46326017091667</v>
      </c>
      <c r="BI577" s="112">
        <f t="shared" si="9834"/>
        <v>457.81261592420981</v>
      </c>
      <c r="BJ577" s="112">
        <f t="shared" si="9834"/>
        <v>468.92437136189778</v>
      </c>
      <c r="BK577" s="112">
        <f t="shared" si="9834"/>
        <v>227.96543140054303</v>
      </c>
      <c r="BL577" s="112">
        <f t="shared" si="9834"/>
        <v>242.60146617893881</v>
      </c>
      <c r="BM577" s="112">
        <f t="shared" si="9834"/>
        <v>84.352917799075385</v>
      </c>
      <c r="BN577" s="112">
        <f t="shared" si="9834"/>
        <v>125.2643517955285</v>
      </c>
      <c r="BO577" s="112">
        <f t="shared" si="9834"/>
        <v>199.67659088323046</v>
      </c>
      <c r="BP577" s="112">
        <f t="shared" si="9834"/>
        <v>279.60481335272146</v>
      </c>
      <c r="BQ577" s="112">
        <f t="shared" si="9834"/>
        <v>329.98798496887491</v>
      </c>
      <c r="BR577" s="112">
        <f t="shared" si="9834"/>
        <v>358.58572817676043</v>
      </c>
      <c r="BS577" s="112">
        <f t="shared" si="9834"/>
        <v>385.6831204274672</v>
      </c>
      <c r="BT577" s="112">
        <f t="shared" si="9834"/>
        <v>410.0049913634889</v>
      </c>
      <c r="BU577" s="112">
        <f t="shared" si="9834"/>
        <v>431.76054582091598</v>
      </c>
      <c r="BV577" s="112">
        <f t="shared" si="9834"/>
        <v>448.66997323073485</v>
      </c>
      <c r="BW577" s="112">
        <f t="shared" si="9834"/>
        <v>460.93287634482175</v>
      </c>
      <c r="BX577" s="112">
        <f t="shared" si="9834"/>
        <v>405.89213585086787</v>
      </c>
      <c r="BY577" s="112">
        <f t="shared" si="9834"/>
        <v>415.33092242243202</v>
      </c>
      <c r="BZ577" s="112">
        <f t="shared" si="9834"/>
        <v>172.34708973673949</v>
      </c>
      <c r="CA577" s="112">
        <f t="shared" si="9834"/>
        <v>186.16046511635781</v>
      </c>
      <c r="CB577" s="112">
        <f t="shared" si="9834"/>
        <v>211.30171266883119</v>
      </c>
      <c r="CC577" s="112">
        <f t="shared" si="9834"/>
        <v>249.60276194986542</v>
      </c>
      <c r="CD577" s="112">
        <f t="shared" si="9834"/>
        <v>133.34992310412326</v>
      </c>
      <c r="CE577" s="112">
        <f t="shared" si="9834"/>
        <v>191.72940846360891</v>
      </c>
      <c r="CF577" s="112">
        <f t="shared" si="9834"/>
        <v>234.19078213025307</v>
      </c>
      <c r="CG577" s="112">
        <f t="shared" si="9834"/>
        <v>286.59973172738927</v>
      </c>
      <c r="CH577" s="112">
        <f t="shared" si="9834"/>
        <v>333.96516415794002</v>
      </c>
      <c r="CI577" s="113">
        <f t="shared" si="9834"/>
        <v>361.58292263440029</v>
      </c>
    </row>
    <row r="580" spans="1:87" x14ac:dyDescent="0.3">
      <c r="A580" s="60" t="s">
        <v>412</v>
      </c>
      <c r="AU580" t="s">
        <v>91</v>
      </c>
    </row>
    <row r="581" spans="1:87" x14ac:dyDescent="0.3">
      <c r="A581" s="25" t="s">
        <v>413</v>
      </c>
      <c r="B581" s="25"/>
      <c r="C581" s="25"/>
      <c r="D581" s="26"/>
      <c r="E581" s="27" t="s">
        <v>78</v>
      </c>
      <c r="F581" s="104"/>
      <c r="G581" s="104"/>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9"/>
      <c r="AU581">
        <v>1</v>
      </c>
      <c r="AV581">
        <v>2</v>
      </c>
      <c r="AW581">
        <v>3</v>
      </c>
      <c r="AX581">
        <v>4</v>
      </c>
      <c r="AY581">
        <v>5</v>
      </c>
      <c r="AZ581">
        <v>6</v>
      </c>
      <c r="BA581">
        <v>7</v>
      </c>
      <c r="BB581">
        <v>8</v>
      </c>
      <c r="BC581">
        <v>9</v>
      </c>
      <c r="BD581">
        <v>10</v>
      </c>
      <c r="BE581">
        <v>11</v>
      </c>
      <c r="BF581">
        <v>12</v>
      </c>
      <c r="BG581">
        <v>13</v>
      </c>
      <c r="BH581">
        <v>14</v>
      </c>
      <c r="BI581">
        <v>15</v>
      </c>
      <c r="BJ581">
        <v>16</v>
      </c>
      <c r="BK581">
        <v>17</v>
      </c>
      <c r="BL581">
        <v>18</v>
      </c>
      <c r="BM581">
        <v>19</v>
      </c>
      <c r="BN581">
        <v>20</v>
      </c>
      <c r="BO581">
        <v>21</v>
      </c>
      <c r="BP581">
        <v>22</v>
      </c>
      <c r="BQ581">
        <v>23</v>
      </c>
      <c r="BR581">
        <v>24</v>
      </c>
      <c r="BS581">
        <v>25</v>
      </c>
      <c r="BT581">
        <v>26</v>
      </c>
      <c r="BU581">
        <v>27</v>
      </c>
      <c r="BV581">
        <v>28</v>
      </c>
      <c r="BW581">
        <v>29</v>
      </c>
      <c r="BX581">
        <v>30</v>
      </c>
      <c r="BY581">
        <v>31</v>
      </c>
      <c r="BZ581">
        <v>32</v>
      </c>
      <c r="CA581">
        <v>33</v>
      </c>
      <c r="CB581">
        <v>34</v>
      </c>
      <c r="CC581">
        <v>35</v>
      </c>
      <c r="CD581">
        <v>36</v>
      </c>
      <c r="CE581">
        <v>37</v>
      </c>
      <c r="CF581">
        <v>38</v>
      </c>
      <c r="CG581">
        <v>39</v>
      </c>
      <c r="CH581">
        <v>40</v>
      </c>
      <c r="CI581">
        <v>41</v>
      </c>
    </row>
    <row r="582" spans="1:87" x14ac:dyDescent="0.3">
      <c r="A582" s="147" t="s">
        <v>303</v>
      </c>
      <c r="B582" s="148">
        <f>Lister!$B$13</f>
        <v>1</v>
      </c>
      <c r="C582" s="28" t="s">
        <v>60</v>
      </c>
      <c r="D582" s="29" t="s">
        <v>79</v>
      </c>
      <c r="E582" s="30" t="s">
        <v>163</v>
      </c>
      <c r="F582" s="31" t="s">
        <v>250</v>
      </c>
      <c r="G582" s="31" t="s">
        <v>137</v>
      </c>
      <c r="H582" s="31" t="s">
        <v>138</v>
      </c>
      <c r="I582" s="31" t="s">
        <v>139</v>
      </c>
      <c r="J582" s="31" t="s">
        <v>140</v>
      </c>
      <c r="K582" s="31" t="s">
        <v>141</v>
      </c>
      <c r="L582" s="31" t="s">
        <v>80</v>
      </c>
      <c r="M582" s="31" t="s">
        <v>144</v>
      </c>
      <c r="N582" s="31" t="s">
        <v>145</v>
      </c>
      <c r="O582" s="31" t="s">
        <v>146</v>
      </c>
      <c r="P582" s="31" t="s">
        <v>147</v>
      </c>
      <c r="Q582" s="31" t="s">
        <v>152</v>
      </c>
      <c r="R582" s="31" t="s">
        <v>153</v>
      </c>
      <c r="S582" s="31" t="s">
        <v>154</v>
      </c>
      <c r="T582" s="31" t="s">
        <v>155</v>
      </c>
      <c r="U582" s="31" t="s">
        <v>156</v>
      </c>
      <c r="V582" s="31" t="s">
        <v>229</v>
      </c>
      <c r="W582" s="31" t="s">
        <v>157</v>
      </c>
      <c r="X582" s="31" t="s">
        <v>158</v>
      </c>
      <c r="Y582" s="31" t="s">
        <v>159</v>
      </c>
      <c r="Z582" s="31" t="s">
        <v>230</v>
      </c>
      <c r="AA582" s="31" t="s">
        <v>231</v>
      </c>
      <c r="AB582" s="31" t="s">
        <v>232</v>
      </c>
      <c r="AC582" s="31" t="s">
        <v>233</v>
      </c>
      <c r="AD582" s="31" t="s">
        <v>234</v>
      </c>
      <c r="AE582" s="31" t="s">
        <v>235</v>
      </c>
      <c r="AF582" s="31" t="s">
        <v>236</v>
      </c>
      <c r="AG582" s="31" t="s">
        <v>237</v>
      </c>
      <c r="AH582" s="31" t="s">
        <v>238</v>
      </c>
      <c r="AI582" s="31" t="s">
        <v>239</v>
      </c>
      <c r="AJ582" s="31" t="s">
        <v>240</v>
      </c>
      <c r="AK582" s="31" t="s">
        <v>241</v>
      </c>
      <c r="AL582" s="31" t="s">
        <v>242</v>
      </c>
      <c r="AM582" s="31" t="s">
        <v>243</v>
      </c>
      <c r="AN582" s="31" t="s">
        <v>244</v>
      </c>
      <c r="AO582" s="31" t="s">
        <v>245</v>
      </c>
      <c r="AP582" s="31" t="s">
        <v>246</v>
      </c>
      <c r="AQ582" s="31" t="s">
        <v>247</v>
      </c>
      <c r="AR582" s="31" t="s">
        <v>248</v>
      </c>
      <c r="AS582" s="32" t="s">
        <v>249</v>
      </c>
      <c r="AU582" s="19">
        <v>1</v>
      </c>
      <c r="AV582" s="19">
        <v>5</v>
      </c>
      <c r="AW582" s="19">
        <v>10</v>
      </c>
      <c r="AX582" s="19">
        <v>15</v>
      </c>
      <c r="AY582" s="19">
        <v>20</v>
      </c>
      <c r="AZ582" s="19">
        <v>25</v>
      </c>
      <c r="BA582" s="19">
        <v>30</v>
      </c>
      <c r="BB582" s="19">
        <v>35</v>
      </c>
      <c r="BC582" s="19">
        <v>40</v>
      </c>
      <c r="BD582" s="19">
        <v>45</v>
      </c>
      <c r="BE582" s="19">
        <v>50</v>
      </c>
      <c r="BF582" s="19">
        <v>55</v>
      </c>
      <c r="BG582" s="19">
        <v>60</v>
      </c>
      <c r="BH582" s="19">
        <v>65</v>
      </c>
      <c r="BI582" s="19">
        <v>70</v>
      </c>
      <c r="BJ582" s="19">
        <v>75</v>
      </c>
      <c r="BK582" s="19">
        <v>80</v>
      </c>
      <c r="BL582" s="19">
        <v>85</v>
      </c>
      <c r="BM582" s="19">
        <v>90</v>
      </c>
      <c r="BN582" s="19">
        <v>95</v>
      </c>
      <c r="BO582" s="19">
        <v>100</v>
      </c>
      <c r="BP582" s="19">
        <v>105</v>
      </c>
      <c r="BQ582" s="19">
        <v>110</v>
      </c>
      <c r="BR582" s="19">
        <v>115</v>
      </c>
      <c r="BS582" s="19">
        <v>120</v>
      </c>
      <c r="BT582" s="19">
        <v>125</v>
      </c>
      <c r="BU582" s="19">
        <v>130</v>
      </c>
      <c r="BV582" s="19">
        <v>135</v>
      </c>
      <c r="BW582" s="19">
        <v>140</v>
      </c>
      <c r="BX582" s="19">
        <v>145</v>
      </c>
      <c r="BY582" s="2">
        <v>150</v>
      </c>
      <c r="BZ582" s="19">
        <v>155</v>
      </c>
      <c r="CA582" s="2">
        <v>160</v>
      </c>
      <c r="CB582" s="19">
        <v>165</v>
      </c>
      <c r="CC582" s="2">
        <v>170</v>
      </c>
      <c r="CD582" s="19">
        <v>175</v>
      </c>
      <c r="CE582" s="2">
        <v>180</v>
      </c>
      <c r="CF582" s="19">
        <v>185</v>
      </c>
      <c r="CG582" s="2">
        <v>190</v>
      </c>
      <c r="CH582" s="19">
        <v>195</v>
      </c>
      <c r="CI582" s="2">
        <v>200</v>
      </c>
    </row>
    <row r="583" spans="1:87" x14ac:dyDescent="0.3">
      <c r="A583" s="33" t="s">
        <v>81</v>
      </c>
      <c r="B583" s="33"/>
      <c r="C583" s="124" t="str">
        <f>'Katalog over Kulturmodeller '!F193</f>
        <v>RGR</v>
      </c>
      <c r="D583" s="125" t="s">
        <v>275</v>
      </c>
      <c r="E583" s="139">
        <f>'Katalog over Kulturmodeller '!W193</f>
        <v>0.5</v>
      </c>
      <c r="F583" s="37">
        <f>E583+((E588-F588)+(E589-F589))*(E583/SUM(E583:E587))</f>
        <v>0.5</v>
      </c>
      <c r="G583" s="37">
        <f t="shared" ref="G583" si="9835">F583+((F588-G588)+(F589-G589))*(F583/SUM(F583:F587))</f>
        <v>0.5</v>
      </c>
      <c r="H583" s="37">
        <f t="shared" ref="H583" si="9836">G583+((G588-H588)+(G589-H589))*(G583/SUM(G583:G587))</f>
        <v>0.51851851851851849</v>
      </c>
      <c r="I583" s="37">
        <f t="shared" ref="I583" si="9837">H583+((H588-I588)+(H589-I589))*(H583/SUM(H583:H587))</f>
        <v>0.53703703703703698</v>
      </c>
      <c r="J583" s="37">
        <f t="shared" ref="J583" si="9838">I583+((I588-J588)+(I589-J589))*(I583/SUM(I583:I587))</f>
        <v>0.55555555555555547</v>
      </c>
      <c r="K583" s="37">
        <f t="shared" ref="K583" si="9839">J583+((J588-K588)+(J589-K589))*(J583/SUM(J583:J587))</f>
        <v>0.55555555555555547</v>
      </c>
      <c r="L583" s="37">
        <f t="shared" ref="L583" si="9840">K583+((K588-L588)+(K589-L589))*(K583/SUM(K583:K587))</f>
        <v>0.55555555555555547</v>
      </c>
      <c r="M583" s="37">
        <f t="shared" ref="M583" si="9841">L583+((L588-M588)+(L589-M589))*(L583/SUM(L583:L587))</f>
        <v>0.55555555555555547</v>
      </c>
      <c r="N583" s="37">
        <f t="shared" ref="N583" si="9842">M583+((M588-N588)+(M589-N589))*(M583/SUM(M583:M587))</f>
        <v>0.55555555555555547</v>
      </c>
      <c r="O583" s="37">
        <f t="shared" ref="O583" si="9843">N583+((N588-O588)+(N589-O589))*(N583/SUM(N583:N587))</f>
        <v>0.55555555555555547</v>
      </c>
      <c r="P583" s="37">
        <f t="shared" ref="P583" si="9844">O583+((O588-P588)+(O589-P589))*(O583/SUM(O583:O587))</f>
        <v>0.55555555555555547</v>
      </c>
      <c r="Q583" s="37">
        <f t="shared" ref="Q583" si="9845">P583+((P588-Q588)+(P589-Q589))*(P583/SUM(P583:P587))</f>
        <v>0.55555555555555547</v>
      </c>
      <c r="R583" s="37">
        <f t="shared" ref="R583" si="9846">Q583+((Q588-R588)+(Q589-R589))*(Q583/SUM(Q583:Q587))</f>
        <v>0.55555555555555547</v>
      </c>
      <c r="S583" s="37">
        <f t="shared" ref="S583" si="9847">R583+((R588-S588)+(R589-S589))*(R583/SUM(R583:R587))</f>
        <v>0.55555555555555547</v>
      </c>
      <c r="T583" s="37">
        <f t="shared" ref="T583" si="9848">S583+((S588-T588)+(S589-T589))*(S583/SUM(S583:S587))</f>
        <v>0.55555555555555547</v>
      </c>
      <c r="U583" s="37">
        <f t="shared" ref="U583" si="9849">T583+((T588-U588)+(T589-U589))*(T583/SUM(T583:T587))</f>
        <v>0.55555555555555547</v>
      </c>
      <c r="V583" s="37">
        <f t="shared" ref="V583" si="9850">U583+((U588-V588)+(U589-V589))*(U583/SUM(U583:U587))</f>
        <v>0.55555555555555547</v>
      </c>
      <c r="W583" s="37">
        <f t="shared" ref="W583" si="9851">V583+((V588-W588)+(V589-W589))*(V583/SUM(V583:V587))</f>
        <v>0.55555555555555547</v>
      </c>
      <c r="X583" s="37">
        <f t="shared" ref="X583" si="9852">W583+((W588-X588)+(W589-X589))*(W583/SUM(W583:W587))</f>
        <v>0.55555555555555547</v>
      </c>
      <c r="Y583" s="37">
        <f t="shared" ref="Y583" si="9853">X583+((X588-Y588)+(X589-Y589))*(X583/SUM(X583:X587))</f>
        <v>0.55555555555555547</v>
      </c>
      <c r="Z583" s="37">
        <f t="shared" ref="Z583" si="9854">Y583+((Y588-Z588)+(Y589-Z589))*(Y583/SUM(Y583:Y587))</f>
        <v>0.55555555555555547</v>
      </c>
      <c r="AA583" s="37">
        <f t="shared" ref="AA583" si="9855">Z583+((Z588-AA588)+(Z589-AA589))*(Z583/SUM(Z583:Z587))</f>
        <v>0.55555555555555547</v>
      </c>
      <c r="AB583" s="37">
        <f t="shared" ref="AB583" si="9856">AA583+((AA588-AB588)+(AA589-AB589))*(AA583/SUM(AA583:AA587))</f>
        <v>0.55555555555555547</v>
      </c>
      <c r="AC583" s="37">
        <f t="shared" ref="AC583" si="9857">AB583+((AB588-AC588)+(AB589-AC589))*(AB583/SUM(AB583:AB587))</f>
        <v>0.55555555555555547</v>
      </c>
      <c r="AD583" s="37">
        <f t="shared" ref="AD583" si="9858">AC583+((AC588-AD588)+(AC589-AD589))*(AC583/SUM(AC583:AC587))</f>
        <v>0.55555555555555547</v>
      </c>
      <c r="AE583" s="37">
        <f t="shared" ref="AE583" si="9859">AD583+((AD588-AE588)+(AD589-AE589))*(AD583/SUM(AD583:AD587))</f>
        <v>0.55555555555555547</v>
      </c>
      <c r="AF583" s="37">
        <f t="shared" ref="AF583" si="9860">AE583+((AE588-AF588)+(AE589-AF589))*(AE583/SUM(AE583:AE587))</f>
        <v>0.55555555555555547</v>
      </c>
      <c r="AG583" s="37">
        <f t="shared" ref="AG583" si="9861">AF583+((AF588-AG588)+(AF589-AG589))*(AF583/SUM(AF583:AF587))</f>
        <v>0.55555555555555547</v>
      </c>
      <c r="AH583" s="37">
        <f t="shared" ref="AH583" si="9862">AG583+((AG588-AH588)+(AG589-AH589))*(AG583/SUM(AG583:AG587))</f>
        <v>0.55555555555555547</v>
      </c>
      <c r="AI583" s="37">
        <f t="shared" ref="AI583" si="9863">AH583+((AH588-AI588)+(AH589-AI589))*(AH583/SUM(AH583:AH587))</f>
        <v>0.55555555555555547</v>
      </c>
      <c r="AJ583" s="37">
        <f t="shared" ref="AJ583" si="9864">AI583+((AI588-AJ588)+(AI589-AJ589))*(AI583/SUM(AI583:AI587))</f>
        <v>0.55555555555555547</v>
      </c>
      <c r="AK583" s="37">
        <f t="shared" ref="AK583" si="9865">AJ583+((AJ588-AK588)+(AJ589-AK589))*(AJ583/SUM(AJ583:AJ587))</f>
        <v>0.55555555555555547</v>
      </c>
      <c r="AL583" s="37">
        <f t="shared" ref="AL583" si="9866">AK583+((AK588-AL588)+(AK589-AL589))*(AK583/SUM(AK583:AK587))</f>
        <v>0.55555555555555547</v>
      </c>
      <c r="AM583" s="37">
        <f t="shared" ref="AM583" si="9867">AL583+((AL588-AM588)+(AL589-AM589))*(AL583/SUM(AL583:AL587))</f>
        <v>0.55555555555555547</v>
      </c>
      <c r="AN583" s="37">
        <f t="shared" ref="AN583" si="9868">AM583+((AM588-AN588)+(AM589-AN589))*(AM583/SUM(AM583:AM587))</f>
        <v>0.55555555555555547</v>
      </c>
      <c r="AO583" s="37">
        <f t="shared" ref="AO583" si="9869">AN583+((AN588-AO588)+(AN589-AO589))*(AN583/SUM(AN583:AN587))</f>
        <v>0.55555555555555547</v>
      </c>
      <c r="AP583" s="37">
        <f t="shared" ref="AP583" si="9870">AO583+((AO588-AP588)+(AO589-AP589))*(AO583/SUM(AO583:AO587))</f>
        <v>0.55555555555555547</v>
      </c>
      <c r="AQ583" s="37">
        <f t="shared" ref="AQ583" si="9871">AP583+((AP588-AQ588)+(AP589-AQ589))*(AP583/SUM(AP583:AP587))</f>
        <v>0.55555555555555547</v>
      </c>
      <c r="AR583" s="37">
        <f t="shared" ref="AR583" si="9872">AQ583+((AQ588-AR588)+(AQ589-AR589))*(AQ583/SUM(AQ583:AQ587))</f>
        <v>0.55555555555555547</v>
      </c>
      <c r="AS583" s="38">
        <f t="shared" ref="AS583" si="9873">AR583+((AR588-AS588)+(AR589-AS589))*(AR583/SUM(AR583:AR587))</f>
        <v>0.55555555555555547</v>
      </c>
      <c r="AU583" s="7" cm="1">
        <f t="array" ref="AU583">IF($D583="","",INDEX('Data - CO2'!$B$5:$AP$53,MATCH(Kulturmodeller!$D583,'Data - CO2'!$A$5:$A$53,0),AU$20)*E583)</f>
        <v>0</v>
      </c>
      <c r="AV583" s="8" cm="1">
        <f t="array" ref="AV583">IF($D583="","",INDEX('Data - CO2'!$B$5:$AP$53,MATCH(Kulturmodeller!$D583,'Data - CO2'!$A$5:$A$53,0),AV$20)*F583)</f>
        <v>2.6050538648532724</v>
      </c>
      <c r="AW583" s="8" cm="1">
        <f t="array" ref="AW583">IF($D583="","",INDEX('Data - CO2'!$B$5:$AP$53,MATCH(Kulturmodeller!$D583,'Data - CO2'!$A$5:$A$53,0),AW$20)*G583)</f>
        <v>17.367025765688478</v>
      </c>
      <c r="AX583" s="8" cm="1">
        <f t="array" ref="AX583">IF($D583="","",INDEX('Data - CO2'!$B$5:$AP$53,MATCH(Kulturmodeller!$D583,'Data - CO2'!$A$5:$A$53,0),AX$20)*H583)</f>
        <v>45.025622355488643</v>
      </c>
      <c r="AY583" s="8" cm="1">
        <f t="array" ref="AY583">IF($D583="","",INDEX('Data - CO2'!$B$5:$AP$53,MATCH(Kulturmodeller!$D583,'Data - CO2'!$A$5:$A$53,0),AY$20)*I583)</f>
        <v>93.267360593512194</v>
      </c>
      <c r="AZ583" s="8" cm="1">
        <f t="array" ref="AZ583">IF($D583="","",INDEX('Data - CO2'!$B$5:$AP$53,MATCH(Kulturmodeller!$D583,'Data - CO2'!$A$5:$A$53,0),AZ$20)*J583*$B582)</f>
        <v>155.46993744357965</v>
      </c>
      <c r="BA583" s="8" cm="1">
        <f t="array" ref="BA583">IF($D583="","",INDEX('Data - CO2'!$B$5:$AP$53,MATCH(Kulturmodeller!$D583,'Data - CO2'!$A$5:$A$53,0),BA$20)*K583*$B582)</f>
        <v>176.82810437601549</v>
      </c>
      <c r="BB583" s="8" cm="1">
        <f t="array" ref="BB583">IF($D583="","",INDEX('Data - CO2'!$B$5:$AP$53,MATCH(Kulturmodeller!$D583,'Data - CO2'!$A$5:$A$53,0),BB$20)*L583*$B582)</f>
        <v>196.19026917272802</v>
      </c>
      <c r="BC583" s="8" cm="1">
        <f t="array" ref="BC583">IF($D583="","",INDEX('Data - CO2'!$B$5:$AP$53,MATCH(Kulturmodeller!$D583,'Data - CO2'!$A$5:$A$53,0),BC$20)*M583*$B582)</f>
        <v>214.6722338347212</v>
      </c>
      <c r="BD583" s="8" cm="1">
        <f t="array" ref="BD583">IF($D583="","",INDEX('Data - CO2'!$B$5:$AP$53,MATCH(Kulturmodeller!$D583,'Data - CO2'!$A$5:$A$53,0),BD$20)*N583*$B582)</f>
        <v>228.55004590032732</v>
      </c>
      <c r="BE583" s="8" cm="1">
        <f t="array" ref="BE583">IF($D583="","",INDEX('Data - CO2'!$B$5:$AP$53,MATCH(Kulturmodeller!$D583,'Data - CO2'!$A$5:$A$53,0),BE$20)*O583*$B582)</f>
        <v>236.37156785655239</v>
      </c>
      <c r="BF583" s="8" cm="1">
        <f t="array" ref="BF583">IF($D583="","",INDEX('Data - CO2'!$B$5:$AP$53,MATCH(Kulturmodeller!$D583,'Data - CO2'!$A$5:$A$53,0),BF$20)*P583*$B582)</f>
        <v>243.90742769469861</v>
      </c>
      <c r="BG583" s="8" cm="1">
        <f t="array" ref="BG583">IF($D583="","",INDEX('Data - CO2'!$B$5:$AP$53,MATCH(Kulturmodeller!$D583,'Data - CO2'!$A$5:$A$53,0),BG$20)*Q583*$B582)</f>
        <v>250.95933628084481</v>
      </c>
      <c r="BH583" s="8" cm="1">
        <f t="array" ref="BH583">IF($D583="","",INDEX('Data - CO2'!$B$5:$AP$53,MATCH(Kulturmodeller!$D583,'Data - CO2'!$A$5:$A$53,0),BH$20)*R583*$B582)</f>
        <v>257.33193859718648</v>
      </c>
      <c r="BI583" s="8" cm="1">
        <f t="array" ref="BI583">IF($D583="","",INDEX('Data - CO2'!$B$5:$AP$53,MATCH(Kulturmodeller!$D583,'Data - CO2'!$A$5:$A$53,0),BI$20)*S583*$B582)</f>
        <v>262.53507371376907</v>
      </c>
      <c r="BJ583" s="8" cm="1">
        <f t="array" ref="BJ583">IF($D583="","",INDEX('Data - CO2'!$B$5:$AP$53,MATCH(Kulturmodeller!$D583,'Data - CO2'!$A$5:$A$53,0),BJ$20)*T583*$B582)</f>
        <v>2.8945042942814134</v>
      </c>
      <c r="BK583" s="8" cm="1">
        <f t="array" ref="BK583">IF($D583="","",INDEX('Data - CO2'!$B$5:$AP$53,MATCH(Kulturmodeller!$D583,'Data - CO2'!$A$5:$A$53,0),BK$20)*U583*$B582)</f>
        <v>19.296695295209418</v>
      </c>
      <c r="BL583" s="8" cm="1">
        <f t="array" ref="BL583">IF($D583="","",INDEX('Data - CO2'!$B$5:$AP$53,MATCH(Kulturmodeller!$D583,'Data - CO2'!$A$5:$A$53,0),BL$20)*V583*$B582)</f>
        <v>48.241738238023544</v>
      </c>
      <c r="BM583" s="8" cm="1">
        <f t="array" ref="BM583">IF($D583="","",INDEX('Data - CO2'!$B$5:$AP$53,MATCH(Kulturmodeller!$D583,'Data - CO2'!$A$5:$A$53,0),BM$20)*W583*$B582)</f>
        <v>96.483476476047088</v>
      </c>
      <c r="BN583" s="8" cm="1">
        <f t="array" ref="BN583">IF($D583="","",INDEX('Data - CO2'!$B$5:$AP$53,MATCH(Kulturmodeller!$D583,'Data - CO2'!$A$5:$A$53,0),BN$20)*X583*$B582)</f>
        <v>155.46993744357965</v>
      </c>
      <c r="BO583" s="8" cm="1">
        <f t="array" ref="BO583">IF($D583="","",INDEX('Data - CO2'!$B$5:$AP$53,MATCH(Kulturmodeller!$D583,'Data - CO2'!$A$5:$A$53,0),BO$20)*Y583*$B582)</f>
        <v>176.82810437601549</v>
      </c>
      <c r="BP583" s="8" cm="1">
        <f t="array" ref="BP583">IF($D583="","",INDEX('Data - CO2'!$B$5:$AP$53,MATCH(Kulturmodeller!$D583,'Data - CO2'!$A$5:$A$53,0),BP$20)*Z583*$B582)</f>
        <v>196.19026917272802</v>
      </c>
      <c r="BQ583" s="8" cm="1">
        <f t="array" ref="BQ583">IF($D583="","",INDEX('Data - CO2'!$B$5:$AP$53,MATCH(Kulturmodeller!$D583,'Data - CO2'!$A$5:$A$53,0),BQ$20)*AA583*$B582)</f>
        <v>214.6722338347212</v>
      </c>
      <c r="BR583" s="8" cm="1">
        <f t="array" ref="BR583">IF($D583="","",INDEX('Data - CO2'!$B$5:$AP$53,MATCH(Kulturmodeller!$D583,'Data - CO2'!$A$5:$A$53,0),BR$20)*AB583*$B582)</f>
        <v>228.55004590032732</v>
      </c>
      <c r="BS583" s="8" cm="1">
        <f t="array" ref="BS583">IF($D583="","",INDEX('Data - CO2'!$B$5:$AP$53,MATCH(Kulturmodeller!$D583,'Data - CO2'!$A$5:$A$53,0),BS$20)*AC583*$B582)</f>
        <v>236.37156785655239</v>
      </c>
      <c r="BT583" s="8" cm="1">
        <f t="array" ref="BT583">IF($D583="","",INDEX('Data - CO2'!$B$5:$AP$53,MATCH(Kulturmodeller!$D583,'Data - CO2'!$A$5:$A$53,0),BT$20)*AD583*$B582)</f>
        <v>243.90742769469861</v>
      </c>
      <c r="BU583" s="8" cm="1">
        <f t="array" ref="BU583">IF($D583="","",INDEX('Data - CO2'!$B$5:$AP$53,MATCH(Kulturmodeller!$D583,'Data - CO2'!$A$5:$A$53,0),BU$20)*AE583*$B582)</f>
        <v>250.95933628084481</v>
      </c>
      <c r="BV583" s="8" cm="1">
        <f t="array" ref="BV583">IF($D583="","",INDEX('Data - CO2'!$B$5:$AP$53,MATCH(Kulturmodeller!$D583,'Data - CO2'!$A$5:$A$53,0),BV$20)*AF583*$B582)</f>
        <v>257.33193859718648</v>
      </c>
      <c r="BW583" s="8" cm="1">
        <f t="array" ref="BW583">IF($D583="","",INDEX('Data - CO2'!$B$5:$AP$53,MATCH(Kulturmodeller!$D583,'Data - CO2'!$A$5:$A$53,0),BW$20)*AG583*$B582)</f>
        <v>262.53507371376907</v>
      </c>
      <c r="BX583" s="8" cm="1">
        <f t="array" ref="BX583">IF($D583="","",INDEX('Data - CO2'!$B$5:$AP$53,MATCH(Kulturmodeller!$D583,'Data - CO2'!$A$5:$A$53,0),BX$20)*AH583*$B582)</f>
        <v>2.8945042942814134</v>
      </c>
      <c r="BY583" s="8" cm="1">
        <f t="array" ref="BY583">IF($D583="","",INDEX('Data - CO2'!$B$5:$AP$53,MATCH(Kulturmodeller!$D583,'Data - CO2'!$A$5:$A$53,0),BY$20)*AI583*$B582)</f>
        <v>19.296695295209418</v>
      </c>
      <c r="BZ583" s="8" cm="1">
        <f t="array" ref="BZ583">IF($D583="","",INDEX('Data - CO2'!$B$5:$AP$53,MATCH(Kulturmodeller!$D583,'Data - CO2'!$A$5:$A$53,0),BZ$20)*AJ583*$B582)</f>
        <v>48.241738238023544</v>
      </c>
      <c r="CA583" s="8" cm="1">
        <f t="array" ref="CA583">IF($D583="","",INDEX('Data - CO2'!$B$5:$AP$53,MATCH(Kulturmodeller!$D583,'Data - CO2'!$A$5:$A$53,0),CA$20)*AK583*$B582)</f>
        <v>96.483476476047088</v>
      </c>
      <c r="CB583" s="8" cm="1">
        <f t="array" ref="CB583">IF($D583="","",INDEX('Data - CO2'!$B$5:$AP$53,MATCH(Kulturmodeller!$D583,'Data - CO2'!$A$5:$A$53,0),CB$20)*AL583*$B582)</f>
        <v>155.46993744357965</v>
      </c>
      <c r="CC583" s="8" cm="1">
        <f t="array" ref="CC583">IF($D583="","",INDEX('Data - CO2'!$B$5:$AP$53,MATCH(Kulturmodeller!$D583,'Data - CO2'!$A$5:$A$53,0),CC$20)*AM583*$B582)</f>
        <v>176.82810437601549</v>
      </c>
      <c r="CD583" s="8" cm="1">
        <f t="array" ref="CD583">IF($D583="","",INDEX('Data - CO2'!$B$5:$AP$53,MATCH(Kulturmodeller!$D583,'Data - CO2'!$A$5:$A$53,0),CD$20)*AN583*$B582)</f>
        <v>196.19026917272802</v>
      </c>
      <c r="CE583" s="8" cm="1">
        <f t="array" ref="CE583">IF($D583="","",INDEX('Data - CO2'!$B$5:$AP$53,MATCH(Kulturmodeller!$D583,'Data - CO2'!$A$5:$A$53,0),CE$20)*AO583*$B582)</f>
        <v>214.6722338347212</v>
      </c>
      <c r="CF583" s="8" cm="1">
        <f t="array" ref="CF583">IF($D583="","",INDEX('Data - CO2'!$B$5:$AP$53,MATCH(Kulturmodeller!$D583,'Data - CO2'!$A$5:$A$53,0),CF$20)*AP583*$B582)</f>
        <v>228.55004590032732</v>
      </c>
      <c r="CG583" s="8" cm="1">
        <f t="array" ref="CG583">IF($D583="","",INDEX('Data - CO2'!$B$5:$AP$53,MATCH(Kulturmodeller!$D583,'Data - CO2'!$A$5:$A$53,0),CG$20)*AQ583*$B582)</f>
        <v>236.37156785655239</v>
      </c>
      <c r="CH583" s="8" cm="1">
        <f t="array" ref="CH583">IF($D583="","",INDEX('Data - CO2'!$B$5:$AP$53,MATCH(Kulturmodeller!$D583,'Data - CO2'!$A$5:$A$53,0),CH$20)*AR583*$B582)</f>
        <v>243.90742769469861</v>
      </c>
      <c r="CI583" s="9" cm="1">
        <f t="array" ref="CI583">IF($D583="","",INDEX('Data - CO2'!$B$5:$AP$53,MATCH(Kulturmodeller!$D583,'Data - CO2'!$A$5:$A$53,0),CI$20)*AS583*$B582)</f>
        <v>250.95933628084481</v>
      </c>
    </row>
    <row r="584" spans="1:87" x14ac:dyDescent="0.3">
      <c r="A584" s="33" t="s">
        <v>82</v>
      </c>
      <c r="B584" s="33"/>
      <c r="C584" s="124" t="str">
        <f>'Katalog over Kulturmodeller '!F194</f>
        <v>NÅL - valgfrit</v>
      </c>
      <c r="D584" s="125" t="s">
        <v>76</v>
      </c>
      <c r="E584" s="151">
        <f>'Katalog over Kulturmodeller '!W194</f>
        <v>0.3</v>
      </c>
      <c r="F584" s="40">
        <f>E584+((E588-F588)+(E589-F589))*(E584/SUM(E583:E587))</f>
        <v>0.3</v>
      </c>
      <c r="G584" s="40">
        <f t="shared" ref="G584" si="9874">F584+((F588-G588)+(F589-G589))*(F584/SUM(F583:F587))</f>
        <v>0.3</v>
      </c>
      <c r="H584" s="40">
        <f t="shared" ref="H584" si="9875">G584+((G588-H588)+(G589-H589))*(G584/SUM(G583:G587))</f>
        <v>0.31111111111111112</v>
      </c>
      <c r="I584" s="40">
        <f t="shared" ref="I584" si="9876">H584+((H588-I588)+(H589-I589))*(H584/SUM(H583:H587))</f>
        <v>0.32222222222222224</v>
      </c>
      <c r="J584" s="40">
        <f t="shared" ref="J584" si="9877">I584+((I588-J588)+(I589-J589))*(I584/SUM(I583:I587))</f>
        <v>0.33333333333333337</v>
      </c>
      <c r="K584" s="40">
        <f t="shared" ref="K584" si="9878">J584+((J588-K588)+(J589-K589))*(J584/SUM(J583:J587))</f>
        <v>0.33333333333333337</v>
      </c>
      <c r="L584" s="40">
        <f t="shared" ref="L584" si="9879">K584+((K588-L588)+(K589-L589))*(K584/SUM(K583:K587))</f>
        <v>0.33333333333333337</v>
      </c>
      <c r="M584" s="40">
        <f t="shared" ref="M584" si="9880">L584+((L588-M588)+(L589-M589))*(L584/SUM(L583:L587))</f>
        <v>0.33333333333333337</v>
      </c>
      <c r="N584" s="40">
        <f t="shared" ref="N584" si="9881">M584+((M588-N588)+(M589-N589))*(M584/SUM(M583:M587))</f>
        <v>0.33333333333333337</v>
      </c>
      <c r="O584" s="40">
        <f t="shared" ref="O584" si="9882">N584+((N588-O588)+(N589-O589))*(N584/SUM(N583:N587))</f>
        <v>0.33333333333333337</v>
      </c>
      <c r="P584" s="40">
        <f t="shared" ref="P584" si="9883">O584+((O588-P588)+(O589-P589))*(O584/SUM(O583:O587))</f>
        <v>0.33333333333333337</v>
      </c>
      <c r="Q584" s="40">
        <f t="shared" ref="Q584" si="9884">P584+((P588-Q588)+(P589-Q589))*(P584/SUM(P583:P587))</f>
        <v>0.33333333333333337</v>
      </c>
      <c r="R584" s="40">
        <f t="shared" ref="R584" si="9885">Q584+((Q588-R588)+(Q589-R589))*(Q584/SUM(Q583:Q587))</f>
        <v>0.33333333333333337</v>
      </c>
      <c r="S584" s="40">
        <f t="shared" ref="S584" si="9886">R584+((R588-S588)+(R589-S589))*(R584/SUM(R583:R587))</f>
        <v>0.33333333333333337</v>
      </c>
      <c r="T584" s="40">
        <f t="shared" ref="T584" si="9887">S584+((S588-T588)+(S589-T589))*(S584/SUM(S583:S587))</f>
        <v>0.33333333333333337</v>
      </c>
      <c r="U584" s="40">
        <f t="shared" ref="U584" si="9888">T584+((T588-U588)+(T589-U589))*(T584/SUM(T583:T587))</f>
        <v>0.33333333333333337</v>
      </c>
      <c r="V584" s="40">
        <f t="shared" ref="V584" si="9889">U584+((U588-V588)+(U589-V589))*(U584/SUM(U583:U587))</f>
        <v>0.33333333333333337</v>
      </c>
      <c r="W584" s="40">
        <f t="shared" ref="W584" si="9890">V584+((V588-W588)+(V589-W589))*(V584/SUM(V583:V587))</f>
        <v>0.33333333333333337</v>
      </c>
      <c r="X584" s="40">
        <f t="shared" ref="X584" si="9891">W584+((W588-X588)+(W589-X589))*(W584/SUM(W583:W587))</f>
        <v>0.33333333333333337</v>
      </c>
      <c r="Y584" s="40">
        <f t="shared" ref="Y584" si="9892">X584+((X588-Y588)+(X589-Y589))*(X584/SUM(X583:X587))</f>
        <v>0.33333333333333337</v>
      </c>
      <c r="Z584" s="40">
        <f t="shared" ref="Z584" si="9893">Y584+((Y588-Z588)+(Y589-Z589))*(Y584/SUM(Y583:Y587))</f>
        <v>0.33333333333333337</v>
      </c>
      <c r="AA584" s="40">
        <f t="shared" ref="AA584" si="9894">Z584+((Z588-AA588)+(Z589-AA589))*(Z584/SUM(Z583:Z587))</f>
        <v>0.33333333333333337</v>
      </c>
      <c r="AB584" s="40">
        <f t="shared" ref="AB584" si="9895">AA584+((AA588-AB588)+(AA589-AB589))*(AA584/SUM(AA583:AA587))</f>
        <v>0.33333333333333337</v>
      </c>
      <c r="AC584" s="40">
        <f t="shared" ref="AC584" si="9896">AB584+((AB588-AC588)+(AB589-AC589))*(AB584/SUM(AB583:AB587))</f>
        <v>0.33333333333333337</v>
      </c>
      <c r="AD584" s="40">
        <f t="shared" ref="AD584" si="9897">AC584+((AC588-AD588)+(AC589-AD589))*(AC584/SUM(AC583:AC587))</f>
        <v>0.33333333333333337</v>
      </c>
      <c r="AE584" s="40">
        <f t="shared" ref="AE584" si="9898">AD584+((AD588-AE588)+(AD589-AE589))*(AD584/SUM(AD583:AD587))</f>
        <v>0.33333333333333337</v>
      </c>
      <c r="AF584" s="40">
        <f t="shared" ref="AF584" si="9899">AE584+((AE588-AF588)+(AE589-AF589))*(AE584/SUM(AE583:AE587))</f>
        <v>0.33333333333333337</v>
      </c>
      <c r="AG584" s="40">
        <f t="shared" ref="AG584" si="9900">AF584+((AF588-AG588)+(AF589-AG589))*(AF584/SUM(AF583:AF587))</f>
        <v>0.33333333333333337</v>
      </c>
      <c r="AH584" s="40">
        <f t="shared" ref="AH584" si="9901">AG584+((AG588-AH588)+(AG589-AH589))*(AG584/SUM(AG583:AG587))</f>
        <v>0.33333333333333337</v>
      </c>
      <c r="AI584" s="40">
        <f t="shared" ref="AI584" si="9902">AH584+((AH588-AI588)+(AH589-AI589))*(AH584/SUM(AH583:AH587))</f>
        <v>0.33333333333333337</v>
      </c>
      <c r="AJ584" s="40">
        <f t="shared" ref="AJ584" si="9903">AI584+((AI588-AJ588)+(AI589-AJ589))*(AI584/SUM(AI583:AI587))</f>
        <v>0.33333333333333337</v>
      </c>
      <c r="AK584" s="40">
        <f t="shared" ref="AK584" si="9904">AJ584+((AJ588-AK588)+(AJ589-AK589))*(AJ584/SUM(AJ583:AJ587))</f>
        <v>0.33333333333333337</v>
      </c>
      <c r="AL584" s="40">
        <f t="shared" ref="AL584" si="9905">AK584+((AK588-AL588)+(AK589-AL589))*(AK584/SUM(AK583:AK587))</f>
        <v>0.33333333333333337</v>
      </c>
      <c r="AM584" s="40">
        <f t="shared" ref="AM584" si="9906">AL584+((AL588-AM588)+(AL589-AM589))*(AL584/SUM(AL583:AL587))</f>
        <v>0.33333333333333337</v>
      </c>
      <c r="AN584" s="40">
        <f t="shared" ref="AN584" si="9907">AM584+((AM588-AN588)+(AM589-AN589))*(AM584/SUM(AM583:AM587))</f>
        <v>0.33333333333333337</v>
      </c>
      <c r="AO584" s="40">
        <f t="shared" ref="AO584" si="9908">AN584+((AN588-AO588)+(AN589-AO589))*(AN584/SUM(AN583:AN587))</f>
        <v>0.33333333333333337</v>
      </c>
      <c r="AP584" s="40">
        <f t="shared" ref="AP584" si="9909">AO584+((AO588-AP588)+(AO589-AP589))*(AO584/SUM(AO583:AO587))</f>
        <v>0.33333333333333337</v>
      </c>
      <c r="AQ584" s="40">
        <f t="shared" ref="AQ584" si="9910">AP584+((AP588-AQ588)+(AP589-AQ589))*(AP584/SUM(AP583:AP587))</f>
        <v>0.33333333333333337</v>
      </c>
      <c r="AR584" s="40">
        <f t="shared" ref="AR584" si="9911">AQ584+((AQ588-AR588)+(AQ589-AR589))*(AQ584/SUM(AQ583:AQ587))</f>
        <v>0.33333333333333337</v>
      </c>
      <c r="AS584" s="41">
        <f t="shared" ref="AS584" si="9912">AR584+((AR588-AS588)+(AR589-AS589))*(AR584/SUM(AR583:AR587))</f>
        <v>0.33333333333333337</v>
      </c>
      <c r="AU584" s="10" cm="1">
        <f t="array" ref="AU584">IF($D584="","",INDEX('Data - CO2'!$B$5:$AP$53,MATCH(Kulturmodeller!$D584,'Data - CO2'!$A$5:$A$53,0),AU$20)*E584)</f>
        <v>0</v>
      </c>
      <c r="AV584" cm="1">
        <f t="array" ref="AV584">IF($D584="","",INDEX('Data - CO2'!$B$5:$AP$53,MATCH(Kulturmodeller!$D584,'Data - CO2'!$A$5:$A$53,0),AV$20)*F584)</f>
        <v>2.8128768157752173</v>
      </c>
      <c r="AW584" cm="1">
        <f t="array" ref="AW584">IF($D584="","",INDEX('Data - CO2'!$B$5:$AP$53,MATCH(Kulturmodeller!$D584,'Data - CO2'!$A$5:$A$53,0),AW$20)*G584)</f>
        <v>18.752512105168115</v>
      </c>
      <c r="AX584" cm="1">
        <f t="array" ref="AX584">IF($D584="","",INDEX('Data - CO2'!$B$5:$AP$53,MATCH(Kulturmodeller!$D584,'Data - CO2'!$A$5:$A$53,0),AX$20)*H584)</f>
        <v>48.61762397636177</v>
      </c>
      <c r="AY584" cm="1">
        <f t="array" ref="AY584">IF($D584="","",INDEX('Data - CO2'!$B$5:$AP$53,MATCH(Kulturmodeller!$D584,'Data - CO2'!$A$5:$A$53,0),AY$20)*I584)</f>
        <v>100.70793537960654</v>
      </c>
      <c r="AZ584" cm="1">
        <f t="array" ref="AZ584">IF($D584="","",INDEX('Data - CO2'!$B$5:$AP$53,MATCH(Kulturmodeller!$D584,'Data - CO2'!$A$5:$A$53,0),AZ$20)*J584*$B582)</f>
        <v>109.06381754279217</v>
      </c>
      <c r="BA584" cm="1">
        <f t="array" ref="BA584">IF($D584="","",INDEX('Data - CO2'!$B$5:$AP$53,MATCH(Kulturmodeller!$D584,'Data - CO2'!$A$5:$A$53,0),BA$20)*K584*$B582)</f>
        <v>120.62332265663788</v>
      </c>
      <c r="BB584" cm="1">
        <f t="array" ref="BB584">IF($D584="","",INDEX('Data - CO2'!$B$5:$AP$53,MATCH(Kulturmodeller!$D584,'Data - CO2'!$A$5:$A$53,0),BB$20)*L584*$B582)</f>
        <v>132.76824513353446</v>
      </c>
      <c r="BC584" cm="1">
        <f t="array" ref="BC584">IF($D584="","",INDEX('Data - CO2'!$B$5:$AP$53,MATCH(Kulturmodeller!$D584,'Data - CO2'!$A$5:$A$53,0),BC$20)*M584*$B582)</f>
        <v>143.87251976915417</v>
      </c>
      <c r="BD584" cm="1">
        <f t="array" ref="BD584">IF($D584="","",INDEX('Data - CO2'!$B$5:$AP$53,MATCH(Kulturmodeller!$D584,'Data - CO2'!$A$5:$A$53,0),BD$20)*N584*$B582)</f>
        <v>153.47614046893048</v>
      </c>
      <c r="BE584" cm="1">
        <f t="array" ref="BE584">IF($D584="","",INDEX('Data - CO2'!$B$5:$AP$53,MATCH(Kulturmodeller!$D584,'Data - CO2'!$A$5:$A$53,0),BE$20)*O584*$B582)</f>
        <v>157.8937533502673</v>
      </c>
      <c r="BF584" cm="1">
        <f t="array" ref="BF584">IF($D584="","",INDEX('Data - CO2'!$B$5:$AP$53,MATCH(Kulturmodeller!$D584,'Data - CO2'!$A$5:$A$53,0),BF$20)*P584*$B582)</f>
        <v>162.39085853669579</v>
      </c>
      <c r="BG584" cm="1">
        <f t="array" ref="BG584">IF($D584="","",INDEX('Data - CO2'!$B$5:$AP$53,MATCH(Kulturmodeller!$D584,'Data - CO2'!$A$5:$A$53,0),BG$20)*Q584*$B582)</f>
        <v>166.14327140956536</v>
      </c>
      <c r="BH584" cm="1">
        <f t="array" ref="BH584">IF($D584="","",INDEX('Data - CO2'!$B$5:$AP$53,MATCH(Kulturmodeller!$D584,'Data - CO2'!$A$5:$A$53,0),BH$20)*R584*$B582)</f>
        <v>170.41860451354071</v>
      </c>
      <c r="BI584" cm="1">
        <f t="array" ref="BI584">IF($D584="","",INDEX('Data - CO2'!$B$5:$AP$53,MATCH(Kulturmodeller!$D584,'Data - CO2'!$A$5:$A$53,0),BI$20)*S584*$B582)</f>
        <v>172.77753242043721</v>
      </c>
      <c r="BJ584" cm="1">
        <f t="array" ref="BJ584">IF($D584="","",INDEX('Data - CO2'!$B$5:$AP$53,MATCH(Kulturmodeller!$D584,'Data - CO2'!$A$5:$A$53,0),BJ$20)*T584*$B582)</f>
        <v>176.88400013879598</v>
      </c>
      <c r="BK584" cm="1">
        <f t="array" ref="BK584">IF($D584="","",INDEX('Data - CO2'!$B$5:$AP$53,MATCH(Kulturmodeller!$D584,'Data - CO2'!$A$5:$A$53,0),BK$20)*U584*$B582)</f>
        <v>178.79201650121291</v>
      </c>
      <c r="BL584" cm="1">
        <f t="array" ref="BL584">IF($D584="","",INDEX('Data - CO2'!$B$5:$AP$53,MATCH(Kulturmodeller!$D584,'Data - CO2'!$A$5:$A$53,0),BL$20)*V584*$B582)</f>
        <v>3.125418684194686</v>
      </c>
      <c r="BM584" cm="1">
        <f t="array" ref="BM584">IF($D584="","",INDEX('Data - CO2'!$B$5:$AP$53,MATCH(Kulturmodeller!$D584,'Data - CO2'!$A$5:$A$53,0),BM$20)*W584*$B582)</f>
        <v>20.836124561297911</v>
      </c>
      <c r="BN584" cm="1">
        <f t="array" ref="BN584">IF($D584="","",INDEX('Data - CO2'!$B$5:$AP$53,MATCH(Kulturmodeller!$D584,'Data - CO2'!$A$5:$A$53,0),BN$20)*X584*$B582)</f>
        <v>52.090311403244762</v>
      </c>
      <c r="BO584" cm="1">
        <f t="array" ref="BO584">IF($D584="","",INDEX('Data - CO2'!$B$5:$AP$53,MATCH(Kulturmodeller!$D584,'Data - CO2'!$A$5:$A$53,0),BO$20)*Y584*$B582)</f>
        <v>104.18062280648952</v>
      </c>
      <c r="BP584" cm="1">
        <f t="array" ref="BP584">IF($D584="","",INDEX('Data - CO2'!$B$5:$AP$53,MATCH(Kulturmodeller!$D584,'Data - CO2'!$A$5:$A$53,0),BP$20)*Z584*$B582)</f>
        <v>109.06381754279217</v>
      </c>
      <c r="BQ584" cm="1">
        <f t="array" ref="BQ584">IF($D584="","",INDEX('Data - CO2'!$B$5:$AP$53,MATCH(Kulturmodeller!$D584,'Data - CO2'!$A$5:$A$53,0),BQ$20)*AA584*$B582)</f>
        <v>120.62332265663788</v>
      </c>
      <c r="BR584" cm="1">
        <f t="array" ref="BR584">IF($D584="","",INDEX('Data - CO2'!$B$5:$AP$53,MATCH(Kulturmodeller!$D584,'Data - CO2'!$A$5:$A$53,0),BR$20)*AB584*$B582)</f>
        <v>132.76824513353446</v>
      </c>
      <c r="BS584" cm="1">
        <f t="array" ref="BS584">IF($D584="","",INDEX('Data - CO2'!$B$5:$AP$53,MATCH(Kulturmodeller!$D584,'Data - CO2'!$A$5:$A$53,0),BS$20)*AC584*$B582)</f>
        <v>143.87251976915417</v>
      </c>
      <c r="BT584" cm="1">
        <f t="array" ref="BT584">IF($D584="","",INDEX('Data - CO2'!$B$5:$AP$53,MATCH(Kulturmodeller!$D584,'Data - CO2'!$A$5:$A$53,0),BT$20)*AD584*$B582)</f>
        <v>153.47614046893048</v>
      </c>
      <c r="BU584" cm="1">
        <f t="array" ref="BU584">IF($D584="","",INDEX('Data - CO2'!$B$5:$AP$53,MATCH(Kulturmodeller!$D584,'Data - CO2'!$A$5:$A$53,0),BU$20)*AE584*$B582)</f>
        <v>157.8937533502673</v>
      </c>
      <c r="BV584" cm="1">
        <f t="array" ref="BV584">IF($D584="","",INDEX('Data - CO2'!$B$5:$AP$53,MATCH(Kulturmodeller!$D584,'Data - CO2'!$A$5:$A$53,0),BV$20)*AF584*$B582)</f>
        <v>162.39085853669579</v>
      </c>
      <c r="BW584" cm="1">
        <f t="array" ref="BW584">IF($D584="","",INDEX('Data - CO2'!$B$5:$AP$53,MATCH(Kulturmodeller!$D584,'Data - CO2'!$A$5:$A$53,0),BW$20)*AG584*$B582)</f>
        <v>166.14327140956536</v>
      </c>
      <c r="BX584" cm="1">
        <f t="array" ref="BX584">IF($D584="","",INDEX('Data - CO2'!$B$5:$AP$53,MATCH(Kulturmodeller!$D584,'Data - CO2'!$A$5:$A$53,0),BX$20)*AH584*$B582)</f>
        <v>170.41860451354071</v>
      </c>
      <c r="BY584" cm="1">
        <f t="array" ref="BY584">IF($D584="","",INDEX('Data - CO2'!$B$5:$AP$53,MATCH(Kulturmodeller!$D584,'Data - CO2'!$A$5:$A$53,0),BY$20)*AI584*$B582)</f>
        <v>172.77753242043721</v>
      </c>
      <c r="BZ584" cm="1">
        <f t="array" ref="BZ584">IF($D584="","",INDEX('Data - CO2'!$B$5:$AP$53,MATCH(Kulturmodeller!$D584,'Data - CO2'!$A$5:$A$53,0),BZ$20)*AJ584*$B582)</f>
        <v>176.88400013879598</v>
      </c>
      <c r="CA584" cm="1">
        <f t="array" ref="CA584">IF($D584="","",INDEX('Data - CO2'!$B$5:$AP$53,MATCH(Kulturmodeller!$D584,'Data - CO2'!$A$5:$A$53,0),CA$20)*AK584*$B582)</f>
        <v>178.79201650121291</v>
      </c>
      <c r="CB584" cm="1">
        <f t="array" ref="CB584">IF($D584="","",INDEX('Data - CO2'!$B$5:$AP$53,MATCH(Kulturmodeller!$D584,'Data - CO2'!$A$5:$A$53,0),CB$20)*AL584*$B582)</f>
        <v>3.125418684194686</v>
      </c>
      <c r="CC584" cm="1">
        <f t="array" ref="CC584">IF($D584="","",INDEX('Data - CO2'!$B$5:$AP$53,MATCH(Kulturmodeller!$D584,'Data - CO2'!$A$5:$A$53,0),CC$20)*AM584*$B582)</f>
        <v>20.836124561297911</v>
      </c>
      <c r="CD584" cm="1">
        <f t="array" ref="CD584">IF($D584="","",INDEX('Data - CO2'!$B$5:$AP$53,MATCH(Kulturmodeller!$D584,'Data - CO2'!$A$5:$A$53,0),CD$20)*AN584*$B582)</f>
        <v>52.090311403244762</v>
      </c>
      <c r="CE584" cm="1">
        <f t="array" ref="CE584">IF($D584="","",INDEX('Data - CO2'!$B$5:$AP$53,MATCH(Kulturmodeller!$D584,'Data - CO2'!$A$5:$A$53,0),CE$20)*AO584*$B582)</f>
        <v>104.18062280648952</v>
      </c>
      <c r="CF584" cm="1">
        <f t="array" ref="CF584">IF($D584="","",INDEX('Data - CO2'!$B$5:$AP$53,MATCH(Kulturmodeller!$D584,'Data - CO2'!$A$5:$A$53,0),CF$20)*AP584*$B582)</f>
        <v>109.06381754279217</v>
      </c>
      <c r="CG584" cm="1">
        <f t="array" ref="CG584">IF($D584="","",INDEX('Data - CO2'!$B$5:$AP$53,MATCH(Kulturmodeller!$D584,'Data - CO2'!$A$5:$A$53,0),CG$20)*AQ584*$B582)</f>
        <v>120.62332265663788</v>
      </c>
      <c r="CH584" cm="1">
        <f t="array" ref="CH584">IF($D584="","",INDEX('Data - CO2'!$B$5:$AP$53,MATCH(Kulturmodeller!$D584,'Data - CO2'!$A$5:$A$53,0),CH$20)*AR584*$B582)</f>
        <v>132.76824513353446</v>
      </c>
      <c r="CI584" s="11" cm="1">
        <f t="array" ref="CI584">IF($D584="","",INDEX('Data - CO2'!$B$5:$AP$53,MATCH(Kulturmodeller!$D584,'Data - CO2'!$A$5:$A$53,0),CI$20)*AS584*$B582)</f>
        <v>143.87251976915417</v>
      </c>
    </row>
    <row r="585" spans="1:87" x14ac:dyDescent="0.3">
      <c r="A585" s="33" t="s">
        <v>83</v>
      </c>
      <c r="B585" s="33"/>
      <c r="C585" s="124" t="str">
        <f>'Katalog over Kulturmodeller '!F195</f>
        <v>LØV - valgfrit</v>
      </c>
      <c r="D585" s="125" t="s">
        <v>274</v>
      </c>
      <c r="E585" s="151">
        <f>'Katalog over Kulturmodeller '!W195</f>
        <v>0.1</v>
      </c>
      <c r="F585" s="40">
        <f>E585+((E588-F588)+(E589-F589))*(E585/SUM(E583:E587))</f>
        <v>0.1</v>
      </c>
      <c r="G585" s="40">
        <f t="shared" ref="G585" si="9913">F585+((F588-G588)+(F589-G589))*(F585/SUM(F583:F587))</f>
        <v>0.1</v>
      </c>
      <c r="H585" s="40">
        <f t="shared" ref="H585" si="9914">G585+((G588-H588)+(G589-H589))*(G585/SUM(G583:G587))</f>
        <v>0.10370370370370371</v>
      </c>
      <c r="I585" s="40">
        <f t="shared" ref="I585" si="9915">H585+((H588-I588)+(H589-I589))*(H585/SUM(H583:H587))</f>
        <v>0.10740740740740742</v>
      </c>
      <c r="J585" s="40">
        <f t="shared" ref="J585" si="9916">I585+((I588-J588)+(I589-J589))*(I585/SUM(I583:I587))</f>
        <v>0.11111111111111113</v>
      </c>
      <c r="K585" s="40">
        <f t="shared" ref="K585" si="9917">J585+((J588-K588)+(J589-K589))*(J585/SUM(J583:J587))</f>
        <v>0.11111111111111113</v>
      </c>
      <c r="L585" s="40">
        <f t="shared" ref="L585" si="9918">K585+((K588-L588)+(K589-L589))*(K585/SUM(K583:K587))</f>
        <v>0.11111111111111113</v>
      </c>
      <c r="M585" s="40">
        <f t="shared" ref="M585" si="9919">L585+((L588-M588)+(L589-M589))*(L585/SUM(L583:L587))</f>
        <v>0.11111111111111113</v>
      </c>
      <c r="N585" s="40">
        <f t="shared" ref="N585" si="9920">M585+((M588-N588)+(M589-N589))*(M585/SUM(M583:M587))</f>
        <v>0.11111111111111113</v>
      </c>
      <c r="O585" s="40">
        <f t="shared" ref="O585" si="9921">N585+((N588-O588)+(N589-O589))*(N585/SUM(N583:N587))</f>
        <v>0.11111111111111113</v>
      </c>
      <c r="P585" s="40">
        <f t="shared" ref="P585" si="9922">O585+((O588-P588)+(O589-P589))*(O585/SUM(O583:O587))</f>
        <v>0.11111111111111113</v>
      </c>
      <c r="Q585" s="40">
        <f t="shared" ref="Q585" si="9923">P585+((P588-Q588)+(P589-Q589))*(P585/SUM(P583:P587))</f>
        <v>0.11111111111111113</v>
      </c>
      <c r="R585" s="40">
        <f t="shared" ref="R585" si="9924">Q585+((Q588-R588)+(Q589-R589))*(Q585/SUM(Q583:Q587))</f>
        <v>0.11111111111111113</v>
      </c>
      <c r="S585" s="40">
        <f t="shared" ref="S585" si="9925">R585+((R588-S588)+(R589-S589))*(R585/SUM(R583:R587))</f>
        <v>0.11111111111111113</v>
      </c>
      <c r="T585" s="40">
        <f t="shared" ref="T585" si="9926">S585+((S588-T588)+(S589-T589))*(S585/SUM(S583:S587))</f>
        <v>0.11111111111111113</v>
      </c>
      <c r="U585" s="40">
        <f t="shared" ref="U585" si="9927">T585+((T588-U588)+(T589-U589))*(T585/SUM(T583:T587))</f>
        <v>0.11111111111111113</v>
      </c>
      <c r="V585" s="40">
        <f t="shared" ref="V585" si="9928">U585+((U588-V588)+(U589-V589))*(U585/SUM(U583:U587))</f>
        <v>0.11111111111111113</v>
      </c>
      <c r="W585" s="40">
        <f t="shared" ref="W585" si="9929">V585+((V588-W588)+(V589-W589))*(V585/SUM(V583:V587))</f>
        <v>0.11111111111111113</v>
      </c>
      <c r="X585" s="40">
        <f t="shared" ref="X585" si="9930">W585+((W588-X588)+(W589-X589))*(W585/SUM(W583:W587))</f>
        <v>0.11111111111111113</v>
      </c>
      <c r="Y585" s="40">
        <f t="shared" ref="Y585" si="9931">X585+((X588-Y588)+(X589-Y589))*(X585/SUM(X583:X587))</f>
        <v>0.11111111111111113</v>
      </c>
      <c r="Z585" s="40">
        <f t="shared" ref="Z585" si="9932">Y585+((Y588-Z588)+(Y589-Z589))*(Y585/SUM(Y583:Y587))</f>
        <v>0.11111111111111113</v>
      </c>
      <c r="AA585" s="40">
        <f t="shared" ref="AA585" si="9933">Z585+((Z588-AA588)+(Z589-AA589))*(Z585/SUM(Z583:Z587))</f>
        <v>0.11111111111111113</v>
      </c>
      <c r="AB585" s="40">
        <f t="shared" ref="AB585" si="9934">AA585+((AA588-AB588)+(AA589-AB589))*(AA585/SUM(AA583:AA587))</f>
        <v>0.11111111111111113</v>
      </c>
      <c r="AC585" s="40">
        <f t="shared" ref="AC585" si="9935">AB585+((AB588-AC588)+(AB589-AC589))*(AB585/SUM(AB583:AB587))</f>
        <v>0.11111111111111113</v>
      </c>
      <c r="AD585" s="40">
        <f t="shared" ref="AD585" si="9936">AC585+((AC588-AD588)+(AC589-AD589))*(AC585/SUM(AC583:AC587))</f>
        <v>0.11111111111111113</v>
      </c>
      <c r="AE585" s="40">
        <f t="shared" ref="AE585" si="9937">AD585+((AD588-AE588)+(AD589-AE589))*(AD585/SUM(AD583:AD587))</f>
        <v>0.11111111111111113</v>
      </c>
      <c r="AF585" s="40">
        <f t="shared" ref="AF585" si="9938">AE585+((AE588-AF588)+(AE589-AF589))*(AE585/SUM(AE583:AE587))</f>
        <v>0.11111111111111113</v>
      </c>
      <c r="AG585" s="40">
        <f t="shared" ref="AG585" si="9939">AF585+((AF588-AG588)+(AF589-AG589))*(AF585/SUM(AF583:AF587))</f>
        <v>0.11111111111111113</v>
      </c>
      <c r="AH585" s="40">
        <f t="shared" ref="AH585" si="9940">AG585+((AG588-AH588)+(AG589-AH589))*(AG585/SUM(AG583:AG587))</f>
        <v>0.11111111111111113</v>
      </c>
      <c r="AI585" s="40">
        <f t="shared" ref="AI585" si="9941">AH585+((AH588-AI588)+(AH589-AI589))*(AH585/SUM(AH583:AH587))</f>
        <v>0.11111111111111113</v>
      </c>
      <c r="AJ585" s="40">
        <f t="shared" ref="AJ585" si="9942">AI585+((AI588-AJ588)+(AI589-AJ589))*(AI585/SUM(AI583:AI587))</f>
        <v>0.11111111111111113</v>
      </c>
      <c r="AK585" s="40">
        <f t="shared" ref="AK585" si="9943">AJ585+((AJ588-AK588)+(AJ589-AK589))*(AJ585/SUM(AJ583:AJ587))</f>
        <v>0.11111111111111113</v>
      </c>
      <c r="AL585" s="40">
        <f t="shared" ref="AL585" si="9944">AK585+((AK588-AL588)+(AK589-AL589))*(AK585/SUM(AK583:AK587))</f>
        <v>0.11111111111111113</v>
      </c>
      <c r="AM585" s="40">
        <f t="shared" ref="AM585" si="9945">AL585+((AL588-AM588)+(AL589-AM589))*(AL585/SUM(AL583:AL587))</f>
        <v>0.11111111111111113</v>
      </c>
      <c r="AN585" s="40">
        <f t="shared" ref="AN585" si="9946">AM585+((AM588-AN588)+(AM589-AN589))*(AM585/SUM(AM583:AM587))</f>
        <v>0.11111111111111113</v>
      </c>
      <c r="AO585" s="40">
        <f t="shared" ref="AO585" si="9947">AN585+((AN588-AO588)+(AN589-AO589))*(AN585/SUM(AN583:AN587))</f>
        <v>0.11111111111111113</v>
      </c>
      <c r="AP585" s="40">
        <f t="shared" ref="AP585" si="9948">AO585+((AO588-AP588)+(AO589-AP589))*(AO585/SUM(AO583:AO587))</f>
        <v>0.11111111111111113</v>
      </c>
      <c r="AQ585" s="40">
        <f t="shared" ref="AQ585" si="9949">AP585+((AP588-AQ588)+(AP589-AQ589))*(AP585/SUM(AP583:AP587))</f>
        <v>0.11111111111111113</v>
      </c>
      <c r="AR585" s="40">
        <f t="shared" ref="AR585" si="9950">AQ585+((AQ588-AR588)+(AQ589-AR589))*(AQ585/SUM(AQ583:AQ587))</f>
        <v>0.11111111111111113</v>
      </c>
      <c r="AS585" s="41">
        <f t="shared" ref="AS585" si="9951">AR585+((AR588-AS588)+(AR589-AS589))*(AR585/SUM(AR583:AR587))</f>
        <v>0.11111111111111113</v>
      </c>
      <c r="AU585" s="10" cm="1">
        <f t="array" ref="AU585">IF($D585="","",INDEX('Data - CO2'!$B$5:$AP$53,MATCH(Kulturmodeller!$D585,'Data - CO2'!$A$5:$A$53,0),AU$20)*E585)</f>
        <v>0</v>
      </c>
      <c r="AV585" cm="1">
        <f t="array" ref="AV585">IF($D585="","",INDEX('Data - CO2'!$B$5:$AP$53,MATCH(Kulturmodeller!$D585,'Data - CO2'!$A$5:$A$53,0),AV$20)*F585)</f>
        <v>0.17417998601780929</v>
      </c>
      <c r="AW585" cm="1">
        <f t="array" ref="AW585">IF($D585="","",INDEX('Data - CO2'!$B$5:$AP$53,MATCH(Kulturmodeller!$D585,'Data - CO2'!$A$5:$A$53,0),AW$20)*G585)</f>
        <v>1.1611999067853953</v>
      </c>
      <c r="AX585" cm="1">
        <f t="array" ref="AX585">IF($D585="","",INDEX('Data - CO2'!$B$5:$AP$53,MATCH(Kulturmodeller!$D585,'Data - CO2'!$A$5:$A$53,0),AX$20)*H585)</f>
        <v>3.0105182768510246</v>
      </c>
      <c r="AY585" cm="1">
        <f t="array" ref="AY585">IF($D585="","",INDEX('Data - CO2'!$B$5:$AP$53,MATCH(Kulturmodeller!$D585,'Data - CO2'!$A$5:$A$53,0),AY$20)*I585)</f>
        <v>6.2360735734771229</v>
      </c>
      <c r="AZ585" cm="1">
        <f t="array" ref="AZ585">IF($D585="","",INDEX('Data - CO2'!$B$5:$AP$53,MATCH(Kulturmodeller!$D585,'Data - CO2'!$A$5:$A$53,0),AZ$20)*J585*$B582)</f>
        <v>14.823496960811749</v>
      </c>
      <c r="BA585" cm="1">
        <f t="array" ref="BA585">IF($D585="","",INDEX('Data - CO2'!$B$5:$AP$53,MATCH(Kulturmodeller!$D585,'Data - CO2'!$A$5:$A$53,0),BA$20)*K585*$B582)</f>
        <v>24.830936779141048</v>
      </c>
      <c r="BB585" cm="1">
        <f t="array" ref="BB585">IF($D585="","",INDEX('Data - CO2'!$B$5:$AP$53,MATCH(Kulturmodeller!$D585,'Data - CO2'!$A$5:$A$53,0),BB$20)*L585*$B582)</f>
        <v>31.351947556723992</v>
      </c>
      <c r="BC585" cm="1">
        <f t="array" ref="BC585">IF($D585="","",INDEX('Data - CO2'!$B$5:$AP$53,MATCH(Kulturmodeller!$D585,'Data - CO2'!$A$5:$A$53,0),BC$20)*M585*$B582)</f>
        <v>34.459855767634558</v>
      </c>
      <c r="BD585" cm="1">
        <f t="array" ref="BD585">IF($D585="","",INDEX('Data - CO2'!$B$5:$AP$53,MATCH(Kulturmodeller!$D585,'Data - CO2'!$A$5:$A$53,0),BD$20)*N585*$B582)</f>
        <v>36.92338632734883</v>
      </c>
      <c r="BE585" cm="1">
        <f t="array" ref="BE585">IF($D585="","",INDEX('Data - CO2'!$B$5:$AP$53,MATCH(Kulturmodeller!$D585,'Data - CO2'!$A$5:$A$53,0),BE$20)*O585*$B582)</f>
        <v>40.453206603754367</v>
      </c>
      <c r="BF585" cm="1">
        <f t="array" ref="BF585">IF($D585="","",INDEX('Data - CO2'!$B$5:$AP$53,MATCH(Kulturmodeller!$D585,'Data - CO2'!$A$5:$A$53,0),BF$20)*P585*$B582)</f>
        <v>43.512132225768916</v>
      </c>
      <c r="BG585" cm="1">
        <f t="array" ref="BG585">IF($D585="","",INDEX('Data - CO2'!$B$5:$AP$53,MATCH(Kulturmodeller!$D585,'Data - CO2'!$A$5:$A$53,0),BG$20)*Q585*$B582)</f>
        <v>46.574885586128417</v>
      </c>
      <c r="BH585" cm="1">
        <f t="array" ref="BH585">IF($D585="","",INDEX('Data - CO2'!$B$5:$AP$53,MATCH(Kulturmodeller!$D585,'Data - CO2'!$A$5:$A$53,0),BH$20)*R585*$B582)</f>
        <v>49.535218580983326</v>
      </c>
      <c r="BI585" cm="1">
        <f t="array" ref="BI585">IF($D585="","",INDEX('Data - CO2'!$B$5:$AP$53,MATCH(Kulturmodeller!$D585,'Data - CO2'!$A$5:$A$53,0),BI$20)*S585*$B582)</f>
        <v>52.233292742862893</v>
      </c>
      <c r="BJ585" cm="1">
        <f t="array" ref="BJ585">IF($D585="","",INDEX('Data - CO2'!$B$5:$AP$53,MATCH(Kulturmodeller!$D585,'Data - CO2'!$A$5:$A$53,0),BJ$20)*T585*$B582)</f>
        <v>55.306966314234288</v>
      </c>
      <c r="BK585" cm="1">
        <f t="array" ref="BK585">IF($D585="","",INDEX('Data - CO2'!$B$5:$AP$53,MATCH(Kulturmodeller!$D585,'Data - CO2'!$A$5:$A$53,0),BK$20)*U585*$B582)</f>
        <v>57.876398797800597</v>
      </c>
      <c r="BL585" cm="1">
        <f t="array" ref="BL585">IF($D585="","",INDEX('Data - CO2'!$B$5:$AP$53,MATCH(Kulturmodeller!$D585,'Data - CO2'!$A$5:$A$53,0),BL$20)*V585*$B582)</f>
        <v>60.34585424027054</v>
      </c>
      <c r="BM585" cm="1">
        <f t="array" ref="BM585">IF($D585="","",INDEX('Data - CO2'!$B$5:$AP$53,MATCH(Kulturmodeller!$D585,'Data - CO2'!$A$5:$A$53,0),BM$20)*W585*$B582)</f>
        <v>61.729686048321149</v>
      </c>
      <c r="BN585" cm="1">
        <f t="array" ref="BN585">IF($D585="","",INDEX('Data - CO2'!$B$5:$AP$53,MATCH(Kulturmodeller!$D585,'Data - CO2'!$A$5:$A$53,0),BN$20)*X585*$B582)</f>
        <v>62.79632882634985</v>
      </c>
      <c r="BO585" cm="1">
        <f t="array" ref="BO585">IF($D585="","",INDEX('Data - CO2'!$B$5:$AP$53,MATCH(Kulturmodeller!$D585,'Data - CO2'!$A$5:$A$53,0),BO$20)*Y585*$B582)</f>
        <v>64.180219224203626</v>
      </c>
      <c r="BP585" cm="1">
        <f t="array" ref="BP585">IF($D585="","",INDEX('Data - CO2'!$B$5:$AP$53,MATCH(Kulturmodeller!$D585,'Data - CO2'!$A$5:$A$53,0),BP$20)*Z585*$B582)</f>
        <v>65.19558747635665</v>
      </c>
      <c r="BQ585" cm="1">
        <f t="array" ref="BQ585">IF($D585="","",INDEX('Data - CO2'!$B$5:$AP$53,MATCH(Kulturmodeller!$D585,'Data - CO2'!$A$5:$A$53,0),BQ$20)*AA585*$B582)</f>
        <v>66.406213821862991</v>
      </c>
      <c r="BR585" cm="1">
        <f t="array" ref="BR585">IF($D585="","",INDEX('Data - CO2'!$B$5:$AP$53,MATCH(Kulturmodeller!$D585,'Data - CO2'!$A$5:$A$53,0),BR$20)*AB585*$B582)</f>
        <v>67.544377520755063</v>
      </c>
      <c r="BS585" cm="1">
        <f t="array" ref="BS585">IF($D585="","",INDEX('Data - CO2'!$B$5:$AP$53,MATCH(Kulturmodeller!$D585,'Data - CO2'!$A$5:$A$53,0),BS$20)*AC585*$B582)</f>
        <v>68.932476003626505</v>
      </c>
      <c r="BT585" cm="1">
        <f t="array" ref="BT585">IF($D585="","",INDEX('Data - CO2'!$B$5:$AP$53,MATCH(Kulturmodeller!$D585,'Data - CO2'!$A$5:$A$53,0),BT$20)*AD585*$B582)</f>
        <v>69.487007971684378</v>
      </c>
      <c r="BU585" cm="1">
        <f t="array" ref="BU585">IF($D585="","",INDEX('Data - CO2'!$B$5:$AP$53,MATCH(Kulturmodeller!$D585,'Data - CO2'!$A$5:$A$53,0),BU$20)*AE585*$B582)</f>
        <v>70.906931048760455</v>
      </c>
      <c r="BV585" cm="1">
        <f t="array" ref="BV585">IF($D585="","",INDEX('Data - CO2'!$B$5:$AP$53,MATCH(Kulturmodeller!$D585,'Data - CO2'!$A$5:$A$53,0),BV$20)*AF585*$B582)</f>
        <v>0.19353331779756591</v>
      </c>
      <c r="BW585" cm="1">
        <f t="array" ref="BW585">IF($D585="","",INDEX('Data - CO2'!$B$5:$AP$53,MATCH(Kulturmodeller!$D585,'Data - CO2'!$A$5:$A$53,0),BW$20)*AG585*$B582)</f>
        <v>1.2902221186504395</v>
      </c>
      <c r="BX585" cm="1">
        <f t="array" ref="BX585">IF($D585="","",INDEX('Data - CO2'!$B$5:$AP$53,MATCH(Kulturmodeller!$D585,'Data - CO2'!$A$5:$A$53,0),BX$20)*AH585*$B582)</f>
        <v>3.2255552966260983</v>
      </c>
      <c r="BY585" cm="1">
        <f t="array" ref="BY585">IF($D585="","",INDEX('Data - CO2'!$B$5:$AP$53,MATCH(Kulturmodeller!$D585,'Data - CO2'!$A$5:$A$53,0),BY$20)*AI585*$B582)</f>
        <v>6.4511105932521966</v>
      </c>
      <c r="BZ585" cm="1">
        <f t="array" ref="BZ585">IF($D585="","",INDEX('Data - CO2'!$B$5:$AP$53,MATCH(Kulturmodeller!$D585,'Data - CO2'!$A$5:$A$53,0),BZ$20)*AJ585*$B582)</f>
        <v>14.823496960811749</v>
      </c>
      <c r="CA585" cm="1">
        <f t="array" ref="CA585">IF($D585="","",INDEX('Data - CO2'!$B$5:$AP$53,MATCH(Kulturmodeller!$D585,'Data - CO2'!$A$5:$A$53,0),CA$20)*AK585*$B582)</f>
        <v>24.830936779141048</v>
      </c>
      <c r="CB585" cm="1">
        <f t="array" ref="CB585">IF($D585="","",INDEX('Data - CO2'!$B$5:$AP$53,MATCH(Kulturmodeller!$D585,'Data - CO2'!$A$5:$A$53,0),CB$20)*AL585*$B582)</f>
        <v>31.351947556723992</v>
      </c>
      <c r="CC585" cm="1">
        <f t="array" ref="CC585">IF($D585="","",INDEX('Data - CO2'!$B$5:$AP$53,MATCH(Kulturmodeller!$D585,'Data - CO2'!$A$5:$A$53,0),CC$20)*AM585*$B582)</f>
        <v>34.459855767634558</v>
      </c>
      <c r="CD585" cm="1">
        <f t="array" ref="CD585">IF($D585="","",INDEX('Data - CO2'!$B$5:$AP$53,MATCH(Kulturmodeller!$D585,'Data - CO2'!$A$5:$A$53,0),CD$20)*AN585*$B582)</f>
        <v>36.92338632734883</v>
      </c>
      <c r="CE585" cm="1">
        <f t="array" ref="CE585">IF($D585="","",INDEX('Data - CO2'!$B$5:$AP$53,MATCH(Kulturmodeller!$D585,'Data - CO2'!$A$5:$A$53,0),CE$20)*AO585*$B582)</f>
        <v>40.453206603754367</v>
      </c>
      <c r="CF585" cm="1">
        <f t="array" ref="CF585">IF($D585="","",INDEX('Data - CO2'!$B$5:$AP$53,MATCH(Kulturmodeller!$D585,'Data - CO2'!$A$5:$A$53,0),CF$20)*AP585*$B582)</f>
        <v>43.512132225768916</v>
      </c>
      <c r="CG585" cm="1">
        <f t="array" ref="CG585">IF($D585="","",INDEX('Data - CO2'!$B$5:$AP$53,MATCH(Kulturmodeller!$D585,'Data - CO2'!$A$5:$A$53,0),CG$20)*AQ585*$B582)</f>
        <v>46.574885586128417</v>
      </c>
      <c r="CH585" cm="1">
        <f t="array" ref="CH585">IF($D585="","",INDEX('Data - CO2'!$B$5:$AP$53,MATCH(Kulturmodeller!$D585,'Data - CO2'!$A$5:$A$53,0),CH$20)*AR585*$B582)</f>
        <v>49.535218580983326</v>
      </c>
      <c r="CI585" s="11" cm="1">
        <f t="array" ref="CI585">IF($D585="","",INDEX('Data - CO2'!$B$5:$AP$53,MATCH(Kulturmodeller!$D585,'Data - CO2'!$A$5:$A$53,0),CI$20)*AS585*$B582)</f>
        <v>52.233292742862893</v>
      </c>
    </row>
    <row r="586" spans="1:87" x14ac:dyDescent="0.3">
      <c r="A586" s="33" t="s">
        <v>84</v>
      </c>
      <c r="B586" s="33"/>
      <c r="C586" s="124" t="str">
        <f>'Katalog over Kulturmodeller '!F196</f>
        <v>Juletræer (NGR)</v>
      </c>
      <c r="D586" s="125" t="s">
        <v>635</v>
      </c>
      <c r="E586" s="151">
        <f>'Katalog over Kulturmodeller '!W196</f>
        <v>0</v>
      </c>
      <c r="F586" s="40">
        <f>E586+((E588-F588)+(E589-F589))*(E586/SUM(E583:E587))</f>
        <v>0</v>
      </c>
      <c r="G586" s="40">
        <f t="shared" ref="G586" si="9952">F586+((F588-G588)+(F589-G589))*(F586/SUM(F583:F587))</f>
        <v>0</v>
      </c>
      <c r="H586" s="40">
        <f t="shared" ref="H586" si="9953">G586+((G588-H588)+(G589-H589))*(G586/SUM(G583:G587))</f>
        <v>0</v>
      </c>
      <c r="I586" s="40">
        <f t="shared" ref="I586" si="9954">H586+((H588-I588)+(H589-I589))*(H586/SUM(H583:H587))</f>
        <v>0</v>
      </c>
      <c r="J586" s="40">
        <f t="shared" ref="J586" si="9955">I586+((I588-J588)+(I589-J589))*(I586/SUM(I583:I587))</f>
        <v>0</v>
      </c>
      <c r="K586" s="40">
        <f t="shared" ref="K586" si="9956">J586+((J588-K588)+(J589-K589))*(J586/SUM(J583:J587))</f>
        <v>0</v>
      </c>
      <c r="L586" s="40">
        <f t="shared" ref="L586" si="9957">K586+((K588-L588)+(K589-L589))*(K586/SUM(K583:K587))</f>
        <v>0</v>
      </c>
      <c r="M586" s="40">
        <f t="shared" ref="M586" si="9958">L586+((L588-M588)+(L589-M589))*(L586/SUM(L583:L587))</f>
        <v>0</v>
      </c>
      <c r="N586" s="40">
        <f t="shared" ref="N586" si="9959">M586+((M588-N588)+(M589-N589))*(M586/SUM(M583:M587))</f>
        <v>0</v>
      </c>
      <c r="O586" s="40">
        <f t="shared" ref="O586" si="9960">N586+((N588-O588)+(N589-O589))*(N586/SUM(N583:N587))</f>
        <v>0</v>
      </c>
      <c r="P586" s="40">
        <f t="shared" ref="P586" si="9961">O586+((O588-P588)+(O589-P589))*(O586/SUM(O583:O587))</f>
        <v>0</v>
      </c>
      <c r="Q586" s="40">
        <f t="shared" ref="Q586" si="9962">P586+((P588-Q588)+(P589-Q589))*(P586/SUM(P583:P587))</f>
        <v>0</v>
      </c>
      <c r="R586" s="40">
        <f t="shared" ref="R586" si="9963">Q586+((Q588-R588)+(Q589-R589))*(Q586/SUM(Q583:Q587))</f>
        <v>0</v>
      </c>
      <c r="S586" s="40">
        <f t="shared" ref="S586" si="9964">R586+((R588-S588)+(R589-S589))*(R586/SUM(R583:R587))</f>
        <v>0</v>
      </c>
      <c r="T586" s="40">
        <f t="shared" ref="T586" si="9965">S586+((S588-T588)+(S589-T589))*(S586/SUM(S583:S587))</f>
        <v>0</v>
      </c>
      <c r="U586" s="40">
        <f t="shared" ref="U586" si="9966">T586+((T588-U588)+(T589-U589))*(T586/SUM(T583:T587))</f>
        <v>0</v>
      </c>
      <c r="V586" s="40">
        <f t="shared" ref="V586" si="9967">U586+((U588-V588)+(U589-V589))*(U586/SUM(U583:U587))</f>
        <v>0</v>
      </c>
      <c r="W586" s="40">
        <f t="shared" ref="W586" si="9968">V586+((V588-W588)+(V589-W589))*(V586/SUM(V583:V587))</f>
        <v>0</v>
      </c>
      <c r="X586" s="40">
        <f t="shared" ref="X586" si="9969">W586+((W588-X588)+(W589-X589))*(W586/SUM(W583:W587))</f>
        <v>0</v>
      </c>
      <c r="Y586" s="40">
        <f t="shared" ref="Y586" si="9970">X586+((X588-Y588)+(X589-Y589))*(X586/SUM(X583:X587))</f>
        <v>0</v>
      </c>
      <c r="Z586" s="40">
        <f t="shared" ref="Z586" si="9971">Y586+((Y588-Z588)+(Y589-Z589))*(Y586/SUM(Y583:Y587))</f>
        <v>0</v>
      </c>
      <c r="AA586" s="40">
        <f t="shared" ref="AA586" si="9972">Z586+((Z588-AA588)+(Z589-AA589))*(Z586/SUM(Z583:Z587))</f>
        <v>0</v>
      </c>
      <c r="AB586" s="40">
        <f t="shared" ref="AB586" si="9973">AA586+((AA588-AB588)+(AA589-AB589))*(AA586/SUM(AA583:AA587))</f>
        <v>0</v>
      </c>
      <c r="AC586" s="40">
        <f t="shared" ref="AC586" si="9974">AB586+((AB588-AC588)+(AB589-AC589))*(AB586/SUM(AB583:AB587))</f>
        <v>0</v>
      </c>
      <c r="AD586" s="40">
        <f t="shared" ref="AD586" si="9975">AC586+((AC588-AD588)+(AC589-AD589))*(AC586/SUM(AC583:AC587))</f>
        <v>0</v>
      </c>
      <c r="AE586" s="40">
        <f t="shared" ref="AE586" si="9976">AD586+((AD588-AE588)+(AD589-AE589))*(AD586/SUM(AD583:AD587))</f>
        <v>0</v>
      </c>
      <c r="AF586" s="40">
        <f t="shared" ref="AF586" si="9977">AE586+((AE588-AF588)+(AE589-AF589))*(AE586/SUM(AE583:AE587))</f>
        <v>0</v>
      </c>
      <c r="AG586" s="40">
        <f t="shared" ref="AG586" si="9978">AF586+((AF588-AG588)+(AF589-AG589))*(AF586/SUM(AF583:AF587))</f>
        <v>0</v>
      </c>
      <c r="AH586" s="40">
        <f t="shared" ref="AH586" si="9979">AG586+((AG588-AH588)+(AG589-AH589))*(AG586/SUM(AG583:AG587))</f>
        <v>0</v>
      </c>
      <c r="AI586" s="40">
        <f t="shared" ref="AI586" si="9980">AH586+((AH588-AI588)+(AH589-AI589))*(AH586/SUM(AH583:AH587))</f>
        <v>0</v>
      </c>
      <c r="AJ586" s="40">
        <f t="shared" ref="AJ586" si="9981">AI586+((AI588-AJ588)+(AI589-AJ589))*(AI586/SUM(AI583:AI587))</f>
        <v>0</v>
      </c>
      <c r="AK586" s="40">
        <f t="shared" ref="AK586" si="9982">AJ586+((AJ588-AK588)+(AJ589-AK589))*(AJ586/SUM(AJ583:AJ587))</f>
        <v>0</v>
      </c>
      <c r="AL586" s="40">
        <f t="shared" ref="AL586" si="9983">AK586+((AK588-AL588)+(AK589-AL589))*(AK586/SUM(AK583:AK587))</f>
        <v>0</v>
      </c>
      <c r="AM586" s="40">
        <f t="shared" ref="AM586" si="9984">AL586+((AL588-AM588)+(AL589-AM589))*(AL586/SUM(AL583:AL587))</f>
        <v>0</v>
      </c>
      <c r="AN586" s="40">
        <f t="shared" ref="AN586" si="9985">AM586+((AM588-AN588)+(AM589-AN589))*(AM586/SUM(AM583:AM587))</f>
        <v>0</v>
      </c>
      <c r="AO586" s="40">
        <f t="shared" ref="AO586" si="9986">AN586+((AN588-AO588)+(AN589-AO589))*(AN586/SUM(AN583:AN587))</f>
        <v>0</v>
      </c>
      <c r="AP586" s="40">
        <f t="shared" ref="AP586" si="9987">AO586+((AO588-AP588)+(AO589-AP589))*(AO586/SUM(AO583:AO587))</f>
        <v>0</v>
      </c>
      <c r="AQ586" s="40">
        <f t="shared" ref="AQ586" si="9988">AP586+((AP588-AQ588)+(AP589-AQ589))*(AP586/SUM(AP583:AP587))</f>
        <v>0</v>
      </c>
      <c r="AR586" s="40">
        <f t="shared" ref="AR586" si="9989">AQ586+((AQ588-AR588)+(AQ589-AR589))*(AQ586/SUM(AQ583:AQ587))</f>
        <v>0</v>
      </c>
      <c r="AS586" s="41">
        <f t="shared" ref="AS586" si="9990">AR586+((AR588-AS588)+(AR589-AS589))*(AR586/SUM(AR583:AR587))</f>
        <v>0</v>
      </c>
      <c r="AU586" s="10" cm="1">
        <f t="array" ref="AU586">IF($D586="","",INDEX('Data - CO2'!$B$5:$AP$53,MATCH(Kulturmodeller!$D586,'Data - CO2'!$A$5:$A$53,0),AU$20)*E586)</f>
        <v>0</v>
      </c>
      <c r="AV586" cm="1">
        <f t="array" ref="AV586">IF($D586="","",INDEX('Data - CO2'!$B$5:$AP$53,MATCH(Kulturmodeller!$D586,'Data - CO2'!$A$5:$A$53,0),AV$20)*F586)</f>
        <v>0</v>
      </c>
      <c r="AW586" cm="1">
        <f t="array" ref="AW586">IF($D586="","",INDEX('Data - CO2'!$B$5:$AP$53,MATCH(Kulturmodeller!$D586,'Data - CO2'!$A$5:$A$53,0),AW$20)*G586)</f>
        <v>0</v>
      </c>
      <c r="AX586" cm="1">
        <f t="array" ref="AX586">IF($D586="","",INDEX('Data - CO2'!$B$5:$AP$53,MATCH(Kulturmodeller!$D586,'Data - CO2'!$A$5:$A$53,0),AX$20)*H586)</f>
        <v>0</v>
      </c>
      <c r="AY586" cm="1">
        <f t="array" ref="AY586">IF($D586="","",INDEX('Data - CO2'!$B$5:$AP$53,MATCH(Kulturmodeller!$D586,'Data - CO2'!$A$5:$A$53,0),AY$20)*I586)</f>
        <v>0</v>
      </c>
      <c r="AZ586" cm="1">
        <f t="array" ref="AZ586">IF($D586="","",INDEX('Data - CO2'!$B$5:$AP$53,MATCH(Kulturmodeller!$D586,'Data - CO2'!$A$5:$A$53,0),AZ$20)*J586*$B582)</f>
        <v>0</v>
      </c>
      <c r="BA586" cm="1">
        <f t="array" ref="BA586">IF($D586="","",INDEX('Data - CO2'!$B$5:$AP$53,MATCH(Kulturmodeller!$D586,'Data - CO2'!$A$5:$A$53,0),BA$20)*K586*$B582)</f>
        <v>0</v>
      </c>
      <c r="BB586" cm="1">
        <f t="array" ref="BB586">IF($D586="","",INDEX('Data - CO2'!$B$5:$AP$53,MATCH(Kulturmodeller!$D586,'Data - CO2'!$A$5:$A$53,0),BB$20)*L586*$B582)</f>
        <v>0</v>
      </c>
      <c r="BC586" cm="1">
        <f t="array" ref="BC586">IF($D586="","",INDEX('Data - CO2'!$B$5:$AP$53,MATCH(Kulturmodeller!$D586,'Data - CO2'!$A$5:$A$53,0),BC$20)*M586*$B582)</f>
        <v>0</v>
      </c>
      <c r="BD586" cm="1">
        <f t="array" ref="BD586">IF($D586="","",INDEX('Data - CO2'!$B$5:$AP$53,MATCH(Kulturmodeller!$D586,'Data - CO2'!$A$5:$A$53,0),BD$20)*N586*$B582)</f>
        <v>0</v>
      </c>
      <c r="BE586" cm="1">
        <f t="array" ref="BE586">IF($D586="","",INDEX('Data - CO2'!$B$5:$AP$53,MATCH(Kulturmodeller!$D586,'Data - CO2'!$A$5:$A$53,0),BE$20)*O586*$B582)</f>
        <v>0</v>
      </c>
      <c r="BF586" cm="1">
        <f t="array" ref="BF586">IF($D586="","",INDEX('Data - CO2'!$B$5:$AP$53,MATCH(Kulturmodeller!$D586,'Data - CO2'!$A$5:$A$53,0),BF$20)*P586*$B582)</f>
        <v>0</v>
      </c>
      <c r="BG586" cm="1">
        <f t="array" ref="BG586">IF($D586="","",INDEX('Data - CO2'!$B$5:$AP$53,MATCH(Kulturmodeller!$D586,'Data - CO2'!$A$5:$A$53,0),BG$20)*Q586*$B582)</f>
        <v>0</v>
      </c>
      <c r="BH586" cm="1">
        <f t="array" ref="BH586">IF($D586="","",INDEX('Data - CO2'!$B$5:$AP$53,MATCH(Kulturmodeller!$D586,'Data - CO2'!$A$5:$A$53,0),BH$20)*R586*$B582)</f>
        <v>0</v>
      </c>
      <c r="BI586" cm="1">
        <f t="array" ref="BI586">IF($D586="","",INDEX('Data - CO2'!$B$5:$AP$53,MATCH(Kulturmodeller!$D586,'Data - CO2'!$A$5:$A$53,0),BI$20)*S586*$B582)</f>
        <v>0</v>
      </c>
      <c r="BJ586" cm="1">
        <f t="array" ref="BJ586">IF($D586="","",INDEX('Data - CO2'!$B$5:$AP$53,MATCH(Kulturmodeller!$D586,'Data - CO2'!$A$5:$A$53,0),BJ$20)*T586*$B582)</f>
        <v>0</v>
      </c>
      <c r="BK586" cm="1">
        <f t="array" ref="BK586">IF($D586="","",INDEX('Data - CO2'!$B$5:$AP$53,MATCH(Kulturmodeller!$D586,'Data - CO2'!$A$5:$A$53,0),BK$20)*U586*$B582)</f>
        <v>0</v>
      </c>
      <c r="BL586" cm="1">
        <f t="array" ref="BL586">IF($D586="","",INDEX('Data - CO2'!$B$5:$AP$53,MATCH(Kulturmodeller!$D586,'Data - CO2'!$A$5:$A$53,0),BL$20)*V586*$B582)</f>
        <v>0</v>
      </c>
      <c r="BM586" cm="1">
        <f t="array" ref="BM586">IF($D586="","",INDEX('Data - CO2'!$B$5:$AP$53,MATCH(Kulturmodeller!$D586,'Data - CO2'!$A$5:$A$53,0),BM$20)*W586*$B582)</f>
        <v>0</v>
      </c>
      <c r="BN586" cm="1">
        <f t="array" ref="BN586">IF($D586="","",INDEX('Data - CO2'!$B$5:$AP$53,MATCH(Kulturmodeller!$D586,'Data - CO2'!$A$5:$A$53,0),BN$20)*X586*$B582)</f>
        <v>0</v>
      </c>
      <c r="BO586" cm="1">
        <f t="array" ref="BO586">IF($D586="","",INDEX('Data - CO2'!$B$5:$AP$53,MATCH(Kulturmodeller!$D586,'Data - CO2'!$A$5:$A$53,0),BO$20)*Y586*$B582)</f>
        <v>0</v>
      </c>
      <c r="BP586" cm="1">
        <f t="array" ref="BP586">IF($D586="","",INDEX('Data - CO2'!$B$5:$AP$53,MATCH(Kulturmodeller!$D586,'Data - CO2'!$A$5:$A$53,0),BP$20)*Z586*$B582)</f>
        <v>0</v>
      </c>
      <c r="BQ586" cm="1">
        <f t="array" ref="BQ586">IF($D586="","",INDEX('Data - CO2'!$B$5:$AP$53,MATCH(Kulturmodeller!$D586,'Data - CO2'!$A$5:$A$53,0),BQ$20)*AA586*$B582)</f>
        <v>0</v>
      </c>
      <c r="BR586" cm="1">
        <f t="array" ref="BR586">IF($D586="","",INDEX('Data - CO2'!$B$5:$AP$53,MATCH(Kulturmodeller!$D586,'Data - CO2'!$A$5:$A$53,0),BR$20)*AB586*$B582)</f>
        <v>0</v>
      </c>
      <c r="BS586" cm="1">
        <f t="array" ref="BS586">IF($D586="","",INDEX('Data - CO2'!$B$5:$AP$53,MATCH(Kulturmodeller!$D586,'Data - CO2'!$A$5:$A$53,0),BS$20)*AC586*$B582)</f>
        <v>0</v>
      </c>
      <c r="BT586" cm="1">
        <f t="array" ref="BT586">IF($D586="","",INDEX('Data - CO2'!$B$5:$AP$53,MATCH(Kulturmodeller!$D586,'Data - CO2'!$A$5:$A$53,0),BT$20)*AD586*$B582)</f>
        <v>0</v>
      </c>
      <c r="BU586" cm="1">
        <f t="array" ref="BU586">IF($D586="","",INDEX('Data - CO2'!$B$5:$AP$53,MATCH(Kulturmodeller!$D586,'Data - CO2'!$A$5:$A$53,0),BU$20)*AE586*$B582)</f>
        <v>0</v>
      </c>
      <c r="BV586" cm="1">
        <f t="array" ref="BV586">IF($D586="","",INDEX('Data - CO2'!$B$5:$AP$53,MATCH(Kulturmodeller!$D586,'Data - CO2'!$A$5:$A$53,0),BV$20)*AF586*$B582)</f>
        <v>0</v>
      </c>
      <c r="BW586" cm="1">
        <f t="array" ref="BW586">IF($D586="","",INDEX('Data - CO2'!$B$5:$AP$53,MATCH(Kulturmodeller!$D586,'Data - CO2'!$A$5:$A$53,0),BW$20)*AG586*$B582)</f>
        <v>0</v>
      </c>
      <c r="BX586" cm="1">
        <f t="array" ref="BX586">IF($D586="","",INDEX('Data - CO2'!$B$5:$AP$53,MATCH(Kulturmodeller!$D586,'Data - CO2'!$A$5:$A$53,0),BX$20)*AH586*$B582)</f>
        <v>0</v>
      </c>
      <c r="BY586" cm="1">
        <f t="array" ref="BY586">IF($D586="","",INDEX('Data - CO2'!$B$5:$AP$53,MATCH(Kulturmodeller!$D586,'Data - CO2'!$A$5:$A$53,0),BY$20)*AI586*$B582)</f>
        <v>0</v>
      </c>
      <c r="BZ586" cm="1">
        <f t="array" ref="BZ586">IF($D586="","",INDEX('Data - CO2'!$B$5:$AP$53,MATCH(Kulturmodeller!$D586,'Data - CO2'!$A$5:$A$53,0),BZ$20)*AJ586*$B582)</f>
        <v>0</v>
      </c>
      <c r="CA586" cm="1">
        <f t="array" ref="CA586">IF($D586="","",INDEX('Data - CO2'!$B$5:$AP$53,MATCH(Kulturmodeller!$D586,'Data - CO2'!$A$5:$A$53,0),CA$20)*AK586*$B582)</f>
        <v>0</v>
      </c>
      <c r="CB586" cm="1">
        <f t="array" ref="CB586">IF($D586="","",INDEX('Data - CO2'!$B$5:$AP$53,MATCH(Kulturmodeller!$D586,'Data - CO2'!$A$5:$A$53,0),CB$20)*AL586*$B582)</f>
        <v>0</v>
      </c>
      <c r="CC586" cm="1">
        <f t="array" ref="CC586">IF($D586="","",INDEX('Data - CO2'!$B$5:$AP$53,MATCH(Kulturmodeller!$D586,'Data - CO2'!$A$5:$A$53,0),CC$20)*AM586*$B582)</f>
        <v>0</v>
      </c>
      <c r="CD586" cm="1">
        <f t="array" ref="CD586">IF($D586="","",INDEX('Data - CO2'!$B$5:$AP$53,MATCH(Kulturmodeller!$D586,'Data - CO2'!$A$5:$A$53,0),CD$20)*AN586*$B582)</f>
        <v>0</v>
      </c>
      <c r="CE586" cm="1">
        <f t="array" ref="CE586">IF($D586="","",INDEX('Data - CO2'!$B$5:$AP$53,MATCH(Kulturmodeller!$D586,'Data - CO2'!$A$5:$A$53,0),CE$20)*AO586*$B582)</f>
        <v>0</v>
      </c>
      <c r="CF586" cm="1">
        <f t="array" ref="CF586">IF($D586="","",INDEX('Data - CO2'!$B$5:$AP$53,MATCH(Kulturmodeller!$D586,'Data - CO2'!$A$5:$A$53,0),CF$20)*AP586*$B582)</f>
        <v>0</v>
      </c>
      <c r="CG586" cm="1">
        <f t="array" ref="CG586">IF($D586="","",INDEX('Data - CO2'!$B$5:$AP$53,MATCH(Kulturmodeller!$D586,'Data - CO2'!$A$5:$A$53,0),CG$20)*AQ586*$B582)</f>
        <v>0</v>
      </c>
      <c r="CH586" cm="1">
        <f t="array" ref="CH586">IF($D586="","",INDEX('Data - CO2'!$B$5:$AP$53,MATCH(Kulturmodeller!$D586,'Data - CO2'!$A$5:$A$53,0),CH$20)*AR586*$B582)</f>
        <v>0</v>
      </c>
      <c r="CI586" s="11" cm="1">
        <f t="array" ref="CI586">IF($D586="","",INDEX('Data - CO2'!$B$5:$AP$53,MATCH(Kulturmodeller!$D586,'Data - CO2'!$A$5:$A$53,0),CI$20)*AS586*$B582)</f>
        <v>0</v>
      </c>
    </row>
    <row r="587" spans="1:87" x14ac:dyDescent="0.3">
      <c r="A587" s="42" t="s">
        <v>85</v>
      </c>
      <c r="B587" s="42"/>
      <c r="C587" s="124">
        <f>'Katalog over Kulturmodeller '!F197</f>
        <v>0</v>
      </c>
      <c r="D587" s="129"/>
      <c r="E587" s="140">
        <f>'Katalog over Kulturmodeller '!W197</f>
        <v>0</v>
      </c>
      <c r="F587" s="46">
        <f>E587+((E588-F588)+(E589-F589))*(E587/SUM(E583:E587))</f>
        <v>0</v>
      </c>
      <c r="G587" s="46">
        <f t="shared" ref="G587" si="9991">F587+((F588-G588)+(F589-G589))*(F587/SUM(F583:F587))</f>
        <v>0</v>
      </c>
      <c r="H587" s="46">
        <f t="shared" ref="H587" si="9992">G587+((G588-H588)+(G589-H589))*(G587/SUM(G583:G587))</f>
        <v>0</v>
      </c>
      <c r="I587" s="46">
        <f t="shared" ref="I587" si="9993">H587+((H588-I588)+(H589-I589))*(H587/SUM(H583:H587))</f>
        <v>0</v>
      </c>
      <c r="J587" s="46">
        <f t="shared" ref="J587" si="9994">I587+((I588-J588)+(I589-J589))*(I587/SUM(I583:I587))</f>
        <v>0</v>
      </c>
      <c r="K587" s="46">
        <f t="shared" ref="K587" si="9995">J587+((J588-K588)+(J589-K589))*(J587/SUM(J583:J587))</f>
        <v>0</v>
      </c>
      <c r="L587" s="46">
        <f t="shared" ref="L587" si="9996">K587+((K588-L588)+(K589-L589))*(K587/SUM(K583:K587))</f>
        <v>0</v>
      </c>
      <c r="M587" s="46">
        <f t="shared" ref="M587" si="9997">L587+((L588-M588)+(L589-M589))*(L587/SUM(L583:L587))</f>
        <v>0</v>
      </c>
      <c r="N587" s="46">
        <f t="shared" ref="N587" si="9998">M587+((M588-N588)+(M589-N589))*(M587/SUM(M583:M587))</f>
        <v>0</v>
      </c>
      <c r="O587" s="46">
        <f t="shared" ref="O587" si="9999">N587+((N588-O588)+(N589-O589))*(N587/SUM(N583:N587))</f>
        <v>0</v>
      </c>
      <c r="P587" s="46">
        <f t="shared" ref="P587" si="10000">O587+((O588-P588)+(O589-P589))*(O587/SUM(O583:O587))</f>
        <v>0</v>
      </c>
      <c r="Q587" s="46">
        <f t="shared" ref="Q587" si="10001">P587+((P588-Q588)+(P589-Q589))*(P587/SUM(P583:P587))</f>
        <v>0</v>
      </c>
      <c r="R587" s="46">
        <f t="shared" ref="R587" si="10002">Q587+((Q588-R588)+(Q589-R589))*(Q587/SUM(Q583:Q587))</f>
        <v>0</v>
      </c>
      <c r="S587" s="46">
        <f t="shared" ref="S587" si="10003">R587+((R588-S588)+(R589-S589))*(R587/SUM(R583:R587))</f>
        <v>0</v>
      </c>
      <c r="T587" s="46">
        <f t="shared" ref="T587" si="10004">S587+((S588-T588)+(S589-T589))*(S587/SUM(S583:S587))</f>
        <v>0</v>
      </c>
      <c r="U587" s="46">
        <f t="shared" ref="U587" si="10005">T587+((T588-U588)+(T589-U589))*(T587/SUM(T583:T587))</f>
        <v>0</v>
      </c>
      <c r="V587" s="46">
        <f t="shared" ref="V587" si="10006">U587+((U588-V588)+(U589-V589))*(U587/SUM(U583:U587))</f>
        <v>0</v>
      </c>
      <c r="W587" s="46">
        <f t="shared" ref="W587" si="10007">V587+((V588-W588)+(V589-W589))*(V587/SUM(V583:V587))</f>
        <v>0</v>
      </c>
      <c r="X587" s="46">
        <f t="shared" ref="X587" si="10008">W587+((W588-X588)+(W589-X589))*(W587/SUM(W583:W587))</f>
        <v>0</v>
      </c>
      <c r="Y587" s="46">
        <f t="shared" ref="Y587" si="10009">X587+((X588-Y588)+(X589-Y589))*(X587/SUM(X583:X587))</f>
        <v>0</v>
      </c>
      <c r="Z587" s="46">
        <f t="shared" ref="Z587" si="10010">Y587+((Y588-Z588)+(Y589-Z589))*(Y587/SUM(Y583:Y587))</f>
        <v>0</v>
      </c>
      <c r="AA587" s="46">
        <f t="shared" ref="AA587" si="10011">Z587+((Z588-AA588)+(Z589-AA589))*(Z587/SUM(Z583:Z587))</f>
        <v>0</v>
      </c>
      <c r="AB587" s="46">
        <f t="shared" ref="AB587" si="10012">AA587+((AA588-AB588)+(AA589-AB589))*(AA587/SUM(AA583:AA587))</f>
        <v>0</v>
      </c>
      <c r="AC587" s="46">
        <f t="shared" ref="AC587" si="10013">AB587+((AB588-AC588)+(AB589-AC589))*(AB587/SUM(AB583:AB587))</f>
        <v>0</v>
      </c>
      <c r="AD587" s="46">
        <f t="shared" ref="AD587" si="10014">AC587+((AC588-AD588)+(AC589-AD589))*(AC587/SUM(AC583:AC587))</f>
        <v>0</v>
      </c>
      <c r="AE587" s="46">
        <f t="shared" ref="AE587" si="10015">AD587+((AD588-AE588)+(AD589-AE589))*(AD587/SUM(AD583:AD587))</f>
        <v>0</v>
      </c>
      <c r="AF587" s="46">
        <f t="shared" ref="AF587" si="10016">AE587+((AE588-AF588)+(AE589-AF589))*(AE587/SUM(AE583:AE587))</f>
        <v>0</v>
      </c>
      <c r="AG587" s="46">
        <f t="shared" ref="AG587" si="10017">AF587+((AF588-AG588)+(AF589-AG589))*(AF587/SUM(AF583:AF587))</f>
        <v>0</v>
      </c>
      <c r="AH587" s="46">
        <f t="shared" ref="AH587" si="10018">AG587+((AG588-AH588)+(AG589-AH589))*(AG587/SUM(AG583:AG587))</f>
        <v>0</v>
      </c>
      <c r="AI587" s="46">
        <f t="shared" ref="AI587" si="10019">AH587+((AH588-AI588)+(AH589-AI589))*(AH587/SUM(AH583:AH587))</f>
        <v>0</v>
      </c>
      <c r="AJ587" s="46">
        <f t="shared" ref="AJ587" si="10020">AI587+((AI588-AJ588)+(AI589-AJ589))*(AI587/SUM(AI583:AI587))</f>
        <v>0</v>
      </c>
      <c r="AK587" s="46">
        <f t="shared" ref="AK587" si="10021">AJ587+((AJ588-AK588)+(AJ589-AK589))*(AJ587/SUM(AJ583:AJ587))</f>
        <v>0</v>
      </c>
      <c r="AL587" s="46">
        <f t="shared" ref="AL587" si="10022">AK587+((AK588-AL588)+(AK589-AL589))*(AK587/SUM(AK583:AK587))</f>
        <v>0</v>
      </c>
      <c r="AM587" s="46">
        <f t="shared" ref="AM587" si="10023">AL587+((AL588-AM588)+(AL589-AM589))*(AL587/SUM(AL583:AL587))</f>
        <v>0</v>
      </c>
      <c r="AN587" s="46">
        <f t="shared" ref="AN587" si="10024">AM587+((AM588-AN588)+(AM589-AN589))*(AM587/SUM(AM583:AM587))</f>
        <v>0</v>
      </c>
      <c r="AO587" s="46">
        <f t="shared" ref="AO587" si="10025">AN587+((AN588-AO588)+(AN589-AO589))*(AN587/SUM(AN583:AN587))</f>
        <v>0</v>
      </c>
      <c r="AP587" s="46">
        <f t="shared" ref="AP587" si="10026">AO587+((AO588-AP588)+(AO589-AP589))*(AO587/SUM(AO583:AO587))</f>
        <v>0</v>
      </c>
      <c r="AQ587" s="46">
        <f t="shared" ref="AQ587" si="10027">AP587+((AP588-AQ588)+(AP589-AQ589))*(AP587/SUM(AP583:AP587))</f>
        <v>0</v>
      </c>
      <c r="AR587" s="46">
        <f t="shared" ref="AR587" si="10028">AQ587+((AQ588-AR588)+(AQ589-AR589))*(AQ587/SUM(AQ583:AQ587))</f>
        <v>0</v>
      </c>
      <c r="AS587" s="47">
        <f t="shared" ref="AS587" si="10029">AR587+((AR588-AS588)+(AR589-AS589))*(AR587/SUM(AR583:AR587))</f>
        <v>0</v>
      </c>
      <c r="AU587" s="10" t="str" cm="1">
        <f t="array" ref="AU587">IF($D587="","",INDEX('Data - CO2'!$B$5:$AP$53,MATCH(Kulturmodeller!$D587,'Data - CO2'!$A$5:$A$53,0),AU$20)*E587)</f>
        <v/>
      </c>
      <c r="AV587" t="str" cm="1">
        <f t="array" ref="AV587">IF($D587="","",INDEX('Data - CO2'!$B$5:$AP$53,MATCH(Kulturmodeller!$D587,'Data - CO2'!$A$5:$A$53,0),AV$20)*F587)</f>
        <v/>
      </c>
      <c r="AW587" t="str" cm="1">
        <f t="array" ref="AW587">IF($D587="","",INDEX('Data - CO2'!$B$5:$AP$53,MATCH(Kulturmodeller!$D587,'Data - CO2'!$A$5:$A$53,0),AW$20)*G587)</f>
        <v/>
      </c>
      <c r="AX587" t="str" cm="1">
        <f t="array" ref="AX587">IF($D587="","",INDEX('Data - CO2'!$B$5:$AP$53,MATCH(Kulturmodeller!$D587,'Data - CO2'!$A$5:$A$53,0),AX$20)*H587)</f>
        <v/>
      </c>
      <c r="AY587" t="str" cm="1">
        <f t="array" ref="AY587">IF($D587="","",INDEX('Data - CO2'!$B$5:$AP$53,MATCH(Kulturmodeller!$D587,'Data - CO2'!$A$5:$A$53,0),AY$20)*I587)</f>
        <v/>
      </c>
      <c r="AZ587" t="str" cm="1">
        <f t="array" ref="AZ587">IF($D587="","",INDEX('Data - CO2'!$B$5:$AP$53,MATCH(Kulturmodeller!$D587,'Data - CO2'!$A$5:$A$53,0),AZ$20)*J587*$B582)</f>
        <v/>
      </c>
      <c r="BA587" t="str" cm="1">
        <f t="array" ref="BA587">IF($D587="","",INDEX('Data - CO2'!$B$5:$AP$53,MATCH(Kulturmodeller!$D587,'Data - CO2'!$A$5:$A$53,0),BA$20)*K587*$B582)</f>
        <v/>
      </c>
      <c r="BB587" t="str" cm="1">
        <f t="array" ref="BB587">IF($D587="","",INDEX('Data - CO2'!$B$5:$AP$53,MATCH(Kulturmodeller!$D587,'Data - CO2'!$A$5:$A$53,0),BB$20)*L587*$B582)</f>
        <v/>
      </c>
      <c r="BC587" t="str" cm="1">
        <f t="array" ref="BC587">IF($D587="","",INDEX('Data - CO2'!$B$5:$AP$53,MATCH(Kulturmodeller!$D587,'Data - CO2'!$A$5:$A$53,0),BC$20)*M587*$B582)</f>
        <v/>
      </c>
      <c r="BD587" t="str" cm="1">
        <f t="array" ref="BD587">IF($D587="","",INDEX('Data - CO2'!$B$5:$AP$53,MATCH(Kulturmodeller!$D587,'Data - CO2'!$A$5:$A$53,0),BD$20)*N587*$B582)</f>
        <v/>
      </c>
      <c r="BE587" t="str" cm="1">
        <f t="array" ref="BE587">IF($D587="","",INDEX('Data - CO2'!$B$5:$AP$53,MATCH(Kulturmodeller!$D587,'Data - CO2'!$A$5:$A$53,0),BE$20)*O587*$B582)</f>
        <v/>
      </c>
      <c r="BF587" t="str" cm="1">
        <f t="array" ref="BF587">IF($D587="","",INDEX('Data - CO2'!$B$5:$AP$53,MATCH(Kulturmodeller!$D587,'Data - CO2'!$A$5:$A$53,0),BF$20)*P587*$B582)</f>
        <v/>
      </c>
      <c r="BG587" t="str" cm="1">
        <f t="array" ref="BG587">IF($D587="","",INDEX('Data - CO2'!$B$5:$AP$53,MATCH(Kulturmodeller!$D587,'Data - CO2'!$A$5:$A$53,0),BG$20)*Q587*$B582)</f>
        <v/>
      </c>
      <c r="BH587" t="str" cm="1">
        <f t="array" ref="BH587">IF($D587="","",INDEX('Data - CO2'!$B$5:$AP$53,MATCH(Kulturmodeller!$D587,'Data - CO2'!$A$5:$A$53,0),BH$20)*R587*$B582)</f>
        <v/>
      </c>
      <c r="BI587" t="str" cm="1">
        <f t="array" ref="BI587">IF($D587="","",INDEX('Data - CO2'!$B$5:$AP$53,MATCH(Kulturmodeller!$D587,'Data - CO2'!$A$5:$A$53,0),BI$20)*S587*$B582)</f>
        <v/>
      </c>
      <c r="BJ587" t="str" cm="1">
        <f t="array" ref="BJ587">IF($D587="","",INDEX('Data - CO2'!$B$5:$AP$53,MATCH(Kulturmodeller!$D587,'Data - CO2'!$A$5:$A$53,0),BJ$20)*T587*$B582)</f>
        <v/>
      </c>
      <c r="BK587" t="str" cm="1">
        <f t="array" ref="BK587">IF($D587="","",INDEX('Data - CO2'!$B$5:$AP$53,MATCH(Kulturmodeller!$D587,'Data - CO2'!$A$5:$A$53,0),BK$20)*U587*$B582)</f>
        <v/>
      </c>
      <c r="BL587" t="str" cm="1">
        <f t="array" ref="BL587">IF($D587="","",INDEX('Data - CO2'!$B$5:$AP$53,MATCH(Kulturmodeller!$D587,'Data - CO2'!$A$5:$A$53,0),BL$20)*V587*$B582)</f>
        <v/>
      </c>
      <c r="BM587" t="str" cm="1">
        <f t="array" ref="BM587">IF($D587="","",INDEX('Data - CO2'!$B$5:$AP$53,MATCH(Kulturmodeller!$D587,'Data - CO2'!$A$5:$A$53,0),BM$20)*W587*$B582)</f>
        <v/>
      </c>
      <c r="BN587" t="str" cm="1">
        <f t="array" ref="BN587">IF($D587="","",INDEX('Data - CO2'!$B$5:$AP$53,MATCH(Kulturmodeller!$D587,'Data - CO2'!$A$5:$A$53,0),BN$20)*X587*$B582)</f>
        <v/>
      </c>
      <c r="BO587" t="str" cm="1">
        <f t="array" ref="BO587">IF($D587="","",INDEX('Data - CO2'!$B$5:$AP$53,MATCH(Kulturmodeller!$D587,'Data - CO2'!$A$5:$A$53,0),BO$20)*Y587*$B582)</f>
        <v/>
      </c>
      <c r="BP587" t="str" cm="1">
        <f t="array" ref="BP587">IF($D587="","",INDEX('Data - CO2'!$B$5:$AP$53,MATCH(Kulturmodeller!$D587,'Data - CO2'!$A$5:$A$53,0),BP$20)*Z587*$B582)</f>
        <v/>
      </c>
      <c r="BQ587" t="str" cm="1">
        <f t="array" ref="BQ587">IF($D587="","",INDEX('Data - CO2'!$B$5:$AP$53,MATCH(Kulturmodeller!$D587,'Data - CO2'!$A$5:$A$53,0),BQ$20)*AA587*$B582)</f>
        <v/>
      </c>
      <c r="BR587" t="str" cm="1">
        <f t="array" ref="BR587">IF($D587="","",INDEX('Data - CO2'!$B$5:$AP$53,MATCH(Kulturmodeller!$D587,'Data - CO2'!$A$5:$A$53,0),BR$20)*AB587*$B582)</f>
        <v/>
      </c>
      <c r="BS587" t="str" cm="1">
        <f t="array" ref="BS587">IF($D587="","",INDEX('Data - CO2'!$B$5:$AP$53,MATCH(Kulturmodeller!$D587,'Data - CO2'!$A$5:$A$53,0),BS$20)*AC587*$B582)</f>
        <v/>
      </c>
      <c r="BT587" t="str" cm="1">
        <f t="array" ref="BT587">IF($D587="","",INDEX('Data - CO2'!$B$5:$AP$53,MATCH(Kulturmodeller!$D587,'Data - CO2'!$A$5:$A$53,0),BT$20)*AD587*$B582)</f>
        <v/>
      </c>
      <c r="BU587" t="str" cm="1">
        <f t="array" ref="BU587">IF($D587="","",INDEX('Data - CO2'!$B$5:$AP$53,MATCH(Kulturmodeller!$D587,'Data - CO2'!$A$5:$A$53,0),BU$20)*AE587*$B582)</f>
        <v/>
      </c>
      <c r="BV587" t="str" cm="1">
        <f t="array" ref="BV587">IF($D587="","",INDEX('Data - CO2'!$B$5:$AP$53,MATCH(Kulturmodeller!$D587,'Data - CO2'!$A$5:$A$53,0),BV$20)*AF587*$B582)</f>
        <v/>
      </c>
      <c r="BW587" t="str" cm="1">
        <f t="array" ref="BW587">IF($D587="","",INDEX('Data - CO2'!$B$5:$AP$53,MATCH(Kulturmodeller!$D587,'Data - CO2'!$A$5:$A$53,0),BW$20)*AG587*$B582)</f>
        <v/>
      </c>
      <c r="BX587" t="str" cm="1">
        <f t="array" ref="BX587">IF($D587="","",INDEX('Data - CO2'!$B$5:$AP$53,MATCH(Kulturmodeller!$D587,'Data - CO2'!$A$5:$A$53,0),BX$20)*AH587*$B582)</f>
        <v/>
      </c>
      <c r="BY587" t="str" cm="1">
        <f t="array" ref="BY587">IF($D587="","",INDEX('Data - CO2'!$B$5:$AP$53,MATCH(Kulturmodeller!$D587,'Data - CO2'!$A$5:$A$53,0),BY$20)*AI587*$B582)</f>
        <v/>
      </c>
      <c r="BZ587" t="str" cm="1">
        <f t="array" ref="BZ587">IF($D587="","",INDEX('Data - CO2'!$B$5:$AP$53,MATCH(Kulturmodeller!$D587,'Data - CO2'!$A$5:$A$53,0),BZ$20)*AJ587*$B582)</f>
        <v/>
      </c>
      <c r="CA587" t="str" cm="1">
        <f t="array" ref="CA587">IF($D587="","",INDEX('Data - CO2'!$B$5:$AP$53,MATCH(Kulturmodeller!$D587,'Data - CO2'!$A$5:$A$53,0),CA$20)*AK587*$B582)</f>
        <v/>
      </c>
      <c r="CB587" t="str" cm="1">
        <f t="array" ref="CB587">IF($D587="","",INDEX('Data - CO2'!$B$5:$AP$53,MATCH(Kulturmodeller!$D587,'Data - CO2'!$A$5:$A$53,0),CB$20)*AL587*$B582)</f>
        <v/>
      </c>
      <c r="CC587" t="str" cm="1">
        <f t="array" ref="CC587">IF($D587="","",INDEX('Data - CO2'!$B$5:$AP$53,MATCH(Kulturmodeller!$D587,'Data - CO2'!$A$5:$A$53,0),CC$20)*AM587*$B582)</f>
        <v/>
      </c>
      <c r="CD587" t="str" cm="1">
        <f t="array" ref="CD587">IF($D587="","",INDEX('Data - CO2'!$B$5:$AP$53,MATCH(Kulturmodeller!$D587,'Data - CO2'!$A$5:$A$53,0),CD$20)*AN587*$B582)</f>
        <v/>
      </c>
      <c r="CE587" t="str" cm="1">
        <f t="array" ref="CE587">IF($D587="","",INDEX('Data - CO2'!$B$5:$AP$53,MATCH(Kulturmodeller!$D587,'Data - CO2'!$A$5:$A$53,0),CE$20)*AO587*$B582)</f>
        <v/>
      </c>
      <c r="CF587" t="str" cm="1">
        <f t="array" ref="CF587">IF($D587="","",INDEX('Data - CO2'!$B$5:$AP$53,MATCH(Kulturmodeller!$D587,'Data - CO2'!$A$5:$A$53,0),CF$20)*AP587*$B582)</f>
        <v/>
      </c>
      <c r="CG587" t="str" cm="1">
        <f t="array" ref="CG587">IF($D587="","",INDEX('Data - CO2'!$B$5:$AP$53,MATCH(Kulturmodeller!$D587,'Data - CO2'!$A$5:$A$53,0),CG$20)*AQ587*$B582)</f>
        <v/>
      </c>
      <c r="CH587" t="str" cm="1">
        <f t="array" ref="CH587">IF($D587="","",INDEX('Data - CO2'!$B$5:$AP$53,MATCH(Kulturmodeller!$D587,'Data - CO2'!$A$5:$A$53,0),CH$20)*AR587*$B582)</f>
        <v/>
      </c>
      <c r="CI587" s="11" t="str" cm="1">
        <f t="array" ref="CI587">IF($D587="","",INDEX('Data - CO2'!$B$5:$AP$53,MATCH(Kulturmodeller!$D587,'Data - CO2'!$A$5:$A$53,0),CI$20)*AS587*$B582)</f>
        <v/>
      </c>
    </row>
    <row r="588" spans="1:87" x14ac:dyDescent="0.3">
      <c r="A588" s="351" t="s">
        <v>637</v>
      </c>
      <c r="B588" s="49"/>
      <c r="C588" s="130" t="str">
        <f>'Katalog over Kulturmodeller '!F198</f>
        <v>Valgfri</v>
      </c>
      <c r="D588" s="131" t="s">
        <v>58</v>
      </c>
      <c r="E588" s="139">
        <f>'Katalog over Kulturmodeller '!W198</f>
        <v>0.1</v>
      </c>
      <c r="F588" s="40">
        <f>E588</f>
        <v>0.1</v>
      </c>
      <c r="G588" s="40">
        <f t="shared" ref="G588:G589" si="10030">F588</f>
        <v>0.1</v>
      </c>
      <c r="H588" s="40">
        <f>G588*2/3</f>
        <v>6.6666666666666666E-2</v>
      </c>
      <c r="I588" s="40">
        <f>H588*0.5</f>
        <v>3.3333333333333333E-2</v>
      </c>
      <c r="J588" s="40">
        <v>0</v>
      </c>
      <c r="K588" s="40">
        <f t="shared" ref="K588:K589" si="10031">J588</f>
        <v>0</v>
      </c>
      <c r="L588" s="40">
        <f t="shared" ref="L588:L589" si="10032">K588</f>
        <v>0</v>
      </c>
      <c r="M588" s="40">
        <f t="shared" ref="M588:M589" si="10033">L588</f>
        <v>0</v>
      </c>
      <c r="N588" s="40">
        <f t="shared" ref="N588:N589" si="10034">M588</f>
        <v>0</v>
      </c>
      <c r="O588" s="40">
        <f t="shared" ref="O588:O589" si="10035">N588</f>
        <v>0</v>
      </c>
      <c r="P588" s="40">
        <f t="shared" ref="P588:P589" si="10036">O588</f>
        <v>0</v>
      </c>
      <c r="Q588" s="40">
        <f t="shared" ref="Q588:Q589" si="10037">P588</f>
        <v>0</v>
      </c>
      <c r="R588" s="40">
        <f t="shared" ref="R588:R589" si="10038">Q588</f>
        <v>0</v>
      </c>
      <c r="S588" s="40">
        <f t="shared" ref="S588:S589" si="10039">R588</f>
        <v>0</v>
      </c>
      <c r="T588" s="40">
        <f t="shared" ref="T588:T589" si="10040">S588</f>
        <v>0</v>
      </c>
      <c r="U588" s="40">
        <f t="shared" ref="U588:U589" si="10041">T588</f>
        <v>0</v>
      </c>
      <c r="V588" s="40">
        <f t="shared" ref="V588:V589" si="10042">U588</f>
        <v>0</v>
      </c>
      <c r="W588" s="40">
        <f t="shared" ref="W588:W589" si="10043">V588</f>
        <v>0</v>
      </c>
      <c r="X588" s="40">
        <f t="shared" ref="X588:X589" si="10044">W588</f>
        <v>0</v>
      </c>
      <c r="Y588" s="40">
        <f t="shared" ref="Y588:Y589" si="10045">X588</f>
        <v>0</v>
      </c>
      <c r="Z588" s="40">
        <f t="shared" ref="Z588:Z589" si="10046">Y588</f>
        <v>0</v>
      </c>
      <c r="AA588" s="40">
        <f t="shared" ref="AA588:AA589" si="10047">Z588</f>
        <v>0</v>
      </c>
      <c r="AB588" s="40">
        <f t="shared" ref="AB588:AB589" si="10048">AA588</f>
        <v>0</v>
      </c>
      <c r="AC588" s="40">
        <f t="shared" ref="AC588:AC589" si="10049">AB588</f>
        <v>0</v>
      </c>
      <c r="AD588" s="40">
        <f t="shared" ref="AD588:AD589" si="10050">AC588</f>
        <v>0</v>
      </c>
      <c r="AE588" s="40">
        <f t="shared" ref="AE588:AE589" si="10051">AD588</f>
        <v>0</v>
      </c>
      <c r="AF588" s="40">
        <f t="shared" ref="AF588:AF589" si="10052">AE588</f>
        <v>0</v>
      </c>
      <c r="AG588" s="40">
        <f t="shared" ref="AG588:AG589" si="10053">AF588</f>
        <v>0</v>
      </c>
      <c r="AH588" s="40">
        <f t="shared" ref="AH588:AH589" si="10054">AG588</f>
        <v>0</v>
      </c>
      <c r="AI588" s="40">
        <f t="shared" ref="AI588:AI589" si="10055">AH588</f>
        <v>0</v>
      </c>
      <c r="AJ588" s="40">
        <f t="shared" ref="AJ588:AJ589" si="10056">AI588</f>
        <v>0</v>
      </c>
      <c r="AK588" s="40">
        <f t="shared" ref="AK588:AK589" si="10057">AJ588</f>
        <v>0</v>
      </c>
      <c r="AL588" s="40">
        <f t="shared" ref="AL588:AL589" si="10058">AK588</f>
        <v>0</v>
      </c>
      <c r="AM588" s="40">
        <f t="shared" ref="AM588:AM589" si="10059">AL588</f>
        <v>0</v>
      </c>
      <c r="AN588" s="40">
        <f t="shared" ref="AN588:AN589" si="10060">AM588</f>
        <v>0</v>
      </c>
      <c r="AO588" s="40">
        <f t="shared" ref="AO588:AO589" si="10061">AN588</f>
        <v>0</v>
      </c>
      <c r="AP588" s="40">
        <f t="shared" ref="AP588:AP589" si="10062">AO588</f>
        <v>0</v>
      </c>
      <c r="AQ588" s="40">
        <f t="shared" ref="AQ588:AQ589" si="10063">AP588</f>
        <v>0</v>
      </c>
      <c r="AR588" s="40">
        <f t="shared" ref="AR588:AR589" si="10064">AQ588</f>
        <v>0</v>
      </c>
      <c r="AS588" s="41">
        <f t="shared" ref="AS588:AS589" si="10065">AR588</f>
        <v>0</v>
      </c>
      <c r="AU588" s="10" cm="1">
        <f t="array" ref="AU588">IF($D588="","",INDEX('Data - CO2'!$B$5:$AP$53,MATCH(Kulturmodeller!$D588,'Data - CO2'!$A$5:$A$53,0),AU$20)*E588)</f>
        <v>0</v>
      </c>
      <c r="AV588" cm="1">
        <f t="array" ref="AV588">IF($D588="","",INDEX('Data - CO2'!$B$5:$AP$53,MATCH(Kulturmodeller!$D588,'Data - CO2'!$A$5:$A$53,0),AV$20)*F588)</f>
        <v>0.88136465041360701</v>
      </c>
      <c r="AW588" cm="1">
        <f t="array" ref="AW588">IF($D588="","",INDEX('Data - CO2'!$B$5:$AP$53,MATCH(Kulturmodeller!$D588,'Data - CO2'!$A$5:$A$53,0),AW$20)*G588)</f>
        <v>5.1741980743614837</v>
      </c>
      <c r="AX588" cm="1">
        <f t="array" ref="AX588">IF($D588="","",INDEX('Data - CO2'!$B$5:$AP$53,MATCH(Kulturmodeller!$D588,'Data - CO2'!$A$5:$A$53,0),AX$20)*H588)</f>
        <v>6.3399497186418801</v>
      </c>
      <c r="AY588" cm="1">
        <f t="array" ref="AY588">IF($D588="","",INDEX('Data - CO2'!$B$5:$AP$53,MATCH(Kulturmodeller!$D588,'Data - CO2'!$A$5:$A$53,0),AY$20)*I588)</f>
        <v>5.0032133321812431</v>
      </c>
      <c r="AZ588" cm="1">
        <f t="array" ref="AZ588">IF($D588="","",INDEX('Data - CO2'!$B$5:$AP$53,MATCH(Kulturmodeller!$D588,'Data - CO2'!$A$5:$A$53,0),AZ$20)*J588*$B582)</f>
        <v>0</v>
      </c>
      <c r="BA588" cm="1">
        <f t="array" ref="BA588">IF($D588="","",INDEX('Data - CO2'!$B$5:$AP$53,MATCH(Kulturmodeller!$D588,'Data - CO2'!$A$5:$A$53,0),BA$20)*K588*$B582)</f>
        <v>0</v>
      </c>
      <c r="BB588" cm="1">
        <f t="array" ref="BB588">IF($D588="","",INDEX('Data - CO2'!$B$5:$AP$53,MATCH(Kulturmodeller!$D588,'Data - CO2'!$A$5:$A$53,0),BB$20)*L588*$B582)</f>
        <v>0</v>
      </c>
      <c r="BC588" cm="1">
        <f t="array" ref="BC588">IF($D588="","",INDEX('Data - CO2'!$B$5:$AP$53,MATCH(Kulturmodeller!$D588,'Data - CO2'!$A$5:$A$53,0),BC$20)*M588*$B582)</f>
        <v>0</v>
      </c>
      <c r="BD588" cm="1">
        <f t="array" ref="BD588">IF($D588="","",INDEX('Data - CO2'!$B$5:$AP$53,MATCH(Kulturmodeller!$D588,'Data - CO2'!$A$5:$A$53,0),BD$20)*N588*$B582)</f>
        <v>0</v>
      </c>
      <c r="BE588" cm="1">
        <f t="array" ref="BE588">IF($D588="","",INDEX('Data - CO2'!$B$5:$AP$53,MATCH(Kulturmodeller!$D588,'Data - CO2'!$A$5:$A$53,0),BE$20)*O588*$B582)</f>
        <v>0</v>
      </c>
      <c r="BF588" cm="1">
        <f t="array" ref="BF588">IF($D588="","",INDEX('Data - CO2'!$B$5:$AP$53,MATCH(Kulturmodeller!$D588,'Data - CO2'!$A$5:$A$53,0),BF$20)*P588*$B582)</f>
        <v>0</v>
      </c>
      <c r="BG588" cm="1">
        <f t="array" ref="BG588">IF($D588="","",INDEX('Data - CO2'!$B$5:$AP$53,MATCH(Kulturmodeller!$D588,'Data - CO2'!$A$5:$A$53,0),BG$20)*Q588*$B582)</f>
        <v>0</v>
      </c>
      <c r="BH588" cm="1">
        <f t="array" ref="BH588">IF($D588="","",INDEX('Data - CO2'!$B$5:$AP$53,MATCH(Kulturmodeller!$D588,'Data - CO2'!$A$5:$A$53,0),BH$20)*R588*$B582)</f>
        <v>0</v>
      </c>
      <c r="BI588" cm="1">
        <f t="array" ref="BI588">IF($D588="","",INDEX('Data - CO2'!$B$5:$AP$53,MATCH(Kulturmodeller!$D588,'Data - CO2'!$A$5:$A$53,0),BI$20)*S588*$B582)</f>
        <v>0</v>
      </c>
      <c r="BJ588" cm="1">
        <f t="array" ref="BJ588">IF($D588="","",INDEX('Data - CO2'!$B$5:$AP$53,MATCH(Kulturmodeller!$D588,'Data - CO2'!$A$5:$A$53,0),BJ$20)*T588*$B582)</f>
        <v>0</v>
      </c>
      <c r="BK588" cm="1">
        <f t="array" ref="BK588">IF($D588="","",INDEX('Data - CO2'!$B$5:$AP$53,MATCH(Kulturmodeller!$D588,'Data - CO2'!$A$5:$A$53,0),BK$20)*U588*$B582)</f>
        <v>0</v>
      </c>
      <c r="BL588" cm="1">
        <f t="array" ref="BL588">IF($D588="","",INDEX('Data - CO2'!$B$5:$AP$53,MATCH(Kulturmodeller!$D588,'Data - CO2'!$A$5:$A$53,0),BL$20)*V588*$B582)</f>
        <v>0</v>
      </c>
      <c r="BM588" cm="1">
        <f t="array" ref="BM588">IF($D588="","",INDEX('Data - CO2'!$B$5:$AP$53,MATCH(Kulturmodeller!$D588,'Data - CO2'!$A$5:$A$53,0),BM$20)*W588*$B582)</f>
        <v>0</v>
      </c>
      <c r="BN588" cm="1">
        <f t="array" ref="BN588">IF($D588="","",INDEX('Data - CO2'!$B$5:$AP$53,MATCH(Kulturmodeller!$D588,'Data - CO2'!$A$5:$A$53,0),BN$20)*X588*$B582)</f>
        <v>0</v>
      </c>
      <c r="BO588" cm="1">
        <f t="array" ref="BO588">IF($D588="","",INDEX('Data - CO2'!$B$5:$AP$53,MATCH(Kulturmodeller!$D588,'Data - CO2'!$A$5:$A$53,0),BO$20)*Y588*$B582)</f>
        <v>0</v>
      </c>
      <c r="BP588" cm="1">
        <f t="array" ref="BP588">IF($D588="","",INDEX('Data - CO2'!$B$5:$AP$53,MATCH(Kulturmodeller!$D588,'Data - CO2'!$A$5:$A$53,0),BP$20)*Z588*$B582)</f>
        <v>0</v>
      </c>
      <c r="BQ588" cm="1">
        <f t="array" ref="BQ588">IF($D588="","",INDEX('Data - CO2'!$B$5:$AP$53,MATCH(Kulturmodeller!$D588,'Data - CO2'!$A$5:$A$53,0),BQ$20)*AA588*$B582)</f>
        <v>0</v>
      </c>
      <c r="BR588" cm="1">
        <f t="array" ref="BR588">IF($D588="","",INDEX('Data - CO2'!$B$5:$AP$53,MATCH(Kulturmodeller!$D588,'Data - CO2'!$A$5:$A$53,0),BR$20)*AB588*$B582)</f>
        <v>0</v>
      </c>
      <c r="BS588" cm="1">
        <f t="array" ref="BS588">IF($D588="","",INDEX('Data - CO2'!$B$5:$AP$53,MATCH(Kulturmodeller!$D588,'Data - CO2'!$A$5:$A$53,0),BS$20)*AC588*$B582)</f>
        <v>0</v>
      </c>
      <c r="BT588" cm="1">
        <f t="array" ref="BT588">IF($D588="","",INDEX('Data - CO2'!$B$5:$AP$53,MATCH(Kulturmodeller!$D588,'Data - CO2'!$A$5:$A$53,0),BT$20)*AD588*$B582)</f>
        <v>0</v>
      </c>
      <c r="BU588" cm="1">
        <f t="array" ref="BU588">IF($D588="","",INDEX('Data - CO2'!$B$5:$AP$53,MATCH(Kulturmodeller!$D588,'Data - CO2'!$A$5:$A$53,0),BU$20)*AE588*$B582)</f>
        <v>0</v>
      </c>
      <c r="BV588" cm="1">
        <f t="array" ref="BV588">IF($D588="","",INDEX('Data - CO2'!$B$5:$AP$53,MATCH(Kulturmodeller!$D588,'Data - CO2'!$A$5:$A$53,0),BV$20)*AF588*$B582)</f>
        <v>0</v>
      </c>
      <c r="BW588" cm="1">
        <f t="array" ref="BW588">IF($D588="","",INDEX('Data - CO2'!$B$5:$AP$53,MATCH(Kulturmodeller!$D588,'Data - CO2'!$A$5:$A$53,0),BW$20)*AG588*$B582)</f>
        <v>0</v>
      </c>
      <c r="BX588" cm="1">
        <f t="array" ref="BX588">IF($D588="","",INDEX('Data - CO2'!$B$5:$AP$53,MATCH(Kulturmodeller!$D588,'Data - CO2'!$A$5:$A$53,0),BX$20)*AH588*$B582)</f>
        <v>0</v>
      </c>
      <c r="BY588" cm="1">
        <f t="array" ref="BY588">IF($D588="","",INDEX('Data - CO2'!$B$5:$AP$53,MATCH(Kulturmodeller!$D588,'Data - CO2'!$A$5:$A$53,0),BY$20)*AI588*$B582)</f>
        <v>0</v>
      </c>
      <c r="BZ588" cm="1">
        <f t="array" ref="BZ588">IF($D588="","",INDEX('Data - CO2'!$B$5:$AP$53,MATCH(Kulturmodeller!$D588,'Data - CO2'!$A$5:$A$53,0),BZ$20)*AJ588*$B582)</f>
        <v>0</v>
      </c>
      <c r="CA588" cm="1">
        <f t="array" ref="CA588">IF($D588="","",INDEX('Data - CO2'!$B$5:$AP$53,MATCH(Kulturmodeller!$D588,'Data - CO2'!$A$5:$A$53,0),CA$20)*AK588*$B582)</f>
        <v>0</v>
      </c>
      <c r="CB588" cm="1">
        <f t="array" ref="CB588">IF($D588="","",INDEX('Data - CO2'!$B$5:$AP$53,MATCH(Kulturmodeller!$D588,'Data - CO2'!$A$5:$A$53,0),CB$20)*AL588*$B582)</f>
        <v>0</v>
      </c>
      <c r="CC588" cm="1">
        <f t="array" ref="CC588">IF($D588="","",INDEX('Data - CO2'!$B$5:$AP$53,MATCH(Kulturmodeller!$D588,'Data - CO2'!$A$5:$A$53,0),CC$20)*AM588*$B582)</f>
        <v>0</v>
      </c>
      <c r="CD588" cm="1">
        <f t="array" ref="CD588">IF($D588="","",INDEX('Data - CO2'!$B$5:$AP$53,MATCH(Kulturmodeller!$D588,'Data - CO2'!$A$5:$A$53,0),CD$20)*AN588*$B582)</f>
        <v>0</v>
      </c>
      <c r="CE588" cm="1">
        <f t="array" ref="CE588">IF($D588="","",INDEX('Data - CO2'!$B$5:$AP$53,MATCH(Kulturmodeller!$D588,'Data - CO2'!$A$5:$A$53,0),CE$20)*AO588*$B582)</f>
        <v>0</v>
      </c>
      <c r="CF588" cm="1">
        <f t="array" ref="CF588">IF($D588="","",INDEX('Data - CO2'!$B$5:$AP$53,MATCH(Kulturmodeller!$D588,'Data - CO2'!$A$5:$A$53,0),CF$20)*AP588*$B582)</f>
        <v>0</v>
      </c>
      <c r="CG588" cm="1">
        <f t="array" ref="CG588">IF($D588="","",INDEX('Data - CO2'!$B$5:$AP$53,MATCH(Kulturmodeller!$D588,'Data - CO2'!$A$5:$A$53,0),CG$20)*AQ588*$B582)</f>
        <v>0</v>
      </c>
      <c r="CH588" cm="1">
        <f t="array" ref="CH588">IF($D588="","",INDEX('Data - CO2'!$B$5:$AP$53,MATCH(Kulturmodeller!$D588,'Data - CO2'!$A$5:$A$53,0),CH$20)*AR588*$B582)</f>
        <v>0</v>
      </c>
      <c r="CI588" s="11" cm="1">
        <f t="array" ref="CI588">IF($D588="","",INDEX('Data - CO2'!$B$5:$AP$53,MATCH(Kulturmodeller!$D588,'Data - CO2'!$A$5:$A$53,0),CI$20)*AS588*$B582)</f>
        <v>0</v>
      </c>
    </row>
    <row r="589" spans="1:87" x14ac:dyDescent="0.3">
      <c r="A589" s="346" t="s">
        <v>638</v>
      </c>
      <c r="B589" s="42"/>
      <c r="C589" s="128" t="str">
        <f>'Katalog over Kulturmodeller '!F199</f>
        <v>Juletræer (NGR)</v>
      </c>
      <c r="D589" s="129" t="s">
        <v>635</v>
      </c>
      <c r="E589" s="140">
        <f>'Katalog over Kulturmodeller '!W199</f>
        <v>0</v>
      </c>
      <c r="F589" s="40">
        <f>E589</f>
        <v>0</v>
      </c>
      <c r="G589" s="40">
        <f t="shared" si="10030"/>
        <v>0</v>
      </c>
      <c r="H589" s="40">
        <f>G589*2/3</f>
        <v>0</v>
      </c>
      <c r="I589" s="40">
        <f>H589*0.5</f>
        <v>0</v>
      </c>
      <c r="J589" s="40">
        <v>0</v>
      </c>
      <c r="K589" s="40">
        <f t="shared" si="10031"/>
        <v>0</v>
      </c>
      <c r="L589" s="40">
        <f t="shared" si="10032"/>
        <v>0</v>
      </c>
      <c r="M589" s="40">
        <f t="shared" si="10033"/>
        <v>0</v>
      </c>
      <c r="N589" s="40">
        <f t="shared" si="10034"/>
        <v>0</v>
      </c>
      <c r="O589" s="40">
        <f t="shared" si="10035"/>
        <v>0</v>
      </c>
      <c r="P589" s="40">
        <f t="shared" si="10036"/>
        <v>0</v>
      </c>
      <c r="Q589" s="40">
        <f t="shared" si="10037"/>
        <v>0</v>
      </c>
      <c r="R589" s="40">
        <f t="shared" si="10038"/>
        <v>0</v>
      </c>
      <c r="S589" s="40">
        <f t="shared" si="10039"/>
        <v>0</v>
      </c>
      <c r="T589" s="40">
        <f t="shared" si="10040"/>
        <v>0</v>
      </c>
      <c r="U589" s="40">
        <f t="shared" si="10041"/>
        <v>0</v>
      </c>
      <c r="V589" s="40">
        <f t="shared" si="10042"/>
        <v>0</v>
      </c>
      <c r="W589" s="40">
        <f t="shared" si="10043"/>
        <v>0</v>
      </c>
      <c r="X589" s="40">
        <f t="shared" si="10044"/>
        <v>0</v>
      </c>
      <c r="Y589" s="40">
        <f t="shared" si="10045"/>
        <v>0</v>
      </c>
      <c r="Z589" s="40">
        <f t="shared" si="10046"/>
        <v>0</v>
      </c>
      <c r="AA589" s="40">
        <f t="shared" si="10047"/>
        <v>0</v>
      </c>
      <c r="AB589" s="40">
        <f t="shared" si="10048"/>
        <v>0</v>
      </c>
      <c r="AC589" s="40">
        <f t="shared" si="10049"/>
        <v>0</v>
      </c>
      <c r="AD589" s="40">
        <f t="shared" si="10050"/>
        <v>0</v>
      </c>
      <c r="AE589" s="40">
        <f t="shared" si="10051"/>
        <v>0</v>
      </c>
      <c r="AF589" s="40">
        <f t="shared" si="10052"/>
        <v>0</v>
      </c>
      <c r="AG589" s="40">
        <f t="shared" si="10053"/>
        <v>0</v>
      </c>
      <c r="AH589" s="40">
        <f t="shared" si="10054"/>
        <v>0</v>
      </c>
      <c r="AI589" s="40">
        <f t="shared" si="10055"/>
        <v>0</v>
      </c>
      <c r="AJ589" s="40">
        <f t="shared" si="10056"/>
        <v>0</v>
      </c>
      <c r="AK589" s="40">
        <f t="shared" si="10057"/>
        <v>0</v>
      </c>
      <c r="AL589" s="40">
        <f t="shared" si="10058"/>
        <v>0</v>
      </c>
      <c r="AM589" s="40">
        <f t="shared" si="10059"/>
        <v>0</v>
      </c>
      <c r="AN589" s="40">
        <f t="shared" si="10060"/>
        <v>0</v>
      </c>
      <c r="AO589" s="40">
        <f t="shared" si="10061"/>
        <v>0</v>
      </c>
      <c r="AP589" s="40">
        <f t="shared" si="10062"/>
        <v>0</v>
      </c>
      <c r="AQ589" s="40">
        <f t="shared" si="10063"/>
        <v>0</v>
      </c>
      <c r="AR589" s="40">
        <f t="shared" si="10064"/>
        <v>0</v>
      </c>
      <c r="AS589" s="41">
        <f t="shared" si="10065"/>
        <v>0</v>
      </c>
      <c r="AU589" s="12" cm="1">
        <f t="array" ref="AU589">IF($D589="","",INDEX('Data - CO2'!$B$5:$AP$53,MATCH(Kulturmodeller!$D589,'Data - CO2'!$A$5:$A$53,0),AU$20)*E589)</f>
        <v>0</v>
      </c>
      <c r="AV589" s="3" cm="1">
        <f t="array" ref="AV589">IF($D589="","",INDEX('Data - CO2'!$B$5:$AP$53,MATCH(Kulturmodeller!$D589,'Data - CO2'!$A$5:$A$53,0),AV$20)*F589)</f>
        <v>0</v>
      </c>
      <c r="AW589" s="3" cm="1">
        <f t="array" ref="AW589">IF($D589="","",INDEX('Data - CO2'!$B$5:$AP$53,MATCH(Kulturmodeller!$D589,'Data - CO2'!$A$5:$A$53,0),AW$20)*G589)</f>
        <v>0</v>
      </c>
      <c r="AX589" s="3" cm="1">
        <f t="array" ref="AX589">IF($D589="","",INDEX('Data - CO2'!$B$5:$AP$53,MATCH(Kulturmodeller!$D589,'Data - CO2'!$A$5:$A$53,0),AX$20)*H589)</f>
        <v>0</v>
      </c>
      <c r="AY589" s="3" cm="1">
        <f t="array" ref="AY589">IF($D589="","",INDEX('Data - CO2'!$B$5:$AP$53,MATCH(Kulturmodeller!$D589,'Data - CO2'!$A$5:$A$53,0),AY$20)*I589)</f>
        <v>0</v>
      </c>
      <c r="AZ589" s="3" cm="1">
        <f t="array" ref="AZ589">IF($D589="","",INDEX('Data - CO2'!$B$5:$AP$53,MATCH(Kulturmodeller!$D589,'Data - CO2'!$A$5:$A$53,0),AZ$20)*J589*$B582)</f>
        <v>0</v>
      </c>
      <c r="BA589" s="3" cm="1">
        <f t="array" ref="BA589">IF($D589="","",INDEX('Data - CO2'!$B$5:$AP$53,MATCH(Kulturmodeller!$D589,'Data - CO2'!$A$5:$A$53,0),BA$20)*K589*$B582)</f>
        <v>0</v>
      </c>
      <c r="BB589" s="3" cm="1">
        <f t="array" ref="BB589">IF($D589="","",INDEX('Data - CO2'!$B$5:$AP$53,MATCH(Kulturmodeller!$D589,'Data - CO2'!$A$5:$A$53,0),BB$20)*L589*$B582)</f>
        <v>0</v>
      </c>
      <c r="BC589" s="3" cm="1">
        <f t="array" ref="BC589">IF($D589="","",INDEX('Data - CO2'!$B$5:$AP$53,MATCH(Kulturmodeller!$D589,'Data - CO2'!$A$5:$A$53,0),BC$20)*M589*$B582)</f>
        <v>0</v>
      </c>
      <c r="BD589" s="3" cm="1">
        <f t="array" ref="BD589">IF($D589="","",INDEX('Data - CO2'!$B$5:$AP$53,MATCH(Kulturmodeller!$D589,'Data - CO2'!$A$5:$A$53,0),BD$20)*N589*$B582)</f>
        <v>0</v>
      </c>
      <c r="BE589" s="3" cm="1">
        <f t="array" ref="BE589">IF($D589="","",INDEX('Data - CO2'!$B$5:$AP$53,MATCH(Kulturmodeller!$D589,'Data - CO2'!$A$5:$A$53,0),BE$20)*O589*$B582)</f>
        <v>0</v>
      </c>
      <c r="BF589" s="3" cm="1">
        <f t="array" ref="BF589">IF($D589="","",INDEX('Data - CO2'!$B$5:$AP$53,MATCH(Kulturmodeller!$D589,'Data - CO2'!$A$5:$A$53,0),BF$20)*P589*$B582)</f>
        <v>0</v>
      </c>
      <c r="BG589" s="3" cm="1">
        <f t="array" ref="BG589">IF($D589="","",INDEX('Data - CO2'!$B$5:$AP$53,MATCH(Kulturmodeller!$D589,'Data - CO2'!$A$5:$A$53,0),BG$20)*Q589*$B582)</f>
        <v>0</v>
      </c>
      <c r="BH589" s="3" cm="1">
        <f t="array" ref="BH589">IF($D589="","",INDEX('Data - CO2'!$B$5:$AP$53,MATCH(Kulturmodeller!$D589,'Data - CO2'!$A$5:$A$53,0),BH$20)*R589*$B582)</f>
        <v>0</v>
      </c>
      <c r="BI589" s="3" cm="1">
        <f t="array" ref="BI589">IF($D589="","",INDEX('Data - CO2'!$B$5:$AP$53,MATCH(Kulturmodeller!$D589,'Data - CO2'!$A$5:$A$53,0),BI$20)*S589*$B582)</f>
        <v>0</v>
      </c>
      <c r="BJ589" s="3" cm="1">
        <f t="array" ref="BJ589">IF($D589="","",INDEX('Data - CO2'!$B$5:$AP$53,MATCH(Kulturmodeller!$D589,'Data - CO2'!$A$5:$A$53,0),BJ$20)*T589*$B582)</f>
        <v>0</v>
      </c>
      <c r="BK589" s="3" cm="1">
        <f t="array" ref="BK589">IF($D589="","",INDEX('Data - CO2'!$B$5:$AP$53,MATCH(Kulturmodeller!$D589,'Data - CO2'!$A$5:$A$53,0),BK$20)*U589*$B582)</f>
        <v>0</v>
      </c>
      <c r="BL589" s="3" cm="1">
        <f t="array" ref="BL589">IF($D589="","",INDEX('Data - CO2'!$B$5:$AP$53,MATCH(Kulturmodeller!$D589,'Data - CO2'!$A$5:$A$53,0),BL$20)*V589*$B582)</f>
        <v>0</v>
      </c>
      <c r="BM589" s="3" cm="1">
        <f t="array" ref="BM589">IF($D589="","",INDEX('Data - CO2'!$B$5:$AP$53,MATCH(Kulturmodeller!$D589,'Data - CO2'!$A$5:$A$53,0),BM$20)*W589*$B582)</f>
        <v>0</v>
      </c>
      <c r="BN589" s="3" cm="1">
        <f t="array" ref="BN589">IF($D589="","",INDEX('Data - CO2'!$B$5:$AP$53,MATCH(Kulturmodeller!$D589,'Data - CO2'!$A$5:$A$53,0),BN$20)*X589*$B582)</f>
        <v>0</v>
      </c>
      <c r="BO589" s="3" cm="1">
        <f t="array" ref="BO589">IF($D589="","",INDEX('Data - CO2'!$B$5:$AP$53,MATCH(Kulturmodeller!$D589,'Data - CO2'!$A$5:$A$53,0),BO$20)*Y589*$B582)</f>
        <v>0</v>
      </c>
      <c r="BP589" s="3" cm="1">
        <f t="array" ref="BP589">IF($D589="","",INDEX('Data - CO2'!$B$5:$AP$53,MATCH(Kulturmodeller!$D589,'Data - CO2'!$A$5:$A$53,0),BP$20)*Z589*$B582)</f>
        <v>0</v>
      </c>
      <c r="BQ589" s="3" cm="1">
        <f t="array" ref="BQ589">IF($D589="","",INDEX('Data - CO2'!$B$5:$AP$53,MATCH(Kulturmodeller!$D589,'Data - CO2'!$A$5:$A$53,0),BQ$20)*AA589*$B582)</f>
        <v>0</v>
      </c>
      <c r="BR589" s="3" cm="1">
        <f t="array" ref="BR589">IF($D589="","",INDEX('Data - CO2'!$B$5:$AP$53,MATCH(Kulturmodeller!$D589,'Data - CO2'!$A$5:$A$53,0),BR$20)*AB589*$B582)</f>
        <v>0</v>
      </c>
      <c r="BS589" s="3" cm="1">
        <f t="array" ref="BS589">IF($D589="","",INDEX('Data - CO2'!$B$5:$AP$53,MATCH(Kulturmodeller!$D589,'Data - CO2'!$A$5:$A$53,0),BS$20)*AC589*$B582)</f>
        <v>0</v>
      </c>
      <c r="BT589" s="3" cm="1">
        <f t="array" ref="BT589">IF($D589="","",INDEX('Data - CO2'!$B$5:$AP$53,MATCH(Kulturmodeller!$D589,'Data - CO2'!$A$5:$A$53,0),BT$20)*AD589*$B582)</f>
        <v>0</v>
      </c>
      <c r="BU589" s="3" cm="1">
        <f t="array" ref="BU589">IF($D589="","",INDEX('Data - CO2'!$B$5:$AP$53,MATCH(Kulturmodeller!$D589,'Data - CO2'!$A$5:$A$53,0),BU$20)*AE589*$B582)</f>
        <v>0</v>
      </c>
      <c r="BV589" s="3" cm="1">
        <f t="array" ref="BV589">IF($D589="","",INDEX('Data - CO2'!$B$5:$AP$53,MATCH(Kulturmodeller!$D589,'Data - CO2'!$A$5:$A$53,0),BV$20)*AF589*$B582)</f>
        <v>0</v>
      </c>
      <c r="BW589" s="3" cm="1">
        <f t="array" ref="BW589">IF($D589="","",INDEX('Data - CO2'!$B$5:$AP$53,MATCH(Kulturmodeller!$D589,'Data - CO2'!$A$5:$A$53,0),BW$20)*AG589*$B582)</f>
        <v>0</v>
      </c>
      <c r="BX589" s="3" cm="1">
        <f t="array" ref="BX589">IF($D589="","",INDEX('Data - CO2'!$B$5:$AP$53,MATCH(Kulturmodeller!$D589,'Data - CO2'!$A$5:$A$53,0),BX$20)*AH589*$B582)</f>
        <v>0</v>
      </c>
      <c r="BY589" s="3" cm="1">
        <f t="array" ref="BY589">IF($D589="","",INDEX('Data - CO2'!$B$5:$AP$53,MATCH(Kulturmodeller!$D589,'Data - CO2'!$A$5:$A$53,0),BY$20)*AI589*$B582)</f>
        <v>0</v>
      </c>
      <c r="BZ589" s="3" cm="1">
        <f t="array" ref="BZ589">IF($D589="","",INDEX('Data - CO2'!$B$5:$AP$53,MATCH(Kulturmodeller!$D589,'Data - CO2'!$A$5:$A$53,0),BZ$20)*AJ589*$B582)</f>
        <v>0</v>
      </c>
      <c r="CA589" s="3" cm="1">
        <f t="array" ref="CA589">IF($D589="","",INDEX('Data - CO2'!$B$5:$AP$53,MATCH(Kulturmodeller!$D589,'Data - CO2'!$A$5:$A$53,0),CA$20)*AK589*$B582)</f>
        <v>0</v>
      </c>
      <c r="CB589" s="3" cm="1">
        <f t="array" ref="CB589">IF($D589="","",INDEX('Data - CO2'!$B$5:$AP$53,MATCH(Kulturmodeller!$D589,'Data - CO2'!$A$5:$A$53,0),CB$20)*AL589*$B582)</f>
        <v>0</v>
      </c>
      <c r="CC589" s="3" cm="1">
        <f t="array" ref="CC589">IF($D589="","",INDEX('Data - CO2'!$B$5:$AP$53,MATCH(Kulturmodeller!$D589,'Data - CO2'!$A$5:$A$53,0),CC$20)*AM589*$B582)</f>
        <v>0</v>
      </c>
      <c r="CD589" s="3" cm="1">
        <f t="array" ref="CD589">IF($D589="","",INDEX('Data - CO2'!$B$5:$AP$53,MATCH(Kulturmodeller!$D589,'Data - CO2'!$A$5:$A$53,0),CD$20)*AN589*$B582)</f>
        <v>0</v>
      </c>
      <c r="CE589" s="3" cm="1">
        <f t="array" ref="CE589">IF($D589="","",INDEX('Data - CO2'!$B$5:$AP$53,MATCH(Kulturmodeller!$D589,'Data - CO2'!$A$5:$A$53,0),CE$20)*AO589*$B582)</f>
        <v>0</v>
      </c>
      <c r="CF589" s="3" cm="1">
        <f t="array" ref="CF589">IF($D589="","",INDEX('Data - CO2'!$B$5:$AP$53,MATCH(Kulturmodeller!$D589,'Data - CO2'!$A$5:$A$53,0),CF$20)*AP589*$B582)</f>
        <v>0</v>
      </c>
      <c r="CG589" s="3" cm="1">
        <f t="array" ref="CG589">IF($D589="","",INDEX('Data - CO2'!$B$5:$AP$53,MATCH(Kulturmodeller!$D589,'Data - CO2'!$A$5:$A$53,0),CG$20)*AQ589*$B582)</f>
        <v>0</v>
      </c>
      <c r="CH589" s="3" cm="1">
        <f t="array" ref="CH589">IF($D589="","",INDEX('Data - CO2'!$B$5:$AP$53,MATCH(Kulturmodeller!$D589,'Data - CO2'!$A$5:$A$53,0),CH$20)*AR589*$B582)</f>
        <v>0</v>
      </c>
      <c r="CI589" s="13" cm="1">
        <f t="array" ref="CI589">IF($D589="","",INDEX('Data - CO2'!$B$5:$AP$53,MATCH(Kulturmodeller!$D589,'Data - CO2'!$A$5:$A$53,0),CI$20)*AS589*$B582)</f>
        <v>0</v>
      </c>
    </row>
    <row r="590" spans="1:87" x14ac:dyDescent="0.3">
      <c r="A590" s="33"/>
      <c r="B590" s="33"/>
      <c r="C590" s="33"/>
      <c r="D590" s="10"/>
      <c r="E590" s="479">
        <f>SUM(E583:E589)</f>
        <v>1</v>
      </c>
      <c r="F590" s="108">
        <f>SUM(F583:F589)</f>
        <v>1</v>
      </c>
      <c r="G590" s="109">
        <f>SUM(G583:G589)</f>
        <v>1</v>
      </c>
      <c r="H590" s="109">
        <f t="shared" ref="H590:AS590" si="10066">SUM(H583:H589)</f>
        <v>1</v>
      </c>
      <c r="I590" s="109">
        <f t="shared" si="10066"/>
        <v>0.99999999999999989</v>
      </c>
      <c r="J590" s="109">
        <f t="shared" si="10066"/>
        <v>1</v>
      </c>
      <c r="K590" s="109">
        <f t="shared" si="10066"/>
        <v>1</v>
      </c>
      <c r="L590" s="109">
        <f t="shared" si="10066"/>
        <v>1</v>
      </c>
      <c r="M590" s="109">
        <f t="shared" si="10066"/>
        <v>1</v>
      </c>
      <c r="N590" s="109">
        <f t="shared" si="10066"/>
        <v>1</v>
      </c>
      <c r="O590" s="109">
        <f t="shared" si="10066"/>
        <v>1</v>
      </c>
      <c r="P590" s="109">
        <f t="shared" si="10066"/>
        <v>1</v>
      </c>
      <c r="Q590" s="109">
        <f t="shared" si="10066"/>
        <v>1</v>
      </c>
      <c r="R590" s="109">
        <f t="shared" si="10066"/>
        <v>1</v>
      </c>
      <c r="S590" s="109">
        <f t="shared" si="10066"/>
        <v>1</v>
      </c>
      <c r="T590" s="109">
        <f t="shared" si="10066"/>
        <v>1</v>
      </c>
      <c r="U590" s="109">
        <f t="shared" si="10066"/>
        <v>1</v>
      </c>
      <c r="V590" s="109">
        <f t="shared" si="10066"/>
        <v>1</v>
      </c>
      <c r="W590" s="109">
        <f t="shared" si="10066"/>
        <v>1</v>
      </c>
      <c r="X590" s="109">
        <f t="shared" si="10066"/>
        <v>1</v>
      </c>
      <c r="Y590" s="109">
        <f t="shared" si="10066"/>
        <v>1</v>
      </c>
      <c r="Z590" s="109">
        <f t="shared" si="10066"/>
        <v>1</v>
      </c>
      <c r="AA590" s="109">
        <f t="shared" si="10066"/>
        <v>1</v>
      </c>
      <c r="AB590" s="109">
        <f t="shared" si="10066"/>
        <v>1</v>
      </c>
      <c r="AC590" s="109">
        <f t="shared" si="10066"/>
        <v>1</v>
      </c>
      <c r="AD590" s="109">
        <f t="shared" si="10066"/>
        <v>1</v>
      </c>
      <c r="AE590" s="109">
        <f t="shared" si="10066"/>
        <v>1</v>
      </c>
      <c r="AF590" s="109">
        <f t="shared" si="10066"/>
        <v>1</v>
      </c>
      <c r="AG590" s="109">
        <f t="shared" si="10066"/>
        <v>1</v>
      </c>
      <c r="AH590" s="109">
        <f t="shared" si="10066"/>
        <v>1</v>
      </c>
      <c r="AI590" s="109">
        <f t="shared" si="10066"/>
        <v>1</v>
      </c>
      <c r="AJ590" s="109">
        <f t="shared" si="10066"/>
        <v>1</v>
      </c>
      <c r="AK590" s="109">
        <f t="shared" si="10066"/>
        <v>1</v>
      </c>
      <c r="AL590" s="109">
        <f t="shared" si="10066"/>
        <v>1</v>
      </c>
      <c r="AM590" s="109">
        <f t="shared" si="10066"/>
        <v>1</v>
      </c>
      <c r="AN590" s="109">
        <f t="shared" si="10066"/>
        <v>1</v>
      </c>
      <c r="AO590" s="109">
        <f t="shared" si="10066"/>
        <v>1</v>
      </c>
      <c r="AP590" s="109">
        <f t="shared" si="10066"/>
        <v>1</v>
      </c>
      <c r="AQ590" s="109">
        <f t="shared" si="10066"/>
        <v>1</v>
      </c>
      <c r="AR590" s="109">
        <f t="shared" si="10066"/>
        <v>1</v>
      </c>
      <c r="AS590" s="110">
        <f t="shared" si="10066"/>
        <v>1</v>
      </c>
      <c r="AU590" s="111">
        <f>SUM(AU583:AU589)</f>
        <v>0</v>
      </c>
      <c r="AV590" s="112">
        <f t="shared" ref="AV590:CI590" si="10067">SUM(AV583:AV589)</f>
        <v>6.473475317059906</v>
      </c>
      <c r="AW590" s="112">
        <f t="shared" si="10067"/>
        <v>42.454935852003473</v>
      </c>
      <c r="AX590" s="112">
        <f t="shared" si="10067"/>
        <v>102.99371432734331</v>
      </c>
      <c r="AY590" s="112">
        <f t="shared" si="10067"/>
        <v>205.21458287877709</v>
      </c>
      <c r="AZ590" s="112">
        <f t="shared" si="10067"/>
        <v>279.35725194718356</v>
      </c>
      <c r="BA590" s="112">
        <f t="shared" si="10067"/>
        <v>322.28236381179443</v>
      </c>
      <c r="BB590" s="112">
        <f t="shared" si="10067"/>
        <v>360.31046186298647</v>
      </c>
      <c r="BC590" s="112">
        <f t="shared" si="10067"/>
        <v>393.00460937150996</v>
      </c>
      <c r="BD590" s="112">
        <f t="shared" si="10067"/>
        <v>418.94957269660665</v>
      </c>
      <c r="BE590" s="112">
        <f t="shared" si="10067"/>
        <v>434.71852781057407</v>
      </c>
      <c r="BF590" s="112">
        <f t="shared" si="10067"/>
        <v>449.81041845716334</v>
      </c>
      <c r="BG590" s="112">
        <f t="shared" si="10067"/>
        <v>463.6774932765386</v>
      </c>
      <c r="BH590" s="112">
        <f t="shared" si="10067"/>
        <v>477.28576169171055</v>
      </c>
      <c r="BI590" s="112">
        <f t="shared" si="10067"/>
        <v>487.54589887706913</v>
      </c>
      <c r="BJ590" s="112">
        <f t="shared" si="10067"/>
        <v>235.08547074731166</v>
      </c>
      <c r="BK590" s="112">
        <f t="shared" si="10067"/>
        <v>255.96511059422292</v>
      </c>
      <c r="BL590" s="112">
        <f t="shared" si="10067"/>
        <v>111.71301116248877</v>
      </c>
      <c r="BM590" s="112">
        <f t="shared" si="10067"/>
        <v>179.04928708566615</v>
      </c>
      <c r="BN590" s="112">
        <f t="shared" si="10067"/>
        <v>270.35657767317423</v>
      </c>
      <c r="BO590" s="112">
        <f t="shared" si="10067"/>
        <v>345.18894640670862</v>
      </c>
      <c r="BP590" s="112">
        <f t="shared" si="10067"/>
        <v>370.44967419187685</v>
      </c>
      <c r="BQ590" s="112">
        <f t="shared" si="10067"/>
        <v>401.70177031322208</v>
      </c>
      <c r="BR590" s="112">
        <f t="shared" si="10067"/>
        <v>428.86266855461685</v>
      </c>
      <c r="BS590" s="112">
        <f t="shared" si="10067"/>
        <v>449.17656362933309</v>
      </c>
      <c r="BT590" s="112">
        <f t="shared" si="10067"/>
        <v>466.87057613531346</v>
      </c>
      <c r="BU590" s="112">
        <f t="shared" si="10067"/>
        <v>479.76002067987253</v>
      </c>
      <c r="BV590" s="112">
        <f t="shared" si="10067"/>
        <v>419.91633045167987</v>
      </c>
      <c r="BW590" s="112">
        <f t="shared" si="10067"/>
        <v>429.96856724198489</v>
      </c>
      <c r="BX590" s="112">
        <f t="shared" si="10067"/>
        <v>176.53866410444823</v>
      </c>
      <c r="BY590" s="112">
        <f t="shared" si="10067"/>
        <v>198.52533830889882</v>
      </c>
      <c r="BZ590" s="112">
        <f t="shared" si="10067"/>
        <v>239.94923533763128</v>
      </c>
      <c r="CA590" s="112">
        <f t="shared" si="10067"/>
        <v>300.10642975640104</v>
      </c>
      <c r="CB590" s="112">
        <f t="shared" si="10067"/>
        <v>189.94730368449834</v>
      </c>
      <c r="CC590" s="112">
        <f t="shared" si="10067"/>
        <v>232.12408470494796</v>
      </c>
      <c r="CD590" s="112">
        <f t="shared" si="10067"/>
        <v>285.2039669033216</v>
      </c>
      <c r="CE590" s="112">
        <f t="shared" si="10067"/>
        <v>359.30606324496512</v>
      </c>
      <c r="CF590" s="112">
        <f t="shared" si="10067"/>
        <v>381.12599566888844</v>
      </c>
      <c r="CG590" s="112">
        <f t="shared" si="10067"/>
        <v>403.56977609931869</v>
      </c>
      <c r="CH590" s="112">
        <f t="shared" si="10067"/>
        <v>426.2108914092164</v>
      </c>
      <c r="CI590" s="113">
        <f t="shared" si="10067"/>
        <v>447.06514879286186</v>
      </c>
    </row>
    <row r="591" spans="1:87" x14ac:dyDescent="0.3">
      <c r="A591" s="7" t="s">
        <v>86</v>
      </c>
      <c r="B591" s="7"/>
      <c r="C591" s="131"/>
      <c r="D591" s="131"/>
      <c r="E591" s="126"/>
      <c r="F591" s="39">
        <f>E591</f>
        <v>0</v>
      </c>
      <c r="G591" s="40">
        <f t="shared" ref="G591:G592" si="10068">F591</f>
        <v>0</v>
      </c>
      <c r="H591" s="40">
        <f t="shared" ref="H591:H592" si="10069">G591</f>
        <v>0</v>
      </c>
      <c r="I591" s="40">
        <f t="shared" ref="I591:I592" si="10070">H591</f>
        <v>0</v>
      </c>
      <c r="J591" s="40">
        <f t="shared" ref="J591:J592" si="10071">I591</f>
        <v>0</v>
      </c>
      <c r="K591" s="40">
        <f t="shared" ref="K591:K592" si="10072">J591</f>
        <v>0</v>
      </c>
      <c r="L591" s="40">
        <f t="shared" ref="L591:L592" si="10073">K591</f>
        <v>0</v>
      </c>
      <c r="M591" s="40">
        <f t="shared" ref="M591:M592" si="10074">L591</f>
        <v>0</v>
      </c>
      <c r="N591" s="40">
        <f t="shared" ref="N591:N592" si="10075">M591</f>
        <v>0</v>
      </c>
      <c r="O591" s="40">
        <f t="shared" ref="O591:O592" si="10076">N591</f>
        <v>0</v>
      </c>
      <c r="P591" s="40">
        <f t="shared" ref="P591:P592" si="10077">O591</f>
        <v>0</v>
      </c>
      <c r="Q591" s="40">
        <f t="shared" ref="Q591:Q592" si="10078">P591</f>
        <v>0</v>
      </c>
      <c r="R591" s="40">
        <f t="shared" ref="R591:R592" si="10079">Q591</f>
        <v>0</v>
      </c>
      <c r="S591" s="40">
        <f t="shared" ref="S591:S592" si="10080">R591</f>
        <v>0</v>
      </c>
      <c r="T591" s="40">
        <f t="shared" ref="T591:T592" si="10081">S591</f>
        <v>0</v>
      </c>
      <c r="U591" s="40">
        <f t="shared" ref="U591:U592" si="10082">T591</f>
        <v>0</v>
      </c>
      <c r="V591" s="40">
        <f t="shared" ref="V591:V592" si="10083">U591</f>
        <v>0</v>
      </c>
      <c r="W591" s="40">
        <f t="shared" ref="W591:W592" si="10084">V591</f>
        <v>0</v>
      </c>
      <c r="X591" s="40">
        <f t="shared" ref="X591:X592" si="10085">W591</f>
        <v>0</v>
      </c>
      <c r="Y591" s="40">
        <f t="shared" ref="Y591:Y592" si="10086">X591</f>
        <v>0</v>
      </c>
      <c r="Z591" s="40">
        <f t="shared" ref="Z591:Z592" si="10087">Y591</f>
        <v>0</v>
      </c>
      <c r="AA591" s="40">
        <f t="shared" ref="AA591:AA592" si="10088">Z591</f>
        <v>0</v>
      </c>
      <c r="AB591" s="40">
        <f t="shared" ref="AB591:AB592" si="10089">AA591</f>
        <v>0</v>
      </c>
      <c r="AC591" s="40">
        <f t="shared" ref="AC591:AC592" si="10090">AB591</f>
        <v>0</v>
      </c>
      <c r="AD591" s="40">
        <f t="shared" ref="AD591:AD592" si="10091">AC591</f>
        <v>0</v>
      </c>
      <c r="AE591" s="40">
        <f t="shared" ref="AE591:AE592" si="10092">AD591</f>
        <v>0</v>
      </c>
      <c r="AF591" s="40">
        <f t="shared" ref="AF591:AF592" si="10093">AE591</f>
        <v>0</v>
      </c>
      <c r="AG591" s="40">
        <f t="shared" ref="AG591:AG592" si="10094">AF591</f>
        <v>0</v>
      </c>
      <c r="AH591" s="40">
        <f t="shared" ref="AH591:AH592" si="10095">AG591</f>
        <v>0</v>
      </c>
      <c r="AI591" s="40">
        <f t="shared" ref="AI591:AI592" si="10096">AH591</f>
        <v>0</v>
      </c>
      <c r="AJ591" s="40">
        <f t="shared" ref="AJ591:AJ592" si="10097">AI591</f>
        <v>0</v>
      </c>
      <c r="AK591" s="40">
        <f t="shared" ref="AK591:AK592" si="10098">AJ591</f>
        <v>0</v>
      </c>
      <c r="AL591" s="40">
        <f t="shared" ref="AL591:AL592" si="10099">AK591</f>
        <v>0</v>
      </c>
      <c r="AM591" s="40">
        <f t="shared" ref="AM591:AM592" si="10100">AL591</f>
        <v>0</v>
      </c>
      <c r="AN591" s="40">
        <f t="shared" ref="AN591:AN592" si="10101">AM591</f>
        <v>0</v>
      </c>
      <c r="AO591" s="40">
        <f t="shared" ref="AO591:AO592" si="10102">AN591</f>
        <v>0</v>
      </c>
      <c r="AP591" s="40">
        <f t="shared" ref="AP591:AP592" si="10103">AO591</f>
        <v>0</v>
      </c>
      <c r="AQ591" s="40">
        <f t="shared" ref="AQ591:AQ592" si="10104">AP591</f>
        <v>0</v>
      </c>
      <c r="AR591" s="40">
        <f t="shared" ref="AR591:AR592" si="10105">AQ591</f>
        <v>0</v>
      </c>
      <c r="AS591" s="41">
        <f t="shared" ref="AS591:AS592" si="10106">AR591</f>
        <v>0</v>
      </c>
      <c r="AU591" s="10" t="str" cm="1">
        <f t="array" ref="AU591">IF($D591="","",INDEX('Data - CO2'!$B$5:$AP$53,MATCH(Kulturmodeller!$D591,'Data - CO2'!$A$5:$A$53,0),AU$20)*E591)</f>
        <v/>
      </c>
      <c r="AV591" t="str" cm="1">
        <f t="array" ref="AV591">IF($D591="","",INDEX('Data - CO2'!$B$5:$AP$53,MATCH(Kulturmodeller!$D591,'Data - CO2'!$A$5:$A$53,0),AV$20)*F591)</f>
        <v/>
      </c>
      <c r="AW591" t="str" cm="1">
        <f t="array" ref="AW591">IF($D591="","",INDEX('Data - CO2'!$B$5:$AP$53,MATCH(Kulturmodeller!$D591,'Data - CO2'!$A$5:$A$53,0),AW$20)*G591)</f>
        <v/>
      </c>
      <c r="AX591" t="str" cm="1">
        <f t="array" ref="AX591">IF($D591="","",INDEX('Data - CO2'!$B$5:$AP$53,MATCH(Kulturmodeller!$D591,'Data - CO2'!$A$5:$A$53,0),AX$20)*H591)</f>
        <v/>
      </c>
      <c r="AY591" t="str" cm="1">
        <f t="array" ref="AY591">IF($D591="","",INDEX('Data - CO2'!$B$5:$AP$53,MATCH(Kulturmodeller!$D591,'Data - CO2'!$A$5:$A$53,0),AY$20)*I591)</f>
        <v/>
      </c>
      <c r="AZ591" t="str" cm="1">
        <f t="array" ref="AZ591">IF($D591="","",INDEX('Data - CO2'!$B$5:$AP$53,MATCH(Kulturmodeller!$D591,'Data - CO2'!$A$5:$A$53,0),AZ$20)*J591)</f>
        <v/>
      </c>
      <c r="BA591" t="str" cm="1">
        <f t="array" ref="BA591">IF($D591="","",INDEX('Data - CO2'!$B$5:$AP$53,MATCH(Kulturmodeller!$D591,'Data - CO2'!$A$5:$A$53,0),BA$20)*K591)</f>
        <v/>
      </c>
      <c r="BB591" t="str" cm="1">
        <f t="array" ref="BB591">IF($D591="","",INDEX('Data - CO2'!$B$5:$AP$53,MATCH(Kulturmodeller!$D591,'Data - CO2'!$A$5:$A$53,0),BB$20)*L591)</f>
        <v/>
      </c>
      <c r="BC591" t="str" cm="1">
        <f t="array" ref="BC591">IF($D591="","",INDEX('Data - CO2'!$B$5:$AP$53,MATCH(Kulturmodeller!$D591,'Data - CO2'!$A$5:$A$53,0),BC$20)*M591)</f>
        <v/>
      </c>
      <c r="BD591" t="str" cm="1">
        <f t="array" ref="BD591">IF($D591="","",INDEX('Data - CO2'!$B$5:$AP$53,MATCH(Kulturmodeller!$D591,'Data - CO2'!$A$5:$A$53,0),BD$20)*N591)</f>
        <v/>
      </c>
      <c r="BE591" t="str" cm="1">
        <f t="array" ref="BE591">IF($D591="","",INDEX('Data - CO2'!$B$5:$AP$53,MATCH(Kulturmodeller!$D591,'Data - CO2'!$A$5:$A$53,0),BE$20)*O591)</f>
        <v/>
      </c>
      <c r="BF591" t="str" cm="1">
        <f t="array" ref="BF591">IF($D591="","",INDEX('Data - CO2'!$B$5:$AP$53,MATCH(Kulturmodeller!$D591,'Data - CO2'!$A$5:$A$53,0),BF$20)*P591)</f>
        <v/>
      </c>
      <c r="BG591" t="str" cm="1">
        <f t="array" ref="BG591">IF($D591="","",INDEX('Data - CO2'!$B$5:$AP$53,MATCH(Kulturmodeller!$D591,'Data - CO2'!$A$5:$A$53,0),BG$20)*Q591)</f>
        <v/>
      </c>
      <c r="BH591" t="str" cm="1">
        <f t="array" ref="BH591">IF($D591="","",INDEX('Data - CO2'!$B$5:$AP$53,MATCH(Kulturmodeller!$D591,'Data - CO2'!$A$5:$A$53,0),BH$20)*R591)</f>
        <v/>
      </c>
      <c r="BI591" t="str" cm="1">
        <f t="array" ref="BI591">IF($D591="","",INDEX('Data - CO2'!$B$5:$AP$53,MATCH(Kulturmodeller!$D591,'Data - CO2'!$A$5:$A$53,0),BI$20)*S591)</f>
        <v/>
      </c>
      <c r="BJ591" t="str" cm="1">
        <f t="array" ref="BJ591">IF($D591="","",INDEX('Data - CO2'!$B$5:$AP$53,MATCH(Kulturmodeller!$D591,'Data - CO2'!$A$5:$A$53,0),BJ$20)*T591)</f>
        <v/>
      </c>
      <c r="BK591" t="str" cm="1">
        <f t="array" ref="BK591">IF($D591="","",INDEX('Data - CO2'!$B$5:$AP$53,MATCH(Kulturmodeller!$D591,'Data - CO2'!$A$5:$A$53,0),BK$20)*U591)</f>
        <v/>
      </c>
      <c r="BL591" t="str" cm="1">
        <f t="array" ref="BL591">IF($D591="","",INDEX('Data - CO2'!$B$5:$AP$53,MATCH(Kulturmodeller!$D591,'Data - CO2'!$A$5:$A$53,0),BL$20)*V591)</f>
        <v/>
      </c>
      <c r="BM591" t="str" cm="1">
        <f t="array" ref="BM591">IF($D591="","",INDEX('Data - CO2'!$B$5:$AP$53,MATCH(Kulturmodeller!$D591,'Data - CO2'!$A$5:$A$53,0),BM$20)*W591)</f>
        <v/>
      </c>
      <c r="BN591" t="str" cm="1">
        <f t="array" ref="BN591">IF($D591="","",INDEX('Data - CO2'!$B$5:$AP$53,MATCH(Kulturmodeller!$D591,'Data - CO2'!$A$5:$A$53,0),BN$20)*X591)</f>
        <v/>
      </c>
      <c r="BO591" t="str" cm="1">
        <f t="array" ref="BO591">IF($D591="","",INDEX('Data - CO2'!$B$5:$AP$53,MATCH(Kulturmodeller!$D591,'Data - CO2'!$A$5:$A$53,0),BO$20)*Y591)</f>
        <v/>
      </c>
      <c r="BP591" t="str" cm="1">
        <f t="array" ref="BP591">IF($D591="","",INDEX('Data - CO2'!$B$5:$AP$53,MATCH(Kulturmodeller!$D591,'Data - CO2'!$A$5:$A$53,0),BP$20)*Z591)</f>
        <v/>
      </c>
      <c r="BQ591" t="str" cm="1">
        <f t="array" ref="BQ591">IF($D591="","",INDEX('Data - CO2'!$B$5:$AP$53,MATCH(Kulturmodeller!$D591,'Data - CO2'!$A$5:$A$53,0),BQ$20)*AA591)</f>
        <v/>
      </c>
      <c r="BR591" t="str" cm="1">
        <f t="array" ref="BR591">IF($D591="","",INDEX('Data - CO2'!$B$5:$AP$53,MATCH(Kulturmodeller!$D591,'Data - CO2'!$A$5:$A$53,0),BR$20)*AB591)</f>
        <v/>
      </c>
      <c r="BS591" t="str" cm="1">
        <f t="array" ref="BS591">IF($D591="","",INDEX('Data - CO2'!$B$5:$AP$53,MATCH(Kulturmodeller!$D591,'Data - CO2'!$A$5:$A$53,0),BS$20)*AC591)</f>
        <v/>
      </c>
      <c r="BT591" t="str" cm="1">
        <f t="array" ref="BT591">IF($D591="","",INDEX('Data - CO2'!$B$5:$AP$53,MATCH(Kulturmodeller!$D591,'Data - CO2'!$A$5:$A$53,0),BT$20)*AD591)</f>
        <v/>
      </c>
      <c r="BU591" t="str" cm="1">
        <f t="array" ref="BU591">IF($D591="","",INDEX('Data - CO2'!$B$5:$AP$53,MATCH(Kulturmodeller!$D591,'Data - CO2'!$A$5:$A$53,0),BU$20)*AE591)</f>
        <v/>
      </c>
      <c r="BV591" t="str" cm="1">
        <f t="array" ref="BV591">IF($D591="","",INDEX('Data - CO2'!$B$5:$AP$53,MATCH(Kulturmodeller!$D591,'Data - CO2'!$A$5:$A$53,0),BV$20)*AF591)</f>
        <v/>
      </c>
      <c r="BW591" t="str" cm="1">
        <f t="array" ref="BW591">IF($D591="","",INDEX('Data - CO2'!$B$5:$AP$53,MATCH(Kulturmodeller!$D591,'Data - CO2'!$A$5:$A$53,0),BW$20)*AG591)</f>
        <v/>
      </c>
      <c r="BX591" t="str" cm="1">
        <f t="array" ref="BX591">IF($D591="","",INDEX('Data - CO2'!$B$5:$AP$53,MATCH(Kulturmodeller!$D591,'Data - CO2'!$A$5:$A$53,0),BX$20)*AH591)</f>
        <v/>
      </c>
      <c r="BY591" t="str" cm="1">
        <f t="array" ref="BY591">IF($D591="","",INDEX('Data - CO2'!$B$5:$AP$53,MATCH(Kulturmodeller!$D591,'Data - CO2'!$A$5:$A$53,0),BY$20)*AI591)</f>
        <v/>
      </c>
      <c r="BZ591" t="str" cm="1">
        <f t="array" ref="BZ591">IF($D591="","",INDEX('Data - CO2'!$B$5:$AP$53,MATCH(Kulturmodeller!$D591,'Data - CO2'!$A$5:$A$53,0),BZ$20)*AJ591)</f>
        <v/>
      </c>
      <c r="CA591" t="str" cm="1">
        <f t="array" ref="CA591">IF($D591="","",INDEX('Data - CO2'!$B$5:$AP$53,MATCH(Kulturmodeller!$D591,'Data - CO2'!$A$5:$A$53,0),CA$20)*AK591)</f>
        <v/>
      </c>
      <c r="CB591" t="str" cm="1">
        <f t="array" ref="CB591">IF($D591="","",INDEX('Data - CO2'!$B$5:$AP$53,MATCH(Kulturmodeller!$D591,'Data - CO2'!$A$5:$A$53,0),CB$20)*AL591)</f>
        <v/>
      </c>
      <c r="CC591" t="str" cm="1">
        <f t="array" ref="CC591">IF($D591="","",INDEX('Data - CO2'!$B$5:$AP$53,MATCH(Kulturmodeller!$D591,'Data - CO2'!$A$5:$A$53,0),CC$20)*AM591)</f>
        <v/>
      </c>
      <c r="CD591" t="str" cm="1">
        <f t="array" ref="CD591">IF($D591="","",INDEX('Data - CO2'!$B$5:$AP$53,MATCH(Kulturmodeller!$D591,'Data - CO2'!$A$5:$A$53,0),CD$20)*AN591)</f>
        <v/>
      </c>
      <c r="CE591" t="str" cm="1">
        <f t="array" ref="CE591">IF($D591="","",INDEX('Data - CO2'!$B$5:$AP$53,MATCH(Kulturmodeller!$D591,'Data - CO2'!$A$5:$A$53,0),CE$20)*AO591)</f>
        <v/>
      </c>
      <c r="CF591" t="str" cm="1">
        <f t="array" ref="CF591">IF($D591="","",INDEX('Data - CO2'!$B$5:$AP$53,MATCH(Kulturmodeller!$D591,'Data - CO2'!$A$5:$A$53,0),CF$20)*AP591)</f>
        <v/>
      </c>
      <c r="CG591" t="str" cm="1">
        <f t="array" ref="CG591">IF($D591="","",INDEX('Data - CO2'!$B$5:$AP$53,MATCH(Kulturmodeller!$D591,'Data - CO2'!$A$5:$A$53,0),CG$20)*AQ591)</f>
        <v/>
      </c>
      <c r="CH591" t="str" cm="1">
        <f t="array" ref="CH591">IF($D591="","",INDEX('Data - CO2'!$B$5:$AP$53,MATCH(Kulturmodeller!$D591,'Data - CO2'!$A$5:$A$53,0),CH$20)*AR591)</f>
        <v/>
      </c>
      <c r="CI591" s="11" t="str" cm="1">
        <f t="array" ref="CI591">IF($D591="","",INDEX('Data - CO2'!$B$5:$AP$53,MATCH(Kulturmodeller!$D591,'Data - CO2'!$A$5:$A$53,0),CI$20)*AS591)</f>
        <v/>
      </c>
    </row>
    <row r="592" spans="1:87" x14ac:dyDescent="0.3">
      <c r="A592" s="12" t="s">
        <v>87</v>
      </c>
      <c r="B592" s="12"/>
      <c r="C592" s="129"/>
      <c r="D592" s="129"/>
      <c r="E592" s="127"/>
      <c r="F592" s="45">
        <f>E592</f>
        <v>0</v>
      </c>
      <c r="G592" s="46">
        <f t="shared" si="10068"/>
        <v>0</v>
      </c>
      <c r="H592" s="46">
        <f t="shared" si="10069"/>
        <v>0</v>
      </c>
      <c r="I592" s="46">
        <f t="shared" si="10070"/>
        <v>0</v>
      </c>
      <c r="J592" s="46">
        <f t="shared" si="10071"/>
        <v>0</v>
      </c>
      <c r="K592" s="46">
        <f t="shared" si="10072"/>
        <v>0</v>
      </c>
      <c r="L592" s="46">
        <f t="shared" si="10073"/>
        <v>0</v>
      </c>
      <c r="M592" s="46">
        <f t="shared" si="10074"/>
        <v>0</v>
      </c>
      <c r="N592" s="46">
        <f t="shared" si="10075"/>
        <v>0</v>
      </c>
      <c r="O592" s="46">
        <f t="shared" si="10076"/>
        <v>0</v>
      </c>
      <c r="P592" s="46">
        <f t="shared" si="10077"/>
        <v>0</v>
      </c>
      <c r="Q592" s="46">
        <f t="shared" si="10078"/>
        <v>0</v>
      </c>
      <c r="R592" s="46">
        <f t="shared" si="10079"/>
        <v>0</v>
      </c>
      <c r="S592" s="46">
        <f t="shared" si="10080"/>
        <v>0</v>
      </c>
      <c r="T592" s="46">
        <f t="shared" si="10081"/>
        <v>0</v>
      </c>
      <c r="U592" s="46">
        <f t="shared" si="10082"/>
        <v>0</v>
      </c>
      <c r="V592" s="46">
        <f t="shared" si="10083"/>
        <v>0</v>
      </c>
      <c r="W592" s="46">
        <f t="shared" si="10084"/>
        <v>0</v>
      </c>
      <c r="X592" s="46">
        <f t="shared" si="10085"/>
        <v>0</v>
      </c>
      <c r="Y592" s="46">
        <f t="shared" si="10086"/>
        <v>0</v>
      </c>
      <c r="Z592" s="46">
        <f t="shared" si="10087"/>
        <v>0</v>
      </c>
      <c r="AA592" s="46">
        <f t="shared" si="10088"/>
        <v>0</v>
      </c>
      <c r="AB592" s="46">
        <f t="shared" si="10089"/>
        <v>0</v>
      </c>
      <c r="AC592" s="46">
        <f t="shared" si="10090"/>
        <v>0</v>
      </c>
      <c r="AD592" s="46">
        <f t="shared" si="10091"/>
        <v>0</v>
      </c>
      <c r="AE592" s="46">
        <f t="shared" si="10092"/>
        <v>0</v>
      </c>
      <c r="AF592" s="46">
        <f t="shared" si="10093"/>
        <v>0</v>
      </c>
      <c r="AG592" s="46">
        <f t="shared" si="10094"/>
        <v>0</v>
      </c>
      <c r="AH592" s="46">
        <f t="shared" si="10095"/>
        <v>0</v>
      </c>
      <c r="AI592" s="46">
        <f t="shared" si="10096"/>
        <v>0</v>
      </c>
      <c r="AJ592" s="46">
        <f t="shared" si="10097"/>
        <v>0</v>
      </c>
      <c r="AK592" s="46">
        <f t="shared" si="10098"/>
        <v>0</v>
      </c>
      <c r="AL592" s="46">
        <f t="shared" si="10099"/>
        <v>0</v>
      </c>
      <c r="AM592" s="46">
        <f t="shared" si="10100"/>
        <v>0</v>
      </c>
      <c r="AN592" s="46">
        <f t="shared" si="10101"/>
        <v>0</v>
      </c>
      <c r="AO592" s="46">
        <f t="shared" si="10102"/>
        <v>0</v>
      </c>
      <c r="AP592" s="46">
        <f t="shared" si="10103"/>
        <v>0</v>
      </c>
      <c r="AQ592" s="46">
        <f t="shared" si="10104"/>
        <v>0</v>
      </c>
      <c r="AR592" s="46">
        <f t="shared" si="10105"/>
        <v>0</v>
      </c>
      <c r="AS592" s="47">
        <f t="shared" si="10106"/>
        <v>0</v>
      </c>
      <c r="AU592" s="10" t="str" cm="1">
        <f t="array" ref="AU592">IF($D592="","",INDEX('Data - CO2'!$B$5:$AP$53,MATCH(Kulturmodeller!$D592,'Data - CO2'!$A$5:$A$53,0),AU$20)*E592)</f>
        <v/>
      </c>
      <c r="AV592" t="str" cm="1">
        <f t="array" ref="AV592">IF($D592="","",INDEX('Data - CO2'!$B$5:$AP$53,MATCH(Kulturmodeller!$D592,'Data - CO2'!$A$5:$A$53,0),AV$20)*F592)</f>
        <v/>
      </c>
      <c r="AW592" t="str" cm="1">
        <f t="array" ref="AW592">IF($D592="","",INDEX('Data - CO2'!$B$5:$AP$53,MATCH(Kulturmodeller!$D592,'Data - CO2'!$A$5:$A$53,0),AW$20)*G592)</f>
        <v/>
      </c>
      <c r="AX592" t="str" cm="1">
        <f t="array" ref="AX592">IF($D592="","",INDEX('Data - CO2'!$B$5:$AP$53,MATCH(Kulturmodeller!$D592,'Data - CO2'!$A$5:$A$53,0),AX$20)*H592)</f>
        <v/>
      </c>
      <c r="AY592" t="str" cm="1">
        <f t="array" ref="AY592">IF($D592="","",INDEX('Data - CO2'!$B$5:$AP$53,MATCH(Kulturmodeller!$D592,'Data - CO2'!$A$5:$A$53,0),AY$20)*I592)</f>
        <v/>
      </c>
      <c r="AZ592" t="str" cm="1">
        <f t="array" ref="AZ592">IF($D592="","",INDEX('Data - CO2'!$B$5:$AP$53,MATCH(Kulturmodeller!$D592,'Data - CO2'!$A$5:$A$53,0),AZ$20)*J592)</f>
        <v/>
      </c>
      <c r="BA592" t="str" cm="1">
        <f t="array" ref="BA592">IF($D592="","",INDEX('Data - CO2'!$B$5:$AP$53,MATCH(Kulturmodeller!$D592,'Data - CO2'!$A$5:$A$53,0),BA$20)*K592)</f>
        <v/>
      </c>
      <c r="BB592" t="str" cm="1">
        <f t="array" ref="BB592">IF($D592="","",INDEX('Data - CO2'!$B$5:$AP$53,MATCH(Kulturmodeller!$D592,'Data - CO2'!$A$5:$A$53,0),BB$20)*L592)</f>
        <v/>
      </c>
      <c r="BC592" t="str" cm="1">
        <f t="array" ref="BC592">IF($D592="","",INDEX('Data - CO2'!$B$5:$AP$53,MATCH(Kulturmodeller!$D592,'Data - CO2'!$A$5:$A$53,0),BC$20)*M592)</f>
        <v/>
      </c>
      <c r="BD592" t="str" cm="1">
        <f t="array" ref="BD592">IF($D592="","",INDEX('Data - CO2'!$B$5:$AP$53,MATCH(Kulturmodeller!$D592,'Data - CO2'!$A$5:$A$53,0),BD$20)*N592)</f>
        <v/>
      </c>
      <c r="BE592" t="str" cm="1">
        <f t="array" ref="BE592">IF($D592="","",INDEX('Data - CO2'!$B$5:$AP$53,MATCH(Kulturmodeller!$D592,'Data - CO2'!$A$5:$A$53,0),BE$20)*O592)</f>
        <v/>
      </c>
      <c r="BF592" t="str" cm="1">
        <f t="array" ref="BF592">IF($D592="","",INDEX('Data - CO2'!$B$5:$AP$53,MATCH(Kulturmodeller!$D592,'Data - CO2'!$A$5:$A$53,0),BF$20)*P592)</f>
        <v/>
      </c>
      <c r="BG592" t="str" cm="1">
        <f t="array" ref="BG592">IF($D592="","",INDEX('Data - CO2'!$B$5:$AP$53,MATCH(Kulturmodeller!$D592,'Data - CO2'!$A$5:$A$53,0),BG$20)*Q592)</f>
        <v/>
      </c>
      <c r="BH592" t="str" cm="1">
        <f t="array" ref="BH592">IF($D592="","",INDEX('Data - CO2'!$B$5:$AP$53,MATCH(Kulturmodeller!$D592,'Data - CO2'!$A$5:$A$53,0),BH$20)*R592)</f>
        <v/>
      </c>
      <c r="BI592" t="str" cm="1">
        <f t="array" ref="BI592">IF($D592="","",INDEX('Data - CO2'!$B$5:$AP$53,MATCH(Kulturmodeller!$D592,'Data - CO2'!$A$5:$A$53,0),BI$20)*S592)</f>
        <v/>
      </c>
      <c r="BJ592" t="str" cm="1">
        <f t="array" ref="BJ592">IF($D592="","",INDEX('Data - CO2'!$B$5:$AP$53,MATCH(Kulturmodeller!$D592,'Data - CO2'!$A$5:$A$53,0),BJ$20)*T592)</f>
        <v/>
      </c>
      <c r="BK592" t="str" cm="1">
        <f t="array" ref="BK592">IF($D592="","",INDEX('Data - CO2'!$B$5:$AP$53,MATCH(Kulturmodeller!$D592,'Data - CO2'!$A$5:$A$53,0),BK$20)*U592)</f>
        <v/>
      </c>
      <c r="BL592" t="str" cm="1">
        <f t="array" ref="BL592">IF($D592="","",INDEX('Data - CO2'!$B$5:$AP$53,MATCH(Kulturmodeller!$D592,'Data - CO2'!$A$5:$A$53,0),BL$20)*V592)</f>
        <v/>
      </c>
      <c r="BM592" t="str" cm="1">
        <f t="array" ref="BM592">IF($D592="","",INDEX('Data - CO2'!$B$5:$AP$53,MATCH(Kulturmodeller!$D592,'Data - CO2'!$A$5:$A$53,0),BM$20)*W592)</f>
        <v/>
      </c>
      <c r="BN592" t="str" cm="1">
        <f t="array" ref="BN592">IF($D592="","",INDEX('Data - CO2'!$B$5:$AP$53,MATCH(Kulturmodeller!$D592,'Data - CO2'!$A$5:$A$53,0),BN$20)*X592)</f>
        <v/>
      </c>
      <c r="BO592" t="str" cm="1">
        <f t="array" ref="BO592">IF($D592="","",INDEX('Data - CO2'!$B$5:$AP$53,MATCH(Kulturmodeller!$D592,'Data - CO2'!$A$5:$A$53,0),BO$20)*Y592)</f>
        <v/>
      </c>
      <c r="BP592" t="str" cm="1">
        <f t="array" ref="BP592">IF($D592="","",INDEX('Data - CO2'!$B$5:$AP$53,MATCH(Kulturmodeller!$D592,'Data - CO2'!$A$5:$A$53,0),BP$20)*Z592)</f>
        <v/>
      </c>
      <c r="BQ592" t="str" cm="1">
        <f t="array" ref="BQ592">IF($D592="","",INDEX('Data - CO2'!$B$5:$AP$53,MATCH(Kulturmodeller!$D592,'Data - CO2'!$A$5:$A$53,0),BQ$20)*AA592)</f>
        <v/>
      </c>
      <c r="BR592" t="str" cm="1">
        <f t="array" ref="BR592">IF($D592="","",INDEX('Data - CO2'!$B$5:$AP$53,MATCH(Kulturmodeller!$D592,'Data - CO2'!$A$5:$A$53,0),BR$20)*AB592)</f>
        <v/>
      </c>
      <c r="BS592" t="str" cm="1">
        <f t="array" ref="BS592">IF($D592="","",INDEX('Data - CO2'!$B$5:$AP$53,MATCH(Kulturmodeller!$D592,'Data - CO2'!$A$5:$A$53,0),BS$20)*AC592)</f>
        <v/>
      </c>
      <c r="BT592" t="str" cm="1">
        <f t="array" ref="BT592">IF($D592="","",INDEX('Data - CO2'!$B$5:$AP$53,MATCH(Kulturmodeller!$D592,'Data - CO2'!$A$5:$A$53,0),BT$20)*AD592)</f>
        <v/>
      </c>
      <c r="BU592" t="str" cm="1">
        <f t="array" ref="BU592">IF($D592="","",INDEX('Data - CO2'!$B$5:$AP$53,MATCH(Kulturmodeller!$D592,'Data - CO2'!$A$5:$A$53,0),BU$20)*AE592)</f>
        <v/>
      </c>
      <c r="BV592" t="str" cm="1">
        <f t="array" ref="BV592">IF($D592="","",INDEX('Data - CO2'!$B$5:$AP$53,MATCH(Kulturmodeller!$D592,'Data - CO2'!$A$5:$A$53,0),BV$20)*AF592)</f>
        <v/>
      </c>
      <c r="BW592" t="str" cm="1">
        <f t="array" ref="BW592">IF($D592="","",INDEX('Data - CO2'!$B$5:$AP$53,MATCH(Kulturmodeller!$D592,'Data - CO2'!$A$5:$A$53,0),BW$20)*AG592)</f>
        <v/>
      </c>
      <c r="BX592" t="str" cm="1">
        <f t="array" ref="BX592">IF($D592="","",INDEX('Data - CO2'!$B$5:$AP$53,MATCH(Kulturmodeller!$D592,'Data - CO2'!$A$5:$A$53,0),BX$20)*AH592)</f>
        <v/>
      </c>
      <c r="BY592" t="str" cm="1">
        <f t="array" ref="BY592">IF($D592="","",INDEX('Data - CO2'!$B$5:$AP$53,MATCH(Kulturmodeller!$D592,'Data - CO2'!$A$5:$A$53,0),BY$20)*AI592)</f>
        <v/>
      </c>
      <c r="BZ592" t="str" cm="1">
        <f t="array" ref="BZ592">IF($D592="","",INDEX('Data - CO2'!$B$5:$AP$53,MATCH(Kulturmodeller!$D592,'Data - CO2'!$A$5:$A$53,0),BZ$20)*AJ592)</f>
        <v/>
      </c>
      <c r="CA592" t="str" cm="1">
        <f t="array" ref="CA592">IF($D592="","",INDEX('Data - CO2'!$B$5:$AP$53,MATCH(Kulturmodeller!$D592,'Data - CO2'!$A$5:$A$53,0),CA$20)*AK592)</f>
        <v/>
      </c>
      <c r="CB592" t="str" cm="1">
        <f t="array" ref="CB592">IF($D592="","",INDEX('Data - CO2'!$B$5:$AP$53,MATCH(Kulturmodeller!$D592,'Data - CO2'!$A$5:$A$53,0),CB$20)*AL592)</f>
        <v/>
      </c>
      <c r="CC592" t="str" cm="1">
        <f t="array" ref="CC592">IF($D592="","",INDEX('Data - CO2'!$B$5:$AP$53,MATCH(Kulturmodeller!$D592,'Data - CO2'!$A$5:$A$53,0),CC$20)*AM592)</f>
        <v/>
      </c>
      <c r="CD592" t="str" cm="1">
        <f t="array" ref="CD592">IF($D592="","",INDEX('Data - CO2'!$B$5:$AP$53,MATCH(Kulturmodeller!$D592,'Data - CO2'!$A$5:$A$53,0),CD$20)*AN592)</f>
        <v/>
      </c>
      <c r="CE592" t="str" cm="1">
        <f t="array" ref="CE592">IF($D592="","",INDEX('Data - CO2'!$B$5:$AP$53,MATCH(Kulturmodeller!$D592,'Data - CO2'!$A$5:$A$53,0),CE$20)*AO592)</f>
        <v/>
      </c>
      <c r="CF592" t="str" cm="1">
        <f t="array" ref="CF592">IF($D592="","",INDEX('Data - CO2'!$B$5:$AP$53,MATCH(Kulturmodeller!$D592,'Data - CO2'!$A$5:$A$53,0),CF$20)*AP592)</f>
        <v/>
      </c>
      <c r="CG592" t="str" cm="1">
        <f t="array" ref="CG592">IF($D592="","",INDEX('Data - CO2'!$B$5:$AP$53,MATCH(Kulturmodeller!$D592,'Data - CO2'!$A$5:$A$53,0),CG$20)*AQ592)</f>
        <v/>
      </c>
      <c r="CH592" t="str" cm="1">
        <f t="array" ref="CH592">IF($D592="","",INDEX('Data - CO2'!$B$5:$AP$53,MATCH(Kulturmodeller!$D592,'Data - CO2'!$A$5:$A$53,0),CH$20)*AR592)</f>
        <v/>
      </c>
      <c r="CI592" s="11" t="str" cm="1">
        <f t="array" ref="CI592">IF($D592="","",INDEX('Data - CO2'!$B$5:$AP$53,MATCH(Kulturmodeller!$D592,'Data - CO2'!$A$5:$A$53,0),CI$20)*AS592)</f>
        <v/>
      </c>
    </row>
    <row r="593" spans="1:87" x14ac:dyDescent="0.3">
      <c r="A593" s="42"/>
      <c r="B593" s="42"/>
      <c r="C593" s="42"/>
      <c r="D593" s="12"/>
      <c r="E593" s="52"/>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4"/>
      <c r="AU593" s="111">
        <f t="shared" ref="AU593:CH593" si="10107">SUM(AU591:AU592)</f>
        <v>0</v>
      </c>
      <c r="AV593" s="112">
        <f t="shared" si="10107"/>
        <v>0</v>
      </c>
      <c r="AW593" s="112">
        <f t="shared" si="10107"/>
        <v>0</v>
      </c>
      <c r="AX593" s="112">
        <f t="shared" si="10107"/>
        <v>0</v>
      </c>
      <c r="AY593" s="112">
        <f t="shared" si="10107"/>
        <v>0</v>
      </c>
      <c r="AZ593" s="112">
        <f t="shared" si="10107"/>
        <v>0</v>
      </c>
      <c r="BA593" s="112">
        <f t="shared" si="10107"/>
        <v>0</v>
      </c>
      <c r="BB593" s="112">
        <f t="shared" si="10107"/>
        <v>0</v>
      </c>
      <c r="BC593" s="112">
        <f t="shared" si="10107"/>
        <v>0</v>
      </c>
      <c r="BD593" s="112">
        <f t="shared" si="10107"/>
        <v>0</v>
      </c>
      <c r="BE593" s="112">
        <f t="shared" si="10107"/>
        <v>0</v>
      </c>
      <c r="BF593" s="112">
        <f t="shared" si="10107"/>
        <v>0</v>
      </c>
      <c r="BG593" s="112">
        <f t="shared" si="10107"/>
        <v>0</v>
      </c>
      <c r="BH593" s="112">
        <f t="shared" si="10107"/>
        <v>0</v>
      </c>
      <c r="BI593" s="112">
        <f t="shared" si="10107"/>
        <v>0</v>
      </c>
      <c r="BJ593" s="112">
        <f t="shared" si="10107"/>
        <v>0</v>
      </c>
      <c r="BK593" s="112">
        <f t="shared" si="10107"/>
        <v>0</v>
      </c>
      <c r="BL593" s="112">
        <f t="shared" si="10107"/>
        <v>0</v>
      </c>
      <c r="BM593" s="112">
        <f t="shared" si="10107"/>
        <v>0</v>
      </c>
      <c r="BN593" s="112">
        <f t="shared" si="10107"/>
        <v>0</v>
      </c>
      <c r="BO593" s="112">
        <f t="shared" si="10107"/>
        <v>0</v>
      </c>
      <c r="BP593" s="112">
        <f t="shared" si="10107"/>
        <v>0</v>
      </c>
      <c r="BQ593" s="112">
        <f t="shared" si="10107"/>
        <v>0</v>
      </c>
      <c r="BR593" s="112">
        <f t="shared" si="10107"/>
        <v>0</v>
      </c>
      <c r="BS593" s="112">
        <f t="shared" si="10107"/>
        <v>0</v>
      </c>
      <c r="BT593" s="112">
        <f t="shared" si="10107"/>
        <v>0</v>
      </c>
      <c r="BU593" s="112">
        <f t="shared" si="10107"/>
        <v>0</v>
      </c>
      <c r="BV593" s="112">
        <f t="shared" si="10107"/>
        <v>0</v>
      </c>
      <c r="BW593" s="112">
        <f t="shared" si="10107"/>
        <v>0</v>
      </c>
      <c r="BX593" s="112">
        <f t="shared" si="10107"/>
        <v>0</v>
      </c>
      <c r="BY593" s="112">
        <f t="shared" si="10107"/>
        <v>0</v>
      </c>
      <c r="BZ593" s="112">
        <f t="shared" si="10107"/>
        <v>0</v>
      </c>
      <c r="CA593" s="112">
        <f t="shared" si="10107"/>
        <v>0</v>
      </c>
      <c r="CB593" s="112">
        <f t="shared" si="10107"/>
        <v>0</v>
      </c>
      <c r="CC593" s="112">
        <f t="shared" si="10107"/>
        <v>0</v>
      </c>
      <c r="CD593" s="112">
        <f t="shared" si="10107"/>
        <v>0</v>
      </c>
      <c r="CE593" s="112">
        <f t="shared" si="10107"/>
        <v>0</v>
      </c>
      <c r="CF593" s="112">
        <f t="shared" si="10107"/>
        <v>0</v>
      </c>
      <c r="CG593" s="112">
        <f t="shared" si="10107"/>
        <v>0</v>
      </c>
      <c r="CH593" s="112">
        <f t="shared" si="10107"/>
        <v>0</v>
      </c>
      <c r="CI593" s="113">
        <f>SUM(CI591:CI592)</f>
        <v>0</v>
      </c>
    </row>
    <row r="594" spans="1:87" x14ac:dyDescent="0.3">
      <c r="A594" s="55" t="s">
        <v>88</v>
      </c>
      <c r="B594" s="55"/>
      <c r="C594" s="55"/>
      <c r="D594" s="56"/>
      <c r="E594" s="57"/>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9"/>
      <c r="AT594" s="91">
        <f>AVERAGE(BO594:CI594)</f>
        <v>353.88419122000022</v>
      </c>
      <c r="AU594" s="111">
        <f>AU590+AU593</f>
        <v>0</v>
      </c>
      <c r="AV594" s="112">
        <f t="shared" ref="AV594:CI594" si="10108">AV590+AV593</f>
        <v>6.473475317059906</v>
      </c>
      <c r="AW594" s="112">
        <f t="shared" si="10108"/>
        <v>42.454935852003473</v>
      </c>
      <c r="AX594" s="112">
        <f t="shared" si="10108"/>
        <v>102.99371432734331</v>
      </c>
      <c r="AY594" s="112">
        <f t="shared" si="10108"/>
        <v>205.21458287877709</v>
      </c>
      <c r="AZ594" s="112">
        <f t="shared" si="10108"/>
        <v>279.35725194718356</v>
      </c>
      <c r="BA594" s="112">
        <f t="shared" si="10108"/>
        <v>322.28236381179443</v>
      </c>
      <c r="BB594" s="112">
        <f t="shared" si="10108"/>
        <v>360.31046186298647</v>
      </c>
      <c r="BC594" s="112">
        <f t="shared" si="10108"/>
        <v>393.00460937150996</v>
      </c>
      <c r="BD594" s="112">
        <f t="shared" si="10108"/>
        <v>418.94957269660665</v>
      </c>
      <c r="BE594" s="112">
        <f t="shared" si="10108"/>
        <v>434.71852781057407</v>
      </c>
      <c r="BF594" s="112">
        <f t="shared" si="10108"/>
        <v>449.81041845716334</v>
      </c>
      <c r="BG594" s="112">
        <f t="shared" si="10108"/>
        <v>463.6774932765386</v>
      </c>
      <c r="BH594" s="112">
        <f t="shared" si="10108"/>
        <v>477.28576169171055</v>
      </c>
      <c r="BI594" s="112">
        <f t="shared" si="10108"/>
        <v>487.54589887706913</v>
      </c>
      <c r="BJ594" s="112">
        <f t="shared" si="10108"/>
        <v>235.08547074731166</v>
      </c>
      <c r="BK594" s="112">
        <f t="shared" si="10108"/>
        <v>255.96511059422292</v>
      </c>
      <c r="BL594" s="112">
        <f t="shared" si="10108"/>
        <v>111.71301116248877</v>
      </c>
      <c r="BM594" s="112">
        <f t="shared" si="10108"/>
        <v>179.04928708566615</v>
      </c>
      <c r="BN594" s="112">
        <f t="shared" si="10108"/>
        <v>270.35657767317423</v>
      </c>
      <c r="BO594" s="112">
        <f t="shared" si="10108"/>
        <v>345.18894640670862</v>
      </c>
      <c r="BP594" s="112">
        <f t="shared" si="10108"/>
        <v>370.44967419187685</v>
      </c>
      <c r="BQ594" s="112">
        <f t="shared" si="10108"/>
        <v>401.70177031322208</v>
      </c>
      <c r="BR594" s="112">
        <f t="shared" si="10108"/>
        <v>428.86266855461685</v>
      </c>
      <c r="BS594" s="112">
        <f t="shared" si="10108"/>
        <v>449.17656362933309</v>
      </c>
      <c r="BT594" s="112">
        <f t="shared" si="10108"/>
        <v>466.87057613531346</v>
      </c>
      <c r="BU594" s="112">
        <f t="shared" si="10108"/>
        <v>479.76002067987253</v>
      </c>
      <c r="BV594" s="112">
        <f t="shared" si="10108"/>
        <v>419.91633045167987</v>
      </c>
      <c r="BW594" s="112">
        <f t="shared" si="10108"/>
        <v>429.96856724198489</v>
      </c>
      <c r="BX594" s="112">
        <f t="shared" si="10108"/>
        <v>176.53866410444823</v>
      </c>
      <c r="BY594" s="112">
        <f t="shared" si="10108"/>
        <v>198.52533830889882</v>
      </c>
      <c r="BZ594" s="112">
        <f t="shared" si="10108"/>
        <v>239.94923533763128</v>
      </c>
      <c r="CA594" s="112">
        <f t="shared" si="10108"/>
        <v>300.10642975640104</v>
      </c>
      <c r="CB594" s="112">
        <f t="shared" si="10108"/>
        <v>189.94730368449834</v>
      </c>
      <c r="CC594" s="112">
        <f t="shared" si="10108"/>
        <v>232.12408470494796</v>
      </c>
      <c r="CD594" s="112">
        <f t="shared" si="10108"/>
        <v>285.2039669033216</v>
      </c>
      <c r="CE594" s="112">
        <f t="shared" si="10108"/>
        <v>359.30606324496512</v>
      </c>
      <c r="CF594" s="112">
        <f t="shared" si="10108"/>
        <v>381.12599566888844</v>
      </c>
      <c r="CG594" s="112">
        <f t="shared" si="10108"/>
        <v>403.56977609931869</v>
      </c>
      <c r="CH594" s="112">
        <f t="shared" si="10108"/>
        <v>426.2108914092164</v>
      </c>
      <c r="CI594" s="113">
        <f t="shared" si="10108"/>
        <v>447.06514879286186</v>
      </c>
    </row>
    <row r="597" spans="1:87" x14ac:dyDescent="0.3">
      <c r="A597" s="60" t="s">
        <v>414</v>
      </c>
      <c r="AU597" t="s">
        <v>91</v>
      </c>
    </row>
    <row r="598" spans="1:87" x14ac:dyDescent="0.3">
      <c r="A598" s="25" t="s">
        <v>415</v>
      </c>
      <c r="B598" s="25"/>
      <c r="C598" s="25"/>
      <c r="D598" s="26"/>
      <c r="E598" s="27" t="s">
        <v>78</v>
      </c>
      <c r="F598" s="104"/>
      <c r="G598" s="104"/>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9"/>
      <c r="AU598">
        <v>1</v>
      </c>
      <c r="AV598">
        <v>2</v>
      </c>
      <c r="AW598">
        <v>3</v>
      </c>
      <c r="AX598">
        <v>4</v>
      </c>
      <c r="AY598">
        <v>5</v>
      </c>
      <c r="AZ598">
        <v>6</v>
      </c>
      <c r="BA598">
        <v>7</v>
      </c>
      <c r="BB598">
        <v>8</v>
      </c>
      <c r="BC598">
        <v>9</v>
      </c>
      <c r="BD598">
        <v>10</v>
      </c>
      <c r="BE598">
        <v>11</v>
      </c>
      <c r="BF598">
        <v>12</v>
      </c>
      <c r="BG598">
        <v>13</v>
      </c>
      <c r="BH598">
        <v>14</v>
      </c>
      <c r="BI598">
        <v>15</v>
      </c>
      <c r="BJ598">
        <v>16</v>
      </c>
      <c r="BK598">
        <v>17</v>
      </c>
      <c r="BL598">
        <v>18</v>
      </c>
      <c r="BM598">
        <v>19</v>
      </c>
      <c r="BN598">
        <v>20</v>
      </c>
      <c r="BO598">
        <v>21</v>
      </c>
      <c r="BP598">
        <v>22</v>
      </c>
      <c r="BQ598">
        <v>23</v>
      </c>
      <c r="BR598">
        <v>24</v>
      </c>
      <c r="BS598">
        <v>25</v>
      </c>
      <c r="BT598">
        <v>26</v>
      </c>
      <c r="BU598">
        <v>27</v>
      </c>
      <c r="BV598">
        <v>28</v>
      </c>
      <c r="BW598">
        <v>29</v>
      </c>
      <c r="BX598">
        <v>30</v>
      </c>
      <c r="BY598">
        <v>31</v>
      </c>
      <c r="BZ598">
        <v>32</v>
      </c>
      <c r="CA598">
        <v>33</v>
      </c>
      <c r="CB598">
        <v>34</v>
      </c>
      <c r="CC598">
        <v>35</v>
      </c>
      <c r="CD598">
        <v>36</v>
      </c>
      <c r="CE598">
        <v>37</v>
      </c>
      <c r="CF598">
        <v>38</v>
      </c>
      <c r="CG598">
        <v>39</v>
      </c>
      <c r="CH598">
        <v>40</v>
      </c>
      <c r="CI598">
        <v>41</v>
      </c>
    </row>
    <row r="599" spans="1:87" x14ac:dyDescent="0.3">
      <c r="A599" s="147" t="s">
        <v>303</v>
      </c>
      <c r="B599" s="148">
        <f>Lister!$B$13</f>
        <v>1</v>
      </c>
      <c r="C599" s="28" t="s">
        <v>60</v>
      </c>
      <c r="D599" s="29" t="s">
        <v>79</v>
      </c>
      <c r="E599" s="30" t="s">
        <v>163</v>
      </c>
      <c r="F599" s="31" t="s">
        <v>250</v>
      </c>
      <c r="G599" s="31" t="s">
        <v>137</v>
      </c>
      <c r="H599" s="31" t="s">
        <v>138</v>
      </c>
      <c r="I599" s="31" t="s">
        <v>139</v>
      </c>
      <c r="J599" s="31" t="s">
        <v>140</v>
      </c>
      <c r="K599" s="31" t="s">
        <v>141</v>
      </c>
      <c r="L599" s="31" t="s">
        <v>80</v>
      </c>
      <c r="M599" s="31" t="s">
        <v>144</v>
      </c>
      <c r="N599" s="31" t="s">
        <v>145</v>
      </c>
      <c r="O599" s="31" t="s">
        <v>146</v>
      </c>
      <c r="P599" s="31" t="s">
        <v>147</v>
      </c>
      <c r="Q599" s="31" t="s">
        <v>152</v>
      </c>
      <c r="R599" s="31" t="s">
        <v>153</v>
      </c>
      <c r="S599" s="31" t="s">
        <v>154</v>
      </c>
      <c r="T599" s="31" t="s">
        <v>155</v>
      </c>
      <c r="U599" s="31" t="s">
        <v>156</v>
      </c>
      <c r="V599" s="31" t="s">
        <v>229</v>
      </c>
      <c r="W599" s="31" t="s">
        <v>157</v>
      </c>
      <c r="X599" s="31" t="s">
        <v>158</v>
      </c>
      <c r="Y599" s="31" t="s">
        <v>159</v>
      </c>
      <c r="Z599" s="31" t="s">
        <v>230</v>
      </c>
      <c r="AA599" s="31" t="s">
        <v>231</v>
      </c>
      <c r="AB599" s="31" t="s">
        <v>232</v>
      </c>
      <c r="AC599" s="31" t="s">
        <v>233</v>
      </c>
      <c r="AD599" s="31" t="s">
        <v>234</v>
      </c>
      <c r="AE599" s="31" t="s">
        <v>235</v>
      </c>
      <c r="AF599" s="31" t="s">
        <v>236</v>
      </c>
      <c r="AG599" s="31" t="s">
        <v>237</v>
      </c>
      <c r="AH599" s="31" t="s">
        <v>238</v>
      </c>
      <c r="AI599" s="31" t="s">
        <v>239</v>
      </c>
      <c r="AJ599" s="31" t="s">
        <v>240</v>
      </c>
      <c r="AK599" s="31" t="s">
        <v>241</v>
      </c>
      <c r="AL599" s="31" t="s">
        <v>242</v>
      </c>
      <c r="AM599" s="31" t="s">
        <v>243</v>
      </c>
      <c r="AN599" s="31" t="s">
        <v>244</v>
      </c>
      <c r="AO599" s="31" t="s">
        <v>245</v>
      </c>
      <c r="AP599" s="31" t="s">
        <v>246</v>
      </c>
      <c r="AQ599" s="31" t="s">
        <v>247</v>
      </c>
      <c r="AR599" s="31" t="s">
        <v>248</v>
      </c>
      <c r="AS599" s="32" t="s">
        <v>249</v>
      </c>
      <c r="AU599" s="19">
        <v>1</v>
      </c>
      <c r="AV599" s="19">
        <v>5</v>
      </c>
      <c r="AW599" s="19">
        <v>10</v>
      </c>
      <c r="AX599" s="19">
        <v>15</v>
      </c>
      <c r="AY599" s="19">
        <v>20</v>
      </c>
      <c r="AZ599" s="19">
        <v>25</v>
      </c>
      <c r="BA599" s="19">
        <v>30</v>
      </c>
      <c r="BB599" s="19">
        <v>35</v>
      </c>
      <c r="BC599" s="19">
        <v>40</v>
      </c>
      <c r="BD599" s="19">
        <v>45</v>
      </c>
      <c r="BE599" s="19">
        <v>50</v>
      </c>
      <c r="BF599" s="19">
        <v>55</v>
      </c>
      <c r="BG599" s="19">
        <v>60</v>
      </c>
      <c r="BH599" s="19">
        <v>65</v>
      </c>
      <c r="BI599" s="19">
        <v>70</v>
      </c>
      <c r="BJ599" s="19">
        <v>75</v>
      </c>
      <c r="BK599" s="19">
        <v>80</v>
      </c>
      <c r="BL599" s="19">
        <v>85</v>
      </c>
      <c r="BM599" s="19">
        <v>90</v>
      </c>
      <c r="BN599" s="19">
        <v>95</v>
      </c>
      <c r="BO599" s="19">
        <v>100</v>
      </c>
      <c r="BP599" s="19">
        <v>105</v>
      </c>
      <c r="BQ599" s="19">
        <v>110</v>
      </c>
      <c r="BR599" s="19">
        <v>115</v>
      </c>
      <c r="BS599" s="19">
        <v>120</v>
      </c>
      <c r="BT599" s="19">
        <v>125</v>
      </c>
      <c r="BU599" s="19">
        <v>130</v>
      </c>
      <c r="BV599" s="19">
        <v>135</v>
      </c>
      <c r="BW599" s="19">
        <v>140</v>
      </c>
      <c r="BX599" s="19">
        <v>145</v>
      </c>
      <c r="BY599" s="2">
        <v>150</v>
      </c>
      <c r="BZ599" s="19">
        <v>155</v>
      </c>
      <c r="CA599" s="2">
        <v>160</v>
      </c>
      <c r="CB599" s="19">
        <v>165</v>
      </c>
      <c r="CC599" s="2">
        <v>170</v>
      </c>
      <c r="CD599" s="19">
        <v>175</v>
      </c>
      <c r="CE599" s="2">
        <v>180</v>
      </c>
      <c r="CF599" s="19">
        <v>185</v>
      </c>
      <c r="CG599" s="2">
        <v>190</v>
      </c>
      <c r="CH599" s="19">
        <v>195</v>
      </c>
      <c r="CI599" s="2">
        <v>200</v>
      </c>
    </row>
    <row r="600" spans="1:87" x14ac:dyDescent="0.3">
      <c r="A600" s="33" t="s">
        <v>81</v>
      </c>
      <c r="B600" s="33"/>
      <c r="C600" s="124" t="str">
        <f>'Katalog over Kulturmodeller '!F206</f>
        <v>SGR</v>
      </c>
      <c r="D600" s="125" t="s">
        <v>280</v>
      </c>
      <c r="E600" s="139">
        <f>'Katalog over Kulturmodeller '!W206</f>
        <v>0.5</v>
      </c>
      <c r="F600" s="37">
        <f>E600+((E605-F605)+(E606-F606))*(E600/SUM(E600:E604))</f>
        <v>0.5</v>
      </c>
      <c r="G600" s="37">
        <f t="shared" ref="G600" si="10109">F600+((F605-G605)+(F606-G606))*(F600/SUM(F600:F604))</f>
        <v>0.5</v>
      </c>
      <c r="H600" s="37">
        <f t="shared" ref="H600" si="10110">G600+((G605-H605)+(G606-H606))*(G600/SUM(G600:G604))</f>
        <v>0.51851851851851849</v>
      </c>
      <c r="I600" s="37">
        <f t="shared" ref="I600" si="10111">H600+((H605-I605)+(H606-I606))*(H600/SUM(H600:H604))</f>
        <v>0.53703703703703698</v>
      </c>
      <c r="J600" s="37">
        <f t="shared" ref="J600" si="10112">I600+((I605-J605)+(I606-J606))*(I600/SUM(I600:I604))</f>
        <v>0.55555555555555547</v>
      </c>
      <c r="K600" s="37">
        <f t="shared" ref="K600" si="10113">J600+((J605-K605)+(J606-K606))*(J600/SUM(J600:J604))</f>
        <v>0.55555555555555547</v>
      </c>
      <c r="L600" s="37">
        <f t="shared" ref="L600" si="10114">K600+((K605-L605)+(K606-L606))*(K600/SUM(K600:K604))</f>
        <v>0.55555555555555547</v>
      </c>
      <c r="M600" s="37">
        <f t="shared" ref="M600" si="10115">L600+((L605-M605)+(L606-M606))*(L600/SUM(L600:L604))</f>
        <v>0.55555555555555547</v>
      </c>
      <c r="N600" s="37">
        <f t="shared" ref="N600" si="10116">M600+((M605-N605)+(M606-N606))*(M600/SUM(M600:M604))</f>
        <v>0.55555555555555547</v>
      </c>
      <c r="O600" s="37">
        <f t="shared" ref="O600" si="10117">N600+((N605-O605)+(N606-O606))*(N600/SUM(N600:N604))</f>
        <v>0.55555555555555547</v>
      </c>
      <c r="P600" s="37">
        <f t="shared" ref="P600" si="10118">O600+((O605-P605)+(O606-P606))*(O600/SUM(O600:O604))</f>
        <v>0.55555555555555547</v>
      </c>
      <c r="Q600" s="37">
        <f t="shared" ref="Q600" si="10119">P600+((P605-Q605)+(P606-Q606))*(P600/SUM(P600:P604))</f>
        <v>0.55555555555555547</v>
      </c>
      <c r="R600" s="37">
        <f t="shared" ref="R600" si="10120">Q600+((Q605-R605)+(Q606-R606))*(Q600/SUM(Q600:Q604))</f>
        <v>0.55555555555555547</v>
      </c>
      <c r="S600" s="37">
        <f t="shared" ref="S600" si="10121">R600+((R605-S605)+(R606-S606))*(R600/SUM(R600:R604))</f>
        <v>0.55555555555555547</v>
      </c>
      <c r="T600" s="37">
        <f t="shared" ref="T600" si="10122">S600+((S605-T605)+(S606-T606))*(S600/SUM(S600:S604))</f>
        <v>0.55555555555555547</v>
      </c>
      <c r="U600" s="37">
        <f t="shared" ref="U600" si="10123">T600+((T605-U605)+(T606-U606))*(T600/SUM(T600:T604))</f>
        <v>0.55555555555555547</v>
      </c>
      <c r="V600" s="37">
        <f t="shared" ref="V600" si="10124">U600+((U605-V605)+(U606-V606))*(U600/SUM(U600:U604))</f>
        <v>0.55555555555555547</v>
      </c>
      <c r="W600" s="37">
        <f t="shared" ref="W600" si="10125">V600+((V605-W605)+(V606-W606))*(V600/SUM(V600:V604))</f>
        <v>0.55555555555555547</v>
      </c>
      <c r="X600" s="37">
        <f t="shared" ref="X600" si="10126">W600+((W605-X605)+(W606-X606))*(W600/SUM(W600:W604))</f>
        <v>0.55555555555555547</v>
      </c>
      <c r="Y600" s="37">
        <f t="shared" ref="Y600" si="10127">X600+((X605-Y605)+(X606-Y606))*(X600/SUM(X600:X604))</f>
        <v>0.55555555555555547</v>
      </c>
      <c r="Z600" s="37">
        <f t="shared" ref="Z600" si="10128">Y600+((Y605-Z605)+(Y606-Z606))*(Y600/SUM(Y600:Y604))</f>
        <v>0.55555555555555547</v>
      </c>
      <c r="AA600" s="37">
        <f t="shared" ref="AA600" si="10129">Z600+((Z605-AA605)+(Z606-AA606))*(Z600/SUM(Z600:Z604))</f>
        <v>0.55555555555555547</v>
      </c>
      <c r="AB600" s="37">
        <f t="shared" ref="AB600" si="10130">AA600+((AA605-AB605)+(AA606-AB606))*(AA600/SUM(AA600:AA604))</f>
        <v>0.55555555555555547</v>
      </c>
      <c r="AC600" s="37">
        <f t="shared" ref="AC600" si="10131">AB600+((AB605-AC605)+(AB606-AC606))*(AB600/SUM(AB600:AB604))</f>
        <v>0.55555555555555547</v>
      </c>
      <c r="AD600" s="37">
        <f t="shared" ref="AD600" si="10132">AC600+((AC605-AD605)+(AC606-AD606))*(AC600/SUM(AC600:AC604))</f>
        <v>0.55555555555555547</v>
      </c>
      <c r="AE600" s="37">
        <f t="shared" ref="AE600" si="10133">AD600+((AD605-AE605)+(AD606-AE606))*(AD600/SUM(AD600:AD604))</f>
        <v>0.55555555555555547</v>
      </c>
      <c r="AF600" s="37">
        <f t="shared" ref="AF600" si="10134">AE600+((AE605-AF605)+(AE606-AF606))*(AE600/SUM(AE600:AE604))</f>
        <v>0.55555555555555547</v>
      </c>
      <c r="AG600" s="37">
        <f t="shared" ref="AG600" si="10135">AF600+((AF605-AG605)+(AF606-AG606))*(AF600/SUM(AF600:AF604))</f>
        <v>0.55555555555555547</v>
      </c>
      <c r="AH600" s="37">
        <f t="shared" ref="AH600" si="10136">AG600+((AG605-AH605)+(AG606-AH606))*(AG600/SUM(AG600:AG604))</f>
        <v>0.55555555555555547</v>
      </c>
      <c r="AI600" s="37">
        <f t="shared" ref="AI600" si="10137">AH600+((AH605-AI605)+(AH606-AI606))*(AH600/SUM(AH600:AH604))</f>
        <v>0.55555555555555547</v>
      </c>
      <c r="AJ600" s="37">
        <f t="shared" ref="AJ600" si="10138">AI600+((AI605-AJ605)+(AI606-AJ606))*(AI600/SUM(AI600:AI604))</f>
        <v>0.55555555555555547</v>
      </c>
      <c r="AK600" s="37">
        <f t="shared" ref="AK600" si="10139">AJ600+((AJ605-AK605)+(AJ606-AK606))*(AJ600/SUM(AJ600:AJ604))</f>
        <v>0.55555555555555547</v>
      </c>
      <c r="AL600" s="37">
        <f t="shared" ref="AL600" si="10140">AK600+((AK605-AL605)+(AK606-AL606))*(AK600/SUM(AK600:AK604))</f>
        <v>0.55555555555555547</v>
      </c>
      <c r="AM600" s="37">
        <f t="shared" ref="AM600" si="10141">AL600+((AL605-AM605)+(AL606-AM606))*(AL600/SUM(AL600:AL604))</f>
        <v>0.55555555555555547</v>
      </c>
      <c r="AN600" s="37">
        <f t="shared" ref="AN600" si="10142">AM600+((AM605-AN605)+(AM606-AN606))*(AM600/SUM(AM600:AM604))</f>
        <v>0.55555555555555547</v>
      </c>
      <c r="AO600" s="37">
        <f t="shared" ref="AO600" si="10143">AN600+((AN605-AO605)+(AN606-AO606))*(AN600/SUM(AN600:AN604))</f>
        <v>0.55555555555555547</v>
      </c>
      <c r="AP600" s="37">
        <f t="shared" ref="AP600" si="10144">AO600+((AO605-AP605)+(AO606-AP606))*(AO600/SUM(AO600:AO604))</f>
        <v>0.55555555555555547</v>
      </c>
      <c r="AQ600" s="37">
        <f t="shared" ref="AQ600" si="10145">AP600+((AP605-AQ605)+(AP606-AQ606))*(AP600/SUM(AP600:AP604))</f>
        <v>0.55555555555555547</v>
      </c>
      <c r="AR600" s="37">
        <f t="shared" ref="AR600" si="10146">AQ600+((AQ605-AR605)+(AQ606-AR606))*(AQ600/SUM(AQ600:AQ604))</f>
        <v>0.55555555555555547</v>
      </c>
      <c r="AS600" s="38">
        <f t="shared" ref="AS600" si="10147">AR600+((AR605-AS605)+(AR606-AS606))*(AR600/SUM(AR600:AR604))</f>
        <v>0.55555555555555547</v>
      </c>
      <c r="AU600" s="7" cm="1">
        <f t="array" ref="AU600">IF($D600="","",INDEX('Data - CO2'!$B$5:$AP$53,MATCH(Kulturmodeller!$D600,'Data - CO2'!$A$5:$A$53,0),AU$20)*E600)</f>
        <v>0</v>
      </c>
      <c r="AV600" s="8" cm="1">
        <f t="array" ref="AV600">IF($D600="","",INDEX('Data - CO2'!$B$5:$AP$53,MATCH(Kulturmodeller!$D600,'Data - CO2'!$A$5:$A$53,0),AV$20)*F600)</f>
        <v>0.37094442371406361</v>
      </c>
      <c r="AW600" s="8" cm="1">
        <f t="array" ref="AW600">IF($D600="","",INDEX('Data - CO2'!$B$5:$AP$53,MATCH(Kulturmodeller!$D600,'Data - CO2'!$A$5:$A$53,0),AW$20)*G600)</f>
        <v>2.4729628247604247</v>
      </c>
      <c r="AX600" s="8" cm="1">
        <f t="array" ref="AX600">IF($D600="","",INDEX('Data - CO2'!$B$5:$AP$53,MATCH(Kulturmodeller!$D600,'Data - CO2'!$A$5:$A$53,0),AX$20)*H600)</f>
        <v>6.4113851012307297</v>
      </c>
      <c r="AY600" s="8" cm="1">
        <f t="array" ref="AY600">IF($D600="","",INDEX('Data - CO2'!$B$5:$AP$53,MATCH(Kulturmodeller!$D600,'Data - CO2'!$A$5:$A$53,0),AY$20)*I600)</f>
        <v>13.280726281120796</v>
      </c>
      <c r="AZ600" s="8" cm="1">
        <f t="array" ref="AZ600">IF($D600="","",INDEX('Data - CO2'!$B$5:$AP$53,MATCH(Kulturmodeller!$D600,'Data - CO2'!$A$5:$A$53,0),AZ$20)*J600*$B599)</f>
        <v>32.799289842732534</v>
      </c>
      <c r="BA600" s="8" cm="1">
        <f t="array" ref="BA600">IF($D600="","",INDEX('Data - CO2'!$B$5:$AP$53,MATCH(Kulturmodeller!$D600,'Data - CO2'!$A$5:$A$53,0),BA$20)*K600*$B599)</f>
        <v>71.632114913143937</v>
      </c>
      <c r="BB600" s="8" cm="1">
        <f t="array" ref="BB600">IF($D600="","",INDEX('Data - CO2'!$B$5:$AP$53,MATCH(Kulturmodeller!$D600,'Data - CO2'!$A$5:$A$53,0),BB$20)*L600*$B599)</f>
        <v>127.95980104139267</v>
      </c>
      <c r="BC600" s="8" cm="1">
        <f t="array" ref="BC600">IF($D600="","",INDEX('Data - CO2'!$B$5:$AP$53,MATCH(Kulturmodeller!$D600,'Data - CO2'!$A$5:$A$53,0),BC$20)*M600*$B599)</f>
        <v>182.49601050278304</v>
      </c>
      <c r="BD600" s="8" cm="1">
        <f t="array" ref="BD600">IF($D600="","",INDEX('Data - CO2'!$B$5:$AP$53,MATCH(Kulturmodeller!$D600,'Data - CO2'!$A$5:$A$53,0),BD$20)*N600*$B599)</f>
        <v>214.6811605298542</v>
      </c>
      <c r="BE600" s="8" cm="1">
        <f t="array" ref="BE600">IF($D600="","",INDEX('Data - CO2'!$B$5:$AP$53,MATCH(Kulturmodeller!$D600,'Data - CO2'!$A$5:$A$53,0),BE$20)*O600*$B599)</f>
        <v>231.39650126580497</v>
      </c>
      <c r="BF600" s="8" cm="1">
        <f t="array" ref="BF600">IF($D600="","",INDEX('Data - CO2'!$B$5:$AP$53,MATCH(Kulturmodeller!$D600,'Data - CO2'!$A$5:$A$53,0),BF$20)*P600*$B599)</f>
        <v>249.61711780209836</v>
      </c>
      <c r="BG600" s="8" cm="1">
        <f t="array" ref="BG600">IF($D600="","",INDEX('Data - CO2'!$B$5:$AP$53,MATCH(Kulturmodeller!$D600,'Data - CO2'!$A$5:$A$53,0),BG$20)*Q600*$B599)</f>
        <v>266.13027674801884</v>
      </c>
      <c r="BH600" s="8" cm="1">
        <f t="array" ref="BH600">IF($D600="","",INDEX('Data - CO2'!$B$5:$AP$53,MATCH(Kulturmodeller!$D600,'Data - CO2'!$A$5:$A$53,0),BH$20)*R600*$B599)</f>
        <v>277.86252373696988</v>
      </c>
      <c r="BI600" s="8" cm="1">
        <f t="array" ref="BI600">IF($D600="","",INDEX('Data - CO2'!$B$5:$AP$53,MATCH(Kulturmodeller!$D600,'Data - CO2'!$A$5:$A$53,0),BI$20)*S600*$B599)</f>
        <v>286.58547130267908</v>
      </c>
      <c r="BJ600" s="8" cm="1">
        <f t="array" ref="BJ600">IF($D600="","",INDEX('Data - CO2'!$B$5:$AP$53,MATCH(Kulturmodeller!$D600,'Data - CO2'!$A$5:$A$53,0),BJ$20)*T600*$B599)</f>
        <v>0.41216047079340395</v>
      </c>
      <c r="BK600" s="8" cm="1">
        <f t="array" ref="BK600">IF($D600="","",INDEX('Data - CO2'!$B$5:$AP$53,MATCH(Kulturmodeller!$D600,'Data - CO2'!$A$5:$A$53,0),BK$20)*U600*$B599)</f>
        <v>2.7477364719560269</v>
      </c>
      <c r="BL600" s="8" cm="1">
        <f t="array" ref="BL600">IF($D600="","",INDEX('Data - CO2'!$B$5:$AP$53,MATCH(Kulturmodeller!$D600,'Data - CO2'!$A$5:$A$53,0),BL$20)*V600*$B599)</f>
        <v>6.8693411798900668</v>
      </c>
      <c r="BM600" s="8" cm="1">
        <f t="array" ref="BM600">IF($D600="","",INDEX('Data - CO2'!$B$5:$AP$53,MATCH(Kulturmodeller!$D600,'Data - CO2'!$A$5:$A$53,0),BM$20)*W600*$B599)</f>
        <v>13.738682359780134</v>
      </c>
      <c r="BN600" s="8" cm="1">
        <f t="array" ref="BN600">IF($D600="","",INDEX('Data - CO2'!$B$5:$AP$53,MATCH(Kulturmodeller!$D600,'Data - CO2'!$A$5:$A$53,0),BN$20)*X600*$B599)</f>
        <v>32.799289842732534</v>
      </c>
      <c r="BO600" s="8" cm="1">
        <f t="array" ref="BO600">IF($D600="","",INDEX('Data - CO2'!$B$5:$AP$53,MATCH(Kulturmodeller!$D600,'Data - CO2'!$A$5:$A$53,0),BO$20)*Y600*$B599)</f>
        <v>71.632114913143937</v>
      </c>
      <c r="BP600" s="8" cm="1">
        <f t="array" ref="BP600">IF($D600="","",INDEX('Data - CO2'!$B$5:$AP$53,MATCH(Kulturmodeller!$D600,'Data - CO2'!$A$5:$A$53,0),BP$20)*Z600*$B599)</f>
        <v>127.95980104139267</v>
      </c>
      <c r="BQ600" s="8" cm="1">
        <f t="array" ref="BQ600">IF($D600="","",INDEX('Data - CO2'!$B$5:$AP$53,MATCH(Kulturmodeller!$D600,'Data - CO2'!$A$5:$A$53,0),BQ$20)*AA600*$B599)</f>
        <v>182.49601050278304</v>
      </c>
      <c r="BR600" s="8" cm="1">
        <f t="array" ref="BR600">IF($D600="","",INDEX('Data - CO2'!$B$5:$AP$53,MATCH(Kulturmodeller!$D600,'Data - CO2'!$A$5:$A$53,0),BR$20)*AB600*$B599)</f>
        <v>214.6811605298542</v>
      </c>
      <c r="BS600" s="8" cm="1">
        <f t="array" ref="BS600">IF($D600="","",INDEX('Data - CO2'!$B$5:$AP$53,MATCH(Kulturmodeller!$D600,'Data - CO2'!$A$5:$A$53,0),BS$20)*AC600*$B599)</f>
        <v>231.39650126580497</v>
      </c>
      <c r="BT600" s="8" cm="1">
        <f t="array" ref="BT600">IF($D600="","",INDEX('Data - CO2'!$B$5:$AP$53,MATCH(Kulturmodeller!$D600,'Data - CO2'!$A$5:$A$53,0),BT$20)*AD600*$B599)</f>
        <v>249.61711780209836</v>
      </c>
      <c r="BU600" s="8" cm="1">
        <f t="array" ref="BU600">IF($D600="","",INDEX('Data - CO2'!$B$5:$AP$53,MATCH(Kulturmodeller!$D600,'Data - CO2'!$A$5:$A$53,0),BU$20)*AE600*$B599)</f>
        <v>266.13027674801884</v>
      </c>
      <c r="BV600" s="8" cm="1">
        <f t="array" ref="BV600">IF($D600="","",INDEX('Data - CO2'!$B$5:$AP$53,MATCH(Kulturmodeller!$D600,'Data - CO2'!$A$5:$A$53,0),BV$20)*AF600*$B599)</f>
        <v>277.86252373696988</v>
      </c>
      <c r="BW600" s="8" cm="1">
        <f t="array" ref="BW600">IF($D600="","",INDEX('Data - CO2'!$B$5:$AP$53,MATCH(Kulturmodeller!$D600,'Data - CO2'!$A$5:$A$53,0),BW$20)*AG600*$B599)</f>
        <v>286.58547130267908</v>
      </c>
      <c r="BX600" s="8" cm="1">
        <f t="array" ref="BX600">IF($D600="","",INDEX('Data - CO2'!$B$5:$AP$53,MATCH(Kulturmodeller!$D600,'Data - CO2'!$A$5:$A$53,0),BX$20)*AH600*$B599)</f>
        <v>0.41216047079340395</v>
      </c>
      <c r="BY600" s="8" cm="1">
        <f t="array" ref="BY600">IF($D600="","",INDEX('Data - CO2'!$B$5:$AP$53,MATCH(Kulturmodeller!$D600,'Data - CO2'!$A$5:$A$53,0),BY$20)*AI600*$B599)</f>
        <v>2.7477364719560269</v>
      </c>
      <c r="BZ600" s="8" cm="1">
        <f t="array" ref="BZ600">IF($D600="","",INDEX('Data - CO2'!$B$5:$AP$53,MATCH(Kulturmodeller!$D600,'Data - CO2'!$A$5:$A$53,0),BZ$20)*AJ600*$B599)</f>
        <v>6.8693411798900668</v>
      </c>
      <c r="CA600" s="8" cm="1">
        <f t="array" ref="CA600">IF($D600="","",INDEX('Data - CO2'!$B$5:$AP$53,MATCH(Kulturmodeller!$D600,'Data - CO2'!$A$5:$A$53,0),CA$20)*AK600*$B599)</f>
        <v>13.738682359780134</v>
      </c>
      <c r="CB600" s="8" cm="1">
        <f t="array" ref="CB600">IF($D600="","",INDEX('Data - CO2'!$B$5:$AP$53,MATCH(Kulturmodeller!$D600,'Data - CO2'!$A$5:$A$53,0),CB$20)*AL600*$B599)</f>
        <v>32.799289842732534</v>
      </c>
      <c r="CC600" s="8" cm="1">
        <f t="array" ref="CC600">IF($D600="","",INDEX('Data - CO2'!$B$5:$AP$53,MATCH(Kulturmodeller!$D600,'Data - CO2'!$A$5:$A$53,0),CC$20)*AM600*$B599)</f>
        <v>71.632114913143937</v>
      </c>
      <c r="CD600" s="8" cm="1">
        <f t="array" ref="CD600">IF($D600="","",INDEX('Data - CO2'!$B$5:$AP$53,MATCH(Kulturmodeller!$D600,'Data - CO2'!$A$5:$A$53,0),CD$20)*AN600*$B599)</f>
        <v>127.95980104139267</v>
      </c>
      <c r="CE600" s="8" cm="1">
        <f t="array" ref="CE600">IF($D600="","",INDEX('Data - CO2'!$B$5:$AP$53,MATCH(Kulturmodeller!$D600,'Data - CO2'!$A$5:$A$53,0),CE$20)*AO600*$B599)</f>
        <v>182.49601050278304</v>
      </c>
      <c r="CF600" s="8" cm="1">
        <f t="array" ref="CF600">IF($D600="","",INDEX('Data - CO2'!$B$5:$AP$53,MATCH(Kulturmodeller!$D600,'Data - CO2'!$A$5:$A$53,0),CF$20)*AP600*$B599)</f>
        <v>214.6811605298542</v>
      </c>
      <c r="CG600" s="8" cm="1">
        <f t="array" ref="CG600">IF($D600="","",INDEX('Data - CO2'!$B$5:$AP$53,MATCH(Kulturmodeller!$D600,'Data - CO2'!$A$5:$A$53,0),CG$20)*AQ600*$B599)</f>
        <v>231.39650126580497</v>
      </c>
      <c r="CH600" s="8" cm="1">
        <f t="array" ref="CH600">IF($D600="","",INDEX('Data - CO2'!$B$5:$AP$53,MATCH(Kulturmodeller!$D600,'Data - CO2'!$A$5:$A$53,0),CH$20)*AR600*$B599)</f>
        <v>249.61711780209836</v>
      </c>
      <c r="CI600" s="9" cm="1">
        <f t="array" ref="CI600">IF($D600="","",INDEX('Data - CO2'!$B$5:$AP$53,MATCH(Kulturmodeller!$D600,'Data - CO2'!$A$5:$A$53,0),CI$20)*AS600*$B599)</f>
        <v>266.13027674801884</v>
      </c>
    </row>
    <row r="601" spans="1:87" x14ac:dyDescent="0.3">
      <c r="A601" s="33" t="s">
        <v>82</v>
      </c>
      <c r="B601" s="33"/>
      <c r="C601" s="124" t="str">
        <f>'Katalog over Kulturmodeller '!F207</f>
        <v>NÅL - valgfrit</v>
      </c>
      <c r="D601" s="125" t="s">
        <v>277</v>
      </c>
      <c r="E601" s="151">
        <f>'Katalog over Kulturmodeller '!W207</f>
        <v>0.3</v>
      </c>
      <c r="F601" s="40">
        <f>E601+((E605-F605)+(E606-F606))*(E601/SUM(E600:E604))</f>
        <v>0.3</v>
      </c>
      <c r="G601" s="40">
        <f t="shared" ref="G601" si="10148">F601+((F605-G605)+(F606-G606))*(F601/SUM(F600:F604))</f>
        <v>0.3</v>
      </c>
      <c r="H601" s="40">
        <f t="shared" ref="H601" si="10149">G601+((G605-H605)+(G606-H606))*(G601/SUM(G600:G604))</f>
        <v>0.31111111111111112</v>
      </c>
      <c r="I601" s="40">
        <f t="shared" ref="I601" si="10150">H601+((H605-I605)+(H606-I606))*(H601/SUM(H600:H604))</f>
        <v>0.32222222222222224</v>
      </c>
      <c r="J601" s="40">
        <f t="shared" ref="J601" si="10151">I601+((I605-J605)+(I606-J606))*(I601/SUM(I600:I604))</f>
        <v>0.33333333333333337</v>
      </c>
      <c r="K601" s="40">
        <f t="shared" ref="K601" si="10152">J601+((J605-K605)+(J606-K606))*(J601/SUM(J600:J604))</f>
        <v>0.33333333333333337</v>
      </c>
      <c r="L601" s="40">
        <f t="shared" ref="L601" si="10153">K601+((K605-L605)+(K606-L606))*(K601/SUM(K600:K604))</f>
        <v>0.33333333333333337</v>
      </c>
      <c r="M601" s="40">
        <f t="shared" ref="M601" si="10154">L601+((L605-M605)+(L606-M606))*(L601/SUM(L600:L604))</f>
        <v>0.33333333333333337</v>
      </c>
      <c r="N601" s="40">
        <f t="shared" ref="N601" si="10155">M601+((M605-N605)+(M606-N606))*(M601/SUM(M600:M604))</f>
        <v>0.33333333333333337</v>
      </c>
      <c r="O601" s="40">
        <f t="shared" ref="O601" si="10156">N601+((N605-O605)+(N606-O606))*(N601/SUM(N600:N604))</f>
        <v>0.33333333333333337</v>
      </c>
      <c r="P601" s="40">
        <f t="shared" ref="P601" si="10157">O601+((O605-P605)+(O606-P606))*(O601/SUM(O600:O604))</f>
        <v>0.33333333333333337</v>
      </c>
      <c r="Q601" s="40">
        <f t="shared" ref="Q601" si="10158">P601+((P605-Q605)+(P606-Q606))*(P601/SUM(P600:P604))</f>
        <v>0.33333333333333337</v>
      </c>
      <c r="R601" s="40">
        <f t="shared" ref="R601" si="10159">Q601+((Q605-R605)+(Q606-R606))*(Q601/SUM(Q600:Q604))</f>
        <v>0.33333333333333337</v>
      </c>
      <c r="S601" s="40">
        <f t="shared" ref="S601" si="10160">R601+((R605-S605)+(R606-S606))*(R601/SUM(R600:R604))</f>
        <v>0.33333333333333337</v>
      </c>
      <c r="T601" s="40">
        <f t="shared" ref="T601" si="10161">S601+((S605-T605)+(S606-T606))*(S601/SUM(S600:S604))</f>
        <v>0.33333333333333337</v>
      </c>
      <c r="U601" s="40">
        <f t="shared" ref="U601" si="10162">T601+((T605-U605)+(T606-U606))*(T601/SUM(T600:T604))</f>
        <v>0.33333333333333337</v>
      </c>
      <c r="V601" s="40">
        <f t="shared" ref="V601" si="10163">U601+((U605-V605)+(U606-V606))*(U601/SUM(U600:U604))</f>
        <v>0.33333333333333337</v>
      </c>
      <c r="W601" s="40">
        <f t="shared" ref="W601" si="10164">V601+((V605-W605)+(V606-W606))*(V601/SUM(V600:V604))</f>
        <v>0.33333333333333337</v>
      </c>
      <c r="X601" s="40">
        <f t="shared" ref="X601" si="10165">W601+((W605-X605)+(W606-X606))*(W601/SUM(W600:W604))</f>
        <v>0.33333333333333337</v>
      </c>
      <c r="Y601" s="40">
        <f t="shared" ref="Y601" si="10166">X601+((X605-Y605)+(X606-Y606))*(X601/SUM(X600:X604))</f>
        <v>0.33333333333333337</v>
      </c>
      <c r="Z601" s="40">
        <f t="shared" ref="Z601" si="10167">Y601+((Y605-Z605)+(Y606-Z606))*(Y601/SUM(Y600:Y604))</f>
        <v>0.33333333333333337</v>
      </c>
      <c r="AA601" s="40">
        <f t="shared" ref="AA601" si="10168">Z601+((Z605-AA605)+(Z606-AA606))*(Z601/SUM(Z600:Z604))</f>
        <v>0.33333333333333337</v>
      </c>
      <c r="AB601" s="40">
        <f t="shared" ref="AB601" si="10169">AA601+((AA605-AB605)+(AA606-AB606))*(AA601/SUM(AA600:AA604))</f>
        <v>0.33333333333333337</v>
      </c>
      <c r="AC601" s="40">
        <f t="shared" ref="AC601" si="10170">AB601+((AB605-AC605)+(AB606-AC606))*(AB601/SUM(AB600:AB604))</f>
        <v>0.33333333333333337</v>
      </c>
      <c r="AD601" s="40">
        <f t="shared" ref="AD601" si="10171">AC601+((AC605-AD605)+(AC606-AD606))*(AC601/SUM(AC600:AC604))</f>
        <v>0.33333333333333337</v>
      </c>
      <c r="AE601" s="40">
        <f t="shared" ref="AE601" si="10172">AD601+((AD605-AE605)+(AD606-AE606))*(AD601/SUM(AD600:AD604))</f>
        <v>0.33333333333333337</v>
      </c>
      <c r="AF601" s="40">
        <f t="shared" ref="AF601" si="10173">AE601+((AE605-AF605)+(AE606-AF606))*(AE601/SUM(AE600:AE604))</f>
        <v>0.33333333333333337</v>
      </c>
      <c r="AG601" s="40">
        <f t="shared" ref="AG601" si="10174">AF601+((AF605-AG605)+(AF606-AG606))*(AF601/SUM(AF600:AF604))</f>
        <v>0.33333333333333337</v>
      </c>
      <c r="AH601" s="40">
        <f t="shared" ref="AH601" si="10175">AG601+((AG605-AH605)+(AG606-AH606))*(AG601/SUM(AG600:AG604))</f>
        <v>0.33333333333333337</v>
      </c>
      <c r="AI601" s="40">
        <f t="shared" ref="AI601" si="10176">AH601+((AH605-AI605)+(AH606-AI606))*(AH601/SUM(AH600:AH604))</f>
        <v>0.33333333333333337</v>
      </c>
      <c r="AJ601" s="40">
        <f t="shared" ref="AJ601" si="10177">AI601+((AI605-AJ605)+(AI606-AJ606))*(AI601/SUM(AI600:AI604))</f>
        <v>0.33333333333333337</v>
      </c>
      <c r="AK601" s="40">
        <f t="shared" ref="AK601" si="10178">AJ601+((AJ605-AK605)+(AJ606-AK606))*(AJ601/SUM(AJ600:AJ604))</f>
        <v>0.33333333333333337</v>
      </c>
      <c r="AL601" s="40">
        <f t="shared" ref="AL601" si="10179">AK601+((AK605-AL605)+(AK606-AL606))*(AK601/SUM(AK600:AK604))</f>
        <v>0.33333333333333337</v>
      </c>
      <c r="AM601" s="40">
        <f t="shared" ref="AM601" si="10180">AL601+((AL605-AM605)+(AL606-AM606))*(AL601/SUM(AL600:AL604))</f>
        <v>0.33333333333333337</v>
      </c>
      <c r="AN601" s="40">
        <f t="shared" ref="AN601" si="10181">AM601+((AM605-AN605)+(AM606-AN606))*(AM601/SUM(AM600:AM604))</f>
        <v>0.33333333333333337</v>
      </c>
      <c r="AO601" s="40">
        <f t="shared" ref="AO601" si="10182">AN601+((AN605-AO605)+(AN606-AO606))*(AN601/SUM(AN600:AN604))</f>
        <v>0.33333333333333337</v>
      </c>
      <c r="AP601" s="40">
        <f t="shared" ref="AP601" si="10183">AO601+((AO605-AP605)+(AO606-AP606))*(AO601/SUM(AO600:AO604))</f>
        <v>0.33333333333333337</v>
      </c>
      <c r="AQ601" s="40">
        <f t="shared" ref="AQ601" si="10184">AP601+((AP605-AQ605)+(AP606-AQ606))*(AP601/SUM(AP600:AP604))</f>
        <v>0.33333333333333337</v>
      </c>
      <c r="AR601" s="40">
        <f t="shared" ref="AR601" si="10185">AQ601+((AQ605-AR605)+(AQ606-AR606))*(AQ601/SUM(AQ600:AQ604))</f>
        <v>0.33333333333333337</v>
      </c>
      <c r="AS601" s="41">
        <f t="shared" ref="AS601" si="10186">AR601+((AR605-AS605)+(AR606-AS606))*(AR601/SUM(AR600:AR604))</f>
        <v>0.33333333333333337</v>
      </c>
      <c r="AU601" s="10" cm="1">
        <f t="array" ref="AU601">IF($D601="","",INDEX('Data - CO2'!$B$5:$AP$53,MATCH(Kulturmodeller!$D601,'Data - CO2'!$A$5:$A$53,0),AU$20)*E601)</f>
        <v>0</v>
      </c>
      <c r="AV601" cm="1">
        <f t="array" ref="AV601">IF($D601="","",INDEX('Data - CO2'!$B$5:$AP$53,MATCH(Kulturmodeller!$D601,'Data - CO2'!$A$5:$A$53,0),AV$20)*F601)</f>
        <v>0.52813138421426276</v>
      </c>
      <c r="AW601" cm="1">
        <f t="array" ref="AW601">IF($D601="","",INDEX('Data - CO2'!$B$5:$AP$53,MATCH(Kulturmodeller!$D601,'Data - CO2'!$A$5:$A$53,0),AW$20)*G601)</f>
        <v>3.520875894761752</v>
      </c>
      <c r="AX601" cm="1">
        <f t="array" ref="AX601">IF($D601="","",INDEX('Data - CO2'!$B$5:$AP$53,MATCH(Kulturmodeller!$D601,'Data - CO2'!$A$5:$A$53,0),AX$20)*H601)</f>
        <v>9.1281967641971367</v>
      </c>
      <c r="AY601" cm="1">
        <f t="array" ref="AY601">IF($D601="","",INDEX('Data - CO2'!$B$5:$AP$53,MATCH(Kulturmodeller!$D601,'Data - CO2'!$A$5:$A$53,0),AY$20)*I601)</f>
        <v>18.908407582979784</v>
      </c>
      <c r="AZ601" cm="1">
        <f t="array" ref="AZ601">IF($D601="","",INDEX('Data - CO2'!$B$5:$AP$53,MATCH(Kulturmodeller!$D601,'Data - CO2'!$A$5:$A$53,0),AZ$20)*J601*$B599)</f>
        <v>41.342184538302249</v>
      </c>
      <c r="BA601" cm="1">
        <f t="array" ref="BA601">IF($D601="","",INDEX('Data - CO2'!$B$5:$AP$53,MATCH(Kulturmodeller!$D601,'Data - CO2'!$A$5:$A$53,0),BA$20)*K601*$B599)</f>
        <v>65.433399631686129</v>
      </c>
      <c r="BB601" cm="1">
        <f t="array" ref="BB601">IF($D601="","",INDEX('Data - CO2'!$B$5:$AP$53,MATCH(Kulturmodeller!$D601,'Data - CO2'!$A$5:$A$53,0),BB$20)*L601*$B599)</f>
        <v>82.35880042438616</v>
      </c>
      <c r="BC601" cm="1">
        <f t="array" ref="BC601">IF($D601="","",INDEX('Data - CO2'!$B$5:$AP$53,MATCH(Kulturmodeller!$D601,'Data - CO2'!$A$5:$A$53,0),BC$20)*M601*$B599)</f>
        <v>91.329339607529135</v>
      </c>
      <c r="BD601" cm="1">
        <f t="array" ref="BD601">IF($D601="","",INDEX('Data - CO2'!$B$5:$AP$53,MATCH(Kulturmodeller!$D601,'Data - CO2'!$A$5:$A$53,0),BD$20)*N601*$B599)</f>
        <v>99.794711920427673</v>
      </c>
      <c r="BE601" cm="1">
        <f t="array" ref="BE601">IF($D601="","",INDEX('Data - CO2'!$B$5:$AP$53,MATCH(Kulturmodeller!$D601,'Data - CO2'!$A$5:$A$53,0),BE$20)*O601*$B599)</f>
        <v>106.8384432897063</v>
      </c>
      <c r="BF601" cm="1">
        <f t="array" ref="BF601">IF($D601="","",INDEX('Data - CO2'!$B$5:$AP$53,MATCH(Kulturmodeller!$D601,'Data - CO2'!$A$5:$A$53,0),BF$20)*P601*$B599)</f>
        <v>113.08478139610801</v>
      </c>
      <c r="BG601" cm="1">
        <f t="array" ref="BG601">IF($D601="","",INDEX('Data - CO2'!$B$5:$AP$53,MATCH(Kulturmodeller!$D601,'Data - CO2'!$A$5:$A$53,0),BG$20)*Q601*$B599)</f>
        <v>119.65656665331278</v>
      </c>
      <c r="BH601" cm="1">
        <f t="array" ref="BH601">IF($D601="","",INDEX('Data - CO2'!$B$5:$AP$53,MATCH(Kulturmodeller!$D601,'Data - CO2'!$A$5:$A$53,0),BH$20)*R601*$B599)</f>
        <v>124.95241496987995</v>
      </c>
      <c r="BI601" cm="1">
        <f t="array" ref="BI601">IF($D601="","",INDEX('Data - CO2'!$B$5:$AP$53,MATCH(Kulturmodeller!$D601,'Data - CO2'!$A$5:$A$53,0),BI$20)*S601*$B599)</f>
        <v>128.40202936273641</v>
      </c>
      <c r="BJ601" cm="1">
        <f t="array" ref="BJ601">IF($D601="","",INDEX('Data - CO2'!$B$5:$AP$53,MATCH(Kulturmodeller!$D601,'Data - CO2'!$A$5:$A$53,0),BJ$20)*T601*$B599)</f>
        <v>132.17799386279592</v>
      </c>
      <c r="BK601" cm="1">
        <f t="array" ref="BK601">IF($D601="","",INDEX('Data - CO2'!$B$5:$AP$53,MATCH(Kulturmodeller!$D601,'Data - CO2'!$A$5:$A$53,0),BK$20)*U601*$B599)</f>
        <v>134.34972628361763</v>
      </c>
      <c r="BL601" cm="1">
        <f t="array" ref="BL601">IF($D601="","",INDEX('Data - CO2'!$B$5:$AP$53,MATCH(Kulturmodeller!$D601,'Data - CO2'!$A$5:$A$53,0),BL$20)*V601*$B599)</f>
        <v>0.58681264912695863</v>
      </c>
      <c r="BM601" cm="1">
        <f t="array" ref="BM601">IF($D601="","",INDEX('Data - CO2'!$B$5:$AP$53,MATCH(Kulturmodeller!$D601,'Data - CO2'!$A$5:$A$53,0),BM$20)*W601*$B599)</f>
        <v>3.9120843275130586</v>
      </c>
      <c r="BN601" cm="1">
        <f t="array" ref="BN601">IF($D601="","",INDEX('Data - CO2'!$B$5:$AP$53,MATCH(Kulturmodeller!$D601,'Data - CO2'!$A$5:$A$53,0),BN$20)*X601*$B599)</f>
        <v>9.7802108187826473</v>
      </c>
      <c r="BO601" cm="1">
        <f t="array" ref="BO601">IF($D601="","",INDEX('Data - CO2'!$B$5:$AP$53,MATCH(Kulturmodeller!$D601,'Data - CO2'!$A$5:$A$53,0),BO$20)*Y601*$B599)</f>
        <v>19.560421637565295</v>
      </c>
      <c r="BP601" cm="1">
        <f t="array" ref="BP601">IF($D601="","",INDEX('Data - CO2'!$B$5:$AP$53,MATCH(Kulturmodeller!$D601,'Data - CO2'!$A$5:$A$53,0),BP$20)*Z601*$B599)</f>
        <v>41.342184538302249</v>
      </c>
      <c r="BQ601" cm="1">
        <f t="array" ref="BQ601">IF($D601="","",INDEX('Data - CO2'!$B$5:$AP$53,MATCH(Kulturmodeller!$D601,'Data - CO2'!$A$5:$A$53,0),BQ$20)*AA601*$B599)</f>
        <v>65.433399631686129</v>
      </c>
      <c r="BR601" cm="1">
        <f t="array" ref="BR601">IF($D601="","",INDEX('Data - CO2'!$B$5:$AP$53,MATCH(Kulturmodeller!$D601,'Data - CO2'!$A$5:$A$53,0),BR$20)*AB601*$B599)</f>
        <v>82.35880042438616</v>
      </c>
      <c r="BS601" cm="1">
        <f t="array" ref="BS601">IF($D601="","",INDEX('Data - CO2'!$B$5:$AP$53,MATCH(Kulturmodeller!$D601,'Data - CO2'!$A$5:$A$53,0),BS$20)*AC601*$B599)</f>
        <v>91.329339607529135</v>
      </c>
      <c r="BT601" cm="1">
        <f t="array" ref="BT601">IF($D601="","",INDEX('Data - CO2'!$B$5:$AP$53,MATCH(Kulturmodeller!$D601,'Data - CO2'!$A$5:$A$53,0),BT$20)*AD601*$B599)</f>
        <v>99.794711920427673</v>
      </c>
      <c r="BU601" cm="1">
        <f t="array" ref="BU601">IF($D601="","",INDEX('Data - CO2'!$B$5:$AP$53,MATCH(Kulturmodeller!$D601,'Data - CO2'!$A$5:$A$53,0),BU$20)*AE601*$B599)</f>
        <v>106.8384432897063</v>
      </c>
      <c r="BV601" cm="1">
        <f t="array" ref="BV601">IF($D601="","",INDEX('Data - CO2'!$B$5:$AP$53,MATCH(Kulturmodeller!$D601,'Data - CO2'!$A$5:$A$53,0),BV$20)*AF601*$B599)</f>
        <v>113.08478139610801</v>
      </c>
      <c r="BW601" cm="1">
        <f t="array" ref="BW601">IF($D601="","",INDEX('Data - CO2'!$B$5:$AP$53,MATCH(Kulturmodeller!$D601,'Data - CO2'!$A$5:$A$53,0),BW$20)*AG601*$B599)</f>
        <v>119.65656665331278</v>
      </c>
      <c r="BX601" cm="1">
        <f t="array" ref="BX601">IF($D601="","",INDEX('Data - CO2'!$B$5:$AP$53,MATCH(Kulturmodeller!$D601,'Data - CO2'!$A$5:$A$53,0),BX$20)*AH601*$B599)</f>
        <v>124.95241496987995</v>
      </c>
      <c r="BY601" cm="1">
        <f t="array" ref="BY601">IF($D601="","",INDEX('Data - CO2'!$B$5:$AP$53,MATCH(Kulturmodeller!$D601,'Data - CO2'!$A$5:$A$53,0),BY$20)*AI601*$B599)</f>
        <v>128.40202936273641</v>
      </c>
      <c r="BZ601" cm="1">
        <f t="array" ref="BZ601">IF($D601="","",INDEX('Data - CO2'!$B$5:$AP$53,MATCH(Kulturmodeller!$D601,'Data - CO2'!$A$5:$A$53,0),BZ$20)*AJ601*$B599)</f>
        <v>132.17799386279592</v>
      </c>
      <c r="CA601" cm="1">
        <f t="array" ref="CA601">IF($D601="","",INDEX('Data - CO2'!$B$5:$AP$53,MATCH(Kulturmodeller!$D601,'Data - CO2'!$A$5:$A$53,0),CA$20)*AK601*$B599)</f>
        <v>134.34972628361763</v>
      </c>
      <c r="CB601" cm="1">
        <f t="array" ref="CB601">IF($D601="","",INDEX('Data - CO2'!$B$5:$AP$53,MATCH(Kulturmodeller!$D601,'Data - CO2'!$A$5:$A$53,0),CB$20)*AL601*$B599)</f>
        <v>0.58681264912695863</v>
      </c>
      <c r="CC601" cm="1">
        <f t="array" ref="CC601">IF($D601="","",INDEX('Data - CO2'!$B$5:$AP$53,MATCH(Kulturmodeller!$D601,'Data - CO2'!$A$5:$A$53,0),CC$20)*AM601*$B599)</f>
        <v>3.9120843275130586</v>
      </c>
      <c r="CD601" cm="1">
        <f t="array" ref="CD601">IF($D601="","",INDEX('Data - CO2'!$B$5:$AP$53,MATCH(Kulturmodeller!$D601,'Data - CO2'!$A$5:$A$53,0),CD$20)*AN601*$B599)</f>
        <v>9.7802108187826473</v>
      </c>
      <c r="CE601" cm="1">
        <f t="array" ref="CE601">IF($D601="","",INDEX('Data - CO2'!$B$5:$AP$53,MATCH(Kulturmodeller!$D601,'Data - CO2'!$A$5:$A$53,0),CE$20)*AO601*$B599)</f>
        <v>19.560421637565295</v>
      </c>
      <c r="CF601" cm="1">
        <f t="array" ref="CF601">IF($D601="","",INDEX('Data - CO2'!$B$5:$AP$53,MATCH(Kulturmodeller!$D601,'Data - CO2'!$A$5:$A$53,0),CF$20)*AP601*$B599)</f>
        <v>41.342184538302249</v>
      </c>
      <c r="CG601" cm="1">
        <f t="array" ref="CG601">IF($D601="","",INDEX('Data - CO2'!$B$5:$AP$53,MATCH(Kulturmodeller!$D601,'Data - CO2'!$A$5:$A$53,0),CG$20)*AQ601*$B599)</f>
        <v>65.433399631686129</v>
      </c>
      <c r="CH601" cm="1">
        <f t="array" ref="CH601">IF($D601="","",INDEX('Data - CO2'!$B$5:$AP$53,MATCH(Kulturmodeller!$D601,'Data - CO2'!$A$5:$A$53,0),CH$20)*AR601*$B599)</f>
        <v>82.35880042438616</v>
      </c>
      <c r="CI601" s="11" cm="1">
        <f t="array" ref="CI601">IF($D601="","",INDEX('Data - CO2'!$B$5:$AP$53,MATCH(Kulturmodeller!$D601,'Data - CO2'!$A$5:$A$53,0),CI$20)*AS601*$B599)</f>
        <v>91.329339607529135</v>
      </c>
    </row>
    <row r="602" spans="1:87" x14ac:dyDescent="0.3">
      <c r="A602" s="33" t="s">
        <v>83</v>
      </c>
      <c r="B602" s="33"/>
      <c r="C602" s="124" t="str">
        <f>'Katalog over Kulturmodeller '!F208</f>
        <v>LØV - valgfrit</v>
      </c>
      <c r="D602" s="125" t="s">
        <v>304</v>
      </c>
      <c r="E602" s="151">
        <f>'Katalog over Kulturmodeller '!W208</f>
        <v>0.1</v>
      </c>
      <c r="F602" s="40">
        <f>E602+((E605-F605)+(E606-F606))*(E602/SUM(E600:E604))</f>
        <v>0.1</v>
      </c>
      <c r="G602" s="40">
        <f t="shared" ref="G602" si="10187">F602+((F605-G605)+(F606-G606))*(F602/SUM(F600:F604))</f>
        <v>0.1</v>
      </c>
      <c r="H602" s="40">
        <f t="shared" ref="H602" si="10188">G602+((G605-H605)+(G606-H606))*(G602/SUM(G600:G604))</f>
        <v>0.10370370370370371</v>
      </c>
      <c r="I602" s="40">
        <f t="shared" ref="I602" si="10189">H602+((H605-I605)+(H606-I606))*(H602/SUM(H600:H604))</f>
        <v>0.10740740740740742</v>
      </c>
      <c r="J602" s="40">
        <f t="shared" ref="J602" si="10190">I602+((I605-J605)+(I606-J606))*(I602/SUM(I600:I604))</f>
        <v>0.11111111111111113</v>
      </c>
      <c r="K602" s="40">
        <f t="shared" ref="K602" si="10191">J602+((J605-K605)+(J606-K606))*(J602/SUM(J600:J604))</f>
        <v>0.11111111111111113</v>
      </c>
      <c r="L602" s="40">
        <f t="shared" ref="L602" si="10192">K602+((K605-L605)+(K606-L606))*(K602/SUM(K600:K604))</f>
        <v>0.11111111111111113</v>
      </c>
      <c r="M602" s="40">
        <f t="shared" ref="M602" si="10193">L602+((L605-M605)+(L606-M606))*(L602/SUM(L600:L604))</f>
        <v>0.11111111111111113</v>
      </c>
      <c r="N602" s="40">
        <f t="shared" ref="N602" si="10194">M602+((M605-N605)+(M606-N606))*(M602/SUM(M600:M604))</f>
        <v>0.11111111111111113</v>
      </c>
      <c r="O602" s="40">
        <f t="shared" ref="O602" si="10195">N602+((N605-O605)+(N606-O606))*(N602/SUM(N600:N604))</f>
        <v>0.11111111111111113</v>
      </c>
      <c r="P602" s="40">
        <f t="shared" ref="P602" si="10196">O602+((O605-P605)+(O606-P606))*(O602/SUM(O600:O604))</f>
        <v>0.11111111111111113</v>
      </c>
      <c r="Q602" s="40">
        <f t="shared" ref="Q602" si="10197">P602+((P605-Q605)+(P606-Q606))*(P602/SUM(P600:P604))</f>
        <v>0.11111111111111113</v>
      </c>
      <c r="R602" s="40">
        <f t="shared" ref="R602" si="10198">Q602+((Q605-R605)+(Q606-R606))*(Q602/SUM(Q600:Q604))</f>
        <v>0.11111111111111113</v>
      </c>
      <c r="S602" s="40">
        <f t="shared" ref="S602" si="10199">R602+((R605-S605)+(R606-S606))*(R602/SUM(R600:R604))</f>
        <v>0.11111111111111113</v>
      </c>
      <c r="T602" s="40">
        <f t="shared" ref="T602" si="10200">S602+((S605-T605)+(S606-T606))*(S602/SUM(S600:S604))</f>
        <v>0.11111111111111113</v>
      </c>
      <c r="U602" s="40">
        <f t="shared" ref="U602" si="10201">T602+((T605-U605)+(T606-U606))*(T602/SUM(T600:T604))</f>
        <v>0.11111111111111113</v>
      </c>
      <c r="V602" s="40">
        <f t="shared" ref="V602" si="10202">U602+((U605-V605)+(U606-V606))*(U602/SUM(U600:U604))</f>
        <v>0.11111111111111113</v>
      </c>
      <c r="W602" s="40">
        <f t="shared" ref="W602" si="10203">V602+((V605-W605)+(V606-W606))*(V602/SUM(V600:V604))</f>
        <v>0.11111111111111113</v>
      </c>
      <c r="X602" s="40">
        <f t="shared" ref="X602" si="10204">W602+((W605-X605)+(W606-X606))*(W602/SUM(W600:W604))</f>
        <v>0.11111111111111113</v>
      </c>
      <c r="Y602" s="40">
        <f t="shared" ref="Y602" si="10205">X602+((X605-Y605)+(X606-Y606))*(X602/SUM(X600:X604))</f>
        <v>0.11111111111111113</v>
      </c>
      <c r="Z602" s="40">
        <f t="shared" ref="Z602" si="10206">Y602+((Y605-Z605)+(Y606-Z606))*(Y602/SUM(Y600:Y604))</f>
        <v>0.11111111111111113</v>
      </c>
      <c r="AA602" s="40">
        <f t="shared" ref="AA602" si="10207">Z602+((Z605-AA605)+(Z606-AA606))*(Z602/SUM(Z600:Z604))</f>
        <v>0.11111111111111113</v>
      </c>
      <c r="AB602" s="40">
        <f t="shared" ref="AB602" si="10208">AA602+((AA605-AB605)+(AA606-AB606))*(AA602/SUM(AA600:AA604))</f>
        <v>0.11111111111111113</v>
      </c>
      <c r="AC602" s="40">
        <f t="shared" ref="AC602" si="10209">AB602+((AB605-AC605)+(AB606-AC606))*(AB602/SUM(AB600:AB604))</f>
        <v>0.11111111111111113</v>
      </c>
      <c r="AD602" s="40">
        <f t="shared" ref="AD602" si="10210">AC602+((AC605-AD605)+(AC606-AD606))*(AC602/SUM(AC600:AC604))</f>
        <v>0.11111111111111113</v>
      </c>
      <c r="AE602" s="40">
        <f t="shared" ref="AE602" si="10211">AD602+((AD605-AE605)+(AD606-AE606))*(AD602/SUM(AD600:AD604))</f>
        <v>0.11111111111111113</v>
      </c>
      <c r="AF602" s="40">
        <f t="shared" ref="AF602" si="10212">AE602+((AE605-AF605)+(AE606-AF606))*(AE602/SUM(AE600:AE604))</f>
        <v>0.11111111111111113</v>
      </c>
      <c r="AG602" s="40">
        <f t="shared" ref="AG602" si="10213">AF602+((AF605-AG605)+(AF606-AG606))*(AF602/SUM(AF600:AF604))</f>
        <v>0.11111111111111113</v>
      </c>
      <c r="AH602" s="40">
        <f t="shared" ref="AH602" si="10214">AG602+((AG605-AH605)+(AG606-AH606))*(AG602/SUM(AG600:AG604))</f>
        <v>0.11111111111111113</v>
      </c>
      <c r="AI602" s="40">
        <f t="shared" ref="AI602" si="10215">AH602+((AH605-AI605)+(AH606-AI606))*(AH602/SUM(AH600:AH604))</f>
        <v>0.11111111111111113</v>
      </c>
      <c r="AJ602" s="40">
        <f t="shared" ref="AJ602" si="10216">AI602+((AI605-AJ605)+(AI606-AJ606))*(AI602/SUM(AI600:AI604))</f>
        <v>0.11111111111111113</v>
      </c>
      <c r="AK602" s="40">
        <f t="shared" ref="AK602" si="10217">AJ602+((AJ605-AK605)+(AJ606-AK606))*(AJ602/SUM(AJ600:AJ604))</f>
        <v>0.11111111111111113</v>
      </c>
      <c r="AL602" s="40">
        <f t="shared" ref="AL602" si="10218">AK602+((AK605-AL605)+(AK606-AL606))*(AK602/SUM(AK600:AK604))</f>
        <v>0.11111111111111113</v>
      </c>
      <c r="AM602" s="40">
        <f t="shared" ref="AM602" si="10219">AL602+((AL605-AM605)+(AL606-AM606))*(AL602/SUM(AL600:AL604))</f>
        <v>0.11111111111111113</v>
      </c>
      <c r="AN602" s="40">
        <f t="shared" ref="AN602" si="10220">AM602+((AM605-AN605)+(AM606-AN606))*(AM602/SUM(AM600:AM604))</f>
        <v>0.11111111111111113</v>
      </c>
      <c r="AO602" s="40">
        <f t="shared" ref="AO602" si="10221">AN602+((AN605-AO605)+(AN606-AO606))*(AN602/SUM(AN600:AN604))</f>
        <v>0.11111111111111113</v>
      </c>
      <c r="AP602" s="40">
        <f t="shared" ref="AP602" si="10222">AO602+((AO605-AP605)+(AO606-AP606))*(AO602/SUM(AO600:AO604))</f>
        <v>0.11111111111111113</v>
      </c>
      <c r="AQ602" s="40">
        <f t="shared" ref="AQ602" si="10223">AP602+((AP605-AQ605)+(AP606-AQ606))*(AP602/SUM(AP600:AP604))</f>
        <v>0.11111111111111113</v>
      </c>
      <c r="AR602" s="40">
        <f t="shared" ref="AR602" si="10224">AQ602+((AQ605-AR605)+(AQ606-AR606))*(AQ602/SUM(AQ600:AQ604))</f>
        <v>0.11111111111111113</v>
      </c>
      <c r="AS602" s="41">
        <f t="shared" ref="AS602" si="10225">AR602+((AR605-AS605)+(AR606-AS606))*(AR602/SUM(AR600:AR604))</f>
        <v>0.11111111111111113</v>
      </c>
      <c r="AU602" s="10" cm="1">
        <f t="array" ref="AU602">IF($D602="","",INDEX('Data - CO2'!$B$5:$AP$53,MATCH(Kulturmodeller!$D602,'Data - CO2'!$A$5:$A$53,0),AU$20)*E602)</f>
        <v>0</v>
      </c>
      <c r="AV602" cm="1">
        <f t="array" ref="AV602">IF($D602="","",INDEX('Data - CO2'!$B$5:$AP$53,MATCH(Kulturmodeller!$D602,'Data - CO2'!$A$5:$A$53,0),AV$20)*F602)</f>
        <v>3.655946293744821E-2</v>
      </c>
      <c r="AW602" cm="1">
        <f t="array" ref="AW602">IF($D602="","",INDEX('Data - CO2'!$B$5:$AP$53,MATCH(Kulturmodeller!$D602,'Data - CO2'!$A$5:$A$53,0),AW$20)*G602)</f>
        <v>0.24372975291632143</v>
      </c>
      <c r="AX602" cm="1">
        <f t="array" ref="AX602">IF($D602="","",INDEX('Data - CO2'!$B$5:$AP$53,MATCH(Kulturmodeller!$D602,'Data - CO2'!$A$5:$A$53,0),AX$20)*H602)</f>
        <v>0.63189195200527792</v>
      </c>
      <c r="AY602" cm="1">
        <f t="array" ref="AY602">IF($D602="","",INDEX('Data - CO2'!$B$5:$AP$53,MATCH(Kulturmodeller!$D602,'Data - CO2'!$A$5:$A$53,0),AY$20)*I602)</f>
        <v>1.3089190434395042</v>
      </c>
      <c r="AZ602" cm="1">
        <f t="array" ref="AZ602">IF($D602="","",INDEX('Data - CO2'!$B$5:$AP$53,MATCH(Kulturmodeller!$D602,'Data - CO2'!$A$5:$A$53,0),AZ$20)*J602*$B599)</f>
        <v>3.9414987858074215</v>
      </c>
      <c r="BA602" cm="1">
        <f t="array" ref="BA602">IF($D602="","",INDEX('Data - CO2'!$B$5:$AP$53,MATCH(Kulturmodeller!$D602,'Data - CO2'!$A$5:$A$53,0),BA$20)*K602*$B599)</f>
        <v>8.4413482314738388</v>
      </c>
      <c r="BB602" cm="1">
        <f t="array" ref="BB602">IF($D602="","",INDEX('Data - CO2'!$B$5:$AP$53,MATCH(Kulturmodeller!$D602,'Data - CO2'!$A$5:$A$53,0),BB$20)*L602*$B599)</f>
        <v>14.180307968958607</v>
      </c>
      <c r="BC602" cm="1">
        <f t="array" ref="BC602">IF($D602="","",INDEX('Data - CO2'!$B$5:$AP$53,MATCH(Kulturmodeller!$D602,'Data - CO2'!$A$5:$A$53,0),BC$20)*M602*$B599)</f>
        <v>19.454603356284274</v>
      </c>
      <c r="BD602" cm="1">
        <f t="array" ref="BD602">IF($D602="","",INDEX('Data - CO2'!$B$5:$AP$53,MATCH(Kulturmodeller!$D602,'Data - CO2'!$A$5:$A$53,0),BD$20)*N602*$B599)</f>
        <v>21.73914162940655</v>
      </c>
      <c r="BE602" cm="1">
        <f t="array" ref="BE602">IF($D602="","",INDEX('Data - CO2'!$B$5:$AP$53,MATCH(Kulturmodeller!$D602,'Data - CO2'!$A$5:$A$53,0),BE$20)*O602*$B599)</f>
        <v>24.560768769226769</v>
      </c>
      <c r="BF602" cm="1">
        <f t="array" ref="BF602">IF($D602="","",INDEX('Data - CO2'!$B$5:$AP$53,MATCH(Kulturmodeller!$D602,'Data - CO2'!$A$5:$A$53,0),BF$20)*P602*$B599)</f>
        <v>27.581976961336593</v>
      </c>
      <c r="BG602" cm="1">
        <f t="array" ref="BG602">IF($D602="","",INDEX('Data - CO2'!$B$5:$AP$53,MATCH(Kulturmodeller!$D602,'Data - CO2'!$A$5:$A$53,0),BG$20)*Q602*$B599)</f>
        <v>30.498667628428461</v>
      </c>
      <c r="BH602" cm="1">
        <f t="array" ref="BH602">IF($D602="","",INDEX('Data - CO2'!$B$5:$AP$53,MATCH(Kulturmodeller!$D602,'Data - CO2'!$A$5:$A$53,0),BH$20)*R602*$B599)</f>
        <v>33.253483099015341</v>
      </c>
      <c r="BI602" cm="1">
        <f t="array" ref="BI602">IF($D602="","",INDEX('Data - CO2'!$B$5:$AP$53,MATCH(Kulturmodeller!$D602,'Data - CO2'!$A$5:$A$53,0),BI$20)*S602*$B599)</f>
        <v>35.991258772863219</v>
      </c>
      <c r="BJ602" cm="1">
        <f t="array" ref="BJ602">IF($D602="","",INDEX('Data - CO2'!$B$5:$AP$53,MATCH(Kulturmodeller!$D602,'Data - CO2'!$A$5:$A$53,0),BJ$20)*T602*$B599)</f>
        <v>38.81866520459883</v>
      </c>
      <c r="BK602" cm="1">
        <f t="array" ref="BK602">IF($D602="","",INDEX('Data - CO2'!$B$5:$AP$53,MATCH(Kulturmodeller!$D602,'Data - CO2'!$A$5:$A$53,0),BK$20)*U602*$B599)</f>
        <v>41.698445896694444</v>
      </c>
      <c r="BL602" cm="1">
        <f t="array" ref="BL602">IF($D602="","",INDEX('Data - CO2'!$B$5:$AP$53,MATCH(Kulturmodeller!$D602,'Data - CO2'!$A$5:$A$53,0),BL$20)*V602*$B599)</f>
        <v>43.901952929802853</v>
      </c>
      <c r="BM602" cm="1">
        <f t="array" ref="BM602">IF($D602="","",INDEX('Data - CO2'!$B$5:$AP$53,MATCH(Kulturmodeller!$D602,'Data - CO2'!$A$5:$A$53,0),BM$20)*W602*$B599)</f>
        <v>45.306377906300561</v>
      </c>
      <c r="BN602" cm="1">
        <f t="array" ref="BN602">IF($D602="","",INDEX('Data - CO2'!$B$5:$AP$53,MATCH(Kulturmodeller!$D602,'Data - CO2'!$A$5:$A$53,0),BN$20)*X602*$B599)</f>
        <v>46.754859872887025</v>
      </c>
      <c r="BO602" cm="1">
        <f t="array" ref="BO602">IF($D602="","",INDEX('Data - CO2'!$B$5:$AP$53,MATCH(Kulturmodeller!$D602,'Data - CO2'!$A$5:$A$53,0),BO$20)*Y602*$B599)</f>
        <v>47.65344118186632</v>
      </c>
      <c r="BP602" cm="1">
        <f t="array" ref="BP602">IF($D602="","",INDEX('Data - CO2'!$B$5:$AP$53,MATCH(Kulturmodeller!$D602,'Data - CO2'!$A$5:$A$53,0),BP$20)*Z602*$B599)</f>
        <v>48.751253992047637</v>
      </c>
      <c r="BQ602" cm="1">
        <f t="array" ref="BQ602">IF($D602="","",INDEX('Data - CO2'!$B$5:$AP$53,MATCH(Kulturmodeller!$D602,'Data - CO2'!$A$5:$A$53,0),BQ$20)*AA602*$B599)</f>
        <v>50.016487385370112</v>
      </c>
      <c r="BR602" cm="1">
        <f t="array" ref="BR602">IF($D602="","",INDEX('Data - CO2'!$B$5:$AP$53,MATCH(Kulturmodeller!$D602,'Data - CO2'!$A$5:$A$53,0),BR$20)*AB602*$B599)</f>
        <v>51.253917507186159</v>
      </c>
      <c r="BS602" cm="1">
        <f t="array" ref="BS602">IF($D602="","",INDEX('Data - CO2'!$B$5:$AP$53,MATCH(Kulturmodeller!$D602,'Data - CO2'!$A$5:$A$53,0),BS$20)*AC602*$B599)</f>
        <v>52.172889780682496</v>
      </c>
      <c r="BT602" cm="1">
        <f t="array" ref="BT602">IF($D602="","",INDEX('Data - CO2'!$B$5:$AP$53,MATCH(Kulturmodeller!$D602,'Data - CO2'!$A$5:$A$53,0),BT$20)*AD602*$B599)</f>
        <v>52.883665696555958</v>
      </c>
      <c r="BU602" cm="1">
        <f t="array" ref="BU602">IF($D602="","",INDEX('Data - CO2'!$B$5:$AP$53,MATCH(Kulturmodeller!$D602,'Data - CO2'!$A$5:$A$53,0),BU$20)*AE602*$B599)</f>
        <v>53.945330031432604</v>
      </c>
      <c r="BV602" cm="1">
        <f t="array" ref="BV602">IF($D602="","",INDEX('Data - CO2'!$B$5:$AP$53,MATCH(Kulturmodeller!$D602,'Data - CO2'!$A$5:$A$53,0),BV$20)*AF602*$B599)</f>
        <v>54.994179287491754</v>
      </c>
      <c r="BW602" cm="1">
        <f t="array" ref="BW602">IF($D602="","",INDEX('Data - CO2'!$B$5:$AP$53,MATCH(Kulturmodeller!$D602,'Data - CO2'!$A$5:$A$53,0),BW$20)*AG602*$B599)</f>
        <v>55.630595871953595</v>
      </c>
      <c r="BX602" cm="1">
        <f t="array" ref="BX602">IF($D602="","",INDEX('Data - CO2'!$B$5:$AP$53,MATCH(Kulturmodeller!$D602,'Data - CO2'!$A$5:$A$53,0),BX$20)*AH602*$B599)</f>
        <v>4.0621625486053574E-2</v>
      </c>
      <c r="BY602" cm="1">
        <f t="array" ref="BY602">IF($D602="","",INDEX('Data - CO2'!$B$5:$AP$53,MATCH(Kulturmodeller!$D602,'Data - CO2'!$A$5:$A$53,0),BY$20)*AI602*$B599)</f>
        <v>0.27081083657369054</v>
      </c>
      <c r="BZ602" cm="1">
        <f t="array" ref="BZ602">IF($D602="","",INDEX('Data - CO2'!$B$5:$AP$53,MATCH(Kulturmodeller!$D602,'Data - CO2'!$A$5:$A$53,0),BZ$20)*AJ602*$B599)</f>
        <v>0.67702709143422635</v>
      </c>
      <c r="CA602" cm="1">
        <f t="array" ref="CA602">IF($D602="","",INDEX('Data - CO2'!$B$5:$AP$53,MATCH(Kulturmodeller!$D602,'Data - CO2'!$A$5:$A$53,0),CA$20)*AK602*$B599)</f>
        <v>1.3540541828684527</v>
      </c>
      <c r="CB602" cm="1">
        <f t="array" ref="CB602">IF($D602="","",INDEX('Data - CO2'!$B$5:$AP$53,MATCH(Kulturmodeller!$D602,'Data - CO2'!$A$5:$A$53,0),CB$20)*AL602*$B599)</f>
        <v>3.9414987858074215</v>
      </c>
      <c r="CC602" cm="1">
        <f t="array" ref="CC602">IF($D602="","",INDEX('Data - CO2'!$B$5:$AP$53,MATCH(Kulturmodeller!$D602,'Data - CO2'!$A$5:$A$53,0),CC$20)*AM602*$B599)</f>
        <v>8.4413482314738388</v>
      </c>
      <c r="CD602" cm="1">
        <f t="array" ref="CD602">IF($D602="","",INDEX('Data - CO2'!$B$5:$AP$53,MATCH(Kulturmodeller!$D602,'Data - CO2'!$A$5:$A$53,0),CD$20)*AN602*$B599)</f>
        <v>14.180307968958607</v>
      </c>
      <c r="CE602" cm="1">
        <f t="array" ref="CE602">IF($D602="","",INDEX('Data - CO2'!$B$5:$AP$53,MATCH(Kulturmodeller!$D602,'Data - CO2'!$A$5:$A$53,0),CE$20)*AO602*$B599)</f>
        <v>19.454603356284274</v>
      </c>
      <c r="CF602" cm="1">
        <f t="array" ref="CF602">IF($D602="","",INDEX('Data - CO2'!$B$5:$AP$53,MATCH(Kulturmodeller!$D602,'Data - CO2'!$A$5:$A$53,0),CF$20)*AP602*$B599)</f>
        <v>21.73914162940655</v>
      </c>
      <c r="CG602" cm="1">
        <f t="array" ref="CG602">IF($D602="","",INDEX('Data - CO2'!$B$5:$AP$53,MATCH(Kulturmodeller!$D602,'Data - CO2'!$A$5:$A$53,0),CG$20)*AQ602*$B599)</f>
        <v>24.560768769226769</v>
      </c>
      <c r="CH602" cm="1">
        <f t="array" ref="CH602">IF($D602="","",INDEX('Data - CO2'!$B$5:$AP$53,MATCH(Kulturmodeller!$D602,'Data - CO2'!$A$5:$A$53,0),CH$20)*AR602*$B599)</f>
        <v>27.581976961336593</v>
      </c>
      <c r="CI602" s="11" cm="1">
        <f t="array" ref="CI602">IF($D602="","",INDEX('Data - CO2'!$B$5:$AP$53,MATCH(Kulturmodeller!$D602,'Data - CO2'!$A$5:$A$53,0),CI$20)*AS602*$B599)</f>
        <v>30.498667628428461</v>
      </c>
    </row>
    <row r="603" spans="1:87" x14ac:dyDescent="0.3">
      <c r="A603" s="33" t="s">
        <v>84</v>
      </c>
      <c r="B603" s="33"/>
      <c r="C603" s="124" t="str">
        <f>'Katalog over Kulturmodeller '!F209</f>
        <v>Juletræer (NGR)</v>
      </c>
      <c r="D603" s="125" t="s">
        <v>633</v>
      </c>
      <c r="E603" s="151">
        <f>'Katalog over Kulturmodeller '!W209</f>
        <v>0</v>
      </c>
      <c r="F603" s="40">
        <f>E603+((E605-F605)+(E606-F606))*(E603/SUM(E600:E604))</f>
        <v>0</v>
      </c>
      <c r="G603" s="40">
        <f t="shared" ref="G603" si="10226">F603+((F605-G605)+(F606-G606))*(F603/SUM(F600:F604))</f>
        <v>0</v>
      </c>
      <c r="H603" s="40">
        <f t="shared" ref="H603" si="10227">G603+((G605-H605)+(G606-H606))*(G603/SUM(G600:G604))</f>
        <v>0</v>
      </c>
      <c r="I603" s="40">
        <f t="shared" ref="I603" si="10228">H603+((H605-I605)+(H606-I606))*(H603/SUM(H600:H604))</f>
        <v>0</v>
      </c>
      <c r="J603" s="40">
        <f t="shared" ref="J603" si="10229">I603+((I605-J605)+(I606-J606))*(I603/SUM(I600:I604))</f>
        <v>0</v>
      </c>
      <c r="K603" s="40">
        <f t="shared" ref="K603" si="10230">J603+((J605-K605)+(J606-K606))*(J603/SUM(J600:J604))</f>
        <v>0</v>
      </c>
      <c r="L603" s="40">
        <f t="shared" ref="L603" si="10231">K603+((K605-L605)+(K606-L606))*(K603/SUM(K600:K604))</f>
        <v>0</v>
      </c>
      <c r="M603" s="40">
        <f t="shared" ref="M603" si="10232">L603+((L605-M605)+(L606-M606))*(L603/SUM(L600:L604))</f>
        <v>0</v>
      </c>
      <c r="N603" s="40">
        <f t="shared" ref="N603" si="10233">M603+((M605-N605)+(M606-N606))*(M603/SUM(M600:M604))</f>
        <v>0</v>
      </c>
      <c r="O603" s="40">
        <f t="shared" ref="O603" si="10234">N603+((N605-O605)+(N606-O606))*(N603/SUM(N600:N604))</f>
        <v>0</v>
      </c>
      <c r="P603" s="40">
        <f t="shared" ref="P603" si="10235">O603+((O605-P605)+(O606-P606))*(O603/SUM(O600:O604))</f>
        <v>0</v>
      </c>
      <c r="Q603" s="40">
        <f t="shared" ref="Q603" si="10236">P603+((P605-Q605)+(P606-Q606))*(P603/SUM(P600:P604))</f>
        <v>0</v>
      </c>
      <c r="R603" s="40">
        <f t="shared" ref="R603" si="10237">Q603+((Q605-R605)+(Q606-R606))*(Q603/SUM(Q600:Q604))</f>
        <v>0</v>
      </c>
      <c r="S603" s="40">
        <f t="shared" ref="S603" si="10238">R603+((R605-S605)+(R606-S606))*(R603/SUM(R600:R604))</f>
        <v>0</v>
      </c>
      <c r="T603" s="40">
        <f t="shared" ref="T603" si="10239">S603+((S605-T605)+(S606-T606))*(S603/SUM(S600:S604))</f>
        <v>0</v>
      </c>
      <c r="U603" s="40">
        <f t="shared" ref="U603" si="10240">T603+((T605-U605)+(T606-U606))*(T603/SUM(T600:T604))</f>
        <v>0</v>
      </c>
      <c r="V603" s="40">
        <f t="shared" ref="V603" si="10241">U603+((U605-V605)+(U606-V606))*(U603/SUM(U600:U604))</f>
        <v>0</v>
      </c>
      <c r="W603" s="40">
        <f t="shared" ref="W603" si="10242">V603+((V605-W605)+(V606-W606))*(V603/SUM(V600:V604))</f>
        <v>0</v>
      </c>
      <c r="X603" s="40">
        <f t="shared" ref="X603" si="10243">W603+((W605-X605)+(W606-X606))*(W603/SUM(W600:W604))</f>
        <v>0</v>
      </c>
      <c r="Y603" s="40">
        <f t="shared" ref="Y603" si="10244">X603+((X605-Y605)+(X606-Y606))*(X603/SUM(X600:X604))</f>
        <v>0</v>
      </c>
      <c r="Z603" s="40">
        <f t="shared" ref="Z603" si="10245">Y603+((Y605-Z605)+(Y606-Z606))*(Y603/SUM(Y600:Y604))</f>
        <v>0</v>
      </c>
      <c r="AA603" s="40">
        <f t="shared" ref="AA603" si="10246">Z603+((Z605-AA605)+(Z606-AA606))*(Z603/SUM(Z600:Z604))</f>
        <v>0</v>
      </c>
      <c r="AB603" s="40">
        <f t="shared" ref="AB603" si="10247">AA603+((AA605-AB605)+(AA606-AB606))*(AA603/SUM(AA600:AA604))</f>
        <v>0</v>
      </c>
      <c r="AC603" s="40">
        <f t="shared" ref="AC603" si="10248">AB603+((AB605-AC605)+(AB606-AC606))*(AB603/SUM(AB600:AB604))</f>
        <v>0</v>
      </c>
      <c r="AD603" s="40">
        <f t="shared" ref="AD603" si="10249">AC603+((AC605-AD605)+(AC606-AD606))*(AC603/SUM(AC600:AC604))</f>
        <v>0</v>
      </c>
      <c r="AE603" s="40">
        <f t="shared" ref="AE603" si="10250">AD603+((AD605-AE605)+(AD606-AE606))*(AD603/SUM(AD600:AD604))</f>
        <v>0</v>
      </c>
      <c r="AF603" s="40">
        <f t="shared" ref="AF603" si="10251">AE603+((AE605-AF605)+(AE606-AF606))*(AE603/SUM(AE600:AE604))</f>
        <v>0</v>
      </c>
      <c r="AG603" s="40">
        <f t="shared" ref="AG603" si="10252">AF603+((AF605-AG605)+(AF606-AG606))*(AF603/SUM(AF600:AF604))</f>
        <v>0</v>
      </c>
      <c r="AH603" s="40">
        <f t="shared" ref="AH603" si="10253">AG603+((AG605-AH605)+(AG606-AH606))*(AG603/SUM(AG600:AG604))</f>
        <v>0</v>
      </c>
      <c r="AI603" s="40">
        <f t="shared" ref="AI603" si="10254">AH603+((AH605-AI605)+(AH606-AI606))*(AH603/SUM(AH600:AH604))</f>
        <v>0</v>
      </c>
      <c r="AJ603" s="40">
        <f t="shared" ref="AJ603" si="10255">AI603+((AI605-AJ605)+(AI606-AJ606))*(AI603/SUM(AI600:AI604))</f>
        <v>0</v>
      </c>
      <c r="AK603" s="40">
        <f t="shared" ref="AK603" si="10256">AJ603+((AJ605-AK605)+(AJ606-AK606))*(AJ603/SUM(AJ600:AJ604))</f>
        <v>0</v>
      </c>
      <c r="AL603" s="40">
        <f t="shared" ref="AL603" si="10257">AK603+((AK605-AL605)+(AK606-AL606))*(AK603/SUM(AK600:AK604))</f>
        <v>0</v>
      </c>
      <c r="AM603" s="40">
        <f t="shared" ref="AM603" si="10258">AL603+((AL605-AM605)+(AL606-AM606))*(AL603/SUM(AL600:AL604))</f>
        <v>0</v>
      </c>
      <c r="AN603" s="40">
        <f t="shared" ref="AN603" si="10259">AM603+((AM605-AN605)+(AM606-AN606))*(AM603/SUM(AM600:AM604))</f>
        <v>0</v>
      </c>
      <c r="AO603" s="40">
        <f t="shared" ref="AO603" si="10260">AN603+((AN605-AO605)+(AN606-AO606))*(AN603/SUM(AN600:AN604))</f>
        <v>0</v>
      </c>
      <c r="AP603" s="40">
        <f t="shared" ref="AP603" si="10261">AO603+((AO605-AP605)+(AO606-AP606))*(AO603/SUM(AO600:AO604))</f>
        <v>0</v>
      </c>
      <c r="AQ603" s="40">
        <f t="shared" ref="AQ603" si="10262">AP603+((AP605-AQ605)+(AP606-AQ606))*(AP603/SUM(AP600:AP604))</f>
        <v>0</v>
      </c>
      <c r="AR603" s="40">
        <f t="shared" ref="AR603" si="10263">AQ603+((AQ605-AR605)+(AQ606-AR606))*(AQ603/SUM(AQ600:AQ604))</f>
        <v>0</v>
      </c>
      <c r="AS603" s="41">
        <f t="shared" ref="AS603" si="10264">AR603+((AR605-AS605)+(AR606-AS606))*(AR603/SUM(AR600:AR604))</f>
        <v>0</v>
      </c>
      <c r="AU603" s="10" cm="1">
        <f t="array" ref="AU603">IF($D603="","",INDEX('Data - CO2'!$B$5:$AP$53,MATCH(Kulturmodeller!$D603,'Data - CO2'!$A$5:$A$53,0),AU$20)*E603)</f>
        <v>0</v>
      </c>
      <c r="AV603" cm="1">
        <f t="array" ref="AV603">IF($D603="","",INDEX('Data - CO2'!$B$5:$AP$53,MATCH(Kulturmodeller!$D603,'Data - CO2'!$A$5:$A$53,0),AV$20)*F603)</f>
        <v>0</v>
      </c>
      <c r="AW603" cm="1">
        <f t="array" ref="AW603">IF($D603="","",INDEX('Data - CO2'!$B$5:$AP$53,MATCH(Kulturmodeller!$D603,'Data - CO2'!$A$5:$A$53,0),AW$20)*G603)</f>
        <v>0</v>
      </c>
      <c r="AX603" cm="1">
        <f t="array" ref="AX603">IF($D603="","",INDEX('Data - CO2'!$B$5:$AP$53,MATCH(Kulturmodeller!$D603,'Data - CO2'!$A$5:$A$53,0),AX$20)*H603)</f>
        <v>0</v>
      </c>
      <c r="AY603" cm="1">
        <f t="array" ref="AY603">IF($D603="","",INDEX('Data - CO2'!$B$5:$AP$53,MATCH(Kulturmodeller!$D603,'Data - CO2'!$A$5:$A$53,0),AY$20)*I603)</f>
        <v>0</v>
      </c>
      <c r="AZ603" cm="1">
        <f t="array" ref="AZ603">IF($D603="","",INDEX('Data - CO2'!$B$5:$AP$53,MATCH(Kulturmodeller!$D603,'Data - CO2'!$A$5:$A$53,0),AZ$20)*J603*$B599)</f>
        <v>0</v>
      </c>
      <c r="BA603" cm="1">
        <f t="array" ref="BA603">IF($D603="","",INDEX('Data - CO2'!$B$5:$AP$53,MATCH(Kulturmodeller!$D603,'Data - CO2'!$A$5:$A$53,0),BA$20)*K603*$B599)</f>
        <v>0</v>
      </c>
      <c r="BB603" cm="1">
        <f t="array" ref="BB603">IF($D603="","",INDEX('Data - CO2'!$B$5:$AP$53,MATCH(Kulturmodeller!$D603,'Data - CO2'!$A$5:$A$53,0),BB$20)*L603*$B599)</f>
        <v>0</v>
      </c>
      <c r="BC603" cm="1">
        <f t="array" ref="BC603">IF($D603="","",INDEX('Data - CO2'!$B$5:$AP$53,MATCH(Kulturmodeller!$D603,'Data - CO2'!$A$5:$A$53,0),BC$20)*M603*$B599)</f>
        <v>0</v>
      </c>
      <c r="BD603" cm="1">
        <f t="array" ref="BD603">IF($D603="","",INDEX('Data - CO2'!$B$5:$AP$53,MATCH(Kulturmodeller!$D603,'Data - CO2'!$A$5:$A$53,0),BD$20)*N603*$B599)</f>
        <v>0</v>
      </c>
      <c r="BE603" cm="1">
        <f t="array" ref="BE603">IF($D603="","",INDEX('Data - CO2'!$B$5:$AP$53,MATCH(Kulturmodeller!$D603,'Data - CO2'!$A$5:$A$53,0),BE$20)*O603*$B599)</f>
        <v>0</v>
      </c>
      <c r="BF603" cm="1">
        <f t="array" ref="BF603">IF($D603="","",INDEX('Data - CO2'!$B$5:$AP$53,MATCH(Kulturmodeller!$D603,'Data - CO2'!$A$5:$A$53,0),BF$20)*P603*$B599)</f>
        <v>0</v>
      </c>
      <c r="BG603" cm="1">
        <f t="array" ref="BG603">IF($D603="","",INDEX('Data - CO2'!$B$5:$AP$53,MATCH(Kulturmodeller!$D603,'Data - CO2'!$A$5:$A$53,0),BG$20)*Q603*$B599)</f>
        <v>0</v>
      </c>
      <c r="BH603" cm="1">
        <f t="array" ref="BH603">IF($D603="","",INDEX('Data - CO2'!$B$5:$AP$53,MATCH(Kulturmodeller!$D603,'Data - CO2'!$A$5:$A$53,0),BH$20)*R603*$B599)</f>
        <v>0</v>
      </c>
      <c r="BI603" cm="1">
        <f t="array" ref="BI603">IF($D603="","",INDEX('Data - CO2'!$B$5:$AP$53,MATCH(Kulturmodeller!$D603,'Data - CO2'!$A$5:$A$53,0),BI$20)*S603*$B599)</f>
        <v>0</v>
      </c>
      <c r="BJ603" cm="1">
        <f t="array" ref="BJ603">IF($D603="","",INDEX('Data - CO2'!$B$5:$AP$53,MATCH(Kulturmodeller!$D603,'Data - CO2'!$A$5:$A$53,0),BJ$20)*T603*$B599)</f>
        <v>0</v>
      </c>
      <c r="BK603" cm="1">
        <f t="array" ref="BK603">IF($D603="","",INDEX('Data - CO2'!$B$5:$AP$53,MATCH(Kulturmodeller!$D603,'Data - CO2'!$A$5:$A$53,0),BK$20)*U603*$B599)</f>
        <v>0</v>
      </c>
      <c r="BL603" cm="1">
        <f t="array" ref="BL603">IF($D603="","",INDEX('Data - CO2'!$B$5:$AP$53,MATCH(Kulturmodeller!$D603,'Data - CO2'!$A$5:$A$53,0),BL$20)*V603*$B599)</f>
        <v>0</v>
      </c>
      <c r="BM603" cm="1">
        <f t="array" ref="BM603">IF($D603="","",INDEX('Data - CO2'!$B$5:$AP$53,MATCH(Kulturmodeller!$D603,'Data - CO2'!$A$5:$A$53,0),BM$20)*W603*$B599)</f>
        <v>0</v>
      </c>
      <c r="BN603" cm="1">
        <f t="array" ref="BN603">IF($D603="","",INDEX('Data - CO2'!$B$5:$AP$53,MATCH(Kulturmodeller!$D603,'Data - CO2'!$A$5:$A$53,0),BN$20)*X603*$B599)</f>
        <v>0</v>
      </c>
      <c r="BO603" cm="1">
        <f t="array" ref="BO603">IF($D603="","",INDEX('Data - CO2'!$B$5:$AP$53,MATCH(Kulturmodeller!$D603,'Data - CO2'!$A$5:$A$53,0),BO$20)*Y603*$B599)</f>
        <v>0</v>
      </c>
      <c r="BP603" cm="1">
        <f t="array" ref="BP603">IF($D603="","",INDEX('Data - CO2'!$B$5:$AP$53,MATCH(Kulturmodeller!$D603,'Data - CO2'!$A$5:$A$53,0),BP$20)*Z603*$B599)</f>
        <v>0</v>
      </c>
      <c r="BQ603" cm="1">
        <f t="array" ref="BQ603">IF($D603="","",INDEX('Data - CO2'!$B$5:$AP$53,MATCH(Kulturmodeller!$D603,'Data - CO2'!$A$5:$A$53,0),BQ$20)*AA603*$B599)</f>
        <v>0</v>
      </c>
      <c r="BR603" cm="1">
        <f t="array" ref="BR603">IF($D603="","",INDEX('Data - CO2'!$B$5:$AP$53,MATCH(Kulturmodeller!$D603,'Data - CO2'!$A$5:$A$53,0),BR$20)*AB603*$B599)</f>
        <v>0</v>
      </c>
      <c r="BS603" cm="1">
        <f t="array" ref="BS603">IF($D603="","",INDEX('Data - CO2'!$B$5:$AP$53,MATCH(Kulturmodeller!$D603,'Data - CO2'!$A$5:$A$53,0),BS$20)*AC603*$B599)</f>
        <v>0</v>
      </c>
      <c r="BT603" cm="1">
        <f t="array" ref="BT603">IF($D603="","",INDEX('Data - CO2'!$B$5:$AP$53,MATCH(Kulturmodeller!$D603,'Data - CO2'!$A$5:$A$53,0),BT$20)*AD603*$B599)</f>
        <v>0</v>
      </c>
      <c r="BU603" cm="1">
        <f t="array" ref="BU603">IF($D603="","",INDEX('Data - CO2'!$B$5:$AP$53,MATCH(Kulturmodeller!$D603,'Data - CO2'!$A$5:$A$53,0),BU$20)*AE603*$B599)</f>
        <v>0</v>
      </c>
      <c r="BV603" cm="1">
        <f t="array" ref="BV603">IF($D603="","",INDEX('Data - CO2'!$B$5:$AP$53,MATCH(Kulturmodeller!$D603,'Data - CO2'!$A$5:$A$53,0),BV$20)*AF603*$B599)</f>
        <v>0</v>
      </c>
      <c r="BW603" cm="1">
        <f t="array" ref="BW603">IF($D603="","",INDEX('Data - CO2'!$B$5:$AP$53,MATCH(Kulturmodeller!$D603,'Data - CO2'!$A$5:$A$53,0),BW$20)*AG603*$B599)</f>
        <v>0</v>
      </c>
      <c r="BX603" cm="1">
        <f t="array" ref="BX603">IF($D603="","",INDEX('Data - CO2'!$B$5:$AP$53,MATCH(Kulturmodeller!$D603,'Data - CO2'!$A$5:$A$53,0),BX$20)*AH603*$B599)</f>
        <v>0</v>
      </c>
      <c r="BY603" cm="1">
        <f t="array" ref="BY603">IF($D603="","",INDEX('Data - CO2'!$B$5:$AP$53,MATCH(Kulturmodeller!$D603,'Data - CO2'!$A$5:$A$53,0),BY$20)*AI603*$B599)</f>
        <v>0</v>
      </c>
      <c r="BZ603" cm="1">
        <f t="array" ref="BZ603">IF($D603="","",INDEX('Data - CO2'!$B$5:$AP$53,MATCH(Kulturmodeller!$D603,'Data - CO2'!$A$5:$A$53,0),BZ$20)*AJ603*$B599)</f>
        <v>0</v>
      </c>
      <c r="CA603" cm="1">
        <f t="array" ref="CA603">IF($D603="","",INDEX('Data - CO2'!$B$5:$AP$53,MATCH(Kulturmodeller!$D603,'Data - CO2'!$A$5:$A$53,0),CA$20)*AK603*$B599)</f>
        <v>0</v>
      </c>
      <c r="CB603" cm="1">
        <f t="array" ref="CB603">IF($D603="","",INDEX('Data - CO2'!$B$5:$AP$53,MATCH(Kulturmodeller!$D603,'Data - CO2'!$A$5:$A$53,0),CB$20)*AL603*$B599)</f>
        <v>0</v>
      </c>
      <c r="CC603" cm="1">
        <f t="array" ref="CC603">IF($D603="","",INDEX('Data - CO2'!$B$5:$AP$53,MATCH(Kulturmodeller!$D603,'Data - CO2'!$A$5:$A$53,0),CC$20)*AM603*$B599)</f>
        <v>0</v>
      </c>
      <c r="CD603" cm="1">
        <f t="array" ref="CD603">IF($D603="","",INDEX('Data - CO2'!$B$5:$AP$53,MATCH(Kulturmodeller!$D603,'Data - CO2'!$A$5:$A$53,0),CD$20)*AN603*$B599)</f>
        <v>0</v>
      </c>
      <c r="CE603" cm="1">
        <f t="array" ref="CE603">IF($D603="","",INDEX('Data - CO2'!$B$5:$AP$53,MATCH(Kulturmodeller!$D603,'Data - CO2'!$A$5:$A$53,0),CE$20)*AO603*$B599)</f>
        <v>0</v>
      </c>
      <c r="CF603" cm="1">
        <f t="array" ref="CF603">IF($D603="","",INDEX('Data - CO2'!$B$5:$AP$53,MATCH(Kulturmodeller!$D603,'Data - CO2'!$A$5:$A$53,0),CF$20)*AP603*$B599)</f>
        <v>0</v>
      </c>
      <c r="CG603" cm="1">
        <f t="array" ref="CG603">IF($D603="","",INDEX('Data - CO2'!$B$5:$AP$53,MATCH(Kulturmodeller!$D603,'Data - CO2'!$A$5:$A$53,0),CG$20)*AQ603*$B599)</f>
        <v>0</v>
      </c>
      <c r="CH603" cm="1">
        <f t="array" ref="CH603">IF($D603="","",INDEX('Data - CO2'!$B$5:$AP$53,MATCH(Kulturmodeller!$D603,'Data - CO2'!$A$5:$A$53,0),CH$20)*AR603*$B599)</f>
        <v>0</v>
      </c>
      <c r="CI603" s="11" cm="1">
        <f t="array" ref="CI603">IF($D603="","",INDEX('Data - CO2'!$B$5:$AP$53,MATCH(Kulturmodeller!$D603,'Data - CO2'!$A$5:$A$53,0),CI$20)*AS603*$B599)</f>
        <v>0</v>
      </c>
    </row>
    <row r="604" spans="1:87" x14ac:dyDescent="0.3">
      <c r="A604" s="42" t="s">
        <v>85</v>
      </c>
      <c r="B604" s="42"/>
      <c r="C604" s="124">
        <f>'Katalog over Kulturmodeller '!F210</f>
        <v>0</v>
      </c>
      <c r="D604" s="129"/>
      <c r="E604" s="140">
        <f>'Katalog over Kulturmodeller '!W210</f>
        <v>0</v>
      </c>
      <c r="F604" s="46">
        <f>E604+((E605-F605)+(E606-F606))*(E604/SUM(E600:E604))</f>
        <v>0</v>
      </c>
      <c r="G604" s="46">
        <f t="shared" ref="G604" si="10265">F604+((F605-G605)+(F606-G606))*(F604/SUM(F600:F604))</f>
        <v>0</v>
      </c>
      <c r="H604" s="46">
        <f t="shared" ref="H604" si="10266">G604+((G605-H605)+(G606-H606))*(G604/SUM(G600:G604))</f>
        <v>0</v>
      </c>
      <c r="I604" s="46">
        <f t="shared" ref="I604" si="10267">H604+((H605-I605)+(H606-I606))*(H604/SUM(H600:H604))</f>
        <v>0</v>
      </c>
      <c r="J604" s="46">
        <f t="shared" ref="J604" si="10268">I604+((I605-J605)+(I606-J606))*(I604/SUM(I600:I604))</f>
        <v>0</v>
      </c>
      <c r="K604" s="46">
        <f t="shared" ref="K604" si="10269">J604+((J605-K605)+(J606-K606))*(J604/SUM(J600:J604))</f>
        <v>0</v>
      </c>
      <c r="L604" s="46">
        <f t="shared" ref="L604" si="10270">K604+((K605-L605)+(K606-L606))*(K604/SUM(K600:K604))</f>
        <v>0</v>
      </c>
      <c r="M604" s="46">
        <f t="shared" ref="M604" si="10271">L604+((L605-M605)+(L606-M606))*(L604/SUM(L600:L604))</f>
        <v>0</v>
      </c>
      <c r="N604" s="46">
        <f t="shared" ref="N604" si="10272">M604+((M605-N605)+(M606-N606))*(M604/SUM(M600:M604))</f>
        <v>0</v>
      </c>
      <c r="O604" s="46">
        <f t="shared" ref="O604" si="10273">N604+((N605-O605)+(N606-O606))*(N604/SUM(N600:N604))</f>
        <v>0</v>
      </c>
      <c r="P604" s="46">
        <f t="shared" ref="P604" si="10274">O604+((O605-P605)+(O606-P606))*(O604/SUM(O600:O604))</f>
        <v>0</v>
      </c>
      <c r="Q604" s="46">
        <f t="shared" ref="Q604" si="10275">P604+((P605-Q605)+(P606-Q606))*(P604/SUM(P600:P604))</f>
        <v>0</v>
      </c>
      <c r="R604" s="46">
        <f t="shared" ref="R604" si="10276">Q604+((Q605-R605)+(Q606-R606))*(Q604/SUM(Q600:Q604))</f>
        <v>0</v>
      </c>
      <c r="S604" s="46">
        <f t="shared" ref="S604" si="10277">R604+((R605-S605)+(R606-S606))*(R604/SUM(R600:R604))</f>
        <v>0</v>
      </c>
      <c r="T604" s="46">
        <f t="shared" ref="T604" si="10278">S604+((S605-T605)+(S606-T606))*(S604/SUM(S600:S604))</f>
        <v>0</v>
      </c>
      <c r="U604" s="46">
        <f t="shared" ref="U604" si="10279">T604+((T605-U605)+(T606-U606))*(T604/SUM(T600:T604))</f>
        <v>0</v>
      </c>
      <c r="V604" s="46">
        <f t="shared" ref="V604" si="10280">U604+((U605-V605)+(U606-V606))*(U604/SUM(U600:U604))</f>
        <v>0</v>
      </c>
      <c r="W604" s="46">
        <f t="shared" ref="W604" si="10281">V604+((V605-W605)+(V606-W606))*(V604/SUM(V600:V604))</f>
        <v>0</v>
      </c>
      <c r="X604" s="46">
        <f t="shared" ref="X604" si="10282">W604+((W605-X605)+(W606-X606))*(W604/SUM(W600:W604))</f>
        <v>0</v>
      </c>
      <c r="Y604" s="46">
        <f t="shared" ref="Y604" si="10283">X604+((X605-Y605)+(X606-Y606))*(X604/SUM(X600:X604))</f>
        <v>0</v>
      </c>
      <c r="Z604" s="46">
        <f t="shared" ref="Z604" si="10284">Y604+((Y605-Z605)+(Y606-Z606))*(Y604/SUM(Y600:Y604))</f>
        <v>0</v>
      </c>
      <c r="AA604" s="46">
        <f t="shared" ref="AA604" si="10285">Z604+((Z605-AA605)+(Z606-AA606))*(Z604/SUM(Z600:Z604))</f>
        <v>0</v>
      </c>
      <c r="AB604" s="46">
        <f t="shared" ref="AB604" si="10286">AA604+((AA605-AB605)+(AA606-AB606))*(AA604/SUM(AA600:AA604))</f>
        <v>0</v>
      </c>
      <c r="AC604" s="46">
        <f t="shared" ref="AC604" si="10287">AB604+((AB605-AC605)+(AB606-AC606))*(AB604/SUM(AB600:AB604))</f>
        <v>0</v>
      </c>
      <c r="AD604" s="46">
        <f t="shared" ref="AD604" si="10288">AC604+((AC605-AD605)+(AC606-AD606))*(AC604/SUM(AC600:AC604))</f>
        <v>0</v>
      </c>
      <c r="AE604" s="46">
        <f t="shared" ref="AE604" si="10289">AD604+((AD605-AE605)+(AD606-AE606))*(AD604/SUM(AD600:AD604))</f>
        <v>0</v>
      </c>
      <c r="AF604" s="46">
        <f t="shared" ref="AF604" si="10290">AE604+((AE605-AF605)+(AE606-AF606))*(AE604/SUM(AE600:AE604))</f>
        <v>0</v>
      </c>
      <c r="AG604" s="46">
        <f t="shared" ref="AG604" si="10291">AF604+((AF605-AG605)+(AF606-AG606))*(AF604/SUM(AF600:AF604))</f>
        <v>0</v>
      </c>
      <c r="AH604" s="46">
        <f t="shared" ref="AH604" si="10292">AG604+((AG605-AH605)+(AG606-AH606))*(AG604/SUM(AG600:AG604))</f>
        <v>0</v>
      </c>
      <c r="AI604" s="46">
        <f t="shared" ref="AI604" si="10293">AH604+((AH605-AI605)+(AH606-AI606))*(AH604/SUM(AH600:AH604))</f>
        <v>0</v>
      </c>
      <c r="AJ604" s="46">
        <f t="shared" ref="AJ604" si="10294">AI604+((AI605-AJ605)+(AI606-AJ606))*(AI604/SUM(AI600:AI604))</f>
        <v>0</v>
      </c>
      <c r="AK604" s="46">
        <f t="shared" ref="AK604" si="10295">AJ604+((AJ605-AK605)+(AJ606-AK606))*(AJ604/SUM(AJ600:AJ604))</f>
        <v>0</v>
      </c>
      <c r="AL604" s="46">
        <f t="shared" ref="AL604" si="10296">AK604+((AK605-AL605)+(AK606-AL606))*(AK604/SUM(AK600:AK604))</f>
        <v>0</v>
      </c>
      <c r="AM604" s="46">
        <f t="shared" ref="AM604" si="10297">AL604+((AL605-AM605)+(AL606-AM606))*(AL604/SUM(AL600:AL604))</f>
        <v>0</v>
      </c>
      <c r="AN604" s="46">
        <f t="shared" ref="AN604" si="10298">AM604+((AM605-AN605)+(AM606-AN606))*(AM604/SUM(AM600:AM604))</f>
        <v>0</v>
      </c>
      <c r="AO604" s="46">
        <f t="shared" ref="AO604" si="10299">AN604+((AN605-AO605)+(AN606-AO606))*(AN604/SUM(AN600:AN604))</f>
        <v>0</v>
      </c>
      <c r="AP604" s="46">
        <f t="shared" ref="AP604" si="10300">AO604+((AO605-AP605)+(AO606-AP606))*(AO604/SUM(AO600:AO604))</f>
        <v>0</v>
      </c>
      <c r="AQ604" s="46">
        <f t="shared" ref="AQ604" si="10301">AP604+((AP605-AQ605)+(AP606-AQ606))*(AP604/SUM(AP600:AP604))</f>
        <v>0</v>
      </c>
      <c r="AR604" s="46">
        <f t="shared" ref="AR604" si="10302">AQ604+((AQ605-AR605)+(AQ606-AR606))*(AQ604/SUM(AQ600:AQ604))</f>
        <v>0</v>
      </c>
      <c r="AS604" s="47">
        <f t="shared" ref="AS604" si="10303">AR604+((AR605-AS605)+(AR606-AS606))*(AR604/SUM(AR600:AR604))</f>
        <v>0</v>
      </c>
      <c r="AU604" s="10" t="str" cm="1">
        <f t="array" ref="AU604">IF($D604="","",INDEX('Data - CO2'!$B$5:$AP$53,MATCH(Kulturmodeller!$D604,'Data - CO2'!$A$5:$A$53,0),AU$20)*E604)</f>
        <v/>
      </c>
      <c r="AV604" t="str" cm="1">
        <f t="array" ref="AV604">IF($D604="","",INDEX('Data - CO2'!$B$5:$AP$53,MATCH(Kulturmodeller!$D604,'Data - CO2'!$A$5:$A$53,0),AV$20)*F604)</f>
        <v/>
      </c>
      <c r="AW604" t="str" cm="1">
        <f t="array" ref="AW604">IF($D604="","",INDEX('Data - CO2'!$B$5:$AP$53,MATCH(Kulturmodeller!$D604,'Data - CO2'!$A$5:$A$53,0),AW$20)*G604)</f>
        <v/>
      </c>
      <c r="AX604" t="str" cm="1">
        <f t="array" ref="AX604">IF($D604="","",INDEX('Data - CO2'!$B$5:$AP$53,MATCH(Kulturmodeller!$D604,'Data - CO2'!$A$5:$A$53,0),AX$20)*H604)</f>
        <v/>
      </c>
      <c r="AY604" t="str" cm="1">
        <f t="array" ref="AY604">IF($D604="","",INDEX('Data - CO2'!$B$5:$AP$53,MATCH(Kulturmodeller!$D604,'Data - CO2'!$A$5:$A$53,0),AY$20)*I604)</f>
        <v/>
      </c>
      <c r="AZ604" t="str" cm="1">
        <f t="array" ref="AZ604">IF($D604="","",INDEX('Data - CO2'!$B$5:$AP$53,MATCH(Kulturmodeller!$D604,'Data - CO2'!$A$5:$A$53,0),AZ$20)*J604*$B599)</f>
        <v/>
      </c>
      <c r="BA604" t="str" cm="1">
        <f t="array" ref="BA604">IF($D604="","",INDEX('Data - CO2'!$B$5:$AP$53,MATCH(Kulturmodeller!$D604,'Data - CO2'!$A$5:$A$53,0),BA$20)*K604*$B599)</f>
        <v/>
      </c>
      <c r="BB604" t="str" cm="1">
        <f t="array" ref="BB604">IF($D604="","",INDEX('Data - CO2'!$B$5:$AP$53,MATCH(Kulturmodeller!$D604,'Data - CO2'!$A$5:$A$53,0),BB$20)*L604*$B599)</f>
        <v/>
      </c>
      <c r="BC604" t="str" cm="1">
        <f t="array" ref="BC604">IF($D604="","",INDEX('Data - CO2'!$B$5:$AP$53,MATCH(Kulturmodeller!$D604,'Data - CO2'!$A$5:$A$53,0),BC$20)*M604*$B599)</f>
        <v/>
      </c>
      <c r="BD604" t="str" cm="1">
        <f t="array" ref="BD604">IF($D604="","",INDEX('Data - CO2'!$B$5:$AP$53,MATCH(Kulturmodeller!$D604,'Data - CO2'!$A$5:$A$53,0),BD$20)*N604*$B599)</f>
        <v/>
      </c>
      <c r="BE604" t="str" cm="1">
        <f t="array" ref="BE604">IF($D604="","",INDEX('Data - CO2'!$B$5:$AP$53,MATCH(Kulturmodeller!$D604,'Data - CO2'!$A$5:$A$53,0),BE$20)*O604*$B599)</f>
        <v/>
      </c>
      <c r="BF604" t="str" cm="1">
        <f t="array" ref="BF604">IF($D604="","",INDEX('Data - CO2'!$B$5:$AP$53,MATCH(Kulturmodeller!$D604,'Data - CO2'!$A$5:$A$53,0),BF$20)*P604*$B599)</f>
        <v/>
      </c>
      <c r="BG604" t="str" cm="1">
        <f t="array" ref="BG604">IF($D604="","",INDEX('Data - CO2'!$B$5:$AP$53,MATCH(Kulturmodeller!$D604,'Data - CO2'!$A$5:$A$53,0),BG$20)*Q604*$B599)</f>
        <v/>
      </c>
      <c r="BH604" t="str" cm="1">
        <f t="array" ref="BH604">IF($D604="","",INDEX('Data - CO2'!$B$5:$AP$53,MATCH(Kulturmodeller!$D604,'Data - CO2'!$A$5:$A$53,0),BH$20)*R604*$B599)</f>
        <v/>
      </c>
      <c r="BI604" t="str" cm="1">
        <f t="array" ref="BI604">IF($D604="","",INDEX('Data - CO2'!$B$5:$AP$53,MATCH(Kulturmodeller!$D604,'Data - CO2'!$A$5:$A$53,0),BI$20)*S604*$B599)</f>
        <v/>
      </c>
      <c r="BJ604" t="str" cm="1">
        <f t="array" ref="BJ604">IF($D604="","",INDEX('Data - CO2'!$B$5:$AP$53,MATCH(Kulturmodeller!$D604,'Data - CO2'!$A$5:$A$53,0),BJ$20)*T604*$B599)</f>
        <v/>
      </c>
      <c r="BK604" t="str" cm="1">
        <f t="array" ref="BK604">IF($D604="","",INDEX('Data - CO2'!$B$5:$AP$53,MATCH(Kulturmodeller!$D604,'Data - CO2'!$A$5:$A$53,0),BK$20)*U604*$B599)</f>
        <v/>
      </c>
      <c r="BL604" t="str" cm="1">
        <f t="array" ref="BL604">IF($D604="","",INDEX('Data - CO2'!$B$5:$AP$53,MATCH(Kulturmodeller!$D604,'Data - CO2'!$A$5:$A$53,0),BL$20)*V604*$B599)</f>
        <v/>
      </c>
      <c r="BM604" t="str" cm="1">
        <f t="array" ref="BM604">IF($D604="","",INDEX('Data - CO2'!$B$5:$AP$53,MATCH(Kulturmodeller!$D604,'Data - CO2'!$A$5:$A$53,0),BM$20)*W604*$B599)</f>
        <v/>
      </c>
      <c r="BN604" t="str" cm="1">
        <f t="array" ref="BN604">IF($D604="","",INDEX('Data - CO2'!$B$5:$AP$53,MATCH(Kulturmodeller!$D604,'Data - CO2'!$A$5:$A$53,0),BN$20)*X604*$B599)</f>
        <v/>
      </c>
      <c r="BO604" t="str" cm="1">
        <f t="array" ref="BO604">IF($D604="","",INDEX('Data - CO2'!$B$5:$AP$53,MATCH(Kulturmodeller!$D604,'Data - CO2'!$A$5:$A$53,0),BO$20)*Y604*$B599)</f>
        <v/>
      </c>
      <c r="BP604" t="str" cm="1">
        <f t="array" ref="BP604">IF($D604="","",INDEX('Data - CO2'!$B$5:$AP$53,MATCH(Kulturmodeller!$D604,'Data - CO2'!$A$5:$A$53,0),BP$20)*Z604*$B599)</f>
        <v/>
      </c>
      <c r="BQ604" t="str" cm="1">
        <f t="array" ref="BQ604">IF($D604="","",INDEX('Data - CO2'!$B$5:$AP$53,MATCH(Kulturmodeller!$D604,'Data - CO2'!$A$5:$A$53,0),BQ$20)*AA604*$B599)</f>
        <v/>
      </c>
      <c r="BR604" t="str" cm="1">
        <f t="array" ref="BR604">IF($D604="","",INDEX('Data - CO2'!$B$5:$AP$53,MATCH(Kulturmodeller!$D604,'Data - CO2'!$A$5:$A$53,0),BR$20)*AB604*$B599)</f>
        <v/>
      </c>
      <c r="BS604" t="str" cm="1">
        <f t="array" ref="BS604">IF($D604="","",INDEX('Data - CO2'!$B$5:$AP$53,MATCH(Kulturmodeller!$D604,'Data - CO2'!$A$5:$A$53,0),BS$20)*AC604*$B599)</f>
        <v/>
      </c>
      <c r="BT604" t="str" cm="1">
        <f t="array" ref="BT604">IF($D604="","",INDEX('Data - CO2'!$B$5:$AP$53,MATCH(Kulturmodeller!$D604,'Data - CO2'!$A$5:$A$53,0),BT$20)*AD604*$B599)</f>
        <v/>
      </c>
      <c r="BU604" t="str" cm="1">
        <f t="array" ref="BU604">IF($D604="","",INDEX('Data - CO2'!$B$5:$AP$53,MATCH(Kulturmodeller!$D604,'Data - CO2'!$A$5:$A$53,0),BU$20)*AE604*$B599)</f>
        <v/>
      </c>
      <c r="BV604" t="str" cm="1">
        <f t="array" ref="BV604">IF($D604="","",INDEX('Data - CO2'!$B$5:$AP$53,MATCH(Kulturmodeller!$D604,'Data - CO2'!$A$5:$A$53,0),BV$20)*AF604*$B599)</f>
        <v/>
      </c>
      <c r="BW604" t="str" cm="1">
        <f t="array" ref="BW604">IF($D604="","",INDEX('Data - CO2'!$B$5:$AP$53,MATCH(Kulturmodeller!$D604,'Data - CO2'!$A$5:$A$53,0),BW$20)*AG604*$B599)</f>
        <v/>
      </c>
      <c r="BX604" t="str" cm="1">
        <f t="array" ref="BX604">IF($D604="","",INDEX('Data - CO2'!$B$5:$AP$53,MATCH(Kulturmodeller!$D604,'Data - CO2'!$A$5:$A$53,0),BX$20)*AH604*$B599)</f>
        <v/>
      </c>
      <c r="BY604" t="str" cm="1">
        <f t="array" ref="BY604">IF($D604="","",INDEX('Data - CO2'!$B$5:$AP$53,MATCH(Kulturmodeller!$D604,'Data - CO2'!$A$5:$A$53,0),BY$20)*AI604*$B599)</f>
        <v/>
      </c>
      <c r="BZ604" t="str" cm="1">
        <f t="array" ref="BZ604">IF($D604="","",INDEX('Data - CO2'!$B$5:$AP$53,MATCH(Kulturmodeller!$D604,'Data - CO2'!$A$5:$A$53,0),BZ$20)*AJ604*$B599)</f>
        <v/>
      </c>
      <c r="CA604" t="str" cm="1">
        <f t="array" ref="CA604">IF($D604="","",INDEX('Data - CO2'!$B$5:$AP$53,MATCH(Kulturmodeller!$D604,'Data - CO2'!$A$5:$A$53,0),CA$20)*AK604*$B599)</f>
        <v/>
      </c>
      <c r="CB604" t="str" cm="1">
        <f t="array" ref="CB604">IF($D604="","",INDEX('Data - CO2'!$B$5:$AP$53,MATCH(Kulturmodeller!$D604,'Data - CO2'!$A$5:$A$53,0),CB$20)*AL604*$B599)</f>
        <v/>
      </c>
      <c r="CC604" t="str" cm="1">
        <f t="array" ref="CC604">IF($D604="","",INDEX('Data - CO2'!$B$5:$AP$53,MATCH(Kulturmodeller!$D604,'Data - CO2'!$A$5:$A$53,0),CC$20)*AM604*$B599)</f>
        <v/>
      </c>
      <c r="CD604" t="str" cm="1">
        <f t="array" ref="CD604">IF($D604="","",INDEX('Data - CO2'!$B$5:$AP$53,MATCH(Kulturmodeller!$D604,'Data - CO2'!$A$5:$A$53,0),CD$20)*AN604*$B599)</f>
        <v/>
      </c>
      <c r="CE604" t="str" cm="1">
        <f t="array" ref="CE604">IF($D604="","",INDEX('Data - CO2'!$B$5:$AP$53,MATCH(Kulturmodeller!$D604,'Data - CO2'!$A$5:$A$53,0),CE$20)*AO604*$B599)</f>
        <v/>
      </c>
      <c r="CF604" t="str" cm="1">
        <f t="array" ref="CF604">IF($D604="","",INDEX('Data - CO2'!$B$5:$AP$53,MATCH(Kulturmodeller!$D604,'Data - CO2'!$A$5:$A$53,0),CF$20)*AP604*$B599)</f>
        <v/>
      </c>
      <c r="CG604" t="str" cm="1">
        <f t="array" ref="CG604">IF($D604="","",INDEX('Data - CO2'!$B$5:$AP$53,MATCH(Kulturmodeller!$D604,'Data - CO2'!$A$5:$A$53,0),CG$20)*AQ604*$B599)</f>
        <v/>
      </c>
      <c r="CH604" t="str" cm="1">
        <f t="array" ref="CH604">IF($D604="","",INDEX('Data - CO2'!$B$5:$AP$53,MATCH(Kulturmodeller!$D604,'Data - CO2'!$A$5:$A$53,0),CH$20)*AR604*$B599)</f>
        <v/>
      </c>
      <c r="CI604" s="11" t="str" cm="1">
        <f t="array" ref="CI604">IF($D604="","",INDEX('Data - CO2'!$B$5:$AP$53,MATCH(Kulturmodeller!$D604,'Data - CO2'!$A$5:$A$53,0),CI$20)*AS604*$B599)</f>
        <v/>
      </c>
    </row>
    <row r="605" spans="1:87" x14ac:dyDescent="0.3">
      <c r="A605" s="351" t="s">
        <v>637</v>
      </c>
      <c r="B605" s="49"/>
      <c r="C605" s="130" t="str">
        <f>'Katalog over Kulturmodeller '!F211</f>
        <v>Valgfri</v>
      </c>
      <c r="D605" s="131" t="s">
        <v>58</v>
      </c>
      <c r="E605" s="139">
        <f>'Katalog over Kulturmodeller '!W211</f>
        <v>0.1</v>
      </c>
      <c r="F605" s="40">
        <f>E605</f>
        <v>0.1</v>
      </c>
      <c r="G605" s="40">
        <f t="shared" ref="G605:G606" si="10304">F605</f>
        <v>0.1</v>
      </c>
      <c r="H605" s="40">
        <f>G605*2/3</f>
        <v>6.6666666666666666E-2</v>
      </c>
      <c r="I605" s="40">
        <f>H605*0.5</f>
        <v>3.3333333333333333E-2</v>
      </c>
      <c r="J605" s="40">
        <v>0</v>
      </c>
      <c r="K605" s="40">
        <f t="shared" ref="K605:K606" si="10305">J605</f>
        <v>0</v>
      </c>
      <c r="L605" s="40">
        <f t="shared" ref="L605:L606" si="10306">K605</f>
        <v>0</v>
      </c>
      <c r="M605" s="40">
        <f t="shared" ref="M605:M606" si="10307">L605</f>
        <v>0</v>
      </c>
      <c r="N605" s="40">
        <f t="shared" ref="N605:N606" si="10308">M605</f>
        <v>0</v>
      </c>
      <c r="O605" s="40">
        <f t="shared" ref="O605:O606" si="10309">N605</f>
        <v>0</v>
      </c>
      <c r="P605" s="40">
        <f t="shared" ref="P605:P606" si="10310">O605</f>
        <v>0</v>
      </c>
      <c r="Q605" s="40">
        <f t="shared" ref="Q605:Q606" si="10311">P605</f>
        <v>0</v>
      </c>
      <c r="R605" s="40">
        <f t="shared" ref="R605:R606" si="10312">Q605</f>
        <v>0</v>
      </c>
      <c r="S605" s="40">
        <f t="shared" ref="S605:S606" si="10313">R605</f>
        <v>0</v>
      </c>
      <c r="T605" s="40">
        <f t="shared" ref="T605:T606" si="10314">S605</f>
        <v>0</v>
      </c>
      <c r="U605" s="40">
        <f t="shared" ref="U605:U606" si="10315">T605</f>
        <v>0</v>
      </c>
      <c r="V605" s="40">
        <f t="shared" ref="V605:V606" si="10316">U605</f>
        <v>0</v>
      </c>
      <c r="W605" s="40">
        <f t="shared" ref="W605:W606" si="10317">V605</f>
        <v>0</v>
      </c>
      <c r="X605" s="40">
        <f t="shared" ref="X605:X606" si="10318">W605</f>
        <v>0</v>
      </c>
      <c r="Y605" s="40">
        <f t="shared" ref="Y605:Y606" si="10319">X605</f>
        <v>0</v>
      </c>
      <c r="Z605" s="40">
        <f t="shared" ref="Z605:Z606" si="10320">Y605</f>
        <v>0</v>
      </c>
      <c r="AA605" s="40">
        <f t="shared" ref="AA605:AA606" si="10321">Z605</f>
        <v>0</v>
      </c>
      <c r="AB605" s="40">
        <f t="shared" ref="AB605:AB606" si="10322">AA605</f>
        <v>0</v>
      </c>
      <c r="AC605" s="40">
        <f t="shared" ref="AC605:AC606" si="10323">AB605</f>
        <v>0</v>
      </c>
      <c r="AD605" s="40">
        <f t="shared" ref="AD605:AD606" si="10324">AC605</f>
        <v>0</v>
      </c>
      <c r="AE605" s="40">
        <f t="shared" ref="AE605:AE606" si="10325">AD605</f>
        <v>0</v>
      </c>
      <c r="AF605" s="40">
        <f t="shared" ref="AF605:AF606" si="10326">AE605</f>
        <v>0</v>
      </c>
      <c r="AG605" s="40">
        <f t="shared" ref="AG605:AG606" si="10327">AF605</f>
        <v>0</v>
      </c>
      <c r="AH605" s="40">
        <f t="shared" ref="AH605:AH606" si="10328">AG605</f>
        <v>0</v>
      </c>
      <c r="AI605" s="40">
        <f t="shared" ref="AI605:AI606" si="10329">AH605</f>
        <v>0</v>
      </c>
      <c r="AJ605" s="40">
        <f t="shared" ref="AJ605:AJ606" si="10330">AI605</f>
        <v>0</v>
      </c>
      <c r="AK605" s="40">
        <f t="shared" ref="AK605:AK606" si="10331">AJ605</f>
        <v>0</v>
      </c>
      <c r="AL605" s="40">
        <f t="shared" ref="AL605:AL606" si="10332">AK605</f>
        <v>0</v>
      </c>
      <c r="AM605" s="40">
        <f t="shared" ref="AM605:AM606" si="10333">AL605</f>
        <v>0</v>
      </c>
      <c r="AN605" s="40">
        <f t="shared" ref="AN605:AN606" si="10334">AM605</f>
        <v>0</v>
      </c>
      <c r="AO605" s="40">
        <f t="shared" ref="AO605:AO606" si="10335">AN605</f>
        <v>0</v>
      </c>
      <c r="AP605" s="40">
        <f t="shared" ref="AP605:AP606" si="10336">AO605</f>
        <v>0</v>
      </c>
      <c r="AQ605" s="40">
        <f t="shared" ref="AQ605:AQ606" si="10337">AP605</f>
        <v>0</v>
      </c>
      <c r="AR605" s="40">
        <f t="shared" ref="AR605:AR606" si="10338">AQ605</f>
        <v>0</v>
      </c>
      <c r="AS605" s="41">
        <f t="shared" ref="AS605:AS606" si="10339">AR605</f>
        <v>0</v>
      </c>
      <c r="AU605" s="10" cm="1">
        <f t="array" ref="AU605">IF($D605="","",INDEX('Data - CO2'!$B$5:$AP$53,MATCH(Kulturmodeller!$D605,'Data - CO2'!$A$5:$A$53,0),AU$20)*E605)</f>
        <v>0</v>
      </c>
      <c r="AV605" cm="1">
        <f t="array" ref="AV605">IF($D605="","",INDEX('Data - CO2'!$B$5:$AP$53,MATCH(Kulturmodeller!$D605,'Data - CO2'!$A$5:$A$53,0),AV$20)*F605)</f>
        <v>0.88136465041360701</v>
      </c>
      <c r="AW605" cm="1">
        <f t="array" ref="AW605">IF($D605="","",INDEX('Data - CO2'!$B$5:$AP$53,MATCH(Kulturmodeller!$D605,'Data - CO2'!$A$5:$A$53,0),AW$20)*G605)</f>
        <v>5.1741980743614837</v>
      </c>
      <c r="AX605" cm="1">
        <f t="array" ref="AX605">IF($D605="","",INDEX('Data - CO2'!$B$5:$AP$53,MATCH(Kulturmodeller!$D605,'Data - CO2'!$A$5:$A$53,0),AX$20)*H605)</f>
        <v>6.3399497186418801</v>
      </c>
      <c r="AY605" cm="1">
        <f t="array" ref="AY605">IF($D605="","",INDEX('Data - CO2'!$B$5:$AP$53,MATCH(Kulturmodeller!$D605,'Data - CO2'!$A$5:$A$53,0),AY$20)*I605)</f>
        <v>5.0032133321812431</v>
      </c>
      <c r="AZ605" cm="1">
        <f t="array" ref="AZ605">IF($D605="","",INDEX('Data - CO2'!$B$5:$AP$53,MATCH(Kulturmodeller!$D605,'Data - CO2'!$A$5:$A$53,0),AZ$20)*J605*$B599)</f>
        <v>0</v>
      </c>
      <c r="BA605" cm="1">
        <f t="array" ref="BA605">IF($D605="","",INDEX('Data - CO2'!$B$5:$AP$53,MATCH(Kulturmodeller!$D605,'Data - CO2'!$A$5:$A$53,0),BA$20)*K605*$B599)</f>
        <v>0</v>
      </c>
      <c r="BB605" cm="1">
        <f t="array" ref="BB605">IF($D605="","",INDEX('Data - CO2'!$B$5:$AP$53,MATCH(Kulturmodeller!$D605,'Data - CO2'!$A$5:$A$53,0),BB$20)*L605*$B599)</f>
        <v>0</v>
      </c>
      <c r="BC605" cm="1">
        <f t="array" ref="BC605">IF($D605="","",INDEX('Data - CO2'!$B$5:$AP$53,MATCH(Kulturmodeller!$D605,'Data - CO2'!$A$5:$A$53,0),BC$20)*M605*$B599)</f>
        <v>0</v>
      </c>
      <c r="BD605" cm="1">
        <f t="array" ref="BD605">IF($D605="","",INDEX('Data - CO2'!$B$5:$AP$53,MATCH(Kulturmodeller!$D605,'Data - CO2'!$A$5:$A$53,0),BD$20)*N605*$B599)</f>
        <v>0</v>
      </c>
      <c r="BE605" cm="1">
        <f t="array" ref="BE605">IF($D605="","",INDEX('Data - CO2'!$B$5:$AP$53,MATCH(Kulturmodeller!$D605,'Data - CO2'!$A$5:$A$53,0),BE$20)*O605*$B599)</f>
        <v>0</v>
      </c>
      <c r="BF605" cm="1">
        <f t="array" ref="BF605">IF($D605="","",INDEX('Data - CO2'!$B$5:$AP$53,MATCH(Kulturmodeller!$D605,'Data - CO2'!$A$5:$A$53,0),BF$20)*P605*$B599)</f>
        <v>0</v>
      </c>
      <c r="BG605" cm="1">
        <f t="array" ref="BG605">IF($D605="","",INDEX('Data - CO2'!$B$5:$AP$53,MATCH(Kulturmodeller!$D605,'Data - CO2'!$A$5:$A$53,0),BG$20)*Q605*$B599)</f>
        <v>0</v>
      </c>
      <c r="BH605" cm="1">
        <f t="array" ref="BH605">IF($D605="","",INDEX('Data - CO2'!$B$5:$AP$53,MATCH(Kulturmodeller!$D605,'Data - CO2'!$A$5:$A$53,0),BH$20)*R605*$B599)</f>
        <v>0</v>
      </c>
      <c r="BI605" cm="1">
        <f t="array" ref="BI605">IF($D605="","",INDEX('Data - CO2'!$B$5:$AP$53,MATCH(Kulturmodeller!$D605,'Data - CO2'!$A$5:$A$53,0),BI$20)*S605*$B599)</f>
        <v>0</v>
      </c>
      <c r="BJ605" cm="1">
        <f t="array" ref="BJ605">IF($D605="","",INDEX('Data - CO2'!$B$5:$AP$53,MATCH(Kulturmodeller!$D605,'Data - CO2'!$A$5:$A$53,0),BJ$20)*T605*$B599)</f>
        <v>0</v>
      </c>
      <c r="BK605" cm="1">
        <f t="array" ref="BK605">IF($D605="","",INDEX('Data - CO2'!$B$5:$AP$53,MATCH(Kulturmodeller!$D605,'Data - CO2'!$A$5:$A$53,0),BK$20)*U605*$B599)</f>
        <v>0</v>
      </c>
      <c r="BL605" cm="1">
        <f t="array" ref="BL605">IF($D605="","",INDEX('Data - CO2'!$B$5:$AP$53,MATCH(Kulturmodeller!$D605,'Data - CO2'!$A$5:$A$53,0),BL$20)*V605*$B599)</f>
        <v>0</v>
      </c>
      <c r="BM605" cm="1">
        <f t="array" ref="BM605">IF($D605="","",INDEX('Data - CO2'!$B$5:$AP$53,MATCH(Kulturmodeller!$D605,'Data - CO2'!$A$5:$A$53,0),BM$20)*W605*$B599)</f>
        <v>0</v>
      </c>
      <c r="BN605" cm="1">
        <f t="array" ref="BN605">IF($D605="","",INDEX('Data - CO2'!$B$5:$AP$53,MATCH(Kulturmodeller!$D605,'Data - CO2'!$A$5:$A$53,0),BN$20)*X605*$B599)</f>
        <v>0</v>
      </c>
      <c r="BO605" cm="1">
        <f t="array" ref="BO605">IF($D605="","",INDEX('Data - CO2'!$B$5:$AP$53,MATCH(Kulturmodeller!$D605,'Data - CO2'!$A$5:$A$53,0),BO$20)*Y605*$B599)</f>
        <v>0</v>
      </c>
      <c r="BP605" cm="1">
        <f t="array" ref="BP605">IF($D605="","",INDEX('Data - CO2'!$B$5:$AP$53,MATCH(Kulturmodeller!$D605,'Data - CO2'!$A$5:$A$53,0),BP$20)*Z605*$B599)</f>
        <v>0</v>
      </c>
      <c r="BQ605" cm="1">
        <f t="array" ref="BQ605">IF($D605="","",INDEX('Data - CO2'!$B$5:$AP$53,MATCH(Kulturmodeller!$D605,'Data - CO2'!$A$5:$A$53,0),BQ$20)*AA605*$B599)</f>
        <v>0</v>
      </c>
      <c r="BR605" cm="1">
        <f t="array" ref="BR605">IF($D605="","",INDEX('Data - CO2'!$B$5:$AP$53,MATCH(Kulturmodeller!$D605,'Data - CO2'!$A$5:$A$53,0),BR$20)*AB605*$B599)</f>
        <v>0</v>
      </c>
      <c r="BS605" cm="1">
        <f t="array" ref="BS605">IF($D605="","",INDEX('Data - CO2'!$B$5:$AP$53,MATCH(Kulturmodeller!$D605,'Data - CO2'!$A$5:$A$53,0),BS$20)*AC605*$B599)</f>
        <v>0</v>
      </c>
      <c r="BT605" cm="1">
        <f t="array" ref="BT605">IF($D605="","",INDEX('Data - CO2'!$B$5:$AP$53,MATCH(Kulturmodeller!$D605,'Data - CO2'!$A$5:$A$53,0),BT$20)*AD605*$B599)</f>
        <v>0</v>
      </c>
      <c r="BU605" cm="1">
        <f t="array" ref="BU605">IF($D605="","",INDEX('Data - CO2'!$B$5:$AP$53,MATCH(Kulturmodeller!$D605,'Data - CO2'!$A$5:$A$53,0),BU$20)*AE605*$B599)</f>
        <v>0</v>
      </c>
      <c r="BV605" cm="1">
        <f t="array" ref="BV605">IF($D605="","",INDEX('Data - CO2'!$B$5:$AP$53,MATCH(Kulturmodeller!$D605,'Data - CO2'!$A$5:$A$53,0),BV$20)*AF605*$B599)</f>
        <v>0</v>
      </c>
      <c r="BW605" cm="1">
        <f t="array" ref="BW605">IF($D605="","",INDEX('Data - CO2'!$B$5:$AP$53,MATCH(Kulturmodeller!$D605,'Data - CO2'!$A$5:$A$53,0),BW$20)*AG605*$B599)</f>
        <v>0</v>
      </c>
      <c r="BX605" cm="1">
        <f t="array" ref="BX605">IF($D605="","",INDEX('Data - CO2'!$B$5:$AP$53,MATCH(Kulturmodeller!$D605,'Data - CO2'!$A$5:$A$53,0),BX$20)*AH605*$B599)</f>
        <v>0</v>
      </c>
      <c r="BY605" cm="1">
        <f t="array" ref="BY605">IF($D605="","",INDEX('Data - CO2'!$B$5:$AP$53,MATCH(Kulturmodeller!$D605,'Data - CO2'!$A$5:$A$53,0),BY$20)*AI605*$B599)</f>
        <v>0</v>
      </c>
      <c r="BZ605" cm="1">
        <f t="array" ref="BZ605">IF($D605="","",INDEX('Data - CO2'!$B$5:$AP$53,MATCH(Kulturmodeller!$D605,'Data - CO2'!$A$5:$A$53,0),BZ$20)*AJ605*$B599)</f>
        <v>0</v>
      </c>
      <c r="CA605" cm="1">
        <f t="array" ref="CA605">IF($D605="","",INDEX('Data - CO2'!$B$5:$AP$53,MATCH(Kulturmodeller!$D605,'Data - CO2'!$A$5:$A$53,0),CA$20)*AK605*$B599)</f>
        <v>0</v>
      </c>
      <c r="CB605" cm="1">
        <f t="array" ref="CB605">IF($D605="","",INDEX('Data - CO2'!$B$5:$AP$53,MATCH(Kulturmodeller!$D605,'Data - CO2'!$A$5:$A$53,0),CB$20)*AL605*$B599)</f>
        <v>0</v>
      </c>
      <c r="CC605" cm="1">
        <f t="array" ref="CC605">IF($D605="","",INDEX('Data - CO2'!$B$5:$AP$53,MATCH(Kulturmodeller!$D605,'Data - CO2'!$A$5:$A$53,0),CC$20)*AM605*$B599)</f>
        <v>0</v>
      </c>
      <c r="CD605" cm="1">
        <f t="array" ref="CD605">IF($D605="","",INDEX('Data - CO2'!$B$5:$AP$53,MATCH(Kulturmodeller!$D605,'Data - CO2'!$A$5:$A$53,0),CD$20)*AN605*$B599)</f>
        <v>0</v>
      </c>
      <c r="CE605" cm="1">
        <f t="array" ref="CE605">IF($D605="","",INDEX('Data - CO2'!$B$5:$AP$53,MATCH(Kulturmodeller!$D605,'Data - CO2'!$A$5:$A$53,0),CE$20)*AO605*$B599)</f>
        <v>0</v>
      </c>
      <c r="CF605" cm="1">
        <f t="array" ref="CF605">IF($D605="","",INDEX('Data - CO2'!$B$5:$AP$53,MATCH(Kulturmodeller!$D605,'Data - CO2'!$A$5:$A$53,0),CF$20)*AP605*$B599)</f>
        <v>0</v>
      </c>
      <c r="CG605" cm="1">
        <f t="array" ref="CG605">IF($D605="","",INDEX('Data - CO2'!$B$5:$AP$53,MATCH(Kulturmodeller!$D605,'Data - CO2'!$A$5:$A$53,0),CG$20)*AQ605*$B599)</f>
        <v>0</v>
      </c>
      <c r="CH605" cm="1">
        <f t="array" ref="CH605">IF($D605="","",INDEX('Data - CO2'!$B$5:$AP$53,MATCH(Kulturmodeller!$D605,'Data - CO2'!$A$5:$A$53,0),CH$20)*AR605*$B599)</f>
        <v>0</v>
      </c>
      <c r="CI605" s="11" cm="1">
        <f t="array" ref="CI605">IF($D605="","",INDEX('Data - CO2'!$B$5:$AP$53,MATCH(Kulturmodeller!$D605,'Data - CO2'!$A$5:$A$53,0),CI$20)*AS605*$B599)</f>
        <v>0</v>
      </c>
    </row>
    <row r="606" spans="1:87" x14ac:dyDescent="0.3">
      <c r="A606" s="346" t="s">
        <v>638</v>
      </c>
      <c r="B606" s="42"/>
      <c r="C606" s="128" t="str">
        <f>'Katalog over Kulturmodeller '!F212</f>
        <v>Juletræer (NGR)</v>
      </c>
      <c r="D606" s="129" t="s">
        <v>633</v>
      </c>
      <c r="E606" s="140">
        <f>'Katalog over Kulturmodeller '!W212</f>
        <v>0</v>
      </c>
      <c r="F606" s="40">
        <f>E606</f>
        <v>0</v>
      </c>
      <c r="G606" s="40">
        <f t="shared" si="10304"/>
        <v>0</v>
      </c>
      <c r="H606" s="40">
        <f>G606*2/3</f>
        <v>0</v>
      </c>
      <c r="I606" s="40">
        <f>H606*0.5</f>
        <v>0</v>
      </c>
      <c r="J606" s="40">
        <v>0</v>
      </c>
      <c r="K606" s="40">
        <f t="shared" si="10305"/>
        <v>0</v>
      </c>
      <c r="L606" s="40">
        <f t="shared" si="10306"/>
        <v>0</v>
      </c>
      <c r="M606" s="40">
        <f t="shared" si="10307"/>
        <v>0</v>
      </c>
      <c r="N606" s="40">
        <f t="shared" si="10308"/>
        <v>0</v>
      </c>
      <c r="O606" s="40">
        <f t="shared" si="10309"/>
        <v>0</v>
      </c>
      <c r="P606" s="40">
        <f t="shared" si="10310"/>
        <v>0</v>
      </c>
      <c r="Q606" s="40">
        <f t="shared" si="10311"/>
        <v>0</v>
      </c>
      <c r="R606" s="40">
        <f t="shared" si="10312"/>
        <v>0</v>
      </c>
      <c r="S606" s="40">
        <f t="shared" si="10313"/>
        <v>0</v>
      </c>
      <c r="T606" s="40">
        <f t="shared" si="10314"/>
        <v>0</v>
      </c>
      <c r="U606" s="40">
        <f t="shared" si="10315"/>
        <v>0</v>
      </c>
      <c r="V606" s="40">
        <f t="shared" si="10316"/>
        <v>0</v>
      </c>
      <c r="W606" s="40">
        <f t="shared" si="10317"/>
        <v>0</v>
      </c>
      <c r="X606" s="40">
        <f t="shared" si="10318"/>
        <v>0</v>
      </c>
      <c r="Y606" s="40">
        <f t="shared" si="10319"/>
        <v>0</v>
      </c>
      <c r="Z606" s="40">
        <f t="shared" si="10320"/>
        <v>0</v>
      </c>
      <c r="AA606" s="40">
        <f t="shared" si="10321"/>
        <v>0</v>
      </c>
      <c r="AB606" s="40">
        <f t="shared" si="10322"/>
        <v>0</v>
      </c>
      <c r="AC606" s="40">
        <f t="shared" si="10323"/>
        <v>0</v>
      </c>
      <c r="AD606" s="40">
        <f t="shared" si="10324"/>
        <v>0</v>
      </c>
      <c r="AE606" s="40">
        <f t="shared" si="10325"/>
        <v>0</v>
      </c>
      <c r="AF606" s="40">
        <f t="shared" si="10326"/>
        <v>0</v>
      </c>
      <c r="AG606" s="40">
        <f t="shared" si="10327"/>
        <v>0</v>
      </c>
      <c r="AH606" s="40">
        <f t="shared" si="10328"/>
        <v>0</v>
      </c>
      <c r="AI606" s="40">
        <f t="shared" si="10329"/>
        <v>0</v>
      </c>
      <c r="AJ606" s="40">
        <f t="shared" si="10330"/>
        <v>0</v>
      </c>
      <c r="AK606" s="40">
        <f t="shared" si="10331"/>
        <v>0</v>
      </c>
      <c r="AL606" s="40">
        <f t="shared" si="10332"/>
        <v>0</v>
      </c>
      <c r="AM606" s="40">
        <f t="shared" si="10333"/>
        <v>0</v>
      </c>
      <c r="AN606" s="40">
        <f t="shared" si="10334"/>
        <v>0</v>
      </c>
      <c r="AO606" s="40">
        <f t="shared" si="10335"/>
        <v>0</v>
      </c>
      <c r="AP606" s="40">
        <f t="shared" si="10336"/>
        <v>0</v>
      </c>
      <c r="AQ606" s="40">
        <f t="shared" si="10337"/>
        <v>0</v>
      </c>
      <c r="AR606" s="40">
        <f t="shared" si="10338"/>
        <v>0</v>
      </c>
      <c r="AS606" s="41">
        <f t="shared" si="10339"/>
        <v>0</v>
      </c>
      <c r="AU606" s="12" cm="1">
        <f t="array" ref="AU606">IF($D606="","",INDEX('Data - CO2'!$B$5:$AP$53,MATCH(Kulturmodeller!$D606,'Data - CO2'!$A$5:$A$53,0),AU$20)*E606)</f>
        <v>0</v>
      </c>
      <c r="AV606" s="3" cm="1">
        <f t="array" ref="AV606">IF($D606="","",INDEX('Data - CO2'!$B$5:$AP$53,MATCH(Kulturmodeller!$D606,'Data - CO2'!$A$5:$A$53,0),AV$20)*F606)</f>
        <v>0</v>
      </c>
      <c r="AW606" s="3" cm="1">
        <f t="array" ref="AW606">IF($D606="","",INDEX('Data - CO2'!$B$5:$AP$53,MATCH(Kulturmodeller!$D606,'Data - CO2'!$A$5:$A$53,0),AW$20)*G606)</f>
        <v>0</v>
      </c>
      <c r="AX606" s="3" cm="1">
        <f t="array" ref="AX606">IF($D606="","",INDEX('Data - CO2'!$B$5:$AP$53,MATCH(Kulturmodeller!$D606,'Data - CO2'!$A$5:$A$53,0),AX$20)*H606)</f>
        <v>0</v>
      </c>
      <c r="AY606" s="3" cm="1">
        <f t="array" ref="AY606">IF($D606="","",INDEX('Data - CO2'!$B$5:$AP$53,MATCH(Kulturmodeller!$D606,'Data - CO2'!$A$5:$A$53,0),AY$20)*I606)</f>
        <v>0</v>
      </c>
      <c r="AZ606" s="3" cm="1">
        <f t="array" ref="AZ606">IF($D606="","",INDEX('Data - CO2'!$B$5:$AP$53,MATCH(Kulturmodeller!$D606,'Data - CO2'!$A$5:$A$53,0),AZ$20)*J606*$B599)</f>
        <v>0</v>
      </c>
      <c r="BA606" s="3" cm="1">
        <f t="array" ref="BA606">IF($D606="","",INDEX('Data - CO2'!$B$5:$AP$53,MATCH(Kulturmodeller!$D606,'Data - CO2'!$A$5:$A$53,0),BA$20)*K606*$B599)</f>
        <v>0</v>
      </c>
      <c r="BB606" s="3" cm="1">
        <f t="array" ref="BB606">IF($D606="","",INDEX('Data - CO2'!$B$5:$AP$53,MATCH(Kulturmodeller!$D606,'Data - CO2'!$A$5:$A$53,0),BB$20)*L606*$B599)</f>
        <v>0</v>
      </c>
      <c r="BC606" s="3" cm="1">
        <f t="array" ref="BC606">IF($D606="","",INDEX('Data - CO2'!$B$5:$AP$53,MATCH(Kulturmodeller!$D606,'Data - CO2'!$A$5:$A$53,0),BC$20)*M606*$B599)</f>
        <v>0</v>
      </c>
      <c r="BD606" s="3" cm="1">
        <f t="array" ref="BD606">IF($D606="","",INDEX('Data - CO2'!$B$5:$AP$53,MATCH(Kulturmodeller!$D606,'Data - CO2'!$A$5:$A$53,0),BD$20)*N606*$B599)</f>
        <v>0</v>
      </c>
      <c r="BE606" s="3" cm="1">
        <f t="array" ref="BE606">IF($D606="","",INDEX('Data - CO2'!$B$5:$AP$53,MATCH(Kulturmodeller!$D606,'Data - CO2'!$A$5:$A$53,0),BE$20)*O606*$B599)</f>
        <v>0</v>
      </c>
      <c r="BF606" s="3" cm="1">
        <f t="array" ref="BF606">IF($D606="","",INDEX('Data - CO2'!$B$5:$AP$53,MATCH(Kulturmodeller!$D606,'Data - CO2'!$A$5:$A$53,0),BF$20)*P606*$B599)</f>
        <v>0</v>
      </c>
      <c r="BG606" s="3" cm="1">
        <f t="array" ref="BG606">IF($D606="","",INDEX('Data - CO2'!$B$5:$AP$53,MATCH(Kulturmodeller!$D606,'Data - CO2'!$A$5:$A$53,0),BG$20)*Q606*$B599)</f>
        <v>0</v>
      </c>
      <c r="BH606" s="3" cm="1">
        <f t="array" ref="BH606">IF($D606="","",INDEX('Data - CO2'!$B$5:$AP$53,MATCH(Kulturmodeller!$D606,'Data - CO2'!$A$5:$A$53,0),BH$20)*R606*$B599)</f>
        <v>0</v>
      </c>
      <c r="BI606" s="3" cm="1">
        <f t="array" ref="BI606">IF($D606="","",INDEX('Data - CO2'!$B$5:$AP$53,MATCH(Kulturmodeller!$D606,'Data - CO2'!$A$5:$A$53,0),BI$20)*S606*$B599)</f>
        <v>0</v>
      </c>
      <c r="BJ606" s="3" cm="1">
        <f t="array" ref="BJ606">IF($D606="","",INDEX('Data - CO2'!$B$5:$AP$53,MATCH(Kulturmodeller!$D606,'Data - CO2'!$A$5:$A$53,0),BJ$20)*T606*$B599)</f>
        <v>0</v>
      </c>
      <c r="BK606" s="3" cm="1">
        <f t="array" ref="BK606">IF($D606="","",INDEX('Data - CO2'!$B$5:$AP$53,MATCH(Kulturmodeller!$D606,'Data - CO2'!$A$5:$A$53,0),BK$20)*U606*$B599)</f>
        <v>0</v>
      </c>
      <c r="BL606" s="3" cm="1">
        <f t="array" ref="BL606">IF($D606="","",INDEX('Data - CO2'!$B$5:$AP$53,MATCH(Kulturmodeller!$D606,'Data - CO2'!$A$5:$A$53,0),BL$20)*V606*$B599)</f>
        <v>0</v>
      </c>
      <c r="BM606" s="3" cm="1">
        <f t="array" ref="BM606">IF($D606="","",INDEX('Data - CO2'!$B$5:$AP$53,MATCH(Kulturmodeller!$D606,'Data - CO2'!$A$5:$A$53,0),BM$20)*W606*$B599)</f>
        <v>0</v>
      </c>
      <c r="BN606" s="3" cm="1">
        <f t="array" ref="BN606">IF($D606="","",INDEX('Data - CO2'!$B$5:$AP$53,MATCH(Kulturmodeller!$D606,'Data - CO2'!$A$5:$A$53,0),BN$20)*X606*$B599)</f>
        <v>0</v>
      </c>
      <c r="BO606" s="3" cm="1">
        <f t="array" ref="BO606">IF($D606="","",INDEX('Data - CO2'!$B$5:$AP$53,MATCH(Kulturmodeller!$D606,'Data - CO2'!$A$5:$A$53,0),BO$20)*Y606*$B599)</f>
        <v>0</v>
      </c>
      <c r="BP606" s="3" cm="1">
        <f t="array" ref="BP606">IF($D606="","",INDEX('Data - CO2'!$B$5:$AP$53,MATCH(Kulturmodeller!$D606,'Data - CO2'!$A$5:$A$53,0),BP$20)*Z606*$B599)</f>
        <v>0</v>
      </c>
      <c r="BQ606" s="3" cm="1">
        <f t="array" ref="BQ606">IF($D606="","",INDEX('Data - CO2'!$B$5:$AP$53,MATCH(Kulturmodeller!$D606,'Data - CO2'!$A$5:$A$53,0),BQ$20)*AA606*$B599)</f>
        <v>0</v>
      </c>
      <c r="BR606" s="3" cm="1">
        <f t="array" ref="BR606">IF($D606="","",INDEX('Data - CO2'!$B$5:$AP$53,MATCH(Kulturmodeller!$D606,'Data - CO2'!$A$5:$A$53,0),BR$20)*AB606*$B599)</f>
        <v>0</v>
      </c>
      <c r="BS606" s="3" cm="1">
        <f t="array" ref="BS606">IF($D606="","",INDEX('Data - CO2'!$B$5:$AP$53,MATCH(Kulturmodeller!$D606,'Data - CO2'!$A$5:$A$53,0),BS$20)*AC606*$B599)</f>
        <v>0</v>
      </c>
      <c r="BT606" s="3" cm="1">
        <f t="array" ref="BT606">IF($D606="","",INDEX('Data - CO2'!$B$5:$AP$53,MATCH(Kulturmodeller!$D606,'Data - CO2'!$A$5:$A$53,0),BT$20)*AD606*$B599)</f>
        <v>0</v>
      </c>
      <c r="BU606" s="3" cm="1">
        <f t="array" ref="BU606">IF($D606="","",INDEX('Data - CO2'!$B$5:$AP$53,MATCH(Kulturmodeller!$D606,'Data - CO2'!$A$5:$A$53,0),BU$20)*AE606*$B599)</f>
        <v>0</v>
      </c>
      <c r="BV606" s="3" cm="1">
        <f t="array" ref="BV606">IF($D606="","",INDEX('Data - CO2'!$B$5:$AP$53,MATCH(Kulturmodeller!$D606,'Data - CO2'!$A$5:$A$53,0),BV$20)*AF606*$B599)</f>
        <v>0</v>
      </c>
      <c r="BW606" s="3" cm="1">
        <f t="array" ref="BW606">IF($D606="","",INDEX('Data - CO2'!$B$5:$AP$53,MATCH(Kulturmodeller!$D606,'Data - CO2'!$A$5:$A$53,0),BW$20)*AG606*$B599)</f>
        <v>0</v>
      </c>
      <c r="BX606" s="3" cm="1">
        <f t="array" ref="BX606">IF($D606="","",INDEX('Data - CO2'!$B$5:$AP$53,MATCH(Kulturmodeller!$D606,'Data - CO2'!$A$5:$A$53,0),BX$20)*AH606*$B599)</f>
        <v>0</v>
      </c>
      <c r="BY606" s="3" cm="1">
        <f t="array" ref="BY606">IF($D606="","",INDEX('Data - CO2'!$B$5:$AP$53,MATCH(Kulturmodeller!$D606,'Data - CO2'!$A$5:$A$53,0),BY$20)*AI606*$B599)</f>
        <v>0</v>
      </c>
      <c r="BZ606" s="3" cm="1">
        <f t="array" ref="BZ606">IF($D606="","",INDEX('Data - CO2'!$B$5:$AP$53,MATCH(Kulturmodeller!$D606,'Data - CO2'!$A$5:$A$53,0),BZ$20)*AJ606*$B599)</f>
        <v>0</v>
      </c>
      <c r="CA606" s="3" cm="1">
        <f t="array" ref="CA606">IF($D606="","",INDEX('Data - CO2'!$B$5:$AP$53,MATCH(Kulturmodeller!$D606,'Data - CO2'!$A$5:$A$53,0),CA$20)*AK606*$B599)</f>
        <v>0</v>
      </c>
      <c r="CB606" s="3" cm="1">
        <f t="array" ref="CB606">IF($D606="","",INDEX('Data - CO2'!$B$5:$AP$53,MATCH(Kulturmodeller!$D606,'Data - CO2'!$A$5:$A$53,0),CB$20)*AL606*$B599)</f>
        <v>0</v>
      </c>
      <c r="CC606" s="3" cm="1">
        <f t="array" ref="CC606">IF($D606="","",INDEX('Data - CO2'!$B$5:$AP$53,MATCH(Kulturmodeller!$D606,'Data - CO2'!$A$5:$A$53,0),CC$20)*AM606*$B599)</f>
        <v>0</v>
      </c>
      <c r="CD606" s="3" cm="1">
        <f t="array" ref="CD606">IF($D606="","",INDEX('Data - CO2'!$B$5:$AP$53,MATCH(Kulturmodeller!$D606,'Data - CO2'!$A$5:$A$53,0),CD$20)*AN606*$B599)</f>
        <v>0</v>
      </c>
      <c r="CE606" s="3" cm="1">
        <f t="array" ref="CE606">IF($D606="","",INDEX('Data - CO2'!$B$5:$AP$53,MATCH(Kulturmodeller!$D606,'Data - CO2'!$A$5:$A$53,0),CE$20)*AO606*$B599)</f>
        <v>0</v>
      </c>
      <c r="CF606" s="3" cm="1">
        <f t="array" ref="CF606">IF($D606="","",INDEX('Data - CO2'!$B$5:$AP$53,MATCH(Kulturmodeller!$D606,'Data - CO2'!$A$5:$A$53,0),CF$20)*AP606*$B599)</f>
        <v>0</v>
      </c>
      <c r="CG606" s="3" cm="1">
        <f t="array" ref="CG606">IF($D606="","",INDEX('Data - CO2'!$B$5:$AP$53,MATCH(Kulturmodeller!$D606,'Data - CO2'!$A$5:$A$53,0),CG$20)*AQ606*$B599)</f>
        <v>0</v>
      </c>
      <c r="CH606" s="3" cm="1">
        <f t="array" ref="CH606">IF($D606="","",INDEX('Data - CO2'!$B$5:$AP$53,MATCH(Kulturmodeller!$D606,'Data - CO2'!$A$5:$A$53,0),CH$20)*AR606*$B599)</f>
        <v>0</v>
      </c>
      <c r="CI606" s="13" cm="1">
        <f t="array" ref="CI606">IF($D606="","",INDEX('Data - CO2'!$B$5:$AP$53,MATCH(Kulturmodeller!$D606,'Data - CO2'!$A$5:$A$53,0),CI$20)*AS606*$B599)</f>
        <v>0</v>
      </c>
    </row>
    <row r="607" spans="1:87" x14ac:dyDescent="0.3">
      <c r="A607" s="33"/>
      <c r="B607" s="33"/>
      <c r="C607" s="33"/>
      <c r="D607" s="10"/>
      <c r="E607" s="479">
        <f>SUM(E600:E606)</f>
        <v>1</v>
      </c>
      <c r="F607" s="108">
        <f>SUM(F600:F606)</f>
        <v>1</v>
      </c>
      <c r="G607" s="109">
        <f>SUM(G600:G606)</f>
        <v>1</v>
      </c>
      <c r="H607" s="109">
        <f t="shared" ref="H607:AS607" si="10340">SUM(H600:H606)</f>
        <v>1</v>
      </c>
      <c r="I607" s="109">
        <f t="shared" si="10340"/>
        <v>0.99999999999999989</v>
      </c>
      <c r="J607" s="109">
        <f t="shared" si="10340"/>
        <v>1</v>
      </c>
      <c r="K607" s="109">
        <f t="shared" si="10340"/>
        <v>1</v>
      </c>
      <c r="L607" s="109">
        <f t="shared" si="10340"/>
        <v>1</v>
      </c>
      <c r="M607" s="109">
        <f t="shared" si="10340"/>
        <v>1</v>
      </c>
      <c r="N607" s="109">
        <f t="shared" si="10340"/>
        <v>1</v>
      </c>
      <c r="O607" s="109">
        <f t="shared" si="10340"/>
        <v>1</v>
      </c>
      <c r="P607" s="109">
        <f t="shared" si="10340"/>
        <v>1</v>
      </c>
      <c r="Q607" s="109">
        <f t="shared" si="10340"/>
        <v>1</v>
      </c>
      <c r="R607" s="109">
        <f t="shared" si="10340"/>
        <v>1</v>
      </c>
      <c r="S607" s="109">
        <f t="shared" si="10340"/>
        <v>1</v>
      </c>
      <c r="T607" s="109">
        <f t="shared" si="10340"/>
        <v>1</v>
      </c>
      <c r="U607" s="109">
        <f t="shared" si="10340"/>
        <v>1</v>
      </c>
      <c r="V607" s="109">
        <f t="shared" si="10340"/>
        <v>1</v>
      </c>
      <c r="W607" s="109">
        <f t="shared" si="10340"/>
        <v>1</v>
      </c>
      <c r="X607" s="109">
        <f t="shared" si="10340"/>
        <v>1</v>
      </c>
      <c r="Y607" s="109">
        <f t="shared" si="10340"/>
        <v>1</v>
      </c>
      <c r="Z607" s="109">
        <f t="shared" si="10340"/>
        <v>1</v>
      </c>
      <c r="AA607" s="109">
        <f t="shared" si="10340"/>
        <v>1</v>
      </c>
      <c r="AB607" s="109">
        <f t="shared" si="10340"/>
        <v>1</v>
      </c>
      <c r="AC607" s="109">
        <f t="shared" si="10340"/>
        <v>1</v>
      </c>
      <c r="AD607" s="109">
        <f t="shared" si="10340"/>
        <v>1</v>
      </c>
      <c r="AE607" s="109">
        <f t="shared" si="10340"/>
        <v>1</v>
      </c>
      <c r="AF607" s="109">
        <f t="shared" si="10340"/>
        <v>1</v>
      </c>
      <c r="AG607" s="109">
        <f t="shared" si="10340"/>
        <v>1</v>
      </c>
      <c r="AH607" s="109">
        <f t="shared" si="10340"/>
        <v>1</v>
      </c>
      <c r="AI607" s="109">
        <f t="shared" si="10340"/>
        <v>1</v>
      </c>
      <c r="AJ607" s="109">
        <f t="shared" si="10340"/>
        <v>1</v>
      </c>
      <c r="AK607" s="109">
        <f t="shared" si="10340"/>
        <v>1</v>
      </c>
      <c r="AL607" s="109">
        <f t="shared" si="10340"/>
        <v>1</v>
      </c>
      <c r="AM607" s="109">
        <f t="shared" si="10340"/>
        <v>1</v>
      </c>
      <c r="AN607" s="109">
        <f t="shared" si="10340"/>
        <v>1</v>
      </c>
      <c r="AO607" s="109">
        <f t="shared" si="10340"/>
        <v>1</v>
      </c>
      <c r="AP607" s="109">
        <f t="shared" si="10340"/>
        <v>1</v>
      </c>
      <c r="AQ607" s="109">
        <f t="shared" si="10340"/>
        <v>1</v>
      </c>
      <c r="AR607" s="109">
        <f t="shared" si="10340"/>
        <v>1</v>
      </c>
      <c r="AS607" s="110">
        <f t="shared" si="10340"/>
        <v>1</v>
      </c>
      <c r="AU607" s="111">
        <f>SUM(AU600:AU606)</f>
        <v>0</v>
      </c>
      <c r="AV607" s="112">
        <f t="shared" ref="AV607:CI607" si="10341">SUM(AV600:AV606)</f>
        <v>1.8169999212793815</v>
      </c>
      <c r="AW607" s="112">
        <f t="shared" si="10341"/>
        <v>11.411766546799981</v>
      </c>
      <c r="AX607" s="112">
        <f t="shared" si="10341"/>
        <v>22.511423536075025</v>
      </c>
      <c r="AY607" s="112">
        <f t="shared" si="10341"/>
        <v>38.501266239721332</v>
      </c>
      <c r="AZ607" s="112">
        <f t="shared" si="10341"/>
        <v>78.082973166842208</v>
      </c>
      <c r="BA607" s="112">
        <f t="shared" si="10341"/>
        <v>145.50686277630393</v>
      </c>
      <c r="BB607" s="112">
        <f t="shared" si="10341"/>
        <v>224.49890943473744</v>
      </c>
      <c r="BC607" s="112">
        <f t="shared" si="10341"/>
        <v>293.27995346659645</v>
      </c>
      <c r="BD607" s="112">
        <f t="shared" si="10341"/>
        <v>336.21501407968844</v>
      </c>
      <c r="BE607" s="112">
        <f t="shared" si="10341"/>
        <v>362.79571332473802</v>
      </c>
      <c r="BF607" s="112">
        <f t="shared" si="10341"/>
        <v>390.28387615954296</v>
      </c>
      <c r="BG607" s="112">
        <f t="shared" si="10341"/>
        <v>416.28551102976007</v>
      </c>
      <c r="BH607" s="112">
        <f t="shared" si="10341"/>
        <v>436.06842180586517</v>
      </c>
      <c r="BI607" s="112">
        <f t="shared" si="10341"/>
        <v>450.9787594382787</v>
      </c>
      <c r="BJ607" s="112">
        <f t="shared" si="10341"/>
        <v>171.40881953818814</v>
      </c>
      <c r="BK607" s="112">
        <f t="shared" si="10341"/>
        <v>178.79590865226808</v>
      </c>
      <c r="BL607" s="112">
        <f t="shared" si="10341"/>
        <v>51.358106758819879</v>
      </c>
      <c r="BM607" s="112">
        <f t="shared" si="10341"/>
        <v>62.957144593593753</v>
      </c>
      <c r="BN607" s="112">
        <f t="shared" si="10341"/>
        <v>89.334360534402208</v>
      </c>
      <c r="BO607" s="112">
        <f t="shared" si="10341"/>
        <v>138.84597773257556</v>
      </c>
      <c r="BP607" s="112">
        <f t="shared" si="10341"/>
        <v>218.05323957174255</v>
      </c>
      <c r="BQ607" s="112">
        <f t="shared" si="10341"/>
        <v>297.94589751983926</v>
      </c>
      <c r="BR607" s="112">
        <f t="shared" si="10341"/>
        <v>348.29387846142652</v>
      </c>
      <c r="BS607" s="112">
        <f t="shared" si="10341"/>
        <v>374.89873065401662</v>
      </c>
      <c r="BT607" s="112">
        <f t="shared" si="10341"/>
        <v>402.29549541908199</v>
      </c>
      <c r="BU607" s="112">
        <f t="shared" si="10341"/>
        <v>426.91405006915772</v>
      </c>
      <c r="BV607" s="112">
        <f t="shared" si="10341"/>
        <v>445.94148442056962</v>
      </c>
      <c r="BW607" s="112">
        <f t="shared" si="10341"/>
        <v>461.87263382794544</v>
      </c>
      <c r="BX607" s="112">
        <f t="shared" si="10341"/>
        <v>125.40519706615942</v>
      </c>
      <c r="BY607" s="112">
        <f t="shared" si="10341"/>
        <v>131.42057667126613</v>
      </c>
      <c r="BZ607" s="112">
        <f t="shared" si="10341"/>
        <v>139.72436213412021</v>
      </c>
      <c r="CA607" s="112">
        <f t="shared" si="10341"/>
        <v>149.44246282626622</v>
      </c>
      <c r="CB607" s="112">
        <f t="shared" si="10341"/>
        <v>37.327601277666915</v>
      </c>
      <c r="CC607" s="112">
        <f t="shared" si="10341"/>
        <v>83.985547472130833</v>
      </c>
      <c r="CD607" s="112">
        <f t="shared" si="10341"/>
        <v>151.92031982913392</v>
      </c>
      <c r="CE607" s="112">
        <f t="shared" si="10341"/>
        <v>221.51103549663262</v>
      </c>
      <c r="CF607" s="112">
        <f t="shared" si="10341"/>
        <v>277.76248669756302</v>
      </c>
      <c r="CG607" s="112">
        <f t="shared" si="10341"/>
        <v>321.39066966671783</v>
      </c>
      <c r="CH607" s="112">
        <f t="shared" si="10341"/>
        <v>359.55789518782109</v>
      </c>
      <c r="CI607" s="113">
        <f t="shared" si="10341"/>
        <v>387.9582839839764</v>
      </c>
    </row>
    <row r="608" spans="1:87" x14ac:dyDescent="0.3">
      <c r="A608" s="7" t="s">
        <v>86</v>
      </c>
      <c r="B608" s="7"/>
      <c r="C608" s="131"/>
      <c r="D608" s="131"/>
      <c r="E608" s="126"/>
      <c r="F608" s="39">
        <f>E608</f>
        <v>0</v>
      </c>
      <c r="G608" s="40">
        <f t="shared" ref="G608:G609" si="10342">F608</f>
        <v>0</v>
      </c>
      <c r="H608" s="40">
        <f t="shared" ref="H608:H609" si="10343">G608</f>
        <v>0</v>
      </c>
      <c r="I608" s="40">
        <f t="shared" ref="I608:I609" si="10344">H608</f>
        <v>0</v>
      </c>
      <c r="J608" s="40">
        <f t="shared" ref="J608:J609" si="10345">I608</f>
        <v>0</v>
      </c>
      <c r="K608" s="40">
        <f t="shared" ref="K608:K609" si="10346">J608</f>
        <v>0</v>
      </c>
      <c r="L608" s="40">
        <f t="shared" ref="L608:L609" si="10347">K608</f>
        <v>0</v>
      </c>
      <c r="M608" s="40">
        <f t="shared" ref="M608:M609" si="10348">L608</f>
        <v>0</v>
      </c>
      <c r="N608" s="40">
        <f t="shared" ref="N608:N609" si="10349">M608</f>
        <v>0</v>
      </c>
      <c r="O608" s="40">
        <f t="shared" ref="O608:O609" si="10350">N608</f>
        <v>0</v>
      </c>
      <c r="P608" s="40">
        <f t="shared" ref="P608:P609" si="10351">O608</f>
        <v>0</v>
      </c>
      <c r="Q608" s="40">
        <f t="shared" ref="Q608:Q609" si="10352">P608</f>
        <v>0</v>
      </c>
      <c r="R608" s="40">
        <f t="shared" ref="R608:R609" si="10353">Q608</f>
        <v>0</v>
      </c>
      <c r="S608" s="40">
        <f t="shared" ref="S608:S609" si="10354">R608</f>
        <v>0</v>
      </c>
      <c r="T608" s="40">
        <f t="shared" ref="T608:T609" si="10355">S608</f>
        <v>0</v>
      </c>
      <c r="U608" s="40">
        <f t="shared" ref="U608:U609" si="10356">T608</f>
        <v>0</v>
      </c>
      <c r="V608" s="40">
        <f t="shared" ref="V608:V609" si="10357">U608</f>
        <v>0</v>
      </c>
      <c r="W608" s="40">
        <f t="shared" ref="W608:W609" si="10358">V608</f>
        <v>0</v>
      </c>
      <c r="X608" s="40">
        <f t="shared" ref="X608:X609" si="10359">W608</f>
        <v>0</v>
      </c>
      <c r="Y608" s="40">
        <f t="shared" ref="Y608:Y609" si="10360">X608</f>
        <v>0</v>
      </c>
      <c r="Z608" s="40">
        <f t="shared" ref="Z608:Z609" si="10361">Y608</f>
        <v>0</v>
      </c>
      <c r="AA608" s="40">
        <f t="shared" ref="AA608:AA609" si="10362">Z608</f>
        <v>0</v>
      </c>
      <c r="AB608" s="40">
        <f t="shared" ref="AB608:AB609" si="10363">AA608</f>
        <v>0</v>
      </c>
      <c r="AC608" s="40">
        <f t="shared" ref="AC608:AC609" si="10364">AB608</f>
        <v>0</v>
      </c>
      <c r="AD608" s="40">
        <f t="shared" ref="AD608:AD609" si="10365">AC608</f>
        <v>0</v>
      </c>
      <c r="AE608" s="40">
        <f t="shared" ref="AE608:AE609" si="10366">AD608</f>
        <v>0</v>
      </c>
      <c r="AF608" s="40">
        <f t="shared" ref="AF608:AF609" si="10367">AE608</f>
        <v>0</v>
      </c>
      <c r="AG608" s="40">
        <f t="shared" ref="AG608:AG609" si="10368">AF608</f>
        <v>0</v>
      </c>
      <c r="AH608" s="40">
        <f t="shared" ref="AH608:AH609" si="10369">AG608</f>
        <v>0</v>
      </c>
      <c r="AI608" s="40">
        <f t="shared" ref="AI608:AI609" si="10370">AH608</f>
        <v>0</v>
      </c>
      <c r="AJ608" s="40">
        <f t="shared" ref="AJ608:AJ609" si="10371">AI608</f>
        <v>0</v>
      </c>
      <c r="AK608" s="40">
        <f t="shared" ref="AK608:AK609" si="10372">AJ608</f>
        <v>0</v>
      </c>
      <c r="AL608" s="40">
        <f t="shared" ref="AL608:AL609" si="10373">AK608</f>
        <v>0</v>
      </c>
      <c r="AM608" s="40">
        <f t="shared" ref="AM608:AM609" si="10374">AL608</f>
        <v>0</v>
      </c>
      <c r="AN608" s="40">
        <f t="shared" ref="AN608:AN609" si="10375">AM608</f>
        <v>0</v>
      </c>
      <c r="AO608" s="40">
        <f t="shared" ref="AO608:AO609" si="10376">AN608</f>
        <v>0</v>
      </c>
      <c r="AP608" s="40">
        <f t="shared" ref="AP608:AP609" si="10377">AO608</f>
        <v>0</v>
      </c>
      <c r="AQ608" s="40">
        <f t="shared" ref="AQ608:AQ609" si="10378">AP608</f>
        <v>0</v>
      </c>
      <c r="AR608" s="40">
        <f t="shared" ref="AR608:AR609" si="10379">AQ608</f>
        <v>0</v>
      </c>
      <c r="AS608" s="41">
        <f t="shared" ref="AS608:AS609" si="10380">AR608</f>
        <v>0</v>
      </c>
      <c r="AU608" s="10" t="str" cm="1">
        <f t="array" ref="AU608">IF($D608="","",INDEX('Data - CO2'!$B$5:$AP$53,MATCH(Kulturmodeller!$D608,'Data - CO2'!$A$5:$A$53,0),AU$20)*E608)</f>
        <v/>
      </c>
      <c r="AV608" t="str" cm="1">
        <f t="array" ref="AV608">IF($D608="","",INDEX('Data - CO2'!$B$5:$AP$53,MATCH(Kulturmodeller!$D608,'Data - CO2'!$A$5:$A$53,0),AV$20)*F608)</f>
        <v/>
      </c>
      <c r="AW608" t="str" cm="1">
        <f t="array" ref="AW608">IF($D608="","",INDEX('Data - CO2'!$B$5:$AP$53,MATCH(Kulturmodeller!$D608,'Data - CO2'!$A$5:$A$53,0),AW$20)*G608)</f>
        <v/>
      </c>
      <c r="AX608" t="str" cm="1">
        <f t="array" ref="AX608">IF($D608="","",INDEX('Data - CO2'!$B$5:$AP$53,MATCH(Kulturmodeller!$D608,'Data - CO2'!$A$5:$A$53,0),AX$20)*H608)</f>
        <v/>
      </c>
      <c r="AY608" t="str" cm="1">
        <f t="array" ref="AY608">IF($D608="","",INDEX('Data - CO2'!$B$5:$AP$53,MATCH(Kulturmodeller!$D608,'Data - CO2'!$A$5:$A$53,0),AY$20)*I608)</f>
        <v/>
      </c>
      <c r="AZ608" t="str" cm="1">
        <f t="array" ref="AZ608">IF($D608="","",INDEX('Data - CO2'!$B$5:$AP$53,MATCH(Kulturmodeller!$D608,'Data - CO2'!$A$5:$A$53,0),AZ$20)*J608)</f>
        <v/>
      </c>
      <c r="BA608" t="str" cm="1">
        <f t="array" ref="BA608">IF($D608="","",INDEX('Data - CO2'!$B$5:$AP$53,MATCH(Kulturmodeller!$D608,'Data - CO2'!$A$5:$A$53,0),BA$20)*K608)</f>
        <v/>
      </c>
      <c r="BB608" t="str" cm="1">
        <f t="array" ref="BB608">IF($D608="","",INDEX('Data - CO2'!$B$5:$AP$53,MATCH(Kulturmodeller!$D608,'Data - CO2'!$A$5:$A$53,0),BB$20)*L608)</f>
        <v/>
      </c>
      <c r="BC608" t="str" cm="1">
        <f t="array" ref="BC608">IF($D608="","",INDEX('Data - CO2'!$B$5:$AP$53,MATCH(Kulturmodeller!$D608,'Data - CO2'!$A$5:$A$53,0),BC$20)*M608)</f>
        <v/>
      </c>
      <c r="BD608" t="str" cm="1">
        <f t="array" ref="BD608">IF($D608="","",INDEX('Data - CO2'!$B$5:$AP$53,MATCH(Kulturmodeller!$D608,'Data - CO2'!$A$5:$A$53,0),BD$20)*N608)</f>
        <v/>
      </c>
      <c r="BE608" t="str" cm="1">
        <f t="array" ref="BE608">IF($D608="","",INDEX('Data - CO2'!$B$5:$AP$53,MATCH(Kulturmodeller!$D608,'Data - CO2'!$A$5:$A$53,0),BE$20)*O608)</f>
        <v/>
      </c>
      <c r="BF608" t="str" cm="1">
        <f t="array" ref="BF608">IF($D608="","",INDEX('Data - CO2'!$B$5:$AP$53,MATCH(Kulturmodeller!$D608,'Data - CO2'!$A$5:$A$53,0),BF$20)*P608)</f>
        <v/>
      </c>
      <c r="BG608" t="str" cm="1">
        <f t="array" ref="BG608">IF($D608="","",INDEX('Data - CO2'!$B$5:$AP$53,MATCH(Kulturmodeller!$D608,'Data - CO2'!$A$5:$A$53,0),BG$20)*Q608)</f>
        <v/>
      </c>
      <c r="BH608" t="str" cm="1">
        <f t="array" ref="BH608">IF($D608="","",INDEX('Data - CO2'!$B$5:$AP$53,MATCH(Kulturmodeller!$D608,'Data - CO2'!$A$5:$A$53,0),BH$20)*R608)</f>
        <v/>
      </c>
      <c r="BI608" t="str" cm="1">
        <f t="array" ref="BI608">IF($D608="","",INDEX('Data - CO2'!$B$5:$AP$53,MATCH(Kulturmodeller!$D608,'Data - CO2'!$A$5:$A$53,0),BI$20)*S608)</f>
        <v/>
      </c>
      <c r="BJ608" t="str" cm="1">
        <f t="array" ref="BJ608">IF($D608="","",INDEX('Data - CO2'!$B$5:$AP$53,MATCH(Kulturmodeller!$D608,'Data - CO2'!$A$5:$A$53,0),BJ$20)*T608)</f>
        <v/>
      </c>
      <c r="BK608" t="str" cm="1">
        <f t="array" ref="BK608">IF($D608="","",INDEX('Data - CO2'!$B$5:$AP$53,MATCH(Kulturmodeller!$D608,'Data - CO2'!$A$5:$A$53,0),BK$20)*U608)</f>
        <v/>
      </c>
      <c r="BL608" t="str" cm="1">
        <f t="array" ref="BL608">IF($D608="","",INDEX('Data - CO2'!$B$5:$AP$53,MATCH(Kulturmodeller!$D608,'Data - CO2'!$A$5:$A$53,0),BL$20)*V608)</f>
        <v/>
      </c>
      <c r="BM608" t="str" cm="1">
        <f t="array" ref="BM608">IF($D608="","",INDEX('Data - CO2'!$B$5:$AP$53,MATCH(Kulturmodeller!$D608,'Data - CO2'!$A$5:$A$53,0),BM$20)*W608)</f>
        <v/>
      </c>
      <c r="BN608" t="str" cm="1">
        <f t="array" ref="BN608">IF($D608="","",INDEX('Data - CO2'!$B$5:$AP$53,MATCH(Kulturmodeller!$D608,'Data - CO2'!$A$5:$A$53,0),BN$20)*X608)</f>
        <v/>
      </c>
      <c r="BO608" t="str" cm="1">
        <f t="array" ref="BO608">IF($D608="","",INDEX('Data - CO2'!$B$5:$AP$53,MATCH(Kulturmodeller!$D608,'Data - CO2'!$A$5:$A$53,0),BO$20)*Y608)</f>
        <v/>
      </c>
      <c r="BP608" t="str" cm="1">
        <f t="array" ref="BP608">IF($D608="","",INDEX('Data - CO2'!$B$5:$AP$53,MATCH(Kulturmodeller!$D608,'Data - CO2'!$A$5:$A$53,0),BP$20)*Z608)</f>
        <v/>
      </c>
      <c r="BQ608" t="str" cm="1">
        <f t="array" ref="BQ608">IF($D608="","",INDEX('Data - CO2'!$B$5:$AP$53,MATCH(Kulturmodeller!$D608,'Data - CO2'!$A$5:$A$53,0),BQ$20)*AA608)</f>
        <v/>
      </c>
      <c r="BR608" t="str" cm="1">
        <f t="array" ref="BR608">IF($D608="","",INDEX('Data - CO2'!$B$5:$AP$53,MATCH(Kulturmodeller!$D608,'Data - CO2'!$A$5:$A$53,0),BR$20)*AB608)</f>
        <v/>
      </c>
      <c r="BS608" t="str" cm="1">
        <f t="array" ref="BS608">IF($D608="","",INDEX('Data - CO2'!$B$5:$AP$53,MATCH(Kulturmodeller!$D608,'Data - CO2'!$A$5:$A$53,0),BS$20)*AC608)</f>
        <v/>
      </c>
      <c r="BT608" t="str" cm="1">
        <f t="array" ref="BT608">IF($D608="","",INDEX('Data - CO2'!$B$5:$AP$53,MATCH(Kulturmodeller!$D608,'Data - CO2'!$A$5:$A$53,0),BT$20)*AD608)</f>
        <v/>
      </c>
      <c r="BU608" t="str" cm="1">
        <f t="array" ref="BU608">IF($D608="","",INDEX('Data - CO2'!$B$5:$AP$53,MATCH(Kulturmodeller!$D608,'Data - CO2'!$A$5:$A$53,0),BU$20)*AE608)</f>
        <v/>
      </c>
      <c r="BV608" t="str" cm="1">
        <f t="array" ref="BV608">IF($D608="","",INDEX('Data - CO2'!$B$5:$AP$53,MATCH(Kulturmodeller!$D608,'Data - CO2'!$A$5:$A$53,0),BV$20)*AF608)</f>
        <v/>
      </c>
      <c r="BW608" t="str" cm="1">
        <f t="array" ref="BW608">IF($D608="","",INDEX('Data - CO2'!$B$5:$AP$53,MATCH(Kulturmodeller!$D608,'Data - CO2'!$A$5:$A$53,0),BW$20)*AG608)</f>
        <v/>
      </c>
      <c r="BX608" t="str" cm="1">
        <f t="array" ref="BX608">IF($D608="","",INDEX('Data - CO2'!$B$5:$AP$53,MATCH(Kulturmodeller!$D608,'Data - CO2'!$A$5:$A$53,0),BX$20)*AH608)</f>
        <v/>
      </c>
      <c r="BY608" t="str" cm="1">
        <f t="array" ref="BY608">IF($D608="","",INDEX('Data - CO2'!$B$5:$AP$53,MATCH(Kulturmodeller!$D608,'Data - CO2'!$A$5:$A$53,0),BY$20)*AI608)</f>
        <v/>
      </c>
      <c r="BZ608" t="str" cm="1">
        <f t="array" ref="BZ608">IF($D608="","",INDEX('Data - CO2'!$B$5:$AP$53,MATCH(Kulturmodeller!$D608,'Data - CO2'!$A$5:$A$53,0),BZ$20)*AJ608)</f>
        <v/>
      </c>
      <c r="CA608" t="str" cm="1">
        <f t="array" ref="CA608">IF($D608="","",INDEX('Data - CO2'!$B$5:$AP$53,MATCH(Kulturmodeller!$D608,'Data - CO2'!$A$5:$A$53,0),CA$20)*AK608)</f>
        <v/>
      </c>
      <c r="CB608" t="str" cm="1">
        <f t="array" ref="CB608">IF($D608="","",INDEX('Data - CO2'!$B$5:$AP$53,MATCH(Kulturmodeller!$D608,'Data - CO2'!$A$5:$A$53,0),CB$20)*AL608)</f>
        <v/>
      </c>
      <c r="CC608" t="str" cm="1">
        <f t="array" ref="CC608">IF($D608="","",INDEX('Data - CO2'!$B$5:$AP$53,MATCH(Kulturmodeller!$D608,'Data - CO2'!$A$5:$A$53,0),CC$20)*AM608)</f>
        <v/>
      </c>
      <c r="CD608" t="str" cm="1">
        <f t="array" ref="CD608">IF($D608="","",INDEX('Data - CO2'!$B$5:$AP$53,MATCH(Kulturmodeller!$D608,'Data - CO2'!$A$5:$A$53,0),CD$20)*AN608)</f>
        <v/>
      </c>
      <c r="CE608" t="str" cm="1">
        <f t="array" ref="CE608">IF($D608="","",INDEX('Data - CO2'!$B$5:$AP$53,MATCH(Kulturmodeller!$D608,'Data - CO2'!$A$5:$A$53,0),CE$20)*AO608)</f>
        <v/>
      </c>
      <c r="CF608" t="str" cm="1">
        <f t="array" ref="CF608">IF($D608="","",INDEX('Data - CO2'!$B$5:$AP$53,MATCH(Kulturmodeller!$D608,'Data - CO2'!$A$5:$A$53,0),CF$20)*AP608)</f>
        <v/>
      </c>
      <c r="CG608" t="str" cm="1">
        <f t="array" ref="CG608">IF($D608="","",INDEX('Data - CO2'!$B$5:$AP$53,MATCH(Kulturmodeller!$D608,'Data - CO2'!$A$5:$A$53,0),CG$20)*AQ608)</f>
        <v/>
      </c>
      <c r="CH608" t="str" cm="1">
        <f t="array" ref="CH608">IF($D608="","",INDEX('Data - CO2'!$B$5:$AP$53,MATCH(Kulturmodeller!$D608,'Data - CO2'!$A$5:$A$53,0),CH$20)*AR608)</f>
        <v/>
      </c>
      <c r="CI608" s="11" t="str" cm="1">
        <f t="array" ref="CI608">IF($D608="","",INDEX('Data - CO2'!$B$5:$AP$53,MATCH(Kulturmodeller!$D608,'Data - CO2'!$A$5:$A$53,0),CI$20)*AS608)</f>
        <v/>
      </c>
    </row>
    <row r="609" spans="1:87" x14ac:dyDescent="0.3">
      <c r="A609" s="12" t="s">
        <v>87</v>
      </c>
      <c r="B609" s="12"/>
      <c r="C609" s="129"/>
      <c r="D609" s="129"/>
      <c r="E609" s="127"/>
      <c r="F609" s="45">
        <f>E609</f>
        <v>0</v>
      </c>
      <c r="G609" s="46">
        <f t="shared" si="10342"/>
        <v>0</v>
      </c>
      <c r="H609" s="46">
        <f t="shared" si="10343"/>
        <v>0</v>
      </c>
      <c r="I609" s="46">
        <f t="shared" si="10344"/>
        <v>0</v>
      </c>
      <c r="J609" s="46">
        <f t="shared" si="10345"/>
        <v>0</v>
      </c>
      <c r="K609" s="46">
        <f t="shared" si="10346"/>
        <v>0</v>
      </c>
      <c r="L609" s="46">
        <f t="shared" si="10347"/>
        <v>0</v>
      </c>
      <c r="M609" s="46">
        <f t="shared" si="10348"/>
        <v>0</v>
      </c>
      <c r="N609" s="46">
        <f t="shared" si="10349"/>
        <v>0</v>
      </c>
      <c r="O609" s="46">
        <f t="shared" si="10350"/>
        <v>0</v>
      </c>
      <c r="P609" s="46">
        <f t="shared" si="10351"/>
        <v>0</v>
      </c>
      <c r="Q609" s="46">
        <f t="shared" si="10352"/>
        <v>0</v>
      </c>
      <c r="R609" s="46">
        <f t="shared" si="10353"/>
        <v>0</v>
      </c>
      <c r="S609" s="46">
        <f t="shared" si="10354"/>
        <v>0</v>
      </c>
      <c r="T609" s="46">
        <f t="shared" si="10355"/>
        <v>0</v>
      </c>
      <c r="U609" s="46">
        <f t="shared" si="10356"/>
        <v>0</v>
      </c>
      <c r="V609" s="46">
        <f t="shared" si="10357"/>
        <v>0</v>
      </c>
      <c r="W609" s="46">
        <f t="shared" si="10358"/>
        <v>0</v>
      </c>
      <c r="X609" s="46">
        <f t="shared" si="10359"/>
        <v>0</v>
      </c>
      <c r="Y609" s="46">
        <f t="shared" si="10360"/>
        <v>0</v>
      </c>
      <c r="Z609" s="46">
        <f t="shared" si="10361"/>
        <v>0</v>
      </c>
      <c r="AA609" s="46">
        <f t="shared" si="10362"/>
        <v>0</v>
      </c>
      <c r="AB609" s="46">
        <f t="shared" si="10363"/>
        <v>0</v>
      </c>
      <c r="AC609" s="46">
        <f t="shared" si="10364"/>
        <v>0</v>
      </c>
      <c r="AD609" s="46">
        <f t="shared" si="10365"/>
        <v>0</v>
      </c>
      <c r="AE609" s="46">
        <f t="shared" si="10366"/>
        <v>0</v>
      </c>
      <c r="AF609" s="46">
        <f t="shared" si="10367"/>
        <v>0</v>
      </c>
      <c r="AG609" s="46">
        <f t="shared" si="10368"/>
        <v>0</v>
      </c>
      <c r="AH609" s="46">
        <f t="shared" si="10369"/>
        <v>0</v>
      </c>
      <c r="AI609" s="46">
        <f t="shared" si="10370"/>
        <v>0</v>
      </c>
      <c r="AJ609" s="46">
        <f t="shared" si="10371"/>
        <v>0</v>
      </c>
      <c r="AK609" s="46">
        <f t="shared" si="10372"/>
        <v>0</v>
      </c>
      <c r="AL609" s="46">
        <f t="shared" si="10373"/>
        <v>0</v>
      </c>
      <c r="AM609" s="46">
        <f t="shared" si="10374"/>
        <v>0</v>
      </c>
      <c r="AN609" s="46">
        <f t="shared" si="10375"/>
        <v>0</v>
      </c>
      <c r="AO609" s="46">
        <f t="shared" si="10376"/>
        <v>0</v>
      </c>
      <c r="AP609" s="46">
        <f t="shared" si="10377"/>
        <v>0</v>
      </c>
      <c r="AQ609" s="46">
        <f t="shared" si="10378"/>
        <v>0</v>
      </c>
      <c r="AR609" s="46">
        <f t="shared" si="10379"/>
        <v>0</v>
      </c>
      <c r="AS609" s="47">
        <f t="shared" si="10380"/>
        <v>0</v>
      </c>
      <c r="AU609" s="10" t="str" cm="1">
        <f t="array" ref="AU609">IF($D609="","",INDEX('Data - CO2'!$B$5:$AP$53,MATCH(Kulturmodeller!$D609,'Data - CO2'!$A$5:$A$53,0),AU$20)*E609)</f>
        <v/>
      </c>
      <c r="AV609" t="str" cm="1">
        <f t="array" ref="AV609">IF($D609="","",INDEX('Data - CO2'!$B$5:$AP$53,MATCH(Kulturmodeller!$D609,'Data - CO2'!$A$5:$A$53,0),AV$20)*F609)</f>
        <v/>
      </c>
      <c r="AW609" t="str" cm="1">
        <f t="array" ref="AW609">IF($D609="","",INDEX('Data - CO2'!$B$5:$AP$53,MATCH(Kulturmodeller!$D609,'Data - CO2'!$A$5:$A$53,0),AW$20)*G609)</f>
        <v/>
      </c>
      <c r="AX609" t="str" cm="1">
        <f t="array" ref="AX609">IF($D609="","",INDEX('Data - CO2'!$B$5:$AP$53,MATCH(Kulturmodeller!$D609,'Data - CO2'!$A$5:$A$53,0),AX$20)*H609)</f>
        <v/>
      </c>
      <c r="AY609" t="str" cm="1">
        <f t="array" ref="AY609">IF($D609="","",INDEX('Data - CO2'!$B$5:$AP$53,MATCH(Kulturmodeller!$D609,'Data - CO2'!$A$5:$A$53,0),AY$20)*I609)</f>
        <v/>
      </c>
      <c r="AZ609" t="str" cm="1">
        <f t="array" ref="AZ609">IF($D609="","",INDEX('Data - CO2'!$B$5:$AP$53,MATCH(Kulturmodeller!$D609,'Data - CO2'!$A$5:$A$53,0),AZ$20)*J609)</f>
        <v/>
      </c>
      <c r="BA609" t="str" cm="1">
        <f t="array" ref="BA609">IF($D609="","",INDEX('Data - CO2'!$B$5:$AP$53,MATCH(Kulturmodeller!$D609,'Data - CO2'!$A$5:$A$53,0),BA$20)*K609)</f>
        <v/>
      </c>
      <c r="BB609" t="str" cm="1">
        <f t="array" ref="BB609">IF($D609="","",INDEX('Data - CO2'!$B$5:$AP$53,MATCH(Kulturmodeller!$D609,'Data - CO2'!$A$5:$A$53,0),BB$20)*L609)</f>
        <v/>
      </c>
      <c r="BC609" t="str" cm="1">
        <f t="array" ref="BC609">IF($D609="","",INDEX('Data - CO2'!$B$5:$AP$53,MATCH(Kulturmodeller!$D609,'Data - CO2'!$A$5:$A$53,0),BC$20)*M609)</f>
        <v/>
      </c>
      <c r="BD609" t="str" cm="1">
        <f t="array" ref="BD609">IF($D609="","",INDEX('Data - CO2'!$B$5:$AP$53,MATCH(Kulturmodeller!$D609,'Data - CO2'!$A$5:$A$53,0),BD$20)*N609)</f>
        <v/>
      </c>
      <c r="BE609" t="str" cm="1">
        <f t="array" ref="BE609">IF($D609="","",INDEX('Data - CO2'!$B$5:$AP$53,MATCH(Kulturmodeller!$D609,'Data - CO2'!$A$5:$A$53,0),BE$20)*O609)</f>
        <v/>
      </c>
      <c r="BF609" t="str" cm="1">
        <f t="array" ref="BF609">IF($D609="","",INDEX('Data - CO2'!$B$5:$AP$53,MATCH(Kulturmodeller!$D609,'Data - CO2'!$A$5:$A$53,0),BF$20)*P609)</f>
        <v/>
      </c>
      <c r="BG609" t="str" cm="1">
        <f t="array" ref="BG609">IF($D609="","",INDEX('Data - CO2'!$B$5:$AP$53,MATCH(Kulturmodeller!$D609,'Data - CO2'!$A$5:$A$53,0),BG$20)*Q609)</f>
        <v/>
      </c>
      <c r="BH609" t="str" cm="1">
        <f t="array" ref="BH609">IF($D609="","",INDEX('Data - CO2'!$B$5:$AP$53,MATCH(Kulturmodeller!$D609,'Data - CO2'!$A$5:$A$53,0),BH$20)*R609)</f>
        <v/>
      </c>
      <c r="BI609" t="str" cm="1">
        <f t="array" ref="BI609">IF($D609="","",INDEX('Data - CO2'!$B$5:$AP$53,MATCH(Kulturmodeller!$D609,'Data - CO2'!$A$5:$A$53,0),BI$20)*S609)</f>
        <v/>
      </c>
      <c r="BJ609" t="str" cm="1">
        <f t="array" ref="BJ609">IF($D609="","",INDEX('Data - CO2'!$B$5:$AP$53,MATCH(Kulturmodeller!$D609,'Data - CO2'!$A$5:$A$53,0),BJ$20)*T609)</f>
        <v/>
      </c>
      <c r="BK609" t="str" cm="1">
        <f t="array" ref="BK609">IF($D609="","",INDEX('Data - CO2'!$B$5:$AP$53,MATCH(Kulturmodeller!$D609,'Data - CO2'!$A$5:$A$53,0),BK$20)*U609)</f>
        <v/>
      </c>
      <c r="BL609" t="str" cm="1">
        <f t="array" ref="BL609">IF($D609="","",INDEX('Data - CO2'!$B$5:$AP$53,MATCH(Kulturmodeller!$D609,'Data - CO2'!$A$5:$A$53,0),BL$20)*V609)</f>
        <v/>
      </c>
      <c r="BM609" t="str" cm="1">
        <f t="array" ref="BM609">IF($D609="","",INDEX('Data - CO2'!$B$5:$AP$53,MATCH(Kulturmodeller!$D609,'Data - CO2'!$A$5:$A$53,0),BM$20)*W609)</f>
        <v/>
      </c>
      <c r="BN609" t="str" cm="1">
        <f t="array" ref="BN609">IF($D609="","",INDEX('Data - CO2'!$B$5:$AP$53,MATCH(Kulturmodeller!$D609,'Data - CO2'!$A$5:$A$53,0),BN$20)*X609)</f>
        <v/>
      </c>
      <c r="BO609" t="str" cm="1">
        <f t="array" ref="BO609">IF($D609="","",INDEX('Data - CO2'!$B$5:$AP$53,MATCH(Kulturmodeller!$D609,'Data - CO2'!$A$5:$A$53,0),BO$20)*Y609)</f>
        <v/>
      </c>
      <c r="BP609" t="str" cm="1">
        <f t="array" ref="BP609">IF($D609="","",INDEX('Data - CO2'!$B$5:$AP$53,MATCH(Kulturmodeller!$D609,'Data - CO2'!$A$5:$A$53,0),BP$20)*Z609)</f>
        <v/>
      </c>
      <c r="BQ609" t="str" cm="1">
        <f t="array" ref="BQ609">IF($D609="","",INDEX('Data - CO2'!$B$5:$AP$53,MATCH(Kulturmodeller!$D609,'Data - CO2'!$A$5:$A$53,0),BQ$20)*AA609)</f>
        <v/>
      </c>
      <c r="BR609" t="str" cm="1">
        <f t="array" ref="BR609">IF($D609="","",INDEX('Data - CO2'!$B$5:$AP$53,MATCH(Kulturmodeller!$D609,'Data - CO2'!$A$5:$A$53,0),BR$20)*AB609)</f>
        <v/>
      </c>
      <c r="BS609" t="str" cm="1">
        <f t="array" ref="BS609">IF($D609="","",INDEX('Data - CO2'!$B$5:$AP$53,MATCH(Kulturmodeller!$D609,'Data - CO2'!$A$5:$A$53,0),BS$20)*AC609)</f>
        <v/>
      </c>
      <c r="BT609" t="str" cm="1">
        <f t="array" ref="BT609">IF($D609="","",INDEX('Data - CO2'!$B$5:$AP$53,MATCH(Kulturmodeller!$D609,'Data - CO2'!$A$5:$A$53,0),BT$20)*AD609)</f>
        <v/>
      </c>
      <c r="BU609" t="str" cm="1">
        <f t="array" ref="BU609">IF($D609="","",INDEX('Data - CO2'!$B$5:$AP$53,MATCH(Kulturmodeller!$D609,'Data - CO2'!$A$5:$A$53,0),BU$20)*AE609)</f>
        <v/>
      </c>
      <c r="BV609" t="str" cm="1">
        <f t="array" ref="BV609">IF($D609="","",INDEX('Data - CO2'!$B$5:$AP$53,MATCH(Kulturmodeller!$D609,'Data - CO2'!$A$5:$A$53,0),BV$20)*AF609)</f>
        <v/>
      </c>
      <c r="BW609" t="str" cm="1">
        <f t="array" ref="BW609">IF($D609="","",INDEX('Data - CO2'!$B$5:$AP$53,MATCH(Kulturmodeller!$D609,'Data - CO2'!$A$5:$A$53,0),BW$20)*AG609)</f>
        <v/>
      </c>
      <c r="BX609" t="str" cm="1">
        <f t="array" ref="BX609">IF($D609="","",INDEX('Data - CO2'!$B$5:$AP$53,MATCH(Kulturmodeller!$D609,'Data - CO2'!$A$5:$A$53,0),BX$20)*AH609)</f>
        <v/>
      </c>
      <c r="BY609" t="str" cm="1">
        <f t="array" ref="BY609">IF($D609="","",INDEX('Data - CO2'!$B$5:$AP$53,MATCH(Kulturmodeller!$D609,'Data - CO2'!$A$5:$A$53,0),BY$20)*AI609)</f>
        <v/>
      </c>
      <c r="BZ609" t="str" cm="1">
        <f t="array" ref="BZ609">IF($D609="","",INDEX('Data - CO2'!$B$5:$AP$53,MATCH(Kulturmodeller!$D609,'Data - CO2'!$A$5:$A$53,0),BZ$20)*AJ609)</f>
        <v/>
      </c>
      <c r="CA609" t="str" cm="1">
        <f t="array" ref="CA609">IF($D609="","",INDEX('Data - CO2'!$B$5:$AP$53,MATCH(Kulturmodeller!$D609,'Data - CO2'!$A$5:$A$53,0),CA$20)*AK609)</f>
        <v/>
      </c>
      <c r="CB609" t="str" cm="1">
        <f t="array" ref="CB609">IF($D609="","",INDEX('Data - CO2'!$B$5:$AP$53,MATCH(Kulturmodeller!$D609,'Data - CO2'!$A$5:$A$53,0),CB$20)*AL609)</f>
        <v/>
      </c>
      <c r="CC609" t="str" cm="1">
        <f t="array" ref="CC609">IF($D609="","",INDEX('Data - CO2'!$B$5:$AP$53,MATCH(Kulturmodeller!$D609,'Data - CO2'!$A$5:$A$53,0),CC$20)*AM609)</f>
        <v/>
      </c>
      <c r="CD609" t="str" cm="1">
        <f t="array" ref="CD609">IF($D609="","",INDEX('Data - CO2'!$B$5:$AP$53,MATCH(Kulturmodeller!$D609,'Data - CO2'!$A$5:$A$53,0),CD$20)*AN609)</f>
        <v/>
      </c>
      <c r="CE609" t="str" cm="1">
        <f t="array" ref="CE609">IF($D609="","",INDEX('Data - CO2'!$B$5:$AP$53,MATCH(Kulturmodeller!$D609,'Data - CO2'!$A$5:$A$53,0),CE$20)*AO609)</f>
        <v/>
      </c>
      <c r="CF609" t="str" cm="1">
        <f t="array" ref="CF609">IF($D609="","",INDEX('Data - CO2'!$B$5:$AP$53,MATCH(Kulturmodeller!$D609,'Data - CO2'!$A$5:$A$53,0),CF$20)*AP609)</f>
        <v/>
      </c>
      <c r="CG609" t="str" cm="1">
        <f t="array" ref="CG609">IF($D609="","",INDEX('Data - CO2'!$B$5:$AP$53,MATCH(Kulturmodeller!$D609,'Data - CO2'!$A$5:$A$53,0),CG$20)*AQ609)</f>
        <v/>
      </c>
      <c r="CH609" t="str" cm="1">
        <f t="array" ref="CH609">IF($D609="","",INDEX('Data - CO2'!$B$5:$AP$53,MATCH(Kulturmodeller!$D609,'Data - CO2'!$A$5:$A$53,0),CH$20)*AR609)</f>
        <v/>
      </c>
      <c r="CI609" s="11" t="str" cm="1">
        <f t="array" ref="CI609">IF($D609="","",INDEX('Data - CO2'!$B$5:$AP$53,MATCH(Kulturmodeller!$D609,'Data - CO2'!$A$5:$A$53,0),CI$20)*AS609)</f>
        <v/>
      </c>
    </row>
    <row r="610" spans="1:87" x14ac:dyDescent="0.3">
      <c r="A610" s="42"/>
      <c r="B610" s="42"/>
      <c r="C610" s="42"/>
      <c r="D610" s="12"/>
      <c r="E610" s="52"/>
      <c r="F610" s="53"/>
      <c r="G610" s="53"/>
      <c r="H610" s="53"/>
      <c r="I610" s="53"/>
      <c r="J610" s="53"/>
      <c r="K610" s="53"/>
      <c r="L610" s="53"/>
      <c r="M610" s="53"/>
      <c r="N610" s="53"/>
      <c r="O610" s="53"/>
      <c r="P610" s="53"/>
      <c r="Q610" s="53"/>
      <c r="R610" s="53"/>
      <c r="S610" s="53"/>
      <c r="T610" s="53"/>
      <c r="U610" s="53"/>
      <c r="V610" s="53"/>
      <c r="W610" s="53"/>
      <c r="X610" s="53"/>
      <c r="Y610" s="53"/>
      <c r="Z610" s="53"/>
      <c r="AA610" s="53"/>
      <c r="AB610" s="53"/>
      <c r="AC610" s="53"/>
      <c r="AD610" s="53"/>
      <c r="AE610" s="53"/>
      <c r="AF610" s="53"/>
      <c r="AG610" s="53"/>
      <c r="AH610" s="53"/>
      <c r="AI610" s="53"/>
      <c r="AJ610" s="53"/>
      <c r="AK610" s="53"/>
      <c r="AL610" s="53"/>
      <c r="AM610" s="53"/>
      <c r="AN610" s="53"/>
      <c r="AO610" s="53"/>
      <c r="AP610" s="53"/>
      <c r="AQ610" s="53"/>
      <c r="AR610" s="53"/>
      <c r="AS610" s="54"/>
      <c r="AU610" s="111">
        <f t="shared" ref="AU610:CH610" si="10381">SUM(AU608:AU609)</f>
        <v>0</v>
      </c>
      <c r="AV610" s="112">
        <f t="shared" si="10381"/>
        <v>0</v>
      </c>
      <c r="AW610" s="112">
        <f t="shared" si="10381"/>
        <v>0</v>
      </c>
      <c r="AX610" s="112">
        <f t="shared" si="10381"/>
        <v>0</v>
      </c>
      <c r="AY610" s="112">
        <f t="shared" si="10381"/>
        <v>0</v>
      </c>
      <c r="AZ610" s="112">
        <f t="shared" si="10381"/>
        <v>0</v>
      </c>
      <c r="BA610" s="112">
        <f t="shared" si="10381"/>
        <v>0</v>
      </c>
      <c r="BB610" s="112">
        <f t="shared" si="10381"/>
        <v>0</v>
      </c>
      <c r="BC610" s="112">
        <f t="shared" si="10381"/>
        <v>0</v>
      </c>
      <c r="BD610" s="112">
        <f t="shared" si="10381"/>
        <v>0</v>
      </c>
      <c r="BE610" s="112">
        <f t="shared" si="10381"/>
        <v>0</v>
      </c>
      <c r="BF610" s="112">
        <f t="shared" si="10381"/>
        <v>0</v>
      </c>
      <c r="BG610" s="112">
        <f t="shared" si="10381"/>
        <v>0</v>
      </c>
      <c r="BH610" s="112">
        <f t="shared" si="10381"/>
        <v>0</v>
      </c>
      <c r="BI610" s="112">
        <f t="shared" si="10381"/>
        <v>0</v>
      </c>
      <c r="BJ610" s="112">
        <f t="shared" si="10381"/>
        <v>0</v>
      </c>
      <c r="BK610" s="112">
        <f t="shared" si="10381"/>
        <v>0</v>
      </c>
      <c r="BL610" s="112">
        <f t="shared" si="10381"/>
        <v>0</v>
      </c>
      <c r="BM610" s="112">
        <f t="shared" si="10381"/>
        <v>0</v>
      </c>
      <c r="BN610" s="112">
        <f t="shared" si="10381"/>
        <v>0</v>
      </c>
      <c r="BO610" s="112">
        <f t="shared" si="10381"/>
        <v>0</v>
      </c>
      <c r="BP610" s="112">
        <f t="shared" si="10381"/>
        <v>0</v>
      </c>
      <c r="BQ610" s="112">
        <f t="shared" si="10381"/>
        <v>0</v>
      </c>
      <c r="BR610" s="112">
        <f t="shared" si="10381"/>
        <v>0</v>
      </c>
      <c r="BS610" s="112">
        <f t="shared" si="10381"/>
        <v>0</v>
      </c>
      <c r="BT610" s="112">
        <f t="shared" si="10381"/>
        <v>0</v>
      </c>
      <c r="BU610" s="112">
        <f t="shared" si="10381"/>
        <v>0</v>
      </c>
      <c r="BV610" s="112">
        <f t="shared" si="10381"/>
        <v>0</v>
      </c>
      <c r="BW610" s="112">
        <f t="shared" si="10381"/>
        <v>0</v>
      </c>
      <c r="BX610" s="112">
        <f t="shared" si="10381"/>
        <v>0</v>
      </c>
      <c r="BY610" s="112">
        <f t="shared" si="10381"/>
        <v>0</v>
      </c>
      <c r="BZ610" s="112">
        <f t="shared" si="10381"/>
        <v>0</v>
      </c>
      <c r="CA610" s="112">
        <f t="shared" si="10381"/>
        <v>0</v>
      </c>
      <c r="CB610" s="112">
        <f t="shared" si="10381"/>
        <v>0</v>
      </c>
      <c r="CC610" s="112">
        <f t="shared" si="10381"/>
        <v>0</v>
      </c>
      <c r="CD610" s="112">
        <f t="shared" si="10381"/>
        <v>0</v>
      </c>
      <c r="CE610" s="112">
        <f t="shared" si="10381"/>
        <v>0</v>
      </c>
      <c r="CF610" s="112">
        <f t="shared" si="10381"/>
        <v>0</v>
      </c>
      <c r="CG610" s="112">
        <f t="shared" si="10381"/>
        <v>0</v>
      </c>
      <c r="CH610" s="112">
        <f t="shared" si="10381"/>
        <v>0</v>
      </c>
      <c r="CI610" s="113">
        <f>SUM(CI608:CI609)</f>
        <v>0</v>
      </c>
    </row>
    <row r="611" spans="1:87" x14ac:dyDescent="0.3">
      <c r="A611" s="55" t="s">
        <v>88</v>
      </c>
      <c r="B611" s="55"/>
      <c r="C611" s="55"/>
      <c r="D611" s="56"/>
      <c r="E611" s="57"/>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9"/>
      <c r="AT611" s="91">
        <f>AVERAGE(BO611:CI611)</f>
        <v>262.02227742789574</v>
      </c>
      <c r="AU611" s="111">
        <f>AU607+AU610</f>
        <v>0</v>
      </c>
      <c r="AV611" s="112">
        <f t="shared" ref="AV611:CI611" si="10382">AV607+AV610</f>
        <v>1.8169999212793815</v>
      </c>
      <c r="AW611" s="112">
        <f t="shared" si="10382"/>
        <v>11.411766546799981</v>
      </c>
      <c r="AX611" s="112">
        <f t="shared" si="10382"/>
        <v>22.511423536075025</v>
      </c>
      <c r="AY611" s="112">
        <f t="shared" si="10382"/>
        <v>38.501266239721332</v>
      </c>
      <c r="AZ611" s="112">
        <f t="shared" si="10382"/>
        <v>78.082973166842208</v>
      </c>
      <c r="BA611" s="112">
        <f t="shared" si="10382"/>
        <v>145.50686277630393</v>
      </c>
      <c r="BB611" s="112">
        <f t="shared" si="10382"/>
        <v>224.49890943473744</v>
      </c>
      <c r="BC611" s="112">
        <f t="shared" si="10382"/>
        <v>293.27995346659645</v>
      </c>
      <c r="BD611" s="112">
        <f t="shared" si="10382"/>
        <v>336.21501407968844</v>
      </c>
      <c r="BE611" s="112">
        <f t="shared" si="10382"/>
        <v>362.79571332473802</v>
      </c>
      <c r="BF611" s="112">
        <f t="shared" si="10382"/>
        <v>390.28387615954296</v>
      </c>
      <c r="BG611" s="112">
        <f t="shared" si="10382"/>
        <v>416.28551102976007</v>
      </c>
      <c r="BH611" s="112">
        <f t="shared" si="10382"/>
        <v>436.06842180586517</v>
      </c>
      <c r="BI611" s="112">
        <f t="shared" si="10382"/>
        <v>450.9787594382787</v>
      </c>
      <c r="BJ611" s="112">
        <f t="shared" si="10382"/>
        <v>171.40881953818814</v>
      </c>
      <c r="BK611" s="112">
        <f t="shared" si="10382"/>
        <v>178.79590865226808</v>
      </c>
      <c r="BL611" s="112">
        <f t="shared" si="10382"/>
        <v>51.358106758819879</v>
      </c>
      <c r="BM611" s="112">
        <f t="shared" si="10382"/>
        <v>62.957144593593753</v>
      </c>
      <c r="BN611" s="112">
        <f t="shared" si="10382"/>
        <v>89.334360534402208</v>
      </c>
      <c r="BO611" s="112">
        <f t="shared" si="10382"/>
        <v>138.84597773257556</v>
      </c>
      <c r="BP611" s="112">
        <f t="shared" si="10382"/>
        <v>218.05323957174255</v>
      </c>
      <c r="BQ611" s="112">
        <f t="shared" si="10382"/>
        <v>297.94589751983926</v>
      </c>
      <c r="BR611" s="112">
        <f t="shared" si="10382"/>
        <v>348.29387846142652</v>
      </c>
      <c r="BS611" s="112">
        <f t="shared" si="10382"/>
        <v>374.89873065401662</v>
      </c>
      <c r="BT611" s="112">
        <f t="shared" si="10382"/>
        <v>402.29549541908199</v>
      </c>
      <c r="BU611" s="112">
        <f t="shared" si="10382"/>
        <v>426.91405006915772</v>
      </c>
      <c r="BV611" s="112">
        <f t="shared" si="10382"/>
        <v>445.94148442056962</v>
      </c>
      <c r="BW611" s="112">
        <f t="shared" si="10382"/>
        <v>461.87263382794544</v>
      </c>
      <c r="BX611" s="112">
        <f t="shared" si="10382"/>
        <v>125.40519706615942</v>
      </c>
      <c r="BY611" s="112">
        <f t="shared" si="10382"/>
        <v>131.42057667126613</v>
      </c>
      <c r="BZ611" s="112">
        <f t="shared" si="10382"/>
        <v>139.72436213412021</v>
      </c>
      <c r="CA611" s="112">
        <f t="shared" si="10382"/>
        <v>149.44246282626622</v>
      </c>
      <c r="CB611" s="112">
        <f t="shared" si="10382"/>
        <v>37.327601277666915</v>
      </c>
      <c r="CC611" s="112">
        <f t="shared" si="10382"/>
        <v>83.985547472130833</v>
      </c>
      <c r="CD611" s="112">
        <f t="shared" si="10382"/>
        <v>151.92031982913392</v>
      </c>
      <c r="CE611" s="112">
        <f t="shared" si="10382"/>
        <v>221.51103549663262</v>
      </c>
      <c r="CF611" s="112">
        <f t="shared" si="10382"/>
        <v>277.76248669756302</v>
      </c>
      <c r="CG611" s="112">
        <f t="shared" si="10382"/>
        <v>321.39066966671783</v>
      </c>
      <c r="CH611" s="112">
        <f t="shared" si="10382"/>
        <v>359.55789518782109</v>
      </c>
      <c r="CI611" s="113">
        <f t="shared" si="10382"/>
        <v>387.9582839839764</v>
      </c>
    </row>
    <row r="614" spans="1:87" x14ac:dyDescent="0.3">
      <c r="A614" s="60" t="s">
        <v>416</v>
      </c>
      <c r="AU614" t="s">
        <v>91</v>
      </c>
    </row>
    <row r="615" spans="1:87" x14ac:dyDescent="0.3">
      <c r="A615" s="25" t="s">
        <v>417</v>
      </c>
      <c r="B615" s="25"/>
      <c r="C615" s="25"/>
      <c r="D615" s="26"/>
      <c r="E615" s="27" t="s">
        <v>78</v>
      </c>
      <c r="F615" s="104"/>
      <c r="G615" s="104"/>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9"/>
      <c r="AU615">
        <v>1</v>
      </c>
      <c r="AV615">
        <v>2</v>
      </c>
      <c r="AW615">
        <v>3</v>
      </c>
      <c r="AX615">
        <v>4</v>
      </c>
      <c r="AY615">
        <v>5</v>
      </c>
      <c r="AZ615">
        <v>6</v>
      </c>
      <c r="BA615">
        <v>7</v>
      </c>
      <c r="BB615">
        <v>8</v>
      </c>
      <c r="BC615">
        <v>9</v>
      </c>
      <c r="BD615">
        <v>10</v>
      </c>
      <c r="BE615">
        <v>11</v>
      </c>
      <c r="BF615">
        <v>12</v>
      </c>
      <c r="BG615">
        <v>13</v>
      </c>
      <c r="BH615">
        <v>14</v>
      </c>
      <c r="BI615">
        <v>15</v>
      </c>
      <c r="BJ615">
        <v>16</v>
      </c>
      <c r="BK615">
        <v>17</v>
      </c>
      <c r="BL615">
        <v>18</v>
      </c>
      <c r="BM615">
        <v>19</v>
      </c>
      <c r="BN615">
        <v>20</v>
      </c>
      <c r="BO615">
        <v>21</v>
      </c>
      <c r="BP615">
        <v>22</v>
      </c>
      <c r="BQ615">
        <v>23</v>
      </c>
      <c r="BR615">
        <v>24</v>
      </c>
      <c r="BS615">
        <v>25</v>
      </c>
      <c r="BT615">
        <v>26</v>
      </c>
      <c r="BU615">
        <v>27</v>
      </c>
      <c r="BV615">
        <v>28</v>
      </c>
      <c r="BW615">
        <v>29</v>
      </c>
      <c r="BX615">
        <v>30</v>
      </c>
      <c r="BY615">
        <v>31</v>
      </c>
      <c r="BZ615">
        <v>32</v>
      </c>
      <c r="CA615">
        <v>33</v>
      </c>
      <c r="CB615">
        <v>34</v>
      </c>
      <c r="CC615">
        <v>35</v>
      </c>
      <c r="CD615">
        <v>36</v>
      </c>
      <c r="CE615">
        <v>37</v>
      </c>
      <c r="CF615">
        <v>38</v>
      </c>
      <c r="CG615">
        <v>39</v>
      </c>
      <c r="CH615">
        <v>40</v>
      </c>
      <c r="CI615">
        <v>41</v>
      </c>
    </row>
    <row r="616" spans="1:87" x14ac:dyDescent="0.3">
      <c r="A616" s="147" t="s">
        <v>303</v>
      </c>
      <c r="B616" s="148">
        <f>Lister!$B$13</f>
        <v>1</v>
      </c>
      <c r="C616" s="28" t="s">
        <v>60</v>
      </c>
      <c r="D616" s="29" t="s">
        <v>79</v>
      </c>
      <c r="E616" s="30" t="s">
        <v>163</v>
      </c>
      <c r="F616" s="31" t="s">
        <v>250</v>
      </c>
      <c r="G616" s="31" t="s">
        <v>137</v>
      </c>
      <c r="H616" s="31" t="s">
        <v>138</v>
      </c>
      <c r="I616" s="31" t="s">
        <v>139</v>
      </c>
      <c r="J616" s="31" t="s">
        <v>140</v>
      </c>
      <c r="K616" s="31" t="s">
        <v>141</v>
      </c>
      <c r="L616" s="31" t="s">
        <v>80</v>
      </c>
      <c r="M616" s="31" t="s">
        <v>144</v>
      </c>
      <c r="N616" s="31" t="s">
        <v>145</v>
      </c>
      <c r="O616" s="31" t="s">
        <v>146</v>
      </c>
      <c r="P616" s="31" t="s">
        <v>147</v>
      </c>
      <c r="Q616" s="31" t="s">
        <v>152</v>
      </c>
      <c r="R616" s="31" t="s">
        <v>153</v>
      </c>
      <c r="S616" s="31" t="s">
        <v>154</v>
      </c>
      <c r="T616" s="31" t="s">
        <v>155</v>
      </c>
      <c r="U616" s="31" t="s">
        <v>156</v>
      </c>
      <c r="V616" s="31" t="s">
        <v>229</v>
      </c>
      <c r="W616" s="31" t="s">
        <v>157</v>
      </c>
      <c r="X616" s="31" t="s">
        <v>158</v>
      </c>
      <c r="Y616" s="31" t="s">
        <v>159</v>
      </c>
      <c r="Z616" s="31" t="s">
        <v>230</v>
      </c>
      <c r="AA616" s="31" t="s">
        <v>231</v>
      </c>
      <c r="AB616" s="31" t="s">
        <v>232</v>
      </c>
      <c r="AC616" s="31" t="s">
        <v>233</v>
      </c>
      <c r="AD616" s="31" t="s">
        <v>234</v>
      </c>
      <c r="AE616" s="31" t="s">
        <v>235</v>
      </c>
      <c r="AF616" s="31" t="s">
        <v>236</v>
      </c>
      <c r="AG616" s="31" t="s">
        <v>237</v>
      </c>
      <c r="AH616" s="31" t="s">
        <v>238</v>
      </c>
      <c r="AI616" s="31" t="s">
        <v>239</v>
      </c>
      <c r="AJ616" s="31" t="s">
        <v>240</v>
      </c>
      <c r="AK616" s="31" t="s">
        <v>241</v>
      </c>
      <c r="AL616" s="31" t="s">
        <v>242</v>
      </c>
      <c r="AM616" s="31" t="s">
        <v>243</v>
      </c>
      <c r="AN616" s="31" t="s">
        <v>244</v>
      </c>
      <c r="AO616" s="31" t="s">
        <v>245</v>
      </c>
      <c r="AP616" s="31" t="s">
        <v>246</v>
      </c>
      <c r="AQ616" s="31" t="s">
        <v>247</v>
      </c>
      <c r="AR616" s="31" t="s">
        <v>248</v>
      </c>
      <c r="AS616" s="32" t="s">
        <v>249</v>
      </c>
      <c r="AU616" s="19">
        <v>1</v>
      </c>
      <c r="AV616" s="19">
        <v>5</v>
      </c>
      <c r="AW616" s="19">
        <v>10</v>
      </c>
      <c r="AX616" s="19">
        <v>15</v>
      </c>
      <c r="AY616" s="19">
        <v>20</v>
      </c>
      <c r="AZ616" s="19">
        <v>25</v>
      </c>
      <c r="BA616" s="19">
        <v>30</v>
      </c>
      <c r="BB616" s="19">
        <v>35</v>
      </c>
      <c r="BC616" s="19">
        <v>40</v>
      </c>
      <c r="BD616" s="19">
        <v>45</v>
      </c>
      <c r="BE616" s="19">
        <v>50</v>
      </c>
      <c r="BF616" s="19">
        <v>55</v>
      </c>
      <c r="BG616" s="19">
        <v>60</v>
      </c>
      <c r="BH616" s="19">
        <v>65</v>
      </c>
      <c r="BI616" s="19">
        <v>70</v>
      </c>
      <c r="BJ616" s="19">
        <v>75</v>
      </c>
      <c r="BK616" s="19">
        <v>80</v>
      </c>
      <c r="BL616" s="19">
        <v>85</v>
      </c>
      <c r="BM616" s="19">
        <v>90</v>
      </c>
      <c r="BN616" s="19">
        <v>95</v>
      </c>
      <c r="BO616" s="19">
        <v>100</v>
      </c>
      <c r="BP616" s="19">
        <v>105</v>
      </c>
      <c r="BQ616" s="19">
        <v>110</v>
      </c>
      <c r="BR616" s="19">
        <v>115</v>
      </c>
      <c r="BS616" s="19">
        <v>120</v>
      </c>
      <c r="BT616" s="19">
        <v>125</v>
      </c>
      <c r="BU616" s="19">
        <v>130</v>
      </c>
      <c r="BV616" s="19">
        <v>135</v>
      </c>
      <c r="BW616" s="19">
        <v>140</v>
      </c>
      <c r="BX616" s="19">
        <v>145</v>
      </c>
      <c r="BY616" s="2">
        <v>150</v>
      </c>
      <c r="BZ616" s="19">
        <v>155</v>
      </c>
      <c r="CA616" s="2">
        <v>160</v>
      </c>
      <c r="CB616" s="19">
        <v>165</v>
      </c>
      <c r="CC616" s="2">
        <v>170</v>
      </c>
      <c r="CD616" s="19">
        <v>175</v>
      </c>
      <c r="CE616" s="2">
        <v>180</v>
      </c>
      <c r="CF616" s="19">
        <v>185</v>
      </c>
      <c r="CG616" s="2">
        <v>190</v>
      </c>
      <c r="CH616" s="19">
        <v>195</v>
      </c>
      <c r="CI616" s="2">
        <v>200</v>
      </c>
    </row>
    <row r="617" spans="1:87" x14ac:dyDescent="0.3">
      <c r="A617" s="33" t="s">
        <v>81</v>
      </c>
      <c r="B617" s="33"/>
      <c r="C617" s="124" t="str">
        <f>'Katalog over Kulturmodeller '!F206</f>
        <v>SGR</v>
      </c>
      <c r="D617" s="125" t="s">
        <v>279</v>
      </c>
      <c r="E617" s="139">
        <f>'Katalog over Kulturmodeller '!W206</f>
        <v>0.5</v>
      </c>
      <c r="F617" s="37">
        <f>E617+((E622-F622)+(E623-F623))*(E617/SUM(E617:E621))</f>
        <v>0.5</v>
      </c>
      <c r="G617" s="37">
        <f t="shared" ref="G617" si="10383">F617+((F622-G622)+(F623-G623))*(F617/SUM(F617:F621))</f>
        <v>0.5</v>
      </c>
      <c r="H617" s="37">
        <f t="shared" ref="H617" si="10384">G617+((G622-H622)+(G623-H623))*(G617/SUM(G617:G621))</f>
        <v>0.51851851851851849</v>
      </c>
      <c r="I617" s="37">
        <f t="shared" ref="I617" si="10385">H617+((H622-I622)+(H623-I623))*(H617/SUM(H617:H621))</f>
        <v>0.53703703703703698</v>
      </c>
      <c r="J617" s="37">
        <f t="shared" ref="J617" si="10386">I617+((I622-J622)+(I623-J623))*(I617/SUM(I617:I621))</f>
        <v>0.55555555555555547</v>
      </c>
      <c r="K617" s="37">
        <f t="shared" ref="K617" si="10387">J617+((J622-K622)+(J623-K623))*(J617/SUM(J617:J621))</f>
        <v>0.55555555555555547</v>
      </c>
      <c r="L617" s="37">
        <f t="shared" ref="L617" si="10388">K617+((K622-L622)+(K623-L623))*(K617/SUM(K617:K621))</f>
        <v>0.55555555555555547</v>
      </c>
      <c r="M617" s="37">
        <f t="shared" ref="M617" si="10389">L617+((L622-M622)+(L623-M623))*(L617/SUM(L617:L621))</f>
        <v>0.55555555555555547</v>
      </c>
      <c r="N617" s="37">
        <f t="shared" ref="N617" si="10390">M617+((M622-N622)+(M623-N623))*(M617/SUM(M617:M621))</f>
        <v>0.55555555555555547</v>
      </c>
      <c r="O617" s="37">
        <f t="shared" ref="O617" si="10391">N617+((N622-O622)+(N623-O623))*(N617/SUM(N617:N621))</f>
        <v>0.55555555555555547</v>
      </c>
      <c r="P617" s="37">
        <f t="shared" ref="P617" si="10392">O617+((O622-P622)+(O623-P623))*(O617/SUM(O617:O621))</f>
        <v>0.55555555555555547</v>
      </c>
      <c r="Q617" s="37">
        <f t="shared" ref="Q617" si="10393">P617+((P622-Q622)+(P623-Q623))*(P617/SUM(P617:P621))</f>
        <v>0.55555555555555547</v>
      </c>
      <c r="R617" s="37">
        <f t="shared" ref="R617" si="10394">Q617+((Q622-R622)+(Q623-R623))*(Q617/SUM(Q617:Q621))</f>
        <v>0.55555555555555547</v>
      </c>
      <c r="S617" s="37">
        <f t="shared" ref="S617" si="10395">R617+((R622-S622)+(R623-S623))*(R617/SUM(R617:R621))</f>
        <v>0.55555555555555547</v>
      </c>
      <c r="T617" s="37">
        <f t="shared" ref="T617" si="10396">S617+((S622-T622)+(S623-T623))*(S617/SUM(S617:S621))</f>
        <v>0.55555555555555547</v>
      </c>
      <c r="U617" s="37">
        <f t="shared" ref="U617" si="10397">T617+((T622-U622)+(T623-U623))*(T617/SUM(T617:T621))</f>
        <v>0.55555555555555547</v>
      </c>
      <c r="V617" s="37">
        <f t="shared" ref="V617" si="10398">U617+((U622-V622)+(U623-V623))*(U617/SUM(U617:U621))</f>
        <v>0.55555555555555547</v>
      </c>
      <c r="W617" s="37">
        <f t="shared" ref="W617" si="10399">V617+((V622-W622)+(V623-W623))*(V617/SUM(V617:V621))</f>
        <v>0.55555555555555547</v>
      </c>
      <c r="X617" s="37">
        <f t="shared" ref="X617" si="10400">W617+((W622-X622)+(W623-X623))*(W617/SUM(W617:W621))</f>
        <v>0.55555555555555547</v>
      </c>
      <c r="Y617" s="37">
        <f t="shared" ref="Y617" si="10401">X617+((X622-Y622)+(X623-Y623))*(X617/SUM(X617:X621))</f>
        <v>0.55555555555555547</v>
      </c>
      <c r="Z617" s="37">
        <f t="shared" ref="Z617" si="10402">Y617+((Y622-Z622)+(Y623-Z623))*(Y617/SUM(Y617:Y621))</f>
        <v>0.55555555555555547</v>
      </c>
      <c r="AA617" s="37">
        <f t="shared" ref="AA617" si="10403">Z617+((Z622-AA622)+(Z623-AA623))*(Z617/SUM(Z617:Z621))</f>
        <v>0.55555555555555547</v>
      </c>
      <c r="AB617" s="37">
        <f t="shared" ref="AB617" si="10404">AA617+((AA622-AB622)+(AA623-AB623))*(AA617/SUM(AA617:AA621))</f>
        <v>0.55555555555555547</v>
      </c>
      <c r="AC617" s="37">
        <f t="shared" ref="AC617" si="10405">AB617+((AB622-AC622)+(AB623-AC623))*(AB617/SUM(AB617:AB621))</f>
        <v>0.55555555555555547</v>
      </c>
      <c r="AD617" s="37">
        <f t="shared" ref="AD617" si="10406">AC617+((AC622-AD622)+(AC623-AD623))*(AC617/SUM(AC617:AC621))</f>
        <v>0.55555555555555547</v>
      </c>
      <c r="AE617" s="37">
        <f t="shared" ref="AE617" si="10407">AD617+((AD622-AE622)+(AD623-AE623))*(AD617/SUM(AD617:AD621))</f>
        <v>0.55555555555555547</v>
      </c>
      <c r="AF617" s="37">
        <f t="shared" ref="AF617" si="10408">AE617+((AE622-AF622)+(AE623-AF623))*(AE617/SUM(AE617:AE621))</f>
        <v>0.55555555555555547</v>
      </c>
      <c r="AG617" s="37">
        <f t="shared" ref="AG617" si="10409">AF617+((AF622-AG622)+(AF623-AG623))*(AF617/SUM(AF617:AF621))</f>
        <v>0.55555555555555547</v>
      </c>
      <c r="AH617" s="37">
        <f t="shared" ref="AH617" si="10410">AG617+((AG622-AH622)+(AG623-AH623))*(AG617/SUM(AG617:AG621))</f>
        <v>0.55555555555555547</v>
      </c>
      <c r="AI617" s="37">
        <f t="shared" ref="AI617" si="10411">AH617+((AH622-AI622)+(AH623-AI623))*(AH617/SUM(AH617:AH621))</f>
        <v>0.55555555555555547</v>
      </c>
      <c r="AJ617" s="37">
        <f t="shared" ref="AJ617" si="10412">AI617+((AI622-AJ622)+(AI623-AJ623))*(AI617/SUM(AI617:AI621))</f>
        <v>0.55555555555555547</v>
      </c>
      <c r="AK617" s="37">
        <f t="shared" ref="AK617" si="10413">AJ617+((AJ622-AK622)+(AJ623-AK623))*(AJ617/SUM(AJ617:AJ621))</f>
        <v>0.55555555555555547</v>
      </c>
      <c r="AL617" s="37">
        <f t="shared" ref="AL617" si="10414">AK617+((AK622-AL622)+(AK623-AL623))*(AK617/SUM(AK617:AK621))</f>
        <v>0.55555555555555547</v>
      </c>
      <c r="AM617" s="37">
        <f t="shared" ref="AM617" si="10415">AL617+((AL622-AM622)+(AL623-AM623))*(AL617/SUM(AL617:AL621))</f>
        <v>0.55555555555555547</v>
      </c>
      <c r="AN617" s="37">
        <f t="shared" ref="AN617" si="10416">AM617+((AM622-AN622)+(AM623-AN623))*(AM617/SUM(AM617:AM621))</f>
        <v>0.55555555555555547</v>
      </c>
      <c r="AO617" s="37">
        <f t="shared" ref="AO617" si="10417">AN617+((AN622-AO622)+(AN623-AO623))*(AN617/SUM(AN617:AN621))</f>
        <v>0.55555555555555547</v>
      </c>
      <c r="AP617" s="37">
        <f t="shared" ref="AP617" si="10418">AO617+((AO622-AP622)+(AO623-AP623))*(AO617/SUM(AO617:AO621))</f>
        <v>0.55555555555555547</v>
      </c>
      <c r="AQ617" s="37">
        <f t="shared" ref="AQ617" si="10419">AP617+((AP622-AQ622)+(AP623-AQ623))*(AP617/SUM(AP617:AP621))</f>
        <v>0.55555555555555547</v>
      </c>
      <c r="AR617" s="37">
        <f t="shared" ref="AR617" si="10420">AQ617+((AQ622-AR622)+(AQ623-AR623))*(AQ617/SUM(AQ617:AQ621))</f>
        <v>0.55555555555555547</v>
      </c>
      <c r="AS617" s="38">
        <f t="shared" ref="AS617" si="10421">AR617+((AR622-AS622)+(AR623-AS623))*(AR617/SUM(AR617:AR621))</f>
        <v>0.55555555555555547</v>
      </c>
      <c r="AU617" s="7" cm="1">
        <f t="array" ref="AU617">IF($D617="","",INDEX('Data - CO2'!$B$5:$AP$53,MATCH(Kulturmodeller!$D617,'Data - CO2'!$A$5:$A$53,0),AU$20)*E617)</f>
        <v>0</v>
      </c>
      <c r="AV617" s="8" cm="1">
        <f t="array" ref="AV617">IF($D617="","",INDEX('Data - CO2'!$B$5:$AP$53,MATCH(Kulturmodeller!$D617,'Data - CO2'!$A$5:$A$53,0),AV$20)*F617)</f>
        <v>1.2450567942786781</v>
      </c>
      <c r="AW617" s="8" cm="1">
        <f t="array" ref="AW617">IF($D617="","",INDEX('Data - CO2'!$B$5:$AP$53,MATCH(Kulturmodeller!$D617,'Data - CO2'!$A$5:$A$53,0),AW$20)*G617)</f>
        <v>8.3003786285245234</v>
      </c>
      <c r="AX617" s="8" cm="1">
        <f t="array" ref="AX617">IF($D617="","",INDEX('Data - CO2'!$B$5:$AP$53,MATCH(Kulturmodeller!$D617,'Data - CO2'!$A$5:$A$53,0),AX$20)*H617)</f>
        <v>21.519500148026534</v>
      </c>
      <c r="AY617" s="8" cm="1">
        <f t="array" ref="AY617">IF($D617="","",INDEX('Data - CO2'!$B$5:$AP$53,MATCH(Kulturmodeller!$D617,'Data - CO2'!$A$5:$A$53,0),AY$20)*I617)</f>
        <v>44.576107449483537</v>
      </c>
      <c r="AZ617" s="8" cm="1">
        <f t="array" ref="AZ617">IF($D617="","",INDEX('Data - CO2'!$B$5:$AP$53,MATCH(Kulturmodeller!$D617,'Data - CO2'!$A$5:$A$53,0),AZ$20)*J617*$B616)</f>
        <v>113.07072352268824</v>
      </c>
      <c r="BA617" s="8" cm="1">
        <f t="array" ref="BA617">IF($D617="","",INDEX('Data - CO2'!$B$5:$AP$53,MATCH(Kulturmodeller!$D617,'Data - CO2'!$A$5:$A$53,0),BA$20)*K617*$B616)</f>
        <v>183.43718628736667</v>
      </c>
      <c r="BB617" s="8" cm="1">
        <f t="array" ref="BB617">IF($D617="","",INDEX('Data - CO2'!$B$5:$AP$53,MATCH(Kulturmodeller!$D617,'Data - CO2'!$A$5:$A$53,0),BB$20)*L617*$B616)</f>
        <v>217.21746522038146</v>
      </c>
      <c r="BC617" s="8" cm="1">
        <f t="array" ref="BC617">IF($D617="","",INDEX('Data - CO2'!$B$5:$AP$53,MATCH(Kulturmodeller!$D617,'Data - CO2'!$A$5:$A$53,0),BC$20)*M617*$B616)</f>
        <v>240.36794531184225</v>
      </c>
      <c r="BD617" s="8" cm="1">
        <f t="array" ref="BD617">IF($D617="","",INDEX('Data - CO2'!$B$5:$AP$53,MATCH(Kulturmodeller!$D617,'Data - CO2'!$A$5:$A$53,0),BD$20)*N617*$B616)</f>
        <v>260.15320350329819</v>
      </c>
      <c r="BE617" s="8" cm="1">
        <f t="array" ref="BE617">IF($D617="","",INDEX('Data - CO2'!$B$5:$AP$53,MATCH(Kulturmodeller!$D617,'Data - CO2'!$A$5:$A$53,0),BE$20)*O617*$B616)</f>
        <v>277.82942359696011</v>
      </c>
      <c r="BF617" s="8" cm="1">
        <f t="array" ref="BF617">IF($D617="","",INDEX('Data - CO2'!$B$5:$AP$53,MATCH(Kulturmodeller!$D617,'Data - CO2'!$A$5:$A$53,0),BF$20)*P617*$B616)</f>
        <v>295.2703402058022</v>
      </c>
      <c r="BG617" s="8" cm="1">
        <f t="array" ref="BG617">IF($D617="","",INDEX('Data - CO2'!$B$5:$AP$53,MATCH(Kulturmodeller!$D617,'Data - CO2'!$A$5:$A$53,0),BG$20)*Q617*$B616)</f>
        <v>312.08019315572312</v>
      </c>
      <c r="BH617" s="8" cm="1">
        <f t="array" ref="BH617">IF($D617="","",INDEX('Data - CO2'!$B$5:$AP$53,MATCH(Kulturmodeller!$D617,'Data - CO2'!$A$5:$A$53,0),BH$20)*R617*$B616)</f>
        <v>326.94095306291734</v>
      </c>
      <c r="BI617" s="8" cm="1">
        <f t="array" ref="BI617">IF($D617="","",INDEX('Data - CO2'!$B$5:$AP$53,MATCH(Kulturmodeller!$D617,'Data - CO2'!$A$5:$A$53,0),BI$20)*S617*$B616)</f>
        <v>1.38339643808742</v>
      </c>
      <c r="BJ617" s="8" cm="1">
        <f t="array" ref="BJ617">IF($D617="","",INDEX('Data - CO2'!$B$5:$AP$53,MATCH(Kulturmodeller!$D617,'Data - CO2'!$A$5:$A$53,0),BJ$20)*T617*$B616)</f>
        <v>9.2226429205828016</v>
      </c>
      <c r="BK617" s="8" cm="1">
        <f t="array" ref="BK617">IF($D617="","",INDEX('Data - CO2'!$B$5:$AP$53,MATCH(Kulturmodeller!$D617,'Data - CO2'!$A$5:$A$53,0),BK$20)*U617*$B616)</f>
        <v>23.056607301456999</v>
      </c>
      <c r="BL617" s="8" cm="1">
        <f t="array" ref="BL617">IF($D617="","",INDEX('Data - CO2'!$B$5:$AP$53,MATCH(Kulturmodeller!$D617,'Data - CO2'!$A$5:$A$53,0),BL$20)*V617*$B616)</f>
        <v>46.113214602913999</v>
      </c>
      <c r="BM617" s="8" cm="1">
        <f t="array" ref="BM617">IF($D617="","",INDEX('Data - CO2'!$B$5:$AP$53,MATCH(Kulturmodeller!$D617,'Data - CO2'!$A$5:$A$53,0),BM$20)*W617*$B616)</f>
        <v>113.07072352268824</v>
      </c>
      <c r="BN617" s="8" cm="1">
        <f t="array" ref="BN617">IF($D617="","",INDEX('Data - CO2'!$B$5:$AP$53,MATCH(Kulturmodeller!$D617,'Data - CO2'!$A$5:$A$53,0),BN$20)*X617*$B616)</f>
        <v>183.43718628736667</v>
      </c>
      <c r="BO617" s="8" cm="1">
        <f t="array" ref="BO617">IF($D617="","",INDEX('Data - CO2'!$B$5:$AP$53,MATCH(Kulturmodeller!$D617,'Data - CO2'!$A$5:$A$53,0),BO$20)*Y617*$B616)</f>
        <v>217.21746522038146</v>
      </c>
      <c r="BP617" s="8" cm="1">
        <f t="array" ref="BP617">IF($D617="","",INDEX('Data - CO2'!$B$5:$AP$53,MATCH(Kulturmodeller!$D617,'Data - CO2'!$A$5:$A$53,0),BP$20)*Z617*$B616)</f>
        <v>240.36794531184225</v>
      </c>
      <c r="BQ617" s="8" cm="1">
        <f t="array" ref="BQ617">IF($D617="","",INDEX('Data - CO2'!$B$5:$AP$53,MATCH(Kulturmodeller!$D617,'Data - CO2'!$A$5:$A$53,0),BQ$20)*AA617*$B616)</f>
        <v>260.15320350329819</v>
      </c>
      <c r="BR617" s="8" cm="1">
        <f t="array" ref="BR617">IF($D617="","",INDEX('Data - CO2'!$B$5:$AP$53,MATCH(Kulturmodeller!$D617,'Data - CO2'!$A$5:$A$53,0),BR$20)*AB617*$B616)</f>
        <v>277.82942359696011</v>
      </c>
      <c r="BS617" s="8" cm="1">
        <f t="array" ref="BS617">IF($D617="","",INDEX('Data - CO2'!$B$5:$AP$53,MATCH(Kulturmodeller!$D617,'Data - CO2'!$A$5:$A$53,0),BS$20)*AC617*$B616)</f>
        <v>295.2703402058022</v>
      </c>
      <c r="BT617" s="8" cm="1">
        <f t="array" ref="BT617">IF($D617="","",INDEX('Data - CO2'!$B$5:$AP$53,MATCH(Kulturmodeller!$D617,'Data - CO2'!$A$5:$A$53,0),BT$20)*AD617*$B616)</f>
        <v>312.08019315572312</v>
      </c>
      <c r="BU617" s="8" cm="1">
        <f t="array" ref="BU617">IF($D617="","",INDEX('Data - CO2'!$B$5:$AP$53,MATCH(Kulturmodeller!$D617,'Data - CO2'!$A$5:$A$53,0),BU$20)*AE617*$B616)</f>
        <v>326.94095306291734</v>
      </c>
      <c r="BV617" s="8" cm="1">
        <f t="array" ref="BV617">IF($D617="","",INDEX('Data - CO2'!$B$5:$AP$53,MATCH(Kulturmodeller!$D617,'Data - CO2'!$A$5:$A$53,0),BV$20)*AF617*$B616)</f>
        <v>1.38339643808742</v>
      </c>
      <c r="BW617" s="8" cm="1">
        <f t="array" ref="BW617">IF($D617="","",INDEX('Data - CO2'!$B$5:$AP$53,MATCH(Kulturmodeller!$D617,'Data - CO2'!$A$5:$A$53,0),BW$20)*AG617*$B616)</f>
        <v>9.2226429205828016</v>
      </c>
      <c r="BX617" s="8" cm="1">
        <f t="array" ref="BX617">IF($D617="","",INDEX('Data - CO2'!$B$5:$AP$53,MATCH(Kulturmodeller!$D617,'Data - CO2'!$A$5:$A$53,0),BX$20)*AH617*$B616)</f>
        <v>23.056607301456999</v>
      </c>
      <c r="BY617" s="8" cm="1">
        <f t="array" ref="BY617">IF($D617="","",INDEX('Data - CO2'!$B$5:$AP$53,MATCH(Kulturmodeller!$D617,'Data - CO2'!$A$5:$A$53,0),BY$20)*AI617*$B616)</f>
        <v>46.113214602913999</v>
      </c>
      <c r="BZ617" s="8" cm="1">
        <f t="array" ref="BZ617">IF($D617="","",INDEX('Data - CO2'!$B$5:$AP$53,MATCH(Kulturmodeller!$D617,'Data - CO2'!$A$5:$A$53,0),BZ$20)*AJ617*$B616)</f>
        <v>113.07072352268824</v>
      </c>
      <c r="CA617" s="8" cm="1">
        <f t="array" ref="CA617">IF($D617="","",INDEX('Data - CO2'!$B$5:$AP$53,MATCH(Kulturmodeller!$D617,'Data - CO2'!$A$5:$A$53,0),CA$20)*AK617*$B616)</f>
        <v>183.43718628736667</v>
      </c>
      <c r="CB617" s="8" cm="1">
        <f t="array" ref="CB617">IF($D617="","",INDEX('Data - CO2'!$B$5:$AP$53,MATCH(Kulturmodeller!$D617,'Data - CO2'!$A$5:$A$53,0),CB$20)*AL617*$B616)</f>
        <v>217.21746522038146</v>
      </c>
      <c r="CC617" s="8" cm="1">
        <f t="array" ref="CC617">IF($D617="","",INDEX('Data - CO2'!$B$5:$AP$53,MATCH(Kulturmodeller!$D617,'Data - CO2'!$A$5:$A$53,0),CC$20)*AM617*$B616)</f>
        <v>240.36794531184225</v>
      </c>
      <c r="CD617" s="8" cm="1">
        <f t="array" ref="CD617">IF($D617="","",INDEX('Data - CO2'!$B$5:$AP$53,MATCH(Kulturmodeller!$D617,'Data - CO2'!$A$5:$A$53,0),CD$20)*AN617*$B616)</f>
        <v>260.15320350329819</v>
      </c>
      <c r="CE617" s="8" cm="1">
        <f t="array" ref="CE617">IF($D617="","",INDEX('Data - CO2'!$B$5:$AP$53,MATCH(Kulturmodeller!$D617,'Data - CO2'!$A$5:$A$53,0),CE$20)*AO617*$B616)</f>
        <v>277.82942359696011</v>
      </c>
      <c r="CF617" s="8" cm="1">
        <f t="array" ref="CF617">IF($D617="","",INDEX('Data - CO2'!$B$5:$AP$53,MATCH(Kulturmodeller!$D617,'Data - CO2'!$A$5:$A$53,0),CF$20)*AP617*$B616)</f>
        <v>295.2703402058022</v>
      </c>
      <c r="CG617" s="8" cm="1">
        <f t="array" ref="CG617">IF($D617="","",INDEX('Data - CO2'!$B$5:$AP$53,MATCH(Kulturmodeller!$D617,'Data - CO2'!$A$5:$A$53,0),CG$20)*AQ617*$B616)</f>
        <v>312.08019315572312</v>
      </c>
      <c r="CH617" s="8" cm="1">
        <f t="array" ref="CH617">IF($D617="","",INDEX('Data - CO2'!$B$5:$AP$53,MATCH(Kulturmodeller!$D617,'Data - CO2'!$A$5:$A$53,0),CH$20)*AR617*$B616)</f>
        <v>326.94095306291734</v>
      </c>
      <c r="CI617" s="9" cm="1">
        <f t="array" ref="CI617">IF($D617="","",INDEX('Data - CO2'!$B$5:$AP$53,MATCH(Kulturmodeller!$D617,'Data - CO2'!$A$5:$A$53,0),CI$20)*AS617*$B616)</f>
        <v>1.38339643808742</v>
      </c>
    </row>
    <row r="618" spans="1:87" x14ac:dyDescent="0.3">
      <c r="A618" s="33" t="s">
        <v>82</v>
      </c>
      <c r="B618" s="33"/>
      <c r="C618" s="124" t="str">
        <f>'Katalog over Kulturmodeller '!F207</f>
        <v>NÅL - valgfrit</v>
      </c>
      <c r="D618" s="125" t="s">
        <v>276</v>
      </c>
      <c r="E618" s="151">
        <f>'Katalog over Kulturmodeller '!W207</f>
        <v>0.3</v>
      </c>
      <c r="F618" s="40">
        <f>E618+((E622-F622)+(E623-F623))*(E618/SUM(E617:E621))</f>
        <v>0.3</v>
      </c>
      <c r="G618" s="40">
        <f t="shared" ref="G618" si="10422">F618+((F622-G622)+(F623-G623))*(F618/SUM(F617:F621))</f>
        <v>0.3</v>
      </c>
      <c r="H618" s="40">
        <f t="shared" ref="H618" si="10423">G618+((G622-H622)+(G623-H623))*(G618/SUM(G617:G621))</f>
        <v>0.31111111111111112</v>
      </c>
      <c r="I618" s="40">
        <f t="shared" ref="I618" si="10424">H618+((H622-I622)+(H623-I623))*(H618/SUM(H617:H621))</f>
        <v>0.32222222222222224</v>
      </c>
      <c r="J618" s="40">
        <f t="shared" ref="J618" si="10425">I618+((I622-J622)+(I623-J623))*(I618/SUM(I617:I621))</f>
        <v>0.33333333333333337</v>
      </c>
      <c r="K618" s="40">
        <f t="shared" ref="K618" si="10426">J618+((J622-K622)+(J623-K623))*(J618/SUM(J617:J621))</f>
        <v>0.33333333333333337</v>
      </c>
      <c r="L618" s="40">
        <f t="shared" ref="L618" si="10427">K618+((K622-L622)+(K623-L623))*(K618/SUM(K617:K621))</f>
        <v>0.33333333333333337</v>
      </c>
      <c r="M618" s="40">
        <f t="shared" ref="M618" si="10428">L618+((L622-M622)+(L623-M623))*(L618/SUM(L617:L621))</f>
        <v>0.33333333333333337</v>
      </c>
      <c r="N618" s="40">
        <f t="shared" ref="N618" si="10429">M618+((M622-N622)+(M623-N623))*(M618/SUM(M617:M621))</f>
        <v>0.33333333333333337</v>
      </c>
      <c r="O618" s="40">
        <f t="shared" ref="O618" si="10430">N618+((N622-O622)+(N623-O623))*(N618/SUM(N617:N621))</f>
        <v>0.33333333333333337</v>
      </c>
      <c r="P618" s="40">
        <f t="shared" ref="P618" si="10431">O618+((O622-P622)+(O623-P623))*(O618/SUM(O617:O621))</f>
        <v>0.33333333333333337</v>
      </c>
      <c r="Q618" s="40">
        <f t="shared" ref="Q618" si="10432">P618+((P622-Q622)+(P623-Q623))*(P618/SUM(P617:P621))</f>
        <v>0.33333333333333337</v>
      </c>
      <c r="R618" s="40">
        <f t="shared" ref="R618" si="10433">Q618+((Q622-R622)+(Q623-R623))*(Q618/SUM(Q617:Q621))</f>
        <v>0.33333333333333337</v>
      </c>
      <c r="S618" s="40">
        <f t="shared" ref="S618" si="10434">R618+((R622-S622)+(R623-S623))*(R618/SUM(R617:R621))</f>
        <v>0.33333333333333337</v>
      </c>
      <c r="T618" s="40">
        <f t="shared" ref="T618" si="10435">S618+((S622-T622)+(S623-T623))*(S618/SUM(S617:S621))</f>
        <v>0.33333333333333337</v>
      </c>
      <c r="U618" s="40">
        <f t="shared" ref="U618" si="10436">T618+((T622-U622)+(T623-U623))*(T618/SUM(T617:T621))</f>
        <v>0.33333333333333337</v>
      </c>
      <c r="V618" s="40">
        <f t="shared" ref="V618" si="10437">U618+((U622-V622)+(U623-V623))*(U618/SUM(U617:U621))</f>
        <v>0.33333333333333337</v>
      </c>
      <c r="W618" s="40">
        <f t="shared" ref="W618" si="10438">V618+((V622-W622)+(V623-W623))*(V618/SUM(V617:V621))</f>
        <v>0.33333333333333337</v>
      </c>
      <c r="X618" s="40">
        <f t="shared" ref="X618" si="10439">W618+((W622-X622)+(W623-X623))*(W618/SUM(W617:W621))</f>
        <v>0.33333333333333337</v>
      </c>
      <c r="Y618" s="40">
        <f t="shared" ref="Y618" si="10440">X618+((X622-Y622)+(X623-Y623))*(X618/SUM(X617:X621))</f>
        <v>0.33333333333333337</v>
      </c>
      <c r="Z618" s="40">
        <f t="shared" ref="Z618" si="10441">Y618+((Y622-Z622)+(Y623-Z623))*(Y618/SUM(Y617:Y621))</f>
        <v>0.33333333333333337</v>
      </c>
      <c r="AA618" s="40">
        <f t="shared" ref="AA618" si="10442">Z618+((Z622-AA622)+(Z623-AA623))*(Z618/SUM(Z617:Z621))</f>
        <v>0.33333333333333337</v>
      </c>
      <c r="AB618" s="40">
        <f t="shared" ref="AB618" si="10443">AA618+((AA622-AB622)+(AA623-AB623))*(AA618/SUM(AA617:AA621))</f>
        <v>0.33333333333333337</v>
      </c>
      <c r="AC618" s="40">
        <f t="shared" ref="AC618" si="10444">AB618+((AB622-AC622)+(AB623-AC623))*(AB618/SUM(AB617:AB621))</f>
        <v>0.33333333333333337</v>
      </c>
      <c r="AD618" s="40">
        <f t="shared" ref="AD618" si="10445">AC618+((AC622-AD622)+(AC623-AD623))*(AC618/SUM(AC617:AC621))</f>
        <v>0.33333333333333337</v>
      </c>
      <c r="AE618" s="40">
        <f t="shared" ref="AE618" si="10446">AD618+((AD622-AE622)+(AD623-AE623))*(AD618/SUM(AD617:AD621))</f>
        <v>0.33333333333333337</v>
      </c>
      <c r="AF618" s="40">
        <f t="shared" ref="AF618" si="10447">AE618+((AE622-AF622)+(AE623-AF623))*(AE618/SUM(AE617:AE621))</f>
        <v>0.33333333333333337</v>
      </c>
      <c r="AG618" s="40">
        <f t="shared" ref="AG618" si="10448">AF618+((AF622-AG622)+(AF623-AG623))*(AF618/SUM(AF617:AF621))</f>
        <v>0.33333333333333337</v>
      </c>
      <c r="AH618" s="40">
        <f t="shared" ref="AH618" si="10449">AG618+((AG622-AH622)+(AG623-AH623))*(AG618/SUM(AG617:AG621))</f>
        <v>0.33333333333333337</v>
      </c>
      <c r="AI618" s="40">
        <f t="shared" ref="AI618" si="10450">AH618+((AH622-AI622)+(AH623-AI623))*(AH618/SUM(AH617:AH621))</f>
        <v>0.33333333333333337</v>
      </c>
      <c r="AJ618" s="40">
        <f t="shared" ref="AJ618" si="10451">AI618+((AI622-AJ622)+(AI623-AJ623))*(AI618/SUM(AI617:AI621))</f>
        <v>0.33333333333333337</v>
      </c>
      <c r="AK618" s="40">
        <f t="shared" ref="AK618" si="10452">AJ618+((AJ622-AK622)+(AJ623-AK623))*(AJ618/SUM(AJ617:AJ621))</f>
        <v>0.33333333333333337</v>
      </c>
      <c r="AL618" s="40">
        <f t="shared" ref="AL618" si="10453">AK618+((AK622-AL622)+(AK623-AL623))*(AK618/SUM(AK617:AK621))</f>
        <v>0.33333333333333337</v>
      </c>
      <c r="AM618" s="40">
        <f t="shared" ref="AM618" si="10454">AL618+((AL622-AM622)+(AL623-AM623))*(AL618/SUM(AL617:AL621))</f>
        <v>0.33333333333333337</v>
      </c>
      <c r="AN618" s="40">
        <f t="shared" ref="AN618" si="10455">AM618+((AM622-AN622)+(AM623-AN623))*(AM618/SUM(AM617:AM621))</f>
        <v>0.33333333333333337</v>
      </c>
      <c r="AO618" s="40">
        <f t="shared" ref="AO618" si="10456">AN618+((AN622-AO622)+(AN623-AO623))*(AN618/SUM(AN617:AN621))</f>
        <v>0.33333333333333337</v>
      </c>
      <c r="AP618" s="40">
        <f t="shared" ref="AP618" si="10457">AO618+((AO622-AP622)+(AO623-AP623))*(AO618/SUM(AO617:AO621))</f>
        <v>0.33333333333333337</v>
      </c>
      <c r="AQ618" s="40">
        <f t="shared" ref="AQ618" si="10458">AP618+((AP622-AQ622)+(AP623-AQ623))*(AP618/SUM(AP617:AP621))</f>
        <v>0.33333333333333337</v>
      </c>
      <c r="AR618" s="40">
        <f t="shared" ref="AR618" si="10459">AQ618+((AQ622-AR622)+(AQ623-AR623))*(AQ618/SUM(AQ617:AQ621))</f>
        <v>0.33333333333333337</v>
      </c>
      <c r="AS618" s="41">
        <f t="shared" ref="AS618" si="10460">AR618+((AR622-AS622)+(AR623-AS623))*(AR618/SUM(AR617:AR621))</f>
        <v>0.33333333333333337</v>
      </c>
      <c r="AU618" s="10" cm="1">
        <f t="array" ref="AU618">IF($D618="","",INDEX('Data - CO2'!$B$5:$AP$53,MATCH(Kulturmodeller!$D618,'Data - CO2'!$A$5:$A$53,0),AU$20)*E618)</f>
        <v>0</v>
      </c>
      <c r="AV618" cm="1">
        <f t="array" ref="AV618">IF($D618="","",INDEX('Data - CO2'!$B$5:$AP$53,MATCH(Kulturmodeller!$D618,'Data - CO2'!$A$5:$A$53,0),AV$20)*F618)</f>
        <v>0.89481128574401536</v>
      </c>
      <c r="AW618" cm="1">
        <f t="array" ref="AW618">IF($D618="","",INDEX('Data - CO2'!$B$5:$AP$53,MATCH(Kulturmodeller!$D618,'Data - CO2'!$A$5:$A$53,0),AW$20)*G618)</f>
        <v>5.96540857162677</v>
      </c>
      <c r="AX618" cm="1">
        <f t="array" ref="AX618">IF($D618="","",INDEX('Data - CO2'!$B$5:$AP$53,MATCH(Kulturmodeller!$D618,'Data - CO2'!$A$5:$A$53,0),AX$20)*H618)</f>
        <v>15.465874074587919</v>
      </c>
      <c r="AY618" cm="1">
        <f t="array" ref="AY618">IF($D618="","",INDEX('Data - CO2'!$B$5:$AP$53,MATCH(Kulturmodeller!$D618,'Data - CO2'!$A$5:$A$53,0),AY$20)*I618)</f>
        <v>32.036453440217834</v>
      </c>
      <c r="AZ618" cm="1">
        <f t="array" ref="AZ618">IF($D618="","",INDEX('Data - CO2'!$B$5:$AP$53,MATCH(Kulturmodeller!$D618,'Data - CO2'!$A$5:$A$53,0),AZ$20)*J618*$B616)</f>
        <v>64.457934069306489</v>
      </c>
      <c r="BA618" cm="1">
        <f t="array" ref="BA618">IF($D618="","",INDEX('Data - CO2'!$B$5:$AP$53,MATCH(Kulturmodeller!$D618,'Data - CO2'!$A$5:$A$53,0),BA$20)*K618*$B616)</f>
        <v>90.58401075879064</v>
      </c>
      <c r="BB618" cm="1">
        <f t="array" ref="BB618">IF($D618="","",INDEX('Data - CO2'!$B$5:$AP$53,MATCH(Kulturmodeller!$D618,'Data - CO2'!$A$5:$A$53,0),BB$20)*L618*$B616)</f>
        <v>101.7551400472838</v>
      </c>
      <c r="BC618" cm="1">
        <f t="array" ref="BC618">IF($D618="","",INDEX('Data - CO2'!$B$5:$AP$53,MATCH(Kulturmodeller!$D618,'Data - CO2'!$A$5:$A$53,0),BC$20)*M618*$B616)</f>
        <v>110.28857548858663</v>
      </c>
      <c r="BD618" cm="1">
        <f t="array" ref="BD618">IF($D618="","",INDEX('Data - CO2'!$B$5:$AP$53,MATCH(Kulturmodeller!$D618,'Data - CO2'!$A$5:$A$53,0),BD$20)*N618*$B616)</f>
        <v>118.42327619023112</v>
      </c>
      <c r="BE618" cm="1">
        <f t="array" ref="BE618">IF($D618="","",INDEX('Data - CO2'!$B$5:$AP$53,MATCH(Kulturmodeller!$D618,'Data - CO2'!$A$5:$A$53,0),BE$20)*O618*$B616)</f>
        <v>125.08898875748845</v>
      </c>
      <c r="BF618" cm="1">
        <f t="array" ref="BF618">IF($D618="","",INDEX('Data - CO2'!$B$5:$AP$53,MATCH(Kulturmodeller!$D618,'Data - CO2'!$A$5:$A$53,0),BF$20)*P618*$B616)</f>
        <v>132.15897081768418</v>
      </c>
      <c r="BG618" cm="1">
        <f t="array" ref="BG618">IF($D618="","",INDEX('Data - CO2'!$B$5:$AP$53,MATCH(Kulturmodeller!$D618,'Data - CO2'!$A$5:$A$53,0),BG$20)*Q618*$B616)</f>
        <v>138.23823104403823</v>
      </c>
      <c r="BH618" cm="1">
        <f t="array" ref="BH618">IF($D618="","",INDEX('Data - CO2'!$B$5:$AP$53,MATCH(Kulturmodeller!$D618,'Data - CO2'!$A$5:$A$53,0),BH$20)*R618*$B616)</f>
        <v>142.45791319279326</v>
      </c>
      <c r="BI618" cm="1">
        <f t="array" ref="BI618">IF($D618="","",INDEX('Data - CO2'!$B$5:$AP$53,MATCH(Kulturmodeller!$D618,'Data - CO2'!$A$5:$A$53,0),BI$20)*S618*$B616)</f>
        <v>146.11196386565783</v>
      </c>
      <c r="BJ618" cm="1">
        <f t="array" ref="BJ618">IF($D618="","",INDEX('Data - CO2'!$B$5:$AP$53,MATCH(Kulturmodeller!$D618,'Data - CO2'!$A$5:$A$53,0),BJ$20)*T618*$B616)</f>
        <v>149.32693369297527</v>
      </c>
      <c r="BK618" cm="1">
        <f t="array" ref="BK618">IF($D618="","",INDEX('Data - CO2'!$B$5:$AP$53,MATCH(Kulturmodeller!$D618,'Data - CO2'!$A$5:$A$53,0),BK$20)*U618*$B616)</f>
        <v>0.99423476193779492</v>
      </c>
      <c r="BL618" cm="1">
        <f t="array" ref="BL618">IF($D618="","",INDEX('Data - CO2'!$B$5:$AP$53,MATCH(Kulturmodeller!$D618,'Data - CO2'!$A$5:$A$53,0),BL$20)*V618*$B616)</f>
        <v>6.6282317462519673</v>
      </c>
      <c r="BM618" cm="1">
        <f t="array" ref="BM618">IF($D618="","",INDEX('Data - CO2'!$B$5:$AP$53,MATCH(Kulturmodeller!$D618,'Data - CO2'!$A$5:$A$53,0),BM$20)*W618*$B616)</f>
        <v>16.570579365629914</v>
      </c>
      <c r="BN618" cm="1">
        <f t="array" ref="BN618">IF($D618="","",INDEX('Data - CO2'!$B$5:$AP$53,MATCH(Kulturmodeller!$D618,'Data - CO2'!$A$5:$A$53,0),BN$20)*X618*$B616)</f>
        <v>33.141158731259829</v>
      </c>
      <c r="BO618" cm="1">
        <f t="array" ref="BO618">IF($D618="","",INDEX('Data - CO2'!$B$5:$AP$53,MATCH(Kulturmodeller!$D618,'Data - CO2'!$A$5:$A$53,0),BO$20)*Y618*$B616)</f>
        <v>64.457934069306489</v>
      </c>
      <c r="BP618" cm="1">
        <f t="array" ref="BP618">IF($D618="","",INDEX('Data - CO2'!$B$5:$AP$53,MATCH(Kulturmodeller!$D618,'Data - CO2'!$A$5:$A$53,0),BP$20)*Z618*$B616)</f>
        <v>90.58401075879064</v>
      </c>
      <c r="BQ618" cm="1">
        <f t="array" ref="BQ618">IF($D618="","",INDEX('Data - CO2'!$B$5:$AP$53,MATCH(Kulturmodeller!$D618,'Data - CO2'!$A$5:$A$53,0),BQ$20)*AA618*$B616)</f>
        <v>101.7551400472838</v>
      </c>
      <c r="BR618" cm="1">
        <f t="array" ref="BR618">IF($D618="","",INDEX('Data - CO2'!$B$5:$AP$53,MATCH(Kulturmodeller!$D618,'Data - CO2'!$A$5:$A$53,0),BR$20)*AB618*$B616)</f>
        <v>110.28857548858663</v>
      </c>
      <c r="BS618" cm="1">
        <f t="array" ref="BS618">IF($D618="","",INDEX('Data - CO2'!$B$5:$AP$53,MATCH(Kulturmodeller!$D618,'Data - CO2'!$A$5:$A$53,0),BS$20)*AC618*$B616)</f>
        <v>118.42327619023112</v>
      </c>
      <c r="BT618" cm="1">
        <f t="array" ref="BT618">IF($D618="","",INDEX('Data - CO2'!$B$5:$AP$53,MATCH(Kulturmodeller!$D618,'Data - CO2'!$A$5:$A$53,0),BT$20)*AD618*$B616)</f>
        <v>125.08898875748845</v>
      </c>
      <c r="BU618" cm="1">
        <f t="array" ref="BU618">IF($D618="","",INDEX('Data - CO2'!$B$5:$AP$53,MATCH(Kulturmodeller!$D618,'Data - CO2'!$A$5:$A$53,0),BU$20)*AE618*$B616)</f>
        <v>132.15897081768418</v>
      </c>
      <c r="BV618" cm="1">
        <f t="array" ref="BV618">IF($D618="","",INDEX('Data - CO2'!$B$5:$AP$53,MATCH(Kulturmodeller!$D618,'Data - CO2'!$A$5:$A$53,0),BV$20)*AF618*$B616)</f>
        <v>138.23823104403823</v>
      </c>
      <c r="BW618" cm="1">
        <f t="array" ref="BW618">IF($D618="","",INDEX('Data - CO2'!$B$5:$AP$53,MATCH(Kulturmodeller!$D618,'Data - CO2'!$A$5:$A$53,0),BW$20)*AG618*$B616)</f>
        <v>142.45791319279326</v>
      </c>
      <c r="BX618" cm="1">
        <f t="array" ref="BX618">IF($D618="","",INDEX('Data - CO2'!$B$5:$AP$53,MATCH(Kulturmodeller!$D618,'Data - CO2'!$A$5:$A$53,0),BX$20)*AH618*$B616)</f>
        <v>146.11196386565783</v>
      </c>
      <c r="BY618" cm="1">
        <f t="array" ref="BY618">IF($D618="","",INDEX('Data - CO2'!$B$5:$AP$53,MATCH(Kulturmodeller!$D618,'Data - CO2'!$A$5:$A$53,0),BY$20)*AI618*$B616)</f>
        <v>149.32693369297527</v>
      </c>
      <c r="BZ618" cm="1">
        <f t="array" ref="BZ618">IF($D618="","",INDEX('Data - CO2'!$B$5:$AP$53,MATCH(Kulturmodeller!$D618,'Data - CO2'!$A$5:$A$53,0),BZ$20)*AJ618*$B616)</f>
        <v>0.99423476193779492</v>
      </c>
      <c r="CA618" cm="1">
        <f t="array" ref="CA618">IF($D618="","",INDEX('Data - CO2'!$B$5:$AP$53,MATCH(Kulturmodeller!$D618,'Data - CO2'!$A$5:$A$53,0),CA$20)*AK618*$B616)</f>
        <v>6.6282317462519673</v>
      </c>
      <c r="CB618" cm="1">
        <f t="array" ref="CB618">IF($D618="","",INDEX('Data - CO2'!$B$5:$AP$53,MATCH(Kulturmodeller!$D618,'Data - CO2'!$A$5:$A$53,0),CB$20)*AL618*$B616)</f>
        <v>16.570579365629914</v>
      </c>
      <c r="CC618" cm="1">
        <f t="array" ref="CC618">IF($D618="","",INDEX('Data - CO2'!$B$5:$AP$53,MATCH(Kulturmodeller!$D618,'Data - CO2'!$A$5:$A$53,0),CC$20)*AM618*$B616)</f>
        <v>33.141158731259829</v>
      </c>
      <c r="CD618" cm="1">
        <f t="array" ref="CD618">IF($D618="","",INDEX('Data - CO2'!$B$5:$AP$53,MATCH(Kulturmodeller!$D618,'Data - CO2'!$A$5:$A$53,0),CD$20)*AN618*$B616)</f>
        <v>64.457934069306489</v>
      </c>
      <c r="CE618" cm="1">
        <f t="array" ref="CE618">IF($D618="","",INDEX('Data - CO2'!$B$5:$AP$53,MATCH(Kulturmodeller!$D618,'Data - CO2'!$A$5:$A$53,0),CE$20)*AO618*$B616)</f>
        <v>90.58401075879064</v>
      </c>
      <c r="CF618" cm="1">
        <f t="array" ref="CF618">IF($D618="","",INDEX('Data - CO2'!$B$5:$AP$53,MATCH(Kulturmodeller!$D618,'Data - CO2'!$A$5:$A$53,0),CF$20)*AP618*$B616)</f>
        <v>101.7551400472838</v>
      </c>
      <c r="CG618" cm="1">
        <f t="array" ref="CG618">IF($D618="","",INDEX('Data - CO2'!$B$5:$AP$53,MATCH(Kulturmodeller!$D618,'Data - CO2'!$A$5:$A$53,0),CG$20)*AQ618*$B616)</f>
        <v>110.28857548858663</v>
      </c>
      <c r="CH618" cm="1">
        <f t="array" ref="CH618">IF($D618="","",INDEX('Data - CO2'!$B$5:$AP$53,MATCH(Kulturmodeller!$D618,'Data - CO2'!$A$5:$A$53,0),CH$20)*AR618*$B616)</f>
        <v>118.42327619023112</v>
      </c>
      <c r="CI618" s="11" cm="1">
        <f t="array" ref="CI618">IF($D618="","",INDEX('Data - CO2'!$B$5:$AP$53,MATCH(Kulturmodeller!$D618,'Data - CO2'!$A$5:$A$53,0),CI$20)*AS618*$B616)</f>
        <v>125.08898875748845</v>
      </c>
    </row>
    <row r="619" spans="1:87" x14ac:dyDescent="0.3">
      <c r="A619" s="33" t="s">
        <v>83</v>
      </c>
      <c r="B619" s="33"/>
      <c r="C619" s="124" t="str">
        <f>'Katalog over Kulturmodeller '!F208</f>
        <v>LØV - valgfrit</v>
      </c>
      <c r="D619" s="125" t="s">
        <v>218</v>
      </c>
      <c r="E619" s="151">
        <f>'Katalog over Kulturmodeller '!W208</f>
        <v>0.1</v>
      </c>
      <c r="F619" s="40">
        <f>E619+((E622-F622)+(E623-F623))*(E619/SUM(E617:E621))</f>
        <v>0.1</v>
      </c>
      <c r="G619" s="40">
        <f t="shared" ref="G619" si="10461">F619+((F622-G622)+(F623-G623))*(F619/SUM(F617:F621))</f>
        <v>0.1</v>
      </c>
      <c r="H619" s="40">
        <f t="shared" ref="H619" si="10462">G619+((G622-H622)+(G623-H623))*(G619/SUM(G617:G621))</f>
        <v>0.10370370370370371</v>
      </c>
      <c r="I619" s="40">
        <f t="shared" ref="I619" si="10463">H619+((H622-I622)+(H623-I623))*(H619/SUM(H617:H621))</f>
        <v>0.10740740740740742</v>
      </c>
      <c r="J619" s="40">
        <f t="shared" ref="J619" si="10464">I619+((I622-J622)+(I623-J623))*(I619/SUM(I617:I621))</f>
        <v>0.11111111111111113</v>
      </c>
      <c r="K619" s="40">
        <f t="shared" ref="K619" si="10465">J619+((J622-K622)+(J623-K623))*(J619/SUM(J617:J621))</f>
        <v>0.11111111111111113</v>
      </c>
      <c r="L619" s="40">
        <f t="shared" ref="L619" si="10466">K619+((K622-L622)+(K623-L623))*(K619/SUM(K617:K621))</f>
        <v>0.11111111111111113</v>
      </c>
      <c r="M619" s="40">
        <f t="shared" ref="M619" si="10467">L619+((L622-M622)+(L623-M623))*(L619/SUM(L617:L621))</f>
        <v>0.11111111111111113</v>
      </c>
      <c r="N619" s="40">
        <f t="shared" ref="N619" si="10468">M619+((M622-N622)+(M623-N623))*(M619/SUM(M617:M621))</f>
        <v>0.11111111111111113</v>
      </c>
      <c r="O619" s="40">
        <f t="shared" ref="O619" si="10469">N619+((N622-O622)+(N623-O623))*(N619/SUM(N617:N621))</f>
        <v>0.11111111111111113</v>
      </c>
      <c r="P619" s="40">
        <f t="shared" ref="P619" si="10470">O619+((O622-P622)+(O623-P623))*(O619/SUM(O617:O621))</f>
        <v>0.11111111111111113</v>
      </c>
      <c r="Q619" s="40">
        <f t="shared" ref="Q619" si="10471">P619+((P622-Q622)+(P623-Q623))*(P619/SUM(P617:P621))</f>
        <v>0.11111111111111113</v>
      </c>
      <c r="R619" s="40">
        <f t="shared" ref="R619" si="10472">Q619+((Q622-R622)+(Q623-R623))*(Q619/SUM(Q617:Q621))</f>
        <v>0.11111111111111113</v>
      </c>
      <c r="S619" s="40">
        <f t="shared" ref="S619" si="10473">R619+((R622-S622)+(R623-S623))*(R619/SUM(R617:R621))</f>
        <v>0.11111111111111113</v>
      </c>
      <c r="T619" s="40">
        <f t="shared" ref="T619" si="10474">S619+((S622-T622)+(S623-T623))*(S619/SUM(S617:S621))</f>
        <v>0.11111111111111113</v>
      </c>
      <c r="U619" s="40">
        <f t="shared" ref="U619" si="10475">T619+((T622-U622)+(T623-U623))*(T619/SUM(T617:T621))</f>
        <v>0.11111111111111113</v>
      </c>
      <c r="V619" s="40">
        <f t="shared" ref="V619" si="10476">U619+((U622-V622)+(U623-V623))*(U619/SUM(U617:U621))</f>
        <v>0.11111111111111113</v>
      </c>
      <c r="W619" s="40">
        <f t="shared" ref="W619" si="10477">V619+((V622-W622)+(V623-W623))*(V619/SUM(V617:V621))</f>
        <v>0.11111111111111113</v>
      </c>
      <c r="X619" s="40">
        <f t="shared" ref="X619" si="10478">W619+((W622-X622)+(W623-X623))*(W619/SUM(W617:W621))</f>
        <v>0.11111111111111113</v>
      </c>
      <c r="Y619" s="40">
        <f t="shared" ref="Y619" si="10479">X619+((X622-Y622)+(X623-Y623))*(X619/SUM(X617:X621))</f>
        <v>0.11111111111111113</v>
      </c>
      <c r="Z619" s="40">
        <f t="shared" ref="Z619" si="10480">Y619+((Y622-Z622)+(Y623-Z623))*(Y619/SUM(Y617:Y621))</f>
        <v>0.11111111111111113</v>
      </c>
      <c r="AA619" s="40">
        <f t="shared" ref="AA619" si="10481">Z619+((Z622-AA622)+(Z623-AA623))*(Z619/SUM(Z617:Z621))</f>
        <v>0.11111111111111113</v>
      </c>
      <c r="AB619" s="40">
        <f t="shared" ref="AB619" si="10482">AA619+((AA622-AB622)+(AA623-AB623))*(AA619/SUM(AA617:AA621))</f>
        <v>0.11111111111111113</v>
      </c>
      <c r="AC619" s="40">
        <f t="shared" ref="AC619" si="10483">AB619+((AB622-AC622)+(AB623-AC623))*(AB619/SUM(AB617:AB621))</f>
        <v>0.11111111111111113</v>
      </c>
      <c r="AD619" s="40">
        <f t="shared" ref="AD619" si="10484">AC619+((AC622-AD622)+(AC623-AD623))*(AC619/SUM(AC617:AC621))</f>
        <v>0.11111111111111113</v>
      </c>
      <c r="AE619" s="40">
        <f t="shared" ref="AE619" si="10485">AD619+((AD622-AE622)+(AD623-AE623))*(AD619/SUM(AD617:AD621))</f>
        <v>0.11111111111111113</v>
      </c>
      <c r="AF619" s="40">
        <f t="shared" ref="AF619" si="10486">AE619+((AE622-AF622)+(AE623-AF623))*(AE619/SUM(AE617:AE621))</f>
        <v>0.11111111111111113</v>
      </c>
      <c r="AG619" s="40">
        <f t="shared" ref="AG619" si="10487">AF619+((AF622-AG622)+(AF623-AG623))*(AF619/SUM(AF617:AF621))</f>
        <v>0.11111111111111113</v>
      </c>
      <c r="AH619" s="40">
        <f t="shared" ref="AH619" si="10488">AG619+((AG622-AH622)+(AG623-AH623))*(AG619/SUM(AG617:AG621))</f>
        <v>0.11111111111111113</v>
      </c>
      <c r="AI619" s="40">
        <f t="shared" ref="AI619" si="10489">AH619+((AH622-AI622)+(AH623-AI623))*(AH619/SUM(AH617:AH621))</f>
        <v>0.11111111111111113</v>
      </c>
      <c r="AJ619" s="40">
        <f t="shared" ref="AJ619" si="10490">AI619+((AI622-AJ622)+(AI623-AJ623))*(AI619/SUM(AI617:AI621))</f>
        <v>0.11111111111111113</v>
      </c>
      <c r="AK619" s="40">
        <f t="shared" ref="AK619" si="10491">AJ619+((AJ622-AK622)+(AJ623-AK623))*(AJ619/SUM(AJ617:AJ621))</f>
        <v>0.11111111111111113</v>
      </c>
      <c r="AL619" s="40">
        <f t="shared" ref="AL619" si="10492">AK619+((AK622-AL622)+(AK623-AL623))*(AK619/SUM(AK617:AK621))</f>
        <v>0.11111111111111113</v>
      </c>
      <c r="AM619" s="40">
        <f t="shared" ref="AM619" si="10493">AL619+((AL622-AM622)+(AL623-AM623))*(AL619/SUM(AL617:AL621))</f>
        <v>0.11111111111111113</v>
      </c>
      <c r="AN619" s="40">
        <f t="shared" ref="AN619" si="10494">AM619+((AM622-AN622)+(AM623-AN623))*(AM619/SUM(AM617:AM621))</f>
        <v>0.11111111111111113</v>
      </c>
      <c r="AO619" s="40">
        <f t="shared" ref="AO619" si="10495">AN619+((AN622-AO622)+(AN623-AO623))*(AN619/SUM(AN617:AN621))</f>
        <v>0.11111111111111113</v>
      </c>
      <c r="AP619" s="40">
        <f t="shared" ref="AP619" si="10496">AO619+((AO622-AP622)+(AO623-AP623))*(AO619/SUM(AO617:AO621))</f>
        <v>0.11111111111111113</v>
      </c>
      <c r="AQ619" s="40">
        <f t="shared" ref="AQ619" si="10497">AP619+((AP622-AQ622)+(AP623-AQ623))*(AP619/SUM(AP617:AP621))</f>
        <v>0.11111111111111113</v>
      </c>
      <c r="AR619" s="40">
        <f t="shared" ref="AR619" si="10498">AQ619+((AQ622-AR622)+(AQ623-AR623))*(AQ619/SUM(AQ617:AQ621))</f>
        <v>0.11111111111111113</v>
      </c>
      <c r="AS619" s="41">
        <f t="shared" ref="AS619" si="10499">AR619+((AR622-AS622)+(AR623-AS623))*(AR619/SUM(AR617:AR621))</f>
        <v>0.11111111111111113</v>
      </c>
      <c r="AU619" s="10" cm="1">
        <f t="array" ref="AU619">IF($D619="","",INDEX('Data - CO2'!$B$5:$AP$53,MATCH(Kulturmodeller!$D619,'Data - CO2'!$A$5:$A$53,0),AU$20)*E619)</f>
        <v>0</v>
      </c>
      <c r="AV619" cm="1">
        <f t="array" ref="AV619">IF($D619="","",INDEX('Data - CO2'!$B$5:$AP$53,MATCH(Kulturmodeller!$D619,'Data - CO2'!$A$5:$A$53,0),AV$20)*F619)</f>
        <v>8.7965870673630375E-2</v>
      </c>
      <c r="AW619" cm="1">
        <f t="array" ref="AW619">IF($D619="","",INDEX('Data - CO2'!$B$5:$AP$53,MATCH(Kulturmodeller!$D619,'Data - CO2'!$A$5:$A$53,0),AW$20)*G619)</f>
        <v>0.58643913782420254</v>
      </c>
      <c r="AX619" cm="1">
        <f t="array" ref="AX619">IF($D619="","",INDEX('Data - CO2'!$B$5:$AP$53,MATCH(Kulturmodeller!$D619,'Data - CO2'!$A$5:$A$53,0),AX$20)*H619)</f>
        <v>1.5203977647294138</v>
      </c>
      <c r="AY619" cm="1">
        <f t="array" ref="AY619">IF($D619="","",INDEX('Data - CO2'!$B$5:$AP$53,MATCH(Kulturmodeller!$D619,'Data - CO2'!$A$5:$A$53,0),AY$20)*I619)</f>
        <v>3.1493953697966433</v>
      </c>
      <c r="AZ619" cm="1">
        <f t="array" ref="AZ619">IF($D619="","",INDEX('Data - CO2'!$B$5:$AP$53,MATCH(Kulturmodeller!$D619,'Data - CO2'!$A$5:$A$53,0),AZ$20)*J619*$B616)</f>
        <v>8.5059137316072295</v>
      </c>
      <c r="BA619" cm="1">
        <f t="array" ref="BA619">IF($D619="","",INDEX('Data - CO2'!$B$5:$AP$53,MATCH(Kulturmodeller!$D619,'Data - CO2'!$A$5:$A$53,0),BA$20)*K619*$B616)</f>
        <v>16.152224060422395</v>
      </c>
      <c r="BB619" cm="1">
        <f t="array" ref="BB619">IF($D619="","",INDEX('Data - CO2'!$B$5:$AP$53,MATCH(Kulturmodeller!$D619,'Data - CO2'!$A$5:$A$53,0),BB$20)*L619*$B616)</f>
        <v>23.817410527678945</v>
      </c>
      <c r="BC619" cm="1">
        <f t="array" ref="BC619">IF($D619="","",INDEX('Data - CO2'!$B$5:$AP$53,MATCH(Kulturmodeller!$D619,'Data - CO2'!$A$5:$A$53,0),BC$20)*M619*$B616)</f>
        <v>26.738574126067483</v>
      </c>
      <c r="BD619" cm="1">
        <f t="array" ref="BD619">IF($D619="","",INDEX('Data - CO2'!$B$5:$AP$53,MATCH(Kulturmodeller!$D619,'Data - CO2'!$A$5:$A$53,0),BD$20)*N619*$B616)</f>
        <v>29.555174369220808</v>
      </c>
      <c r="BE619" cm="1">
        <f t="array" ref="BE619">IF($D619="","",INDEX('Data - CO2'!$B$5:$AP$53,MATCH(Kulturmodeller!$D619,'Data - CO2'!$A$5:$A$53,0),BE$20)*O619*$B616)</f>
        <v>32.698023881959678</v>
      </c>
      <c r="BF619" cm="1">
        <f t="array" ref="BF619">IF($D619="","",INDEX('Data - CO2'!$B$5:$AP$53,MATCH(Kulturmodeller!$D619,'Data - CO2'!$A$5:$A$53,0),BF$20)*P619*$B616)</f>
        <v>35.856164002972754</v>
      </c>
      <c r="BG619" cm="1">
        <f t="array" ref="BG619">IF($D619="","",INDEX('Data - CO2'!$B$5:$AP$53,MATCH(Kulturmodeller!$D619,'Data - CO2'!$A$5:$A$53,0),BG$20)*Q619*$B616)</f>
        <v>39.067901275777317</v>
      </c>
      <c r="BH619" cm="1">
        <f t="array" ref="BH619">IF($D619="","",INDEX('Data - CO2'!$B$5:$AP$53,MATCH(Kulturmodeller!$D619,'Data - CO2'!$A$5:$A$53,0),BH$20)*R619*$B616)</f>
        <v>42.232304290814938</v>
      </c>
      <c r="BI619" cm="1">
        <f t="array" ref="BI619">IF($D619="","",INDEX('Data - CO2'!$B$5:$AP$53,MATCH(Kulturmodeller!$D619,'Data - CO2'!$A$5:$A$53,0),BI$20)*S619*$B616)</f>
        <v>45.2316419530042</v>
      </c>
      <c r="BJ619" cm="1">
        <f t="array" ref="BJ619">IF($D619="","",INDEX('Data - CO2'!$B$5:$AP$53,MATCH(Kulturmodeller!$D619,'Data - CO2'!$A$5:$A$53,0),BJ$20)*T619*$B616)</f>
        <v>48.190731544468953</v>
      </c>
      <c r="BK619" cm="1">
        <f t="array" ref="BK619">IF($D619="","",INDEX('Data - CO2'!$B$5:$AP$53,MATCH(Kulturmodeller!$D619,'Data - CO2'!$A$5:$A$53,0),BK$20)*U619*$B616)</f>
        <v>51.130206802805922</v>
      </c>
      <c r="BL619" cm="1">
        <f t="array" ref="BL619">IF($D619="","",INDEX('Data - CO2'!$B$5:$AP$53,MATCH(Kulturmodeller!$D619,'Data - CO2'!$A$5:$A$53,0),BL$20)*V619*$B616)</f>
        <v>53.339139931175509</v>
      </c>
      <c r="BM619" cm="1">
        <f t="array" ref="BM619">IF($D619="","",INDEX('Data - CO2'!$B$5:$AP$53,MATCH(Kulturmodeller!$D619,'Data - CO2'!$A$5:$A$53,0),BM$20)*W619*$B616)</f>
        <v>54.632663062091986</v>
      </c>
      <c r="BN619" cm="1">
        <f t="array" ref="BN619">IF($D619="","",INDEX('Data - CO2'!$B$5:$AP$53,MATCH(Kulturmodeller!$D619,'Data - CO2'!$A$5:$A$53,0),BN$20)*X619*$B616)</f>
        <v>56.011604170538405</v>
      </c>
      <c r="BO619" cm="1">
        <f t="array" ref="BO619">IF($D619="","",INDEX('Data - CO2'!$B$5:$AP$53,MATCH(Kulturmodeller!$D619,'Data - CO2'!$A$5:$A$53,0),BO$20)*Y619*$B616)</f>
        <v>57.202993085493716</v>
      </c>
      <c r="BP619" cm="1">
        <f t="array" ref="BP619">IF($D619="","",INDEX('Data - CO2'!$B$5:$AP$53,MATCH(Kulturmodeller!$D619,'Data - CO2'!$A$5:$A$53,0),BP$20)*Z619*$B616)</f>
        <v>58.544046723618457</v>
      </c>
      <c r="BQ619" cm="1">
        <f t="array" ref="BQ619">IF($D619="","",INDEX('Data - CO2'!$B$5:$AP$53,MATCH(Kulturmodeller!$D619,'Data - CO2'!$A$5:$A$53,0),BQ$20)*AA619*$B616)</f>
        <v>59.659211718819861</v>
      </c>
      <c r="BR619" cm="1">
        <f t="array" ref="BR619">IF($D619="","",INDEX('Data - CO2'!$B$5:$AP$53,MATCH(Kulturmodeller!$D619,'Data - CO2'!$A$5:$A$53,0),BR$20)*AB619*$B616)</f>
        <v>60.738062266307161</v>
      </c>
      <c r="BS619" cm="1">
        <f t="array" ref="BS619">IF($D619="","",INDEX('Data - CO2'!$B$5:$AP$53,MATCH(Kulturmodeller!$D619,'Data - CO2'!$A$5:$A$53,0),BS$20)*AC619*$B616)</f>
        <v>61.827162868525392</v>
      </c>
      <c r="BT619" cm="1">
        <f t="array" ref="BT619">IF($D619="","",INDEX('Data - CO2'!$B$5:$AP$53,MATCH(Kulturmodeller!$D619,'Data - CO2'!$A$5:$A$53,0),BT$20)*AD619*$B616)</f>
        <v>62.898096049814875</v>
      </c>
      <c r="BU619" cm="1">
        <f t="array" ref="BU619">IF($D619="","",INDEX('Data - CO2'!$B$5:$AP$53,MATCH(Kulturmodeller!$D619,'Data - CO2'!$A$5:$A$53,0),BU$20)*AE619*$B616)</f>
        <v>63.616881993493585</v>
      </c>
      <c r="BV619" cm="1">
        <f t="array" ref="BV619">IF($D619="","",INDEX('Data - CO2'!$B$5:$AP$53,MATCH(Kulturmodeller!$D619,'Data - CO2'!$A$5:$A$53,0),BV$20)*AF619*$B616)</f>
        <v>64.727633652385649</v>
      </c>
      <c r="BW619" cm="1">
        <f t="array" ref="BW619">IF($D619="","",INDEX('Data - CO2'!$B$5:$AP$53,MATCH(Kulturmodeller!$D619,'Data - CO2'!$A$5:$A$53,0),BW$20)*AG619*$B616)</f>
        <v>65.66959050318205</v>
      </c>
      <c r="BX619" cm="1">
        <f t="array" ref="BX619">IF($D619="","",INDEX('Data - CO2'!$B$5:$AP$53,MATCH(Kulturmodeller!$D619,'Data - CO2'!$A$5:$A$53,0),BX$20)*AH619*$B616)</f>
        <v>9.7739856304033756E-2</v>
      </c>
      <c r="BY619" cm="1">
        <f t="array" ref="BY619">IF($D619="","",INDEX('Data - CO2'!$B$5:$AP$53,MATCH(Kulturmodeller!$D619,'Data - CO2'!$A$5:$A$53,0),BY$20)*AI619*$B616)</f>
        <v>0.65159904202689189</v>
      </c>
      <c r="BZ619" cm="1">
        <f t="array" ref="BZ619">IF($D619="","",INDEX('Data - CO2'!$B$5:$AP$53,MATCH(Kulturmodeller!$D619,'Data - CO2'!$A$5:$A$53,0),BZ$20)*AJ619*$B616)</f>
        <v>1.6289976050672292</v>
      </c>
      <c r="CA619" cm="1">
        <f t="array" ref="CA619">IF($D619="","",INDEX('Data - CO2'!$B$5:$AP$53,MATCH(Kulturmodeller!$D619,'Data - CO2'!$A$5:$A$53,0),CA$20)*AK619*$B616)</f>
        <v>3.2579952101344585</v>
      </c>
      <c r="CB619" cm="1">
        <f t="array" ref="CB619">IF($D619="","",INDEX('Data - CO2'!$B$5:$AP$53,MATCH(Kulturmodeller!$D619,'Data - CO2'!$A$5:$A$53,0),CB$20)*AL619*$B616)</f>
        <v>8.5059137316072295</v>
      </c>
      <c r="CC619" cm="1">
        <f t="array" ref="CC619">IF($D619="","",INDEX('Data - CO2'!$B$5:$AP$53,MATCH(Kulturmodeller!$D619,'Data - CO2'!$A$5:$A$53,0),CC$20)*AM619*$B616)</f>
        <v>16.152224060422395</v>
      </c>
      <c r="CD619" cm="1">
        <f t="array" ref="CD619">IF($D619="","",INDEX('Data - CO2'!$B$5:$AP$53,MATCH(Kulturmodeller!$D619,'Data - CO2'!$A$5:$A$53,0),CD$20)*AN619*$B616)</f>
        <v>23.817410527678945</v>
      </c>
      <c r="CE619" cm="1">
        <f t="array" ref="CE619">IF($D619="","",INDEX('Data - CO2'!$B$5:$AP$53,MATCH(Kulturmodeller!$D619,'Data - CO2'!$A$5:$A$53,0),CE$20)*AO619*$B616)</f>
        <v>26.738574126067483</v>
      </c>
      <c r="CF619" cm="1">
        <f t="array" ref="CF619">IF($D619="","",INDEX('Data - CO2'!$B$5:$AP$53,MATCH(Kulturmodeller!$D619,'Data - CO2'!$A$5:$A$53,0),CF$20)*AP619*$B616)</f>
        <v>29.555174369220808</v>
      </c>
      <c r="CG619" cm="1">
        <f t="array" ref="CG619">IF($D619="","",INDEX('Data - CO2'!$B$5:$AP$53,MATCH(Kulturmodeller!$D619,'Data - CO2'!$A$5:$A$53,0),CG$20)*AQ619*$B616)</f>
        <v>32.698023881959678</v>
      </c>
      <c r="CH619" cm="1">
        <f t="array" ref="CH619">IF($D619="","",INDEX('Data - CO2'!$B$5:$AP$53,MATCH(Kulturmodeller!$D619,'Data - CO2'!$A$5:$A$53,0),CH$20)*AR619*$B616)</f>
        <v>35.856164002972754</v>
      </c>
      <c r="CI619" s="11" cm="1">
        <f t="array" ref="CI619">IF($D619="","",INDEX('Data - CO2'!$B$5:$AP$53,MATCH(Kulturmodeller!$D619,'Data - CO2'!$A$5:$A$53,0),CI$20)*AS619*$B616)</f>
        <v>39.067901275777317</v>
      </c>
    </row>
    <row r="620" spans="1:87" x14ac:dyDescent="0.3">
      <c r="A620" s="33" t="s">
        <v>84</v>
      </c>
      <c r="B620" s="33"/>
      <c r="C620" s="124" t="str">
        <f>'Katalog over Kulturmodeller '!F209</f>
        <v>Juletræer (NGR)</v>
      </c>
      <c r="D620" s="125" t="s">
        <v>634</v>
      </c>
      <c r="E620" s="151">
        <f>'Katalog over Kulturmodeller '!W209</f>
        <v>0</v>
      </c>
      <c r="F620" s="40">
        <f>E620+((E622-F622)+(E623-F623))*(E620/SUM(E617:E621))</f>
        <v>0</v>
      </c>
      <c r="G620" s="40">
        <f t="shared" ref="G620" si="10500">F620+((F622-G622)+(F623-G623))*(F620/SUM(F617:F621))</f>
        <v>0</v>
      </c>
      <c r="H620" s="40">
        <f t="shared" ref="H620" si="10501">G620+((G622-H622)+(G623-H623))*(G620/SUM(G617:G621))</f>
        <v>0</v>
      </c>
      <c r="I620" s="40">
        <f t="shared" ref="I620" si="10502">H620+((H622-I622)+(H623-I623))*(H620/SUM(H617:H621))</f>
        <v>0</v>
      </c>
      <c r="J620" s="40">
        <f t="shared" ref="J620" si="10503">I620+((I622-J622)+(I623-J623))*(I620/SUM(I617:I621))</f>
        <v>0</v>
      </c>
      <c r="K620" s="40">
        <f t="shared" ref="K620" si="10504">J620+((J622-K622)+(J623-K623))*(J620/SUM(J617:J621))</f>
        <v>0</v>
      </c>
      <c r="L620" s="40">
        <f t="shared" ref="L620" si="10505">K620+((K622-L622)+(K623-L623))*(K620/SUM(K617:K621))</f>
        <v>0</v>
      </c>
      <c r="M620" s="40">
        <f t="shared" ref="M620" si="10506">L620+((L622-M622)+(L623-M623))*(L620/SUM(L617:L621))</f>
        <v>0</v>
      </c>
      <c r="N620" s="40">
        <f t="shared" ref="N620" si="10507">M620+((M622-N622)+(M623-N623))*(M620/SUM(M617:M621))</f>
        <v>0</v>
      </c>
      <c r="O620" s="40">
        <f t="shared" ref="O620" si="10508">N620+((N622-O622)+(N623-O623))*(N620/SUM(N617:N621))</f>
        <v>0</v>
      </c>
      <c r="P620" s="40">
        <f t="shared" ref="P620" si="10509">O620+((O622-P622)+(O623-P623))*(O620/SUM(O617:O621))</f>
        <v>0</v>
      </c>
      <c r="Q620" s="40">
        <f t="shared" ref="Q620" si="10510">P620+((P622-Q622)+(P623-Q623))*(P620/SUM(P617:P621))</f>
        <v>0</v>
      </c>
      <c r="R620" s="40">
        <f t="shared" ref="R620" si="10511">Q620+((Q622-R622)+(Q623-R623))*(Q620/SUM(Q617:Q621))</f>
        <v>0</v>
      </c>
      <c r="S620" s="40">
        <f t="shared" ref="S620" si="10512">R620+((R622-S622)+(R623-S623))*(R620/SUM(R617:R621))</f>
        <v>0</v>
      </c>
      <c r="T620" s="40">
        <f t="shared" ref="T620" si="10513">S620+((S622-T622)+(S623-T623))*(S620/SUM(S617:S621))</f>
        <v>0</v>
      </c>
      <c r="U620" s="40">
        <f t="shared" ref="U620" si="10514">T620+((T622-U622)+(T623-U623))*(T620/SUM(T617:T621))</f>
        <v>0</v>
      </c>
      <c r="V620" s="40">
        <f t="shared" ref="V620" si="10515">U620+((U622-V622)+(U623-V623))*(U620/SUM(U617:U621))</f>
        <v>0</v>
      </c>
      <c r="W620" s="40">
        <f t="shared" ref="W620" si="10516">V620+((V622-W622)+(V623-W623))*(V620/SUM(V617:V621))</f>
        <v>0</v>
      </c>
      <c r="X620" s="40">
        <f t="shared" ref="X620" si="10517">W620+((W622-X622)+(W623-X623))*(W620/SUM(W617:W621))</f>
        <v>0</v>
      </c>
      <c r="Y620" s="40">
        <f t="shared" ref="Y620" si="10518">X620+((X622-Y622)+(X623-Y623))*(X620/SUM(X617:X621))</f>
        <v>0</v>
      </c>
      <c r="Z620" s="40">
        <f t="shared" ref="Z620" si="10519">Y620+((Y622-Z622)+(Y623-Z623))*(Y620/SUM(Y617:Y621))</f>
        <v>0</v>
      </c>
      <c r="AA620" s="40">
        <f t="shared" ref="AA620" si="10520">Z620+((Z622-AA622)+(Z623-AA623))*(Z620/SUM(Z617:Z621))</f>
        <v>0</v>
      </c>
      <c r="AB620" s="40">
        <f t="shared" ref="AB620" si="10521">AA620+((AA622-AB622)+(AA623-AB623))*(AA620/SUM(AA617:AA621))</f>
        <v>0</v>
      </c>
      <c r="AC620" s="40">
        <f t="shared" ref="AC620" si="10522">AB620+((AB622-AC622)+(AB623-AC623))*(AB620/SUM(AB617:AB621))</f>
        <v>0</v>
      </c>
      <c r="AD620" s="40">
        <f t="shared" ref="AD620" si="10523">AC620+((AC622-AD622)+(AC623-AD623))*(AC620/SUM(AC617:AC621))</f>
        <v>0</v>
      </c>
      <c r="AE620" s="40">
        <f t="shared" ref="AE620" si="10524">AD620+((AD622-AE622)+(AD623-AE623))*(AD620/SUM(AD617:AD621))</f>
        <v>0</v>
      </c>
      <c r="AF620" s="40">
        <f t="shared" ref="AF620" si="10525">AE620+((AE622-AF622)+(AE623-AF623))*(AE620/SUM(AE617:AE621))</f>
        <v>0</v>
      </c>
      <c r="AG620" s="40">
        <f t="shared" ref="AG620" si="10526">AF620+((AF622-AG622)+(AF623-AG623))*(AF620/SUM(AF617:AF621))</f>
        <v>0</v>
      </c>
      <c r="AH620" s="40">
        <f t="shared" ref="AH620" si="10527">AG620+((AG622-AH622)+(AG623-AH623))*(AG620/SUM(AG617:AG621))</f>
        <v>0</v>
      </c>
      <c r="AI620" s="40">
        <f t="shared" ref="AI620" si="10528">AH620+((AH622-AI622)+(AH623-AI623))*(AH620/SUM(AH617:AH621))</f>
        <v>0</v>
      </c>
      <c r="AJ620" s="40">
        <f t="shared" ref="AJ620" si="10529">AI620+((AI622-AJ622)+(AI623-AJ623))*(AI620/SUM(AI617:AI621))</f>
        <v>0</v>
      </c>
      <c r="AK620" s="40">
        <f t="shared" ref="AK620" si="10530">AJ620+((AJ622-AK622)+(AJ623-AK623))*(AJ620/SUM(AJ617:AJ621))</f>
        <v>0</v>
      </c>
      <c r="AL620" s="40">
        <f t="shared" ref="AL620" si="10531">AK620+((AK622-AL622)+(AK623-AL623))*(AK620/SUM(AK617:AK621))</f>
        <v>0</v>
      </c>
      <c r="AM620" s="40">
        <f t="shared" ref="AM620" si="10532">AL620+((AL622-AM622)+(AL623-AM623))*(AL620/SUM(AL617:AL621))</f>
        <v>0</v>
      </c>
      <c r="AN620" s="40">
        <f t="shared" ref="AN620" si="10533">AM620+((AM622-AN622)+(AM623-AN623))*(AM620/SUM(AM617:AM621))</f>
        <v>0</v>
      </c>
      <c r="AO620" s="40">
        <f t="shared" ref="AO620" si="10534">AN620+((AN622-AO622)+(AN623-AO623))*(AN620/SUM(AN617:AN621))</f>
        <v>0</v>
      </c>
      <c r="AP620" s="40">
        <f t="shared" ref="AP620" si="10535">AO620+((AO622-AP622)+(AO623-AP623))*(AO620/SUM(AO617:AO621))</f>
        <v>0</v>
      </c>
      <c r="AQ620" s="40">
        <f t="shared" ref="AQ620" si="10536">AP620+((AP622-AQ622)+(AP623-AQ623))*(AP620/SUM(AP617:AP621))</f>
        <v>0</v>
      </c>
      <c r="AR620" s="40">
        <f t="shared" ref="AR620" si="10537">AQ620+((AQ622-AR622)+(AQ623-AR623))*(AQ620/SUM(AQ617:AQ621))</f>
        <v>0</v>
      </c>
      <c r="AS620" s="41">
        <f t="shared" ref="AS620" si="10538">AR620+((AR622-AS622)+(AR623-AS623))*(AR620/SUM(AR617:AR621))</f>
        <v>0</v>
      </c>
      <c r="AU620" s="10" cm="1">
        <f t="array" ref="AU620">IF($D620="","",INDEX('Data - CO2'!$B$5:$AP$53,MATCH(Kulturmodeller!$D620,'Data - CO2'!$A$5:$A$53,0),AU$20)*E620)</f>
        <v>0</v>
      </c>
      <c r="AV620" cm="1">
        <f t="array" ref="AV620">IF($D620="","",INDEX('Data - CO2'!$B$5:$AP$53,MATCH(Kulturmodeller!$D620,'Data - CO2'!$A$5:$A$53,0),AV$20)*F620)</f>
        <v>0</v>
      </c>
      <c r="AW620" cm="1">
        <f t="array" ref="AW620">IF($D620="","",INDEX('Data - CO2'!$B$5:$AP$53,MATCH(Kulturmodeller!$D620,'Data - CO2'!$A$5:$A$53,0),AW$20)*G620)</f>
        <v>0</v>
      </c>
      <c r="AX620" cm="1">
        <f t="array" ref="AX620">IF($D620="","",INDEX('Data - CO2'!$B$5:$AP$53,MATCH(Kulturmodeller!$D620,'Data - CO2'!$A$5:$A$53,0),AX$20)*H620)</f>
        <v>0</v>
      </c>
      <c r="AY620" cm="1">
        <f t="array" ref="AY620">IF($D620="","",INDEX('Data - CO2'!$B$5:$AP$53,MATCH(Kulturmodeller!$D620,'Data - CO2'!$A$5:$A$53,0),AY$20)*I620)</f>
        <v>0</v>
      </c>
      <c r="AZ620" cm="1">
        <f t="array" ref="AZ620">IF($D620="","",INDEX('Data - CO2'!$B$5:$AP$53,MATCH(Kulturmodeller!$D620,'Data - CO2'!$A$5:$A$53,0),AZ$20)*J620*$B616)</f>
        <v>0</v>
      </c>
      <c r="BA620" cm="1">
        <f t="array" ref="BA620">IF($D620="","",INDEX('Data - CO2'!$B$5:$AP$53,MATCH(Kulturmodeller!$D620,'Data - CO2'!$A$5:$A$53,0),BA$20)*K620*$B616)</f>
        <v>0</v>
      </c>
      <c r="BB620" cm="1">
        <f t="array" ref="BB620">IF($D620="","",INDEX('Data - CO2'!$B$5:$AP$53,MATCH(Kulturmodeller!$D620,'Data - CO2'!$A$5:$A$53,0),BB$20)*L620*$B616)</f>
        <v>0</v>
      </c>
      <c r="BC620" cm="1">
        <f t="array" ref="BC620">IF($D620="","",INDEX('Data - CO2'!$B$5:$AP$53,MATCH(Kulturmodeller!$D620,'Data - CO2'!$A$5:$A$53,0),BC$20)*M620*$B616)</f>
        <v>0</v>
      </c>
      <c r="BD620" cm="1">
        <f t="array" ref="BD620">IF($D620="","",INDEX('Data - CO2'!$B$5:$AP$53,MATCH(Kulturmodeller!$D620,'Data - CO2'!$A$5:$A$53,0),BD$20)*N620*$B616)</f>
        <v>0</v>
      </c>
      <c r="BE620" cm="1">
        <f t="array" ref="BE620">IF($D620="","",INDEX('Data - CO2'!$B$5:$AP$53,MATCH(Kulturmodeller!$D620,'Data - CO2'!$A$5:$A$53,0),BE$20)*O620*$B616)</f>
        <v>0</v>
      </c>
      <c r="BF620" cm="1">
        <f t="array" ref="BF620">IF($D620="","",INDEX('Data - CO2'!$B$5:$AP$53,MATCH(Kulturmodeller!$D620,'Data - CO2'!$A$5:$A$53,0),BF$20)*P620*$B616)</f>
        <v>0</v>
      </c>
      <c r="BG620" cm="1">
        <f t="array" ref="BG620">IF($D620="","",INDEX('Data - CO2'!$B$5:$AP$53,MATCH(Kulturmodeller!$D620,'Data - CO2'!$A$5:$A$53,0),BG$20)*Q620*$B616)</f>
        <v>0</v>
      </c>
      <c r="BH620" cm="1">
        <f t="array" ref="BH620">IF($D620="","",INDEX('Data - CO2'!$B$5:$AP$53,MATCH(Kulturmodeller!$D620,'Data - CO2'!$A$5:$A$53,0),BH$20)*R620*$B616)</f>
        <v>0</v>
      </c>
      <c r="BI620" cm="1">
        <f t="array" ref="BI620">IF($D620="","",INDEX('Data - CO2'!$B$5:$AP$53,MATCH(Kulturmodeller!$D620,'Data - CO2'!$A$5:$A$53,0),BI$20)*S620*$B616)</f>
        <v>0</v>
      </c>
      <c r="BJ620" cm="1">
        <f t="array" ref="BJ620">IF($D620="","",INDEX('Data - CO2'!$B$5:$AP$53,MATCH(Kulturmodeller!$D620,'Data - CO2'!$A$5:$A$53,0),BJ$20)*T620*$B616)</f>
        <v>0</v>
      </c>
      <c r="BK620" cm="1">
        <f t="array" ref="BK620">IF($D620="","",INDEX('Data - CO2'!$B$5:$AP$53,MATCH(Kulturmodeller!$D620,'Data - CO2'!$A$5:$A$53,0),BK$20)*U620*$B616)</f>
        <v>0</v>
      </c>
      <c r="BL620" cm="1">
        <f t="array" ref="BL620">IF($D620="","",INDEX('Data - CO2'!$B$5:$AP$53,MATCH(Kulturmodeller!$D620,'Data - CO2'!$A$5:$A$53,0),BL$20)*V620*$B616)</f>
        <v>0</v>
      </c>
      <c r="BM620" cm="1">
        <f t="array" ref="BM620">IF($D620="","",INDEX('Data - CO2'!$B$5:$AP$53,MATCH(Kulturmodeller!$D620,'Data - CO2'!$A$5:$A$53,0),BM$20)*W620*$B616)</f>
        <v>0</v>
      </c>
      <c r="BN620" cm="1">
        <f t="array" ref="BN620">IF($D620="","",INDEX('Data - CO2'!$B$5:$AP$53,MATCH(Kulturmodeller!$D620,'Data - CO2'!$A$5:$A$53,0),BN$20)*X620*$B616)</f>
        <v>0</v>
      </c>
      <c r="BO620" cm="1">
        <f t="array" ref="BO620">IF($D620="","",INDEX('Data - CO2'!$B$5:$AP$53,MATCH(Kulturmodeller!$D620,'Data - CO2'!$A$5:$A$53,0),BO$20)*Y620*$B616)</f>
        <v>0</v>
      </c>
      <c r="BP620" cm="1">
        <f t="array" ref="BP620">IF($D620="","",INDEX('Data - CO2'!$B$5:$AP$53,MATCH(Kulturmodeller!$D620,'Data - CO2'!$A$5:$A$53,0),BP$20)*Z620*$B616)</f>
        <v>0</v>
      </c>
      <c r="BQ620" cm="1">
        <f t="array" ref="BQ620">IF($D620="","",INDEX('Data - CO2'!$B$5:$AP$53,MATCH(Kulturmodeller!$D620,'Data - CO2'!$A$5:$A$53,0),BQ$20)*AA620*$B616)</f>
        <v>0</v>
      </c>
      <c r="BR620" cm="1">
        <f t="array" ref="BR620">IF($D620="","",INDEX('Data - CO2'!$B$5:$AP$53,MATCH(Kulturmodeller!$D620,'Data - CO2'!$A$5:$A$53,0),BR$20)*AB620*$B616)</f>
        <v>0</v>
      </c>
      <c r="BS620" cm="1">
        <f t="array" ref="BS620">IF($D620="","",INDEX('Data - CO2'!$B$5:$AP$53,MATCH(Kulturmodeller!$D620,'Data - CO2'!$A$5:$A$53,0),BS$20)*AC620*$B616)</f>
        <v>0</v>
      </c>
      <c r="BT620" cm="1">
        <f t="array" ref="BT620">IF($D620="","",INDEX('Data - CO2'!$B$5:$AP$53,MATCH(Kulturmodeller!$D620,'Data - CO2'!$A$5:$A$53,0),BT$20)*AD620*$B616)</f>
        <v>0</v>
      </c>
      <c r="BU620" cm="1">
        <f t="array" ref="BU620">IF($D620="","",INDEX('Data - CO2'!$B$5:$AP$53,MATCH(Kulturmodeller!$D620,'Data - CO2'!$A$5:$A$53,0),BU$20)*AE620*$B616)</f>
        <v>0</v>
      </c>
      <c r="BV620" cm="1">
        <f t="array" ref="BV620">IF($D620="","",INDEX('Data - CO2'!$B$5:$AP$53,MATCH(Kulturmodeller!$D620,'Data - CO2'!$A$5:$A$53,0),BV$20)*AF620*$B616)</f>
        <v>0</v>
      </c>
      <c r="BW620" cm="1">
        <f t="array" ref="BW620">IF($D620="","",INDEX('Data - CO2'!$B$5:$AP$53,MATCH(Kulturmodeller!$D620,'Data - CO2'!$A$5:$A$53,0),BW$20)*AG620*$B616)</f>
        <v>0</v>
      </c>
      <c r="BX620" cm="1">
        <f t="array" ref="BX620">IF($D620="","",INDEX('Data - CO2'!$B$5:$AP$53,MATCH(Kulturmodeller!$D620,'Data - CO2'!$A$5:$A$53,0),BX$20)*AH620*$B616)</f>
        <v>0</v>
      </c>
      <c r="BY620" cm="1">
        <f t="array" ref="BY620">IF($D620="","",INDEX('Data - CO2'!$B$5:$AP$53,MATCH(Kulturmodeller!$D620,'Data - CO2'!$A$5:$A$53,0),BY$20)*AI620*$B616)</f>
        <v>0</v>
      </c>
      <c r="BZ620" cm="1">
        <f t="array" ref="BZ620">IF($D620="","",INDEX('Data - CO2'!$B$5:$AP$53,MATCH(Kulturmodeller!$D620,'Data - CO2'!$A$5:$A$53,0),BZ$20)*AJ620*$B616)</f>
        <v>0</v>
      </c>
      <c r="CA620" cm="1">
        <f t="array" ref="CA620">IF($D620="","",INDEX('Data - CO2'!$B$5:$AP$53,MATCH(Kulturmodeller!$D620,'Data - CO2'!$A$5:$A$53,0),CA$20)*AK620*$B616)</f>
        <v>0</v>
      </c>
      <c r="CB620" cm="1">
        <f t="array" ref="CB620">IF($D620="","",INDEX('Data - CO2'!$B$5:$AP$53,MATCH(Kulturmodeller!$D620,'Data - CO2'!$A$5:$A$53,0),CB$20)*AL620*$B616)</f>
        <v>0</v>
      </c>
      <c r="CC620" cm="1">
        <f t="array" ref="CC620">IF($D620="","",INDEX('Data - CO2'!$B$5:$AP$53,MATCH(Kulturmodeller!$D620,'Data - CO2'!$A$5:$A$53,0),CC$20)*AM620*$B616)</f>
        <v>0</v>
      </c>
      <c r="CD620" cm="1">
        <f t="array" ref="CD620">IF($D620="","",INDEX('Data - CO2'!$B$5:$AP$53,MATCH(Kulturmodeller!$D620,'Data - CO2'!$A$5:$A$53,0),CD$20)*AN620*$B616)</f>
        <v>0</v>
      </c>
      <c r="CE620" cm="1">
        <f t="array" ref="CE620">IF($D620="","",INDEX('Data - CO2'!$B$5:$AP$53,MATCH(Kulturmodeller!$D620,'Data - CO2'!$A$5:$A$53,0),CE$20)*AO620*$B616)</f>
        <v>0</v>
      </c>
      <c r="CF620" cm="1">
        <f t="array" ref="CF620">IF($D620="","",INDEX('Data - CO2'!$B$5:$AP$53,MATCH(Kulturmodeller!$D620,'Data - CO2'!$A$5:$A$53,0),CF$20)*AP620*$B616)</f>
        <v>0</v>
      </c>
      <c r="CG620" cm="1">
        <f t="array" ref="CG620">IF($D620="","",INDEX('Data - CO2'!$B$5:$AP$53,MATCH(Kulturmodeller!$D620,'Data - CO2'!$A$5:$A$53,0),CG$20)*AQ620*$B616)</f>
        <v>0</v>
      </c>
      <c r="CH620" cm="1">
        <f t="array" ref="CH620">IF($D620="","",INDEX('Data - CO2'!$B$5:$AP$53,MATCH(Kulturmodeller!$D620,'Data - CO2'!$A$5:$A$53,0),CH$20)*AR620*$B616)</f>
        <v>0</v>
      </c>
      <c r="CI620" s="11" cm="1">
        <f t="array" ref="CI620">IF($D620="","",INDEX('Data - CO2'!$B$5:$AP$53,MATCH(Kulturmodeller!$D620,'Data - CO2'!$A$5:$A$53,0),CI$20)*AS620*$B616)</f>
        <v>0</v>
      </c>
    </row>
    <row r="621" spans="1:87" x14ac:dyDescent="0.3">
      <c r="A621" s="42" t="s">
        <v>85</v>
      </c>
      <c r="B621" s="42"/>
      <c r="C621" s="124">
        <f>'Katalog over Kulturmodeller '!F210</f>
        <v>0</v>
      </c>
      <c r="D621" s="129"/>
      <c r="E621" s="140">
        <f>'Katalog over Kulturmodeller '!W210</f>
        <v>0</v>
      </c>
      <c r="F621" s="46">
        <f>E621+((E622-F622)+(E623-F623))*(E621/SUM(E617:E621))</f>
        <v>0</v>
      </c>
      <c r="G621" s="46">
        <f t="shared" ref="G621" si="10539">F621+((F622-G622)+(F623-G623))*(F621/SUM(F617:F621))</f>
        <v>0</v>
      </c>
      <c r="H621" s="46">
        <f t="shared" ref="H621" si="10540">G621+((G622-H622)+(G623-H623))*(G621/SUM(G617:G621))</f>
        <v>0</v>
      </c>
      <c r="I621" s="46">
        <f t="shared" ref="I621" si="10541">H621+((H622-I622)+(H623-I623))*(H621/SUM(H617:H621))</f>
        <v>0</v>
      </c>
      <c r="J621" s="46">
        <f t="shared" ref="J621" si="10542">I621+((I622-J622)+(I623-J623))*(I621/SUM(I617:I621))</f>
        <v>0</v>
      </c>
      <c r="K621" s="46">
        <f t="shared" ref="K621" si="10543">J621+((J622-K622)+(J623-K623))*(J621/SUM(J617:J621))</f>
        <v>0</v>
      </c>
      <c r="L621" s="46">
        <f t="shared" ref="L621" si="10544">K621+((K622-L622)+(K623-L623))*(K621/SUM(K617:K621))</f>
        <v>0</v>
      </c>
      <c r="M621" s="46">
        <f t="shared" ref="M621" si="10545">L621+((L622-M622)+(L623-M623))*(L621/SUM(L617:L621))</f>
        <v>0</v>
      </c>
      <c r="N621" s="46">
        <f t="shared" ref="N621" si="10546">M621+((M622-N622)+(M623-N623))*(M621/SUM(M617:M621))</f>
        <v>0</v>
      </c>
      <c r="O621" s="46">
        <f t="shared" ref="O621" si="10547">N621+((N622-O622)+(N623-O623))*(N621/SUM(N617:N621))</f>
        <v>0</v>
      </c>
      <c r="P621" s="46">
        <f t="shared" ref="P621" si="10548">O621+((O622-P622)+(O623-P623))*(O621/SUM(O617:O621))</f>
        <v>0</v>
      </c>
      <c r="Q621" s="46">
        <f t="shared" ref="Q621" si="10549">P621+((P622-Q622)+(P623-Q623))*(P621/SUM(P617:P621))</f>
        <v>0</v>
      </c>
      <c r="R621" s="46">
        <f t="shared" ref="R621" si="10550">Q621+((Q622-R622)+(Q623-R623))*(Q621/SUM(Q617:Q621))</f>
        <v>0</v>
      </c>
      <c r="S621" s="46">
        <f t="shared" ref="S621" si="10551">R621+((R622-S622)+(R623-S623))*(R621/SUM(R617:R621))</f>
        <v>0</v>
      </c>
      <c r="T621" s="46">
        <f t="shared" ref="T621" si="10552">S621+((S622-T622)+(S623-T623))*(S621/SUM(S617:S621))</f>
        <v>0</v>
      </c>
      <c r="U621" s="46">
        <f t="shared" ref="U621" si="10553">T621+((T622-U622)+(T623-U623))*(T621/SUM(T617:T621))</f>
        <v>0</v>
      </c>
      <c r="V621" s="46">
        <f t="shared" ref="V621" si="10554">U621+((U622-V622)+(U623-V623))*(U621/SUM(U617:U621))</f>
        <v>0</v>
      </c>
      <c r="W621" s="46">
        <f t="shared" ref="W621" si="10555">V621+((V622-W622)+(V623-W623))*(V621/SUM(V617:V621))</f>
        <v>0</v>
      </c>
      <c r="X621" s="46">
        <f t="shared" ref="X621" si="10556">W621+((W622-X622)+(W623-X623))*(W621/SUM(W617:W621))</f>
        <v>0</v>
      </c>
      <c r="Y621" s="46">
        <f t="shared" ref="Y621" si="10557">X621+((X622-Y622)+(X623-Y623))*(X621/SUM(X617:X621))</f>
        <v>0</v>
      </c>
      <c r="Z621" s="46">
        <f t="shared" ref="Z621" si="10558">Y621+((Y622-Z622)+(Y623-Z623))*(Y621/SUM(Y617:Y621))</f>
        <v>0</v>
      </c>
      <c r="AA621" s="46">
        <f t="shared" ref="AA621" si="10559">Z621+((Z622-AA622)+(Z623-AA623))*(Z621/SUM(Z617:Z621))</f>
        <v>0</v>
      </c>
      <c r="AB621" s="46">
        <f t="shared" ref="AB621" si="10560">AA621+((AA622-AB622)+(AA623-AB623))*(AA621/SUM(AA617:AA621))</f>
        <v>0</v>
      </c>
      <c r="AC621" s="46">
        <f t="shared" ref="AC621" si="10561">AB621+((AB622-AC622)+(AB623-AC623))*(AB621/SUM(AB617:AB621))</f>
        <v>0</v>
      </c>
      <c r="AD621" s="46">
        <f t="shared" ref="AD621" si="10562">AC621+((AC622-AD622)+(AC623-AD623))*(AC621/SUM(AC617:AC621))</f>
        <v>0</v>
      </c>
      <c r="AE621" s="46">
        <f t="shared" ref="AE621" si="10563">AD621+((AD622-AE622)+(AD623-AE623))*(AD621/SUM(AD617:AD621))</f>
        <v>0</v>
      </c>
      <c r="AF621" s="46">
        <f t="shared" ref="AF621" si="10564">AE621+((AE622-AF622)+(AE623-AF623))*(AE621/SUM(AE617:AE621))</f>
        <v>0</v>
      </c>
      <c r="AG621" s="46">
        <f t="shared" ref="AG621" si="10565">AF621+((AF622-AG622)+(AF623-AG623))*(AF621/SUM(AF617:AF621))</f>
        <v>0</v>
      </c>
      <c r="AH621" s="46">
        <f t="shared" ref="AH621" si="10566">AG621+((AG622-AH622)+(AG623-AH623))*(AG621/SUM(AG617:AG621))</f>
        <v>0</v>
      </c>
      <c r="AI621" s="46">
        <f t="shared" ref="AI621" si="10567">AH621+((AH622-AI622)+(AH623-AI623))*(AH621/SUM(AH617:AH621))</f>
        <v>0</v>
      </c>
      <c r="AJ621" s="46">
        <f t="shared" ref="AJ621" si="10568">AI621+((AI622-AJ622)+(AI623-AJ623))*(AI621/SUM(AI617:AI621))</f>
        <v>0</v>
      </c>
      <c r="AK621" s="46">
        <f t="shared" ref="AK621" si="10569">AJ621+((AJ622-AK622)+(AJ623-AK623))*(AJ621/SUM(AJ617:AJ621))</f>
        <v>0</v>
      </c>
      <c r="AL621" s="46">
        <f t="shared" ref="AL621" si="10570">AK621+((AK622-AL622)+(AK623-AL623))*(AK621/SUM(AK617:AK621))</f>
        <v>0</v>
      </c>
      <c r="AM621" s="46">
        <f t="shared" ref="AM621" si="10571">AL621+((AL622-AM622)+(AL623-AM623))*(AL621/SUM(AL617:AL621))</f>
        <v>0</v>
      </c>
      <c r="AN621" s="46">
        <f t="shared" ref="AN621" si="10572">AM621+((AM622-AN622)+(AM623-AN623))*(AM621/SUM(AM617:AM621))</f>
        <v>0</v>
      </c>
      <c r="AO621" s="46">
        <f t="shared" ref="AO621" si="10573">AN621+((AN622-AO622)+(AN623-AO623))*(AN621/SUM(AN617:AN621))</f>
        <v>0</v>
      </c>
      <c r="AP621" s="46">
        <f t="shared" ref="AP621" si="10574">AO621+((AO622-AP622)+(AO623-AP623))*(AO621/SUM(AO617:AO621))</f>
        <v>0</v>
      </c>
      <c r="AQ621" s="46">
        <f t="shared" ref="AQ621" si="10575">AP621+((AP622-AQ622)+(AP623-AQ623))*(AP621/SUM(AP617:AP621))</f>
        <v>0</v>
      </c>
      <c r="AR621" s="46">
        <f t="shared" ref="AR621" si="10576">AQ621+((AQ622-AR622)+(AQ623-AR623))*(AQ621/SUM(AQ617:AQ621))</f>
        <v>0</v>
      </c>
      <c r="AS621" s="47">
        <f t="shared" ref="AS621" si="10577">AR621+((AR622-AS622)+(AR623-AS623))*(AR621/SUM(AR617:AR621))</f>
        <v>0</v>
      </c>
      <c r="AU621" s="10" t="str" cm="1">
        <f t="array" ref="AU621">IF($D621="","",INDEX('Data - CO2'!$B$5:$AP$53,MATCH(Kulturmodeller!$D621,'Data - CO2'!$A$5:$A$53,0),AU$20)*E621)</f>
        <v/>
      </c>
      <c r="AV621" t="str" cm="1">
        <f t="array" ref="AV621">IF($D621="","",INDEX('Data - CO2'!$B$5:$AP$53,MATCH(Kulturmodeller!$D621,'Data - CO2'!$A$5:$A$53,0),AV$20)*F621)</f>
        <v/>
      </c>
      <c r="AW621" t="str" cm="1">
        <f t="array" ref="AW621">IF($D621="","",INDEX('Data - CO2'!$B$5:$AP$53,MATCH(Kulturmodeller!$D621,'Data - CO2'!$A$5:$A$53,0),AW$20)*G621)</f>
        <v/>
      </c>
      <c r="AX621" t="str" cm="1">
        <f t="array" ref="AX621">IF($D621="","",INDEX('Data - CO2'!$B$5:$AP$53,MATCH(Kulturmodeller!$D621,'Data - CO2'!$A$5:$A$53,0),AX$20)*H621)</f>
        <v/>
      </c>
      <c r="AY621" t="str" cm="1">
        <f t="array" ref="AY621">IF($D621="","",INDEX('Data - CO2'!$B$5:$AP$53,MATCH(Kulturmodeller!$D621,'Data - CO2'!$A$5:$A$53,0),AY$20)*I621)</f>
        <v/>
      </c>
      <c r="AZ621" t="str" cm="1">
        <f t="array" ref="AZ621">IF($D621="","",INDEX('Data - CO2'!$B$5:$AP$53,MATCH(Kulturmodeller!$D621,'Data - CO2'!$A$5:$A$53,0),AZ$20)*J621*$B616)</f>
        <v/>
      </c>
      <c r="BA621" t="str" cm="1">
        <f t="array" ref="BA621">IF($D621="","",INDEX('Data - CO2'!$B$5:$AP$53,MATCH(Kulturmodeller!$D621,'Data - CO2'!$A$5:$A$53,0),BA$20)*K621*$B616)</f>
        <v/>
      </c>
      <c r="BB621" t="str" cm="1">
        <f t="array" ref="BB621">IF($D621="","",INDEX('Data - CO2'!$B$5:$AP$53,MATCH(Kulturmodeller!$D621,'Data - CO2'!$A$5:$A$53,0),BB$20)*L621*$B616)</f>
        <v/>
      </c>
      <c r="BC621" t="str" cm="1">
        <f t="array" ref="BC621">IF($D621="","",INDEX('Data - CO2'!$B$5:$AP$53,MATCH(Kulturmodeller!$D621,'Data - CO2'!$A$5:$A$53,0),BC$20)*M621*$B616)</f>
        <v/>
      </c>
      <c r="BD621" t="str" cm="1">
        <f t="array" ref="BD621">IF($D621="","",INDEX('Data - CO2'!$B$5:$AP$53,MATCH(Kulturmodeller!$D621,'Data - CO2'!$A$5:$A$53,0),BD$20)*N621*$B616)</f>
        <v/>
      </c>
      <c r="BE621" t="str" cm="1">
        <f t="array" ref="BE621">IF($D621="","",INDEX('Data - CO2'!$B$5:$AP$53,MATCH(Kulturmodeller!$D621,'Data - CO2'!$A$5:$A$53,0),BE$20)*O621*$B616)</f>
        <v/>
      </c>
      <c r="BF621" t="str" cm="1">
        <f t="array" ref="BF621">IF($D621="","",INDEX('Data - CO2'!$B$5:$AP$53,MATCH(Kulturmodeller!$D621,'Data - CO2'!$A$5:$A$53,0),BF$20)*P621*$B616)</f>
        <v/>
      </c>
      <c r="BG621" t="str" cm="1">
        <f t="array" ref="BG621">IF($D621="","",INDEX('Data - CO2'!$B$5:$AP$53,MATCH(Kulturmodeller!$D621,'Data - CO2'!$A$5:$A$53,0),BG$20)*Q621*$B616)</f>
        <v/>
      </c>
      <c r="BH621" t="str" cm="1">
        <f t="array" ref="BH621">IF($D621="","",INDEX('Data - CO2'!$B$5:$AP$53,MATCH(Kulturmodeller!$D621,'Data - CO2'!$A$5:$A$53,0),BH$20)*R621*$B616)</f>
        <v/>
      </c>
      <c r="BI621" t="str" cm="1">
        <f t="array" ref="BI621">IF($D621="","",INDEX('Data - CO2'!$B$5:$AP$53,MATCH(Kulturmodeller!$D621,'Data - CO2'!$A$5:$A$53,0),BI$20)*S621*$B616)</f>
        <v/>
      </c>
      <c r="BJ621" t="str" cm="1">
        <f t="array" ref="BJ621">IF($D621="","",INDEX('Data - CO2'!$B$5:$AP$53,MATCH(Kulturmodeller!$D621,'Data - CO2'!$A$5:$A$53,0),BJ$20)*T621*$B616)</f>
        <v/>
      </c>
      <c r="BK621" t="str" cm="1">
        <f t="array" ref="BK621">IF($D621="","",INDEX('Data - CO2'!$B$5:$AP$53,MATCH(Kulturmodeller!$D621,'Data - CO2'!$A$5:$A$53,0),BK$20)*U621*$B616)</f>
        <v/>
      </c>
      <c r="BL621" t="str" cm="1">
        <f t="array" ref="BL621">IF($D621="","",INDEX('Data - CO2'!$B$5:$AP$53,MATCH(Kulturmodeller!$D621,'Data - CO2'!$A$5:$A$53,0),BL$20)*V621*$B616)</f>
        <v/>
      </c>
      <c r="BM621" t="str" cm="1">
        <f t="array" ref="BM621">IF($D621="","",INDEX('Data - CO2'!$B$5:$AP$53,MATCH(Kulturmodeller!$D621,'Data - CO2'!$A$5:$A$53,0),BM$20)*W621*$B616)</f>
        <v/>
      </c>
      <c r="BN621" t="str" cm="1">
        <f t="array" ref="BN621">IF($D621="","",INDEX('Data - CO2'!$B$5:$AP$53,MATCH(Kulturmodeller!$D621,'Data - CO2'!$A$5:$A$53,0),BN$20)*X621*$B616)</f>
        <v/>
      </c>
      <c r="BO621" t="str" cm="1">
        <f t="array" ref="BO621">IF($D621="","",INDEX('Data - CO2'!$B$5:$AP$53,MATCH(Kulturmodeller!$D621,'Data - CO2'!$A$5:$A$53,0),BO$20)*Y621*$B616)</f>
        <v/>
      </c>
      <c r="BP621" t="str" cm="1">
        <f t="array" ref="BP621">IF($D621="","",INDEX('Data - CO2'!$B$5:$AP$53,MATCH(Kulturmodeller!$D621,'Data - CO2'!$A$5:$A$53,0),BP$20)*Z621*$B616)</f>
        <v/>
      </c>
      <c r="BQ621" t="str" cm="1">
        <f t="array" ref="BQ621">IF($D621="","",INDEX('Data - CO2'!$B$5:$AP$53,MATCH(Kulturmodeller!$D621,'Data - CO2'!$A$5:$A$53,0),BQ$20)*AA621*$B616)</f>
        <v/>
      </c>
      <c r="BR621" t="str" cm="1">
        <f t="array" ref="BR621">IF($D621="","",INDEX('Data - CO2'!$B$5:$AP$53,MATCH(Kulturmodeller!$D621,'Data - CO2'!$A$5:$A$53,0),BR$20)*AB621*$B616)</f>
        <v/>
      </c>
      <c r="BS621" t="str" cm="1">
        <f t="array" ref="BS621">IF($D621="","",INDEX('Data - CO2'!$B$5:$AP$53,MATCH(Kulturmodeller!$D621,'Data - CO2'!$A$5:$A$53,0),BS$20)*AC621*$B616)</f>
        <v/>
      </c>
      <c r="BT621" t="str" cm="1">
        <f t="array" ref="BT621">IF($D621="","",INDEX('Data - CO2'!$B$5:$AP$53,MATCH(Kulturmodeller!$D621,'Data - CO2'!$A$5:$A$53,0),BT$20)*AD621*$B616)</f>
        <v/>
      </c>
      <c r="BU621" t="str" cm="1">
        <f t="array" ref="BU621">IF($D621="","",INDEX('Data - CO2'!$B$5:$AP$53,MATCH(Kulturmodeller!$D621,'Data - CO2'!$A$5:$A$53,0),BU$20)*AE621*$B616)</f>
        <v/>
      </c>
      <c r="BV621" t="str" cm="1">
        <f t="array" ref="BV621">IF($D621="","",INDEX('Data - CO2'!$B$5:$AP$53,MATCH(Kulturmodeller!$D621,'Data - CO2'!$A$5:$A$53,0),BV$20)*AF621*$B616)</f>
        <v/>
      </c>
      <c r="BW621" t="str" cm="1">
        <f t="array" ref="BW621">IF($D621="","",INDEX('Data - CO2'!$B$5:$AP$53,MATCH(Kulturmodeller!$D621,'Data - CO2'!$A$5:$A$53,0),BW$20)*AG621*$B616)</f>
        <v/>
      </c>
      <c r="BX621" t="str" cm="1">
        <f t="array" ref="BX621">IF($D621="","",INDEX('Data - CO2'!$B$5:$AP$53,MATCH(Kulturmodeller!$D621,'Data - CO2'!$A$5:$A$53,0),BX$20)*AH621*$B616)</f>
        <v/>
      </c>
      <c r="BY621" t="str" cm="1">
        <f t="array" ref="BY621">IF($D621="","",INDEX('Data - CO2'!$B$5:$AP$53,MATCH(Kulturmodeller!$D621,'Data - CO2'!$A$5:$A$53,0),BY$20)*AI621*$B616)</f>
        <v/>
      </c>
      <c r="BZ621" t="str" cm="1">
        <f t="array" ref="BZ621">IF($D621="","",INDEX('Data - CO2'!$B$5:$AP$53,MATCH(Kulturmodeller!$D621,'Data - CO2'!$A$5:$A$53,0),BZ$20)*AJ621*$B616)</f>
        <v/>
      </c>
      <c r="CA621" t="str" cm="1">
        <f t="array" ref="CA621">IF($D621="","",INDEX('Data - CO2'!$B$5:$AP$53,MATCH(Kulturmodeller!$D621,'Data - CO2'!$A$5:$A$53,0),CA$20)*AK621*$B616)</f>
        <v/>
      </c>
      <c r="CB621" t="str" cm="1">
        <f t="array" ref="CB621">IF($D621="","",INDEX('Data - CO2'!$B$5:$AP$53,MATCH(Kulturmodeller!$D621,'Data - CO2'!$A$5:$A$53,0),CB$20)*AL621*$B616)</f>
        <v/>
      </c>
      <c r="CC621" t="str" cm="1">
        <f t="array" ref="CC621">IF($D621="","",INDEX('Data - CO2'!$B$5:$AP$53,MATCH(Kulturmodeller!$D621,'Data - CO2'!$A$5:$A$53,0),CC$20)*AM621*$B616)</f>
        <v/>
      </c>
      <c r="CD621" t="str" cm="1">
        <f t="array" ref="CD621">IF($D621="","",INDEX('Data - CO2'!$B$5:$AP$53,MATCH(Kulturmodeller!$D621,'Data - CO2'!$A$5:$A$53,0),CD$20)*AN621*$B616)</f>
        <v/>
      </c>
      <c r="CE621" t="str" cm="1">
        <f t="array" ref="CE621">IF($D621="","",INDEX('Data - CO2'!$B$5:$AP$53,MATCH(Kulturmodeller!$D621,'Data - CO2'!$A$5:$A$53,0),CE$20)*AO621*$B616)</f>
        <v/>
      </c>
      <c r="CF621" t="str" cm="1">
        <f t="array" ref="CF621">IF($D621="","",INDEX('Data - CO2'!$B$5:$AP$53,MATCH(Kulturmodeller!$D621,'Data - CO2'!$A$5:$A$53,0),CF$20)*AP621*$B616)</f>
        <v/>
      </c>
      <c r="CG621" t="str" cm="1">
        <f t="array" ref="CG621">IF($D621="","",INDEX('Data - CO2'!$B$5:$AP$53,MATCH(Kulturmodeller!$D621,'Data - CO2'!$A$5:$A$53,0),CG$20)*AQ621*$B616)</f>
        <v/>
      </c>
      <c r="CH621" t="str" cm="1">
        <f t="array" ref="CH621">IF($D621="","",INDEX('Data - CO2'!$B$5:$AP$53,MATCH(Kulturmodeller!$D621,'Data - CO2'!$A$5:$A$53,0),CH$20)*AR621*$B616)</f>
        <v/>
      </c>
      <c r="CI621" s="11" t="str" cm="1">
        <f t="array" ref="CI621">IF($D621="","",INDEX('Data - CO2'!$B$5:$AP$53,MATCH(Kulturmodeller!$D621,'Data - CO2'!$A$5:$A$53,0),CI$20)*AS621*$B616)</f>
        <v/>
      </c>
    </row>
    <row r="622" spans="1:87" x14ac:dyDescent="0.3">
      <c r="A622" s="351" t="s">
        <v>637</v>
      </c>
      <c r="B622" s="49"/>
      <c r="C622" s="130" t="str">
        <f>'Katalog over Kulturmodeller '!F211</f>
        <v>Valgfri</v>
      </c>
      <c r="D622" s="131" t="s">
        <v>58</v>
      </c>
      <c r="E622" s="139">
        <f>'Katalog over Kulturmodeller '!W211</f>
        <v>0.1</v>
      </c>
      <c r="F622" s="40">
        <f>E622</f>
        <v>0.1</v>
      </c>
      <c r="G622" s="40">
        <f t="shared" ref="G622:G623" si="10578">F622</f>
        <v>0.1</v>
      </c>
      <c r="H622" s="40">
        <f>G622*2/3</f>
        <v>6.6666666666666666E-2</v>
      </c>
      <c r="I622" s="40">
        <f>H622*0.5</f>
        <v>3.3333333333333333E-2</v>
      </c>
      <c r="J622" s="40">
        <v>0</v>
      </c>
      <c r="K622" s="40">
        <f t="shared" ref="K622:K623" si="10579">J622</f>
        <v>0</v>
      </c>
      <c r="L622" s="40">
        <f t="shared" ref="L622:L623" si="10580">K622</f>
        <v>0</v>
      </c>
      <c r="M622" s="40">
        <f t="shared" ref="M622:M623" si="10581">L622</f>
        <v>0</v>
      </c>
      <c r="N622" s="40">
        <f t="shared" ref="N622:N623" si="10582">M622</f>
        <v>0</v>
      </c>
      <c r="O622" s="40">
        <f t="shared" ref="O622:O623" si="10583">N622</f>
        <v>0</v>
      </c>
      <c r="P622" s="40">
        <f t="shared" ref="P622:P623" si="10584">O622</f>
        <v>0</v>
      </c>
      <c r="Q622" s="40">
        <f t="shared" ref="Q622:Q623" si="10585">P622</f>
        <v>0</v>
      </c>
      <c r="R622" s="40">
        <f t="shared" ref="R622:R623" si="10586">Q622</f>
        <v>0</v>
      </c>
      <c r="S622" s="40">
        <f t="shared" ref="S622:S623" si="10587">R622</f>
        <v>0</v>
      </c>
      <c r="T622" s="40">
        <f t="shared" ref="T622:T623" si="10588">S622</f>
        <v>0</v>
      </c>
      <c r="U622" s="40">
        <f t="shared" ref="U622:U623" si="10589">T622</f>
        <v>0</v>
      </c>
      <c r="V622" s="40">
        <f t="shared" ref="V622:V623" si="10590">U622</f>
        <v>0</v>
      </c>
      <c r="W622" s="40">
        <f t="shared" ref="W622:W623" si="10591">V622</f>
        <v>0</v>
      </c>
      <c r="X622" s="40">
        <f t="shared" ref="X622:X623" si="10592">W622</f>
        <v>0</v>
      </c>
      <c r="Y622" s="40">
        <f t="shared" ref="Y622:Y623" si="10593">X622</f>
        <v>0</v>
      </c>
      <c r="Z622" s="40">
        <f t="shared" ref="Z622:Z623" si="10594">Y622</f>
        <v>0</v>
      </c>
      <c r="AA622" s="40">
        <f t="shared" ref="AA622:AA623" si="10595">Z622</f>
        <v>0</v>
      </c>
      <c r="AB622" s="40">
        <f t="shared" ref="AB622:AB623" si="10596">AA622</f>
        <v>0</v>
      </c>
      <c r="AC622" s="40">
        <f t="shared" ref="AC622:AC623" si="10597">AB622</f>
        <v>0</v>
      </c>
      <c r="AD622" s="40">
        <f t="shared" ref="AD622:AD623" si="10598">AC622</f>
        <v>0</v>
      </c>
      <c r="AE622" s="40">
        <f t="shared" ref="AE622:AE623" si="10599">AD622</f>
        <v>0</v>
      </c>
      <c r="AF622" s="40">
        <f t="shared" ref="AF622:AF623" si="10600">AE622</f>
        <v>0</v>
      </c>
      <c r="AG622" s="40">
        <f t="shared" ref="AG622:AG623" si="10601">AF622</f>
        <v>0</v>
      </c>
      <c r="AH622" s="40">
        <f t="shared" ref="AH622:AH623" si="10602">AG622</f>
        <v>0</v>
      </c>
      <c r="AI622" s="40">
        <f t="shared" ref="AI622:AI623" si="10603">AH622</f>
        <v>0</v>
      </c>
      <c r="AJ622" s="40">
        <f t="shared" ref="AJ622:AJ623" si="10604">AI622</f>
        <v>0</v>
      </c>
      <c r="AK622" s="40">
        <f t="shared" ref="AK622:AK623" si="10605">AJ622</f>
        <v>0</v>
      </c>
      <c r="AL622" s="40">
        <f t="shared" ref="AL622:AL623" si="10606">AK622</f>
        <v>0</v>
      </c>
      <c r="AM622" s="40">
        <f t="shared" ref="AM622:AM623" si="10607">AL622</f>
        <v>0</v>
      </c>
      <c r="AN622" s="40">
        <f t="shared" ref="AN622:AN623" si="10608">AM622</f>
        <v>0</v>
      </c>
      <c r="AO622" s="40">
        <f t="shared" ref="AO622:AO623" si="10609">AN622</f>
        <v>0</v>
      </c>
      <c r="AP622" s="40">
        <f t="shared" ref="AP622:AP623" si="10610">AO622</f>
        <v>0</v>
      </c>
      <c r="AQ622" s="40">
        <f t="shared" ref="AQ622:AQ623" si="10611">AP622</f>
        <v>0</v>
      </c>
      <c r="AR622" s="40">
        <f t="shared" ref="AR622:AR623" si="10612">AQ622</f>
        <v>0</v>
      </c>
      <c r="AS622" s="41">
        <f t="shared" ref="AS622:AS623" si="10613">AR622</f>
        <v>0</v>
      </c>
      <c r="AU622" s="10" cm="1">
        <f t="array" ref="AU622">IF($D622="","",INDEX('Data - CO2'!$B$5:$AP$53,MATCH(Kulturmodeller!$D622,'Data - CO2'!$A$5:$A$53,0),AU$20)*E622)</f>
        <v>0</v>
      </c>
      <c r="AV622" cm="1">
        <f t="array" ref="AV622">IF($D622="","",INDEX('Data - CO2'!$B$5:$AP$53,MATCH(Kulturmodeller!$D622,'Data - CO2'!$A$5:$A$53,0),AV$20)*F622)</f>
        <v>0.88136465041360701</v>
      </c>
      <c r="AW622" cm="1">
        <f t="array" ref="AW622">IF($D622="","",INDEX('Data - CO2'!$B$5:$AP$53,MATCH(Kulturmodeller!$D622,'Data - CO2'!$A$5:$A$53,0),AW$20)*G622)</f>
        <v>5.1741980743614837</v>
      </c>
      <c r="AX622" cm="1">
        <f t="array" ref="AX622">IF($D622="","",INDEX('Data - CO2'!$B$5:$AP$53,MATCH(Kulturmodeller!$D622,'Data - CO2'!$A$5:$A$53,0),AX$20)*H622)</f>
        <v>6.3399497186418801</v>
      </c>
      <c r="AY622" cm="1">
        <f t="array" ref="AY622">IF($D622="","",INDEX('Data - CO2'!$B$5:$AP$53,MATCH(Kulturmodeller!$D622,'Data - CO2'!$A$5:$A$53,0),AY$20)*I622)</f>
        <v>5.0032133321812431</v>
      </c>
      <c r="AZ622" cm="1">
        <f t="array" ref="AZ622">IF($D622="","",INDEX('Data - CO2'!$B$5:$AP$53,MATCH(Kulturmodeller!$D622,'Data - CO2'!$A$5:$A$53,0),AZ$20)*J622*$B616)</f>
        <v>0</v>
      </c>
      <c r="BA622" cm="1">
        <f t="array" ref="BA622">IF($D622="","",INDEX('Data - CO2'!$B$5:$AP$53,MATCH(Kulturmodeller!$D622,'Data - CO2'!$A$5:$A$53,0),BA$20)*K622*$B616)</f>
        <v>0</v>
      </c>
      <c r="BB622" cm="1">
        <f t="array" ref="BB622">IF($D622="","",INDEX('Data - CO2'!$B$5:$AP$53,MATCH(Kulturmodeller!$D622,'Data - CO2'!$A$5:$A$53,0),BB$20)*L622*$B616)</f>
        <v>0</v>
      </c>
      <c r="BC622" cm="1">
        <f t="array" ref="BC622">IF($D622="","",INDEX('Data - CO2'!$B$5:$AP$53,MATCH(Kulturmodeller!$D622,'Data - CO2'!$A$5:$A$53,0),BC$20)*M622*$B616)</f>
        <v>0</v>
      </c>
      <c r="BD622" cm="1">
        <f t="array" ref="BD622">IF($D622="","",INDEX('Data - CO2'!$B$5:$AP$53,MATCH(Kulturmodeller!$D622,'Data - CO2'!$A$5:$A$53,0),BD$20)*N622*$B616)</f>
        <v>0</v>
      </c>
      <c r="BE622" cm="1">
        <f t="array" ref="BE622">IF($D622="","",INDEX('Data - CO2'!$B$5:$AP$53,MATCH(Kulturmodeller!$D622,'Data - CO2'!$A$5:$A$53,0),BE$20)*O622*$B616)</f>
        <v>0</v>
      </c>
      <c r="BF622" cm="1">
        <f t="array" ref="BF622">IF($D622="","",INDEX('Data - CO2'!$B$5:$AP$53,MATCH(Kulturmodeller!$D622,'Data - CO2'!$A$5:$A$53,0),BF$20)*P622*$B616)</f>
        <v>0</v>
      </c>
      <c r="BG622" cm="1">
        <f t="array" ref="BG622">IF($D622="","",INDEX('Data - CO2'!$B$5:$AP$53,MATCH(Kulturmodeller!$D622,'Data - CO2'!$A$5:$A$53,0),BG$20)*Q622*$B616)</f>
        <v>0</v>
      </c>
      <c r="BH622" cm="1">
        <f t="array" ref="BH622">IF($D622="","",INDEX('Data - CO2'!$B$5:$AP$53,MATCH(Kulturmodeller!$D622,'Data - CO2'!$A$5:$A$53,0),BH$20)*R622*$B616)</f>
        <v>0</v>
      </c>
      <c r="BI622" cm="1">
        <f t="array" ref="BI622">IF($D622="","",INDEX('Data - CO2'!$B$5:$AP$53,MATCH(Kulturmodeller!$D622,'Data - CO2'!$A$5:$A$53,0),BI$20)*S622*$B616)</f>
        <v>0</v>
      </c>
      <c r="BJ622" cm="1">
        <f t="array" ref="BJ622">IF($D622="","",INDEX('Data - CO2'!$B$5:$AP$53,MATCH(Kulturmodeller!$D622,'Data - CO2'!$A$5:$A$53,0),BJ$20)*T622*$B616)</f>
        <v>0</v>
      </c>
      <c r="BK622" cm="1">
        <f t="array" ref="BK622">IF($D622="","",INDEX('Data - CO2'!$B$5:$AP$53,MATCH(Kulturmodeller!$D622,'Data - CO2'!$A$5:$A$53,0),BK$20)*U622*$B616)</f>
        <v>0</v>
      </c>
      <c r="BL622" cm="1">
        <f t="array" ref="BL622">IF($D622="","",INDEX('Data - CO2'!$B$5:$AP$53,MATCH(Kulturmodeller!$D622,'Data - CO2'!$A$5:$A$53,0),BL$20)*V622*$B616)</f>
        <v>0</v>
      </c>
      <c r="BM622" cm="1">
        <f t="array" ref="BM622">IF($D622="","",INDEX('Data - CO2'!$B$5:$AP$53,MATCH(Kulturmodeller!$D622,'Data - CO2'!$A$5:$A$53,0),BM$20)*W622*$B616)</f>
        <v>0</v>
      </c>
      <c r="BN622" cm="1">
        <f t="array" ref="BN622">IF($D622="","",INDEX('Data - CO2'!$B$5:$AP$53,MATCH(Kulturmodeller!$D622,'Data - CO2'!$A$5:$A$53,0),BN$20)*X622*$B616)</f>
        <v>0</v>
      </c>
      <c r="BO622" cm="1">
        <f t="array" ref="BO622">IF($D622="","",INDEX('Data - CO2'!$B$5:$AP$53,MATCH(Kulturmodeller!$D622,'Data - CO2'!$A$5:$A$53,0),BO$20)*Y622*$B616)</f>
        <v>0</v>
      </c>
      <c r="BP622" cm="1">
        <f t="array" ref="BP622">IF($D622="","",INDEX('Data - CO2'!$B$5:$AP$53,MATCH(Kulturmodeller!$D622,'Data - CO2'!$A$5:$A$53,0),BP$20)*Z622*$B616)</f>
        <v>0</v>
      </c>
      <c r="BQ622" cm="1">
        <f t="array" ref="BQ622">IF($D622="","",INDEX('Data - CO2'!$B$5:$AP$53,MATCH(Kulturmodeller!$D622,'Data - CO2'!$A$5:$A$53,0),BQ$20)*AA622*$B616)</f>
        <v>0</v>
      </c>
      <c r="BR622" cm="1">
        <f t="array" ref="BR622">IF($D622="","",INDEX('Data - CO2'!$B$5:$AP$53,MATCH(Kulturmodeller!$D622,'Data - CO2'!$A$5:$A$53,0),BR$20)*AB622*$B616)</f>
        <v>0</v>
      </c>
      <c r="BS622" cm="1">
        <f t="array" ref="BS622">IF($D622="","",INDEX('Data - CO2'!$B$5:$AP$53,MATCH(Kulturmodeller!$D622,'Data - CO2'!$A$5:$A$53,0),BS$20)*AC622*$B616)</f>
        <v>0</v>
      </c>
      <c r="BT622" cm="1">
        <f t="array" ref="BT622">IF($D622="","",INDEX('Data - CO2'!$B$5:$AP$53,MATCH(Kulturmodeller!$D622,'Data - CO2'!$A$5:$A$53,0),BT$20)*AD622*$B616)</f>
        <v>0</v>
      </c>
      <c r="BU622" cm="1">
        <f t="array" ref="BU622">IF($D622="","",INDEX('Data - CO2'!$B$5:$AP$53,MATCH(Kulturmodeller!$D622,'Data - CO2'!$A$5:$A$53,0),BU$20)*AE622*$B616)</f>
        <v>0</v>
      </c>
      <c r="BV622" cm="1">
        <f t="array" ref="BV622">IF($D622="","",INDEX('Data - CO2'!$B$5:$AP$53,MATCH(Kulturmodeller!$D622,'Data - CO2'!$A$5:$A$53,0),BV$20)*AF622*$B616)</f>
        <v>0</v>
      </c>
      <c r="BW622" cm="1">
        <f t="array" ref="BW622">IF($D622="","",INDEX('Data - CO2'!$B$5:$AP$53,MATCH(Kulturmodeller!$D622,'Data - CO2'!$A$5:$A$53,0),BW$20)*AG622*$B616)</f>
        <v>0</v>
      </c>
      <c r="BX622" cm="1">
        <f t="array" ref="BX622">IF($D622="","",INDEX('Data - CO2'!$B$5:$AP$53,MATCH(Kulturmodeller!$D622,'Data - CO2'!$A$5:$A$53,0),BX$20)*AH622*$B616)</f>
        <v>0</v>
      </c>
      <c r="BY622" cm="1">
        <f t="array" ref="BY622">IF($D622="","",INDEX('Data - CO2'!$B$5:$AP$53,MATCH(Kulturmodeller!$D622,'Data - CO2'!$A$5:$A$53,0),BY$20)*AI622*$B616)</f>
        <v>0</v>
      </c>
      <c r="BZ622" cm="1">
        <f t="array" ref="BZ622">IF($D622="","",INDEX('Data - CO2'!$B$5:$AP$53,MATCH(Kulturmodeller!$D622,'Data - CO2'!$A$5:$A$53,0),BZ$20)*AJ622*$B616)</f>
        <v>0</v>
      </c>
      <c r="CA622" cm="1">
        <f t="array" ref="CA622">IF($D622="","",INDEX('Data - CO2'!$B$5:$AP$53,MATCH(Kulturmodeller!$D622,'Data - CO2'!$A$5:$A$53,0),CA$20)*AK622*$B616)</f>
        <v>0</v>
      </c>
      <c r="CB622" cm="1">
        <f t="array" ref="CB622">IF($D622="","",INDEX('Data - CO2'!$B$5:$AP$53,MATCH(Kulturmodeller!$D622,'Data - CO2'!$A$5:$A$53,0),CB$20)*AL622*$B616)</f>
        <v>0</v>
      </c>
      <c r="CC622" cm="1">
        <f t="array" ref="CC622">IF($D622="","",INDEX('Data - CO2'!$B$5:$AP$53,MATCH(Kulturmodeller!$D622,'Data - CO2'!$A$5:$A$53,0),CC$20)*AM622*$B616)</f>
        <v>0</v>
      </c>
      <c r="CD622" cm="1">
        <f t="array" ref="CD622">IF($D622="","",INDEX('Data - CO2'!$B$5:$AP$53,MATCH(Kulturmodeller!$D622,'Data - CO2'!$A$5:$A$53,0),CD$20)*AN622*$B616)</f>
        <v>0</v>
      </c>
      <c r="CE622" cm="1">
        <f t="array" ref="CE622">IF($D622="","",INDEX('Data - CO2'!$B$5:$AP$53,MATCH(Kulturmodeller!$D622,'Data - CO2'!$A$5:$A$53,0),CE$20)*AO622*$B616)</f>
        <v>0</v>
      </c>
      <c r="CF622" cm="1">
        <f t="array" ref="CF622">IF($D622="","",INDEX('Data - CO2'!$B$5:$AP$53,MATCH(Kulturmodeller!$D622,'Data - CO2'!$A$5:$A$53,0),CF$20)*AP622*$B616)</f>
        <v>0</v>
      </c>
      <c r="CG622" cm="1">
        <f t="array" ref="CG622">IF($D622="","",INDEX('Data - CO2'!$B$5:$AP$53,MATCH(Kulturmodeller!$D622,'Data - CO2'!$A$5:$A$53,0),CG$20)*AQ622*$B616)</f>
        <v>0</v>
      </c>
      <c r="CH622" cm="1">
        <f t="array" ref="CH622">IF($D622="","",INDEX('Data - CO2'!$B$5:$AP$53,MATCH(Kulturmodeller!$D622,'Data - CO2'!$A$5:$A$53,0),CH$20)*AR622*$B616)</f>
        <v>0</v>
      </c>
      <c r="CI622" s="11" cm="1">
        <f t="array" ref="CI622">IF($D622="","",INDEX('Data - CO2'!$B$5:$AP$53,MATCH(Kulturmodeller!$D622,'Data - CO2'!$A$5:$A$53,0),CI$20)*AS622*$B616)</f>
        <v>0</v>
      </c>
    </row>
    <row r="623" spans="1:87" x14ac:dyDescent="0.3">
      <c r="A623" s="346" t="s">
        <v>638</v>
      </c>
      <c r="B623" s="42"/>
      <c r="C623" s="128" t="str">
        <f>'Katalog over Kulturmodeller '!F212</f>
        <v>Juletræer (NGR)</v>
      </c>
      <c r="D623" s="129" t="s">
        <v>634</v>
      </c>
      <c r="E623" s="140">
        <f>'Katalog over Kulturmodeller '!W212</f>
        <v>0</v>
      </c>
      <c r="F623" s="40">
        <f>E623</f>
        <v>0</v>
      </c>
      <c r="G623" s="40">
        <f t="shared" si="10578"/>
        <v>0</v>
      </c>
      <c r="H623" s="40">
        <f>G623*2/3</f>
        <v>0</v>
      </c>
      <c r="I623" s="40">
        <f>H623*0.5</f>
        <v>0</v>
      </c>
      <c r="J623" s="40">
        <v>0</v>
      </c>
      <c r="K623" s="40">
        <f t="shared" si="10579"/>
        <v>0</v>
      </c>
      <c r="L623" s="40">
        <f t="shared" si="10580"/>
        <v>0</v>
      </c>
      <c r="M623" s="40">
        <f t="shared" si="10581"/>
        <v>0</v>
      </c>
      <c r="N623" s="40">
        <f t="shared" si="10582"/>
        <v>0</v>
      </c>
      <c r="O623" s="40">
        <f t="shared" si="10583"/>
        <v>0</v>
      </c>
      <c r="P623" s="40">
        <f t="shared" si="10584"/>
        <v>0</v>
      </c>
      <c r="Q623" s="40">
        <f t="shared" si="10585"/>
        <v>0</v>
      </c>
      <c r="R623" s="40">
        <f t="shared" si="10586"/>
        <v>0</v>
      </c>
      <c r="S623" s="40">
        <f t="shared" si="10587"/>
        <v>0</v>
      </c>
      <c r="T623" s="40">
        <f t="shared" si="10588"/>
        <v>0</v>
      </c>
      <c r="U623" s="40">
        <f t="shared" si="10589"/>
        <v>0</v>
      </c>
      <c r="V623" s="40">
        <f t="shared" si="10590"/>
        <v>0</v>
      </c>
      <c r="W623" s="40">
        <f t="shared" si="10591"/>
        <v>0</v>
      </c>
      <c r="X623" s="40">
        <f t="shared" si="10592"/>
        <v>0</v>
      </c>
      <c r="Y623" s="40">
        <f t="shared" si="10593"/>
        <v>0</v>
      </c>
      <c r="Z623" s="40">
        <f t="shared" si="10594"/>
        <v>0</v>
      </c>
      <c r="AA623" s="40">
        <f t="shared" si="10595"/>
        <v>0</v>
      </c>
      <c r="AB623" s="40">
        <f t="shared" si="10596"/>
        <v>0</v>
      </c>
      <c r="AC623" s="40">
        <f t="shared" si="10597"/>
        <v>0</v>
      </c>
      <c r="AD623" s="40">
        <f t="shared" si="10598"/>
        <v>0</v>
      </c>
      <c r="AE623" s="40">
        <f t="shared" si="10599"/>
        <v>0</v>
      </c>
      <c r="AF623" s="40">
        <f t="shared" si="10600"/>
        <v>0</v>
      </c>
      <c r="AG623" s="40">
        <f t="shared" si="10601"/>
        <v>0</v>
      </c>
      <c r="AH623" s="40">
        <f t="shared" si="10602"/>
        <v>0</v>
      </c>
      <c r="AI623" s="40">
        <f t="shared" si="10603"/>
        <v>0</v>
      </c>
      <c r="AJ623" s="40">
        <f t="shared" si="10604"/>
        <v>0</v>
      </c>
      <c r="AK623" s="40">
        <f t="shared" si="10605"/>
        <v>0</v>
      </c>
      <c r="AL623" s="40">
        <f t="shared" si="10606"/>
        <v>0</v>
      </c>
      <c r="AM623" s="40">
        <f t="shared" si="10607"/>
        <v>0</v>
      </c>
      <c r="AN623" s="40">
        <f t="shared" si="10608"/>
        <v>0</v>
      </c>
      <c r="AO623" s="40">
        <f t="shared" si="10609"/>
        <v>0</v>
      </c>
      <c r="AP623" s="40">
        <f t="shared" si="10610"/>
        <v>0</v>
      </c>
      <c r="AQ623" s="40">
        <f t="shared" si="10611"/>
        <v>0</v>
      </c>
      <c r="AR623" s="40">
        <f t="shared" si="10612"/>
        <v>0</v>
      </c>
      <c r="AS623" s="41">
        <f t="shared" si="10613"/>
        <v>0</v>
      </c>
      <c r="AU623" s="12" cm="1">
        <f t="array" ref="AU623">IF($D623="","",INDEX('Data - CO2'!$B$5:$AP$53,MATCH(Kulturmodeller!$D623,'Data - CO2'!$A$5:$A$53,0),AU$20)*E623)</f>
        <v>0</v>
      </c>
      <c r="AV623" s="3" cm="1">
        <f t="array" ref="AV623">IF($D623="","",INDEX('Data - CO2'!$B$5:$AP$53,MATCH(Kulturmodeller!$D623,'Data - CO2'!$A$5:$A$53,0),AV$20)*F623)</f>
        <v>0</v>
      </c>
      <c r="AW623" s="3" cm="1">
        <f t="array" ref="AW623">IF($D623="","",INDEX('Data - CO2'!$B$5:$AP$53,MATCH(Kulturmodeller!$D623,'Data - CO2'!$A$5:$A$53,0),AW$20)*G623)</f>
        <v>0</v>
      </c>
      <c r="AX623" s="3" cm="1">
        <f t="array" ref="AX623">IF($D623="","",INDEX('Data - CO2'!$B$5:$AP$53,MATCH(Kulturmodeller!$D623,'Data - CO2'!$A$5:$A$53,0),AX$20)*H623)</f>
        <v>0</v>
      </c>
      <c r="AY623" s="3" cm="1">
        <f t="array" ref="AY623">IF($D623="","",INDEX('Data - CO2'!$B$5:$AP$53,MATCH(Kulturmodeller!$D623,'Data - CO2'!$A$5:$A$53,0),AY$20)*I623)</f>
        <v>0</v>
      </c>
      <c r="AZ623" s="3" cm="1">
        <f t="array" ref="AZ623">IF($D623="","",INDEX('Data - CO2'!$B$5:$AP$53,MATCH(Kulturmodeller!$D623,'Data - CO2'!$A$5:$A$53,0),AZ$20)*J623*$B616)</f>
        <v>0</v>
      </c>
      <c r="BA623" s="3" cm="1">
        <f t="array" ref="BA623">IF($D623="","",INDEX('Data - CO2'!$B$5:$AP$53,MATCH(Kulturmodeller!$D623,'Data - CO2'!$A$5:$A$53,0),BA$20)*K623*$B616)</f>
        <v>0</v>
      </c>
      <c r="BB623" s="3" cm="1">
        <f t="array" ref="BB623">IF($D623="","",INDEX('Data - CO2'!$B$5:$AP$53,MATCH(Kulturmodeller!$D623,'Data - CO2'!$A$5:$A$53,0),BB$20)*L623*$B616)</f>
        <v>0</v>
      </c>
      <c r="BC623" s="3" cm="1">
        <f t="array" ref="BC623">IF($D623="","",INDEX('Data - CO2'!$B$5:$AP$53,MATCH(Kulturmodeller!$D623,'Data - CO2'!$A$5:$A$53,0),BC$20)*M623*$B616)</f>
        <v>0</v>
      </c>
      <c r="BD623" s="3" cm="1">
        <f t="array" ref="BD623">IF($D623="","",INDEX('Data - CO2'!$B$5:$AP$53,MATCH(Kulturmodeller!$D623,'Data - CO2'!$A$5:$A$53,0),BD$20)*N623*$B616)</f>
        <v>0</v>
      </c>
      <c r="BE623" s="3" cm="1">
        <f t="array" ref="BE623">IF($D623="","",INDEX('Data - CO2'!$B$5:$AP$53,MATCH(Kulturmodeller!$D623,'Data - CO2'!$A$5:$A$53,0),BE$20)*O623*$B616)</f>
        <v>0</v>
      </c>
      <c r="BF623" s="3" cm="1">
        <f t="array" ref="BF623">IF($D623="","",INDEX('Data - CO2'!$B$5:$AP$53,MATCH(Kulturmodeller!$D623,'Data - CO2'!$A$5:$A$53,0),BF$20)*P623*$B616)</f>
        <v>0</v>
      </c>
      <c r="BG623" s="3" cm="1">
        <f t="array" ref="BG623">IF($D623="","",INDEX('Data - CO2'!$B$5:$AP$53,MATCH(Kulturmodeller!$D623,'Data - CO2'!$A$5:$A$53,0),BG$20)*Q623*$B616)</f>
        <v>0</v>
      </c>
      <c r="BH623" s="3" cm="1">
        <f t="array" ref="BH623">IF($D623="","",INDEX('Data - CO2'!$B$5:$AP$53,MATCH(Kulturmodeller!$D623,'Data - CO2'!$A$5:$A$53,0),BH$20)*R623*$B616)</f>
        <v>0</v>
      </c>
      <c r="BI623" s="3" cm="1">
        <f t="array" ref="BI623">IF($D623="","",INDEX('Data - CO2'!$B$5:$AP$53,MATCH(Kulturmodeller!$D623,'Data - CO2'!$A$5:$A$53,0),BI$20)*S623*$B616)</f>
        <v>0</v>
      </c>
      <c r="BJ623" s="3" cm="1">
        <f t="array" ref="BJ623">IF($D623="","",INDEX('Data - CO2'!$B$5:$AP$53,MATCH(Kulturmodeller!$D623,'Data - CO2'!$A$5:$A$53,0),BJ$20)*T623*$B616)</f>
        <v>0</v>
      </c>
      <c r="BK623" s="3" cm="1">
        <f t="array" ref="BK623">IF($D623="","",INDEX('Data - CO2'!$B$5:$AP$53,MATCH(Kulturmodeller!$D623,'Data - CO2'!$A$5:$A$53,0),BK$20)*U623*$B616)</f>
        <v>0</v>
      </c>
      <c r="BL623" s="3" cm="1">
        <f t="array" ref="BL623">IF($D623="","",INDEX('Data - CO2'!$B$5:$AP$53,MATCH(Kulturmodeller!$D623,'Data - CO2'!$A$5:$A$53,0),BL$20)*V623*$B616)</f>
        <v>0</v>
      </c>
      <c r="BM623" s="3" cm="1">
        <f t="array" ref="BM623">IF($D623="","",INDEX('Data - CO2'!$B$5:$AP$53,MATCH(Kulturmodeller!$D623,'Data - CO2'!$A$5:$A$53,0),BM$20)*W623*$B616)</f>
        <v>0</v>
      </c>
      <c r="BN623" s="3" cm="1">
        <f t="array" ref="BN623">IF($D623="","",INDEX('Data - CO2'!$B$5:$AP$53,MATCH(Kulturmodeller!$D623,'Data - CO2'!$A$5:$A$53,0),BN$20)*X623*$B616)</f>
        <v>0</v>
      </c>
      <c r="BO623" s="3" cm="1">
        <f t="array" ref="BO623">IF($D623="","",INDEX('Data - CO2'!$B$5:$AP$53,MATCH(Kulturmodeller!$D623,'Data - CO2'!$A$5:$A$53,0),BO$20)*Y623*$B616)</f>
        <v>0</v>
      </c>
      <c r="BP623" s="3" cm="1">
        <f t="array" ref="BP623">IF($D623="","",INDEX('Data - CO2'!$B$5:$AP$53,MATCH(Kulturmodeller!$D623,'Data - CO2'!$A$5:$A$53,0),BP$20)*Z623*$B616)</f>
        <v>0</v>
      </c>
      <c r="BQ623" s="3" cm="1">
        <f t="array" ref="BQ623">IF($D623="","",INDEX('Data - CO2'!$B$5:$AP$53,MATCH(Kulturmodeller!$D623,'Data - CO2'!$A$5:$A$53,0),BQ$20)*AA623*$B616)</f>
        <v>0</v>
      </c>
      <c r="BR623" s="3" cm="1">
        <f t="array" ref="BR623">IF($D623="","",INDEX('Data - CO2'!$B$5:$AP$53,MATCH(Kulturmodeller!$D623,'Data - CO2'!$A$5:$A$53,0),BR$20)*AB623*$B616)</f>
        <v>0</v>
      </c>
      <c r="BS623" s="3" cm="1">
        <f t="array" ref="BS623">IF($D623="","",INDEX('Data - CO2'!$B$5:$AP$53,MATCH(Kulturmodeller!$D623,'Data - CO2'!$A$5:$A$53,0),BS$20)*AC623*$B616)</f>
        <v>0</v>
      </c>
      <c r="BT623" s="3" cm="1">
        <f t="array" ref="BT623">IF($D623="","",INDEX('Data - CO2'!$B$5:$AP$53,MATCH(Kulturmodeller!$D623,'Data - CO2'!$A$5:$A$53,0),BT$20)*AD623*$B616)</f>
        <v>0</v>
      </c>
      <c r="BU623" s="3" cm="1">
        <f t="array" ref="BU623">IF($D623="","",INDEX('Data - CO2'!$B$5:$AP$53,MATCH(Kulturmodeller!$D623,'Data - CO2'!$A$5:$A$53,0),BU$20)*AE623*$B616)</f>
        <v>0</v>
      </c>
      <c r="BV623" s="3" cm="1">
        <f t="array" ref="BV623">IF($D623="","",INDEX('Data - CO2'!$B$5:$AP$53,MATCH(Kulturmodeller!$D623,'Data - CO2'!$A$5:$A$53,0),BV$20)*AF623*$B616)</f>
        <v>0</v>
      </c>
      <c r="BW623" s="3" cm="1">
        <f t="array" ref="BW623">IF($D623="","",INDEX('Data - CO2'!$B$5:$AP$53,MATCH(Kulturmodeller!$D623,'Data - CO2'!$A$5:$A$53,0),BW$20)*AG623*$B616)</f>
        <v>0</v>
      </c>
      <c r="BX623" s="3" cm="1">
        <f t="array" ref="BX623">IF($D623="","",INDEX('Data - CO2'!$B$5:$AP$53,MATCH(Kulturmodeller!$D623,'Data - CO2'!$A$5:$A$53,0),BX$20)*AH623*$B616)</f>
        <v>0</v>
      </c>
      <c r="BY623" s="3" cm="1">
        <f t="array" ref="BY623">IF($D623="","",INDEX('Data - CO2'!$B$5:$AP$53,MATCH(Kulturmodeller!$D623,'Data - CO2'!$A$5:$A$53,0),BY$20)*AI623*$B616)</f>
        <v>0</v>
      </c>
      <c r="BZ623" s="3" cm="1">
        <f t="array" ref="BZ623">IF($D623="","",INDEX('Data - CO2'!$B$5:$AP$53,MATCH(Kulturmodeller!$D623,'Data - CO2'!$A$5:$A$53,0),BZ$20)*AJ623*$B616)</f>
        <v>0</v>
      </c>
      <c r="CA623" s="3" cm="1">
        <f t="array" ref="CA623">IF($D623="","",INDEX('Data - CO2'!$B$5:$AP$53,MATCH(Kulturmodeller!$D623,'Data - CO2'!$A$5:$A$53,0),CA$20)*AK623*$B616)</f>
        <v>0</v>
      </c>
      <c r="CB623" s="3" cm="1">
        <f t="array" ref="CB623">IF($D623="","",INDEX('Data - CO2'!$B$5:$AP$53,MATCH(Kulturmodeller!$D623,'Data - CO2'!$A$5:$A$53,0),CB$20)*AL623*$B616)</f>
        <v>0</v>
      </c>
      <c r="CC623" s="3" cm="1">
        <f t="array" ref="CC623">IF($D623="","",INDEX('Data - CO2'!$B$5:$AP$53,MATCH(Kulturmodeller!$D623,'Data - CO2'!$A$5:$A$53,0),CC$20)*AM623*$B616)</f>
        <v>0</v>
      </c>
      <c r="CD623" s="3" cm="1">
        <f t="array" ref="CD623">IF($D623="","",INDEX('Data - CO2'!$B$5:$AP$53,MATCH(Kulturmodeller!$D623,'Data - CO2'!$A$5:$A$53,0),CD$20)*AN623*$B616)</f>
        <v>0</v>
      </c>
      <c r="CE623" s="3" cm="1">
        <f t="array" ref="CE623">IF($D623="","",INDEX('Data - CO2'!$B$5:$AP$53,MATCH(Kulturmodeller!$D623,'Data - CO2'!$A$5:$A$53,0),CE$20)*AO623*$B616)</f>
        <v>0</v>
      </c>
      <c r="CF623" s="3" cm="1">
        <f t="array" ref="CF623">IF($D623="","",INDEX('Data - CO2'!$B$5:$AP$53,MATCH(Kulturmodeller!$D623,'Data - CO2'!$A$5:$A$53,0),CF$20)*AP623*$B616)</f>
        <v>0</v>
      </c>
      <c r="CG623" s="3" cm="1">
        <f t="array" ref="CG623">IF($D623="","",INDEX('Data - CO2'!$B$5:$AP$53,MATCH(Kulturmodeller!$D623,'Data - CO2'!$A$5:$A$53,0),CG$20)*AQ623*$B616)</f>
        <v>0</v>
      </c>
      <c r="CH623" s="3" cm="1">
        <f t="array" ref="CH623">IF($D623="","",INDEX('Data - CO2'!$B$5:$AP$53,MATCH(Kulturmodeller!$D623,'Data - CO2'!$A$5:$A$53,0),CH$20)*AR623*$B616)</f>
        <v>0</v>
      </c>
      <c r="CI623" s="13" cm="1">
        <f t="array" ref="CI623">IF($D623="","",INDEX('Data - CO2'!$B$5:$AP$53,MATCH(Kulturmodeller!$D623,'Data - CO2'!$A$5:$A$53,0),CI$20)*AS623*$B616)</f>
        <v>0</v>
      </c>
    </row>
    <row r="624" spans="1:87" x14ac:dyDescent="0.3">
      <c r="A624" s="33"/>
      <c r="B624" s="33"/>
      <c r="C624" s="33"/>
      <c r="D624" s="10"/>
      <c r="E624" s="479">
        <f>SUM(E617:E623)</f>
        <v>1</v>
      </c>
      <c r="F624" s="108">
        <f>SUM(F617:F623)</f>
        <v>1</v>
      </c>
      <c r="G624" s="109">
        <f>SUM(G617:G623)</f>
        <v>1</v>
      </c>
      <c r="H624" s="109">
        <f t="shared" ref="H624:AS624" si="10614">SUM(H617:H623)</f>
        <v>1</v>
      </c>
      <c r="I624" s="109">
        <f t="shared" si="10614"/>
        <v>0.99999999999999989</v>
      </c>
      <c r="J624" s="109">
        <f t="shared" si="10614"/>
        <v>1</v>
      </c>
      <c r="K624" s="109">
        <f t="shared" si="10614"/>
        <v>1</v>
      </c>
      <c r="L624" s="109">
        <f t="shared" si="10614"/>
        <v>1</v>
      </c>
      <c r="M624" s="109">
        <f t="shared" si="10614"/>
        <v>1</v>
      </c>
      <c r="N624" s="109">
        <f t="shared" si="10614"/>
        <v>1</v>
      </c>
      <c r="O624" s="109">
        <f t="shared" si="10614"/>
        <v>1</v>
      </c>
      <c r="P624" s="109">
        <f t="shared" si="10614"/>
        <v>1</v>
      </c>
      <c r="Q624" s="109">
        <f t="shared" si="10614"/>
        <v>1</v>
      </c>
      <c r="R624" s="109">
        <f t="shared" si="10614"/>
        <v>1</v>
      </c>
      <c r="S624" s="109">
        <f t="shared" si="10614"/>
        <v>1</v>
      </c>
      <c r="T624" s="109">
        <f t="shared" si="10614"/>
        <v>1</v>
      </c>
      <c r="U624" s="109">
        <f t="shared" si="10614"/>
        <v>1</v>
      </c>
      <c r="V624" s="109">
        <f t="shared" si="10614"/>
        <v>1</v>
      </c>
      <c r="W624" s="109">
        <f t="shared" si="10614"/>
        <v>1</v>
      </c>
      <c r="X624" s="109">
        <f t="shared" si="10614"/>
        <v>1</v>
      </c>
      <c r="Y624" s="109">
        <f t="shared" si="10614"/>
        <v>1</v>
      </c>
      <c r="Z624" s="109">
        <f t="shared" si="10614"/>
        <v>1</v>
      </c>
      <c r="AA624" s="109">
        <f t="shared" si="10614"/>
        <v>1</v>
      </c>
      <c r="AB624" s="109">
        <f t="shared" si="10614"/>
        <v>1</v>
      </c>
      <c r="AC624" s="109">
        <f t="shared" si="10614"/>
        <v>1</v>
      </c>
      <c r="AD624" s="109">
        <f t="shared" si="10614"/>
        <v>1</v>
      </c>
      <c r="AE624" s="109">
        <f t="shared" si="10614"/>
        <v>1</v>
      </c>
      <c r="AF624" s="109">
        <f t="shared" si="10614"/>
        <v>1</v>
      </c>
      <c r="AG624" s="109">
        <f t="shared" si="10614"/>
        <v>1</v>
      </c>
      <c r="AH624" s="109">
        <f t="shared" si="10614"/>
        <v>1</v>
      </c>
      <c r="AI624" s="109">
        <f t="shared" si="10614"/>
        <v>1</v>
      </c>
      <c r="AJ624" s="109">
        <f t="shared" si="10614"/>
        <v>1</v>
      </c>
      <c r="AK624" s="109">
        <f t="shared" si="10614"/>
        <v>1</v>
      </c>
      <c r="AL624" s="109">
        <f t="shared" si="10614"/>
        <v>1</v>
      </c>
      <c r="AM624" s="109">
        <f t="shared" si="10614"/>
        <v>1</v>
      </c>
      <c r="AN624" s="109">
        <f t="shared" si="10614"/>
        <v>1</v>
      </c>
      <c r="AO624" s="109">
        <f t="shared" si="10614"/>
        <v>1</v>
      </c>
      <c r="AP624" s="109">
        <f t="shared" si="10614"/>
        <v>1</v>
      </c>
      <c r="AQ624" s="109">
        <f t="shared" si="10614"/>
        <v>1</v>
      </c>
      <c r="AR624" s="109">
        <f t="shared" si="10614"/>
        <v>1</v>
      </c>
      <c r="AS624" s="110">
        <f t="shared" si="10614"/>
        <v>1</v>
      </c>
      <c r="AU624" s="111">
        <f>SUM(AU617:AU623)</f>
        <v>0</v>
      </c>
      <c r="AV624" s="112">
        <f t="shared" ref="AV624:CI624" si="10615">SUM(AV617:AV623)</f>
        <v>3.1091986011099308</v>
      </c>
      <c r="AW624" s="112">
        <f t="shared" si="10615"/>
        <v>20.026424412336979</v>
      </c>
      <c r="AX624" s="112">
        <f t="shared" si="10615"/>
        <v>44.845721705985753</v>
      </c>
      <c r="AY624" s="112">
        <f t="shared" si="10615"/>
        <v>84.765169591679268</v>
      </c>
      <c r="AZ624" s="112">
        <f t="shared" si="10615"/>
        <v>186.03457132360194</v>
      </c>
      <c r="BA624" s="112">
        <f t="shared" si="10615"/>
        <v>290.17342110657972</v>
      </c>
      <c r="BB624" s="112">
        <f t="shared" si="10615"/>
        <v>342.79001579534417</v>
      </c>
      <c r="BC624" s="112">
        <f t="shared" si="10615"/>
        <v>377.39509492649637</v>
      </c>
      <c r="BD624" s="112">
        <f t="shared" si="10615"/>
        <v>408.13165406275016</v>
      </c>
      <c r="BE624" s="112">
        <f t="shared" si="10615"/>
        <v>435.61643623640822</v>
      </c>
      <c r="BF624" s="112">
        <f t="shared" si="10615"/>
        <v>463.28547502645915</v>
      </c>
      <c r="BG624" s="112">
        <f t="shared" si="10615"/>
        <v>489.38632547553868</v>
      </c>
      <c r="BH624" s="112">
        <f t="shared" si="10615"/>
        <v>511.63117054652548</v>
      </c>
      <c r="BI624" s="112">
        <f t="shared" si="10615"/>
        <v>192.72700225674947</v>
      </c>
      <c r="BJ624" s="112">
        <f t="shared" si="10615"/>
        <v>206.74030815802703</v>
      </c>
      <c r="BK624" s="112">
        <f t="shared" si="10615"/>
        <v>75.181048866200712</v>
      </c>
      <c r="BL624" s="112">
        <f t="shared" si="10615"/>
        <v>106.08058628034148</v>
      </c>
      <c r="BM624" s="112">
        <f t="shared" si="10615"/>
        <v>184.27396595041014</v>
      </c>
      <c r="BN624" s="112">
        <f t="shared" si="10615"/>
        <v>272.58994918916488</v>
      </c>
      <c r="BO624" s="112">
        <f t="shared" si="10615"/>
        <v>338.87839237518165</v>
      </c>
      <c r="BP624" s="112">
        <f t="shared" si="10615"/>
        <v>389.49600279425135</v>
      </c>
      <c r="BQ624" s="112">
        <f t="shared" si="10615"/>
        <v>421.56755526940185</v>
      </c>
      <c r="BR624" s="112">
        <f t="shared" si="10615"/>
        <v>448.8560613518539</v>
      </c>
      <c r="BS624" s="112">
        <f t="shared" si="10615"/>
        <v>475.52077926455877</v>
      </c>
      <c r="BT624" s="112">
        <f t="shared" si="10615"/>
        <v>500.06727796302641</v>
      </c>
      <c r="BU624" s="112">
        <f t="shared" si="10615"/>
        <v>522.71680587409514</v>
      </c>
      <c r="BV624" s="112">
        <f t="shared" si="10615"/>
        <v>204.34926113451132</v>
      </c>
      <c r="BW624" s="112">
        <f t="shared" si="10615"/>
        <v>217.35014661655811</v>
      </c>
      <c r="BX624" s="112">
        <f t="shared" si="10615"/>
        <v>169.26631102341887</v>
      </c>
      <c r="BY624" s="112">
        <f t="shared" si="10615"/>
        <v>196.09174733791619</v>
      </c>
      <c r="BZ624" s="112">
        <f t="shared" si="10615"/>
        <v>115.69395588969326</v>
      </c>
      <c r="CA624" s="112">
        <f t="shared" si="10615"/>
        <v>193.32341324375309</v>
      </c>
      <c r="CB624" s="112">
        <f t="shared" si="10615"/>
        <v>242.2939583176186</v>
      </c>
      <c r="CC624" s="112">
        <f t="shared" si="10615"/>
        <v>289.66132810352445</v>
      </c>
      <c r="CD624" s="112">
        <f t="shared" si="10615"/>
        <v>348.42854810028359</v>
      </c>
      <c r="CE624" s="112">
        <f t="shared" si="10615"/>
        <v>395.1520084818182</v>
      </c>
      <c r="CF624" s="112">
        <f t="shared" si="10615"/>
        <v>426.58065462230684</v>
      </c>
      <c r="CG624" s="112">
        <f t="shared" si="10615"/>
        <v>455.06679252626941</v>
      </c>
      <c r="CH624" s="112">
        <f t="shared" si="10615"/>
        <v>481.22039325612121</v>
      </c>
      <c r="CI624" s="113">
        <f t="shared" si="10615"/>
        <v>165.54028647135317</v>
      </c>
    </row>
    <row r="625" spans="1:87" x14ac:dyDescent="0.3">
      <c r="A625" s="7" t="s">
        <v>86</v>
      </c>
      <c r="B625" s="7"/>
      <c r="C625" s="131"/>
      <c r="D625" s="131"/>
      <c r="E625" s="126"/>
      <c r="F625" s="39">
        <f>E625</f>
        <v>0</v>
      </c>
      <c r="G625" s="40">
        <f t="shared" ref="G625:G626" si="10616">F625</f>
        <v>0</v>
      </c>
      <c r="H625" s="40">
        <f t="shared" ref="H625:H626" si="10617">G625</f>
        <v>0</v>
      </c>
      <c r="I625" s="40">
        <f t="shared" ref="I625:I626" si="10618">H625</f>
        <v>0</v>
      </c>
      <c r="J625" s="40">
        <f t="shared" ref="J625:J626" si="10619">I625</f>
        <v>0</v>
      </c>
      <c r="K625" s="40">
        <f t="shared" ref="K625:K626" si="10620">J625</f>
        <v>0</v>
      </c>
      <c r="L625" s="40">
        <f t="shared" ref="L625:L626" si="10621">K625</f>
        <v>0</v>
      </c>
      <c r="M625" s="40">
        <f t="shared" ref="M625:M626" si="10622">L625</f>
        <v>0</v>
      </c>
      <c r="N625" s="40">
        <f t="shared" ref="N625:N626" si="10623">M625</f>
        <v>0</v>
      </c>
      <c r="O625" s="40">
        <f t="shared" ref="O625:O626" si="10624">N625</f>
        <v>0</v>
      </c>
      <c r="P625" s="40">
        <f t="shared" ref="P625:P626" si="10625">O625</f>
        <v>0</v>
      </c>
      <c r="Q625" s="40">
        <f t="shared" ref="Q625:Q626" si="10626">P625</f>
        <v>0</v>
      </c>
      <c r="R625" s="40">
        <f t="shared" ref="R625:R626" si="10627">Q625</f>
        <v>0</v>
      </c>
      <c r="S625" s="40">
        <f t="shared" ref="S625:S626" si="10628">R625</f>
        <v>0</v>
      </c>
      <c r="T625" s="40">
        <f t="shared" ref="T625:T626" si="10629">S625</f>
        <v>0</v>
      </c>
      <c r="U625" s="40">
        <f t="shared" ref="U625:U626" si="10630">T625</f>
        <v>0</v>
      </c>
      <c r="V625" s="40">
        <f t="shared" ref="V625:V626" si="10631">U625</f>
        <v>0</v>
      </c>
      <c r="W625" s="40">
        <f t="shared" ref="W625:W626" si="10632">V625</f>
        <v>0</v>
      </c>
      <c r="X625" s="40">
        <f t="shared" ref="X625:X626" si="10633">W625</f>
        <v>0</v>
      </c>
      <c r="Y625" s="40">
        <f t="shared" ref="Y625:Y626" si="10634">X625</f>
        <v>0</v>
      </c>
      <c r="Z625" s="40">
        <f t="shared" ref="Z625:Z626" si="10635">Y625</f>
        <v>0</v>
      </c>
      <c r="AA625" s="40">
        <f t="shared" ref="AA625:AA626" si="10636">Z625</f>
        <v>0</v>
      </c>
      <c r="AB625" s="40">
        <f t="shared" ref="AB625:AB626" si="10637">AA625</f>
        <v>0</v>
      </c>
      <c r="AC625" s="40">
        <f t="shared" ref="AC625:AC626" si="10638">AB625</f>
        <v>0</v>
      </c>
      <c r="AD625" s="40">
        <f t="shared" ref="AD625:AD626" si="10639">AC625</f>
        <v>0</v>
      </c>
      <c r="AE625" s="40">
        <f t="shared" ref="AE625:AE626" si="10640">AD625</f>
        <v>0</v>
      </c>
      <c r="AF625" s="40">
        <f t="shared" ref="AF625:AF626" si="10641">AE625</f>
        <v>0</v>
      </c>
      <c r="AG625" s="40">
        <f t="shared" ref="AG625:AG626" si="10642">AF625</f>
        <v>0</v>
      </c>
      <c r="AH625" s="40">
        <f t="shared" ref="AH625:AH626" si="10643">AG625</f>
        <v>0</v>
      </c>
      <c r="AI625" s="40">
        <f t="shared" ref="AI625:AI626" si="10644">AH625</f>
        <v>0</v>
      </c>
      <c r="AJ625" s="40">
        <f t="shared" ref="AJ625:AJ626" si="10645">AI625</f>
        <v>0</v>
      </c>
      <c r="AK625" s="40">
        <f t="shared" ref="AK625:AK626" si="10646">AJ625</f>
        <v>0</v>
      </c>
      <c r="AL625" s="40">
        <f t="shared" ref="AL625:AL626" si="10647">AK625</f>
        <v>0</v>
      </c>
      <c r="AM625" s="40">
        <f t="shared" ref="AM625:AM626" si="10648">AL625</f>
        <v>0</v>
      </c>
      <c r="AN625" s="40">
        <f t="shared" ref="AN625:AN626" si="10649">AM625</f>
        <v>0</v>
      </c>
      <c r="AO625" s="40">
        <f t="shared" ref="AO625:AO626" si="10650">AN625</f>
        <v>0</v>
      </c>
      <c r="AP625" s="40">
        <f t="shared" ref="AP625:AP626" si="10651">AO625</f>
        <v>0</v>
      </c>
      <c r="AQ625" s="40">
        <f t="shared" ref="AQ625:AQ626" si="10652">AP625</f>
        <v>0</v>
      </c>
      <c r="AR625" s="40">
        <f t="shared" ref="AR625:AR626" si="10653">AQ625</f>
        <v>0</v>
      </c>
      <c r="AS625" s="41">
        <f t="shared" ref="AS625:AS626" si="10654">AR625</f>
        <v>0</v>
      </c>
      <c r="AU625" s="10" t="str" cm="1">
        <f t="array" ref="AU625">IF($D625="","",INDEX('Data - CO2'!$B$5:$AP$53,MATCH(Kulturmodeller!$D625,'Data - CO2'!$A$5:$A$53,0),AU$20)*E625)</f>
        <v/>
      </c>
      <c r="AV625" t="str" cm="1">
        <f t="array" ref="AV625">IF($D625="","",INDEX('Data - CO2'!$B$5:$AP$53,MATCH(Kulturmodeller!$D625,'Data - CO2'!$A$5:$A$53,0),AV$20)*F625)</f>
        <v/>
      </c>
      <c r="AW625" t="str" cm="1">
        <f t="array" ref="AW625">IF($D625="","",INDEX('Data - CO2'!$B$5:$AP$53,MATCH(Kulturmodeller!$D625,'Data - CO2'!$A$5:$A$53,0),AW$20)*G625)</f>
        <v/>
      </c>
      <c r="AX625" t="str" cm="1">
        <f t="array" ref="AX625">IF($D625="","",INDEX('Data - CO2'!$B$5:$AP$53,MATCH(Kulturmodeller!$D625,'Data - CO2'!$A$5:$A$53,0),AX$20)*H625)</f>
        <v/>
      </c>
      <c r="AY625" t="str" cm="1">
        <f t="array" ref="AY625">IF($D625="","",INDEX('Data - CO2'!$B$5:$AP$53,MATCH(Kulturmodeller!$D625,'Data - CO2'!$A$5:$A$53,0),AY$20)*I625)</f>
        <v/>
      </c>
      <c r="AZ625" t="str" cm="1">
        <f t="array" ref="AZ625">IF($D625="","",INDEX('Data - CO2'!$B$5:$AP$53,MATCH(Kulturmodeller!$D625,'Data - CO2'!$A$5:$A$53,0),AZ$20)*J625)</f>
        <v/>
      </c>
      <c r="BA625" t="str" cm="1">
        <f t="array" ref="BA625">IF($D625="","",INDEX('Data - CO2'!$B$5:$AP$53,MATCH(Kulturmodeller!$D625,'Data - CO2'!$A$5:$A$53,0),BA$20)*K625)</f>
        <v/>
      </c>
      <c r="BB625" t="str" cm="1">
        <f t="array" ref="BB625">IF($D625="","",INDEX('Data - CO2'!$B$5:$AP$53,MATCH(Kulturmodeller!$D625,'Data - CO2'!$A$5:$A$53,0),BB$20)*L625)</f>
        <v/>
      </c>
      <c r="BC625" t="str" cm="1">
        <f t="array" ref="BC625">IF($D625="","",INDEX('Data - CO2'!$B$5:$AP$53,MATCH(Kulturmodeller!$D625,'Data - CO2'!$A$5:$A$53,0),BC$20)*M625)</f>
        <v/>
      </c>
      <c r="BD625" t="str" cm="1">
        <f t="array" ref="BD625">IF($D625="","",INDEX('Data - CO2'!$B$5:$AP$53,MATCH(Kulturmodeller!$D625,'Data - CO2'!$A$5:$A$53,0),BD$20)*N625)</f>
        <v/>
      </c>
      <c r="BE625" t="str" cm="1">
        <f t="array" ref="BE625">IF($D625="","",INDEX('Data - CO2'!$B$5:$AP$53,MATCH(Kulturmodeller!$D625,'Data - CO2'!$A$5:$A$53,0),BE$20)*O625)</f>
        <v/>
      </c>
      <c r="BF625" t="str" cm="1">
        <f t="array" ref="BF625">IF($D625="","",INDEX('Data - CO2'!$B$5:$AP$53,MATCH(Kulturmodeller!$D625,'Data - CO2'!$A$5:$A$53,0),BF$20)*P625)</f>
        <v/>
      </c>
      <c r="BG625" t="str" cm="1">
        <f t="array" ref="BG625">IF($D625="","",INDEX('Data - CO2'!$B$5:$AP$53,MATCH(Kulturmodeller!$D625,'Data - CO2'!$A$5:$A$53,0),BG$20)*Q625)</f>
        <v/>
      </c>
      <c r="BH625" t="str" cm="1">
        <f t="array" ref="BH625">IF($D625="","",INDEX('Data - CO2'!$B$5:$AP$53,MATCH(Kulturmodeller!$D625,'Data - CO2'!$A$5:$A$53,0),BH$20)*R625)</f>
        <v/>
      </c>
      <c r="BI625" t="str" cm="1">
        <f t="array" ref="BI625">IF($D625="","",INDEX('Data - CO2'!$B$5:$AP$53,MATCH(Kulturmodeller!$D625,'Data - CO2'!$A$5:$A$53,0),BI$20)*S625)</f>
        <v/>
      </c>
      <c r="BJ625" t="str" cm="1">
        <f t="array" ref="BJ625">IF($D625="","",INDEX('Data - CO2'!$B$5:$AP$53,MATCH(Kulturmodeller!$D625,'Data - CO2'!$A$5:$A$53,0),BJ$20)*T625)</f>
        <v/>
      </c>
      <c r="BK625" t="str" cm="1">
        <f t="array" ref="BK625">IF($D625="","",INDEX('Data - CO2'!$B$5:$AP$53,MATCH(Kulturmodeller!$D625,'Data - CO2'!$A$5:$A$53,0),BK$20)*U625)</f>
        <v/>
      </c>
      <c r="BL625" t="str" cm="1">
        <f t="array" ref="BL625">IF($D625="","",INDEX('Data - CO2'!$B$5:$AP$53,MATCH(Kulturmodeller!$D625,'Data - CO2'!$A$5:$A$53,0),BL$20)*V625)</f>
        <v/>
      </c>
      <c r="BM625" t="str" cm="1">
        <f t="array" ref="BM625">IF($D625="","",INDEX('Data - CO2'!$B$5:$AP$53,MATCH(Kulturmodeller!$D625,'Data - CO2'!$A$5:$A$53,0),BM$20)*W625)</f>
        <v/>
      </c>
      <c r="BN625" t="str" cm="1">
        <f t="array" ref="BN625">IF($D625="","",INDEX('Data - CO2'!$B$5:$AP$53,MATCH(Kulturmodeller!$D625,'Data - CO2'!$A$5:$A$53,0),BN$20)*X625)</f>
        <v/>
      </c>
      <c r="BO625" t="str" cm="1">
        <f t="array" ref="BO625">IF($D625="","",INDEX('Data - CO2'!$B$5:$AP$53,MATCH(Kulturmodeller!$D625,'Data - CO2'!$A$5:$A$53,0),BO$20)*Y625)</f>
        <v/>
      </c>
      <c r="BP625" t="str" cm="1">
        <f t="array" ref="BP625">IF($D625="","",INDEX('Data - CO2'!$B$5:$AP$53,MATCH(Kulturmodeller!$D625,'Data - CO2'!$A$5:$A$53,0),BP$20)*Z625)</f>
        <v/>
      </c>
      <c r="BQ625" t="str" cm="1">
        <f t="array" ref="BQ625">IF($D625="","",INDEX('Data - CO2'!$B$5:$AP$53,MATCH(Kulturmodeller!$D625,'Data - CO2'!$A$5:$A$53,0),BQ$20)*AA625)</f>
        <v/>
      </c>
      <c r="BR625" t="str" cm="1">
        <f t="array" ref="BR625">IF($D625="","",INDEX('Data - CO2'!$B$5:$AP$53,MATCH(Kulturmodeller!$D625,'Data - CO2'!$A$5:$A$53,0),BR$20)*AB625)</f>
        <v/>
      </c>
      <c r="BS625" t="str" cm="1">
        <f t="array" ref="BS625">IF($D625="","",INDEX('Data - CO2'!$B$5:$AP$53,MATCH(Kulturmodeller!$D625,'Data - CO2'!$A$5:$A$53,0),BS$20)*AC625)</f>
        <v/>
      </c>
      <c r="BT625" t="str" cm="1">
        <f t="array" ref="BT625">IF($D625="","",INDEX('Data - CO2'!$B$5:$AP$53,MATCH(Kulturmodeller!$D625,'Data - CO2'!$A$5:$A$53,0),BT$20)*AD625)</f>
        <v/>
      </c>
      <c r="BU625" t="str" cm="1">
        <f t="array" ref="BU625">IF($D625="","",INDEX('Data - CO2'!$B$5:$AP$53,MATCH(Kulturmodeller!$D625,'Data - CO2'!$A$5:$A$53,0),BU$20)*AE625)</f>
        <v/>
      </c>
      <c r="BV625" t="str" cm="1">
        <f t="array" ref="BV625">IF($D625="","",INDEX('Data - CO2'!$B$5:$AP$53,MATCH(Kulturmodeller!$D625,'Data - CO2'!$A$5:$A$53,0),BV$20)*AF625)</f>
        <v/>
      </c>
      <c r="BW625" t="str" cm="1">
        <f t="array" ref="BW625">IF($D625="","",INDEX('Data - CO2'!$B$5:$AP$53,MATCH(Kulturmodeller!$D625,'Data - CO2'!$A$5:$A$53,0),BW$20)*AG625)</f>
        <v/>
      </c>
      <c r="BX625" t="str" cm="1">
        <f t="array" ref="BX625">IF($D625="","",INDEX('Data - CO2'!$B$5:$AP$53,MATCH(Kulturmodeller!$D625,'Data - CO2'!$A$5:$A$53,0),BX$20)*AH625)</f>
        <v/>
      </c>
      <c r="BY625" t="str" cm="1">
        <f t="array" ref="BY625">IF($D625="","",INDEX('Data - CO2'!$B$5:$AP$53,MATCH(Kulturmodeller!$D625,'Data - CO2'!$A$5:$A$53,0),BY$20)*AI625)</f>
        <v/>
      </c>
      <c r="BZ625" t="str" cm="1">
        <f t="array" ref="BZ625">IF($D625="","",INDEX('Data - CO2'!$B$5:$AP$53,MATCH(Kulturmodeller!$D625,'Data - CO2'!$A$5:$A$53,0),BZ$20)*AJ625)</f>
        <v/>
      </c>
      <c r="CA625" t="str" cm="1">
        <f t="array" ref="CA625">IF($D625="","",INDEX('Data - CO2'!$B$5:$AP$53,MATCH(Kulturmodeller!$D625,'Data - CO2'!$A$5:$A$53,0),CA$20)*AK625)</f>
        <v/>
      </c>
      <c r="CB625" t="str" cm="1">
        <f t="array" ref="CB625">IF($D625="","",INDEX('Data - CO2'!$B$5:$AP$53,MATCH(Kulturmodeller!$D625,'Data - CO2'!$A$5:$A$53,0),CB$20)*AL625)</f>
        <v/>
      </c>
      <c r="CC625" t="str" cm="1">
        <f t="array" ref="CC625">IF($D625="","",INDEX('Data - CO2'!$B$5:$AP$53,MATCH(Kulturmodeller!$D625,'Data - CO2'!$A$5:$A$53,0),CC$20)*AM625)</f>
        <v/>
      </c>
      <c r="CD625" t="str" cm="1">
        <f t="array" ref="CD625">IF($D625="","",INDEX('Data - CO2'!$B$5:$AP$53,MATCH(Kulturmodeller!$D625,'Data - CO2'!$A$5:$A$53,0),CD$20)*AN625)</f>
        <v/>
      </c>
      <c r="CE625" t="str" cm="1">
        <f t="array" ref="CE625">IF($D625="","",INDEX('Data - CO2'!$B$5:$AP$53,MATCH(Kulturmodeller!$D625,'Data - CO2'!$A$5:$A$53,0),CE$20)*AO625)</f>
        <v/>
      </c>
      <c r="CF625" t="str" cm="1">
        <f t="array" ref="CF625">IF($D625="","",INDEX('Data - CO2'!$B$5:$AP$53,MATCH(Kulturmodeller!$D625,'Data - CO2'!$A$5:$A$53,0),CF$20)*AP625)</f>
        <v/>
      </c>
      <c r="CG625" t="str" cm="1">
        <f t="array" ref="CG625">IF($D625="","",INDEX('Data - CO2'!$B$5:$AP$53,MATCH(Kulturmodeller!$D625,'Data - CO2'!$A$5:$A$53,0),CG$20)*AQ625)</f>
        <v/>
      </c>
      <c r="CH625" t="str" cm="1">
        <f t="array" ref="CH625">IF($D625="","",INDEX('Data - CO2'!$B$5:$AP$53,MATCH(Kulturmodeller!$D625,'Data - CO2'!$A$5:$A$53,0),CH$20)*AR625)</f>
        <v/>
      </c>
      <c r="CI625" s="11" t="str" cm="1">
        <f t="array" ref="CI625">IF($D625="","",INDEX('Data - CO2'!$B$5:$AP$53,MATCH(Kulturmodeller!$D625,'Data - CO2'!$A$5:$A$53,0),CI$20)*AS625)</f>
        <v/>
      </c>
    </row>
    <row r="626" spans="1:87" x14ac:dyDescent="0.3">
      <c r="A626" s="12" t="s">
        <v>87</v>
      </c>
      <c r="B626" s="12"/>
      <c r="C626" s="129"/>
      <c r="D626" s="129"/>
      <c r="E626" s="127"/>
      <c r="F626" s="45">
        <f>E626</f>
        <v>0</v>
      </c>
      <c r="G626" s="46">
        <f t="shared" si="10616"/>
        <v>0</v>
      </c>
      <c r="H626" s="46">
        <f t="shared" si="10617"/>
        <v>0</v>
      </c>
      <c r="I626" s="46">
        <f t="shared" si="10618"/>
        <v>0</v>
      </c>
      <c r="J626" s="46">
        <f t="shared" si="10619"/>
        <v>0</v>
      </c>
      <c r="K626" s="46">
        <f t="shared" si="10620"/>
        <v>0</v>
      </c>
      <c r="L626" s="46">
        <f t="shared" si="10621"/>
        <v>0</v>
      </c>
      <c r="M626" s="46">
        <f t="shared" si="10622"/>
        <v>0</v>
      </c>
      <c r="N626" s="46">
        <f t="shared" si="10623"/>
        <v>0</v>
      </c>
      <c r="O626" s="46">
        <f t="shared" si="10624"/>
        <v>0</v>
      </c>
      <c r="P626" s="46">
        <f t="shared" si="10625"/>
        <v>0</v>
      </c>
      <c r="Q626" s="46">
        <f t="shared" si="10626"/>
        <v>0</v>
      </c>
      <c r="R626" s="46">
        <f t="shared" si="10627"/>
        <v>0</v>
      </c>
      <c r="S626" s="46">
        <f t="shared" si="10628"/>
        <v>0</v>
      </c>
      <c r="T626" s="46">
        <f t="shared" si="10629"/>
        <v>0</v>
      </c>
      <c r="U626" s="46">
        <f t="shared" si="10630"/>
        <v>0</v>
      </c>
      <c r="V626" s="46">
        <f t="shared" si="10631"/>
        <v>0</v>
      </c>
      <c r="W626" s="46">
        <f t="shared" si="10632"/>
        <v>0</v>
      </c>
      <c r="X626" s="46">
        <f t="shared" si="10633"/>
        <v>0</v>
      </c>
      <c r="Y626" s="46">
        <f t="shared" si="10634"/>
        <v>0</v>
      </c>
      <c r="Z626" s="46">
        <f t="shared" si="10635"/>
        <v>0</v>
      </c>
      <c r="AA626" s="46">
        <f t="shared" si="10636"/>
        <v>0</v>
      </c>
      <c r="AB626" s="46">
        <f t="shared" si="10637"/>
        <v>0</v>
      </c>
      <c r="AC626" s="46">
        <f t="shared" si="10638"/>
        <v>0</v>
      </c>
      <c r="AD626" s="46">
        <f t="shared" si="10639"/>
        <v>0</v>
      </c>
      <c r="AE626" s="46">
        <f t="shared" si="10640"/>
        <v>0</v>
      </c>
      <c r="AF626" s="46">
        <f t="shared" si="10641"/>
        <v>0</v>
      </c>
      <c r="AG626" s="46">
        <f t="shared" si="10642"/>
        <v>0</v>
      </c>
      <c r="AH626" s="46">
        <f t="shared" si="10643"/>
        <v>0</v>
      </c>
      <c r="AI626" s="46">
        <f t="shared" si="10644"/>
        <v>0</v>
      </c>
      <c r="AJ626" s="46">
        <f t="shared" si="10645"/>
        <v>0</v>
      </c>
      <c r="AK626" s="46">
        <f t="shared" si="10646"/>
        <v>0</v>
      </c>
      <c r="AL626" s="46">
        <f t="shared" si="10647"/>
        <v>0</v>
      </c>
      <c r="AM626" s="46">
        <f t="shared" si="10648"/>
        <v>0</v>
      </c>
      <c r="AN626" s="46">
        <f t="shared" si="10649"/>
        <v>0</v>
      </c>
      <c r="AO626" s="46">
        <f t="shared" si="10650"/>
        <v>0</v>
      </c>
      <c r="AP626" s="46">
        <f t="shared" si="10651"/>
        <v>0</v>
      </c>
      <c r="AQ626" s="46">
        <f t="shared" si="10652"/>
        <v>0</v>
      </c>
      <c r="AR626" s="46">
        <f t="shared" si="10653"/>
        <v>0</v>
      </c>
      <c r="AS626" s="47">
        <f t="shared" si="10654"/>
        <v>0</v>
      </c>
      <c r="AU626" s="10" t="str" cm="1">
        <f t="array" ref="AU626">IF($D626="","",INDEX('Data - CO2'!$B$5:$AP$53,MATCH(Kulturmodeller!$D626,'Data - CO2'!$A$5:$A$53,0),AU$20)*E626)</f>
        <v/>
      </c>
      <c r="AV626" t="str" cm="1">
        <f t="array" ref="AV626">IF($D626="","",INDEX('Data - CO2'!$B$5:$AP$53,MATCH(Kulturmodeller!$D626,'Data - CO2'!$A$5:$A$53,0),AV$20)*F626)</f>
        <v/>
      </c>
      <c r="AW626" t="str" cm="1">
        <f t="array" ref="AW626">IF($D626="","",INDEX('Data - CO2'!$B$5:$AP$53,MATCH(Kulturmodeller!$D626,'Data - CO2'!$A$5:$A$53,0),AW$20)*G626)</f>
        <v/>
      </c>
      <c r="AX626" t="str" cm="1">
        <f t="array" ref="AX626">IF($D626="","",INDEX('Data - CO2'!$B$5:$AP$53,MATCH(Kulturmodeller!$D626,'Data - CO2'!$A$5:$A$53,0),AX$20)*H626)</f>
        <v/>
      </c>
      <c r="AY626" t="str" cm="1">
        <f t="array" ref="AY626">IF($D626="","",INDEX('Data - CO2'!$B$5:$AP$53,MATCH(Kulturmodeller!$D626,'Data - CO2'!$A$5:$A$53,0),AY$20)*I626)</f>
        <v/>
      </c>
      <c r="AZ626" t="str" cm="1">
        <f t="array" ref="AZ626">IF($D626="","",INDEX('Data - CO2'!$B$5:$AP$53,MATCH(Kulturmodeller!$D626,'Data - CO2'!$A$5:$A$53,0),AZ$20)*J626)</f>
        <v/>
      </c>
      <c r="BA626" t="str" cm="1">
        <f t="array" ref="BA626">IF($D626="","",INDEX('Data - CO2'!$B$5:$AP$53,MATCH(Kulturmodeller!$D626,'Data - CO2'!$A$5:$A$53,0),BA$20)*K626)</f>
        <v/>
      </c>
      <c r="BB626" t="str" cm="1">
        <f t="array" ref="BB626">IF($D626="","",INDEX('Data - CO2'!$B$5:$AP$53,MATCH(Kulturmodeller!$D626,'Data - CO2'!$A$5:$A$53,0),BB$20)*L626)</f>
        <v/>
      </c>
      <c r="BC626" t="str" cm="1">
        <f t="array" ref="BC626">IF($D626="","",INDEX('Data - CO2'!$B$5:$AP$53,MATCH(Kulturmodeller!$D626,'Data - CO2'!$A$5:$A$53,0),BC$20)*M626)</f>
        <v/>
      </c>
      <c r="BD626" t="str" cm="1">
        <f t="array" ref="BD626">IF($D626="","",INDEX('Data - CO2'!$B$5:$AP$53,MATCH(Kulturmodeller!$D626,'Data - CO2'!$A$5:$A$53,0),BD$20)*N626)</f>
        <v/>
      </c>
      <c r="BE626" t="str" cm="1">
        <f t="array" ref="BE626">IF($D626="","",INDEX('Data - CO2'!$B$5:$AP$53,MATCH(Kulturmodeller!$D626,'Data - CO2'!$A$5:$A$53,0),BE$20)*O626)</f>
        <v/>
      </c>
      <c r="BF626" t="str" cm="1">
        <f t="array" ref="BF626">IF($D626="","",INDEX('Data - CO2'!$B$5:$AP$53,MATCH(Kulturmodeller!$D626,'Data - CO2'!$A$5:$A$53,0),BF$20)*P626)</f>
        <v/>
      </c>
      <c r="BG626" t="str" cm="1">
        <f t="array" ref="BG626">IF($D626="","",INDEX('Data - CO2'!$B$5:$AP$53,MATCH(Kulturmodeller!$D626,'Data - CO2'!$A$5:$A$53,0),BG$20)*Q626)</f>
        <v/>
      </c>
      <c r="BH626" t="str" cm="1">
        <f t="array" ref="BH626">IF($D626="","",INDEX('Data - CO2'!$B$5:$AP$53,MATCH(Kulturmodeller!$D626,'Data - CO2'!$A$5:$A$53,0),BH$20)*R626)</f>
        <v/>
      </c>
      <c r="BI626" t="str" cm="1">
        <f t="array" ref="BI626">IF($D626="","",INDEX('Data - CO2'!$B$5:$AP$53,MATCH(Kulturmodeller!$D626,'Data - CO2'!$A$5:$A$53,0),BI$20)*S626)</f>
        <v/>
      </c>
      <c r="BJ626" t="str" cm="1">
        <f t="array" ref="BJ626">IF($D626="","",INDEX('Data - CO2'!$B$5:$AP$53,MATCH(Kulturmodeller!$D626,'Data - CO2'!$A$5:$A$53,0),BJ$20)*T626)</f>
        <v/>
      </c>
      <c r="BK626" t="str" cm="1">
        <f t="array" ref="BK626">IF($D626="","",INDEX('Data - CO2'!$B$5:$AP$53,MATCH(Kulturmodeller!$D626,'Data - CO2'!$A$5:$A$53,0),BK$20)*U626)</f>
        <v/>
      </c>
      <c r="BL626" t="str" cm="1">
        <f t="array" ref="BL626">IF($D626="","",INDEX('Data - CO2'!$B$5:$AP$53,MATCH(Kulturmodeller!$D626,'Data - CO2'!$A$5:$A$53,0),BL$20)*V626)</f>
        <v/>
      </c>
      <c r="BM626" t="str" cm="1">
        <f t="array" ref="BM626">IF($D626="","",INDEX('Data - CO2'!$B$5:$AP$53,MATCH(Kulturmodeller!$D626,'Data - CO2'!$A$5:$A$53,0),BM$20)*W626)</f>
        <v/>
      </c>
      <c r="BN626" t="str" cm="1">
        <f t="array" ref="BN626">IF($D626="","",INDEX('Data - CO2'!$B$5:$AP$53,MATCH(Kulturmodeller!$D626,'Data - CO2'!$A$5:$A$53,0),BN$20)*X626)</f>
        <v/>
      </c>
      <c r="BO626" t="str" cm="1">
        <f t="array" ref="BO626">IF($D626="","",INDEX('Data - CO2'!$B$5:$AP$53,MATCH(Kulturmodeller!$D626,'Data - CO2'!$A$5:$A$53,0),BO$20)*Y626)</f>
        <v/>
      </c>
      <c r="BP626" t="str" cm="1">
        <f t="array" ref="BP626">IF($D626="","",INDEX('Data - CO2'!$B$5:$AP$53,MATCH(Kulturmodeller!$D626,'Data - CO2'!$A$5:$A$53,0),BP$20)*Z626)</f>
        <v/>
      </c>
      <c r="BQ626" t="str" cm="1">
        <f t="array" ref="BQ626">IF($D626="","",INDEX('Data - CO2'!$B$5:$AP$53,MATCH(Kulturmodeller!$D626,'Data - CO2'!$A$5:$A$53,0),BQ$20)*AA626)</f>
        <v/>
      </c>
      <c r="BR626" t="str" cm="1">
        <f t="array" ref="BR626">IF($D626="","",INDEX('Data - CO2'!$B$5:$AP$53,MATCH(Kulturmodeller!$D626,'Data - CO2'!$A$5:$A$53,0),BR$20)*AB626)</f>
        <v/>
      </c>
      <c r="BS626" t="str" cm="1">
        <f t="array" ref="BS626">IF($D626="","",INDEX('Data - CO2'!$B$5:$AP$53,MATCH(Kulturmodeller!$D626,'Data - CO2'!$A$5:$A$53,0),BS$20)*AC626)</f>
        <v/>
      </c>
      <c r="BT626" t="str" cm="1">
        <f t="array" ref="BT626">IF($D626="","",INDEX('Data - CO2'!$B$5:$AP$53,MATCH(Kulturmodeller!$D626,'Data - CO2'!$A$5:$A$53,0),BT$20)*AD626)</f>
        <v/>
      </c>
      <c r="BU626" t="str" cm="1">
        <f t="array" ref="BU626">IF($D626="","",INDEX('Data - CO2'!$B$5:$AP$53,MATCH(Kulturmodeller!$D626,'Data - CO2'!$A$5:$A$53,0),BU$20)*AE626)</f>
        <v/>
      </c>
      <c r="BV626" t="str" cm="1">
        <f t="array" ref="BV626">IF($D626="","",INDEX('Data - CO2'!$B$5:$AP$53,MATCH(Kulturmodeller!$D626,'Data - CO2'!$A$5:$A$53,0),BV$20)*AF626)</f>
        <v/>
      </c>
      <c r="BW626" t="str" cm="1">
        <f t="array" ref="BW626">IF($D626="","",INDEX('Data - CO2'!$B$5:$AP$53,MATCH(Kulturmodeller!$D626,'Data - CO2'!$A$5:$A$53,0),BW$20)*AG626)</f>
        <v/>
      </c>
      <c r="BX626" t="str" cm="1">
        <f t="array" ref="BX626">IF($D626="","",INDEX('Data - CO2'!$B$5:$AP$53,MATCH(Kulturmodeller!$D626,'Data - CO2'!$A$5:$A$53,0),BX$20)*AH626)</f>
        <v/>
      </c>
      <c r="BY626" t="str" cm="1">
        <f t="array" ref="BY626">IF($D626="","",INDEX('Data - CO2'!$B$5:$AP$53,MATCH(Kulturmodeller!$D626,'Data - CO2'!$A$5:$A$53,0),BY$20)*AI626)</f>
        <v/>
      </c>
      <c r="BZ626" t="str" cm="1">
        <f t="array" ref="BZ626">IF($D626="","",INDEX('Data - CO2'!$B$5:$AP$53,MATCH(Kulturmodeller!$D626,'Data - CO2'!$A$5:$A$53,0),BZ$20)*AJ626)</f>
        <v/>
      </c>
      <c r="CA626" t="str" cm="1">
        <f t="array" ref="CA626">IF($D626="","",INDEX('Data - CO2'!$B$5:$AP$53,MATCH(Kulturmodeller!$D626,'Data - CO2'!$A$5:$A$53,0),CA$20)*AK626)</f>
        <v/>
      </c>
      <c r="CB626" t="str" cm="1">
        <f t="array" ref="CB626">IF($D626="","",INDEX('Data - CO2'!$B$5:$AP$53,MATCH(Kulturmodeller!$D626,'Data - CO2'!$A$5:$A$53,0),CB$20)*AL626)</f>
        <v/>
      </c>
      <c r="CC626" t="str" cm="1">
        <f t="array" ref="CC626">IF($D626="","",INDEX('Data - CO2'!$B$5:$AP$53,MATCH(Kulturmodeller!$D626,'Data - CO2'!$A$5:$A$53,0),CC$20)*AM626)</f>
        <v/>
      </c>
      <c r="CD626" t="str" cm="1">
        <f t="array" ref="CD626">IF($D626="","",INDEX('Data - CO2'!$B$5:$AP$53,MATCH(Kulturmodeller!$D626,'Data - CO2'!$A$5:$A$53,0),CD$20)*AN626)</f>
        <v/>
      </c>
      <c r="CE626" t="str" cm="1">
        <f t="array" ref="CE626">IF($D626="","",INDEX('Data - CO2'!$B$5:$AP$53,MATCH(Kulturmodeller!$D626,'Data - CO2'!$A$5:$A$53,0),CE$20)*AO626)</f>
        <v/>
      </c>
      <c r="CF626" t="str" cm="1">
        <f t="array" ref="CF626">IF($D626="","",INDEX('Data - CO2'!$B$5:$AP$53,MATCH(Kulturmodeller!$D626,'Data - CO2'!$A$5:$A$53,0),CF$20)*AP626)</f>
        <v/>
      </c>
      <c r="CG626" t="str" cm="1">
        <f t="array" ref="CG626">IF($D626="","",INDEX('Data - CO2'!$B$5:$AP$53,MATCH(Kulturmodeller!$D626,'Data - CO2'!$A$5:$A$53,0),CG$20)*AQ626)</f>
        <v/>
      </c>
      <c r="CH626" t="str" cm="1">
        <f t="array" ref="CH626">IF($D626="","",INDEX('Data - CO2'!$B$5:$AP$53,MATCH(Kulturmodeller!$D626,'Data - CO2'!$A$5:$A$53,0),CH$20)*AR626)</f>
        <v/>
      </c>
      <c r="CI626" s="11" t="str" cm="1">
        <f t="array" ref="CI626">IF($D626="","",INDEX('Data - CO2'!$B$5:$AP$53,MATCH(Kulturmodeller!$D626,'Data - CO2'!$A$5:$A$53,0),CI$20)*AS626)</f>
        <v/>
      </c>
    </row>
    <row r="627" spans="1:87" x14ac:dyDescent="0.3">
      <c r="A627" s="42"/>
      <c r="B627" s="42"/>
      <c r="C627" s="42"/>
      <c r="D627" s="12"/>
      <c r="E627" s="52"/>
      <c r="F627" s="53"/>
      <c r="G627" s="53"/>
      <c r="H627" s="53"/>
      <c r="I627" s="53"/>
      <c r="J627" s="53"/>
      <c r="K627" s="53"/>
      <c r="L627" s="53"/>
      <c r="M627" s="53"/>
      <c r="N627" s="53"/>
      <c r="O627" s="53"/>
      <c r="P627" s="53"/>
      <c r="Q627" s="53"/>
      <c r="R627" s="53"/>
      <c r="S627" s="53"/>
      <c r="T627" s="53"/>
      <c r="U627" s="53"/>
      <c r="V627" s="53"/>
      <c r="W627" s="53"/>
      <c r="X627" s="53"/>
      <c r="Y627" s="53"/>
      <c r="Z627" s="53"/>
      <c r="AA627" s="53"/>
      <c r="AB627" s="53"/>
      <c r="AC627" s="53"/>
      <c r="AD627" s="53"/>
      <c r="AE627" s="53"/>
      <c r="AF627" s="53"/>
      <c r="AG627" s="53"/>
      <c r="AH627" s="53"/>
      <c r="AI627" s="53"/>
      <c r="AJ627" s="53"/>
      <c r="AK627" s="53"/>
      <c r="AL627" s="53"/>
      <c r="AM627" s="53"/>
      <c r="AN627" s="53"/>
      <c r="AO627" s="53"/>
      <c r="AP627" s="53"/>
      <c r="AQ627" s="53"/>
      <c r="AR627" s="53"/>
      <c r="AS627" s="54"/>
      <c r="AU627" s="111">
        <f t="shared" ref="AU627:CH627" si="10655">SUM(AU625:AU626)</f>
        <v>0</v>
      </c>
      <c r="AV627" s="112">
        <f t="shared" si="10655"/>
        <v>0</v>
      </c>
      <c r="AW627" s="112">
        <f t="shared" si="10655"/>
        <v>0</v>
      </c>
      <c r="AX627" s="112">
        <f t="shared" si="10655"/>
        <v>0</v>
      </c>
      <c r="AY627" s="112">
        <f t="shared" si="10655"/>
        <v>0</v>
      </c>
      <c r="AZ627" s="112">
        <f t="shared" si="10655"/>
        <v>0</v>
      </c>
      <c r="BA627" s="112">
        <f t="shared" si="10655"/>
        <v>0</v>
      </c>
      <c r="BB627" s="112">
        <f t="shared" si="10655"/>
        <v>0</v>
      </c>
      <c r="BC627" s="112">
        <f t="shared" si="10655"/>
        <v>0</v>
      </c>
      <c r="BD627" s="112">
        <f t="shared" si="10655"/>
        <v>0</v>
      </c>
      <c r="BE627" s="112">
        <f t="shared" si="10655"/>
        <v>0</v>
      </c>
      <c r="BF627" s="112">
        <f t="shared" si="10655"/>
        <v>0</v>
      </c>
      <c r="BG627" s="112">
        <f t="shared" si="10655"/>
        <v>0</v>
      </c>
      <c r="BH627" s="112">
        <f t="shared" si="10655"/>
        <v>0</v>
      </c>
      <c r="BI627" s="112">
        <f t="shared" si="10655"/>
        <v>0</v>
      </c>
      <c r="BJ627" s="112">
        <f t="shared" si="10655"/>
        <v>0</v>
      </c>
      <c r="BK627" s="112">
        <f t="shared" si="10655"/>
        <v>0</v>
      </c>
      <c r="BL627" s="112">
        <f t="shared" si="10655"/>
        <v>0</v>
      </c>
      <c r="BM627" s="112">
        <f t="shared" si="10655"/>
        <v>0</v>
      </c>
      <c r="BN627" s="112">
        <f t="shared" si="10655"/>
        <v>0</v>
      </c>
      <c r="BO627" s="112">
        <f t="shared" si="10655"/>
        <v>0</v>
      </c>
      <c r="BP627" s="112">
        <f t="shared" si="10655"/>
        <v>0</v>
      </c>
      <c r="BQ627" s="112">
        <f t="shared" si="10655"/>
        <v>0</v>
      </c>
      <c r="BR627" s="112">
        <f t="shared" si="10655"/>
        <v>0</v>
      </c>
      <c r="BS627" s="112">
        <f t="shared" si="10655"/>
        <v>0</v>
      </c>
      <c r="BT627" s="112">
        <f t="shared" si="10655"/>
        <v>0</v>
      </c>
      <c r="BU627" s="112">
        <f t="shared" si="10655"/>
        <v>0</v>
      </c>
      <c r="BV627" s="112">
        <f t="shared" si="10655"/>
        <v>0</v>
      </c>
      <c r="BW627" s="112">
        <f t="shared" si="10655"/>
        <v>0</v>
      </c>
      <c r="BX627" s="112">
        <f t="shared" si="10655"/>
        <v>0</v>
      </c>
      <c r="BY627" s="112">
        <f t="shared" si="10655"/>
        <v>0</v>
      </c>
      <c r="BZ627" s="112">
        <f t="shared" si="10655"/>
        <v>0</v>
      </c>
      <c r="CA627" s="112">
        <f t="shared" si="10655"/>
        <v>0</v>
      </c>
      <c r="CB627" s="112">
        <f t="shared" si="10655"/>
        <v>0</v>
      </c>
      <c r="CC627" s="112">
        <f t="shared" si="10655"/>
        <v>0</v>
      </c>
      <c r="CD627" s="112">
        <f t="shared" si="10655"/>
        <v>0</v>
      </c>
      <c r="CE627" s="112">
        <f t="shared" si="10655"/>
        <v>0</v>
      </c>
      <c r="CF627" s="112">
        <f t="shared" si="10655"/>
        <v>0</v>
      </c>
      <c r="CG627" s="112">
        <f t="shared" si="10655"/>
        <v>0</v>
      </c>
      <c r="CH627" s="112">
        <f t="shared" si="10655"/>
        <v>0</v>
      </c>
      <c r="CI627" s="113">
        <f>SUM(CI625:CI626)</f>
        <v>0</v>
      </c>
    </row>
    <row r="628" spans="1:87" x14ac:dyDescent="0.3">
      <c r="A628" s="55" t="s">
        <v>88</v>
      </c>
      <c r="B628" s="55"/>
      <c r="C628" s="55"/>
      <c r="D628" s="56"/>
      <c r="E628" s="57"/>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9"/>
      <c r="AT628" s="91">
        <f>AVERAGE(BO628:CI628)</f>
        <v>333.1962704770246</v>
      </c>
      <c r="AU628" s="111">
        <f>AU624+AU627</f>
        <v>0</v>
      </c>
      <c r="AV628" s="112">
        <f t="shared" ref="AV628:CI628" si="10656">AV624+AV627</f>
        <v>3.1091986011099308</v>
      </c>
      <c r="AW628" s="112">
        <f t="shared" si="10656"/>
        <v>20.026424412336979</v>
      </c>
      <c r="AX628" s="112">
        <f t="shared" si="10656"/>
        <v>44.845721705985753</v>
      </c>
      <c r="AY628" s="112">
        <f t="shared" si="10656"/>
        <v>84.765169591679268</v>
      </c>
      <c r="AZ628" s="112">
        <f t="shared" si="10656"/>
        <v>186.03457132360194</v>
      </c>
      <c r="BA628" s="112">
        <f t="shared" si="10656"/>
        <v>290.17342110657972</v>
      </c>
      <c r="BB628" s="112">
        <f t="shared" si="10656"/>
        <v>342.79001579534417</v>
      </c>
      <c r="BC628" s="112">
        <f t="shared" si="10656"/>
        <v>377.39509492649637</v>
      </c>
      <c r="BD628" s="112">
        <f t="shared" si="10656"/>
        <v>408.13165406275016</v>
      </c>
      <c r="BE628" s="112">
        <f t="shared" si="10656"/>
        <v>435.61643623640822</v>
      </c>
      <c r="BF628" s="112">
        <f t="shared" si="10656"/>
        <v>463.28547502645915</v>
      </c>
      <c r="BG628" s="112">
        <f t="shared" si="10656"/>
        <v>489.38632547553868</v>
      </c>
      <c r="BH628" s="112">
        <f t="shared" si="10656"/>
        <v>511.63117054652548</v>
      </c>
      <c r="BI628" s="112">
        <f t="shared" si="10656"/>
        <v>192.72700225674947</v>
      </c>
      <c r="BJ628" s="112">
        <f t="shared" si="10656"/>
        <v>206.74030815802703</v>
      </c>
      <c r="BK628" s="112">
        <f t="shared" si="10656"/>
        <v>75.181048866200712</v>
      </c>
      <c r="BL628" s="112">
        <f t="shared" si="10656"/>
        <v>106.08058628034148</v>
      </c>
      <c r="BM628" s="112">
        <f t="shared" si="10656"/>
        <v>184.27396595041014</v>
      </c>
      <c r="BN628" s="112">
        <f t="shared" si="10656"/>
        <v>272.58994918916488</v>
      </c>
      <c r="BO628" s="112">
        <f t="shared" si="10656"/>
        <v>338.87839237518165</v>
      </c>
      <c r="BP628" s="112">
        <f t="shared" si="10656"/>
        <v>389.49600279425135</v>
      </c>
      <c r="BQ628" s="112">
        <f t="shared" si="10656"/>
        <v>421.56755526940185</v>
      </c>
      <c r="BR628" s="112">
        <f t="shared" si="10656"/>
        <v>448.8560613518539</v>
      </c>
      <c r="BS628" s="112">
        <f t="shared" si="10656"/>
        <v>475.52077926455877</v>
      </c>
      <c r="BT628" s="112">
        <f t="shared" si="10656"/>
        <v>500.06727796302641</v>
      </c>
      <c r="BU628" s="112">
        <f t="shared" si="10656"/>
        <v>522.71680587409514</v>
      </c>
      <c r="BV628" s="112">
        <f t="shared" si="10656"/>
        <v>204.34926113451132</v>
      </c>
      <c r="BW628" s="112">
        <f t="shared" si="10656"/>
        <v>217.35014661655811</v>
      </c>
      <c r="BX628" s="112">
        <f t="shared" si="10656"/>
        <v>169.26631102341887</v>
      </c>
      <c r="BY628" s="112">
        <f t="shared" si="10656"/>
        <v>196.09174733791619</v>
      </c>
      <c r="BZ628" s="112">
        <f t="shared" si="10656"/>
        <v>115.69395588969326</v>
      </c>
      <c r="CA628" s="112">
        <f t="shared" si="10656"/>
        <v>193.32341324375309</v>
      </c>
      <c r="CB628" s="112">
        <f t="shared" si="10656"/>
        <v>242.2939583176186</v>
      </c>
      <c r="CC628" s="112">
        <f t="shared" si="10656"/>
        <v>289.66132810352445</v>
      </c>
      <c r="CD628" s="112">
        <f t="shared" si="10656"/>
        <v>348.42854810028359</v>
      </c>
      <c r="CE628" s="112">
        <f t="shared" si="10656"/>
        <v>395.1520084818182</v>
      </c>
      <c r="CF628" s="112">
        <f t="shared" si="10656"/>
        <v>426.58065462230684</v>
      </c>
      <c r="CG628" s="112">
        <f t="shared" si="10656"/>
        <v>455.06679252626941</v>
      </c>
      <c r="CH628" s="112">
        <f t="shared" si="10656"/>
        <v>481.22039325612121</v>
      </c>
      <c r="CI628" s="113">
        <f t="shared" si="10656"/>
        <v>165.54028647135317</v>
      </c>
    </row>
    <row r="631" spans="1:87" x14ac:dyDescent="0.3">
      <c r="A631" s="60" t="s">
        <v>418</v>
      </c>
      <c r="AU631" t="s">
        <v>91</v>
      </c>
    </row>
    <row r="632" spans="1:87" x14ac:dyDescent="0.3">
      <c r="A632" s="25" t="s">
        <v>419</v>
      </c>
      <c r="B632" s="25"/>
      <c r="C632" s="25"/>
      <c r="D632" s="26"/>
      <c r="E632" s="27" t="s">
        <v>78</v>
      </c>
      <c r="F632" s="104"/>
      <c r="G632" s="104"/>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9"/>
      <c r="AU632">
        <v>1</v>
      </c>
      <c r="AV632">
        <v>2</v>
      </c>
      <c r="AW632">
        <v>3</v>
      </c>
      <c r="AX632">
        <v>4</v>
      </c>
      <c r="AY632">
        <v>5</v>
      </c>
      <c r="AZ632">
        <v>6</v>
      </c>
      <c r="BA632">
        <v>7</v>
      </c>
      <c r="BB632">
        <v>8</v>
      </c>
      <c r="BC632">
        <v>9</v>
      </c>
      <c r="BD632">
        <v>10</v>
      </c>
      <c r="BE632">
        <v>11</v>
      </c>
      <c r="BF632">
        <v>12</v>
      </c>
      <c r="BG632">
        <v>13</v>
      </c>
      <c r="BH632">
        <v>14</v>
      </c>
      <c r="BI632">
        <v>15</v>
      </c>
      <c r="BJ632">
        <v>16</v>
      </c>
      <c r="BK632">
        <v>17</v>
      </c>
      <c r="BL632">
        <v>18</v>
      </c>
      <c r="BM632">
        <v>19</v>
      </c>
      <c r="BN632">
        <v>20</v>
      </c>
      <c r="BO632">
        <v>21</v>
      </c>
      <c r="BP632">
        <v>22</v>
      </c>
      <c r="BQ632">
        <v>23</v>
      </c>
      <c r="BR632">
        <v>24</v>
      </c>
      <c r="BS632">
        <v>25</v>
      </c>
      <c r="BT632">
        <v>26</v>
      </c>
      <c r="BU632">
        <v>27</v>
      </c>
      <c r="BV632">
        <v>28</v>
      </c>
      <c r="BW632">
        <v>29</v>
      </c>
      <c r="BX632">
        <v>30</v>
      </c>
      <c r="BY632">
        <v>31</v>
      </c>
      <c r="BZ632">
        <v>32</v>
      </c>
      <c r="CA632">
        <v>33</v>
      </c>
      <c r="CB632">
        <v>34</v>
      </c>
      <c r="CC632">
        <v>35</v>
      </c>
      <c r="CD632">
        <v>36</v>
      </c>
      <c r="CE632">
        <v>37</v>
      </c>
      <c r="CF632">
        <v>38</v>
      </c>
      <c r="CG632">
        <v>39</v>
      </c>
      <c r="CH632">
        <v>40</v>
      </c>
      <c r="CI632">
        <v>41</v>
      </c>
    </row>
    <row r="633" spans="1:87" x14ac:dyDescent="0.3">
      <c r="A633" s="147" t="s">
        <v>303</v>
      </c>
      <c r="B633" s="148">
        <f>Lister!$B$13</f>
        <v>1</v>
      </c>
      <c r="C633" s="28" t="s">
        <v>60</v>
      </c>
      <c r="D633" s="29" t="s">
        <v>79</v>
      </c>
      <c r="E633" s="30" t="s">
        <v>163</v>
      </c>
      <c r="F633" s="31" t="s">
        <v>250</v>
      </c>
      <c r="G633" s="31" t="s">
        <v>137</v>
      </c>
      <c r="H633" s="31" t="s">
        <v>138</v>
      </c>
      <c r="I633" s="31" t="s">
        <v>139</v>
      </c>
      <c r="J633" s="31" t="s">
        <v>140</v>
      </c>
      <c r="K633" s="31" t="s">
        <v>141</v>
      </c>
      <c r="L633" s="31" t="s">
        <v>80</v>
      </c>
      <c r="M633" s="31" t="s">
        <v>144</v>
      </c>
      <c r="N633" s="31" t="s">
        <v>145</v>
      </c>
      <c r="O633" s="31" t="s">
        <v>146</v>
      </c>
      <c r="P633" s="31" t="s">
        <v>147</v>
      </c>
      <c r="Q633" s="31" t="s">
        <v>152</v>
      </c>
      <c r="R633" s="31" t="s">
        <v>153</v>
      </c>
      <c r="S633" s="31" t="s">
        <v>154</v>
      </c>
      <c r="T633" s="31" t="s">
        <v>155</v>
      </c>
      <c r="U633" s="31" t="s">
        <v>156</v>
      </c>
      <c r="V633" s="31" t="s">
        <v>229</v>
      </c>
      <c r="W633" s="31" t="s">
        <v>157</v>
      </c>
      <c r="X633" s="31" t="s">
        <v>158</v>
      </c>
      <c r="Y633" s="31" t="s">
        <v>159</v>
      </c>
      <c r="Z633" s="31" t="s">
        <v>230</v>
      </c>
      <c r="AA633" s="31" t="s">
        <v>231</v>
      </c>
      <c r="AB633" s="31" t="s">
        <v>232</v>
      </c>
      <c r="AC633" s="31" t="s">
        <v>233</v>
      </c>
      <c r="AD633" s="31" t="s">
        <v>234</v>
      </c>
      <c r="AE633" s="31" t="s">
        <v>235</v>
      </c>
      <c r="AF633" s="31" t="s">
        <v>236</v>
      </c>
      <c r="AG633" s="31" t="s">
        <v>237</v>
      </c>
      <c r="AH633" s="31" t="s">
        <v>238</v>
      </c>
      <c r="AI633" s="31" t="s">
        <v>239</v>
      </c>
      <c r="AJ633" s="31" t="s">
        <v>240</v>
      </c>
      <c r="AK633" s="31" t="s">
        <v>241</v>
      </c>
      <c r="AL633" s="31" t="s">
        <v>242</v>
      </c>
      <c r="AM633" s="31" t="s">
        <v>243</v>
      </c>
      <c r="AN633" s="31" t="s">
        <v>244</v>
      </c>
      <c r="AO633" s="31" t="s">
        <v>245</v>
      </c>
      <c r="AP633" s="31" t="s">
        <v>246</v>
      </c>
      <c r="AQ633" s="31" t="s">
        <v>247</v>
      </c>
      <c r="AR633" s="31" t="s">
        <v>248</v>
      </c>
      <c r="AS633" s="32" t="s">
        <v>249</v>
      </c>
      <c r="AU633" s="19">
        <v>1</v>
      </c>
      <c r="AV633" s="19">
        <v>5</v>
      </c>
      <c r="AW633" s="19">
        <v>10</v>
      </c>
      <c r="AX633" s="19">
        <v>15</v>
      </c>
      <c r="AY633" s="19">
        <v>20</v>
      </c>
      <c r="AZ633" s="19">
        <v>25</v>
      </c>
      <c r="BA633" s="19">
        <v>30</v>
      </c>
      <c r="BB633" s="19">
        <v>35</v>
      </c>
      <c r="BC633" s="19">
        <v>40</v>
      </c>
      <c r="BD633" s="19">
        <v>45</v>
      </c>
      <c r="BE633" s="19">
        <v>50</v>
      </c>
      <c r="BF633" s="19">
        <v>55</v>
      </c>
      <c r="BG633" s="19">
        <v>60</v>
      </c>
      <c r="BH633" s="19">
        <v>65</v>
      </c>
      <c r="BI633" s="19">
        <v>70</v>
      </c>
      <c r="BJ633" s="19">
        <v>75</v>
      </c>
      <c r="BK633" s="19">
        <v>80</v>
      </c>
      <c r="BL633" s="19">
        <v>85</v>
      </c>
      <c r="BM633" s="19">
        <v>90</v>
      </c>
      <c r="BN633" s="19">
        <v>95</v>
      </c>
      <c r="BO633" s="19">
        <v>100</v>
      </c>
      <c r="BP633" s="19">
        <v>105</v>
      </c>
      <c r="BQ633" s="19">
        <v>110</v>
      </c>
      <c r="BR633" s="19">
        <v>115</v>
      </c>
      <c r="BS633" s="19">
        <v>120</v>
      </c>
      <c r="BT633" s="19">
        <v>125</v>
      </c>
      <c r="BU633" s="19">
        <v>130</v>
      </c>
      <c r="BV633" s="19">
        <v>135</v>
      </c>
      <c r="BW633" s="19">
        <v>140</v>
      </c>
      <c r="BX633" s="19">
        <v>145</v>
      </c>
      <c r="BY633" s="2">
        <v>150</v>
      </c>
      <c r="BZ633" s="19">
        <v>155</v>
      </c>
      <c r="CA633" s="2">
        <v>160</v>
      </c>
      <c r="CB633" s="19">
        <v>165</v>
      </c>
      <c r="CC633" s="2">
        <v>170</v>
      </c>
      <c r="CD633" s="19">
        <v>175</v>
      </c>
      <c r="CE633" s="2">
        <v>180</v>
      </c>
      <c r="CF633" s="19">
        <v>185</v>
      </c>
      <c r="CG633" s="2">
        <v>190</v>
      </c>
      <c r="CH633" s="19">
        <v>195</v>
      </c>
      <c r="CI633" s="2">
        <v>200</v>
      </c>
    </row>
    <row r="634" spans="1:87" x14ac:dyDescent="0.3">
      <c r="A634" s="33" t="s">
        <v>81</v>
      </c>
      <c r="B634" s="33"/>
      <c r="C634" s="124" t="str">
        <f>'Katalog over Kulturmodeller '!F206</f>
        <v>SGR</v>
      </c>
      <c r="D634" s="125" t="s">
        <v>278</v>
      </c>
      <c r="E634" s="139">
        <f>'Katalog over Kulturmodeller '!W206</f>
        <v>0.5</v>
      </c>
      <c r="F634" s="37">
        <f>E634+((E639-F639)+(E640-F640))*(E634/SUM(E634:E638))</f>
        <v>0.5</v>
      </c>
      <c r="G634" s="37">
        <f t="shared" ref="G634" si="10657">F634+((F639-G639)+(F640-G640))*(F634/SUM(F634:F638))</f>
        <v>0.5</v>
      </c>
      <c r="H634" s="37">
        <f t="shared" ref="H634" si="10658">G634+((G639-H639)+(G640-H640))*(G634/SUM(G634:G638))</f>
        <v>0.51851851851851849</v>
      </c>
      <c r="I634" s="37">
        <f t="shared" ref="I634" si="10659">H634+((H639-I639)+(H640-I640))*(H634/SUM(H634:H638))</f>
        <v>0.53703703703703698</v>
      </c>
      <c r="J634" s="37">
        <f t="shared" ref="J634" si="10660">I634+((I639-J639)+(I640-J640))*(I634/SUM(I634:I638))</f>
        <v>0.55555555555555547</v>
      </c>
      <c r="K634" s="37">
        <f t="shared" ref="K634" si="10661">J634+((J639-K639)+(J640-K640))*(J634/SUM(J634:J638))</f>
        <v>0.55555555555555547</v>
      </c>
      <c r="L634" s="37">
        <f t="shared" ref="L634" si="10662">K634+((K639-L639)+(K640-L640))*(K634/SUM(K634:K638))</f>
        <v>0.55555555555555547</v>
      </c>
      <c r="M634" s="37">
        <f t="shared" ref="M634" si="10663">L634+((L639-M639)+(L640-M640))*(L634/SUM(L634:L638))</f>
        <v>0.55555555555555547</v>
      </c>
      <c r="N634" s="37">
        <f t="shared" ref="N634" si="10664">M634+((M639-N639)+(M640-N640))*(M634/SUM(M634:M638))</f>
        <v>0.55555555555555547</v>
      </c>
      <c r="O634" s="37">
        <f t="shared" ref="O634" si="10665">N634+((N639-O639)+(N640-O640))*(N634/SUM(N634:N638))</f>
        <v>0.55555555555555547</v>
      </c>
      <c r="P634" s="37">
        <f t="shared" ref="P634" si="10666">O634+((O639-P639)+(O640-P640))*(O634/SUM(O634:O638))</f>
        <v>0.55555555555555547</v>
      </c>
      <c r="Q634" s="37">
        <f t="shared" ref="Q634" si="10667">P634+((P639-Q639)+(P640-Q640))*(P634/SUM(P634:P638))</f>
        <v>0.55555555555555547</v>
      </c>
      <c r="R634" s="37">
        <f t="shared" ref="R634" si="10668">Q634+((Q639-R639)+(Q640-R640))*(Q634/SUM(Q634:Q638))</f>
        <v>0.55555555555555547</v>
      </c>
      <c r="S634" s="37">
        <f t="shared" ref="S634" si="10669">R634+((R639-S639)+(R640-S640))*(R634/SUM(R634:R638))</f>
        <v>0.55555555555555547</v>
      </c>
      <c r="T634" s="37">
        <f t="shared" ref="T634" si="10670">S634+((S639-T639)+(S640-T640))*(S634/SUM(S634:S638))</f>
        <v>0.55555555555555547</v>
      </c>
      <c r="U634" s="37">
        <f t="shared" ref="U634" si="10671">T634+((T639-U639)+(T640-U640))*(T634/SUM(T634:T638))</f>
        <v>0.55555555555555547</v>
      </c>
      <c r="V634" s="37">
        <f t="shared" ref="V634" si="10672">U634+((U639-V639)+(U640-V640))*(U634/SUM(U634:U638))</f>
        <v>0.55555555555555547</v>
      </c>
      <c r="W634" s="37">
        <f t="shared" ref="W634" si="10673">V634+((V639-W639)+(V640-W640))*(V634/SUM(V634:V638))</f>
        <v>0.55555555555555547</v>
      </c>
      <c r="X634" s="37">
        <f t="shared" ref="X634" si="10674">W634+((W639-X639)+(W640-X640))*(W634/SUM(W634:W638))</f>
        <v>0.55555555555555547</v>
      </c>
      <c r="Y634" s="37">
        <f t="shared" ref="Y634" si="10675">X634+((X639-Y639)+(X640-Y640))*(X634/SUM(X634:X638))</f>
        <v>0.55555555555555547</v>
      </c>
      <c r="Z634" s="37">
        <f t="shared" ref="Z634" si="10676">Y634+((Y639-Z639)+(Y640-Z640))*(Y634/SUM(Y634:Y638))</f>
        <v>0.55555555555555547</v>
      </c>
      <c r="AA634" s="37">
        <f t="shared" ref="AA634" si="10677">Z634+((Z639-AA639)+(Z640-AA640))*(Z634/SUM(Z634:Z638))</f>
        <v>0.55555555555555547</v>
      </c>
      <c r="AB634" s="37">
        <f t="shared" ref="AB634" si="10678">AA634+((AA639-AB639)+(AA640-AB640))*(AA634/SUM(AA634:AA638))</f>
        <v>0.55555555555555547</v>
      </c>
      <c r="AC634" s="37">
        <f t="shared" ref="AC634" si="10679">AB634+((AB639-AC639)+(AB640-AC640))*(AB634/SUM(AB634:AB638))</f>
        <v>0.55555555555555547</v>
      </c>
      <c r="AD634" s="37">
        <f t="shared" ref="AD634" si="10680">AC634+((AC639-AD639)+(AC640-AD640))*(AC634/SUM(AC634:AC638))</f>
        <v>0.55555555555555547</v>
      </c>
      <c r="AE634" s="37">
        <f t="shared" ref="AE634" si="10681">AD634+((AD639-AE639)+(AD640-AE640))*(AD634/SUM(AD634:AD638))</f>
        <v>0.55555555555555547</v>
      </c>
      <c r="AF634" s="37">
        <f t="shared" ref="AF634" si="10682">AE634+((AE639-AF639)+(AE640-AF640))*(AE634/SUM(AE634:AE638))</f>
        <v>0.55555555555555547</v>
      </c>
      <c r="AG634" s="37">
        <f t="shared" ref="AG634" si="10683">AF634+((AF639-AG639)+(AF640-AG640))*(AF634/SUM(AF634:AF638))</f>
        <v>0.55555555555555547</v>
      </c>
      <c r="AH634" s="37">
        <f t="shared" ref="AH634" si="10684">AG634+((AG639-AH639)+(AG640-AH640))*(AG634/SUM(AG634:AG638))</f>
        <v>0.55555555555555547</v>
      </c>
      <c r="AI634" s="37">
        <f t="shared" ref="AI634" si="10685">AH634+((AH639-AI639)+(AH640-AI640))*(AH634/SUM(AH634:AH638))</f>
        <v>0.55555555555555547</v>
      </c>
      <c r="AJ634" s="37">
        <f t="shared" ref="AJ634" si="10686">AI634+((AI639-AJ639)+(AI640-AJ640))*(AI634/SUM(AI634:AI638))</f>
        <v>0.55555555555555547</v>
      </c>
      <c r="AK634" s="37">
        <f t="shared" ref="AK634" si="10687">AJ634+((AJ639-AK639)+(AJ640-AK640))*(AJ634/SUM(AJ634:AJ638))</f>
        <v>0.55555555555555547</v>
      </c>
      <c r="AL634" s="37">
        <f t="shared" ref="AL634" si="10688">AK634+((AK639-AL639)+(AK640-AL640))*(AK634/SUM(AK634:AK638))</f>
        <v>0.55555555555555547</v>
      </c>
      <c r="AM634" s="37">
        <f t="shared" ref="AM634" si="10689">AL634+((AL639-AM639)+(AL640-AM640))*(AL634/SUM(AL634:AL638))</f>
        <v>0.55555555555555547</v>
      </c>
      <c r="AN634" s="37">
        <f t="shared" ref="AN634" si="10690">AM634+((AM639-AN639)+(AM640-AN640))*(AM634/SUM(AM634:AM638))</f>
        <v>0.55555555555555547</v>
      </c>
      <c r="AO634" s="37">
        <f t="shared" ref="AO634" si="10691">AN634+((AN639-AO639)+(AN640-AO640))*(AN634/SUM(AN634:AN638))</f>
        <v>0.55555555555555547</v>
      </c>
      <c r="AP634" s="37">
        <f t="shared" ref="AP634" si="10692">AO634+((AO639-AP639)+(AO640-AP640))*(AO634/SUM(AO634:AO638))</f>
        <v>0.55555555555555547</v>
      </c>
      <c r="AQ634" s="37">
        <f t="shared" ref="AQ634" si="10693">AP634+((AP639-AQ639)+(AP640-AQ640))*(AP634/SUM(AP634:AP638))</f>
        <v>0.55555555555555547</v>
      </c>
      <c r="AR634" s="37">
        <f t="shared" ref="AR634" si="10694">AQ634+((AQ639-AR639)+(AQ640-AR640))*(AQ634/SUM(AQ634:AQ638))</f>
        <v>0.55555555555555547</v>
      </c>
      <c r="AS634" s="38">
        <f t="shared" ref="AS634" si="10695">AR634+((AR639-AS639)+(AR640-AS640))*(AR634/SUM(AR634:AR638))</f>
        <v>0.55555555555555547</v>
      </c>
      <c r="AU634" s="7" cm="1">
        <f t="array" ref="AU634">IF($D634="","",INDEX('Data - CO2'!$B$5:$AP$53,MATCH(Kulturmodeller!$D634,'Data - CO2'!$A$5:$A$53,0),AU$20)*E634)</f>
        <v>0</v>
      </c>
      <c r="AV634" s="8" cm="1">
        <f t="array" ref="AV634">IF($D634="","",INDEX('Data - CO2'!$B$5:$AP$53,MATCH(Kulturmodeller!$D634,'Data - CO2'!$A$5:$A$53,0),AV$20)*F634)</f>
        <v>3.0972100387870576</v>
      </c>
      <c r="AW634" s="8" cm="1">
        <f t="array" ref="AW634">IF($D634="","",INDEX('Data - CO2'!$B$5:$AP$53,MATCH(Kulturmodeller!$D634,'Data - CO2'!$A$5:$A$53,0),AW$20)*G634)</f>
        <v>20.648066925247054</v>
      </c>
      <c r="AX634" s="8" cm="1">
        <f t="array" ref="AX634">IF($D634="","",INDEX('Data - CO2'!$B$5:$AP$53,MATCH(Kulturmodeller!$D634,'Data - CO2'!$A$5:$A$53,0),AX$20)*H634)</f>
        <v>53.532025361751614</v>
      </c>
      <c r="AY634" s="8" cm="1">
        <f t="array" ref="AY634">IF($D634="","",INDEX('Data - CO2'!$B$5:$AP$53,MATCH(Kulturmodeller!$D634,'Data - CO2'!$A$5:$A$53,0),AY$20)*I634)</f>
        <v>110.8877668207712</v>
      </c>
      <c r="AZ634" s="8" cm="1">
        <f t="array" ref="AZ634">IF($D634="","",INDEX('Data - CO2'!$B$5:$AP$53,MATCH(Kulturmodeller!$D634,'Data - CO2'!$A$5:$A$53,0),AZ$20)*J634*$B633)</f>
        <v>202.42291042917418</v>
      </c>
      <c r="BA634" s="8" cm="1">
        <f t="array" ref="BA634">IF($D634="","",INDEX('Data - CO2'!$B$5:$AP$53,MATCH(Kulturmodeller!$D634,'Data - CO2'!$A$5:$A$53,0),BA$20)*K634*$B633)</f>
        <v>231.864558348369</v>
      </c>
      <c r="BB634" s="8" cm="1">
        <f t="array" ref="BB634">IF($D634="","",INDEX('Data - CO2'!$B$5:$AP$53,MATCH(Kulturmodeller!$D634,'Data - CO2'!$A$5:$A$53,0),BB$20)*L634*$B633)</f>
        <v>254.06618560526471</v>
      </c>
      <c r="BC634" s="8" cm="1">
        <f t="array" ref="BC634">IF($D634="","",INDEX('Data - CO2'!$B$5:$AP$53,MATCH(Kulturmodeller!$D634,'Data - CO2'!$A$5:$A$53,0),BC$20)*M634*$B633)</f>
        <v>275.33092646497056</v>
      </c>
      <c r="BD634" s="8" cm="1">
        <f t="array" ref="BD634">IF($D634="","",INDEX('Data - CO2'!$B$5:$AP$53,MATCH(Kulturmodeller!$D634,'Data - CO2'!$A$5:$A$53,0),BD$20)*N634*$B633)</f>
        <v>295.20565190507841</v>
      </c>
      <c r="BE634" s="8" cm="1">
        <f t="array" ref="BE634">IF($D634="","",INDEX('Data - CO2'!$B$5:$AP$53,MATCH(Kulturmodeller!$D634,'Data - CO2'!$A$5:$A$53,0),BE$20)*O634*$B633)</f>
        <v>314.80811912730792</v>
      </c>
      <c r="BF634" s="8" cm="1">
        <f t="array" ref="BF634">IF($D634="","",INDEX('Data - CO2'!$B$5:$AP$53,MATCH(Kulturmodeller!$D634,'Data - CO2'!$A$5:$A$53,0),BF$20)*P634*$B633)</f>
        <v>332.72937033413905</v>
      </c>
      <c r="BG634" s="8" cm="1">
        <f t="array" ref="BG634">IF($D634="","",INDEX('Data - CO2'!$B$5:$AP$53,MATCH(Kulturmodeller!$D634,'Data - CO2'!$A$5:$A$53,0),BG$20)*Q634*$B633)</f>
        <v>350.73474856746674</v>
      </c>
      <c r="BH634" s="8" cm="1">
        <f t="array" ref="BH634">IF($D634="","",INDEX('Data - CO2'!$B$5:$AP$53,MATCH(Kulturmodeller!$D634,'Data - CO2'!$A$5:$A$53,0),BH$20)*R634*$B633)</f>
        <v>3.4413444875411745</v>
      </c>
      <c r="BI634" s="8" cm="1">
        <f t="array" ref="BI634">IF($D634="","",INDEX('Data - CO2'!$B$5:$AP$53,MATCH(Kulturmodeller!$D634,'Data - CO2'!$A$5:$A$53,0),BI$20)*S634*$B633)</f>
        <v>22.942296583607835</v>
      </c>
      <c r="BJ634" s="8" cm="1">
        <f t="array" ref="BJ634">IF($D634="","",INDEX('Data - CO2'!$B$5:$AP$53,MATCH(Kulturmodeller!$D634,'Data - CO2'!$A$5:$A$53,0),BJ$20)*T634*$B633)</f>
        <v>57.355741459019583</v>
      </c>
      <c r="BK634" s="8" cm="1">
        <f t="array" ref="BK634">IF($D634="","",INDEX('Data - CO2'!$B$5:$AP$53,MATCH(Kulturmodeller!$D634,'Data - CO2'!$A$5:$A$53,0),BK$20)*U634*$B633)</f>
        <v>114.71148291803917</v>
      </c>
      <c r="BL634" s="8" cm="1">
        <f t="array" ref="BL634">IF($D634="","",INDEX('Data - CO2'!$B$5:$AP$53,MATCH(Kulturmodeller!$D634,'Data - CO2'!$A$5:$A$53,0),BL$20)*V634*$B633)</f>
        <v>202.42291042917418</v>
      </c>
      <c r="BM634" s="8" cm="1">
        <f t="array" ref="BM634">IF($D634="","",INDEX('Data - CO2'!$B$5:$AP$53,MATCH(Kulturmodeller!$D634,'Data - CO2'!$A$5:$A$53,0),BM$20)*W634*$B633)</f>
        <v>231.864558348369</v>
      </c>
      <c r="BN634" s="8" cm="1">
        <f t="array" ref="BN634">IF($D634="","",INDEX('Data - CO2'!$B$5:$AP$53,MATCH(Kulturmodeller!$D634,'Data - CO2'!$A$5:$A$53,0),BN$20)*X634*$B633)</f>
        <v>254.06618560526471</v>
      </c>
      <c r="BO634" s="8" cm="1">
        <f t="array" ref="BO634">IF($D634="","",INDEX('Data - CO2'!$B$5:$AP$53,MATCH(Kulturmodeller!$D634,'Data - CO2'!$A$5:$A$53,0),BO$20)*Y634*$B633)</f>
        <v>275.33092646497056</v>
      </c>
      <c r="BP634" s="8" cm="1">
        <f t="array" ref="BP634">IF($D634="","",INDEX('Data - CO2'!$B$5:$AP$53,MATCH(Kulturmodeller!$D634,'Data - CO2'!$A$5:$A$53,0),BP$20)*Z634*$B633)</f>
        <v>295.20565190507841</v>
      </c>
      <c r="BQ634" s="8" cm="1">
        <f t="array" ref="BQ634">IF($D634="","",INDEX('Data - CO2'!$B$5:$AP$53,MATCH(Kulturmodeller!$D634,'Data - CO2'!$A$5:$A$53,0),BQ$20)*AA634*$B633)</f>
        <v>314.80811912730792</v>
      </c>
      <c r="BR634" s="8" cm="1">
        <f t="array" ref="BR634">IF($D634="","",INDEX('Data - CO2'!$B$5:$AP$53,MATCH(Kulturmodeller!$D634,'Data - CO2'!$A$5:$A$53,0),BR$20)*AB634*$B633)</f>
        <v>332.72937033413905</v>
      </c>
      <c r="BS634" s="8" cm="1">
        <f t="array" ref="BS634">IF($D634="","",INDEX('Data - CO2'!$B$5:$AP$53,MATCH(Kulturmodeller!$D634,'Data - CO2'!$A$5:$A$53,0),BS$20)*AC634*$B633)</f>
        <v>350.73474856746674</v>
      </c>
      <c r="BT634" s="8" cm="1">
        <f t="array" ref="BT634">IF($D634="","",INDEX('Data - CO2'!$B$5:$AP$53,MATCH(Kulturmodeller!$D634,'Data - CO2'!$A$5:$A$53,0),BT$20)*AD634*$B633)</f>
        <v>3.4413444875411745</v>
      </c>
      <c r="BU634" s="8" cm="1">
        <f t="array" ref="BU634">IF($D634="","",INDEX('Data - CO2'!$B$5:$AP$53,MATCH(Kulturmodeller!$D634,'Data - CO2'!$A$5:$A$53,0),BU$20)*AE634*$B633)</f>
        <v>22.942296583607835</v>
      </c>
      <c r="BV634" s="8" cm="1">
        <f t="array" ref="BV634">IF($D634="","",INDEX('Data - CO2'!$B$5:$AP$53,MATCH(Kulturmodeller!$D634,'Data - CO2'!$A$5:$A$53,0),BV$20)*AF634*$B633)</f>
        <v>57.355741459019583</v>
      </c>
      <c r="BW634" s="8" cm="1">
        <f t="array" ref="BW634">IF($D634="","",INDEX('Data - CO2'!$B$5:$AP$53,MATCH(Kulturmodeller!$D634,'Data - CO2'!$A$5:$A$53,0),BW$20)*AG634*$B633)</f>
        <v>114.71148291803917</v>
      </c>
      <c r="BX634" s="8" cm="1">
        <f t="array" ref="BX634">IF($D634="","",INDEX('Data - CO2'!$B$5:$AP$53,MATCH(Kulturmodeller!$D634,'Data - CO2'!$A$5:$A$53,0),BX$20)*AH634*$B633)</f>
        <v>202.42291042917418</v>
      </c>
      <c r="BY634" s="8" cm="1">
        <f t="array" ref="BY634">IF($D634="","",INDEX('Data - CO2'!$B$5:$AP$53,MATCH(Kulturmodeller!$D634,'Data - CO2'!$A$5:$A$53,0),BY$20)*AI634*$B633)</f>
        <v>231.864558348369</v>
      </c>
      <c r="BZ634" s="8" cm="1">
        <f t="array" ref="BZ634">IF($D634="","",INDEX('Data - CO2'!$B$5:$AP$53,MATCH(Kulturmodeller!$D634,'Data - CO2'!$A$5:$A$53,0),BZ$20)*AJ634*$B633)</f>
        <v>254.06618560526471</v>
      </c>
      <c r="CA634" s="8" cm="1">
        <f t="array" ref="CA634">IF($D634="","",INDEX('Data - CO2'!$B$5:$AP$53,MATCH(Kulturmodeller!$D634,'Data - CO2'!$A$5:$A$53,0),CA$20)*AK634*$B633)</f>
        <v>275.33092646497056</v>
      </c>
      <c r="CB634" s="8" cm="1">
        <f t="array" ref="CB634">IF($D634="","",INDEX('Data - CO2'!$B$5:$AP$53,MATCH(Kulturmodeller!$D634,'Data - CO2'!$A$5:$A$53,0),CB$20)*AL634*$B633)</f>
        <v>295.20565190507841</v>
      </c>
      <c r="CC634" s="8" cm="1">
        <f t="array" ref="CC634">IF($D634="","",INDEX('Data - CO2'!$B$5:$AP$53,MATCH(Kulturmodeller!$D634,'Data - CO2'!$A$5:$A$53,0),CC$20)*AM634*$B633)</f>
        <v>314.80811912730792</v>
      </c>
      <c r="CD634" s="8" cm="1">
        <f t="array" ref="CD634">IF($D634="","",INDEX('Data - CO2'!$B$5:$AP$53,MATCH(Kulturmodeller!$D634,'Data - CO2'!$A$5:$A$53,0),CD$20)*AN634*$B633)</f>
        <v>332.72937033413905</v>
      </c>
      <c r="CE634" s="8" cm="1">
        <f t="array" ref="CE634">IF($D634="","",INDEX('Data - CO2'!$B$5:$AP$53,MATCH(Kulturmodeller!$D634,'Data - CO2'!$A$5:$A$53,0),CE$20)*AO634*$B633)</f>
        <v>350.73474856746674</v>
      </c>
      <c r="CF634" s="8" cm="1">
        <f t="array" ref="CF634">IF($D634="","",INDEX('Data - CO2'!$B$5:$AP$53,MATCH(Kulturmodeller!$D634,'Data - CO2'!$A$5:$A$53,0),CF$20)*AP634*$B633)</f>
        <v>3.4413444875411745</v>
      </c>
      <c r="CG634" s="8" cm="1">
        <f t="array" ref="CG634">IF($D634="","",INDEX('Data - CO2'!$B$5:$AP$53,MATCH(Kulturmodeller!$D634,'Data - CO2'!$A$5:$A$53,0),CG$20)*AQ634*$B633)</f>
        <v>22.942296583607835</v>
      </c>
      <c r="CH634" s="8" cm="1">
        <f t="array" ref="CH634">IF($D634="","",INDEX('Data - CO2'!$B$5:$AP$53,MATCH(Kulturmodeller!$D634,'Data - CO2'!$A$5:$A$53,0),CH$20)*AR634*$B633)</f>
        <v>57.355741459019583</v>
      </c>
      <c r="CI634" s="9" cm="1">
        <f t="array" ref="CI634">IF($D634="","",INDEX('Data - CO2'!$B$5:$AP$53,MATCH(Kulturmodeller!$D634,'Data - CO2'!$A$5:$A$53,0),CI$20)*AS634*$B633)</f>
        <v>114.71148291803917</v>
      </c>
    </row>
    <row r="635" spans="1:87" x14ac:dyDescent="0.3">
      <c r="A635" s="33" t="s">
        <v>82</v>
      </c>
      <c r="B635" s="33"/>
      <c r="C635" s="124" t="str">
        <f>'Katalog over Kulturmodeller '!F207</f>
        <v>NÅL - valgfrit</v>
      </c>
      <c r="D635" s="125" t="s">
        <v>275</v>
      </c>
      <c r="E635" s="151">
        <f>'Katalog over Kulturmodeller '!W207</f>
        <v>0.3</v>
      </c>
      <c r="F635" s="40">
        <f>E635+((E639-F639)+(E640-F640))*(E635/SUM(E634:E638))</f>
        <v>0.3</v>
      </c>
      <c r="G635" s="40">
        <f t="shared" ref="G635" si="10696">F635+((F639-G639)+(F640-G640))*(F635/SUM(F634:F638))</f>
        <v>0.3</v>
      </c>
      <c r="H635" s="40">
        <f t="shared" ref="H635" si="10697">G635+((G639-H639)+(G640-H640))*(G635/SUM(G634:G638))</f>
        <v>0.31111111111111112</v>
      </c>
      <c r="I635" s="40">
        <f t="shared" ref="I635" si="10698">H635+((H639-I639)+(H640-I640))*(H635/SUM(H634:H638))</f>
        <v>0.32222222222222224</v>
      </c>
      <c r="J635" s="40">
        <f t="shared" ref="J635" si="10699">I635+((I639-J639)+(I640-J640))*(I635/SUM(I634:I638))</f>
        <v>0.33333333333333337</v>
      </c>
      <c r="K635" s="40">
        <f t="shared" ref="K635" si="10700">J635+((J639-K639)+(J640-K640))*(J635/SUM(J634:J638))</f>
        <v>0.33333333333333337</v>
      </c>
      <c r="L635" s="40">
        <f t="shared" ref="L635" si="10701">K635+((K639-L639)+(K640-L640))*(K635/SUM(K634:K638))</f>
        <v>0.33333333333333337</v>
      </c>
      <c r="M635" s="40">
        <f t="shared" ref="M635" si="10702">L635+((L639-M639)+(L640-M640))*(L635/SUM(L634:L638))</f>
        <v>0.33333333333333337</v>
      </c>
      <c r="N635" s="40">
        <f t="shared" ref="N635" si="10703">M635+((M639-N639)+(M640-N640))*(M635/SUM(M634:M638))</f>
        <v>0.33333333333333337</v>
      </c>
      <c r="O635" s="40">
        <f t="shared" ref="O635" si="10704">N635+((N639-O639)+(N640-O640))*(N635/SUM(N634:N638))</f>
        <v>0.33333333333333337</v>
      </c>
      <c r="P635" s="40">
        <f t="shared" ref="P635" si="10705">O635+((O639-P639)+(O640-P640))*(O635/SUM(O634:O638))</f>
        <v>0.33333333333333337</v>
      </c>
      <c r="Q635" s="40">
        <f t="shared" ref="Q635" si="10706">P635+((P639-Q639)+(P640-Q640))*(P635/SUM(P634:P638))</f>
        <v>0.33333333333333337</v>
      </c>
      <c r="R635" s="40">
        <f t="shared" ref="R635" si="10707">Q635+((Q639-R639)+(Q640-R640))*(Q635/SUM(Q634:Q638))</f>
        <v>0.33333333333333337</v>
      </c>
      <c r="S635" s="40">
        <f t="shared" ref="S635" si="10708">R635+((R639-S639)+(R640-S640))*(R635/SUM(R634:R638))</f>
        <v>0.33333333333333337</v>
      </c>
      <c r="T635" s="40">
        <f t="shared" ref="T635" si="10709">S635+((S639-T639)+(S640-T640))*(S635/SUM(S634:S638))</f>
        <v>0.33333333333333337</v>
      </c>
      <c r="U635" s="40">
        <f t="shared" ref="U635" si="10710">T635+((T639-U639)+(T640-U640))*(T635/SUM(T634:T638))</f>
        <v>0.33333333333333337</v>
      </c>
      <c r="V635" s="40">
        <f t="shared" ref="V635" si="10711">U635+((U639-V639)+(U640-V640))*(U635/SUM(U634:U638))</f>
        <v>0.33333333333333337</v>
      </c>
      <c r="W635" s="40">
        <f t="shared" ref="W635" si="10712">V635+((V639-W639)+(V640-W640))*(V635/SUM(V634:V638))</f>
        <v>0.33333333333333337</v>
      </c>
      <c r="X635" s="40">
        <f t="shared" ref="X635" si="10713">W635+((W639-X639)+(W640-X640))*(W635/SUM(W634:W638))</f>
        <v>0.33333333333333337</v>
      </c>
      <c r="Y635" s="40">
        <f t="shared" ref="Y635" si="10714">X635+((X639-Y639)+(X640-Y640))*(X635/SUM(X634:X638))</f>
        <v>0.33333333333333337</v>
      </c>
      <c r="Z635" s="40">
        <f t="shared" ref="Z635" si="10715">Y635+((Y639-Z639)+(Y640-Z640))*(Y635/SUM(Y634:Y638))</f>
        <v>0.33333333333333337</v>
      </c>
      <c r="AA635" s="40">
        <f t="shared" ref="AA635" si="10716">Z635+((Z639-AA639)+(Z640-AA640))*(Z635/SUM(Z634:Z638))</f>
        <v>0.33333333333333337</v>
      </c>
      <c r="AB635" s="40">
        <f t="shared" ref="AB635" si="10717">AA635+((AA639-AB639)+(AA640-AB640))*(AA635/SUM(AA634:AA638))</f>
        <v>0.33333333333333337</v>
      </c>
      <c r="AC635" s="40">
        <f t="shared" ref="AC635" si="10718">AB635+((AB639-AC639)+(AB640-AC640))*(AB635/SUM(AB634:AB638))</f>
        <v>0.33333333333333337</v>
      </c>
      <c r="AD635" s="40">
        <f t="shared" ref="AD635" si="10719">AC635+((AC639-AD639)+(AC640-AD640))*(AC635/SUM(AC634:AC638))</f>
        <v>0.33333333333333337</v>
      </c>
      <c r="AE635" s="40">
        <f t="shared" ref="AE635" si="10720">AD635+((AD639-AE639)+(AD640-AE640))*(AD635/SUM(AD634:AD638))</f>
        <v>0.33333333333333337</v>
      </c>
      <c r="AF635" s="40">
        <f t="shared" ref="AF635" si="10721">AE635+((AE639-AF639)+(AE640-AF640))*(AE635/SUM(AE634:AE638))</f>
        <v>0.33333333333333337</v>
      </c>
      <c r="AG635" s="40">
        <f t="shared" ref="AG635" si="10722">AF635+((AF639-AG639)+(AF640-AG640))*(AF635/SUM(AF634:AF638))</f>
        <v>0.33333333333333337</v>
      </c>
      <c r="AH635" s="40">
        <f t="shared" ref="AH635" si="10723">AG635+((AG639-AH639)+(AG640-AH640))*(AG635/SUM(AG634:AG638))</f>
        <v>0.33333333333333337</v>
      </c>
      <c r="AI635" s="40">
        <f t="shared" ref="AI635" si="10724">AH635+((AH639-AI639)+(AH640-AI640))*(AH635/SUM(AH634:AH638))</f>
        <v>0.33333333333333337</v>
      </c>
      <c r="AJ635" s="40">
        <f t="shared" ref="AJ635" si="10725">AI635+((AI639-AJ639)+(AI640-AJ640))*(AI635/SUM(AI634:AI638))</f>
        <v>0.33333333333333337</v>
      </c>
      <c r="AK635" s="40">
        <f t="shared" ref="AK635" si="10726">AJ635+((AJ639-AK639)+(AJ640-AK640))*(AJ635/SUM(AJ634:AJ638))</f>
        <v>0.33333333333333337</v>
      </c>
      <c r="AL635" s="40">
        <f t="shared" ref="AL635" si="10727">AK635+((AK639-AL639)+(AK640-AL640))*(AK635/SUM(AK634:AK638))</f>
        <v>0.33333333333333337</v>
      </c>
      <c r="AM635" s="40">
        <f t="shared" ref="AM635" si="10728">AL635+((AL639-AM639)+(AL640-AM640))*(AL635/SUM(AL634:AL638))</f>
        <v>0.33333333333333337</v>
      </c>
      <c r="AN635" s="40">
        <f t="shared" ref="AN635" si="10729">AM635+((AM639-AN639)+(AM640-AN640))*(AM635/SUM(AM634:AM638))</f>
        <v>0.33333333333333337</v>
      </c>
      <c r="AO635" s="40">
        <f t="shared" ref="AO635" si="10730">AN635+((AN639-AO639)+(AN640-AO640))*(AN635/SUM(AN634:AN638))</f>
        <v>0.33333333333333337</v>
      </c>
      <c r="AP635" s="40">
        <f t="shared" ref="AP635" si="10731">AO635+((AO639-AP639)+(AO640-AP640))*(AO635/SUM(AO634:AO638))</f>
        <v>0.33333333333333337</v>
      </c>
      <c r="AQ635" s="40">
        <f t="shared" ref="AQ635" si="10732">AP635+((AP639-AQ639)+(AP640-AQ640))*(AP635/SUM(AP634:AP638))</f>
        <v>0.33333333333333337</v>
      </c>
      <c r="AR635" s="40">
        <f t="shared" ref="AR635" si="10733">AQ635+((AQ639-AR639)+(AQ640-AR640))*(AQ635/SUM(AQ634:AQ638))</f>
        <v>0.33333333333333337</v>
      </c>
      <c r="AS635" s="41">
        <f t="shared" ref="AS635" si="10734">AR635+((AR639-AS639)+(AR640-AS640))*(AR635/SUM(AR634:AR638))</f>
        <v>0.33333333333333337</v>
      </c>
      <c r="AU635" s="10" cm="1">
        <f t="array" ref="AU635">IF($D635="","",INDEX('Data - CO2'!$B$5:$AP$53,MATCH(Kulturmodeller!$D635,'Data - CO2'!$A$5:$A$53,0),AU$20)*E635)</f>
        <v>0</v>
      </c>
      <c r="AV635" cm="1">
        <f t="array" ref="AV635">IF($D635="","",INDEX('Data - CO2'!$B$5:$AP$53,MATCH(Kulturmodeller!$D635,'Data - CO2'!$A$5:$A$53,0),AV$20)*F635)</f>
        <v>1.5630323189119635</v>
      </c>
      <c r="AW635" cm="1">
        <f t="array" ref="AW635">IF($D635="","",INDEX('Data - CO2'!$B$5:$AP$53,MATCH(Kulturmodeller!$D635,'Data - CO2'!$A$5:$A$53,0),AW$20)*G635)</f>
        <v>10.420215459413086</v>
      </c>
      <c r="AX635" cm="1">
        <f t="array" ref="AX635">IF($D635="","",INDEX('Data - CO2'!$B$5:$AP$53,MATCH(Kulturmodeller!$D635,'Data - CO2'!$A$5:$A$53,0),AX$20)*H635)</f>
        <v>27.01537341329319</v>
      </c>
      <c r="AY635" cm="1">
        <f t="array" ref="AY635">IF($D635="","",INDEX('Data - CO2'!$B$5:$AP$53,MATCH(Kulturmodeller!$D635,'Data - CO2'!$A$5:$A$53,0),AY$20)*I635)</f>
        <v>55.960416356107324</v>
      </c>
      <c r="AZ635" cm="1">
        <f t="array" ref="AZ635">IF($D635="","",INDEX('Data - CO2'!$B$5:$AP$53,MATCH(Kulturmodeller!$D635,'Data - CO2'!$A$5:$A$53,0),AZ$20)*J635*$B633)</f>
        <v>93.281962466147817</v>
      </c>
      <c r="BA635" cm="1">
        <f t="array" ref="BA635">IF($D635="","",INDEX('Data - CO2'!$B$5:$AP$53,MATCH(Kulturmodeller!$D635,'Data - CO2'!$A$5:$A$53,0),BA$20)*K635*$B633)</f>
        <v>106.09686262560932</v>
      </c>
      <c r="BB635" cm="1">
        <f t="array" ref="BB635">IF($D635="","",INDEX('Data - CO2'!$B$5:$AP$53,MATCH(Kulturmodeller!$D635,'Data - CO2'!$A$5:$A$53,0),BB$20)*L635*$B633)</f>
        <v>117.71416150363684</v>
      </c>
      <c r="BC635" cm="1">
        <f t="array" ref="BC635">IF($D635="","",INDEX('Data - CO2'!$B$5:$AP$53,MATCH(Kulturmodeller!$D635,'Data - CO2'!$A$5:$A$53,0),BC$20)*M635*$B633)</f>
        <v>128.80334030083276</v>
      </c>
      <c r="BD635" cm="1">
        <f t="array" ref="BD635">IF($D635="","",INDEX('Data - CO2'!$B$5:$AP$53,MATCH(Kulturmodeller!$D635,'Data - CO2'!$A$5:$A$53,0),BD$20)*N635*$B633)</f>
        <v>137.13002754019644</v>
      </c>
      <c r="BE635" cm="1">
        <f t="array" ref="BE635">IF($D635="","",INDEX('Data - CO2'!$B$5:$AP$53,MATCH(Kulturmodeller!$D635,'Data - CO2'!$A$5:$A$53,0),BE$20)*O635*$B633)</f>
        <v>141.82294071393147</v>
      </c>
      <c r="BF635" cm="1">
        <f t="array" ref="BF635">IF($D635="","",INDEX('Data - CO2'!$B$5:$AP$53,MATCH(Kulturmodeller!$D635,'Data - CO2'!$A$5:$A$53,0),BF$20)*P635*$B633)</f>
        <v>146.3444566168192</v>
      </c>
      <c r="BG635" cm="1">
        <f t="array" ref="BG635">IF($D635="","",INDEX('Data - CO2'!$B$5:$AP$53,MATCH(Kulturmodeller!$D635,'Data - CO2'!$A$5:$A$53,0),BG$20)*Q635*$B633)</f>
        <v>150.57560176850691</v>
      </c>
      <c r="BH635" cm="1">
        <f t="array" ref="BH635">IF($D635="","",INDEX('Data - CO2'!$B$5:$AP$53,MATCH(Kulturmodeller!$D635,'Data - CO2'!$A$5:$A$53,0),BH$20)*R635*$B633)</f>
        <v>154.39916315831195</v>
      </c>
      <c r="BI635" cm="1">
        <f t="array" ref="BI635">IF($D635="","",INDEX('Data - CO2'!$B$5:$AP$53,MATCH(Kulturmodeller!$D635,'Data - CO2'!$A$5:$A$53,0),BI$20)*S635*$B633)</f>
        <v>157.52104422826147</v>
      </c>
      <c r="BJ635" cm="1">
        <f t="array" ref="BJ635">IF($D635="","",INDEX('Data - CO2'!$B$5:$AP$53,MATCH(Kulturmodeller!$D635,'Data - CO2'!$A$5:$A$53,0),BJ$20)*T635*$B633)</f>
        <v>1.7367025765688484</v>
      </c>
      <c r="BK635" cm="1">
        <f t="array" ref="BK635">IF($D635="","",INDEX('Data - CO2'!$B$5:$AP$53,MATCH(Kulturmodeller!$D635,'Data - CO2'!$A$5:$A$53,0),BK$20)*U635*$B633)</f>
        <v>11.578017177125654</v>
      </c>
      <c r="BL635" cm="1">
        <f t="array" ref="BL635">IF($D635="","",INDEX('Data - CO2'!$B$5:$AP$53,MATCH(Kulturmodeller!$D635,'Data - CO2'!$A$5:$A$53,0),BL$20)*V635*$B633)</f>
        <v>28.945042942814133</v>
      </c>
      <c r="BM635" cm="1">
        <f t="array" ref="BM635">IF($D635="","",INDEX('Data - CO2'!$B$5:$AP$53,MATCH(Kulturmodeller!$D635,'Data - CO2'!$A$5:$A$53,0),BM$20)*W635*$B633)</f>
        <v>57.890085885628267</v>
      </c>
      <c r="BN635" cm="1">
        <f t="array" ref="BN635">IF($D635="","",INDEX('Data - CO2'!$B$5:$AP$53,MATCH(Kulturmodeller!$D635,'Data - CO2'!$A$5:$A$53,0),BN$20)*X635*$B633)</f>
        <v>93.281962466147817</v>
      </c>
      <c r="BO635" cm="1">
        <f t="array" ref="BO635">IF($D635="","",INDEX('Data - CO2'!$B$5:$AP$53,MATCH(Kulturmodeller!$D635,'Data - CO2'!$A$5:$A$53,0),BO$20)*Y635*$B633)</f>
        <v>106.09686262560932</v>
      </c>
      <c r="BP635" cm="1">
        <f t="array" ref="BP635">IF($D635="","",INDEX('Data - CO2'!$B$5:$AP$53,MATCH(Kulturmodeller!$D635,'Data - CO2'!$A$5:$A$53,0),BP$20)*Z635*$B633)</f>
        <v>117.71416150363684</v>
      </c>
      <c r="BQ635" cm="1">
        <f t="array" ref="BQ635">IF($D635="","",INDEX('Data - CO2'!$B$5:$AP$53,MATCH(Kulturmodeller!$D635,'Data - CO2'!$A$5:$A$53,0),BQ$20)*AA635*$B633)</f>
        <v>128.80334030083276</v>
      </c>
      <c r="BR635" cm="1">
        <f t="array" ref="BR635">IF($D635="","",INDEX('Data - CO2'!$B$5:$AP$53,MATCH(Kulturmodeller!$D635,'Data - CO2'!$A$5:$A$53,0),BR$20)*AB635*$B633)</f>
        <v>137.13002754019644</v>
      </c>
      <c r="BS635" cm="1">
        <f t="array" ref="BS635">IF($D635="","",INDEX('Data - CO2'!$B$5:$AP$53,MATCH(Kulturmodeller!$D635,'Data - CO2'!$A$5:$A$53,0),BS$20)*AC635*$B633)</f>
        <v>141.82294071393147</v>
      </c>
      <c r="BT635" cm="1">
        <f t="array" ref="BT635">IF($D635="","",INDEX('Data - CO2'!$B$5:$AP$53,MATCH(Kulturmodeller!$D635,'Data - CO2'!$A$5:$A$53,0),BT$20)*AD635*$B633)</f>
        <v>146.3444566168192</v>
      </c>
      <c r="BU635" cm="1">
        <f t="array" ref="BU635">IF($D635="","",INDEX('Data - CO2'!$B$5:$AP$53,MATCH(Kulturmodeller!$D635,'Data - CO2'!$A$5:$A$53,0),BU$20)*AE635*$B633)</f>
        <v>150.57560176850691</v>
      </c>
      <c r="BV635" cm="1">
        <f t="array" ref="BV635">IF($D635="","",INDEX('Data - CO2'!$B$5:$AP$53,MATCH(Kulturmodeller!$D635,'Data - CO2'!$A$5:$A$53,0),BV$20)*AF635*$B633)</f>
        <v>154.39916315831195</v>
      </c>
      <c r="BW635" cm="1">
        <f t="array" ref="BW635">IF($D635="","",INDEX('Data - CO2'!$B$5:$AP$53,MATCH(Kulturmodeller!$D635,'Data - CO2'!$A$5:$A$53,0),BW$20)*AG635*$B633)</f>
        <v>157.52104422826147</v>
      </c>
      <c r="BX635" cm="1">
        <f t="array" ref="BX635">IF($D635="","",INDEX('Data - CO2'!$B$5:$AP$53,MATCH(Kulturmodeller!$D635,'Data - CO2'!$A$5:$A$53,0),BX$20)*AH635*$B633)</f>
        <v>1.7367025765688484</v>
      </c>
      <c r="BY635" cm="1">
        <f t="array" ref="BY635">IF($D635="","",INDEX('Data - CO2'!$B$5:$AP$53,MATCH(Kulturmodeller!$D635,'Data - CO2'!$A$5:$A$53,0),BY$20)*AI635*$B633)</f>
        <v>11.578017177125654</v>
      </c>
      <c r="BZ635" cm="1">
        <f t="array" ref="BZ635">IF($D635="","",INDEX('Data - CO2'!$B$5:$AP$53,MATCH(Kulturmodeller!$D635,'Data - CO2'!$A$5:$A$53,0),BZ$20)*AJ635*$B633)</f>
        <v>28.945042942814133</v>
      </c>
      <c r="CA635" cm="1">
        <f t="array" ref="CA635">IF($D635="","",INDEX('Data - CO2'!$B$5:$AP$53,MATCH(Kulturmodeller!$D635,'Data - CO2'!$A$5:$A$53,0),CA$20)*AK635*$B633)</f>
        <v>57.890085885628267</v>
      </c>
      <c r="CB635" cm="1">
        <f t="array" ref="CB635">IF($D635="","",INDEX('Data - CO2'!$B$5:$AP$53,MATCH(Kulturmodeller!$D635,'Data - CO2'!$A$5:$A$53,0),CB$20)*AL635*$B633)</f>
        <v>93.281962466147817</v>
      </c>
      <c r="CC635" cm="1">
        <f t="array" ref="CC635">IF($D635="","",INDEX('Data - CO2'!$B$5:$AP$53,MATCH(Kulturmodeller!$D635,'Data - CO2'!$A$5:$A$53,0),CC$20)*AM635*$B633)</f>
        <v>106.09686262560932</v>
      </c>
      <c r="CD635" cm="1">
        <f t="array" ref="CD635">IF($D635="","",INDEX('Data - CO2'!$B$5:$AP$53,MATCH(Kulturmodeller!$D635,'Data - CO2'!$A$5:$A$53,0),CD$20)*AN635*$B633)</f>
        <v>117.71416150363684</v>
      </c>
      <c r="CE635" cm="1">
        <f t="array" ref="CE635">IF($D635="","",INDEX('Data - CO2'!$B$5:$AP$53,MATCH(Kulturmodeller!$D635,'Data - CO2'!$A$5:$A$53,0),CE$20)*AO635*$B633)</f>
        <v>128.80334030083276</v>
      </c>
      <c r="CF635" cm="1">
        <f t="array" ref="CF635">IF($D635="","",INDEX('Data - CO2'!$B$5:$AP$53,MATCH(Kulturmodeller!$D635,'Data - CO2'!$A$5:$A$53,0),CF$20)*AP635*$B633)</f>
        <v>137.13002754019644</v>
      </c>
      <c r="CG635" cm="1">
        <f t="array" ref="CG635">IF($D635="","",INDEX('Data - CO2'!$B$5:$AP$53,MATCH(Kulturmodeller!$D635,'Data - CO2'!$A$5:$A$53,0),CG$20)*AQ635*$B633)</f>
        <v>141.82294071393147</v>
      </c>
      <c r="CH635" cm="1">
        <f t="array" ref="CH635">IF($D635="","",INDEX('Data - CO2'!$B$5:$AP$53,MATCH(Kulturmodeller!$D635,'Data - CO2'!$A$5:$A$53,0),CH$20)*AR635*$B633)</f>
        <v>146.3444566168192</v>
      </c>
      <c r="CI635" s="11" cm="1">
        <f t="array" ref="CI635">IF($D635="","",INDEX('Data - CO2'!$B$5:$AP$53,MATCH(Kulturmodeller!$D635,'Data - CO2'!$A$5:$A$53,0),CI$20)*AS635*$B633)</f>
        <v>150.57560176850691</v>
      </c>
    </row>
    <row r="636" spans="1:87" x14ac:dyDescent="0.3">
      <c r="A636" s="33" t="s">
        <v>83</v>
      </c>
      <c r="B636" s="33"/>
      <c r="C636" s="124" t="str">
        <f>'Katalog over Kulturmodeller '!F208</f>
        <v>LØV - valgfrit</v>
      </c>
      <c r="D636" s="125" t="s">
        <v>274</v>
      </c>
      <c r="E636" s="151">
        <f>'Katalog over Kulturmodeller '!W208</f>
        <v>0.1</v>
      </c>
      <c r="F636" s="40">
        <f>E636+((E639-F639)+(E640-F640))*(E636/SUM(E634:E638))</f>
        <v>0.1</v>
      </c>
      <c r="G636" s="40">
        <f t="shared" ref="G636" si="10735">F636+((F639-G639)+(F640-G640))*(F636/SUM(F634:F638))</f>
        <v>0.1</v>
      </c>
      <c r="H636" s="40">
        <f t="shared" ref="H636" si="10736">G636+((G639-H639)+(G640-H640))*(G636/SUM(G634:G638))</f>
        <v>0.10370370370370371</v>
      </c>
      <c r="I636" s="40">
        <f t="shared" ref="I636" si="10737">H636+((H639-I639)+(H640-I640))*(H636/SUM(H634:H638))</f>
        <v>0.10740740740740742</v>
      </c>
      <c r="J636" s="40">
        <f t="shared" ref="J636" si="10738">I636+((I639-J639)+(I640-J640))*(I636/SUM(I634:I638))</f>
        <v>0.11111111111111113</v>
      </c>
      <c r="K636" s="40">
        <f t="shared" ref="K636" si="10739">J636+((J639-K639)+(J640-K640))*(J636/SUM(J634:J638))</f>
        <v>0.11111111111111113</v>
      </c>
      <c r="L636" s="40">
        <f t="shared" ref="L636" si="10740">K636+((K639-L639)+(K640-L640))*(K636/SUM(K634:K638))</f>
        <v>0.11111111111111113</v>
      </c>
      <c r="M636" s="40">
        <f t="shared" ref="M636" si="10741">L636+((L639-M639)+(L640-M640))*(L636/SUM(L634:L638))</f>
        <v>0.11111111111111113</v>
      </c>
      <c r="N636" s="40">
        <f t="shared" ref="N636" si="10742">M636+((M639-N639)+(M640-N640))*(M636/SUM(M634:M638))</f>
        <v>0.11111111111111113</v>
      </c>
      <c r="O636" s="40">
        <f t="shared" ref="O636" si="10743">N636+((N639-O639)+(N640-O640))*(N636/SUM(N634:N638))</f>
        <v>0.11111111111111113</v>
      </c>
      <c r="P636" s="40">
        <f t="shared" ref="P636" si="10744">O636+((O639-P639)+(O640-P640))*(O636/SUM(O634:O638))</f>
        <v>0.11111111111111113</v>
      </c>
      <c r="Q636" s="40">
        <f t="shared" ref="Q636" si="10745">P636+((P639-Q639)+(P640-Q640))*(P636/SUM(P634:P638))</f>
        <v>0.11111111111111113</v>
      </c>
      <c r="R636" s="40">
        <f t="shared" ref="R636" si="10746">Q636+((Q639-R639)+(Q640-R640))*(Q636/SUM(Q634:Q638))</f>
        <v>0.11111111111111113</v>
      </c>
      <c r="S636" s="40">
        <f t="shared" ref="S636" si="10747">R636+((R639-S639)+(R640-S640))*(R636/SUM(R634:R638))</f>
        <v>0.11111111111111113</v>
      </c>
      <c r="T636" s="40">
        <f t="shared" ref="T636" si="10748">S636+((S639-T639)+(S640-T640))*(S636/SUM(S634:S638))</f>
        <v>0.11111111111111113</v>
      </c>
      <c r="U636" s="40">
        <f t="shared" ref="U636" si="10749">T636+((T639-U639)+(T640-U640))*(T636/SUM(T634:T638))</f>
        <v>0.11111111111111113</v>
      </c>
      <c r="V636" s="40">
        <f t="shared" ref="V636" si="10750">U636+((U639-V639)+(U640-V640))*(U636/SUM(U634:U638))</f>
        <v>0.11111111111111113</v>
      </c>
      <c r="W636" s="40">
        <f t="shared" ref="W636" si="10751">V636+((V639-W639)+(V640-W640))*(V636/SUM(V634:V638))</f>
        <v>0.11111111111111113</v>
      </c>
      <c r="X636" s="40">
        <f t="shared" ref="X636" si="10752">W636+((W639-X639)+(W640-X640))*(W636/SUM(W634:W638))</f>
        <v>0.11111111111111113</v>
      </c>
      <c r="Y636" s="40">
        <f t="shared" ref="Y636" si="10753">X636+((X639-Y639)+(X640-Y640))*(X636/SUM(X634:X638))</f>
        <v>0.11111111111111113</v>
      </c>
      <c r="Z636" s="40">
        <f t="shared" ref="Z636" si="10754">Y636+((Y639-Z639)+(Y640-Z640))*(Y636/SUM(Y634:Y638))</f>
        <v>0.11111111111111113</v>
      </c>
      <c r="AA636" s="40">
        <f t="shared" ref="AA636" si="10755">Z636+((Z639-AA639)+(Z640-AA640))*(Z636/SUM(Z634:Z638))</f>
        <v>0.11111111111111113</v>
      </c>
      <c r="AB636" s="40">
        <f t="shared" ref="AB636" si="10756">AA636+((AA639-AB639)+(AA640-AB640))*(AA636/SUM(AA634:AA638))</f>
        <v>0.11111111111111113</v>
      </c>
      <c r="AC636" s="40">
        <f t="shared" ref="AC636" si="10757">AB636+((AB639-AC639)+(AB640-AC640))*(AB636/SUM(AB634:AB638))</f>
        <v>0.11111111111111113</v>
      </c>
      <c r="AD636" s="40">
        <f t="shared" ref="AD636" si="10758">AC636+((AC639-AD639)+(AC640-AD640))*(AC636/SUM(AC634:AC638))</f>
        <v>0.11111111111111113</v>
      </c>
      <c r="AE636" s="40">
        <f t="shared" ref="AE636" si="10759">AD636+((AD639-AE639)+(AD640-AE640))*(AD636/SUM(AD634:AD638))</f>
        <v>0.11111111111111113</v>
      </c>
      <c r="AF636" s="40">
        <f t="shared" ref="AF636" si="10760">AE636+((AE639-AF639)+(AE640-AF640))*(AE636/SUM(AE634:AE638))</f>
        <v>0.11111111111111113</v>
      </c>
      <c r="AG636" s="40">
        <f t="shared" ref="AG636" si="10761">AF636+((AF639-AG639)+(AF640-AG640))*(AF636/SUM(AF634:AF638))</f>
        <v>0.11111111111111113</v>
      </c>
      <c r="AH636" s="40">
        <f t="shared" ref="AH636" si="10762">AG636+((AG639-AH639)+(AG640-AH640))*(AG636/SUM(AG634:AG638))</f>
        <v>0.11111111111111113</v>
      </c>
      <c r="AI636" s="40">
        <f t="shared" ref="AI636" si="10763">AH636+((AH639-AI639)+(AH640-AI640))*(AH636/SUM(AH634:AH638))</f>
        <v>0.11111111111111113</v>
      </c>
      <c r="AJ636" s="40">
        <f t="shared" ref="AJ636" si="10764">AI636+((AI639-AJ639)+(AI640-AJ640))*(AI636/SUM(AI634:AI638))</f>
        <v>0.11111111111111113</v>
      </c>
      <c r="AK636" s="40">
        <f t="shared" ref="AK636" si="10765">AJ636+((AJ639-AK639)+(AJ640-AK640))*(AJ636/SUM(AJ634:AJ638))</f>
        <v>0.11111111111111113</v>
      </c>
      <c r="AL636" s="40">
        <f t="shared" ref="AL636" si="10766">AK636+((AK639-AL639)+(AK640-AL640))*(AK636/SUM(AK634:AK638))</f>
        <v>0.11111111111111113</v>
      </c>
      <c r="AM636" s="40">
        <f t="shared" ref="AM636" si="10767">AL636+((AL639-AM639)+(AL640-AM640))*(AL636/SUM(AL634:AL638))</f>
        <v>0.11111111111111113</v>
      </c>
      <c r="AN636" s="40">
        <f t="shared" ref="AN636" si="10768">AM636+((AM639-AN639)+(AM640-AN640))*(AM636/SUM(AM634:AM638))</f>
        <v>0.11111111111111113</v>
      </c>
      <c r="AO636" s="40">
        <f t="shared" ref="AO636" si="10769">AN636+((AN639-AO639)+(AN640-AO640))*(AN636/SUM(AN634:AN638))</f>
        <v>0.11111111111111113</v>
      </c>
      <c r="AP636" s="40">
        <f t="shared" ref="AP636" si="10770">AO636+((AO639-AP639)+(AO640-AP640))*(AO636/SUM(AO634:AO638))</f>
        <v>0.11111111111111113</v>
      </c>
      <c r="AQ636" s="40">
        <f t="shared" ref="AQ636" si="10771">AP636+((AP639-AQ639)+(AP640-AQ640))*(AP636/SUM(AP634:AP638))</f>
        <v>0.11111111111111113</v>
      </c>
      <c r="AR636" s="40">
        <f t="shared" ref="AR636" si="10772">AQ636+((AQ639-AR639)+(AQ640-AR640))*(AQ636/SUM(AQ634:AQ638))</f>
        <v>0.11111111111111113</v>
      </c>
      <c r="AS636" s="41">
        <f t="shared" ref="AS636" si="10773">AR636+((AR639-AS639)+(AR640-AS640))*(AR636/SUM(AR634:AR638))</f>
        <v>0.11111111111111113</v>
      </c>
      <c r="AU636" s="10" cm="1">
        <f t="array" ref="AU636">IF($D636="","",INDEX('Data - CO2'!$B$5:$AP$53,MATCH(Kulturmodeller!$D636,'Data - CO2'!$A$5:$A$53,0),AU$20)*E636)</f>
        <v>0</v>
      </c>
      <c r="AV636" cm="1">
        <f t="array" ref="AV636">IF($D636="","",INDEX('Data - CO2'!$B$5:$AP$53,MATCH(Kulturmodeller!$D636,'Data - CO2'!$A$5:$A$53,0),AV$20)*F636)</f>
        <v>0.17417998601780929</v>
      </c>
      <c r="AW636" cm="1">
        <f t="array" ref="AW636">IF($D636="","",INDEX('Data - CO2'!$B$5:$AP$53,MATCH(Kulturmodeller!$D636,'Data - CO2'!$A$5:$A$53,0),AW$20)*G636)</f>
        <v>1.1611999067853953</v>
      </c>
      <c r="AX636" cm="1">
        <f t="array" ref="AX636">IF($D636="","",INDEX('Data - CO2'!$B$5:$AP$53,MATCH(Kulturmodeller!$D636,'Data - CO2'!$A$5:$A$53,0),AX$20)*H636)</f>
        <v>3.0105182768510246</v>
      </c>
      <c r="AY636" cm="1">
        <f t="array" ref="AY636">IF($D636="","",INDEX('Data - CO2'!$B$5:$AP$53,MATCH(Kulturmodeller!$D636,'Data - CO2'!$A$5:$A$53,0),AY$20)*I636)</f>
        <v>6.2360735734771229</v>
      </c>
      <c r="AZ636" cm="1">
        <f t="array" ref="AZ636">IF($D636="","",INDEX('Data - CO2'!$B$5:$AP$53,MATCH(Kulturmodeller!$D636,'Data - CO2'!$A$5:$A$53,0),AZ$20)*J636*$B633)</f>
        <v>14.823496960811749</v>
      </c>
      <c r="BA636" cm="1">
        <f t="array" ref="BA636">IF($D636="","",INDEX('Data - CO2'!$B$5:$AP$53,MATCH(Kulturmodeller!$D636,'Data - CO2'!$A$5:$A$53,0),BA$20)*K636*$B633)</f>
        <v>24.830936779141048</v>
      </c>
      <c r="BB636" cm="1">
        <f t="array" ref="BB636">IF($D636="","",INDEX('Data - CO2'!$B$5:$AP$53,MATCH(Kulturmodeller!$D636,'Data - CO2'!$A$5:$A$53,0),BB$20)*L636*$B633)</f>
        <v>31.351947556723992</v>
      </c>
      <c r="BC636" cm="1">
        <f t="array" ref="BC636">IF($D636="","",INDEX('Data - CO2'!$B$5:$AP$53,MATCH(Kulturmodeller!$D636,'Data - CO2'!$A$5:$A$53,0),BC$20)*M636*$B633)</f>
        <v>34.459855767634558</v>
      </c>
      <c r="BD636" cm="1">
        <f t="array" ref="BD636">IF($D636="","",INDEX('Data - CO2'!$B$5:$AP$53,MATCH(Kulturmodeller!$D636,'Data - CO2'!$A$5:$A$53,0),BD$20)*N636*$B633)</f>
        <v>36.92338632734883</v>
      </c>
      <c r="BE636" cm="1">
        <f t="array" ref="BE636">IF($D636="","",INDEX('Data - CO2'!$B$5:$AP$53,MATCH(Kulturmodeller!$D636,'Data - CO2'!$A$5:$A$53,0),BE$20)*O636*$B633)</f>
        <v>40.453206603754367</v>
      </c>
      <c r="BF636" cm="1">
        <f t="array" ref="BF636">IF($D636="","",INDEX('Data - CO2'!$B$5:$AP$53,MATCH(Kulturmodeller!$D636,'Data - CO2'!$A$5:$A$53,0),BF$20)*P636*$B633)</f>
        <v>43.512132225768916</v>
      </c>
      <c r="BG636" cm="1">
        <f t="array" ref="BG636">IF($D636="","",INDEX('Data - CO2'!$B$5:$AP$53,MATCH(Kulturmodeller!$D636,'Data - CO2'!$A$5:$A$53,0),BG$20)*Q636*$B633)</f>
        <v>46.574885586128417</v>
      </c>
      <c r="BH636" cm="1">
        <f t="array" ref="BH636">IF($D636="","",INDEX('Data - CO2'!$B$5:$AP$53,MATCH(Kulturmodeller!$D636,'Data - CO2'!$A$5:$A$53,0),BH$20)*R636*$B633)</f>
        <v>49.535218580983326</v>
      </c>
      <c r="BI636" cm="1">
        <f t="array" ref="BI636">IF($D636="","",INDEX('Data - CO2'!$B$5:$AP$53,MATCH(Kulturmodeller!$D636,'Data - CO2'!$A$5:$A$53,0),BI$20)*S636*$B633)</f>
        <v>52.233292742862893</v>
      </c>
      <c r="BJ636" cm="1">
        <f t="array" ref="BJ636">IF($D636="","",INDEX('Data - CO2'!$B$5:$AP$53,MATCH(Kulturmodeller!$D636,'Data - CO2'!$A$5:$A$53,0),BJ$20)*T636*$B633)</f>
        <v>55.306966314234288</v>
      </c>
      <c r="BK636" cm="1">
        <f t="array" ref="BK636">IF($D636="","",INDEX('Data - CO2'!$B$5:$AP$53,MATCH(Kulturmodeller!$D636,'Data - CO2'!$A$5:$A$53,0),BK$20)*U636*$B633)</f>
        <v>57.876398797800597</v>
      </c>
      <c r="BL636" cm="1">
        <f t="array" ref="BL636">IF($D636="","",INDEX('Data - CO2'!$B$5:$AP$53,MATCH(Kulturmodeller!$D636,'Data - CO2'!$A$5:$A$53,0),BL$20)*V636*$B633)</f>
        <v>60.34585424027054</v>
      </c>
      <c r="BM636" cm="1">
        <f t="array" ref="BM636">IF($D636="","",INDEX('Data - CO2'!$B$5:$AP$53,MATCH(Kulturmodeller!$D636,'Data - CO2'!$A$5:$A$53,0),BM$20)*W636*$B633)</f>
        <v>61.729686048321149</v>
      </c>
      <c r="BN636" cm="1">
        <f t="array" ref="BN636">IF($D636="","",INDEX('Data - CO2'!$B$5:$AP$53,MATCH(Kulturmodeller!$D636,'Data - CO2'!$A$5:$A$53,0),BN$20)*X636*$B633)</f>
        <v>62.79632882634985</v>
      </c>
      <c r="BO636" cm="1">
        <f t="array" ref="BO636">IF($D636="","",INDEX('Data - CO2'!$B$5:$AP$53,MATCH(Kulturmodeller!$D636,'Data - CO2'!$A$5:$A$53,0),BO$20)*Y636*$B633)</f>
        <v>64.180219224203626</v>
      </c>
      <c r="BP636" cm="1">
        <f t="array" ref="BP636">IF($D636="","",INDEX('Data - CO2'!$B$5:$AP$53,MATCH(Kulturmodeller!$D636,'Data - CO2'!$A$5:$A$53,0),BP$20)*Z636*$B633)</f>
        <v>65.19558747635665</v>
      </c>
      <c r="BQ636" cm="1">
        <f t="array" ref="BQ636">IF($D636="","",INDEX('Data - CO2'!$B$5:$AP$53,MATCH(Kulturmodeller!$D636,'Data - CO2'!$A$5:$A$53,0),BQ$20)*AA636*$B633)</f>
        <v>66.406213821862991</v>
      </c>
      <c r="BR636" cm="1">
        <f t="array" ref="BR636">IF($D636="","",INDEX('Data - CO2'!$B$5:$AP$53,MATCH(Kulturmodeller!$D636,'Data - CO2'!$A$5:$A$53,0),BR$20)*AB636*$B633)</f>
        <v>67.544377520755063</v>
      </c>
      <c r="BS636" cm="1">
        <f t="array" ref="BS636">IF($D636="","",INDEX('Data - CO2'!$B$5:$AP$53,MATCH(Kulturmodeller!$D636,'Data - CO2'!$A$5:$A$53,0),BS$20)*AC636*$B633)</f>
        <v>68.932476003626505</v>
      </c>
      <c r="BT636" cm="1">
        <f t="array" ref="BT636">IF($D636="","",INDEX('Data - CO2'!$B$5:$AP$53,MATCH(Kulturmodeller!$D636,'Data - CO2'!$A$5:$A$53,0),BT$20)*AD636*$B633)</f>
        <v>69.487007971684378</v>
      </c>
      <c r="BU636" cm="1">
        <f t="array" ref="BU636">IF($D636="","",INDEX('Data - CO2'!$B$5:$AP$53,MATCH(Kulturmodeller!$D636,'Data - CO2'!$A$5:$A$53,0),BU$20)*AE636*$B633)</f>
        <v>70.906931048760455</v>
      </c>
      <c r="BV636" cm="1">
        <f t="array" ref="BV636">IF($D636="","",INDEX('Data - CO2'!$B$5:$AP$53,MATCH(Kulturmodeller!$D636,'Data - CO2'!$A$5:$A$53,0),BV$20)*AF636*$B633)</f>
        <v>0.19353331779756591</v>
      </c>
      <c r="BW636" cm="1">
        <f t="array" ref="BW636">IF($D636="","",INDEX('Data - CO2'!$B$5:$AP$53,MATCH(Kulturmodeller!$D636,'Data - CO2'!$A$5:$A$53,0),BW$20)*AG636*$B633)</f>
        <v>1.2902221186504395</v>
      </c>
      <c r="BX636" cm="1">
        <f t="array" ref="BX636">IF($D636="","",INDEX('Data - CO2'!$B$5:$AP$53,MATCH(Kulturmodeller!$D636,'Data - CO2'!$A$5:$A$53,0),BX$20)*AH636*$B633)</f>
        <v>3.2255552966260983</v>
      </c>
      <c r="BY636" cm="1">
        <f t="array" ref="BY636">IF($D636="","",INDEX('Data - CO2'!$B$5:$AP$53,MATCH(Kulturmodeller!$D636,'Data - CO2'!$A$5:$A$53,0),BY$20)*AI636*$B633)</f>
        <v>6.4511105932521966</v>
      </c>
      <c r="BZ636" cm="1">
        <f t="array" ref="BZ636">IF($D636="","",INDEX('Data - CO2'!$B$5:$AP$53,MATCH(Kulturmodeller!$D636,'Data - CO2'!$A$5:$A$53,0),BZ$20)*AJ636*$B633)</f>
        <v>14.823496960811749</v>
      </c>
      <c r="CA636" cm="1">
        <f t="array" ref="CA636">IF($D636="","",INDEX('Data - CO2'!$B$5:$AP$53,MATCH(Kulturmodeller!$D636,'Data - CO2'!$A$5:$A$53,0),CA$20)*AK636*$B633)</f>
        <v>24.830936779141048</v>
      </c>
      <c r="CB636" cm="1">
        <f t="array" ref="CB636">IF($D636="","",INDEX('Data - CO2'!$B$5:$AP$53,MATCH(Kulturmodeller!$D636,'Data - CO2'!$A$5:$A$53,0),CB$20)*AL636*$B633)</f>
        <v>31.351947556723992</v>
      </c>
      <c r="CC636" cm="1">
        <f t="array" ref="CC636">IF($D636="","",INDEX('Data - CO2'!$B$5:$AP$53,MATCH(Kulturmodeller!$D636,'Data - CO2'!$A$5:$A$53,0),CC$20)*AM636*$B633)</f>
        <v>34.459855767634558</v>
      </c>
      <c r="CD636" cm="1">
        <f t="array" ref="CD636">IF($D636="","",INDEX('Data - CO2'!$B$5:$AP$53,MATCH(Kulturmodeller!$D636,'Data - CO2'!$A$5:$A$53,0),CD$20)*AN636*$B633)</f>
        <v>36.92338632734883</v>
      </c>
      <c r="CE636" cm="1">
        <f t="array" ref="CE636">IF($D636="","",INDEX('Data - CO2'!$B$5:$AP$53,MATCH(Kulturmodeller!$D636,'Data - CO2'!$A$5:$A$53,0),CE$20)*AO636*$B633)</f>
        <v>40.453206603754367</v>
      </c>
      <c r="CF636" cm="1">
        <f t="array" ref="CF636">IF($D636="","",INDEX('Data - CO2'!$B$5:$AP$53,MATCH(Kulturmodeller!$D636,'Data - CO2'!$A$5:$A$53,0),CF$20)*AP636*$B633)</f>
        <v>43.512132225768916</v>
      </c>
      <c r="CG636" cm="1">
        <f t="array" ref="CG636">IF($D636="","",INDEX('Data - CO2'!$B$5:$AP$53,MATCH(Kulturmodeller!$D636,'Data - CO2'!$A$5:$A$53,0),CG$20)*AQ636*$B633)</f>
        <v>46.574885586128417</v>
      </c>
      <c r="CH636" cm="1">
        <f t="array" ref="CH636">IF($D636="","",INDEX('Data - CO2'!$B$5:$AP$53,MATCH(Kulturmodeller!$D636,'Data - CO2'!$A$5:$A$53,0),CH$20)*AR636*$B633)</f>
        <v>49.535218580983326</v>
      </c>
      <c r="CI636" s="11" cm="1">
        <f t="array" ref="CI636">IF($D636="","",INDEX('Data - CO2'!$B$5:$AP$53,MATCH(Kulturmodeller!$D636,'Data - CO2'!$A$5:$A$53,0),CI$20)*AS636*$B633)</f>
        <v>52.233292742862893</v>
      </c>
    </row>
    <row r="637" spans="1:87" x14ac:dyDescent="0.3">
      <c r="A637" s="33" t="s">
        <v>84</v>
      </c>
      <c r="B637" s="33"/>
      <c r="C637" s="124" t="str">
        <f>'Katalog over Kulturmodeller '!F209</f>
        <v>Juletræer (NGR)</v>
      </c>
      <c r="D637" s="125" t="s">
        <v>635</v>
      </c>
      <c r="E637" s="151">
        <f>'Katalog over Kulturmodeller '!W209</f>
        <v>0</v>
      </c>
      <c r="F637" s="40">
        <f>E637+((E639-F639)+(E640-F640))*(E637/SUM(E634:E638))</f>
        <v>0</v>
      </c>
      <c r="G637" s="40">
        <f t="shared" ref="G637" si="10774">F637+((F639-G639)+(F640-G640))*(F637/SUM(F634:F638))</f>
        <v>0</v>
      </c>
      <c r="H637" s="40">
        <f t="shared" ref="H637" si="10775">G637+((G639-H639)+(G640-H640))*(G637/SUM(G634:G638))</f>
        <v>0</v>
      </c>
      <c r="I637" s="40">
        <f t="shared" ref="I637" si="10776">H637+((H639-I639)+(H640-I640))*(H637/SUM(H634:H638))</f>
        <v>0</v>
      </c>
      <c r="J637" s="40">
        <f t="shared" ref="J637" si="10777">I637+((I639-J639)+(I640-J640))*(I637/SUM(I634:I638))</f>
        <v>0</v>
      </c>
      <c r="K637" s="40">
        <f t="shared" ref="K637" si="10778">J637+((J639-K639)+(J640-K640))*(J637/SUM(J634:J638))</f>
        <v>0</v>
      </c>
      <c r="L637" s="40">
        <f t="shared" ref="L637" si="10779">K637+((K639-L639)+(K640-L640))*(K637/SUM(K634:K638))</f>
        <v>0</v>
      </c>
      <c r="M637" s="40">
        <f t="shared" ref="M637" si="10780">L637+((L639-M639)+(L640-M640))*(L637/SUM(L634:L638))</f>
        <v>0</v>
      </c>
      <c r="N637" s="40">
        <f t="shared" ref="N637" si="10781">M637+((M639-N639)+(M640-N640))*(M637/SUM(M634:M638))</f>
        <v>0</v>
      </c>
      <c r="O637" s="40">
        <f t="shared" ref="O637" si="10782">N637+((N639-O639)+(N640-O640))*(N637/SUM(N634:N638))</f>
        <v>0</v>
      </c>
      <c r="P637" s="40">
        <f t="shared" ref="P637" si="10783">O637+((O639-P639)+(O640-P640))*(O637/SUM(O634:O638))</f>
        <v>0</v>
      </c>
      <c r="Q637" s="40">
        <f t="shared" ref="Q637" si="10784">P637+((P639-Q639)+(P640-Q640))*(P637/SUM(P634:P638))</f>
        <v>0</v>
      </c>
      <c r="R637" s="40">
        <f t="shared" ref="R637" si="10785">Q637+((Q639-R639)+(Q640-R640))*(Q637/SUM(Q634:Q638))</f>
        <v>0</v>
      </c>
      <c r="S637" s="40">
        <f t="shared" ref="S637" si="10786">R637+((R639-S639)+(R640-S640))*(R637/SUM(R634:R638))</f>
        <v>0</v>
      </c>
      <c r="T637" s="40">
        <f t="shared" ref="T637" si="10787">S637+((S639-T639)+(S640-T640))*(S637/SUM(S634:S638))</f>
        <v>0</v>
      </c>
      <c r="U637" s="40">
        <f t="shared" ref="U637" si="10788">T637+((T639-U639)+(T640-U640))*(T637/SUM(T634:T638))</f>
        <v>0</v>
      </c>
      <c r="V637" s="40">
        <f t="shared" ref="V637" si="10789">U637+((U639-V639)+(U640-V640))*(U637/SUM(U634:U638))</f>
        <v>0</v>
      </c>
      <c r="W637" s="40">
        <f t="shared" ref="W637" si="10790">V637+((V639-W639)+(V640-W640))*(V637/SUM(V634:V638))</f>
        <v>0</v>
      </c>
      <c r="X637" s="40">
        <f t="shared" ref="X637" si="10791">W637+((W639-X639)+(W640-X640))*(W637/SUM(W634:W638))</f>
        <v>0</v>
      </c>
      <c r="Y637" s="40">
        <f t="shared" ref="Y637" si="10792">X637+((X639-Y639)+(X640-Y640))*(X637/SUM(X634:X638))</f>
        <v>0</v>
      </c>
      <c r="Z637" s="40">
        <f t="shared" ref="Z637" si="10793">Y637+((Y639-Z639)+(Y640-Z640))*(Y637/SUM(Y634:Y638))</f>
        <v>0</v>
      </c>
      <c r="AA637" s="40">
        <f t="shared" ref="AA637" si="10794">Z637+((Z639-AA639)+(Z640-AA640))*(Z637/SUM(Z634:Z638))</f>
        <v>0</v>
      </c>
      <c r="AB637" s="40">
        <f t="shared" ref="AB637" si="10795">AA637+((AA639-AB639)+(AA640-AB640))*(AA637/SUM(AA634:AA638))</f>
        <v>0</v>
      </c>
      <c r="AC637" s="40">
        <f t="shared" ref="AC637" si="10796">AB637+((AB639-AC639)+(AB640-AC640))*(AB637/SUM(AB634:AB638))</f>
        <v>0</v>
      </c>
      <c r="AD637" s="40">
        <f t="shared" ref="AD637" si="10797">AC637+((AC639-AD639)+(AC640-AD640))*(AC637/SUM(AC634:AC638))</f>
        <v>0</v>
      </c>
      <c r="AE637" s="40">
        <f t="shared" ref="AE637" si="10798">AD637+((AD639-AE639)+(AD640-AE640))*(AD637/SUM(AD634:AD638))</f>
        <v>0</v>
      </c>
      <c r="AF637" s="40">
        <f t="shared" ref="AF637" si="10799">AE637+((AE639-AF639)+(AE640-AF640))*(AE637/SUM(AE634:AE638))</f>
        <v>0</v>
      </c>
      <c r="AG637" s="40">
        <f t="shared" ref="AG637" si="10800">AF637+((AF639-AG639)+(AF640-AG640))*(AF637/SUM(AF634:AF638))</f>
        <v>0</v>
      </c>
      <c r="AH637" s="40">
        <f t="shared" ref="AH637" si="10801">AG637+((AG639-AH639)+(AG640-AH640))*(AG637/SUM(AG634:AG638))</f>
        <v>0</v>
      </c>
      <c r="AI637" s="40">
        <f t="shared" ref="AI637" si="10802">AH637+((AH639-AI639)+(AH640-AI640))*(AH637/SUM(AH634:AH638))</f>
        <v>0</v>
      </c>
      <c r="AJ637" s="40">
        <f t="shared" ref="AJ637" si="10803">AI637+((AI639-AJ639)+(AI640-AJ640))*(AI637/SUM(AI634:AI638))</f>
        <v>0</v>
      </c>
      <c r="AK637" s="40">
        <f t="shared" ref="AK637" si="10804">AJ637+((AJ639-AK639)+(AJ640-AK640))*(AJ637/SUM(AJ634:AJ638))</f>
        <v>0</v>
      </c>
      <c r="AL637" s="40">
        <f t="shared" ref="AL637" si="10805">AK637+((AK639-AL639)+(AK640-AL640))*(AK637/SUM(AK634:AK638))</f>
        <v>0</v>
      </c>
      <c r="AM637" s="40">
        <f t="shared" ref="AM637" si="10806">AL637+((AL639-AM639)+(AL640-AM640))*(AL637/SUM(AL634:AL638))</f>
        <v>0</v>
      </c>
      <c r="AN637" s="40">
        <f t="shared" ref="AN637" si="10807">AM637+((AM639-AN639)+(AM640-AN640))*(AM637/SUM(AM634:AM638))</f>
        <v>0</v>
      </c>
      <c r="AO637" s="40">
        <f t="shared" ref="AO637" si="10808">AN637+((AN639-AO639)+(AN640-AO640))*(AN637/SUM(AN634:AN638))</f>
        <v>0</v>
      </c>
      <c r="AP637" s="40">
        <f t="shared" ref="AP637" si="10809">AO637+((AO639-AP639)+(AO640-AP640))*(AO637/SUM(AO634:AO638))</f>
        <v>0</v>
      </c>
      <c r="AQ637" s="40">
        <f t="shared" ref="AQ637" si="10810">AP637+((AP639-AQ639)+(AP640-AQ640))*(AP637/SUM(AP634:AP638))</f>
        <v>0</v>
      </c>
      <c r="AR637" s="40">
        <f t="shared" ref="AR637" si="10811">AQ637+((AQ639-AR639)+(AQ640-AR640))*(AQ637/SUM(AQ634:AQ638))</f>
        <v>0</v>
      </c>
      <c r="AS637" s="41">
        <f t="shared" ref="AS637" si="10812">AR637+((AR639-AS639)+(AR640-AS640))*(AR637/SUM(AR634:AR638))</f>
        <v>0</v>
      </c>
      <c r="AU637" s="10" cm="1">
        <f t="array" ref="AU637">IF($D637="","",INDEX('Data - CO2'!$B$5:$AP$53,MATCH(Kulturmodeller!$D637,'Data - CO2'!$A$5:$A$53,0),AU$20)*E637)</f>
        <v>0</v>
      </c>
      <c r="AV637" cm="1">
        <f t="array" ref="AV637">IF($D637="","",INDEX('Data - CO2'!$B$5:$AP$53,MATCH(Kulturmodeller!$D637,'Data - CO2'!$A$5:$A$53,0),AV$20)*F637)</f>
        <v>0</v>
      </c>
      <c r="AW637" cm="1">
        <f t="array" ref="AW637">IF($D637="","",INDEX('Data - CO2'!$B$5:$AP$53,MATCH(Kulturmodeller!$D637,'Data - CO2'!$A$5:$A$53,0),AW$20)*G637)</f>
        <v>0</v>
      </c>
      <c r="AX637" cm="1">
        <f t="array" ref="AX637">IF($D637="","",INDEX('Data - CO2'!$B$5:$AP$53,MATCH(Kulturmodeller!$D637,'Data - CO2'!$A$5:$A$53,0),AX$20)*H637)</f>
        <v>0</v>
      </c>
      <c r="AY637" cm="1">
        <f t="array" ref="AY637">IF($D637="","",INDEX('Data - CO2'!$B$5:$AP$53,MATCH(Kulturmodeller!$D637,'Data - CO2'!$A$5:$A$53,0),AY$20)*I637)</f>
        <v>0</v>
      </c>
      <c r="AZ637" cm="1">
        <f t="array" ref="AZ637">IF($D637="","",INDEX('Data - CO2'!$B$5:$AP$53,MATCH(Kulturmodeller!$D637,'Data - CO2'!$A$5:$A$53,0),AZ$20)*J637*$B633)</f>
        <v>0</v>
      </c>
      <c r="BA637" cm="1">
        <f t="array" ref="BA637">IF($D637="","",INDEX('Data - CO2'!$B$5:$AP$53,MATCH(Kulturmodeller!$D637,'Data - CO2'!$A$5:$A$53,0),BA$20)*K637*$B633)</f>
        <v>0</v>
      </c>
      <c r="BB637" cm="1">
        <f t="array" ref="BB637">IF($D637="","",INDEX('Data - CO2'!$B$5:$AP$53,MATCH(Kulturmodeller!$D637,'Data - CO2'!$A$5:$A$53,0),BB$20)*L637*$B633)</f>
        <v>0</v>
      </c>
      <c r="BC637" cm="1">
        <f t="array" ref="BC637">IF($D637="","",INDEX('Data - CO2'!$B$5:$AP$53,MATCH(Kulturmodeller!$D637,'Data - CO2'!$A$5:$A$53,0),BC$20)*M637*$B633)</f>
        <v>0</v>
      </c>
      <c r="BD637" cm="1">
        <f t="array" ref="BD637">IF($D637="","",INDEX('Data - CO2'!$B$5:$AP$53,MATCH(Kulturmodeller!$D637,'Data - CO2'!$A$5:$A$53,0),BD$20)*N637*$B633)</f>
        <v>0</v>
      </c>
      <c r="BE637" cm="1">
        <f t="array" ref="BE637">IF($D637="","",INDEX('Data - CO2'!$B$5:$AP$53,MATCH(Kulturmodeller!$D637,'Data - CO2'!$A$5:$A$53,0),BE$20)*O637*$B633)</f>
        <v>0</v>
      </c>
      <c r="BF637" cm="1">
        <f t="array" ref="BF637">IF($D637="","",INDEX('Data - CO2'!$B$5:$AP$53,MATCH(Kulturmodeller!$D637,'Data - CO2'!$A$5:$A$53,0),BF$20)*P637*$B633)</f>
        <v>0</v>
      </c>
      <c r="BG637" cm="1">
        <f t="array" ref="BG637">IF($D637="","",INDEX('Data - CO2'!$B$5:$AP$53,MATCH(Kulturmodeller!$D637,'Data - CO2'!$A$5:$A$53,0),BG$20)*Q637*$B633)</f>
        <v>0</v>
      </c>
      <c r="BH637" cm="1">
        <f t="array" ref="BH637">IF($D637="","",INDEX('Data - CO2'!$B$5:$AP$53,MATCH(Kulturmodeller!$D637,'Data - CO2'!$A$5:$A$53,0),BH$20)*R637*$B633)</f>
        <v>0</v>
      </c>
      <c r="BI637" cm="1">
        <f t="array" ref="BI637">IF($D637="","",INDEX('Data - CO2'!$B$5:$AP$53,MATCH(Kulturmodeller!$D637,'Data - CO2'!$A$5:$A$53,0),BI$20)*S637*$B633)</f>
        <v>0</v>
      </c>
      <c r="BJ637" cm="1">
        <f t="array" ref="BJ637">IF($D637="","",INDEX('Data - CO2'!$B$5:$AP$53,MATCH(Kulturmodeller!$D637,'Data - CO2'!$A$5:$A$53,0),BJ$20)*T637*$B633)</f>
        <v>0</v>
      </c>
      <c r="BK637" cm="1">
        <f t="array" ref="BK637">IF($D637="","",INDEX('Data - CO2'!$B$5:$AP$53,MATCH(Kulturmodeller!$D637,'Data - CO2'!$A$5:$A$53,0),BK$20)*U637*$B633)</f>
        <v>0</v>
      </c>
      <c r="BL637" cm="1">
        <f t="array" ref="BL637">IF($D637="","",INDEX('Data - CO2'!$B$5:$AP$53,MATCH(Kulturmodeller!$D637,'Data - CO2'!$A$5:$A$53,0),BL$20)*V637*$B633)</f>
        <v>0</v>
      </c>
      <c r="BM637" cm="1">
        <f t="array" ref="BM637">IF($D637="","",INDEX('Data - CO2'!$B$5:$AP$53,MATCH(Kulturmodeller!$D637,'Data - CO2'!$A$5:$A$53,0),BM$20)*W637*$B633)</f>
        <v>0</v>
      </c>
      <c r="BN637" cm="1">
        <f t="array" ref="BN637">IF($D637="","",INDEX('Data - CO2'!$B$5:$AP$53,MATCH(Kulturmodeller!$D637,'Data - CO2'!$A$5:$A$53,0),BN$20)*X637*$B633)</f>
        <v>0</v>
      </c>
      <c r="BO637" cm="1">
        <f t="array" ref="BO637">IF($D637="","",INDEX('Data - CO2'!$B$5:$AP$53,MATCH(Kulturmodeller!$D637,'Data - CO2'!$A$5:$A$53,0),BO$20)*Y637*$B633)</f>
        <v>0</v>
      </c>
      <c r="BP637" cm="1">
        <f t="array" ref="BP637">IF($D637="","",INDEX('Data - CO2'!$B$5:$AP$53,MATCH(Kulturmodeller!$D637,'Data - CO2'!$A$5:$A$53,0),BP$20)*Z637*$B633)</f>
        <v>0</v>
      </c>
      <c r="BQ637" cm="1">
        <f t="array" ref="BQ637">IF($D637="","",INDEX('Data - CO2'!$B$5:$AP$53,MATCH(Kulturmodeller!$D637,'Data - CO2'!$A$5:$A$53,0),BQ$20)*AA637*$B633)</f>
        <v>0</v>
      </c>
      <c r="BR637" cm="1">
        <f t="array" ref="BR637">IF($D637="","",INDEX('Data - CO2'!$B$5:$AP$53,MATCH(Kulturmodeller!$D637,'Data - CO2'!$A$5:$A$53,0),BR$20)*AB637*$B633)</f>
        <v>0</v>
      </c>
      <c r="BS637" cm="1">
        <f t="array" ref="BS637">IF($D637="","",INDEX('Data - CO2'!$B$5:$AP$53,MATCH(Kulturmodeller!$D637,'Data - CO2'!$A$5:$A$53,0),BS$20)*AC637*$B633)</f>
        <v>0</v>
      </c>
      <c r="BT637" cm="1">
        <f t="array" ref="BT637">IF($D637="","",INDEX('Data - CO2'!$B$5:$AP$53,MATCH(Kulturmodeller!$D637,'Data - CO2'!$A$5:$A$53,0),BT$20)*AD637*$B633)</f>
        <v>0</v>
      </c>
      <c r="BU637" cm="1">
        <f t="array" ref="BU637">IF($D637="","",INDEX('Data - CO2'!$B$5:$AP$53,MATCH(Kulturmodeller!$D637,'Data - CO2'!$A$5:$A$53,0),BU$20)*AE637*$B633)</f>
        <v>0</v>
      </c>
      <c r="BV637" cm="1">
        <f t="array" ref="BV637">IF($D637="","",INDEX('Data - CO2'!$B$5:$AP$53,MATCH(Kulturmodeller!$D637,'Data - CO2'!$A$5:$A$53,0),BV$20)*AF637*$B633)</f>
        <v>0</v>
      </c>
      <c r="BW637" cm="1">
        <f t="array" ref="BW637">IF($D637="","",INDEX('Data - CO2'!$B$5:$AP$53,MATCH(Kulturmodeller!$D637,'Data - CO2'!$A$5:$A$53,0),BW$20)*AG637*$B633)</f>
        <v>0</v>
      </c>
      <c r="BX637" cm="1">
        <f t="array" ref="BX637">IF($D637="","",INDEX('Data - CO2'!$B$5:$AP$53,MATCH(Kulturmodeller!$D637,'Data - CO2'!$A$5:$A$53,0),BX$20)*AH637*$B633)</f>
        <v>0</v>
      </c>
      <c r="BY637" cm="1">
        <f t="array" ref="BY637">IF($D637="","",INDEX('Data - CO2'!$B$5:$AP$53,MATCH(Kulturmodeller!$D637,'Data - CO2'!$A$5:$A$53,0),BY$20)*AI637*$B633)</f>
        <v>0</v>
      </c>
      <c r="BZ637" cm="1">
        <f t="array" ref="BZ637">IF($D637="","",INDEX('Data - CO2'!$B$5:$AP$53,MATCH(Kulturmodeller!$D637,'Data - CO2'!$A$5:$A$53,0),BZ$20)*AJ637*$B633)</f>
        <v>0</v>
      </c>
      <c r="CA637" cm="1">
        <f t="array" ref="CA637">IF($D637="","",INDEX('Data - CO2'!$B$5:$AP$53,MATCH(Kulturmodeller!$D637,'Data - CO2'!$A$5:$A$53,0),CA$20)*AK637*$B633)</f>
        <v>0</v>
      </c>
      <c r="CB637" cm="1">
        <f t="array" ref="CB637">IF($D637="","",INDEX('Data - CO2'!$B$5:$AP$53,MATCH(Kulturmodeller!$D637,'Data - CO2'!$A$5:$A$53,0),CB$20)*AL637*$B633)</f>
        <v>0</v>
      </c>
      <c r="CC637" cm="1">
        <f t="array" ref="CC637">IF($D637="","",INDEX('Data - CO2'!$B$5:$AP$53,MATCH(Kulturmodeller!$D637,'Data - CO2'!$A$5:$A$53,0),CC$20)*AM637*$B633)</f>
        <v>0</v>
      </c>
      <c r="CD637" cm="1">
        <f t="array" ref="CD637">IF($D637="","",INDEX('Data - CO2'!$B$5:$AP$53,MATCH(Kulturmodeller!$D637,'Data - CO2'!$A$5:$A$53,0),CD$20)*AN637*$B633)</f>
        <v>0</v>
      </c>
      <c r="CE637" cm="1">
        <f t="array" ref="CE637">IF($D637="","",INDEX('Data - CO2'!$B$5:$AP$53,MATCH(Kulturmodeller!$D637,'Data - CO2'!$A$5:$A$53,0),CE$20)*AO637*$B633)</f>
        <v>0</v>
      </c>
      <c r="CF637" cm="1">
        <f t="array" ref="CF637">IF($D637="","",INDEX('Data - CO2'!$B$5:$AP$53,MATCH(Kulturmodeller!$D637,'Data - CO2'!$A$5:$A$53,0),CF$20)*AP637*$B633)</f>
        <v>0</v>
      </c>
      <c r="CG637" cm="1">
        <f t="array" ref="CG637">IF($D637="","",INDEX('Data - CO2'!$B$5:$AP$53,MATCH(Kulturmodeller!$D637,'Data - CO2'!$A$5:$A$53,0),CG$20)*AQ637*$B633)</f>
        <v>0</v>
      </c>
      <c r="CH637" cm="1">
        <f t="array" ref="CH637">IF($D637="","",INDEX('Data - CO2'!$B$5:$AP$53,MATCH(Kulturmodeller!$D637,'Data - CO2'!$A$5:$A$53,0),CH$20)*AR637*$B633)</f>
        <v>0</v>
      </c>
      <c r="CI637" s="11" cm="1">
        <f t="array" ref="CI637">IF($D637="","",INDEX('Data - CO2'!$B$5:$AP$53,MATCH(Kulturmodeller!$D637,'Data - CO2'!$A$5:$A$53,0),CI$20)*AS637*$B633)</f>
        <v>0</v>
      </c>
    </row>
    <row r="638" spans="1:87" x14ac:dyDescent="0.3">
      <c r="A638" s="42" t="s">
        <v>85</v>
      </c>
      <c r="B638" s="42"/>
      <c r="C638" s="124">
        <f>'Katalog over Kulturmodeller '!F210</f>
        <v>0</v>
      </c>
      <c r="D638" s="129"/>
      <c r="E638" s="140">
        <f>'Katalog over Kulturmodeller '!W210</f>
        <v>0</v>
      </c>
      <c r="F638" s="46">
        <f>E638+((E639-F639)+(E640-F640))*(E638/SUM(E634:E638))</f>
        <v>0</v>
      </c>
      <c r="G638" s="46">
        <f t="shared" ref="G638" si="10813">F638+((F639-G639)+(F640-G640))*(F638/SUM(F634:F638))</f>
        <v>0</v>
      </c>
      <c r="H638" s="46">
        <f t="shared" ref="H638" si="10814">G638+((G639-H639)+(G640-H640))*(G638/SUM(G634:G638))</f>
        <v>0</v>
      </c>
      <c r="I638" s="46">
        <f t="shared" ref="I638" si="10815">H638+((H639-I639)+(H640-I640))*(H638/SUM(H634:H638))</f>
        <v>0</v>
      </c>
      <c r="J638" s="46">
        <f t="shared" ref="J638" si="10816">I638+((I639-J639)+(I640-J640))*(I638/SUM(I634:I638))</f>
        <v>0</v>
      </c>
      <c r="K638" s="46">
        <f t="shared" ref="K638" si="10817">J638+((J639-K639)+(J640-K640))*(J638/SUM(J634:J638))</f>
        <v>0</v>
      </c>
      <c r="L638" s="46">
        <f t="shared" ref="L638" si="10818">K638+((K639-L639)+(K640-L640))*(K638/SUM(K634:K638))</f>
        <v>0</v>
      </c>
      <c r="M638" s="46">
        <f t="shared" ref="M638" si="10819">L638+((L639-M639)+(L640-M640))*(L638/SUM(L634:L638))</f>
        <v>0</v>
      </c>
      <c r="N638" s="46">
        <f t="shared" ref="N638" si="10820">M638+((M639-N639)+(M640-N640))*(M638/SUM(M634:M638))</f>
        <v>0</v>
      </c>
      <c r="O638" s="46">
        <f t="shared" ref="O638" si="10821">N638+((N639-O639)+(N640-O640))*(N638/SUM(N634:N638))</f>
        <v>0</v>
      </c>
      <c r="P638" s="46">
        <f t="shared" ref="P638" si="10822">O638+((O639-P639)+(O640-P640))*(O638/SUM(O634:O638))</f>
        <v>0</v>
      </c>
      <c r="Q638" s="46">
        <f t="shared" ref="Q638" si="10823">P638+((P639-Q639)+(P640-Q640))*(P638/SUM(P634:P638))</f>
        <v>0</v>
      </c>
      <c r="R638" s="46">
        <f t="shared" ref="R638" si="10824">Q638+((Q639-R639)+(Q640-R640))*(Q638/SUM(Q634:Q638))</f>
        <v>0</v>
      </c>
      <c r="S638" s="46">
        <f t="shared" ref="S638" si="10825">R638+((R639-S639)+(R640-S640))*(R638/SUM(R634:R638))</f>
        <v>0</v>
      </c>
      <c r="T638" s="46">
        <f t="shared" ref="T638" si="10826">S638+((S639-T639)+(S640-T640))*(S638/SUM(S634:S638))</f>
        <v>0</v>
      </c>
      <c r="U638" s="46">
        <f t="shared" ref="U638" si="10827">T638+((T639-U639)+(T640-U640))*(T638/SUM(T634:T638))</f>
        <v>0</v>
      </c>
      <c r="V638" s="46">
        <f t="shared" ref="V638" si="10828">U638+((U639-V639)+(U640-V640))*(U638/SUM(U634:U638))</f>
        <v>0</v>
      </c>
      <c r="W638" s="46">
        <f t="shared" ref="W638" si="10829">V638+((V639-W639)+(V640-W640))*(V638/SUM(V634:V638))</f>
        <v>0</v>
      </c>
      <c r="X638" s="46">
        <f t="shared" ref="X638" si="10830">W638+((W639-X639)+(W640-X640))*(W638/SUM(W634:W638))</f>
        <v>0</v>
      </c>
      <c r="Y638" s="46">
        <f t="shared" ref="Y638" si="10831">X638+((X639-Y639)+(X640-Y640))*(X638/SUM(X634:X638))</f>
        <v>0</v>
      </c>
      <c r="Z638" s="46">
        <f t="shared" ref="Z638" si="10832">Y638+((Y639-Z639)+(Y640-Z640))*(Y638/SUM(Y634:Y638))</f>
        <v>0</v>
      </c>
      <c r="AA638" s="46">
        <f t="shared" ref="AA638" si="10833">Z638+((Z639-AA639)+(Z640-AA640))*(Z638/SUM(Z634:Z638))</f>
        <v>0</v>
      </c>
      <c r="AB638" s="46">
        <f t="shared" ref="AB638" si="10834">AA638+((AA639-AB639)+(AA640-AB640))*(AA638/SUM(AA634:AA638))</f>
        <v>0</v>
      </c>
      <c r="AC638" s="46">
        <f t="shared" ref="AC638" si="10835">AB638+((AB639-AC639)+(AB640-AC640))*(AB638/SUM(AB634:AB638))</f>
        <v>0</v>
      </c>
      <c r="AD638" s="46">
        <f t="shared" ref="AD638" si="10836">AC638+((AC639-AD639)+(AC640-AD640))*(AC638/SUM(AC634:AC638))</f>
        <v>0</v>
      </c>
      <c r="AE638" s="46">
        <f t="shared" ref="AE638" si="10837">AD638+((AD639-AE639)+(AD640-AE640))*(AD638/SUM(AD634:AD638))</f>
        <v>0</v>
      </c>
      <c r="AF638" s="46">
        <f t="shared" ref="AF638" si="10838">AE638+((AE639-AF639)+(AE640-AF640))*(AE638/SUM(AE634:AE638))</f>
        <v>0</v>
      </c>
      <c r="AG638" s="46">
        <f t="shared" ref="AG638" si="10839">AF638+((AF639-AG639)+(AF640-AG640))*(AF638/SUM(AF634:AF638))</f>
        <v>0</v>
      </c>
      <c r="AH638" s="46">
        <f t="shared" ref="AH638" si="10840">AG638+((AG639-AH639)+(AG640-AH640))*(AG638/SUM(AG634:AG638))</f>
        <v>0</v>
      </c>
      <c r="AI638" s="46">
        <f t="shared" ref="AI638" si="10841">AH638+((AH639-AI639)+(AH640-AI640))*(AH638/SUM(AH634:AH638))</f>
        <v>0</v>
      </c>
      <c r="AJ638" s="46">
        <f t="shared" ref="AJ638" si="10842">AI638+((AI639-AJ639)+(AI640-AJ640))*(AI638/SUM(AI634:AI638))</f>
        <v>0</v>
      </c>
      <c r="AK638" s="46">
        <f t="shared" ref="AK638" si="10843">AJ638+((AJ639-AK639)+(AJ640-AK640))*(AJ638/SUM(AJ634:AJ638))</f>
        <v>0</v>
      </c>
      <c r="AL638" s="46">
        <f t="shared" ref="AL638" si="10844">AK638+((AK639-AL639)+(AK640-AL640))*(AK638/SUM(AK634:AK638))</f>
        <v>0</v>
      </c>
      <c r="AM638" s="46">
        <f t="shared" ref="AM638" si="10845">AL638+((AL639-AM639)+(AL640-AM640))*(AL638/SUM(AL634:AL638))</f>
        <v>0</v>
      </c>
      <c r="AN638" s="46">
        <f t="shared" ref="AN638" si="10846">AM638+((AM639-AN639)+(AM640-AN640))*(AM638/SUM(AM634:AM638))</f>
        <v>0</v>
      </c>
      <c r="AO638" s="46">
        <f t="shared" ref="AO638" si="10847">AN638+((AN639-AO639)+(AN640-AO640))*(AN638/SUM(AN634:AN638))</f>
        <v>0</v>
      </c>
      <c r="AP638" s="46">
        <f t="shared" ref="AP638" si="10848">AO638+((AO639-AP639)+(AO640-AP640))*(AO638/SUM(AO634:AO638))</f>
        <v>0</v>
      </c>
      <c r="AQ638" s="46">
        <f t="shared" ref="AQ638" si="10849">AP638+((AP639-AQ639)+(AP640-AQ640))*(AP638/SUM(AP634:AP638))</f>
        <v>0</v>
      </c>
      <c r="AR638" s="46">
        <f t="shared" ref="AR638" si="10850">AQ638+((AQ639-AR639)+(AQ640-AR640))*(AQ638/SUM(AQ634:AQ638))</f>
        <v>0</v>
      </c>
      <c r="AS638" s="47">
        <f t="shared" ref="AS638" si="10851">AR638+((AR639-AS639)+(AR640-AS640))*(AR638/SUM(AR634:AR638))</f>
        <v>0</v>
      </c>
      <c r="AU638" s="10" t="str" cm="1">
        <f t="array" ref="AU638">IF($D638="","",INDEX('Data - CO2'!$B$5:$AP$53,MATCH(Kulturmodeller!$D638,'Data - CO2'!$A$5:$A$53,0),AU$20)*E638)</f>
        <v/>
      </c>
      <c r="AV638" t="str" cm="1">
        <f t="array" ref="AV638">IF($D638="","",INDEX('Data - CO2'!$B$5:$AP$53,MATCH(Kulturmodeller!$D638,'Data - CO2'!$A$5:$A$53,0),AV$20)*F638)</f>
        <v/>
      </c>
      <c r="AW638" t="str" cm="1">
        <f t="array" ref="AW638">IF($D638="","",INDEX('Data - CO2'!$B$5:$AP$53,MATCH(Kulturmodeller!$D638,'Data - CO2'!$A$5:$A$53,0),AW$20)*G638)</f>
        <v/>
      </c>
      <c r="AX638" t="str" cm="1">
        <f t="array" ref="AX638">IF($D638="","",INDEX('Data - CO2'!$B$5:$AP$53,MATCH(Kulturmodeller!$D638,'Data - CO2'!$A$5:$A$53,0),AX$20)*H638)</f>
        <v/>
      </c>
      <c r="AY638" t="str" cm="1">
        <f t="array" ref="AY638">IF($D638="","",INDEX('Data - CO2'!$B$5:$AP$53,MATCH(Kulturmodeller!$D638,'Data - CO2'!$A$5:$A$53,0),AY$20)*I638)</f>
        <v/>
      </c>
      <c r="AZ638" t="str" cm="1">
        <f t="array" ref="AZ638">IF($D638="","",INDEX('Data - CO2'!$B$5:$AP$53,MATCH(Kulturmodeller!$D638,'Data - CO2'!$A$5:$A$53,0),AZ$20)*J638*$B633)</f>
        <v/>
      </c>
      <c r="BA638" t="str" cm="1">
        <f t="array" ref="BA638">IF($D638="","",INDEX('Data - CO2'!$B$5:$AP$53,MATCH(Kulturmodeller!$D638,'Data - CO2'!$A$5:$A$53,0),BA$20)*K638*$B633)</f>
        <v/>
      </c>
      <c r="BB638" t="str" cm="1">
        <f t="array" ref="BB638">IF($D638="","",INDEX('Data - CO2'!$B$5:$AP$53,MATCH(Kulturmodeller!$D638,'Data - CO2'!$A$5:$A$53,0),BB$20)*L638*$B633)</f>
        <v/>
      </c>
      <c r="BC638" t="str" cm="1">
        <f t="array" ref="BC638">IF($D638="","",INDEX('Data - CO2'!$B$5:$AP$53,MATCH(Kulturmodeller!$D638,'Data - CO2'!$A$5:$A$53,0),BC$20)*M638*$B633)</f>
        <v/>
      </c>
      <c r="BD638" t="str" cm="1">
        <f t="array" ref="BD638">IF($D638="","",INDEX('Data - CO2'!$B$5:$AP$53,MATCH(Kulturmodeller!$D638,'Data - CO2'!$A$5:$A$53,0),BD$20)*N638*$B633)</f>
        <v/>
      </c>
      <c r="BE638" t="str" cm="1">
        <f t="array" ref="BE638">IF($D638="","",INDEX('Data - CO2'!$B$5:$AP$53,MATCH(Kulturmodeller!$D638,'Data - CO2'!$A$5:$A$53,0),BE$20)*O638*$B633)</f>
        <v/>
      </c>
      <c r="BF638" t="str" cm="1">
        <f t="array" ref="BF638">IF($D638="","",INDEX('Data - CO2'!$B$5:$AP$53,MATCH(Kulturmodeller!$D638,'Data - CO2'!$A$5:$A$53,0),BF$20)*P638*$B633)</f>
        <v/>
      </c>
      <c r="BG638" t="str" cm="1">
        <f t="array" ref="BG638">IF($D638="","",INDEX('Data - CO2'!$B$5:$AP$53,MATCH(Kulturmodeller!$D638,'Data - CO2'!$A$5:$A$53,0),BG$20)*Q638*$B633)</f>
        <v/>
      </c>
      <c r="BH638" t="str" cm="1">
        <f t="array" ref="BH638">IF($D638="","",INDEX('Data - CO2'!$B$5:$AP$53,MATCH(Kulturmodeller!$D638,'Data - CO2'!$A$5:$A$53,0),BH$20)*R638*$B633)</f>
        <v/>
      </c>
      <c r="BI638" t="str" cm="1">
        <f t="array" ref="BI638">IF($D638="","",INDEX('Data - CO2'!$B$5:$AP$53,MATCH(Kulturmodeller!$D638,'Data - CO2'!$A$5:$A$53,0),BI$20)*S638*$B633)</f>
        <v/>
      </c>
      <c r="BJ638" t="str" cm="1">
        <f t="array" ref="BJ638">IF($D638="","",INDEX('Data - CO2'!$B$5:$AP$53,MATCH(Kulturmodeller!$D638,'Data - CO2'!$A$5:$A$53,0),BJ$20)*T638*$B633)</f>
        <v/>
      </c>
      <c r="BK638" t="str" cm="1">
        <f t="array" ref="BK638">IF($D638="","",INDEX('Data - CO2'!$B$5:$AP$53,MATCH(Kulturmodeller!$D638,'Data - CO2'!$A$5:$A$53,0),BK$20)*U638*$B633)</f>
        <v/>
      </c>
      <c r="BL638" t="str" cm="1">
        <f t="array" ref="BL638">IF($D638="","",INDEX('Data - CO2'!$B$5:$AP$53,MATCH(Kulturmodeller!$D638,'Data - CO2'!$A$5:$A$53,0),BL$20)*V638*$B633)</f>
        <v/>
      </c>
      <c r="BM638" t="str" cm="1">
        <f t="array" ref="BM638">IF($D638="","",INDEX('Data - CO2'!$B$5:$AP$53,MATCH(Kulturmodeller!$D638,'Data - CO2'!$A$5:$A$53,0),BM$20)*W638*$B633)</f>
        <v/>
      </c>
      <c r="BN638" t="str" cm="1">
        <f t="array" ref="BN638">IF($D638="","",INDEX('Data - CO2'!$B$5:$AP$53,MATCH(Kulturmodeller!$D638,'Data - CO2'!$A$5:$A$53,0),BN$20)*X638*$B633)</f>
        <v/>
      </c>
      <c r="BO638" t="str" cm="1">
        <f t="array" ref="BO638">IF($D638="","",INDEX('Data - CO2'!$B$5:$AP$53,MATCH(Kulturmodeller!$D638,'Data - CO2'!$A$5:$A$53,0),BO$20)*Y638*$B633)</f>
        <v/>
      </c>
      <c r="BP638" t="str" cm="1">
        <f t="array" ref="BP638">IF($D638="","",INDEX('Data - CO2'!$B$5:$AP$53,MATCH(Kulturmodeller!$D638,'Data - CO2'!$A$5:$A$53,0),BP$20)*Z638*$B633)</f>
        <v/>
      </c>
      <c r="BQ638" t="str" cm="1">
        <f t="array" ref="BQ638">IF($D638="","",INDEX('Data - CO2'!$B$5:$AP$53,MATCH(Kulturmodeller!$D638,'Data - CO2'!$A$5:$A$53,0),BQ$20)*AA638*$B633)</f>
        <v/>
      </c>
      <c r="BR638" t="str" cm="1">
        <f t="array" ref="BR638">IF($D638="","",INDEX('Data - CO2'!$B$5:$AP$53,MATCH(Kulturmodeller!$D638,'Data - CO2'!$A$5:$A$53,0),BR$20)*AB638*$B633)</f>
        <v/>
      </c>
      <c r="BS638" t="str" cm="1">
        <f t="array" ref="BS638">IF($D638="","",INDEX('Data - CO2'!$B$5:$AP$53,MATCH(Kulturmodeller!$D638,'Data - CO2'!$A$5:$A$53,0),BS$20)*AC638*$B633)</f>
        <v/>
      </c>
      <c r="BT638" t="str" cm="1">
        <f t="array" ref="BT638">IF($D638="","",INDEX('Data - CO2'!$B$5:$AP$53,MATCH(Kulturmodeller!$D638,'Data - CO2'!$A$5:$A$53,0),BT$20)*AD638*$B633)</f>
        <v/>
      </c>
      <c r="BU638" t="str" cm="1">
        <f t="array" ref="BU638">IF($D638="","",INDEX('Data - CO2'!$B$5:$AP$53,MATCH(Kulturmodeller!$D638,'Data - CO2'!$A$5:$A$53,0),BU$20)*AE638*$B633)</f>
        <v/>
      </c>
      <c r="BV638" t="str" cm="1">
        <f t="array" ref="BV638">IF($D638="","",INDEX('Data - CO2'!$B$5:$AP$53,MATCH(Kulturmodeller!$D638,'Data - CO2'!$A$5:$A$53,0),BV$20)*AF638*$B633)</f>
        <v/>
      </c>
      <c r="BW638" t="str" cm="1">
        <f t="array" ref="BW638">IF($D638="","",INDEX('Data - CO2'!$B$5:$AP$53,MATCH(Kulturmodeller!$D638,'Data - CO2'!$A$5:$A$53,0),BW$20)*AG638*$B633)</f>
        <v/>
      </c>
      <c r="BX638" t="str" cm="1">
        <f t="array" ref="BX638">IF($D638="","",INDEX('Data - CO2'!$B$5:$AP$53,MATCH(Kulturmodeller!$D638,'Data - CO2'!$A$5:$A$53,0),BX$20)*AH638*$B633)</f>
        <v/>
      </c>
      <c r="BY638" t="str" cm="1">
        <f t="array" ref="BY638">IF($D638="","",INDEX('Data - CO2'!$B$5:$AP$53,MATCH(Kulturmodeller!$D638,'Data - CO2'!$A$5:$A$53,0),BY$20)*AI638*$B633)</f>
        <v/>
      </c>
      <c r="BZ638" t="str" cm="1">
        <f t="array" ref="BZ638">IF($D638="","",INDEX('Data - CO2'!$B$5:$AP$53,MATCH(Kulturmodeller!$D638,'Data - CO2'!$A$5:$A$53,0),BZ$20)*AJ638*$B633)</f>
        <v/>
      </c>
      <c r="CA638" t="str" cm="1">
        <f t="array" ref="CA638">IF($D638="","",INDEX('Data - CO2'!$B$5:$AP$53,MATCH(Kulturmodeller!$D638,'Data - CO2'!$A$5:$A$53,0),CA$20)*AK638*$B633)</f>
        <v/>
      </c>
      <c r="CB638" t="str" cm="1">
        <f t="array" ref="CB638">IF($D638="","",INDEX('Data - CO2'!$B$5:$AP$53,MATCH(Kulturmodeller!$D638,'Data - CO2'!$A$5:$A$53,0),CB$20)*AL638*$B633)</f>
        <v/>
      </c>
      <c r="CC638" t="str" cm="1">
        <f t="array" ref="CC638">IF($D638="","",INDEX('Data - CO2'!$B$5:$AP$53,MATCH(Kulturmodeller!$D638,'Data - CO2'!$A$5:$A$53,0),CC$20)*AM638*$B633)</f>
        <v/>
      </c>
      <c r="CD638" t="str" cm="1">
        <f t="array" ref="CD638">IF($D638="","",INDEX('Data - CO2'!$B$5:$AP$53,MATCH(Kulturmodeller!$D638,'Data - CO2'!$A$5:$A$53,0),CD$20)*AN638*$B633)</f>
        <v/>
      </c>
      <c r="CE638" t="str" cm="1">
        <f t="array" ref="CE638">IF($D638="","",INDEX('Data - CO2'!$B$5:$AP$53,MATCH(Kulturmodeller!$D638,'Data - CO2'!$A$5:$A$53,0),CE$20)*AO638*$B633)</f>
        <v/>
      </c>
      <c r="CF638" t="str" cm="1">
        <f t="array" ref="CF638">IF($D638="","",INDEX('Data - CO2'!$B$5:$AP$53,MATCH(Kulturmodeller!$D638,'Data - CO2'!$A$5:$A$53,0),CF$20)*AP638*$B633)</f>
        <v/>
      </c>
      <c r="CG638" t="str" cm="1">
        <f t="array" ref="CG638">IF($D638="","",INDEX('Data - CO2'!$B$5:$AP$53,MATCH(Kulturmodeller!$D638,'Data - CO2'!$A$5:$A$53,0),CG$20)*AQ638*$B633)</f>
        <v/>
      </c>
      <c r="CH638" t="str" cm="1">
        <f t="array" ref="CH638">IF($D638="","",INDEX('Data - CO2'!$B$5:$AP$53,MATCH(Kulturmodeller!$D638,'Data - CO2'!$A$5:$A$53,0),CH$20)*AR638*$B633)</f>
        <v/>
      </c>
      <c r="CI638" s="11" t="str" cm="1">
        <f t="array" ref="CI638">IF($D638="","",INDEX('Data - CO2'!$B$5:$AP$53,MATCH(Kulturmodeller!$D638,'Data - CO2'!$A$5:$A$53,0),CI$20)*AS638*$B633)</f>
        <v/>
      </c>
    </row>
    <row r="639" spans="1:87" x14ac:dyDescent="0.3">
      <c r="A639" s="351" t="s">
        <v>637</v>
      </c>
      <c r="B639" s="49"/>
      <c r="C639" s="130" t="str">
        <f>'Katalog over Kulturmodeller '!F211</f>
        <v>Valgfri</v>
      </c>
      <c r="D639" s="131" t="s">
        <v>58</v>
      </c>
      <c r="E639" s="139">
        <f>'Katalog over Kulturmodeller '!W211</f>
        <v>0.1</v>
      </c>
      <c r="F639" s="40">
        <f>E639</f>
        <v>0.1</v>
      </c>
      <c r="G639" s="40">
        <f t="shared" ref="G639:G640" si="10852">F639</f>
        <v>0.1</v>
      </c>
      <c r="H639" s="40">
        <f>G639*2/3</f>
        <v>6.6666666666666666E-2</v>
      </c>
      <c r="I639" s="40">
        <f>H639*0.5</f>
        <v>3.3333333333333333E-2</v>
      </c>
      <c r="J639" s="40">
        <v>0</v>
      </c>
      <c r="K639" s="40">
        <f t="shared" ref="K639:K640" si="10853">J639</f>
        <v>0</v>
      </c>
      <c r="L639" s="40">
        <f t="shared" ref="L639:L640" si="10854">K639</f>
        <v>0</v>
      </c>
      <c r="M639" s="40">
        <f t="shared" ref="M639:M640" si="10855">L639</f>
        <v>0</v>
      </c>
      <c r="N639" s="40">
        <f t="shared" ref="N639:N640" si="10856">M639</f>
        <v>0</v>
      </c>
      <c r="O639" s="40">
        <f t="shared" ref="O639:O640" si="10857">N639</f>
        <v>0</v>
      </c>
      <c r="P639" s="40">
        <f t="shared" ref="P639:P640" si="10858">O639</f>
        <v>0</v>
      </c>
      <c r="Q639" s="40">
        <f t="shared" ref="Q639:Q640" si="10859">P639</f>
        <v>0</v>
      </c>
      <c r="R639" s="40">
        <f t="shared" ref="R639:R640" si="10860">Q639</f>
        <v>0</v>
      </c>
      <c r="S639" s="40">
        <f t="shared" ref="S639:S640" si="10861">R639</f>
        <v>0</v>
      </c>
      <c r="T639" s="40">
        <f t="shared" ref="T639:T640" si="10862">S639</f>
        <v>0</v>
      </c>
      <c r="U639" s="40">
        <f t="shared" ref="U639:U640" si="10863">T639</f>
        <v>0</v>
      </c>
      <c r="V639" s="40">
        <f t="shared" ref="V639:V640" si="10864">U639</f>
        <v>0</v>
      </c>
      <c r="W639" s="40">
        <f t="shared" ref="W639:W640" si="10865">V639</f>
        <v>0</v>
      </c>
      <c r="X639" s="40">
        <f t="shared" ref="X639:X640" si="10866">W639</f>
        <v>0</v>
      </c>
      <c r="Y639" s="40">
        <f t="shared" ref="Y639:Y640" si="10867">X639</f>
        <v>0</v>
      </c>
      <c r="Z639" s="40">
        <f t="shared" ref="Z639:Z640" si="10868">Y639</f>
        <v>0</v>
      </c>
      <c r="AA639" s="40">
        <f t="shared" ref="AA639:AA640" si="10869">Z639</f>
        <v>0</v>
      </c>
      <c r="AB639" s="40">
        <f t="shared" ref="AB639:AB640" si="10870">AA639</f>
        <v>0</v>
      </c>
      <c r="AC639" s="40">
        <f t="shared" ref="AC639:AC640" si="10871">AB639</f>
        <v>0</v>
      </c>
      <c r="AD639" s="40">
        <f t="shared" ref="AD639:AD640" si="10872">AC639</f>
        <v>0</v>
      </c>
      <c r="AE639" s="40">
        <f t="shared" ref="AE639:AE640" si="10873">AD639</f>
        <v>0</v>
      </c>
      <c r="AF639" s="40">
        <f t="shared" ref="AF639:AF640" si="10874">AE639</f>
        <v>0</v>
      </c>
      <c r="AG639" s="40">
        <f t="shared" ref="AG639:AG640" si="10875">AF639</f>
        <v>0</v>
      </c>
      <c r="AH639" s="40">
        <f t="shared" ref="AH639:AH640" si="10876">AG639</f>
        <v>0</v>
      </c>
      <c r="AI639" s="40">
        <f t="shared" ref="AI639:AI640" si="10877">AH639</f>
        <v>0</v>
      </c>
      <c r="AJ639" s="40">
        <f t="shared" ref="AJ639:AJ640" si="10878">AI639</f>
        <v>0</v>
      </c>
      <c r="AK639" s="40">
        <f t="shared" ref="AK639:AK640" si="10879">AJ639</f>
        <v>0</v>
      </c>
      <c r="AL639" s="40">
        <f t="shared" ref="AL639:AL640" si="10880">AK639</f>
        <v>0</v>
      </c>
      <c r="AM639" s="40">
        <f t="shared" ref="AM639:AM640" si="10881">AL639</f>
        <v>0</v>
      </c>
      <c r="AN639" s="40">
        <f t="shared" ref="AN639:AN640" si="10882">AM639</f>
        <v>0</v>
      </c>
      <c r="AO639" s="40">
        <f t="shared" ref="AO639:AO640" si="10883">AN639</f>
        <v>0</v>
      </c>
      <c r="AP639" s="40">
        <f t="shared" ref="AP639:AP640" si="10884">AO639</f>
        <v>0</v>
      </c>
      <c r="AQ639" s="40">
        <f t="shared" ref="AQ639:AQ640" si="10885">AP639</f>
        <v>0</v>
      </c>
      <c r="AR639" s="40">
        <f t="shared" ref="AR639:AR640" si="10886">AQ639</f>
        <v>0</v>
      </c>
      <c r="AS639" s="41">
        <f t="shared" ref="AS639:AS640" si="10887">AR639</f>
        <v>0</v>
      </c>
      <c r="AU639" s="10" cm="1">
        <f t="array" ref="AU639">IF($D639="","",INDEX('Data - CO2'!$B$5:$AP$53,MATCH(Kulturmodeller!$D639,'Data - CO2'!$A$5:$A$53,0),AU$20)*E639)</f>
        <v>0</v>
      </c>
      <c r="AV639" cm="1">
        <f t="array" ref="AV639">IF($D639="","",INDEX('Data - CO2'!$B$5:$AP$53,MATCH(Kulturmodeller!$D639,'Data - CO2'!$A$5:$A$53,0),AV$20)*F639)</f>
        <v>0.88136465041360701</v>
      </c>
      <c r="AW639" cm="1">
        <f t="array" ref="AW639">IF($D639="","",INDEX('Data - CO2'!$B$5:$AP$53,MATCH(Kulturmodeller!$D639,'Data - CO2'!$A$5:$A$53,0),AW$20)*G639)</f>
        <v>5.1741980743614837</v>
      </c>
      <c r="AX639" cm="1">
        <f t="array" ref="AX639">IF($D639="","",INDEX('Data - CO2'!$B$5:$AP$53,MATCH(Kulturmodeller!$D639,'Data - CO2'!$A$5:$A$53,0),AX$20)*H639)</f>
        <v>6.3399497186418801</v>
      </c>
      <c r="AY639" cm="1">
        <f t="array" ref="AY639">IF($D639="","",INDEX('Data - CO2'!$B$5:$AP$53,MATCH(Kulturmodeller!$D639,'Data - CO2'!$A$5:$A$53,0),AY$20)*I639)</f>
        <v>5.0032133321812431</v>
      </c>
      <c r="AZ639" cm="1">
        <f t="array" ref="AZ639">IF($D639="","",INDEX('Data - CO2'!$B$5:$AP$53,MATCH(Kulturmodeller!$D639,'Data - CO2'!$A$5:$A$53,0),AZ$20)*J639*$B633)</f>
        <v>0</v>
      </c>
      <c r="BA639" cm="1">
        <f t="array" ref="BA639">IF($D639="","",INDEX('Data - CO2'!$B$5:$AP$53,MATCH(Kulturmodeller!$D639,'Data - CO2'!$A$5:$A$53,0),BA$20)*K639*$B633)</f>
        <v>0</v>
      </c>
      <c r="BB639" cm="1">
        <f t="array" ref="BB639">IF($D639="","",INDEX('Data - CO2'!$B$5:$AP$53,MATCH(Kulturmodeller!$D639,'Data - CO2'!$A$5:$A$53,0),BB$20)*L639*$B633)</f>
        <v>0</v>
      </c>
      <c r="BC639" cm="1">
        <f t="array" ref="BC639">IF($D639="","",INDEX('Data - CO2'!$B$5:$AP$53,MATCH(Kulturmodeller!$D639,'Data - CO2'!$A$5:$A$53,0),BC$20)*M639*$B633)</f>
        <v>0</v>
      </c>
      <c r="BD639" cm="1">
        <f t="array" ref="BD639">IF($D639="","",INDEX('Data - CO2'!$B$5:$AP$53,MATCH(Kulturmodeller!$D639,'Data - CO2'!$A$5:$A$53,0),BD$20)*N639*$B633)</f>
        <v>0</v>
      </c>
      <c r="BE639" cm="1">
        <f t="array" ref="BE639">IF($D639="","",INDEX('Data - CO2'!$B$5:$AP$53,MATCH(Kulturmodeller!$D639,'Data - CO2'!$A$5:$A$53,0),BE$20)*O639*$B633)</f>
        <v>0</v>
      </c>
      <c r="BF639" cm="1">
        <f t="array" ref="BF639">IF($D639="","",INDEX('Data - CO2'!$B$5:$AP$53,MATCH(Kulturmodeller!$D639,'Data - CO2'!$A$5:$A$53,0),BF$20)*P639*$B633)</f>
        <v>0</v>
      </c>
      <c r="BG639" cm="1">
        <f t="array" ref="BG639">IF($D639="","",INDEX('Data - CO2'!$B$5:$AP$53,MATCH(Kulturmodeller!$D639,'Data - CO2'!$A$5:$A$53,0),BG$20)*Q639*$B633)</f>
        <v>0</v>
      </c>
      <c r="BH639" cm="1">
        <f t="array" ref="BH639">IF($D639="","",INDEX('Data - CO2'!$B$5:$AP$53,MATCH(Kulturmodeller!$D639,'Data - CO2'!$A$5:$A$53,0),BH$20)*R639*$B633)</f>
        <v>0</v>
      </c>
      <c r="BI639" cm="1">
        <f t="array" ref="BI639">IF($D639="","",INDEX('Data - CO2'!$B$5:$AP$53,MATCH(Kulturmodeller!$D639,'Data - CO2'!$A$5:$A$53,0),BI$20)*S639*$B633)</f>
        <v>0</v>
      </c>
      <c r="BJ639" cm="1">
        <f t="array" ref="BJ639">IF($D639="","",INDEX('Data - CO2'!$B$5:$AP$53,MATCH(Kulturmodeller!$D639,'Data - CO2'!$A$5:$A$53,0),BJ$20)*T639*$B633)</f>
        <v>0</v>
      </c>
      <c r="BK639" cm="1">
        <f t="array" ref="BK639">IF($D639="","",INDEX('Data - CO2'!$B$5:$AP$53,MATCH(Kulturmodeller!$D639,'Data - CO2'!$A$5:$A$53,0),BK$20)*U639*$B633)</f>
        <v>0</v>
      </c>
      <c r="BL639" cm="1">
        <f t="array" ref="BL639">IF($D639="","",INDEX('Data - CO2'!$B$5:$AP$53,MATCH(Kulturmodeller!$D639,'Data - CO2'!$A$5:$A$53,0),BL$20)*V639*$B633)</f>
        <v>0</v>
      </c>
      <c r="BM639" cm="1">
        <f t="array" ref="BM639">IF($D639="","",INDEX('Data - CO2'!$B$5:$AP$53,MATCH(Kulturmodeller!$D639,'Data - CO2'!$A$5:$A$53,0),BM$20)*W639*$B633)</f>
        <v>0</v>
      </c>
      <c r="BN639" cm="1">
        <f t="array" ref="BN639">IF($D639="","",INDEX('Data - CO2'!$B$5:$AP$53,MATCH(Kulturmodeller!$D639,'Data - CO2'!$A$5:$A$53,0),BN$20)*X639*$B633)</f>
        <v>0</v>
      </c>
      <c r="BO639" cm="1">
        <f t="array" ref="BO639">IF($D639="","",INDEX('Data - CO2'!$B$5:$AP$53,MATCH(Kulturmodeller!$D639,'Data - CO2'!$A$5:$A$53,0),BO$20)*Y639*$B633)</f>
        <v>0</v>
      </c>
      <c r="BP639" cm="1">
        <f t="array" ref="BP639">IF($D639="","",INDEX('Data - CO2'!$B$5:$AP$53,MATCH(Kulturmodeller!$D639,'Data - CO2'!$A$5:$A$53,0),BP$20)*Z639*$B633)</f>
        <v>0</v>
      </c>
      <c r="BQ639" cm="1">
        <f t="array" ref="BQ639">IF($D639="","",INDEX('Data - CO2'!$B$5:$AP$53,MATCH(Kulturmodeller!$D639,'Data - CO2'!$A$5:$A$53,0),BQ$20)*AA639*$B633)</f>
        <v>0</v>
      </c>
      <c r="BR639" cm="1">
        <f t="array" ref="BR639">IF($D639="","",INDEX('Data - CO2'!$B$5:$AP$53,MATCH(Kulturmodeller!$D639,'Data - CO2'!$A$5:$A$53,0),BR$20)*AB639*$B633)</f>
        <v>0</v>
      </c>
      <c r="BS639" cm="1">
        <f t="array" ref="BS639">IF($D639="","",INDEX('Data - CO2'!$B$5:$AP$53,MATCH(Kulturmodeller!$D639,'Data - CO2'!$A$5:$A$53,0),BS$20)*AC639*$B633)</f>
        <v>0</v>
      </c>
      <c r="BT639" cm="1">
        <f t="array" ref="BT639">IF($D639="","",INDEX('Data - CO2'!$B$5:$AP$53,MATCH(Kulturmodeller!$D639,'Data - CO2'!$A$5:$A$53,0),BT$20)*AD639*$B633)</f>
        <v>0</v>
      </c>
      <c r="BU639" cm="1">
        <f t="array" ref="BU639">IF($D639="","",INDEX('Data - CO2'!$B$5:$AP$53,MATCH(Kulturmodeller!$D639,'Data - CO2'!$A$5:$A$53,0),BU$20)*AE639*$B633)</f>
        <v>0</v>
      </c>
      <c r="BV639" cm="1">
        <f t="array" ref="BV639">IF($D639="","",INDEX('Data - CO2'!$B$5:$AP$53,MATCH(Kulturmodeller!$D639,'Data - CO2'!$A$5:$A$53,0),BV$20)*AF639*$B633)</f>
        <v>0</v>
      </c>
      <c r="BW639" cm="1">
        <f t="array" ref="BW639">IF($D639="","",INDEX('Data - CO2'!$B$5:$AP$53,MATCH(Kulturmodeller!$D639,'Data - CO2'!$A$5:$A$53,0),BW$20)*AG639*$B633)</f>
        <v>0</v>
      </c>
      <c r="BX639" cm="1">
        <f t="array" ref="BX639">IF($D639="","",INDEX('Data - CO2'!$B$5:$AP$53,MATCH(Kulturmodeller!$D639,'Data - CO2'!$A$5:$A$53,0),BX$20)*AH639*$B633)</f>
        <v>0</v>
      </c>
      <c r="BY639" cm="1">
        <f t="array" ref="BY639">IF($D639="","",INDEX('Data - CO2'!$B$5:$AP$53,MATCH(Kulturmodeller!$D639,'Data - CO2'!$A$5:$A$53,0),BY$20)*AI639*$B633)</f>
        <v>0</v>
      </c>
      <c r="BZ639" cm="1">
        <f t="array" ref="BZ639">IF($D639="","",INDEX('Data - CO2'!$B$5:$AP$53,MATCH(Kulturmodeller!$D639,'Data - CO2'!$A$5:$A$53,0),BZ$20)*AJ639*$B633)</f>
        <v>0</v>
      </c>
      <c r="CA639" cm="1">
        <f t="array" ref="CA639">IF($D639="","",INDEX('Data - CO2'!$B$5:$AP$53,MATCH(Kulturmodeller!$D639,'Data - CO2'!$A$5:$A$53,0),CA$20)*AK639*$B633)</f>
        <v>0</v>
      </c>
      <c r="CB639" cm="1">
        <f t="array" ref="CB639">IF($D639="","",INDEX('Data - CO2'!$B$5:$AP$53,MATCH(Kulturmodeller!$D639,'Data - CO2'!$A$5:$A$53,0),CB$20)*AL639*$B633)</f>
        <v>0</v>
      </c>
      <c r="CC639" cm="1">
        <f t="array" ref="CC639">IF($D639="","",INDEX('Data - CO2'!$B$5:$AP$53,MATCH(Kulturmodeller!$D639,'Data - CO2'!$A$5:$A$53,0),CC$20)*AM639*$B633)</f>
        <v>0</v>
      </c>
      <c r="CD639" cm="1">
        <f t="array" ref="CD639">IF($D639="","",INDEX('Data - CO2'!$B$5:$AP$53,MATCH(Kulturmodeller!$D639,'Data - CO2'!$A$5:$A$53,0),CD$20)*AN639*$B633)</f>
        <v>0</v>
      </c>
      <c r="CE639" cm="1">
        <f t="array" ref="CE639">IF($D639="","",INDEX('Data - CO2'!$B$5:$AP$53,MATCH(Kulturmodeller!$D639,'Data - CO2'!$A$5:$A$53,0),CE$20)*AO639*$B633)</f>
        <v>0</v>
      </c>
      <c r="CF639" cm="1">
        <f t="array" ref="CF639">IF($D639="","",INDEX('Data - CO2'!$B$5:$AP$53,MATCH(Kulturmodeller!$D639,'Data - CO2'!$A$5:$A$53,0),CF$20)*AP639*$B633)</f>
        <v>0</v>
      </c>
      <c r="CG639" cm="1">
        <f t="array" ref="CG639">IF($D639="","",INDEX('Data - CO2'!$B$5:$AP$53,MATCH(Kulturmodeller!$D639,'Data - CO2'!$A$5:$A$53,0),CG$20)*AQ639*$B633)</f>
        <v>0</v>
      </c>
      <c r="CH639" cm="1">
        <f t="array" ref="CH639">IF($D639="","",INDEX('Data - CO2'!$B$5:$AP$53,MATCH(Kulturmodeller!$D639,'Data - CO2'!$A$5:$A$53,0),CH$20)*AR639*$B633)</f>
        <v>0</v>
      </c>
      <c r="CI639" s="11" cm="1">
        <f t="array" ref="CI639">IF($D639="","",INDEX('Data - CO2'!$B$5:$AP$53,MATCH(Kulturmodeller!$D639,'Data - CO2'!$A$5:$A$53,0),CI$20)*AS639*$B633)</f>
        <v>0</v>
      </c>
    </row>
    <row r="640" spans="1:87" x14ac:dyDescent="0.3">
      <c r="A640" s="346" t="s">
        <v>638</v>
      </c>
      <c r="B640" s="42"/>
      <c r="C640" s="128" t="str">
        <f>'Katalog over Kulturmodeller '!F212</f>
        <v>Juletræer (NGR)</v>
      </c>
      <c r="D640" s="129" t="s">
        <v>635</v>
      </c>
      <c r="E640" s="140">
        <f>'Katalog over Kulturmodeller '!W212</f>
        <v>0</v>
      </c>
      <c r="F640" s="40">
        <f>E640</f>
        <v>0</v>
      </c>
      <c r="G640" s="40">
        <f t="shared" si="10852"/>
        <v>0</v>
      </c>
      <c r="H640" s="40">
        <f>G640*2/3</f>
        <v>0</v>
      </c>
      <c r="I640" s="40">
        <f>H640*0.5</f>
        <v>0</v>
      </c>
      <c r="J640" s="40">
        <v>0</v>
      </c>
      <c r="K640" s="40">
        <f t="shared" si="10853"/>
        <v>0</v>
      </c>
      <c r="L640" s="40">
        <f t="shared" si="10854"/>
        <v>0</v>
      </c>
      <c r="M640" s="40">
        <f t="shared" si="10855"/>
        <v>0</v>
      </c>
      <c r="N640" s="40">
        <f t="shared" si="10856"/>
        <v>0</v>
      </c>
      <c r="O640" s="40">
        <f t="shared" si="10857"/>
        <v>0</v>
      </c>
      <c r="P640" s="40">
        <f t="shared" si="10858"/>
        <v>0</v>
      </c>
      <c r="Q640" s="40">
        <f t="shared" si="10859"/>
        <v>0</v>
      </c>
      <c r="R640" s="40">
        <f t="shared" si="10860"/>
        <v>0</v>
      </c>
      <c r="S640" s="40">
        <f t="shared" si="10861"/>
        <v>0</v>
      </c>
      <c r="T640" s="40">
        <f t="shared" si="10862"/>
        <v>0</v>
      </c>
      <c r="U640" s="40">
        <f t="shared" si="10863"/>
        <v>0</v>
      </c>
      <c r="V640" s="40">
        <f t="shared" si="10864"/>
        <v>0</v>
      </c>
      <c r="W640" s="40">
        <f t="shared" si="10865"/>
        <v>0</v>
      </c>
      <c r="X640" s="40">
        <f t="shared" si="10866"/>
        <v>0</v>
      </c>
      <c r="Y640" s="40">
        <f t="shared" si="10867"/>
        <v>0</v>
      </c>
      <c r="Z640" s="40">
        <f t="shared" si="10868"/>
        <v>0</v>
      </c>
      <c r="AA640" s="40">
        <f t="shared" si="10869"/>
        <v>0</v>
      </c>
      <c r="AB640" s="40">
        <f t="shared" si="10870"/>
        <v>0</v>
      </c>
      <c r="AC640" s="40">
        <f t="shared" si="10871"/>
        <v>0</v>
      </c>
      <c r="AD640" s="40">
        <f t="shared" si="10872"/>
        <v>0</v>
      </c>
      <c r="AE640" s="40">
        <f t="shared" si="10873"/>
        <v>0</v>
      </c>
      <c r="AF640" s="40">
        <f t="shared" si="10874"/>
        <v>0</v>
      </c>
      <c r="AG640" s="40">
        <f t="shared" si="10875"/>
        <v>0</v>
      </c>
      <c r="AH640" s="40">
        <f t="shared" si="10876"/>
        <v>0</v>
      </c>
      <c r="AI640" s="40">
        <f t="shared" si="10877"/>
        <v>0</v>
      </c>
      <c r="AJ640" s="40">
        <f t="shared" si="10878"/>
        <v>0</v>
      </c>
      <c r="AK640" s="40">
        <f t="shared" si="10879"/>
        <v>0</v>
      </c>
      <c r="AL640" s="40">
        <f t="shared" si="10880"/>
        <v>0</v>
      </c>
      <c r="AM640" s="40">
        <f t="shared" si="10881"/>
        <v>0</v>
      </c>
      <c r="AN640" s="40">
        <f t="shared" si="10882"/>
        <v>0</v>
      </c>
      <c r="AO640" s="40">
        <f t="shared" si="10883"/>
        <v>0</v>
      </c>
      <c r="AP640" s="40">
        <f t="shared" si="10884"/>
        <v>0</v>
      </c>
      <c r="AQ640" s="40">
        <f t="shared" si="10885"/>
        <v>0</v>
      </c>
      <c r="AR640" s="40">
        <f t="shared" si="10886"/>
        <v>0</v>
      </c>
      <c r="AS640" s="41">
        <f t="shared" si="10887"/>
        <v>0</v>
      </c>
      <c r="AU640" s="12" cm="1">
        <f t="array" ref="AU640">IF($D640="","",INDEX('Data - CO2'!$B$5:$AP$53,MATCH(Kulturmodeller!$D640,'Data - CO2'!$A$5:$A$53,0),AU$20)*E640)</f>
        <v>0</v>
      </c>
      <c r="AV640" s="3" cm="1">
        <f t="array" ref="AV640">IF($D640="","",INDEX('Data - CO2'!$B$5:$AP$53,MATCH(Kulturmodeller!$D640,'Data - CO2'!$A$5:$A$53,0),AV$20)*F640)</f>
        <v>0</v>
      </c>
      <c r="AW640" s="3" cm="1">
        <f t="array" ref="AW640">IF($D640="","",INDEX('Data - CO2'!$B$5:$AP$53,MATCH(Kulturmodeller!$D640,'Data - CO2'!$A$5:$A$53,0),AW$20)*G640)</f>
        <v>0</v>
      </c>
      <c r="AX640" s="3" cm="1">
        <f t="array" ref="AX640">IF($D640="","",INDEX('Data - CO2'!$B$5:$AP$53,MATCH(Kulturmodeller!$D640,'Data - CO2'!$A$5:$A$53,0),AX$20)*H640)</f>
        <v>0</v>
      </c>
      <c r="AY640" s="3" cm="1">
        <f t="array" ref="AY640">IF($D640="","",INDEX('Data - CO2'!$B$5:$AP$53,MATCH(Kulturmodeller!$D640,'Data - CO2'!$A$5:$A$53,0),AY$20)*I640)</f>
        <v>0</v>
      </c>
      <c r="AZ640" s="3" cm="1">
        <f t="array" ref="AZ640">IF($D640="","",INDEX('Data - CO2'!$B$5:$AP$53,MATCH(Kulturmodeller!$D640,'Data - CO2'!$A$5:$A$53,0),AZ$20)*J640*$B633)</f>
        <v>0</v>
      </c>
      <c r="BA640" s="3" cm="1">
        <f t="array" ref="BA640">IF($D640="","",INDEX('Data - CO2'!$B$5:$AP$53,MATCH(Kulturmodeller!$D640,'Data - CO2'!$A$5:$A$53,0),BA$20)*K640*$B633)</f>
        <v>0</v>
      </c>
      <c r="BB640" s="3" cm="1">
        <f t="array" ref="BB640">IF($D640="","",INDEX('Data - CO2'!$B$5:$AP$53,MATCH(Kulturmodeller!$D640,'Data - CO2'!$A$5:$A$53,0),BB$20)*L640*$B633)</f>
        <v>0</v>
      </c>
      <c r="BC640" s="3" cm="1">
        <f t="array" ref="BC640">IF($D640="","",INDEX('Data - CO2'!$B$5:$AP$53,MATCH(Kulturmodeller!$D640,'Data - CO2'!$A$5:$A$53,0),BC$20)*M640*$B633)</f>
        <v>0</v>
      </c>
      <c r="BD640" s="3" cm="1">
        <f t="array" ref="BD640">IF($D640="","",INDEX('Data - CO2'!$B$5:$AP$53,MATCH(Kulturmodeller!$D640,'Data - CO2'!$A$5:$A$53,0),BD$20)*N640*$B633)</f>
        <v>0</v>
      </c>
      <c r="BE640" s="3" cm="1">
        <f t="array" ref="BE640">IF($D640="","",INDEX('Data - CO2'!$B$5:$AP$53,MATCH(Kulturmodeller!$D640,'Data - CO2'!$A$5:$A$53,0),BE$20)*O640*$B633)</f>
        <v>0</v>
      </c>
      <c r="BF640" s="3" cm="1">
        <f t="array" ref="BF640">IF($D640="","",INDEX('Data - CO2'!$B$5:$AP$53,MATCH(Kulturmodeller!$D640,'Data - CO2'!$A$5:$A$53,0),BF$20)*P640*$B633)</f>
        <v>0</v>
      </c>
      <c r="BG640" s="3" cm="1">
        <f t="array" ref="BG640">IF($D640="","",INDEX('Data - CO2'!$B$5:$AP$53,MATCH(Kulturmodeller!$D640,'Data - CO2'!$A$5:$A$53,0),BG$20)*Q640*$B633)</f>
        <v>0</v>
      </c>
      <c r="BH640" s="3" cm="1">
        <f t="array" ref="BH640">IF($D640="","",INDEX('Data - CO2'!$B$5:$AP$53,MATCH(Kulturmodeller!$D640,'Data - CO2'!$A$5:$A$53,0),BH$20)*R640*$B633)</f>
        <v>0</v>
      </c>
      <c r="BI640" s="3" cm="1">
        <f t="array" ref="BI640">IF($D640="","",INDEX('Data - CO2'!$B$5:$AP$53,MATCH(Kulturmodeller!$D640,'Data - CO2'!$A$5:$A$53,0),BI$20)*S640*$B633)</f>
        <v>0</v>
      </c>
      <c r="BJ640" s="3" cm="1">
        <f t="array" ref="BJ640">IF($D640="","",INDEX('Data - CO2'!$B$5:$AP$53,MATCH(Kulturmodeller!$D640,'Data - CO2'!$A$5:$A$53,0),BJ$20)*T640*$B633)</f>
        <v>0</v>
      </c>
      <c r="BK640" s="3" cm="1">
        <f t="array" ref="BK640">IF($D640="","",INDEX('Data - CO2'!$B$5:$AP$53,MATCH(Kulturmodeller!$D640,'Data - CO2'!$A$5:$A$53,0),BK$20)*U640*$B633)</f>
        <v>0</v>
      </c>
      <c r="BL640" s="3" cm="1">
        <f t="array" ref="BL640">IF($D640="","",INDEX('Data - CO2'!$B$5:$AP$53,MATCH(Kulturmodeller!$D640,'Data - CO2'!$A$5:$A$53,0),BL$20)*V640*$B633)</f>
        <v>0</v>
      </c>
      <c r="BM640" s="3" cm="1">
        <f t="array" ref="BM640">IF($D640="","",INDEX('Data - CO2'!$B$5:$AP$53,MATCH(Kulturmodeller!$D640,'Data - CO2'!$A$5:$A$53,0),BM$20)*W640*$B633)</f>
        <v>0</v>
      </c>
      <c r="BN640" s="3" cm="1">
        <f t="array" ref="BN640">IF($D640="","",INDEX('Data - CO2'!$B$5:$AP$53,MATCH(Kulturmodeller!$D640,'Data - CO2'!$A$5:$A$53,0),BN$20)*X640*$B633)</f>
        <v>0</v>
      </c>
      <c r="BO640" s="3" cm="1">
        <f t="array" ref="BO640">IF($D640="","",INDEX('Data - CO2'!$B$5:$AP$53,MATCH(Kulturmodeller!$D640,'Data - CO2'!$A$5:$A$53,0),BO$20)*Y640*$B633)</f>
        <v>0</v>
      </c>
      <c r="BP640" s="3" cm="1">
        <f t="array" ref="BP640">IF($D640="","",INDEX('Data - CO2'!$B$5:$AP$53,MATCH(Kulturmodeller!$D640,'Data - CO2'!$A$5:$A$53,0),BP$20)*Z640*$B633)</f>
        <v>0</v>
      </c>
      <c r="BQ640" s="3" cm="1">
        <f t="array" ref="BQ640">IF($D640="","",INDEX('Data - CO2'!$B$5:$AP$53,MATCH(Kulturmodeller!$D640,'Data - CO2'!$A$5:$A$53,0),BQ$20)*AA640*$B633)</f>
        <v>0</v>
      </c>
      <c r="BR640" s="3" cm="1">
        <f t="array" ref="BR640">IF($D640="","",INDEX('Data - CO2'!$B$5:$AP$53,MATCH(Kulturmodeller!$D640,'Data - CO2'!$A$5:$A$53,0),BR$20)*AB640*$B633)</f>
        <v>0</v>
      </c>
      <c r="BS640" s="3" cm="1">
        <f t="array" ref="BS640">IF($D640="","",INDEX('Data - CO2'!$B$5:$AP$53,MATCH(Kulturmodeller!$D640,'Data - CO2'!$A$5:$A$53,0),BS$20)*AC640*$B633)</f>
        <v>0</v>
      </c>
      <c r="BT640" s="3" cm="1">
        <f t="array" ref="BT640">IF($D640="","",INDEX('Data - CO2'!$B$5:$AP$53,MATCH(Kulturmodeller!$D640,'Data - CO2'!$A$5:$A$53,0),BT$20)*AD640*$B633)</f>
        <v>0</v>
      </c>
      <c r="BU640" s="3" cm="1">
        <f t="array" ref="BU640">IF($D640="","",INDEX('Data - CO2'!$B$5:$AP$53,MATCH(Kulturmodeller!$D640,'Data - CO2'!$A$5:$A$53,0),BU$20)*AE640*$B633)</f>
        <v>0</v>
      </c>
      <c r="BV640" s="3" cm="1">
        <f t="array" ref="BV640">IF($D640="","",INDEX('Data - CO2'!$B$5:$AP$53,MATCH(Kulturmodeller!$D640,'Data - CO2'!$A$5:$A$53,0),BV$20)*AF640*$B633)</f>
        <v>0</v>
      </c>
      <c r="BW640" s="3" cm="1">
        <f t="array" ref="BW640">IF($D640="","",INDEX('Data - CO2'!$B$5:$AP$53,MATCH(Kulturmodeller!$D640,'Data - CO2'!$A$5:$A$53,0),BW$20)*AG640*$B633)</f>
        <v>0</v>
      </c>
      <c r="BX640" s="3" cm="1">
        <f t="array" ref="BX640">IF($D640="","",INDEX('Data - CO2'!$B$5:$AP$53,MATCH(Kulturmodeller!$D640,'Data - CO2'!$A$5:$A$53,0),BX$20)*AH640*$B633)</f>
        <v>0</v>
      </c>
      <c r="BY640" s="3" cm="1">
        <f t="array" ref="BY640">IF($D640="","",INDEX('Data - CO2'!$B$5:$AP$53,MATCH(Kulturmodeller!$D640,'Data - CO2'!$A$5:$A$53,0),BY$20)*AI640*$B633)</f>
        <v>0</v>
      </c>
      <c r="BZ640" s="3" cm="1">
        <f t="array" ref="BZ640">IF($D640="","",INDEX('Data - CO2'!$B$5:$AP$53,MATCH(Kulturmodeller!$D640,'Data - CO2'!$A$5:$A$53,0),BZ$20)*AJ640*$B633)</f>
        <v>0</v>
      </c>
      <c r="CA640" s="3" cm="1">
        <f t="array" ref="CA640">IF($D640="","",INDEX('Data - CO2'!$B$5:$AP$53,MATCH(Kulturmodeller!$D640,'Data - CO2'!$A$5:$A$53,0),CA$20)*AK640*$B633)</f>
        <v>0</v>
      </c>
      <c r="CB640" s="3" cm="1">
        <f t="array" ref="CB640">IF($D640="","",INDEX('Data - CO2'!$B$5:$AP$53,MATCH(Kulturmodeller!$D640,'Data - CO2'!$A$5:$A$53,0),CB$20)*AL640*$B633)</f>
        <v>0</v>
      </c>
      <c r="CC640" s="3" cm="1">
        <f t="array" ref="CC640">IF($D640="","",INDEX('Data - CO2'!$B$5:$AP$53,MATCH(Kulturmodeller!$D640,'Data - CO2'!$A$5:$A$53,0),CC$20)*AM640*$B633)</f>
        <v>0</v>
      </c>
      <c r="CD640" s="3" cm="1">
        <f t="array" ref="CD640">IF($D640="","",INDEX('Data - CO2'!$B$5:$AP$53,MATCH(Kulturmodeller!$D640,'Data - CO2'!$A$5:$A$53,0),CD$20)*AN640*$B633)</f>
        <v>0</v>
      </c>
      <c r="CE640" s="3" cm="1">
        <f t="array" ref="CE640">IF($D640="","",INDEX('Data - CO2'!$B$5:$AP$53,MATCH(Kulturmodeller!$D640,'Data - CO2'!$A$5:$A$53,0),CE$20)*AO640*$B633)</f>
        <v>0</v>
      </c>
      <c r="CF640" s="3" cm="1">
        <f t="array" ref="CF640">IF($D640="","",INDEX('Data - CO2'!$B$5:$AP$53,MATCH(Kulturmodeller!$D640,'Data - CO2'!$A$5:$A$53,0),CF$20)*AP640*$B633)</f>
        <v>0</v>
      </c>
      <c r="CG640" s="3" cm="1">
        <f t="array" ref="CG640">IF($D640="","",INDEX('Data - CO2'!$B$5:$AP$53,MATCH(Kulturmodeller!$D640,'Data - CO2'!$A$5:$A$53,0),CG$20)*AQ640*$B633)</f>
        <v>0</v>
      </c>
      <c r="CH640" s="3" cm="1">
        <f t="array" ref="CH640">IF($D640="","",INDEX('Data - CO2'!$B$5:$AP$53,MATCH(Kulturmodeller!$D640,'Data - CO2'!$A$5:$A$53,0),CH$20)*AR640*$B633)</f>
        <v>0</v>
      </c>
      <c r="CI640" s="13" cm="1">
        <f t="array" ref="CI640">IF($D640="","",INDEX('Data - CO2'!$B$5:$AP$53,MATCH(Kulturmodeller!$D640,'Data - CO2'!$A$5:$A$53,0),CI$20)*AS640*$B633)</f>
        <v>0</v>
      </c>
    </row>
    <row r="641" spans="1:87" x14ac:dyDescent="0.3">
      <c r="A641" s="33"/>
      <c r="B641" s="33"/>
      <c r="C641" s="33"/>
      <c r="D641" s="10"/>
      <c r="E641" s="479">
        <f>SUM(E634:E640)</f>
        <v>1</v>
      </c>
      <c r="F641" s="108">
        <f>SUM(F634:F640)</f>
        <v>1</v>
      </c>
      <c r="G641" s="109">
        <f>SUM(G634:G640)</f>
        <v>1</v>
      </c>
      <c r="H641" s="109">
        <f t="shared" ref="H641:AS641" si="10888">SUM(H634:H640)</f>
        <v>1</v>
      </c>
      <c r="I641" s="109">
        <f t="shared" si="10888"/>
        <v>0.99999999999999989</v>
      </c>
      <c r="J641" s="109">
        <f t="shared" si="10888"/>
        <v>1</v>
      </c>
      <c r="K641" s="109">
        <f t="shared" si="10888"/>
        <v>1</v>
      </c>
      <c r="L641" s="109">
        <f t="shared" si="10888"/>
        <v>1</v>
      </c>
      <c r="M641" s="109">
        <f t="shared" si="10888"/>
        <v>1</v>
      </c>
      <c r="N641" s="109">
        <f t="shared" si="10888"/>
        <v>1</v>
      </c>
      <c r="O641" s="109">
        <f t="shared" si="10888"/>
        <v>1</v>
      </c>
      <c r="P641" s="109">
        <f t="shared" si="10888"/>
        <v>1</v>
      </c>
      <c r="Q641" s="109">
        <f t="shared" si="10888"/>
        <v>1</v>
      </c>
      <c r="R641" s="109">
        <f t="shared" si="10888"/>
        <v>1</v>
      </c>
      <c r="S641" s="109">
        <f t="shared" si="10888"/>
        <v>1</v>
      </c>
      <c r="T641" s="109">
        <f t="shared" si="10888"/>
        <v>1</v>
      </c>
      <c r="U641" s="109">
        <f t="shared" si="10888"/>
        <v>1</v>
      </c>
      <c r="V641" s="109">
        <f t="shared" si="10888"/>
        <v>1</v>
      </c>
      <c r="W641" s="109">
        <f t="shared" si="10888"/>
        <v>1</v>
      </c>
      <c r="X641" s="109">
        <f t="shared" si="10888"/>
        <v>1</v>
      </c>
      <c r="Y641" s="109">
        <f t="shared" si="10888"/>
        <v>1</v>
      </c>
      <c r="Z641" s="109">
        <f t="shared" si="10888"/>
        <v>1</v>
      </c>
      <c r="AA641" s="109">
        <f t="shared" si="10888"/>
        <v>1</v>
      </c>
      <c r="AB641" s="109">
        <f t="shared" si="10888"/>
        <v>1</v>
      </c>
      <c r="AC641" s="109">
        <f t="shared" si="10888"/>
        <v>1</v>
      </c>
      <c r="AD641" s="109">
        <f t="shared" si="10888"/>
        <v>1</v>
      </c>
      <c r="AE641" s="109">
        <f t="shared" si="10888"/>
        <v>1</v>
      </c>
      <c r="AF641" s="109">
        <f t="shared" si="10888"/>
        <v>1</v>
      </c>
      <c r="AG641" s="109">
        <f t="shared" si="10888"/>
        <v>1</v>
      </c>
      <c r="AH641" s="109">
        <f t="shared" si="10888"/>
        <v>1</v>
      </c>
      <c r="AI641" s="109">
        <f t="shared" si="10888"/>
        <v>1</v>
      </c>
      <c r="AJ641" s="109">
        <f t="shared" si="10888"/>
        <v>1</v>
      </c>
      <c r="AK641" s="109">
        <f t="shared" si="10888"/>
        <v>1</v>
      </c>
      <c r="AL641" s="109">
        <f t="shared" si="10888"/>
        <v>1</v>
      </c>
      <c r="AM641" s="109">
        <f t="shared" si="10888"/>
        <v>1</v>
      </c>
      <c r="AN641" s="109">
        <f t="shared" si="10888"/>
        <v>1</v>
      </c>
      <c r="AO641" s="109">
        <f t="shared" si="10888"/>
        <v>1</v>
      </c>
      <c r="AP641" s="109">
        <f t="shared" si="10888"/>
        <v>1</v>
      </c>
      <c r="AQ641" s="109">
        <f t="shared" si="10888"/>
        <v>1</v>
      </c>
      <c r="AR641" s="109">
        <f t="shared" si="10888"/>
        <v>1</v>
      </c>
      <c r="AS641" s="110">
        <f t="shared" si="10888"/>
        <v>1</v>
      </c>
      <c r="AU641" s="111">
        <f>SUM(AU634:AU640)</f>
        <v>0</v>
      </c>
      <c r="AV641" s="112">
        <f t="shared" ref="AV641:CI641" si="10889">SUM(AV634:AV640)</f>
        <v>5.7157869941304371</v>
      </c>
      <c r="AW641" s="112">
        <f t="shared" si="10889"/>
        <v>37.40368036580702</v>
      </c>
      <c r="AX641" s="112">
        <f t="shared" si="10889"/>
        <v>89.897866770537703</v>
      </c>
      <c r="AY641" s="112">
        <f t="shared" si="10889"/>
        <v>178.0874700825369</v>
      </c>
      <c r="AZ641" s="112">
        <f t="shared" si="10889"/>
        <v>310.52836985613374</v>
      </c>
      <c r="BA641" s="112">
        <f t="shared" si="10889"/>
        <v>362.79235775311935</v>
      </c>
      <c r="BB641" s="112">
        <f t="shared" si="10889"/>
        <v>403.13229466562552</v>
      </c>
      <c r="BC641" s="112">
        <f t="shared" si="10889"/>
        <v>438.59412253343788</v>
      </c>
      <c r="BD641" s="112">
        <f t="shared" si="10889"/>
        <v>469.25906577262373</v>
      </c>
      <c r="BE641" s="112">
        <f t="shared" si="10889"/>
        <v>497.08426644499377</v>
      </c>
      <c r="BF641" s="112">
        <f t="shared" si="10889"/>
        <v>522.58595917672721</v>
      </c>
      <c r="BG641" s="112">
        <f t="shared" si="10889"/>
        <v>547.88523592210208</v>
      </c>
      <c r="BH641" s="112">
        <f t="shared" si="10889"/>
        <v>207.37572622683646</v>
      </c>
      <c r="BI641" s="112">
        <f t="shared" si="10889"/>
        <v>232.69663355473219</v>
      </c>
      <c r="BJ641" s="112">
        <f t="shared" si="10889"/>
        <v>114.39941034982272</v>
      </c>
      <c r="BK641" s="112">
        <f t="shared" si="10889"/>
        <v>184.16589889296543</v>
      </c>
      <c r="BL641" s="112">
        <f t="shared" si="10889"/>
        <v>291.71380761225885</v>
      </c>
      <c r="BM641" s="112">
        <f t="shared" si="10889"/>
        <v>351.48433028231841</v>
      </c>
      <c r="BN641" s="112">
        <f t="shared" si="10889"/>
        <v>410.14447689776239</v>
      </c>
      <c r="BO641" s="112">
        <f t="shared" si="10889"/>
        <v>445.60800831478355</v>
      </c>
      <c r="BP641" s="112">
        <f t="shared" si="10889"/>
        <v>478.11540088507189</v>
      </c>
      <c r="BQ641" s="112">
        <f t="shared" si="10889"/>
        <v>510.01767325000367</v>
      </c>
      <c r="BR641" s="112">
        <f t="shared" si="10889"/>
        <v>537.40377539509063</v>
      </c>
      <c r="BS641" s="112">
        <f t="shared" si="10889"/>
        <v>561.49016528502466</v>
      </c>
      <c r="BT641" s="112">
        <f t="shared" si="10889"/>
        <v>219.27280907604478</v>
      </c>
      <c r="BU641" s="112">
        <f t="shared" si="10889"/>
        <v>244.42482940087518</v>
      </c>
      <c r="BV641" s="112">
        <f t="shared" si="10889"/>
        <v>211.94843793512911</v>
      </c>
      <c r="BW641" s="112">
        <f t="shared" si="10889"/>
        <v>273.52274926495107</v>
      </c>
      <c r="BX641" s="112">
        <f t="shared" si="10889"/>
        <v>207.38516830236915</v>
      </c>
      <c r="BY641" s="112">
        <f t="shared" si="10889"/>
        <v>249.89368611874684</v>
      </c>
      <c r="BZ641" s="112">
        <f t="shared" si="10889"/>
        <v>297.83472550889059</v>
      </c>
      <c r="CA641" s="112">
        <f t="shared" si="10889"/>
        <v>358.05194912973985</v>
      </c>
      <c r="CB641" s="112">
        <f t="shared" si="10889"/>
        <v>419.83956192795023</v>
      </c>
      <c r="CC641" s="112">
        <f t="shared" si="10889"/>
        <v>455.36483752055182</v>
      </c>
      <c r="CD641" s="112">
        <f t="shared" si="10889"/>
        <v>487.36691816512473</v>
      </c>
      <c r="CE641" s="112">
        <f t="shared" si="10889"/>
        <v>519.99129547205382</v>
      </c>
      <c r="CF641" s="112">
        <f t="shared" si="10889"/>
        <v>184.08350425350653</v>
      </c>
      <c r="CG641" s="112">
        <f t="shared" si="10889"/>
        <v>211.34012288366773</v>
      </c>
      <c r="CH641" s="112">
        <f t="shared" si="10889"/>
        <v>253.23541665682211</v>
      </c>
      <c r="CI641" s="113">
        <f t="shared" si="10889"/>
        <v>317.520377429409</v>
      </c>
    </row>
    <row r="642" spans="1:87" x14ac:dyDescent="0.3">
      <c r="A642" s="7" t="s">
        <v>86</v>
      </c>
      <c r="B642" s="7"/>
      <c r="C642" s="131"/>
      <c r="D642" s="131"/>
      <c r="E642" s="126"/>
      <c r="F642" s="39">
        <f>E642</f>
        <v>0</v>
      </c>
      <c r="G642" s="40">
        <f t="shared" ref="G642:G643" si="10890">F642</f>
        <v>0</v>
      </c>
      <c r="H642" s="40">
        <f t="shared" ref="H642:H643" si="10891">G642</f>
        <v>0</v>
      </c>
      <c r="I642" s="40">
        <f t="shared" ref="I642:I643" si="10892">H642</f>
        <v>0</v>
      </c>
      <c r="J642" s="40">
        <f t="shared" ref="J642:J643" si="10893">I642</f>
        <v>0</v>
      </c>
      <c r="K642" s="40">
        <f t="shared" ref="K642:K643" si="10894">J642</f>
        <v>0</v>
      </c>
      <c r="L642" s="40">
        <f t="shared" ref="L642:L643" si="10895">K642</f>
        <v>0</v>
      </c>
      <c r="M642" s="40">
        <f t="shared" ref="M642:M643" si="10896">L642</f>
        <v>0</v>
      </c>
      <c r="N642" s="40">
        <f t="shared" ref="N642:N643" si="10897">M642</f>
        <v>0</v>
      </c>
      <c r="O642" s="40">
        <f t="shared" ref="O642:O643" si="10898">N642</f>
        <v>0</v>
      </c>
      <c r="P642" s="40">
        <f t="shared" ref="P642:P643" si="10899">O642</f>
        <v>0</v>
      </c>
      <c r="Q642" s="40">
        <f t="shared" ref="Q642:Q643" si="10900">P642</f>
        <v>0</v>
      </c>
      <c r="R642" s="40">
        <f t="shared" ref="R642:R643" si="10901">Q642</f>
        <v>0</v>
      </c>
      <c r="S642" s="40">
        <f t="shared" ref="S642:S643" si="10902">R642</f>
        <v>0</v>
      </c>
      <c r="T642" s="40">
        <f t="shared" ref="T642:T643" si="10903">S642</f>
        <v>0</v>
      </c>
      <c r="U642" s="40">
        <f t="shared" ref="U642:U643" si="10904">T642</f>
        <v>0</v>
      </c>
      <c r="V642" s="40">
        <f t="shared" ref="V642:V643" si="10905">U642</f>
        <v>0</v>
      </c>
      <c r="W642" s="40">
        <f t="shared" ref="W642:W643" si="10906">V642</f>
        <v>0</v>
      </c>
      <c r="X642" s="40">
        <f t="shared" ref="X642:X643" si="10907">W642</f>
        <v>0</v>
      </c>
      <c r="Y642" s="40">
        <f t="shared" ref="Y642:Y643" si="10908">X642</f>
        <v>0</v>
      </c>
      <c r="Z642" s="40">
        <f t="shared" ref="Z642:Z643" si="10909">Y642</f>
        <v>0</v>
      </c>
      <c r="AA642" s="40">
        <f t="shared" ref="AA642:AA643" si="10910">Z642</f>
        <v>0</v>
      </c>
      <c r="AB642" s="40">
        <f t="shared" ref="AB642:AB643" si="10911">AA642</f>
        <v>0</v>
      </c>
      <c r="AC642" s="40">
        <f t="shared" ref="AC642:AC643" si="10912">AB642</f>
        <v>0</v>
      </c>
      <c r="AD642" s="40">
        <f t="shared" ref="AD642:AD643" si="10913">AC642</f>
        <v>0</v>
      </c>
      <c r="AE642" s="40">
        <f t="shared" ref="AE642:AE643" si="10914">AD642</f>
        <v>0</v>
      </c>
      <c r="AF642" s="40">
        <f t="shared" ref="AF642:AF643" si="10915">AE642</f>
        <v>0</v>
      </c>
      <c r="AG642" s="40">
        <f t="shared" ref="AG642:AG643" si="10916">AF642</f>
        <v>0</v>
      </c>
      <c r="AH642" s="40">
        <f t="shared" ref="AH642:AH643" si="10917">AG642</f>
        <v>0</v>
      </c>
      <c r="AI642" s="40">
        <f t="shared" ref="AI642:AI643" si="10918">AH642</f>
        <v>0</v>
      </c>
      <c r="AJ642" s="40">
        <f t="shared" ref="AJ642:AJ643" si="10919">AI642</f>
        <v>0</v>
      </c>
      <c r="AK642" s="40">
        <f t="shared" ref="AK642:AK643" si="10920">AJ642</f>
        <v>0</v>
      </c>
      <c r="AL642" s="40">
        <f t="shared" ref="AL642:AL643" si="10921">AK642</f>
        <v>0</v>
      </c>
      <c r="AM642" s="40">
        <f t="shared" ref="AM642:AM643" si="10922">AL642</f>
        <v>0</v>
      </c>
      <c r="AN642" s="40">
        <f t="shared" ref="AN642:AN643" si="10923">AM642</f>
        <v>0</v>
      </c>
      <c r="AO642" s="40">
        <f t="shared" ref="AO642:AO643" si="10924">AN642</f>
        <v>0</v>
      </c>
      <c r="AP642" s="40">
        <f t="shared" ref="AP642:AP643" si="10925">AO642</f>
        <v>0</v>
      </c>
      <c r="AQ642" s="40">
        <f t="shared" ref="AQ642:AQ643" si="10926">AP642</f>
        <v>0</v>
      </c>
      <c r="AR642" s="40">
        <f t="shared" ref="AR642:AR643" si="10927">AQ642</f>
        <v>0</v>
      </c>
      <c r="AS642" s="41">
        <f t="shared" ref="AS642:AS643" si="10928">AR642</f>
        <v>0</v>
      </c>
      <c r="AU642" s="10" t="str" cm="1">
        <f t="array" ref="AU642">IF($D642="","",INDEX('Data - CO2'!$B$5:$AP$53,MATCH(Kulturmodeller!$D642,'Data - CO2'!$A$5:$A$53,0),AU$20)*E642)</f>
        <v/>
      </c>
      <c r="AV642" t="str" cm="1">
        <f t="array" ref="AV642">IF($D642="","",INDEX('Data - CO2'!$B$5:$AP$53,MATCH(Kulturmodeller!$D642,'Data - CO2'!$A$5:$A$53,0),AV$20)*F642)</f>
        <v/>
      </c>
      <c r="AW642" t="str" cm="1">
        <f t="array" ref="AW642">IF($D642="","",INDEX('Data - CO2'!$B$5:$AP$53,MATCH(Kulturmodeller!$D642,'Data - CO2'!$A$5:$A$53,0),AW$20)*G642)</f>
        <v/>
      </c>
      <c r="AX642" t="str" cm="1">
        <f t="array" ref="AX642">IF($D642="","",INDEX('Data - CO2'!$B$5:$AP$53,MATCH(Kulturmodeller!$D642,'Data - CO2'!$A$5:$A$53,0),AX$20)*H642)</f>
        <v/>
      </c>
      <c r="AY642" t="str" cm="1">
        <f t="array" ref="AY642">IF($D642="","",INDEX('Data - CO2'!$B$5:$AP$53,MATCH(Kulturmodeller!$D642,'Data - CO2'!$A$5:$A$53,0),AY$20)*I642)</f>
        <v/>
      </c>
      <c r="AZ642" t="str" cm="1">
        <f t="array" ref="AZ642">IF($D642="","",INDEX('Data - CO2'!$B$5:$AP$53,MATCH(Kulturmodeller!$D642,'Data - CO2'!$A$5:$A$53,0),AZ$20)*J642)</f>
        <v/>
      </c>
      <c r="BA642" t="str" cm="1">
        <f t="array" ref="BA642">IF($D642="","",INDEX('Data - CO2'!$B$5:$AP$53,MATCH(Kulturmodeller!$D642,'Data - CO2'!$A$5:$A$53,0),BA$20)*K642)</f>
        <v/>
      </c>
      <c r="BB642" t="str" cm="1">
        <f t="array" ref="BB642">IF($D642="","",INDEX('Data - CO2'!$B$5:$AP$53,MATCH(Kulturmodeller!$D642,'Data - CO2'!$A$5:$A$53,0),BB$20)*L642)</f>
        <v/>
      </c>
      <c r="BC642" t="str" cm="1">
        <f t="array" ref="BC642">IF($D642="","",INDEX('Data - CO2'!$B$5:$AP$53,MATCH(Kulturmodeller!$D642,'Data - CO2'!$A$5:$A$53,0),BC$20)*M642)</f>
        <v/>
      </c>
      <c r="BD642" t="str" cm="1">
        <f t="array" ref="BD642">IF($D642="","",INDEX('Data - CO2'!$B$5:$AP$53,MATCH(Kulturmodeller!$D642,'Data - CO2'!$A$5:$A$53,0),BD$20)*N642)</f>
        <v/>
      </c>
      <c r="BE642" t="str" cm="1">
        <f t="array" ref="BE642">IF($D642="","",INDEX('Data - CO2'!$B$5:$AP$53,MATCH(Kulturmodeller!$D642,'Data - CO2'!$A$5:$A$53,0),BE$20)*O642)</f>
        <v/>
      </c>
      <c r="BF642" t="str" cm="1">
        <f t="array" ref="BF642">IF($D642="","",INDEX('Data - CO2'!$B$5:$AP$53,MATCH(Kulturmodeller!$D642,'Data - CO2'!$A$5:$A$53,0),BF$20)*P642)</f>
        <v/>
      </c>
      <c r="BG642" t="str" cm="1">
        <f t="array" ref="BG642">IF($D642="","",INDEX('Data - CO2'!$B$5:$AP$53,MATCH(Kulturmodeller!$D642,'Data - CO2'!$A$5:$A$53,0),BG$20)*Q642)</f>
        <v/>
      </c>
      <c r="BH642" t="str" cm="1">
        <f t="array" ref="BH642">IF($D642="","",INDEX('Data - CO2'!$B$5:$AP$53,MATCH(Kulturmodeller!$D642,'Data - CO2'!$A$5:$A$53,0),BH$20)*R642)</f>
        <v/>
      </c>
      <c r="BI642" t="str" cm="1">
        <f t="array" ref="BI642">IF($D642="","",INDEX('Data - CO2'!$B$5:$AP$53,MATCH(Kulturmodeller!$D642,'Data - CO2'!$A$5:$A$53,0),BI$20)*S642)</f>
        <v/>
      </c>
      <c r="BJ642" t="str" cm="1">
        <f t="array" ref="BJ642">IF($D642="","",INDEX('Data - CO2'!$B$5:$AP$53,MATCH(Kulturmodeller!$D642,'Data - CO2'!$A$5:$A$53,0),BJ$20)*T642)</f>
        <v/>
      </c>
      <c r="BK642" t="str" cm="1">
        <f t="array" ref="BK642">IF($D642="","",INDEX('Data - CO2'!$B$5:$AP$53,MATCH(Kulturmodeller!$D642,'Data - CO2'!$A$5:$A$53,0),BK$20)*U642)</f>
        <v/>
      </c>
      <c r="BL642" t="str" cm="1">
        <f t="array" ref="BL642">IF($D642="","",INDEX('Data - CO2'!$B$5:$AP$53,MATCH(Kulturmodeller!$D642,'Data - CO2'!$A$5:$A$53,0),BL$20)*V642)</f>
        <v/>
      </c>
      <c r="BM642" t="str" cm="1">
        <f t="array" ref="BM642">IF($D642="","",INDEX('Data - CO2'!$B$5:$AP$53,MATCH(Kulturmodeller!$D642,'Data - CO2'!$A$5:$A$53,0),BM$20)*W642)</f>
        <v/>
      </c>
      <c r="BN642" t="str" cm="1">
        <f t="array" ref="BN642">IF($D642="","",INDEX('Data - CO2'!$B$5:$AP$53,MATCH(Kulturmodeller!$D642,'Data - CO2'!$A$5:$A$53,0),BN$20)*X642)</f>
        <v/>
      </c>
      <c r="BO642" t="str" cm="1">
        <f t="array" ref="BO642">IF($D642="","",INDEX('Data - CO2'!$B$5:$AP$53,MATCH(Kulturmodeller!$D642,'Data - CO2'!$A$5:$A$53,0),BO$20)*Y642)</f>
        <v/>
      </c>
      <c r="BP642" t="str" cm="1">
        <f t="array" ref="BP642">IF($D642="","",INDEX('Data - CO2'!$B$5:$AP$53,MATCH(Kulturmodeller!$D642,'Data - CO2'!$A$5:$A$53,0),BP$20)*Z642)</f>
        <v/>
      </c>
      <c r="BQ642" t="str" cm="1">
        <f t="array" ref="BQ642">IF($D642="","",INDEX('Data - CO2'!$B$5:$AP$53,MATCH(Kulturmodeller!$D642,'Data - CO2'!$A$5:$A$53,0),BQ$20)*AA642)</f>
        <v/>
      </c>
      <c r="BR642" t="str" cm="1">
        <f t="array" ref="BR642">IF($D642="","",INDEX('Data - CO2'!$B$5:$AP$53,MATCH(Kulturmodeller!$D642,'Data - CO2'!$A$5:$A$53,0),BR$20)*AB642)</f>
        <v/>
      </c>
      <c r="BS642" t="str" cm="1">
        <f t="array" ref="BS642">IF($D642="","",INDEX('Data - CO2'!$B$5:$AP$53,MATCH(Kulturmodeller!$D642,'Data - CO2'!$A$5:$A$53,0),BS$20)*AC642)</f>
        <v/>
      </c>
      <c r="BT642" t="str" cm="1">
        <f t="array" ref="BT642">IF($D642="","",INDEX('Data - CO2'!$B$5:$AP$53,MATCH(Kulturmodeller!$D642,'Data - CO2'!$A$5:$A$53,0),BT$20)*AD642)</f>
        <v/>
      </c>
      <c r="BU642" t="str" cm="1">
        <f t="array" ref="BU642">IF($D642="","",INDEX('Data - CO2'!$B$5:$AP$53,MATCH(Kulturmodeller!$D642,'Data - CO2'!$A$5:$A$53,0),BU$20)*AE642)</f>
        <v/>
      </c>
      <c r="BV642" t="str" cm="1">
        <f t="array" ref="BV642">IF($D642="","",INDEX('Data - CO2'!$B$5:$AP$53,MATCH(Kulturmodeller!$D642,'Data - CO2'!$A$5:$A$53,0),BV$20)*AF642)</f>
        <v/>
      </c>
      <c r="BW642" t="str" cm="1">
        <f t="array" ref="BW642">IF($D642="","",INDEX('Data - CO2'!$B$5:$AP$53,MATCH(Kulturmodeller!$D642,'Data - CO2'!$A$5:$A$53,0),BW$20)*AG642)</f>
        <v/>
      </c>
      <c r="BX642" t="str" cm="1">
        <f t="array" ref="BX642">IF($D642="","",INDEX('Data - CO2'!$B$5:$AP$53,MATCH(Kulturmodeller!$D642,'Data - CO2'!$A$5:$A$53,0),BX$20)*AH642)</f>
        <v/>
      </c>
      <c r="BY642" t="str" cm="1">
        <f t="array" ref="BY642">IF($D642="","",INDEX('Data - CO2'!$B$5:$AP$53,MATCH(Kulturmodeller!$D642,'Data - CO2'!$A$5:$A$53,0),BY$20)*AI642)</f>
        <v/>
      </c>
      <c r="BZ642" t="str" cm="1">
        <f t="array" ref="BZ642">IF($D642="","",INDEX('Data - CO2'!$B$5:$AP$53,MATCH(Kulturmodeller!$D642,'Data - CO2'!$A$5:$A$53,0),BZ$20)*AJ642)</f>
        <v/>
      </c>
      <c r="CA642" t="str" cm="1">
        <f t="array" ref="CA642">IF($D642="","",INDEX('Data - CO2'!$B$5:$AP$53,MATCH(Kulturmodeller!$D642,'Data - CO2'!$A$5:$A$53,0),CA$20)*AK642)</f>
        <v/>
      </c>
      <c r="CB642" t="str" cm="1">
        <f t="array" ref="CB642">IF($D642="","",INDEX('Data - CO2'!$B$5:$AP$53,MATCH(Kulturmodeller!$D642,'Data - CO2'!$A$5:$A$53,0),CB$20)*AL642)</f>
        <v/>
      </c>
      <c r="CC642" t="str" cm="1">
        <f t="array" ref="CC642">IF($D642="","",INDEX('Data - CO2'!$B$5:$AP$53,MATCH(Kulturmodeller!$D642,'Data - CO2'!$A$5:$A$53,0),CC$20)*AM642)</f>
        <v/>
      </c>
      <c r="CD642" t="str" cm="1">
        <f t="array" ref="CD642">IF($D642="","",INDEX('Data - CO2'!$B$5:$AP$53,MATCH(Kulturmodeller!$D642,'Data - CO2'!$A$5:$A$53,0),CD$20)*AN642)</f>
        <v/>
      </c>
      <c r="CE642" t="str" cm="1">
        <f t="array" ref="CE642">IF($D642="","",INDEX('Data - CO2'!$B$5:$AP$53,MATCH(Kulturmodeller!$D642,'Data - CO2'!$A$5:$A$53,0),CE$20)*AO642)</f>
        <v/>
      </c>
      <c r="CF642" t="str" cm="1">
        <f t="array" ref="CF642">IF($D642="","",INDEX('Data - CO2'!$B$5:$AP$53,MATCH(Kulturmodeller!$D642,'Data - CO2'!$A$5:$A$53,0),CF$20)*AP642)</f>
        <v/>
      </c>
      <c r="CG642" t="str" cm="1">
        <f t="array" ref="CG642">IF($D642="","",INDEX('Data - CO2'!$B$5:$AP$53,MATCH(Kulturmodeller!$D642,'Data - CO2'!$A$5:$A$53,0),CG$20)*AQ642)</f>
        <v/>
      </c>
      <c r="CH642" t="str" cm="1">
        <f t="array" ref="CH642">IF($D642="","",INDEX('Data - CO2'!$B$5:$AP$53,MATCH(Kulturmodeller!$D642,'Data - CO2'!$A$5:$A$53,0),CH$20)*AR642)</f>
        <v/>
      </c>
      <c r="CI642" s="11" t="str" cm="1">
        <f t="array" ref="CI642">IF($D642="","",INDEX('Data - CO2'!$B$5:$AP$53,MATCH(Kulturmodeller!$D642,'Data - CO2'!$A$5:$A$53,0),CI$20)*AS642)</f>
        <v/>
      </c>
    </row>
    <row r="643" spans="1:87" x14ac:dyDescent="0.3">
      <c r="A643" s="12" t="s">
        <v>87</v>
      </c>
      <c r="B643" s="12"/>
      <c r="C643" s="129"/>
      <c r="D643" s="129"/>
      <c r="E643" s="127"/>
      <c r="F643" s="45">
        <f>E643</f>
        <v>0</v>
      </c>
      <c r="G643" s="46">
        <f t="shared" si="10890"/>
        <v>0</v>
      </c>
      <c r="H643" s="46">
        <f t="shared" si="10891"/>
        <v>0</v>
      </c>
      <c r="I643" s="46">
        <f t="shared" si="10892"/>
        <v>0</v>
      </c>
      <c r="J643" s="46">
        <f t="shared" si="10893"/>
        <v>0</v>
      </c>
      <c r="K643" s="46">
        <f t="shared" si="10894"/>
        <v>0</v>
      </c>
      <c r="L643" s="46">
        <f t="shared" si="10895"/>
        <v>0</v>
      </c>
      <c r="M643" s="46">
        <f t="shared" si="10896"/>
        <v>0</v>
      </c>
      <c r="N643" s="46">
        <f t="shared" si="10897"/>
        <v>0</v>
      </c>
      <c r="O643" s="46">
        <f t="shared" si="10898"/>
        <v>0</v>
      </c>
      <c r="P643" s="46">
        <f t="shared" si="10899"/>
        <v>0</v>
      </c>
      <c r="Q643" s="46">
        <f t="shared" si="10900"/>
        <v>0</v>
      </c>
      <c r="R643" s="46">
        <f t="shared" si="10901"/>
        <v>0</v>
      </c>
      <c r="S643" s="46">
        <f t="shared" si="10902"/>
        <v>0</v>
      </c>
      <c r="T643" s="46">
        <f t="shared" si="10903"/>
        <v>0</v>
      </c>
      <c r="U643" s="46">
        <f t="shared" si="10904"/>
        <v>0</v>
      </c>
      <c r="V643" s="46">
        <f t="shared" si="10905"/>
        <v>0</v>
      </c>
      <c r="W643" s="46">
        <f t="shared" si="10906"/>
        <v>0</v>
      </c>
      <c r="X643" s="46">
        <f t="shared" si="10907"/>
        <v>0</v>
      </c>
      <c r="Y643" s="46">
        <f t="shared" si="10908"/>
        <v>0</v>
      </c>
      <c r="Z643" s="46">
        <f t="shared" si="10909"/>
        <v>0</v>
      </c>
      <c r="AA643" s="46">
        <f t="shared" si="10910"/>
        <v>0</v>
      </c>
      <c r="AB643" s="46">
        <f t="shared" si="10911"/>
        <v>0</v>
      </c>
      <c r="AC643" s="46">
        <f t="shared" si="10912"/>
        <v>0</v>
      </c>
      <c r="AD643" s="46">
        <f t="shared" si="10913"/>
        <v>0</v>
      </c>
      <c r="AE643" s="46">
        <f t="shared" si="10914"/>
        <v>0</v>
      </c>
      <c r="AF643" s="46">
        <f t="shared" si="10915"/>
        <v>0</v>
      </c>
      <c r="AG643" s="46">
        <f t="shared" si="10916"/>
        <v>0</v>
      </c>
      <c r="AH643" s="46">
        <f t="shared" si="10917"/>
        <v>0</v>
      </c>
      <c r="AI643" s="46">
        <f t="shared" si="10918"/>
        <v>0</v>
      </c>
      <c r="AJ643" s="46">
        <f t="shared" si="10919"/>
        <v>0</v>
      </c>
      <c r="AK643" s="46">
        <f t="shared" si="10920"/>
        <v>0</v>
      </c>
      <c r="AL643" s="46">
        <f t="shared" si="10921"/>
        <v>0</v>
      </c>
      <c r="AM643" s="46">
        <f t="shared" si="10922"/>
        <v>0</v>
      </c>
      <c r="AN643" s="46">
        <f t="shared" si="10923"/>
        <v>0</v>
      </c>
      <c r="AO643" s="46">
        <f t="shared" si="10924"/>
        <v>0</v>
      </c>
      <c r="AP643" s="46">
        <f t="shared" si="10925"/>
        <v>0</v>
      </c>
      <c r="AQ643" s="46">
        <f t="shared" si="10926"/>
        <v>0</v>
      </c>
      <c r="AR643" s="46">
        <f t="shared" si="10927"/>
        <v>0</v>
      </c>
      <c r="AS643" s="47">
        <f t="shared" si="10928"/>
        <v>0</v>
      </c>
      <c r="AU643" s="10" t="str" cm="1">
        <f t="array" ref="AU643">IF($D643="","",INDEX('Data - CO2'!$B$5:$AP$53,MATCH(Kulturmodeller!$D643,'Data - CO2'!$A$5:$A$53,0),AU$20)*E643)</f>
        <v/>
      </c>
      <c r="AV643" t="str" cm="1">
        <f t="array" ref="AV643">IF($D643="","",INDEX('Data - CO2'!$B$5:$AP$53,MATCH(Kulturmodeller!$D643,'Data - CO2'!$A$5:$A$53,0),AV$20)*F643)</f>
        <v/>
      </c>
      <c r="AW643" t="str" cm="1">
        <f t="array" ref="AW643">IF($D643="","",INDEX('Data - CO2'!$B$5:$AP$53,MATCH(Kulturmodeller!$D643,'Data - CO2'!$A$5:$A$53,0),AW$20)*G643)</f>
        <v/>
      </c>
      <c r="AX643" t="str" cm="1">
        <f t="array" ref="AX643">IF($D643="","",INDEX('Data - CO2'!$B$5:$AP$53,MATCH(Kulturmodeller!$D643,'Data - CO2'!$A$5:$A$53,0),AX$20)*H643)</f>
        <v/>
      </c>
      <c r="AY643" t="str" cm="1">
        <f t="array" ref="AY643">IF($D643="","",INDEX('Data - CO2'!$B$5:$AP$53,MATCH(Kulturmodeller!$D643,'Data - CO2'!$A$5:$A$53,0),AY$20)*I643)</f>
        <v/>
      </c>
      <c r="AZ643" t="str" cm="1">
        <f t="array" ref="AZ643">IF($D643="","",INDEX('Data - CO2'!$B$5:$AP$53,MATCH(Kulturmodeller!$D643,'Data - CO2'!$A$5:$A$53,0),AZ$20)*J643)</f>
        <v/>
      </c>
      <c r="BA643" t="str" cm="1">
        <f t="array" ref="BA643">IF($D643="","",INDEX('Data - CO2'!$B$5:$AP$53,MATCH(Kulturmodeller!$D643,'Data - CO2'!$A$5:$A$53,0),BA$20)*K643)</f>
        <v/>
      </c>
      <c r="BB643" t="str" cm="1">
        <f t="array" ref="BB643">IF($D643="","",INDEX('Data - CO2'!$B$5:$AP$53,MATCH(Kulturmodeller!$D643,'Data - CO2'!$A$5:$A$53,0),BB$20)*L643)</f>
        <v/>
      </c>
      <c r="BC643" t="str" cm="1">
        <f t="array" ref="BC643">IF($D643="","",INDEX('Data - CO2'!$B$5:$AP$53,MATCH(Kulturmodeller!$D643,'Data - CO2'!$A$5:$A$53,0),BC$20)*M643)</f>
        <v/>
      </c>
      <c r="BD643" t="str" cm="1">
        <f t="array" ref="BD643">IF($D643="","",INDEX('Data - CO2'!$B$5:$AP$53,MATCH(Kulturmodeller!$D643,'Data - CO2'!$A$5:$A$53,0),BD$20)*N643)</f>
        <v/>
      </c>
      <c r="BE643" t="str" cm="1">
        <f t="array" ref="BE643">IF($D643="","",INDEX('Data - CO2'!$B$5:$AP$53,MATCH(Kulturmodeller!$D643,'Data - CO2'!$A$5:$A$53,0),BE$20)*O643)</f>
        <v/>
      </c>
      <c r="BF643" t="str" cm="1">
        <f t="array" ref="BF643">IF($D643="","",INDEX('Data - CO2'!$B$5:$AP$53,MATCH(Kulturmodeller!$D643,'Data - CO2'!$A$5:$A$53,0),BF$20)*P643)</f>
        <v/>
      </c>
      <c r="BG643" t="str" cm="1">
        <f t="array" ref="BG643">IF($D643="","",INDEX('Data - CO2'!$B$5:$AP$53,MATCH(Kulturmodeller!$D643,'Data - CO2'!$A$5:$A$53,0),BG$20)*Q643)</f>
        <v/>
      </c>
      <c r="BH643" t="str" cm="1">
        <f t="array" ref="BH643">IF($D643="","",INDEX('Data - CO2'!$B$5:$AP$53,MATCH(Kulturmodeller!$D643,'Data - CO2'!$A$5:$A$53,0),BH$20)*R643)</f>
        <v/>
      </c>
      <c r="BI643" t="str" cm="1">
        <f t="array" ref="BI643">IF($D643="","",INDEX('Data - CO2'!$B$5:$AP$53,MATCH(Kulturmodeller!$D643,'Data - CO2'!$A$5:$A$53,0),BI$20)*S643)</f>
        <v/>
      </c>
      <c r="BJ643" t="str" cm="1">
        <f t="array" ref="BJ643">IF($D643="","",INDEX('Data - CO2'!$B$5:$AP$53,MATCH(Kulturmodeller!$D643,'Data - CO2'!$A$5:$A$53,0),BJ$20)*T643)</f>
        <v/>
      </c>
      <c r="BK643" t="str" cm="1">
        <f t="array" ref="BK643">IF($D643="","",INDEX('Data - CO2'!$B$5:$AP$53,MATCH(Kulturmodeller!$D643,'Data - CO2'!$A$5:$A$53,0),BK$20)*U643)</f>
        <v/>
      </c>
      <c r="BL643" t="str" cm="1">
        <f t="array" ref="BL643">IF($D643="","",INDEX('Data - CO2'!$B$5:$AP$53,MATCH(Kulturmodeller!$D643,'Data - CO2'!$A$5:$A$53,0),BL$20)*V643)</f>
        <v/>
      </c>
      <c r="BM643" t="str" cm="1">
        <f t="array" ref="BM643">IF($D643="","",INDEX('Data - CO2'!$B$5:$AP$53,MATCH(Kulturmodeller!$D643,'Data - CO2'!$A$5:$A$53,0),BM$20)*W643)</f>
        <v/>
      </c>
      <c r="BN643" t="str" cm="1">
        <f t="array" ref="BN643">IF($D643="","",INDEX('Data - CO2'!$B$5:$AP$53,MATCH(Kulturmodeller!$D643,'Data - CO2'!$A$5:$A$53,0),BN$20)*X643)</f>
        <v/>
      </c>
      <c r="BO643" t="str" cm="1">
        <f t="array" ref="BO643">IF($D643="","",INDEX('Data - CO2'!$B$5:$AP$53,MATCH(Kulturmodeller!$D643,'Data - CO2'!$A$5:$A$53,0),BO$20)*Y643)</f>
        <v/>
      </c>
      <c r="BP643" t="str" cm="1">
        <f t="array" ref="BP643">IF($D643="","",INDEX('Data - CO2'!$B$5:$AP$53,MATCH(Kulturmodeller!$D643,'Data - CO2'!$A$5:$A$53,0),BP$20)*Z643)</f>
        <v/>
      </c>
      <c r="BQ643" t="str" cm="1">
        <f t="array" ref="BQ643">IF($D643="","",INDEX('Data - CO2'!$B$5:$AP$53,MATCH(Kulturmodeller!$D643,'Data - CO2'!$A$5:$A$53,0),BQ$20)*AA643)</f>
        <v/>
      </c>
      <c r="BR643" t="str" cm="1">
        <f t="array" ref="BR643">IF($D643="","",INDEX('Data - CO2'!$B$5:$AP$53,MATCH(Kulturmodeller!$D643,'Data - CO2'!$A$5:$A$53,0),BR$20)*AB643)</f>
        <v/>
      </c>
      <c r="BS643" t="str" cm="1">
        <f t="array" ref="BS643">IF($D643="","",INDEX('Data - CO2'!$B$5:$AP$53,MATCH(Kulturmodeller!$D643,'Data - CO2'!$A$5:$A$53,0),BS$20)*AC643)</f>
        <v/>
      </c>
      <c r="BT643" t="str" cm="1">
        <f t="array" ref="BT643">IF($D643="","",INDEX('Data - CO2'!$B$5:$AP$53,MATCH(Kulturmodeller!$D643,'Data - CO2'!$A$5:$A$53,0),BT$20)*AD643)</f>
        <v/>
      </c>
      <c r="BU643" t="str" cm="1">
        <f t="array" ref="BU643">IF($D643="","",INDEX('Data - CO2'!$B$5:$AP$53,MATCH(Kulturmodeller!$D643,'Data - CO2'!$A$5:$A$53,0),BU$20)*AE643)</f>
        <v/>
      </c>
      <c r="BV643" t="str" cm="1">
        <f t="array" ref="BV643">IF($D643="","",INDEX('Data - CO2'!$B$5:$AP$53,MATCH(Kulturmodeller!$D643,'Data - CO2'!$A$5:$A$53,0),BV$20)*AF643)</f>
        <v/>
      </c>
      <c r="BW643" t="str" cm="1">
        <f t="array" ref="BW643">IF($D643="","",INDEX('Data - CO2'!$B$5:$AP$53,MATCH(Kulturmodeller!$D643,'Data - CO2'!$A$5:$A$53,0),BW$20)*AG643)</f>
        <v/>
      </c>
      <c r="BX643" t="str" cm="1">
        <f t="array" ref="BX643">IF($D643="","",INDEX('Data - CO2'!$B$5:$AP$53,MATCH(Kulturmodeller!$D643,'Data - CO2'!$A$5:$A$53,0),BX$20)*AH643)</f>
        <v/>
      </c>
      <c r="BY643" t="str" cm="1">
        <f t="array" ref="BY643">IF($D643="","",INDEX('Data - CO2'!$B$5:$AP$53,MATCH(Kulturmodeller!$D643,'Data - CO2'!$A$5:$A$53,0),BY$20)*AI643)</f>
        <v/>
      </c>
      <c r="BZ643" t="str" cm="1">
        <f t="array" ref="BZ643">IF($D643="","",INDEX('Data - CO2'!$B$5:$AP$53,MATCH(Kulturmodeller!$D643,'Data - CO2'!$A$5:$A$53,0),BZ$20)*AJ643)</f>
        <v/>
      </c>
      <c r="CA643" t="str" cm="1">
        <f t="array" ref="CA643">IF($D643="","",INDEX('Data - CO2'!$B$5:$AP$53,MATCH(Kulturmodeller!$D643,'Data - CO2'!$A$5:$A$53,0),CA$20)*AK643)</f>
        <v/>
      </c>
      <c r="CB643" t="str" cm="1">
        <f t="array" ref="CB643">IF($D643="","",INDEX('Data - CO2'!$B$5:$AP$53,MATCH(Kulturmodeller!$D643,'Data - CO2'!$A$5:$A$53,0),CB$20)*AL643)</f>
        <v/>
      </c>
      <c r="CC643" t="str" cm="1">
        <f t="array" ref="CC643">IF($D643="","",INDEX('Data - CO2'!$B$5:$AP$53,MATCH(Kulturmodeller!$D643,'Data - CO2'!$A$5:$A$53,0),CC$20)*AM643)</f>
        <v/>
      </c>
      <c r="CD643" t="str" cm="1">
        <f t="array" ref="CD643">IF($D643="","",INDEX('Data - CO2'!$B$5:$AP$53,MATCH(Kulturmodeller!$D643,'Data - CO2'!$A$5:$A$53,0),CD$20)*AN643)</f>
        <v/>
      </c>
      <c r="CE643" t="str" cm="1">
        <f t="array" ref="CE643">IF($D643="","",INDEX('Data - CO2'!$B$5:$AP$53,MATCH(Kulturmodeller!$D643,'Data - CO2'!$A$5:$A$53,0),CE$20)*AO643)</f>
        <v/>
      </c>
      <c r="CF643" t="str" cm="1">
        <f t="array" ref="CF643">IF($D643="","",INDEX('Data - CO2'!$B$5:$AP$53,MATCH(Kulturmodeller!$D643,'Data - CO2'!$A$5:$A$53,0),CF$20)*AP643)</f>
        <v/>
      </c>
      <c r="CG643" t="str" cm="1">
        <f t="array" ref="CG643">IF($D643="","",INDEX('Data - CO2'!$B$5:$AP$53,MATCH(Kulturmodeller!$D643,'Data - CO2'!$A$5:$A$53,0),CG$20)*AQ643)</f>
        <v/>
      </c>
      <c r="CH643" t="str" cm="1">
        <f t="array" ref="CH643">IF($D643="","",INDEX('Data - CO2'!$B$5:$AP$53,MATCH(Kulturmodeller!$D643,'Data - CO2'!$A$5:$A$53,0),CH$20)*AR643)</f>
        <v/>
      </c>
      <c r="CI643" s="11" t="str" cm="1">
        <f t="array" ref="CI643">IF($D643="","",INDEX('Data - CO2'!$B$5:$AP$53,MATCH(Kulturmodeller!$D643,'Data - CO2'!$A$5:$A$53,0),CI$20)*AS643)</f>
        <v/>
      </c>
    </row>
    <row r="644" spans="1:87" x14ac:dyDescent="0.3">
      <c r="A644" s="42"/>
      <c r="B644" s="42"/>
      <c r="C644" s="42"/>
      <c r="D644" s="12"/>
      <c r="E644" s="52"/>
      <c r="F644" s="53"/>
      <c r="G644" s="53"/>
      <c r="H644" s="53"/>
      <c r="I644" s="53"/>
      <c r="J644" s="53"/>
      <c r="K644" s="53"/>
      <c r="L644" s="53"/>
      <c r="M644" s="53"/>
      <c r="N644" s="53"/>
      <c r="O644" s="53"/>
      <c r="P644" s="53"/>
      <c r="Q644" s="53"/>
      <c r="R644" s="53"/>
      <c r="S644" s="53"/>
      <c r="T644" s="53"/>
      <c r="U644" s="53"/>
      <c r="V644" s="53"/>
      <c r="W644" s="53"/>
      <c r="X644" s="53"/>
      <c r="Y644" s="53"/>
      <c r="Z644" s="53"/>
      <c r="AA644" s="53"/>
      <c r="AB644" s="53"/>
      <c r="AC644" s="53"/>
      <c r="AD644" s="53"/>
      <c r="AE644" s="53"/>
      <c r="AF644" s="53"/>
      <c r="AG644" s="53"/>
      <c r="AH644" s="53"/>
      <c r="AI644" s="53"/>
      <c r="AJ644" s="53"/>
      <c r="AK644" s="53"/>
      <c r="AL644" s="53"/>
      <c r="AM644" s="53"/>
      <c r="AN644" s="53"/>
      <c r="AO644" s="53"/>
      <c r="AP644" s="53"/>
      <c r="AQ644" s="53"/>
      <c r="AR644" s="53"/>
      <c r="AS644" s="54"/>
      <c r="AU644" s="111">
        <f t="shared" ref="AU644:CH644" si="10929">SUM(AU642:AU643)</f>
        <v>0</v>
      </c>
      <c r="AV644" s="112">
        <f t="shared" si="10929"/>
        <v>0</v>
      </c>
      <c r="AW644" s="112">
        <f t="shared" si="10929"/>
        <v>0</v>
      </c>
      <c r="AX644" s="112">
        <f t="shared" si="10929"/>
        <v>0</v>
      </c>
      <c r="AY644" s="112">
        <f t="shared" si="10929"/>
        <v>0</v>
      </c>
      <c r="AZ644" s="112">
        <f t="shared" si="10929"/>
        <v>0</v>
      </c>
      <c r="BA644" s="112">
        <f t="shared" si="10929"/>
        <v>0</v>
      </c>
      <c r="BB644" s="112">
        <f t="shared" si="10929"/>
        <v>0</v>
      </c>
      <c r="BC644" s="112">
        <f t="shared" si="10929"/>
        <v>0</v>
      </c>
      <c r="BD644" s="112">
        <f t="shared" si="10929"/>
        <v>0</v>
      </c>
      <c r="BE644" s="112">
        <f t="shared" si="10929"/>
        <v>0</v>
      </c>
      <c r="BF644" s="112">
        <f t="shared" si="10929"/>
        <v>0</v>
      </c>
      <c r="BG644" s="112">
        <f t="shared" si="10929"/>
        <v>0</v>
      </c>
      <c r="BH644" s="112">
        <f t="shared" si="10929"/>
        <v>0</v>
      </c>
      <c r="BI644" s="112">
        <f t="shared" si="10929"/>
        <v>0</v>
      </c>
      <c r="BJ644" s="112">
        <f t="shared" si="10929"/>
        <v>0</v>
      </c>
      <c r="BK644" s="112">
        <f t="shared" si="10929"/>
        <v>0</v>
      </c>
      <c r="BL644" s="112">
        <f t="shared" si="10929"/>
        <v>0</v>
      </c>
      <c r="BM644" s="112">
        <f t="shared" si="10929"/>
        <v>0</v>
      </c>
      <c r="BN644" s="112">
        <f t="shared" si="10929"/>
        <v>0</v>
      </c>
      <c r="BO644" s="112">
        <f t="shared" si="10929"/>
        <v>0</v>
      </c>
      <c r="BP644" s="112">
        <f t="shared" si="10929"/>
        <v>0</v>
      </c>
      <c r="BQ644" s="112">
        <f t="shared" si="10929"/>
        <v>0</v>
      </c>
      <c r="BR644" s="112">
        <f t="shared" si="10929"/>
        <v>0</v>
      </c>
      <c r="BS644" s="112">
        <f t="shared" si="10929"/>
        <v>0</v>
      </c>
      <c r="BT644" s="112">
        <f t="shared" si="10929"/>
        <v>0</v>
      </c>
      <c r="BU644" s="112">
        <f t="shared" si="10929"/>
        <v>0</v>
      </c>
      <c r="BV644" s="112">
        <f t="shared" si="10929"/>
        <v>0</v>
      </c>
      <c r="BW644" s="112">
        <f t="shared" si="10929"/>
        <v>0</v>
      </c>
      <c r="BX644" s="112">
        <f t="shared" si="10929"/>
        <v>0</v>
      </c>
      <c r="BY644" s="112">
        <f t="shared" si="10929"/>
        <v>0</v>
      </c>
      <c r="BZ644" s="112">
        <f t="shared" si="10929"/>
        <v>0</v>
      </c>
      <c r="CA644" s="112">
        <f t="shared" si="10929"/>
        <v>0</v>
      </c>
      <c r="CB644" s="112">
        <f t="shared" si="10929"/>
        <v>0</v>
      </c>
      <c r="CC644" s="112">
        <f t="shared" si="10929"/>
        <v>0</v>
      </c>
      <c r="CD644" s="112">
        <f t="shared" si="10929"/>
        <v>0</v>
      </c>
      <c r="CE644" s="112">
        <f t="shared" si="10929"/>
        <v>0</v>
      </c>
      <c r="CF644" s="112">
        <f t="shared" si="10929"/>
        <v>0</v>
      </c>
      <c r="CG644" s="112">
        <f t="shared" si="10929"/>
        <v>0</v>
      </c>
      <c r="CH644" s="112">
        <f t="shared" si="10929"/>
        <v>0</v>
      </c>
      <c r="CI644" s="113">
        <f>SUM(CI642:CI643)</f>
        <v>0</v>
      </c>
    </row>
    <row r="645" spans="1:87" x14ac:dyDescent="0.3">
      <c r="A645" s="55" t="s">
        <v>88</v>
      </c>
      <c r="B645" s="55"/>
      <c r="C645" s="55"/>
      <c r="D645" s="56"/>
      <c r="E645" s="57"/>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9"/>
      <c r="AT645" s="91">
        <f>AVERAGE(BO645:CI645)</f>
        <v>354.46244819884794</v>
      </c>
      <c r="AU645" s="111">
        <f>AU641+AU644</f>
        <v>0</v>
      </c>
      <c r="AV645" s="112">
        <f t="shared" ref="AV645:CI645" si="10930">AV641+AV644</f>
        <v>5.7157869941304371</v>
      </c>
      <c r="AW645" s="112">
        <f t="shared" si="10930"/>
        <v>37.40368036580702</v>
      </c>
      <c r="AX645" s="112">
        <f t="shared" si="10930"/>
        <v>89.897866770537703</v>
      </c>
      <c r="AY645" s="112">
        <f t="shared" si="10930"/>
        <v>178.0874700825369</v>
      </c>
      <c r="AZ645" s="112">
        <f t="shared" si="10930"/>
        <v>310.52836985613374</v>
      </c>
      <c r="BA645" s="112">
        <f t="shared" si="10930"/>
        <v>362.79235775311935</v>
      </c>
      <c r="BB645" s="112">
        <f t="shared" si="10930"/>
        <v>403.13229466562552</v>
      </c>
      <c r="BC645" s="112">
        <f t="shared" si="10930"/>
        <v>438.59412253343788</v>
      </c>
      <c r="BD645" s="112">
        <f t="shared" si="10930"/>
        <v>469.25906577262373</v>
      </c>
      <c r="BE645" s="112">
        <f t="shared" si="10930"/>
        <v>497.08426644499377</v>
      </c>
      <c r="BF645" s="112">
        <f t="shared" si="10930"/>
        <v>522.58595917672721</v>
      </c>
      <c r="BG645" s="112">
        <f t="shared" si="10930"/>
        <v>547.88523592210208</v>
      </c>
      <c r="BH645" s="112">
        <f t="shared" si="10930"/>
        <v>207.37572622683646</v>
      </c>
      <c r="BI645" s="112">
        <f t="shared" si="10930"/>
        <v>232.69663355473219</v>
      </c>
      <c r="BJ645" s="112">
        <f t="shared" si="10930"/>
        <v>114.39941034982272</v>
      </c>
      <c r="BK645" s="112">
        <f t="shared" si="10930"/>
        <v>184.16589889296543</v>
      </c>
      <c r="BL645" s="112">
        <f t="shared" si="10930"/>
        <v>291.71380761225885</v>
      </c>
      <c r="BM645" s="112">
        <f t="shared" si="10930"/>
        <v>351.48433028231841</v>
      </c>
      <c r="BN645" s="112">
        <f t="shared" si="10930"/>
        <v>410.14447689776239</v>
      </c>
      <c r="BO645" s="112">
        <f t="shared" si="10930"/>
        <v>445.60800831478355</v>
      </c>
      <c r="BP645" s="112">
        <f t="shared" si="10930"/>
        <v>478.11540088507189</v>
      </c>
      <c r="BQ645" s="112">
        <f t="shared" si="10930"/>
        <v>510.01767325000367</v>
      </c>
      <c r="BR645" s="112">
        <f t="shared" si="10930"/>
        <v>537.40377539509063</v>
      </c>
      <c r="BS645" s="112">
        <f t="shared" si="10930"/>
        <v>561.49016528502466</v>
      </c>
      <c r="BT645" s="112">
        <f t="shared" si="10930"/>
        <v>219.27280907604478</v>
      </c>
      <c r="BU645" s="112">
        <f t="shared" si="10930"/>
        <v>244.42482940087518</v>
      </c>
      <c r="BV645" s="112">
        <f t="shared" si="10930"/>
        <v>211.94843793512911</v>
      </c>
      <c r="BW645" s="112">
        <f t="shared" si="10930"/>
        <v>273.52274926495107</v>
      </c>
      <c r="BX645" s="112">
        <f t="shared" si="10930"/>
        <v>207.38516830236915</v>
      </c>
      <c r="BY645" s="112">
        <f t="shared" si="10930"/>
        <v>249.89368611874684</v>
      </c>
      <c r="BZ645" s="112">
        <f t="shared" si="10930"/>
        <v>297.83472550889059</v>
      </c>
      <c r="CA645" s="112">
        <f t="shared" si="10930"/>
        <v>358.05194912973985</v>
      </c>
      <c r="CB645" s="112">
        <f t="shared" si="10930"/>
        <v>419.83956192795023</v>
      </c>
      <c r="CC645" s="112">
        <f t="shared" si="10930"/>
        <v>455.36483752055182</v>
      </c>
      <c r="CD645" s="112">
        <f t="shared" si="10930"/>
        <v>487.36691816512473</v>
      </c>
      <c r="CE645" s="112">
        <f t="shared" si="10930"/>
        <v>519.99129547205382</v>
      </c>
      <c r="CF645" s="112">
        <f t="shared" si="10930"/>
        <v>184.08350425350653</v>
      </c>
      <c r="CG645" s="112">
        <f t="shared" si="10930"/>
        <v>211.34012288366773</v>
      </c>
      <c r="CH645" s="112">
        <f t="shared" si="10930"/>
        <v>253.23541665682211</v>
      </c>
      <c r="CI645" s="113">
        <f t="shared" si="10930"/>
        <v>317.520377429409</v>
      </c>
    </row>
    <row r="648" spans="1:87" x14ac:dyDescent="0.3">
      <c r="A648" s="60" t="s">
        <v>420</v>
      </c>
      <c r="AU648" t="s">
        <v>91</v>
      </c>
    </row>
    <row r="649" spans="1:87" x14ac:dyDescent="0.3">
      <c r="A649" s="25" t="s">
        <v>421</v>
      </c>
      <c r="B649" s="25"/>
      <c r="C649" s="25"/>
      <c r="D649" s="26"/>
      <c r="E649" s="27" t="s">
        <v>78</v>
      </c>
      <c r="F649" s="104"/>
      <c r="G649" s="104"/>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9"/>
      <c r="AU649">
        <v>1</v>
      </c>
      <c r="AV649">
        <v>2</v>
      </c>
      <c r="AW649">
        <v>3</v>
      </c>
      <c r="AX649">
        <v>4</v>
      </c>
      <c r="AY649">
        <v>5</v>
      </c>
      <c r="AZ649">
        <v>6</v>
      </c>
      <c r="BA649">
        <v>7</v>
      </c>
      <c r="BB649">
        <v>8</v>
      </c>
      <c r="BC649">
        <v>9</v>
      </c>
      <c r="BD649">
        <v>10</v>
      </c>
      <c r="BE649">
        <v>11</v>
      </c>
      <c r="BF649">
        <v>12</v>
      </c>
      <c r="BG649">
        <v>13</v>
      </c>
      <c r="BH649">
        <v>14</v>
      </c>
      <c r="BI649">
        <v>15</v>
      </c>
      <c r="BJ649">
        <v>16</v>
      </c>
      <c r="BK649">
        <v>17</v>
      </c>
      <c r="BL649">
        <v>18</v>
      </c>
      <c r="BM649">
        <v>19</v>
      </c>
      <c r="BN649">
        <v>20</v>
      </c>
      <c r="BO649">
        <v>21</v>
      </c>
      <c r="BP649">
        <v>22</v>
      </c>
      <c r="BQ649">
        <v>23</v>
      </c>
      <c r="BR649">
        <v>24</v>
      </c>
      <c r="BS649">
        <v>25</v>
      </c>
      <c r="BT649">
        <v>26</v>
      </c>
      <c r="BU649">
        <v>27</v>
      </c>
      <c r="BV649">
        <v>28</v>
      </c>
      <c r="BW649">
        <v>29</v>
      </c>
      <c r="BX649">
        <v>30</v>
      </c>
      <c r="BY649">
        <v>31</v>
      </c>
      <c r="BZ649">
        <v>32</v>
      </c>
      <c r="CA649">
        <v>33</v>
      </c>
      <c r="CB649">
        <v>34</v>
      </c>
      <c r="CC649">
        <v>35</v>
      </c>
      <c r="CD649">
        <v>36</v>
      </c>
      <c r="CE649">
        <v>37</v>
      </c>
      <c r="CF649">
        <v>38</v>
      </c>
      <c r="CG649">
        <v>39</v>
      </c>
      <c r="CH649">
        <v>40</v>
      </c>
      <c r="CI649">
        <v>41</v>
      </c>
    </row>
    <row r="650" spans="1:87" x14ac:dyDescent="0.3">
      <c r="A650" s="147" t="s">
        <v>303</v>
      </c>
      <c r="B650" s="148">
        <f>Lister!$B$13</f>
        <v>1</v>
      </c>
      <c r="C650" s="28" t="s">
        <v>60</v>
      </c>
      <c r="D650" s="29" t="s">
        <v>79</v>
      </c>
      <c r="E650" s="30" t="s">
        <v>163</v>
      </c>
      <c r="F650" s="31" t="s">
        <v>250</v>
      </c>
      <c r="G650" s="31" t="s">
        <v>137</v>
      </c>
      <c r="H650" s="31" t="s">
        <v>138</v>
      </c>
      <c r="I650" s="31" t="s">
        <v>139</v>
      </c>
      <c r="J650" s="31" t="s">
        <v>140</v>
      </c>
      <c r="K650" s="31" t="s">
        <v>141</v>
      </c>
      <c r="L650" s="31" t="s">
        <v>80</v>
      </c>
      <c r="M650" s="31" t="s">
        <v>144</v>
      </c>
      <c r="N650" s="31" t="s">
        <v>145</v>
      </c>
      <c r="O650" s="31" t="s">
        <v>146</v>
      </c>
      <c r="P650" s="31" t="s">
        <v>147</v>
      </c>
      <c r="Q650" s="31" t="s">
        <v>152</v>
      </c>
      <c r="R650" s="31" t="s">
        <v>153</v>
      </c>
      <c r="S650" s="31" t="s">
        <v>154</v>
      </c>
      <c r="T650" s="31" t="s">
        <v>155</v>
      </c>
      <c r="U650" s="31" t="s">
        <v>156</v>
      </c>
      <c r="V650" s="31" t="s">
        <v>229</v>
      </c>
      <c r="W650" s="31" t="s">
        <v>157</v>
      </c>
      <c r="X650" s="31" t="s">
        <v>158</v>
      </c>
      <c r="Y650" s="31" t="s">
        <v>159</v>
      </c>
      <c r="Z650" s="31" t="s">
        <v>230</v>
      </c>
      <c r="AA650" s="31" t="s">
        <v>231</v>
      </c>
      <c r="AB650" s="31" t="s">
        <v>232</v>
      </c>
      <c r="AC650" s="31" t="s">
        <v>233</v>
      </c>
      <c r="AD650" s="31" t="s">
        <v>234</v>
      </c>
      <c r="AE650" s="31" t="s">
        <v>235</v>
      </c>
      <c r="AF650" s="31" t="s">
        <v>236</v>
      </c>
      <c r="AG650" s="31" t="s">
        <v>237</v>
      </c>
      <c r="AH650" s="31" t="s">
        <v>238</v>
      </c>
      <c r="AI650" s="31" t="s">
        <v>239</v>
      </c>
      <c r="AJ650" s="31" t="s">
        <v>240</v>
      </c>
      <c r="AK650" s="31" t="s">
        <v>241</v>
      </c>
      <c r="AL650" s="31" t="s">
        <v>242</v>
      </c>
      <c r="AM650" s="31" t="s">
        <v>243</v>
      </c>
      <c r="AN650" s="31" t="s">
        <v>244</v>
      </c>
      <c r="AO650" s="31" t="s">
        <v>245</v>
      </c>
      <c r="AP650" s="31" t="s">
        <v>246</v>
      </c>
      <c r="AQ650" s="31" t="s">
        <v>247</v>
      </c>
      <c r="AR650" s="31" t="s">
        <v>248</v>
      </c>
      <c r="AS650" s="32" t="s">
        <v>249</v>
      </c>
      <c r="AU650" s="19">
        <v>1</v>
      </c>
      <c r="AV650" s="19">
        <v>5</v>
      </c>
      <c r="AW650" s="19">
        <v>10</v>
      </c>
      <c r="AX650" s="19">
        <v>15</v>
      </c>
      <c r="AY650" s="19">
        <v>20</v>
      </c>
      <c r="AZ650" s="19">
        <v>25</v>
      </c>
      <c r="BA650" s="19">
        <v>30</v>
      </c>
      <c r="BB650" s="19">
        <v>35</v>
      </c>
      <c r="BC650" s="19">
        <v>40</v>
      </c>
      <c r="BD650" s="19">
        <v>45</v>
      </c>
      <c r="BE650" s="19">
        <v>50</v>
      </c>
      <c r="BF650" s="19">
        <v>55</v>
      </c>
      <c r="BG650" s="19">
        <v>60</v>
      </c>
      <c r="BH650" s="19">
        <v>65</v>
      </c>
      <c r="BI650" s="19">
        <v>70</v>
      </c>
      <c r="BJ650" s="19">
        <v>75</v>
      </c>
      <c r="BK650" s="19">
        <v>80</v>
      </c>
      <c r="BL650" s="19">
        <v>85</v>
      </c>
      <c r="BM650" s="19">
        <v>90</v>
      </c>
      <c r="BN650" s="19">
        <v>95</v>
      </c>
      <c r="BO650" s="19">
        <v>100</v>
      </c>
      <c r="BP650" s="19">
        <v>105</v>
      </c>
      <c r="BQ650" s="19">
        <v>110</v>
      </c>
      <c r="BR650" s="19">
        <v>115</v>
      </c>
      <c r="BS650" s="19">
        <v>120</v>
      </c>
      <c r="BT650" s="19">
        <v>125</v>
      </c>
      <c r="BU650" s="19">
        <v>130</v>
      </c>
      <c r="BV650" s="19">
        <v>135</v>
      </c>
      <c r="BW650" s="19">
        <v>140</v>
      </c>
      <c r="BX650" s="19">
        <v>145</v>
      </c>
      <c r="BY650" s="2">
        <v>150</v>
      </c>
      <c r="BZ650" s="19">
        <v>155</v>
      </c>
      <c r="CA650" s="2">
        <v>160</v>
      </c>
      <c r="CB650" s="19">
        <v>165</v>
      </c>
      <c r="CC650" s="2">
        <v>170</v>
      </c>
      <c r="CD650" s="19">
        <v>175</v>
      </c>
      <c r="CE650" s="2">
        <v>180</v>
      </c>
      <c r="CF650" s="19">
        <v>185</v>
      </c>
      <c r="CG650" s="2">
        <v>190</v>
      </c>
      <c r="CH650" s="19">
        <v>195</v>
      </c>
      <c r="CI650" s="2">
        <v>200</v>
      </c>
    </row>
    <row r="651" spans="1:87" x14ac:dyDescent="0.3">
      <c r="A651" s="33" t="s">
        <v>81</v>
      </c>
      <c r="B651" s="33"/>
      <c r="C651" s="124" t="str">
        <f>'Katalog over Kulturmodeller '!F219</f>
        <v>LÆR</v>
      </c>
      <c r="D651" s="125" t="s">
        <v>58</v>
      </c>
      <c r="E651" s="139">
        <f>'Katalog over Kulturmodeller '!W219</f>
        <v>0.5</v>
      </c>
      <c r="F651" s="37">
        <f>E651+((E656-F656)+(E657-F657))*(E651/SUM(E651:E655))</f>
        <v>0.5</v>
      </c>
      <c r="G651" s="37">
        <f t="shared" ref="G651" si="10931">F651+((F656-G656)+(F657-G657))*(F651/SUM(F651:F655))</f>
        <v>0.5</v>
      </c>
      <c r="H651" s="37">
        <f t="shared" ref="H651" si="10932">G651+((G656-H656)+(G657-H657))*(G651/SUM(G651:G655))</f>
        <v>0.51851851851851849</v>
      </c>
      <c r="I651" s="37">
        <f t="shared" ref="I651" si="10933">H651+((H656-I656)+(H657-I657))*(H651/SUM(H651:H655))</f>
        <v>0.53703703703703698</v>
      </c>
      <c r="J651" s="37">
        <f t="shared" ref="J651" si="10934">I651+((I656-J656)+(I657-J657))*(I651/SUM(I651:I655))</f>
        <v>0.55555555555555547</v>
      </c>
      <c r="K651" s="37">
        <f t="shared" ref="K651" si="10935">J651+((J656-K656)+(J657-K657))*(J651/SUM(J651:J655))</f>
        <v>0.55555555555555547</v>
      </c>
      <c r="L651" s="37">
        <f t="shared" ref="L651" si="10936">K651+((K656-L656)+(K657-L657))*(K651/SUM(K651:K655))</f>
        <v>0.55555555555555547</v>
      </c>
      <c r="M651" s="37">
        <f t="shared" ref="M651" si="10937">L651+((L656-M656)+(L657-M657))*(L651/SUM(L651:L655))</f>
        <v>0.55555555555555547</v>
      </c>
      <c r="N651" s="37">
        <f t="shared" ref="N651" si="10938">M651+((M656-N656)+(M657-N657))*(M651/SUM(M651:M655))</f>
        <v>0.55555555555555547</v>
      </c>
      <c r="O651" s="37">
        <f t="shared" ref="O651" si="10939">N651+((N656-O656)+(N657-O657))*(N651/SUM(N651:N655))</f>
        <v>0.55555555555555547</v>
      </c>
      <c r="P651" s="37">
        <f t="shared" ref="P651" si="10940">O651+((O656-P656)+(O657-P657))*(O651/SUM(O651:O655))</f>
        <v>0.55555555555555547</v>
      </c>
      <c r="Q651" s="37">
        <f t="shared" ref="Q651" si="10941">P651+((P656-Q656)+(P657-Q657))*(P651/SUM(P651:P655))</f>
        <v>0.55555555555555547</v>
      </c>
      <c r="R651" s="37">
        <f t="shared" ref="R651" si="10942">Q651+((Q656-R656)+(Q657-R657))*(Q651/SUM(Q651:Q655))</f>
        <v>0.55555555555555547</v>
      </c>
      <c r="S651" s="37">
        <f t="shared" ref="S651" si="10943">R651+((R656-S656)+(R657-S657))*(R651/SUM(R651:R655))</f>
        <v>0.55555555555555547</v>
      </c>
      <c r="T651" s="37">
        <f t="shared" ref="T651" si="10944">S651+((S656-T656)+(S657-T657))*(S651/SUM(S651:S655))</f>
        <v>0.55555555555555547</v>
      </c>
      <c r="U651" s="37">
        <f t="shared" ref="U651" si="10945">T651+((T656-U656)+(T657-U657))*(T651/SUM(T651:T655))</f>
        <v>0.55555555555555547</v>
      </c>
      <c r="V651" s="37">
        <f t="shared" ref="V651" si="10946">U651+((U656-V656)+(U657-V657))*(U651/SUM(U651:U655))</f>
        <v>0.55555555555555547</v>
      </c>
      <c r="W651" s="37">
        <f t="shared" ref="W651" si="10947">V651+((V656-W656)+(V657-W657))*(V651/SUM(V651:V655))</f>
        <v>0.55555555555555547</v>
      </c>
      <c r="X651" s="37">
        <f t="shared" ref="X651" si="10948">W651+((W656-X656)+(W657-X657))*(W651/SUM(W651:W655))</f>
        <v>0.55555555555555547</v>
      </c>
      <c r="Y651" s="37">
        <f t="shared" ref="Y651" si="10949">X651+((X656-Y656)+(X657-Y657))*(X651/SUM(X651:X655))</f>
        <v>0.55555555555555547</v>
      </c>
      <c r="Z651" s="37">
        <f t="shared" ref="Z651" si="10950">Y651+((Y656-Z656)+(Y657-Z657))*(Y651/SUM(Y651:Y655))</f>
        <v>0.55555555555555547</v>
      </c>
      <c r="AA651" s="37">
        <f t="shared" ref="AA651" si="10951">Z651+((Z656-AA656)+(Z657-AA657))*(Z651/SUM(Z651:Z655))</f>
        <v>0.55555555555555547</v>
      </c>
      <c r="AB651" s="37">
        <f t="shared" ref="AB651" si="10952">AA651+((AA656-AB656)+(AA657-AB657))*(AA651/SUM(AA651:AA655))</f>
        <v>0.55555555555555547</v>
      </c>
      <c r="AC651" s="37">
        <f t="shared" ref="AC651" si="10953">AB651+((AB656-AC656)+(AB657-AC657))*(AB651/SUM(AB651:AB655))</f>
        <v>0.55555555555555547</v>
      </c>
      <c r="AD651" s="37">
        <f t="shared" ref="AD651" si="10954">AC651+((AC656-AD656)+(AC657-AD657))*(AC651/SUM(AC651:AC655))</f>
        <v>0.55555555555555547</v>
      </c>
      <c r="AE651" s="37">
        <f t="shared" ref="AE651" si="10955">AD651+((AD656-AE656)+(AD657-AE657))*(AD651/SUM(AD651:AD655))</f>
        <v>0.55555555555555547</v>
      </c>
      <c r="AF651" s="37">
        <f t="shared" ref="AF651" si="10956">AE651+((AE656-AF656)+(AE657-AF657))*(AE651/SUM(AE651:AE655))</f>
        <v>0.55555555555555547</v>
      </c>
      <c r="AG651" s="37">
        <f t="shared" ref="AG651" si="10957">AF651+((AF656-AG656)+(AF657-AG657))*(AF651/SUM(AF651:AF655))</f>
        <v>0.55555555555555547</v>
      </c>
      <c r="AH651" s="37">
        <f t="shared" ref="AH651" si="10958">AG651+((AG656-AH656)+(AG657-AH657))*(AG651/SUM(AG651:AG655))</f>
        <v>0.55555555555555547</v>
      </c>
      <c r="AI651" s="37">
        <f t="shared" ref="AI651" si="10959">AH651+((AH656-AI656)+(AH657-AI657))*(AH651/SUM(AH651:AH655))</f>
        <v>0.55555555555555547</v>
      </c>
      <c r="AJ651" s="37">
        <f t="shared" ref="AJ651" si="10960">AI651+((AI656-AJ656)+(AI657-AJ657))*(AI651/SUM(AI651:AI655))</f>
        <v>0.55555555555555547</v>
      </c>
      <c r="AK651" s="37">
        <f t="shared" ref="AK651" si="10961">AJ651+((AJ656-AK656)+(AJ657-AK657))*(AJ651/SUM(AJ651:AJ655))</f>
        <v>0.55555555555555547</v>
      </c>
      <c r="AL651" s="37">
        <f t="shared" ref="AL651" si="10962">AK651+((AK656-AL656)+(AK657-AL657))*(AK651/SUM(AK651:AK655))</f>
        <v>0.55555555555555547</v>
      </c>
      <c r="AM651" s="37">
        <f t="shared" ref="AM651" si="10963">AL651+((AL656-AM656)+(AL657-AM657))*(AL651/SUM(AL651:AL655))</f>
        <v>0.55555555555555547</v>
      </c>
      <c r="AN651" s="37">
        <f t="shared" ref="AN651" si="10964">AM651+((AM656-AN656)+(AM657-AN657))*(AM651/SUM(AM651:AM655))</f>
        <v>0.55555555555555547</v>
      </c>
      <c r="AO651" s="37">
        <f t="shared" ref="AO651" si="10965">AN651+((AN656-AO656)+(AN657-AO657))*(AN651/SUM(AN651:AN655))</f>
        <v>0.55555555555555547</v>
      </c>
      <c r="AP651" s="37">
        <f t="shared" ref="AP651" si="10966">AO651+((AO656-AP656)+(AO657-AP657))*(AO651/SUM(AO651:AO655))</f>
        <v>0.55555555555555547</v>
      </c>
      <c r="AQ651" s="37">
        <f t="shared" ref="AQ651" si="10967">AP651+((AP656-AQ656)+(AP657-AQ657))*(AP651/SUM(AP651:AP655))</f>
        <v>0.55555555555555547</v>
      </c>
      <c r="AR651" s="37">
        <f t="shared" ref="AR651" si="10968">AQ651+((AQ656-AR656)+(AQ657-AR657))*(AQ651/SUM(AQ651:AQ655))</f>
        <v>0.55555555555555547</v>
      </c>
      <c r="AS651" s="38">
        <f t="shared" ref="AS651" si="10969">AR651+((AR656-AS656)+(AR657-AS657))*(AR651/SUM(AR651:AR655))</f>
        <v>0.55555555555555547</v>
      </c>
      <c r="AU651" s="7" cm="1">
        <f t="array" ref="AU651">IF($D651="","",INDEX('Data - CO2'!$B$5:$AP$53,MATCH(Kulturmodeller!$D651,'Data - CO2'!$A$5:$A$53,0),AU$20)*E651)</f>
        <v>0</v>
      </c>
      <c r="AV651" s="8" cm="1">
        <f t="array" ref="AV651">IF($D651="","",INDEX('Data - CO2'!$B$5:$AP$53,MATCH(Kulturmodeller!$D651,'Data - CO2'!$A$5:$A$53,0),AV$20)*F651)</f>
        <v>4.406823252068035</v>
      </c>
      <c r="AW651" s="8" cm="1">
        <f t="array" ref="AW651">IF($D651="","",INDEX('Data - CO2'!$B$5:$AP$53,MATCH(Kulturmodeller!$D651,'Data - CO2'!$A$5:$A$53,0),AW$20)*G651)</f>
        <v>25.870990371807416</v>
      </c>
      <c r="AX651" s="8" cm="1">
        <f t="array" ref="AX651">IF($D651="","",INDEX('Data - CO2'!$B$5:$AP$53,MATCH(Kulturmodeller!$D651,'Data - CO2'!$A$5:$A$53,0),AX$20)*H651)</f>
        <v>49.310720033881289</v>
      </c>
      <c r="AY651" s="8" cm="1">
        <f t="array" ref="AY651">IF($D651="","",INDEX('Data - CO2'!$B$5:$AP$53,MATCH(Kulturmodeller!$D651,'Data - CO2'!$A$5:$A$53,0),AY$20)*I651)</f>
        <v>80.607325907364455</v>
      </c>
      <c r="AZ651" s="8" cm="1">
        <f t="array" ref="AZ651">IF($D651="","",INDEX('Data - CO2'!$B$5:$AP$53,MATCH(Kulturmodeller!$D651,'Data - CO2'!$A$5:$A$53,0),AZ$20)*J651*$B650)</f>
        <v>109.22162821802156</v>
      </c>
      <c r="BA651" s="8" cm="1">
        <f t="array" ref="BA651">IF($D651="","",INDEX('Data - CO2'!$B$5:$AP$53,MATCH(Kulturmodeller!$D651,'Data - CO2'!$A$5:$A$53,0),BA$20)*K651*$B650)</f>
        <v>116.63777556053698</v>
      </c>
      <c r="BB651" s="8" cm="1">
        <f t="array" ref="BB651">IF($D651="","",INDEX('Data - CO2'!$B$5:$AP$53,MATCH(Kulturmodeller!$D651,'Data - CO2'!$A$5:$A$53,0),BB$20)*L651*$B650)</f>
        <v>144.80237577503416</v>
      </c>
      <c r="BC651" s="8" cm="1">
        <f t="array" ref="BC651">IF($D651="","",INDEX('Data - CO2'!$B$5:$AP$53,MATCH(Kulturmodeller!$D651,'Data - CO2'!$A$5:$A$53,0),BC$20)*M651*$B650)</f>
        <v>170.48350809299055</v>
      </c>
      <c r="BD651" s="8" cm="1">
        <f t="array" ref="BD651">IF($D651="","",INDEX('Data - CO2'!$B$5:$AP$53,MATCH(Kulturmodeller!$D651,'Data - CO2'!$A$5:$A$53,0),BD$20)*N651*$B650)</f>
        <v>200.21543763249215</v>
      </c>
      <c r="BE651" s="8" cm="1">
        <f t="array" ref="BE651">IF($D651="","",INDEX('Data - CO2'!$B$5:$AP$53,MATCH(Kulturmodeller!$D651,'Data - CO2'!$A$5:$A$53,0),BE$20)*O651*$B650)</f>
        <v>235.02590594979213</v>
      </c>
      <c r="BF651" s="8" cm="1">
        <f t="array" ref="BF651">IF($D651="","",INDEX('Data - CO2'!$B$5:$AP$53,MATCH(Kulturmodeller!$D651,'Data - CO2'!$A$5:$A$53,0),BF$20)*P651*$B650)</f>
        <v>270.86035461561443</v>
      </c>
      <c r="BG651" s="8" cm="1">
        <f t="array" ref="BG651">IF($D651="","",INDEX('Data - CO2'!$B$5:$AP$53,MATCH(Kulturmodeller!$D651,'Data - CO2'!$A$5:$A$53,0),BG$20)*Q651*$B650)</f>
        <v>307.03827505914256</v>
      </c>
      <c r="BH651" s="8" cm="1">
        <f t="array" ref="BH651">IF($D651="","",INDEX('Data - CO2'!$B$5:$AP$53,MATCH(Kulturmodeller!$D651,'Data - CO2'!$A$5:$A$53,0),BH$20)*R651*$B650)</f>
        <v>335.76996778381823</v>
      </c>
      <c r="BI651" s="8" cm="1">
        <f t="array" ref="BI651">IF($D651="","",INDEX('Data - CO2'!$B$5:$AP$53,MATCH(Kulturmodeller!$D651,'Data - CO2'!$A$5:$A$53,0),BI$20)*S651*$B650)</f>
        <v>353.65088615159078</v>
      </c>
      <c r="BJ651" s="8" cm="1">
        <f t="array" ref="BJ651">IF($D651="","",INDEX('Data - CO2'!$B$5:$AP$53,MATCH(Kulturmodeller!$D651,'Data - CO2'!$A$5:$A$53,0),BJ$20)*T651*$B650)</f>
        <v>371.41487656661076</v>
      </c>
      <c r="BK651" s="8" cm="1">
        <f t="array" ref="BK651">IF($D651="","",INDEX('Data - CO2'!$B$5:$AP$53,MATCH(Kulturmodeller!$D651,'Data - CO2'!$A$5:$A$53,0),BK$20)*U651*$B650)</f>
        <v>388.9932789763925</v>
      </c>
      <c r="BL651" s="8" cm="1">
        <f t="array" ref="BL651">IF($D651="","",INDEX('Data - CO2'!$B$5:$AP$53,MATCH(Kulturmodeller!$D651,'Data - CO2'!$A$5:$A$53,0),BL$20)*V651*$B650)</f>
        <v>4.8964702800755937</v>
      </c>
      <c r="BM651" s="8" cm="1">
        <f t="array" ref="BM651">IF($D651="","",INDEX('Data - CO2'!$B$5:$AP$53,MATCH(Kulturmodeller!$D651,'Data - CO2'!$A$5:$A$53,0),BM$20)*W651*$B650)</f>
        <v>28.74554485756379</v>
      </c>
      <c r="BN651" s="8" cm="1">
        <f t="array" ref="BN651">IF($D651="","",INDEX('Data - CO2'!$B$5:$AP$53,MATCH(Kulturmodeller!$D651,'Data - CO2'!$A$5:$A$53,0),BN$20)*X651*$B650)</f>
        <v>52.832914322015661</v>
      </c>
      <c r="BO651" s="8" cm="1">
        <f t="array" ref="BO651">IF($D651="","",INDEX('Data - CO2'!$B$5:$AP$53,MATCH(Kulturmodeller!$D651,'Data - CO2'!$A$5:$A$53,0),BO$20)*Y651*$B650)</f>
        <v>83.386888869687368</v>
      </c>
      <c r="BP651" s="8" cm="1">
        <f t="array" ref="BP651">IF($D651="","",INDEX('Data - CO2'!$B$5:$AP$53,MATCH(Kulturmodeller!$D651,'Data - CO2'!$A$5:$A$53,0),BP$20)*Z651*$B650)</f>
        <v>109.22162821802156</v>
      </c>
      <c r="BQ651" s="8" cm="1">
        <f t="array" ref="BQ651">IF($D651="","",INDEX('Data - CO2'!$B$5:$AP$53,MATCH(Kulturmodeller!$D651,'Data - CO2'!$A$5:$A$53,0),BQ$20)*AA651*$B650)</f>
        <v>116.63777556053698</v>
      </c>
      <c r="BR651" s="8" cm="1">
        <f t="array" ref="BR651">IF($D651="","",INDEX('Data - CO2'!$B$5:$AP$53,MATCH(Kulturmodeller!$D651,'Data - CO2'!$A$5:$A$53,0),BR$20)*AB651*$B650)</f>
        <v>144.80237577503416</v>
      </c>
      <c r="BS651" s="8" cm="1">
        <f t="array" ref="BS651">IF($D651="","",INDEX('Data - CO2'!$B$5:$AP$53,MATCH(Kulturmodeller!$D651,'Data - CO2'!$A$5:$A$53,0),BS$20)*AC651*$B650)</f>
        <v>170.48350809299055</v>
      </c>
      <c r="BT651" s="8" cm="1">
        <f t="array" ref="BT651">IF($D651="","",INDEX('Data - CO2'!$B$5:$AP$53,MATCH(Kulturmodeller!$D651,'Data - CO2'!$A$5:$A$53,0),BT$20)*AD651*$B650)</f>
        <v>200.21543763249215</v>
      </c>
      <c r="BU651" s="8" cm="1">
        <f t="array" ref="BU651">IF($D651="","",INDEX('Data - CO2'!$B$5:$AP$53,MATCH(Kulturmodeller!$D651,'Data - CO2'!$A$5:$A$53,0),BU$20)*AE651*$B650)</f>
        <v>235.02590594979213</v>
      </c>
      <c r="BV651" s="8" cm="1">
        <f t="array" ref="BV651">IF($D651="","",INDEX('Data - CO2'!$B$5:$AP$53,MATCH(Kulturmodeller!$D651,'Data - CO2'!$A$5:$A$53,0),BV$20)*AF651*$B650)</f>
        <v>270.86035461561443</v>
      </c>
      <c r="BW651" s="8" cm="1">
        <f t="array" ref="BW651">IF($D651="","",INDEX('Data - CO2'!$B$5:$AP$53,MATCH(Kulturmodeller!$D651,'Data - CO2'!$A$5:$A$53,0),BW$20)*AG651*$B650)</f>
        <v>307.03827505914256</v>
      </c>
      <c r="BX651" s="8" cm="1">
        <f t="array" ref="BX651">IF($D651="","",INDEX('Data - CO2'!$B$5:$AP$53,MATCH(Kulturmodeller!$D651,'Data - CO2'!$A$5:$A$53,0),BX$20)*AH651*$B650)</f>
        <v>335.76996778381823</v>
      </c>
      <c r="BY651" s="8" cm="1">
        <f t="array" ref="BY651">IF($D651="","",INDEX('Data - CO2'!$B$5:$AP$53,MATCH(Kulturmodeller!$D651,'Data - CO2'!$A$5:$A$53,0),BY$20)*AI651*$B650)</f>
        <v>353.65088615159078</v>
      </c>
      <c r="BZ651" s="8" cm="1">
        <f t="array" ref="BZ651">IF($D651="","",INDEX('Data - CO2'!$B$5:$AP$53,MATCH(Kulturmodeller!$D651,'Data - CO2'!$A$5:$A$53,0),BZ$20)*AJ651*$B650)</f>
        <v>371.41487656661076</v>
      </c>
      <c r="CA651" s="8" cm="1">
        <f t="array" ref="CA651">IF($D651="","",INDEX('Data - CO2'!$B$5:$AP$53,MATCH(Kulturmodeller!$D651,'Data - CO2'!$A$5:$A$53,0),CA$20)*AK651*$B650)</f>
        <v>388.9932789763925</v>
      </c>
      <c r="CB651" s="8" cm="1">
        <f t="array" ref="CB651">IF($D651="","",INDEX('Data - CO2'!$B$5:$AP$53,MATCH(Kulturmodeller!$D651,'Data - CO2'!$A$5:$A$53,0),CB$20)*AL651*$B650)</f>
        <v>4.8964702800755937</v>
      </c>
      <c r="CC651" s="8" cm="1">
        <f t="array" ref="CC651">IF($D651="","",INDEX('Data - CO2'!$B$5:$AP$53,MATCH(Kulturmodeller!$D651,'Data - CO2'!$A$5:$A$53,0),CC$20)*AM651*$B650)</f>
        <v>28.74554485756379</v>
      </c>
      <c r="CD651" s="8" cm="1">
        <f t="array" ref="CD651">IF($D651="","",INDEX('Data - CO2'!$B$5:$AP$53,MATCH(Kulturmodeller!$D651,'Data - CO2'!$A$5:$A$53,0),CD$20)*AN651*$B650)</f>
        <v>52.832914322015661</v>
      </c>
      <c r="CE651" s="8" cm="1">
        <f t="array" ref="CE651">IF($D651="","",INDEX('Data - CO2'!$B$5:$AP$53,MATCH(Kulturmodeller!$D651,'Data - CO2'!$A$5:$A$53,0),CE$20)*AO651*$B650)</f>
        <v>83.386888869687368</v>
      </c>
      <c r="CF651" s="8" cm="1">
        <f t="array" ref="CF651">IF($D651="","",INDEX('Data - CO2'!$B$5:$AP$53,MATCH(Kulturmodeller!$D651,'Data - CO2'!$A$5:$A$53,0),CF$20)*AP651*$B650)</f>
        <v>109.22162821802156</v>
      </c>
      <c r="CG651" s="8" cm="1">
        <f t="array" ref="CG651">IF($D651="","",INDEX('Data - CO2'!$B$5:$AP$53,MATCH(Kulturmodeller!$D651,'Data - CO2'!$A$5:$A$53,0),CG$20)*AQ651*$B650)</f>
        <v>116.63777556053698</v>
      </c>
      <c r="CH651" s="8" cm="1">
        <f t="array" ref="CH651">IF($D651="","",INDEX('Data - CO2'!$B$5:$AP$53,MATCH(Kulturmodeller!$D651,'Data - CO2'!$A$5:$A$53,0),CH$20)*AR651*$B650)</f>
        <v>144.80237577503416</v>
      </c>
      <c r="CI651" s="9" cm="1">
        <f t="array" ref="CI651">IF($D651="","",INDEX('Data - CO2'!$B$5:$AP$53,MATCH(Kulturmodeller!$D651,'Data - CO2'!$A$5:$A$53,0),CI$20)*AS651*$B650)</f>
        <v>170.48350809299055</v>
      </c>
    </row>
    <row r="652" spans="1:87" x14ac:dyDescent="0.3">
      <c r="A652" s="33" t="s">
        <v>82</v>
      </c>
      <c r="B652" s="33"/>
      <c r="C652" s="124" t="str">
        <f>'Katalog over Kulturmodeller '!F220</f>
        <v>NÅL - valgfrit</v>
      </c>
      <c r="D652" s="125" t="s">
        <v>277</v>
      </c>
      <c r="E652" s="151">
        <f>'Katalog over Kulturmodeller '!W220</f>
        <v>0.3</v>
      </c>
      <c r="F652" s="40">
        <f>E652+((E656-F656)+(E657-F657))*(E652/SUM(E651:E655))</f>
        <v>0.3</v>
      </c>
      <c r="G652" s="40">
        <f t="shared" ref="G652" si="10970">F652+((F656-G656)+(F657-G657))*(F652/SUM(F651:F655))</f>
        <v>0.3</v>
      </c>
      <c r="H652" s="40">
        <f t="shared" ref="H652" si="10971">G652+((G656-H656)+(G657-H657))*(G652/SUM(G651:G655))</f>
        <v>0.31111111111111112</v>
      </c>
      <c r="I652" s="40">
        <f t="shared" ref="I652" si="10972">H652+((H656-I656)+(H657-I657))*(H652/SUM(H651:H655))</f>
        <v>0.32222222222222224</v>
      </c>
      <c r="J652" s="40">
        <f t="shared" ref="J652" si="10973">I652+((I656-J656)+(I657-J657))*(I652/SUM(I651:I655))</f>
        <v>0.33333333333333337</v>
      </c>
      <c r="K652" s="40">
        <f t="shared" ref="K652" si="10974">J652+((J656-K656)+(J657-K657))*(J652/SUM(J651:J655))</f>
        <v>0.33333333333333337</v>
      </c>
      <c r="L652" s="40">
        <f t="shared" ref="L652" si="10975">K652+((K656-L656)+(K657-L657))*(K652/SUM(K651:K655))</f>
        <v>0.33333333333333337</v>
      </c>
      <c r="M652" s="40">
        <f t="shared" ref="M652" si="10976">L652+((L656-M656)+(L657-M657))*(L652/SUM(L651:L655))</f>
        <v>0.33333333333333337</v>
      </c>
      <c r="N652" s="40">
        <f t="shared" ref="N652" si="10977">M652+((M656-N656)+(M657-N657))*(M652/SUM(M651:M655))</f>
        <v>0.33333333333333337</v>
      </c>
      <c r="O652" s="40">
        <f t="shared" ref="O652" si="10978">N652+((N656-O656)+(N657-O657))*(N652/SUM(N651:N655))</f>
        <v>0.33333333333333337</v>
      </c>
      <c r="P652" s="40">
        <f t="shared" ref="P652" si="10979">O652+((O656-P656)+(O657-P657))*(O652/SUM(O651:O655))</f>
        <v>0.33333333333333337</v>
      </c>
      <c r="Q652" s="40">
        <f t="shared" ref="Q652" si="10980">P652+((P656-Q656)+(P657-Q657))*(P652/SUM(P651:P655))</f>
        <v>0.33333333333333337</v>
      </c>
      <c r="R652" s="40">
        <f t="shared" ref="R652" si="10981">Q652+((Q656-R656)+(Q657-R657))*(Q652/SUM(Q651:Q655))</f>
        <v>0.33333333333333337</v>
      </c>
      <c r="S652" s="40">
        <f t="shared" ref="S652" si="10982">R652+((R656-S656)+(R657-S657))*(R652/SUM(R651:R655))</f>
        <v>0.33333333333333337</v>
      </c>
      <c r="T652" s="40">
        <f t="shared" ref="T652" si="10983">S652+((S656-T656)+(S657-T657))*(S652/SUM(S651:S655))</f>
        <v>0.33333333333333337</v>
      </c>
      <c r="U652" s="40">
        <f t="shared" ref="U652" si="10984">T652+((T656-U656)+(T657-U657))*(T652/SUM(T651:T655))</f>
        <v>0.33333333333333337</v>
      </c>
      <c r="V652" s="40">
        <f t="shared" ref="V652" si="10985">U652+((U656-V656)+(U657-V657))*(U652/SUM(U651:U655))</f>
        <v>0.33333333333333337</v>
      </c>
      <c r="W652" s="40">
        <f t="shared" ref="W652" si="10986">V652+((V656-W656)+(V657-W657))*(V652/SUM(V651:V655))</f>
        <v>0.33333333333333337</v>
      </c>
      <c r="X652" s="40">
        <f t="shared" ref="X652" si="10987">W652+((W656-X656)+(W657-X657))*(W652/SUM(W651:W655))</f>
        <v>0.33333333333333337</v>
      </c>
      <c r="Y652" s="40">
        <f t="shared" ref="Y652" si="10988">X652+((X656-Y656)+(X657-Y657))*(X652/SUM(X651:X655))</f>
        <v>0.33333333333333337</v>
      </c>
      <c r="Z652" s="40">
        <f t="shared" ref="Z652" si="10989">Y652+((Y656-Z656)+(Y657-Z657))*(Y652/SUM(Y651:Y655))</f>
        <v>0.33333333333333337</v>
      </c>
      <c r="AA652" s="40">
        <f t="shared" ref="AA652" si="10990">Z652+((Z656-AA656)+(Z657-AA657))*(Z652/SUM(Z651:Z655))</f>
        <v>0.33333333333333337</v>
      </c>
      <c r="AB652" s="40">
        <f t="shared" ref="AB652" si="10991">AA652+((AA656-AB656)+(AA657-AB657))*(AA652/SUM(AA651:AA655))</f>
        <v>0.33333333333333337</v>
      </c>
      <c r="AC652" s="40">
        <f t="shared" ref="AC652" si="10992">AB652+((AB656-AC656)+(AB657-AC657))*(AB652/SUM(AB651:AB655))</f>
        <v>0.33333333333333337</v>
      </c>
      <c r="AD652" s="40">
        <f t="shared" ref="AD652" si="10993">AC652+((AC656-AD656)+(AC657-AD657))*(AC652/SUM(AC651:AC655))</f>
        <v>0.33333333333333337</v>
      </c>
      <c r="AE652" s="40">
        <f t="shared" ref="AE652" si="10994">AD652+((AD656-AE656)+(AD657-AE657))*(AD652/SUM(AD651:AD655))</f>
        <v>0.33333333333333337</v>
      </c>
      <c r="AF652" s="40">
        <f t="shared" ref="AF652" si="10995">AE652+((AE656-AF656)+(AE657-AF657))*(AE652/SUM(AE651:AE655))</f>
        <v>0.33333333333333337</v>
      </c>
      <c r="AG652" s="40">
        <f t="shared" ref="AG652" si="10996">AF652+((AF656-AG656)+(AF657-AG657))*(AF652/SUM(AF651:AF655))</f>
        <v>0.33333333333333337</v>
      </c>
      <c r="AH652" s="40">
        <f t="shared" ref="AH652" si="10997">AG652+((AG656-AH656)+(AG657-AH657))*(AG652/SUM(AG651:AG655))</f>
        <v>0.33333333333333337</v>
      </c>
      <c r="AI652" s="40">
        <f t="shared" ref="AI652" si="10998">AH652+((AH656-AI656)+(AH657-AI657))*(AH652/SUM(AH651:AH655))</f>
        <v>0.33333333333333337</v>
      </c>
      <c r="AJ652" s="40">
        <f t="shared" ref="AJ652" si="10999">AI652+((AI656-AJ656)+(AI657-AJ657))*(AI652/SUM(AI651:AI655))</f>
        <v>0.33333333333333337</v>
      </c>
      <c r="AK652" s="40">
        <f t="shared" ref="AK652" si="11000">AJ652+((AJ656-AK656)+(AJ657-AK657))*(AJ652/SUM(AJ651:AJ655))</f>
        <v>0.33333333333333337</v>
      </c>
      <c r="AL652" s="40">
        <f t="shared" ref="AL652" si="11001">AK652+((AK656-AL656)+(AK657-AL657))*(AK652/SUM(AK651:AK655))</f>
        <v>0.33333333333333337</v>
      </c>
      <c r="AM652" s="40">
        <f t="shared" ref="AM652" si="11002">AL652+((AL656-AM656)+(AL657-AM657))*(AL652/SUM(AL651:AL655))</f>
        <v>0.33333333333333337</v>
      </c>
      <c r="AN652" s="40">
        <f t="shared" ref="AN652" si="11003">AM652+((AM656-AN656)+(AM657-AN657))*(AM652/SUM(AM651:AM655))</f>
        <v>0.33333333333333337</v>
      </c>
      <c r="AO652" s="40">
        <f t="shared" ref="AO652" si="11004">AN652+((AN656-AO656)+(AN657-AO657))*(AN652/SUM(AN651:AN655))</f>
        <v>0.33333333333333337</v>
      </c>
      <c r="AP652" s="40">
        <f t="shared" ref="AP652" si="11005">AO652+((AO656-AP656)+(AO657-AP657))*(AO652/SUM(AO651:AO655))</f>
        <v>0.33333333333333337</v>
      </c>
      <c r="AQ652" s="40">
        <f t="shared" ref="AQ652" si="11006">AP652+((AP656-AQ656)+(AP657-AQ657))*(AP652/SUM(AP651:AP655))</f>
        <v>0.33333333333333337</v>
      </c>
      <c r="AR652" s="40">
        <f t="shared" ref="AR652" si="11007">AQ652+((AQ656-AR656)+(AQ657-AR657))*(AQ652/SUM(AQ651:AQ655))</f>
        <v>0.33333333333333337</v>
      </c>
      <c r="AS652" s="41">
        <f t="shared" ref="AS652" si="11008">AR652+((AR656-AS656)+(AR657-AS657))*(AR652/SUM(AR651:AR655))</f>
        <v>0.33333333333333337</v>
      </c>
      <c r="AU652" s="10" cm="1">
        <f t="array" ref="AU652">IF($D652="","",INDEX('Data - CO2'!$B$5:$AP$53,MATCH(Kulturmodeller!$D652,'Data - CO2'!$A$5:$A$53,0),AU$20)*E652)</f>
        <v>0</v>
      </c>
      <c r="AV652" cm="1">
        <f t="array" ref="AV652">IF($D652="","",INDEX('Data - CO2'!$B$5:$AP$53,MATCH(Kulturmodeller!$D652,'Data - CO2'!$A$5:$A$53,0),AV$20)*F652)</f>
        <v>0.52813138421426276</v>
      </c>
      <c r="AW652" cm="1">
        <f t="array" ref="AW652">IF($D652="","",INDEX('Data - CO2'!$B$5:$AP$53,MATCH(Kulturmodeller!$D652,'Data - CO2'!$A$5:$A$53,0),AW$20)*G652)</f>
        <v>3.520875894761752</v>
      </c>
      <c r="AX652" cm="1">
        <f t="array" ref="AX652">IF($D652="","",INDEX('Data - CO2'!$B$5:$AP$53,MATCH(Kulturmodeller!$D652,'Data - CO2'!$A$5:$A$53,0),AX$20)*H652)</f>
        <v>9.1281967641971367</v>
      </c>
      <c r="AY652" cm="1">
        <f t="array" ref="AY652">IF($D652="","",INDEX('Data - CO2'!$B$5:$AP$53,MATCH(Kulturmodeller!$D652,'Data - CO2'!$A$5:$A$53,0),AY$20)*I652)</f>
        <v>18.908407582979784</v>
      </c>
      <c r="AZ652" cm="1">
        <f t="array" ref="AZ652">IF($D652="","",INDEX('Data - CO2'!$B$5:$AP$53,MATCH(Kulturmodeller!$D652,'Data - CO2'!$A$5:$A$53,0),AZ$20)*J652*$B650)</f>
        <v>41.342184538302249</v>
      </c>
      <c r="BA652" cm="1">
        <f t="array" ref="BA652">IF($D652="","",INDEX('Data - CO2'!$B$5:$AP$53,MATCH(Kulturmodeller!$D652,'Data - CO2'!$A$5:$A$53,0),BA$20)*K652*$B650)</f>
        <v>65.433399631686129</v>
      </c>
      <c r="BB652" cm="1">
        <f t="array" ref="BB652">IF($D652="","",INDEX('Data - CO2'!$B$5:$AP$53,MATCH(Kulturmodeller!$D652,'Data - CO2'!$A$5:$A$53,0),BB$20)*L652*$B650)</f>
        <v>82.35880042438616</v>
      </c>
      <c r="BC652" cm="1">
        <f t="array" ref="BC652">IF($D652="","",INDEX('Data - CO2'!$B$5:$AP$53,MATCH(Kulturmodeller!$D652,'Data - CO2'!$A$5:$A$53,0),BC$20)*M652*$B650)</f>
        <v>91.329339607529135</v>
      </c>
      <c r="BD652" cm="1">
        <f t="array" ref="BD652">IF($D652="","",INDEX('Data - CO2'!$B$5:$AP$53,MATCH(Kulturmodeller!$D652,'Data - CO2'!$A$5:$A$53,0),BD$20)*N652*$B650)</f>
        <v>99.794711920427673</v>
      </c>
      <c r="BE652" cm="1">
        <f t="array" ref="BE652">IF($D652="","",INDEX('Data - CO2'!$B$5:$AP$53,MATCH(Kulturmodeller!$D652,'Data - CO2'!$A$5:$A$53,0),BE$20)*O652*$B650)</f>
        <v>106.8384432897063</v>
      </c>
      <c r="BF652" cm="1">
        <f t="array" ref="BF652">IF($D652="","",INDEX('Data - CO2'!$B$5:$AP$53,MATCH(Kulturmodeller!$D652,'Data - CO2'!$A$5:$A$53,0),BF$20)*P652*$B650)</f>
        <v>113.08478139610801</v>
      </c>
      <c r="BG652" cm="1">
        <f t="array" ref="BG652">IF($D652="","",INDEX('Data - CO2'!$B$5:$AP$53,MATCH(Kulturmodeller!$D652,'Data - CO2'!$A$5:$A$53,0),BG$20)*Q652*$B650)</f>
        <v>119.65656665331278</v>
      </c>
      <c r="BH652" cm="1">
        <f t="array" ref="BH652">IF($D652="","",INDEX('Data - CO2'!$B$5:$AP$53,MATCH(Kulturmodeller!$D652,'Data - CO2'!$A$5:$A$53,0),BH$20)*R652*$B650)</f>
        <v>124.95241496987995</v>
      </c>
      <c r="BI652" cm="1">
        <f t="array" ref="BI652">IF($D652="","",INDEX('Data - CO2'!$B$5:$AP$53,MATCH(Kulturmodeller!$D652,'Data - CO2'!$A$5:$A$53,0),BI$20)*S652*$B650)</f>
        <v>128.40202936273641</v>
      </c>
      <c r="BJ652" cm="1">
        <f t="array" ref="BJ652">IF($D652="","",INDEX('Data - CO2'!$B$5:$AP$53,MATCH(Kulturmodeller!$D652,'Data - CO2'!$A$5:$A$53,0),BJ$20)*T652*$B650)</f>
        <v>132.17799386279592</v>
      </c>
      <c r="BK652" cm="1">
        <f t="array" ref="BK652">IF($D652="","",INDEX('Data - CO2'!$B$5:$AP$53,MATCH(Kulturmodeller!$D652,'Data - CO2'!$A$5:$A$53,0),BK$20)*U652*$B650)</f>
        <v>134.34972628361763</v>
      </c>
      <c r="BL652" cm="1">
        <f t="array" ref="BL652">IF($D652="","",INDEX('Data - CO2'!$B$5:$AP$53,MATCH(Kulturmodeller!$D652,'Data - CO2'!$A$5:$A$53,0),BL$20)*V652*$B650)</f>
        <v>0.58681264912695863</v>
      </c>
      <c r="BM652" cm="1">
        <f t="array" ref="BM652">IF($D652="","",INDEX('Data - CO2'!$B$5:$AP$53,MATCH(Kulturmodeller!$D652,'Data - CO2'!$A$5:$A$53,0),BM$20)*W652*$B650)</f>
        <v>3.9120843275130586</v>
      </c>
      <c r="BN652" cm="1">
        <f t="array" ref="BN652">IF($D652="","",INDEX('Data - CO2'!$B$5:$AP$53,MATCH(Kulturmodeller!$D652,'Data - CO2'!$A$5:$A$53,0),BN$20)*X652*$B650)</f>
        <v>9.7802108187826473</v>
      </c>
      <c r="BO652" cm="1">
        <f t="array" ref="BO652">IF($D652="","",INDEX('Data - CO2'!$B$5:$AP$53,MATCH(Kulturmodeller!$D652,'Data - CO2'!$A$5:$A$53,0),BO$20)*Y652*$B650)</f>
        <v>19.560421637565295</v>
      </c>
      <c r="BP652" cm="1">
        <f t="array" ref="BP652">IF($D652="","",INDEX('Data - CO2'!$B$5:$AP$53,MATCH(Kulturmodeller!$D652,'Data - CO2'!$A$5:$A$53,0),BP$20)*Z652*$B650)</f>
        <v>41.342184538302249</v>
      </c>
      <c r="BQ652" cm="1">
        <f t="array" ref="BQ652">IF($D652="","",INDEX('Data - CO2'!$B$5:$AP$53,MATCH(Kulturmodeller!$D652,'Data - CO2'!$A$5:$A$53,0),BQ$20)*AA652*$B650)</f>
        <v>65.433399631686129</v>
      </c>
      <c r="BR652" cm="1">
        <f t="array" ref="BR652">IF($D652="","",INDEX('Data - CO2'!$B$5:$AP$53,MATCH(Kulturmodeller!$D652,'Data - CO2'!$A$5:$A$53,0),BR$20)*AB652*$B650)</f>
        <v>82.35880042438616</v>
      </c>
      <c r="BS652" cm="1">
        <f t="array" ref="BS652">IF($D652="","",INDEX('Data - CO2'!$B$5:$AP$53,MATCH(Kulturmodeller!$D652,'Data - CO2'!$A$5:$A$53,0),BS$20)*AC652*$B650)</f>
        <v>91.329339607529135</v>
      </c>
      <c r="BT652" cm="1">
        <f t="array" ref="BT652">IF($D652="","",INDEX('Data - CO2'!$B$5:$AP$53,MATCH(Kulturmodeller!$D652,'Data - CO2'!$A$5:$A$53,0),BT$20)*AD652*$B650)</f>
        <v>99.794711920427673</v>
      </c>
      <c r="BU652" cm="1">
        <f t="array" ref="BU652">IF($D652="","",INDEX('Data - CO2'!$B$5:$AP$53,MATCH(Kulturmodeller!$D652,'Data - CO2'!$A$5:$A$53,0),BU$20)*AE652*$B650)</f>
        <v>106.8384432897063</v>
      </c>
      <c r="BV652" cm="1">
        <f t="array" ref="BV652">IF($D652="","",INDEX('Data - CO2'!$B$5:$AP$53,MATCH(Kulturmodeller!$D652,'Data - CO2'!$A$5:$A$53,0),BV$20)*AF652*$B650)</f>
        <v>113.08478139610801</v>
      </c>
      <c r="BW652" cm="1">
        <f t="array" ref="BW652">IF($D652="","",INDEX('Data - CO2'!$B$5:$AP$53,MATCH(Kulturmodeller!$D652,'Data - CO2'!$A$5:$A$53,0),BW$20)*AG652*$B650)</f>
        <v>119.65656665331278</v>
      </c>
      <c r="BX652" cm="1">
        <f t="array" ref="BX652">IF($D652="","",INDEX('Data - CO2'!$B$5:$AP$53,MATCH(Kulturmodeller!$D652,'Data - CO2'!$A$5:$A$53,0),BX$20)*AH652*$B650)</f>
        <v>124.95241496987995</v>
      </c>
      <c r="BY652" cm="1">
        <f t="array" ref="BY652">IF($D652="","",INDEX('Data - CO2'!$B$5:$AP$53,MATCH(Kulturmodeller!$D652,'Data - CO2'!$A$5:$A$53,0),BY$20)*AI652*$B650)</f>
        <v>128.40202936273641</v>
      </c>
      <c r="BZ652" cm="1">
        <f t="array" ref="BZ652">IF($D652="","",INDEX('Data - CO2'!$B$5:$AP$53,MATCH(Kulturmodeller!$D652,'Data - CO2'!$A$5:$A$53,0),BZ$20)*AJ652*$B650)</f>
        <v>132.17799386279592</v>
      </c>
      <c r="CA652" cm="1">
        <f t="array" ref="CA652">IF($D652="","",INDEX('Data - CO2'!$B$5:$AP$53,MATCH(Kulturmodeller!$D652,'Data - CO2'!$A$5:$A$53,0),CA$20)*AK652*$B650)</f>
        <v>134.34972628361763</v>
      </c>
      <c r="CB652" cm="1">
        <f t="array" ref="CB652">IF($D652="","",INDEX('Data - CO2'!$B$5:$AP$53,MATCH(Kulturmodeller!$D652,'Data - CO2'!$A$5:$A$53,0),CB$20)*AL652*$B650)</f>
        <v>0.58681264912695863</v>
      </c>
      <c r="CC652" cm="1">
        <f t="array" ref="CC652">IF($D652="","",INDEX('Data - CO2'!$B$5:$AP$53,MATCH(Kulturmodeller!$D652,'Data - CO2'!$A$5:$A$53,0),CC$20)*AM652*$B650)</f>
        <v>3.9120843275130586</v>
      </c>
      <c r="CD652" cm="1">
        <f t="array" ref="CD652">IF($D652="","",INDEX('Data - CO2'!$B$5:$AP$53,MATCH(Kulturmodeller!$D652,'Data - CO2'!$A$5:$A$53,0),CD$20)*AN652*$B650)</f>
        <v>9.7802108187826473</v>
      </c>
      <c r="CE652" cm="1">
        <f t="array" ref="CE652">IF($D652="","",INDEX('Data - CO2'!$B$5:$AP$53,MATCH(Kulturmodeller!$D652,'Data - CO2'!$A$5:$A$53,0),CE$20)*AO652*$B650)</f>
        <v>19.560421637565295</v>
      </c>
      <c r="CF652" cm="1">
        <f t="array" ref="CF652">IF($D652="","",INDEX('Data - CO2'!$B$5:$AP$53,MATCH(Kulturmodeller!$D652,'Data - CO2'!$A$5:$A$53,0),CF$20)*AP652*$B650)</f>
        <v>41.342184538302249</v>
      </c>
      <c r="CG652" cm="1">
        <f t="array" ref="CG652">IF($D652="","",INDEX('Data - CO2'!$B$5:$AP$53,MATCH(Kulturmodeller!$D652,'Data - CO2'!$A$5:$A$53,0),CG$20)*AQ652*$B650)</f>
        <v>65.433399631686129</v>
      </c>
      <c r="CH652" cm="1">
        <f t="array" ref="CH652">IF($D652="","",INDEX('Data - CO2'!$B$5:$AP$53,MATCH(Kulturmodeller!$D652,'Data - CO2'!$A$5:$A$53,0),CH$20)*AR652*$B650)</f>
        <v>82.35880042438616</v>
      </c>
      <c r="CI652" s="11" cm="1">
        <f t="array" ref="CI652">IF($D652="","",INDEX('Data - CO2'!$B$5:$AP$53,MATCH(Kulturmodeller!$D652,'Data - CO2'!$A$5:$A$53,0),CI$20)*AS652*$B650)</f>
        <v>91.329339607529135</v>
      </c>
    </row>
    <row r="653" spans="1:87" x14ac:dyDescent="0.3">
      <c r="A653" s="33" t="s">
        <v>83</v>
      </c>
      <c r="B653" s="33"/>
      <c r="C653" s="124" t="str">
        <f>'Katalog over Kulturmodeller '!F221</f>
        <v>LØV - valgfrit</v>
      </c>
      <c r="D653" s="125" t="s">
        <v>304</v>
      </c>
      <c r="E653" s="151">
        <f>'Katalog over Kulturmodeller '!W221</f>
        <v>0.1</v>
      </c>
      <c r="F653" s="40">
        <f>E653+((E656-F656)+(E657-F657))*(E653/SUM(E651:E655))</f>
        <v>0.1</v>
      </c>
      <c r="G653" s="40">
        <f t="shared" ref="G653" si="11009">F653+((F656-G656)+(F657-G657))*(F653/SUM(F651:F655))</f>
        <v>0.1</v>
      </c>
      <c r="H653" s="40">
        <f t="shared" ref="H653" si="11010">G653+((G656-H656)+(G657-H657))*(G653/SUM(G651:G655))</f>
        <v>0.10370370370370371</v>
      </c>
      <c r="I653" s="40">
        <f t="shared" ref="I653" si="11011">H653+((H656-I656)+(H657-I657))*(H653/SUM(H651:H655))</f>
        <v>0.10740740740740742</v>
      </c>
      <c r="J653" s="40">
        <f t="shared" ref="J653" si="11012">I653+((I656-J656)+(I657-J657))*(I653/SUM(I651:I655))</f>
        <v>0.11111111111111113</v>
      </c>
      <c r="K653" s="40">
        <f t="shared" ref="K653" si="11013">J653+((J656-K656)+(J657-K657))*(J653/SUM(J651:J655))</f>
        <v>0.11111111111111113</v>
      </c>
      <c r="L653" s="40">
        <f t="shared" ref="L653" si="11014">K653+((K656-L656)+(K657-L657))*(K653/SUM(K651:K655))</f>
        <v>0.11111111111111113</v>
      </c>
      <c r="M653" s="40">
        <f t="shared" ref="M653" si="11015">L653+((L656-M656)+(L657-M657))*(L653/SUM(L651:L655))</f>
        <v>0.11111111111111113</v>
      </c>
      <c r="N653" s="40">
        <f t="shared" ref="N653" si="11016">M653+((M656-N656)+(M657-N657))*(M653/SUM(M651:M655))</f>
        <v>0.11111111111111113</v>
      </c>
      <c r="O653" s="40">
        <f t="shared" ref="O653" si="11017">N653+((N656-O656)+(N657-O657))*(N653/SUM(N651:N655))</f>
        <v>0.11111111111111113</v>
      </c>
      <c r="P653" s="40">
        <f t="shared" ref="P653" si="11018">O653+((O656-P656)+(O657-P657))*(O653/SUM(O651:O655))</f>
        <v>0.11111111111111113</v>
      </c>
      <c r="Q653" s="40">
        <f t="shared" ref="Q653" si="11019">P653+((P656-Q656)+(P657-Q657))*(P653/SUM(P651:P655))</f>
        <v>0.11111111111111113</v>
      </c>
      <c r="R653" s="40">
        <f t="shared" ref="R653" si="11020">Q653+((Q656-R656)+(Q657-R657))*(Q653/SUM(Q651:Q655))</f>
        <v>0.11111111111111113</v>
      </c>
      <c r="S653" s="40">
        <f t="shared" ref="S653" si="11021">R653+((R656-S656)+(R657-S657))*(R653/SUM(R651:R655))</f>
        <v>0.11111111111111113</v>
      </c>
      <c r="T653" s="40">
        <f t="shared" ref="T653" si="11022">S653+((S656-T656)+(S657-T657))*(S653/SUM(S651:S655))</f>
        <v>0.11111111111111113</v>
      </c>
      <c r="U653" s="40">
        <f t="shared" ref="U653" si="11023">T653+((T656-U656)+(T657-U657))*(T653/SUM(T651:T655))</f>
        <v>0.11111111111111113</v>
      </c>
      <c r="V653" s="40">
        <f t="shared" ref="V653" si="11024">U653+((U656-V656)+(U657-V657))*(U653/SUM(U651:U655))</f>
        <v>0.11111111111111113</v>
      </c>
      <c r="W653" s="40">
        <f t="shared" ref="W653" si="11025">V653+((V656-W656)+(V657-W657))*(V653/SUM(V651:V655))</f>
        <v>0.11111111111111113</v>
      </c>
      <c r="X653" s="40">
        <f t="shared" ref="X653" si="11026">W653+((W656-X656)+(W657-X657))*(W653/SUM(W651:W655))</f>
        <v>0.11111111111111113</v>
      </c>
      <c r="Y653" s="40">
        <f t="shared" ref="Y653" si="11027">X653+((X656-Y656)+(X657-Y657))*(X653/SUM(X651:X655))</f>
        <v>0.11111111111111113</v>
      </c>
      <c r="Z653" s="40">
        <f t="shared" ref="Z653" si="11028">Y653+((Y656-Z656)+(Y657-Z657))*(Y653/SUM(Y651:Y655))</f>
        <v>0.11111111111111113</v>
      </c>
      <c r="AA653" s="40">
        <f t="shared" ref="AA653" si="11029">Z653+((Z656-AA656)+(Z657-AA657))*(Z653/SUM(Z651:Z655))</f>
        <v>0.11111111111111113</v>
      </c>
      <c r="AB653" s="40">
        <f t="shared" ref="AB653" si="11030">AA653+((AA656-AB656)+(AA657-AB657))*(AA653/SUM(AA651:AA655))</f>
        <v>0.11111111111111113</v>
      </c>
      <c r="AC653" s="40">
        <f t="shared" ref="AC653" si="11031">AB653+((AB656-AC656)+(AB657-AC657))*(AB653/SUM(AB651:AB655))</f>
        <v>0.11111111111111113</v>
      </c>
      <c r="AD653" s="40">
        <f t="shared" ref="AD653" si="11032">AC653+((AC656-AD656)+(AC657-AD657))*(AC653/SUM(AC651:AC655))</f>
        <v>0.11111111111111113</v>
      </c>
      <c r="AE653" s="40">
        <f t="shared" ref="AE653" si="11033">AD653+((AD656-AE656)+(AD657-AE657))*(AD653/SUM(AD651:AD655))</f>
        <v>0.11111111111111113</v>
      </c>
      <c r="AF653" s="40">
        <f t="shared" ref="AF653" si="11034">AE653+((AE656-AF656)+(AE657-AF657))*(AE653/SUM(AE651:AE655))</f>
        <v>0.11111111111111113</v>
      </c>
      <c r="AG653" s="40">
        <f t="shared" ref="AG653" si="11035">AF653+((AF656-AG656)+(AF657-AG657))*(AF653/SUM(AF651:AF655))</f>
        <v>0.11111111111111113</v>
      </c>
      <c r="AH653" s="40">
        <f t="shared" ref="AH653" si="11036">AG653+((AG656-AH656)+(AG657-AH657))*(AG653/SUM(AG651:AG655))</f>
        <v>0.11111111111111113</v>
      </c>
      <c r="AI653" s="40">
        <f t="shared" ref="AI653" si="11037">AH653+((AH656-AI656)+(AH657-AI657))*(AH653/SUM(AH651:AH655))</f>
        <v>0.11111111111111113</v>
      </c>
      <c r="AJ653" s="40">
        <f t="shared" ref="AJ653" si="11038">AI653+((AI656-AJ656)+(AI657-AJ657))*(AI653/SUM(AI651:AI655))</f>
        <v>0.11111111111111113</v>
      </c>
      <c r="AK653" s="40">
        <f t="shared" ref="AK653" si="11039">AJ653+((AJ656-AK656)+(AJ657-AK657))*(AJ653/SUM(AJ651:AJ655))</f>
        <v>0.11111111111111113</v>
      </c>
      <c r="AL653" s="40">
        <f t="shared" ref="AL653" si="11040">AK653+((AK656-AL656)+(AK657-AL657))*(AK653/SUM(AK651:AK655))</f>
        <v>0.11111111111111113</v>
      </c>
      <c r="AM653" s="40">
        <f t="shared" ref="AM653" si="11041">AL653+((AL656-AM656)+(AL657-AM657))*(AL653/SUM(AL651:AL655))</f>
        <v>0.11111111111111113</v>
      </c>
      <c r="AN653" s="40">
        <f t="shared" ref="AN653" si="11042">AM653+((AM656-AN656)+(AM657-AN657))*(AM653/SUM(AM651:AM655))</f>
        <v>0.11111111111111113</v>
      </c>
      <c r="AO653" s="40">
        <f t="shared" ref="AO653" si="11043">AN653+((AN656-AO656)+(AN657-AO657))*(AN653/SUM(AN651:AN655))</f>
        <v>0.11111111111111113</v>
      </c>
      <c r="AP653" s="40">
        <f t="shared" ref="AP653" si="11044">AO653+((AO656-AP656)+(AO657-AP657))*(AO653/SUM(AO651:AO655))</f>
        <v>0.11111111111111113</v>
      </c>
      <c r="AQ653" s="40">
        <f t="shared" ref="AQ653" si="11045">AP653+((AP656-AQ656)+(AP657-AQ657))*(AP653/SUM(AP651:AP655))</f>
        <v>0.11111111111111113</v>
      </c>
      <c r="AR653" s="40">
        <f t="shared" ref="AR653" si="11046">AQ653+((AQ656-AR656)+(AQ657-AR657))*(AQ653/SUM(AQ651:AQ655))</f>
        <v>0.11111111111111113</v>
      </c>
      <c r="AS653" s="41">
        <f t="shared" ref="AS653" si="11047">AR653+((AR656-AS656)+(AR657-AS657))*(AR653/SUM(AR651:AR655))</f>
        <v>0.11111111111111113</v>
      </c>
      <c r="AU653" s="10" cm="1">
        <f t="array" ref="AU653">IF($D653="","",INDEX('Data - CO2'!$B$5:$AP$53,MATCH(Kulturmodeller!$D653,'Data - CO2'!$A$5:$A$53,0),AU$20)*E653)</f>
        <v>0</v>
      </c>
      <c r="AV653" cm="1">
        <f t="array" ref="AV653">IF($D653="","",INDEX('Data - CO2'!$B$5:$AP$53,MATCH(Kulturmodeller!$D653,'Data - CO2'!$A$5:$A$53,0),AV$20)*F653)</f>
        <v>3.655946293744821E-2</v>
      </c>
      <c r="AW653" cm="1">
        <f t="array" ref="AW653">IF($D653="","",INDEX('Data - CO2'!$B$5:$AP$53,MATCH(Kulturmodeller!$D653,'Data - CO2'!$A$5:$A$53,0),AW$20)*G653)</f>
        <v>0.24372975291632143</v>
      </c>
      <c r="AX653" cm="1">
        <f t="array" ref="AX653">IF($D653="","",INDEX('Data - CO2'!$B$5:$AP$53,MATCH(Kulturmodeller!$D653,'Data - CO2'!$A$5:$A$53,0),AX$20)*H653)</f>
        <v>0.63189195200527792</v>
      </c>
      <c r="AY653" cm="1">
        <f t="array" ref="AY653">IF($D653="","",INDEX('Data - CO2'!$B$5:$AP$53,MATCH(Kulturmodeller!$D653,'Data - CO2'!$A$5:$A$53,0),AY$20)*I653)</f>
        <v>1.3089190434395042</v>
      </c>
      <c r="AZ653" cm="1">
        <f t="array" ref="AZ653">IF($D653="","",INDEX('Data - CO2'!$B$5:$AP$53,MATCH(Kulturmodeller!$D653,'Data - CO2'!$A$5:$A$53,0),AZ$20)*J653*$B650)</f>
        <v>3.9414987858074215</v>
      </c>
      <c r="BA653" cm="1">
        <f t="array" ref="BA653">IF($D653="","",INDEX('Data - CO2'!$B$5:$AP$53,MATCH(Kulturmodeller!$D653,'Data - CO2'!$A$5:$A$53,0),BA$20)*K653*$B650)</f>
        <v>8.4413482314738388</v>
      </c>
      <c r="BB653" cm="1">
        <f t="array" ref="BB653">IF($D653="","",INDEX('Data - CO2'!$B$5:$AP$53,MATCH(Kulturmodeller!$D653,'Data - CO2'!$A$5:$A$53,0),BB$20)*L653*$B650)</f>
        <v>14.180307968958607</v>
      </c>
      <c r="BC653" cm="1">
        <f t="array" ref="BC653">IF($D653="","",INDEX('Data - CO2'!$B$5:$AP$53,MATCH(Kulturmodeller!$D653,'Data - CO2'!$A$5:$A$53,0),BC$20)*M653*$B650)</f>
        <v>19.454603356284274</v>
      </c>
      <c r="BD653" cm="1">
        <f t="array" ref="BD653">IF($D653="","",INDEX('Data - CO2'!$B$5:$AP$53,MATCH(Kulturmodeller!$D653,'Data - CO2'!$A$5:$A$53,0),BD$20)*N653*$B650)</f>
        <v>21.73914162940655</v>
      </c>
      <c r="BE653" cm="1">
        <f t="array" ref="BE653">IF($D653="","",INDEX('Data - CO2'!$B$5:$AP$53,MATCH(Kulturmodeller!$D653,'Data - CO2'!$A$5:$A$53,0),BE$20)*O653*$B650)</f>
        <v>24.560768769226769</v>
      </c>
      <c r="BF653" cm="1">
        <f t="array" ref="BF653">IF($D653="","",INDEX('Data - CO2'!$B$5:$AP$53,MATCH(Kulturmodeller!$D653,'Data - CO2'!$A$5:$A$53,0),BF$20)*P653*$B650)</f>
        <v>27.581976961336593</v>
      </c>
      <c r="BG653" cm="1">
        <f t="array" ref="BG653">IF($D653="","",INDEX('Data - CO2'!$B$5:$AP$53,MATCH(Kulturmodeller!$D653,'Data - CO2'!$A$5:$A$53,0),BG$20)*Q653*$B650)</f>
        <v>30.498667628428461</v>
      </c>
      <c r="BH653" cm="1">
        <f t="array" ref="BH653">IF($D653="","",INDEX('Data - CO2'!$B$5:$AP$53,MATCH(Kulturmodeller!$D653,'Data - CO2'!$A$5:$A$53,0),BH$20)*R653*$B650)</f>
        <v>33.253483099015341</v>
      </c>
      <c r="BI653" cm="1">
        <f t="array" ref="BI653">IF($D653="","",INDEX('Data - CO2'!$B$5:$AP$53,MATCH(Kulturmodeller!$D653,'Data - CO2'!$A$5:$A$53,0),BI$20)*S653*$B650)</f>
        <v>35.991258772863219</v>
      </c>
      <c r="BJ653" cm="1">
        <f t="array" ref="BJ653">IF($D653="","",INDEX('Data - CO2'!$B$5:$AP$53,MATCH(Kulturmodeller!$D653,'Data - CO2'!$A$5:$A$53,0),BJ$20)*T653*$B650)</f>
        <v>38.81866520459883</v>
      </c>
      <c r="BK653" cm="1">
        <f t="array" ref="BK653">IF($D653="","",INDEX('Data - CO2'!$B$5:$AP$53,MATCH(Kulturmodeller!$D653,'Data - CO2'!$A$5:$A$53,0),BK$20)*U653*$B650)</f>
        <v>41.698445896694444</v>
      </c>
      <c r="BL653" cm="1">
        <f t="array" ref="BL653">IF($D653="","",INDEX('Data - CO2'!$B$5:$AP$53,MATCH(Kulturmodeller!$D653,'Data - CO2'!$A$5:$A$53,0),BL$20)*V653*$B650)</f>
        <v>43.901952929802853</v>
      </c>
      <c r="BM653" cm="1">
        <f t="array" ref="BM653">IF($D653="","",INDEX('Data - CO2'!$B$5:$AP$53,MATCH(Kulturmodeller!$D653,'Data - CO2'!$A$5:$A$53,0),BM$20)*W653*$B650)</f>
        <v>45.306377906300561</v>
      </c>
      <c r="BN653" cm="1">
        <f t="array" ref="BN653">IF($D653="","",INDEX('Data - CO2'!$B$5:$AP$53,MATCH(Kulturmodeller!$D653,'Data - CO2'!$A$5:$A$53,0),BN$20)*X653*$B650)</f>
        <v>46.754859872887025</v>
      </c>
      <c r="BO653" cm="1">
        <f t="array" ref="BO653">IF($D653="","",INDEX('Data - CO2'!$B$5:$AP$53,MATCH(Kulturmodeller!$D653,'Data - CO2'!$A$5:$A$53,0),BO$20)*Y653*$B650)</f>
        <v>47.65344118186632</v>
      </c>
      <c r="BP653" cm="1">
        <f t="array" ref="BP653">IF($D653="","",INDEX('Data - CO2'!$B$5:$AP$53,MATCH(Kulturmodeller!$D653,'Data - CO2'!$A$5:$A$53,0),BP$20)*Z653*$B650)</f>
        <v>48.751253992047637</v>
      </c>
      <c r="BQ653" cm="1">
        <f t="array" ref="BQ653">IF($D653="","",INDEX('Data - CO2'!$B$5:$AP$53,MATCH(Kulturmodeller!$D653,'Data - CO2'!$A$5:$A$53,0),BQ$20)*AA653*$B650)</f>
        <v>50.016487385370112</v>
      </c>
      <c r="BR653" cm="1">
        <f t="array" ref="BR653">IF($D653="","",INDEX('Data - CO2'!$B$5:$AP$53,MATCH(Kulturmodeller!$D653,'Data - CO2'!$A$5:$A$53,0),BR$20)*AB653*$B650)</f>
        <v>51.253917507186159</v>
      </c>
      <c r="BS653" cm="1">
        <f t="array" ref="BS653">IF($D653="","",INDEX('Data - CO2'!$B$5:$AP$53,MATCH(Kulturmodeller!$D653,'Data - CO2'!$A$5:$A$53,0),BS$20)*AC653*$B650)</f>
        <v>52.172889780682496</v>
      </c>
      <c r="BT653" cm="1">
        <f t="array" ref="BT653">IF($D653="","",INDEX('Data - CO2'!$B$5:$AP$53,MATCH(Kulturmodeller!$D653,'Data - CO2'!$A$5:$A$53,0),BT$20)*AD653*$B650)</f>
        <v>52.883665696555958</v>
      </c>
      <c r="BU653" cm="1">
        <f t="array" ref="BU653">IF($D653="","",INDEX('Data - CO2'!$B$5:$AP$53,MATCH(Kulturmodeller!$D653,'Data - CO2'!$A$5:$A$53,0),BU$20)*AE653*$B650)</f>
        <v>53.945330031432604</v>
      </c>
      <c r="BV653" cm="1">
        <f t="array" ref="BV653">IF($D653="","",INDEX('Data - CO2'!$B$5:$AP$53,MATCH(Kulturmodeller!$D653,'Data - CO2'!$A$5:$A$53,0),BV$20)*AF653*$B650)</f>
        <v>54.994179287491754</v>
      </c>
      <c r="BW653" cm="1">
        <f t="array" ref="BW653">IF($D653="","",INDEX('Data - CO2'!$B$5:$AP$53,MATCH(Kulturmodeller!$D653,'Data - CO2'!$A$5:$A$53,0),BW$20)*AG653*$B650)</f>
        <v>55.630595871953595</v>
      </c>
      <c r="BX653" cm="1">
        <f t="array" ref="BX653">IF($D653="","",INDEX('Data - CO2'!$B$5:$AP$53,MATCH(Kulturmodeller!$D653,'Data - CO2'!$A$5:$A$53,0),BX$20)*AH653*$B650)</f>
        <v>4.0621625486053574E-2</v>
      </c>
      <c r="BY653" cm="1">
        <f t="array" ref="BY653">IF($D653="","",INDEX('Data - CO2'!$B$5:$AP$53,MATCH(Kulturmodeller!$D653,'Data - CO2'!$A$5:$A$53,0),BY$20)*AI653*$B650)</f>
        <v>0.27081083657369054</v>
      </c>
      <c r="BZ653" cm="1">
        <f t="array" ref="BZ653">IF($D653="","",INDEX('Data - CO2'!$B$5:$AP$53,MATCH(Kulturmodeller!$D653,'Data - CO2'!$A$5:$A$53,0),BZ$20)*AJ653*$B650)</f>
        <v>0.67702709143422635</v>
      </c>
      <c r="CA653" cm="1">
        <f t="array" ref="CA653">IF($D653="","",INDEX('Data - CO2'!$B$5:$AP$53,MATCH(Kulturmodeller!$D653,'Data - CO2'!$A$5:$A$53,0),CA$20)*AK653*$B650)</f>
        <v>1.3540541828684527</v>
      </c>
      <c r="CB653" cm="1">
        <f t="array" ref="CB653">IF($D653="","",INDEX('Data - CO2'!$B$5:$AP$53,MATCH(Kulturmodeller!$D653,'Data - CO2'!$A$5:$A$53,0),CB$20)*AL653*$B650)</f>
        <v>3.9414987858074215</v>
      </c>
      <c r="CC653" cm="1">
        <f t="array" ref="CC653">IF($D653="","",INDEX('Data - CO2'!$B$5:$AP$53,MATCH(Kulturmodeller!$D653,'Data - CO2'!$A$5:$A$53,0),CC$20)*AM653*$B650)</f>
        <v>8.4413482314738388</v>
      </c>
      <c r="CD653" cm="1">
        <f t="array" ref="CD653">IF($D653="","",INDEX('Data - CO2'!$B$5:$AP$53,MATCH(Kulturmodeller!$D653,'Data - CO2'!$A$5:$A$53,0),CD$20)*AN653*$B650)</f>
        <v>14.180307968958607</v>
      </c>
      <c r="CE653" cm="1">
        <f t="array" ref="CE653">IF($D653="","",INDEX('Data - CO2'!$B$5:$AP$53,MATCH(Kulturmodeller!$D653,'Data - CO2'!$A$5:$A$53,0),CE$20)*AO653*$B650)</f>
        <v>19.454603356284274</v>
      </c>
      <c r="CF653" cm="1">
        <f t="array" ref="CF653">IF($D653="","",INDEX('Data - CO2'!$B$5:$AP$53,MATCH(Kulturmodeller!$D653,'Data - CO2'!$A$5:$A$53,0),CF$20)*AP653*$B650)</f>
        <v>21.73914162940655</v>
      </c>
      <c r="CG653" cm="1">
        <f t="array" ref="CG653">IF($D653="","",INDEX('Data - CO2'!$B$5:$AP$53,MATCH(Kulturmodeller!$D653,'Data - CO2'!$A$5:$A$53,0),CG$20)*AQ653*$B650)</f>
        <v>24.560768769226769</v>
      </c>
      <c r="CH653" cm="1">
        <f t="array" ref="CH653">IF($D653="","",INDEX('Data - CO2'!$B$5:$AP$53,MATCH(Kulturmodeller!$D653,'Data - CO2'!$A$5:$A$53,0),CH$20)*AR653*$B650)</f>
        <v>27.581976961336593</v>
      </c>
      <c r="CI653" s="11" cm="1">
        <f t="array" ref="CI653">IF($D653="","",INDEX('Data - CO2'!$B$5:$AP$53,MATCH(Kulturmodeller!$D653,'Data - CO2'!$A$5:$A$53,0),CI$20)*AS653*$B650)</f>
        <v>30.498667628428461</v>
      </c>
    </row>
    <row r="654" spans="1:87" x14ac:dyDescent="0.3">
      <c r="A654" s="33" t="s">
        <v>84</v>
      </c>
      <c r="B654" s="33"/>
      <c r="C654" s="124" t="str">
        <f>'Katalog over Kulturmodeller '!F222</f>
        <v>Juletræer (NGR)</v>
      </c>
      <c r="D654" s="125" t="s">
        <v>633</v>
      </c>
      <c r="E654" s="151">
        <f>'Katalog over Kulturmodeller '!W222</f>
        <v>0</v>
      </c>
      <c r="F654" s="40">
        <f>E654+((E656-F656)+(E657-F657))*(E654/SUM(E651:E655))</f>
        <v>0</v>
      </c>
      <c r="G654" s="40">
        <f t="shared" ref="G654" si="11048">F654+((F656-G656)+(F657-G657))*(F654/SUM(F651:F655))</f>
        <v>0</v>
      </c>
      <c r="H654" s="40">
        <f t="shared" ref="H654" si="11049">G654+((G656-H656)+(G657-H657))*(G654/SUM(G651:G655))</f>
        <v>0</v>
      </c>
      <c r="I654" s="40">
        <f t="shared" ref="I654" si="11050">H654+((H656-I656)+(H657-I657))*(H654/SUM(H651:H655))</f>
        <v>0</v>
      </c>
      <c r="J654" s="40">
        <f t="shared" ref="J654" si="11051">I654+((I656-J656)+(I657-J657))*(I654/SUM(I651:I655))</f>
        <v>0</v>
      </c>
      <c r="K654" s="40">
        <f t="shared" ref="K654" si="11052">J654+((J656-K656)+(J657-K657))*(J654/SUM(J651:J655))</f>
        <v>0</v>
      </c>
      <c r="L654" s="40">
        <f t="shared" ref="L654" si="11053">K654+((K656-L656)+(K657-L657))*(K654/SUM(K651:K655))</f>
        <v>0</v>
      </c>
      <c r="M654" s="40">
        <f t="shared" ref="M654" si="11054">L654+((L656-M656)+(L657-M657))*(L654/SUM(L651:L655))</f>
        <v>0</v>
      </c>
      <c r="N654" s="40">
        <f t="shared" ref="N654" si="11055">M654+((M656-N656)+(M657-N657))*(M654/SUM(M651:M655))</f>
        <v>0</v>
      </c>
      <c r="O654" s="40">
        <f t="shared" ref="O654" si="11056">N654+((N656-O656)+(N657-O657))*(N654/SUM(N651:N655))</f>
        <v>0</v>
      </c>
      <c r="P654" s="40">
        <f t="shared" ref="P654" si="11057">O654+((O656-P656)+(O657-P657))*(O654/SUM(O651:O655))</f>
        <v>0</v>
      </c>
      <c r="Q654" s="40">
        <f t="shared" ref="Q654" si="11058">P654+((P656-Q656)+(P657-Q657))*(P654/SUM(P651:P655))</f>
        <v>0</v>
      </c>
      <c r="R654" s="40">
        <f t="shared" ref="R654" si="11059">Q654+((Q656-R656)+(Q657-R657))*(Q654/SUM(Q651:Q655))</f>
        <v>0</v>
      </c>
      <c r="S654" s="40">
        <f t="shared" ref="S654" si="11060">R654+((R656-S656)+(R657-S657))*(R654/SUM(R651:R655))</f>
        <v>0</v>
      </c>
      <c r="T654" s="40">
        <f t="shared" ref="T654" si="11061">S654+((S656-T656)+(S657-T657))*(S654/SUM(S651:S655))</f>
        <v>0</v>
      </c>
      <c r="U654" s="40">
        <f t="shared" ref="U654" si="11062">T654+((T656-U656)+(T657-U657))*(T654/SUM(T651:T655))</f>
        <v>0</v>
      </c>
      <c r="V654" s="40">
        <f t="shared" ref="V654" si="11063">U654+((U656-V656)+(U657-V657))*(U654/SUM(U651:U655))</f>
        <v>0</v>
      </c>
      <c r="W654" s="40">
        <f t="shared" ref="W654" si="11064">V654+((V656-W656)+(V657-W657))*(V654/SUM(V651:V655))</f>
        <v>0</v>
      </c>
      <c r="X654" s="40">
        <f t="shared" ref="X654" si="11065">W654+((W656-X656)+(W657-X657))*(W654/SUM(W651:W655))</f>
        <v>0</v>
      </c>
      <c r="Y654" s="40">
        <f t="shared" ref="Y654" si="11066">X654+((X656-Y656)+(X657-Y657))*(X654/SUM(X651:X655))</f>
        <v>0</v>
      </c>
      <c r="Z654" s="40">
        <f t="shared" ref="Z654" si="11067">Y654+((Y656-Z656)+(Y657-Z657))*(Y654/SUM(Y651:Y655))</f>
        <v>0</v>
      </c>
      <c r="AA654" s="40">
        <f t="shared" ref="AA654" si="11068">Z654+((Z656-AA656)+(Z657-AA657))*(Z654/SUM(Z651:Z655))</f>
        <v>0</v>
      </c>
      <c r="AB654" s="40">
        <f t="shared" ref="AB654" si="11069">AA654+((AA656-AB656)+(AA657-AB657))*(AA654/SUM(AA651:AA655))</f>
        <v>0</v>
      </c>
      <c r="AC654" s="40">
        <f t="shared" ref="AC654" si="11070">AB654+((AB656-AC656)+(AB657-AC657))*(AB654/SUM(AB651:AB655))</f>
        <v>0</v>
      </c>
      <c r="AD654" s="40">
        <f t="shared" ref="AD654" si="11071">AC654+((AC656-AD656)+(AC657-AD657))*(AC654/SUM(AC651:AC655))</f>
        <v>0</v>
      </c>
      <c r="AE654" s="40">
        <f t="shared" ref="AE654" si="11072">AD654+((AD656-AE656)+(AD657-AE657))*(AD654/SUM(AD651:AD655))</f>
        <v>0</v>
      </c>
      <c r="AF654" s="40">
        <f t="shared" ref="AF654" si="11073">AE654+((AE656-AF656)+(AE657-AF657))*(AE654/SUM(AE651:AE655))</f>
        <v>0</v>
      </c>
      <c r="AG654" s="40">
        <f t="shared" ref="AG654" si="11074">AF654+((AF656-AG656)+(AF657-AG657))*(AF654/SUM(AF651:AF655))</f>
        <v>0</v>
      </c>
      <c r="AH654" s="40">
        <f t="shared" ref="AH654" si="11075">AG654+((AG656-AH656)+(AG657-AH657))*(AG654/SUM(AG651:AG655))</f>
        <v>0</v>
      </c>
      <c r="AI654" s="40">
        <f t="shared" ref="AI654" si="11076">AH654+((AH656-AI656)+(AH657-AI657))*(AH654/SUM(AH651:AH655))</f>
        <v>0</v>
      </c>
      <c r="AJ654" s="40">
        <f t="shared" ref="AJ654" si="11077">AI654+((AI656-AJ656)+(AI657-AJ657))*(AI654/SUM(AI651:AI655))</f>
        <v>0</v>
      </c>
      <c r="AK654" s="40">
        <f t="shared" ref="AK654" si="11078">AJ654+((AJ656-AK656)+(AJ657-AK657))*(AJ654/SUM(AJ651:AJ655))</f>
        <v>0</v>
      </c>
      <c r="AL654" s="40">
        <f t="shared" ref="AL654" si="11079">AK654+((AK656-AL656)+(AK657-AL657))*(AK654/SUM(AK651:AK655))</f>
        <v>0</v>
      </c>
      <c r="AM654" s="40">
        <f t="shared" ref="AM654" si="11080">AL654+((AL656-AM656)+(AL657-AM657))*(AL654/SUM(AL651:AL655))</f>
        <v>0</v>
      </c>
      <c r="AN654" s="40">
        <f t="shared" ref="AN654" si="11081">AM654+((AM656-AN656)+(AM657-AN657))*(AM654/SUM(AM651:AM655))</f>
        <v>0</v>
      </c>
      <c r="AO654" s="40">
        <f t="shared" ref="AO654" si="11082">AN654+((AN656-AO656)+(AN657-AO657))*(AN654/SUM(AN651:AN655))</f>
        <v>0</v>
      </c>
      <c r="AP654" s="40">
        <f t="shared" ref="AP654" si="11083">AO654+((AO656-AP656)+(AO657-AP657))*(AO654/SUM(AO651:AO655))</f>
        <v>0</v>
      </c>
      <c r="AQ654" s="40">
        <f t="shared" ref="AQ654" si="11084">AP654+((AP656-AQ656)+(AP657-AQ657))*(AP654/SUM(AP651:AP655))</f>
        <v>0</v>
      </c>
      <c r="AR654" s="40">
        <f t="shared" ref="AR654" si="11085">AQ654+((AQ656-AR656)+(AQ657-AR657))*(AQ654/SUM(AQ651:AQ655))</f>
        <v>0</v>
      </c>
      <c r="AS654" s="41">
        <f t="shared" ref="AS654" si="11086">AR654+((AR656-AS656)+(AR657-AS657))*(AR654/SUM(AR651:AR655))</f>
        <v>0</v>
      </c>
      <c r="AU654" s="10" cm="1">
        <f t="array" ref="AU654">IF($D654="","",INDEX('Data - CO2'!$B$5:$AP$53,MATCH(Kulturmodeller!$D654,'Data - CO2'!$A$5:$A$53,0),AU$20)*E654)</f>
        <v>0</v>
      </c>
      <c r="AV654" cm="1">
        <f t="array" ref="AV654">IF($D654="","",INDEX('Data - CO2'!$B$5:$AP$53,MATCH(Kulturmodeller!$D654,'Data - CO2'!$A$5:$A$53,0),AV$20)*F654)</f>
        <v>0</v>
      </c>
      <c r="AW654" cm="1">
        <f t="array" ref="AW654">IF($D654="","",INDEX('Data - CO2'!$B$5:$AP$53,MATCH(Kulturmodeller!$D654,'Data - CO2'!$A$5:$A$53,0),AW$20)*G654)</f>
        <v>0</v>
      </c>
      <c r="AX654" cm="1">
        <f t="array" ref="AX654">IF($D654="","",INDEX('Data - CO2'!$B$5:$AP$53,MATCH(Kulturmodeller!$D654,'Data - CO2'!$A$5:$A$53,0),AX$20)*H654)</f>
        <v>0</v>
      </c>
      <c r="AY654" cm="1">
        <f t="array" ref="AY654">IF($D654="","",INDEX('Data - CO2'!$B$5:$AP$53,MATCH(Kulturmodeller!$D654,'Data - CO2'!$A$5:$A$53,0),AY$20)*I654)</f>
        <v>0</v>
      </c>
      <c r="AZ654" cm="1">
        <f t="array" ref="AZ654">IF($D654="","",INDEX('Data - CO2'!$B$5:$AP$53,MATCH(Kulturmodeller!$D654,'Data - CO2'!$A$5:$A$53,0),AZ$20)*J654*$B650)</f>
        <v>0</v>
      </c>
      <c r="BA654" cm="1">
        <f t="array" ref="BA654">IF($D654="","",INDEX('Data - CO2'!$B$5:$AP$53,MATCH(Kulturmodeller!$D654,'Data - CO2'!$A$5:$A$53,0),BA$20)*K654*$B650)</f>
        <v>0</v>
      </c>
      <c r="BB654" cm="1">
        <f t="array" ref="BB654">IF($D654="","",INDEX('Data - CO2'!$B$5:$AP$53,MATCH(Kulturmodeller!$D654,'Data - CO2'!$A$5:$A$53,0),BB$20)*L654*$B650)</f>
        <v>0</v>
      </c>
      <c r="BC654" cm="1">
        <f t="array" ref="BC654">IF($D654="","",INDEX('Data - CO2'!$B$5:$AP$53,MATCH(Kulturmodeller!$D654,'Data - CO2'!$A$5:$A$53,0),BC$20)*M654*$B650)</f>
        <v>0</v>
      </c>
      <c r="BD654" cm="1">
        <f t="array" ref="BD654">IF($D654="","",INDEX('Data - CO2'!$B$5:$AP$53,MATCH(Kulturmodeller!$D654,'Data - CO2'!$A$5:$A$53,0),BD$20)*N654*$B650)</f>
        <v>0</v>
      </c>
      <c r="BE654" cm="1">
        <f t="array" ref="BE654">IF($D654="","",INDEX('Data - CO2'!$B$5:$AP$53,MATCH(Kulturmodeller!$D654,'Data - CO2'!$A$5:$A$53,0),BE$20)*O654*$B650)</f>
        <v>0</v>
      </c>
      <c r="BF654" cm="1">
        <f t="array" ref="BF654">IF($D654="","",INDEX('Data - CO2'!$B$5:$AP$53,MATCH(Kulturmodeller!$D654,'Data - CO2'!$A$5:$A$53,0),BF$20)*P654*$B650)</f>
        <v>0</v>
      </c>
      <c r="BG654" cm="1">
        <f t="array" ref="BG654">IF($D654="","",INDEX('Data - CO2'!$B$5:$AP$53,MATCH(Kulturmodeller!$D654,'Data - CO2'!$A$5:$A$53,0),BG$20)*Q654*$B650)</f>
        <v>0</v>
      </c>
      <c r="BH654" cm="1">
        <f t="array" ref="BH654">IF($D654="","",INDEX('Data - CO2'!$B$5:$AP$53,MATCH(Kulturmodeller!$D654,'Data - CO2'!$A$5:$A$53,0),BH$20)*R654*$B650)</f>
        <v>0</v>
      </c>
      <c r="BI654" cm="1">
        <f t="array" ref="BI654">IF($D654="","",INDEX('Data - CO2'!$B$5:$AP$53,MATCH(Kulturmodeller!$D654,'Data - CO2'!$A$5:$A$53,0),BI$20)*S654*$B650)</f>
        <v>0</v>
      </c>
      <c r="BJ654" cm="1">
        <f t="array" ref="BJ654">IF($D654="","",INDEX('Data - CO2'!$B$5:$AP$53,MATCH(Kulturmodeller!$D654,'Data - CO2'!$A$5:$A$53,0),BJ$20)*T654*$B650)</f>
        <v>0</v>
      </c>
      <c r="BK654" cm="1">
        <f t="array" ref="BK654">IF($D654="","",INDEX('Data - CO2'!$B$5:$AP$53,MATCH(Kulturmodeller!$D654,'Data - CO2'!$A$5:$A$53,0),BK$20)*U654*$B650)</f>
        <v>0</v>
      </c>
      <c r="BL654" cm="1">
        <f t="array" ref="BL654">IF($D654="","",INDEX('Data - CO2'!$B$5:$AP$53,MATCH(Kulturmodeller!$D654,'Data - CO2'!$A$5:$A$53,0),BL$20)*V654*$B650)</f>
        <v>0</v>
      </c>
      <c r="BM654" cm="1">
        <f t="array" ref="BM654">IF($D654="","",INDEX('Data - CO2'!$B$5:$AP$53,MATCH(Kulturmodeller!$D654,'Data - CO2'!$A$5:$A$53,0),BM$20)*W654*$B650)</f>
        <v>0</v>
      </c>
      <c r="BN654" cm="1">
        <f t="array" ref="BN654">IF($D654="","",INDEX('Data - CO2'!$B$5:$AP$53,MATCH(Kulturmodeller!$D654,'Data - CO2'!$A$5:$A$53,0),BN$20)*X654*$B650)</f>
        <v>0</v>
      </c>
      <c r="BO654" cm="1">
        <f t="array" ref="BO654">IF($D654="","",INDEX('Data - CO2'!$B$5:$AP$53,MATCH(Kulturmodeller!$D654,'Data - CO2'!$A$5:$A$53,0),BO$20)*Y654*$B650)</f>
        <v>0</v>
      </c>
      <c r="BP654" cm="1">
        <f t="array" ref="BP654">IF($D654="","",INDEX('Data - CO2'!$B$5:$AP$53,MATCH(Kulturmodeller!$D654,'Data - CO2'!$A$5:$A$53,0),BP$20)*Z654*$B650)</f>
        <v>0</v>
      </c>
      <c r="BQ654" cm="1">
        <f t="array" ref="BQ654">IF($D654="","",INDEX('Data - CO2'!$B$5:$AP$53,MATCH(Kulturmodeller!$D654,'Data - CO2'!$A$5:$A$53,0),BQ$20)*AA654*$B650)</f>
        <v>0</v>
      </c>
      <c r="BR654" cm="1">
        <f t="array" ref="BR654">IF($D654="","",INDEX('Data - CO2'!$B$5:$AP$53,MATCH(Kulturmodeller!$D654,'Data - CO2'!$A$5:$A$53,0),BR$20)*AB654*$B650)</f>
        <v>0</v>
      </c>
      <c r="BS654" cm="1">
        <f t="array" ref="BS654">IF($D654="","",INDEX('Data - CO2'!$B$5:$AP$53,MATCH(Kulturmodeller!$D654,'Data - CO2'!$A$5:$A$53,0),BS$20)*AC654*$B650)</f>
        <v>0</v>
      </c>
      <c r="BT654" cm="1">
        <f t="array" ref="BT654">IF($D654="","",INDEX('Data - CO2'!$B$5:$AP$53,MATCH(Kulturmodeller!$D654,'Data - CO2'!$A$5:$A$53,0),BT$20)*AD654*$B650)</f>
        <v>0</v>
      </c>
      <c r="BU654" cm="1">
        <f t="array" ref="BU654">IF($D654="","",INDEX('Data - CO2'!$B$5:$AP$53,MATCH(Kulturmodeller!$D654,'Data - CO2'!$A$5:$A$53,0),BU$20)*AE654*$B650)</f>
        <v>0</v>
      </c>
      <c r="BV654" cm="1">
        <f t="array" ref="BV654">IF($D654="","",INDEX('Data - CO2'!$B$5:$AP$53,MATCH(Kulturmodeller!$D654,'Data - CO2'!$A$5:$A$53,0),BV$20)*AF654*$B650)</f>
        <v>0</v>
      </c>
      <c r="BW654" cm="1">
        <f t="array" ref="BW654">IF($D654="","",INDEX('Data - CO2'!$B$5:$AP$53,MATCH(Kulturmodeller!$D654,'Data - CO2'!$A$5:$A$53,0),BW$20)*AG654*$B650)</f>
        <v>0</v>
      </c>
      <c r="BX654" cm="1">
        <f t="array" ref="BX654">IF($D654="","",INDEX('Data - CO2'!$B$5:$AP$53,MATCH(Kulturmodeller!$D654,'Data - CO2'!$A$5:$A$53,0),BX$20)*AH654*$B650)</f>
        <v>0</v>
      </c>
      <c r="BY654" cm="1">
        <f t="array" ref="BY654">IF($D654="","",INDEX('Data - CO2'!$B$5:$AP$53,MATCH(Kulturmodeller!$D654,'Data - CO2'!$A$5:$A$53,0),BY$20)*AI654*$B650)</f>
        <v>0</v>
      </c>
      <c r="BZ654" cm="1">
        <f t="array" ref="BZ654">IF($D654="","",INDEX('Data - CO2'!$B$5:$AP$53,MATCH(Kulturmodeller!$D654,'Data - CO2'!$A$5:$A$53,0),BZ$20)*AJ654*$B650)</f>
        <v>0</v>
      </c>
      <c r="CA654" cm="1">
        <f t="array" ref="CA654">IF($D654="","",INDEX('Data - CO2'!$B$5:$AP$53,MATCH(Kulturmodeller!$D654,'Data - CO2'!$A$5:$A$53,0),CA$20)*AK654*$B650)</f>
        <v>0</v>
      </c>
      <c r="CB654" cm="1">
        <f t="array" ref="CB654">IF($D654="","",INDEX('Data - CO2'!$B$5:$AP$53,MATCH(Kulturmodeller!$D654,'Data - CO2'!$A$5:$A$53,0),CB$20)*AL654*$B650)</f>
        <v>0</v>
      </c>
      <c r="CC654" cm="1">
        <f t="array" ref="CC654">IF($D654="","",INDEX('Data - CO2'!$B$5:$AP$53,MATCH(Kulturmodeller!$D654,'Data - CO2'!$A$5:$A$53,0),CC$20)*AM654*$B650)</f>
        <v>0</v>
      </c>
      <c r="CD654" cm="1">
        <f t="array" ref="CD654">IF($D654="","",INDEX('Data - CO2'!$B$5:$AP$53,MATCH(Kulturmodeller!$D654,'Data - CO2'!$A$5:$A$53,0),CD$20)*AN654*$B650)</f>
        <v>0</v>
      </c>
      <c r="CE654" cm="1">
        <f t="array" ref="CE654">IF($D654="","",INDEX('Data - CO2'!$B$5:$AP$53,MATCH(Kulturmodeller!$D654,'Data - CO2'!$A$5:$A$53,0),CE$20)*AO654*$B650)</f>
        <v>0</v>
      </c>
      <c r="CF654" cm="1">
        <f t="array" ref="CF654">IF($D654="","",INDEX('Data - CO2'!$B$5:$AP$53,MATCH(Kulturmodeller!$D654,'Data - CO2'!$A$5:$A$53,0),CF$20)*AP654*$B650)</f>
        <v>0</v>
      </c>
      <c r="CG654" cm="1">
        <f t="array" ref="CG654">IF($D654="","",INDEX('Data - CO2'!$B$5:$AP$53,MATCH(Kulturmodeller!$D654,'Data - CO2'!$A$5:$A$53,0),CG$20)*AQ654*$B650)</f>
        <v>0</v>
      </c>
      <c r="CH654" cm="1">
        <f t="array" ref="CH654">IF($D654="","",INDEX('Data - CO2'!$B$5:$AP$53,MATCH(Kulturmodeller!$D654,'Data - CO2'!$A$5:$A$53,0),CH$20)*AR654*$B650)</f>
        <v>0</v>
      </c>
      <c r="CI654" s="11" cm="1">
        <f t="array" ref="CI654">IF($D654="","",INDEX('Data - CO2'!$B$5:$AP$53,MATCH(Kulturmodeller!$D654,'Data - CO2'!$A$5:$A$53,0),CI$20)*AS654*$B650)</f>
        <v>0</v>
      </c>
    </row>
    <row r="655" spans="1:87" x14ac:dyDescent="0.3">
      <c r="A655" s="42" t="s">
        <v>85</v>
      </c>
      <c r="B655" s="42"/>
      <c r="C655" s="124">
        <f>'Katalog over Kulturmodeller '!F223</f>
        <v>0</v>
      </c>
      <c r="D655" s="129"/>
      <c r="E655" s="140">
        <f>'Katalog over Kulturmodeller '!W223</f>
        <v>0</v>
      </c>
      <c r="F655" s="46">
        <f>E655+((E656-F656)+(E657-F657))*(E655/SUM(E651:E655))</f>
        <v>0</v>
      </c>
      <c r="G655" s="46">
        <f t="shared" ref="G655" si="11087">F655+((F656-G656)+(F657-G657))*(F655/SUM(F651:F655))</f>
        <v>0</v>
      </c>
      <c r="H655" s="46">
        <f t="shared" ref="H655" si="11088">G655+((G656-H656)+(G657-H657))*(G655/SUM(G651:G655))</f>
        <v>0</v>
      </c>
      <c r="I655" s="46">
        <f t="shared" ref="I655" si="11089">H655+((H656-I656)+(H657-I657))*(H655/SUM(H651:H655))</f>
        <v>0</v>
      </c>
      <c r="J655" s="46">
        <f t="shared" ref="J655" si="11090">I655+((I656-J656)+(I657-J657))*(I655/SUM(I651:I655))</f>
        <v>0</v>
      </c>
      <c r="K655" s="46">
        <f t="shared" ref="K655" si="11091">J655+((J656-K656)+(J657-K657))*(J655/SUM(J651:J655))</f>
        <v>0</v>
      </c>
      <c r="L655" s="46">
        <f t="shared" ref="L655" si="11092">K655+((K656-L656)+(K657-L657))*(K655/SUM(K651:K655))</f>
        <v>0</v>
      </c>
      <c r="M655" s="46">
        <f t="shared" ref="M655" si="11093">L655+((L656-M656)+(L657-M657))*(L655/SUM(L651:L655))</f>
        <v>0</v>
      </c>
      <c r="N655" s="46">
        <f t="shared" ref="N655" si="11094">M655+((M656-N656)+(M657-N657))*(M655/SUM(M651:M655))</f>
        <v>0</v>
      </c>
      <c r="O655" s="46">
        <f t="shared" ref="O655" si="11095">N655+((N656-O656)+(N657-O657))*(N655/SUM(N651:N655))</f>
        <v>0</v>
      </c>
      <c r="P655" s="46">
        <f t="shared" ref="P655" si="11096">O655+((O656-P656)+(O657-P657))*(O655/SUM(O651:O655))</f>
        <v>0</v>
      </c>
      <c r="Q655" s="46">
        <f t="shared" ref="Q655" si="11097">P655+((P656-Q656)+(P657-Q657))*(P655/SUM(P651:P655))</f>
        <v>0</v>
      </c>
      <c r="R655" s="46">
        <f t="shared" ref="R655" si="11098">Q655+((Q656-R656)+(Q657-R657))*(Q655/SUM(Q651:Q655))</f>
        <v>0</v>
      </c>
      <c r="S655" s="46">
        <f t="shared" ref="S655" si="11099">R655+((R656-S656)+(R657-S657))*(R655/SUM(R651:R655))</f>
        <v>0</v>
      </c>
      <c r="T655" s="46">
        <f t="shared" ref="T655" si="11100">S655+((S656-T656)+(S657-T657))*(S655/SUM(S651:S655))</f>
        <v>0</v>
      </c>
      <c r="U655" s="46">
        <f t="shared" ref="U655" si="11101">T655+((T656-U656)+(T657-U657))*(T655/SUM(T651:T655))</f>
        <v>0</v>
      </c>
      <c r="V655" s="46">
        <f t="shared" ref="V655" si="11102">U655+((U656-V656)+(U657-V657))*(U655/SUM(U651:U655))</f>
        <v>0</v>
      </c>
      <c r="W655" s="46">
        <f t="shared" ref="W655" si="11103">V655+((V656-W656)+(V657-W657))*(V655/SUM(V651:V655))</f>
        <v>0</v>
      </c>
      <c r="X655" s="46">
        <f t="shared" ref="X655" si="11104">W655+((W656-X656)+(W657-X657))*(W655/SUM(W651:W655))</f>
        <v>0</v>
      </c>
      <c r="Y655" s="46">
        <f t="shared" ref="Y655" si="11105">X655+((X656-Y656)+(X657-Y657))*(X655/SUM(X651:X655))</f>
        <v>0</v>
      </c>
      <c r="Z655" s="46">
        <f t="shared" ref="Z655" si="11106">Y655+((Y656-Z656)+(Y657-Z657))*(Y655/SUM(Y651:Y655))</f>
        <v>0</v>
      </c>
      <c r="AA655" s="46">
        <f t="shared" ref="AA655" si="11107">Z655+((Z656-AA656)+(Z657-AA657))*(Z655/SUM(Z651:Z655))</f>
        <v>0</v>
      </c>
      <c r="AB655" s="46">
        <f t="shared" ref="AB655" si="11108">AA655+((AA656-AB656)+(AA657-AB657))*(AA655/SUM(AA651:AA655))</f>
        <v>0</v>
      </c>
      <c r="AC655" s="46">
        <f t="shared" ref="AC655" si="11109">AB655+((AB656-AC656)+(AB657-AC657))*(AB655/SUM(AB651:AB655))</f>
        <v>0</v>
      </c>
      <c r="AD655" s="46">
        <f t="shared" ref="AD655" si="11110">AC655+((AC656-AD656)+(AC657-AD657))*(AC655/SUM(AC651:AC655))</f>
        <v>0</v>
      </c>
      <c r="AE655" s="46">
        <f t="shared" ref="AE655" si="11111">AD655+((AD656-AE656)+(AD657-AE657))*(AD655/SUM(AD651:AD655))</f>
        <v>0</v>
      </c>
      <c r="AF655" s="46">
        <f t="shared" ref="AF655" si="11112">AE655+((AE656-AF656)+(AE657-AF657))*(AE655/SUM(AE651:AE655))</f>
        <v>0</v>
      </c>
      <c r="AG655" s="46">
        <f t="shared" ref="AG655" si="11113">AF655+((AF656-AG656)+(AF657-AG657))*(AF655/SUM(AF651:AF655))</f>
        <v>0</v>
      </c>
      <c r="AH655" s="46">
        <f t="shared" ref="AH655" si="11114">AG655+((AG656-AH656)+(AG657-AH657))*(AG655/SUM(AG651:AG655))</f>
        <v>0</v>
      </c>
      <c r="AI655" s="46">
        <f t="shared" ref="AI655" si="11115">AH655+((AH656-AI656)+(AH657-AI657))*(AH655/SUM(AH651:AH655))</f>
        <v>0</v>
      </c>
      <c r="AJ655" s="46">
        <f t="shared" ref="AJ655" si="11116">AI655+((AI656-AJ656)+(AI657-AJ657))*(AI655/SUM(AI651:AI655))</f>
        <v>0</v>
      </c>
      <c r="AK655" s="46">
        <f t="shared" ref="AK655" si="11117">AJ655+((AJ656-AK656)+(AJ657-AK657))*(AJ655/SUM(AJ651:AJ655))</f>
        <v>0</v>
      </c>
      <c r="AL655" s="46">
        <f t="shared" ref="AL655" si="11118">AK655+((AK656-AL656)+(AK657-AL657))*(AK655/SUM(AK651:AK655))</f>
        <v>0</v>
      </c>
      <c r="AM655" s="46">
        <f t="shared" ref="AM655" si="11119">AL655+((AL656-AM656)+(AL657-AM657))*(AL655/SUM(AL651:AL655))</f>
        <v>0</v>
      </c>
      <c r="AN655" s="46">
        <f t="shared" ref="AN655" si="11120">AM655+((AM656-AN656)+(AM657-AN657))*(AM655/SUM(AM651:AM655))</f>
        <v>0</v>
      </c>
      <c r="AO655" s="46">
        <f t="shared" ref="AO655" si="11121">AN655+((AN656-AO656)+(AN657-AO657))*(AN655/SUM(AN651:AN655))</f>
        <v>0</v>
      </c>
      <c r="AP655" s="46">
        <f t="shared" ref="AP655" si="11122">AO655+((AO656-AP656)+(AO657-AP657))*(AO655/SUM(AO651:AO655))</f>
        <v>0</v>
      </c>
      <c r="AQ655" s="46">
        <f t="shared" ref="AQ655" si="11123">AP655+((AP656-AQ656)+(AP657-AQ657))*(AP655/SUM(AP651:AP655))</f>
        <v>0</v>
      </c>
      <c r="AR655" s="46">
        <f t="shared" ref="AR655" si="11124">AQ655+((AQ656-AR656)+(AQ657-AR657))*(AQ655/SUM(AQ651:AQ655))</f>
        <v>0</v>
      </c>
      <c r="AS655" s="47">
        <f t="shared" ref="AS655" si="11125">AR655+((AR656-AS656)+(AR657-AS657))*(AR655/SUM(AR651:AR655))</f>
        <v>0</v>
      </c>
      <c r="AU655" s="10" t="str" cm="1">
        <f t="array" ref="AU655">IF($D655="","",INDEX('Data - CO2'!$B$5:$AP$53,MATCH(Kulturmodeller!$D655,'Data - CO2'!$A$5:$A$53,0),AU$20)*E655)</f>
        <v/>
      </c>
      <c r="AV655" t="str" cm="1">
        <f t="array" ref="AV655">IF($D655="","",INDEX('Data - CO2'!$B$5:$AP$53,MATCH(Kulturmodeller!$D655,'Data - CO2'!$A$5:$A$53,0),AV$20)*F655)</f>
        <v/>
      </c>
      <c r="AW655" t="str" cm="1">
        <f t="array" ref="AW655">IF($D655="","",INDEX('Data - CO2'!$B$5:$AP$53,MATCH(Kulturmodeller!$D655,'Data - CO2'!$A$5:$A$53,0),AW$20)*G655)</f>
        <v/>
      </c>
      <c r="AX655" t="str" cm="1">
        <f t="array" ref="AX655">IF($D655="","",INDEX('Data - CO2'!$B$5:$AP$53,MATCH(Kulturmodeller!$D655,'Data - CO2'!$A$5:$A$53,0),AX$20)*H655)</f>
        <v/>
      </c>
      <c r="AY655" t="str" cm="1">
        <f t="array" ref="AY655">IF($D655="","",INDEX('Data - CO2'!$B$5:$AP$53,MATCH(Kulturmodeller!$D655,'Data - CO2'!$A$5:$A$53,0),AY$20)*I655)</f>
        <v/>
      </c>
      <c r="AZ655" t="str" cm="1">
        <f t="array" ref="AZ655">IF($D655="","",INDEX('Data - CO2'!$B$5:$AP$53,MATCH(Kulturmodeller!$D655,'Data - CO2'!$A$5:$A$53,0),AZ$20)*J655*$B650)</f>
        <v/>
      </c>
      <c r="BA655" t="str" cm="1">
        <f t="array" ref="BA655">IF($D655="","",INDEX('Data - CO2'!$B$5:$AP$53,MATCH(Kulturmodeller!$D655,'Data - CO2'!$A$5:$A$53,0),BA$20)*K655*$B650)</f>
        <v/>
      </c>
      <c r="BB655" t="str" cm="1">
        <f t="array" ref="BB655">IF($D655="","",INDEX('Data - CO2'!$B$5:$AP$53,MATCH(Kulturmodeller!$D655,'Data - CO2'!$A$5:$A$53,0),BB$20)*L655*$B650)</f>
        <v/>
      </c>
      <c r="BC655" t="str" cm="1">
        <f t="array" ref="BC655">IF($D655="","",INDEX('Data - CO2'!$B$5:$AP$53,MATCH(Kulturmodeller!$D655,'Data - CO2'!$A$5:$A$53,0),BC$20)*M655*$B650)</f>
        <v/>
      </c>
      <c r="BD655" t="str" cm="1">
        <f t="array" ref="BD655">IF($D655="","",INDEX('Data - CO2'!$B$5:$AP$53,MATCH(Kulturmodeller!$D655,'Data - CO2'!$A$5:$A$53,0),BD$20)*N655*$B650)</f>
        <v/>
      </c>
      <c r="BE655" t="str" cm="1">
        <f t="array" ref="BE655">IF($D655="","",INDEX('Data - CO2'!$B$5:$AP$53,MATCH(Kulturmodeller!$D655,'Data - CO2'!$A$5:$A$53,0),BE$20)*O655*$B650)</f>
        <v/>
      </c>
      <c r="BF655" t="str" cm="1">
        <f t="array" ref="BF655">IF($D655="","",INDEX('Data - CO2'!$B$5:$AP$53,MATCH(Kulturmodeller!$D655,'Data - CO2'!$A$5:$A$53,0),BF$20)*P655*$B650)</f>
        <v/>
      </c>
      <c r="BG655" t="str" cm="1">
        <f t="array" ref="BG655">IF($D655="","",INDEX('Data - CO2'!$B$5:$AP$53,MATCH(Kulturmodeller!$D655,'Data - CO2'!$A$5:$A$53,0),BG$20)*Q655*$B650)</f>
        <v/>
      </c>
      <c r="BH655" t="str" cm="1">
        <f t="array" ref="BH655">IF($D655="","",INDEX('Data - CO2'!$B$5:$AP$53,MATCH(Kulturmodeller!$D655,'Data - CO2'!$A$5:$A$53,0),BH$20)*R655*$B650)</f>
        <v/>
      </c>
      <c r="BI655" t="str" cm="1">
        <f t="array" ref="BI655">IF($D655="","",INDEX('Data - CO2'!$B$5:$AP$53,MATCH(Kulturmodeller!$D655,'Data - CO2'!$A$5:$A$53,0),BI$20)*S655*$B650)</f>
        <v/>
      </c>
      <c r="BJ655" t="str" cm="1">
        <f t="array" ref="BJ655">IF($D655="","",INDEX('Data - CO2'!$B$5:$AP$53,MATCH(Kulturmodeller!$D655,'Data - CO2'!$A$5:$A$53,0),BJ$20)*T655*$B650)</f>
        <v/>
      </c>
      <c r="BK655" t="str" cm="1">
        <f t="array" ref="BK655">IF($D655="","",INDEX('Data - CO2'!$B$5:$AP$53,MATCH(Kulturmodeller!$D655,'Data - CO2'!$A$5:$A$53,0),BK$20)*U655*$B650)</f>
        <v/>
      </c>
      <c r="BL655" t="str" cm="1">
        <f t="array" ref="BL655">IF($D655="","",INDEX('Data - CO2'!$B$5:$AP$53,MATCH(Kulturmodeller!$D655,'Data - CO2'!$A$5:$A$53,0),BL$20)*V655*$B650)</f>
        <v/>
      </c>
      <c r="BM655" t="str" cm="1">
        <f t="array" ref="BM655">IF($D655="","",INDEX('Data - CO2'!$B$5:$AP$53,MATCH(Kulturmodeller!$D655,'Data - CO2'!$A$5:$A$53,0),BM$20)*W655*$B650)</f>
        <v/>
      </c>
      <c r="BN655" t="str" cm="1">
        <f t="array" ref="BN655">IF($D655="","",INDEX('Data - CO2'!$B$5:$AP$53,MATCH(Kulturmodeller!$D655,'Data - CO2'!$A$5:$A$53,0),BN$20)*X655*$B650)</f>
        <v/>
      </c>
      <c r="BO655" t="str" cm="1">
        <f t="array" ref="BO655">IF($D655="","",INDEX('Data - CO2'!$B$5:$AP$53,MATCH(Kulturmodeller!$D655,'Data - CO2'!$A$5:$A$53,0),BO$20)*Y655*$B650)</f>
        <v/>
      </c>
      <c r="BP655" t="str" cm="1">
        <f t="array" ref="BP655">IF($D655="","",INDEX('Data - CO2'!$B$5:$AP$53,MATCH(Kulturmodeller!$D655,'Data - CO2'!$A$5:$A$53,0),BP$20)*Z655*$B650)</f>
        <v/>
      </c>
      <c r="BQ655" t="str" cm="1">
        <f t="array" ref="BQ655">IF($D655="","",INDEX('Data - CO2'!$B$5:$AP$53,MATCH(Kulturmodeller!$D655,'Data - CO2'!$A$5:$A$53,0),BQ$20)*AA655*$B650)</f>
        <v/>
      </c>
      <c r="BR655" t="str" cm="1">
        <f t="array" ref="BR655">IF($D655="","",INDEX('Data - CO2'!$B$5:$AP$53,MATCH(Kulturmodeller!$D655,'Data - CO2'!$A$5:$A$53,0),BR$20)*AB655*$B650)</f>
        <v/>
      </c>
      <c r="BS655" t="str" cm="1">
        <f t="array" ref="BS655">IF($D655="","",INDEX('Data - CO2'!$B$5:$AP$53,MATCH(Kulturmodeller!$D655,'Data - CO2'!$A$5:$A$53,0),BS$20)*AC655*$B650)</f>
        <v/>
      </c>
      <c r="BT655" t="str" cm="1">
        <f t="array" ref="BT655">IF($D655="","",INDEX('Data - CO2'!$B$5:$AP$53,MATCH(Kulturmodeller!$D655,'Data - CO2'!$A$5:$A$53,0),BT$20)*AD655*$B650)</f>
        <v/>
      </c>
      <c r="BU655" t="str" cm="1">
        <f t="array" ref="BU655">IF($D655="","",INDEX('Data - CO2'!$B$5:$AP$53,MATCH(Kulturmodeller!$D655,'Data - CO2'!$A$5:$A$53,0),BU$20)*AE655*$B650)</f>
        <v/>
      </c>
      <c r="BV655" t="str" cm="1">
        <f t="array" ref="BV655">IF($D655="","",INDEX('Data - CO2'!$B$5:$AP$53,MATCH(Kulturmodeller!$D655,'Data - CO2'!$A$5:$A$53,0),BV$20)*AF655*$B650)</f>
        <v/>
      </c>
      <c r="BW655" t="str" cm="1">
        <f t="array" ref="BW655">IF($D655="","",INDEX('Data - CO2'!$B$5:$AP$53,MATCH(Kulturmodeller!$D655,'Data - CO2'!$A$5:$A$53,0),BW$20)*AG655*$B650)</f>
        <v/>
      </c>
      <c r="BX655" t="str" cm="1">
        <f t="array" ref="BX655">IF($D655="","",INDEX('Data - CO2'!$B$5:$AP$53,MATCH(Kulturmodeller!$D655,'Data - CO2'!$A$5:$A$53,0),BX$20)*AH655*$B650)</f>
        <v/>
      </c>
      <c r="BY655" t="str" cm="1">
        <f t="array" ref="BY655">IF($D655="","",INDEX('Data - CO2'!$B$5:$AP$53,MATCH(Kulturmodeller!$D655,'Data - CO2'!$A$5:$A$53,0),BY$20)*AI655*$B650)</f>
        <v/>
      </c>
      <c r="BZ655" t="str" cm="1">
        <f t="array" ref="BZ655">IF($D655="","",INDEX('Data - CO2'!$B$5:$AP$53,MATCH(Kulturmodeller!$D655,'Data - CO2'!$A$5:$A$53,0),BZ$20)*AJ655*$B650)</f>
        <v/>
      </c>
      <c r="CA655" t="str" cm="1">
        <f t="array" ref="CA655">IF($D655="","",INDEX('Data - CO2'!$B$5:$AP$53,MATCH(Kulturmodeller!$D655,'Data - CO2'!$A$5:$A$53,0),CA$20)*AK655*$B650)</f>
        <v/>
      </c>
      <c r="CB655" t="str" cm="1">
        <f t="array" ref="CB655">IF($D655="","",INDEX('Data - CO2'!$B$5:$AP$53,MATCH(Kulturmodeller!$D655,'Data - CO2'!$A$5:$A$53,0),CB$20)*AL655*$B650)</f>
        <v/>
      </c>
      <c r="CC655" t="str" cm="1">
        <f t="array" ref="CC655">IF($D655="","",INDEX('Data - CO2'!$B$5:$AP$53,MATCH(Kulturmodeller!$D655,'Data - CO2'!$A$5:$A$53,0),CC$20)*AM655*$B650)</f>
        <v/>
      </c>
      <c r="CD655" t="str" cm="1">
        <f t="array" ref="CD655">IF($D655="","",INDEX('Data - CO2'!$B$5:$AP$53,MATCH(Kulturmodeller!$D655,'Data - CO2'!$A$5:$A$53,0),CD$20)*AN655*$B650)</f>
        <v/>
      </c>
      <c r="CE655" t="str" cm="1">
        <f t="array" ref="CE655">IF($D655="","",INDEX('Data - CO2'!$B$5:$AP$53,MATCH(Kulturmodeller!$D655,'Data - CO2'!$A$5:$A$53,0),CE$20)*AO655*$B650)</f>
        <v/>
      </c>
      <c r="CF655" t="str" cm="1">
        <f t="array" ref="CF655">IF($D655="","",INDEX('Data - CO2'!$B$5:$AP$53,MATCH(Kulturmodeller!$D655,'Data - CO2'!$A$5:$A$53,0),CF$20)*AP655*$B650)</f>
        <v/>
      </c>
      <c r="CG655" t="str" cm="1">
        <f t="array" ref="CG655">IF($D655="","",INDEX('Data - CO2'!$B$5:$AP$53,MATCH(Kulturmodeller!$D655,'Data - CO2'!$A$5:$A$53,0),CG$20)*AQ655*$B650)</f>
        <v/>
      </c>
      <c r="CH655" t="str" cm="1">
        <f t="array" ref="CH655">IF($D655="","",INDEX('Data - CO2'!$B$5:$AP$53,MATCH(Kulturmodeller!$D655,'Data - CO2'!$A$5:$A$53,0),CH$20)*AR655*$B650)</f>
        <v/>
      </c>
      <c r="CI655" s="11" t="str" cm="1">
        <f t="array" ref="CI655">IF($D655="","",INDEX('Data - CO2'!$B$5:$AP$53,MATCH(Kulturmodeller!$D655,'Data - CO2'!$A$5:$A$53,0),CI$20)*AS655*$B650)</f>
        <v/>
      </c>
    </row>
    <row r="656" spans="1:87" x14ac:dyDescent="0.3">
      <c r="A656" s="351" t="s">
        <v>637</v>
      </c>
      <c r="B656" s="49"/>
      <c r="C656" s="130" t="str">
        <f>'Katalog over Kulturmodeller '!F224</f>
        <v>Valgfri</v>
      </c>
      <c r="D656" s="131" t="s">
        <v>58</v>
      </c>
      <c r="E656" s="139">
        <f>'Katalog over Kulturmodeller '!W224</f>
        <v>0.1</v>
      </c>
      <c r="F656" s="40">
        <f>E656</f>
        <v>0.1</v>
      </c>
      <c r="G656" s="40">
        <f t="shared" ref="G656:G657" si="11126">F656</f>
        <v>0.1</v>
      </c>
      <c r="H656" s="40">
        <f>G656*2/3</f>
        <v>6.6666666666666666E-2</v>
      </c>
      <c r="I656" s="40">
        <f>H656*0.5</f>
        <v>3.3333333333333333E-2</v>
      </c>
      <c r="J656" s="40">
        <v>0</v>
      </c>
      <c r="K656" s="40">
        <f t="shared" ref="K656:K657" si="11127">J656</f>
        <v>0</v>
      </c>
      <c r="L656" s="40">
        <f t="shared" ref="L656:L657" si="11128">K656</f>
        <v>0</v>
      </c>
      <c r="M656" s="40">
        <f t="shared" ref="M656:M657" si="11129">L656</f>
        <v>0</v>
      </c>
      <c r="N656" s="40">
        <f t="shared" ref="N656:N657" si="11130">M656</f>
        <v>0</v>
      </c>
      <c r="O656" s="40">
        <f t="shared" ref="O656:O657" si="11131">N656</f>
        <v>0</v>
      </c>
      <c r="P656" s="40">
        <f t="shared" ref="P656:P657" si="11132">O656</f>
        <v>0</v>
      </c>
      <c r="Q656" s="40">
        <f t="shared" ref="Q656:Q657" si="11133">P656</f>
        <v>0</v>
      </c>
      <c r="R656" s="40">
        <f t="shared" ref="R656:R657" si="11134">Q656</f>
        <v>0</v>
      </c>
      <c r="S656" s="40">
        <f t="shared" ref="S656:S657" si="11135">R656</f>
        <v>0</v>
      </c>
      <c r="T656" s="40">
        <f t="shared" ref="T656:T657" si="11136">S656</f>
        <v>0</v>
      </c>
      <c r="U656" s="40">
        <f t="shared" ref="U656:U657" si="11137">T656</f>
        <v>0</v>
      </c>
      <c r="V656" s="40">
        <f t="shared" ref="V656:V657" si="11138">U656</f>
        <v>0</v>
      </c>
      <c r="W656" s="40">
        <f t="shared" ref="W656:W657" si="11139">V656</f>
        <v>0</v>
      </c>
      <c r="X656" s="40">
        <f t="shared" ref="X656:X657" si="11140">W656</f>
        <v>0</v>
      </c>
      <c r="Y656" s="40">
        <f t="shared" ref="Y656:Y657" si="11141">X656</f>
        <v>0</v>
      </c>
      <c r="Z656" s="40">
        <f t="shared" ref="Z656:Z657" si="11142">Y656</f>
        <v>0</v>
      </c>
      <c r="AA656" s="40">
        <f t="shared" ref="AA656:AA657" si="11143">Z656</f>
        <v>0</v>
      </c>
      <c r="AB656" s="40">
        <f t="shared" ref="AB656:AB657" si="11144">AA656</f>
        <v>0</v>
      </c>
      <c r="AC656" s="40">
        <f t="shared" ref="AC656:AC657" si="11145">AB656</f>
        <v>0</v>
      </c>
      <c r="AD656" s="40">
        <f t="shared" ref="AD656:AD657" si="11146">AC656</f>
        <v>0</v>
      </c>
      <c r="AE656" s="40">
        <f t="shared" ref="AE656:AE657" si="11147">AD656</f>
        <v>0</v>
      </c>
      <c r="AF656" s="40">
        <f t="shared" ref="AF656:AF657" si="11148">AE656</f>
        <v>0</v>
      </c>
      <c r="AG656" s="40">
        <f t="shared" ref="AG656:AG657" si="11149">AF656</f>
        <v>0</v>
      </c>
      <c r="AH656" s="40">
        <f t="shared" ref="AH656:AH657" si="11150">AG656</f>
        <v>0</v>
      </c>
      <c r="AI656" s="40">
        <f t="shared" ref="AI656:AI657" si="11151">AH656</f>
        <v>0</v>
      </c>
      <c r="AJ656" s="40">
        <f t="shared" ref="AJ656:AJ657" si="11152">AI656</f>
        <v>0</v>
      </c>
      <c r="AK656" s="40">
        <f t="shared" ref="AK656:AK657" si="11153">AJ656</f>
        <v>0</v>
      </c>
      <c r="AL656" s="40">
        <f t="shared" ref="AL656:AL657" si="11154">AK656</f>
        <v>0</v>
      </c>
      <c r="AM656" s="40">
        <f t="shared" ref="AM656:AM657" si="11155">AL656</f>
        <v>0</v>
      </c>
      <c r="AN656" s="40">
        <f t="shared" ref="AN656:AN657" si="11156">AM656</f>
        <v>0</v>
      </c>
      <c r="AO656" s="40">
        <f t="shared" ref="AO656:AO657" si="11157">AN656</f>
        <v>0</v>
      </c>
      <c r="AP656" s="40">
        <f t="shared" ref="AP656:AP657" si="11158">AO656</f>
        <v>0</v>
      </c>
      <c r="AQ656" s="40">
        <f t="shared" ref="AQ656:AQ657" si="11159">AP656</f>
        <v>0</v>
      </c>
      <c r="AR656" s="40">
        <f t="shared" ref="AR656:AR657" si="11160">AQ656</f>
        <v>0</v>
      </c>
      <c r="AS656" s="41">
        <f t="shared" ref="AS656:AS657" si="11161">AR656</f>
        <v>0</v>
      </c>
      <c r="AU656" s="10" cm="1">
        <f t="array" ref="AU656">IF($D656="","",INDEX('Data - CO2'!$B$5:$AP$53,MATCH(Kulturmodeller!$D656,'Data - CO2'!$A$5:$A$53,0),AU$20)*E656)</f>
        <v>0</v>
      </c>
      <c r="AV656" cm="1">
        <f t="array" ref="AV656">IF($D656="","",INDEX('Data - CO2'!$B$5:$AP$53,MATCH(Kulturmodeller!$D656,'Data - CO2'!$A$5:$A$53,0),AV$20)*F656)</f>
        <v>0.88136465041360701</v>
      </c>
      <c r="AW656" cm="1">
        <f t="array" ref="AW656">IF($D656="","",INDEX('Data - CO2'!$B$5:$AP$53,MATCH(Kulturmodeller!$D656,'Data - CO2'!$A$5:$A$53,0),AW$20)*G656)</f>
        <v>5.1741980743614837</v>
      </c>
      <c r="AX656" cm="1">
        <f t="array" ref="AX656">IF($D656="","",INDEX('Data - CO2'!$B$5:$AP$53,MATCH(Kulturmodeller!$D656,'Data - CO2'!$A$5:$A$53,0),AX$20)*H656)</f>
        <v>6.3399497186418801</v>
      </c>
      <c r="AY656" cm="1">
        <f t="array" ref="AY656">IF($D656="","",INDEX('Data - CO2'!$B$5:$AP$53,MATCH(Kulturmodeller!$D656,'Data - CO2'!$A$5:$A$53,0),AY$20)*I656)</f>
        <v>5.0032133321812431</v>
      </c>
      <c r="AZ656" cm="1">
        <f t="array" ref="AZ656">IF($D656="","",INDEX('Data - CO2'!$B$5:$AP$53,MATCH(Kulturmodeller!$D656,'Data - CO2'!$A$5:$A$53,0),AZ$20)*J656*$B650)</f>
        <v>0</v>
      </c>
      <c r="BA656" cm="1">
        <f t="array" ref="BA656">IF($D656="","",INDEX('Data - CO2'!$B$5:$AP$53,MATCH(Kulturmodeller!$D656,'Data - CO2'!$A$5:$A$53,0),BA$20)*K656*$B650)</f>
        <v>0</v>
      </c>
      <c r="BB656" cm="1">
        <f t="array" ref="BB656">IF($D656="","",INDEX('Data - CO2'!$B$5:$AP$53,MATCH(Kulturmodeller!$D656,'Data - CO2'!$A$5:$A$53,0),BB$20)*L656*$B650)</f>
        <v>0</v>
      </c>
      <c r="BC656" cm="1">
        <f t="array" ref="BC656">IF($D656="","",INDEX('Data - CO2'!$B$5:$AP$53,MATCH(Kulturmodeller!$D656,'Data - CO2'!$A$5:$A$53,0),BC$20)*M656*$B650)</f>
        <v>0</v>
      </c>
      <c r="BD656" cm="1">
        <f t="array" ref="BD656">IF($D656="","",INDEX('Data - CO2'!$B$5:$AP$53,MATCH(Kulturmodeller!$D656,'Data - CO2'!$A$5:$A$53,0),BD$20)*N656*$B650)</f>
        <v>0</v>
      </c>
      <c r="BE656" cm="1">
        <f t="array" ref="BE656">IF($D656="","",INDEX('Data - CO2'!$B$5:$AP$53,MATCH(Kulturmodeller!$D656,'Data - CO2'!$A$5:$A$53,0),BE$20)*O656*$B650)</f>
        <v>0</v>
      </c>
      <c r="BF656" cm="1">
        <f t="array" ref="BF656">IF($D656="","",INDEX('Data - CO2'!$B$5:$AP$53,MATCH(Kulturmodeller!$D656,'Data - CO2'!$A$5:$A$53,0),BF$20)*P656*$B650)</f>
        <v>0</v>
      </c>
      <c r="BG656" cm="1">
        <f t="array" ref="BG656">IF($D656="","",INDEX('Data - CO2'!$B$5:$AP$53,MATCH(Kulturmodeller!$D656,'Data - CO2'!$A$5:$A$53,0),BG$20)*Q656*$B650)</f>
        <v>0</v>
      </c>
      <c r="BH656" cm="1">
        <f t="array" ref="BH656">IF($D656="","",INDEX('Data - CO2'!$B$5:$AP$53,MATCH(Kulturmodeller!$D656,'Data - CO2'!$A$5:$A$53,0),BH$20)*R656*$B650)</f>
        <v>0</v>
      </c>
      <c r="BI656" cm="1">
        <f t="array" ref="BI656">IF($D656="","",INDEX('Data - CO2'!$B$5:$AP$53,MATCH(Kulturmodeller!$D656,'Data - CO2'!$A$5:$A$53,0),BI$20)*S656*$B650)</f>
        <v>0</v>
      </c>
      <c r="BJ656" cm="1">
        <f t="array" ref="BJ656">IF($D656="","",INDEX('Data - CO2'!$B$5:$AP$53,MATCH(Kulturmodeller!$D656,'Data - CO2'!$A$5:$A$53,0),BJ$20)*T656*$B650)</f>
        <v>0</v>
      </c>
      <c r="BK656" cm="1">
        <f t="array" ref="BK656">IF($D656="","",INDEX('Data - CO2'!$B$5:$AP$53,MATCH(Kulturmodeller!$D656,'Data - CO2'!$A$5:$A$53,0),BK$20)*U656*$B650)</f>
        <v>0</v>
      </c>
      <c r="BL656" cm="1">
        <f t="array" ref="BL656">IF($D656="","",INDEX('Data - CO2'!$B$5:$AP$53,MATCH(Kulturmodeller!$D656,'Data - CO2'!$A$5:$A$53,0),BL$20)*V656*$B650)</f>
        <v>0</v>
      </c>
      <c r="BM656" cm="1">
        <f t="array" ref="BM656">IF($D656="","",INDEX('Data - CO2'!$B$5:$AP$53,MATCH(Kulturmodeller!$D656,'Data - CO2'!$A$5:$A$53,0),BM$20)*W656*$B650)</f>
        <v>0</v>
      </c>
      <c r="BN656" cm="1">
        <f t="array" ref="BN656">IF($D656="","",INDEX('Data - CO2'!$B$5:$AP$53,MATCH(Kulturmodeller!$D656,'Data - CO2'!$A$5:$A$53,0),BN$20)*X656*$B650)</f>
        <v>0</v>
      </c>
      <c r="BO656" cm="1">
        <f t="array" ref="BO656">IF($D656="","",INDEX('Data - CO2'!$B$5:$AP$53,MATCH(Kulturmodeller!$D656,'Data - CO2'!$A$5:$A$53,0),BO$20)*Y656*$B650)</f>
        <v>0</v>
      </c>
      <c r="BP656" cm="1">
        <f t="array" ref="BP656">IF($D656="","",INDEX('Data - CO2'!$B$5:$AP$53,MATCH(Kulturmodeller!$D656,'Data - CO2'!$A$5:$A$53,0),BP$20)*Z656*$B650)</f>
        <v>0</v>
      </c>
      <c r="BQ656" cm="1">
        <f t="array" ref="BQ656">IF($D656="","",INDEX('Data - CO2'!$B$5:$AP$53,MATCH(Kulturmodeller!$D656,'Data - CO2'!$A$5:$A$53,0),BQ$20)*AA656*$B650)</f>
        <v>0</v>
      </c>
      <c r="BR656" cm="1">
        <f t="array" ref="BR656">IF($D656="","",INDEX('Data - CO2'!$B$5:$AP$53,MATCH(Kulturmodeller!$D656,'Data - CO2'!$A$5:$A$53,0),BR$20)*AB656*$B650)</f>
        <v>0</v>
      </c>
      <c r="BS656" cm="1">
        <f t="array" ref="BS656">IF($D656="","",INDEX('Data - CO2'!$B$5:$AP$53,MATCH(Kulturmodeller!$D656,'Data - CO2'!$A$5:$A$53,0),BS$20)*AC656*$B650)</f>
        <v>0</v>
      </c>
      <c r="BT656" cm="1">
        <f t="array" ref="BT656">IF($D656="","",INDEX('Data - CO2'!$B$5:$AP$53,MATCH(Kulturmodeller!$D656,'Data - CO2'!$A$5:$A$53,0),BT$20)*AD656*$B650)</f>
        <v>0</v>
      </c>
      <c r="BU656" cm="1">
        <f t="array" ref="BU656">IF($D656="","",INDEX('Data - CO2'!$B$5:$AP$53,MATCH(Kulturmodeller!$D656,'Data - CO2'!$A$5:$A$53,0),BU$20)*AE656*$B650)</f>
        <v>0</v>
      </c>
      <c r="BV656" cm="1">
        <f t="array" ref="BV656">IF($D656="","",INDEX('Data - CO2'!$B$5:$AP$53,MATCH(Kulturmodeller!$D656,'Data - CO2'!$A$5:$A$53,0),BV$20)*AF656*$B650)</f>
        <v>0</v>
      </c>
      <c r="BW656" cm="1">
        <f t="array" ref="BW656">IF($D656="","",INDEX('Data - CO2'!$B$5:$AP$53,MATCH(Kulturmodeller!$D656,'Data - CO2'!$A$5:$A$53,0),BW$20)*AG656*$B650)</f>
        <v>0</v>
      </c>
      <c r="BX656" cm="1">
        <f t="array" ref="BX656">IF($D656="","",INDEX('Data - CO2'!$B$5:$AP$53,MATCH(Kulturmodeller!$D656,'Data - CO2'!$A$5:$A$53,0),BX$20)*AH656*$B650)</f>
        <v>0</v>
      </c>
      <c r="BY656" cm="1">
        <f t="array" ref="BY656">IF($D656="","",INDEX('Data - CO2'!$B$5:$AP$53,MATCH(Kulturmodeller!$D656,'Data - CO2'!$A$5:$A$53,0),BY$20)*AI656*$B650)</f>
        <v>0</v>
      </c>
      <c r="BZ656" cm="1">
        <f t="array" ref="BZ656">IF($D656="","",INDEX('Data - CO2'!$B$5:$AP$53,MATCH(Kulturmodeller!$D656,'Data - CO2'!$A$5:$A$53,0),BZ$20)*AJ656*$B650)</f>
        <v>0</v>
      </c>
      <c r="CA656" cm="1">
        <f t="array" ref="CA656">IF($D656="","",INDEX('Data - CO2'!$B$5:$AP$53,MATCH(Kulturmodeller!$D656,'Data - CO2'!$A$5:$A$53,0),CA$20)*AK656*$B650)</f>
        <v>0</v>
      </c>
      <c r="CB656" cm="1">
        <f t="array" ref="CB656">IF($D656="","",INDEX('Data - CO2'!$B$5:$AP$53,MATCH(Kulturmodeller!$D656,'Data - CO2'!$A$5:$A$53,0),CB$20)*AL656*$B650)</f>
        <v>0</v>
      </c>
      <c r="CC656" cm="1">
        <f t="array" ref="CC656">IF($D656="","",INDEX('Data - CO2'!$B$5:$AP$53,MATCH(Kulturmodeller!$D656,'Data - CO2'!$A$5:$A$53,0),CC$20)*AM656*$B650)</f>
        <v>0</v>
      </c>
      <c r="CD656" cm="1">
        <f t="array" ref="CD656">IF($D656="","",INDEX('Data - CO2'!$B$5:$AP$53,MATCH(Kulturmodeller!$D656,'Data - CO2'!$A$5:$A$53,0),CD$20)*AN656*$B650)</f>
        <v>0</v>
      </c>
      <c r="CE656" cm="1">
        <f t="array" ref="CE656">IF($D656="","",INDEX('Data - CO2'!$B$5:$AP$53,MATCH(Kulturmodeller!$D656,'Data - CO2'!$A$5:$A$53,0),CE$20)*AO656*$B650)</f>
        <v>0</v>
      </c>
      <c r="CF656" cm="1">
        <f t="array" ref="CF656">IF($D656="","",INDEX('Data - CO2'!$B$5:$AP$53,MATCH(Kulturmodeller!$D656,'Data - CO2'!$A$5:$A$53,0),CF$20)*AP656*$B650)</f>
        <v>0</v>
      </c>
      <c r="CG656" cm="1">
        <f t="array" ref="CG656">IF($D656="","",INDEX('Data - CO2'!$B$5:$AP$53,MATCH(Kulturmodeller!$D656,'Data - CO2'!$A$5:$A$53,0),CG$20)*AQ656*$B650)</f>
        <v>0</v>
      </c>
      <c r="CH656" cm="1">
        <f t="array" ref="CH656">IF($D656="","",INDEX('Data - CO2'!$B$5:$AP$53,MATCH(Kulturmodeller!$D656,'Data - CO2'!$A$5:$A$53,0),CH$20)*AR656*$B650)</f>
        <v>0</v>
      </c>
      <c r="CI656" s="11" cm="1">
        <f t="array" ref="CI656">IF($D656="","",INDEX('Data - CO2'!$B$5:$AP$53,MATCH(Kulturmodeller!$D656,'Data - CO2'!$A$5:$A$53,0),CI$20)*AS656*$B650)</f>
        <v>0</v>
      </c>
    </row>
    <row r="657" spans="1:87" x14ac:dyDescent="0.3">
      <c r="A657" s="346" t="s">
        <v>638</v>
      </c>
      <c r="B657" s="42"/>
      <c r="C657" s="128" t="str">
        <f>'Katalog over Kulturmodeller '!F225</f>
        <v>Juletræer (NGR)</v>
      </c>
      <c r="D657" s="129" t="s">
        <v>633</v>
      </c>
      <c r="E657" s="140">
        <f>'Katalog over Kulturmodeller '!W225</f>
        <v>0</v>
      </c>
      <c r="F657" s="40">
        <f>E657</f>
        <v>0</v>
      </c>
      <c r="G657" s="40">
        <f t="shared" si="11126"/>
        <v>0</v>
      </c>
      <c r="H657" s="40">
        <f>G657*2/3</f>
        <v>0</v>
      </c>
      <c r="I657" s="40">
        <f>H657*0.5</f>
        <v>0</v>
      </c>
      <c r="J657" s="40">
        <v>0</v>
      </c>
      <c r="K657" s="40">
        <f t="shared" si="11127"/>
        <v>0</v>
      </c>
      <c r="L657" s="40">
        <f t="shared" si="11128"/>
        <v>0</v>
      </c>
      <c r="M657" s="40">
        <f t="shared" si="11129"/>
        <v>0</v>
      </c>
      <c r="N657" s="40">
        <f t="shared" si="11130"/>
        <v>0</v>
      </c>
      <c r="O657" s="40">
        <f t="shared" si="11131"/>
        <v>0</v>
      </c>
      <c r="P657" s="40">
        <f t="shared" si="11132"/>
        <v>0</v>
      </c>
      <c r="Q657" s="40">
        <f t="shared" si="11133"/>
        <v>0</v>
      </c>
      <c r="R657" s="40">
        <f t="shared" si="11134"/>
        <v>0</v>
      </c>
      <c r="S657" s="40">
        <f t="shared" si="11135"/>
        <v>0</v>
      </c>
      <c r="T657" s="40">
        <f t="shared" si="11136"/>
        <v>0</v>
      </c>
      <c r="U657" s="40">
        <f t="shared" si="11137"/>
        <v>0</v>
      </c>
      <c r="V657" s="40">
        <f t="shared" si="11138"/>
        <v>0</v>
      </c>
      <c r="W657" s="40">
        <f t="shared" si="11139"/>
        <v>0</v>
      </c>
      <c r="X657" s="40">
        <f t="shared" si="11140"/>
        <v>0</v>
      </c>
      <c r="Y657" s="40">
        <f t="shared" si="11141"/>
        <v>0</v>
      </c>
      <c r="Z657" s="40">
        <f t="shared" si="11142"/>
        <v>0</v>
      </c>
      <c r="AA657" s="40">
        <f t="shared" si="11143"/>
        <v>0</v>
      </c>
      <c r="AB657" s="40">
        <f t="shared" si="11144"/>
        <v>0</v>
      </c>
      <c r="AC657" s="40">
        <f t="shared" si="11145"/>
        <v>0</v>
      </c>
      <c r="AD657" s="40">
        <f t="shared" si="11146"/>
        <v>0</v>
      </c>
      <c r="AE657" s="40">
        <f t="shared" si="11147"/>
        <v>0</v>
      </c>
      <c r="AF657" s="40">
        <f t="shared" si="11148"/>
        <v>0</v>
      </c>
      <c r="AG657" s="40">
        <f t="shared" si="11149"/>
        <v>0</v>
      </c>
      <c r="AH657" s="40">
        <f t="shared" si="11150"/>
        <v>0</v>
      </c>
      <c r="AI657" s="40">
        <f t="shared" si="11151"/>
        <v>0</v>
      </c>
      <c r="AJ657" s="40">
        <f t="shared" si="11152"/>
        <v>0</v>
      </c>
      <c r="AK657" s="40">
        <f t="shared" si="11153"/>
        <v>0</v>
      </c>
      <c r="AL657" s="40">
        <f t="shared" si="11154"/>
        <v>0</v>
      </c>
      <c r="AM657" s="40">
        <f t="shared" si="11155"/>
        <v>0</v>
      </c>
      <c r="AN657" s="40">
        <f t="shared" si="11156"/>
        <v>0</v>
      </c>
      <c r="AO657" s="40">
        <f t="shared" si="11157"/>
        <v>0</v>
      </c>
      <c r="AP657" s="40">
        <f t="shared" si="11158"/>
        <v>0</v>
      </c>
      <c r="AQ657" s="40">
        <f t="shared" si="11159"/>
        <v>0</v>
      </c>
      <c r="AR657" s="40">
        <f t="shared" si="11160"/>
        <v>0</v>
      </c>
      <c r="AS657" s="41">
        <f t="shared" si="11161"/>
        <v>0</v>
      </c>
      <c r="AU657" s="12" cm="1">
        <f t="array" ref="AU657">IF($D657="","",INDEX('Data - CO2'!$B$5:$AP$53,MATCH(Kulturmodeller!$D657,'Data - CO2'!$A$5:$A$53,0),AU$20)*E657)</f>
        <v>0</v>
      </c>
      <c r="AV657" s="3" cm="1">
        <f t="array" ref="AV657">IF($D657="","",INDEX('Data - CO2'!$B$5:$AP$53,MATCH(Kulturmodeller!$D657,'Data - CO2'!$A$5:$A$53,0),AV$20)*F657)</f>
        <v>0</v>
      </c>
      <c r="AW657" s="3" cm="1">
        <f t="array" ref="AW657">IF($D657="","",INDEX('Data - CO2'!$B$5:$AP$53,MATCH(Kulturmodeller!$D657,'Data - CO2'!$A$5:$A$53,0),AW$20)*G657)</f>
        <v>0</v>
      </c>
      <c r="AX657" s="3" cm="1">
        <f t="array" ref="AX657">IF($D657="","",INDEX('Data - CO2'!$B$5:$AP$53,MATCH(Kulturmodeller!$D657,'Data - CO2'!$A$5:$A$53,0),AX$20)*H657)</f>
        <v>0</v>
      </c>
      <c r="AY657" s="3" cm="1">
        <f t="array" ref="AY657">IF($D657="","",INDEX('Data - CO2'!$B$5:$AP$53,MATCH(Kulturmodeller!$D657,'Data - CO2'!$A$5:$A$53,0),AY$20)*I657)</f>
        <v>0</v>
      </c>
      <c r="AZ657" s="3" cm="1">
        <f t="array" ref="AZ657">IF($D657="","",INDEX('Data - CO2'!$B$5:$AP$53,MATCH(Kulturmodeller!$D657,'Data - CO2'!$A$5:$A$53,0),AZ$20)*J657*$B650)</f>
        <v>0</v>
      </c>
      <c r="BA657" s="3" cm="1">
        <f t="array" ref="BA657">IF($D657="","",INDEX('Data - CO2'!$B$5:$AP$53,MATCH(Kulturmodeller!$D657,'Data - CO2'!$A$5:$A$53,0),BA$20)*K657*$B650)</f>
        <v>0</v>
      </c>
      <c r="BB657" s="3" cm="1">
        <f t="array" ref="BB657">IF($D657="","",INDEX('Data - CO2'!$B$5:$AP$53,MATCH(Kulturmodeller!$D657,'Data - CO2'!$A$5:$A$53,0),BB$20)*L657*$B650)</f>
        <v>0</v>
      </c>
      <c r="BC657" s="3" cm="1">
        <f t="array" ref="BC657">IF($D657="","",INDEX('Data - CO2'!$B$5:$AP$53,MATCH(Kulturmodeller!$D657,'Data - CO2'!$A$5:$A$53,0),BC$20)*M657*$B650)</f>
        <v>0</v>
      </c>
      <c r="BD657" s="3" cm="1">
        <f t="array" ref="BD657">IF($D657="","",INDEX('Data - CO2'!$B$5:$AP$53,MATCH(Kulturmodeller!$D657,'Data - CO2'!$A$5:$A$53,0),BD$20)*N657*$B650)</f>
        <v>0</v>
      </c>
      <c r="BE657" s="3" cm="1">
        <f t="array" ref="BE657">IF($D657="","",INDEX('Data - CO2'!$B$5:$AP$53,MATCH(Kulturmodeller!$D657,'Data - CO2'!$A$5:$A$53,0),BE$20)*O657*$B650)</f>
        <v>0</v>
      </c>
      <c r="BF657" s="3" cm="1">
        <f t="array" ref="BF657">IF($D657="","",INDEX('Data - CO2'!$B$5:$AP$53,MATCH(Kulturmodeller!$D657,'Data - CO2'!$A$5:$A$53,0),BF$20)*P657*$B650)</f>
        <v>0</v>
      </c>
      <c r="BG657" s="3" cm="1">
        <f t="array" ref="BG657">IF($D657="","",INDEX('Data - CO2'!$B$5:$AP$53,MATCH(Kulturmodeller!$D657,'Data - CO2'!$A$5:$A$53,0),BG$20)*Q657*$B650)</f>
        <v>0</v>
      </c>
      <c r="BH657" s="3" cm="1">
        <f t="array" ref="BH657">IF($D657="","",INDEX('Data - CO2'!$B$5:$AP$53,MATCH(Kulturmodeller!$D657,'Data - CO2'!$A$5:$A$53,0),BH$20)*R657*$B650)</f>
        <v>0</v>
      </c>
      <c r="BI657" s="3" cm="1">
        <f t="array" ref="BI657">IF($D657="","",INDEX('Data - CO2'!$B$5:$AP$53,MATCH(Kulturmodeller!$D657,'Data - CO2'!$A$5:$A$53,0),BI$20)*S657*$B650)</f>
        <v>0</v>
      </c>
      <c r="BJ657" s="3" cm="1">
        <f t="array" ref="BJ657">IF($D657="","",INDEX('Data - CO2'!$B$5:$AP$53,MATCH(Kulturmodeller!$D657,'Data - CO2'!$A$5:$A$53,0),BJ$20)*T657*$B650)</f>
        <v>0</v>
      </c>
      <c r="BK657" s="3" cm="1">
        <f t="array" ref="BK657">IF($D657="","",INDEX('Data - CO2'!$B$5:$AP$53,MATCH(Kulturmodeller!$D657,'Data - CO2'!$A$5:$A$53,0),BK$20)*U657*$B650)</f>
        <v>0</v>
      </c>
      <c r="BL657" s="3" cm="1">
        <f t="array" ref="BL657">IF($D657="","",INDEX('Data - CO2'!$B$5:$AP$53,MATCH(Kulturmodeller!$D657,'Data - CO2'!$A$5:$A$53,0),BL$20)*V657*$B650)</f>
        <v>0</v>
      </c>
      <c r="BM657" s="3" cm="1">
        <f t="array" ref="BM657">IF($D657="","",INDEX('Data - CO2'!$B$5:$AP$53,MATCH(Kulturmodeller!$D657,'Data - CO2'!$A$5:$A$53,0),BM$20)*W657*$B650)</f>
        <v>0</v>
      </c>
      <c r="BN657" s="3" cm="1">
        <f t="array" ref="BN657">IF($D657="","",INDEX('Data - CO2'!$B$5:$AP$53,MATCH(Kulturmodeller!$D657,'Data - CO2'!$A$5:$A$53,0),BN$20)*X657*$B650)</f>
        <v>0</v>
      </c>
      <c r="BO657" s="3" cm="1">
        <f t="array" ref="BO657">IF($D657="","",INDEX('Data - CO2'!$B$5:$AP$53,MATCH(Kulturmodeller!$D657,'Data - CO2'!$A$5:$A$53,0),BO$20)*Y657*$B650)</f>
        <v>0</v>
      </c>
      <c r="BP657" s="3" cm="1">
        <f t="array" ref="BP657">IF($D657="","",INDEX('Data - CO2'!$B$5:$AP$53,MATCH(Kulturmodeller!$D657,'Data - CO2'!$A$5:$A$53,0),BP$20)*Z657*$B650)</f>
        <v>0</v>
      </c>
      <c r="BQ657" s="3" cm="1">
        <f t="array" ref="BQ657">IF($D657="","",INDEX('Data - CO2'!$B$5:$AP$53,MATCH(Kulturmodeller!$D657,'Data - CO2'!$A$5:$A$53,0),BQ$20)*AA657*$B650)</f>
        <v>0</v>
      </c>
      <c r="BR657" s="3" cm="1">
        <f t="array" ref="BR657">IF($D657="","",INDEX('Data - CO2'!$B$5:$AP$53,MATCH(Kulturmodeller!$D657,'Data - CO2'!$A$5:$A$53,0),BR$20)*AB657*$B650)</f>
        <v>0</v>
      </c>
      <c r="BS657" s="3" cm="1">
        <f t="array" ref="BS657">IF($D657="","",INDEX('Data - CO2'!$B$5:$AP$53,MATCH(Kulturmodeller!$D657,'Data - CO2'!$A$5:$A$53,0),BS$20)*AC657*$B650)</f>
        <v>0</v>
      </c>
      <c r="BT657" s="3" cm="1">
        <f t="array" ref="BT657">IF($D657="","",INDEX('Data - CO2'!$B$5:$AP$53,MATCH(Kulturmodeller!$D657,'Data - CO2'!$A$5:$A$53,0),BT$20)*AD657*$B650)</f>
        <v>0</v>
      </c>
      <c r="BU657" s="3" cm="1">
        <f t="array" ref="BU657">IF($D657="","",INDEX('Data - CO2'!$B$5:$AP$53,MATCH(Kulturmodeller!$D657,'Data - CO2'!$A$5:$A$53,0),BU$20)*AE657*$B650)</f>
        <v>0</v>
      </c>
      <c r="BV657" s="3" cm="1">
        <f t="array" ref="BV657">IF($D657="","",INDEX('Data - CO2'!$B$5:$AP$53,MATCH(Kulturmodeller!$D657,'Data - CO2'!$A$5:$A$53,0),BV$20)*AF657*$B650)</f>
        <v>0</v>
      </c>
      <c r="BW657" s="3" cm="1">
        <f t="array" ref="BW657">IF($D657="","",INDEX('Data - CO2'!$B$5:$AP$53,MATCH(Kulturmodeller!$D657,'Data - CO2'!$A$5:$A$53,0),BW$20)*AG657*$B650)</f>
        <v>0</v>
      </c>
      <c r="BX657" s="3" cm="1">
        <f t="array" ref="BX657">IF($D657="","",INDEX('Data - CO2'!$B$5:$AP$53,MATCH(Kulturmodeller!$D657,'Data - CO2'!$A$5:$A$53,0),BX$20)*AH657*$B650)</f>
        <v>0</v>
      </c>
      <c r="BY657" s="3" cm="1">
        <f t="array" ref="BY657">IF($D657="","",INDEX('Data - CO2'!$B$5:$AP$53,MATCH(Kulturmodeller!$D657,'Data - CO2'!$A$5:$A$53,0),BY$20)*AI657*$B650)</f>
        <v>0</v>
      </c>
      <c r="BZ657" s="3" cm="1">
        <f t="array" ref="BZ657">IF($D657="","",INDEX('Data - CO2'!$B$5:$AP$53,MATCH(Kulturmodeller!$D657,'Data - CO2'!$A$5:$A$53,0),BZ$20)*AJ657*$B650)</f>
        <v>0</v>
      </c>
      <c r="CA657" s="3" cm="1">
        <f t="array" ref="CA657">IF($D657="","",INDEX('Data - CO2'!$B$5:$AP$53,MATCH(Kulturmodeller!$D657,'Data - CO2'!$A$5:$A$53,0),CA$20)*AK657*$B650)</f>
        <v>0</v>
      </c>
      <c r="CB657" s="3" cm="1">
        <f t="array" ref="CB657">IF($D657="","",INDEX('Data - CO2'!$B$5:$AP$53,MATCH(Kulturmodeller!$D657,'Data - CO2'!$A$5:$A$53,0),CB$20)*AL657*$B650)</f>
        <v>0</v>
      </c>
      <c r="CC657" s="3" cm="1">
        <f t="array" ref="CC657">IF($D657="","",INDEX('Data - CO2'!$B$5:$AP$53,MATCH(Kulturmodeller!$D657,'Data - CO2'!$A$5:$A$53,0),CC$20)*AM657*$B650)</f>
        <v>0</v>
      </c>
      <c r="CD657" s="3" cm="1">
        <f t="array" ref="CD657">IF($D657="","",INDEX('Data - CO2'!$B$5:$AP$53,MATCH(Kulturmodeller!$D657,'Data - CO2'!$A$5:$A$53,0),CD$20)*AN657*$B650)</f>
        <v>0</v>
      </c>
      <c r="CE657" s="3" cm="1">
        <f t="array" ref="CE657">IF($D657="","",INDEX('Data - CO2'!$B$5:$AP$53,MATCH(Kulturmodeller!$D657,'Data - CO2'!$A$5:$A$53,0),CE$20)*AO657*$B650)</f>
        <v>0</v>
      </c>
      <c r="CF657" s="3" cm="1">
        <f t="array" ref="CF657">IF($D657="","",INDEX('Data - CO2'!$B$5:$AP$53,MATCH(Kulturmodeller!$D657,'Data - CO2'!$A$5:$A$53,0),CF$20)*AP657*$B650)</f>
        <v>0</v>
      </c>
      <c r="CG657" s="3" cm="1">
        <f t="array" ref="CG657">IF($D657="","",INDEX('Data - CO2'!$B$5:$AP$53,MATCH(Kulturmodeller!$D657,'Data - CO2'!$A$5:$A$53,0),CG$20)*AQ657*$B650)</f>
        <v>0</v>
      </c>
      <c r="CH657" s="3" cm="1">
        <f t="array" ref="CH657">IF($D657="","",INDEX('Data - CO2'!$B$5:$AP$53,MATCH(Kulturmodeller!$D657,'Data - CO2'!$A$5:$A$53,0),CH$20)*AR657*$B650)</f>
        <v>0</v>
      </c>
      <c r="CI657" s="13" cm="1">
        <f t="array" ref="CI657">IF($D657="","",INDEX('Data - CO2'!$B$5:$AP$53,MATCH(Kulturmodeller!$D657,'Data - CO2'!$A$5:$A$53,0),CI$20)*AS657*$B650)</f>
        <v>0</v>
      </c>
    </row>
    <row r="658" spans="1:87" x14ac:dyDescent="0.3">
      <c r="A658" s="33"/>
      <c r="B658" s="33"/>
      <c r="C658" s="33"/>
      <c r="D658" s="10"/>
      <c r="E658" s="479">
        <f>SUM(E651:E657)</f>
        <v>1</v>
      </c>
      <c r="F658" s="108">
        <f>SUM(F651:F657)</f>
        <v>1</v>
      </c>
      <c r="G658" s="109">
        <f>SUM(G651:G657)</f>
        <v>1</v>
      </c>
      <c r="H658" s="109">
        <f t="shared" ref="H658:AS658" si="11162">SUM(H651:H657)</f>
        <v>1</v>
      </c>
      <c r="I658" s="109">
        <f t="shared" si="11162"/>
        <v>0.99999999999999989</v>
      </c>
      <c r="J658" s="109">
        <f t="shared" si="11162"/>
        <v>1</v>
      </c>
      <c r="K658" s="109">
        <f t="shared" si="11162"/>
        <v>1</v>
      </c>
      <c r="L658" s="109">
        <f t="shared" si="11162"/>
        <v>1</v>
      </c>
      <c r="M658" s="109">
        <f t="shared" si="11162"/>
        <v>1</v>
      </c>
      <c r="N658" s="109">
        <f t="shared" si="11162"/>
        <v>1</v>
      </c>
      <c r="O658" s="109">
        <f t="shared" si="11162"/>
        <v>1</v>
      </c>
      <c r="P658" s="109">
        <f t="shared" si="11162"/>
        <v>1</v>
      </c>
      <c r="Q658" s="109">
        <f t="shared" si="11162"/>
        <v>1</v>
      </c>
      <c r="R658" s="109">
        <f t="shared" si="11162"/>
        <v>1</v>
      </c>
      <c r="S658" s="109">
        <f t="shared" si="11162"/>
        <v>1</v>
      </c>
      <c r="T658" s="109">
        <f t="shared" si="11162"/>
        <v>1</v>
      </c>
      <c r="U658" s="109">
        <f t="shared" si="11162"/>
        <v>1</v>
      </c>
      <c r="V658" s="109">
        <f t="shared" si="11162"/>
        <v>1</v>
      </c>
      <c r="W658" s="109">
        <f t="shared" si="11162"/>
        <v>1</v>
      </c>
      <c r="X658" s="109">
        <f t="shared" si="11162"/>
        <v>1</v>
      </c>
      <c r="Y658" s="109">
        <f t="shared" si="11162"/>
        <v>1</v>
      </c>
      <c r="Z658" s="109">
        <f t="shared" si="11162"/>
        <v>1</v>
      </c>
      <c r="AA658" s="109">
        <f t="shared" si="11162"/>
        <v>1</v>
      </c>
      <c r="AB658" s="109">
        <f t="shared" si="11162"/>
        <v>1</v>
      </c>
      <c r="AC658" s="109">
        <f t="shared" si="11162"/>
        <v>1</v>
      </c>
      <c r="AD658" s="109">
        <f t="shared" si="11162"/>
        <v>1</v>
      </c>
      <c r="AE658" s="109">
        <f t="shared" si="11162"/>
        <v>1</v>
      </c>
      <c r="AF658" s="109">
        <f t="shared" si="11162"/>
        <v>1</v>
      </c>
      <c r="AG658" s="109">
        <f t="shared" si="11162"/>
        <v>1</v>
      </c>
      <c r="AH658" s="109">
        <f t="shared" si="11162"/>
        <v>1</v>
      </c>
      <c r="AI658" s="109">
        <f t="shared" si="11162"/>
        <v>1</v>
      </c>
      <c r="AJ658" s="109">
        <f t="shared" si="11162"/>
        <v>1</v>
      </c>
      <c r="AK658" s="109">
        <f t="shared" si="11162"/>
        <v>1</v>
      </c>
      <c r="AL658" s="109">
        <f t="shared" si="11162"/>
        <v>1</v>
      </c>
      <c r="AM658" s="109">
        <f t="shared" si="11162"/>
        <v>1</v>
      </c>
      <c r="AN658" s="109">
        <f t="shared" si="11162"/>
        <v>1</v>
      </c>
      <c r="AO658" s="109">
        <f t="shared" si="11162"/>
        <v>1</v>
      </c>
      <c r="AP658" s="109">
        <f t="shared" si="11162"/>
        <v>1</v>
      </c>
      <c r="AQ658" s="109">
        <f t="shared" si="11162"/>
        <v>1</v>
      </c>
      <c r="AR658" s="109">
        <f t="shared" si="11162"/>
        <v>1</v>
      </c>
      <c r="AS658" s="110">
        <f t="shared" si="11162"/>
        <v>1</v>
      </c>
      <c r="AU658" s="111">
        <f>SUM(AU651:AU657)</f>
        <v>0</v>
      </c>
      <c r="AV658" s="112">
        <f t="shared" ref="AV658:CI658" si="11163">SUM(AV651:AV657)</f>
        <v>5.8528787496333523</v>
      </c>
      <c r="AW658" s="112">
        <f t="shared" si="11163"/>
        <v>34.809794093846975</v>
      </c>
      <c r="AX658" s="112">
        <f t="shared" si="11163"/>
        <v>65.410758468725575</v>
      </c>
      <c r="AY658" s="112">
        <f t="shared" si="11163"/>
        <v>105.82786586596499</v>
      </c>
      <c r="AZ658" s="112">
        <f t="shared" si="11163"/>
        <v>154.50531154213124</v>
      </c>
      <c r="BA658" s="112">
        <f t="shared" si="11163"/>
        <v>190.51252342369696</v>
      </c>
      <c r="BB658" s="112">
        <f t="shared" si="11163"/>
        <v>241.34148416837891</v>
      </c>
      <c r="BC658" s="112">
        <f t="shared" si="11163"/>
        <v>281.26745105680396</v>
      </c>
      <c r="BD658" s="112">
        <f t="shared" si="11163"/>
        <v>321.74929118232637</v>
      </c>
      <c r="BE658" s="112">
        <f t="shared" si="11163"/>
        <v>366.42511800872524</v>
      </c>
      <c r="BF658" s="112">
        <f t="shared" si="11163"/>
        <v>411.52711297305899</v>
      </c>
      <c r="BG658" s="112">
        <f t="shared" si="11163"/>
        <v>457.19350934088379</v>
      </c>
      <c r="BH658" s="112">
        <f t="shared" si="11163"/>
        <v>493.97586585271353</v>
      </c>
      <c r="BI658" s="112">
        <f t="shared" si="11163"/>
        <v>518.04417428719046</v>
      </c>
      <c r="BJ658" s="112">
        <f t="shared" si="11163"/>
        <v>542.41153563400553</v>
      </c>
      <c r="BK658" s="112">
        <f t="shared" si="11163"/>
        <v>565.04145115670462</v>
      </c>
      <c r="BL658" s="112">
        <f t="shared" si="11163"/>
        <v>49.385235859005405</v>
      </c>
      <c r="BM658" s="112">
        <f t="shared" si="11163"/>
        <v>77.964007091377411</v>
      </c>
      <c r="BN658" s="112">
        <f t="shared" si="11163"/>
        <v>109.36798501368534</v>
      </c>
      <c r="BO658" s="112">
        <f t="shared" si="11163"/>
        <v>150.60075168911899</v>
      </c>
      <c r="BP658" s="112">
        <f t="shared" si="11163"/>
        <v>199.31506674837146</v>
      </c>
      <c r="BQ658" s="112">
        <f t="shared" si="11163"/>
        <v>232.08766257759322</v>
      </c>
      <c r="BR658" s="112">
        <f t="shared" si="11163"/>
        <v>278.41509370660646</v>
      </c>
      <c r="BS658" s="112">
        <f t="shared" si="11163"/>
        <v>313.98573748120219</v>
      </c>
      <c r="BT658" s="112">
        <f t="shared" si="11163"/>
        <v>352.89381524947578</v>
      </c>
      <c r="BU658" s="112">
        <f t="shared" si="11163"/>
        <v>395.80967927093104</v>
      </c>
      <c r="BV658" s="112">
        <f t="shared" si="11163"/>
        <v>438.93931529921417</v>
      </c>
      <c r="BW658" s="112">
        <f t="shared" si="11163"/>
        <v>482.32543758440892</v>
      </c>
      <c r="BX658" s="112">
        <f t="shared" si="11163"/>
        <v>460.76300437918422</v>
      </c>
      <c r="BY658" s="112">
        <f t="shared" si="11163"/>
        <v>482.32372635090087</v>
      </c>
      <c r="BZ658" s="112">
        <f t="shared" si="11163"/>
        <v>504.26989752084091</v>
      </c>
      <c r="CA658" s="112">
        <f t="shared" si="11163"/>
        <v>524.69705944287864</v>
      </c>
      <c r="CB658" s="112">
        <f t="shared" si="11163"/>
        <v>9.4247817150099742</v>
      </c>
      <c r="CC658" s="112">
        <f t="shared" si="11163"/>
        <v>41.098977416550689</v>
      </c>
      <c r="CD658" s="112">
        <f t="shared" si="11163"/>
        <v>76.793433109756918</v>
      </c>
      <c r="CE658" s="112">
        <f t="shared" si="11163"/>
        <v>122.40191386353695</v>
      </c>
      <c r="CF658" s="112">
        <f t="shared" si="11163"/>
        <v>172.30295438573037</v>
      </c>
      <c r="CG658" s="112">
        <f t="shared" si="11163"/>
        <v>206.63194396144988</v>
      </c>
      <c r="CH658" s="112">
        <f t="shared" si="11163"/>
        <v>254.74315316075689</v>
      </c>
      <c r="CI658" s="113">
        <f t="shared" si="11163"/>
        <v>292.31151532894813</v>
      </c>
    </row>
    <row r="659" spans="1:87" x14ac:dyDescent="0.3">
      <c r="A659" s="7" t="s">
        <v>86</v>
      </c>
      <c r="B659" s="7"/>
      <c r="C659" s="131"/>
      <c r="D659" s="131"/>
      <c r="E659" s="126"/>
      <c r="F659" s="39">
        <f>E659</f>
        <v>0</v>
      </c>
      <c r="G659" s="40">
        <f t="shared" ref="G659:G660" si="11164">F659</f>
        <v>0</v>
      </c>
      <c r="H659" s="40">
        <f t="shared" ref="H659:H660" si="11165">G659</f>
        <v>0</v>
      </c>
      <c r="I659" s="40">
        <f t="shared" ref="I659:I660" si="11166">H659</f>
        <v>0</v>
      </c>
      <c r="J659" s="40">
        <f t="shared" ref="J659:J660" si="11167">I659</f>
        <v>0</v>
      </c>
      <c r="K659" s="40">
        <f t="shared" ref="K659:K660" si="11168">J659</f>
        <v>0</v>
      </c>
      <c r="L659" s="40">
        <f t="shared" ref="L659:L660" si="11169">K659</f>
        <v>0</v>
      </c>
      <c r="M659" s="40">
        <f t="shared" ref="M659:M660" si="11170">L659</f>
        <v>0</v>
      </c>
      <c r="N659" s="40">
        <f t="shared" ref="N659:N660" si="11171">M659</f>
        <v>0</v>
      </c>
      <c r="O659" s="40">
        <f t="shared" ref="O659:O660" si="11172">N659</f>
        <v>0</v>
      </c>
      <c r="P659" s="40">
        <f t="shared" ref="P659:P660" si="11173">O659</f>
        <v>0</v>
      </c>
      <c r="Q659" s="40">
        <f t="shared" ref="Q659:Q660" si="11174">P659</f>
        <v>0</v>
      </c>
      <c r="R659" s="40">
        <f t="shared" ref="R659:R660" si="11175">Q659</f>
        <v>0</v>
      </c>
      <c r="S659" s="40">
        <f t="shared" ref="S659:S660" si="11176">R659</f>
        <v>0</v>
      </c>
      <c r="T659" s="40">
        <f t="shared" ref="T659:T660" si="11177">S659</f>
        <v>0</v>
      </c>
      <c r="U659" s="40">
        <f t="shared" ref="U659:U660" si="11178">T659</f>
        <v>0</v>
      </c>
      <c r="V659" s="40">
        <f t="shared" ref="V659:V660" si="11179">U659</f>
        <v>0</v>
      </c>
      <c r="W659" s="40">
        <f t="shared" ref="W659:W660" si="11180">V659</f>
        <v>0</v>
      </c>
      <c r="X659" s="40">
        <f t="shared" ref="X659:X660" si="11181">W659</f>
        <v>0</v>
      </c>
      <c r="Y659" s="40">
        <f t="shared" ref="Y659:Y660" si="11182">X659</f>
        <v>0</v>
      </c>
      <c r="Z659" s="40">
        <f t="shared" ref="Z659:Z660" si="11183">Y659</f>
        <v>0</v>
      </c>
      <c r="AA659" s="40">
        <f t="shared" ref="AA659:AA660" si="11184">Z659</f>
        <v>0</v>
      </c>
      <c r="AB659" s="40">
        <f t="shared" ref="AB659:AB660" si="11185">AA659</f>
        <v>0</v>
      </c>
      <c r="AC659" s="40">
        <f t="shared" ref="AC659:AC660" si="11186">AB659</f>
        <v>0</v>
      </c>
      <c r="AD659" s="40">
        <f t="shared" ref="AD659:AD660" si="11187">AC659</f>
        <v>0</v>
      </c>
      <c r="AE659" s="40">
        <f t="shared" ref="AE659:AE660" si="11188">AD659</f>
        <v>0</v>
      </c>
      <c r="AF659" s="40">
        <f t="shared" ref="AF659:AF660" si="11189">AE659</f>
        <v>0</v>
      </c>
      <c r="AG659" s="40">
        <f t="shared" ref="AG659:AG660" si="11190">AF659</f>
        <v>0</v>
      </c>
      <c r="AH659" s="40">
        <f t="shared" ref="AH659:AH660" si="11191">AG659</f>
        <v>0</v>
      </c>
      <c r="AI659" s="40">
        <f t="shared" ref="AI659:AI660" si="11192">AH659</f>
        <v>0</v>
      </c>
      <c r="AJ659" s="40">
        <f t="shared" ref="AJ659:AJ660" si="11193">AI659</f>
        <v>0</v>
      </c>
      <c r="AK659" s="40">
        <f t="shared" ref="AK659:AK660" si="11194">AJ659</f>
        <v>0</v>
      </c>
      <c r="AL659" s="40">
        <f t="shared" ref="AL659:AL660" si="11195">AK659</f>
        <v>0</v>
      </c>
      <c r="AM659" s="40">
        <f t="shared" ref="AM659:AM660" si="11196">AL659</f>
        <v>0</v>
      </c>
      <c r="AN659" s="40">
        <f t="shared" ref="AN659:AN660" si="11197">AM659</f>
        <v>0</v>
      </c>
      <c r="AO659" s="40">
        <f t="shared" ref="AO659:AO660" si="11198">AN659</f>
        <v>0</v>
      </c>
      <c r="AP659" s="40">
        <f t="shared" ref="AP659:AP660" si="11199">AO659</f>
        <v>0</v>
      </c>
      <c r="AQ659" s="40">
        <f t="shared" ref="AQ659:AQ660" si="11200">AP659</f>
        <v>0</v>
      </c>
      <c r="AR659" s="40">
        <f t="shared" ref="AR659:AR660" si="11201">AQ659</f>
        <v>0</v>
      </c>
      <c r="AS659" s="41">
        <f t="shared" ref="AS659:AS660" si="11202">AR659</f>
        <v>0</v>
      </c>
      <c r="AU659" s="10" t="str" cm="1">
        <f t="array" ref="AU659">IF($D659="","",INDEX('Data - CO2'!$B$5:$AP$53,MATCH(Kulturmodeller!$D659,'Data - CO2'!$A$5:$A$53,0),AU$20)*E659)</f>
        <v/>
      </c>
      <c r="AV659" t="str" cm="1">
        <f t="array" ref="AV659">IF($D659="","",INDEX('Data - CO2'!$B$5:$AP$53,MATCH(Kulturmodeller!$D659,'Data - CO2'!$A$5:$A$53,0),AV$20)*F659)</f>
        <v/>
      </c>
      <c r="AW659" t="str" cm="1">
        <f t="array" ref="AW659">IF($D659="","",INDEX('Data - CO2'!$B$5:$AP$53,MATCH(Kulturmodeller!$D659,'Data - CO2'!$A$5:$A$53,0),AW$20)*G659)</f>
        <v/>
      </c>
      <c r="AX659" t="str" cm="1">
        <f t="array" ref="AX659">IF($D659="","",INDEX('Data - CO2'!$B$5:$AP$53,MATCH(Kulturmodeller!$D659,'Data - CO2'!$A$5:$A$53,0),AX$20)*H659)</f>
        <v/>
      </c>
      <c r="AY659" t="str" cm="1">
        <f t="array" ref="AY659">IF($D659="","",INDEX('Data - CO2'!$B$5:$AP$53,MATCH(Kulturmodeller!$D659,'Data - CO2'!$A$5:$A$53,0),AY$20)*I659)</f>
        <v/>
      </c>
      <c r="AZ659" t="str" cm="1">
        <f t="array" ref="AZ659">IF($D659="","",INDEX('Data - CO2'!$B$5:$AP$53,MATCH(Kulturmodeller!$D659,'Data - CO2'!$A$5:$A$53,0),AZ$20)*J659)</f>
        <v/>
      </c>
      <c r="BA659" t="str" cm="1">
        <f t="array" ref="BA659">IF($D659="","",INDEX('Data - CO2'!$B$5:$AP$53,MATCH(Kulturmodeller!$D659,'Data - CO2'!$A$5:$A$53,0),BA$20)*K659)</f>
        <v/>
      </c>
      <c r="BB659" t="str" cm="1">
        <f t="array" ref="BB659">IF($D659="","",INDEX('Data - CO2'!$B$5:$AP$53,MATCH(Kulturmodeller!$D659,'Data - CO2'!$A$5:$A$53,0),BB$20)*L659)</f>
        <v/>
      </c>
      <c r="BC659" t="str" cm="1">
        <f t="array" ref="BC659">IF($D659="","",INDEX('Data - CO2'!$B$5:$AP$53,MATCH(Kulturmodeller!$D659,'Data - CO2'!$A$5:$A$53,0),BC$20)*M659)</f>
        <v/>
      </c>
      <c r="BD659" t="str" cm="1">
        <f t="array" ref="BD659">IF($D659="","",INDEX('Data - CO2'!$B$5:$AP$53,MATCH(Kulturmodeller!$D659,'Data - CO2'!$A$5:$A$53,0),BD$20)*N659)</f>
        <v/>
      </c>
      <c r="BE659" t="str" cm="1">
        <f t="array" ref="BE659">IF($D659="","",INDEX('Data - CO2'!$B$5:$AP$53,MATCH(Kulturmodeller!$D659,'Data - CO2'!$A$5:$A$53,0),BE$20)*O659)</f>
        <v/>
      </c>
      <c r="BF659" t="str" cm="1">
        <f t="array" ref="BF659">IF($D659="","",INDEX('Data - CO2'!$B$5:$AP$53,MATCH(Kulturmodeller!$D659,'Data - CO2'!$A$5:$A$53,0),BF$20)*P659)</f>
        <v/>
      </c>
      <c r="BG659" t="str" cm="1">
        <f t="array" ref="BG659">IF($D659="","",INDEX('Data - CO2'!$B$5:$AP$53,MATCH(Kulturmodeller!$D659,'Data - CO2'!$A$5:$A$53,0),BG$20)*Q659)</f>
        <v/>
      </c>
      <c r="BH659" t="str" cm="1">
        <f t="array" ref="BH659">IF($D659="","",INDEX('Data - CO2'!$B$5:$AP$53,MATCH(Kulturmodeller!$D659,'Data - CO2'!$A$5:$A$53,0),BH$20)*R659)</f>
        <v/>
      </c>
      <c r="BI659" t="str" cm="1">
        <f t="array" ref="BI659">IF($D659="","",INDEX('Data - CO2'!$B$5:$AP$53,MATCH(Kulturmodeller!$D659,'Data - CO2'!$A$5:$A$53,0),BI$20)*S659)</f>
        <v/>
      </c>
      <c r="BJ659" t="str" cm="1">
        <f t="array" ref="BJ659">IF($D659="","",INDEX('Data - CO2'!$B$5:$AP$53,MATCH(Kulturmodeller!$D659,'Data - CO2'!$A$5:$A$53,0),BJ$20)*T659)</f>
        <v/>
      </c>
      <c r="BK659" t="str" cm="1">
        <f t="array" ref="BK659">IF($D659="","",INDEX('Data - CO2'!$B$5:$AP$53,MATCH(Kulturmodeller!$D659,'Data - CO2'!$A$5:$A$53,0),BK$20)*U659)</f>
        <v/>
      </c>
      <c r="BL659" t="str" cm="1">
        <f t="array" ref="BL659">IF($D659="","",INDEX('Data - CO2'!$B$5:$AP$53,MATCH(Kulturmodeller!$D659,'Data - CO2'!$A$5:$A$53,0),BL$20)*V659)</f>
        <v/>
      </c>
      <c r="BM659" t="str" cm="1">
        <f t="array" ref="BM659">IF($D659="","",INDEX('Data - CO2'!$B$5:$AP$53,MATCH(Kulturmodeller!$D659,'Data - CO2'!$A$5:$A$53,0),BM$20)*W659)</f>
        <v/>
      </c>
      <c r="BN659" t="str" cm="1">
        <f t="array" ref="BN659">IF($D659="","",INDEX('Data - CO2'!$B$5:$AP$53,MATCH(Kulturmodeller!$D659,'Data - CO2'!$A$5:$A$53,0),BN$20)*X659)</f>
        <v/>
      </c>
      <c r="BO659" t="str" cm="1">
        <f t="array" ref="BO659">IF($D659="","",INDEX('Data - CO2'!$B$5:$AP$53,MATCH(Kulturmodeller!$D659,'Data - CO2'!$A$5:$A$53,0),BO$20)*Y659)</f>
        <v/>
      </c>
      <c r="BP659" t="str" cm="1">
        <f t="array" ref="BP659">IF($D659="","",INDEX('Data - CO2'!$B$5:$AP$53,MATCH(Kulturmodeller!$D659,'Data - CO2'!$A$5:$A$53,0),BP$20)*Z659)</f>
        <v/>
      </c>
      <c r="BQ659" t="str" cm="1">
        <f t="array" ref="BQ659">IF($D659="","",INDEX('Data - CO2'!$B$5:$AP$53,MATCH(Kulturmodeller!$D659,'Data - CO2'!$A$5:$A$53,0),BQ$20)*AA659)</f>
        <v/>
      </c>
      <c r="BR659" t="str" cm="1">
        <f t="array" ref="BR659">IF($D659="","",INDEX('Data - CO2'!$B$5:$AP$53,MATCH(Kulturmodeller!$D659,'Data - CO2'!$A$5:$A$53,0),BR$20)*AB659)</f>
        <v/>
      </c>
      <c r="BS659" t="str" cm="1">
        <f t="array" ref="BS659">IF($D659="","",INDEX('Data - CO2'!$B$5:$AP$53,MATCH(Kulturmodeller!$D659,'Data - CO2'!$A$5:$A$53,0),BS$20)*AC659)</f>
        <v/>
      </c>
      <c r="BT659" t="str" cm="1">
        <f t="array" ref="BT659">IF($D659="","",INDEX('Data - CO2'!$B$5:$AP$53,MATCH(Kulturmodeller!$D659,'Data - CO2'!$A$5:$A$53,0),BT$20)*AD659)</f>
        <v/>
      </c>
      <c r="BU659" t="str" cm="1">
        <f t="array" ref="BU659">IF($D659="","",INDEX('Data - CO2'!$B$5:$AP$53,MATCH(Kulturmodeller!$D659,'Data - CO2'!$A$5:$A$53,0),BU$20)*AE659)</f>
        <v/>
      </c>
      <c r="BV659" t="str" cm="1">
        <f t="array" ref="BV659">IF($D659="","",INDEX('Data - CO2'!$B$5:$AP$53,MATCH(Kulturmodeller!$D659,'Data - CO2'!$A$5:$A$53,0),BV$20)*AF659)</f>
        <v/>
      </c>
      <c r="BW659" t="str" cm="1">
        <f t="array" ref="BW659">IF($D659="","",INDEX('Data - CO2'!$B$5:$AP$53,MATCH(Kulturmodeller!$D659,'Data - CO2'!$A$5:$A$53,0),BW$20)*AG659)</f>
        <v/>
      </c>
      <c r="BX659" t="str" cm="1">
        <f t="array" ref="BX659">IF($D659="","",INDEX('Data - CO2'!$B$5:$AP$53,MATCH(Kulturmodeller!$D659,'Data - CO2'!$A$5:$A$53,0),BX$20)*AH659)</f>
        <v/>
      </c>
      <c r="BY659" t="str" cm="1">
        <f t="array" ref="BY659">IF($D659="","",INDEX('Data - CO2'!$B$5:$AP$53,MATCH(Kulturmodeller!$D659,'Data - CO2'!$A$5:$A$53,0),BY$20)*AI659)</f>
        <v/>
      </c>
      <c r="BZ659" t="str" cm="1">
        <f t="array" ref="BZ659">IF($D659="","",INDEX('Data - CO2'!$B$5:$AP$53,MATCH(Kulturmodeller!$D659,'Data - CO2'!$A$5:$A$53,0),BZ$20)*AJ659)</f>
        <v/>
      </c>
      <c r="CA659" t="str" cm="1">
        <f t="array" ref="CA659">IF($D659="","",INDEX('Data - CO2'!$B$5:$AP$53,MATCH(Kulturmodeller!$D659,'Data - CO2'!$A$5:$A$53,0),CA$20)*AK659)</f>
        <v/>
      </c>
      <c r="CB659" t="str" cm="1">
        <f t="array" ref="CB659">IF($D659="","",INDEX('Data - CO2'!$B$5:$AP$53,MATCH(Kulturmodeller!$D659,'Data - CO2'!$A$5:$A$53,0),CB$20)*AL659)</f>
        <v/>
      </c>
      <c r="CC659" t="str" cm="1">
        <f t="array" ref="CC659">IF($D659="","",INDEX('Data - CO2'!$B$5:$AP$53,MATCH(Kulturmodeller!$D659,'Data - CO2'!$A$5:$A$53,0),CC$20)*AM659)</f>
        <v/>
      </c>
      <c r="CD659" t="str" cm="1">
        <f t="array" ref="CD659">IF($D659="","",INDEX('Data - CO2'!$B$5:$AP$53,MATCH(Kulturmodeller!$D659,'Data - CO2'!$A$5:$A$53,0),CD$20)*AN659)</f>
        <v/>
      </c>
      <c r="CE659" t="str" cm="1">
        <f t="array" ref="CE659">IF($D659="","",INDEX('Data - CO2'!$B$5:$AP$53,MATCH(Kulturmodeller!$D659,'Data - CO2'!$A$5:$A$53,0),CE$20)*AO659)</f>
        <v/>
      </c>
      <c r="CF659" t="str" cm="1">
        <f t="array" ref="CF659">IF($D659="","",INDEX('Data - CO2'!$B$5:$AP$53,MATCH(Kulturmodeller!$D659,'Data - CO2'!$A$5:$A$53,0),CF$20)*AP659)</f>
        <v/>
      </c>
      <c r="CG659" t="str" cm="1">
        <f t="array" ref="CG659">IF($D659="","",INDEX('Data - CO2'!$B$5:$AP$53,MATCH(Kulturmodeller!$D659,'Data - CO2'!$A$5:$A$53,0),CG$20)*AQ659)</f>
        <v/>
      </c>
      <c r="CH659" t="str" cm="1">
        <f t="array" ref="CH659">IF($D659="","",INDEX('Data - CO2'!$B$5:$AP$53,MATCH(Kulturmodeller!$D659,'Data - CO2'!$A$5:$A$53,0),CH$20)*AR659)</f>
        <v/>
      </c>
      <c r="CI659" s="11" t="str" cm="1">
        <f t="array" ref="CI659">IF($D659="","",INDEX('Data - CO2'!$B$5:$AP$53,MATCH(Kulturmodeller!$D659,'Data - CO2'!$A$5:$A$53,0),CI$20)*AS659)</f>
        <v/>
      </c>
    </row>
    <row r="660" spans="1:87" x14ac:dyDescent="0.3">
      <c r="A660" s="12" t="s">
        <v>87</v>
      </c>
      <c r="B660" s="12"/>
      <c r="C660" s="129"/>
      <c r="D660" s="129"/>
      <c r="E660" s="127"/>
      <c r="F660" s="45">
        <f>E660</f>
        <v>0</v>
      </c>
      <c r="G660" s="46">
        <f t="shared" si="11164"/>
        <v>0</v>
      </c>
      <c r="H660" s="46">
        <f t="shared" si="11165"/>
        <v>0</v>
      </c>
      <c r="I660" s="46">
        <f t="shared" si="11166"/>
        <v>0</v>
      </c>
      <c r="J660" s="46">
        <f t="shared" si="11167"/>
        <v>0</v>
      </c>
      <c r="K660" s="46">
        <f t="shared" si="11168"/>
        <v>0</v>
      </c>
      <c r="L660" s="46">
        <f t="shared" si="11169"/>
        <v>0</v>
      </c>
      <c r="M660" s="46">
        <f t="shared" si="11170"/>
        <v>0</v>
      </c>
      <c r="N660" s="46">
        <f t="shared" si="11171"/>
        <v>0</v>
      </c>
      <c r="O660" s="46">
        <f t="shared" si="11172"/>
        <v>0</v>
      </c>
      <c r="P660" s="46">
        <f t="shared" si="11173"/>
        <v>0</v>
      </c>
      <c r="Q660" s="46">
        <f t="shared" si="11174"/>
        <v>0</v>
      </c>
      <c r="R660" s="46">
        <f t="shared" si="11175"/>
        <v>0</v>
      </c>
      <c r="S660" s="46">
        <f t="shared" si="11176"/>
        <v>0</v>
      </c>
      <c r="T660" s="46">
        <f t="shared" si="11177"/>
        <v>0</v>
      </c>
      <c r="U660" s="46">
        <f t="shared" si="11178"/>
        <v>0</v>
      </c>
      <c r="V660" s="46">
        <f t="shared" si="11179"/>
        <v>0</v>
      </c>
      <c r="W660" s="46">
        <f t="shared" si="11180"/>
        <v>0</v>
      </c>
      <c r="X660" s="46">
        <f t="shared" si="11181"/>
        <v>0</v>
      </c>
      <c r="Y660" s="46">
        <f t="shared" si="11182"/>
        <v>0</v>
      </c>
      <c r="Z660" s="46">
        <f t="shared" si="11183"/>
        <v>0</v>
      </c>
      <c r="AA660" s="46">
        <f t="shared" si="11184"/>
        <v>0</v>
      </c>
      <c r="AB660" s="46">
        <f t="shared" si="11185"/>
        <v>0</v>
      </c>
      <c r="AC660" s="46">
        <f t="shared" si="11186"/>
        <v>0</v>
      </c>
      <c r="AD660" s="46">
        <f t="shared" si="11187"/>
        <v>0</v>
      </c>
      <c r="AE660" s="46">
        <f t="shared" si="11188"/>
        <v>0</v>
      </c>
      <c r="AF660" s="46">
        <f t="shared" si="11189"/>
        <v>0</v>
      </c>
      <c r="AG660" s="46">
        <f t="shared" si="11190"/>
        <v>0</v>
      </c>
      <c r="AH660" s="46">
        <f t="shared" si="11191"/>
        <v>0</v>
      </c>
      <c r="AI660" s="46">
        <f t="shared" si="11192"/>
        <v>0</v>
      </c>
      <c r="AJ660" s="46">
        <f t="shared" si="11193"/>
        <v>0</v>
      </c>
      <c r="AK660" s="46">
        <f t="shared" si="11194"/>
        <v>0</v>
      </c>
      <c r="AL660" s="46">
        <f t="shared" si="11195"/>
        <v>0</v>
      </c>
      <c r="AM660" s="46">
        <f t="shared" si="11196"/>
        <v>0</v>
      </c>
      <c r="AN660" s="46">
        <f t="shared" si="11197"/>
        <v>0</v>
      </c>
      <c r="AO660" s="46">
        <f t="shared" si="11198"/>
        <v>0</v>
      </c>
      <c r="AP660" s="46">
        <f t="shared" si="11199"/>
        <v>0</v>
      </c>
      <c r="AQ660" s="46">
        <f t="shared" si="11200"/>
        <v>0</v>
      </c>
      <c r="AR660" s="46">
        <f t="shared" si="11201"/>
        <v>0</v>
      </c>
      <c r="AS660" s="47">
        <f t="shared" si="11202"/>
        <v>0</v>
      </c>
      <c r="AU660" s="10" t="str" cm="1">
        <f t="array" ref="AU660">IF($D660="","",INDEX('Data - CO2'!$B$5:$AP$53,MATCH(Kulturmodeller!$D660,'Data - CO2'!$A$5:$A$53,0),AU$20)*E660)</f>
        <v/>
      </c>
      <c r="AV660" t="str" cm="1">
        <f t="array" ref="AV660">IF($D660="","",INDEX('Data - CO2'!$B$5:$AP$53,MATCH(Kulturmodeller!$D660,'Data - CO2'!$A$5:$A$53,0),AV$20)*F660)</f>
        <v/>
      </c>
      <c r="AW660" t="str" cm="1">
        <f t="array" ref="AW660">IF($D660="","",INDEX('Data - CO2'!$B$5:$AP$53,MATCH(Kulturmodeller!$D660,'Data - CO2'!$A$5:$A$53,0),AW$20)*G660)</f>
        <v/>
      </c>
      <c r="AX660" t="str" cm="1">
        <f t="array" ref="AX660">IF($D660="","",INDEX('Data - CO2'!$B$5:$AP$53,MATCH(Kulturmodeller!$D660,'Data - CO2'!$A$5:$A$53,0),AX$20)*H660)</f>
        <v/>
      </c>
      <c r="AY660" t="str" cm="1">
        <f t="array" ref="AY660">IF($D660="","",INDEX('Data - CO2'!$B$5:$AP$53,MATCH(Kulturmodeller!$D660,'Data - CO2'!$A$5:$A$53,0),AY$20)*I660)</f>
        <v/>
      </c>
      <c r="AZ660" t="str" cm="1">
        <f t="array" ref="AZ660">IF($D660="","",INDEX('Data - CO2'!$B$5:$AP$53,MATCH(Kulturmodeller!$D660,'Data - CO2'!$A$5:$A$53,0),AZ$20)*J660)</f>
        <v/>
      </c>
      <c r="BA660" t="str" cm="1">
        <f t="array" ref="BA660">IF($D660="","",INDEX('Data - CO2'!$B$5:$AP$53,MATCH(Kulturmodeller!$D660,'Data - CO2'!$A$5:$A$53,0),BA$20)*K660)</f>
        <v/>
      </c>
      <c r="BB660" t="str" cm="1">
        <f t="array" ref="BB660">IF($D660="","",INDEX('Data - CO2'!$B$5:$AP$53,MATCH(Kulturmodeller!$D660,'Data - CO2'!$A$5:$A$53,0),BB$20)*L660)</f>
        <v/>
      </c>
      <c r="BC660" t="str" cm="1">
        <f t="array" ref="BC660">IF($D660="","",INDEX('Data - CO2'!$B$5:$AP$53,MATCH(Kulturmodeller!$D660,'Data - CO2'!$A$5:$A$53,0),BC$20)*M660)</f>
        <v/>
      </c>
      <c r="BD660" t="str" cm="1">
        <f t="array" ref="BD660">IF($D660="","",INDEX('Data - CO2'!$B$5:$AP$53,MATCH(Kulturmodeller!$D660,'Data - CO2'!$A$5:$A$53,0),BD$20)*N660)</f>
        <v/>
      </c>
      <c r="BE660" t="str" cm="1">
        <f t="array" ref="BE660">IF($D660="","",INDEX('Data - CO2'!$B$5:$AP$53,MATCH(Kulturmodeller!$D660,'Data - CO2'!$A$5:$A$53,0),BE$20)*O660)</f>
        <v/>
      </c>
      <c r="BF660" t="str" cm="1">
        <f t="array" ref="BF660">IF($D660="","",INDEX('Data - CO2'!$B$5:$AP$53,MATCH(Kulturmodeller!$D660,'Data - CO2'!$A$5:$A$53,0),BF$20)*P660)</f>
        <v/>
      </c>
      <c r="BG660" t="str" cm="1">
        <f t="array" ref="BG660">IF($D660="","",INDEX('Data - CO2'!$B$5:$AP$53,MATCH(Kulturmodeller!$D660,'Data - CO2'!$A$5:$A$53,0),BG$20)*Q660)</f>
        <v/>
      </c>
      <c r="BH660" t="str" cm="1">
        <f t="array" ref="BH660">IF($D660="","",INDEX('Data - CO2'!$B$5:$AP$53,MATCH(Kulturmodeller!$D660,'Data - CO2'!$A$5:$A$53,0),BH$20)*R660)</f>
        <v/>
      </c>
      <c r="BI660" t="str" cm="1">
        <f t="array" ref="BI660">IF($D660="","",INDEX('Data - CO2'!$B$5:$AP$53,MATCH(Kulturmodeller!$D660,'Data - CO2'!$A$5:$A$53,0),BI$20)*S660)</f>
        <v/>
      </c>
      <c r="BJ660" t="str" cm="1">
        <f t="array" ref="BJ660">IF($D660="","",INDEX('Data - CO2'!$B$5:$AP$53,MATCH(Kulturmodeller!$D660,'Data - CO2'!$A$5:$A$53,0),BJ$20)*T660)</f>
        <v/>
      </c>
      <c r="BK660" t="str" cm="1">
        <f t="array" ref="BK660">IF($D660="","",INDEX('Data - CO2'!$B$5:$AP$53,MATCH(Kulturmodeller!$D660,'Data - CO2'!$A$5:$A$53,0),BK$20)*U660)</f>
        <v/>
      </c>
      <c r="BL660" t="str" cm="1">
        <f t="array" ref="BL660">IF($D660="","",INDEX('Data - CO2'!$B$5:$AP$53,MATCH(Kulturmodeller!$D660,'Data - CO2'!$A$5:$A$53,0),BL$20)*V660)</f>
        <v/>
      </c>
      <c r="BM660" t="str" cm="1">
        <f t="array" ref="BM660">IF($D660="","",INDEX('Data - CO2'!$B$5:$AP$53,MATCH(Kulturmodeller!$D660,'Data - CO2'!$A$5:$A$53,0),BM$20)*W660)</f>
        <v/>
      </c>
      <c r="BN660" t="str" cm="1">
        <f t="array" ref="BN660">IF($D660="","",INDEX('Data - CO2'!$B$5:$AP$53,MATCH(Kulturmodeller!$D660,'Data - CO2'!$A$5:$A$53,0),BN$20)*X660)</f>
        <v/>
      </c>
      <c r="BO660" t="str" cm="1">
        <f t="array" ref="BO660">IF($D660="","",INDEX('Data - CO2'!$B$5:$AP$53,MATCH(Kulturmodeller!$D660,'Data - CO2'!$A$5:$A$53,0),BO$20)*Y660)</f>
        <v/>
      </c>
      <c r="BP660" t="str" cm="1">
        <f t="array" ref="BP660">IF($D660="","",INDEX('Data - CO2'!$B$5:$AP$53,MATCH(Kulturmodeller!$D660,'Data - CO2'!$A$5:$A$53,0),BP$20)*Z660)</f>
        <v/>
      </c>
      <c r="BQ660" t="str" cm="1">
        <f t="array" ref="BQ660">IF($D660="","",INDEX('Data - CO2'!$B$5:$AP$53,MATCH(Kulturmodeller!$D660,'Data - CO2'!$A$5:$A$53,0),BQ$20)*AA660)</f>
        <v/>
      </c>
      <c r="BR660" t="str" cm="1">
        <f t="array" ref="BR660">IF($D660="","",INDEX('Data - CO2'!$B$5:$AP$53,MATCH(Kulturmodeller!$D660,'Data - CO2'!$A$5:$A$53,0),BR$20)*AB660)</f>
        <v/>
      </c>
      <c r="BS660" t="str" cm="1">
        <f t="array" ref="BS660">IF($D660="","",INDEX('Data - CO2'!$B$5:$AP$53,MATCH(Kulturmodeller!$D660,'Data - CO2'!$A$5:$A$53,0),BS$20)*AC660)</f>
        <v/>
      </c>
      <c r="BT660" t="str" cm="1">
        <f t="array" ref="BT660">IF($D660="","",INDEX('Data - CO2'!$B$5:$AP$53,MATCH(Kulturmodeller!$D660,'Data - CO2'!$A$5:$A$53,0),BT$20)*AD660)</f>
        <v/>
      </c>
      <c r="BU660" t="str" cm="1">
        <f t="array" ref="BU660">IF($D660="","",INDEX('Data - CO2'!$B$5:$AP$53,MATCH(Kulturmodeller!$D660,'Data - CO2'!$A$5:$A$53,0),BU$20)*AE660)</f>
        <v/>
      </c>
      <c r="BV660" t="str" cm="1">
        <f t="array" ref="BV660">IF($D660="","",INDEX('Data - CO2'!$B$5:$AP$53,MATCH(Kulturmodeller!$D660,'Data - CO2'!$A$5:$A$53,0),BV$20)*AF660)</f>
        <v/>
      </c>
      <c r="BW660" t="str" cm="1">
        <f t="array" ref="BW660">IF($D660="","",INDEX('Data - CO2'!$B$5:$AP$53,MATCH(Kulturmodeller!$D660,'Data - CO2'!$A$5:$A$53,0),BW$20)*AG660)</f>
        <v/>
      </c>
      <c r="BX660" t="str" cm="1">
        <f t="array" ref="BX660">IF($D660="","",INDEX('Data - CO2'!$B$5:$AP$53,MATCH(Kulturmodeller!$D660,'Data - CO2'!$A$5:$A$53,0),BX$20)*AH660)</f>
        <v/>
      </c>
      <c r="BY660" t="str" cm="1">
        <f t="array" ref="BY660">IF($D660="","",INDEX('Data - CO2'!$B$5:$AP$53,MATCH(Kulturmodeller!$D660,'Data - CO2'!$A$5:$A$53,0),BY$20)*AI660)</f>
        <v/>
      </c>
      <c r="BZ660" t="str" cm="1">
        <f t="array" ref="BZ660">IF($D660="","",INDEX('Data - CO2'!$B$5:$AP$53,MATCH(Kulturmodeller!$D660,'Data - CO2'!$A$5:$A$53,0),BZ$20)*AJ660)</f>
        <v/>
      </c>
      <c r="CA660" t="str" cm="1">
        <f t="array" ref="CA660">IF($D660="","",INDEX('Data - CO2'!$B$5:$AP$53,MATCH(Kulturmodeller!$D660,'Data - CO2'!$A$5:$A$53,0),CA$20)*AK660)</f>
        <v/>
      </c>
      <c r="CB660" t="str" cm="1">
        <f t="array" ref="CB660">IF($D660="","",INDEX('Data - CO2'!$B$5:$AP$53,MATCH(Kulturmodeller!$D660,'Data - CO2'!$A$5:$A$53,0),CB$20)*AL660)</f>
        <v/>
      </c>
      <c r="CC660" t="str" cm="1">
        <f t="array" ref="CC660">IF($D660="","",INDEX('Data - CO2'!$B$5:$AP$53,MATCH(Kulturmodeller!$D660,'Data - CO2'!$A$5:$A$53,0),CC$20)*AM660)</f>
        <v/>
      </c>
      <c r="CD660" t="str" cm="1">
        <f t="array" ref="CD660">IF($D660="","",INDEX('Data - CO2'!$B$5:$AP$53,MATCH(Kulturmodeller!$D660,'Data - CO2'!$A$5:$A$53,0),CD$20)*AN660)</f>
        <v/>
      </c>
      <c r="CE660" t="str" cm="1">
        <f t="array" ref="CE660">IF($D660="","",INDEX('Data - CO2'!$B$5:$AP$53,MATCH(Kulturmodeller!$D660,'Data - CO2'!$A$5:$A$53,0),CE$20)*AO660)</f>
        <v/>
      </c>
      <c r="CF660" t="str" cm="1">
        <f t="array" ref="CF660">IF($D660="","",INDEX('Data - CO2'!$B$5:$AP$53,MATCH(Kulturmodeller!$D660,'Data - CO2'!$A$5:$A$53,0),CF$20)*AP660)</f>
        <v/>
      </c>
      <c r="CG660" t="str" cm="1">
        <f t="array" ref="CG660">IF($D660="","",INDEX('Data - CO2'!$B$5:$AP$53,MATCH(Kulturmodeller!$D660,'Data - CO2'!$A$5:$A$53,0),CG$20)*AQ660)</f>
        <v/>
      </c>
      <c r="CH660" t="str" cm="1">
        <f t="array" ref="CH660">IF($D660="","",INDEX('Data - CO2'!$B$5:$AP$53,MATCH(Kulturmodeller!$D660,'Data - CO2'!$A$5:$A$53,0),CH$20)*AR660)</f>
        <v/>
      </c>
      <c r="CI660" s="11" t="str" cm="1">
        <f t="array" ref="CI660">IF($D660="","",INDEX('Data - CO2'!$B$5:$AP$53,MATCH(Kulturmodeller!$D660,'Data - CO2'!$A$5:$A$53,0),CI$20)*AS660)</f>
        <v/>
      </c>
    </row>
    <row r="661" spans="1:87" x14ac:dyDescent="0.3">
      <c r="A661" s="42"/>
      <c r="B661" s="42"/>
      <c r="C661" s="42"/>
      <c r="D661" s="12"/>
      <c r="E661" s="52"/>
      <c r="F661" s="53"/>
      <c r="G661" s="53"/>
      <c r="H661" s="53"/>
      <c r="I661" s="53"/>
      <c r="J661" s="53"/>
      <c r="K661" s="53"/>
      <c r="L661" s="53"/>
      <c r="M661" s="53"/>
      <c r="N661" s="53"/>
      <c r="O661" s="53"/>
      <c r="P661" s="53"/>
      <c r="Q661" s="53"/>
      <c r="R661" s="53"/>
      <c r="S661" s="53"/>
      <c r="T661" s="53"/>
      <c r="U661" s="53"/>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4"/>
      <c r="AU661" s="111">
        <f t="shared" ref="AU661:CH661" si="11203">SUM(AU659:AU660)</f>
        <v>0</v>
      </c>
      <c r="AV661" s="112">
        <f t="shared" si="11203"/>
        <v>0</v>
      </c>
      <c r="AW661" s="112">
        <f t="shared" si="11203"/>
        <v>0</v>
      </c>
      <c r="AX661" s="112">
        <f t="shared" si="11203"/>
        <v>0</v>
      </c>
      <c r="AY661" s="112">
        <f t="shared" si="11203"/>
        <v>0</v>
      </c>
      <c r="AZ661" s="112">
        <f t="shared" si="11203"/>
        <v>0</v>
      </c>
      <c r="BA661" s="112">
        <f t="shared" si="11203"/>
        <v>0</v>
      </c>
      <c r="BB661" s="112">
        <f t="shared" si="11203"/>
        <v>0</v>
      </c>
      <c r="BC661" s="112">
        <f t="shared" si="11203"/>
        <v>0</v>
      </c>
      <c r="BD661" s="112">
        <f t="shared" si="11203"/>
        <v>0</v>
      </c>
      <c r="BE661" s="112">
        <f t="shared" si="11203"/>
        <v>0</v>
      </c>
      <c r="BF661" s="112">
        <f t="shared" si="11203"/>
        <v>0</v>
      </c>
      <c r="BG661" s="112">
        <f t="shared" si="11203"/>
        <v>0</v>
      </c>
      <c r="BH661" s="112">
        <f t="shared" si="11203"/>
        <v>0</v>
      </c>
      <c r="BI661" s="112">
        <f t="shared" si="11203"/>
        <v>0</v>
      </c>
      <c r="BJ661" s="112">
        <f t="shared" si="11203"/>
        <v>0</v>
      </c>
      <c r="BK661" s="112">
        <f t="shared" si="11203"/>
        <v>0</v>
      </c>
      <c r="BL661" s="112">
        <f t="shared" si="11203"/>
        <v>0</v>
      </c>
      <c r="BM661" s="112">
        <f t="shared" si="11203"/>
        <v>0</v>
      </c>
      <c r="BN661" s="112">
        <f t="shared" si="11203"/>
        <v>0</v>
      </c>
      <c r="BO661" s="112">
        <f t="shared" si="11203"/>
        <v>0</v>
      </c>
      <c r="BP661" s="112">
        <f t="shared" si="11203"/>
        <v>0</v>
      </c>
      <c r="BQ661" s="112">
        <f t="shared" si="11203"/>
        <v>0</v>
      </c>
      <c r="BR661" s="112">
        <f t="shared" si="11203"/>
        <v>0</v>
      </c>
      <c r="BS661" s="112">
        <f t="shared" si="11203"/>
        <v>0</v>
      </c>
      <c r="BT661" s="112">
        <f t="shared" si="11203"/>
        <v>0</v>
      </c>
      <c r="BU661" s="112">
        <f t="shared" si="11203"/>
        <v>0</v>
      </c>
      <c r="BV661" s="112">
        <f t="shared" si="11203"/>
        <v>0</v>
      </c>
      <c r="BW661" s="112">
        <f t="shared" si="11203"/>
        <v>0</v>
      </c>
      <c r="BX661" s="112">
        <f t="shared" si="11203"/>
        <v>0</v>
      </c>
      <c r="BY661" s="112">
        <f t="shared" si="11203"/>
        <v>0</v>
      </c>
      <c r="BZ661" s="112">
        <f t="shared" si="11203"/>
        <v>0</v>
      </c>
      <c r="CA661" s="112">
        <f t="shared" si="11203"/>
        <v>0</v>
      </c>
      <c r="CB661" s="112">
        <f t="shared" si="11203"/>
        <v>0</v>
      </c>
      <c r="CC661" s="112">
        <f t="shared" si="11203"/>
        <v>0</v>
      </c>
      <c r="CD661" s="112">
        <f t="shared" si="11203"/>
        <v>0</v>
      </c>
      <c r="CE661" s="112">
        <f t="shared" si="11203"/>
        <v>0</v>
      </c>
      <c r="CF661" s="112">
        <f t="shared" si="11203"/>
        <v>0</v>
      </c>
      <c r="CG661" s="112">
        <f t="shared" si="11203"/>
        <v>0</v>
      </c>
      <c r="CH661" s="112">
        <f t="shared" si="11203"/>
        <v>0</v>
      </c>
      <c r="CI661" s="113">
        <f>SUM(CI659:CI660)</f>
        <v>0</v>
      </c>
    </row>
    <row r="662" spans="1:87" x14ac:dyDescent="0.3">
      <c r="A662" s="55" t="s">
        <v>88</v>
      </c>
      <c r="B662" s="55"/>
      <c r="C662" s="55"/>
      <c r="D662" s="56"/>
      <c r="E662" s="57"/>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9"/>
      <c r="AT662" s="91">
        <f>AVERAGE(BO662:CI662)</f>
        <v>285.33975810678413</v>
      </c>
      <c r="AU662" s="111">
        <f>AU658+AU661</f>
        <v>0</v>
      </c>
      <c r="AV662" s="112">
        <f t="shared" ref="AV662:CI662" si="11204">AV658+AV661</f>
        <v>5.8528787496333523</v>
      </c>
      <c r="AW662" s="112">
        <f t="shared" si="11204"/>
        <v>34.809794093846975</v>
      </c>
      <c r="AX662" s="112">
        <f t="shared" si="11204"/>
        <v>65.410758468725575</v>
      </c>
      <c r="AY662" s="112">
        <f t="shared" si="11204"/>
        <v>105.82786586596499</v>
      </c>
      <c r="AZ662" s="112">
        <f t="shared" si="11204"/>
        <v>154.50531154213124</v>
      </c>
      <c r="BA662" s="112">
        <f t="shared" si="11204"/>
        <v>190.51252342369696</v>
      </c>
      <c r="BB662" s="112">
        <f t="shared" si="11204"/>
        <v>241.34148416837891</v>
      </c>
      <c r="BC662" s="112">
        <f t="shared" si="11204"/>
        <v>281.26745105680396</v>
      </c>
      <c r="BD662" s="112">
        <f t="shared" si="11204"/>
        <v>321.74929118232637</v>
      </c>
      <c r="BE662" s="112">
        <f t="shared" si="11204"/>
        <v>366.42511800872524</v>
      </c>
      <c r="BF662" s="112">
        <f t="shared" si="11204"/>
        <v>411.52711297305899</v>
      </c>
      <c r="BG662" s="112">
        <f t="shared" si="11204"/>
        <v>457.19350934088379</v>
      </c>
      <c r="BH662" s="112">
        <f t="shared" si="11204"/>
        <v>493.97586585271353</v>
      </c>
      <c r="BI662" s="112">
        <f t="shared" si="11204"/>
        <v>518.04417428719046</v>
      </c>
      <c r="BJ662" s="112">
        <f t="shared" si="11204"/>
        <v>542.41153563400553</v>
      </c>
      <c r="BK662" s="112">
        <f t="shared" si="11204"/>
        <v>565.04145115670462</v>
      </c>
      <c r="BL662" s="112">
        <f t="shared" si="11204"/>
        <v>49.385235859005405</v>
      </c>
      <c r="BM662" s="112">
        <f t="shared" si="11204"/>
        <v>77.964007091377411</v>
      </c>
      <c r="BN662" s="112">
        <f t="shared" si="11204"/>
        <v>109.36798501368534</v>
      </c>
      <c r="BO662" s="112">
        <f t="shared" si="11204"/>
        <v>150.60075168911899</v>
      </c>
      <c r="BP662" s="112">
        <f t="shared" si="11204"/>
        <v>199.31506674837146</v>
      </c>
      <c r="BQ662" s="112">
        <f t="shared" si="11204"/>
        <v>232.08766257759322</v>
      </c>
      <c r="BR662" s="112">
        <f t="shared" si="11204"/>
        <v>278.41509370660646</v>
      </c>
      <c r="BS662" s="112">
        <f t="shared" si="11204"/>
        <v>313.98573748120219</v>
      </c>
      <c r="BT662" s="112">
        <f t="shared" si="11204"/>
        <v>352.89381524947578</v>
      </c>
      <c r="BU662" s="112">
        <f t="shared" si="11204"/>
        <v>395.80967927093104</v>
      </c>
      <c r="BV662" s="112">
        <f t="shared" si="11204"/>
        <v>438.93931529921417</v>
      </c>
      <c r="BW662" s="112">
        <f t="shared" si="11204"/>
        <v>482.32543758440892</v>
      </c>
      <c r="BX662" s="112">
        <f t="shared" si="11204"/>
        <v>460.76300437918422</v>
      </c>
      <c r="BY662" s="112">
        <f t="shared" si="11204"/>
        <v>482.32372635090087</v>
      </c>
      <c r="BZ662" s="112">
        <f t="shared" si="11204"/>
        <v>504.26989752084091</v>
      </c>
      <c r="CA662" s="112">
        <f t="shared" si="11204"/>
        <v>524.69705944287864</v>
      </c>
      <c r="CB662" s="112">
        <f t="shared" si="11204"/>
        <v>9.4247817150099742</v>
      </c>
      <c r="CC662" s="112">
        <f t="shared" si="11204"/>
        <v>41.098977416550689</v>
      </c>
      <c r="CD662" s="112">
        <f t="shared" si="11204"/>
        <v>76.793433109756918</v>
      </c>
      <c r="CE662" s="112">
        <f t="shared" si="11204"/>
        <v>122.40191386353695</v>
      </c>
      <c r="CF662" s="112">
        <f t="shared" si="11204"/>
        <v>172.30295438573037</v>
      </c>
      <c r="CG662" s="112">
        <f t="shared" si="11204"/>
        <v>206.63194396144988</v>
      </c>
      <c r="CH662" s="112">
        <f t="shared" si="11204"/>
        <v>254.74315316075689</v>
      </c>
      <c r="CI662" s="113">
        <f t="shared" si="11204"/>
        <v>292.31151532894813</v>
      </c>
    </row>
    <row r="665" spans="1:87" x14ac:dyDescent="0.3">
      <c r="A665" s="60" t="s">
        <v>422</v>
      </c>
      <c r="AU665" t="s">
        <v>91</v>
      </c>
    </row>
    <row r="666" spans="1:87" x14ac:dyDescent="0.3">
      <c r="A666" s="25" t="s">
        <v>423</v>
      </c>
      <c r="B666" s="25"/>
      <c r="C666" s="25"/>
      <c r="D666" s="26"/>
      <c r="E666" s="27" t="s">
        <v>78</v>
      </c>
      <c r="F666" s="104"/>
      <c r="G666" s="104"/>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9"/>
      <c r="AU666">
        <v>1</v>
      </c>
      <c r="AV666">
        <v>2</v>
      </c>
      <c r="AW666">
        <v>3</v>
      </c>
      <c r="AX666">
        <v>4</v>
      </c>
      <c r="AY666">
        <v>5</v>
      </c>
      <c r="AZ666">
        <v>6</v>
      </c>
      <c r="BA666">
        <v>7</v>
      </c>
      <c r="BB666">
        <v>8</v>
      </c>
      <c r="BC666">
        <v>9</v>
      </c>
      <c r="BD666">
        <v>10</v>
      </c>
      <c r="BE666">
        <v>11</v>
      </c>
      <c r="BF666">
        <v>12</v>
      </c>
      <c r="BG666">
        <v>13</v>
      </c>
      <c r="BH666">
        <v>14</v>
      </c>
      <c r="BI666">
        <v>15</v>
      </c>
      <c r="BJ666">
        <v>16</v>
      </c>
      <c r="BK666">
        <v>17</v>
      </c>
      <c r="BL666">
        <v>18</v>
      </c>
      <c r="BM666">
        <v>19</v>
      </c>
      <c r="BN666">
        <v>20</v>
      </c>
      <c r="BO666">
        <v>21</v>
      </c>
      <c r="BP666">
        <v>22</v>
      </c>
      <c r="BQ666">
        <v>23</v>
      </c>
      <c r="BR666">
        <v>24</v>
      </c>
      <c r="BS666">
        <v>25</v>
      </c>
      <c r="BT666">
        <v>26</v>
      </c>
      <c r="BU666">
        <v>27</v>
      </c>
      <c r="BV666">
        <v>28</v>
      </c>
      <c r="BW666">
        <v>29</v>
      </c>
      <c r="BX666">
        <v>30</v>
      </c>
      <c r="BY666">
        <v>31</v>
      </c>
      <c r="BZ666">
        <v>32</v>
      </c>
      <c r="CA666">
        <v>33</v>
      </c>
      <c r="CB666">
        <v>34</v>
      </c>
      <c r="CC666">
        <v>35</v>
      </c>
      <c r="CD666">
        <v>36</v>
      </c>
      <c r="CE666">
        <v>37</v>
      </c>
      <c r="CF666">
        <v>38</v>
      </c>
      <c r="CG666">
        <v>39</v>
      </c>
      <c r="CH666">
        <v>40</v>
      </c>
      <c r="CI666">
        <v>41</v>
      </c>
    </row>
    <row r="667" spans="1:87" x14ac:dyDescent="0.3">
      <c r="A667" s="147" t="s">
        <v>303</v>
      </c>
      <c r="B667" s="148">
        <f>Lister!$B$13</f>
        <v>1</v>
      </c>
      <c r="C667" s="28" t="s">
        <v>60</v>
      </c>
      <c r="D667" s="29" t="s">
        <v>79</v>
      </c>
      <c r="E667" s="30" t="s">
        <v>163</v>
      </c>
      <c r="F667" s="31" t="s">
        <v>250</v>
      </c>
      <c r="G667" s="31" t="s">
        <v>137</v>
      </c>
      <c r="H667" s="31" t="s">
        <v>138</v>
      </c>
      <c r="I667" s="31" t="s">
        <v>139</v>
      </c>
      <c r="J667" s="31" t="s">
        <v>140</v>
      </c>
      <c r="K667" s="31" t="s">
        <v>141</v>
      </c>
      <c r="L667" s="31" t="s">
        <v>80</v>
      </c>
      <c r="M667" s="31" t="s">
        <v>144</v>
      </c>
      <c r="N667" s="31" t="s">
        <v>145</v>
      </c>
      <c r="O667" s="31" t="s">
        <v>146</v>
      </c>
      <c r="P667" s="31" t="s">
        <v>147</v>
      </c>
      <c r="Q667" s="31" t="s">
        <v>152</v>
      </c>
      <c r="R667" s="31" t="s">
        <v>153</v>
      </c>
      <c r="S667" s="31" t="s">
        <v>154</v>
      </c>
      <c r="T667" s="31" t="s">
        <v>155</v>
      </c>
      <c r="U667" s="31" t="s">
        <v>156</v>
      </c>
      <c r="V667" s="31" t="s">
        <v>229</v>
      </c>
      <c r="W667" s="31" t="s">
        <v>157</v>
      </c>
      <c r="X667" s="31" t="s">
        <v>158</v>
      </c>
      <c r="Y667" s="31" t="s">
        <v>159</v>
      </c>
      <c r="Z667" s="31" t="s">
        <v>230</v>
      </c>
      <c r="AA667" s="31" t="s">
        <v>231</v>
      </c>
      <c r="AB667" s="31" t="s">
        <v>232</v>
      </c>
      <c r="AC667" s="31" t="s">
        <v>233</v>
      </c>
      <c r="AD667" s="31" t="s">
        <v>234</v>
      </c>
      <c r="AE667" s="31" t="s">
        <v>235</v>
      </c>
      <c r="AF667" s="31" t="s">
        <v>236</v>
      </c>
      <c r="AG667" s="31" t="s">
        <v>237</v>
      </c>
      <c r="AH667" s="31" t="s">
        <v>238</v>
      </c>
      <c r="AI667" s="31" t="s">
        <v>239</v>
      </c>
      <c r="AJ667" s="31" t="s">
        <v>240</v>
      </c>
      <c r="AK667" s="31" t="s">
        <v>241</v>
      </c>
      <c r="AL667" s="31" t="s">
        <v>242</v>
      </c>
      <c r="AM667" s="31" t="s">
        <v>243</v>
      </c>
      <c r="AN667" s="31" t="s">
        <v>244</v>
      </c>
      <c r="AO667" s="31" t="s">
        <v>245</v>
      </c>
      <c r="AP667" s="31" t="s">
        <v>246</v>
      </c>
      <c r="AQ667" s="31" t="s">
        <v>247</v>
      </c>
      <c r="AR667" s="31" t="s">
        <v>248</v>
      </c>
      <c r="AS667" s="32" t="s">
        <v>249</v>
      </c>
      <c r="AU667" s="19">
        <v>1</v>
      </c>
      <c r="AV667" s="19">
        <v>5</v>
      </c>
      <c r="AW667" s="19">
        <v>10</v>
      </c>
      <c r="AX667" s="19">
        <v>15</v>
      </c>
      <c r="AY667" s="19">
        <v>20</v>
      </c>
      <c r="AZ667" s="19">
        <v>25</v>
      </c>
      <c r="BA667" s="19">
        <v>30</v>
      </c>
      <c r="BB667" s="19">
        <v>35</v>
      </c>
      <c r="BC667" s="19">
        <v>40</v>
      </c>
      <c r="BD667" s="19">
        <v>45</v>
      </c>
      <c r="BE667" s="19">
        <v>50</v>
      </c>
      <c r="BF667" s="19">
        <v>55</v>
      </c>
      <c r="BG667" s="19">
        <v>60</v>
      </c>
      <c r="BH667" s="19">
        <v>65</v>
      </c>
      <c r="BI667" s="19">
        <v>70</v>
      </c>
      <c r="BJ667" s="19">
        <v>75</v>
      </c>
      <c r="BK667" s="19">
        <v>80</v>
      </c>
      <c r="BL667" s="19">
        <v>85</v>
      </c>
      <c r="BM667" s="19">
        <v>90</v>
      </c>
      <c r="BN667" s="19">
        <v>95</v>
      </c>
      <c r="BO667" s="19">
        <v>100</v>
      </c>
      <c r="BP667" s="19">
        <v>105</v>
      </c>
      <c r="BQ667" s="19">
        <v>110</v>
      </c>
      <c r="BR667" s="19">
        <v>115</v>
      </c>
      <c r="BS667" s="19">
        <v>120</v>
      </c>
      <c r="BT667" s="19">
        <v>125</v>
      </c>
      <c r="BU667" s="19">
        <v>130</v>
      </c>
      <c r="BV667" s="19">
        <v>135</v>
      </c>
      <c r="BW667" s="19">
        <v>140</v>
      </c>
      <c r="BX667" s="19">
        <v>145</v>
      </c>
      <c r="BY667" s="2">
        <v>150</v>
      </c>
      <c r="BZ667" s="19">
        <v>155</v>
      </c>
      <c r="CA667" s="2">
        <v>160</v>
      </c>
      <c r="CB667" s="19">
        <v>165</v>
      </c>
      <c r="CC667" s="2">
        <v>170</v>
      </c>
      <c r="CD667" s="19">
        <v>175</v>
      </c>
      <c r="CE667" s="2">
        <v>180</v>
      </c>
      <c r="CF667" s="19">
        <v>185</v>
      </c>
      <c r="CG667" s="2">
        <v>190</v>
      </c>
      <c r="CH667" s="19">
        <v>195</v>
      </c>
      <c r="CI667" s="2">
        <v>200</v>
      </c>
    </row>
    <row r="668" spans="1:87" x14ac:dyDescent="0.3">
      <c r="A668" s="33" t="s">
        <v>81</v>
      </c>
      <c r="B668" s="33"/>
      <c r="C668" s="124" t="str">
        <f>'Katalog over Kulturmodeller '!F219</f>
        <v>LÆR</v>
      </c>
      <c r="D668" s="125" t="s">
        <v>58</v>
      </c>
      <c r="E668" s="139">
        <f>'Katalog over Kulturmodeller '!W219</f>
        <v>0.5</v>
      </c>
      <c r="F668" s="37">
        <f>E668+((E673-F673)+(E674-F674))*(E668/SUM(E668:E672))</f>
        <v>0.5</v>
      </c>
      <c r="G668" s="37">
        <f t="shared" ref="G668" si="11205">F668+((F673-G673)+(F674-G674))*(F668/SUM(F668:F672))</f>
        <v>0.5</v>
      </c>
      <c r="H668" s="37">
        <f t="shared" ref="H668" si="11206">G668+((G673-H673)+(G674-H674))*(G668/SUM(G668:G672))</f>
        <v>0.51851851851851849</v>
      </c>
      <c r="I668" s="37">
        <f t="shared" ref="I668" si="11207">H668+((H673-I673)+(H674-I674))*(H668/SUM(H668:H672))</f>
        <v>0.53703703703703698</v>
      </c>
      <c r="J668" s="37">
        <f t="shared" ref="J668" si="11208">I668+((I673-J673)+(I674-J674))*(I668/SUM(I668:I672))</f>
        <v>0.55555555555555547</v>
      </c>
      <c r="K668" s="37">
        <f t="shared" ref="K668" si="11209">J668+((J673-K673)+(J674-K674))*(J668/SUM(J668:J672))</f>
        <v>0.55555555555555547</v>
      </c>
      <c r="L668" s="37">
        <f t="shared" ref="L668" si="11210">K668+((K673-L673)+(K674-L674))*(K668/SUM(K668:K672))</f>
        <v>0.55555555555555547</v>
      </c>
      <c r="M668" s="37">
        <f t="shared" ref="M668" si="11211">L668+((L673-M673)+(L674-M674))*(L668/SUM(L668:L672))</f>
        <v>0.55555555555555547</v>
      </c>
      <c r="N668" s="37">
        <f t="shared" ref="N668" si="11212">M668+((M673-N673)+(M674-N674))*(M668/SUM(M668:M672))</f>
        <v>0.55555555555555547</v>
      </c>
      <c r="O668" s="37">
        <f t="shared" ref="O668" si="11213">N668+((N673-O673)+(N674-O674))*(N668/SUM(N668:N672))</f>
        <v>0.55555555555555547</v>
      </c>
      <c r="P668" s="37">
        <f t="shared" ref="P668" si="11214">O668+((O673-P673)+(O674-P674))*(O668/SUM(O668:O672))</f>
        <v>0.55555555555555547</v>
      </c>
      <c r="Q668" s="37">
        <f t="shared" ref="Q668" si="11215">P668+((P673-Q673)+(P674-Q674))*(P668/SUM(P668:P672))</f>
        <v>0.55555555555555547</v>
      </c>
      <c r="R668" s="37">
        <f t="shared" ref="R668" si="11216">Q668+((Q673-R673)+(Q674-R674))*(Q668/SUM(Q668:Q672))</f>
        <v>0.55555555555555547</v>
      </c>
      <c r="S668" s="37">
        <f t="shared" ref="S668" si="11217">R668+((R673-S673)+(R674-S674))*(R668/SUM(R668:R672))</f>
        <v>0.55555555555555547</v>
      </c>
      <c r="T668" s="37">
        <f t="shared" ref="T668" si="11218">S668+((S673-T673)+(S674-T674))*(S668/SUM(S668:S672))</f>
        <v>0.55555555555555547</v>
      </c>
      <c r="U668" s="37">
        <f t="shared" ref="U668" si="11219">T668+((T673-U673)+(T674-U674))*(T668/SUM(T668:T672))</f>
        <v>0.55555555555555547</v>
      </c>
      <c r="V668" s="37">
        <f t="shared" ref="V668" si="11220">U668+((U673-V673)+(U674-V674))*(U668/SUM(U668:U672))</f>
        <v>0.55555555555555547</v>
      </c>
      <c r="W668" s="37">
        <f t="shared" ref="W668" si="11221">V668+((V673-W673)+(V674-W674))*(V668/SUM(V668:V672))</f>
        <v>0.55555555555555547</v>
      </c>
      <c r="X668" s="37">
        <f t="shared" ref="X668" si="11222">W668+((W673-X673)+(W674-X674))*(W668/SUM(W668:W672))</f>
        <v>0.55555555555555547</v>
      </c>
      <c r="Y668" s="37">
        <f t="shared" ref="Y668" si="11223">X668+((X673-Y673)+(X674-Y674))*(X668/SUM(X668:X672))</f>
        <v>0.55555555555555547</v>
      </c>
      <c r="Z668" s="37">
        <f t="shared" ref="Z668" si="11224">Y668+((Y673-Z673)+(Y674-Z674))*(Y668/SUM(Y668:Y672))</f>
        <v>0.55555555555555547</v>
      </c>
      <c r="AA668" s="37">
        <f t="shared" ref="AA668" si="11225">Z668+((Z673-AA673)+(Z674-AA674))*(Z668/SUM(Z668:Z672))</f>
        <v>0.55555555555555547</v>
      </c>
      <c r="AB668" s="37">
        <f t="shared" ref="AB668" si="11226">AA668+((AA673-AB673)+(AA674-AB674))*(AA668/SUM(AA668:AA672))</f>
        <v>0.55555555555555547</v>
      </c>
      <c r="AC668" s="37">
        <f t="shared" ref="AC668" si="11227">AB668+((AB673-AC673)+(AB674-AC674))*(AB668/SUM(AB668:AB672))</f>
        <v>0.55555555555555547</v>
      </c>
      <c r="AD668" s="37">
        <f t="shared" ref="AD668" si="11228">AC668+((AC673-AD673)+(AC674-AD674))*(AC668/SUM(AC668:AC672))</f>
        <v>0.55555555555555547</v>
      </c>
      <c r="AE668" s="37">
        <f t="shared" ref="AE668" si="11229">AD668+((AD673-AE673)+(AD674-AE674))*(AD668/SUM(AD668:AD672))</f>
        <v>0.55555555555555547</v>
      </c>
      <c r="AF668" s="37">
        <f t="shared" ref="AF668" si="11230">AE668+((AE673-AF673)+(AE674-AF674))*(AE668/SUM(AE668:AE672))</f>
        <v>0.55555555555555547</v>
      </c>
      <c r="AG668" s="37">
        <f t="shared" ref="AG668" si="11231">AF668+((AF673-AG673)+(AF674-AG674))*(AF668/SUM(AF668:AF672))</f>
        <v>0.55555555555555547</v>
      </c>
      <c r="AH668" s="37">
        <f t="shared" ref="AH668" si="11232">AG668+((AG673-AH673)+(AG674-AH674))*(AG668/SUM(AG668:AG672))</f>
        <v>0.55555555555555547</v>
      </c>
      <c r="AI668" s="37">
        <f t="shared" ref="AI668" si="11233">AH668+((AH673-AI673)+(AH674-AI674))*(AH668/SUM(AH668:AH672))</f>
        <v>0.55555555555555547</v>
      </c>
      <c r="AJ668" s="37">
        <f t="shared" ref="AJ668" si="11234">AI668+((AI673-AJ673)+(AI674-AJ674))*(AI668/SUM(AI668:AI672))</f>
        <v>0.55555555555555547</v>
      </c>
      <c r="AK668" s="37">
        <f t="shared" ref="AK668" si="11235">AJ668+((AJ673-AK673)+(AJ674-AK674))*(AJ668/SUM(AJ668:AJ672))</f>
        <v>0.55555555555555547</v>
      </c>
      <c r="AL668" s="37">
        <f t="shared" ref="AL668" si="11236">AK668+((AK673-AL673)+(AK674-AL674))*(AK668/SUM(AK668:AK672))</f>
        <v>0.55555555555555547</v>
      </c>
      <c r="AM668" s="37">
        <f t="shared" ref="AM668" si="11237">AL668+((AL673-AM673)+(AL674-AM674))*(AL668/SUM(AL668:AL672))</f>
        <v>0.55555555555555547</v>
      </c>
      <c r="AN668" s="37">
        <f t="shared" ref="AN668" si="11238">AM668+((AM673-AN673)+(AM674-AN674))*(AM668/SUM(AM668:AM672))</f>
        <v>0.55555555555555547</v>
      </c>
      <c r="AO668" s="37">
        <f t="shared" ref="AO668" si="11239">AN668+((AN673-AO673)+(AN674-AO674))*(AN668/SUM(AN668:AN672))</f>
        <v>0.55555555555555547</v>
      </c>
      <c r="AP668" s="37">
        <f t="shared" ref="AP668" si="11240">AO668+((AO673-AP673)+(AO674-AP674))*(AO668/SUM(AO668:AO672))</f>
        <v>0.55555555555555547</v>
      </c>
      <c r="AQ668" s="37">
        <f t="shared" ref="AQ668" si="11241">AP668+((AP673-AQ673)+(AP674-AQ674))*(AP668/SUM(AP668:AP672))</f>
        <v>0.55555555555555547</v>
      </c>
      <c r="AR668" s="37">
        <f t="shared" ref="AR668" si="11242">AQ668+((AQ673-AR673)+(AQ674-AR674))*(AQ668/SUM(AQ668:AQ672))</f>
        <v>0.55555555555555547</v>
      </c>
      <c r="AS668" s="38">
        <f t="shared" ref="AS668" si="11243">AR668+((AR673-AS673)+(AR674-AS674))*(AR668/SUM(AR668:AR672))</f>
        <v>0.55555555555555547</v>
      </c>
      <c r="AU668" s="7" cm="1">
        <f t="array" ref="AU668">IF($D668="","",INDEX('Data - CO2'!$B$5:$AP$53,MATCH(Kulturmodeller!$D668,'Data - CO2'!$A$5:$A$53,0),AU$20)*E668)</f>
        <v>0</v>
      </c>
      <c r="AV668" s="8" cm="1">
        <f t="array" ref="AV668">IF($D668="","",INDEX('Data - CO2'!$B$5:$AP$53,MATCH(Kulturmodeller!$D668,'Data - CO2'!$A$5:$A$53,0),AV$20)*F668)</f>
        <v>4.406823252068035</v>
      </c>
      <c r="AW668" s="8" cm="1">
        <f t="array" ref="AW668">IF($D668="","",INDEX('Data - CO2'!$B$5:$AP$53,MATCH(Kulturmodeller!$D668,'Data - CO2'!$A$5:$A$53,0),AW$20)*G668)</f>
        <v>25.870990371807416</v>
      </c>
      <c r="AX668" s="8" cm="1">
        <f t="array" ref="AX668">IF($D668="","",INDEX('Data - CO2'!$B$5:$AP$53,MATCH(Kulturmodeller!$D668,'Data - CO2'!$A$5:$A$53,0),AX$20)*H668)</f>
        <v>49.310720033881289</v>
      </c>
      <c r="AY668" s="8" cm="1">
        <f t="array" ref="AY668">IF($D668="","",INDEX('Data - CO2'!$B$5:$AP$53,MATCH(Kulturmodeller!$D668,'Data - CO2'!$A$5:$A$53,0),AY$20)*I668)</f>
        <v>80.607325907364455</v>
      </c>
      <c r="AZ668" s="8" cm="1">
        <f t="array" ref="AZ668">IF($D668="","",INDEX('Data - CO2'!$B$5:$AP$53,MATCH(Kulturmodeller!$D668,'Data - CO2'!$A$5:$A$53,0),AZ$20)*J668*$B667)</f>
        <v>109.22162821802156</v>
      </c>
      <c r="BA668" s="8" cm="1">
        <f t="array" ref="BA668">IF($D668="","",INDEX('Data - CO2'!$B$5:$AP$53,MATCH(Kulturmodeller!$D668,'Data - CO2'!$A$5:$A$53,0),BA$20)*K668*$B667)</f>
        <v>116.63777556053698</v>
      </c>
      <c r="BB668" s="8" cm="1">
        <f t="array" ref="BB668">IF($D668="","",INDEX('Data - CO2'!$B$5:$AP$53,MATCH(Kulturmodeller!$D668,'Data - CO2'!$A$5:$A$53,0),BB$20)*L668*$B667)</f>
        <v>144.80237577503416</v>
      </c>
      <c r="BC668" s="8" cm="1">
        <f t="array" ref="BC668">IF($D668="","",INDEX('Data - CO2'!$B$5:$AP$53,MATCH(Kulturmodeller!$D668,'Data - CO2'!$A$5:$A$53,0),BC$20)*M668*$B667)</f>
        <v>170.48350809299055</v>
      </c>
      <c r="BD668" s="8" cm="1">
        <f t="array" ref="BD668">IF($D668="","",INDEX('Data - CO2'!$B$5:$AP$53,MATCH(Kulturmodeller!$D668,'Data - CO2'!$A$5:$A$53,0),BD$20)*N668*$B667)</f>
        <v>200.21543763249215</v>
      </c>
      <c r="BE668" s="8" cm="1">
        <f t="array" ref="BE668">IF($D668="","",INDEX('Data - CO2'!$B$5:$AP$53,MATCH(Kulturmodeller!$D668,'Data - CO2'!$A$5:$A$53,0),BE$20)*O668*$B667)</f>
        <v>235.02590594979213</v>
      </c>
      <c r="BF668" s="8" cm="1">
        <f t="array" ref="BF668">IF($D668="","",INDEX('Data - CO2'!$B$5:$AP$53,MATCH(Kulturmodeller!$D668,'Data - CO2'!$A$5:$A$53,0),BF$20)*P668*$B667)</f>
        <v>270.86035461561443</v>
      </c>
      <c r="BG668" s="8" cm="1">
        <f t="array" ref="BG668">IF($D668="","",INDEX('Data - CO2'!$B$5:$AP$53,MATCH(Kulturmodeller!$D668,'Data - CO2'!$A$5:$A$53,0),BG$20)*Q668*$B667)</f>
        <v>307.03827505914256</v>
      </c>
      <c r="BH668" s="8" cm="1">
        <f t="array" ref="BH668">IF($D668="","",INDEX('Data - CO2'!$B$5:$AP$53,MATCH(Kulturmodeller!$D668,'Data - CO2'!$A$5:$A$53,0),BH$20)*R668*$B667)</f>
        <v>335.76996778381823</v>
      </c>
      <c r="BI668" s="8" cm="1">
        <f t="array" ref="BI668">IF($D668="","",INDEX('Data - CO2'!$B$5:$AP$53,MATCH(Kulturmodeller!$D668,'Data - CO2'!$A$5:$A$53,0),BI$20)*S668*$B667)</f>
        <v>353.65088615159078</v>
      </c>
      <c r="BJ668" s="8" cm="1">
        <f t="array" ref="BJ668">IF($D668="","",INDEX('Data - CO2'!$B$5:$AP$53,MATCH(Kulturmodeller!$D668,'Data - CO2'!$A$5:$A$53,0),BJ$20)*T668*$B667)</f>
        <v>371.41487656661076</v>
      </c>
      <c r="BK668" s="8" cm="1">
        <f t="array" ref="BK668">IF($D668="","",INDEX('Data - CO2'!$B$5:$AP$53,MATCH(Kulturmodeller!$D668,'Data - CO2'!$A$5:$A$53,0),BK$20)*U668*$B667)</f>
        <v>388.9932789763925</v>
      </c>
      <c r="BL668" s="8" cm="1">
        <f t="array" ref="BL668">IF($D668="","",INDEX('Data - CO2'!$B$5:$AP$53,MATCH(Kulturmodeller!$D668,'Data - CO2'!$A$5:$A$53,0),BL$20)*V668*$B667)</f>
        <v>4.8964702800755937</v>
      </c>
      <c r="BM668" s="8" cm="1">
        <f t="array" ref="BM668">IF($D668="","",INDEX('Data - CO2'!$B$5:$AP$53,MATCH(Kulturmodeller!$D668,'Data - CO2'!$A$5:$A$53,0),BM$20)*W668*$B667)</f>
        <v>28.74554485756379</v>
      </c>
      <c r="BN668" s="8" cm="1">
        <f t="array" ref="BN668">IF($D668="","",INDEX('Data - CO2'!$B$5:$AP$53,MATCH(Kulturmodeller!$D668,'Data - CO2'!$A$5:$A$53,0),BN$20)*X668*$B667)</f>
        <v>52.832914322015661</v>
      </c>
      <c r="BO668" s="8" cm="1">
        <f t="array" ref="BO668">IF($D668="","",INDEX('Data - CO2'!$B$5:$AP$53,MATCH(Kulturmodeller!$D668,'Data - CO2'!$A$5:$A$53,0),BO$20)*Y668*$B667)</f>
        <v>83.386888869687368</v>
      </c>
      <c r="BP668" s="8" cm="1">
        <f t="array" ref="BP668">IF($D668="","",INDEX('Data - CO2'!$B$5:$AP$53,MATCH(Kulturmodeller!$D668,'Data - CO2'!$A$5:$A$53,0),BP$20)*Z668*$B667)</f>
        <v>109.22162821802156</v>
      </c>
      <c r="BQ668" s="8" cm="1">
        <f t="array" ref="BQ668">IF($D668="","",INDEX('Data - CO2'!$B$5:$AP$53,MATCH(Kulturmodeller!$D668,'Data - CO2'!$A$5:$A$53,0),BQ$20)*AA668*$B667)</f>
        <v>116.63777556053698</v>
      </c>
      <c r="BR668" s="8" cm="1">
        <f t="array" ref="BR668">IF($D668="","",INDEX('Data - CO2'!$B$5:$AP$53,MATCH(Kulturmodeller!$D668,'Data - CO2'!$A$5:$A$53,0),BR$20)*AB668*$B667)</f>
        <v>144.80237577503416</v>
      </c>
      <c r="BS668" s="8" cm="1">
        <f t="array" ref="BS668">IF($D668="","",INDEX('Data - CO2'!$B$5:$AP$53,MATCH(Kulturmodeller!$D668,'Data - CO2'!$A$5:$A$53,0),BS$20)*AC668*$B667)</f>
        <v>170.48350809299055</v>
      </c>
      <c r="BT668" s="8" cm="1">
        <f t="array" ref="BT668">IF($D668="","",INDEX('Data - CO2'!$B$5:$AP$53,MATCH(Kulturmodeller!$D668,'Data - CO2'!$A$5:$A$53,0),BT$20)*AD668*$B667)</f>
        <v>200.21543763249215</v>
      </c>
      <c r="BU668" s="8" cm="1">
        <f t="array" ref="BU668">IF($D668="","",INDEX('Data - CO2'!$B$5:$AP$53,MATCH(Kulturmodeller!$D668,'Data - CO2'!$A$5:$A$53,0),BU$20)*AE668*$B667)</f>
        <v>235.02590594979213</v>
      </c>
      <c r="BV668" s="8" cm="1">
        <f t="array" ref="BV668">IF($D668="","",INDEX('Data - CO2'!$B$5:$AP$53,MATCH(Kulturmodeller!$D668,'Data - CO2'!$A$5:$A$53,0),BV$20)*AF668*$B667)</f>
        <v>270.86035461561443</v>
      </c>
      <c r="BW668" s="8" cm="1">
        <f t="array" ref="BW668">IF($D668="","",INDEX('Data - CO2'!$B$5:$AP$53,MATCH(Kulturmodeller!$D668,'Data - CO2'!$A$5:$A$53,0),BW$20)*AG668*$B667)</f>
        <v>307.03827505914256</v>
      </c>
      <c r="BX668" s="8" cm="1">
        <f t="array" ref="BX668">IF($D668="","",INDEX('Data - CO2'!$B$5:$AP$53,MATCH(Kulturmodeller!$D668,'Data - CO2'!$A$5:$A$53,0),BX$20)*AH668*$B667)</f>
        <v>335.76996778381823</v>
      </c>
      <c r="BY668" s="8" cm="1">
        <f t="array" ref="BY668">IF($D668="","",INDEX('Data - CO2'!$B$5:$AP$53,MATCH(Kulturmodeller!$D668,'Data - CO2'!$A$5:$A$53,0),BY$20)*AI668*$B667)</f>
        <v>353.65088615159078</v>
      </c>
      <c r="BZ668" s="8" cm="1">
        <f t="array" ref="BZ668">IF($D668="","",INDEX('Data - CO2'!$B$5:$AP$53,MATCH(Kulturmodeller!$D668,'Data - CO2'!$A$5:$A$53,0),BZ$20)*AJ668*$B667)</f>
        <v>371.41487656661076</v>
      </c>
      <c r="CA668" s="8" cm="1">
        <f t="array" ref="CA668">IF($D668="","",INDEX('Data - CO2'!$B$5:$AP$53,MATCH(Kulturmodeller!$D668,'Data - CO2'!$A$5:$A$53,0),CA$20)*AK668*$B667)</f>
        <v>388.9932789763925</v>
      </c>
      <c r="CB668" s="8" cm="1">
        <f t="array" ref="CB668">IF($D668="","",INDEX('Data - CO2'!$B$5:$AP$53,MATCH(Kulturmodeller!$D668,'Data - CO2'!$A$5:$A$53,0),CB$20)*AL668*$B667)</f>
        <v>4.8964702800755937</v>
      </c>
      <c r="CC668" s="8" cm="1">
        <f t="array" ref="CC668">IF($D668="","",INDEX('Data - CO2'!$B$5:$AP$53,MATCH(Kulturmodeller!$D668,'Data - CO2'!$A$5:$A$53,0),CC$20)*AM668*$B667)</f>
        <v>28.74554485756379</v>
      </c>
      <c r="CD668" s="8" cm="1">
        <f t="array" ref="CD668">IF($D668="","",INDEX('Data - CO2'!$B$5:$AP$53,MATCH(Kulturmodeller!$D668,'Data - CO2'!$A$5:$A$53,0),CD$20)*AN668*$B667)</f>
        <v>52.832914322015661</v>
      </c>
      <c r="CE668" s="8" cm="1">
        <f t="array" ref="CE668">IF($D668="","",INDEX('Data - CO2'!$B$5:$AP$53,MATCH(Kulturmodeller!$D668,'Data - CO2'!$A$5:$A$53,0),CE$20)*AO668*$B667)</f>
        <v>83.386888869687368</v>
      </c>
      <c r="CF668" s="8" cm="1">
        <f t="array" ref="CF668">IF($D668="","",INDEX('Data - CO2'!$B$5:$AP$53,MATCH(Kulturmodeller!$D668,'Data - CO2'!$A$5:$A$53,0),CF$20)*AP668*$B667)</f>
        <v>109.22162821802156</v>
      </c>
      <c r="CG668" s="8" cm="1">
        <f t="array" ref="CG668">IF($D668="","",INDEX('Data - CO2'!$B$5:$AP$53,MATCH(Kulturmodeller!$D668,'Data - CO2'!$A$5:$A$53,0),CG$20)*AQ668*$B667)</f>
        <v>116.63777556053698</v>
      </c>
      <c r="CH668" s="8" cm="1">
        <f t="array" ref="CH668">IF($D668="","",INDEX('Data - CO2'!$B$5:$AP$53,MATCH(Kulturmodeller!$D668,'Data - CO2'!$A$5:$A$53,0),CH$20)*AR668*$B667)</f>
        <v>144.80237577503416</v>
      </c>
      <c r="CI668" s="9" cm="1">
        <f t="array" ref="CI668">IF($D668="","",INDEX('Data - CO2'!$B$5:$AP$53,MATCH(Kulturmodeller!$D668,'Data - CO2'!$A$5:$A$53,0),CI$20)*AS668*$B667)</f>
        <v>170.48350809299055</v>
      </c>
    </row>
    <row r="669" spans="1:87" x14ac:dyDescent="0.3">
      <c r="A669" s="33" t="s">
        <v>82</v>
      </c>
      <c r="B669" s="33"/>
      <c r="C669" s="124" t="str">
        <f>'Katalog over Kulturmodeller '!F220</f>
        <v>NÅL - valgfrit</v>
      </c>
      <c r="D669" s="125" t="s">
        <v>276</v>
      </c>
      <c r="E669" s="151">
        <f>'Katalog over Kulturmodeller '!W220</f>
        <v>0.3</v>
      </c>
      <c r="F669" s="40">
        <f>E669+((E673-F673)+(E674-F674))*(E669/SUM(E668:E672))</f>
        <v>0.3</v>
      </c>
      <c r="G669" s="40">
        <f t="shared" ref="G669" si="11244">F669+((F673-G673)+(F674-G674))*(F669/SUM(F668:F672))</f>
        <v>0.3</v>
      </c>
      <c r="H669" s="40">
        <f t="shared" ref="H669" si="11245">G669+((G673-H673)+(G674-H674))*(G669/SUM(G668:G672))</f>
        <v>0.31111111111111112</v>
      </c>
      <c r="I669" s="40">
        <f t="shared" ref="I669" si="11246">H669+((H673-I673)+(H674-I674))*(H669/SUM(H668:H672))</f>
        <v>0.32222222222222224</v>
      </c>
      <c r="J669" s="40">
        <f t="shared" ref="J669" si="11247">I669+((I673-J673)+(I674-J674))*(I669/SUM(I668:I672))</f>
        <v>0.33333333333333337</v>
      </c>
      <c r="K669" s="40">
        <f t="shared" ref="K669" si="11248">J669+((J673-K673)+(J674-K674))*(J669/SUM(J668:J672))</f>
        <v>0.33333333333333337</v>
      </c>
      <c r="L669" s="40">
        <f t="shared" ref="L669" si="11249">K669+((K673-L673)+(K674-L674))*(K669/SUM(K668:K672))</f>
        <v>0.33333333333333337</v>
      </c>
      <c r="M669" s="40">
        <f t="shared" ref="M669" si="11250">L669+((L673-M673)+(L674-M674))*(L669/SUM(L668:L672))</f>
        <v>0.33333333333333337</v>
      </c>
      <c r="N669" s="40">
        <f t="shared" ref="N669" si="11251">M669+((M673-N673)+(M674-N674))*(M669/SUM(M668:M672))</f>
        <v>0.33333333333333337</v>
      </c>
      <c r="O669" s="40">
        <f t="shared" ref="O669" si="11252">N669+((N673-O673)+(N674-O674))*(N669/SUM(N668:N672))</f>
        <v>0.33333333333333337</v>
      </c>
      <c r="P669" s="40">
        <f t="shared" ref="P669" si="11253">O669+((O673-P673)+(O674-P674))*(O669/SUM(O668:O672))</f>
        <v>0.33333333333333337</v>
      </c>
      <c r="Q669" s="40">
        <f t="shared" ref="Q669" si="11254">P669+((P673-Q673)+(P674-Q674))*(P669/SUM(P668:P672))</f>
        <v>0.33333333333333337</v>
      </c>
      <c r="R669" s="40">
        <f t="shared" ref="R669" si="11255">Q669+((Q673-R673)+(Q674-R674))*(Q669/SUM(Q668:Q672))</f>
        <v>0.33333333333333337</v>
      </c>
      <c r="S669" s="40">
        <f t="shared" ref="S669" si="11256">R669+((R673-S673)+(R674-S674))*(R669/SUM(R668:R672))</f>
        <v>0.33333333333333337</v>
      </c>
      <c r="T669" s="40">
        <f t="shared" ref="T669" si="11257">S669+((S673-T673)+(S674-T674))*(S669/SUM(S668:S672))</f>
        <v>0.33333333333333337</v>
      </c>
      <c r="U669" s="40">
        <f t="shared" ref="U669" si="11258">T669+((T673-U673)+(T674-U674))*(T669/SUM(T668:T672))</f>
        <v>0.33333333333333337</v>
      </c>
      <c r="V669" s="40">
        <f t="shared" ref="V669" si="11259">U669+((U673-V673)+(U674-V674))*(U669/SUM(U668:U672))</f>
        <v>0.33333333333333337</v>
      </c>
      <c r="W669" s="40">
        <f t="shared" ref="W669" si="11260">V669+((V673-W673)+(V674-W674))*(V669/SUM(V668:V672))</f>
        <v>0.33333333333333337</v>
      </c>
      <c r="X669" s="40">
        <f t="shared" ref="X669" si="11261">W669+((W673-X673)+(W674-X674))*(W669/SUM(W668:W672))</f>
        <v>0.33333333333333337</v>
      </c>
      <c r="Y669" s="40">
        <f t="shared" ref="Y669" si="11262">X669+((X673-Y673)+(X674-Y674))*(X669/SUM(X668:X672))</f>
        <v>0.33333333333333337</v>
      </c>
      <c r="Z669" s="40">
        <f t="shared" ref="Z669" si="11263">Y669+((Y673-Z673)+(Y674-Z674))*(Y669/SUM(Y668:Y672))</f>
        <v>0.33333333333333337</v>
      </c>
      <c r="AA669" s="40">
        <f t="shared" ref="AA669" si="11264">Z669+((Z673-AA673)+(Z674-AA674))*(Z669/SUM(Z668:Z672))</f>
        <v>0.33333333333333337</v>
      </c>
      <c r="AB669" s="40">
        <f t="shared" ref="AB669" si="11265">AA669+((AA673-AB673)+(AA674-AB674))*(AA669/SUM(AA668:AA672))</f>
        <v>0.33333333333333337</v>
      </c>
      <c r="AC669" s="40">
        <f t="shared" ref="AC669" si="11266">AB669+((AB673-AC673)+(AB674-AC674))*(AB669/SUM(AB668:AB672))</f>
        <v>0.33333333333333337</v>
      </c>
      <c r="AD669" s="40">
        <f t="shared" ref="AD669" si="11267">AC669+((AC673-AD673)+(AC674-AD674))*(AC669/SUM(AC668:AC672))</f>
        <v>0.33333333333333337</v>
      </c>
      <c r="AE669" s="40">
        <f t="shared" ref="AE669" si="11268">AD669+((AD673-AE673)+(AD674-AE674))*(AD669/SUM(AD668:AD672))</f>
        <v>0.33333333333333337</v>
      </c>
      <c r="AF669" s="40">
        <f t="shared" ref="AF669" si="11269">AE669+((AE673-AF673)+(AE674-AF674))*(AE669/SUM(AE668:AE672))</f>
        <v>0.33333333333333337</v>
      </c>
      <c r="AG669" s="40">
        <f t="shared" ref="AG669" si="11270">AF669+((AF673-AG673)+(AF674-AG674))*(AF669/SUM(AF668:AF672))</f>
        <v>0.33333333333333337</v>
      </c>
      <c r="AH669" s="40">
        <f t="shared" ref="AH669" si="11271">AG669+((AG673-AH673)+(AG674-AH674))*(AG669/SUM(AG668:AG672))</f>
        <v>0.33333333333333337</v>
      </c>
      <c r="AI669" s="40">
        <f t="shared" ref="AI669" si="11272">AH669+((AH673-AI673)+(AH674-AI674))*(AH669/SUM(AH668:AH672))</f>
        <v>0.33333333333333337</v>
      </c>
      <c r="AJ669" s="40">
        <f t="shared" ref="AJ669" si="11273">AI669+((AI673-AJ673)+(AI674-AJ674))*(AI669/SUM(AI668:AI672))</f>
        <v>0.33333333333333337</v>
      </c>
      <c r="AK669" s="40">
        <f t="shared" ref="AK669" si="11274">AJ669+((AJ673-AK673)+(AJ674-AK674))*(AJ669/SUM(AJ668:AJ672))</f>
        <v>0.33333333333333337</v>
      </c>
      <c r="AL669" s="40">
        <f t="shared" ref="AL669" si="11275">AK669+((AK673-AL673)+(AK674-AL674))*(AK669/SUM(AK668:AK672))</f>
        <v>0.33333333333333337</v>
      </c>
      <c r="AM669" s="40">
        <f t="shared" ref="AM669" si="11276">AL669+((AL673-AM673)+(AL674-AM674))*(AL669/SUM(AL668:AL672))</f>
        <v>0.33333333333333337</v>
      </c>
      <c r="AN669" s="40">
        <f t="shared" ref="AN669" si="11277">AM669+((AM673-AN673)+(AM674-AN674))*(AM669/SUM(AM668:AM672))</f>
        <v>0.33333333333333337</v>
      </c>
      <c r="AO669" s="40">
        <f t="shared" ref="AO669" si="11278">AN669+((AN673-AO673)+(AN674-AO674))*(AN669/SUM(AN668:AN672))</f>
        <v>0.33333333333333337</v>
      </c>
      <c r="AP669" s="40">
        <f t="shared" ref="AP669" si="11279">AO669+((AO673-AP673)+(AO674-AP674))*(AO669/SUM(AO668:AO672))</f>
        <v>0.33333333333333337</v>
      </c>
      <c r="AQ669" s="40">
        <f t="shared" ref="AQ669" si="11280">AP669+((AP673-AQ673)+(AP674-AQ674))*(AP669/SUM(AP668:AP672))</f>
        <v>0.33333333333333337</v>
      </c>
      <c r="AR669" s="40">
        <f t="shared" ref="AR669" si="11281">AQ669+((AQ673-AR673)+(AQ674-AR674))*(AQ669/SUM(AQ668:AQ672))</f>
        <v>0.33333333333333337</v>
      </c>
      <c r="AS669" s="41">
        <f t="shared" ref="AS669" si="11282">AR669+((AR673-AS673)+(AR674-AS674))*(AR669/SUM(AR668:AR672))</f>
        <v>0.33333333333333337</v>
      </c>
      <c r="AU669" s="10" cm="1">
        <f t="array" ref="AU669">IF($D669="","",INDEX('Data - CO2'!$B$5:$AP$53,MATCH(Kulturmodeller!$D669,'Data - CO2'!$A$5:$A$53,0),AU$20)*E669)</f>
        <v>0</v>
      </c>
      <c r="AV669" cm="1">
        <f t="array" ref="AV669">IF($D669="","",INDEX('Data - CO2'!$B$5:$AP$53,MATCH(Kulturmodeller!$D669,'Data - CO2'!$A$5:$A$53,0),AV$20)*F669)</f>
        <v>0.89481128574401536</v>
      </c>
      <c r="AW669" cm="1">
        <f t="array" ref="AW669">IF($D669="","",INDEX('Data - CO2'!$B$5:$AP$53,MATCH(Kulturmodeller!$D669,'Data - CO2'!$A$5:$A$53,0),AW$20)*G669)</f>
        <v>5.96540857162677</v>
      </c>
      <c r="AX669" cm="1">
        <f t="array" ref="AX669">IF($D669="","",INDEX('Data - CO2'!$B$5:$AP$53,MATCH(Kulturmodeller!$D669,'Data - CO2'!$A$5:$A$53,0),AX$20)*H669)</f>
        <v>15.465874074587919</v>
      </c>
      <c r="AY669" cm="1">
        <f t="array" ref="AY669">IF($D669="","",INDEX('Data - CO2'!$B$5:$AP$53,MATCH(Kulturmodeller!$D669,'Data - CO2'!$A$5:$A$53,0),AY$20)*I669)</f>
        <v>32.036453440217834</v>
      </c>
      <c r="AZ669" cm="1">
        <f t="array" ref="AZ669">IF($D669="","",INDEX('Data - CO2'!$B$5:$AP$53,MATCH(Kulturmodeller!$D669,'Data - CO2'!$A$5:$A$53,0),AZ$20)*J669*$B667)</f>
        <v>64.457934069306489</v>
      </c>
      <c r="BA669" cm="1">
        <f t="array" ref="BA669">IF($D669="","",INDEX('Data - CO2'!$B$5:$AP$53,MATCH(Kulturmodeller!$D669,'Data - CO2'!$A$5:$A$53,0),BA$20)*K669*$B667)</f>
        <v>90.58401075879064</v>
      </c>
      <c r="BB669" cm="1">
        <f t="array" ref="BB669">IF($D669="","",INDEX('Data - CO2'!$B$5:$AP$53,MATCH(Kulturmodeller!$D669,'Data - CO2'!$A$5:$A$53,0),BB$20)*L669*$B667)</f>
        <v>101.7551400472838</v>
      </c>
      <c r="BC669" cm="1">
        <f t="array" ref="BC669">IF($D669="","",INDEX('Data - CO2'!$B$5:$AP$53,MATCH(Kulturmodeller!$D669,'Data - CO2'!$A$5:$A$53,0),BC$20)*M669*$B667)</f>
        <v>110.28857548858663</v>
      </c>
      <c r="BD669" cm="1">
        <f t="array" ref="BD669">IF($D669="","",INDEX('Data - CO2'!$B$5:$AP$53,MATCH(Kulturmodeller!$D669,'Data - CO2'!$A$5:$A$53,0),BD$20)*N669*$B667)</f>
        <v>118.42327619023112</v>
      </c>
      <c r="BE669" cm="1">
        <f t="array" ref="BE669">IF($D669="","",INDEX('Data - CO2'!$B$5:$AP$53,MATCH(Kulturmodeller!$D669,'Data - CO2'!$A$5:$A$53,0),BE$20)*O669*$B667)</f>
        <v>125.08898875748845</v>
      </c>
      <c r="BF669" cm="1">
        <f t="array" ref="BF669">IF($D669="","",INDEX('Data - CO2'!$B$5:$AP$53,MATCH(Kulturmodeller!$D669,'Data - CO2'!$A$5:$A$53,0),BF$20)*P669*$B667)</f>
        <v>132.15897081768418</v>
      </c>
      <c r="BG669" cm="1">
        <f t="array" ref="BG669">IF($D669="","",INDEX('Data - CO2'!$B$5:$AP$53,MATCH(Kulturmodeller!$D669,'Data - CO2'!$A$5:$A$53,0),BG$20)*Q669*$B667)</f>
        <v>138.23823104403823</v>
      </c>
      <c r="BH669" cm="1">
        <f t="array" ref="BH669">IF($D669="","",INDEX('Data - CO2'!$B$5:$AP$53,MATCH(Kulturmodeller!$D669,'Data - CO2'!$A$5:$A$53,0),BH$20)*R669*$B667)</f>
        <v>142.45791319279326</v>
      </c>
      <c r="BI669" cm="1">
        <f t="array" ref="BI669">IF($D669="","",INDEX('Data - CO2'!$B$5:$AP$53,MATCH(Kulturmodeller!$D669,'Data - CO2'!$A$5:$A$53,0),BI$20)*S669*$B667)</f>
        <v>146.11196386565783</v>
      </c>
      <c r="BJ669" cm="1">
        <f t="array" ref="BJ669">IF($D669="","",INDEX('Data - CO2'!$B$5:$AP$53,MATCH(Kulturmodeller!$D669,'Data - CO2'!$A$5:$A$53,0),BJ$20)*T669*$B667)</f>
        <v>149.32693369297527</v>
      </c>
      <c r="BK669" cm="1">
        <f t="array" ref="BK669">IF($D669="","",INDEX('Data - CO2'!$B$5:$AP$53,MATCH(Kulturmodeller!$D669,'Data - CO2'!$A$5:$A$53,0),BK$20)*U669*$B667)</f>
        <v>0.99423476193779492</v>
      </c>
      <c r="BL669" cm="1">
        <f t="array" ref="BL669">IF($D669="","",INDEX('Data - CO2'!$B$5:$AP$53,MATCH(Kulturmodeller!$D669,'Data - CO2'!$A$5:$A$53,0),BL$20)*V669*$B667)</f>
        <v>6.6282317462519673</v>
      </c>
      <c r="BM669" cm="1">
        <f t="array" ref="BM669">IF($D669="","",INDEX('Data - CO2'!$B$5:$AP$53,MATCH(Kulturmodeller!$D669,'Data - CO2'!$A$5:$A$53,0),BM$20)*W669*$B667)</f>
        <v>16.570579365629914</v>
      </c>
      <c r="BN669" cm="1">
        <f t="array" ref="BN669">IF($D669="","",INDEX('Data - CO2'!$B$5:$AP$53,MATCH(Kulturmodeller!$D669,'Data - CO2'!$A$5:$A$53,0),BN$20)*X669*$B667)</f>
        <v>33.141158731259829</v>
      </c>
      <c r="BO669" cm="1">
        <f t="array" ref="BO669">IF($D669="","",INDEX('Data - CO2'!$B$5:$AP$53,MATCH(Kulturmodeller!$D669,'Data - CO2'!$A$5:$A$53,0),BO$20)*Y669*$B667)</f>
        <v>64.457934069306489</v>
      </c>
      <c r="BP669" cm="1">
        <f t="array" ref="BP669">IF($D669="","",INDEX('Data - CO2'!$B$5:$AP$53,MATCH(Kulturmodeller!$D669,'Data - CO2'!$A$5:$A$53,0),BP$20)*Z669*$B667)</f>
        <v>90.58401075879064</v>
      </c>
      <c r="BQ669" cm="1">
        <f t="array" ref="BQ669">IF($D669="","",INDEX('Data - CO2'!$B$5:$AP$53,MATCH(Kulturmodeller!$D669,'Data - CO2'!$A$5:$A$53,0),BQ$20)*AA669*$B667)</f>
        <v>101.7551400472838</v>
      </c>
      <c r="BR669" cm="1">
        <f t="array" ref="BR669">IF($D669="","",INDEX('Data - CO2'!$B$5:$AP$53,MATCH(Kulturmodeller!$D669,'Data - CO2'!$A$5:$A$53,0),BR$20)*AB669*$B667)</f>
        <v>110.28857548858663</v>
      </c>
      <c r="BS669" cm="1">
        <f t="array" ref="BS669">IF($D669="","",INDEX('Data - CO2'!$B$5:$AP$53,MATCH(Kulturmodeller!$D669,'Data - CO2'!$A$5:$A$53,0),BS$20)*AC669*$B667)</f>
        <v>118.42327619023112</v>
      </c>
      <c r="BT669" cm="1">
        <f t="array" ref="BT669">IF($D669="","",INDEX('Data - CO2'!$B$5:$AP$53,MATCH(Kulturmodeller!$D669,'Data - CO2'!$A$5:$A$53,0),BT$20)*AD669*$B667)</f>
        <v>125.08898875748845</v>
      </c>
      <c r="BU669" cm="1">
        <f t="array" ref="BU669">IF($D669="","",INDEX('Data - CO2'!$B$5:$AP$53,MATCH(Kulturmodeller!$D669,'Data - CO2'!$A$5:$A$53,0),BU$20)*AE669*$B667)</f>
        <v>132.15897081768418</v>
      </c>
      <c r="BV669" cm="1">
        <f t="array" ref="BV669">IF($D669="","",INDEX('Data - CO2'!$B$5:$AP$53,MATCH(Kulturmodeller!$D669,'Data - CO2'!$A$5:$A$53,0),BV$20)*AF669*$B667)</f>
        <v>138.23823104403823</v>
      </c>
      <c r="BW669" cm="1">
        <f t="array" ref="BW669">IF($D669="","",INDEX('Data - CO2'!$B$5:$AP$53,MATCH(Kulturmodeller!$D669,'Data - CO2'!$A$5:$A$53,0),BW$20)*AG669*$B667)</f>
        <v>142.45791319279326</v>
      </c>
      <c r="BX669" cm="1">
        <f t="array" ref="BX669">IF($D669="","",INDEX('Data - CO2'!$B$5:$AP$53,MATCH(Kulturmodeller!$D669,'Data - CO2'!$A$5:$A$53,0),BX$20)*AH669*$B667)</f>
        <v>146.11196386565783</v>
      </c>
      <c r="BY669" cm="1">
        <f t="array" ref="BY669">IF($D669="","",INDEX('Data - CO2'!$B$5:$AP$53,MATCH(Kulturmodeller!$D669,'Data - CO2'!$A$5:$A$53,0),BY$20)*AI669*$B667)</f>
        <v>149.32693369297527</v>
      </c>
      <c r="BZ669" cm="1">
        <f t="array" ref="BZ669">IF($D669="","",INDEX('Data - CO2'!$B$5:$AP$53,MATCH(Kulturmodeller!$D669,'Data - CO2'!$A$5:$A$53,0),BZ$20)*AJ669*$B667)</f>
        <v>0.99423476193779492</v>
      </c>
      <c r="CA669" cm="1">
        <f t="array" ref="CA669">IF($D669="","",INDEX('Data - CO2'!$B$5:$AP$53,MATCH(Kulturmodeller!$D669,'Data - CO2'!$A$5:$A$53,0),CA$20)*AK669*$B667)</f>
        <v>6.6282317462519673</v>
      </c>
      <c r="CB669" cm="1">
        <f t="array" ref="CB669">IF($D669="","",INDEX('Data - CO2'!$B$5:$AP$53,MATCH(Kulturmodeller!$D669,'Data - CO2'!$A$5:$A$53,0),CB$20)*AL669*$B667)</f>
        <v>16.570579365629914</v>
      </c>
      <c r="CC669" cm="1">
        <f t="array" ref="CC669">IF($D669="","",INDEX('Data - CO2'!$B$5:$AP$53,MATCH(Kulturmodeller!$D669,'Data - CO2'!$A$5:$A$53,0),CC$20)*AM669*$B667)</f>
        <v>33.141158731259829</v>
      </c>
      <c r="CD669" cm="1">
        <f t="array" ref="CD669">IF($D669="","",INDEX('Data - CO2'!$B$5:$AP$53,MATCH(Kulturmodeller!$D669,'Data - CO2'!$A$5:$A$53,0),CD$20)*AN669*$B667)</f>
        <v>64.457934069306489</v>
      </c>
      <c r="CE669" cm="1">
        <f t="array" ref="CE669">IF($D669="","",INDEX('Data - CO2'!$B$5:$AP$53,MATCH(Kulturmodeller!$D669,'Data - CO2'!$A$5:$A$53,0),CE$20)*AO669*$B667)</f>
        <v>90.58401075879064</v>
      </c>
      <c r="CF669" cm="1">
        <f t="array" ref="CF669">IF($D669="","",INDEX('Data - CO2'!$B$5:$AP$53,MATCH(Kulturmodeller!$D669,'Data - CO2'!$A$5:$A$53,0),CF$20)*AP669*$B667)</f>
        <v>101.7551400472838</v>
      </c>
      <c r="CG669" cm="1">
        <f t="array" ref="CG669">IF($D669="","",INDEX('Data - CO2'!$B$5:$AP$53,MATCH(Kulturmodeller!$D669,'Data - CO2'!$A$5:$A$53,0),CG$20)*AQ669*$B667)</f>
        <v>110.28857548858663</v>
      </c>
      <c r="CH669" cm="1">
        <f t="array" ref="CH669">IF($D669="","",INDEX('Data - CO2'!$B$5:$AP$53,MATCH(Kulturmodeller!$D669,'Data - CO2'!$A$5:$A$53,0),CH$20)*AR669*$B667)</f>
        <v>118.42327619023112</v>
      </c>
      <c r="CI669" s="11" cm="1">
        <f t="array" ref="CI669">IF($D669="","",INDEX('Data - CO2'!$B$5:$AP$53,MATCH(Kulturmodeller!$D669,'Data - CO2'!$A$5:$A$53,0),CI$20)*AS669*$B667)</f>
        <v>125.08898875748845</v>
      </c>
    </row>
    <row r="670" spans="1:87" x14ac:dyDescent="0.3">
      <c r="A670" s="33" t="s">
        <v>83</v>
      </c>
      <c r="B670" s="33"/>
      <c r="C670" s="124" t="str">
        <f>'Katalog over Kulturmodeller '!F221</f>
        <v>LØV - valgfrit</v>
      </c>
      <c r="D670" s="125" t="s">
        <v>218</v>
      </c>
      <c r="E670" s="151">
        <f>'Katalog over Kulturmodeller '!W221</f>
        <v>0.1</v>
      </c>
      <c r="F670" s="40">
        <f>E670+((E673-F673)+(E674-F674))*(E670/SUM(E668:E672))</f>
        <v>0.1</v>
      </c>
      <c r="G670" s="40">
        <f t="shared" ref="G670" si="11283">F670+((F673-G673)+(F674-G674))*(F670/SUM(F668:F672))</f>
        <v>0.1</v>
      </c>
      <c r="H670" s="40">
        <f t="shared" ref="H670" si="11284">G670+((G673-H673)+(G674-H674))*(G670/SUM(G668:G672))</f>
        <v>0.10370370370370371</v>
      </c>
      <c r="I670" s="40">
        <f t="shared" ref="I670" si="11285">H670+((H673-I673)+(H674-I674))*(H670/SUM(H668:H672))</f>
        <v>0.10740740740740742</v>
      </c>
      <c r="J670" s="40">
        <f t="shared" ref="J670" si="11286">I670+((I673-J673)+(I674-J674))*(I670/SUM(I668:I672))</f>
        <v>0.11111111111111113</v>
      </c>
      <c r="K670" s="40">
        <f t="shared" ref="K670" si="11287">J670+((J673-K673)+(J674-K674))*(J670/SUM(J668:J672))</f>
        <v>0.11111111111111113</v>
      </c>
      <c r="L670" s="40">
        <f t="shared" ref="L670" si="11288">K670+((K673-L673)+(K674-L674))*(K670/SUM(K668:K672))</f>
        <v>0.11111111111111113</v>
      </c>
      <c r="M670" s="40">
        <f t="shared" ref="M670" si="11289">L670+((L673-M673)+(L674-M674))*(L670/SUM(L668:L672))</f>
        <v>0.11111111111111113</v>
      </c>
      <c r="N670" s="40">
        <f t="shared" ref="N670" si="11290">M670+((M673-N673)+(M674-N674))*(M670/SUM(M668:M672))</f>
        <v>0.11111111111111113</v>
      </c>
      <c r="O670" s="40">
        <f t="shared" ref="O670" si="11291">N670+((N673-O673)+(N674-O674))*(N670/SUM(N668:N672))</f>
        <v>0.11111111111111113</v>
      </c>
      <c r="P670" s="40">
        <f t="shared" ref="P670" si="11292">O670+((O673-P673)+(O674-P674))*(O670/SUM(O668:O672))</f>
        <v>0.11111111111111113</v>
      </c>
      <c r="Q670" s="40">
        <f t="shared" ref="Q670" si="11293">P670+((P673-Q673)+(P674-Q674))*(P670/SUM(P668:P672))</f>
        <v>0.11111111111111113</v>
      </c>
      <c r="R670" s="40">
        <f t="shared" ref="R670" si="11294">Q670+((Q673-R673)+(Q674-R674))*(Q670/SUM(Q668:Q672))</f>
        <v>0.11111111111111113</v>
      </c>
      <c r="S670" s="40">
        <f t="shared" ref="S670" si="11295">R670+((R673-S673)+(R674-S674))*(R670/SUM(R668:R672))</f>
        <v>0.11111111111111113</v>
      </c>
      <c r="T670" s="40">
        <f t="shared" ref="T670" si="11296">S670+((S673-T673)+(S674-T674))*(S670/SUM(S668:S672))</f>
        <v>0.11111111111111113</v>
      </c>
      <c r="U670" s="40">
        <f t="shared" ref="U670" si="11297">T670+((T673-U673)+(T674-U674))*(T670/SUM(T668:T672))</f>
        <v>0.11111111111111113</v>
      </c>
      <c r="V670" s="40">
        <f t="shared" ref="V670" si="11298">U670+((U673-V673)+(U674-V674))*(U670/SUM(U668:U672))</f>
        <v>0.11111111111111113</v>
      </c>
      <c r="W670" s="40">
        <f t="shared" ref="W670" si="11299">V670+((V673-W673)+(V674-W674))*(V670/SUM(V668:V672))</f>
        <v>0.11111111111111113</v>
      </c>
      <c r="X670" s="40">
        <f t="shared" ref="X670" si="11300">W670+((W673-X673)+(W674-X674))*(W670/SUM(W668:W672))</f>
        <v>0.11111111111111113</v>
      </c>
      <c r="Y670" s="40">
        <f t="shared" ref="Y670" si="11301">X670+((X673-Y673)+(X674-Y674))*(X670/SUM(X668:X672))</f>
        <v>0.11111111111111113</v>
      </c>
      <c r="Z670" s="40">
        <f t="shared" ref="Z670" si="11302">Y670+((Y673-Z673)+(Y674-Z674))*(Y670/SUM(Y668:Y672))</f>
        <v>0.11111111111111113</v>
      </c>
      <c r="AA670" s="40">
        <f t="shared" ref="AA670" si="11303">Z670+((Z673-AA673)+(Z674-AA674))*(Z670/SUM(Z668:Z672))</f>
        <v>0.11111111111111113</v>
      </c>
      <c r="AB670" s="40">
        <f t="shared" ref="AB670" si="11304">AA670+((AA673-AB673)+(AA674-AB674))*(AA670/SUM(AA668:AA672))</f>
        <v>0.11111111111111113</v>
      </c>
      <c r="AC670" s="40">
        <f t="shared" ref="AC670" si="11305">AB670+((AB673-AC673)+(AB674-AC674))*(AB670/SUM(AB668:AB672))</f>
        <v>0.11111111111111113</v>
      </c>
      <c r="AD670" s="40">
        <f t="shared" ref="AD670" si="11306">AC670+((AC673-AD673)+(AC674-AD674))*(AC670/SUM(AC668:AC672))</f>
        <v>0.11111111111111113</v>
      </c>
      <c r="AE670" s="40">
        <f t="shared" ref="AE670" si="11307">AD670+((AD673-AE673)+(AD674-AE674))*(AD670/SUM(AD668:AD672))</f>
        <v>0.11111111111111113</v>
      </c>
      <c r="AF670" s="40">
        <f t="shared" ref="AF670" si="11308">AE670+((AE673-AF673)+(AE674-AF674))*(AE670/SUM(AE668:AE672))</f>
        <v>0.11111111111111113</v>
      </c>
      <c r="AG670" s="40">
        <f t="shared" ref="AG670" si="11309">AF670+((AF673-AG673)+(AF674-AG674))*(AF670/SUM(AF668:AF672))</f>
        <v>0.11111111111111113</v>
      </c>
      <c r="AH670" s="40">
        <f t="shared" ref="AH670" si="11310">AG670+((AG673-AH673)+(AG674-AH674))*(AG670/SUM(AG668:AG672))</f>
        <v>0.11111111111111113</v>
      </c>
      <c r="AI670" s="40">
        <f t="shared" ref="AI670" si="11311">AH670+((AH673-AI673)+(AH674-AI674))*(AH670/SUM(AH668:AH672))</f>
        <v>0.11111111111111113</v>
      </c>
      <c r="AJ670" s="40">
        <f t="shared" ref="AJ670" si="11312">AI670+((AI673-AJ673)+(AI674-AJ674))*(AI670/SUM(AI668:AI672))</f>
        <v>0.11111111111111113</v>
      </c>
      <c r="AK670" s="40">
        <f t="shared" ref="AK670" si="11313">AJ670+((AJ673-AK673)+(AJ674-AK674))*(AJ670/SUM(AJ668:AJ672))</f>
        <v>0.11111111111111113</v>
      </c>
      <c r="AL670" s="40">
        <f t="shared" ref="AL670" si="11314">AK670+((AK673-AL673)+(AK674-AL674))*(AK670/SUM(AK668:AK672))</f>
        <v>0.11111111111111113</v>
      </c>
      <c r="AM670" s="40">
        <f t="shared" ref="AM670" si="11315">AL670+((AL673-AM673)+(AL674-AM674))*(AL670/SUM(AL668:AL672))</f>
        <v>0.11111111111111113</v>
      </c>
      <c r="AN670" s="40">
        <f t="shared" ref="AN670" si="11316">AM670+((AM673-AN673)+(AM674-AN674))*(AM670/SUM(AM668:AM672))</f>
        <v>0.11111111111111113</v>
      </c>
      <c r="AO670" s="40">
        <f t="shared" ref="AO670" si="11317">AN670+((AN673-AO673)+(AN674-AO674))*(AN670/SUM(AN668:AN672))</f>
        <v>0.11111111111111113</v>
      </c>
      <c r="AP670" s="40">
        <f t="shared" ref="AP670" si="11318">AO670+((AO673-AP673)+(AO674-AP674))*(AO670/SUM(AO668:AO672))</f>
        <v>0.11111111111111113</v>
      </c>
      <c r="AQ670" s="40">
        <f t="shared" ref="AQ670" si="11319">AP670+((AP673-AQ673)+(AP674-AQ674))*(AP670/SUM(AP668:AP672))</f>
        <v>0.11111111111111113</v>
      </c>
      <c r="AR670" s="40">
        <f t="shared" ref="AR670" si="11320">AQ670+((AQ673-AR673)+(AQ674-AR674))*(AQ670/SUM(AQ668:AQ672))</f>
        <v>0.11111111111111113</v>
      </c>
      <c r="AS670" s="41">
        <f t="shared" ref="AS670" si="11321">AR670+((AR673-AS673)+(AR674-AS674))*(AR670/SUM(AR668:AR672))</f>
        <v>0.11111111111111113</v>
      </c>
      <c r="AU670" s="10" cm="1">
        <f t="array" ref="AU670">IF($D670="","",INDEX('Data - CO2'!$B$5:$AP$53,MATCH(Kulturmodeller!$D670,'Data - CO2'!$A$5:$A$53,0),AU$20)*E670)</f>
        <v>0</v>
      </c>
      <c r="AV670" cm="1">
        <f t="array" ref="AV670">IF($D670="","",INDEX('Data - CO2'!$B$5:$AP$53,MATCH(Kulturmodeller!$D670,'Data - CO2'!$A$5:$A$53,0),AV$20)*F670)</f>
        <v>8.7965870673630375E-2</v>
      </c>
      <c r="AW670" cm="1">
        <f t="array" ref="AW670">IF($D670="","",INDEX('Data - CO2'!$B$5:$AP$53,MATCH(Kulturmodeller!$D670,'Data - CO2'!$A$5:$A$53,0),AW$20)*G670)</f>
        <v>0.58643913782420254</v>
      </c>
      <c r="AX670" cm="1">
        <f t="array" ref="AX670">IF($D670="","",INDEX('Data - CO2'!$B$5:$AP$53,MATCH(Kulturmodeller!$D670,'Data - CO2'!$A$5:$A$53,0),AX$20)*H670)</f>
        <v>1.5203977647294138</v>
      </c>
      <c r="AY670" cm="1">
        <f t="array" ref="AY670">IF($D670="","",INDEX('Data - CO2'!$B$5:$AP$53,MATCH(Kulturmodeller!$D670,'Data - CO2'!$A$5:$A$53,0),AY$20)*I670)</f>
        <v>3.1493953697966433</v>
      </c>
      <c r="AZ670" cm="1">
        <f t="array" ref="AZ670">IF($D670="","",INDEX('Data - CO2'!$B$5:$AP$53,MATCH(Kulturmodeller!$D670,'Data - CO2'!$A$5:$A$53,0),AZ$20)*J670*$B667)</f>
        <v>8.5059137316072295</v>
      </c>
      <c r="BA670" cm="1">
        <f t="array" ref="BA670">IF($D670="","",INDEX('Data - CO2'!$B$5:$AP$53,MATCH(Kulturmodeller!$D670,'Data - CO2'!$A$5:$A$53,0),BA$20)*K670*$B667)</f>
        <v>16.152224060422395</v>
      </c>
      <c r="BB670" cm="1">
        <f t="array" ref="BB670">IF($D670="","",INDEX('Data - CO2'!$B$5:$AP$53,MATCH(Kulturmodeller!$D670,'Data - CO2'!$A$5:$A$53,0),BB$20)*L670*$B667)</f>
        <v>23.817410527678945</v>
      </c>
      <c r="BC670" cm="1">
        <f t="array" ref="BC670">IF($D670="","",INDEX('Data - CO2'!$B$5:$AP$53,MATCH(Kulturmodeller!$D670,'Data - CO2'!$A$5:$A$53,0),BC$20)*M670*$B667)</f>
        <v>26.738574126067483</v>
      </c>
      <c r="BD670" cm="1">
        <f t="array" ref="BD670">IF($D670="","",INDEX('Data - CO2'!$B$5:$AP$53,MATCH(Kulturmodeller!$D670,'Data - CO2'!$A$5:$A$53,0),BD$20)*N670*$B667)</f>
        <v>29.555174369220808</v>
      </c>
      <c r="BE670" cm="1">
        <f t="array" ref="BE670">IF($D670="","",INDEX('Data - CO2'!$B$5:$AP$53,MATCH(Kulturmodeller!$D670,'Data - CO2'!$A$5:$A$53,0),BE$20)*O670*$B667)</f>
        <v>32.698023881959678</v>
      </c>
      <c r="BF670" cm="1">
        <f t="array" ref="BF670">IF($D670="","",INDEX('Data - CO2'!$B$5:$AP$53,MATCH(Kulturmodeller!$D670,'Data - CO2'!$A$5:$A$53,0),BF$20)*P670*$B667)</f>
        <v>35.856164002972754</v>
      </c>
      <c r="BG670" cm="1">
        <f t="array" ref="BG670">IF($D670="","",INDEX('Data - CO2'!$B$5:$AP$53,MATCH(Kulturmodeller!$D670,'Data - CO2'!$A$5:$A$53,0),BG$20)*Q670*$B667)</f>
        <v>39.067901275777317</v>
      </c>
      <c r="BH670" cm="1">
        <f t="array" ref="BH670">IF($D670="","",INDEX('Data - CO2'!$B$5:$AP$53,MATCH(Kulturmodeller!$D670,'Data - CO2'!$A$5:$A$53,0),BH$20)*R670*$B667)</f>
        <v>42.232304290814938</v>
      </c>
      <c r="BI670" cm="1">
        <f t="array" ref="BI670">IF($D670="","",INDEX('Data - CO2'!$B$5:$AP$53,MATCH(Kulturmodeller!$D670,'Data - CO2'!$A$5:$A$53,0),BI$20)*S670*$B667)</f>
        <v>45.2316419530042</v>
      </c>
      <c r="BJ670" cm="1">
        <f t="array" ref="BJ670">IF($D670="","",INDEX('Data - CO2'!$B$5:$AP$53,MATCH(Kulturmodeller!$D670,'Data - CO2'!$A$5:$A$53,0),BJ$20)*T670*$B667)</f>
        <v>48.190731544468953</v>
      </c>
      <c r="BK670" cm="1">
        <f t="array" ref="BK670">IF($D670="","",INDEX('Data - CO2'!$B$5:$AP$53,MATCH(Kulturmodeller!$D670,'Data - CO2'!$A$5:$A$53,0),BK$20)*U670*$B667)</f>
        <v>51.130206802805922</v>
      </c>
      <c r="BL670" cm="1">
        <f t="array" ref="BL670">IF($D670="","",INDEX('Data - CO2'!$B$5:$AP$53,MATCH(Kulturmodeller!$D670,'Data - CO2'!$A$5:$A$53,0),BL$20)*V670*$B667)</f>
        <v>53.339139931175509</v>
      </c>
      <c r="BM670" cm="1">
        <f t="array" ref="BM670">IF($D670="","",INDEX('Data - CO2'!$B$5:$AP$53,MATCH(Kulturmodeller!$D670,'Data - CO2'!$A$5:$A$53,0),BM$20)*W670*$B667)</f>
        <v>54.632663062091986</v>
      </c>
      <c r="BN670" cm="1">
        <f t="array" ref="BN670">IF($D670="","",INDEX('Data - CO2'!$B$5:$AP$53,MATCH(Kulturmodeller!$D670,'Data - CO2'!$A$5:$A$53,0),BN$20)*X670*$B667)</f>
        <v>56.011604170538405</v>
      </c>
      <c r="BO670" cm="1">
        <f t="array" ref="BO670">IF($D670="","",INDEX('Data - CO2'!$B$5:$AP$53,MATCH(Kulturmodeller!$D670,'Data - CO2'!$A$5:$A$53,0),BO$20)*Y670*$B667)</f>
        <v>57.202993085493716</v>
      </c>
      <c r="BP670" cm="1">
        <f t="array" ref="BP670">IF($D670="","",INDEX('Data - CO2'!$B$5:$AP$53,MATCH(Kulturmodeller!$D670,'Data - CO2'!$A$5:$A$53,0),BP$20)*Z670*$B667)</f>
        <v>58.544046723618457</v>
      </c>
      <c r="BQ670" cm="1">
        <f t="array" ref="BQ670">IF($D670="","",INDEX('Data - CO2'!$B$5:$AP$53,MATCH(Kulturmodeller!$D670,'Data - CO2'!$A$5:$A$53,0),BQ$20)*AA670*$B667)</f>
        <v>59.659211718819861</v>
      </c>
      <c r="BR670" cm="1">
        <f t="array" ref="BR670">IF($D670="","",INDEX('Data - CO2'!$B$5:$AP$53,MATCH(Kulturmodeller!$D670,'Data - CO2'!$A$5:$A$53,0),BR$20)*AB670*$B667)</f>
        <v>60.738062266307161</v>
      </c>
      <c r="BS670" cm="1">
        <f t="array" ref="BS670">IF($D670="","",INDEX('Data - CO2'!$B$5:$AP$53,MATCH(Kulturmodeller!$D670,'Data - CO2'!$A$5:$A$53,0),BS$20)*AC670*$B667)</f>
        <v>61.827162868525392</v>
      </c>
      <c r="BT670" cm="1">
        <f t="array" ref="BT670">IF($D670="","",INDEX('Data - CO2'!$B$5:$AP$53,MATCH(Kulturmodeller!$D670,'Data - CO2'!$A$5:$A$53,0),BT$20)*AD670*$B667)</f>
        <v>62.898096049814875</v>
      </c>
      <c r="BU670" cm="1">
        <f t="array" ref="BU670">IF($D670="","",INDEX('Data - CO2'!$B$5:$AP$53,MATCH(Kulturmodeller!$D670,'Data - CO2'!$A$5:$A$53,0),BU$20)*AE670*$B667)</f>
        <v>63.616881993493585</v>
      </c>
      <c r="BV670" cm="1">
        <f t="array" ref="BV670">IF($D670="","",INDEX('Data - CO2'!$B$5:$AP$53,MATCH(Kulturmodeller!$D670,'Data - CO2'!$A$5:$A$53,0),BV$20)*AF670*$B667)</f>
        <v>64.727633652385649</v>
      </c>
      <c r="BW670" cm="1">
        <f t="array" ref="BW670">IF($D670="","",INDEX('Data - CO2'!$B$5:$AP$53,MATCH(Kulturmodeller!$D670,'Data - CO2'!$A$5:$A$53,0),BW$20)*AG670*$B667)</f>
        <v>65.66959050318205</v>
      </c>
      <c r="BX670" cm="1">
        <f t="array" ref="BX670">IF($D670="","",INDEX('Data - CO2'!$B$5:$AP$53,MATCH(Kulturmodeller!$D670,'Data - CO2'!$A$5:$A$53,0),BX$20)*AH670*$B667)</f>
        <v>9.7739856304033756E-2</v>
      </c>
      <c r="BY670" cm="1">
        <f t="array" ref="BY670">IF($D670="","",INDEX('Data - CO2'!$B$5:$AP$53,MATCH(Kulturmodeller!$D670,'Data - CO2'!$A$5:$A$53,0),BY$20)*AI670*$B667)</f>
        <v>0.65159904202689189</v>
      </c>
      <c r="BZ670" cm="1">
        <f t="array" ref="BZ670">IF($D670="","",INDEX('Data - CO2'!$B$5:$AP$53,MATCH(Kulturmodeller!$D670,'Data - CO2'!$A$5:$A$53,0),BZ$20)*AJ670*$B667)</f>
        <v>1.6289976050672292</v>
      </c>
      <c r="CA670" cm="1">
        <f t="array" ref="CA670">IF($D670="","",INDEX('Data - CO2'!$B$5:$AP$53,MATCH(Kulturmodeller!$D670,'Data - CO2'!$A$5:$A$53,0),CA$20)*AK670*$B667)</f>
        <v>3.2579952101344585</v>
      </c>
      <c r="CB670" cm="1">
        <f t="array" ref="CB670">IF($D670="","",INDEX('Data - CO2'!$B$5:$AP$53,MATCH(Kulturmodeller!$D670,'Data - CO2'!$A$5:$A$53,0),CB$20)*AL670*$B667)</f>
        <v>8.5059137316072295</v>
      </c>
      <c r="CC670" cm="1">
        <f t="array" ref="CC670">IF($D670="","",INDEX('Data - CO2'!$B$5:$AP$53,MATCH(Kulturmodeller!$D670,'Data - CO2'!$A$5:$A$53,0),CC$20)*AM670*$B667)</f>
        <v>16.152224060422395</v>
      </c>
      <c r="CD670" cm="1">
        <f t="array" ref="CD670">IF($D670="","",INDEX('Data - CO2'!$B$5:$AP$53,MATCH(Kulturmodeller!$D670,'Data - CO2'!$A$5:$A$53,0),CD$20)*AN670*$B667)</f>
        <v>23.817410527678945</v>
      </c>
      <c r="CE670" cm="1">
        <f t="array" ref="CE670">IF($D670="","",INDEX('Data - CO2'!$B$5:$AP$53,MATCH(Kulturmodeller!$D670,'Data - CO2'!$A$5:$A$53,0),CE$20)*AO670*$B667)</f>
        <v>26.738574126067483</v>
      </c>
      <c r="CF670" cm="1">
        <f t="array" ref="CF670">IF($D670="","",INDEX('Data - CO2'!$B$5:$AP$53,MATCH(Kulturmodeller!$D670,'Data - CO2'!$A$5:$A$53,0),CF$20)*AP670*$B667)</f>
        <v>29.555174369220808</v>
      </c>
      <c r="CG670" cm="1">
        <f t="array" ref="CG670">IF($D670="","",INDEX('Data - CO2'!$B$5:$AP$53,MATCH(Kulturmodeller!$D670,'Data - CO2'!$A$5:$A$53,0),CG$20)*AQ670*$B667)</f>
        <v>32.698023881959678</v>
      </c>
      <c r="CH670" cm="1">
        <f t="array" ref="CH670">IF($D670="","",INDEX('Data - CO2'!$B$5:$AP$53,MATCH(Kulturmodeller!$D670,'Data - CO2'!$A$5:$A$53,0),CH$20)*AR670*$B667)</f>
        <v>35.856164002972754</v>
      </c>
      <c r="CI670" s="11" cm="1">
        <f t="array" ref="CI670">IF($D670="","",INDEX('Data - CO2'!$B$5:$AP$53,MATCH(Kulturmodeller!$D670,'Data - CO2'!$A$5:$A$53,0),CI$20)*AS670*$B667)</f>
        <v>39.067901275777317</v>
      </c>
    </row>
    <row r="671" spans="1:87" x14ac:dyDescent="0.3">
      <c r="A671" s="33" t="s">
        <v>84</v>
      </c>
      <c r="B671" s="33"/>
      <c r="C671" s="124" t="str">
        <f>'Katalog over Kulturmodeller '!F222</f>
        <v>Juletræer (NGR)</v>
      </c>
      <c r="D671" s="125" t="s">
        <v>634</v>
      </c>
      <c r="E671" s="151">
        <f>'Katalog over Kulturmodeller '!W222</f>
        <v>0</v>
      </c>
      <c r="F671" s="40">
        <f>E671+((E673-F673)+(E674-F674))*(E671/SUM(E668:E672))</f>
        <v>0</v>
      </c>
      <c r="G671" s="40">
        <f t="shared" ref="G671" si="11322">F671+((F673-G673)+(F674-G674))*(F671/SUM(F668:F672))</f>
        <v>0</v>
      </c>
      <c r="H671" s="40">
        <f t="shared" ref="H671" si="11323">G671+((G673-H673)+(G674-H674))*(G671/SUM(G668:G672))</f>
        <v>0</v>
      </c>
      <c r="I671" s="40">
        <f t="shared" ref="I671" si="11324">H671+((H673-I673)+(H674-I674))*(H671/SUM(H668:H672))</f>
        <v>0</v>
      </c>
      <c r="J671" s="40">
        <f t="shared" ref="J671" si="11325">I671+((I673-J673)+(I674-J674))*(I671/SUM(I668:I672))</f>
        <v>0</v>
      </c>
      <c r="K671" s="40">
        <f t="shared" ref="K671" si="11326">J671+((J673-K673)+(J674-K674))*(J671/SUM(J668:J672))</f>
        <v>0</v>
      </c>
      <c r="L671" s="40">
        <f t="shared" ref="L671" si="11327">K671+((K673-L673)+(K674-L674))*(K671/SUM(K668:K672))</f>
        <v>0</v>
      </c>
      <c r="M671" s="40">
        <f t="shared" ref="M671" si="11328">L671+((L673-M673)+(L674-M674))*(L671/SUM(L668:L672))</f>
        <v>0</v>
      </c>
      <c r="N671" s="40">
        <f t="shared" ref="N671" si="11329">M671+((M673-N673)+(M674-N674))*(M671/SUM(M668:M672))</f>
        <v>0</v>
      </c>
      <c r="O671" s="40">
        <f t="shared" ref="O671" si="11330">N671+((N673-O673)+(N674-O674))*(N671/SUM(N668:N672))</f>
        <v>0</v>
      </c>
      <c r="P671" s="40">
        <f t="shared" ref="P671" si="11331">O671+((O673-P673)+(O674-P674))*(O671/SUM(O668:O672))</f>
        <v>0</v>
      </c>
      <c r="Q671" s="40">
        <f t="shared" ref="Q671" si="11332">P671+((P673-Q673)+(P674-Q674))*(P671/SUM(P668:P672))</f>
        <v>0</v>
      </c>
      <c r="R671" s="40">
        <f t="shared" ref="R671" si="11333">Q671+((Q673-R673)+(Q674-R674))*(Q671/SUM(Q668:Q672))</f>
        <v>0</v>
      </c>
      <c r="S671" s="40">
        <f t="shared" ref="S671" si="11334">R671+((R673-S673)+(R674-S674))*(R671/SUM(R668:R672))</f>
        <v>0</v>
      </c>
      <c r="T671" s="40">
        <f t="shared" ref="T671" si="11335">S671+((S673-T673)+(S674-T674))*(S671/SUM(S668:S672))</f>
        <v>0</v>
      </c>
      <c r="U671" s="40">
        <f t="shared" ref="U671" si="11336">T671+((T673-U673)+(T674-U674))*(T671/SUM(T668:T672))</f>
        <v>0</v>
      </c>
      <c r="V671" s="40">
        <f t="shared" ref="V671" si="11337">U671+((U673-V673)+(U674-V674))*(U671/SUM(U668:U672))</f>
        <v>0</v>
      </c>
      <c r="W671" s="40">
        <f t="shared" ref="W671" si="11338">V671+((V673-W673)+(V674-W674))*(V671/SUM(V668:V672))</f>
        <v>0</v>
      </c>
      <c r="X671" s="40">
        <f t="shared" ref="X671" si="11339">W671+((W673-X673)+(W674-X674))*(W671/SUM(W668:W672))</f>
        <v>0</v>
      </c>
      <c r="Y671" s="40">
        <f t="shared" ref="Y671" si="11340">X671+((X673-Y673)+(X674-Y674))*(X671/SUM(X668:X672))</f>
        <v>0</v>
      </c>
      <c r="Z671" s="40">
        <f t="shared" ref="Z671" si="11341">Y671+((Y673-Z673)+(Y674-Z674))*(Y671/SUM(Y668:Y672))</f>
        <v>0</v>
      </c>
      <c r="AA671" s="40">
        <f t="shared" ref="AA671" si="11342">Z671+((Z673-AA673)+(Z674-AA674))*(Z671/SUM(Z668:Z672))</f>
        <v>0</v>
      </c>
      <c r="AB671" s="40">
        <f t="shared" ref="AB671" si="11343">AA671+((AA673-AB673)+(AA674-AB674))*(AA671/SUM(AA668:AA672))</f>
        <v>0</v>
      </c>
      <c r="AC671" s="40">
        <f t="shared" ref="AC671" si="11344">AB671+((AB673-AC673)+(AB674-AC674))*(AB671/SUM(AB668:AB672))</f>
        <v>0</v>
      </c>
      <c r="AD671" s="40">
        <f t="shared" ref="AD671" si="11345">AC671+((AC673-AD673)+(AC674-AD674))*(AC671/SUM(AC668:AC672))</f>
        <v>0</v>
      </c>
      <c r="AE671" s="40">
        <f t="shared" ref="AE671" si="11346">AD671+((AD673-AE673)+(AD674-AE674))*(AD671/SUM(AD668:AD672))</f>
        <v>0</v>
      </c>
      <c r="AF671" s="40">
        <f t="shared" ref="AF671" si="11347">AE671+((AE673-AF673)+(AE674-AF674))*(AE671/SUM(AE668:AE672))</f>
        <v>0</v>
      </c>
      <c r="AG671" s="40">
        <f t="shared" ref="AG671" si="11348">AF671+((AF673-AG673)+(AF674-AG674))*(AF671/SUM(AF668:AF672))</f>
        <v>0</v>
      </c>
      <c r="AH671" s="40">
        <f t="shared" ref="AH671" si="11349">AG671+((AG673-AH673)+(AG674-AH674))*(AG671/SUM(AG668:AG672))</f>
        <v>0</v>
      </c>
      <c r="AI671" s="40">
        <f t="shared" ref="AI671" si="11350">AH671+((AH673-AI673)+(AH674-AI674))*(AH671/SUM(AH668:AH672))</f>
        <v>0</v>
      </c>
      <c r="AJ671" s="40">
        <f t="shared" ref="AJ671" si="11351">AI671+((AI673-AJ673)+(AI674-AJ674))*(AI671/SUM(AI668:AI672))</f>
        <v>0</v>
      </c>
      <c r="AK671" s="40">
        <f t="shared" ref="AK671" si="11352">AJ671+((AJ673-AK673)+(AJ674-AK674))*(AJ671/SUM(AJ668:AJ672))</f>
        <v>0</v>
      </c>
      <c r="AL671" s="40">
        <f t="shared" ref="AL671" si="11353">AK671+((AK673-AL673)+(AK674-AL674))*(AK671/SUM(AK668:AK672))</f>
        <v>0</v>
      </c>
      <c r="AM671" s="40">
        <f t="shared" ref="AM671" si="11354">AL671+((AL673-AM673)+(AL674-AM674))*(AL671/SUM(AL668:AL672))</f>
        <v>0</v>
      </c>
      <c r="AN671" s="40">
        <f t="shared" ref="AN671" si="11355">AM671+((AM673-AN673)+(AM674-AN674))*(AM671/SUM(AM668:AM672))</f>
        <v>0</v>
      </c>
      <c r="AO671" s="40">
        <f t="shared" ref="AO671" si="11356">AN671+((AN673-AO673)+(AN674-AO674))*(AN671/SUM(AN668:AN672))</f>
        <v>0</v>
      </c>
      <c r="AP671" s="40">
        <f t="shared" ref="AP671" si="11357">AO671+((AO673-AP673)+(AO674-AP674))*(AO671/SUM(AO668:AO672))</f>
        <v>0</v>
      </c>
      <c r="AQ671" s="40">
        <f t="shared" ref="AQ671" si="11358">AP671+((AP673-AQ673)+(AP674-AQ674))*(AP671/SUM(AP668:AP672))</f>
        <v>0</v>
      </c>
      <c r="AR671" s="40">
        <f t="shared" ref="AR671" si="11359">AQ671+((AQ673-AR673)+(AQ674-AR674))*(AQ671/SUM(AQ668:AQ672))</f>
        <v>0</v>
      </c>
      <c r="AS671" s="41">
        <f t="shared" ref="AS671" si="11360">AR671+((AR673-AS673)+(AR674-AS674))*(AR671/SUM(AR668:AR672))</f>
        <v>0</v>
      </c>
      <c r="AU671" s="10" cm="1">
        <f t="array" ref="AU671">IF($D671="","",INDEX('Data - CO2'!$B$5:$AP$53,MATCH(Kulturmodeller!$D671,'Data - CO2'!$A$5:$A$53,0),AU$20)*E671)</f>
        <v>0</v>
      </c>
      <c r="AV671" cm="1">
        <f t="array" ref="AV671">IF($D671="","",INDEX('Data - CO2'!$B$5:$AP$53,MATCH(Kulturmodeller!$D671,'Data - CO2'!$A$5:$A$53,0),AV$20)*F671)</f>
        <v>0</v>
      </c>
      <c r="AW671" cm="1">
        <f t="array" ref="AW671">IF($D671="","",INDEX('Data - CO2'!$B$5:$AP$53,MATCH(Kulturmodeller!$D671,'Data - CO2'!$A$5:$A$53,0),AW$20)*G671)</f>
        <v>0</v>
      </c>
      <c r="AX671" cm="1">
        <f t="array" ref="AX671">IF($D671="","",INDEX('Data - CO2'!$B$5:$AP$53,MATCH(Kulturmodeller!$D671,'Data - CO2'!$A$5:$A$53,0),AX$20)*H671)</f>
        <v>0</v>
      </c>
      <c r="AY671" cm="1">
        <f t="array" ref="AY671">IF($D671="","",INDEX('Data - CO2'!$B$5:$AP$53,MATCH(Kulturmodeller!$D671,'Data - CO2'!$A$5:$A$53,0),AY$20)*I671)</f>
        <v>0</v>
      </c>
      <c r="AZ671" cm="1">
        <f t="array" ref="AZ671">IF($D671="","",INDEX('Data - CO2'!$B$5:$AP$53,MATCH(Kulturmodeller!$D671,'Data - CO2'!$A$5:$A$53,0),AZ$20)*J671*$B667)</f>
        <v>0</v>
      </c>
      <c r="BA671" cm="1">
        <f t="array" ref="BA671">IF($D671="","",INDEX('Data - CO2'!$B$5:$AP$53,MATCH(Kulturmodeller!$D671,'Data - CO2'!$A$5:$A$53,0),BA$20)*K671*$B667)</f>
        <v>0</v>
      </c>
      <c r="BB671" cm="1">
        <f t="array" ref="BB671">IF($D671="","",INDEX('Data - CO2'!$B$5:$AP$53,MATCH(Kulturmodeller!$D671,'Data - CO2'!$A$5:$A$53,0),BB$20)*L671*$B667)</f>
        <v>0</v>
      </c>
      <c r="BC671" cm="1">
        <f t="array" ref="BC671">IF($D671="","",INDEX('Data - CO2'!$B$5:$AP$53,MATCH(Kulturmodeller!$D671,'Data - CO2'!$A$5:$A$53,0),BC$20)*M671*$B667)</f>
        <v>0</v>
      </c>
      <c r="BD671" cm="1">
        <f t="array" ref="BD671">IF($D671="","",INDEX('Data - CO2'!$B$5:$AP$53,MATCH(Kulturmodeller!$D671,'Data - CO2'!$A$5:$A$53,0),BD$20)*N671*$B667)</f>
        <v>0</v>
      </c>
      <c r="BE671" cm="1">
        <f t="array" ref="BE671">IF($D671="","",INDEX('Data - CO2'!$B$5:$AP$53,MATCH(Kulturmodeller!$D671,'Data - CO2'!$A$5:$A$53,0),BE$20)*O671*$B667)</f>
        <v>0</v>
      </c>
      <c r="BF671" cm="1">
        <f t="array" ref="BF671">IF($D671="","",INDEX('Data - CO2'!$B$5:$AP$53,MATCH(Kulturmodeller!$D671,'Data - CO2'!$A$5:$A$53,0),BF$20)*P671*$B667)</f>
        <v>0</v>
      </c>
      <c r="BG671" cm="1">
        <f t="array" ref="BG671">IF($D671="","",INDEX('Data - CO2'!$B$5:$AP$53,MATCH(Kulturmodeller!$D671,'Data - CO2'!$A$5:$A$53,0),BG$20)*Q671*$B667)</f>
        <v>0</v>
      </c>
      <c r="BH671" cm="1">
        <f t="array" ref="BH671">IF($D671="","",INDEX('Data - CO2'!$B$5:$AP$53,MATCH(Kulturmodeller!$D671,'Data - CO2'!$A$5:$A$53,0),BH$20)*R671*$B667)</f>
        <v>0</v>
      </c>
      <c r="BI671" cm="1">
        <f t="array" ref="BI671">IF($D671="","",INDEX('Data - CO2'!$B$5:$AP$53,MATCH(Kulturmodeller!$D671,'Data - CO2'!$A$5:$A$53,0),BI$20)*S671*$B667)</f>
        <v>0</v>
      </c>
      <c r="BJ671" cm="1">
        <f t="array" ref="BJ671">IF($D671="","",INDEX('Data - CO2'!$B$5:$AP$53,MATCH(Kulturmodeller!$D671,'Data - CO2'!$A$5:$A$53,0),BJ$20)*T671*$B667)</f>
        <v>0</v>
      </c>
      <c r="BK671" cm="1">
        <f t="array" ref="BK671">IF($D671="","",INDEX('Data - CO2'!$B$5:$AP$53,MATCH(Kulturmodeller!$D671,'Data - CO2'!$A$5:$A$53,0),BK$20)*U671*$B667)</f>
        <v>0</v>
      </c>
      <c r="BL671" cm="1">
        <f t="array" ref="BL671">IF($D671="","",INDEX('Data - CO2'!$B$5:$AP$53,MATCH(Kulturmodeller!$D671,'Data - CO2'!$A$5:$A$53,0),BL$20)*V671*$B667)</f>
        <v>0</v>
      </c>
      <c r="BM671" cm="1">
        <f t="array" ref="BM671">IF($D671="","",INDEX('Data - CO2'!$B$5:$AP$53,MATCH(Kulturmodeller!$D671,'Data - CO2'!$A$5:$A$53,0),BM$20)*W671*$B667)</f>
        <v>0</v>
      </c>
      <c r="BN671" cm="1">
        <f t="array" ref="BN671">IF($D671="","",INDEX('Data - CO2'!$B$5:$AP$53,MATCH(Kulturmodeller!$D671,'Data - CO2'!$A$5:$A$53,0),BN$20)*X671*$B667)</f>
        <v>0</v>
      </c>
      <c r="BO671" cm="1">
        <f t="array" ref="BO671">IF($D671="","",INDEX('Data - CO2'!$B$5:$AP$53,MATCH(Kulturmodeller!$D671,'Data - CO2'!$A$5:$A$53,0),BO$20)*Y671*$B667)</f>
        <v>0</v>
      </c>
      <c r="BP671" cm="1">
        <f t="array" ref="BP671">IF($D671="","",INDEX('Data - CO2'!$B$5:$AP$53,MATCH(Kulturmodeller!$D671,'Data - CO2'!$A$5:$A$53,0),BP$20)*Z671*$B667)</f>
        <v>0</v>
      </c>
      <c r="BQ671" cm="1">
        <f t="array" ref="BQ671">IF($D671="","",INDEX('Data - CO2'!$B$5:$AP$53,MATCH(Kulturmodeller!$D671,'Data - CO2'!$A$5:$A$53,0),BQ$20)*AA671*$B667)</f>
        <v>0</v>
      </c>
      <c r="BR671" cm="1">
        <f t="array" ref="BR671">IF($D671="","",INDEX('Data - CO2'!$B$5:$AP$53,MATCH(Kulturmodeller!$D671,'Data - CO2'!$A$5:$A$53,0),BR$20)*AB671*$B667)</f>
        <v>0</v>
      </c>
      <c r="BS671" cm="1">
        <f t="array" ref="BS671">IF($D671="","",INDEX('Data - CO2'!$B$5:$AP$53,MATCH(Kulturmodeller!$D671,'Data - CO2'!$A$5:$A$53,0),BS$20)*AC671*$B667)</f>
        <v>0</v>
      </c>
      <c r="BT671" cm="1">
        <f t="array" ref="BT671">IF($D671="","",INDEX('Data - CO2'!$B$5:$AP$53,MATCH(Kulturmodeller!$D671,'Data - CO2'!$A$5:$A$53,0),BT$20)*AD671*$B667)</f>
        <v>0</v>
      </c>
      <c r="BU671" cm="1">
        <f t="array" ref="BU671">IF($D671="","",INDEX('Data - CO2'!$B$5:$AP$53,MATCH(Kulturmodeller!$D671,'Data - CO2'!$A$5:$A$53,0),BU$20)*AE671*$B667)</f>
        <v>0</v>
      </c>
      <c r="BV671" cm="1">
        <f t="array" ref="BV671">IF($D671="","",INDEX('Data - CO2'!$B$5:$AP$53,MATCH(Kulturmodeller!$D671,'Data - CO2'!$A$5:$A$53,0),BV$20)*AF671*$B667)</f>
        <v>0</v>
      </c>
      <c r="BW671" cm="1">
        <f t="array" ref="BW671">IF($D671="","",INDEX('Data - CO2'!$B$5:$AP$53,MATCH(Kulturmodeller!$D671,'Data - CO2'!$A$5:$A$53,0),BW$20)*AG671*$B667)</f>
        <v>0</v>
      </c>
      <c r="BX671" cm="1">
        <f t="array" ref="BX671">IF($D671="","",INDEX('Data - CO2'!$B$5:$AP$53,MATCH(Kulturmodeller!$D671,'Data - CO2'!$A$5:$A$53,0),BX$20)*AH671*$B667)</f>
        <v>0</v>
      </c>
      <c r="BY671" cm="1">
        <f t="array" ref="BY671">IF($D671="","",INDEX('Data - CO2'!$B$5:$AP$53,MATCH(Kulturmodeller!$D671,'Data - CO2'!$A$5:$A$53,0),BY$20)*AI671*$B667)</f>
        <v>0</v>
      </c>
      <c r="BZ671" cm="1">
        <f t="array" ref="BZ671">IF($D671="","",INDEX('Data - CO2'!$B$5:$AP$53,MATCH(Kulturmodeller!$D671,'Data - CO2'!$A$5:$A$53,0),BZ$20)*AJ671*$B667)</f>
        <v>0</v>
      </c>
      <c r="CA671" cm="1">
        <f t="array" ref="CA671">IF($D671="","",INDEX('Data - CO2'!$B$5:$AP$53,MATCH(Kulturmodeller!$D671,'Data - CO2'!$A$5:$A$53,0),CA$20)*AK671*$B667)</f>
        <v>0</v>
      </c>
      <c r="CB671" cm="1">
        <f t="array" ref="CB671">IF($D671="","",INDEX('Data - CO2'!$B$5:$AP$53,MATCH(Kulturmodeller!$D671,'Data - CO2'!$A$5:$A$53,0),CB$20)*AL671*$B667)</f>
        <v>0</v>
      </c>
      <c r="CC671" cm="1">
        <f t="array" ref="CC671">IF($D671="","",INDEX('Data - CO2'!$B$5:$AP$53,MATCH(Kulturmodeller!$D671,'Data - CO2'!$A$5:$A$53,0),CC$20)*AM671*$B667)</f>
        <v>0</v>
      </c>
      <c r="CD671" cm="1">
        <f t="array" ref="CD671">IF($D671="","",INDEX('Data - CO2'!$B$5:$AP$53,MATCH(Kulturmodeller!$D671,'Data - CO2'!$A$5:$A$53,0),CD$20)*AN671*$B667)</f>
        <v>0</v>
      </c>
      <c r="CE671" cm="1">
        <f t="array" ref="CE671">IF($D671="","",INDEX('Data - CO2'!$B$5:$AP$53,MATCH(Kulturmodeller!$D671,'Data - CO2'!$A$5:$A$53,0),CE$20)*AO671*$B667)</f>
        <v>0</v>
      </c>
      <c r="CF671" cm="1">
        <f t="array" ref="CF671">IF($D671="","",INDEX('Data - CO2'!$B$5:$AP$53,MATCH(Kulturmodeller!$D671,'Data - CO2'!$A$5:$A$53,0),CF$20)*AP671*$B667)</f>
        <v>0</v>
      </c>
      <c r="CG671" cm="1">
        <f t="array" ref="CG671">IF($D671="","",INDEX('Data - CO2'!$B$5:$AP$53,MATCH(Kulturmodeller!$D671,'Data - CO2'!$A$5:$A$53,0),CG$20)*AQ671*$B667)</f>
        <v>0</v>
      </c>
      <c r="CH671" cm="1">
        <f t="array" ref="CH671">IF($D671="","",INDEX('Data - CO2'!$B$5:$AP$53,MATCH(Kulturmodeller!$D671,'Data - CO2'!$A$5:$A$53,0),CH$20)*AR671*$B667)</f>
        <v>0</v>
      </c>
      <c r="CI671" s="11" cm="1">
        <f t="array" ref="CI671">IF($D671="","",INDEX('Data - CO2'!$B$5:$AP$53,MATCH(Kulturmodeller!$D671,'Data - CO2'!$A$5:$A$53,0),CI$20)*AS671*$B667)</f>
        <v>0</v>
      </c>
    </row>
    <row r="672" spans="1:87" x14ac:dyDescent="0.3">
      <c r="A672" s="42" t="s">
        <v>85</v>
      </c>
      <c r="B672" s="42"/>
      <c r="C672" s="124">
        <f>'Katalog over Kulturmodeller '!F223</f>
        <v>0</v>
      </c>
      <c r="D672" s="129"/>
      <c r="E672" s="140">
        <f>'Katalog over Kulturmodeller '!W223</f>
        <v>0</v>
      </c>
      <c r="F672" s="46">
        <f>E672+((E673-F673)+(E674-F674))*(E672/SUM(E668:E672))</f>
        <v>0</v>
      </c>
      <c r="G672" s="46">
        <f t="shared" ref="G672" si="11361">F672+((F673-G673)+(F674-G674))*(F672/SUM(F668:F672))</f>
        <v>0</v>
      </c>
      <c r="H672" s="46">
        <f t="shared" ref="H672" si="11362">G672+((G673-H673)+(G674-H674))*(G672/SUM(G668:G672))</f>
        <v>0</v>
      </c>
      <c r="I672" s="46">
        <f t="shared" ref="I672" si="11363">H672+((H673-I673)+(H674-I674))*(H672/SUM(H668:H672))</f>
        <v>0</v>
      </c>
      <c r="J672" s="46">
        <f t="shared" ref="J672" si="11364">I672+((I673-J673)+(I674-J674))*(I672/SUM(I668:I672))</f>
        <v>0</v>
      </c>
      <c r="K672" s="46">
        <f t="shared" ref="K672" si="11365">J672+((J673-K673)+(J674-K674))*(J672/SUM(J668:J672))</f>
        <v>0</v>
      </c>
      <c r="L672" s="46">
        <f t="shared" ref="L672" si="11366">K672+((K673-L673)+(K674-L674))*(K672/SUM(K668:K672))</f>
        <v>0</v>
      </c>
      <c r="M672" s="46">
        <f t="shared" ref="M672" si="11367">L672+((L673-M673)+(L674-M674))*(L672/SUM(L668:L672))</f>
        <v>0</v>
      </c>
      <c r="N672" s="46">
        <f t="shared" ref="N672" si="11368">M672+((M673-N673)+(M674-N674))*(M672/SUM(M668:M672))</f>
        <v>0</v>
      </c>
      <c r="O672" s="46">
        <f t="shared" ref="O672" si="11369">N672+((N673-O673)+(N674-O674))*(N672/SUM(N668:N672))</f>
        <v>0</v>
      </c>
      <c r="P672" s="46">
        <f t="shared" ref="P672" si="11370">O672+((O673-P673)+(O674-P674))*(O672/SUM(O668:O672))</f>
        <v>0</v>
      </c>
      <c r="Q672" s="46">
        <f t="shared" ref="Q672" si="11371">P672+((P673-Q673)+(P674-Q674))*(P672/SUM(P668:P672))</f>
        <v>0</v>
      </c>
      <c r="R672" s="46">
        <f t="shared" ref="R672" si="11372">Q672+((Q673-R673)+(Q674-R674))*(Q672/SUM(Q668:Q672))</f>
        <v>0</v>
      </c>
      <c r="S672" s="46">
        <f t="shared" ref="S672" si="11373">R672+((R673-S673)+(R674-S674))*(R672/SUM(R668:R672))</f>
        <v>0</v>
      </c>
      <c r="T672" s="46">
        <f t="shared" ref="T672" si="11374">S672+((S673-T673)+(S674-T674))*(S672/SUM(S668:S672))</f>
        <v>0</v>
      </c>
      <c r="U672" s="46">
        <f t="shared" ref="U672" si="11375">T672+((T673-U673)+(T674-U674))*(T672/SUM(T668:T672))</f>
        <v>0</v>
      </c>
      <c r="V672" s="46">
        <f t="shared" ref="V672" si="11376">U672+((U673-V673)+(U674-V674))*(U672/SUM(U668:U672))</f>
        <v>0</v>
      </c>
      <c r="W672" s="46">
        <f t="shared" ref="W672" si="11377">V672+((V673-W673)+(V674-W674))*(V672/SUM(V668:V672))</f>
        <v>0</v>
      </c>
      <c r="X672" s="46">
        <f t="shared" ref="X672" si="11378">W672+((W673-X673)+(W674-X674))*(W672/SUM(W668:W672))</f>
        <v>0</v>
      </c>
      <c r="Y672" s="46">
        <f t="shared" ref="Y672" si="11379">X672+((X673-Y673)+(X674-Y674))*(X672/SUM(X668:X672))</f>
        <v>0</v>
      </c>
      <c r="Z672" s="46">
        <f t="shared" ref="Z672" si="11380">Y672+((Y673-Z673)+(Y674-Z674))*(Y672/SUM(Y668:Y672))</f>
        <v>0</v>
      </c>
      <c r="AA672" s="46">
        <f t="shared" ref="AA672" si="11381">Z672+((Z673-AA673)+(Z674-AA674))*(Z672/SUM(Z668:Z672))</f>
        <v>0</v>
      </c>
      <c r="AB672" s="46">
        <f t="shared" ref="AB672" si="11382">AA672+((AA673-AB673)+(AA674-AB674))*(AA672/SUM(AA668:AA672))</f>
        <v>0</v>
      </c>
      <c r="AC672" s="46">
        <f t="shared" ref="AC672" si="11383">AB672+((AB673-AC673)+(AB674-AC674))*(AB672/SUM(AB668:AB672))</f>
        <v>0</v>
      </c>
      <c r="AD672" s="46">
        <f t="shared" ref="AD672" si="11384">AC672+((AC673-AD673)+(AC674-AD674))*(AC672/SUM(AC668:AC672))</f>
        <v>0</v>
      </c>
      <c r="AE672" s="46">
        <f t="shared" ref="AE672" si="11385">AD672+((AD673-AE673)+(AD674-AE674))*(AD672/SUM(AD668:AD672))</f>
        <v>0</v>
      </c>
      <c r="AF672" s="46">
        <f t="shared" ref="AF672" si="11386">AE672+((AE673-AF673)+(AE674-AF674))*(AE672/SUM(AE668:AE672))</f>
        <v>0</v>
      </c>
      <c r="AG672" s="46">
        <f t="shared" ref="AG672" si="11387">AF672+((AF673-AG673)+(AF674-AG674))*(AF672/SUM(AF668:AF672))</f>
        <v>0</v>
      </c>
      <c r="AH672" s="46">
        <f t="shared" ref="AH672" si="11388">AG672+((AG673-AH673)+(AG674-AH674))*(AG672/SUM(AG668:AG672))</f>
        <v>0</v>
      </c>
      <c r="AI672" s="46">
        <f t="shared" ref="AI672" si="11389">AH672+((AH673-AI673)+(AH674-AI674))*(AH672/SUM(AH668:AH672))</f>
        <v>0</v>
      </c>
      <c r="AJ672" s="46">
        <f t="shared" ref="AJ672" si="11390">AI672+((AI673-AJ673)+(AI674-AJ674))*(AI672/SUM(AI668:AI672))</f>
        <v>0</v>
      </c>
      <c r="AK672" s="46">
        <f t="shared" ref="AK672" si="11391">AJ672+((AJ673-AK673)+(AJ674-AK674))*(AJ672/SUM(AJ668:AJ672))</f>
        <v>0</v>
      </c>
      <c r="AL672" s="46">
        <f t="shared" ref="AL672" si="11392">AK672+((AK673-AL673)+(AK674-AL674))*(AK672/SUM(AK668:AK672))</f>
        <v>0</v>
      </c>
      <c r="AM672" s="46">
        <f t="shared" ref="AM672" si="11393">AL672+((AL673-AM673)+(AL674-AM674))*(AL672/SUM(AL668:AL672))</f>
        <v>0</v>
      </c>
      <c r="AN672" s="46">
        <f t="shared" ref="AN672" si="11394">AM672+((AM673-AN673)+(AM674-AN674))*(AM672/SUM(AM668:AM672))</f>
        <v>0</v>
      </c>
      <c r="AO672" s="46">
        <f t="shared" ref="AO672" si="11395">AN672+((AN673-AO673)+(AN674-AO674))*(AN672/SUM(AN668:AN672))</f>
        <v>0</v>
      </c>
      <c r="AP672" s="46">
        <f t="shared" ref="AP672" si="11396">AO672+((AO673-AP673)+(AO674-AP674))*(AO672/SUM(AO668:AO672))</f>
        <v>0</v>
      </c>
      <c r="AQ672" s="46">
        <f t="shared" ref="AQ672" si="11397">AP672+((AP673-AQ673)+(AP674-AQ674))*(AP672/SUM(AP668:AP672))</f>
        <v>0</v>
      </c>
      <c r="AR672" s="46">
        <f t="shared" ref="AR672" si="11398">AQ672+((AQ673-AR673)+(AQ674-AR674))*(AQ672/SUM(AQ668:AQ672))</f>
        <v>0</v>
      </c>
      <c r="AS672" s="47">
        <f t="shared" ref="AS672" si="11399">AR672+((AR673-AS673)+(AR674-AS674))*(AR672/SUM(AR668:AR672))</f>
        <v>0</v>
      </c>
      <c r="AU672" s="10" t="str" cm="1">
        <f t="array" ref="AU672">IF($D672="","",INDEX('Data - CO2'!$B$5:$AP$53,MATCH(Kulturmodeller!$D672,'Data - CO2'!$A$5:$A$53,0),AU$20)*E672)</f>
        <v/>
      </c>
      <c r="AV672" t="str" cm="1">
        <f t="array" ref="AV672">IF($D672="","",INDEX('Data - CO2'!$B$5:$AP$53,MATCH(Kulturmodeller!$D672,'Data - CO2'!$A$5:$A$53,0),AV$20)*F672)</f>
        <v/>
      </c>
      <c r="AW672" t="str" cm="1">
        <f t="array" ref="AW672">IF($D672="","",INDEX('Data - CO2'!$B$5:$AP$53,MATCH(Kulturmodeller!$D672,'Data - CO2'!$A$5:$A$53,0),AW$20)*G672)</f>
        <v/>
      </c>
      <c r="AX672" t="str" cm="1">
        <f t="array" ref="AX672">IF($D672="","",INDEX('Data - CO2'!$B$5:$AP$53,MATCH(Kulturmodeller!$D672,'Data - CO2'!$A$5:$A$53,0),AX$20)*H672)</f>
        <v/>
      </c>
      <c r="AY672" t="str" cm="1">
        <f t="array" ref="AY672">IF($D672="","",INDEX('Data - CO2'!$B$5:$AP$53,MATCH(Kulturmodeller!$D672,'Data - CO2'!$A$5:$A$53,0),AY$20)*I672)</f>
        <v/>
      </c>
      <c r="AZ672" t="str" cm="1">
        <f t="array" ref="AZ672">IF($D672="","",INDEX('Data - CO2'!$B$5:$AP$53,MATCH(Kulturmodeller!$D672,'Data - CO2'!$A$5:$A$53,0),AZ$20)*J672*$B667)</f>
        <v/>
      </c>
      <c r="BA672" t="str" cm="1">
        <f t="array" ref="BA672">IF($D672="","",INDEX('Data - CO2'!$B$5:$AP$53,MATCH(Kulturmodeller!$D672,'Data - CO2'!$A$5:$A$53,0),BA$20)*K672*$B667)</f>
        <v/>
      </c>
      <c r="BB672" t="str" cm="1">
        <f t="array" ref="BB672">IF($D672="","",INDEX('Data - CO2'!$B$5:$AP$53,MATCH(Kulturmodeller!$D672,'Data - CO2'!$A$5:$A$53,0),BB$20)*L672*$B667)</f>
        <v/>
      </c>
      <c r="BC672" t="str" cm="1">
        <f t="array" ref="BC672">IF($D672="","",INDEX('Data - CO2'!$B$5:$AP$53,MATCH(Kulturmodeller!$D672,'Data - CO2'!$A$5:$A$53,0),BC$20)*M672*$B667)</f>
        <v/>
      </c>
      <c r="BD672" t="str" cm="1">
        <f t="array" ref="BD672">IF($D672="","",INDEX('Data - CO2'!$B$5:$AP$53,MATCH(Kulturmodeller!$D672,'Data - CO2'!$A$5:$A$53,0),BD$20)*N672*$B667)</f>
        <v/>
      </c>
      <c r="BE672" t="str" cm="1">
        <f t="array" ref="BE672">IF($D672="","",INDEX('Data - CO2'!$B$5:$AP$53,MATCH(Kulturmodeller!$D672,'Data - CO2'!$A$5:$A$53,0),BE$20)*O672*$B667)</f>
        <v/>
      </c>
      <c r="BF672" t="str" cm="1">
        <f t="array" ref="BF672">IF($D672="","",INDEX('Data - CO2'!$B$5:$AP$53,MATCH(Kulturmodeller!$D672,'Data - CO2'!$A$5:$A$53,0),BF$20)*P672*$B667)</f>
        <v/>
      </c>
      <c r="BG672" t="str" cm="1">
        <f t="array" ref="BG672">IF($D672="","",INDEX('Data - CO2'!$B$5:$AP$53,MATCH(Kulturmodeller!$D672,'Data - CO2'!$A$5:$A$53,0),BG$20)*Q672*$B667)</f>
        <v/>
      </c>
      <c r="BH672" t="str" cm="1">
        <f t="array" ref="BH672">IF($D672="","",INDEX('Data - CO2'!$B$5:$AP$53,MATCH(Kulturmodeller!$D672,'Data - CO2'!$A$5:$A$53,0),BH$20)*R672*$B667)</f>
        <v/>
      </c>
      <c r="BI672" t="str" cm="1">
        <f t="array" ref="BI672">IF($D672="","",INDEX('Data - CO2'!$B$5:$AP$53,MATCH(Kulturmodeller!$D672,'Data - CO2'!$A$5:$A$53,0),BI$20)*S672*$B667)</f>
        <v/>
      </c>
      <c r="BJ672" t="str" cm="1">
        <f t="array" ref="BJ672">IF($D672="","",INDEX('Data - CO2'!$B$5:$AP$53,MATCH(Kulturmodeller!$D672,'Data - CO2'!$A$5:$A$53,0),BJ$20)*T672*$B667)</f>
        <v/>
      </c>
      <c r="BK672" t="str" cm="1">
        <f t="array" ref="BK672">IF($D672="","",INDEX('Data - CO2'!$B$5:$AP$53,MATCH(Kulturmodeller!$D672,'Data - CO2'!$A$5:$A$53,0),BK$20)*U672*$B667)</f>
        <v/>
      </c>
      <c r="BL672" t="str" cm="1">
        <f t="array" ref="BL672">IF($D672="","",INDEX('Data - CO2'!$B$5:$AP$53,MATCH(Kulturmodeller!$D672,'Data - CO2'!$A$5:$A$53,0),BL$20)*V672*$B667)</f>
        <v/>
      </c>
      <c r="BM672" t="str" cm="1">
        <f t="array" ref="BM672">IF($D672="","",INDEX('Data - CO2'!$B$5:$AP$53,MATCH(Kulturmodeller!$D672,'Data - CO2'!$A$5:$A$53,0),BM$20)*W672*$B667)</f>
        <v/>
      </c>
      <c r="BN672" t="str" cm="1">
        <f t="array" ref="BN672">IF($D672="","",INDEX('Data - CO2'!$B$5:$AP$53,MATCH(Kulturmodeller!$D672,'Data - CO2'!$A$5:$A$53,0),BN$20)*X672*$B667)</f>
        <v/>
      </c>
      <c r="BO672" t="str" cm="1">
        <f t="array" ref="BO672">IF($D672="","",INDEX('Data - CO2'!$B$5:$AP$53,MATCH(Kulturmodeller!$D672,'Data - CO2'!$A$5:$A$53,0),BO$20)*Y672*$B667)</f>
        <v/>
      </c>
      <c r="BP672" t="str" cm="1">
        <f t="array" ref="BP672">IF($D672="","",INDEX('Data - CO2'!$B$5:$AP$53,MATCH(Kulturmodeller!$D672,'Data - CO2'!$A$5:$A$53,0),BP$20)*Z672*$B667)</f>
        <v/>
      </c>
      <c r="BQ672" t="str" cm="1">
        <f t="array" ref="BQ672">IF($D672="","",INDEX('Data - CO2'!$B$5:$AP$53,MATCH(Kulturmodeller!$D672,'Data - CO2'!$A$5:$A$53,0),BQ$20)*AA672*$B667)</f>
        <v/>
      </c>
      <c r="BR672" t="str" cm="1">
        <f t="array" ref="BR672">IF($D672="","",INDEX('Data - CO2'!$B$5:$AP$53,MATCH(Kulturmodeller!$D672,'Data - CO2'!$A$5:$A$53,0),BR$20)*AB672*$B667)</f>
        <v/>
      </c>
      <c r="BS672" t="str" cm="1">
        <f t="array" ref="BS672">IF($D672="","",INDEX('Data - CO2'!$B$5:$AP$53,MATCH(Kulturmodeller!$D672,'Data - CO2'!$A$5:$A$53,0),BS$20)*AC672*$B667)</f>
        <v/>
      </c>
      <c r="BT672" t="str" cm="1">
        <f t="array" ref="BT672">IF($D672="","",INDEX('Data - CO2'!$B$5:$AP$53,MATCH(Kulturmodeller!$D672,'Data - CO2'!$A$5:$A$53,0),BT$20)*AD672*$B667)</f>
        <v/>
      </c>
      <c r="BU672" t="str" cm="1">
        <f t="array" ref="BU672">IF($D672="","",INDEX('Data - CO2'!$B$5:$AP$53,MATCH(Kulturmodeller!$D672,'Data - CO2'!$A$5:$A$53,0),BU$20)*AE672*$B667)</f>
        <v/>
      </c>
      <c r="BV672" t="str" cm="1">
        <f t="array" ref="BV672">IF($D672="","",INDEX('Data - CO2'!$B$5:$AP$53,MATCH(Kulturmodeller!$D672,'Data - CO2'!$A$5:$A$53,0),BV$20)*AF672*$B667)</f>
        <v/>
      </c>
      <c r="BW672" t="str" cm="1">
        <f t="array" ref="BW672">IF($D672="","",INDEX('Data - CO2'!$B$5:$AP$53,MATCH(Kulturmodeller!$D672,'Data - CO2'!$A$5:$A$53,0),BW$20)*AG672*$B667)</f>
        <v/>
      </c>
      <c r="BX672" t="str" cm="1">
        <f t="array" ref="BX672">IF($D672="","",INDEX('Data - CO2'!$B$5:$AP$53,MATCH(Kulturmodeller!$D672,'Data - CO2'!$A$5:$A$53,0),BX$20)*AH672*$B667)</f>
        <v/>
      </c>
      <c r="BY672" t="str" cm="1">
        <f t="array" ref="BY672">IF($D672="","",INDEX('Data - CO2'!$B$5:$AP$53,MATCH(Kulturmodeller!$D672,'Data - CO2'!$A$5:$A$53,0),BY$20)*AI672*$B667)</f>
        <v/>
      </c>
      <c r="BZ672" t="str" cm="1">
        <f t="array" ref="BZ672">IF($D672="","",INDEX('Data - CO2'!$B$5:$AP$53,MATCH(Kulturmodeller!$D672,'Data - CO2'!$A$5:$A$53,0),BZ$20)*AJ672*$B667)</f>
        <v/>
      </c>
      <c r="CA672" t="str" cm="1">
        <f t="array" ref="CA672">IF($D672="","",INDEX('Data - CO2'!$B$5:$AP$53,MATCH(Kulturmodeller!$D672,'Data - CO2'!$A$5:$A$53,0),CA$20)*AK672*$B667)</f>
        <v/>
      </c>
      <c r="CB672" t="str" cm="1">
        <f t="array" ref="CB672">IF($D672="","",INDEX('Data - CO2'!$B$5:$AP$53,MATCH(Kulturmodeller!$D672,'Data - CO2'!$A$5:$A$53,0),CB$20)*AL672*$B667)</f>
        <v/>
      </c>
      <c r="CC672" t="str" cm="1">
        <f t="array" ref="CC672">IF($D672="","",INDEX('Data - CO2'!$B$5:$AP$53,MATCH(Kulturmodeller!$D672,'Data - CO2'!$A$5:$A$53,0),CC$20)*AM672*$B667)</f>
        <v/>
      </c>
      <c r="CD672" t="str" cm="1">
        <f t="array" ref="CD672">IF($D672="","",INDEX('Data - CO2'!$B$5:$AP$53,MATCH(Kulturmodeller!$D672,'Data - CO2'!$A$5:$A$53,0),CD$20)*AN672*$B667)</f>
        <v/>
      </c>
      <c r="CE672" t="str" cm="1">
        <f t="array" ref="CE672">IF($D672="","",INDEX('Data - CO2'!$B$5:$AP$53,MATCH(Kulturmodeller!$D672,'Data - CO2'!$A$5:$A$53,0),CE$20)*AO672*$B667)</f>
        <v/>
      </c>
      <c r="CF672" t="str" cm="1">
        <f t="array" ref="CF672">IF($D672="","",INDEX('Data - CO2'!$B$5:$AP$53,MATCH(Kulturmodeller!$D672,'Data - CO2'!$A$5:$A$53,0),CF$20)*AP672*$B667)</f>
        <v/>
      </c>
      <c r="CG672" t="str" cm="1">
        <f t="array" ref="CG672">IF($D672="","",INDEX('Data - CO2'!$B$5:$AP$53,MATCH(Kulturmodeller!$D672,'Data - CO2'!$A$5:$A$53,0),CG$20)*AQ672*$B667)</f>
        <v/>
      </c>
      <c r="CH672" t="str" cm="1">
        <f t="array" ref="CH672">IF($D672="","",INDEX('Data - CO2'!$B$5:$AP$53,MATCH(Kulturmodeller!$D672,'Data - CO2'!$A$5:$A$53,0),CH$20)*AR672*$B667)</f>
        <v/>
      </c>
      <c r="CI672" s="11" t="str" cm="1">
        <f t="array" ref="CI672">IF($D672="","",INDEX('Data - CO2'!$B$5:$AP$53,MATCH(Kulturmodeller!$D672,'Data - CO2'!$A$5:$A$53,0),CI$20)*AS672*$B667)</f>
        <v/>
      </c>
    </row>
    <row r="673" spans="1:87" x14ac:dyDescent="0.3">
      <c r="A673" s="351" t="s">
        <v>637</v>
      </c>
      <c r="B673" s="49"/>
      <c r="C673" s="130" t="str">
        <f>'Katalog over Kulturmodeller '!F224</f>
        <v>Valgfri</v>
      </c>
      <c r="D673" s="131" t="s">
        <v>58</v>
      </c>
      <c r="E673" s="139">
        <f>'Katalog over Kulturmodeller '!W224</f>
        <v>0.1</v>
      </c>
      <c r="F673" s="40">
        <f>E673</f>
        <v>0.1</v>
      </c>
      <c r="G673" s="40">
        <f t="shared" ref="G673:G674" si="11400">F673</f>
        <v>0.1</v>
      </c>
      <c r="H673" s="40">
        <f>G673*2/3</f>
        <v>6.6666666666666666E-2</v>
      </c>
      <c r="I673" s="40">
        <f>H673*0.5</f>
        <v>3.3333333333333333E-2</v>
      </c>
      <c r="J673" s="40">
        <v>0</v>
      </c>
      <c r="K673" s="40">
        <f t="shared" ref="K673:K674" si="11401">J673</f>
        <v>0</v>
      </c>
      <c r="L673" s="40">
        <f t="shared" ref="L673:L674" si="11402">K673</f>
        <v>0</v>
      </c>
      <c r="M673" s="40">
        <f t="shared" ref="M673:M674" si="11403">L673</f>
        <v>0</v>
      </c>
      <c r="N673" s="40">
        <f t="shared" ref="N673:N674" si="11404">M673</f>
        <v>0</v>
      </c>
      <c r="O673" s="40">
        <f t="shared" ref="O673:O674" si="11405">N673</f>
        <v>0</v>
      </c>
      <c r="P673" s="40">
        <f t="shared" ref="P673:P674" si="11406">O673</f>
        <v>0</v>
      </c>
      <c r="Q673" s="40">
        <f t="shared" ref="Q673:Q674" si="11407">P673</f>
        <v>0</v>
      </c>
      <c r="R673" s="40">
        <f t="shared" ref="R673:R674" si="11408">Q673</f>
        <v>0</v>
      </c>
      <c r="S673" s="40">
        <f t="shared" ref="S673:S674" si="11409">R673</f>
        <v>0</v>
      </c>
      <c r="T673" s="40">
        <f t="shared" ref="T673:T674" si="11410">S673</f>
        <v>0</v>
      </c>
      <c r="U673" s="40">
        <f t="shared" ref="U673:U674" si="11411">T673</f>
        <v>0</v>
      </c>
      <c r="V673" s="40">
        <f t="shared" ref="V673:V674" si="11412">U673</f>
        <v>0</v>
      </c>
      <c r="W673" s="40">
        <f t="shared" ref="W673:W674" si="11413">V673</f>
        <v>0</v>
      </c>
      <c r="X673" s="40">
        <f t="shared" ref="X673:X674" si="11414">W673</f>
        <v>0</v>
      </c>
      <c r="Y673" s="40">
        <f t="shared" ref="Y673:Y674" si="11415">X673</f>
        <v>0</v>
      </c>
      <c r="Z673" s="40">
        <f t="shared" ref="Z673:Z674" si="11416">Y673</f>
        <v>0</v>
      </c>
      <c r="AA673" s="40">
        <f t="shared" ref="AA673:AA674" si="11417">Z673</f>
        <v>0</v>
      </c>
      <c r="AB673" s="40">
        <f t="shared" ref="AB673:AB674" si="11418">AA673</f>
        <v>0</v>
      </c>
      <c r="AC673" s="40">
        <f t="shared" ref="AC673:AC674" si="11419">AB673</f>
        <v>0</v>
      </c>
      <c r="AD673" s="40">
        <f t="shared" ref="AD673:AD674" si="11420">AC673</f>
        <v>0</v>
      </c>
      <c r="AE673" s="40">
        <f t="shared" ref="AE673:AE674" si="11421">AD673</f>
        <v>0</v>
      </c>
      <c r="AF673" s="40">
        <f t="shared" ref="AF673:AF674" si="11422">AE673</f>
        <v>0</v>
      </c>
      <c r="AG673" s="40">
        <f t="shared" ref="AG673:AG674" si="11423">AF673</f>
        <v>0</v>
      </c>
      <c r="AH673" s="40">
        <f t="shared" ref="AH673:AH674" si="11424">AG673</f>
        <v>0</v>
      </c>
      <c r="AI673" s="40">
        <f t="shared" ref="AI673:AI674" si="11425">AH673</f>
        <v>0</v>
      </c>
      <c r="AJ673" s="40">
        <f t="shared" ref="AJ673:AJ674" si="11426">AI673</f>
        <v>0</v>
      </c>
      <c r="AK673" s="40">
        <f t="shared" ref="AK673:AK674" si="11427">AJ673</f>
        <v>0</v>
      </c>
      <c r="AL673" s="40">
        <f t="shared" ref="AL673:AL674" si="11428">AK673</f>
        <v>0</v>
      </c>
      <c r="AM673" s="40">
        <f t="shared" ref="AM673:AM674" si="11429">AL673</f>
        <v>0</v>
      </c>
      <c r="AN673" s="40">
        <f t="shared" ref="AN673:AN674" si="11430">AM673</f>
        <v>0</v>
      </c>
      <c r="AO673" s="40">
        <f t="shared" ref="AO673:AO674" si="11431">AN673</f>
        <v>0</v>
      </c>
      <c r="AP673" s="40">
        <f t="shared" ref="AP673:AP674" si="11432">AO673</f>
        <v>0</v>
      </c>
      <c r="AQ673" s="40">
        <f t="shared" ref="AQ673:AQ674" si="11433">AP673</f>
        <v>0</v>
      </c>
      <c r="AR673" s="40">
        <f t="shared" ref="AR673:AR674" si="11434">AQ673</f>
        <v>0</v>
      </c>
      <c r="AS673" s="41">
        <f t="shared" ref="AS673:AS674" si="11435">AR673</f>
        <v>0</v>
      </c>
      <c r="AU673" s="10" cm="1">
        <f t="array" ref="AU673">IF($D673="","",INDEX('Data - CO2'!$B$5:$AP$53,MATCH(Kulturmodeller!$D673,'Data - CO2'!$A$5:$A$53,0),AU$20)*E673)</f>
        <v>0</v>
      </c>
      <c r="AV673" cm="1">
        <f t="array" ref="AV673">IF($D673="","",INDEX('Data - CO2'!$B$5:$AP$53,MATCH(Kulturmodeller!$D673,'Data - CO2'!$A$5:$A$53,0),AV$20)*F673)</f>
        <v>0.88136465041360701</v>
      </c>
      <c r="AW673" cm="1">
        <f t="array" ref="AW673">IF($D673="","",INDEX('Data - CO2'!$B$5:$AP$53,MATCH(Kulturmodeller!$D673,'Data - CO2'!$A$5:$A$53,0),AW$20)*G673)</f>
        <v>5.1741980743614837</v>
      </c>
      <c r="AX673" cm="1">
        <f t="array" ref="AX673">IF($D673="","",INDEX('Data - CO2'!$B$5:$AP$53,MATCH(Kulturmodeller!$D673,'Data - CO2'!$A$5:$A$53,0),AX$20)*H673)</f>
        <v>6.3399497186418801</v>
      </c>
      <c r="AY673" cm="1">
        <f t="array" ref="AY673">IF($D673="","",INDEX('Data - CO2'!$B$5:$AP$53,MATCH(Kulturmodeller!$D673,'Data - CO2'!$A$5:$A$53,0),AY$20)*I673)</f>
        <v>5.0032133321812431</v>
      </c>
      <c r="AZ673" cm="1">
        <f t="array" ref="AZ673">IF($D673="","",INDEX('Data - CO2'!$B$5:$AP$53,MATCH(Kulturmodeller!$D673,'Data - CO2'!$A$5:$A$53,0),AZ$20)*J673*$B667)</f>
        <v>0</v>
      </c>
      <c r="BA673" cm="1">
        <f t="array" ref="BA673">IF($D673="","",INDEX('Data - CO2'!$B$5:$AP$53,MATCH(Kulturmodeller!$D673,'Data - CO2'!$A$5:$A$53,0),BA$20)*K673*$B667)</f>
        <v>0</v>
      </c>
      <c r="BB673" cm="1">
        <f t="array" ref="BB673">IF($D673="","",INDEX('Data - CO2'!$B$5:$AP$53,MATCH(Kulturmodeller!$D673,'Data - CO2'!$A$5:$A$53,0),BB$20)*L673*$B667)</f>
        <v>0</v>
      </c>
      <c r="BC673" cm="1">
        <f t="array" ref="BC673">IF($D673="","",INDEX('Data - CO2'!$B$5:$AP$53,MATCH(Kulturmodeller!$D673,'Data - CO2'!$A$5:$A$53,0),BC$20)*M673*$B667)</f>
        <v>0</v>
      </c>
      <c r="BD673" cm="1">
        <f t="array" ref="BD673">IF($D673="","",INDEX('Data - CO2'!$B$5:$AP$53,MATCH(Kulturmodeller!$D673,'Data - CO2'!$A$5:$A$53,0),BD$20)*N673*$B667)</f>
        <v>0</v>
      </c>
      <c r="BE673" cm="1">
        <f t="array" ref="BE673">IF($D673="","",INDEX('Data - CO2'!$B$5:$AP$53,MATCH(Kulturmodeller!$D673,'Data - CO2'!$A$5:$A$53,0),BE$20)*O673*$B667)</f>
        <v>0</v>
      </c>
      <c r="BF673" cm="1">
        <f t="array" ref="BF673">IF($D673="","",INDEX('Data - CO2'!$B$5:$AP$53,MATCH(Kulturmodeller!$D673,'Data - CO2'!$A$5:$A$53,0),BF$20)*P673*$B667)</f>
        <v>0</v>
      </c>
      <c r="BG673" cm="1">
        <f t="array" ref="BG673">IF($D673="","",INDEX('Data - CO2'!$B$5:$AP$53,MATCH(Kulturmodeller!$D673,'Data - CO2'!$A$5:$A$53,0),BG$20)*Q673*$B667)</f>
        <v>0</v>
      </c>
      <c r="BH673" cm="1">
        <f t="array" ref="BH673">IF($D673="","",INDEX('Data - CO2'!$B$5:$AP$53,MATCH(Kulturmodeller!$D673,'Data - CO2'!$A$5:$A$53,0),BH$20)*R673*$B667)</f>
        <v>0</v>
      </c>
      <c r="BI673" cm="1">
        <f t="array" ref="BI673">IF($D673="","",INDEX('Data - CO2'!$B$5:$AP$53,MATCH(Kulturmodeller!$D673,'Data - CO2'!$A$5:$A$53,0),BI$20)*S673*$B667)</f>
        <v>0</v>
      </c>
      <c r="BJ673" cm="1">
        <f t="array" ref="BJ673">IF($D673="","",INDEX('Data - CO2'!$B$5:$AP$53,MATCH(Kulturmodeller!$D673,'Data - CO2'!$A$5:$A$53,0),BJ$20)*T673*$B667)</f>
        <v>0</v>
      </c>
      <c r="BK673" cm="1">
        <f t="array" ref="BK673">IF($D673="","",INDEX('Data - CO2'!$B$5:$AP$53,MATCH(Kulturmodeller!$D673,'Data - CO2'!$A$5:$A$53,0),BK$20)*U673*$B667)</f>
        <v>0</v>
      </c>
      <c r="BL673" cm="1">
        <f t="array" ref="BL673">IF($D673="","",INDEX('Data - CO2'!$B$5:$AP$53,MATCH(Kulturmodeller!$D673,'Data - CO2'!$A$5:$A$53,0),BL$20)*V673*$B667)</f>
        <v>0</v>
      </c>
      <c r="BM673" cm="1">
        <f t="array" ref="BM673">IF($D673="","",INDEX('Data - CO2'!$B$5:$AP$53,MATCH(Kulturmodeller!$D673,'Data - CO2'!$A$5:$A$53,0),BM$20)*W673*$B667)</f>
        <v>0</v>
      </c>
      <c r="BN673" cm="1">
        <f t="array" ref="BN673">IF($D673="","",INDEX('Data - CO2'!$B$5:$AP$53,MATCH(Kulturmodeller!$D673,'Data - CO2'!$A$5:$A$53,0),BN$20)*X673*$B667)</f>
        <v>0</v>
      </c>
      <c r="BO673" cm="1">
        <f t="array" ref="BO673">IF($D673="","",INDEX('Data - CO2'!$B$5:$AP$53,MATCH(Kulturmodeller!$D673,'Data - CO2'!$A$5:$A$53,0),BO$20)*Y673*$B667)</f>
        <v>0</v>
      </c>
      <c r="BP673" cm="1">
        <f t="array" ref="BP673">IF($D673="","",INDEX('Data - CO2'!$B$5:$AP$53,MATCH(Kulturmodeller!$D673,'Data - CO2'!$A$5:$A$53,0),BP$20)*Z673*$B667)</f>
        <v>0</v>
      </c>
      <c r="BQ673" cm="1">
        <f t="array" ref="BQ673">IF($D673="","",INDEX('Data - CO2'!$B$5:$AP$53,MATCH(Kulturmodeller!$D673,'Data - CO2'!$A$5:$A$53,0),BQ$20)*AA673*$B667)</f>
        <v>0</v>
      </c>
      <c r="BR673" cm="1">
        <f t="array" ref="BR673">IF($D673="","",INDEX('Data - CO2'!$B$5:$AP$53,MATCH(Kulturmodeller!$D673,'Data - CO2'!$A$5:$A$53,0),BR$20)*AB673*$B667)</f>
        <v>0</v>
      </c>
      <c r="BS673" cm="1">
        <f t="array" ref="BS673">IF($D673="","",INDEX('Data - CO2'!$B$5:$AP$53,MATCH(Kulturmodeller!$D673,'Data - CO2'!$A$5:$A$53,0),BS$20)*AC673*$B667)</f>
        <v>0</v>
      </c>
      <c r="BT673" cm="1">
        <f t="array" ref="BT673">IF($D673="","",INDEX('Data - CO2'!$B$5:$AP$53,MATCH(Kulturmodeller!$D673,'Data - CO2'!$A$5:$A$53,0),BT$20)*AD673*$B667)</f>
        <v>0</v>
      </c>
      <c r="BU673" cm="1">
        <f t="array" ref="BU673">IF($D673="","",INDEX('Data - CO2'!$B$5:$AP$53,MATCH(Kulturmodeller!$D673,'Data - CO2'!$A$5:$A$53,0),BU$20)*AE673*$B667)</f>
        <v>0</v>
      </c>
      <c r="BV673" cm="1">
        <f t="array" ref="BV673">IF($D673="","",INDEX('Data - CO2'!$B$5:$AP$53,MATCH(Kulturmodeller!$D673,'Data - CO2'!$A$5:$A$53,0),BV$20)*AF673*$B667)</f>
        <v>0</v>
      </c>
      <c r="BW673" cm="1">
        <f t="array" ref="BW673">IF($D673="","",INDEX('Data - CO2'!$B$5:$AP$53,MATCH(Kulturmodeller!$D673,'Data - CO2'!$A$5:$A$53,0),BW$20)*AG673*$B667)</f>
        <v>0</v>
      </c>
      <c r="BX673" cm="1">
        <f t="array" ref="BX673">IF($D673="","",INDEX('Data - CO2'!$B$5:$AP$53,MATCH(Kulturmodeller!$D673,'Data - CO2'!$A$5:$A$53,0),BX$20)*AH673*$B667)</f>
        <v>0</v>
      </c>
      <c r="BY673" cm="1">
        <f t="array" ref="BY673">IF($D673="","",INDEX('Data - CO2'!$B$5:$AP$53,MATCH(Kulturmodeller!$D673,'Data - CO2'!$A$5:$A$53,0),BY$20)*AI673*$B667)</f>
        <v>0</v>
      </c>
      <c r="BZ673" cm="1">
        <f t="array" ref="BZ673">IF($D673="","",INDEX('Data - CO2'!$B$5:$AP$53,MATCH(Kulturmodeller!$D673,'Data - CO2'!$A$5:$A$53,0),BZ$20)*AJ673*$B667)</f>
        <v>0</v>
      </c>
      <c r="CA673" cm="1">
        <f t="array" ref="CA673">IF($D673="","",INDEX('Data - CO2'!$B$5:$AP$53,MATCH(Kulturmodeller!$D673,'Data - CO2'!$A$5:$A$53,0),CA$20)*AK673*$B667)</f>
        <v>0</v>
      </c>
      <c r="CB673" cm="1">
        <f t="array" ref="CB673">IF($D673="","",INDEX('Data - CO2'!$B$5:$AP$53,MATCH(Kulturmodeller!$D673,'Data - CO2'!$A$5:$A$53,0),CB$20)*AL673*$B667)</f>
        <v>0</v>
      </c>
      <c r="CC673" cm="1">
        <f t="array" ref="CC673">IF($D673="","",INDEX('Data - CO2'!$B$5:$AP$53,MATCH(Kulturmodeller!$D673,'Data - CO2'!$A$5:$A$53,0),CC$20)*AM673*$B667)</f>
        <v>0</v>
      </c>
      <c r="CD673" cm="1">
        <f t="array" ref="CD673">IF($D673="","",INDEX('Data - CO2'!$B$5:$AP$53,MATCH(Kulturmodeller!$D673,'Data - CO2'!$A$5:$A$53,0),CD$20)*AN673*$B667)</f>
        <v>0</v>
      </c>
      <c r="CE673" cm="1">
        <f t="array" ref="CE673">IF($D673="","",INDEX('Data - CO2'!$B$5:$AP$53,MATCH(Kulturmodeller!$D673,'Data - CO2'!$A$5:$A$53,0),CE$20)*AO673*$B667)</f>
        <v>0</v>
      </c>
      <c r="CF673" cm="1">
        <f t="array" ref="CF673">IF($D673="","",INDEX('Data - CO2'!$B$5:$AP$53,MATCH(Kulturmodeller!$D673,'Data - CO2'!$A$5:$A$53,0),CF$20)*AP673*$B667)</f>
        <v>0</v>
      </c>
      <c r="CG673" cm="1">
        <f t="array" ref="CG673">IF($D673="","",INDEX('Data - CO2'!$B$5:$AP$53,MATCH(Kulturmodeller!$D673,'Data - CO2'!$A$5:$A$53,0),CG$20)*AQ673*$B667)</f>
        <v>0</v>
      </c>
      <c r="CH673" cm="1">
        <f t="array" ref="CH673">IF($D673="","",INDEX('Data - CO2'!$B$5:$AP$53,MATCH(Kulturmodeller!$D673,'Data - CO2'!$A$5:$A$53,0),CH$20)*AR673*$B667)</f>
        <v>0</v>
      </c>
      <c r="CI673" s="11" cm="1">
        <f t="array" ref="CI673">IF($D673="","",INDEX('Data - CO2'!$B$5:$AP$53,MATCH(Kulturmodeller!$D673,'Data - CO2'!$A$5:$A$53,0),CI$20)*AS673*$B667)</f>
        <v>0</v>
      </c>
    </row>
    <row r="674" spans="1:87" x14ac:dyDescent="0.3">
      <c r="A674" s="346" t="s">
        <v>638</v>
      </c>
      <c r="B674" s="42"/>
      <c r="C674" s="128" t="str">
        <f>'Katalog over Kulturmodeller '!F225</f>
        <v>Juletræer (NGR)</v>
      </c>
      <c r="D674" s="129" t="s">
        <v>634</v>
      </c>
      <c r="E674" s="140">
        <f>'Katalog over Kulturmodeller '!W225</f>
        <v>0</v>
      </c>
      <c r="F674" s="40">
        <f>E674</f>
        <v>0</v>
      </c>
      <c r="G674" s="40">
        <f t="shared" si="11400"/>
        <v>0</v>
      </c>
      <c r="H674" s="40">
        <f>G674*2/3</f>
        <v>0</v>
      </c>
      <c r="I674" s="40">
        <f>H674*0.5</f>
        <v>0</v>
      </c>
      <c r="J674" s="40">
        <v>0</v>
      </c>
      <c r="K674" s="40">
        <f t="shared" si="11401"/>
        <v>0</v>
      </c>
      <c r="L674" s="40">
        <f t="shared" si="11402"/>
        <v>0</v>
      </c>
      <c r="M674" s="40">
        <f t="shared" si="11403"/>
        <v>0</v>
      </c>
      <c r="N674" s="40">
        <f t="shared" si="11404"/>
        <v>0</v>
      </c>
      <c r="O674" s="40">
        <f t="shared" si="11405"/>
        <v>0</v>
      </c>
      <c r="P674" s="40">
        <f t="shared" si="11406"/>
        <v>0</v>
      </c>
      <c r="Q674" s="40">
        <f t="shared" si="11407"/>
        <v>0</v>
      </c>
      <c r="R674" s="40">
        <f t="shared" si="11408"/>
        <v>0</v>
      </c>
      <c r="S674" s="40">
        <f t="shared" si="11409"/>
        <v>0</v>
      </c>
      <c r="T674" s="40">
        <f t="shared" si="11410"/>
        <v>0</v>
      </c>
      <c r="U674" s="40">
        <f t="shared" si="11411"/>
        <v>0</v>
      </c>
      <c r="V674" s="40">
        <f t="shared" si="11412"/>
        <v>0</v>
      </c>
      <c r="W674" s="40">
        <f t="shared" si="11413"/>
        <v>0</v>
      </c>
      <c r="X674" s="40">
        <f t="shared" si="11414"/>
        <v>0</v>
      </c>
      <c r="Y674" s="40">
        <f t="shared" si="11415"/>
        <v>0</v>
      </c>
      <c r="Z674" s="40">
        <f t="shared" si="11416"/>
        <v>0</v>
      </c>
      <c r="AA674" s="40">
        <f t="shared" si="11417"/>
        <v>0</v>
      </c>
      <c r="AB674" s="40">
        <f t="shared" si="11418"/>
        <v>0</v>
      </c>
      <c r="AC674" s="40">
        <f t="shared" si="11419"/>
        <v>0</v>
      </c>
      <c r="AD674" s="40">
        <f t="shared" si="11420"/>
        <v>0</v>
      </c>
      <c r="AE674" s="40">
        <f t="shared" si="11421"/>
        <v>0</v>
      </c>
      <c r="AF674" s="40">
        <f t="shared" si="11422"/>
        <v>0</v>
      </c>
      <c r="AG674" s="40">
        <f t="shared" si="11423"/>
        <v>0</v>
      </c>
      <c r="AH674" s="40">
        <f t="shared" si="11424"/>
        <v>0</v>
      </c>
      <c r="AI674" s="40">
        <f t="shared" si="11425"/>
        <v>0</v>
      </c>
      <c r="AJ674" s="40">
        <f t="shared" si="11426"/>
        <v>0</v>
      </c>
      <c r="AK674" s="40">
        <f t="shared" si="11427"/>
        <v>0</v>
      </c>
      <c r="AL674" s="40">
        <f t="shared" si="11428"/>
        <v>0</v>
      </c>
      <c r="AM674" s="40">
        <f t="shared" si="11429"/>
        <v>0</v>
      </c>
      <c r="AN674" s="40">
        <f t="shared" si="11430"/>
        <v>0</v>
      </c>
      <c r="AO674" s="40">
        <f t="shared" si="11431"/>
        <v>0</v>
      </c>
      <c r="AP674" s="40">
        <f t="shared" si="11432"/>
        <v>0</v>
      </c>
      <c r="AQ674" s="40">
        <f t="shared" si="11433"/>
        <v>0</v>
      </c>
      <c r="AR674" s="40">
        <f t="shared" si="11434"/>
        <v>0</v>
      </c>
      <c r="AS674" s="41">
        <f t="shared" si="11435"/>
        <v>0</v>
      </c>
      <c r="AU674" s="12" cm="1">
        <f t="array" ref="AU674">IF($D674="","",INDEX('Data - CO2'!$B$5:$AP$53,MATCH(Kulturmodeller!$D674,'Data - CO2'!$A$5:$A$53,0),AU$20)*E674)</f>
        <v>0</v>
      </c>
      <c r="AV674" s="3" cm="1">
        <f t="array" ref="AV674">IF($D674="","",INDEX('Data - CO2'!$B$5:$AP$53,MATCH(Kulturmodeller!$D674,'Data - CO2'!$A$5:$A$53,0),AV$20)*F674)</f>
        <v>0</v>
      </c>
      <c r="AW674" s="3" cm="1">
        <f t="array" ref="AW674">IF($D674="","",INDEX('Data - CO2'!$B$5:$AP$53,MATCH(Kulturmodeller!$D674,'Data - CO2'!$A$5:$A$53,0),AW$20)*G674)</f>
        <v>0</v>
      </c>
      <c r="AX674" s="3" cm="1">
        <f t="array" ref="AX674">IF($D674="","",INDEX('Data - CO2'!$B$5:$AP$53,MATCH(Kulturmodeller!$D674,'Data - CO2'!$A$5:$A$53,0),AX$20)*H674)</f>
        <v>0</v>
      </c>
      <c r="AY674" s="3" cm="1">
        <f t="array" ref="AY674">IF($D674="","",INDEX('Data - CO2'!$B$5:$AP$53,MATCH(Kulturmodeller!$D674,'Data - CO2'!$A$5:$A$53,0),AY$20)*I674)</f>
        <v>0</v>
      </c>
      <c r="AZ674" s="3" cm="1">
        <f t="array" ref="AZ674">IF($D674="","",INDEX('Data - CO2'!$B$5:$AP$53,MATCH(Kulturmodeller!$D674,'Data - CO2'!$A$5:$A$53,0),AZ$20)*J674*$B667)</f>
        <v>0</v>
      </c>
      <c r="BA674" s="3" cm="1">
        <f t="array" ref="BA674">IF($D674="","",INDEX('Data - CO2'!$B$5:$AP$53,MATCH(Kulturmodeller!$D674,'Data - CO2'!$A$5:$A$53,0),BA$20)*K674*$B667)</f>
        <v>0</v>
      </c>
      <c r="BB674" s="3" cm="1">
        <f t="array" ref="BB674">IF($D674="","",INDEX('Data - CO2'!$B$5:$AP$53,MATCH(Kulturmodeller!$D674,'Data - CO2'!$A$5:$A$53,0),BB$20)*L674*$B667)</f>
        <v>0</v>
      </c>
      <c r="BC674" s="3" cm="1">
        <f t="array" ref="BC674">IF($D674="","",INDEX('Data - CO2'!$B$5:$AP$53,MATCH(Kulturmodeller!$D674,'Data - CO2'!$A$5:$A$53,0),BC$20)*M674*$B667)</f>
        <v>0</v>
      </c>
      <c r="BD674" s="3" cm="1">
        <f t="array" ref="BD674">IF($D674="","",INDEX('Data - CO2'!$B$5:$AP$53,MATCH(Kulturmodeller!$D674,'Data - CO2'!$A$5:$A$53,0),BD$20)*N674*$B667)</f>
        <v>0</v>
      </c>
      <c r="BE674" s="3" cm="1">
        <f t="array" ref="BE674">IF($D674="","",INDEX('Data - CO2'!$B$5:$AP$53,MATCH(Kulturmodeller!$D674,'Data - CO2'!$A$5:$A$53,0),BE$20)*O674*$B667)</f>
        <v>0</v>
      </c>
      <c r="BF674" s="3" cm="1">
        <f t="array" ref="BF674">IF($D674="","",INDEX('Data - CO2'!$B$5:$AP$53,MATCH(Kulturmodeller!$D674,'Data - CO2'!$A$5:$A$53,0),BF$20)*P674*$B667)</f>
        <v>0</v>
      </c>
      <c r="BG674" s="3" cm="1">
        <f t="array" ref="BG674">IF($D674="","",INDEX('Data - CO2'!$B$5:$AP$53,MATCH(Kulturmodeller!$D674,'Data - CO2'!$A$5:$A$53,0),BG$20)*Q674*$B667)</f>
        <v>0</v>
      </c>
      <c r="BH674" s="3" cm="1">
        <f t="array" ref="BH674">IF($D674="","",INDEX('Data - CO2'!$B$5:$AP$53,MATCH(Kulturmodeller!$D674,'Data - CO2'!$A$5:$A$53,0),BH$20)*R674*$B667)</f>
        <v>0</v>
      </c>
      <c r="BI674" s="3" cm="1">
        <f t="array" ref="BI674">IF($D674="","",INDEX('Data - CO2'!$B$5:$AP$53,MATCH(Kulturmodeller!$D674,'Data - CO2'!$A$5:$A$53,0),BI$20)*S674*$B667)</f>
        <v>0</v>
      </c>
      <c r="BJ674" s="3" cm="1">
        <f t="array" ref="BJ674">IF($D674="","",INDEX('Data - CO2'!$B$5:$AP$53,MATCH(Kulturmodeller!$D674,'Data - CO2'!$A$5:$A$53,0),BJ$20)*T674*$B667)</f>
        <v>0</v>
      </c>
      <c r="BK674" s="3" cm="1">
        <f t="array" ref="BK674">IF($D674="","",INDEX('Data - CO2'!$B$5:$AP$53,MATCH(Kulturmodeller!$D674,'Data - CO2'!$A$5:$A$53,0),BK$20)*U674*$B667)</f>
        <v>0</v>
      </c>
      <c r="BL674" s="3" cm="1">
        <f t="array" ref="BL674">IF($D674="","",INDEX('Data - CO2'!$B$5:$AP$53,MATCH(Kulturmodeller!$D674,'Data - CO2'!$A$5:$A$53,0),BL$20)*V674*$B667)</f>
        <v>0</v>
      </c>
      <c r="BM674" s="3" cm="1">
        <f t="array" ref="BM674">IF($D674="","",INDEX('Data - CO2'!$B$5:$AP$53,MATCH(Kulturmodeller!$D674,'Data - CO2'!$A$5:$A$53,0),BM$20)*W674*$B667)</f>
        <v>0</v>
      </c>
      <c r="BN674" s="3" cm="1">
        <f t="array" ref="BN674">IF($D674="","",INDEX('Data - CO2'!$B$5:$AP$53,MATCH(Kulturmodeller!$D674,'Data - CO2'!$A$5:$A$53,0),BN$20)*X674*$B667)</f>
        <v>0</v>
      </c>
      <c r="BO674" s="3" cm="1">
        <f t="array" ref="BO674">IF($D674="","",INDEX('Data - CO2'!$B$5:$AP$53,MATCH(Kulturmodeller!$D674,'Data - CO2'!$A$5:$A$53,0),BO$20)*Y674*$B667)</f>
        <v>0</v>
      </c>
      <c r="BP674" s="3" cm="1">
        <f t="array" ref="BP674">IF($D674="","",INDEX('Data - CO2'!$B$5:$AP$53,MATCH(Kulturmodeller!$D674,'Data - CO2'!$A$5:$A$53,0),BP$20)*Z674*$B667)</f>
        <v>0</v>
      </c>
      <c r="BQ674" s="3" cm="1">
        <f t="array" ref="BQ674">IF($D674="","",INDEX('Data - CO2'!$B$5:$AP$53,MATCH(Kulturmodeller!$D674,'Data - CO2'!$A$5:$A$53,0),BQ$20)*AA674*$B667)</f>
        <v>0</v>
      </c>
      <c r="BR674" s="3" cm="1">
        <f t="array" ref="BR674">IF($D674="","",INDEX('Data - CO2'!$B$5:$AP$53,MATCH(Kulturmodeller!$D674,'Data - CO2'!$A$5:$A$53,0),BR$20)*AB674*$B667)</f>
        <v>0</v>
      </c>
      <c r="BS674" s="3" cm="1">
        <f t="array" ref="BS674">IF($D674="","",INDEX('Data - CO2'!$B$5:$AP$53,MATCH(Kulturmodeller!$D674,'Data - CO2'!$A$5:$A$53,0),BS$20)*AC674*$B667)</f>
        <v>0</v>
      </c>
      <c r="BT674" s="3" cm="1">
        <f t="array" ref="BT674">IF($D674="","",INDEX('Data - CO2'!$B$5:$AP$53,MATCH(Kulturmodeller!$D674,'Data - CO2'!$A$5:$A$53,0),BT$20)*AD674*$B667)</f>
        <v>0</v>
      </c>
      <c r="BU674" s="3" cm="1">
        <f t="array" ref="BU674">IF($D674="","",INDEX('Data - CO2'!$B$5:$AP$53,MATCH(Kulturmodeller!$D674,'Data - CO2'!$A$5:$A$53,0),BU$20)*AE674*$B667)</f>
        <v>0</v>
      </c>
      <c r="BV674" s="3" cm="1">
        <f t="array" ref="BV674">IF($D674="","",INDEX('Data - CO2'!$B$5:$AP$53,MATCH(Kulturmodeller!$D674,'Data - CO2'!$A$5:$A$53,0),BV$20)*AF674*$B667)</f>
        <v>0</v>
      </c>
      <c r="BW674" s="3" cm="1">
        <f t="array" ref="BW674">IF($D674="","",INDEX('Data - CO2'!$B$5:$AP$53,MATCH(Kulturmodeller!$D674,'Data - CO2'!$A$5:$A$53,0),BW$20)*AG674*$B667)</f>
        <v>0</v>
      </c>
      <c r="BX674" s="3" cm="1">
        <f t="array" ref="BX674">IF($D674="","",INDEX('Data - CO2'!$B$5:$AP$53,MATCH(Kulturmodeller!$D674,'Data - CO2'!$A$5:$A$53,0),BX$20)*AH674*$B667)</f>
        <v>0</v>
      </c>
      <c r="BY674" s="3" cm="1">
        <f t="array" ref="BY674">IF($D674="","",INDEX('Data - CO2'!$B$5:$AP$53,MATCH(Kulturmodeller!$D674,'Data - CO2'!$A$5:$A$53,0),BY$20)*AI674*$B667)</f>
        <v>0</v>
      </c>
      <c r="BZ674" s="3" cm="1">
        <f t="array" ref="BZ674">IF($D674="","",INDEX('Data - CO2'!$B$5:$AP$53,MATCH(Kulturmodeller!$D674,'Data - CO2'!$A$5:$A$53,0),BZ$20)*AJ674*$B667)</f>
        <v>0</v>
      </c>
      <c r="CA674" s="3" cm="1">
        <f t="array" ref="CA674">IF($D674="","",INDEX('Data - CO2'!$B$5:$AP$53,MATCH(Kulturmodeller!$D674,'Data - CO2'!$A$5:$A$53,0),CA$20)*AK674*$B667)</f>
        <v>0</v>
      </c>
      <c r="CB674" s="3" cm="1">
        <f t="array" ref="CB674">IF($D674="","",INDEX('Data - CO2'!$B$5:$AP$53,MATCH(Kulturmodeller!$D674,'Data - CO2'!$A$5:$A$53,0),CB$20)*AL674*$B667)</f>
        <v>0</v>
      </c>
      <c r="CC674" s="3" cm="1">
        <f t="array" ref="CC674">IF($D674="","",INDEX('Data - CO2'!$B$5:$AP$53,MATCH(Kulturmodeller!$D674,'Data - CO2'!$A$5:$A$53,0),CC$20)*AM674*$B667)</f>
        <v>0</v>
      </c>
      <c r="CD674" s="3" cm="1">
        <f t="array" ref="CD674">IF($D674="","",INDEX('Data - CO2'!$B$5:$AP$53,MATCH(Kulturmodeller!$D674,'Data - CO2'!$A$5:$A$53,0),CD$20)*AN674*$B667)</f>
        <v>0</v>
      </c>
      <c r="CE674" s="3" cm="1">
        <f t="array" ref="CE674">IF($D674="","",INDEX('Data - CO2'!$B$5:$AP$53,MATCH(Kulturmodeller!$D674,'Data - CO2'!$A$5:$A$53,0),CE$20)*AO674*$B667)</f>
        <v>0</v>
      </c>
      <c r="CF674" s="3" cm="1">
        <f t="array" ref="CF674">IF($D674="","",INDEX('Data - CO2'!$B$5:$AP$53,MATCH(Kulturmodeller!$D674,'Data - CO2'!$A$5:$A$53,0),CF$20)*AP674*$B667)</f>
        <v>0</v>
      </c>
      <c r="CG674" s="3" cm="1">
        <f t="array" ref="CG674">IF($D674="","",INDEX('Data - CO2'!$B$5:$AP$53,MATCH(Kulturmodeller!$D674,'Data - CO2'!$A$5:$A$53,0),CG$20)*AQ674*$B667)</f>
        <v>0</v>
      </c>
      <c r="CH674" s="3" cm="1">
        <f t="array" ref="CH674">IF($D674="","",INDEX('Data - CO2'!$B$5:$AP$53,MATCH(Kulturmodeller!$D674,'Data - CO2'!$A$5:$A$53,0),CH$20)*AR674*$B667)</f>
        <v>0</v>
      </c>
      <c r="CI674" s="13" cm="1">
        <f t="array" ref="CI674">IF($D674="","",INDEX('Data - CO2'!$B$5:$AP$53,MATCH(Kulturmodeller!$D674,'Data - CO2'!$A$5:$A$53,0),CI$20)*AS674*$B667)</f>
        <v>0</v>
      </c>
    </row>
    <row r="675" spans="1:87" x14ac:dyDescent="0.3">
      <c r="A675" s="33"/>
      <c r="B675" s="33"/>
      <c r="C675" s="33"/>
      <c r="D675" s="10"/>
      <c r="E675" s="479">
        <f>SUM(E668:E674)</f>
        <v>1</v>
      </c>
      <c r="F675" s="108">
        <f>SUM(F668:F674)</f>
        <v>1</v>
      </c>
      <c r="G675" s="109">
        <f>SUM(G668:G674)</f>
        <v>1</v>
      </c>
      <c r="H675" s="109">
        <f t="shared" ref="H675:AS675" si="11436">SUM(H668:H674)</f>
        <v>1</v>
      </c>
      <c r="I675" s="109">
        <f t="shared" si="11436"/>
        <v>0.99999999999999989</v>
      </c>
      <c r="J675" s="109">
        <f t="shared" si="11436"/>
        <v>1</v>
      </c>
      <c r="K675" s="109">
        <f t="shared" si="11436"/>
        <v>1</v>
      </c>
      <c r="L675" s="109">
        <f t="shared" si="11436"/>
        <v>1</v>
      </c>
      <c r="M675" s="109">
        <f t="shared" si="11436"/>
        <v>1</v>
      </c>
      <c r="N675" s="109">
        <f t="shared" si="11436"/>
        <v>1</v>
      </c>
      <c r="O675" s="109">
        <f t="shared" si="11436"/>
        <v>1</v>
      </c>
      <c r="P675" s="109">
        <f t="shared" si="11436"/>
        <v>1</v>
      </c>
      <c r="Q675" s="109">
        <f t="shared" si="11436"/>
        <v>1</v>
      </c>
      <c r="R675" s="109">
        <f t="shared" si="11436"/>
        <v>1</v>
      </c>
      <c r="S675" s="109">
        <f t="shared" si="11436"/>
        <v>1</v>
      </c>
      <c r="T675" s="109">
        <f t="shared" si="11436"/>
        <v>1</v>
      </c>
      <c r="U675" s="109">
        <f t="shared" si="11436"/>
        <v>1</v>
      </c>
      <c r="V675" s="109">
        <f t="shared" si="11436"/>
        <v>1</v>
      </c>
      <c r="W675" s="109">
        <f t="shared" si="11436"/>
        <v>1</v>
      </c>
      <c r="X675" s="109">
        <f t="shared" si="11436"/>
        <v>1</v>
      </c>
      <c r="Y675" s="109">
        <f t="shared" si="11436"/>
        <v>1</v>
      </c>
      <c r="Z675" s="109">
        <f t="shared" si="11436"/>
        <v>1</v>
      </c>
      <c r="AA675" s="109">
        <f t="shared" si="11436"/>
        <v>1</v>
      </c>
      <c r="AB675" s="109">
        <f t="shared" si="11436"/>
        <v>1</v>
      </c>
      <c r="AC675" s="109">
        <f t="shared" si="11436"/>
        <v>1</v>
      </c>
      <c r="AD675" s="109">
        <f t="shared" si="11436"/>
        <v>1</v>
      </c>
      <c r="AE675" s="109">
        <f t="shared" si="11436"/>
        <v>1</v>
      </c>
      <c r="AF675" s="109">
        <f t="shared" si="11436"/>
        <v>1</v>
      </c>
      <c r="AG675" s="109">
        <f t="shared" si="11436"/>
        <v>1</v>
      </c>
      <c r="AH675" s="109">
        <f t="shared" si="11436"/>
        <v>1</v>
      </c>
      <c r="AI675" s="109">
        <f t="shared" si="11436"/>
        <v>1</v>
      </c>
      <c r="AJ675" s="109">
        <f t="shared" si="11436"/>
        <v>1</v>
      </c>
      <c r="AK675" s="109">
        <f t="shared" si="11436"/>
        <v>1</v>
      </c>
      <c r="AL675" s="109">
        <f t="shared" si="11436"/>
        <v>1</v>
      </c>
      <c r="AM675" s="109">
        <f t="shared" si="11436"/>
        <v>1</v>
      </c>
      <c r="AN675" s="109">
        <f t="shared" si="11436"/>
        <v>1</v>
      </c>
      <c r="AO675" s="109">
        <f t="shared" si="11436"/>
        <v>1</v>
      </c>
      <c r="AP675" s="109">
        <f t="shared" si="11436"/>
        <v>1</v>
      </c>
      <c r="AQ675" s="109">
        <f t="shared" si="11436"/>
        <v>1</v>
      </c>
      <c r="AR675" s="109">
        <f t="shared" si="11436"/>
        <v>1</v>
      </c>
      <c r="AS675" s="110">
        <f t="shared" si="11436"/>
        <v>1</v>
      </c>
      <c r="AU675" s="111">
        <f>SUM(AU668:AU674)</f>
        <v>0</v>
      </c>
      <c r="AV675" s="112">
        <f t="shared" ref="AV675:CI675" si="11437">SUM(AV668:AV674)</f>
        <v>6.2709650588992885</v>
      </c>
      <c r="AW675" s="112">
        <f t="shared" si="11437"/>
        <v>37.597036155619875</v>
      </c>
      <c r="AX675" s="112">
        <f t="shared" si="11437"/>
        <v>72.636941591840497</v>
      </c>
      <c r="AY675" s="112">
        <f t="shared" si="11437"/>
        <v>120.79638804956019</v>
      </c>
      <c r="AZ675" s="112">
        <f t="shared" si="11437"/>
        <v>182.18547601893528</v>
      </c>
      <c r="BA675" s="112">
        <f t="shared" si="11437"/>
        <v>223.37401037975002</v>
      </c>
      <c r="BB675" s="112">
        <f t="shared" si="11437"/>
        <v>270.37492634999688</v>
      </c>
      <c r="BC675" s="112">
        <f t="shared" si="11437"/>
        <v>307.51065770764467</v>
      </c>
      <c r="BD675" s="112">
        <f t="shared" si="11437"/>
        <v>348.1938881919441</v>
      </c>
      <c r="BE675" s="112">
        <f t="shared" si="11437"/>
        <v>392.81291858924027</v>
      </c>
      <c r="BF675" s="112">
        <f t="shared" si="11437"/>
        <v>438.87548943627138</v>
      </c>
      <c r="BG675" s="112">
        <f t="shared" si="11437"/>
        <v>484.34440737895812</v>
      </c>
      <c r="BH675" s="112">
        <f t="shared" si="11437"/>
        <v>520.46018526742637</v>
      </c>
      <c r="BI675" s="112">
        <f t="shared" si="11437"/>
        <v>544.99449197025285</v>
      </c>
      <c r="BJ675" s="112">
        <f t="shared" si="11437"/>
        <v>568.93254180405495</v>
      </c>
      <c r="BK675" s="112">
        <f t="shared" si="11437"/>
        <v>441.11772054113618</v>
      </c>
      <c r="BL675" s="112">
        <f t="shared" si="11437"/>
        <v>64.86384195750307</v>
      </c>
      <c r="BM675" s="112">
        <f t="shared" si="11437"/>
        <v>99.94878728528569</v>
      </c>
      <c r="BN675" s="112">
        <f t="shared" si="11437"/>
        <v>141.98567722381389</v>
      </c>
      <c r="BO675" s="112">
        <f t="shared" si="11437"/>
        <v>205.04781602448756</v>
      </c>
      <c r="BP675" s="112">
        <f t="shared" si="11437"/>
        <v>258.34968570043065</v>
      </c>
      <c r="BQ675" s="112">
        <f t="shared" si="11437"/>
        <v>278.05212732664063</v>
      </c>
      <c r="BR675" s="112">
        <f t="shared" si="11437"/>
        <v>315.82901352992798</v>
      </c>
      <c r="BS675" s="112">
        <f t="shared" si="11437"/>
        <v>350.73394715174709</v>
      </c>
      <c r="BT675" s="112">
        <f t="shared" si="11437"/>
        <v>388.20252243979547</v>
      </c>
      <c r="BU675" s="112">
        <f t="shared" si="11437"/>
        <v>430.8017587609699</v>
      </c>
      <c r="BV675" s="112">
        <f t="shared" si="11437"/>
        <v>473.82621931203829</v>
      </c>
      <c r="BW675" s="112">
        <f t="shared" si="11437"/>
        <v>515.1657787551178</v>
      </c>
      <c r="BX675" s="112">
        <f t="shared" si="11437"/>
        <v>481.97967150578012</v>
      </c>
      <c r="BY675" s="112">
        <f t="shared" si="11437"/>
        <v>503.62941888659293</v>
      </c>
      <c r="BZ675" s="112">
        <f t="shared" si="11437"/>
        <v>374.03810893361577</v>
      </c>
      <c r="CA675" s="112">
        <f t="shared" si="11437"/>
        <v>398.87950593277895</v>
      </c>
      <c r="CB675" s="112">
        <f t="shared" si="11437"/>
        <v>29.972963377312738</v>
      </c>
      <c r="CC675" s="112">
        <f t="shared" si="11437"/>
        <v>78.03892764924602</v>
      </c>
      <c r="CD675" s="112">
        <f t="shared" si="11437"/>
        <v>141.10825891900112</v>
      </c>
      <c r="CE675" s="112">
        <f t="shared" si="11437"/>
        <v>200.70947375454548</v>
      </c>
      <c r="CF675" s="112">
        <f t="shared" si="11437"/>
        <v>240.53194263452616</v>
      </c>
      <c r="CG675" s="112">
        <f t="shared" si="11437"/>
        <v>259.62437493108331</v>
      </c>
      <c r="CH675" s="112">
        <f t="shared" si="11437"/>
        <v>299.08181596823806</v>
      </c>
      <c r="CI675" s="113">
        <f t="shared" si="11437"/>
        <v>334.64039812625634</v>
      </c>
    </row>
    <row r="676" spans="1:87" x14ac:dyDescent="0.3">
      <c r="A676" s="7" t="s">
        <v>86</v>
      </c>
      <c r="B676" s="7"/>
      <c r="C676" s="131"/>
      <c r="D676" s="131"/>
      <c r="E676" s="126"/>
      <c r="F676" s="39">
        <f>E676</f>
        <v>0</v>
      </c>
      <c r="G676" s="40">
        <f t="shared" ref="G676:G677" si="11438">F676</f>
        <v>0</v>
      </c>
      <c r="H676" s="40">
        <f t="shared" ref="H676:H677" si="11439">G676</f>
        <v>0</v>
      </c>
      <c r="I676" s="40">
        <f t="shared" ref="I676:I677" si="11440">H676</f>
        <v>0</v>
      </c>
      <c r="J676" s="40">
        <f t="shared" ref="J676:J677" si="11441">I676</f>
        <v>0</v>
      </c>
      <c r="K676" s="40">
        <f t="shared" ref="K676:K677" si="11442">J676</f>
        <v>0</v>
      </c>
      <c r="L676" s="40">
        <f t="shared" ref="L676:L677" si="11443">K676</f>
        <v>0</v>
      </c>
      <c r="M676" s="40">
        <f t="shared" ref="M676:M677" si="11444">L676</f>
        <v>0</v>
      </c>
      <c r="N676" s="40">
        <f t="shared" ref="N676:N677" si="11445">M676</f>
        <v>0</v>
      </c>
      <c r="O676" s="40">
        <f t="shared" ref="O676:O677" si="11446">N676</f>
        <v>0</v>
      </c>
      <c r="P676" s="40">
        <f t="shared" ref="P676:P677" si="11447">O676</f>
        <v>0</v>
      </c>
      <c r="Q676" s="40">
        <f t="shared" ref="Q676:Q677" si="11448">P676</f>
        <v>0</v>
      </c>
      <c r="R676" s="40">
        <f t="shared" ref="R676:R677" si="11449">Q676</f>
        <v>0</v>
      </c>
      <c r="S676" s="40">
        <f t="shared" ref="S676:S677" si="11450">R676</f>
        <v>0</v>
      </c>
      <c r="T676" s="40">
        <f t="shared" ref="T676:T677" si="11451">S676</f>
        <v>0</v>
      </c>
      <c r="U676" s="40">
        <f t="shared" ref="U676:U677" si="11452">T676</f>
        <v>0</v>
      </c>
      <c r="V676" s="40">
        <f t="shared" ref="V676:V677" si="11453">U676</f>
        <v>0</v>
      </c>
      <c r="W676" s="40">
        <f t="shared" ref="W676:W677" si="11454">V676</f>
        <v>0</v>
      </c>
      <c r="X676" s="40">
        <f t="shared" ref="X676:X677" si="11455">W676</f>
        <v>0</v>
      </c>
      <c r="Y676" s="40">
        <f t="shared" ref="Y676:Y677" si="11456">X676</f>
        <v>0</v>
      </c>
      <c r="Z676" s="40">
        <f t="shared" ref="Z676:Z677" si="11457">Y676</f>
        <v>0</v>
      </c>
      <c r="AA676" s="40">
        <f t="shared" ref="AA676:AA677" si="11458">Z676</f>
        <v>0</v>
      </c>
      <c r="AB676" s="40">
        <f t="shared" ref="AB676:AB677" si="11459">AA676</f>
        <v>0</v>
      </c>
      <c r="AC676" s="40">
        <f t="shared" ref="AC676:AC677" si="11460">AB676</f>
        <v>0</v>
      </c>
      <c r="AD676" s="40">
        <f t="shared" ref="AD676:AD677" si="11461">AC676</f>
        <v>0</v>
      </c>
      <c r="AE676" s="40">
        <f t="shared" ref="AE676:AE677" si="11462">AD676</f>
        <v>0</v>
      </c>
      <c r="AF676" s="40">
        <f t="shared" ref="AF676:AF677" si="11463">AE676</f>
        <v>0</v>
      </c>
      <c r="AG676" s="40">
        <f t="shared" ref="AG676:AG677" si="11464">AF676</f>
        <v>0</v>
      </c>
      <c r="AH676" s="40">
        <f t="shared" ref="AH676:AH677" si="11465">AG676</f>
        <v>0</v>
      </c>
      <c r="AI676" s="40">
        <f t="shared" ref="AI676:AI677" si="11466">AH676</f>
        <v>0</v>
      </c>
      <c r="AJ676" s="40">
        <f t="shared" ref="AJ676:AJ677" si="11467">AI676</f>
        <v>0</v>
      </c>
      <c r="AK676" s="40">
        <f t="shared" ref="AK676:AK677" si="11468">AJ676</f>
        <v>0</v>
      </c>
      <c r="AL676" s="40">
        <f t="shared" ref="AL676:AL677" si="11469">AK676</f>
        <v>0</v>
      </c>
      <c r="AM676" s="40">
        <f t="shared" ref="AM676:AM677" si="11470">AL676</f>
        <v>0</v>
      </c>
      <c r="AN676" s="40">
        <f t="shared" ref="AN676:AN677" si="11471">AM676</f>
        <v>0</v>
      </c>
      <c r="AO676" s="40">
        <f t="shared" ref="AO676:AO677" si="11472">AN676</f>
        <v>0</v>
      </c>
      <c r="AP676" s="40">
        <f t="shared" ref="AP676:AP677" si="11473">AO676</f>
        <v>0</v>
      </c>
      <c r="AQ676" s="40">
        <f t="shared" ref="AQ676:AQ677" si="11474">AP676</f>
        <v>0</v>
      </c>
      <c r="AR676" s="40">
        <f t="shared" ref="AR676:AR677" si="11475">AQ676</f>
        <v>0</v>
      </c>
      <c r="AS676" s="41">
        <f t="shared" ref="AS676:AS677" si="11476">AR676</f>
        <v>0</v>
      </c>
      <c r="AU676" s="10" t="str" cm="1">
        <f t="array" ref="AU676">IF($D676="","",INDEX('Data - CO2'!$B$5:$AP$53,MATCH(Kulturmodeller!$D676,'Data - CO2'!$A$5:$A$53,0),AU$20)*E676)</f>
        <v/>
      </c>
      <c r="AV676" t="str" cm="1">
        <f t="array" ref="AV676">IF($D676="","",INDEX('Data - CO2'!$B$5:$AP$53,MATCH(Kulturmodeller!$D676,'Data - CO2'!$A$5:$A$53,0),AV$20)*F676)</f>
        <v/>
      </c>
      <c r="AW676" t="str" cm="1">
        <f t="array" ref="AW676">IF($D676="","",INDEX('Data - CO2'!$B$5:$AP$53,MATCH(Kulturmodeller!$D676,'Data - CO2'!$A$5:$A$53,0),AW$20)*G676)</f>
        <v/>
      </c>
      <c r="AX676" t="str" cm="1">
        <f t="array" ref="AX676">IF($D676="","",INDEX('Data - CO2'!$B$5:$AP$53,MATCH(Kulturmodeller!$D676,'Data - CO2'!$A$5:$A$53,0),AX$20)*H676)</f>
        <v/>
      </c>
      <c r="AY676" t="str" cm="1">
        <f t="array" ref="AY676">IF($D676="","",INDEX('Data - CO2'!$B$5:$AP$53,MATCH(Kulturmodeller!$D676,'Data - CO2'!$A$5:$A$53,0),AY$20)*I676)</f>
        <v/>
      </c>
      <c r="AZ676" t="str" cm="1">
        <f t="array" ref="AZ676">IF($D676="","",INDEX('Data - CO2'!$B$5:$AP$53,MATCH(Kulturmodeller!$D676,'Data - CO2'!$A$5:$A$53,0),AZ$20)*J676)</f>
        <v/>
      </c>
      <c r="BA676" t="str" cm="1">
        <f t="array" ref="BA676">IF($D676="","",INDEX('Data - CO2'!$B$5:$AP$53,MATCH(Kulturmodeller!$D676,'Data - CO2'!$A$5:$A$53,0),BA$20)*K676)</f>
        <v/>
      </c>
      <c r="BB676" t="str" cm="1">
        <f t="array" ref="BB676">IF($D676="","",INDEX('Data - CO2'!$B$5:$AP$53,MATCH(Kulturmodeller!$D676,'Data - CO2'!$A$5:$A$53,0),BB$20)*L676)</f>
        <v/>
      </c>
      <c r="BC676" t="str" cm="1">
        <f t="array" ref="BC676">IF($D676="","",INDEX('Data - CO2'!$B$5:$AP$53,MATCH(Kulturmodeller!$D676,'Data - CO2'!$A$5:$A$53,0),BC$20)*M676)</f>
        <v/>
      </c>
      <c r="BD676" t="str" cm="1">
        <f t="array" ref="BD676">IF($D676="","",INDEX('Data - CO2'!$B$5:$AP$53,MATCH(Kulturmodeller!$D676,'Data - CO2'!$A$5:$A$53,0),BD$20)*N676)</f>
        <v/>
      </c>
      <c r="BE676" t="str" cm="1">
        <f t="array" ref="BE676">IF($D676="","",INDEX('Data - CO2'!$B$5:$AP$53,MATCH(Kulturmodeller!$D676,'Data - CO2'!$A$5:$A$53,0),BE$20)*O676)</f>
        <v/>
      </c>
      <c r="BF676" t="str" cm="1">
        <f t="array" ref="BF676">IF($D676="","",INDEX('Data - CO2'!$B$5:$AP$53,MATCH(Kulturmodeller!$D676,'Data - CO2'!$A$5:$A$53,0),BF$20)*P676)</f>
        <v/>
      </c>
      <c r="BG676" t="str" cm="1">
        <f t="array" ref="BG676">IF($D676="","",INDEX('Data - CO2'!$B$5:$AP$53,MATCH(Kulturmodeller!$D676,'Data - CO2'!$A$5:$A$53,0),BG$20)*Q676)</f>
        <v/>
      </c>
      <c r="BH676" t="str" cm="1">
        <f t="array" ref="BH676">IF($D676="","",INDEX('Data - CO2'!$B$5:$AP$53,MATCH(Kulturmodeller!$D676,'Data - CO2'!$A$5:$A$53,0),BH$20)*R676)</f>
        <v/>
      </c>
      <c r="BI676" t="str" cm="1">
        <f t="array" ref="BI676">IF($D676="","",INDEX('Data - CO2'!$B$5:$AP$53,MATCH(Kulturmodeller!$D676,'Data - CO2'!$A$5:$A$53,0),BI$20)*S676)</f>
        <v/>
      </c>
      <c r="BJ676" t="str" cm="1">
        <f t="array" ref="BJ676">IF($D676="","",INDEX('Data - CO2'!$B$5:$AP$53,MATCH(Kulturmodeller!$D676,'Data - CO2'!$A$5:$A$53,0),BJ$20)*T676)</f>
        <v/>
      </c>
      <c r="BK676" t="str" cm="1">
        <f t="array" ref="BK676">IF($D676="","",INDEX('Data - CO2'!$B$5:$AP$53,MATCH(Kulturmodeller!$D676,'Data - CO2'!$A$5:$A$53,0),BK$20)*U676)</f>
        <v/>
      </c>
      <c r="BL676" t="str" cm="1">
        <f t="array" ref="BL676">IF($D676="","",INDEX('Data - CO2'!$B$5:$AP$53,MATCH(Kulturmodeller!$D676,'Data - CO2'!$A$5:$A$53,0),BL$20)*V676)</f>
        <v/>
      </c>
      <c r="BM676" t="str" cm="1">
        <f t="array" ref="BM676">IF($D676="","",INDEX('Data - CO2'!$B$5:$AP$53,MATCH(Kulturmodeller!$D676,'Data - CO2'!$A$5:$A$53,0),BM$20)*W676)</f>
        <v/>
      </c>
      <c r="BN676" t="str" cm="1">
        <f t="array" ref="BN676">IF($D676="","",INDEX('Data - CO2'!$B$5:$AP$53,MATCH(Kulturmodeller!$D676,'Data - CO2'!$A$5:$A$53,0),BN$20)*X676)</f>
        <v/>
      </c>
      <c r="BO676" t="str" cm="1">
        <f t="array" ref="BO676">IF($D676="","",INDEX('Data - CO2'!$B$5:$AP$53,MATCH(Kulturmodeller!$D676,'Data - CO2'!$A$5:$A$53,0),BO$20)*Y676)</f>
        <v/>
      </c>
      <c r="BP676" t="str" cm="1">
        <f t="array" ref="BP676">IF($D676="","",INDEX('Data - CO2'!$B$5:$AP$53,MATCH(Kulturmodeller!$D676,'Data - CO2'!$A$5:$A$53,0),BP$20)*Z676)</f>
        <v/>
      </c>
      <c r="BQ676" t="str" cm="1">
        <f t="array" ref="BQ676">IF($D676="","",INDEX('Data - CO2'!$B$5:$AP$53,MATCH(Kulturmodeller!$D676,'Data - CO2'!$A$5:$A$53,0),BQ$20)*AA676)</f>
        <v/>
      </c>
      <c r="BR676" t="str" cm="1">
        <f t="array" ref="BR676">IF($D676="","",INDEX('Data - CO2'!$B$5:$AP$53,MATCH(Kulturmodeller!$D676,'Data - CO2'!$A$5:$A$53,0),BR$20)*AB676)</f>
        <v/>
      </c>
      <c r="BS676" t="str" cm="1">
        <f t="array" ref="BS676">IF($D676="","",INDEX('Data - CO2'!$B$5:$AP$53,MATCH(Kulturmodeller!$D676,'Data - CO2'!$A$5:$A$53,0),BS$20)*AC676)</f>
        <v/>
      </c>
      <c r="BT676" t="str" cm="1">
        <f t="array" ref="BT676">IF($D676="","",INDEX('Data - CO2'!$B$5:$AP$53,MATCH(Kulturmodeller!$D676,'Data - CO2'!$A$5:$A$53,0),BT$20)*AD676)</f>
        <v/>
      </c>
      <c r="BU676" t="str" cm="1">
        <f t="array" ref="BU676">IF($D676="","",INDEX('Data - CO2'!$B$5:$AP$53,MATCH(Kulturmodeller!$D676,'Data - CO2'!$A$5:$A$53,0),BU$20)*AE676)</f>
        <v/>
      </c>
      <c r="BV676" t="str" cm="1">
        <f t="array" ref="BV676">IF($D676="","",INDEX('Data - CO2'!$B$5:$AP$53,MATCH(Kulturmodeller!$D676,'Data - CO2'!$A$5:$A$53,0),BV$20)*AF676)</f>
        <v/>
      </c>
      <c r="BW676" t="str" cm="1">
        <f t="array" ref="BW676">IF($D676="","",INDEX('Data - CO2'!$B$5:$AP$53,MATCH(Kulturmodeller!$D676,'Data - CO2'!$A$5:$A$53,0),BW$20)*AG676)</f>
        <v/>
      </c>
      <c r="BX676" t="str" cm="1">
        <f t="array" ref="BX676">IF($D676="","",INDEX('Data - CO2'!$B$5:$AP$53,MATCH(Kulturmodeller!$D676,'Data - CO2'!$A$5:$A$53,0),BX$20)*AH676)</f>
        <v/>
      </c>
      <c r="BY676" t="str" cm="1">
        <f t="array" ref="BY676">IF($D676="","",INDEX('Data - CO2'!$B$5:$AP$53,MATCH(Kulturmodeller!$D676,'Data - CO2'!$A$5:$A$53,0),BY$20)*AI676)</f>
        <v/>
      </c>
      <c r="BZ676" t="str" cm="1">
        <f t="array" ref="BZ676">IF($D676="","",INDEX('Data - CO2'!$B$5:$AP$53,MATCH(Kulturmodeller!$D676,'Data - CO2'!$A$5:$A$53,0),BZ$20)*AJ676)</f>
        <v/>
      </c>
      <c r="CA676" t="str" cm="1">
        <f t="array" ref="CA676">IF($D676="","",INDEX('Data - CO2'!$B$5:$AP$53,MATCH(Kulturmodeller!$D676,'Data - CO2'!$A$5:$A$53,0),CA$20)*AK676)</f>
        <v/>
      </c>
      <c r="CB676" t="str" cm="1">
        <f t="array" ref="CB676">IF($D676="","",INDEX('Data - CO2'!$B$5:$AP$53,MATCH(Kulturmodeller!$D676,'Data - CO2'!$A$5:$A$53,0),CB$20)*AL676)</f>
        <v/>
      </c>
      <c r="CC676" t="str" cm="1">
        <f t="array" ref="CC676">IF($D676="","",INDEX('Data - CO2'!$B$5:$AP$53,MATCH(Kulturmodeller!$D676,'Data - CO2'!$A$5:$A$53,0),CC$20)*AM676)</f>
        <v/>
      </c>
      <c r="CD676" t="str" cm="1">
        <f t="array" ref="CD676">IF($D676="","",INDEX('Data - CO2'!$B$5:$AP$53,MATCH(Kulturmodeller!$D676,'Data - CO2'!$A$5:$A$53,0),CD$20)*AN676)</f>
        <v/>
      </c>
      <c r="CE676" t="str" cm="1">
        <f t="array" ref="CE676">IF($D676="","",INDEX('Data - CO2'!$B$5:$AP$53,MATCH(Kulturmodeller!$D676,'Data - CO2'!$A$5:$A$53,0),CE$20)*AO676)</f>
        <v/>
      </c>
      <c r="CF676" t="str" cm="1">
        <f t="array" ref="CF676">IF($D676="","",INDEX('Data - CO2'!$B$5:$AP$53,MATCH(Kulturmodeller!$D676,'Data - CO2'!$A$5:$A$53,0),CF$20)*AP676)</f>
        <v/>
      </c>
      <c r="CG676" t="str" cm="1">
        <f t="array" ref="CG676">IF($D676="","",INDEX('Data - CO2'!$B$5:$AP$53,MATCH(Kulturmodeller!$D676,'Data - CO2'!$A$5:$A$53,0),CG$20)*AQ676)</f>
        <v/>
      </c>
      <c r="CH676" t="str" cm="1">
        <f t="array" ref="CH676">IF($D676="","",INDEX('Data - CO2'!$B$5:$AP$53,MATCH(Kulturmodeller!$D676,'Data - CO2'!$A$5:$A$53,0),CH$20)*AR676)</f>
        <v/>
      </c>
      <c r="CI676" s="11" t="str" cm="1">
        <f t="array" ref="CI676">IF($D676="","",INDEX('Data - CO2'!$B$5:$AP$53,MATCH(Kulturmodeller!$D676,'Data - CO2'!$A$5:$A$53,0),CI$20)*AS676)</f>
        <v/>
      </c>
    </row>
    <row r="677" spans="1:87" x14ac:dyDescent="0.3">
      <c r="A677" s="12" t="s">
        <v>87</v>
      </c>
      <c r="B677" s="12"/>
      <c r="C677" s="129"/>
      <c r="D677" s="129"/>
      <c r="E677" s="127"/>
      <c r="F677" s="45">
        <f>E677</f>
        <v>0</v>
      </c>
      <c r="G677" s="46">
        <f t="shared" si="11438"/>
        <v>0</v>
      </c>
      <c r="H677" s="46">
        <f t="shared" si="11439"/>
        <v>0</v>
      </c>
      <c r="I677" s="46">
        <f t="shared" si="11440"/>
        <v>0</v>
      </c>
      <c r="J677" s="46">
        <f t="shared" si="11441"/>
        <v>0</v>
      </c>
      <c r="K677" s="46">
        <f t="shared" si="11442"/>
        <v>0</v>
      </c>
      <c r="L677" s="46">
        <f t="shared" si="11443"/>
        <v>0</v>
      </c>
      <c r="M677" s="46">
        <f t="shared" si="11444"/>
        <v>0</v>
      </c>
      <c r="N677" s="46">
        <f t="shared" si="11445"/>
        <v>0</v>
      </c>
      <c r="O677" s="46">
        <f t="shared" si="11446"/>
        <v>0</v>
      </c>
      <c r="P677" s="46">
        <f t="shared" si="11447"/>
        <v>0</v>
      </c>
      <c r="Q677" s="46">
        <f t="shared" si="11448"/>
        <v>0</v>
      </c>
      <c r="R677" s="46">
        <f t="shared" si="11449"/>
        <v>0</v>
      </c>
      <c r="S677" s="46">
        <f t="shared" si="11450"/>
        <v>0</v>
      </c>
      <c r="T677" s="46">
        <f t="shared" si="11451"/>
        <v>0</v>
      </c>
      <c r="U677" s="46">
        <f t="shared" si="11452"/>
        <v>0</v>
      </c>
      <c r="V677" s="46">
        <f t="shared" si="11453"/>
        <v>0</v>
      </c>
      <c r="W677" s="46">
        <f t="shared" si="11454"/>
        <v>0</v>
      </c>
      <c r="X677" s="46">
        <f t="shared" si="11455"/>
        <v>0</v>
      </c>
      <c r="Y677" s="46">
        <f t="shared" si="11456"/>
        <v>0</v>
      </c>
      <c r="Z677" s="46">
        <f t="shared" si="11457"/>
        <v>0</v>
      </c>
      <c r="AA677" s="46">
        <f t="shared" si="11458"/>
        <v>0</v>
      </c>
      <c r="AB677" s="46">
        <f t="shared" si="11459"/>
        <v>0</v>
      </c>
      <c r="AC677" s="46">
        <f t="shared" si="11460"/>
        <v>0</v>
      </c>
      <c r="AD677" s="46">
        <f t="shared" si="11461"/>
        <v>0</v>
      </c>
      <c r="AE677" s="46">
        <f t="shared" si="11462"/>
        <v>0</v>
      </c>
      <c r="AF677" s="46">
        <f t="shared" si="11463"/>
        <v>0</v>
      </c>
      <c r="AG677" s="46">
        <f t="shared" si="11464"/>
        <v>0</v>
      </c>
      <c r="AH677" s="46">
        <f t="shared" si="11465"/>
        <v>0</v>
      </c>
      <c r="AI677" s="46">
        <f t="shared" si="11466"/>
        <v>0</v>
      </c>
      <c r="AJ677" s="46">
        <f t="shared" si="11467"/>
        <v>0</v>
      </c>
      <c r="AK677" s="46">
        <f t="shared" si="11468"/>
        <v>0</v>
      </c>
      <c r="AL677" s="46">
        <f t="shared" si="11469"/>
        <v>0</v>
      </c>
      <c r="AM677" s="46">
        <f t="shared" si="11470"/>
        <v>0</v>
      </c>
      <c r="AN677" s="46">
        <f t="shared" si="11471"/>
        <v>0</v>
      </c>
      <c r="AO677" s="46">
        <f t="shared" si="11472"/>
        <v>0</v>
      </c>
      <c r="AP677" s="46">
        <f t="shared" si="11473"/>
        <v>0</v>
      </c>
      <c r="AQ677" s="46">
        <f t="shared" si="11474"/>
        <v>0</v>
      </c>
      <c r="AR677" s="46">
        <f t="shared" si="11475"/>
        <v>0</v>
      </c>
      <c r="AS677" s="47">
        <f t="shared" si="11476"/>
        <v>0</v>
      </c>
      <c r="AU677" s="10" t="str" cm="1">
        <f t="array" ref="AU677">IF($D677="","",INDEX('Data - CO2'!$B$5:$AP$53,MATCH(Kulturmodeller!$D677,'Data - CO2'!$A$5:$A$53,0),AU$20)*E677)</f>
        <v/>
      </c>
      <c r="AV677" t="str" cm="1">
        <f t="array" ref="AV677">IF($D677="","",INDEX('Data - CO2'!$B$5:$AP$53,MATCH(Kulturmodeller!$D677,'Data - CO2'!$A$5:$A$53,0),AV$20)*F677)</f>
        <v/>
      </c>
      <c r="AW677" t="str" cm="1">
        <f t="array" ref="AW677">IF($D677="","",INDEX('Data - CO2'!$B$5:$AP$53,MATCH(Kulturmodeller!$D677,'Data - CO2'!$A$5:$A$53,0),AW$20)*G677)</f>
        <v/>
      </c>
      <c r="AX677" t="str" cm="1">
        <f t="array" ref="AX677">IF($D677="","",INDEX('Data - CO2'!$B$5:$AP$53,MATCH(Kulturmodeller!$D677,'Data - CO2'!$A$5:$A$53,0),AX$20)*H677)</f>
        <v/>
      </c>
      <c r="AY677" t="str" cm="1">
        <f t="array" ref="AY677">IF($D677="","",INDEX('Data - CO2'!$B$5:$AP$53,MATCH(Kulturmodeller!$D677,'Data - CO2'!$A$5:$A$53,0),AY$20)*I677)</f>
        <v/>
      </c>
      <c r="AZ677" t="str" cm="1">
        <f t="array" ref="AZ677">IF($D677="","",INDEX('Data - CO2'!$B$5:$AP$53,MATCH(Kulturmodeller!$D677,'Data - CO2'!$A$5:$A$53,0),AZ$20)*J677)</f>
        <v/>
      </c>
      <c r="BA677" t="str" cm="1">
        <f t="array" ref="BA677">IF($D677="","",INDEX('Data - CO2'!$B$5:$AP$53,MATCH(Kulturmodeller!$D677,'Data - CO2'!$A$5:$A$53,0),BA$20)*K677)</f>
        <v/>
      </c>
      <c r="BB677" t="str" cm="1">
        <f t="array" ref="BB677">IF($D677="","",INDEX('Data - CO2'!$B$5:$AP$53,MATCH(Kulturmodeller!$D677,'Data - CO2'!$A$5:$A$53,0),BB$20)*L677)</f>
        <v/>
      </c>
      <c r="BC677" t="str" cm="1">
        <f t="array" ref="BC677">IF($D677="","",INDEX('Data - CO2'!$B$5:$AP$53,MATCH(Kulturmodeller!$D677,'Data - CO2'!$A$5:$A$53,0),BC$20)*M677)</f>
        <v/>
      </c>
      <c r="BD677" t="str" cm="1">
        <f t="array" ref="BD677">IF($D677="","",INDEX('Data - CO2'!$B$5:$AP$53,MATCH(Kulturmodeller!$D677,'Data - CO2'!$A$5:$A$53,0),BD$20)*N677)</f>
        <v/>
      </c>
      <c r="BE677" t="str" cm="1">
        <f t="array" ref="BE677">IF($D677="","",INDEX('Data - CO2'!$B$5:$AP$53,MATCH(Kulturmodeller!$D677,'Data - CO2'!$A$5:$A$53,0),BE$20)*O677)</f>
        <v/>
      </c>
      <c r="BF677" t="str" cm="1">
        <f t="array" ref="BF677">IF($D677="","",INDEX('Data - CO2'!$B$5:$AP$53,MATCH(Kulturmodeller!$D677,'Data - CO2'!$A$5:$A$53,0),BF$20)*P677)</f>
        <v/>
      </c>
      <c r="BG677" t="str" cm="1">
        <f t="array" ref="BG677">IF($D677="","",INDEX('Data - CO2'!$B$5:$AP$53,MATCH(Kulturmodeller!$D677,'Data - CO2'!$A$5:$A$53,0),BG$20)*Q677)</f>
        <v/>
      </c>
      <c r="BH677" t="str" cm="1">
        <f t="array" ref="BH677">IF($D677="","",INDEX('Data - CO2'!$B$5:$AP$53,MATCH(Kulturmodeller!$D677,'Data - CO2'!$A$5:$A$53,0),BH$20)*R677)</f>
        <v/>
      </c>
      <c r="BI677" t="str" cm="1">
        <f t="array" ref="BI677">IF($D677="","",INDEX('Data - CO2'!$B$5:$AP$53,MATCH(Kulturmodeller!$D677,'Data - CO2'!$A$5:$A$53,0),BI$20)*S677)</f>
        <v/>
      </c>
      <c r="BJ677" t="str" cm="1">
        <f t="array" ref="BJ677">IF($D677="","",INDEX('Data - CO2'!$B$5:$AP$53,MATCH(Kulturmodeller!$D677,'Data - CO2'!$A$5:$A$53,0),BJ$20)*T677)</f>
        <v/>
      </c>
      <c r="BK677" t="str" cm="1">
        <f t="array" ref="BK677">IF($D677="","",INDEX('Data - CO2'!$B$5:$AP$53,MATCH(Kulturmodeller!$D677,'Data - CO2'!$A$5:$A$53,0),BK$20)*U677)</f>
        <v/>
      </c>
      <c r="BL677" t="str" cm="1">
        <f t="array" ref="BL677">IF($D677="","",INDEX('Data - CO2'!$B$5:$AP$53,MATCH(Kulturmodeller!$D677,'Data - CO2'!$A$5:$A$53,0),BL$20)*V677)</f>
        <v/>
      </c>
      <c r="BM677" t="str" cm="1">
        <f t="array" ref="BM677">IF($D677="","",INDEX('Data - CO2'!$B$5:$AP$53,MATCH(Kulturmodeller!$D677,'Data - CO2'!$A$5:$A$53,0),BM$20)*W677)</f>
        <v/>
      </c>
      <c r="BN677" t="str" cm="1">
        <f t="array" ref="BN677">IF($D677="","",INDEX('Data - CO2'!$B$5:$AP$53,MATCH(Kulturmodeller!$D677,'Data - CO2'!$A$5:$A$53,0),BN$20)*X677)</f>
        <v/>
      </c>
      <c r="BO677" t="str" cm="1">
        <f t="array" ref="BO677">IF($D677="","",INDEX('Data - CO2'!$B$5:$AP$53,MATCH(Kulturmodeller!$D677,'Data - CO2'!$A$5:$A$53,0),BO$20)*Y677)</f>
        <v/>
      </c>
      <c r="BP677" t="str" cm="1">
        <f t="array" ref="BP677">IF($D677="","",INDEX('Data - CO2'!$B$5:$AP$53,MATCH(Kulturmodeller!$D677,'Data - CO2'!$A$5:$A$53,0),BP$20)*Z677)</f>
        <v/>
      </c>
      <c r="BQ677" t="str" cm="1">
        <f t="array" ref="BQ677">IF($D677="","",INDEX('Data - CO2'!$B$5:$AP$53,MATCH(Kulturmodeller!$D677,'Data - CO2'!$A$5:$A$53,0),BQ$20)*AA677)</f>
        <v/>
      </c>
      <c r="BR677" t="str" cm="1">
        <f t="array" ref="BR677">IF($D677="","",INDEX('Data - CO2'!$B$5:$AP$53,MATCH(Kulturmodeller!$D677,'Data - CO2'!$A$5:$A$53,0),BR$20)*AB677)</f>
        <v/>
      </c>
      <c r="BS677" t="str" cm="1">
        <f t="array" ref="BS677">IF($D677="","",INDEX('Data - CO2'!$B$5:$AP$53,MATCH(Kulturmodeller!$D677,'Data - CO2'!$A$5:$A$53,0),BS$20)*AC677)</f>
        <v/>
      </c>
      <c r="BT677" t="str" cm="1">
        <f t="array" ref="BT677">IF($D677="","",INDEX('Data - CO2'!$B$5:$AP$53,MATCH(Kulturmodeller!$D677,'Data - CO2'!$A$5:$A$53,0),BT$20)*AD677)</f>
        <v/>
      </c>
      <c r="BU677" t="str" cm="1">
        <f t="array" ref="BU677">IF($D677="","",INDEX('Data - CO2'!$B$5:$AP$53,MATCH(Kulturmodeller!$D677,'Data - CO2'!$A$5:$A$53,0),BU$20)*AE677)</f>
        <v/>
      </c>
      <c r="BV677" t="str" cm="1">
        <f t="array" ref="BV677">IF($D677="","",INDEX('Data - CO2'!$B$5:$AP$53,MATCH(Kulturmodeller!$D677,'Data - CO2'!$A$5:$A$53,0),BV$20)*AF677)</f>
        <v/>
      </c>
      <c r="BW677" t="str" cm="1">
        <f t="array" ref="BW677">IF($D677="","",INDEX('Data - CO2'!$B$5:$AP$53,MATCH(Kulturmodeller!$D677,'Data - CO2'!$A$5:$A$53,0),BW$20)*AG677)</f>
        <v/>
      </c>
      <c r="BX677" t="str" cm="1">
        <f t="array" ref="BX677">IF($D677="","",INDEX('Data - CO2'!$B$5:$AP$53,MATCH(Kulturmodeller!$D677,'Data - CO2'!$A$5:$A$53,0),BX$20)*AH677)</f>
        <v/>
      </c>
      <c r="BY677" t="str" cm="1">
        <f t="array" ref="BY677">IF($D677="","",INDEX('Data - CO2'!$B$5:$AP$53,MATCH(Kulturmodeller!$D677,'Data - CO2'!$A$5:$A$53,0),BY$20)*AI677)</f>
        <v/>
      </c>
      <c r="BZ677" t="str" cm="1">
        <f t="array" ref="BZ677">IF($D677="","",INDEX('Data - CO2'!$B$5:$AP$53,MATCH(Kulturmodeller!$D677,'Data - CO2'!$A$5:$A$53,0),BZ$20)*AJ677)</f>
        <v/>
      </c>
      <c r="CA677" t="str" cm="1">
        <f t="array" ref="CA677">IF($D677="","",INDEX('Data - CO2'!$B$5:$AP$53,MATCH(Kulturmodeller!$D677,'Data - CO2'!$A$5:$A$53,0),CA$20)*AK677)</f>
        <v/>
      </c>
      <c r="CB677" t="str" cm="1">
        <f t="array" ref="CB677">IF($D677="","",INDEX('Data - CO2'!$B$5:$AP$53,MATCH(Kulturmodeller!$D677,'Data - CO2'!$A$5:$A$53,0),CB$20)*AL677)</f>
        <v/>
      </c>
      <c r="CC677" t="str" cm="1">
        <f t="array" ref="CC677">IF($D677="","",INDEX('Data - CO2'!$B$5:$AP$53,MATCH(Kulturmodeller!$D677,'Data - CO2'!$A$5:$A$53,0),CC$20)*AM677)</f>
        <v/>
      </c>
      <c r="CD677" t="str" cm="1">
        <f t="array" ref="CD677">IF($D677="","",INDEX('Data - CO2'!$B$5:$AP$53,MATCH(Kulturmodeller!$D677,'Data - CO2'!$A$5:$A$53,0),CD$20)*AN677)</f>
        <v/>
      </c>
      <c r="CE677" t="str" cm="1">
        <f t="array" ref="CE677">IF($D677="","",INDEX('Data - CO2'!$B$5:$AP$53,MATCH(Kulturmodeller!$D677,'Data - CO2'!$A$5:$A$53,0),CE$20)*AO677)</f>
        <v/>
      </c>
      <c r="CF677" t="str" cm="1">
        <f t="array" ref="CF677">IF($D677="","",INDEX('Data - CO2'!$B$5:$AP$53,MATCH(Kulturmodeller!$D677,'Data - CO2'!$A$5:$A$53,0),CF$20)*AP677)</f>
        <v/>
      </c>
      <c r="CG677" t="str" cm="1">
        <f t="array" ref="CG677">IF($D677="","",INDEX('Data - CO2'!$B$5:$AP$53,MATCH(Kulturmodeller!$D677,'Data - CO2'!$A$5:$A$53,0),CG$20)*AQ677)</f>
        <v/>
      </c>
      <c r="CH677" t="str" cm="1">
        <f t="array" ref="CH677">IF($D677="","",INDEX('Data - CO2'!$B$5:$AP$53,MATCH(Kulturmodeller!$D677,'Data - CO2'!$A$5:$A$53,0),CH$20)*AR677)</f>
        <v/>
      </c>
      <c r="CI677" s="11" t="str" cm="1">
        <f t="array" ref="CI677">IF($D677="","",INDEX('Data - CO2'!$B$5:$AP$53,MATCH(Kulturmodeller!$D677,'Data - CO2'!$A$5:$A$53,0),CI$20)*AS677)</f>
        <v/>
      </c>
    </row>
    <row r="678" spans="1:87" x14ac:dyDescent="0.3">
      <c r="A678" s="42"/>
      <c r="B678" s="42"/>
      <c r="C678" s="42"/>
      <c r="D678" s="12"/>
      <c r="E678" s="52"/>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4"/>
      <c r="AU678" s="111">
        <f t="shared" ref="AU678:CH678" si="11477">SUM(AU676:AU677)</f>
        <v>0</v>
      </c>
      <c r="AV678" s="112">
        <f t="shared" si="11477"/>
        <v>0</v>
      </c>
      <c r="AW678" s="112">
        <f t="shared" si="11477"/>
        <v>0</v>
      </c>
      <c r="AX678" s="112">
        <f t="shared" si="11477"/>
        <v>0</v>
      </c>
      <c r="AY678" s="112">
        <f t="shared" si="11477"/>
        <v>0</v>
      </c>
      <c r="AZ678" s="112">
        <f t="shared" si="11477"/>
        <v>0</v>
      </c>
      <c r="BA678" s="112">
        <f t="shared" si="11477"/>
        <v>0</v>
      </c>
      <c r="BB678" s="112">
        <f t="shared" si="11477"/>
        <v>0</v>
      </c>
      <c r="BC678" s="112">
        <f t="shared" si="11477"/>
        <v>0</v>
      </c>
      <c r="BD678" s="112">
        <f t="shared" si="11477"/>
        <v>0</v>
      </c>
      <c r="BE678" s="112">
        <f t="shared" si="11477"/>
        <v>0</v>
      </c>
      <c r="BF678" s="112">
        <f t="shared" si="11477"/>
        <v>0</v>
      </c>
      <c r="BG678" s="112">
        <f t="shared" si="11477"/>
        <v>0</v>
      </c>
      <c r="BH678" s="112">
        <f t="shared" si="11477"/>
        <v>0</v>
      </c>
      <c r="BI678" s="112">
        <f t="shared" si="11477"/>
        <v>0</v>
      </c>
      <c r="BJ678" s="112">
        <f t="shared" si="11477"/>
        <v>0</v>
      </c>
      <c r="BK678" s="112">
        <f t="shared" si="11477"/>
        <v>0</v>
      </c>
      <c r="BL678" s="112">
        <f t="shared" si="11477"/>
        <v>0</v>
      </c>
      <c r="BM678" s="112">
        <f t="shared" si="11477"/>
        <v>0</v>
      </c>
      <c r="BN678" s="112">
        <f t="shared" si="11477"/>
        <v>0</v>
      </c>
      <c r="BO678" s="112">
        <f t="shared" si="11477"/>
        <v>0</v>
      </c>
      <c r="BP678" s="112">
        <f t="shared" si="11477"/>
        <v>0</v>
      </c>
      <c r="BQ678" s="112">
        <f t="shared" si="11477"/>
        <v>0</v>
      </c>
      <c r="BR678" s="112">
        <f t="shared" si="11477"/>
        <v>0</v>
      </c>
      <c r="BS678" s="112">
        <f t="shared" si="11477"/>
        <v>0</v>
      </c>
      <c r="BT678" s="112">
        <f t="shared" si="11477"/>
        <v>0</v>
      </c>
      <c r="BU678" s="112">
        <f t="shared" si="11477"/>
        <v>0</v>
      </c>
      <c r="BV678" s="112">
        <f t="shared" si="11477"/>
        <v>0</v>
      </c>
      <c r="BW678" s="112">
        <f t="shared" si="11477"/>
        <v>0</v>
      </c>
      <c r="BX678" s="112">
        <f t="shared" si="11477"/>
        <v>0</v>
      </c>
      <c r="BY678" s="112">
        <f t="shared" si="11477"/>
        <v>0</v>
      </c>
      <c r="BZ678" s="112">
        <f t="shared" si="11477"/>
        <v>0</v>
      </c>
      <c r="CA678" s="112">
        <f t="shared" si="11477"/>
        <v>0</v>
      </c>
      <c r="CB678" s="112">
        <f t="shared" si="11477"/>
        <v>0</v>
      </c>
      <c r="CC678" s="112">
        <f t="shared" si="11477"/>
        <v>0</v>
      </c>
      <c r="CD678" s="112">
        <f t="shared" si="11477"/>
        <v>0</v>
      </c>
      <c r="CE678" s="112">
        <f t="shared" si="11477"/>
        <v>0</v>
      </c>
      <c r="CF678" s="112">
        <f t="shared" si="11477"/>
        <v>0</v>
      </c>
      <c r="CG678" s="112">
        <f t="shared" si="11477"/>
        <v>0</v>
      </c>
      <c r="CH678" s="112">
        <f t="shared" si="11477"/>
        <v>0</v>
      </c>
      <c r="CI678" s="113">
        <f>SUM(CI676:CI677)</f>
        <v>0</v>
      </c>
    </row>
    <row r="679" spans="1:87" x14ac:dyDescent="0.3">
      <c r="A679" s="55" t="s">
        <v>88</v>
      </c>
      <c r="B679" s="55"/>
      <c r="C679" s="55"/>
      <c r="D679" s="56"/>
      <c r="E679" s="57"/>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9"/>
      <c r="AT679" s="91">
        <f>AVERAGE(BO679:CI679)</f>
        <v>312.29732045810152</v>
      </c>
      <c r="AU679" s="111">
        <f>AU675+AU678</f>
        <v>0</v>
      </c>
      <c r="AV679" s="112">
        <f t="shared" ref="AV679:CI679" si="11478">AV675+AV678</f>
        <v>6.2709650588992885</v>
      </c>
      <c r="AW679" s="112">
        <f t="shared" si="11478"/>
        <v>37.597036155619875</v>
      </c>
      <c r="AX679" s="112">
        <f t="shared" si="11478"/>
        <v>72.636941591840497</v>
      </c>
      <c r="AY679" s="112">
        <f t="shared" si="11478"/>
        <v>120.79638804956019</v>
      </c>
      <c r="AZ679" s="112">
        <f t="shared" si="11478"/>
        <v>182.18547601893528</v>
      </c>
      <c r="BA679" s="112">
        <f t="shared" si="11478"/>
        <v>223.37401037975002</v>
      </c>
      <c r="BB679" s="112">
        <f t="shared" si="11478"/>
        <v>270.37492634999688</v>
      </c>
      <c r="BC679" s="112">
        <f t="shared" si="11478"/>
        <v>307.51065770764467</v>
      </c>
      <c r="BD679" s="112">
        <f t="shared" si="11478"/>
        <v>348.1938881919441</v>
      </c>
      <c r="BE679" s="112">
        <f t="shared" si="11478"/>
        <v>392.81291858924027</v>
      </c>
      <c r="BF679" s="112">
        <f t="shared" si="11478"/>
        <v>438.87548943627138</v>
      </c>
      <c r="BG679" s="112">
        <f t="shared" si="11478"/>
        <v>484.34440737895812</v>
      </c>
      <c r="BH679" s="112">
        <f t="shared" si="11478"/>
        <v>520.46018526742637</v>
      </c>
      <c r="BI679" s="112">
        <f t="shared" si="11478"/>
        <v>544.99449197025285</v>
      </c>
      <c r="BJ679" s="112">
        <f t="shared" si="11478"/>
        <v>568.93254180405495</v>
      </c>
      <c r="BK679" s="112">
        <f t="shared" si="11478"/>
        <v>441.11772054113618</v>
      </c>
      <c r="BL679" s="112">
        <f t="shared" si="11478"/>
        <v>64.86384195750307</v>
      </c>
      <c r="BM679" s="112">
        <f t="shared" si="11478"/>
        <v>99.94878728528569</v>
      </c>
      <c r="BN679" s="112">
        <f t="shared" si="11478"/>
        <v>141.98567722381389</v>
      </c>
      <c r="BO679" s="112">
        <f t="shared" si="11478"/>
        <v>205.04781602448756</v>
      </c>
      <c r="BP679" s="112">
        <f t="shared" si="11478"/>
        <v>258.34968570043065</v>
      </c>
      <c r="BQ679" s="112">
        <f t="shared" si="11478"/>
        <v>278.05212732664063</v>
      </c>
      <c r="BR679" s="112">
        <f t="shared" si="11478"/>
        <v>315.82901352992798</v>
      </c>
      <c r="BS679" s="112">
        <f t="shared" si="11478"/>
        <v>350.73394715174709</v>
      </c>
      <c r="BT679" s="112">
        <f t="shared" si="11478"/>
        <v>388.20252243979547</v>
      </c>
      <c r="BU679" s="112">
        <f t="shared" si="11478"/>
        <v>430.8017587609699</v>
      </c>
      <c r="BV679" s="112">
        <f t="shared" si="11478"/>
        <v>473.82621931203829</v>
      </c>
      <c r="BW679" s="112">
        <f t="shared" si="11478"/>
        <v>515.1657787551178</v>
      </c>
      <c r="BX679" s="112">
        <f t="shared" si="11478"/>
        <v>481.97967150578012</v>
      </c>
      <c r="BY679" s="112">
        <f t="shared" si="11478"/>
        <v>503.62941888659293</v>
      </c>
      <c r="BZ679" s="112">
        <f t="shared" si="11478"/>
        <v>374.03810893361577</v>
      </c>
      <c r="CA679" s="112">
        <f t="shared" si="11478"/>
        <v>398.87950593277895</v>
      </c>
      <c r="CB679" s="112">
        <f t="shared" si="11478"/>
        <v>29.972963377312738</v>
      </c>
      <c r="CC679" s="112">
        <f t="shared" si="11478"/>
        <v>78.03892764924602</v>
      </c>
      <c r="CD679" s="112">
        <f t="shared" si="11478"/>
        <v>141.10825891900112</v>
      </c>
      <c r="CE679" s="112">
        <f t="shared" si="11478"/>
        <v>200.70947375454548</v>
      </c>
      <c r="CF679" s="112">
        <f t="shared" si="11478"/>
        <v>240.53194263452616</v>
      </c>
      <c r="CG679" s="112">
        <f t="shared" si="11478"/>
        <v>259.62437493108331</v>
      </c>
      <c r="CH679" s="112">
        <f t="shared" si="11478"/>
        <v>299.08181596823806</v>
      </c>
      <c r="CI679" s="113">
        <f t="shared" si="11478"/>
        <v>334.64039812625634</v>
      </c>
    </row>
    <row r="682" spans="1:87" x14ac:dyDescent="0.3">
      <c r="A682" s="60" t="s">
        <v>424</v>
      </c>
      <c r="AU682" t="s">
        <v>91</v>
      </c>
    </row>
    <row r="683" spans="1:87" x14ac:dyDescent="0.3">
      <c r="A683" s="25" t="s">
        <v>425</v>
      </c>
      <c r="B683" s="25"/>
      <c r="C683" s="25"/>
      <c r="D683" s="26"/>
      <c r="E683" s="27" t="s">
        <v>78</v>
      </c>
      <c r="F683" s="104"/>
      <c r="G683" s="104"/>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9"/>
      <c r="AU683">
        <v>1</v>
      </c>
      <c r="AV683">
        <v>2</v>
      </c>
      <c r="AW683">
        <v>3</v>
      </c>
      <c r="AX683">
        <v>4</v>
      </c>
      <c r="AY683">
        <v>5</v>
      </c>
      <c r="AZ683">
        <v>6</v>
      </c>
      <c r="BA683">
        <v>7</v>
      </c>
      <c r="BB683">
        <v>8</v>
      </c>
      <c r="BC683">
        <v>9</v>
      </c>
      <c r="BD683">
        <v>10</v>
      </c>
      <c r="BE683">
        <v>11</v>
      </c>
      <c r="BF683">
        <v>12</v>
      </c>
      <c r="BG683">
        <v>13</v>
      </c>
      <c r="BH683">
        <v>14</v>
      </c>
      <c r="BI683">
        <v>15</v>
      </c>
      <c r="BJ683">
        <v>16</v>
      </c>
      <c r="BK683">
        <v>17</v>
      </c>
      <c r="BL683">
        <v>18</v>
      </c>
      <c r="BM683">
        <v>19</v>
      </c>
      <c r="BN683">
        <v>20</v>
      </c>
      <c r="BO683">
        <v>21</v>
      </c>
      <c r="BP683">
        <v>22</v>
      </c>
      <c r="BQ683">
        <v>23</v>
      </c>
      <c r="BR683">
        <v>24</v>
      </c>
      <c r="BS683">
        <v>25</v>
      </c>
      <c r="BT683">
        <v>26</v>
      </c>
      <c r="BU683">
        <v>27</v>
      </c>
      <c r="BV683">
        <v>28</v>
      </c>
      <c r="BW683">
        <v>29</v>
      </c>
      <c r="BX683">
        <v>30</v>
      </c>
      <c r="BY683">
        <v>31</v>
      </c>
      <c r="BZ683">
        <v>32</v>
      </c>
      <c r="CA683">
        <v>33</v>
      </c>
      <c r="CB683">
        <v>34</v>
      </c>
      <c r="CC683">
        <v>35</v>
      </c>
      <c r="CD683">
        <v>36</v>
      </c>
      <c r="CE683">
        <v>37</v>
      </c>
      <c r="CF683">
        <v>38</v>
      </c>
      <c r="CG683">
        <v>39</v>
      </c>
      <c r="CH683">
        <v>40</v>
      </c>
      <c r="CI683">
        <v>41</v>
      </c>
    </row>
    <row r="684" spans="1:87" x14ac:dyDescent="0.3">
      <c r="A684" s="147" t="s">
        <v>303</v>
      </c>
      <c r="B684" s="148">
        <f>Lister!$B$13</f>
        <v>1</v>
      </c>
      <c r="C684" s="28" t="s">
        <v>60</v>
      </c>
      <c r="D684" s="29" t="s">
        <v>79</v>
      </c>
      <c r="E684" s="30" t="s">
        <v>163</v>
      </c>
      <c r="F684" s="31" t="s">
        <v>250</v>
      </c>
      <c r="G684" s="31" t="s">
        <v>137</v>
      </c>
      <c r="H684" s="31" t="s">
        <v>138</v>
      </c>
      <c r="I684" s="31" t="s">
        <v>139</v>
      </c>
      <c r="J684" s="31" t="s">
        <v>140</v>
      </c>
      <c r="K684" s="31" t="s">
        <v>141</v>
      </c>
      <c r="L684" s="31" t="s">
        <v>80</v>
      </c>
      <c r="M684" s="31" t="s">
        <v>144</v>
      </c>
      <c r="N684" s="31" t="s">
        <v>145</v>
      </c>
      <c r="O684" s="31" t="s">
        <v>146</v>
      </c>
      <c r="P684" s="31" t="s">
        <v>147</v>
      </c>
      <c r="Q684" s="31" t="s">
        <v>152</v>
      </c>
      <c r="R684" s="31" t="s">
        <v>153</v>
      </c>
      <c r="S684" s="31" t="s">
        <v>154</v>
      </c>
      <c r="T684" s="31" t="s">
        <v>155</v>
      </c>
      <c r="U684" s="31" t="s">
        <v>156</v>
      </c>
      <c r="V684" s="31" t="s">
        <v>229</v>
      </c>
      <c r="W684" s="31" t="s">
        <v>157</v>
      </c>
      <c r="X684" s="31" t="s">
        <v>158</v>
      </c>
      <c r="Y684" s="31" t="s">
        <v>159</v>
      </c>
      <c r="Z684" s="31" t="s">
        <v>230</v>
      </c>
      <c r="AA684" s="31" t="s">
        <v>231</v>
      </c>
      <c r="AB684" s="31" t="s">
        <v>232</v>
      </c>
      <c r="AC684" s="31" t="s">
        <v>233</v>
      </c>
      <c r="AD684" s="31" t="s">
        <v>234</v>
      </c>
      <c r="AE684" s="31" t="s">
        <v>235</v>
      </c>
      <c r="AF684" s="31" t="s">
        <v>236</v>
      </c>
      <c r="AG684" s="31" t="s">
        <v>237</v>
      </c>
      <c r="AH684" s="31" t="s">
        <v>238</v>
      </c>
      <c r="AI684" s="31" t="s">
        <v>239</v>
      </c>
      <c r="AJ684" s="31" t="s">
        <v>240</v>
      </c>
      <c r="AK684" s="31" t="s">
        <v>241</v>
      </c>
      <c r="AL684" s="31" t="s">
        <v>242</v>
      </c>
      <c r="AM684" s="31" t="s">
        <v>243</v>
      </c>
      <c r="AN684" s="31" t="s">
        <v>244</v>
      </c>
      <c r="AO684" s="31" t="s">
        <v>245</v>
      </c>
      <c r="AP684" s="31" t="s">
        <v>246</v>
      </c>
      <c r="AQ684" s="31" t="s">
        <v>247</v>
      </c>
      <c r="AR684" s="31" t="s">
        <v>248</v>
      </c>
      <c r="AS684" s="32" t="s">
        <v>249</v>
      </c>
      <c r="AU684" s="19">
        <v>1</v>
      </c>
      <c r="AV684" s="19">
        <v>5</v>
      </c>
      <c r="AW684" s="19">
        <v>10</v>
      </c>
      <c r="AX684" s="19">
        <v>15</v>
      </c>
      <c r="AY684" s="19">
        <v>20</v>
      </c>
      <c r="AZ684" s="19">
        <v>25</v>
      </c>
      <c r="BA684" s="19">
        <v>30</v>
      </c>
      <c r="BB684" s="19">
        <v>35</v>
      </c>
      <c r="BC684" s="19">
        <v>40</v>
      </c>
      <c r="BD684" s="19">
        <v>45</v>
      </c>
      <c r="BE684" s="19">
        <v>50</v>
      </c>
      <c r="BF684" s="19">
        <v>55</v>
      </c>
      <c r="BG684" s="19">
        <v>60</v>
      </c>
      <c r="BH684" s="19">
        <v>65</v>
      </c>
      <c r="BI684" s="19">
        <v>70</v>
      </c>
      <c r="BJ684" s="19">
        <v>75</v>
      </c>
      <c r="BK684" s="19">
        <v>80</v>
      </c>
      <c r="BL684" s="19">
        <v>85</v>
      </c>
      <c r="BM684" s="19">
        <v>90</v>
      </c>
      <c r="BN684" s="19">
        <v>95</v>
      </c>
      <c r="BO684" s="19">
        <v>100</v>
      </c>
      <c r="BP684" s="19">
        <v>105</v>
      </c>
      <c r="BQ684" s="19">
        <v>110</v>
      </c>
      <c r="BR684" s="19">
        <v>115</v>
      </c>
      <c r="BS684" s="19">
        <v>120</v>
      </c>
      <c r="BT684" s="19">
        <v>125</v>
      </c>
      <c r="BU684" s="19">
        <v>130</v>
      </c>
      <c r="BV684" s="19">
        <v>135</v>
      </c>
      <c r="BW684" s="19">
        <v>140</v>
      </c>
      <c r="BX684" s="19">
        <v>145</v>
      </c>
      <c r="BY684" s="2">
        <v>150</v>
      </c>
      <c r="BZ684" s="19">
        <v>155</v>
      </c>
      <c r="CA684" s="2">
        <v>160</v>
      </c>
      <c r="CB684" s="19">
        <v>165</v>
      </c>
      <c r="CC684" s="2">
        <v>170</v>
      </c>
      <c r="CD684" s="19">
        <v>175</v>
      </c>
      <c r="CE684" s="2">
        <v>180</v>
      </c>
      <c r="CF684" s="19">
        <v>185</v>
      </c>
      <c r="CG684" s="2">
        <v>190</v>
      </c>
      <c r="CH684" s="19">
        <v>195</v>
      </c>
      <c r="CI684" s="2">
        <v>200</v>
      </c>
    </row>
    <row r="685" spans="1:87" x14ac:dyDescent="0.3">
      <c r="A685" s="33" t="s">
        <v>81</v>
      </c>
      <c r="B685" s="33"/>
      <c r="C685" s="124" t="str">
        <f>'Katalog over Kulturmodeller '!F219</f>
        <v>LÆR</v>
      </c>
      <c r="D685" s="125" t="s">
        <v>58</v>
      </c>
      <c r="E685" s="139">
        <f>'Katalog over Kulturmodeller '!W219</f>
        <v>0.5</v>
      </c>
      <c r="F685" s="37">
        <f>E685+((E690-F690)+(E691-F691))*(E685/SUM(E685:E689))</f>
        <v>0.5</v>
      </c>
      <c r="G685" s="37">
        <f t="shared" ref="G685" si="11479">F685+((F690-G690)+(F691-G691))*(F685/SUM(F685:F689))</f>
        <v>0.5</v>
      </c>
      <c r="H685" s="37">
        <f t="shared" ref="H685" si="11480">G685+((G690-H690)+(G691-H691))*(G685/SUM(G685:G689))</f>
        <v>0.51851851851851849</v>
      </c>
      <c r="I685" s="37">
        <f t="shared" ref="I685" si="11481">H685+((H690-I690)+(H691-I691))*(H685/SUM(H685:H689))</f>
        <v>0.53703703703703698</v>
      </c>
      <c r="J685" s="37">
        <f t="shared" ref="J685" si="11482">I685+((I690-J690)+(I691-J691))*(I685/SUM(I685:I689))</f>
        <v>0.55555555555555547</v>
      </c>
      <c r="K685" s="37">
        <f t="shared" ref="K685" si="11483">J685+((J690-K690)+(J691-K691))*(J685/SUM(J685:J689))</f>
        <v>0.55555555555555547</v>
      </c>
      <c r="L685" s="37">
        <f t="shared" ref="L685" si="11484">K685+((K690-L690)+(K691-L691))*(K685/SUM(K685:K689))</f>
        <v>0.55555555555555547</v>
      </c>
      <c r="M685" s="37">
        <f t="shared" ref="M685" si="11485">L685+((L690-M690)+(L691-M691))*(L685/SUM(L685:L689))</f>
        <v>0.55555555555555547</v>
      </c>
      <c r="N685" s="37">
        <f t="shared" ref="N685" si="11486">M685+((M690-N690)+(M691-N691))*(M685/SUM(M685:M689))</f>
        <v>0.55555555555555547</v>
      </c>
      <c r="O685" s="37">
        <f t="shared" ref="O685" si="11487">N685+((N690-O690)+(N691-O691))*(N685/SUM(N685:N689))</f>
        <v>0.55555555555555547</v>
      </c>
      <c r="P685" s="37">
        <f t="shared" ref="P685" si="11488">O685+((O690-P690)+(O691-P691))*(O685/SUM(O685:O689))</f>
        <v>0.55555555555555547</v>
      </c>
      <c r="Q685" s="37">
        <f t="shared" ref="Q685" si="11489">P685+((P690-Q690)+(P691-Q691))*(P685/SUM(P685:P689))</f>
        <v>0.55555555555555547</v>
      </c>
      <c r="R685" s="37">
        <f t="shared" ref="R685" si="11490">Q685+((Q690-R690)+(Q691-R691))*(Q685/SUM(Q685:Q689))</f>
        <v>0.55555555555555547</v>
      </c>
      <c r="S685" s="37">
        <f t="shared" ref="S685" si="11491">R685+((R690-S690)+(R691-S691))*(R685/SUM(R685:R689))</f>
        <v>0.55555555555555547</v>
      </c>
      <c r="T685" s="37">
        <f t="shared" ref="T685" si="11492">S685+((S690-T690)+(S691-T691))*(S685/SUM(S685:S689))</f>
        <v>0.55555555555555547</v>
      </c>
      <c r="U685" s="37">
        <f t="shared" ref="U685" si="11493">T685+((T690-U690)+(T691-U691))*(T685/SUM(T685:T689))</f>
        <v>0.55555555555555547</v>
      </c>
      <c r="V685" s="37">
        <f t="shared" ref="V685" si="11494">U685+((U690-V690)+(U691-V691))*(U685/SUM(U685:U689))</f>
        <v>0.55555555555555547</v>
      </c>
      <c r="W685" s="37">
        <f t="shared" ref="W685" si="11495">V685+((V690-W690)+(V691-W691))*(V685/SUM(V685:V689))</f>
        <v>0.55555555555555547</v>
      </c>
      <c r="X685" s="37">
        <f t="shared" ref="X685" si="11496">W685+((W690-X690)+(W691-X691))*(W685/SUM(W685:W689))</f>
        <v>0.55555555555555547</v>
      </c>
      <c r="Y685" s="37">
        <f t="shared" ref="Y685" si="11497">X685+((X690-Y690)+(X691-Y691))*(X685/SUM(X685:X689))</f>
        <v>0.55555555555555547</v>
      </c>
      <c r="Z685" s="37">
        <f t="shared" ref="Z685" si="11498">Y685+((Y690-Z690)+(Y691-Z691))*(Y685/SUM(Y685:Y689))</f>
        <v>0.55555555555555547</v>
      </c>
      <c r="AA685" s="37">
        <f t="shared" ref="AA685" si="11499">Z685+((Z690-AA690)+(Z691-AA691))*(Z685/SUM(Z685:Z689))</f>
        <v>0.55555555555555547</v>
      </c>
      <c r="AB685" s="37">
        <f t="shared" ref="AB685" si="11500">AA685+((AA690-AB690)+(AA691-AB691))*(AA685/SUM(AA685:AA689))</f>
        <v>0.55555555555555547</v>
      </c>
      <c r="AC685" s="37">
        <f t="shared" ref="AC685" si="11501">AB685+((AB690-AC690)+(AB691-AC691))*(AB685/SUM(AB685:AB689))</f>
        <v>0.55555555555555547</v>
      </c>
      <c r="AD685" s="37">
        <f t="shared" ref="AD685" si="11502">AC685+((AC690-AD690)+(AC691-AD691))*(AC685/SUM(AC685:AC689))</f>
        <v>0.55555555555555547</v>
      </c>
      <c r="AE685" s="37">
        <f t="shared" ref="AE685" si="11503">AD685+((AD690-AE690)+(AD691-AE691))*(AD685/SUM(AD685:AD689))</f>
        <v>0.55555555555555547</v>
      </c>
      <c r="AF685" s="37">
        <f t="shared" ref="AF685" si="11504">AE685+((AE690-AF690)+(AE691-AF691))*(AE685/SUM(AE685:AE689))</f>
        <v>0.55555555555555547</v>
      </c>
      <c r="AG685" s="37">
        <f t="shared" ref="AG685" si="11505">AF685+((AF690-AG690)+(AF691-AG691))*(AF685/SUM(AF685:AF689))</f>
        <v>0.55555555555555547</v>
      </c>
      <c r="AH685" s="37">
        <f t="shared" ref="AH685" si="11506">AG685+((AG690-AH690)+(AG691-AH691))*(AG685/SUM(AG685:AG689))</f>
        <v>0.55555555555555547</v>
      </c>
      <c r="AI685" s="37">
        <f t="shared" ref="AI685" si="11507">AH685+((AH690-AI690)+(AH691-AI691))*(AH685/SUM(AH685:AH689))</f>
        <v>0.55555555555555547</v>
      </c>
      <c r="AJ685" s="37">
        <f t="shared" ref="AJ685" si="11508">AI685+((AI690-AJ690)+(AI691-AJ691))*(AI685/SUM(AI685:AI689))</f>
        <v>0.55555555555555547</v>
      </c>
      <c r="AK685" s="37">
        <f t="shared" ref="AK685" si="11509">AJ685+((AJ690-AK690)+(AJ691-AK691))*(AJ685/SUM(AJ685:AJ689))</f>
        <v>0.55555555555555547</v>
      </c>
      <c r="AL685" s="37">
        <f t="shared" ref="AL685" si="11510">AK685+((AK690-AL690)+(AK691-AL691))*(AK685/SUM(AK685:AK689))</f>
        <v>0.55555555555555547</v>
      </c>
      <c r="AM685" s="37">
        <f t="shared" ref="AM685" si="11511">AL685+((AL690-AM690)+(AL691-AM691))*(AL685/SUM(AL685:AL689))</f>
        <v>0.55555555555555547</v>
      </c>
      <c r="AN685" s="37">
        <f t="shared" ref="AN685" si="11512">AM685+((AM690-AN690)+(AM691-AN691))*(AM685/SUM(AM685:AM689))</f>
        <v>0.55555555555555547</v>
      </c>
      <c r="AO685" s="37">
        <f t="shared" ref="AO685" si="11513">AN685+((AN690-AO690)+(AN691-AO691))*(AN685/SUM(AN685:AN689))</f>
        <v>0.55555555555555547</v>
      </c>
      <c r="AP685" s="37">
        <f t="shared" ref="AP685" si="11514">AO685+((AO690-AP690)+(AO691-AP691))*(AO685/SUM(AO685:AO689))</f>
        <v>0.55555555555555547</v>
      </c>
      <c r="AQ685" s="37">
        <f t="shared" ref="AQ685" si="11515">AP685+((AP690-AQ690)+(AP691-AQ691))*(AP685/SUM(AP685:AP689))</f>
        <v>0.55555555555555547</v>
      </c>
      <c r="AR685" s="37">
        <f t="shared" ref="AR685" si="11516">AQ685+((AQ690-AR690)+(AQ691-AR691))*(AQ685/SUM(AQ685:AQ689))</f>
        <v>0.55555555555555547</v>
      </c>
      <c r="AS685" s="38">
        <f t="shared" ref="AS685" si="11517">AR685+((AR690-AS690)+(AR691-AS691))*(AR685/SUM(AR685:AR689))</f>
        <v>0.55555555555555547</v>
      </c>
      <c r="AU685" s="7" cm="1">
        <f t="array" ref="AU685">IF($D685="","",INDEX('Data - CO2'!$B$5:$AP$53,MATCH(Kulturmodeller!$D685,'Data - CO2'!$A$5:$A$53,0),AU$20)*E685)</f>
        <v>0</v>
      </c>
      <c r="AV685" s="8" cm="1">
        <f t="array" ref="AV685">IF($D685="","",INDEX('Data - CO2'!$B$5:$AP$53,MATCH(Kulturmodeller!$D685,'Data - CO2'!$A$5:$A$53,0),AV$20)*F685)</f>
        <v>4.406823252068035</v>
      </c>
      <c r="AW685" s="8" cm="1">
        <f t="array" ref="AW685">IF($D685="","",INDEX('Data - CO2'!$B$5:$AP$53,MATCH(Kulturmodeller!$D685,'Data - CO2'!$A$5:$A$53,0),AW$20)*G685)</f>
        <v>25.870990371807416</v>
      </c>
      <c r="AX685" s="8" cm="1">
        <f t="array" ref="AX685">IF($D685="","",INDEX('Data - CO2'!$B$5:$AP$53,MATCH(Kulturmodeller!$D685,'Data - CO2'!$A$5:$A$53,0),AX$20)*H685)</f>
        <v>49.310720033881289</v>
      </c>
      <c r="AY685" s="8" cm="1">
        <f t="array" ref="AY685">IF($D685="","",INDEX('Data - CO2'!$B$5:$AP$53,MATCH(Kulturmodeller!$D685,'Data - CO2'!$A$5:$A$53,0),AY$20)*I685)</f>
        <v>80.607325907364455</v>
      </c>
      <c r="AZ685" s="8" cm="1">
        <f t="array" ref="AZ685">IF($D685="","",INDEX('Data - CO2'!$B$5:$AP$53,MATCH(Kulturmodeller!$D685,'Data - CO2'!$A$5:$A$53,0),AZ$20)*J685*$B684)</f>
        <v>109.22162821802156</v>
      </c>
      <c r="BA685" s="8" cm="1">
        <f t="array" ref="BA685">IF($D685="","",INDEX('Data - CO2'!$B$5:$AP$53,MATCH(Kulturmodeller!$D685,'Data - CO2'!$A$5:$A$53,0),BA$20)*K685*$B684)</f>
        <v>116.63777556053698</v>
      </c>
      <c r="BB685" s="8" cm="1">
        <f t="array" ref="BB685">IF($D685="","",INDEX('Data - CO2'!$B$5:$AP$53,MATCH(Kulturmodeller!$D685,'Data - CO2'!$A$5:$A$53,0),BB$20)*L685*$B684)</f>
        <v>144.80237577503416</v>
      </c>
      <c r="BC685" s="8" cm="1">
        <f t="array" ref="BC685">IF($D685="","",INDEX('Data - CO2'!$B$5:$AP$53,MATCH(Kulturmodeller!$D685,'Data - CO2'!$A$5:$A$53,0),BC$20)*M685*$B684)</f>
        <v>170.48350809299055</v>
      </c>
      <c r="BD685" s="8" cm="1">
        <f t="array" ref="BD685">IF($D685="","",INDEX('Data - CO2'!$B$5:$AP$53,MATCH(Kulturmodeller!$D685,'Data - CO2'!$A$5:$A$53,0),BD$20)*N685*$B684)</f>
        <v>200.21543763249215</v>
      </c>
      <c r="BE685" s="8" cm="1">
        <f t="array" ref="BE685">IF($D685="","",INDEX('Data - CO2'!$B$5:$AP$53,MATCH(Kulturmodeller!$D685,'Data - CO2'!$A$5:$A$53,0),BE$20)*O685*$B684)</f>
        <v>235.02590594979213</v>
      </c>
      <c r="BF685" s="8" cm="1">
        <f t="array" ref="BF685">IF($D685="","",INDEX('Data - CO2'!$B$5:$AP$53,MATCH(Kulturmodeller!$D685,'Data - CO2'!$A$5:$A$53,0),BF$20)*P685*$B684)</f>
        <v>270.86035461561443</v>
      </c>
      <c r="BG685" s="8" cm="1">
        <f t="array" ref="BG685">IF($D685="","",INDEX('Data - CO2'!$B$5:$AP$53,MATCH(Kulturmodeller!$D685,'Data - CO2'!$A$5:$A$53,0),BG$20)*Q685*$B684)</f>
        <v>307.03827505914256</v>
      </c>
      <c r="BH685" s="8" cm="1">
        <f t="array" ref="BH685">IF($D685="","",INDEX('Data - CO2'!$B$5:$AP$53,MATCH(Kulturmodeller!$D685,'Data - CO2'!$A$5:$A$53,0),BH$20)*R685*$B684)</f>
        <v>335.76996778381823</v>
      </c>
      <c r="BI685" s="8" cm="1">
        <f t="array" ref="BI685">IF($D685="","",INDEX('Data - CO2'!$B$5:$AP$53,MATCH(Kulturmodeller!$D685,'Data - CO2'!$A$5:$A$53,0),BI$20)*S685*$B684)</f>
        <v>353.65088615159078</v>
      </c>
      <c r="BJ685" s="8" cm="1">
        <f t="array" ref="BJ685">IF($D685="","",INDEX('Data - CO2'!$B$5:$AP$53,MATCH(Kulturmodeller!$D685,'Data - CO2'!$A$5:$A$53,0),BJ$20)*T685*$B684)</f>
        <v>371.41487656661076</v>
      </c>
      <c r="BK685" s="8" cm="1">
        <f t="array" ref="BK685">IF($D685="","",INDEX('Data - CO2'!$B$5:$AP$53,MATCH(Kulturmodeller!$D685,'Data - CO2'!$A$5:$A$53,0),BK$20)*U685*$B684)</f>
        <v>388.9932789763925</v>
      </c>
      <c r="BL685" s="8" cm="1">
        <f t="array" ref="BL685">IF($D685="","",INDEX('Data - CO2'!$B$5:$AP$53,MATCH(Kulturmodeller!$D685,'Data - CO2'!$A$5:$A$53,0),BL$20)*V685*$B684)</f>
        <v>4.8964702800755937</v>
      </c>
      <c r="BM685" s="8" cm="1">
        <f t="array" ref="BM685">IF($D685="","",INDEX('Data - CO2'!$B$5:$AP$53,MATCH(Kulturmodeller!$D685,'Data - CO2'!$A$5:$A$53,0),BM$20)*W685*$B684)</f>
        <v>28.74554485756379</v>
      </c>
      <c r="BN685" s="8" cm="1">
        <f t="array" ref="BN685">IF($D685="","",INDEX('Data - CO2'!$B$5:$AP$53,MATCH(Kulturmodeller!$D685,'Data - CO2'!$A$5:$A$53,0),BN$20)*X685*$B684)</f>
        <v>52.832914322015661</v>
      </c>
      <c r="BO685" s="8" cm="1">
        <f t="array" ref="BO685">IF($D685="","",INDEX('Data - CO2'!$B$5:$AP$53,MATCH(Kulturmodeller!$D685,'Data - CO2'!$A$5:$A$53,0),BO$20)*Y685*$B684)</f>
        <v>83.386888869687368</v>
      </c>
      <c r="BP685" s="8" cm="1">
        <f t="array" ref="BP685">IF($D685="","",INDEX('Data - CO2'!$B$5:$AP$53,MATCH(Kulturmodeller!$D685,'Data - CO2'!$A$5:$A$53,0),BP$20)*Z685*$B684)</f>
        <v>109.22162821802156</v>
      </c>
      <c r="BQ685" s="8" cm="1">
        <f t="array" ref="BQ685">IF($D685="","",INDEX('Data - CO2'!$B$5:$AP$53,MATCH(Kulturmodeller!$D685,'Data - CO2'!$A$5:$A$53,0),BQ$20)*AA685*$B684)</f>
        <v>116.63777556053698</v>
      </c>
      <c r="BR685" s="8" cm="1">
        <f t="array" ref="BR685">IF($D685="","",INDEX('Data - CO2'!$B$5:$AP$53,MATCH(Kulturmodeller!$D685,'Data - CO2'!$A$5:$A$53,0),BR$20)*AB685*$B684)</f>
        <v>144.80237577503416</v>
      </c>
      <c r="BS685" s="8" cm="1">
        <f t="array" ref="BS685">IF($D685="","",INDEX('Data - CO2'!$B$5:$AP$53,MATCH(Kulturmodeller!$D685,'Data - CO2'!$A$5:$A$53,0),BS$20)*AC685*$B684)</f>
        <v>170.48350809299055</v>
      </c>
      <c r="BT685" s="8" cm="1">
        <f t="array" ref="BT685">IF($D685="","",INDEX('Data - CO2'!$B$5:$AP$53,MATCH(Kulturmodeller!$D685,'Data - CO2'!$A$5:$A$53,0),BT$20)*AD685*$B684)</f>
        <v>200.21543763249215</v>
      </c>
      <c r="BU685" s="8" cm="1">
        <f t="array" ref="BU685">IF($D685="","",INDEX('Data - CO2'!$B$5:$AP$53,MATCH(Kulturmodeller!$D685,'Data - CO2'!$A$5:$A$53,0),BU$20)*AE685*$B684)</f>
        <v>235.02590594979213</v>
      </c>
      <c r="BV685" s="8" cm="1">
        <f t="array" ref="BV685">IF($D685="","",INDEX('Data - CO2'!$B$5:$AP$53,MATCH(Kulturmodeller!$D685,'Data - CO2'!$A$5:$A$53,0),BV$20)*AF685*$B684)</f>
        <v>270.86035461561443</v>
      </c>
      <c r="BW685" s="8" cm="1">
        <f t="array" ref="BW685">IF($D685="","",INDEX('Data - CO2'!$B$5:$AP$53,MATCH(Kulturmodeller!$D685,'Data - CO2'!$A$5:$A$53,0),BW$20)*AG685*$B684)</f>
        <v>307.03827505914256</v>
      </c>
      <c r="BX685" s="8" cm="1">
        <f t="array" ref="BX685">IF($D685="","",INDEX('Data - CO2'!$B$5:$AP$53,MATCH(Kulturmodeller!$D685,'Data - CO2'!$A$5:$A$53,0),BX$20)*AH685*$B684)</f>
        <v>335.76996778381823</v>
      </c>
      <c r="BY685" s="8" cm="1">
        <f t="array" ref="BY685">IF($D685="","",INDEX('Data - CO2'!$B$5:$AP$53,MATCH(Kulturmodeller!$D685,'Data - CO2'!$A$5:$A$53,0),BY$20)*AI685*$B684)</f>
        <v>353.65088615159078</v>
      </c>
      <c r="BZ685" s="8" cm="1">
        <f t="array" ref="BZ685">IF($D685="","",INDEX('Data - CO2'!$B$5:$AP$53,MATCH(Kulturmodeller!$D685,'Data - CO2'!$A$5:$A$53,0),BZ$20)*AJ685*$B684)</f>
        <v>371.41487656661076</v>
      </c>
      <c r="CA685" s="8" cm="1">
        <f t="array" ref="CA685">IF($D685="","",INDEX('Data - CO2'!$B$5:$AP$53,MATCH(Kulturmodeller!$D685,'Data - CO2'!$A$5:$A$53,0),CA$20)*AK685*$B684)</f>
        <v>388.9932789763925</v>
      </c>
      <c r="CB685" s="8" cm="1">
        <f t="array" ref="CB685">IF($D685="","",INDEX('Data - CO2'!$B$5:$AP$53,MATCH(Kulturmodeller!$D685,'Data - CO2'!$A$5:$A$53,0),CB$20)*AL685*$B684)</f>
        <v>4.8964702800755937</v>
      </c>
      <c r="CC685" s="8" cm="1">
        <f t="array" ref="CC685">IF($D685="","",INDEX('Data - CO2'!$B$5:$AP$53,MATCH(Kulturmodeller!$D685,'Data - CO2'!$A$5:$A$53,0),CC$20)*AM685*$B684)</f>
        <v>28.74554485756379</v>
      </c>
      <c r="CD685" s="8" cm="1">
        <f t="array" ref="CD685">IF($D685="","",INDEX('Data - CO2'!$B$5:$AP$53,MATCH(Kulturmodeller!$D685,'Data - CO2'!$A$5:$A$53,0),CD$20)*AN685*$B684)</f>
        <v>52.832914322015661</v>
      </c>
      <c r="CE685" s="8" cm="1">
        <f t="array" ref="CE685">IF($D685="","",INDEX('Data - CO2'!$B$5:$AP$53,MATCH(Kulturmodeller!$D685,'Data - CO2'!$A$5:$A$53,0),CE$20)*AO685*$B684)</f>
        <v>83.386888869687368</v>
      </c>
      <c r="CF685" s="8" cm="1">
        <f t="array" ref="CF685">IF($D685="","",INDEX('Data - CO2'!$B$5:$AP$53,MATCH(Kulturmodeller!$D685,'Data - CO2'!$A$5:$A$53,0),CF$20)*AP685*$B684)</f>
        <v>109.22162821802156</v>
      </c>
      <c r="CG685" s="8" cm="1">
        <f t="array" ref="CG685">IF($D685="","",INDEX('Data - CO2'!$B$5:$AP$53,MATCH(Kulturmodeller!$D685,'Data - CO2'!$A$5:$A$53,0),CG$20)*AQ685*$B684)</f>
        <v>116.63777556053698</v>
      </c>
      <c r="CH685" s="8" cm="1">
        <f t="array" ref="CH685">IF($D685="","",INDEX('Data - CO2'!$B$5:$AP$53,MATCH(Kulturmodeller!$D685,'Data - CO2'!$A$5:$A$53,0),CH$20)*AR685*$B684)</f>
        <v>144.80237577503416</v>
      </c>
      <c r="CI685" s="9" cm="1">
        <f t="array" ref="CI685">IF($D685="","",INDEX('Data - CO2'!$B$5:$AP$53,MATCH(Kulturmodeller!$D685,'Data - CO2'!$A$5:$A$53,0),CI$20)*AS685*$B684)</f>
        <v>170.48350809299055</v>
      </c>
    </row>
    <row r="686" spans="1:87" x14ac:dyDescent="0.3">
      <c r="A686" s="33" t="s">
        <v>82</v>
      </c>
      <c r="B686" s="33"/>
      <c r="C686" s="124" t="str">
        <f>'Katalog over Kulturmodeller '!F220</f>
        <v>NÅL - valgfrit</v>
      </c>
      <c r="D686" s="125" t="s">
        <v>275</v>
      </c>
      <c r="E686" s="151">
        <f>'Katalog over Kulturmodeller '!W220</f>
        <v>0.3</v>
      </c>
      <c r="F686" s="40">
        <f>E686+((E690-F690)+(E691-F691))*(E686/SUM(E685:E689))</f>
        <v>0.3</v>
      </c>
      <c r="G686" s="40">
        <f t="shared" ref="G686" si="11518">F686+((F690-G690)+(F691-G691))*(F686/SUM(F685:F689))</f>
        <v>0.3</v>
      </c>
      <c r="H686" s="40">
        <f t="shared" ref="H686" si="11519">G686+((G690-H690)+(G691-H691))*(G686/SUM(G685:G689))</f>
        <v>0.31111111111111112</v>
      </c>
      <c r="I686" s="40">
        <f t="shared" ref="I686" si="11520">H686+((H690-I690)+(H691-I691))*(H686/SUM(H685:H689))</f>
        <v>0.32222222222222224</v>
      </c>
      <c r="J686" s="40">
        <f t="shared" ref="J686" si="11521">I686+((I690-J690)+(I691-J691))*(I686/SUM(I685:I689))</f>
        <v>0.33333333333333337</v>
      </c>
      <c r="K686" s="40">
        <f t="shared" ref="K686" si="11522">J686+((J690-K690)+(J691-K691))*(J686/SUM(J685:J689))</f>
        <v>0.33333333333333337</v>
      </c>
      <c r="L686" s="40">
        <f t="shared" ref="L686" si="11523">K686+((K690-L690)+(K691-L691))*(K686/SUM(K685:K689))</f>
        <v>0.33333333333333337</v>
      </c>
      <c r="M686" s="40">
        <f t="shared" ref="M686" si="11524">L686+((L690-M690)+(L691-M691))*(L686/SUM(L685:L689))</f>
        <v>0.33333333333333337</v>
      </c>
      <c r="N686" s="40">
        <f t="shared" ref="N686" si="11525">M686+((M690-N690)+(M691-N691))*(M686/SUM(M685:M689))</f>
        <v>0.33333333333333337</v>
      </c>
      <c r="O686" s="40">
        <f t="shared" ref="O686" si="11526">N686+((N690-O690)+(N691-O691))*(N686/SUM(N685:N689))</f>
        <v>0.33333333333333337</v>
      </c>
      <c r="P686" s="40">
        <f t="shared" ref="P686" si="11527">O686+((O690-P690)+(O691-P691))*(O686/SUM(O685:O689))</f>
        <v>0.33333333333333337</v>
      </c>
      <c r="Q686" s="40">
        <f t="shared" ref="Q686" si="11528">P686+((P690-Q690)+(P691-Q691))*(P686/SUM(P685:P689))</f>
        <v>0.33333333333333337</v>
      </c>
      <c r="R686" s="40">
        <f t="shared" ref="R686" si="11529">Q686+((Q690-R690)+(Q691-R691))*(Q686/SUM(Q685:Q689))</f>
        <v>0.33333333333333337</v>
      </c>
      <c r="S686" s="40">
        <f t="shared" ref="S686" si="11530">R686+((R690-S690)+(R691-S691))*(R686/SUM(R685:R689))</f>
        <v>0.33333333333333337</v>
      </c>
      <c r="T686" s="40">
        <f t="shared" ref="T686" si="11531">S686+((S690-T690)+(S691-T691))*(S686/SUM(S685:S689))</f>
        <v>0.33333333333333337</v>
      </c>
      <c r="U686" s="40">
        <f t="shared" ref="U686" si="11532">T686+((T690-U690)+(T691-U691))*(T686/SUM(T685:T689))</f>
        <v>0.33333333333333337</v>
      </c>
      <c r="V686" s="40">
        <f t="shared" ref="V686" si="11533">U686+((U690-V690)+(U691-V691))*(U686/SUM(U685:U689))</f>
        <v>0.33333333333333337</v>
      </c>
      <c r="W686" s="40">
        <f t="shared" ref="W686" si="11534">V686+((V690-W690)+(V691-W691))*(V686/SUM(V685:V689))</f>
        <v>0.33333333333333337</v>
      </c>
      <c r="X686" s="40">
        <f t="shared" ref="X686" si="11535">W686+((W690-X690)+(W691-X691))*(W686/SUM(W685:W689))</f>
        <v>0.33333333333333337</v>
      </c>
      <c r="Y686" s="40">
        <f t="shared" ref="Y686" si="11536">X686+((X690-Y690)+(X691-Y691))*(X686/SUM(X685:X689))</f>
        <v>0.33333333333333337</v>
      </c>
      <c r="Z686" s="40">
        <f t="shared" ref="Z686" si="11537">Y686+((Y690-Z690)+(Y691-Z691))*(Y686/SUM(Y685:Y689))</f>
        <v>0.33333333333333337</v>
      </c>
      <c r="AA686" s="40">
        <f t="shared" ref="AA686" si="11538">Z686+((Z690-AA690)+(Z691-AA691))*(Z686/SUM(Z685:Z689))</f>
        <v>0.33333333333333337</v>
      </c>
      <c r="AB686" s="40">
        <f t="shared" ref="AB686" si="11539">AA686+((AA690-AB690)+(AA691-AB691))*(AA686/SUM(AA685:AA689))</f>
        <v>0.33333333333333337</v>
      </c>
      <c r="AC686" s="40">
        <f t="shared" ref="AC686" si="11540">AB686+((AB690-AC690)+(AB691-AC691))*(AB686/SUM(AB685:AB689))</f>
        <v>0.33333333333333337</v>
      </c>
      <c r="AD686" s="40">
        <f t="shared" ref="AD686" si="11541">AC686+((AC690-AD690)+(AC691-AD691))*(AC686/SUM(AC685:AC689))</f>
        <v>0.33333333333333337</v>
      </c>
      <c r="AE686" s="40">
        <f t="shared" ref="AE686" si="11542">AD686+((AD690-AE690)+(AD691-AE691))*(AD686/SUM(AD685:AD689))</f>
        <v>0.33333333333333337</v>
      </c>
      <c r="AF686" s="40">
        <f t="shared" ref="AF686" si="11543">AE686+((AE690-AF690)+(AE691-AF691))*(AE686/SUM(AE685:AE689))</f>
        <v>0.33333333333333337</v>
      </c>
      <c r="AG686" s="40">
        <f t="shared" ref="AG686" si="11544">AF686+((AF690-AG690)+(AF691-AG691))*(AF686/SUM(AF685:AF689))</f>
        <v>0.33333333333333337</v>
      </c>
      <c r="AH686" s="40">
        <f t="shared" ref="AH686" si="11545">AG686+((AG690-AH690)+(AG691-AH691))*(AG686/SUM(AG685:AG689))</f>
        <v>0.33333333333333337</v>
      </c>
      <c r="AI686" s="40">
        <f t="shared" ref="AI686" si="11546">AH686+((AH690-AI690)+(AH691-AI691))*(AH686/SUM(AH685:AH689))</f>
        <v>0.33333333333333337</v>
      </c>
      <c r="AJ686" s="40">
        <f t="shared" ref="AJ686" si="11547">AI686+((AI690-AJ690)+(AI691-AJ691))*(AI686/SUM(AI685:AI689))</f>
        <v>0.33333333333333337</v>
      </c>
      <c r="AK686" s="40">
        <f t="shared" ref="AK686" si="11548">AJ686+((AJ690-AK690)+(AJ691-AK691))*(AJ686/SUM(AJ685:AJ689))</f>
        <v>0.33333333333333337</v>
      </c>
      <c r="AL686" s="40">
        <f t="shared" ref="AL686" si="11549">AK686+((AK690-AL690)+(AK691-AL691))*(AK686/SUM(AK685:AK689))</f>
        <v>0.33333333333333337</v>
      </c>
      <c r="AM686" s="40">
        <f t="shared" ref="AM686" si="11550">AL686+((AL690-AM690)+(AL691-AM691))*(AL686/SUM(AL685:AL689))</f>
        <v>0.33333333333333337</v>
      </c>
      <c r="AN686" s="40">
        <f t="shared" ref="AN686" si="11551">AM686+((AM690-AN690)+(AM691-AN691))*(AM686/SUM(AM685:AM689))</f>
        <v>0.33333333333333337</v>
      </c>
      <c r="AO686" s="40">
        <f t="shared" ref="AO686" si="11552">AN686+((AN690-AO690)+(AN691-AO691))*(AN686/SUM(AN685:AN689))</f>
        <v>0.33333333333333337</v>
      </c>
      <c r="AP686" s="40">
        <f t="shared" ref="AP686" si="11553">AO686+((AO690-AP690)+(AO691-AP691))*(AO686/SUM(AO685:AO689))</f>
        <v>0.33333333333333337</v>
      </c>
      <c r="AQ686" s="40">
        <f t="shared" ref="AQ686" si="11554">AP686+((AP690-AQ690)+(AP691-AQ691))*(AP686/SUM(AP685:AP689))</f>
        <v>0.33333333333333337</v>
      </c>
      <c r="AR686" s="40">
        <f t="shared" ref="AR686" si="11555">AQ686+((AQ690-AR690)+(AQ691-AR691))*(AQ686/SUM(AQ685:AQ689))</f>
        <v>0.33333333333333337</v>
      </c>
      <c r="AS686" s="41">
        <f t="shared" ref="AS686" si="11556">AR686+((AR690-AS690)+(AR691-AS691))*(AR686/SUM(AR685:AR689))</f>
        <v>0.33333333333333337</v>
      </c>
      <c r="AU686" s="10" cm="1">
        <f t="array" ref="AU686">IF($D686="","",INDEX('Data - CO2'!$B$5:$AP$53,MATCH(Kulturmodeller!$D686,'Data - CO2'!$A$5:$A$53,0),AU$20)*E686)</f>
        <v>0</v>
      </c>
      <c r="AV686" cm="1">
        <f t="array" ref="AV686">IF($D686="","",INDEX('Data - CO2'!$B$5:$AP$53,MATCH(Kulturmodeller!$D686,'Data - CO2'!$A$5:$A$53,0),AV$20)*F686)</f>
        <v>1.5630323189119635</v>
      </c>
      <c r="AW686" cm="1">
        <f t="array" ref="AW686">IF($D686="","",INDEX('Data - CO2'!$B$5:$AP$53,MATCH(Kulturmodeller!$D686,'Data - CO2'!$A$5:$A$53,0),AW$20)*G686)</f>
        <v>10.420215459413086</v>
      </c>
      <c r="AX686" cm="1">
        <f t="array" ref="AX686">IF($D686="","",INDEX('Data - CO2'!$B$5:$AP$53,MATCH(Kulturmodeller!$D686,'Data - CO2'!$A$5:$A$53,0),AX$20)*H686)</f>
        <v>27.01537341329319</v>
      </c>
      <c r="AY686" cm="1">
        <f t="array" ref="AY686">IF($D686="","",INDEX('Data - CO2'!$B$5:$AP$53,MATCH(Kulturmodeller!$D686,'Data - CO2'!$A$5:$A$53,0),AY$20)*I686)</f>
        <v>55.960416356107324</v>
      </c>
      <c r="AZ686" cm="1">
        <f t="array" ref="AZ686">IF($D686="","",INDEX('Data - CO2'!$B$5:$AP$53,MATCH(Kulturmodeller!$D686,'Data - CO2'!$A$5:$A$53,0),AZ$20)*J686*$B684)</f>
        <v>93.281962466147817</v>
      </c>
      <c r="BA686" cm="1">
        <f t="array" ref="BA686">IF($D686="","",INDEX('Data - CO2'!$B$5:$AP$53,MATCH(Kulturmodeller!$D686,'Data - CO2'!$A$5:$A$53,0),BA$20)*K686*$B684)</f>
        <v>106.09686262560932</v>
      </c>
      <c r="BB686" cm="1">
        <f t="array" ref="BB686">IF($D686="","",INDEX('Data - CO2'!$B$5:$AP$53,MATCH(Kulturmodeller!$D686,'Data - CO2'!$A$5:$A$53,0),BB$20)*L686*$B684)</f>
        <v>117.71416150363684</v>
      </c>
      <c r="BC686" cm="1">
        <f t="array" ref="BC686">IF($D686="","",INDEX('Data - CO2'!$B$5:$AP$53,MATCH(Kulturmodeller!$D686,'Data - CO2'!$A$5:$A$53,0),BC$20)*M686*$B684)</f>
        <v>128.80334030083276</v>
      </c>
      <c r="BD686" cm="1">
        <f t="array" ref="BD686">IF($D686="","",INDEX('Data - CO2'!$B$5:$AP$53,MATCH(Kulturmodeller!$D686,'Data - CO2'!$A$5:$A$53,0),BD$20)*N686*$B684)</f>
        <v>137.13002754019644</v>
      </c>
      <c r="BE686" cm="1">
        <f t="array" ref="BE686">IF($D686="","",INDEX('Data - CO2'!$B$5:$AP$53,MATCH(Kulturmodeller!$D686,'Data - CO2'!$A$5:$A$53,0),BE$20)*O686*$B684)</f>
        <v>141.82294071393147</v>
      </c>
      <c r="BF686" cm="1">
        <f t="array" ref="BF686">IF($D686="","",INDEX('Data - CO2'!$B$5:$AP$53,MATCH(Kulturmodeller!$D686,'Data - CO2'!$A$5:$A$53,0),BF$20)*P686*$B684)</f>
        <v>146.3444566168192</v>
      </c>
      <c r="BG686" cm="1">
        <f t="array" ref="BG686">IF($D686="","",INDEX('Data - CO2'!$B$5:$AP$53,MATCH(Kulturmodeller!$D686,'Data - CO2'!$A$5:$A$53,0),BG$20)*Q686*$B684)</f>
        <v>150.57560176850691</v>
      </c>
      <c r="BH686" cm="1">
        <f t="array" ref="BH686">IF($D686="","",INDEX('Data - CO2'!$B$5:$AP$53,MATCH(Kulturmodeller!$D686,'Data - CO2'!$A$5:$A$53,0),BH$20)*R686*$B684)</f>
        <v>154.39916315831195</v>
      </c>
      <c r="BI686" cm="1">
        <f t="array" ref="BI686">IF($D686="","",INDEX('Data - CO2'!$B$5:$AP$53,MATCH(Kulturmodeller!$D686,'Data - CO2'!$A$5:$A$53,0),BI$20)*S686*$B684)</f>
        <v>157.52104422826147</v>
      </c>
      <c r="BJ686" cm="1">
        <f t="array" ref="BJ686">IF($D686="","",INDEX('Data - CO2'!$B$5:$AP$53,MATCH(Kulturmodeller!$D686,'Data - CO2'!$A$5:$A$53,0),BJ$20)*T686*$B684)</f>
        <v>1.7367025765688484</v>
      </c>
      <c r="BK686" cm="1">
        <f t="array" ref="BK686">IF($D686="","",INDEX('Data - CO2'!$B$5:$AP$53,MATCH(Kulturmodeller!$D686,'Data - CO2'!$A$5:$A$53,0),BK$20)*U686*$B684)</f>
        <v>11.578017177125654</v>
      </c>
      <c r="BL686" cm="1">
        <f t="array" ref="BL686">IF($D686="","",INDEX('Data - CO2'!$B$5:$AP$53,MATCH(Kulturmodeller!$D686,'Data - CO2'!$A$5:$A$53,0),BL$20)*V686*$B684)</f>
        <v>28.945042942814133</v>
      </c>
      <c r="BM686" cm="1">
        <f t="array" ref="BM686">IF($D686="","",INDEX('Data - CO2'!$B$5:$AP$53,MATCH(Kulturmodeller!$D686,'Data - CO2'!$A$5:$A$53,0),BM$20)*W686*$B684)</f>
        <v>57.890085885628267</v>
      </c>
      <c r="BN686" cm="1">
        <f t="array" ref="BN686">IF($D686="","",INDEX('Data - CO2'!$B$5:$AP$53,MATCH(Kulturmodeller!$D686,'Data - CO2'!$A$5:$A$53,0),BN$20)*X686*$B684)</f>
        <v>93.281962466147817</v>
      </c>
      <c r="BO686" cm="1">
        <f t="array" ref="BO686">IF($D686="","",INDEX('Data - CO2'!$B$5:$AP$53,MATCH(Kulturmodeller!$D686,'Data - CO2'!$A$5:$A$53,0),BO$20)*Y686*$B684)</f>
        <v>106.09686262560932</v>
      </c>
      <c r="BP686" cm="1">
        <f t="array" ref="BP686">IF($D686="","",INDEX('Data - CO2'!$B$5:$AP$53,MATCH(Kulturmodeller!$D686,'Data - CO2'!$A$5:$A$53,0),BP$20)*Z686*$B684)</f>
        <v>117.71416150363684</v>
      </c>
      <c r="BQ686" cm="1">
        <f t="array" ref="BQ686">IF($D686="","",INDEX('Data - CO2'!$B$5:$AP$53,MATCH(Kulturmodeller!$D686,'Data - CO2'!$A$5:$A$53,0),BQ$20)*AA686*$B684)</f>
        <v>128.80334030083276</v>
      </c>
      <c r="BR686" cm="1">
        <f t="array" ref="BR686">IF($D686="","",INDEX('Data - CO2'!$B$5:$AP$53,MATCH(Kulturmodeller!$D686,'Data - CO2'!$A$5:$A$53,0),BR$20)*AB686*$B684)</f>
        <v>137.13002754019644</v>
      </c>
      <c r="BS686" cm="1">
        <f t="array" ref="BS686">IF($D686="","",INDEX('Data - CO2'!$B$5:$AP$53,MATCH(Kulturmodeller!$D686,'Data - CO2'!$A$5:$A$53,0),BS$20)*AC686*$B684)</f>
        <v>141.82294071393147</v>
      </c>
      <c r="BT686" cm="1">
        <f t="array" ref="BT686">IF($D686="","",INDEX('Data - CO2'!$B$5:$AP$53,MATCH(Kulturmodeller!$D686,'Data - CO2'!$A$5:$A$53,0),BT$20)*AD686*$B684)</f>
        <v>146.3444566168192</v>
      </c>
      <c r="BU686" cm="1">
        <f t="array" ref="BU686">IF($D686="","",INDEX('Data - CO2'!$B$5:$AP$53,MATCH(Kulturmodeller!$D686,'Data - CO2'!$A$5:$A$53,0),BU$20)*AE686*$B684)</f>
        <v>150.57560176850691</v>
      </c>
      <c r="BV686" cm="1">
        <f t="array" ref="BV686">IF($D686="","",INDEX('Data - CO2'!$B$5:$AP$53,MATCH(Kulturmodeller!$D686,'Data - CO2'!$A$5:$A$53,0),BV$20)*AF686*$B684)</f>
        <v>154.39916315831195</v>
      </c>
      <c r="BW686" cm="1">
        <f t="array" ref="BW686">IF($D686="","",INDEX('Data - CO2'!$B$5:$AP$53,MATCH(Kulturmodeller!$D686,'Data - CO2'!$A$5:$A$53,0),BW$20)*AG686*$B684)</f>
        <v>157.52104422826147</v>
      </c>
      <c r="BX686" cm="1">
        <f t="array" ref="BX686">IF($D686="","",INDEX('Data - CO2'!$B$5:$AP$53,MATCH(Kulturmodeller!$D686,'Data - CO2'!$A$5:$A$53,0),BX$20)*AH686*$B684)</f>
        <v>1.7367025765688484</v>
      </c>
      <c r="BY686" cm="1">
        <f t="array" ref="BY686">IF($D686="","",INDEX('Data - CO2'!$B$5:$AP$53,MATCH(Kulturmodeller!$D686,'Data - CO2'!$A$5:$A$53,0),BY$20)*AI686*$B684)</f>
        <v>11.578017177125654</v>
      </c>
      <c r="BZ686" cm="1">
        <f t="array" ref="BZ686">IF($D686="","",INDEX('Data - CO2'!$B$5:$AP$53,MATCH(Kulturmodeller!$D686,'Data - CO2'!$A$5:$A$53,0),BZ$20)*AJ686*$B684)</f>
        <v>28.945042942814133</v>
      </c>
      <c r="CA686" cm="1">
        <f t="array" ref="CA686">IF($D686="","",INDEX('Data - CO2'!$B$5:$AP$53,MATCH(Kulturmodeller!$D686,'Data - CO2'!$A$5:$A$53,0),CA$20)*AK686*$B684)</f>
        <v>57.890085885628267</v>
      </c>
      <c r="CB686" cm="1">
        <f t="array" ref="CB686">IF($D686="","",INDEX('Data - CO2'!$B$5:$AP$53,MATCH(Kulturmodeller!$D686,'Data - CO2'!$A$5:$A$53,0),CB$20)*AL686*$B684)</f>
        <v>93.281962466147817</v>
      </c>
      <c r="CC686" cm="1">
        <f t="array" ref="CC686">IF($D686="","",INDEX('Data - CO2'!$B$5:$AP$53,MATCH(Kulturmodeller!$D686,'Data - CO2'!$A$5:$A$53,0),CC$20)*AM686*$B684)</f>
        <v>106.09686262560932</v>
      </c>
      <c r="CD686" cm="1">
        <f t="array" ref="CD686">IF($D686="","",INDEX('Data - CO2'!$B$5:$AP$53,MATCH(Kulturmodeller!$D686,'Data - CO2'!$A$5:$A$53,0),CD$20)*AN686*$B684)</f>
        <v>117.71416150363684</v>
      </c>
      <c r="CE686" cm="1">
        <f t="array" ref="CE686">IF($D686="","",INDEX('Data - CO2'!$B$5:$AP$53,MATCH(Kulturmodeller!$D686,'Data - CO2'!$A$5:$A$53,0),CE$20)*AO686*$B684)</f>
        <v>128.80334030083276</v>
      </c>
      <c r="CF686" cm="1">
        <f t="array" ref="CF686">IF($D686="","",INDEX('Data - CO2'!$B$5:$AP$53,MATCH(Kulturmodeller!$D686,'Data - CO2'!$A$5:$A$53,0),CF$20)*AP686*$B684)</f>
        <v>137.13002754019644</v>
      </c>
      <c r="CG686" cm="1">
        <f t="array" ref="CG686">IF($D686="","",INDEX('Data - CO2'!$B$5:$AP$53,MATCH(Kulturmodeller!$D686,'Data - CO2'!$A$5:$A$53,0),CG$20)*AQ686*$B684)</f>
        <v>141.82294071393147</v>
      </c>
      <c r="CH686" cm="1">
        <f t="array" ref="CH686">IF($D686="","",INDEX('Data - CO2'!$B$5:$AP$53,MATCH(Kulturmodeller!$D686,'Data - CO2'!$A$5:$A$53,0),CH$20)*AR686*$B684)</f>
        <v>146.3444566168192</v>
      </c>
      <c r="CI686" s="11" cm="1">
        <f t="array" ref="CI686">IF($D686="","",INDEX('Data - CO2'!$B$5:$AP$53,MATCH(Kulturmodeller!$D686,'Data - CO2'!$A$5:$A$53,0),CI$20)*AS686*$B684)</f>
        <v>150.57560176850691</v>
      </c>
    </row>
    <row r="687" spans="1:87" x14ac:dyDescent="0.3">
      <c r="A687" s="33" t="s">
        <v>83</v>
      </c>
      <c r="B687" s="33"/>
      <c r="C687" s="124" t="str">
        <f>'Katalog over Kulturmodeller '!F221</f>
        <v>LØV - valgfrit</v>
      </c>
      <c r="D687" s="125" t="s">
        <v>274</v>
      </c>
      <c r="E687" s="151">
        <f>'Katalog over Kulturmodeller '!W221</f>
        <v>0.1</v>
      </c>
      <c r="F687" s="40">
        <f>E687+((E690-F690)+(E691-F691))*(E687/SUM(E685:E689))</f>
        <v>0.1</v>
      </c>
      <c r="G687" s="40">
        <f t="shared" ref="G687" si="11557">F687+((F690-G690)+(F691-G691))*(F687/SUM(F685:F689))</f>
        <v>0.1</v>
      </c>
      <c r="H687" s="40">
        <f t="shared" ref="H687" si="11558">G687+((G690-H690)+(G691-H691))*(G687/SUM(G685:G689))</f>
        <v>0.10370370370370371</v>
      </c>
      <c r="I687" s="40">
        <f t="shared" ref="I687" si="11559">H687+((H690-I690)+(H691-I691))*(H687/SUM(H685:H689))</f>
        <v>0.10740740740740742</v>
      </c>
      <c r="J687" s="40">
        <f t="shared" ref="J687" si="11560">I687+((I690-J690)+(I691-J691))*(I687/SUM(I685:I689))</f>
        <v>0.11111111111111113</v>
      </c>
      <c r="K687" s="40">
        <f t="shared" ref="K687" si="11561">J687+((J690-K690)+(J691-K691))*(J687/SUM(J685:J689))</f>
        <v>0.11111111111111113</v>
      </c>
      <c r="L687" s="40">
        <f t="shared" ref="L687" si="11562">K687+((K690-L690)+(K691-L691))*(K687/SUM(K685:K689))</f>
        <v>0.11111111111111113</v>
      </c>
      <c r="M687" s="40">
        <f t="shared" ref="M687" si="11563">L687+((L690-M690)+(L691-M691))*(L687/SUM(L685:L689))</f>
        <v>0.11111111111111113</v>
      </c>
      <c r="N687" s="40">
        <f t="shared" ref="N687" si="11564">M687+((M690-N690)+(M691-N691))*(M687/SUM(M685:M689))</f>
        <v>0.11111111111111113</v>
      </c>
      <c r="O687" s="40">
        <f t="shared" ref="O687" si="11565">N687+((N690-O690)+(N691-O691))*(N687/SUM(N685:N689))</f>
        <v>0.11111111111111113</v>
      </c>
      <c r="P687" s="40">
        <f t="shared" ref="P687" si="11566">O687+((O690-P690)+(O691-P691))*(O687/SUM(O685:O689))</f>
        <v>0.11111111111111113</v>
      </c>
      <c r="Q687" s="40">
        <f t="shared" ref="Q687" si="11567">P687+((P690-Q690)+(P691-Q691))*(P687/SUM(P685:P689))</f>
        <v>0.11111111111111113</v>
      </c>
      <c r="R687" s="40">
        <f t="shared" ref="R687" si="11568">Q687+((Q690-R690)+(Q691-R691))*(Q687/SUM(Q685:Q689))</f>
        <v>0.11111111111111113</v>
      </c>
      <c r="S687" s="40">
        <f t="shared" ref="S687" si="11569">R687+((R690-S690)+(R691-S691))*(R687/SUM(R685:R689))</f>
        <v>0.11111111111111113</v>
      </c>
      <c r="T687" s="40">
        <f t="shared" ref="T687" si="11570">S687+((S690-T690)+(S691-T691))*(S687/SUM(S685:S689))</f>
        <v>0.11111111111111113</v>
      </c>
      <c r="U687" s="40">
        <f t="shared" ref="U687" si="11571">T687+((T690-U690)+(T691-U691))*(T687/SUM(T685:T689))</f>
        <v>0.11111111111111113</v>
      </c>
      <c r="V687" s="40">
        <f t="shared" ref="V687" si="11572">U687+((U690-V690)+(U691-V691))*(U687/SUM(U685:U689))</f>
        <v>0.11111111111111113</v>
      </c>
      <c r="W687" s="40">
        <f t="shared" ref="W687" si="11573">V687+((V690-W690)+(V691-W691))*(V687/SUM(V685:V689))</f>
        <v>0.11111111111111113</v>
      </c>
      <c r="X687" s="40">
        <f t="shared" ref="X687" si="11574">W687+((W690-X690)+(W691-X691))*(W687/SUM(W685:W689))</f>
        <v>0.11111111111111113</v>
      </c>
      <c r="Y687" s="40">
        <f t="shared" ref="Y687" si="11575">X687+((X690-Y690)+(X691-Y691))*(X687/SUM(X685:X689))</f>
        <v>0.11111111111111113</v>
      </c>
      <c r="Z687" s="40">
        <f t="shared" ref="Z687" si="11576">Y687+((Y690-Z690)+(Y691-Z691))*(Y687/SUM(Y685:Y689))</f>
        <v>0.11111111111111113</v>
      </c>
      <c r="AA687" s="40">
        <f t="shared" ref="AA687" si="11577">Z687+((Z690-AA690)+(Z691-AA691))*(Z687/SUM(Z685:Z689))</f>
        <v>0.11111111111111113</v>
      </c>
      <c r="AB687" s="40">
        <f t="shared" ref="AB687" si="11578">AA687+((AA690-AB690)+(AA691-AB691))*(AA687/SUM(AA685:AA689))</f>
        <v>0.11111111111111113</v>
      </c>
      <c r="AC687" s="40">
        <f t="shared" ref="AC687" si="11579">AB687+((AB690-AC690)+(AB691-AC691))*(AB687/SUM(AB685:AB689))</f>
        <v>0.11111111111111113</v>
      </c>
      <c r="AD687" s="40">
        <f t="shared" ref="AD687" si="11580">AC687+((AC690-AD690)+(AC691-AD691))*(AC687/SUM(AC685:AC689))</f>
        <v>0.11111111111111113</v>
      </c>
      <c r="AE687" s="40">
        <f t="shared" ref="AE687" si="11581">AD687+((AD690-AE690)+(AD691-AE691))*(AD687/SUM(AD685:AD689))</f>
        <v>0.11111111111111113</v>
      </c>
      <c r="AF687" s="40">
        <f t="shared" ref="AF687" si="11582">AE687+((AE690-AF690)+(AE691-AF691))*(AE687/SUM(AE685:AE689))</f>
        <v>0.11111111111111113</v>
      </c>
      <c r="AG687" s="40">
        <f t="shared" ref="AG687" si="11583">AF687+((AF690-AG690)+(AF691-AG691))*(AF687/SUM(AF685:AF689))</f>
        <v>0.11111111111111113</v>
      </c>
      <c r="AH687" s="40">
        <f t="shared" ref="AH687" si="11584">AG687+((AG690-AH690)+(AG691-AH691))*(AG687/SUM(AG685:AG689))</f>
        <v>0.11111111111111113</v>
      </c>
      <c r="AI687" s="40">
        <f t="shared" ref="AI687" si="11585">AH687+((AH690-AI690)+(AH691-AI691))*(AH687/SUM(AH685:AH689))</f>
        <v>0.11111111111111113</v>
      </c>
      <c r="AJ687" s="40">
        <f t="shared" ref="AJ687" si="11586">AI687+((AI690-AJ690)+(AI691-AJ691))*(AI687/SUM(AI685:AI689))</f>
        <v>0.11111111111111113</v>
      </c>
      <c r="AK687" s="40">
        <f t="shared" ref="AK687" si="11587">AJ687+((AJ690-AK690)+(AJ691-AK691))*(AJ687/SUM(AJ685:AJ689))</f>
        <v>0.11111111111111113</v>
      </c>
      <c r="AL687" s="40">
        <f t="shared" ref="AL687" si="11588">AK687+((AK690-AL690)+(AK691-AL691))*(AK687/SUM(AK685:AK689))</f>
        <v>0.11111111111111113</v>
      </c>
      <c r="AM687" s="40">
        <f t="shared" ref="AM687" si="11589">AL687+((AL690-AM690)+(AL691-AM691))*(AL687/SUM(AL685:AL689))</f>
        <v>0.11111111111111113</v>
      </c>
      <c r="AN687" s="40">
        <f t="shared" ref="AN687" si="11590">AM687+((AM690-AN690)+(AM691-AN691))*(AM687/SUM(AM685:AM689))</f>
        <v>0.11111111111111113</v>
      </c>
      <c r="AO687" s="40">
        <f t="shared" ref="AO687" si="11591">AN687+((AN690-AO690)+(AN691-AO691))*(AN687/SUM(AN685:AN689))</f>
        <v>0.11111111111111113</v>
      </c>
      <c r="AP687" s="40">
        <f t="shared" ref="AP687" si="11592">AO687+((AO690-AP690)+(AO691-AP691))*(AO687/SUM(AO685:AO689))</f>
        <v>0.11111111111111113</v>
      </c>
      <c r="AQ687" s="40">
        <f t="shared" ref="AQ687" si="11593">AP687+((AP690-AQ690)+(AP691-AQ691))*(AP687/SUM(AP685:AP689))</f>
        <v>0.11111111111111113</v>
      </c>
      <c r="AR687" s="40">
        <f t="shared" ref="AR687" si="11594">AQ687+((AQ690-AR690)+(AQ691-AR691))*(AQ687/SUM(AQ685:AQ689))</f>
        <v>0.11111111111111113</v>
      </c>
      <c r="AS687" s="41">
        <f t="shared" ref="AS687" si="11595">AR687+((AR690-AS690)+(AR691-AS691))*(AR687/SUM(AR685:AR689))</f>
        <v>0.11111111111111113</v>
      </c>
      <c r="AU687" s="10" cm="1">
        <f t="array" ref="AU687">IF($D687="","",INDEX('Data - CO2'!$B$5:$AP$53,MATCH(Kulturmodeller!$D687,'Data - CO2'!$A$5:$A$53,0),AU$20)*E687)</f>
        <v>0</v>
      </c>
      <c r="AV687" cm="1">
        <f t="array" ref="AV687">IF($D687="","",INDEX('Data - CO2'!$B$5:$AP$53,MATCH(Kulturmodeller!$D687,'Data - CO2'!$A$5:$A$53,0),AV$20)*F687)</f>
        <v>0.17417998601780929</v>
      </c>
      <c r="AW687" cm="1">
        <f t="array" ref="AW687">IF($D687="","",INDEX('Data - CO2'!$B$5:$AP$53,MATCH(Kulturmodeller!$D687,'Data - CO2'!$A$5:$A$53,0),AW$20)*G687)</f>
        <v>1.1611999067853953</v>
      </c>
      <c r="AX687" cm="1">
        <f t="array" ref="AX687">IF($D687="","",INDEX('Data - CO2'!$B$5:$AP$53,MATCH(Kulturmodeller!$D687,'Data - CO2'!$A$5:$A$53,0),AX$20)*H687)</f>
        <v>3.0105182768510246</v>
      </c>
      <c r="AY687" cm="1">
        <f t="array" ref="AY687">IF($D687="","",INDEX('Data - CO2'!$B$5:$AP$53,MATCH(Kulturmodeller!$D687,'Data - CO2'!$A$5:$A$53,0),AY$20)*I687)</f>
        <v>6.2360735734771229</v>
      </c>
      <c r="AZ687" cm="1">
        <f t="array" ref="AZ687">IF($D687="","",INDEX('Data - CO2'!$B$5:$AP$53,MATCH(Kulturmodeller!$D687,'Data - CO2'!$A$5:$A$53,0),AZ$20)*J687*$B684)</f>
        <v>14.823496960811749</v>
      </c>
      <c r="BA687" cm="1">
        <f t="array" ref="BA687">IF($D687="","",INDEX('Data - CO2'!$B$5:$AP$53,MATCH(Kulturmodeller!$D687,'Data - CO2'!$A$5:$A$53,0),BA$20)*K687*$B684)</f>
        <v>24.830936779141048</v>
      </c>
      <c r="BB687" cm="1">
        <f t="array" ref="BB687">IF($D687="","",INDEX('Data - CO2'!$B$5:$AP$53,MATCH(Kulturmodeller!$D687,'Data - CO2'!$A$5:$A$53,0),BB$20)*L687*$B684)</f>
        <v>31.351947556723992</v>
      </c>
      <c r="BC687" cm="1">
        <f t="array" ref="BC687">IF($D687="","",INDEX('Data - CO2'!$B$5:$AP$53,MATCH(Kulturmodeller!$D687,'Data - CO2'!$A$5:$A$53,0),BC$20)*M687*$B684)</f>
        <v>34.459855767634558</v>
      </c>
      <c r="BD687" cm="1">
        <f t="array" ref="BD687">IF($D687="","",INDEX('Data - CO2'!$B$5:$AP$53,MATCH(Kulturmodeller!$D687,'Data - CO2'!$A$5:$A$53,0),BD$20)*N687*$B684)</f>
        <v>36.92338632734883</v>
      </c>
      <c r="BE687" cm="1">
        <f t="array" ref="BE687">IF($D687="","",INDEX('Data - CO2'!$B$5:$AP$53,MATCH(Kulturmodeller!$D687,'Data - CO2'!$A$5:$A$53,0),BE$20)*O687*$B684)</f>
        <v>40.453206603754367</v>
      </c>
      <c r="BF687" cm="1">
        <f t="array" ref="BF687">IF($D687="","",INDEX('Data - CO2'!$B$5:$AP$53,MATCH(Kulturmodeller!$D687,'Data - CO2'!$A$5:$A$53,0),BF$20)*P687*$B684)</f>
        <v>43.512132225768916</v>
      </c>
      <c r="BG687" cm="1">
        <f t="array" ref="BG687">IF($D687="","",INDEX('Data - CO2'!$B$5:$AP$53,MATCH(Kulturmodeller!$D687,'Data - CO2'!$A$5:$A$53,0),BG$20)*Q687*$B684)</f>
        <v>46.574885586128417</v>
      </c>
      <c r="BH687" cm="1">
        <f t="array" ref="BH687">IF($D687="","",INDEX('Data - CO2'!$B$5:$AP$53,MATCH(Kulturmodeller!$D687,'Data - CO2'!$A$5:$A$53,0),BH$20)*R687*$B684)</f>
        <v>49.535218580983326</v>
      </c>
      <c r="BI687" cm="1">
        <f t="array" ref="BI687">IF($D687="","",INDEX('Data - CO2'!$B$5:$AP$53,MATCH(Kulturmodeller!$D687,'Data - CO2'!$A$5:$A$53,0),BI$20)*S687*$B684)</f>
        <v>52.233292742862893</v>
      </c>
      <c r="BJ687" cm="1">
        <f t="array" ref="BJ687">IF($D687="","",INDEX('Data - CO2'!$B$5:$AP$53,MATCH(Kulturmodeller!$D687,'Data - CO2'!$A$5:$A$53,0),BJ$20)*T687*$B684)</f>
        <v>55.306966314234288</v>
      </c>
      <c r="BK687" cm="1">
        <f t="array" ref="BK687">IF($D687="","",INDEX('Data - CO2'!$B$5:$AP$53,MATCH(Kulturmodeller!$D687,'Data - CO2'!$A$5:$A$53,0),BK$20)*U687*$B684)</f>
        <v>57.876398797800597</v>
      </c>
      <c r="BL687" cm="1">
        <f t="array" ref="BL687">IF($D687="","",INDEX('Data - CO2'!$B$5:$AP$53,MATCH(Kulturmodeller!$D687,'Data - CO2'!$A$5:$A$53,0),BL$20)*V687*$B684)</f>
        <v>60.34585424027054</v>
      </c>
      <c r="BM687" cm="1">
        <f t="array" ref="BM687">IF($D687="","",INDEX('Data - CO2'!$B$5:$AP$53,MATCH(Kulturmodeller!$D687,'Data - CO2'!$A$5:$A$53,0),BM$20)*W687*$B684)</f>
        <v>61.729686048321149</v>
      </c>
      <c r="BN687" cm="1">
        <f t="array" ref="BN687">IF($D687="","",INDEX('Data - CO2'!$B$5:$AP$53,MATCH(Kulturmodeller!$D687,'Data - CO2'!$A$5:$A$53,0),BN$20)*X687*$B684)</f>
        <v>62.79632882634985</v>
      </c>
      <c r="BO687" cm="1">
        <f t="array" ref="BO687">IF($D687="","",INDEX('Data - CO2'!$B$5:$AP$53,MATCH(Kulturmodeller!$D687,'Data - CO2'!$A$5:$A$53,0),BO$20)*Y687*$B684)</f>
        <v>64.180219224203626</v>
      </c>
      <c r="BP687" cm="1">
        <f t="array" ref="BP687">IF($D687="","",INDEX('Data - CO2'!$B$5:$AP$53,MATCH(Kulturmodeller!$D687,'Data - CO2'!$A$5:$A$53,0),BP$20)*Z687*$B684)</f>
        <v>65.19558747635665</v>
      </c>
      <c r="BQ687" cm="1">
        <f t="array" ref="BQ687">IF($D687="","",INDEX('Data - CO2'!$B$5:$AP$53,MATCH(Kulturmodeller!$D687,'Data - CO2'!$A$5:$A$53,0),BQ$20)*AA687*$B684)</f>
        <v>66.406213821862991</v>
      </c>
      <c r="BR687" cm="1">
        <f t="array" ref="BR687">IF($D687="","",INDEX('Data - CO2'!$B$5:$AP$53,MATCH(Kulturmodeller!$D687,'Data - CO2'!$A$5:$A$53,0),BR$20)*AB687*$B684)</f>
        <v>67.544377520755063</v>
      </c>
      <c r="BS687" cm="1">
        <f t="array" ref="BS687">IF($D687="","",INDEX('Data - CO2'!$B$5:$AP$53,MATCH(Kulturmodeller!$D687,'Data - CO2'!$A$5:$A$53,0),BS$20)*AC687*$B684)</f>
        <v>68.932476003626505</v>
      </c>
      <c r="BT687" cm="1">
        <f t="array" ref="BT687">IF($D687="","",INDEX('Data - CO2'!$B$5:$AP$53,MATCH(Kulturmodeller!$D687,'Data - CO2'!$A$5:$A$53,0),BT$20)*AD687*$B684)</f>
        <v>69.487007971684378</v>
      </c>
      <c r="BU687" cm="1">
        <f t="array" ref="BU687">IF($D687="","",INDEX('Data - CO2'!$B$5:$AP$53,MATCH(Kulturmodeller!$D687,'Data - CO2'!$A$5:$A$53,0),BU$20)*AE687*$B684)</f>
        <v>70.906931048760455</v>
      </c>
      <c r="BV687" cm="1">
        <f t="array" ref="BV687">IF($D687="","",INDEX('Data - CO2'!$B$5:$AP$53,MATCH(Kulturmodeller!$D687,'Data - CO2'!$A$5:$A$53,0),BV$20)*AF687*$B684)</f>
        <v>0.19353331779756591</v>
      </c>
      <c r="BW687" cm="1">
        <f t="array" ref="BW687">IF($D687="","",INDEX('Data - CO2'!$B$5:$AP$53,MATCH(Kulturmodeller!$D687,'Data - CO2'!$A$5:$A$53,0),BW$20)*AG687*$B684)</f>
        <v>1.2902221186504395</v>
      </c>
      <c r="BX687" cm="1">
        <f t="array" ref="BX687">IF($D687="","",INDEX('Data - CO2'!$B$5:$AP$53,MATCH(Kulturmodeller!$D687,'Data - CO2'!$A$5:$A$53,0),BX$20)*AH687*$B684)</f>
        <v>3.2255552966260983</v>
      </c>
      <c r="BY687" cm="1">
        <f t="array" ref="BY687">IF($D687="","",INDEX('Data - CO2'!$B$5:$AP$53,MATCH(Kulturmodeller!$D687,'Data - CO2'!$A$5:$A$53,0),BY$20)*AI687*$B684)</f>
        <v>6.4511105932521966</v>
      </c>
      <c r="BZ687" cm="1">
        <f t="array" ref="BZ687">IF($D687="","",INDEX('Data - CO2'!$B$5:$AP$53,MATCH(Kulturmodeller!$D687,'Data - CO2'!$A$5:$A$53,0),BZ$20)*AJ687*$B684)</f>
        <v>14.823496960811749</v>
      </c>
      <c r="CA687" cm="1">
        <f t="array" ref="CA687">IF($D687="","",INDEX('Data - CO2'!$B$5:$AP$53,MATCH(Kulturmodeller!$D687,'Data - CO2'!$A$5:$A$53,0),CA$20)*AK687*$B684)</f>
        <v>24.830936779141048</v>
      </c>
      <c r="CB687" cm="1">
        <f t="array" ref="CB687">IF($D687="","",INDEX('Data - CO2'!$B$5:$AP$53,MATCH(Kulturmodeller!$D687,'Data - CO2'!$A$5:$A$53,0),CB$20)*AL687*$B684)</f>
        <v>31.351947556723992</v>
      </c>
      <c r="CC687" cm="1">
        <f t="array" ref="CC687">IF($D687="","",INDEX('Data - CO2'!$B$5:$AP$53,MATCH(Kulturmodeller!$D687,'Data - CO2'!$A$5:$A$53,0),CC$20)*AM687*$B684)</f>
        <v>34.459855767634558</v>
      </c>
      <c r="CD687" cm="1">
        <f t="array" ref="CD687">IF($D687="","",INDEX('Data - CO2'!$B$5:$AP$53,MATCH(Kulturmodeller!$D687,'Data - CO2'!$A$5:$A$53,0),CD$20)*AN687*$B684)</f>
        <v>36.92338632734883</v>
      </c>
      <c r="CE687" cm="1">
        <f t="array" ref="CE687">IF($D687="","",INDEX('Data - CO2'!$B$5:$AP$53,MATCH(Kulturmodeller!$D687,'Data - CO2'!$A$5:$A$53,0),CE$20)*AO687*$B684)</f>
        <v>40.453206603754367</v>
      </c>
      <c r="CF687" cm="1">
        <f t="array" ref="CF687">IF($D687="","",INDEX('Data - CO2'!$B$5:$AP$53,MATCH(Kulturmodeller!$D687,'Data - CO2'!$A$5:$A$53,0),CF$20)*AP687*$B684)</f>
        <v>43.512132225768916</v>
      </c>
      <c r="CG687" cm="1">
        <f t="array" ref="CG687">IF($D687="","",INDEX('Data - CO2'!$B$5:$AP$53,MATCH(Kulturmodeller!$D687,'Data - CO2'!$A$5:$A$53,0),CG$20)*AQ687*$B684)</f>
        <v>46.574885586128417</v>
      </c>
      <c r="CH687" cm="1">
        <f t="array" ref="CH687">IF($D687="","",INDEX('Data - CO2'!$B$5:$AP$53,MATCH(Kulturmodeller!$D687,'Data - CO2'!$A$5:$A$53,0),CH$20)*AR687*$B684)</f>
        <v>49.535218580983326</v>
      </c>
      <c r="CI687" s="11" cm="1">
        <f t="array" ref="CI687">IF($D687="","",INDEX('Data - CO2'!$B$5:$AP$53,MATCH(Kulturmodeller!$D687,'Data - CO2'!$A$5:$A$53,0),CI$20)*AS687*$B684)</f>
        <v>52.233292742862893</v>
      </c>
    </row>
    <row r="688" spans="1:87" x14ac:dyDescent="0.3">
      <c r="A688" s="33" t="s">
        <v>84</v>
      </c>
      <c r="B688" s="33"/>
      <c r="C688" s="124" t="str">
        <f>'Katalog over Kulturmodeller '!F222</f>
        <v>Juletræer (NGR)</v>
      </c>
      <c r="D688" s="125" t="s">
        <v>635</v>
      </c>
      <c r="E688" s="151">
        <f>'Katalog over Kulturmodeller '!W222</f>
        <v>0</v>
      </c>
      <c r="F688" s="40">
        <f>E688+((E690-F690)+(E691-F691))*(E688/SUM(E685:E689))</f>
        <v>0</v>
      </c>
      <c r="G688" s="40">
        <f t="shared" ref="G688" si="11596">F688+((F690-G690)+(F691-G691))*(F688/SUM(F685:F689))</f>
        <v>0</v>
      </c>
      <c r="H688" s="40">
        <f t="shared" ref="H688" si="11597">G688+((G690-H690)+(G691-H691))*(G688/SUM(G685:G689))</f>
        <v>0</v>
      </c>
      <c r="I688" s="40">
        <f t="shared" ref="I688" si="11598">H688+((H690-I690)+(H691-I691))*(H688/SUM(H685:H689))</f>
        <v>0</v>
      </c>
      <c r="J688" s="40">
        <f t="shared" ref="J688" si="11599">I688+((I690-J690)+(I691-J691))*(I688/SUM(I685:I689))</f>
        <v>0</v>
      </c>
      <c r="K688" s="40">
        <f t="shared" ref="K688" si="11600">J688+((J690-K690)+(J691-K691))*(J688/SUM(J685:J689))</f>
        <v>0</v>
      </c>
      <c r="L688" s="40">
        <f t="shared" ref="L688" si="11601">K688+((K690-L690)+(K691-L691))*(K688/SUM(K685:K689))</f>
        <v>0</v>
      </c>
      <c r="M688" s="40">
        <f t="shared" ref="M688" si="11602">L688+((L690-M690)+(L691-M691))*(L688/SUM(L685:L689))</f>
        <v>0</v>
      </c>
      <c r="N688" s="40">
        <f t="shared" ref="N688" si="11603">M688+((M690-N690)+(M691-N691))*(M688/SUM(M685:M689))</f>
        <v>0</v>
      </c>
      <c r="O688" s="40">
        <f t="shared" ref="O688" si="11604">N688+((N690-O690)+(N691-O691))*(N688/SUM(N685:N689))</f>
        <v>0</v>
      </c>
      <c r="P688" s="40">
        <f t="shared" ref="P688" si="11605">O688+((O690-P690)+(O691-P691))*(O688/SUM(O685:O689))</f>
        <v>0</v>
      </c>
      <c r="Q688" s="40">
        <f t="shared" ref="Q688" si="11606">P688+((P690-Q690)+(P691-Q691))*(P688/SUM(P685:P689))</f>
        <v>0</v>
      </c>
      <c r="R688" s="40">
        <f t="shared" ref="R688" si="11607">Q688+((Q690-R690)+(Q691-R691))*(Q688/SUM(Q685:Q689))</f>
        <v>0</v>
      </c>
      <c r="S688" s="40">
        <f t="shared" ref="S688" si="11608">R688+((R690-S690)+(R691-S691))*(R688/SUM(R685:R689))</f>
        <v>0</v>
      </c>
      <c r="T688" s="40">
        <f t="shared" ref="T688" si="11609">S688+((S690-T690)+(S691-T691))*(S688/SUM(S685:S689))</f>
        <v>0</v>
      </c>
      <c r="U688" s="40">
        <f t="shared" ref="U688" si="11610">T688+((T690-U690)+(T691-U691))*(T688/SUM(T685:T689))</f>
        <v>0</v>
      </c>
      <c r="V688" s="40">
        <f t="shared" ref="V688" si="11611">U688+((U690-V690)+(U691-V691))*(U688/SUM(U685:U689))</f>
        <v>0</v>
      </c>
      <c r="W688" s="40">
        <f t="shared" ref="W688" si="11612">V688+((V690-W690)+(V691-W691))*(V688/SUM(V685:V689))</f>
        <v>0</v>
      </c>
      <c r="X688" s="40">
        <f t="shared" ref="X688" si="11613">W688+((W690-X690)+(W691-X691))*(W688/SUM(W685:W689))</f>
        <v>0</v>
      </c>
      <c r="Y688" s="40">
        <f t="shared" ref="Y688" si="11614">X688+((X690-Y690)+(X691-Y691))*(X688/SUM(X685:X689))</f>
        <v>0</v>
      </c>
      <c r="Z688" s="40">
        <f t="shared" ref="Z688" si="11615">Y688+((Y690-Z690)+(Y691-Z691))*(Y688/SUM(Y685:Y689))</f>
        <v>0</v>
      </c>
      <c r="AA688" s="40">
        <f t="shared" ref="AA688" si="11616">Z688+((Z690-AA690)+(Z691-AA691))*(Z688/SUM(Z685:Z689))</f>
        <v>0</v>
      </c>
      <c r="AB688" s="40">
        <f t="shared" ref="AB688" si="11617">AA688+((AA690-AB690)+(AA691-AB691))*(AA688/SUM(AA685:AA689))</f>
        <v>0</v>
      </c>
      <c r="AC688" s="40">
        <f t="shared" ref="AC688" si="11618">AB688+((AB690-AC690)+(AB691-AC691))*(AB688/SUM(AB685:AB689))</f>
        <v>0</v>
      </c>
      <c r="AD688" s="40">
        <f t="shared" ref="AD688" si="11619">AC688+((AC690-AD690)+(AC691-AD691))*(AC688/SUM(AC685:AC689))</f>
        <v>0</v>
      </c>
      <c r="AE688" s="40">
        <f t="shared" ref="AE688" si="11620">AD688+((AD690-AE690)+(AD691-AE691))*(AD688/SUM(AD685:AD689))</f>
        <v>0</v>
      </c>
      <c r="AF688" s="40">
        <f t="shared" ref="AF688" si="11621">AE688+((AE690-AF690)+(AE691-AF691))*(AE688/SUM(AE685:AE689))</f>
        <v>0</v>
      </c>
      <c r="AG688" s="40">
        <f t="shared" ref="AG688" si="11622">AF688+((AF690-AG690)+(AF691-AG691))*(AF688/SUM(AF685:AF689))</f>
        <v>0</v>
      </c>
      <c r="AH688" s="40">
        <f t="shared" ref="AH688" si="11623">AG688+((AG690-AH690)+(AG691-AH691))*(AG688/SUM(AG685:AG689))</f>
        <v>0</v>
      </c>
      <c r="AI688" s="40">
        <f t="shared" ref="AI688" si="11624">AH688+((AH690-AI690)+(AH691-AI691))*(AH688/SUM(AH685:AH689))</f>
        <v>0</v>
      </c>
      <c r="AJ688" s="40">
        <f t="shared" ref="AJ688" si="11625">AI688+((AI690-AJ690)+(AI691-AJ691))*(AI688/SUM(AI685:AI689))</f>
        <v>0</v>
      </c>
      <c r="AK688" s="40">
        <f t="shared" ref="AK688" si="11626">AJ688+((AJ690-AK690)+(AJ691-AK691))*(AJ688/SUM(AJ685:AJ689))</f>
        <v>0</v>
      </c>
      <c r="AL688" s="40">
        <f t="shared" ref="AL688" si="11627">AK688+((AK690-AL690)+(AK691-AL691))*(AK688/SUM(AK685:AK689))</f>
        <v>0</v>
      </c>
      <c r="AM688" s="40">
        <f t="shared" ref="AM688" si="11628">AL688+((AL690-AM690)+(AL691-AM691))*(AL688/SUM(AL685:AL689))</f>
        <v>0</v>
      </c>
      <c r="AN688" s="40">
        <f t="shared" ref="AN688" si="11629">AM688+((AM690-AN690)+(AM691-AN691))*(AM688/SUM(AM685:AM689))</f>
        <v>0</v>
      </c>
      <c r="AO688" s="40">
        <f t="shared" ref="AO688" si="11630">AN688+((AN690-AO690)+(AN691-AO691))*(AN688/SUM(AN685:AN689))</f>
        <v>0</v>
      </c>
      <c r="AP688" s="40">
        <f t="shared" ref="AP688" si="11631">AO688+((AO690-AP690)+(AO691-AP691))*(AO688/SUM(AO685:AO689))</f>
        <v>0</v>
      </c>
      <c r="AQ688" s="40">
        <f t="shared" ref="AQ688" si="11632">AP688+((AP690-AQ690)+(AP691-AQ691))*(AP688/SUM(AP685:AP689))</f>
        <v>0</v>
      </c>
      <c r="AR688" s="40">
        <f t="shared" ref="AR688" si="11633">AQ688+((AQ690-AR690)+(AQ691-AR691))*(AQ688/SUM(AQ685:AQ689))</f>
        <v>0</v>
      </c>
      <c r="AS688" s="41">
        <f t="shared" ref="AS688" si="11634">AR688+((AR690-AS690)+(AR691-AS691))*(AR688/SUM(AR685:AR689))</f>
        <v>0</v>
      </c>
      <c r="AU688" s="10" cm="1">
        <f t="array" ref="AU688">IF($D688="","",INDEX('Data - CO2'!$B$5:$AP$53,MATCH(Kulturmodeller!$D688,'Data - CO2'!$A$5:$A$53,0),AU$20)*E688)</f>
        <v>0</v>
      </c>
      <c r="AV688" cm="1">
        <f t="array" ref="AV688">IF($D688="","",INDEX('Data - CO2'!$B$5:$AP$53,MATCH(Kulturmodeller!$D688,'Data - CO2'!$A$5:$A$53,0),AV$20)*F688)</f>
        <v>0</v>
      </c>
      <c r="AW688" cm="1">
        <f t="array" ref="AW688">IF($D688="","",INDEX('Data - CO2'!$B$5:$AP$53,MATCH(Kulturmodeller!$D688,'Data - CO2'!$A$5:$A$53,0),AW$20)*G688)</f>
        <v>0</v>
      </c>
      <c r="AX688" cm="1">
        <f t="array" ref="AX688">IF($D688="","",INDEX('Data - CO2'!$B$5:$AP$53,MATCH(Kulturmodeller!$D688,'Data - CO2'!$A$5:$A$53,0),AX$20)*H688)</f>
        <v>0</v>
      </c>
      <c r="AY688" cm="1">
        <f t="array" ref="AY688">IF($D688="","",INDEX('Data - CO2'!$B$5:$AP$53,MATCH(Kulturmodeller!$D688,'Data - CO2'!$A$5:$A$53,0),AY$20)*I688)</f>
        <v>0</v>
      </c>
      <c r="AZ688" cm="1">
        <f t="array" ref="AZ688">IF($D688="","",INDEX('Data - CO2'!$B$5:$AP$53,MATCH(Kulturmodeller!$D688,'Data - CO2'!$A$5:$A$53,0),AZ$20)*J688*$B684)</f>
        <v>0</v>
      </c>
      <c r="BA688" cm="1">
        <f t="array" ref="BA688">IF($D688="","",INDEX('Data - CO2'!$B$5:$AP$53,MATCH(Kulturmodeller!$D688,'Data - CO2'!$A$5:$A$53,0),BA$20)*K688*$B684)</f>
        <v>0</v>
      </c>
      <c r="BB688" cm="1">
        <f t="array" ref="BB688">IF($D688="","",INDEX('Data - CO2'!$B$5:$AP$53,MATCH(Kulturmodeller!$D688,'Data - CO2'!$A$5:$A$53,0),BB$20)*L688*$B684)</f>
        <v>0</v>
      </c>
      <c r="BC688" cm="1">
        <f t="array" ref="BC688">IF($D688="","",INDEX('Data - CO2'!$B$5:$AP$53,MATCH(Kulturmodeller!$D688,'Data - CO2'!$A$5:$A$53,0),BC$20)*M688*$B684)</f>
        <v>0</v>
      </c>
      <c r="BD688" cm="1">
        <f t="array" ref="BD688">IF($D688="","",INDEX('Data - CO2'!$B$5:$AP$53,MATCH(Kulturmodeller!$D688,'Data - CO2'!$A$5:$A$53,0),BD$20)*N688*$B684)</f>
        <v>0</v>
      </c>
      <c r="BE688" cm="1">
        <f t="array" ref="BE688">IF($D688="","",INDEX('Data - CO2'!$B$5:$AP$53,MATCH(Kulturmodeller!$D688,'Data - CO2'!$A$5:$A$53,0),BE$20)*O688*$B684)</f>
        <v>0</v>
      </c>
      <c r="BF688" cm="1">
        <f t="array" ref="BF688">IF($D688="","",INDEX('Data - CO2'!$B$5:$AP$53,MATCH(Kulturmodeller!$D688,'Data - CO2'!$A$5:$A$53,0),BF$20)*P688*$B684)</f>
        <v>0</v>
      </c>
      <c r="BG688" cm="1">
        <f t="array" ref="BG688">IF($D688="","",INDEX('Data - CO2'!$B$5:$AP$53,MATCH(Kulturmodeller!$D688,'Data - CO2'!$A$5:$A$53,0),BG$20)*Q688*$B684)</f>
        <v>0</v>
      </c>
      <c r="BH688" cm="1">
        <f t="array" ref="BH688">IF($D688="","",INDEX('Data - CO2'!$B$5:$AP$53,MATCH(Kulturmodeller!$D688,'Data - CO2'!$A$5:$A$53,0),BH$20)*R688*$B684)</f>
        <v>0</v>
      </c>
      <c r="BI688" cm="1">
        <f t="array" ref="BI688">IF($D688="","",INDEX('Data - CO2'!$B$5:$AP$53,MATCH(Kulturmodeller!$D688,'Data - CO2'!$A$5:$A$53,0),BI$20)*S688*$B684)</f>
        <v>0</v>
      </c>
      <c r="BJ688" cm="1">
        <f t="array" ref="BJ688">IF($D688="","",INDEX('Data - CO2'!$B$5:$AP$53,MATCH(Kulturmodeller!$D688,'Data - CO2'!$A$5:$A$53,0),BJ$20)*T688*$B684)</f>
        <v>0</v>
      </c>
      <c r="BK688" cm="1">
        <f t="array" ref="BK688">IF($D688="","",INDEX('Data - CO2'!$B$5:$AP$53,MATCH(Kulturmodeller!$D688,'Data - CO2'!$A$5:$A$53,0),BK$20)*U688*$B684)</f>
        <v>0</v>
      </c>
      <c r="BL688" cm="1">
        <f t="array" ref="BL688">IF($D688="","",INDEX('Data - CO2'!$B$5:$AP$53,MATCH(Kulturmodeller!$D688,'Data - CO2'!$A$5:$A$53,0),BL$20)*V688*$B684)</f>
        <v>0</v>
      </c>
      <c r="BM688" cm="1">
        <f t="array" ref="BM688">IF($D688="","",INDEX('Data - CO2'!$B$5:$AP$53,MATCH(Kulturmodeller!$D688,'Data - CO2'!$A$5:$A$53,0),BM$20)*W688*$B684)</f>
        <v>0</v>
      </c>
      <c r="BN688" cm="1">
        <f t="array" ref="BN688">IF($D688="","",INDEX('Data - CO2'!$B$5:$AP$53,MATCH(Kulturmodeller!$D688,'Data - CO2'!$A$5:$A$53,0),BN$20)*X688*$B684)</f>
        <v>0</v>
      </c>
      <c r="BO688" cm="1">
        <f t="array" ref="BO688">IF($D688="","",INDEX('Data - CO2'!$B$5:$AP$53,MATCH(Kulturmodeller!$D688,'Data - CO2'!$A$5:$A$53,0),BO$20)*Y688*$B684)</f>
        <v>0</v>
      </c>
      <c r="BP688" cm="1">
        <f t="array" ref="BP688">IF($D688="","",INDEX('Data - CO2'!$B$5:$AP$53,MATCH(Kulturmodeller!$D688,'Data - CO2'!$A$5:$A$53,0),BP$20)*Z688*$B684)</f>
        <v>0</v>
      </c>
      <c r="BQ688" cm="1">
        <f t="array" ref="BQ688">IF($D688="","",INDEX('Data - CO2'!$B$5:$AP$53,MATCH(Kulturmodeller!$D688,'Data - CO2'!$A$5:$A$53,0),BQ$20)*AA688*$B684)</f>
        <v>0</v>
      </c>
      <c r="BR688" cm="1">
        <f t="array" ref="BR688">IF($D688="","",INDEX('Data - CO2'!$B$5:$AP$53,MATCH(Kulturmodeller!$D688,'Data - CO2'!$A$5:$A$53,0),BR$20)*AB688*$B684)</f>
        <v>0</v>
      </c>
      <c r="BS688" cm="1">
        <f t="array" ref="BS688">IF($D688="","",INDEX('Data - CO2'!$B$5:$AP$53,MATCH(Kulturmodeller!$D688,'Data - CO2'!$A$5:$A$53,0),BS$20)*AC688*$B684)</f>
        <v>0</v>
      </c>
      <c r="BT688" cm="1">
        <f t="array" ref="BT688">IF($D688="","",INDEX('Data - CO2'!$B$5:$AP$53,MATCH(Kulturmodeller!$D688,'Data - CO2'!$A$5:$A$53,0),BT$20)*AD688*$B684)</f>
        <v>0</v>
      </c>
      <c r="BU688" cm="1">
        <f t="array" ref="BU688">IF($D688="","",INDEX('Data - CO2'!$B$5:$AP$53,MATCH(Kulturmodeller!$D688,'Data - CO2'!$A$5:$A$53,0),BU$20)*AE688*$B684)</f>
        <v>0</v>
      </c>
      <c r="BV688" cm="1">
        <f t="array" ref="BV688">IF($D688="","",INDEX('Data - CO2'!$B$5:$AP$53,MATCH(Kulturmodeller!$D688,'Data - CO2'!$A$5:$A$53,0),BV$20)*AF688*$B684)</f>
        <v>0</v>
      </c>
      <c r="BW688" cm="1">
        <f t="array" ref="BW688">IF($D688="","",INDEX('Data - CO2'!$B$5:$AP$53,MATCH(Kulturmodeller!$D688,'Data - CO2'!$A$5:$A$53,0),BW$20)*AG688*$B684)</f>
        <v>0</v>
      </c>
      <c r="BX688" cm="1">
        <f t="array" ref="BX688">IF($D688="","",INDEX('Data - CO2'!$B$5:$AP$53,MATCH(Kulturmodeller!$D688,'Data - CO2'!$A$5:$A$53,0),BX$20)*AH688*$B684)</f>
        <v>0</v>
      </c>
      <c r="BY688" cm="1">
        <f t="array" ref="BY688">IF($D688="","",INDEX('Data - CO2'!$B$5:$AP$53,MATCH(Kulturmodeller!$D688,'Data - CO2'!$A$5:$A$53,0),BY$20)*AI688*$B684)</f>
        <v>0</v>
      </c>
      <c r="BZ688" cm="1">
        <f t="array" ref="BZ688">IF($D688="","",INDEX('Data - CO2'!$B$5:$AP$53,MATCH(Kulturmodeller!$D688,'Data - CO2'!$A$5:$A$53,0),BZ$20)*AJ688*$B684)</f>
        <v>0</v>
      </c>
      <c r="CA688" cm="1">
        <f t="array" ref="CA688">IF($D688="","",INDEX('Data - CO2'!$B$5:$AP$53,MATCH(Kulturmodeller!$D688,'Data - CO2'!$A$5:$A$53,0),CA$20)*AK688*$B684)</f>
        <v>0</v>
      </c>
      <c r="CB688" cm="1">
        <f t="array" ref="CB688">IF($D688="","",INDEX('Data - CO2'!$B$5:$AP$53,MATCH(Kulturmodeller!$D688,'Data - CO2'!$A$5:$A$53,0),CB$20)*AL688*$B684)</f>
        <v>0</v>
      </c>
      <c r="CC688" cm="1">
        <f t="array" ref="CC688">IF($D688="","",INDEX('Data - CO2'!$B$5:$AP$53,MATCH(Kulturmodeller!$D688,'Data - CO2'!$A$5:$A$53,0),CC$20)*AM688*$B684)</f>
        <v>0</v>
      </c>
      <c r="CD688" cm="1">
        <f t="array" ref="CD688">IF($D688="","",INDEX('Data - CO2'!$B$5:$AP$53,MATCH(Kulturmodeller!$D688,'Data - CO2'!$A$5:$A$53,0),CD$20)*AN688*$B684)</f>
        <v>0</v>
      </c>
      <c r="CE688" cm="1">
        <f t="array" ref="CE688">IF($D688="","",INDEX('Data - CO2'!$B$5:$AP$53,MATCH(Kulturmodeller!$D688,'Data - CO2'!$A$5:$A$53,0),CE$20)*AO688*$B684)</f>
        <v>0</v>
      </c>
      <c r="CF688" cm="1">
        <f t="array" ref="CF688">IF($D688="","",INDEX('Data - CO2'!$B$5:$AP$53,MATCH(Kulturmodeller!$D688,'Data - CO2'!$A$5:$A$53,0),CF$20)*AP688*$B684)</f>
        <v>0</v>
      </c>
      <c r="CG688" cm="1">
        <f t="array" ref="CG688">IF($D688="","",INDEX('Data - CO2'!$B$5:$AP$53,MATCH(Kulturmodeller!$D688,'Data - CO2'!$A$5:$A$53,0),CG$20)*AQ688*$B684)</f>
        <v>0</v>
      </c>
      <c r="CH688" cm="1">
        <f t="array" ref="CH688">IF($D688="","",INDEX('Data - CO2'!$B$5:$AP$53,MATCH(Kulturmodeller!$D688,'Data - CO2'!$A$5:$A$53,0),CH$20)*AR688*$B684)</f>
        <v>0</v>
      </c>
      <c r="CI688" s="11" cm="1">
        <f t="array" ref="CI688">IF($D688="","",INDEX('Data - CO2'!$B$5:$AP$53,MATCH(Kulturmodeller!$D688,'Data - CO2'!$A$5:$A$53,0),CI$20)*AS688*$B684)</f>
        <v>0</v>
      </c>
    </row>
    <row r="689" spans="1:87" x14ac:dyDescent="0.3">
      <c r="A689" s="42" t="s">
        <v>85</v>
      </c>
      <c r="B689" s="42"/>
      <c r="C689" s="124">
        <f>'Katalog over Kulturmodeller '!F223</f>
        <v>0</v>
      </c>
      <c r="D689" s="129"/>
      <c r="E689" s="140">
        <f>'Katalog over Kulturmodeller '!W223</f>
        <v>0</v>
      </c>
      <c r="F689" s="46">
        <f>E689+((E690-F690)+(E691-F691))*(E689/SUM(E685:E689))</f>
        <v>0</v>
      </c>
      <c r="G689" s="46">
        <f t="shared" ref="G689" si="11635">F689+((F690-G690)+(F691-G691))*(F689/SUM(F685:F689))</f>
        <v>0</v>
      </c>
      <c r="H689" s="46">
        <f t="shared" ref="H689" si="11636">G689+((G690-H690)+(G691-H691))*(G689/SUM(G685:G689))</f>
        <v>0</v>
      </c>
      <c r="I689" s="46">
        <f t="shared" ref="I689" si="11637">H689+((H690-I690)+(H691-I691))*(H689/SUM(H685:H689))</f>
        <v>0</v>
      </c>
      <c r="J689" s="46">
        <f t="shared" ref="J689" si="11638">I689+((I690-J690)+(I691-J691))*(I689/SUM(I685:I689))</f>
        <v>0</v>
      </c>
      <c r="K689" s="46">
        <f t="shared" ref="K689" si="11639">J689+((J690-K690)+(J691-K691))*(J689/SUM(J685:J689))</f>
        <v>0</v>
      </c>
      <c r="L689" s="46">
        <f t="shared" ref="L689" si="11640">K689+((K690-L690)+(K691-L691))*(K689/SUM(K685:K689))</f>
        <v>0</v>
      </c>
      <c r="M689" s="46">
        <f t="shared" ref="M689" si="11641">L689+((L690-M690)+(L691-M691))*(L689/SUM(L685:L689))</f>
        <v>0</v>
      </c>
      <c r="N689" s="46">
        <f t="shared" ref="N689" si="11642">M689+((M690-N690)+(M691-N691))*(M689/SUM(M685:M689))</f>
        <v>0</v>
      </c>
      <c r="O689" s="46">
        <f t="shared" ref="O689" si="11643">N689+((N690-O690)+(N691-O691))*(N689/SUM(N685:N689))</f>
        <v>0</v>
      </c>
      <c r="P689" s="46">
        <f t="shared" ref="P689" si="11644">O689+((O690-P690)+(O691-P691))*(O689/SUM(O685:O689))</f>
        <v>0</v>
      </c>
      <c r="Q689" s="46">
        <f t="shared" ref="Q689" si="11645">P689+((P690-Q690)+(P691-Q691))*(P689/SUM(P685:P689))</f>
        <v>0</v>
      </c>
      <c r="R689" s="46">
        <f t="shared" ref="R689" si="11646">Q689+((Q690-R690)+(Q691-R691))*(Q689/SUM(Q685:Q689))</f>
        <v>0</v>
      </c>
      <c r="S689" s="46">
        <f t="shared" ref="S689" si="11647">R689+((R690-S690)+(R691-S691))*(R689/SUM(R685:R689))</f>
        <v>0</v>
      </c>
      <c r="T689" s="46">
        <f t="shared" ref="T689" si="11648">S689+((S690-T690)+(S691-T691))*(S689/SUM(S685:S689))</f>
        <v>0</v>
      </c>
      <c r="U689" s="46">
        <f t="shared" ref="U689" si="11649">T689+((T690-U690)+(T691-U691))*(T689/SUM(T685:T689))</f>
        <v>0</v>
      </c>
      <c r="V689" s="46">
        <f t="shared" ref="V689" si="11650">U689+((U690-V690)+(U691-V691))*(U689/SUM(U685:U689))</f>
        <v>0</v>
      </c>
      <c r="W689" s="46">
        <f t="shared" ref="W689" si="11651">V689+((V690-W690)+(V691-W691))*(V689/SUM(V685:V689))</f>
        <v>0</v>
      </c>
      <c r="X689" s="46">
        <f t="shared" ref="X689" si="11652">W689+((W690-X690)+(W691-X691))*(W689/SUM(W685:W689))</f>
        <v>0</v>
      </c>
      <c r="Y689" s="46">
        <f t="shared" ref="Y689" si="11653">X689+((X690-Y690)+(X691-Y691))*(X689/SUM(X685:X689))</f>
        <v>0</v>
      </c>
      <c r="Z689" s="46">
        <f t="shared" ref="Z689" si="11654">Y689+((Y690-Z690)+(Y691-Z691))*(Y689/SUM(Y685:Y689))</f>
        <v>0</v>
      </c>
      <c r="AA689" s="46">
        <f t="shared" ref="AA689" si="11655">Z689+((Z690-AA690)+(Z691-AA691))*(Z689/SUM(Z685:Z689))</f>
        <v>0</v>
      </c>
      <c r="AB689" s="46">
        <f t="shared" ref="AB689" si="11656">AA689+((AA690-AB690)+(AA691-AB691))*(AA689/SUM(AA685:AA689))</f>
        <v>0</v>
      </c>
      <c r="AC689" s="46">
        <f t="shared" ref="AC689" si="11657">AB689+((AB690-AC690)+(AB691-AC691))*(AB689/SUM(AB685:AB689))</f>
        <v>0</v>
      </c>
      <c r="AD689" s="46">
        <f t="shared" ref="AD689" si="11658">AC689+((AC690-AD690)+(AC691-AD691))*(AC689/SUM(AC685:AC689))</f>
        <v>0</v>
      </c>
      <c r="AE689" s="46">
        <f t="shared" ref="AE689" si="11659">AD689+((AD690-AE690)+(AD691-AE691))*(AD689/SUM(AD685:AD689))</f>
        <v>0</v>
      </c>
      <c r="AF689" s="46">
        <f t="shared" ref="AF689" si="11660">AE689+((AE690-AF690)+(AE691-AF691))*(AE689/SUM(AE685:AE689))</f>
        <v>0</v>
      </c>
      <c r="AG689" s="46">
        <f t="shared" ref="AG689" si="11661">AF689+((AF690-AG690)+(AF691-AG691))*(AF689/SUM(AF685:AF689))</f>
        <v>0</v>
      </c>
      <c r="AH689" s="46">
        <f t="shared" ref="AH689" si="11662">AG689+((AG690-AH690)+(AG691-AH691))*(AG689/SUM(AG685:AG689))</f>
        <v>0</v>
      </c>
      <c r="AI689" s="46">
        <f t="shared" ref="AI689" si="11663">AH689+((AH690-AI690)+(AH691-AI691))*(AH689/SUM(AH685:AH689))</f>
        <v>0</v>
      </c>
      <c r="AJ689" s="46">
        <f t="shared" ref="AJ689" si="11664">AI689+((AI690-AJ690)+(AI691-AJ691))*(AI689/SUM(AI685:AI689))</f>
        <v>0</v>
      </c>
      <c r="AK689" s="46">
        <f t="shared" ref="AK689" si="11665">AJ689+((AJ690-AK690)+(AJ691-AK691))*(AJ689/SUM(AJ685:AJ689))</f>
        <v>0</v>
      </c>
      <c r="AL689" s="46">
        <f t="shared" ref="AL689" si="11666">AK689+((AK690-AL690)+(AK691-AL691))*(AK689/SUM(AK685:AK689))</f>
        <v>0</v>
      </c>
      <c r="AM689" s="46">
        <f t="shared" ref="AM689" si="11667">AL689+((AL690-AM690)+(AL691-AM691))*(AL689/SUM(AL685:AL689))</f>
        <v>0</v>
      </c>
      <c r="AN689" s="46">
        <f t="shared" ref="AN689" si="11668">AM689+((AM690-AN690)+(AM691-AN691))*(AM689/SUM(AM685:AM689))</f>
        <v>0</v>
      </c>
      <c r="AO689" s="46">
        <f t="shared" ref="AO689" si="11669">AN689+((AN690-AO690)+(AN691-AO691))*(AN689/SUM(AN685:AN689))</f>
        <v>0</v>
      </c>
      <c r="AP689" s="46">
        <f t="shared" ref="AP689" si="11670">AO689+((AO690-AP690)+(AO691-AP691))*(AO689/SUM(AO685:AO689))</f>
        <v>0</v>
      </c>
      <c r="AQ689" s="46">
        <f t="shared" ref="AQ689" si="11671">AP689+((AP690-AQ690)+(AP691-AQ691))*(AP689/SUM(AP685:AP689))</f>
        <v>0</v>
      </c>
      <c r="AR689" s="46">
        <f t="shared" ref="AR689" si="11672">AQ689+((AQ690-AR690)+(AQ691-AR691))*(AQ689/SUM(AQ685:AQ689))</f>
        <v>0</v>
      </c>
      <c r="AS689" s="47">
        <f t="shared" ref="AS689" si="11673">AR689+((AR690-AS690)+(AR691-AS691))*(AR689/SUM(AR685:AR689))</f>
        <v>0</v>
      </c>
      <c r="AU689" s="10" t="str" cm="1">
        <f t="array" ref="AU689">IF($D689="","",INDEX('Data - CO2'!$B$5:$AP$53,MATCH(Kulturmodeller!$D689,'Data - CO2'!$A$5:$A$53,0),AU$20)*E689)</f>
        <v/>
      </c>
      <c r="AV689" t="str" cm="1">
        <f t="array" ref="AV689">IF($D689="","",INDEX('Data - CO2'!$B$5:$AP$53,MATCH(Kulturmodeller!$D689,'Data - CO2'!$A$5:$A$53,0),AV$20)*F689)</f>
        <v/>
      </c>
      <c r="AW689" t="str" cm="1">
        <f t="array" ref="AW689">IF($D689="","",INDEX('Data - CO2'!$B$5:$AP$53,MATCH(Kulturmodeller!$D689,'Data - CO2'!$A$5:$A$53,0),AW$20)*G689)</f>
        <v/>
      </c>
      <c r="AX689" t="str" cm="1">
        <f t="array" ref="AX689">IF($D689="","",INDEX('Data - CO2'!$B$5:$AP$53,MATCH(Kulturmodeller!$D689,'Data - CO2'!$A$5:$A$53,0),AX$20)*H689)</f>
        <v/>
      </c>
      <c r="AY689" t="str" cm="1">
        <f t="array" ref="AY689">IF($D689="","",INDEX('Data - CO2'!$B$5:$AP$53,MATCH(Kulturmodeller!$D689,'Data - CO2'!$A$5:$A$53,0),AY$20)*I689)</f>
        <v/>
      </c>
      <c r="AZ689" t="str" cm="1">
        <f t="array" ref="AZ689">IF($D689="","",INDEX('Data - CO2'!$B$5:$AP$53,MATCH(Kulturmodeller!$D689,'Data - CO2'!$A$5:$A$53,0),AZ$20)*J689*$B684)</f>
        <v/>
      </c>
      <c r="BA689" t="str" cm="1">
        <f t="array" ref="BA689">IF($D689="","",INDEX('Data - CO2'!$B$5:$AP$53,MATCH(Kulturmodeller!$D689,'Data - CO2'!$A$5:$A$53,0),BA$20)*K689*$B684)</f>
        <v/>
      </c>
      <c r="BB689" t="str" cm="1">
        <f t="array" ref="BB689">IF($D689="","",INDEX('Data - CO2'!$B$5:$AP$53,MATCH(Kulturmodeller!$D689,'Data - CO2'!$A$5:$A$53,0),BB$20)*L689*$B684)</f>
        <v/>
      </c>
      <c r="BC689" t="str" cm="1">
        <f t="array" ref="BC689">IF($D689="","",INDEX('Data - CO2'!$B$5:$AP$53,MATCH(Kulturmodeller!$D689,'Data - CO2'!$A$5:$A$53,0),BC$20)*M689*$B684)</f>
        <v/>
      </c>
      <c r="BD689" t="str" cm="1">
        <f t="array" ref="BD689">IF($D689="","",INDEX('Data - CO2'!$B$5:$AP$53,MATCH(Kulturmodeller!$D689,'Data - CO2'!$A$5:$A$53,0),BD$20)*N689*$B684)</f>
        <v/>
      </c>
      <c r="BE689" t="str" cm="1">
        <f t="array" ref="BE689">IF($D689="","",INDEX('Data - CO2'!$B$5:$AP$53,MATCH(Kulturmodeller!$D689,'Data - CO2'!$A$5:$A$53,0),BE$20)*O689*$B684)</f>
        <v/>
      </c>
      <c r="BF689" t="str" cm="1">
        <f t="array" ref="BF689">IF($D689="","",INDEX('Data - CO2'!$B$5:$AP$53,MATCH(Kulturmodeller!$D689,'Data - CO2'!$A$5:$A$53,0),BF$20)*P689*$B684)</f>
        <v/>
      </c>
      <c r="BG689" t="str" cm="1">
        <f t="array" ref="BG689">IF($D689="","",INDEX('Data - CO2'!$B$5:$AP$53,MATCH(Kulturmodeller!$D689,'Data - CO2'!$A$5:$A$53,0),BG$20)*Q689*$B684)</f>
        <v/>
      </c>
      <c r="BH689" t="str" cm="1">
        <f t="array" ref="BH689">IF($D689="","",INDEX('Data - CO2'!$B$5:$AP$53,MATCH(Kulturmodeller!$D689,'Data - CO2'!$A$5:$A$53,0),BH$20)*R689*$B684)</f>
        <v/>
      </c>
      <c r="BI689" t="str" cm="1">
        <f t="array" ref="BI689">IF($D689="","",INDEX('Data - CO2'!$B$5:$AP$53,MATCH(Kulturmodeller!$D689,'Data - CO2'!$A$5:$A$53,0),BI$20)*S689*$B684)</f>
        <v/>
      </c>
      <c r="BJ689" t="str" cm="1">
        <f t="array" ref="BJ689">IF($D689="","",INDEX('Data - CO2'!$B$5:$AP$53,MATCH(Kulturmodeller!$D689,'Data - CO2'!$A$5:$A$53,0),BJ$20)*T689*$B684)</f>
        <v/>
      </c>
      <c r="BK689" t="str" cm="1">
        <f t="array" ref="BK689">IF($D689="","",INDEX('Data - CO2'!$B$5:$AP$53,MATCH(Kulturmodeller!$D689,'Data - CO2'!$A$5:$A$53,0),BK$20)*U689*$B684)</f>
        <v/>
      </c>
      <c r="BL689" t="str" cm="1">
        <f t="array" ref="BL689">IF($D689="","",INDEX('Data - CO2'!$B$5:$AP$53,MATCH(Kulturmodeller!$D689,'Data - CO2'!$A$5:$A$53,0),BL$20)*V689*$B684)</f>
        <v/>
      </c>
      <c r="BM689" t="str" cm="1">
        <f t="array" ref="BM689">IF($D689="","",INDEX('Data - CO2'!$B$5:$AP$53,MATCH(Kulturmodeller!$D689,'Data - CO2'!$A$5:$A$53,0),BM$20)*W689*$B684)</f>
        <v/>
      </c>
      <c r="BN689" t="str" cm="1">
        <f t="array" ref="BN689">IF($D689="","",INDEX('Data - CO2'!$B$5:$AP$53,MATCH(Kulturmodeller!$D689,'Data - CO2'!$A$5:$A$53,0),BN$20)*X689*$B684)</f>
        <v/>
      </c>
      <c r="BO689" t="str" cm="1">
        <f t="array" ref="BO689">IF($D689="","",INDEX('Data - CO2'!$B$5:$AP$53,MATCH(Kulturmodeller!$D689,'Data - CO2'!$A$5:$A$53,0),BO$20)*Y689*$B684)</f>
        <v/>
      </c>
      <c r="BP689" t="str" cm="1">
        <f t="array" ref="BP689">IF($D689="","",INDEX('Data - CO2'!$B$5:$AP$53,MATCH(Kulturmodeller!$D689,'Data - CO2'!$A$5:$A$53,0),BP$20)*Z689*$B684)</f>
        <v/>
      </c>
      <c r="BQ689" t="str" cm="1">
        <f t="array" ref="BQ689">IF($D689="","",INDEX('Data - CO2'!$B$5:$AP$53,MATCH(Kulturmodeller!$D689,'Data - CO2'!$A$5:$A$53,0),BQ$20)*AA689*$B684)</f>
        <v/>
      </c>
      <c r="BR689" t="str" cm="1">
        <f t="array" ref="BR689">IF($D689="","",INDEX('Data - CO2'!$B$5:$AP$53,MATCH(Kulturmodeller!$D689,'Data - CO2'!$A$5:$A$53,0),BR$20)*AB689*$B684)</f>
        <v/>
      </c>
      <c r="BS689" t="str" cm="1">
        <f t="array" ref="BS689">IF($D689="","",INDEX('Data - CO2'!$B$5:$AP$53,MATCH(Kulturmodeller!$D689,'Data - CO2'!$A$5:$A$53,0),BS$20)*AC689*$B684)</f>
        <v/>
      </c>
      <c r="BT689" t="str" cm="1">
        <f t="array" ref="BT689">IF($D689="","",INDEX('Data - CO2'!$B$5:$AP$53,MATCH(Kulturmodeller!$D689,'Data - CO2'!$A$5:$A$53,0),BT$20)*AD689*$B684)</f>
        <v/>
      </c>
      <c r="BU689" t="str" cm="1">
        <f t="array" ref="BU689">IF($D689="","",INDEX('Data - CO2'!$B$5:$AP$53,MATCH(Kulturmodeller!$D689,'Data - CO2'!$A$5:$A$53,0),BU$20)*AE689*$B684)</f>
        <v/>
      </c>
      <c r="BV689" t="str" cm="1">
        <f t="array" ref="BV689">IF($D689="","",INDEX('Data - CO2'!$B$5:$AP$53,MATCH(Kulturmodeller!$D689,'Data - CO2'!$A$5:$A$53,0),BV$20)*AF689*$B684)</f>
        <v/>
      </c>
      <c r="BW689" t="str" cm="1">
        <f t="array" ref="BW689">IF($D689="","",INDEX('Data - CO2'!$B$5:$AP$53,MATCH(Kulturmodeller!$D689,'Data - CO2'!$A$5:$A$53,0),BW$20)*AG689*$B684)</f>
        <v/>
      </c>
      <c r="BX689" t="str" cm="1">
        <f t="array" ref="BX689">IF($D689="","",INDEX('Data - CO2'!$B$5:$AP$53,MATCH(Kulturmodeller!$D689,'Data - CO2'!$A$5:$A$53,0),BX$20)*AH689*$B684)</f>
        <v/>
      </c>
      <c r="BY689" t="str" cm="1">
        <f t="array" ref="BY689">IF($D689="","",INDEX('Data - CO2'!$B$5:$AP$53,MATCH(Kulturmodeller!$D689,'Data - CO2'!$A$5:$A$53,0),BY$20)*AI689*$B684)</f>
        <v/>
      </c>
      <c r="BZ689" t="str" cm="1">
        <f t="array" ref="BZ689">IF($D689="","",INDEX('Data - CO2'!$B$5:$AP$53,MATCH(Kulturmodeller!$D689,'Data - CO2'!$A$5:$A$53,0),BZ$20)*AJ689*$B684)</f>
        <v/>
      </c>
      <c r="CA689" t="str" cm="1">
        <f t="array" ref="CA689">IF($D689="","",INDEX('Data - CO2'!$B$5:$AP$53,MATCH(Kulturmodeller!$D689,'Data - CO2'!$A$5:$A$53,0),CA$20)*AK689*$B684)</f>
        <v/>
      </c>
      <c r="CB689" t="str" cm="1">
        <f t="array" ref="CB689">IF($D689="","",INDEX('Data - CO2'!$B$5:$AP$53,MATCH(Kulturmodeller!$D689,'Data - CO2'!$A$5:$A$53,0),CB$20)*AL689*$B684)</f>
        <v/>
      </c>
      <c r="CC689" t="str" cm="1">
        <f t="array" ref="CC689">IF($D689="","",INDEX('Data - CO2'!$B$5:$AP$53,MATCH(Kulturmodeller!$D689,'Data - CO2'!$A$5:$A$53,0),CC$20)*AM689*$B684)</f>
        <v/>
      </c>
      <c r="CD689" t="str" cm="1">
        <f t="array" ref="CD689">IF($D689="","",INDEX('Data - CO2'!$B$5:$AP$53,MATCH(Kulturmodeller!$D689,'Data - CO2'!$A$5:$A$53,0),CD$20)*AN689*$B684)</f>
        <v/>
      </c>
      <c r="CE689" t="str" cm="1">
        <f t="array" ref="CE689">IF($D689="","",INDEX('Data - CO2'!$B$5:$AP$53,MATCH(Kulturmodeller!$D689,'Data - CO2'!$A$5:$A$53,0),CE$20)*AO689*$B684)</f>
        <v/>
      </c>
      <c r="CF689" t="str" cm="1">
        <f t="array" ref="CF689">IF($D689="","",INDEX('Data - CO2'!$B$5:$AP$53,MATCH(Kulturmodeller!$D689,'Data - CO2'!$A$5:$A$53,0),CF$20)*AP689*$B684)</f>
        <v/>
      </c>
      <c r="CG689" t="str" cm="1">
        <f t="array" ref="CG689">IF($D689="","",INDEX('Data - CO2'!$B$5:$AP$53,MATCH(Kulturmodeller!$D689,'Data - CO2'!$A$5:$A$53,0),CG$20)*AQ689*$B684)</f>
        <v/>
      </c>
      <c r="CH689" t="str" cm="1">
        <f t="array" ref="CH689">IF($D689="","",INDEX('Data - CO2'!$B$5:$AP$53,MATCH(Kulturmodeller!$D689,'Data - CO2'!$A$5:$A$53,0),CH$20)*AR689*$B684)</f>
        <v/>
      </c>
      <c r="CI689" s="11" t="str" cm="1">
        <f t="array" ref="CI689">IF($D689="","",INDEX('Data - CO2'!$B$5:$AP$53,MATCH(Kulturmodeller!$D689,'Data - CO2'!$A$5:$A$53,0),CI$20)*AS689*$B684)</f>
        <v/>
      </c>
    </row>
    <row r="690" spans="1:87" x14ac:dyDescent="0.3">
      <c r="A690" s="351" t="s">
        <v>637</v>
      </c>
      <c r="B690" s="49"/>
      <c r="C690" s="130" t="str">
        <f>'Katalog over Kulturmodeller '!F224</f>
        <v>Valgfri</v>
      </c>
      <c r="D690" s="131" t="s">
        <v>58</v>
      </c>
      <c r="E690" s="139">
        <f>'Katalog over Kulturmodeller '!W224</f>
        <v>0.1</v>
      </c>
      <c r="F690" s="40">
        <f>E690</f>
        <v>0.1</v>
      </c>
      <c r="G690" s="40">
        <f t="shared" ref="G690:G691" si="11674">F690</f>
        <v>0.1</v>
      </c>
      <c r="H690" s="40">
        <f>G690*2/3</f>
        <v>6.6666666666666666E-2</v>
      </c>
      <c r="I690" s="40">
        <f>H690*0.5</f>
        <v>3.3333333333333333E-2</v>
      </c>
      <c r="J690" s="40">
        <v>0</v>
      </c>
      <c r="K690" s="40">
        <f t="shared" ref="K690:K691" si="11675">J690</f>
        <v>0</v>
      </c>
      <c r="L690" s="40">
        <f t="shared" ref="L690:L691" si="11676">K690</f>
        <v>0</v>
      </c>
      <c r="M690" s="40">
        <f t="shared" ref="M690:M691" si="11677">L690</f>
        <v>0</v>
      </c>
      <c r="N690" s="40">
        <f t="shared" ref="N690:N691" si="11678">M690</f>
        <v>0</v>
      </c>
      <c r="O690" s="40">
        <f t="shared" ref="O690:O691" si="11679">N690</f>
        <v>0</v>
      </c>
      <c r="P690" s="40">
        <f t="shared" ref="P690:P691" si="11680">O690</f>
        <v>0</v>
      </c>
      <c r="Q690" s="40">
        <f t="shared" ref="Q690:Q691" si="11681">P690</f>
        <v>0</v>
      </c>
      <c r="R690" s="40">
        <f t="shared" ref="R690:R691" si="11682">Q690</f>
        <v>0</v>
      </c>
      <c r="S690" s="40">
        <f t="shared" ref="S690:S691" si="11683">R690</f>
        <v>0</v>
      </c>
      <c r="T690" s="40">
        <f t="shared" ref="T690:T691" si="11684">S690</f>
        <v>0</v>
      </c>
      <c r="U690" s="40">
        <f t="shared" ref="U690:U691" si="11685">T690</f>
        <v>0</v>
      </c>
      <c r="V690" s="40">
        <f t="shared" ref="V690:V691" si="11686">U690</f>
        <v>0</v>
      </c>
      <c r="W690" s="40">
        <f t="shared" ref="W690:W691" si="11687">V690</f>
        <v>0</v>
      </c>
      <c r="X690" s="40">
        <f t="shared" ref="X690:X691" si="11688">W690</f>
        <v>0</v>
      </c>
      <c r="Y690" s="40">
        <f t="shared" ref="Y690:Y691" si="11689">X690</f>
        <v>0</v>
      </c>
      <c r="Z690" s="40">
        <f t="shared" ref="Z690:Z691" si="11690">Y690</f>
        <v>0</v>
      </c>
      <c r="AA690" s="40">
        <f t="shared" ref="AA690:AA691" si="11691">Z690</f>
        <v>0</v>
      </c>
      <c r="AB690" s="40">
        <f t="shared" ref="AB690:AB691" si="11692">AA690</f>
        <v>0</v>
      </c>
      <c r="AC690" s="40">
        <f t="shared" ref="AC690:AC691" si="11693">AB690</f>
        <v>0</v>
      </c>
      <c r="AD690" s="40">
        <f t="shared" ref="AD690:AD691" si="11694">AC690</f>
        <v>0</v>
      </c>
      <c r="AE690" s="40">
        <f t="shared" ref="AE690:AE691" si="11695">AD690</f>
        <v>0</v>
      </c>
      <c r="AF690" s="40">
        <f t="shared" ref="AF690:AF691" si="11696">AE690</f>
        <v>0</v>
      </c>
      <c r="AG690" s="40">
        <f t="shared" ref="AG690:AG691" si="11697">AF690</f>
        <v>0</v>
      </c>
      <c r="AH690" s="40">
        <f t="shared" ref="AH690:AH691" si="11698">AG690</f>
        <v>0</v>
      </c>
      <c r="AI690" s="40">
        <f t="shared" ref="AI690:AI691" si="11699">AH690</f>
        <v>0</v>
      </c>
      <c r="AJ690" s="40">
        <f t="shared" ref="AJ690:AJ691" si="11700">AI690</f>
        <v>0</v>
      </c>
      <c r="AK690" s="40">
        <f t="shared" ref="AK690:AK691" si="11701">AJ690</f>
        <v>0</v>
      </c>
      <c r="AL690" s="40">
        <f t="shared" ref="AL690:AL691" si="11702">AK690</f>
        <v>0</v>
      </c>
      <c r="AM690" s="40">
        <f t="shared" ref="AM690:AM691" si="11703">AL690</f>
        <v>0</v>
      </c>
      <c r="AN690" s="40">
        <f t="shared" ref="AN690:AN691" si="11704">AM690</f>
        <v>0</v>
      </c>
      <c r="AO690" s="40">
        <f t="shared" ref="AO690:AO691" si="11705">AN690</f>
        <v>0</v>
      </c>
      <c r="AP690" s="40">
        <f t="shared" ref="AP690:AP691" si="11706">AO690</f>
        <v>0</v>
      </c>
      <c r="AQ690" s="40">
        <f t="shared" ref="AQ690:AQ691" si="11707">AP690</f>
        <v>0</v>
      </c>
      <c r="AR690" s="40">
        <f t="shared" ref="AR690:AR691" si="11708">AQ690</f>
        <v>0</v>
      </c>
      <c r="AS690" s="41">
        <f t="shared" ref="AS690:AS691" si="11709">AR690</f>
        <v>0</v>
      </c>
      <c r="AU690" s="10" cm="1">
        <f t="array" ref="AU690">IF($D690="","",INDEX('Data - CO2'!$B$5:$AP$53,MATCH(Kulturmodeller!$D690,'Data - CO2'!$A$5:$A$53,0),AU$20)*E690)</f>
        <v>0</v>
      </c>
      <c r="AV690" cm="1">
        <f t="array" ref="AV690">IF($D690="","",INDEX('Data - CO2'!$B$5:$AP$53,MATCH(Kulturmodeller!$D690,'Data - CO2'!$A$5:$A$53,0),AV$20)*F690)</f>
        <v>0.88136465041360701</v>
      </c>
      <c r="AW690" cm="1">
        <f t="array" ref="AW690">IF($D690="","",INDEX('Data - CO2'!$B$5:$AP$53,MATCH(Kulturmodeller!$D690,'Data - CO2'!$A$5:$A$53,0),AW$20)*G690)</f>
        <v>5.1741980743614837</v>
      </c>
      <c r="AX690" cm="1">
        <f t="array" ref="AX690">IF($D690="","",INDEX('Data - CO2'!$B$5:$AP$53,MATCH(Kulturmodeller!$D690,'Data - CO2'!$A$5:$A$53,0),AX$20)*H690)</f>
        <v>6.3399497186418801</v>
      </c>
      <c r="AY690" cm="1">
        <f t="array" ref="AY690">IF($D690="","",INDEX('Data - CO2'!$B$5:$AP$53,MATCH(Kulturmodeller!$D690,'Data - CO2'!$A$5:$A$53,0),AY$20)*I690)</f>
        <v>5.0032133321812431</v>
      </c>
      <c r="AZ690" cm="1">
        <f t="array" ref="AZ690">IF($D690="","",INDEX('Data - CO2'!$B$5:$AP$53,MATCH(Kulturmodeller!$D690,'Data - CO2'!$A$5:$A$53,0),AZ$20)*J690*$B684)</f>
        <v>0</v>
      </c>
      <c r="BA690" cm="1">
        <f t="array" ref="BA690">IF($D690="","",INDEX('Data - CO2'!$B$5:$AP$53,MATCH(Kulturmodeller!$D690,'Data - CO2'!$A$5:$A$53,0),BA$20)*K690*$B684)</f>
        <v>0</v>
      </c>
      <c r="BB690" cm="1">
        <f t="array" ref="BB690">IF($D690="","",INDEX('Data - CO2'!$B$5:$AP$53,MATCH(Kulturmodeller!$D690,'Data - CO2'!$A$5:$A$53,0),BB$20)*L690*$B684)</f>
        <v>0</v>
      </c>
      <c r="BC690" cm="1">
        <f t="array" ref="BC690">IF($D690="","",INDEX('Data - CO2'!$B$5:$AP$53,MATCH(Kulturmodeller!$D690,'Data - CO2'!$A$5:$A$53,0),BC$20)*M690*$B684)</f>
        <v>0</v>
      </c>
      <c r="BD690" cm="1">
        <f t="array" ref="BD690">IF($D690="","",INDEX('Data - CO2'!$B$5:$AP$53,MATCH(Kulturmodeller!$D690,'Data - CO2'!$A$5:$A$53,0),BD$20)*N690*$B684)</f>
        <v>0</v>
      </c>
      <c r="BE690" cm="1">
        <f t="array" ref="BE690">IF($D690="","",INDEX('Data - CO2'!$B$5:$AP$53,MATCH(Kulturmodeller!$D690,'Data - CO2'!$A$5:$A$53,0),BE$20)*O690*$B684)</f>
        <v>0</v>
      </c>
      <c r="BF690" cm="1">
        <f t="array" ref="BF690">IF($D690="","",INDEX('Data - CO2'!$B$5:$AP$53,MATCH(Kulturmodeller!$D690,'Data - CO2'!$A$5:$A$53,0),BF$20)*P690*$B684)</f>
        <v>0</v>
      </c>
      <c r="BG690" cm="1">
        <f t="array" ref="BG690">IF($D690="","",INDEX('Data - CO2'!$B$5:$AP$53,MATCH(Kulturmodeller!$D690,'Data - CO2'!$A$5:$A$53,0),BG$20)*Q690*$B684)</f>
        <v>0</v>
      </c>
      <c r="BH690" cm="1">
        <f t="array" ref="BH690">IF($D690="","",INDEX('Data - CO2'!$B$5:$AP$53,MATCH(Kulturmodeller!$D690,'Data - CO2'!$A$5:$A$53,0),BH$20)*R690*$B684)</f>
        <v>0</v>
      </c>
      <c r="BI690" cm="1">
        <f t="array" ref="BI690">IF($D690="","",INDEX('Data - CO2'!$B$5:$AP$53,MATCH(Kulturmodeller!$D690,'Data - CO2'!$A$5:$A$53,0),BI$20)*S690*$B684)</f>
        <v>0</v>
      </c>
      <c r="BJ690" cm="1">
        <f t="array" ref="BJ690">IF($D690="","",INDEX('Data - CO2'!$B$5:$AP$53,MATCH(Kulturmodeller!$D690,'Data - CO2'!$A$5:$A$53,0),BJ$20)*T690*$B684)</f>
        <v>0</v>
      </c>
      <c r="BK690" cm="1">
        <f t="array" ref="BK690">IF($D690="","",INDEX('Data - CO2'!$B$5:$AP$53,MATCH(Kulturmodeller!$D690,'Data - CO2'!$A$5:$A$53,0),BK$20)*U690*$B684)</f>
        <v>0</v>
      </c>
      <c r="BL690" cm="1">
        <f t="array" ref="BL690">IF($D690="","",INDEX('Data - CO2'!$B$5:$AP$53,MATCH(Kulturmodeller!$D690,'Data - CO2'!$A$5:$A$53,0),BL$20)*V690*$B684)</f>
        <v>0</v>
      </c>
      <c r="BM690" cm="1">
        <f t="array" ref="BM690">IF($D690="","",INDEX('Data - CO2'!$B$5:$AP$53,MATCH(Kulturmodeller!$D690,'Data - CO2'!$A$5:$A$53,0),BM$20)*W690*$B684)</f>
        <v>0</v>
      </c>
      <c r="BN690" cm="1">
        <f t="array" ref="BN690">IF($D690="","",INDEX('Data - CO2'!$B$5:$AP$53,MATCH(Kulturmodeller!$D690,'Data - CO2'!$A$5:$A$53,0),BN$20)*X690*$B684)</f>
        <v>0</v>
      </c>
      <c r="BO690" cm="1">
        <f t="array" ref="BO690">IF($D690="","",INDEX('Data - CO2'!$B$5:$AP$53,MATCH(Kulturmodeller!$D690,'Data - CO2'!$A$5:$A$53,0),BO$20)*Y690*$B684)</f>
        <v>0</v>
      </c>
      <c r="BP690" cm="1">
        <f t="array" ref="BP690">IF($D690="","",INDEX('Data - CO2'!$B$5:$AP$53,MATCH(Kulturmodeller!$D690,'Data - CO2'!$A$5:$A$53,0),BP$20)*Z690*$B684)</f>
        <v>0</v>
      </c>
      <c r="BQ690" cm="1">
        <f t="array" ref="BQ690">IF($D690="","",INDEX('Data - CO2'!$B$5:$AP$53,MATCH(Kulturmodeller!$D690,'Data - CO2'!$A$5:$A$53,0),BQ$20)*AA690*$B684)</f>
        <v>0</v>
      </c>
      <c r="BR690" cm="1">
        <f t="array" ref="BR690">IF($D690="","",INDEX('Data - CO2'!$B$5:$AP$53,MATCH(Kulturmodeller!$D690,'Data - CO2'!$A$5:$A$53,0),BR$20)*AB690*$B684)</f>
        <v>0</v>
      </c>
      <c r="BS690" cm="1">
        <f t="array" ref="BS690">IF($D690="","",INDEX('Data - CO2'!$B$5:$AP$53,MATCH(Kulturmodeller!$D690,'Data - CO2'!$A$5:$A$53,0),BS$20)*AC690*$B684)</f>
        <v>0</v>
      </c>
      <c r="BT690" cm="1">
        <f t="array" ref="BT690">IF($D690="","",INDEX('Data - CO2'!$B$5:$AP$53,MATCH(Kulturmodeller!$D690,'Data - CO2'!$A$5:$A$53,0),BT$20)*AD690*$B684)</f>
        <v>0</v>
      </c>
      <c r="BU690" cm="1">
        <f t="array" ref="BU690">IF($D690="","",INDEX('Data - CO2'!$B$5:$AP$53,MATCH(Kulturmodeller!$D690,'Data - CO2'!$A$5:$A$53,0),BU$20)*AE690*$B684)</f>
        <v>0</v>
      </c>
      <c r="BV690" cm="1">
        <f t="array" ref="BV690">IF($D690="","",INDEX('Data - CO2'!$B$5:$AP$53,MATCH(Kulturmodeller!$D690,'Data - CO2'!$A$5:$A$53,0),BV$20)*AF690*$B684)</f>
        <v>0</v>
      </c>
      <c r="BW690" cm="1">
        <f t="array" ref="BW690">IF($D690="","",INDEX('Data - CO2'!$B$5:$AP$53,MATCH(Kulturmodeller!$D690,'Data - CO2'!$A$5:$A$53,0),BW$20)*AG690*$B684)</f>
        <v>0</v>
      </c>
      <c r="BX690" cm="1">
        <f t="array" ref="BX690">IF($D690="","",INDEX('Data - CO2'!$B$5:$AP$53,MATCH(Kulturmodeller!$D690,'Data - CO2'!$A$5:$A$53,0),BX$20)*AH690*$B684)</f>
        <v>0</v>
      </c>
      <c r="BY690" cm="1">
        <f t="array" ref="BY690">IF($D690="","",INDEX('Data - CO2'!$B$5:$AP$53,MATCH(Kulturmodeller!$D690,'Data - CO2'!$A$5:$A$53,0),BY$20)*AI690*$B684)</f>
        <v>0</v>
      </c>
      <c r="BZ690" cm="1">
        <f t="array" ref="BZ690">IF($D690="","",INDEX('Data - CO2'!$B$5:$AP$53,MATCH(Kulturmodeller!$D690,'Data - CO2'!$A$5:$A$53,0),BZ$20)*AJ690*$B684)</f>
        <v>0</v>
      </c>
      <c r="CA690" cm="1">
        <f t="array" ref="CA690">IF($D690="","",INDEX('Data - CO2'!$B$5:$AP$53,MATCH(Kulturmodeller!$D690,'Data - CO2'!$A$5:$A$53,0),CA$20)*AK690*$B684)</f>
        <v>0</v>
      </c>
      <c r="CB690" cm="1">
        <f t="array" ref="CB690">IF($D690="","",INDEX('Data - CO2'!$B$5:$AP$53,MATCH(Kulturmodeller!$D690,'Data - CO2'!$A$5:$A$53,0),CB$20)*AL690*$B684)</f>
        <v>0</v>
      </c>
      <c r="CC690" cm="1">
        <f t="array" ref="CC690">IF($D690="","",INDEX('Data - CO2'!$B$5:$AP$53,MATCH(Kulturmodeller!$D690,'Data - CO2'!$A$5:$A$53,0),CC$20)*AM690*$B684)</f>
        <v>0</v>
      </c>
      <c r="CD690" cm="1">
        <f t="array" ref="CD690">IF($D690="","",INDEX('Data - CO2'!$B$5:$AP$53,MATCH(Kulturmodeller!$D690,'Data - CO2'!$A$5:$A$53,0),CD$20)*AN690*$B684)</f>
        <v>0</v>
      </c>
      <c r="CE690" cm="1">
        <f t="array" ref="CE690">IF($D690="","",INDEX('Data - CO2'!$B$5:$AP$53,MATCH(Kulturmodeller!$D690,'Data - CO2'!$A$5:$A$53,0),CE$20)*AO690*$B684)</f>
        <v>0</v>
      </c>
      <c r="CF690" cm="1">
        <f t="array" ref="CF690">IF($D690="","",INDEX('Data - CO2'!$B$5:$AP$53,MATCH(Kulturmodeller!$D690,'Data - CO2'!$A$5:$A$53,0),CF$20)*AP690*$B684)</f>
        <v>0</v>
      </c>
      <c r="CG690" cm="1">
        <f t="array" ref="CG690">IF($D690="","",INDEX('Data - CO2'!$B$5:$AP$53,MATCH(Kulturmodeller!$D690,'Data - CO2'!$A$5:$A$53,0),CG$20)*AQ690*$B684)</f>
        <v>0</v>
      </c>
      <c r="CH690" cm="1">
        <f t="array" ref="CH690">IF($D690="","",INDEX('Data - CO2'!$B$5:$AP$53,MATCH(Kulturmodeller!$D690,'Data - CO2'!$A$5:$A$53,0),CH$20)*AR690*$B684)</f>
        <v>0</v>
      </c>
      <c r="CI690" s="11" cm="1">
        <f t="array" ref="CI690">IF($D690="","",INDEX('Data - CO2'!$B$5:$AP$53,MATCH(Kulturmodeller!$D690,'Data - CO2'!$A$5:$A$53,0),CI$20)*AS690*$B684)</f>
        <v>0</v>
      </c>
    </row>
    <row r="691" spans="1:87" x14ac:dyDescent="0.3">
      <c r="A691" s="346" t="s">
        <v>638</v>
      </c>
      <c r="B691" s="42"/>
      <c r="C691" s="128" t="str">
        <f>'Katalog over Kulturmodeller '!F225</f>
        <v>Juletræer (NGR)</v>
      </c>
      <c r="D691" s="129" t="s">
        <v>635</v>
      </c>
      <c r="E691" s="140">
        <f>'Katalog over Kulturmodeller '!W225</f>
        <v>0</v>
      </c>
      <c r="F691" s="40">
        <f>E691</f>
        <v>0</v>
      </c>
      <c r="G691" s="40">
        <f t="shared" si="11674"/>
        <v>0</v>
      </c>
      <c r="H691" s="40">
        <f>G691*2/3</f>
        <v>0</v>
      </c>
      <c r="I691" s="40">
        <f>H691*0.5</f>
        <v>0</v>
      </c>
      <c r="J691" s="40">
        <v>0</v>
      </c>
      <c r="K691" s="40">
        <f t="shared" si="11675"/>
        <v>0</v>
      </c>
      <c r="L691" s="40">
        <f t="shared" si="11676"/>
        <v>0</v>
      </c>
      <c r="M691" s="40">
        <f t="shared" si="11677"/>
        <v>0</v>
      </c>
      <c r="N691" s="40">
        <f t="shared" si="11678"/>
        <v>0</v>
      </c>
      <c r="O691" s="40">
        <f t="shared" si="11679"/>
        <v>0</v>
      </c>
      <c r="P691" s="40">
        <f t="shared" si="11680"/>
        <v>0</v>
      </c>
      <c r="Q691" s="40">
        <f t="shared" si="11681"/>
        <v>0</v>
      </c>
      <c r="R691" s="40">
        <f t="shared" si="11682"/>
        <v>0</v>
      </c>
      <c r="S691" s="40">
        <f t="shared" si="11683"/>
        <v>0</v>
      </c>
      <c r="T691" s="40">
        <f t="shared" si="11684"/>
        <v>0</v>
      </c>
      <c r="U691" s="40">
        <f t="shared" si="11685"/>
        <v>0</v>
      </c>
      <c r="V691" s="40">
        <f t="shared" si="11686"/>
        <v>0</v>
      </c>
      <c r="W691" s="40">
        <f t="shared" si="11687"/>
        <v>0</v>
      </c>
      <c r="X691" s="40">
        <f t="shared" si="11688"/>
        <v>0</v>
      </c>
      <c r="Y691" s="40">
        <f t="shared" si="11689"/>
        <v>0</v>
      </c>
      <c r="Z691" s="40">
        <f t="shared" si="11690"/>
        <v>0</v>
      </c>
      <c r="AA691" s="40">
        <f t="shared" si="11691"/>
        <v>0</v>
      </c>
      <c r="AB691" s="40">
        <f t="shared" si="11692"/>
        <v>0</v>
      </c>
      <c r="AC691" s="40">
        <f t="shared" si="11693"/>
        <v>0</v>
      </c>
      <c r="AD691" s="40">
        <f t="shared" si="11694"/>
        <v>0</v>
      </c>
      <c r="AE691" s="40">
        <f t="shared" si="11695"/>
        <v>0</v>
      </c>
      <c r="AF691" s="40">
        <f t="shared" si="11696"/>
        <v>0</v>
      </c>
      <c r="AG691" s="40">
        <f t="shared" si="11697"/>
        <v>0</v>
      </c>
      <c r="AH691" s="40">
        <f t="shared" si="11698"/>
        <v>0</v>
      </c>
      <c r="AI691" s="40">
        <f t="shared" si="11699"/>
        <v>0</v>
      </c>
      <c r="AJ691" s="40">
        <f t="shared" si="11700"/>
        <v>0</v>
      </c>
      <c r="AK691" s="40">
        <f t="shared" si="11701"/>
        <v>0</v>
      </c>
      <c r="AL691" s="40">
        <f t="shared" si="11702"/>
        <v>0</v>
      </c>
      <c r="AM691" s="40">
        <f t="shared" si="11703"/>
        <v>0</v>
      </c>
      <c r="AN691" s="40">
        <f t="shared" si="11704"/>
        <v>0</v>
      </c>
      <c r="AO691" s="40">
        <f t="shared" si="11705"/>
        <v>0</v>
      </c>
      <c r="AP691" s="40">
        <f t="shared" si="11706"/>
        <v>0</v>
      </c>
      <c r="AQ691" s="40">
        <f t="shared" si="11707"/>
        <v>0</v>
      </c>
      <c r="AR691" s="40">
        <f t="shared" si="11708"/>
        <v>0</v>
      </c>
      <c r="AS691" s="41">
        <f t="shared" si="11709"/>
        <v>0</v>
      </c>
      <c r="AU691" s="12" cm="1">
        <f t="array" ref="AU691">IF($D691="","",INDEX('Data - CO2'!$B$5:$AP$53,MATCH(Kulturmodeller!$D691,'Data - CO2'!$A$5:$A$53,0),AU$20)*E691)</f>
        <v>0</v>
      </c>
      <c r="AV691" s="3" cm="1">
        <f t="array" ref="AV691">IF($D691="","",INDEX('Data - CO2'!$B$5:$AP$53,MATCH(Kulturmodeller!$D691,'Data - CO2'!$A$5:$A$53,0),AV$20)*F691)</f>
        <v>0</v>
      </c>
      <c r="AW691" s="3" cm="1">
        <f t="array" ref="AW691">IF($D691="","",INDEX('Data - CO2'!$B$5:$AP$53,MATCH(Kulturmodeller!$D691,'Data - CO2'!$A$5:$A$53,0),AW$20)*G691)</f>
        <v>0</v>
      </c>
      <c r="AX691" s="3" cm="1">
        <f t="array" ref="AX691">IF($D691="","",INDEX('Data - CO2'!$B$5:$AP$53,MATCH(Kulturmodeller!$D691,'Data - CO2'!$A$5:$A$53,0),AX$20)*H691)</f>
        <v>0</v>
      </c>
      <c r="AY691" s="3" cm="1">
        <f t="array" ref="AY691">IF($D691="","",INDEX('Data - CO2'!$B$5:$AP$53,MATCH(Kulturmodeller!$D691,'Data - CO2'!$A$5:$A$53,0),AY$20)*I691)</f>
        <v>0</v>
      </c>
      <c r="AZ691" s="3" cm="1">
        <f t="array" ref="AZ691">IF($D691="","",INDEX('Data - CO2'!$B$5:$AP$53,MATCH(Kulturmodeller!$D691,'Data - CO2'!$A$5:$A$53,0),AZ$20)*J691*$B684)</f>
        <v>0</v>
      </c>
      <c r="BA691" s="3" cm="1">
        <f t="array" ref="BA691">IF($D691="","",INDEX('Data - CO2'!$B$5:$AP$53,MATCH(Kulturmodeller!$D691,'Data - CO2'!$A$5:$A$53,0),BA$20)*K691*$B684)</f>
        <v>0</v>
      </c>
      <c r="BB691" s="3" cm="1">
        <f t="array" ref="BB691">IF($D691="","",INDEX('Data - CO2'!$B$5:$AP$53,MATCH(Kulturmodeller!$D691,'Data - CO2'!$A$5:$A$53,0),BB$20)*L691*$B684)</f>
        <v>0</v>
      </c>
      <c r="BC691" s="3" cm="1">
        <f t="array" ref="BC691">IF($D691="","",INDEX('Data - CO2'!$B$5:$AP$53,MATCH(Kulturmodeller!$D691,'Data - CO2'!$A$5:$A$53,0),BC$20)*M691*$B684)</f>
        <v>0</v>
      </c>
      <c r="BD691" s="3" cm="1">
        <f t="array" ref="BD691">IF($D691="","",INDEX('Data - CO2'!$B$5:$AP$53,MATCH(Kulturmodeller!$D691,'Data - CO2'!$A$5:$A$53,0),BD$20)*N691*$B684)</f>
        <v>0</v>
      </c>
      <c r="BE691" s="3" cm="1">
        <f t="array" ref="BE691">IF($D691="","",INDEX('Data - CO2'!$B$5:$AP$53,MATCH(Kulturmodeller!$D691,'Data - CO2'!$A$5:$A$53,0),BE$20)*O691*$B684)</f>
        <v>0</v>
      </c>
      <c r="BF691" s="3" cm="1">
        <f t="array" ref="BF691">IF($D691="","",INDEX('Data - CO2'!$B$5:$AP$53,MATCH(Kulturmodeller!$D691,'Data - CO2'!$A$5:$A$53,0),BF$20)*P691*$B684)</f>
        <v>0</v>
      </c>
      <c r="BG691" s="3" cm="1">
        <f t="array" ref="BG691">IF($D691="","",INDEX('Data - CO2'!$B$5:$AP$53,MATCH(Kulturmodeller!$D691,'Data - CO2'!$A$5:$A$53,0),BG$20)*Q691*$B684)</f>
        <v>0</v>
      </c>
      <c r="BH691" s="3" cm="1">
        <f t="array" ref="BH691">IF($D691="","",INDEX('Data - CO2'!$B$5:$AP$53,MATCH(Kulturmodeller!$D691,'Data - CO2'!$A$5:$A$53,0),BH$20)*R691*$B684)</f>
        <v>0</v>
      </c>
      <c r="BI691" s="3" cm="1">
        <f t="array" ref="BI691">IF($D691="","",INDEX('Data - CO2'!$B$5:$AP$53,MATCH(Kulturmodeller!$D691,'Data - CO2'!$A$5:$A$53,0),BI$20)*S691*$B684)</f>
        <v>0</v>
      </c>
      <c r="BJ691" s="3" cm="1">
        <f t="array" ref="BJ691">IF($D691="","",INDEX('Data - CO2'!$B$5:$AP$53,MATCH(Kulturmodeller!$D691,'Data - CO2'!$A$5:$A$53,0),BJ$20)*T691*$B684)</f>
        <v>0</v>
      </c>
      <c r="BK691" s="3" cm="1">
        <f t="array" ref="BK691">IF($D691="","",INDEX('Data - CO2'!$B$5:$AP$53,MATCH(Kulturmodeller!$D691,'Data - CO2'!$A$5:$A$53,0),BK$20)*U691*$B684)</f>
        <v>0</v>
      </c>
      <c r="BL691" s="3" cm="1">
        <f t="array" ref="BL691">IF($D691="","",INDEX('Data - CO2'!$B$5:$AP$53,MATCH(Kulturmodeller!$D691,'Data - CO2'!$A$5:$A$53,0),BL$20)*V691*$B684)</f>
        <v>0</v>
      </c>
      <c r="BM691" s="3" cm="1">
        <f t="array" ref="BM691">IF($D691="","",INDEX('Data - CO2'!$B$5:$AP$53,MATCH(Kulturmodeller!$D691,'Data - CO2'!$A$5:$A$53,0),BM$20)*W691*$B684)</f>
        <v>0</v>
      </c>
      <c r="BN691" s="3" cm="1">
        <f t="array" ref="BN691">IF($D691="","",INDEX('Data - CO2'!$B$5:$AP$53,MATCH(Kulturmodeller!$D691,'Data - CO2'!$A$5:$A$53,0),BN$20)*X691*$B684)</f>
        <v>0</v>
      </c>
      <c r="BO691" s="3" cm="1">
        <f t="array" ref="BO691">IF($D691="","",INDEX('Data - CO2'!$B$5:$AP$53,MATCH(Kulturmodeller!$D691,'Data - CO2'!$A$5:$A$53,0),BO$20)*Y691*$B684)</f>
        <v>0</v>
      </c>
      <c r="BP691" s="3" cm="1">
        <f t="array" ref="BP691">IF($D691="","",INDEX('Data - CO2'!$B$5:$AP$53,MATCH(Kulturmodeller!$D691,'Data - CO2'!$A$5:$A$53,0),BP$20)*Z691*$B684)</f>
        <v>0</v>
      </c>
      <c r="BQ691" s="3" cm="1">
        <f t="array" ref="BQ691">IF($D691="","",INDEX('Data - CO2'!$B$5:$AP$53,MATCH(Kulturmodeller!$D691,'Data - CO2'!$A$5:$A$53,0),BQ$20)*AA691*$B684)</f>
        <v>0</v>
      </c>
      <c r="BR691" s="3" cm="1">
        <f t="array" ref="BR691">IF($D691="","",INDEX('Data - CO2'!$B$5:$AP$53,MATCH(Kulturmodeller!$D691,'Data - CO2'!$A$5:$A$53,0),BR$20)*AB691*$B684)</f>
        <v>0</v>
      </c>
      <c r="BS691" s="3" cm="1">
        <f t="array" ref="BS691">IF($D691="","",INDEX('Data - CO2'!$B$5:$AP$53,MATCH(Kulturmodeller!$D691,'Data - CO2'!$A$5:$A$53,0),BS$20)*AC691*$B684)</f>
        <v>0</v>
      </c>
      <c r="BT691" s="3" cm="1">
        <f t="array" ref="BT691">IF($D691="","",INDEX('Data - CO2'!$B$5:$AP$53,MATCH(Kulturmodeller!$D691,'Data - CO2'!$A$5:$A$53,0),BT$20)*AD691*$B684)</f>
        <v>0</v>
      </c>
      <c r="BU691" s="3" cm="1">
        <f t="array" ref="BU691">IF($D691="","",INDEX('Data - CO2'!$B$5:$AP$53,MATCH(Kulturmodeller!$D691,'Data - CO2'!$A$5:$A$53,0),BU$20)*AE691*$B684)</f>
        <v>0</v>
      </c>
      <c r="BV691" s="3" cm="1">
        <f t="array" ref="BV691">IF($D691="","",INDEX('Data - CO2'!$B$5:$AP$53,MATCH(Kulturmodeller!$D691,'Data - CO2'!$A$5:$A$53,0),BV$20)*AF691*$B684)</f>
        <v>0</v>
      </c>
      <c r="BW691" s="3" cm="1">
        <f t="array" ref="BW691">IF($D691="","",INDEX('Data - CO2'!$B$5:$AP$53,MATCH(Kulturmodeller!$D691,'Data - CO2'!$A$5:$A$53,0),BW$20)*AG691*$B684)</f>
        <v>0</v>
      </c>
      <c r="BX691" s="3" cm="1">
        <f t="array" ref="BX691">IF($D691="","",INDEX('Data - CO2'!$B$5:$AP$53,MATCH(Kulturmodeller!$D691,'Data - CO2'!$A$5:$A$53,0),BX$20)*AH691*$B684)</f>
        <v>0</v>
      </c>
      <c r="BY691" s="3" cm="1">
        <f t="array" ref="BY691">IF($D691="","",INDEX('Data - CO2'!$B$5:$AP$53,MATCH(Kulturmodeller!$D691,'Data - CO2'!$A$5:$A$53,0),BY$20)*AI691*$B684)</f>
        <v>0</v>
      </c>
      <c r="BZ691" s="3" cm="1">
        <f t="array" ref="BZ691">IF($D691="","",INDEX('Data - CO2'!$B$5:$AP$53,MATCH(Kulturmodeller!$D691,'Data - CO2'!$A$5:$A$53,0),BZ$20)*AJ691*$B684)</f>
        <v>0</v>
      </c>
      <c r="CA691" s="3" cm="1">
        <f t="array" ref="CA691">IF($D691="","",INDEX('Data - CO2'!$B$5:$AP$53,MATCH(Kulturmodeller!$D691,'Data - CO2'!$A$5:$A$53,0),CA$20)*AK691*$B684)</f>
        <v>0</v>
      </c>
      <c r="CB691" s="3" cm="1">
        <f t="array" ref="CB691">IF($D691="","",INDEX('Data - CO2'!$B$5:$AP$53,MATCH(Kulturmodeller!$D691,'Data - CO2'!$A$5:$A$53,0),CB$20)*AL691*$B684)</f>
        <v>0</v>
      </c>
      <c r="CC691" s="3" cm="1">
        <f t="array" ref="CC691">IF($D691="","",INDEX('Data - CO2'!$B$5:$AP$53,MATCH(Kulturmodeller!$D691,'Data - CO2'!$A$5:$A$53,0),CC$20)*AM691*$B684)</f>
        <v>0</v>
      </c>
      <c r="CD691" s="3" cm="1">
        <f t="array" ref="CD691">IF($D691="","",INDEX('Data - CO2'!$B$5:$AP$53,MATCH(Kulturmodeller!$D691,'Data - CO2'!$A$5:$A$53,0),CD$20)*AN691*$B684)</f>
        <v>0</v>
      </c>
      <c r="CE691" s="3" cm="1">
        <f t="array" ref="CE691">IF($D691="","",INDEX('Data - CO2'!$B$5:$AP$53,MATCH(Kulturmodeller!$D691,'Data - CO2'!$A$5:$A$53,0),CE$20)*AO691*$B684)</f>
        <v>0</v>
      </c>
      <c r="CF691" s="3" cm="1">
        <f t="array" ref="CF691">IF($D691="","",INDEX('Data - CO2'!$B$5:$AP$53,MATCH(Kulturmodeller!$D691,'Data - CO2'!$A$5:$A$53,0),CF$20)*AP691*$B684)</f>
        <v>0</v>
      </c>
      <c r="CG691" s="3" cm="1">
        <f t="array" ref="CG691">IF($D691="","",INDEX('Data - CO2'!$B$5:$AP$53,MATCH(Kulturmodeller!$D691,'Data - CO2'!$A$5:$A$53,0),CG$20)*AQ691*$B684)</f>
        <v>0</v>
      </c>
      <c r="CH691" s="3" cm="1">
        <f t="array" ref="CH691">IF($D691="","",INDEX('Data - CO2'!$B$5:$AP$53,MATCH(Kulturmodeller!$D691,'Data - CO2'!$A$5:$A$53,0),CH$20)*AR691*$B684)</f>
        <v>0</v>
      </c>
      <c r="CI691" s="13" cm="1">
        <f t="array" ref="CI691">IF($D691="","",INDEX('Data - CO2'!$B$5:$AP$53,MATCH(Kulturmodeller!$D691,'Data - CO2'!$A$5:$A$53,0),CI$20)*AS691*$B684)</f>
        <v>0</v>
      </c>
    </row>
    <row r="692" spans="1:87" x14ac:dyDescent="0.3">
      <c r="A692" s="33"/>
      <c r="B692" s="33"/>
      <c r="C692" s="33"/>
      <c r="D692" s="10"/>
      <c r="E692" s="479">
        <f>SUM(E685:E691)</f>
        <v>1</v>
      </c>
      <c r="F692" s="108">
        <f>SUM(F685:F691)</f>
        <v>1</v>
      </c>
      <c r="G692" s="109">
        <f>SUM(G685:G691)</f>
        <v>1</v>
      </c>
      <c r="H692" s="109">
        <f t="shared" ref="H692:AS692" si="11710">SUM(H685:H691)</f>
        <v>1</v>
      </c>
      <c r="I692" s="109">
        <f t="shared" si="11710"/>
        <v>0.99999999999999989</v>
      </c>
      <c r="J692" s="109">
        <f t="shared" si="11710"/>
        <v>1</v>
      </c>
      <c r="K692" s="109">
        <f t="shared" si="11710"/>
        <v>1</v>
      </c>
      <c r="L692" s="109">
        <f t="shared" si="11710"/>
        <v>1</v>
      </c>
      <c r="M692" s="109">
        <f t="shared" si="11710"/>
        <v>1</v>
      </c>
      <c r="N692" s="109">
        <f t="shared" si="11710"/>
        <v>1</v>
      </c>
      <c r="O692" s="109">
        <f t="shared" si="11710"/>
        <v>1</v>
      </c>
      <c r="P692" s="109">
        <f t="shared" si="11710"/>
        <v>1</v>
      </c>
      <c r="Q692" s="109">
        <f t="shared" si="11710"/>
        <v>1</v>
      </c>
      <c r="R692" s="109">
        <f t="shared" si="11710"/>
        <v>1</v>
      </c>
      <c r="S692" s="109">
        <f t="shared" si="11710"/>
        <v>1</v>
      </c>
      <c r="T692" s="109">
        <f t="shared" si="11710"/>
        <v>1</v>
      </c>
      <c r="U692" s="109">
        <f t="shared" si="11710"/>
        <v>1</v>
      </c>
      <c r="V692" s="109">
        <f t="shared" si="11710"/>
        <v>1</v>
      </c>
      <c r="W692" s="109">
        <f t="shared" si="11710"/>
        <v>1</v>
      </c>
      <c r="X692" s="109">
        <f t="shared" si="11710"/>
        <v>1</v>
      </c>
      <c r="Y692" s="109">
        <f t="shared" si="11710"/>
        <v>1</v>
      </c>
      <c r="Z692" s="109">
        <f t="shared" si="11710"/>
        <v>1</v>
      </c>
      <c r="AA692" s="109">
        <f t="shared" si="11710"/>
        <v>1</v>
      </c>
      <c r="AB692" s="109">
        <f t="shared" si="11710"/>
        <v>1</v>
      </c>
      <c r="AC692" s="109">
        <f t="shared" si="11710"/>
        <v>1</v>
      </c>
      <c r="AD692" s="109">
        <f t="shared" si="11710"/>
        <v>1</v>
      </c>
      <c r="AE692" s="109">
        <f t="shared" si="11710"/>
        <v>1</v>
      </c>
      <c r="AF692" s="109">
        <f t="shared" si="11710"/>
        <v>1</v>
      </c>
      <c r="AG692" s="109">
        <f t="shared" si="11710"/>
        <v>1</v>
      </c>
      <c r="AH692" s="109">
        <f t="shared" si="11710"/>
        <v>1</v>
      </c>
      <c r="AI692" s="109">
        <f t="shared" si="11710"/>
        <v>1</v>
      </c>
      <c r="AJ692" s="109">
        <f t="shared" si="11710"/>
        <v>1</v>
      </c>
      <c r="AK692" s="109">
        <f t="shared" si="11710"/>
        <v>1</v>
      </c>
      <c r="AL692" s="109">
        <f t="shared" si="11710"/>
        <v>1</v>
      </c>
      <c r="AM692" s="109">
        <f t="shared" si="11710"/>
        <v>1</v>
      </c>
      <c r="AN692" s="109">
        <f t="shared" si="11710"/>
        <v>1</v>
      </c>
      <c r="AO692" s="109">
        <f t="shared" si="11710"/>
        <v>1</v>
      </c>
      <c r="AP692" s="109">
        <f t="shared" si="11710"/>
        <v>1</v>
      </c>
      <c r="AQ692" s="109">
        <f t="shared" si="11710"/>
        <v>1</v>
      </c>
      <c r="AR692" s="109">
        <f t="shared" si="11710"/>
        <v>1</v>
      </c>
      <c r="AS692" s="110">
        <f t="shared" si="11710"/>
        <v>1</v>
      </c>
      <c r="AU692" s="111">
        <f>SUM(AU685:AU691)</f>
        <v>0</v>
      </c>
      <c r="AV692" s="112">
        <f t="shared" ref="AV692:CI692" si="11711">SUM(AV685:AV691)</f>
        <v>7.0254002074114146</v>
      </c>
      <c r="AW692" s="112">
        <f t="shared" si="11711"/>
        <v>42.626603812367385</v>
      </c>
      <c r="AX692" s="112">
        <f t="shared" si="11711"/>
        <v>85.676561442667392</v>
      </c>
      <c r="AY692" s="112">
        <f t="shared" si="11711"/>
        <v>147.80702916913015</v>
      </c>
      <c r="AZ692" s="112">
        <f t="shared" si="11711"/>
        <v>217.32708764498113</v>
      </c>
      <c r="BA692" s="112">
        <f t="shared" si="11711"/>
        <v>247.56557496528734</v>
      </c>
      <c r="BB692" s="112">
        <f t="shared" si="11711"/>
        <v>293.86848483539501</v>
      </c>
      <c r="BC692" s="112">
        <f t="shared" si="11711"/>
        <v>333.7467041614579</v>
      </c>
      <c r="BD692" s="112">
        <f t="shared" si="11711"/>
        <v>374.26885150003744</v>
      </c>
      <c r="BE692" s="112">
        <f t="shared" si="11711"/>
        <v>417.30205326747802</v>
      </c>
      <c r="BF692" s="112">
        <f t="shared" si="11711"/>
        <v>460.71694345820254</v>
      </c>
      <c r="BG692" s="112">
        <f t="shared" si="11711"/>
        <v>504.18876241377791</v>
      </c>
      <c r="BH692" s="112">
        <f t="shared" si="11711"/>
        <v>539.70434952311348</v>
      </c>
      <c r="BI692" s="112">
        <f t="shared" si="11711"/>
        <v>563.40522312271514</v>
      </c>
      <c r="BJ692" s="112">
        <f t="shared" si="11711"/>
        <v>428.45854545741389</v>
      </c>
      <c r="BK692" s="112">
        <f t="shared" si="11711"/>
        <v>458.44769495131879</v>
      </c>
      <c r="BL692" s="112">
        <f t="shared" si="11711"/>
        <v>94.187367463160271</v>
      </c>
      <c r="BM692" s="112">
        <f t="shared" si="11711"/>
        <v>148.36531679151321</v>
      </c>
      <c r="BN692" s="112">
        <f t="shared" si="11711"/>
        <v>208.91120561451334</v>
      </c>
      <c r="BO692" s="112">
        <f t="shared" si="11711"/>
        <v>253.66397071950033</v>
      </c>
      <c r="BP692" s="112">
        <f t="shared" si="11711"/>
        <v>292.13137719801506</v>
      </c>
      <c r="BQ692" s="112">
        <f t="shared" si="11711"/>
        <v>311.84732968323272</v>
      </c>
      <c r="BR692" s="112">
        <f t="shared" si="11711"/>
        <v>349.47678083598566</v>
      </c>
      <c r="BS692" s="112">
        <f t="shared" si="11711"/>
        <v>381.23892481054855</v>
      </c>
      <c r="BT692" s="112">
        <f t="shared" si="11711"/>
        <v>416.04690222099572</v>
      </c>
      <c r="BU692" s="112">
        <f t="shared" si="11711"/>
        <v>456.50843876705949</v>
      </c>
      <c r="BV692" s="112">
        <f t="shared" si="11711"/>
        <v>425.45305109172398</v>
      </c>
      <c r="BW692" s="112">
        <f t="shared" si="11711"/>
        <v>465.84954140605447</v>
      </c>
      <c r="BX692" s="112">
        <f t="shared" si="11711"/>
        <v>340.7322256570132</v>
      </c>
      <c r="BY692" s="112">
        <f t="shared" si="11711"/>
        <v>371.68001392196868</v>
      </c>
      <c r="BZ692" s="112">
        <f t="shared" si="11711"/>
        <v>415.18341647023664</v>
      </c>
      <c r="CA692" s="112">
        <f t="shared" si="11711"/>
        <v>471.7143016411618</v>
      </c>
      <c r="CB692" s="112">
        <f t="shared" si="11711"/>
        <v>129.53038030294741</v>
      </c>
      <c r="CC692" s="112">
        <f t="shared" si="11711"/>
        <v>169.30226325080767</v>
      </c>
      <c r="CD692" s="112">
        <f t="shared" si="11711"/>
        <v>207.47046215300134</v>
      </c>
      <c r="CE692" s="112">
        <f t="shared" si="11711"/>
        <v>252.64343577427451</v>
      </c>
      <c r="CF692" s="112">
        <f t="shared" si="11711"/>
        <v>289.86378798398692</v>
      </c>
      <c r="CG692" s="112">
        <f t="shared" si="11711"/>
        <v>305.03560186059684</v>
      </c>
      <c r="CH692" s="112">
        <f t="shared" si="11711"/>
        <v>340.68205097283669</v>
      </c>
      <c r="CI692" s="113">
        <f t="shared" si="11711"/>
        <v>373.29240260436035</v>
      </c>
    </row>
    <row r="693" spans="1:87" x14ac:dyDescent="0.3">
      <c r="A693" s="7" t="s">
        <v>86</v>
      </c>
      <c r="B693" s="7"/>
      <c r="C693" s="131"/>
      <c r="D693" s="131"/>
      <c r="E693" s="126"/>
      <c r="F693" s="39">
        <f>E693</f>
        <v>0</v>
      </c>
      <c r="G693" s="40">
        <f t="shared" ref="G693:G694" si="11712">F693</f>
        <v>0</v>
      </c>
      <c r="H693" s="40">
        <f t="shared" ref="H693:H694" si="11713">G693</f>
        <v>0</v>
      </c>
      <c r="I693" s="40">
        <f t="shared" ref="I693:I694" si="11714">H693</f>
        <v>0</v>
      </c>
      <c r="J693" s="40">
        <f t="shared" ref="J693:J694" si="11715">I693</f>
        <v>0</v>
      </c>
      <c r="K693" s="40">
        <f t="shared" ref="K693:K694" si="11716">J693</f>
        <v>0</v>
      </c>
      <c r="L693" s="40">
        <f t="shared" ref="L693:L694" si="11717">K693</f>
        <v>0</v>
      </c>
      <c r="M693" s="40">
        <f t="shared" ref="M693:M694" si="11718">L693</f>
        <v>0</v>
      </c>
      <c r="N693" s="40">
        <f t="shared" ref="N693:N694" si="11719">M693</f>
        <v>0</v>
      </c>
      <c r="O693" s="40">
        <f t="shared" ref="O693:O694" si="11720">N693</f>
        <v>0</v>
      </c>
      <c r="P693" s="40">
        <f t="shared" ref="P693:P694" si="11721">O693</f>
        <v>0</v>
      </c>
      <c r="Q693" s="40">
        <f t="shared" ref="Q693:Q694" si="11722">P693</f>
        <v>0</v>
      </c>
      <c r="R693" s="40">
        <f t="shared" ref="R693:R694" si="11723">Q693</f>
        <v>0</v>
      </c>
      <c r="S693" s="40">
        <f t="shared" ref="S693:S694" si="11724">R693</f>
        <v>0</v>
      </c>
      <c r="T693" s="40">
        <f t="shared" ref="T693:T694" si="11725">S693</f>
        <v>0</v>
      </c>
      <c r="U693" s="40">
        <f t="shared" ref="U693:U694" si="11726">T693</f>
        <v>0</v>
      </c>
      <c r="V693" s="40">
        <f t="shared" ref="V693:V694" si="11727">U693</f>
        <v>0</v>
      </c>
      <c r="W693" s="40">
        <f t="shared" ref="W693:W694" si="11728">V693</f>
        <v>0</v>
      </c>
      <c r="X693" s="40">
        <f t="shared" ref="X693:X694" si="11729">W693</f>
        <v>0</v>
      </c>
      <c r="Y693" s="40">
        <f t="shared" ref="Y693:Y694" si="11730">X693</f>
        <v>0</v>
      </c>
      <c r="Z693" s="40">
        <f t="shared" ref="Z693:Z694" si="11731">Y693</f>
        <v>0</v>
      </c>
      <c r="AA693" s="40">
        <f t="shared" ref="AA693:AA694" si="11732">Z693</f>
        <v>0</v>
      </c>
      <c r="AB693" s="40">
        <f t="shared" ref="AB693:AB694" si="11733">AA693</f>
        <v>0</v>
      </c>
      <c r="AC693" s="40">
        <f t="shared" ref="AC693:AC694" si="11734">AB693</f>
        <v>0</v>
      </c>
      <c r="AD693" s="40">
        <f t="shared" ref="AD693:AD694" si="11735">AC693</f>
        <v>0</v>
      </c>
      <c r="AE693" s="40">
        <f t="shared" ref="AE693:AE694" si="11736">AD693</f>
        <v>0</v>
      </c>
      <c r="AF693" s="40">
        <f t="shared" ref="AF693:AF694" si="11737">AE693</f>
        <v>0</v>
      </c>
      <c r="AG693" s="40">
        <f t="shared" ref="AG693:AG694" si="11738">AF693</f>
        <v>0</v>
      </c>
      <c r="AH693" s="40">
        <f t="shared" ref="AH693:AH694" si="11739">AG693</f>
        <v>0</v>
      </c>
      <c r="AI693" s="40">
        <f t="shared" ref="AI693:AI694" si="11740">AH693</f>
        <v>0</v>
      </c>
      <c r="AJ693" s="40">
        <f t="shared" ref="AJ693:AJ694" si="11741">AI693</f>
        <v>0</v>
      </c>
      <c r="AK693" s="40">
        <f t="shared" ref="AK693:AK694" si="11742">AJ693</f>
        <v>0</v>
      </c>
      <c r="AL693" s="40">
        <f t="shared" ref="AL693:AL694" si="11743">AK693</f>
        <v>0</v>
      </c>
      <c r="AM693" s="40">
        <f t="shared" ref="AM693:AM694" si="11744">AL693</f>
        <v>0</v>
      </c>
      <c r="AN693" s="40">
        <f t="shared" ref="AN693:AN694" si="11745">AM693</f>
        <v>0</v>
      </c>
      <c r="AO693" s="40">
        <f t="shared" ref="AO693:AO694" si="11746">AN693</f>
        <v>0</v>
      </c>
      <c r="AP693" s="40">
        <f t="shared" ref="AP693:AP694" si="11747">AO693</f>
        <v>0</v>
      </c>
      <c r="AQ693" s="40">
        <f t="shared" ref="AQ693:AQ694" si="11748">AP693</f>
        <v>0</v>
      </c>
      <c r="AR693" s="40">
        <f t="shared" ref="AR693:AR694" si="11749">AQ693</f>
        <v>0</v>
      </c>
      <c r="AS693" s="41">
        <f t="shared" ref="AS693:AS694" si="11750">AR693</f>
        <v>0</v>
      </c>
      <c r="AU693" s="10" t="str" cm="1">
        <f t="array" ref="AU693">IF($D693="","",INDEX('Data - CO2'!$B$5:$AP$53,MATCH(Kulturmodeller!$D693,'Data - CO2'!$A$5:$A$53,0),AU$20)*E693)</f>
        <v/>
      </c>
      <c r="AV693" t="str" cm="1">
        <f t="array" ref="AV693">IF($D693="","",INDEX('Data - CO2'!$B$5:$AP$53,MATCH(Kulturmodeller!$D693,'Data - CO2'!$A$5:$A$53,0),AV$20)*F693)</f>
        <v/>
      </c>
      <c r="AW693" t="str" cm="1">
        <f t="array" ref="AW693">IF($D693="","",INDEX('Data - CO2'!$B$5:$AP$53,MATCH(Kulturmodeller!$D693,'Data - CO2'!$A$5:$A$53,0),AW$20)*G693)</f>
        <v/>
      </c>
      <c r="AX693" t="str" cm="1">
        <f t="array" ref="AX693">IF($D693="","",INDEX('Data - CO2'!$B$5:$AP$53,MATCH(Kulturmodeller!$D693,'Data - CO2'!$A$5:$A$53,0),AX$20)*H693)</f>
        <v/>
      </c>
      <c r="AY693" t="str" cm="1">
        <f t="array" ref="AY693">IF($D693="","",INDEX('Data - CO2'!$B$5:$AP$53,MATCH(Kulturmodeller!$D693,'Data - CO2'!$A$5:$A$53,0),AY$20)*I693)</f>
        <v/>
      </c>
      <c r="AZ693" t="str" cm="1">
        <f t="array" ref="AZ693">IF($D693="","",INDEX('Data - CO2'!$B$5:$AP$53,MATCH(Kulturmodeller!$D693,'Data - CO2'!$A$5:$A$53,0),AZ$20)*J693)</f>
        <v/>
      </c>
      <c r="BA693" t="str" cm="1">
        <f t="array" ref="BA693">IF($D693="","",INDEX('Data - CO2'!$B$5:$AP$53,MATCH(Kulturmodeller!$D693,'Data - CO2'!$A$5:$A$53,0),BA$20)*K693)</f>
        <v/>
      </c>
      <c r="BB693" t="str" cm="1">
        <f t="array" ref="BB693">IF($D693="","",INDEX('Data - CO2'!$B$5:$AP$53,MATCH(Kulturmodeller!$D693,'Data - CO2'!$A$5:$A$53,0),BB$20)*L693)</f>
        <v/>
      </c>
      <c r="BC693" t="str" cm="1">
        <f t="array" ref="BC693">IF($D693="","",INDEX('Data - CO2'!$B$5:$AP$53,MATCH(Kulturmodeller!$D693,'Data - CO2'!$A$5:$A$53,0),BC$20)*M693)</f>
        <v/>
      </c>
      <c r="BD693" t="str" cm="1">
        <f t="array" ref="BD693">IF($D693="","",INDEX('Data - CO2'!$B$5:$AP$53,MATCH(Kulturmodeller!$D693,'Data - CO2'!$A$5:$A$53,0),BD$20)*N693)</f>
        <v/>
      </c>
      <c r="BE693" t="str" cm="1">
        <f t="array" ref="BE693">IF($D693="","",INDEX('Data - CO2'!$B$5:$AP$53,MATCH(Kulturmodeller!$D693,'Data - CO2'!$A$5:$A$53,0),BE$20)*O693)</f>
        <v/>
      </c>
      <c r="BF693" t="str" cm="1">
        <f t="array" ref="BF693">IF($D693="","",INDEX('Data - CO2'!$B$5:$AP$53,MATCH(Kulturmodeller!$D693,'Data - CO2'!$A$5:$A$53,0),BF$20)*P693)</f>
        <v/>
      </c>
      <c r="BG693" t="str" cm="1">
        <f t="array" ref="BG693">IF($D693="","",INDEX('Data - CO2'!$B$5:$AP$53,MATCH(Kulturmodeller!$D693,'Data - CO2'!$A$5:$A$53,0),BG$20)*Q693)</f>
        <v/>
      </c>
      <c r="BH693" t="str" cm="1">
        <f t="array" ref="BH693">IF($D693="","",INDEX('Data - CO2'!$B$5:$AP$53,MATCH(Kulturmodeller!$D693,'Data - CO2'!$A$5:$A$53,0),BH$20)*R693)</f>
        <v/>
      </c>
      <c r="BI693" t="str" cm="1">
        <f t="array" ref="BI693">IF($D693="","",INDEX('Data - CO2'!$B$5:$AP$53,MATCH(Kulturmodeller!$D693,'Data - CO2'!$A$5:$A$53,0),BI$20)*S693)</f>
        <v/>
      </c>
      <c r="BJ693" t="str" cm="1">
        <f t="array" ref="BJ693">IF($D693="","",INDEX('Data - CO2'!$B$5:$AP$53,MATCH(Kulturmodeller!$D693,'Data - CO2'!$A$5:$A$53,0),BJ$20)*T693)</f>
        <v/>
      </c>
      <c r="BK693" t="str" cm="1">
        <f t="array" ref="BK693">IF($D693="","",INDEX('Data - CO2'!$B$5:$AP$53,MATCH(Kulturmodeller!$D693,'Data - CO2'!$A$5:$A$53,0),BK$20)*U693)</f>
        <v/>
      </c>
      <c r="BL693" t="str" cm="1">
        <f t="array" ref="BL693">IF($D693="","",INDEX('Data - CO2'!$B$5:$AP$53,MATCH(Kulturmodeller!$D693,'Data - CO2'!$A$5:$A$53,0),BL$20)*V693)</f>
        <v/>
      </c>
      <c r="BM693" t="str" cm="1">
        <f t="array" ref="BM693">IF($D693="","",INDEX('Data - CO2'!$B$5:$AP$53,MATCH(Kulturmodeller!$D693,'Data - CO2'!$A$5:$A$53,0),BM$20)*W693)</f>
        <v/>
      </c>
      <c r="BN693" t="str" cm="1">
        <f t="array" ref="BN693">IF($D693="","",INDEX('Data - CO2'!$B$5:$AP$53,MATCH(Kulturmodeller!$D693,'Data - CO2'!$A$5:$A$53,0),BN$20)*X693)</f>
        <v/>
      </c>
      <c r="BO693" t="str" cm="1">
        <f t="array" ref="BO693">IF($D693="","",INDEX('Data - CO2'!$B$5:$AP$53,MATCH(Kulturmodeller!$D693,'Data - CO2'!$A$5:$A$53,0),BO$20)*Y693)</f>
        <v/>
      </c>
      <c r="BP693" t="str" cm="1">
        <f t="array" ref="BP693">IF($D693="","",INDEX('Data - CO2'!$B$5:$AP$53,MATCH(Kulturmodeller!$D693,'Data - CO2'!$A$5:$A$53,0),BP$20)*Z693)</f>
        <v/>
      </c>
      <c r="BQ693" t="str" cm="1">
        <f t="array" ref="BQ693">IF($D693="","",INDEX('Data - CO2'!$B$5:$AP$53,MATCH(Kulturmodeller!$D693,'Data - CO2'!$A$5:$A$53,0),BQ$20)*AA693)</f>
        <v/>
      </c>
      <c r="BR693" t="str" cm="1">
        <f t="array" ref="BR693">IF($D693="","",INDEX('Data - CO2'!$B$5:$AP$53,MATCH(Kulturmodeller!$D693,'Data - CO2'!$A$5:$A$53,0),BR$20)*AB693)</f>
        <v/>
      </c>
      <c r="BS693" t="str" cm="1">
        <f t="array" ref="BS693">IF($D693="","",INDEX('Data - CO2'!$B$5:$AP$53,MATCH(Kulturmodeller!$D693,'Data - CO2'!$A$5:$A$53,0),BS$20)*AC693)</f>
        <v/>
      </c>
      <c r="BT693" t="str" cm="1">
        <f t="array" ref="BT693">IF($D693="","",INDEX('Data - CO2'!$B$5:$AP$53,MATCH(Kulturmodeller!$D693,'Data - CO2'!$A$5:$A$53,0),BT$20)*AD693)</f>
        <v/>
      </c>
      <c r="BU693" t="str" cm="1">
        <f t="array" ref="BU693">IF($D693="","",INDEX('Data - CO2'!$B$5:$AP$53,MATCH(Kulturmodeller!$D693,'Data - CO2'!$A$5:$A$53,0),BU$20)*AE693)</f>
        <v/>
      </c>
      <c r="BV693" t="str" cm="1">
        <f t="array" ref="BV693">IF($D693="","",INDEX('Data - CO2'!$B$5:$AP$53,MATCH(Kulturmodeller!$D693,'Data - CO2'!$A$5:$A$53,0),BV$20)*AF693)</f>
        <v/>
      </c>
      <c r="BW693" t="str" cm="1">
        <f t="array" ref="BW693">IF($D693="","",INDEX('Data - CO2'!$B$5:$AP$53,MATCH(Kulturmodeller!$D693,'Data - CO2'!$A$5:$A$53,0),BW$20)*AG693)</f>
        <v/>
      </c>
      <c r="BX693" t="str" cm="1">
        <f t="array" ref="BX693">IF($D693="","",INDEX('Data - CO2'!$B$5:$AP$53,MATCH(Kulturmodeller!$D693,'Data - CO2'!$A$5:$A$53,0),BX$20)*AH693)</f>
        <v/>
      </c>
      <c r="BY693" t="str" cm="1">
        <f t="array" ref="BY693">IF($D693="","",INDEX('Data - CO2'!$B$5:$AP$53,MATCH(Kulturmodeller!$D693,'Data - CO2'!$A$5:$A$53,0),BY$20)*AI693)</f>
        <v/>
      </c>
      <c r="BZ693" t="str" cm="1">
        <f t="array" ref="BZ693">IF($D693="","",INDEX('Data - CO2'!$B$5:$AP$53,MATCH(Kulturmodeller!$D693,'Data - CO2'!$A$5:$A$53,0),BZ$20)*AJ693)</f>
        <v/>
      </c>
      <c r="CA693" t="str" cm="1">
        <f t="array" ref="CA693">IF($D693="","",INDEX('Data - CO2'!$B$5:$AP$53,MATCH(Kulturmodeller!$D693,'Data - CO2'!$A$5:$A$53,0),CA$20)*AK693)</f>
        <v/>
      </c>
      <c r="CB693" t="str" cm="1">
        <f t="array" ref="CB693">IF($D693="","",INDEX('Data - CO2'!$B$5:$AP$53,MATCH(Kulturmodeller!$D693,'Data - CO2'!$A$5:$A$53,0),CB$20)*AL693)</f>
        <v/>
      </c>
      <c r="CC693" t="str" cm="1">
        <f t="array" ref="CC693">IF($D693="","",INDEX('Data - CO2'!$B$5:$AP$53,MATCH(Kulturmodeller!$D693,'Data - CO2'!$A$5:$A$53,0),CC$20)*AM693)</f>
        <v/>
      </c>
      <c r="CD693" t="str" cm="1">
        <f t="array" ref="CD693">IF($D693="","",INDEX('Data - CO2'!$B$5:$AP$53,MATCH(Kulturmodeller!$D693,'Data - CO2'!$A$5:$A$53,0),CD$20)*AN693)</f>
        <v/>
      </c>
      <c r="CE693" t="str" cm="1">
        <f t="array" ref="CE693">IF($D693="","",INDEX('Data - CO2'!$B$5:$AP$53,MATCH(Kulturmodeller!$D693,'Data - CO2'!$A$5:$A$53,0),CE$20)*AO693)</f>
        <v/>
      </c>
      <c r="CF693" t="str" cm="1">
        <f t="array" ref="CF693">IF($D693="","",INDEX('Data - CO2'!$B$5:$AP$53,MATCH(Kulturmodeller!$D693,'Data - CO2'!$A$5:$A$53,0),CF$20)*AP693)</f>
        <v/>
      </c>
      <c r="CG693" t="str" cm="1">
        <f t="array" ref="CG693">IF($D693="","",INDEX('Data - CO2'!$B$5:$AP$53,MATCH(Kulturmodeller!$D693,'Data - CO2'!$A$5:$A$53,0),CG$20)*AQ693)</f>
        <v/>
      </c>
      <c r="CH693" t="str" cm="1">
        <f t="array" ref="CH693">IF($D693="","",INDEX('Data - CO2'!$B$5:$AP$53,MATCH(Kulturmodeller!$D693,'Data - CO2'!$A$5:$A$53,0),CH$20)*AR693)</f>
        <v/>
      </c>
      <c r="CI693" s="11" t="str" cm="1">
        <f t="array" ref="CI693">IF($D693="","",INDEX('Data - CO2'!$B$5:$AP$53,MATCH(Kulturmodeller!$D693,'Data - CO2'!$A$5:$A$53,0),CI$20)*AS693)</f>
        <v/>
      </c>
    </row>
    <row r="694" spans="1:87" x14ac:dyDescent="0.3">
      <c r="A694" s="12" t="s">
        <v>87</v>
      </c>
      <c r="B694" s="12"/>
      <c r="C694" s="129"/>
      <c r="D694" s="129"/>
      <c r="E694" s="127"/>
      <c r="F694" s="45">
        <f>E694</f>
        <v>0</v>
      </c>
      <c r="G694" s="46">
        <f t="shared" si="11712"/>
        <v>0</v>
      </c>
      <c r="H694" s="46">
        <f t="shared" si="11713"/>
        <v>0</v>
      </c>
      <c r="I694" s="46">
        <f t="shared" si="11714"/>
        <v>0</v>
      </c>
      <c r="J694" s="46">
        <f t="shared" si="11715"/>
        <v>0</v>
      </c>
      <c r="K694" s="46">
        <f t="shared" si="11716"/>
        <v>0</v>
      </c>
      <c r="L694" s="46">
        <f t="shared" si="11717"/>
        <v>0</v>
      </c>
      <c r="M694" s="46">
        <f t="shared" si="11718"/>
        <v>0</v>
      </c>
      <c r="N694" s="46">
        <f t="shared" si="11719"/>
        <v>0</v>
      </c>
      <c r="O694" s="46">
        <f t="shared" si="11720"/>
        <v>0</v>
      </c>
      <c r="P694" s="46">
        <f t="shared" si="11721"/>
        <v>0</v>
      </c>
      <c r="Q694" s="46">
        <f t="shared" si="11722"/>
        <v>0</v>
      </c>
      <c r="R694" s="46">
        <f t="shared" si="11723"/>
        <v>0</v>
      </c>
      <c r="S694" s="46">
        <f t="shared" si="11724"/>
        <v>0</v>
      </c>
      <c r="T694" s="46">
        <f t="shared" si="11725"/>
        <v>0</v>
      </c>
      <c r="U694" s="46">
        <f t="shared" si="11726"/>
        <v>0</v>
      </c>
      <c r="V694" s="46">
        <f t="shared" si="11727"/>
        <v>0</v>
      </c>
      <c r="W694" s="46">
        <f t="shared" si="11728"/>
        <v>0</v>
      </c>
      <c r="X694" s="46">
        <f t="shared" si="11729"/>
        <v>0</v>
      </c>
      <c r="Y694" s="46">
        <f t="shared" si="11730"/>
        <v>0</v>
      </c>
      <c r="Z694" s="46">
        <f t="shared" si="11731"/>
        <v>0</v>
      </c>
      <c r="AA694" s="46">
        <f t="shared" si="11732"/>
        <v>0</v>
      </c>
      <c r="AB694" s="46">
        <f t="shared" si="11733"/>
        <v>0</v>
      </c>
      <c r="AC694" s="46">
        <f t="shared" si="11734"/>
        <v>0</v>
      </c>
      <c r="AD694" s="46">
        <f t="shared" si="11735"/>
        <v>0</v>
      </c>
      <c r="AE694" s="46">
        <f t="shared" si="11736"/>
        <v>0</v>
      </c>
      <c r="AF694" s="46">
        <f t="shared" si="11737"/>
        <v>0</v>
      </c>
      <c r="AG694" s="46">
        <f t="shared" si="11738"/>
        <v>0</v>
      </c>
      <c r="AH694" s="46">
        <f t="shared" si="11739"/>
        <v>0</v>
      </c>
      <c r="AI694" s="46">
        <f t="shared" si="11740"/>
        <v>0</v>
      </c>
      <c r="AJ694" s="46">
        <f t="shared" si="11741"/>
        <v>0</v>
      </c>
      <c r="AK694" s="46">
        <f t="shared" si="11742"/>
        <v>0</v>
      </c>
      <c r="AL694" s="46">
        <f t="shared" si="11743"/>
        <v>0</v>
      </c>
      <c r="AM694" s="46">
        <f t="shared" si="11744"/>
        <v>0</v>
      </c>
      <c r="AN694" s="46">
        <f t="shared" si="11745"/>
        <v>0</v>
      </c>
      <c r="AO694" s="46">
        <f t="shared" si="11746"/>
        <v>0</v>
      </c>
      <c r="AP694" s="46">
        <f t="shared" si="11747"/>
        <v>0</v>
      </c>
      <c r="AQ694" s="46">
        <f t="shared" si="11748"/>
        <v>0</v>
      </c>
      <c r="AR694" s="46">
        <f t="shared" si="11749"/>
        <v>0</v>
      </c>
      <c r="AS694" s="47">
        <f t="shared" si="11750"/>
        <v>0</v>
      </c>
      <c r="AU694" s="10" t="str" cm="1">
        <f t="array" ref="AU694">IF($D694="","",INDEX('Data - CO2'!$B$5:$AP$53,MATCH(Kulturmodeller!$D694,'Data - CO2'!$A$5:$A$53,0),AU$20)*E694)</f>
        <v/>
      </c>
      <c r="AV694" t="str" cm="1">
        <f t="array" ref="AV694">IF($D694="","",INDEX('Data - CO2'!$B$5:$AP$53,MATCH(Kulturmodeller!$D694,'Data - CO2'!$A$5:$A$53,0),AV$20)*F694)</f>
        <v/>
      </c>
      <c r="AW694" t="str" cm="1">
        <f t="array" ref="AW694">IF($D694="","",INDEX('Data - CO2'!$B$5:$AP$53,MATCH(Kulturmodeller!$D694,'Data - CO2'!$A$5:$A$53,0),AW$20)*G694)</f>
        <v/>
      </c>
      <c r="AX694" t="str" cm="1">
        <f t="array" ref="AX694">IF($D694="","",INDEX('Data - CO2'!$B$5:$AP$53,MATCH(Kulturmodeller!$D694,'Data - CO2'!$A$5:$A$53,0),AX$20)*H694)</f>
        <v/>
      </c>
      <c r="AY694" t="str" cm="1">
        <f t="array" ref="AY694">IF($D694="","",INDEX('Data - CO2'!$B$5:$AP$53,MATCH(Kulturmodeller!$D694,'Data - CO2'!$A$5:$A$53,0),AY$20)*I694)</f>
        <v/>
      </c>
      <c r="AZ694" t="str" cm="1">
        <f t="array" ref="AZ694">IF($D694="","",INDEX('Data - CO2'!$B$5:$AP$53,MATCH(Kulturmodeller!$D694,'Data - CO2'!$A$5:$A$53,0),AZ$20)*J694)</f>
        <v/>
      </c>
      <c r="BA694" t="str" cm="1">
        <f t="array" ref="BA694">IF($D694="","",INDEX('Data - CO2'!$B$5:$AP$53,MATCH(Kulturmodeller!$D694,'Data - CO2'!$A$5:$A$53,0),BA$20)*K694)</f>
        <v/>
      </c>
      <c r="BB694" t="str" cm="1">
        <f t="array" ref="BB694">IF($D694="","",INDEX('Data - CO2'!$B$5:$AP$53,MATCH(Kulturmodeller!$D694,'Data - CO2'!$A$5:$A$53,0),BB$20)*L694)</f>
        <v/>
      </c>
      <c r="BC694" t="str" cm="1">
        <f t="array" ref="BC694">IF($D694="","",INDEX('Data - CO2'!$B$5:$AP$53,MATCH(Kulturmodeller!$D694,'Data - CO2'!$A$5:$A$53,0),BC$20)*M694)</f>
        <v/>
      </c>
      <c r="BD694" t="str" cm="1">
        <f t="array" ref="BD694">IF($D694="","",INDEX('Data - CO2'!$B$5:$AP$53,MATCH(Kulturmodeller!$D694,'Data - CO2'!$A$5:$A$53,0),BD$20)*N694)</f>
        <v/>
      </c>
      <c r="BE694" t="str" cm="1">
        <f t="array" ref="BE694">IF($D694="","",INDEX('Data - CO2'!$B$5:$AP$53,MATCH(Kulturmodeller!$D694,'Data - CO2'!$A$5:$A$53,0),BE$20)*O694)</f>
        <v/>
      </c>
      <c r="BF694" t="str" cm="1">
        <f t="array" ref="BF694">IF($D694="","",INDEX('Data - CO2'!$B$5:$AP$53,MATCH(Kulturmodeller!$D694,'Data - CO2'!$A$5:$A$53,0),BF$20)*P694)</f>
        <v/>
      </c>
      <c r="BG694" t="str" cm="1">
        <f t="array" ref="BG694">IF($D694="","",INDEX('Data - CO2'!$B$5:$AP$53,MATCH(Kulturmodeller!$D694,'Data - CO2'!$A$5:$A$53,0),BG$20)*Q694)</f>
        <v/>
      </c>
      <c r="BH694" t="str" cm="1">
        <f t="array" ref="BH694">IF($D694="","",INDEX('Data - CO2'!$B$5:$AP$53,MATCH(Kulturmodeller!$D694,'Data - CO2'!$A$5:$A$53,0),BH$20)*R694)</f>
        <v/>
      </c>
      <c r="BI694" t="str" cm="1">
        <f t="array" ref="BI694">IF($D694="","",INDEX('Data - CO2'!$B$5:$AP$53,MATCH(Kulturmodeller!$D694,'Data - CO2'!$A$5:$A$53,0),BI$20)*S694)</f>
        <v/>
      </c>
      <c r="BJ694" t="str" cm="1">
        <f t="array" ref="BJ694">IF($D694="","",INDEX('Data - CO2'!$B$5:$AP$53,MATCH(Kulturmodeller!$D694,'Data - CO2'!$A$5:$A$53,0),BJ$20)*T694)</f>
        <v/>
      </c>
      <c r="BK694" t="str" cm="1">
        <f t="array" ref="BK694">IF($D694="","",INDEX('Data - CO2'!$B$5:$AP$53,MATCH(Kulturmodeller!$D694,'Data - CO2'!$A$5:$A$53,0),BK$20)*U694)</f>
        <v/>
      </c>
      <c r="BL694" t="str" cm="1">
        <f t="array" ref="BL694">IF($D694="","",INDEX('Data - CO2'!$B$5:$AP$53,MATCH(Kulturmodeller!$D694,'Data - CO2'!$A$5:$A$53,0),BL$20)*V694)</f>
        <v/>
      </c>
      <c r="BM694" t="str" cm="1">
        <f t="array" ref="BM694">IF($D694="","",INDEX('Data - CO2'!$B$5:$AP$53,MATCH(Kulturmodeller!$D694,'Data - CO2'!$A$5:$A$53,0),BM$20)*W694)</f>
        <v/>
      </c>
      <c r="BN694" t="str" cm="1">
        <f t="array" ref="BN694">IF($D694="","",INDEX('Data - CO2'!$B$5:$AP$53,MATCH(Kulturmodeller!$D694,'Data - CO2'!$A$5:$A$53,0),BN$20)*X694)</f>
        <v/>
      </c>
      <c r="BO694" t="str" cm="1">
        <f t="array" ref="BO694">IF($D694="","",INDEX('Data - CO2'!$B$5:$AP$53,MATCH(Kulturmodeller!$D694,'Data - CO2'!$A$5:$A$53,0),BO$20)*Y694)</f>
        <v/>
      </c>
      <c r="BP694" t="str" cm="1">
        <f t="array" ref="BP694">IF($D694="","",INDEX('Data - CO2'!$B$5:$AP$53,MATCH(Kulturmodeller!$D694,'Data - CO2'!$A$5:$A$53,0),BP$20)*Z694)</f>
        <v/>
      </c>
      <c r="BQ694" t="str" cm="1">
        <f t="array" ref="BQ694">IF($D694="","",INDEX('Data - CO2'!$B$5:$AP$53,MATCH(Kulturmodeller!$D694,'Data - CO2'!$A$5:$A$53,0),BQ$20)*AA694)</f>
        <v/>
      </c>
      <c r="BR694" t="str" cm="1">
        <f t="array" ref="BR694">IF($D694="","",INDEX('Data - CO2'!$B$5:$AP$53,MATCH(Kulturmodeller!$D694,'Data - CO2'!$A$5:$A$53,0),BR$20)*AB694)</f>
        <v/>
      </c>
      <c r="BS694" t="str" cm="1">
        <f t="array" ref="BS694">IF($D694="","",INDEX('Data - CO2'!$B$5:$AP$53,MATCH(Kulturmodeller!$D694,'Data - CO2'!$A$5:$A$53,0),BS$20)*AC694)</f>
        <v/>
      </c>
      <c r="BT694" t="str" cm="1">
        <f t="array" ref="BT694">IF($D694="","",INDEX('Data - CO2'!$B$5:$AP$53,MATCH(Kulturmodeller!$D694,'Data - CO2'!$A$5:$A$53,0),BT$20)*AD694)</f>
        <v/>
      </c>
      <c r="BU694" t="str" cm="1">
        <f t="array" ref="BU694">IF($D694="","",INDEX('Data - CO2'!$B$5:$AP$53,MATCH(Kulturmodeller!$D694,'Data - CO2'!$A$5:$A$53,0),BU$20)*AE694)</f>
        <v/>
      </c>
      <c r="BV694" t="str" cm="1">
        <f t="array" ref="BV694">IF($D694="","",INDEX('Data - CO2'!$B$5:$AP$53,MATCH(Kulturmodeller!$D694,'Data - CO2'!$A$5:$A$53,0),BV$20)*AF694)</f>
        <v/>
      </c>
      <c r="BW694" t="str" cm="1">
        <f t="array" ref="BW694">IF($D694="","",INDEX('Data - CO2'!$B$5:$AP$53,MATCH(Kulturmodeller!$D694,'Data - CO2'!$A$5:$A$53,0),BW$20)*AG694)</f>
        <v/>
      </c>
      <c r="BX694" t="str" cm="1">
        <f t="array" ref="BX694">IF($D694="","",INDEX('Data - CO2'!$B$5:$AP$53,MATCH(Kulturmodeller!$D694,'Data - CO2'!$A$5:$A$53,0),BX$20)*AH694)</f>
        <v/>
      </c>
      <c r="BY694" t="str" cm="1">
        <f t="array" ref="BY694">IF($D694="","",INDEX('Data - CO2'!$B$5:$AP$53,MATCH(Kulturmodeller!$D694,'Data - CO2'!$A$5:$A$53,0),BY$20)*AI694)</f>
        <v/>
      </c>
      <c r="BZ694" t="str" cm="1">
        <f t="array" ref="BZ694">IF($D694="","",INDEX('Data - CO2'!$B$5:$AP$53,MATCH(Kulturmodeller!$D694,'Data - CO2'!$A$5:$A$53,0),BZ$20)*AJ694)</f>
        <v/>
      </c>
      <c r="CA694" t="str" cm="1">
        <f t="array" ref="CA694">IF($D694="","",INDEX('Data - CO2'!$B$5:$AP$53,MATCH(Kulturmodeller!$D694,'Data - CO2'!$A$5:$A$53,0),CA$20)*AK694)</f>
        <v/>
      </c>
      <c r="CB694" t="str" cm="1">
        <f t="array" ref="CB694">IF($D694="","",INDEX('Data - CO2'!$B$5:$AP$53,MATCH(Kulturmodeller!$D694,'Data - CO2'!$A$5:$A$53,0),CB$20)*AL694)</f>
        <v/>
      </c>
      <c r="CC694" t="str" cm="1">
        <f t="array" ref="CC694">IF($D694="","",INDEX('Data - CO2'!$B$5:$AP$53,MATCH(Kulturmodeller!$D694,'Data - CO2'!$A$5:$A$53,0),CC$20)*AM694)</f>
        <v/>
      </c>
      <c r="CD694" t="str" cm="1">
        <f t="array" ref="CD694">IF($D694="","",INDEX('Data - CO2'!$B$5:$AP$53,MATCH(Kulturmodeller!$D694,'Data - CO2'!$A$5:$A$53,0),CD$20)*AN694)</f>
        <v/>
      </c>
      <c r="CE694" t="str" cm="1">
        <f t="array" ref="CE694">IF($D694="","",INDEX('Data - CO2'!$B$5:$AP$53,MATCH(Kulturmodeller!$D694,'Data - CO2'!$A$5:$A$53,0),CE$20)*AO694)</f>
        <v/>
      </c>
      <c r="CF694" t="str" cm="1">
        <f t="array" ref="CF694">IF($D694="","",INDEX('Data - CO2'!$B$5:$AP$53,MATCH(Kulturmodeller!$D694,'Data - CO2'!$A$5:$A$53,0),CF$20)*AP694)</f>
        <v/>
      </c>
      <c r="CG694" t="str" cm="1">
        <f t="array" ref="CG694">IF($D694="","",INDEX('Data - CO2'!$B$5:$AP$53,MATCH(Kulturmodeller!$D694,'Data - CO2'!$A$5:$A$53,0),CG$20)*AQ694)</f>
        <v/>
      </c>
      <c r="CH694" t="str" cm="1">
        <f t="array" ref="CH694">IF($D694="","",INDEX('Data - CO2'!$B$5:$AP$53,MATCH(Kulturmodeller!$D694,'Data - CO2'!$A$5:$A$53,0),CH$20)*AR694)</f>
        <v/>
      </c>
      <c r="CI694" s="11" t="str" cm="1">
        <f t="array" ref="CI694">IF($D694="","",INDEX('Data - CO2'!$B$5:$AP$53,MATCH(Kulturmodeller!$D694,'Data - CO2'!$A$5:$A$53,0),CI$20)*AS694)</f>
        <v/>
      </c>
    </row>
    <row r="695" spans="1:87" x14ac:dyDescent="0.3">
      <c r="A695" s="42"/>
      <c r="B695" s="42"/>
      <c r="C695" s="42"/>
      <c r="D695" s="12"/>
      <c r="E695" s="52"/>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4"/>
      <c r="AU695" s="111">
        <f t="shared" ref="AU695:CH695" si="11751">SUM(AU693:AU694)</f>
        <v>0</v>
      </c>
      <c r="AV695" s="112">
        <f t="shared" si="11751"/>
        <v>0</v>
      </c>
      <c r="AW695" s="112">
        <f t="shared" si="11751"/>
        <v>0</v>
      </c>
      <c r="AX695" s="112">
        <f t="shared" si="11751"/>
        <v>0</v>
      </c>
      <c r="AY695" s="112">
        <f t="shared" si="11751"/>
        <v>0</v>
      </c>
      <c r="AZ695" s="112">
        <f t="shared" si="11751"/>
        <v>0</v>
      </c>
      <c r="BA695" s="112">
        <f t="shared" si="11751"/>
        <v>0</v>
      </c>
      <c r="BB695" s="112">
        <f t="shared" si="11751"/>
        <v>0</v>
      </c>
      <c r="BC695" s="112">
        <f t="shared" si="11751"/>
        <v>0</v>
      </c>
      <c r="BD695" s="112">
        <f t="shared" si="11751"/>
        <v>0</v>
      </c>
      <c r="BE695" s="112">
        <f t="shared" si="11751"/>
        <v>0</v>
      </c>
      <c r="BF695" s="112">
        <f t="shared" si="11751"/>
        <v>0</v>
      </c>
      <c r="BG695" s="112">
        <f t="shared" si="11751"/>
        <v>0</v>
      </c>
      <c r="BH695" s="112">
        <f t="shared" si="11751"/>
        <v>0</v>
      </c>
      <c r="BI695" s="112">
        <f t="shared" si="11751"/>
        <v>0</v>
      </c>
      <c r="BJ695" s="112">
        <f t="shared" si="11751"/>
        <v>0</v>
      </c>
      <c r="BK695" s="112">
        <f t="shared" si="11751"/>
        <v>0</v>
      </c>
      <c r="BL695" s="112">
        <f t="shared" si="11751"/>
        <v>0</v>
      </c>
      <c r="BM695" s="112">
        <f t="shared" si="11751"/>
        <v>0</v>
      </c>
      <c r="BN695" s="112">
        <f t="shared" si="11751"/>
        <v>0</v>
      </c>
      <c r="BO695" s="112">
        <f t="shared" si="11751"/>
        <v>0</v>
      </c>
      <c r="BP695" s="112">
        <f t="shared" si="11751"/>
        <v>0</v>
      </c>
      <c r="BQ695" s="112">
        <f t="shared" si="11751"/>
        <v>0</v>
      </c>
      <c r="BR695" s="112">
        <f t="shared" si="11751"/>
        <v>0</v>
      </c>
      <c r="BS695" s="112">
        <f t="shared" si="11751"/>
        <v>0</v>
      </c>
      <c r="BT695" s="112">
        <f t="shared" si="11751"/>
        <v>0</v>
      </c>
      <c r="BU695" s="112">
        <f t="shared" si="11751"/>
        <v>0</v>
      </c>
      <c r="BV695" s="112">
        <f t="shared" si="11751"/>
        <v>0</v>
      </c>
      <c r="BW695" s="112">
        <f t="shared" si="11751"/>
        <v>0</v>
      </c>
      <c r="BX695" s="112">
        <f t="shared" si="11751"/>
        <v>0</v>
      </c>
      <c r="BY695" s="112">
        <f t="shared" si="11751"/>
        <v>0</v>
      </c>
      <c r="BZ695" s="112">
        <f t="shared" si="11751"/>
        <v>0</v>
      </c>
      <c r="CA695" s="112">
        <f t="shared" si="11751"/>
        <v>0</v>
      </c>
      <c r="CB695" s="112">
        <f t="shared" si="11751"/>
        <v>0</v>
      </c>
      <c r="CC695" s="112">
        <f t="shared" si="11751"/>
        <v>0</v>
      </c>
      <c r="CD695" s="112">
        <f t="shared" si="11751"/>
        <v>0</v>
      </c>
      <c r="CE695" s="112">
        <f t="shared" si="11751"/>
        <v>0</v>
      </c>
      <c r="CF695" s="112">
        <f t="shared" si="11751"/>
        <v>0</v>
      </c>
      <c r="CG695" s="112">
        <f t="shared" si="11751"/>
        <v>0</v>
      </c>
      <c r="CH695" s="112">
        <f t="shared" si="11751"/>
        <v>0</v>
      </c>
      <c r="CI695" s="113">
        <f>SUM(CI693:CI694)</f>
        <v>0</v>
      </c>
    </row>
    <row r="696" spans="1:87" x14ac:dyDescent="0.3">
      <c r="A696" s="55" t="s">
        <v>88</v>
      </c>
      <c r="B696" s="55"/>
      <c r="C696" s="55"/>
      <c r="D696" s="56"/>
      <c r="E696" s="57"/>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9"/>
      <c r="AT696" s="91">
        <f>AVERAGE(BO696:CI696)</f>
        <v>334.25460282506225</v>
      </c>
      <c r="AU696" s="111">
        <f>AU692+AU695</f>
        <v>0</v>
      </c>
      <c r="AV696" s="112">
        <f t="shared" ref="AV696:CI696" si="11752">AV692+AV695</f>
        <v>7.0254002074114146</v>
      </c>
      <c r="AW696" s="112">
        <f t="shared" si="11752"/>
        <v>42.626603812367385</v>
      </c>
      <c r="AX696" s="112">
        <f t="shared" si="11752"/>
        <v>85.676561442667392</v>
      </c>
      <c r="AY696" s="112">
        <f t="shared" si="11752"/>
        <v>147.80702916913015</v>
      </c>
      <c r="AZ696" s="112">
        <f t="shared" si="11752"/>
        <v>217.32708764498113</v>
      </c>
      <c r="BA696" s="112">
        <f t="shared" si="11752"/>
        <v>247.56557496528734</v>
      </c>
      <c r="BB696" s="112">
        <f t="shared" si="11752"/>
        <v>293.86848483539501</v>
      </c>
      <c r="BC696" s="112">
        <f t="shared" si="11752"/>
        <v>333.7467041614579</v>
      </c>
      <c r="BD696" s="112">
        <f t="shared" si="11752"/>
        <v>374.26885150003744</v>
      </c>
      <c r="BE696" s="112">
        <f t="shared" si="11752"/>
        <v>417.30205326747802</v>
      </c>
      <c r="BF696" s="112">
        <f t="shared" si="11752"/>
        <v>460.71694345820254</v>
      </c>
      <c r="BG696" s="112">
        <f t="shared" si="11752"/>
        <v>504.18876241377791</v>
      </c>
      <c r="BH696" s="112">
        <f t="shared" si="11752"/>
        <v>539.70434952311348</v>
      </c>
      <c r="BI696" s="112">
        <f t="shared" si="11752"/>
        <v>563.40522312271514</v>
      </c>
      <c r="BJ696" s="112">
        <f t="shared" si="11752"/>
        <v>428.45854545741389</v>
      </c>
      <c r="BK696" s="112">
        <f t="shared" si="11752"/>
        <v>458.44769495131879</v>
      </c>
      <c r="BL696" s="112">
        <f t="shared" si="11752"/>
        <v>94.187367463160271</v>
      </c>
      <c r="BM696" s="112">
        <f t="shared" si="11752"/>
        <v>148.36531679151321</v>
      </c>
      <c r="BN696" s="112">
        <f t="shared" si="11752"/>
        <v>208.91120561451334</v>
      </c>
      <c r="BO696" s="112">
        <f t="shared" si="11752"/>
        <v>253.66397071950033</v>
      </c>
      <c r="BP696" s="112">
        <f t="shared" si="11752"/>
        <v>292.13137719801506</v>
      </c>
      <c r="BQ696" s="112">
        <f t="shared" si="11752"/>
        <v>311.84732968323272</v>
      </c>
      <c r="BR696" s="112">
        <f t="shared" si="11752"/>
        <v>349.47678083598566</v>
      </c>
      <c r="BS696" s="112">
        <f t="shared" si="11752"/>
        <v>381.23892481054855</v>
      </c>
      <c r="BT696" s="112">
        <f t="shared" si="11752"/>
        <v>416.04690222099572</v>
      </c>
      <c r="BU696" s="112">
        <f t="shared" si="11752"/>
        <v>456.50843876705949</v>
      </c>
      <c r="BV696" s="112">
        <f t="shared" si="11752"/>
        <v>425.45305109172398</v>
      </c>
      <c r="BW696" s="112">
        <f t="shared" si="11752"/>
        <v>465.84954140605447</v>
      </c>
      <c r="BX696" s="112">
        <f t="shared" si="11752"/>
        <v>340.7322256570132</v>
      </c>
      <c r="BY696" s="112">
        <f t="shared" si="11752"/>
        <v>371.68001392196868</v>
      </c>
      <c r="BZ696" s="112">
        <f t="shared" si="11752"/>
        <v>415.18341647023664</v>
      </c>
      <c r="CA696" s="112">
        <f t="shared" si="11752"/>
        <v>471.7143016411618</v>
      </c>
      <c r="CB696" s="112">
        <f t="shared" si="11752"/>
        <v>129.53038030294741</v>
      </c>
      <c r="CC696" s="112">
        <f t="shared" si="11752"/>
        <v>169.30226325080767</v>
      </c>
      <c r="CD696" s="112">
        <f t="shared" si="11752"/>
        <v>207.47046215300134</v>
      </c>
      <c r="CE696" s="112">
        <f t="shared" si="11752"/>
        <v>252.64343577427451</v>
      </c>
      <c r="CF696" s="112">
        <f t="shared" si="11752"/>
        <v>289.86378798398692</v>
      </c>
      <c r="CG696" s="112">
        <f t="shared" si="11752"/>
        <v>305.03560186059684</v>
      </c>
      <c r="CH696" s="112">
        <f t="shared" si="11752"/>
        <v>340.68205097283669</v>
      </c>
      <c r="CI696" s="113">
        <f t="shared" si="11752"/>
        <v>373.29240260436035</v>
      </c>
    </row>
    <row r="699" spans="1:87" x14ac:dyDescent="0.3">
      <c r="A699" s="60" t="s">
        <v>426</v>
      </c>
      <c r="AU699" t="s">
        <v>91</v>
      </c>
    </row>
    <row r="700" spans="1:87" x14ac:dyDescent="0.3">
      <c r="A700" s="25" t="s">
        <v>427</v>
      </c>
      <c r="B700" s="25"/>
      <c r="C700" s="25"/>
      <c r="D700" s="26"/>
      <c r="E700" s="27" t="s">
        <v>78</v>
      </c>
      <c r="F700" s="104"/>
      <c r="G700" s="104"/>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9"/>
      <c r="AU700">
        <v>1</v>
      </c>
      <c r="AV700">
        <v>2</v>
      </c>
      <c r="AW700">
        <v>3</v>
      </c>
      <c r="AX700">
        <v>4</v>
      </c>
      <c r="AY700">
        <v>5</v>
      </c>
      <c r="AZ700">
        <v>6</v>
      </c>
      <c r="BA700">
        <v>7</v>
      </c>
      <c r="BB700">
        <v>8</v>
      </c>
      <c r="BC700">
        <v>9</v>
      </c>
      <c r="BD700">
        <v>10</v>
      </c>
      <c r="BE700">
        <v>11</v>
      </c>
      <c r="BF700">
        <v>12</v>
      </c>
      <c r="BG700">
        <v>13</v>
      </c>
      <c r="BH700">
        <v>14</v>
      </c>
      <c r="BI700">
        <v>15</v>
      </c>
      <c r="BJ700">
        <v>16</v>
      </c>
      <c r="BK700">
        <v>17</v>
      </c>
      <c r="BL700">
        <v>18</v>
      </c>
      <c r="BM700">
        <v>19</v>
      </c>
      <c r="BN700">
        <v>20</v>
      </c>
      <c r="BO700">
        <v>21</v>
      </c>
      <c r="BP700">
        <v>22</v>
      </c>
      <c r="BQ700">
        <v>23</v>
      </c>
      <c r="BR700">
        <v>24</v>
      </c>
      <c r="BS700">
        <v>25</v>
      </c>
      <c r="BT700">
        <v>26</v>
      </c>
      <c r="BU700">
        <v>27</v>
      </c>
      <c r="BV700">
        <v>28</v>
      </c>
      <c r="BW700">
        <v>29</v>
      </c>
      <c r="BX700">
        <v>30</v>
      </c>
      <c r="BY700">
        <v>31</v>
      </c>
      <c r="BZ700">
        <v>32</v>
      </c>
      <c r="CA700">
        <v>33</v>
      </c>
      <c r="CB700">
        <v>34</v>
      </c>
      <c r="CC700">
        <v>35</v>
      </c>
      <c r="CD700">
        <v>36</v>
      </c>
      <c r="CE700">
        <v>37</v>
      </c>
      <c r="CF700">
        <v>38</v>
      </c>
      <c r="CG700">
        <v>39</v>
      </c>
      <c r="CH700">
        <v>40</v>
      </c>
      <c r="CI700">
        <v>41</v>
      </c>
    </row>
    <row r="701" spans="1:87" x14ac:dyDescent="0.3">
      <c r="A701" s="147" t="s">
        <v>303</v>
      </c>
      <c r="B701" s="148">
        <f>Lister!$B$13</f>
        <v>1</v>
      </c>
      <c r="C701" s="28" t="s">
        <v>60</v>
      </c>
      <c r="D701" s="29" t="s">
        <v>79</v>
      </c>
      <c r="E701" s="30" t="s">
        <v>163</v>
      </c>
      <c r="F701" s="31" t="s">
        <v>250</v>
      </c>
      <c r="G701" s="31" t="s">
        <v>137</v>
      </c>
      <c r="H701" s="31" t="s">
        <v>138</v>
      </c>
      <c r="I701" s="31" t="s">
        <v>139</v>
      </c>
      <c r="J701" s="31" t="s">
        <v>140</v>
      </c>
      <c r="K701" s="31" t="s">
        <v>141</v>
      </c>
      <c r="L701" s="31" t="s">
        <v>80</v>
      </c>
      <c r="M701" s="31" t="s">
        <v>144</v>
      </c>
      <c r="N701" s="31" t="s">
        <v>145</v>
      </c>
      <c r="O701" s="31" t="s">
        <v>146</v>
      </c>
      <c r="P701" s="31" t="s">
        <v>147</v>
      </c>
      <c r="Q701" s="31" t="s">
        <v>152</v>
      </c>
      <c r="R701" s="31" t="s">
        <v>153</v>
      </c>
      <c r="S701" s="31" t="s">
        <v>154</v>
      </c>
      <c r="T701" s="31" t="s">
        <v>155</v>
      </c>
      <c r="U701" s="31" t="s">
        <v>156</v>
      </c>
      <c r="V701" s="31" t="s">
        <v>229</v>
      </c>
      <c r="W701" s="31" t="s">
        <v>157</v>
      </c>
      <c r="X701" s="31" t="s">
        <v>158</v>
      </c>
      <c r="Y701" s="31" t="s">
        <v>159</v>
      </c>
      <c r="Z701" s="31" t="s">
        <v>230</v>
      </c>
      <c r="AA701" s="31" t="s">
        <v>231</v>
      </c>
      <c r="AB701" s="31" t="s">
        <v>232</v>
      </c>
      <c r="AC701" s="31" t="s">
        <v>233</v>
      </c>
      <c r="AD701" s="31" t="s">
        <v>234</v>
      </c>
      <c r="AE701" s="31" t="s">
        <v>235</v>
      </c>
      <c r="AF701" s="31" t="s">
        <v>236</v>
      </c>
      <c r="AG701" s="31" t="s">
        <v>237</v>
      </c>
      <c r="AH701" s="31" t="s">
        <v>238</v>
      </c>
      <c r="AI701" s="31" t="s">
        <v>239</v>
      </c>
      <c r="AJ701" s="31" t="s">
        <v>240</v>
      </c>
      <c r="AK701" s="31" t="s">
        <v>241</v>
      </c>
      <c r="AL701" s="31" t="s">
        <v>242</v>
      </c>
      <c r="AM701" s="31" t="s">
        <v>243</v>
      </c>
      <c r="AN701" s="31" t="s">
        <v>244</v>
      </c>
      <c r="AO701" s="31" t="s">
        <v>245</v>
      </c>
      <c r="AP701" s="31" t="s">
        <v>246</v>
      </c>
      <c r="AQ701" s="31" t="s">
        <v>247</v>
      </c>
      <c r="AR701" s="31" t="s">
        <v>248</v>
      </c>
      <c r="AS701" s="32" t="s">
        <v>249</v>
      </c>
      <c r="AU701" s="19">
        <v>1</v>
      </c>
      <c r="AV701" s="19">
        <v>5</v>
      </c>
      <c r="AW701" s="19">
        <v>10</v>
      </c>
      <c r="AX701" s="19">
        <v>15</v>
      </c>
      <c r="AY701" s="19">
        <v>20</v>
      </c>
      <c r="AZ701" s="19">
        <v>25</v>
      </c>
      <c r="BA701" s="19">
        <v>30</v>
      </c>
      <c r="BB701" s="19">
        <v>35</v>
      </c>
      <c r="BC701" s="19">
        <v>40</v>
      </c>
      <c r="BD701" s="19">
        <v>45</v>
      </c>
      <c r="BE701" s="19">
        <v>50</v>
      </c>
      <c r="BF701" s="19">
        <v>55</v>
      </c>
      <c r="BG701" s="19">
        <v>60</v>
      </c>
      <c r="BH701" s="19">
        <v>65</v>
      </c>
      <c r="BI701" s="19">
        <v>70</v>
      </c>
      <c r="BJ701" s="19">
        <v>75</v>
      </c>
      <c r="BK701" s="19">
        <v>80</v>
      </c>
      <c r="BL701" s="19">
        <v>85</v>
      </c>
      <c r="BM701" s="19">
        <v>90</v>
      </c>
      <c r="BN701" s="19">
        <v>95</v>
      </c>
      <c r="BO701" s="19">
        <v>100</v>
      </c>
      <c r="BP701" s="19">
        <v>105</v>
      </c>
      <c r="BQ701" s="19">
        <v>110</v>
      </c>
      <c r="BR701" s="19">
        <v>115</v>
      </c>
      <c r="BS701" s="19">
        <v>120</v>
      </c>
      <c r="BT701" s="19">
        <v>125</v>
      </c>
      <c r="BU701" s="19">
        <v>130</v>
      </c>
      <c r="BV701" s="19">
        <v>135</v>
      </c>
      <c r="BW701" s="19">
        <v>140</v>
      </c>
      <c r="BX701" s="19">
        <v>145</v>
      </c>
      <c r="BY701" s="2">
        <v>150</v>
      </c>
      <c r="BZ701" s="19">
        <v>155</v>
      </c>
      <c r="CA701" s="2">
        <v>160</v>
      </c>
      <c r="CB701" s="19">
        <v>165</v>
      </c>
      <c r="CC701" s="2">
        <v>170</v>
      </c>
      <c r="CD701" s="19">
        <v>175</v>
      </c>
      <c r="CE701" s="2">
        <v>180</v>
      </c>
      <c r="CF701" s="19">
        <v>185</v>
      </c>
      <c r="CG701" s="2">
        <v>190</v>
      </c>
      <c r="CH701" s="19">
        <v>195</v>
      </c>
      <c r="CI701" s="2">
        <v>200</v>
      </c>
    </row>
    <row r="702" spans="1:87" x14ac:dyDescent="0.3">
      <c r="A702" s="33" t="s">
        <v>81</v>
      </c>
      <c r="B702" s="33"/>
      <c r="C702" s="124" t="str">
        <f>'Katalog over Kulturmodeller '!F232</f>
        <v>EG</v>
      </c>
      <c r="D702" s="125" t="s">
        <v>306</v>
      </c>
      <c r="E702" s="139">
        <f>'Katalog over Kulturmodeller '!W232</f>
        <v>0.25</v>
      </c>
      <c r="F702" s="37">
        <f>E702+((E707-F707)+(E708-F708))*(E702/SUM(E702:E706))</f>
        <v>0.25</v>
      </c>
      <c r="G702" s="37">
        <f t="shared" ref="G702" si="11753">F702+((F707-G707)+(F708-G708))*(F702/SUM(F702:F706))</f>
        <v>0.25</v>
      </c>
      <c r="H702" s="37">
        <f t="shared" ref="H702" si="11754">G702+((G707-H707)+(G708-H708))*(G702/SUM(G702:G706))</f>
        <v>0.25833333333333336</v>
      </c>
      <c r="I702" s="37">
        <f t="shared" ref="I702" si="11755">H702+((H707-I707)+(H708-I708))*(H702/SUM(H702:H706))</f>
        <v>0.26666666666666672</v>
      </c>
      <c r="J702" s="37">
        <f t="shared" ref="J702" si="11756">I702+((I707-J707)+(I708-J708))*(I702/SUM(I702:I706))</f>
        <v>0.27500000000000008</v>
      </c>
      <c r="K702" s="37">
        <f t="shared" ref="K702" si="11757">J702+((J707-K707)+(J708-K708))*(J702/SUM(J702:J706))</f>
        <v>0.27500000000000008</v>
      </c>
      <c r="L702" s="37">
        <f t="shared" ref="L702" si="11758">K702+((K707-L707)+(K708-L708))*(K702/SUM(K702:K706))</f>
        <v>0.27500000000000008</v>
      </c>
      <c r="M702" s="37">
        <f t="shared" ref="M702" si="11759">L702+((L707-M707)+(L708-M708))*(L702/SUM(L702:L706))</f>
        <v>0.27500000000000008</v>
      </c>
      <c r="N702" s="37">
        <f t="shared" ref="N702" si="11760">M702+((M707-N707)+(M708-N708))*(M702/SUM(M702:M706))</f>
        <v>0.27500000000000008</v>
      </c>
      <c r="O702" s="37">
        <f t="shared" ref="O702" si="11761">N702+((N707-O707)+(N708-O708))*(N702/SUM(N702:N706))</f>
        <v>0.27500000000000008</v>
      </c>
      <c r="P702" s="37">
        <f t="shared" ref="P702" si="11762">O702+((O707-P707)+(O708-P708))*(O702/SUM(O702:O706))</f>
        <v>0.27500000000000008</v>
      </c>
      <c r="Q702" s="37">
        <f t="shared" ref="Q702" si="11763">P702+((P707-Q707)+(P708-Q708))*(P702/SUM(P702:P706))</f>
        <v>0.27500000000000008</v>
      </c>
      <c r="R702" s="37">
        <f t="shared" ref="R702" si="11764">Q702+((Q707-R707)+(Q708-R708))*(Q702/SUM(Q702:Q706))</f>
        <v>0.27500000000000008</v>
      </c>
      <c r="S702" s="37">
        <f t="shared" ref="S702" si="11765">R702+((R707-S707)+(R708-S708))*(R702/SUM(R702:R706))</f>
        <v>0.27500000000000008</v>
      </c>
      <c r="T702" s="37">
        <f t="shared" ref="T702" si="11766">S702+((S707-T707)+(S708-T708))*(S702/SUM(S702:S706))</f>
        <v>0.27500000000000008</v>
      </c>
      <c r="U702" s="37">
        <f t="shared" ref="U702" si="11767">T702+((T707-U707)+(T708-U708))*(T702/SUM(T702:T706))</f>
        <v>0.27500000000000008</v>
      </c>
      <c r="V702" s="37">
        <f t="shared" ref="V702" si="11768">U702+((U707-V707)+(U708-V708))*(U702/SUM(U702:U706))</f>
        <v>0.27500000000000008</v>
      </c>
      <c r="W702" s="37">
        <f t="shared" ref="W702" si="11769">V702+((V707-W707)+(V708-W708))*(V702/SUM(V702:V706))</f>
        <v>0.27500000000000008</v>
      </c>
      <c r="X702" s="37">
        <f t="shared" ref="X702" si="11770">W702+((W707-X707)+(W708-X708))*(W702/SUM(W702:W706))</f>
        <v>0.27500000000000008</v>
      </c>
      <c r="Y702" s="37">
        <f t="shared" ref="Y702" si="11771">X702+((X707-Y707)+(X708-Y708))*(X702/SUM(X702:X706))</f>
        <v>0.27500000000000008</v>
      </c>
      <c r="Z702" s="37">
        <f t="shared" ref="Z702" si="11772">Y702+((Y707-Z707)+(Y708-Z708))*(Y702/SUM(Y702:Y706))</f>
        <v>0.27500000000000008</v>
      </c>
      <c r="AA702" s="37">
        <f t="shared" ref="AA702" si="11773">Z702+((Z707-AA707)+(Z708-AA708))*(Z702/SUM(Z702:Z706))</f>
        <v>0.27500000000000008</v>
      </c>
      <c r="AB702" s="37">
        <f t="shared" ref="AB702" si="11774">AA702+((AA707-AB707)+(AA708-AB708))*(AA702/SUM(AA702:AA706))</f>
        <v>0.27500000000000008</v>
      </c>
      <c r="AC702" s="37">
        <f t="shared" ref="AC702" si="11775">AB702+((AB707-AC707)+(AB708-AC708))*(AB702/SUM(AB702:AB706))</f>
        <v>0.27500000000000008</v>
      </c>
      <c r="AD702" s="37">
        <f t="shared" ref="AD702" si="11776">AC702+((AC707-AD707)+(AC708-AD708))*(AC702/SUM(AC702:AC706))</f>
        <v>0.27500000000000008</v>
      </c>
      <c r="AE702" s="37">
        <f t="shared" ref="AE702" si="11777">AD702+((AD707-AE707)+(AD708-AE708))*(AD702/SUM(AD702:AD706))</f>
        <v>0.27500000000000008</v>
      </c>
      <c r="AF702" s="37">
        <f t="shared" ref="AF702" si="11778">AE702+((AE707-AF707)+(AE708-AF708))*(AE702/SUM(AE702:AE706))</f>
        <v>0.27500000000000008</v>
      </c>
      <c r="AG702" s="37">
        <f t="shared" ref="AG702" si="11779">AF702+((AF707-AG707)+(AF708-AG708))*(AF702/SUM(AF702:AF706))</f>
        <v>0.27500000000000008</v>
      </c>
      <c r="AH702" s="37">
        <f t="shared" ref="AH702" si="11780">AG702+((AG707-AH707)+(AG708-AH708))*(AG702/SUM(AG702:AG706))</f>
        <v>0.27500000000000008</v>
      </c>
      <c r="AI702" s="37">
        <f t="shared" ref="AI702" si="11781">AH702+((AH707-AI707)+(AH708-AI708))*(AH702/SUM(AH702:AH706))</f>
        <v>0.27500000000000008</v>
      </c>
      <c r="AJ702" s="37">
        <f t="shared" ref="AJ702" si="11782">AI702+((AI707-AJ707)+(AI708-AJ708))*(AI702/SUM(AI702:AI706))</f>
        <v>0.27500000000000008</v>
      </c>
      <c r="AK702" s="37">
        <f t="shared" ref="AK702" si="11783">AJ702+((AJ707-AK707)+(AJ708-AK708))*(AJ702/SUM(AJ702:AJ706))</f>
        <v>0.27500000000000008</v>
      </c>
      <c r="AL702" s="37">
        <f t="shared" ref="AL702" si="11784">AK702+((AK707-AL707)+(AK708-AL708))*(AK702/SUM(AK702:AK706))</f>
        <v>0.27500000000000008</v>
      </c>
      <c r="AM702" s="37">
        <f t="shared" ref="AM702" si="11785">AL702+((AL707-AM707)+(AL708-AM708))*(AL702/SUM(AL702:AL706))</f>
        <v>0.27500000000000008</v>
      </c>
      <c r="AN702" s="37">
        <f t="shared" ref="AN702" si="11786">AM702+((AM707-AN707)+(AM708-AN708))*(AM702/SUM(AM702:AM706))</f>
        <v>0.27500000000000008</v>
      </c>
      <c r="AO702" s="37">
        <f t="shared" ref="AO702" si="11787">AN702+((AN707-AO707)+(AN708-AO708))*(AN702/SUM(AN702:AN706))</f>
        <v>0.27500000000000008</v>
      </c>
      <c r="AP702" s="37">
        <f t="shared" ref="AP702" si="11788">AO702+((AO707-AP707)+(AO708-AP708))*(AO702/SUM(AO702:AO706))</f>
        <v>0.27500000000000008</v>
      </c>
      <c r="AQ702" s="37">
        <f t="shared" ref="AQ702" si="11789">AP702+((AP707-AQ707)+(AP708-AQ708))*(AP702/SUM(AP702:AP706))</f>
        <v>0.27500000000000008</v>
      </c>
      <c r="AR702" s="37">
        <f t="shared" ref="AR702" si="11790">AQ702+((AQ707-AR707)+(AQ708-AR708))*(AQ702/SUM(AQ702:AQ706))</f>
        <v>0.27500000000000008</v>
      </c>
      <c r="AS702" s="38">
        <f t="shared" ref="AS702" si="11791">AR702+((AR707-AS707)+(AR708-AS708))*(AR702/SUM(AR702:AR706))</f>
        <v>0.27500000000000008</v>
      </c>
      <c r="AU702" s="7" cm="1">
        <f t="array" ref="AU702">IF($D702="","",INDEX('Data - CO2'!$B$5:$AP$53,MATCH(Kulturmodeller!$D702,'Data - CO2'!$A$5:$A$53,0),AU$20)*E702)</f>
        <v>0</v>
      </c>
      <c r="AV702" s="8" cm="1">
        <f t="array" ref="AV702">IF($D702="","",INDEX('Data - CO2'!$B$5:$AP$53,MATCH(Kulturmodeller!$D702,'Data - CO2'!$A$5:$A$53,0),AV$20)*F702)</f>
        <v>6.5772629659438434E-2</v>
      </c>
      <c r="AW702" s="8" cm="1">
        <f t="array" ref="AW702">IF($D702="","",INDEX('Data - CO2'!$B$5:$AP$53,MATCH(Kulturmodeller!$D702,'Data - CO2'!$A$5:$A$53,0),AW$20)*G702)</f>
        <v>0.43848419772958963</v>
      </c>
      <c r="AX702" s="8" cm="1">
        <f t="array" ref="AX702">IF($D702="","",INDEX('Data - CO2'!$B$5:$AP$53,MATCH(Kulturmodeller!$D702,'Data - CO2'!$A$5:$A$53,0),AX$20)*H702)</f>
        <v>1.1327508441347731</v>
      </c>
      <c r="AY702" s="8" cm="1">
        <f t="array" ref="AY702">IF($D702="","",INDEX('Data - CO2'!$B$5:$AP$53,MATCH(Kulturmodeller!$D702,'Data - CO2'!$A$5:$A$53,0),AY$20)*I702)</f>
        <v>2.3385823878911447</v>
      </c>
      <c r="AZ702" s="8" cm="1">
        <f t="array" ref="AZ702">IF($D702="","",INDEX('Data - CO2'!$B$5:$AP$53,MATCH(Kulturmodeller!$D702,'Data - CO2'!$A$5:$A$53,0),AZ$20)*J702*$B701)</f>
        <v>5.8684808836755442</v>
      </c>
      <c r="BA702" s="8" cm="1">
        <f t="array" ref="BA702">IF($D702="","",INDEX('Data - CO2'!$B$5:$AP$53,MATCH(Kulturmodeller!$D702,'Data - CO2'!$A$5:$A$53,0),BA$20)*K702*$B701)</f>
        <v>12.756765523617219</v>
      </c>
      <c r="BB702" s="8" cm="1">
        <f t="array" ref="BB702">IF($D702="","",INDEX('Data - CO2'!$B$5:$AP$53,MATCH(Kulturmodeller!$D702,'Data - CO2'!$A$5:$A$53,0),BB$20)*L702*$B701)</f>
        <v>21.745011475484308</v>
      </c>
      <c r="BC702" s="8" cm="1">
        <f t="array" ref="BC702">IF($D702="","",INDEX('Data - CO2'!$B$5:$AP$53,MATCH(Kulturmodeller!$D702,'Data - CO2'!$A$5:$A$53,0),BC$20)*M702*$B701)</f>
        <v>28.044699129573303</v>
      </c>
      <c r="BD702" s="8" cm="1">
        <f t="array" ref="BD702">IF($D702="","",INDEX('Data - CO2'!$B$5:$AP$53,MATCH(Kulturmodeller!$D702,'Data - CO2'!$A$5:$A$53,0),BD$20)*N702*$B701)</f>
        <v>30.329438916435326</v>
      </c>
      <c r="BE702" s="8" cm="1">
        <f t="array" ref="BE702">IF($D702="","",INDEX('Data - CO2'!$B$5:$AP$53,MATCH(Kulturmodeller!$D702,'Data - CO2'!$A$5:$A$53,0),BE$20)*O702*$B701)</f>
        <v>33.142225413998972</v>
      </c>
      <c r="BF702" s="8" cm="1">
        <f t="array" ref="BF702">IF($D702="","",INDEX('Data - CO2'!$B$5:$AP$53,MATCH(Kulturmodeller!$D702,'Data - CO2'!$A$5:$A$53,0),BF$20)*P702*$B701)</f>
        <v>35.124582039401432</v>
      </c>
      <c r="BG702" s="8" cm="1">
        <f t="array" ref="BG702">IF($D702="","",INDEX('Data - CO2'!$B$5:$AP$53,MATCH(Kulturmodeller!$D702,'Data - CO2'!$A$5:$A$53,0),BG$20)*Q702*$B701)</f>
        <v>39.139165376683444</v>
      </c>
      <c r="BH702" s="8" cm="1">
        <f t="array" ref="BH702">IF($D702="","",INDEX('Data - CO2'!$B$5:$AP$53,MATCH(Kulturmodeller!$D702,'Data - CO2'!$A$5:$A$53,0),BH$20)*R702*$B701)</f>
        <v>42.33148577889277</v>
      </c>
      <c r="BI702" s="8" cm="1">
        <f t="array" ref="BI702">IF($D702="","",INDEX('Data - CO2'!$B$5:$AP$53,MATCH(Kulturmodeller!$D702,'Data - CO2'!$A$5:$A$53,0),BI$20)*S702*$B701)</f>
        <v>45.833577508946298</v>
      </c>
      <c r="BJ702" s="8" cm="1">
        <f t="array" ref="BJ702">IF($D702="","",INDEX('Data - CO2'!$B$5:$AP$53,MATCH(Kulturmodeller!$D702,'Data - CO2'!$A$5:$A$53,0),BJ$20)*T702*$B701)</f>
        <v>49.454004252013362</v>
      </c>
      <c r="BK702" s="8" cm="1">
        <f t="array" ref="BK702">IF($D702="","",INDEX('Data - CO2'!$B$5:$AP$53,MATCH(Kulturmodeller!$D702,'Data - CO2'!$A$5:$A$53,0),BK$20)*U702*$B701)</f>
        <v>52.872619740110714</v>
      </c>
      <c r="BL702" s="8" cm="1">
        <f t="array" ref="BL702">IF($D702="","",INDEX('Data - CO2'!$B$5:$AP$53,MATCH(Kulturmodeller!$D702,'Data - CO2'!$A$5:$A$53,0),BL$20)*V702*$B701)</f>
        <v>56.757043167957001</v>
      </c>
      <c r="BM702" s="8" cm="1">
        <f t="array" ref="BM702">IF($D702="","",INDEX('Data - CO2'!$B$5:$AP$53,MATCH(Kulturmodeller!$D702,'Data - CO2'!$A$5:$A$53,0),BM$20)*W702*$B701)</f>
        <v>60.067693775761221</v>
      </c>
      <c r="BN702" s="8" cm="1">
        <f t="array" ref="BN702">IF($D702="","",INDEX('Data - CO2'!$B$5:$AP$53,MATCH(Kulturmodeller!$D702,'Data - CO2'!$A$5:$A$53,0),BN$20)*X702*$B701)</f>
        <v>63.734574488974708</v>
      </c>
      <c r="BO702" s="8" cm="1">
        <f t="array" ref="BO702">IF($D702="","",INDEX('Data - CO2'!$B$5:$AP$53,MATCH(Kulturmodeller!$D702,'Data - CO2'!$A$5:$A$53,0),BO$20)*Y702*$B701)</f>
        <v>67.139864510596908</v>
      </c>
      <c r="BP702" s="8" cm="1">
        <f t="array" ref="BP702">IF($D702="","",INDEX('Data - CO2'!$B$5:$AP$53,MATCH(Kulturmodeller!$D702,'Data - CO2'!$A$5:$A$53,0),BP$20)*Z702*$B701)</f>
        <v>69.763563672997222</v>
      </c>
      <c r="BQ702" s="8" cm="1">
        <f t="array" ref="BQ702">IF($D702="","",INDEX('Data - CO2'!$B$5:$AP$53,MATCH(Kulturmodeller!$D702,'Data - CO2'!$A$5:$A$53,0),BQ$20)*AA702*$B701)</f>
        <v>71.074543054328814</v>
      </c>
      <c r="BR702" s="8" cm="1">
        <f t="array" ref="BR702">IF($D702="","",INDEX('Data - CO2'!$B$5:$AP$53,MATCH(Kulturmodeller!$D702,'Data - CO2'!$A$5:$A$53,0),BR$20)*AB702*$B701)</f>
        <v>72.091462201219031</v>
      </c>
      <c r="BS702" s="8" cm="1">
        <f t="array" ref="BS702">IF($D702="","",INDEX('Data - CO2'!$B$5:$AP$53,MATCH(Kulturmodeller!$D702,'Data - CO2'!$A$5:$A$53,0),BS$20)*AC702*$B701)</f>
        <v>73.836809605877363</v>
      </c>
      <c r="BT702" s="8" cm="1">
        <f t="array" ref="BT702">IF($D702="","",INDEX('Data - CO2'!$B$5:$AP$53,MATCH(Kulturmodeller!$D702,'Data - CO2'!$A$5:$A$53,0),BT$20)*AD702*$B701)</f>
        <v>74.84177820039325</v>
      </c>
      <c r="BU702" s="8" cm="1">
        <f t="array" ref="BU702">IF($D702="","",INDEX('Data - CO2'!$B$5:$AP$53,MATCH(Kulturmodeller!$D702,'Data - CO2'!$A$5:$A$53,0),BU$20)*AE702*$B701)</f>
        <v>75.736244705694602</v>
      </c>
      <c r="BV702" s="8" cm="1">
        <f t="array" ref="BV702">IF($D702="","",INDEX('Data - CO2'!$B$5:$AP$53,MATCH(Kulturmodeller!$D702,'Data - CO2'!$A$5:$A$53,0),BV$20)*AF702*$B701)</f>
        <v>76.834419993800168</v>
      </c>
      <c r="BW702" s="8" cm="1">
        <f t="array" ref="BW702">IF($D702="","",INDEX('Data - CO2'!$B$5:$AP$53,MATCH(Kulturmodeller!$D702,'Data - CO2'!$A$5:$A$53,0),BW$20)*AG702*$B701)</f>
        <v>78.27013477559494</v>
      </c>
      <c r="BX702" s="8" cm="1">
        <f t="array" ref="BX702">IF($D702="","",INDEX('Data - CO2'!$B$5:$AP$53,MATCH(Kulturmodeller!$D702,'Data - CO2'!$A$5:$A$53,0),BX$20)*AH702*$B701)</f>
        <v>78.957884504079075</v>
      </c>
      <c r="BY702" s="8" cm="1">
        <f t="array" ref="BY702">IF($D702="","",INDEX('Data - CO2'!$B$5:$AP$53,MATCH(Kulturmodeller!$D702,'Data - CO2'!$A$5:$A$53,0),BY$20)*AI702*$B701)</f>
        <v>80.089766570248585</v>
      </c>
      <c r="BZ702" s="8" cm="1">
        <f t="array" ref="BZ702">IF($D702="","",INDEX('Data - CO2'!$B$5:$AP$53,MATCH(Kulturmodeller!$D702,'Data - CO2'!$A$5:$A$53,0),BZ$20)*AJ702*$B701)</f>
        <v>81.005993660523657</v>
      </c>
      <c r="CA702" s="8" cm="1">
        <f t="array" ref="CA702">IF($D702="","",INDEX('Data - CO2'!$B$5:$AP$53,MATCH(Kulturmodeller!$D702,'Data - CO2'!$A$5:$A$53,0),CA$20)*AK702*$B701)</f>
        <v>81.991495471033431</v>
      </c>
      <c r="CB702" s="8" cm="1">
        <f t="array" ref="CB702">IF($D702="","",INDEX('Data - CO2'!$B$5:$AP$53,MATCH(Kulturmodeller!$D702,'Data - CO2'!$A$5:$A$53,0),CB$20)*AL702*$B701)</f>
        <v>7.23498926253823E-2</v>
      </c>
      <c r="CC702" s="8" cm="1">
        <f t="array" ref="CC702">IF($D702="","",INDEX('Data - CO2'!$B$5:$AP$53,MATCH(Kulturmodeller!$D702,'Data - CO2'!$A$5:$A$53,0),CC$20)*AM702*$B701)</f>
        <v>0.48233261750254874</v>
      </c>
      <c r="CD702" s="8" cm="1">
        <f t="array" ref="CD702">IF($D702="","",INDEX('Data - CO2'!$B$5:$AP$53,MATCH(Kulturmodeller!$D702,'Data - CO2'!$A$5:$A$53,0),CD$20)*AN702*$B701)</f>
        <v>1.2058315437563716</v>
      </c>
      <c r="CE702" s="8" cm="1">
        <f t="array" ref="CE702">IF($D702="","",INDEX('Data - CO2'!$B$5:$AP$53,MATCH(Kulturmodeller!$D702,'Data - CO2'!$A$5:$A$53,0),CE$20)*AO702*$B701)</f>
        <v>2.4116630875127432</v>
      </c>
      <c r="CF702" s="8" cm="1">
        <f t="array" ref="CF702">IF($D702="","",INDEX('Data - CO2'!$B$5:$AP$53,MATCH(Kulturmodeller!$D702,'Data - CO2'!$A$5:$A$53,0),CF$20)*AP702*$B701)</f>
        <v>5.8684808836755442</v>
      </c>
      <c r="CG702" s="8" cm="1">
        <f t="array" ref="CG702">IF($D702="","",INDEX('Data - CO2'!$B$5:$AP$53,MATCH(Kulturmodeller!$D702,'Data - CO2'!$A$5:$A$53,0),CG$20)*AQ702*$B701)</f>
        <v>12.756765523617219</v>
      </c>
      <c r="CH702" s="8" cm="1">
        <f t="array" ref="CH702">IF($D702="","",INDEX('Data - CO2'!$B$5:$AP$53,MATCH(Kulturmodeller!$D702,'Data - CO2'!$A$5:$A$53,0),CH$20)*AR702*$B701)</f>
        <v>21.745011475484308</v>
      </c>
      <c r="CI702" s="9" cm="1">
        <f t="array" ref="CI702">IF($D702="","",INDEX('Data - CO2'!$B$5:$AP$53,MATCH(Kulturmodeller!$D702,'Data - CO2'!$A$5:$A$53,0),CI$20)*AS702*$B701)</f>
        <v>28.044699129573303</v>
      </c>
    </row>
    <row r="703" spans="1:87" x14ac:dyDescent="0.3">
      <c r="A703" s="33" t="s">
        <v>82</v>
      </c>
      <c r="B703" s="33"/>
      <c r="C703" s="124" t="str">
        <f>'Katalog over Kulturmodeller '!F233</f>
        <v>LØV - valgfrit</v>
      </c>
      <c r="D703" s="125" t="s">
        <v>304</v>
      </c>
      <c r="E703" s="151">
        <f>'Katalog over Kulturmodeller '!W233</f>
        <v>0.25</v>
      </c>
      <c r="F703" s="40">
        <f>E703+((E707-F707)+(E708-F708))*(E703/SUM(E702:E706))</f>
        <v>0.25</v>
      </c>
      <c r="G703" s="40">
        <f t="shared" ref="G703" si="11792">F703+((F707-G707)+(F708-G708))*(F703/SUM(F702:F706))</f>
        <v>0.25</v>
      </c>
      <c r="H703" s="40">
        <f t="shared" ref="H703" si="11793">G703+((G707-H707)+(G708-H708))*(G703/SUM(G702:G706))</f>
        <v>0.25833333333333336</v>
      </c>
      <c r="I703" s="40">
        <f t="shared" ref="I703" si="11794">H703+((H707-I707)+(H708-I708))*(H703/SUM(H702:H706))</f>
        <v>0.26666666666666672</v>
      </c>
      <c r="J703" s="40">
        <f t="shared" ref="J703" si="11795">I703+((I707-J707)+(I708-J708))*(I703/SUM(I702:I706))</f>
        <v>0.27500000000000008</v>
      </c>
      <c r="K703" s="40">
        <f t="shared" ref="K703" si="11796">J703+((J707-K707)+(J708-K708))*(J703/SUM(J702:J706))</f>
        <v>0.27500000000000008</v>
      </c>
      <c r="L703" s="40">
        <f t="shared" ref="L703" si="11797">K703+((K707-L707)+(K708-L708))*(K703/SUM(K702:K706))</f>
        <v>0.27500000000000008</v>
      </c>
      <c r="M703" s="40">
        <f t="shared" ref="M703" si="11798">L703+((L707-M707)+(L708-M708))*(L703/SUM(L702:L706))</f>
        <v>0.27500000000000008</v>
      </c>
      <c r="N703" s="40">
        <f t="shared" ref="N703" si="11799">M703+((M707-N707)+(M708-N708))*(M703/SUM(M702:M706))</f>
        <v>0.27500000000000008</v>
      </c>
      <c r="O703" s="40">
        <f t="shared" ref="O703" si="11800">N703+((N707-O707)+(N708-O708))*(N703/SUM(N702:N706))</f>
        <v>0.27500000000000008</v>
      </c>
      <c r="P703" s="40">
        <f t="shared" ref="P703" si="11801">O703+((O707-P707)+(O708-P708))*(O703/SUM(O702:O706))</f>
        <v>0.27500000000000008</v>
      </c>
      <c r="Q703" s="40">
        <f t="shared" ref="Q703" si="11802">P703+((P707-Q707)+(P708-Q708))*(P703/SUM(P702:P706))</f>
        <v>0.27500000000000008</v>
      </c>
      <c r="R703" s="40">
        <f t="shared" ref="R703" si="11803">Q703+((Q707-R707)+(Q708-R708))*(Q703/SUM(Q702:Q706))</f>
        <v>0.27500000000000008</v>
      </c>
      <c r="S703" s="40">
        <f t="shared" ref="S703" si="11804">R703+((R707-S707)+(R708-S708))*(R703/SUM(R702:R706))</f>
        <v>0.27500000000000008</v>
      </c>
      <c r="T703" s="40">
        <f t="shared" ref="T703" si="11805">S703+((S707-T707)+(S708-T708))*(S703/SUM(S702:S706))</f>
        <v>0.27500000000000008</v>
      </c>
      <c r="U703" s="40">
        <f t="shared" ref="U703" si="11806">T703+((T707-U707)+(T708-U708))*(T703/SUM(T702:T706))</f>
        <v>0.27500000000000008</v>
      </c>
      <c r="V703" s="40">
        <f t="shared" ref="V703" si="11807">U703+((U707-V707)+(U708-V708))*(U703/SUM(U702:U706))</f>
        <v>0.27500000000000008</v>
      </c>
      <c r="W703" s="40">
        <f t="shared" ref="W703" si="11808">V703+((V707-W707)+(V708-W708))*(V703/SUM(V702:V706))</f>
        <v>0.27500000000000008</v>
      </c>
      <c r="X703" s="40">
        <f t="shared" ref="X703" si="11809">W703+((W707-X707)+(W708-X708))*(W703/SUM(W702:W706))</f>
        <v>0.27500000000000008</v>
      </c>
      <c r="Y703" s="40">
        <f t="shared" ref="Y703" si="11810">X703+((X707-Y707)+(X708-Y708))*(X703/SUM(X702:X706))</f>
        <v>0.27500000000000008</v>
      </c>
      <c r="Z703" s="40">
        <f t="shared" ref="Z703" si="11811">Y703+((Y707-Z707)+(Y708-Z708))*(Y703/SUM(Y702:Y706))</f>
        <v>0.27500000000000008</v>
      </c>
      <c r="AA703" s="40">
        <f t="shared" ref="AA703" si="11812">Z703+((Z707-AA707)+(Z708-AA708))*(Z703/SUM(Z702:Z706))</f>
        <v>0.27500000000000008</v>
      </c>
      <c r="AB703" s="40">
        <f t="shared" ref="AB703" si="11813">AA703+((AA707-AB707)+(AA708-AB708))*(AA703/SUM(AA702:AA706))</f>
        <v>0.27500000000000008</v>
      </c>
      <c r="AC703" s="40">
        <f t="shared" ref="AC703" si="11814">AB703+((AB707-AC707)+(AB708-AC708))*(AB703/SUM(AB702:AB706))</f>
        <v>0.27500000000000008</v>
      </c>
      <c r="AD703" s="40">
        <f t="shared" ref="AD703" si="11815">AC703+((AC707-AD707)+(AC708-AD708))*(AC703/SUM(AC702:AC706))</f>
        <v>0.27500000000000008</v>
      </c>
      <c r="AE703" s="40">
        <f t="shared" ref="AE703" si="11816">AD703+((AD707-AE707)+(AD708-AE708))*(AD703/SUM(AD702:AD706))</f>
        <v>0.27500000000000008</v>
      </c>
      <c r="AF703" s="40">
        <f t="shared" ref="AF703" si="11817">AE703+((AE707-AF707)+(AE708-AF708))*(AE703/SUM(AE702:AE706))</f>
        <v>0.27500000000000008</v>
      </c>
      <c r="AG703" s="40">
        <f t="shared" ref="AG703" si="11818">AF703+((AF707-AG707)+(AF708-AG708))*(AF703/SUM(AF702:AF706))</f>
        <v>0.27500000000000008</v>
      </c>
      <c r="AH703" s="40">
        <f t="shared" ref="AH703" si="11819">AG703+((AG707-AH707)+(AG708-AH708))*(AG703/SUM(AG702:AG706))</f>
        <v>0.27500000000000008</v>
      </c>
      <c r="AI703" s="40">
        <f t="shared" ref="AI703" si="11820">AH703+((AH707-AI707)+(AH708-AI708))*(AH703/SUM(AH702:AH706))</f>
        <v>0.27500000000000008</v>
      </c>
      <c r="AJ703" s="40">
        <f t="shared" ref="AJ703" si="11821">AI703+((AI707-AJ707)+(AI708-AJ708))*(AI703/SUM(AI702:AI706))</f>
        <v>0.27500000000000008</v>
      </c>
      <c r="AK703" s="40">
        <f t="shared" ref="AK703" si="11822">AJ703+((AJ707-AK707)+(AJ708-AK708))*(AJ703/SUM(AJ702:AJ706))</f>
        <v>0.27500000000000008</v>
      </c>
      <c r="AL703" s="40">
        <f t="shared" ref="AL703" si="11823">AK703+((AK707-AL707)+(AK708-AL708))*(AK703/SUM(AK702:AK706))</f>
        <v>0.27500000000000008</v>
      </c>
      <c r="AM703" s="40">
        <f t="shared" ref="AM703" si="11824">AL703+((AL707-AM707)+(AL708-AM708))*(AL703/SUM(AL702:AL706))</f>
        <v>0.27500000000000008</v>
      </c>
      <c r="AN703" s="40">
        <f t="shared" ref="AN703" si="11825">AM703+((AM707-AN707)+(AM708-AN708))*(AM703/SUM(AM702:AM706))</f>
        <v>0.27500000000000008</v>
      </c>
      <c r="AO703" s="40">
        <f t="shared" ref="AO703" si="11826">AN703+((AN707-AO707)+(AN708-AO708))*(AN703/SUM(AN702:AN706))</f>
        <v>0.27500000000000008</v>
      </c>
      <c r="AP703" s="40">
        <f t="shared" ref="AP703" si="11827">AO703+((AO707-AP707)+(AO708-AP708))*(AO703/SUM(AO702:AO706))</f>
        <v>0.27500000000000008</v>
      </c>
      <c r="AQ703" s="40">
        <f t="shared" ref="AQ703" si="11828">AP703+((AP707-AQ707)+(AP708-AQ708))*(AP703/SUM(AP702:AP706))</f>
        <v>0.27500000000000008</v>
      </c>
      <c r="AR703" s="40">
        <f t="shared" ref="AR703" si="11829">AQ703+((AQ707-AR707)+(AQ708-AR708))*(AQ703/SUM(AQ702:AQ706))</f>
        <v>0.27500000000000008</v>
      </c>
      <c r="AS703" s="41">
        <f t="shared" ref="AS703" si="11830">AR703+((AR707-AS707)+(AR708-AS708))*(AR703/SUM(AR702:AR706))</f>
        <v>0.27500000000000008</v>
      </c>
      <c r="AU703" s="10" cm="1">
        <f t="array" ref="AU703">IF($D703="","",INDEX('Data - CO2'!$B$5:$AP$53,MATCH(Kulturmodeller!$D703,'Data - CO2'!$A$5:$A$53,0),AU$20)*E703)</f>
        <v>0</v>
      </c>
      <c r="AV703" cm="1">
        <f t="array" ref="AV703">IF($D703="","",INDEX('Data - CO2'!$B$5:$AP$53,MATCH(Kulturmodeller!$D703,'Data - CO2'!$A$5:$A$53,0),AV$20)*F703)</f>
        <v>9.1398657343620529E-2</v>
      </c>
      <c r="AW703" cm="1">
        <f t="array" ref="AW703">IF($D703="","",INDEX('Data - CO2'!$B$5:$AP$53,MATCH(Kulturmodeller!$D703,'Data - CO2'!$A$5:$A$53,0),AW$20)*G703)</f>
        <v>0.60932438229080355</v>
      </c>
      <c r="AX703" cm="1">
        <f t="array" ref="AX703">IF($D703="","",INDEX('Data - CO2'!$B$5:$AP$53,MATCH(Kulturmodeller!$D703,'Data - CO2'!$A$5:$A$53,0),AX$20)*H703)</f>
        <v>1.5740879875845761</v>
      </c>
      <c r="AY703" cm="1">
        <f t="array" ref="AY703">IF($D703="","",INDEX('Data - CO2'!$B$5:$AP$53,MATCH(Kulturmodeller!$D703,'Data - CO2'!$A$5:$A$53,0),AY$20)*I703)</f>
        <v>3.2497300388842865</v>
      </c>
      <c r="AZ703" cm="1">
        <f t="array" ref="AZ703">IF($D703="","",INDEX('Data - CO2'!$B$5:$AP$53,MATCH(Kulturmodeller!$D703,'Data - CO2'!$A$5:$A$53,0),AZ$20)*J703*$B701)</f>
        <v>9.7552094948733696</v>
      </c>
      <c r="BA703" cm="1">
        <f t="array" ref="BA703">IF($D703="","",INDEX('Data - CO2'!$B$5:$AP$53,MATCH(Kulturmodeller!$D703,'Data - CO2'!$A$5:$A$53,0),BA$20)*K703*$B701)</f>
        <v>20.892336872897754</v>
      </c>
      <c r="BB703" cm="1">
        <f t="array" ref="BB703">IF($D703="","",INDEX('Data - CO2'!$B$5:$AP$53,MATCH(Kulturmodeller!$D703,'Data - CO2'!$A$5:$A$53,0),BB$20)*L703*$B701)</f>
        <v>35.096262223172559</v>
      </c>
      <c r="BC703" cm="1">
        <f t="array" ref="BC703">IF($D703="","",INDEX('Data - CO2'!$B$5:$AP$53,MATCH(Kulturmodeller!$D703,'Data - CO2'!$A$5:$A$53,0),BC$20)*M703*$B701)</f>
        <v>48.150143306803585</v>
      </c>
      <c r="BD703" cm="1">
        <f t="array" ref="BD703">IF($D703="","",INDEX('Data - CO2'!$B$5:$AP$53,MATCH(Kulturmodeller!$D703,'Data - CO2'!$A$5:$A$53,0),BD$20)*N703*$B701)</f>
        <v>53.804375532781215</v>
      </c>
      <c r="BE703" cm="1">
        <f t="array" ref="BE703">IF($D703="","",INDEX('Data - CO2'!$B$5:$AP$53,MATCH(Kulturmodeller!$D703,'Data - CO2'!$A$5:$A$53,0),BE$20)*O703*$B701)</f>
        <v>60.787902703836259</v>
      </c>
      <c r="BF703" cm="1">
        <f t="array" ref="BF703">IF($D703="","",INDEX('Data - CO2'!$B$5:$AP$53,MATCH(Kulturmodeller!$D703,'Data - CO2'!$A$5:$A$53,0),BF$20)*P703*$B701)</f>
        <v>68.265392979308075</v>
      </c>
      <c r="BG703" cm="1">
        <f t="array" ref="BG703">IF($D703="","",INDEX('Data - CO2'!$B$5:$AP$53,MATCH(Kulturmodeller!$D703,'Data - CO2'!$A$5:$A$53,0),BG$20)*Q703*$B701)</f>
        <v>75.484202380360458</v>
      </c>
      <c r="BH703" cm="1">
        <f t="array" ref="BH703">IF($D703="","",INDEX('Data - CO2'!$B$5:$AP$53,MATCH(Kulturmodeller!$D703,'Data - CO2'!$A$5:$A$53,0),BH$20)*R703*$B701)</f>
        <v>82.30237067006297</v>
      </c>
      <c r="BI703" cm="1">
        <f t="array" ref="BI703">IF($D703="","",INDEX('Data - CO2'!$B$5:$AP$53,MATCH(Kulturmodeller!$D703,'Data - CO2'!$A$5:$A$53,0),BI$20)*S703*$B701)</f>
        <v>89.078365462836473</v>
      </c>
      <c r="BJ703" cm="1">
        <f t="array" ref="BJ703">IF($D703="","",INDEX('Data - CO2'!$B$5:$AP$53,MATCH(Kulturmodeller!$D703,'Data - CO2'!$A$5:$A$53,0),BJ$20)*T703*$B701)</f>
        <v>96.076196381382104</v>
      </c>
      <c r="BK703" cm="1">
        <f t="array" ref="BK703">IF($D703="","",INDEX('Data - CO2'!$B$5:$AP$53,MATCH(Kulturmodeller!$D703,'Data - CO2'!$A$5:$A$53,0),BK$20)*U703*$B701)</f>
        <v>103.20365359431875</v>
      </c>
      <c r="BL703" cm="1">
        <f t="array" ref="BL703">IF($D703="","",INDEX('Data - CO2'!$B$5:$AP$53,MATCH(Kulturmodeller!$D703,'Data - CO2'!$A$5:$A$53,0),BL$20)*V703*$B701)</f>
        <v>108.65733350126206</v>
      </c>
      <c r="BM703" cm="1">
        <f t="array" ref="BM703">IF($D703="","",INDEX('Data - CO2'!$B$5:$AP$53,MATCH(Kulturmodeller!$D703,'Data - CO2'!$A$5:$A$53,0),BM$20)*W703*$B701)</f>
        <v>112.1332853180939</v>
      </c>
      <c r="BN703" cm="1">
        <f t="array" ref="BN703">IF($D703="","",INDEX('Data - CO2'!$B$5:$AP$53,MATCH(Kulturmodeller!$D703,'Data - CO2'!$A$5:$A$53,0),BN$20)*X703*$B701)</f>
        <v>115.71827818539539</v>
      </c>
      <c r="BO703" cm="1">
        <f t="array" ref="BO703">IF($D703="","",INDEX('Data - CO2'!$B$5:$AP$53,MATCH(Kulturmodeller!$D703,'Data - CO2'!$A$5:$A$53,0),BO$20)*Y703*$B701)</f>
        <v>117.94226692511916</v>
      </c>
      <c r="BP703" cm="1">
        <f t="array" ref="BP703">IF($D703="","",INDEX('Data - CO2'!$B$5:$AP$53,MATCH(Kulturmodeller!$D703,'Data - CO2'!$A$5:$A$53,0),BP$20)*Z703*$B701)</f>
        <v>120.65935363031791</v>
      </c>
      <c r="BQ703" cm="1">
        <f t="array" ref="BQ703">IF($D703="","",INDEX('Data - CO2'!$B$5:$AP$53,MATCH(Kulturmodeller!$D703,'Data - CO2'!$A$5:$A$53,0),BQ$20)*AA703*$B701)</f>
        <v>123.79080627879105</v>
      </c>
      <c r="BR703" cm="1">
        <f t="array" ref="BR703">IF($D703="","",INDEX('Data - CO2'!$B$5:$AP$53,MATCH(Kulturmodeller!$D703,'Data - CO2'!$A$5:$A$53,0),BR$20)*AB703*$B701)</f>
        <v>126.85344583028576</v>
      </c>
      <c r="BS703" cm="1">
        <f t="array" ref="BS703">IF($D703="","",INDEX('Data - CO2'!$B$5:$AP$53,MATCH(Kulturmodeller!$D703,'Data - CO2'!$A$5:$A$53,0),BS$20)*AC703*$B701)</f>
        <v>129.12790220718918</v>
      </c>
      <c r="BT703" cm="1">
        <f t="array" ref="BT703">IF($D703="","",INDEX('Data - CO2'!$B$5:$AP$53,MATCH(Kulturmodeller!$D703,'Data - CO2'!$A$5:$A$53,0),BT$20)*AD703*$B701)</f>
        <v>130.887072598976</v>
      </c>
      <c r="BU703" cm="1">
        <f t="array" ref="BU703">IF($D703="","",INDEX('Data - CO2'!$B$5:$AP$53,MATCH(Kulturmodeller!$D703,'Data - CO2'!$A$5:$A$53,0),BU$20)*AE703*$B701)</f>
        <v>133.5146918277957</v>
      </c>
      <c r="BV703" cm="1">
        <f t="array" ref="BV703">IF($D703="","",INDEX('Data - CO2'!$B$5:$AP$53,MATCH(Kulturmodeller!$D703,'Data - CO2'!$A$5:$A$53,0),BV$20)*AF703*$B701)</f>
        <v>136.11059373654211</v>
      </c>
      <c r="BW703" cm="1">
        <f t="array" ref="BW703">IF($D703="","",INDEX('Data - CO2'!$B$5:$AP$53,MATCH(Kulturmodeller!$D703,'Data - CO2'!$A$5:$A$53,0),BW$20)*AG703*$B701)</f>
        <v>137.68572478308516</v>
      </c>
      <c r="BX703" cm="1">
        <f t="array" ref="BX703">IF($D703="","",INDEX('Data - CO2'!$B$5:$AP$53,MATCH(Kulturmodeller!$D703,'Data - CO2'!$A$5:$A$53,0),BX$20)*AH703*$B701)</f>
        <v>0.10053852307798261</v>
      </c>
      <c r="BY703" cm="1">
        <f t="array" ref="BY703">IF($D703="","",INDEX('Data - CO2'!$B$5:$AP$53,MATCH(Kulturmodeller!$D703,'Data - CO2'!$A$5:$A$53,0),BY$20)*AI703*$B701)</f>
        <v>0.67025682051988411</v>
      </c>
      <c r="BZ703" cm="1">
        <f t="array" ref="BZ703">IF($D703="","",INDEX('Data - CO2'!$B$5:$AP$53,MATCH(Kulturmodeller!$D703,'Data - CO2'!$A$5:$A$53,0),BZ$20)*AJ703*$B701)</f>
        <v>1.6756420512997103</v>
      </c>
      <c r="CA703" cm="1">
        <f t="array" ref="CA703">IF($D703="","",INDEX('Data - CO2'!$B$5:$AP$53,MATCH(Kulturmodeller!$D703,'Data - CO2'!$A$5:$A$53,0),CA$20)*AK703*$B701)</f>
        <v>3.3512841025994207</v>
      </c>
      <c r="CB703" cm="1">
        <f t="array" ref="CB703">IF($D703="","",INDEX('Data - CO2'!$B$5:$AP$53,MATCH(Kulturmodeller!$D703,'Data - CO2'!$A$5:$A$53,0),CB$20)*AL703*$B701)</f>
        <v>9.7552094948733696</v>
      </c>
      <c r="CC703" cm="1">
        <f t="array" ref="CC703">IF($D703="","",INDEX('Data - CO2'!$B$5:$AP$53,MATCH(Kulturmodeller!$D703,'Data - CO2'!$A$5:$A$53,0),CC$20)*AM703*$B701)</f>
        <v>20.892336872897754</v>
      </c>
      <c r="CD703" cm="1">
        <f t="array" ref="CD703">IF($D703="","",INDEX('Data - CO2'!$B$5:$AP$53,MATCH(Kulturmodeller!$D703,'Data - CO2'!$A$5:$A$53,0),CD$20)*AN703*$B701)</f>
        <v>35.096262223172559</v>
      </c>
      <c r="CE703" cm="1">
        <f t="array" ref="CE703">IF($D703="","",INDEX('Data - CO2'!$B$5:$AP$53,MATCH(Kulturmodeller!$D703,'Data - CO2'!$A$5:$A$53,0),CE$20)*AO703*$B701)</f>
        <v>48.150143306803585</v>
      </c>
      <c r="CF703" cm="1">
        <f t="array" ref="CF703">IF($D703="","",INDEX('Data - CO2'!$B$5:$AP$53,MATCH(Kulturmodeller!$D703,'Data - CO2'!$A$5:$A$53,0),CF$20)*AP703*$B701)</f>
        <v>53.804375532781215</v>
      </c>
      <c r="CG703" cm="1">
        <f t="array" ref="CG703">IF($D703="","",INDEX('Data - CO2'!$B$5:$AP$53,MATCH(Kulturmodeller!$D703,'Data - CO2'!$A$5:$A$53,0),CG$20)*AQ703*$B701)</f>
        <v>60.787902703836259</v>
      </c>
      <c r="CH703" cm="1">
        <f t="array" ref="CH703">IF($D703="","",INDEX('Data - CO2'!$B$5:$AP$53,MATCH(Kulturmodeller!$D703,'Data - CO2'!$A$5:$A$53,0),CH$20)*AR703*$B701)</f>
        <v>68.265392979308075</v>
      </c>
      <c r="CI703" s="11" cm="1">
        <f t="array" ref="CI703">IF($D703="","",INDEX('Data - CO2'!$B$5:$AP$53,MATCH(Kulturmodeller!$D703,'Data - CO2'!$A$5:$A$53,0),CI$20)*AS703*$B701)</f>
        <v>75.484202380360458</v>
      </c>
    </row>
    <row r="704" spans="1:87" x14ac:dyDescent="0.3">
      <c r="A704" s="33" t="s">
        <v>83</v>
      </c>
      <c r="B704" s="33"/>
      <c r="C704" s="124">
        <f>'Katalog over Kulturmodeller '!F234</f>
        <v>0</v>
      </c>
      <c r="D704" s="125"/>
      <c r="E704" s="151">
        <f>'Katalog over Kulturmodeller '!W234</f>
        <v>0</v>
      </c>
      <c r="F704" s="40">
        <f>E704+((E707-F707)+(E708-F708))*(E704/SUM(E702:E706))</f>
        <v>0</v>
      </c>
      <c r="G704" s="40">
        <f t="shared" ref="G704" si="11831">F704+((F707-G707)+(F708-G708))*(F704/SUM(F702:F706))</f>
        <v>0</v>
      </c>
      <c r="H704" s="40">
        <f t="shared" ref="H704" si="11832">G704+((G707-H707)+(G708-H708))*(G704/SUM(G702:G706))</f>
        <v>0</v>
      </c>
      <c r="I704" s="40">
        <f t="shared" ref="I704" si="11833">H704+((H707-I707)+(H708-I708))*(H704/SUM(H702:H706))</f>
        <v>0</v>
      </c>
      <c r="J704" s="40">
        <f t="shared" ref="J704" si="11834">I704+((I707-J707)+(I708-J708))*(I704/SUM(I702:I706))</f>
        <v>0</v>
      </c>
      <c r="K704" s="40">
        <f t="shared" ref="K704" si="11835">J704+((J707-K707)+(J708-K708))*(J704/SUM(J702:J706))</f>
        <v>0</v>
      </c>
      <c r="L704" s="40">
        <f t="shared" ref="L704" si="11836">K704+((K707-L707)+(K708-L708))*(K704/SUM(K702:K706))</f>
        <v>0</v>
      </c>
      <c r="M704" s="40">
        <f t="shared" ref="M704" si="11837">L704+((L707-M707)+(L708-M708))*(L704/SUM(L702:L706))</f>
        <v>0</v>
      </c>
      <c r="N704" s="40">
        <f t="shared" ref="N704" si="11838">M704+((M707-N707)+(M708-N708))*(M704/SUM(M702:M706))</f>
        <v>0</v>
      </c>
      <c r="O704" s="40">
        <f t="shared" ref="O704" si="11839">N704+((N707-O707)+(N708-O708))*(N704/SUM(N702:N706))</f>
        <v>0</v>
      </c>
      <c r="P704" s="40">
        <f t="shared" ref="P704" si="11840">O704+((O707-P707)+(O708-P708))*(O704/SUM(O702:O706))</f>
        <v>0</v>
      </c>
      <c r="Q704" s="40">
        <f t="shared" ref="Q704" si="11841">P704+((P707-Q707)+(P708-Q708))*(P704/SUM(P702:P706))</f>
        <v>0</v>
      </c>
      <c r="R704" s="40">
        <f t="shared" ref="R704" si="11842">Q704+((Q707-R707)+(Q708-R708))*(Q704/SUM(Q702:Q706))</f>
        <v>0</v>
      </c>
      <c r="S704" s="40">
        <f t="shared" ref="S704" si="11843">R704+((R707-S707)+(R708-S708))*(R704/SUM(R702:R706))</f>
        <v>0</v>
      </c>
      <c r="T704" s="40">
        <f t="shared" ref="T704" si="11844">S704+((S707-T707)+(S708-T708))*(S704/SUM(S702:S706))</f>
        <v>0</v>
      </c>
      <c r="U704" s="40">
        <f t="shared" ref="U704" si="11845">T704+((T707-U707)+(T708-U708))*(T704/SUM(T702:T706))</f>
        <v>0</v>
      </c>
      <c r="V704" s="40">
        <f t="shared" ref="V704" si="11846">U704+((U707-V707)+(U708-V708))*(U704/SUM(U702:U706))</f>
        <v>0</v>
      </c>
      <c r="W704" s="40">
        <f t="shared" ref="W704" si="11847">V704+((V707-W707)+(V708-W708))*(V704/SUM(V702:V706))</f>
        <v>0</v>
      </c>
      <c r="X704" s="40">
        <f t="shared" ref="X704" si="11848">W704+((W707-X707)+(W708-X708))*(W704/SUM(W702:W706))</f>
        <v>0</v>
      </c>
      <c r="Y704" s="40">
        <f t="shared" ref="Y704" si="11849">X704+((X707-Y707)+(X708-Y708))*(X704/SUM(X702:X706))</f>
        <v>0</v>
      </c>
      <c r="Z704" s="40">
        <f t="shared" ref="Z704" si="11850">Y704+((Y707-Z707)+(Y708-Z708))*(Y704/SUM(Y702:Y706))</f>
        <v>0</v>
      </c>
      <c r="AA704" s="40">
        <f t="shared" ref="AA704" si="11851">Z704+((Z707-AA707)+(Z708-AA708))*(Z704/SUM(Z702:Z706))</f>
        <v>0</v>
      </c>
      <c r="AB704" s="40">
        <f t="shared" ref="AB704" si="11852">AA704+((AA707-AB707)+(AA708-AB708))*(AA704/SUM(AA702:AA706))</f>
        <v>0</v>
      </c>
      <c r="AC704" s="40">
        <f t="shared" ref="AC704" si="11853">AB704+((AB707-AC707)+(AB708-AC708))*(AB704/SUM(AB702:AB706))</f>
        <v>0</v>
      </c>
      <c r="AD704" s="40">
        <f t="shared" ref="AD704" si="11854">AC704+((AC707-AD707)+(AC708-AD708))*(AC704/SUM(AC702:AC706))</f>
        <v>0</v>
      </c>
      <c r="AE704" s="40">
        <f t="shared" ref="AE704" si="11855">AD704+((AD707-AE707)+(AD708-AE708))*(AD704/SUM(AD702:AD706))</f>
        <v>0</v>
      </c>
      <c r="AF704" s="40">
        <f t="shared" ref="AF704" si="11856">AE704+((AE707-AF707)+(AE708-AF708))*(AE704/SUM(AE702:AE706))</f>
        <v>0</v>
      </c>
      <c r="AG704" s="40">
        <f t="shared" ref="AG704" si="11857">AF704+((AF707-AG707)+(AF708-AG708))*(AF704/SUM(AF702:AF706))</f>
        <v>0</v>
      </c>
      <c r="AH704" s="40">
        <f t="shared" ref="AH704" si="11858">AG704+((AG707-AH707)+(AG708-AH708))*(AG704/SUM(AG702:AG706))</f>
        <v>0</v>
      </c>
      <c r="AI704" s="40">
        <f t="shared" ref="AI704" si="11859">AH704+((AH707-AI707)+(AH708-AI708))*(AH704/SUM(AH702:AH706))</f>
        <v>0</v>
      </c>
      <c r="AJ704" s="40">
        <f t="shared" ref="AJ704" si="11860">AI704+((AI707-AJ707)+(AI708-AJ708))*(AI704/SUM(AI702:AI706))</f>
        <v>0</v>
      </c>
      <c r="AK704" s="40">
        <f t="shared" ref="AK704" si="11861">AJ704+((AJ707-AK707)+(AJ708-AK708))*(AJ704/SUM(AJ702:AJ706))</f>
        <v>0</v>
      </c>
      <c r="AL704" s="40">
        <f t="shared" ref="AL704" si="11862">AK704+((AK707-AL707)+(AK708-AL708))*(AK704/SUM(AK702:AK706))</f>
        <v>0</v>
      </c>
      <c r="AM704" s="40">
        <f t="shared" ref="AM704" si="11863">AL704+((AL707-AM707)+(AL708-AM708))*(AL704/SUM(AL702:AL706))</f>
        <v>0</v>
      </c>
      <c r="AN704" s="40">
        <f t="shared" ref="AN704" si="11864">AM704+((AM707-AN707)+(AM708-AN708))*(AM704/SUM(AM702:AM706))</f>
        <v>0</v>
      </c>
      <c r="AO704" s="40">
        <f t="shared" ref="AO704" si="11865">AN704+((AN707-AO707)+(AN708-AO708))*(AN704/SUM(AN702:AN706))</f>
        <v>0</v>
      </c>
      <c r="AP704" s="40">
        <f t="shared" ref="AP704" si="11866">AO704+((AO707-AP707)+(AO708-AP708))*(AO704/SUM(AO702:AO706))</f>
        <v>0</v>
      </c>
      <c r="AQ704" s="40">
        <f t="shared" ref="AQ704" si="11867">AP704+((AP707-AQ707)+(AP708-AQ708))*(AP704/SUM(AP702:AP706))</f>
        <v>0</v>
      </c>
      <c r="AR704" s="40">
        <f t="shared" ref="AR704" si="11868">AQ704+((AQ707-AR707)+(AQ708-AR708))*(AQ704/SUM(AQ702:AQ706))</f>
        <v>0</v>
      </c>
      <c r="AS704" s="41">
        <f t="shared" ref="AS704" si="11869">AR704+((AR707-AS707)+(AR708-AS708))*(AR704/SUM(AR702:AR706))</f>
        <v>0</v>
      </c>
      <c r="AU704" s="10" t="str" cm="1">
        <f t="array" ref="AU704">IF($D704="","",INDEX('Data - CO2'!$B$5:$AP$53,MATCH(Kulturmodeller!$D704,'Data - CO2'!$A$5:$A$53,0),AU$20)*E704)</f>
        <v/>
      </c>
      <c r="AV704" t="str" cm="1">
        <f t="array" ref="AV704">IF($D704="","",INDEX('Data - CO2'!$B$5:$AP$53,MATCH(Kulturmodeller!$D704,'Data - CO2'!$A$5:$A$53,0),AV$20)*F704)</f>
        <v/>
      </c>
      <c r="AW704" t="str" cm="1">
        <f t="array" ref="AW704">IF($D704="","",INDEX('Data - CO2'!$B$5:$AP$53,MATCH(Kulturmodeller!$D704,'Data - CO2'!$A$5:$A$53,0),AW$20)*G704)</f>
        <v/>
      </c>
      <c r="AX704" t="str" cm="1">
        <f t="array" ref="AX704">IF($D704="","",INDEX('Data - CO2'!$B$5:$AP$53,MATCH(Kulturmodeller!$D704,'Data - CO2'!$A$5:$A$53,0),AX$20)*H704)</f>
        <v/>
      </c>
      <c r="AY704" t="str" cm="1">
        <f t="array" ref="AY704">IF($D704="","",INDEX('Data - CO2'!$B$5:$AP$53,MATCH(Kulturmodeller!$D704,'Data - CO2'!$A$5:$A$53,0),AY$20)*I704)</f>
        <v/>
      </c>
      <c r="AZ704" t="str" cm="1">
        <f t="array" ref="AZ704">IF($D704="","",INDEX('Data - CO2'!$B$5:$AP$53,MATCH(Kulturmodeller!$D704,'Data - CO2'!$A$5:$A$53,0),AZ$20)*J704*$B701)</f>
        <v/>
      </c>
      <c r="BA704" t="str" cm="1">
        <f t="array" ref="BA704">IF($D704="","",INDEX('Data - CO2'!$B$5:$AP$53,MATCH(Kulturmodeller!$D704,'Data - CO2'!$A$5:$A$53,0),BA$20)*K704*$B701)</f>
        <v/>
      </c>
      <c r="BB704" t="str" cm="1">
        <f t="array" ref="BB704">IF($D704="","",INDEX('Data - CO2'!$B$5:$AP$53,MATCH(Kulturmodeller!$D704,'Data - CO2'!$A$5:$A$53,0),BB$20)*L704*$B701)</f>
        <v/>
      </c>
      <c r="BC704" t="str" cm="1">
        <f t="array" ref="BC704">IF($D704="","",INDEX('Data - CO2'!$B$5:$AP$53,MATCH(Kulturmodeller!$D704,'Data - CO2'!$A$5:$A$53,0),BC$20)*M704*$B701)</f>
        <v/>
      </c>
      <c r="BD704" t="str" cm="1">
        <f t="array" ref="BD704">IF($D704="","",INDEX('Data - CO2'!$B$5:$AP$53,MATCH(Kulturmodeller!$D704,'Data - CO2'!$A$5:$A$53,0),BD$20)*N704*$B701)</f>
        <v/>
      </c>
      <c r="BE704" t="str" cm="1">
        <f t="array" ref="BE704">IF($D704="","",INDEX('Data - CO2'!$B$5:$AP$53,MATCH(Kulturmodeller!$D704,'Data - CO2'!$A$5:$A$53,0),BE$20)*O704*$B701)</f>
        <v/>
      </c>
      <c r="BF704" t="str" cm="1">
        <f t="array" ref="BF704">IF($D704="","",INDEX('Data - CO2'!$B$5:$AP$53,MATCH(Kulturmodeller!$D704,'Data - CO2'!$A$5:$A$53,0),BF$20)*P704*$B701)</f>
        <v/>
      </c>
      <c r="BG704" t="str" cm="1">
        <f t="array" ref="BG704">IF($D704="","",INDEX('Data - CO2'!$B$5:$AP$53,MATCH(Kulturmodeller!$D704,'Data - CO2'!$A$5:$A$53,0),BG$20)*Q704*$B701)</f>
        <v/>
      </c>
      <c r="BH704" t="str" cm="1">
        <f t="array" ref="BH704">IF($D704="","",INDEX('Data - CO2'!$B$5:$AP$53,MATCH(Kulturmodeller!$D704,'Data - CO2'!$A$5:$A$53,0),BH$20)*R704*$B701)</f>
        <v/>
      </c>
      <c r="BI704" t="str" cm="1">
        <f t="array" ref="BI704">IF($D704="","",INDEX('Data - CO2'!$B$5:$AP$53,MATCH(Kulturmodeller!$D704,'Data - CO2'!$A$5:$A$53,0),BI$20)*S704*$B701)</f>
        <v/>
      </c>
      <c r="BJ704" t="str" cm="1">
        <f t="array" ref="BJ704">IF($D704="","",INDEX('Data - CO2'!$B$5:$AP$53,MATCH(Kulturmodeller!$D704,'Data - CO2'!$A$5:$A$53,0),BJ$20)*T704*$B701)</f>
        <v/>
      </c>
      <c r="BK704" t="str" cm="1">
        <f t="array" ref="BK704">IF($D704="","",INDEX('Data - CO2'!$B$5:$AP$53,MATCH(Kulturmodeller!$D704,'Data - CO2'!$A$5:$A$53,0),BK$20)*U704*$B701)</f>
        <v/>
      </c>
      <c r="BL704" t="str" cm="1">
        <f t="array" ref="BL704">IF($D704="","",INDEX('Data - CO2'!$B$5:$AP$53,MATCH(Kulturmodeller!$D704,'Data - CO2'!$A$5:$A$53,0),BL$20)*V704*$B701)</f>
        <v/>
      </c>
      <c r="BM704" t="str" cm="1">
        <f t="array" ref="BM704">IF($D704="","",INDEX('Data - CO2'!$B$5:$AP$53,MATCH(Kulturmodeller!$D704,'Data - CO2'!$A$5:$A$53,0),BM$20)*W704*$B701)</f>
        <v/>
      </c>
      <c r="BN704" t="str" cm="1">
        <f t="array" ref="BN704">IF($D704="","",INDEX('Data - CO2'!$B$5:$AP$53,MATCH(Kulturmodeller!$D704,'Data - CO2'!$A$5:$A$53,0),BN$20)*X704*$B701)</f>
        <v/>
      </c>
      <c r="BO704" t="str" cm="1">
        <f t="array" ref="BO704">IF($D704="","",INDEX('Data - CO2'!$B$5:$AP$53,MATCH(Kulturmodeller!$D704,'Data - CO2'!$A$5:$A$53,0),BO$20)*Y704*$B701)</f>
        <v/>
      </c>
      <c r="BP704" t="str" cm="1">
        <f t="array" ref="BP704">IF($D704="","",INDEX('Data - CO2'!$B$5:$AP$53,MATCH(Kulturmodeller!$D704,'Data - CO2'!$A$5:$A$53,0),BP$20)*Z704*$B701)</f>
        <v/>
      </c>
      <c r="BQ704" t="str" cm="1">
        <f t="array" ref="BQ704">IF($D704="","",INDEX('Data - CO2'!$B$5:$AP$53,MATCH(Kulturmodeller!$D704,'Data - CO2'!$A$5:$A$53,0),BQ$20)*AA704*$B701)</f>
        <v/>
      </c>
      <c r="BR704" t="str" cm="1">
        <f t="array" ref="BR704">IF($D704="","",INDEX('Data - CO2'!$B$5:$AP$53,MATCH(Kulturmodeller!$D704,'Data - CO2'!$A$5:$A$53,0),BR$20)*AB704*$B701)</f>
        <v/>
      </c>
      <c r="BS704" t="str" cm="1">
        <f t="array" ref="BS704">IF($D704="","",INDEX('Data - CO2'!$B$5:$AP$53,MATCH(Kulturmodeller!$D704,'Data - CO2'!$A$5:$A$53,0),BS$20)*AC704*$B701)</f>
        <v/>
      </c>
      <c r="BT704" t="str" cm="1">
        <f t="array" ref="BT704">IF($D704="","",INDEX('Data - CO2'!$B$5:$AP$53,MATCH(Kulturmodeller!$D704,'Data - CO2'!$A$5:$A$53,0),BT$20)*AD704*$B701)</f>
        <v/>
      </c>
      <c r="BU704" t="str" cm="1">
        <f t="array" ref="BU704">IF($D704="","",INDEX('Data - CO2'!$B$5:$AP$53,MATCH(Kulturmodeller!$D704,'Data - CO2'!$A$5:$A$53,0),BU$20)*AE704*$B701)</f>
        <v/>
      </c>
      <c r="BV704" t="str" cm="1">
        <f t="array" ref="BV704">IF($D704="","",INDEX('Data - CO2'!$B$5:$AP$53,MATCH(Kulturmodeller!$D704,'Data - CO2'!$A$5:$A$53,0),BV$20)*AF704*$B701)</f>
        <v/>
      </c>
      <c r="BW704" t="str" cm="1">
        <f t="array" ref="BW704">IF($D704="","",INDEX('Data - CO2'!$B$5:$AP$53,MATCH(Kulturmodeller!$D704,'Data - CO2'!$A$5:$A$53,0),BW$20)*AG704*$B701)</f>
        <v/>
      </c>
      <c r="BX704" t="str" cm="1">
        <f t="array" ref="BX704">IF($D704="","",INDEX('Data - CO2'!$B$5:$AP$53,MATCH(Kulturmodeller!$D704,'Data - CO2'!$A$5:$A$53,0),BX$20)*AH704*$B701)</f>
        <v/>
      </c>
      <c r="BY704" t="str" cm="1">
        <f t="array" ref="BY704">IF($D704="","",INDEX('Data - CO2'!$B$5:$AP$53,MATCH(Kulturmodeller!$D704,'Data - CO2'!$A$5:$A$53,0),BY$20)*AI704*$B701)</f>
        <v/>
      </c>
      <c r="BZ704" t="str" cm="1">
        <f t="array" ref="BZ704">IF($D704="","",INDEX('Data - CO2'!$B$5:$AP$53,MATCH(Kulturmodeller!$D704,'Data - CO2'!$A$5:$A$53,0),BZ$20)*AJ704*$B701)</f>
        <v/>
      </c>
      <c r="CA704" t="str" cm="1">
        <f t="array" ref="CA704">IF($D704="","",INDEX('Data - CO2'!$B$5:$AP$53,MATCH(Kulturmodeller!$D704,'Data - CO2'!$A$5:$A$53,0),CA$20)*AK704*$B701)</f>
        <v/>
      </c>
      <c r="CB704" t="str" cm="1">
        <f t="array" ref="CB704">IF($D704="","",INDEX('Data - CO2'!$B$5:$AP$53,MATCH(Kulturmodeller!$D704,'Data - CO2'!$A$5:$A$53,0),CB$20)*AL704*$B701)</f>
        <v/>
      </c>
      <c r="CC704" t="str" cm="1">
        <f t="array" ref="CC704">IF($D704="","",INDEX('Data - CO2'!$B$5:$AP$53,MATCH(Kulturmodeller!$D704,'Data - CO2'!$A$5:$A$53,0),CC$20)*AM704*$B701)</f>
        <v/>
      </c>
      <c r="CD704" t="str" cm="1">
        <f t="array" ref="CD704">IF($D704="","",INDEX('Data - CO2'!$B$5:$AP$53,MATCH(Kulturmodeller!$D704,'Data - CO2'!$A$5:$A$53,0),CD$20)*AN704*$B701)</f>
        <v/>
      </c>
      <c r="CE704" t="str" cm="1">
        <f t="array" ref="CE704">IF($D704="","",INDEX('Data - CO2'!$B$5:$AP$53,MATCH(Kulturmodeller!$D704,'Data - CO2'!$A$5:$A$53,0),CE$20)*AO704*$B701)</f>
        <v/>
      </c>
      <c r="CF704" t="str" cm="1">
        <f t="array" ref="CF704">IF($D704="","",INDEX('Data - CO2'!$B$5:$AP$53,MATCH(Kulturmodeller!$D704,'Data - CO2'!$A$5:$A$53,0),CF$20)*AP704*$B701)</f>
        <v/>
      </c>
      <c r="CG704" t="str" cm="1">
        <f t="array" ref="CG704">IF($D704="","",INDEX('Data - CO2'!$B$5:$AP$53,MATCH(Kulturmodeller!$D704,'Data - CO2'!$A$5:$A$53,0),CG$20)*AQ704*$B701)</f>
        <v/>
      </c>
      <c r="CH704" t="str" cm="1">
        <f t="array" ref="CH704">IF($D704="","",INDEX('Data - CO2'!$B$5:$AP$53,MATCH(Kulturmodeller!$D704,'Data - CO2'!$A$5:$A$53,0),CH$20)*AR704*$B701)</f>
        <v/>
      </c>
      <c r="CI704" s="11" t="str" cm="1">
        <f t="array" ref="CI704">IF($D704="","",INDEX('Data - CO2'!$B$5:$AP$53,MATCH(Kulturmodeller!$D704,'Data - CO2'!$A$5:$A$53,0),CI$20)*AS704*$B701)</f>
        <v/>
      </c>
    </row>
    <row r="705" spans="1:87" x14ac:dyDescent="0.3">
      <c r="A705" s="33" t="s">
        <v>84</v>
      </c>
      <c r="B705" s="33"/>
      <c r="C705" s="124">
        <f>'Katalog over Kulturmodeller '!F235</f>
        <v>0</v>
      </c>
      <c r="D705" s="125"/>
      <c r="E705" s="151">
        <f>'Katalog over Kulturmodeller '!W235</f>
        <v>0</v>
      </c>
      <c r="F705" s="40">
        <f>E705+((E707-F707)+(E708-F708))*(E705/SUM(E702:E706))</f>
        <v>0</v>
      </c>
      <c r="G705" s="40">
        <f t="shared" ref="G705" si="11870">F705+((F707-G707)+(F708-G708))*(F705/SUM(F702:F706))</f>
        <v>0</v>
      </c>
      <c r="H705" s="40">
        <f t="shared" ref="H705" si="11871">G705+((G707-H707)+(G708-H708))*(G705/SUM(G702:G706))</f>
        <v>0</v>
      </c>
      <c r="I705" s="40">
        <f t="shared" ref="I705" si="11872">H705+((H707-I707)+(H708-I708))*(H705/SUM(H702:H706))</f>
        <v>0</v>
      </c>
      <c r="J705" s="40">
        <f t="shared" ref="J705" si="11873">I705+((I707-J707)+(I708-J708))*(I705/SUM(I702:I706))</f>
        <v>0</v>
      </c>
      <c r="K705" s="40">
        <f t="shared" ref="K705" si="11874">J705+((J707-K707)+(J708-K708))*(J705/SUM(J702:J706))</f>
        <v>0</v>
      </c>
      <c r="L705" s="40">
        <f t="shared" ref="L705" si="11875">K705+((K707-L707)+(K708-L708))*(K705/SUM(K702:K706))</f>
        <v>0</v>
      </c>
      <c r="M705" s="40">
        <f t="shared" ref="M705" si="11876">L705+((L707-M707)+(L708-M708))*(L705/SUM(L702:L706))</f>
        <v>0</v>
      </c>
      <c r="N705" s="40">
        <f t="shared" ref="N705" si="11877">M705+((M707-N707)+(M708-N708))*(M705/SUM(M702:M706))</f>
        <v>0</v>
      </c>
      <c r="O705" s="40">
        <f t="shared" ref="O705" si="11878">N705+((N707-O707)+(N708-O708))*(N705/SUM(N702:N706))</f>
        <v>0</v>
      </c>
      <c r="P705" s="40">
        <f t="shared" ref="P705" si="11879">O705+((O707-P707)+(O708-P708))*(O705/SUM(O702:O706))</f>
        <v>0</v>
      </c>
      <c r="Q705" s="40">
        <f t="shared" ref="Q705" si="11880">P705+((P707-Q707)+(P708-Q708))*(P705/SUM(P702:P706))</f>
        <v>0</v>
      </c>
      <c r="R705" s="40">
        <f t="shared" ref="R705" si="11881">Q705+((Q707-R707)+(Q708-R708))*(Q705/SUM(Q702:Q706))</f>
        <v>0</v>
      </c>
      <c r="S705" s="40">
        <f t="shared" ref="S705" si="11882">R705+((R707-S707)+(R708-S708))*(R705/SUM(R702:R706))</f>
        <v>0</v>
      </c>
      <c r="T705" s="40">
        <f t="shared" ref="T705" si="11883">S705+((S707-T707)+(S708-T708))*(S705/SUM(S702:S706))</f>
        <v>0</v>
      </c>
      <c r="U705" s="40">
        <f t="shared" ref="U705" si="11884">T705+((T707-U707)+(T708-U708))*(T705/SUM(T702:T706))</f>
        <v>0</v>
      </c>
      <c r="V705" s="40">
        <f t="shared" ref="V705" si="11885">U705+((U707-V707)+(U708-V708))*(U705/SUM(U702:U706))</f>
        <v>0</v>
      </c>
      <c r="W705" s="40">
        <f t="shared" ref="W705" si="11886">V705+((V707-W707)+(V708-W708))*(V705/SUM(V702:V706))</f>
        <v>0</v>
      </c>
      <c r="X705" s="40">
        <f t="shared" ref="X705" si="11887">W705+((W707-X707)+(W708-X708))*(W705/SUM(W702:W706))</f>
        <v>0</v>
      </c>
      <c r="Y705" s="40">
        <f t="shared" ref="Y705" si="11888">X705+((X707-Y707)+(X708-Y708))*(X705/SUM(X702:X706))</f>
        <v>0</v>
      </c>
      <c r="Z705" s="40">
        <f t="shared" ref="Z705" si="11889">Y705+((Y707-Z707)+(Y708-Z708))*(Y705/SUM(Y702:Y706))</f>
        <v>0</v>
      </c>
      <c r="AA705" s="40">
        <f t="shared" ref="AA705" si="11890">Z705+((Z707-AA707)+(Z708-AA708))*(Z705/SUM(Z702:Z706))</f>
        <v>0</v>
      </c>
      <c r="AB705" s="40">
        <f t="shared" ref="AB705" si="11891">AA705+((AA707-AB707)+(AA708-AB708))*(AA705/SUM(AA702:AA706))</f>
        <v>0</v>
      </c>
      <c r="AC705" s="40">
        <f t="shared" ref="AC705" si="11892">AB705+((AB707-AC707)+(AB708-AC708))*(AB705/SUM(AB702:AB706))</f>
        <v>0</v>
      </c>
      <c r="AD705" s="40">
        <f t="shared" ref="AD705" si="11893">AC705+((AC707-AD707)+(AC708-AD708))*(AC705/SUM(AC702:AC706))</f>
        <v>0</v>
      </c>
      <c r="AE705" s="40">
        <f t="shared" ref="AE705" si="11894">AD705+((AD707-AE707)+(AD708-AE708))*(AD705/SUM(AD702:AD706))</f>
        <v>0</v>
      </c>
      <c r="AF705" s="40">
        <f t="shared" ref="AF705" si="11895">AE705+((AE707-AF707)+(AE708-AF708))*(AE705/SUM(AE702:AE706))</f>
        <v>0</v>
      </c>
      <c r="AG705" s="40">
        <f t="shared" ref="AG705" si="11896">AF705+((AF707-AG707)+(AF708-AG708))*(AF705/SUM(AF702:AF706))</f>
        <v>0</v>
      </c>
      <c r="AH705" s="40">
        <f t="shared" ref="AH705" si="11897">AG705+((AG707-AH707)+(AG708-AH708))*(AG705/SUM(AG702:AG706))</f>
        <v>0</v>
      </c>
      <c r="AI705" s="40">
        <f t="shared" ref="AI705" si="11898">AH705+((AH707-AI707)+(AH708-AI708))*(AH705/SUM(AH702:AH706))</f>
        <v>0</v>
      </c>
      <c r="AJ705" s="40">
        <f t="shared" ref="AJ705" si="11899">AI705+((AI707-AJ707)+(AI708-AJ708))*(AI705/SUM(AI702:AI706))</f>
        <v>0</v>
      </c>
      <c r="AK705" s="40">
        <f t="shared" ref="AK705" si="11900">AJ705+((AJ707-AK707)+(AJ708-AK708))*(AJ705/SUM(AJ702:AJ706))</f>
        <v>0</v>
      </c>
      <c r="AL705" s="40">
        <f t="shared" ref="AL705" si="11901">AK705+((AK707-AL707)+(AK708-AL708))*(AK705/SUM(AK702:AK706))</f>
        <v>0</v>
      </c>
      <c r="AM705" s="40">
        <f t="shared" ref="AM705" si="11902">AL705+((AL707-AM707)+(AL708-AM708))*(AL705/SUM(AL702:AL706))</f>
        <v>0</v>
      </c>
      <c r="AN705" s="40">
        <f t="shared" ref="AN705" si="11903">AM705+((AM707-AN707)+(AM708-AN708))*(AM705/SUM(AM702:AM706))</f>
        <v>0</v>
      </c>
      <c r="AO705" s="40">
        <f t="shared" ref="AO705" si="11904">AN705+((AN707-AO707)+(AN708-AO708))*(AN705/SUM(AN702:AN706))</f>
        <v>0</v>
      </c>
      <c r="AP705" s="40">
        <f t="shared" ref="AP705" si="11905">AO705+((AO707-AP707)+(AO708-AP708))*(AO705/SUM(AO702:AO706))</f>
        <v>0</v>
      </c>
      <c r="AQ705" s="40">
        <f t="shared" ref="AQ705" si="11906">AP705+((AP707-AQ707)+(AP708-AQ708))*(AP705/SUM(AP702:AP706))</f>
        <v>0</v>
      </c>
      <c r="AR705" s="40">
        <f t="shared" ref="AR705" si="11907">AQ705+((AQ707-AR707)+(AQ708-AR708))*(AQ705/SUM(AQ702:AQ706))</f>
        <v>0</v>
      </c>
      <c r="AS705" s="41">
        <f t="shared" ref="AS705" si="11908">AR705+((AR707-AS707)+(AR708-AS708))*(AR705/SUM(AR702:AR706))</f>
        <v>0</v>
      </c>
      <c r="AU705" s="10" t="str" cm="1">
        <f t="array" ref="AU705">IF($D705="","",INDEX('Data - CO2'!$B$5:$AP$53,MATCH(Kulturmodeller!$D705,'Data - CO2'!$A$5:$A$53,0),AU$20)*E705)</f>
        <v/>
      </c>
      <c r="AV705" t="str" cm="1">
        <f t="array" ref="AV705">IF($D705="","",INDEX('Data - CO2'!$B$5:$AP$53,MATCH(Kulturmodeller!$D705,'Data - CO2'!$A$5:$A$53,0),AV$20)*F705)</f>
        <v/>
      </c>
      <c r="AW705" t="str" cm="1">
        <f t="array" ref="AW705">IF($D705="","",INDEX('Data - CO2'!$B$5:$AP$53,MATCH(Kulturmodeller!$D705,'Data - CO2'!$A$5:$A$53,0),AW$20)*G705)</f>
        <v/>
      </c>
      <c r="AX705" t="str" cm="1">
        <f t="array" ref="AX705">IF($D705="","",INDEX('Data - CO2'!$B$5:$AP$53,MATCH(Kulturmodeller!$D705,'Data - CO2'!$A$5:$A$53,0),AX$20)*H705)</f>
        <v/>
      </c>
      <c r="AY705" t="str" cm="1">
        <f t="array" ref="AY705">IF($D705="","",INDEX('Data - CO2'!$B$5:$AP$53,MATCH(Kulturmodeller!$D705,'Data - CO2'!$A$5:$A$53,0),AY$20)*I705)</f>
        <v/>
      </c>
      <c r="AZ705" t="str" cm="1">
        <f t="array" ref="AZ705">IF($D705="","",INDEX('Data - CO2'!$B$5:$AP$53,MATCH(Kulturmodeller!$D705,'Data - CO2'!$A$5:$A$53,0),AZ$20)*J705*$B701)</f>
        <v/>
      </c>
      <c r="BA705" t="str" cm="1">
        <f t="array" ref="BA705">IF($D705="","",INDEX('Data - CO2'!$B$5:$AP$53,MATCH(Kulturmodeller!$D705,'Data - CO2'!$A$5:$A$53,0),BA$20)*K705*$B701)</f>
        <v/>
      </c>
      <c r="BB705" t="str" cm="1">
        <f t="array" ref="BB705">IF($D705="","",INDEX('Data - CO2'!$B$5:$AP$53,MATCH(Kulturmodeller!$D705,'Data - CO2'!$A$5:$A$53,0),BB$20)*L705*$B701)</f>
        <v/>
      </c>
      <c r="BC705" t="str" cm="1">
        <f t="array" ref="BC705">IF($D705="","",INDEX('Data - CO2'!$B$5:$AP$53,MATCH(Kulturmodeller!$D705,'Data - CO2'!$A$5:$A$53,0),BC$20)*M705*$B701)</f>
        <v/>
      </c>
      <c r="BD705" t="str" cm="1">
        <f t="array" ref="BD705">IF($D705="","",INDEX('Data - CO2'!$B$5:$AP$53,MATCH(Kulturmodeller!$D705,'Data - CO2'!$A$5:$A$53,0),BD$20)*N705*$B701)</f>
        <v/>
      </c>
      <c r="BE705" t="str" cm="1">
        <f t="array" ref="BE705">IF($D705="","",INDEX('Data - CO2'!$B$5:$AP$53,MATCH(Kulturmodeller!$D705,'Data - CO2'!$A$5:$A$53,0),BE$20)*O705*$B701)</f>
        <v/>
      </c>
      <c r="BF705" t="str" cm="1">
        <f t="array" ref="BF705">IF($D705="","",INDEX('Data - CO2'!$B$5:$AP$53,MATCH(Kulturmodeller!$D705,'Data - CO2'!$A$5:$A$53,0),BF$20)*P705*$B701)</f>
        <v/>
      </c>
      <c r="BG705" t="str" cm="1">
        <f t="array" ref="BG705">IF($D705="","",INDEX('Data - CO2'!$B$5:$AP$53,MATCH(Kulturmodeller!$D705,'Data - CO2'!$A$5:$A$53,0),BG$20)*Q705*$B701)</f>
        <v/>
      </c>
      <c r="BH705" t="str" cm="1">
        <f t="array" ref="BH705">IF($D705="","",INDEX('Data - CO2'!$B$5:$AP$53,MATCH(Kulturmodeller!$D705,'Data - CO2'!$A$5:$A$53,0),BH$20)*R705*$B701)</f>
        <v/>
      </c>
      <c r="BI705" t="str" cm="1">
        <f t="array" ref="BI705">IF($D705="","",INDEX('Data - CO2'!$B$5:$AP$53,MATCH(Kulturmodeller!$D705,'Data - CO2'!$A$5:$A$53,0),BI$20)*S705*$B701)</f>
        <v/>
      </c>
      <c r="BJ705" t="str" cm="1">
        <f t="array" ref="BJ705">IF($D705="","",INDEX('Data - CO2'!$B$5:$AP$53,MATCH(Kulturmodeller!$D705,'Data - CO2'!$A$5:$A$53,0),BJ$20)*T705*$B701)</f>
        <v/>
      </c>
      <c r="BK705" t="str" cm="1">
        <f t="array" ref="BK705">IF($D705="","",INDEX('Data - CO2'!$B$5:$AP$53,MATCH(Kulturmodeller!$D705,'Data - CO2'!$A$5:$A$53,0),BK$20)*U705*$B701)</f>
        <v/>
      </c>
      <c r="BL705" t="str" cm="1">
        <f t="array" ref="BL705">IF($D705="","",INDEX('Data - CO2'!$B$5:$AP$53,MATCH(Kulturmodeller!$D705,'Data - CO2'!$A$5:$A$53,0),BL$20)*V705*$B701)</f>
        <v/>
      </c>
      <c r="BM705" t="str" cm="1">
        <f t="array" ref="BM705">IF($D705="","",INDEX('Data - CO2'!$B$5:$AP$53,MATCH(Kulturmodeller!$D705,'Data - CO2'!$A$5:$A$53,0),BM$20)*W705*$B701)</f>
        <v/>
      </c>
      <c r="BN705" t="str" cm="1">
        <f t="array" ref="BN705">IF($D705="","",INDEX('Data - CO2'!$B$5:$AP$53,MATCH(Kulturmodeller!$D705,'Data - CO2'!$A$5:$A$53,0),BN$20)*X705*$B701)</f>
        <v/>
      </c>
      <c r="BO705" t="str" cm="1">
        <f t="array" ref="BO705">IF($D705="","",INDEX('Data - CO2'!$B$5:$AP$53,MATCH(Kulturmodeller!$D705,'Data - CO2'!$A$5:$A$53,0),BO$20)*Y705*$B701)</f>
        <v/>
      </c>
      <c r="BP705" t="str" cm="1">
        <f t="array" ref="BP705">IF($D705="","",INDEX('Data - CO2'!$B$5:$AP$53,MATCH(Kulturmodeller!$D705,'Data - CO2'!$A$5:$A$53,0),BP$20)*Z705*$B701)</f>
        <v/>
      </c>
      <c r="BQ705" t="str" cm="1">
        <f t="array" ref="BQ705">IF($D705="","",INDEX('Data - CO2'!$B$5:$AP$53,MATCH(Kulturmodeller!$D705,'Data - CO2'!$A$5:$A$53,0),BQ$20)*AA705*$B701)</f>
        <v/>
      </c>
      <c r="BR705" t="str" cm="1">
        <f t="array" ref="BR705">IF($D705="","",INDEX('Data - CO2'!$B$5:$AP$53,MATCH(Kulturmodeller!$D705,'Data - CO2'!$A$5:$A$53,0),BR$20)*AB705*$B701)</f>
        <v/>
      </c>
      <c r="BS705" t="str" cm="1">
        <f t="array" ref="BS705">IF($D705="","",INDEX('Data - CO2'!$B$5:$AP$53,MATCH(Kulturmodeller!$D705,'Data - CO2'!$A$5:$A$53,0),BS$20)*AC705*$B701)</f>
        <v/>
      </c>
      <c r="BT705" t="str" cm="1">
        <f t="array" ref="BT705">IF($D705="","",INDEX('Data - CO2'!$B$5:$AP$53,MATCH(Kulturmodeller!$D705,'Data - CO2'!$A$5:$A$53,0),BT$20)*AD705*$B701)</f>
        <v/>
      </c>
      <c r="BU705" t="str" cm="1">
        <f t="array" ref="BU705">IF($D705="","",INDEX('Data - CO2'!$B$5:$AP$53,MATCH(Kulturmodeller!$D705,'Data - CO2'!$A$5:$A$53,0),BU$20)*AE705*$B701)</f>
        <v/>
      </c>
      <c r="BV705" t="str" cm="1">
        <f t="array" ref="BV705">IF($D705="","",INDEX('Data - CO2'!$B$5:$AP$53,MATCH(Kulturmodeller!$D705,'Data - CO2'!$A$5:$A$53,0),BV$20)*AF705*$B701)</f>
        <v/>
      </c>
      <c r="BW705" t="str" cm="1">
        <f t="array" ref="BW705">IF($D705="","",INDEX('Data - CO2'!$B$5:$AP$53,MATCH(Kulturmodeller!$D705,'Data - CO2'!$A$5:$A$53,0),BW$20)*AG705*$B701)</f>
        <v/>
      </c>
      <c r="BX705" t="str" cm="1">
        <f t="array" ref="BX705">IF($D705="","",INDEX('Data - CO2'!$B$5:$AP$53,MATCH(Kulturmodeller!$D705,'Data - CO2'!$A$5:$A$53,0),BX$20)*AH705*$B701)</f>
        <v/>
      </c>
      <c r="BY705" t="str" cm="1">
        <f t="array" ref="BY705">IF($D705="","",INDEX('Data - CO2'!$B$5:$AP$53,MATCH(Kulturmodeller!$D705,'Data - CO2'!$A$5:$A$53,0),BY$20)*AI705*$B701)</f>
        <v/>
      </c>
      <c r="BZ705" t="str" cm="1">
        <f t="array" ref="BZ705">IF($D705="","",INDEX('Data - CO2'!$B$5:$AP$53,MATCH(Kulturmodeller!$D705,'Data - CO2'!$A$5:$A$53,0),BZ$20)*AJ705*$B701)</f>
        <v/>
      </c>
      <c r="CA705" t="str" cm="1">
        <f t="array" ref="CA705">IF($D705="","",INDEX('Data - CO2'!$B$5:$AP$53,MATCH(Kulturmodeller!$D705,'Data - CO2'!$A$5:$A$53,0),CA$20)*AK705*$B701)</f>
        <v/>
      </c>
      <c r="CB705" t="str" cm="1">
        <f t="array" ref="CB705">IF($D705="","",INDEX('Data - CO2'!$B$5:$AP$53,MATCH(Kulturmodeller!$D705,'Data - CO2'!$A$5:$A$53,0),CB$20)*AL705*$B701)</f>
        <v/>
      </c>
      <c r="CC705" t="str" cm="1">
        <f t="array" ref="CC705">IF($D705="","",INDEX('Data - CO2'!$B$5:$AP$53,MATCH(Kulturmodeller!$D705,'Data - CO2'!$A$5:$A$53,0),CC$20)*AM705*$B701)</f>
        <v/>
      </c>
      <c r="CD705" t="str" cm="1">
        <f t="array" ref="CD705">IF($D705="","",INDEX('Data - CO2'!$B$5:$AP$53,MATCH(Kulturmodeller!$D705,'Data - CO2'!$A$5:$A$53,0),CD$20)*AN705*$B701)</f>
        <v/>
      </c>
      <c r="CE705" t="str" cm="1">
        <f t="array" ref="CE705">IF($D705="","",INDEX('Data - CO2'!$B$5:$AP$53,MATCH(Kulturmodeller!$D705,'Data - CO2'!$A$5:$A$53,0),CE$20)*AO705*$B701)</f>
        <v/>
      </c>
      <c r="CF705" t="str" cm="1">
        <f t="array" ref="CF705">IF($D705="","",INDEX('Data - CO2'!$B$5:$AP$53,MATCH(Kulturmodeller!$D705,'Data - CO2'!$A$5:$A$53,0),CF$20)*AP705*$B701)</f>
        <v/>
      </c>
      <c r="CG705" t="str" cm="1">
        <f t="array" ref="CG705">IF($D705="","",INDEX('Data - CO2'!$B$5:$AP$53,MATCH(Kulturmodeller!$D705,'Data - CO2'!$A$5:$A$53,0),CG$20)*AQ705*$B701)</f>
        <v/>
      </c>
      <c r="CH705" t="str" cm="1">
        <f t="array" ref="CH705">IF($D705="","",INDEX('Data - CO2'!$B$5:$AP$53,MATCH(Kulturmodeller!$D705,'Data - CO2'!$A$5:$A$53,0),CH$20)*AR705*$B701)</f>
        <v/>
      </c>
      <c r="CI705" s="11" t="str" cm="1">
        <f t="array" ref="CI705">IF($D705="","",INDEX('Data - CO2'!$B$5:$AP$53,MATCH(Kulturmodeller!$D705,'Data - CO2'!$A$5:$A$53,0),CI$20)*AS705*$B701)</f>
        <v/>
      </c>
    </row>
    <row r="706" spans="1:87" x14ac:dyDescent="0.3">
      <c r="A706" s="42" t="s">
        <v>85</v>
      </c>
      <c r="B706" s="42"/>
      <c r="C706" s="124">
        <f>'Katalog over Kulturmodeller '!F236</f>
        <v>0</v>
      </c>
      <c r="D706" s="129"/>
      <c r="E706" s="140">
        <f>'Katalog over Kulturmodeller '!W236</f>
        <v>0</v>
      </c>
      <c r="F706" s="46">
        <f>E706+((E707-F707)+(E708-F708))*(E706/SUM(E702:E706))</f>
        <v>0</v>
      </c>
      <c r="G706" s="46">
        <f t="shared" ref="G706" si="11909">F706+((F707-G707)+(F708-G708))*(F706/SUM(F702:F706))</f>
        <v>0</v>
      </c>
      <c r="H706" s="46">
        <f t="shared" ref="H706" si="11910">G706+((G707-H707)+(G708-H708))*(G706/SUM(G702:G706))</f>
        <v>0</v>
      </c>
      <c r="I706" s="46">
        <f t="shared" ref="I706" si="11911">H706+((H707-I707)+(H708-I708))*(H706/SUM(H702:H706))</f>
        <v>0</v>
      </c>
      <c r="J706" s="46">
        <f t="shared" ref="J706" si="11912">I706+((I707-J707)+(I708-J708))*(I706/SUM(I702:I706))</f>
        <v>0</v>
      </c>
      <c r="K706" s="46">
        <f t="shared" ref="K706" si="11913">J706+((J707-K707)+(J708-K708))*(J706/SUM(J702:J706))</f>
        <v>0</v>
      </c>
      <c r="L706" s="46">
        <f t="shared" ref="L706" si="11914">K706+((K707-L707)+(K708-L708))*(K706/SUM(K702:K706))</f>
        <v>0</v>
      </c>
      <c r="M706" s="46">
        <f t="shared" ref="M706" si="11915">L706+((L707-M707)+(L708-M708))*(L706/SUM(L702:L706))</f>
        <v>0</v>
      </c>
      <c r="N706" s="46">
        <f t="shared" ref="N706" si="11916">M706+((M707-N707)+(M708-N708))*(M706/SUM(M702:M706))</f>
        <v>0</v>
      </c>
      <c r="O706" s="46">
        <f t="shared" ref="O706" si="11917">N706+((N707-O707)+(N708-O708))*(N706/SUM(N702:N706))</f>
        <v>0</v>
      </c>
      <c r="P706" s="46">
        <f t="shared" ref="P706" si="11918">O706+((O707-P707)+(O708-P708))*(O706/SUM(O702:O706))</f>
        <v>0</v>
      </c>
      <c r="Q706" s="46">
        <f t="shared" ref="Q706" si="11919">P706+((P707-Q707)+(P708-Q708))*(P706/SUM(P702:P706))</f>
        <v>0</v>
      </c>
      <c r="R706" s="46">
        <f t="shared" ref="R706" si="11920">Q706+((Q707-R707)+(Q708-R708))*(Q706/SUM(Q702:Q706))</f>
        <v>0</v>
      </c>
      <c r="S706" s="46">
        <f t="shared" ref="S706" si="11921">R706+((R707-S707)+(R708-S708))*(R706/SUM(R702:R706))</f>
        <v>0</v>
      </c>
      <c r="T706" s="46">
        <f t="shared" ref="T706" si="11922">S706+((S707-T707)+(S708-T708))*(S706/SUM(S702:S706))</f>
        <v>0</v>
      </c>
      <c r="U706" s="46">
        <f t="shared" ref="U706" si="11923">T706+((T707-U707)+(T708-U708))*(T706/SUM(T702:T706))</f>
        <v>0</v>
      </c>
      <c r="V706" s="46">
        <f t="shared" ref="V706" si="11924">U706+((U707-V707)+(U708-V708))*(U706/SUM(U702:U706))</f>
        <v>0</v>
      </c>
      <c r="W706" s="46">
        <f t="shared" ref="W706" si="11925">V706+((V707-W707)+(V708-W708))*(V706/SUM(V702:V706))</f>
        <v>0</v>
      </c>
      <c r="X706" s="46">
        <f t="shared" ref="X706" si="11926">W706+((W707-X707)+(W708-X708))*(W706/SUM(W702:W706))</f>
        <v>0</v>
      </c>
      <c r="Y706" s="46">
        <f t="shared" ref="Y706" si="11927">X706+((X707-Y707)+(X708-Y708))*(X706/SUM(X702:X706))</f>
        <v>0</v>
      </c>
      <c r="Z706" s="46">
        <f t="shared" ref="Z706" si="11928">Y706+((Y707-Z707)+(Y708-Z708))*(Y706/SUM(Y702:Y706))</f>
        <v>0</v>
      </c>
      <c r="AA706" s="46">
        <f t="shared" ref="AA706" si="11929">Z706+((Z707-AA707)+(Z708-AA708))*(Z706/SUM(Z702:Z706))</f>
        <v>0</v>
      </c>
      <c r="AB706" s="46">
        <f t="shared" ref="AB706" si="11930">AA706+((AA707-AB707)+(AA708-AB708))*(AA706/SUM(AA702:AA706))</f>
        <v>0</v>
      </c>
      <c r="AC706" s="46">
        <f t="shared" ref="AC706" si="11931">AB706+((AB707-AC707)+(AB708-AC708))*(AB706/SUM(AB702:AB706))</f>
        <v>0</v>
      </c>
      <c r="AD706" s="46">
        <f t="shared" ref="AD706" si="11932">AC706+((AC707-AD707)+(AC708-AD708))*(AC706/SUM(AC702:AC706))</f>
        <v>0</v>
      </c>
      <c r="AE706" s="46">
        <f t="shared" ref="AE706" si="11933">AD706+((AD707-AE707)+(AD708-AE708))*(AD706/SUM(AD702:AD706))</f>
        <v>0</v>
      </c>
      <c r="AF706" s="46">
        <f t="shared" ref="AF706" si="11934">AE706+((AE707-AF707)+(AE708-AF708))*(AE706/SUM(AE702:AE706))</f>
        <v>0</v>
      </c>
      <c r="AG706" s="46">
        <f t="shared" ref="AG706" si="11935">AF706+((AF707-AG707)+(AF708-AG708))*(AF706/SUM(AF702:AF706))</f>
        <v>0</v>
      </c>
      <c r="AH706" s="46">
        <f t="shared" ref="AH706" si="11936">AG706+((AG707-AH707)+(AG708-AH708))*(AG706/SUM(AG702:AG706))</f>
        <v>0</v>
      </c>
      <c r="AI706" s="46">
        <f t="shared" ref="AI706" si="11937">AH706+((AH707-AI707)+(AH708-AI708))*(AH706/SUM(AH702:AH706))</f>
        <v>0</v>
      </c>
      <c r="AJ706" s="46">
        <f t="shared" ref="AJ706" si="11938">AI706+((AI707-AJ707)+(AI708-AJ708))*(AI706/SUM(AI702:AI706))</f>
        <v>0</v>
      </c>
      <c r="AK706" s="46">
        <f t="shared" ref="AK706" si="11939">AJ706+((AJ707-AK707)+(AJ708-AK708))*(AJ706/SUM(AJ702:AJ706))</f>
        <v>0</v>
      </c>
      <c r="AL706" s="46">
        <f t="shared" ref="AL706" si="11940">AK706+((AK707-AL707)+(AK708-AL708))*(AK706/SUM(AK702:AK706))</f>
        <v>0</v>
      </c>
      <c r="AM706" s="46">
        <f t="shared" ref="AM706" si="11941">AL706+((AL707-AM707)+(AL708-AM708))*(AL706/SUM(AL702:AL706))</f>
        <v>0</v>
      </c>
      <c r="AN706" s="46">
        <f t="shared" ref="AN706" si="11942">AM706+((AM707-AN707)+(AM708-AN708))*(AM706/SUM(AM702:AM706))</f>
        <v>0</v>
      </c>
      <c r="AO706" s="46">
        <f t="shared" ref="AO706" si="11943">AN706+((AN707-AO707)+(AN708-AO708))*(AN706/SUM(AN702:AN706))</f>
        <v>0</v>
      </c>
      <c r="AP706" s="46">
        <f t="shared" ref="AP706" si="11944">AO706+((AO707-AP707)+(AO708-AP708))*(AO706/SUM(AO702:AO706))</f>
        <v>0</v>
      </c>
      <c r="AQ706" s="46">
        <f t="shared" ref="AQ706" si="11945">AP706+((AP707-AQ707)+(AP708-AQ708))*(AP706/SUM(AP702:AP706))</f>
        <v>0</v>
      </c>
      <c r="AR706" s="46">
        <f t="shared" ref="AR706" si="11946">AQ706+((AQ707-AR707)+(AQ708-AR708))*(AQ706/SUM(AQ702:AQ706))</f>
        <v>0</v>
      </c>
      <c r="AS706" s="47">
        <f t="shared" ref="AS706" si="11947">AR706+((AR707-AS707)+(AR708-AS708))*(AR706/SUM(AR702:AR706))</f>
        <v>0</v>
      </c>
      <c r="AU706" s="10" t="str" cm="1">
        <f t="array" ref="AU706">IF($D706="","",INDEX('Data - CO2'!$B$5:$AP$53,MATCH(Kulturmodeller!$D706,'Data - CO2'!$A$5:$A$53,0),AU$20)*E706)</f>
        <v/>
      </c>
      <c r="AV706" t="str" cm="1">
        <f t="array" ref="AV706">IF($D706="","",INDEX('Data - CO2'!$B$5:$AP$53,MATCH(Kulturmodeller!$D706,'Data - CO2'!$A$5:$A$53,0),AV$20)*F706)</f>
        <v/>
      </c>
      <c r="AW706" t="str" cm="1">
        <f t="array" ref="AW706">IF($D706="","",INDEX('Data - CO2'!$B$5:$AP$53,MATCH(Kulturmodeller!$D706,'Data - CO2'!$A$5:$A$53,0),AW$20)*G706)</f>
        <v/>
      </c>
      <c r="AX706" t="str" cm="1">
        <f t="array" ref="AX706">IF($D706="","",INDEX('Data - CO2'!$B$5:$AP$53,MATCH(Kulturmodeller!$D706,'Data - CO2'!$A$5:$A$53,0),AX$20)*H706)</f>
        <v/>
      </c>
      <c r="AY706" t="str" cm="1">
        <f t="array" ref="AY706">IF($D706="","",INDEX('Data - CO2'!$B$5:$AP$53,MATCH(Kulturmodeller!$D706,'Data - CO2'!$A$5:$A$53,0),AY$20)*I706)</f>
        <v/>
      </c>
      <c r="AZ706" t="str" cm="1">
        <f t="array" ref="AZ706">IF($D706="","",INDEX('Data - CO2'!$B$5:$AP$53,MATCH(Kulturmodeller!$D706,'Data - CO2'!$A$5:$A$53,0),AZ$20)*J706*$B701)</f>
        <v/>
      </c>
      <c r="BA706" t="str" cm="1">
        <f t="array" ref="BA706">IF($D706="","",INDEX('Data - CO2'!$B$5:$AP$53,MATCH(Kulturmodeller!$D706,'Data - CO2'!$A$5:$A$53,0),BA$20)*K706*$B701)</f>
        <v/>
      </c>
      <c r="BB706" t="str" cm="1">
        <f t="array" ref="BB706">IF($D706="","",INDEX('Data - CO2'!$B$5:$AP$53,MATCH(Kulturmodeller!$D706,'Data - CO2'!$A$5:$A$53,0),BB$20)*L706*$B701)</f>
        <v/>
      </c>
      <c r="BC706" t="str" cm="1">
        <f t="array" ref="BC706">IF($D706="","",INDEX('Data - CO2'!$B$5:$AP$53,MATCH(Kulturmodeller!$D706,'Data - CO2'!$A$5:$A$53,0),BC$20)*M706*$B701)</f>
        <v/>
      </c>
      <c r="BD706" t="str" cm="1">
        <f t="array" ref="BD706">IF($D706="","",INDEX('Data - CO2'!$B$5:$AP$53,MATCH(Kulturmodeller!$D706,'Data - CO2'!$A$5:$A$53,0),BD$20)*N706*$B701)</f>
        <v/>
      </c>
      <c r="BE706" t="str" cm="1">
        <f t="array" ref="BE706">IF($D706="","",INDEX('Data - CO2'!$B$5:$AP$53,MATCH(Kulturmodeller!$D706,'Data - CO2'!$A$5:$A$53,0),BE$20)*O706*$B701)</f>
        <v/>
      </c>
      <c r="BF706" t="str" cm="1">
        <f t="array" ref="BF706">IF($D706="","",INDEX('Data - CO2'!$B$5:$AP$53,MATCH(Kulturmodeller!$D706,'Data - CO2'!$A$5:$A$53,0),BF$20)*P706*$B701)</f>
        <v/>
      </c>
      <c r="BG706" t="str" cm="1">
        <f t="array" ref="BG706">IF($D706="","",INDEX('Data - CO2'!$B$5:$AP$53,MATCH(Kulturmodeller!$D706,'Data - CO2'!$A$5:$A$53,0),BG$20)*Q706*$B701)</f>
        <v/>
      </c>
      <c r="BH706" t="str" cm="1">
        <f t="array" ref="BH706">IF($D706="","",INDEX('Data - CO2'!$B$5:$AP$53,MATCH(Kulturmodeller!$D706,'Data - CO2'!$A$5:$A$53,0),BH$20)*R706*$B701)</f>
        <v/>
      </c>
      <c r="BI706" t="str" cm="1">
        <f t="array" ref="BI706">IF($D706="","",INDEX('Data - CO2'!$B$5:$AP$53,MATCH(Kulturmodeller!$D706,'Data - CO2'!$A$5:$A$53,0),BI$20)*S706*$B701)</f>
        <v/>
      </c>
      <c r="BJ706" t="str" cm="1">
        <f t="array" ref="BJ706">IF($D706="","",INDEX('Data - CO2'!$B$5:$AP$53,MATCH(Kulturmodeller!$D706,'Data - CO2'!$A$5:$A$53,0),BJ$20)*T706*$B701)</f>
        <v/>
      </c>
      <c r="BK706" t="str" cm="1">
        <f t="array" ref="BK706">IF($D706="","",INDEX('Data - CO2'!$B$5:$AP$53,MATCH(Kulturmodeller!$D706,'Data - CO2'!$A$5:$A$53,0),BK$20)*U706*$B701)</f>
        <v/>
      </c>
      <c r="BL706" t="str" cm="1">
        <f t="array" ref="BL706">IF($D706="","",INDEX('Data - CO2'!$B$5:$AP$53,MATCH(Kulturmodeller!$D706,'Data - CO2'!$A$5:$A$53,0),BL$20)*V706*$B701)</f>
        <v/>
      </c>
      <c r="BM706" t="str" cm="1">
        <f t="array" ref="BM706">IF($D706="","",INDEX('Data - CO2'!$B$5:$AP$53,MATCH(Kulturmodeller!$D706,'Data - CO2'!$A$5:$A$53,0),BM$20)*W706*$B701)</f>
        <v/>
      </c>
      <c r="BN706" t="str" cm="1">
        <f t="array" ref="BN706">IF($D706="","",INDEX('Data - CO2'!$B$5:$AP$53,MATCH(Kulturmodeller!$D706,'Data - CO2'!$A$5:$A$53,0),BN$20)*X706*$B701)</f>
        <v/>
      </c>
      <c r="BO706" t="str" cm="1">
        <f t="array" ref="BO706">IF($D706="","",INDEX('Data - CO2'!$B$5:$AP$53,MATCH(Kulturmodeller!$D706,'Data - CO2'!$A$5:$A$53,0),BO$20)*Y706*$B701)</f>
        <v/>
      </c>
      <c r="BP706" t="str" cm="1">
        <f t="array" ref="BP706">IF($D706="","",INDEX('Data - CO2'!$B$5:$AP$53,MATCH(Kulturmodeller!$D706,'Data - CO2'!$A$5:$A$53,0),BP$20)*Z706*$B701)</f>
        <v/>
      </c>
      <c r="BQ706" t="str" cm="1">
        <f t="array" ref="BQ706">IF($D706="","",INDEX('Data - CO2'!$B$5:$AP$53,MATCH(Kulturmodeller!$D706,'Data - CO2'!$A$5:$A$53,0),BQ$20)*AA706*$B701)</f>
        <v/>
      </c>
      <c r="BR706" t="str" cm="1">
        <f t="array" ref="BR706">IF($D706="","",INDEX('Data - CO2'!$B$5:$AP$53,MATCH(Kulturmodeller!$D706,'Data - CO2'!$A$5:$A$53,0),BR$20)*AB706*$B701)</f>
        <v/>
      </c>
      <c r="BS706" t="str" cm="1">
        <f t="array" ref="BS706">IF($D706="","",INDEX('Data - CO2'!$B$5:$AP$53,MATCH(Kulturmodeller!$D706,'Data - CO2'!$A$5:$A$53,0),BS$20)*AC706*$B701)</f>
        <v/>
      </c>
      <c r="BT706" t="str" cm="1">
        <f t="array" ref="BT706">IF($D706="","",INDEX('Data - CO2'!$B$5:$AP$53,MATCH(Kulturmodeller!$D706,'Data - CO2'!$A$5:$A$53,0),BT$20)*AD706*$B701)</f>
        <v/>
      </c>
      <c r="BU706" t="str" cm="1">
        <f t="array" ref="BU706">IF($D706="","",INDEX('Data - CO2'!$B$5:$AP$53,MATCH(Kulturmodeller!$D706,'Data - CO2'!$A$5:$A$53,0),BU$20)*AE706*$B701)</f>
        <v/>
      </c>
      <c r="BV706" t="str" cm="1">
        <f t="array" ref="BV706">IF($D706="","",INDEX('Data - CO2'!$B$5:$AP$53,MATCH(Kulturmodeller!$D706,'Data - CO2'!$A$5:$A$53,0),BV$20)*AF706*$B701)</f>
        <v/>
      </c>
      <c r="BW706" t="str" cm="1">
        <f t="array" ref="BW706">IF($D706="","",INDEX('Data - CO2'!$B$5:$AP$53,MATCH(Kulturmodeller!$D706,'Data - CO2'!$A$5:$A$53,0),BW$20)*AG706*$B701)</f>
        <v/>
      </c>
      <c r="BX706" t="str" cm="1">
        <f t="array" ref="BX706">IF($D706="","",INDEX('Data - CO2'!$B$5:$AP$53,MATCH(Kulturmodeller!$D706,'Data - CO2'!$A$5:$A$53,0),BX$20)*AH706*$B701)</f>
        <v/>
      </c>
      <c r="BY706" t="str" cm="1">
        <f t="array" ref="BY706">IF($D706="","",INDEX('Data - CO2'!$B$5:$AP$53,MATCH(Kulturmodeller!$D706,'Data - CO2'!$A$5:$A$53,0),BY$20)*AI706*$B701)</f>
        <v/>
      </c>
      <c r="BZ706" t="str" cm="1">
        <f t="array" ref="BZ706">IF($D706="","",INDEX('Data - CO2'!$B$5:$AP$53,MATCH(Kulturmodeller!$D706,'Data - CO2'!$A$5:$A$53,0),BZ$20)*AJ706*$B701)</f>
        <v/>
      </c>
      <c r="CA706" t="str" cm="1">
        <f t="array" ref="CA706">IF($D706="","",INDEX('Data - CO2'!$B$5:$AP$53,MATCH(Kulturmodeller!$D706,'Data - CO2'!$A$5:$A$53,0),CA$20)*AK706*$B701)</f>
        <v/>
      </c>
      <c r="CB706" t="str" cm="1">
        <f t="array" ref="CB706">IF($D706="","",INDEX('Data - CO2'!$B$5:$AP$53,MATCH(Kulturmodeller!$D706,'Data - CO2'!$A$5:$A$53,0),CB$20)*AL706*$B701)</f>
        <v/>
      </c>
      <c r="CC706" t="str" cm="1">
        <f t="array" ref="CC706">IF($D706="","",INDEX('Data - CO2'!$B$5:$AP$53,MATCH(Kulturmodeller!$D706,'Data - CO2'!$A$5:$A$53,0),CC$20)*AM706*$B701)</f>
        <v/>
      </c>
      <c r="CD706" t="str" cm="1">
        <f t="array" ref="CD706">IF($D706="","",INDEX('Data - CO2'!$B$5:$AP$53,MATCH(Kulturmodeller!$D706,'Data - CO2'!$A$5:$A$53,0),CD$20)*AN706*$B701)</f>
        <v/>
      </c>
      <c r="CE706" t="str" cm="1">
        <f t="array" ref="CE706">IF($D706="","",INDEX('Data - CO2'!$B$5:$AP$53,MATCH(Kulturmodeller!$D706,'Data - CO2'!$A$5:$A$53,0),CE$20)*AO706*$B701)</f>
        <v/>
      </c>
      <c r="CF706" t="str" cm="1">
        <f t="array" ref="CF706">IF($D706="","",INDEX('Data - CO2'!$B$5:$AP$53,MATCH(Kulturmodeller!$D706,'Data - CO2'!$A$5:$A$53,0),CF$20)*AP706*$B701)</f>
        <v/>
      </c>
      <c r="CG706" t="str" cm="1">
        <f t="array" ref="CG706">IF($D706="","",INDEX('Data - CO2'!$B$5:$AP$53,MATCH(Kulturmodeller!$D706,'Data - CO2'!$A$5:$A$53,0),CG$20)*AQ706*$B701)</f>
        <v/>
      </c>
      <c r="CH706" t="str" cm="1">
        <f t="array" ref="CH706">IF($D706="","",INDEX('Data - CO2'!$B$5:$AP$53,MATCH(Kulturmodeller!$D706,'Data - CO2'!$A$5:$A$53,0),CH$20)*AR706*$B701)</f>
        <v/>
      </c>
      <c r="CI706" s="11" t="str" cm="1">
        <f t="array" ref="CI706">IF($D706="","",INDEX('Data - CO2'!$B$5:$AP$53,MATCH(Kulturmodeller!$D706,'Data - CO2'!$A$5:$A$53,0),CI$20)*AS706*$B701)</f>
        <v/>
      </c>
    </row>
    <row r="707" spans="1:87" x14ac:dyDescent="0.3">
      <c r="A707" s="49" t="s">
        <v>637</v>
      </c>
      <c r="B707" s="49"/>
      <c r="C707" s="130" t="str">
        <f>'Katalog over Kulturmodeller '!F237</f>
        <v>REL/BIR</v>
      </c>
      <c r="D707" s="131" t="s">
        <v>258</v>
      </c>
      <c r="E707" s="139">
        <f>'Katalog over Kulturmodeller '!W237</f>
        <v>0.05</v>
      </c>
      <c r="F707" s="40">
        <f>E707</f>
        <v>0.05</v>
      </c>
      <c r="G707" s="40">
        <f t="shared" ref="G707:G708" si="11948">F707</f>
        <v>0.05</v>
      </c>
      <c r="H707" s="40">
        <f>G707*2/3</f>
        <v>3.3333333333333333E-2</v>
      </c>
      <c r="I707" s="40">
        <f>H707*0.5</f>
        <v>1.6666666666666666E-2</v>
      </c>
      <c r="J707" s="40">
        <v>0</v>
      </c>
      <c r="K707" s="40">
        <f t="shared" ref="K707:K708" si="11949">J707</f>
        <v>0</v>
      </c>
      <c r="L707" s="40">
        <f t="shared" ref="L707:L708" si="11950">K707</f>
        <v>0</v>
      </c>
      <c r="M707" s="40">
        <f t="shared" ref="M707:M708" si="11951">L707</f>
        <v>0</v>
      </c>
      <c r="N707" s="40">
        <f t="shared" ref="N707:N708" si="11952">M707</f>
        <v>0</v>
      </c>
      <c r="O707" s="40">
        <f t="shared" ref="O707:O708" si="11953">N707</f>
        <v>0</v>
      </c>
      <c r="P707" s="40">
        <f t="shared" ref="P707:P708" si="11954">O707</f>
        <v>0</v>
      </c>
      <c r="Q707" s="40">
        <f t="shared" ref="Q707:Q708" si="11955">P707</f>
        <v>0</v>
      </c>
      <c r="R707" s="40">
        <f t="shared" ref="R707:R708" si="11956">Q707</f>
        <v>0</v>
      </c>
      <c r="S707" s="40">
        <f t="shared" ref="S707:S708" si="11957">R707</f>
        <v>0</v>
      </c>
      <c r="T707" s="40">
        <f t="shared" ref="T707:T708" si="11958">S707</f>
        <v>0</v>
      </c>
      <c r="U707" s="40">
        <f t="shared" ref="U707:U708" si="11959">T707</f>
        <v>0</v>
      </c>
      <c r="V707" s="40">
        <f t="shared" ref="V707:V708" si="11960">U707</f>
        <v>0</v>
      </c>
      <c r="W707" s="40">
        <f t="shared" ref="W707:W708" si="11961">V707</f>
        <v>0</v>
      </c>
      <c r="X707" s="40">
        <f t="shared" ref="X707:X708" si="11962">W707</f>
        <v>0</v>
      </c>
      <c r="Y707" s="40">
        <f t="shared" ref="Y707:Y708" si="11963">X707</f>
        <v>0</v>
      </c>
      <c r="Z707" s="40">
        <f t="shared" ref="Z707:Z708" si="11964">Y707</f>
        <v>0</v>
      </c>
      <c r="AA707" s="40">
        <f t="shared" ref="AA707:AA708" si="11965">Z707</f>
        <v>0</v>
      </c>
      <c r="AB707" s="40">
        <f t="shared" ref="AB707:AB708" si="11966">AA707</f>
        <v>0</v>
      </c>
      <c r="AC707" s="40">
        <f t="shared" ref="AC707:AC708" si="11967">AB707</f>
        <v>0</v>
      </c>
      <c r="AD707" s="40">
        <f t="shared" ref="AD707:AD708" si="11968">AC707</f>
        <v>0</v>
      </c>
      <c r="AE707" s="40">
        <f t="shared" ref="AE707:AE708" si="11969">AD707</f>
        <v>0</v>
      </c>
      <c r="AF707" s="40">
        <f t="shared" ref="AF707:AF708" si="11970">AE707</f>
        <v>0</v>
      </c>
      <c r="AG707" s="40">
        <f t="shared" ref="AG707:AG708" si="11971">AF707</f>
        <v>0</v>
      </c>
      <c r="AH707" s="40">
        <f t="shared" ref="AH707:AH708" si="11972">AG707</f>
        <v>0</v>
      </c>
      <c r="AI707" s="40">
        <f t="shared" ref="AI707:AI708" si="11973">AH707</f>
        <v>0</v>
      </c>
      <c r="AJ707" s="40">
        <f t="shared" ref="AJ707:AJ708" si="11974">AI707</f>
        <v>0</v>
      </c>
      <c r="AK707" s="40">
        <f t="shared" ref="AK707:AK708" si="11975">AJ707</f>
        <v>0</v>
      </c>
      <c r="AL707" s="40">
        <f t="shared" ref="AL707:AL708" si="11976">AK707</f>
        <v>0</v>
      </c>
      <c r="AM707" s="40">
        <f t="shared" ref="AM707:AM708" si="11977">AL707</f>
        <v>0</v>
      </c>
      <c r="AN707" s="40">
        <f t="shared" ref="AN707:AN708" si="11978">AM707</f>
        <v>0</v>
      </c>
      <c r="AO707" s="40">
        <f t="shared" ref="AO707:AO708" si="11979">AN707</f>
        <v>0</v>
      </c>
      <c r="AP707" s="40">
        <f t="shared" ref="AP707:AP708" si="11980">AO707</f>
        <v>0</v>
      </c>
      <c r="AQ707" s="40">
        <f t="shared" ref="AQ707:AQ708" si="11981">AP707</f>
        <v>0</v>
      </c>
      <c r="AR707" s="40">
        <f t="shared" ref="AR707:AR708" si="11982">AQ707</f>
        <v>0</v>
      </c>
      <c r="AS707" s="41">
        <f t="shared" ref="AS707:AS708" si="11983">AR707</f>
        <v>0</v>
      </c>
      <c r="AU707" s="10" cm="1">
        <f t="array" ref="AU707">IF($D707="","",INDEX('Data - CO2'!$B$5:$AP$53,MATCH(Kulturmodeller!$D707,'Data - CO2'!$A$5:$A$53,0),AU$20)*E707)</f>
        <v>0</v>
      </c>
      <c r="AV707" cm="1">
        <f t="array" ref="AV707">IF($D707="","",INDEX('Data - CO2'!$B$5:$AP$53,MATCH(Kulturmodeller!$D707,'Data - CO2'!$A$5:$A$53,0),AV$20)*F707)</f>
        <v>0.22967048987997632</v>
      </c>
      <c r="AW707" cm="1">
        <f t="array" ref="AW707">IF($D707="","",INDEX('Data - CO2'!$B$5:$AP$53,MATCH(Kulturmodeller!$D707,'Data - CO2'!$A$5:$A$53,0),AW$20)*G707)</f>
        <v>1.5311365991998425</v>
      </c>
      <c r="AX707" cm="1">
        <f t="array" ref="AX707">IF($D707="","",INDEX('Data - CO2'!$B$5:$AP$53,MATCH(Kulturmodeller!$D707,'Data - CO2'!$A$5:$A$53,0),AX$20)*H707)</f>
        <v>2.5518943319997365</v>
      </c>
      <c r="AY707" cm="1">
        <f t="array" ref="AY707">IF($D707="","",INDEX('Data - CO2'!$B$5:$AP$53,MATCH(Kulturmodeller!$D707,'Data - CO2'!$A$5:$A$53,0),AY$20)*I707)</f>
        <v>2.5518943319997365</v>
      </c>
      <c r="AZ707" cm="1">
        <f t="array" ref="AZ707">IF($D707="","",INDEX('Data - CO2'!$B$5:$AP$53,MATCH(Kulturmodeller!$D707,'Data - CO2'!$A$5:$A$53,0),AZ$20)*J707*$B701)</f>
        <v>0</v>
      </c>
      <c r="BA707" cm="1">
        <f t="array" ref="BA707">IF($D707="","",INDEX('Data - CO2'!$B$5:$AP$53,MATCH(Kulturmodeller!$D707,'Data - CO2'!$A$5:$A$53,0),BA$20)*K707*$B701)</f>
        <v>0</v>
      </c>
      <c r="BB707" cm="1">
        <f t="array" ref="BB707">IF($D707="","",INDEX('Data - CO2'!$B$5:$AP$53,MATCH(Kulturmodeller!$D707,'Data - CO2'!$A$5:$A$53,0),BB$20)*L707*$B701)</f>
        <v>0</v>
      </c>
      <c r="BC707" cm="1">
        <f t="array" ref="BC707">IF($D707="","",INDEX('Data - CO2'!$B$5:$AP$53,MATCH(Kulturmodeller!$D707,'Data - CO2'!$A$5:$A$53,0),BC$20)*M707*$B701)</f>
        <v>0</v>
      </c>
      <c r="BD707" cm="1">
        <f t="array" ref="BD707">IF($D707="","",INDEX('Data - CO2'!$B$5:$AP$53,MATCH(Kulturmodeller!$D707,'Data - CO2'!$A$5:$A$53,0),BD$20)*N707*$B701)</f>
        <v>0</v>
      </c>
      <c r="BE707" cm="1">
        <f t="array" ref="BE707">IF($D707="","",INDEX('Data - CO2'!$B$5:$AP$53,MATCH(Kulturmodeller!$D707,'Data - CO2'!$A$5:$A$53,0),BE$20)*O707*$B701)</f>
        <v>0</v>
      </c>
      <c r="BF707" cm="1">
        <f t="array" ref="BF707">IF($D707="","",INDEX('Data - CO2'!$B$5:$AP$53,MATCH(Kulturmodeller!$D707,'Data - CO2'!$A$5:$A$53,0),BF$20)*P707*$B701)</f>
        <v>0</v>
      </c>
      <c r="BG707" cm="1">
        <f t="array" ref="BG707">IF($D707="","",INDEX('Data - CO2'!$B$5:$AP$53,MATCH(Kulturmodeller!$D707,'Data - CO2'!$A$5:$A$53,0),BG$20)*Q707*$B701)</f>
        <v>0</v>
      </c>
      <c r="BH707" cm="1">
        <f t="array" ref="BH707">IF($D707="","",INDEX('Data - CO2'!$B$5:$AP$53,MATCH(Kulturmodeller!$D707,'Data - CO2'!$A$5:$A$53,0),BH$20)*R707*$B701)</f>
        <v>0</v>
      </c>
      <c r="BI707" cm="1">
        <f t="array" ref="BI707">IF($D707="","",INDEX('Data - CO2'!$B$5:$AP$53,MATCH(Kulturmodeller!$D707,'Data - CO2'!$A$5:$A$53,0),BI$20)*S707*$B701)</f>
        <v>0</v>
      </c>
      <c r="BJ707" cm="1">
        <f t="array" ref="BJ707">IF($D707="","",INDEX('Data - CO2'!$B$5:$AP$53,MATCH(Kulturmodeller!$D707,'Data - CO2'!$A$5:$A$53,0),BJ$20)*T707*$B701)</f>
        <v>0</v>
      </c>
      <c r="BK707" cm="1">
        <f t="array" ref="BK707">IF($D707="","",INDEX('Data - CO2'!$B$5:$AP$53,MATCH(Kulturmodeller!$D707,'Data - CO2'!$A$5:$A$53,0),BK$20)*U707*$B701)</f>
        <v>0</v>
      </c>
      <c r="BL707" cm="1">
        <f t="array" ref="BL707">IF($D707="","",INDEX('Data - CO2'!$B$5:$AP$53,MATCH(Kulturmodeller!$D707,'Data - CO2'!$A$5:$A$53,0),BL$20)*V707*$B701)</f>
        <v>0</v>
      </c>
      <c r="BM707" cm="1">
        <f t="array" ref="BM707">IF($D707="","",INDEX('Data - CO2'!$B$5:$AP$53,MATCH(Kulturmodeller!$D707,'Data - CO2'!$A$5:$A$53,0),BM$20)*W707*$B701)</f>
        <v>0</v>
      </c>
      <c r="BN707" cm="1">
        <f t="array" ref="BN707">IF($D707="","",INDEX('Data - CO2'!$B$5:$AP$53,MATCH(Kulturmodeller!$D707,'Data - CO2'!$A$5:$A$53,0),BN$20)*X707*$B701)</f>
        <v>0</v>
      </c>
      <c r="BO707" cm="1">
        <f t="array" ref="BO707">IF($D707="","",INDEX('Data - CO2'!$B$5:$AP$53,MATCH(Kulturmodeller!$D707,'Data - CO2'!$A$5:$A$53,0),BO$20)*Y707*$B701)</f>
        <v>0</v>
      </c>
      <c r="BP707" cm="1">
        <f t="array" ref="BP707">IF($D707="","",INDEX('Data - CO2'!$B$5:$AP$53,MATCH(Kulturmodeller!$D707,'Data - CO2'!$A$5:$A$53,0),BP$20)*Z707*$B701)</f>
        <v>0</v>
      </c>
      <c r="BQ707" cm="1">
        <f t="array" ref="BQ707">IF($D707="","",INDEX('Data - CO2'!$B$5:$AP$53,MATCH(Kulturmodeller!$D707,'Data - CO2'!$A$5:$A$53,0),BQ$20)*AA707*$B701)</f>
        <v>0</v>
      </c>
      <c r="BR707" cm="1">
        <f t="array" ref="BR707">IF($D707="","",INDEX('Data - CO2'!$B$5:$AP$53,MATCH(Kulturmodeller!$D707,'Data - CO2'!$A$5:$A$53,0),BR$20)*AB707*$B701)</f>
        <v>0</v>
      </c>
      <c r="BS707" cm="1">
        <f t="array" ref="BS707">IF($D707="","",INDEX('Data - CO2'!$B$5:$AP$53,MATCH(Kulturmodeller!$D707,'Data - CO2'!$A$5:$A$53,0),BS$20)*AC707*$B701)</f>
        <v>0</v>
      </c>
      <c r="BT707" cm="1">
        <f t="array" ref="BT707">IF($D707="","",INDEX('Data - CO2'!$B$5:$AP$53,MATCH(Kulturmodeller!$D707,'Data - CO2'!$A$5:$A$53,0),BT$20)*AD707*$B701)</f>
        <v>0</v>
      </c>
      <c r="BU707" cm="1">
        <f t="array" ref="BU707">IF($D707="","",INDEX('Data - CO2'!$B$5:$AP$53,MATCH(Kulturmodeller!$D707,'Data - CO2'!$A$5:$A$53,0),BU$20)*AE707*$B701)</f>
        <v>0</v>
      </c>
      <c r="BV707" cm="1">
        <f t="array" ref="BV707">IF($D707="","",INDEX('Data - CO2'!$B$5:$AP$53,MATCH(Kulturmodeller!$D707,'Data - CO2'!$A$5:$A$53,0),BV$20)*AF707*$B701)</f>
        <v>0</v>
      </c>
      <c r="BW707" cm="1">
        <f t="array" ref="BW707">IF($D707="","",INDEX('Data - CO2'!$B$5:$AP$53,MATCH(Kulturmodeller!$D707,'Data - CO2'!$A$5:$A$53,0),BW$20)*AG707*$B701)</f>
        <v>0</v>
      </c>
      <c r="BX707" cm="1">
        <f t="array" ref="BX707">IF($D707="","",INDEX('Data - CO2'!$B$5:$AP$53,MATCH(Kulturmodeller!$D707,'Data - CO2'!$A$5:$A$53,0),BX$20)*AH707*$B701)</f>
        <v>0</v>
      </c>
      <c r="BY707" cm="1">
        <f t="array" ref="BY707">IF($D707="","",INDEX('Data - CO2'!$B$5:$AP$53,MATCH(Kulturmodeller!$D707,'Data - CO2'!$A$5:$A$53,0),BY$20)*AI707*$B701)</f>
        <v>0</v>
      </c>
      <c r="BZ707" cm="1">
        <f t="array" ref="BZ707">IF($D707="","",INDEX('Data - CO2'!$B$5:$AP$53,MATCH(Kulturmodeller!$D707,'Data - CO2'!$A$5:$A$53,0),BZ$20)*AJ707*$B701)</f>
        <v>0</v>
      </c>
      <c r="CA707" cm="1">
        <f t="array" ref="CA707">IF($D707="","",INDEX('Data - CO2'!$B$5:$AP$53,MATCH(Kulturmodeller!$D707,'Data - CO2'!$A$5:$A$53,0),CA$20)*AK707*$B701)</f>
        <v>0</v>
      </c>
      <c r="CB707" cm="1">
        <f t="array" ref="CB707">IF($D707="","",INDEX('Data - CO2'!$B$5:$AP$53,MATCH(Kulturmodeller!$D707,'Data - CO2'!$A$5:$A$53,0),CB$20)*AL707*$B701)</f>
        <v>0</v>
      </c>
      <c r="CC707" cm="1">
        <f t="array" ref="CC707">IF($D707="","",INDEX('Data - CO2'!$B$5:$AP$53,MATCH(Kulturmodeller!$D707,'Data - CO2'!$A$5:$A$53,0),CC$20)*AM707*$B701)</f>
        <v>0</v>
      </c>
      <c r="CD707" cm="1">
        <f t="array" ref="CD707">IF($D707="","",INDEX('Data - CO2'!$B$5:$AP$53,MATCH(Kulturmodeller!$D707,'Data - CO2'!$A$5:$A$53,0),CD$20)*AN707*$B701)</f>
        <v>0</v>
      </c>
      <c r="CE707" cm="1">
        <f t="array" ref="CE707">IF($D707="","",INDEX('Data - CO2'!$B$5:$AP$53,MATCH(Kulturmodeller!$D707,'Data - CO2'!$A$5:$A$53,0),CE$20)*AO707*$B701)</f>
        <v>0</v>
      </c>
      <c r="CF707" cm="1">
        <f t="array" ref="CF707">IF($D707="","",INDEX('Data - CO2'!$B$5:$AP$53,MATCH(Kulturmodeller!$D707,'Data - CO2'!$A$5:$A$53,0),CF$20)*AP707*$B701)</f>
        <v>0</v>
      </c>
      <c r="CG707" cm="1">
        <f t="array" ref="CG707">IF($D707="","",INDEX('Data - CO2'!$B$5:$AP$53,MATCH(Kulturmodeller!$D707,'Data - CO2'!$A$5:$A$53,0),CG$20)*AQ707*$B701)</f>
        <v>0</v>
      </c>
      <c r="CH707" cm="1">
        <f t="array" ref="CH707">IF($D707="","",INDEX('Data - CO2'!$B$5:$AP$53,MATCH(Kulturmodeller!$D707,'Data - CO2'!$A$5:$A$53,0),CH$20)*AR707*$B701)</f>
        <v>0</v>
      </c>
      <c r="CI707" s="11" cm="1">
        <f t="array" ref="CI707">IF($D707="","",INDEX('Data - CO2'!$B$5:$AP$53,MATCH(Kulturmodeller!$D707,'Data - CO2'!$A$5:$A$53,0),CI$20)*AS707*$B701)</f>
        <v>0</v>
      </c>
    </row>
    <row r="708" spans="1:87" x14ac:dyDescent="0.3">
      <c r="A708" s="346" t="s">
        <v>638</v>
      </c>
      <c r="B708" s="42"/>
      <c r="C708" s="128" t="str">
        <f>'Katalog over Kulturmodeller '!F238</f>
        <v>Juletræer (NGR)</v>
      </c>
      <c r="D708" s="129" t="s">
        <v>633</v>
      </c>
      <c r="E708" s="140">
        <f>'Katalog over Kulturmodeller '!W238</f>
        <v>0</v>
      </c>
      <c r="F708" s="40">
        <f>E708</f>
        <v>0</v>
      </c>
      <c r="G708" s="40">
        <f t="shared" si="11948"/>
        <v>0</v>
      </c>
      <c r="H708" s="40">
        <f>G708*2/3</f>
        <v>0</v>
      </c>
      <c r="I708" s="40">
        <f>H708*0.5</f>
        <v>0</v>
      </c>
      <c r="J708" s="40">
        <v>0</v>
      </c>
      <c r="K708" s="40">
        <f t="shared" si="11949"/>
        <v>0</v>
      </c>
      <c r="L708" s="40">
        <f t="shared" si="11950"/>
        <v>0</v>
      </c>
      <c r="M708" s="40">
        <f t="shared" si="11951"/>
        <v>0</v>
      </c>
      <c r="N708" s="40">
        <f t="shared" si="11952"/>
        <v>0</v>
      </c>
      <c r="O708" s="40">
        <f t="shared" si="11953"/>
        <v>0</v>
      </c>
      <c r="P708" s="40">
        <f t="shared" si="11954"/>
        <v>0</v>
      </c>
      <c r="Q708" s="40">
        <f t="shared" si="11955"/>
        <v>0</v>
      </c>
      <c r="R708" s="40">
        <f t="shared" si="11956"/>
        <v>0</v>
      </c>
      <c r="S708" s="40">
        <f t="shared" si="11957"/>
        <v>0</v>
      </c>
      <c r="T708" s="40">
        <f t="shared" si="11958"/>
        <v>0</v>
      </c>
      <c r="U708" s="40">
        <f t="shared" si="11959"/>
        <v>0</v>
      </c>
      <c r="V708" s="40">
        <f t="shared" si="11960"/>
        <v>0</v>
      </c>
      <c r="W708" s="40">
        <f t="shared" si="11961"/>
        <v>0</v>
      </c>
      <c r="X708" s="40">
        <f t="shared" si="11962"/>
        <v>0</v>
      </c>
      <c r="Y708" s="40">
        <f t="shared" si="11963"/>
        <v>0</v>
      </c>
      <c r="Z708" s="40">
        <f t="shared" si="11964"/>
        <v>0</v>
      </c>
      <c r="AA708" s="40">
        <f t="shared" si="11965"/>
        <v>0</v>
      </c>
      <c r="AB708" s="40">
        <f t="shared" si="11966"/>
        <v>0</v>
      </c>
      <c r="AC708" s="40">
        <f t="shared" si="11967"/>
        <v>0</v>
      </c>
      <c r="AD708" s="40">
        <f t="shared" si="11968"/>
        <v>0</v>
      </c>
      <c r="AE708" s="40">
        <f t="shared" si="11969"/>
        <v>0</v>
      </c>
      <c r="AF708" s="40">
        <f t="shared" si="11970"/>
        <v>0</v>
      </c>
      <c r="AG708" s="40">
        <f t="shared" si="11971"/>
        <v>0</v>
      </c>
      <c r="AH708" s="40">
        <f t="shared" si="11972"/>
        <v>0</v>
      </c>
      <c r="AI708" s="40">
        <f t="shared" si="11973"/>
        <v>0</v>
      </c>
      <c r="AJ708" s="40">
        <f t="shared" si="11974"/>
        <v>0</v>
      </c>
      <c r="AK708" s="40">
        <f t="shared" si="11975"/>
        <v>0</v>
      </c>
      <c r="AL708" s="40">
        <f t="shared" si="11976"/>
        <v>0</v>
      </c>
      <c r="AM708" s="40">
        <f t="shared" si="11977"/>
        <v>0</v>
      </c>
      <c r="AN708" s="40">
        <f t="shared" si="11978"/>
        <v>0</v>
      </c>
      <c r="AO708" s="40">
        <f t="shared" si="11979"/>
        <v>0</v>
      </c>
      <c r="AP708" s="40">
        <f t="shared" si="11980"/>
        <v>0</v>
      </c>
      <c r="AQ708" s="40">
        <f t="shared" si="11981"/>
        <v>0</v>
      </c>
      <c r="AR708" s="40">
        <f t="shared" si="11982"/>
        <v>0</v>
      </c>
      <c r="AS708" s="41">
        <f t="shared" si="11983"/>
        <v>0</v>
      </c>
      <c r="AU708" s="12" cm="1">
        <f t="array" ref="AU708">IF($D708="","",INDEX('Data - CO2'!$B$5:$AP$53,MATCH(Kulturmodeller!$D708,'Data - CO2'!$A$5:$A$53,0),AU$20)*E708)</f>
        <v>0</v>
      </c>
      <c r="AV708" s="3" cm="1">
        <f t="array" ref="AV708">IF($D708="","",INDEX('Data - CO2'!$B$5:$AP$53,MATCH(Kulturmodeller!$D708,'Data - CO2'!$A$5:$A$53,0),AV$20)*F708)</f>
        <v>0</v>
      </c>
      <c r="AW708" s="3" cm="1">
        <f t="array" ref="AW708">IF($D708="","",INDEX('Data - CO2'!$B$5:$AP$53,MATCH(Kulturmodeller!$D708,'Data - CO2'!$A$5:$A$53,0),AW$20)*G708)</f>
        <v>0</v>
      </c>
      <c r="AX708" s="3" cm="1">
        <f t="array" ref="AX708">IF($D708="","",INDEX('Data - CO2'!$B$5:$AP$53,MATCH(Kulturmodeller!$D708,'Data - CO2'!$A$5:$A$53,0),AX$20)*H708)</f>
        <v>0</v>
      </c>
      <c r="AY708" s="3" cm="1">
        <f t="array" ref="AY708">IF($D708="","",INDEX('Data - CO2'!$B$5:$AP$53,MATCH(Kulturmodeller!$D708,'Data - CO2'!$A$5:$A$53,0),AY$20)*I708)</f>
        <v>0</v>
      </c>
      <c r="AZ708" s="3" cm="1">
        <f t="array" ref="AZ708">IF($D708="","",INDEX('Data - CO2'!$B$5:$AP$53,MATCH(Kulturmodeller!$D708,'Data - CO2'!$A$5:$A$53,0),AZ$20)*J708*$B701)</f>
        <v>0</v>
      </c>
      <c r="BA708" s="3" cm="1">
        <f t="array" ref="BA708">IF($D708="","",INDEX('Data - CO2'!$B$5:$AP$53,MATCH(Kulturmodeller!$D708,'Data - CO2'!$A$5:$A$53,0),BA$20)*K708*$B701)</f>
        <v>0</v>
      </c>
      <c r="BB708" s="3" cm="1">
        <f t="array" ref="BB708">IF($D708="","",INDEX('Data - CO2'!$B$5:$AP$53,MATCH(Kulturmodeller!$D708,'Data - CO2'!$A$5:$A$53,0),BB$20)*L708*$B701)</f>
        <v>0</v>
      </c>
      <c r="BC708" s="3" cm="1">
        <f t="array" ref="BC708">IF($D708="","",INDEX('Data - CO2'!$B$5:$AP$53,MATCH(Kulturmodeller!$D708,'Data - CO2'!$A$5:$A$53,0),BC$20)*M708*$B701)</f>
        <v>0</v>
      </c>
      <c r="BD708" s="3" cm="1">
        <f t="array" ref="BD708">IF($D708="","",INDEX('Data - CO2'!$B$5:$AP$53,MATCH(Kulturmodeller!$D708,'Data - CO2'!$A$5:$A$53,0),BD$20)*N708*$B701)</f>
        <v>0</v>
      </c>
      <c r="BE708" s="3" cm="1">
        <f t="array" ref="BE708">IF($D708="","",INDEX('Data - CO2'!$B$5:$AP$53,MATCH(Kulturmodeller!$D708,'Data - CO2'!$A$5:$A$53,0),BE$20)*O708*$B701)</f>
        <v>0</v>
      </c>
      <c r="BF708" s="3" cm="1">
        <f t="array" ref="BF708">IF($D708="","",INDEX('Data - CO2'!$B$5:$AP$53,MATCH(Kulturmodeller!$D708,'Data - CO2'!$A$5:$A$53,0),BF$20)*P708*$B701)</f>
        <v>0</v>
      </c>
      <c r="BG708" s="3" cm="1">
        <f t="array" ref="BG708">IF($D708="","",INDEX('Data - CO2'!$B$5:$AP$53,MATCH(Kulturmodeller!$D708,'Data - CO2'!$A$5:$A$53,0),BG$20)*Q708*$B701)</f>
        <v>0</v>
      </c>
      <c r="BH708" s="3" cm="1">
        <f t="array" ref="BH708">IF($D708="","",INDEX('Data - CO2'!$B$5:$AP$53,MATCH(Kulturmodeller!$D708,'Data - CO2'!$A$5:$A$53,0),BH$20)*R708*$B701)</f>
        <v>0</v>
      </c>
      <c r="BI708" s="3" cm="1">
        <f t="array" ref="BI708">IF($D708="","",INDEX('Data - CO2'!$B$5:$AP$53,MATCH(Kulturmodeller!$D708,'Data - CO2'!$A$5:$A$53,0),BI$20)*S708*$B701)</f>
        <v>0</v>
      </c>
      <c r="BJ708" s="3" cm="1">
        <f t="array" ref="BJ708">IF($D708="","",INDEX('Data - CO2'!$B$5:$AP$53,MATCH(Kulturmodeller!$D708,'Data - CO2'!$A$5:$A$53,0),BJ$20)*T708*$B701)</f>
        <v>0</v>
      </c>
      <c r="BK708" s="3" cm="1">
        <f t="array" ref="BK708">IF($D708="","",INDEX('Data - CO2'!$B$5:$AP$53,MATCH(Kulturmodeller!$D708,'Data - CO2'!$A$5:$A$53,0),BK$20)*U708*$B701)</f>
        <v>0</v>
      </c>
      <c r="BL708" s="3" cm="1">
        <f t="array" ref="BL708">IF($D708="","",INDEX('Data - CO2'!$B$5:$AP$53,MATCH(Kulturmodeller!$D708,'Data - CO2'!$A$5:$A$53,0),BL$20)*V708*$B701)</f>
        <v>0</v>
      </c>
      <c r="BM708" s="3" cm="1">
        <f t="array" ref="BM708">IF($D708="","",INDEX('Data - CO2'!$B$5:$AP$53,MATCH(Kulturmodeller!$D708,'Data - CO2'!$A$5:$A$53,0),BM$20)*W708*$B701)</f>
        <v>0</v>
      </c>
      <c r="BN708" s="3" cm="1">
        <f t="array" ref="BN708">IF($D708="","",INDEX('Data - CO2'!$B$5:$AP$53,MATCH(Kulturmodeller!$D708,'Data - CO2'!$A$5:$A$53,0),BN$20)*X708*$B701)</f>
        <v>0</v>
      </c>
      <c r="BO708" s="3" cm="1">
        <f t="array" ref="BO708">IF($D708="","",INDEX('Data - CO2'!$B$5:$AP$53,MATCH(Kulturmodeller!$D708,'Data - CO2'!$A$5:$A$53,0),BO$20)*Y708*$B701)</f>
        <v>0</v>
      </c>
      <c r="BP708" s="3" cm="1">
        <f t="array" ref="BP708">IF($D708="","",INDEX('Data - CO2'!$B$5:$AP$53,MATCH(Kulturmodeller!$D708,'Data - CO2'!$A$5:$A$53,0),BP$20)*Z708*$B701)</f>
        <v>0</v>
      </c>
      <c r="BQ708" s="3" cm="1">
        <f t="array" ref="BQ708">IF($D708="","",INDEX('Data - CO2'!$B$5:$AP$53,MATCH(Kulturmodeller!$D708,'Data - CO2'!$A$5:$A$53,0),BQ$20)*AA708*$B701)</f>
        <v>0</v>
      </c>
      <c r="BR708" s="3" cm="1">
        <f t="array" ref="BR708">IF($D708="","",INDEX('Data - CO2'!$B$5:$AP$53,MATCH(Kulturmodeller!$D708,'Data - CO2'!$A$5:$A$53,0),BR$20)*AB708*$B701)</f>
        <v>0</v>
      </c>
      <c r="BS708" s="3" cm="1">
        <f t="array" ref="BS708">IF($D708="","",INDEX('Data - CO2'!$B$5:$AP$53,MATCH(Kulturmodeller!$D708,'Data - CO2'!$A$5:$A$53,0),BS$20)*AC708*$B701)</f>
        <v>0</v>
      </c>
      <c r="BT708" s="3" cm="1">
        <f t="array" ref="BT708">IF($D708="","",INDEX('Data - CO2'!$B$5:$AP$53,MATCH(Kulturmodeller!$D708,'Data - CO2'!$A$5:$A$53,0),BT$20)*AD708*$B701)</f>
        <v>0</v>
      </c>
      <c r="BU708" s="3" cm="1">
        <f t="array" ref="BU708">IF($D708="","",INDEX('Data - CO2'!$B$5:$AP$53,MATCH(Kulturmodeller!$D708,'Data - CO2'!$A$5:$A$53,0),BU$20)*AE708*$B701)</f>
        <v>0</v>
      </c>
      <c r="BV708" s="3" cm="1">
        <f t="array" ref="BV708">IF($D708="","",INDEX('Data - CO2'!$B$5:$AP$53,MATCH(Kulturmodeller!$D708,'Data - CO2'!$A$5:$A$53,0),BV$20)*AF708*$B701)</f>
        <v>0</v>
      </c>
      <c r="BW708" s="3" cm="1">
        <f t="array" ref="BW708">IF($D708="","",INDEX('Data - CO2'!$B$5:$AP$53,MATCH(Kulturmodeller!$D708,'Data - CO2'!$A$5:$A$53,0),BW$20)*AG708*$B701)</f>
        <v>0</v>
      </c>
      <c r="BX708" s="3" cm="1">
        <f t="array" ref="BX708">IF($D708="","",INDEX('Data - CO2'!$B$5:$AP$53,MATCH(Kulturmodeller!$D708,'Data - CO2'!$A$5:$A$53,0),BX$20)*AH708*$B701)</f>
        <v>0</v>
      </c>
      <c r="BY708" s="3" cm="1">
        <f t="array" ref="BY708">IF($D708="","",INDEX('Data - CO2'!$B$5:$AP$53,MATCH(Kulturmodeller!$D708,'Data - CO2'!$A$5:$A$53,0),BY$20)*AI708*$B701)</f>
        <v>0</v>
      </c>
      <c r="BZ708" s="3" cm="1">
        <f t="array" ref="BZ708">IF($D708="","",INDEX('Data - CO2'!$B$5:$AP$53,MATCH(Kulturmodeller!$D708,'Data - CO2'!$A$5:$A$53,0),BZ$20)*AJ708*$B701)</f>
        <v>0</v>
      </c>
      <c r="CA708" s="3" cm="1">
        <f t="array" ref="CA708">IF($D708="","",INDEX('Data - CO2'!$B$5:$AP$53,MATCH(Kulturmodeller!$D708,'Data - CO2'!$A$5:$A$53,0),CA$20)*AK708*$B701)</f>
        <v>0</v>
      </c>
      <c r="CB708" s="3" cm="1">
        <f t="array" ref="CB708">IF($D708="","",INDEX('Data - CO2'!$B$5:$AP$53,MATCH(Kulturmodeller!$D708,'Data - CO2'!$A$5:$A$53,0),CB$20)*AL708*$B701)</f>
        <v>0</v>
      </c>
      <c r="CC708" s="3" cm="1">
        <f t="array" ref="CC708">IF($D708="","",INDEX('Data - CO2'!$B$5:$AP$53,MATCH(Kulturmodeller!$D708,'Data - CO2'!$A$5:$A$53,0),CC$20)*AM708*$B701)</f>
        <v>0</v>
      </c>
      <c r="CD708" s="3" cm="1">
        <f t="array" ref="CD708">IF($D708="","",INDEX('Data - CO2'!$B$5:$AP$53,MATCH(Kulturmodeller!$D708,'Data - CO2'!$A$5:$A$53,0),CD$20)*AN708*$B701)</f>
        <v>0</v>
      </c>
      <c r="CE708" s="3" cm="1">
        <f t="array" ref="CE708">IF($D708="","",INDEX('Data - CO2'!$B$5:$AP$53,MATCH(Kulturmodeller!$D708,'Data - CO2'!$A$5:$A$53,0),CE$20)*AO708*$B701)</f>
        <v>0</v>
      </c>
      <c r="CF708" s="3" cm="1">
        <f t="array" ref="CF708">IF($D708="","",INDEX('Data - CO2'!$B$5:$AP$53,MATCH(Kulturmodeller!$D708,'Data - CO2'!$A$5:$A$53,0),CF$20)*AP708*$B701)</f>
        <v>0</v>
      </c>
      <c r="CG708" s="3" cm="1">
        <f t="array" ref="CG708">IF($D708="","",INDEX('Data - CO2'!$B$5:$AP$53,MATCH(Kulturmodeller!$D708,'Data - CO2'!$A$5:$A$53,0),CG$20)*AQ708*$B701)</f>
        <v>0</v>
      </c>
      <c r="CH708" s="3" cm="1">
        <f t="array" ref="CH708">IF($D708="","",INDEX('Data - CO2'!$B$5:$AP$53,MATCH(Kulturmodeller!$D708,'Data - CO2'!$A$5:$A$53,0),CH$20)*AR708*$B701)</f>
        <v>0</v>
      </c>
      <c r="CI708" s="13" cm="1">
        <f t="array" ref="CI708">IF($D708="","",INDEX('Data - CO2'!$B$5:$AP$53,MATCH(Kulturmodeller!$D708,'Data - CO2'!$A$5:$A$53,0),CI$20)*AS708*$B701)</f>
        <v>0</v>
      </c>
    </row>
    <row r="709" spans="1:87" x14ac:dyDescent="0.3">
      <c r="A709" s="33"/>
      <c r="B709" s="33"/>
      <c r="C709" s="33"/>
      <c r="D709" s="10"/>
      <c r="E709" s="479">
        <f>SUM(E702:E708)</f>
        <v>0.55000000000000004</v>
      </c>
      <c r="F709" s="108">
        <f>SUM(F702:F708)</f>
        <v>0.55000000000000004</v>
      </c>
      <c r="G709" s="109">
        <f>SUM(G702:G708)</f>
        <v>0.55000000000000004</v>
      </c>
      <c r="H709" s="109">
        <f t="shared" ref="H709:AS709" si="11984">SUM(H702:H708)</f>
        <v>0.55000000000000004</v>
      </c>
      <c r="I709" s="109">
        <f t="shared" si="11984"/>
        <v>0.55000000000000016</v>
      </c>
      <c r="J709" s="109">
        <f t="shared" si="11984"/>
        <v>0.55000000000000016</v>
      </c>
      <c r="K709" s="109">
        <f t="shared" si="11984"/>
        <v>0.55000000000000016</v>
      </c>
      <c r="L709" s="109">
        <f t="shared" si="11984"/>
        <v>0.55000000000000016</v>
      </c>
      <c r="M709" s="109">
        <f t="shared" si="11984"/>
        <v>0.55000000000000016</v>
      </c>
      <c r="N709" s="109">
        <f t="shared" si="11984"/>
        <v>0.55000000000000016</v>
      </c>
      <c r="O709" s="109">
        <f t="shared" si="11984"/>
        <v>0.55000000000000016</v>
      </c>
      <c r="P709" s="109">
        <f t="shared" si="11984"/>
        <v>0.55000000000000016</v>
      </c>
      <c r="Q709" s="109">
        <f t="shared" si="11984"/>
        <v>0.55000000000000016</v>
      </c>
      <c r="R709" s="109">
        <f t="shared" si="11984"/>
        <v>0.55000000000000016</v>
      </c>
      <c r="S709" s="109">
        <f t="shared" si="11984"/>
        <v>0.55000000000000016</v>
      </c>
      <c r="T709" s="109">
        <f t="shared" si="11984"/>
        <v>0.55000000000000016</v>
      </c>
      <c r="U709" s="109">
        <f t="shared" si="11984"/>
        <v>0.55000000000000016</v>
      </c>
      <c r="V709" s="109">
        <f t="shared" si="11984"/>
        <v>0.55000000000000016</v>
      </c>
      <c r="W709" s="109">
        <f t="shared" si="11984"/>
        <v>0.55000000000000016</v>
      </c>
      <c r="X709" s="109">
        <f t="shared" si="11984"/>
        <v>0.55000000000000016</v>
      </c>
      <c r="Y709" s="109">
        <f t="shared" si="11984"/>
        <v>0.55000000000000016</v>
      </c>
      <c r="Z709" s="109">
        <f t="shared" si="11984"/>
        <v>0.55000000000000016</v>
      </c>
      <c r="AA709" s="109">
        <f t="shared" si="11984"/>
        <v>0.55000000000000016</v>
      </c>
      <c r="AB709" s="109">
        <f t="shared" si="11984"/>
        <v>0.55000000000000016</v>
      </c>
      <c r="AC709" s="109">
        <f t="shared" si="11984"/>
        <v>0.55000000000000016</v>
      </c>
      <c r="AD709" s="109">
        <f t="shared" si="11984"/>
        <v>0.55000000000000016</v>
      </c>
      <c r="AE709" s="109">
        <f t="shared" si="11984"/>
        <v>0.55000000000000016</v>
      </c>
      <c r="AF709" s="109">
        <f t="shared" si="11984"/>
        <v>0.55000000000000016</v>
      </c>
      <c r="AG709" s="109">
        <f t="shared" si="11984"/>
        <v>0.55000000000000016</v>
      </c>
      <c r="AH709" s="109">
        <f t="shared" si="11984"/>
        <v>0.55000000000000016</v>
      </c>
      <c r="AI709" s="109">
        <f t="shared" si="11984"/>
        <v>0.55000000000000016</v>
      </c>
      <c r="AJ709" s="109">
        <f t="shared" si="11984"/>
        <v>0.55000000000000016</v>
      </c>
      <c r="AK709" s="109">
        <f t="shared" si="11984"/>
        <v>0.55000000000000016</v>
      </c>
      <c r="AL709" s="109">
        <f t="shared" si="11984"/>
        <v>0.55000000000000016</v>
      </c>
      <c r="AM709" s="109">
        <f t="shared" si="11984"/>
        <v>0.55000000000000016</v>
      </c>
      <c r="AN709" s="109">
        <f t="shared" si="11984"/>
        <v>0.55000000000000016</v>
      </c>
      <c r="AO709" s="109">
        <f t="shared" si="11984"/>
        <v>0.55000000000000016</v>
      </c>
      <c r="AP709" s="109">
        <f t="shared" si="11984"/>
        <v>0.55000000000000016</v>
      </c>
      <c r="AQ709" s="109">
        <f t="shared" si="11984"/>
        <v>0.55000000000000016</v>
      </c>
      <c r="AR709" s="109">
        <f t="shared" si="11984"/>
        <v>0.55000000000000016</v>
      </c>
      <c r="AS709" s="110">
        <f t="shared" si="11984"/>
        <v>0.55000000000000016</v>
      </c>
      <c r="AU709" s="111">
        <f>SUM(AU702:AU708)</f>
        <v>0</v>
      </c>
      <c r="AV709" s="112">
        <f t="shared" ref="AV709:CI709" si="11985">SUM(AV702:AV708)</f>
        <v>0.38684177688303528</v>
      </c>
      <c r="AW709" s="112">
        <f t="shared" si="11985"/>
        <v>2.5789451792202356</v>
      </c>
      <c r="AX709" s="112">
        <f t="shared" si="11985"/>
        <v>5.2587331637190857</v>
      </c>
      <c r="AY709" s="112">
        <f t="shared" si="11985"/>
        <v>8.1402067587751681</v>
      </c>
      <c r="AZ709" s="112">
        <f t="shared" si="11985"/>
        <v>15.623690378548915</v>
      </c>
      <c r="BA709" s="112">
        <f t="shared" si="11985"/>
        <v>33.649102396514976</v>
      </c>
      <c r="BB709" s="112">
        <f t="shared" si="11985"/>
        <v>56.841273698656863</v>
      </c>
      <c r="BC709" s="112">
        <f t="shared" si="11985"/>
        <v>76.194842436376888</v>
      </c>
      <c r="BD709" s="112">
        <f t="shared" si="11985"/>
        <v>84.133814449216544</v>
      </c>
      <c r="BE709" s="112">
        <f t="shared" si="11985"/>
        <v>93.930128117835238</v>
      </c>
      <c r="BF709" s="112">
        <f t="shared" si="11985"/>
        <v>103.38997501870951</v>
      </c>
      <c r="BG709" s="112">
        <f t="shared" si="11985"/>
        <v>114.62336775704389</v>
      </c>
      <c r="BH709" s="112">
        <f t="shared" si="11985"/>
        <v>124.63385644895574</v>
      </c>
      <c r="BI709" s="112">
        <f t="shared" si="11985"/>
        <v>134.91194297178276</v>
      </c>
      <c r="BJ709" s="112">
        <f t="shared" si="11985"/>
        <v>145.53020063339545</v>
      </c>
      <c r="BK709" s="112">
        <f t="shared" si="11985"/>
        <v>156.07627333442946</v>
      </c>
      <c r="BL709" s="112">
        <f t="shared" si="11985"/>
        <v>165.41437666921905</v>
      </c>
      <c r="BM709" s="112">
        <f t="shared" si="11985"/>
        <v>172.20097909385512</v>
      </c>
      <c r="BN709" s="112">
        <f t="shared" si="11985"/>
        <v>179.45285267437009</v>
      </c>
      <c r="BO709" s="112">
        <f t="shared" si="11985"/>
        <v>185.08213143571606</v>
      </c>
      <c r="BP709" s="112">
        <f t="shared" si="11985"/>
        <v>190.42291730331513</v>
      </c>
      <c r="BQ709" s="112">
        <f t="shared" si="11985"/>
        <v>194.86534933311987</v>
      </c>
      <c r="BR709" s="112">
        <f t="shared" si="11985"/>
        <v>198.94490803150478</v>
      </c>
      <c r="BS709" s="112">
        <f t="shared" si="11985"/>
        <v>202.96471181306654</v>
      </c>
      <c r="BT709" s="112">
        <f t="shared" si="11985"/>
        <v>205.72885079936924</v>
      </c>
      <c r="BU709" s="112">
        <f t="shared" si="11985"/>
        <v>209.25093653349029</v>
      </c>
      <c r="BV709" s="112">
        <f t="shared" si="11985"/>
        <v>212.94501373034228</v>
      </c>
      <c r="BW709" s="112">
        <f t="shared" si="11985"/>
        <v>215.95585955868012</v>
      </c>
      <c r="BX709" s="112">
        <f t="shared" si="11985"/>
        <v>79.058423027157062</v>
      </c>
      <c r="BY709" s="112">
        <f t="shared" si="11985"/>
        <v>80.760023390768467</v>
      </c>
      <c r="BZ709" s="112">
        <f t="shared" si="11985"/>
        <v>82.681635711823361</v>
      </c>
      <c r="CA709" s="112">
        <f t="shared" si="11985"/>
        <v>85.342779573632853</v>
      </c>
      <c r="CB709" s="112">
        <f t="shared" si="11985"/>
        <v>9.8275593874987521</v>
      </c>
      <c r="CC709" s="112">
        <f t="shared" si="11985"/>
        <v>21.374669490400304</v>
      </c>
      <c r="CD709" s="112">
        <f t="shared" si="11985"/>
        <v>36.302093766928934</v>
      </c>
      <c r="CE709" s="112">
        <f t="shared" si="11985"/>
        <v>50.561806394316328</v>
      </c>
      <c r="CF709" s="112">
        <f t="shared" si="11985"/>
        <v>59.67285641645676</v>
      </c>
      <c r="CG709" s="112">
        <f t="shared" si="11985"/>
        <v>73.544668227453485</v>
      </c>
      <c r="CH709" s="112">
        <f t="shared" si="11985"/>
        <v>90.010404454792379</v>
      </c>
      <c r="CI709" s="113">
        <f t="shared" si="11985"/>
        <v>103.52890150993376</v>
      </c>
    </row>
    <row r="710" spans="1:87" x14ac:dyDescent="0.3">
      <c r="A710" s="7" t="s">
        <v>86</v>
      </c>
      <c r="B710" s="7"/>
      <c r="C710" s="131"/>
      <c r="D710" s="131"/>
      <c r="E710" s="126"/>
      <c r="F710" s="39">
        <f>E710</f>
        <v>0</v>
      </c>
      <c r="G710" s="40">
        <f t="shared" ref="G710:G711" si="11986">F710</f>
        <v>0</v>
      </c>
      <c r="H710" s="40">
        <f t="shared" ref="H710:H711" si="11987">G710</f>
        <v>0</v>
      </c>
      <c r="I710" s="40">
        <f t="shared" ref="I710:I711" si="11988">H710</f>
        <v>0</v>
      </c>
      <c r="J710" s="40">
        <f t="shared" ref="J710:J711" si="11989">I710</f>
        <v>0</v>
      </c>
      <c r="K710" s="40">
        <f t="shared" ref="K710:K711" si="11990">J710</f>
        <v>0</v>
      </c>
      <c r="L710" s="40">
        <f t="shared" ref="L710:L711" si="11991">K710</f>
        <v>0</v>
      </c>
      <c r="M710" s="40">
        <f t="shared" ref="M710:M711" si="11992">L710</f>
        <v>0</v>
      </c>
      <c r="N710" s="40">
        <f t="shared" ref="N710:N711" si="11993">M710</f>
        <v>0</v>
      </c>
      <c r="O710" s="40">
        <f t="shared" ref="O710:O711" si="11994">N710</f>
        <v>0</v>
      </c>
      <c r="P710" s="40">
        <f t="shared" ref="P710:P711" si="11995">O710</f>
        <v>0</v>
      </c>
      <c r="Q710" s="40">
        <f t="shared" ref="Q710:Q711" si="11996">P710</f>
        <v>0</v>
      </c>
      <c r="R710" s="40">
        <f t="shared" ref="R710:R711" si="11997">Q710</f>
        <v>0</v>
      </c>
      <c r="S710" s="40">
        <f t="shared" ref="S710:S711" si="11998">R710</f>
        <v>0</v>
      </c>
      <c r="T710" s="40">
        <f t="shared" ref="T710:T711" si="11999">S710</f>
        <v>0</v>
      </c>
      <c r="U710" s="40">
        <f t="shared" ref="U710:U711" si="12000">T710</f>
        <v>0</v>
      </c>
      <c r="V710" s="40">
        <f t="shared" ref="V710:V711" si="12001">U710</f>
        <v>0</v>
      </c>
      <c r="W710" s="40">
        <f t="shared" ref="W710:W711" si="12002">V710</f>
        <v>0</v>
      </c>
      <c r="X710" s="40">
        <f t="shared" ref="X710:X711" si="12003">W710</f>
        <v>0</v>
      </c>
      <c r="Y710" s="40">
        <f t="shared" ref="Y710:Y711" si="12004">X710</f>
        <v>0</v>
      </c>
      <c r="Z710" s="40">
        <f t="shared" ref="Z710:Z711" si="12005">Y710</f>
        <v>0</v>
      </c>
      <c r="AA710" s="40">
        <f t="shared" ref="AA710:AA711" si="12006">Z710</f>
        <v>0</v>
      </c>
      <c r="AB710" s="40">
        <f t="shared" ref="AB710:AB711" si="12007">AA710</f>
        <v>0</v>
      </c>
      <c r="AC710" s="40">
        <f t="shared" ref="AC710:AC711" si="12008">AB710</f>
        <v>0</v>
      </c>
      <c r="AD710" s="40">
        <f t="shared" ref="AD710:AD711" si="12009">AC710</f>
        <v>0</v>
      </c>
      <c r="AE710" s="40">
        <f t="shared" ref="AE710:AE711" si="12010">AD710</f>
        <v>0</v>
      </c>
      <c r="AF710" s="40">
        <f t="shared" ref="AF710:AF711" si="12011">AE710</f>
        <v>0</v>
      </c>
      <c r="AG710" s="40">
        <f t="shared" ref="AG710:AG711" si="12012">AF710</f>
        <v>0</v>
      </c>
      <c r="AH710" s="40">
        <f t="shared" ref="AH710:AH711" si="12013">AG710</f>
        <v>0</v>
      </c>
      <c r="AI710" s="40">
        <f t="shared" ref="AI710:AI711" si="12014">AH710</f>
        <v>0</v>
      </c>
      <c r="AJ710" s="40">
        <f t="shared" ref="AJ710:AJ711" si="12015">AI710</f>
        <v>0</v>
      </c>
      <c r="AK710" s="40">
        <f t="shared" ref="AK710:AK711" si="12016">AJ710</f>
        <v>0</v>
      </c>
      <c r="AL710" s="40">
        <f t="shared" ref="AL710:AL711" si="12017">AK710</f>
        <v>0</v>
      </c>
      <c r="AM710" s="40">
        <f t="shared" ref="AM710:AM711" si="12018">AL710</f>
        <v>0</v>
      </c>
      <c r="AN710" s="40">
        <f t="shared" ref="AN710:AN711" si="12019">AM710</f>
        <v>0</v>
      </c>
      <c r="AO710" s="40">
        <f t="shared" ref="AO710:AO711" si="12020">AN710</f>
        <v>0</v>
      </c>
      <c r="AP710" s="40">
        <f t="shared" ref="AP710:AP711" si="12021">AO710</f>
        <v>0</v>
      </c>
      <c r="AQ710" s="40">
        <f t="shared" ref="AQ710:AQ711" si="12022">AP710</f>
        <v>0</v>
      </c>
      <c r="AR710" s="40">
        <f t="shared" ref="AR710:AR711" si="12023">AQ710</f>
        <v>0</v>
      </c>
      <c r="AS710" s="41">
        <f t="shared" ref="AS710:AS711" si="12024">AR710</f>
        <v>0</v>
      </c>
      <c r="AU710" s="10" t="str" cm="1">
        <f t="array" ref="AU710">IF($D710="","",INDEX('Data - CO2'!$B$5:$AP$53,MATCH(Kulturmodeller!$D710,'Data - CO2'!$A$5:$A$53,0),AU$20)*E710)</f>
        <v/>
      </c>
      <c r="AV710" t="str" cm="1">
        <f t="array" ref="AV710">IF($D710="","",INDEX('Data - CO2'!$B$5:$AP$53,MATCH(Kulturmodeller!$D710,'Data - CO2'!$A$5:$A$53,0),AV$20)*F710)</f>
        <v/>
      </c>
      <c r="AW710" t="str" cm="1">
        <f t="array" ref="AW710">IF($D710="","",INDEX('Data - CO2'!$B$5:$AP$53,MATCH(Kulturmodeller!$D710,'Data - CO2'!$A$5:$A$53,0),AW$20)*G710)</f>
        <v/>
      </c>
      <c r="AX710" t="str" cm="1">
        <f t="array" ref="AX710">IF($D710="","",INDEX('Data - CO2'!$B$5:$AP$53,MATCH(Kulturmodeller!$D710,'Data - CO2'!$A$5:$A$53,0),AX$20)*H710)</f>
        <v/>
      </c>
      <c r="AY710" t="str" cm="1">
        <f t="array" ref="AY710">IF($D710="","",INDEX('Data - CO2'!$B$5:$AP$53,MATCH(Kulturmodeller!$D710,'Data - CO2'!$A$5:$A$53,0),AY$20)*I710)</f>
        <v/>
      </c>
      <c r="AZ710" t="str" cm="1">
        <f t="array" ref="AZ710">IF($D710="","",INDEX('Data - CO2'!$B$5:$AP$53,MATCH(Kulturmodeller!$D710,'Data - CO2'!$A$5:$A$53,0),AZ$20)*J710)</f>
        <v/>
      </c>
      <c r="BA710" t="str" cm="1">
        <f t="array" ref="BA710">IF($D710="","",INDEX('Data - CO2'!$B$5:$AP$53,MATCH(Kulturmodeller!$D710,'Data - CO2'!$A$5:$A$53,0),BA$20)*K710)</f>
        <v/>
      </c>
      <c r="BB710" t="str" cm="1">
        <f t="array" ref="BB710">IF($D710="","",INDEX('Data - CO2'!$B$5:$AP$53,MATCH(Kulturmodeller!$D710,'Data - CO2'!$A$5:$A$53,0),BB$20)*L710)</f>
        <v/>
      </c>
      <c r="BC710" t="str" cm="1">
        <f t="array" ref="BC710">IF($D710="","",INDEX('Data - CO2'!$B$5:$AP$53,MATCH(Kulturmodeller!$D710,'Data - CO2'!$A$5:$A$53,0),BC$20)*M710)</f>
        <v/>
      </c>
      <c r="BD710" t="str" cm="1">
        <f t="array" ref="BD710">IF($D710="","",INDEX('Data - CO2'!$B$5:$AP$53,MATCH(Kulturmodeller!$D710,'Data - CO2'!$A$5:$A$53,0),BD$20)*N710)</f>
        <v/>
      </c>
      <c r="BE710" t="str" cm="1">
        <f t="array" ref="BE710">IF($D710="","",INDEX('Data - CO2'!$B$5:$AP$53,MATCH(Kulturmodeller!$D710,'Data - CO2'!$A$5:$A$53,0),BE$20)*O710)</f>
        <v/>
      </c>
      <c r="BF710" t="str" cm="1">
        <f t="array" ref="BF710">IF($D710="","",INDEX('Data - CO2'!$B$5:$AP$53,MATCH(Kulturmodeller!$D710,'Data - CO2'!$A$5:$A$53,0),BF$20)*P710)</f>
        <v/>
      </c>
      <c r="BG710" t="str" cm="1">
        <f t="array" ref="BG710">IF($D710="","",INDEX('Data - CO2'!$B$5:$AP$53,MATCH(Kulturmodeller!$D710,'Data - CO2'!$A$5:$A$53,0),BG$20)*Q710)</f>
        <v/>
      </c>
      <c r="BH710" t="str" cm="1">
        <f t="array" ref="BH710">IF($D710="","",INDEX('Data - CO2'!$B$5:$AP$53,MATCH(Kulturmodeller!$D710,'Data - CO2'!$A$5:$A$53,0),BH$20)*R710)</f>
        <v/>
      </c>
      <c r="BI710" t="str" cm="1">
        <f t="array" ref="BI710">IF($D710="","",INDEX('Data - CO2'!$B$5:$AP$53,MATCH(Kulturmodeller!$D710,'Data - CO2'!$A$5:$A$53,0),BI$20)*S710)</f>
        <v/>
      </c>
      <c r="BJ710" t="str" cm="1">
        <f t="array" ref="BJ710">IF($D710="","",INDEX('Data - CO2'!$B$5:$AP$53,MATCH(Kulturmodeller!$D710,'Data - CO2'!$A$5:$A$53,0),BJ$20)*T710)</f>
        <v/>
      </c>
      <c r="BK710" t="str" cm="1">
        <f t="array" ref="BK710">IF($D710="","",INDEX('Data - CO2'!$B$5:$AP$53,MATCH(Kulturmodeller!$D710,'Data - CO2'!$A$5:$A$53,0),BK$20)*U710)</f>
        <v/>
      </c>
      <c r="BL710" t="str" cm="1">
        <f t="array" ref="BL710">IF($D710="","",INDEX('Data - CO2'!$B$5:$AP$53,MATCH(Kulturmodeller!$D710,'Data - CO2'!$A$5:$A$53,0),BL$20)*V710)</f>
        <v/>
      </c>
      <c r="BM710" t="str" cm="1">
        <f t="array" ref="BM710">IF($D710="","",INDEX('Data - CO2'!$B$5:$AP$53,MATCH(Kulturmodeller!$D710,'Data - CO2'!$A$5:$A$53,0),BM$20)*W710)</f>
        <v/>
      </c>
      <c r="BN710" t="str" cm="1">
        <f t="array" ref="BN710">IF($D710="","",INDEX('Data - CO2'!$B$5:$AP$53,MATCH(Kulturmodeller!$D710,'Data - CO2'!$A$5:$A$53,0),BN$20)*X710)</f>
        <v/>
      </c>
      <c r="BO710" t="str" cm="1">
        <f t="array" ref="BO710">IF($D710="","",INDEX('Data - CO2'!$B$5:$AP$53,MATCH(Kulturmodeller!$D710,'Data - CO2'!$A$5:$A$53,0),BO$20)*Y710)</f>
        <v/>
      </c>
      <c r="BP710" t="str" cm="1">
        <f t="array" ref="BP710">IF($D710="","",INDEX('Data - CO2'!$B$5:$AP$53,MATCH(Kulturmodeller!$D710,'Data - CO2'!$A$5:$A$53,0),BP$20)*Z710)</f>
        <v/>
      </c>
      <c r="BQ710" t="str" cm="1">
        <f t="array" ref="BQ710">IF($D710="","",INDEX('Data - CO2'!$B$5:$AP$53,MATCH(Kulturmodeller!$D710,'Data - CO2'!$A$5:$A$53,0),BQ$20)*AA710)</f>
        <v/>
      </c>
      <c r="BR710" t="str" cm="1">
        <f t="array" ref="BR710">IF($D710="","",INDEX('Data - CO2'!$B$5:$AP$53,MATCH(Kulturmodeller!$D710,'Data - CO2'!$A$5:$A$53,0),BR$20)*AB710)</f>
        <v/>
      </c>
      <c r="BS710" t="str" cm="1">
        <f t="array" ref="BS710">IF($D710="","",INDEX('Data - CO2'!$B$5:$AP$53,MATCH(Kulturmodeller!$D710,'Data - CO2'!$A$5:$A$53,0),BS$20)*AC710)</f>
        <v/>
      </c>
      <c r="BT710" t="str" cm="1">
        <f t="array" ref="BT710">IF($D710="","",INDEX('Data - CO2'!$B$5:$AP$53,MATCH(Kulturmodeller!$D710,'Data - CO2'!$A$5:$A$53,0),BT$20)*AD710)</f>
        <v/>
      </c>
      <c r="BU710" t="str" cm="1">
        <f t="array" ref="BU710">IF($D710="","",INDEX('Data - CO2'!$B$5:$AP$53,MATCH(Kulturmodeller!$D710,'Data - CO2'!$A$5:$A$53,0),BU$20)*AE710)</f>
        <v/>
      </c>
      <c r="BV710" t="str" cm="1">
        <f t="array" ref="BV710">IF($D710="","",INDEX('Data - CO2'!$B$5:$AP$53,MATCH(Kulturmodeller!$D710,'Data - CO2'!$A$5:$A$53,0),BV$20)*AF710)</f>
        <v/>
      </c>
      <c r="BW710" t="str" cm="1">
        <f t="array" ref="BW710">IF($D710="","",INDEX('Data - CO2'!$B$5:$AP$53,MATCH(Kulturmodeller!$D710,'Data - CO2'!$A$5:$A$53,0),BW$20)*AG710)</f>
        <v/>
      </c>
      <c r="BX710" t="str" cm="1">
        <f t="array" ref="BX710">IF($D710="","",INDEX('Data - CO2'!$B$5:$AP$53,MATCH(Kulturmodeller!$D710,'Data - CO2'!$A$5:$A$53,0),BX$20)*AH710)</f>
        <v/>
      </c>
      <c r="BY710" t="str" cm="1">
        <f t="array" ref="BY710">IF($D710="","",INDEX('Data - CO2'!$B$5:$AP$53,MATCH(Kulturmodeller!$D710,'Data - CO2'!$A$5:$A$53,0),BY$20)*AI710)</f>
        <v/>
      </c>
      <c r="BZ710" t="str" cm="1">
        <f t="array" ref="BZ710">IF($D710="","",INDEX('Data - CO2'!$B$5:$AP$53,MATCH(Kulturmodeller!$D710,'Data - CO2'!$A$5:$A$53,0),BZ$20)*AJ710)</f>
        <v/>
      </c>
      <c r="CA710" t="str" cm="1">
        <f t="array" ref="CA710">IF($D710="","",INDEX('Data - CO2'!$B$5:$AP$53,MATCH(Kulturmodeller!$D710,'Data - CO2'!$A$5:$A$53,0),CA$20)*AK710)</f>
        <v/>
      </c>
      <c r="CB710" t="str" cm="1">
        <f t="array" ref="CB710">IF($D710="","",INDEX('Data - CO2'!$B$5:$AP$53,MATCH(Kulturmodeller!$D710,'Data - CO2'!$A$5:$A$53,0),CB$20)*AL710)</f>
        <v/>
      </c>
      <c r="CC710" t="str" cm="1">
        <f t="array" ref="CC710">IF($D710="","",INDEX('Data - CO2'!$B$5:$AP$53,MATCH(Kulturmodeller!$D710,'Data - CO2'!$A$5:$A$53,0),CC$20)*AM710)</f>
        <v/>
      </c>
      <c r="CD710" t="str" cm="1">
        <f t="array" ref="CD710">IF($D710="","",INDEX('Data - CO2'!$B$5:$AP$53,MATCH(Kulturmodeller!$D710,'Data - CO2'!$A$5:$A$53,0),CD$20)*AN710)</f>
        <v/>
      </c>
      <c r="CE710" t="str" cm="1">
        <f t="array" ref="CE710">IF($D710="","",INDEX('Data - CO2'!$B$5:$AP$53,MATCH(Kulturmodeller!$D710,'Data - CO2'!$A$5:$A$53,0),CE$20)*AO710)</f>
        <v/>
      </c>
      <c r="CF710" t="str" cm="1">
        <f t="array" ref="CF710">IF($D710="","",INDEX('Data - CO2'!$B$5:$AP$53,MATCH(Kulturmodeller!$D710,'Data - CO2'!$A$5:$A$53,0),CF$20)*AP710)</f>
        <v/>
      </c>
      <c r="CG710" t="str" cm="1">
        <f t="array" ref="CG710">IF($D710="","",INDEX('Data - CO2'!$B$5:$AP$53,MATCH(Kulturmodeller!$D710,'Data - CO2'!$A$5:$A$53,0),CG$20)*AQ710)</f>
        <v/>
      </c>
      <c r="CH710" t="str" cm="1">
        <f t="array" ref="CH710">IF($D710="","",INDEX('Data - CO2'!$B$5:$AP$53,MATCH(Kulturmodeller!$D710,'Data - CO2'!$A$5:$A$53,0),CH$20)*AR710)</f>
        <v/>
      </c>
      <c r="CI710" s="11" t="str" cm="1">
        <f t="array" ref="CI710">IF($D710="","",INDEX('Data - CO2'!$B$5:$AP$53,MATCH(Kulturmodeller!$D710,'Data - CO2'!$A$5:$A$53,0),CI$20)*AS710)</f>
        <v/>
      </c>
    </row>
    <row r="711" spans="1:87" x14ac:dyDescent="0.3">
      <c r="A711" s="12" t="s">
        <v>87</v>
      </c>
      <c r="B711" s="12"/>
      <c r="C711" s="129"/>
      <c r="D711" s="129"/>
      <c r="E711" s="127"/>
      <c r="F711" s="45">
        <f>E711</f>
        <v>0</v>
      </c>
      <c r="G711" s="46">
        <f t="shared" si="11986"/>
        <v>0</v>
      </c>
      <c r="H711" s="46">
        <f t="shared" si="11987"/>
        <v>0</v>
      </c>
      <c r="I711" s="46">
        <f t="shared" si="11988"/>
        <v>0</v>
      </c>
      <c r="J711" s="46">
        <f t="shared" si="11989"/>
        <v>0</v>
      </c>
      <c r="K711" s="46">
        <f t="shared" si="11990"/>
        <v>0</v>
      </c>
      <c r="L711" s="46">
        <f t="shared" si="11991"/>
        <v>0</v>
      </c>
      <c r="M711" s="46">
        <f t="shared" si="11992"/>
        <v>0</v>
      </c>
      <c r="N711" s="46">
        <f t="shared" si="11993"/>
        <v>0</v>
      </c>
      <c r="O711" s="46">
        <f t="shared" si="11994"/>
        <v>0</v>
      </c>
      <c r="P711" s="46">
        <f t="shared" si="11995"/>
        <v>0</v>
      </c>
      <c r="Q711" s="46">
        <f t="shared" si="11996"/>
        <v>0</v>
      </c>
      <c r="R711" s="46">
        <f t="shared" si="11997"/>
        <v>0</v>
      </c>
      <c r="S711" s="46">
        <f t="shared" si="11998"/>
        <v>0</v>
      </c>
      <c r="T711" s="46">
        <f t="shared" si="11999"/>
        <v>0</v>
      </c>
      <c r="U711" s="46">
        <f t="shared" si="12000"/>
        <v>0</v>
      </c>
      <c r="V711" s="46">
        <f t="shared" si="12001"/>
        <v>0</v>
      </c>
      <c r="W711" s="46">
        <f t="shared" si="12002"/>
        <v>0</v>
      </c>
      <c r="X711" s="46">
        <f t="shared" si="12003"/>
        <v>0</v>
      </c>
      <c r="Y711" s="46">
        <f t="shared" si="12004"/>
        <v>0</v>
      </c>
      <c r="Z711" s="46">
        <f t="shared" si="12005"/>
        <v>0</v>
      </c>
      <c r="AA711" s="46">
        <f t="shared" si="12006"/>
        <v>0</v>
      </c>
      <c r="AB711" s="46">
        <f t="shared" si="12007"/>
        <v>0</v>
      </c>
      <c r="AC711" s="46">
        <f t="shared" si="12008"/>
        <v>0</v>
      </c>
      <c r="AD711" s="46">
        <f t="shared" si="12009"/>
        <v>0</v>
      </c>
      <c r="AE711" s="46">
        <f t="shared" si="12010"/>
        <v>0</v>
      </c>
      <c r="AF711" s="46">
        <f t="shared" si="12011"/>
        <v>0</v>
      </c>
      <c r="AG711" s="46">
        <f t="shared" si="12012"/>
        <v>0</v>
      </c>
      <c r="AH711" s="46">
        <f t="shared" si="12013"/>
        <v>0</v>
      </c>
      <c r="AI711" s="46">
        <f t="shared" si="12014"/>
        <v>0</v>
      </c>
      <c r="AJ711" s="46">
        <f t="shared" si="12015"/>
        <v>0</v>
      </c>
      <c r="AK711" s="46">
        <f t="shared" si="12016"/>
        <v>0</v>
      </c>
      <c r="AL711" s="46">
        <f t="shared" si="12017"/>
        <v>0</v>
      </c>
      <c r="AM711" s="46">
        <f t="shared" si="12018"/>
        <v>0</v>
      </c>
      <c r="AN711" s="46">
        <f t="shared" si="12019"/>
        <v>0</v>
      </c>
      <c r="AO711" s="46">
        <f t="shared" si="12020"/>
        <v>0</v>
      </c>
      <c r="AP711" s="46">
        <f t="shared" si="12021"/>
        <v>0</v>
      </c>
      <c r="AQ711" s="46">
        <f t="shared" si="12022"/>
        <v>0</v>
      </c>
      <c r="AR711" s="46">
        <f t="shared" si="12023"/>
        <v>0</v>
      </c>
      <c r="AS711" s="47">
        <f t="shared" si="12024"/>
        <v>0</v>
      </c>
      <c r="AU711" s="10" t="str" cm="1">
        <f t="array" ref="AU711">IF($D711="","",INDEX('Data - CO2'!$B$5:$AP$53,MATCH(Kulturmodeller!$D711,'Data - CO2'!$A$5:$A$53,0),AU$20)*E711)</f>
        <v/>
      </c>
      <c r="AV711" t="str" cm="1">
        <f t="array" ref="AV711">IF($D711="","",INDEX('Data - CO2'!$B$5:$AP$53,MATCH(Kulturmodeller!$D711,'Data - CO2'!$A$5:$A$53,0),AV$20)*F711)</f>
        <v/>
      </c>
      <c r="AW711" t="str" cm="1">
        <f t="array" ref="AW711">IF($D711="","",INDEX('Data - CO2'!$B$5:$AP$53,MATCH(Kulturmodeller!$D711,'Data - CO2'!$A$5:$A$53,0),AW$20)*G711)</f>
        <v/>
      </c>
      <c r="AX711" t="str" cm="1">
        <f t="array" ref="AX711">IF($D711="","",INDEX('Data - CO2'!$B$5:$AP$53,MATCH(Kulturmodeller!$D711,'Data - CO2'!$A$5:$A$53,0),AX$20)*H711)</f>
        <v/>
      </c>
      <c r="AY711" t="str" cm="1">
        <f t="array" ref="AY711">IF($D711="","",INDEX('Data - CO2'!$B$5:$AP$53,MATCH(Kulturmodeller!$D711,'Data - CO2'!$A$5:$A$53,0),AY$20)*I711)</f>
        <v/>
      </c>
      <c r="AZ711" t="str" cm="1">
        <f t="array" ref="AZ711">IF($D711="","",INDEX('Data - CO2'!$B$5:$AP$53,MATCH(Kulturmodeller!$D711,'Data - CO2'!$A$5:$A$53,0),AZ$20)*J711)</f>
        <v/>
      </c>
      <c r="BA711" t="str" cm="1">
        <f t="array" ref="BA711">IF($D711="","",INDEX('Data - CO2'!$B$5:$AP$53,MATCH(Kulturmodeller!$D711,'Data - CO2'!$A$5:$A$53,0),BA$20)*K711)</f>
        <v/>
      </c>
      <c r="BB711" t="str" cm="1">
        <f t="array" ref="BB711">IF($D711="","",INDEX('Data - CO2'!$B$5:$AP$53,MATCH(Kulturmodeller!$D711,'Data - CO2'!$A$5:$A$53,0),BB$20)*L711)</f>
        <v/>
      </c>
      <c r="BC711" t="str" cm="1">
        <f t="array" ref="BC711">IF($D711="","",INDEX('Data - CO2'!$B$5:$AP$53,MATCH(Kulturmodeller!$D711,'Data - CO2'!$A$5:$A$53,0),BC$20)*M711)</f>
        <v/>
      </c>
      <c r="BD711" t="str" cm="1">
        <f t="array" ref="BD711">IF($D711="","",INDEX('Data - CO2'!$B$5:$AP$53,MATCH(Kulturmodeller!$D711,'Data - CO2'!$A$5:$A$53,0),BD$20)*N711)</f>
        <v/>
      </c>
      <c r="BE711" t="str" cm="1">
        <f t="array" ref="BE711">IF($D711="","",INDEX('Data - CO2'!$B$5:$AP$53,MATCH(Kulturmodeller!$D711,'Data - CO2'!$A$5:$A$53,0),BE$20)*O711)</f>
        <v/>
      </c>
      <c r="BF711" t="str" cm="1">
        <f t="array" ref="BF711">IF($D711="","",INDEX('Data - CO2'!$B$5:$AP$53,MATCH(Kulturmodeller!$D711,'Data - CO2'!$A$5:$A$53,0),BF$20)*P711)</f>
        <v/>
      </c>
      <c r="BG711" t="str" cm="1">
        <f t="array" ref="BG711">IF($D711="","",INDEX('Data - CO2'!$B$5:$AP$53,MATCH(Kulturmodeller!$D711,'Data - CO2'!$A$5:$A$53,0),BG$20)*Q711)</f>
        <v/>
      </c>
      <c r="BH711" t="str" cm="1">
        <f t="array" ref="BH711">IF($D711="","",INDEX('Data - CO2'!$B$5:$AP$53,MATCH(Kulturmodeller!$D711,'Data - CO2'!$A$5:$A$53,0),BH$20)*R711)</f>
        <v/>
      </c>
      <c r="BI711" t="str" cm="1">
        <f t="array" ref="BI711">IF($D711="","",INDEX('Data - CO2'!$B$5:$AP$53,MATCH(Kulturmodeller!$D711,'Data - CO2'!$A$5:$A$53,0),BI$20)*S711)</f>
        <v/>
      </c>
      <c r="BJ711" t="str" cm="1">
        <f t="array" ref="BJ711">IF($D711="","",INDEX('Data - CO2'!$B$5:$AP$53,MATCH(Kulturmodeller!$D711,'Data - CO2'!$A$5:$A$53,0),BJ$20)*T711)</f>
        <v/>
      </c>
      <c r="BK711" t="str" cm="1">
        <f t="array" ref="BK711">IF($D711="","",INDEX('Data - CO2'!$B$5:$AP$53,MATCH(Kulturmodeller!$D711,'Data - CO2'!$A$5:$A$53,0),BK$20)*U711)</f>
        <v/>
      </c>
      <c r="BL711" t="str" cm="1">
        <f t="array" ref="BL711">IF($D711="","",INDEX('Data - CO2'!$B$5:$AP$53,MATCH(Kulturmodeller!$D711,'Data - CO2'!$A$5:$A$53,0),BL$20)*V711)</f>
        <v/>
      </c>
      <c r="BM711" t="str" cm="1">
        <f t="array" ref="BM711">IF($D711="","",INDEX('Data - CO2'!$B$5:$AP$53,MATCH(Kulturmodeller!$D711,'Data - CO2'!$A$5:$A$53,0),BM$20)*W711)</f>
        <v/>
      </c>
      <c r="BN711" t="str" cm="1">
        <f t="array" ref="BN711">IF($D711="","",INDEX('Data - CO2'!$B$5:$AP$53,MATCH(Kulturmodeller!$D711,'Data - CO2'!$A$5:$A$53,0),BN$20)*X711)</f>
        <v/>
      </c>
      <c r="BO711" t="str" cm="1">
        <f t="array" ref="BO711">IF($D711="","",INDEX('Data - CO2'!$B$5:$AP$53,MATCH(Kulturmodeller!$D711,'Data - CO2'!$A$5:$A$53,0),BO$20)*Y711)</f>
        <v/>
      </c>
      <c r="BP711" t="str" cm="1">
        <f t="array" ref="BP711">IF($D711="","",INDEX('Data - CO2'!$B$5:$AP$53,MATCH(Kulturmodeller!$D711,'Data - CO2'!$A$5:$A$53,0),BP$20)*Z711)</f>
        <v/>
      </c>
      <c r="BQ711" t="str" cm="1">
        <f t="array" ref="BQ711">IF($D711="","",INDEX('Data - CO2'!$B$5:$AP$53,MATCH(Kulturmodeller!$D711,'Data - CO2'!$A$5:$A$53,0),BQ$20)*AA711)</f>
        <v/>
      </c>
      <c r="BR711" t="str" cm="1">
        <f t="array" ref="BR711">IF($D711="","",INDEX('Data - CO2'!$B$5:$AP$53,MATCH(Kulturmodeller!$D711,'Data - CO2'!$A$5:$A$53,0),BR$20)*AB711)</f>
        <v/>
      </c>
      <c r="BS711" t="str" cm="1">
        <f t="array" ref="BS711">IF($D711="","",INDEX('Data - CO2'!$B$5:$AP$53,MATCH(Kulturmodeller!$D711,'Data - CO2'!$A$5:$A$53,0),BS$20)*AC711)</f>
        <v/>
      </c>
      <c r="BT711" t="str" cm="1">
        <f t="array" ref="BT711">IF($D711="","",INDEX('Data - CO2'!$B$5:$AP$53,MATCH(Kulturmodeller!$D711,'Data - CO2'!$A$5:$A$53,0),BT$20)*AD711)</f>
        <v/>
      </c>
      <c r="BU711" t="str" cm="1">
        <f t="array" ref="BU711">IF($D711="","",INDEX('Data - CO2'!$B$5:$AP$53,MATCH(Kulturmodeller!$D711,'Data - CO2'!$A$5:$A$53,0),BU$20)*AE711)</f>
        <v/>
      </c>
      <c r="BV711" t="str" cm="1">
        <f t="array" ref="BV711">IF($D711="","",INDEX('Data - CO2'!$B$5:$AP$53,MATCH(Kulturmodeller!$D711,'Data - CO2'!$A$5:$A$53,0),BV$20)*AF711)</f>
        <v/>
      </c>
      <c r="BW711" t="str" cm="1">
        <f t="array" ref="BW711">IF($D711="","",INDEX('Data - CO2'!$B$5:$AP$53,MATCH(Kulturmodeller!$D711,'Data - CO2'!$A$5:$A$53,0),BW$20)*AG711)</f>
        <v/>
      </c>
      <c r="BX711" t="str" cm="1">
        <f t="array" ref="BX711">IF($D711="","",INDEX('Data - CO2'!$B$5:$AP$53,MATCH(Kulturmodeller!$D711,'Data - CO2'!$A$5:$A$53,0),BX$20)*AH711)</f>
        <v/>
      </c>
      <c r="BY711" t="str" cm="1">
        <f t="array" ref="BY711">IF($D711="","",INDEX('Data - CO2'!$B$5:$AP$53,MATCH(Kulturmodeller!$D711,'Data - CO2'!$A$5:$A$53,0),BY$20)*AI711)</f>
        <v/>
      </c>
      <c r="BZ711" t="str" cm="1">
        <f t="array" ref="BZ711">IF($D711="","",INDEX('Data - CO2'!$B$5:$AP$53,MATCH(Kulturmodeller!$D711,'Data - CO2'!$A$5:$A$53,0),BZ$20)*AJ711)</f>
        <v/>
      </c>
      <c r="CA711" t="str" cm="1">
        <f t="array" ref="CA711">IF($D711="","",INDEX('Data - CO2'!$B$5:$AP$53,MATCH(Kulturmodeller!$D711,'Data - CO2'!$A$5:$A$53,0),CA$20)*AK711)</f>
        <v/>
      </c>
      <c r="CB711" t="str" cm="1">
        <f t="array" ref="CB711">IF($D711="","",INDEX('Data - CO2'!$B$5:$AP$53,MATCH(Kulturmodeller!$D711,'Data - CO2'!$A$5:$A$53,0),CB$20)*AL711)</f>
        <v/>
      </c>
      <c r="CC711" t="str" cm="1">
        <f t="array" ref="CC711">IF($D711="","",INDEX('Data - CO2'!$B$5:$AP$53,MATCH(Kulturmodeller!$D711,'Data - CO2'!$A$5:$A$53,0),CC$20)*AM711)</f>
        <v/>
      </c>
      <c r="CD711" t="str" cm="1">
        <f t="array" ref="CD711">IF($D711="","",INDEX('Data - CO2'!$B$5:$AP$53,MATCH(Kulturmodeller!$D711,'Data - CO2'!$A$5:$A$53,0),CD$20)*AN711)</f>
        <v/>
      </c>
      <c r="CE711" t="str" cm="1">
        <f t="array" ref="CE711">IF($D711="","",INDEX('Data - CO2'!$B$5:$AP$53,MATCH(Kulturmodeller!$D711,'Data - CO2'!$A$5:$A$53,0),CE$20)*AO711)</f>
        <v/>
      </c>
      <c r="CF711" t="str" cm="1">
        <f t="array" ref="CF711">IF($D711="","",INDEX('Data - CO2'!$B$5:$AP$53,MATCH(Kulturmodeller!$D711,'Data - CO2'!$A$5:$A$53,0),CF$20)*AP711)</f>
        <v/>
      </c>
      <c r="CG711" t="str" cm="1">
        <f t="array" ref="CG711">IF($D711="","",INDEX('Data - CO2'!$B$5:$AP$53,MATCH(Kulturmodeller!$D711,'Data - CO2'!$A$5:$A$53,0),CG$20)*AQ711)</f>
        <v/>
      </c>
      <c r="CH711" t="str" cm="1">
        <f t="array" ref="CH711">IF($D711="","",INDEX('Data - CO2'!$B$5:$AP$53,MATCH(Kulturmodeller!$D711,'Data - CO2'!$A$5:$A$53,0),CH$20)*AR711)</f>
        <v/>
      </c>
      <c r="CI711" s="11" t="str" cm="1">
        <f t="array" ref="CI711">IF($D711="","",INDEX('Data - CO2'!$B$5:$AP$53,MATCH(Kulturmodeller!$D711,'Data - CO2'!$A$5:$A$53,0),CI$20)*AS711)</f>
        <v/>
      </c>
    </row>
    <row r="712" spans="1:87" x14ac:dyDescent="0.3">
      <c r="A712" s="42"/>
      <c r="B712" s="42"/>
      <c r="C712" s="42"/>
      <c r="D712" s="12"/>
      <c r="E712" s="52"/>
      <c r="F712" s="53"/>
      <c r="G712" s="53"/>
      <c r="H712" s="53"/>
      <c r="I712" s="53"/>
      <c r="J712" s="53"/>
      <c r="K712" s="53"/>
      <c r="L712" s="53"/>
      <c r="M712" s="53"/>
      <c r="N712" s="53"/>
      <c r="O712" s="53"/>
      <c r="P712" s="53"/>
      <c r="Q712" s="53"/>
      <c r="R712" s="53"/>
      <c r="S712" s="53"/>
      <c r="T712" s="53"/>
      <c r="U712" s="53"/>
      <c r="V712" s="53"/>
      <c r="W712" s="53"/>
      <c r="X712" s="53"/>
      <c r="Y712" s="53"/>
      <c r="Z712" s="53"/>
      <c r="AA712" s="53"/>
      <c r="AB712" s="53"/>
      <c r="AC712" s="53"/>
      <c r="AD712" s="53"/>
      <c r="AE712" s="53"/>
      <c r="AF712" s="53"/>
      <c r="AG712" s="53"/>
      <c r="AH712" s="53"/>
      <c r="AI712" s="53"/>
      <c r="AJ712" s="53"/>
      <c r="AK712" s="53"/>
      <c r="AL712" s="53"/>
      <c r="AM712" s="53"/>
      <c r="AN712" s="53"/>
      <c r="AO712" s="53"/>
      <c r="AP712" s="53"/>
      <c r="AQ712" s="53"/>
      <c r="AR712" s="53"/>
      <c r="AS712" s="54"/>
      <c r="AU712" s="111">
        <f t="shared" ref="AU712:CH712" si="12025">SUM(AU710:AU711)</f>
        <v>0</v>
      </c>
      <c r="AV712" s="112">
        <f t="shared" si="12025"/>
        <v>0</v>
      </c>
      <c r="AW712" s="112">
        <f t="shared" si="12025"/>
        <v>0</v>
      </c>
      <c r="AX712" s="112">
        <f t="shared" si="12025"/>
        <v>0</v>
      </c>
      <c r="AY712" s="112">
        <f t="shared" si="12025"/>
        <v>0</v>
      </c>
      <c r="AZ712" s="112">
        <f t="shared" si="12025"/>
        <v>0</v>
      </c>
      <c r="BA712" s="112">
        <f t="shared" si="12025"/>
        <v>0</v>
      </c>
      <c r="BB712" s="112">
        <f t="shared" si="12025"/>
        <v>0</v>
      </c>
      <c r="BC712" s="112">
        <f t="shared" si="12025"/>
        <v>0</v>
      </c>
      <c r="BD712" s="112">
        <f t="shared" si="12025"/>
        <v>0</v>
      </c>
      <c r="BE712" s="112">
        <f t="shared" si="12025"/>
        <v>0</v>
      </c>
      <c r="BF712" s="112">
        <f t="shared" si="12025"/>
        <v>0</v>
      </c>
      <c r="BG712" s="112">
        <f t="shared" si="12025"/>
        <v>0</v>
      </c>
      <c r="BH712" s="112">
        <f t="shared" si="12025"/>
        <v>0</v>
      </c>
      <c r="BI712" s="112">
        <f t="shared" si="12025"/>
        <v>0</v>
      </c>
      <c r="BJ712" s="112">
        <f t="shared" si="12025"/>
        <v>0</v>
      </c>
      <c r="BK712" s="112">
        <f t="shared" si="12025"/>
        <v>0</v>
      </c>
      <c r="BL712" s="112">
        <f t="shared" si="12025"/>
        <v>0</v>
      </c>
      <c r="BM712" s="112">
        <f t="shared" si="12025"/>
        <v>0</v>
      </c>
      <c r="BN712" s="112">
        <f t="shared" si="12025"/>
        <v>0</v>
      </c>
      <c r="BO712" s="112">
        <f t="shared" si="12025"/>
        <v>0</v>
      </c>
      <c r="BP712" s="112">
        <f t="shared" si="12025"/>
        <v>0</v>
      </c>
      <c r="BQ712" s="112">
        <f t="shared" si="12025"/>
        <v>0</v>
      </c>
      <c r="BR712" s="112">
        <f t="shared" si="12025"/>
        <v>0</v>
      </c>
      <c r="BS712" s="112">
        <f t="shared" si="12025"/>
        <v>0</v>
      </c>
      <c r="BT712" s="112">
        <f t="shared" si="12025"/>
        <v>0</v>
      </c>
      <c r="BU712" s="112">
        <f t="shared" si="12025"/>
        <v>0</v>
      </c>
      <c r="BV712" s="112">
        <f t="shared" si="12025"/>
        <v>0</v>
      </c>
      <c r="BW712" s="112">
        <f t="shared" si="12025"/>
        <v>0</v>
      </c>
      <c r="BX712" s="112">
        <f t="shared" si="12025"/>
        <v>0</v>
      </c>
      <c r="BY712" s="112">
        <f t="shared" si="12025"/>
        <v>0</v>
      </c>
      <c r="BZ712" s="112">
        <f t="shared" si="12025"/>
        <v>0</v>
      </c>
      <c r="CA712" s="112">
        <f t="shared" si="12025"/>
        <v>0</v>
      </c>
      <c r="CB712" s="112">
        <f t="shared" si="12025"/>
        <v>0</v>
      </c>
      <c r="CC712" s="112">
        <f t="shared" si="12025"/>
        <v>0</v>
      </c>
      <c r="CD712" s="112">
        <f t="shared" si="12025"/>
        <v>0</v>
      </c>
      <c r="CE712" s="112">
        <f t="shared" si="12025"/>
        <v>0</v>
      </c>
      <c r="CF712" s="112">
        <f t="shared" si="12025"/>
        <v>0</v>
      </c>
      <c r="CG712" s="112">
        <f t="shared" si="12025"/>
        <v>0</v>
      </c>
      <c r="CH712" s="112">
        <f t="shared" si="12025"/>
        <v>0</v>
      </c>
      <c r="CI712" s="113">
        <f>SUM(CI710:CI711)</f>
        <v>0</v>
      </c>
    </row>
    <row r="713" spans="1:87" x14ac:dyDescent="0.3">
      <c r="A713" s="55" t="s">
        <v>88</v>
      </c>
      <c r="B713" s="55"/>
      <c r="C713" s="55"/>
      <c r="D713" s="56"/>
      <c r="E713" s="57"/>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9"/>
      <c r="AT713" s="91">
        <f>AVERAGE(BO713:CI713)</f>
        <v>123.27745237570319</v>
      </c>
      <c r="AU713" s="111">
        <f>AU709+AU712</f>
        <v>0</v>
      </c>
      <c r="AV713" s="112">
        <f t="shared" ref="AV713:CI713" si="12026">AV709+AV712</f>
        <v>0.38684177688303528</v>
      </c>
      <c r="AW713" s="112">
        <f t="shared" si="12026"/>
        <v>2.5789451792202356</v>
      </c>
      <c r="AX713" s="112">
        <f t="shared" si="12026"/>
        <v>5.2587331637190857</v>
      </c>
      <c r="AY713" s="112">
        <f t="shared" si="12026"/>
        <v>8.1402067587751681</v>
      </c>
      <c r="AZ713" s="112">
        <f t="shared" si="12026"/>
        <v>15.623690378548915</v>
      </c>
      <c r="BA713" s="112">
        <f t="shared" si="12026"/>
        <v>33.649102396514976</v>
      </c>
      <c r="BB713" s="112">
        <f t="shared" si="12026"/>
        <v>56.841273698656863</v>
      </c>
      <c r="BC713" s="112">
        <f t="shared" si="12026"/>
        <v>76.194842436376888</v>
      </c>
      <c r="BD713" s="112">
        <f t="shared" si="12026"/>
        <v>84.133814449216544</v>
      </c>
      <c r="BE713" s="112">
        <f t="shared" si="12026"/>
        <v>93.930128117835238</v>
      </c>
      <c r="BF713" s="112">
        <f t="shared" si="12026"/>
        <v>103.38997501870951</v>
      </c>
      <c r="BG713" s="112">
        <f t="shared" si="12026"/>
        <v>114.62336775704389</v>
      </c>
      <c r="BH713" s="112">
        <f t="shared" si="12026"/>
        <v>124.63385644895574</v>
      </c>
      <c r="BI713" s="112">
        <f t="shared" si="12026"/>
        <v>134.91194297178276</v>
      </c>
      <c r="BJ713" s="112">
        <f t="shared" si="12026"/>
        <v>145.53020063339545</v>
      </c>
      <c r="BK713" s="112">
        <f t="shared" si="12026"/>
        <v>156.07627333442946</v>
      </c>
      <c r="BL713" s="112">
        <f t="shared" si="12026"/>
        <v>165.41437666921905</v>
      </c>
      <c r="BM713" s="112">
        <f t="shared" si="12026"/>
        <v>172.20097909385512</v>
      </c>
      <c r="BN713" s="112">
        <f t="shared" si="12026"/>
        <v>179.45285267437009</v>
      </c>
      <c r="BO713" s="112">
        <f t="shared" si="12026"/>
        <v>185.08213143571606</v>
      </c>
      <c r="BP713" s="112">
        <f t="shared" si="12026"/>
        <v>190.42291730331513</v>
      </c>
      <c r="BQ713" s="112">
        <f t="shared" si="12026"/>
        <v>194.86534933311987</v>
      </c>
      <c r="BR713" s="112">
        <f t="shared" si="12026"/>
        <v>198.94490803150478</v>
      </c>
      <c r="BS713" s="112">
        <f t="shared" si="12026"/>
        <v>202.96471181306654</v>
      </c>
      <c r="BT713" s="112">
        <f t="shared" si="12026"/>
        <v>205.72885079936924</v>
      </c>
      <c r="BU713" s="112">
        <f t="shared" si="12026"/>
        <v>209.25093653349029</v>
      </c>
      <c r="BV713" s="112">
        <f t="shared" si="12026"/>
        <v>212.94501373034228</v>
      </c>
      <c r="BW713" s="112">
        <f t="shared" si="12026"/>
        <v>215.95585955868012</v>
      </c>
      <c r="BX713" s="112">
        <f t="shared" si="12026"/>
        <v>79.058423027157062</v>
      </c>
      <c r="BY713" s="112">
        <f t="shared" si="12026"/>
        <v>80.760023390768467</v>
      </c>
      <c r="BZ713" s="112">
        <f t="shared" si="12026"/>
        <v>82.681635711823361</v>
      </c>
      <c r="CA713" s="112">
        <f t="shared" si="12026"/>
        <v>85.342779573632853</v>
      </c>
      <c r="CB713" s="112">
        <f t="shared" si="12026"/>
        <v>9.8275593874987521</v>
      </c>
      <c r="CC713" s="112">
        <f t="shared" si="12026"/>
        <v>21.374669490400304</v>
      </c>
      <c r="CD713" s="112">
        <f t="shared" si="12026"/>
        <v>36.302093766928934</v>
      </c>
      <c r="CE713" s="112">
        <f t="shared" si="12026"/>
        <v>50.561806394316328</v>
      </c>
      <c r="CF713" s="112">
        <f t="shared" si="12026"/>
        <v>59.67285641645676</v>
      </c>
      <c r="CG713" s="112">
        <f t="shared" si="12026"/>
        <v>73.544668227453485</v>
      </c>
      <c r="CH713" s="112">
        <f t="shared" si="12026"/>
        <v>90.010404454792379</v>
      </c>
      <c r="CI713" s="113">
        <f t="shared" si="12026"/>
        <v>103.52890150993376</v>
      </c>
    </row>
    <row r="716" spans="1:87" x14ac:dyDescent="0.3">
      <c r="A716" s="60" t="s">
        <v>429</v>
      </c>
      <c r="AU716" t="s">
        <v>91</v>
      </c>
    </row>
    <row r="717" spans="1:87" x14ac:dyDescent="0.3">
      <c r="A717" s="25" t="s">
        <v>432</v>
      </c>
      <c r="B717" s="25"/>
      <c r="C717" s="25"/>
      <c r="D717" s="26"/>
      <c r="E717" s="27" t="s">
        <v>78</v>
      </c>
      <c r="F717" s="104"/>
      <c r="G717" s="104"/>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9"/>
      <c r="AU717">
        <v>1</v>
      </c>
      <c r="AV717">
        <v>2</v>
      </c>
      <c r="AW717">
        <v>3</v>
      </c>
      <c r="AX717">
        <v>4</v>
      </c>
      <c r="AY717">
        <v>5</v>
      </c>
      <c r="AZ717">
        <v>6</v>
      </c>
      <c r="BA717">
        <v>7</v>
      </c>
      <c r="BB717">
        <v>8</v>
      </c>
      <c r="BC717">
        <v>9</v>
      </c>
      <c r="BD717">
        <v>10</v>
      </c>
      <c r="BE717">
        <v>11</v>
      </c>
      <c r="BF717">
        <v>12</v>
      </c>
      <c r="BG717">
        <v>13</v>
      </c>
      <c r="BH717">
        <v>14</v>
      </c>
      <c r="BI717">
        <v>15</v>
      </c>
      <c r="BJ717">
        <v>16</v>
      </c>
      <c r="BK717">
        <v>17</v>
      </c>
      <c r="BL717">
        <v>18</v>
      </c>
      <c r="BM717">
        <v>19</v>
      </c>
      <c r="BN717">
        <v>20</v>
      </c>
      <c r="BO717">
        <v>21</v>
      </c>
      <c r="BP717">
        <v>22</v>
      </c>
      <c r="BQ717">
        <v>23</v>
      </c>
      <c r="BR717">
        <v>24</v>
      </c>
      <c r="BS717">
        <v>25</v>
      </c>
      <c r="BT717">
        <v>26</v>
      </c>
      <c r="BU717">
        <v>27</v>
      </c>
      <c r="BV717">
        <v>28</v>
      </c>
      <c r="BW717">
        <v>29</v>
      </c>
      <c r="BX717">
        <v>30</v>
      </c>
      <c r="BY717">
        <v>31</v>
      </c>
      <c r="BZ717">
        <v>32</v>
      </c>
      <c r="CA717">
        <v>33</v>
      </c>
      <c r="CB717">
        <v>34</v>
      </c>
      <c r="CC717">
        <v>35</v>
      </c>
      <c r="CD717">
        <v>36</v>
      </c>
      <c r="CE717">
        <v>37</v>
      </c>
      <c r="CF717">
        <v>38</v>
      </c>
      <c r="CG717">
        <v>39</v>
      </c>
      <c r="CH717">
        <v>40</v>
      </c>
      <c r="CI717">
        <v>41</v>
      </c>
    </row>
    <row r="718" spans="1:87" x14ac:dyDescent="0.3">
      <c r="A718" s="147" t="s">
        <v>303</v>
      </c>
      <c r="B718" s="148">
        <f>Lister!$B$13</f>
        <v>1</v>
      </c>
      <c r="C718" s="28" t="s">
        <v>60</v>
      </c>
      <c r="D718" s="29" t="s">
        <v>79</v>
      </c>
      <c r="E718" s="30" t="s">
        <v>163</v>
      </c>
      <c r="F718" s="31" t="s">
        <v>250</v>
      </c>
      <c r="G718" s="31" t="s">
        <v>137</v>
      </c>
      <c r="H718" s="31" t="s">
        <v>138</v>
      </c>
      <c r="I718" s="31" t="s">
        <v>139</v>
      </c>
      <c r="J718" s="31" t="s">
        <v>140</v>
      </c>
      <c r="K718" s="31" t="s">
        <v>141</v>
      </c>
      <c r="L718" s="31" t="s">
        <v>80</v>
      </c>
      <c r="M718" s="31" t="s">
        <v>144</v>
      </c>
      <c r="N718" s="31" t="s">
        <v>145</v>
      </c>
      <c r="O718" s="31" t="s">
        <v>146</v>
      </c>
      <c r="P718" s="31" t="s">
        <v>147</v>
      </c>
      <c r="Q718" s="31" t="s">
        <v>152</v>
      </c>
      <c r="R718" s="31" t="s">
        <v>153</v>
      </c>
      <c r="S718" s="31" t="s">
        <v>154</v>
      </c>
      <c r="T718" s="31" t="s">
        <v>155</v>
      </c>
      <c r="U718" s="31" t="s">
        <v>156</v>
      </c>
      <c r="V718" s="31" t="s">
        <v>229</v>
      </c>
      <c r="W718" s="31" t="s">
        <v>157</v>
      </c>
      <c r="X718" s="31" t="s">
        <v>158</v>
      </c>
      <c r="Y718" s="31" t="s">
        <v>159</v>
      </c>
      <c r="Z718" s="31" t="s">
        <v>230</v>
      </c>
      <c r="AA718" s="31" t="s">
        <v>231</v>
      </c>
      <c r="AB718" s="31" t="s">
        <v>232</v>
      </c>
      <c r="AC718" s="31" t="s">
        <v>233</v>
      </c>
      <c r="AD718" s="31" t="s">
        <v>234</v>
      </c>
      <c r="AE718" s="31" t="s">
        <v>235</v>
      </c>
      <c r="AF718" s="31" t="s">
        <v>236</v>
      </c>
      <c r="AG718" s="31" t="s">
        <v>237</v>
      </c>
      <c r="AH718" s="31" t="s">
        <v>238</v>
      </c>
      <c r="AI718" s="31" t="s">
        <v>239</v>
      </c>
      <c r="AJ718" s="31" t="s">
        <v>240</v>
      </c>
      <c r="AK718" s="31" t="s">
        <v>241</v>
      </c>
      <c r="AL718" s="31" t="s">
        <v>242</v>
      </c>
      <c r="AM718" s="31" t="s">
        <v>243</v>
      </c>
      <c r="AN718" s="31" t="s">
        <v>244</v>
      </c>
      <c r="AO718" s="31" t="s">
        <v>245</v>
      </c>
      <c r="AP718" s="31" t="s">
        <v>246</v>
      </c>
      <c r="AQ718" s="31" t="s">
        <v>247</v>
      </c>
      <c r="AR718" s="31" t="s">
        <v>248</v>
      </c>
      <c r="AS718" s="32" t="s">
        <v>249</v>
      </c>
      <c r="AU718" s="19">
        <v>1</v>
      </c>
      <c r="AV718" s="19">
        <v>5</v>
      </c>
      <c r="AW718" s="19">
        <v>10</v>
      </c>
      <c r="AX718" s="19">
        <v>15</v>
      </c>
      <c r="AY718" s="19">
        <v>20</v>
      </c>
      <c r="AZ718" s="19">
        <v>25</v>
      </c>
      <c r="BA718" s="19">
        <v>30</v>
      </c>
      <c r="BB718" s="19">
        <v>35</v>
      </c>
      <c r="BC718" s="19">
        <v>40</v>
      </c>
      <c r="BD718" s="19">
        <v>45</v>
      </c>
      <c r="BE718" s="19">
        <v>50</v>
      </c>
      <c r="BF718" s="19">
        <v>55</v>
      </c>
      <c r="BG718" s="19">
        <v>60</v>
      </c>
      <c r="BH718" s="19">
        <v>65</v>
      </c>
      <c r="BI718" s="19">
        <v>70</v>
      </c>
      <c r="BJ718" s="19">
        <v>75</v>
      </c>
      <c r="BK718" s="19">
        <v>80</v>
      </c>
      <c r="BL718" s="19">
        <v>85</v>
      </c>
      <c r="BM718" s="19">
        <v>90</v>
      </c>
      <c r="BN718" s="19">
        <v>95</v>
      </c>
      <c r="BO718" s="19">
        <v>100</v>
      </c>
      <c r="BP718" s="19">
        <v>105</v>
      </c>
      <c r="BQ718" s="19">
        <v>110</v>
      </c>
      <c r="BR718" s="19">
        <v>115</v>
      </c>
      <c r="BS718" s="19">
        <v>120</v>
      </c>
      <c r="BT718" s="19">
        <v>125</v>
      </c>
      <c r="BU718" s="19">
        <v>130</v>
      </c>
      <c r="BV718" s="19">
        <v>135</v>
      </c>
      <c r="BW718" s="19">
        <v>140</v>
      </c>
      <c r="BX718" s="19">
        <v>145</v>
      </c>
      <c r="BY718" s="2">
        <v>150</v>
      </c>
      <c r="BZ718" s="19">
        <v>155</v>
      </c>
      <c r="CA718" s="2">
        <v>160</v>
      </c>
      <c r="CB718" s="19">
        <v>165</v>
      </c>
      <c r="CC718" s="2">
        <v>170</v>
      </c>
      <c r="CD718" s="19">
        <v>175</v>
      </c>
      <c r="CE718" s="2">
        <v>180</v>
      </c>
      <c r="CF718" s="19">
        <v>185</v>
      </c>
      <c r="CG718" s="2">
        <v>190</v>
      </c>
      <c r="CH718" s="19">
        <v>195</v>
      </c>
      <c r="CI718" s="2">
        <v>200</v>
      </c>
    </row>
    <row r="719" spans="1:87" x14ac:dyDescent="0.3">
      <c r="A719" s="33" t="s">
        <v>81</v>
      </c>
      <c r="B719" s="33"/>
      <c r="C719" s="124" t="str">
        <f>'Katalog over Kulturmodeller '!F232</f>
        <v>EG</v>
      </c>
      <c r="D719" s="125" t="s">
        <v>227</v>
      </c>
      <c r="E719" s="139">
        <f>'Katalog over Kulturmodeller '!W232</f>
        <v>0.25</v>
      </c>
      <c r="F719" s="37">
        <f>E719+((E724-F724)+(E725-F725))*(E719/SUM(E719:E723))</f>
        <v>0.25</v>
      </c>
      <c r="G719" s="37">
        <f t="shared" ref="G719" si="12027">F719+((F724-G724)+(F725-G725))*(F719/SUM(F719:F723))</f>
        <v>0.25</v>
      </c>
      <c r="H719" s="37">
        <f t="shared" ref="H719" si="12028">G719+((G724-H724)+(G725-H725))*(G719/SUM(G719:G723))</f>
        <v>0.25833333333333336</v>
      </c>
      <c r="I719" s="37">
        <f t="shared" ref="I719" si="12029">H719+((H724-I724)+(H725-I725))*(H719/SUM(H719:H723))</f>
        <v>0.26666666666666672</v>
      </c>
      <c r="J719" s="37">
        <f t="shared" ref="J719" si="12030">I719+((I724-J724)+(I725-J725))*(I719/SUM(I719:I723))</f>
        <v>0.27500000000000008</v>
      </c>
      <c r="K719" s="37">
        <f t="shared" ref="K719" si="12031">J719+((J724-K724)+(J725-K725))*(J719/SUM(J719:J723))</f>
        <v>0.27500000000000008</v>
      </c>
      <c r="L719" s="37">
        <f t="shared" ref="L719" si="12032">K719+((K724-L724)+(K725-L725))*(K719/SUM(K719:K723))</f>
        <v>0.27500000000000008</v>
      </c>
      <c r="M719" s="37">
        <f t="shared" ref="M719" si="12033">L719+((L724-M724)+(L725-M725))*(L719/SUM(L719:L723))</f>
        <v>0.27500000000000008</v>
      </c>
      <c r="N719" s="37">
        <f t="shared" ref="N719" si="12034">M719+((M724-N724)+(M725-N725))*(M719/SUM(M719:M723))</f>
        <v>0.27500000000000008</v>
      </c>
      <c r="O719" s="37">
        <f t="shared" ref="O719" si="12035">N719+((N724-O724)+(N725-O725))*(N719/SUM(N719:N723))</f>
        <v>0.27500000000000008</v>
      </c>
      <c r="P719" s="37">
        <f t="shared" ref="P719" si="12036">O719+((O724-P724)+(O725-P725))*(O719/SUM(O719:O723))</f>
        <v>0.27500000000000008</v>
      </c>
      <c r="Q719" s="37">
        <f t="shared" ref="Q719" si="12037">P719+((P724-Q724)+(P725-Q725))*(P719/SUM(P719:P723))</f>
        <v>0.27500000000000008</v>
      </c>
      <c r="R719" s="37">
        <f t="shared" ref="R719" si="12038">Q719+((Q724-R724)+(Q725-R725))*(Q719/SUM(Q719:Q723))</f>
        <v>0.27500000000000008</v>
      </c>
      <c r="S719" s="37">
        <f t="shared" ref="S719" si="12039">R719+((R724-S724)+(R725-S725))*(R719/SUM(R719:R723))</f>
        <v>0.27500000000000008</v>
      </c>
      <c r="T719" s="37">
        <f t="shared" ref="T719" si="12040">S719+((S724-T724)+(S725-T725))*(S719/SUM(S719:S723))</f>
        <v>0.27500000000000008</v>
      </c>
      <c r="U719" s="37">
        <f t="shared" ref="U719" si="12041">T719+((T724-U724)+(T725-U725))*(T719/SUM(T719:T723))</f>
        <v>0.27500000000000008</v>
      </c>
      <c r="V719" s="37">
        <f t="shared" ref="V719" si="12042">U719+((U724-V724)+(U725-V725))*(U719/SUM(U719:U723))</f>
        <v>0.27500000000000008</v>
      </c>
      <c r="W719" s="37">
        <f t="shared" ref="W719" si="12043">V719+((V724-W724)+(V725-W725))*(V719/SUM(V719:V723))</f>
        <v>0.27500000000000008</v>
      </c>
      <c r="X719" s="37">
        <f t="shared" ref="X719" si="12044">W719+((W724-X724)+(W725-X725))*(W719/SUM(W719:W723))</f>
        <v>0.27500000000000008</v>
      </c>
      <c r="Y719" s="37">
        <f t="shared" ref="Y719" si="12045">X719+((X724-Y724)+(X725-Y725))*(X719/SUM(X719:X723))</f>
        <v>0.27500000000000008</v>
      </c>
      <c r="Z719" s="37">
        <f t="shared" ref="Z719" si="12046">Y719+((Y724-Z724)+(Y725-Z725))*(Y719/SUM(Y719:Y723))</f>
        <v>0.27500000000000008</v>
      </c>
      <c r="AA719" s="37">
        <f t="shared" ref="AA719" si="12047">Z719+((Z724-AA724)+(Z725-AA725))*(Z719/SUM(Z719:Z723))</f>
        <v>0.27500000000000008</v>
      </c>
      <c r="AB719" s="37">
        <f t="shared" ref="AB719" si="12048">AA719+((AA724-AB724)+(AA725-AB725))*(AA719/SUM(AA719:AA723))</f>
        <v>0.27500000000000008</v>
      </c>
      <c r="AC719" s="37">
        <f t="shared" ref="AC719" si="12049">AB719+((AB724-AC724)+(AB725-AC725))*(AB719/SUM(AB719:AB723))</f>
        <v>0.27500000000000008</v>
      </c>
      <c r="AD719" s="37">
        <f t="shared" ref="AD719" si="12050">AC719+((AC724-AD724)+(AC725-AD725))*(AC719/SUM(AC719:AC723))</f>
        <v>0.27500000000000008</v>
      </c>
      <c r="AE719" s="37">
        <f t="shared" ref="AE719" si="12051">AD719+((AD724-AE724)+(AD725-AE725))*(AD719/SUM(AD719:AD723))</f>
        <v>0.27500000000000008</v>
      </c>
      <c r="AF719" s="37">
        <f t="shared" ref="AF719" si="12052">AE719+((AE724-AF724)+(AE725-AF725))*(AE719/SUM(AE719:AE723))</f>
        <v>0.27500000000000008</v>
      </c>
      <c r="AG719" s="37">
        <f t="shared" ref="AG719" si="12053">AF719+((AF724-AG724)+(AF725-AG725))*(AF719/SUM(AF719:AF723))</f>
        <v>0.27500000000000008</v>
      </c>
      <c r="AH719" s="37">
        <f t="shared" ref="AH719" si="12054">AG719+((AG724-AH724)+(AG725-AH725))*(AG719/SUM(AG719:AG723))</f>
        <v>0.27500000000000008</v>
      </c>
      <c r="AI719" s="37">
        <f t="shared" ref="AI719" si="12055">AH719+((AH724-AI724)+(AH725-AI725))*(AH719/SUM(AH719:AH723))</f>
        <v>0.27500000000000008</v>
      </c>
      <c r="AJ719" s="37">
        <f t="shared" ref="AJ719" si="12056">AI719+((AI724-AJ724)+(AI725-AJ725))*(AI719/SUM(AI719:AI723))</f>
        <v>0.27500000000000008</v>
      </c>
      <c r="AK719" s="37">
        <f t="shared" ref="AK719" si="12057">AJ719+((AJ724-AK724)+(AJ725-AK725))*(AJ719/SUM(AJ719:AJ723))</f>
        <v>0.27500000000000008</v>
      </c>
      <c r="AL719" s="37">
        <f t="shared" ref="AL719" si="12058">AK719+((AK724-AL724)+(AK725-AL725))*(AK719/SUM(AK719:AK723))</f>
        <v>0.27500000000000008</v>
      </c>
      <c r="AM719" s="37">
        <f t="shared" ref="AM719" si="12059">AL719+((AL724-AM724)+(AL725-AM725))*(AL719/SUM(AL719:AL723))</f>
        <v>0.27500000000000008</v>
      </c>
      <c r="AN719" s="37">
        <f t="shared" ref="AN719" si="12060">AM719+((AM724-AN724)+(AM725-AN725))*(AM719/SUM(AM719:AM723))</f>
        <v>0.27500000000000008</v>
      </c>
      <c r="AO719" s="37">
        <f t="shared" ref="AO719" si="12061">AN719+((AN724-AO724)+(AN725-AO725))*(AN719/SUM(AN719:AN723))</f>
        <v>0.27500000000000008</v>
      </c>
      <c r="AP719" s="37">
        <f t="shared" ref="AP719" si="12062">AO719+((AO724-AP724)+(AO725-AP725))*(AO719/SUM(AO719:AO723))</f>
        <v>0.27500000000000008</v>
      </c>
      <c r="AQ719" s="37">
        <f t="shared" ref="AQ719" si="12063">AP719+((AP724-AQ724)+(AP725-AQ725))*(AP719/SUM(AP719:AP723))</f>
        <v>0.27500000000000008</v>
      </c>
      <c r="AR719" s="37">
        <f t="shared" ref="AR719" si="12064">AQ719+((AQ724-AR724)+(AQ725-AR725))*(AQ719/SUM(AQ719:AQ723))</f>
        <v>0.27500000000000008</v>
      </c>
      <c r="AS719" s="38">
        <f t="shared" ref="AS719" si="12065">AR719+((AR724-AS724)+(AR725-AS725))*(AR719/SUM(AR719:AR723))</f>
        <v>0.27500000000000008</v>
      </c>
      <c r="AU719" s="7" cm="1">
        <f t="array" ref="AU719">IF($D719="","",INDEX('Data - CO2'!$B$5:$AP$53,MATCH(Kulturmodeller!$D719,'Data - CO2'!$A$5:$A$53,0),AU$20)*E719)</f>
        <v>0</v>
      </c>
      <c r="AV719" s="8" cm="1">
        <f t="array" ref="AV719">IF($D719="","",INDEX('Data - CO2'!$B$5:$AP$53,MATCH(Kulturmodeller!$D719,'Data - CO2'!$A$5:$A$53,0),AV$20)*F719)</f>
        <v>0.23249973616405692</v>
      </c>
      <c r="AW719" s="8" cm="1">
        <f t="array" ref="AW719">IF($D719="","",INDEX('Data - CO2'!$B$5:$AP$53,MATCH(Kulturmodeller!$D719,'Data - CO2'!$A$5:$A$53,0),AW$20)*G719)</f>
        <v>1.5499982410937125</v>
      </c>
      <c r="AX719" s="8" cm="1">
        <f t="array" ref="AX719">IF($D719="","",INDEX('Data - CO2'!$B$5:$AP$53,MATCH(Kulturmodeller!$D719,'Data - CO2'!$A$5:$A$53,0),AX$20)*H719)</f>
        <v>4.0041621228254254</v>
      </c>
      <c r="AY719" s="8" cm="1">
        <f t="array" ref="AY719">IF($D719="","",INDEX('Data - CO2'!$B$5:$AP$53,MATCH(Kulturmodeller!$D719,'Data - CO2'!$A$5:$A$53,0),AY$20)*I719)</f>
        <v>8.2666572858331371</v>
      </c>
      <c r="AZ719" s="8" cm="1">
        <f t="array" ref="AZ719">IF($D719="","",INDEX('Data - CO2'!$B$5:$AP$53,MATCH(Kulturmodeller!$D719,'Data - CO2'!$A$5:$A$53,0),AZ$20)*J719*$B718)</f>
        <v>18.563671322742209</v>
      </c>
      <c r="BA719" s="8" cm="1">
        <f t="array" ref="BA719">IF($D719="","",INDEX('Data - CO2'!$B$5:$AP$53,MATCH(Kulturmodeller!$D719,'Data - CO2'!$A$5:$A$53,0),BA$20)*K719*$B718)</f>
        <v>29.096133809866931</v>
      </c>
      <c r="BB719" s="8" cm="1">
        <f t="array" ref="BB719">IF($D719="","",INDEX('Data - CO2'!$B$5:$AP$53,MATCH(Kulturmodeller!$D719,'Data - CO2'!$A$5:$A$53,0),BB$20)*L719*$B718)</f>
        <v>31.900957956919523</v>
      </c>
      <c r="BC719" s="8" cm="1">
        <f t="array" ref="BC719">IF($D719="","",INDEX('Data - CO2'!$B$5:$AP$53,MATCH(Kulturmodeller!$D719,'Data - CO2'!$A$5:$A$53,0),BC$20)*M719*$B718)</f>
        <v>35.006193086591438</v>
      </c>
      <c r="BD719" s="8" cm="1">
        <f t="array" ref="BD719">IF($D719="","",INDEX('Data - CO2'!$B$5:$AP$53,MATCH(Kulturmodeller!$D719,'Data - CO2'!$A$5:$A$53,0),BD$20)*N719*$B718)</f>
        <v>37.726976197627749</v>
      </c>
      <c r="BE719" s="8" cm="1">
        <f t="array" ref="BE719">IF($D719="","",INDEX('Data - CO2'!$B$5:$AP$53,MATCH(Kulturmodeller!$D719,'Data - CO2'!$A$5:$A$53,0),BE$20)*O719*$B718)</f>
        <v>39.963762096704912</v>
      </c>
      <c r="BF719" s="8" cm="1">
        <f t="array" ref="BF719">IF($D719="","",INDEX('Data - CO2'!$B$5:$AP$53,MATCH(Kulturmodeller!$D719,'Data - CO2'!$A$5:$A$53,0),BF$20)*P719*$B718)</f>
        <v>42.223550439941981</v>
      </c>
      <c r="BG719" s="8" cm="1">
        <f t="array" ref="BG719">IF($D719="","",INDEX('Data - CO2'!$B$5:$AP$53,MATCH(Kulturmodeller!$D719,'Data - CO2'!$A$5:$A$53,0),BG$20)*Q719*$B718)</f>
        <v>45.77926777600365</v>
      </c>
      <c r="BH719" s="8" cm="1">
        <f t="array" ref="BH719">IF($D719="","",INDEX('Data - CO2'!$B$5:$AP$53,MATCH(Kulturmodeller!$D719,'Data - CO2'!$A$5:$A$53,0),BH$20)*R719*$B718)</f>
        <v>49.686843689415596</v>
      </c>
      <c r="BI719" s="8" cm="1">
        <f t="array" ref="BI719">IF($D719="","",INDEX('Data - CO2'!$B$5:$AP$53,MATCH(Kulturmodeller!$D719,'Data - CO2'!$A$5:$A$53,0),BI$20)*S719*$B718)</f>
        <v>53.20431632017587</v>
      </c>
      <c r="BJ719" s="8" cm="1">
        <f t="array" ref="BJ719">IF($D719="","",INDEX('Data - CO2'!$B$5:$AP$53,MATCH(Kulturmodeller!$D719,'Data - CO2'!$A$5:$A$53,0),BJ$20)*T719*$B718)</f>
        <v>57.191904519865048</v>
      </c>
      <c r="BK719" s="8" cm="1">
        <f t="array" ref="BK719">IF($D719="","",INDEX('Data - CO2'!$B$5:$AP$53,MATCH(Kulturmodeller!$D719,'Data - CO2'!$A$5:$A$53,0),BK$20)*U719*$B718)</f>
        <v>60.615577796939533</v>
      </c>
      <c r="BL719" s="8" cm="1">
        <f t="array" ref="BL719">IF($D719="","",INDEX('Data - CO2'!$B$5:$AP$53,MATCH(Kulturmodeller!$D719,'Data - CO2'!$A$5:$A$53,0),BL$20)*V719*$B718)</f>
        <v>64.590925030732279</v>
      </c>
      <c r="BM719" s="8" cm="1">
        <f t="array" ref="BM719">IF($D719="","",INDEX('Data - CO2'!$B$5:$AP$53,MATCH(Kulturmodeller!$D719,'Data - CO2'!$A$5:$A$53,0),BM$20)*W719*$B718)</f>
        <v>68.519276512516143</v>
      </c>
      <c r="BN719" s="8" cm="1">
        <f t="array" ref="BN719">IF($D719="","",INDEX('Data - CO2'!$B$5:$AP$53,MATCH(Kulturmodeller!$D719,'Data - CO2'!$A$5:$A$53,0),BN$20)*X719*$B718)</f>
        <v>72.162585083565602</v>
      </c>
      <c r="BO719" s="8" cm="1">
        <f t="array" ref="BO719">IF($D719="","",INDEX('Data - CO2'!$B$5:$AP$53,MATCH(Kulturmodeller!$D719,'Data - CO2'!$A$5:$A$53,0),BO$20)*Y719*$B718)</f>
        <v>75.70118218876091</v>
      </c>
      <c r="BP719" s="8" cm="1">
        <f t="array" ref="BP719">IF($D719="","",INDEX('Data - CO2'!$B$5:$AP$53,MATCH(Kulturmodeller!$D719,'Data - CO2'!$A$5:$A$53,0),BP$20)*Z719*$B718)</f>
        <v>78.613729135944084</v>
      </c>
      <c r="BQ719" s="8" cm="1">
        <f t="array" ref="BQ719">IF($D719="","",INDEX('Data - CO2'!$B$5:$AP$53,MATCH(Kulturmodeller!$D719,'Data - CO2'!$A$5:$A$53,0),BQ$20)*AA719*$B718)</f>
        <v>79.70134556028809</v>
      </c>
      <c r="BR719" s="8" cm="1">
        <f t="array" ref="BR719">IF($D719="","",INDEX('Data - CO2'!$B$5:$AP$53,MATCH(Kulturmodeller!$D719,'Data - CO2'!$A$5:$A$53,0),BR$20)*AB719*$B718)</f>
        <v>81.075287667377168</v>
      </c>
      <c r="BS719" s="8" cm="1">
        <f t="array" ref="BS719">IF($D719="","",INDEX('Data - CO2'!$B$5:$AP$53,MATCH(Kulturmodeller!$D719,'Data - CO2'!$A$5:$A$53,0),BS$20)*AC719*$B718)</f>
        <v>82.216221392789279</v>
      </c>
      <c r="BT719" s="8" cm="1">
        <f t="array" ref="BT719">IF($D719="","",INDEX('Data - CO2'!$B$5:$AP$53,MATCH(Kulturmodeller!$D719,'Data - CO2'!$A$5:$A$53,0),BT$20)*AD719*$B718)</f>
        <v>83.370135110826865</v>
      </c>
      <c r="BU719" s="8" cm="1">
        <f t="array" ref="BU719">IF($D719="","",INDEX('Data - CO2'!$B$5:$AP$53,MATCH(Kulturmodeller!$D719,'Data - CO2'!$A$5:$A$53,0),BU$20)*AE719*$B718)</f>
        <v>84.566286535142652</v>
      </c>
      <c r="BV719" s="8" cm="1">
        <f t="array" ref="BV719">IF($D719="","",INDEX('Data - CO2'!$B$5:$AP$53,MATCH(Kulturmodeller!$D719,'Data - CO2'!$A$5:$A$53,0),BV$20)*AF719*$B718)</f>
        <v>85.288633541237857</v>
      </c>
      <c r="BW719" s="8" cm="1">
        <f t="array" ref="BW719">IF($D719="","",INDEX('Data - CO2'!$B$5:$AP$53,MATCH(Kulturmodeller!$D719,'Data - CO2'!$A$5:$A$53,0),BW$20)*AG719*$B718)</f>
        <v>86.284690675343654</v>
      </c>
      <c r="BX719" s="8" cm="1">
        <f t="array" ref="BX719">IF($D719="","",INDEX('Data - CO2'!$B$5:$AP$53,MATCH(Kulturmodeller!$D719,'Data - CO2'!$A$5:$A$53,0),BX$20)*AH719*$B718)</f>
        <v>87.706670421663986</v>
      </c>
      <c r="BY719" s="8" cm="1">
        <f t="array" ref="BY719">IF($D719="","",INDEX('Data - CO2'!$B$5:$AP$53,MATCH(Kulturmodeller!$D719,'Data - CO2'!$A$5:$A$53,0),BY$20)*AI719*$B718)</f>
        <v>88.523040248964733</v>
      </c>
      <c r="BZ719" s="8" cm="1">
        <f t="array" ref="BZ719">IF($D719="","",INDEX('Data - CO2'!$B$5:$AP$53,MATCH(Kulturmodeller!$D719,'Data - CO2'!$A$5:$A$53,0),BZ$20)*AJ719*$B718)</f>
        <v>0.25574970978046269</v>
      </c>
      <c r="CA719" s="8" cm="1">
        <f t="array" ref="CA719">IF($D719="","",INDEX('Data - CO2'!$B$5:$AP$53,MATCH(Kulturmodeller!$D719,'Data - CO2'!$A$5:$A$53,0),CA$20)*AK719*$B718)</f>
        <v>1.7049980652030843</v>
      </c>
      <c r="CB719" s="8" cm="1">
        <f t="array" ref="CB719">IF($D719="","",INDEX('Data - CO2'!$B$5:$AP$53,MATCH(Kulturmodeller!$D719,'Data - CO2'!$A$5:$A$53,0),CB$20)*AL719*$B718)</f>
        <v>4.2624951630077117</v>
      </c>
      <c r="CC719" s="8" cm="1">
        <f t="array" ref="CC719">IF($D719="","",INDEX('Data - CO2'!$B$5:$AP$53,MATCH(Kulturmodeller!$D719,'Data - CO2'!$A$5:$A$53,0),CC$20)*AM719*$B718)</f>
        <v>8.5249903260154234</v>
      </c>
      <c r="CD719" s="8" cm="1">
        <f t="array" ref="CD719">IF($D719="","",INDEX('Data - CO2'!$B$5:$AP$53,MATCH(Kulturmodeller!$D719,'Data - CO2'!$A$5:$A$53,0),CD$20)*AN719*$B718)</f>
        <v>18.563671322742209</v>
      </c>
      <c r="CE719" s="8" cm="1">
        <f t="array" ref="CE719">IF($D719="","",INDEX('Data - CO2'!$B$5:$AP$53,MATCH(Kulturmodeller!$D719,'Data - CO2'!$A$5:$A$53,0),CE$20)*AO719*$B718)</f>
        <v>29.096133809866931</v>
      </c>
      <c r="CF719" s="8" cm="1">
        <f t="array" ref="CF719">IF($D719="","",INDEX('Data - CO2'!$B$5:$AP$53,MATCH(Kulturmodeller!$D719,'Data - CO2'!$A$5:$A$53,0),CF$20)*AP719*$B718)</f>
        <v>31.900957956919523</v>
      </c>
      <c r="CG719" s="8" cm="1">
        <f t="array" ref="CG719">IF($D719="","",INDEX('Data - CO2'!$B$5:$AP$53,MATCH(Kulturmodeller!$D719,'Data - CO2'!$A$5:$A$53,0),CG$20)*AQ719*$B718)</f>
        <v>35.006193086591438</v>
      </c>
      <c r="CH719" s="8" cm="1">
        <f t="array" ref="CH719">IF($D719="","",INDEX('Data - CO2'!$B$5:$AP$53,MATCH(Kulturmodeller!$D719,'Data - CO2'!$A$5:$A$53,0),CH$20)*AR719*$B718)</f>
        <v>37.726976197627749</v>
      </c>
      <c r="CI719" s="9" cm="1">
        <f t="array" ref="CI719">IF($D719="","",INDEX('Data - CO2'!$B$5:$AP$53,MATCH(Kulturmodeller!$D719,'Data - CO2'!$A$5:$A$53,0),CI$20)*AS719*$B718)</f>
        <v>39.963762096704912</v>
      </c>
    </row>
    <row r="720" spans="1:87" x14ac:dyDescent="0.3">
      <c r="A720" s="33" t="s">
        <v>82</v>
      </c>
      <c r="B720" s="33"/>
      <c r="C720" s="124" t="str">
        <f>'Katalog over Kulturmodeller '!F233</f>
        <v>LØV - valgfrit</v>
      </c>
      <c r="D720" s="125" t="s">
        <v>218</v>
      </c>
      <c r="E720" s="151">
        <f>'Katalog over Kulturmodeller '!W233</f>
        <v>0.25</v>
      </c>
      <c r="F720" s="40">
        <f>E720+((E724-F724)+(E725-F725))*(E720/SUM(E719:E723))</f>
        <v>0.25</v>
      </c>
      <c r="G720" s="40">
        <f t="shared" ref="G720" si="12066">F720+((F724-G724)+(F725-G725))*(F720/SUM(F719:F723))</f>
        <v>0.25</v>
      </c>
      <c r="H720" s="40">
        <f t="shared" ref="H720" si="12067">G720+((G724-H724)+(G725-H725))*(G720/SUM(G719:G723))</f>
        <v>0.25833333333333336</v>
      </c>
      <c r="I720" s="40">
        <f t="shared" ref="I720" si="12068">H720+((H724-I724)+(H725-I725))*(H720/SUM(H719:H723))</f>
        <v>0.26666666666666672</v>
      </c>
      <c r="J720" s="40">
        <f t="shared" ref="J720" si="12069">I720+((I724-J724)+(I725-J725))*(I720/SUM(I719:I723))</f>
        <v>0.27500000000000008</v>
      </c>
      <c r="K720" s="40">
        <f t="shared" ref="K720" si="12070">J720+((J724-K724)+(J725-K725))*(J720/SUM(J719:J723))</f>
        <v>0.27500000000000008</v>
      </c>
      <c r="L720" s="40">
        <f t="shared" ref="L720" si="12071">K720+((K724-L724)+(K725-L725))*(K720/SUM(K719:K723))</f>
        <v>0.27500000000000008</v>
      </c>
      <c r="M720" s="40">
        <f t="shared" ref="M720" si="12072">L720+((L724-M724)+(L725-M725))*(L720/SUM(L719:L723))</f>
        <v>0.27500000000000008</v>
      </c>
      <c r="N720" s="40">
        <f t="shared" ref="N720" si="12073">M720+((M724-N724)+(M725-N725))*(M720/SUM(M719:M723))</f>
        <v>0.27500000000000008</v>
      </c>
      <c r="O720" s="40">
        <f t="shared" ref="O720" si="12074">N720+((N724-O724)+(N725-O725))*(N720/SUM(N719:N723))</f>
        <v>0.27500000000000008</v>
      </c>
      <c r="P720" s="40">
        <f t="shared" ref="P720" si="12075">O720+((O724-P724)+(O725-P725))*(O720/SUM(O719:O723))</f>
        <v>0.27500000000000008</v>
      </c>
      <c r="Q720" s="40">
        <f t="shared" ref="Q720" si="12076">P720+((P724-Q724)+(P725-Q725))*(P720/SUM(P719:P723))</f>
        <v>0.27500000000000008</v>
      </c>
      <c r="R720" s="40">
        <f t="shared" ref="R720" si="12077">Q720+((Q724-R724)+(Q725-R725))*(Q720/SUM(Q719:Q723))</f>
        <v>0.27500000000000008</v>
      </c>
      <c r="S720" s="40">
        <f t="shared" ref="S720" si="12078">R720+((R724-S724)+(R725-S725))*(R720/SUM(R719:R723))</f>
        <v>0.27500000000000008</v>
      </c>
      <c r="T720" s="40">
        <f t="shared" ref="T720" si="12079">S720+((S724-T724)+(S725-T725))*(S720/SUM(S719:S723))</f>
        <v>0.27500000000000008</v>
      </c>
      <c r="U720" s="40">
        <f t="shared" ref="U720" si="12080">T720+((T724-U724)+(T725-U725))*(T720/SUM(T719:T723))</f>
        <v>0.27500000000000008</v>
      </c>
      <c r="V720" s="40">
        <f t="shared" ref="V720" si="12081">U720+((U724-V724)+(U725-V725))*(U720/SUM(U719:U723))</f>
        <v>0.27500000000000008</v>
      </c>
      <c r="W720" s="40">
        <f t="shared" ref="W720" si="12082">V720+((V724-W724)+(V725-W725))*(V720/SUM(V719:V723))</f>
        <v>0.27500000000000008</v>
      </c>
      <c r="X720" s="40">
        <f t="shared" ref="X720" si="12083">W720+((W724-X724)+(W725-X725))*(W720/SUM(W719:W723))</f>
        <v>0.27500000000000008</v>
      </c>
      <c r="Y720" s="40">
        <f t="shared" ref="Y720" si="12084">X720+((X724-Y724)+(X725-Y725))*(X720/SUM(X719:X723))</f>
        <v>0.27500000000000008</v>
      </c>
      <c r="Z720" s="40">
        <f t="shared" ref="Z720" si="12085">Y720+((Y724-Z724)+(Y725-Z725))*(Y720/SUM(Y719:Y723))</f>
        <v>0.27500000000000008</v>
      </c>
      <c r="AA720" s="40">
        <f t="shared" ref="AA720" si="12086">Z720+((Z724-AA724)+(Z725-AA725))*(Z720/SUM(Z719:Z723))</f>
        <v>0.27500000000000008</v>
      </c>
      <c r="AB720" s="40">
        <f t="shared" ref="AB720" si="12087">AA720+((AA724-AB724)+(AA725-AB725))*(AA720/SUM(AA719:AA723))</f>
        <v>0.27500000000000008</v>
      </c>
      <c r="AC720" s="40">
        <f t="shared" ref="AC720" si="12088">AB720+((AB724-AC724)+(AB725-AC725))*(AB720/SUM(AB719:AB723))</f>
        <v>0.27500000000000008</v>
      </c>
      <c r="AD720" s="40">
        <f t="shared" ref="AD720" si="12089">AC720+((AC724-AD724)+(AC725-AD725))*(AC720/SUM(AC719:AC723))</f>
        <v>0.27500000000000008</v>
      </c>
      <c r="AE720" s="40">
        <f t="shared" ref="AE720" si="12090">AD720+((AD724-AE724)+(AD725-AE725))*(AD720/SUM(AD719:AD723))</f>
        <v>0.27500000000000008</v>
      </c>
      <c r="AF720" s="40">
        <f t="shared" ref="AF720" si="12091">AE720+((AE724-AF724)+(AE725-AF725))*(AE720/SUM(AE719:AE723))</f>
        <v>0.27500000000000008</v>
      </c>
      <c r="AG720" s="40">
        <f t="shared" ref="AG720" si="12092">AF720+((AF724-AG724)+(AF725-AG725))*(AF720/SUM(AF719:AF723))</f>
        <v>0.27500000000000008</v>
      </c>
      <c r="AH720" s="40">
        <f t="shared" ref="AH720" si="12093">AG720+((AG724-AH724)+(AG725-AH725))*(AG720/SUM(AG719:AG723))</f>
        <v>0.27500000000000008</v>
      </c>
      <c r="AI720" s="40">
        <f t="shared" ref="AI720" si="12094">AH720+((AH724-AI724)+(AH725-AI725))*(AH720/SUM(AH719:AH723))</f>
        <v>0.27500000000000008</v>
      </c>
      <c r="AJ720" s="40">
        <f t="shared" ref="AJ720" si="12095">AI720+((AI724-AJ724)+(AI725-AJ725))*(AI720/SUM(AI719:AI723))</f>
        <v>0.27500000000000008</v>
      </c>
      <c r="AK720" s="40">
        <f t="shared" ref="AK720" si="12096">AJ720+((AJ724-AK724)+(AJ725-AK725))*(AJ720/SUM(AJ719:AJ723))</f>
        <v>0.27500000000000008</v>
      </c>
      <c r="AL720" s="40">
        <f t="shared" ref="AL720" si="12097">AK720+((AK724-AL724)+(AK725-AL725))*(AK720/SUM(AK719:AK723))</f>
        <v>0.27500000000000008</v>
      </c>
      <c r="AM720" s="40">
        <f t="shared" ref="AM720" si="12098">AL720+((AL724-AM724)+(AL725-AM725))*(AL720/SUM(AL719:AL723))</f>
        <v>0.27500000000000008</v>
      </c>
      <c r="AN720" s="40">
        <f t="shared" ref="AN720" si="12099">AM720+((AM724-AN724)+(AM725-AN725))*(AM720/SUM(AM719:AM723))</f>
        <v>0.27500000000000008</v>
      </c>
      <c r="AO720" s="40">
        <f t="shared" ref="AO720" si="12100">AN720+((AN724-AO724)+(AN725-AO725))*(AN720/SUM(AN719:AN723))</f>
        <v>0.27500000000000008</v>
      </c>
      <c r="AP720" s="40">
        <f t="shared" ref="AP720" si="12101">AO720+((AO724-AP724)+(AO725-AP725))*(AO720/SUM(AO719:AO723))</f>
        <v>0.27500000000000008</v>
      </c>
      <c r="AQ720" s="40">
        <f t="shared" ref="AQ720" si="12102">AP720+((AP724-AQ724)+(AP725-AQ725))*(AP720/SUM(AP719:AP723))</f>
        <v>0.27500000000000008</v>
      </c>
      <c r="AR720" s="40">
        <f t="shared" ref="AR720" si="12103">AQ720+((AQ724-AR724)+(AQ725-AR725))*(AQ720/SUM(AQ719:AQ723))</f>
        <v>0.27500000000000008</v>
      </c>
      <c r="AS720" s="41">
        <f t="shared" ref="AS720" si="12104">AR720+((AR724-AS724)+(AR725-AS725))*(AR720/SUM(AR719:AR723))</f>
        <v>0.27500000000000008</v>
      </c>
      <c r="AU720" s="10" cm="1">
        <f t="array" ref="AU720">IF($D720="","",INDEX('Data - CO2'!$B$5:$AP$53,MATCH(Kulturmodeller!$D720,'Data - CO2'!$A$5:$A$53,0),AU$20)*E720)</f>
        <v>0</v>
      </c>
      <c r="AV720" cm="1">
        <f t="array" ref="AV720">IF($D720="","",INDEX('Data - CO2'!$B$5:$AP$53,MATCH(Kulturmodeller!$D720,'Data - CO2'!$A$5:$A$53,0),AV$20)*F720)</f>
        <v>0.21991467668407591</v>
      </c>
      <c r="AW720" cm="1">
        <f t="array" ref="AW720">IF($D720="","",INDEX('Data - CO2'!$B$5:$AP$53,MATCH(Kulturmodeller!$D720,'Data - CO2'!$A$5:$A$53,0),AW$20)*G720)</f>
        <v>1.4660978445605064</v>
      </c>
      <c r="AX720" cm="1">
        <f t="array" ref="AX720">IF($D720="","",INDEX('Data - CO2'!$B$5:$AP$53,MATCH(Kulturmodeller!$D720,'Data - CO2'!$A$5:$A$53,0),AX$20)*H720)</f>
        <v>3.7874194317813075</v>
      </c>
      <c r="AY720" cm="1">
        <f t="array" ref="AY720">IF($D720="","",INDEX('Data - CO2'!$B$5:$AP$53,MATCH(Kulturmodeller!$D720,'Data - CO2'!$A$5:$A$53,0),AY$20)*I720)</f>
        <v>7.8191885043227005</v>
      </c>
      <c r="AZ720" cm="1">
        <f t="array" ref="AZ720">IF($D720="","",INDEX('Data - CO2'!$B$5:$AP$53,MATCH(Kulturmodeller!$D720,'Data - CO2'!$A$5:$A$53,0),AZ$20)*J720*$B718)</f>
        <v>21.052136485727893</v>
      </c>
      <c r="BA720" cm="1">
        <f t="array" ref="BA720">IF($D720="","",INDEX('Data - CO2'!$B$5:$AP$53,MATCH(Kulturmodeller!$D720,'Data - CO2'!$A$5:$A$53,0),BA$20)*K720*$B718)</f>
        <v>39.976754549545426</v>
      </c>
      <c r="BB720" cm="1">
        <f t="array" ref="BB720">IF($D720="","",INDEX('Data - CO2'!$B$5:$AP$53,MATCH(Kulturmodeller!$D720,'Data - CO2'!$A$5:$A$53,0),BB$20)*L720*$B718)</f>
        <v>58.948091056005396</v>
      </c>
      <c r="BC720" cm="1">
        <f t="array" ref="BC720">IF($D720="","",INDEX('Data - CO2'!$B$5:$AP$53,MATCH(Kulturmodeller!$D720,'Data - CO2'!$A$5:$A$53,0),BC$20)*M720*$B718)</f>
        <v>66.177970962017028</v>
      </c>
      <c r="BD720" cm="1">
        <f t="array" ref="BD720">IF($D720="","",INDEX('Data - CO2'!$B$5:$AP$53,MATCH(Kulturmodeller!$D720,'Data - CO2'!$A$5:$A$53,0),BD$20)*N720*$B718)</f>
        <v>73.149056563821503</v>
      </c>
      <c r="BE720" cm="1">
        <f t="array" ref="BE720">IF($D720="","",INDEX('Data - CO2'!$B$5:$AP$53,MATCH(Kulturmodeller!$D720,'Data - CO2'!$A$5:$A$53,0),BE$20)*O720*$B718)</f>
        <v>80.927609107850202</v>
      </c>
      <c r="BF720" cm="1">
        <f t="array" ref="BF720">IF($D720="","",INDEX('Data - CO2'!$B$5:$AP$53,MATCH(Kulturmodeller!$D720,'Data - CO2'!$A$5:$A$53,0),BF$20)*P720*$B718)</f>
        <v>88.744005907357561</v>
      </c>
      <c r="BG720" cm="1">
        <f t="array" ref="BG720">IF($D720="","",INDEX('Data - CO2'!$B$5:$AP$53,MATCH(Kulturmodeller!$D720,'Data - CO2'!$A$5:$A$53,0),BG$20)*Q720*$B718)</f>
        <v>96.693055657548868</v>
      </c>
      <c r="BH720" cm="1">
        <f t="array" ref="BH720">IF($D720="","",INDEX('Data - CO2'!$B$5:$AP$53,MATCH(Kulturmodeller!$D720,'Data - CO2'!$A$5:$A$53,0),BH$20)*R720*$B718)</f>
        <v>104.52495311976698</v>
      </c>
      <c r="BI720" cm="1">
        <f t="array" ref="BI720">IF($D720="","",INDEX('Data - CO2'!$B$5:$AP$53,MATCH(Kulturmodeller!$D720,'Data - CO2'!$A$5:$A$53,0),BI$20)*S720*$B718)</f>
        <v>111.9483138336854</v>
      </c>
      <c r="BJ720" cm="1">
        <f t="array" ref="BJ720">IF($D720="","",INDEX('Data - CO2'!$B$5:$AP$53,MATCH(Kulturmodeller!$D720,'Data - CO2'!$A$5:$A$53,0),BJ$20)*T720*$B718)</f>
        <v>119.27206057256066</v>
      </c>
      <c r="BK720" cm="1">
        <f t="array" ref="BK720">IF($D720="","",INDEX('Data - CO2'!$B$5:$AP$53,MATCH(Kulturmodeller!$D720,'Data - CO2'!$A$5:$A$53,0),BK$20)*U720*$B718)</f>
        <v>126.54726183694467</v>
      </c>
      <c r="BL720" cm="1">
        <f t="array" ref="BL720">IF($D720="","",INDEX('Data - CO2'!$B$5:$AP$53,MATCH(Kulturmodeller!$D720,'Data - CO2'!$A$5:$A$53,0),BL$20)*V720*$B718)</f>
        <v>132.01437132965938</v>
      </c>
      <c r="BM720" cm="1">
        <f t="array" ref="BM720">IF($D720="","",INDEX('Data - CO2'!$B$5:$AP$53,MATCH(Kulturmodeller!$D720,'Data - CO2'!$A$5:$A$53,0),BM$20)*W720*$B718)</f>
        <v>135.2158410786777</v>
      </c>
      <c r="BN720" cm="1">
        <f t="array" ref="BN720">IF($D720="","",INDEX('Data - CO2'!$B$5:$AP$53,MATCH(Kulturmodeller!$D720,'Data - CO2'!$A$5:$A$53,0),BN$20)*X720*$B718)</f>
        <v>138.62872032208256</v>
      </c>
      <c r="BO720" cm="1">
        <f t="array" ref="BO720">IF($D720="","",INDEX('Data - CO2'!$B$5:$AP$53,MATCH(Kulturmodeller!$D720,'Data - CO2'!$A$5:$A$53,0),BO$20)*Y720*$B718)</f>
        <v>141.57740788659697</v>
      </c>
      <c r="BP720" cm="1">
        <f t="array" ref="BP720">IF($D720="","",INDEX('Data - CO2'!$B$5:$AP$53,MATCH(Kulturmodeller!$D720,'Data - CO2'!$A$5:$A$53,0),BP$20)*Z720*$B718)</f>
        <v>144.8965156409557</v>
      </c>
      <c r="BQ720" cm="1">
        <f t="array" ref="BQ720">IF($D720="","",INDEX('Data - CO2'!$B$5:$AP$53,MATCH(Kulturmodeller!$D720,'Data - CO2'!$A$5:$A$53,0),BQ$20)*AA720*$B718)</f>
        <v>147.65654900407915</v>
      </c>
      <c r="BR720" cm="1">
        <f t="array" ref="BR720">IF($D720="","",INDEX('Data - CO2'!$B$5:$AP$53,MATCH(Kulturmodeller!$D720,'Data - CO2'!$A$5:$A$53,0),BR$20)*AB720*$B718)</f>
        <v>150.32670410911024</v>
      </c>
      <c r="BS720" cm="1">
        <f t="array" ref="BS720">IF($D720="","",INDEX('Data - CO2'!$B$5:$AP$53,MATCH(Kulturmodeller!$D720,'Data - CO2'!$A$5:$A$53,0),BS$20)*AC720*$B718)</f>
        <v>153.02222809960037</v>
      </c>
      <c r="BT720" cm="1">
        <f t="array" ref="BT720">IF($D720="","",INDEX('Data - CO2'!$B$5:$AP$53,MATCH(Kulturmodeller!$D720,'Data - CO2'!$A$5:$A$53,0),BT$20)*AD720*$B718)</f>
        <v>155.67278772329183</v>
      </c>
      <c r="BU720" cm="1">
        <f t="array" ref="BU720">IF($D720="","",INDEX('Data - CO2'!$B$5:$AP$53,MATCH(Kulturmodeller!$D720,'Data - CO2'!$A$5:$A$53,0),BU$20)*AE720*$B718)</f>
        <v>157.45178293389662</v>
      </c>
      <c r="BV720" cm="1">
        <f t="array" ref="BV720">IF($D720="","",INDEX('Data - CO2'!$B$5:$AP$53,MATCH(Kulturmodeller!$D720,'Data - CO2'!$A$5:$A$53,0),BV$20)*AF720*$B718)</f>
        <v>160.20089328965449</v>
      </c>
      <c r="BW720" cm="1">
        <f t="array" ref="BW720">IF($D720="","",INDEX('Data - CO2'!$B$5:$AP$53,MATCH(Kulturmodeller!$D720,'Data - CO2'!$A$5:$A$53,0),BW$20)*AG720*$B718)</f>
        <v>162.53223649537557</v>
      </c>
      <c r="BX720" cm="1">
        <f t="array" ref="BX720">IF($D720="","",INDEX('Data - CO2'!$B$5:$AP$53,MATCH(Kulturmodeller!$D720,'Data - CO2'!$A$5:$A$53,0),BX$20)*AH720*$B718)</f>
        <v>0.24190614435248356</v>
      </c>
      <c r="BY720" cm="1">
        <f t="array" ref="BY720">IF($D720="","",INDEX('Data - CO2'!$B$5:$AP$53,MATCH(Kulturmodeller!$D720,'Data - CO2'!$A$5:$A$53,0),BY$20)*AI720*$B718)</f>
        <v>1.6127076290165574</v>
      </c>
      <c r="BZ720" cm="1">
        <f t="array" ref="BZ720">IF($D720="","",INDEX('Data - CO2'!$B$5:$AP$53,MATCH(Kulturmodeller!$D720,'Data - CO2'!$A$5:$A$53,0),BZ$20)*AJ720*$B718)</f>
        <v>4.0317690725413931</v>
      </c>
      <c r="CA720" cm="1">
        <f t="array" ref="CA720">IF($D720="","",INDEX('Data - CO2'!$B$5:$AP$53,MATCH(Kulturmodeller!$D720,'Data - CO2'!$A$5:$A$53,0),CA$20)*AK720*$B718)</f>
        <v>8.0635381450827861</v>
      </c>
      <c r="CB720" cm="1">
        <f t="array" ref="CB720">IF($D720="","",INDEX('Data - CO2'!$B$5:$AP$53,MATCH(Kulturmodeller!$D720,'Data - CO2'!$A$5:$A$53,0),CB$20)*AL720*$B718)</f>
        <v>21.052136485727893</v>
      </c>
      <c r="CC720" cm="1">
        <f t="array" ref="CC720">IF($D720="","",INDEX('Data - CO2'!$B$5:$AP$53,MATCH(Kulturmodeller!$D720,'Data - CO2'!$A$5:$A$53,0),CC$20)*AM720*$B718)</f>
        <v>39.976754549545426</v>
      </c>
      <c r="CD720" cm="1">
        <f t="array" ref="CD720">IF($D720="","",INDEX('Data - CO2'!$B$5:$AP$53,MATCH(Kulturmodeller!$D720,'Data - CO2'!$A$5:$A$53,0),CD$20)*AN720*$B718)</f>
        <v>58.948091056005396</v>
      </c>
      <c r="CE720" cm="1">
        <f t="array" ref="CE720">IF($D720="","",INDEX('Data - CO2'!$B$5:$AP$53,MATCH(Kulturmodeller!$D720,'Data - CO2'!$A$5:$A$53,0),CE$20)*AO720*$B718)</f>
        <v>66.177970962017028</v>
      </c>
      <c r="CF720" cm="1">
        <f t="array" ref="CF720">IF($D720="","",INDEX('Data - CO2'!$B$5:$AP$53,MATCH(Kulturmodeller!$D720,'Data - CO2'!$A$5:$A$53,0),CF$20)*AP720*$B718)</f>
        <v>73.149056563821503</v>
      </c>
      <c r="CG720" cm="1">
        <f t="array" ref="CG720">IF($D720="","",INDEX('Data - CO2'!$B$5:$AP$53,MATCH(Kulturmodeller!$D720,'Data - CO2'!$A$5:$A$53,0),CG$20)*AQ720*$B718)</f>
        <v>80.927609107850202</v>
      </c>
      <c r="CH720" cm="1">
        <f t="array" ref="CH720">IF($D720="","",INDEX('Data - CO2'!$B$5:$AP$53,MATCH(Kulturmodeller!$D720,'Data - CO2'!$A$5:$A$53,0),CH$20)*AR720*$B718)</f>
        <v>88.744005907357561</v>
      </c>
      <c r="CI720" s="11" cm="1">
        <f t="array" ref="CI720">IF($D720="","",INDEX('Data - CO2'!$B$5:$AP$53,MATCH(Kulturmodeller!$D720,'Data - CO2'!$A$5:$A$53,0),CI$20)*AS720*$B718)</f>
        <v>96.693055657548868</v>
      </c>
    </row>
    <row r="721" spans="1:87" x14ac:dyDescent="0.3">
      <c r="A721" s="33" t="s">
        <v>83</v>
      </c>
      <c r="B721" s="33"/>
      <c r="C721" s="124">
        <f>'Katalog over Kulturmodeller '!F234</f>
        <v>0</v>
      </c>
      <c r="D721" s="125"/>
      <c r="E721" s="151">
        <f>'Katalog over Kulturmodeller '!W234</f>
        <v>0</v>
      </c>
      <c r="F721" s="40">
        <f>E721+((E724-F724)+(E725-F725))*(E721/SUM(E719:E723))</f>
        <v>0</v>
      </c>
      <c r="G721" s="40">
        <f t="shared" ref="G721" si="12105">F721+((F724-G724)+(F725-G725))*(F721/SUM(F719:F723))</f>
        <v>0</v>
      </c>
      <c r="H721" s="40">
        <f t="shared" ref="H721" si="12106">G721+((G724-H724)+(G725-H725))*(G721/SUM(G719:G723))</f>
        <v>0</v>
      </c>
      <c r="I721" s="40">
        <f t="shared" ref="I721" si="12107">H721+((H724-I724)+(H725-I725))*(H721/SUM(H719:H723))</f>
        <v>0</v>
      </c>
      <c r="J721" s="40">
        <f t="shared" ref="J721" si="12108">I721+((I724-J724)+(I725-J725))*(I721/SUM(I719:I723))</f>
        <v>0</v>
      </c>
      <c r="K721" s="40">
        <f t="shared" ref="K721" si="12109">J721+((J724-K724)+(J725-K725))*(J721/SUM(J719:J723))</f>
        <v>0</v>
      </c>
      <c r="L721" s="40">
        <f t="shared" ref="L721" si="12110">K721+((K724-L724)+(K725-L725))*(K721/SUM(K719:K723))</f>
        <v>0</v>
      </c>
      <c r="M721" s="40">
        <f t="shared" ref="M721" si="12111">L721+((L724-M724)+(L725-M725))*(L721/SUM(L719:L723))</f>
        <v>0</v>
      </c>
      <c r="N721" s="40">
        <f t="shared" ref="N721" si="12112">M721+((M724-N724)+(M725-N725))*(M721/SUM(M719:M723))</f>
        <v>0</v>
      </c>
      <c r="O721" s="40">
        <f t="shared" ref="O721" si="12113">N721+((N724-O724)+(N725-O725))*(N721/SUM(N719:N723))</f>
        <v>0</v>
      </c>
      <c r="P721" s="40">
        <f t="shared" ref="P721" si="12114">O721+((O724-P724)+(O725-P725))*(O721/SUM(O719:O723))</f>
        <v>0</v>
      </c>
      <c r="Q721" s="40">
        <f t="shared" ref="Q721" si="12115">P721+((P724-Q724)+(P725-Q725))*(P721/SUM(P719:P723))</f>
        <v>0</v>
      </c>
      <c r="R721" s="40">
        <f t="shared" ref="R721" si="12116">Q721+((Q724-R724)+(Q725-R725))*(Q721/SUM(Q719:Q723))</f>
        <v>0</v>
      </c>
      <c r="S721" s="40">
        <f t="shared" ref="S721" si="12117">R721+((R724-S724)+(R725-S725))*(R721/SUM(R719:R723))</f>
        <v>0</v>
      </c>
      <c r="T721" s="40">
        <f t="shared" ref="T721" si="12118">S721+((S724-T724)+(S725-T725))*(S721/SUM(S719:S723))</f>
        <v>0</v>
      </c>
      <c r="U721" s="40">
        <f t="shared" ref="U721" si="12119">T721+((T724-U724)+(T725-U725))*(T721/SUM(T719:T723))</f>
        <v>0</v>
      </c>
      <c r="V721" s="40">
        <f t="shared" ref="V721" si="12120">U721+((U724-V724)+(U725-V725))*(U721/SUM(U719:U723))</f>
        <v>0</v>
      </c>
      <c r="W721" s="40">
        <f t="shared" ref="W721" si="12121">V721+((V724-W724)+(V725-W725))*(V721/SUM(V719:V723))</f>
        <v>0</v>
      </c>
      <c r="X721" s="40">
        <f t="shared" ref="X721" si="12122">W721+((W724-X724)+(W725-X725))*(W721/SUM(W719:W723))</f>
        <v>0</v>
      </c>
      <c r="Y721" s="40">
        <f t="shared" ref="Y721" si="12123">X721+((X724-Y724)+(X725-Y725))*(X721/SUM(X719:X723))</f>
        <v>0</v>
      </c>
      <c r="Z721" s="40">
        <f t="shared" ref="Z721" si="12124">Y721+((Y724-Z724)+(Y725-Z725))*(Y721/SUM(Y719:Y723))</f>
        <v>0</v>
      </c>
      <c r="AA721" s="40">
        <f t="shared" ref="AA721" si="12125">Z721+((Z724-AA724)+(Z725-AA725))*(Z721/SUM(Z719:Z723))</f>
        <v>0</v>
      </c>
      <c r="AB721" s="40">
        <f t="shared" ref="AB721" si="12126">AA721+((AA724-AB724)+(AA725-AB725))*(AA721/SUM(AA719:AA723))</f>
        <v>0</v>
      </c>
      <c r="AC721" s="40">
        <f t="shared" ref="AC721" si="12127">AB721+((AB724-AC724)+(AB725-AC725))*(AB721/SUM(AB719:AB723))</f>
        <v>0</v>
      </c>
      <c r="AD721" s="40">
        <f t="shared" ref="AD721" si="12128">AC721+((AC724-AD724)+(AC725-AD725))*(AC721/SUM(AC719:AC723))</f>
        <v>0</v>
      </c>
      <c r="AE721" s="40">
        <f t="shared" ref="AE721" si="12129">AD721+((AD724-AE724)+(AD725-AE725))*(AD721/SUM(AD719:AD723))</f>
        <v>0</v>
      </c>
      <c r="AF721" s="40">
        <f t="shared" ref="AF721" si="12130">AE721+((AE724-AF724)+(AE725-AF725))*(AE721/SUM(AE719:AE723))</f>
        <v>0</v>
      </c>
      <c r="AG721" s="40">
        <f t="shared" ref="AG721" si="12131">AF721+((AF724-AG724)+(AF725-AG725))*(AF721/SUM(AF719:AF723))</f>
        <v>0</v>
      </c>
      <c r="AH721" s="40">
        <f t="shared" ref="AH721" si="12132">AG721+((AG724-AH724)+(AG725-AH725))*(AG721/SUM(AG719:AG723))</f>
        <v>0</v>
      </c>
      <c r="AI721" s="40">
        <f t="shared" ref="AI721" si="12133">AH721+((AH724-AI724)+(AH725-AI725))*(AH721/SUM(AH719:AH723))</f>
        <v>0</v>
      </c>
      <c r="AJ721" s="40">
        <f t="shared" ref="AJ721" si="12134">AI721+((AI724-AJ724)+(AI725-AJ725))*(AI721/SUM(AI719:AI723))</f>
        <v>0</v>
      </c>
      <c r="AK721" s="40">
        <f t="shared" ref="AK721" si="12135">AJ721+((AJ724-AK724)+(AJ725-AK725))*(AJ721/SUM(AJ719:AJ723))</f>
        <v>0</v>
      </c>
      <c r="AL721" s="40">
        <f t="shared" ref="AL721" si="12136">AK721+((AK724-AL724)+(AK725-AL725))*(AK721/SUM(AK719:AK723))</f>
        <v>0</v>
      </c>
      <c r="AM721" s="40">
        <f t="shared" ref="AM721" si="12137">AL721+((AL724-AM724)+(AL725-AM725))*(AL721/SUM(AL719:AL723))</f>
        <v>0</v>
      </c>
      <c r="AN721" s="40">
        <f t="shared" ref="AN721" si="12138">AM721+((AM724-AN724)+(AM725-AN725))*(AM721/SUM(AM719:AM723))</f>
        <v>0</v>
      </c>
      <c r="AO721" s="40">
        <f t="shared" ref="AO721" si="12139">AN721+((AN724-AO724)+(AN725-AO725))*(AN721/SUM(AN719:AN723))</f>
        <v>0</v>
      </c>
      <c r="AP721" s="40">
        <f t="shared" ref="AP721" si="12140">AO721+((AO724-AP724)+(AO725-AP725))*(AO721/SUM(AO719:AO723))</f>
        <v>0</v>
      </c>
      <c r="AQ721" s="40">
        <f t="shared" ref="AQ721" si="12141">AP721+((AP724-AQ724)+(AP725-AQ725))*(AP721/SUM(AP719:AP723))</f>
        <v>0</v>
      </c>
      <c r="AR721" s="40">
        <f t="shared" ref="AR721" si="12142">AQ721+((AQ724-AR724)+(AQ725-AR725))*(AQ721/SUM(AQ719:AQ723))</f>
        <v>0</v>
      </c>
      <c r="AS721" s="41">
        <f t="shared" ref="AS721" si="12143">AR721+((AR724-AS724)+(AR725-AS725))*(AR721/SUM(AR719:AR723))</f>
        <v>0</v>
      </c>
      <c r="AU721" s="10" t="str" cm="1">
        <f t="array" ref="AU721">IF($D721="","",INDEX('Data - CO2'!$B$5:$AP$53,MATCH(Kulturmodeller!$D721,'Data - CO2'!$A$5:$A$53,0),AU$20)*E721)</f>
        <v/>
      </c>
      <c r="AV721" t="str" cm="1">
        <f t="array" ref="AV721">IF($D721="","",INDEX('Data - CO2'!$B$5:$AP$53,MATCH(Kulturmodeller!$D721,'Data - CO2'!$A$5:$A$53,0),AV$20)*F721)</f>
        <v/>
      </c>
      <c r="AW721" t="str" cm="1">
        <f t="array" ref="AW721">IF($D721="","",INDEX('Data - CO2'!$B$5:$AP$53,MATCH(Kulturmodeller!$D721,'Data - CO2'!$A$5:$A$53,0),AW$20)*G721)</f>
        <v/>
      </c>
      <c r="AX721" t="str" cm="1">
        <f t="array" ref="AX721">IF($D721="","",INDEX('Data - CO2'!$B$5:$AP$53,MATCH(Kulturmodeller!$D721,'Data - CO2'!$A$5:$A$53,0),AX$20)*H721)</f>
        <v/>
      </c>
      <c r="AY721" t="str" cm="1">
        <f t="array" ref="AY721">IF($D721="","",INDEX('Data - CO2'!$B$5:$AP$53,MATCH(Kulturmodeller!$D721,'Data - CO2'!$A$5:$A$53,0),AY$20)*I721)</f>
        <v/>
      </c>
      <c r="AZ721" t="str" cm="1">
        <f t="array" ref="AZ721">IF($D721="","",INDEX('Data - CO2'!$B$5:$AP$53,MATCH(Kulturmodeller!$D721,'Data - CO2'!$A$5:$A$53,0),AZ$20)*J721*$B718)</f>
        <v/>
      </c>
      <c r="BA721" t="str" cm="1">
        <f t="array" ref="BA721">IF($D721="","",INDEX('Data - CO2'!$B$5:$AP$53,MATCH(Kulturmodeller!$D721,'Data - CO2'!$A$5:$A$53,0),BA$20)*K721*$B718)</f>
        <v/>
      </c>
      <c r="BB721" t="str" cm="1">
        <f t="array" ref="BB721">IF($D721="","",INDEX('Data - CO2'!$B$5:$AP$53,MATCH(Kulturmodeller!$D721,'Data - CO2'!$A$5:$A$53,0),BB$20)*L721*$B718)</f>
        <v/>
      </c>
      <c r="BC721" t="str" cm="1">
        <f t="array" ref="BC721">IF($D721="","",INDEX('Data - CO2'!$B$5:$AP$53,MATCH(Kulturmodeller!$D721,'Data - CO2'!$A$5:$A$53,0),BC$20)*M721*$B718)</f>
        <v/>
      </c>
      <c r="BD721" t="str" cm="1">
        <f t="array" ref="BD721">IF($D721="","",INDEX('Data - CO2'!$B$5:$AP$53,MATCH(Kulturmodeller!$D721,'Data - CO2'!$A$5:$A$53,0),BD$20)*N721*$B718)</f>
        <v/>
      </c>
      <c r="BE721" t="str" cm="1">
        <f t="array" ref="BE721">IF($D721="","",INDEX('Data - CO2'!$B$5:$AP$53,MATCH(Kulturmodeller!$D721,'Data - CO2'!$A$5:$A$53,0),BE$20)*O721*$B718)</f>
        <v/>
      </c>
      <c r="BF721" t="str" cm="1">
        <f t="array" ref="BF721">IF($D721="","",INDEX('Data - CO2'!$B$5:$AP$53,MATCH(Kulturmodeller!$D721,'Data - CO2'!$A$5:$A$53,0),BF$20)*P721*$B718)</f>
        <v/>
      </c>
      <c r="BG721" t="str" cm="1">
        <f t="array" ref="BG721">IF($D721="","",INDEX('Data - CO2'!$B$5:$AP$53,MATCH(Kulturmodeller!$D721,'Data - CO2'!$A$5:$A$53,0),BG$20)*Q721*$B718)</f>
        <v/>
      </c>
      <c r="BH721" t="str" cm="1">
        <f t="array" ref="BH721">IF($D721="","",INDEX('Data - CO2'!$B$5:$AP$53,MATCH(Kulturmodeller!$D721,'Data - CO2'!$A$5:$A$53,0),BH$20)*R721*$B718)</f>
        <v/>
      </c>
      <c r="BI721" t="str" cm="1">
        <f t="array" ref="BI721">IF($D721="","",INDEX('Data - CO2'!$B$5:$AP$53,MATCH(Kulturmodeller!$D721,'Data - CO2'!$A$5:$A$53,0),BI$20)*S721*$B718)</f>
        <v/>
      </c>
      <c r="BJ721" t="str" cm="1">
        <f t="array" ref="BJ721">IF($D721="","",INDEX('Data - CO2'!$B$5:$AP$53,MATCH(Kulturmodeller!$D721,'Data - CO2'!$A$5:$A$53,0),BJ$20)*T721*$B718)</f>
        <v/>
      </c>
      <c r="BK721" t="str" cm="1">
        <f t="array" ref="BK721">IF($D721="","",INDEX('Data - CO2'!$B$5:$AP$53,MATCH(Kulturmodeller!$D721,'Data - CO2'!$A$5:$A$53,0),BK$20)*U721*$B718)</f>
        <v/>
      </c>
      <c r="BL721" t="str" cm="1">
        <f t="array" ref="BL721">IF($D721="","",INDEX('Data - CO2'!$B$5:$AP$53,MATCH(Kulturmodeller!$D721,'Data - CO2'!$A$5:$A$53,0),BL$20)*V721*$B718)</f>
        <v/>
      </c>
      <c r="BM721" t="str" cm="1">
        <f t="array" ref="BM721">IF($D721="","",INDEX('Data - CO2'!$B$5:$AP$53,MATCH(Kulturmodeller!$D721,'Data - CO2'!$A$5:$A$53,0),BM$20)*W721*$B718)</f>
        <v/>
      </c>
      <c r="BN721" t="str" cm="1">
        <f t="array" ref="BN721">IF($D721="","",INDEX('Data - CO2'!$B$5:$AP$53,MATCH(Kulturmodeller!$D721,'Data - CO2'!$A$5:$A$53,0),BN$20)*X721*$B718)</f>
        <v/>
      </c>
      <c r="BO721" t="str" cm="1">
        <f t="array" ref="BO721">IF($D721="","",INDEX('Data - CO2'!$B$5:$AP$53,MATCH(Kulturmodeller!$D721,'Data - CO2'!$A$5:$A$53,0),BO$20)*Y721*$B718)</f>
        <v/>
      </c>
      <c r="BP721" t="str" cm="1">
        <f t="array" ref="BP721">IF($D721="","",INDEX('Data - CO2'!$B$5:$AP$53,MATCH(Kulturmodeller!$D721,'Data - CO2'!$A$5:$A$53,0),BP$20)*Z721*$B718)</f>
        <v/>
      </c>
      <c r="BQ721" t="str" cm="1">
        <f t="array" ref="BQ721">IF($D721="","",INDEX('Data - CO2'!$B$5:$AP$53,MATCH(Kulturmodeller!$D721,'Data - CO2'!$A$5:$A$53,0),BQ$20)*AA721*$B718)</f>
        <v/>
      </c>
      <c r="BR721" t="str" cm="1">
        <f t="array" ref="BR721">IF($D721="","",INDEX('Data - CO2'!$B$5:$AP$53,MATCH(Kulturmodeller!$D721,'Data - CO2'!$A$5:$A$53,0),BR$20)*AB721*$B718)</f>
        <v/>
      </c>
      <c r="BS721" t="str" cm="1">
        <f t="array" ref="BS721">IF($D721="","",INDEX('Data - CO2'!$B$5:$AP$53,MATCH(Kulturmodeller!$D721,'Data - CO2'!$A$5:$A$53,0),BS$20)*AC721*$B718)</f>
        <v/>
      </c>
      <c r="BT721" t="str" cm="1">
        <f t="array" ref="BT721">IF($D721="","",INDEX('Data - CO2'!$B$5:$AP$53,MATCH(Kulturmodeller!$D721,'Data - CO2'!$A$5:$A$53,0),BT$20)*AD721*$B718)</f>
        <v/>
      </c>
      <c r="BU721" t="str" cm="1">
        <f t="array" ref="BU721">IF($D721="","",INDEX('Data - CO2'!$B$5:$AP$53,MATCH(Kulturmodeller!$D721,'Data - CO2'!$A$5:$A$53,0),BU$20)*AE721*$B718)</f>
        <v/>
      </c>
      <c r="BV721" t="str" cm="1">
        <f t="array" ref="BV721">IF($D721="","",INDEX('Data - CO2'!$B$5:$AP$53,MATCH(Kulturmodeller!$D721,'Data - CO2'!$A$5:$A$53,0),BV$20)*AF721*$B718)</f>
        <v/>
      </c>
      <c r="BW721" t="str" cm="1">
        <f t="array" ref="BW721">IF($D721="","",INDEX('Data - CO2'!$B$5:$AP$53,MATCH(Kulturmodeller!$D721,'Data - CO2'!$A$5:$A$53,0),BW$20)*AG721*$B718)</f>
        <v/>
      </c>
      <c r="BX721" t="str" cm="1">
        <f t="array" ref="BX721">IF($D721="","",INDEX('Data - CO2'!$B$5:$AP$53,MATCH(Kulturmodeller!$D721,'Data - CO2'!$A$5:$A$53,0),BX$20)*AH721*$B718)</f>
        <v/>
      </c>
      <c r="BY721" t="str" cm="1">
        <f t="array" ref="BY721">IF($D721="","",INDEX('Data - CO2'!$B$5:$AP$53,MATCH(Kulturmodeller!$D721,'Data - CO2'!$A$5:$A$53,0),BY$20)*AI721*$B718)</f>
        <v/>
      </c>
      <c r="BZ721" t="str" cm="1">
        <f t="array" ref="BZ721">IF($D721="","",INDEX('Data - CO2'!$B$5:$AP$53,MATCH(Kulturmodeller!$D721,'Data - CO2'!$A$5:$A$53,0),BZ$20)*AJ721*$B718)</f>
        <v/>
      </c>
      <c r="CA721" t="str" cm="1">
        <f t="array" ref="CA721">IF($D721="","",INDEX('Data - CO2'!$B$5:$AP$53,MATCH(Kulturmodeller!$D721,'Data - CO2'!$A$5:$A$53,0),CA$20)*AK721*$B718)</f>
        <v/>
      </c>
      <c r="CB721" t="str" cm="1">
        <f t="array" ref="CB721">IF($D721="","",INDEX('Data - CO2'!$B$5:$AP$53,MATCH(Kulturmodeller!$D721,'Data - CO2'!$A$5:$A$53,0),CB$20)*AL721*$B718)</f>
        <v/>
      </c>
      <c r="CC721" t="str" cm="1">
        <f t="array" ref="CC721">IF($D721="","",INDEX('Data - CO2'!$B$5:$AP$53,MATCH(Kulturmodeller!$D721,'Data - CO2'!$A$5:$A$53,0),CC$20)*AM721*$B718)</f>
        <v/>
      </c>
      <c r="CD721" t="str" cm="1">
        <f t="array" ref="CD721">IF($D721="","",INDEX('Data - CO2'!$B$5:$AP$53,MATCH(Kulturmodeller!$D721,'Data - CO2'!$A$5:$A$53,0),CD$20)*AN721*$B718)</f>
        <v/>
      </c>
      <c r="CE721" t="str" cm="1">
        <f t="array" ref="CE721">IF($D721="","",INDEX('Data - CO2'!$B$5:$AP$53,MATCH(Kulturmodeller!$D721,'Data - CO2'!$A$5:$A$53,0),CE$20)*AO721*$B718)</f>
        <v/>
      </c>
      <c r="CF721" t="str" cm="1">
        <f t="array" ref="CF721">IF($D721="","",INDEX('Data - CO2'!$B$5:$AP$53,MATCH(Kulturmodeller!$D721,'Data - CO2'!$A$5:$A$53,0),CF$20)*AP721*$B718)</f>
        <v/>
      </c>
      <c r="CG721" t="str" cm="1">
        <f t="array" ref="CG721">IF($D721="","",INDEX('Data - CO2'!$B$5:$AP$53,MATCH(Kulturmodeller!$D721,'Data - CO2'!$A$5:$A$53,0),CG$20)*AQ721*$B718)</f>
        <v/>
      </c>
      <c r="CH721" t="str" cm="1">
        <f t="array" ref="CH721">IF($D721="","",INDEX('Data - CO2'!$B$5:$AP$53,MATCH(Kulturmodeller!$D721,'Data - CO2'!$A$5:$A$53,0),CH$20)*AR721*$B718)</f>
        <v/>
      </c>
      <c r="CI721" s="11" t="str" cm="1">
        <f t="array" ref="CI721">IF($D721="","",INDEX('Data - CO2'!$B$5:$AP$53,MATCH(Kulturmodeller!$D721,'Data - CO2'!$A$5:$A$53,0),CI$20)*AS721*$B718)</f>
        <v/>
      </c>
    </row>
    <row r="722" spans="1:87" x14ac:dyDescent="0.3">
      <c r="A722" s="33" t="s">
        <v>84</v>
      </c>
      <c r="B722" s="33"/>
      <c r="C722" s="124">
        <f>'Katalog over Kulturmodeller '!F235</f>
        <v>0</v>
      </c>
      <c r="D722" s="125"/>
      <c r="E722" s="151">
        <f>'Katalog over Kulturmodeller '!W235</f>
        <v>0</v>
      </c>
      <c r="F722" s="40">
        <f>E722+((E724-F724)+(E725-F725))*(E722/SUM(E719:E723))</f>
        <v>0</v>
      </c>
      <c r="G722" s="40">
        <f t="shared" ref="G722" si="12144">F722+((F724-G724)+(F725-G725))*(F722/SUM(F719:F723))</f>
        <v>0</v>
      </c>
      <c r="H722" s="40">
        <f t="shared" ref="H722" si="12145">G722+((G724-H724)+(G725-H725))*(G722/SUM(G719:G723))</f>
        <v>0</v>
      </c>
      <c r="I722" s="40">
        <f t="shared" ref="I722" si="12146">H722+((H724-I724)+(H725-I725))*(H722/SUM(H719:H723))</f>
        <v>0</v>
      </c>
      <c r="J722" s="40">
        <f t="shared" ref="J722" si="12147">I722+((I724-J724)+(I725-J725))*(I722/SUM(I719:I723))</f>
        <v>0</v>
      </c>
      <c r="K722" s="40">
        <f t="shared" ref="K722" si="12148">J722+((J724-K724)+(J725-K725))*(J722/SUM(J719:J723))</f>
        <v>0</v>
      </c>
      <c r="L722" s="40">
        <f t="shared" ref="L722" si="12149">K722+((K724-L724)+(K725-L725))*(K722/SUM(K719:K723))</f>
        <v>0</v>
      </c>
      <c r="M722" s="40">
        <f t="shared" ref="M722" si="12150">L722+((L724-M724)+(L725-M725))*(L722/SUM(L719:L723))</f>
        <v>0</v>
      </c>
      <c r="N722" s="40">
        <f t="shared" ref="N722" si="12151">M722+((M724-N724)+(M725-N725))*(M722/SUM(M719:M723))</f>
        <v>0</v>
      </c>
      <c r="O722" s="40">
        <f t="shared" ref="O722" si="12152">N722+((N724-O724)+(N725-O725))*(N722/SUM(N719:N723))</f>
        <v>0</v>
      </c>
      <c r="P722" s="40">
        <f t="shared" ref="P722" si="12153">O722+((O724-P724)+(O725-P725))*(O722/SUM(O719:O723))</f>
        <v>0</v>
      </c>
      <c r="Q722" s="40">
        <f t="shared" ref="Q722" si="12154">P722+((P724-Q724)+(P725-Q725))*(P722/SUM(P719:P723))</f>
        <v>0</v>
      </c>
      <c r="R722" s="40">
        <f t="shared" ref="R722" si="12155">Q722+((Q724-R724)+(Q725-R725))*(Q722/SUM(Q719:Q723))</f>
        <v>0</v>
      </c>
      <c r="S722" s="40">
        <f t="shared" ref="S722" si="12156">R722+((R724-S724)+(R725-S725))*(R722/SUM(R719:R723))</f>
        <v>0</v>
      </c>
      <c r="T722" s="40">
        <f t="shared" ref="T722" si="12157">S722+((S724-T724)+(S725-T725))*(S722/SUM(S719:S723))</f>
        <v>0</v>
      </c>
      <c r="U722" s="40">
        <f t="shared" ref="U722" si="12158">T722+((T724-U724)+(T725-U725))*(T722/SUM(T719:T723))</f>
        <v>0</v>
      </c>
      <c r="V722" s="40">
        <f t="shared" ref="V722" si="12159">U722+((U724-V724)+(U725-V725))*(U722/SUM(U719:U723))</f>
        <v>0</v>
      </c>
      <c r="W722" s="40">
        <f t="shared" ref="W722" si="12160">V722+((V724-W724)+(V725-W725))*(V722/SUM(V719:V723))</f>
        <v>0</v>
      </c>
      <c r="X722" s="40">
        <f t="shared" ref="X722" si="12161">W722+((W724-X724)+(W725-X725))*(W722/SUM(W719:W723))</f>
        <v>0</v>
      </c>
      <c r="Y722" s="40">
        <f t="shared" ref="Y722" si="12162">X722+((X724-Y724)+(X725-Y725))*(X722/SUM(X719:X723))</f>
        <v>0</v>
      </c>
      <c r="Z722" s="40">
        <f t="shared" ref="Z722" si="12163">Y722+((Y724-Z724)+(Y725-Z725))*(Y722/SUM(Y719:Y723))</f>
        <v>0</v>
      </c>
      <c r="AA722" s="40">
        <f t="shared" ref="AA722" si="12164">Z722+((Z724-AA724)+(Z725-AA725))*(Z722/SUM(Z719:Z723))</f>
        <v>0</v>
      </c>
      <c r="AB722" s="40">
        <f t="shared" ref="AB722" si="12165">AA722+((AA724-AB724)+(AA725-AB725))*(AA722/SUM(AA719:AA723))</f>
        <v>0</v>
      </c>
      <c r="AC722" s="40">
        <f t="shared" ref="AC722" si="12166">AB722+((AB724-AC724)+(AB725-AC725))*(AB722/SUM(AB719:AB723))</f>
        <v>0</v>
      </c>
      <c r="AD722" s="40">
        <f t="shared" ref="AD722" si="12167">AC722+((AC724-AD724)+(AC725-AD725))*(AC722/SUM(AC719:AC723))</f>
        <v>0</v>
      </c>
      <c r="AE722" s="40">
        <f t="shared" ref="AE722" si="12168">AD722+((AD724-AE724)+(AD725-AE725))*(AD722/SUM(AD719:AD723))</f>
        <v>0</v>
      </c>
      <c r="AF722" s="40">
        <f t="shared" ref="AF722" si="12169">AE722+((AE724-AF724)+(AE725-AF725))*(AE722/SUM(AE719:AE723))</f>
        <v>0</v>
      </c>
      <c r="AG722" s="40">
        <f t="shared" ref="AG722" si="12170">AF722+((AF724-AG724)+(AF725-AG725))*(AF722/SUM(AF719:AF723))</f>
        <v>0</v>
      </c>
      <c r="AH722" s="40">
        <f t="shared" ref="AH722" si="12171">AG722+((AG724-AH724)+(AG725-AH725))*(AG722/SUM(AG719:AG723))</f>
        <v>0</v>
      </c>
      <c r="AI722" s="40">
        <f t="shared" ref="AI722" si="12172">AH722+((AH724-AI724)+(AH725-AI725))*(AH722/SUM(AH719:AH723))</f>
        <v>0</v>
      </c>
      <c r="AJ722" s="40">
        <f t="shared" ref="AJ722" si="12173">AI722+((AI724-AJ724)+(AI725-AJ725))*(AI722/SUM(AI719:AI723))</f>
        <v>0</v>
      </c>
      <c r="AK722" s="40">
        <f t="shared" ref="AK722" si="12174">AJ722+((AJ724-AK724)+(AJ725-AK725))*(AJ722/SUM(AJ719:AJ723))</f>
        <v>0</v>
      </c>
      <c r="AL722" s="40">
        <f t="shared" ref="AL722" si="12175">AK722+((AK724-AL724)+(AK725-AL725))*(AK722/SUM(AK719:AK723))</f>
        <v>0</v>
      </c>
      <c r="AM722" s="40">
        <f t="shared" ref="AM722" si="12176">AL722+((AL724-AM724)+(AL725-AM725))*(AL722/SUM(AL719:AL723))</f>
        <v>0</v>
      </c>
      <c r="AN722" s="40">
        <f t="shared" ref="AN722" si="12177">AM722+((AM724-AN724)+(AM725-AN725))*(AM722/SUM(AM719:AM723))</f>
        <v>0</v>
      </c>
      <c r="AO722" s="40">
        <f t="shared" ref="AO722" si="12178">AN722+((AN724-AO724)+(AN725-AO725))*(AN722/SUM(AN719:AN723))</f>
        <v>0</v>
      </c>
      <c r="AP722" s="40">
        <f t="shared" ref="AP722" si="12179">AO722+((AO724-AP724)+(AO725-AP725))*(AO722/SUM(AO719:AO723))</f>
        <v>0</v>
      </c>
      <c r="AQ722" s="40">
        <f t="shared" ref="AQ722" si="12180">AP722+((AP724-AQ724)+(AP725-AQ725))*(AP722/SUM(AP719:AP723))</f>
        <v>0</v>
      </c>
      <c r="AR722" s="40">
        <f t="shared" ref="AR722" si="12181">AQ722+((AQ724-AR724)+(AQ725-AR725))*(AQ722/SUM(AQ719:AQ723))</f>
        <v>0</v>
      </c>
      <c r="AS722" s="41">
        <f t="shared" ref="AS722" si="12182">AR722+((AR724-AS724)+(AR725-AS725))*(AR722/SUM(AR719:AR723))</f>
        <v>0</v>
      </c>
      <c r="AU722" s="10" t="str" cm="1">
        <f t="array" ref="AU722">IF($D722="","",INDEX('Data - CO2'!$B$5:$AP$53,MATCH(Kulturmodeller!$D722,'Data - CO2'!$A$5:$A$53,0),AU$20)*E722)</f>
        <v/>
      </c>
      <c r="AV722" t="str" cm="1">
        <f t="array" ref="AV722">IF($D722="","",INDEX('Data - CO2'!$B$5:$AP$53,MATCH(Kulturmodeller!$D722,'Data - CO2'!$A$5:$A$53,0),AV$20)*F722)</f>
        <v/>
      </c>
      <c r="AW722" t="str" cm="1">
        <f t="array" ref="AW722">IF($D722="","",INDEX('Data - CO2'!$B$5:$AP$53,MATCH(Kulturmodeller!$D722,'Data - CO2'!$A$5:$A$53,0),AW$20)*G722)</f>
        <v/>
      </c>
      <c r="AX722" t="str" cm="1">
        <f t="array" ref="AX722">IF($D722="","",INDEX('Data - CO2'!$B$5:$AP$53,MATCH(Kulturmodeller!$D722,'Data - CO2'!$A$5:$A$53,0),AX$20)*H722)</f>
        <v/>
      </c>
      <c r="AY722" t="str" cm="1">
        <f t="array" ref="AY722">IF($D722="","",INDEX('Data - CO2'!$B$5:$AP$53,MATCH(Kulturmodeller!$D722,'Data - CO2'!$A$5:$A$53,0),AY$20)*I722)</f>
        <v/>
      </c>
      <c r="AZ722" t="str" cm="1">
        <f t="array" ref="AZ722">IF($D722="","",INDEX('Data - CO2'!$B$5:$AP$53,MATCH(Kulturmodeller!$D722,'Data - CO2'!$A$5:$A$53,0),AZ$20)*J722*$B718)</f>
        <v/>
      </c>
      <c r="BA722" t="str" cm="1">
        <f t="array" ref="BA722">IF($D722="","",INDEX('Data - CO2'!$B$5:$AP$53,MATCH(Kulturmodeller!$D722,'Data - CO2'!$A$5:$A$53,0),BA$20)*K722*$B718)</f>
        <v/>
      </c>
      <c r="BB722" t="str" cm="1">
        <f t="array" ref="BB722">IF($D722="","",INDEX('Data - CO2'!$B$5:$AP$53,MATCH(Kulturmodeller!$D722,'Data - CO2'!$A$5:$A$53,0),BB$20)*L722*$B718)</f>
        <v/>
      </c>
      <c r="BC722" t="str" cm="1">
        <f t="array" ref="BC722">IF($D722="","",INDEX('Data - CO2'!$B$5:$AP$53,MATCH(Kulturmodeller!$D722,'Data - CO2'!$A$5:$A$53,0),BC$20)*M722*$B718)</f>
        <v/>
      </c>
      <c r="BD722" t="str" cm="1">
        <f t="array" ref="BD722">IF($D722="","",INDEX('Data - CO2'!$B$5:$AP$53,MATCH(Kulturmodeller!$D722,'Data - CO2'!$A$5:$A$53,0),BD$20)*N722*$B718)</f>
        <v/>
      </c>
      <c r="BE722" t="str" cm="1">
        <f t="array" ref="BE722">IF($D722="","",INDEX('Data - CO2'!$B$5:$AP$53,MATCH(Kulturmodeller!$D722,'Data - CO2'!$A$5:$A$53,0),BE$20)*O722*$B718)</f>
        <v/>
      </c>
      <c r="BF722" t="str" cm="1">
        <f t="array" ref="BF722">IF($D722="","",INDEX('Data - CO2'!$B$5:$AP$53,MATCH(Kulturmodeller!$D722,'Data - CO2'!$A$5:$A$53,0),BF$20)*P722*$B718)</f>
        <v/>
      </c>
      <c r="BG722" t="str" cm="1">
        <f t="array" ref="BG722">IF($D722="","",INDEX('Data - CO2'!$B$5:$AP$53,MATCH(Kulturmodeller!$D722,'Data - CO2'!$A$5:$A$53,0),BG$20)*Q722*$B718)</f>
        <v/>
      </c>
      <c r="BH722" t="str" cm="1">
        <f t="array" ref="BH722">IF($D722="","",INDEX('Data - CO2'!$B$5:$AP$53,MATCH(Kulturmodeller!$D722,'Data - CO2'!$A$5:$A$53,0),BH$20)*R722*$B718)</f>
        <v/>
      </c>
      <c r="BI722" t="str" cm="1">
        <f t="array" ref="BI722">IF($D722="","",INDEX('Data - CO2'!$B$5:$AP$53,MATCH(Kulturmodeller!$D722,'Data - CO2'!$A$5:$A$53,0),BI$20)*S722*$B718)</f>
        <v/>
      </c>
      <c r="BJ722" t="str" cm="1">
        <f t="array" ref="BJ722">IF($D722="","",INDEX('Data - CO2'!$B$5:$AP$53,MATCH(Kulturmodeller!$D722,'Data - CO2'!$A$5:$A$53,0),BJ$20)*T722*$B718)</f>
        <v/>
      </c>
      <c r="BK722" t="str" cm="1">
        <f t="array" ref="BK722">IF($D722="","",INDEX('Data - CO2'!$B$5:$AP$53,MATCH(Kulturmodeller!$D722,'Data - CO2'!$A$5:$A$53,0),BK$20)*U722*$B718)</f>
        <v/>
      </c>
      <c r="BL722" t="str" cm="1">
        <f t="array" ref="BL722">IF($D722="","",INDEX('Data - CO2'!$B$5:$AP$53,MATCH(Kulturmodeller!$D722,'Data - CO2'!$A$5:$A$53,0),BL$20)*V722*$B718)</f>
        <v/>
      </c>
      <c r="BM722" t="str" cm="1">
        <f t="array" ref="BM722">IF($D722="","",INDEX('Data - CO2'!$B$5:$AP$53,MATCH(Kulturmodeller!$D722,'Data - CO2'!$A$5:$A$53,0),BM$20)*W722*$B718)</f>
        <v/>
      </c>
      <c r="BN722" t="str" cm="1">
        <f t="array" ref="BN722">IF($D722="","",INDEX('Data - CO2'!$B$5:$AP$53,MATCH(Kulturmodeller!$D722,'Data - CO2'!$A$5:$A$53,0),BN$20)*X722*$B718)</f>
        <v/>
      </c>
      <c r="BO722" t="str" cm="1">
        <f t="array" ref="BO722">IF($D722="","",INDEX('Data - CO2'!$B$5:$AP$53,MATCH(Kulturmodeller!$D722,'Data - CO2'!$A$5:$A$53,0),BO$20)*Y722*$B718)</f>
        <v/>
      </c>
      <c r="BP722" t="str" cm="1">
        <f t="array" ref="BP722">IF($D722="","",INDEX('Data - CO2'!$B$5:$AP$53,MATCH(Kulturmodeller!$D722,'Data - CO2'!$A$5:$A$53,0),BP$20)*Z722*$B718)</f>
        <v/>
      </c>
      <c r="BQ722" t="str" cm="1">
        <f t="array" ref="BQ722">IF($D722="","",INDEX('Data - CO2'!$B$5:$AP$53,MATCH(Kulturmodeller!$D722,'Data - CO2'!$A$5:$A$53,0),BQ$20)*AA722*$B718)</f>
        <v/>
      </c>
      <c r="BR722" t="str" cm="1">
        <f t="array" ref="BR722">IF($D722="","",INDEX('Data - CO2'!$B$5:$AP$53,MATCH(Kulturmodeller!$D722,'Data - CO2'!$A$5:$A$53,0),BR$20)*AB722*$B718)</f>
        <v/>
      </c>
      <c r="BS722" t="str" cm="1">
        <f t="array" ref="BS722">IF($D722="","",INDEX('Data - CO2'!$B$5:$AP$53,MATCH(Kulturmodeller!$D722,'Data - CO2'!$A$5:$A$53,0),BS$20)*AC722*$B718)</f>
        <v/>
      </c>
      <c r="BT722" t="str" cm="1">
        <f t="array" ref="BT722">IF($D722="","",INDEX('Data - CO2'!$B$5:$AP$53,MATCH(Kulturmodeller!$D722,'Data - CO2'!$A$5:$A$53,0),BT$20)*AD722*$B718)</f>
        <v/>
      </c>
      <c r="BU722" t="str" cm="1">
        <f t="array" ref="BU722">IF($D722="","",INDEX('Data - CO2'!$B$5:$AP$53,MATCH(Kulturmodeller!$D722,'Data - CO2'!$A$5:$A$53,0),BU$20)*AE722*$B718)</f>
        <v/>
      </c>
      <c r="BV722" t="str" cm="1">
        <f t="array" ref="BV722">IF($D722="","",INDEX('Data - CO2'!$B$5:$AP$53,MATCH(Kulturmodeller!$D722,'Data - CO2'!$A$5:$A$53,0),BV$20)*AF722*$B718)</f>
        <v/>
      </c>
      <c r="BW722" t="str" cm="1">
        <f t="array" ref="BW722">IF($D722="","",INDEX('Data - CO2'!$B$5:$AP$53,MATCH(Kulturmodeller!$D722,'Data - CO2'!$A$5:$A$53,0),BW$20)*AG722*$B718)</f>
        <v/>
      </c>
      <c r="BX722" t="str" cm="1">
        <f t="array" ref="BX722">IF($D722="","",INDEX('Data - CO2'!$B$5:$AP$53,MATCH(Kulturmodeller!$D722,'Data - CO2'!$A$5:$A$53,0),BX$20)*AH722*$B718)</f>
        <v/>
      </c>
      <c r="BY722" t="str" cm="1">
        <f t="array" ref="BY722">IF($D722="","",INDEX('Data - CO2'!$B$5:$AP$53,MATCH(Kulturmodeller!$D722,'Data - CO2'!$A$5:$A$53,0),BY$20)*AI722*$B718)</f>
        <v/>
      </c>
      <c r="BZ722" t="str" cm="1">
        <f t="array" ref="BZ722">IF($D722="","",INDEX('Data - CO2'!$B$5:$AP$53,MATCH(Kulturmodeller!$D722,'Data - CO2'!$A$5:$A$53,0),BZ$20)*AJ722*$B718)</f>
        <v/>
      </c>
      <c r="CA722" t="str" cm="1">
        <f t="array" ref="CA722">IF($D722="","",INDEX('Data - CO2'!$B$5:$AP$53,MATCH(Kulturmodeller!$D722,'Data - CO2'!$A$5:$A$53,0),CA$20)*AK722*$B718)</f>
        <v/>
      </c>
      <c r="CB722" t="str" cm="1">
        <f t="array" ref="CB722">IF($D722="","",INDEX('Data - CO2'!$B$5:$AP$53,MATCH(Kulturmodeller!$D722,'Data - CO2'!$A$5:$A$53,0),CB$20)*AL722*$B718)</f>
        <v/>
      </c>
      <c r="CC722" t="str" cm="1">
        <f t="array" ref="CC722">IF($D722="","",INDEX('Data - CO2'!$B$5:$AP$53,MATCH(Kulturmodeller!$D722,'Data - CO2'!$A$5:$A$53,0),CC$20)*AM722*$B718)</f>
        <v/>
      </c>
      <c r="CD722" t="str" cm="1">
        <f t="array" ref="CD722">IF($D722="","",INDEX('Data - CO2'!$B$5:$AP$53,MATCH(Kulturmodeller!$D722,'Data - CO2'!$A$5:$A$53,0),CD$20)*AN722*$B718)</f>
        <v/>
      </c>
      <c r="CE722" t="str" cm="1">
        <f t="array" ref="CE722">IF($D722="","",INDEX('Data - CO2'!$B$5:$AP$53,MATCH(Kulturmodeller!$D722,'Data - CO2'!$A$5:$A$53,0),CE$20)*AO722*$B718)</f>
        <v/>
      </c>
      <c r="CF722" t="str" cm="1">
        <f t="array" ref="CF722">IF($D722="","",INDEX('Data - CO2'!$B$5:$AP$53,MATCH(Kulturmodeller!$D722,'Data - CO2'!$A$5:$A$53,0),CF$20)*AP722*$B718)</f>
        <v/>
      </c>
      <c r="CG722" t="str" cm="1">
        <f t="array" ref="CG722">IF($D722="","",INDEX('Data - CO2'!$B$5:$AP$53,MATCH(Kulturmodeller!$D722,'Data - CO2'!$A$5:$A$53,0),CG$20)*AQ722*$B718)</f>
        <v/>
      </c>
      <c r="CH722" t="str" cm="1">
        <f t="array" ref="CH722">IF($D722="","",INDEX('Data - CO2'!$B$5:$AP$53,MATCH(Kulturmodeller!$D722,'Data - CO2'!$A$5:$A$53,0),CH$20)*AR722*$B718)</f>
        <v/>
      </c>
      <c r="CI722" s="11" t="str" cm="1">
        <f t="array" ref="CI722">IF($D722="","",INDEX('Data - CO2'!$B$5:$AP$53,MATCH(Kulturmodeller!$D722,'Data - CO2'!$A$5:$A$53,0),CI$20)*AS722*$B718)</f>
        <v/>
      </c>
    </row>
    <row r="723" spans="1:87" x14ac:dyDescent="0.3">
      <c r="A723" s="42" t="s">
        <v>85</v>
      </c>
      <c r="B723" s="42"/>
      <c r="C723" s="124">
        <f>'Katalog over Kulturmodeller '!F236</f>
        <v>0</v>
      </c>
      <c r="D723" s="129"/>
      <c r="E723" s="140">
        <f>'Katalog over Kulturmodeller '!W236</f>
        <v>0</v>
      </c>
      <c r="F723" s="46">
        <f>E723+((E724-F724)+(E725-F725))*(E723/SUM(E719:E723))</f>
        <v>0</v>
      </c>
      <c r="G723" s="46">
        <f t="shared" ref="G723" si="12183">F723+((F724-G724)+(F725-G725))*(F723/SUM(F719:F723))</f>
        <v>0</v>
      </c>
      <c r="H723" s="46">
        <f t="shared" ref="H723" si="12184">G723+((G724-H724)+(G725-H725))*(G723/SUM(G719:G723))</f>
        <v>0</v>
      </c>
      <c r="I723" s="46">
        <f t="shared" ref="I723" si="12185">H723+((H724-I724)+(H725-I725))*(H723/SUM(H719:H723))</f>
        <v>0</v>
      </c>
      <c r="J723" s="46">
        <f t="shared" ref="J723" si="12186">I723+((I724-J724)+(I725-J725))*(I723/SUM(I719:I723))</f>
        <v>0</v>
      </c>
      <c r="K723" s="46">
        <f t="shared" ref="K723" si="12187">J723+((J724-K724)+(J725-K725))*(J723/SUM(J719:J723))</f>
        <v>0</v>
      </c>
      <c r="L723" s="46">
        <f t="shared" ref="L723" si="12188">K723+((K724-L724)+(K725-L725))*(K723/SUM(K719:K723))</f>
        <v>0</v>
      </c>
      <c r="M723" s="46">
        <f t="shared" ref="M723" si="12189">L723+((L724-M724)+(L725-M725))*(L723/SUM(L719:L723))</f>
        <v>0</v>
      </c>
      <c r="N723" s="46">
        <f t="shared" ref="N723" si="12190">M723+((M724-N724)+(M725-N725))*(M723/SUM(M719:M723))</f>
        <v>0</v>
      </c>
      <c r="O723" s="46">
        <f t="shared" ref="O723" si="12191">N723+((N724-O724)+(N725-O725))*(N723/SUM(N719:N723))</f>
        <v>0</v>
      </c>
      <c r="P723" s="46">
        <f t="shared" ref="P723" si="12192">O723+((O724-P724)+(O725-P725))*(O723/SUM(O719:O723))</f>
        <v>0</v>
      </c>
      <c r="Q723" s="46">
        <f t="shared" ref="Q723" si="12193">P723+((P724-Q724)+(P725-Q725))*(P723/SUM(P719:P723))</f>
        <v>0</v>
      </c>
      <c r="R723" s="46">
        <f t="shared" ref="R723" si="12194">Q723+((Q724-R724)+(Q725-R725))*(Q723/SUM(Q719:Q723))</f>
        <v>0</v>
      </c>
      <c r="S723" s="46">
        <f t="shared" ref="S723" si="12195">R723+((R724-S724)+(R725-S725))*(R723/SUM(R719:R723))</f>
        <v>0</v>
      </c>
      <c r="T723" s="46">
        <f t="shared" ref="T723" si="12196">S723+((S724-T724)+(S725-T725))*(S723/SUM(S719:S723))</f>
        <v>0</v>
      </c>
      <c r="U723" s="46">
        <f t="shared" ref="U723" si="12197">T723+((T724-U724)+(T725-U725))*(T723/SUM(T719:T723))</f>
        <v>0</v>
      </c>
      <c r="V723" s="46">
        <f t="shared" ref="V723" si="12198">U723+((U724-V724)+(U725-V725))*(U723/SUM(U719:U723))</f>
        <v>0</v>
      </c>
      <c r="W723" s="46">
        <f t="shared" ref="W723" si="12199">V723+((V724-W724)+(V725-W725))*(V723/SUM(V719:V723))</f>
        <v>0</v>
      </c>
      <c r="X723" s="46">
        <f t="shared" ref="X723" si="12200">W723+((W724-X724)+(W725-X725))*(W723/SUM(W719:W723))</f>
        <v>0</v>
      </c>
      <c r="Y723" s="46">
        <f t="shared" ref="Y723" si="12201">X723+((X724-Y724)+(X725-Y725))*(X723/SUM(X719:X723))</f>
        <v>0</v>
      </c>
      <c r="Z723" s="46">
        <f t="shared" ref="Z723" si="12202">Y723+((Y724-Z724)+(Y725-Z725))*(Y723/SUM(Y719:Y723))</f>
        <v>0</v>
      </c>
      <c r="AA723" s="46">
        <f t="shared" ref="AA723" si="12203">Z723+((Z724-AA724)+(Z725-AA725))*(Z723/SUM(Z719:Z723))</f>
        <v>0</v>
      </c>
      <c r="AB723" s="46">
        <f t="shared" ref="AB723" si="12204">AA723+((AA724-AB724)+(AA725-AB725))*(AA723/SUM(AA719:AA723))</f>
        <v>0</v>
      </c>
      <c r="AC723" s="46">
        <f t="shared" ref="AC723" si="12205">AB723+((AB724-AC724)+(AB725-AC725))*(AB723/SUM(AB719:AB723))</f>
        <v>0</v>
      </c>
      <c r="AD723" s="46">
        <f t="shared" ref="AD723" si="12206">AC723+((AC724-AD724)+(AC725-AD725))*(AC723/SUM(AC719:AC723))</f>
        <v>0</v>
      </c>
      <c r="AE723" s="46">
        <f t="shared" ref="AE723" si="12207">AD723+((AD724-AE724)+(AD725-AE725))*(AD723/SUM(AD719:AD723))</f>
        <v>0</v>
      </c>
      <c r="AF723" s="46">
        <f t="shared" ref="AF723" si="12208">AE723+((AE724-AF724)+(AE725-AF725))*(AE723/SUM(AE719:AE723))</f>
        <v>0</v>
      </c>
      <c r="AG723" s="46">
        <f t="shared" ref="AG723" si="12209">AF723+((AF724-AG724)+(AF725-AG725))*(AF723/SUM(AF719:AF723))</f>
        <v>0</v>
      </c>
      <c r="AH723" s="46">
        <f t="shared" ref="AH723" si="12210">AG723+((AG724-AH724)+(AG725-AH725))*(AG723/SUM(AG719:AG723))</f>
        <v>0</v>
      </c>
      <c r="AI723" s="46">
        <f t="shared" ref="AI723" si="12211">AH723+((AH724-AI724)+(AH725-AI725))*(AH723/SUM(AH719:AH723))</f>
        <v>0</v>
      </c>
      <c r="AJ723" s="46">
        <f t="shared" ref="AJ723" si="12212">AI723+((AI724-AJ724)+(AI725-AJ725))*(AI723/SUM(AI719:AI723))</f>
        <v>0</v>
      </c>
      <c r="AK723" s="46">
        <f t="shared" ref="AK723" si="12213">AJ723+((AJ724-AK724)+(AJ725-AK725))*(AJ723/SUM(AJ719:AJ723))</f>
        <v>0</v>
      </c>
      <c r="AL723" s="46">
        <f t="shared" ref="AL723" si="12214">AK723+((AK724-AL724)+(AK725-AL725))*(AK723/SUM(AK719:AK723))</f>
        <v>0</v>
      </c>
      <c r="AM723" s="46">
        <f t="shared" ref="AM723" si="12215">AL723+((AL724-AM724)+(AL725-AM725))*(AL723/SUM(AL719:AL723))</f>
        <v>0</v>
      </c>
      <c r="AN723" s="46">
        <f t="shared" ref="AN723" si="12216">AM723+((AM724-AN724)+(AM725-AN725))*(AM723/SUM(AM719:AM723))</f>
        <v>0</v>
      </c>
      <c r="AO723" s="46">
        <f t="shared" ref="AO723" si="12217">AN723+((AN724-AO724)+(AN725-AO725))*(AN723/SUM(AN719:AN723))</f>
        <v>0</v>
      </c>
      <c r="AP723" s="46">
        <f t="shared" ref="AP723" si="12218">AO723+((AO724-AP724)+(AO725-AP725))*(AO723/SUM(AO719:AO723))</f>
        <v>0</v>
      </c>
      <c r="AQ723" s="46">
        <f t="shared" ref="AQ723" si="12219">AP723+((AP724-AQ724)+(AP725-AQ725))*(AP723/SUM(AP719:AP723))</f>
        <v>0</v>
      </c>
      <c r="AR723" s="46">
        <f t="shared" ref="AR723" si="12220">AQ723+((AQ724-AR724)+(AQ725-AR725))*(AQ723/SUM(AQ719:AQ723))</f>
        <v>0</v>
      </c>
      <c r="AS723" s="47">
        <f t="shared" ref="AS723" si="12221">AR723+((AR724-AS724)+(AR725-AS725))*(AR723/SUM(AR719:AR723))</f>
        <v>0</v>
      </c>
      <c r="AU723" s="10" t="str" cm="1">
        <f t="array" ref="AU723">IF($D723="","",INDEX('Data - CO2'!$B$5:$AP$53,MATCH(Kulturmodeller!$D723,'Data - CO2'!$A$5:$A$53,0),AU$20)*E723)</f>
        <v/>
      </c>
      <c r="AV723" t="str" cm="1">
        <f t="array" ref="AV723">IF($D723="","",INDEX('Data - CO2'!$B$5:$AP$53,MATCH(Kulturmodeller!$D723,'Data - CO2'!$A$5:$A$53,0),AV$20)*F723)</f>
        <v/>
      </c>
      <c r="AW723" t="str" cm="1">
        <f t="array" ref="AW723">IF($D723="","",INDEX('Data - CO2'!$B$5:$AP$53,MATCH(Kulturmodeller!$D723,'Data - CO2'!$A$5:$A$53,0),AW$20)*G723)</f>
        <v/>
      </c>
      <c r="AX723" t="str" cm="1">
        <f t="array" ref="AX723">IF($D723="","",INDEX('Data - CO2'!$B$5:$AP$53,MATCH(Kulturmodeller!$D723,'Data - CO2'!$A$5:$A$53,0),AX$20)*H723)</f>
        <v/>
      </c>
      <c r="AY723" t="str" cm="1">
        <f t="array" ref="AY723">IF($D723="","",INDEX('Data - CO2'!$B$5:$AP$53,MATCH(Kulturmodeller!$D723,'Data - CO2'!$A$5:$A$53,0),AY$20)*I723)</f>
        <v/>
      </c>
      <c r="AZ723" t="str" cm="1">
        <f t="array" ref="AZ723">IF($D723="","",INDEX('Data - CO2'!$B$5:$AP$53,MATCH(Kulturmodeller!$D723,'Data - CO2'!$A$5:$A$53,0),AZ$20)*J723*$B718)</f>
        <v/>
      </c>
      <c r="BA723" t="str" cm="1">
        <f t="array" ref="BA723">IF($D723="","",INDEX('Data - CO2'!$B$5:$AP$53,MATCH(Kulturmodeller!$D723,'Data - CO2'!$A$5:$A$53,0),BA$20)*K723*$B718)</f>
        <v/>
      </c>
      <c r="BB723" t="str" cm="1">
        <f t="array" ref="BB723">IF($D723="","",INDEX('Data - CO2'!$B$5:$AP$53,MATCH(Kulturmodeller!$D723,'Data - CO2'!$A$5:$A$53,0),BB$20)*L723*$B718)</f>
        <v/>
      </c>
      <c r="BC723" t="str" cm="1">
        <f t="array" ref="BC723">IF($D723="","",INDEX('Data - CO2'!$B$5:$AP$53,MATCH(Kulturmodeller!$D723,'Data - CO2'!$A$5:$A$53,0),BC$20)*M723*$B718)</f>
        <v/>
      </c>
      <c r="BD723" t="str" cm="1">
        <f t="array" ref="BD723">IF($D723="","",INDEX('Data - CO2'!$B$5:$AP$53,MATCH(Kulturmodeller!$D723,'Data - CO2'!$A$5:$A$53,0),BD$20)*N723*$B718)</f>
        <v/>
      </c>
      <c r="BE723" t="str" cm="1">
        <f t="array" ref="BE723">IF($D723="","",INDEX('Data - CO2'!$B$5:$AP$53,MATCH(Kulturmodeller!$D723,'Data - CO2'!$A$5:$A$53,0),BE$20)*O723*$B718)</f>
        <v/>
      </c>
      <c r="BF723" t="str" cm="1">
        <f t="array" ref="BF723">IF($D723="","",INDEX('Data - CO2'!$B$5:$AP$53,MATCH(Kulturmodeller!$D723,'Data - CO2'!$A$5:$A$53,0),BF$20)*P723*$B718)</f>
        <v/>
      </c>
      <c r="BG723" t="str" cm="1">
        <f t="array" ref="BG723">IF($D723="","",INDEX('Data - CO2'!$B$5:$AP$53,MATCH(Kulturmodeller!$D723,'Data - CO2'!$A$5:$A$53,0),BG$20)*Q723*$B718)</f>
        <v/>
      </c>
      <c r="BH723" t="str" cm="1">
        <f t="array" ref="BH723">IF($D723="","",INDEX('Data - CO2'!$B$5:$AP$53,MATCH(Kulturmodeller!$D723,'Data - CO2'!$A$5:$A$53,0),BH$20)*R723*$B718)</f>
        <v/>
      </c>
      <c r="BI723" t="str" cm="1">
        <f t="array" ref="BI723">IF($D723="","",INDEX('Data - CO2'!$B$5:$AP$53,MATCH(Kulturmodeller!$D723,'Data - CO2'!$A$5:$A$53,0),BI$20)*S723*$B718)</f>
        <v/>
      </c>
      <c r="BJ723" t="str" cm="1">
        <f t="array" ref="BJ723">IF($D723="","",INDEX('Data - CO2'!$B$5:$AP$53,MATCH(Kulturmodeller!$D723,'Data - CO2'!$A$5:$A$53,0),BJ$20)*T723*$B718)</f>
        <v/>
      </c>
      <c r="BK723" t="str" cm="1">
        <f t="array" ref="BK723">IF($D723="","",INDEX('Data - CO2'!$B$5:$AP$53,MATCH(Kulturmodeller!$D723,'Data - CO2'!$A$5:$A$53,0),BK$20)*U723*$B718)</f>
        <v/>
      </c>
      <c r="BL723" t="str" cm="1">
        <f t="array" ref="BL723">IF($D723="","",INDEX('Data - CO2'!$B$5:$AP$53,MATCH(Kulturmodeller!$D723,'Data - CO2'!$A$5:$A$53,0),BL$20)*V723*$B718)</f>
        <v/>
      </c>
      <c r="BM723" t="str" cm="1">
        <f t="array" ref="BM723">IF($D723="","",INDEX('Data - CO2'!$B$5:$AP$53,MATCH(Kulturmodeller!$D723,'Data - CO2'!$A$5:$A$53,0),BM$20)*W723*$B718)</f>
        <v/>
      </c>
      <c r="BN723" t="str" cm="1">
        <f t="array" ref="BN723">IF($D723="","",INDEX('Data - CO2'!$B$5:$AP$53,MATCH(Kulturmodeller!$D723,'Data - CO2'!$A$5:$A$53,0),BN$20)*X723*$B718)</f>
        <v/>
      </c>
      <c r="BO723" t="str" cm="1">
        <f t="array" ref="BO723">IF($D723="","",INDEX('Data - CO2'!$B$5:$AP$53,MATCH(Kulturmodeller!$D723,'Data - CO2'!$A$5:$A$53,0),BO$20)*Y723*$B718)</f>
        <v/>
      </c>
      <c r="BP723" t="str" cm="1">
        <f t="array" ref="BP723">IF($D723="","",INDEX('Data - CO2'!$B$5:$AP$53,MATCH(Kulturmodeller!$D723,'Data - CO2'!$A$5:$A$53,0),BP$20)*Z723*$B718)</f>
        <v/>
      </c>
      <c r="BQ723" t="str" cm="1">
        <f t="array" ref="BQ723">IF($D723="","",INDEX('Data - CO2'!$B$5:$AP$53,MATCH(Kulturmodeller!$D723,'Data - CO2'!$A$5:$A$53,0),BQ$20)*AA723*$B718)</f>
        <v/>
      </c>
      <c r="BR723" t="str" cm="1">
        <f t="array" ref="BR723">IF($D723="","",INDEX('Data - CO2'!$B$5:$AP$53,MATCH(Kulturmodeller!$D723,'Data - CO2'!$A$5:$A$53,0),BR$20)*AB723*$B718)</f>
        <v/>
      </c>
      <c r="BS723" t="str" cm="1">
        <f t="array" ref="BS723">IF($D723="","",INDEX('Data - CO2'!$B$5:$AP$53,MATCH(Kulturmodeller!$D723,'Data - CO2'!$A$5:$A$53,0),BS$20)*AC723*$B718)</f>
        <v/>
      </c>
      <c r="BT723" t="str" cm="1">
        <f t="array" ref="BT723">IF($D723="","",INDEX('Data - CO2'!$B$5:$AP$53,MATCH(Kulturmodeller!$D723,'Data - CO2'!$A$5:$A$53,0),BT$20)*AD723*$B718)</f>
        <v/>
      </c>
      <c r="BU723" t="str" cm="1">
        <f t="array" ref="BU723">IF($D723="","",INDEX('Data - CO2'!$B$5:$AP$53,MATCH(Kulturmodeller!$D723,'Data - CO2'!$A$5:$A$53,0),BU$20)*AE723*$B718)</f>
        <v/>
      </c>
      <c r="BV723" t="str" cm="1">
        <f t="array" ref="BV723">IF($D723="","",INDEX('Data - CO2'!$B$5:$AP$53,MATCH(Kulturmodeller!$D723,'Data - CO2'!$A$5:$A$53,0),BV$20)*AF723*$B718)</f>
        <v/>
      </c>
      <c r="BW723" t="str" cm="1">
        <f t="array" ref="BW723">IF($D723="","",INDEX('Data - CO2'!$B$5:$AP$53,MATCH(Kulturmodeller!$D723,'Data - CO2'!$A$5:$A$53,0),BW$20)*AG723*$B718)</f>
        <v/>
      </c>
      <c r="BX723" t="str" cm="1">
        <f t="array" ref="BX723">IF($D723="","",INDEX('Data - CO2'!$B$5:$AP$53,MATCH(Kulturmodeller!$D723,'Data - CO2'!$A$5:$A$53,0),BX$20)*AH723*$B718)</f>
        <v/>
      </c>
      <c r="BY723" t="str" cm="1">
        <f t="array" ref="BY723">IF($D723="","",INDEX('Data - CO2'!$B$5:$AP$53,MATCH(Kulturmodeller!$D723,'Data - CO2'!$A$5:$A$53,0),BY$20)*AI723*$B718)</f>
        <v/>
      </c>
      <c r="BZ723" t="str" cm="1">
        <f t="array" ref="BZ723">IF($D723="","",INDEX('Data - CO2'!$B$5:$AP$53,MATCH(Kulturmodeller!$D723,'Data - CO2'!$A$5:$A$53,0),BZ$20)*AJ723*$B718)</f>
        <v/>
      </c>
      <c r="CA723" t="str" cm="1">
        <f t="array" ref="CA723">IF($D723="","",INDEX('Data - CO2'!$B$5:$AP$53,MATCH(Kulturmodeller!$D723,'Data - CO2'!$A$5:$A$53,0),CA$20)*AK723*$B718)</f>
        <v/>
      </c>
      <c r="CB723" t="str" cm="1">
        <f t="array" ref="CB723">IF($D723="","",INDEX('Data - CO2'!$B$5:$AP$53,MATCH(Kulturmodeller!$D723,'Data - CO2'!$A$5:$A$53,0),CB$20)*AL723*$B718)</f>
        <v/>
      </c>
      <c r="CC723" t="str" cm="1">
        <f t="array" ref="CC723">IF($D723="","",INDEX('Data - CO2'!$B$5:$AP$53,MATCH(Kulturmodeller!$D723,'Data - CO2'!$A$5:$A$53,0),CC$20)*AM723*$B718)</f>
        <v/>
      </c>
      <c r="CD723" t="str" cm="1">
        <f t="array" ref="CD723">IF($D723="","",INDEX('Data - CO2'!$B$5:$AP$53,MATCH(Kulturmodeller!$D723,'Data - CO2'!$A$5:$A$53,0),CD$20)*AN723*$B718)</f>
        <v/>
      </c>
      <c r="CE723" t="str" cm="1">
        <f t="array" ref="CE723">IF($D723="","",INDEX('Data - CO2'!$B$5:$AP$53,MATCH(Kulturmodeller!$D723,'Data - CO2'!$A$5:$A$53,0),CE$20)*AO723*$B718)</f>
        <v/>
      </c>
      <c r="CF723" t="str" cm="1">
        <f t="array" ref="CF723">IF($D723="","",INDEX('Data - CO2'!$B$5:$AP$53,MATCH(Kulturmodeller!$D723,'Data - CO2'!$A$5:$A$53,0),CF$20)*AP723*$B718)</f>
        <v/>
      </c>
      <c r="CG723" t="str" cm="1">
        <f t="array" ref="CG723">IF($D723="","",INDEX('Data - CO2'!$B$5:$AP$53,MATCH(Kulturmodeller!$D723,'Data - CO2'!$A$5:$A$53,0),CG$20)*AQ723*$B718)</f>
        <v/>
      </c>
      <c r="CH723" t="str" cm="1">
        <f t="array" ref="CH723">IF($D723="","",INDEX('Data - CO2'!$B$5:$AP$53,MATCH(Kulturmodeller!$D723,'Data - CO2'!$A$5:$A$53,0),CH$20)*AR723*$B718)</f>
        <v/>
      </c>
      <c r="CI723" s="11" t="str" cm="1">
        <f t="array" ref="CI723">IF($D723="","",INDEX('Data - CO2'!$B$5:$AP$53,MATCH(Kulturmodeller!$D723,'Data - CO2'!$A$5:$A$53,0),CI$20)*AS723*$B718)</f>
        <v/>
      </c>
    </row>
    <row r="724" spans="1:87" x14ac:dyDescent="0.3">
      <c r="A724" s="49" t="s">
        <v>637</v>
      </c>
      <c r="B724" s="49"/>
      <c r="C724" s="130" t="str">
        <f>'Katalog over Kulturmodeller '!F237</f>
        <v>REL/BIR</v>
      </c>
      <c r="D724" s="131" t="s">
        <v>258</v>
      </c>
      <c r="E724" s="139">
        <f>'Katalog over Kulturmodeller '!W237</f>
        <v>0.05</v>
      </c>
      <c r="F724" s="40">
        <f>E724</f>
        <v>0.05</v>
      </c>
      <c r="G724" s="40">
        <f t="shared" ref="G724:G725" si="12222">F724</f>
        <v>0.05</v>
      </c>
      <c r="H724" s="40">
        <f>G724*2/3</f>
        <v>3.3333333333333333E-2</v>
      </c>
      <c r="I724" s="40">
        <f>H724*0.5</f>
        <v>1.6666666666666666E-2</v>
      </c>
      <c r="J724" s="40">
        <v>0</v>
      </c>
      <c r="K724" s="40">
        <f t="shared" ref="K724:K725" si="12223">J724</f>
        <v>0</v>
      </c>
      <c r="L724" s="40">
        <f t="shared" ref="L724:L725" si="12224">K724</f>
        <v>0</v>
      </c>
      <c r="M724" s="40">
        <f t="shared" ref="M724:M725" si="12225">L724</f>
        <v>0</v>
      </c>
      <c r="N724" s="40">
        <f t="shared" ref="N724:N725" si="12226">M724</f>
        <v>0</v>
      </c>
      <c r="O724" s="40">
        <f t="shared" ref="O724:O725" si="12227">N724</f>
        <v>0</v>
      </c>
      <c r="P724" s="40">
        <f t="shared" ref="P724:P725" si="12228">O724</f>
        <v>0</v>
      </c>
      <c r="Q724" s="40">
        <f t="shared" ref="Q724:Q725" si="12229">P724</f>
        <v>0</v>
      </c>
      <c r="R724" s="40">
        <f t="shared" ref="R724:R725" si="12230">Q724</f>
        <v>0</v>
      </c>
      <c r="S724" s="40">
        <f t="shared" ref="S724:S725" si="12231">R724</f>
        <v>0</v>
      </c>
      <c r="T724" s="40">
        <f t="shared" ref="T724:T725" si="12232">S724</f>
        <v>0</v>
      </c>
      <c r="U724" s="40">
        <f t="shared" ref="U724:U725" si="12233">T724</f>
        <v>0</v>
      </c>
      <c r="V724" s="40">
        <f t="shared" ref="V724:V725" si="12234">U724</f>
        <v>0</v>
      </c>
      <c r="W724" s="40">
        <f t="shared" ref="W724:W725" si="12235">V724</f>
        <v>0</v>
      </c>
      <c r="X724" s="40">
        <f t="shared" ref="X724:X725" si="12236">W724</f>
        <v>0</v>
      </c>
      <c r="Y724" s="40">
        <f t="shared" ref="Y724:Y725" si="12237">X724</f>
        <v>0</v>
      </c>
      <c r="Z724" s="40">
        <f t="shared" ref="Z724:Z725" si="12238">Y724</f>
        <v>0</v>
      </c>
      <c r="AA724" s="40">
        <f t="shared" ref="AA724:AA725" si="12239">Z724</f>
        <v>0</v>
      </c>
      <c r="AB724" s="40">
        <f t="shared" ref="AB724:AB725" si="12240">AA724</f>
        <v>0</v>
      </c>
      <c r="AC724" s="40">
        <f t="shared" ref="AC724:AC725" si="12241">AB724</f>
        <v>0</v>
      </c>
      <c r="AD724" s="40">
        <f t="shared" ref="AD724:AD725" si="12242">AC724</f>
        <v>0</v>
      </c>
      <c r="AE724" s="40">
        <f t="shared" ref="AE724:AE725" si="12243">AD724</f>
        <v>0</v>
      </c>
      <c r="AF724" s="40">
        <f t="shared" ref="AF724:AF725" si="12244">AE724</f>
        <v>0</v>
      </c>
      <c r="AG724" s="40">
        <f t="shared" ref="AG724:AG725" si="12245">AF724</f>
        <v>0</v>
      </c>
      <c r="AH724" s="40">
        <f t="shared" ref="AH724:AH725" si="12246">AG724</f>
        <v>0</v>
      </c>
      <c r="AI724" s="40">
        <f t="shared" ref="AI724:AI725" si="12247">AH724</f>
        <v>0</v>
      </c>
      <c r="AJ724" s="40">
        <f t="shared" ref="AJ724:AJ725" si="12248">AI724</f>
        <v>0</v>
      </c>
      <c r="AK724" s="40">
        <f t="shared" ref="AK724:AK725" si="12249">AJ724</f>
        <v>0</v>
      </c>
      <c r="AL724" s="40">
        <f t="shared" ref="AL724:AL725" si="12250">AK724</f>
        <v>0</v>
      </c>
      <c r="AM724" s="40">
        <f t="shared" ref="AM724:AM725" si="12251">AL724</f>
        <v>0</v>
      </c>
      <c r="AN724" s="40">
        <f t="shared" ref="AN724:AN725" si="12252">AM724</f>
        <v>0</v>
      </c>
      <c r="AO724" s="40">
        <f t="shared" ref="AO724:AO725" si="12253">AN724</f>
        <v>0</v>
      </c>
      <c r="AP724" s="40">
        <f t="shared" ref="AP724:AP725" si="12254">AO724</f>
        <v>0</v>
      </c>
      <c r="AQ724" s="40">
        <f t="shared" ref="AQ724:AQ725" si="12255">AP724</f>
        <v>0</v>
      </c>
      <c r="AR724" s="40">
        <f t="shared" ref="AR724:AR725" si="12256">AQ724</f>
        <v>0</v>
      </c>
      <c r="AS724" s="41">
        <f t="shared" ref="AS724:AS725" si="12257">AR724</f>
        <v>0</v>
      </c>
      <c r="AU724" s="10" cm="1">
        <f t="array" ref="AU724">IF($D724="","",INDEX('Data - CO2'!$B$5:$AP$53,MATCH(Kulturmodeller!$D724,'Data - CO2'!$A$5:$A$53,0),AU$20)*E724)</f>
        <v>0</v>
      </c>
      <c r="AV724" cm="1">
        <f t="array" ref="AV724">IF($D724="","",INDEX('Data - CO2'!$B$5:$AP$53,MATCH(Kulturmodeller!$D724,'Data - CO2'!$A$5:$A$53,0),AV$20)*F724)</f>
        <v>0.22967048987997632</v>
      </c>
      <c r="AW724" cm="1">
        <f t="array" ref="AW724">IF($D724="","",INDEX('Data - CO2'!$B$5:$AP$53,MATCH(Kulturmodeller!$D724,'Data - CO2'!$A$5:$A$53,0),AW$20)*G724)</f>
        <v>1.5311365991998425</v>
      </c>
      <c r="AX724" cm="1">
        <f t="array" ref="AX724">IF($D724="","",INDEX('Data - CO2'!$B$5:$AP$53,MATCH(Kulturmodeller!$D724,'Data - CO2'!$A$5:$A$53,0),AX$20)*H724)</f>
        <v>2.5518943319997365</v>
      </c>
      <c r="AY724" cm="1">
        <f t="array" ref="AY724">IF($D724="","",INDEX('Data - CO2'!$B$5:$AP$53,MATCH(Kulturmodeller!$D724,'Data - CO2'!$A$5:$A$53,0),AY$20)*I724)</f>
        <v>2.5518943319997365</v>
      </c>
      <c r="AZ724" cm="1">
        <f t="array" ref="AZ724">IF($D724="","",INDEX('Data - CO2'!$B$5:$AP$53,MATCH(Kulturmodeller!$D724,'Data - CO2'!$A$5:$A$53,0),AZ$20)*J724*$B718)</f>
        <v>0</v>
      </c>
      <c r="BA724" cm="1">
        <f t="array" ref="BA724">IF($D724="","",INDEX('Data - CO2'!$B$5:$AP$53,MATCH(Kulturmodeller!$D724,'Data - CO2'!$A$5:$A$53,0),BA$20)*K724*$B718)</f>
        <v>0</v>
      </c>
      <c r="BB724" cm="1">
        <f t="array" ref="BB724">IF($D724="","",INDEX('Data - CO2'!$B$5:$AP$53,MATCH(Kulturmodeller!$D724,'Data - CO2'!$A$5:$A$53,0),BB$20)*L724*$B718)</f>
        <v>0</v>
      </c>
      <c r="BC724" cm="1">
        <f t="array" ref="BC724">IF($D724="","",INDEX('Data - CO2'!$B$5:$AP$53,MATCH(Kulturmodeller!$D724,'Data - CO2'!$A$5:$A$53,0),BC$20)*M724*$B718)</f>
        <v>0</v>
      </c>
      <c r="BD724" cm="1">
        <f t="array" ref="BD724">IF($D724="","",INDEX('Data - CO2'!$B$5:$AP$53,MATCH(Kulturmodeller!$D724,'Data - CO2'!$A$5:$A$53,0),BD$20)*N724*$B718)</f>
        <v>0</v>
      </c>
      <c r="BE724" cm="1">
        <f t="array" ref="BE724">IF($D724="","",INDEX('Data - CO2'!$B$5:$AP$53,MATCH(Kulturmodeller!$D724,'Data - CO2'!$A$5:$A$53,0),BE$20)*O724*$B718)</f>
        <v>0</v>
      </c>
      <c r="BF724" cm="1">
        <f t="array" ref="BF724">IF($D724="","",INDEX('Data - CO2'!$B$5:$AP$53,MATCH(Kulturmodeller!$D724,'Data - CO2'!$A$5:$A$53,0),BF$20)*P724*$B718)</f>
        <v>0</v>
      </c>
      <c r="BG724" cm="1">
        <f t="array" ref="BG724">IF($D724="","",INDEX('Data - CO2'!$B$5:$AP$53,MATCH(Kulturmodeller!$D724,'Data - CO2'!$A$5:$A$53,0),BG$20)*Q724*$B718)</f>
        <v>0</v>
      </c>
      <c r="BH724" cm="1">
        <f t="array" ref="BH724">IF($D724="","",INDEX('Data - CO2'!$B$5:$AP$53,MATCH(Kulturmodeller!$D724,'Data - CO2'!$A$5:$A$53,0),BH$20)*R724*$B718)</f>
        <v>0</v>
      </c>
      <c r="BI724" cm="1">
        <f t="array" ref="BI724">IF($D724="","",INDEX('Data - CO2'!$B$5:$AP$53,MATCH(Kulturmodeller!$D724,'Data - CO2'!$A$5:$A$53,0),BI$20)*S724*$B718)</f>
        <v>0</v>
      </c>
      <c r="BJ724" cm="1">
        <f t="array" ref="BJ724">IF($D724="","",INDEX('Data - CO2'!$B$5:$AP$53,MATCH(Kulturmodeller!$D724,'Data - CO2'!$A$5:$A$53,0),BJ$20)*T724*$B718)</f>
        <v>0</v>
      </c>
      <c r="BK724" cm="1">
        <f t="array" ref="BK724">IF($D724="","",INDEX('Data - CO2'!$B$5:$AP$53,MATCH(Kulturmodeller!$D724,'Data - CO2'!$A$5:$A$53,0),BK$20)*U724*$B718)</f>
        <v>0</v>
      </c>
      <c r="BL724" cm="1">
        <f t="array" ref="BL724">IF($D724="","",INDEX('Data - CO2'!$B$5:$AP$53,MATCH(Kulturmodeller!$D724,'Data - CO2'!$A$5:$A$53,0),BL$20)*V724*$B718)</f>
        <v>0</v>
      </c>
      <c r="BM724" cm="1">
        <f t="array" ref="BM724">IF($D724="","",INDEX('Data - CO2'!$B$5:$AP$53,MATCH(Kulturmodeller!$D724,'Data - CO2'!$A$5:$A$53,0),BM$20)*W724*$B718)</f>
        <v>0</v>
      </c>
      <c r="BN724" cm="1">
        <f t="array" ref="BN724">IF($D724="","",INDEX('Data - CO2'!$B$5:$AP$53,MATCH(Kulturmodeller!$D724,'Data - CO2'!$A$5:$A$53,0),BN$20)*X724*$B718)</f>
        <v>0</v>
      </c>
      <c r="BO724" cm="1">
        <f t="array" ref="BO724">IF($D724="","",INDEX('Data - CO2'!$B$5:$AP$53,MATCH(Kulturmodeller!$D724,'Data - CO2'!$A$5:$A$53,0),BO$20)*Y724*$B718)</f>
        <v>0</v>
      </c>
      <c r="BP724" cm="1">
        <f t="array" ref="BP724">IF($D724="","",INDEX('Data - CO2'!$B$5:$AP$53,MATCH(Kulturmodeller!$D724,'Data - CO2'!$A$5:$A$53,0),BP$20)*Z724*$B718)</f>
        <v>0</v>
      </c>
      <c r="BQ724" cm="1">
        <f t="array" ref="BQ724">IF($D724="","",INDEX('Data - CO2'!$B$5:$AP$53,MATCH(Kulturmodeller!$D724,'Data - CO2'!$A$5:$A$53,0),BQ$20)*AA724*$B718)</f>
        <v>0</v>
      </c>
      <c r="BR724" cm="1">
        <f t="array" ref="BR724">IF($D724="","",INDEX('Data - CO2'!$B$5:$AP$53,MATCH(Kulturmodeller!$D724,'Data - CO2'!$A$5:$A$53,0),BR$20)*AB724*$B718)</f>
        <v>0</v>
      </c>
      <c r="BS724" cm="1">
        <f t="array" ref="BS724">IF($D724="","",INDEX('Data - CO2'!$B$5:$AP$53,MATCH(Kulturmodeller!$D724,'Data - CO2'!$A$5:$A$53,0),BS$20)*AC724*$B718)</f>
        <v>0</v>
      </c>
      <c r="BT724" cm="1">
        <f t="array" ref="BT724">IF($D724="","",INDEX('Data - CO2'!$B$5:$AP$53,MATCH(Kulturmodeller!$D724,'Data - CO2'!$A$5:$A$53,0),BT$20)*AD724*$B718)</f>
        <v>0</v>
      </c>
      <c r="BU724" cm="1">
        <f t="array" ref="BU724">IF($D724="","",INDEX('Data - CO2'!$B$5:$AP$53,MATCH(Kulturmodeller!$D724,'Data - CO2'!$A$5:$A$53,0),BU$20)*AE724*$B718)</f>
        <v>0</v>
      </c>
      <c r="BV724" cm="1">
        <f t="array" ref="BV724">IF($D724="","",INDEX('Data - CO2'!$B$5:$AP$53,MATCH(Kulturmodeller!$D724,'Data - CO2'!$A$5:$A$53,0),BV$20)*AF724*$B718)</f>
        <v>0</v>
      </c>
      <c r="BW724" cm="1">
        <f t="array" ref="BW724">IF($D724="","",INDEX('Data - CO2'!$B$5:$AP$53,MATCH(Kulturmodeller!$D724,'Data - CO2'!$A$5:$A$53,0),BW$20)*AG724*$B718)</f>
        <v>0</v>
      </c>
      <c r="BX724" cm="1">
        <f t="array" ref="BX724">IF($D724="","",INDEX('Data - CO2'!$B$5:$AP$53,MATCH(Kulturmodeller!$D724,'Data - CO2'!$A$5:$A$53,0),BX$20)*AH724*$B718)</f>
        <v>0</v>
      </c>
      <c r="BY724" cm="1">
        <f t="array" ref="BY724">IF($D724="","",INDEX('Data - CO2'!$B$5:$AP$53,MATCH(Kulturmodeller!$D724,'Data - CO2'!$A$5:$A$53,0),BY$20)*AI724*$B718)</f>
        <v>0</v>
      </c>
      <c r="BZ724" cm="1">
        <f t="array" ref="BZ724">IF($D724="","",INDEX('Data - CO2'!$B$5:$AP$53,MATCH(Kulturmodeller!$D724,'Data - CO2'!$A$5:$A$53,0),BZ$20)*AJ724*$B718)</f>
        <v>0</v>
      </c>
      <c r="CA724" cm="1">
        <f t="array" ref="CA724">IF($D724="","",INDEX('Data - CO2'!$B$5:$AP$53,MATCH(Kulturmodeller!$D724,'Data - CO2'!$A$5:$A$53,0),CA$20)*AK724*$B718)</f>
        <v>0</v>
      </c>
      <c r="CB724" cm="1">
        <f t="array" ref="CB724">IF($D724="","",INDEX('Data - CO2'!$B$5:$AP$53,MATCH(Kulturmodeller!$D724,'Data - CO2'!$A$5:$A$53,0),CB$20)*AL724*$B718)</f>
        <v>0</v>
      </c>
      <c r="CC724" cm="1">
        <f t="array" ref="CC724">IF($D724="","",INDEX('Data - CO2'!$B$5:$AP$53,MATCH(Kulturmodeller!$D724,'Data - CO2'!$A$5:$A$53,0),CC$20)*AM724*$B718)</f>
        <v>0</v>
      </c>
      <c r="CD724" cm="1">
        <f t="array" ref="CD724">IF($D724="","",INDEX('Data - CO2'!$B$5:$AP$53,MATCH(Kulturmodeller!$D724,'Data - CO2'!$A$5:$A$53,0),CD$20)*AN724*$B718)</f>
        <v>0</v>
      </c>
      <c r="CE724" cm="1">
        <f t="array" ref="CE724">IF($D724="","",INDEX('Data - CO2'!$B$5:$AP$53,MATCH(Kulturmodeller!$D724,'Data - CO2'!$A$5:$A$53,0),CE$20)*AO724*$B718)</f>
        <v>0</v>
      </c>
      <c r="CF724" cm="1">
        <f t="array" ref="CF724">IF($D724="","",INDEX('Data - CO2'!$B$5:$AP$53,MATCH(Kulturmodeller!$D724,'Data - CO2'!$A$5:$A$53,0),CF$20)*AP724*$B718)</f>
        <v>0</v>
      </c>
      <c r="CG724" cm="1">
        <f t="array" ref="CG724">IF($D724="","",INDEX('Data - CO2'!$B$5:$AP$53,MATCH(Kulturmodeller!$D724,'Data - CO2'!$A$5:$A$53,0),CG$20)*AQ724*$B718)</f>
        <v>0</v>
      </c>
      <c r="CH724" cm="1">
        <f t="array" ref="CH724">IF($D724="","",INDEX('Data - CO2'!$B$5:$AP$53,MATCH(Kulturmodeller!$D724,'Data - CO2'!$A$5:$A$53,0),CH$20)*AR724*$B718)</f>
        <v>0</v>
      </c>
      <c r="CI724" s="11" cm="1">
        <f t="array" ref="CI724">IF($D724="","",INDEX('Data - CO2'!$B$5:$AP$53,MATCH(Kulturmodeller!$D724,'Data - CO2'!$A$5:$A$53,0),CI$20)*AS724*$B718)</f>
        <v>0</v>
      </c>
    </row>
    <row r="725" spans="1:87" x14ac:dyDescent="0.3">
      <c r="A725" s="346" t="s">
        <v>638</v>
      </c>
      <c r="B725" s="42"/>
      <c r="C725" s="128" t="str">
        <f>'Katalog over Kulturmodeller '!F238</f>
        <v>Juletræer (NGR)</v>
      </c>
      <c r="D725" s="129" t="s">
        <v>634</v>
      </c>
      <c r="E725" s="140">
        <f>'Katalog over Kulturmodeller '!W238</f>
        <v>0</v>
      </c>
      <c r="F725" s="40">
        <f>E725</f>
        <v>0</v>
      </c>
      <c r="G725" s="40">
        <f t="shared" si="12222"/>
        <v>0</v>
      </c>
      <c r="H725" s="40">
        <f>G725*2/3</f>
        <v>0</v>
      </c>
      <c r="I725" s="40">
        <f>H725*0.5</f>
        <v>0</v>
      </c>
      <c r="J725" s="40">
        <v>0</v>
      </c>
      <c r="K725" s="40">
        <f t="shared" si="12223"/>
        <v>0</v>
      </c>
      <c r="L725" s="40">
        <f t="shared" si="12224"/>
        <v>0</v>
      </c>
      <c r="M725" s="40">
        <f t="shared" si="12225"/>
        <v>0</v>
      </c>
      <c r="N725" s="40">
        <f t="shared" si="12226"/>
        <v>0</v>
      </c>
      <c r="O725" s="40">
        <f t="shared" si="12227"/>
        <v>0</v>
      </c>
      <c r="P725" s="40">
        <f t="shared" si="12228"/>
        <v>0</v>
      </c>
      <c r="Q725" s="40">
        <f t="shared" si="12229"/>
        <v>0</v>
      </c>
      <c r="R725" s="40">
        <f t="shared" si="12230"/>
        <v>0</v>
      </c>
      <c r="S725" s="40">
        <f t="shared" si="12231"/>
        <v>0</v>
      </c>
      <c r="T725" s="40">
        <f t="shared" si="12232"/>
        <v>0</v>
      </c>
      <c r="U725" s="40">
        <f t="shared" si="12233"/>
        <v>0</v>
      </c>
      <c r="V725" s="40">
        <f t="shared" si="12234"/>
        <v>0</v>
      </c>
      <c r="W725" s="40">
        <f t="shared" si="12235"/>
        <v>0</v>
      </c>
      <c r="X725" s="40">
        <f t="shared" si="12236"/>
        <v>0</v>
      </c>
      <c r="Y725" s="40">
        <f t="shared" si="12237"/>
        <v>0</v>
      </c>
      <c r="Z725" s="40">
        <f t="shared" si="12238"/>
        <v>0</v>
      </c>
      <c r="AA725" s="40">
        <f t="shared" si="12239"/>
        <v>0</v>
      </c>
      <c r="AB725" s="40">
        <f t="shared" si="12240"/>
        <v>0</v>
      </c>
      <c r="AC725" s="40">
        <f t="shared" si="12241"/>
        <v>0</v>
      </c>
      <c r="AD725" s="40">
        <f t="shared" si="12242"/>
        <v>0</v>
      </c>
      <c r="AE725" s="40">
        <f t="shared" si="12243"/>
        <v>0</v>
      </c>
      <c r="AF725" s="40">
        <f t="shared" si="12244"/>
        <v>0</v>
      </c>
      <c r="AG725" s="40">
        <f t="shared" si="12245"/>
        <v>0</v>
      </c>
      <c r="AH725" s="40">
        <f t="shared" si="12246"/>
        <v>0</v>
      </c>
      <c r="AI725" s="40">
        <f t="shared" si="12247"/>
        <v>0</v>
      </c>
      <c r="AJ725" s="40">
        <f t="shared" si="12248"/>
        <v>0</v>
      </c>
      <c r="AK725" s="40">
        <f t="shared" si="12249"/>
        <v>0</v>
      </c>
      <c r="AL725" s="40">
        <f t="shared" si="12250"/>
        <v>0</v>
      </c>
      <c r="AM725" s="40">
        <f t="shared" si="12251"/>
        <v>0</v>
      </c>
      <c r="AN725" s="40">
        <f t="shared" si="12252"/>
        <v>0</v>
      </c>
      <c r="AO725" s="40">
        <f t="shared" si="12253"/>
        <v>0</v>
      </c>
      <c r="AP725" s="40">
        <f t="shared" si="12254"/>
        <v>0</v>
      </c>
      <c r="AQ725" s="40">
        <f t="shared" si="12255"/>
        <v>0</v>
      </c>
      <c r="AR725" s="40">
        <f t="shared" si="12256"/>
        <v>0</v>
      </c>
      <c r="AS725" s="41">
        <f t="shared" si="12257"/>
        <v>0</v>
      </c>
      <c r="AU725" s="12" cm="1">
        <f t="array" ref="AU725">IF($D725="","",INDEX('Data - CO2'!$B$5:$AP$53,MATCH(Kulturmodeller!$D725,'Data - CO2'!$A$5:$A$53,0),AU$20)*E725)</f>
        <v>0</v>
      </c>
      <c r="AV725" s="3" cm="1">
        <f t="array" ref="AV725">IF($D725="","",INDEX('Data - CO2'!$B$5:$AP$53,MATCH(Kulturmodeller!$D725,'Data - CO2'!$A$5:$A$53,0),AV$20)*F725)</f>
        <v>0</v>
      </c>
      <c r="AW725" s="3" cm="1">
        <f t="array" ref="AW725">IF($D725="","",INDEX('Data - CO2'!$B$5:$AP$53,MATCH(Kulturmodeller!$D725,'Data - CO2'!$A$5:$A$53,0),AW$20)*G725)</f>
        <v>0</v>
      </c>
      <c r="AX725" s="3" cm="1">
        <f t="array" ref="AX725">IF($D725="","",INDEX('Data - CO2'!$B$5:$AP$53,MATCH(Kulturmodeller!$D725,'Data - CO2'!$A$5:$A$53,0),AX$20)*H725)</f>
        <v>0</v>
      </c>
      <c r="AY725" s="3" cm="1">
        <f t="array" ref="AY725">IF($D725="","",INDEX('Data - CO2'!$B$5:$AP$53,MATCH(Kulturmodeller!$D725,'Data - CO2'!$A$5:$A$53,0),AY$20)*I725)</f>
        <v>0</v>
      </c>
      <c r="AZ725" s="3" cm="1">
        <f t="array" ref="AZ725">IF($D725="","",INDEX('Data - CO2'!$B$5:$AP$53,MATCH(Kulturmodeller!$D725,'Data - CO2'!$A$5:$A$53,0),AZ$20)*J725*$B718)</f>
        <v>0</v>
      </c>
      <c r="BA725" s="3" cm="1">
        <f t="array" ref="BA725">IF($D725="","",INDEX('Data - CO2'!$B$5:$AP$53,MATCH(Kulturmodeller!$D725,'Data - CO2'!$A$5:$A$53,0),BA$20)*K725*$B718)</f>
        <v>0</v>
      </c>
      <c r="BB725" s="3" cm="1">
        <f t="array" ref="BB725">IF($D725="","",INDEX('Data - CO2'!$B$5:$AP$53,MATCH(Kulturmodeller!$D725,'Data - CO2'!$A$5:$A$53,0),BB$20)*L725*$B718)</f>
        <v>0</v>
      </c>
      <c r="BC725" s="3" cm="1">
        <f t="array" ref="BC725">IF($D725="","",INDEX('Data - CO2'!$B$5:$AP$53,MATCH(Kulturmodeller!$D725,'Data - CO2'!$A$5:$A$53,0),BC$20)*M725*$B718)</f>
        <v>0</v>
      </c>
      <c r="BD725" s="3" cm="1">
        <f t="array" ref="BD725">IF($D725="","",INDEX('Data - CO2'!$B$5:$AP$53,MATCH(Kulturmodeller!$D725,'Data - CO2'!$A$5:$A$53,0),BD$20)*N725*$B718)</f>
        <v>0</v>
      </c>
      <c r="BE725" s="3" cm="1">
        <f t="array" ref="BE725">IF($D725="","",INDEX('Data - CO2'!$B$5:$AP$53,MATCH(Kulturmodeller!$D725,'Data - CO2'!$A$5:$A$53,0),BE$20)*O725*$B718)</f>
        <v>0</v>
      </c>
      <c r="BF725" s="3" cm="1">
        <f t="array" ref="BF725">IF($D725="","",INDEX('Data - CO2'!$B$5:$AP$53,MATCH(Kulturmodeller!$D725,'Data - CO2'!$A$5:$A$53,0),BF$20)*P725*$B718)</f>
        <v>0</v>
      </c>
      <c r="BG725" s="3" cm="1">
        <f t="array" ref="BG725">IF($D725="","",INDEX('Data - CO2'!$B$5:$AP$53,MATCH(Kulturmodeller!$D725,'Data - CO2'!$A$5:$A$53,0),BG$20)*Q725*$B718)</f>
        <v>0</v>
      </c>
      <c r="BH725" s="3" cm="1">
        <f t="array" ref="BH725">IF($D725="","",INDEX('Data - CO2'!$B$5:$AP$53,MATCH(Kulturmodeller!$D725,'Data - CO2'!$A$5:$A$53,0),BH$20)*R725*$B718)</f>
        <v>0</v>
      </c>
      <c r="BI725" s="3" cm="1">
        <f t="array" ref="BI725">IF($D725="","",INDEX('Data - CO2'!$B$5:$AP$53,MATCH(Kulturmodeller!$D725,'Data - CO2'!$A$5:$A$53,0),BI$20)*S725*$B718)</f>
        <v>0</v>
      </c>
      <c r="BJ725" s="3" cm="1">
        <f t="array" ref="BJ725">IF($D725="","",INDEX('Data - CO2'!$B$5:$AP$53,MATCH(Kulturmodeller!$D725,'Data - CO2'!$A$5:$A$53,0),BJ$20)*T725*$B718)</f>
        <v>0</v>
      </c>
      <c r="BK725" s="3" cm="1">
        <f t="array" ref="BK725">IF($D725="","",INDEX('Data - CO2'!$B$5:$AP$53,MATCH(Kulturmodeller!$D725,'Data - CO2'!$A$5:$A$53,0),BK$20)*U725*$B718)</f>
        <v>0</v>
      </c>
      <c r="BL725" s="3" cm="1">
        <f t="array" ref="BL725">IF($D725="","",INDEX('Data - CO2'!$B$5:$AP$53,MATCH(Kulturmodeller!$D725,'Data - CO2'!$A$5:$A$53,0),BL$20)*V725*$B718)</f>
        <v>0</v>
      </c>
      <c r="BM725" s="3" cm="1">
        <f t="array" ref="BM725">IF($D725="","",INDEX('Data - CO2'!$B$5:$AP$53,MATCH(Kulturmodeller!$D725,'Data - CO2'!$A$5:$A$53,0),BM$20)*W725*$B718)</f>
        <v>0</v>
      </c>
      <c r="BN725" s="3" cm="1">
        <f t="array" ref="BN725">IF($D725="","",INDEX('Data - CO2'!$B$5:$AP$53,MATCH(Kulturmodeller!$D725,'Data - CO2'!$A$5:$A$53,0),BN$20)*X725*$B718)</f>
        <v>0</v>
      </c>
      <c r="BO725" s="3" cm="1">
        <f t="array" ref="BO725">IF($D725="","",INDEX('Data - CO2'!$B$5:$AP$53,MATCH(Kulturmodeller!$D725,'Data - CO2'!$A$5:$A$53,0),BO$20)*Y725*$B718)</f>
        <v>0</v>
      </c>
      <c r="BP725" s="3" cm="1">
        <f t="array" ref="BP725">IF($D725="","",INDEX('Data - CO2'!$B$5:$AP$53,MATCH(Kulturmodeller!$D725,'Data - CO2'!$A$5:$A$53,0),BP$20)*Z725*$B718)</f>
        <v>0</v>
      </c>
      <c r="BQ725" s="3" cm="1">
        <f t="array" ref="BQ725">IF($D725="","",INDEX('Data - CO2'!$B$5:$AP$53,MATCH(Kulturmodeller!$D725,'Data - CO2'!$A$5:$A$53,0),BQ$20)*AA725*$B718)</f>
        <v>0</v>
      </c>
      <c r="BR725" s="3" cm="1">
        <f t="array" ref="BR725">IF($D725="","",INDEX('Data - CO2'!$B$5:$AP$53,MATCH(Kulturmodeller!$D725,'Data - CO2'!$A$5:$A$53,0),BR$20)*AB725*$B718)</f>
        <v>0</v>
      </c>
      <c r="BS725" s="3" cm="1">
        <f t="array" ref="BS725">IF($D725="","",INDEX('Data - CO2'!$B$5:$AP$53,MATCH(Kulturmodeller!$D725,'Data - CO2'!$A$5:$A$53,0),BS$20)*AC725*$B718)</f>
        <v>0</v>
      </c>
      <c r="BT725" s="3" cm="1">
        <f t="array" ref="BT725">IF($D725="","",INDEX('Data - CO2'!$B$5:$AP$53,MATCH(Kulturmodeller!$D725,'Data - CO2'!$A$5:$A$53,0),BT$20)*AD725*$B718)</f>
        <v>0</v>
      </c>
      <c r="BU725" s="3" cm="1">
        <f t="array" ref="BU725">IF($D725="","",INDEX('Data - CO2'!$B$5:$AP$53,MATCH(Kulturmodeller!$D725,'Data - CO2'!$A$5:$A$53,0),BU$20)*AE725*$B718)</f>
        <v>0</v>
      </c>
      <c r="BV725" s="3" cm="1">
        <f t="array" ref="BV725">IF($D725="","",INDEX('Data - CO2'!$B$5:$AP$53,MATCH(Kulturmodeller!$D725,'Data - CO2'!$A$5:$A$53,0),BV$20)*AF725*$B718)</f>
        <v>0</v>
      </c>
      <c r="BW725" s="3" cm="1">
        <f t="array" ref="BW725">IF($D725="","",INDEX('Data - CO2'!$B$5:$AP$53,MATCH(Kulturmodeller!$D725,'Data - CO2'!$A$5:$A$53,0),BW$20)*AG725*$B718)</f>
        <v>0</v>
      </c>
      <c r="BX725" s="3" cm="1">
        <f t="array" ref="BX725">IF($D725="","",INDEX('Data - CO2'!$B$5:$AP$53,MATCH(Kulturmodeller!$D725,'Data - CO2'!$A$5:$A$53,0),BX$20)*AH725*$B718)</f>
        <v>0</v>
      </c>
      <c r="BY725" s="3" cm="1">
        <f t="array" ref="BY725">IF($D725="","",INDEX('Data - CO2'!$B$5:$AP$53,MATCH(Kulturmodeller!$D725,'Data - CO2'!$A$5:$A$53,0),BY$20)*AI725*$B718)</f>
        <v>0</v>
      </c>
      <c r="BZ725" s="3" cm="1">
        <f t="array" ref="BZ725">IF($D725="","",INDEX('Data - CO2'!$B$5:$AP$53,MATCH(Kulturmodeller!$D725,'Data - CO2'!$A$5:$A$53,0),BZ$20)*AJ725*$B718)</f>
        <v>0</v>
      </c>
      <c r="CA725" s="3" cm="1">
        <f t="array" ref="CA725">IF($D725="","",INDEX('Data - CO2'!$B$5:$AP$53,MATCH(Kulturmodeller!$D725,'Data - CO2'!$A$5:$A$53,0),CA$20)*AK725*$B718)</f>
        <v>0</v>
      </c>
      <c r="CB725" s="3" cm="1">
        <f t="array" ref="CB725">IF($D725="","",INDEX('Data - CO2'!$B$5:$AP$53,MATCH(Kulturmodeller!$D725,'Data - CO2'!$A$5:$A$53,0),CB$20)*AL725*$B718)</f>
        <v>0</v>
      </c>
      <c r="CC725" s="3" cm="1">
        <f t="array" ref="CC725">IF($D725="","",INDEX('Data - CO2'!$B$5:$AP$53,MATCH(Kulturmodeller!$D725,'Data - CO2'!$A$5:$A$53,0),CC$20)*AM725*$B718)</f>
        <v>0</v>
      </c>
      <c r="CD725" s="3" cm="1">
        <f t="array" ref="CD725">IF($D725="","",INDEX('Data - CO2'!$B$5:$AP$53,MATCH(Kulturmodeller!$D725,'Data - CO2'!$A$5:$A$53,0),CD$20)*AN725*$B718)</f>
        <v>0</v>
      </c>
      <c r="CE725" s="3" cm="1">
        <f t="array" ref="CE725">IF($D725="","",INDEX('Data - CO2'!$B$5:$AP$53,MATCH(Kulturmodeller!$D725,'Data - CO2'!$A$5:$A$53,0),CE$20)*AO725*$B718)</f>
        <v>0</v>
      </c>
      <c r="CF725" s="3" cm="1">
        <f t="array" ref="CF725">IF($D725="","",INDEX('Data - CO2'!$B$5:$AP$53,MATCH(Kulturmodeller!$D725,'Data - CO2'!$A$5:$A$53,0),CF$20)*AP725*$B718)</f>
        <v>0</v>
      </c>
      <c r="CG725" s="3" cm="1">
        <f t="array" ref="CG725">IF($D725="","",INDEX('Data - CO2'!$B$5:$AP$53,MATCH(Kulturmodeller!$D725,'Data - CO2'!$A$5:$A$53,0),CG$20)*AQ725*$B718)</f>
        <v>0</v>
      </c>
      <c r="CH725" s="3" cm="1">
        <f t="array" ref="CH725">IF($D725="","",INDEX('Data - CO2'!$B$5:$AP$53,MATCH(Kulturmodeller!$D725,'Data - CO2'!$A$5:$A$53,0),CH$20)*AR725*$B718)</f>
        <v>0</v>
      </c>
      <c r="CI725" s="13" cm="1">
        <f t="array" ref="CI725">IF($D725="","",INDEX('Data - CO2'!$B$5:$AP$53,MATCH(Kulturmodeller!$D725,'Data - CO2'!$A$5:$A$53,0),CI$20)*AS725*$B718)</f>
        <v>0</v>
      </c>
    </row>
    <row r="726" spans="1:87" x14ac:dyDescent="0.3">
      <c r="A726" s="33"/>
      <c r="B726" s="33"/>
      <c r="C726" s="33"/>
      <c r="D726" s="10"/>
      <c r="E726" s="479">
        <f>SUM(E719:E725)</f>
        <v>0.55000000000000004</v>
      </c>
      <c r="F726" s="108">
        <f>SUM(F719:F725)</f>
        <v>0.55000000000000004</v>
      </c>
      <c r="G726" s="109">
        <f>SUM(G719:G725)</f>
        <v>0.55000000000000004</v>
      </c>
      <c r="H726" s="109">
        <f t="shared" ref="H726:AS726" si="12258">SUM(H719:H725)</f>
        <v>0.55000000000000004</v>
      </c>
      <c r="I726" s="109">
        <f t="shared" si="12258"/>
        <v>0.55000000000000016</v>
      </c>
      <c r="J726" s="109">
        <f t="shared" si="12258"/>
        <v>0.55000000000000016</v>
      </c>
      <c r="K726" s="109">
        <f t="shared" si="12258"/>
        <v>0.55000000000000016</v>
      </c>
      <c r="L726" s="109">
        <f t="shared" si="12258"/>
        <v>0.55000000000000016</v>
      </c>
      <c r="M726" s="109">
        <f t="shared" si="12258"/>
        <v>0.55000000000000016</v>
      </c>
      <c r="N726" s="109">
        <f t="shared" si="12258"/>
        <v>0.55000000000000016</v>
      </c>
      <c r="O726" s="109">
        <f t="shared" si="12258"/>
        <v>0.55000000000000016</v>
      </c>
      <c r="P726" s="109">
        <f t="shared" si="12258"/>
        <v>0.55000000000000016</v>
      </c>
      <c r="Q726" s="109">
        <f t="shared" si="12258"/>
        <v>0.55000000000000016</v>
      </c>
      <c r="R726" s="109">
        <f t="shared" si="12258"/>
        <v>0.55000000000000016</v>
      </c>
      <c r="S726" s="109">
        <f t="shared" si="12258"/>
        <v>0.55000000000000016</v>
      </c>
      <c r="T726" s="109">
        <f t="shared" si="12258"/>
        <v>0.55000000000000016</v>
      </c>
      <c r="U726" s="109">
        <f t="shared" si="12258"/>
        <v>0.55000000000000016</v>
      </c>
      <c r="V726" s="109">
        <f t="shared" si="12258"/>
        <v>0.55000000000000016</v>
      </c>
      <c r="W726" s="109">
        <f t="shared" si="12258"/>
        <v>0.55000000000000016</v>
      </c>
      <c r="X726" s="109">
        <f t="shared" si="12258"/>
        <v>0.55000000000000016</v>
      </c>
      <c r="Y726" s="109">
        <f t="shared" si="12258"/>
        <v>0.55000000000000016</v>
      </c>
      <c r="Z726" s="109">
        <f t="shared" si="12258"/>
        <v>0.55000000000000016</v>
      </c>
      <c r="AA726" s="109">
        <f t="shared" si="12258"/>
        <v>0.55000000000000016</v>
      </c>
      <c r="AB726" s="109">
        <f t="shared" si="12258"/>
        <v>0.55000000000000016</v>
      </c>
      <c r="AC726" s="109">
        <f t="shared" si="12258"/>
        <v>0.55000000000000016</v>
      </c>
      <c r="AD726" s="109">
        <f t="shared" si="12258"/>
        <v>0.55000000000000016</v>
      </c>
      <c r="AE726" s="109">
        <f t="shared" si="12258"/>
        <v>0.55000000000000016</v>
      </c>
      <c r="AF726" s="109">
        <f t="shared" si="12258"/>
        <v>0.55000000000000016</v>
      </c>
      <c r="AG726" s="109">
        <f t="shared" si="12258"/>
        <v>0.55000000000000016</v>
      </c>
      <c r="AH726" s="109">
        <f t="shared" si="12258"/>
        <v>0.55000000000000016</v>
      </c>
      <c r="AI726" s="109">
        <f t="shared" si="12258"/>
        <v>0.55000000000000016</v>
      </c>
      <c r="AJ726" s="109">
        <f t="shared" si="12258"/>
        <v>0.55000000000000016</v>
      </c>
      <c r="AK726" s="109">
        <f t="shared" si="12258"/>
        <v>0.55000000000000016</v>
      </c>
      <c r="AL726" s="109">
        <f t="shared" si="12258"/>
        <v>0.55000000000000016</v>
      </c>
      <c r="AM726" s="109">
        <f t="shared" si="12258"/>
        <v>0.55000000000000016</v>
      </c>
      <c r="AN726" s="109">
        <f t="shared" si="12258"/>
        <v>0.55000000000000016</v>
      </c>
      <c r="AO726" s="109">
        <f t="shared" si="12258"/>
        <v>0.55000000000000016</v>
      </c>
      <c r="AP726" s="109">
        <f t="shared" si="12258"/>
        <v>0.55000000000000016</v>
      </c>
      <c r="AQ726" s="109">
        <f t="shared" si="12258"/>
        <v>0.55000000000000016</v>
      </c>
      <c r="AR726" s="109">
        <f t="shared" si="12258"/>
        <v>0.55000000000000016</v>
      </c>
      <c r="AS726" s="110">
        <f t="shared" si="12258"/>
        <v>0.55000000000000016</v>
      </c>
      <c r="AU726" s="111">
        <f>SUM(AU719:AU725)</f>
        <v>0</v>
      </c>
      <c r="AV726" s="112">
        <f t="shared" ref="AV726:CI726" si="12259">SUM(AV719:AV725)</f>
        <v>0.68208490272810918</v>
      </c>
      <c r="AW726" s="112">
        <f t="shared" si="12259"/>
        <v>4.5472326848540616</v>
      </c>
      <c r="AX726" s="112">
        <f t="shared" si="12259"/>
        <v>10.34347588660647</v>
      </c>
      <c r="AY726" s="112">
        <f t="shared" si="12259"/>
        <v>18.637740122155574</v>
      </c>
      <c r="AZ726" s="112">
        <f t="shared" si="12259"/>
        <v>39.615807808470102</v>
      </c>
      <c r="BA726" s="112">
        <f t="shared" si="12259"/>
        <v>69.07288835941236</v>
      </c>
      <c r="BB726" s="112">
        <f t="shared" si="12259"/>
        <v>90.849049012924922</v>
      </c>
      <c r="BC726" s="112">
        <f t="shared" si="12259"/>
        <v>101.18416404860847</v>
      </c>
      <c r="BD726" s="112">
        <f t="shared" si="12259"/>
        <v>110.87603276144925</v>
      </c>
      <c r="BE726" s="112">
        <f t="shared" si="12259"/>
        <v>120.89137120455511</v>
      </c>
      <c r="BF726" s="112">
        <f t="shared" si="12259"/>
        <v>130.96755634729953</v>
      </c>
      <c r="BG726" s="112">
        <f t="shared" si="12259"/>
        <v>142.4723234335525</v>
      </c>
      <c r="BH726" s="112">
        <f t="shared" si="12259"/>
        <v>154.21179680918257</v>
      </c>
      <c r="BI726" s="112">
        <f t="shared" si="12259"/>
        <v>165.15263015386128</v>
      </c>
      <c r="BJ726" s="112">
        <f t="shared" si="12259"/>
        <v>176.46396509242572</v>
      </c>
      <c r="BK726" s="112">
        <f t="shared" si="12259"/>
        <v>187.1628396338842</v>
      </c>
      <c r="BL726" s="112">
        <f t="shared" si="12259"/>
        <v>196.60529636039166</v>
      </c>
      <c r="BM726" s="112">
        <f t="shared" si="12259"/>
        <v>203.73511759119384</v>
      </c>
      <c r="BN726" s="112">
        <f t="shared" si="12259"/>
        <v>210.79130540564816</v>
      </c>
      <c r="BO726" s="112">
        <f t="shared" si="12259"/>
        <v>217.2785900753579</v>
      </c>
      <c r="BP726" s="112">
        <f t="shared" si="12259"/>
        <v>223.51024477689978</v>
      </c>
      <c r="BQ726" s="112">
        <f t="shared" si="12259"/>
        <v>227.35789456436726</v>
      </c>
      <c r="BR726" s="112">
        <f t="shared" si="12259"/>
        <v>231.40199177648742</v>
      </c>
      <c r="BS726" s="112">
        <f t="shared" si="12259"/>
        <v>235.23844949238963</v>
      </c>
      <c r="BT726" s="112">
        <f t="shared" si="12259"/>
        <v>239.04292283411871</v>
      </c>
      <c r="BU726" s="112">
        <f t="shared" si="12259"/>
        <v>242.01806946903929</v>
      </c>
      <c r="BV726" s="112">
        <f t="shared" si="12259"/>
        <v>245.48952683089234</v>
      </c>
      <c r="BW726" s="112">
        <f t="shared" si="12259"/>
        <v>248.81692717071923</v>
      </c>
      <c r="BX726" s="112">
        <f t="shared" si="12259"/>
        <v>87.94857656601647</v>
      </c>
      <c r="BY726" s="112">
        <f t="shared" si="12259"/>
        <v>90.135747877981288</v>
      </c>
      <c r="BZ726" s="112">
        <f t="shared" si="12259"/>
        <v>4.2875187823218557</v>
      </c>
      <c r="CA726" s="112">
        <f t="shared" si="12259"/>
        <v>9.7685362102858697</v>
      </c>
      <c r="CB726" s="112">
        <f t="shared" si="12259"/>
        <v>25.314631648735606</v>
      </c>
      <c r="CC726" s="112">
        <f t="shared" si="12259"/>
        <v>48.501744875560846</v>
      </c>
      <c r="CD726" s="112">
        <f t="shared" si="12259"/>
        <v>77.511762378747605</v>
      </c>
      <c r="CE726" s="112">
        <f t="shared" si="12259"/>
        <v>95.274104771883955</v>
      </c>
      <c r="CF726" s="112">
        <f t="shared" si="12259"/>
        <v>105.05001452074103</v>
      </c>
      <c r="CG726" s="112">
        <f t="shared" si="12259"/>
        <v>115.93380219444164</v>
      </c>
      <c r="CH726" s="112">
        <f t="shared" si="12259"/>
        <v>126.47098210498531</v>
      </c>
      <c r="CI726" s="113">
        <f t="shared" si="12259"/>
        <v>136.65681775425378</v>
      </c>
    </row>
    <row r="727" spans="1:87" x14ac:dyDescent="0.3">
      <c r="A727" s="7" t="s">
        <v>86</v>
      </c>
      <c r="B727" s="7"/>
      <c r="C727" s="131"/>
      <c r="D727" s="131"/>
      <c r="E727" s="126"/>
      <c r="F727" s="39">
        <f>E727</f>
        <v>0</v>
      </c>
      <c r="G727" s="40">
        <f t="shared" ref="G727:G728" si="12260">F727</f>
        <v>0</v>
      </c>
      <c r="H727" s="40">
        <f t="shared" ref="H727:H728" si="12261">G727</f>
        <v>0</v>
      </c>
      <c r="I727" s="40">
        <f t="shared" ref="I727:I728" si="12262">H727</f>
        <v>0</v>
      </c>
      <c r="J727" s="40">
        <f t="shared" ref="J727:J728" si="12263">I727</f>
        <v>0</v>
      </c>
      <c r="K727" s="40">
        <f t="shared" ref="K727:K728" si="12264">J727</f>
        <v>0</v>
      </c>
      <c r="L727" s="40">
        <f t="shared" ref="L727:L728" si="12265">K727</f>
        <v>0</v>
      </c>
      <c r="M727" s="40">
        <f t="shared" ref="M727:M728" si="12266">L727</f>
        <v>0</v>
      </c>
      <c r="N727" s="40">
        <f t="shared" ref="N727:N728" si="12267">M727</f>
        <v>0</v>
      </c>
      <c r="O727" s="40">
        <f t="shared" ref="O727:O728" si="12268">N727</f>
        <v>0</v>
      </c>
      <c r="P727" s="40">
        <f t="shared" ref="P727:P728" si="12269">O727</f>
        <v>0</v>
      </c>
      <c r="Q727" s="40">
        <f t="shared" ref="Q727:Q728" si="12270">P727</f>
        <v>0</v>
      </c>
      <c r="R727" s="40">
        <f t="shared" ref="R727:R728" si="12271">Q727</f>
        <v>0</v>
      </c>
      <c r="S727" s="40">
        <f t="shared" ref="S727:S728" si="12272">R727</f>
        <v>0</v>
      </c>
      <c r="T727" s="40">
        <f t="shared" ref="T727:T728" si="12273">S727</f>
        <v>0</v>
      </c>
      <c r="U727" s="40">
        <f t="shared" ref="U727:U728" si="12274">T727</f>
        <v>0</v>
      </c>
      <c r="V727" s="40">
        <f t="shared" ref="V727:V728" si="12275">U727</f>
        <v>0</v>
      </c>
      <c r="W727" s="40">
        <f t="shared" ref="W727:W728" si="12276">V727</f>
        <v>0</v>
      </c>
      <c r="X727" s="40">
        <f t="shared" ref="X727:X728" si="12277">W727</f>
        <v>0</v>
      </c>
      <c r="Y727" s="40">
        <f t="shared" ref="Y727:Y728" si="12278">X727</f>
        <v>0</v>
      </c>
      <c r="Z727" s="40">
        <f t="shared" ref="Z727:Z728" si="12279">Y727</f>
        <v>0</v>
      </c>
      <c r="AA727" s="40">
        <f t="shared" ref="AA727:AA728" si="12280">Z727</f>
        <v>0</v>
      </c>
      <c r="AB727" s="40">
        <f t="shared" ref="AB727:AB728" si="12281">AA727</f>
        <v>0</v>
      </c>
      <c r="AC727" s="40">
        <f t="shared" ref="AC727:AC728" si="12282">AB727</f>
        <v>0</v>
      </c>
      <c r="AD727" s="40">
        <f t="shared" ref="AD727:AD728" si="12283">AC727</f>
        <v>0</v>
      </c>
      <c r="AE727" s="40">
        <f t="shared" ref="AE727:AE728" si="12284">AD727</f>
        <v>0</v>
      </c>
      <c r="AF727" s="40">
        <f t="shared" ref="AF727:AF728" si="12285">AE727</f>
        <v>0</v>
      </c>
      <c r="AG727" s="40">
        <f t="shared" ref="AG727:AG728" si="12286">AF727</f>
        <v>0</v>
      </c>
      <c r="AH727" s="40">
        <f t="shared" ref="AH727:AH728" si="12287">AG727</f>
        <v>0</v>
      </c>
      <c r="AI727" s="40">
        <f t="shared" ref="AI727:AI728" si="12288">AH727</f>
        <v>0</v>
      </c>
      <c r="AJ727" s="40">
        <f t="shared" ref="AJ727:AJ728" si="12289">AI727</f>
        <v>0</v>
      </c>
      <c r="AK727" s="40">
        <f t="shared" ref="AK727:AK728" si="12290">AJ727</f>
        <v>0</v>
      </c>
      <c r="AL727" s="40">
        <f t="shared" ref="AL727:AL728" si="12291">AK727</f>
        <v>0</v>
      </c>
      <c r="AM727" s="40">
        <f t="shared" ref="AM727:AM728" si="12292">AL727</f>
        <v>0</v>
      </c>
      <c r="AN727" s="40">
        <f t="shared" ref="AN727:AN728" si="12293">AM727</f>
        <v>0</v>
      </c>
      <c r="AO727" s="40">
        <f t="shared" ref="AO727:AO728" si="12294">AN727</f>
        <v>0</v>
      </c>
      <c r="AP727" s="40">
        <f t="shared" ref="AP727:AP728" si="12295">AO727</f>
        <v>0</v>
      </c>
      <c r="AQ727" s="40">
        <f t="shared" ref="AQ727:AQ728" si="12296">AP727</f>
        <v>0</v>
      </c>
      <c r="AR727" s="40">
        <f t="shared" ref="AR727:AR728" si="12297">AQ727</f>
        <v>0</v>
      </c>
      <c r="AS727" s="41">
        <f t="shared" ref="AS727:AS728" si="12298">AR727</f>
        <v>0</v>
      </c>
      <c r="AU727" s="10" t="str" cm="1">
        <f t="array" ref="AU727">IF($D727="","",INDEX('Data - CO2'!$B$5:$AP$53,MATCH(Kulturmodeller!$D727,'Data - CO2'!$A$5:$A$53,0),AU$20)*E727)</f>
        <v/>
      </c>
      <c r="AV727" t="str" cm="1">
        <f t="array" ref="AV727">IF($D727="","",INDEX('Data - CO2'!$B$5:$AP$53,MATCH(Kulturmodeller!$D727,'Data - CO2'!$A$5:$A$53,0),AV$20)*F727)</f>
        <v/>
      </c>
      <c r="AW727" t="str" cm="1">
        <f t="array" ref="AW727">IF($D727="","",INDEX('Data - CO2'!$B$5:$AP$53,MATCH(Kulturmodeller!$D727,'Data - CO2'!$A$5:$A$53,0),AW$20)*G727)</f>
        <v/>
      </c>
      <c r="AX727" t="str" cm="1">
        <f t="array" ref="AX727">IF($D727="","",INDEX('Data - CO2'!$B$5:$AP$53,MATCH(Kulturmodeller!$D727,'Data - CO2'!$A$5:$A$53,0),AX$20)*H727)</f>
        <v/>
      </c>
      <c r="AY727" t="str" cm="1">
        <f t="array" ref="AY727">IF($D727="","",INDEX('Data - CO2'!$B$5:$AP$53,MATCH(Kulturmodeller!$D727,'Data - CO2'!$A$5:$A$53,0),AY$20)*I727)</f>
        <v/>
      </c>
      <c r="AZ727" t="str" cm="1">
        <f t="array" ref="AZ727">IF($D727="","",INDEX('Data - CO2'!$B$5:$AP$53,MATCH(Kulturmodeller!$D727,'Data - CO2'!$A$5:$A$53,0),AZ$20)*J727)</f>
        <v/>
      </c>
      <c r="BA727" t="str" cm="1">
        <f t="array" ref="BA727">IF($D727="","",INDEX('Data - CO2'!$B$5:$AP$53,MATCH(Kulturmodeller!$D727,'Data - CO2'!$A$5:$A$53,0),BA$20)*K727)</f>
        <v/>
      </c>
      <c r="BB727" t="str" cm="1">
        <f t="array" ref="BB727">IF($D727="","",INDEX('Data - CO2'!$B$5:$AP$53,MATCH(Kulturmodeller!$D727,'Data - CO2'!$A$5:$A$53,0),BB$20)*L727)</f>
        <v/>
      </c>
      <c r="BC727" t="str" cm="1">
        <f t="array" ref="BC727">IF($D727="","",INDEX('Data - CO2'!$B$5:$AP$53,MATCH(Kulturmodeller!$D727,'Data - CO2'!$A$5:$A$53,0),BC$20)*M727)</f>
        <v/>
      </c>
      <c r="BD727" t="str" cm="1">
        <f t="array" ref="BD727">IF($D727="","",INDEX('Data - CO2'!$B$5:$AP$53,MATCH(Kulturmodeller!$D727,'Data - CO2'!$A$5:$A$53,0),BD$20)*N727)</f>
        <v/>
      </c>
      <c r="BE727" t="str" cm="1">
        <f t="array" ref="BE727">IF($D727="","",INDEX('Data - CO2'!$B$5:$AP$53,MATCH(Kulturmodeller!$D727,'Data - CO2'!$A$5:$A$53,0),BE$20)*O727)</f>
        <v/>
      </c>
      <c r="BF727" t="str" cm="1">
        <f t="array" ref="BF727">IF($D727="","",INDEX('Data - CO2'!$B$5:$AP$53,MATCH(Kulturmodeller!$D727,'Data - CO2'!$A$5:$A$53,0),BF$20)*P727)</f>
        <v/>
      </c>
      <c r="BG727" t="str" cm="1">
        <f t="array" ref="BG727">IF($D727="","",INDEX('Data - CO2'!$B$5:$AP$53,MATCH(Kulturmodeller!$D727,'Data - CO2'!$A$5:$A$53,0),BG$20)*Q727)</f>
        <v/>
      </c>
      <c r="BH727" t="str" cm="1">
        <f t="array" ref="BH727">IF($D727="","",INDEX('Data - CO2'!$B$5:$AP$53,MATCH(Kulturmodeller!$D727,'Data - CO2'!$A$5:$A$53,0),BH$20)*R727)</f>
        <v/>
      </c>
      <c r="BI727" t="str" cm="1">
        <f t="array" ref="BI727">IF($D727="","",INDEX('Data - CO2'!$B$5:$AP$53,MATCH(Kulturmodeller!$D727,'Data - CO2'!$A$5:$A$53,0),BI$20)*S727)</f>
        <v/>
      </c>
      <c r="BJ727" t="str" cm="1">
        <f t="array" ref="BJ727">IF($D727="","",INDEX('Data - CO2'!$B$5:$AP$53,MATCH(Kulturmodeller!$D727,'Data - CO2'!$A$5:$A$53,0),BJ$20)*T727)</f>
        <v/>
      </c>
      <c r="BK727" t="str" cm="1">
        <f t="array" ref="BK727">IF($D727="","",INDEX('Data - CO2'!$B$5:$AP$53,MATCH(Kulturmodeller!$D727,'Data - CO2'!$A$5:$A$53,0),BK$20)*U727)</f>
        <v/>
      </c>
      <c r="BL727" t="str" cm="1">
        <f t="array" ref="BL727">IF($D727="","",INDEX('Data - CO2'!$B$5:$AP$53,MATCH(Kulturmodeller!$D727,'Data - CO2'!$A$5:$A$53,0),BL$20)*V727)</f>
        <v/>
      </c>
      <c r="BM727" t="str" cm="1">
        <f t="array" ref="BM727">IF($D727="","",INDEX('Data - CO2'!$B$5:$AP$53,MATCH(Kulturmodeller!$D727,'Data - CO2'!$A$5:$A$53,0),BM$20)*W727)</f>
        <v/>
      </c>
      <c r="BN727" t="str" cm="1">
        <f t="array" ref="BN727">IF($D727="","",INDEX('Data - CO2'!$B$5:$AP$53,MATCH(Kulturmodeller!$D727,'Data - CO2'!$A$5:$A$53,0),BN$20)*X727)</f>
        <v/>
      </c>
      <c r="BO727" t="str" cm="1">
        <f t="array" ref="BO727">IF($D727="","",INDEX('Data - CO2'!$B$5:$AP$53,MATCH(Kulturmodeller!$D727,'Data - CO2'!$A$5:$A$53,0),BO$20)*Y727)</f>
        <v/>
      </c>
      <c r="BP727" t="str" cm="1">
        <f t="array" ref="BP727">IF($D727="","",INDEX('Data - CO2'!$B$5:$AP$53,MATCH(Kulturmodeller!$D727,'Data - CO2'!$A$5:$A$53,0),BP$20)*Z727)</f>
        <v/>
      </c>
      <c r="BQ727" t="str" cm="1">
        <f t="array" ref="BQ727">IF($D727="","",INDEX('Data - CO2'!$B$5:$AP$53,MATCH(Kulturmodeller!$D727,'Data - CO2'!$A$5:$A$53,0),BQ$20)*AA727)</f>
        <v/>
      </c>
      <c r="BR727" t="str" cm="1">
        <f t="array" ref="BR727">IF($D727="","",INDEX('Data - CO2'!$B$5:$AP$53,MATCH(Kulturmodeller!$D727,'Data - CO2'!$A$5:$A$53,0),BR$20)*AB727)</f>
        <v/>
      </c>
      <c r="BS727" t="str" cm="1">
        <f t="array" ref="BS727">IF($D727="","",INDEX('Data - CO2'!$B$5:$AP$53,MATCH(Kulturmodeller!$D727,'Data - CO2'!$A$5:$A$53,0),BS$20)*AC727)</f>
        <v/>
      </c>
      <c r="BT727" t="str" cm="1">
        <f t="array" ref="BT727">IF($D727="","",INDEX('Data - CO2'!$B$5:$AP$53,MATCH(Kulturmodeller!$D727,'Data - CO2'!$A$5:$A$53,0),BT$20)*AD727)</f>
        <v/>
      </c>
      <c r="BU727" t="str" cm="1">
        <f t="array" ref="BU727">IF($D727="","",INDEX('Data - CO2'!$B$5:$AP$53,MATCH(Kulturmodeller!$D727,'Data - CO2'!$A$5:$A$53,0),BU$20)*AE727)</f>
        <v/>
      </c>
      <c r="BV727" t="str" cm="1">
        <f t="array" ref="BV727">IF($D727="","",INDEX('Data - CO2'!$B$5:$AP$53,MATCH(Kulturmodeller!$D727,'Data - CO2'!$A$5:$A$53,0),BV$20)*AF727)</f>
        <v/>
      </c>
      <c r="BW727" t="str" cm="1">
        <f t="array" ref="BW727">IF($D727="","",INDEX('Data - CO2'!$B$5:$AP$53,MATCH(Kulturmodeller!$D727,'Data - CO2'!$A$5:$A$53,0),BW$20)*AG727)</f>
        <v/>
      </c>
      <c r="BX727" t="str" cm="1">
        <f t="array" ref="BX727">IF($D727="","",INDEX('Data - CO2'!$B$5:$AP$53,MATCH(Kulturmodeller!$D727,'Data - CO2'!$A$5:$A$53,0),BX$20)*AH727)</f>
        <v/>
      </c>
      <c r="BY727" t="str" cm="1">
        <f t="array" ref="BY727">IF($D727="","",INDEX('Data - CO2'!$B$5:$AP$53,MATCH(Kulturmodeller!$D727,'Data - CO2'!$A$5:$A$53,0),BY$20)*AI727)</f>
        <v/>
      </c>
      <c r="BZ727" t="str" cm="1">
        <f t="array" ref="BZ727">IF($D727="","",INDEX('Data - CO2'!$B$5:$AP$53,MATCH(Kulturmodeller!$D727,'Data - CO2'!$A$5:$A$53,0),BZ$20)*AJ727)</f>
        <v/>
      </c>
      <c r="CA727" t="str" cm="1">
        <f t="array" ref="CA727">IF($D727="","",INDEX('Data - CO2'!$B$5:$AP$53,MATCH(Kulturmodeller!$D727,'Data - CO2'!$A$5:$A$53,0),CA$20)*AK727)</f>
        <v/>
      </c>
      <c r="CB727" t="str" cm="1">
        <f t="array" ref="CB727">IF($D727="","",INDEX('Data - CO2'!$B$5:$AP$53,MATCH(Kulturmodeller!$D727,'Data - CO2'!$A$5:$A$53,0),CB$20)*AL727)</f>
        <v/>
      </c>
      <c r="CC727" t="str" cm="1">
        <f t="array" ref="CC727">IF($D727="","",INDEX('Data - CO2'!$B$5:$AP$53,MATCH(Kulturmodeller!$D727,'Data - CO2'!$A$5:$A$53,0),CC$20)*AM727)</f>
        <v/>
      </c>
      <c r="CD727" t="str" cm="1">
        <f t="array" ref="CD727">IF($D727="","",INDEX('Data - CO2'!$B$5:$AP$53,MATCH(Kulturmodeller!$D727,'Data - CO2'!$A$5:$A$53,0),CD$20)*AN727)</f>
        <v/>
      </c>
      <c r="CE727" t="str" cm="1">
        <f t="array" ref="CE727">IF($D727="","",INDEX('Data - CO2'!$B$5:$AP$53,MATCH(Kulturmodeller!$D727,'Data - CO2'!$A$5:$A$53,0),CE$20)*AO727)</f>
        <v/>
      </c>
      <c r="CF727" t="str" cm="1">
        <f t="array" ref="CF727">IF($D727="","",INDEX('Data - CO2'!$B$5:$AP$53,MATCH(Kulturmodeller!$D727,'Data - CO2'!$A$5:$A$53,0),CF$20)*AP727)</f>
        <v/>
      </c>
      <c r="CG727" t="str" cm="1">
        <f t="array" ref="CG727">IF($D727="","",INDEX('Data - CO2'!$B$5:$AP$53,MATCH(Kulturmodeller!$D727,'Data - CO2'!$A$5:$A$53,0),CG$20)*AQ727)</f>
        <v/>
      </c>
      <c r="CH727" t="str" cm="1">
        <f t="array" ref="CH727">IF($D727="","",INDEX('Data - CO2'!$B$5:$AP$53,MATCH(Kulturmodeller!$D727,'Data - CO2'!$A$5:$A$53,0),CH$20)*AR727)</f>
        <v/>
      </c>
      <c r="CI727" s="11" t="str" cm="1">
        <f t="array" ref="CI727">IF($D727="","",INDEX('Data - CO2'!$B$5:$AP$53,MATCH(Kulturmodeller!$D727,'Data - CO2'!$A$5:$A$53,0),CI$20)*AS727)</f>
        <v/>
      </c>
    </row>
    <row r="728" spans="1:87" x14ac:dyDescent="0.3">
      <c r="A728" s="12" t="s">
        <v>87</v>
      </c>
      <c r="B728" s="12"/>
      <c r="C728" s="129"/>
      <c r="D728" s="129"/>
      <c r="E728" s="127"/>
      <c r="F728" s="45">
        <f>E728</f>
        <v>0</v>
      </c>
      <c r="G728" s="46">
        <f t="shared" si="12260"/>
        <v>0</v>
      </c>
      <c r="H728" s="46">
        <f t="shared" si="12261"/>
        <v>0</v>
      </c>
      <c r="I728" s="46">
        <f t="shared" si="12262"/>
        <v>0</v>
      </c>
      <c r="J728" s="46">
        <f t="shared" si="12263"/>
        <v>0</v>
      </c>
      <c r="K728" s="46">
        <f t="shared" si="12264"/>
        <v>0</v>
      </c>
      <c r="L728" s="46">
        <f t="shared" si="12265"/>
        <v>0</v>
      </c>
      <c r="M728" s="46">
        <f t="shared" si="12266"/>
        <v>0</v>
      </c>
      <c r="N728" s="46">
        <f t="shared" si="12267"/>
        <v>0</v>
      </c>
      <c r="O728" s="46">
        <f t="shared" si="12268"/>
        <v>0</v>
      </c>
      <c r="P728" s="46">
        <f t="shared" si="12269"/>
        <v>0</v>
      </c>
      <c r="Q728" s="46">
        <f t="shared" si="12270"/>
        <v>0</v>
      </c>
      <c r="R728" s="46">
        <f t="shared" si="12271"/>
        <v>0</v>
      </c>
      <c r="S728" s="46">
        <f t="shared" si="12272"/>
        <v>0</v>
      </c>
      <c r="T728" s="46">
        <f t="shared" si="12273"/>
        <v>0</v>
      </c>
      <c r="U728" s="46">
        <f t="shared" si="12274"/>
        <v>0</v>
      </c>
      <c r="V728" s="46">
        <f t="shared" si="12275"/>
        <v>0</v>
      </c>
      <c r="W728" s="46">
        <f t="shared" si="12276"/>
        <v>0</v>
      </c>
      <c r="X728" s="46">
        <f t="shared" si="12277"/>
        <v>0</v>
      </c>
      <c r="Y728" s="46">
        <f t="shared" si="12278"/>
        <v>0</v>
      </c>
      <c r="Z728" s="46">
        <f t="shared" si="12279"/>
        <v>0</v>
      </c>
      <c r="AA728" s="46">
        <f t="shared" si="12280"/>
        <v>0</v>
      </c>
      <c r="AB728" s="46">
        <f t="shared" si="12281"/>
        <v>0</v>
      </c>
      <c r="AC728" s="46">
        <f t="shared" si="12282"/>
        <v>0</v>
      </c>
      <c r="AD728" s="46">
        <f t="shared" si="12283"/>
        <v>0</v>
      </c>
      <c r="AE728" s="46">
        <f t="shared" si="12284"/>
        <v>0</v>
      </c>
      <c r="AF728" s="46">
        <f t="shared" si="12285"/>
        <v>0</v>
      </c>
      <c r="AG728" s="46">
        <f t="shared" si="12286"/>
        <v>0</v>
      </c>
      <c r="AH728" s="46">
        <f t="shared" si="12287"/>
        <v>0</v>
      </c>
      <c r="AI728" s="46">
        <f t="shared" si="12288"/>
        <v>0</v>
      </c>
      <c r="AJ728" s="46">
        <f t="shared" si="12289"/>
        <v>0</v>
      </c>
      <c r="AK728" s="46">
        <f t="shared" si="12290"/>
        <v>0</v>
      </c>
      <c r="AL728" s="46">
        <f t="shared" si="12291"/>
        <v>0</v>
      </c>
      <c r="AM728" s="46">
        <f t="shared" si="12292"/>
        <v>0</v>
      </c>
      <c r="AN728" s="46">
        <f t="shared" si="12293"/>
        <v>0</v>
      </c>
      <c r="AO728" s="46">
        <f t="shared" si="12294"/>
        <v>0</v>
      </c>
      <c r="AP728" s="46">
        <f t="shared" si="12295"/>
        <v>0</v>
      </c>
      <c r="AQ728" s="46">
        <f t="shared" si="12296"/>
        <v>0</v>
      </c>
      <c r="AR728" s="46">
        <f t="shared" si="12297"/>
        <v>0</v>
      </c>
      <c r="AS728" s="47">
        <f t="shared" si="12298"/>
        <v>0</v>
      </c>
      <c r="AU728" s="10" t="str" cm="1">
        <f t="array" ref="AU728">IF($D728="","",INDEX('Data - CO2'!$B$5:$AP$53,MATCH(Kulturmodeller!$D728,'Data - CO2'!$A$5:$A$53,0),AU$20)*E728)</f>
        <v/>
      </c>
      <c r="AV728" t="str" cm="1">
        <f t="array" ref="AV728">IF($D728="","",INDEX('Data - CO2'!$B$5:$AP$53,MATCH(Kulturmodeller!$D728,'Data - CO2'!$A$5:$A$53,0),AV$20)*F728)</f>
        <v/>
      </c>
      <c r="AW728" t="str" cm="1">
        <f t="array" ref="AW728">IF($D728="","",INDEX('Data - CO2'!$B$5:$AP$53,MATCH(Kulturmodeller!$D728,'Data - CO2'!$A$5:$A$53,0),AW$20)*G728)</f>
        <v/>
      </c>
      <c r="AX728" t="str" cm="1">
        <f t="array" ref="AX728">IF($D728="","",INDEX('Data - CO2'!$B$5:$AP$53,MATCH(Kulturmodeller!$D728,'Data - CO2'!$A$5:$A$53,0),AX$20)*H728)</f>
        <v/>
      </c>
      <c r="AY728" t="str" cm="1">
        <f t="array" ref="AY728">IF($D728="","",INDEX('Data - CO2'!$B$5:$AP$53,MATCH(Kulturmodeller!$D728,'Data - CO2'!$A$5:$A$53,0),AY$20)*I728)</f>
        <v/>
      </c>
      <c r="AZ728" t="str" cm="1">
        <f t="array" ref="AZ728">IF($D728="","",INDEX('Data - CO2'!$B$5:$AP$53,MATCH(Kulturmodeller!$D728,'Data - CO2'!$A$5:$A$53,0),AZ$20)*J728)</f>
        <v/>
      </c>
      <c r="BA728" t="str" cm="1">
        <f t="array" ref="BA728">IF($D728="","",INDEX('Data - CO2'!$B$5:$AP$53,MATCH(Kulturmodeller!$D728,'Data - CO2'!$A$5:$A$53,0),BA$20)*K728)</f>
        <v/>
      </c>
      <c r="BB728" t="str" cm="1">
        <f t="array" ref="BB728">IF($D728="","",INDEX('Data - CO2'!$B$5:$AP$53,MATCH(Kulturmodeller!$D728,'Data - CO2'!$A$5:$A$53,0),BB$20)*L728)</f>
        <v/>
      </c>
      <c r="BC728" t="str" cm="1">
        <f t="array" ref="BC728">IF($D728="","",INDEX('Data - CO2'!$B$5:$AP$53,MATCH(Kulturmodeller!$D728,'Data - CO2'!$A$5:$A$53,0),BC$20)*M728)</f>
        <v/>
      </c>
      <c r="BD728" t="str" cm="1">
        <f t="array" ref="BD728">IF($D728="","",INDEX('Data - CO2'!$B$5:$AP$53,MATCH(Kulturmodeller!$D728,'Data - CO2'!$A$5:$A$53,0),BD$20)*N728)</f>
        <v/>
      </c>
      <c r="BE728" t="str" cm="1">
        <f t="array" ref="BE728">IF($D728="","",INDEX('Data - CO2'!$B$5:$AP$53,MATCH(Kulturmodeller!$D728,'Data - CO2'!$A$5:$A$53,0),BE$20)*O728)</f>
        <v/>
      </c>
      <c r="BF728" t="str" cm="1">
        <f t="array" ref="BF728">IF($D728="","",INDEX('Data - CO2'!$B$5:$AP$53,MATCH(Kulturmodeller!$D728,'Data - CO2'!$A$5:$A$53,0),BF$20)*P728)</f>
        <v/>
      </c>
      <c r="BG728" t="str" cm="1">
        <f t="array" ref="BG728">IF($D728="","",INDEX('Data - CO2'!$B$5:$AP$53,MATCH(Kulturmodeller!$D728,'Data - CO2'!$A$5:$A$53,0),BG$20)*Q728)</f>
        <v/>
      </c>
      <c r="BH728" t="str" cm="1">
        <f t="array" ref="BH728">IF($D728="","",INDEX('Data - CO2'!$B$5:$AP$53,MATCH(Kulturmodeller!$D728,'Data - CO2'!$A$5:$A$53,0),BH$20)*R728)</f>
        <v/>
      </c>
      <c r="BI728" t="str" cm="1">
        <f t="array" ref="BI728">IF($D728="","",INDEX('Data - CO2'!$B$5:$AP$53,MATCH(Kulturmodeller!$D728,'Data - CO2'!$A$5:$A$53,0),BI$20)*S728)</f>
        <v/>
      </c>
      <c r="BJ728" t="str" cm="1">
        <f t="array" ref="BJ728">IF($D728="","",INDEX('Data - CO2'!$B$5:$AP$53,MATCH(Kulturmodeller!$D728,'Data - CO2'!$A$5:$A$53,0),BJ$20)*T728)</f>
        <v/>
      </c>
      <c r="BK728" t="str" cm="1">
        <f t="array" ref="BK728">IF($D728="","",INDEX('Data - CO2'!$B$5:$AP$53,MATCH(Kulturmodeller!$D728,'Data - CO2'!$A$5:$A$53,0),BK$20)*U728)</f>
        <v/>
      </c>
      <c r="BL728" t="str" cm="1">
        <f t="array" ref="BL728">IF($D728="","",INDEX('Data - CO2'!$B$5:$AP$53,MATCH(Kulturmodeller!$D728,'Data - CO2'!$A$5:$A$53,0),BL$20)*V728)</f>
        <v/>
      </c>
      <c r="BM728" t="str" cm="1">
        <f t="array" ref="BM728">IF($D728="","",INDEX('Data - CO2'!$B$5:$AP$53,MATCH(Kulturmodeller!$D728,'Data - CO2'!$A$5:$A$53,0),BM$20)*W728)</f>
        <v/>
      </c>
      <c r="BN728" t="str" cm="1">
        <f t="array" ref="BN728">IF($D728="","",INDEX('Data - CO2'!$B$5:$AP$53,MATCH(Kulturmodeller!$D728,'Data - CO2'!$A$5:$A$53,0),BN$20)*X728)</f>
        <v/>
      </c>
      <c r="BO728" t="str" cm="1">
        <f t="array" ref="BO728">IF($D728="","",INDEX('Data - CO2'!$B$5:$AP$53,MATCH(Kulturmodeller!$D728,'Data - CO2'!$A$5:$A$53,0),BO$20)*Y728)</f>
        <v/>
      </c>
      <c r="BP728" t="str" cm="1">
        <f t="array" ref="BP728">IF($D728="","",INDEX('Data - CO2'!$B$5:$AP$53,MATCH(Kulturmodeller!$D728,'Data - CO2'!$A$5:$A$53,0),BP$20)*Z728)</f>
        <v/>
      </c>
      <c r="BQ728" t="str" cm="1">
        <f t="array" ref="BQ728">IF($D728="","",INDEX('Data - CO2'!$B$5:$AP$53,MATCH(Kulturmodeller!$D728,'Data - CO2'!$A$5:$A$53,0),BQ$20)*AA728)</f>
        <v/>
      </c>
      <c r="BR728" t="str" cm="1">
        <f t="array" ref="BR728">IF($D728="","",INDEX('Data - CO2'!$B$5:$AP$53,MATCH(Kulturmodeller!$D728,'Data - CO2'!$A$5:$A$53,0),BR$20)*AB728)</f>
        <v/>
      </c>
      <c r="BS728" t="str" cm="1">
        <f t="array" ref="BS728">IF($D728="","",INDEX('Data - CO2'!$B$5:$AP$53,MATCH(Kulturmodeller!$D728,'Data - CO2'!$A$5:$A$53,0),BS$20)*AC728)</f>
        <v/>
      </c>
      <c r="BT728" t="str" cm="1">
        <f t="array" ref="BT728">IF($D728="","",INDEX('Data - CO2'!$B$5:$AP$53,MATCH(Kulturmodeller!$D728,'Data - CO2'!$A$5:$A$53,0),BT$20)*AD728)</f>
        <v/>
      </c>
      <c r="BU728" t="str" cm="1">
        <f t="array" ref="BU728">IF($D728="","",INDEX('Data - CO2'!$B$5:$AP$53,MATCH(Kulturmodeller!$D728,'Data - CO2'!$A$5:$A$53,0),BU$20)*AE728)</f>
        <v/>
      </c>
      <c r="BV728" t="str" cm="1">
        <f t="array" ref="BV728">IF($D728="","",INDEX('Data - CO2'!$B$5:$AP$53,MATCH(Kulturmodeller!$D728,'Data - CO2'!$A$5:$A$53,0),BV$20)*AF728)</f>
        <v/>
      </c>
      <c r="BW728" t="str" cm="1">
        <f t="array" ref="BW728">IF($D728="","",INDEX('Data - CO2'!$B$5:$AP$53,MATCH(Kulturmodeller!$D728,'Data - CO2'!$A$5:$A$53,0),BW$20)*AG728)</f>
        <v/>
      </c>
      <c r="BX728" t="str" cm="1">
        <f t="array" ref="BX728">IF($D728="","",INDEX('Data - CO2'!$B$5:$AP$53,MATCH(Kulturmodeller!$D728,'Data - CO2'!$A$5:$A$53,0),BX$20)*AH728)</f>
        <v/>
      </c>
      <c r="BY728" t="str" cm="1">
        <f t="array" ref="BY728">IF($D728="","",INDEX('Data - CO2'!$B$5:$AP$53,MATCH(Kulturmodeller!$D728,'Data - CO2'!$A$5:$A$53,0),BY$20)*AI728)</f>
        <v/>
      </c>
      <c r="BZ728" t="str" cm="1">
        <f t="array" ref="BZ728">IF($D728="","",INDEX('Data - CO2'!$B$5:$AP$53,MATCH(Kulturmodeller!$D728,'Data - CO2'!$A$5:$A$53,0),BZ$20)*AJ728)</f>
        <v/>
      </c>
      <c r="CA728" t="str" cm="1">
        <f t="array" ref="CA728">IF($D728="","",INDEX('Data - CO2'!$B$5:$AP$53,MATCH(Kulturmodeller!$D728,'Data - CO2'!$A$5:$A$53,0),CA$20)*AK728)</f>
        <v/>
      </c>
      <c r="CB728" t="str" cm="1">
        <f t="array" ref="CB728">IF($D728="","",INDEX('Data - CO2'!$B$5:$AP$53,MATCH(Kulturmodeller!$D728,'Data - CO2'!$A$5:$A$53,0),CB$20)*AL728)</f>
        <v/>
      </c>
      <c r="CC728" t="str" cm="1">
        <f t="array" ref="CC728">IF($D728="","",INDEX('Data - CO2'!$B$5:$AP$53,MATCH(Kulturmodeller!$D728,'Data - CO2'!$A$5:$A$53,0),CC$20)*AM728)</f>
        <v/>
      </c>
      <c r="CD728" t="str" cm="1">
        <f t="array" ref="CD728">IF($D728="","",INDEX('Data - CO2'!$B$5:$AP$53,MATCH(Kulturmodeller!$D728,'Data - CO2'!$A$5:$A$53,0),CD$20)*AN728)</f>
        <v/>
      </c>
      <c r="CE728" t="str" cm="1">
        <f t="array" ref="CE728">IF($D728="","",INDEX('Data - CO2'!$B$5:$AP$53,MATCH(Kulturmodeller!$D728,'Data - CO2'!$A$5:$A$53,0),CE$20)*AO728)</f>
        <v/>
      </c>
      <c r="CF728" t="str" cm="1">
        <f t="array" ref="CF728">IF($D728="","",INDEX('Data - CO2'!$B$5:$AP$53,MATCH(Kulturmodeller!$D728,'Data - CO2'!$A$5:$A$53,0),CF$20)*AP728)</f>
        <v/>
      </c>
      <c r="CG728" t="str" cm="1">
        <f t="array" ref="CG728">IF($D728="","",INDEX('Data - CO2'!$B$5:$AP$53,MATCH(Kulturmodeller!$D728,'Data - CO2'!$A$5:$A$53,0),CG$20)*AQ728)</f>
        <v/>
      </c>
      <c r="CH728" t="str" cm="1">
        <f t="array" ref="CH728">IF($D728="","",INDEX('Data - CO2'!$B$5:$AP$53,MATCH(Kulturmodeller!$D728,'Data - CO2'!$A$5:$A$53,0),CH$20)*AR728)</f>
        <v/>
      </c>
      <c r="CI728" s="11" t="str" cm="1">
        <f t="array" ref="CI728">IF($D728="","",INDEX('Data - CO2'!$B$5:$AP$53,MATCH(Kulturmodeller!$D728,'Data - CO2'!$A$5:$A$53,0),CI$20)*AS728)</f>
        <v/>
      </c>
    </row>
    <row r="729" spans="1:87" x14ac:dyDescent="0.3">
      <c r="A729" s="42"/>
      <c r="B729" s="42"/>
      <c r="C729" s="42"/>
      <c r="D729" s="12"/>
      <c r="E729" s="52"/>
      <c r="F729" s="53"/>
      <c r="G729" s="53"/>
      <c r="H729" s="53"/>
      <c r="I729" s="53"/>
      <c r="J729" s="53"/>
      <c r="K729" s="53"/>
      <c r="L729" s="53"/>
      <c r="M729" s="53"/>
      <c r="N729" s="53"/>
      <c r="O729" s="53"/>
      <c r="P729" s="53"/>
      <c r="Q729" s="53"/>
      <c r="R729" s="53"/>
      <c r="S729" s="53"/>
      <c r="T729" s="53"/>
      <c r="U729" s="53"/>
      <c r="V729" s="53"/>
      <c r="W729" s="53"/>
      <c r="X729" s="53"/>
      <c r="Y729" s="53"/>
      <c r="Z729" s="53"/>
      <c r="AA729" s="53"/>
      <c r="AB729" s="53"/>
      <c r="AC729" s="53"/>
      <c r="AD729" s="53"/>
      <c r="AE729" s="53"/>
      <c r="AF729" s="53"/>
      <c r="AG729" s="53"/>
      <c r="AH729" s="53"/>
      <c r="AI729" s="53"/>
      <c r="AJ729" s="53"/>
      <c r="AK729" s="53"/>
      <c r="AL729" s="53"/>
      <c r="AM729" s="53"/>
      <c r="AN729" s="53"/>
      <c r="AO729" s="53"/>
      <c r="AP729" s="53"/>
      <c r="AQ729" s="53"/>
      <c r="AR729" s="53"/>
      <c r="AS729" s="54"/>
      <c r="AU729" s="111">
        <f t="shared" ref="AU729:CH729" si="12299">SUM(AU727:AU728)</f>
        <v>0</v>
      </c>
      <c r="AV729" s="112">
        <f t="shared" si="12299"/>
        <v>0</v>
      </c>
      <c r="AW729" s="112">
        <f t="shared" si="12299"/>
        <v>0</v>
      </c>
      <c r="AX729" s="112">
        <f t="shared" si="12299"/>
        <v>0</v>
      </c>
      <c r="AY729" s="112">
        <f t="shared" si="12299"/>
        <v>0</v>
      </c>
      <c r="AZ729" s="112">
        <f t="shared" si="12299"/>
        <v>0</v>
      </c>
      <c r="BA729" s="112">
        <f t="shared" si="12299"/>
        <v>0</v>
      </c>
      <c r="BB729" s="112">
        <f t="shared" si="12299"/>
        <v>0</v>
      </c>
      <c r="BC729" s="112">
        <f t="shared" si="12299"/>
        <v>0</v>
      </c>
      <c r="BD729" s="112">
        <f t="shared" si="12299"/>
        <v>0</v>
      </c>
      <c r="BE729" s="112">
        <f t="shared" si="12299"/>
        <v>0</v>
      </c>
      <c r="BF729" s="112">
        <f t="shared" si="12299"/>
        <v>0</v>
      </c>
      <c r="BG729" s="112">
        <f t="shared" si="12299"/>
        <v>0</v>
      </c>
      <c r="BH729" s="112">
        <f t="shared" si="12299"/>
        <v>0</v>
      </c>
      <c r="BI729" s="112">
        <f t="shared" si="12299"/>
        <v>0</v>
      </c>
      <c r="BJ729" s="112">
        <f t="shared" si="12299"/>
        <v>0</v>
      </c>
      <c r="BK729" s="112">
        <f t="shared" si="12299"/>
        <v>0</v>
      </c>
      <c r="BL729" s="112">
        <f t="shared" si="12299"/>
        <v>0</v>
      </c>
      <c r="BM729" s="112">
        <f t="shared" si="12299"/>
        <v>0</v>
      </c>
      <c r="BN729" s="112">
        <f t="shared" si="12299"/>
        <v>0</v>
      </c>
      <c r="BO729" s="112">
        <f t="shared" si="12299"/>
        <v>0</v>
      </c>
      <c r="BP729" s="112">
        <f t="shared" si="12299"/>
        <v>0</v>
      </c>
      <c r="BQ729" s="112">
        <f t="shared" si="12299"/>
        <v>0</v>
      </c>
      <c r="BR729" s="112">
        <f t="shared" si="12299"/>
        <v>0</v>
      </c>
      <c r="BS729" s="112">
        <f t="shared" si="12299"/>
        <v>0</v>
      </c>
      <c r="BT729" s="112">
        <f t="shared" si="12299"/>
        <v>0</v>
      </c>
      <c r="BU729" s="112">
        <f t="shared" si="12299"/>
        <v>0</v>
      </c>
      <c r="BV729" s="112">
        <f t="shared" si="12299"/>
        <v>0</v>
      </c>
      <c r="BW729" s="112">
        <f t="shared" si="12299"/>
        <v>0</v>
      </c>
      <c r="BX729" s="112">
        <f t="shared" si="12299"/>
        <v>0</v>
      </c>
      <c r="BY729" s="112">
        <f t="shared" si="12299"/>
        <v>0</v>
      </c>
      <c r="BZ729" s="112">
        <f t="shared" si="12299"/>
        <v>0</v>
      </c>
      <c r="CA729" s="112">
        <f t="shared" si="12299"/>
        <v>0</v>
      </c>
      <c r="CB729" s="112">
        <f t="shared" si="12299"/>
        <v>0</v>
      </c>
      <c r="CC729" s="112">
        <f t="shared" si="12299"/>
        <v>0</v>
      </c>
      <c r="CD729" s="112">
        <f t="shared" si="12299"/>
        <v>0</v>
      </c>
      <c r="CE729" s="112">
        <f t="shared" si="12299"/>
        <v>0</v>
      </c>
      <c r="CF729" s="112">
        <f t="shared" si="12299"/>
        <v>0</v>
      </c>
      <c r="CG729" s="112">
        <f t="shared" si="12299"/>
        <v>0</v>
      </c>
      <c r="CH729" s="112">
        <f t="shared" si="12299"/>
        <v>0</v>
      </c>
      <c r="CI729" s="113">
        <f>SUM(CI727:CI728)</f>
        <v>0</v>
      </c>
    </row>
    <row r="730" spans="1:87" x14ac:dyDescent="0.3">
      <c r="A730" s="55" t="s">
        <v>88</v>
      </c>
      <c r="B730" s="55"/>
      <c r="C730" s="55"/>
      <c r="D730" s="56"/>
      <c r="E730" s="57"/>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9"/>
      <c r="AT730" s="91">
        <f>AVERAGE(BO730:CI730)</f>
        <v>144.42899317505848</v>
      </c>
      <c r="AU730" s="111">
        <f>AU726+AU729</f>
        <v>0</v>
      </c>
      <c r="AV730" s="112">
        <f t="shared" ref="AV730:CI730" si="12300">AV726+AV729</f>
        <v>0.68208490272810918</v>
      </c>
      <c r="AW730" s="112">
        <f t="shared" si="12300"/>
        <v>4.5472326848540616</v>
      </c>
      <c r="AX730" s="112">
        <f t="shared" si="12300"/>
        <v>10.34347588660647</v>
      </c>
      <c r="AY730" s="112">
        <f t="shared" si="12300"/>
        <v>18.637740122155574</v>
      </c>
      <c r="AZ730" s="112">
        <f t="shared" si="12300"/>
        <v>39.615807808470102</v>
      </c>
      <c r="BA730" s="112">
        <f t="shared" si="12300"/>
        <v>69.07288835941236</v>
      </c>
      <c r="BB730" s="112">
        <f t="shared" si="12300"/>
        <v>90.849049012924922</v>
      </c>
      <c r="BC730" s="112">
        <f t="shared" si="12300"/>
        <v>101.18416404860847</v>
      </c>
      <c r="BD730" s="112">
        <f t="shared" si="12300"/>
        <v>110.87603276144925</v>
      </c>
      <c r="BE730" s="112">
        <f t="shared" si="12300"/>
        <v>120.89137120455511</v>
      </c>
      <c r="BF730" s="112">
        <f t="shared" si="12300"/>
        <v>130.96755634729953</v>
      </c>
      <c r="BG730" s="112">
        <f t="shared" si="12300"/>
        <v>142.4723234335525</v>
      </c>
      <c r="BH730" s="112">
        <f t="shared" si="12300"/>
        <v>154.21179680918257</v>
      </c>
      <c r="BI730" s="112">
        <f t="shared" si="12300"/>
        <v>165.15263015386128</v>
      </c>
      <c r="BJ730" s="112">
        <f t="shared" si="12300"/>
        <v>176.46396509242572</v>
      </c>
      <c r="BK730" s="112">
        <f t="shared" si="12300"/>
        <v>187.1628396338842</v>
      </c>
      <c r="BL730" s="112">
        <f t="shared" si="12300"/>
        <v>196.60529636039166</v>
      </c>
      <c r="BM730" s="112">
        <f t="shared" si="12300"/>
        <v>203.73511759119384</v>
      </c>
      <c r="BN730" s="112">
        <f t="shared" si="12300"/>
        <v>210.79130540564816</v>
      </c>
      <c r="BO730" s="112">
        <f t="shared" si="12300"/>
        <v>217.2785900753579</v>
      </c>
      <c r="BP730" s="112">
        <f t="shared" si="12300"/>
        <v>223.51024477689978</v>
      </c>
      <c r="BQ730" s="112">
        <f t="shared" si="12300"/>
        <v>227.35789456436726</v>
      </c>
      <c r="BR730" s="112">
        <f t="shared" si="12300"/>
        <v>231.40199177648742</v>
      </c>
      <c r="BS730" s="112">
        <f t="shared" si="12300"/>
        <v>235.23844949238963</v>
      </c>
      <c r="BT730" s="112">
        <f t="shared" si="12300"/>
        <v>239.04292283411871</v>
      </c>
      <c r="BU730" s="112">
        <f t="shared" si="12300"/>
        <v>242.01806946903929</v>
      </c>
      <c r="BV730" s="112">
        <f t="shared" si="12300"/>
        <v>245.48952683089234</v>
      </c>
      <c r="BW730" s="112">
        <f t="shared" si="12300"/>
        <v>248.81692717071923</v>
      </c>
      <c r="BX730" s="112">
        <f t="shared" si="12300"/>
        <v>87.94857656601647</v>
      </c>
      <c r="BY730" s="112">
        <f t="shared" si="12300"/>
        <v>90.135747877981288</v>
      </c>
      <c r="BZ730" s="112">
        <f t="shared" si="12300"/>
        <v>4.2875187823218557</v>
      </c>
      <c r="CA730" s="112">
        <f t="shared" si="12300"/>
        <v>9.7685362102858697</v>
      </c>
      <c r="CB730" s="112">
        <f t="shared" si="12300"/>
        <v>25.314631648735606</v>
      </c>
      <c r="CC730" s="112">
        <f t="shared" si="12300"/>
        <v>48.501744875560846</v>
      </c>
      <c r="CD730" s="112">
        <f t="shared" si="12300"/>
        <v>77.511762378747605</v>
      </c>
      <c r="CE730" s="112">
        <f t="shared" si="12300"/>
        <v>95.274104771883955</v>
      </c>
      <c r="CF730" s="112">
        <f t="shared" si="12300"/>
        <v>105.05001452074103</v>
      </c>
      <c r="CG730" s="112">
        <f t="shared" si="12300"/>
        <v>115.93380219444164</v>
      </c>
      <c r="CH730" s="112">
        <f t="shared" si="12300"/>
        <v>126.47098210498531</v>
      </c>
      <c r="CI730" s="113">
        <f t="shared" si="12300"/>
        <v>136.65681775425378</v>
      </c>
    </row>
    <row r="733" spans="1:87" x14ac:dyDescent="0.3">
      <c r="A733" s="60" t="s">
        <v>430</v>
      </c>
      <c r="AU733" t="s">
        <v>91</v>
      </c>
    </row>
    <row r="734" spans="1:87" x14ac:dyDescent="0.3">
      <c r="A734" s="25" t="s">
        <v>431</v>
      </c>
      <c r="B734" s="25"/>
      <c r="C734" s="25"/>
      <c r="D734" s="26"/>
      <c r="E734" s="27" t="s">
        <v>78</v>
      </c>
      <c r="F734" s="104"/>
      <c r="G734" s="104"/>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9"/>
      <c r="AU734">
        <v>1</v>
      </c>
      <c r="AV734">
        <v>2</v>
      </c>
      <c r="AW734">
        <v>3</v>
      </c>
      <c r="AX734">
        <v>4</v>
      </c>
      <c r="AY734">
        <v>5</v>
      </c>
      <c r="AZ734">
        <v>6</v>
      </c>
      <c r="BA734">
        <v>7</v>
      </c>
      <c r="BB734">
        <v>8</v>
      </c>
      <c r="BC734">
        <v>9</v>
      </c>
      <c r="BD734">
        <v>10</v>
      </c>
      <c r="BE734">
        <v>11</v>
      </c>
      <c r="BF734">
        <v>12</v>
      </c>
      <c r="BG734">
        <v>13</v>
      </c>
      <c r="BH734">
        <v>14</v>
      </c>
      <c r="BI734">
        <v>15</v>
      </c>
      <c r="BJ734">
        <v>16</v>
      </c>
      <c r="BK734">
        <v>17</v>
      </c>
      <c r="BL734">
        <v>18</v>
      </c>
      <c r="BM734">
        <v>19</v>
      </c>
      <c r="BN734">
        <v>20</v>
      </c>
      <c r="BO734">
        <v>21</v>
      </c>
      <c r="BP734">
        <v>22</v>
      </c>
      <c r="BQ734">
        <v>23</v>
      </c>
      <c r="BR734">
        <v>24</v>
      </c>
      <c r="BS734">
        <v>25</v>
      </c>
      <c r="BT734">
        <v>26</v>
      </c>
      <c r="BU734">
        <v>27</v>
      </c>
      <c r="BV734">
        <v>28</v>
      </c>
      <c r="BW734">
        <v>29</v>
      </c>
      <c r="BX734">
        <v>30</v>
      </c>
      <c r="BY734">
        <v>31</v>
      </c>
      <c r="BZ734">
        <v>32</v>
      </c>
      <c r="CA734">
        <v>33</v>
      </c>
      <c r="CB734">
        <v>34</v>
      </c>
      <c r="CC734">
        <v>35</v>
      </c>
      <c r="CD734">
        <v>36</v>
      </c>
      <c r="CE734">
        <v>37</v>
      </c>
      <c r="CF734">
        <v>38</v>
      </c>
      <c r="CG734">
        <v>39</v>
      </c>
      <c r="CH734">
        <v>40</v>
      </c>
      <c r="CI734">
        <v>41</v>
      </c>
    </row>
    <row r="735" spans="1:87" x14ac:dyDescent="0.3">
      <c r="A735" s="147" t="s">
        <v>303</v>
      </c>
      <c r="B735" s="148">
        <f>Lister!$B$13</f>
        <v>1</v>
      </c>
      <c r="C735" s="28" t="s">
        <v>60</v>
      </c>
      <c r="D735" s="29" t="s">
        <v>79</v>
      </c>
      <c r="E735" s="30" t="s">
        <v>163</v>
      </c>
      <c r="F735" s="31" t="s">
        <v>250</v>
      </c>
      <c r="G735" s="31" t="s">
        <v>137</v>
      </c>
      <c r="H735" s="31" t="s">
        <v>138</v>
      </c>
      <c r="I735" s="31" t="s">
        <v>139</v>
      </c>
      <c r="J735" s="31" t="s">
        <v>140</v>
      </c>
      <c r="K735" s="31" t="s">
        <v>141</v>
      </c>
      <c r="L735" s="31" t="s">
        <v>80</v>
      </c>
      <c r="M735" s="31" t="s">
        <v>144</v>
      </c>
      <c r="N735" s="31" t="s">
        <v>145</v>
      </c>
      <c r="O735" s="31" t="s">
        <v>146</v>
      </c>
      <c r="P735" s="31" t="s">
        <v>147</v>
      </c>
      <c r="Q735" s="31" t="s">
        <v>152</v>
      </c>
      <c r="R735" s="31" t="s">
        <v>153</v>
      </c>
      <c r="S735" s="31" t="s">
        <v>154</v>
      </c>
      <c r="T735" s="31" t="s">
        <v>155</v>
      </c>
      <c r="U735" s="31" t="s">
        <v>156</v>
      </c>
      <c r="V735" s="31" t="s">
        <v>229</v>
      </c>
      <c r="W735" s="31" t="s">
        <v>157</v>
      </c>
      <c r="X735" s="31" t="s">
        <v>158</v>
      </c>
      <c r="Y735" s="31" t="s">
        <v>159</v>
      </c>
      <c r="Z735" s="31" t="s">
        <v>230</v>
      </c>
      <c r="AA735" s="31" t="s">
        <v>231</v>
      </c>
      <c r="AB735" s="31" t="s">
        <v>232</v>
      </c>
      <c r="AC735" s="31" t="s">
        <v>233</v>
      </c>
      <c r="AD735" s="31" t="s">
        <v>234</v>
      </c>
      <c r="AE735" s="31" t="s">
        <v>235</v>
      </c>
      <c r="AF735" s="31" t="s">
        <v>236</v>
      </c>
      <c r="AG735" s="31" t="s">
        <v>237</v>
      </c>
      <c r="AH735" s="31" t="s">
        <v>238</v>
      </c>
      <c r="AI735" s="31" t="s">
        <v>239</v>
      </c>
      <c r="AJ735" s="31" t="s">
        <v>240</v>
      </c>
      <c r="AK735" s="31" t="s">
        <v>241</v>
      </c>
      <c r="AL735" s="31" t="s">
        <v>242</v>
      </c>
      <c r="AM735" s="31" t="s">
        <v>243</v>
      </c>
      <c r="AN735" s="31" t="s">
        <v>244</v>
      </c>
      <c r="AO735" s="31" t="s">
        <v>245</v>
      </c>
      <c r="AP735" s="31" t="s">
        <v>246</v>
      </c>
      <c r="AQ735" s="31" t="s">
        <v>247</v>
      </c>
      <c r="AR735" s="31" t="s">
        <v>248</v>
      </c>
      <c r="AS735" s="32" t="s">
        <v>249</v>
      </c>
      <c r="AU735" s="19">
        <v>1</v>
      </c>
      <c r="AV735" s="19">
        <v>5</v>
      </c>
      <c r="AW735" s="19">
        <v>10</v>
      </c>
      <c r="AX735" s="19">
        <v>15</v>
      </c>
      <c r="AY735" s="19">
        <v>20</v>
      </c>
      <c r="AZ735" s="19">
        <v>25</v>
      </c>
      <c r="BA735" s="19">
        <v>30</v>
      </c>
      <c r="BB735" s="19">
        <v>35</v>
      </c>
      <c r="BC735" s="19">
        <v>40</v>
      </c>
      <c r="BD735" s="19">
        <v>45</v>
      </c>
      <c r="BE735" s="19">
        <v>50</v>
      </c>
      <c r="BF735" s="19">
        <v>55</v>
      </c>
      <c r="BG735" s="19">
        <v>60</v>
      </c>
      <c r="BH735" s="19">
        <v>65</v>
      </c>
      <c r="BI735" s="19">
        <v>70</v>
      </c>
      <c r="BJ735" s="19">
        <v>75</v>
      </c>
      <c r="BK735" s="19">
        <v>80</v>
      </c>
      <c r="BL735" s="19">
        <v>85</v>
      </c>
      <c r="BM735" s="19">
        <v>90</v>
      </c>
      <c r="BN735" s="19">
        <v>95</v>
      </c>
      <c r="BO735" s="19">
        <v>100</v>
      </c>
      <c r="BP735" s="19">
        <v>105</v>
      </c>
      <c r="BQ735" s="19">
        <v>110</v>
      </c>
      <c r="BR735" s="19">
        <v>115</v>
      </c>
      <c r="BS735" s="19">
        <v>120</v>
      </c>
      <c r="BT735" s="19">
        <v>125</v>
      </c>
      <c r="BU735" s="19">
        <v>130</v>
      </c>
      <c r="BV735" s="19">
        <v>135</v>
      </c>
      <c r="BW735" s="19">
        <v>140</v>
      </c>
      <c r="BX735" s="19">
        <v>145</v>
      </c>
      <c r="BY735" s="2">
        <v>150</v>
      </c>
      <c r="BZ735" s="19">
        <v>155</v>
      </c>
      <c r="CA735" s="2">
        <v>160</v>
      </c>
      <c r="CB735" s="19">
        <v>165</v>
      </c>
      <c r="CC735" s="2">
        <v>170</v>
      </c>
      <c r="CD735" s="19">
        <v>175</v>
      </c>
      <c r="CE735" s="2">
        <v>180</v>
      </c>
      <c r="CF735" s="19">
        <v>185</v>
      </c>
      <c r="CG735" s="2">
        <v>190</v>
      </c>
      <c r="CH735" s="19">
        <v>195</v>
      </c>
      <c r="CI735" s="2">
        <v>200</v>
      </c>
    </row>
    <row r="736" spans="1:87" x14ac:dyDescent="0.3">
      <c r="A736" s="33" t="s">
        <v>81</v>
      </c>
      <c r="B736" s="33"/>
      <c r="C736" s="124" t="str">
        <f>'Katalog over Kulturmodeller '!F232</f>
        <v>EG</v>
      </c>
      <c r="D736" s="125" t="s">
        <v>272</v>
      </c>
      <c r="E736" s="139">
        <f>'Katalog over Kulturmodeller '!W232</f>
        <v>0.25</v>
      </c>
      <c r="F736" s="37">
        <f>E736+((E741-F741)+(E742-F742))*(E736/SUM(E736:E740))</f>
        <v>0.25</v>
      </c>
      <c r="G736" s="37">
        <f t="shared" ref="G736" si="12301">F736+((F741-G741)+(F742-G742))*(F736/SUM(F736:F740))</f>
        <v>0.25</v>
      </c>
      <c r="H736" s="37">
        <f t="shared" ref="H736" si="12302">G736+((G741-H741)+(G742-H742))*(G736/SUM(G736:G740))</f>
        <v>0.25833333333333336</v>
      </c>
      <c r="I736" s="37">
        <f t="shared" ref="I736" si="12303">H736+((H741-I741)+(H742-I742))*(H736/SUM(H736:H740))</f>
        <v>0.26666666666666672</v>
      </c>
      <c r="J736" s="37">
        <f t="shared" ref="J736" si="12304">I736+((I741-J741)+(I742-J742))*(I736/SUM(I736:I740))</f>
        <v>0.27500000000000008</v>
      </c>
      <c r="K736" s="37">
        <f t="shared" ref="K736" si="12305">J736+((J741-K741)+(J742-K742))*(J736/SUM(J736:J740))</f>
        <v>0.27500000000000008</v>
      </c>
      <c r="L736" s="37">
        <f t="shared" ref="L736" si="12306">K736+((K741-L741)+(K742-L742))*(K736/SUM(K736:K740))</f>
        <v>0.27500000000000008</v>
      </c>
      <c r="M736" s="37">
        <f t="shared" ref="M736" si="12307">L736+((L741-M741)+(L742-M742))*(L736/SUM(L736:L740))</f>
        <v>0.27500000000000008</v>
      </c>
      <c r="N736" s="37">
        <f t="shared" ref="N736" si="12308">M736+((M741-N741)+(M742-N742))*(M736/SUM(M736:M740))</f>
        <v>0.27500000000000008</v>
      </c>
      <c r="O736" s="37">
        <f t="shared" ref="O736" si="12309">N736+((N741-O741)+(N742-O742))*(N736/SUM(N736:N740))</f>
        <v>0.27500000000000008</v>
      </c>
      <c r="P736" s="37">
        <f t="shared" ref="P736" si="12310">O736+((O741-P741)+(O742-P742))*(O736/SUM(O736:O740))</f>
        <v>0.27500000000000008</v>
      </c>
      <c r="Q736" s="37">
        <f t="shared" ref="Q736" si="12311">P736+((P741-Q741)+(P742-Q742))*(P736/SUM(P736:P740))</f>
        <v>0.27500000000000008</v>
      </c>
      <c r="R736" s="37">
        <f t="shared" ref="R736" si="12312">Q736+((Q741-R741)+(Q742-R742))*(Q736/SUM(Q736:Q740))</f>
        <v>0.27500000000000008</v>
      </c>
      <c r="S736" s="37">
        <f t="shared" ref="S736" si="12313">R736+((R741-S741)+(R742-S742))*(R736/SUM(R736:R740))</f>
        <v>0.27500000000000008</v>
      </c>
      <c r="T736" s="37">
        <f t="shared" ref="T736" si="12314">S736+((S741-T741)+(S742-T742))*(S736/SUM(S736:S740))</f>
        <v>0.27500000000000008</v>
      </c>
      <c r="U736" s="37">
        <f t="shared" ref="U736" si="12315">T736+((T741-U741)+(T742-U742))*(T736/SUM(T736:T740))</f>
        <v>0.27500000000000008</v>
      </c>
      <c r="V736" s="37">
        <f t="shared" ref="V736" si="12316">U736+((U741-V741)+(U742-V742))*(U736/SUM(U736:U740))</f>
        <v>0.27500000000000008</v>
      </c>
      <c r="W736" s="37">
        <f t="shared" ref="W736" si="12317">V736+((V741-W741)+(V742-W742))*(V736/SUM(V736:V740))</f>
        <v>0.27500000000000008</v>
      </c>
      <c r="X736" s="37">
        <f t="shared" ref="X736" si="12318">W736+((W741-X741)+(W742-X742))*(W736/SUM(W736:W740))</f>
        <v>0.27500000000000008</v>
      </c>
      <c r="Y736" s="37">
        <f t="shared" ref="Y736" si="12319">X736+((X741-Y741)+(X742-Y742))*(X736/SUM(X736:X740))</f>
        <v>0.27500000000000008</v>
      </c>
      <c r="Z736" s="37">
        <f t="shared" ref="Z736" si="12320">Y736+((Y741-Z741)+(Y742-Z742))*(Y736/SUM(Y736:Y740))</f>
        <v>0.27500000000000008</v>
      </c>
      <c r="AA736" s="37">
        <f t="shared" ref="AA736" si="12321">Z736+((Z741-AA741)+(Z742-AA742))*(Z736/SUM(Z736:Z740))</f>
        <v>0.27500000000000008</v>
      </c>
      <c r="AB736" s="37">
        <f t="shared" ref="AB736" si="12322">AA736+((AA741-AB741)+(AA742-AB742))*(AA736/SUM(AA736:AA740))</f>
        <v>0.27500000000000008</v>
      </c>
      <c r="AC736" s="37">
        <f t="shared" ref="AC736" si="12323">AB736+((AB741-AC741)+(AB742-AC742))*(AB736/SUM(AB736:AB740))</f>
        <v>0.27500000000000008</v>
      </c>
      <c r="AD736" s="37">
        <f t="shared" ref="AD736" si="12324">AC736+((AC741-AD741)+(AC742-AD742))*(AC736/SUM(AC736:AC740))</f>
        <v>0.27500000000000008</v>
      </c>
      <c r="AE736" s="37">
        <f t="shared" ref="AE736" si="12325">AD736+((AD741-AE741)+(AD742-AE742))*(AD736/SUM(AD736:AD740))</f>
        <v>0.27500000000000008</v>
      </c>
      <c r="AF736" s="37">
        <f t="shared" ref="AF736" si="12326">AE736+((AE741-AF741)+(AE742-AF742))*(AE736/SUM(AE736:AE740))</f>
        <v>0.27500000000000008</v>
      </c>
      <c r="AG736" s="37">
        <f t="shared" ref="AG736" si="12327">AF736+((AF741-AG741)+(AF742-AG742))*(AF736/SUM(AF736:AF740))</f>
        <v>0.27500000000000008</v>
      </c>
      <c r="AH736" s="37">
        <f t="shared" ref="AH736" si="12328">AG736+((AG741-AH741)+(AG742-AH742))*(AG736/SUM(AG736:AG740))</f>
        <v>0.27500000000000008</v>
      </c>
      <c r="AI736" s="37">
        <f t="shared" ref="AI736" si="12329">AH736+((AH741-AI741)+(AH742-AI742))*(AH736/SUM(AH736:AH740))</f>
        <v>0.27500000000000008</v>
      </c>
      <c r="AJ736" s="37">
        <f t="shared" ref="AJ736" si="12330">AI736+((AI741-AJ741)+(AI742-AJ742))*(AI736/SUM(AI736:AI740))</f>
        <v>0.27500000000000008</v>
      </c>
      <c r="AK736" s="37">
        <f t="shared" ref="AK736" si="12331">AJ736+((AJ741-AK741)+(AJ742-AK742))*(AJ736/SUM(AJ736:AJ740))</f>
        <v>0.27500000000000008</v>
      </c>
      <c r="AL736" s="37">
        <f t="shared" ref="AL736" si="12332">AK736+((AK741-AL741)+(AK742-AL742))*(AK736/SUM(AK736:AK740))</f>
        <v>0.27500000000000008</v>
      </c>
      <c r="AM736" s="37">
        <f t="shared" ref="AM736" si="12333">AL736+((AL741-AM741)+(AL742-AM742))*(AL736/SUM(AL736:AL740))</f>
        <v>0.27500000000000008</v>
      </c>
      <c r="AN736" s="37">
        <f t="shared" ref="AN736" si="12334">AM736+((AM741-AN741)+(AM742-AN742))*(AM736/SUM(AM736:AM740))</f>
        <v>0.27500000000000008</v>
      </c>
      <c r="AO736" s="37">
        <f t="shared" ref="AO736" si="12335">AN736+((AN741-AO741)+(AN742-AO742))*(AN736/SUM(AN736:AN740))</f>
        <v>0.27500000000000008</v>
      </c>
      <c r="AP736" s="37">
        <f t="shared" ref="AP736" si="12336">AO736+((AO741-AP741)+(AO742-AP742))*(AO736/SUM(AO736:AO740))</f>
        <v>0.27500000000000008</v>
      </c>
      <c r="AQ736" s="37">
        <f t="shared" ref="AQ736" si="12337">AP736+((AP741-AQ741)+(AP742-AQ742))*(AP736/SUM(AP736:AP740))</f>
        <v>0.27500000000000008</v>
      </c>
      <c r="AR736" s="37">
        <f t="shared" ref="AR736" si="12338">AQ736+((AQ741-AR741)+(AQ742-AR742))*(AQ736/SUM(AQ736:AQ740))</f>
        <v>0.27500000000000008</v>
      </c>
      <c r="AS736" s="38">
        <f t="shared" ref="AS736" si="12339">AR736+((AR741-AS741)+(AR742-AS742))*(AR736/SUM(AR736:AR740))</f>
        <v>0.27500000000000008</v>
      </c>
      <c r="AU736" s="7" cm="1">
        <f t="array" ref="AU736">IF($D736="","",INDEX('Data - CO2'!$B$5:$AP$53,MATCH(Kulturmodeller!$D736,'Data - CO2'!$A$5:$A$53,0),AU$20)*E736)</f>
        <v>0</v>
      </c>
      <c r="AV736" s="8" cm="1">
        <f t="array" ref="AV736">IF($D736="","",INDEX('Data - CO2'!$B$5:$AP$53,MATCH(Kulturmodeller!$D736,'Data - CO2'!$A$5:$A$53,0),AV$20)*F736)</f>
        <v>0.51315336370332343</v>
      </c>
      <c r="AW736" s="8" cm="1">
        <f t="array" ref="AW736">IF($D736="","",INDEX('Data - CO2'!$B$5:$AP$53,MATCH(Kulturmodeller!$D736,'Data - CO2'!$A$5:$A$53,0),AW$20)*G736)</f>
        <v>3.4210224246888234</v>
      </c>
      <c r="AX736" s="8" cm="1">
        <f t="array" ref="AX736">IF($D736="","",INDEX('Data - CO2'!$B$5:$AP$53,MATCH(Kulturmodeller!$D736,'Data - CO2'!$A$5:$A$53,0),AX$20)*H736)</f>
        <v>8.8376412637794601</v>
      </c>
      <c r="AY736" s="8" cm="1">
        <f t="array" ref="AY736">IF($D736="","",INDEX('Data - CO2'!$B$5:$AP$53,MATCH(Kulturmodeller!$D736,'Data - CO2'!$A$5:$A$53,0),AY$20)*I736)</f>
        <v>18.245452931673725</v>
      </c>
      <c r="AZ736" s="8" cm="1">
        <f t="array" ref="AZ736">IF($D736="","",INDEX('Data - CO2'!$B$5:$AP$53,MATCH(Kulturmodeller!$D736,'Data - CO2'!$A$5:$A$53,0),AZ$20)*J736*$B735)</f>
        <v>31.630904644770933</v>
      </c>
      <c r="BA736" s="8" cm="1">
        <f t="array" ref="BA736">IF($D736="","",INDEX('Data - CO2'!$B$5:$AP$53,MATCH(Kulturmodeller!$D736,'Data - CO2'!$A$5:$A$53,0),BA$20)*K736*$B735)</f>
        <v>35.546428593990278</v>
      </c>
      <c r="BB736" s="8" cm="1">
        <f t="array" ref="BB736">IF($D736="","",INDEX('Data - CO2'!$B$5:$AP$53,MATCH(Kulturmodeller!$D736,'Data - CO2'!$A$5:$A$53,0),BB$20)*L736*$B735)</f>
        <v>38.054163082647001</v>
      </c>
      <c r="BC736" s="8" cm="1">
        <f t="array" ref="BC736">IF($D736="","",INDEX('Data - CO2'!$B$5:$AP$53,MATCH(Kulturmodeller!$D736,'Data - CO2'!$A$5:$A$53,0),BC$20)*M736*$B735)</f>
        <v>40.963534866038643</v>
      </c>
      <c r="BD736" s="8" cm="1">
        <f t="array" ref="BD736">IF($D736="","",INDEX('Data - CO2'!$B$5:$AP$53,MATCH(Kulturmodeller!$D736,'Data - CO2'!$A$5:$A$53,0),BD$20)*N736*$B735)</f>
        <v>42.955581661001879</v>
      </c>
      <c r="BE736" s="8" cm="1">
        <f t="array" ref="BE736">IF($D736="","",INDEX('Data - CO2'!$B$5:$AP$53,MATCH(Kulturmodeller!$D736,'Data - CO2'!$A$5:$A$53,0),BE$20)*O736*$B735)</f>
        <v>45.429488835794125</v>
      </c>
      <c r="BF736" s="8" cm="1">
        <f t="array" ref="BF736">IF($D736="","",INDEX('Data - CO2'!$B$5:$AP$53,MATCH(Kulturmodeller!$D736,'Data - CO2'!$A$5:$A$53,0),BF$20)*P736*$B735)</f>
        <v>47.521338184863019</v>
      </c>
      <c r="BG736" s="8" cm="1">
        <f t="array" ref="BG736">IF($D736="","",INDEX('Data - CO2'!$B$5:$AP$53,MATCH(Kulturmodeller!$D736,'Data - CO2'!$A$5:$A$53,0),BG$20)*Q736*$B735)</f>
        <v>50.698672650577677</v>
      </c>
      <c r="BH736" s="8" cm="1">
        <f t="array" ref="BH736">IF($D736="","",INDEX('Data - CO2'!$B$5:$AP$53,MATCH(Kulturmodeller!$D736,'Data - CO2'!$A$5:$A$53,0),BH$20)*R736*$B735)</f>
        <v>54.237137838622786</v>
      </c>
      <c r="BI736" s="8" cm="1">
        <f t="array" ref="BI736">IF($D736="","",INDEX('Data - CO2'!$B$5:$AP$53,MATCH(Kulturmodeller!$D736,'Data - CO2'!$A$5:$A$53,0),BI$20)*S736*$B735)</f>
        <v>57.213095764654085</v>
      </c>
      <c r="BJ736" s="8" cm="1">
        <f t="array" ref="BJ736">IF($D736="","",INDEX('Data - CO2'!$B$5:$AP$53,MATCH(Kulturmodeller!$D736,'Data - CO2'!$A$5:$A$53,0),BJ$20)*T736*$B735)</f>
        <v>60.666453411689979</v>
      </c>
      <c r="BK736" s="8" cm="1">
        <f t="array" ref="BK736">IF($D736="","",INDEX('Data - CO2'!$B$5:$AP$53,MATCH(Kulturmodeller!$D736,'Data - CO2'!$A$5:$A$53,0),BK$20)*U736*$B735)</f>
        <v>63.770498852003662</v>
      </c>
      <c r="BL736" s="8" cm="1">
        <f t="array" ref="BL736">IF($D736="","",INDEX('Data - CO2'!$B$5:$AP$53,MATCH(Kulturmodeller!$D736,'Data - CO2'!$A$5:$A$53,0),BL$20)*V736*$B735)</f>
        <v>67.02644492152163</v>
      </c>
      <c r="BM736" s="8" cm="1">
        <f t="array" ref="BM736">IF($D736="","",INDEX('Data - CO2'!$B$5:$AP$53,MATCH(Kulturmodeller!$D736,'Data - CO2'!$A$5:$A$53,0),BM$20)*W736*$B735)</f>
        <v>70.375895347534254</v>
      </c>
      <c r="BN736" s="8" cm="1">
        <f t="array" ref="BN736">IF($D736="","",INDEX('Data - CO2'!$B$5:$AP$53,MATCH(Kulturmodeller!$D736,'Data - CO2'!$A$5:$A$53,0),BN$20)*X736*$B735)</f>
        <v>73.724876004069515</v>
      </c>
      <c r="BO736" s="8" cm="1">
        <f t="array" ref="BO736">IF($D736="","",INDEX('Data - CO2'!$B$5:$AP$53,MATCH(Kulturmodeller!$D736,'Data - CO2'!$A$5:$A$53,0),BO$20)*Y736*$B735)</f>
        <v>76.795273910232666</v>
      </c>
      <c r="BP736" s="8" cm="1">
        <f t="array" ref="BP736">IF($D736="","",INDEX('Data - CO2'!$B$5:$AP$53,MATCH(Kulturmodeller!$D736,'Data - CO2'!$A$5:$A$53,0),BP$20)*Z736*$B735)</f>
        <v>80.238678664413484</v>
      </c>
      <c r="BQ736" s="8" cm="1">
        <f t="array" ref="BQ736">IF($D736="","",INDEX('Data - CO2'!$B$5:$AP$53,MATCH(Kulturmodeller!$D736,'Data - CO2'!$A$5:$A$53,0),BQ$20)*AA736*$B735)</f>
        <v>83.658190625336829</v>
      </c>
      <c r="BR736" s="8" cm="1">
        <f t="array" ref="BR736">IF($D736="","",INDEX('Data - CO2'!$B$5:$AP$53,MATCH(Kulturmodeller!$D736,'Data - CO2'!$A$5:$A$53,0),BR$20)*AB736*$B735)</f>
        <v>87.132953197072283</v>
      </c>
      <c r="BS736" s="8" cm="1">
        <f t="array" ref="BS736">IF($D736="","",INDEX('Data - CO2'!$B$5:$AP$53,MATCH(Kulturmodeller!$D736,'Data - CO2'!$A$5:$A$53,0),BS$20)*AC736*$B735)</f>
        <v>90.436534357522859</v>
      </c>
      <c r="BT736" s="8" cm="1">
        <f t="array" ref="BT736">IF($D736="","",INDEX('Data - CO2'!$B$5:$AP$53,MATCH(Kulturmodeller!$D736,'Data - CO2'!$A$5:$A$53,0),BT$20)*AD736*$B735)</f>
        <v>93.372309790779781</v>
      </c>
      <c r="BU736" s="8" cm="1">
        <f t="array" ref="BU736">IF($D736="","",INDEX('Data - CO2'!$B$5:$AP$53,MATCH(Kulturmodeller!$D736,'Data - CO2'!$A$5:$A$53,0),BU$20)*AE736*$B735)</f>
        <v>93.600230085453319</v>
      </c>
      <c r="BV736" s="8" cm="1">
        <f t="array" ref="BV736">IF($D736="","",INDEX('Data - CO2'!$B$5:$AP$53,MATCH(Kulturmodeller!$D736,'Data - CO2'!$A$5:$A$53,0),BV$20)*AF736*$B735)</f>
        <v>95.002588537151809</v>
      </c>
      <c r="BW736" s="8" cm="1">
        <f t="array" ref="BW736">IF($D736="","",INDEX('Data - CO2'!$B$5:$AP$53,MATCH(Kulturmodeller!$D736,'Data - CO2'!$A$5:$A$53,0),BW$20)*AG736*$B735)</f>
        <v>95.430778045213799</v>
      </c>
      <c r="BX736" s="8" cm="1">
        <f t="array" ref="BX736">IF($D736="","",INDEX('Data - CO2'!$B$5:$AP$53,MATCH(Kulturmodeller!$D736,'Data - CO2'!$A$5:$A$53,0),BX$20)*AH736*$B735)</f>
        <v>96.320035804661202</v>
      </c>
      <c r="BY736" s="8" cm="1">
        <f t="array" ref="BY736">IF($D736="","",INDEX('Data - CO2'!$B$5:$AP$53,MATCH(Kulturmodeller!$D736,'Data - CO2'!$A$5:$A$53,0),BY$20)*AI736*$B735)</f>
        <v>98.027846475915311</v>
      </c>
      <c r="BZ736" s="8" cm="1">
        <f t="array" ref="BZ736">IF($D736="","",INDEX('Data - CO2'!$B$5:$AP$53,MATCH(Kulturmodeller!$D736,'Data - CO2'!$A$5:$A$53,0),BZ$20)*AJ736*$B735)</f>
        <v>0.5644687000736559</v>
      </c>
      <c r="CA736" s="8" cm="1">
        <f t="array" ref="CA736">IF($D736="","",INDEX('Data - CO2'!$B$5:$AP$53,MATCH(Kulturmodeller!$D736,'Data - CO2'!$A$5:$A$53,0),CA$20)*AK736*$B735)</f>
        <v>3.7631246671577068</v>
      </c>
      <c r="CB736" s="8" cm="1">
        <f t="array" ref="CB736">IF($D736="","",INDEX('Data - CO2'!$B$5:$AP$53,MATCH(Kulturmodeller!$D736,'Data - CO2'!$A$5:$A$53,0),CB$20)*AL736*$B735)</f>
        <v>9.4078116678942667</v>
      </c>
      <c r="CC736" s="8" cm="1">
        <f t="array" ref="CC736">IF($D736="","",INDEX('Data - CO2'!$B$5:$AP$53,MATCH(Kulturmodeller!$D736,'Data - CO2'!$A$5:$A$53,0),CC$20)*AM736*$B735)</f>
        <v>18.815623335788533</v>
      </c>
      <c r="CD736" s="8" cm="1">
        <f t="array" ref="CD736">IF($D736="","",INDEX('Data - CO2'!$B$5:$AP$53,MATCH(Kulturmodeller!$D736,'Data - CO2'!$A$5:$A$53,0),CD$20)*AN736*$B735)</f>
        <v>31.630904644770933</v>
      </c>
      <c r="CE736" s="8" cm="1">
        <f t="array" ref="CE736">IF($D736="","",INDEX('Data - CO2'!$B$5:$AP$53,MATCH(Kulturmodeller!$D736,'Data - CO2'!$A$5:$A$53,0),CE$20)*AO736*$B735)</f>
        <v>35.546428593990278</v>
      </c>
      <c r="CF736" s="8" cm="1">
        <f t="array" ref="CF736">IF($D736="","",INDEX('Data - CO2'!$B$5:$AP$53,MATCH(Kulturmodeller!$D736,'Data - CO2'!$A$5:$A$53,0),CF$20)*AP736*$B735)</f>
        <v>38.054163082647001</v>
      </c>
      <c r="CG736" s="8" cm="1">
        <f t="array" ref="CG736">IF($D736="","",INDEX('Data - CO2'!$B$5:$AP$53,MATCH(Kulturmodeller!$D736,'Data - CO2'!$A$5:$A$53,0),CG$20)*AQ736*$B735)</f>
        <v>40.963534866038643</v>
      </c>
      <c r="CH736" s="8" cm="1">
        <f t="array" ref="CH736">IF($D736="","",INDEX('Data - CO2'!$B$5:$AP$53,MATCH(Kulturmodeller!$D736,'Data - CO2'!$A$5:$A$53,0),CH$20)*AR736*$B735)</f>
        <v>42.955581661001879</v>
      </c>
      <c r="CI736" s="9" cm="1">
        <f t="array" ref="CI736">IF($D736="","",INDEX('Data - CO2'!$B$5:$AP$53,MATCH(Kulturmodeller!$D736,'Data - CO2'!$A$5:$A$53,0),CI$20)*AS736*$B735)</f>
        <v>45.429488835794125</v>
      </c>
    </row>
    <row r="737" spans="1:87" x14ac:dyDescent="0.3">
      <c r="A737" s="33" t="s">
        <v>82</v>
      </c>
      <c r="B737" s="33"/>
      <c r="C737" s="124" t="str">
        <f>'Katalog over Kulturmodeller '!F233</f>
        <v>LØV - valgfrit</v>
      </c>
      <c r="D737" s="125" t="s">
        <v>274</v>
      </c>
      <c r="E737" s="151">
        <f>'Katalog over Kulturmodeller '!W233</f>
        <v>0.25</v>
      </c>
      <c r="F737" s="40">
        <f>E737+((E741-F741)+(E742-F742))*(E737/SUM(E736:E740))</f>
        <v>0.25</v>
      </c>
      <c r="G737" s="40">
        <f t="shared" ref="G737" si="12340">F737+((F741-G741)+(F742-G742))*(F737/SUM(F736:F740))</f>
        <v>0.25</v>
      </c>
      <c r="H737" s="40">
        <f t="shared" ref="H737" si="12341">G737+((G741-H741)+(G742-H742))*(G737/SUM(G736:G740))</f>
        <v>0.25833333333333336</v>
      </c>
      <c r="I737" s="40">
        <f t="shared" ref="I737" si="12342">H737+((H741-I741)+(H742-I742))*(H737/SUM(H736:H740))</f>
        <v>0.26666666666666672</v>
      </c>
      <c r="J737" s="40">
        <f t="shared" ref="J737" si="12343">I737+((I741-J741)+(I742-J742))*(I737/SUM(I736:I740))</f>
        <v>0.27500000000000008</v>
      </c>
      <c r="K737" s="40">
        <f t="shared" ref="K737" si="12344">J737+((J741-K741)+(J742-K742))*(J737/SUM(J736:J740))</f>
        <v>0.27500000000000008</v>
      </c>
      <c r="L737" s="40">
        <f t="shared" ref="L737" si="12345">K737+((K741-L741)+(K742-L742))*(K737/SUM(K736:K740))</f>
        <v>0.27500000000000008</v>
      </c>
      <c r="M737" s="40">
        <f t="shared" ref="M737" si="12346">L737+((L741-M741)+(L742-M742))*(L737/SUM(L736:L740))</f>
        <v>0.27500000000000008</v>
      </c>
      <c r="N737" s="40">
        <f t="shared" ref="N737" si="12347">M737+((M741-N741)+(M742-N742))*(M737/SUM(M736:M740))</f>
        <v>0.27500000000000008</v>
      </c>
      <c r="O737" s="40">
        <f t="shared" ref="O737" si="12348">N737+((N741-O741)+(N742-O742))*(N737/SUM(N736:N740))</f>
        <v>0.27500000000000008</v>
      </c>
      <c r="P737" s="40">
        <f t="shared" ref="P737" si="12349">O737+((O741-P741)+(O742-P742))*(O737/SUM(O736:O740))</f>
        <v>0.27500000000000008</v>
      </c>
      <c r="Q737" s="40">
        <f t="shared" ref="Q737" si="12350">P737+((P741-Q741)+(P742-Q742))*(P737/SUM(P736:P740))</f>
        <v>0.27500000000000008</v>
      </c>
      <c r="R737" s="40">
        <f t="shared" ref="R737" si="12351">Q737+((Q741-R741)+(Q742-R742))*(Q737/SUM(Q736:Q740))</f>
        <v>0.27500000000000008</v>
      </c>
      <c r="S737" s="40">
        <f t="shared" ref="S737" si="12352">R737+((R741-S741)+(R742-S742))*(R737/SUM(R736:R740))</f>
        <v>0.27500000000000008</v>
      </c>
      <c r="T737" s="40">
        <f t="shared" ref="T737" si="12353">S737+((S741-T741)+(S742-T742))*(S737/SUM(S736:S740))</f>
        <v>0.27500000000000008</v>
      </c>
      <c r="U737" s="40">
        <f t="shared" ref="U737" si="12354">T737+((T741-U741)+(T742-U742))*(T737/SUM(T736:T740))</f>
        <v>0.27500000000000008</v>
      </c>
      <c r="V737" s="40">
        <f t="shared" ref="V737" si="12355">U737+((U741-V741)+(U742-V742))*(U737/SUM(U736:U740))</f>
        <v>0.27500000000000008</v>
      </c>
      <c r="W737" s="40">
        <f t="shared" ref="W737" si="12356">V737+((V741-W741)+(V742-W742))*(V737/SUM(V736:V740))</f>
        <v>0.27500000000000008</v>
      </c>
      <c r="X737" s="40">
        <f t="shared" ref="X737" si="12357">W737+((W741-X741)+(W742-X742))*(W737/SUM(W736:W740))</f>
        <v>0.27500000000000008</v>
      </c>
      <c r="Y737" s="40">
        <f t="shared" ref="Y737" si="12358">X737+((X741-Y741)+(X742-Y742))*(X737/SUM(X736:X740))</f>
        <v>0.27500000000000008</v>
      </c>
      <c r="Z737" s="40">
        <f t="shared" ref="Z737" si="12359">Y737+((Y741-Z741)+(Y742-Z742))*(Y737/SUM(Y736:Y740))</f>
        <v>0.27500000000000008</v>
      </c>
      <c r="AA737" s="40">
        <f t="shared" ref="AA737" si="12360">Z737+((Z741-AA741)+(Z742-AA742))*(Z737/SUM(Z736:Z740))</f>
        <v>0.27500000000000008</v>
      </c>
      <c r="AB737" s="40">
        <f t="shared" ref="AB737" si="12361">AA737+((AA741-AB741)+(AA742-AB742))*(AA737/SUM(AA736:AA740))</f>
        <v>0.27500000000000008</v>
      </c>
      <c r="AC737" s="40">
        <f t="shared" ref="AC737" si="12362">AB737+((AB741-AC741)+(AB742-AC742))*(AB737/SUM(AB736:AB740))</f>
        <v>0.27500000000000008</v>
      </c>
      <c r="AD737" s="40">
        <f t="shared" ref="AD737" si="12363">AC737+((AC741-AD741)+(AC742-AD742))*(AC737/SUM(AC736:AC740))</f>
        <v>0.27500000000000008</v>
      </c>
      <c r="AE737" s="40">
        <f t="shared" ref="AE737" si="12364">AD737+((AD741-AE741)+(AD742-AE742))*(AD737/SUM(AD736:AD740))</f>
        <v>0.27500000000000008</v>
      </c>
      <c r="AF737" s="40">
        <f t="shared" ref="AF737" si="12365">AE737+((AE741-AF741)+(AE742-AF742))*(AE737/SUM(AE736:AE740))</f>
        <v>0.27500000000000008</v>
      </c>
      <c r="AG737" s="40">
        <f t="shared" ref="AG737" si="12366">AF737+((AF741-AG741)+(AF742-AG742))*(AF737/SUM(AF736:AF740))</f>
        <v>0.27500000000000008</v>
      </c>
      <c r="AH737" s="40">
        <f t="shared" ref="AH737" si="12367">AG737+((AG741-AH741)+(AG742-AH742))*(AG737/SUM(AG736:AG740))</f>
        <v>0.27500000000000008</v>
      </c>
      <c r="AI737" s="40">
        <f t="shared" ref="AI737" si="12368">AH737+((AH741-AI741)+(AH742-AI742))*(AH737/SUM(AH736:AH740))</f>
        <v>0.27500000000000008</v>
      </c>
      <c r="AJ737" s="40">
        <f t="shared" ref="AJ737" si="12369">AI737+((AI741-AJ741)+(AI742-AJ742))*(AI737/SUM(AI736:AI740))</f>
        <v>0.27500000000000008</v>
      </c>
      <c r="AK737" s="40">
        <f t="shared" ref="AK737" si="12370">AJ737+((AJ741-AK741)+(AJ742-AK742))*(AJ737/SUM(AJ736:AJ740))</f>
        <v>0.27500000000000008</v>
      </c>
      <c r="AL737" s="40">
        <f t="shared" ref="AL737" si="12371">AK737+((AK741-AL741)+(AK742-AL742))*(AK737/SUM(AK736:AK740))</f>
        <v>0.27500000000000008</v>
      </c>
      <c r="AM737" s="40">
        <f t="shared" ref="AM737" si="12372">AL737+((AL741-AM741)+(AL742-AM742))*(AL737/SUM(AL736:AL740))</f>
        <v>0.27500000000000008</v>
      </c>
      <c r="AN737" s="40">
        <f t="shared" ref="AN737" si="12373">AM737+((AM741-AN741)+(AM742-AN742))*(AM737/SUM(AM736:AM740))</f>
        <v>0.27500000000000008</v>
      </c>
      <c r="AO737" s="40">
        <f t="shared" ref="AO737" si="12374">AN737+((AN741-AO741)+(AN742-AO742))*(AN737/SUM(AN736:AN740))</f>
        <v>0.27500000000000008</v>
      </c>
      <c r="AP737" s="40">
        <f t="shared" ref="AP737" si="12375">AO737+((AO741-AP741)+(AO742-AP742))*(AO737/SUM(AO736:AO740))</f>
        <v>0.27500000000000008</v>
      </c>
      <c r="AQ737" s="40">
        <f t="shared" ref="AQ737" si="12376">AP737+((AP741-AQ741)+(AP742-AQ742))*(AP737/SUM(AP736:AP740))</f>
        <v>0.27500000000000008</v>
      </c>
      <c r="AR737" s="40">
        <f t="shared" ref="AR737" si="12377">AQ737+((AQ741-AR741)+(AQ742-AR742))*(AQ737/SUM(AQ736:AQ740))</f>
        <v>0.27500000000000008</v>
      </c>
      <c r="AS737" s="41">
        <f t="shared" ref="AS737" si="12378">AR737+((AR741-AS741)+(AR742-AS742))*(AR737/SUM(AR736:AR740))</f>
        <v>0.27500000000000008</v>
      </c>
      <c r="AU737" s="10" cm="1">
        <f t="array" ref="AU737">IF($D737="","",INDEX('Data - CO2'!$B$5:$AP$53,MATCH(Kulturmodeller!$D737,'Data - CO2'!$A$5:$A$53,0),AU$20)*E737)</f>
        <v>0</v>
      </c>
      <c r="AV737" cm="1">
        <f t="array" ref="AV737">IF($D737="","",INDEX('Data - CO2'!$B$5:$AP$53,MATCH(Kulturmodeller!$D737,'Data - CO2'!$A$5:$A$53,0),AV$20)*F737)</f>
        <v>0.43544996504452321</v>
      </c>
      <c r="AW737" cm="1">
        <f t="array" ref="AW737">IF($D737="","",INDEX('Data - CO2'!$B$5:$AP$53,MATCH(Kulturmodeller!$D737,'Data - CO2'!$A$5:$A$53,0),AW$20)*G737)</f>
        <v>2.9029997669634882</v>
      </c>
      <c r="AX737" cm="1">
        <f t="array" ref="AX737">IF($D737="","",INDEX('Data - CO2'!$B$5:$AP$53,MATCH(Kulturmodeller!$D737,'Data - CO2'!$A$5:$A$53,0),AX$20)*H737)</f>
        <v>7.4994160646556773</v>
      </c>
      <c r="AY737" cm="1">
        <f t="array" ref="AY737">IF($D737="","",INDEX('Data - CO2'!$B$5:$AP$53,MATCH(Kulturmodeller!$D737,'Data - CO2'!$A$5:$A$53,0),AY$20)*I737)</f>
        <v>15.482665423805271</v>
      </c>
      <c r="AZ737" cm="1">
        <f t="array" ref="AZ737">IF($D737="","",INDEX('Data - CO2'!$B$5:$AP$53,MATCH(Kulturmodeller!$D737,'Data - CO2'!$A$5:$A$53,0),AZ$20)*J737*$B735)</f>
        <v>36.688154978009081</v>
      </c>
      <c r="BA737" cm="1">
        <f t="array" ref="BA737">IF($D737="","",INDEX('Data - CO2'!$B$5:$AP$53,MATCH(Kulturmodeller!$D737,'Data - CO2'!$A$5:$A$53,0),BA$20)*K737*$B735)</f>
        <v>61.456568528374099</v>
      </c>
      <c r="BB737" cm="1">
        <f t="array" ref="BB737">IF($D737="","",INDEX('Data - CO2'!$B$5:$AP$53,MATCH(Kulturmodeller!$D737,'Data - CO2'!$A$5:$A$53,0),BB$20)*L737*$B735)</f>
        <v>77.59607020289188</v>
      </c>
      <c r="BC737" cm="1">
        <f t="array" ref="BC737">IF($D737="","",INDEX('Data - CO2'!$B$5:$AP$53,MATCH(Kulturmodeller!$D737,'Data - CO2'!$A$5:$A$53,0),BC$20)*M737*$B735)</f>
        <v>85.288143024895547</v>
      </c>
      <c r="BD737" cm="1">
        <f t="array" ref="BD737">IF($D737="","",INDEX('Data - CO2'!$B$5:$AP$53,MATCH(Kulturmodeller!$D737,'Data - CO2'!$A$5:$A$53,0),BD$20)*N737*$B735)</f>
        <v>91.385381160188373</v>
      </c>
      <c r="BE737" cm="1">
        <f t="array" ref="BE737">IF($D737="","",INDEX('Data - CO2'!$B$5:$AP$53,MATCH(Kulturmodeller!$D737,'Data - CO2'!$A$5:$A$53,0),BE$20)*O737*$B735)</f>
        <v>100.12168634429207</v>
      </c>
      <c r="BF737" cm="1">
        <f t="array" ref="BF737">IF($D737="","",INDEX('Data - CO2'!$B$5:$AP$53,MATCH(Kulturmodeller!$D737,'Data - CO2'!$A$5:$A$53,0),BF$20)*P737*$B735)</f>
        <v>107.69252725877807</v>
      </c>
      <c r="BG737" cm="1">
        <f t="array" ref="BG737">IF($D737="","",INDEX('Data - CO2'!$B$5:$AP$53,MATCH(Kulturmodeller!$D737,'Data - CO2'!$A$5:$A$53,0),BG$20)*Q737*$B735)</f>
        <v>115.27284182566784</v>
      </c>
      <c r="BH737" cm="1">
        <f t="array" ref="BH737">IF($D737="","",INDEX('Data - CO2'!$B$5:$AP$53,MATCH(Kulturmodeller!$D737,'Data - CO2'!$A$5:$A$53,0),BH$20)*R737*$B735)</f>
        <v>122.59966598793375</v>
      </c>
      <c r="BI737" cm="1">
        <f t="array" ref="BI737">IF($D737="","",INDEX('Data - CO2'!$B$5:$AP$53,MATCH(Kulturmodeller!$D737,'Data - CO2'!$A$5:$A$53,0),BI$20)*S737*$B735)</f>
        <v>129.27739953858568</v>
      </c>
      <c r="BJ737" cm="1">
        <f t="array" ref="BJ737">IF($D737="","",INDEX('Data - CO2'!$B$5:$AP$53,MATCH(Kulturmodeller!$D737,'Data - CO2'!$A$5:$A$53,0),BJ$20)*T737*$B735)</f>
        <v>136.88474162772988</v>
      </c>
      <c r="BK737" cm="1">
        <f t="array" ref="BK737">IF($D737="","",INDEX('Data - CO2'!$B$5:$AP$53,MATCH(Kulturmodeller!$D737,'Data - CO2'!$A$5:$A$53,0),BK$20)*U737*$B735)</f>
        <v>143.24408702455651</v>
      </c>
      <c r="BL737" cm="1">
        <f t="array" ref="BL737">IF($D737="","",INDEX('Data - CO2'!$B$5:$AP$53,MATCH(Kulturmodeller!$D737,'Data - CO2'!$A$5:$A$53,0),BL$20)*V737*$B735)</f>
        <v>149.35598924466962</v>
      </c>
      <c r="BM737" cm="1">
        <f t="array" ref="BM737">IF($D737="","",INDEX('Data - CO2'!$B$5:$AP$53,MATCH(Kulturmodeller!$D737,'Data - CO2'!$A$5:$A$53,0),BM$20)*W737*$B735)</f>
        <v>152.78097296959487</v>
      </c>
      <c r="BN737" cm="1">
        <f t="array" ref="BN737">IF($D737="","",INDEX('Data - CO2'!$B$5:$AP$53,MATCH(Kulturmodeller!$D737,'Data - CO2'!$A$5:$A$53,0),BN$20)*X737*$B735)</f>
        <v>155.42091384521589</v>
      </c>
      <c r="BO737" cm="1">
        <f t="array" ref="BO737">IF($D737="","",INDEX('Data - CO2'!$B$5:$AP$53,MATCH(Kulturmodeller!$D737,'Data - CO2'!$A$5:$A$53,0),BO$20)*Y737*$B735)</f>
        <v>158.84604257990398</v>
      </c>
      <c r="BP737" cm="1">
        <f t="array" ref="BP737">IF($D737="","",INDEX('Data - CO2'!$B$5:$AP$53,MATCH(Kulturmodeller!$D737,'Data - CO2'!$A$5:$A$53,0),BP$20)*Z737*$B735)</f>
        <v>161.35907900398271</v>
      </c>
      <c r="BQ737" cm="1">
        <f t="array" ref="BQ737">IF($D737="","",INDEX('Data - CO2'!$B$5:$AP$53,MATCH(Kulturmodeller!$D737,'Data - CO2'!$A$5:$A$53,0),BQ$20)*AA737*$B735)</f>
        <v>164.35537920911094</v>
      </c>
      <c r="BR737" cm="1">
        <f t="array" ref="BR737">IF($D737="","",INDEX('Data - CO2'!$B$5:$AP$53,MATCH(Kulturmodeller!$D737,'Data - CO2'!$A$5:$A$53,0),BR$20)*AB737*$B735)</f>
        <v>167.17233436386877</v>
      </c>
      <c r="BS737" cm="1">
        <f t="array" ref="BS737">IF($D737="","",INDEX('Data - CO2'!$B$5:$AP$53,MATCH(Kulturmodeller!$D737,'Data - CO2'!$A$5:$A$53,0),BS$20)*AC737*$B735)</f>
        <v>170.6078781089756</v>
      </c>
      <c r="BT737" cm="1">
        <f t="array" ref="BT737">IF($D737="","",INDEX('Data - CO2'!$B$5:$AP$53,MATCH(Kulturmodeller!$D737,'Data - CO2'!$A$5:$A$53,0),BT$20)*AD737*$B735)</f>
        <v>171.98034472991887</v>
      </c>
      <c r="BU737" cm="1">
        <f t="array" ref="BU737">IF($D737="","",INDEX('Data - CO2'!$B$5:$AP$53,MATCH(Kulturmodeller!$D737,'Data - CO2'!$A$5:$A$53,0),BU$20)*AE737*$B735)</f>
        <v>175.49465434568216</v>
      </c>
      <c r="BV737" cm="1">
        <f t="array" ref="BV737">IF($D737="","",INDEX('Data - CO2'!$B$5:$AP$53,MATCH(Kulturmodeller!$D737,'Data - CO2'!$A$5:$A$53,0),BV$20)*AF737*$B735)</f>
        <v>0.4789949615489757</v>
      </c>
      <c r="BW737" cm="1">
        <f t="array" ref="BW737">IF($D737="","",INDEX('Data - CO2'!$B$5:$AP$53,MATCH(Kulturmodeller!$D737,'Data - CO2'!$A$5:$A$53,0),BW$20)*AG737*$B735)</f>
        <v>3.1932997436598378</v>
      </c>
      <c r="BX737" cm="1">
        <f t="array" ref="BX737">IF($D737="","",INDEX('Data - CO2'!$B$5:$AP$53,MATCH(Kulturmodeller!$D737,'Data - CO2'!$A$5:$A$53,0),BX$20)*AH737*$B735)</f>
        <v>7.9832493591495934</v>
      </c>
      <c r="BY737" cm="1">
        <f t="array" ref="BY737">IF($D737="","",INDEX('Data - CO2'!$B$5:$AP$53,MATCH(Kulturmodeller!$D737,'Data - CO2'!$A$5:$A$53,0),BY$20)*AI737*$B735)</f>
        <v>15.966498718299187</v>
      </c>
      <c r="BZ737" cm="1">
        <f t="array" ref="BZ737">IF($D737="","",INDEX('Data - CO2'!$B$5:$AP$53,MATCH(Kulturmodeller!$D737,'Data - CO2'!$A$5:$A$53,0),BZ$20)*AJ737*$B735)</f>
        <v>36.688154978009081</v>
      </c>
      <c r="CA737" cm="1">
        <f t="array" ref="CA737">IF($D737="","",INDEX('Data - CO2'!$B$5:$AP$53,MATCH(Kulturmodeller!$D737,'Data - CO2'!$A$5:$A$53,0),CA$20)*AK737*$B735)</f>
        <v>61.456568528374099</v>
      </c>
      <c r="CB737" cm="1">
        <f t="array" ref="CB737">IF($D737="","",INDEX('Data - CO2'!$B$5:$AP$53,MATCH(Kulturmodeller!$D737,'Data - CO2'!$A$5:$A$53,0),CB$20)*AL737*$B735)</f>
        <v>77.59607020289188</v>
      </c>
      <c r="CC737" cm="1">
        <f t="array" ref="CC737">IF($D737="","",INDEX('Data - CO2'!$B$5:$AP$53,MATCH(Kulturmodeller!$D737,'Data - CO2'!$A$5:$A$53,0),CC$20)*AM737*$B735)</f>
        <v>85.288143024895547</v>
      </c>
      <c r="CD737" cm="1">
        <f t="array" ref="CD737">IF($D737="","",INDEX('Data - CO2'!$B$5:$AP$53,MATCH(Kulturmodeller!$D737,'Data - CO2'!$A$5:$A$53,0),CD$20)*AN737*$B735)</f>
        <v>91.385381160188373</v>
      </c>
      <c r="CE737" cm="1">
        <f t="array" ref="CE737">IF($D737="","",INDEX('Data - CO2'!$B$5:$AP$53,MATCH(Kulturmodeller!$D737,'Data - CO2'!$A$5:$A$53,0),CE$20)*AO737*$B735)</f>
        <v>100.12168634429207</v>
      </c>
      <c r="CF737" cm="1">
        <f t="array" ref="CF737">IF($D737="","",INDEX('Data - CO2'!$B$5:$AP$53,MATCH(Kulturmodeller!$D737,'Data - CO2'!$A$5:$A$53,0),CF$20)*AP737*$B735)</f>
        <v>107.69252725877807</v>
      </c>
      <c r="CG737" cm="1">
        <f t="array" ref="CG737">IF($D737="","",INDEX('Data - CO2'!$B$5:$AP$53,MATCH(Kulturmodeller!$D737,'Data - CO2'!$A$5:$A$53,0),CG$20)*AQ737*$B735)</f>
        <v>115.27284182566784</v>
      </c>
      <c r="CH737" cm="1">
        <f t="array" ref="CH737">IF($D737="","",INDEX('Data - CO2'!$B$5:$AP$53,MATCH(Kulturmodeller!$D737,'Data - CO2'!$A$5:$A$53,0),CH$20)*AR737*$B735)</f>
        <v>122.59966598793375</v>
      </c>
      <c r="CI737" s="11" cm="1">
        <f t="array" ref="CI737">IF($D737="","",INDEX('Data - CO2'!$B$5:$AP$53,MATCH(Kulturmodeller!$D737,'Data - CO2'!$A$5:$A$53,0),CI$20)*AS737*$B735)</f>
        <v>129.27739953858568</v>
      </c>
    </row>
    <row r="738" spans="1:87" x14ac:dyDescent="0.3">
      <c r="A738" s="33" t="s">
        <v>83</v>
      </c>
      <c r="B738" s="33"/>
      <c r="C738" s="124">
        <f>'Katalog over Kulturmodeller '!F234</f>
        <v>0</v>
      </c>
      <c r="D738" s="125"/>
      <c r="E738" s="151">
        <f>'Katalog over Kulturmodeller '!W234</f>
        <v>0</v>
      </c>
      <c r="F738" s="40">
        <f>E738+((E741-F741)+(E742-F742))*(E738/SUM(E736:E740))</f>
        <v>0</v>
      </c>
      <c r="G738" s="40">
        <f t="shared" ref="G738" si="12379">F738+((F741-G741)+(F742-G742))*(F738/SUM(F736:F740))</f>
        <v>0</v>
      </c>
      <c r="H738" s="40">
        <f t="shared" ref="H738" si="12380">G738+((G741-H741)+(G742-H742))*(G738/SUM(G736:G740))</f>
        <v>0</v>
      </c>
      <c r="I738" s="40">
        <f t="shared" ref="I738" si="12381">H738+((H741-I741)+(H742-I742))*(H738/SUM(H736:H740))</f>
        <v>0</v>
      </c>
      <c r="J738" s="40">
        <f t="shared" ref="J738" si="12382">I738+((I741-J741)+(I742-J742))*(I738/SUM(I736:I740))</f>
        <v>0</v>
      </c>
      <c r="K738" s="40">
        <f t="shared" ref="K738" si="12383">J738+((J741-K741)+(J742-K742))*(J738/SUM(J736:J740))</f>
        <v>0</v>
      </c>
      <c r="L738" s="40">
        <f t="shared" ref="L738" si="12384">K738+((K741-L741)+(K742-L742))*(K738/SUM(K736:K740))</f>
        <v>0</v>
      </c>
      <c r="M738" s="40">
        <f t="shared" ref="M738" si="12385">L738+((L741-M741)+(L742-M742))*(L738/SUM(L736:L740))</f>
        <v>0</v>
      </c>
      <c r="N738" s="40">
        <f t="shared" ref="N738" si="12386">M738+((M741-N741)+(M742-N742))*(M738/SUM(M736:M740))</f>
        <v>0</v>
      </c>
      <c r="O738" s="40">
        <f t="shared" ref="O738" si="12387">N738+((N741-O741)+(N742-O742))*(N738/SUM(N736:N740))</f>
        <v>0</v>
      </c>
      <c r="P738" s="40">
        <f t="shared" ref="P738" si="12388">O738+((O741-P741)+(O742-P742))*(O738/SUM(O736:O740))</f>
        <v>0</v>
      </c>
      <c r="Q738" s="40">
        <f t="shared" ref="Q738" si="12389">P738+((P741-Q741)+(P742-Q742))*(P738/SUM(P736:P740))</f>
        <v>0</v>
      </c>
      <c r="R738" s="40">
        <f t="shared" ref="R738" si="12390">Q738+((Q741-R741)+(Q742-R742))*(Q738/SUM(Q736:Q740))</f>
        <v>0</v>
      </c>
      <c r="S738" s="40">
        <f t="shared" ref="S738" si="12391">R738+((R741-S741)+(R742-S742))*(R738/SUM(R736:R740))</f>
        <v>0</v>
      </c>
      <c r="T738" s="40">
        <f t="shared" ref="T738" si="12392">S738+((S741-T741)+(S742-T742))*(S738/SUM(S736:S740))</f>
        <v>0</v>
      </c>
      <c r="U738" s="40">
        <f t="shared" ref="U738" si="12393">T738+((T741-U741)+(T742-U742))*(T738/SUM(T736:T740))</f>
        <v>0</v>
      </c>
      <c r="V738" s="40">
        <f t="shared" ref="V738" si="12394">U738+((U741-V741)+(U742-V742))*(U738/SUM(U736:U740))</f>
        <v>0</v>
      </c>
      <c r="W738" s="40">
        <f t="shared" ref="W738" si="12395">V738+((V741-W741)+(V742-W742))*(V738/SUM(V736:V740))</f>
        <v>0</v>
      </c>
      <c r="X738" s="40">
        <f t="shared" ref="X738" si="12396">W738+((W741-X741)+(W742-X742))*(W738/SUM(W736:W740))</f>
        <v>0</v>
      </c>
      <c r="Y738" s="40">
        <f t="shared" ref="Y738" si="12397">X738+((X741-Y741)+(X742-Y742))*(X738/SUM(X736:X740))</f>
        <v>0</v>
      </c>
      <c r="Z738" s="40">
        <f t="shared" ref="Z738" si="12398">Y738+((Y741-Z741)+(Y742-Z742))*(Y738/SUM(Y736:Y740))</f>
        <v>0</v>
      </c>
      <c r="AA738" s="40">
        <f t="shared" ref="AA738" si="12399">Z738+((Z741-AA741)+(Z742-AA742))*(Z738/SUM(Z736:Z740))</f>
        <v>0</v>
      </c>
      <c r="AB738" s="40">
        <f t="shared" ref="AB738" si="12400">AA738+((AA741-AB741)+(AA742-AB742))*(AA738/SUM(AA736:AA740))</f>
        <v>0</v>
      </c>
      <c r="AC738" s="40">
        <f t="shared" ref="AC738" si="12401">AB738+((AB741-AC741)+(AB742-AC742))*(AB738/SUM(AB736:AB740))</f>
        <v>0</v>
      </c>
      <c r="AD738" s="40">
        <f t="shared" ref="AD738" si="12402">AC738+((AC741-AD741)+(AC742-AD742))*(AC738/SUM(AC736:AC740))</f>
        <v>0</v>
      </c>
      <c r="AE738" s="40">
        <f t="shared" ref="AE738" si="12403">AD738+((AD741-AE741)+(AD742-AE742))*(AD738/SUM(AD736:AD740))</f>
        <v>0</v>
      </c>
      <c r="AF738" s="40">
        <f t="shared" ref="AF738" si="12404">AE738+((AE741-AF741)+(AE742-AF742))*(AE738/SUM(AE736:AE740))</f>
        <v>0</v>
      </c>
      <c r="AG738" s="40">
        <f t="shared" ref="AG738" si="12405">AF738+((AF741-AG741)+(AF742-AG742))*(AF738/SUM(AF736:AF740))</f>
        <v>0</v>
      </c>
      <c r="AH738" s="40">
        <f t="shared" ref="AH738" si="12406">AG738+((AG741-AH741)+(AG742-AH742))*(AG738/SUM(AG736:AG740))</f>
        <v>0</v>
      </c>
      <c r="AI738" s="40">
        <f t="shared" ref="AI738" si="12407">AH738+((AH741-AI741)+(AH742-AI742))*(AH738/SUM(AH736:AH740))</f>
        <v>0</v>
      </c>
      <c r="AJ738" s="40">
        <f t="shared" ref="AJ738" si="12408">AI738+((AI741-AJ741)+(AI742-AJ742))*(AI738/SUM(AI736:AI740))</f>
        <v>0</v>
      </c>
      <c r="AK738" s="40">
        <f t="shared" ref="AK738" si="12409">AJ738+((AJ741-AK741)+(AJ742-AK742))*(AJ738/SUM(AJ736:AJ740))</f>
        <v>0</v>
      </c>
      <c r="AL738" s="40">
        <f t="shared" ref="AL738" si="12410">AK738+((AK741-AL741)+(AK742-AL742))*(AK738/SUM(AK736:AK740))</f>
        <v>0</v>
      </c>
      <c r="AM738" s="40">
        <f t="shared" ref="AM738" si="12411">AL738+((AL741-AM741)+(AL742-AM742))*(AL738/SUM(AL736:AL740))</f>
        <v>0</v>
      </c>
      <c r="AN738" s="40">
        <f t="shared" ref="AN738" si="12412">AM738+((AM741-AN741)+(AM742-AN742))*(AM738/SUM(AM736:AM740))</f>
        <v>0</v>
      </c>
      <c r="AO738" s="40">
        <f t="shared" ref="AO738" si="12413">AN738+((AN741-AO741)+(AN742-AO742))*(AN738/SUM(AN736:AN740))</f>
        <v>0</v>
      </c>
      <c r="AP738" s="40">
        <f t="shared" ref="AP738" si="12414">AO738+((AO741-AP741)+(AO742-AP742))*(AO738/SUM(AO736:AO740))</f>
        <v>0</v>
      </c>
      <c r="AQ738" s="40">
        <f t="shared" ref="AQ738" si="12415">AP738+((AP741-AQ741)+(AP742-AQ742))*(AP738/SUM(AP736:AP740))</f>
        <v>0</v>
      </c>
      <c r="AR738" s="40">
        <f t="shared" ref="AR738" si="12416">AQ738+((AQ741-AR741)+(AQ742-AR742))*(AQ738/SUM(AQ736:AQ740))</f>
        <v>0</v>
      </c>
      <c r="AS738" s="41">
        <f t="shared" ref="AS738" si="12417">AR738+((AR741-AS741)+(AR742-AS742))*(AR738/SUM(AR736:AR740))</f>
        <v>0</v>
      </c>
      <c r="AU738" s="10" t="str" cm="1">
        <f t="array" ref="AU738">IF($D738="","",INDEX('Data - CO2'!$B$5:$AP$53,MATCH(Kulturmodeller!$D738,'Data - CO2'!$A$5:$A$53,0),AU$20)*E738)</f>
        <v/>
      </c>
      <c r="AV738" t="str" cm="1">
        <f t="array" ref="AV738">IF($D738="","",INDEX('Data - CO2'!$B$5:$AP$53,MATCH(Kulturmodeller!$D738,'Data - CO2'!$A$5:$A$53,0),AV$20)*F738)</f>
        <v/>
      </c>
      <c r="AW738" t="str" cm="1">
        <f t="array" ref="AW738">IF($D738="","",INDEX('Data - CO2'!$B$5:$AP$53,MATCH(Kulturmodeller!$D738,'Data - CO2'!$A$5:$A$53,0),AW$20)*G738)</f>
        <v/>
      </c>
      <c r="AX738" t="str" cm="1">
        <f t="array" ref="AX738">IF($D738="","",INDEX('Data - CO2'!$B$5:$AP$53,MATCH(Kulturmodeller!$D738,'Data - CO2'!$A$5:$A$53,0),AX$20)*H738)</f>
        <v/>
      </c>
      <c r="AY738" t="str" cm="1">
        <f t="array" ref="AY738">IF($D738="","",INDEX('Data - CO2'!$B$5:$AP$53,MATCH(Kulturmodeller!$D738,'Data - CO2'!$A$5:$A$53,0),AY$20)*I738)</f>
        <v/>
      </c>
      <c r="AZ738" t="str" cm="1">
        <f t="array" ref="AZ738">IF($D738="","",INDEX('Data - CO2'!$B$5:$AP$53,MATCH(Kulturmodeller!$D738,'Data - CO2'!$A$5:$A$53,0),AZ$20)*J738*$B735)</f>
        <v/>
      </c>
      <c r="BA738" t="str" cm="1">
        <f t="array" ref="BA738">IF($D738="","",INDEX('Data - CO2'!$B$5:$AP$53,MATCH(Kulturmodeller!$D738,'Data - CO2'!$A$5:$A$53,0),BA$20)*K738*$B735)</f>
        <v/>
      </c>
      <c r="BB738" t="str" cm="1">
        <f t="array" ref="BB738">IF($D738="","",INDEX('Data - CO2'!$B$5:$AP$53,MATCH(Kulturmodeller!$D738,'Data - CO2'!$A$5:$A$53,0),BB$20)*L738*$B735)</f>
        <v/>
      </c>
      <c r="BC738" t="str" cm="1">
        <f t="array" ref="BC738">IF($D738="","",INDEX('Data - CO2'!$B$5:$AP$53,MATCH(Kulturmodeller!$D738,'Data - CO2'!$A$5:$A$53,0),BC$20)*M738*$B735)</f>
        <v/>
      </c>
      <c r="BD738" t="str" cm="1">
        <f t="array" ref="BD738">IF($D738="","",INDEX('Data - CO2'!$B$5:$AP$53,MATCH(Kulturmodeller!$D738,'Data - CO2'!$A$5:$A$53,0),BD$20)*N738*$B735)</f>
        <v/>
      </c>
      <c r="BE738" t="str" cm="1">
        <f t="array" ref="BE738">IF($D738="","",INDEX('Data - CO2'!$B$5:$AP$53,MATCH(Kulturmodeller!$D738,'Data - CO2'!$A$5:$A$53,0),BE$20)*O738*$B735)</f>
        <v/>
      </c>
      <c r="BF738" t="str" cm="1">
        <f t="array" ref="BF738">IF($D738="","",INDEX('Data - CO2'!$B$5:$AP$53,MATCH(Kulturmodeller!$D738,'Data - CO2'!$A$5:$A$53,0),BF$20)*P738*$B735)</f>
        <v/>
      </c>
      <c r="BG738" t="str" cm="1">
        <f t="array" ref="BG738">IF($D738="","",INDEX('Data - CO2'!$B$5:$AP$53,MATCH(Kulturmodeller!$D738,'Data - CO2'!$A$5:$A$53,0),BG$20)*Q738*$B735)</f>
        <v/>
      </c>
      <c r="BH738" t="str" cm="1">
        <f t="array" ref="BH738">IF($D738="","",INDEX('Data - CO2'!$B$5:$AP$53,MATCH(Kulturmodeller!$D738,'Data - CO2'!$A$5:$A$53,0),BH$20)*R738*$B735)</f>
        <v/>
      </c>
      <c r="BI738" t="str" cm="1">
        <f t="array" ref="BI738">IF($D738="","",INDEX('Data - CO2'!$B$5:$AP$53,MATCH(Kulturmodeller!$D738,'Data - CO2'!$A$5:$A$53,0),BI$20)*S738*$B735)</f>
        <v/>
      </c>
      <c r="BJ738" t="str" cm="1">
        <f t="array" ref="BJ738">IF($D738="","",INDEX('Data - CO2'!$B$5:$AP$53,MATCH(Kulturmodeller!$D738,'Data - CO2'!$A$5:$A$53,0),BJ$20)*T738*$B735)</f>
        <v/>
      </c>
      <c r="BK738" t="str" cm="1">
        <f t="array" ref="BK738">IF($D738="","",INDEX('Data - CO2'!$B$5:$AP$53,MATCH(Kulturmodeller!$D738,'Data - CO2'!$A$5:$A$53,0),BK$20)*U738*$B735)</f>
        <v/>
      </c>
      <c r="BL738" t="str" cm="1">
        <f t="array" ref="BL738">IF($D738="","",INDEX('Data - CO2'!$B$5:$AP$53,MATCH(Kulturmodeller!$D738,'Data - CO2'!$A$5:$A$53,0),BL$20)*V738*$B735)</f>
        <v/>
      </c>
      <c r="BM738" t="str" cm="1">
        <f t="array" ref="BM738">IF($D738="","",INDEX('Data - CO2'!$B$5:$AP$53,MATCH(Kulturmodeller!$D738,'Data - CO2'!$A$5:$A$53,0),BM$20)*W738*$B735)</f>
        <v/>
      </c>
      <c r="BN738" t="str" cm="1">
        <f t="array" ref="BN738">IF($D738="","",INDEX('Data - CO2'!$B$5:$AP$53,MATCH(Kulturmodeller!$D738,'Data - CO2'!$A$5:$A$53,0),BN$20)*X738*$B735)</f>
        <v/>
      </c>
      <c r="BO738" t="str" cm="1">
        <f t="array" ref="BO738">IF($D738="","",INDEX('Data - CO2'!$B$5:$AP$53,MATCH(Kulturmodeller!$D738,'Data - CO2'!$A$5:$A$53,0),BO$20)*Y738*$B735)</f>
        <v/>
      </c>
      <c r="BP738" t="str" cm="1">
        <f t="array" ref="BP738">IF($D738="","",INDEX('Data - CO2'!$B$5:$AP$53,MATCH(Kulturmodeller!$D738,'Data - CO2'!$A$5:$A$53,0),BP$20)*Z738*$B735)</f>
        <v/>
      </c>
      <c r="BQ738" t="str" cm="1">
        <f t="array" ref="BQ738">IF($D738="","",INDEX('Data - CO2'!$B$5:$AP$53,MATCH(Kulturmodeller!$D738,'Data - CO2'!$A$5:$A$53,0),BQ$20)*AA738*$B735)</f>
        <v/>
      </c>
      <c r="BR738" t="str" cm="1">
        <f t="array" ref="BR738">IF($D738="","",INDEX('Data - CO2'!$B$5:$AP$53,MATCH(Kulturmodeller!$D738,'Data - CO2'!$A$5:$A$53,0),BR$20)*AB738*$B735)</f>
        <v/>
      </c>
      <c r="BS738" t="str" cm="1">
        <f t="array" ref="BS738">IF($D738="","",INDEX('Data - CO2'!$B$5:$AP$53,MATCH(Kulturmodeller!$D738,'Data - CO2'!$A$5:$A$53,0),BS$20)*AC738*$B735)</f>
        <v/>
      </c>
      <c r="BT738" t="str" cm="1">
        <f t="array" ref="BT738">IF($D738="","",INDEX('Data - CO2'!$B$5:$AP$53,MATCH(Kulturmodeller!$D738,'Data - CO2'!$A$5:$A$53,0),BT$20)*AD738*$B735)</f>
        <v/>
      </c>
      <c r="BU738" t="str" cm="1">
        <f t="array" ref="BU738">IF($D738="","",INDEX('Data - CO2'!$B$5:$AP$53,MATCH(Kulturmodeller!$D738,'Data - CO2'!$A$5:$A$53,0),BU$20)*AE738*$B735)</f>
        <v/>
      </c>
      <c r="BV738" t="str" cm="1">
        <f t="array" ref="BV738">IF($D738="","",INDEX('Data - CO2'!$B$5:$AP$53,MATCH(Kulturmodeller!$D738,'Data - CO2'!$A$5:$A$53,0),BV$20)*AF738*$B735)</f>
        <v/>
      </c>
      <c r="BW738" t="str" cm="1">
        <f t="array" ref="BW738">IF($D738="","",INDEX('Data - CO2'!$B$5:$AP$53,MATCH(Kulturmodeller!$D738,'Data - CO2'!$A$5:$A$53,0),BW$20)*AG738*$B735)</f>
        <v/>
      </c>
      <c r="BX738" t="str" cm="1">
        <f t="array" ref="BX738">IF($D738="","",INDEX('Data - CO2'!$B$5:$AP$53,MATCH(Kulturmodeller!$D738,'Data - CO2'!$A$5:$A$53,0),BX$20)*AH738*$B735)</f>
        <v/>
      </c>
      <c r="BY738" t="str" cm="1">
        <f t="array" ref="BY738">IF($D738="","",INDEX('Data - CO2'!$B$5:$AP$53,MATCH(Kulturmodeller!$D738,'Data - CO2'!$A$5:$A$53,0),BY$20)*AI738*$B735)</f>
        <v/>
      </c>
      <c r="BZ738" t="str" cm="1">
        <f t="array" ref="BZ738">IF($D738="","",INDEX('Data - CO2'!$B$5:$AP$53,MATCH(Kulturmodeller!$D738,'Data - CO2'!$A$5:$A$53,0),BZ$20)*AJ738*$B735)</f>
        <v/>
      </c>
      <c r="CA738" t="str" cm="1">
        <f t="array" ref="CA738">IF($D738="","",INDEX('Data - CO2'!$B$5:$AP$53,MATCH(Kulturmodeller!$D738,'Data - CO2'!$A$5:$A$53,0),CA$20)*AK738*$B735)</f>
        <v/>
      </c>
      <c r="CB738" t="str" cm="1">
        <f t="array" ref="CB738">IF($D738="","",INDEX('Data - CO2'!$B$5:$AP$53,MATCH(Kulturmodeller!$D738,'Data - CO2'!$A$5:$A$53,0),CB$20)*AL738*$B735)</f>
        <v/>
      </c>
      <c r="CC738" t="str" cm="1">
        <f t="array" ref="CC738">IF($D738="","",INDEX('Data - CO2'!$B$5:$AP$53,MATCH(Kulturmodeller!$D738,'Data - CO2'!$A$5:$A$53,0),CC$20)*AM738*$B735)</f>
        <v/>
      </c>
      <c r="CD738" t="str" cm="1">
        <f t="array" ref="CD738">IF($D738="","",INDEX('Data - CO2'!$B$5:$AP$53,MATCH(Kulturmodeller!$D738,'Data - CO2'!$A$5:$A$53,0),CD$20)*AN738*$B735)</f>
        <v/>
      </c>
      <c r="CE738" t="str" cm="1">
        <f t="array" ref="CE738">IF($D738="","",INDEX('Data - CO2'!$B$5:$AP$53,MATCH(Kulturmodeller!$D738,'Data - CO2'!$A$5:$A$53,0),CE$20)*AO738*$B735)</f>
        <v/>
      </c>
      <c r="CF738" t="str" cm="1">
        <f t="array" ref="CF738">IF($D738="","",INDEX('Data - CO2'!$B$5:$AP$53,MATCH(Kulturmodeller!$D738,'Data - CO2'!$A$5:$A$53,0),CF$20)*AP738*$B735)</f>
        <v/>
      </c>
      <c r="CG738" t="str" cm="1">
        <f t="array" ref="CG738">IF($D738="","",INDEX('Data - CO2'!$B$5:$AP$53,MATCH(Kulturmodeller!$D738,'Data - CO2'!$A$5:$A$53,0),CG$20)*AQ738*$B735)</f>
        <v/>
      </c>
      <c r="CH738" t="str" cm="1">
        <f t="array" ref="CH738">IF($D738="","",INDEX('Data - CO2'!$B$5:$AP$53,MATCH(Kulturmodeller!$D738,'Data - CO2'!$A$5:$A$53,0),CH$20)*AR738*$B735)</f>
        <v/>
      </c>
      <c r="CI738" s="11" t="str" cm="1">
        <f t="array" ref="CI738">IF($D738="","",INDEX('Data - CO2'!$B$5:$AP$53,MATCH(Kulturmodeller!$D738,'Data - CO2'!$A$5:$A$53,0),CI$20)*AS738*$B735)</f>
        <v/>
      </c>
    </row>
    <row r="739" spans="1:87" x14ac:dyDescent="0.3">
      <c r="A739" s="33" t="s">
        <v>84</v>
      </c>
      <c r="B739" s="33"/>
      <c r="C739" s="124">
        <f>'Katalog over Kulturmodeller '!F235</f>
        <v>0</v>
      </c>
      <c r="D739" s="125"/>
      <c r="E739" s="151">
        <f>'Katalog over Kulturmodeller '!W235</f>
        <v>0</v>
      </c>
      <c r="F739" s="40">
        <f>E739+((E741-F741)+(E742-F742))*(E739/SUM(E736:E740))</f>
        <v>0</v>
      </c>
      <c r="G739" s="40">
        <f t="shared" ref="G739" si="12418">F739+((F741-G741)+(F742-G742))*(F739/SUM(F736:F740))</f>
        <v>0</v>
      </c>
      <c r="H739" s="40">
        <f t="shared" ref="H739" si="12419">G739+((G741-H741)+(G742-H742))*(G739/SUM(G736:G740))</f>
        <v>0</v>
      </c>
      <c r="I739" s="40">
        <f t="shared" ref="I739" si="12420">H739+((H741-I741)+(H742-I742))*(H739/SUM(H736:H740))</f>
        <v>0</v>
      </c>
      <c r="J739" s="40">
        <f t="shared" ref="J739" si="12421">I739+((I741-J741)+(I742-J742))*(I739/SUM(I736:I740))</f>
        <v>0</v>
      </c>
      <c r="K739" s="40">
        <f t="shared" ref="K739" si="12422">J739+((J741-K741)+(J742-K742))*(J739/SUM(J736:J740))</f>
        <v>0</v>
      </c>
      <c r="L739" s="40">
        <f t="shared" ref="L739" si="12423">K739+((K741-L741)+(K742-L742))*(K739/SUM(K736:K740))</f>
        <v>0</v>
      </c>
      <c r="M739" s="40">
        <f t="shared" ref="M739" si="12424">L739+((L741-M741)+(L742-M742))*(L739/SUM(L736:L740))</f>
        <v>0</v>
      </c>
      <c r="N739" s="40">
        <f t="shared" ref="N739" si="12425">M739+((M741-N741)+(M742-N742))*(M739/SUM(M736:M740))</f>
        <v>0</v>
      </c>
      <c r="O739" s="40">
        <f t="shared" ref="O739" si="12426">N739+((N741-O741)+(N742-O742))*(N739/SUM(N736:N740))</f>
        <v>0</v>
      </c>
      <c r="P739" s="40">
        <f t="shared" ref="P739" si="12427">O739+((O741-P741)+(O742-P742))*(O739/SUM(O736:O740))</f>
        <v>0</v>
      </c>
      <c r="Q739" s="40">
        <f t="shared" ref="Q739" si="12428">P739+((P741-Q741)+(P742-Q742))*(P739/SUM(P736:P740))</f>
        <v>0</v>
      </c>
      <c r="R739" s="40">
        <f t="shared" ref="R739" si="12429">Q739+((Q741-R741)+(Q742-R742))*(Q739/SUM(Q736:Q740))</f>
        <v>0</v>
      </c>
      <c r="S739" s="40">
        <f t="shared" ref="S739" si="12430">R739+((R741-S741)+(R742-S742))*(R739/SUM(R736:R740))</f>
        <v>0</v>
      </c>
      <c r="T739" s="40">
        <f t="shared" ref="T739" si="12431">S739+((S741-T741)+(S742-T742))*(S739/SUM(S736:S740))</f>
        <v>0</v>
      </c>
      <c r="U739" s="40">
        <f t="shared" ref="U739" si="12432">T739+((T741-U741)+(T742-U742))*(T739/SUM(T736:T740))</f>
        <v>0</v>
      </c>
      <c r="V739" s="40">
        <f t="shared" ref="V739" si="12433">U739+((U741-V741)+(U742-V742))*(U739/SUM(U736:U740))</f>
        <v>0</v>
      </c>
      <c r="W739" s="40">
        <f t="shared" ref="W739" si="12434">V739+((V741-W741)+(V742-W742))*(V739/SUM(V736:V740))</f>
        <v>0</v>
      </c>
      <c r="X739" s="40">
        <f t="shared" ref="X739" si="12435">W739+((W741-X741)+(W742-X742))*(W739/SUM(W736:W740))</f>
        <v>0</v>
      </c>
      <c r="Y739" s="40">
        <f t="shared" ref="Y739" si="12436">X739+((X741-Y741)+(X742-Y742))*(X739/SUM(X736:X740))</f>
        <v>0</v>
      </c>
      <c r="Z739" s="40">
        <f t="shared" ref="Z739" si="12437">Y739+((Y741-Z741)+(Y742-Z742))*(Y739/SUM(Y736:Y740))</f>
        <v>0</v>
      </c>
      <c r="AA739" s="40">
        <f t="shared" ref="AA739" si="12438">Z739+((Z741-AA741)+(Z742-AA742))*(Z739/SUM(Z736:Z740))</f>
        <v>0</v>
      </c>
      <c r="AB739" s="40">
        <f t="shared" ref="AB739" si="12439">AA739+((AA741-AB741)+(AA742-AB742))*(AA739/SUM(AA736:AA740))</f>
        <v>0</v>
      </c>
      <c r="AC739" s="40">
        <f t="shared" ref="AC739" si="12440">AB739+((AB741-AC741)+(AB742-AC742))*(AB739/SUM(AB736:AB740))</f>
        <v>0</v>
      </c>
      <c r="AD739" s="40">
        <f t="shared" ref="AD739" si="12441">AC739+((AC741-AD741)+(AC742-AD742))*(AC739/SUM(AC736:AC740))</f>
        <v>0</v>
      </c>
      <c r="AE739" s="40">
        <f t="shared" ref="AE739" si="12442">AD739+((AD741-AE741)+(AD742-AE742))*(AD739/SUM(AD736:AD740))</f>
        <v>0</v>
      </c>
      <c r="AF739" s="40">
        <f t="shared" ref="AF739" si="12443">AE739+((AE741-AF741)+(AE742-AF742))*(AE739/SUM(AE736:AE740))</f>
        <v>0</v>
      </c>
      <c r="AG739" s="40">
        <f t="shared" ref="AG739" si="12444">AF739+((AF741-AG741)+(AF742-AG742))*(AF739/SUM(AF736:AF740))</f>
        <v>0</v>
      </c>
      <c r="AH739" s="40">
        <f t="shared" ref="AH739" si="12445">AG739+((AG741-AH741)+(AG742-AH742))*(AG739/SUM(AG736:AG740))</f>
        <v>0</v>
      </c>
      <c r="AI739" s="40">
        <f t="shared" ref="AI739" si="12446">AH739+((AH741-AI741)+(AH742-AI742))*(AH739/SUM(AH736:AH740))</f>
        <v>0</v>
      </c>
      <c r="AJ739" s="40">
        <f t="shared" ref="AJ739" si="12447">AI739+((AI741-AJ741)+(AI742-AJ742))*(AI739/SUM(AI736:AI740))</f>
        <v>0</v>
      </c>
      <c r="AK739" s="40">
        <f t="shared" ref="AK739" si="12448">AJ739+((AJ741-AK741)+(AJ742-AK742))*(AJ739/SUM(AJ736:AJ740))</f>
        <v>0</v>
      </c>
      <c r="AL739" s="40">
        <f t="shared" ref="AL739" si="12449">AK739+((AK741-AL741)+(AK742-AL742))*(AK739/SUM(AK736:AK740))</f>
        <v>0</v>
      </c>
      <c r="AM739" s="40">
        <f t="shared" ref="AM739" si="12450">AL739+((AL741-AM741)+(AL742-AM742))*(AL739/SUM(AL736:AL740))</f>
        <v>0</v>
      </c>
      <c r="AN739" s="40">
        <f t="shared" ref="AN739" si="12451">AM739+((AM741-AN741)+(AM742-AN742))*(AM739/SUM(AM736:AM740))</f>
        <v>0</v>
      </c>
      <c r="AO739" s="40">
        <f t="shared" ref="AO739" si="12452">AN739+((AN741-AO741)+(AN742-AO742))*(AN739/SUM(AN736:AN740))</f>
        <v>0</v>
      </c>
      <c r="AP739" s="40">
        <f t="shared" ref="AP739" si="12453">AO739+((AO741-AP741)+(AO742-AP742))*(AO739/SUM(AO736:AO740))</f>
        <v>0</v>
      </c>
      <c r="AQ739" s="40">
        <f t="shared" ref="AQ739" si="12454">AP739+((AP741-AQ741)+(AP742-AQ742))*(AP739/SUM(AP736:AP740))</f>
        <v>0</v>
      </c>
      <c r="AR739" s="40">
        <f t="shared" ref="AR739" si="12455">AQ739+((AQ741-AR741)+(AQ742-AR742))*(AQ739/SUM(AQ736:AQ740))</f>
        <v>0</v>
      </c>
      <c r="AS739" s="41">
        <f t="shared" ref="AS739" si="12456">AR739+((AR741-AS741)+(AR742-AS742))*(AR739/SUM(AR736:AR740))</f>
        <v>0</v>
      </c>
      <c r="AU739" s="10" t="str" cm="1">
        <f t="array" ref="AU739">IF($D739="","",INDEX('Data - CO2'!$B$5:$AP$53,MATCH(Kulturmodeller!$D739,'Data - CO2'!$A$5:$A$53,0),AU$20)*E739)</f>
        <v/>
      </c>
      <c r="AV739" t="str" cm="1">
        <f t="array" ref="AV739">IF($D739="","",INDEX('Data - CO2'!$B$5:$AP$53,MATCH(Kulturmodeller!$D739,'Data - CO2'!$A$5:$A$53,0),AV$20)*F739)</f>
        <v/>
      </c>
      <c r="AW739" t="str" cm="1">
        <f t="array" ref="AW739">IF($D739="","",INDEX('Data - CO2'!$B$5:$AP$53,MATCH(Kulturmodeller!$D739,'Data - CO2'!$A$5:$A$53,0),AW$20)*G739)</f>
        <v/>
      </c>
      <c r="AX739" t="str" cm="1">
        <f t="array" ref="AX739">IF($D739="","",INDEX('Data - CO2'!$B$5:$AP$53,MATCH(Kulturmodeller!$D739,'Data - CO2'!$A$5:$A$53,0),AX$20)*H739)</f>
        <v/>
      </c>
      <c r="AY739" t="str" cm="1">
        <f t="array" ref="AY739">IF($D739="","",INDEX('Data - CO2'!$B$5:$AP$53,MATCH(Kulturmodeller!$D739,'Data - CO2'!$A$5:$A$53,0),AY$20)*I739)</f>
        <v/>
      </c>
      <c r="AZ739" t="str" cm="1">
        <f t="array" ref="AZ739">IF($D739="","",INDEX('Data - CO2'!$B$5:$AP$53,MATCH(Kulturmodeller!$D739,'Data - CO2'!$A$5:$A$53,0),AZ$20)*J739*$B735)</f>
        <v/>
      </c>
      <c r="BA739" t="str" cm="1">
        <f t="array" ref="BA739">IF($D739="","",INDEX('Data - CO2'!$B$5:$AP$53,MATCH(Kulturmodeller!$D739,'Data - CO2'!$A$5:$A$53,0),BA$20)*K739*$B735)</f>
        <v/>
      </c>
      <c r="BB739" t="str" cm="1">
        <f t="array" ref="BB739">IF($D739="","",INDEX('Data - CO2'!$B$5:$AP$53,MATCH(Kulturmodeller!$D739,'Data - CO2'!$A$5:$A$53,0),BB$20)*L739*$B735)</f>
        <v/>
      </c>
      <c r="BC739" t="str" cm="1">
        <f t="array" ref="BC739">IF($D739="","",INDEX('Data - CO2'!$B$5:$AP$53,MATCH(Kulturmodeller!$D739,'Data - CO2'!$A$5:$A$53,0),BC$20)*M739*$B735)</f>
        <v/>
      </c>
      <c r="BD739" t="str" cm="1">
        <f t="array" ref="BD739">IF($D739="","",INDEX('Data - CO2'!$B$5:$AP$53,MATCH(Kulturmodeller!$D739,'Data - CO2'!$A$5:$A$53,0),BD$20)*N739*$B735)</f>
        <v/>
      </c>
      <c r="BE739" t="str" cm="1">
        <f t="array" ref="BE739">IF($D739="","",INDEX('Data - CO2'!$B$5:$AP$53,MATCH(Kulturmodeller!$D739,'Data - CO2'!$A$5:$A$53,0),BE$20)*O739*$B735)</f>
        <v/>
      </c>
      <c r="BF739" t="str" cm="1">
        <f t="array" ref="BF739">IF($D739="","",INDEX('Data - CO2'!$B$5:$AP$53,MATCH(Kulturmodeller!$D739,'Data - CO2'!$A$5:$A$53,0),BF$20)*P739*$B735)</f>
        <v/>
      </c>
      <c r="BG739" t="str" cm="1">
        <f t="array" ref="BG739">IF($D739="","",INDEX('Data - CO2'!$B$5:$AP$53,MATCH(Kulturmodeller!$D739,'Data - CO2'!$A$5:$A$53,0),BG$20)*Q739*$B735)</f>
        <v/>
      </c>
      <c r="BH739" t="str" cm="1">
        <f t="array" ref="BH739">IF($D739="","",INDEX('Data - CO2'!$B$5:$AP$53,MATCH(Kulturmodeller!$D739,'Data - CO2'!$A$5:$A$53,0),BH$20)*R739*$B735)</f>
        <v/>
      </c>
      <c r="BI739" t="str" cm="1">
        <f t="array" ref="BI739">IF($D739="","",INDEX('Data - CO2'!$B$5:$AP$53,MATCH(Kulturmodeller!$D739,'Data - CO2'!$A$5:$A$53,0),BI$20)*S739*$B735)</f>
        <v/>
      </c>
      <c r="BJ739" t="str" cm="1">
        <f t="array" ref="BJ739">IF($D739="","",INDEX('Data - CO2'!$B$5:$AP$53,MATCH(Kulturmodeller!$D739,'Data - CO2'!$A$5:$A$53,0),BJ$20)*T739*$B735)</f>
        <v/>
      </c>
      <c r="BK739" t="str" cm="1">
        <f t="array" ref="BK739">IF($D739="","",INDEX('Data - CO2'!$B$5:$AP$53,MATCH(Kulturmodeller!$D739,'Data - CO2'!$A$5:$A$53,0),BK$20)*U739*$B735)</f>
        <v/>
      </c>
      <c r="BL739" t="str" cm="1">
        <f t="array" ref="BL739">IF($D739="","",INDEX('Data - CO2'!$B$5:$AP$53,MATCH(Kulturmodeller!$D739,'Data - CO2'!$A$5:$A$53,0),BL$20)*V739*$B735)</f>
        <v/>
      </c>
      <c r="BM739" t="str" cm="1">
        <f t="array" ref="BM739">IF($D739="","",INDEX('Data - CO2'!$B$5:$AP$53,MATCH(Kulturmodeller!$D739,'Data - CO2'!$A$5:$A$53,0),BM$20)*W739*$B735)</f>
        <v/>
      </c>
      <c r="BN739" t="str" cm="1">
        <f t="array" ref="BN739">IF($D739="","",INDEX('Data - CO2'!$B$5:$AP$53,MATCH(Kulturmodeller!$D739,'Data - CO2'!$A$5:$A$53,0),BN$20)*X739*$B735)</f>
        <v/>
      </c>
      <c r="BO739" t="str" cm="1">
        <f t="array" ref="BO739">IF($D739="","",INDEX('Data - CO2'!$B$5:$AP$53,MATCH(Kulturmodeller!$D739,'Data - CO2'!$A$5:$A$53,0),BO$20)*Y739*$B735)</f>
        <v/>
      </c>
      <c r="BP739" t="str" cm="1">
        <f t="array" ref="BP739">IF($D739="","",INDEX('Data - CO2'!$B$5:$AP$53,MATCH(Kulturmodeller!$D739,'Data - CO2'!$A$5:$A$53,0),BP$20)*Z739*$B735)</f>
        <v/>
      </c>
      <c r="BQ739" t="str" cm="1">
        <f t="array" ref="BQ739">IF($D739="","",INDEX('Data - CO2'!$B$5:$AP$53,MATCH(Kulturmodeller!$D739,'Data - CO2'!$A$5:$A$53,0),BQ$20)*AA739*$B735)</f>
        <v/>
      </c>
      <c r="BR739" t="str" cm="1">
        <f t="array" ref="BR739">IF($D739="","",INDEX('Data - CO2'!$B$5:$AP$53,MATCH(Kulturmodeller!$D739,'Data - CO2'!$A$5:$A$53,0),BR$20)*AB739*$B735)</f>
        <v/>
      </c>
      <c r="BS739" t="str" cm="1">
        <f t="array" ref="BS739">IF($D739="","",INDEX('Data - CO2'!$B$5:$AP$53,MATCH(Kulturmodeller!$D739,'Data - CO2'!$A$5:$A$53,0),BS$20)*AC739*$B735)</f>
        <v/>
      </c>
      <c r="BT739" t="str" cm="1">
        <f t="array" ref="BT739">IF($D739="","",INDEX('Data - CO2'!$B$5:$AP$53,MATCH(Kulturmodeller!$D739,'Data - CO2'!$A$5:$A$53,0),BT$20)*AD739*$B735)</f>
        <v/>
      </c>
      <c r="BU739" t="str" cm="1">
        <f t="array" ref="BU739">IF($D739="","",INDEX('Data - CO2'!$B$5:$AP$53,MATCH(Kulturmodeller!$D739,'Data - CO2'!$A$5:$A$53,0),BU$20)*AE739*$B735)</f>
        <v/>
      </c>
      <c r="BV739" t="str" cm="1">
        <f t="array" ref="BV739">IF($D739="","",INDEX('Data - CO2'!$B$5:$AP$53,MATCH(Kulturmodeller!$D739,'Data - CO2'!$A$5:$A$53,0),BV$20)*AF739*$B735)</f>
        <v/>
      </c>
      <c r="BW739" t="str" cm="1">
        <f t="array" ref="BW739">IF($D739="","",INDEX('Data - CO2'!$B$5:$AP$53,MATCH(Kulturmodeller!$D739,'Data - CO2'!$A$5:$A$53,0),BW$20)*AG739*$B735)</f>
        <v/>
      </c>
      <c r="BX739" t="str" cm="1">
        <f t="array" ref="BX739">IF($D739="","",INDEX('Data - CO2'!$B$5:$AP$53,MATCH(Kulturmodeller!$D739,'Data - CO2'!$A$5:$A$53,0),BX$20)*AH739*$B735)</f>
        <v/>
      </c>
      <c r="BY739" t="str" cm="1">
        <f t="array" ref="BY739">IF($D739="","",INDEX('Data - CO2'!$B$5:$AP$53,MATCH(Kulturmodeller!$D739,'Data - CO2'!$A$5:$A$53,0),BY$20)*AI739*$B735)</f>
        <v/>
      </c>
      <c r="BZ739" t="str" cm="1">
        <f t="array" ref="BZ739">IF($D739="","",INDEX('Data - CO2'!$B$5:$AP$53,MATCH(Kulturmodeller!$D739,'Data - CO2'!$A$5:$A$53,0),BZ$20)*AJ739*$B735)</f>
        <v/>
      </c>
      <c r="CA739" t="str" cm="1">
        <f t="array" ref="CA739">IF($D739="","",INDEX('Data - CO2'!$B$5:$AP$53,MATCH(Kulturmodeller!$D739,'Data - CO2'!$A$5:$A$53,0),CA$20)*AK739*$B735)</f>
        <v/>
      </c>
      <c r="CB739" t="str" cm="1">
        <f t="array" ref="CB739">IF($D739="","",INDEX('Data - CO2'!$B$5:$AP$53,MATCH(Kulturmodeller!$D739,'Data - CO2'!$A$5:$A$53,0),CB$20)*AL739*$B735)</f>
        <v/>
      </c>
      <c r="CC739" t="str" cm="1">
        <f t="array" ref="CC739">IF($D739="","",INDEX('Data - CO2'!$B$5:$AP$53,MATCH(Kulturmodeller!$D739,'Data - CO2'!$A$5:$A$53,0),CC$20)*AM739*$B735)</f>
        <v/>
      </c>
      <c r="CD739" t="str" cm="1">
        <f t="array" ref="CD739">IF($D739="","",INDEX('Data - CO2'!$B$5:$AP$53,MATCH(Kulturmodeller!$D739,'Data - CO2'!$A$5:$A$53,0),CD$20)*AN739*$B735)</f>
        <v/>
      </c>
      <c r="CE739" t="str" cm="1">
        <f t="array" ref="CE739">IF($D739="","",INDEX('Data - CO2'!$B$5:$AP$53,MATCH(Kulturmodeller!$D739,'Data - CO2'!$A$5:$A$53,0),CE$20)*AO739*$B735)</f>
        <v/>
      </c>
      <c r="CF739" t="str" cm="1">
        <f t="array" ref="CF739">IF($D739="","",INDEX('Data - CO2'!$B$5:$AP$53,MATCH(Kulturmodeller!$D739,'Data - CO2'!$A$5:$A$53,0),CF$20)*AP739*$B735)</f>
        <v/>
      </c>
      <c r="CG739" t="str" cm="1">
        <f t="array" ref="CG739">IF($D739="","",INDEX('Data - CO2'!$B$5:$AP$53,MATCH(Kulturmodeller!$D739,'Data - CO2'!$A$5:$A$53,0),CG$20)*AQ739*$B735)</f>
        <v/>
      </c>
      <c r="CH739" t="str" cm="1">
        <f t="array" ref="CH739">IF($D739="","",INDEX('Data - CO2'!$B$5:$AP$53,MATCH(Kulturmodeller!$D739,'Data - CO2'!$A$5:$A$53,0),CH$20)*AR739*$B735)</f>
        <v/>
      </c>
      <c r="CI739" s="11" t="str" cm="1">
        <f t="array" ref="CI739">IF($D739="","",INDEX('Data - CO2'!$B$5:$AP$53,MATCH(Kulturmodeller!$D739,'Data - CO2'!$A$5:$A$53,0),CI$20)*AS739*$B735)</f>
        <v/>
      </c>
    </row>
    <row r="740" spans="1:87" x14ac:dyDescent="0.3">
      <c r="A740" s="42" t="s">
        <v>85</v>
      </c>
      <c r="B740" s="42"/>
      <c r="C740" s="124">
        <f>'Katalog over Kulturmodeller '!F236</f>
        <v>0</v>
      </c>
      <c r="D740" s="129"/>
      <c r="E740" s="140">
        <f>'Katalog over Kulturmodeller '!W236</f>
        <v>0</v>
      </c>
      <c r="F740" s="46">
        <f>E740+((E741-F741)+(E742-F742))*(E740/SUM(E736:E740))</f>
        <v>0</v>
      </c>
      <c r="G740" s="46">
        <f t="shared" ref="G740" si="12457">F740+((F741-G741)+(F742-G742))*(F740/SUM(F736:F740))</f>
        <v>0</v>
      </c>
      <c r="H740" s="46">
        <f t="shared" ref="H740" si="12458">G740+((G741-H741)+(G742-H742))*(G740/SUM(G736:G740))</f>
        <v>0</v>
      </c>
      <c r="I740" s="46">
        <f t="shared" ref="I740" si="12459">H740+((H741-I741)+(H742-I742))*(H740/SUM(H736:H740))</f>
        <v>0</v>
      </c>
      <c r="J740" s="46">
        <f t="shared" ref="J740" si="12460">I740+((I741-J741)+(I742-J742))*(I740/SUM(I736:I740))</f>
        <v>0</v>
      </c>
      <c r="K740" s="46">
        <f t="shared" ref="K740" si="12461">J740+((J741-K741)+(J742-K742))*(J740/SUM(J736:J740))</f>
        <v>0</v>
      </c>
      <c r="L740" s="46">
        <f t="shared" ref="L740" si="12462">K740+((K741-L741)+(K742-L742))*(K740/SUM(K736:K740))</f>
        <v>0</v>
      </c>
      <c r="M740" s="46">
        <f t="shared" ref="M740" si="12463">L740+((L741-M741)+(L742-M742))*(L740/SUM(L736:L740))</f>
        <v>0</v>
      </c>
      <c r="N740" s="46">
        <f t="shared" ref="N740" si="12464">M740+((M741-N741)+(M742-N742))*(M740/SUM(M736:M740))</f>
        <v>0</v>
      </c>
      <c r="O740" s="46">
        <f t="shared" ref="O740" si="12465">N740+((N741-O741)+(N742-O742))*(N740/SUM(N736:N740))</f>
        <v>0</v>
      </c>
      <c r="P740" s="46">
        <f t="shared" ref="P740" si="12466">O740+((O741-P741)+(O742-P742))*(O740/SUM(O736:O740))</f>
        <v>0</v>
      </c>
      <c r="Q740" s="46">
        <f t="shared" ref="Q740" si="12467">P740+((P741-Q741)+(P742-Q742))*(P740/SUM(P736:P740))</f>
        <v>0</v>
      </c>
      <c r="R740" s="46">
        <f t="shared" ref="R740" si="12468">Q740+((Q741-R741)+(Q742-R742))*(Q740/SUM(Q736:Q740))</f>
        <v>0</v>
      </c>
      <c r="S740" s="46">
        <f t="shared" ref="S740" si="12469">R740+((R741-S741)+(R742-S742))*(R740/SUM(R736:R740))</f>
        <v>0</v>
      </c>
      <c r="T740" s="46">
        <f t="shared" ref="T740" si="12470">S740+((S741-T741)+(S742-T742))*(S740/SUM(S736:S740))</f>
        <v>0</v>
      </c>
      <c r="U740" s="46">
        <f t="shared" ref="U740" si="12471">T740+((T741-U741)+(T742-U742))*(T740/SUM(T736:T740))</f>
        <v>0</v>
      </c>
      <c r="V740" s="46">
        <f t="shared" ref="V740" si="12472">U740+((U741-V741)+(U742-V742))*(U740/SUM(U736:U740))</f>
        <v>0</v>
      </c>
      <c r="W740" s="46">
        <f t="shared" ref="W740" si="12473">V740+((V741-W741)+(V742-W742))*(V740/SUM(V736:V740))</f>
        <v>0</v>
      </c>
      <c r="X740" s="46">
        <f t="shared" ref="X740" si="12474">W740+((W741-X741)+(W742-X742))*(W740/SUM(W736:W740))</f>
        <v>0</v>
      </c>
      <c r="Y740" s="46">
        <f t="shared" ref="Y740" si="12475">X740+((X741-Y741)+(X742-Y742))*(X740/SUM(X736:X740))</f>
        <v>0</v>
      </c>
      <c r="Z740" s="46">
        <f t="shared" ref="Z740" si="12476">Y740+((Y741-Z741)+(Y742-Z742))*(Y740/SUM(Y736:Y740))</f>
        <v>0</v>
      </c>
      <c r="AA740" s="46">
        <f t="shared" ref="AA740" si="12477">Z740+((Z741-AA741)+(Z742-AA742))*(Z740/SUM(Z736:Z740))</f>
        <v>0</v>
      </c>
      <c r="AB740" s="46">
        <f t="shared" ref="AB740" si="12478">AA740+((AA741-AB741)+(AA742-AB742))*(AA740/SUM(AA736:AA740))</f>
        <v>0</v>
      </c>
      <c r="AC740" s="46">
        <f t="shared" ref="AC740" si="12479">AB740+((AB741-AC741)+(AB742-AC742))*(AB740/SUM(AB736:AB740))</f>
        <v>0</v>
      </c>
      <c r="AD740" s="46">
        <f t="shared" ref="AD740" si="12480">AC740+((AC741-AD741)+(AC742-AD742))*(AC740/SUM(AC736:AC740))</f>
        <v>0</v>
      </c>
      <c r="AE740" s="46">
        <f t="shared" ref="AE740" si="12481">AD740+((AD741-AE741)+(AD742-AE742))*(AD740/SUM(AD736:AD740))</f>
        <v>0</v>
      </c>
      <c r="AF740" s="46">
        <f t="shared" ref="AF740" si="12482">AE740+((AE741-AF741)+(AE742-AF742))*(AE740/SUM(AE736:AE740))</f>
        <v>0</v>
      </c>
      <c r="AG740" s="46">
        <f t="shared" ref="AG740" si="12483">AF740+((AF741-AG741)+(AF742-AG742))*(AF740/SUM(AF736:AF740))</f>
        <v>0</v>
      </c>
      <c r="AH740" s="46">
        <f t="shared" ref="AH740" si="12484">AG740+((AG741-AH741)+(AG742-AH742))*(AG740/SUM(AG736:AG740))</f>
        <v>0</v>
      </c>
      <c r="AI740" s="46">
        <f t="shared" ref="AI740" si="12485">AH740+((AH741-AI741)+(AH742-AI742))*(AH740/SUM(AH736:AH740))</f>
        <v>0</v>
      </c>
      <c r="AJ740" s="46">
        <f t="shared" ref="AJ740" si="12486">AI740+((AI741-AJ741)+(AI742-AJ742))*(AI740/SUM(AI736:AI740))</f>
        <v>0</v>
      </c>
      <c r="AK740" s="46">
        <f t="shared" ref="AK740" si="12487">AJ740+((AJ741-AK741)+(AJ742-AK742))*(AJ740/SUM(AJ736:AJ740))</f>
        <v>0</v>
      </c>
      <c r="AL740" s="46">
        <f t="shared" ref="AL740" si="12488">AK740+((AK741-AL741)+(AK742-AL742))*(AK740/SUM(AK736:AK740))</f>
        <v>0</v>
      </c>
      <c r="AM740" s="46">
        <f t="shared" ref="AM740" si="12489">AL740+((AL741-AM741)+(AL742-AM742))*(AL740/SUM(AL736:AL740))</f>
        <v>0</v>
      </c>
      <c r="AN740" s="46">
        <f t="shared" ref="AN740" si="12490">AM740+((AM741-AN741)+(AM742-AN742))*(AM740/SUM(AM736:AM740))</f>
        <v>0</v>
      </c>
      <c r="AO740" s="46">
        <f t="shared" ref="AO740" si="12491">AN740+((AN741-AO741)+(AN742-AO742))*(AN740/SUM(AN736:AN740))</f>
        <v>0</v>
      </c>
      <c r="AP740" s="46">
        <f t="shared" ref="AP740" si="12492">AO740+((AO741-AP741)+(AO742-AP742))*(AO740/SUM(AO736:AO740))</f>
        <v>0</v>
      </c>
      <c r="AQ740" s="46">
        <f t="shared" ref="AQ740" si="12493">AP740+((AP741-AQ741)+(AP742-AQ742))*(AP740/SUM(AP736:AP740))</f>
        <v>0</v>
      </c>
      <c r="AR740" s="46">
        <f t="shared" ref="AR740" si="12494">AQ740+((AQ741-AR741)+(AQ742-AR742))*(AQ740/SUM(AQ736:AQ740))</f>
        <v>0</v>
      </c>
      <c r="AS740" s="47">
        <f t="shared" ref="AS740" si="12495">AR740+((AR741-AS741)+(AR742-AS742))*(AR740/SUM(AR736:AR740))</f>
        <v>0</v>
      </c>
      <c r="AU740" s="10" t="str" cm="1">
        <f t="array" ref="AU740">IF($D740="","",INDEX('Data - CO2'!$B$5:$AP$53,MATCH(Kulturmodeller!$D740,'Data - CO2'!$A$5:$A$53,0),AU$20)*E740)</f>
        <v/>
      </c>
      <c r="AV740" t="str" cm="1">
        <f t="array" ref="AV740">IF($D740="","",INDEX('Data - CO2'!$B$5:$AP$53,MATCH(Kulturmodeller!$D740,'Data - CO2'!$A$5:$A$53,0),AV$20)*F740)</f>
        <v/>
      </c>
      <c r="AW740" t="str" cm="1">
        <f t="array" ref="AW740">IF($D740="","",INDEX('Data - CO2'!$B$5:$AP$53,MATCH(Kulturmodeller!$D740,'Data - CO2'!$A$5:$A$53,0),AW$20)*G740)</f>
        <v/>
      </c>
      <c r="AX740" t="str" cm="1">
        <f t="array" ref="AX740">IF($D740="","",INDEX('Data - CO2'!$B$5:$AP$53,MATCH(Kulturmodeller!$D740,'Data - CO2'!$A$5:$A$53,0),AX$20)*H740)</f>
        <v/>
      </c>
      <c r="AY740" t="str" cm="1">
        <f t="array" ref="AY740">IF($D740="","",INDEX('Data - CO2'!$B$5:$AP$53,MATCH(Kulturmodeller!$D740,'Data - CO2'!$A$5:$A$53,0),AY$20)*I740)</f>
        <v/>
      </c>
      <c r="AZ740" t="str" cm="1">
        <f t="array" ref="AZ740">IF($D740="","",INDEX('Data - CO2'!$B$5:$AP$53,MATCH(Kulturmodeller!$D740,'Data - CO2'!$A$5:$A$53,0),AZ$20)*J740*$B735)</f>
        <v/>
      </c>
      <c r="BA740" t="str" cm="1">
        <f t="array" ref="BA740">IF($D740="","",INDEX('Data - CO2'!$B$5:$AP$53,MATCH(Kulturmodeller!$D740,'Data - CO2'!$A$5:$A$53,0),BA$20)*K740*$B735)</f>
        <v/>
      </c>
      <c r="BB740" t="str" cm="1">
        <f t="array" ref="BB740">IF($D740="","",INDEX('Data - CO2'!$B$5:$AP$53,MATCH(Kulturmodeller!$D740,'Data - CO2'!$A$5:$A$53,0),BB$20)*L740*$B735)</f>
        <v/>
      </c>
      <c r="BC740" t="str" cm="1">
        <f t="array" ref="BC740">IF($D740="","",INDEX('Data - CO2'!$B$5:$AP$53,MATCH(Kulturmodeller!$D740,'Data - CO2'!$A$5:$A$53,0),BC$20)*M740*$B735)</f>
        <v/>
      </c>
      <c r="BD740" t="str" cm="1">
        <f t="array" ref="BD740">IF($D740="","",INDEX('Data - CO2'!$B$5:$AP$53,MATCH(Kulturmodeller!$D740,'Data - CO2'!$A$5:$A$53,0),BD$20)*N740*$B735)</f>
        <v/>
      </c>
      <c r="BE740" t="str" cm="1">
        <f t="array" ref="BE740">IF($D740="","",INDEX('Data - CO2'!$B$5:$AP$53,MATCH(Kulturmodeller!$D740,'Data - CO2'!$A$5:$A$53,0),BE$20)*O740*$B735)</f>
        <v/>
      </c>
      <c r="BF740" t="str" cm="1">
        <f t="array" ref="BF740">IF($D740="","",INDEX('Data - CO2'!$B$5:$AP$53,MATCH(Kulturmodeller!$D740,'Data - CO2'!$A$5:$A$53,0),BF$20)*P740*$B735)</f>
        <v/>
      </c>
      <c r="BG740" t="str" cm="1">
        <f t="array" ref="BG740">IF($D740="","",INDEX('Data - CO2'!$B$5:$AP$53,MATCH(Kulturmodeller!$D740,'Data - CO2'!$A$5:$A$53,0),BG$20)*Q740*$B735)</f>
        <v/>
      </c>
      <c r="BH740" t="str" cm="1">
        <f t="array" ref="BH740">IF($D740="","",INDEX('Data - CO2'!$B$5:$AP$53,MATCH(Kulturmodeller!$D740,'Data - CO2'!$A$5:$A$53,0),BH$20)*R740*$B735)</f>
        <v/>
      </c>
      <c r="BI740" t="str" cm="1">
        <f t="array" ref="BI740">IF($D740="","",INDEX('Data - CO2'!$B$5:$AP$53,MATCH(Kulturmodeller!$D740,'Data - CO2'!$A$5:$A$53,0),BI$20)*S740*$B735)</f>
        <v/>
      </c>
      <c r="BJ740" t="str" cm="1">
        <f t="array" ref="BJ740">IF($D740="","",INDEX('Data - CO2'!$B$5:$AP$53,MATCH(Kulturmodeller!$D740,'Data - CO2'!$A$5:$A$53,0),BJ$20)*T740*$B735)</f>
        <v/>
      </c>
      <c r="BK740" t="str" cm="1">
        <f t="array" ref="BK740">IF($D740="","",INDEX('Data - CO2'!$B$5:$AP$53,MATCH(Kulturmodeller!$D740,'Data - CO2'!$A$5:$A$53,0),BK$20)*U740*$B735)</f>
        <v/>
      </c>
      <c r="BL740" t="str" cm="1">
        <f t="array" ref="BL740">IF($D740="","",INDEX('Data - CO2'!$B$5:$AP$53,MATCH(Kulturmodeller!$D740,'Data - CO2'!$A$5:$A$53,0),BL$20)*V740*$B735)</f>
        <v/>
      </c>
      <c r="BM740" t="str" cm="1">
        <f t="array" ref="BM740">IF($D740="","",INDEX('Data - CO2'!$B$5:$AP$53,MATCH(Kulturmodeller!$D740,'Data - CO2'!$A$5:$A$53,0),BM$20)*W740*$B735)</f>
        <v/>
      </c>
      <c r="BN740" t="str" cm="1">
        <f t="array" ref="BN740">IF($D740="","",INDEX('Data - CO2'!$B$5:$AP$53,MATCH(Kulturmodeller!$D740,'Data - CO2'!$A$5:$A$53,0),BN$20)*X740*$B735)</f>
        <v/>
      </c>
      <c r="BO740" t="str" cm="1">
        <f t="array" ref="BO740">IF($D740="","",INDEX('Data - CO2'!$B$5:$AP$53,MATCH(Kulturmodeller!$D740,'Data - CO2'!$A$5:$A$53,0),BO$20)*Y740*$B735)</f>
        <v/>
      </c>
      <c r="BP740" t="str" cm="1">
        <f t="array" ref="BP740">IF($D740="","",INDEX('Data - CO2'!$B$5:$AP$53,MATCH(Kulturmodeller!$D740,'Data - CO2'!$A$5:$A$53,0),BP$20)*Z740*$B735)</f>
        <v/>
      </c>
      <c r="BQ740" t="str" cm="1">
        <f t="array" ref="BQ740">IF($D740="","",INDEX('Data - CO2'!$B$5:$AP$53,MATCH(Kulturmodeller!$D740,'Data - CO2'!$A$5:$A$53,0),BQ$20)*AA740*$B735)</f>
        <v/>
      </c>
      <c r="BR740" t="str" cm="1">
        <f t="array" ref="BR740">IF($D740="","",INDEX('Data - CO2'!$B$5:$AP$53,MATCH(Kulturmodeller!$D740,'Data - CO2'!$A$5:$A$53,0),BR$20)*AB740*$B735)</f>
        <v/>
      </c>
      <c r="BS740" t="str" cm="1">
        <f t="array" ref="BS740">IF($D740="","",INDEX('Data - CO2'!$B$5:$AP$53,MATCH(Kulturmodeller!$D740,'Data - CO2'!$A$5:$A$53,0),BS$20)*AC740*$B735)</f>
        <v/>
      </c>
      <c r="BT740" t="str" cm="1">
        <f t="array" ref="BT740">IF($D740="","",INDEX('Data - CO2'!$B$5:$AP$53,MATCH(Kulturmodeller!$D740,'Data - CO2'!$A$5:$A$53,0),BT$20)*AD740*$B735)</f>
        <v/>
      </c>
      <c r="BU740" t="str" cm="1">
        <f t="array" ref="BU740">IF($D740="","",INDEX('Data - CO2'!$B$5:$AP$53,MATCH(Kulturmodeller!$D740,'Data - CO2'!$A$5:$A$53,0),BU$20)*AE740*$B735)</f>
        <v/>
      </c>
      <c r="BV740" t="str" cm="1">
        <f t="array" ref="BV740">IF($D740="","",INDEX('Data - CO2'!$B$5:$AP$53,MATCH(Kulturmodeller!$D740,'Data - CO2'!$A$5:$A$53,0),BV$20)*AF740*$B735)</f>
        <v/>
      </c>
      <c r="BW740" t="str" cm="1">
        <f t="array" ref="BW740">IF($D740="","",INDEX('Data - CO2'!$B$5:$AP$53,MATCH(Kulturmodeller!$D740,'Data - CO2'!$A$5:$A$53,0),BW$20)*AG740*$B735)</f>
        <v/>
      </c>
      <c r="BX740" t="str" cm="1">
        <f t="array" ref="BX740">IF($D740="","",INDEX('Data - CO2'!$B$5:$AP$53,MATCH(Kulturmodeller!$D740,'Data - CO2'!$A$5:$A$53,0),BX$20)*AH740*$B735)</f>
        <v/>
      </c>
      <c r="BY740" t="str" cm="1">
        <f t="array" ref="BY740">IF($D740="","",INDEX('Data - CO2'!$B$5:$AP$53,MATCH(Kulturmodeller!$D740,'Data - CO2'!$A$5:$A$53,0),BY$20)*AI740*$B735)</f>
        <v/>
      </c>
      <c r="BZ740" t="str" cm="1">
        <f t="array" ref="BZ740">IF($D740="","",INDEX('Data - CO2'!$B$5:$AP$53,MATCH(Kulturmodeller!$D740,'Data - CO2'!$A$5:$A$53,0),BZ$20)*AJ740*$B735)</f>
        <v/>
      </c>
      <c r="CA740" t="str" cm="1">
        <f t="array" ref="CA740">IF($D740="","",INDEX('Data - CO2'!$B$5:$AP$53,MATCH(Kulturmodeller!$D740,'Data - CO2'!$A$5:$A$53,0),CA$20)*AK740*$B735)</f>
        <v/>
      </c>
      <c r="CB740" t="str" cm="1">
        <f t="array" ref="CB740">IF($D740="","",INDEX('Data - CO2'!$B$5:$AP$53,MATCH(Kulturmodeller!$D740,'Data - CO2'!$A$5:$A$53,0),CB$20)*AL740*$B735)</f>
        <v/>
      </c>
      <c r="CC740" t="str" cm="1">
        <f t="array" ref="CC740">IF($D740="","",INDEX('Data - CO2'!$B$5:$AP$53,MATCH(Kulturmodeller!$D740,'Data - CO2'!$A$5:$A$53,0),CC$20)*AM740*$B735)</f>
        <v/>
      </c>
      <c r="CD740" t="str" cm="1">
        <f t="array" ref="CD740">IF($D740="","",INDEX('Data - CO2'!$B$5:$AP$53,MATCH(Kulturmodeller!$D740,'Data - CO2'!$A$5:$A$53,0),CD$20)*AN740*$B735)</f>
        <v/>
      </c>
      <c r="CE740" t="str" cm="1">
        <f t="array" ref="CE740">IF($D740="","",INDEX('Data - CO2'!$B$5:$AP$53,MATCH(Kulturmodeller!$D740,'Data - CO2'!$A$5:$A$53,0),CE$20)*AO740*$B735)</f>
        <v/>
      </c>
      <c r="CF740" t="str" cm="1">
        <f t="array" ref="CF740">IF($D740="","",INDEX('Data - CO2'!$B$5:$AP$53,MATCH(Kulturmodeller!$D740,'Data - CO2'!$A$5:$A$53,0),CF$20)*AP740*$B735)</f>
        <v/>
      </c>
      <c r="CG740" t="str" cm="1">
        <f t="array" ref="CG740">IF($D740="","",INDEX('Data - CO2'!$B$5:$AP$53,MATCH(Kulturmodeller!$D740,'Data - CO2'!$A$5:$A$53,0),CG$20)*AQ740*$B735)</f>
        <v/>
      </c>
      <c r="CH740" t="str" cm="1">
        <f t="array" ref="CH740">IF($D740="","",INDEX('Data - CO2'!$B$5:$AP$53,MATCH(Kulturmodeller!$D740,'Data - CO2'!$A$5:$A$53,0),CH$20)*AR740*$B735)</f>
        <v/>
      </c>
      <c r="CI740" s="11" t="str" cm="1">
        <f t="array" ref="CI740">IF($D740="","",INDEX('Data - CO2'!$B$5:$AP$53,MATCH(Kulturmodeller!$D740,'Data - CO2'!$A$5:$A$53,0),CI$20)*AS740*$B735)</f>
        <v/>
      </c>
    </row>
    <row r="741" spans="1:87" x14ac:dyDescent="0.3">
      <c r="A741" s="49" t="s">
        <v>637</v>
      </c>
      <c r="B741" s="49"/>
      <c r="C741" s="130" t="str">
        <f>'Katalog over Kulturmodeller '!F237</f>
        <v>REL/BIR</v>
      </c>
      <c r="D741" s="131" t="s">
        <v>258</v>
      </c>
      <c r="E741" s="139">
        <f>'Katalog over Kulturmodeller '!W237</f>
        <v>0.05</v>
      </c>
      <c r="F741" s="40">
        <f>E741</f>
        <v>0.05</v>
      </c>
      <c r="G741" s="40">
        <f t="shared" ref="G741:G742" si="12496">F741</f>
        <v>0.05</v>
      </c>
      <c r="H741" s="40">
        <f>G741*2/3</f>
        <v>3.3333333333333333E-2</v>
      </c>
      <c r="I741" s="40">
        <f>H741*0.5</f>
        <v>1.6666666666666666E-2</v>
      </c>
      <c r="J741" s="40">
        <v>0</v>
      </c>
      <c r="K741" s="40">
        <f t="shared" ref="K741:K742" si="12497">J741</f>
        <v>0</v>
      </c>
      <c r="L741" s="40">
        <f t="shared" ref="L741:L742" si="12498">K741</f>
        <v>0</v>
      </c>
      <c r="M741" s="40">
        <f t="shared" ref="M741:M742" si="12499">L741</f>
        <v>0</v>
      </c>
      <c r="N741" s="40">
        <f t="shared" ref="N741:N742" si="12500">M741</f>
        <v>0</v>
      </c>
      <c r="O741" s="40">
        <f t="shared" ref="O741:O742" si="12501">N741</f>
        <v>0</v>
      </c>
      <c r="P741" s="40">
        <f t="shared" ref="P741:P742" si="12502">O741</f>
        <v>0</v>
      </c>
      <c r="Q741" s="40">
        <f t="shared" ref="Q741:Q742" si="12503">P741</f>
        <v>0</v>
      </c>
      <c r="R741" s="40">
        <f t="shared" ref="R741:R742" si="12504">Q741</f>
        <v>0</v>
      </c>
      <c r="S741" s="40">
        <f t="shared" ref="S741:S742" si="12505">R741</f>
        <v>0</v>
      </c>
      <c r="T741" s="40">
        <f t="shared" ref="T741:T742" si="12506">S741</f>
        <v>0</v>
      </c>
      <c r="U741" s="40">
        <f t="shared" ref="U741:U742" si="12507">T741</f>
        <v>0</v>
      </c>
      <c r="V741" s="40">
        <f t="shared" ref="V741:V742" si="12508">U741</f>
        <v>0</v>
      </c>
      <c r="W741" s="40">
        <f t="shared" ref="W741:W742" si="12509">V741</f>
        <v>0</v>
      </c>
      <c r="X741" s="40">
        <f t="shared" ref="X741:X742" si="12510">W741</f>
        <v>0</v>
      </c>
      <c r="Y741" s="40">
        <f t="shared" ref="Y741:Y742" si="12511">X741</f>
        <v>0</v>
      </c>
      <c r="Z741" s="40">
        <f t="shared" ref="Z741:Z742" si="12512">Y741</f>
        <v>0</v>
      </c>
      <c r="AA741" s="40">
        <f t="shared" ref="AA741:AA742" si="12513">Z741</f>
        <v>0</v>
      </c>
      <c r="AB741" s="40">
        <f t="shared" ref="AB741:AB742" si="12514">AA741</f>
        <v>0</v>
      </c>
      <c r="AC741" s="40">
        <f t="shared" ref="AC741:AC742" si="12515">AB741</f>
        <v>0</v>
      </c>
      <c r="AD741" s="40">
        <f t="shared" ref="AD741:AD742" si="12516">AC741</f>
        <v>0</v>
      </c>
      <c r="AE741" s="40">
        <f t="shared" ref="AE741:AE742" si="12517">AD741</f>
        <v>0</v>
      </c>
      <c r="AF741" s="40">
        <f t="shared" ref="AF741:AF742" si="12518">AE741</f>
        <v>0</v>
      </c>
      <c r="AG741" s="40">
        <f t="shared" ref="AG741:AG742" si="12519">AF741</f>
        <v>0</v>
      </c>
      <c r="AH741" s="40">
        <f t="shared" ref="AH741:AH742" si="12520">AG741</f>
        <v>0</v>
      </c>
      <c r="AI741" s="40">
        <f t="shared" ref="AI741:AI742" si="12521">AH741</f>
        <v>0</v>
      </c>
      <c r="AJ741" s="40">
        <f t="shared" ref="AJ741:AJ742" si="12522">AI741</f>
        <v>0</v>
      </c>
      <c r="AK741" s="40">
        <f t="shared" ref="AK741:AK742" si="12523">AJ741</f>
        <v>0</v>
      </c>
      <c r="AL741" s="40">
        <f t="shared" ref="AL741:AL742" si="12524">AK741</f>
        <v>0</v>
      </c>
      <c r="AM741" s="40">
        <f t="shared" ref="AM741:AM742" si="12525">AL741</f>
        <v>0</v>
      </c>
      <c r="AN741" s="40">
        <f t="shared" ref="AN741:AN742" si="12526">AM741</f>
        <v>0</v>
      </c>
      <c r="AO741" s="40">
        <f t="shared" ref="AO741:AO742" si="12527">AN741</f>
        <v>0</v>
      </c>
      <c r="AP741" s="40">
        <f t="shared" ref="AP741:AP742" si="12528">AO741</f>
        <v>0</v>
      </c>
      <c r="AQ741" s="40">
        <f t="shared" ref="AQ741:AQ742" si="12529">AP741</f>
        <v>0</v>
      </c>
      <c r="AR741" s="40">
        <f t="shared" ref="AR741:AR742" si="12530">AQ741</f>
        <v>0</v>
      </c>
      <c r="AS741" s="41">
        <f t="shared" ref="AS741:AS742" si="12531">AR741</f>
        <v>0</v>
      </c>
      <c r="AU741" s="10" cm="1">
        <f t="array" ref="AU741">IF($D741="","",INDEX('Data - CO2'!$B$5:$AP$53,MATCH(Kulturmodeller!$D741,'Data - CO2'!$A$5:$A$53,0),AU$20)*E741)</f>
        <v>0</v>
      </c>
      <c r="AV741" cm="1">
        <f t="array" ref="AV741">IF($D741="","",INDEX('Data - CO2'!$B$5:$AP$53,MATCH(Kulturmodeller!$D741,'Data - CO2'!$A$5:$A$53,0),AV$20)*F741)</f>
        <v>0.22967048987997632</v>
      </c>
      <c r="AW741" cm="1">
        <f t="array" ref="AW741">IF($D741="","",INDEX('Data - CO2'!$B$5:$AP$53,MATCH(Kulturmodeller!$D741,'Data - CO2'!$A$5:$A$53,0),AW$20)*G741)</f>
        <v>1.5311365991998425</v>
      </c>
      <c r="AX741" cm="1">
        <f t="array" ref="AX741">IF($D741="","",INDEX('Data - CO2'!$B$5:$AP$53,MATCH(Kulturmodeller!$D741,'Data - CO2'!$A$5:$A$53,0),AX$20)*H741)</f>
        <v>2.5518943319997365</v>
      </c>
      <c r="AY741" cm="1">
        <f t="array" ref="AY741">IF($D741="","",INDEX('Data - CO2'!$B$5:$AP$53,MATCH(Kulturmodeller!$D741,'Data - CO2'!$A$5:$A$53,0),AY$20)*I741)</f>
        <v>2.5518943319997365</v>
      </c>
      <c r="AZ741" cm="1">
        <f t="array" ref="AZ741">IF($D741="","",INDEX('Data - CO2'!$B$5:$AP$53,MATCH(Kulturmodeller!$D741,'Data - CO2'!$A$5:$A$53,0),AZ$20)*J741*$B735)</f>
        <v>0</v>
      </c>
      <c r="BA741" cm="1">
        <f t="array" ref="BA741">IF($D741="","",INDEX('Data - CO2'!$B$5:$AP$53,MATCH(Kulturmodeller!$D741,'Data - CO2'!$A$5:$A$53,0),BA$20)*K741*$B735)</f>
        <v>0</v>
      </c>
      <c r="BB741" cm="1">
        <f t="array" ref="BB741">IF($D741="","",INDEX('Data - CO2'!$B$5:$AP$53,MATCH(Kulturmodeller!$D741,'Data - CO2'!$A$5:$A$53,0),BB$20)*L741*$B735)</f>
        <v>0</v>
      </c>
      <c r="BC741" cm="1">
        <f t="array" ref="BC741">IF($D741="","",INDEX('Data - CO2'!$B$5:$AP$53,MATCH(Kulturmodeller!$D741,'Data - CO2'!$A$5:$A$53,0),BC$20)*M741*$B735)</f>
        <v>0</v>
      </c>
      <c r="BD741" cm="1">
        <f t="array" ref="BD741">IF($D741="","",INDEX('Data - CO2'!$B$5:$AP$53,MATCH(Kulturmodeller!$D741,'Data - CO2'!$A$5:$A$53,0),BD$20)*N741*$B735)</f>
        <v>0</v>
      </c>
      <c r="BE741" cm="1">
        <f t="array" ref="BE741">IF($D741="","",INDEX('Data - CO2'!$B$5:$AP$53,MATCH(Kulturmodeller!$D741,'Data - CO2'!$A$5:$A$53,0),BE$20)*O741*$B735)</f>
        <v>0</v>
      </c>
      <c r="BF741" cm="1">
        <f t="array" ref="BF741">IF($D741="","",INDEX('Data - CO2'!$B$5:$AP$53,MATCH(Kulturmodeller!$D741,'Data - CO2'!$A$5:$A$53,0),BF$20)*P741*$B735)</f>
        <v>0</v>
      </c>
      <c r="BG741" cm="1">
        <f t="array" ref="BG741">IF($D741="","",INDEX('Data - CO2'!$B$5:$AP$53,MATCH(Kulturmodeller!$D741,'Data - CO2'!$A$5:$A$53,0),BG$20)*Q741*$B735)</f>
        <v>0</v>
      </c>
      <c r="BH741" cm="1">
        <f t="array" ref="BH741">IF($D741="","",INDEX('Data - CO2'!$B$5:$AP$53,MATCH(Kulturmodeller!$D741,'Data - CO2'!$A$5:$A$53,0),BH$20)*R741*$B735)</f>
        <v>0</v>
      </c>
      <c r="BI741" cm="1">
        <f t="array" ref="BI741">IF($D741="","",INDEX('Data - CO2'!$B$5:$AP$53,MATCH(Kulturmodeller!$D741,'Data - CO2'!$A$5:$A$53,0),BI$20)*S741*$B735)</f>
        <v>0</v>
      </c>
      <c r="BJ741" cm="1">
        <f t="array" ref="BJ741">IF($D741="","",INDEX('Data - CO2'!$B$5:$AP$53,MATCH(Kulturmodeller!$D741,'Data - CO2'!$A$5:$A$53,0),BJ$20)*T741*$B735)</f>
        <v>0</v>
      </c>
      <c r="BK741" cm="1">
        <f t="array" ref="BK741">IF($D741="","",INDEX('Data - CO2'!$B$5:$AP$53,MATCH(Kulturmodeller!$D741,'Data - CO2'!$A$5:$A$53,0),BK$20)*U741*$B735)</f>
        <v>0</v>
      </c>
      <c r="BL741" cm="1">
        <f t="array" ref="BL741">IF($D741="","",INDEX('Data - CO2'!$B$5:$AP$53,MATCH(Kulturmodeller!$D741,'Data - CO2'!$A$5:$A$53,0),BL$20)*V741*$B735)</f>
        <v>0</v>
      </c>
      <c r="BM741" cm="1">
        <f t="array" ref="BM741">IF($D741="","",INDEX('Data - CO2'!$B$5:$AP$53,MATCH(Kulturmodeller!$D741,'Data - CO2'!$A$5:$A$53,0),BM$20)*W741*$B735)</f>
        <v>0</v>
      </c>
      <c r="BN741" cm="1">
        <f t="array" ref="BN741">IF($D741="","",INDEX('Data - CO2'!$B$5:$AP$53,MATCH(Kulturmodeller!$D741,'Data - CO2'!$A$5:$A$53,0),BN$20)*X741*$B735)</f>
        <v>0</v>
      </c>
      <c r="BO741" cm="1">
        <f t="array" ref="BO741">IF($D741="","",INDEX('Data - CO2'!$B$5:$AP$53,MATCH(Kulturmodeller!$D741,'Data - CO2'!$A$5:$A$53,0),BO$20)*Y741*$B735)</f>
        <v>0</v>
      </c>
      <c r="BP741" cm="1">
        <f t="array" ref="BP741">IF($D741="","",INDEX('Data - CO2'!$B$5:$AP$53,MATCH(Kulturmodeller!$D741,'Data - CO2'!$A$5:$A$53,0),BP$20)*Z741*$B735)</f>
        <v>0</v>
      </c>
      <c r="BQ741" cm="1">
        <f t="array" ref="BQ741">IF($D741="","",INDEX('Data - CO2'!$B$5:$AP$53,MATCH(Kulturmodeller!$D741,'Data - CO2'!$A$5:$A$53,0),BQ$20)*AA741*$B735)</f>
        <v>0</v>
      </c>
      <c r="BR741" cm="1">
        <f t="array" ref="BR741">IF($D741="","",INDEX('Data - CO2'!$B$5:$AP$53,MATCH(Kulturmodeller!$D741,'Data - CO2'!$A$5:$A$53,0),BR$20)*AB741*$B735)</f>
        <v>0</v>
      </c>
      <c r="BS741" cm="1">
        <f t="array" ref="BS741">IF($D741="","",INDEX('Data - CO2'!$B$5:$AP$53,MATCH(Kulturmodeller!$D741,'Data - CO2'!$A$5:$A$53,0),BS$20)*AC741*$B735)</f>
        <v>0</v>
      </c>
      <c r="BT741" cm="1">
        <f t="array" ref="BT741">IF($D741="","",INDEX('Data - CO2'!$B$5:$AP$53,MATCH(Kulturmodeller!$D741,'Data - CO2'!$A$5:$A$53,0),BT$20)*AD741*$B735)</f>
        <v>0</v>
      </c>
      <c r="BU741" cm="1">
        <f t="array" ref="BU741">IF($D741="","",INDEX('Data - CO2'!$B$5:$AP$53,MATCH(Kulturmodeller!$D741,'Data - CO2'!$A$5:$A$53,0),BU$20)*AE741*$B735)</f>
        <v>0</v>
      </c>
      <c r="BV741" cm="1">
        <f t="array" ref="BV741">IF($D741="","",INDEX('Data - CO2'!$B$5:$AP$53,MATCH(Kulturmodeller!$D741,'Data - CO2'!$A$5:$A$53,0),BV$20)*AF741*$B735)</f>
        <v>0</v>
      </c>
      <c r="BW741" cm="1">
        <f t="array" ref="BW741">IF($D741="","",INDEX('Data - CO2'!$B$5:$AP$53,MATCH(Kulturmodeller!$D741,'Data - CO2'!$A$5:$A$53,0),BW$20)*AG741*$B735)</f>
        <v>0</v>
      </c>
      <c r="BX741" cm="1">
        <f t="array" ref="BX741">IF($D741="","",INDEX('Data - CO2'!$B$5:$AP$53,MATCH(Kulturmodeller!$D741,'Data - CO2'!$A$5:$A$53,0),BX$20)*AH741*$B735)</f>
        <v>0</v>
      </c>
      <c r="BY741" cm="1">
        <f t="array" ref="BY741">IF($D741="","",INDEX('Data - CO2'!$B$5:$AP$53,MATCH(Kulturmodeller!$D741,'Data - CO2'!$A$5:$A$53,0),BY$20)*AI741*$B735)</f>
        <v>0</v>
      </c>
      <c r="BZ741" cm="1">
        <f t="array" ref="BZ741">IF($D741="","",INDEX('Data - CO2'!$B$5:$AP$53,MATCH(Kulturmodeller!$D741,'Data - CO2'!$A$5:$A$53,0),BZ$20)*AJ741*$B735)</f>
        <v>0</v>
      </c>
      <c r="CA741" cm="1">
        <f t="array" ref="CA741">IF($D741="","",INDEX('Data - CO2'!$B$5:$AP$53,MATCH(Kulturmodeller!$D741,'Data - CO2'!$A$5:$A$53,0),CA$20)*AK741*$B735)</f>
        <v>0</v>
      </c>
      <c r="CB741" cm="1">
        <f t="array" ref="CB741">IF($D741="","",INDEX('Data - CO2'!$B$5:$AP$53,MATCH(Kulturmodeller!$D741,'Data - CO2'!$A$5:$A$53,0),CB$20)*AL741*$B735)</f>
        <v>0</v>
      </c>
      <c r="CC741" cm="1">
        <f t="array" ref="CC741">IF($D741="","",INDEX('Data - CO2'!$B$5:$AP$53,MATCH(Kulturmodeller!$D741,'Data - CO2'!$A$5:$A$53,0),CC$20)*AM741*$B735)</f>
        <v>0</v>
      </c>
      <c r="CD741" cm="1">
        <f t="array" ref="CD741">IF($D741="","",INDEX('Data - CO2'!$B$5:$AP$53,MATCH(Kulturmodeller!$D741,'Data - CO2'!$A$5:$A$53,0),CD$20)*AN741*$B735)</f>
        <v>0</v>
      </c>
      <c r="CE741" cm="1">
        <f t="array" ref="CE741">IF($D741="","",INDEX('Data - CO2'!$B$5:$AP$53,MATCH(Kulturmodeller!$D741,'Data - CO2'!$A$5:$A$53,0),CE$20)*AO741*$B735)</f>
        <v>0</v>
      </c>
      <c r="CF741" cm="1">
        <f t="array" ref="CF741">IF($D741="","",INDEX('Data - CO2'!$B$5:$AP$53,MATCH(Kulturmodeller!$D741,'Data - CO2'!$A$5:$A$53,0),CF$20)*AP741*$B735)</f>
        <v>0</v>
      </c>
      <c r="CG741" cm="1">
        <f t="array" ref="CG741">IF($D741="","",INDEX('Data - CO2'!$B$5:$AP$53,MATCH(Kulturmodeller!$D741,'Data - CO2'!$A$5:$A$53,0),CG$20)*AQ741*$B735)</f>
        <v>0</v>
      </c>
      <c r="CH741" cm="1">
        <f t="array" ref="CH741">IF($D741="","",INDEX('Data - CO2'!$B$5:$AP$53,MATCH(Kulturmodeller!$D741,'Data - CO2'!$A$5:$A$53,0),CH$20)*AR741*$B735)</f>
        <v>0</v>
      </c>
      <c r="CI741" s="11" cm="1">
        <f t="array" ref="CI741">IF($D741="","",INDEX('Data - CO2'!$B$5:$AP$53,MATCH(Kulturmodeller!$D741,'Data - CO2'!$A$5:$A$53,0),CI$20)*AS741*$B735)</f>
        <v>0</v>
      </c>
    </row>
    <row r="742" spans="1:87" x14ac:dyDescent="0.3">
      <c r="A742" s="346" t="s">
        <v>638</v>
      </c>
      <c r="B742" s="42"/>
      <c r="C742" s="128" t="str">
        <f>'Katalog over Kulturmodeller '!F238</f>
        <v>Juletræer (NGR)</v>
      </c>
      <c r="D742" s="129" t="s">
        <v>635</v>
      </c>
      <c r="E742" s="140">
        <f>'Katalog over Kulturmodeller '!W238</f>
        <v>0</v>
      </c>
      <c r="F742" s="40">
        <f>E742</f>
        <v>0</v>
      </c>
      <c r="G742" s="40">
        <f t="shared" si="12496"/>
        <v>0</v>
      </c>
      <c r="H742" s="40">
        <f>G742*2/3</f>
        <v>0</v>
      </c>
      <c r="I742" s="40">
        <f>H742*0.5</f>
        <v>0</v>
      </c>
      <c r="J742" s="40">
        <v>0</v>
      </c>
      <c r="K742" s="40">
        <f t="shared" si="12497"/>
        <v>0</v>
      </c>
      <c r="L742" s="40">
        <f t="shared" si="12498"/>
        <v>0</v>
      </c>
      <c r="M742" s="40">
        <f t="shared" si="12499"/>
        <v>0</v>
      </c>
      <c r="N742" s="40">
        <f t="shared" si="12500"/>
        <v>0</v>
      </c>
      <c r="O742" s="40">
        <f t="shared" si="12501"/>
        <v>0</v>
      </c>
      <c r="P742" s="40">
        <f t="shared" si="12502"/>
        <v>0</v>
      </c>
      <c r="Q742" s="40">
        <f t="shared" si="12503"/>
        <v>0</v>
      </c>
      <c r="R742" s="40">
        <f t="shared" si="12504"/>
        <v>0</v>
      </c>
      <c r="S742" s="40">
        <f t="shared" si="12505"/>
        <v>0</v>
      </c>
      <c r="T742" s="40">
        <f t="shared" si="12506"/>
        <v>0</v>
      </c>
      <c r="U742" s="40">
        <f t="shared" si="12507"/>
        <v>0</v>
      </c>
      <c r="V742" s="40">
        <f t="shared" si="12508"/>
        <v>0</v>
      </c>
      <c r="W742" s="40">
        <f t="shared" si="12509"/>
        <v>0</v>
      </c>
      <c r="X742" s="40">
        <f t="shared" si="12510"/>
        <v>0</v>
      </c>
      <c r="Y742" s="40">
        <f t="shared" si="12511"/>
        <v>0</v>
      </c>
      <c r="Z742" s="40">
        <f t="shared" si="12512"/>
        <v>0</v>
      </c>
      <c r="AA742" s="40">
        <f t="shared" si="12513"/>
        <v>0</v>
      </c>
      <c r="AB742" s="40">
        <f t="shared" si="12514"/>
        <v>0</v>
      </c>
      <c r="AC742" s="40">
        <f t="shared" si="12515"/>
        <v>0</v>
      </c>
      <c r="AD742" s="40">
        <f t="shared" si="12516"/>
        <v>0</v>
      </c>
      <c r="AE742" s="40">
        <f t="shared" si="12517"/>
        <v>0</v>
      </c>
      <c r="AF742" s="40">
        <f t="shared" si="12518"/>
        <v>0</v>
      </c>
      <c r="AG742" s="40">
        <f t="shared" si="12519"/>
        <v>0</v>
      </c>
      <c r="AH742" s="40">
        <f t="shared" si="12520"/>
        <v>0</v>
      </c>
      <c r="AI742" s="40">
        <f t="shared" si="12521"/>
        <v>0</v>
      </c>
      <c r="AJ742" s="40">
        <f t="shared" si="12522"/>
        <v>0</v>
      </c>
      <c r="AK742" s="40">
        <f t="shared" si="12523"/>
        <v>0</v>
      </c>
      <c r="AL742" s="40">
        <f t="shared" si="12524"/>
        <v>0</v>
      </c>
      <c r="AM742" s="40">
        <f t="shared" si="12525"/>
        <v>0</v>
      </c>
      <c r="AN742" s="40">
        <f t="shared" si="12526"/>
        <v>0</v>
      </c>
      <c r="AO742" s="40">
        <f t="shared" si="12527"/>
        <v>0</v>
      </c>
      <c r="AP742" s="40">
        <f t="shared" si="12528"/>
        <v>0</v>
      </c>
      <c r="AQ742" s="40">
        <f t="shared" si="12529"/>
        <v>0</v>
      </c>
      <c r="AR742" s="40">
        <f t="shared" si="12530"/>
        <v>0</v>
      </c>
      <c r="AS742" s="41">
        <f t="shared" si="12531"/>
        <v>0</v>
      </c>
      <c r="AU742" s="12" cm="1">
        <f t="array" ref="AU742">IF($D742="","",INDEX('Data - CO2'!$B$5:$AP$53,MATCH(Kulturmodeller!$D742,'Data - CO2'!$A$5:$A$53,0),AU$20)*E742)</f>
        <v>0</v>
      </c>
      <c r="AV742" s="3" cm="1">
        <f t="array" ref="AV742">IF($D742="","",INDEX('Data - CO2'!$B$5:$AP$53,MATCH(Kulturmodeller!$D742,'Data - CO2'!$A$5:$A$53,0),AV$20)*F742)</f>
        <v>0</v>
      </c>
      <c r="AW742" s="3" cm="1">
        <f t="array" ref="AW742">IF($D742="","",INDEX('Data - CO2'!$B$5:$AP$53,MATCH(Kulturmodeller!$D742,'Data - CO2'!$A$5:$A$53,0),AW$20)*G742)</f>
        <v>0</v>
      </c>
      <c r="AX742" s="3" cm="1">
        <f t="array" ref="AX742">IF($D742="","",INDEX('Data - CO2'!$B$5:$AP$53,MATCH(Kulturmodeller!$D742,'Data - CO2'!$A$5:$A$53,0),AX$20)*H742)</f>
        <v>0</v>
      </c>
      <c r="AY742" s="3" cm="1">
        <f t="array" ref="AY742">IF($D742="","",INDEX('Data - CO2'!$B$5:$AP$53,MATCH(Kulturmodeller!$D742,'Data - CO2'!$A$5:$A$53,0),AY$20)*I742)</f>
        <v>0</v>
      </c>
      <c r="AZ742" s="3" cm="1">
        <f t="array" ref="AZ742">IF($D742="","",INDEX('Data - CO2'!$B$5:$AP$53,MATCH(Kulturmodeller!$D742,'Data - CO2'!$A$5:$A$53,0),AZ$20)*J742*$B735)</f>
        <v>0</v>
      </c>
      <c r="BA742" s="3" cm="1">
        <f t="array" ref="BA742">IF($D742="","",INDEX('Data - CO2'!$B$5:$AP$53,MATCH(Kulturmodeller!$D742,'Data - CO2'!$A$5:$A$53,0),BA$20)*K742*$B735)</f>
        <v>0</v>
      </c>
      <c r="BB742" s="3" cm="1">
        <f t="array" ref="BB742">IF($D742="","",INDEX('Data - CO2'!$B$5:$AP$53,MATCH(Kulturmodeller!$D742,'Data - CO2'!$A$5:$A$53,0),BB$20)*L742*$B735)</f>
        <v>0</v>
      </c>
      <c r="BC742" s="3" cm="1">
        <f t="array" ref="BC742">IF($D742="","",INDEX('Data - CO2'!$B$5:$AP$53,MATCH(Kulturmodeller!$D742,'Data - CO2'!$A$5:$A$53,0),BC$20)*M742*$B735)</f>
        <v>0</v>
      </c>
      <c r="BD742" s="3" cm="1">
        <f t="array" ref="BD742">IF($D742="","",INDEX('Data - CO2'!$B$5:$AP$53,MATCH(Kulturmodeller!$D742,'Data - CO2'!$A$5:$A$53,0),BD$20)*N742*$B735)</f>
        <v>0</v>
      </c>
      <c r="BE742" s="3" cm="1">
        <f t="array" ref="BE742">IF($D742="","",INDEX('Data - CO2'!$B$5:$AP$53,MATCH(Kulturmodeller!$D742,'Data - CO2'!$A$5:$A$53,0),BE$20)*O742*$B735)</f>
        <v>0</v>
      </c>
      <c r="BF742" s="3" cm="1">
        <f t="array" ref="BF742">IF($D742="","",INDEX('Data - CO2'!$B$5:$AP$53,MATCH(Kulturmodeller!$D742,'Data - CO2'!$A$5:$A$53,0),BF$20)*P742*$B735)</f>
        <v>0</v>
      </c>
      <c r="BG742" s="3" cm="1">
        <f t="array" ref="BG742">IF($D742="","",INDEX('Data - CO2'!$B$5:$AP$53,MATCH(Kulturmodeller!$D742,'Data - CO2'!$A$5:$A$53,0),BG$20)*Q742*$B735)</f>
        <v>0</v>
      </c>
      <c r="BH742" s="3" cm="1">
        <f t="array" ref="BH742">IF($D742="","",INDEX('Data - CO2'!$B$5:$AP$53,MATCH(Kulturmodeller!$D742,'Data - CO2'!$A$5:$A$53,0),BH$20)*R742*$B735)</f>
        <v>0</v>
      </c>
      <c r="BI742" s="3" cm="1">
        <f t="array" ref="BI742">IF($D742="","",INDEX('Data - CO2'!$B$5:$AP$53,MATCH(Kulturmodeller!$D742,'Data - CO2'!$A$5:$A$53,0),BI$20)*S742*$B735)</f>
        <v>0</v>
      </c>
      <c r="BJ742" s="3" cm="1">
        <f t="array" ref="BJ742">IF($D742="","",INDEX('Data - CO2'!$B$5:$AP$53,MATCH(Kulturmodeller!$D742,'Data - CO2'!$A$5:$A$53,0),BJ$20)*T742*$B735)</f>
        <v>0</v>
      </c>
      <c r="BK742" s="3" cm="1">
        <f t="array" ref="BK742">IF($D742="","",INDEX('Data - CO2'!$B$5:$AP$53,MATCH(Kulturmodeller!$D742,'Data - CO2'!$A$5:$A$53,0),BK$20)*U742*$B735)</f>
        <v>0</v>
      </c>
      <c r="BL742" s="3" cm="1">
        <f t="array" ref="BL742">IF($D742="","",INDEX('Data - CO2'!$B$5:$AP$53,MATCH(Kulturmodeller!$D742,'Data - CO2'!$A$5:$A$53,0),BL$20)*V742*$B735)</f>
        <v>0</v>
      </c>
      <c r="BM742" s="3" cm="1">
        <f t="array" ref="BM742">IF($D742="","",INDEX('Data - CO2'!$B$5:$AP$53,MATCH(Kulturmodeller!$D742,'Data - CO2'!$A$5:$A$53,0),BM$20)*W742*$B735)</f>
        <v>0</v>
      </c>
      <c r="BN742" s="3" cm="1">
        <f t="array" ref="BN742">IF($D742="","",INDEX('Data - CO2'!$B$5:$AP$53,MATCH(Kulturmodeller!$D742,'Data - CO2'!$A$5:$A$53,0),BN$20)*X742*$B735)</f>
        <v>0</v>
      </c>
      <c r="BO742" s="3" cm="1">
        <f t="array" ref="BO742">IF($D742="","",INDEX('Data - CO2'!$B$5:$AP$53,MATCH(Kulturmodeller!$D742,'Data - CO2'!$A$5:$A$53,0),BO$20)*Y742*$B735)</f>
        <v>0</v>
      </c>
      <c r="BP742" s="3" cm="1">
        <f t="array" ref="BP742">IF($D742="","",INDEX('Data - CO2'!$B$5:$AP$53,MATCH(Kulturmodeller!$D742,'Data - CO2'!$A$5:$A$53,0),BP$20)*Z742*$B735)</f>
        <v>0</v>
      </c>
      <c r="BQ742" s="3" cm="1">
        <f t="array" ref="BQ742">IF($D742="","",INDEX('Data - CO2'!$B$5:$AP$53,MATCH(Kulturmodeller!$D742,'Data - CO2'!$A$5:$A$53,0),BQ$20)*AA742*$B735)</f>
        <v>0</v>
      </c>
      <c r="BR742" s="3" cm="1">
        <f t="array" ref="BR742">IF($D742="","",INDEX('Data - CO2'!$B$5:$AP$53,MATCH(Kulturmodeller!$D742,'Data - CO2'!$A$5:$A$53,0),BR$20)*AB742*$B735)</f>
        <v>0</v>
      </c>
      <c r="BS742" s="3" cm="1">
        <f t="array" ref="BS742">IF($D742="","",INDEX('Data - CO2'!$B$5:$AP$53,MATCH(Kulturmodeller!$D742,'Data - CO2'!$A$5:$A$53,0),BS$20)*AC742*$B735)</f>
        <v>0</v>
      </c>
      <c r="BT742" s="3" cm="1">
        <f t="array" ref="BT742">IF($D742="","",INDEX('Data - CO2'!$B$5:$AP$53,MATCH(Kulturmodeller!$D742,'Data - CO2'!$A$5:$A$53,0),BT$20)*AD742*$B735)</f>
        <v>0</v>
      </c>
      <c r="BU742" s="3" cm="1">
        <f t="array" ref="BU742">IF($D742="","",INDEX('Data - CO2'!$B$5:$AP$53,MATCH(Kulturmodeller!$D742,'Data - CO2'!$A$5:$A$53,0),BU$20)*AE742*$B735)</f>
        <v>0</v>
      </c>
      <c r="BV742" s="3" cm="1">
        <f t="array" ref="BV742">IF($D742="","",INDEX('Data - CO2'!$B$5:$AP$53,MATCH(Kulturmodeller!$D742,'Data - CO2'!$A$5:$A$53,0),BV$20)*AF742*$B735)</f>
        <v>0</v>
      </c>
      <c r="BW742" s="3" cm="1">
        <f t="array" ref="BW742">IF($D742="","",INDEX('Data - CO2'!$B$5:$AP$53,MATCH(Kulturmodeller!$D742,'Data - CO2'!$A$5:$A$53,0),BW$20)*AG742*$B735)</f>
        <v>0</v>
      </c>
      <c r="BX742" s="3" cm="1">
        <f t="array" ref="BX742">IF($D742="","",INDEX('Data - CO2'!$B$5:$AP$53,MATCH(Kulturmodeller!$D742,'Data - CO2'!$A$5:$A$53,0),BX$20)*AH742*$B735)</f>
        <v>0</v>
      </c>
      <c r="BY742" s="3" cm="1">
        <f t="array" ref="BY742">IF($D742="","",INDEX('Data - CO2'!$B$5:$AP$53,MATCH(Kulturmodeller!$D742,'Data - CO2'!$A$5:$A$53,0),BY$20)*AI742*$B735)</f>
        <v>0</v>
      </c>
      <c r="BZ742" s="3" cm="1">
        <f t="array" ref="BZ742">IF($D742="","",INDEX('Data - CO2'!$B$5:$AP$53,MATCH(Kulturmodeller!$D742,'Data - CO2'!$A$5:$A$53,0),BZ$20)*AJ742*$B735)</f>
        <v>0</v>
      </c>
      <c r="CA742" s="3" cm="1">
        <f t="array" ref="CA742">IF($D742="","",INDEX('Data - CO2'!$B$5:$AP$53,MATCH(Kulturmodeller!$D742,'Data - CO2'!$A$5:$A$53,0),CA$20)*AK742*$B735)</f>
        <v>0</v>
      </c>
      <c r="CB742" s="3" cm="1">
        <f t="array" ref="CB742">IF($D742="","",INDEX('Data - CO2'!$B$5:$AP$53,MATCH(Kulturmodeller!$D742,'Data - CO2'!$A$5:$A$53,0),CB$20)*AL742*$B735)</f>
        <v>0</v>
      </c>
      <c r="CC742" s="3" cm="1">
        <f t="array" ref="CC742">IF($D742="","",INDEX('Data - CO2'!$B$5:$AP$53,MATCH(Kulturmodeller!$D742,'Data - CO2'!$A$5:$A$53,0),CC$20)*AM742*$B735)</f>
        <v>0</v>
      </c>
      <c r="CD742" s="3" cm="1">
        <f t="array" ref="CD742">IF($D742="","",INDEX('Data - CO2'!$B$5:$AP$53,MATCH(Kulturmodeller!$D742,'Data - CO2'!$A$5:$A$53,0),CD$20)*AN742*$B735)</f>
        <v>0</v>
      </c>
      <c r="CE742" s="3" cm="1">
        <f t="array" ref="CE742">IF($D742="","",INDEX('Data - CO2'!$B$5:$AP$53,MATCH(Kulturmodeller!$D742,'Data - CO2'!$A$5:$A$53,0),CE$20)*AO742*$B735)</f>
        <v>0</v>
      </c>
      <c r="CF742" s="3" cm="1">
        <f t="array" ref="CF742">IF($D742="","",INDEX('Data - CO2'!$B$5:$AP$53,MATCH(Kulturmodeller!$D742,'Data - CO2'!$A$5:$A$53,0),CF$20)*AP742*$B735)</f>
        <v>0</v>
      </c>
      <c r="CG742" s="3" cm="1">
        <f t="array" ref="CG742">IF($D742="","",INDEX('Data - CO2'!$B$5:$AP$53,MATCH(Kulturmodeller!$D742,'Data - CO2'!$A$5:$A$53,0),CG$20)*AQ742*$B735)</f>
        <v>0</v>
      </c>
      <c r="CH742" s="3" cm="1">
        <f t="array" ref="CH742">IF($D742="","",INDEX('Data - CO2'!$B$5:$AP$53,MATCH(Kulturmodeller!$D742,'Data - CO2'!$A$5:$A$53,0),CH$20)*AR742*$B735)</f>
        <v>0</v>
      </c>
      <c r="CI742" s="13" cm="1">
        <f t="array" ref="CI742">IF($D742="","",INDEX('Data - CO2'!$B$5:$AP$53,MATCH(Kulturmodeller!$D742,'Data - CO2'!$A$5:$A$53,0),CI$20)*AS742*$B735)</f>
        <v>0</v>
      </c>
    </row>
    <row r="743" spans="1:87" x14ac:dyDescent="0.3">
      <c r="A743" s="33"/>
      <c r="B743" s="33"/>
      <c r="C743" s="33"/>
      <c r="D743" s="10"/>
      <c r="E743" s="479">
        <f>SUM(E736:E742)</f>
        <v>0.55000000000000004</v>
      </c>
      <c r="F743" s="108">
        <f>SUM(F736:F742)</f>
        <v>0.55000000000000004</v>
      </c>
      <c r="G743" s="109">
        <f>SUM(G736:G742)</f>
        <v>0.55000000000000004</v>
      </c>
      <c r="H743" s="109">
        <f t="shared" ref="H743:AS743" si="12532">SUM(H736:H742)</f>
        <v>0.55000000000000004</v>
      </c>
      <c r="I743" s="109">
        <f t="shared" si="12532"/>
        <v>0.55000000000000016</v>
      </c>
      <c r="J743" s="109">
        <f t="shared" si="12532"/>
        <v>0.55000000000000016</v>
      </c>
      <c r="K743" s="109">
        <f t="shared" si="12532"/>
        <v>0.55000000000000016</v>
      </c>
      <c r="L743" s="109">
        <f t="shared" si="12532"/>
        <v>0.55000000000000016</v>
      </c>
      <c r="M743" s="109">
        <f t="shared" si="12532"/>
        <v>0.55000000000000016</v>
      </c>
      <c r="N743" s="109">
        <f t="shared" si="12532"/>
        <v>0.55000000000000016</v>
      </c>
      <c r="O743" s="109">
        <f t="shared" si="12532"/>
        <v>0.55000000000000016</v>
      </c>
      <c r="P743" s="109">
        <f t="shared" si="12532"/>
        <v>0.55000000000000016</v>
      </c>
      <c r="Q743" s="109">
        <f t="shared" si="12532"/>
        <v>0.55000000000000016</v>
      </c>
      <c r="R743" s="109">
        <f t="shared" si="12532"/>
        <v>0.55000000000000016</v>
      </c>
      <c r="S743" s="109">
        <f t="shared" si="12532"/>
        <v>0.55000000000000016</v>
      </c>
      <c r="T743" s="109">
        <f t="shared" si="12532"/>
        <v>0.55000000000000016</v>
      </c>
      <c r="U743" s="109">
        <f t="shared" si="12532"/>
        <v>0.55000000000000016</v>
      </c>
      <c r="V743" s="109">
        <f t="shared" si="12532"/>
        <v>0.55000000000000016</v>
      </c>
      <c r="W743" s="109">
        <f t="shared" si="12532"/>
        <v>0.55000000000000016</v>
      </c>
      <c r="X743" s="109">
        <f t="shared" si="12532"/>
        <v>0.55000000000000016</v>
      </c>
      <c r="Y743" s="109">
        <f t="shared" si="12532"/>
        <v>0.55000000000000016</v>
      </c>
      <c r="Z743" s="109">
        <f t="shared" si="12532"/>
        <v>0.55000000000000016</v>
      </c>
      <c r="AA743" s="109">
        <f t="shared" si="12532"/>
        <v>0.55000000000000016</v>
      </c>
      <c r="AB743" s="109">
        <f t="shared" si="12532"/>
        <v>0.55000000000000016</v>
      </c>
      <c r="AC743" s="109">
        <f t="shared" si="12532"/>
        <v>0.55000000000000016</v>
      </c>
      <c r="AD743" s="109">
        <f t="shared" si="12532"/>
        <v>0.55000000000000016</v>
      </c>
      <c r="AE743" s="109">
        <f t="shared" si="12532"/>
        <v>0.55000000000000016</v>
      </c>
      <c r="AF743" s="109">
        <f t="shared" si="12532"/>
        <v>0.55000000000000016</v>
      </c>
      <c r="AG743" s="109">
        <f t="shared" si="12532"/>
        <v>0.55000000000000016</v>
      </c>
      <c r="AH743" s="109">
        <f t="shared" si="12532"/>
        <v>0.55000000000000016</v>
      </c>
      <c r="AI743" s="109">
        <f t="shared" si="12532"/>
        <v>0.55000000000000016</v>
      </c>
      <c r="AJ743" s="109">
        <f t="shared" si="12532"/>
        <v>0.55000000000000016</v>
      </c>
      <c r="AK743" s="109">
        <f t="shared" si="12532"/>
        <v>0.55000000000000016</v>
      </c>
      <c r="AL743" s="109">
        <f t="shared" si="12532"/>
        <v>0.55000000000000016</v>
      </c>
      <c r="AM743" s="109">
        <f t="shared" si="12532"/>
        <v>0.55000000000000016</v>
      </c>
      <c r="AN743" s="109">
        <f t="shared" si="12532"/>
        <v>0.55000000000000016</v>
      </c>
      <c r="AO743" s="109">
        <f t="shared" si="12532"/>
        <v>0.55000000000000016</v>
      </c>
      <c r="AP743" s="109">
        <f t="shared" si="12532"/>
        <v>0.55000000000000016</v>
      </c>
      <c r="AQ743" s="109">
        <f t="shared" si="12532"/>
        <v>0.55000000000000016</v>
      </c>
      <c r="AR743" s="109">
        <f t="shared" si="12532"/>
        <v>0.55000000000000016</v>
      </c>
      <c r="AS743" s="110">
        <f t="shared" si="12532"/>
        <v>0.55000000000000016</v>
      </c>
      <c r="AU743" s="111">
        <f>SUM(AU736:AU742)</f>
        <v>0</v>
      </c>
      <c r="AV743" s="112">
        <f t="shared" ref="AV743:CI743" si="12533">SUM(AV736:AV742)</f>
        <v>1.178273818627823</v>
      </c>
      <c r="AW743" s="112">
        <f t="shared" si="12533"/>
        <v>7.8551587908521538</v>
      </c>
      <c r="AX743" s="112">
        <f t="shared" si="12533"/>
        <v>18.888951660434874</v>
      </c>
      <c r="AY743" s="112">
        <f t="shared" si="12533"/>
        <v>36.280012687478731</v>
      </c>
      <c r="AZ743" s="112">
        <f t="shared" si="12533"/>
        <v>68.319059622780017</v>
      </c>
      <c r="BA743" s="112">
        <f t="shared" si="12533"/>
        <v>97.002997122364377</v>
      </c>
      <c r="BB743" s="112">
        <f t="shared" si="12533"/>
        <v>115.65023328553889</v>
      </c>
      <c r="BC743" s="112">
        <f t="shared" si="12533"/>
        <v>126.25167789093419</v>
      </c>
      <c r="BD743" s="112">
        <f t="shared" si="12533"/>
        <v>134.34096282119026</v>
      </c>
      <c r="BE743" s="112">
        <f t="shared" si="12533"/>
        <v>145.5511751800862</v>
      </c>
      <c r="BF743" s="112">
        <f t="shared" si="12533"/>
        <v>155.21386544364108</v>
      </c>
      <c r="BG743" s="112">
        <f t="shared" si="12533"/>
        <v>165.97151447624552</v>
      </c>
      <c r="BH743" s="112">
        <f t="shared" si="12533"/>
        <v>176.83680382655655</v>
      </c>
      <c r="BI743" s="112">
        <f t="shared" si="12533"/>
        <v>186.49049530323975</v>
      </c>
      <c r="BJ743" s="112">
        <f t="shared" si="12533"/>
        <v>197.55119503941987</v>
      </c>
      <c r="BK743" s="112">
        <f t="shared" si="12533"/>
        <v>207.01458587656018</v>
      </c>
      <c r="BL743" s="112">
        <f t="shared" si="12533"/>
        <v>216.38243416619125</v>
      </c>
      <c r="BM743" s="112">
        <f t="shared" si="12533"/>
        <v>223.15686831712912</v>
      </c>
      <c r="BN743" s="112">
        <f t="shared" si="12533"/>
        <v>229.14578984928539</v>
      </c>
      <c r="BO743" s="112">
        <f t="shared" si="12533"/>
        <v>235.64131649013666</v>
      </c>
      <c r="BP743" s="112">
        <f t="shared" si="12533"/>
        <v>241.59775766839618</v>
      </c>
      <c r="BQ743" s="112">
        <f t="shared" si="12533"/>
        <v>248.01356983444776</v>
      </c>
      <c r="BR743" s="112">
        <f t="shared" si="12533"/>
        <v>254.30528756094105</v>
      </c>
      <c r="BS743" s="112">
        <f t="shared" si="12533"/>
        <v>261.04441246649844</v>
      </c>
      <c r="BT743" s="112">
        <f t="shared" si="12533"/>
        <v>265.35265452069865</v>
      </c>
      <c r="BU743" s="112">
        <f t="shared" si="12533"/>
        <v>269.09488443113548</v>
      </c>
      <c r="BV743" s="112">
        <f t="shared" si="12533"/>
        <v>95.481583498700786</v>
      </c>
      <c r="BW743" s="112">
        <f t="shared" si="12533"/>
        <v>98.624077788873635</v>
      </c>
      <c r="BX743" s="112">
        <f t="shared" si="12533"/>
        <v>104.3032851638108</v>
      </c>
      <c r="BY743" s="112">
        <f t="shared" si="12533"/>
        <v>113.9943451942145</v>
      </c>
      <c r="BZ743" s="112">
        <f t="shared" si="12533"/>
        <v>37.252623678082735</v>
      </c>
      <c r="CA743" s="112">
        <f t="shared" si="12533"/>
        <v>65.219693195531804</v>
      </c>
      <c r="CB743" s="112">
        <f t="shared" si="12533"/>
        <v>87.003881870786145</v>
      </c>
      <c r="CC743" s="112">
        <f t="shared" si="12533"/>
        <v>104.10376636068408</v>
      </c>
      <c r="CD743" s="112">
        <f t="shared" si="12533"/>
        <v>123.01628580495931</v>
      </c>
      <c r="CE743" s="112">
        <f t="shared" si="12533"/>
        <v>135.66811493828234</v>
      </c>
      <c r="CF743" s="112">
        <f t="shared" si="12533"/>
        <v>145.74669034142508</v>
      </c>
      <c r="CG743" s="112">
        <f t="shared" si="12533"/>
        <v>156.23637669170648</v>
      </c>
      <c r="CH743" s="112">
        <f t="shared" si="12533"/>
        <v>165.55524764893562</v>
      </c>
      <c r="CI743" s="113">
        <f t="shared" si="12533"/>
        <v>174.70688837437982</v>
      </c>
    </row>
    <row r="744" spans="1:87" x14ac:dyDescent="0.3">
      <c r="A744" s="7" t="s">
        <v>86</v>
      </c>
      <c r="B744" s="7"/>
      <c r="C744" s="131"/>
      <c r="D744" s="131"/>
      <c r="E744" s="126"/>
      <c r="F744" s="39">
        <f>E744</f>
        <v>0</v>
      </c>
      <c r="G744" s="40">
        <f t="shared" ref="G744:G745" si="12534">F744</f>
        <v>0</v>
      </c>
      <c r="H744" s="40">
        <f t="shared" ref="H744:H745" si="12535">G744</f>
        <v>0</v>
      </c>
      <c r="I744" s="40">
        <f t="shared" ref="I744:I745" si="12536">H744</f>
        <v>0</v>
      </c>
      <c r="J744" s="40">
        <f t="shared" ref="J744:J745" si="12537">I744</f>
        <v>0</v>
      </c>
      <c r="K744" s="40">
        <f t="shared" ref="K744:K745" si="12538">J744</f>
        <v>0</v>
      </c>
      <c r="L744" s="40">
        <f t="shared" ref="L744:L745" si="12539">K744</f>
        <v>0</v>
      </c>
      <c r="M744" s="40">
        <f t="shared" ref="M744:M745" si="12540">L744</f>
        <v>0</v>
      </c>
      <c r="N744" s="40">
        <f t="shared" ref="N744:N745" si="12541">M744</f>
        <v>0</v>
      </c>
      <c r="O744" s="40">
        <f t="shared" ref="O744:O745" si="12542">N744</f>
        <v>0</v>
      </c>
      <c r="P744" s="40">
        <f t="shared" ref="P744:P745" si="12543">O744</f>
        <v>0</v>
      </c>
      <c r="Q744" s="40">
        <f t="shared" ref="Q744:Q745" si="12544">P744</f>
        <v>0</v>
      </c>
      <c r="R744" s="40">
        <f t="shared" ref="R744:R745" si="12545">Q744</f>
        <v>0</v>
      </c>
      <c r="S744" s="40">
        <f t="shared" ref="S744:S745" si="12546">R744</f>
        <v>0</v>
      </c>
      <c r="T744" s="40">
        <f t="shared" ref="T744:T745" si="12547">S744</f>
        <v>0</v>
      </c>
      <c r="U744" s="40">
        <f t="shared" ref="U744:U745" si="12548">T744</f>
        <v>0</v>
      </c>
      <c r="V744" s="40">
        <f t="shared" ref="V744:V745" si="12549">U744</f>
        <v>0</v>
      </c>
      <c r="W744" s="40">
        <f t="shared" ref="W744:W745" si="12550">V744</f>
        <v>0</v>
      </c>
      <c r="X744" s="40">
        <f t="shared" ref="X744:X745" si="12551">W744</f>
        <v>0</v>
      </c>
      <c r="Y744" s="40">
        <f t="shared" ref="Y744:Y745" si="12552">X744</f>
        <v>0</v>
      </c>
      <c r="Z744" s="40">
        <f t="shared" ref="Z744:Z745" si="12553">Y744</f>
        <v>0</v>
      </c>
      <c r="AA744" s="40">
        <f t="shared" ref="AA744:AA745" si="12554">Z744</f>
        <v>0</v>
      </c>
      <c r="AB744" s="40">
        <f t="shared" ref="AB744:AB745" si="12555">AA744</f>
        <v>0</v>
      </c>
      <c r="AC744" s="40">
        <f t="shared" ref="AC744:AC745" si="12556">AB744</f>
        <v>0</v>
      </c>
      <c r="AD744" s="40">
        <f t="shared" ref="AD744:AD745" si="12557">AC744</f>
        <v>0</v>
      </c>
      <c r="AE744" s="40">
        <f t="shared" ref="AE744:AE745" si="12558">AD744</f>
        <v>0</v>
      </c>
      <c r="AF744" s="40">
        <f t="shared" ref="AF744:AF745" si="12559">AE744</f>
        <v>0</v>
      </c>
      <c r="AG744" s="40">
        <f t="shared" ref="AG744:AG745" si="12560">AF744</f>
        <v>0</v>
      </c>
      <c r="AH744" s="40">
        <f t="shared" ref="AH744:AH745" si="12561">AG744</f>
        <v>0</v>
      </c>
      <c r="AI744" s="40">
        <f t="shared" ref="AI744:AI745" si="12562">AH744</f>
        <v>0</v>
      </c>
      <c r="AJ744" s="40">
        <f t="shared" ref="AJ744:AJ745" si="12563">AI744</f>
        <v>0</v>
      </c>
      <c r="AK744" s="40">
        <f t="shared" ref="AK744:AK745" si="12564">AJ744</f>
        <v>0</v>
      </c>
      <c r="AL744" s="40">
        <f t="shared" ref="AL744:AL745" si="12565">AK744</f>
        <v>0</v>
      </c>
      <c r="AM744" s="40">
        <f t="shared" ref="AM744:AM745" si="12566">AL744</f>
        <v>0</v>
      </c>
      <c r="AN744" s="40">
        <f t="shared" ref="AN744:AN745" si="12567">AM744</f>
        <v>0</v>
      </c>
      <c r="AO744" s="40">
        <f t="shared" ref="AO744:AO745" si="12568">AN744</f>
        <v>0</v>
      </c>
      <c r="AP744" s="40">
        <f t="shared" ref="AP744:AP745" si="12569">AO744</f>
        <v>0</v>
      </c>
      <c r="AQ744" s="40">
        <f t="shared" ref="AQ744:AQ745" si="12570">AP744</f>
        <v>0</v>
      </c>
      <c r="AR744" s="40">
        <f t="shared" ref="AR744:AR745" si="12571">AQ744</f>
        <v>0</v>
      </c>
      <c r="AS744" s="41">
        <f t="shared" ref="AS744:AS745" si="12572">AR744</f>
        <v>0</v>
      </c>
      <c r="AU744" s="10" t="str" cm="1">
        <f t="array" ref="AU744">IF($D744="","",INDEX('Data - CO2'!$B$5:$AP$53,MATCH(Kulturmodeller!$D744,'Data - CO2'!$A$5:$A$53,0),AU$20)*E744)</f>
        <v/>
      </c>
      <c r="AV744" t="str" cm="1">
        <f t="array" ref="AV744">IF($D744="","",INDEX('Data - CO2'!$B$5:$AP$53,MATCH(Kulturmodeller!$D744,'Data - CO2'!$A$5:$A$53,0),AV$20)*F744)</f>
        <v/>
      </c>
      <c r="AW744" t="str" cm="1">
        <f t="array" ref="AW744">IF($D744="","",INDEX('Data - CO2'!$B$5:$AP$53,MATCH(Kulturmodeller!$D744,'Data - CO2'!$A$5:$A$53,0),AW$20)*G744)</f>
        <v/>
      </c>
      <c r="AX744" t="str" cm="1">
        <f t="array" ref="AX744">IF($D744="","",INDEX('Data - CO2'!$B$5:$AP$53,MATCH(Kulturmodeller!$D744,'Data - CO2'!$A$5:$A$53,0),AX$20)*H744)</f>
        <v/>
      </c>
      <c r="AY744" t="str" cm="1">
        <f t="array" ref="AY744">IF($D744="","",INDEX('Data - CO2'!$B$5:$AP$53,MATCH(Kulturmodeller!$D744,'Data - CO2'!$A$5:$A$53,0),AY$20)*I744)</f>
        <v/>
      </c>
      <c r="AZ744" t="str" cm="1">
        <f t="array" ref="AZ744">IF($D744="","",INDEX('Data - CO2'!$B$5:$AP$53,MATCH(Kulturmodeller!$D744,'Data - CO2'!$A$5:$A$53,0),AZ$20)*J744)</f>
        <v/>
      </c>
      <c r="BA744" t="str" cm="1">
        <f t="array" ref="BA744">IF($D744="","",INDEX('Data - CO2'!$B$5:$AP$53,MATCH(Kulturmodeller!$D744,'Data - CO2'!$A$5:$A$53,0),BA$20)*K744)</f>
        <v/>
      </c>
      <c r="BB744" t="str" cm="1">
        <f t="array" ref="BB744">IF($D744="","",INDEX('Data - CO2'!$B$5:$AP$53,MATCH(Kulturmodeller!$D744,'Data - CO2'!$A$5:$A$53,0),BB$20)*L744)</f>
        <v/>
      </c>
      <c r="BC744" t="str" cm="1">
        <f t="array" ref="BC744">IF($D744="","",INDEX('Data - CO2'!$B$5:$AP$53,MATCH(Kulturmodeller!$D744,'Data - CO2'!$A$5:$A$53,0),BC$20)*M744)</f>
        <v/>
      </c>
      <c r="BD744" t="str" cm="1">
        <f t="array" ref="BD744">IF($D744="","",INDEX('Data - CO2'!$B$5:$AP$53,MATCH(Kulturmodeller!$D744,'Data - CO2'!$A$5:$A$53,0),BD$20)*N744)</f>
        <v/>
      </c>
      <c r="BE744" t="str" cm="1">
        <f t="array" ref="BE744">IF($D744="","",INDEX('Data - CO2'!$B$5:$AP$53,MATCH(Kulturmodeller!$D744,'Data - CO2'!$A$5:$A$53,0),BE$20)*O744)</f>
        <v/>
      </c>
      <c r="BF744" t="str" cm="1">
        <f t="array" ref="BF744">IF($D744="","",INDEX('Data - CO2'!$B$5:$AP$53,MATCH(Kulturmodeller!$D744,'Data - CO2'!$A$5:$A$53,0),BF$20)*P744)</f>
        <v/>
      </c>
      <c r="BG744" t="str" cm="1">
        <f t="array" ref="BG744">IF($D744="","",INDEX('Data - CO2'!$B$5:$AP$53,MATCH(Kulturmodeller!$D744,'Data - CO2'!$A$5:$A$53,0),BG$20)*Q744)</f>
        <v/>
      </c>
      <c r="BH744" t="str" cm="1">
        <f t="array" ref="BH744">IF($D744="","",INDEX('Data - CO2'!$B$5:$AP$53,MATCH(Kulturmodeller!$D744,'Data - CO2'!$A$5:$A$53,0),BH$20)*R744)</f>
        <v/>
      </c>
      <c r="BI744" t="str" cm="1">
        <f t="array" ref="BI744">IF($D744="","",INDEX('Data - CO2'!$B$5:$AP$53,MATCH(Kulturmodeller!$D744,'Data - CO2'!$A$5:$A$53,0),BI$20)*S744)</f>
        <v/>
      </c>
      <c r="BJ744" t="str" cm="1">
        <f t="array" ref="BJ744">IF($D744="","",INDEX('Data - CO2'!$B$5:$AP$53,MATCH(Kulturmodeller!$D744,'Data - CO2'!$A$5:$A$53,0),BJ$20)*T744)</f>
        <v/>
      </c>
      <c r="BK744" t="str" cm="1">
        <f t="array" ref="BK744">IF($D744="","",INDEX('Data - CO2'!$B$5:$AP$53,MATCH(Kulturmodeller!$D744,'Data - CO2'!$A$5:$A$53,0),BK$20)*U744)</f>
        <v/>
      </c>
      <c r="BL744" t="str" cm="1">
        <f t="array" ref="BL744">IF($D744="","",INDEX('Data - CO2'!$B$5:$AP$53,MATCH(Kulturmodeller!$D744,'Data - CO2'!$A$5:$A$53,0),BL$20)*V744)</f>
        <v/>
      </c>
      <c r="BM744" t="str" cm="1">
        <f t="array" ref="BM744">IF($D744="","",INDEX('Data - CO2'!$B$5:$AP$53,MATCH(Kulturmodeller!$D744,'Data - CO2'!$A$5:$A$53,0),BM$20)*W744)</f>
        <v/>
      </c>
      <c r="BN744" t="str" cm="1">
        <f t="array" ref="BN744">IF($D744="","",INDEX('Data - CO2'!$B$5:$AP$53,MATCH(Kulturmodeller!$D744,'Data - CO2'!$A$5:$A$53,0),BN$20)*X744)</f>
        <v/>
      </c>
      <c r="BO744" t="str" cm="1">
        <f t="array" ref="BO744">IF($D744="","",INDEX('Data - CO2'!$B$5:$AP$53,MATCH(Kulturmodeller!$D744,'Data - CO2'!$A$5:$A$53,0),BO$20)*Y744)</f>
        <v/>
      </c>
      <c r="BP744" t="str" cm="1">
        <f t="array" ref="BP744">IF($D744="","",INDEX('Data - CO2'!$B$5:$AP$53,MATCH(Kulturmodeller!$D744,'Data - CO2'!$A$5:$A$53,0),BP$20)*Z744)</f>
        <v/>
      </c>
      <c r="BQ744" t="str" cm="1">
        <f t="array" ref="BQ744">IF($D744="","",INDEX('Data - CO2'!$B$5:$AP$53,MATCH(Kulturmodeller!$D744,'Data - CO2'!$A$5:$A$53,0),BQ$20)*AA744)</f>
        <v/>
      </c>
      <c r="BR744" t="str" cm="1">
        <f t="array" ref="BR744">IF($D744="","",INDEX('Data - CO2'!$B$5:$AP$53,MATCH(Kulturmodeller!$D744,'Data - CO2'!$A$5:$A$53,0),BR$20)*AB744)</f>
        <v/>
      </c>
      <c r="BS744" t="str" cm="1">
        <f t="array" ref="BS744">IF($D744="","",INDEX('Data - CO2'!$B$5:$AP$53,MATCH(Kulturmodeller!$D744,'Data - CO2'!$A$5:$A$53,0),BS$20)*AC744)</f>
        <v/>
      </c>
      <c r="BT744" t="str" cm="1">
        <f t="array" ref="BT744">IF($D744="","",INDEX('Data - CO2'!$B$5:$AP$53,MATCH(Kulturmodeller!$D744,'Data - CO2'!$A$5:$A$53,0),BT$20)*AD744)</f>
        <v/>
      </c>
      <c r="BU744" t="str" cm="1">
        <f t="array" ref="BU744">IF($D744="","",INDEX('Data - CO2'!$B$5:$AP$53,MATCH(Kulturmodeller!$D744,'Data - CO2'!$A$5:$A$53,0),BU$20)*AE744)</f>
        <v/>
      </c>
      <c r="BV744" t="str" cm="1">
        <f t="array" ref="BV744">IF($D744="","",INDEX('Data - CO2'!$B$5:$AP$53,MATCH(Kulturmodeller!$D744,'Data - CO2'!$A$5:$A$53,0),BV$20)*AF744)</f>
        <v/>
      </c>
      <c r="BW744" t="str" cm="1">
        <f t="array" ref="BW744">IF($D744="","",INDEX('Data - CO2'!$B$5:$AP$53,MATCH(Kulturmodeller!$D744,'Data - CO2'!$A$5:$A$53,0),BW$20)*AG744)</f>
        <v/>
      </c>
      <c r="BX744" t="str" cm="1">
        <f t="array" ref="BX744">IF($D744="","",INDEX('Data - CO2'!$B$5:$AP$53,MATCH(Kulturmodeller!$D744,'Data - CO2'!$A$5:$A$53,0),BX$20)*AH744)</f>
        <v/>
      </c>
      <c r="BY744" t="str" cm="1">
        <f t="array" ref="BY744">IF($D744="","",INDEX('Data - CO2'!$B$5:$AP$53,MATCH(Kulturmodeller!$D744,'Data - CO2'!$A$5:$A$53,0),BY$20)*AI744)</f>
        <v/>
      </c>
      <c r="BZ744" t="str" cm="1">
        <f t="array" ref="BZ744">IF($D744="","",INDEX('Data - CO2'!$B$5:$AP$53,MATCH(Kulturmodeller!$D744,'Data - CO2'!$A$5:$A$53,0),BZ$20)*AJ744)</f>
        <v/>
      </c>
      <c r="CA744" t="str" cm="1">
        <f t="array" ref="CA744">IF($D744="","",INDEX('Data - CO2'!$B$5:$AP$53,MATCH(Kulturmodeller!$D744,'Data - CO2'!$A$5:$A$53,0),CA$20)*AK744)</f>
        <v/>
      </c>
      <c r="CB744" t="str" cm="1">
        <f t="array" ref="CB744">IF($D744="","",INDEX('Data - CO2'!$B$5:$AP$53,MATCH(Kulturmodeller!$D744,'Data - CO2'!$A$5:$A$53,0),CB$20)*AL744)</f>
        <v/>
      </c>
      <c r="CC744" t="str" cm="1">
        <f t="array" ref="CC744">IF($D744="","",INDEX('Data - CO2'!$B$5:$AP$53,MATCH(Kulturmodeller!$D744,'Data - CO2'!$A$5:$A$53,0),CC$20)*AM744)</f>
        <v/>
      </c>
      <c r="CD744" t="str" cm="1">
        <f t="array" ref="CD744">IF($D744="","",INDEX('Data - CO2'!$B$5:$AP$53,MATCH(Kulturmodeller!$D744,'Data - CO2'!$A$5:$A$53,0),CD$20)*AN744)</f>
        <v/>
      </c>
      <c r="CE744" t="str" cm="1">
        <f t="array" ref="CE744">IF($D744="","",INDEX('Data - CO2'!$B$5:$AP$53,MATCH(Kulturmodeller!$D744,'Data - CO2'!$A$5:$A$53,0),CE$20)*AO744)</f>
        <v/>
      </c>
      <c r="CF744" t="str" cm="1">
        <f t="array" ref="CF744">IF($D744="","",INDEX('Data - CO2'!$B$5:$AP$53,MATCH(Kulturmodeller!$D744,'Data - CO2'!$A$5:$A$53,0),CF$20)*AP744)</f>
        <v/>
      </c>
      <c r="CG744" t="str" cm="1">
        <f t="array" ref="CG744">IF($D744="","",INDEX('Data - CO2'!$B$5:$AP$53,MATCH(Kulturmodeller!$D744,'Data - CO2'!$A$5:$A$53,0),CG$20)*AQ744)</f>
        <v/>
      </c>
      <c r="CH744" t="str" cm="1">
        <f t="array" ref="CH744">IF($D744="","",INDEX('Data - CO2'!$B$5:$AP$53,MATCH(Kulturmodeller!$D744,'Data - CO2'!$A$5:$A$53,0),CH$20)*AR744)</f>
        <v/>
      </c>
      <c r="CI744" s="11" t="str" cm="1">
        <f t="array" ref="CI744">IF($D744="","",INDEX('Data - CO2'!$B$5:$AP$53,MATCH(Kulturmodeller!$D744,'Data - CO2'!$A$5:$A$53,0),CI$20)*AS744)</f>
        <v/>
      </c>
    </row>
    <row r="745" spans="1:87" x14ac:dyDescent="0.3">
      <c r="A745" s="12" t="s">
        <v>87</v>
      </c>
      <c r="B745" s="12"/>
      <c r="C745" s="129"/>
      <c r="D745" s="129"/>
      <c r="E745" s="127"/>
      <c r="F745" s="45">
        <f>E745</f>
        <v>0</v>
      </c>
      <c r="G745" s="46">
        <f t="shared" si="12534"/>
        <v>0</v>
      </c>
      <c r="H745" s="46">
        <f t="shared" si="12535"/>
        <v>0</v>
      </c>
      <c r="I745" s="46">
        <f t="shared" si="12536"/>
        <v>0</v>
      </c>
      <c r="J745" s="46">
        <f t="shared" si="12537"/>
        <v>0</v>
      </c>
      <c r="K745" s="46">
        <f t="shared" si="12538"/>
        <v>0</v>
      </c>
      <c r="L745" s="46">
        <f t="shared" si="12539"/>
        <v>0</v>
      </c>
      <c r="M745" s="46">
        <f t="shared" si="12540"/>
        <v>0</v>
      </c>
      <c r="N745" s="46">
        <f t="shared" si="12541"/>
        <v>0</v>
      </c>
      <c r="O745" s="46">
        <f t="shared" si="12542"/>
        <v>0</v>
      </c>
      <c r="P745" s="46">
        <f t="shared" si="12543"/>
        <v>0</v>
      </c>
      <c r="Q745" s="46">
        <f t="shared" si="12544"/>
        <v>0</v>
      </c>
      <c r="R745" s="46">
        <f t="shared" si="12545"/>
        <v>0</v>
      </c>
      <c r="S745" s="46">
        <f t="shared" si="12546"/>
        <v>0</v>
      </c>
      <c r="T745" s="46">
        <f t="shared" si="12547"/>
        <v>0</v>
      </c>
      <c r="U745" s="46">
        <f t="shared" si="12548"/>
        <v>0</v>
      </c>
      <c r="V745" s="46">
        <f t="shared" si="12549"/>
        <v>0</v>
      </c>
      <c r="W745" s="46">
        <f t="shared" si="12550"/>
        <v>0</v>
      </c>
      <c r="X745" s="46">
        <f t="shared" si="12551"/>
        <v>0</v>
      </c>
      <c r="Y745" s="46">
        <f t="shared" si="12552"/>
        <v>0</v>
      </c>
      <c r="Z745" s="46">
        <f t="shared" si="12553"/>
        <v>0</v>
      </c>
      <c r="AA745" s="46">
        <f t="shared" si="12554"/>
        <v>0</v>
      </c>
      <c r="AB745" s="46">
        <f t="shared" si="12555"/>
        <v>0</v>
      </c>
      <c r="AC745" s="46">
        <f t="shared" si="12556"/>
        <v>0</v>
      </c>
      <c r="AD745" s="46">
        <f t="shared" si="12557"/>
        <v>0</v>
      </c>
      <c r="AE745" s="46">
        <f t="shared" si="12558"/>
        <v>0</v>
      </c>
      <c r="AF745" s="46">
        <f t="shared" si="12559"/>
        <v>0</v>
      </c>
      <c r="AG745" s="46">
        <f t="shared" si="12560"/>
        <v>0</v>
      </c>
      <c r="AH745" s="46">
        <f t="shared" si="12561"/>
        <v>0</v>
      </c>
      <c r="AI745" s="46">
        <f t="shared" si="12562"/>
        <v>0</v>
      </c>
      <c r="AJ745" s="46">
        <f t="shared" si="12563"/>
        <v>0</v>
      </c>
      <c r="AK745" s="46">
        <f t="shared" si="12564"/>
        <v>0</v>
      </c>
      <c r="AL745" s="46">
        <f t="shared" si="12565"/>
        <v>0</v>
      </c>
      <c r="AM745" s="46">
        <f t="shared" si="12566"/>
        <v>0</v>
      </c>
      <c r="AN745" s="46">
        <f t="shared" si="12567"/>
        <v>0</v>
      </c>
      <c r="AO745" s="46">
        <f t="shared" si="12568"/>
        <v>0</v>
      </c>
      <c r="AP745" s="46">
        <f t="shared" si="12569"/>
        <v>0</v>
      </c>
      <c r="AQ745" s="46">
        <f t="shared" si="12570"/>
        <v>0</v>
      </c>
      <c r="AR745" s="46">
        <f t="shared" si="12571"/>
        <v>0</v>
      </c>
      <c r="AS745" s="47">
        <f t="shared" si="12572"/>
        <v>0</v>
      </c>
      <c r="AU745" s="10" t="str" cm="1">
        <f t="array" ref="AU745">IF($D745="","",INDEX('Data - CO2'!$B$5:$AP$53,MATCH(Kulturmodeller!$D745,'Data - CO2'!$A$5:$A$53,0),AU$20)*E745)</f>
        <v/>
      </c>
      <c r="AV745" t="str" cm="1">
        <f t="array" ref="AV745">IF($D745="","",INDEX('Data - CO2'!$B$5:$AP$53,MATCH(Kulturmodeller!$D745,'Data - CO2'!$A$5:$A$53,0),AV$20)*F745)</f>
        <v/>
      </c>
      <c r="AW745" t="str" cm="1">
        <f t="array" ref="AW745">IF($D745="","",INDEX('Data - CO2'!$B$5:$AP$53,MATCH(Kulturmodeller!$D745,'Data - CO2'!$A$5:$A$53,0),AW$20)*G745)</f>
        <v/>
      </c>
      <c r="AX745" t="str" cm="1">
        <f t="array" ref="AX745">IF($D745="","",INDEX('Data - CO2'!$B$5:$AP$53,MATCH(Kulturmodeller!$D745,'Data - CO2'!$A$5:$A$53,0),AX$20)*H745)</f>
        <v/>
      </c>
      <c r="AY745" t="str" cm="1">
        <f t="array" ref="AY745">IF($D745="","",INDEX('Data - CO2'!$B$5:$AP$53,MATCH(Kulturmodeller!$D745,'Data - CO2'!$A$5:$A$53,0),AY$20)*I745)</f>
        <v/>
      </c>
      <c r="AZ745" t="str" cm="1">
        <f t="array" ref="AZ745">IF($D745="","",INDEX('Data - CO2'!$B$5:$AP$53,MATCH(Kulturmodeller!$D745,'Data - CO2'!$A$5:$A$53,0),AZ$20)*J745)</f>
        <v/>
      </c>
      <c r="BA745" t="str" cm="1">
        <f t="array" ref="BA745">IF($D745="","",INDEX('Data - CO2'!$B$5:$AP$53,MATCH(Kulturmodeller!$D745,'Data - CO2'!$A$5:$A$53,0),BA$20)*K745)</f>
        <v/>
      </c>
      <c r="BB745" t="str" cm="1">
        <f t="array" ref="BB745">IF($D745="","",INDEX('Data - CO2'!$B$5:$AP$53,MATCH(Kulturmodeller!$D745,'Data - CO2'!$A$5:$A$53,0),BB$20)*L745)</f>
        <v/>
      </c>
      <c r="BC745" t="str" cm="1">
        <f t="array" ref="BC745">IF($D745="","",INDEX('Data - CO2'!$B$5:$AP$53,MATCH(Kulturmodeller!$D745,'Data - CO2'!$A$5:$A$53,0),BC$20)*M745)</f>
        <v/>
      </c>
      <c r="BD745" t="str" cm="1">
        <f t="array" ref="BD745">IF($D745="","",INDEX('Data - CO2'!$B$5:$AP$53,MATCH(Kulturmodeller!$D745,'Data - CO2'!$A$5:$A$53,0),BD$20)*N745)</f>
        <v/>
      </c>
      <c r="BE745" t="str" cm="1">
        <f t="array" ref="BE745">IF($D745="","",INDEX('Data - CO2'!$B$5:$AP$53,MATCH(Kulturmodeller!$D745,'Data - CO2'!$A$5:$A$53,0),BE$20)*O745)</f>
        <v/>
      </c>
      <c r="BF745" t="str" cm="1">
        <f t="array" ref="BF745">IF($D745="","",INDEX('Data - CO2'!$B$5:$AP$53,MATCH(Kulturmodeller!$D745,'Data - CO2'!$A$5:$A$53,0),BF$20)*P745)</f>
        <v/>
      </c>
      <c r="BG745" t="str" cm="1">
        <f t="array" ref="BG745">IF($D745="","",INDEX('Data - CO2'!$B$5:$AP$53,MATCH(Kulturmodeller!$D745,'Data - CO2'!$A$5:$A$53,0),BG$20)*Q745)</f>
        <v/>
      </c>
      <c r="BH745" t="str" cm="1">
        <f t="array" ref="BH745">IF($D745="","",INDEX('Data - CO2'!$B$5:$AP$53,MATCH(Kulturmodeller!$D745,'Data - CO2'!$A$5:$A$53,0),BH$20)*R745)</f>
        <v/>
      </c>
      <c r="BI745" t="str" cm="1">
        <f t="array" ref="BI745">IF($D745="","",INDEX('Data - CO2'!$B$5:$AP$53,MATCH(Kulturmodeller!$D745,'Data - CO2'!$A$5:$A$53,0),BI$20)*S745)</f>
        <v/>
      </c>
      <c r="BJ745" t="str" cm="1">
        <f t="array" ref="BJ745">IF($D745="","",INDEX('Data - CO2'!$B$5:$AP$53,MATCH(Kulturmodeller!$D745,'Data - CO2'!$A$5:$A$53,0),BJ$20)*T745)</f>
        <v/>
      </c>
      <c r="BK745" t="str" cm="1">
        <f t="array" ref="BK745">IF($D745="","",INDEX('Data - CO2'!$B$5:$AP$53,MATCH(Kulturmodeller!$D745,'Data - CO2'!$A$5:$A$53,0),BK$20)*U745)</f>
        <v/>
      </c>
      <c r="BL745" t="str" cm="1">
        <f t="array" ref="BL745">IF($D745="","",INDEX('Data - CO2'!$B$5:$AP$53,MATCH(Kulturmodeller!$D745,'Data - CO2'!$A$5:$A$53,0),BL$20)*V745)</f>
        <v/>
      </c>
      <c r="BM745" t="str" cm="1">
        <f t="array" ref="BM745">IF($D745="","",INDEX('Data - CO2'!$B$5:$AP$53,MATCH(Kulturmodeller!$D745,'Data - CO2'!$A$5:$A$53,0),BM$20)*W745)</f>
        <v/>
      </c>
      <c r="BN745" t="str" cm="1">
        <f t="array" ref="BN745">IF($D745="","",INDEX('Data - CO2'!$B$5:$AP$53,MATCH(Kulturmodeller!$D745,'Data - CO2'!$A$5:$A$53,0),BN$20)*X745)</f>
        <v/>
      </c>
      <c r="BO745" t="str" cm="1">
        <f t="array" ref="BO745">IF($D745="","",INDEX('Data - CO2'!$B$5:$AP$53,MATCH(Kulturmodeller!$D745,'Data - CO2'!$A$5:$A$53,0),BO$20)*Y745)</f>
        <v/>
      </c>
      <c r="BP745" t="str" cm="1">
        <f t="array" ref="BP745">IF($D745="","",INDEX('Data - CO2'!$B$5:$AP$53,MATCH(Kulturmodeller!$D745,'Data - CO2'!$A$5:$A$53,0),BP$20)*Z745)</f>
        <v/>
      </c>
      <c r="BQ745" t="str" cm="1">
        <f t="array" ref="BQ745">IF($D745="","",INDEX('Data - CO2'!$B$5:$AP$53,MATCH(Kulturmodeller!$D745,'Data - CO2'!$A$5:$A$53,0),BQ$20)*AA745)</f>
        <v/>
      </c>
      <c r="BR745" t="str" cm="1">
        <f t="array" ref="BR745">IF($D745="","",INDEX('Data - CO2'!$B$5:$AP$53,MATCH(Kulturmodeller!$D745,'Data - CO2'!$A$5:$A$53,0),BR$20)*AB745)</f>
        <v/>
      </c>
      <c r="BS745" t="str" cm="1">
        <f t="array" ref="BS745">IF($D745="","",INDEX('Data - CO2'!$B$5:$AP$53,MATCH(Kulturmodeller!$D745,'Data - CO2'!$A$5:$A$53,0),BS$20)*AC745)</f>
        <v/>
      </c>
      <c r="BT745" t="str" cm="1">
        <f t="array" ref="BT745">IF($D745="","",INDEX('Data - CO2'!$B$5:$AP$53,MATCH(Kulturmodeller!$D745,'Data - CO2'!$A$5:$A$53,0),BT$20)*AD745)</f>
        <v/>
      </c>
      <c r="BU745" t="str" cm="1">
        <f t="array" ref="BU745">IF($D745="","",INDEX('Data - CO2'!$B$5:$AP$53,MATCH(Kulturmodeller!$D745,'Data - CO2'!$A$5:$A$53,0),BU$20)*AE745)</f>
        <v/>
      </c>
      <c r="BV745" t="str" cm="1">
        <f t="array" ref="BV745">IF($D745="","",INDEX('Data - CO2'!$B$5:$AP$53,MATCH(Kulturmodeller!$D745,'Data - CO2'!$A$5:$A$53,0),BV$20)*AF745)</f>
        <v/>
      </c>
      <c r="BW745" t="str" cm="1">
        <f t="array" ref="BW745">IF($D745="","",INDEX('Data - CO2'!$B$5:$AP$53,MATCH(Kulturmodeller!$D745,'Data - CO2'!$A$5:$A$53,0),BW$20)*AG745)</f>
        <v/>
      </c>
      <c r="BX745" t="str" cm="1">
        <f t="array" ref="BX745">IF($D745="","",INDEX('Data - CO2'!$B$5:$AP$53,MATCH(Kulturmodeller!$D745,'Data - CO2'!$A$5:$A$53,0),BX$20)*AH745)</f>
        <v/>
      </c>
      <c r="BY745" t="str" cm="1">
        <f t="array" ref="BY745">IF($D745="","",INDEX('Data - CO2'!$B$5:$AP$53,MATCH(Kulturmodeller!$D745,'Data - CO2'!$A$5:$A$53,0),BY$20)*AI745)</f>
        <v/>
      </c>
      <c r="BZ745" t="str" cm="1">
        <f t="array" ref="BZ745">IF($D745="","",INDEX('Data - CO2'!$B$5:$AP$53,MATCH(Kulturmodeller!$D745,'Data - CO2'!$A$5:$A$53,0),BZ$20)*AJ745)</f>
        <v/>
      </c>
      <c r="CA745" t="str" cm="1">
        <f t="array" ref="CA745">IF($D745="","",INDEX('Data - CO2'!$B$5:$AP$53,MATCH(Kulturmodeller!$D745,'Data - CO2'!$A$5:$A$53,0),CA$20)*AK745)</f>
        <v/>
      </c>
      <c r="CB745" t="str" cm="1">
        <f t="array" ref="CB745">IF($D745="","",INDEX('Data - CO2'!$B$5:$AP$53,MATCH(Kulturmodeller!$D745,'Data - CO2'!$A$5:$A$53,0),CB$20)*AL745)</f>
        <v/>
      </c>
      <c r="CC745" t="str" cm="1">
        <f t="array" ref="CC745">IF($D745="","",INDEX('Data - CO2'!$B$5:$AP$53,MATCH(Kulturmodeller!$D745,'Data - CO2'!$A$5:$A$53,0),CC$20)*AM745)</f>
        <v/>
      </c>
      <c r="CD745" t="str" cm="1">
        <f t="array" ref="CD745">IF($D745="","",INDEX('Data - CO2'!$B$5:$AP$53,MATCH(Kulturmodeller!$D745,'Data - CO2'!$A$5:$A$53,0),CD$20)*AN745)</f>
        <v/>
      </c>
      <c r="CE745" t="str" cm="1">
        <f t="array" ref="CE745">IF($D745="","",INDEX('Data - CO2'!$B$5:$AP$53,MATCH(Kulturmodeller!$D745,'Data - CO2'!$A$5:$A$53,0),CE$20)*AO745)</f>
        <v/>
      </c>
      <c r="CF745" t="str" cm="1">
        <f t="array" ref="CF745">IF($D745="","",INDEX('Data - CO2'!$B$5:$AP$53,MATCH(Kulturmodeller!$D745,'Data - CO2'!$A$5:$A$53,0),CF$20)*AP745)</f>
        <v/>
      </c>
      <c r="CG745" t="str" cm="1">
        <f t="array" ref="CG745">IF($D745="","",INDEX('Data - CO2'!$B$5:$AP$53,MATCH(Kulturmodeller!$D745,'Data - CO2'!$A$5:$A$53,0),CG$20)*AQ745)</f>
        <v/>
      </c>
      <c r="CH745" t="str" cm="1">
        <f t="array" ref="CH745">IF($D745="","",INDEX('Data - CO2'!$B$5:$AP$53,MATCH(Kulturmodeller!$D745,'Data - CO2'!$A$5:$A$53,0),CH$20)*AR745)</f>
        <v/>
      </c>
      <c r="CI745" s="11" t="str" cm="1">
        <f t="array" ref="CI745">IF($D745="","",INDEX('Data - CO2'!$B$5:$AP$53,MATCH(Kulturmodeller!$D745,'Data - CO2'!$A$5:$A$53,0),CI$20)*AS745)</f>
        <v/>
      </c>
    </row>
    <row r="746" spans="1:87" x14ac:dyDescent="0.3">
      <c r="A746" s="42"/>
      <c r="B746" s="42"/>
      <c r="C746" s="42"/>
      <c r="D746" s="12"/>
      <c r="E746" s="52"/>
      <c r="F746" s="53"/>
      <c r="G746" s="53"/>
      <c r="H746" s="53"/>
      <c r="I746" s="53"/>
      <c r="J746" s="53"/>
      <c r="K746" s="53"/>
      <c r="L746" s="53"/>
      <c r="M746" s="53"/>
      <c r="N746" s="53"/>
      <c r="O746" s="53"/>
      <c r="P746" s="53"/>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4"/>
      <c r="AU746" s="111">
        <f t="shared" ref="AU746:CH746" si="12573">SUM(AU744:AU745)</f>
        <v>0</v>
      </c>
      <c r="AV746" s="112">
        <f t="shared" si="12573"/>
        <v>0</v>
      </c>
      <c r="AW746" s="112">
        <f t="shared" si="12573"/>
        <v>0</v>
      </c>
      <c r="AX746" s="112">
        <f t="shared" si="12573"/>
        <v>0</v>
      </c>
      <c r="AY746" s="112">
        <f t="shared" si="12573"/>
        <v>0</v>
      </c>
      <c r="AZ746" s="112">
        <f t="shared" si="12573"/>
        <v>0</v>
      </c>
      <c r="BA746" s="112">
        <f t="shared" si="12573"/>
        <v>0</v>
      </c>
      <c r="BB746" s="112">
        <f t="shared" si="12573"/>
        <v>0</v>
      </c>
      <c r="BC746" s="112">
        <f t="shared" si="12573"/>
        <v>0</v>
      </c>
      <c r="BD746" s="112">
        <f t="shared" si="12573"/>
        <v>0</v>
      </c>
      <c r="BE746" s="112">
        <f t="shared" si="12573"/>
        <v>0</v>
      </c>
      <c r="BF746" s="112">
        <f t="shared" si="12573"/>
        <v>0</v>
      </c>
      <c r="BG746" s="112">
        <f t="shared" si="12573"/>
        <v>0</v>
      </c>
      <c r="BH746" s="112">
        <f t="shared" si="12573"/>
        <v>0</v>
      </c>
      <c r="BI746" s="112">
        <f t="shared" si="12573"/>
        <v>0</v>
      </c>
      <c r="BJ746" s="112">
        <f t="shared" si="12573"/>
        <v>0</v>
      </c>
      <c r="BK746" s="112">
        <f t="shared" si="12573"/>
        <v>0</v>
      </c>
      <c r="BL746" s="112">
        <f t="shared" si="12573"/>
        <v>0</v>
      </c>
      <c r="BM746" s="112">
        <f t="shared" si="12573"/>
        <v>0</v>
      </c>
      <c r="BN746" s="112">
        <f t="shared" si="12573"/>
        <v>0</v>
      </c>
      <c r="BO746" s="112">
        <f t="shared" si="12573"/>
        <v>0</v>
      </c>
      <c r="BP746" s="112">
        <f t="shared" si="12573"/>
        <v>0</v>
      </c>
      <c r="BQ746" s="112">
        <f t="shared" si="12573"/>
        <v>0</v>
      </c>
      <c r="BR746" s="112">
        <f t="shared" si="12573"/>
        <v>0</v>
      </c>
      <c r="BS746" s="112">
        <f t="shared" si="12573"/>
        <v>0</v>
      </c>
      <c r="BT746" s="112">
        <f t="shared" si="12573"/>
        <v>0</v>
      </c>
      <c r="BU746" s="112">
        <f t="shared" si="12573"/>
        <v>0</v>
      </c>
      <c r="BV746" s="112">
        <f t="shared" si="12573"/>
        <v>0</v>
      </c>
      <c r="BW746" s="112">
        <f t="shared" si="12573"/>
        <v>0</v>
      </c>
      <c r="BX746" s="112">
        <f t="shared" si="12573"/>
        <v>0</v>
      </c>
      <c r="BY746" s="112">
        <f t="shared" si="12573"/>
        <v>0</v>
      </c>
      <c r="BZ746" s="112">
        <f t="shared" si="12573"/>
        <v>0</v>
      </c>
      <c r="CA746" s="112">
        <f t="shared" si="12573"/>
        <v>0</v>
      </c>
      <c r="CB746" s="112">
        <f t="shared" si="12573"/>
        <v>0</v>
      </c>
      <c r="CC746" s="112">
        <f t="shared" si="12573"/>
        <v>0</v>
      </c>
      <c r="CD746" s="112">
        <f t="shared" si="12573"/>
        <v>0</v>
      </c>
      <c r="CE746" s="112">
        <f t="shared" si="12573"/>
        <v>0</v>
      </c>
      <c r="CF746" s="112">
        <f t="shared" si="12573"/>
        <v>0</v>
      </c>
      <c r="CG746" s="112">
        <f t="shared" si="12573"/>
        <v>0</v>
      </c>
      <c r="CH746" s="112">
        <f t="shared" si="12573"/>
        <v>0</v>
      </c>
      <c r="CI746" s="113">
        <f>SUM(CI744:CI745)</f>
        <v>0</v>
      </c>
    </row>
    <row r="747" spans="1:87" x14ac:dyDescent="0.3">
      <c r="A747" s="55" t="s">
        <v>88</v>
      </c>
      <c r="B747" s="55"/>
      <c r="C747" s="55"/>
      <c r="D747" s="56"/>
      <c r="E747" s="57"/>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9"/>
      <c r="AT747" s="91">
        <f>AVERAGE(BO747:CI747)</f>
        <v>161.04584492964892</v>
      </c>
      <c r="AU747" s="111">
        <f>AU743+AU746</f>
        <v>0</v>
      </c>
      <c r="AV747" s="112">
        <f t="shared" ref="AV747:CI747" si="12574">AV743+AV746</f>
        <v>1.178273818627823</v>
      </c>
      <c r="AW747" s="112">
        <f t="shared" si="12574"/>
        <v>7.8551587908521538</v>
      </c>
      <c r="AX747" s="112">
        <f t="shared" si="12574"/>
        <v>18.888951660434874</v>
      </c>
      <c r="AY747" s="112">
        <f t="shared" si="12574"/>
        <v>36.280012687478731</v>
      </c>
      <c r="AZ747" s="112">
        <f t="shared" si="12574"/>
        <v>68.319059622780017</v>
      </c>
      <c r="BA747" s="112">
        <f t="shared" si="12574"/>
        <v>97.002997122364377</v>
      </c>
      <c r="BB747" s="112">
        <f t="shared" si="12574"/>
        <v>115.65023328553889</v>
      </c>
      <c r="BC747" s="112">
        <f t="shared" si="12574"/>
        <v>126.25167789093419</v>
      </c>
      <c r="BD747" s="112">
        <f t="shared" si="12574"/>
        <v>134.34096282119026</v>
      </c>
      <c r="BE747" s="112">
        <f t="shared" si="12574"/>
        <v>145.5511751800862</v>
      </c>
      <c r="BF747" s="112">
        <f t="shared" si="12574"/>
        <v>155.21386544364108</v>
      </c>
      <c r="BG747" s="112">
        <f t="shared" si="12574"/>
        <v>165.97151447624552</v>
      </c>
      <c r="BH747" s="112">
        <f t="shared" si="12574"/>
        <v>176.83680382655655</v>
      </c>
      <c r="BI747" s="112">
        <f t="shared" si="12574"/>
        <v>186.49049530323975</v>
      </c>
      <c r="BJ747" s="112">
        <f t="shared" si="12574"/>
        <v>197.55119503941987</v>
      </c>
      <c r="BK747" s="112">
        <f t="shared" si="12574"/>
        <v>207.01458587656018</v>
      </c>
      <c r="BL747" s="112">
        <f t="shared" si="12574"/>
        <v>216.38243416619125</v>
      </c>
      <c r="BM747" s="112">
        <f t="shared" si="12574"/>
        <v>223.15686831712912</v>
      </c>
      <c r="BN747" s="112">
        <f t="shared" si="12574"/>
        <v>229.14578984928539</v>
      </c>
      <c r="BO747" s="112">
        <f t="shared" si="12574"/>
        <v>235.64131649013666</v>
      </c>
      <c r="BP747" s="112">
        <f t="shared" si="12574"/>
        <v>241.59775766839618</v>
      </c>
      <c r="BQ747" s="112">
        <f t="shared" si="12574"/>
        <v>248.01356983444776</v>
      </c>
      <c r="BR747" s="112">
        <f t="shared" si="12574"/>
        <v>254.30528756094105</v>
      </c>
      <c r="BS747" s="112">
        <f t="shared" si="12574"/>
        <v>261.04441246649844</v>
      </c>
      <c r="BT747" s="112">
        <f t="shared" si="12574"/>
        <v>265.35265452069865</v>
      </c>
      <c r="BU747" s="112">
        <f t="shared" si="12574"/>
        <v>269.09488443113548</v>
      </c>
      <c r="BV747" s="112">
        <f t="shared" si="12574"/>
        <v>95.481583498700786</v>
      </c>
      <c r="BW747" s="112">
        <f t="shared" si="12574"/>
        <v>98.624077788873635</v>
      </c>
      <c r="BX747" s="112">
        <f t="shared" si="12574"/>
        <v>104.3032851638108</v>
      </c>
      <c r="BY747" s="112">
        <f t="shared" si="12574"/>
        <v>113.9943451942145</v>
      </c>
      <c r="BZ747" s="112">
        <f t="shared" si="12574"/>
        <v>37.252623678082735</v>
      </c>
      <c r="CA747" s="112">
        <f t="shared" si="12574"/>
        <v>65.219693195531804</v>
      </c>
      <c r="CB747" s="112">
        <f t="shared" si="12574"/>
        <v>87.003881870786145</v>
      </c>
      <c r="CC747" s="112">
        <f t="shared" si="12574"/>
        <v>104.10376636068408</v>
      </c>
      <c r="CD747" s="112">
        <f t="shared" si="12574"/>
        <v>123.01628580495931</v>
      </c>
      <c r="CE747" s="112">
        <f t="shared" si="12574"/>
        <v>135.66811493828234</v>
      </c>
      <c r="CF747" s="112">
        <f t="shared" si="12574"/>
        <v>145.74669034142508</v>
      </c>
      <c r="CG747" s="112">
        <f t="shared" si="12574"/>
        <v>156.23637669170648</v>
      </c>
      <c r="CH747" s="112">
        <f t="shared" si="12574"/>
        <v>165.55524764893562</v>
      </c>
      <c r="CI747" s="113">
        <f t="shared" si="12574"/>
        <v>174.70688837437982</v>
      </c>
    </row>
    <row r="750" spans="1:87" x14ac:dyDescent="0.3">
      <c r="A750" s="60" t="s">
        <v>433</v>
      </c>
      <c r="AU750" t="s">
        <v>91</v>
      </c>
    </row>
    <row r="751" spans="1:87" x14ac:dyDescent="0.3">
      <c r="A751" s="25" t="s">
        <v>434</v>
      </c>
      <c r="B751" s="25"/>
      <c r="C751" s="25"/>
      <c r="D751" s="26"/>
      <c r="E751" s="27" t="s">
        <v>78</v>
      </c>
      <c r="F751" s="104"/>
      <c r="G751" s="104"/>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9"/>
      <c r="AU751">
        <v>1</v>
      </c>
      <c r="AV751">
        <v>2</v>
      </c>
      <c r="AW751">
        <v>3</v>
      </c>
      <c r="AX751">
        <v>4</v>
      </c>
      <c r="AY751">
        <v>5</v>
      </c>
      <c r="AZ751">
        <v>6</v>
      </c>
      <c r="BA751">
        <v>7</v>
      </c>
      <c r="BB751">
        <v>8</v>
      </c>
      <c r="BC751">
        <v>9</v>
      </c>
      <c r="BD751">
        <v>10</v>
      </c>
      <c r="BE751">
        <v>11</v>
      </c>
      <c r="BF751">
        <v>12</v>
      </c>
      <c r="BG751">
        <v>13</v>
      </c>
      <c r="BH751">
        <v>14</v>
      </c>
      <c r="BI751">
        <v>15</v>
      </c>
      <c r="BJ751">
        <v>16</v>
      </c>
      <c r="BK751">
        <v>17</v>
      </c>
      <c r="BL751">
        <v>18</v>
      </c>
      <c r="BM751">
        <v>19</v>
      </c>
      <c r="BN751">
        <v>20</v>
      </c>
      <c r="BO751">
        <v>21</v>
      </c>
      <c r="BP751">
        <v>22</v>
      </c>
      <c r="BQ751">
        <v>23</v>
      </c>
      <c r="BR751">
        <v>24</v>
      </c>
      <c r="BS751">
        <v>25</v>
      </c>
      <c r="BT751">
        <v>26</v>
      </c>
      <c r="BU751">
        <v>27</v>
      </c>
      <c r="BV751">
        <v>28</v>
      </c>
      <c r="BW751">
        <v>29</v>
      </c>
      <c r="BX751">
        <v>30</v>
      </c>
      <c r="BY751">
        <v>31</v>
      </c>
      <c r="BZ751">
        <v>32</v>
      </c>
      <c r="CA751">
        <v>33</v>
      </c>
      <c r="CB751">
        <v>34</v>
      </c>
      <c r="CC751">
        <v>35</v>
      </c>
      <c r="CD751">
        <v>36</v>
      </c>
      <c r="CE751">
        <v>37</v>
      </c>
      <c r="CF751">
        <v>38</v>
      </c>
      <c r="CG751">
        <v>39</v>
      </c>
      <c r="CH751">
        <v>40</v>
      </c>
      <c r="CI751">
        <v>41</v>
      </c>
    </row>
    <row r="752" spans="1:87" x14ac:dyDescent="0.3">
      <c r="A752" s="147" t="s">
        <v>303</v>
      </c>
      <c r="B752" s="148">
        <f>Lister!$B$13</f>
        <v>1</v>
      </c>
      <c r="C752" s="28" t="s">
        <v>60</v>
      </c>
      <c r="D752" s="29" t="s">
        <v>79</v>
      </c>
      <c r="E752" s="30" t="s">
        <v>163</v>
      </c>
      <c r="F752" s="31" t="s">
        <v>250</v>
      </c>
      <c r="G752" s="31" t="s">
        <v>137</v>
      </c>
      <c r="H752" s="31" t="s">
        <v>138</v>
      </c>
      <c r="I752" s="31" t="s">
        <v>139</v>
      </c>
      <c r="J752" s="31" t="s">
        <v>140</v>
      </c>
      <c r="K752" s="31" t="s">
        <v>141</v>
      </c>
      <c r="L752" s="31" t="s">
        <v>80</v>
      </c>
      <c r="M752" s="31" t="s">
        <v>144</v>
      </c>
      <c r="N752" s="31" t="s">
        <v>145</v>
      </c>
      <c r="O752" s="31" t="s">
        <v>146</v>
      </c>
      <c r="P752" s="31" t="s">
        <v>147</v>
      </c>
      <c r="Q752" s="31" t="s">
        <v>152</v>
      </c>
      <c r="R752" s="31" t="s">
        <v>153</v>
      </c>
      <c r="S752" s="31" t="s">
        <v>154</v>
      </c>
      <c r="T752" s="31" t="s">
        <v>155</v>
      </c>
      <c r="U752" s="31" t="s">
        <v>156</v>
      </c>
      <c r="V752" s="31" t="s">
        <v>229</v>
      </c>
      <c r="W752" s="31" t="s">
        <v>157</v>
      </c>
      <c r="X752" s="31" t="s">
        <v>158</v>
      </c>
      <c r="Y752" s="31" t="s">
        <v>159</v>
      </c>
      <c r="Z752" s="31" t="s">
        <v>230</v>
      </c>
      <c r="AA752" s="31" t="s">
        <v>231</v>
      </c>
      <c r="AB752" s="31" t="s">
        <v>232</v>
      </c>
      <c r="AC752" s="31" t="s">
        <v>233</v>
      </c>
      <c r="AD752" s="31" t="s">
        <v>234</v>
      </c>
      <c r="AE752" s="31" t="s">
        <v>235</v>
      </c>
      <c r="AF752" s="31" t="s">
        <v>236</v>
      </c>
      <c r="AG752" s="31" t="s">
        <v>237</v>
      </c>
      <c r="AH752" s="31" t="s">
        <v>238</v>
      </c>
      <c r="AI752" s="31" t="s">
        <v>239</v>
      </c>
      <c r="AJ752" s="31" t="s">
        <v>240</v>
      </c>
      <c r="AK752" s="31" t="s">
        <v>241</v>
      </c>
      <c r="AL752" s="31" t="s">
        <v>242</v>
      </c>
      <c r="AM752" s="31" t="s">
        <v>243</v>
      </c>
      <c r="AN752" s="31" t="s">
        <v>244</v>
      </c>
      <c r="AO752" s="31" t="s">
        <v>245</v>
      </c>
      <c r="AP752" s="31" t="s">
        <v>246</v>
      </c>
      <c r="AQ752" s="31" t="s">
        <v>247</v>
      </c>
      <c r="AR752" s="31" t="s">
        <v>248</v>
      </c>
      <c r="AS752" s="32" t="s">
        <v>249</v>
      </c>
      <c r="AU752" s="19">
        <v>1</v>
      </c>
      <c r="AV752" s="19">
        <v>5</v>
      </c>
      <c r="AW752" s="19">
        <v>10</v>
      </c>
      <c r="AX752" s="19">
        <v>15</v>
      </c>
      <c r="AY752" s="19">
        <v>20</v>
      </c>
      <c r="AZ752" s="19">
        <v>25</v>
      </c>
      <c r="BA752" s="19">
        <v>30</v>
      </c>
      <c r="BB752" s="19">
        <v>35</v>
      </c>
      <c r="BC752" s="19">
        <v>40</v>
      </c>
      <c r="BD752" s="19">
        <v>45</v>
      </c>
      <c r="BE752" s="19">
        <v>50</v>
      </c>
      <c r="BF752" s="19">
        <v>55</v>
      </c>
      <c r="BG752" s="19">
        <v>60</v>
      </c>
      <c r="BH752" s="19">
        <v>65</v>
      </c>
      <c r="BI752" s="19">
        <v>70</v>
      </c>
      <c r="BJ752" s="19">
        <v>75</v>
      </c>
      <c r="BK752" s="19">
        <v>80</v>
      </c>
      <c r="BL752" s="19">
        <v>85</v>
      </c>
      <c r="BM752" s="19">
        <v>90</v>
      </c>
      <c r="BN752" s="19">
        <v>95</v>
      </c>
      <c r="BO752" s="19">
        <v>100</v>
      </c>
      <c r="BP752" s="19">
        <v>105</v>
      </c>
      <c r="BQ752" s="19">
        <v>110</v>
      </c>
      <c r="BR752" s="19">
        <v>115</v>
      </c>
      <c r="BS752" s="19">
        <v>120</v>
      </c>
      <c r="BT752" s="19">
        <v>125</v>
      </c>
      <c r="BU752" s="19">
        <v>130</v>
      </c>
      <c r="BV752" s="19">
        <v>135</v>
      </c>
      <c r="BW752" s="19">
        <v>140</v>
      </c>
      <c r="BX752" s="19">
        <v>145</v>
      </c>
      <c r="BY752" s="2">
        <v>150</v>
      </c>
      <c r="BZ752" s="19">
        <v>155</v>
      </c>
      <c r="CA752" s="2">
        <v>160</v>
      </c>
      <c r="CB752" s="19">
        <v>165</v>
      </c>
      <c r="CC752" s="2">
        <v>170</v>
      </c>
      <c r="CD752" s="19">
        <v>175</v>
      </c>
      <c r="CE752" s="2">
        <v>180</v>
      </c>
      <c r="CF752" s="19">
        <v>185</v>
      </c>
      <c r="CG752" s="2">
        <v>190</v>
      </c>
      <c r="CH752" s="19">
        <v>195</v>
      </c>
      <c r="CI752" s="2">
        <v>200</v>
      </c>
    </row>
    <row r="753" spans="1:87" x14ac:dyDescent="0.3">
      <c r="A753" s="33" t="s">
        <v>81</v>
      </c>
      <c r="B753" s="33"/>
      <c r="C753" s="124" t="str">
        <f>'Katalog over Kulturmodeller '!F245</f>
        <v>LØV - valgfrit</v>
      </c>
      <c r="D753" s="125" t="s">
        <v>306</v>
      </c>
      <c r="E753" s="139">
        <f>'Katalog over Kulturmodeller '!W245</f>
        <v>0.25</v>
      </c>
      <c r="F753" s="37">
        <f>E753+((E758-F758)+(E759-F759))*(E753/SUM(E753:E757))</f>
        <v>0.25</v>
      </c>
      <c r="G753" s="37">
        <f t="shared" ref="G753" si="12575">F753+((F758-G758)+(F759-G759))*(F753/SUM(F753:F757))</f>
        <v>0.25</v>
      </c>
      <c r="H753" s="37">
        <f t="shared" ref="H753" si="12576">G753+((G758-H758)+(G759-H759))*(G753/SUM(G753:G757))</f>
        <v>0.25</v>
      </c>
      <c r="I753" s="37">
        <f t="shared" ref="I753" si="12577">H753+((H758-I758)+(H759-I759))*(H753/SUM(H753:H757))</f>
        <v>0.25</v>
      </c>
      <c r="J753" s="37">
        <f t="shared" ref="J753" si="12578">I753+((I758-J758)+(I759-J759))*(I753/SUM(I753:I757))</f>
        <v>0.25</v>
      </c>
      <c r="K753" s="37">
        <f t="shared" ref="K753" si="12579">J753+((J758-K758)+(J759-K759))*(J753/SUM(J753:J757))</f>
        <v>0.25</v>
      </c>
      <c r="L753" s="37">
        <f t="shared" ref="L753" si="12580">K753+((K758-L758)+(K759-L759))*(K753/SUM(K753:K757))</f>
        <v>0.25</v>
      </c>
      <c r="M753" s="37">
        <f t="shared" ref="M753" si="12581">L753+((L758-M758)+(L759-M759))*(L753/SUM(L753:L757))</f>
        <v>0.25</v>
      </c>
      <c r="N753" s="37">
        <f t="shared" ref="N753" si="12582">M753+((M758-N758)+(M759-N759))*(M753/SUM(M753:M757))</f>
        <v>0.25</v>
      </c>
      <c r="O753" s="37">
        <f t="shared" ref="O753" si="12583">N753+((N758-O758)+(N759-O759))*(N753/SUM(N753:N757))</f>
        <v>0.25</v>
      </c>
      <c r="P753" s="37">
        <f t="shared" ref="P753" si="12584">O753+((O758-P758)+(O759-P759))*(O753/SUM(O753:O757))</f>
        <v>0.25</v>
      </c>
      <c r="Q753" s="37">
        <f t="shared" ref="Q753" si="12585">P753+((P758-Q758)+(P759-Q759))*(P753/SUM(P753:P757))</f>
        <v>0.25</v>
      </c>
      <c r="R753" s="37">
        <f t="shared" ref="R753" si="12586">Q753+((Q758-R758)+(Q759-R759))*(Q753/SUM(Q753:Q757))</f>
        <v>0.25</v>
      </c>
      <c r="S753" s="37">
        <f t="shared" ref="S753" si="12587">R753+((R758-S758)+(R759-S759))*(R753/SUM(R753:R757))</f>
        <v>0.25</v>
      </c>
      <c r="T753" s="37">
        <f t="shared" ref="T753" si="12588">S753+((S758-T758)+(S759-T759))*(S753/SUM(S753:S757))</f>
        <v>0.25</v>
      </c>
      <c r="U753" s="37">
        <f t="shared" ref="U753" si="12589">T753+((T758-U758)+(T759-U759))*(T753/SUM(T753:T757))</f>
        <v>0.25</v>
      </c>
      <c r="V753" s="37">
        <f t="shared" ref="V753" si="12590">U753+((U758-V758)+(U759-V759))*(U753/SUM(U753:U757))</f>
        <v>0.25</v>
      </c>
      <c r="W753" s="37">
        <f t="shared" ref="W753" si="12591">V753+((V758-W758)+(V759-W759))*(V753/SUM(V753:V757))</f>
        <v>0.25</v>
      </c>
      <c r="X753" s="37">
        <f t="shared" ref="X753" si="12592">W753+((W758-X758)+(W759-X759))*(W753/SUM(W753:W757))</f>
        <v>0.25</v>
      </c>
      <c r="Y753" s="37">
        <f t="shared" ref="Y753" si="12593">X753+((X758-Y758)+(X759-Y759))*(X753/SUM(X753:X757))</f>
        <v>0.25</v>
      </c>
      <c r="Z753" s="37">
        <f t="shared" ref="Z753" si="12594">Y753+((Y758-Z758)+(Y759-Z759))*(Y753/SUM(Y753:Y757))</f>
        <v>0.25</v>
      </c>
      <c r="AA753" s="37">
        <f t="shared" ref="AA753" si="12595">Z753+((Z758-AA758)+(Z759-AA759))*(Z753/SUM(Z753:Z757))</f>
        <v>0.25</v>
      </c>
      <c r="AB753" s="37">
        <f t="shared" ref="AB753" si="12596">AA753+((AA758-AB758)+(AA759-AB759))*(AA753/SUM(AA753:AA757))</f>
        <v>0.25</v>
      </c>
      <c r="AC753" s="37">
        <f t="shared" ref="AC753" si="12597">AB753+((AB758-AC758)+(AB759-AC759))*(AB753/SUM(AB753:AB757))</f>
        <v>0.25</v>
      </c>
      <c r="AD753" s="37">
        <f t="shared" ref="AD753" si="12598">AC753+((AC758-AD758)+(AC759-AD759))*(AC753/SUM(AC753:AC757))</f>
        <v>0.25</v>
      </c>
      <c r="AE753" s="37">
        <f t="shared" ref="AE753" si="12599">AD753+((AD758-AE758)+(AD759-AE759))*(AD753/SUM(AD753:AD757))</f>
        <v>0.25</v>
      </c>
      <c r="AF753" s="37">
        <f t="shared" ref="AF753" si="12600">AE753+((AE758-AF758)+(AE759-AF759))*(AE753/SUM(AE753:AE757))</f>
        <v>0.25</v>
      </c>
      <c r="AG753" s="37">
        <f t="shared" ref="AG753" si="12601">AF753+((AF758-AG758)+(AF759-AG759))*(AF753/SUM(AF753:AF757))</f>
        <v>0.25</v>
      </c>
      <c r="AH753" s="37">
        <f t="shared" ref="AH753" si="12602">AG753+((AG758-AH758)+(AG759-AH759))*(AG753/SUM(AG753:AG757))</f>
        <v>0.25</v>
      </c>
      <c r="AI753" s="37">
        <f t="shared" ref="AI753" si="12603">AH753+((AH758-AI758)+(AH759-AI759))*(AH753/SUM(AH753:AH757))</f>
        <v>0.25</v>
      </c>
      <c r="AJ753" s="37">
        <f t="shared" ref="AJ753" si="12604">AI753+((AI758-AJ758)+(AI759-AJ759))*(AI753/SUM(AI753:AI757))</f>
        <v>0.25</v>
      </c>
      <c r="AK753" s="37">
        <f t="shared" ref="AK753" si="12605">AJ753+((AJ758-AK758)+(AJ759-AK759))*(AJ753/SUM(AJ753:AJ757))</f>
        <v>0.25</v>
      </c>
      <c r="AL753" s="37">
        <f t="shared" ref="AL753" si="12606">AK753+((AK758-AL758)+(AK759-AL759))*(AK753/SUM(AK753:AK757))</f>
        <v>0.25</v>
      </c>
      <c r="AM753" s="37">
        <f t="shared" ref="AM753" si="12607">AL753+((AL758-AM758)+(AL759-AM759))*(AL753/SUM(AL753:AL757))</f>
        <v>0.25</v>
      </c>
      <c r="AN753" s="37">
        <f t="shared" ref="AN753" si="12608">AM753+((AM758-AN758)+(AM759-AN759))*(AM753/SUM(AM753:AM757))</f>
        <v>0.25</v>
      </c>
      <c r="AO753" s="37">
        <f t="shared" ref="AO753" si="12609">AN753+((AN758-AO758)+(AN759-AO759))*(AN753/SUM(AN753:AN757))</f>
        <v>0.25</v>
      </c>
      <c r="AP753" s="37">
        <f t="shared" ref="AP753" si="12610">AO753+((AO758-AP758)+(AO759-AP759))*(AO753/SUM(AO753:AO757))</f>
        <v>0.25</v>
      </c>
      <c r="AQ753" s="37">
        <f t="shared" ref="AQ753" si="12611">AP753+((AP758-AQ758)+(AP759-AQ759))*(AP753/SUM(AP753:AP757))</f>
        <v>0.25</v>
      </c>
      <c r="AR753" s="37">
        <f t="shared" ref="AR753" si="12612">AQ753+((AQ758-AR758)+(AQ759-AR759))*(AQ753/SUM(AQ753:AQ757))</f>
        <v>0.25</v>
      </c>
      <c r="AS753" s="38">
        <f t="shared" ref="AS753" si="12613">AR753+((AR758-AS758)+(AR759-AS759))*(AR753/SUM(AR753:AR757))</f>
        <v>0.25</v>
      </c>
      <c r="AU753" s="7" cm="1">
        <f t="array" ref="AU753">IF($D753="","",INDEX('Data - CO2'!$B$5:$AP$53,MATCH(Kulturmodeller!$D753,'Data - CO2'!$A$5:$A$53,0),AU$20)*E753)</f>
        <v>0</v>
      </c>
      <c r="AV753" s="8" cm="1">
        <f t="array" ref="AV753">IF($D753="","",INDEX('Data - CO2'!$B$5:$AP$53,MATCH(Kulturmodeller!$D753,'Data - CO2'!$A$5:$A$53,0),AV$20)*F753)</f>
        <v>6.5772629659438434E-2</v>
      </c>
      <c r="AW753" s="8" cm="1">
        <f t="array" ref="AW753">IF($D753="","",INDEX('Data - CO2'!$B$5:$AP$53,MATCH(Kulturmodeller!$D753,'Data - CO2'!$A$5:$A$53,0),AW$20)*G753)</f>
        <v>0.43848419772958963</v>
      </c>
      <c r="AX753" s="8" cm="1">
        <f t="array" ref="AX753">IF($D753="","",INDEX('Data - CO2'!$B$5:$AP$53,MATCH(Kulturmodeller!$D753,'Data - CO2'!$A$5:$A$53,0),AX$20)*H753)</f>
        <v>1.0962104943239739</v>
      </c>
      <c r="AY753" s="8" cm="1">
        <f t="array" ref="AY753">IF($D753="","",INDEX('Data - CO2'!$B$5:$AP$53,MATCH(Kulturmodeller!$D753,'Data - CO2'!$A$5:$A$53,0),AY$20)*I753)</f>
        <v>2.1924209886479478</v>
      </c>
      <c r="AZ753" s="8" cm="1">
        <f t="array" ref="AZ753">IF($D753="","",INDEX('Data - CO2'!$B$5:$AP$53,MATCH(Kulturmodeller!$D753,'Data - CO2'!$A$5:$A$53,0),AZ$20)*J753*$B752)</f>
        <v>5.3349826215232206</v>
      </c>
      <c r="BA753" s="8" cm="1">
        <f t="array" ref="BA753">IF($D753="","",INDEX('Data - CO2'!$B$5:$AP$53,MATCH(Kulturmodeller!$D753,'Data - CO2'!$A$5:$A$53,0),BA$20)*K753*$B752)</f>
        <v>11.597059566924742</v>
      </c>
      <c r="BB753" s="8" cm="1">
        <f t="array" ref="BB753">IF($D753="","",INDEX('Data - CO2'!$B$5:$AP$53,MATCH(Kulturmodeller!$D753,'Data - CO2'!$A$5:$A$53,0),BB$20)*L753*$B752)</f>
        <v>19.768192250440276</v>
      </c>
      <c r="BC753" s="8" cm="1">
        <f t="array" ref="BC753">IF($D753="","",INDEX('Data - CO2'!$B$5:$AP$53,MATCH(Kulturmodeller!$D753,'Data - CO2'!$A$5:$A$53,0),BC$20)*M753*$B752)</f>
        <v>25.495181026884815</v>
      </c>
      <c r="BD753" s="8" cm="1">
        <f t="array" ref="BD753">IF($D753="","",INDEX('Data - CO2'!$B$5:$AP$53,MATCH(Kulturmodeller!$D753,'Data - CO2'!$A$5:$A$53,0),BD$20)*N753*$B752)</f>
        <v>27.572217196759379</v>
      </c>
      <c r="BE753" s="8" cm="1">
        <f t="array" ref="BE753">IF($D753="","",INDEX('Data - CO2'!$B$5:$AP$53,MATCH(Kulturmodeller!$D753,'Data - CO2'!$A$5:$A$53,0),BE$20)*O753*$B752)</f>
        <v>30.129295830908145</v>
      </c>
      <c r="BF753" s="8" cm="1">
        <f t="array" ref="BF753">IF($D753="","",INDEX('Data - CO2'!$B$5:$AP$53,MATCH(Kulturmodeller!$D753,'Data - CO2'!$A$5:$A$53,0),BF$20)*P753*$B752)</f>
        <v>31.931438217637655</v>
      </c>
      <c r="BG753" s="8" cm="1">
        <f t="array" ref="BG753">IF($D753="","",INDEX('Data - CO2'!$B$5:$AP$53,MATCH(Kulturmodeller!$D753,'Data - CO2'!$A$5:$A$53,0),BG$20)*Q753*$B752)</f>
        <v>35.581059433348578</v>
      </c>
      <c r="BH753" s="8" cm="1">
        <f t="array" ref="BH753">IF($D753="","",INDEX('Data - CO2'!$B$5:$AP$53,MATCH(Kulturmodeller!$D753,'Data - CO2'!$A$5:$A$53,0),BH$20)*R753*$B752)</f>
        <v>38.483168889902508</v>
      </c>
      <c r="BI753" s="8" cm="1">
        <f t="array" ref="BI753">IF($D753="","",INDEX('Data - CO2'!$B$5:$AP$53,MATCH(Kulturmodeller!$D753,'Data - CO2'!$A$5:$A$53,0),BI$20)*S753*$B752)</f>
        <v>41.666888644496623</v>
      </c>
      <c r="BJ753" s="8" cm="1">
        <f t="array" ref="BJ753">IF($D753="","",INDEX('Data - CO2'!$B$5:$AP$53,MATCH(Kulturmodeller!$D753,'Data - CO2'!$A$5:$A$53,0),BJ$20)*T753*$B752)</f>
        <v>44.958185683648502</v>
      </c>
      <c r="BK753" s="8" cm="1">
        <f t="array" ref="BK753">IF($D753="","",INDEX('Data - CO2'!$B$5:$AP$53,MATCH(Kulturmodeller!$D753,'Data - CO2'!$A$5:$A$53,0),BK$20)*U753*$B752)</f>
        <v>48.066017945555181</v>
      </c>
      <c r="BL753" s="8" cm="1">
        <f t="array" ref="BL753">IF($D753="","",INDEX('Data - CO2'!$B$5:$AP$53,MATCH(Kulturmodeller!$D753,'Data - CO2'!$A$5:$A$53,0),BL$20)*V753*$B752)</f>
        <v>51.597311970869988</v>
      </c>
      <c r="BM753" s="8" cm="1">
        <f t="array" ref="BM753">IF($D753="","",INDEX('Data - CO2'!$B$5:$AP$53,MATCH(Kulturmodeller!$D753,'Data - CO2'!$A$5:$A$53,0),BM$20)*W753*$B752)</f>
        <v>54.606994341601094</v>
      </c>
      <c r="BN753" s="8" cm="1">
        <f t="array" ref="BN753">IF($D753="","",INDEX('Data - CO2'!$B$5:$AP$53,MATCH(Kulturmodeller!$D753,'Data - CO2'!$A$5:$A$53,0),BN$20)*X753*$B752)</f>
        <v>57.940522262704263</v>
      </c>
      <c r="BO753" s="8" cm="1">
        <f t="array" ref="BO753">IF($D753="","",INDEX('Data - CO2'!$B$5:$AP$53,MATCH(Kulturmodeller!$D753,'Data - CO2'!$A$5:$A$53,0),BO$20)*Y753*$B752)</f>
        <v>61.036240464178995</v>
      </c>
      <c r="BP753" s="8" cm="1">
        <f t="array" ref="BP753">IF($D753="","",INDEX('Data - CO2'!$B$5:$AP$53,MATCH(Kulturmodeller!$D753,'Data - CO2'!$A$5:$A$53,0),BP$20)*Z753*$B752)</f>
        <v>63.421421520906542</v>
      </c>
      <c r="BQ753" s="8" cm="1">
        <f t="array" ref="BQ753">IF($D753="","",INDEX('Data - CO2'!$B$5:$AP$53,MATCH(Kulturmodeller!$D753,'Data - CO2'!$A$5:$A$53,0),BQ$20)*AA753*$B752)</f>
        <v>64.613220958480724</v>
      </c>
      <c r="BR753" s="8" cm="1">
        <f t="array" ref="BR753">IF($D753="","",INDEX('Data - CO2'!$B$5:$AP$53,MATCH(Kulturmodeller!$D753,'Data - CO2'!$A$5:$A$53,0),BR$20)*AB753*$B752)</f>
        <v>65.537692910199098</v>
      </c>
      <c r="BS753" s="8" cm="1">
        <f t="array" ref="BS753">IF($D753="","",INDEX('Data - CO2'!$B$5:$AP$53,MATCH(Kulturmodeller!$D753,'Data - CO2'!$A$5:$A$53,0),BS$20)*AC753*$B752)</f>
        <v>67.124372368979408</v>
      </c>
      <c r="BT753" s="8" cm="1">
        <f t="array" ref="BT753">IF($D753="","",INDEX('Data - CO2'!$B$5:$AP$53,MATCH(Kulturmodeller!$D753,'Data - CO2'!$A$5:$A$53,0),BT$20)*AD753*$B752)</f>
        <v>68.037980182175659</v>
      </c>
      <c r="BU753" s="8" cm="1">
        <f t="array" ref="BU753">IF($D753="","",INDEX('Data - CO2'!$B$5:$AP$53,MATCH(Kulturmodeller!$D753,'Data - CO2'!$A$5:$A$53,0),BU$20)*AE753*$B752)</f>
        <v>68.851131550631436</v>
      </c>
      <c r="BV753" s="8" cm="1">
        <f t="array" ref="BV753">IF($D753="","",INDEX('Data - CO2'!$B$5:$AP$53,MATCH(Kulturmodeller!$D753,'Data - CO2'!$A$5:$A$53,0),BV$20)*AF753*$B752)</f>
        <v>69.849472721636502</v>
      </c>
      <c r="BW753" s="8" cm="1">
        <f t="array" ref="BW753">IF($D753="","",INDEX('Data - CO2'!$B$5:$AP$53,MATCH(Kulturmodeller!$D753,'Data - CO2'!$A$5:$A$53,0),BW$20)*AG753*$B752)</f>
        <v>71.15466797781356</v>
      </c>
      <c r="BX753" s="8" cm="1">
        <f t="array" ref="BX753">IF($D753="","",INDEX('Data - CO2'!$B$5:$AP$53,MATCH(Kulturmodeller!$D753,'Data - CO2'!$A$5:$A$53,0),BX$20)*AH753*$B752)</f>
        <v>71.779895003708234</v>
      </c>
      <c r="BY753" s="8" cm="1">
        <f t="array" ref="BY753">IF($D753="","",INDEX('Data - CO2'!$B$5:$AP$53,MATCH(Kulturmodeller!$D753,'Data - CO2'!$A$5:$A$53,0),BY$20)*AI753*$B752)</f>
        <v>72.808878700225961</v>
      </c>
      <c r="BZ753" s="8" cm="1">
        <f t="array" ref="BZ753">IF($D753="","",INDEX('Data - CO2'!$B$5:$AP$53,MATCH(Kulturmodeller!$D753,'Data - CO2'!$A$5:$A$53,0),BZ$20)*AJ753*$B752)</f>
        <v>73.64181241865785</v>
      </c>
      <c r="CA753" s="8" cm="1">
        <f t="array" ref="CA753">IF($D753="","",INDEX('Data - CO2'!$B$5:$AP$53,MATCH(Kulturmodeller!$D753,'Data - CO2'!$A$5:$A$53,0),CA$20)*AK753*$B752)</f>
        <v>74.537723155484912</v>
      </c>
      <c r="CB753" s="8" cm="1">
        <f t="array" ref="CB753">IF($D753="","",INDEX('Data - CO2'!$B$5:$AP$53,MATCH(Kulturmodeller!$D753,'Data - CO2'!$A$5:$A$53,0),CB$20)*AL753*$B752)</f>
        <v>6.5772629659438434E-2</v>
      </c>
      <c r="CC753" s="8" cm="1">
        <f t="array" ref="CC753">IF($D753="","",INDEX('Data - CO2'!$B$5:$AP$53,MATCH(Kulturmodeller!$D753,'Data - CO2'!$A$5:$A$53,0),CC$20)*AM753*$B752)</f>
        <v>0.43848419772958963</v>
      </c>
      <c r="CD753" s="8" cm="1">
        <f t="array" ref="CD753">IF($D753="","",INDEX('Data - CO2'!$B$5:$AP$53,MATCH(Kulturmodeller!$D753,'Data - CO2'!$A$5:$A$53,0),CD$20)*AN753*$B752)</f>
        <v>1.0962104943239739</v>
      </c>
      <c r="CE753" s="8" cm="1">
        <f t="array" ref="CE753">IF($D753="","",INDEX('Data - CO2'!$B$5:$AP$53,MATCH(Kulturmodeller!$D753,'Data - CO2'!$A$5:$A$53,0),CE$20)*AO753*$B752)</f>
        <v>2.1924209886479478</v>
      </c>
      <c r="CF753" s="8" cm="1">
        <f t="array" ref="CF753">IF($D753="","",INDEX('Data - CO2'!$B$5:$AP$53,MATCH(Kulturmodeller!$D753,'Data - CO2'!$A$5:$A$53,0),CF$20)*AP753*$B752)</f>
        <v>5.3349826215232206</v>
      </c>
      <c r="CG753" s="8" cm="1">
        <f t="array" ref="CG753">IF($D753="","",INDEX('Data - CO2'!$B$5:$AP$53,MATCH(Kulturmodeller!$D753,'Data - CO2'!$A$5:$A$53,0),CG$20)*AQ753*$B752)</f>
        <v>11.597059566924742</v>
      </c>
      <c r="CH753" s="8" cm="1">
        <f t="array" ref="CH753">IF($D753="","",INDEX('Data - CO2'!$B$5:$AP$53,MATCH(Kulturmodeller!$D753,'Data - CO2'!$A$5:$A$53,0),CH$20)*AR753*$B752)</f>
        <v>19.768192250440276</v>
      </c>
      <c r="CI753" s="9" cm="1">
        <f t="array" ref="CI753">IF($D753="","",INDEX('Data - CO2'!$B$5:$AP$53,MATCH(Kulturmodeller!$D753,'Data - CO2'!$A$5:$A$53,0),CI$20)*AS753*$B752)</f>
        <v>25.495181026884815</v>
      </c>
    </row>
    <row r="754" spans="1:87" x14ac:dyDescent="0.3">
      <c r="A754" s="33" t="s">
        <v>82</v>
      </c>
      <c r="B754" s="33"/>
      <c r="C754" s="124">
        <f>'Katalog over Kulturmodeller '!F246</f>
        <v>0</v>
      </c>
      <c r="D754" s="125"/>
      <c r="E754" s="151">
        <f>'Katalog over Kulturmodeller '!W246</f>
        <v>0</v>
      </c>
      <c r="F754" s="40">
        <f>E754+((E758-F758)+(E759-F759))*(E754/SUM(E753:E757))</f>
        <v>0</v>
      </c>
      <c r="G754" s="40">
        <f t="shared" ref="G754" si="12614">F754+((F758-G758)+(F759-G759))*(F754/SUM(F753:F757))</f>
        <v>0</v>
      </c>
      <c r="H754" s="40">
        <f t="shared" ref="H754" si="12615">G754+((G758-H758)+(G759-H759))*(G754/SUM(G753:G757))</f>
        <v>0</v>
      </c>
      <c r="I754" s="40">
        <f t="shared" ref="I754" si="12616">H754+((H758-I758)+(H759-I759))*(H754/SUM(H753:H757))</f>
        <v>0</v>
      </c>
      <c r="J754" s="40">
        <f t="shared" ref="J754" si="12617">I754+((I758-J758)+(I759-J759))*(I754/SUM(I753:I757))</f>
        <v>0</v>
      </c>
      <c r="K754" s="40">
        <f t="shared" ref="K754" si="12618">J754+((J758-K758)+(J759-K759))*(J754/SUM(J753:J757))</f>
        <v>0</v>
      </c>
      <c r="L754" s="40">
        <f t="shared" ref="L754" si="12619">K754+((K758-L758)+(K759-L759))*(K754/SUM(K753:K757))</f>
        <v>0</v>
      </c>
      <c r="M754" s="40">
        <f t="shared" ref="M754" si="12620">L754+((L758-M758)+(L759-M759))*(L754/SUM(L753:L757))</f>
        <v>0</v>
      </c>
      <c r="N754" s="40">
        <f t="shared" ref="N754" si="12621">M754+((M758-N758)+(M759-N759))*(M754/SUM(M753:M757))</f>
        <v>0</v>
      </c>
      <c r="O754" s="40">
        <f t="shared" ref="O754" si="12622">N754+((N758-O758)+(N759-O759))*(N754/SUM(N753:N757))</f>
        <v>0</v>
      </c>
      <c r="P754" s="40">
        <f t="shared" ref="P754" si="12623">O754+((O758-P758)+(O759-P759))*(O754/SUM(O753:O757))</f>
        <v>0</v>
      </c>
      <c r="Q754" s="40">
        <f t="shared" ref="Q754" si="12624">P754+((P758-Q758)+(P759-Q759))*(P754/SUM(P753:P757))</f>
        <v>0</v>
      </c>
      <c r="R754" s="40">
        <f t="shared" ref="R754" si="12625">Q754+((Q758-R758)+(Q759-R759))*(Q754/SUM(Q753:Q757))</f>
        <v>0</v>
      </c>
      <c r="S754" s="40">
        <f t="shared" ref="S754" si="12626">R754+((R758-S758)+(R759-S759))*(R754/SUM(R753:R757))</f>
        <v>0</v>
      </c>
      <c r="T754" s="40">
        <f t="shared" ref="T754" si="12627">S754+((S758-T758)+(S759-T759))*(S754/SUM(S753:S757))</f>
        <v>0</v>
      </c>
      <c r="U754" s="40">
        <f t="shared" ref="U754" si="12628">T754+((T758-U758)+(T759-U759))*(T754/SUM(T753:T757))</f>
        <v>0</v>
      </c>
      <c r="V754" s="40">
        <f t="shared" ref="V754" si="12629">U754+((U758-V758)+(U759-V759))*(U754/SUM(U753:U757))</f>
        <v>0</v>
      </c>
      <c r="W754" s="40">
        <f t="shared" ref="W754" si="12630">V754+((V758-W758)+(V759-W759))*(V754/SUM(V753:V757))</f>
        <v>0</v>
      </c>
      <c r="X754" s="40">
        <f t="shared" ref="X754" si="12631">W754+((W758-X758)+(W759-X759))*(W754/SUM(W753:W757))</f>
        <v>0</v>
      </c>
      <c r="Y754" s="40">
        <f t="shared" ref="Y754" si="12632">X754+((X758-Y758)+(X759-Y759))*(X754/SUM(X753:X757))</f>
        <v>0</v>
      </c>
      <c r="Z754" s="40">
        <f t="shared" ref="Z754" si="12633">Y754+((Y758-Z758)+(Y759-Z759))*(Y754/SUM(Y753:Y757))</f>
        <v>0</v>
      </c>
      <c r="AA754" s="40">
        <f t="shared" ref="AA754" si="12634">Z754+((Z758-AA758)+(Z759-AA759))*(Z754/SUM(Z753:Z757))</f>
        <v>0</v>
      </c>
      <c r="AB754" s="40">
        <f t="shared" ref="AB754" si="12635">AA754+((AA758-AB758)+(AA759-AB759))*(AA754/SUM(AA753:AA757))</f>
        <v>0</v>
      </c>
      <c r="AC754" s="40">
        <f t="shared" ref="AC754" si="12636">AB754+((AB758-AC758)+(AB759-AC759))*(AB754/SUM(AB753:AB757))</f>
        <v>0</v>
      </c>
      <c r="AD754" s="40">
        <f t="shared" ref="AD754" si="12637">AC754+((AC758-AD758)+(AC759-AD759))*(AC754/SUM(AC753:AC757))</f>
        <v>0</v>
      </c>
      <c r="AE754" s="40">
        <f t="shared" ref="AE754" si="12638">AD754+((AD758-AE758)+(AD759-AE759))*(AD754/SUM(AD753:AD757))</f>
        <v>0</v>
      </c>
      <c r="AF754" s="40">
        <f t="shared" ref="AF754" si="12639">AE754+((AE758-AF758)+(AE759-AF759))*(AE754/SUM(AE753:AE757))</f>
        <v>0</v>
      </c>
      <c r="AG754" s="40">
        <f t="shared" ref="AG754" si="12640">AF754+((AF758-AG758)+(AF759-AG759))*(AF754/SUM(AF753:AF757))</f>
        <v>0</v>
      </c>
      <c r="AH754" s="40">
        <f t="shared" ref="AH754" si="12641">AG754+((AG758-AH758)+(AG759-AH759))*(AG754/SUM(AG753:AG757))</f>
        <v>0</v>
      </c>
      <c r="AI754" s="40">
        <f t="shared" ref="AI754" si="12642">AH754+((AH758-AI758)+(AH759-AI759))*(AH754/SUM(AH753:AH757))</f>
        <v>0</v>
      </c>
      <c r="AJ754" s="40">
        <f t="shared" ref="AJ754" si="12643">AI754+((AI758-AJ758)+(AI759-AJ759))*(AI754/SUM(AI753:AI757))</f>
        <v>0</v>
      </c>
      <c r="AK754" s="40">
        <f t="shared" ref="AK754" si="12644">AJ754+((AJ758-AK758)+(AJ759-AK759))*(AJ754/SUM(AJ753:AJ757))</f>
        <v>0</v>
      </c>
      <c r="AL754" s="40">
        <f t="shared" ref="AL754" si="12645">AK754+((AK758-AL758)+(AK759-AL759))*(AK754/SUM(AK753:AK757))</f>
        <v>0</v>
      </c>
      <c r="AM754" s="40">
        <f t="shared" ref="AM754" si="12646">AL754+((AL758-AM758)+(AL759-AM759))*(AL754/SUM(AL753:AL757))</f>
        <v>0</v>
      </c>
      <c r="AN754" s="40">
        <f t="shared" ref="AN754" si="12647">AM754+((AM758-AN758)+(AM759-AN759))*(AM754/SUM(AM753:AM757))</f>
        <v>0</v>
      </c>
      <c r="AO754" s="40">
        <f t="shared" ref="AO754" si="12648">AN754+((AN758-AO758)+(AN759-AO759))*(AN754/SUM(AN753:AN757))</f>
        <v>0</v>
      </c>
      <c r="AP754" s="40">
        <f t="shared" ref="AP754" si="12649">AO754+((AO758-AP758)+(AO759-AP759))*(AO754/SUM(AO753:AO757))</f>
        <v>0</v>
      </c>
      <c r="AQ754" s="40">
        <f t="shared" ref="AQ754" si="12650">AP754+((AP758-AQ758)+(AP759-AQ759))*(AP754/SUM(AP753:AP757))</f>
        <v>0</v>
      </c>
      <c r="AR754" s="40">
        <f t="shared" ref="AR754" si="12651">AQ754+((AQ758-AR758)+(AQ759-AR759))*(AQ754/SUM(AQ753:AQ757))</f>
        <v>0</v>
      </c>
      <c r="AS754" s="41">
        <f t="shared" ref="AS754" si="12652">AR754+((AR758-AS758)+(AR759-AS759))*(AR754/SUM(AR753:AR757))</f>
        <v>0</v>
      </c>
      <c r="AU754" s="10" t="str" cm="1">
        <f t="array" ref="AU754">IF($D754="","",INDEX('Data - CO2'!$B$5:$AP$53,MATCH(Kulturmodeller!$D754,'Data - CO2'!$A$5:$A$53,0),AU$20)*E754)</f>
        <v/>
      </c>
      <c r="AV754" t="str" cm="1">
        <f t="array" ref="AV754">IF($D754="","",INDEX('Data - CO2'!$B$5:$AP$53,MATCH(Kulturmodeller!$D754,'Data - CO2'!$A$5:$A$53,0),AV$20)*F754)</f>
        <v/>
      </c>
      <c r="AW754" t="str" cm="1">
        <f t="array" ref="AW754">IF($D754="","",INDEX('Data - CO2'!$B$5:$AP$53,MATCH(Kulturmodeller!$D754,'Data - CO2'!$A$5:$A$53,0),AW$20)*G754)</f>
        <v/>
      </c>
      <c r="AX754" t="str" cm="1">
        <f t="array" ref="AX754">IF($D754="","",INDEX('Data - CO2'!$B$5:$AP$53,MATCH(Kulturmodeller!$D754,'Data - CO2'!$A$5:$A$53,0),AX$20)*H754)</f>
        <v/>
      </c>
      <c r="AY754" t="str" cm="1">
        <f t="array" ref="AY754">IF($D754="","",INDEX('Data - CO2'!$B$5:$AP$53,MATCH(Kulturmodeller!$D754,'Data - CO2'!$A$5:$A$53,0),AY$20)*I754)</f>
        <v/>
      </c>
      <c r="AZ754" t="str" cm="1">
        <f t="array" ref="AZ754">IF($D754="","",INDEX('Data - CO2'!$B$5:$AP$53,MATCH(Kulturmodeller!$D754,'Data - CO2'!$A$5:$A$53,0),AZ$20)*J754*$B752)</f>
        <v/>
      </c>
      <c r="BA754" t="str" cm="1">
        <f t="array" ref="BA754">IF($D754="","",INDEX('Data - CO2'!$B$5:$AP$53,MATCH(Kulturmodeller!$D754,'Data - CO2'!$A$5:$A$53,0),BA$20)*K754*$B752)</f>
        <v/>
      </c>
      <c r="BB754" t="str" cm="1">
        <f t="array" ref="BB754">IF($D754="","",INDEX('Data - CO2'!$B$5:$AP$53,MATCH(Kulturmodeller!$D754,'Data - CO2'!$A$5:$A$53,0),BB$20)*L754*$B752)</f>
        <v/>
      </c>
      <c r="BC754" t="str" cm="1">
        <f t="array" ref="BC754">IF($D754="","",INDEX('Data - CO2'!$B$5:$AP$53,MATCH(Kulturmodeller!$D754,'Data - CO2'!$A$5:$A$53,0),BC$20)*M754*$B752)</f>
        <v/>
      </c>
      <c r="BD754" t="str" cm="1">
        <f t="array" ref="BD754">IF($D754="","",INDEX('Data - CO2'!$B$5:$AP$53,MATCH(Kulturmodeller!$D754,'Data - CO2'!$A$5:$A$53,0),BD$20)*N754*$B752)</f>
        <v/>
      </c>
      <c r="BE754" t="str" cm="1">
        <f t="array" ref="BE754">IF($D754="","",INDEX('Data - CO2'!$B$5:$AP$53,MATCH(Kulturmodeller!$D754,'Data - CO2'!$A$5:$A$53,0),BE$20)*O754*$B752)</f>
        <v/>
      </c>
      <c r="BF754" t="str" cm="1">
        <f t="array" ref="BF754">IF($D754="","",INDEX('Data - CO2'!$B$5:$AP$53,MATCH(Kulturmodeller!$D754,'Data - CO2'!$A$5:$A$53,0),BF$20)*P754*$B752)</f>
        <v/>
      </c>
      <c r="BG754" t="str" cm="1">
        <f t="array" ref="BG754">IF($D754="","",INDEX('Data - CO2'!$B$5:$AP$53,MATCH(Kulturmodeller!$D754,'Data - CO2'!$A$5:$A$53,0),BG$20)*Q754*$B752)</f>
        <v/>
      </c>
      <c r="BH754" t="str" cm="1">
        <f t="array" ref="BH754">IF($D754="","",INDEX('Data - CO2'!$B$5:$AP$53,MATCH(Kulturmodeller!$D754,'Data - CO2'!$A$5:$A$53,0),BH$20)*R754*$B752)</f>
        <v/>
      </c>
      <c r="BI754" t="str" cm="1">
        <f t="array" ref="BI754">IF($D754="","",INDEX('Data - CO2'!$B$5:$AP$53,MATCH(Kulturmodeller!$D754,'Data - CO2'!$A$5:$A$53,0),BI$20)*S754*$B752)</f>
        <v/>
      </c>
      <c r="BJ754" t="str" cm="1">
        <f t="array" ref="BJ754">IF($D754="","",INDEX('Data - CO2'!$B$5:$AP$53,MATCH(Kulturmodeller!$D754,'Data - CO2'!$A$5:$A$53,0),BJ$20)*T754*$B752)</f>
        <v/>
      </c>
      <c r="BK754" t="str" cm="1">
        <f t="array" ref="BK754">IF($D754="","",INDEX('Data - CO2'!$B$5:$AP$53,MATCH(Kulturmodeller!$D754,'Data - CO2'!$A$5:$A$53,0),BK$20)*U754*$B752)</f>
        <v/>
      </c>
      <c r="BL754" t="str" cm="1">
        <f t="array" ref="BL754">IF($D754="","",INDEX('Data - CO2'!$B$5:$AP$53,MATCH(Kulturmodeller!$D754,'Data - CO2'!$A$5:$A$53,0),BL$20)*V754*$B752)</f>
        <v/>
      </c>
      <c r="BM754" t="str" cm="1">
        <f t="array" ref="BM754">IF($D754="","",INDEX('Data - CO2'!$B$5:$AP$53,MATCH(Kulturmodeller!$D754,'Data - CO2'!$A$5:$A$53,0),BM$20)*W754*$B752)</f>
        <v/>
      </c>
      <c r="BN754" t="str" cm="1">
        <f t="array" ref="BN754">IF($D754="","",INDEX('Data - CO2'!$B$5:$AP$53,MATCH(Kulturmodeller!$D754,'Data - CO2'!$A$5:$A$53,0),BN$20)*X754*$B752)</f>
        <v/>
      </c>
      <c r="BO754" t="str" cm="1">
        <f t="array" ref="BO754">IF($D754="","",INDEX('Data - CO2'!$B$5:$AP$53,MATCH(Kulturmodeller!$D754,'Data - CO2'!$A$5:$A$53,0),BO$20)*Y754*$B752)</f>
        <v/>
      </c>
      <c r="BP754" t="str" cm="1">
        <f t="array" ref="BP754">IF($D754="","",INDEX('Data - CO2'!$B$5:$AP$53,MATCH(Kulturmodeller!$D754,'Data - CO2'!$A$5:$A$53,0),BP$20)*Z754*$B752)</f>
        <v/>
      </c>
      <c r="BQ754" t="str" cm="1">
        <f t="array" ref="BQ754">IF($D754="","",INDEX('Data - CO2'!$B$5:$AP$53,MATCH(Kulturmodeller!$D754,'Data - CO2'!$A$5:$A$53,0),BQ$20)*AA754*$B752)</f>
        <v/>
      </c>
      <c r="BR754" t="str" cm="1">
        <f t="array" ref="BR754">IF($D754="","",INDEX('Data - CO2'!$B$5:$AP$53,MATCH(Kulturmodeller!$D754,'Data - CO2'!$A$5:$A$53,0),BR$20)*AB754*$B752)</f>
        <v/>
      </c>
      <c r="BS754" t="str" cm="1">
        <f t="array" ref="BS754">IF($D754="","",INDEX('Data - CO2'!$B$5:$AP$53,MATCH(Kulturmodeller!$D754,'Data - CO2'!$A$5:$A$53,0),BS$20)*AC754*$B752)</f>
        <v/>
      </c>
      <c r="BT754" t="str" cm="1">
        <f t="array" ref="BT754">IF($D754="","",INDEX('Data - CO2'!$B$5:$AP$53,MATCH(Kulturmodeller!$D754,'Data - CO2'!$A$5:$A$53,0),BT$20)*AD754*$B752)</f>
        <v/>
      </c>
      <c r="BU754" t="str" cm="1">
        <f t="array" ref="BU754">IF($D754="","",INDEX('Data - CO2'!$B$5:$AP$53,MATCH(Kulturmodeller!$D754,'Data - CO2'!$A$5:$A$53,0),BU$20)*AE754*$B752)</f>
        <v/>
      </c>
      <c r="BV754" t="str" cm="1">
        <f t="array" ref="BV754">IF($D754="","",INDEX('Data - CO2'!$B$5:$AP$53,MATCH(Kulturmodeller!$D754,'Data - CO2'!$A$5:$A$53,0),BV$20)*AF754*$B752)</f>
        <v/>
      </c>
      <c r="BW754" t="str" cm="1">
        <f t="array" ref="BW754">IF($D754="","",INDEX('Data - CO2'!$B$5:$AP$53,MATCH(Kulturmodeller!$D754,'Data - CO2'!$A$5:$A$53,0),BW$20)*AG754*$B752)</f>
        <v/>
      </c>
      <c r="BX754" t="str" cm="1">
        <f t="array" ref="BX754">IF($D754="","",INDEX('Data - CO2'!$B$5:$AP$53,MATCH(Kulturmodeller!$D754,'Data - CO2'!$A$5:$A$53,0),BX$20)*AH754*$B752)</f>
        <v/>
      </c>
      <c r="BY754" t="str" cm="1">
        <f t="array" ref="BY754">IF($D754="","",INDEX('Data - CO2'!$B$5:$AP$53,MATCH(Kulturmodeller!$D754,'Data - CO2'!$A$5:$A$53,0),BY$20)*AI754*$B752)</f>
        <v/>
      </c>
      <c r="BZ754" t="str" cm="1">
        <f t="array" ref="BZ754">IF($D754="","",INDEX('Data - CO2'!$B$5:$AP$53,MATCH(Kulturmodeller!$D754,'Data - CO2'!$A$5:$A$53,0),BZ$20)*AJ754*$B752)</f>
        <v/>
      </c>
      <c r="CA754" t="str" cm="1">
        <f t="array" ref="CA754">IF($D754="","",INDEX('Data - CO2'!$B$5:$AP$53,MATCH(Kulturmodeller!$D754,'Data - CO2'!$A$5:$A$53,0),CA$20)*AK754*$B752)</f>
        <v/>
      </c>
      <c r="CB754" t="str" cm="1">
        <f t="array" ref="CB754">IF($D754="","",INDEX('Data - CO2'!$B$5:$AP$53,MATCH(Kulturmodeller!$D754,'Data - CO2'!$A$5:$A$53,0),CB$20)*AL754*$B752)</f>
        <v/>
      </c>
      <c r="CC754" t="str" cm="1">
        <f t="array" ref="CC754">IF($D754="","",INDEX('Data - CO2'!$B$5:$AP$53,MATCH(Kulturmodeller!$D754,'Data - CO2'!$A$5:$A$53,0),CC$20)*AM754*$B752)</f>
        <v/>
      </c>
      <c r="CD754" t="str" cm="1">
        <f t="array" ref="CD754">IF($D754="","",INDEX('Data - CO2'!$B$5:$AP$53,MATCH(Kulturmodeller!$D754,'Data - CO2'!$A$5:$A$53,0),CD$20)*AN754*$B752)</f>
        <v/>
      </c>
      <c r="CE754" t="str" cm="1">
        <f t="array" ref="CE754">IF($D754="","",INDEX('Data - CO2'!$B$5:$AP$53,MATCH(Kulturmodeller!$D754,'Data - CO2'!$A$5:$A$53,0),CE$20)*AO754*$B752)</f>
        <v/>
      </c>
      <c r="CF754" t="str" cm="1">
        <f t="array" ref="CF754">IF($D754="","",INDEX('Data - CO2'!$B$5:$AP$53,MATCH(Kulturmodeller!$D754,'Data - CO2'!$A$5:$A$53,0),CF$20)*AP754*$B752)</f>
        <v/>
      </c>
      <c r="CG754" t="str" cm="1">
        <f t="array" ref="CG754">IF($D754="","",INDEX('Data - CO2'!$B$5:$AP$53,MATCH(Kulturmodeller!$D754,'Data - CO2'!$A$5:$A$53,0),CG$20)*AQ754*$B752)</f>
        <v/>
      </c>
      <c r="CH754" t="str" cm="1">
        <f t="array" ref="CH754">IF($D754="","",INDEX('Data - CO2'!$B$5:$AP$53,MATCH(Kulturmodeller!$D754,'Data - CO2'!$A$5:$A$53,0),CH$20)*AR754*$B752)</f>
        <v/>
      </c>
      <c r="CI754" s="11" t="str" cm="1">
        <f t="array" ref="CI754">IF($D754="","",INDEX('Data - CO2'!$B$5:$AP$53,MATCH(Kulturmodeller!$D754,'Data - CO2'!$A$5:$A$53,0),CI$20)*AS754*$B752)</f>
        <v/>
      </c>
    </row>
    <row r="755" spans="1:87" x14ac:dyDescent="0.3">
      <c r="A755" s="33" t="s">
        <v>83</v>
      </c>
      <c r="B755" s="33"/>
      <c r="C755" s="124">
        <f>'Katalog over Kulturmodeller '!F247</f>
        <v>0</v>
      </c>
      <c r="D755" s="125"/>
      <c r="E755" s="151">
        <f>'Katalog over Kulturmodeller '!W247</f>
        <v>0</v>
      </c>
      <c r="F755" s="40">
        <f>E755+((E758-F758)+(E759-F759))*(E755/SUM(E753:E757))</f>
        <v>0</v>
      </c>
      <c r="G755" s="40">
        <f t="shared" ref="G755" si="12653">F755+((F758-G758)+(F759-G759))*(F755/SUM(F753:F757))</f>
        <v>0</v>
      </c>
      <c r="H755" s="40">
        <f t="shared" ref="H755" si="12654">G755+((G758-H758)+(G759-H759))*(G755/SUM(G753:G757))</f>
        <v>0</v>
      </c>
      <c r="I755" s="40">
        <f t="shared" ref="I755" si="12655">H755+((H758-I758)+(H759-I759))*(H755/SUM(H753:H757))</f>
        <v>0</v>
      </c>
      <c r="J755" s="40">
        <f t="shared" ref="J755" si="12656">I755+((I758-J758)+(I759-J759))*(I755/SUM(I753:I757))</f>
        <v>0</v>
      </c>
      <c r="K755" s="40">
        <f t="shared" ref="K755" si="12657">J755+((J758-K758)+(J759-K759))*(J755/SUM(J753:J757))</f>
        <v>0</v>
      </c>
      <c r="L755" s="40">
        <f t="shared" ref="L755" si="12658">K755+((K758-L758)+(K759-L759))*(K755/SUM(K753:K757))</f>
        <v>0</v>
      </c>
      <c r="M755" s="40">
        <f t="shared" ref="M755" si="12659">L755+((L758-M758)+(L759-M759))*(L755/SUM(L753:L757))</f>
        <v>0</v>
      </c>
      <c r="N755" s="40">
        <f t="shared" ref="N755" si="12660">M755+((M758-N758)+(M759-N759))*(M755/SUM(M753:M757))</f>
        <v>0</v>
      </c>
      <c r="O755" s="40">
        <f t="shared" ref="O755" si="12661">N755+((N758-O758)+(N759-O759))*(N755/SUM(N753:N757))</f>
        <v>0</v>
      </c>
      <c r="P755" s="40">
        <f t="shared" ref="P755" si="12662">O755+((O758-P758)+(O759-P759))*(O755/SUM(O753:O757))</f>
        <v>0</v>
      </c>
      <c r="Q755" s="40">
        <f t="shared" ref="Q755" si="12663">P755+((P758-Q758)+(P759-Q759))*(P755/SUM(P753:P757))</f>
        <v>0</v>
      </c>
      <c r="R755" s="40">
        <f t="shared" ref="R755" si="12664">Q755+((Q758-R758)+(Q759-R759))*(Q755/SUM(Q753:Q757))</f>
        <v>0</v>
      </c>
      <c r="S755" s="40">
        <f t="shared" ref="S755" si="12665">R755+((R758-S758)+(R759-S759))*(R755/SUM(R753:R757))</f>
        <v>0</v>
      </c>
      <c r="T755" s="40">
        <f t="shared" ref="T755" si="12666">S755+((S758-T758)+(S759-T759))*(S755/SUM(S753:S757))</f>
        <v>0</v>
      </c>
      <c r="U755" s="40">
        <f t="shared" ref="U755" si="12667">T755+((T758-U758)+(T759-U759))*(T755/SUM(T753:T757))</f>
        <v>0</v>
      </c>
      <c r="V755" s="40">
        <f t="shared" ref="V755" si="12668">U755+((U758-V758)+(U759-V759))*(U755/SUM(U753:U757))</f>
        <v>0</v>
      </c>
      <c r="W755" s="40">
        <f t="shared" ref="W755" si="12669">V755+((V758-W758)+(V759-W759))*(V755/SUM(V753:V757))</f>
        <v>0</v>
      </c>
      <c r="X755" s="40">
        <f t="shared" ref="X755" si="12670">W755+((W758-X758)+(W759-X759))*(W755/SUM(W753:W757))</f>
        <v>0</v>
      </c>
      <c r="Y755" s="40">
        <f t="shared" ref="Y755" si="12671">X755+((X758-Y758)+(X759-Y759))*(X755/SUM(X753:X757))</f>
        <v>0</v>
      </c>
      <c r="Z755" s="40">
        <f t="shared" ref="Z755" si="12672">Y755+((Y758-Z758)+(Y759-Z759))*(Y755/SUM(Y753:Y757))</f>
        <v>0</v>
      </c>
      <c r="AA755" s="40">
        <f t="shared" ref="AA755" si="12673">Z755+((Z758-AA758)+(Z759-AA759))*(Z755/SUM(Z753:Z757))</f>
        <v>0</v>
      </c>
      <c r="AB755" s="40">
        <f t="shared" ref="AB755" si="12674">AA755+((AA758-AB758)+(AA759-AB759))*(AA755/SUM(AA753:AA757))</f>
        <v>0</v>
      </c>
      <c r="AC755" s="40">
        <f t="shared" ref="AC755" si="12675">AB755+((AB758-AC758)+(AB759-AC759))*(AB755/SUM(AB753:AB757))</f>
        <v>0</v>
      </c>
      <c r="AD755" s="40">
        <f t="shared" ref="AD755" si="12676">AC755+((AC758-AD758)+(AC759-AD759))*(AC755/SUM(AC753:AC757))</f>
        <v>0</v>
      </c>
      <c r="AE755" s="40">
        <f t="shared" ref="AE755" si="12677">AD755+((AD758-AE758)+(AD759-AE759))*(AD755/SUM(AD753:AD757))</f>
        <v>0</v>
      </c>
      <c r="AF755" s="40">
        <f t="shared" ref="AF755" si="12678">AE755+((AE758-AF758)+(AE759-AF759))*(AE755/SUM(AE753:AE757))</f>
        <v>0</v>
      </c>
      <c r="AG755" s="40">
        <f t="shared" ref="AG755" si="12679">AF755+((AF758-AG758)+(AF759-AG759))*(AF755/SUM(AF753:AF757))</f>
        <v>0</v>
      </c>
      <c r="AH755" s="40">
        <f t="shared" ref="AH755" si="12680">AG755+((AG758-AH758)+(AG759-AH759))*(AG755/SUM(AG753:AG757))</f>
        <v>0</v>
      </c>
      <c r="AI755" s="40">
        <f t="shared" ref="AI755" si="12681">AH755+((AH758-AI758)+(AH759-AI759))*(AH755/SUM(AH753:AH757))</f>
        <v>0</v>
      </c>
      <c r="AJ755" s="40">
        <f t="shared" ref="AJ755" si="12682">AI755+((AI758-AJ758)+(AI759-AJ759))*(AI755/SUM(AI753:AI757))</f>
        <v>0</v>
      </c>
      <c r="AK755" s="40">
        <f t="shared" ref="AK755" si="12683">AJ755+((AJ758-AK758)+(AJ759-AK759))*(AJ755/SUM(AJ753:AJ757))</f>
        <v>0</v>
      </c>
      <c r="AL755" s="40">
        <f t="shared" ref="AL755" si="12684">AK755+((AK758-AL758)+(AK759-AL759))*(AK755/SUM(AK753:AK757))</f>
        <v>0</v>
      </c>
      <c r="AM755" s="40">
        <f t="shared" ref="AM755" si="12685">AL755+((AL758-AM758)+(AL759-AM759))*(AL755/SUM(AL753:AL757))</f>
        <v>0</v>
      </c>
      <c r="AN755" s="40">
        <f t="shared" ref="AN755" si="12686">AM755+((AM758-AN758)+(AM759-AN759))*(AM755/SUM(AM753:AM757))</f>
        <v>0</v>
      </c>
      <c r="AO755" s="40">
        <f t="shared" ref="AO755" si="12687">AN755+((AN758-AO758)+(AN759-AO759))*(AN755/SUM(AN753:AN757))</f>
        <v>0</v>
      </c>
      <c r="AP755" s="40">
        <f t="shared" ref="AP755" si="12688">AO755+((AO758-AP758)+(AO759-AP759))*(AO755/SUM(AO753:AO757))</f>
        <v>0</v>
      </c>
      <c r="AQ755" s="40">
        <f t="shared" ref="AQ755" si="12689">AP755+((AP758-AQ758)+(AP759-AQ759))*(AP755/SUM(AP753:AP757))</f>
        <v>0</v>
      </c>
      <c r="AR755" s="40">
        <f t="shared" ref="AR755" si="12690">AQ755+((AQ758-AR758)+(AQ759-AR759))*(AQ755/SUM(AQ753:AQ757))</f>
        <v>0</v>
      </c>
      <c r="AS755" s="41">
        <f t="shared" ref="AS755" si="12691">AR755+((AR758-AS758)+(AR759-AS759))*(AR755/SUM(AR753:AR757))</f>
        <v>0</v>
      </c>
      <c r="AU755" s="10" t="str" cm="1">
        <f t="array" ref="AU755">IF($D755="","",INDEX('Data - CO2'!$B$5:$AP$53,MATCH(Kulturmodeller!$D755,'Data - CO2'!$A$5:$A$53,0),AU$20)*E755)</f>
        <v/>
      </c>
      <c r="AV755" t="str" cm="1">
        <f t="array" ref="AV755">IF($D755="","",INDEX('Data - CO2'!$B$5:$AP$53,MATCH(Kulturmodeller!$D755,'Data - CO2'!$A$5:$A$53,0),AV$20)*F755)</f>
        <v/>
      </c>
      <c r="AW755" t="str" cm="1">
        <f t="array" ref="AW755">IF($D755="","",INDEX('Data - CO2'!$B$5:$AP$53,MATCH(Kulturmodeller!$D755,'Data - CO2'!$A$5:$A$53,0),AW$20)*G755)</f>
        <v/>
      </c>
      <c r="AX755" t="str" cm="1">
        <f t="array" ref="AX755">IF($D755="","",INDEX('Data - CO2'!$B$5:$AP$53,MATCH(Kulturmodeller!$D755,'Data - CO2'!$A$5:$A$53,0),AX$20)*H755)</f>
        <v/>
      </c>
      <c r="AY755" t="str" cm="1">
        <f t="array" ref="AY755">IF($D755="","",INDEX('Data - CO2'!$B$5:$AP$53,MATCH(Kulturmodeller!$D755,'Data - CO2'!$A$5:$A$53,0),AY$20)*I755)</f>
        <v/>
      </c>
      <c r="AZ755" t="str" cm="1">
        <f t="array" ref="AZ755">IF($D755="","",INDEX('Data - CO2'!$B$5:$AP$53,MATCH(Kulturmodeller!$D755,'Data - CO2'!$A$5:$A$53,0),AZ$20)*J755*$B752)</f>
        <v/>
      </c>
      <c r="BA755" t="str" cm="1">
        <f t="array" ref="BA755">IF($D755="","",INDEX('Data - CO2'!$B$5:$AP$53,MATCH(Kulturmodeller!$D755,'Data - CO2'!$A$5:$A$53,0),BA$20)*K755*$B752)</f>
        <v/>
      </c>
      <c r="BB755" t="str" cm="1">
        <f t="array" ref="BB755">IF($D755="","",INDEX('Data - CO2'!$B$5:$AP$53,MATCH(Kulturmodeller!$D755,'Data - CO2'!$A$5:$A$53,0),BB$20)*L755*$B752)</f>
        <v/>
      </c>
      <c r="BC755" t="str" cm="1">
        <f t="array" ref="BC755">IF($D755="","",INDEX('Data - CO2'!$B$5:$AP$53,MATCH(Kulturmodeller!$D755,'Data - CO2'!$A$5:$A$53,0),BC$20)*M755*$B752)</f>
        <v/>
      </c>
      <c r="BD755" t="str" cm="1">
        <f t="array" ref="BD755">IF($D755="","",INDEX('Data - CO2'!$B$5:$AP$53,MATCH(Kulturmodeller!$D755,'Data - CO2'!$A$5:$A$53,0),BD$20)*N755*$B752)</f>
        <v/>
      </c>
      <c r="BE755" t="str" cm="1">
        <f t="array" ref="BE755">IF($D755="","",INDEX('Data - CO2'!$B$5:$AP$53,MATCH(Kulturmodeller!$D755,'Data - CO2'!$A$5:$A$53,0),BE$20)*O755*$B752)</f>
        <v/>
      </c>
      <c r="BF755" t="str" cm="1">
        <f t="array" ref="BF755">IF($D755="","",INDEX('Data - CO2'!$B$5:$AP$53,MATCH(Kulturmodeller!$D755,'Data - CO2'!$A$5:$A$53,0),BF$20)*P755*$B752)</f>
        <v/>
      </c>
      <c r="BG755" t="str" cm="1">
        <f t="array" ref="BG755">IF($D755="","",INDEX('Data - CO2'!$B$5:$AP$53,MATCH(Kulturmodeller!$D755,'Data - CO2'!$A$5:$A$53,0),BG$20)*Q755*$B752)</f>
        <v/>
      </c>
      <c r="BH755" t="str" cm="1">
        <f t="array" ref="BH755">IF($D755="","",INDEX('Data - CO2'!$B$5:$AP$53,MATCH(Kulturmodeller!$D755,'Data - CO2'!$A$5:$A$53,0),BH$20)*R755*$B752)</f>
        <v/>
      </c>
      <c r="BI755" t="str" cm="1">
        <f t="array" ref="BI755">IF($D755="","",INDEX('Data - CO2'!$B$5:$AP$53,MATCH(Kulturmodeller!$D755,'Data - CO2'!$A$5:$A$53,0),BI$20)*S755*$B752)</f>
        <v/>
      </c>
      <c r="BJ755" t="str" cm="1">
        <f t="array" ref="BJ755">IF($D755="","",INDEX('Data - CO2'!$B$5:$AP$53,MATCH(Kulturmodeller!$D755,'Data - CO2'!$A$5:$A$53,0),BJ$20)*T755*$B752)</f>
        <v/>
      </c>
      <c r="BK755" t="str" cm="1">
        <f t="array" ref="BK755">IF($D755="","",INDEX('Data - CO2'!$B$5:$AP$53,MATCH(Kulturmodeller!$D755,'Data - CO2'!$A$5:$A$53,0),BK$20)*U755*$B752)</f>
        <v/>
      </c>
      <c r="BL755" t="str" cm="1">
        <f t="array" ref="BL755">IF($D755="","",INDEX('Data - CO2'!$B$5:$AP$53,MATCH(Kulturmodeller!$D755,'Data - CO2'!$A$5:$A$53,0),BL$20)*V755*$B752)</f>
        <v/>
      </c>
      <c r="BM755" t="str" cm="1">
        <f t="array" ref="BM755">IF($D755="","",INDEX('Data - CO2'!$B$5:$AP$53,MATCH(Kulturmodeller!$D755,'Data - CO2'!$A$5:$A$53,0),BM$20)*W755*$B752)</f>
        <v/>
      </c>
      <c r="BN755" t="str" cm="1">
        <f t="array" ref="BN755">IF($D755="","",INDEX('Data - CO2'!$B$5:$AP$53,MATCH(Kulturmodeller!$D755,'Data - CO2'!$A$5:$A$53,0),BN$20)*X755*$B752)</f>
        <v/>
      </c>
      <c r="BO755" t="str" cm="1">
        <f t="array" ref="BO755">IF($D755="","",INDEX('Data - CO2'!$B$5:$AP$53,MATCH(Kulturmodeller!$D755,'Data - CO2'!$A$5:$A$53,0),BO$20)*Y755*$B752)</f>
        <v/>
      </c>
      <c r="BP755" t="str" cm="1">
        <f t="array" ref="BP755">IF($D755="","",INDEX('Data - CO2'!$B$5:$AP$53,MATCH(Kulturmodeller!$D755,'Data - CO2'!$A$5:$A$53,0),BP$20)*Z755*$B752)</f>
        <v/>
      </c>
      <c r="BQ755" t="str" cm="1">
        <f t="array" ref="BQ755">IF($D755="","",INDEX('Data - CO2'!$B$5:$AP$53,MATCH(Kulturmodeller!$D755,'Data - CO2'!$A$5:$A$53,0),BQ$20)*AA755*$B752)</f>
        <v/>
      </c>
      <c r="BR755" t="str" cm="1">
        <f t="array" ref="BR755">IF($D755="","",INDEX('Data - CO2'!$B$5:$AP$53,MATCH(Kulturmodeller!$D755,'Data - CO2'!$A$5:$A$53,0),BR$20)*AB755*$B752)</f>
        <v/>
      </c>
      <c r="BS755" t="str" cm="1">
        <f t="array" ref="BS755">IF($D755="","",INDEX('Data - CO2'!$B$5:$AP$53,MATCH(Kulturmodeller!$D755,'Data - CO2'!$A$5:$A$53,0),BS$20)*AC755*$B752)</f>
        <v/>
      </c>
      <c r="BT755" t="str" cm="1">
        <f t="array" ref="BT755">IF($D755="","",INDEX('Data - CO2'!$B$5:$AP$53,MATCH(Kulturmodeller!$D755,'Data - CO2'!$A$5:$A$53,0),BT$20)*AD755*$B752)</f>
        <v/>
      </c>
      <c r="BU755" t="str" cm="1">
        <f t="array" ref="BU755">IF($D755="","",INDEX('Data - CO2'!$B$5:$AP$53,MATCH(Kulturmodeller!$D755,'Data - CO2'!$A$5:$A$53,0),BU$20)*AE755*$B752)</f>
        <v/>
      </c>
      <c r="BV755" t="str" cm="1">
        <f t="array" ref="BV755">IF($D755="","",INDEX('Data - CO2'!$B$5:$AP$53,MATCH(Kulturmodeller!$D755,'Data - CO2'!$A$5:$A$53,0),BV$20)*AF755*$B752)</f>
        <v/>
      </c>
      <c r="BW755" t="str" cm="1">
        <f t="array" ref="BW755">IF($D755="","",INDEX('Data - CO2'!$B$5:$AP$53,MATCH(Kulturmodeller!$D755,'Data - CO2'!$A$5:$A$53,0),BW$20)*AG755*$B752)</f>
        <v/>
      </c>
      <c r="BX755" t="str" cm="1">
        <f t="array" ref="BX755">IF($D755="","",INDEX('Data - CO2'!$B$5:$AP$53,MATCH(Kulturmodeller!$D755,'Data - CO2'!$A$5:$A$53,0),BX$20)*AH755*$B752)</f>
        <v/>
      </c>
      <c r="BY755" t="str" cm="1">
        <f t="array" ref="BY755">IF($D755="","",INDEX('Data - CO2'!$B$5:$AP$53,MATCH(Kulturmodeller!$D755,'Data - CO2'!$A$5:$A$53,0),BY$20)*AI755*$B752)</f>
        <v/>
      </c>
      <c r="BZ755" t="str" cm="1">
        <f t="array" ref="BZ755">IF($D755="","",INDEX('Data - CO2'!$B$5:$AP$53,MATCH(Kulturmodeller!$D755,'Data - CO2'!$A$5:$A$53,0),BZ$20)*AJ755*$B752)</f>
        <v/>
      </c>
      <c r="CA755" t="str" cm="1">
        <f t="array" ref="CA755">IF($D755="","",INDEX('Data - CO2'!$B$5:$AP$53,MATCH(Kulturmodeller!$D755,'Data - CO2'!$A$5:$A$53,0),CA$20)*AK755*$B752)</f>
        <v/>
      </c>
      <c r="CB755" t="str" cm="1">
        <f t="array" ref="CB755">IF($D755="","",INDEX('Data - CO2'!$B$5:$AP$53,MATCH(Kulturmodeller!$D755,'Data - CO2'!$A$5:$A$53,0),CB$20)*AL755*$B752)</f>
        <v/>
      </c>
      <c r="CC755" t="str" cm="1">
        <f t="array" ref="CC755">IF($D755="","",INDEX('Data - CO2'!$B$5:$AP$53,MATCH(Kulturmodeller!$D755,'Data - CO2'!$A$5:$A$53,0),CC$20)*AM755*$B752)</f>
        <v/>
      </c>
      <c r="CD755" t="str" cm="1">
        <f t="array" ref="CD755">IF($D755="","",INDEX('Data - CO2'!$B$5:$AP$53,MATCH(Kulturmodeller!$D755,'Data - CO2'!$A$5:$A$53,0),CD$20)*AN755*$B752)</f>
        <v/>
      </c>
      <c r="CE755" t="str" cm="1">
        <f t="array" ref="CE755">IF($D755="","",INDEX('Data - CO2'!$B$5:$AP$53,MATCH(Kulturmodeller!$D755,'Data - CO2'!$A$5:$A$53,0),CE$20)*AO755*$B752)</f>
        <v/>
      </c>
      <c r="CF755" t="str" cm="1">
        <f t="array" ref="CF755">IF($D755="","",INDEX('Data - CO2'!$B$5:$AP$53,MATCH(Kulturmodeller!$D755,'Data - CO2'!$A$5:$A$53,0),CF$20)*AP755*$B752)</f>
        <v/>
      </c>
      <c r="CG755" t="str" cm="1">
        <f t="array" ref="CG755">IF($D755="","",INDEX('Data - CO2'!$B$5:$AP$53,MATCH(Kulturmodeller!$D755,'Data - CO2'!$A$5:$A$53,0),CG$20)*AQ755*$B752)</f>
        <v/>
      </c>
      <c r="CH755" t="str" cm="1">
        <f t="array" ref="CH755">IF($D755="","",INDEX('Data - CO2'!$B$5:$AP$53,MATCH(Kulturmodeller!$D755,'Data - CO2'!$A$5:$A$53,0),CH$20)*AR755*$B752)</f>
        <v/>
      </c>
      <c r="CI755" s="11" t="str" cm="1">
        <f t="array" ref="CI755">IF($D755="","",INDEX('Data - CO2'!$B$5:$AP$53,MATCH(Kulturmodeller!$D755,'Data - CO2'!$A$5:$A$53,0),CI$20)*AS755*$B752)</f>
        <v/>
      </c>
    </row>
    <row r="756" spans="1:87" x14ac:dyDescent="0.3">
      <c r="A756" s="33" t="s">
        <v>84</v>
      </c>
      <c r="B756" s="33"/>
      <c r="C756" s="124">
        <f>'Katalog over Kulturmodeller '!F248</f>
        <v>0</v>
      </c>
      <c r="D756" s="125"/>
      <c r="E756" s="151">
        <f>'Katalog over Kulturmodeller '!W248</f>
        <v>0</v>
      </c>
      <c r="F756" s="40">
        <f>E756+((E758-F758)+(E759-F759))*(E756/SUM(E753:E757))</f>
        <v>0</v>
      </c>
      <c r="G756" s="40">
        <f t="shared" ref="G756" si="12692">F756+((F758-G758)+(F759-G759))*(F756/SUM(F753:F757))</f>
        <v>0</v>
      </c>
      <c r="H756" s="40">
        <f t="shared" ref="H756" si="12693">G756+((G758-H758)+(G759-H759))*(G756/SUM(G753:G757))</f>
        <v>0</v>
      </c>
      <c r="I756" s="40">
        <f t="shared" ref="I756" si="12694">H756+((H758-I758)+(H759-I759))*(H756/SUM(H753:H757))</f>
        <v>0</v>
      </c>
      <c r="J756" s="40">
        <f t="shared" ref="J756" si="12695">I756+((I758-J758)+(I759-J759))*(I756/SUM(I753:I757))</f>
        <v>0</v>
      </c>
      <c r="K756" s="40">
        <f t="shared" ref="K756" si="12696">J756+((J758-K758)+(J759-K759))*(J756/SUM(J753:J757))</f>
        <v>0</v>
      </c>
      <c r="L756" s="40">
        <f t="shared" ref="L756" si="12697">K756+((K758-L758)+(K759-L759))*(K756/SUM(K753:K757))</f>
        <v>0</v>
      </c>
      <c r="M756" s="40">
        <f t="shared" ref="M756" si="12698">L756+((L758-M758)+(L759-M759))*(L756/SUM(L753:L757))</f>
        <v>0</v>
      </c>
      <c r="N756" s="40">
        <f t="shared" ref="N756" si="12699">M756+((M758-N758)+(M759-N759))*(M756/SUM(M753:M757))</f>
        <v>0</v>
      </c>
      <c r="O756" s="40">
        <f t="shared" ref="O756" si="12700">N756+((N758-O758)+(N759-O759))*(N756/SUM(N753:N757))</f>
        <v>0</v>
      </c>
      <c r="P756" s="40">
        <f t="shared" ref="P756" si="12701">O756+((O758-P758)+(O759-P759))*(O756/SUM(O753:O757))</f>
        <v>0</v>
      </c>
      <c r="Q756" s="40">
        <f t="shared" ref="Q756" si="12702">P756+((P758-Q758)+(P759-Q759))*(P756/SUM(P753:P757))</f>
        <v>0</v>
      </c>
      <c r="R756" s="40">
        <f t="shared" ref="R756" si="12703">Q756+((Q758-R758)+(Q759-R759))*(Q756/SUM(Q753:Q757))</f>
        <v>0</v>
      </c>
      <c r="S756" s="40">
        <f t="shared" ref="S756" si="12704">R756+((R758-S758)+(R759-S759))*(R756/SUM(R753:R757))</f>
        <v>0</v>
      </c>
      <c r="T756" s="40">
        <f t="shared" ref="T756" si="12705">S756+((S758-T758)+(S759-T759))*(S756/SUM(S753:S757))</f>
        <v>0</v>
      </c>
      <c r="U756" s="40">
        <f t="shared" ref="U756" si="12706">T756+((T758-U758)+(T759-U759))*(T756/SUM(T753:T757))</f>
        <v>0</v>
      </c>
      <c r="V756" s="40">
        <f t="shared" ref="V756" si="12707">U756+((U758-V758)+(U759-V759))*(U756/SUM(U753:U757))</f>
        <v>0</v>
      </c>
      <c r="W756" s="40">
        <f t="shared" ref="W756" si="12708">V756+((V758-W758)+(V759-W759))*(V756/SUM(V753:V757))</f>
        <v>0</v>
      </c>
      <c r="X756" s="40">
        <f t="shared" ref="X756" si="12709">W756+((W758-X758)+(W759-X759))*(W756/SUM(W753:W757))</f>
        <v>0</v>
      </c>
      <c r="Y756" s="40">
        <f t="shared" ref="Y756" si="12710">X756+((X758-Y758)+(X759-Y759))*(X756/SUM(X753:X757))</f>
        <v>0</v>
      </c>
      <c r="Z756" s="40">
        <f t="shared" ref="Z756" si="12711">Y756+((Y758-Z758)+(Y759-Z759))*(Y756/SUM(Y753:Y757))</f>
        <v>0</v>
      </c>
      <c r="AA756" s="40">
        <f t="shared" ref="AA756" si="12712">Z756+((Z758-AA758)+(Z759-AA759))*(Z756/SUM(Z753:Z757))</f>
        <v>0</v>
      </c>
      <c r="AB756" s="40">
        <f t="shared" ref="AB756" si="12713">AA756+((AA758-AB758)+(AA759-AB759))*(AA756/SUM(AA753:AA757))</f>
        <v>0</v>
      </c>
      <c r="AC756" s="40">
        <f t="shared" ref="AC756" si="12714">AB756+((AB758-AC758)+(AB759-AC759))*(AB756/SUM(AB753:AB757))</f>
        <v>0</v>
      </c>
      <c r="AD756" s="40">
        <f t="shared" ref="AD756" si="12715">AC756+((AC758-AD758)+(AC759-AD759))*(AC756/SUM(AC753:AC757))</f>
        <v>0</v>
      </c>
      <c r="AE756" s="40">
        <f t="shared" ref="AE756" si="12716">AD756+((AD758-AE758)+(AD759-AE759))*(AD756/SUM(AD753:AD757))</f>
        <v>0</v>
      </c>
      <c r="AF756" s="40">
        <f t="shared" ref="AF756" si="12717">AE756+((AE758-AF758)+(AE759-AF759))*(AE756/SUM(AE753:AE757))</f>
        <v>0</v>
      </c>
      <c r="AG756" s="40">
        <f t="shared" ref="AG756" si="12718">AF756+((AF758-AG758)+(AF759-AG759))*(AF756/SUM(AF753:AF757))</f>
        <v>0</v>
      </c>
      <c r="AH756" s="40">
        <f t="shared" ref="AH756" si="12719">AG756+((AG758-AH758)+(AG759-AH759))*(AG756/SUM(AG753:AG757))</f>
        <v>0</v>
      </c>
      <c r="AI756" s="40">
        <f t="shared" ref="AI756" si="12720">AH756+((AH758-AI758)+(AH759-AI759))*(AH756/SUM(AH753:AH757))</f>
        <v>0</v>
      </c>
      <c r="AJ756" s="40">
        <f t="shared" ref="AJ756" si="12721">AI756+((AI758-AJ758)+(AI759-AJ759))*(AI756/SUM(AI753:AI757))</f>
        <v>0</v>
      </c>
      <c r="AK756" s="40">
        <f t="shared" ref="AK756" si="12722">AJ756+((AJ758-AK758)+(AJ759-AK759))*(AJ756/SUM(AJ753:AJ757))</f>
        <v>0</v>
      </c>
      <c r="AL756" s="40">
        <f t="shared" ref="AL756" si="12723">AK756+((AK758-AL758)+(AK759-AL759))*(AK756/SUM(AK753:AK757))</f>
        <v>0</v>
      </c>
      <c r="AM756" s="40">
        <f t="shared" ref="AM756" si="12724">AL756+((AL758-AM758)+(AL759-AM759))*(AL756/SUM(AL753:AL757))</f>
        <v>0</v>
      </c>
      <c r="AN756" s="40">
        <f t="shared" ref="AN756" si="12725">AM756+((AM758-AN758)+(AM759-AN759))*(AM756/SUM(AM753:AM757))</f>
        <v>0</v>
      </c>
      <c r="AO756" s="40">
        <f t="shared" ref="AO756" si="12726">AN756+((AN758-AO758)+(AN759-AO759))*(AN756/SUM(AN753:AN757))</f>
        <v>0</v>
      </c>
      <c r="AP756" s="40">
        <f t="shared" ref="AP756" si="12727">AO756+((AO758-AP758)+(AO759-AP759))*(AO756/SUM(AO753:AO757))</f>
        <v>0</v>
      </c>
      <c r="AQ756" s="40">
        <f t="shared" ref="AQ756" si="12728">AP756+((AP758-AQ758)+(AP759-AQ759))*(AP756/SUM(AP753:AP757))</f>
        <v>0</v>
      </c>
      <c r="AR756" s="40">
        <f t="shared" ref="AR756" si="12729">AQ756+((AQ758-AR758)+(AQ759-AR759))*(AQ756/SUM(AQ753:AQ757))</f>
        <v>0</v>
      </c>
      <c r="AS756" s="41">
        <f t="shared" ref="AS756" si="12730">AR756+((AR758-AS758)+(AR759-AS759))*(AR756/SUM(AR753:AR757))</f>
        <v>0</v>
      </c>
      <c r="AU756" s="10" t="str" cm="1">
        <f t="array" ref="AU756">IF($D756="","",INDEX('Data - CO2'!$B$5:$AP$53,MATCH(Kulturmodeller!$D756,'Data - CO2'!$A$5:$A$53,0),AU$20)*E756)</f>
        <v/>
      </c>
      <c r="AV756" t="str" cm="1">
        <f t="array" ref="AV756">IF($D756="","",INDEX('Data - CO2'!$B$5:$AP$53,MATCH(Kulturmodeller!$D756,'Data - CO2'!$A$5:$A$53,0),AV$20)*F756)</f>
        <v/>
      </c>
      <c r="AW756" t="str" cm="1">
        <f t="array" ref="AW756">IF($D756="","",INDEX('Data - CO2'!$B$5:$AP$53,MATCH(Kulturmodeller!$D756,'Data - CO2'!$A$5:$A$53,0),AW$20)*G756)</f>
        <v/>
      </c>
      <c r="AX756" t="str" cm="1">
        <f t="array" ref="AX756">IF($D756="","",INDEX('Data - CO2'!$B$5:$AP$53,MATCH(Kulturmodeller!$D756,'Data - CO2'!$A$5:$A$53,0),AX$20)*H756)</f>
        <v/>
      </c>
      <c r="AY756" t="str" cm="1">
        <f t="array" ref="AY756">IF($D756="","",INDEX('Data - CO2'!$B$5:$AP$53,MATCH(Kulturmodeller!$D756,'Data - CO2'!$A$5:$A$53,0),AY$20)*I756)</f>
        <v/>
      </c>
      <c r="AZ756" t="str" cm="1">
        <f t="array" ref="AZ756">IF($D756="","",INDEX('Data - CO2'!$B$5:$AP$53,MATCH(Kulturmodeller!$D756,'Data - CO2'!$A$5:$A$53,0),AZ$20)*J756*$B752)</f>
        <v/>
      </c>
      <c r="BA756" t="str" cm="1">
        <f t="array" ref="BA756">IF($D756="","",INDEX('Data - CO2'!$B$5:$AP$53,MATCH(Kulturmodeller!$D756,'Data - CO2'!$A$5:$A$53,0),BA$20)*K756*$B752)</f>
        <v/>
      </c>
      <c r="BB756" t="str" cm="1">
        <f t="array" ref="BB756">IF($D756="","",INDEX('Data - CO2'!$B$5:$AP$53,MATCH(Kulturmodeller!$D756,'Data - CO2'!$A$5:$A$53,0),BB$20)*L756*$B752)</f>
        <v/>
      </c>
      <c r="BC756" t="str" cm="1">
        <f t="array" ref="BC756">IF($D756="","",INDEX('Data - CO2'!$B$5:$AP$53,MATCH(Kulturmodeller!$D756,'Data - CO2'!$A$5:$A$53,0),BC$20)*M756*$B752)</f>
        <v/>
      </c>
      <c r="BD756" t="str" cm="1">
        <f t="array" ref="BD756">IF($D756="","",INDEX('Data - CO2'!$B$5:$AP$53,MATCH(Kulturmodeller!$D756,'Data - CO2'!$A$5:$A$53,0),BD$20)*N756*$B752)</f>
        <v/>
      </c>
      <c r="BE756" t="str" cm="1">
        <f t="array" ref="BE756">IF($D756="","",INDEX('Data - CO2'!$B$5:$AP$53,MATCH(Kulturmodeller!$D756,'Data - CO2'!$A$5:$A$53,0),BE$20)*O756*$B752)</f>
        <v/>
      </c>
      <c r="BF756" t="str" cm="1">
        <f t="array" ref="BF756">IF($D756="","",INDEX('Data - CO2'!$B$5:$AP$53,MATCH(Kulturmodeller!$D756,'Data - CO2'!$A$5:$A$53,0),BF$20)*P756*$B752)</f>
        <v/>
      </c>
      <c r="BG756" t="str" cm="1">
        <f t="array" ref="BG756">IF($D756="","",INDEX('Data - CO2'!$B$5:$AP$53,MATCH(Kulturmodeller!$D756,'Data - CO2'!$A$5:$A$53,0),BG$20)*Q756*$B752)</f>
        <v/>
      </c>
      <c r="BH756" t="str" cm="1">
        <f t="array" ref="BH756">IF($D756="","",INDEX('Data - CO2'!$B$5:$AP$53,MATCH(Kulturmodeller!$D756,'Data - CO2'!$A$5:$A$53,0),BH$20)*R756*$B752)</f>
        <v/>
      </c>
      <c r="BI756" t="str" cm="1">
        <f t="array" ref="BI756">IF($D756="","",INDEX('Data - CO2'!$B$5:$AP$53,MATCH(Kulturmodeller!$D756,'Data - CO2'!$A$5:$A$53,0),BI$20)*S756*$B752)</f>
        <v/>
      </c>
      <c r="BJ756" t="str" cm="1">
        <f t="array" ref="BJ756">IF($D756="","",INDEX('Data - CO2'!$B$5:$AP$53,MATCH(Kulturmodeller!$D756,'Data - CO2'!$A$5:$A$53,0),BJ$20)*T756*$B752)</f>
        <v/>
      </c>
      <c r="BK756" t="str" cm="1">
        <f t="array" ref="BK756">IF($D756="","",INDEX('Data - CO2'!$B$5:$AP$53,MATCH(Kulturmodeller!$D756,'Data - CO2'!$A$5:$A$53,0),BK$20)*U756*$B752)</f>
        <v/>
      </c>
      <c r="BL756" t="str" cm="1">
        <f t="array" ref="BL756">IF($D756="","",INDEX('Data - CO2'!$B$5:$AP$53,MATCH(Kulturmodeller!$D756,'Data - CO2'!$A$5:$A$53,0),BL$20)*V756*$B752)</f>
        <v/>
      </c>
      <c r="BM756" t="str" cm="1">
        <f t="array" ref="BM756">IF($D756="","",INDEX('Data - CO2'!$B$5:$AP$53,MATCH(Kulturmodeller!$D756,'Data - CO2'!$A$5:$A$53,0),BM$20)*W756*$B752)</f>
        <v/>
      </c>
      <c r="BN756" t="str" cm="1">
        <f t="array" ref="BN756">IF($D756="","",INDEX('Data - CO2'!$B$5:$AP$53,MATCH(Kulturmodeller!$D756,'Data - CO2'!$A$5:$A$53,0),BN$20)*X756*$B752)</f>
        <v/>
      </c>
      <c r="BO756" t="str" cm="1">
        <f t="array" ref="BO756">IF($D756="","",INDEX('Data - CO2'!$B$5:$AP$53,MATCH(Kulturmodeller!$D756,'Data - CO2'!$A$5:$A$53,0),BO$20)*Y756*$B752)</f>
        <v/>
      </c>
      <c r="BP756" t="str" cm="1">
        <f t="array" ref="BP756">IF($D756="","",INDEX('Data - CO2'!$B$5:$AP$53,MATCH(Kulturmodeller!$D756,'Data - CO2'!$A$5:$A$53,0),BP$20)*Z756*$B752)</f>
        <v/>
      </c>
      <c r="BQ756" t="str" cm="1">
        <f t="array" ref="BQ756">IF($D756="","",INDEX('Data - CO2'!$B$5:$AP$53,MATCH(Kulturmodeller!$D756,'Data - CO2'!$A$5:$A$53,0),BQ$20)*AA756*$B752)</f>
        <v/>
      </c>
      <c r="BR756" t="str" cm="1">
        <f t="array" ref="BR756">IF($D756="","",INDEX('Data - CO2'!$B$5:$AP$53,MATCH(Kulturmodeller!$D756,'Data - CO2'!$A$5:$A$53,0),BR$20)*AB756*$B752)</f>
        <v/>
      </c>
      <c r="BS756" t="str" cm="1">
        <f t="array" ref="BS756">IF($D756="","",INDEX('Data - CO2'!$B$5:$AP$53,MATCH(Kulturmodeller!$D756,'Data - CO2'!$A$5:$A$53,0),BS$20)*AC756*$B752)</f>
        <v/>
      </c>
      <c r="BT756" t="str" cm="1">
        <f t="array" ref="BT756">IF($D756="","",INDEX('Data - CO2'!$B$5:$AP$53,MATCH(Kulturmodeller!$D756,'Data - CO2'!$A$5:$A$53,0),BT$20)*AD756*$B752)</f>
        <v/>
      </c>
      <c r="BU756" t="str" cm="1">
        <f t="array" ref="BU756">IF($D756="","",INDEX('Data - CO2'!$B$5:$AP$53,MATCH(Kulturmodeller!$D756,'Data - CO2'!$A$5:$A$53,0),BU$20)*AE756*$B752)</f>
        <v/>
      </c>
      <c r="BV756" t="str" cm="1">
        <f t="array" ref="BV756">IF($D756="","",INDEX('Data - CO2'!$B$5:$AP$53,MATCH(Kulturmodeller!$D756,'Data - CO2'!$A$5:$A$53,0),BV$20)*AF756*$B752)</f>
        <v/>
      </c>
      <c r="BW756" t="str" cm="1">
        <f t="array" ref="BW756">IF($D756="","",INDEX('Data - CO2'!$B$5:$AP$53,MATCH(Kulturmodeller!$D756,'Data - CO2'!$A$5:$A$53,0),BW$20)*AG756*$B752)</f>
        <v/>
      </c>
      <c r="BX756" t="str" cm="1">
        <f t="array" ref="BX756">IF($D756="","",INDEX('Data - CO2'!$B$5:$AP$53,MATCH(Kulturmodeller!$D756,'Data - CO2'!$A$5:$A$53,0),BX$20)*AH756*$B752)</f>
        <v/>
      </c>
      <c r="BY756" t="str" cm="1">
        <f t="array" ref="BY756">IF($D756="","",INDEX('Data - CO2'!$B$5:$AP$53,MATCH(Kulturmodeller!$D756,'Data - CO2'!$A$5:$A$53,0),BY$20)*AI756*$B752)</f>
        <v/>
      </c>
      <c r="BZ756" t="str" cm="1">
        <f t="array" ref="BZ756">IF($D756="","",INDEX('Data - CO2'!$B$5:$AP$53,MATCH(Kulturmodeller!$D756,'Data - CO2'!$A$5:$A$53,0),BZ$20)*AJ756*$B752)</f>
        <v/>
      </c>
      <c r="CA756" t="str" cm="1">
        <f t="array" ref="CA756">IF($D756="","",INDEX('Data - CO2'!$B$5:$AP$53,MATCH(Kulturmodeller!$D756,'Data - CO2'!$A$5:$A$53,0),CA$20)*AK756*$B752)</f>
        <v/>
      </c>
      <c r="CB756" t="str" cm="1">
        <f t="array" ref="CB756">IF($D756="","",INDEX('Data - CO2'!$B$5:$AP$53,MATCH(Kulturmodeller!$D756,'Data - CO2'!$A$5:$A$53,0),CB$20)*AL756*$B752)</f>
        <v/>
      </c>
      <c r="CC756" t="str" cm="1">
        <f t="array" ref="CC756">IF($D756="","",INDEX('Data - CO2'!$B$5:$AP$53,MATCH(Kulturmodeller!$D756,'Data - CO2'!$A$5:$A$53,0),CC$20)*AM756*$B752)</f>
        <v/>
      </c>
      <c r="CD756" t="str" cm="1">
        <f t="array" ref="CD756">IF($D756="","",INDEX('Data - CO2'!$B$5:$AP$53,MATCH(Kulturmodeller!$D756,'Data - CO2'!$A$5:$A$53,0),CD$20)*AN756*$B752)</f>
        <v/>
      </c>
      <c r="CE756" t="str" cm="1">
        <f t="array" ref="CE756">IF($D756="","",INDEX('Data - CO2'!$B$5:$AP$53,MATCH(Kulturmodeller!$D756,'Data - CO2'!$A$5:$A$53,0),CE$20)*AO756*$B752)</f>
        <v/>
      </c>
      <c r="CF756" t="str" cm="1">
        <f t="array" ref="CF756">IF($D756="","",INDEX('Data - CO2'!$B$5:$AP$53,MATCH(Kulturmodeller!$D756,'Data - CO2'!$A$5:$A$53,0),CF$20)*AP756*$B752)</f>
        <v/>
      </c>
      <c r="CG756" t="str" cm="1">
        <f t="array" ref="CG756">IF($D756="","",INDEX('Data - CO2'!$B$5:$AP$53,MATCH(Kulturmodeller!$D756,'Data - CO2'!$A$5:$A$53,0),CG$20)*AQ756*$B752)</f>
        <v/>
      </c>
      <c r="CH756" t="str" cm="1">
        <f t="array" ref="CH756">IF($D756="","",INDEX('Data - CO2'!$B$5:$AP$53,MATCH(Kulturmodeller!$D756,'Data - CO2'!$A$5:$A$53,0),CH$20)*AR756*$B752)</f>
        <v/>
      </c>
      <c r="CI756" s="11" t="str" cm="1">
        <f t="array" ref="CI756">IF($D756="","",INDEX('Data - CO2'!$B$5:$AP$53,MATCH(Kulturmodeller!$D756,'Data - CO2'!$A$5:$A$53,0),CI$20)*AS756*$B752)</f>
        <v/>
      </c>
    </row>
    <row r="757" spans="1:87" x14ac:dyDescent="0.3">
      <c r="A757" s="42" t="s">
        <v>85</v>
      </c>
      <c r="B757" s="42"/>
      <c r="C757" s="124">
        <f>'Katalog over Kulturmodeller '!F249</f>
        <v>0</v>
      </c>
      <c r="D757" s="129"/>
      <c r="E757" s="140">
        <f>'Katalog over Kulturmodeller '!W249</f>
        <v>0</v>
      </c>
      <c r="F757" s="46">
        <f>E757+((E758-F758)+(E759-F759))*(E757/SUM(E753:E757))</f>
        <v>0</v>
      </c>
      <c r="G757" s="46">
        <f t="shared" ref="G757" si="12731">F757+((F758-G758)+(F759-G759))*(F757/SUM(F753:F757))</f>
        <v>0</v>
      </c>
      <c r="H757" s="46">
        <f t="shared" ref="H757" si="12732">G757+((G758-H758)+(G759-H759))*(G757/SUM(G753:G757))</f>
        <v>0</v>
      </c>
      <c r="I757" s="46">
        <f t="shared" ref="I757" si="12733">H757+((H758-I758)+(H759-I759))*(H757/SUM(H753:H757))</f>
        <v>0</v>
      </c>
      <c r="J757" s="46">
        <f t="shared" ref="J757" si="12734">I757+((I758-J758)+(I759-J759))*(I757/SUM(I753:I757))</f>
        <v>0</v>
      </c>
      <c r="K757" s="46">
        <f t="shared" ref="K757" si="12735">J757+((J758-K758)+(J759-K759))*(J757/SUM(J753:J757))</f>
        <v>0</v>
      </c>
      <c r="L757" s="46">
        <f t="shared" ref="L757" si="12736">K757+((K758-L758)+(K759-L759))*(K757/SUM(K753:K757))</f>
        <v>0</v>
      </c>
      <c r="M757" s="46">
        <f t="shared" ref="M757" si="12737">L757+((L758-M758)+(L759-M759))*(L757/SUM(L753:L757))</f>
        <v>0</v>
      </c>
      <c r="N757" s="46">
        <f t="shared" ref="N757" si="12738">M757+((M758-N758)+(M759-N759))*(M757/SUM(M753:M757))</f>
        <v>0</v>
      </c>
      <c r="O757" s="46">
        <f t="shared" ref="O757" si="12739">N757+((N758-O758)+(N759-O759))*(N757/SUM(N753:N757))</f>
        <v>0</v>
      </c>
      <c r="P757" s="46">
        <f t="shared" ref="P757" si="12740">O757+((O758-P758)+(O759-P759))*(O757/SUM(O753:O757))</f>
        <v>0</v>
      </c>
      <c r="Q757" s="46">
        <f t="shared" ref="Q757" si="12741">P757+((P758-Q758)+(P759-Q759))*(P757/SUM(P753:P757))</f>
        <v>0</v>
      </c>
      <c r="R757" s="46">
        <f t="shared" ref="R757" si="12742">Q757+((Q758-R758)+(Q759-R759))*(Q757/SUM(Q753:Q757))</f>
        <v>0</v>
      </c>
      <c r="S757" s="46">
        <f t="shared" ref="S757" si="12743">R757+((R758-S758)+(R759-S759))*(R757/SUM(R753:R757))</f>
        <v>0</v>
      </c>
      <c r="T757" s="46">
        <f t="shared" ref="T757" si="12744">S757+((S758-T758)+(S759-T759))*(S757/SUM(S753:S757))</f>
        <v>0</v>
      </c>
      <c r="U757" s="46">
        <f t="shared" ref="U757" si="12745">T757+((T758-U758)+(T759-U759))*(T757/SUM(T753:T757))</f>
        <v>0</v>
      </c>
      <c r="V757" s="46">
        <f t="shared" ref="V757" si="12746">U757+((U758-V758)+(U759-V759))*(U757/SUM(U753:U757))</f>
        <v>0</v>
      </c>
      <c r="W757" s="46">
        <f t="shared" ref="W757" si="12747">V757+((V758-W758)+(V759-W759))*(V757/SUM(V753:V757))</f>
        <v>0</v>
      </c>
      <c r="X757" s="46">
        <f t="shared" ref="X757" si="12748">W757+((W758-X758)+(W759-X759))*(W757/SUM(W753:W757))</f>
        <v>0</v>
      </c>
      <c r="Y757" s="46">
        <f t="shared" ref="Y757" si="12749">X757+((X758-Y758)+(X759-Y759))*(X757/SUM(X753:X757))</f>
        <v>0</v>
      </c>
      <c r="Z757" s="46">
        <f t="shared" ref="Z757" si="12750">Y757+((Y758-Z758)+(Y759-Z759))*(Y757/SUM(Y753:Y757))</f>
        <v>0</v>
      </c>
      <c r="AA757" s="46">
        <f t="shared" ref="AA757" si="12751">Z757+((Z758-AA758)+(Z759-AA759))*(Z757/SUM(Z753:Z757))</f>
        <v>0</v>
      </c>
      <c r="AB757" s="46">
        <f t="shared" ref="AB757" si="12752">AA757+((AA758-AB758)+(AA759-AB759))*(AA757/SUM(AA753:AA757))</f>
        <v>0</v>
      </c>
      <c r="AC757" s="46">
        <f t="shared" ref="AC757" si="12753">AB757+((AB758-AC758)+(AB759-AC759))*(AB757/SUM(AB753:AB757))</f>
        <v>0</v>
      </c>
      <c r="AD757" s="46">
        <f t="shared" ref="AD757" si="12754">AC757+((AC758-AD758)+(AC759-AD759))*(AC757/SUM(AC753:AC757))</f>
        <v>0</v>
      </c>
      <c r="AE757" s="46">
        <f t="shared" ref="AE757" si="12755">AD757+((AD758-AE758)+(AD759-AE759))*(AD757/SUM(AD753:AD757))</f>
        <v>0</v>
      </c>
      <c r="AF757" s="46">
        <f t="shared" ref="AF757" si="12756">AE757+((AE758-AF758)+(AE759-AF759))*(AE757/SUM(AE753:AE757))</f>
        <v>0</v>
      </c>
      <c r="AG757" s="46">
        <f t="shared" ref="AG757" si="12757">AF757+((AF758-AG758)+(AF759-AG759))*(AF757/SUM(AF753:AF757))</f>
        <v>0</v>
      </c>
      <c r="AH757" s="46">
        <f t="shared" ref="AH757" si="12758">AG757+((AG758-AH758)+(AG759-AH759))*(AG757/SUM(AG753:AG757))</f>
        <v>0</v>
      </c>
      <c r="AI757" s="46">
        <f t="shared" ref="AI757" si="12759">AH757+((AH758-AI758)+(AH759-AI759))*(AH757/SUM(AH753:AH757))</f>
        <v>0</v>
      </c>
      <c r="AJ757" s="46">
        <f t="shared" ref="AJ757" si="12760">AI757+((AI758-AJ758)+(AI759-AJ759))*(AI757/SUM(AI753:AI757))</f>
        <v>0</v>
      </c>
      <c r="AK757" s="46">
        <f t="shared" ref="AK757" si="12761">AJ757+((AJ758-AK758)+(AJ759-AK759))*(AJ757/SUM(AJ753:AJ757))</f>
        <v>0</v>
      </c>
      <c r="AL757" s="46">
        <f t="shared" ref="AL757" si="12762">AK757+((AK758-AL758)+(AK759-AL759))*(AK757/SUM(AK753:AK757))</f>
        <v>0</v>
      </c>
      <c r="AM757" s="46">
        <f t="shared" ref="AM757" si="12763">AL757+((AL758-AM758)+(AL759-AM759))*(AL757/SUM(AL753:AL757))</f>
        <v>0</v>
      </c>
      <c r="AN757" s="46">
        <f t="shared" ref="AN757" si="12764">AM757+((AM758-AN758)+(AM759-AN759))*(AM757/SUM(AM753:AM757))</f>
        <v>0</v>
      </c>
      <c r="AO757" s="46">
        <f t="shared" ref="AO757" si="12765">AN757+((AN758-AO758)+(AN759-AO759))*(AN757/SUM(AN753:AN757))</f>
        <v>0</v>
      </c>
      <c r="AP757" s="46">
        <f t="shared" ref="AP757" si="12766">AO757+((AO758-AP758)+(AO759-AP759))*(AO757/SUM(AO753:AO757))</f>
        <v>0</v>
      </c>
      <c r="AQ757" s="46">
        <f t="shared" ref="AQ757" si="12767">AP757+((AP758-AQ758)+(AP759-AQ759))*(AP757/SUM(AP753:AP757))</f>
        <v>0</v>
      </c>
      <c r="AR757" s="46">
        <f t="shared" ref="AR757" si="12768">AQ757+((AQ758-AR758)+(AQ759-AR759))*(AQ757/SUM(AQ753:AQ757))</f>
        <v>0</v>
      </c>
      <c r="AS757" s="47">
        <f t="shared" ref="AS757" si="12769">AR757+((AR758-AS758)+(AR759-AS759))*(AR757/SUM(AR753:AR757))</f>
        <v>0</v>
      </c>
      <c r="AU757" s="10" t="str" cm="1">
        <f t="array" ref="AU757">IF($D757="","",INDEX('Data - CO2'!$B$5:$AP$53,MATCH(Kulturmodeller!$D757,'Data - CO2'!$A$5:$A$53,0),AU$20)*E757)</f>
        <v/>
      </c>
      <c r="AV757" t="str" cm="1">
        <f t="array" ref="AV757">IF($D757="","",INDEX('Data - CO2'!$B$5:$AP$53,MATCH(Kulturmodeller!$D757,'Data - CO2'!$A$5:$A$53,0),AV$20)*F757)</f>
        <v/>
      </c>
      <c r="AW757" t="str" cm="1">
        <f t="array" ref="AW757">IF($D757="","",INDEX('Data - CO2'!$B$5:$AP$53,MATCH(Kulturmodeller!$D757,'Data - CO2'!$A$5:$A$53,0),AW$20)*G757)</f>
        <v/>
      </c>
      <c r="AX757" t="str" cm="1">
        <f t="array" ref="AX757">IF($D757="","",INDEX('Data - CO2'!$B$5:$AP$53,MATCH(Kulturmodeller!$D757,'Data - CO2'!$A$5:$A$53,0),AX$20)*H757)</f>
        <v/>
      </c>
      <c r="AY757" t="str" cm="1">
        <f t="array" ref="AY757">IF($D757="","",INDEX('Data - CO2'!$B$5:$AP$53,MATCH(Kulturmodeller!$D757,'Data - CO2'!$A$5:$A$53,0),AY$20)*I757)</f>
        <v/>
      </c>
      <c r="AZ757" t="str" cm="1">
        <f t="array" ref="AZ757">IF($D757="","",INDEX('Data - CO2'!$B$5:$AP$53,MATCH(Kulturmodeller!$D757,'Data - CO2'!$A$5:$A$53,0),AZ$20)*J757*$B752)</f>
        <v/>
      </c>
      <c r="BA757" t="str" cm="1">
        <f t="array" ref="BA757">IF($D757="","",INDEX('Data - CO2'!$B$5:$AP$53,MATCH(Kulturmodeller!$D757,'Data - CO2'!$A$5:$A$53,0),BA$20)*K757*$B752)</f>
        <v/>
      </c>
      <c r="BB757" t="str" cm="1">
        <f t="array" ref="BB757">IF($D757="","",INDEX('Data - CO2'!$B$5:$AP$53,MATCH(Kulturmodeller!$D757,'Data - CO2'!$A$5:$A$53,0),BB$20)*L757*$B752)</f>
        <v/>
      </c>
      <c r="BC757" t="str" cm="1">
        <f t="array" ref="BC757">IF($D757="","",INDEX('Data - CO2'!$B$5:$AP$53,MATCH(Kulturmodeller!$D757,'Data - CO2'!$A$5:$A$53,0),BC$20)*M757*$B752)</f>
        <v/>
      </c>
      <c r="BD757" t="str" cm="1">
        <f t="array" ref="BD757">IF($D757="","",INDEX('Data - CO2'!$B$5:$AP$53,MATCH(Kulturmodeller!$D757,'Data - CO2'!$A$5:$A$53,0),BD$20)*N757*$B752)</f>
        <v/>
      </c>
      <c r="BE757" t="str" cm="1">
        <f t="array" ref="BE757">IF($D757="","",INDEX('Data - CO2'!$B$5:$AP$53,MATCH(Kulturmodeller!$D757,'Data - CO2'!$A$5:$A$53,0),BE$20)*O757*$B752)</f>
        <v/>
      </c>
      <c r="BF757" t="str" cm="1">
        <f t="array" ref="BF757">IF($D757="","",INDEX('Data - CO2'!$B$5:$AP$53,MATCH(Kulturmodeller!$D757,'Data - CO2'!$A$5:$A$53,0),BF$20)*P757*$B752)</f>
        <v/>
      </c>
      <c r="BG757" t="str" cm="1">
        <f t="array" ref="BG757">IF($D757="","",INDEX('Data - CO2'!$B$5:$AP$53,MATCH(Kulturmodeller!$D757,'Data - CO2'!$A$5:$A$53,0),BG$20)*Q757*$B752)</f>
        <v/>
      </c>
      <c r="BH757" t="str" cm="1">
        <f t="array" ref="BH757">IF($D757="","",INDEX('Data - CO2'!$B$5:$AP$53,MATCH(Kulturmodeller!$D757,'Data - CO2'!$A$5:$A$53,0),BH$20)*R757*$B752)</f>
        <v/>
      </c>
      <c r="BI757" t="str" cm="1">
        <f t="array" ref="BI757">IF($D757="","",INDEX('Data - CO2'!$B$5:$AP$53,MATCH(Kulturmodeller!$D757,'Data - CO2'!$A$5:$A$53,0),BI$20)*S757*$B752)</f>
        <v/>
      </c>
      <c r="BJ757" t="str" cm="1">
        <f t="array" ref="BJ757">IF($D757="","",INDEX('Data - CO2'!$B$5:$AP$53,MATCH(Kulturmodeller!$D757,'Data - CO2'!$A$5:$A$53,0),BJ$20)*T757*$B752)</f>
        <v/>
      </c>
      <c r="BK757" t="str" cm="1">
        <f t="array" ref="BK757">IF($D757="","",INDEX('Data - CO2'!$B$5:$AP$53,MATCH(Kulturmodeller!$D757,'Data - CO2'!$A$5:$A$53,0),BK$20)*U757*$B752)</f>
        <v/>
      </c>
      <c r="BL757" t="str" cm="1">
        <f t="array" ref="BL757">IF($D757="","",INDEX('Data - CO2'!$B$5:$AP$53,MATCH(Kulturmodeller!$D757,'Data - CO2'!$A$5:$A$53,0),BL$20)*V757*$B752)</f>
        <v/>
      </c>
      <c r="BM757" t="str" cm="1">
        <f t="array" ref="BM757">IF($D757="","",INDEX('Data - CO2'!$B$5:$AP$53,MATCH(Kulturmodeller!$D757,'Data - CO2'!$A$5:$A$53,0),BM$20)*W757*$B752)</f>
        <v/>
      </c>
      <c r="BN757" t="str" cm="1">
        <f t="array" ref="BN757">IF($D757="","",INDEX('Data - CO2'!$B$5:$AP$53,MATCH(Kulturmodeller!$D757,'Data - CO2'!$A$5:$A$53,0),BN$20)*X757*$B752)</f>
        <v/>
      </c>
      <c r="BO757" t="str" cm="1">
        <f t="array" ref="BO757">IF($D757="","",INDEX('Data - CO2'!$B$5:$AP$53,MATCH(Kulturmodeller!$D757,'Data - CO2'!$A$5:$A$53,0),BO$20)*Y757*$B752)</f>
        <v/>
      </c>
      <c r="BP757" t="str" cm="1">
        <f t="array" ref="BP757">IF($D757="","",INDEX('Data - CO2'!$B$5:$AP$53,MATCH(Kulturmodeller!$D757,'Data - CO2'!$A$5:$A$53,0),BP$20)*Z757*$B752)</f>
        <v/>
      </c>
      <c r="BQ757" t="str" cm="1">
        <f t="array" ref="BQ757">IF($D757="","",INDEX('Data - CO2'!$B$5:$AP$53,MATCH(Kulturmodeller!$D757,'Data - CO2'!$A$5:$A$53,0),BQ$20)*AA757*$B752)</f>
        <v/>
      </c>
      <c r="BR757" t="str" cm="1">
        <f t="array" ref="BR757">IF($D757="","",INDEX('Data - CO2'!$B$5:$AP$53,MATCH(Kulturmodeller!$D757,'Data - CO2'!$A$5:$A$53,0),BR$20)*AB757*$B752)</f>
        <v/>
      </c>
      <c r="BS757" t="str" cm="1">
        <f t="array" ref="BS757">IF($D757="","",INDEX('Data - CO2'!$B$5:$AP$53,MATCH(Kulturmodeller!$D757,'Data - CO2'!$A$5:$A$53,0),BS$20)*AC757*$B752)</f>
        <v/>
      </c>
      <c r="BT757" t="str" cm="1">
        <f t="array" ref="BT757">IF($D757="","",INDEX('Data - CO2'!$B$5:$AP$53,MATCH(Kulturmodeller!$D757,'Data - CO2'!$A$5:$A$53,0),BT$20)*AD757*$B752)</f>
        <v/>
      </c>
      <c r="BU757" t="str" cm="1">
        <f t="array" ref="BU757">IF($D757="","",INDEX('Data - CO2'!$B$5:$AP$53,MATCH(Kulturmodeller!$D757,'Data - CO2'!$A$5:$A$53,0),BU$20)*AE757*$B752)</f>
        <v/>
      </c>
      <c r="BV757" t="str" cm="1">
        <f t="array" ref="BV757">IF($D757="","",INDEX('Data - CO2'!$B$5:$AP$53,MATCH(Kulturmodeller!$D757,'Data - CO2'!$A$5:$A$53,0),BV$20)*AF757*$B752)</f>
        <v/>
      </c>
      <c r="BW757" t="str" cm="1">
        <f t="array" ref="BW757">IF($D757="","",INDEX('Data - CO2'!$B$5:$AP$53,MATCH(Kulturmodeller!$D757,'Data - CO2'!$A$5:$A$53,0),BW$20)*AG757*$B752)</f>
        <v/>
      </c>
      <c r="BX757" t="str" cm="1">
        <f t="array" ref="BX757">IF($D757="","",INDEX('Data - CO2'!$B$5:$AP$53,MATCH(Kulturmodeller!$D757,'Data - CO2'!$A$5:$A$53,0),BX$20)*AH757*$B752)</f>
        <v/>
      </c>
      <c r="BY757" t="str" cm="1">
        <f t="array" ref="BY757">IF($D757="","",INDEX('Data - CO2'!$B$5:$AP$53,MATCH(Kulturmodeller!$D757,'Data - CO2'!$A$5:$A$53,0),BY$20)*AI757*$B752)</f>
        <v/>
      </c>
      <c r="BZ757" t="str" cm="1">
        <f t="array" ref="BZ757">IF($D757="","",INDEX('Data - CO2'!$B$5:$AP$53,MATCH(Kulturmodeller!$D757,'Data - CO2'!$A$5:$A$53,0),BZ$20)*AJ757*$B752)</f>
        <v/>
      </c>
      <c r="CA757" t="str" cm="1">
        <f t="array" ref="CA757">IF($D757="","",INDEX('Data - CO2'!$B$5:$AP$53,MATCH(Kulturmodeller!$D757,'Data - CO2'!$A$5:$A$53,0),CA$20)*AK757*$B752)</f>
        <v/>
      </c>
      <c r="CB757" t="str" cm="1">
        <f t="array" ref="CB757">IF($D757="","",INDEX('Data - CO2'!$B$5:$AP$53,MATCH(Kulturmodeller!$D757,'Data - CO2'!$A$5:$A$53,0),CB$20)*AL757*$B752)</f>
        <v/>
      </c>
      <c r="CC757" t="str" cm="1">
        <f t="array" ref="CC757">IF($D757="","",INDEX('Data - CO2'!$B$5:$AP$53,MATCH(Kulturmodeller!$D757,'Data - CO2'!$A$5:$A$53,0),CC$20)*AM757*$B752)</f>
        <v/>
      </c>
      <c r="CD757" t="str" cm="1">
        <f t="array" ref="CD757">IF($D757="","",INDEX('Data - CO2'!$B$5:$AP$53,MATCH(Kulturmodeller!$D757,'Data - CO2'!$A$5:$A$53,0),CD$20)*AN757*$B752)</f>
        <v/>
      </c>
      <c r="CE757" t="str" cm="1">
        <f t="array" ref="CE757">IF($D757="","",INDEX('Data - CO2'!$B$5:$AP$53,MATCH(Kulturmodeller!$D757,'Data - CO2'!$A$5:$A$53,0),CE$20)*AO757*$B752)</f>
        <v/>
      </c>
      <c r="CF757" t="str" cm="1">
        <f t="array" ref="CF757">IF($D757="","",INDEX('Data - CO2'!$B$5:$AP$53,MATCH(Kulturmodeller!$D757,'Data - CO2'!$A$5:$A$53,0),CF$20)*AP757*$B752)</f>
        <v/>
      </c>
      <c r="CG757" t="str" cm="1">
        <f t="array" ref="CG757">IF($D757="","",INDEX('Data - CO2'!$B$5:$AP$53,MATCH(Kulturmodeller!$D757,'Data - CO2'!$A$5:$A$53,0),CG$20)*AQ757*$B752)</f>
        <v/>
      </c>
      <c r="CH757" t="str" cm="1">
        <f t="array" ref="CH757">IF($D757="","",INDEX('Data - CO2'!$B$5:$AP$53,MATCH(Kulturmodeller!$D757,'Data - CO2'!$A$5:$A$53,0),CH$20)*AR757*$B752)</f>
        <v/>
      </c>
      <c r="CI757" s="11" t="str" cm="1">
        <f t="array" ref="CI757">IF($D757="","",INDEX('Data - CO2'!$B$5:$AP$53,MATCH(Kulturmodeller!$D757,'Data - CO2'!$A$5:$A$53,0),CI$20)*AS757*$B752)</f>
        <v/>
      </c>
    </row>
    <row r="758" spans="1:87" x14ac:dyDescent="0.3">
      <c r="A758" s="49" t="s">
        <v>637</v>
      </c>
      <c r="B758" s="49"/>
      <c r="C758" s="130">
        <f>'Katalog over Kulturmodeller '!F250</f>
        <v>0</v>
      </c>
      <c r="D758" s="131"/>
      <c r="E758" s="139">
        <f>'Katalog over Kulturmodeller '!W250</f>
        <v>0</v>
      </c>
      <c r="F758" s="40">
        <f>E758</f>
        <v>0</v>
      </c>
      <c r="G758" s="40">
        <f t="shared" ref="G758:G759" si="12770">F758</f>
        <v>0</v>
      </c>
      <c r="H758" s="40">
        <f>G758*2/3</f>
        <v>0</v>
      </c>
      <c r="I758" s="40">
        <f>H758*0.5</f>
        <v>0</v>
      </c>
      <c r="J758" s="40">
        <v>0</v>
      </c>
      <c r="K758" s="40">
        <f t="shared" ref="K758:K759" si="12771">J758</f>
        <v>0</v>
      </c>
      <c r="L758" s="40">
        <f t="shared" ref="L758:L759" si="12772">K758</f>
        <v>0</v>
      </c>
      <c r="M758" s="40">
        <f t="shared" ref="M758:M759" si="12773">L758</f>
        <v>0</v>
      </c>
      <c r="N758" s="40">
        <f t="shared" ref="N758:N759" si="12774">M758</f>
        <v>0</v>
      </c>
      <c r="O758" s="40">
        <f t="shared" ref="O758:O759" si="12775">N758</f>
        <v>0</v>
      </c>
      <c r="P758" s="40">
        <f t="shared" ref="P758:P759" si="12776">O758</f>
        <v>0</v>
      </c>
      <c r="Q758" s="40">
        <f t="shared" ref="Q758:Q759" si="12777">P758</f>
        <v>0</v>
      </c>
      <c r="R758" s="40">
        <f t="shared" ref="R758:R759" si="12778">Q758</f>
        <v>0</v>
      </c>
      <c r="S758" s="40">
        <f t="shared" ref="S758:S759" si="12779">R758</f>
        <v>0</v>
      </c>
      <c r="T758" s="40">
        <f t="shared" ref="T758:T759" si="12780">S758</f>
        <v>0</v>
      </c>
      <c r="U758" s="40">
        <f t="shared" ref="U758:U759" si="12781">T758</f>
        <v>0</v>
      </c>
      <c r="V758" s="40">
        <f t="shared" ref="V758:V759" si="12782">U758</f>
        <v>0</v>
      </c>
      <c r="W758" s="40">
        <f t="shared" ref="W758:W759" si="12783">V758</f>
        <v>0</v>
      </c>
      <c r="X758" s="40">
        <f t="shared" ref="X758:X759" si="12784">W758</f>
        <v>0</v>
      </c>
      <c r="Y758" s="40">
        <f t="shared" ref="Y758:Y759" si="12785">X758</f>
        <v>0</v>
      </c>
      <c r="Z758" s="40">
        <f t="shared" ref="Z758:Z759" si="12786">Y758</f>
        <v>0</v>
      </c>
      <c r="AA758" s="40">
        <f t="shared" ref="AA758:AA759" si="12787">Z758</f>
        <v>0</v>
      </c>
      <c r="AB758" s="40">
        <f t="shared" ref="AB758:AB759" si="12788">AA758</f>
        <v>0</v>
      </c>
      <c r="AC758" s="40">
        <f t="shared" ref="AC758:AC759" si="12789">AB758</f>
        <v>0</v>
      </c>
      <c r="AD758" s="40">
        <f t="shared" ref="AD758:AD759" si="12790">AC758</f>
        <v>0</v>
      </c>
      <c r="AE758" s="40">
        <f t="shared" ref="AE758:AE759" si="12791">AD758</f>
        <v>0</v>
      </c>
      <c r="AF758" s="40">
        <f t="shared" ref="AF758:AF759" si="12792">AE758</f>
        <v>0</v>
      </c>
      <c r="AG758" s="40">
        <f t="shared" ref="AG758:AG759" si="12793">AF758</f>
        <v>0</v>
      </c>
      <c r="AH758" s="40">
        <f t="shared" ref="AH758:AH759" si="12794">AG758</f>
        <v>0</v>
      </c>
      <c r="AI758" s="40">
        <f t="shared" ref="AI758:AI759" si="12795">AH758</f>
        <v>0</v>
      </c>
      <c r="AJ758" s="40">
        <f t="shared" ref="AJ758:AJ759" si="12796">AI758</f>
        <v>0</v>
      </c>
      <c r="AK758" s="40">
        <f t="shared" ref="AK758:AK759" si="12797">AJ758</f>
        <v>0</v>
      </c>
      <c r="AL758" s="40">
        <f t="shared" ref="AL758:AL759" si="12798">AK758</f>
        <v>0</v>
      </c>
      <c r="AM758" s="40">
        <f t="shared" ref="AM758:AM759" si="12799">AL758</f>
        <v>0</v>
      </c>
      <c r="AN758" s="40">
        <f t="shared" ref="AN758:AN759" si="12800">AM758</f>
        <v>0</v>
      </c>
      <c r="AO758" s="40">
        <f t="shared" ref="AO758:AO759" si="12801">AN758</f>
        <v>0</v>
      </c>
      <c r="AP758" s="40">
        <f t="shared" ref="AP758:AP759" si="12802">AO758</f>
        <v>0</v>
      </c>
      <c r="AQ758" s="40">
        <f t="shared" ref="AQ758:AQ759" si="12803">AP758</f>
        <v>0</v>
      </c>
      <c r="AR758" s="40">
        <f t="shared" ref="AR758:AR759" si="12804">AQ758</f>
        <v>0</v>
      </c>
      <c r="AS758" s="41">
        <f t="shared" ref="AS758:AS759" si="12805">AR758</f>
        <v>0</v>
      </c>
      <c r="AU758" s="10" t="str" cm="1">
        <f t="array" ref="AU758">IF($D758="","",INDEX('Data - CO2'!$B$5:$AP$53,MATCH(Kulturmodeller!$D758,'Data - CO2'!$A$5:$A$53,0),AU$20)*E758)</f>
        <v/>
      </c>
      <c r="AV758" t="str" cm="1">
        <f t="array" ref="AV758">IF($D758="","",INDEX('Data - CO2'!$B$5:$AP$53,MATCH(Kulturmodeller!$D758,'Data - CO2'!$A$5:$A$53,0),AV$20)*F758)</f>
        <v/>
      </c>
      <c r="AW758" t="str" cm="1">
        <f t="array" ref="AW758">IF($D758="","",INDEX('Data - CO2'!$B$5:$AP$53,MATCH(Kulturmodeller!$D758,'Data - CO2'!$A$5:$A$53,0),AW$20)*G758)</f>
        <v/>
      </c>
      <c r="AX758" t="str" cm="1">
        <f t="array" ref="AX758">IF($D758="","",INDEX('Data - CO2'!$B$5:$AP$53,MATCH(Kulturmodeller!$D758,'Data - CO2'!$A$5:$A$53,0),AX$20)*H758)</f>
        <v/>
      </c>
      <c r="AY758" t="str" cm="1">
        <f t="array" ref="AY758">IF($D758="","",INDEX('Data - CO2'!$B$5:$AP$53,MATCH(Kulturmodeller!$D758,'Data - CO2'!$A$5:$A$53,0),AY$20)*I758)</f>
        <v/>
      </c>
      <c r="AZ758" t="str" cm="1">
        <f t="array" ref="AZ758">IF($D758="","",INDEX('Data - CO2'!$B$5:$AP$53,MATCH(Kulturmodeller!$D758,'Data - CO2'!$A$5:$A$53,0),AZ$20)*J758*$B752)</f>
        <v/>
      </c>
      <c r="BA758" t="str" cm="1">
        <f t="array" ref="BA758">IF($D758="","",INDEX('Data - CO2'!$B$5:$AP$53,MATCH(Kulturmodeller!$D758,'Data - CO2'!$A$5:$A$53,0),BA$20)*K758*$B752)</f>
        <v/>
      </c>
      <c r="BB758" t="str" cm="1">
        <f t="array" ref="BB758">IF($D758="","",INDEX('Data - CO2'!$B$5:$AP$53,MATCH(Kulturmodeller!$D758,'Data - CO2'!$A$5:$A$53,0),BB$20)*L758*$B752)</f>
        <v/>
      </c>
      <c r="BC758" t="str" cm="1">
        <f t="array" ref="BC758">IF($D758="","",INDEX('Data - CO2'!$B$5:$AP$53,MATCH(Kulturmodeller!$D758,'Data - CO2'!$A$5:$A$53,0),BC$20)*M758*$B752)</f>
        <v/>
      </c>
      <c r="BD758" t="str" cm="1">
        <f t="array" ref="BD758">IF($D758="","",INDEX('Data - CO2'!$B$5:$AP$53,MATCH(Kulturmodeller!$D758,'Data - CO2'!$A$5:$A$53,0),BD$20)*N758*$B752)</f>
        <v/>
      </c>
      <c r="BE758" t="str" cm="1">
        <f t="array" ref="BE758">IF($D758="","",INDEX('Data - CO2'!$B$5:$AP$53,MATCH(Kulturmodeller!$D758,'Data - CO2'!$A$5:$A$53,0),BE$20)*O758*$B752)</f>
        <v/>
      </c>
      <c r="BF758" t="str" cm="1">
        <f t="array" ref="BF758">IF($D758="","",INDEX('Data - CO2'!$B$5:$AP$53,MATCH(Kulturmodeller!$D758,'Data - CO2'!$A$5:$A$53,0),BF$20)*P758*$B752)</f>
        <v/>
      </c>
      <c r="BG758" t="str" cm="1">
        <f t="array" ref="BG758">IF($D758="","",INDEX('Data - CO2'!$B$5:$AP$53,MATCH(Kulturmodeller!$D758,'Data - CO2'!$A$5:$A$53,0),BG$20)*Q758*$B752)</f>
        <v/>
      </c>
      <c r="BH758" t="str" cm="1">
        <f t="array" ref="BH758">IF($D758="","",INDEX('Data - CO2'!$B$5:$AP$53,MATCH(Kulturmodeller!$D758,'Data - CO2'!$A$5:$A$53,0),BH$20)*R758*$B752)</f>
        <v/>
      </c>
      <c r="BI758" t="str" cm="1">
        <f t="array" ref="BI758">IF($D758="","",INDEX('Data - CO2'!$B$5:$AP$53,MATCH(Kulturmodeller!$D758,'Data - CO2'!$A$5:$A$53,0),BI$20)*S758*$B752)</f>
        <v/>
      </c>
      <c r="BJ758" t="str" cm="1">
        <f t="array" ref="BJ758">IF($D758="","",INDEX('Data - CO2'!$B$5:$AP$53,MATCH(Kulturmodeller!$D758,'Data - CO2'!$A$5:$A$53,0),BJ$20)*T758*$B752)</f>
        <v/>
      </c>
      <c r="BK758" t="str" cm="1">
        <f t="array" ref="BK758">IF($D758="","",INDEX('Data - CO2'!$B$5:$AP$53,MATCH(Kulturmodeller!$D758,'Data - CO2'!$A$5:$A$53,0),BK$20)*U758*$B752)</f>
        <v/>
      </c>
      <c r="BL758" t="str" cm="1">
        <f t="array" ref="BL758">IF($D758="","",INDEX('Data - CO2'!$B$5:$AP$53,MATCH(Kulturmodeller!$D758,'Data - CO2'!$A$5:$A$53,0),BL$20)*V758*$B752)</f>
        <v/>
      </c>
      <c r="BM758" t="str" cm="1">
        <f t="array" ref="BM758">IF($D758="","",INDEX('Data - CO2'!$B$5:$AP$53,MATCH(Kulturmodeller!$D758,'Data - CO2'!$A$5:$A$53,0),BM$20)*W758*$B752)</f>
        <v/>
      </c>
      <c r="BN758" t="str" cm="1">
        <f t="array" ref="BN758">IF($D758="","",INDEX('Data - CO2'!$B$5:$AP$53,MATCH(Kulturmodeller!$D758,'Data - CO2'!$A$5:$A$53,0),BN$20)*X758*$B752)</f>
        <v/>
      </c>
      <c r="BO758" t="str" cm="1">
        <f t="array" ref="BO758">IF($D758="","",INDEX('Data - CO2'!$B$5:$AP$53,MATCH(Kulturmodeller!$D758,'Data - CO2'!$A$5:$A$53,0),BO$20)*Y758*$B752)</f>
        <v/>
      </c>
      <c r="BP758" t="str" cm="1">
        <f t="array" ref="BP758">IF($D758="","",INDEX('Data - CO2'!$B$5:$AP$53,MATCH(Kulturmodeller!$D758,'Data - CO2'!$A$5:$A$53,0),BP$20)*Z758*$B752)</f>
        <v/>
      </c>
      <c r="BQ758" t="str" cm="1">
        <f t="array" ref="BQ758">IF($D758="","",INDEX('Data - CO2'!$B$5:$AP$53,MATCH(Kulturmodeller!$D758,'Data - CO2'!$A$5:$A$53,0),BQ$20)*AA758*$B752)</f>
        <v/>
      </c>
      <c r="BR758" t="str" cm="1">
        <f t="array" ref="BR758">IF($D758="","",INDEX('Data - CO2'!$B$5:$AP$53,MATCH(Kulturmodeller!$D758,'Data - CO2'!$A$5:$A$53,0),BR$20)*AB758*$B752)</f>
        <v/>
      </c>
      <c r="BS758" t="str" cm="1">
        <f t="array" ref="BS758">IF($D758="","",INDEX('Data - CO2'!$B$5:$AP$53,MATCH(Kulturmodeller!$D758,'Data - CO2'!$A$5:$A$53,0),BS$20)*AC758*$B752)</f>
        <v/>
      </c>
      <c r="BT758" t="str" cm="1">
        <f t="array" ref="BT758">IF($D758="","",INDEX('Data - CO2'!$B$5:$AP$53,MATCH(Kulturmodeller!$D758,'Data - CO2'!$A$5:$A$53,0),BT$20)*AD758*$B752)</f>
        <v/>
      </c>
      <c r="BU758" t="str" cm="1">
        <f t="array" ref="BU758">IF($D758="","",INDEX('Data - CO2'!$B$5:$AP$53,MATCH(Kulturmodeller!$D758,'Data - CO2'!$A$5:$A$53,0),BU$20)*AE758*$B752)</f>
        <v/>
      </c>
      <c r="BV758" t="str" cm="1">
        <f t="array" ref="BV758">IF($D758="","",INDEX('Data - CO2'!$B$5:$AP$53,MATCH(Kulturmodeller!$D758,'Data - CO2'!$A$5:$A$53,0),BV$20)*AF758*$B752)</f>
        <v/>
      </c>
      <c r="BW758" t="str" cm="1">
        <f t="array" ref="BW758">IF($D758="","",INDEX('Data - CO2'!$B$5:$AP$53,MATCH(Kulturmodeller!$D758,'Data - CO2'!$A$5:$A$53,0),BW$20)*AG758*$B752)</f>
        <v/>
      </c>
      <c r="BX758" t="str" cm="1">
        <f t="array" ref="BX758">IF($D758="","",INDEX('Data - CO2'!$B$5:$AP$53,MATCH(Kulturmodeller!$D758,'Data - CO2'!$A$5:$A$53,0),BX$20)*AH758*$B752)</f>
        <v/>
      </c>
      <c r="BY758" t="str" cm="1">
        <f t="array" ref="BY758">IF($D758="","",INDEX('Data - CO2'!$B$5:$AP$53,MATCH(Kulturmodeller!$D758,'Data - CO2'!$A$5:$A$53,0),BY$20)*AI758*$B752)</f>
        <v/>
      </c>
      <c r="BZ758" t="str" cm="1">
        <f t="array" ref="BZ758">IF($D758="","",INDEX('Data - CO2'!$B$5:$AP$53,MATCH(Kulturmodeller!$D758,'Data - CO2'!$A$5:$A$53,0),BZ$20)*AJ758*$B752)</f>
        <v/>
      </c>
      <c r="CA758" t="str" cm="1">
        <f t="array" ref="CA758">IF($D758="","",INDEX('Data - CO2'!$B$5:$AP$53,MATCH(Kulturmodeller!$D758,'Data - CO2'!$A$5:$A$53,0),CA$20)*AK758*$B752)</f>
        <v/>
      </c>
      <c r="CB758" t="str" cm="1">
        <f t="array" ref="CB758">IF($D758="","",INDEX('Data - CO2'!$B$5:$AP$53,MATCH(Kulturmodeller!$D758,'Data - CO2'!$A$5:$A$53,0),CB$20)*AL758*$B752)</f>
        <v/>
      </c>
      <c r="CC758" t="str" cm="1">
        <f t="array" ref="CC758">IF($D758="","",INDEX('Data - CO2'!$B$5:$AP$53,MATCH(Kulturmodeller!$D758,'Data - CO2'!$A$5:$A$53,0),CC$20)*AM758*$B752)</f>
        <v/>
      </c>
      <c r="CD758" t="str" cm="1">
        <f t="array" ref="CD758">IF($D758="","",INDEX('Data - CO2'!$B$5:$AP$53,MATCH(Kulturmodeller!$D758,'Data - CO2'!$A$5:$A$53,0),CD$20)*AN758*$B752)</f>
        <v/>
      </c>
      <c r="CE758" t="str" cm="1">
        <f t="array" ref="CE758">IF($D758="","",INDEX('Data - CO2'!$B$5:$AP$53,MATCH(Kulturmodeller!$D758,'Data - CO2'!$A$5:$A$53,0),CE$20)*AO758*$B752)</f>
        <v/>
      </c>
      <c r="CF758" t="str" cm="1">
        <f t="array" ref="CF758">IF($D758="","",INDEX('Data - CO2'!$B$5:$AP$53,MATCH(Kulturmodeller!$D758,'Data - CO2'!$A$5:$A$53,0),CF$20)*AP758*$B752)</f>
        <v/>
      </c>
      <c r="CG758" t="str" cm="1">
        <f t="array" ref="CG758">IF($D758="","",INDEX('Data - CO2'!$B$5:$AP$53,MATCH(Kulturmodeller!$D758,'Data - CO2'!$A$5:$A$53,0),CG$20)*AQ758*$B752)</f>
        <v/>
      </c>
      <c r="CH758" t="str" cm="1">
        <f t="array" ref="CH758">IF($D758="","",INDEX('Data - CO2'!$B$5:$AP$53,MATCH(Kulturmodeller!$D758,'Data - CO2'!$A$5:$A$53,0),CH$20)*AR758*$B752)</f>
        <v/>
      </c>
      <c r="CI758" s="11" t="str" cm="1">
        <f t="array" ref="CI758">IF($D758="","",INDEX('Data - CO2'!$B$5:$AP$53,MATCH(Kulturmodeller!$D758,'Data - CO2'!$A$5:$A$53,0),CI$20)*AS758*$B752)</f>
        <v/>
      </c>
    </row>
    <row r="759" spans="1:87" x14ac:dyDescent="0.3">
      <c r="A759" s="346" t="s">
        <v>638</v>
      </c>
      <c r="B759" s="42"/>
      <c r="C759" s="128" t="str">
        <f>'Katalog over Kulturmodeller '!F251</f>
        <v>Juletræer (NGR)</v>
      </c>
      <c r="D759" s="129" t="s">
        <v>633</v>
      </c>
      <c r="E759" s="140">
        <f>'Katalog over Kulturmodeller '!W251</f>
        <v>0</v>
      </c>
      <c r="F759" s="40">
        <f>E759</f>
        <v>0</v>
      </c>
      <c r="G759" s="40">
        <f t="shared" si="12770"/>
        <v>0</v>
      </c>
      <c r="H759" s="40">
        <f>G759*2/3</f>
        <v>0</v>
      </c>
      <c r="I759" s="40">
        <f>H759*0.5</f>
        <v>0</v>
      </c>
      <c r="J759" s="40">
        <v>0</v>
      </c>
      <c r="K759" s="40">
        <f t="shared" si="12771"/>
        <v>0</v>
      </c>
      <c r="L759" s="40">
        <f t="shared" si="12772"/>
        <v>0</v>
      </c>
      <c r="M759" s="40">
        <f t="shared" si="12773"/>
        <v>0</v>
      </c>
      <c r="N759" s="40">
        <f t="shared" si="12774"/>
        <v>0</v>
      </c>
      <c r="O759" s="40">
        <f t="shared" si="12775"/>
        <v>0</v>
      </c>
      <c r="P759" s="40">
        <f t="shared" si="12776"/>
        <v>0</v>
      </c>
      <c r="Q759" s="40">
        <f t="shared" si="12777"/>
        <v>0</v>
      </c>
      <c r="R759" s="40">
        <f t="shared" si="12778"/>
        <v>0</v>
      </c>
      <c r="S759" s="40">
        <f t="shared" si="12779"/>
        <v>0</v>
      </c>
      <c r="T759" s="40">
        <f t="shared" si="12780"/>
        <v>0</v>
      </c>
      <c r="U759" s="40">
        <f t="shared" si="12781"/>
        <v>0</v>
      </c>
      <c r="V759" s="40">
        <f t="shared" si="12782"/>
        <v>0</v>
      </c>
      <c r="W759" s="40">
        <f t="shared" si="12783"/>
        <v>0</v>
      </c>
      <c r="X759" s="40">
        <f t="shared" si="12784"/>
        <v>0</v>
      </c>
      <c r="Y759" s="40">
        <f t="shared" si="12785"/>
        <v>0</v>
      </c>
      <c r="Z759" s="40">
        <f t="shared" si="12786"/>
        <v>0</v>
      </c>
      <c r="AA759" s="40">
        <f t="shared" si="12787"/>
        <v>0</v>
      </c>
      <c r="AB759" s="40">
        <f t="shared" si="12788"/>
        <v>0</v>
      </c>
      <c r="AC759" s="40">
        <f t="shared" si="12789"/>
        <v>0</v>
      </c>
      <c r="AD759" s="40">
        <f t="shared" si="12790"/>
        <v>0</v>
      </c>
      <c r="AE759" s="40">
        <f t="shared" si="12791"/>
        <v>0</v>
      </c>
      <c r="AF759" s="40">
        <f t="shared" si="12792"/>
        <v>0</v>
      </c>
      <c r="AG759" s="40">
        <f t="shared" si="12793"/>
        <v>0</v>
      </c>
      <c r="AH759" s="40">
        <f t="shared" si="12794"/>
        <v>0</v>
      </c>
      <c r="AI759" s="40">
        <f t="shared" si="12795"/>
        <v>0</v>
      </c>
      <c r="AJ759" s="40">
        <f t="shared" si="12796"/>
        <v>0</v>
      </c>
      <c r="AK759" s="40">
        <f t="shared" si="12797"/>
        <v>0</v>
      </c>
      <c r="AL759" s="40">
        <f t="shared" si="12798"/>
        <v>0</v>
      </c>
      <c r="AM759" s="40">
        <f t="shared" si="12799"/>
        <v>0</v>
      </c>
      <c r="AN759" s="40">
        <f t="shared" si="12800"/>
        <v>0</v>
      </c>
      <c r="AO759" s="40">
        <f t="shared" si="12801"/>
        <v>0</v>
      </c>
      <c r="AP759" s="40">
        <f t="shared" si="12802"/>
        <v>0</v>
      </c>
      <c r="AQ759" s="40">
        <f t="shared" si="12803"/>
        <v>0</v>
      </c>
      <c r="AR759" s="40">
        <f t="shared" si="12804"/>
        <v>0</v>
      </c>
      <c r="AS759" s="41">
        <f t="shared" si="12805"/>
        <v>0</v>
      </c>
      <c r="AU759" s="12" cm="1">
        <f t="array" ref="AU759">IF($D759="","",INDEX('Data - CO2'!$B$5:$AP$53,MATCH(Kulturmodeller!$D759,'Data - CO2'!$A$5:$A$53,0),AU$20)*E759)</f>
        <v>0</v>
      </c>
      <c r="AV759" s="3" cm="1">
        <f t="array" ref="AV759">IF($D759="","",INDEX('Data - CO2'!$B$5:$AP$53,MATCH(Kulturmodeller!$D759,'Data - CO2'!$A$5:$A$53,0),AV$20)*F759)</f>
        <v>0</v>
      </c>
      <c r="AW759" s="3" cm="1">
        <f t="array" ref="AW759">IF($D759="","",INDEX('Data - CO2'!$B$5:$AP$53,MATCH(Kulturmodeller!$D759,'Data - CO2'!$A$5:$A$53,0),AW$20)*G759)</f>
        <v>0</v>
      </c>
      <c r="AX759" s="3" cm="1">
        <f t="array" ref="AX759">IF($D759="","",INDEX('Data - CO2'!$B$5:$AP$53,MATCH(Kulturmodeller!$D759,'Data - CO2'!$A$5:$A$53,0),AX$20)*H759)</f>
        <v>0</v>
      </c>
      <c r="AY759" s="3" cm="1">
        <f t="array" ref="AY759">IF($D759="","",INDEX('Data - CO2'!$B$5:$AP$53,MATCH(Kulturmodeller!$D759,'Data - CO2'!$A$5:$A$53,0),AY$20)*I759)</f>
        <v>0</v>
      </c>
      <c r="AZ759" s="3" cm="1">
        <f t="array" ref="AZ759">IF($D759="","",INDEX('Data - CO2'!$B$5:$AP$53,MATCH(Kulturmodeller!$D759,'Data - CO2'!$A$5:$A$53,0),AZ$20)*J759*$B752)</f>
        <v>0</v>
      </c>
      <c r="BA759" s="3" cm="1">
        <f t="array" ref="BA759">IF($D759="","",INDEX('Data - CO2'!$B$5:$AP$53,MATCH(Kulturmodeller!$D759,'Data - CO2'!$A$5:$A$53,0),BA$20)*K759*$B752)</f>
        <v>0</v>
      </c>
      <c r="BB759" s="3" cm="1">
        <f t="array" ref="BB759">IF($D759="","",INDEX('Data - CO2'!$B$5:$AP$53,MATCH(Kulturmodeller!$D759,'Data - CO2'!$A$5:$A$53,0),BB$20)*L759*$B752)</f>
        <v>0</v>
      </c>
      <c r="BC759" s="3" cm="1">
        <f t="array" ref="BC759">IF($D759="","",INDEX('Data - CO2'!$B$5:$AP$53,MATCH(Kulturmodeller!$D759,'Data - CO2'!$A$5:$A$53,0),BC$20)*M759*$B752)</f>
        <v>0</v>
      </c>
      <c r="BD759" s="3" cm="1">
        <f t="array" ref="BD759">IF($D759="","",INDEX('Data - CO2'!$B$5:$AP$53,MATCH(Kulturmodeller!$D759,'Data - CO2'!$A$5:$A$53,0),BD$20)*N759*$B752)</f>
        <v>0</v>
      </c>
      <c r="BE759" s="3" cm="1">
        <f t="array" ref="BE759">IF($D759="","",INDEX('Data - CO2'!$B$5:$AP$53,MATCH(Kulturmodeller!$D759,'Data - CO2'!$A$5:$A$53,0),BE$20)*O759*$B752)</f>
        <v>0</v>
      </c>
      <c r="BF759" s="3" cm="1">
        <f t="array" ref="BF759">IF($D759="","",INDEX('Data - CO2'!$B$5:$AP$53,MATCH(Kulturmodeller!$D759,'Data - CO2'!$A$5:$A$53,0),BF$20)*P759*$B752)</f>
        <v>0</v>
      </c>
      <c r="BG759" s="3" cm="1">
        <f t="array" ref="BG759">IF($D759="","",INDEX('Data - CO2'!$B$5:$AP$53,MATCH(Kulturmodeller!$D759,'Data - CO2'!$A$5:$A$53,0),BG$20)*Q759*$B752)</f>
        <v>0</v>
      </c>
      <c r="BH759" s="3" cm="1">
        <f t="array" ref="BH759">IF($D759="","",INDEX('Data - CO2'!$B$5:$AP$53,MATCH(Kulturmodeller!$D759,'Data - CO2'!$A$5:$A$53,0),BH$20)*R759*$B752)</f>
        <v>0</v>
      </c>
      <c r="BI759" s="3" cm="1">
        <f t="array" ref="BI759">IF($D759="","",INDEX('Data - CO2'!$B$5:$AP$53,MATCH(Kulturmodeller!$D759,'Data - CO2'!$A$5:$A$53,0),BI$20)*S759*$B752)</f>
        <v>0</v>
      </c>
      <c r="BJ759" s="3" cm="1">
        <f t="array" ref="BJ759">IF($D759="","",INDEX('Data - CO2'!$B$5:$AP$53,MATCH(Kulturmodeller!$D759,'Data - CO2'!$A$5:$A$53,0),BJ$20)*T759*$B752)</f>
        <v>0</v>
      </c>
      <c r="BK759" s="3" cm="1">
        <f t="array" ref="BK759">IF($D759="","",INDEX('Data - CO2'!$B$5:$AP$53,MATCH(Kulturmodeller!$D759,'Data - CO2'!$A$5:$A$53,0),BK$20)*U759*$B752)</f>
        <v>0</v>
      </c>
      <c r="BL759" s="3" cm="1">
        <f t="array" ref="BL759">IF($D759="","",INDEX('Data - CO2'!$B$5:$AP$53,MATCH(Kulturmodeller!$D759,'Data - CO2'!$A$5:$A$53,0),BL$20)*V759*$B752)</f>
        <v>0</v>
      </c>
      <c r="BM759" s="3" cm="1">
        <f t="array" ref="BM759">IF($D759="","",INDEX('Data - CO2'!$B$5:$AP$53,MATCH(Kulturmodeller!$D759,'Data - CO2'!$A$5:$A$53,0),BM$20)*W759*$B752)</f>
        <v>0</v>
      </c>
      <c r="BN759" s="3" cm="1">
        <f t="array" ref="BN759">IF($D759="","",INDEX('Data - CO2'!$B$5:$AP$53,MATCH(Kulturmodeller!$D759,'Data - CO2'!$A$5:$A$53,0),BN$20)*X759*$B752)</f>
        <v>0</v>
      </c>
      <c r="BO759" s="3" cm="1">
        <f t="array" ref="BO759">IF($D759="","",INDEX('Data - CO2'!$B$5:$AP$53,MATCH(Kulturmodeller!$D759,'Data - CO2'!$A$5:$A$53,0),BO$20)*Y759*$B752)</f>
        <v>0</v>
      </c>
      <c r="BP759" s="3" cm="1">
        <f t="array" ref="BP759">IF($D759="","",INDEX('Data - CO2'!$B$5:$AP$53,MATCH(Kulturmodeller!$D759,'Data - CO2'!$A$5:$A$53,0),BP$20)*Z759*$B752)</f>
        <v>0</v>
      </c>
      <c r="BQ759" s="3" cm="1">
        <f t="array" ref="BQ759">IF($D759="","",INDEX('Data - CO2'!$B$5:$AP$53,MATCH(Kulturmodeller!$D759,'Data - CO2'!$A$5:$A$53,0),BQ$20)*AA759*$B752)</f>
        <v>0</v>
      </c>
      <c r="BR759" s="3" cm="1">
        <f t="array" ref="BR759">IF($D759="","",INDEX('Data - CO2'!$B$5:$AP$53,MATCH(Kulturmodeller!$D759,'Data - CO2'!$A$5:$A$53,0),BR$20)*AB759*$B752)</f>
        <v>0</v>
      </c>
      <c r="BS759" s="3" cm="1">
        <f t="array" ref="BS759">IF($D759="","",INDEX('Data - CO2'!$B$5:$AP$53,MATCH(Kulturmodeller!$D759,'Data - CO2'!$A$5:$A$53,0),BS$20)*AC759*$B752)</f>
        <v>0</v>
      </c>
      <c r="BT759" s="3" cm="1">
        <f t="array" ref="BT759">IF($D759="","",INDEX('Data - CO2'!$B$5:$AP$53,MATCH(Kulturmodeller!$D759,'Data - CO2'!$A$5:$A$53,0),BT$20)*AD759*$B752)</f>
        <v>0</v>
      </c>
      <c r="BU759" s="3" cm="1">
        <f t="array" ref="BU759">IF($D759="","",INDEX('Data - CO2'!$B$5:$AP$53,MATCH(Kulturmodeller!$D759,'Data - CO2'!$A$5:$A$53,0),BU$20)*AE759*$B752)</f>
        <v>0</v>
      </c>
      <c r="BV759" s="3" cm="1">
        <f t="array" ref="BV759">IF($D759="","",INDEX('Data - CO2'!$B$5:$AP$53,MATCH(Kulturmodeller!$D759,'Data - CO2'!$A$5:$A$53,0),BV$20)*AF759*$B752)</f>
        <v>0</v>
      </c>
      <c r="BW759" s="3" cm="1">
        <f t="array" ref="BW759">IF($D759="","",INDEX('Data - CO2'!$B$5:$AP$53,MATCH(Kulturmodeller!$D759,'Data - CO2'!$A$5:$A$53,0),BW$20)*AG759*$B752)</f>
        <v>0</v>
      </c>
      <c r="BX759" s="3" cm="1">
        <f t="array" ref="BX759">IF($D759="","",INDEX('Data - CO2'!$B$5:$AP$53,MATCH(Kulturmodeller!$D759,'Data - CO2'!$A$5:$A$53,0),BX$20)*AH759*$B752)</f>
        <v>0</v>
      </c>
      <c r="BY759" s="3" cm="1">
        <f t="array" ref="BY759">IF($D759="","",INDEX('Data - CO2'!$B$5:$AP$53,MATCH(Kulturmodeller!$D759,'Data - CO2'!$A$5:$A$53,0),BY$20)*AI759*$B752)</f>
        <v>0</v>
      </c>
      <c r="BZ759" s="3" cm="1">
        <f t="array" ref="BZ759">IF($D759="","",INDEX('Data - CO2'!$B$5:$AP$53,MATCH(Kulturmodeller!$D759,'Data - CO2'!$A$5:$A$53,0),BZ$20)*AJ759*$B752)</f>
        <v>0</v>
      </c>
      <c r="CA759" s="3" cm="1">
        <f t="array" ref="CA759">IF($D759="","",INDEX('Data - CO2'!$B$5:$AP$53,MATCH(Kulturmodeller!$D759,'Data - CO2'!$A$5:$A$53,0),CA$20)*AK759*$B752)</f>
        <v>0</v>
      </c>
      <c r="CB759" s="3" cm="1">
        <f t="array" ref="CB759">IF($D759="","",INDEX('Data - CO2'!$B$5:$AP$53,MATCH(Kulturmodeller!$D759,'Data - CO2'!$A$5:$A$53,0),CB$20)*AL759*$B752)</f>
        <v>0</v>
      </c>
      <c r="CC759" s="3" cm="1">
        <f t="array" ref="CC759">IF($D759="","",INDEX('Data - CO2'!$B$5:$AP$53,MATCH(Kulturmodeller!$D759,'Data - CO2'!$A$5:$A$53,0),CC$20)*AM759*$B752)</f>
        <v>0</v>
      </c>
      <c r="CD759" s="3" cm="1">
        <f t="array" ref="CD759">IF($D759="","",INDEX('Data - CO2'!$B$5:$AP$53,MATCH(Kulturmodeller!$D759,'Data - CO2'!$A$5:$A$53,0),CD$20)*AN759*$B752)</f>
        <v>0</v>
      </c>
      <c r="CE759" s="3" cm="1">
        <f t="array" ref="CE759">IF($D759="","",INDEX('Data - CO2'!$B$5:$AP$53,MATCH(Kulturmodeller!$D759,'Data - CO2'!$A$5:$A$53,0),CE$20)*AO759*$B752)</f>
        <v>0</v>
      </c>
      <c r="CF759" s="3" cm="1">
        <f t="array" ref="CF759">IF($D759="","",INDEX('Data - CO2'!$B$5:$AP$53,MATCH(Kulturmodeller!$D759,'Data - CO2'!$A$5:$A$53,0),CF$20)*AP759*$B752)</f>
        <v>0</v>
      </c>
      <c r="CG759" s="3" cm="1">
        <f t="array" ref="CG759">IF($D759="","",INDEX('Data - CO2'!$B$5:$AP$53,MATCH(Kulturmodeller!$D759,'Data - CO2'!$A$5:$A$53,0),CG$20)*AQ759*$B752)</f>
        <v>0</v>
      </c>
      <c r="CH759" s="3" cm="1">
        <f t="array" ref="CH759">IF($D759="","",INDEX('Data - CO2'!$B$5:$AP$53,MATCH(Kulturmodeller!$D759,'Data - CO2'!$A$5:$A$53,0),CH$20)*AR759*$B752)</f>
        <v>0</v>
      </c>
      <c r="CI759" s="13" cm="1">
        <f t="array" ref="CI759">IF($D759="","",INDEX('Data - CO2'!$B$5:$AP$53,MATCH(Kulturmodeller!$D759,'Data - CO2'!$A$5:$A$53,0),CI$20)*AS759*$B752)</f>
        <v>0</v>
      </c>
    </row>
    <row r="760" spans="1:87" x14ac:dyDescent="0.3">
      <c r="A760" s="33"/>
      <c r="B760" s="33"/>
      <c r="C760" s="33"/>
      <c r="D760" s="10"/>
      <c r="E760" s="479">
        <f>SUM(E753:E759)</f>
        <v>0.25</v>
      </c>
      <c r="F760" s="108">
        <f>SUM(F753:F759)</f>
        <v>0.25</v>
      </c>
      <c r="G760" s="109">
        <f>SUM(G753:G759)</f>
        <v>0.25</v>
      </c>
      <c r="H760" s="109">
        <f t="shared" ref="H760:AS760" si="12806">SUM(H753:H759)</f>
        <v>0.25</v>
      </c>
      <c r="I760" s="109">
        <f t="shared" si="12806"/>
        <v>0.25</v>
      </c>
      <c r="J760" s="109">
        <f t="shared" si="12806"/>
        <v>0.25</v>
      </c>
      <c r="K760" s="109">
        <f t="shared" si="12806"/>
        <v>0.25</v>
      </c>
      <c r="L760" s="109">
        <f t="shared" si="12806"/>
        <v>0.25</v>
      </c>
      <c r="M760" s="109">
        <f t="shared" si="12806"/>
        <v>0.25</v>
      </c>
      <c r="N760" s="109">
        <f t="shared" si="12806"/>
        <v>0.25</v>
      </c>
      <c r="O760" s="109">
        <f t="shared" si="12806"/>
        <v>0.25</v>
      </c>
      <c r="P760" s="109">
        <f t="shared" si="12806"/>
        <v>0.25</v>
      </c>
      <c r="Q760" s="109">
        <f t="shared" si="12806"/>
        <v>0.25</v>
      </c>
      <c r="R760" s="109">
        <f t="shared" si="12806"/>
        <v>0.25</v>
      </c>
      <c r="S760" s="109">
        <f t="shared" si="12806"/>
        <v>0.25</v>
      </c>
      <c r="T760" s="109">
        <f t="shared" si="12806"/>
        <v>0.25</v>
      </c>
      <c r="U760" s="109">
        <f t="shared" si="12806"/>
        <v>0.25</v>
      </c>
      <c r="V760" s="109">
        <f t="shared" si="12806"/>
        <v>0.25</v>
      </c>
      <c r="W760" s="109">
        <f t="shared" si="12806"/>
        <v>0.25</v>
      </c>
      <c r="X760" s="109">
        <f t="shared" si="12806"/>
        <v>0.25</v>
      </c>
      <c r="Y760" s="109">
        <f t="shared" si="12806"/>
        <v>0.25</v>
      </c>
      <c r="Z760" s="109">
        <f t="shared" si="12806"/>
        <v>0.25</v>
      </c>
      <c r="AA760" s="109">
        <f t="shared" si="12806"/>
        <v>0.25</v>
      </c>
      <c r="AB760" s="109">
        <f t="shared" si="12806"/>
        <v>0.25</v>
      </c>
      <c r="AC760" s="109">
        <f t="shared" si="12806"/>
        <v>0.25</v>
      </c>
      <c r="AD760" s="109">
        <f t="shared" si="12806"/>
        <v>0.25</v>
      </c>
      <c r="AE760" s="109">
        <f t="shared" si="12806"/>
        <v>0.25</v>
      </c>
      <c r="AF760" s="109">
        <f t="shared" si="12806"/>
        <v>0.25</v>
      </c>
      <c r="AG760" s="109">
        <f t="shared" si="12806"/>
        <v>0.25</v>
      </c>
      <c r="AH760" s="109">
        <f t="shared" si="12806"/>
        <v>0.25</v>
      </c>
      <c r="AI760" s="109">
        <f t="shared" si="12806"/>
        <v>0.25</v>
      </c>
      <c r="AJ760" s="109">
        <f t="shared" si="12806"/>
        <v>0.25</v>
      </c>
      <c r="AK760" s="109">
        <f t="shared" si="12806"/>
        <v>0.25</v>
      </c>
      <c r="AL760" s="109">
        <f t="shared" si="12806"/>
        <v>0.25</v>
      </c>
      <c r="AM760" s="109">
        <f t="shared" si="12806"/>
        <v>0.25</v>
      </c>
      <c r="AN760" s="109">
        <f t="shared" si="12806"/>
        <v>0.25</v>
      </c>
      <c r="AO760" s="109">
        <f t="shared" si="12806"/>
        <v>0.25</v>
      </c>
      <c r="AP760" s="109">
        <f t="shared" si="12806"/>
        <v>0.25</v>
      </c>
      <c r="AQ760" s="109">
        <f t="shared" si="12806"/>
        <v>0.25</v>
      </c>
      <c r="AR760" s="109">
        <f t="shared" si="12806"/>
        <v>0.25</v>
      </c>
      <c r="AS760" s="110">
        <f t="shared" si="12806"/>
        <v>0.25</v>
      </c>
      <c r="AU760" s="111">
        <f>SUM(AU753:AU759)</f>
        <v>0</v>
      </c>
      <c r="AV760" s="112">
        <f t="shared" ref="AV760:CI760" si="12807">SUM(AV753:AV759)</f>
        <v>6.5772629659438434E-2</v>
      </c>
      <c r="AW760" s="112">
        <f t="shared" si="12807"/>
        <v>0.43848419772958963</v>
      </c>
      <c r="AX760" s="112">
        <f t="shared" si="12807"/>
        <v>1.0962104943239739</v>
      </c>
      <c r="AY760" s="112">
        <f t="shared" si="12807"/>
        <v>2.1924209886479478</v>
      </c>
      <c r="AZ760" s="112">
        <f t="shared" si="12807"/>
        <v>5.3349826215232206</v>
      </c>
      <c r="BA760" s="112">
        <f t="shared" si="12807"/>
        <v>11.597059566924742</v>
      </c>
      <c r="BB760" s="112">
        <f t="shared" si="12807"/>
        <v>19.768192250440276</v>
      </c>
      <c r="BC760" s="112">
        <f t="shared" si="12807"/>
        <v>25.495181026884815</v>
      </c>
      <c r="BD760" s="112">
        <f t="shared" si="12807"/>
        <v>27.572217196759379</v>
      </c>
      <c r="BE760" s="112">
        <f t="shared" si="12807"/>
        <v>30.129295830908145</v>
      </c>
      <c r="BF760" s="112">
        <f t="shared" si="12807"/>
        <v>31.931438217637655</v>
      </c>
      <c r="BG760" s="112">
        <f t="shared" si="12807"/>
        <v>35.581059433348578</v>
      </c>
      <c r="BH760" s="112">
        <f t="shared" si="12807"/>
        <v>38.483168889902508</v>
      </c>
      <c r="BI760" s="112">
        <f t="shared" si="12807"/>
        <v>41.666888644496623</v>
      </c>
      <c r="BJ760" s="112">
        <f t="shared" si="12807"/>
        <v>44.958185683648502</v>
      </c>
      <c r="BK760" s="112">
        <f t="shared" si="12807"/>
        <v>48.066017945555181</v>
      </c>
      <c r="BL760" s="112">
        <f t="shared" si="12807"/>
        <v>51.597311970869988</v>
      </c>
      <c r="BM760" s="112">
        <f t="shared" si="12807"/>
        <v>54.606994341601094</v>
      </c>
      <c r="BN760" s="112">
        <f t="shared" si="12807"/>
        <v>57.940522262704263</v>
      </c>
      <c r="BO760" s="112">
        <f t="shared" si="12807"/>
        <v>61.036240464178995</v>
      </c>
      <c r="BP760" s="112">
        <f t="shared" si="12807"/>
        <v>63.421421520906542</v>
      </c>
      <c r="BQ760" s="112">
        <f t="shared" si="12807"/>
        <v>64.613220958480724</v>
      </c>
      <c r="BR760" s="112">
        <f t="shared" si="12807"/>
        <v>65.537692910199098</v>
      </c>
      <c r="BS760" s="112">
        <f t="shared" si="12807"/>
        <v>67.124372368979408</v>
      </c>
      <c r="BT760" s="112">
        <f t="shared" si="12807"/>
        <v>68.037980182175659</v>
      </c>
      <c r="BU760" s="112">
        <f t="shared" si="12807"/>
        <v>68.851131550631436</v>
      </c>
      <c r="BV760" s="112">
        <f t="shared" si="12807"/>
        <v>69.849472721636502</v>
      </c>
      <c r="BW760" s="112">
        <f t="shared" si="12807"/>
        <v>71.15466797781356</v>
      </c>
      <c r="BX760" s="112">
        <f t="shared" si="12807"/>
        <v>71.779895003708234</v>
      </c>
      <c r="BY760" s="112">
        <f t="shared" si="12807"/>
        <v>72.808878700225961</v>
      </c>
      <c r="BZ760" s="112">
        <f t="shared" si="12807"/>
        <v>73.64181241865785</v>
      </c>
      <c r="CA760" s="112">
        <f t="shared" si="12807"/>
        <v>74.537723155484912</v>
      </c>
      <c r="CB760" s="112">
        <f t="shared" si="12807"/>
        <v>6.5772629659438434E-2</v>
      </c>
      <c r="CC760" s="112">
        <f t="shared" si="12807"/>
        <v>0.43848419772958963</v>
      </c>
      <c r="CD760" s="112">
        <f t="shared" si="12807"/>
        <v>1.0962104943239739</v>
      </c>
      <c r="CE760" s="112">
        <f t="shared" si="12807"/>
        <v>2.1924209886479478</v>
      </c>
      <c r="CF760" s="112">
        <f t="shared" si="12807"/>
        <v>5.3349826215232206</v>
      </c>
      <c r="CG760" s="112">
        <f t="shared" si="12807"/>
        <v>11.597059566924742</v>
      </c>
      <c r="CH760" s="112">
        <f t="shared" si="12807"/>
        <v>19.768192250440276</v>
      </c>
      <c r="CI760" s="113">
        <f t="shared" si="12807"/>
        <v>25.495181026884815</v>
      </c>
    </row>
    <row r="761" spans="1:87" x14ac:dyDescent="0.3">
      <c r="A761" s="7" t="s">
        <v>86</v>
      </c>
      <c r="B761" s="7"/>
      <c r="C761" s="131"/>
      <c r="D761" s="131"/>
      <c r="E761" s="126"/>
      <c r="F761" s="39">
        <f>E761</f>
        <v>0</v>
      </c>
      <c r="G761" s="40">
        <f t="shared" ref="G761:G762" si="12808">F761</f>
        <v>0</v>
      </c>
      <c r="H761" s="40">
        <f t="shared" ref="H761:H762" si="12809">G761</f>
        <v>0</v>
      </c>
      <c r="I761" s="40">
        <f t="shared" ref="I761:I762" si="12810">H761</f>
        <v>0</v>
      </c>
      <c r="J761" s="40">
        <f t="shared" ref="J761:J762" si="12811">I761</f>
        <v>0</v>
      </c>
      <c r="K761" s="40">
        <f t="shared" ref="K761:K762" si="12812">J761</f>
        <v>0</v>
      </c>
      <c r="L761" s="40">
        <f t="shared" ref="L761:L762" si="12813">K761</f>
        <v>0</v>
      </c>
      <c r="M761" s="40">
        <f t="shared" ref="M761:M762" si="12814">L761</f>
        <v>0</v>
      </c>
      <c r="N761" s="40">
        <f t="shared" ref="N761:N762" si="12815">M761</f>
        <v>0</v>
      </c>
      <c r="O761" s="40">
        <f t="shared" ref="O761:O762" si="12816">N761</f>
        <v>0</v>
      </c>
      <c r="P761" s="40">
        <f t="shared" ref="P761:P762" si="12817">O761</f>
        <v>0</v>
      </c>
      <c r="Q761" s="40">
        <f t="shared" ref="Q761:Q762" si="12818">P761</f>
        <v>0</v>
      </c>
      <c r="R761" s="40">
        <f t="shared" ref="R761:R762" si="12819">Q761</f>
        <v>0</v>
      </c>
      <c r="S761" s="40">
        <f t="shared" ref="S761:S762" si="12820">R761</f>
        <v>0</v>
      </c>
      <c r="T761" s="40">
        <f t="shared" ref="T761:T762" si="12821">S761</f>
        <v>0</v>
      </c>
      <c r="U761" s="40">
        <f t="shared" ref="U761:U762" si="12822">T761</f>
        <v>0</v>
      </c>
      <c r="V761" s="40">
        <f t="shared" ref="V761:V762" si="12823">U761</f>
        <v>0</v>
      </c>
      <c r="W761" s="40">
        <f t="shared" ref="W761:W762" si="12824">V761</f>
        <v>0</v>
      </c>
      <c r="X761" s="40">
        <f t="shared" ref="X761:X762" si="12825">W761</f>
        <v>0</v>
      </c>
      <c r="Y761" s="40">
        <f t="shared" ref="Y761:Y762" si="12826">X761</f>
        <v>0</v>
      </c>
      <c r="Z761" s="40">
        <f t="shared" ref="Z761:Z762" si="12827">Y761</f>
        <v>0</v>
      </c>
      <c r="AA761" s="40">
        <f t="shared" ref="AA761:AA762" si="12828">Z761</f>
        <v>0</v>
      </c>
      <c r="AB761" s="40">
        <f t="shared" ref="AB761:AB762" si="12829">AA761</f>
        <v>0</v>
      </c>
      <c r="AC761" s="40">
        <f t="shared" ref="AC761:AC762" si="12830">AB761</f>
        <v>0</v>
      </c>
      <c r="AD761" s="40">
        <f t="shared" ref="AD761:AD762" si="12831">AC761</f>
        <v>0</v>
      </c>
      <c r="AE761" s="40">
        <f t="shared" ref="AE761:AE762" si="12832">AD761</f>
        <v>0</v>
      </c>
      <c r="AF761" s="40">
        <f t="shared" ref="AF761:AF762" si="12833">AE761</f>
        <v>0</v>
      </c>
      <c r="AG761" s="40">
        <f t="shared" ref="AG761:AG762" si="12834">AF761</f>
        <v>0</v>
      </c>
      <c r="AH761" s="40">
        <f t="shared" ref="AH761:AH762" si="12835">AG761</f>
        <v>0</v>
      </c>
      <c r="AI761" s="40">
        <f t="shared" ref="AI761:AI762" si="12836">AH761</f>
        <v>0</v>
      </c>
      <c r="AJ761" s="40">
        <f t="shared" ref="AJ761:AJ762" si="12837">AI761</f>
        <v>0</v>
      </c>
      <c r="AK761" s="40">
        <f t="shared" ref="AK761:AK762" si="12838">AJ761</f>
        <v>0</v>
      </c>
      <c r="AL761" s="40">
        <f t="shared" ref="AL761:AL762" si="12839">AK761</f>
        <v>0</v>
      </c>
      <c r="AM761" s="40">
        <f t="shared" ref="AM761:AM762" si="12840">AL761</f>
        <v>0</v>
      </c>
      <c r="AN761" s="40">
        <f t="shared" ref="AN761:AN762" si="12841">AM761</f>
        <v>0</v>
      </c>
      <c r="AO761" s="40">
        <f t="shared" ref="AO761:AO762" si="12842">AN761</f>
        <v>0</v>
      </c>
      <c r="AP761" s="40">
        <f t="shared" ref="AP761:AP762" si="12843">AO761</f>
        <v>0</v>
      </c>
      <c r="AQ761" s="40">
        <f t="shared" ref="AQ761:AQ762" si="12844">AP761</f>
        <v>0</v>
      </c>
      <c r="AR761" s="40">
        <f t="shared" ref="AR761:AR762" si="12845">AQ761</f>
        <v>0</v>
      </c>
      <c r="AS761" s="41">
        <f t="shared" ref="AS761:AS762" si="12846">AR761</f>
        <v>0</v>
      </c>
      <c r="AU761" s="10" t="str" cm="1">
        <f t="array" ref="AU761">IF($D761="","",INDEX('Data - CO2'!$B$5:$AP$53,MATCH(Kulturmodeller!$D761,'Data - CO2'!$A$5:$A$53,0),AU$20)*E761)</f>
        <v/>
      </c>
      <c r="AV761" t="str" cm="1">
        <f t="array" ref="AV761">IF($D761="","",INDEX('Data - CO2'!$B$5:$AP$53,MATCH(Kulturmodeller!$D761,'Data - CO2'!$A$5:$A$53,0),AV$20)*F761)</f>
        <v/>
      </c>
      <c r="AW761" t="str" cm="1">
        <f t="array" ref="AW761">IF($D761="","",INDEX('Data - CO2'!$B$5:$AP$53,MATCH(Kulturmodeller!$D761,'Data - CO2'!$A$5:$A$53,0),AW$20)*G761)</f>
        <v/>
      </c>
      <c r="AX761" t="str" cm="1">
        <f t="array" ref="AX761">IF($D761="","",INDEX('Data - CO2'!$B$5:$AP$53,MATCH(Kulturmodeller!$D761,'Data - CO2'!$A$5:$A$53,0),AX$20)*H761)</f>
        <v/>
      </c>
      <c r="AY761" t="str" cm="1">
        <f t="array" ref="AY761">IF($D761="","",INDEX('Data - CO2'!$B$5:$AP$53,MATCH(Kulturmodeller!$D761,'Data - CO2'!$A$5:$A$53,0),AY$20)*I761)</f>
        <v/>
      </c>
      <c r="AZ761" t="str" cm="1">
        <f t="array" ref="AZ761">IF($D761="","",INDEX('Data - CO2'!$B$5:$AP$53,MATCH(Kulturmodeller!$D761,'Data - CO2'!$A$5:$A$53,0),AZ$20)*J761)</f>
        <v/>
      </c>
      <c r="BA761" t="str" cm="1">
        <f t="array" ref="BA761">IF($D761="","",INDEX('Data - CO2'!$B$5:$AP$53,MATCH(Kulturmodeller!$D761,'Data - CO2'!$A$5:$A$53,0),BA$20)*K761)</f>
        <v/>
      </c>
      <c r="BB761" t="str" cm="1">
        <f t="array" ref="BB761">IF($D761="","",INDEX('Data - CO2'!$B$5:$AP$53,MATCH(Kulturmodeller!$D761,'Data - CO2'!$A$5:$A$53,0),BB$20)*L761)</f>
        <v/>
      </c>
      <c r="BC761" t="str" cm="1">
        <f t="array" ref="BC761">IF($D761="","",INDEX('Data - CO2'!$B$5:$AP$53,MATCH(Kulturmodeller!$D761,'Data - CO2'!$A$5:$A$53,0),BC$20)*M761)</f>
        <v/>
      </c>
      <c r="BD761" t="str" cm="1">
        <f t="array" ref="BD761">IF($D761="","",INDEX('Data - CO2'!$B$5:$AP$53,MATCH(Kulturmodeller!$D761,'Data - CO2'!$A$5:$A$53,0),BD$20)*N761)</f>
        <v/>
      </c>
      <c r="BE761" t="str" cm="1">
        <f t="array" ref="BE761">IF($D761="","",INDEX('Data - CO2'!$B$5:$AP$53,MATCH(Kulturmodeller!$D761,'Data - CO2'!$A$5:$A$53,0),BE$20)*O761)</f>
        <v/>
      </c>
      <c r="BF761" t="str" cm="1">
        <f t="array" ref="BF761">IF($D761="","",INDEX('Data - CO2'!$B$5:$AP$53,MATCH(Kulturmodeller!$D761,'Data - CO2'!$A$5:$A$53,0),BF$20)*P761)</f>
        <v/>
      </c>
      <c r="BG761" t="str" cm="1">
        <f t="array" ref="BG761">IF($D761="","",INDEX('Data - CO2'!$B$5:$AP$53,MATCH(Kulturmodeller!$D761,'Data - CO2'!$A$5:$A$53,0),BG$20)*Q761)</f>
        <v/>
      </c>
      <c r="BH761" t="str" cm="1">
        <f t="array" ref="BH761">IF($D761="","",INDEX('Data - CO2'!$B$5:$AP$53,MATCH(Kulturmodeller!$D761,'Data - CO2'!$A$5:$A$53,0),BH$20)*R761)</f>
        <v/>
      </c>
      <c r="BI761" t="str" cm="1">
        <f t="array" ref="BI761">IF($D761="","",INDEX('Data - CO2'!$B$5:$AP$53,MATCH(Kulturmodeller!$D761,'Data - CO2'!$A$5:$A$53,0),BI$20)*S761)</f>
        <v/>
      </c>
      <c r="BJ761" t="str" cm="1">
        <f t="array" ref="BJ761">IF($D761="","",INDEX('Data - CO2'!$B$5:$AP$53,MATCH(Kulturmodeller!$D761,'Data - CO2'!$A$5:$A$53,0),BJ$20)*T761)</f>
        <v/>
      </c>
      <c r="BK761" t="str" cm="1">
        <f t="array" ref="BK761">IF($D761="","",INDEX('Data - CO2'!$B$5:$AP$53,MATCH(Kulturmodeller!$D761,'Data - CO2'!$A$5:$A$53,0),BK$20)*U761)</f>
        <v/>
      </c>
      <c r="BL761" t="str" cm="1">
        <f t="array" ref="BL761">IF($D761="","",INDEX('Data - CO2'!$B$5:$AP$53,MATCH(Kulturmodeller!$D761,'Data - CO2'!$A$5:$A$53,0),BL$20)*V761)</f>
        <v/>
      </c>
      <c r="BM761" t="str" cm="1">
        <f t="array" ref="BM761">IF($D761="","",INDEX('Data - CO2'!$B$5:$AP$53,MATCH(Kulturmodeller!$D761,'Data - CO2'!$A$5:$A$53,0),BM$20)*W761)</f>
        <v/>
      </c>
      <c r="BN761" t="str" cm="1">
        <f t="array" ref="BN761">IF($D761="","",INDEX('Data - CO2'!$B$5:$AP$53,MATCH(Kulturmodeller!$D761,'Data - CO2'!$A$5:$A$53,0),BN$20)*X761)</f>
        <v/>
      </c>
      <c r="BO761" t="str" cm="1">
        <f t="array" ref="BO761">IF($D761="","",INDEX('Data - CO2'!$B$5:$AP$53,MATCH(Kulturmodeller!$D761,'Data - CO2'!$A$5:$A$53,0),BO$20)*Y761)</f>
        <v/>
      </c>
      <c r="BP761" t="str" cm="1">
        <f t="array" ref="BP761">IF($D761="","",INDEX('Data - CO2'!$B$5:$AP$53,MATCH(Kulturmodeller!$D761,'Data - CO2'!$A$5:$A$53,0),BP$20)*Z761)</f>
        <v/>
      </c>
      <c r="BQ761" t="str" cm="1">
        <f t="array" ref="BQ761">IF($D761="","",INDEX('Data - CO2'!$B$5:$AP$53,MATCH(Kulturmodeller!$D761,'Data - CO2'!$A$5:$A$53,0),BQ$20)*AA761)</f>
        <v/>
      </c>
      <c r="BR761" t="str" cm="1">
        <f t="array" ref="BR761">IF($D761="","",INDEX('Data - CO2'!$B$5:$AP$53,MATCH(Kulturmodeller!$D761,'Data - CO2'!$A$5:$A$53,0),BR$20)*AB761)</f>
        <v/>
      </c>
      <c r="BS761" t="str" cm="1">
        <f t="array" ref="BS761">IF($D761="","",INDEX('Data - CO2'!$B$5:$AP$53,MATCH(Kulturmodeller!$D761,'Data - CO2'!$A$5:$A$53,0),BS$20)*AC761)</f>
        <v/>
      </c>
      <c r="BT761" t="str" cm="1">
        <f t="array" ref="BT761">IF($D761="","",INDEX('Data - CO2'!$B$5:$AP$53,MATCH(Kulturmodeller!$D761,'Data - CO2'!$A$5:$A$53,0),BT$20)*AD761)</f>
        <v/>
      </c>
      <c r="BU761" t="str" cm="1">
        <f t="array" ref="BU761">IF($D761="","",INDEX('Data - CO2'!$B$5:$AP$53,MATCH(Kulturmodeller!$D761,'Data - CO2'!$A$5:$A$53,0),BU$20)*AE761)</f>
        <v/>
      </c>
      <c r="BV761" t="str" cm="1">
        <f t="array" ref="BV761">IF($D761="","",INDEX('Data - CO2'!$B$5:$AP$53,MATCH(Kulturmodeller!$D761,'Data - CO2'!$A$5:$A$53,0),BV$20)*AF761)</f>
        <v/>
      </c>
      <c r="BW761" t="str" cm="1">
        <f t="array" ref="BW761">IF($D761="","",INDEX('Data - CO2'!$B$5:$AP$53,MATCH(Kulturmodeller!$D761,'Data - CO2'!$A$5:$A$53,0),BW$20)*AG761)</f>
        <v/>
      </c>
      <c r="BX761" t="str" cm="1">
        <f t="array" ref="BX761">IF($D761="","",INDEX('Data - CO2'!$B$5:$AP$53,MATCH(Kulturmodeller!$D761,'Data - CO2'!$A$5:$A$53,0),BX$20)*AH761)</f>
        <v/>
      </c>
      <c r="BY761" t="str" cm="1">
        <f t="array" ref="BY761">IF($D761="","",INDEX('Data - CO2'!$B$5:$AP$53,MATCH(Kulturmodeller!$D761,'Data - CO2'!$A$5:$A$53,0),BY$20)*AI761)</f>
        <v/>
      </c>
      <c r="BZ761" t="str" cm="1">
        <f t="array" ref="BZ761">IF($D761="","",INDEX('Data - CO2'!$B$5:$AP$53,MATCH(Kulturmodeller!$D761,'Data - CO2'!$A$5:$A$53,0),BZ$20)*AJ761)</f>
        <v/>
      </c>
      <c r="CA761" t="str" cm="1">
        <f t="array" ref="CA761">IF($D761="","",INDEX('Data - CO2'!$B$5:$AP$53,MATCH(Kulturmodeller!$D761,'Data - CO2'!$A$5:$A$53,0),CA$20)*AK761)</f>
        <v/>
      </c>
      <c r="CB761" t="str" cm="1">
        <f t="array" ref="CB761">IF($D761="","",INDEX('Data - CO2'!$B$5:$AP$53,MATCH(Kulturmodeller!$D761,'Data - CO2'!$A$5:$A$53,0),CB$20)*AL761)</f>
        <v/>
      </c>
      <c r="CC761" t="str" cm="1">
        <f t="array" ref="CC761">IF($D761="","",INDEX('Data - CO2'!$B$5:$AP$53,MATCH(Kulturmodeller!$D761,'Data - CO2'!$A$5:$A$53,0),CC$20)*AM761)</f>
        <v/>
      </c>
      <c r="CD761" t="str" cm="1">
        <f t="array" ref="CD761">IF($D761="","",INDEX('Data - CO2'!$B$5:$AP$53,MATCH(Kulturmodeller!$D761,'Data - CO2'!$A$5:$A$53,0),CD$20)*AN761)</f>
        <v/>
      </c>
      <c r="CE761" t="str" cm="1">
        <f t="array" ref="CE761">IF($D761="","",INDEX('Data - CO2'!$B$5:$AP$53,MATCH(Kulturmodeller!$D761,'Data - CO2'!$A$5:$A$53,0),CE$20)*AO761)</f>
        <v/>
      </c>
      <c r="CF761" t="str" cm="1">
        <f t="array" ref="CF761">IF($D761="","",INDEX('Data - CO2'!$B$5:$AP$53,MATCH(Kulturmodeller!$D761,'Data - CO2'!$A$5:$A$53,0),CF$20)*AP761)</f>
        <v/>
      </c>
      <c r="CG761" t="str" cm="1">
        <f t="array" ref="CG761">IF($D761="","",INDEX('Data - CO2'!$B$5:$AP$53,MATCH(Kulturmodeller!$D761,'Data - CO2'!$A$5:$A$53,0),CG$20)*AQ761)</f>
        <v/>
      </c>
      <c r="CH761" t="str" cm="1">
        <f t="array" ref="CH761">IF($D761="","",INDEX('Data - CO2'!$B$5:$AP$53,MATCH(Kulturmodeller!$D761,'Data - CO2'!$A$5:$A$53,0),CH$20)*AR761)</f>
        <v/>
      </c>
      <c r="CI761" s="11" t="str" cm="1">
        <f t="array" ref="CI761">IF($D761="","",INDEX('Data - CO2'!$B$5:$AP$53,MATCH(Kulturmodeller!$D761,'Data - CO2'!$A$5:$A$53,0),CI$20)*AS761)</f>
        <v/>
      </c>
    </row>
    <row r="762" spans="1:87" x14ac:dyDescent="0.3">
      <c r="A762" s="12" t="s">
        <v>87</v>
      </c>
      <c r="B762" s="12"/>
      <c r="C762" s="129"/>
      <c r="D762" s="129"/>
      <c r="E762" s="127"/>
      <c r="F762" s="45">
        <f>E762</f>
        <v>0</v>
      </c>
      <c r="G762" s="46">
        <f t="shared" si="12808"/>
        <v>0</v>
      </c>
      <c r="H762" s="46">
        <f t="shared" si="12809"/>
        <v>0</v>
      </c>
      <c r="I762" s="46">
        <f t="shared" si="12810"/>
        <v>0</v>
      </c>
      <c r="J762" s="46">
        <f t="shared" si="12811"/>
        <v>0</v>
      </c>
      <c r="K762" s="46">
        <f t="shared" si="12812"/>
        <v>0</v>
      </c>
      <c r="L762" s="46">
        <f t="shared" si="12813"/>
        <v>0</v>
      </c>
      <c r="M762" s="46">
        <f t="shared" si="12814"/>
        <v>0</v>
      </c>
      <c r="N762" s="46">
        <f t="shared" si="12815"/>
        <v>0</v>
      </c>
      <c r="O762" s="46">
        <f t="shared" si="12816"/>
        <v>0</v>
      </c>
      <c r="P762" s="46">
        <f t="shared" si="12817"/>
        <v>0</v>
      </c>
      <c r="Q762" s="46">
        <f t="shared" si="12818"/>
        <v>0</v>
      </c>
      <c r="R762" s="46">
        <f t="shared" si="12819"/>
        <v>0</v>
      </c>
      <c r="S762" s="46">
        <f t="shared" si="12820"/>
        <v>0</v>
      </c>
      <c r="T762" s="46">
        <f t="shared" si="12821"/>
        <v>0</v>
      </c>
      <c r="U762" s="46">
        <f t="shared" si="12822"/>
        <v>0</v>
      </c>
      <c r="V762" s="46">
        <f t="shared" si="12823"/>
        <v>0</v>
      </c>
      <c r="W762" s="46">
        <f t="shared" si="12824"/>
        <v>0</v>
      </c>
      <c r="X762" s="46">
        <f t="shared" si="12825"/>
        <v>0</v>
      </c>
      <c r="Y762" s="46">
        <f t="shared" si="12826"/>
        <v>0</v>
      </c>
      <c r="Z762" s="46">
        <f t="shared" si="12827"/>
        <v>0</v>
      </c>
      <c r="AA762" s="46">
        <f t="shared" si="12828"/>
        <v>0</v>
      </c>
      <c r="AB762" s="46">
        <f t="shared" si="12829"/>
        <v>0</v>
      </c>
      <c r="AC762" s="46">
        <f t="shared" si="12830"/>
        <v>0</v>
      </c>
      <c r="AD762" s="46">
        <f t="shared" si="12831"/>
        <v>0</v>
      </c>
      <c r="AE762" s="46">
        <f t="shared" si="12832"/>
        <v>0</v>
      </c>
      <c r="AF762" s="46">
        <f t="shared" si="12833"/>
        <v>0</v>
      </c>
      <c r="AG762" s="46">
        <f t="shared" si="12834"/>
        <v>0</v>
      </c>
      <c r="AH762" s="46">
        <f t="shared" si="12835"/>
        <v>0</v>
      </c>
      <c r="AI762" s="46">
        <f t="shared" si="12836"/>
        <v>0</v>
      </c>
      <c r="AJ762" s="46">
        <f t="shared" si="12837"/>
        <v>0</v>
      </c>
      <c r="AK762" s="46">
        <f t="shared" si="12838"/>
        <v>0</v>
      </c>
      <c r="AL762" s="46">
        <f t="shared" si="12839"/>
        <v>0</v>
      </c>
      <c r="AM762" s="46">
        <f t="shared" si="12840"/>
        <v>0</v>
      </c>
      <c r="AN762" s="46">
        <f t="shared" si="12841"/>
        <v>0</v>
      </c>
      <c r="AO762" s="46">
        <f t="shared" si="12842"/>
        <v>0</v>
      </c>
      <c r="AP762" s="46">
        <f t="shared" si="12843"/>
        <v>0</v>
      </c>
      <c r="AQ762" s="46">
        <f t="shared" si="12844"/>
        <v>0</v>
      </c>
      <c r="AR762" s="46">
        <f t="shared" si="12845"/>
        <v>0</v>
      </c>
      <c r="AS762" s="47">
        <f t="shared" si="12846"/>
        <v>0</v>
      </c>
      <c r="AU762" s="10" t="str" cm="1">
        <f t="array" ref="AU762">IF($D762="","",INDEX('Data - CO2'!$B$5:$AP$53,MATCH(Kulturmodeller!$D762,'Data - CO2'!$A$5:$A$53,0),AU$20)*E762)</f>
        <v/>
      </c>
      <c r="AV762" t="str" cm="1">
        <f t="array" ref="AV762">IF($D762="","",INDEX('Data - CO2'!$B$5:$AP$53,MATCH(Kulturmodeller!$D762,'Data - CO2'!$A$5:$A$53,0),AV$20)*F762)</f>
        <v/>
      </c>
      <c r="AW762" t="str" cm="1">
        <f t="array" ref="AW762">IF($D762="","",INDEX('Data - CO2'!$B$5:$AP$53,MATCH(Kulturmodeller!$D762,'Data - CO2'!$A$5:$A$53,0),AW$20)*G762)</f>
        <v/>
      </c>
      <c r="AX762" t="str" cm="1">
        <f t="array" ref="AX762">IF($D762="","",INDEX('Data - CO2'!$B$5:$AP$53,MATCH(Kulturmodeller!$D762,'Data - CO2'!$A$5:$A$53,0),AX$20)*H762)</f>
        <v/>
      </c>
      <c r="AY762" t="str" cm="1">
        <f t="array" ref="AY762">IF($D762="","",INDEX('Data - CO2'!$B$5:$AP$53,MATCH(Kulturmodeller!$D762,'Data - CO2'!$A$5:$A$53,0),AY$20)*I762)</f>
        <v/>
      </c>
      <c r="AZ762" t="str" cm="1">
        <f t="array" ref="AZ762">IF($D762="","",INDEX('Data - CO2'!$B$5:$AP$53,MATCH(Kulturmodeller!$D762,'Data - CO2'!$A$5:$A$53,0),AZ$20)*J762)</f>
        <v/>
      </c>
      <c r="BA762" t="str" cm="1">
        <f t="array" ref="BA762">IF($D762="","",INDEX('Data - CO2'!$B$5:$AP$53,MATCH(Kulturmodeller!$D762,'Data - CO2'!$A$5:$A$53,0),BA$20)*K762)</f>
        <v/>
      </c>
      <c r="BB762" t="str" cm="1">
        <f t="array" ref="BB762">IF($D762="","",INDEX('Data - CO2'!$B$5:$AP$53,MATCH(Kulturmodeller!$D762,'Data - CO2'!$A$5:$A$53,0),BB$20)*L762)</f>
        <v/>
      </c>
      <c r="BC762" t="str" cm="1">
        <f t="array" ref="BC762">IF($D762="","",INDEX('Data - CO2'!$B$5:$AP$53,MATCH(Kulturmodeller!$D762,'Data - CO2'!$A$5:$A$53,0),BC$20)*M762)</f>
        <v/>
      </c>
      <c r="BD762" t="str" cm="1">
        <f t="array" ref="BD762">IF($D762="","",INDEX('Data - CO2'!$B$5:$AP$53,MATCH(Kulturmodeller!$D762,'Data - CO2'!$A$5:$A$53,0),BD$20)*N762)</f>
        <v/>
      </c>
      <c r="BE762" t="str" cm="1">
        <f t="array" ref="BE762">IF($D762="","",INDEX('Data - CO2'!$B$5:$AP$53,MATCH(Kulturmodeller!$D762,'Data - CO2'!$A$5:$A$53,0),BE$20)*O762)</f>
        <v/>
      </c>
      <c r="BF762" t="str" cm="1">
        <f t="array" ref="BF762">IF($D762="","",INDEX('Data - CO2'!$B$5:$AP$53,MATCH(Kulturmodeller!$D762,'Data - CO2'!$A$5:$A$53,0),BF$20)*P762)</f>
        <v/>
      </c>
      <c r="BG762" t="str" cm="1">
        <f t="array" ref="BG762">IF($D762="","",INDEX('Data - CO2'!$B$5:$AP$53,MATCH(Kulturmodeller!$D762,'Data - CO2'!$A$5:$A$53,0),BG$20)*Q762)</f>
        <v/>
      </c>
      <c r="BH762" t="str" cm="1">
        <f t="array" ref="BH762">IF($D762="","",INDEX('Data - CO2'!$B$5:$AP$53,MATCH(Kulturmodeller!$D762,'Data - CO2'!$A$5:$A$53,0),BH$20)*R762)</f>
        <v/>
      </c>
      <c r="BI762" t="str" cm="1">
        <f t="array" ref="BI762">IF($D762="","",INDEX('Data - CO2'!$B$5:$AP$53,MATCH(Kulturmodeller!$D762,'Data - CO2'!$A$5:$A$53,0),BI$20)*S762)</f>
        <v/>
      </c>
      <c r="BJ762" t="str" cm="1">
        <f t="array" ref="BJ762">IF($D762="","",INDEX('Data - CO2'!$B$5:$AP$53,MATCH(Kulturmodeller!$D762,'Data - CO2'!$A$5:$A$53,0),BJ$20)*T762)</f>
        <v/>
      </c>
      <c r="BK762" t="str" cm="1">
        <f t="array" ref="BK762">IF($D762="","",INDEX('Data - CO2'!$B$5:$AP$53,MATCH(Kulturmodeller!$D762,'Data - CO2'!$A$5:$A$53,0),BK$20)*U762)</f>
        <v/>
      </c>
      <c r="BL762" t="str" cm="1">
        <f t="array" ref="BL762">IF($D762="","",INDEX('Data - CO2'!$B$5:$AP$53,MATCH(Kulturmodeller!$D762,'Data - CO2'!$A$5:$A$53,0),BL$20)*V762)</f>
        <v/>
      </c>
      <c r="BM762" t="str" cm="1">
        <f t="array" ref="BM762">IF($D762="","",INDEX('Data - CO2'!$B$5:$AP$53,MATCH(Kulturmodeller!$D762,'Data - CO2'!$A$5:$A$53,0),BM$20)*W762)</f>
        <v/>
      </c>
      <c r="BN762" t="str" cm="1">
        <f t="array" ref="BN762">IF($D762="","",INDEX('Data - CO2'!$B$5:$AP$53,MATCH(Kulturmodeller!$D762,'Data - CO2'!$A$5:$A$53,0),BN$20)*X762)</f>
        <v/>
      </c>
      <c r="BO762" t="str" cm="1">
        <f t="array" ref="BO762">IF($D762="","",INDEX('Data - CO2'!$B$5:$AP$53,MATCH(Kulturmodeller!$D762,'Data - CO2'!$A$5:$A$53,0),BO$20)*Y762)</f>
        <v/>
      </c>
      <c r="BP762" t="str" cm="1">
        <f t="array" ref="BP762">IF($D762="","",INDEX('Data - CO2'!$B$5:$AP$53,MATCH(Kulturmodeller!$D762,'Data - CO2'!$A$5:$A$53,0),BP$20)*Z762)</f>
        <v/>
      </c>
      <c r="BQ762" t="str" cm="1">
        <f t="array" ref="BQ762">IF($D762="","",INDEX('Data - CO2'!$B$5:$AP$53,MATCH(Kulturmodeller!$D762,'Data - CO2'!$A$5:$A$53,0),BQ$20)*AA762)</f>
        <v/>
      </c>
      <c r="BR762" t="str" cm="1">
        <f t="array" ref="BR762">IF($D762="","",INDEX('Data - CO2'!$B$5:$AP$53,MATCH(Kulturmodeller!$D762,'Data - CO2'!$A$5:$A$53,0),BR$20)*AB762)</f>
        <v/>
      </c>
      <c r="BS762" t="str" cm="1">
        <f t="array" ref="BS762">IF($D762="","",INDEX('Data - CO2'!$B$5:$AP$53,MATCH(Kulturmodeller!$D762,'Data - CO2'!$A$5:$A$53,0),BS$20)*AC762)</f>
        <v/>
      </c>
      <c r="BT762" t="str" cm="1">
        <f t="array" ref="BT762">IF($D762="","",INDEX('Data - CO2'!$B$5:$AP$53,MATCH(Kulturmodeller!$D762,'Data - CO2'!$A$5:$A$53,0),BT$20)*AD762)</f>
        <v/>
      </c>
      <c r="BU762" t="str" cm="1">
        <f t="array" ref="BU762">IF($D762="","",INDEX('Data - CO2'!$B$5:$AP$53,MATCH(Kulturmodeller!$D762,'Data - CO2'!$A$5:$A$53,0),BU$20)*AE762)</f>
        <v/>
      </c>
      <c r="BV762" t="str" cm="1">
        <f t="array" ref="BV762">IF($D762="","",INDEX('Data - CO2'!$B$5:$AP$53,MATCH(Kulturmodeller!$D762,'Data - CO2'!$A$5:$A$53,0),BV$20)*AF762)</f>
        <v/>
      </c>
      <c r="BW762" t="str" cm="1">
        <f t="array" ref="BW762">IF($D762="","",INDEX('Data - CO2'!$B$5:$AP$53,MATCH(Kulturmodeller!$D762,'Data - CO2'!$A$5:$A$53,0),BW$20)*AG762)</f>
        <v/>
      </c>
      <c r="BX762" t="str" cm="1">
        <f t="array" ref="BX762">IF($D762="","",INDEX('Data - CO2'!$B$5:$AP$53,MATCH(Kulturmodeller!$D762,'Data - CO2'!$A$5:$A$53,0),BX$20)*AH762)</f>
        <v/>
      </c>
      <c r="BY762" t="str" cm="1">
        <f t="array" ref="BY762">IF($D762="","",INDEX('Data - CO2'!$B$5:$AP$53,MATCH(Kulturmodeller!$D762,'Data - CO2'!$A$5:$A$53,0),BY$20)*AI762)</f>
        <v/>
      </c>
      <c r="BZ762" t="str" cm="1">
        <f t="array" ref="BZ762">IF($D762="","",INDEX('Data - CO2'!$B$5:$AP$53,MATCH(Kulturmodeller!$D762,'Data - CO2'!$A$5:$A$53,0),BZ$20)*AJ762)</f>
        <v/>
      </c>
      <c r="CA762" t="str" cm="1">
        <f t="array" ref="CA762">IF($D762="","",INDEX('Data - CO2'!$B$5:$AP$53,MATCH(Kulturmodeller!$D762,'Data - CO2'!$A$5:$A$53,0),CA$20)*AK762)</f>
        <v/>
      </c>
      <c r="CB762" t="str" cm="1">
        <f t="array" ref="CB762">IF($D762="","",INDEX('Data - CO2'!$B$5:$AP$53,MATCH(Kulturmodeller!$D762,'Data - CO2'!$A$5:$A$53,0),CB$20)*AL762)</f>
        <v/>
      </c>
      <c r="CC762" t="str" cm="1">
        <f t="array" ref="CC762">IF($D762="","",INDEX('Data - CO2'!$B$5:$AP$53,MATCH(Kulturmodeller!$D762,'Data - CO2'!$A$5:$A$53,0),CC$20)*AM762)</f>
        <v/>
      </c>
      <c r="CD762" t="str" cm="1">
        <f t="array" ref="CD762">IF($D762="","",INDEX('Data - CO2'!$B$5:$AP$53,MATCH(Kulturmodeller!$D762,'Data - CO2'!$A$5:$A$53,0),CD$20)*AN762)</f>
        <v/>
      </c>
      <c r="CE762" t="str" cm="1">
        <f t="array" ref="CE762">IF($D762="","",INDEX('Data - CO2'!$B$5:$AP$53,MATCH(Kulturmodeller!$D762,'Data - CO2'!$A$5:$A$53,0),CE$20)*AO762)</f>
        <v/>
      </c>
      <c r="CF762" t="str" cm="1">
        <f t="array" ref="CF762">IF($D762="","",INDEX('Data - CO2'!$B$5:$AP$53,MATCH(Kulturmodeller!$D762,'Data - CO2'!$A$5:$A$53,0),CF$20)*AP762)</f>
        <v/>
      </c>
      <c r="CG762" t="str" cm="1">
        <f t="array" ref="CG762">IF($D762="","",INDEX('Data - CO2'!$B$5:$AP$53,MATCH(Kulturmodeller!$D762,'Data - CO2'!$A$5:$A$53,0),CG$20)*AQ762)</f>
        <v/>
      </c>
      <c r="CH762" t="str" cm="1">
        <f t="array" ref="CH762">IF($D762="","",INDEX('Data - CO2'!$B$5:$AP$53,MATCH(Kulturmodeller!$D762,'Data - CO2'!$A$5:$A$53,0),CH$20)*AR762)</f>
        <v/>
      </c>
      <c r="CI762" s="11" t="str" cm="1">
        <f t="array" ref="CI762">IF($D762="","",INDEX('Data - CO2'!$B$5:$AP$53,MATCH(Kulturmodeller!$D762,'Data - CO2'!$A$5:$A$53,0),CI$20)*AS762)</f>
        <v/>
      </c>
    </row>
    <row r="763" spans="1:87" x14ac:dyDescent="0.3">
      <c r="A763" s="42"/>
      <c r="B763" s="42"/>
      <c r="C763" s="42"/>
      <c r="D763" s="12"/>
      <c r="E763" s="52"/>
      <c r="F763" s="53"/>
      <c r="G763" s="53"/>
      <c r="H763" s="53"/>
      <c r="I763" s="53"/>
      <c r="J763" s="53"/>
      <c r="K763" s="53"/>
      <c r="L763" s="53"/>
      <c r="M763" s="53"/>
      <c r="N763" s="53"/>
      <c r="O763" s="53"/>
      <c r="P763" s="53"/>
      <c r="Q763" s="53"/>
      <c r="R763" s="53"/>
      <c r="S763" s="53"/>
      <c r="T763" s="53"/>
      <c r="U763" s="53"/>
      <c r="V763" s="53"/>
      <c r="W763" s="53"/>
      <c r="X763" s="53"/>
      <c r="Y763" s="53"/>
      <c r="Z763" s="53"/>
      <c r="AA763" s="53"/>
      <c r="AB763" s="53"/>
      <c r="AC763" s="53"/>
      <c r="AD763" s="53"/>
      <c r="AE763" s="53"/>
      <c r="AF763" s="53"/>
      <c r="AG763" s="53"/>
      <c r="AH763" s="53"/>
      <c r="AI763" s="53"/>
      <c r="AJ763" s="53"/>
      <c r="AK763" s="53"/>
      <c r="AL763" s="53"/>
      <c r="AM763" s="53"/>
      <c r="AN763" s="53"/>
      <c r="AO763" s="53"/>
      <c r="AP763" s="53"/>
      <c r="AQ763" s="53"/>
      <c r="AR763" s="53"/>
      <c r="AS763" s="54"/>
      <c r="AU763" s="111">
        <f t="shared" ref="AU763:CH763" si="12847">SUM(AU761:AU762)</f>
        <v>0</v>
      </c>
      <c r="AV763" s="112">
        <f t="shared" si="12847"/>
        <v>0</v>
      </c>
      <c r="AW763" s="112">
        <f t="shared" si="12847"/>
        <v>0</v>
      </c>
      <c r="AX763" s="112">
        <f t="shared" si="12847"/>
        <v>0</v>
      </c>
      <c r="AY763" s="112">
        <f t="shared" si="12847"/>
        <v>0</v>
      </c>
      <c r="AZ763" s="112">
        <f t="shared" si="12847"/>
        <v>0</v>
      </c>
      <c r="BA763" s="112">
        <f t="shared" si="12847"/>
        <v>0</v>
      </c>
      <c r="BB763" s="112">
        <f t="shared" si="12847"/>
        <v>0</v>
      </c>
      <c r="BC763" s="112">
        <f t="shared" si="12847"/>
        <v>0</v>
      </c>
      <c r="BD763" s="112">
        <f t="shared" si="12847"/>
        <v>0</v>
      </c>
      <c r="BE763" s="112">
        <f t="shared" si="12847"/>
        <v>0</v>
      </c>
      <c r="BF763" s="112">
        <f t="shared" si="12847"/>
        <v>0</v>
      </c>
      <c r="BG763" s="112">
        <f t="shared" si="12847"/>
        <v>0</v>
      </c>
      <c r="BH763" s="112">
        <f t="shared" si="12847"/>
        <v>0</v>
      </c>
      <c r="BI763" s="112">
        <f t="shared" si="12847"/>
        <v>0</v>
      </c>
      <c r="BJ763" s="112">
        <f t="shared" si="12847"/>
        <v>0</v>
      </c>
      <c r="BK763" s="112">
        <f t="shared" si="12847"/>
        <v>0</v>
      </c>
      <c r="BL763" s="112">
        <f t="shared" si="12847"/>
        <v>0</v>
      </c>
      <c r="BM763" s="112">
        <f t="shared" si="12847"/>
        <v>0</v>
      </c>
      <c r="BN763" s="112">
        <f t="shared" si="12847"/>
        <v>0</v>
      </c>
      <c r="BO763" s="112">
        <f t="shared" si="12847"/>
        <v>0</v>
      </c>
      <c r="BP763" s="112">
        <f t="shared" si="12847"/>
        <v>0</v>
      </c>
      <c r="BQ763" s="112">
        <f t="shared" si="12847"/>
        <v>0</v>
      </c>
      <c r="BR763" s="112">
        <f t="shared" si="12847"/>
        <v>0</v>
      </c>
      <c r="BS763" s="112">
        <f t="shared" si="12847"/>
        <v>0</v>
      </c>
      <c r="BT763" s="112">
        <f t="shared" si="12847"/>
        <v>0</v>
      </c>
      <c r="BU763" s="112">
        <f t="shared" si="12847"/>
        <v>0</v>
      </c>
      <c r="BV763" s="112">
        <f t="shared" si="12847"/>
        <v>0</v>
      </c>
      <c r="BW763" s="112">
        <f t="shared" si="12847"/>
        <v>0</v>
      </c>
      <c r="BX763" s="112">
        <f t="shared" si="12847"/>
        <v>0</v>
      </c>
      <c r="BY763" s="112">
        <f t="shared" si="12847"/>
        <v>0</v>
      </c>
      <c r="BZ763" s="112">
        <f t="shared" si="12847"/>
        <v>0</v>
      </c>
      <c r="CA763" s="112">
        <f t="shared" si="12847"/>
        <v>0</v>
      </c>
      <c r="CB763" s="112">
        <f t="shared" si="12847"/>
        <v>0</v>
      </c>
      <c r="CC763" s="112">
        <f t="shared" si="12847"/>
        <v>0</v>
      </c>
      <c r="CD763" s="112">
        <f t="shared" si="12847"/>
        <v>0</v>
      </c>
      <c r="CE763" s="112">
        <f t="shared" si="12847"/>
        <v>0</v>
      </c>
      <c r="CF763" s="112">
        <f t="shared" si="12847"/>
        <v>0</v>
      </c>
      <c r="CG763" s="112">
        <f t="shared" si="12847"/>
        <v>0</v>
      </c>
      <c r="CH763" s="112">
        <f t="shared" si="12847"/>
        <v>0</v>
      </c>
      <c r="CI763" s="113">
        <f>SUM(CI761:CI762)</f>
        <v>0</v>
      </c>
    </row>
    <row r="764" spans="1:87" x14ac:dyDescent="0.3">
      <c r="A764" s="55" t="s">
        <v>88</v>
      </c>
      <c r="B764" s="55"/>
      <c r="C764" s="55"/>
      <c r="D764" s="56"/>
      <c r="E764" s="57"/>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9"/>
      <c r="AT764" s="91">
        <f>AVERAGE(BO764:CI764)</f>
        <v>45.637276843295858</v>
      </c>
      <c r="AU764" s="111">
        <f>AU760+AU763</f>
        <v>0</v>
      </c>
      <c r="AV764" s="112">
        <f t="shared" ref="AV764:CI764" si="12848">AV760+AV763</f>
        <v>6.5772629659438434E-2</v>
      </c>
      <c r="AW764" s="112">
        <f t="shared" si="12848"/>
        <v>0.43848419772958963</v>
      </c>
      <c r="AX764" s="112">
        <f t="shared" si="12848"/>
        <v>1.0962104943239739</v>
      </c>
      <c r="AY764" s="112">
        <f t="shared" si="12848"/>
        <v>2.1924209886479478</v>
      </c>
      <c r="AZ764" s="112">
        <f t="shared" si="12848"/>
        <v>5.3349826215232206</v>
      </c>
      <c r="BA764" s="112">
        <f t="shared" si="12848"/>
        <v>11.597059566924742</v>
      </c>
      <c r="BB764" s="112">
        <f t="shared" si="12848"/>
        <v>19.768192250440276</v>
      </c>
      <c r="BC764" s="112">
        <f t="shared" si="12848"/>
        <v>25.495181026884815</v>
      </c>
      <c r="BD764" s="112">
        <f t="shared" si="12848"/>
        <v>27.572217196759379</v>
      </c>
      <c r="BE764" s="112">
        <f t="shared" si="12848"/>
        <v>30.129295830908145</v>
      </c>
      <c r="BF764" s="112">
        <f t="shared" si="12848"/>
        <v>31.931438217637655</v>
      </c>
      <c r="BG764" s="112">
        <f t="shared" si="12848"/>
        <v>35.581059433348578</v>
      </c>
      <c r="BH764" s="112">
        <f t="shared" si="12848"/>
        <v>38.483168889902508</v>
      </c>
      <c r="BI764" s="112">
        <f t="shared" si="12848"/>
        <v>41.666888644496623</v>
      </c>
      <c r="BJ764" s="112">
        <f t="shared" si="12848"/>
        <v>44.958185683648502</v>
      </c>
      <c r="BK764" s="112">
        <f t="shared" si="12848"/>
        <v>48.066017945555181</v>
      </c>
      <c r="BL764" s="112">
        <f t="shared" si="12848"/>
        <v>51.597311970869988</v>
      </c>
      <c r="BM764" s="112">
        <f t="shared" si="12848"/>
        <v>54.606994341601094</v>
      </c>
      <c r="BN764" s="112">
        <f t="shared" si="12848"/>
        <v>57.940522262704263</v>
      </c>
      <c r="BO764" s="112">
        <f t="shared" si="12848"/>
        <v>61.036240464178995</v>
      </c>
      <c r="BP764" s="112">
        <f t="shared" si="12848"/>
        <v>63.421421520906542</v>
      </c>
      <c r="BQ764" s="112">
        <f t="shared" si="12848"/>
        <v>64.613220958480724</v>
      </c>
      <c r="BR764" s="112">
        <f t="shared" si="12848"/>
        <v>65.537692910199098</v>
      </c>
      <c r="BS764" s="112">
        <f t="shared" si="12848"/>
        <v>67.124372368979408</v>
      </c>
      <c r="BT764" s="112">
        <f t="shared" si="12848"/>
        <v>68.037980182175659</v>
      </c>
      <c r="BU764" s="112">
        <f t="shared" si="12848"/>
        <v>68.851131550631436</v>
      </c>
      <c r="BV764" s="112">
        <f t="shared" si="12848"/>
        <v>69.849472721636502</v>
      </c>
      <c r="BW764" s="112">
        <f t="shared" si="12848"/>
        <v>71.15466797781356</v>
      </c>
      <c r="BX764" s="112">
        <f t="shared" si="12848"/>
        <v>71.779895003708234</v>
      </c>
      <c r="BY764" s="112">
        <f t="shared" si="12848"/>
        <v>72.808878700225961</v>
      </c>
      <c r="BZ764" s="112">
        <f t="shared" si="12848"/>
        <v>73.64181241865785</v>
      </c>
      <c r="CA764" s="112">
        <f t="shared" si="12848"/>
        <v>74.537723155484912</v>
      </c>
      <c r="CB764" s="112">
        <f t="shared" si="12848"/>
        <v>6.5772629659438434E-2</v>
      </c>
      <c r="CC764" s="112">
        <f t="shared" si="12848"/>
        <v>0.43848419772958963</v>
      </c>
      <c r="CD764" s="112">
        <f t="shared" si="12848"/>
        <v>1.0962104943239739</v>
      </c>
      <c r="CE764" s="112">
        <f t="shared" si="12848"/>
        <v>2.1924209886479478</v>
      </c>
      <c r="CF764" s="112">
        <f t="shared" si="12848"/>
        <v>5.3349826215232206</v>
      </c>
      <c r="CG764" s="112">
        <f t="shared" si="12848"/>
        <v>11.597059566924742</v>
      </c>
      <c r="CH764" s="112">
        <f t="shared" si="12848"/>
        <v>19.768192250440276</v>
      </c>
      <c r="CI764" s="113">
        <f t="shared" si="12848"/>
        <v>25.495181026884815</v>
      </c>
    </row>
    <row r="767" spans="1:87" x14ac:dyDescent="0.3">
      <c r="A767" s="60" t="s">
        <v>435</v>
      </c>
      <c r="AU767" t="s">
        <v>91</v>
      </c>
    </row>
    <row r="768" spans="1:87" x14ac:dyDescent="0.3">
      <c r="A768" s="25" t="s">
        <v>436</v>
      </c>
      <c r="B768" s="25"/>
      <c r="C768" s="25"/>
      <c r="D768" s="26"/>
      <c r="E768" s="27" t="s">
        <v>78</v>
      </c>
      <c r="F768" s="104"/>
      <c r="G768" s="104"/>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9"/>
      <c r="AU768">
        <v>1</v>
      </c>
      <c r="AV768">
        <v>2</v>
      </c>
      <c r="AW768">
        <v>3</v>
      </c>
      <c r="AX768">
        <v>4</v>
      </c>
      <c r="AY768">
        <v>5</v>
      </c>
      <c r="AZ768">
        <v>6</v>
      </c>
      <c r="BA768">
        <v>7</v>
      </c>
      <c r="BB768">
        <v>8</v>
      </c>
      <c r="BC768">
        <v>9</v>
      </c>
      <c r="BD768">
        <v>10</v>
      </c>
      <c r="BE768">
        <v>11</v>
      </c>
      <c r="BF768">
        <v>12</v>
      </c>
      <c r="BG768">
        <v>13</v>
      </c>
      <c r="BH768">
        <v>14</v>
      </c>
      <c r="BI768">
        <v>15</v>
      </c>
      <c r="BJ768">
        <v>16</v>
      </c>
      <c r="BK768">
        <v>17</v>
      </c>
      <c r="BL768">
        <v>18</v>
      </c>
      <c r="BM768">
        <v>19</v>
      </c>
      <c r="BN768">
        <v>20</v>
      </c>
      <c r="BO768">
        <v>21</v>
      </c>
      <c r="BP768">
        <v>22</v>
      </c>
      <c r="BQ768">
        <v>23</v>
      </c>
      <c r="BR768">
        <v>24</v>
      </c>
      <c r="BS768">
        <v>25</v>
      </c>
      <c r="BT768">
        <v>26</v>
      </c>
      <c r="BU768">
        <v>27</v>
      </c>
      <c r="BV768">
        <v>28</v>
      </c>
      <c r="BW768">
        <v>29</v>
      </c>
      <c r="BX768">
        <v>30</v>
      </c>
      <c r="BY768">
        <v>31</v>
      </c>
      <c r="BZ768">
        <v>32</v>
      </c>
      <c r="CA768">
        <v>33</v>
      </c>
      <c r="CB768">
        <v>34</v>
      </c>
      <c r="CC768">
        <v>35</v>
      </c>
      <c r="CD768">
        <v>36</v>
      </c>
      <c r="CE768">
        <v>37</v>
      </c>
      <c r="CF768">
        <v>38</v>
      </c>
      <c r="CG768">
        <v>39</v>
      </c>
      <c r="CH768">
        <v>40</v>
      </c>
      <c r="CI768">
        <v>41</v>
      </c>
    </row>
    <row r="769" spans="1:87" x14ac:dyDescent="0.3">
      <c r="A769" s="147" t="s">
        <v>303</v>
      </c>
      <c r="B769" s="148">
        <f>Lister!$B$13</f>
        <v>1</v>
      </c>
      <c r="C769" s="28" t="s">
        <v>60</v>
      </c>
      <c r="D769" s="29" t="s">
        <v>79</v>
      </c>
      <c r="E769" s="30" t="s">
        <v>163</v>
      </c>
      <c r="F769" s="31" t="s">
        <v>250</v>
      </c>
      <c r="G769" s="31" t="s">
        <v>137</v>
      </c>
      <c r="H769" s="31" t="s">
        <v>138</v>
      </c>
      <c r="I769" s="31" t="s">
        <v>139</v>
      </c>
      <c r="J769" s="31" t="s">
        <v>140</v>
      </c>
      <c r="K769" s="31" t="s">
        <v>141</v>
      </c>
      <c r="L769" s="31" t="s">
        <v>80</v>
      </c>
      <c r="M769" s="31" t="s">
        <v>144</v>
      </c>
      <c r="N769" s="31" t="s">
        <v>145</v>
      </c>
      <c r="O769" s="31" t="s">
        <v>146</v>
      </c>
      <c r="P769" s="31" t="s">
        <v>147</v>
      </c>
      <c r="Q769" s="31" t="s">
        <v>152</v>
      </c>
      <c r="R769" s="31" t="s">
        <v>153</v>
      </c>
      <c r="S769" s="31" t="s">
        <v>154</v>
      </c>
      <c r="T769" s="31" t="s">
        <v>155</v>
      </c>
      <c r="U769" s="31" t="s">
        <v>156</v>
      </c>
      <c r="V769" s="31" t="s">
        <v>229</v>
      </c>
      <c r="W769" s="31" t="s">
        <v>157</v>
      </c>
      <c r="X769" s="31" t="s">
        <v>158</v>
      </c>
      <c r="Y769" s="31" t="s">
        <v>159</v>
      </c>
      <c r="Z769" s="31" t="s">
        <v>230</v>
      </c>
      <c r="AA769" s="31" t="s">
        <v>231</v>
      </c>
      <c r="AB769" s="31" t="s">
        <v>232</v>
      </c>
      <c r="AC769" s="31" t="s">
        <v>233</v>
      </c>
      <c r="AD769" s="31" t="s">
        <v>234</v>
      </c>
      <c r="AE769" s="31" t="s">
        <v>235</v>
      </c>
      <c r="AF769" s="31" t="s">
        <v>236</v>
      </c>
      <c r="AG769" s="31" t="s">
        <v>237</v>
      </c>
      <c r="AH769" s="31" t="s">
        <v>238</v>
      </c>
      <c r="AI769" s="31" t="s">
        <v>239</v>
      </c>
      <c r="AJ769" s="31" t="s">
        <v>240</v>
      </c>
      <c r="AK769" s="31" t="s">
        <v>241</v>
      </c>
      <c r="AL769" s="31" t="s">
        <v>242</v>
      </c>
      <c r="AM769" s="31" t="s">
        <v>243</v>
      </c>
      <c r="AN769" s="31" t="s">
        <v>244</v>
      </c>
      <c r="AO769" s="31" t="s">
        <v>245</v>
      </c>
      <c r="AP769" s="31" t="s">
        <v>246</v>
      </c>
      <c r="AQ769" s="31" t="s">
        <v>247</v>
      </c>
      <c r="AR769" s="31" t="s">
        <v>248</v>
      </c>
      <c r="AS769" s="32" t="s">
        <v>249</v>
      </c>
      <c r="AU769" s="19">
        <v>1</v>
      </c>
      <c r="AV769" s="19">
        <v>5</v>
      </c>
      <c r="AW769" s="19">
        <v>10</v>
      </c>
      <c r="AX769" s="19">
        <v>15</v>
      </c>
      <c r="AY769" s="19">
        <v>20</v>
      </c>
      <c r="AZ769" s="19">
        <v>25</v>
      </c>
      <c r="BA769" s="19">
        <v>30</v>
      </c>
      <c r="BB769" s="19">
        <v>35</v>
      </c>
      <c r="BC769" s="19">
        <v>40</v>
      </c>
      <c r="BD769" s="19">
        <v>45</v>
      </c>
      <c r="BE769" s="19">
        <v>50</v>
      </c>
      <c r="BF769" s="19">
        <v>55</v>
      </c>
      <c r="BG769" s="19">
        <v>60</v>
      </c>
      <c r="BH769" s="19">
        <v>65</v>
      </c>
      <c r="BI769" s="19">
        <v>70</v>
      </c>
      <c r="BJ769" s="19">
        <v>75</v>
      </c>
      <c r="BK769" s="19">
        <v>80</v>
      </c>
      <c r="BL769" s="19">
        <v>85</v>
      </c>
      <c r="BM769" s="19">
        <v>90</v>
      </c>
      <c r="BN769" s="19">
        <v>95</v>
      </c>
      <c r="BO769" s="19">
        <v>100</v>
      </c>
      <c r="BP769" s="19">
        <v>105</v>
      </c>
      <c r="BQ769" s="19">
        <v>110</v>
      </c>
      <c r="BR769" s="19">
        <v>115</v>
      </c>
      <c r="BS769" s="19">
        <v>120</v>
      </c>
      <c r="BT769" s="19">
        <v>125</v>
      </c>
      <c r="BU769" s="19">
        <v>130</v>
      </c>
      <c r="BV769" s="19">
        <v>135</v>
      </c>
      <c r="BW769" s="19">
        <v>140</v>
      </c>
      <c r="BX769" s="19">
        <v>145</v>
      </c>
      <c r="BY769" s="2">
        <v>150</v>
      </c>
      <c r="BZ769" s="19">
        <v>155</v>
      </c>
      <c r="CA769" s="2">
        <v>160</v>
      </c>
      <c r="CB769" s="19">
        <v>165</v>
      </c>
      <c r="CC769" s="2">
        <v>170</v>
      </c>
      <c r="CD769" s="19">
        <v>175</v>
      </c>
      <c r="CE769" s="2">
        <v>180</v>
      </c>
      <c r="CF769" s="19">
        <v>185</v>
      </c>
      <c r="CG769" s="2">
        <v>190</v>
      </c>
      <c r="CH769" s="19">
        <v>195</v>
      </c>
      <c r="CI769" s="2">
        <v>200</v>
      </c>
    </row>
    <row r="770" spans="1:87" x14ac:dyDescent="0.3">
      <c r="A770" s="33" t="s">
        <v>81</v>
      </c>
      <c r="B770" s="33"/>
      <c r="C770" s="124" t="str">
        <f>'Katalog over Kulturmodeller '!F245</f>
        <v>LØV - valgfrit</v>
      </c>
      <c r="D770" s="125" t="s">
        <v>227</v>
      </c>
      <c r="E770" s="139">
        <f>'Katalog over Kulturmodeller '!W245</f>
        <v>0.25</v>
      </c>
      <c r="F770" s="37">
        <f>E770+((E775-F775)+(E776-F776))*(E770/SUM(E770:E774))</f>
        <v>0.25</v>
      </c>
      <c r="G770" s="37">
        <f t="shared" ref="G770" si="12849">F770+((F775-G775)+(F776-G776))*(F770/SUM(F770:F774))</f>
        <v>0.25</v>
      </c>
      <c r="H770" s="37">
        <f t="shared" ref="H770" si="12850">G770+((G775-H775)+(G776-H776))*(G770/SUM(G770:G774))</f>
        <v>0.25</v>
      </c>
      <c r="I770" s="37">
        <f t="shared" ref="I770" si="12851">H770+((H775-I775)+(H776-I776))*(H770/SUM(H770:H774))</f>
        <v>0.25</v>
      </c>
      <c r="J770" s="37">
        <f t="shared" ref="J770" si="12852">I770+((I775-J775)+(I776-J776))*(I770/SUM(I770:I774))</f>
        <v>0.25</v>
      </c>
      <c r="K770" s="37">
        <f t="shared" ref="K770" si="12853">J770+((J775-K775)+(J776-K776))*(J770/SUM(J770:J774))</f>
        <v>0.25</v>
      </c>
      <c r="L770" s="37">
        <f t="shared" ref="L770" si="12854">K770+((K775-L775)+(K776-L776))*(K770/SUM(K770:K774))</f>
        <v>0.25</v>
      </c>
      <c r="M770" s="37">
        <f t="shared" ref="M770" si="12855">L770+((L775-M775)+(L776-M776))*(L770/SUM(L770:L774))</f>
        <v>0.25</v>
      </c>
      <c r="N770" s="37">
        <f t="shared" ref="N770" si="12856">M770+((M775-N775)+(M776-N776))*(M770/SUM(M770:M774))</f>
        <v>0.25</v>
      </c>
      <c r="O770" s="37">
        <f t="shared" ref="O770" si="12857">N770+((N775-O775)+(N776-O776))*(N770/SUM(N770:N774))</f>
        <v>0.25</v>
      </c>
      <c r="P770" s="37">
        <f t="shared" ref="P770" si="12858">O770+((O775-P775)+(O776-P776))*(O770/SUM(O770:O774))</f>
        <v>0.25</v>
      </c>
      <c r="Q770" s="37">
        <f t="shared" ref="Q770" si="12859">P770+((P775-Q775)+(P776-Q776))*(P770/SUM(P770:P774))</f>
        <v>0.25</v>
      </c>
      <c r="R770" s="37">
        <f t="shared" ref="R770" si="12860">Q770+((Q775-R775)+(Q776-R776))*(Q770/SUM(Q770:Q774))</f>
        <v>0.25</v>
      </c>
      <c r="S770" s="37">
        <f t="shared" ref="S770" si="12861">R770+((R775-S775)+(R776-S776))*(R770/SUM(R770:R774))</f>
        <v>0.25</v>
      </c>
      <c r="T770" s="37">
        <f t="shared" ref="T770" si="12862">S770+((S775-T775)+(S776-T776))*(S770/SUM(S770:S774))</f>
        <v>0.25</v>
      </c>
      <c r="U770" s="37">
        <f t="shared" ref="U770" si="12863">T770+((T775-U775)+(T776-U776))*(T770/SUM(T770:T774))</f>
        <v>0.25</v>
      </c>
      <c r="V770" s="37">
        <f t="shared" ref="V770" si="12864">U770+((U775-V775)+(U776-V776))*(U770/SUM(U770:U774))</f>
        <v>0.25</v>
      </c>
      <c r="W770" s="37">
        <f t="shared" ref="W770" si="12865">V770+((V775-W775)+(V776-W776))*(V770/SUM(V770:V774))</f>
        <v>0.25</v>
      </c>
      <c r="X770" s="37">
        <f t="shared" ref="X770" si="12866">W770+((W775-X775)+(W776-X776))*(W770/SUM(W770:W774))</f>
        <v>0.25</v>
      </c>
      <c r="Y770" s="37">
        <f t="shared" ref="Y770" si="12867">X770+((X775-Y775)+(X776-Y776))*(X770/SUM(X770:X774))</f>
        <v>0.25</v>
      </c>
      <c r="Z770" s="37">
        <f t="shared" ref="Z770" si="12868">Y770+((Y775-Z775)+(Y776-Z776))*(Y770/SUM(Y770:Y774))</f>
        <v>0.25</v>
      </c>
      <c r="AA770" s="37">
        <f t="shared" ref="AA770" si="12869">Z770+((Z775-AA775)+(Z776-AA776))*(Z770/SUM(Z770:Z774))</f>
        <v>0.25</v>
      </c>
      <c r="AB770" s="37">
        <f t="shared" ref="AB770" si="12870">AA770+((AA775-AB775)+(AA776-AB776))*(AA770/SUM(AA770:AA774))</f>
        <v>0.25</v>
      </c>
      <c r="AC770" s="37">
        <f t="shared" ref="AC770" si="12871">AB770+((AB775-AC775)+(AB776-AC776))*(AB770/SUM(AB770:AB774))</f>
        <v>0.25</v>
      </c>
      <c r="AD770" s="37">
        <f t="shared" ref="AD770" si="12872">AC770+((AC775-AD775)+(AC776-AD776))*(AC770/SUM(AC770:AC774))</f>
        <v>0.25</v>
      </c>
      <c r="AE770" s="37">
        <f t="shared" ref="AE770" si="12873">AD770+((AD775-AE775)+(AD776-AE776))*(AD770/SUM(AD770:AD774))</f>
        <v>0.25</v>
      </c>
      <c r="AF770" s="37">
        <f t="shared" ref="AF770" si="12874">AE770+((AE775-AF775)+(AE776-AF776))*(AE770/SUM(AE770:AE774))</f>
        <v>0.25</v>
      </c>
      <c r="AG770" s="37">
        <f t="shared" ref="AG770" si="12875">AF770+((AF775-AG775)+(AF776-AG776))*(AF770/SUM(AF770:AF774))</f>
        <v>0.25</v>
      </c>
      <c r="AH770" s="37">
        <f t="shared" ref="AH770" si="12876">AG770+((AG775-AH775)+(AG776-AH776))*(AG770/SUM(AG770:AG774))</f>
        <v>0.25</v>
      </c>
      <c r="AI770" s="37">
        <f t="shared" ref="AI770" si="12877">AH770+((AH775-AI775)+(AH776-AI776))*(AH770/SUM(AH770:AH774))</f>
        <v>0.25</v>
      </c>
      <c r="AJ770" s="37">
        <f t="shared" ref="AJ770" si="12878">AI770+((AI775-AJ775)+(AI776-AJ776))*(AI770/SUM(AI770:AI774))</f>
        <v>0.25</v>
      </c>
      <c r="AK770" s="37">
        <f t="shared" ref="AK770" si="12879">AJ770+((AJ775-AK775)+(AJ776-AK776))*(AJ770/SUM(AJ770:AJ774))</f>
        <v>0.25</v>
      </c>
      <c r="AL770" s="37">
        <f t="shared" ref="AL770" si="12880">AK770+((AK775-AL775)+(AK776-AL776))*(AK770/SUM(AK770:AK774))</f>
        <v>0.25</v>
      </c>
      <c r="AM770" s="37">
        <f t="shared" ref="AM770" si="12881">AL770+((AL775-AM775)+(AL776-AM776))*(AL770/SUM(AL770:AL774))</f>
        <v>0.25</v>
      </c>
      <c r="AN770" s="37">
        <f t="shared" ref="AN770" si="12882">AM770+((AM775-AN775)+(AM776-AN776))*(AM770/SUM(AM770:AM774))</f>
        <v>0.25</v>
      </c>
      <c r="AO770" s="37">
        <f t="shared" ref="AO770" si="12883">AN770+((AN775-AO775)+(AN776-AO776))*(AN770/SUM(AN770:AN774))</f>
        <v>0.25</v>
      </c>
      <c r="AP770" s="37">
        <f t="shared" ref="AP770" si="12884">AO770+((AO775-AP775)+(AO776-AP776))*(AO770/SUM(AO770:AO774))</f>
        <v>0.25</v>
      </c>
      <c r="AQ770" s="37">
        <f t="shared" ref="AQ770" si="12885">AP770+((AP775-AQ775)+(AP776-AQ776))*(AP770/SUM(AP770:AP774))</f>
        <v>0.25</v>
      </c>
      <c r="AR770" s="37">
        <f t="shared" ref="AR770" si="12886">AQ770+((AQ775-AR775)+(AQ776-AR776))*(AQ770/SUM(AQ770:AQ774))</f>
        <v>0.25</v>
      </c>
      <c r="AS770" s="38">
        <f t="shared" ref="AS770" si="12887">AR770+((AR775-AS775)+(AR776-AS776))*(AR770/SUM(AR770:AR774))</f>
        <v>0.25</v>
      </c>
      <c r="AU770" s="7" cm="1">
        <f t="array" ref="AU770">IF($D770="","",INDEX('Data - CO2'!$B$5:$AP$53,MATCH(Kulturmodeller!$D770,'Data - CO2'!$A$5:$A$53,0),AU$20)*E770)</f>
        <v>0</v>
      </c>
      <c r="AV770" s="8" cm="1">
        <f t="array" ref="AV770">IF($D770="","",INDEX('Data - CO2'!$B$5:$AP$53,MATCH(Kulturmodeller!$D770,'Data - CO2'!$A$5:$A$53,0),AV$20)*F770)</f>
        <v>0.23249973616405692</v>
      </c>
      <c r="AW770" s="8" cm="1">
        <f t="array" ref="AW770">IF($D770="","",INDEX('Data - CO2'!$B$5:$AP$53,MATCH(Kulturmodeller!$D770,'Data - CO2'!$A$5:$A$53,0),AW$20)*G770)</f>
        <v>1.5499982410937125</v>
      </c>
      <c r="AX770" s="8" cm="1">
        <f t="array" ref="AX770">IF($D770="","",INDEX('Data - CO2'!$B$5:$AP$53,MATCH(Kulturmodeller!$D770,'Data - CO2'!$A$5:$A$53,0),AX$20)*H770)</f>
        <v>3.8749956027342822</v>
      </c>
      <c r="AY770" s="8" cm="1">
        <f t="array" ref="AY770">IF($D770="","",INDEX('Data - CO2'!$B$5:$AP$53,MATCH(Kulturmodeller!$D770,'Data - CO2'!$A$5:$A$53,0),AY$20)*I770)</f>
        <v>7.7499912054685645</v>
      </c>
      <c r="AZ770" s="8" cm="1">
        <f t="array" ref="AZ770">IF($D770="","",INDEX('Data - CO2'!$B$5:$AP$53,MATCH(Kulturmodeller!$D770,'Data - CO2'!$A$5:$A$53,0),AZ$20)*J770*$B769)</f>
        <v>16.87606483885655</v>
      </c>
      <c r="BA770" s="8" cm="1">
        <f t="array" ref="BA770">IF($D770="","",INDEX('Data - CO2'!$B$5:$AP$53,MATCH(Kulturmodeller!$D770,'Data - CO2'!$A$5:$A$53,0),BA$20)*K770*$B769)</f>
        <v>26.451030736242657</v>
      </c>
      <c r="BB770" s="8" cm="1">
        <f t="array" ref="BB770">IF($D770="","",INDEX('Data - CO2'!$B$5:$AP$53,MATCH(Kulturmodeller!$D770,'Data - CO2'!$A$5:$A$53,0),BB$20)*L770*$B769)</f>
        <v>29.000870869926832</v>
      </c>
      <c r="BC770" s="8" cm="1">
        <f t="array" ref="BC770">IF($D770="","",INDEX('Data - CO2'!$B$5:$AP$53,MATCH(Kulturmodeller!$D770,'Data - CO2'!$A$5:$A$53,0),BC$20)*M770*$B769)</f>
        <v>31.823811896901301</v>
      </c>
      <c r="BD770" s="8" cm="1">
        <f t="array" ref="BD770">IF($D770="","",INDEX('Data - CO2'!$B$5:$AP$53,MATCH(Kulturmodeller!$D770,'Data - CO2'!$A$5:$A$53,0),BD$20)*N770*$B769)</f>
        <v>34.297251088752489</v>
      </c>
      <c r="BE770" s="8" cm="1">
        <f t="array" ref="BE770">IF($D770="","",INDEX('Data - CO2'!$B$5:$AP$53,MATCH(Kulturmodeller!$D770,'Data - CO2'!$A$5:$A$53,0),BE$20)*O770*$B769)</f>
        <v>36.330692815186275</v>
      </c>
      <c r="BF770" s="8" cm="1">
        <f t="array" ref="BF770">IF($D770="","",INDEX('Data - CO2'!$B$5:$AP$53,MATCH(Kulturmodeller!$D770,'Data - CO2'!$A$5:$A$53,0),BF$20)*P770*$B769)</f>
        <v>38.385045854492702</v>
      </c>
      <c r="BG770" s="8" cm="1">
        <f t="array" ref="BG770">IF($D770="","",INDEX('Data - CO2'!$B$5:$AP$53,MATCH(Kulturmodeller!$D770,'Data - CO2'!$A$5:$A$53,0),BG$20)*Q770*$B769)</f>
        <v>41.617516160003305</v>
      </c>
      <c r="BH770" s="8" cm="1">
        <f t="array" ref="BH770">IF($D770="","",INDEX('Data - CO2'!$B$5:$AP$53,MATCH(Kulturmodeller!$D770,'Data - CO2'!$A$5:$A$53,0),BH$20)*R770*$B769)</f>
        <v>45.16985789946871</v>
      </c>
      <c r="BI770" s="8" cm="1">
        <f t="array" ref="BI770">IF($D770="","",INDEX('Data - CO2'!$B$5:$AP$53,MATCH(Kulturmodeller!$D770,'Data - CO2'!$A$5:$A$53,0),BI$20)*S770*$B769)</f>
        <v>48.367560291068962</v>
      </c>
      <c r="BJ770" s="8" cm="1">
        <f t="array" ref="BJ770">IF($D770="","",INDEX('Data - CO2'!$B$5:$AP$53,MATCH(Kulturmodeller!$D770,'Data - CO2'!$A$5:$A$53,0),BJ$20)*T770*$B769)</f>
        <v>51.992640472604577</v>
      </c>
      <c r="BK770" s="8" cm="1">
        <f t="array" ref="BK770">IF($D770="","",INDEX('Data - CO2'!$B$5:$AP$53,MATCH(Kulturmodeller!$D770,'Data - CO2'!$A$5:$A$53,0),BK$20)*U770*$B769)</f>
        <v>55.105070724490467</v>
      </c>
      <c r="BL770" s="8" cm="1">
        <f t="array" ref="BL770">IF($D770="","",INDEX('Data - CO2'!$B$5:$AP$53,MATCH(Kulturmodeller!$D770,'Data - CO2'!$A$5:$A$53,0),BL$20)*V770*$B769)</f>
        <v>58.719022755211149</v>
      </c>
      <c r="BM770" s="8" cm="1">
        <f t="array" ref="BM770">IF($D770="","",INDEX('Data - CO2'!$B$5:$AP$53,MATCH(Kulturmodeller!$D770,'Data - CO2'!$A$5:$A$53,0),BM$20)*W770*$B769)</f>
        <v>62.290251375014662</v>
      </c>
      <c r="BN770" s="8" cm="1">
        <f t="array" ref="BN770">IF($D770="","",INDEX('Data - CO2'!$B$5:$AP$53,MATCH(Kulturmodeller!$D770,'Data - CO2'!$A$5:$A$53,0),BN$20)*X770*$B769)</f>
        <v>65.602350075968715</v>
      </c>
      <c r="BO770" s="8" cm="1">
        <f t="array" ref="BO770">IF($D770="","",INDEX('Data - CO2'!$B$5:$AP$53,MATCH(Kulturmodeller!$D770,'Data - CO2'!$A$5:$A$53,0),BO$20)*Y770*$B769)</f>
        <v>68.819256535237173</v>
      </c>
      <c r="BP770" s="8" cm="1">
        <f t="array" ref="BP770">IF($D770="","",INDEX('Data - CO2'!$B$5:$AP$53,MATCH(Kulturmodeller!$D770,'Data - CO2'!$A$5:$A$53,0),BP$20)*Z770*$B769)</f>
        <v>71.467026487221872</v>
      </c>
      <c r="BQ770" s="8" cm="1">
        <f t="array" ref="BQ770">IF($D770="","",INDEX('Data - CO2'!$B$5:$AP$53,MATCH(Kulturmodeller!$D770,'Data - CO2'!$A$5:$A$53,0),BQ$20)*AA770*$B769)</f>
        <v>72.455768691170974</v>
      </c>
      <c r="BR770" s="8" cm="1">
        <f t="array" ref="BR770">IF($D770="","",INDEX('Data - CO2'!$B$5:$AP$53,MATCH(Kulturmodeller!$D770,'Data - CO2'!$A$5:$A$53,0),BR$20)*AB770*$B769)</f>
        <v>73.704806970342858</v>
      </c>
      <c r="BS770" s="8" cm="1">
        <f t="array" ref="BS770">IF($D770="","",INDEX('Data - CO2'!$B$5:$AP$53,MATCH(Kulturmodeller!$D770,'Data - CO2'!$A$5:$A$53,0),BS$20)*AC770*$B769)</f>
        <v>74.742019447990231</v>
      </c>
      <c r="BT770" s="8" cm="1">
        <f t="array" ref="BT770">IF($D770="","",INDEX('Data - CO2'!$B$5:$AP$53,MATCH(Kulturmodeller!$D770,'Data - CO2'!$A$5:$A$53,0),BT$20)*AD770*$B769)</f>
        <v>75.791031918933498</v>
      </c>
      <c r="BU770" s="8" cm="1">
        <f t="array" ref="BU770">IF($D770="","",INDEX('Data - CO2'!$B$5:$AP$53,MATCH(Kulturmodeller!$D770,'Data - CO2'!$A$5:$A$53,0),BU$20)*AE770*$B769)</f>
        <v>76.878442304675119</v>
      </c>
      <c r="BV770" s="8" cm="1">
        <f t="array" ref="BV770">IF($D770="","",INDEX('Data - CO2'!$B$5:$AP$53,MATCH(Kulturmodeller!$D770,'Data - CO2'!$A$5:$A$53,0),BV$20)*AF770*$B769)</f>
        <v>77.535121401125309</v>
      </c>
      <c r="BW770" s="8" cm="1">
        <f t="array" ref="BW770">IF($D770="","",INDEX('Data - CO2'!$B$5:$AP$53,MATCH(Kulturmodeller!$D770,'Data - CO2'!$A$5:$A$53,0),BW$20)*AG770*$B769)</f>
        <v>78.440627886676026</v>
      </c>
      <c r="BX770" s="8" cm="1">
        <f t="array" ref="BX770">IF($D770="","",INDEX('Data - CO2'!$B$5:$AP$53,MATCH(Kulturmodeller!$D770,'Data - CO2'!$A$5:$A$53,0),BX$20)*AH770*$B769)</f>
        <v>79.73333674696724</v>
      </c>
      <c r="BY770" s="8" cm="1">
        <f t="array" ref="BY770">IF($D770="","",INDEX('Data - CO2'!$B$5:$AP$53,MATCH(Kulturmodeller!$D770,'Data - CO2'!$A$5:$A$53,0),BY$20)*AI770*$B769)</f>
        <v>80.475491135422459</v>
      </c>
      <c r="BZ770" s="8" cm="1">
        <f t="array" ref="BZ770">IF($D770="","",INDEX('Data - CO2'!$B$5:$AP$53,MATCH(Kulturmodeller!$D770,'Data - CO2'!$A$5:$A$53,0),BZ$20)*AJ770*$B769)</f>
        <v>0.23249973616405692</v>
      </c>
      <c r="CA770" s="8" cm="1">
        <f t="array" ref="CA770">IF($D770="","",INDEX('Data - CO2'!$B$5:$AP$53,MATCH(Kulturmodeller!$D770,'Data - CO2'!$A$5:$A$53,0),CA$20)*AK770*$B769)</f>
        <v>1.5499982410937125</v>
      </c>
      <c r="CB770" s="8" cm="1">
        <f t="array" ref="CB770">IF($D770="","",INDEX('Data - CO2'!$B$5:$AP$53,MATCH(Kulturmodeller!$D770,'Data - CO2'!$A$5:$A$53,0),CB$20)*AL770*$B769)</f>
        <v>3.8749956027342822</v>
      </c>
      <c r="CC770" s="8" cm="1">
        <f t="array" ref="CC770">IF($D770="","",INDEX('Data - CO2'!$B$5:$AP$53,MATCH(Kulturmodeller!$D770,'Data - CO2'!$A$5:$A$53,0),CC$20)*AM770*$B769)</f>
        <v>7.7499912054685645</v>
      </c>
      <c r="CD770" s="8" cm="1">
        <f t="array" ref="CD770">IF($D770="","",INDEX('Data - CO2'!$B$5:$AP$53,MATCH(Kulturmodeller!$D770,'Data - CO2'!$A$5:$A$53,0),CD$20)*AN770*$B769)</f>
        <v>16.87606483885655</v>
      </c>
      <c r="CE770" s="8" cm="1">
        <f t="array" ref="CE770">IF($D770="","",INDEX('Data - CO2'!$B$5:$AP$53,MATCH(Kulturmodeller!$D770,'Data - CO2'!$A$5:$A$53,0),CE$20)*AO770*$B769)</f>
        <v>26.451030736242657</v>
      </c>
      <c r="CF770" s="8" cm="1">
        <f t="array" ref="CF770">IF($D770="","",INDEX('Data - CO2'!$B$5:$AP$53,MATCH(Kulturmodeller!$D770,'Data - CO2'!$A$5:$A$53,0),CF$20)*AP770*$B769)</f>
        <v>29.000870869926832</v>
      </c>
      <c r="CG770" s="8" cm="1">
        <f t="array" ref="CG770">IF($D770="","",INDEX('Data - CO2'!$B$5:$AP$53,MATCH(Kulturmodeller!$D770,'Data - CO2'!$A$5:$A$53,0),CG$20)*AQ770*$B769)</f>
        <v>31.823811896901301</v>
      </c>
      <c r="CH770" s="8" cm="1">
        <f t="array" ref="CH770">IF($D770="","",INDEX('Data - CO2'!$B$5:$AP$53,MATCH(Kulturmodeller!$D770,'Data - CO2'!$A$5:$A$53,0),CH$20)*AR770*$B769)</f>
        <v>34.297251088752489</v>
      </c>
      <c r="CI770" s="9" cm="1">
        <f t="array" ref="CI770">IF($D770="","",INDEX('Data - CO2'!$B$5:$AP$53,MATCH(Kulturmodeller!$D770,'Data - CO2'!$A$5:$A$53,0),CI$20)*AS770*$B769)</f>
        <v>36.330692815186275</v>
      </c>
    </row>
    <row r="771" spans="1:87" x14ac:dyDescent="0.3">
      <c r="A771" s="33" t="s">
        <v>82</v>
      </c>
      <c r="B771" s="33"/>
      <c r="C771" s="124">
        <f>'Katalog over Kulturmodeller '!F246</f>
        <v>0</v>
      </c>
      <c r="D771" s="125"/>
      <c r="E771" s="151">
        <f>'Katalog over Kulturmodeller '!W246</f>
        <v>0</v>
      </c>
      <c r="F771" s="40">
        <f>E771+((E775-F775)+(E776-F776))*(E771/SUM(E770:E774))</f>
        <v>0</v>
      </c>
      <c r="G771" s="40">
        <f t="shared" ref="G771" si="12888">F771+((F775-G775)+(F776-G776))*(F771/SUM(F770:F774))</f>
        <v>0</v>
      </c>
      <c r="H771" s="40">
        <f t="shared" ref="H771" si="12889">G771+((G775-H775)+(G776-H776))*(G771/SUM(G770:G774))</f>
        <v>0</v>
      </c>
      <c r="I771" s="40">
        <f t="shared" ref="I771" si="12890">H771+((H775-I775)+(H776-I776))*(H771/SUM(H770:H774))</f>
        <v>0</v>
      </c>
      <c r="J771" s="40">
        <f t="shared" ref="J771" si="12891">I771+((I775-J775)+(I776-J776))*(I771/SUM(I770:I774))</f>
        <v>0</v>
      </c>
      <c r="K771" s="40">
        <f t="shared" ref="K771" si="12892">J771+((J775-K775)+(J776-K776))*(J771/SUM(J770:J774))</f>
        <v>0</v>
      </c>
      <c r="L771" s="40">
        <f t="shared" ref="L771" si="12893">K771+((K775-L775)+(K776-L776))*(K771/SUM(K770:K774))</f>
        <v>0</v>
      </c>
      <c r="M771" s="40">
        <f t="shared" ref="M771" si="12894">L771+((L775-M775)+(L776-M776))*(L771/SUM(L770:L774))</f>
        <v>0</v>
      </c>
      <c r="N771" s="40">
        <f t="shared" ref="N771" si="12895">M771+((M775-N775)+(M776-N776))*(M771/SUM(M770:M774))</f>
        <v>0</v>
      </c>
      <c r="O771" s="40">
        <f t="shared" ref="O771" si="12896">N771+((N775-O775)+(N776-O776))*(N771/SUM(N770:N774))</f>
        <v>0</v>
      </c>
      <c r="P771" s="40">
        <f t="shared" ref="P771" si="12897">O771+((O775-P775)+(O776-P776))*(O771/SUM(O770:O774))</f>
        <v>0</v>
      </c>
      <c r="Q771" s="40">
        <f t="shared" ref="Q771" si="12898">P771+((P775-Q775)+(P776-Q776))*(P771/SUM(P770:P774))</f>
        <v>0</v>
      </c>
      <c r="R771" s="40">
        <f t="shared" ref="R771" si="12899">Q771+((Q775-R775)+(Q776-R776))*(Q771/SUM(Q770:Q774))</f>
        <v>0</v>
      </c>
      <c r="S771" s="40">
        <f t="shared" ref="S771" si="12900">R771+((R775-S775)+(R776-S776))*(R771/SUM(R770:R774))</f>
        <v>0</v>
      </c>
      <c r="T771" s="40">
        <f t="shared" ref="T771" si="12901">S771+((S775-T775)+(S776-T776))*(S771/SUM(S770:S774))</f>
        <v>0</v>
      </c>
      <c r="U771" s="40">
        <f t="shared" ref="U771" si="12902">T771+((T775-U775)+(T776-U776))*(T771/SUM(T770:T774))</f>
        <v>0</v>
      </c>
      <c r="V771" s="40">
        <f t="shared" ref="V771" si="12903">U771+((U775-V775)+(U776-V776))*(U771/SUM(U770:U774))</f>
        <v>0</v>
      </c>
      <c r="W771" s="40">
        <f t="shared" ref="W771" si="12904">V771+((V775-W775)+(V776-W776))*(V771/SUM(V770:V774))</f>
        <v>0</v>
      </c>
      <c r="X771" s="40">
        <f t="shared" ref="X771" si="12905">W771+((W775-X775)+(W776-X776))*(W771/SUM(W770:W774))</f>
        <v>0</v>
      </c>
      <c r="Y771" s="40">
        <f t="shared" ref="Y771" si="12906">X771+((X775-Y775)+(X776-Y776))*(X771/SUM(X770:X774))</f>
        <v>0</v>
      </c>
      <c r="Z771" s="40">
        <f t="shared" ref="Z771" si="12907">Y771+((Y775-Z775)+(Y776-Z776))*(Y771/SUM(Y770:Y774))</f>
        <v>0</v>
      </c>
      <c r="AA771" s="40">
        <f t="shared" ref="AA771" si="12908">Z771+((Z775-AA775)+(Z776-AA776))*(Z771/SUM(Z770:Z774))</f>
        <v>0</v>
      </c>
      <c r="AB771" s="40">
        <f t="shared" ref="AB771" si="12909">AA771+((AA775-AB775)+(AA776-AB776))*(AA771/SUM(AA770:AA774))</f>
        <v>0</v>
      </c>
      <c r="AC771" s="40">
        <f t="shared" ref="AC771" si="12910">AB771+((AB775-AC775)+(AB776-AC776))*(AB771/SUM(AB770:AB774))</f>
        <v>0</v>
      </c>
      <c r="AD771" s="40">
        <f t="shared" ref="AD771" si="12911">AC771+((AC775-AD775)+(AC776-AD776))*(AC771/SUM(AC770:AC774))</f>
        <v>0</v>
      </c>
      <c r="AE771" s="40">
        <f t="shared" ref="AE771" si="12912">AD771+((AD775-AE775)+(AD776-AE776))*(AD771/SUM(AD770:AD774))</f>
        <v>0</v>
      </c>
      <c r="AF771" s="40">
        <f t="shared" ref="AF771" si="12913">AE771+((AE775-AF775)+(AE776-AF776))*(AE771/SUM(AE770:AE774))</f>
        <v>0</v>
      </c>
      <c r="AG771" s="40">
        <f t="shared" ref="AG771" si="12914">AF771+((AF775-AG775)+(AF776-AG776))*(AF771/SUM(AF770:AF774))</f>
        <v>0</v>
      </c>
      <c r="AH771" s="40">
        <f t="shared" ref="AH771" si="12915">AG771+((AG775-AH775)+(AG776-AH776))*(AG771/SUM(AG770:AG774))</f>
        <v>0</v>
      </c>
      <c r="AI771" s="40">
        <f t="shared" ref="AI771" si="12916">AH771+((AH775-AI775)+(AH776-AI776))*(AH771/SUM(AH770:AH774))</f>
        <v>0</v>
      </c>
      <c r="AJ771" s="40">
        <f t="shared" ref="AJ771" si="12917">AI771+((AI775-AJ775)+(AI776-AJ776))*(AI771/SUM(AI770:AI774))</f>
        <v>0</v>
      </c>
      <c r="AK771" s="40">
        <f t="shared" ref="AK771" si="12918">AJ771+((AJ775-AK775)+(AJ776-AK776))*(AJ771/SUM(AJ770:AJ774))</f>
        <v>0</v>
      </c>
      <c r="AL771" s="40">
        <f t="shared" ref="AL771" si="12919">AK771+((AK775-AL775)+(AK776-AL776))*(AK771/SUM(AK770:AK774))</f>
        <v>0</v>
      </c>
      <c r="AM771" s="40">
        <f t="shared" ref="AM771" si="12920">AL771+((AL775-AM775)+(AL776-AM776))*(AL771/SUM(AL770:AL774))</f>
        <v>0</v>
      </c>
      <c r="AN771" s="40">
        <f t="shared" ref="AN771" si="12921">AM771+((AM775-AN775)+(AM776-AN776))*(AM771/SUM(AM770:AM774))</f>
        <v>0</v>
      </c>
      <c r="AO771" s="40">
        <f t="shared" ref="AO771" si="12922">AN771+((AN775-AO775)+(AN776-AO776))*(AN771/SUM(AN770:AN774))</f>
        <v>0</v>
      </c>
      <c r="AP771" s="40">
        <f t="shared" ref="AP771" si="12923">AO771+((AO775-AP775)+(AO776-AP776))*(AO771/SUM(AO770:AO774))</f>
        <v>0</v>
      </c>
      <c r="AQ771" s="40">
        <f t="shared" ref="AQ771" si="12924">AP771+((AP775-AQ775)+(AP776-AQ776))*(AP771/SUM(AP770:AP774))</f>
        <v>0</v>
      </c>
      <c r="AR771" s="40">
        <f t="shared" ref="AR771" si="12925">AQ771+((AQ775-AR775)+(AQ776-AR776))*(AQ771/SUM(AQ770:AQ774))</f>
        <v>0</v>
      </c>
      <c r="AS771" s="41">
        <f t="shared" ref="AS771" si="12926">AR771+((AR775-AS775)+(AR776-AS776))*(AR771/SUM(AR770:AR774))</f>
        <v>0</v>
      </c>
      <c r="AU771" s="10" t="str" cm="1">
        <f t="array" ref="AU771">IF($D771="","",INDEX('Data - CO2'!$B$5:$AP$53,MATCH(Kulturmodeller!$D771,'Data - CO2'!$A$5:$A$53,0),AU$20)*E771)</f>
        <v/>
      </c>
      <c r="AV771" t="str" cm="1">
        <f t="array" ref="AV771">IF($D771="","",INDEX('Data - CO2'!$B$5:$AP$53,MATCH(Kulturmodeller!$D771,'Data - CO2'!$A$5:$A$53,0),AV$20)*F771)</f>
        <v/>
      </c>
      <c r="AW771" t="str" cm="1">
        <f t="array" ref="AW771">IF($D771="","",INDEX('Data - CO2'!$B$5:$AP$53,MATCH(Kulturmodeller!$D771,'Data - CO2'!$A$5:$A$53,0),AW$20)*G771)</f>
        <v/>
      </c>
      <c r="AX771" t="str" cm="1">
        <f t="array" ref="AX771">IF($D771="","",INDEX('Data - CO2'!$B$5:$AP$53,MATCH(Kulturmodeller!$D771,'Data - CO2'!$A$5:$A$53,0),AX$20)*H771)</f>
        <v/>
      </c>
      <c r="AY771" t="str" cm="1">
        <f t="array" ref="AY771">IF($D771="","",INDEX('Data - CO2'!$B$5:$AP$53,MATCH(Kulturmodeller!$D771,'Data - CO2'!$A$5:$A$53,0),AY$20)*I771)</f>
        <v/>
      </c>
      <c r="AZ771" t="str" cm="1">
        <f t="array" ref="AZ771">IF($D771="","",INDEX('Data - CO2'!$B$5:$AP$53,MATCH(Kulturmodeller!$D771,'Data - CO2'!$A$5:$A$53,0),AZ$20)*J771*$B769)</f>
        <v/>
      </c>
      <c r="BA771" t="str" cm="1">
        <f t="array" ref="BA771">IF($D771="","",INDEX('Data - CO2'!$B$5:$AP$53,MATCH(Kulturmodeller!$D771,'Data - CO2'!$A$5:$A$53,0),BA$20)*K771*$B769)</f>
        <v/>
      </c>
      <c r="BB771" t="str" cm="1">
        <f t="array" ref="BB771">IF($D771="","",INDEX('Data - CO2'!$B$5:$AP$53,MATCH(Kulturmodeller!$D771,'Data - CO2'!$A$5:$A$53,0),BB$20)*L771*$B769)</f>
        <v/>
      </c>
      <c r="BC771" t="str" cm="1">
        <f t="array" ref="BC771">IF($D771="","",INDEX('Data - CO2'!$B$5:$AP$53,MATCH(Kulturmodeller!$D771,'Data - CO2'!$A$5:$A$53,0),BC$20)*M771*$B769)</f>
        <v/>
      </c>
      <c r="BD771" t="str" cm="1">
        <f t="array" ref="BD771">IF($D771="","",INDEX('Data - CO2'!$B$5:$AP$53,MATCH(Kulturmodeller!$D771,'Data - CO2'!$A$5:$A$53,0),BD$20)*N771*$B769)</f>
        <v/>
      </c>
      <c r="BE771" t="str" cm="1">
        <f t="array" ref="BE771">IF($D771="","",INDEX('Data - CO2'!$B$5:$AP$53,MATCH(Kulturmodeller!$D771,'Data - CO2'!$A$5:$A$53,0),BE$20)*O771*$B769)</f>
        <v/>
      </c>
      <c r="BF771" t="str" cm="1">
        <f t="array" ref="BF771">IF($D771="","",INDEX('Data - CO2'!$B$5:$AP$53,MATCH(Kulturmodeller!$D771,'Data - CO2'!$A$5:$A$53,0),BF$20)*P771*$B769)</f>
        <v/>
      </c>
      <c r="BG771" t="str" cm="1">
        <f t="array" ref="BG771">IF($D771="","",INDEX('Data - CO2'!$B$5:$AP$53,MATCH(Kulturmodeller!$D771,'Data - CO2'!$A$5:$A$53,0),BG$20)*Q771*$B769)</f>
        <v/>
      </c>
      <c r="BH771" t="str" cm="1">
        <f t="array" ref="BH771">IF($D771="","",INDEX('Data - CO2'!$B$5:$AP$53,MATCH(Kulturmodeller!$D771,'Data - CO2'!$A$5:$A$53,0),BH$20)*R771*$B769)</f>
        <v/>
      </c>
      <c r="BI771" t="str" cm="1">
        <f t="array" ref="BI771">IF($D771="","",INDEX('Data - CO2'!$B$5:$AP$53,MATCH(Kulturmodeller!$D771,'Data - CO2'!$A$5:$A$53,0),BI$20)*S771*$B769)</f>
        <v/>
      </c>
      <c r="BJ771" t="str" cm="1">
        <f t="array" ref="BJ771">IF($D771="","",INDEX('Data - CO2'!$B$5:$AP$53,MATCH(Kulturmodeller!$D771,'Data - CO2'!$A$5:$A$53,0),BJ$20)*T771*$B769)</f>
        <v/>
      </c>
      <c r="BK771" t="str" cm="1">
        <f t="array" ref="BK771">IF($D771="","",INDEX('Data - CO2'!$B$5:$AP$53,MATCH(Kulturmodeller!$D771,'Data - CO2'!$A$5:$A$53,0),BK$20)*U771*$B769)</f>
        <v/>
      </c>
      <c r="BL771" t="str" cm="1">
        <f t="array" ref="BL771">IF($D771="","",INDEX('Data - CO2'!$B$5:$AP$53,MATCH(Kulturmodeller!$D771,'Data - CO2'!$A$5:$A$53,0),BL$20)*V771*$B769)</f>
        <v/>
      </c>
      <c r="BM771" t="str" cm="1">
        <f t="array" ref="BM771">IF($D771="","",INDEX('Data - CO2'!$B$5:$AP$53,MATCH(Kulturmodeller!$D771,'Data - CO2'!$A$5:$A$53,0),BM$20)*W771*$B769)</f>
        <v/>
      </c>
      <c r="BN771" t="str" cm="1">
        <f t="array" ref="BN771">IF($D771="","",INDEX('Data - CO2'!$B$5:$AP$53,MATCH(Kulturmodeller!$D771,'Data - CO2'!$A$5:$A$53,0),BN$20)*X771*$B769)</f>
        <v/>
      </c>
      <c r="BO771" t="str" cm="1">
        <f t="array" ref="BO771">IF($D771="","",INDEX('Data - CO2'!$B$5:$AP$53,MATCH(Kulturmodeller!$D771,'Data - CO2'!$A$5:$A$53,0),BO$20)*Y771*$B769)</f>
        <v/>
      </c>
      <c r="BP771" t="str" cm="1">
        <f t="array" ref="BP771">IF($D771="","",INDEX('Data - CO2'!$B$5:$AP$53,MATCH(Kulturmodeller!$D771,'Data - CO2'!$A$5:$A$53,0),BP$20)*Z771*$B769)</f>
        <v/>
      </c>
      <c r="BQ771" t="str" cm="1">
        <f t="array" ref="BQ771">IF($D771="","",INDEX('Data - CO2'!$B$5:$AP$53,MATCH(Kulturmodeller!$D771,'Data - CO2'!$A$5:$A$53,0),BQ$20)*AA771*$B769)</f>
        <v/>
      </c>
      <c r="BR771" t="str" cm="1">
        <f t="array" ref="BR771">IF($D771="","",INDEX('Data - CO2'!$B$5:$AP$53,MATCH(Kulturmodeller!$D771,'Data - CO2'!$A$5:$A$53,0),BR$20)*AB771*$B769)</f>
        <v/>
      </c>
      <c r="BS771" t="str" cm="1">
        <f t="array" ref="BS771">IF($D771="","",INDEX('Data - CO2'!$B$5:$AP$53,MATCH(Kulturmodeller!$D771,'Data - CO2'!$A$5:$A$53,0),BS$20)*AC771*$B769)</f>
        <v/>
      </c>
      <c r="BT771" t="str" cm="1">
        <f t="array" ref="BT771">IF($D771="","",INDEX('Data - CO2'!$B$5:$AP$53,MATCH(Kulturmodeller!$D771,'Data - CO2'!$A$5:$A$53,0),BT$20)*AD771*$B769)</f>
        <v/>
      </c>
      <c r="BU771" t="str" cm="1">
        <f t="array" ref="BU771">IF($D771="","",INDEX('Data - CO2'!$B$5:$AP$53,MATCH(Kulturmodeller!$D771,'Data - CO2'!$A$5:$A$53,0),BU$20)*AE771*$B769)</f>
        <v/>
      </c>
      <c r="BV771" t="str" cm="1">
        <f t="array" ref="BV771">IF($D771="","",INDEX('Data - CO2'!$B$5:$AP$53,MATCH(Kulturmodeller!$D771,'Data - CO2'!$A$5:$A$53,0),BV$20)*AF771*$B769)</f>
        <v/>
      </c>
      <c r="BW771" t="str" cm="1">
        <f t="array" ref="BW771">IF($D771="","",INDEX('Data - CO2'!$B$5:$AP$53,MATCH(Kulturmodeller!$D771,'Data - CO2'!$A$5:$A$53,0),BW$20)*AG771*$B769)</f>
        <v/>
      </c>
      <c r="BX771" t="str" cm="1">
        <f t="array" ref="BX771">IF($D771="","",INDEX('Data - CO2'!$B$5:$AP$53,MATCH(Kulturmodeller!$D771,'Data - CO2'!$A$5:$A$53,0),BX$20)*AH771*$B769)</f>
        <v/>
      </c>
      <c r="BY771" t="str" cm="1">
        <f t="array" ref="BY771">IF($D771="","",INDEX('Data - CO2'!$B$5:$AP$53,MATCH(Kulturmodeller!$D771,'Data - CO2'!$A$5:$A$53,0),BY$20)*AI771*$B769)</f>
        <v/>
      </c>
      <c r="BZ771" t="str" cm="1">
        <f t="array" ref="BZ771">IF($D771="","",INDEX('Data - CO2'!$B$5:$AP$53,MATCH(Kulturmodeller!$D771,'Data - CO2'!$A$5:$A$53,0),BZ$20)*AJ771*$B769)</f>
        <v/>
      </c>
      <c r="CA771" t="str" cm="1">
        <f t="array" ref="CA771">IF($D771="","",INDEX('Data - CO2'!$B$5:$AP$53,MATCH(Kulturmodeller!$D771,'Data - CO2'!$A$5:$A$53,0),CA$20)*AK771*$B769)</f>
        <v/>
      </c>
      <c r="CB771" t="str" cm="1">
        <f t="array" ref="CB771">IF($D771="","",INDEX('Data - CO2'!$B$5:$AP$53,MATCH(Kulturmodeller!$D771,'Data - CO2'!$A$5:$A$53,0),CB$20)*AL771*$B769)</f>
        <v/>
      </c>
      <c r="CC771" t="str" cm="1">
        <f t="array" ref="CC771">IF($D771="","",INDEX('Data - CO2'!$B$5:$AP$53,MATCH(Kulturmodeller!$D771,'Data - CO2'!$A$5:$A$53,0),CC$20)*AM771*$B769)</f>
        <v/>
      </c>
      <c r="CD771" t="str" cm="1">
        <f t="array" ref="CD771">IF($D771="","",INDEX('Data - CO2'!$B$5:$AP$53,MATCH(Kulturmodeller!$D771,'Data - CO2'!$A$5:$A$53,0),CD$20)*AN771*$B769)</f>
        <v/>
      </c>
      <c r="CE771" t="str" cm="1">
        <f t="array" ref="CE771">IF($D771="","",INDEX('Data - CO2'!$B$5:$AP$53,MATCH(Kulturmodeller!$D771,'Data - CO2'!$A$5:$A$53,0),CE$20)*AO771*$B769)</f>
        <v/>
      </c>
      <c r="CF771" t="str" cm="1">
        <f t="array" ref="CF771">IF($D771="","",INDEX('Data - CO2'!$B$5:$AP$53,MATCH(Kulturmodeller!$D771,'Data - CO2'!$A$5:$A$53,0),CF$20)*AP771*$B769)</f>
        <v/>
      </c>
      <c r="CG771" t="str" cm="1">
        <f t="array" ref="CG771">IF($D771="","",INDEX('Data - CO2'!$B$5:$AP$53,MATCH(Kulturmodeller!$D771,'Data - CO2'!$A$5:$A$53,0),CG$20)*AQ771*$B769)</f>
        <v/>
      </c>
      <c r="CH771" t="str" cm="1">
        <f t="array" ref="CH771">IF($D771="","",INDEX('Data - CO2'!$B$5:$AP$53,MATCH(Kulturmodeller!$D771,'Data - CO2'!$A$5:$A$53,0),CH$20)*AR771*$B769)</f>
        <v/>
      </c>
      <c r="CI771" s="11" t="str" cm="1">
        <f t="array" ref="CI771">IF($D771="","",INDEX('Data - CO2'!$B$5:$AP$53,MATCH(Kulturmodeller!$D771,'Data - CO2'!$A$5:$A$53,0),CI$20)*AS771*$B769)</f>
        <v/>
      </c>
    </row>
    <row r="772" spans="1:87" x14ac:dyDescent="0.3">
      <c r="A772" s="33" t="s">
        <v>83</v>
      </c>
      <c r="B772" s="33"/>
      <c r="C772" s="124">
        <f>'Katalog over Kulturmodeller '!F247</f>
        <v>0</v>
      </c>
      <c r="D772" s="125"/>
      <c r="E772" s="151">
        <f>'Katalog over Kulturmodeller '!W247</f>
        <v>0</v>
      </c>
      <c r="F772" s="40">
        <f>E772+((E775-F775)+(E776-F776))*(E772/SUM(E770:E774))</f>
        <v>0</v>
      </c>
      <c r="G772" s="40">
        <f t="shared" ref="G772" si="12927">F772+((F775-G775)+(F776-G776))*(F772/SUM(F770:F774))</f>
        <v>0</v>
      </c>
      <c r="H772" s="40">
        <f t="shared" ref="H772" si="12928">G772+((G775-H775)+(G776-H776))*(G772/SUM(G770:G774))</f>
        <v>0</v>
      </c>
      <c r="I772" s="40">
        <f t="shared" ref="I772" si="12929">H772+((H775-I775)+(H776-I776))*(H772/SUM(H770:H774))</f>
        <v>0</v>
      </c>
      <c r="J772" s="40">
        <f t="shared" ref="J772" si="12930">I772+((I775-J775)+(I776-J776))*(I772/SUM(I770:I774))</f>
        <v>0</v>
      </c>
      <c r="K772" s="40">
        <f t="shared" ref="K772" si="12931">J772+((J775-K775)+(J776-K776))*(J772/SUM(J770:J774))</f>
        <v>0</v>
      </c>
      <c r="L772" s="40">
        <f t="shared" ref="L772" si="12932">K772+((K775-L775)+(K776-L776))*(K772/SUM(K770:K774))</f>
        <v>0</v>
      </c>
      <c r="M772" s="40">
        <f t="shared" ref="M772" si="12933">L772+((L775-M775)+(L776-M776))*(L772/SUM(L770:L774))</f>
        <v>0</v>
      </c>
      <c r="N772" s="40">
        <f t="shared" ref="N772" si="12934">M772+((M775-N775)+(M776-N776))*(M772/SUM(M770:M774))</f>
        <v>0</v>
      </c>
      <c r="O772" s="40">
        <f t="shared" ref="O772" si="12935">N772+((N775-O775)+(N776-O776))*(N772/SUM(N770:N774))</f>
        <v>0</v>
      </c>
      <c r="P772" s="40">
        <f t="shared" ref="P772" si="12936">O772+((O775-P775)+(O776-P776))*(O772/SUM(O770:O774))</f>
        <v>0</v>
      </c>
      <c r="Q772" s="40">
        <f t="shared" ref="Q772" si="12937">P772+((P775-Q775)+(P776-Q776))*(P772/SUM(P770:P774))</f>
        <v>0</v>
      </c>
      <c r="R772" s="40">
        <f t="shared" ref="R772" si="12938">Q772+((Q775-R775)+(Q776-R776))*(Q772/SUM(Q770:Q774))</f>
        <v>0</v>
      </c>
      <c r="S772" s="40">
        <f t="shared" ref="S772" si="12939">R772+((R775-S775)+(R776-S776))*(R772/SUM(R770:R774))</f>
        <v>0</v>
      </c>
      <c r="T772" s="40">
        <f t="shared" ref="T772" si="12940">S772+((S775-T775)+(S776-T776))*(S772/SUM(S770:S774))</f>
        <v>0</v>
      </c>
      <c r="U772" s="40">
        <f t="shared" ref="U772" si="12941">T772+((T775-U775)+(T776-U776))*(T772/SUM(T770:T774))</f>
        <v>0</v>
      </c>
      <c r="V772" s="40">
        <f t="shared" ref="V772" si="12942">U772+((U775-V775)+(U776-V776))*(U772/SUM(U770:U774))</f>
        <v>0</v>
      </c>
      <c r="W772" s="40">
        <f t="shared" ref="W772" si="12943">V772+((V775-W775)+(V776-W776))*(V772/SUM(V770:V774))</f>
        <v>0</v>
      </c>
      <c r="X772" s="40">
        <f t="shared" ref="X772" si="12944">W772+((W775-X775)+(W776-X776))*(W772/SUM(W770:W774))</f>
        <v>0</v>
      </c>
      <c r="Y772" s="40">
        <f t="shared" ref="Y772" si="12945">X772+((X775-Y775)+(X776-Y776))*(X772/SUM(X770:X774))</f>
        <v>0</v>
      </c>
      <c r="Z772" s="40">
        <f t="shared" ref="Z772" si="12946">Y772+((Y775-Z775)+(Y776-Z776))*(Y772/SUM(Y770:Y774))</f>
        <v>0</v>
      </c>
      <c r="AA772" s="40">
        <f t="shared" ref="AA772" si="12947">Z772+((Z775-AA775)+(Z776-AA776))*(Z772/SUM(Z770:Z774))</f>
        <v>0</v>
      </c>
      <c r="AB772" s="40">
        <f t="shared" ref="AB772" si="12948">AA772+((AA775-AB775)+(AA776-AB776))*(AA772/SUM(AA770:AA774))</f>
        <v>0</v>
      </c>
      <c r="AC772" s="40">
        <f t="shared" ref="AC772" si="12949">AB772+((AB775-AC775)+(AB776-AC776))*(AB772/SUM(AB770:AB774))</f>
        <v>0</v>
      </c>
      <c r="AD772" s="40">
        <f t="shared" ref="AD772" si="12950">AC772+((AC775-AD775)+(AC776-AD776))*(AC772/SUM(AC770:AC774))</f>
        <v>0</v>
      </c>
      <c r="AE772" s="40">
        <f t="shared" ref="AE772" si="12951">AD772+((AD775-AE775)+(AD776-AE776))*(AD772/SUM(AD770:AD774))</f>
        <v>0</v>
      </c>
      <c r="AF772" s="40">
        <f t="shared" ref="AF772" si="12952">AE772+((AE775-AF775)+(AE776-AF776))*(AE772/SUM(AE770:AE774))</f>
        <v>0</v>
      </c>
      <c r="AG772" s="40">
        <f t="shared" ref="AG772" si="12953">AF772+((AF775-AG775)+(AF776-AG776))*(AF772/SUM(AF770:AF774))</f>
        <v>0</v>
      </c>
      <c r="AH772" s="40">
        <f t="shared" ref="AH772" si="12954">AG772+((AG775-AH775)+(AG776-AH776))*(AG772/SUM(AG770:AG774))</f>
        <v>0</v>
      </c>
      <c r="AI772" s="40">
        <f t="shared" ref="AI772" si="12955">AH772+((AH775-AI775)+(AH776-AI776))*(AH772/SUM(AH770:AH774))</f>
        <v>0</v>
      </c>
      <c r="AJ772" s="40">
        <f t="shared" ref="AJ772" si="12956">AI772+((AI775-AJ775)+(AI776-AJ776))*(AI772/SUM(AI770:AI774))</f>
        <v>0</v>
      </c>
      <c r="AK772" s="40">
        <f t="shared" ref="AK772" si="12957">AJ772+((AJ775-AK775)+(AJ776-AK776))*(AJ772/SUM(AJ770:AJ774))</f>
        <v>0</v>
      </c>
      <c r="AL772" s="40">
        <f t="shared" ref="AL772" si="12958">AK772+((AK775-AL775)+(AK776-AL776))*(AK772/SUM(AK770:AK774))</f>
        <v>0</v>
      </c>
      <c r="AM772" s="40">
        <f t="shared" ref="AM772" si="12959">AL772+((AL775-AM775)+(AL776-AM776))*(AL772/SUM(AL770:AL774))</f>
        <v>0</v>
      </c>
      <c r="AN772" s="40">
        <f t="shared" ref="AN772" si="12960">AM772+((AM775-AN775)+(AM776-AN776))*(AM772/SUM(AM770:AM774))</f>
        <v>0</v>
      </c>
      <c r="AO772" s="40">
        <f t="shared" ref="AO772" si="12961">AN772+((AN775-AO775)+(AN776-AO776))*(AN772/SUM(AN770:AN774))</f>
        <v>0</v>
      </c>
      <c r="AP772" s="40">
        <f t="shared" ref="AP772" si="12962">AO772+((AO775-AP775)+(AO776-AP776))*(AO772/SUM(AO770:AO774))</f>
        <v>0</v>
      </c>
      <c r="AQ772" s="40">
        <f t="shared" ref="AQ772" si="12963">AP772+((AP775-AQ775)+(AP776-AQ776))*(AP772/SUM(AP770:AP774))</f>
        <v>0</v>
      </c>
      <c r="AR772" s="40">
        <f t="shared" ref="AR772" si="12964">AQ772+((AQ775-AR775)+(AQ776-AR776))*(AQ772/SUM(AQ770:AQ774))</f>
        <v>0</v>
      </c>
      <c r="AS772" s="41">
        <f t="shared" ref="AS772" si="12965">AR772+((AR775-AS775)+(AR776-AS776))*(AR772/SUM(AR770:AR774))</f>
        <v>0</v>
      </c>
      <c r="AU772" s="10" t="str" cm="1">
        <f t="array" ref="AU772">IF($D772="","",INDEX('Data - CO2'!$B$5:$AP$53,MATCH(Kulturmodeller!$D772,'Data - CO2'!$A$5:$A$53,0),AU$20)*E772)</f>
        <v/>
      </c>
      <c r="AV772" t="str" cm="1">
        <f t="array" ref="AV772">IF($D772="","",INDEX('Data - CO2'!$B$5:$AP$53,MATCH(Kulturmodeller!$D772,'Data - CO2'!$A$5:$A$53,0),AV$20)*F772)</f>
        <v/>
      </c>
      <c r="AW772" t="str" cm="1">
        <f t="array" ref="AW772">IF($D772="","",INDEX('Data - CO2'!$B$5:$AP$53,MATCH(Kulturmodeller!$D772,'Data - CO2'!$A$5:$A$53,0),AW$20)*G772)</f>
        <v/>
      </c>
      <c r="AX772" t="str" cm="1">
        <f t="array" ref="AX772">IF($D772="","",INDEX('Data - CO2'!$B$5:$AP$53,MATCH(Kulturmodeller!$D772,'Data - CO2'!$A$5:$A$53,0),AX$20)*H772)</f>
        <v/>
      </c>
      <c r="AY772" t="str" cm="1">
        <f t="array" ref="AY772">IF($D772="","",INDEX('Data - CO2'!$B$5:$AP$53,MATCH(Kulturmodeller!$D772,'Data - CO2'!$A$5:$A$53,0),AY$20)*I772)</f>
        <v/>
      </c>
      <c r="AZ772" t="str" cm="1">
        <f t="array" ref="AZ772">IF($D772="","",INDEX('Data - CO2'!$B$5:$AP$53,MATCH(Kulturmodeller!$D772,'Data - CO2'!$A$5:$A$53,0),AZ$20)*J772*$B769)</f>
        <v/>
      </c>
      <c r="BA772" t="str" cm="1">
        <f t="array" ref="BA772">IF($D772="","",INDEX('Data - CO2'!$B$5:$AP$53,MATCH(Kulturmodeller!$D772,'Data - CO2'!$A$5:$A$53,0),BA$20)*K772*$B769)</f>
        <v/>
      </c>
      <c r="BB772" t="str" cm="1">
        <f t="array" ref="BB772">IF($D772="","",INDEX('Data - CO2'!$B$5:$AP$53,MATCH(Kulturmodeller!$D772,'Data - CO2'!$A$5:$A$53,0),BB$20)*L772*$B769)</f>
        <v/>
      </c>
      <c r="BC772" t="str" cm="1">
        <f t="array" ref="BC772">IF($D772="","",INDEX('Data - CO2'!$B$5:$AP$53,MATCH(Kulturmodeller!$D772,'Data - CO2'!$A$5:$A$53,0),BC$20)*M772*$B769)</f>
        <v/>
      </c>
      <c r="BD772" t="str" cm="1">
        <f t="array" ref="BD772">IF($D772="","",INDEX('Data - CO2'!$B$5:$AP$53,MATCH(Kulturmodeller!$D772,'Data - CO2'!$A$5:$A$53,0),BD$20)*N772*$B769)</f>
        <v/>
      </c>
      <c r="BE772" t="str" cm="1">
        <f t="array" ref="BE772">IF($D772="","",INDEX('Data - CO2'!$B$5:$AP$53,MATCH(Kulturmodeller!$D772,'Data - CO2'!$A$5:$A$53,0),BE$20)*O772*$B769)</f>
        <v/>
      </c>
      <c r="BF772" t="str" cm="1">
        <f t="array" ref="BF772">IF($D772="","",INDEX('Data - CO2'!$B$5:$AP$53,MATCH(Kulturmodeller!$D772,'Data - CO2'!$A$5:$A$53,0),BF$20)*P772*$B769)</f>
        <v/>
      </c>
      <c r="BG772" t="str" cm="1">
        <f t="array" ref="BG772">IF($D772="","",INDEX('Data - CO2'!$B$5:$AP$53,MATCH(Kulturmodeller!$D772,'Data - CO2'!$A$5:$A$53,0),BG$20)*Q772*$B769)</f>
        <v/>
      </c>
      <c r="BH772" t="str" cm="1">
        <f t="array" ref="BH772">IF($D772="","",INDEX('Data - CO2'!$B$5:$AP$53,MATCH(Kulturmodeller!$D772,'Data - CO2'!$A$5:$A$53,0),BH$20)*R772*$B769)</f>
        <v/>
      </c>
      <c r="BI772" t="str" cm="1">
        <f t="array" ref="BI772">IF($D772="","",INDEX('Data - CO2'!$B$5:$AP$53,MATCH(Kulturmodeller!$D772,'Data - CO2'!$A$5:$A$53,0),BI$20)*S772*$B769)</f>
        <v/>
      </c>
      <c r="BJ772" t="str" cm="1">
        <f t="array" ref="BJ772">IF($D772="","",INDEX('Data - CO2'!$B$5:$AP$53,MATCH(Kulturmodeller!$D772,'Data - CO2'!$A$5:$A$53,0),BJ$20)*T772*$B769)</f>
        <v/>
      </c>
      <c r="BK772" t="str" cm="1">
        <f t="array" ref="BK772">IF($D772="","",INDEX('Data - CO2'!$B$5:$AP$53,MATCH(Kulturmodeller!$D772,'Data - CO2'!$A$5:$A$53,0),BK$20)*U772*$B769)</f>
        <v/>
      </c>
      <c r="BL772" t="str" cm="1">
        <f t="array" ref="BL772">IF($D772="","",INDEX('Data - CO2'!$B$5:$AP$53,MATCH(Kulturmodeller!$D772,'Data - CO2'!$A$5:$A$53,0),BL$20)*V772*$B769)</f>
        <v/>
      </c>
      <c r="BM772" t="str" cm="1">
        <f t="array" ref="BM772">IF($D772="","",INDEX('Data - CO2'!$B$5:$AP$53,MATCH(Kulturmodeller!$D772,'Data - CO2'!$A$5:$A$53,0),BM$20)*W772*$B769)</f>
        <v/>
      </c>
      <c r="BN772" t="str" cm="1">
        <f t="array" ref="BN772">IF($D772="","",INDEX('Data - CO2'!$B$5:$AP$53,MATCH(Kulturmodeller!$D772,'Data - CO2'!$A$5:$A$53,0),BN$20)*X772*$B769)</f>
        <v/>
      </c>
      <c r="BO772" t="str" cm="1">
        <f t="array" ref="BO772">IF($D772="","",INDEX('Data - CO2'!$B$5:$AP$53,MATCH(Kulturmodeller!$D772,'Data - CO2'!$A$5:$A$53,0),BO$20)*Y772*$B769)</f>
        <v/>
      </c>
      <c r="BP772" t="str" cm="1">
        <f t="array" ref="BP772">IF($D772="","",INDEX('Data - CO2'!$B$5:$AP$53,MATCH(Kulturmodeller!$D772,'Data - CO2'!$A$5:$A$53,0),BP$20)*Z772*$B769)</f>
        <v/>
      </c>
      <c r="BQ772" t="str" cm="1">
        <f t="array" ref="BQ772">IF($D772="","",INDEX('Data - CO2'!$B$5:$AP$53,MATCH(Kulturmodeller!$D772,'Data - CO2'!$A$5:$A$53,0),BQ$20)*AA772*$B769)</f>
        <v/>
      </c>
      <c r="BR772" t="str" cm="1">
        <f t="array" ref="BR772">IF($D772="","",INDEX('Data - CO2'!$B$5:$AP$53,MATCH(Kulturmodeller!$D772,'Data - CO2'!$A$5:$A$53,0),BR$20)*AB772*$B769)</f>
        <v/>
      </c>
      <c r="BS772" t="str" cm="1">
        <f t="array" ref="BS772">IF($D772="","",INDEX('Data - CO2'!$B$5:$AP$53,MATCH(Kulturmodeller!$D772,'Data - CO2'!$A$5:$A$53,0),BS$20)*AC772*$B769)</f>
        <v/>
      </c>
      <c r="BT772" t="str" cm="1">
        <f t="array" ref="BT772">IF($D772="","",INDEX('Data - CO2'!$B$5:$AP$53,MATCH(Kulturmodeller!$D772,'Data - CO2'!$A$5:$A$53,0),BT$20)*AD772*$B769)</f>
        <v/>
      </c>
      <c r="BU772" t="str" cm="1">
        <f t="array" ref="BU772">IF($D772="","",INDEX('Data - CO2'!$B$5:$AP$53,MATCH(Kulturmodeller!$D772,'Data - CO2'!$A$5:$A$53,0),BU$20)*AE772*$B769)</f>
        <v/>
      </c>
      <c r="BV772" t="str" cm="1">
        <f t="array" ref="BV772">IF($D772="","",INDEX('Data - CO2'!$B$5:$AP$53,MATCH(Kulturmodeller!$D772,'Data - CO2'!$A$5:$A$53,0),BV$20)*AF772*$B769)</f>
        <v/>
      </c>
      <c r="BW772" t="str" cm="1">
        <f t="array" ref="BW772">IF($D772="","",INDEX('Data - CO2'!$B$5:$AP$53,MATCH(Kulturmodeller!$D772,'Data - CO2'!$A$5:$A$53,0),BW$20)*AG772*$B769)</f>
        <v/>
      </c>
      <c r="BX772" t="str" cm="1">
        <f t="array" ref="BX772">IF($D772="","",INDEX('Data - CO2'!$B$5:$AP$53,MATCH(Kulturmodeller!$D772,'Data - CO2'!$A$5:$A$53,0),BX$20)*AH772*$B769)</f>
        <v/>
      </c>
      <c r="BY772" t="str" cm="1">
        <f t="array" ref="BY772">IF($D772="","",INDEX('Data - CO2'!$B$5:$AP$53,MATCH(Kulturmodeller!$D772,'Data - CO2'!$A$5:$A$53,0),BY$20)*AI772*$B769)</f>
        <v/>
      </c>
      <c r="BZ772" t="str" cm="1">
        <f t="array" ref="BZ772">IF($D772="","",INDEX('Data - CO2'!$B$5:$AP$53,MATCH(Kulturmodeller!$D772,'Data - CO2'!$A$5:$A$53,0),BZ$20)*AJ772*$B769)</f>
        <v/>
      </c>
      <c r="CA772" t="str" cm="1">
        <f t="array" ref="CA772">IF($D772="","",INDEX('Data - CO2'!$B$5:$AP$53,MATCH(Kulturmodeller!$D772,'Data - CO2'!$A$5:$A$53,0),CA$20)*AK772*$B769)</f>
        <v/>
      </c>
      <c r="CB772" t="str" cm="1">
        <f t="array" ref="CB772">IF($D772="","",INDEX('Data - CO2'!$B$5:$AP$53,MATCH(Kulturmodeller!$D772,'Data - CO2'!$A$5:$A$53,0),CB$20)*AL772*$B769)</f>
        <v/>
      </c>
      <c r="CC772" t="str" cm="1">
        <f t="array" ref="CC772">IF($D772="","",INDEX('Data - CO2'!$B$5:$AP$53,MATCH(Kulturmodeller!$D772,'Data - CO2'!$A$5:$A$53,0),CC$20)*AM772*$B769)</f>
        <v/>
      </c>
      <c r="CD772" t="str" cm="1">
        <f t="array" ref="CD772">IF($D772="","",INDEX('Data - CO2'!$B$5:$AP$53,MATCH(Kulturmodeller!$D772,'Data - CO2'!$A$5:$A$53,0),CD$20)*AN772*$B769)</f>
        <v/>
      </c>
      <c r="CE772" t="str" cm="1">
        <f t="array" ref="CE772">IF($D772="","",INDEX('Data - CO2'!$B$5:$AP$53,MATCH(Kulturmodeller!$D772,'Data - CO2'!$A$5:$A$53,0),CE$20)*AO772*$B769)</f>
        <v/>
      </c>
      <c r="CF772" t="str" cm="1">
        <f t="array" ref="CF772">IF($D772="","",INDEX('Data - CO2'!$B$5:$AP$53,MATCH(Kulturmodeller!$D772,'Data - CO2'!$A$5:$A$53,0),CF$20)*AP772*$B769)</f>
        <v/>
      </c>
      <c r="CG772" t="str" cm="1">
        <f t="array" ref="CG772">IF($D772="","",INDEX('Data - CO2'!$B$5:$AP$53,MATCH(Kulturmodeller!$D772,'Data - CO2'!$A$5:$A$53,0),CG$20)*AQ772*$B769)</f>
        <v/>
      </c>
      <c r="CH772" t="str" cm="1">
        <f t="array" ref="CH772">IF($D772="","",INDEX('Data - CO2'!$B$5:$AP$53,MATCH(Kulturmodeller!$D772,'Data - CO2'!$A$5:$A$53,0),CH$20)*AR772*$B769)</f>
        <v/>
      </c>
      <c r="CI772" s="11" t="str" cm="1">
        <f t="array" ref="CI772">IF($D772="","",INDEX('Data - CO2'!$B$5:$AP$53,MATCH(Kulturmodeller!$D772,'Data - CO2'!$A$5:$A$53,0),CI$20)*AS772*$B769)</f>
        <v/>
      </c>
    </row>
    <row r="773" spans="1:87" x14ac:dyDescent="0.3">
      <c r="A773" s="33" t="s">
        <v>84</v>
      </c>
      <c r="B773" s="33"/>
      <c r="C773" s="124">
        <f>'Katalog over Kulturmodeller '!F248</f>
        <v>0</v>
      </c>
      <c r="D773" s="125"/>
      <c r="E773" s="151">
        <f>'Katalog over Kulturmodeller '!W248</f>
        <v>0</v>
      </c>
      <c r="F773" s="40">
        <f>E773+((E775-F775)+(E776-F776))*(E773/SUM(E770:E774))</f>
        <v>0</v>
      </c>
      <c r="G773" s="40">
        <f t="shared" ref="G773" si="12966">F773+((F775-G775)+(F776-G776))*(F773/SUM(F770:F774))</f>
        <v>0</v>
      </c>
      <c r="H773" s="40">
        <f t="shared" ref="H773" si="12967">G773+((G775-H775)+(G776-H776))*(G773/SUM(G770:G774))</f>
        <v>0</v>
      </c>
      <c r="I773" s="40">
        <f t="shared" ref="I773" si="12968">H773+((H775-I775)+(H776-I776))*(H773/SUM(H770:H774))</f>
        <v>0</v>
      </c>
      <c r="J773" s="40">
        <f t="shared" ref="J773" si="12969">I773+((I775-J775)+(I776-J776))*(I773/SUM(I770:I774))</f>
        <v>0</v>
      </c>
      <c r="K773" s="40">
        <f t="shared" ref="K773" si="12970">J773+((J775-K775)+(J776-K776))*(J773/SUM(J770:J774))</f>
        <v>0</v>
      </c>
      <c r="L773" s="40">
        <f t="shared" ref="L773" si="12971">K773+((K775-L775)+(K776-L776))*(K773/SUM(K770:K774))</f>
        <v>0</v>
      </c>
      <c r="M773" s="40">
        <f t="shared" ref="M773" si="12972">L773+((L775-M775)+(L776-M776))*(L773/SUM(L770:L774))</f>
        <v>0</v>
      </c>
      <c r="N773" s="40">
        <f t="shared" ref="N773" si="12973">M773+((M775-N775)+(M776-N776))*(M773/SUM(M770:M774))</f>
        <v>0</v>
      </c>
      <c r="O773" s="40">
        <f t="shared" ref="O773" si="12974">N773+((N775-O775)+(N776-O776))*(N773/SUM(N770:N774))</f>
        <v>0</v>
      </c>
      <c r="P773" s="40">
        <f t="shared" ref="P773" si="12975">O773+((O775-P775)+(O776-P776))*(O773/SUM(O770:O774))</f>
        <v>0</v>
      </c>
      <c r="Q773" s="40">
        <f t="shared" ref="Q773" si="12976">P773+((P775-Q775)+(P776-Q776))*(P773/SUM(P770:P774))</f>
        <v>0</v>
      </c>
      <c r="R773" s="40">
        <f t="shared" ref="R773" si="12977">Q773+((Q775-R775)+(Q776-R776))*(Q773/SUM(Q770:Q774))</f>
        <v>0</v>
      </c>
      <c r="S773" s="40">
        <f t="shared" ref="S773" si="12978">R773+((R775-S775)+(R776-S776))*(R773/SUM(R770:R774))</f>
        <v>0</v>
      </c>
      <c r="T773" s="40">
        <f t="shared" ref="T773" si="12979">S773+((S775-T775)+(S776-T776))*(S773/SUM(S770:S774))</f>
        <v>0</v>
      </c>
      <c r="U773" s="40">
        <f t="shared" ref="U773" si="12980">T773+((T775-U775)+(T776-U776))*(T773/SUM(T770:T774))</f>
        <v>0</v>
      </c>
      <c r="V773" s="40">
        <f t="shared" ref="V773" si="12981">U773+((U775-V775)+(U776-V776))*(U773/SUM(U770:U774))</f>
        <v>0</v>
      </c>
      <c r="W773" s="40">
        <f t="shared" ref="W773" si="12982">V773+((V775-W775)+(V776-W776))*(V773/SUM(V770:V774))</f>
        <v>0</v>
      </c>
      <c r="X773" s="40">
        <f t="shared" ref="X773" si="12983">W773+((W775-X775)+(W776-X776))*(W773/SUM(W770:W774))</f>
        <v>0</v>
      </c>
      <c r="Y773" s="40">
        <f t="shared" ref="Y773" si="12984">X773+((X775-Y775)+(X776-Y776))*(X773/SUM(X770:X774))</f>
        <v>0</v>
      </c>
      <c r="Z773" s="40">
        <f t="shared" ref="Z773" si="12985">Y773+((Y775-Z775)+(Y776-Z776))*(Y773/SUM(Y770:Y774))</f>
        <v>0</v>
      </c>
      <c r="AA773" s="40">
        <f t="shared" ref="AA773" si="12986">Z773+((Z775-AA775)+(Z776-AA776))*(Z773/SUM(Z770:Z774))</f>
        <v>0</v>
      </c>
      <c r="AB773" s="40">
        <f t="shared" ref="AB773" si="12987">AA773+((AA775-AB775)+(AA776-AB776))*(AA773/SUM(AA770:AA774))</f>
        <v>0</v>
      </c>
      <c r="AC773" s="40">
        <f t="shared" ref="AC773" si="12988">AB773+((AB775-AC775)+(AB776-AC776))*(AB773/SUM(AB770:AB774))</f>
        <v>0</v>
      </c>
      <c r="AD773" s="40">
        <f t="shared" ref="AD773" si="12989">AC773+((AC775-AD775)+(AC776-AD776))*(AC773/SUM(AC770:AC774))</f>
        <v>0</v>
      </c>
      <c r="AE773" s="40">
        <f t="shared" ref="AE773" si="12990">AD773+((AD775-AE775)+(AD776-AE776))*(AD773/SUM(AD770:AD774))</f>
        <v>0</v>
      </c>
      <c r="AF773" s="40">
        <f t="shared" ref="AF773" si="12991">AE773+((AE775-AF775)+(AE776-AF776))*(AE773/SUM(AE770:AE774))</f>
        <v>0</v>
      </c>
      <c r="AG773" s="40">
        <f t="shared" ref="AG773" si="12992">AF773+((AF775-AG775)+(AF776-AG776))*(AF773/SUM(AF770:AF774))</f>
        <v>0</v>
      </c>
      <c r="AH773" s="40">
        <f t="shared" ref="AH773" si="12993">AG773+((AG775-AH775)+(AG776-AH776))*(AG773/SUM(AG770:AG774))</f>
        <v>0</v>
      </c>
      <c r="AI773" s="40">
        <f t="shared" ref="AI773" si="12994">AH773+((AH775-AI775)+(AH776-AI776))*(AH773/SUM(AH770:AH774))</f>
        <v>0</v>
      </c>
      <c r="AJ773" s="40">
        <f t="shared" ref="AJ773" si="12995">AI773+((AI775-AJ775)+(AI776-AJ776))*(AI773/SUM(AI770:AI774))</f>
        <v>0</v>
      </c>
      <c r="AK773" s="40">
        <f t="shared" ref="AK773" si="12996">AJ773+((AJ775-AK775)+(AJ776-AK776))*(AJ773/SUM(AJ770:AJ774))</f>
        <v>0</v>
      </c>
      <c r="AL773" s="40">
        <f t="shared" ref="AL773" si="12997">AK773+((AK775-AL775)+(AK776-AL776))*(AK773/SUM(AK770:AK774))</f>
        <v>0</v>
      </c>
      <c r="AM773" s="40">
        <f t="shared" ref="AM773" si="12998">AL773+((AL775-AM775)+(AL776-AM776))*(AL773/SUM(AL770:AL774))</f>
        <v>0</v>
      </c>
      <c r="AN773" s="40">
        <f t="shared" ref="AN773" si="12999">AM773+((AM775-AN775)+(AM776-AN776))*(AM773/SUM(AM770:AM774))</f>
        <v>0</v>
      </c>
      <c r="AO773" s="40">
        <f t="shared" ref="AO773" si="13000">AN773+((AN775-AO775)+(AN776-AO776))*(AN773/SUM(AN770:AN774))</f>
        <v>0</v>
      </c>
      <c r="AP773" s="40">
        <f t="shared" ref="AP773" si="13001">AO773+((AO775-AP775)+(AO776-AP776))*(AO773/SUM(AO770:AO774))</f>
        <v>0</v>
      </c>
      <c r="AQ773" s="40">
        <f t="shared" ref="AQ773" si="13002">AP773+((AP775-AQ775)+(AP776-AQ776))*(AP773/SUM(AP770:AP774))</f>
        <v>0</v>
      </c>
      <c r="AR773" s="40">
        <f t="shared" ref="AR773" si="13003">AQ773+((AQ775-AR775)+(AQ776-AR776))*(AQ773/SUM(AQ770:AQ774))</f>
        <v>0</v>
      </c>
      <c r="AS773" s="41">
        <f t="shared" ref="AS773" si="13004">AR773+((AR775-AS775)+(AR776-AS776))*(AR773/SUM(AR770:AR774))</f>
        <v>0</v>
      </c>
      <c r="AU773" s="10" t="str" cm="1">
        <f t="array" ref="AU773">IF($D773="","",INDEX('Data - CO2'!$B$5:$AP$53,MATCH(Kulturmodeller!$D773,'Data - CO2'!$A$5:$A$53,0),AU$20)*E773)</f>
        <v/>
      </c>
      <c r="AV773" t="str" cm="1">
        <f t="array" ref="AV773">IF($D773="","",INDEX('Data - CO2'!$B$5:$AP$53,MATCH(Kulturmodeller!$D773,'Data - CO2'!$A$5:$A$53,0),AV$20)*F773)</f>
        <v/>
      </c>
      <c r="AW773" t="str" cm="1">
        <f t="array" ref="AW773">IF($D773="","",INDEX('Data - CO2'!$B$5:$AP$53,MATCH(Kulturmodeller!$D773,'Data - CO2'!$A$5:$A$53,0),AW$20)*G773)</f>
        <v/>
      </c>
      <c r="AX773" t="str" cm="1">
        <f t="array" ref="AX773">IF($D773="","",INDEX('Data - CO2'!$B$5:$AP$53,MATCH(Kulturmodeller!$D773,'Data - CO2'!$A$5:$A$53,0),AX$20)*H773)</f>
        <v/>
      </c>
      <c r="AY773" t="str" cm="1">
        <f t="array" ref="AY773">IF($D773="","",INDEX('Data - CO2'!$B$5:$AP$53,MATCH(Kulturmodeller!$D773,'Data - CO2'!$A$5:$A$53,0),AY$20)*I773)</f>
        <v/>
      </c>
      <c r="AZ773" t="str" cm="1">
        <f t="array" ref="AZ773">IF($D773="","",INDEX('Data - CO2'!$B$5:$AP$53,MATCH(Kulturmodeller!$D773,'Data - CO2'!$A$5:$A$53,0),AZ$20)*J773*$B769)</f>
        <v/>
      </c>
      <c r="BA773" t="str" cm="1">
        <f t="array" ref="BA773">IF($D773="","",INDEX('Data - CO2'!$B$5:$AP$53,MATCH(Kulturmodeller!$D773,'Data - CO2'!$A$5:$A$53,0),BA$20)*K773*$B769)</f>
        <v/>
      </c>
      <c r="BB773" t="str" cm="1">
        <f t="array" ref="BB773">IF($D773="","",INDEX('Data - CO2'!$B$5:$AP$53,MATCH(Kulturmodeller!$D773,'Data - CO2'!$A$5:$A$53,0),BB$20)*L773*$B769)</f>
        <v/>
      </c>
      <c r="BC773" t="str" cm="1">
        <f t="array" ref="BC773">IF($D773="","",INDEX('Data - CO2'!$B$5:$AP$53,MATCH(Kulturmodeller!$D773,'Data - CO2'!$A$5:$A$53,0),BC$20)*M773*$B769)</f>
        <v/>
      </c>
      <c r="BD773" t="str" cm="1">
        <f t="array" ref="BD773">IF($D773="","",INDEX('Data - CO2'!$B$5:$AP$53,MATCH(Kulturmodeller!$D773,'Data - CO2'!$A$5:$A$53,0),BD$20)*N773*$B769)</f>
        <v/>
      </c>
      <c r="BE773" t="str" cm="1">
        <f t="array" ref="BE773">IF($D773="","",INDEX('Data - CO2'!$B$5:$AP$53,MATCH(Kulturmodeller!$D773,'Data - CO2'!$A$5:$A$53,0),BE$20)*O773*$B769)</f>
        <v/>
      </c>
      <c r="BF773" t="str" cm="1">
        <f t="array" ref="BF773">IF($D773="","",INDEX('Data - CO2'!$B$5:$AP$53,MATCH(Kulturmodeller!$D773,'Data - CO2'!$A$5:$A$53,0),BF$20)*P773*$B769)</f>
        <v/>
      </c>
      <c r="BG773" t="str" cm="1">
        <f t="array" ref="BG773">IF($D773="","",INDEX('Data - CO2'!$B$5:$AP$53,MATCH(Kulturmodeller!$D773,'Data - CO2'!$A$5:$A$53,0),BG$20)*Q773*$B769)</f>
        <v/>
      </c>
      <c r="BH773" t="str" cm="1">
        <f t="array" ref="BH773">IF($D773="","",INDEX('Data - CO2'!$B$5:$AP$53,MATCH(Kulturmodeller!$D773,'Data - CO2'!$A$5:$A$53,0),BH$20)*R773*$B769)</f>
        <v/>
      </c>
      <c r="BI773" t="str" cm="1">
        <f t="array" ref="BI773">IF($D773="","",INDEX('Data - CO2'!$B$5:$AP$53,MATCH(Kulturmodeller!$D773,'Data - CO2'!$A$5:$A$53,0),BI$20)*S773*$B769)</f>
        <v/>
      </c>
      <c r="BJ773" t="str" cm="1">
        <f t="array" ref="BJ773">IF($D773="","",INDEX('Data - CO2'!$B$5:$AP$53,MATCH(Kulturmodeller!$D773,'Data - CO2'!$A$5:$A$53,0),BJ$20)*T773*$B769)</f>
        <v/>
      </c>
      <c r="BK773" t="str" cm="1">
        <f t="array" ref="BK773">IF($D773="","",INDEX('Data - CO2'!$B$5:$AP$53,MATCH(Kulturmodeller!$D773,'Data - CO2'!$A$5:$A$53,0),BK$20)*U773*$B769)</f>
        <v/>
      </c>
      <c r="BL773" t="str" cm="1">
        <f t="array" ref="BL773">IF($D773="","",INDEX('Data - CO2'!$B$5:$AP$53,MATCH(Kulturmodeller!$D773,'Data - CO2'!$A$5:$A$53,0),BL$20)*V773*$B769)</f>
        <v/>
      </c>
      <c r="BM773" t="str" cm="1">
        <f t="array" ref="BM773">IF($D773="","",INDEX('Data - CO2'!$B$5:$AP$53,MATCH(Kulturmodeller!$D773,'Data - CO2'!$A$5:$A$53,0),BM$20)*W773*$B769)</f>
        <v/>
      </c>
      <c r="BN773" t="str" cm="1">
        <f t="array" ref="BN773">IF($D773="","",INDEX('Data - CO2'!$B$5:$AP$53,MATCH(Kulturmodeller!$D773,'Data - CO2'!$A$5:$A$53,0),BN$20)*X773*$B769)</f>
        <v/>
      </c>
      <c r="BO773" t="str" cm="1">
        <f t="array" ref="BO773">IF($D773="","",INDEX('Data - CO2'!$B$5:$AP$53,MATCH(Kulturmodeller!$D773,'Data - CO2'!$A$5:$A$53,0),BO$20)*Y773*$B769)</f>
        <v/>
      </c>
      <c r="BP773" t="str" cm="1">
        <f t="array" ref="BP773">IF($D773="","",INDEX('Data - CO2'!$B$5:$AP$53,MATCH(Kulturmodeller!$D773,'Data - CO2'!$A$5:$A$53,0),BP$20)*Z773*$B769)</f>
        <v/>
      </c>
      <c r="BQ773" t="str" cm="1">
        <f t="array" ref="BQ773">IF($D773="","",INDEX('Data - CO2'!$B$5:$AP$53,MATCH(Kulturmodeller!$D773,'Data - CO2'!$A$5:$A$53,0),BQ$20)*AA773*$B769)</f>
        <v/>
      </c>
      <c r="BR773" t="str" cm="1">
        <f t="array" ref="BR773">IF($D773="","",INDEX('Data - CO2'!$B$5:$AP$53,MATCH(Kulturmodeller!$D773,'Data - CO2'!$A$5:$A$53,0),BR$20)*AB773*$B769)</f>
        <v/>
      </c>
      <c r="BS773" t="str" cm="1">
        <f t="array" ref="BS773">IF($D773="","",INDEX('Data - CO2'!$B$5:$AP$53,MATCH(Kulturmodeller!$D773,'Data - CO2'!$A$5:$A$53,0),BS$20)*AC773*$B769)</f>
        <v/>
      </c>
      <c r="BT773" t="str" cm="1">
        <f t="array" ref="BT773">IF($D773="","",INDEX('Data - CO2'!$B$5:$AP$53,MATCH(Kulturmodeller!$D773,'Data - CO2'!$A$5:$A$53,0),BT$20)*AD773*$B769)</f>
        <v/>
      </c>
      <c r="BU773" t="str" cm="1">
        <f t="array" ref="BU773">IF($D773="","",INDEX('Data - CO2'!$B$5:$AP$53,MATCH(Kulturmodeller!$D773,'Data - CO2'!$A$5:$A$53,0),BU$20)*AE773*$B769)</f>
        <v/>
      </c>
      <c r="BV773" t="str" cm="1">
        <f t="array" ref="BV773">IF($D773="","",INDEX('Data - CO2'!$B$5:$AP$53,MATCH(Kulturmodeller!$D773,'Data - CO2'!$A$5:$A$53,0),BV$20)*AF773*$B769)</f>
        <v/>
      </c>
      <c r="BW773" t="str" cm="1">
        <f t="array" ref="BW773">IF($D773="","",INDEX('Data - CO2'!$B$5:$AP$53,MATCH(Kulturmodeller!$D773,'Data - CO2'!$A$5:$A$53,0),BW$20)*AG773*$B769)</f>
        <v/>
      </c>
      <c r="BX773" t="str" cm="1">
        <f t="array" ref="BX773">IF($D773="","",INDEX('Data - CO2'!$B$5:$AP$53,MATCH(Kulturmodeller!$D773,'Data - CO2'!$A$5:$A$53,0),BX$20)*AH773*$B769)</f>
        <v/>
      </c>
      <c r="BY773" t="str" cm="1">
        <f t="array" ref="BY773">IF($D773="","",INDEX('Data - CO2'!$B$5:$AP$53,MATCH(Kulturmodeller!$D773,'Data - CO2'!$A$5:$A$53,0),BY$20)*AI773*$B769)</f>
        <v/>
      </c>
      <c r="BZ773" t="str" cm="1">
        <f t="array" ref="BZ773">IF($D773="","",INDEX('Data - CO2'!$B$5:$AP$53,MATCH(Kulturmodeller!$D773,'Data - CO2'!$A$5:$A$53,0),BZ$20)*AJ773*$B769)</f>
        <v/>
      </c>
      <c r="CA773" t="str" cm="1">
        <f t="array" ref="CA773">IF($D773="","",INDEX('Data - CO2'!$B$5:$AP$53,MATCH(Kulturmodeller!$D773,'Data - CO2'!$A$5:$A$53,0),CA$20)*AK773*$B769)</f>
        <v/>
      </c>
      <c r="CB773" t="str" cm="1">
        <f t="array" ref="CB773">IF($D773="","",INDEX('Data - CO2'!$B$5:$AP$53,MATCH(Kulturmodeller!$D773,'Data - CO2'!$A$5:$A$53,0),CB$20)*AL773*$B769)</f>
        <v/>
      </c>
      <c r="CC773" t="str" cm="1">
        <f t="array" ref="CC773">IF($D773="","",INDEX('Data - CO2'!$B$5:$AP$53,MATCH(Kulturmodeller!$D773,'Data - CO2'!$A$5:$A$53,0),CC$20)*AM773*$B769)</f>
        <v/>
      </c>
      <c r="CD773" t="str" cm="1">
        <f t="array" ref="CD773">IF($D773="","",INDEX('Data - CO2'!$B$5:$AP$53,MATCH(Kulturmodeller!$D773,'Data - CO2'!$A$5:$A$53,0),CD$20)*AN773*$B769)</f>
        <v/>
      </c>
      <c r="CE773" t="str" cm="1">
        <f t="array" ref="CE773">IF($D773="","",INDEX('Data - CO2'!$B$5:$AP$53,MATCH(Kulturmodeller!$D773,'Data - CO2'!$A$5:$A$53,0),CE$20)*AO773*$B769)</f>
        <v/>
      </c>
      <c r="CF773" t="str" cm="1">
        <f t="array" ref="CF773">IF($D773="","",INDEX('Data - CO2'!$B$5:$AP$53,MATCH(Kulturmodeller!$D773,'Data - CO2'!$A$5:$A$53,0),CF$20)*AP773*$B769)</f>
        <v/>
      </c>
      <c r="CG773" t="str" cm="1">
        <f t="array" ref="CG773">IF($D773="","",INDEX('Data - CO2'!$B$5:$AP$53,MATCH(Kulturmodeller!$D773,'Data - CO2'!$A$5:$A$53,0),CG$20)*AQ773*$B769)</f>
        <v/>
      </c>
      <c r="CH773" t="str" cm="1">
        <f t="array" ref="CH773">IF($D773="","",INDEX('Data - CO2'!$B$5:$AP$53,MATCH(Kulturmodeller!$D773,'Data - CO2'!$A$5:$A$53,0),CH$20)*AR773*$B769)</f>
        <v/>
      </c>
      <c r="CI773" s="11" t="str" cm="1">
        <f t="array" ref="CI773">IF($D773="","",INDEX('Data - CO2'!$B$5:$AP$53,MATCH(Kulturmodeller!$D773,'Data - CO2'!$A$5:$A$53,0),CI$20)*AS773*$B769)</f>
        <v/>
      </c>
    </row>
    <row r="774" spans="1:87" x14ac:dyDescent="0.3">
      <c r="A774" s="42" t="s">
        <v>85</v>
      </c>
      <c r="B774" s="42"/>
      <c r="C774" s="124">
        <f>'Katalog over Kulturmodeller '!F249</f>
        <v>0</v>
      </c>
      <c r="D774" s="129"/>
      <c r="E774" s="140">
        <f>'Katalog over Kulturmodeller '!W249</f>
        <v>0</v>
      </c>
      <c r="F774" s="46">
        <f>E774+((E775-F775)+(E776-F776))*(E774/SUM(E770:E774))</f>
        <v>0</v>
      </c>
      <c r="G774" s="46">
        <f t="shared" ref="G774" si="13005">F774+((F775-G775)+(F776-G776))*(F774/SUM(F770:F774))</f>
        <v>0</v>
      </c>
      <c r="H774" s="46">
        <f t="shared" ref="H774" si="13006">G774+((G775-H775)+(G776-H776))*(G774/SUM(G770:G774))</f>
        <v>0</v>
      </c>
      <c r="I774" s="46">
        <f t="shared" ref="I774" si="13007">H774+((H775-I775)+(H776-I776))*(H774/SUM(H770:H774))</f>
        <v>0</v>
      </c>
      <c r="J774" s="46">
        <f t="shared" ref="J774" si="13008">I774+((I775-J775)+(I776-J776))*(I774/SUM(I770:I774))</f>
        <v>0</v>
      </c>
      <c r="K774" s="46">
        <f t="shared" ref="K774" si="13009">J774+((J775-K775)+(J776-K776))*(J774/SUM(J770:J774))</f>
        <v>0</v>
      </c>
      <c r="L774" s="46">
        <f t="shared" ref="L774" si="13010">K774+((K775-L775)+(K776-L776))*(K774/SUM(K770:K774))</f>
        <v>0</v>
      </c>
      <c r="M774" s="46">
        <f t="shared" ref="M774" si="13011">L774+((L775-M775)+(L776-M776))*(L774/SUM(L770:L774))</f>
        <v>0</v>
      </c>
      <c r="N774" s="46">
        <f t="shared" ref="N774" si="13012">M774+((M775-N775)+(M776-N776))*(M774/SUM(M770:M774))</f>
        <v>0</v>
      </c>
      <c r="O774" s="46">
        <f t="shared" ref="O774" si="13013">N774+((N775-O775)+(N776-O776))*(N774/SUM(N770:N774))</f>
        <v>0</v>
      </c>
      <c r="P774" s="46">
        <f t="shared" ref="P774" si="13014">O774+((O775-P775)+(O776-P776))*(O774/SUM(O770:O774))</f>
        <v>0</v>
      </c>
      <c r="Q774" s="46">
        <f t="shared" ref="Q774" si="13015">P774+((P775-Q775)+(P776-Q776))*(P774/SUM(P770:P774))</f>
        <v>0</v>
      </c>
      <c r="R774" s="46">
        <f t="shared" ref="R774" si="13016">Q774+((Q775-R775)+(Q776-R776))*(Q774/SUM(Q770:Q774))</f>
        <v>0</v>
      </c>
      <c r="S774" s="46">
        <f t="shared" ref="S774" si="13017">R774+((R775-S775)+(R776-S776))*(R774/SUM(R770:R774))</f>
        <v>0</v>
      </c>
      <c r="T774" s="46">
        <f t="shared" ref="T774" si="13018">S774+((S775-T775)+(S776-T776))*(S774/SUM(S770:S774))</f>
        <v>0</v>
      </c>
      <c r="U774" s="46">
        <f t="shared" ref="U774" si="13019">T774+((T775-U775)+(T776-U776))*(T774/SUM(T770:T774))</f>
        <v>0</v>
      </c>
      <c r="V774" s="46">
        <f t="shared" ref="V774" si="13020">U774+((U775-V775)+(U776-V776))*(U774/SUM(U770:U774))</f>
        <v>0</v>
      </c>
      <c r="W774" s="46">
        <f t="shared" ref="W774" si="13021">V774+((V775-W775)+(V776-W776))*(V774/SUM(V770:V774))</f>
        <v>0</v>
      </c>
      <c r="X774" s="46">
        <f t="shared" ref="X774" si="13022">W774+((W775-X775)+(W776-X776))*(W774/SUM(W770:W774))</f>
        <v>0</v>
      </c>
      <c r="Y774" s="46">
        <f t="shared" ref="Y774" si="13023">X774+((X775-Y775)+(X776-Y776))*(X774/SUM(X770:X774))</f>
        <v>0</v>
      </c>
      <c r="Z774" s="46">
        <f t="shared" ref="Z774" si="13024">Y774+((Y775-Z775)+(Y776-Z776))*(Y774/SUM(Y770:Y774))</f>
        <v>0</v>
      </c>
      <c r="AA774" s="46">
        <f t="shared" ref="AA774" si="13025">Z774+((Z775-AA775)+(Z776-AA776))*(Z774/SUM(Z770:Z774))</f>
        <v>0</v>
      </c>
      <c r="AB774" s="46">
        <f t="shared" ref="AB774" si="13026">AA774+((AA775-AB775)+(AA776-AB776))*(AA774/SUM(AA770:AA774))</f>
        <v>0</v>
      </c>
      <c r="AC774" s="46">
        <f t="shared" ref="AC774" si="13027">AB774+((AB775-AC775)+(AB776-AC776))*(AB774/SUM(AB770:AB774))</f>
        <v>0</v>
      </c>
      <c r="AD774" s="46">
        <f t="shared" ref="AD774" si="13028">AC774+((AC775-AD775)+(AC776-AD776))*(AC774/SUM(AC770:AC774))</f>
        <v>0</v>
      </c>
      <c r="AE774" s="46">
        <f t="shared" ref="AE774" si="13029">AD774+((AD775-AE775)+(AD776-AE776))*(AD774/SUM(AD770:AD774))</f>
        <v>0</v>
      </c>
      <c r="AF774" s="46">
        <f t="shared" ref="AF774" si="13030">AE774+((AE775-AF775)+(AE776-AF776))*(AE774/SUM(AE770:AE774))</f>
        <v>0</v>
      </c>
      <c r="AG774" s="46">
        <f t="shared" ref="AG774" si="13031">AF774+((AF775-AG775)+(AF776-AG776))*(AF774/SUM(AF770:AF774))</f>
        <v>0</v>
      </c>
      <c r="AH774" s="46">
        <f t="shared" ref="AH774" si="13032">AG774+((AG775-AH775)+(AG776-AH776))*(AG774/SUM(AG770:AG774))</f>
        <v>0</v>
      </c>
      <c r="AI774" s="46">
        <f t="shared" ref="AI774" si="13033">AH774+((AH775-AI775)+(AH776-AI776))*(AH774/SUM(AH770:AH774))</f>
        <v>0</v>
      </c>
      <c r="AJ774" s="46">
        <f t="shared" ref="AJ774" si="13034">AI774+((AI775-AJ775)+(AI776-AJ776))*(AI774/SUM(AI770:AI774))</f>
        <v>0</v>
      </c>
      <c r="AK774" s="46">
        <f t="shared" ref="AK774" si="13035">AJ774+((AJ775-AK775)+(AJ776-AK776))*(AJ774/SUM(AJ770:AJ774))</f>
        <v>0</v>
      </c>
      <c r="AL774" s="46">
        <f t="shared" ref="AL774" si="13036">AK774+((AK775-AL775)+(AK776-AL776))*(AK774/SUM(AK770:AK774))</f>
        <v>0</v>
      </c>
      <c r="AM774" s="46">
        <f t="shared" ref="AM774" si="13037">AL774+((AL775-AM775)+(AL776-AM776))*(AL774/SUM(AL770:AL774))</f>
        <v>0</v>
      </c>
      <c r="AN774" s="46">
        <f t="shared" ref="AN774" si="13038">AM774+((AM775-AN775)+(AM776-AN776))*(AM774/SUM(AM770:AM774))</f>
        <v>0</v>
      </c>
      <c r="AO774" s="46">
        <f t="shared" ref="AO774" si="13039">AN774+((AN775-AO775)+(AN776-AO776))*(AN774/SUM(AN770:AN774))</f>
        <v>0</v>
      </c>
      <c r="AP774" s="46">
        <f t="shared" ref="AP774" si="13040">AO774+((AO775-AP775)+(AO776-AP776))*(AO774/SUM(AO770:AO774))</f>
        <v>0</v>
      </c>
      <c r="AQ774" s="46">
        <f t="shared" ref="AQ774" si="13041">AP774+((AP775-AQ775)+(AP776-AQ776))*(AP774/SUM(AP770:AP774))</f>
        <v>0</v>
      </c>
      <c r="AR774" s="46">
        <f t="shared" ref="AR774" si="13042">AQ774+((AQ775-AR775)+(AQ776-AR776))*(AQ774/SUM(AQ770:AQ774))</f>
        <v>0</v>
      </c>
      <c r="AS774" s="47">
        <f t="shared" ref="AS774" si="13043">AR774+((AR775-AS775)+(AR776-AS776))*(AR774/SUM(AR770:AR774))</f>
        <v>0</v>
      </c>
      <c r="AU774" s="10" t="str" cm="1">
        <f t="array" ref="AU774">IF($D774="","",INDEX('Data - CO2'!$B$5:$AP$53,MATCH(Kulturmodeller!$D774,'Data - CO2'!$A$5:$A$53,0),AU$20)*E774)</f>
        <v/>
      </c>
      <c r="AV774" t="str" cm="1">
        <f t="array" ref="AV774">IF($D774="","",INDEX('Data - CO2'!$B$5:$AP$53,MATCH(Kulturmodeller!$D774,'Data - CO2'!$A$5:$A$53,0),AV$20)*F774)</f>
        <v/>
      </c>
      <c r="AW774" t="str" cm="1">
        <f t="array" ref="AW774">IF($D774="","",INDEX('Data - CO2'!$B$5:$AP$53,MATCH(Kulturmodeller!$D774,'Data - CO2'!$A$5:$A$53,0),AW$20)*G774)</f>
        <v/>
      </c>
      <c r="AX774" t="str" cm="1">
        <f t="array" ref="AX774">IF($D774="","",INDEX('Data - CO2'!$B$5:$AP$53,MATCH(Kulturmodeller!$D774,'Data - CO2'!$A$5:$A$53,0),AX$20)*H774)</f>
        <v/>
      </c>
      <c r="AY774" t="str" cm="1">
        <f t="array" ref="AY774">IF($D774="","",INDEX('Data - CO2'!$B$5:$AP$53,MATCH(Kulturmodeller!$D774,'Data - CO2'!$A$5:$A$53,0),AY$20)*I774)</f>
        <v/>
      </c>
      <c r="AZ774" t="str" cm="1">
        <f t="array" ref="AZ774">IF($D774="","",INDEX('Data - CO2'!$B$5:$AP$53,MATCH(Kulturmodeller!$D774,'Data - CO2'!$A$5:$A$53,0),AZ$20)*J774*$B769)</f>
        <v/>
      </c>
      <c r="BA774" t="str" cm="1">
        <f t="array" ref="BA774">IF($D774="","",INDEX('Data - CO2'!$B$5:$AP$53,MATCH(Kulturmodeller!$D774,'Data - CO2'!$A$5:$A$53,0),BA$20)*K774*$B769)</f>
        <v/>
      </c>
      <c r="BB774" t="str" cm="1">
        <f t="array" ref="BB774">IF($D774="","",INDEX('Data - CO2'!$B$5:$AP$53,MATCH(Kulturmodeller!$D774,'Data - CO2'!$A$5:$A$53,0),BB$20)*L774*$B769)</f>
        <v/>
      </c>
      <c r="BC774" t="str" cm="1">
        <f t="array" ref="BC774">IF($D774="","",INDEX('Data - CO2'!$B$5:$AP$53,MATCH(Kulturmodeller!$D774,'Data - CO2'!$A$5:$A$53,0),BC$20)*M774*$B769)</f>
        <v/>
      </c>
      <c r="BD774" t="str" cm="1">
        <f t="array" ref="BD774">IF($D774="","",INDEX('Data - CO2'!$B$5:$AP$53,MATCH(Kulturmodeller!$D774,'Data - CO2'!$A$5:$A$53,0),BD$20)*N774*$B769)</f>
        <v/>
      </c>
      <c r="BE774" t="str" cm="1">
        <f t="array" ref="BE774">IF($D774="","",INDEX('Data - CO2'!$B$5:$AP$53,MATCH(Kulturmodeller!$D774,'Data - CO2'!$A$5:$A$53,0),BE$20)*O774*$B769)</f>
        <v/>
      </c>
      <c r="BF774" t="str" cm="1">
        <f t="array" ref="BF774">IF($D774="","",INDEX('Data - CO2'!$B$5:$AP$53,MATCH(Kulturmodeller!$D774,'Data - CO2'!$A$5:$A$53,0),BF$20)*P774*$B769)</f>
        <v/>
      </c>
      <c r="BG774" t="str" cm="1">
        <f t="array" ref="BG774">IF($D774="","",INDEX('Data - CO2'!$B$5:$AP$53,MATCH(Kulturmodeller!$D774,'Data - CO2'!$A$5:$A$53,0),BG$20)*Q774*$B769)</f>
        <v/>
      </c>
      <c r="BH774" t="str" cm="1">
        <f t="array" ref="BH774">IF($D774="","",INDEX('Data - CO2'!$B$5:$AP$53,MATCH(Kulturmodeller!$D774,'Data - CO2'!$A$5:$A$53,0),BH$20)*R774*$B769)</f>
        <v/>
      </c>
      <c r="BI774" t="str" cm="1">
        <f t="array" ref="BI774">IF($D774="","",INDEX('Data - CO2'!$B$5:$AP$53,MATCH(Kulturmodeller!$D774,'Data - CO2'!$A$5:$A$53,0),BI$20)*S774*$B769)</f>
        <v/>
      </c>
      <c r="BJ774" t="str" cm="1">
        <f t="array" ref="BJ774">IF($D774="","",INDEX('Data - CO2'!$B$5:$AP$53,MATCH(Kulturmodeller!$D774,'Data - CO2'!$A$5:$A$53,0),BJ$20)*T774*$B769)</f>
        <v/>
      </c>
      <c r="BK774" t="str" cm="1">
        <f t="array" ref="BK774">IF($D774="","",INDEX('Data - CO2'!$B$5:$AP$53,MATCH(Kulturmodeller!$D774,'Data - CO2'!$A$5:$A$53,0),BK$20)*U774*$B769)</f>
        <v/>
      </c>
      <c r="BL774" t="str" cm="1">
        <f t="array" ref="BL774">IF($D774="","",INDEX('Data - CO2'!$B$5:$AP$53,MATCH(Kulturmodeller!$D774,'Data - CO2'!$A$5:$A$53,0),BL$20)*V774*$B769)</f>
        <v/>
      </c>
      <c r="BM774" t="str" cm="1">
        <f t="array" ref="BM774">IF($D774="","",INDEX('Data - CO2'!$B$5:$AP$53,MATCH(Kulturmodeller!$D774,'Data - CO2'!$A$5:$A$53,0),BM$20)*W774*$B769)</f>
        <v/>
      </c>
      <c r="BN774" t="str" cm="1">
        <f t="array" ref="BN774">IF($D774="","",INDEX('Data - CO2'!$B$5:$AP$53,MATCH(Kulturmodeller!$D774,'Data - CO2'!$A$5:$A$53,0),BN$20)*X774*$B769)</f>
        <v/>
      </c>
      <c r="BO774" t="str" cm="1">
        <f t="array" ref="BO774">IF($D774="","",INDEX('Data - CO2'!$B$5:$AP$53,MATCH(Kulturmodeller!$D774,'Data - CO2'!$A$5:$A$53,0),BO$20)*Y774*$B769)</f>
        <v/>
      </c>
      <c r="BP774" t="str" cm="1">
        <f t="array" ref="BP774">IF($D774="","",INDEX('Data - CO2'!$B$5:$AP$53,MATCH(Kulturmodeller!$D774,'Data - CO2'!$A$5:$A$53,0),BP$20)*Z774*$B769)</f>
        <v/>
      </c>
      <c r="BQ774" t="str" cm="1">
        <f t="array" ref="BQ774">IF($D774="","",INDEX('Data - CO2'!$B$5:$AP$53,MATCH(Kulturmodeller!$D774,'Data - CO2'!$A$5:$A$53,0),BQ$20)*AA774*$B769)</f>
        <v/>
      </c>
      <c r="BR774" t="str" cm="1">
        <f t="array" ref="BR774">IF($D774="","",INDEX('Data - CO2'!$B$5:$AP$53,MATCH(Kulturmodeller!$D774,'Data - CO2'!$A$5:$A$53,0),BR$20)*AB774*$B769)</f>
        <v/>
      </c>
      <c r="BS774" t="str" cm="1">
        <f t="array" ref="BS774">IF($D774="","",INDEX('Data - CO2'!$B$5:$AP$53,MATCH(Kulturmodeller!$D774,'Data - CO2'!$A$5:$A$53,0),BS$20)*AC774*$B769)</f>
        <v/>
      </c>
      <c r="BT774" t="str" cm="1">
        <f t="array" ref="BT774">IF($D774="","",INDEX('Data - CO2'!$B$5:$AP$53,MATCH(Kulturmodeller!$D774,'Data - CO2'!$A$5:$A$53,0),BT$20)*AD774*$B769)</f>
        <v/>
      </c>
      <c r="BU774" t="str" cm="1">
        <f t="array" ref="BU774">IF($D774="","",INDEX('Data - CO2'!$B$5:$AP$53,MATCH(Kulturmodeller!$D774,'Data - CO2'!$A$5:$A$53,0),BU$20)*AE774*$B769)</f>
        <v/>
      </c>
      <c r="BV774" t="str" cm="1">
        <f t="array" ref="BV774">IF($D774="","",INDEX('Data - CO2'!$B$5:$AP$53,MATCH(Kulturmodeller!$D774,'Data - CO2'!$A$5:$A$53,0),BV$20)*AF774*$B769)</f>
        <v/>
      </c>
      <c r="BW774" t="str" cm="1">
        <f t="array" ref="BW774">IF($D774="","",INDEX('Data - CO2'!$B$5:$AP$53,MATCH(Kulturmodeller!$D774,'Data - CO2'!$A$5:$A$53,0),BW$20)*AG774*$B769)</f>
        <v/>
      </c>
      <c r="BX774" t="str" cm="1">
        <f t="array" ref="BX774">IF($D774="","",INDEX('Data - CO2'!$B$5:$AP$53,MATCH(Kulturmodeller!$D774,'Data - CO2'!$A$5:$A$53,0),BX$20)*AH774*$B769)</f>
        <v/>
      </c>
      <c r="BY774" t="str" cm="1">
        <f t="array" ref="BY774">IF($D774="","",INDEX('Data - CO2'!$B$5:$AP$53,MATCH(Kulturmodeller!$D774,'Data - CO2'!$A$5:$A$53,0),BY$20)*AI774*$B769)</f>
        <v/>
      </c>
      <c r="BZ774" t="str" cm="1">
        <f t="array" ref="BZ774">IF($D774="","",INDEX('Data - CO2'!$B$5:$AP$53,MATCH(Kulturmodeller!$D774,'Data - CO2'!$A$5:$A$53,0),BZ$20)*AJ774*$B769)</f>
        <v/>
      </c>
      <c r="CA774" t="str" cm="1">
        <f t="array" ref="CA774">IF($D774="","",INDEX('Data - CO2'!$B$5:$AP$53,MATCH(Kulturmodeller!$D774,'Data - CO2'!$A$5:$A$53,0),CA$20)*AK774*$B769)</f>
        <v/>
      </c>
      <c r="CB774" t="str" cm="1">
        <f t="array" ref="CB774">IF($D774="","",INDEX('Data - CO2'!$B$5:$AP$53,MATCH(Kulturmodeller!$D774,'Data - CO2'!$A$5:$A$53,0),CB$20)*AL774*$B769)</f>
        <v/>
      </c>
      <c r="CC774" t="str" cm="1">
        <f t="array" ref="CC774">IF($D774="","",INDEX('Data - CO2'!$B$5:$AP$53,MATCH(Kulturmodeller!$D774,'Data - CO2'!$A$5:$A$53,0),CC$20)*AM774*$B769)</f>
        <v/>
      </c>
      <c r="CD774" t="str" cm="1">
        <f t="array" ref="CD774">IF($D774="","",INDEX('Data - CO2'!$B$5:$AP$53,MATCH(Kulturmodeller!$D774,'Data - CO2'!$A$5:$A$53,0),CD$20)*AN774*$B769)</f>
        <v/>
      </c>
      <c r="CE774" t="str" cm="1">
        <f t="array" ref="CE774">IF($D774="","",INDEX('Data - CO2'!$B$5:$AP$53,MATCH(Kulturmodeller!$D774,'Data - CO2'!$A$5:$A$53,0),CE$20)*AO774*$B769)</f>
        <v/>
      </c>
      <c r="CF774" t="str" cm="1">
        <f t="array" ref="CF774">IF($D774="","",INDEX('Data - CO2'!$B$5:$AP$53,MATCH(Kulturmodeller!$D774,'Data - CO2'!$A$5:$A$53,0),CF$20)*AP774*$B769)</f>
        <v/>
      </c>
      <c r="CG774" t="str" cm="1">
        <f t="array" ref="CG774">IF($D774="","",INDEX('Data - CO2'!$B$5:$AP$53,MATCH(Kulturmodeller!$D774,'Data - CO2'!$A$5:$A$53,0),CG$20)*AQ774*$B769)</f>
        <v/>
      </c>
      <c r="CH774" t="str" cm="1">
        <f t="array" ref="CH774">IF($D774="","",INDEX('Data - CO2'!$B$5:$AP$53,MATCH(Kulturmodeller!$D774,'Data - CO2'!$A$5:$A$53,0),CH$20)*AR774*$B769)</f>
        <v/>
      </c>
      <c r="CI774" s="11" t="str" cm="1">
        <f t="array" ref="CI774">IF($D774="","",INDEX('Data - CO2'!$B$5:$AP$53,MATCH(Kulturmodeller!$D774,'Data - CO2'!$A$5:$A$53,0),CI$20)*AS774*$B769)</f>
        <v/>
      </c>
    </row>
    <row r="775" spans="1:87" x14ac:dyDescent="0.3">
      <c r="A775" s="49" t="s">
        <v>637</v>
      </c>
      <c r="B775" s="49"/>
      <c r="C775" s="130">
        <f>'Katalog over Kulturmodeller '!F250</f>
        <v>0</v>
      </c>
      <c r="D775" s="131"/>
      <c r="E775" s="139">
        <f>'Katalog over Kulturmodeller '!W250</f>
        <v>0</v>
      </c>
      <c r="F775" s="40">
        <f>E775</f>
        <v>0</v>
      </c>
      <c r="G775" s="40">
        <f t="shared" ref="G775:G776" si="13044">F775</f>
        <v>0</v>
      </c>
      <c r="H775" s="40">
        <f>G775*2/3</f>
        <v>0</v>
      </c>
      <c r="I775" s="40">
        <f>H775*0.5</f>
        <v>0</v>
      </c>
      <c r="J775" s="40">
        <v>0</v>
      </c>
      <c r="K775" s="40">
        <f t="shared" ref="K775:K776" si="13045">J775</f>
        <v>0</v>
      </c>
      <c r="L775" s="40">
        <f t="shared" ref="L775:L776" si="13046">K775</f>
        <v>0</v>
      </c>
      <c r="M775" s="40">
        <f t="shared" ref="M775:M776" si="13047">L775</f>
        <v>0</v>
      </c>
      <c r="N775" s="40">
        <f t="shared" ref="N775:N776" si="13048">M775</f>
        <v>0</v>
      </c>
      <c r="O775" s="40">
        <f t="shared" ref="O775:O776" si="13049">N775</f>
        <v>0</v>
      </c>
      <c r="P775" s="40">
        <f t="shared" ref="P775:P776" si="13050">O775</f>
        <v>0</v>
      </c>
      <c r="Q775" s="40">
        <f t="shared" ref="Q775:Q776" si="13051">P775</f>
        <v>0</v>
      </c>
      <c r="R775" s="40">
        <f t="shared" ref="R775:R776" si="13052">Q775</f>
        <v>0</v>
      </c>
      <c r="S775" s="40">
        <f t="shared" ref="S775:S776" si="13053">R775</f>
        <v>0</v>
      </c>
      <c r="T775" s="40">
        <f t="shared" ref="T775:T776" si="13054">S775</f>
        <v>0</v>
      </c>
      <c r="U775" s="40">
        <f t="shared" ref="U775:U776" si="13055">T775</f>
        <v>0</v>
      </c>
      <c r="V775" s="40">
        <f t="shared" ref="V775:V776" si="13056">U775</f>
        <v>0</v>
      </c>
      <c r="W775" s="40">
        <f t="shared" ref="W775:W776" si="13057">V775</f>
        <v>0</v>
      </c>
      <c r="X775" s="40">
        <f t="shared" ref="X775:X776" si="13058">W775</f>
        <v>0</v>
      </c>
      <c r="Y775" s="40">
        <f t="shared" ref="Y775:Y776" si="13059">X775</f>
        <v>0</v>
      </c>
      <c r="Z775" s="40">
        <f t="shared" ref="Z775:Z776" si="13060">Y775</f>
        <v>0</v>
      </c>
      <c r="AA775" s="40">
        <f t="shared" ref="AA775:AA776" si="13061">Z775</f>
        <v>0</v>
      </c>
      <c r="AB775" s="40">
        <f t="shared" ref="AB775:AB776" si="13062">AA775</f>
        <v>0</v>
      </c>
      <c r="AC775" s="40">
        <f t="shared" ref="AC775:AC776" si="13063">AB775</f>
        <v>0</v>
      </c>
      <c r="AD775" s="40">
        <f t="shared" ref="AD775:AD776" si="13064">AC775</f>
        <v>0</v>
      </c>
      <c r="AE775" s="40">
        <f t="shared" ref="AE775:AE776" si="13065">AD775</f>
        <v>0</v>
      </c>
      <c r="AF775" s="40">
        <f t="shared" ref="AF775:AF776" si="13066">AE775</f>
        <v>0</v>
      </c>
      <c r="AG775" s="40">
        <f t="shared" ref="AG775:AG776" si="13067">AF775</f>
        <v>0</v>
      </c>
      <c r="AH775" s="40">
        <f t="shared" ref="AH775:AH776" si="13068">AG775</f>
        <v>0</v>
      </c>
      <c r="AI775" s="40">
        <f t="shared" ref="AI775:AI776" si="13069">AH775</f>
        <v>0</v>
      </c>
      <c r="AJ775" s="40">
        <f t="shared" ref="AJ775:AJ776" si="13070">AI775</f>
        <v>0</v>
      </c>
      <c r="AK775" s="40">
        <f t="shared" ref="AK775:AK776" si="13071">AJ775</f>
        <v>0</v>
      </c>
      <c r="AL775" s="40">
        <f t="shared" ref="AL775:AL776" si="13072">AK775</f>
        <v>0</v>
      </c>
      <c r="AM775" s="40">
        <f t="shared" ref="AM775:AM776" si="13073">AL775</f>
        <v>0</v>
      </c>
      <c r="AN775" s="40">
        <f t="shared" ref="AN775:AN776" si="13074">AM775</f>
        <v>0</v>
      </c>
      <c r="AO775" s="40">
        <f t="shared" ref="AO775:AO776" si="13075">AN775</f>
        <v>0</v>
      </c>
      <c r="AP775" s="40">
        <f t="shared" ref="AP775:AP776" si="13076">AO775</f>
        <v>0</v>
      </c>
      <c r="AQ775" s="40">
        <f t="shared" ref="AQ775:AQ776" si="13077">AP775</f>
        <v>0</v>
      </c>
      <c r="AR775" s="40">
        <f t="shared" ref="AR775:AR776" si="13078">AQ775</f>
        <v>0</v>
      </c>
      <c r="AS775" s="41">
        <f t="shared" ref="AS775:AS776" si="13079">AR775</f>
        <v>0</v>
      </c>
      <c r="AU775" s="10" t="str" cm="1">
        <f t="array" ref="AU775">IF($D775="","",INDEX('Data - CO2'!$B$5:$AP$53,MATCH(Kulturmodeller!$D775,'Data - CO2'!$A$5:$A$53,0),AU$20)*E775)</f>
        <v/>
      </c>
      <c r="AV775" t="str" cm="1">
        <f t="array" ref="AV775">IF($D775="","",INDEX('Data - CO2'!$B$5:$AP$53,MATCH(Kulturmodeller!$D775,'Data - CO2'!$A$5:$A$53,0),AV$20)*F775)</f>
        <v/>
      </c>
      <c r="AW775" t="str" cm="1">
        <f t="array" ref="AW775">IF($D775="","",INDEX('Data - CO2'!$B$5:$AP$53,MATCH(Kulturmodeller!$D775,'Data - CO2'!$A$5:$A$53,0),AW$20)*G775)</f>
        <v/>
      </c>
      <c r="AX775" t="str" cm="1">
        <f t="array" ref="AX775">IF($D775="","",INDEX('Data - CO2'!$B$5:$AP$53,MATCH(Kulturmodeller!$D775,'Data - CO2'!$A$5:$A$53,0),AX$20)*H775)</f>
        <v/>
      </c>
      <c r="AY775" t="str" cm="1">
        <f t="array" ref="AY775">IF($D775="","",INDEX('Data - CO2'!$B$5:$AP$53,MATCH(Kulturmodeller!$D775,'Data - CO2'!$A$5:$A$53,0),AY$20)*I775)</f>
        <v/>
      </c>
      <c r="AZ775" t="str" cm="1">
        <f t="array" ref="AZ775">IF($D775="","",INDEX('Data - CO2'!$B$5:$AP$53,MATCH(Kulturmodeller!$D775,'Data - CO2'!$A$5:$A$53,0),AZ$20)*J775*$B769)</f>
        <v/>
      </c>
      <c r="BA775" t="str" cm="1">
        <f t="array" ref="BA775">IF($D775="","",INDEX('Data - CO2'!$B$5:$AP$53,MATCH(Kulturmodeller!$D775,'Data - CO2'!$A$5:$A$53,0),BA$20)*K775*$B769)</f>
        <v/>
      </c>
      <c r="BB775" t="str" cm="1">
        <f t="array" ref="BB775">IF($D775="","",INDEX('Data - CO2'!$B$5:$AP$53,MATCH(Kulturmodeller!$D775,'Data - CO2'!$A$5:$A$53,0),BB$20)*L775*$B769)</f>
        <v/>
      </c>
      <c r="BC775" t="str" cm="1">
        <f t="array" ref="BC775">IF($D775="","",INDEX('Data - CO2'!$B$5:$AP$53,MATCH(Kulturmodeller!$D775,'Data - CO2'!$A$5:$A$53,0),BC$20)*M775*$B769)</f>
        <v/>
      </c>
      <c r="BD775" t="str" cm="1">
        <f t="array" ref="BD775">IF($D775="","",INDEX('Data - CO2'!$B$5:$AP$53,MATCH(Kulturmodeller!$D775,'Data - CO2'!$A$5:$A$53,0),BD$20)*N775*$B769)</f>
        <v/>
      </c>
      <c r="BE775" t="str" cm="1">
        <f t="array" ref="BE775">IF($D775="","",INDEX('Data - CO2'!$B$5:$AP$53,MATCH(Kulturmodeller!$D775,'Data - CO2'!$A$5:$A$53,0),BE$20)*O775*$B769)</f>
        <v/>
      </c>
      <c r="BF775" t="str" cm="1">
        <f t="array" ref="BF775">IF($D775="","",INDEX('Data - CO2'!$B$5:$AP$53,MATCH(Kulturmodeller!$D775,'Data - CO2'!$A$5:$A$53,0),BF$20)*P775*$B769)</f>
        <v/>
      </c>
      <c r="BG775" t="str" cm="1">
        <f t="array" ref="BG775">IF($D775="","",INDEX('Data - CO2'!$B$5:$AP$53,MATCH(Kulturmodeller!$D775,'Data - CO2'!$A$5:$A$53,0),BG$20)*Q775*$B769)</f>
        <v/>
      </c>
      <c r="BH775" t="str" cm="1">
        <f t="array" ref="BH775">IF($D775="","",INDEX('Data - CO2'!$B$5:$AP$53,MATCH(Kulturmodeller!$D775,'Data - CO2'!$A$5:$A$53,0),BH$20)*R775*$B769)</f>
        <v/>
      </c>
      <c r="BI775" t="str" cm="1">
        <f t="array" ref="BI775">IF($D775="","",INDEX('Data - CO2'!$B$5:$AP$53,MATCH(Kulturmodeller!$D775,'Data - CO2'!$A$5:$A$53,0),BI$20)*S775*$B769)</f>
        <v/>
      </c>
      <c r="BJ775" t="str" cm="1">
        <f t="array" ref="BJ775">IF($D775="","",INDEX('Data - CO2'!$B$5:$AP$53,MATCH(Kulturmodeller!$D775,'Data - CO2'!$A$5:$A$53,0),BJ$20)*T775*$B769)</f>
        <v/>
      </c>
      <c r="BK775" t="str" cm="1">
        <f t="array" ref="BK775">IF($D775="","",INDEX('Data - CO2'!$B$5:$AP$53,MATCH(Kulturmodeller!$D775,'Data - CO2'!$A$5:$A$53,0),BK$20)*U775*$B769)</f>
        <v/>
      </c>
      <c r="BL775" t="str" cm="1">
        <f t="array" ref="BL775">IF($D775="","",INDEX('Data - CO2'!$B$5:$AP$53,MATCH(Kulturmodeller!$D775,'Data - CO2'!$A$5:$A$53,0),BL$20)*V775*$B769)</f>
        <v/>
      </c>
      <c r="BM775" t="str" cm="1">
        <f t="array" ref="BM775">IF($D775="","",INDEX('Data - CO2'!$B$5:$AP$53,MATCH(Kulturmodeller!$D775,'Data - CO2'!$A$5:$A$53,0),BM$20)*W775*$B769)</f>
        <v/>
      </c>
      <c r="BN775" t="str" cm="1">
        <f t="array" ref="BN775">IF($D775="","",INDEX('Data - CO2'!$B$5:$AP$53,MATCH(Kulturmodeller!$D775,'Data - CO2'!$A$5:$A$53,0),BN$20)*X775*$B769)</f>
        <v/>
      </c>
      <c r="BO775" t="str" cm="1">
        <f t="array" ref="BO775">IF($D775="","",INDEX('Data - CO2'!$B$5:$AP$53,MATCH(Kulturmodeller!$D775,'Data - CO2'!$A$5:$A$53,0),BO$20)*Y775*$B769)</f>
        <v/>
      </c>
      <c r="BP775" t="str" cm="1">
        <f t="array" ref="BP775">IF($D775="","",INDEX('Data - CO2'!$B$5:$AP$53,MATCH(Kulturmodeller!$D775,'Data - CO2'!$A$5:$A$53,0),BP$20)*Z775*$B769)</f>
        <v/>
      </c>
      <c r="BQ775" t="str" cm="1">
        <f t="array" ref="BQ775">IF($D775="","",INDEX('Data - CO2'!$B$5:$AP$53,MATCH(Kulturmodeller!$D775,'Data - CO2'!$A$5:$A$53,0),BQ$20)*AA775*$B769)</f>
        <v/>
      </c>
      <c r="BR775" t="str" cm="1">
        <f t="array" ref="BR775">IF($D775="","",INDEX('Data - CO2'!$B$5:$AP$53,MATCH(Kulturmodeller!$D775,'Data - CO2'!$A$5:$A$53,0),BR$20)*AB775*$B769)</f>
        <v/>
      </c>
      <c r="BS775" t="str" cm="1">
        <f t="array" ref="BS775">IF($D775="","",INDEX('Data - CO2'!$B$5:$AP$53,MATCH(Kulturmodeller!$D775,'Data - CO2'!$A$5:$A$53,0),BS$20)*AC775*$B769)</f>
        <v/>
      </c>
      <c r="BT775" t="str" cm="1">
        <f t="array" ref="BT775">IF($D775="","",INDEX('Data - CO2'!$B$5:$AP$53,MATCH(Kulturmodeller!$D775,'Data - CO2'!$A$5:$A$53,0),BT$20)*AD775*$B769)</f>
        <v/>
      </c>
      <c r="BU775" t="str" cm="1">
        <f t="array" ref="BU775">IF($D775="","",INDEX('Data - CO2'!$B$5:$AP$53,MATCH(Kulturmodeller!$D775,'Data - CO2'!$A$5:$A$53,0),BU$20)*AE775*$B769)</f>
        <v/>
      </c>
      <c r="BV775" t="str" cm="1">
        <f t="array" ref="BV775">IF($D775="","",INDEX('Data - CO2'!$B$5:$AP$53,MATCH(Kulturmodeller!$D775,'Data - CO2'!$A$5:$A$53,0),BV$20)*AF775*$B769)</f>
        <v/>
      </c>
      <c r="BW775" t="str" cm="1">
        <f t="array" ref="BW775">IF($D775="","",INDEX('Data - CO2'!$B$5:$AP$53,MATCH(Kulturmodeller!$D775,'Data - CO2'!$A$5:$A$53,0),BW$20)*AG775*$B769)</f>
        <v/>
      </c>
      <c r="BX775" t="str" cm="1">
        <f t="array" ref="BX775">IF($D775="","",INDEX('Data - CO2'!$B$5:$AP$53,MATCH(Kulturmodeller!$D775,'Data - CO2'!$A$5:$A$53,0),BX$20)*AH775*$B769)</f>
        <v/>
      </c>
      <c r="BY775" t="str" cm="1">
        <f t="array" ref="BY775">IF($D775="","",INDEX('Data - CO2'!$B$5:$AP$53,MATCH(Kulturmodeller!$D775,'Data - CO2'!$A$5:$A$53,0),BY$20)*AI775*$B769)</f>
        <v/>
      </c>
      <c r="BZ775" t="str" cm="1">
        <f t="array" ref="BZ775">IF($D775="","",INDEX('Data - CO2'!$B$5:$AP$53,MATCH(Kulturmodeller!$D775,'Data - CO2'!$A$5:$A$53,0),BZ$20)*AJ775*$B769)</f>
        <v/>
      </c>
      <c r="CA775" t="str" cm="1">
        <f t="array" ref="CA775">IF($D775="","",INDEX('Data - CO2'!$B$5:$AP$53,MATCH(Kulturmodeller!$D775,'Data - CO2'!$A$5:$A$53,0),CA$20)*AK775*$B769)</f>
        <v/>
      </c>
      <c r="CB775" t="str" cm="1">
        <f t="array" ref="CB775">IF($D775="","",INDEX('Data - CO2'!$B$5:$AP$53,MATCH(Kulturmodeller!$D775,'Data - CO2'!$A$5:$A$53,0),CB$20)*AL775*$B769)</f>
        <v/>
      </c>
      <c r="CC775" t="str" cm="1">
        <f t="array" ref="CC775">IF($D775="","",INDEX('Data - CO2'!$B$5:$AP$53,MATCH(Kulturmodeller!$D775,'Data - CO2'!$A$5:$A$53,0),CC$20)*AM775*$B769)</f>
        <v/>
      </c>
      <c r="CD775" t="str" cm="1">
        <f t="array" ref="CD775">IF($D775="","",INDEX('Data - CO2'!$B$5:$AP$53,MATCH(Kulturmodeller!$D775,'Data - CO2'!$A$5:$A$53,0),CD$20)*AN775*$B769)</f>
        <v/>
      </c>
      <c r="CE775" t="str" cm="1">
        <f t="array" ref="CE775">IF($D775="","",INDEX('Data - CO2'!$B$5:$AP$53,MATCH(Kulturmodeller!$D775,'Data - CO2'!$A$5:$A$53,0),CE$20)*AO775*$B769)</f>
        <v/>
      </c>
      <c r="CF775" t="str" cm="1">
        <f t="array" ref="CF775">IF($D775="","",INDEX('Data - CO2'!$B$5:$AP$53,MATCH(Kulturmodeller!$D775,'Data - CO2'!$A$5:$A$53,0),CF$20)*AP775*$B769)</f>
        <v/>
      </c>
      <c r="CG775" t="str" cm="1">
        <f t="array" ref="CG775">IF($D775="","",INDEX('Data - CO2'!$B$5:$AP$53,MATCH(Kulturmodeller!$D775,'Data - CO2'!$A$5:$A$53,0),CG$20)*AQ775*$B769)</f>
        <v/>
      </c>
      <c r="CH775" t="str" cm="1">
        <f t="array" ref="CH775">IF($D775="","",INDEX('Data - CO2'!$B$5:$AP$53,MATCH(Kulturmodeller!$D775,'Data - CO2'!$A$5:$A$53,0),CH$20)*AR775*$B769)</f>
        <v/>
      </c>
      <c r="CI775" s="11" t="str" cm="1">
        <f t="array" ref="CI775">IF($D775="","",INDEX('Data - CO2'!$B$5:$AP$53,MATCH(Kulturmodeller!$D775,'Data - CO2'!$A$5:$A$53,0),CI$20)*AS775*$B769)</f>
        <v/>
      </c>
    </row>
    <row r="776" spans="1:87" x14ac:dyDescent="0.3">
      <c r="A776" s="346" t="s">
        <v>638</v>
      </c>
      <c r="B776" s="42"/>
      <c r="C776" s="128" t="str">
        <f>'Katalog over Kulturmodeller '!F251</f>
        <v>Juletræer (NGR)</v>
      </c>
      <c r="D776" s="129" t="s">
        <v>634</v>
      </c>
      <c r="E776" s="140">
        <f>'Katalog over Kulturmodeller '!W251</f>
        <v>0</v>
      </c>
      <c r="F776" s="40">
        <f>E776</f>
        <v>0</v>
      </c>
      <c r="G776" s="40">
        <f t="shared" si="13044"/>
        <v>0</v>
      </c>
      <c r="H776" s="40">
        <f>G776*2/3</f>
        <v>0</v>
      </c>
      <c r="I776" s="40">
        <f>H776*0.5</f>
        <v>0</v>
      </c>
      <c r="J776" s="40">
        <v>0</v>
      </c>
      <c r="K776" s="40">
        <f t="shared" si="13045"/>
        <v>0</v>
      </c>
      <c r="L776" s="40">
        <f t="shared" si="13046"/>
        <v>0</v>
      </c>
      <c r="M776" s="40">
        <f t="shared" si="13047"/>
        <v>0</v>
      </c>
      <c r="N776" s="40">
        <f t="shared" si="13048"/>
        <v>0</v>
      </c>
      <c r="O776" s="40">
        <f t="shared" si="13049"/>
        <v>0</v>
      </c>
      <c r="P776" s="40">
        <f t="shared" si="13050"/>
        <v>0</v>
      </c>
      <c r="Q776" s="40">
        <f t="shared" si="13051"/>
        <v>0</v>
      </c>
      <c r="R776" s="40">
        <f t="shared" si="13052"/>
        <v>0</v>
      </c>
      <c r="S776" s="40">
        <f t="shared" si="13053"/>
        <v>0</v>
      </c>
      <c r="T776" s="40">
        <f t="shared" si="13054"/>
        <v>0</v>
      </c>
      <c r="U776" s="40">
        <f t="shared" si="13055"/>
        <v>0</v>
      </c>
      <c r="V776" s="40">
        <f t="shared" si="13056"/>
        <v>0</v>
      </c>
      <c r="W776" s="40">
        <f t="shared" si="13057"/>
        <v>0</v>
      </c>
      <c r="X776" s="40">
        <f t="shared" si="13058"/>
        <v>0</v>
      </c>
      <c r="Y776" s="40">
        <f t="shared" si="13059"/>
        <v>0</v>
      </c>
      <c r="Z776" s="40">
        <f t="shared" si="13060"/>
        <v>0</v>
      </c>
      <c r="AA776" s="40">
        <f t="shared" si="13061"/>
        <v>0</v>
      </c>
      <c r="AB776" s="40">
        <f t="shared" si="13062"/>
        <v>0</v>
      </c>
      <c r="AC776" s="40">
        <f t="shared" si="13063"/>
        <v>0</v>
      </c>
      <c r="AD776" s="40">
        <f t="shared" si="13064"/>
        <v>0</v>
      </c>
      <c r="AE776" s="40">
        <f t="shared" si="13065"/>
        <v>0</v>
      </c>
      <c r="AF776" s="40">
        <f t="shared" si="13066"/>
        <v>0</v>
      </c>
      <c r="AG776" s="40">
        <f t="shared" si="13067"/>
        <v>0</v>
      </c>
      <c r="AH776" s="40">
        <f t="shared" si="13068"/>
        <v>0</v>
      </c>
      <c r="AI776" s="40">
        <f t="shared" si="13069"/>
        <v>0</v>
      </c>
      <c r="AJ776" s="40">
        <f t="shared" si="13070"/>
        <v>0</v>
      </c>
      <c r="AK776" s="40">
        <f t="shared" si="13071"/>
        <v>0</v>
      </c>
      <c r="AL776" s="40">
        <f t="shared" si="13072"/>
        <v>0</v>
      </c>
      <c r="AM776" s="40">
        <f t="shared" si="13073"/>
        <v>0</v>
      </c>
      <c r="AN776" s="40">
        <f t="shared" si="13074"/>
        <v>0</v>
      </c>
      <c r="AO776" s="40">
        <f t="shared" si="13075"/>
        <v>0</v>
      </c>
      <c r="AP776" s="40">
        <f t="shared" si="13076"/>
        <v>0</v>
      </c>
      <c r="AQ776" s="40">
        <f t="shared" si="13077"/>
        <v>0</v>
      </c>
      <c r="AR776" s="40">
        <f t="shared" si="13078"/>
        <v>0</v>
      </c>
      <c r="AS776" s="41">
        <f t="shared" si="13079"/>
        <v>0</v>
      </c>
      <c r="AU776" s="12" cm="1">
        <f t="array" ref="AU776">IF($D776="","",INDEX('Data - CO2'!$B$5:$AP$53,MATCH(Kulturmodeller!$D776,'Data - CO2'!$A$5:$A$53,0),AU$20)*E776)</f>
        <v>0</v>
      </c>
      <c r="AV776" s="3" cm="1">
        <f t="array" ref="AV776">IF($D776="","",INDEX('Data - CO2'!$B$5:$AP$53,MATCH(Kulturmodeller!$D776,'Data - CO2'!$A$5:$A$53,0),AV$20)*F776)</f>
        <v>0</v>
      </c>
      <c r="AW776" s="3" cm="1">
        <f t="array" ref="AW776">IF($D776="","",INDEX('Data - CO2'!$B$5:$AP$53,MATCH(Kulturmodeller!$D776,'Data - CO2'!$A$5:$A$53,0),AW$20)*G776)</f>
        <v>0</v>
      </c>
      <c r="AX776" s="3" cm="1">
        <f t="array" ref="AX776">IF($D776="","",INDEX('Data - CO2'!$B$5:$AP$53,MATCH(Kulturmodeller!$D776,'Data - CO2'!$A$5:$A$53,0),AX$20)*H776)</f>
        <v>0</v>
      </c>
      <c r="AY776" s="3" cm="1">
        <f t="array" ref="AY776">IF($D776="","",INDEX('Data - CO2'!$B$5:$AP$53,MATCH(Kulturmodeller!$D776,'Data - CO2'!$A$5:$A$53,0),AY$20)*I776)</f>
        <v>0</v>
      </c>
      <c r="AZ776" s="3" cm="1">
        <f t="array" ref="AZ776">IF($D776="","",INDEX('Data - CO2'!$B$5:$AP$53,MATCH(Kulturmodeller!$D776,'Data - CO2'!$A$5:$A$53,0),AZ$20)*J776*$B769)</f>
        <v>0</v>
      </c>
      <c r="BA776" s="3" cm="1">
        <f t="array" ref="BA776">IF($D776="","",INDEX('Data - CO2'!$B$5:$AP$53,MATCH(Kulturmodeller!$D776,'Data - CO2'!$A$5:$A$53,0),BA$20)*K776*$B769)</f>
        <v>0</v>
      </c>
      <c r="BB776" s="3" cm="1">
        <f t="array" ref="BB776">IF($D776="","",INDEX('Data - CO2'!$B$5:$AP$53,MATCH(Kulturmodeller!$D776,'Data - CO2'!$A$5:$A$53,0),BB$20)*L776*$B769)</f>
        <v>0</v>
      </c>
      <c r="BC776" s="3" cm="1">
        <f t="array" ref="BC776">IF($D776="","",INDEX('Data - CO2'!$B$5:$AP$53,MATCH(Kulturmodeller!$D776,'Data - CO2'!$A$5:$A$53,0),BC$20)*M776*$B769)</f>
        <v>0</v>
      </c>
      <c r="BD776" s="3" cm="1">
        <f t="array" ref="BD776">IF($D776="","",INDEX('Data - CO2'!$B$5:$AP$53,MATCH(Kulturmodeller!$D776,'Data - CO2'!$A$5:$A$53,0),BD$20)*N776*$B769)</f>
        <v>0</v>
      </c>
      <c r="BE776" s="3" cm="1">
        <f t="array" ref="BE776">IF($D776="","",INDEX('Data - CO2'!$B$5:$AP$53,MATCH(Kulturmodeller!$D776,'Data - CO2'!$A$5:$A$53,0),BE$20)*O776*$B769)</f>
        <v>0</v>
      </c>
      <c r="BF776" s="3" cm="1">
        <f t="array" ref="BF776">IF($D776="","",INDEX('Data - CO2'!$B$5:$AP$53,MATCH(Kulturmodeller!$D776,'Data - CO2'!$A$5:$A$53,0),BF$20)*P776*$B769)</f>
        <v>0</v>
      </c>
      <c r="BG776" s="3" cm="1">
        <f t="array" ref="BG776">IF($D776="","",INDEX('Data - CO2'!$B$5:$AP$53,MATCH(Kulturmodeller!$D776,'Data - CO2'!$A$5:$A$53,0),BG$20)*Q776*$B769)</f>
        <v>0</v>
      </c>
      <c r="BH776" s="3" cm="1">
        <f t="array" ref="BH776">IF($D776="","",INDEX('Data - CO2'!$B$5:$AP$53,MATCH(Kulturmodeller!$D776,'Data - CO2'!$A$5:$A$53,0),BH$20)*R776*$B769)</f>
        <v>0</v>
      </c>
      <c r="BI776" s="3" cm="1">
        <f t="array" ref="BI776">IF($D776="","",INDEX('Data - CO2'!$B$5:$AP$53,MATCH(Kulturmodeller!$D776,'Data - CO2'!$A$5:$A$53,0),BI$20)*S776*$B769)</f>
        <v>0</v>
      </c>
      <c r="BJ776" s="3" cm="1">
        <f t="array" ref="BJ776">IF($D776="","",INDEX('Data - CO2'!$B$5:$AP$53,MATCH(Kulturmodeller!$D776,'Data - CO2'!$A$5:$A$53,0),BJ$20)*T776*$B769)</f>
        <v>0</v>
      </c>
      <c r="BK776" s="3" cm="1">
        <f t="array" ref="BK776">IF($D776="","",INDEX('Data - CO2'!$B$5:$AP$53,MATCH(Kulturmodeller!$D776,'Data - CO2'!$A$5:$A$53,0),BK$20)*U776*$B769)</f>
        <v>0</v>
      </c>
      <c r="BL776" s="3" cm="1">
        <f t="array" ref="BL776">IF($D776="","",INDEX('Data - CO2'!$B$5:$AP$53,MATCH(Kulturmodeller!$D776,'Data - CO2'!$A$5:$A$53,0),BL$20)*V776*$B769)</f>
        <v>0</v>
      </c>
      <c r="BM776" s="3" cm="1">
        <f t="array" ref="BM776">IF($D776="","",INDEX('Data - CO2'!$B$5:$AP$53,MATCH(Kulturmodeller!$D776,'Data - CO2'!$A$5:$A$53,0),BM$20)*W776*$B769)</f>
        <v>0</v>
      </c>
      <c r="BN776" s="3" cm="1">
        <f t="array" ref="BN776">IF($D776="","",INDEX('Data - CO2'!$B$5:$AP$53,MATCH(Kulturmodeller!$D776,'Data - CO2'!$A$5:$A$53,0),BN$20)*X776*$B769)</f>
        <v>0</v>
      </c>
      <c r="BO776" s="3" cm="1">
        <f t="array" ref="BO776">IF($D776="","",INDEX('Data - CO2'!$B$5:$AP$53,MATCH(Kulturmodeller!$D776,'Data - CO2'!$A$5:$A$53,0),BO$20)*Y776*$B769)</f>
        <v>0</v>
      </c>
      <c r="BP776" s="3" cm="1">
        <f t="array" ref="BP776">IF($D776="","",INDEX('Data - CO2'!$B$5:$AP$53,MATCH(Kulturmodeller!$D776,'Data - CO2'!$A$5:$A$53,0),BP$20)*Z776*$B769)</f>
        <v>0</v>
      </c>
      <c r="BQ776" s="3" cm="1">
        <f t="array" ref="BQ776">IF($D776="","",INDEX('Data - CO2'!$B$5:$AP$53,MATCH(Kulturmodeller!$D776,'Data - CO2'!$A$5:$A$53,0),BQ$20)*AA776*$B769)</f>
        <v>0</v>
      </c>
      <c r="BR776" s="3" cm="1">
        <f t="array" ref="BR776">IF($D776="","",INDEX('Data - CO2'!$B$5:$AP$53,MATCH(Kulturmodeller!$D776,'Data - CO2'!$A$5:$A$53,0),BR$20)*AB776*$B769)</f>
        <v>0</v>
      </c>
      <c r="BS776" s="3" cm="1">
        <f t="array" ref="BS776">IF($D776="","",INDEX('Data - CO2'!$B$5:$AP$53,MATCH(Kulturmodeller!$D776,'Data - CO2'!$A$5:$A$53,0),BS$20)*AC776*$B769)</f>
        <v>0</v>
      </c>
      <c r="BT776" s="3" cm="1">
        <f t="array" ref="BT776">IF($D776="","",INDEX('Data - CO2'!$B$5:$AP$53,MATCH(Kulturmodeller!$D776,'Data - CO2'!$A$5:$A$53,0),BT$20)*AD776*$B769)</f>
        <v>0</v>
      </c>
      <c r="BU776" s="3" cm="1">
        <f t="array" ref="BU776">IF($D776="","",INDEX('Data - CO2'!$B$5:$AP$53,MATCH(Kulturmodeller!$D776,'Data - CO2'!$A$5:$A$53,0),BU$20)*AE776*$B769)</f>
        <v>0</v>
      </c>
      <c r="BV776" s="3" cm="1">
        <f t="array" ref="BV776">IF($D776="","",INDEX('Data - CO2'!$B$5:$AP$53,MATCH(Kulturmodeller!$D776,'Data - CO2'!$A$5:$A$53,0),BV$20)*AF776*$B769)</f>
        <v>0</v>
      </c>
      <c r="BW776" s="3" cm="1">
        <f t="array" ref="BW776">IF($D776="","",INDEX('Data - CO2'!$B$5:$AP$53,MATCH(Kulturmodeller!$D776,'Data - CO2'!$A$5:$A$53,0),BW$20)*AG776*$B769)</f>
        <v>0</v>
      </c>
      <c r="BX776" s="3" cm="1">
        <f t="array" ref="BX776">IF($D776="","",INDEX('Data - CO2'!$B$5:$AP$53,MATCH(Kulturmodeller!$D776,'Data - CO2'!$A$5:$A$53,0),BX$20)*AH776*$B769)</f>
        <v>0</v>
      </c>
      <c r="BY776" s="3" cm="1">
        <f t="array" ref="BY776">IF($D776="","",INDEX('Data - CO2'!$B$5:$AP$53,MATCH(Kulturmodeller!$D776,'Data - CO2'!$A$5:$A$53,0),BY$20)*AI776*$B769)</f>
        <v>0</v>
      </c>
      <c r="BZ776" s="3" cm="1">
        <f t="array" ref="BZ776">IF($D776="","",INDEX('Data - CO2'!$B$5:$AP$53,MATCH(Kulturmodeller!$D776,'Data - CO2'!$A$5:$A$53,0),BZ$20)*AJ776*$B769)</f>
        <v>0</v>
      </c>
      <c r="CA776" s="3" cm="1">
        <f t="array" ref="CA776">IF($D776="","",INDEX('Data - CO2'!$B$5:$AP$53,MATCH(Kulturmodeller!$D776,'Data - CO2'!$A$5:$A$53,0),CA$20)*AK776*$B769)</f>
        <v>0</v>
      </c>
      <c r="CB776" s="3" cm="1">
        <f t="array" ref="CB776">IF($D776="","",INDEX('Data - CO2'!$B$5:$AP$53,MATCH(Kulturmodeller!$D776,'Data - CO2'!$A$5:$A$53,0),CB$20)*AL776*$B769)</f>
        <v>0</v>
      </c>
      <c r="CC776" s="3" cm="1">
        <f t="array" ref="CC776">IF($D776="","",INDEX('Data - CO2'!$B$5:$AP$53,MATCH(Kulturmodeller!$D776,'Data - CO2'!$A$5:$A$53,0),CC$20)*AM776*$B769)</f>
        <v>0</v>
      </c>
      <c r="CD776" s="3" cm="1">
        <f t="array" ref="CD776">IF($D776="","",INDEX('Data - CO2'!$B$5:$AP$53,MATCH(Kulturmodeller!$D776,'Data - CO2'!$A$5:$A$53,0),CD$20)*AN776*$B769)</f>
        <v>0</v>
      </c>
      <c r="CE776" s="3" cm="1">
        <f t="array" ref="CE776">IF($D776="","",INDEX('Data - CO2'!$B$5:$AP$53,MATCH(Kulturmodeller!$D776,'Data - CO2'!$A$5:$A$53,0),CE$20)*AO776*$B769)</f>
        <v>0</v>
      </c>
      <c r="CF776" s="3" cm="1">
        <f t="array" ref="CF776">IF($D776="","",INDEX('Data - CO2'!$B$5:$AP$53,MATCH(Kulturmodeller!$D776,'Data - CO2'!$A$5:$A$53,0),CF$20)*AP776*$B769)</f>
        <v>0</v>
      </c>
      <c r="CG776" s="3" cm="1">
        <f t="array" ref="CG776">IF($D776="","",INDEX('Data - CO2'!$B$5:$AP$53,MATCH(Kulturmodeller!$D776,'Data - CO2'!$A$5:$A$53,0),CG$20)*AQ776*$B769)</f>
        <v>0</v>
      </c>
      <c r="CH776" s="3" cm="1">
        <f t="array" ref="CH776">IF($D776="","",INDEX('Data - CO2'!$B$5:$AP$53,MATCH(Kulturmodeller!$D776,'Data - CO2'!$A$5:$A$53,0),CH$20)*AR776*$B769)</f>
        <v>0</v>
      </c>
      <c r="CI776" s="13" cm="1">
        <f t="array" ref="CI776">IF($D776="","",INDEX('Data - CO2'!$B$5:$AP$53,MATCH(Kulturmodeller!$D776,'Data - CO2'!$A$5:$A$53,0),CI$20)*AS776*$B769)</f>
        <v>0</v>
      </c>
    </row>
    <row r="777" spans="1:87" x14ac:dyDescent="0.3">
      <c r="A777" s="33"/>
      <c r="B777" s="33"/>
      <c r="C777" s="33"/>
      <c r="D777" s="10"/>
      <c r="E777" s="479">
        <f>SUM(E770:E776)</f>
        <v>0.25</v>
      </c>
      <c r="F777" s="108">
        <f>SUM(F770:F776)</f>
        <v>0.25</v>
      </c>
      <c r="G777" s="109">
        <f>SUM(G770:G776)</f>
        <v>0.25</v>
      </c>
      <c r="H777" s="109">
        <f t="shared" ref="H777:AS777" si="13080">SUM(H770:H776)</f>
        <v>0.25</v>
      </c>
      <c r="I777" s="109">
        <f t="shared" si="13080"/>
        <v>0.25</v>
      </c>
      <c r="J777" s="109">
        <f t="shared" si="13080"/>
        <v>0.25</v>
      </c>
      <c r="K777" s="109">
        <f t="shared" si="13080"/>
        <v>0.25</v>
      </c>
      <c r="L777" s="109">
        <f t="shared" si="13080"/>
        <v>0.25</v>
      </c>
      <c r="M777" s="109">
        <f t="shared" si="13080"/>
        <v>0.25</v>
      </c>
      <c r="N777" s="109">
        <f t="shared" si="13080"/>
        <v>0.25</v>
      </c>
      <c r="O777" s="109">
        <f t="shared" si="13080"/>
        <v>0.25</v>
      </c>
      <c r="P777" s="109">
        <f t="shared" si="13080"/>
        <v>0.25</v>
      </c>
      <c r="Q777" s="109">
        <f t="shared" si="13080"/>
        <v>0.25</v>
      </c>
      <c r="R777" s="109">
        <f t="shared" si="13080"/>
        <v>0.25</v>
      </c>
      <c r="S777" s="109">
        <f t="shared" si="13080"/>
        <v>0.25</v>
      </c>
      <c r="T777" s="109">
        <f t="shared" si="13080"/>
        <v>0.25</v>
      </c>
      <c r="U777" s="109">
        <f t="shared" si="13080"/>
        <v>0.25</v>
      </c>
      <c r="V777" s="109">
        <f t="shared" si="13080"/>
        <v>0.25</v>
      </c>
      <c r="W777" s="109">
        <f t="shared" si="13080"/>
        <v>0.25</v>
      </c>
      <c r="X777" s="109">
        <f t="shared" si="13080"/>
        <v>0.25</v>
      </c>
      <c r="Y777" s="109">
        <f t="shared" si="13080"/>
        <v>0.25</v>
      </c>
      <c r="Z777" s="109">
        <f t="shared" si="13080"/>
        <v>0.25</v>
      </c>
      <c r="AA777" s="109">
        <f t="shared" si="13080"/>
        <v>0.25</v>
      </c>
      <c r="AB777" s="109">
        <f t="shared" si="13080"/>
        <v>0.25</v>
      </c>
      <c r="AC777" s="109">
        <f t="shared" si="13080"/>
        <v>0.25</v>
      </c>
      <c r="AD777" s="109">
        <f t="shared" si="13080"/>
        <v>0.25</v>
      </c>
      <c r="AE777" s="109">
        <f t="shared" si="13080"/>
        <v>0.25</v>
      </c>
      <c r="AF777" s="109">
        <f t="shared" si="13080"/>
        <v>0.25</v>
      </c>
      <c r="AG777" s="109">
        <f t="shared" si="13080"/>
        <v>0.25</v>
      </c>
      <c r="AH777" s="109">
        <f t="shared" si="13080"/>
        <v>0.25</v>
      </c>
      <c r="AI777" s="109">
        <f t="shared" si="13080"/>
        <v>0.25</v>
      </c>
      <c r="AJ777" s="109">
        <f t="shared" si="13080"/>
        <v>0.25</v>
      </c>
      <c r="AK777" s="109">
        <f t="shared" si="13080"/>
        <v>0.25</v>
      </c>
      <c r="AL777" s="109">
        <f t="shared" si="13080"/>
        <v>0.25</v>
      </c>
      <c r="AM777" s="109">
        <f t="shared" si="13080"/>
        <v>0.25</v>
      </c>
      <c r="AN777" s="109">
        <f t="shared" si="13080"/>
        <v>0.25</v>
      </c>
      <c r="AO777" s="109">
        <f t="shared" si="13080"/>
        <v>0.25</v>
      </c>
      <c r="AP777" s="109">
        <f t="shared" si="13080"/>
        <v>0.25</v>
      </c>
      <c r="AQ777" s="109">
        <f t="shared" si="13080"/>
        <v>0.25</v>
      </c>
      <c r="AR777" s="109">
        <f t="shared" si="13080"/>
        <v>0.25</v>
      </c>
      <c r="AS777" s="110">
        <f t="shared" si="13080"/>
        <v>0.25</v>
      </c>
      <c r="AU777" s="111">
        <f>SUM(AU770:AU776)</f>
        <v>0</v>
      </c>
      <c r="AV777" s="112">
        <f t="shared" ref="AV777:CI777" si="13081">SUM(AV770:AV776)</f>
        <v>0.23249973616405692</v>
      </c>
      <c r="AW777" s="112">
        <f t="shared" si="13081"/>
        <v>1.5499982410937125</v>
      </c>
      <c r="AX777" s="112">
        <f t="shared" si="13081"/>
        <v>3.8749956027342822</v>
      </c>
      <c r="AY777" s="112">
        <f t="shared" si="13081"/>
        <v>7.7499912054685645</v>
      </c>
      <c r="AZ777" s="112">
        <f t="shared" si="13081"/>
        <v>16.87606483885655</v>
      </c>
      <c r="BA777" s="112">
        <f t="shared" si="13081"/>
        <v>26.451030736242657</v>
      </c>
      <c r="BB777" s="112">
        <f t="shared" si="13081"/>
        <v>29.000870869926832</v>
      </c>
      <c r="BC777" s="112">
        <f t="shared" si="13081"/>
        <v>31.823811896901301</v>
      </c>
      <c r="BD777" s="112">
        <f t="shared" si="13081"/>
        <v>34.297251088752489</v>
      </c>
      <c r="BE777" s="112">
        <f t="shared" si="13081"/>
        <v>36.330692815186275</v>
      </c>
      <c r="BF777" s="112">
        <f t="shared" si="13081"/>
        <v>38.385045854492702</v>
      </c>
      <c r="BG777" s="112">
        <f t="shared" si="13081"/>
        <v>41.617516160003305</v>
      </c>
      <c r="BH777" s="112">
        <f t="shared" si="13081"/>
        <v>45.16985789946871</v>
      </c>
      <c r="BI777" s="112">
        <f t="shared" si="13081"/>
        <v>48.367560291068962</v>
      </c>
      <c r="BJ777" s="112">
        <f t="shared" si="13081"/>
        <v>51.992640472604577</v>
      </c>
      <c r="BK777" s="112">
        <f t="shared" si="13081"/>
        <v>55.105070724490467</v>
      </c>
      <c r="BL777" s="112">
        <f t="shared" si="13081"/>
        <v>58.719022755211149</v>
      </c>
      <c r="BM777" s="112">
        <f t="shared" si="13081"/>
        <v>62.290251375014662</v>
      </c>
      <c r="BN777" s="112">
        <f t="shared" si="13081"/>
        <v>65.602350075968715</v>
      </c>
      <c r="BO777" s="112">
        <f t="shared" si="13081"/>
        <v>68.819256535237173</v>
      </c>
      <c r="BP777" s="112">
        <f t="shared" si="13081"/>
        <v>71.467026487221872</v>
      </c>
      <c r="BQ777" s="112">
        <f t="shared" si="13081"/>
        <v>72.455768691170974</v>
      </c>
      <c r="BR777" s="112">
        <f t="shared" si="13081"/>
        <v>73.704806970342858</v>
      </c>
      <c r="BS777" s="112">
        <f t="shared" si="13081"/>
        <v>74.742019447990231</v>
      </c>
      <c r="BT777" s="112">
        <f t="shared" si="13081"/>
        <v>75.791031918933498</v>
      </c>
      <c r="BU777" s="112">
        <f t="shared" si="13081"/>
        <v>76.878442304675119</v>
      </c>
      <c r="BV777" s="112">
        <f t="shared" si="13081"/>
        <v>77.535121401125309</v>
      </c>
      <c r="BW777" s="112">
        <f t="shared" si="13081"/>
        <v>78.440627886676026</v>
      </c>
      <c r="BX777" s="112">
        <f t="shared" si="13081"/>
        <v>79.73333674696724</v>
      </c>
      <c r="BY777" s="112">
        <f t="shared" si="13081"/>
        <v>80.475491135422459</v>
      </c>
      <c r="BZ777" s="112">
        <f t="shared" si="13081"/>
        <v>0.23249973616405692</v>
      </c>
      <c r="CA777" s="112">
        <f t="shared" si="13081"/>
        <v>1.5499982410937125</v>
      </c>
      <c r="CB777" s="112">
        <f t="shared" si="13081"/>
        <v>3.8749956027342822</v>
      </c>
      <c r="CC777" s="112">
        <f t="shared" si="13081"/>
        <v>7.7499912054685645</v>
      </c>
      <c r="CD777" s="112">
        <f t="shared" si="13081"/>
        <v>16.87606483885655</v>
      </c>
      <c r="CE777" s="112">
        <f t="shared" si="13081"/>
        <v>26.451030736242657</v>
      </c>
      <c r="CF777" s="112">
        <f t="shared" si="13081"/>
        <v>29.000870869926832</v>
      </c>
      <c r="CG777" s="112">
        <f t="shared" si="13081"/>
        <v>31.823811896901301</v>
      </c>
      <c r="CH777" s="112">
        <f t="shared" si="13081"/>
        <v>34.297251088752489</v>
      </c>
      <c r="CI777" s="113">
        <f t="shared" si="13081"/>
        <v>36.330692815186275</v>
      </c>
    </row>
    <row r="778" spans="1:87" x14ac:dyDescent="0.3">
      <c r="A778" s="7" t="s">
        <v>86</v>
      </c>
      <c r="B778" s="7"/>
      <c r="C778" s="131"/>
      <c r="D778" s="131"/>
      <c r="E778" s="126"/>
      <c r="F778" s="39">
        <f>E778</f>
        <v>0</v>
      </c>
      <c r="G778" s="40">
        <f t="shared" ref="G778:G779" si="13082">F778</f>
        <v>0</v>
      </c>
      <c r="H778" s="40">
        <f t="shared" ref="H778:H779" si="13083">G778</f>
        <v>0</v>
      </c>
      <c r="I778" s="40">
        <f t="shared" ref="I778:I779" si="13084">H778</f>
        <v>0</v>
      </c>
      <c r="J778" s="40">
        <f t="shared" ref="J778:J779" si="13085">I778</f>
        <v>0</v>
      </c>
      <c r="K778" s="40">
        <f t="shared" ref="K778:K779" si="13086">J778</f>
        <v>0</v>
      </c>
      <c r="L778" s="40">
        <f t="shared" ref="L778:L779" si="13087">K778</f>
        <v>0</v>
      </c>
      <c r="M778" s="40">
        <f t="shared" ref="M778:M779" si="13088">L778</f>
        <v>0</v>
      </c>
      <c r="N778" s="40">
        <f t="shared" ref="N778:N779" si="13089">M778</f>
        <v>0</v>
      </c>
      <c r="O778" s="40">
        <f t="shared" ref="O778:O779" si="13090">N778</f>
        <v>0</v>
      </c>
      <c r="P778" s="40">
        <f t="shared" ref="P778:P779" si="13091">O778</f>
        <v>0</v>
      </c>
      <c r="Q778" s="40">
        <f t="shared" ref="Q778:Q779" si="13092">P778</f>
        <v>0</v>
      </c>
      <c r="R778" s="40">
        <f t="shared" ref="R778:R779" si="13093">Q778</f>
        <v>0</v>
      </c>
      <c r="S778" s="40">
        <f t="shared" ref="S778:S779" si="13094">R778</f>
        <v>0</v>
      </c>
      <c r="T778" s="40">
        <f t="shared" ref="T778:T779" si="13095">S778</f>
        <v>0</v>
      </c>
      <c r="U778" s="40">
        <f t="shared" ref="U778:U779" si="13096">T778</f>
        <v>0</v>
      </c>
      <c r="V778" s="40">
        <f t="shared" ref="V778:V779" si="13097">U778</f>
        <v>0</v>
      </c>
      <c r="W778" s="40">
        <f t="shared" ref="W778:W779" si="13098">V778</f>
        <v>0</v>
      </c>
      <c r="X778" s="40">
        <f t="shared" ref="X778:X779" si="13099">W778</f>
        <v>0</v>
      </c>
      <c r="Y778" s="40">
        <f t="shared" ref="Y778:Y779" si="13100">X778</f>
        <v>0</v>
      </c>
      <c r="Z778" s="40">
        <f t="shared" ref="Z778:Z779" si="13101">Y778</f>
        <v>0</v>
      </c>
      <c r="AA778" s="40">
        <f t="shared" ref="AA778:AA779" si="13102">Z778</f>
        <v>0</v>
      </c>
      <c r="AB778" s="40">
        <f t="shared" ref="AB778:AB779" si="13103">AA778</f>
        <v>0</v>
      </c>
      <c r="AC778" s="40">
        <f t="shared" ref="AC778:AC779" si="13104">AB778</f>
        <v>0</v>
      </c>
      <c r="AD778" s="40">
        <f t="shared" ref="AD778:AD779" si="13105">AC778</f>
        <v>0</v>
      </c>
      <c r="AE778" s="40">
        <f t="shared" ref="AE778:AE779" si="13106">AD778</f>
        <v>0</v>
      </c>
      <c r="AF778" s="40">
        <f t="shared" ref="AF778:AF779" si="13107">AE778</f>
        <v>0</v>
      </c>
      <c r="AG778" s="40">
        <f t="shared" ref="AG778:AG779" si="13108">AF778</f>
        <v>0</v>
      </c>
      <c r="AH778" s="40">
        <f t="shared" ref="AH778:AH779" si="13109">AG778</f>
        <v>0</v>
      </c>
      <c r="AI778" s="40">
        <f t="shared" ref="AI778:AI779" si="13110">AH778</f>
        <v>0</v>
      </c>
      <c r="AJ778" s="40">
        <f t="shared" ref="AJ778:AJ779" si="13111">AI778</f>
        <v>0</v>
      </c>
      <c r="AK778" s="40">
        <f t="shared" ref="AK778:AK779" si="13112">AJ778</f>
        <v>0</v>
      </c>
      <c r="AL778" s="40">
        <f t="shared" ref="AL778:AL779" si="13113">AK778</f>
        <v>0</v>
      </c>
      <c r="AM778" s="40">
        <f t="shared" ref="AM778:AM779" si="13114">AL778</f>
        <v>0</v>
      </c>
      <c r="AN778" s="40">
        <f t="shared" ref="AN778:AN779" si="13115">AM778</f>
        <v>0</v>
      </c>
      <c r="AO778" s="40">
        <f t="shared" ref="AO778:AO779" si="13116">AN778</f>
        <v>0</v>
      </c>
      <c r="AP778" s="40">
        <f t="shared" ref="AP778:AP779" si="13117">AO778</f>
        <v>0</v>
      </c>
      <c r="AQ778" s="40">
        <f t="shared" ref="AQ778:AQ779" si="13118">AP778</f>
        <v>0</v>
      </c>
      <c r="AR778" s="40">
        <f t="shared" ref="AR778:AR779" si="13119">AQ778</f>
        <v>0</v>
      </c>
      <c r="AS778" s="41">
        <f t="shared" ref="AS778:AS779" si="13120">AR778</f>
        <v>0</v>
      </c>
      <c r="AU778" s="10" t="str" cm="1">
        <f t="array" ref="AU778">IF($D778="","",INDEX('Data - CO2'!$B$5:$AP$53,MATCH(Kulturmodeller!$D778,'Data - CO2'!$A$5:$A$53,0),AU$20)*E778)</f>
        <v/>
      </c>
      <c r="AV778" t="str" cm="1">
        <f t="array" ref="AV778">IF($D778="","",INDEX('Data - CO2'!$B$5:$AP$53,MATCH(Kulturmodeller!$D778,'Data - CO2'!$A$5:$A$53,0),AV$20)*F778)</f>
        <v/>
      </c>
      <c r="AW778" t="str" cm="1">
        <f t="array" ref="AW778">IF($D778="","",INDEX('Data - CO2'!$B$5:$AP$53,MATCH(Kulturmodeller!$D778,'Data - CO2'!$A$5:$A$53,0),AW$20)*G778)</f>
        <v/>
      </c>
      <c r="AX778" t="str" cm="1">
        <f t="array" ref="AX778">IF($D778="","",INDEX('Data - CO2'!$B$5:$AP$53,MATCH(Kulturmodeller!$D778,'Data - CO2'!$A$5:$A$53,0),AX$20)*H778)</f>
        <v/>
      </c>
      <c r="AY778" t="str" cm="1">
        <f t="array" ref="AY778">IF($D778="","",INDEX('Data - CO2'!$B$5:$AP$53,MATCH(Kulturmodeller!$D778,'Data - CO2'!$A$5:$A$53,0),AY$20)*I778)</f>
        <v/>
      </c>
      <c r="AZ778" t="str" cm="1">
        <f t="array" ref="AZ778">IF($D778="","",INDEX('Data - CO2'!$B$5:$AP$53,MATCH(Kulturmodeller!$D778,'Data - CO2'!$A$5:$A$53,0),AZ$20)*J778)</f>
        <v/>
      </c>
      <c r="BA778" t="str" cm="1">
        <f t="array" ref="BA778">IF($D778="","",INDEX('Data - CO2'!$B$5:$AP$53,MATCH(Kulturmodeller!$D778,'Data - CO2'!$A$5:$A$53,0),BA$20)*K778)</f>
        <v/>
      </c>
      <c r="BB778" t="str" cm="1">
        <f t="array" ref="BB778">IF($D778="","",INDEX('Data - CO2'!$B$5:$AP$53,MATCH(Kulturmodeller!$D778,'Data - CO2'!$A$5:$A$53,0),BB$20)*L778)</f>
        <v/>
      </c>
      <c r="BC778" t="str" cm="1">
        <f t="array" ref="BC778">IF($D778="","",INDEX('Data - CO2'!$B$5:$AP$53,MATCH(Kulturmodeller!$D778,'Data - CO2'!$A$5:$A$53,0),BC$20)*M778)</f>
        <v/>
      </c>
      <c r="BD778" t="str" cm="1">
        <f t="array" ref="BD778">IF($D778="","",INDEX('Data - CO2'!$B$5:$AP$53,MATCH(Kulturmodeller!$D778,'Data - CO2'!$A$5:$A$53,0),BD$20)*N778)</f>
        <v/>
      </c>
      <c r="BE778" t="str" cm="1">
        <f t="array" ref="BE778">IF($D778="","",INDEX('Data - CO2'!$B$5:$AP$53,MATCH(Kulturmodeller!$D778,'Data - CO2'!$A$5:$A$53,0),BE$20)*O778)</f>
        <v/>
      </c>
      <c r="BF778" t="str" cm="1">
        <f t="array" ref="BF778">IF($D778="","",INDEX('Data - CO2'!$B$5:$AP$53,MATCH(Kulturmodeller!$D778,'Data - CO2'!$A$5:$A$53,0),BF$20)*P778)</f>
        <v/>
      </c>
      <c r="BG778" t="str" cm="1">
        <f t="array" ref="BG778">IF($D778="","",INDEX('Data - CO2'!$B$5:$AP$53,MATCH(Kulturmodeller!$D778,'Data - CO2'!$A$5:$A$53,0),BG$20)*Q778)</f>
        <v/>
      </c>
      <c r="BH778" t="str" cm="1">
        <f t="array" ref="BH778">IF($D778="","",INDEX('Data - CO2'!$B$5:$AP$53,MATCH(Kulturmodeller!$D778,'Data - CO2'!$A$5:$A$53,0),BH$20)*R778)</f>
        <v/>
      </c>
      <c r="BI778" t="str" cm="1">
        <f t="array" ref="BI778">IF($D778="","",INDEX('Data - CO2'!$B$5:$AP$53,MATCH(Kulturmodeller!$D778,'Data - CO2'!$A$5:$A$53,0),BI$20)*S778)</f>
        <v/>
      </c>
      <c r="BJ778" t="str" cm="1">
        <f t="array" ref="BJ778">IF($D778="","",INDEX('Data - CO2'!$B$5:$AP$53,MATCH(Kulturmodeller!$D778,'Data - CO2'!$A$5:$A$53,0),BJ$20)*T778)</f>
        <v/>
      </c>
      <c r="BK778" t="str" cm="1">
        <f t="array" ref="BK778">IF($D778="","",INDEX('Data - CO2'!$B$5:$AP$53,MATCH(Kulturmodeller!$D778,'Data - CO2'!$A$5:$A$53,0),BK$20)*U778)</f>
        <v/>
      </c>
      <c r="BL778" t="str" cm="1">
        <f t="array" ref="BL778">IF($D778="","",INDEX('Data - CO2'!$B$5:$AP$53,MATCH(Kulturmodeller!$D778,'Data - CO2'!$A$5:$A$53,0),BL$20)*V778)</f>
        <v/>
      </c>
      <c r="BM778" t="str" cm="1">
        <f t="array" ref="BM778">IF($D778="","",INDEX('Data - CO2'!$B$5:$AP$53,MATCH(Kulturmodeller!$D778,'Data - CO2'!$A$5:$A$53,0),BM$20)*W778)</f>
        <v/>
      </c>
      <c r="BN778" t="str" cm="1">
        <f t="array" ref="BN778">IF($D778="","",INDEX('Data - CO2'!$B$5:$AP$53,MATCH(Kulturmodeller!$D778,'Data - CO2'!$A$5:$A$53,0),BN$20)*X778)</f>
        <v/>
      </c>
      <c r="BO778" t="str" cm="1">
        <f t="array" ref="BO778">IF($D778="","",INDEX('Data - CO2'!$B$5:$AP$53,MATCH(Kulturmodeller!$D778,'Data - CO2'!$A$5:$A$53,0),BO$20)*Y778)</f>
        <v/>
      </c>
      <c r="BP778" t="str" cm="1">
        <f t="array" ref="BP778">IF($D778="","",INDEX('Data - CO2'!$B$5:$AP$53,MATCH(Kulturmodeller!$D778,'Data - CO2'!$A$5:$A$53,0),BP$20)*Z778)</f>
        <v/>
      </c>
      <c r="BQ778" t="str" cm="1">
        <f t="array" ref="BQ778">IF($D778="","",INDEX('Data - CO2'!$B$5:$AP$53,MATCH(Kulturmodeller!$D778,'Data - CO2'!$A$5:$A$53,0),BQ$20)*AA778)</f>
        <v/>
      </c>
      <c r="BR778" t="str" cm="1">
        <f t="array" ref="BR778">IF($D778="","",INDEX('Data - CO2'!$B$5:$AP$53,MATCH(Kulturmodeller!$D778,'Data - CO2'!$A$5:$A$53,0),BR$20)*AB778)</f>
        <v/>
      </c>
      <c r="BS778" t="str" cm="1">
        <f t="array" ref="BS778">IF($D778="","",INDEX('Data - CO2'!$B$5:$AP$53,MATCH(Kulturmodeller!$D778,'Data - CO2'!$A$5:$A$53,0),BS$20)*AC778)</f>
        <v/>
      </c>
      <c r="BT778" t="str" cm="1">
        <f t="array" ref="BT778">IF($D778="","",INDEX('Data - CO2'!$B$5:$AP$53,MATCH(Kulturmodeller!$D778,'Data - CO2'!$A$5:$A$53,0),BT$20)*AD778)</f>
        <v/>
      </c>
      <c r="BU778" t="str" cm="1">
        <f t="array" ref="BU778">IF($D778="","",INDEX('Data - CO2'!$B$5:$AP$53,MATCH(Kulturmodeller!$D778,'Data - CO2'!$A$5:$A$53,0),BU$20)*AE778)</f>
        <v/>
      </c>
      <c r="BV778" t="str" cm="1">
        <f t="array" ref="BV778">IF($D778="","",INDEX('Data - CO2'!$B$5:$AP$53,MATCH(Kulturmodeller!$D778,'Data - CO2'!$A$5:$A$53,0),BV$20)*AF778)</f>
        <v/>
      </c>
      <c r="BW778" t="str" cm="1">
        <f t="array" ref="BW778">IF($D778="","",INDEX('Data - CO2'!$B$5:$AP$53,MATCH(Kulturmodeller!$D778,'Data - CO2'!$A$5:$A$53,0),BW$20)*AG778)</f>
        <v/>
      </c>
      <c r="BX778" t="str" cm="1">
        <f t="array" ref="BX778">IF($D778="","",INDEX('Data - CO2'!$B$5:$AP$53,MATCH(Kulturmodeller!$D778,'Data - CO2'!$A$5:$A$53,0),BX$20)*AH778)</f>
        <v/>
      </c>
      <c r="BY778" t="str" cm="1">
        <f t="array" ref="BY778">IF($D778="","",INDEX('Data - CO2'!$B$5:$AP$53,MATCH(Kulturmodeller!$D778,'Data - CO2'!$A$5:$A$53,0),BY$20)*AI778)</f>
        <v/>
      </c>
      <c r="BZ778" t="str" cm="1">
        <f t="array" ref="BZ778">IF($D778="","",INDEX('Data - CO2'!$B$5:$AP$53,MATCH(Kulturmodeller!$D778,'Data - CO2'!$A$5:$A$53,0),BZ$20)*AJ778)</f>
        <v/>
      </c>
      <c r="CA778" t="str" cm="1">
        <f t="array" ref="CA778">IF($D778="","",INDEX('Data - CO2'!$B$5:$AP$53,MATCH(Kulturmodeller!$D778,'Data - CO2'!$A$5:$A$53,0),CA$20)*AK778)</f>
        <v/>
      </c>
      <c r="CB778" t="str" cm="1">
        <f t="array" ref="CB778">IF($D778="","",INDEX('Data - CO2'!$B$5:$AP$53,MATCH(Kulturmodeller!$D778,'Data - CO2'!$A$5:$A$53,0),CB$20)*AL778)</f>
        <v/>
      </c>
      <c r="CC778" t="str" cm="1">
        <f t="array" ref="CC778">IF($D778="","",INDEX('Data - CO2'!$B$5:$AP$53,MATCH(Kulturmodeller!$D778,'Data - CO2'!$A$5:$A$53,0),CC$20)*AM778)</f>
        <v/>
      </c>
      <c r="CD778" t="str" cm="1">
        <f t="array" ref="CD778">IF($D778="","",INDEX('Data - CO2'!$B$5:$AP$53,MATCH(Kulturmodeller!$D778,'Data - CO2'!$A$5:$A$53,0),CD$20)*AN778)</f>
        <v/>
      </c>
      <c r="CE778" t="str" cm="1">
        <f t="array" ref="CE778">IF($D778="","",INDEX('Data - CO2'!$B$5:$AP$53,MATCH(Kulturmodeller!$D778,'Data - CO2'!$A$5:$A$53,0),CE$20)*AO778)</f>
        <v/>
      </c>
      <c r="CF778" t="str" cm="1">
        <f t="array" ref="CF778">IF($D778="","",INDEX('Data - CO2'!$B$5:$AP$53,MATCH(Kulturmodeller!$D778,'Data - CO2'!$A$5:$A$53,0),CF$20)*AP778)</f>
        <v/>
      </c>
      <c r="CG778" t="str" cm="1">
        <f t="array" ref="CG778">IF($D778="","",INDEX('Data - CO2'!$B$5:$AP$53,MATCH(Kulturmodeller!$D778,'Data - CO2'!$A$5:$A$53,0),CG$20)*AQ778)</f>
        <v/>
      </c>
      <c r="CH778" t="str" cm="1">
        <f t="array" ref="CH778">IF($D778="","",INDEX('Data - CO2'!$B$5:$AP$53,MATCH(Kulturmodeller!$D778,'Data - CO2'!$A$5:$A$53,0),CH$20)*AR778)</f>
        <v/>
      </c>
      <c r="CI778" s="11" t="str" cm="1">
        <f t="array" ref="CI778">IF($D778="","",INDEX('Data - CO2'!$B$5:$AP$53,MATCH(Kulturmodeller!$D778,'Data - CO2'!$A$5:$A$53,0),CI$20)*AS778)</f>
        <v/>
      </c>
    </row>
    <row r="779" spans="1:87" x14ac:dyDescent="0.3">
      <c r="A779" s="12" t="s">
        <v>87</v>
      </c>
      <c r="B779" s="42"/>
      <c r="C779" s="350"/>
      <c r="D779" s="129"/>
      <c r="E779" s="127"/>
      <c r="F779" s="45">
        <f>E779</f>
        <v>0</v>
      </c>
      <c r="G779" s="46">
        <f t="shared" si="13082"/>
        <v>0</v>
      </c>
      <c r="H779" s="46">
        <f t="shared" si="13083"/>
        <v>0</v>
      </c>
      <c r="I779" s="46">
        <f t="shared" si="13084"/>
        <v>0</v>
      </c>
      <c r="J779" s="46">
        <f t="shared" si="13085"/>
        <v>0</v>
      </c>
      <c r="K779" s="46">
        <f t="shared" si="13086"/>
        <v>0</v>
      </c>
      <c r="L779" s="46">
        <f t="shared" si="13087"/>
        <v>0</v>
      </c>
      <c r="M779" s="46">
        <f t="shared" si="13088"/>
        <v>0</v>
      </c>
      <c r="N779" s="46">
        <f t="shared" si="13089"/>
        <v>0</v>
      </c>
      <c r="O779" s="46">
        <f t="shared" si="13090"/>
        <v>0</v>
      </c>
      <c r="P779" s="46">
        <f t="shared" si="13091"/>
        <v>0</v>
      </c>
      <c r="Q779" s="46">
        <f t="shared" si="13092"/>
        <v>0</v>
      </c>
      <c r="R779" s="46">
        <f t="shared" si="13093"/>
        <v>0</v>
      </c>
      <c r="S779" s="46">
        <f t="shared" si="13094"/>
        <v>0</v>
      </c>
      <c r="T779" s="46">
        <f t="shared" si="13095"/>
        <v>0</v>
      </c>
      <c r="U779" s="46">
        <f t="shared" si="13096"/>
        <v>0</v>
      </c>
      <c r="V779" s="46">
        <f t="shared" si="13097"/>
        <v>0</v>
      </c>
      <c r="W779" s="46">
        <f t="shared" si="13098"/>
        <v>0</v>
      </c>
      <c r="X779" s="46">
        <f t="shared" si="13099"/>
        <v>0</v>
      </c>
      <c r="Y779" s="46">
        <f t="shared" si="13100"/>
        <v>0</v>
      </c>
      <c r="Z779" s="46">
        <f t="shared" si="13101"/>
        <v>0</v>
      </c>
      <c r="AA779" s="46">
        <f t="shared" si="13102"/>
        <v>0</v>
      </c>
      <c r="AB779" s="46">
        <f t="shared" si="13103"/>
        <v>0</v>
      </c>
      <c r="AC779" s="46">
        <f t="shared" si="13104"/>
        <v>0</v>
      </c>
      <c r="AD779" s="46">
        <f t="shared" si="13105"/>
        <v>0</v>
      </c>
      <c r="AE779" s="46">
        <f t="shared" si="13106"/>
        <v>0</v>
      </c>
      <c r="AF779" s="46">
        <f t="shared" si="13107"/>
        <v>0</v>
      </c>
      <c r="AG779" s="46">
        <f t="shared" si="13108"/>
        <v>0</v>
      </c>
      <c r="AH779" s="46">
        <f t="shared" si="13109"/>
        <v>0</v>
      </c>
      <c r="AI779" s="46">
        <f t="shared" si="13110"/>
        <v>0</v>
      </c>
      <c r="AJ779" s="46">
        <f t="shared" si="13111"/>
        <v>0</v>
      </c>
      <c r="AK779" s="46">
        <f t="shared" si="13112"/>
        <v>0</v>
      </c>
      <c r="AL779" s="46">
        <f t="shared" si="13113"/>
        <v>0</v>
      </c>
      <c r="AM779" s="46">
        <f t="shared" si="13114"/>
        <v>0</v>
      </c>
      <c r="AN779" s="46">
        <f t="shared" si="13115"/>
        <v>0</v>
      </c>
      <c r="AO779" s="46">
        <f t="shared" si="13116"/>
        <v>0</v>
      </c>
      <c r="AP779" s="46">
        <f t="shared" si="13117"/>
        <v>0</v>
      </c>
      <c r="AQ779" s="46">
        <f t="shared" si="13118"/>
        <v>0</v>
      </c>
      <c r="AR779" s="46">
        <f t="shared" si="13119"/>
        <v>0</v>
      </c>
      <c r="AS779" s="47">
        <f t="shared" si="13120"/>
        <v>0</v>
      </c>
      <c r="AU779" s="10" t="str" cm="1">
        <f t="array" ref="AU779">IF($D779="","",INDEX('Data - CO2'!$B$5:$AP$53,MATCH(Kulturmodeller!$D779,'Data - CO2'!$A$5:$A$53,0),AU$20)*E779)</f>
        <v/>
      </c>
      <c r="AV779" t="str" cm="1">
        <f t="array" ref="AV779">IF($D779="","",INDEX('Data - CO2'!$B$5:$AP$53,MATCH(Kulturmodeller!$D779,'Data - CO2'!$A$5:$A$53,0),AV$20)*F779)</f>
        <v/>
      </c>
      <c r="AW779" t="str" cm="1">
        <f t="array" ref="AW779">IF($D779="","",INDEX('Data - CO2'!$B$5:$AP$53,MATCH(Kulturmodeller!$D779,'Data - CO2'!$A$5:$A$53,0),AW$20)*G779)</f>
        <v/>
      </c>
      <c r="AX779" t="str" cm="1">
        <f t="array" ref="AX779">IF($D779="","",INDEX('Data - CO2'!$B$5:$AP$53,MATCH(Kulturmodeller!$D779,'Data - CO2'!$A$5:$A$53,0),AX$20)*H779)</f>
        <v/>
      </c>
      <c r="AY779" t="str" cm="1">
        <f t="array" ref="AY779">IF($D779="","",INDEX('Data - CO2'!$B$5:$AP$53,MATCH(Kulturmodeller!$D779,'Data - CO2'!$A$5:$A$53,0),AY$20)*I779)</f>
        <v/>
      </c>
      <c r="AZ779" t="str" cm="1">
        <f t="array" ref="AZ779">IF($D779="","",INDEX('Data - CO2'!$B$5:$AP$53,MATCH(Kulturmodeller!$D779,'Data - CO2'!$A$5:$A$53,0),AZ$20)*J779)</f>
        <v/>
      </c>
      <c r="BA779" t="str" cm="1">
        <f t="array" ref="BA779">IF($D779="","",INDEX('Data - CO2'!$B$5:$AP$53,MATCH(Kulturmodeller!$D779,'Data - CO2'!$A$5:$A$53,0),BA$20)*K779)</f>
        <v/>
      </c>
      <c r="BB779" t="str" cm="1">
        <f t="array" ref="BB779">IF($D779="","",INDEX('Data - CO2'!$B$5:$AP$53,MATCH(Kulturmodeller!$D779,'Data - CO2'!$A$5:$A$53,0),BB$20)*L779)</f>
        <v/>
      </c>
      <c r="BC779" t="str" cm="1">
        <f t="array" ref="BC779">IF($D779="","",INDEX('Data - CO2'!$B$5:$AP$53,MATCH(Kulturmodeller!$D779,'Data - CO2'!$A$5:$A$53,0),BC$20)*M779)</f>
        <v/>
      </c>
      <c r="BD779" t="str" cm="1">
        <f t="array" ref="BD779">IF($D779="","",INDEX('Data - CO2'!$B$5:$AP$53,MATCH(Kulturmodeller!$D779,'Data - CO2'!$A$5:$A$53,0),BD$20)*N779)</f>
        <v/>
      </c>
      <c r="BE779" t="str" cm="1">
        <f t="array" ref="BE779">IF($D779="","",INDEX('Data - CO2'!$B$5:$AP$53,MATCH(Kulturmodeller!$D779,'Data - CO2'!$A$5:$A$53,0),BE$20)*O779)</f>
        <v/>
      </c>
      <c r="BF779" t="str" cm="1">
        <f t="array" ref="BF779">IF($D779="","",INDEX('Data - CO2'!$B$5:$AP$53,MATCH(Kulturmodeller!$D779,'Data - CO2'!$A$5:$A$53,0),BF$20)*P779)</f>
        <v/>
      </c>
      <c r="BG779" t="str" cm="1">
        <f t="array" ref="BG779">IF($D779="","",INDEX('Data - CO2'!$B$5:$AP$53,MATCH(Kulturmodeller!$D779,'Data - CO2'!$A$5:$A$53,0),BG$20)*Q779)</f>
        <v/>
      </c>
      <c r="BH779" t="str" cm="1">
        <f t="array" ref="BH779">IF($D779="","",INDEX('Data - CO2'!$B$5:$AP$53,MATCH(Kulturmodeller!$D779,'Data - CO2'!$A$5:$A$53,0),BH$20)*R779)</f>
        <v/>
      </c>
      <c r="BI779" t="str" cm="1">
        <f t="array" ref="BI779">IF($D779="","",INDEX('Data - CO2'!$B$5:$AP$53,MATCH(Kulturmodeller!$D779,'Data - CO2'!$A$5:$A$53,0),BI$20)*S779)</f>
        <v/>
      </c>
      <c r="BJ779" t="str" cm="1">
        <f t="array" ref="BJ779">IF($D779="","",INDEX('Data - CO2'!$B$5:$AP$53,MATCH(Kulturmodeller!$D779,'Data - CO2'!$A$5:$A$53,0),BJ$20)*T779)</f>
        <v/>
      </c>
      <c r="BK779" t="str" cm="1">
        <f t="array" ref="BK779">IF($D779="","",INDEX('Data - CO2'!$B$5:$AP$53,MATCH(Kulturmodeller!$D779,'Data - CO2'!$A$5:$A$53,0),BK$20)*U779)</f>
        <v/>
      </c>
      <c r="BL779" t="str" cm="1">
        <f t="array" ref="BL779">IF($D779="","",INDEX('Data - CO2'!$B$5:$AP$53,MATCH(Kulturmodeller!$D779,'Data - CO2'!$A$5:$A$53,0),BL$20)*V779)</f>
        <v/>
      </c>
      <c r="BM779" t="str" cm="1">
        <f t="array" ref="BM779">IF($D779="","",INDEX('Data - CO2'!$B$5:$AP$53,MATCH(Kulturmodeller!$D779,'Data - CO2'!$A$5:$A$53,0),BM$20)*W779)</f>
        <v/>
      </c>
      <c r="BN779" t="str" cm="1">
        <f t="array" ref="BN779">IF($D779="","",INDEX('Data - CO2'!$B$5:$AP$53,MATCH(Kulturmodeller!$D779,'Data - CO2'!$A$5:$A$53,0),BN$20)*X779)</f>
        <v/>
      </c>
      <c r="BO779" t="str" cm="1">
        <f t="array" ref="BO779">IF($D779="","",INDEX('Data - CO2'!$B$5:$AP$53,MATCH(Kulturmodeller!$D779,'Data - CO2'!$A$5:$A$53,0),BO$20)*Y779)</f>
        <v/>
      </c>
      <c r="BP779" t="str" cm="1">
        <f t="array" ref="BP779">IF($D779="","",INDEX('Data - CO2'!$B$5:$AP$53,MATCH(Kulturmodeller!$D779,'Data - CO2'!$A$5:$A$53,0),BP$20)*Z779)</f>
        <v/>
      </c>
      <c r="BQ779" t="str" cm="1">
        <f t="array" ref="BQ779">IF($D779="","",INDEX('Data - CO2'!$B$5:$AP$53,MATCH(Kulturmodeller!$D779,'Data - CO2'!$A$5:$A$53,0),BQ$20)*AA779)</f>
        <v/>
      </c>
      <c r="BR779" t="str" cm="1">
        <f t="array" ref="BR779">IF($D779="","",INDEX('Data - CO2'!$B$5:$AP$53,MATCH(Kulturmodeller!$D779,'Data - CO2'!$A$5:$A$53,0),BR$20)*AB779)</f>
        <v/>
      </c>
      <c r="BS779" t="str" cm="1">
        <f t="array" ref="BS779">IF($D779="","",INDEX('Data - CO2'!$B$5:$AP$53,MATCH(Kulturmodeller!$D779,'Data - CO2'!$A$5:$A$53,0),BS$20)*AC779)</f>
        <v/>
      </c>
      <c r="BT779" t="str" cm="1">
        <f t="array" ref="BT779">IF($D779="","",INDEX('Data - CO2'!$B$5:$AP$53,MATCH(Kulturmodeller!$D779,'Data - CO2'!$A$5:$A$53,0),BT$20)*AD779)</f>
        <v/>
      </c>
      <c r="BU779" t="str" cm="1">
        <f t="array" ref="BU779">IF($D779="","",INDEX('Data - CO2'!$B$5:$AP$53,MATCH(Kulturmodeller!$D779,'Data - CO2'!$A$5:$A$53,0),BU$20)*AE779)</f>
        <v/>
      </c>
      <c r="BV779" t="str" cm="1">
        <f t="array" ref="BV779">IF($D779="","",INDEX('Data - CO2'!$B$5:$AP$53,MATCH(Kulturmodeller!$D779,'Data - CO2'!$A$5:$A$53,0),BV$20)*AF779)</f>
        <v/>
      </c>
      <c r="BW779" t="str" cm="1">
        <f t="array" ref="BW779">IF($D779="","",INDEX('Data - CO2'!$B$5:$AP$53,MATCH(Kulturmodeller!$D779,'Data - CO2'!$A$5:$A$53,0),BW$20)*AG779)</f>
        <v/>
      </c>
      <c r="BX779" t="str" cm="1">
        <f t="array" ref="BX779">IF($D779="","",INDEX('Data - CO2'!$B$5:$AP$53,MATCH(Kulturmodeller!$D779,'Data - CO2'!$A$5:$A$53,0),BX$20)*AH779)</f>
        <v/>
      </c>
      <c r="BY779" t="str" cm="1">
        <f t="array" ref="BY779">IF($D779="","",INDEX('Data - CO2'!$B$5:$AP$53,MATCH(Kulturmodeller!$D779,'Data - CO2'!$A$5:$A$53,0),BY$20)*AI779)</f>
        <v/>
      </c>
      <c r="BZ779" t="str" cm="1">
        <f t="array" ref="BZ779">IF($D779="","",INDEX('Data - CO2'!$B$5:$AP$53,MATCH(Kulturmodeller!$D779,'Data - CO2'!$A$5:$A$53,0),BZ$20)*AJ779)</f>
        <v/>
      </c>
      <c r="CA779" t="str" cm="1">
        <f t="array" ref="CA779">IF($D779="","",INDEX('Data - CO2'!$B$5:$AP$53,MATCH(Kulturmodeller!$D779,'Data - CO2'!$A$5:$A$53,0),CA$20)*AK779)</f>
        <v/>
      </c>
      <c r="CB779" t="str" cm="1">
        <f t="array" ref="CB779">IF($D779="","",INDEX('Data - CO2'!$B$5:$AP$53,MATCH(Kulturmodeller!$D779,'Data - CO2'!$A$5:$A$53,0),CB$20)*AL779)</f>
        <v/>
      </c>
      <c r="CC779" t="str" cm="1">
        <f t="array" ref="CC779">IF($D779="","",INDEX('Data - CO2'!$B$5:$AP$53,MATCH(Kulturmodeller!$D779,'Data - CO2'!$A$5:$A$53,0),CC$20)*AM779)</f>
        <v/>
      </c>
      <c r="CD779" t="str" cm="1">
        <f t="array" ref="CD779">IF($D779="","",INDEX('Data - CO2'!$B$5:$AP$53,MATCH(Kulturmodeller!$D779,'Data - CO2'!$A$5:$A$53,0),CD$20)*AN779)</f>
        <v/>
      </c>
      <c r="CE779" t="str" cm="1">
        <f t="array" ref="CE779">IF($D779="","",INDEX('Data - CO2'!$B$5:$AP$53,MATCH(Kulturmodeller!$D779,'Data - CO2'!$A$5:$A$53,0),CE$20)*AO779)</f>
        <v/>
      </c>
      <c r="CF779" t="str" cm="1">
        <f t="array" ref="CF779">IF($D779="","",INDEX('Data - CO2'!$B$5:$AP$53,MATCH(Kulturmodeller!$D779,'Data - CO2'!$A$5:$A$53,0),CF$20)*AP779)</f>
        <v/>
      </c>
      <c r="CG779" t="str" cm="1">
        <f t="array" ref="CG779">IF($D779="","",INDEX('Data - CO2'!$B$5:$AP$53,MATCH(Kulturmodeller!$D779,'Data - CO2'!$A$5:$A$53,0),CG$20)*AQ779)</f>
        <v/>
      </c>
      <c r="CH779" t="str" cm="1">
        <f t="array" ref="CH779">IF($D779="","",INDEX('Data - CO2'!$B$5:$AP$53,MATCH(Kulturmodeller!$D779,'Data - CO2'!$A$5:$A$53,0),CH$20)*AR779)</f>
        <v/>
      </c>
      <c r="CI779" s="11" t="str" cm="1">
        <f t="array" ref="CI779">IF($D779="","",INDEX('Data - CO2'!$B$5:$AP$53,MATCH(Kulturmodeller!$D779,'Data - CO2'!$A$5:$A$53,0),CI$20)*AS779)</f>
        <v/>
      </c>
    </row>
    <row r="780" spans="1:87" x14ac:dyDescent="0.3">
      <c r="A780" s="42"/>
      <c r="B780" s="42"/>
      <c r="C780" s="42"/>
      <c r="D780" s="12"/>
      <c r="E780" s="52"/>
      <c r="F780" s="53"/>
      <c r="G780" s="53"/>
      <c r="H780" s="53"/>
      <c r="I780" s="53"/>
      <c r="J780" s="53"/>
      <c r="K780" s="53"/>
      <c r="L780" s="53"/>
      <c r="M780" s="53"/>
      <c r="N780" s="53"/>
      <c r="O780" s="53"/>
      <c r="P780" s="53"/>
      <c r="Q780" s="53"/>
      <c r="R780" s="53"/>
      <c r="S780" s="53"/>
      <c r="T780" s="53"/>
      <c r="U780" s="53"/>
      <c r="V780" s="53"/>
      <c r="W780" s="53"/>
      <c r="X780" s="53"/>
      <c r="Y780" s="53"/>
      <c r="Z780" s="53"/>
      <c r="AA780" s="53"/>
      <c r="AB780" s="53"/>
      <c r="AC780" s="53"/>
      <c r="AD780" s="53"/>
      <c r="AE780" s="53"/>
      <c r="AF780" s="53"/>
      <c r="AG780" s="53"/>
      <c r="AH780" s="53"/>
      <c r="AI780" s="53"/>
      <c r="AJ780" s="53"/>
      <c r="AK780" s="53"/>
      <c r="AL780" s="53"/>
      <c r="AM780" s="53"/>
      <c r="AN780" s="53"/>
      <c r="AO780" s="53"/>
      <c r="AP780" s="53"/>
      <c r="AQ780" s="53"/>
      <c r="AR780" s="53"/>
      <c r="AS780" s="54"/>
      <c r="AU780" s="111">
        <f t="shared" ref="AU780:CH780" si="13121">SUM(AU778:AU779)</f>
        <v>0</v>
      </c>
      <c r="AV780" s="112">
        <f t="shared" si="13121"/>
        <v>0</v>
      </c>
      <c r="AW780" s="112">
        <f t="shared" si="13121"/>
        <v>0</v>
      </c>
      <c r="AX780" s="112">
        <f t="shared" si="13121"/>
        <v>0</v>
      </c>
      <c r="AY780" s="112">
        <f t="shared" si="13121"/>
        <v>0</v>
      </c>
      <c r="AZ780" s="112">
        <f t="shared" si="13121"/>
        <v>0</v>
      </c>
      <c r="BA780" s="112">
        <f t="shared" si="13121"/>
        <v>0</v>
      </c>
      <c r="BB780" s="112">
        <f t="shared" si="13121"/>
        <v>0</v>
      </c>
      <c r="BC780" s="112">
        <f t="shared" si="13121"/>
        <v>0</v>
      </c>
      <c r="BD780" s="112">
        <f t="shared" si="13121"/>
        <v>0</v>
      </c>
      <c r="BE780" s="112">
        <f t="shared" si="13121"/>
        <v>0</v>
      </c>
      <c r="BF780" s="112">
        <f t="shared" si="13121"/>
        <v>0</v>
      </c>
      <c r="BG780" s="112">
        <f t="shared" si="13121"/>
        <v>0</v>
      </c>
      <c r="BH780" s="112">
        <f t="shared" si="13121"/>
        <v>0</v>
      </c>
      <c r="BI780" s="112">
        <f t="shared" si="13121"/>
        <v>0</v>
      </c>
      <c r="BJ780" s="112">
        <f t="shared" si="13121"/>
        <v>0</v>
      </c>
      <c r="BK780" s="112">
        <f t="shared" si="13121"/>
        <v>0</v>
      </c>
      <c r="BL780" s="112">
        <f t="shared" si="13121"/>
        <v>0</v>
      </c>
      <c r="BM780" s="112">
        <f t="shared" si="13121"/>
        <v>0</v>
      </c>
      <c r="BN780" s="112">
        <f t="shared" si="13121"/>
        <v>0</v>
      </c>
      <c r="BO780" s="112">
        <f t="shared" si="13121"/>
        <v>0</v>
      </c>
      <c r="BP780" s="112">
        <f t="shared" si="13121"/>
        <v>0</v>
      </c>
      <c r="BQ780" s="112">
        <f t="shared" si="13121"/>
        <v>0</v>
      </c>
      <c r="BR780" s="112">
        <f t="shared" si="13121"/>
        <v>0</v>
      </c>
      <c r="BS780" s="112">
        <f t="shared" si="13121"/>
        <v>0</v>
      </c>
      <c r="BT780" s="112">
        <f t="shared" si="13121"/>
        <v>0</v>
      </c>
      <c r="BU780" s="112">
        <f t="shared" si="13121"/>
        <v>0</v>
      </c>
      <c r="BV780" s="112">
        <f t="shared" si="13121"/>
        <v>0</v>
      </c>
      <c r="BW780" s="112">
        <f t="shared" si="13121"/>
        <v>0</v>
      </c>
      <c r="BX780" s="112">
        <f t="shared" si="13121"/>
        <v>0</v>
      </c>
      <c r="BY780" s="112">
        <f t="shared" si="13121"/>
        <v>0</v>
      </c>
      <c r="BZ780" s="112">
        <f t="shared" si="13121"/>
        <v>0</v>
      </c>
      <c r="CA780" s="112">
        <f t="shared" si="13121"/>
        <v>0</v>
      </c>
      <c r="CB780" s="112">
        <f t="shared" si="13121"/>
        <v>0</v>
      </c>
      <c r="CC780" s="112">
        <f t="shared" si="13121"/>
        <v>0</v>
      </c>
      <c r="CD780" s="112">
        <f t="shared" si="13121"/>
        <v>0</v>
      </c>
      <c r="CE780" s="112">
        <f t="shared" si="13121"/>
        <v>0</v>
      </c>
      <c r="CF780" s="112">
        <f t="shared" si="13121"/>
        <v>0</v>
      </c>
      <c r="CG780" s="112">
        <f t="shared" si="13121"/>
        <v>0</v>
      </c>
      <c r="CH780" s="112">
        <f t="shared" si="13121"/>
        <v>0</v>
      </c>
      <c r="CI780" s="113">
        <f>SUM(CI778:CI779)</f>
        <v>0</v>
      </c>
    </row>
    <row r="781" spans="1:87" x14ac:dyDescent="0.3">
      <c r="A781" s="55" t="s">
        <v>88</v>
      </c>
      <c r="B781" s="55"/>
      <c r="C781" s="55"/>
      <c r="D781" s="56"/>
      <c r="E781" s="57"/>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9"/>
      <c r="AT781" s="91">
        <f>AVERAGE(BO781:CI781)</f>
        <v>48.487149359861391</v>
      </c>
      <c r="AU781" s="111">
        <f>AU777+AU780</f>
        <v>0</v>
      </c>
      <c r="AV781" s="112">
        <f t="shared" ref="AV781:CI781" si="13122">AV777+AV780</f>
        <v>0.23249973616405692</v>
      </c>
      <c r="AW781" s="112">
        <f t="shared" si="13122"/>
        <v>1.5499982410937125</v>
      </c>
      <c r="AX781" s="112">
        <f t="shared" si="13122"/>
        <v>3.8749956027342822</v>
      </c>
      <c r="AY781" s="112">
        <f t="shared" si="13122"/>
        <v>7.7499912054685645</v>
      </c>
      <c r="AZ781" s="112">
        <f t="shared" si="13122"/>
        <v>16.87606483885655</v>
      </c>
      <c r="BA781" s="112">
        <f t="shared" si="13122"/>
        <v>26.451030736242657</v>
      </c>
      <c r="BB781" s="112">
        <f t="shared" si="13122"/>
        <v>29.000870869926832</v>
      </c>
      <c r="BC781" s="112">
        <f t="shared" si="13122"/>
        <v>31.823811896901301</v>
      </c>
      <c r="BD781" s="112">
        <f t="shared" si="13122"/>
        <v>34.297251088752489</v>
      </c>
      <c r="BE781" s="112">
        <f t="shared" si="13122"/>
        <v>36.330692815186275</v>
      </c>
      <c r="BF781" s="112">
        <f t="shared" si="13122"/>
        <v>38.385045854492702</v>
      </c>
      <c r="BG781" s="112">
        <f t="shared" si="13122"/>
        <v>41.617516160003305</v>
      </c>
      <c r="BH781" s="112">
        <f t="shared" si="13122"/>
        <v>45.16985789946871</v>
      </c>
      <c r="BI781" s="112">
        <f t="shared" si="13122"/>
        <v>48.367560291068962</v>
      </c>
      <c r="BJ781" s="112">
        <f t="shared" si="13122"/>
        <v>51.992640472604577</v>
      </c>
      <c r="BK781" s="112">
        <f t="shared" si="13122"/>
        <v>55.105070724490467</v>
      </c>
      <c r="BL781" s="112">
        <f t="shared" si="13122"/>
        <v>58.719022755211149</v>
      </c>
      <c r="BM781" s="112">
        <f t="shared" si="13122"/>
        <v>62.290251375014662</v>
      </c>
      <c r="BN781" s="112">
        <f t="shared" si="13122"/>
        <v>65.602350075968715</v>
      </c>
      <c r="BO781" s="112">
        <f t="shared" si="13122"/>
        <v>68.819256535237173</v>
      </c>
      <c r="BP781" s="112">
        <f t="shared" si="13122"/>
        <v>71.467026487221872</v>
      </c>
      <c r="BQ781" s="112">
        <f t="shared" si="13122"/>
        <v>72.455768691170974</v>
      </c>
      <c r="BR781" s="112">
        <f t="shared" si="13122"/>
        <v>73.704806970342858</v>
      </c>
      <c r="BS781" s="112">
        <f t="shared" si="13122"/>
        <v>74.742019447990231</v>
      </c>
      <c r="BT781" s="112">
        <f t="shared" si="13122"/>
        <v>75.791031918933498</v>
      </c>
      <c r="BU781" s="112">
        <f t="shared" si="13122"/>
        <v>76.878442304675119</v>
      </c>
      <c r="BV781" s="112">
        <f t="shared" si="13122"/>
        <v>77.535121401125309</v>
      </c>
      <c r="BW781" s="112">
        <f t="shared" si="13122"/>
        <v>78.440627886676026</v>
      </c>
      <c r="BX781" s="112">
        <f t="shared" si="13122"/>
        <v>79.73333674696724</v>
      </c>
      <c r="BY781" s="112">
        <f t="shared" si="13122"/>
        <v>80.475491135422459</v>
      </c>
      <c r="BZ781" s="112">
        <f t="shared" si="13122"/>
        <v>0.23249973616405692</v>
      </c>
      <c r="CA781" s="112">
        <f t="shared" si="13122"/>
        <v>1.5499982410937125</v>
      </c>
      <c r="CB781" s="112">
        <f t="shared" si="13122"/>
        <v>3.8749956027342822</v>
      </c>
      <c r="CC781" s="112">
        <f t="shared" si="13122"/>
        <v>7.7499912054685645</v>
      </c>
      <c r="CD781" s="112">
        <f t="shared" si="13122"/>
        <v>16.87606483885655</v>
      </c>
      <c r="CE781" s="112">
        <f t="shared" si="13122"/>
        <v>26.451030736242657</v>
      </c>
      <c r="CF781" s="112">
        <f t="shared" si="13122"/>
        <v>29.000870869926832</v>
      </c>
      <c r="CG781" s="112">
        <f t="shared" si="13122"/>
        <v>31.823811896901301</v>
      </c>
      <c r="CH781" s="112">
        <f t="shared" si="13122"/>
        <v>34.297251088752489</v>
      </c>
      <c r="CI781" s="113">
        <f t="shared" si="13122"/>
        <v>36.330692815186275</v>
      </c>
    </row>
    <row r="784" spans="1:87" x14ac:dyDescent="0.3">
      <c r="A784" s="60" t="s">
        <v>438</v>
      </c>
      <c r="AU784" t="s">
        <v>91</v>
      </c>
    </row>
    <row r="785" spans="1:87" x14ac:dyDescent="0.3">
      <c r="A785" s="25" t="s">
        <v>437</v>
      </c>
      <c r="B785" s="25"/>
      <c r="C785" s="25"/>
      <c r="D785" s="26"/>
      <c r="E785" s="27" t="s">
        <v>78</v>
      </c>
      <c r="F785" s="104"/>
      <c r="G785" s="104"/>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9"/>
      <c r="AU785">
        <v>1</v>
      </c>
      <c r="AV785">
        <v>2</v>
      </c>
      <c r="AW785">
        <v>3</v>
      </c>
      <c r="AX785">
        <v>4</v>
      </c>
      <c r="AY785">
        <v>5</v>
      </c>
      <c r="AZ785">
        <v>6</v>
      </c>
      <c r="BA785">
        <v>7</v>
      </c>
      <c r="BB785">
        <v>8</v>
      </c>
      <c r="BC785">
        <v>9</v>
      </c>
      <c r="BD785">
        <v>10</v>
      </c>
      <c r="BE785">
        <v>11</v>
      </c>
      <c r="BF785">
        <v>12</v>
      </c>
      <c r="BG785">
        <v>13</v>
      </c>
      <c r="BH785">
        <v>14</v>
      </c>
      <c r="BI785">
        <v>15</v>
      </c>
      <c r="BJ785">
        <v>16</v>
      </c>
      <c r="BK785">
        <v>17</v>
      </c>
      <c r="BL785">
        <v>18</v>
      </c>
      <c r="BM785">
        <v>19</v>
      </c>
      <c r="BN785">
        <v>20</v>
      </c>
      <c r="BO785">
        <v>21</v>
      </c>
      <c r="BP785">
        <v>22</v>
      </c>
      <c r="BQ785">
        <v>23</v>
      </c>
      <c r="BR785">
        <v>24</v>
      </c>
      <c r="BS785">
        <v>25</v>
      </c>
      <c r="BT785">
        <v>26</v>
      </c>
      <c r="BU785">
        <v>27</v>
      </c>
      <c r="BV785">
        <v>28</v>
      </c>
      <c r="BW785">
        <v>29</v>
      </c>
      <c r="BX785">
        <v>30</v>
      </c>
      <c r="BY785">
        <v>31</v>
      </c>
      <c r="BZ785">
        <v>32</v>
      </c>
      <c r="CA785">
        <v>33</v>
      </c>
      <c r="CB785">
        <v>34</v>
      </c>
      <c r="CC785">
        <v>35</v>
      </c>
      <c r="CD785">
        <v>36</v>
      </c>
      <c r="CE785">
        <v>37</v>
      </c>
      <c r="CF785">
        <v>38</v>
      </c>
      <c r="CG785">
        <v>39</v>
      </c>
      <c r="CH785">
        <v>40</v>
      </c>
      <c r="CI785">
        <v>41</v>
      </c>
    </row>
    <row r="786" spans="1:87" x14ac:dyDescent="0.3">
      <c r="A786" s="147" t="s">
        <v>303</v>
      </c>
      <c r="B786" s="148">
        <f>Lister!$B$13</f>
        <v>1</v>
      </c>
      <c r="C786" s="28" t="s">
        <v>60</v>
      </c>
      <c r="D786" s="29" t="s">
        <v>79</v>
      </c>
      <c r="E786" s="30" t="s">
        <v>163</v>
      </c>
      <c r="F786" s="31" t="s">
        <v>250</v>
      </c>
      <c r="G786" s="31" t="s">
        <v>137</v>
      </c>
      <c r="H786" s="31" t="s">
        <v>138</v>
      </c>
      <c r="I786" s="31" t="s">
        <v>139</v>
      </c>
      <c r="J786" s="31" t="s">
        <v>140</v>
      </c>
      <c r="K786" s="31" t="s">
        <v>141</v>
      </c>
      <c r="L786" s="31" t="s">
        <v>80</v>
      </c>
      <c r="M786" s="31" t="s">
        <v>144</v>
      </c>
      <c r="N786" s="31" t="s">
        <v>145</v>
      </c>
      <c r="O786" s="31" t="s">
        <v>146</v>
      </c>
      <c r="P786" s="31" t="s">
        <v>147</v>
      </c>
      <c r="Q786" s="31" t="s">
        <v>152</v>
      </c>
      <c r="R786" s="31" t="s">
        <v>153</v>
      </c>
      <c r="S786" s="31" t="s">
        <v>154</v>
      </c>
      <c r="T786" s="31" t="s">
        <v>155</v>
      </c>
      <c r="U786" s="31" t="s">
        <v>156</v>
      </c>
      <c r="V786" s="31" t="s">
        <v>229</v>
      </c>
      <c r="W786" s="31" t="s">
        <v>157</v>
      </c>
      <c r="X786" s="31" t="s">
        <v>158</v>
      </c>
      <c r="Y786" s="31" t="s">
        <v>159</v>
      </c>
      <c r="Z786" s="31" t="s">
        <v>230</v>
      </c>
      <c r="AA786" s="31" t="s">
        <v>231</v>
      </c>
      <c r="AB786" s="31" t="s">
        <v>232</v>
      </c>
      <c r="AC786" s="31" t="s">
        <v>233</v>
      </c>
      <c r="AD786" s="31" t="s">
        <v>234</v>
      </c>
      <c r="AE786" s="31" t="s">
        <v>235</v>
      </c>
      <c r="AF786" s="31" t="s">
        <v>236</v>
      </c>
      <c r="AG786" s="31" t="s">
        <v>237</v>
      </c>
      <c r="AH786" s="31" t="s">
        <v>238</v>
      </c>
      <c r="AI786" s="31" t="s">
        <v>239</v>
      </c>
      <c r="AJ786" s="31" t="s">
        <v>240</v>
      </c>
      <c r="AK786" s="31" t="s">
        <v>241</v>
      </c>
      <c r="AL786" s="31" t="s">
        <v>242</v>
      </c>
      <c r="AM786" s="31" t="s">
        <v>243</v>
      </c>
      <c r="AN786" s="31" t="s">
        <v>244</v>
      </c>
      <c r="AO786" s="31" t="s">
        <v>245</v>
      </c>
      <c r="AP786" s="31" t="s">
        <v>246</v>
      </c>
      <c r="AQ786" s="31" t="s">
        <v>247</v>
      </c>
      <c r="AR786" s="31" t="s">
        <v>248</v>
      </c>
      <c r="AS786" s="32" t="s">
        <v>249</v>
      </c>
      <c r="AU786" s="19">
        <v>1</v>
      </c>
      <c r="AV786" s="19">
        <v>5</v>
      </c>
      <c r="AW786" s="19">
        <v>10</v>
      </c>
      <c r="AX786" s="19">
        <v>15</v>
      </c>
      <c r="AY786" s="19">
        <v>20</v>
      </c>
      <c r="AZ786" s="19">
        <v>25</v>
      </c>
      <c r="BA786" s="19">
        <v>30</v>
      </c>
      <c r="BB786" s="19">
        <v>35</v>
      </c>
      <c r="BC786" s="19">
        <v>40</v>
      </c>
      <c r="BD786" s="19">
        <v>45</v>
      </c>
      <c r="BE786" s="19">
        <v>50</v>
      </c>
      <c r="BF786" s="19">
        <v>55</v>
      </c>
      <c r="BG786" s="19">
        <v>60</v>
      </c>
      <c r="BH786" s="19">
        <v>65</v>
      </c>
      <c r="BI786" s="19">
        <v>70</v>
      </c>
      <c r="BJ786" s="19">
        <v>75</v>
      </c>
      <c r="BK786" s="19">
        <v>80</v>
      </c>
      <c r="BL786" s="19">
        <v>85</v>
      </c>
      <c r="BM786" s="19">
        <v>90</v>
      </c>
      <c r="BN786" s="19">
        <v>95</v>
      </c>
      <c r="BO786" s="19">
        <v>100</v>
      </c>
      <c r="BP786" s="19">
        <v>105</v>
      </c>
      <c r="BQ786" s="19">
        <v>110</v>
      </c>
      <c r="BR786" s="19">
        <v>115</v>
      </c>
      <c r="BS786" s="19">
        <v>120</v>
      </c>
      <c r="BT786" s="19">
        <v>125</v>
      </c>
      <c r="BU786" s="19">
        <v>130</v>
      </c>
      <c r="BV786" s="19">
        <v>135</v>
      </c>
      <c r="BW786" s="19">
        <v>140</v>
      </c>
      <c r="BX786" s="19">
        <v>145</v>
      </c>
      <c r="BY786" s="2">
        <v>150</v>
      </c>
      <c r="BZ786" s="19">
        <v>155</v>
      </c>
      <c r="CA786" s="2">
        <v>160</v>
      </c>
      <c r="CB786" s="19">
        <v>165</v>
      </c>
      <c r="CC786" s="2">
        <v>170</v>
      </c>
      <c r="CD786" s="19">
        <v>175</v>
      </c>
      <c r="CE786" s="2">
        <v>180</v>
      </c>
      <c r="CF786" s="19">
        <v>185</v>
      </c>
      <c r="CG786" s="2">
        <v>190</v>
      </c>
      <c r="CH786" s="19">
        <v>195</v>
      </c>
      <c r="CI786" s="2">
        <v>200</v>
      </c>
    </row>
    <row r="787" spans="1:87" x14ac:dyDescent="0.3">
      <c r="A787" s="33" t="s">
        <v>81</v>
      </c>
      <c r="B787" s="33"/>
      <c r="C787" s="124" t="str">
        <f>'Katalog over Kulturmodeller '!F245</f>
        <v>LØV - valgfrit</v>
      </c>
      <c r="D787" s="125" t="s">
        <v>272</v>
      </c>
      <c r="E787" s="139">
        <f>'Katalog over Kulturmodeller '!W245</f>
        <v>0.25</v>
      </c>
      <c r="F787" s="37">
        <f>E787+((E792-F792)+(E793-F793))*(E787/SUM(E787:E791))</f>
        <v>0.25</v>
      </c>
      <c r="G787" s="37">
        <f t="shared" ref="G787" si="13123">F787+((F792-G792)+(F793-G793))*(F787/SUM(F787:F791))</f>
        <v>0.25</v>
      </c>
      <c r="H787" s="37">
        <f t="shared" ref="H787" si="13124">G787+((G792-H792)+(G793-H793))*(G787/SUM(G787:G791))</f>
        <v>0.25</v>
      </c>
      <c r="I787" s="37">
        <f t="shared" ref="I787" si="13125">H787+((H792-I792)+(H793-I793))*(H787/SUM(H787:H791))</f>
        <v>0.25</v>
      </c>
      <c r="J787" s="37">
        <f t="shared" ref="J787" si="13126">I787+((I792-J792)+(I793-J793))*(I787/SUM(I787:I791))</f>
        <v>0.25</v>
      </c>
      <c r="K787" s="37">
        <f t="shared" ref="K787" si="13127">J787+((J792-K792)+(J793-K793))*(J787/SUM(J787:J791))</f>
        <v>0.25</v>
      </c>
      <c r="L787" s="37">
        <f t="shared" ref="L787" si="13128">K787+((K792-L792)+(K793-L793))*(K787/SUM(K787:K791))</f>
        <v>0.25</v>
      </c>
      <c r="M787" s="37">
        <f t="shared" ref="M787" si="13129">L787+((L792-M792)+(L793-M793))*(L787/SUM(L787:L791))</f>
        <v>0.25</v>
      </c>
      <c r="N787" s="37">
        <f t="shared" ref="N787" si="13130">M787+((M792-N792)+(M793-N793))*(M787/SUM(M787:M791))</f>
        <v>0.25</v>
      </c>
      <c r="O787" s="37">
        <f t="shared" ref="O787" si="13131">N787+((N792-O792)+(N793-O793))*(N787/SUM(N787:N791))</f>
        <v>0.25</v>
      </c>
      <c r="P787" s="37">
        <f t="shared" ref="P787" si="13132">O787+((O792-P792)+(O793-P793))*(O787/SUM(O787:O791))</f>
        <v>0.25</v>
      </c>
      <c r="Q787" s="37">
        <f t="shared" ref="Q787" si="13133">P787+((P792-Q792)+(P793-Q793))*(P787/SUM(P787:P791))</f>
        <v>0.25</v>
      </c>
      <c r="R787" s="37">
        <f t="shared" ref="R787" si="13134">Q787+((Q792-R792)+(Q793-R793))*(Q787/SUM(Q787:Q791))</f>
        <v>0.25</v>
      </c>
      <c r="S787" s="37">
        <f t="shared" ref="S787" si="13135">R787+((R792-S792)+(R793-S793))*(R787/SUM(R787:R791))</f>
        <v>0.25</v>
      </c>
      <c r="T787" s="37">
        <f t="shared" ref="T787" si="13136">S787+((S792-T792)+(S793-T793))*(S787/SUM(S787:S791))</f>
        <v>0.25</v>
      </c>
      <c r="U787" s="37">
        <f t="shared" ref="U787" si="13137">T787+((T792-U792)+(T793-U793))*(T787/SUM(T787:T791))</f>
        <v>0.25</v>
      </c>
      <c r="V787" s="37">
        <f t="shared" ref="V787" si="13138">U787+((U792-V792)+(U793-V793))*(U787/SUM(U787:U791))</f>
        <v>0.25</v>
      </c>
      <c r="W787" s="37">
        <f t="shared" ref="W787" si="13139">V787+((V792-W792)+(V793-W793))*(V787/SUM(V787:V791))</f>
        <v>0.25</v>
      </c>
      <c r="X787" s="37">
        <f t="shared" ref="X787" si="13140">W787+((W792-X792)+(W793-X793))*(W787/SUM(W787:W791))</f>
        <v>0.25</v>
      </c>
      <c r="Y787" s="37">
        <f t="shared" ref="Y787" si="13141">X787+((X792-Y792)+(X793-Y793))*(X787/SUM(X787:X791))</f>
        <v>0.25</v>
      </c>
      <c r="Z787" s="37">
        <f t="shared" ref="Z787" si="13142">Y787+((Y792-Z792)+(Y793-Z793))*(Y787/SUM(Y787:Y791))</f>
        <v>0.25</v>
      </c>
      <c r="AA787" s="37">
        <f t="shared" ref="AA787" si="13143">Z787+((Z792-AA792)+(Z793-AA793))*(Z787/SUM(Z787:Z791))</f>
        <v>0.25</v>
      </c>
      <c r="AB787" s="37">
        <f t="shared" ref="AB787" si="13144">AA787+((AA792-AB792)+(AA793-AB793))*(AA787/SUM(AA787:AA791))</f>
        <v>0.25</v>
      </c>
      <c r="AC787" s="37">
        <f t="shared" ref="AC787" si="13145">AB787+((AB792-AC792)+(AB793-AC793))*(AB787/SUM(AB787:AB791))</f>
        <v>0.25</v>
      </c>
      <c r="AD787" s="37">
        <f t="shared" ref="AD787" si="13146">AC787+((AC792-AD792)+(AC793-AD793))*(AC787/SUM(AC787:AC791))</f>
        <v>0.25</v>
      </c>
      <c r="AE787" s="37">
        <f t="shared" ref="AE787" si="13147">AD787+((AD792-AE792)+(AD793-AE793))*(AD787/SUM(AD787:AD791))</f>
        <v>0.25</v>
      </c>
      <c r="AF787" s="37">
        <f t="shared" ref="AF787" si="13148">AE787+((AE792-AF792)+(AE793-AF793))*(AE787/SUM(AE787:AE791))</f>
        <v>0.25</v>
      </c>
      <c r="AG787" s="37">
        <f t="shared" ref="AG787" si="13149">AF787+((AF792-AG792)+(AF793-AG793))*(AF787/SUM(AF787:AF791))</f>
        <v>0.25</v>
      </c>
      <c r="AH787" s="37">
        <f t="shared" ref="AH787" si="13150">AG787+((AG792-AH792)+(AG793-AH793))*(AG787/SUM(AG787:AG791))</f>
        <v>0.25</v>
      </c>
      <c r="AI787" s="37">
        <f t="shared" ref="AI787" si="13151">AH787+((AH792-AI792)+(AH793-AI793))*(AH787/SUM(AH787:AH791))</f>
        <v>0.25</v>
      </c>
      <c r="AJ787" s="37">
        <f t="shared" ref="AJ787" si="13152">AI787+((AI792-AJ792)+(AI793-AJ793))*(AI787/SUM(AI787:AI791))</f>
        <v>0.25</v>
      </c>
      <c r="AK787" s="37">
        <f t="shared" ref="AK787" si="13153">AJ787+((AJ792-AK792)+(AJ793-AK793))*(AJ787/SUM(AJ787:AJ791))</f>
        <v>0.25</v>
      </c>
      <c r="AL787" s="37">
        <f t="shared" ref="AL787" si="13154">AK787+((AK792-AL792)+(AK793-AL793))*(AK787/SUM(AK787:AK791))</f>
        <v>0.25</v>
      </c>
      <c r="AM787" s="37">
        <f t="shared" ref="AM787" si="13155">AL787+((AL792-AM792)+(AL793-AM793))*(AL787/SUM(AL787:AL791))</f>
        <v>0.25</v>
      </c>
      <c r="AN787" s="37">
        <f t="shared" ref="AN787" si="13156">AM787+((AM792-AN792)+(AM793-AN793))*(AM787/SUM(AM787:AM791))</f>
        <v>0.25</v>
      </c>
      <c r="AO787" s="37">
        <f t="shared" ref="AO787" si="13157">AN787+((AN792-AO792)+(AN793-AO793))*(AN787/SUM(AN787:AN791))</f>
        <v>0.25</v>
      </c>
      <c r="AP787" s="37">
        <f t="shared" ref="AP787" si="13158">AO787+((AO792-AP792)+(AO793-AP793))*(AO787/SUM(AO787:AO791))</f>
        <v>0.25</v>
      </c>
      <c r="AQ787" s="37">
        <f t="shared" ref="AQ787" si="13159">AP787+((AP792-AQ792)+(AP793-AQ793))*(AP787/SUM(AP787:AP791))</f>
        <v>0.25</v>
      </c>
      <c r="AR787" s="37">
        <f t="shared" ref="AR787" si="13160">AQ787+((AQ792-AR792)+(AQ793-AR793))*(AQ787/SUM(AQ787:AQ791))</f>
        <v>0.25</v>
      </c>
      <c r="AS787" s="38">
        <f t="shared" ref="AS787" si="13161">AR787+((AR792-AS792)+(AR793-AS793))*(AR787/SUM(AR787:AR791))</f>
        <v>0.25</v>
      </c>
      <c r="AU787" s="7" cm="1">
        <f t="array" ref="AU787">IF($D787="","",INDEX('Data - CO2'!$B$5:$AP$53,MATCH(Kulturmodeller!$D787,'Data - CO2'!$A$5:$A$53,0),AU$20)*E787)</f>
        <v>0</v>
      </c>
      <c r="AV787" s="8" cm="1">
        <f t="array" ref="AV787">IF($D787="","",INDEX('Data - CO2'!$B$5:$AP$53,MATCH(Kulturmodeller!$D787,'Data - CO2'!$A$5:$A$53,0),AV$20)*F787)</f>
        <v>0.51315336370332343</v>
      </c>
      <c r="AW787" s="8" cm="1">
        <f t="array" ref="AW787">IF($D787="","",INDEX('Data - CO2'!$B$5:$AP$53,MATCH(Kulturmodeller!$D787,'Data - CO2'!$A$5:$A$53,0),AW$20)*G787)</f>
        <v>3.4210224246888234</v>
      </c>
      <c r="AX787" s="8" cm="1">
        <f t="array" ref="AX787">IF($D787="","",INDEX('Data - CO2'!$B$5:$AP$53,MATCH(Kulturmodeller!$D787,'Data - CO2'!$A$5:$A$53,0),AX$20)*H787)</f>
        <v>8.5525560617220577</v>
      </c>
      <c r="AY787" s="8" cm="1">
        <f t="array" ref="AY787">IF($D787="","",INDEX('Data - CO2'!$B$5:$AP$53,MATCH(Kulturmodeller!$D787,'Data - CO2'!$A$5:$A$53,0),AY$20)*I787)</f>
        <v>17.105112123444115</v>
      </c>
      <c r="AZ787" s="8" cm="1">
        <f t="array" ref="AZ787">IF($D787="","",INDEX('Data - CO2'!$B$5:$AP$53,MATCH(Kulturmodeller!$D787,'Data - CO2'!$A$5:$A$53,0),AZ$20)*J787*$B786)</f>
        <v>28.755367858882657</v>
      </c>
      <c r="BA787" s="8" cm="1">
        <f t="array" ref="BA787">IF($D787="","",INDEX('Data - CO2'!$B$5:$AP$53,MATCH(Kulturmodeller!$D787,'Data - CO2'!$A$5:$A$53,0),BA$20)*K787*$B786)</f>
        <v>32.314935085445697</v>
      </c>
      <c r="BB787" s="8" cm="1">
        <f t="array" ref="BB787">IF($D787="","",INDEX('Data - CO2'!$B$5:$AP$53,MATCH(Kulturmodeller!$D787,'Data - CO2'!$A$5:$A$53,0),BB$20)*L787*$B786)</f>
        <v>34.594693711497264</v>
      </c>
      <c r="BC787" s="8" cm="1">
        <f t="array" ref="BC787">IF($D787="","",INDEX('Data - CO2'!$B$5:$AP$53,MATCH(Kulturmodeller!$D787,'Data - CO2'!$A$5:$A$53,0),BC$20)*M787*$B786)</f>
        <v>37.239577150944207</v>
      </c>
      <c r="BD787" s="8" cm="1">
        <f t="array" ref="BD787">IF($D787="","",INDEX('Data - CO2'!$B$5:$AP$53,MATCH(Kulturmodeller!$D787,'Data - CO2'!$A$5:$A$53,0),BD$20)*N787*$B786)</f>
        <v>39.050528782728968</v>
      </c>
      <c r="BE787" s="8" cm="1">
        <f t="array" ref="BE787">IF($D787="","",INDEX('Data - CO2'!$B$5:$AP$53,MATCH(Kulturmodeller!$D787,'Data - CO2'!$A$5:$A$53,0),BE$20)*O787*$B786)</f>
        <v>41.299535305267376</v>
      </c>
      <c r="BF787" s="8" cm="1">
        <f t="array" ref="BF787">IF($D787="","",INDEX('Data - CO2'!$B$5:$AP$53,MATCH(Kulturmodeller!$D787,'Data - CO2'!$A$5:$A$53,0),BF$20)*P787*$B786)</f>
        <v>43.201216531693639</v>
      </c>
      <c r="BG787" s="8" cm="1">
        <f t="array" ref="BG787">IF($D787="","",INDEX('Data - CO2'!$B$5:$AP$53,MATCH(Kulturmodeller!$D787,'Data - CO2'!$A$5:$A$53,0),BG$20)*Q787*$B786)</f>
        <v>46.089702409616059</v>
      </c>
      <c r="BH787" s="8" cm="1">
        <f t="array" ref="BH787">IF($D787="","",INDEX('Data - CO2'!$B$5:$AP$53,MATCH(Kulturmodeller!$D787,'Data - CO2'!$A$5:$A$53,0),BH$20)*R787*$B786)</f>
        <v>49.30648894420252</v>
      </c>
      <c r="BI787" s="8" cm="1">
        <f t="array" ref="BI787">IF($D787="","",INDEX('Data - CO2'!$B$5:$AP$53,MATCH(Kulturmodeller!$D787,'Data - CO2'!$A$5:$A$53,0),BI$20)*S787*$B786)</f>
        <v>52.011905240594608</v>
      </c>
      <c r="BJ787" s="8" cm="1">
        <f t="array" ref="BJ787">IF($D787="","",INDEX('Data - CO2'!$B$5:$AP$53,MATCH(Kulturmodeller!$D787,'Data - CO2'!$A$5:$A$53,0),BJ$20)*T787*$B786)</f>
        <v>55.151321283354513</v>
      </c>
      <c r="BK787" s="8" cm="1">
        <f t="array" ref="BK787">IF($D787="","",INDEX('Data - CO2'!$B$5:$AP$53,MATCH(Kulturmodeller!$D787,'Data - CO2'!$A$5:$A$53,0),BK$20)*U787*$B786)</f>
        <v>57.973180774548766</v>
      </c>
      <c r="BL787" s="8" cm="1">
        <f t="array" ref="BL787">IF($D787="","",INDEX('Data - CO2'!$B$5:$AP$53,MATCH(Kulturmodeller!$D787,'Data - CO2'!$A$5:$A$53,0),BL$20)*V787*$B786)</f>
        <v>60.93313174683783</v>
      </c>
      <c r="BM787" s="8" cm="1">
        <f t="array" ref="BM787">IF($D787="","",INDEX('Data - CO2'!$B$5:$AP$53,MATCH(Kulturmodeller!$D787,'Data - CO2'!$A$5:$A$53,0),BM$20)*W787*$B786)</f>
        <v>63.978086679576577</v>
      </c>
      <c r="BN787" s="8" cm="1">
        <f t="array" ref="BN787">IF($D787="","",INDEX('Data - CO2'!$B$5:$AP$53,MATCH(Kulturmodeller!$D787,'Data - CO2'!$A$5:$A$53,0),BN$20)*X787*$B786)</f>
        <v>67.022614549154085</v>
      </c>
      <c r="BO787" s="8" cm="1">
        <f t="array" ref="BO787">IF($D787="","",INDEX('Data - CO2'!$B$5:$AP$53,MATCH(Kulturmodeller!$D787,'Data - CO2'!$A$5:$A$53,0),BO$20)*Y787*$B786)</f>
        <v>69.813885372938771</v>
      </c>
      <c r="BP787" s="8" cm="1">
        <f t="array" ref="BP787">IF($D787="","",INDEX('Data - CO2'!$B$5:$AP$53,MATCH(Kulturmodeller!$D787,'Data - CO2'!$A$5:$A$53,0),BP$20)*Z787*$B786)</f>
        <v>72.944253331284969</v>
      </c>
      <c r="BQ787" s="8" cm="1">
        <f t="array" ref="BQ787">IF($D787="","",INDEX('Data - CO2'!$B$5:$AP$53,MATCH(Kulturmodeller!$D787,'Data - CO2'!$A$5:$A$53,0),BQ$20)*AA787*$B786)</f>
        <v>76.052900568487999</v>
      </c>
      <c r="BR787" s="8" cm="1">
        <f t="array" ref="BR787">IF($D787="","",INDEX('Data - CO2'!$B$5:$AP$53,MATCH(Kulturmodeller!$D787,'Data - CO2'!$A$5:$A$53,0),BR$20)*AB787*$B786)</f>
        <v>79.211775633702047</v>
      </c>
      <c r="BS787" s="8" cm="1">
        <f t="array" ref="BS787">IF($D787="","",INDEX('Data - CO2'!$B$5:$AP$53,MATCH(Kulturmodeller!$D787,'Data - CO2'!$A$5:$A$53,0),BS$20)*AC787*$B786)</f>
        <v>82.215031234111663</v>
      </c>
      <c r="BT787" s="8" cm="1">
        <f t="array" ref="BT787">IF($D787="","",INDEX('Data - CO2'!$B$5:$AP$53,MATCH(Kulturmodeller!$D787,'Data - CO2'!$A$5:$A$53,0),BT$20)*AD787*$B786)</f>
        <v>84.883917991617963</v>
      </c>
      <c r="BU787" s="8" cm="1">
        <f t="array" ref="BU787">IF($D787="","",INDEX('Data - CO2'!$B$5:$AP$53,MATCH(Kulturmodeller!$D787,'Data - CO2'!$A$5:$A$53,0),BU$20)*AE787*$B786)</f>
        <v>85.091118259502991</v>
      </c>
      <c r="BV787" s="8" cm="1">
        <f t="array" ref="BV787">IF($D787="","",INDEX('Data - CO2'!$B$5:$AP$53,MATCH(Kulturmodeller!$D787,'Data - CO2'!$A$5:$A$53,0),BV$20)*AF787*$B786)</f>
        <v>86.365989579228895</v>
      </c>
      <c r="BW787" s="8" cm="1">
        <f t="array" ref="BW787">IF($D787="","",INDEX('Data - CO2'!$B$5:$AP$53,MATCH(Kulturmodeller!$D787,'Data - CO2'!$A$5:$A$53,0),BW$20)*AG787*$B786)</f>
        <v>86.755252768376153</v>
      </c>
      <c r="BX787" s="8" cm="1">
        <f t="array" ref="BX787">IF($D787="","",INDEX('Data - CO2'!$B$5:$AP$53,MATCH(Kulturmodeller!$D787,'Data - CO2'!$A$5:$A$53,0),BX$20)*AH787*$B786)</f>
        <v>87.563668913328343</v>
      </c>
      <c r="BY787" s="8" cm="1">
        <f t="array" ref="BY787">IF($D787="","",INDEX('Data - CO2'!$B$5:$AP$53,MATCH(Kulturmodeller!$D787,'Data - CO2'!$A$5:$A$53,0),BY$20)*AI787*$B786)</f>
        <v>89.116224069013896</v>
      </c>
      <c r="BZ787" s="8" cm="1">
        <f t="array" ref="BZ787">IF($D787="","",INDEX('Data - CO2'!$B$5:$AP$53,MATCH(Kulturmodeller!$D787,'Data - CO2'!$A$5:$A$53,0),BZ$20)*AJ787*$B786)</f>
        <v>0.51315336370332343</v>
      </c>
      <c r="CA787" s="8" cm="1">
        <f t="array" ref="CA787">IF($D787="","",INDEX('Data - CO2'!$B$5:$AP$53,MATCH(Kulturmodeller!$D787,'Data - CO2'!$A$5:$A$53,0),CA$20)*AK787*$B786)</f>
        <v>3.4210224246888234</v>
      </c>
      <c r="CB787" s="8" cm="1">
        <f t="array" ref="CB787">IF($D787="","",INDEX('Data - CO2'!$B$5:$AP$53,MATCH(Kulturmodeller!$D787,'Data - CO2'!$A$5:$A$53,0),CB$20)*AL787*$B786)</f>
        <v>8.5525560617220577</v>
      </c>
      <c r="CC787" s="8" cm="1">
        <f t="array" ref="CC787">IF($D787="","",INDEX('Data - CO2'!$B$5:$AP$53,MATCH(Kulturmodeller!$D787,'Data - CO2'!$A$5:$A$53,0),CC$20)*AM787*$B786)</f>
        <v>17.105112123444115</v>
      </c>
      <c r="CD787" s="8" cm="1">
        <f t="array" ref="CD787">IF($D787="","",INDEX('Data - CO2'!$B$5:$AP$53,MATCH(Kulturmodeller!$D787,'Data - CO2'!$A$5:$A$53,0),CD$20)*AN787*$B786)</f>
        <v>28.755367858882657</v>
      </c>
      <c r="CE787" s="8" cm="1">
        <f t="array" ref="CE787">IF($D787="","",INDEX('Data - CO2'!$B$5:$AP$53,MATCH(Kulturmodeller!$D787,'Data - CO2'!$A$5:$A$53,0),CE$20)*AO787*$B786)</f>
        <v>32.314935085445697</v>
      </c>
      <c r="CF787" s="8" cm="1">
        <f t="array" ref="CF787">IF($D787="","",INDEX('Data - CO2'!$B$5:$AP$53,MATCH(Kulturmodeller!$D787,'Data - CO2'!$A$5:$A$53,0),CF$20)*AP787*$B786)</f>
        <v>34.594693711497264</v>
      </c>
      <c r="CG787" s="8" cm="1">
        <f t="array" ref="CG787">IF($D787="","",INDEX('Data - CO2'!$B$5:$AP$53,MATCH(Kulturmodeller!$D787,'Data - CO2'!$A$5:$A$53,0),CG$20)*AQ787*$B786)</f>
        <v>37.239577150944207</v>
      </c>
      <c r="CH787" s="8" cm="1">
        <f t="array" ref="CH787">IF($D787="","",INDEX('Data - CO2'!$B$5:$AP$53,MATCH(Kulturmodeller!$D787,'Data - CO2'!$A$5:$A$53,0),CH$20)*AR787*$B786)</f>
        <v>39.050528782728968</v>
      </c>
      <c r="CI787" s="9" cm="1">
        <f t="array" ref="CI787">IF($D787="","",INDEX('Data - CO2'!$B$5:$AP$53,MATCH(Kulturmodeller!$D787,'Data - CO2'!$A$5:$A$53,0),CI$20)*AS787*$B786)</f>
        <v>41.299535305267376</v>
      </c>
    </row>
    <row r="788" spans="1:87" x14ac:dyDescent="0.3">
      <c r="A788" s="33" t="s">
        <v>82</v>
      </c>
      <c r="B788" s="33"/>
      <c r="C788" s="124">
        <f>'Katalog over Kulturmodeller '!F246</f>
        <v>0</v>
      </c>
      <c r="D788" s="125"/>
      <c r="E788" s="151">
        <f>'Katalog over Kulturmodeller '!W246</f>
        <v>0</v>
      </c>
      <c r="F788" s="40">
        <f>E788+((E792-F792)+(E793-F793))*(E788/SUM(E787:E791))</f>
        <v>0</v>
      </c>
      <c r="G788" s="40">
        <f t="shared" ref="G788" si="13162">F788+((F792-G792)+(F793-G793))*(F788/SUM(F787:F791))</f>
        <v>0</v>
      </c>
      <c r="H788" s="40">
        <f t="shared" ref="H788" si="13163">G788+((G792-H792)+(G793-H793))*(G788/SUM(G787:G791))</f>
        <v>0</v>
      </c>
      <c r="I788" s="40">
        <f t="shared" ref="I788" si="13164">H788+((H792-I792)+(H793-I793))*(H788/SUM(H787:H791))</f>
        <v>0</v>
      </c>
      <c r="J788" s="40">
        <f t="shared" ref="J788" si="13165">I788+((I792-J792)+(I793-J793))*(I788/SUM(I787:I791))</f>
        <v>0</v>
      </c>
      <c r="K788" s="40">
        <f t="shared" ref="K788" si="13166">J788+((J792-K792)+(J793-K793))*(J788/SUM(J787:J791))</f>
        <v>0</v>
      </c>
      <c r="L788" s="40">
        <f t="shared" ref="L788" si="13167">K788+((K792-L792)+(K793-L793))*(K788/SUM(K787:K791))</f>
        <v>0</v>
      </c>
      <c r="M788" s="40">
        <f t="shared" ref="M788" si="13168">L788+((L792-M792)+(L793-M793))*(L788/SUM(L787:L791))</f>
        <v>0</v>
      </c>
      <c r="N788" s="40">
        <f t="shared" ref="N788" si="13169">M788+((M792-N792)+(M793-N793))*(M788/SUM(M787:M791))</f>
        <v>0</v>
      </c>
      <c r="O788" s="40">
        <f t="shared" ref="O788" si="13170">N788+((N792-O792)+(N793-O793))*(N788/SUM(N787:N791))</f>
        <v>0</v>
      </c>
      <c r="P788" s="40">
        <f t="shared" ref="P788" si="13171">O788+((O792-P792)+(O793-P793))*(O788/SUM(O787:O791))</f>
        <v>0</v>
      </c>
      <c r="Q788" s="40">
        <f t="shared" ref="Q788" si="13172">P788+((P792-Q792)+(P793-Q793))*(P788/SUM(P787:P791))</f>
        <v>0</v>
      </c>
      <c r="R788" s="40">
        <f t="shared" ref="R788" si="13173">Q788+((Q792-R792)+(Q793-R793))*(Q788/SUM(Q787:Q791))</f>
        <v>0</v>
      </c>
      <c r="S788" s="40">
        <f t="shared" ref="S788" si="13174">R788+((R792-S792)+(R793-S793))*(R788/SUM(R787:R791))</f>
        <v>0</v>
      </c>
      <c r="T788" s="40">
        <f t="shared" ref="T788" si="13175">S788+((S792-T792)+(S793-T793))*(S788/SUM(S787:S791))</f>
        <v>0</v>
      </c>
      <c r="U788" s="40">
        <f t="shared" ref="U788" si="13176">T788+((T792-U792)+(T793-U793))*(T788/SUM(T787:T791))</f>
        <v>0</v>
      </c>
      <c r="V788" s="40">
        <f t="shared" ref="V788" si="13177">U788+((U792-V792)+(U793-V793))*(U788/SUM(U787:U791))</f>
        <v>0</v>
      </c>
      <c r="W788" s="40">
        <f t="shared" ref="W788" si="13178">V788+((V792-W792)+(V793-W793))*(V788/SUM(V787:V791))</f>
        <v>0</v>
      </c>
      <c r="X788" s="40">
        <f t="shared" ref="X788" si="13179">W788+((W792-X792)+(W793-X793))*(W788/SUM(W787:W791))</f>
        <v>0</v>
      </c>
      <c r="Y788" s="40">
        <f t="shared" ref="Y788" si="13180">X788+((X792-Y792)+(X793-Y793))*(X788/SUM(X787:X791))</f>
        <v>0</v>
      </c>
      <c r="Z788" s="40">
        <f t="shared" ref="Z788" si="13181">Y788+((Y792-Z792)+(Y793-Z793))*(Y788/SUM(Y787:Y791))</f>
        <v>0</v>
      </c>
      <c r="AA788" s="40">
        <f t="shared" ref="AA788" si="13182">Z788+((Z792-AA792)+(Z793-AA793))*(Z788/SUM(Z787:Z791))</f>
        <v>0</v>
      </c>
      <c r="AB788" s="40">
        <f t="shared" ref="AB788" si="13183">AA788+((AA792-AB792)+(AA793-AB793))*(AA788/SUM(AA787:AA791))</f>
        <v>0</v>
      </c>
      <c r="AC788" s="40">
        <f t="shared" ref="AC788" si="13184">AB788+((AB792-AC792)+(AB793-AC793))*(AB788/SUM(AB787:AB791))</f>
        <v>0</v>
      </c>
      <c r="AD788" s="40">
        <f t="shared" ref="AD788" si="13185">AC788+((AC792-AD792)+(AC793-AD793))*(AC788/SUM(AC787:AC791))</f>
        <v>0</v>
      </c>
      <c r="AE788" s="40">
        <f t="shared" ref="AE788" si="13186">AD788+((AD792-AE792)+(AD793-AE793))*(AD788/SUM(AD787:AD791))</f>
        <v>0</v>
      </c>
      <c r="AF788" s="40">
        <f t="shared" ref="AF788" si="13187">AE788+((AE792-AF792)+(AE793-AF793))*(AE788/SUM(AE787:AE791))</f>
        <v>0</v>
      </c>
      <c r="AG788" s="40">
        <f t="shared" ref="AG788" si="13188">AF788+((AF792-AG792)+(AF793-AG793))*(AF788/SUM(AF787:AF791))</f>
        <v>0</v>
      </c>
      <c r="AH788" s="40">
        <f t="shared" ref="AH788" si="13189">AG788+((AG792-AH792)+(AG793-AH793))*(AG788/SUM(AG787:AG791))</f>
        <v>0</v>
      </c>
      <c r="AI788" s="40">
        <f t="shared" ref="AI788" si="13190">AH788+((AH792-AI792)+(AH793-AI793))*(AH788/SUM(AH787:AH791))</f>
        <v>0</v>
      </c>
      <c r="AJ788" s="40">
        <f t="shared" ref="AJ788" si="13191">AI788+((AI792-AJ792)+(AI793-AJ793))*(AI788/SUM(AI787:AI791))</f>
        <v>0</v>
      </c>
      <c r="AK788" s="40">
        <f t="shared" ref="AK788" si="13192">AJ788+((AJ792-AK792)+(AJ793-AK793))*(AJ788/SUM(AJ787:AJ791))</f>
        <v>0</v>
      </c>
      <c r="AL788" s="40">
        <f t="shared" ref="AL788" si="13193">AK788+((AK792-AL792)+(AK793-AL793))*(AK788/SUM(AK787:AK791))</f>
        <v>0</v>
      </c>
      <c r="AM788" s="40">
        <f t="shared" ref="AM788" si="13194">AL788+((AL792-AM792)+(AL793-AM793))*(AL788/SUM(AL787:AL791))</f>
        <v>0</v>
      </c>
      <c r="AN788" s="40">
        <f t="shared" ref="AN788" si="13195">AM788+((AM792-AN792)+(AM793-AN793))*(AM788/SUM(AM787:AM791))</f>
        <v>0</v>
      </c>
      <c r="AO788" s="40">
        <f t="shared" ref="AO788" si="13196">AN788+((AN792-AO792)+(AN793-AO793))*(AN788/SUM(AN787:AN791))</f>
        <v>0</v>
      </c>
      <c r="AP788" s="40">
        <f t="shared" ref="AP788" si="13197">AO788+((AO792-AP792)+(AO793-AP793))*(AO788/SUM(AO787:AO791))</f>
        <v>0</v>
      </c>
      <c r="AQ788" s="40">
        <f t="shared" ref="AQ788" si="13198">AP788+((AP792-AQ792)+(AP793-AQ793))*(AP788/SUM(AP787:AP791))</f>
        <v>0</v>
      </c>
      <c r="AR788" s="40">
        <f t="shared" ref="AR788" si="13199">AQ788+((AQ792-AR792)+(AQ793-AR793))*(AQ788/SUM(AQ787:AQ791))</f>
        <v>0</v>
      </c>
      <c r="AS788" s="41">
        <f t="shared" ref="AS788" si="13200">AR788+((AR792-AS792)+(AR793-AS793))*(AR788/SUM(AR787:AR791))</f>
        <v>0</v>
      </c>
      <c r="AU788" s="10" t="str" cm="1">
        <f t="array" ref="AU788">IF($D788="","",INDEX('Data - CO2'!$B$5:$AP$53,MATCH(Kulturmodeller!$D788,'Data - CO2'!$A$5:$A$53,0),AU$20)*E788)</f>
        <v/>
      </c>
      <c r="AV788" t="str" cm="1">
        <f t="array" ref="AV788">IF($D788="","",INDEX('Data - CO2'!$B$5:$AP$53,MATCH(Kulturmodeller!$D788,'Data - CO2'!$A$5:$A$53,0),AV$20)*F788)</f>
        <v/>
      </c>
      <c r="AW788" t="str" cm="1">
        <f t="array" ref="AW788">IF($D788="","",INDEX('Data - CO2'!$B$5:$AP$53,MATCH(Kulturmodeller!$D788,'Data - CO2'!$A$5:$A$53,0),AW$20)*G788)</f>
        <v/>
      </c>
      <c r="AX788" t="str" cm="1">
        <f t="array" ref="AX788">IF($D788="","",INDEX('Data - CO2'!$B$5:$AP$53,MATCH(Kulturmodeller!$D788,'Data - CO2'!$A$5:$A$53,0),AX$20)*H788)</f>
        <v/>
      </c>
      <c r="AY788" t="str" cm="1">
        <f t="array" ref="AY788">IF($D788="","",INDEX('Data - CO2'!$B$5:$AP$53,MATCH(Kulturmodeller!$D788,'Data - CO2'!$A$5:$A$53,0),AY$20)*I788)</f>
        <v/>
      </c>
      <c r="AZ788" t="str" cm="1">
        <f t="array" ref="AZ788">IF($D788="","",INDEX('Data - CO2'!$B$5:$AP$53,MATCH(Kulturmodeller!$D788,'Data - CO2'!$A$5:$A$53,0),AZ$20)*J788*$B786)</f>
        <v/>
      </c>
      <c r="BA788" t="str" cm="1">
        <f t="array" ref="BA788">IF($D788="","",INDEX('Data - CO2'!$B$5:$AP$53,MATCH(Kulturmodeller!$D788,'Data - CO2'!$A$5:$A$53,0),BA$20)*K788*$B786)</f>
        <v/>
      </c>
      <c r="BB788" t="str" cm="1">
        <f t="array" ref="BB788">IF($D788="","",INDEX('Data - CO2'!$B$5:$AP$53,MATCH(Kulturmodeller!$D788,'Data - CO2'!$A$5:$A$53,0),BB$20)*L788*$B786)</f>
        <v/>
      </c>
      <c r="BC788" t="str" cm="1">
        <f t="array" ref="BC788">IF($D788="","",INDEX('Data - CO2'!$B$5:$AP$53,MATCH(Kulturmodeller!$D788,'Data - CO2'!$A$5:$A$53,0),BC$20)*M788*$B786)</f>
        <v/>
      </c>
      <c r="BD788" t="str" cm="1">
        <f t="array" ref="BD788">IF($D788="","",INDEX('Data - CO2'!$B$5:$AP$53,MATCH(Kulturmodeller!$D788,'Data - CO2'!$A$5:$A$53,0),BD$20)*N788*$B786)</f>
        <v/>
      </c>
      <c r="BE788" t="str" cm="1">
        <f t="array" ref="BE788">IF($D788="","",INDEX('Data - CO2'!$B$5:$AP$53,MATCH(Kulturmodeller!$D788,'Data - CO2'!$A$5:$A$53,0),BE$20)*O788*$B786)</f>
        <v/>
      </c>
      <c r="BF788" t="str" cm="1">
        <f t="array" ref="BF788">IF($D788="","",INDEX('Data - CO2'!$B$5:$AP$53,MATCH(Kulturmodeller!$D788,'Data - CO2'!$A$5:$A$53,0),BF$20)*P788*$B786)</f>
        <v/>
      </c>
      <c r="BG788" t="str" cm="1">
        <f t="array" ref="BG788">IF($D788="","",INDEX('Data - CO2'!$B$5:$AP$53,MATCH(Kulturmodeller!$D788,'Data - CO2'!$A$5:$A$53,0),BG$20)*Q788*$B786)</f>
        <v/>
      </c>
      <c r="BH788" t="str" cm="1">
        <f t="array" ref="BH788">IF($D788="","",INDEX('Data - CO2'!$B$5:$AP$53,MATCH(Kulturmodeller!$D788,'Data - CO2'!$A$5:$A$53,0),BH$20)*R788*$B786)</f>
        <v/>
      </c>
      <c r="BI788" t="str" cm="1">
        <f t="array" ref="BI788">IF($D788="","",INDEX('Data - CO2'!$B$5:$AP$53,MATCH(Kulturmodeller!$D788,'Data - CO2'!$A$5:$A$53,0),BI$20)*S788*$B786)</f>
        <v/>
      </c>
      <c r="BJ788" t="str" cm="1">
        <f t="array" ref="BJ788">IF($D788="","",INDEX('Data - CO2'!$B$5:$AP$53,MATCH(Kulturmodeller!$D788,'Data - CO2'!$A$5:$A$53,0),BJ$20)*T788*$B786)</f>
        <v/>
      </c>
      <c r="BK788" t="str" cm="1">
        <f t="array" ref="BK788">IF($D788="","",INDEX('Data - CO2'!$B$5:$AP$53,MATCH(Kulturmodeller!$D788,'Data - CO2'!$A$5:$A$53,0),BK$20)*U788*$B786)</f>
        <v/>
      </c>
      <c r="BL788" t="str" cm="1">
        <f t="array" ref="BL788">IF($D788="","",INDEX('Data - CO2'!$B$5:$AP$53,MATCH(Kulturmodeller!$D788,'Data - CO2'!$A$5:$A$53,0),BL$20)*V788*$B786)</f>
        <v/>
      </c>
      <c r="BM788" t="str" cm="1">
        <f t="array" ref="BM788">IF($D788="","",INDEX('Data - CO2'!$B$5:$AP$53,MATCH(Kulturmodeller!$D788,'Data - CO2'!$A$5:$A$53,0),BM$20)*W788*$B786)</f>
        <v/>
      </c>
      <c r="BN788" t="str" cm="1">
        <f t="array" ref="BN788">IF($D788="","",INDEX('Data - CO2'!$B$5:$AP$53,MATCH(Kulturmodeller!$D788,'Data - CO2'!$A$5:$A$53,0),BN$20)*X788*$B786)</f>
        <v/>
      </c>
      <c r="BO788" t="str" cm="1">
        <f t="array" ref="BO788">IF($D788="","",INDEX('Data - CO2'!$B$5:$AP$53,MATCH(Kulturmodeller!$D788,'Data - CO2'!$A$5:$A$53,0),BO$20)*Y788*$B786)</f>
        <v/>
      </c>
      <c r="BP788" t="str" cm="1">
        <f t="array" ref="BP788">IF($D788="","",INDEX('Data - CO2'!$B$5:$AP$53,MATCH(Kulturmodeller!$D788,'Data - CO2'!$A$5:$A$53,0),BP$20)*Z788*$B786)</f>
        <v/>
      </c>
      <c r="BQ788" t="str" cm="1">
        <f t="array" ref="BQ788">IF($D788="","",INDEX('Data - CO2'!$B$5:$AP$53,MATCH(Kulturmodeller!$D788,'Data - CO2'!$A$5:$A$53,0),BQ$20)*AA788*$B786)</f>
        <v/>
      </c>
      <c r="BR788" t="str" cm="1">
        <f t="array" ref="BR788">IF($D788="","",INDEX('Data - CO2'!$B$5:$AP$53,MATCH(Kulturmodeller!$D788,'Data - CO2'!$A$5:$A$53,0),BR$20)*AB788*$B786)</f>
        <v/>
      </c>
      <c r="BS788" t="str" cm="1">
        <f t="array" ref="BS788">IF($D788="","",INDEX('Data - CO2'!$B$5:$AP$53,MATCH(Kulturmodeller!$D788,'Data - CO2'!$A$5:$A$53,0),BS$20)*AC788*$B786)</f>
        <v/>
      </c>
      <c r="BT788" t="str" cm="1">
        <f t="array" ref="BT788">IF($D788="","",INDEX('Data - CO2'!$B$5:$AP$53,MATCH(Kulturmodeller!$D788,'Data - CO2'!$A$5:$A$53,0),BT$20)*AD788*$B786)</f>
        <v/>
      </c>
      <c r="BU788" t="str" cm="1">
        <f t="array" ref="BU788">IF($D788="","",INDEX('Data - CO2'!$B$5:$AP$53,MATCH(Kulturmodeller!$D788,'Data - CO2'!$A$5:$A$53,0),BU$20)*AE788*$B786)</f>
        <v/>
      </c>
      <c r="BV788" t="str" cm="1">
        <f t="array" ref="BV788">IF($D788="","",INDEX('Data - CO2'!$B$5:$AP$53,MATCH(Kulturmodeller!$D788,'Data - CO2'!$A$5:$A$53,0),BV$20)*AF788*$B786)</f>
        <v/>
      </c>
      <c r="BW788" t="str" cm="1">
        <f t="array" ref="BW788">IF($D788="","",INDEX('Data - CO2'!$B$5:$AP$53,MATCH(Kulturmodeller!$D788,'Data - CO2'!$A$5:$A$53,0),BW$20)*AG788*$B786)</f>
        <v/>
      </c>
      <c r="BX788" t="str" cm="1">
        <f t="array" ref="BX788">IF($D788="","",INDEX('Data - CO2'!$B$5:$AP$53,MATCH(Kulturmodeller!$D788,'Data - CO2'!$A$5:$A$53,0),BX$20)*AH788*$B786)</f>
        <v/>
      </c>
      <c r="BY788" t="str" cm="1">
        <f t="array" ref="BY788">IF($D788="","",INDEX('Data - CO2'!$B$5:$AP$53,MATCH(Kulturmodeller!$D788,'Data - CO2'!$A$5:$A$53,0),BY$20)*AI788*$B786)</f>
        <v/>
      </c>
      <c r="BZ788" t="str" cm="1">
        <f t="array" ref="BZ788">IF($D788="","",INDEX('Data - CO2'!$B$5:$AP$53,MATCH(Kulturmodeller!$D788,'Data - CO2'!$A$5:$A$53,0),BZ$20)*AJ788*$B786)</f>
        <v/>
      </c>
      <c r="CA788" t="str" cm="1">
        <f t="array" ref="CA788">IF($D788="","",INDEX('Data - CO2'!$B$5:$AP$53,MATCH(Kulturmodeller!$D788,'Data - CO2'!$A$5:$A$53,0),CA$20)*AK788*$B786)</f>
        <v/>
      </c>
      <c r="CB788" t="str" cm="1">
        <f t="array" ref="CB788">IF($D788="","",INDEX('Data - CO2'!$B$5:$AP$53,MATCH(Kulturmodeller!$D788,'Data - CO2'!$A$5:$A$53,0),CB$20)*AL788*$B786)</f>
        <v/>
      </c>
      <c r="CC788" t="str" cm="1">
        <f t="array" ref="CC788">IF($D788="","",INDEX('Data - CO2'!$B$5:$AP$53,MATCH(Kulturmodeller!$D788,'Data - CO2'!$A$5:$A$53,0),CC$20)*AM788*$B786)</f>
        <v/>
      </c>
      <c r="CD788" t="str" cm="1">
        <f t="array" ref="CD788">IF($D788="","",INDEX('Data - CO2'!$B$5:$AP$53,MATCH(Kulturmodeller!$D788,'Data - CO2'!$A$5:$A$53,0),CD$20)*AN788*$B786)</f>
        <v/>
      </c>
      <c r="CE788" t="str" cm="1">
        <f t="array" ref="CE788">IF($D788="","",INDEX('Data - CO2'!$B$5:$AP$53,MATCH(Kulturmodeller!$D788,'Data - CO2'!$A$5:$A$53,0),CE$20)*AO788*$B786)</f>
        <v/>
      </c>
      <c r="CF788" t="str" cm="1">
        <f t="array" ref="CF788">IF($D788="","",INDEX('Data - CO2'!$B$5:$AP$53,MATCH(Kulturmodeller!$D788,'Data - CO2'!$A$5:$A$53,0),CF$20)*AP788*$B786)</f>
        <v/>
      </c>
      <c r="CG788" t="str" cm="1">
        <f t="array" ref="CG788">IF($D788="","",INDEX('Data - CO2'!$B$5:$AP$53,MATCH(Kulturmodeller!$D788,'Data - CO2'!$A$5:$A$53,0),CG$20)*AQ788*$B786)</f>
        <v/>
      </c>
      <c r="CH788" t="str" cm="1">
        <f t="array" ref="CH788">IF($D788="","",INDEX('Data - CO2'!$B$5:$AP$53,MATCH(Kulturmodeller!$D788,'Data - CO2'!$A$5:$A$53,0),CH$20)*AR788*$B786)</f>
        <v/>
      </c>
      <c r="CI788" s="11" t="str" cm="1">
        <f t="array" ref="CI788">IF($D788="","",INDEX('Data - CO2'!$B$5:$AP$53,MATCH(Kulturmodeller!$D788,'Data - CO2'!$A$5:$A$53,0),CI$20)*AS788*$B786)</f>
        <v/>
      </c>
    </row>
    <row r="789" spans="1:87" x14ac:dyDescent="0.3">
      <c r="A789" s="33" t="s">
        <v>83</v>
      </c>
      <c r="B789" s="33"/>
      <c r="C789" s="124">
        <f>'Katalog over Kulturmodeller '!F247</f>
        <v>0</v>
      </c>
      <c r="D789" s="125"/>
      <c r="E789" s="151">
        <f>'Katalog over Kulturmodeller '!W247</f>
        <v>0</v>
      </c>
      <c r="F789" s="40">
        <f>E789+((E792-F792)+(E793-F793))*(E789/SUM(E787:E791))</f>
        <v>0</v>
      </c>
      <c r="G789" s="40">
        <f t="shared" ref="G789" si="13201">F789+((F792-G792)+(F793-G793))*(F789/SUM(F787:F791))</f>
        <v>0</v>
      </c>
      <c r="H789" s="40">
        <f t="shared" ref="H789" si="13202">G789+((G792-H792)+(G793-H793))*(G789/SUM(G787:G791))</f>
        <v>0</v>
      </c>
      <c r="I789" s="40">
        <f t="shared" ref="I789" si="13203">H789+((H792-I792)+(H793-I793))*(H789/SUM(H787:H791))</f>
        <v>0</v>
      </c>
      <c r="J789" s="40">
        <f t="shared" ref="J789" si="13204">I789+((I792-J792)+(I793-J793))*(I789/SUM(I787:I791))</f>
        <v>0</v>
      </c>
      <c r="K789" s="40">
        <f t="shared" ref="K789" si="13205">J789+((J792-K792)+(J793-K793))*(J789/SUM(J787:J791))</f>
        <v>0</v>
      </c>
      <c r="L789" s="40">
        <f t="shared" ref="L789" si="13206">K789+((K792-L792)+(K793-L793))*(K789/SUM(K787:K791))</f>
        <v>0</v>
      </c>
      <c r="M789" s="40">
        <f t="shared" ref="M789" si="13207">L789+((L792-M792)+(L793-M793))*(L789/SUM(L787:L791))</f>
        <v>0</v>
      </c>
      <c r="N789" s="40">
        <f t="shared" ref="N789" si="13208">M789+((M792-N792)+(M793-N793))*(M789/SUM(M787:M791))</f>
        <v>0</v>
      </c>
      <c r="O789" s="40">
        <f t="shared" ref="O789" si="13209">N789+((N792-O792)+(N793-O793))*(N789/SUM(N787:N791))</f>
        <v>0</v>
      </c>
      <c r="P789" s="40">
        <f t="shared" ref="P789" si="13210">O789+((O792-P792)+(O793-P793))*(O789/SUM(O787:O791))</f>
        <v>0</v>
      </c>
      <c r="Q789" s="40">
        <f t="shared" ref="Q789" si="13211">P789+((P792-Q792)+(P793-Q793))*(P789/SUM(P787:P791))</f>
        <v>0</v>
      </c>
      <c r="R789" s="40">
        <f t="shared" ref="R789" si="13212">Q789+((Q792-R792)+(Q793-R793))*(Q789/SUM(Q787:Q791))</f>
        <v>0</v>
      </c>
      <c r="S789" s="40">
        <f t="shared" ref="S789" si="13213">R789+((R792-S792)+(R793-S793))*(R789/SUM(R787:R791))</f>
        <v>0</v>
      </c>
      <c r="T789" s="40">
        <f t="shared" ref="T789" si="13214">S789+((S792-T792)+(S793-T793))*(S789/SUM(S787:S791))</f>
        <v>0</v>
      </c>
      <c r="U789" s="40">
        <f t="shared" ref="U789" si="13215">T789+((T792-U792)+(T793-U793))*(T789/SUM(T787:T791))</f>
        <v>0</v>
      </c>
      <c r="V789" s="40">
        <f t="shared" ref="V789" si="13216">U789+((U792-V792)+(U793-V793))*(U789/SUM(U787:U791))</f>
        <v>0</v>
      </c>
      <c r="W789" s="40">
        <f t="shared" ref="W789" si="13217">V789+((V792-W792)+(V793-W793))*(V789/SUM(V787:V791))</f>
        <v>0</v>
      </c>
      <c r="X789" s="40">
        <f t="shared" ref="X789" si="13218">W789+((W792-X792)+(W793-X793))*(W789/SUM(W787:W791))</f>
        <v>0</v>
      </c>
      <c r="Y789" s="40">
        <f t="shared" ref="Y789" si="13219">X789+((X792-Y792)+(X793-Y793))*(X789/SUM(X787:X791))</f>
        <v>0</v>
      </c>
      <c r="Z789" s="40">
        <f t="shared" ref="Z789" si="13220">Y789+((Y792-Z792)+(Y793-Z793))*(Y789/SUM(Y787:Y791))</f>
        <v>0</v>
      </c>
      <c r="AA789" s="40">
        <f t="shared" ref="AA789" si="13221">Z789+((Z792-AA792)+(Z793-AA793))*(Z789/SUM(Z787:Z791))</f>
        <v>0</v>
      </c>
      <c r="AB789" s="40">
        <f t="shared" ref="AB789" si="13222">AA789+((AA792-AB792)+(AA793-AB793))*(AA789/SUM(AA787:AA791))</f>
        <v>0</v>
      </c>
      <c r="AC789" s="40">
        <f t="shared" ref="AC789" si="13223">AB789+((AB792-AC792)+(AB793-AC793))*(AB789/SUM(AB787:AB791))</f>
        <v>0</v>
      </c>
      <c r="AD789" s="40">
        <f t="shared" ref="AD789" si="13224">AC789+((AC792-AD792)+(AC793-AD793))*(AC789/SUM(AC787:AC791))</f>
        <v>0</v>
      </c>
      <c r="AE789" s="40">
        <f t="shared" ref="AE789" si="13225">AD789+((AD792-AE792)+(AD793-AE793))*(AD789/SUM(AD787:AD791))</f>
        <v>0</v>
      </c>
      <c r="AF789" s="40">
        <f t="shared" ref="AF789" si="13226">AE789+((AE792-AF792)+(AE793-AF793))*(AE789/SUM(AE787:AE791))</f>
        <v>0</v>
      </c>
      <c r="AG789" s="40">
        <f t="shared" ref="AG789" si="13227">AF789+((AF792-AG792)+(AF793-AG793))*(AF789/SUM(AF787:AF791))</f>
        <v>0</v>
      </c>
      <c r="AH789" s="40">
        <f t="shared" ref="AH789" si="13228">AG789+((AG792-AH792)+(AG793-AH793))*(AG789/SUM(AG787:AG791))</f>
        <v>0</v>
      </c>
      <c r="AI789" s="40">
        <f t="shared" ref="AI789" si="13229">AH789+((AH792-AI792)+(AH793-AI793))*(AH789/SUM(AH787:AH791))</f>
        <v>0</v>
      </c>
      <c r="AJ789" s="40">
        <f t="shared" ref="AJ789" si="13230">AI789+((AI792-AJ792)+(AI793-AJ793))*(AI789/SUM(AI787:AI791))</f>
        <v>0</v>
      </c>
      <c r="AK789" s="40">
        <f t="shared" ref="AK789" si="13231">AJ789+((AJ792-AK792)+(AJ793-AK793))*(AJ789/SUM(AJ787:AJ791))</f>
        <v>0</v>
      </c>
      <c r="AL789" s="40">
        <f t="shared" ref="AL789" si="13232">AK789+((AK792-AL792)+(AK793-AL793))*(AK789/SUM(AK787:AK791))</f>
        <v>0</v>
      </c>
      <c r="AM789" s="40">
        <f t="shared" ref="AM789" si="13233">AL789+((AL792-AM792)+(AL793-AM793))*(AL789/SUM(AL787:AL791))</f>
        <v>0</v>
      </c>
      <c r="AN789" s="40">
        <f t="shared" ref="AN789" si="13234">AM789+((AM792-AN792)+(AM793-AN793))*(AM789/SUM(AM787:AM791))</f>
        <v>0</v>
      </c>
      <c r="AO789" s="40">
        <f t="shared" ref="AO789" si="13235">AN789+((AN792-AO792)+(AN793-AO793))*(AN789/SUM(AN787:AN791))</f>
        <v>0</v>
      </c>
      <c r="AP789" s="40">
        <f t="shared" ref="AP789" si="13236">AO789+((AO792-AP792)+(AO793-AP793))*(AO789/SUM(AO787:AO791))</f>
        <v>0</v>
      </c>
      <c r="AQ789" s="40">
        <f t="shared" ref="AQ789" si="13237">AP789+((AP792-AQ792)+(AP793-AQ793))*(AP789/SUM(AP787:AP791))</f>
        <v>0</v>
      </c>
      <c r="AR789" s="40">
        <f t="shared" ref="AR789" si="13238">AQ789+((AQ792-AR792)+(AQ793-AR793))*(AQ789/SUM(AQ787:AQ791))</f>
        <v>0</v>
      </c>
      <c r="AS789" s="41">
        <f t="shared" ref="AS789" si="13239">AR789+((AR792-AS792)+(AR793-AS793))*(AR789/SUM(AR787:AR791))</f>
        <v>0</v>
      </c>
      <c r="AU789" s="10" t="str" cm="1">
        <f t="array" ref="AU789">IF($D789="","",INDEX('Data - CO2'!$B$5:$AP$53,MATCH(Kulturmodeller!$D789,'Data - CO2'!$A$5:$A$53,0),AU$20)*E789)</f>
        <v/>
      </c>
      <c r="AV789" t="str" cm="1">
        <f t="array" ref="AV789">IF($D789="","",INDEX('Data - CO2'!$B$5:$AP$53,MATCH(Kulturmodeller!$D789,'Data - CO2'!$A$5:$A$53,0),AV$20)*F789)</f>
        <v/>
      </c>
      <c r="AW789" t="str" cm="1">
        <f t="array" ref="AW789">IF($D789="","",INDEX('Data - CO2'!$B$5:$AP$53,MATCH(Kulturmodeller!$D789,'Data - CO2'!$A$5:$A$53,0),AW$20)*G789)</f>
        <v/>
      </c>
      <c r="AX789" t="str" cm="1">
        <f t="array" ref="AX789">IF($D789="","",INDEX('Data - CO2'!$B$5:$AP$53,MATCH(Kulturmodeller!$D789,'Data - CO2'!$A$5:$A$53,0),AX$20)*H789)</f>
        <v/>
      </c>
      <c r="AY789" t="str" cm="1">
        <f t="array" ref="AY789">IF($D789="","",INDEX('Data - CO2'!$B$5:$AP$53,MATCH(Kulturmodeller!$D789,'Data - CO2'!$A$5:$A$53,0),AY$20)*I789)</f>
        <v/>
      </c>
      <c r="AZ789" t="str" cm="1">
        <f t="array" ref="AZ789">IF($D789="","",INDEX('Data - CO2'!$B$5:$AP$53,MATCH(Kulturmodeller!$D789,'Data - CO2'!$A$5:$A$53,0),AZ$20)*J789*$B786)</f>
        <v/>
      </c>
      <c r="BA789" t="str" cm="1">
        <f t="array" ref="BA789">IF($D789="","",INDEX('Data - CO2'!$B$5:$AP$53,MATCH(Kulturmodeller!$D789,'Data - CO2'!$A$5:$A$53,0),BA$20)*K789*$B786)</f>
        <v/>
      </c>
      <c r="BB789" t="str" cm="1">
        <f t="array" ref="BB789">IF($D789="","",INDEX('Data - CO2'!$B$5:$AP$53,MATCH(Kulturmodeller!$D789,'Data - CO2'!$A$5:$A$53,0),BB$20)*L789*$B786)</f>
        <v/>
      </c>
      <c r="BC789" t="str" cm="1">
        <f t="array" ref="BC789">IF($D789="","",INDEX('Data - CO2'!$B$5:$AP$53,MATCH(Kulturmodeller!$D789,'Data - CO2'!$A$5:$A$53,0),BC$20)*M789*$B786)</f>
        <v/>
      </c>
      <c r="BD789" t="str" cm="1">
        <f t="array" ref="BD789">IF($D789="","",INDEX('Data - CO2'!$B$5:$AP$53,MATCH(Kulturmodeller!$D789,'Data - CO2'!$A$5:$A$53,0),BD$20)*N789*$B786)</f>
        <v/>
      </c>
      <c r="BE789" t="str" cm="1">
        <f t="array" ref="BE789">IF($D789="","",INDEX('Data - CO2'!$B$5:$AP$53,MATCH(Kulturmodeller!$D789,'Data - CO2'!$A$5:$A$53,0),BE$20)*O789*$B786)</f>
        <v/>
      </c>
      <c r="BF789" t="str" cm="1">
        <f t="array" ref="BF789">IF($D789="","",INDEX('Data - CO2'!$B$5:$AP$53,MATCH(Kulturmodeller!$D789,'Data - CO2'!$A$5:$A$53,0),BF$20)*P789*$B786)</f>
        <v/>
      </c>
      <c r="BG789" t="str" cm="1">
        <f t="array" ref="BG789">IF($D789="","",INDEX('Data - CO2'!$B$5:$AP$53,MATCH(Kulturmodeller!$D789,'Data - CO2'!$A$5:$A$53,0),BG$20)*Q789*$B786)</f>
        <v/>
      </c>
      <c r="BH789" t="str" cm="1">
        <f t="array" ref="BH789">IF($D789="","",INDEX('Data - CO2'!$B$5:$AP$53,MATCH(Kulturmodeller!$D789,'Data - CO2'!$A$5:$A$53,0),BH$20)*R789*$B786)</f>
        <v/>
      </c>
      <c r="BI789" t="str" cm="1">
        <f t="array" ref="BI789">IF($D789="","",INDEX('Data - CO2'!$B$5:$AP$53,MATCH(Kulturmodeller!$D789,'Data - CO2'!$A$5:$A$53,0),BI$20)*S789*$B786)</f>
        <v/>
      </c>
      <c r="BJ789" t="str" cm="1">
        <f t="array" ref="BJ789">IF($D789="","",INDEX('Data - CO2'!$B$5:$AP$53,MATCH(Kulturmodeller!$D789,'Data - CO2'!$A$5:$A$53,0),BJ$20)*T789*$B786)</f>
        <v/>
      </c>
      <c r="BK789" t="str" cm="1">
        <f t="array" ref="BK789">IF($D789="","",INDEX('Data - CO2'!$B$5:$AP$53,MATCH(Kulturmodeller!$D789,'Data - CO2'!$A$5:$A$53,0),BK$20)*U789*$B786)</f>
        <v/>
      </c>
      <c r="BL789" t="str" cm="1">
        <f t="array" ref="BL789">IF($D789="","",INDEX('Data - CO2'!$B$5:$AP$53,MATCH(Kulturmodeller!$D789,'Data - CO2'!$A$5:$A$53,0),BL$20)*V789*$B786)</f>
        <v/>
      </c>
      <c r="BM789" t="str" cm="1">
        <f t="array" ref="BM789">IF($D789="","",INDEX('Data - CO2'!$B$5:$AP$53,MATCH(Kulturmodeller!$D789,'Data - CO2'!$A$5:$A$53,0),BM$20)*W789*$B786)</f>
        <v/>
      </c>
      <c r="BN789" t="str" cm="1">
        <f t="array" ref="BN789">IF($D789="","",INDEX('Data - CO2'!$B$5:$AP$53,MATCH(Kulturmodeller!$D789,'Data - CO2'!$A$5:$A$53,0),BN$20)*X789*$B786)</f>
        <v/>
      </c>
      <c r="BO789" t="str" cm="1">
        <f t="array" ref="BO789">IF($D789="","",INDEX('Data - CO2'!$B$5:$AP$53,MATCH(Kulturmodeller!$D789,'Data - CO2'!$A$5:$A$53,0),BO$20)*Y789*$B786)</f>
        <v/>
      </c>
      <c r="BP789" t="str" cm="1">
        <f t="array" ref="BP789">IF($D789="","",INDEX('Data - CO2'!$B$5:$AP$53,MATCH(Kulturmodeller!$D789,'Data - CO2'!$A$5:$A$53,0),BP$20)*Z789*$B786)</f>
        <v/>
      </c>
      <c r="BQ789" t="str" cm="1">
        <f t="array" ref="BQ789">IF($D789="","",INDEX('Data - CO2'!$B$5:$AP$53,MATCH(Kulturmodeller!$D789,'Data - CO2'!$A$5:$A$53,0),BQ$20)*AA789*$B786)</f>
        <v/>
      </c>
      <c r="BR789" t="str" cm="1">
        <f t="array" ref="BR789">IF($D789="","",INDEX('Data - CO2'!$B$5:$AP$53,MATCH(Kulturmodeller!$D789,'Data - CO2'!$A$5:$A$53,0),BR$20)*AB789*$B786)</f>
        <v/>
      </c>
      <c r="BS789" t="str" cm="1">
        <f t="array" ref="BS789">IF($D789="","",INDEX('Data - CO2'!$B$5:$AP$53,MATCH(Kulturmodeller!$D789,'Data - CO2'!$A$5:$A$53,0),BS$20)*AC789*$B786)</f>
        <v/>
      </c>
      <c r="BT789" t="str" cm="1">
        <f t="array" ref="BT789">IF($D789="","",INDEX('Data - CO2'!$B$5:$AP$53,MATCH(Kulturmodeller!$D789,'Data - CO2'!$A$5:$A$53,0),BT$20)*AD789*$B786)</f>
        <v/>
      </c>
      <c r="BU789" t="str" cm="1">
        <f t="array" ref="BU789">IF($D789="","",INDEX('Data - CO2'!$B$5:$AP$53,MATCH(Kulturmodeller!$D789,'Data - CO2'!$A$5:$A$53,0),BU$20)*AE789*$B786)</f>
        <v/>
      </c>
      <c r="BV789" t="str" cm="1">
        <f t="array" ref="BV789">IF($D789="","",INDEX('Data - CO2'!$B$5:$AP$53,MATCH(Kulturmodeller!$D789,'Data - CO2'!$A$5:$A$53,0),BV$20)*AF789*$B786)</f>
        <v/>
      </c>
      <c r="BW789" t="str" cm="1">
        <f t="array" ref="BW789">IF($D789="","",INDEX('Data - CO2'!$B$5:$AP$53,MATCH(Kulturmodeller!$D789,'Data - CO2'!$A$5:$A$53,0),BW$20)*AG789*$B786)</f>
        <v/>
      </c>
      <c r="BX789" t="str" cm="1">
        <f t="array" ref="BX789">IF($D789="","",INDEX('Data - CO2'!$B$5:$AP$53,MATCH(Kulturmodeller!$D789,'Data - CO2'!$A$5:$A$53,0),BX$20)*AH789*$B786)</f>
        <v/>
      </c>
      <c r="BY789" t="str" cm="1">
        <f t="array" ref="BY789">IF($D789="","",INDEX('Data - CO2'!$B$5:$AP$53,MATCH(Kulturmodeller!$D789,'Data - CO2'!$A$5:$A$53,0),BY$20)*AI789*$B786)</f>
        <v/>
      </c>
      <c r="BZ789" t="str" cm="1">
        <f t="array" ref="BZ789">IF($D789="","",INDEX('Data - CO2'!$B$5:$AP$53,MATCH(Kulturmodeller!$D789,'Data - CO2'!$A$5:$A$53,0),BZ$20)*AJ789*$B786)</f>
        <v/>
      </c>
      <c r="CA789" t="str" cm="1">
        <f t="array" ref="CA789">IF($D789="","",INDEX('Data - CO2'!$B$5:$AP$53,MATCH(Kulturmodeller!$D789,'Data - CO2'!$A$5:$A$53,0),CA$20)*AK789*$B786)</f>
        <v/>
      </c>
      <c r="CB789" t="str" cm="1">
        <f t="array" ref="CB789">IF($D789="","",INDEX('Data - CO2'!$B$5:$AP$53,MATCH(Kulturmodeller!$D789,'Data - CO2'!$A$5:$A$53,0),CB$20)*AL789*$B786)</f>
        <v/>
      </c>
      <c r="CC789" t="str" cm="1">
        <f t="array" ref="CC789">IF($D789="","",INDEX('Data - CO2'!$B$5:$AP$53,MATCH(Kulturmodeller!$D789,'Data - CO2'!$A$5:$A$53,0),CC$20)*AM789*$B786)</f>
        <v/>
      </c>
      <c r="CD789" t="str" cm="1">
        <f t="array" ref="CD789">IF($D789="","",INDEX('Data - CO2'!$B$5:$AP$53,MATCH(Kulturmodeller!$D789,'Data - CO2'!$A$5:$A$53,0),CD$20)*AN789*$B786)</f>
        <v/>
      </c>
      <c r="CE789" t="str" cm="1">
        <f t="array" ref="CE789">IF($D789="","",INDEX('Data - CO2'!$B$5:$AP$53,MATCH(Kulturmodeller!$D789,'Data - CO2'!$A$5:$A$53,0),CE$20)*AO789*$B786)</f>
        <v/>
      </c>
      <c r="CF789" t="str" cm="1">
        <f t="array" ref="CF789">IF($D789="","",INDEX('Data - CO2'!$B$5:$AP$53,MATCH(Kulturmodeller!$D789,'Data - CO2'!$A$5:$A$53,0),CF$20)*AP789*$B786)</f>
        <v/>
      </c>
      <c r="CG789" t="str" cm="1">
        <f t="array" ref="CG789">IF($D789="","",INDEX('Data - CO2'!$B$5:$AP$53,MATCH(Kulturmodeller!$D789,'Data - CO2'!$A$5:$A$53,0),CG$20)*AQ789*$B786)</f>
        <v/>
      </c>
      <c r="CH789" t="str" cm="1">
        <f t="array" ref="CH789">IF($D789="","",INDEX('Data - CO2'!$B$5:$AP$53,MATCH(Kulturmodeller!$D789,'Data - CO2'!$A$5:$A$53,0),CH$20)*AR789*$B786)</f>
        <v/>
      </c>
      <c r="CI789" s="11" t="str" cm="1">
        <f t="array" ref="CI789">IF($D789="","",INDEX('Data - CO2'!$B$5:$AP$53,MATCH(Kulturmodeller!$D789,'Data - CO2'!$A$5:$A$53,0),CI$20)*AS789*$B786)</f>
        <v/>
      </c>
    </row>
    <row r="790" spans="1:87" x14ac:dyDescent="0.3">
      <c r="A790" s="33" t="s">
        <v>84</v>
      </c>
      <c r="B790" s="33"/>
      <c r="C790" s="124">
        <f>'Katalog over Kulturmodeller '!F248</f>
        <v>0</v>
      </c>
      <c r="D790" s="125"/>
      <c r="E790" s="151">
        <f>'Katalog over Kulturmodeller '!W248</f>
        <v>0</v>
      </c>
      <c r="F790" s="40">
        <f>E790+((E792-F792)+(E793-F793))*(E790/SUM(E787:E791))</f>
        <v>0</v>
      </c>
      <c r="G790" s="40">
        <f t="shared" ref="G790" si="13240">F790+((F792-G792)+(F793-G793))*(F790/SUM(F787:F791))</f>
        <v>0</v>
      </c>
      <c r="H790" s="40">
        <f t="shared" ref="H790" si="13241">G790+((G792-H792)+(G793-H793))*(G790/SUM(G787:G791))</f>
        <v>0</v>
      </c>
      <c r="I790" s="40">
        <f t="shared" ref="I790" si="13242">H790+((H792-I792)+(H793-I793))*(H790/SUM(H787:H791))</f>
        <v>0</v>
      </c>
      <c r="J790" s="40">
        <f t="shared" ref="J790" si="13243">I790+((I792-J792)+(I793-J793))*(I790/SUM(I787:I791))</f>
        <v>0</v>
      </c>
      <c r="K790" s="40">
        <f t="shared" ref="K790" si="13244">J790+((J792-K792)+(J793-K793))*(J790/SUM(J787:J791))</f>
        <v>0</v>
      </c>
      <c r="L790" s="40">
        <f t="shared" ref="L790" si="13245">K790+((K792-L792)+(K793-L793))*(K790/SUM(K787:K791))</f>
        <v>0</v>
      </c>
      <c r="M790" s="40">
        <f t="shared" ref="M790" si="13246">L790+((L792-M792)+(L793-M793))*(L790/SUM(L787:L791))</f>
        <v>0</v>
      </c>
      <c r="N790" s="40">
        <f t="shared" ref="N790" si="13247">M790+((M792-N792)+(M793-N793))*(M790/SUM(M787:M791))</f>
        <v>0</v>
      </c>
      <c r="O790" s="40">
        <f t="shared" ref="O790" si="13248">N790+((N792-O792)+(N793-O793))*(N790/SUM(N787:N791))</f>
        <v>0</v>
      </c>
      <c r="P790" s="40">
        <f t="shared" ref="P790" si="13249">O790+((O792-P792)+(O793-P793))*(O790/SUM(O787:O791))</f>
        <v>0</v>
      </c>
      <c r="Q790" s="40">
        <f t="shared" ref="Q790" si="13250">P790+((P792-Q792)+(P793-Q793))*(P790/SUM(P787:P791))</f>
        <v>0</v>
      </c>
      <c r="R790" s="40">
        <f t="shared" ref="R790" si="13251">Q790+((Q792-R792)+(Q793-R793))*(Q790/SUM(Q787:Q791))</f>
        <v>0</v>
      </c>
      <c r="S790" s="40">
        <f t="shared" ref="S790" si="13252">R790+((R792-S792)+(R793-S793))*(R790/SUM(R787:R791))</f>
        <v>0</v>
      </c>
      <c r="T790" s="40">
        <f t="shared" ref="T790" si="13253">S790+((S792-T792)+(S793-T793))*(S790/SUM(S787:S791))</f>
        <v>0</v>
      </c>
      <c r="U790" s="40">
        <f t="shared" ref="U790" si="13254">T790+((T792-U792)+(T793-U793))*(T790/SUM(T787:T791))</f>
        <v>0</v>
      </c>
      <c r="V790" s="40">
        <f t="shared" ref="V790" si="13255">U790+((U792-V792)+(U793-V793))*(U790/SUM(U787:U791))</f>
        <v>0</v>
      </c>
      <c r="W790" s="40">
        <f t="shared" ref="W790" si="13256">V790+((V792-W792)+(V793-W793))*(V790/SUM(V787:V791))</f>
        <v>0</v>
      </c>
      <c r="X790" s="40">
        <f t="shared" ref="X790" si="13257">W790+((W792-X792)+(W793-X793))*(W790/SUM(W787:W791))</f>
        <v>0</v>
      </c>
      <c r="Y790" s="40">
        <f t="shared" ref="Y790" si="13258">X790+((X792-Y792)+(X793-Y793))*(X790/SUM(X787:X791))</f>
        <v>0</v>
      </c>
      <c r="Z790" s="40">
        <f t="shared" ref="Z790" si="13259">Y790+((Y792-Z792)+(Y793-Z793))*(Y790/SUM(Y787:Y791))</f>
        <v>0</v>
      </c>
      <c r="AA790" s="40">
        <f t="shared" ref="AA790" si="13260">Z790+((Z792-AA792)+(Z793-AA793))*(Z790/SUM(Z787:Z791))</f>
        <v>0</v>
      </c>
      <c r="AB790" s="40">
        <f t="shared" ref="AB790" si="13261">AA790+((AA792-AB792)+(AA793-AB793))*(AA790/SUM(AA787:AA791))</f>
        <v>0</v>
      </c>
      <c r="AC790" s="40">
        <f t="shared" ref="AC790" si="13262">AB790+((AB792-AC792)+(AB793-AC793))*(AB790/SUM(AB787:AB791))</f>
        <v>0</v>
      </c>
      <c r="AD790" s="40">
        <f t="shared" ref="AD790" si="13263">AC790+((AC792-AD792)+(AC793-AD793))*(AC790/SUM(AC787:AC791))</f>
        <v>0</v>
      </c>
      <c r="AE790" s="40">
        <f t="shared" ref="AE790" si="13264">AD790+((AD792-AE792)+(AD793-AE793))*(AD790/SUM(AD787:AD791))</f>
        <v>0</v>
      </c>
      <c r="AF790" s="40">
        <f t="shared" ref="AF790" si="13265">AE790+((AE792-AF792)+(AE793-AF793))*(AE790/SUM(AE787:AE791))</f>
        <v>0</v>
      </c>
      <c r="AG790" s="40">
        <f t="shared" ref="AG790" si="13266">AF790+((AF792-AG792)+(AF793-AG793))*(AF790/SUM(AF787:AF791))</f>
        <v>0</v>
      </c>
      <c r="AH790" s="40">
        <f t="shared" ref="AH790" si="13267">AG790+((AG792-AH792)+(AG793-AH793))*(AG790/SUM(AG787:AG791))</f>
        <v>0</v>
      </c>
      <c r="AI790" s="40">
        <f t="shared" ref="AI790" si="13268">AH790+((AH792-AI792)+(AH793-AI793))*(AH790/SUM(AH787:AH791))</f>
        <v>0</v>
      </c>
      <c r="AJ790" s="40">
        <f t="shared" ref="AJ790" si="13269">AI790+((AI792-AJ792)+(AI793-AJ793))*(AI790/SUM(AI787:AI791))</f>
        <v>0</v>
      </c>
      <c r="AK790" s="40">
        <f t="shared" ref="AK790" si="13270">AJ790+((AJ792-AK792)+(AJ793-AK793))*(AJ790/SUM(AJ787:AJ791))</f>
        <v>0</v>
      </c>
      <c r="AL790" s="40">
        <f t="shared" ref="AL790" si="13271">AK790+((AK792-AL792)+(AK793-AL793))*(AK790/SUM(AK787:AK791))</f>
        <v>0</v>
      </c>
      <c r="AM790" s="40">
        <f t="shared" ref="AM790" si="13272">AL790+((AL792-AM792)+(AL793-AM793))*(AL790/SUM(AL787:AL791))</f>
        <v>0</v>
      </c>
      <c r="AN790" s="40">
        <f t="shared" ref="AN790" si="13273">AM790+((AM792-AN792)+(AM793-AN793))*(AM790/SUM(AM787:AM791))</f>
        <v>0</v>
      </c>
      <c r="AO790" s="40">
        <f t="shared" ref="AO790" si="13274">AN790+((AN792-AO792)+(AN793-AO793))*(AN790/SUM(AN787:AN791))</f>
        <v>0</v>
      </c>
      <c r="AP790" s="40">
        <f t="shared" ref="AP790" si="13275">AO790+((AO792-AP792)+(AO793-AP793))*(AO790/SUM(AO787:AO791))</f>
        <v>0</v>
      </c>
      <c r="AQ790" s="40">
        <f t="shared" ref="AQ790" si="13276">AP790+((AP792-AQ792)+(AP793-AQ793))*(AP790/SUM(AP787:AP791))</f>
        <v>0</v>
      </c>
      <c r="AR790" s="40">
        <f t="shared" ref="AR790" si="13277">AQ790+((AQ792-AR792)+(AQ793-AR793))*(AQ790/SUM(AQ787:AQ791))</f>
        <v>0</v>
      </c>
      <c r="AS790" s="41">
        <f t="shared" ref="AS790" si="13278">AR790+((AR792-AS792)+(AR793-AS793))*(AR790/SUM(AR787:AR791))</f>
        <v>0</v>
      </c>
      <c r="AU790" s="10" t="str" cm="1">
        <f t="array" ref="AU790">IF($D790="","",INDEX('Data - CO2'!$B$5:$AP$53,MATCH(Kulturmodeller!$D790,'Data - CO2'!$A$5:$A$53,0),AU$20)*E790)</f>
        <v/>
      </c>
      <c r="AV790" t="str" cm="1">
        <f t="array" ref="AV790">IF($D790="","",INDEX('Data - CO2'!$B$5:$AP$53,MATCH(Kulturmodeller!$D790,'Data - CO2'!$A$5:$A$53,0),AV$20)*F790)</f>
        <v/>
      </c>
      <c r="AW790" t="str" cm="1">
        <f t="array" ref="AW790">IF($D790="","",INDEX('Data - CO2'!$B$5:$AP$53,MATCH(Kulturmodeller!$D790,'Data - CO2'!$A$5:$A$53,0),AW$20)*G790)</f>
        <v/>
      </c>
      <c r="AX790" t="str" cm="1">
        <f t="array" ref="AX790">IF($D790="","",INDEX('Data - CO2'!$B$5:$AP$53,MATCH(Kulturmodeller!$D790,'Data - CO2'!$A$5:$A$53,0),AX$20)*H790)</f>
        <v/>
      </c>
      <c r="AY790" t="str" cm="1">
        <f t="array" ref="AY790">IF($D790="","",INDEX('Data - CO2'!$B$5:$AP$53,MATCH(Kulturmodeller!$D790,'Data - CO2'!$A$5:$A$53,0),AY$20)*I790)</f>
        <v/>
      </c>
      <c r="AZ790" t="str" cm="1">
        <f t="array" ref="AZ790">IF($D790="","",INDEX('Data - CO2'!$B$5:$AP$53,MATCH(Kulturmodeller!$D790,'Data - CO2'!$A$5:$A$53,0),AZ$20)*J790*$B786)</f>
        <v/>
      </c>
      <c r="BA790" t="str" cm="1">
        <f t="array" ref="BA790">IF($D790="","",INDEX('Data - CO2'!$B$5:$AP$53,MATCH(Kulturmodeller!$D790,'Data - CO2'!$A$5:$A$53,0),BA$20)*K790*$B786)</f>
        <v/>
      </c>
      <c r="BB790" t="str" cm="1">
        <f t="array" ref="BB790">IF($D790="","",INDEX('Data - CO2'!$B$5:$AP$53,MATCH(Kulturmodeller!$D790,'Data - CO2'!$A$5:$A$53,0),BB$20)*L790*$B786)</f>
        <v/>
      </c>
      <c r="BC790" t="str" cm="1">
        <f t="array" ref="BC790">IF($D790="","",INDEX('Data - CO2'!$B$5:$AP$53,MATCH(Kulturmodeller!$D790,'Data - CO2'!$A$5:$A$53,0),BC$20)*M790*$B786)</f>
        <v/>
      </c>
      <c r="BD790" t="str" cm="1">
        <f t="array" ref="BD790">IF($D790="","",INDEX('Data - CO2'!$B$5:$AP$53,MATCH(Kulturmodeller!$D790,'Data - CO2'!$A$5:$A$53,0),BD$20)*N790*$B786)</f>
        <v/>
      </c>
      <c r="BE790" t="str" cm="1">
        <f t="array" ref="BE790">IF($D790="","",INDEX('Data - CO2'!$B$5:$AP$53,MATCH(Kulturmodeller!$D790,'Data - CO2'!$A$5:$A$53,0),BE$20)*O790*$B786)</f>
        <v/>
      </c>
      <c r="BF790" t="str" cm="1">
        <f t="array" ref="BF790">IF($D790="","",INDEX('Data - CO2'!$B$5:$AP$53,MATCH(Kulturmodeller!$D790,'Data - CO2'!$A$5:$A$53,0),BF$20)*P790*$B786)</f>
        <v/>
      </c>
      <c r="BG790" t="str" cm="1">
        <f t="array" ref="BG790">IF($D790="","",INDEX('Data - CO2'!$B$5:$AP$53,MATCH(Kulturmodeller!$D790,'Data - CO2'!$A$5:$A$53,0),BG$20)*Q790*$B786)</f>
        <v/>
      </c>
      <c r="BH790" t="str" cm="1">
        <f t="array" ref="BH790">IF($D790="","",INDEX('Data - CO2'!$B$5:$AP$53,MATCH(Kulturmodeller!$D790,'Data - CO2'!$A$5:$A$53,0),BH$20)*R790*$B786)</f>
        <v/>
      </c>
      <c r="BI790" t="str" cm="1">
        <f t="array" ref="BI790">IF($D790="","",INDEX('Data - CO2'!$B$5:$AP$53,MATCH(Kulturmodeller!$D790,'Data - CO2'!$A$5:$A$53,0),BI$20)*S790*$B786)</f>
        <v/>
      </c>
      <c r="BJ790" t="str" cm="1">
        <f t="array" ref="BJ790">IF($D790="","",INDEX('Data - CO2'!$B$5:$AP$53,MATCH(Kulturmodeller!$D790,'Data - CO2'!$A$5:$A$53,0),BJ$20)*T790*$B786)</f>
        <v/>
      </c>
      <c r="BK790" t="str" cm="1">
        <f t="array" ref="BK790">IF($D790="","",INDEX('Data - CO2'!$B$5:$AP$53,MATCH(Kulturmodeller!$D790,'Data - CO2'!$A$5:$A$53,0),BK$20)*U790*$B786)</f>
        <v/>
      </c>
      <c r="BL790" t="str" cm="1">
        <f t="array" ref="BL790">IF($D790="","",INDEX('Data - CO2'!$B$5:$AP$53,MATCH(Kulturmodeller!$D790,'Data - CO2'!$A$5:$A$53,0),BL$20)*V790*$B786)</f>
        <v/>
      </c>
      <c r="BM790" t="str" cm="1">
        <f t="array" ref="BM790">IF($D790="","",INDEX('Data - CO2'!$B$5:$AP$53,MATCH(Kulturmodeller!$D790,'Data - CO2'!$A$5:$A$53,0),BM$20)*W790*$B786)</f>
        <v/>
      </c>
      <c r="BN790" t="str" cm="1">
        <f t="array" ref="BN790">IF($D790="","",INDEX('Data - CO2'!$B$5:$AP$53,MATCH(Kulturmodeller!$D790,'Data - CO2'!$A$5:$A$53,0),BN$20)*X790*$B786)</f>
        <v/>
      </c>
      <c r="BO790" t="str" cm="1">
        <f t="array" ref="BO790">IF($D790="","",INDEX('Data - CO2'!$B$5:$AP$53,MATCH(Kulturmodeller!$D790,'Data - CO2'!$A$5:$A$53,0),BO$20)*Y790*$B786)</f>
        <v/>
      </c>
      <c r="BP790" t="str" cm="1">
        <f t="array" ref="BP790">IF($D790="","",INDEX('Data - CO2'!$B$5:$AP$53,MATCH(Kulturmodeller!$D790,'Data - CO2'!$A$5:$A$53,0),BP$20)*Z790*$B786)</f>
        <v/>
      </c>
      <c r="BQ790" t="str" cm="1">
        <f t="array" ref="BQ790">IF($D790="","",INDEX('Data - CO2'!$B$5:$AP$53,MATCH(Kulturmodeller!$D790,'Data - CO2'!$A$5:$A$53,0),BQ$20)*AA790*$B786)</f>
        <v/>
      </c>
      <c r="BR790" t="str" cm="1">
        <f t="array" ref="BR790">IF($D790="","",INDEX('Data - CO2'!$B$5:$AP$53,MATCH(Kulturmodeller!$D790,'Data - CO2'!$A$5:$A$53,0),BR$20)*AB790*$B786)</f>
        <v/>
      </c>
      <c r="BS790" t="str" cm="1">
        <f t="array" ref="BS790">IF($D790="","",INDEX('Data - CO2'!$B$5:$AP$53,MATCH(Kulturmodeller!$D790,'Data - CO2'!$A$5:$A$53,0),BS$20)*AC790*$B786)</f>
        <v/>
      </c>
      <c r="BT790" t="str" cm="1">
        <f t="array" ref="BT790">IF($D790="","",INDEX('Data - CO2'!$B$5:$AP$53,MATCH(Kulturmodeller!$D790,'Data - CO2'!$A$5:$A$53,0),BT$20)*AD790*$B786)</f>
        <v/>
      </c>
      <c r="BU790" t="str" cm="1">
        <f t="array" ref="BU790">IF($D790="","",INDEX('Data - CO2'!$B$5:$AP$53,MATCH(Kulturmodeller!$D790,'Data - CO2'!$A$5:$A$53,0),BU$20)*AE790*$B786)</f>
        <v/>
      </c>
      <c r="BV790" t="str" cm="1">
        <f t="array" ref="BV790">IF($D790="","",INDEX('Data - CO2'!$B$5:$AP$53,MATCH(Kulturmodeller!$D790,'Data - CO2'!$A$5:$A$53,0),BV$20)*AF790*$B786)</f>
        <v/>
      </c>
      <c r="BW790" t="str" cm="1">
        <f t="array" ref="BW790">IF($D790="","",INDEX('Data - CO2'!$B$5:$AP$53,MATCH(Kulturmodeller!$D790,'Data - CO2'!$A$5:$A$53,0),BW$20)*AG790*$B786)</f>
        <v/>
      </c>
      <c r="BX790" t="str" cm="1">
        <f t="array" ref="BX790">IF($D790="","",INDEX('Data - CO2'!$B$5:$AP$53,MATCH(Kulturmodeller!$D790,'Data - CO2'!$A$5:$A$53,0),BX$20)*AH790*$B786)</f>
        <v/>
      </c>
      <c r="BY790" t="str" cm="1">
        <f t="array" ref="BY790">IF($D790="","",INDEX('Data - CO2'!$B$5:$AP$53,MATCH(Kulturmodeller!$D790,'Data - CO2'!$A$5:$A$53,0),BY$20)*AI790*$B786)</f>
        <v/>
      </c>
      <c r="BZ790" t="str" cm="1">
        <f t="array" ref="BZ790">IF($D790="","",INDEX('Data - CO2'!$B$5:$AP$53,MATCH(Kulturmodeller!$D790,'Data - CO2'!$A$5:$A$53,0),BZ$20)*AJ790*$B786)</f>
        <v/>
      </c>
      <c r="CA790" t="str" cm="1">
        <f t="array" ref="CA790">IF($D790="","",INDEX('Data - CO2'!$B$5:$AP$53,MATCH(Kulturmodeller!$D790,'Data - CO2'!$A$5:$A$53,0),CA$20)*AK790*$B786)</f>
        <v/>
      </c>
      <c r="CB790" t="str" cm="1">
        <f t="array" ref="CB790">IF($D790="","",INDEX('Data - CO2'!$B$5:$AP$53,MATCH(Kulturmodeller!$D790,'Data - CO2'!$A$5:$A$53,0),CB$20)*AL790*$B786)</f>
        <v/>
      </c>
      <c r="CC790" t="str" cm="1">
        <f t="array" ref="CC790">IF($D790="","",INDEX('Data - CO2'!$B$5:$AP$53,MATCH(Kulturmodeller!$D790,'Data - CO2'!$A$5:$A$53,0),CC$20)*AM790*$B786)</f>
        <v/>
      </c>
      <c r="CD790" t="str" cm="1">
        <f t="array" ref="CD790">IF($D790="","",INDEX('Data - CO2'!$B$5:$AP$53,MATCH(Kulturmodeller!$D790,'Data - CO2'!$A$5:$A$53,0),CD$20)*AN790*$B786)</f>
        <v/>
      </c>
      <c r="CE790" t="str" cm="1">
        <f t="array" ref="CE790">IF($D790="","",INDEX('Data - CO2'!$B$5:$AP$53,MATCH(Kulturmodeller!$D790,'Data - CO2'!$A$5:$A$53,0),CE$20)*AO790*$B786)</f>
        <v/>
      </c>
      <c r="CF790" t="str" cm="1">
        <f t="array" ref="CF790">IF($D790="","",INDEX('Data - CO2'!$B$5:$AP$53,MATCH(Kulturmodeller!$D790,'Data - CO2'!$A$5:$A$53,0),CF$20)*AP790*$B786)</f>
        <v/>
      </c>
      <c r="CG790" t="str" cm="1">
        <f t="array" ref="CG790">IF($D790="","",INDEX('Data - CO2'!$B$5:$AP$53,MATCH(Kulturmodeller!$D790,'Data - CO2'!$A$5:$A$53,0),CG$20)*AQ790*$B786)</f>
        <v/>
      </c>
      <c r="CH790" t="str" cm="1">
        <f t="array" ref="CH790">IF($D790="","",INDEX('Data - CO2'!$B$5:$AP$53,MATCH(Kulturmodeller!$D790,'Data - CO2'!$A$5:$A$53,0),CH$20)*AR790*$B786)</f>
        <v/>
      </c>
      <c r="CI790" s="11" t="str" cm="1">
        <f t="array" ref="CI790">IF($D790="","",INDEX('Data - CO2'!$B$5:$AP$53,MATCH(Kulturmodeller!$D790,'Data - CO2'!$A$5:$A$53,0),CI$20)*AS790*$B786)</f>
        <v/>
      </c>
    </row>
    <row r="791" spans="1:87" x14ac:dyDescent="0.3">
      <c r="A791" s="42" t="s">
        <v>85</v>
      </c>
      <c r="B791" s="42"/>
      <c r="C791" s="124">
        <f>'Katalog over Kulturmodeller '!F249</f>
        <v>0</v>
      </c>
      <c r="D791" s="129"/>
      <c r="E791" s="140">
        <f>'Katalog over Kulturmodeller '!W249</f>
        <v>0</v>
      </c>
      <c r="F791" s="46">
        <f>E791+((E792-F792)+(E793-F793))*(E791/SUM(E787:E791))</f>
        <v>0</v>
      </c>
      <c r="G791" s="46">
        <f t="shared" ref="G791" si="13279">F791+((F792-G792)+(F793-G793))*(F791/SUM(F787:F791))</f>
        <v>0</v>
      </c>
      <c r="H791" s="46">
        <f t="shared" ref="H791" si="13280">G791+((G792-H792)+(G793-H793))*(G791/SUM(G787:G791))</f>
        <v>0</v>
      </c>
      <c r="I791" s="46">
        <f t="shared" ref="I791" si="13281">H791+((H792-I792)+(H793-I793))*(H791/SUM(H787:H791))</f>
        <v>0</v>
      </c>
      <c r="J791" s="46">
        <f t="shared" ref="J791" si="13282">I791+((I792-J792)+(I793-J793))*(I791/SUM(I787:I791))</f>
        <v>0</v>
      </c>
      <c r="K791" s="46">
        <f t="shared" ref="K791" si="13283">J791+((J792-K792)+(J793-K793))*(J791/SUM(J787:J791))</f>
        <v>0</v>
      </c>
      <c r="L791" s="46">
        <f t="shared" ref="L791" si="13284">K791+((K792-L792)+(K793-L793))*(K791/SUM(K787:K791))</f>
        <v>0</v>
      </c>
      <c r="M791" s="46">
        <f t="shared" ref="M791" si="13285">L791+((L792-M792)+(L793-M793))*(L791/SUM(L787:L791))</f>
        <v>0</v>
      </c>
      <c r="N791" s="46">
        <f t="shared" ref="N791" si="13286">M791+((M792-N792)+(M793-N793))*(M791/SUM(M787:M791))</f>
        <v>0</v>
      </c>
      <c r="O791" s="46">
        <f t="shared" ref="O791" si="13287">N791+((N792-O792)+(N793-O793))*(N791/SUM(N787:N791))</f>
        <v>0</v>
      </c>
      <c r="P791" s="46">
        <f t="shared" ref="P791" si="13288">O791+((O792-P792)+(O793-P793))*(O791/SUM(O787:O791))</f>
        <v>0</v>
      </c>
      <c r="Q791" s="46">
        <f t="shared" ref="Q791" si="13289">P791+((P792-Q792)+(P793-Q793))*(P791/SUM(P787:P791))</f>
        <v>0</v>
      </c>
      <c r="R791" s="46">
        <f t="shared" ref="R791" si="13290">Q791+((Q792-R792)+(Q793-R793))*(Q791/SUM(Q787:Q791))</f>
        <v>0</v>
      </c>
      <c r="S791" s="46">
        <f t="shared" ref="S791" si="13291">R791+((R792-S792)+(R793-S793))*(R791/SUM(R787:R791))</f>
        <v>0</v>
      </c>
      <c r="T791" s="46">
        <f t="shared" ref="T791" si="13292">S791+((S792-T792)+(S793-T793))*(S791/SUM(S787:S791))</f>
        <v>0</v>
      </c>
      <c r="U791" s="46">
        <f t="shared" ref="U791" si="13293">T791+((T792-U792)+(T793-U793))*(T791/SUM(T787:T791))</f>
        <v>0</v>
      </c>
      <c r="V791" s="46">
        <f t="shared" ref="V791" si="13294">U791+((U792-V792)+(U793-V793))*(U791/SUM(U787:U791))</f>
        <v>0</v>
      </c>
      <c r="W791" s="46">
        <f t="shared" ref="W791" si="13295">V791+((V792-W792)+(V793-W793))*(V791/SUM(V787:V791))</f>
        <v>0</v>
      </c>
      <c r="X791" s="46">
        <f t="shared" ref="X791" si="13296">W791+((W792-X792)+(W793-X793))*(W791/SUM(W787:W791))</f>
        <v>0</v>
      </c>
      <c r="Y791" s="46">
        <f t="shared" ref="Y791" si="13297">X791+((X792-Y792)+(X793-Y793))*(X791/SUM(X787:X791))</f>
        <v>0</v>
      </c>
      <c r="Z791" s="46">
        <f t="shared" ref="Z791" si="13298">Y791+((Y792-Z792)+(Y793-Z793))*(Y791/SUM(Y787:Y791))</f>
        <v>0</v>
      </c>
      <c r="AA791" s="46">
        <f t="shared" ref="AA791" si="13299">Z791+((Z792-AA792)+(Z793-AA793))*(Z791/SUM(Z787:Z791))</f>
        <v>0</v>
      </c>
      <c r="AB791" s="46">
        <f t="shared" ref="AB791" si="13300">AA791+((AA792-AB792)+(AA793-AB793))*(AA791/SUM(AA787:AA791))</f>
        <v>0</v>
      </c>
      <c r="AC791" s="46">
        <f t="shared" ref="AC791" si="13301">AB791+((AB792-AC792)+(AB793-AC793))*(AB791/SUM(AB787:AB791))</f>
        <v>0</v>
      </c>
      <c r="AD791" s="46">
        <f t="shared" ref="AD791" si="13302">AC791+((AC792-AD792)+(AC793-AD793))*(AC791/SUM(AC787:AC791))</f>
        <v>0</v>
      </c>
      <c r="AE791" s="46">
        <f t="shared" ref="AE791" si="13303">AD791+((AD792-AE792)+(AD793-AE793))*(AD791/SUM(AD787:AD791))</f>
        <v>0</v>
      </c>
      <c r="AF791" s="46">
        <f t="shared" ref="AF791" si="13304">AE791+((AE792-AF792)+(AE793-AF793))*(AE791/SUM(AE787:AE791))</f>
        <v>0</v>
      </c>
      <c r="AG791" s="46">
        <f t="shared" ref="AG791" si="13305">AF791+((AF792-AG792)+(AF793-AG793))*(AF791/SUM(AF787:AF791))</f>
        <v>0</v>
      </c>
      <c r="AH791" s="46">
        <f t="shared" ref="AH791" si="13306">AG791+((AG792-AH792)+(AG793-AH793))*(AG791/SUM(AG787:AG791))</f>
        <v>0</v>
      </c>
      <c r="AI791" s="46">
        <f t="shared" ref="AI791" si="13307">AH791+((AH792-AI792)+(AH793-AI793))*(AH791/SUM(AH787:AH791))</f>
        <v>0</v>
      </c>
      <c r="AJ791" s="46">
        <f t="shared" ref="AJ791" si="13308">AI791+((AI792-AJ792)+(AI793-AJ793))*(AI791/SUM(AI787:AI791))</f>
        <v>0</v>
      </c>
      <c r="AK791" s="46">
        <f t="shared" ref="AK791" si="13309">AJ791+((AJ792-AK792)+(AJ793-AK793))*(AJ791/SUM(AJ787:AJ791))</f>
        <v>0</v>
      </c>
      <c r="AL791" s="46">
        <f t="shared" ref="AL791" si="13310">AK791+((AK792-AL792)+(AK793-AL793))*(AK791/SUM(AK787:AK791))</f>
        <v>0</v>
      </c>
      <c r="AM791" s="46">
        <f t="shared" ref="AM791" si="13311">AL791+((AL792-AM792)+(AL793-AM793))*(AL791/SUM(AL787:AL791))</f>
        <v>0</v>
      </c>
      <c r="AN791" s="46">
        <f t="shared" ref="AN791" si="13312">AM791+((AM792-AN792)+(AM793-AN793))*(AM791/SUM(AM787:AM791))</f>
        <v>0</v>
      </c>
      <c r="AO791" s="46">
        <f t="shared" ref="AO791" si="13313">AN791+((AN792-AO792)+(AN793-AO793))*(AN791/SUM(AN787:AN791))</f>
        <v>0</v>
      </c>
      <c r="AP791" s="46">
        <f t="shared" ref="AP791" si="13314">AO791+((AO792-AP792)+(AO793-AP793))*(AO791/SUM(AO787:AO791))</f>
        <v>0</v>
      </c>
      <c r="AQ791" s="46">
        <f t="shared" ref="AQ791" si="13315">AP791+((AP792-AQ792)+(AP793-AQ793))*(AP791/SUM(AP787:AP791))</f>
        <v>0</v>
      </c>
      <c r="AR791" s="46">
        <f t="shared" ref="AR791" si="13316">AQ791+((AQ792-AR792)+(AQ793-AR793))*(AQ791/SUM(AQ787:AQ791))</f>
        <v>0</v>
      </c>
      <c r="AS791" s="47">
        <f t="shared" ref="AS791" si="13317">AR791+((AR792-AS792)+(AR793-AS793))*(AR791/SUM(AR787:AR791))</f>
        <v>0</v>
      </c>
      <c r="AU791" s="10" t="str" cm="1">
        <f t="array" ref="AU791">IF($D791="","",INDEX('Data - CO2'!$B$5:$AP$53,MATCH(Kulturmodeller!$D791,'Data - CO2'!$A$5:$A$53,0),AU$20)*E791)</f>
        <v/>
      </c>
      <c r="AV791" t="str" cm="1">
        <f t="array" ref="AV791">IF($D791="","",INDEX('Data - CO2'!$B$5:$AP$53,MATCH(Kulturmodeller!$D791,'Data - CO2'!$A$5:$A$53,0),AV$20)*F791)</f>
        <v/>
      </c>
      <c r="AW791" t="str" cm="1">
        <f t="array" ref="AW791">IF($D791="","",INDEX('Data - CO2'!$B$5:$AP$53,MATCH(Kulturmodeller!$D791,'Data - CO2'!$A$5:$A$53,0),AW$20)*G791)</f>
        <v/>
      </c>
      <c r="AX791" t="str" cm="1">
        <f t="array" ref="AX791">IF($D791="","",INDEX('Data - CO2'!$B$5:$AP$53,MATCH(Kulturmodeller!$D791,'Data - CO2'!$A$5:$A$53,0),AX$20)*H791)</f>
        <v/>
      </c>
      <c r="AY791" t="str" cm="1">
        <f t="array" ref="AY791">IF($D791="","",INDEX('Data - CO2'!$B$5:$AP$53,MATCH(Kulturmodeller!$D791,'Data - CO2'!$A$5:$A$53,0),AY$20)*I791)</f>
        <v/>
      </c>
      <c r="AZ791" t="str" cm="1">
        <f t="array" ref="AZ791">IF($D791="","",INDEX('Data - CO2'!$B$5:$AP$53,MATCH(Kulturmodeller!$D791,'Data - CO2'!$A$5:$A$53,0),AZ$20)*J791*$B786)</f>
        <v/>
      </c>
      <c r="BA791" t="str" cm="1">
        <f t="array" ref="BA791">IF($D791="","",INDEX('Data - CO2'!$B$5:$AP$53,MATCH(Kulturmodeller!$D791,'Data - CO2'!$A$5:$A$53,0),BA$20)*K791*$B786)</f>
        <v/>
      </c>
      <c r="BB791" t="str" cm="1">
        <f t="array" ref="BB791">IF($D791="","",INDEX('Data - CO2'!$B$5:$AP$53,MATCH(Kulturmodeller!$D791,'Data - CO2'!$A$5:$A$53,0),BB$20)*L791*$B786)</f>
        <v/>
      </c>
      <c r="BC791" t="str" cm="1">
        <f t="array" ref="BC791">IF($D791="","",INDEX('Data - CO2'!$B$5:$AP$53,MATCH(Kulturmodeller!$D791,'Data - CO2'!$A$5:$A$53,0),BC$20)*M791*$B786)</f>
        <v/>
      </c>
      <c r="BD791" t="str" cm="1">
        <f t="array" ref="BD791">IF($D791="","",INDEX('Data - CO2'!$B$5:$AP$53,MATCH(Kulturmodeller!$D791,'Data - CO2'!$A$5:$A$53,0),BD$20)*N791*$B786)</f>
        <v/>
      </c>
      <c r="BE791" t="str" cm="1">
        <f t="array" ref="BE791">IF($D791="","",INDEX('Data - CO2'!$B$5:$AP$53,MATCH(Kulturmodeller!$D791,'Data - CO2'!$A$5:$A$53,0),BE$20)*O791*$B786)</f>
        <v/>
      </c>
      <c r="BF791" t="str" cm="1">
        <f t="array" ref="BF791">IF($D791="","",INDEX('Data - CO2'!$B$5:$AP$53,MATCH(Kulturmodeller!$D791,'Data - CO2'!$A$5:$A$53,0),BF$20)*P791*$B786)</f>
        <v/>
      </c>
      <c r="BG791" t="str" cm="1">
        <f t="array" ref="BG791">IF($D791="","",INDEX('Data - CO2'!$B$5:$AP$53,MATCH(Kulturmodeller!$D791,'Data - CO2'!$A$5:$A$53,0),BG$20)*Q791*$B786)</f>
        <v/>
      </c>
      <c r="BH791" t="str" cm="1">
        <f t="array" ref="BH791">IF($D791="","",INDEX('Data - CO2'!$B$5:$AP$53,MATCH(Kulturmodeller!$D791,'Data - CO2'!$A$5:$A$53,0),BH$20)*R791*$B786)</f>
        <v/>
      </c>
      <c r="BI791" t="str" cm="1">
        <f t="array" ref="BI791">IF($D791="","",INDEX('Data - CO2'!$B$5:$AP$53,MATCH(Kulturmodeller!$D791,'Data - CO2'!$A$5:$A$53,0),BI$20)*S791*$B786)</f>
        <v/>
      </c>
      <c r="BJ791" t="str" cm="1">
        <f t="array" ref="BJ791">IF($D791="","",INDEX('Data - CO2'!$B$5:$AP$53,MATCH(Kulturmodeller!$D791,'Data - CO2'!$A$5:$A$53,0),BJ$20)*T791*$B786)</f>
        <v/>
      </c>
      <c r="BK791" t="str" cm="1">
        <f t="array" ref="BK791">IF($D791="","",INDEX('Data - CO2'!$B$5:$AP$53,MATCH(Kulturmodeller!$D791,'Data - CO2'!$A$5:$A$53,0),BK$20)*U791*$B786)</f>
        <v/>
      </c>
      <c r="BL791" t="str" cm="1">
        <f t="array" ref="BL791">IF($D791="","",INDEX('Data - CO2'!$B$5:$AP$53,MATCH(Kulturmodeller!$D791,'Data - CO2'!$A$5:$A$53,0),BL$20)*V791*$B786)</f>
        <v/>
      </c>
      <c r="BM791" t="str" cm="1">
        <f t="array" ref="BM791">IF($D791="","",INDEX('Data - CO2'!$B$5:$AP$53,MATCH(Kulturmodeller!$D791,'Data - CO2'!$A$5:$A$53,0),BM$20)*W791*$B786)</f>
        <v/>
      </c>
      <c r="BN791" t="str" cm="1">
        <f t="array" ref="BN791">IF($D791="","",INDEX('Data - CO2'!$B$5:$AP$53,MATCH(Kulturmodeller!$D791,'Data - CO2'!$A$5:$A$53,0),BN$20)*X791*$B786)</f>
        <v/>
      </c>
      <c r="BO791" t="str" cm="1">
        <f t="array" ref="BO791">IF($D791="","",INDEX('Data - CO2'!$B$5:$AP$53,MATCH(Kulturmodeller!$D791,'Data - CO2'!$A$5:$A$53,0),BO$20)*Y791*$B786)</f>
        <v/>
      </c>
      <c r="BP791" t="str" cm="1">
        <f t="array" ref="BP791">IF($D791="","",INDEX('Data - CO2'!$B$5:$AP$53,MATCH(Kulturmodeller!$D791,'Data - CO2'!$A$5:$A$53,0),BP$20)*Z791*$B786)</f>
        <v/>
      </c>
      <c r="BQ791" t="str" cm="1">
        <f t="array" ref="BQ791">IF($D791="","",INDEX('Data - CO2'!$B$5:$AP$53,MATCH(Kulturmodeller!$D791,'Data - CO2'!$A$5:$A$53,0),BQ$20)*AA791*$B786)</f>
        <v/>
      </c>
      <c r="BR791" t="str" cm="1">
        <f t="array" ref="BR791">IF($D791="","",INDEX('Data - CO2'!$B$5:$AP$53,MATCH(Kulturmodeller!$D791,'Data - CO2'!$A$5:$A$53,0),BR$20)*AB791*$B786)</f>
        <v/>
      </c>
      <c r="BS791" t="str" cm="1">
        <f t="array" ref="BS791">IF($D791="","",INDEX('Data - CO2'!$B$5:$AP$53,MATCH(Kulturmodeller!$D791,'Data - CO2'!$A$5:$A$53,0),BS$20)*AC791*$B786)</f>
        <v/>
      </c>
      <c r="BT791" t="str" cm="1">
        <f t="array" ref="BT791">IF($D791="","",INDEX('Data - CO2'!$B$5:$AP$53,MATCH(Kulturmodeller!$D791,'Data - CO2'!$A$5:$A$53,0),BT$20)*AD791*$B786)</f>
        <v/>
      </c>
      <c r="BU791" t="str" cm="1">
        <f t="array" ref="BU791">IF($D791="","",INDEX('Data - CO2'!$B$5:$AP$53,MATCH(Kulturmodeller!$D791,'Data - CO2'!$A$5:$A$53,0),BU$20)*AE791*$B786)</f>
        <v/>
      </c>
      <c r="BV791" t="str" cm="1">
        <f t="array" ref="BV791">IF($D791="","",INDEX('Data - CO2'!$B$5:$AP$53,MATCH(Kulturmodeller!$D791,'Data - CO2'!$A$5:$A$53,0),BV$20)*AF791*$B786)</f>
        <v/>
      </c>
      <c r="BW791" t="str" cm="1">
        <f t="array" ref="BW791">IF($D791="","",INDEX('Data - CO2'!$B$5:$AP$53,MATCH(Kulturmodeller!$D791,'Data - CO2'!$A$5:$A$53,0),BW$20)*AG791*$B786)</f>
        <v/>
      </c>
      <c r="BX791" t="str" cm="1">
        <f t="array" ref="BX791">IF($D791="","",INDEX('Data - CO2'!$B$5:$AP$53,MATCH(Kulturmodeller!$D791,'Data - CO2'!$A$5:$A$53,0),BX$20)*AH791*$B786)</f>
        <v/>
      </c>
      <c r="BY791" t="str" cm="1">
        <f t="array" ref="BY791">IF($D791="","",INDEX('Data - CO2'!$B$5:$AP$53,MATCH(Kulturmodeller!$D791,'Data - CO2'!$A$5:$A$53,0),BY$20)*AI791*$B786)</f>
        <v/>
      </c>
      <c r="BZ791" t="str" cm="1">
        <f t="array" ref="BZ791">IF($D791="","",INDEX('Data - CO2'!$B$5:$AP$53,MATCH(Kulturmodeller!$D791,'Data - CO2'!$A$5:$A$53,0),BZ$20)*AJ791*$B786)</f>
        <v/>
      </c>
      <c r="CA791" t="str" cm="1">
        <f t="array" ref="CA791">IF($D791="","",INDEX('Data - CO2'!$B$5:$AP$53,MATCH(Kulturmodeller!$D791,'Data - CO2'!$A$5:$A$53,0),CA$20)*AK791*$B786)</f>
        <v/>
      </c>
      <c r="CB791" t="str" cm="1">
        <f t="array" ref="CB791">IF($D791="","",INDEX('Data - CO2'!$B$5:$AP$53,MATCH(Kulturmodeller!$D791,'Data - CO2'!$A$5:$A$53,0),CB$20)*AL791*$B786)</f>
        <v/>
      </c>
      <c r="CC791" t="str" cm="1">
        <f t="array" ref="CC791">IF($D791="","",INDEX('Data - CO2'!$B$5:$AP$53,MATCH(Kulturmodeller!$D791,'Data - CO2'!$A$5:$A$53,0),CC$20)*AM791*$B786)</f>
        <v/>
      </c>
      <c r="CD791" t="str" cm="1">
        <f t="array" ref="CD791">IF($D791="","",INDEX('Data - CO2'!$B$5:$AP$53,MATCH(Kulturmodeller!$D791,'Data - CO2'!$A$5:$A$53,0),CD$20)*AN791*$B786)</f>
        <v/>
      </c>
      <c r="CE791" t="str" cm="1">
        <f t="array" ref="CE791">IF($D791="","",INDEX('Data - CO2'!$B$5:$AP$53,MATCH(Kulturmodeller!$D791,'Data - CO2'!$A$5:$A$53,0),CE$20)*AO791*$B786)</f>
        <v/>
      </c>
      <c r="CF791" t="str" cm="1">
        <f t="array" ref="CF791">IF($D791="","",INDEX('Data - CO2'!$B$5:$AP$53,MATCH(Kulturmodeller!$D791,'Data - CO2'!$A$5:$A$53,0),CF$20)*AP791*$B786)</f>
        <v/>
      </c>
      <c r="CG791" t="str" cm="1">
        <f t="array" ref="CG791">IF($D791="","",INDEX('Data - CO2'!$B$5:$AP$53,MATCH(Kulturmodeller!$D791,'Data - CO2'!$A$5:$A$53,0),CG$20)*AQ791*$B786)</f>
        <v/>
      </c>
      <c r="CH791" t="str" cm="1">
        <f t="array" ref="CH791">IF($D791="","",INDEX('Data - CO2'!$B$5:$AP$53,MATCH(Kulturmodeller!$D791,'Data - CO2'!$A$5:$A$53,0),CH$20)*AR791*$B786)</f>
        <v/>
      </c>
      <c r="CI791" s="11" t="str" cm="1">
        <f t="array" ref="CI791">IF($D791="","",INDEX('Data - CO2'!$B$5:$AP$53,MATCH(Kulturmodeller!$D791,'Data - CO2'!$A$5:$A$53,0),CI$20)*AS791*$B786)</f>
        <v/>
      </c>
    </row>
    <row r="792" spans="1:87" x14ac:dyDescent="0.3">
      <c r="A792" s="49" t="s">
        <v>637</v>
      </c>
      <c r="B792" s="49"/>
      <c r="C792" s="130">
        <f>'Katalog over Kulturmodeller '!F250</f>
        <v>0</v>
      </c>
      <c r="D792" s="131"/>
      <c r="E792" s="139">
        <f>'Katalog over Kulturmodeller '!W250</f>
        <v>0</v>
      </c>
      <c r="F792" s="40">
        <f>E792</f>
        <v>0</v>
      </c>
      <c r="G792" s="40">
        <f t="shared" ref="G792:G793" si="13318">F792</f>
        <v>0</v>
      </c>
      <c r="H792" s="40">
        <f>G792*2/3</f>
        <v>0</v>
      </c>
      <c r="I792" s="40">
        <f>H792*0.5</f>
        <v>0</v>
      </c>
      <c r="J792" s="40">
        <v>0</v>
      </c>
      <c r="K792" s="40">
        <f t="shared" ref="K792:K793" si="13319">J792</f>
        <v>0</v>
      </c>
      <c r="L792" s="40">
        <f t="shared" ref="L792:L793" si="13320">K792</f>
        <v>0</v>
      </c>
      <c r="M792" s="40">
        <f t="shared" ref="M792:M793" si="13321">L792</f>
        <v>0</v>
      </c>
      <c r="N792" s="40">
        <f t="shared" ref="N792:N793" si="13322">M792</f>
        <v>0</v>
      </c>
      <c r="O792" s="40">
        <f t="shared" ref="O792:O793" si="13323">N792</f>
        <v>0</v>
      </c>
      <c r="P792" s="40">
        <f t="shared" ref="P792:P793" si="13324">O792</f>
        <v>0</v>
      </c>
      <c r="Q792" s="40">
        <f t="shared" ref="Q792:Q793" si="13325">P792</f>
        <v>0</v>
      </c>
      <c r="R792" s="40">
        <f t="shared" ref="R792:R793" si="13326">Q792</f>
        <v>0</v>
      </c>
      <c r="S792" s="40">
        <f t="shared" ref="S792:S793" si="13327">R792</f>
        <v>0</v>
      </c>
      <c r="T792" s="40">
        <f t="shared" ref="T792:T793" si="13328">S792</f>
        <v>0</v>
      </c>
      <c r="U792" s="40">
        <f t="shared" ref="U792:U793" si="13329">T792</f>
        <v>0</v>
      </c>
      <c r="V792" s="40">
        <f t="shared" ref="V792:V793" si="13330">U792</f>
        <v>0</v>
      </c>
      <c r="W792" s="40">
        <f t="shared" ref="W792:W793" si="13331">V792</f>
        <v>0</v>
      </c>
      <c r="X792" s="40">
        <f t="shared" ref="X792:X793" si="13332">W792</f>
        <v>0</v>
      </c>
      <c r="Y792" s="40">
        <f t="shared" ref="Y792:Y793" si="13333">X792</f>
        <v>0</v>
      </c>
      <c r="Z792" s="40">
        <f t="shared" ref="Z792:Z793" si="13334">Y792</f>
        <v>0</v>
      </c>
      <c r="AA792" s="40">
        <f t="shared" ref="AA792:AA793" si="13335">Z792</f>
        <v>0</v>
      </c>
      <c r="AB792" s="40">
        <f t="shared" ref="AB792:AB793" si="13336">AA792</f>
        <v>0</v>
      </c>
      <c r="AC792" s="40">
        <f t="shared" ref="AC792:AC793" si="13337">AB792</f>
        <v>0</v>
      </c>
      <c r="AD792" s="40">
        <f t="shared" ref="AD792:AD793" si="13338">AC792</f>
        <v>0</v>
      </c>
      <c r="AE792" s="40">
        <f t="shared" ref="AE792:AE793" si="13339">AD792</f>
        <v>0</v>
      </c>
      <c r="AF792" s="40">
        <f t="shared" ref="AF792:AF793" si="13340">AE792</f>
        <v>0</v>
      </c>
      <c r="AG792" s="40">
        <f t="shared" ref="AG792:AG793" si="13341">AF792</f>
        <v>0</v>
      </c>
      <c r="AH792" s="40">
        <f t="shared" ref="AH792:AH793" si="13342">AG792</f>
        <v>0</v>
      </c>
      <c r="AI792" s="40">
        <f t="shared" ref="AI792:AI793" si="13343">AH792</f>
        <v>0</v>
      </c>
      <c r="AJ792" s="40">
        <f t="shared" ref="AJ792:AJ793" si="13344">AI792</f>
        <v>0</v>
      </c>
      <c r="AK792" s="40">
        <f t="shared" ref="AK792:AK793" si="13345">AJ792</f>
        <v>0</v>
      </c>
      <c r="AL792" s="40">
        <f t="shared" ref="AL792:AL793" si="13346">AK792</f>
        <v>0</v>
      </c>
      <c r="AM792" s="40">
        <f t="shared" ref="AM792:AM793" si="13347">AL792</f>
        <v>0</v>
      </c>
      <c r="AN792" s="40">
        <f t="shared" ref="AN792:AN793" si="13348">AM792</f>
        <v>0</v>
      </c>
      <c r="AO792" s="40">
        <f t="shared" ref="AO792:AO793" si="13349">AN792</f>
        <v>0</v>
      </c>
      <c r="AP792" s="40">
        <f t="shared" ref="AP792:AP793" si="13350">AO792</f>
        <v>0</v>
      </c>
      <c r="AQ792" s="40">
        <f t="shared" ref="AQ792:AQ793" si="13351">AP792</f>
        <v>0</v>
      </c>
      <c r="AR792" s="40">
        <f t="shared" ref="AR792:AR793" si="13352">AQ792</f>
        <v>0</v>
      </c>
      <c r="AS792" s="41">
        <f t="shared" ref="AS792:AS793" si="13353">AR792</f>
        <v>0</v>
      </c>
      <c r="AU792" s="10" t="str" cm="1">
        <f t="array" ref="AU792">IF($D792="","",INDEX('Data - CO2'!$B$5:$AP$53,MATCH(Kulturmodeller!$D792,'Data - CO2'!$A$5:$A$53,0),AU$20)*E792)</f>
        <v/>
      </c>
      <c r="AV792" t="str" cm="1">
        <f t="array" ref="AV792">IF($D792="","",INDEX('Data - CO2'!$B$5:$AP$53,MATCH(Kulturmodeller!$D792,'Data - CO2'!$A$5:$A$53,0),AV$20)*F792)</f>
        <v/>
      </c>
      <c r="AW792" t="str" cm="1">
        <f t="array" ref="AW792">IF($D792="","",INDEX('Data - CO2'!$B$5:$AP$53,MATCH(Kulturmodeller!$D792,'Data - CO2'!$A$5:$A$53,0),AW$20)*G792)</f>
        <v/>
      </c>
      <c r="AX792" t="str" cm="1">
        <f t="array" ref="AX792">IF($D792="","",INDEX('Data - CO2'!$B$5:$AP$53,MATCH(Kulturmodeller!$D792,'Data - CO2'!$A$5:$A$53,0),AX$20)*H792)</f>
        <v/>
      </c>
      <c r="AY792" t="str" cm="1">
        <f t="array" ref="AY792">IF($D792="","",INDEX('Data - CO2'!$B$5:$AP$53,MATCH(Kulturmodeller!$D792,'Data - CO2'!$A$5:$A$53,0),AY$20)*I792)</f>
        <v/>
      </c>
      <c r="AZ792" t="str" cm="1">
        <f t="array" ref="AZ792">IF($D792="","",INDEX('Data - CO2'!$B$5:$AP$53,MATCH(Kulturmodeller!$D792,'Data - CO2'!$A$5:$A$53,0),AZ$20)*J792*$B786)</f>
        <v/>
      </c>
      <c r="BA792" t="str" cm="1">
        <f t="array" ref="BA792">IF($D792="","",INDEX('Data - CO2'!$B$5:$AP$53,MATCH(Kulturmodeller!$D792,'Data - CO2'!$A$5:$A$53,0),BA$20)*K792*$B786)</f>
        <v/>
      </c>
      <c r="BB792" t="str" cm="1">
        <f t="array" ref="BB792">IF($D792="","",INDEX('Data - CO2'!$B$5:$AP$53,MATCH(Kulturmodeller!$D792,'Data - CO2'!$A$5:$A$53,0),BB$20)*L792*$B786)</f>
        <v/>
      </c>
      <c r="BC792" t="str" cm="1">
        <f t="array" ref="BC792">IF($D792="","",INDEX('Data - CO2'!$B$5:$AP$53,MATCH(Kulturmodeller!$D792,'Data - CO2'!$A$5:$A$53,0),BC$20)*M792*$B786)</f>
        <v/>
      </c>
      <c r="BD792" t="str" cm="1">
        <f t="array" ref="BD792">IF($D792="","",INDEX('Data - CO2'!$B$5:$AP$53,MATCH(Kulturmodeller!$D792,'Data - CO2'!$A$5:$A$53,0),BD$20)*N792*$B786)</f>
        <v/>
      </c>
      <c r="BE792" t="str" cm="1">
        <f t="array" ref="BE792">IF($D792="","",INDEX('Data - CO2'!$B$5:$AP$53,MATCH(Kulturmodeller!$D792,'Data - CO2'!$A$5:$A$53,0),BE$20)*O792*$B786)</f>
        <v/>
      </c>
      <c r="BF792" t="str" cm="1">
        <f t="array" ref="BF792">IF($D792="","",INDEX('Data - CO2'!$B$5:$AP$53,MATCH(Kulturmodeller!$D792,'Data - CO2'!$A$5:$A$53,0),BF$20)*P792*$B786)</f>
        <v/>
      </c>
      <c r="BG792" t="str" cm="1">
        <f t="array" ref="BG792">IF($D792="","",INDEX('Data - CO2'!$B$5:$AP$53,MATCH(Kulturmodeller!$D792,'Data - CO2'!$A$5:$A$53,0),BG$20)*Q792*$B786)</f>
        <v/>
      </c>
      <c r="BH792" t="str" cm="1">
        <f t="array" ref="BH792">IF($D792="","",INDEX('Data - CO2'!$B$5:$AP$53,MATCH(Kulturmodeller!$D792,'Data - CO2'!$A$5:$A$53,0),BH$20)*R792*$B786)</f>
        <v/>
      </c>
      <c r="BI792" t="str" cm="1">
        <f t="array" ref="BI792">IF($D792="","",INDEX('Data - CO2'!$B$5:$AP$53,MATCH(Kulturmodeller!$D792,'Data - CO2'!$A$5:$A$53,0),BI$20)*S792*$B786)</f>
        <v/>
      </c>
      <c r="BJ792" t="str" cm="1">
        <f t="array" ref="BJ792">IF($D792="","",INDEX('Data - CO2'!$B$5:$AP$53,MATCH(Kulturmodeller!$D792,'Data - CO2'!$A$5:$A$53,0),BJ$20)*T792*$B786)</f>
        <v/>
      </c>
      <c r="BK792" t="str" cm="1">
        <f t="array" ref="BK792">IF($D792="","",INDEX('Data - CO2'!$B$5:$AP$53,MATCH(Kulturmodeller!$D792,'Data - CO2'!$A$5:$A$53,0),BK$20)*U792*$B786)</f>
        <v/>
      </c>
      <c r="BL792" t="str" cm="1">
        <f t="array" ref="BL792">IF($D792="","",INDEX('Data - CO2'!$B$5:$AP$53,MATCH(Kulturmodeller!$D792,'Data - CO2'!$A$5:$A$53,0),BL$20)*V792*$B786)</f>
        <v/>
      </c>
      <c r="BM792" t="str" cm="1">
        <f t="array" ref="BM792">IF($D792="","",INDEX('Data - CO2'!$B$5:$AP$53,MATCH(Kulturmodeller!$D792,'Data - CO2'!$A$5:$A$53,0),BM$20)*W792*$B786)</f>
        <v/>
      </c>
      <c r="BN792" t="str" cm="1">
        <f t="array" ref="BN792">IF($D792="","",INDEX('Data - CO2'!$B$5:$AP$53,MATCH(Kulturmodeller!$D792,'Data - CO2'!$A$5:$A$53,0),BN$20)*X792*$B786)</f>
        <v/>
      </c>
      <c r="BO792" t="str" cm="1">
        <f t="array" ref="BO792">IF($D792="","",INDEX('Data - CO2'!$B$5:$AP$53,MATCH(Kulturmodeller!$D792,'Data - CO2'!$A$5:$A$53,0),BO$20)*Y792*$B786)</f>
        <v/>
      </c>
      <c r="BP792" t="str" cm="1">
        <f t="array" ref="BP792">IF($D792="","",INDEX('Data - CO2'!$B$5:$AP$53,MATCH(Kulturmodeller!$D792,'Data - CO2'!$A$5:$A$53,0),BP$20)*Z792*$B786)</f>
        <v/>
      </c>
      <c r="BQ792" t="str" cm="1">
        <f t="array" ref="BQ792">IF($D792="","",INDEX('Data - CO2'!$B$5:$AP$53,MATCH(Kulturmodeller!$D792,'Data - CO2'!$A$5:$A$53,0),BQ$20)*AA792*$B786)</f>
        <v/>
      </c>
      <c r="BR792" t="str" cm="1">
        <f t="array" ref="BR792">IF($D792="","",INDEX('Data - CO2'!$B$5:$AP$53,MATCH(Kulturmodeller!$D792,'Data - CO2'!$A$5:$A$53,0),BR$20)*AB792*$B786)</f>
        <v/>
      </c>
      <c r="BS792" t="str" cm="1">
        <f t="array" ref="BS792">IF($D792="","",INDEX('Data - CO2'!$B$5:$AP$53,MATCH(Kulturmodeller!$D792,'Data - CO2'!$A$5:$A$53,0),BS$20)*AC792*$B786)</f>
        <v/>
      </c>
      <c r="BT792" t="str" cm="1">
        <f t="array" ref="BT792">IF($D792="","",INDEX('Data - CO2'!$B$5:$AP$53,MATCH(Kulturmodeller!$D792,'Data - CO2'!$A$5:$A$53,0),BT$20)*AD792*$B786)</f>
        <v/>
      </c>
      <c r="BU792" t="str" cm="1">
        <f t="array" ref="BU792">IF($D792="","",INDEX('Data - CO2'!$B$5:$AP$53,MATCH(Kulturmodeller!$D792,'Data - CO2'!$A$5:$A$53,0),BU$20)*AE792*$B786)</f>
        <v/>
      </c>
      <c r="BV792" t="str" cm="1">
        <f t="array" ref="BV792">IF($D792="","",INDEX('Data - CO2'!$B$5:$AP$53,MATCH(Kulturmodeller!$D792,'Data - CO2'!$A$5:$A$53,0),BV$20)*AF792*$B786)</f>
        <v/>
      </c>
      <c r="BW792" t="str" cm="1">
        <f t="array" ref="BW792">IF($D792="","",INDEX('Data - CO2'!$B$5:$AP$53,MATCH(Kulturmodeller!$D792,'Data - CO2'!$A$5:$A$53,0),BW$20)*AG792*$B786)</f>
        <v/>
      </c>
      <c r="BX792" t="str" cm="1">
        <f t="array" ref="BX792">IF($D792="","",INDEX('Data - CO2'!$B$5:$AP$53,MATCH(Kulturmodeller!$D792,'Data - CO2'!$A$5:$A$53,0),BX$20)*AH792*$B786)</f>
        <v/>
      </c>
      <c r="BY792" t="str" cm="1">
        <f t="array" ref="BY792">IF($D792="","",INDEX('Data - CO2'!$B$5:$AP$53,MATCH(Kulturmodeller!$D792,'Data - CO2'!$A$5:$A$53,0),BY$20)*AI792*$B786)</f>
        <v/>
      </c>
      <c r="BZ792" t="str" cm="1">
        <f t="array" ref="BZ792">IF($D792="","",INDEX('Data - CO2'!$B$5:$AP$53,MATCH(Kulturmodeller!$D792,'Data - CO2'!$A$5:$A$53,0),BZ$20)*AJ792*$B786)</f>
        <v/>
      </c>
      <c r="CA792" t="str" cm="1">
        <f t="array" ref="CA792">IF($D792="","",INDEX('Data - CO2'!$B$5:$AP$53,MATCH(Kulturmodeller!$D792,'Data - CO2'!$A$5:$A$53,0),CA$20)*AK792*$B786)</f>
        <v/>
      </c>
      <c r="CB792" t="str" cm="1">
        <f t="array" ref="CB792">IF($D792="","",INDEX('Data - CO2'!$B$5:$AP$53,MATCH(Kulturmodeller!$D792,'Data - CO2'!$A$5:$A$53,0),CB$20)*AL792*$B786)</f>
        <v/>
      </c>
      <c r="CC792" t="str" cm="1">
        <f t="array" ref="CC792">IF($D792="","",INDEX('Data - CO2'!$B$5:$AP$53,MATCH(Kulturmodeller!$D792,'Data - CO2'!$A$5:$A$53,0),CC$20)*AM792*$B786)</f>
        <v/>
      </c>
      <c r="CD792" t="str" cm="1">
        <f t="array" ref="CD792">IF($D792="","",INDEX('Data - CO2'!$B$5:$AP$53,MATCH(Kulturmodeller!$D792,'Data - CO2'!$A$5:$A$53,0),CD$20)*AN792*$B786)</f>
        <v/>
      </c>
      <c r="CE792" t="str" cm="1">
        <f t="array" ref="CE792">IF($D792="","",INDEX('Data - CO2'!$B$5:$AP$53,MATCH(Kulturmodeller!$D792,'Data - CO2'!$A$5:$A$53,0),CE$20)*AO792*$B786)</f>
        <v/>
      </c>
      <c r="CF792" t="str" cm="1">
        <f t="array" ref="CF792">IF($D792="","",INDEX('Data - CO2'!$B$5:$AP$53,MATCH(Kulturmodeller!$D792,'Data - CO2'!$A$5:$A$53,0),CF$20)*AP792*$B786)</f>
        <v/>
      </c>
      <c r="CG792" t="str" cm="1">
        <f t="array" ref="CG792">IF($D792="","",INDEX('Data - CO2'!$B$5:$AP$53,MATCH(Kulturmodeller!$D792,'Data - CO2'!$A$5:$A$53,0),CG$20)*AQ792*$B786)</f>
        <v/>
      </c>
      <c r="CH792" t="str" cm="1">
        <f t="array" ref="CH792">IF($D792="","",INDEX('Data - CO2'!$B$5:$AP$53,MATCH(Kulturmodeller!$D792,'Data - CO2'!$A$5:$A$53,0),CH$20)*AR792*$B786)</f>
        <v/>
      </c>
      <c r="CI792" s="11" t="str" cm="1">
        <f t="array" ref="CI792">IF($D792="","",INDEX('Data - CO2'!$B$5:$AP$53,MATCH(Kulturmodeller!$D792,'Data - CO2'!$A$5:$A$53,0),CI$20)*AS792*$B786)</f>
        <v/>
      </c>
    </row>
    <row r="793" spans="1:87" x14ac:dyDescent="0.3">
      <c r="A793" s="346" t="s">
        <v>638</v>
      </c>
      <c r="B793" s="42"/>
      <c r="C793" s="128" t="str">
        <f>'Katalog over Kulturmodeller '!F251</f>
        <v>Juletræer (NGR)</v>
      </c>
      <c r="D793" s="129" t="s">
        <v>635</v>
      </c>
      <c r="E793" s="140">
        <f>'Katalog over Kulturmodeller '!W251</f>
        <v>0</v>
      </c>
      <c r="F793" s="40">
        <f>E793</f>
        <v>0</v>
      </c>
      <c r="G793" s="40">
        <f t="shared" si="13318"/>
        <v>0</v>
      </c>
      <c r="H793" s="40">
        <f>G793*2/3</f>
        <v>0</v>
      </c>
      <c r="I793" s="40">
        <f>H793*0.5</f>
        <v>0</v>
      </c>
      <c r="J793" s="40">
        <v>0</v>
      </c>
      <c r="K793" s="40">
        <f t="shared" si="13319"/>
        <v>0</v>
      </c>
      <c r="L793" s="40">
        <f t="shared" si="13320"/>
        <v>0</v>
      </c>
      <c r="M793" s="40">
        <f t="shared" si="13321"/>
        <v>0</v>
      </c>
      <c r="N793" s="40">
        <f t="shared" si="13322"/>
        <v>0</v>
      </c>
      <c r="O793" s="40">
        <f t="shared" si="13323"/>
        <v>0</v>
      </c>
      <c r="P793" s="40">
        <f t="shared" si="13324"/>
        <v>0</v>
      </c>
      <c r="Q793" s="40">
        <f t="shared" si="13325"/>
        <v>0</v>
      </c>
      <c r="R793" s="40">
        <f t="shared" si="13326"/>
        <v>0</v>
      </c>
      <c r="S793" s="40">
        <f t="shared" si="13327"/>
        <v>0</v>
      </c>
      <c r="T793" s="40">
        <f t="shared" si="13328"/>
        <v>0</v>
      </c>
      <c r="U793" s="40">
        <f t="shared" si="13329"/>
        <v>0</v>
      </c>
      <c r="V793" s="40">
        <f t="shared" si="13330"/>
        <v>0</v>
      </c>
      <c r="W793" s="40">
        <f t="shared" si="13331"/>
        <v>0</v>
      </c>
      <c r="X793" s="40">
        <f t="shared" si="13332"/>
        <v>0</v>
      </c>
      <c r="Y793" s="40">
        <f t="shared" si="13333"/>
        <v>0</v>
      </c>
      <c r="Z793" s="40">
        <f t="shared" si="13334"/>
        <v>0</v>
      </c>
      <c r="AA793" s="40">
        <f t="shared" si="13335"/>
        <v>0</v>
      </c>
      <c r="AB793" s="40">
        <f t="shared" si="13336"/>
        <v>0</v>
      </c>
      <c r="AC793" s="40">
        <f t="shared" si="13337"/>
        <v>0</v>
      </c>
      <c r="AD793" s="40">
        <f t="shared" si="13338"/>
        <v>0</v>
      </c>
      <c r="AE793" s="40">
        <f t="shared" si="13339"/>
        <v>0</v>
      </c>
      <c r="AF793" s="40">
        <f t="shared" si="13340"/>
        <v>0</v>
      </c>
      <c r="AG793" s="40">
        <f t="shared" si="13341"/>
        <v>0</v>
      </c>
      <c r="AH793" s="40">
        <f t="shared" si="13342"/>
        <v>0</v>
      </c>
      <c r="AI793" s="40">
        <f t="shared" si="13343"/>
        <v>0</v>
      </c>
      <c r="AJ793" s="40">
        <f t="shared" si="13344"/>
        <v>0</v>
      </c>
      <c r="AK793" s="40">
        <f t="shared" si="13345"/>
        <v>0</v>
      </c>
      <c r="AL793" s="40">
        <f t="shared" si="13346"/>
        <v>0</v>
      </c>
      <c r="AM793" s="40">
        <f t="shared" si="13347"/>
        <v>0</v>
      </c>
      <c r="AN793" s="40">
        <f t="shared" si="13348"/>
        <v>0</v>
      </c>
      <c r="AO793" s="40">
        <f t="shared" si="13349"/>
        <v>0</v>
      </c>
      <c r="AP793" s="40">
        <f t="shared" si="13350"/>
        <v>0</v>
      </c>
      <c r="AQ793" s="40">
        <f t="shared" si="13351"/>
        <v>0</v>
      </c>
      <c r="AR793" s="40">
        <f t="shared" si="13352"/>
        <v>0</v>
      </c>
      <c r="AS793" s="41">
        <f t="shared" si="13353"/>
        <v>0</v>
      </c>
      <c r="AU793" s="12" cm="1">
        <f t="array" ref="AU793">IF($D793="","",INDEX('Data - CO2'!$B$5:$AP$53,MATCH(Kulturmodeller!$D793,'Data - CO2'!$A$5:$A$53,0),AU$20)*E793)</f>
        <v>0</v>
      </c>
      <c r="AV793" s="3" cm="1">
        <f t="array" ref="AV793">IF($D793="","",INDEX('Data - CO2'!$B$5:$AP$53,MATCH(Kulturmodeller!$D793,'Data - CO2'!$A$5:$A$53,0),AV$20)*F793)</f>
        <v>0</v>
      </c>
      <c r="AW793" s="3" cm="1">
        <f t="array" ref="AW793">IF($D793="","",INDEX('Data - CO2'!$B$5:$AP$53,MATCH(Kulturmodeller!$D793,'Data - CO2'!$A$5:$A$53,0),AW$20)*G793)</f>
        <v>0</v>
      </c>
      <c r="AX793" s="3" cm="1">
        <f t="array" ref="AX793">IF($D793="","",INDEX('Data - CO2'!$B$5:$AP$53,MATCH(Kulturmodeller!$D793,'Data - CO2'!$A$5:$A$53,0),AX$20)*H793)</f>
        <v>0</v>
      </c>
      <c r="AY793" s="3" cm="1">
        <f t="array" ref="AY793">IF($D793="","",INDEX('Data - CO2'!$B$5:$AP$53,MATCH(Kulturmodeller!$D793,'Data - CO2'!$A$5:$A$53,0),AY$20)*I793)</f>
        <v>0</v>
      </c>
      <c r="AZ793" s="3" cm="1">
        <f t="array" ref="AZ793">IF($D793="","",INDEX('Data - CO2'!$B$5:$AP$53,MATCH(Kulturmodeller!$D793,'Data - CO2'!$A$5:$A$53,0),AZ$20)*J793*$B786)</f>
        <v>0</v>
      </c>
      <c r="BA793" s="3" cm="1">
        <f t="array" ref="BA793">IF($D793="","",INDEX('Data - CO2'!$B$5:$AP$53,MATCH(Kulturmodeller!$D793,'Data - CO2'!$A$5:$A$53,0),BA$20)*K793*$B786)</f>
        <v>0</v>
      </c>
      <c r="BB793" s="3" cm="1">
        <f t="array" ref="BB793">IF($D793="","",INDEX('Data - CO2'!$B$5:$AP$53,MATCH(Kulturmodeller!$D793,'Data - CO2'!$A$5:$A$53,0),BB$20)*L793*$B786)</f>
        <v>0</v>
      </c>
      <c r="BC793" s="3" cm="1">
        <f t="array" ref="BC793">IF($D793="","",INDEX('Data - CO2'!$B$5:$AP$53,MATCH(Kulturmodeller!$D793,'Data - CO2'!$A$5:$A$53,0),BC$20)*M793*$B786)</f>
        <v>0</v>
      </c>
      <c r="BD793" s="3" cm="1">
        <f t="array" ref="BD793">IF($D793="","",INDEX('Data - CO2'!$B$5:$AP$53,MATCH(Kulturmodeller!$D793,'Data - CO2'!$A$5:$A$53,0),BD$20)*N793*$B786)</f>
        <v>0</v>
      </c>
      <c r="BE793" s="3" cm="1">
        <f t="array" ref="BE793">IF($D793="","",INDEX('Data - CO2'!$B$5:$AP$53,MATCH(Kulturmodeller!$D793,'Data - CO2'!$A$5:$A$53,0),BE$20)*O793*$B786)</f>
        <v>0</v>
      </c>
      <c r="BF793" s="3" cm="1">
        <f t="array" ref="BF793">IF($D793="","",INDEX('Data - CO2'!$B$5:$AP$53,MATCH(Kulturmodeller!$D793,'Data - CO2'!$A$5:$A$53,0),BF$20)*P793*$B786)</f>
        <v>0</v>
      </c>
      <c r="BG793" s="3" cm="1">
        <f t="array" ref="BG793">IF($D793="","",INDEX('Data - CO2'!$B$5:$AP$53,MATCH(Kulturmodeller!$D793,'Data - CO2'!$A$5:$A$53,0),BG$20)*Q793*$B786)</f>
        <v>0</v>
      </c>
      <c r="BH793" s="3" cm="1">
        <f t="array" ref="BH793">IF($D793="","",INDEX('Data - CO2'!$B$5:$AP$53,MATCH(Kulturmodeller!$D793,'Data - CO2'!$A$5:$A$53,0),BH$20)*R793*$B786)</f>
        <v>0</v>
      </c>
      <c r="BI793" s="3" cm="1">
        <f t="array" ref="BI793">IF($D793="","",INDEX('Data - CO2'!$B$5:$AP$53,MATCH(Kulturmodeller!$D793,'Data - CO2'!$A$5:$A$53,0),BI$20)*S793*$B786)</f>
        <v>0</v>
      </c>
      <c r="BJ793" s="3" cm="1">
        <f t="array" ref="BJ793">IF($D793="","",INDEX('Data - CO2'!$B$5:$AP$53,MATCH(Kulturmodeller!$D793,'Data - CO2'!$A$5:$A$53,0),BJ$20)*T793*$B786)</f>
        <v>0</v>
      </c>
      <c r="BK793" s="3" cm="1">
        <f t="array" ref="BK793">IF($D793="","",INDEX('Data - CO2'!$B$5:$AP$53,MATCH(Kulturmodeller!$D793,'Data - CO2'!$A$5:$A$53,0),BK$20)*U793*$B786)</f>
        <v>0</v>
      </c>
      <c r="BL793" s="3" cm="1">
        <f t="array" ref="BL793">IF($D793="","",INDEX('Data - CO2'!$B$5:$AP$53,MATCH(Kulturmodeller!$D793,'Data - CO2'!$A$5:$A$53,0),BL$20)*V793*$B786)</f>
        <v>0</v>
      </c>
      <c r="BM793" s="3" cm="1">
        <f t="array" ref="BM793">IF($D793="","",INDEX('Data - CO2'!$B$5:$AP$53,MATCH(Kulturmodeller!$D793,'Data - CO2'!$A$5:$A$53,0),BM$20)*W793*$B786)</f>
        <v>0</v>
      </c>
      <c r="BN793" s="3" cm="1">
        <f t="array" ref="BN793">IF($D793="","",INDEX('Data - CO2'!$B$5:$AP$53,MATCH(Kulturmodeller!$D793,'Data - CO2'!$A$5:$A$53,0),BN$20)*X793*$B786)</f>
        <v>0</v>
      </c>
      <c r="BO793" s="3" cm="1">
        <f t="array" ref="BO793">IF($D793="","",INDEX('Data - CO2'!$B$5:$AP$53,MATCH(Kulturmodeller!$D793,'Data - CO2'!$A$5:$A$53,0),BO$20)*Y793*$B786)</f>
        <v>0</v>
      </c>
      <c r="BP793" s="3" cm="1">
        <f t="array" ref="BP793">IF($D793="","",INDEX('Data - CO2'!$B$5:$AP$53,MATCH(Kulturmodeller!$D793,'Data - CO2'!$A$5:$A$53,0),BP$20)*Z793*$B786)</f>
        <v>0</v>
      </c>
      <c r="BQ793" s="3" cm="1">
        <f t="array" ref="BQ793">IF($D793="","",INDEX('Data - CO2'!$B$5:$AP$53,MATCH(Kulturmodeller!$D793,'Data - CO2'!$A$5:$A$53,0),BQ$20)*AA793*$B786)</f>
        <v>0</v>
      </c>
      <c r="BR793" s="3" cm="1">
        <f t="array" ref="BR793">IF($D793="","",INDEX('Data - CO2'!$B$5:$AP$53,MATCH(Kulturmodeller!$D793,'Data - CO2'!$A$5:$A$53,0),BR$20)*AB793*$B786)</f>
        <v>0</v>
      </c>
      <c r="BS793" s="3" cm="1">
        <f t="array" ref="BS793">IF($D793="","",INDEX('Data - CO2'!$B$5:$AP$53,MATCH(Kulturmodeller!$D793,'Data - CO2'!$A$5:$A$53,0),BS$20)*AC793*$B786)</f>
        <v>0</v>
      </c>
      <c r="BT793" s="3" cm="1">
        <f t="array" ref="BT793">IF($D793="","",INDEX('Data - CO2'!$B$5:$AP$53,MATCH(Kulturmodeller!$D793,'Data - CO2'!$A$5:$A$53,0),BT$20)*AD793*$B786)</f>
        <v>0</v>
      </c>
      <c r="BU793" s="3" cm="1">
        <f t="array" ref="BU793">IF($D793="","",INDEX('Data - CO2'!$B$5:$AP$53,MATCH(Kulturmodeller!$D793,'Data - CO2'!$A$5:$A$53,0),BU$20)*AE793*$B786)</f>
        <v>0</v>
      </c>
      <c r="BV793" s="3" cm="1">
        <f t="array" ref="BV793">IF($D793="","",INDEX('Data - CO2'!$B$5:$AP$53,MATCH(Kulturmodeller!$D793,'Data - CO2'!$A$5:$A$53,0),BV$20)*AF793*$B786)</f>
        <v>0</v>
      </c>
      <c r="BW793" s="3" cm="1">
        <f t="array" ref="BW793">IF($D793="","",INDEX('Data - CO2'!$B$5:$AP$53,MATCH(Kulturmodeller!$D793,'Data - CO2'!$A$5:$A$53,0),BW$20)*AG793*$B786)</f>
        <v>0</v>
      </c>
      <c r="BX793" s="3" cm="1">
        <f t="array" ref="BX793">IF($D793="","",INDEX('Data - CO2'!$B$5:$AP$53,MATCH(Kulturmodeller!$D793,'Data - CO2'!$A$5:$A$53,0),BX$20)*AH793*$B786)</f>
        <v>0</v>
      </c>
      <c r="BY793" s="3" cm="1">
        <f t="array" ref="BY793">IF($D793="","",INDEX('Data - CO2'!$B$5:$AP$53,MATCH(Kulturmodeller!$D793,'Data - CO2'!$A$5:$A$53,0),BY$20)*AI793*$B786)</f>
        <v>0</v>
      </c>
      <c r="BZ793" s="3" cm="1">
        <f t="array" ref="BZ793">IF($D793="","",INDEX('Data - CO2'!$B$5:$AP$53,MATCH(Kulturmodeller!$D793,'Data - CO2'!$A$5:$A$53,0),BZ$20)*AJ793*$B786)</f>
        <v>0</v>
      </c>
      <c r="CA793" s="3" cm="1">
        <f t="array" ref="CA793">IF($D793="","",INDEX('Data - CO2'!$B$5:$AP$53,MATCH(Kulturmodeller!$D793,'Data - CO2'!$A$5:$A$53,0),CA$20)*AK793*$B786)</f>
        <v>0</v>
      </c>
      <c r="CB793" s="3" cm="1">
        <f t="array" ref="CB793">IF($D793="","",INDEX('Data - CO2'!$B$5:$AP$53,MATCH(Kulturmodeller!$D793,'Data - CO2'!$A$5:$A$53,0),CB$20)*AL793*$B786)</f>
        <v>0</v>
      </c>
      <c r="CC793" s="3" cm="1">
        <f t="array" ref="CC793">IF($D793="","",INDEX('Data - CO2'!$B$5:$AP$53,MATCH(Kulturmodeller!$D793,'Data - CO2'!$A$5:$A$53,0),CC$20)*AM793*$B786)</f>
        <v>0</v>
      </c>
      <c r="CD793" s="3" cm="1">
        <f t="array" ref="CD793">IF($D793="","",INDEX('Data - CO2'!$B$5:$AP$53,MATCH(Kulturmodeller!$D793,'Data - CO2'!$A$5:$A$53,0),CD$20)*AN793*$B786)</f>
        <v>0</v>
      </c>
      <c r="CE793" s="3" cm="1">
        <f t="array" ref="CE793">IF($D793="","",INDEX('Data - CO2'!$B$5:$AP$53,MATCH(Kulturmodeller!$D793,'Data - CO2'!$A$5:$A$53,0),CE$20)*AO793*$B786)</f>
        <v>0</v>
      </c>
      <c r="CF793" s="3" cm="1">
        <f t="array" ref="CF793">IF($D793="","",INDEX('Data - CO2'!$B$5:$AP$53,MATCH(Kulturmodeller!$D793,'Data - CO2'!$A$5:$A$53,0),CF$20)*AP793*$B786)</f>
        <v>0</v>
      </c>
      <c r="CG793" s="3" cm="1">
        <f t="array" ref="CG793">IF($D793="","",INDEX('Data - CO2'!$B$5:$AP$53,MATCH(Kulturmodeller!$D793,'Data - CO2'!$A$5:$A$53,0),CG$20)*AQ793*$B786)</f>
        <v>0</v>
      </c>
      <c r="CH793" s="3" cm="1">
        <f t="array" ref="CH793">IF($D793="","",INDEX('Data - CO2'!$B$5:$AP$53,MATCH(Kulturmodeller!$D793,'Data - CO2'!$A$5:$A$53,0),CH$20)*AR793*$B786)</f>
        <v>0</v>
      </c>
      <c r="CI793" s="13" cm="1">
        <f t="array" ref="CI793">IF($D793="","",INDEX('Data - CO2'!$B$5:$AP$53,MATCH(Kulturmodeller!$D793,'Data - CO2'!$A$5:$A$53,0),CI$20)*AS793*$B786)</f>
        <v>0</v>
      </c>
    </row>
    <row r="794" spans="1:87" x14ac:dyDescent="0.3">
      <c r="A794" s="33"/>
      <c r="B794" s="33"/>
      <c r="C794" s="33"/>
      <c r="D794" s="10"/>
      <c r="E794" s="479">
        <f>SUM(E787:E793)</f>
        <v>0.25</v>
      </c>
      <c r="F794" s="108">
        <f>SUM(F787:F793)</f>
        <v>0.25</v>
      </c>
      <c r="G794" s="109">
        <f>SUM(G787:G793)</f>
        <v>0.25</v>
      </c>
      <c r="H794" s="109">
        <f t="shared" ref="H794:AS794" si="13354">SUM(H787:H793)</f>
        <v>0.25</v>
      </c>
      <c r="I794" s="109">
        <f t="shared" si="13354"/>
        <v>0.25</v>
      </c>
      <c r="J794" s="109">
        <f t="shared" si="13354"/>
        <v>0.25</v>
      </c>
      <c r="K794" s="109">
        <f t="shared" si="13354"/>
        <v>0.25</v>
      </c>
      <c r="L794" s="109">
        <f t="shared" si="13354"/>
        <v>0.25</v>
      </c>
      <c r="M794" s="109">
        <f t="shared" si="13354"/>
        <v>0.25</v>
      </c>
      <c r="N794" s="109">
        <f t="shared" si="13354"/>
        <v>0.25</v>
      </c>
      <c r="O794" s="109">
        <f t="shared" si="13354"/>
        <v>0.25</v>
      </c>
      <c r="P794" s="109">
        <f t="shared" si="13354"/>
        <v>0.25</v>
      </c>
      <c r="Q794" s="109">
        <f t="shared" si="13354"/>
        <v>0.25</v>
      </c>
      <c r="R794" s="109">
        <f t="shared" si="13354"/>
        <v>0.25</v>
      </c>
      <c r="S794" s="109">
        <f t="shared" si="13354"/>
        <v>0.25</v>
      </c>
      <c r="T794" s="109">
        <f t="shared" si="13354"/>
        <v>0.25</v>
      </c>
      <c r="U794" s="109">
        <f t="shared" si="13354"/>
        <v>0.25</v>
      </c>
      <c r="V794" s="109">
        <f t="shared" si="13354"/>
        <v>0.25</v>
      </c>
      <c r="W794" s="109">
        <f t="shared" si="13354"/>
        <v>0.25</v>
      </c>
      <c r="X794" s="109">
        <f t="shared" si="13354"/>
        <v>0.25</v>
      </c>
      <c r="Y794" s="109">
        <f t="shared" si="13354"/>
        <v>0.25</v>
      </c>
      <c r="Z794" s="109">
        <f t="shared" si="13354"/>
        <v>0.25</v>
      </c>
      <c r="AA794" s="109">
        <f t="shared" si="13354"/>
        <v>0.25</v>
      </c>
      <c r="AB794" s="109">
        <f t="shared" si="13354"/>
        <v>0.25</v>
      </c>
      <c r="AC794" s="109">
        <f t="shared" si="13354"/>
        <v>0.25</v>
      </c>
      <c r="AD794" s="109">
        <f t="shared" si="13354"/>
        <v>0.25</v>
      </c>
      <c r="AE794" s="109">
        <f t="shared" si="13354"/>
        <v>0.25</v>
      </c>
      <c r="AF794" s="109">
        <f t="shared" si="13354"/>
        <v>0.25</v>
      </c>
      <c r="AG794" s="109">
        <f t="shared" si="13354"/>
        <v>0.25</v>
      </c>
      <c r="AH794" s="109">
        <f t="shared" si="13354"/>
        <v>0.25</v>
      </c>
      <c r="AI794" s="109">
        <f t="shared" si="13354"/>
        <v>0.25</v>
      </c>
      <c r="AJ794" s="109">
        <f t="shared" si="13354"/>
        <v>0.25</v>
      </c>
      <c r="AK794" s="109">
        <f t="shared" si="13354"/>
        <v>0.25</v>
      </c>
      <c r="AL794" s="109">
        <f t="shared" si="13354"/>
        <v>0.25</v>
      </c>
      <c r="AM794" s="109">
        <f t="shared" si="13354"/>
        <v>0.25</v>
      </c>
      <c r="AN794" s="109">
        <f t="shared" si="13354"/>
        <v>0.25</v>
      </c>
      <c r="AO794" s="109">
        <f t="shared" si="13354"/>
        <v>0.25</v>
      </c>
      <c r="AP794" s="109">
        <f t="shared" si="13354"/>
        <v>0.25</v>
      </c>
      <c r="AQ794" s="109">
        <f t="shared" si="13354"/>
        <v>0.25</v>
      </c>
      <c r="AR794" s="109">
        <f t="shared" si="13354"/>
        <v>0.25</v>
      </c>
      <c r="AS794" s="110">
        <f t="shared" si="13354"/>
        <v>0.25</v>
      </c>
      <c r="AU794" s="111">
        <f>SUM(AU787:AU793)</f>
        <v>0</v>
      </c>
      <c r="AV794" s="112">
        <f t="shared" ref="AV794:CI794" si="13355">SUM(AV787:AV793)</f>
        <v>0.51315336370332343</v>
      </c>
      <c r="AW794" s="112">
        <f t="shared" si="13355"/>
        <v>3.4210224246888234</v>
      </c>
      <c r="AX794" s="112">
        <f t="shared" si="13355"/>
        <v>8.5525560617220577</v>
      </c>
      <c r="AY794" s="112">
        <f t="shared" si="13355"/>
        <v>17.105112123444115</v>
      </c>
      <c r="AZ794" s="112">
        <f t="shared" si="13355"/>
        <v>28.755367858882657</v>
      </c>
      <c r="BA794" s="112">
        <f t="shared" si="13355"/>
        <v>32.314935085445697</v>
      </c>
      <c r="BB794" s="112">
        <f t="shared" si="13355"/>
        <v>34.594693711497264</v>
      </c>
      <c r="BC794" s="112">
        <f t="shared" si="13355"/>
        <v>37.239577150944207</v>
      </c>
      <c r="BD794" s="112">
        <f t="shared" si="13355"/>
        <v>39.050528782728968</v>
      </c>
      <c r="BE794" s="112">
        <f t="shared" si="13355"/>
        <v>41.299535305267376</v>
      </c>
      <c r="BF794" s="112">
        <f t="shared" si="13355"/>
        <v>43.201216531693639</v>
      </c>
      <c r="BG794" s="112">
        <f t="shared" si="13355"/>
        <v>46.089702409616059</v>
      </c>
      <c r="BH794" s="112">
        <f t="shared" si="13355"/>
        <v>49.30648894420252</v>
      </c>
      <c r="BI794" s="112">
        <f t="shared" si="13355"/>
        <v>52.011905240594608</v>
      </c>
      <c r="BJ794" s="112">
        <f t="shared" si="13355"/>
        <v>55.151321283354513</v>
      </c>
      <c r="BK794" s="112">
        <f t="shared" si="13355"/>
        <v>57.973180774548766</v>
      </c>
      <c r="BL794" s="112">
        <f t="shared" si="13355"/>
        <v>60.93313174683783</v>
      </c>
      <c r="BM794" s="112">
        <f t="shared" si="13355"/>
        <v>63.978086679576577</v>
      </c>
      <c r="BN794" s="112">
        <f t="shared" si="13355"/>
        <v>67.022614549154085</v>
      </c>
      <c r="BO794" s="112">
        <f t="shared" si="13355"/>
        <v>69.813885372938771</v>
      </c>
      <c r="BP794" s="112">
        <f t="shared" si="13355"/>
        <v>72.944253331284969</v>
      </c>
      <c r="BQ794" s="112">
        <f t="shared" si="13355"/>
        <v>76.052900568487999</v>
      </c>
      <c r="BR794" s="112">
        <f t="shared" si="13355"/>
        <v>79.211775633702047</v>
      </c>
      <c r="BS794" s="112">
        <f t="shared" si="13355"/>
        <v>82.215031234111663</v>
      </c>
      <c r="BT794" s="112">
        <f t="shared" si="13355"/>
        <v>84.883917991617963</v>
      </c>
      <c r="BU794" s="112">
        <f t="shared" si="13355"/>
        <v>85.091118259502991</v>
      </c>
      <c r="BV794" s="112">
        <f t="shared" si="13355"/>
        <v>86.365989579228895</v>
      </c>
      <c r="BW794" s="112">
        <f t="shared" si="13355"/>
        <v>86.755252768376153</v>
      </c>
      <c r="BX794" s="112">
        <f t="shared" si="13355"/>
        <v>87.563668913328343</v>
      </c>
      <c r="BY794" s="112">
        <f t="shared" si="13355"/>
        <v>89.116224069013896</v>
      </c>
      <c r="BZ794" s="112">
        <f t="shared" si="13355"/>
        <v>0.51315336370332343</v>
      </c>
      <c r="CA794" s="112">
        <f t="shared" si="13355"/>
        <v>3.4210224246888234</v>
      </c>
      <c r="CB794" s="112">
        <f t="shared" si="13355"/>
        <v>8.5525560617220577</v>
      </c>
      <c r="CC794" s="112">
        <f t="shared" si="13355"/>
        <v>17.105112123444115</v>
      </c>
      <c r="CD794" s="112">
        <f t="shared" si="13355"/>
        <v>28.755367858882657</v>
      </c>
      <c r="CE794" s="112">
        <f t="shared" si="13355"/>
        <v>32.314935085445697</v>
      </c>
      <c r="CF794" s="112">
        <f t="shared" si="13355"/>
        <v>34.594693711497264</v>
      </c>
      <c r="CG794" s="112">
        <f t="shared" si="13355"/>
        <v>37.239577150944207</v>
      </c>
      <c r="CH794" s="112">
        <f t="shared" si="13355"/>
        <v>39.050528782728968</v>
      </c>
      <c r="CI794" s="113">
        <f t="shared" si="13355"/>
        <v>41.299535305267376</v>
      </c>
    </row>
    <row r="795" spans="1:87" x14ac:dyDescent="0.3">
      <c r="A795" s="7" t="s">
        <v>86</v>
      </c>
      <c r="B795" s="7"/>
      <c r="C795" s="131"/>
      <c r="D795" s="131"/>
      <c r="E795" s="126"/>
      <c r="F795" s="39">
        <f>E795</f>
        <v>0</v>
      </c>
      <c r="G795" s="40">
        <f t="shared" ref="G795:G796" si="13356">F795</f>
        <v>0</v>
      </c>
      <c r="H795" s="40">
        <f t="shared" ref="H795:H796" si="13357">G795</f>
        <v>0</v>
      </c>
      <c r="I795" s="40">
        <f t="shared" ref="I795:I796" si="13358">H795</f>
        <v>0</v>
      </c>
      <c r="J795" s="40">
        <f t="shared" ref="J795:J796" si="13359">I795</f>
        <v>0</v>
      </c>
      <c r="K795" s="40">
        <f t="shared" ref="K795:K796" si="13360">J795</f>
        <v>0</v>
      </c>
      <c r="L795" s="40">
        <f t="shared" ref="L795:L796" si="13361">K795</f>
        <v>0</v>
      </c>
      <c r="M795" s="40">
        <f t="shared" ref="M795:M796" si="13362">L795</f>
        <v>0</v>
      </c>
      <c r="N795" s="40">
        <f t="shared" ref="N795:N796" si="13363">M795</f>
        <v>0</v>
      </c>
      <c r="O795" s="40">
        <f t="shared" ref="O795:O796" si="13364">N795</f>
        <v>0</v>
      </c>
      <c r="P795" s="40">
        <f t="shared" ref="P795:P796" si="13365">O795</f>
        <v>0</v>
      </c>
      <c r="Q795" s="40">
        <f t="shared" ref="Q795:Q796" si="13366">P795</f>
        <v>0</v>
      </c>
      <c r="R795" s="40">
        <f t="shared" ref="R795:R796" si="13367">Q795</f>
        <v>0</v>
      </c>
      <c r="S795" s="40">
        <f t="shared" ref="S795:S796" si="13368">R795</f>
        <v>0</v>
      </c>
      <c r="T795" s="40">
        <f t="shared" ref="T795:T796" si="13369">S795</f>
        <v>0</v>
      </c>
      <c r="U795" s="40">
        <f t="shared" ref="U795:U796" si="13370">T795</f>
        <v>0</v>
      </c>
      <c r="V795" s="40">
        <f t="shared" ref="V795:V796" si="13371">U795</f>
        <v>0</v>
      </c>
      <c r="W795" s="40">
        <f t="shared" ref="W795:W796" si="13372">V795</f>
        <v>0</v>
      </c>
      <c r="X795" s="40">
        <f t="shared" ref="X795:X796" si="13373">W795</f>
        <v>0</v>
      </c>
      <c r="Y795" s="40">
        <f t="shared" ref="Y795:Y796" si="13374">X795</f>
        <v>0</v>
      </c>
      <c r="Z795" s="40">
        <f t="shared" ref="Z795:Z796" si="13375">Y795</f>
        <v>0</v>
      </c>
      <c r="AA795" s="40">
        <f t="shared" ref="AA795:AA796" si="13376">Z795</f>
        <v>0</v>
      </c>
      <c r="AB795" s="40">
        <f t="shared" ref="AB795:AB796" si="13377">AA795</f>
        <v>0</v>
      </c>
      <c r="AC795" s="40">
        <f t="shared" ref="AC795:AC796" si="13378">AB795</f>
        <v>0</v>
      </c>
      <c r="AD795" s="40">
        <f t="shared" ref="AD795:AD796" si="13379">AC795</f>
        <v>0</v>
      </c>
      <c r="AE795" s="40">
        <f t="shared" ref="AE795:AE796" si="13380">AD795</f>
        <v>0</v>
      </c>
      <c r="AF795" s="40">
        <f t="shared" ref="AF795:AF796" si="13381">AE795</f>
        <v>0</v>
      </c>
      <c r="AG795" s="40">
        <f t="shared" ref="AG795:AG796" si="13382">AF795</f>
        <v>0</v>
      </c>
      <c r="AH795" s="40">
        <f t="shared" ref="AH795:AH796" si="13383">AG795</f>
        <v>0</v>
      </c>
      <c r="AI795" s="40">
        <f t="shared" ref="AI795:AI796" si="13384">AH795</f>
        <v>0</v>
      </c>
      <c r="AJ795" s="40">
        <f t="shared" ref="AJ795:AJ796" si="13385">AI795</f>
        <v>0</v>
      </c>
      <c r="AK795" s="40">
        <f t="shared" ref="AK795:AK796" si="13386">AJ795</f>
        <v>0</v>
      </c>
      <c r="AL795" s="40">
        <f t="shared" ref="AL795:AL796" si="13387">AK795</f>
        <v>0</v>
      </c>
      <c r="AM795" s="40">
        <f t="shared" ref="AM795:AM796" si="13388">AL795</f>
        <v>0</v>
      </c>
      <c r="AN795" s="40">
        <f t="shared" ref="AN795:AN796" si="13389">AM795</f>
        <v>0</v>
      </c>
      <c r="AO795" s="40">
        <f t="shared" ref="AO795:AO796" si="13390">AN795</f>
        <v>0</v>
      </c>
      <c r="AP795" s="40">
        <f t="shared" ref="AP795:AP796" si="13391">AO795</f>
        <v>0</v>
      </c>
      <c r="AQ795" s="40">
        <f t="shared" ref="AQ795:AQ796" si="13392">AP795</f>
        <v>0</v>
      </c>
      <c r="AR795" s="40">
        <f t="shared" ref="AR795:AR796" si="13393">AQ795</f>
        <v>0</v>
      </c>
      <c r="AS795" s="41">
        <f t="shared" ref="AS795:AS796" si="13394">AR795</f>
        <v>0</v>
      </c>
      <c r="AU795" s="10" t="str" cm="1">
        <f t="array" ref="AU795">IF($D795="","",INDEX('Data - CO2'!$B$5:$AP$53,MATCH(Kulturmodeller!$D795,'Data - CO2'!$A$5:$A$53,0),AU$20)*E795)</f>
        <v/>
      </c>
      <c r="AV795" t="str" cm="1">
        <f t="array" ref="AV795">IF($D795="","",INDEX('Data - CO2'!$B$5:$AP$53,MATCH(Kulturmodeller!$D795,'Data - CO2'!$A$5:$A$53,0),AV$20)*F795)</f>
        <v/>
      </c>
      <c r="AW795" t="str" cm="1">
        <f t="array" ref="AW795">IF($D795="","",INDEX('Data - CO2'!$B$5:$AP$53,MATCH(Kulturmodeller!$D795,'Data - CO2'!$A$5:$A$53,0),AW$20)*G795)</f>
        <v/>
      </c>
      <c r="AX795" t="str" cm="1">
        <f t="array" ref="AX795">IF($D795="","",INDEX('Data - CO2'!$B$5:$AP$53,MATCH(Kulturmodeller!$D795,'Data - CO2'!$A$5:$A$53,0),AX$20)*H795)</f>
        <v/>
      </c>
      <c r="AY795" t="str" cm="1">
        <f t="array" ref="AY795">IF($D795="","",INDEX('Data - CO2'!$B$5:$AP$53,MATCH(Kulturmodeller!$D795,'Data - CO2'!$A$5:$A$53,0),AY$20)*I795)</f>
        <v/>
      </c>
      <c r="AZ795" t="str" cm="1">
        <f t="array" ref="AZ795">IF($D795="","",INDEX('Data - CO2'!$B$5:$AP$53,MATCH(Kulturmodeller!$D795,'Data - CO2'!$A$5:$A$53,0),AZ$20)*J795)</f>
        <v/>
      </c>
      <c r="BA795" t="str" cm="1">
        <f t="array" ref="BA795">IF($D795="","",INDEX('Data - CO2'!$B$5:$AP$53,MATCH(Kulturmodeller!$D795,'Data - CO2'!$A$5:$A$53,0),BA$20)*K795)</f>
        <v/>
      </c>
      <c r="BB795" t="str" cm="1">
        <f t="array" ref="BB795">IF($D795="","",INDEX('Data - CO2'!$B$5:$AP$53,MATCH(Kulturmodeller!$D795,'Data - CO2'!$A$5:$A$53,0),BB$20)*L795)</f>
        <v/>
      </c>
      <c r="BC795" t="str" cm="1">
        <f t="array" ref="BC795">IF($D795="","",INDEX('Data - CO2'!$B$5:$AP$53,MATCH(Kulturmodeller!$D795,'Data - CO2'!$A$5:$A$53,0),BC$20)*M795)</f>
        <v/>
      </c>
      <c r="BD795" t="str" cm="1">
        <f t="array" ref="BD795">IF($D795="","",INDEX('Data - CO2'!$B$5:$AP$53,MATCH(Kulturmodeller!$D795,'Data - CO2'!$A$5:$A$53,0),BD$20)*N795)</f>
        <v/>
      </c>
      <c r="BE795" t="str" cm="1">
        <f t="array" ref="BE795">IF($D795="","",INDEX('Data - CO2'!$B$5:$AP$53,MATCH(Kulturmodeller!$D795,'Data - CO2'!$A$5:$A$53,0),BE$20)*O795)</f>
        <v/>
      </c>
      <c r="BF795" t="str" cm="1">
        <f t="array" ref="BF795">IF($D795="","",INDEX('Data - CO2'!$B$5:$AP$53,MATCH(Kulturmodeller!$D795,'Data - CO2'!$A$5:$A$53,0),BF$20)*P795)</f>
        <v/>
      </c>
      <c r="BG795" t="str" cm="1">
        <f t="array" ref="BG795">IF($D795="","",INDEX('Data - CO2'!$B$5:$AP$53,MATCH(Kulturmodeller!$D795,'Data - CO2'!$A$5:$A$53,0),BG$20)*Q795)</f>
        <v/>
      </c>
      <c r="BH795" t="str" cm="1">
        <f t="array" ref="BH795">IF($D795="","",INDEX('Data - CO2'!$B$5:$AP$53,MATCH(Kulturmodeller!$D795,'Data - CO2'!$A$5:$A$53,0),BH$20)*R795)</f>
        <v/>
      </c>
      <c r="BI795" t="str" cm="1">
        <f t="array" ref="BI795">IF($D795="","",INDEX('Data - CO2'!$B$5:$AP$53,MATCH(Kulturmodeller!$D795,'Data - CO2'!$A$5:$A$53,0),BI$20)*S795)</f>
        <v/>
      </c>
      <c r="BJ795" t="str" cm="1">
        <f t="array" ref="BJ795">IF($D795="","",INDEX('Data - CO2'!$B$5:$AP$53,MATCH(Kulturmodeller!$D795,'Data - CO2'!$A$5:$A$53,0),BJ$20)*T795)</f>
        <v/>
      </c>
      <c r="BK795" t="str" cm="1">
        <f t="array" ref="BK795">IF($D795="","",INDEX('Data - CO2'!$B$5:$AP$53,MATCH(Kulturmodeller!$D795,'Data - CO2'!$A$5:$A$53,0),BK$20)*U795)</f>
        <v/>
      </c>
      <c r="BL795" t="str" cm="1">
        <f t="array" ref="BL795">IF($D795="","",INDEX('Data - CO2'!$B$5:$AP$53,MATCH(Kulturmodeller!$D795,'Data - CO2'!$A$5:$A$53,0),BL$20)*V795)</f>
        <v/>
      </c>
      <c r="BM795" t="str" cm="1">
        <f t="array" ref="BM795">IF($D795="","",INDEX('Data - CO2'!$B$5:$AP$53,MATCH(Kulturmodeller!$D795,'Data - CO2'!$A$5:$A$53,0),BM$20)*W795)</f>
        <v/>
      </c>
      <c r="BN795" t="str" cm="1">
        <f t="array" ref="BN795">IF($D795="","",INDEX('Data - CO2'!$B$5:$AP$53,MATCH(Kulturmodeller!$D795,'Data - CO2'!$A$5:$A$53,0),BN$20)*X795)</f>
        <v/>
      </c>
      <c r="BO795" t="str" cm="1">
        <f t="array" ref="BO795">IF($D795="","",INDEX('Data - CO2'!$B$5:$AP$53,MATCH(Kulturmodeller!$D795,'Data - CO2'!$A$5:$A$53,0),BO$20)*Y795)</f>
        <v/>
      </c>
      <c r="BP795" t="str" cm="1">
        <f t="array" ref="BP795">IF($D795="","",INDEX('Data - CO2'!$B$5:$AP$53,MATCH(Kulturmodeller!$D795,'Data - CO2'!$A$5:$A$53,0),BP$20)*Z795)</f>
        <v/>
      </c>
      <c r="BQ795" t="str" cm="1">
        <f t="array" ref="BQ795">IF($D795="","",INDEX('Data - CO2'!$B$5:$AP$53,MATCH(Kulturmodeller!$D795,'Data - CO2'!$A$5:$A$53,0),BQ$20)*AA795)</f>
        <v/>
      </c>
      <c r="BR795" t="str" cm="1">
        <f t="array" ref="BR795">IF($D795="","",INDEX('Data - CO2'!$B$5:$AP$53,MATCH(Kulturmodeller!$D795,'Data - CO2'!$A$5:$A$53,0),BR$20)*AB795)</f>
        <v/>
      </c>
      <c r="BS795" t="str" cm="1">
        <f t="array" ref="BS795">IF($D795="","",INDEX('Data - CO2'!$B$5:$AP$53,MATCH(Kulturmodeller!$D795,'Data - CO2'!$A$5:$A$53,0),BS$20)*AC795)</f>
        <v/>
      </c>
      <c r="BT795" t="str" cm="1">
        <f t="array" ref="BT795">IF($D795="","",INDEX('Data - CO2'!$B$5:$AP$53,MATCH(Kulturmodeller!$D795,'Data - CO2'!$A$5:$A$53,0),BT$20)*AD795)</f>
        <v/>
      </c>
      <c r="BU795" t="str" cm="1">
        <f t="array" ref="BU795">IF($D795="","",INDEX('Data - CO2'!$B$5:$AP$53,MATCH(Kulturmodeller!$D795,'Data - CO2'!$A$5:$A$53,0),BU$20)*AE795)</f>
        <v/>
      </c>
      <c r="BV795" t="str" cm="1">
        <f t="array" ref="BV795">IF($D795="","",INDEX('Data - CO2'!$B$5:$AP$53,MATCH(Kulturmodeller!$D795,'Data - CO2'!$A$5:$A$53,0),BV$20)*AF795)</f>
        <v/>
      </c>
      <c r="BW795" t="str" cm="1">
        <f t="array" ref="BW795">IF($D795="","",INDEX('Data - CO2'!$B$5:$AP$53,MATCH(Kulturmodeller!$D795,'Data - CO2'!$A$5:$A$53,0),BW$20)*AG795)</f>
        <v/>
      </c>
      <c r="BX795" t="str" cm="1">
        <f t="array" ref="BX795">IF($D795="","",INDEX('Data - CO2'!$B$5:$AP$53,MATCH(Kulturmodeller!$D795,'Data - CO2'!$A$5:$A$53,0),BX$20)*AH795)</f>
        <v/>
      </c>
      <c r="BY795" t="str" cm="1">
        <f t="array" ref="BY795">IF($D795="","",INDEX('Data - CO2'!$B$5:$AP$53,MATCH(Kulturmodeller!$D795,'Data - CO2'!$A$5:$A$53,0),BY$20)*AI795)</f>
        <v/>
      </c>
      <c r="BZ795" t="str" cm="1">
        <f t="array" ref="BZ795">IF($D795="","",INDEX('Data - CO2'!$B$5:$AP$53,MATCH(Kulturmodeller!$D795,'Data - CO2'!$A$5:$A$53,0),BZ$20)*AJ795)</f>
        <v/>
      </c>
      <c r="CA795" t="str" cm="1">
        <f t="array" ref="CA795">IF($D795="","",INDEX('Data - CO2'!$B$5:$AP$53,MATCH(Kulturmodeller!$D795,'Data - CO2'!$A$5:$A$53,0),CA$20)*AK795)</f>
        <v/>
      </c>
      <c r="CB795" t="str" cm="1">
        <f t="array" ref="CB795">IF($D795="","",INDEX('Data - CO2'!$B$5:$AP$53,MATCH(Kulturmodeller!$D795,'Data - CO2'!$A$5:$A$53,0),CB$20)*AL795)</f>
        <v/>
      </c>
      <c r="CC795" t="str" cm="1">
        <f t="array" ref="CC795">IF($D795="","",INDEX('Data - CO2'!$B$5:$AP$53,MATCH(Kulturmodeller!$D795,'Data - CO2'!$A$5:$A$53,0),CC$20)*AM795)</f>
        <v/>
      </c>
      <c r="CD795" t="str" cm="1">
        <f t="array" ref="CD795">IF($D795="","",INDEX('Data - CO2'!$B$5:$AP$53,MATCH(Kulturmodeller!$D795,'Data - CO2'!$A$5:$A$53,0),CD$20)*AN795)</f>
        <v/>
      </c>
      <c r="CE795" t="str" cm="1">
        <f t="array" ref="CE795">IF($D795="","",INDEX('Data - CO2'!$B$5:$AP$53,MATCH(Kulturmodeller!$D795,'Data - CO2'!$A$5:$A$53,0),CE$20)*AO795)</f>
        <v/>
      </c>
      <c r="CF795" t="str" cm="1">
        <f t="array" ref="CF795">IF($D795="","",INDEX('Data - CO2'!$B$5:$AP$53,MATCH(Kulturmodeller!$D795,'Data - CO2'!$A$5:$A$53,0),CF$20)*AP795)</f>
        <v/>
      </c>
      <c r="CG795" t="str" cm="1">
        <f t="array" ref="CG795">IF($D795="","",INDEX('Data - CO2'!$B$5:$AP$53,MATCH(Kulturmodeller!$D795,'Data - CO2'!$A$5:$A$53,0),CG$20)*AQ795)</f>
        <v/>
      </c>
      <c r="CH795" t="str" cm="1">
        <f t="array" ref="CH795">IF($D795="","",INDEX('Data - CO2'!$B$5:$AP$53,MATCH(Kulturmodeller!$D795,'Data - CO2'!$A$5:$A$53,0),CH$20)*AR795)</f>
        <v/>
      </c>
      <c r="CI795" s="11" t="str" cm="1">
        <f t="array" ref="CI795">IF($D795="","",INDEX('Data - CO2'!$B$5:$AP$53,MATCH(Kulturmodeller!$D795,'Data - CO2'!$A$5:$A$53,0),CI$20)*AS795)</f>
        <v/>
      </c>
    </row>
    <row r="796" spans="1:87" x14ac:dyDescent="0.3">
      <c r="A796" s="12" t="s">
        <v>87</v>
      </c>
      <c r="B796" s="12"/>
      <c r="C796" s="129"/>
      <c r="D796" s="129"/>
      <c r="E796" s="127"/>
      <c r="F796" s="45">
        <f>E796</f>
        <v>0</v>
      </c>
      <c r="G796" s="46">
        <f t="shared" si="13356"/>
        <v>0</v>
      </c>
      <c r="H796" s="46">
        <f t="shared" si="13357"/>
        <v>0</v>
      </c>
      <c r="I796" s="46">
        <f t="shared" si="13358"/>
        <v>0</v>
      </c>
      <c r="J796" s="46">
        <f t="shared" si="13359"/>
        <v>0</v>
      </c>
      <c r="K796" s="46">
        <f t="shared" si="13360"/>
        <v>0</v>
      </c>
      <c r="L796" s="46">
        <f t="shared" si="13361"/>
        <v>0</v>
      </c>
      <c r="M796" s="46">
        <f t="shared" si="13362"/>
        <v>0</v>
      </c>
      <c r="N796" s="46">
        <f t="shared" si="13363"/>
        <v>0</v>
      </c>
      <c r="O796" s="46">
        <f t="shared" si="13364"/>
        <v>0</v>
      </c>
      <c r="P796" s="46">
        <f t="shared" si="13365"/>
        <v>0</v>
      </c>
      <c r="Q796" s="46">
        <f t="shared" si="13366"/>
        <v>0</v>
      </c>
      <c r="R796" s="46">
        <f t="shared" si="13367"/>
        <v>0</v>
      </c>
      <c r="S796" s="46">
        <f t="shared" si="13368"/>
        <v>0</v>
      </c>
      <c r="T796" s="46">
        <f t="shared" si="13369"/>
        <v>0</v>
      </c>
      <c r="U796" s="46">
        <f t="shared" si="13370"/>
        <v>0</v>
      </c>
      <c r="V796" s="46">
        <f t="shared" si="13371"/>
        <v>0</v>
      </c>
      <c r="W796" s="46">
        <f t="shared" si="13372"/>
        <v>0</v>
      </c>
      <c r="X796" s="46">
        <f t="shared" si="13373"/>
        <v>0</v>
      </c>
      <c r="Y796" s="46">
        <f t="shared" si="13374"/>
        <v>0</v>
      </c>
      <c r="Z796" s="46">
        <f t="shared" si="13375"/>
        <v>0</v>
      </c>
      <c r="AA796" s="46">
        <f t="shared" si="13376"/>
        <v>0</v>
      </c>
      <c r="AB796" s="46">
        <f t="shared" si="13377"/>
        <v>0</v>
      </c>
      <c r="AC796" s="46">
        <f t="shared" si="13378"/>
        <v>0</v>
      </c>
      <c r="AD796" s="46">
        <f t="shared" si="13379"/>
        <v>0</v>
      </c>
      <c r="AE796" s="46">
        <f t="shared" si="13380"/>
        <v>0</v>
      </c>
      <c r="AF796" s="46">
        <f t="shared" si="13381"/>
        <v>0</v>
      </c>
      <c r="AG796" s="46">
        <f t="shared" si="13382"/>
        <v>0</v>
      </c>
      <c r="AH796" s="46">
        <f t="shared" si="13383"/>
        <v>0</v>
      </c>
      <c r="AI796" s="46">
        <f t="shared" si="13384"/>
        <v>0</v>
      </c>
      <c r="AJ796" s="46">
        <f t="shared" si="13385"/>
        <v>0</v>
      </c>
      <c r="AK796" s="46">
        <f t="shared" si="13386"/>
        <v>0</v>
      </c>
      <c r="AL796" s="46">
        <f t="shared" si="13387"/>
        <v>0</v>
      </c>
      <c r="AM796" s="46">
        <f t="shared" si="13388"/>
        <v>0</v>
      </c>
      <c r="AN796" s="46">
        <f t="shared" si="13389"/>
        <v>0</v>
      </c>
      <c r="AO796" s="46">
        <f t="shared" si="13390"/>
        <v>0</v>
      </c>
      <c r="AP796" s="46">
        <f t="shared" si="13391"/>
        <v>0</v>
      </c>
      <c r="AQ796" s="46">
        <f t="shared" si="13392"/>
        <v>0</v>
      </c>
      <c r="AR796" s="46">
        <f t="shared" si="13393"/>
        <v>0</v>
      </c>
      <c r="AS796" s="47">
        <f t="shared" si="13394"/>
        <v>0</v>
      </c>
      <c r="AU796" s="10" t="str" cm="1">
        <f t="array" ref="AU796">IF($D796="","",INDEX('Data - CO2'!$B$5:$AP$53,MATCH(Kulturmodeller!$D796,'Data - CO2'!$A$5:$A$53,0),AU$20)*E796)</f>
        <v/>
      </c>
      <c r="AV796" t="str" cm="1">
        <f t="array" ref="AV796">IF($D796="","",INDEX('Data - CO2'!$B$5:$AP$53,MATCH(Kulturmodeller!$D796,'Data - CO2'!$A$5:$A$53,0),AV$20)*F796)</f>
        <v/>
      </c>
      <c r="AW796" t="str" cm="1">
        <f t="array" ref="AW796">IF($D796="","",INDEX('Data - CO2'!$B$5:$AP$53,MATCH(Kulturmodeller!$D796,'Data - CO2'!$A$5:$A$53,0),AW$20)*G796)</f>
        <v/>
      </c>
      <c r="AX796" t="str" cm="1">
        <f t="array" ref="AX796">IF($D796="","",INDEX('Data - CO2'!$B$5:$AP$53,MATCH(Kulturmodeller!$D796,'Data - CO2'!$A$5:$A$53,0),AX$20)*H796)</f>
        <v/>
      </c>
      <c r="AY796" t="str" cm="1">
        <f t="array" ref="AY796">IF($D796="","",INDEX('Data - CO2'!$B$5:$AP$53,MATCH(Kulturmodeller!$D796,'Data - CO2'!$A$5:$A$53,0),AY$20)*I796)</f>
        <v/>
      </c>
      <c r="AZ796" t="str" cm="1">
        <f t="array" ref="AZ796">IF($D796="","",INDEX('Data - CO2'!$B$5:$AP$53,MATCH(Kulturmodeller!$D796,'Data - CO2'!$A$5:$A$53,0),AZ$20)*J796)</f>
        <v/>
      </c>
      <c r="BA796" t="str" cm="1">
        <f t="array" ref="BA796">IF($D796="","",INDEX('Data - CO2'!$B$5:$AP$53,MATCH(Kulturmodeller!$D796,'Data - CO2'!$A$5:$A$53,0),BA$20)*K796)</f>
        <v/>
      </c>
      <c r="BB796" t="str" cm="1">
        <f t="array" ref="BB796">IF($D796="","",INDEX('Data - CO2'!$B$5:$AP$53,MATCH(Kulturmodeller!$D796,'Data - CO2'!$A$5:$A$53,0),BB$20)*L796)</f>
        <v/>
      </c>
      <c r="BC796" t="str" cm="1">
        <f t="array" ref="BC796">IF($D796="","",INDEX('Data - CO2'!$B$5:$AP$53,MATCH(Kulturmodeller!$D796,'Data - CO2'!$A$5:$A$53,0),BC$20)*M796)</f>
        <v/>
      </c>
      <c r="BD796" t="str" cm="1">
        <f t="array" ref="BD796">IF($D796="","",INDEX('Data - CO2'!$B$5:$AP$53,MATCH(Kulturmodeller!$D796,'Data - CO2'!$A$5:$A$53,0),BD$20)*N796)</f>
        <v/>
      </c>
      <c r="BE796" t="str" cm="1">
        <f t="array" ref="BE796">IF($D796="","",INDEX('Data - CO2'!$B$5:$AP$53,MATCH(Kulturmodeller!$D796,'Data - CO2'!$A$5:$A$53,0),BE$20)*O796)</f>
        <v/>
      </c>
      <c r="BF796" t="str" cm="1">
        <f t="array" ref="BF796">IF($D796="","",INDEX('Data - CO2'!$B$5:$AP$53,MATCH(Kulturmodeller!$D796,'Data - CO2'!$A$5:$A$53,0),BF$20)*P796)</f>
        <v/>
      </c>
      <c r="BG796" t="str" cm="1">
        <f t="array" ref="BG796">IF($D796="","",INDEX('Data - CO2'!$B$5:$AP$53,MATCH(Kulturmodeller!$D796,'Data - CO2'!$A$5:$A$53,0),BG$20)*Q796)</f>
        <v/>
      </c>
      <c r="BH796" t="str" cm="1">
        <f t="array" ref="BH796">IF($D796="","",INDEX('Data - CO2'!$B$5:$AP$53,MATCH(Kulturmodeller!$D796,'Data - CO2'!$A$5:$A$53,0),BH$20)*R796)</f>
        <v/>
      </c>
      <c r="BI796" t="str" cm="1">
        <f t="array" ref="BI796">IF($D796="","",INDEX('Data - CO2'!$B$5:$AP$53,MATCH(Kulturmodeller!$D796,'Data - CO2'!$A$5:$A$53,0),BI$20)*S796)</f>
        <v/>
      </c>
      <c r="BJ796" t="str" cm="1">
        <f t="array" ref="BJ796">IF($D796="","",INDEX('Data - CO2'!$B$5:$AP$53,MATCH(Kulturmodeller!$D796,'Data - CO2'!$A$5:$A$53,0),BJ$20)*T796)</f>
        <v/>
      </c>
      <c r="BK796" t="str" cm="1">
        <f t="array" ref="BK796">IF($D796="","",INDEX('Data - CO2'!$B$5:$AP$53,MATCH(Kulturmodeller!$D796,'Data - CO2'!$A$5:$A$53,0),BK$20)*U796)</f>
        <v/>
      </c>
      <c r="BL796" t="str" cm="1">
        <f t="array" ref="BL796">IF($D796="","",INDEX('Data - CO2'!$B$5:$AP$53,MATCH(Kulturmodeller!$D796,'Data - CO2'!$A$5:$A$53,0),BL$20)*V796)</f>
        <v/>
      </c>
      <c r="BM796" t="str" cm="1">
        <f t="array" ref="BM796">IF($D796="","",INDEX('Data - CO2'!$B$5:$AP$53,MATCH(Kulturmodeller!$D796,'Data - CO2'!$A$5:$A$53,0),BM$20)*W796)</f>
        <v/>
      </c>
      <c r="BN796" t="str" cm="1">
        <f t="array" ref="BN796">IF($D796="","",INDEX('Data - CO2'!$B$5:$AP$53,MATCH(Kulturmodeller!$D796,'Data - CO2'!$A$5:$A$53,0),BN$20)*X796)</f>
        <v/>
      </c>
      <c r="BO796" t="str" cm="1">
        <f t="array" ref="BO796">IF($D796="","",INDEX('Data - CO2'!$B$5:$AP$53,MATCH(Kulturmodeller!$D796,'Data - CO2'!$A$5:$A$53,0),BO$20)*Y796)</f>
        <v/>
      </c>
      <c r="BP796" t="str" cm="1">
        <f t="array" ref="BP796">IF($D796="","",INDEX('Data - CO2'!$B$5:$AP$53,MATCH(Kulturmodeller!$D796,'Data - CO2'!$A$5:$A$53,0),BP$20)*Z796)</f>
        <v/>
      </c>
      <c r="BQ796" t="str" cm="1">
        <f t="array" ref="BQ796">IF($D796="","",INDEX('Data - CO2'!$B$5:$AP$53,MATCH(Kulturmodeller!$D796,'Data - CO2'!$A$5:$A$53,0),BQ$20)*AA796)</f>
        <v/>
      </c>
      <c r="BR796" t="str" cm="1">
        <f t="array" ref="BR796">IF($D796="","",INDEX('Data - CO2'!$B$5:$AP$53,MATCH(Kulturmodeller!$D796,'Data - CO2'!$A$5:$A$53,0),BR$20)*AB796)</f>
        <v/>
      </c>
      <c r="BS796" t="str" cm="1">
        <f t="array" ref="BS796">IF($D796="","",INDEX('Data - CO2'!$B$5:$AP$53,MATCH(Kulturmodeller!$D796,'Data - CO2'!$A$5:$A$53,0),BS$20)*AC796)</f>
        <v/>
      </c>
      <c r="BT796" t="str" cm="1">
        <f t="array" ref="BT796">IF($D796="","",INDEX('Data - CO2'!$B$5:$AP$53,MATCH(Kulturmodeller!$D796,'Data - CO2'!$A$5:$A$53,0),BT$20)*AD796)</f>
        <v/>
      </c>
      <c r="BU796" t="str" cm="1">
        <f t="array" ref="BU796">IF($D796="","",INDEX('Data - CO2'!$B$5:$AP$53,MATCH(Kulturmodeller!$D796,'Data - CO2'!$A$5:$A$53,0),BU$20)*AE796)</f>
        <v/>
      </c>
      <c r="BV796" t="str" cm="1">
        <f t="array" ref="BV796">IF($D796="","",INDEX('Data - CO2'!$B$5:$AP$53,MATCH(Kulturmodeller!$D796,'Data - CO2'!$A$5:$A$53,0),BV$20)*AF796)</f>
        <v/>
      </c>
      <c r="BW796" t="str" cm="1">
        <f t="array" ref="BW796">IF($D796="","",INDEX('Data - CO2'!$B$5:$AP$53,MATCH(Kulturmodeller!$D796,'Data - CO2'!$A$5:$A$53,0),BW$20)*AG796)</f>
        <v/>
      </c>
      <c r="BX796" t="str" cm="1">
        <f t="array" ref="BX796">IF($D796="","",INDEX('Data - CO2'!$B$5:$AP$53,MATCH(Kulturmodeller!$D796,'Data - CO2'!$A$5:$A$53,0),BX$20)*AH796)</f>
        <v/>
      </c>
      <c r="BY796" t="str" cm="1">
        <f t="array" ref="BY796">IF($D796="","",INDEX('Data - CO2'!$B$5:$AP$53,MATCH(Kulturmodeller!$D796,'Data - CO2'!$A$5:$A$53,0),BY$20)*AI796)</f>
        <v/>
      </c>
      <c r="BZ796" t="str" cm="1">
        <f t="array" ref="BZ796">IF($D796="","",INDEX('Data - CO2'!$B$5:$AP$53,MATCH(Kulturmodeller!$D796,'Data - CO2'!$A$5:$A$53,0),BZ$20)*AJ796)</f>
        <v/>
      </c>
      <c r="CA796" t="str" cm="1">
        <f t="array" ref="CA796">IF($D796="","",INDEX('Data - CO2'!$B$5:$AP$53,MATCH(Kulturmodeller!$D796,'Data - CO2'!$A$5:$A$53,0),CA$20)*AK796)</f>
        <v/>
      </c>
      <c r="CB796" t="str" cm="1">
        <f t="array" ref="CB796">IF($D796="","",INDEX('Data - CO2'!$B$5:$AP$53,MATCH(Kulturmodeller!$D796,'Data - CO2'!$A$5:$A$53,0),CB$20)*AL796)</f>
        <v/>
      </c>
      <c r="CC796" t="str" cm="1">
        <f t="array" ref="CC796">IF($D796="","",INDEX('Data - CO2'!$B$5:$AP$53,MATCH(Kulturmodeller!$D796,'Data - CO2'!$A$5:$A$53,0),CC$20)*AM796)</f>
        <v/>
      </c>
      <c r="CD796" t="str" cm="1">
        <f t="array" ref="CD796">IF($D796="","",INDEX('Data - CO2'!$B$5:$AP$53,MATCH(Kulturmodeller!$D796,'Data - CO2'!$A$5:$A$53,0),CD$20)*AN796)</f>
        <v/>
      </c>
      <c r="CE796" t="str" cm="1">
        <f t="array" ref="CE796">IF($D796="","",INDEX('Data - CO2'!$B$5:$AP$53,MATCH(Kulturmodeller!$D796,'Data - CO2'!$A$5:$A$53,0),CE$20)*AO796)</f>
        <v/>
      </c>
      <c r="CF796" t="str" cm="1">
        <f t="array" ref="CF796">IF($D796="","",INDEX('Data - CO2'!$B$5:$AP$53,MATCH(Kulturmodeller!$D796,'Data - CO2'!$A$5:$A$53,0),CF$20)*AP796)</f>
        <v/>
      </c>
      <c r="CG796" t="str" cm="1">
        <f t="array" ref="CG796">IF($D796="","",INDEX('Data - CO2'!$B$5:$AP$53,MATCH(Kulturmodeller!$D796,'Data - CO2'!$A$5:$A$53,0),CG$20)*AQ796)</f>
        <v/>
      </c>
      <c r="CH796" t="str" cm="1">
        <f t="array" ref="CH796">IF($D796="","",INDEX('Data - CO2'!$B$5:$AP$53,MATCH(Kulturmodeller!$D796,'Data - CO2'!$A$5:$A$53,0),CH$20)*AR796)</f>
        <v/>
      </c>
      <c r="CI796" s="11" t="str" cm="1">
        <f t="array" ref="CI796">IF($D796="","",INDEX('Data - CO2'!$B$5:$AP$53,MATCH(Kulturmodeller!$D796,'Data - CO2'!$A$5:$A$53,0),CI$20)*AS796)</f>
        <v/>
      </c>
    </row>
    <row r="797" spans="1:87" x14ac:dyDescent="0.3">
      <c r="A797" s="42"/>
      <c r="B797" s="42"/>
      <c r="C797" s="42"/>
      <c r="D797" s="12"/>
      <c r="E797" s="52"/>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4"/>
      <c r="AU797" s="111">
        <f t="shared" ref="AU797:CH797" si="13395">SUM(AU795:AU796)</f>
        <v>0</v>
      </c>
      <c r="AV797" s="112">
        <f t="shared" si="13395"/>
        <v>0</v>
      </c>
      <c r="AW797" s="112">
        <f t="shared" si="13395"/>
        <v>0</v>
      </c>
      <c r="AX797" s="112">
        <f t="shared" si="13395"/>
        <v>0</v>
      </c>
      <c r="AY797" s="112">
        <f t="shared" si="13395"/>
        <v>0</v>
      </c>
      <c r="AZ797" s="112">
        <f t="shared" si="13395"/>
        <v>0</v>
      </c>
      <c r="BA797" s="112">
        <f t="shared" si="13395"/>
        <v>0</v>
      </c>
      <c r="BB797" s="112">
        <f t="shared" si="13395"/>
        <v>0</v>
      </c>
      <c r="BC797" s="112">
        <f t="shared" si="13395"/>
        <v>0</v>
      </c>
      <c r="BD797" s="112">
        <f t="shared" si="13395"/>
        <v>0</v>
      </c>
      <c r="BE797" s="112">
        <f t="shared" si="13395"/>
        <v>0</v>
      </c>
      <c r="BF797" s="112">
        <f t="shared" si="13395"/>
        <v>0</v>
      </c>
      <c r="BG797" s="112">
        <f t="shared" si="13395"/>
        <v>0</v>
      </c>
      <c r="BH797" s="112">
        <f t="shared" si="13395"/>
        <v>0</v>
      </c>
      <c r="BI797" s="112">
        <f t="shared" si="13395"/>
        <v>0</v>
      </c>
      <c r="BJ797" s="112">
        <f t="shared" si="13395"/>
        <v>0</v>
      </c>
      <c r="BK797" s="112">
        <f t="shared" si="13395"/>
        <v>0</v>
      </c>
      <c r="BL797" s="112">
        <f t="shared" si="13395"/>
        <v>0</v>
      </c>
      <c r="BM797" s="112">
        <f t="shared" si="13395"/>
        <v>0</v>
      </c>
      <c r="BN797" s="112">
        <f t="shared" si="13395"/>
        <v>0</v>
      </c>
      <c r="BO797" s="112">
        <f t="shared" si="13395"/>
        <v>0</v>
      </c>
      <c r="BP797" s="112">
        <f t="shared" si="13395"/>
        <v>0</v>
      </c>
      <c r="BQ797" s="112">
        <f t="shared" si="13395"/>
        <v>0</v>
      </c>
      <c r="BR797" s="112">
        <f t="shared" si="13395"/>
        <v>0</v>
      </c>
      <c r="BS797" s="112">
        <f t="shared" si="13395"/>
        <v>0</v>
      </c>
      <c r="BT797" s="112">
        <f t="shared" si="13395"/>
        <v>0</v>
      </c>
      <c r="BU797" s="112">
        <f t="shared" si="13395"/>
        <v>0</v>
      </c>
      <c r="BV797" s="112">
        <f t="shared" si="13395"/>
        <v>0</v>
      </c>
      <c r="BW797" s="112">
        <f t="shared" si="13395"/>
        <v>0</v>
      </c>
      <c r="BX797" s="112">
        <f t="shared" si="13395"/>
        <v>0</v>
      </c>
      <c r="BY797" s="112">
        <f t="shared" si="13395"/>
        <v>0</v>
      </c>
      <c r="BZ797" s="112">
        <f t="shared" si="13395"/>
        <v>0</v>
      </c>
      <c r="CA797" s="112">
        <f t="shared" si="13395"/>
        <v>0</v>
      </c>
      <c r="CB797" s="112">
        <f t="shared" si="13395"/>
        <v>0</v>
      </c>
      <c r="CC797" s="112">
        <f t="shared" si="13395"/>
        <v>0</v>
      </c>
      <c r="CD797" s="112">
        <f t="shared" si="13395"/>
        <v>0</v>
      </c>
      <c r="CE797" s="112">
        <f t="shared" si="13395"/>
        <v>0</v>
      </c>
      <c r="CF797" s="112">
        <f t="shared" si="13395"/>
        <v>0</v>
      </c>
      <c r="CG797" s="112">
        <f t="shared" si="13395"/>
        <v>0</v>
      </c>
      <c r="CH797" s="112">
        <f t="shared" si="13395"/>
        <v>0</v>
      </c>
      <c r="CI797" s="113">
        <f>SUM(CI795:CI796)</f>
        <v>0</v>
      </c>
    </row>
    <row r="798" spans="1:87" x14ac:dyDescent="0.3">
      <c r="A798" s="55" t="s">
        <v>88</v>
      </c>
      <c r="B798" s="55"/>
      <c r="C798" s="55"/>
      <c r="D798" s="56"/>
      <c r="E798" s="57"/>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9"/>
      <c r="AT798" s="91">
        <f>AVERAGE(BO798:CI798)</f>
        <v>54.421928551900855</v>
      </c>
      <c r="AU798" s="111">
        <f>AU794+AU797</f>
        <v>0</v>
      </c>
      <c r="AV798" s="112">
        <f t="shared" ref="AV798:CI798" si="13396">AV794+AV797</f>
        <v>0.51315336370332343</v>
      </c>
      <c r="AW798" s="112">
        <f t="shared" si="13396"/>
        <v>3.4210224246888234</v>
      </c>
      <c r="AX798" s="112">
        <f t="shared" si="13396"/>
        <v>8.5525560617220577</v>
      </c>
      <c r="AY798" s="112">
        <f t="shared" si="13396"/>
        <v>17.105112123444115</v>
      </c>
      <c r="AZ798" s="112">
        <f t="shared" si="13396"/>
        <v>28.755367858882657</v>
      </c>
      <c r="BA798" s="112">
        <f t="shared" si="13396"/>
        <v>32.314935085445697</v>
      </c>
      <c r="BB798" s="112">
        <f t="shared" si="13396"/>
        <v>34.594693711497264</v>
      </c>
      <c r="BC798" s="112">
        <f t="shared" si="13396"/>
        <v>37.239577150944207</v>
      </c>
      <c r="BD798" s="112">
        <f t="shared" si="13396"/>
        <v>39.050528782728968</v>
      </c>
      <c r="BE798" s="112">
        <f t="shared" si="13396"/>
        <v>41.299535305267376</v>
      </c>
      <c r="BF798" s="112">
        <f t="shared" si="13396"/>
        <v>43.201216531693639</v>
      </c>
      <c r="BG798" s="112">
        <f t="shared" si="13396"/>
        <v>46.089702409616059</v>
      </c>
      <c r="BH798" s="112">
        <f t="shared" si="13396"/>
        <v>49.30648894420252</v>
      </c>
      <c r="BI798" s="112">
        <f t="shared" si="13396"/>
        <v>52.011905240594608</v>
      </c>
      <c r="BJ798" s="112">
        <f t="shared" si="13396"/>
        <v>55.151321283354513</v>
      </c>
      <c r="BK798" s="112">
        <f t="shared" si="13396"/>
        <v>57.973180774548766</v>
      </c>
      <c r="BL798" s="112">
        <f t="shared" si="13396"/>
        <v>60.93313174683783</v>
      </c>
      <c r="BM798" s="112">
        <f t="shared" si="13396"/>
        <v>63.978086679576577</v>
      </c>
      <c r="BN798" s="112">
        <f t="shared" si="13396"/>
        <v>67.022614549154085</v>
      </c>
      <c r="BO798" s="112">
        <f t="shared" si="13396"/>
        <v>69.813885372938771</v>
      </c>
      <c r="BP798" s="112">
        <f t="shared" si="13396"/>
        <v>72.944253331284969</v>
      </c>
      <c r="BQ798" s="112">
        <f t="shared" si="13396"/>
        <v>76.052900568487999</v>
      </c>
      <c r="BR798" s="112">
        <f t="shared" si="13396"/>
        <v>79.211775633702047</v>
      </c>
      <c r="BS798" s="112">
        <f t="shared" si="13396"/>
        <v>82.215031234111663</v>
      </c>
      <c r="BT798" s="112">
        <f t="shared" si="13396"/>
        <v>84.883917991617963</v>
      </c>
      <c r="BU798" s="112">
        <f t="shared" si="13396"/>
        <v>85.091118259502991</v>
      </c>
      <c r="BV798" s="112">
        <f t="shared" si="13396"/>
        <v>86.365989579228895</v>
      </c>
      <c r="BW798" s="112">
        <f t="shared" si="13396"/>
        <v>86.755252768376153</v>
      </c>
      <c r="BX798" s="112">
        <f t="shared" si="13396"/>
        <v>87.563668913328343</v>
      </c>
      <c r="BY798" s="112">
        <f t="shared" si="13396"/>
        <v>89.116224069013896</v>
      </c>
      <c r="BZ798" s="112">
        <f t="shared" si="13396"/>
        <v>0.51315336370332343</v>
      </c>
      <c r="CA798" s="112">
        <f t="shared" si="13396"/>
        <v>3.4210224246888234</v>
      </c>
      <c r="CB798" s="112">
        <f t="shared" si="13396"/>
        <v>8.5525560617220577</v>
      </c>
      <c r="CC798" s="112">
        <f t="shared" si="13396"/>
        <v>17.105112123444115</v>
      </c>
      <c r="CD798" s="112">
        <f t="shared" si="13396"/>
        <v>28.755367858882657</v>
      </c>
      <c r="CE798" s="112">
        <f t="shared" si="13396"/>
        <v>32.314935085445697</v>
      </c>
      <c r="CF798" s="112">
        <f t="shared" si="13396"/>
        <v>34.594693711497264</v>
      </c>
      <c r="CG798" s="112">
        <f t="shared" si="13396"/>
        <v>37.239577150944207</v>
      </c>
      <c r="CH798" s="112">
        <f t="shared" si="13396"/>
        <v>39.050528782728968</v>
      </c>
      <c r="CI798" s="113">
        <f t="shared" si="13396"/>
        <v>41.299535305267376</v>
      </c>
    </row>
    <row r="801" spans="1:87" x14ac:dyDescent="0.3">
      <c r="A801" s="60" t="s">
        <v>439</v>
      </c>
      <c r="AU801" t="s">
        <v>91</v>
      </c>
    </row>
    <row r="802" spans="1:87" x14ac:dyDescent="0.3">
      <c r="A802" s="25" t="s">
        <v>440</v>
      </c>
      <c r="B802" s="25"/>
      <c r="C802" s="25"/>
      <c r="D802" s="26"/>
      <c r="E802" s="27" t="s">
        <v>78</v>
      </c>
      <c r="F802" s="104"/>
      <c r="G802" s="104"/>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9"/>
      <c r="AU802">
        <v>1</v>
      </c>
      <c r="AV802">
        <v>2</v>
      </c>
      <c r="AW802">
        <v>3</v>
      </c>
      <c r="AX802">
        <v>4</v>
      </c>
      <c r="AY802">
        <v>5</v>
      </c>
      <c r="AZ802">
        <v>6</v>
      </c>
      <c r="BA802">
        <v>7</v>
      </c>
      <c r="BB802">
        <v>8</v>
      </c>
      <c r="BC802">
        <v>9</v>
      </c>
      <c r="BD802">
        <v>10</v>
      </c>
      <c r="BE802">
        <v>11</v>
      </c>
      <c r="BF802">
        <v>12</v>
      </c>
      <c r="BG802">
        <v>13</v>
      </c>
      <c r="BH802">
        <v>14</v>
      </c>
      <c r="BI802">
        <v>15</v>
      </c>
      <c r="BJ802">
        <v>16</v>
      </c>
      <c r="BK802">
        <v>17</v>
      </c>
      <c r="BL802">
        <v>18</v>
      </c>
      <c r="BM802">
        <v>19</v>
      </c>
      <c r="BN802">
        <v>20</v>
      </c>
      <c r="BO802">
        <v>21</v>
      </c>
      <c r="BP802">
        <v>22</v>
      </c>
      <c r="BQ802">
        <v>23</v>
      </c>
      <c r="BR802">
        <v>24</v>
      </c>
      <c r="BS802">
        <v>25</v>
      </c>
      <c r="BT802">
        <v>26</v>
      </c>
      <c r="BU802">
        <v>27</v>
      </c>
      <c r="BV802">
        <v>28</v>
      </c>
      <c r="BW802">
        <v>29</v>
      </c>
      <c r="BX802">
        <v>30</v>
      </c>
      <c r="BY802">
        <v>31</v>
      </c>
      <c r="BZ802">
        <v>32</v>
      </c>
      <c r="CA802">
        <v>33</v>
      </c>
      <c r="CB802">
        <v>34</v>
      </c>
      <c r="CC802">
        <v>35</v>
      </c>
      <c r="CD802">
        <v>36</v>
      </c>
      <c r="CE802">
        <v>37</v>
      </c>
      <c r="CF802">
        <v>38</v>
      </c>
      <c r="CG802">
        <v>39</v>
      </c>
      <c r="CH802">
        <v>40</v>
      </c>
      <c r="CI802">
        <v>41</v>
      </c>
    </row>
    <row r="803" spans="1:87" x14ac:dyDescent="0.3">
      <c r="A803" s="147" t="s">
        <v>303</v>
      </c>
      <c r="B803" s="148">
        <f>Lister!$B$13</f>
        <v>1</v>
      </c>
      <c r="C803" s="28" t="s">
        <v>60</v>
      </c>
      <c r="D803" s="29" t="s">
        <v>79</v>
      </c>
      <c r="E803" s="30" t="s">
        <v>163</v>
      </c>
      <c r="F803" s="31" t="s">
        <v>250</v>
      </c>
      <c r="G803" s="31" t="s">
        <v>137</v>
      </c>
      <c r="H803" s="31" t="s">
        <v>138</v>
      </c>
      <c r="I803" s="31" t="s">
        <v>139</v>
      </c>
      <c r="J803" s="31" t="s">
        <v>140</v>
      </c>
      <c r="K803" s="31" t="s">
        <v>141</v>
      </c>
      <c r="L803" s="31" t="s">
        <v>80</v>
      </c>
      <c r="M803" s="31" t="s">
        <v>144</v>
      </c>
      <c r="N803" s="31" t="s">
        <v>145</v>
      </c>
      <c r="O803" s="31" t="s">
        <v>146</v>
      </c>
      <c r="P803" s="31" t="s">
        <v>147</v>
      </c>
      <c r="Q803" s="31" t="s">
        <v>152</v>
      </c>
      <c r="R803" s="31" t="s">
        <v>153</v>
      </c>
      <c r="S803" s="31" t="s">
        <v>154</v>
      </c>
      <c r="T803" s="31" t="s">
        <v>155</v>
      </c>
      <c r="U803" s="31" t="s">
        <v>156</v>
      </c>
      <c r="V803" s="31" t="s">
        <v>229</v>
      </c>
      <c r="W803" s="31" t="s">
        <v>157</v>
      </c>
      <c r="X803" s="31" t="s">
        <v>158</v>
      </c>
      <c r="Y803" s="31" t="s">
        <v>159</v>
      </c>
      <c r="Z803" s="31" t="s">
        <v>230</v>
      </c>
      <c r="AA803" s="31" t="s">
        <v>231</v>
      </c>
      <c r="AB803" s="31" t="s">
        <v>232</v>
      </c>
      <c r="AC803" s="31" t="s">
        <v>233</v>
      </c>
      <c r="AD803" s="31" t="s">
        <v>234</v>
      </c>
      <c r="AE803" s="31" t="s">
        <v>235</v>
      </c>
      <c r="AF803" s="31" t="s">
        <v>236</v>
      </c>
      <c r="AG803" s="31" t="s">
        <v>237</v>
      </c>
      <c r="AH803" s="31" t="s">
        <v>238</v>
      </c>
      <c r="AI803" s="31" t="s">
        <v>239</v>
      </c>
      <c r="AJ803" s="31" t="s">
        <v>240</v>
      </c>
      <c r="AK803" s="31" t="s">
        <v>241</v>
      </c>
      <c r="AL803" s="31" t="s">
        <v>242</v>
      </c>
      <c r="AM803" s="31" t="s">
        <v>243</v>
      </c>
      <c r="AN803" s="31" t="s">
        <v>244</v>
      </c>
      <c r="AO803" s="31" t="s">
        <v>245</v>
      </c>
      <c r="AP803" s="31" t="s">
        <v>246</v>
      </c>
      <c r="AQ803" s="31" t="s">
        <v>247</v>
      </c>
      <c r="AR803" s="31" t="s">
        <v>248</v>
      </c>
      <c r="AS803" s="32" t="s">
        <v>249</v>
      </c>
      <c r="AU803" s="19">
        <v>1</v>
      </c>
      <c r="AV803" s="19">
        <v>5</v>
      </c>
      <c r="AW803" s="19">
        <v>10</v>
      </c>
      <c r="AX803" s="19">
        <v>15</v>
      </c>
      <c r="AY803" s="19">
        <v>20</v>
      </c>
      <c r="AZ803" s="19">
        <v>25</v>
      </c>
      <c r="BA803" s="19">
        <v>30</v>
      </c>
      <c r="BB803" s="19">
        <v>35</v>
      </c>
      <c r="BC803" s="19">
        <v>40</v>
      </c>
      <c r="BD803" s="19">
        <v>45</v>
      </c>
      <c r="BE803" s="19">
        <v>50</v>
      </c>
      <c r="BF803" s="19">
        <v>55</v>
      </c>
      <c r="BG803" s="19">
        <v>60</v>
      </c>
      <c r="BH803" s="19">
        <v>65</v>
      </c>
      <c r="BI803" s="19">
        <v>70</v>
      </c>
      <c r="BJ803" s="19">
        <v>75</v>
      </c>
      <c r="BK803" s="19">
        <v>80</v>
      </c>
      <c r="BL803" s="19">
        <v>85</v>
      </c>
      <c r="BM803" s="19">
        <v>90</v>
      </c>
      <c r="BN803" s="19">
        <v>95</v>
      </c>
      <c r="BO803" s="19">
        <v>100</v>
      </c>
      <c r="BP803" s="19">
        <v>105</v>
      </c>
      <c r="BQ803" s="19">
        <v>110</v>
      </c>
      <c r="BR803" s="19">
        <v>115</v>
      </c>
      <c r="BS803" s="19">
        <v>120</v>
      </c>
      <c r="BT803" s="19">
        <v>125</v>
      </c>
      <c r="BU803" s="19">
        <v>130</v>
      </c>
      <c r="BV803" s="19">
        <v>135</v>
      </c>
      <c r="BW803" s="19">
        <v>140</v>
      </c>
      <c r="BX803" s="19">
        <v>145</v>
      </c>
      <c r="BY803" s="2">
        <v>150</v>
      </c>
      <c r="BZ803" s="19">
        <v>155</v>
      </c>
      <c r="CA803" s="2">
        <v>160</v>
      </c>
      <c r="CB803" s="19">
        <v>165</v>
      </c>
      <c r="CC803" s="2">
        <v>170</v>
      </c>
      <c r="CD803" s="19">
        <v>175</v>
      </c>
      <c r="CE803" s="2">
        <v>180</v>
      </c>
      <c r="CF803" s="19">
        <v>185</v>
      </c>
      <c r="CG803" s="2">
        <v>190</v>
      </c>
      <c r="CH803" s="19">
        <v>195</v>
      </c>
      <c r="CI803" s="2">
        <v>200</v>
      </c>
    </row>
    <row r="804" spans="1:87" x14ac:dyDescent="0.3">
      <c r="A804" s="33" t="s">
        <v>81</v>
      </c>
      <c r="B804" s="33"/>
      <c r="C804" s="348" t="str">
        <f>'Katalog over Kulturmodeller '!F258</f>
        <v>Naturlig succesion</v>
      </c>
      <c r="D804" s="125" t="s">
        <v>338</v>
      </c>
      <c r="E804" s="139">
        <f>'Katalog over Kulturmodeller '!W258</f>
        <v>1</v>
      </c>
      <c r="F804" s="37">
        <f>E804+((E809-F809)+(E810-F810))*(E804/SUM(E804:E808))</f>
        <v>1</v>
      </c>
      <c r="G804" s="37">
        <f t="shared" ref="G804" si="13397">F804+((F809-G809)+(F810-G810))*(F804/SUM(F804:F808))</f>
        <v>1</v>
      </c>
      <c r="H804" s="37">
        <f t="shared" ref="H804" si="13398">G804+((G809-H809)+(G810-H810))*(G804/SUM(G804:G808))</f>
        <v>1</v>
      </c>
      <c r="I804" s="37">
        <f t="shared" ref="I804" si="13399">H804+((H809-I809)+(H810-I810))*(H804/SUM(H804:H808))</f>
        <v>1</v>
      </c>
      <c r="J804" s="37">
        <f t="shared" ref="J804" si="13400">I804+((I809-J809)+(I810-J810))*(I804/SUM(I804:I808))</f>
        <v>1</v>
      </c>
      <c r="K804" s="37">
        <f t="shared" ref="K804" si="13401">J804+((J809-K809)+(J810-K810))*(J804/SUM(J804:J808))</f>
        <v>1</v>
      </c>
      <c r="L804" s="37">
        <f t="shared" ref="L804" si="13402">K804+((K809-L809)+(K810-L810))*(K804/SUM(K804:K808))</f>
        <v>1</v>
      </c>
      <c r="M804" s="37">
        <f t="shared" ref="M804" si="13403">L804+((L809-M809)+(L810-M810))*(L804/SUM(L804:L808))</f>
        <v>1</v>
      </c>
      <c r="N804" s="37">
        <f t="shared" ref="N804" si="13404">M804+((M809-N809)+(M810-N810))*(M804/SUM(M804:M808))</f>
        <v>1</v>
      </c>
      <c r="O804" s="37">
        <f t="shared" ref="O804" si="13405">N804+((N809-O809)+(N810-O810))*(N804/SUM(N804:N808))</f>
        <v>1</v>
      </c>
      <c r="P804" s="37">
        <f t="shared" ref="P804" si="13406">O804+((O809-P809)+(O810-P810))*(O804/SUM(O804:O808))</f>
        <v>1</v>
      </c>
      <c r="Q804" s="37">
        <f t="shared" ref="Q804" si="13407">P804+((P809-Q809)+(P810-Q810))*(P804/SUM(P804:P808))</f>
        <v>1</v>
      </c>
      <c r="R804" s="37">
        <f t="shared" ref="R804" si="13408">Q804+((Q809-R809)+(Q810-R810))*(Q804/SUM(Q804:Q808))</f>
        <v>1</v>
      </c>
      <c r="S804" s="37">
        <f t="shared" ref="S804" si="13409">R804+((R809-S809)+(R810-S810))*(R804/SUM(R804:R808))</f>
        <v>1</v>
      </c>
      <c r="T804" s="37">
        <f t="shared" ref="T804" si="13410">S804+((S809-T809)+(S810-T810))*(S804/SUM(S804:S808))</f>
        <v>1</v>
      </c>
      <c r="U804" s="37">
        <f t="shared" ref="U804" si="13411">T804+((T809-U809)+(T810-U810))*(T804/SUM(T804:T808))</f>
        <v>1</v>
      </c>
      <c r="V804" s="37">
        <f t="shared" ref="V804" si="13412">U804+((U809-V809)+(U810-V810))*(U804/SUM(U804:U808))</f>
        <v>1</v>
      </c>
      <c r="W804" s="37">
        <f t="shared" ref="W804" si="13413">V804+((V809-W809)+(V810-W810))*(V804/SUM(V804:V808))</f>
        <v>1</v>
      </c>
      <c r="X804" s="37">
        <f t="shared" ref="X804" si="13414">W804+((W809-X809)+(W810-X810))*(W804/SUM(W804:W808))</f>
        <v>1</v>
      </c>
      <c r="Y804" s="37">
        <f t="shared" ref="Y804" si="13415">X804+((X809-Y809)+(X810-Y810))*(X804/SUM(X804:X808))</f>
        <v>1</v>
      </c>
      <c r="Z804" s="37">
        <f t="shared" ref="Z804" si="13416">Y804+((Y809-Z809)+(Y810-Z810))*(Y804/SUM(Y804:Y808))</f>
        <v>1</v>
      </c>
      <c r="AA804" s="37">
        <f t="shared" ref="AA804" si="13417">Z804+((Z809-AA809)+(Z810-AA810))*(Z804/SUM(Z804:Z808))</f>
        <v>1</v>
      </c>
      <c r="AB804" s="37">
        <f t="shared" ref="AB804" si="13418">AA804+((AA809-AB809)+(AA810-AB810))*(AA804/SUM(AA804:AA808))</f>
        <v>1</v>
      </c>
      <c r="AC804" s="37">
        <f t="shared" ref="AC804" si="13419">AB804+((AB809-AC809)+(AB810-AC810))*(AB804/SUM(AB804:AB808))</f>
        <v>1</v>
      </c>
      <c r="AD804" s="37">
        <f t="shared" ref="AD804" si="13420">AC804+((AC809-AD809)+(AC810-AD810))*(AC804/SUM(AC804:AC808))</f>
        <v>1</v>
      </c>
      <c r="AE804" s="37">
        <f t="shared" ref="AE804" si="13421">AD804+((AD809-AE809)+(AD810-AE810))*(AD804/SUM(AD804:AD808))</f>
        <v>1</v>
      </c>
      <c r="AF804" s="37">
        <f t="shared" ref="AF804" si="13422">AE804+((AE809-AF809)+(AE810-AF810))*(AE804/SUM(AE804:AE808))</f>
        <v>1</v>
      </c>
      <c r="AG804" s="37">
        <f t="shared" ref="AG804" si="13423">AF804+((AF809-AG809)+(AF810-AG810))*(AF804/SUM(AF804:AF808))</f>
        <v>1</v>
      </c>
      <c r="AH804" s="37">
        <f t="shared" ref="AH804" si="13424">AG804+((AG809-AH809)+(AG810-AH810))*(AG804/SUM(AG804:AG808))</f>
        <v>1</v>
      </c>
      <c r="AI804" s="37">
        <f t="shared" ref="AI804" si="13425">AH804+((AH809-AI809)+(AH810-AI810))*(AH804/SUM(AH804:AH808))</f>
        <v>1</v>
      </c>
      <c r="AJ804" s="37">
        <f t="shared" ref="AJ804" si="13426">AI804+((AI809-AJ809)+(AI810-AJ810))*(AI804/SUM(AI804:AI808))</f>
        <v>1</v>
      </c>
      <c r="AK804" s="37">
        <f t="shared" ref="AK804" si="13427">AJ804+((AJ809-AK809)+(AJ810-AK810))*(AJ804/SUM(AJ804:AJ808))</f>
        <v>1</v>
      </c>
      <c r="AL804" s="37">
        <f t="shared" ref="AL804" si="13428">AK804+((AK809-AL809)+(AK810-AL810))*(AK804/SUM(AK804:AK808))</f>
        <v>1</v>
      </c>
      <c r="AM804" s="37">
        <f t="shared" ref="AM804" si="13429">AL804+((AL809-AM809)+(AL810-AM810))*(AL804/SUM(AL804:AL808))</f>
        <v>1</v>
      </c>
      <c r="AN804" s="37">
        <f t="shared" ref="AN804" si="13430">AM804+((AM809-AN809)+(AM810-AN810))*(AM804/SUM(AM804:AM808))</f>
        <v>1</v>
      </c>
      <c r="AO804" s="37">
        <f t="shared" ref="AO804" si="13431">AN804+((AN809-AO809)+(AN810-AO810))*(AN804/SUM(AN804:AN808))</f>
        <v>1</v>
      </c>
      <c r="AP804" s="37">
        <f t="shared" ref="AP804" si="13432">AO804+((AO809-AP809)+(AO810-AP810))*(AO804/SUM(AO804:AO808))</f>
        <v>1</v>
      </c>
      <c r="AQ804" s="37">
        <f t="shared" ref="AQ804" si="13433">AP804+((AP809-AQ809)+(AP810-AQ810))*(AP804/SUM(AP804:AP808))</f>
        <v>1</v>
      </c>
      <c r="AR804" s="37">
        <f t="shared" ref="AR804" si="13434">AQ804+((AQ809-AR809)+(AQ810-AR810))*(AQ804/SUM(AQ804:AQ808))</f>
        <v>1</v>
      </c>
      <c r="AS804" s="38">
        <f t="shared" ref="AS804" si="13435">AR804+((AR809-AS809)+(AR810-AS810))*(AR804/SUM(AR804:AR808))</f>
        <v>1</v>
      </c>
      <c r="AU804" s="7" cm="1">
        <f t="array" ref="AU804">IF($D804="","",INDEX('Data - CO2'!$B$5:$AP$53,MATCH(Kulturmodeller!$D804,'Data - CO2'!$A$5:$A$53,0),AU$20)*E804)</f>
        <v>0</v>
      </c>
      <c r="AV804" s="8" cm="1">
        <f t="array" ref="AV804">IF($D804="","",INDEX('Data - CO2'!$B$5:$AP$53,MATCH(Kulturmodeller!$D804,'Data - CO2'!$A$5:$A$53,0),AV$20)*F804)</f>
        <v>0.70000000000000007</v>
      </c>
      <c r="AW804" s="8" cm="1">
        <f t="array" ref="AW804">IF($D804="","",INDEX('Data - CO2'!$B$5:$AP$53,MATCH(Kulturmodeller!$D804,'Data - CO2'!$A$5:$A$53,0),AW$20)*G804)</f>
        <v>7</v>
      </c>
      <c r="AX804" s="8" cm="1">
        <f t="array" ref="AX804">IF($D804="","",INDEX('Data - CO2'!$B$5:$AP$53,MATCH(Kulturmodeller!$D804,'Data - CO2'!$A$5:$A$53,0),AX$20)*H804)</f>
        <v>11.000000000000002</v>
      </c>
      <c r="AY804" s="8" cm="1">
        <f t="array" ref="AY804">IF($D804="","",INDEX('Data - CO2'!$B$5:$AP$53,MATCH(Kulturmodeller!$D804,'Data - CO2'!$A$5:$A$53,0),AY$20)*I804)</f>
        <v>15</v>
      </c>
      <c r="AZ804" s="8" cm="1">
        <f t="array" ref="AZ804">IF($D804="","",INDEX('Data - CO2'!$B$5:$AP$53,MATCH(Kulturmodeller!$D804,'Data - CO2'!$A$5:$A$53,0),AZ$20)*J804*$B803)</f>
        <v>18.499999999999996</v>
      </c>
      <c r="BA804" s="8" cm="1">
        <f t="array" ref="BA804">IF($D804="","",INDEX('Data - CO2'!$B$5:$AP$53,MATCH(Kulturmodeller!$D804,'Data - CO2'!$A$5:$A$53,0),BA$20)*K804*$B803)</f>
        <v>22</v>
      </c>
      <c r="BB804" s="8" cm="1">
        <f t="array" ref="BB804">IF($D804="","",INDEX('Data - CO2'!$B$5:$AP$53,MATCH(Kulturmodeller!$D804,'Data - CO2'!$A$5:$A$53,0),BB$20)*L804*$B803)</f>
        <v>43.000000000000007</v>
      </c>
      <c r="BC804" s="8" cm="1">
        <f t="array" ref="BC804">IF($D804="","",INDEX('Data - CO2'!$B$5:$AP$53,MATCH(Kulturmodeller!$D804,'Data - CO2'!$A$5:$A$53,0),BC$20)*M804*$B803)</f>
        <v>64</v>
      </c>
      <c r="BD804" s="8" cm="1">
        <f t="array" ref="BD804">IF($D804="","",INDEX('Data - CO2'!$B$5:$AP$53,MATCH(Kulturmodeller!$D804,'Data - CO2'!$A$5:$A$53,0),BD$20)*N804*$B803)</f>
        <v>94.5833333333333</v>
      </c>
      <c r="BE804" s="8" cm="1">
        <f t="array" ref="BE804">IF($D804="","",INDEX('Data - CO2'!$B$5:$AP$53,MATCH(Kulturmodeller!$D804,'Data - CO2'!$A$5:$A$53,0),BE$20)*O804*$B803)</f>
        <v>125.1666666666666</v>
      </c>
      <c r="BF804" s="8" cm="1">
        <f t="array" ref="BF804">IF($D804="","",INDEX('Data - CO2'!$B$5:$AP$53,MATCH(Kulturmodeller!$D804,'Data - CO2'!$A$5:$A$53,0),BF$20)*P804*$B803)</f>
        <v>155.74999999999997</v>
      </c>
      <c r="BG804" s="8" cm="1">
        <f t="array" ref="BG804">IF($D804="","",INDEX('Data - CO2'!$B$5:$AP$53,MATCH(Kulturmodeller!$D804,'Data - CO2'!$A$5:$A$53,0),BG$20)*Q804*$B803)</f>
        <v>186.33333333333334</v>
      </c>
      <c r="BH804" s="8" cm="1">
        <f t="array" ref="BH804">IF($D804="","",INDEX('Data - CO2'!$B$5:$AP$53,MATCH(Kulturmodeller!$D804,'Data - CO2'!$A$5:$A$53,0),BH$20)*R804*$B803)</f>
        <v>216.91666666666671</v>
      </c>
      <c r="BI804" s="8" cm="1">
        <f t="array" ref="BI804">IF($D804="","",INDEX('Data - CO2'!$B$5:$AP$53,MATCH(Kulturmodeller!$D804,'Data - CO2'!$A$5:$A$53,0),BI$20)*S804*$B803)</f>
        <v>247.50000000000009</v>
      </c>
      <c r="BJ804" s="8" cm="1">
        <f t="array" ref="BJ804">IF($D804="","",INDEX('Data - CO2'!$B$5:$AP$53,MATCH(Kulturmodeller!$D804,'Data - CO2'!$A$5:$A$53,0),BJ$20)*T804*$B803)</f>
        <v>278.08333333333343</v>
      </c>
      <c r="BK804" s="8" cm="1">
        <f t="array" ref="BK804">IF($D804="","",INDEX('Data - CO2'!$B$5:$AP$53,MATCH(Kulturmodeller!$D804,'Data - CO2'!$A$5:$A$53,0),BK$20)*U804*$B803)</f>
        <v>308.6666666666668</v>
      </c>
      <c r="BL804" s="8" cm="1">
        <f t="array" ref="BL804">IF($D804="","",INDEX('Data - CO2'!$B$5:$AP$53,MATCH(Kulturmodeller!$D804,'Data - CO2'!$A$5:$A$53,0),BL$20)*V804*$B803)</f>
        <v>339.25000000000017</v>
      </c>
      <c r="BM804" s="8" cm="1">
        <f t="array" ref="BM804">IF($D804="","",INDEX('Data - CO2'!$B$5:$AP$53,MATCH(Kulturmodeller!$D804,'Data - CO2'!$A$5:$A$53,0),BM$20)*W804*$B803)</f>
        <v>369.83333333333354</v>
      </c>
      <c r="BN804" s="8" cm="1">
        <f t="array" ref="BN804">IF($D804="","",INDEX('Data - CO2'!$B$5:$AP$53,MATCH(Kulturmodeller!$D804,'Data - CO2'!$A$5:$A$53,0),BN$20)*X804*$B803)</f>
        <v>400.41666666666691</v>
      </c>
      <c r="BO804" s="8" cm="1">
        <f t="array" ref="BO804">IF($D804="","",INDEX('Data - CO2'!$B$5:$AP$53,MATCH(Kulturmodeller!$D804,'Data - CO2'!$A$5:$A$53,0),BO$20)*Y804*$B803)</f>
        <v>431</v>
      </c>
      <c r="BP804" s="8" cm="1">
        <f t="array" ref="BP804">IF($D804="","",INDEX('Data - CO2'!$B$5:$AP$53,MATCH(Kulturmodeller!$D804,'Data - CO2'!$A$5:$A$53,0),BP$20)*Z804*$B803)</f>
        <v>431</v>
      </c>
      <c r="BQ804" s="8" cm="1">
        <f t="array" ref="BQ804">IF($D804="","",INDEX('Data - CO2'!$B$5:$AP$53,MATCH(Kulturmodeller!$D804,'Data - CO2'!$A$5:$A$53,0),BQ$20)*AA804*$B803)</f>
        <v>431</v>
      </c>
      <c r="BR804" s="8" cm="1">
        <f t="array" ref="BR804">IF($D804="","",INDEX('Data - CO2'!$B$5:$AP$53,MATCH(Kulturmodeller!$D804,'Data - CO2'!$A$5:$A$53,0),BR$20)*AB804*$B803)</f>
        <v>431</v>
      </c>
      <c r="BS804" s="8" cm="1">
        <f t="array" ref="BS804">IF($D804="","",INDEX('Data - CO2'!$B$5:$AP$53,MATCH(Kulturmodeller!$D804,'Data - CO2'!$A$5:$A$53,0),BS$20)*AC804*$B803)</f>
        <v>431</v>
      </c>
      <c r="BT804" s="8" cm="1">
        <f t="array" ref="BT804">IF($D804="","",INDEX('Data - CO2'!$B$5:$AP$53,MATCH(Kulturmodeller!$D804,'Data - CO2'!$A$5:$A$53,0),BT$20)*AD804*$B803)</f>
        <v>431</v>
      </c>
      <c r="BU804" s="8" cm="1">
        <f t="array" ref="BU804">IF($D804="","",INDEX('Data - CO2'!$B$5:$AP$53,MATCH(Kulturmodeller!$D804,'Data - CO2'!$A$5:$A$53,0),BU$20)*AE804*$B803)</f>
        <v>431</v>
      </c>
      <c r="BV804" s="8" cm="1">
        <f t="array" ref="BV804">IF($D804="","",INDEX('Data - CO2'!$B$5:$AP$53,MATCH(Kulturmodeller!$D804,'Data - CO2'!$A$5:$A$53,0),BV$20)*AF804*$B803)</f>
        <v>431</v>
      </c>
      <c r="BW804" s="8" cm="1">
        <f t="array" ref="BW804">IF($D804="","",INDEX('Data - CO2'!$B$5:$AP$53,MATCH(Kulturmodeller!$D804,'Data - CO2'!$A$5:$A$53,0),BW$20)*AG804*$B803)</f>
        <v>431</v>
      </c>
      <c r="BX804" s="8" cm="1">
        <f t="array" ref="BX804">IF($D804="","",INDEX('Data - CO2'!$B$5:$AP$53,MATCH(Kulturmodeller!$D804,'Data - CO2'!$A$5:$A$53,0),BX$20)*AH804*$B803)</f>
        <v>431</v>
      </c>
      <c r="BY804" s="8" cm="1">
        <f t="array" ref="BY804">IF($D804="","",INDEX('Data - CO2'!$B$5:$AP$53,MATCH(Kulturmodeller!$D804,'Data - CO2'!$A$5:$A$53,0),BY$20)*AI804*$B803)</f>
        <v>431</v>
      </c>
      <c r="BZ804" s="8" cm="1">
        <f t="array" ref="BZ804">IF($D804="","",INDEX('Data - CO2'!$B$5:$AP$53,MATCH(Kulturmodeller!$D804,'Data - CO2'!$A$5:$A$53,0),BZ$20)*AJ804*$B803)</f>
        <v>431</v>
      </c>
      <c r="CA804" s="8" cm="1">
        <f t="array" ref="CA804">IF($D804="","",INDEX('Data - CO2'!$B$5:$AP$53,MATCH(Kulturmodeller!$D804,'Data - CO2'!$A$5:$A$53,0),CA$20)*AK804*$B803)</f>
        <v>431</v>
      </c>
      <c r="CB804" s="8" cm="1">
        <f t="array" ref="CB804">IF($D804="","",INDEX('Data - CO2'!$B$5:$AP$53,MATCH(Kulturmodeller!$D804,'Data - CO2'!$A$5:$A$53,0),CB$20)*AL804*$B803)</f>
        <v>431</v>
      </c>
      <c r="CC804" s="8" cm="1">
        <f t="array" ref="CC804">IF($D804="","",INDEX('Data - CO2'!$B$5:$AP$53,MATCH(Kulturmodeller!$D804,'Data - CO2'!$A$5:$A$53,0),CC$20)*AM804*$B803)</f>
        <v>431</v>
      </c>
      <c r="CD804" s="8" cm="1">
        <f t="array" ref="CD804">IF($D804="","",INDEX('Data - CO2'!$B$5:$AP$53,MATCH(Kulturmodeller!$D804,'Data - CO2'!$A$5:$A$53,0),CD$20)*AN804*$B803)</f>
        <v>431</v>
      </c>
      <c r="CE804" s="8" cm="1">
        <f t="array" ref="CE804">IF($D804="","",INDEX('Data - CO2'!$B$5:$AP$53,MATCH(Kulturmodeller!$D804,'Data - CO2'!$A$5:$A$53,0),CE$20)*AO804*$B803)</f>
        <v>431</v>
      </c>
      <c r="CF804" s="8" cm="1">
        <f t="array" ref="CF804">IF($D804="","",INDEX('Data - CO2'!$B$5:$AP$53,MATCH(Kulturmodeller!$D804,'Data - CO2'!$A$5:$A$53,0),CF$20)*AP804*$B803)</f>
        <v>431</v>
      </c>
      <c r="CG804" s="8" cm="1">
        <f t="array" ref="CG804">IF($D804="","",INDEX('Data - CO2'!$B$5:$AP$53,MATCH(Kulturmodeller!$D804,'Data - CO2'!$A$5:$A$53,0),CG$20)*AQ804*$B803)</f>
        <v>431</v>
      </c>
      <c r="CH804" s="8" cm="1">
        <f t="array" ref="CH804">IF($D804="","",INDEX('Data - CO2'!$B$5:$AP$53,MATCH(Kulturmodeller!$D804,'Data - CO2'!$A$5:$A$53,0),CH$20)*AR804*$B803)</f>
        <v>431</v>
      </c>
      <c r="CI804" s="9" cm="1">
        <f t="array" ref="CI804">IF($D804="","",INDEX('Data - CO2'!$B$5:$AP$53,MATCH(Kulturmodeller!$D804,'Data - CO2'!$A$5:$A$53,0),CI$20)*AS804*$B803)</f>
        <v>431</v>
      </c>
    </row>
    <row r="805" spans="1:87" x14ac:dyDescent="0.3">
      <c r="A805" s="33" t="s">
        <v>82</v>
      </c>
      <c r="B805" s="33"/>
      <c r="C805" s="348" t="str">
        <f>'Katalog over Kulturmodeller '!F259</f>
        <v>LØV - hjemmehørende</v>
      </c>
      <c r="D805" s="125" t="s">
        <v>304</v>
      </c>
      <c r="E805" s="151">
        <f>'Katalog over Kulturmodeller '!W259</f>
        <v>0</v>
      </c>
      <c r="F805" s="40">
        <f>E805+((E809-F809)+(E810-F810))*(E805/SUM(E804:E808))</f>
        <v>0</v>
      </c>
      <c r="G805" s="40">
        <f t="shared" ref="G805" si="13436">F805+((F809-G809)+(F810-G810))*(F805/SUM(F804:F808))</f>
        <v>0</v>
      </c>
      <c r="H805" s="40">
        <f t="shared" ref="H805" si="13437">G805+((G809-H809)+(G810-H810))*(G805/SUM(G804:G808))</f>
        <v>0</v>
      </c>
      <c r="I805" s="40">
        <f t="shared" ref="I805" si="13438">H805+((H809-I809)+(H810-I810))*(H805/SUM(H804:H808))</f>
        <v>0</v>
      </c>
      <c r="J805" s="40">
        <f t="shared" ref="J805" si="13439">I805+((I809-J809)+(I810-J810))*(I805/SUM(I804:I808))</f>
        <v>0</v>
      </c>
      <c r="K805" s="40">
        <f t="shared" ref="K805" si="13440">J805+((J809-K809)+(J810-K810))*(J805/SUM(J804:J808))</f>
        <v>0</v>
      </c>
      <c r="L805" s="40">
        <f t="shared" ref="L805" si="13441">K805+((K809-L809)+(K810-L810))*(K805/SUM(K804:K808))</f>
        <v>0</v>
      </c>
      <c r="M805" s="40">
        <f t="shared" ref="M805" si="13442">L805+((L809-M809)+(L810-M810))*(L805/SUM(L804:L808))</f>
        <v>0</v>
      </c>
      <c r="N805" s="40">
        <f t="shared" ref="N805" si="13443">M805+((M809-N809)+(M810-N810))*(M805/SUM(M804:M808))</f>
        <v>0</v>
      </c>
      <c r="O805" s="40">
        <f t="shared" ref="O805" si="13444">N805+((N809-O809)+(N810-O810))*(N805/SUM(N804:N808))</f>
        <v>0</v>
      </c>
      <c r="P805" s="40">
        <f t="shared" ref="P805" si="13445">O805+((O809-P809)+(O810-P810))*(O805/SUM(O804:O808))</f>
        <v>0</v>
      </c>
      <c r="Q805" s="40">
        <f t="shared" ref="Q805" si="13446">P805+((P809-Q809)+(P810-Q810))*(P805/SUM(P804:P808))</f>
        <v>0</v>
      </c>
      <c r="R805" s="40">
        <f t="shared" ref="R805" si="13447">Q805+((Q809-R809)+(Q810-R810))*(Q805/SUM(Q804:Q808))</f>
        <v>0</v>
      </c>
      <c r="S805" s="40">
        <f t="shared" ref="S805" si="13448">R805+((R809-S809)+(R810-S810))*(R805/SUM(R804:R808))</f>
        <v>0</v>
      </c>
      <c r="T805" s="40">
        <f t="shared" ref="T805" si="13449">S805+((S809-T809)+(S810-T810))*(S805/SUM(S804:S808))</f>
        <v>0</v>
      </c>
      <c r="U805" s="40">
        <f t="shared" ref="U805" si="13450">T805+((T809-U809)+(T810-U810))*(T805/SUM(T804:T808))</f>
        <v>0</v>
      </c>
      <c r="V805" s="40">
        <f t="shared" ref="V805" si="13451">U805+((U809-V809)+(U810-V810))*(U805/SUM(U804:U808))</f>
        <v>0</v>
      </c>
      <c r="W805" s="40">
        <f t="shared" ref="W805" si="13452">V805+((V809-W809)+(V810-W810))*(V805/SUM(V804:V808))</f>
        <v>0</v>
      </c>
      <c r="X805" s="40">
        <f t="shared" ref="X805" si="13453">W805+((W809-X809)+(W810-X810))*(W805/SUM(W804:W808))</f>
        <v>0</v>
      </c>
      <c r="Y805" s="40">
        <f t="shared" ref="Y805" si="13454">X805+((X809-Y809)+(X810-Y810))*(X805/SUM(X804:X808))</f>
        <v>0</v>
      </c>
      <c r="Z805" s="40">
        <f t="shared" ref="Z805" si="13455">Y805+((Y809-Z809)+(Y810-Z810))*(Y805/SUM(Y804:Y808))</f>
        <v>0</v>
      </c>
      <c r="AA805" s="40">
        <f t="shared" ref="AA805" si="13456">Z805+((Z809-AA809)+(Z810-AA810))*(Z805/SUM(Z804:Z808))</f>
        <v>0</v>
      </c>
      <c r="AB805" s="40">
        <f t="shared" ref="AB805" si="13457">AA805+((AA809-AB809)+(AA810-AB810))*(AA805/SUM(AA804:AA808))</f>
        <v>0</v>
      </c>
      <c r="AC805" s="40">
        <f t="shared" ref="AC805" si="13458">AB805+((AB809-AC809)+(AB810-AC810))*(AB805/SUM(AB804:AB808))</f>
        <v>0</v>
      </c>
      <c r="AD805" s="40">
        <f t="shared" ref="AD805" si="13459">AC805+((AC809-AD809)+(AC810-AD810))*(AC805/SUM(AC804:AC808))</f>
        <v>0</v>
      </c>
      <c r="AE805" s="40">
        <f t="shared" ref="AE805" si="13460">AD805+((AD809-AE809)+(AD810-AE810))*(AD805/SUM(AD804:AD808))</f>
        <v>0</v>
      </c>
      <c r="AF805" s="40">
        <f t="shared" ref="AF805" si="13461">AE805+((AE809-AF809)+(AE810-AF810))*(AE805/SUM(AE804:AE808))</f>
        <v>0</v>
      </c>
      <c r="AG805" s="40">
        <f t="shared" ref="AG805" si="13462">AF805+((AF809-AG809)+(AF810-AG810))*(AF805/SUM(AF804:AF808))</f>
        <v>0</v>
      </c>
      <c r="AH805" s="40">
        <f t="shared" ref="AH805" si="13463">AG805+((AG809-AH809)+(AG810-AH810))*(AG805/SUM(AG804:AG808))</f>
        <v>0</v>
      </c>
      <c r="AI805" s="40">
        <f t="shared" ref="AI805" si="13464">AH805+((AH809-AI809)+(AH810-AI810))*(AH805/SUM(AH804:AH808))</f>
        <v>0</v>
      </c>
      <c r="AJ805" s="40">
        <f t="shared" ref="AJ805" si="13465">AI805+((AI809-AJ809)+(AI810-AJ810))*(AI805/SUM(AI804:AI808))</f>
        <v>0</v>
      </c>
      <c r="AK805" s="40">
        <f t="shared" ref="AK805" si="13466">AJ805+((AJ809-AK809)+(AJ810-AK810))*(AJ805/SUM(AJ804:AJ808))</f>
        <v>0</v>
      </c>
      <c r="AL805" s="40">
        <f t="shared" ref="AL805" si="13467">AK805+((AK809-AL809)+(AK810-AL810))*(AK805/SUM(AK804:AK808))</f>
        <v>0</v>
      </c>
      <c r="AM805" s="40">
        <f t="shared" ref="AM805" si="13468">AL805+((AL809-AM809)+(AL810-AM810))*(AL805/SUM(AL804:AL808))</f>
        <v>0</v>
      </c>
      <c r="AN805" s="40">
        <f t="shared" ref="AN805" si="13469">AM805+((AM809-AN809)+(AM810-AN810))*(AM805/SUM(AM804:AM808))</f>
        <v>0</v>
      </c>
      <c r="AO805" s="40">
        <f t="shared" ref="AO805" si="13470">AN805+((AN809-AO809)+(AN810-AO810))*(AN805/SUM(AN804:AN808))</f>
        <v>0</v>
      </c>
      <c r="AP805" s="40">
        <f t="shared" ref="AP805" si="13471">AO805+((AO809-AP809)+(AO810-AP810))*(AO805/SUM(AO804:AO808))</f>
        <v>0</v>
      </c>
      <c r="AQ805" s="40">
        <f t="shared" ref="AQ805" si="13472">AP805+((AP809-AQ809)+(AP810-AQ810))*(AP805/SUM(AP804:AP808))</f>
        <v>0</v>
      </c>
      <c r="AR805" s="40">
        <f t="shared" ref="AR805" si="13473">AQ805+((AQ809-AR809)+(AQ810-AR810))*(AQ805/SUM(AQ804:AQ808))</f>
        <v>0</v>
      </c>
      <c r="AS805" s="41">
        <f t="shared" ref="AS805" si="13474">AR805+((AR809-AS809)+(AR810-AS810))*(AR805/SUM(AR804:AR808))</f>
        <v>0</v>
      </c>
      <c r="AU805" s="10" cm="1">
        <f t="array" ref="AU805">IF($D805="","",INDEX('Data - CO2'!$B$5:$AP$53,MATCH(Kulturmodeller!$D805,'Data - CO2'!$A$5:$A$53,0),AU$20)*E805)</f>
        <v>0</v>
      </c>
      <c r="AV805" cm="1">
        <f t="array" ref="AV805">IF($D805="","",INDEX('Data - CO2'!$B$5:$AP$53,MATCH(Kulturmodeller!$D805,'Data - CO2'!$A$5:$A$53,0),AV$20)*F805)</f>
        <v>0</v>
      </c>
      <c r="AW805" cm="1">
        <f t="array" ref="AW805">IF($D805="","",INDEX('Data - CO2'!$B$5:$AP$53,MATCH(Kulturmodeller!$D805,'Data - CO2'!$A$5:$A$53,0),AW$20)*G805)</f>
        <v>0</v>
      </c>
      <c r="AX805" cm="1">
        <f t="array" ref="AX805">IF($D805="","",INDEX('Data - CO2'!$B$5:$AP$53,MATCH(Kulturmodeller!$D805,'Data - CO2'!$A$5:$A$53,0),AX$20)*H805)</f>
        <v>0</v>
      </c>
      <c r="AY805" cm="1">
        <f t="array" ref="AY805">IF($D805="","",INDEX('Data - CO2'!$B$5:$AP$53,MATCH(Kulturmodeller!$D805,'Data - CO2'!$A$5:$A$53,0),AY$20)*I805)</f>
        <v>0</v>
      </c>
      <c r="AZ805" cm="1">
        <f t="array" ref="AZ805">IF($D805="","",INDEX('Data - CO2'!$B$5:$AP$53,MATCH(Kulturmodeller!$D805,'Data - CO2'!$A$5:$A$53,0),AZ$20)*J805*$B803)</f>
        <v>0</v>
      </c>
      <c r="BA805" cm="1">
        <f t="array" ref="BA805">IF($D805="","",INDEX('Data - CO2'!$B$5:$AP$53,MATCH(Kulturmodeller!$D805,'Data - CO2'!$A$5:$A$53,0),BA$20)*K805*$B803)</f>
        <v>0</v>
      </c>
      <c r="BB805" cm="1">
        <f t="array" ref="BB805">IF($D805="","",INDEX('Data - CO2'!$B$5:$AP$53,MATCH(Kulturmodeller!$D805,'Data - CO2'!$A$5:$A$53,0),BB$20)*L805*$B803)</f>
        <v>0</v>
      </c>
      <c r="BC805" cm="1">
        <f t="array" ref="BC805">IF($D805="","",INDEX('Data - CO2'!$B$5:$AP$53,MATCH(Kulturmodeller!$D805,'Data - CO2'!$A$5:$A$53,0),BC$20)*M805*$B803)</f>
        <v>0</v>
      </c>
      <c r="BD805" cm="1">
        <f t="array" ref="BD805">IF($D805="","",INDEX('Data - CO2'!$B$5:$AP$53,MATCH(Kulturmodeller!$D805,'Data - CO2'!$A$5:$A$53,0),BD$20)*N805*$B803)</f>
        <v>0</v>
      </c>
      <c r="BE805" cm="1">
        <f t="array" ref="BE805">IF($D805="","",INDEX('Data - CO2'!$B$5:$AP$53,MATCH(Kulturmodeller!$D805,'Data - CO2'!$A$5:$A$53,0),BE$20)*O805*$B803)</f>
        <v>0</v>
      </c>
      <c r="BF805" cm="1">
        <f t="array" ref="BF805">IF($D805="","",INDEX('Data - CO2'!$B$5:$AP$53,MATCH(Kulturmodeller!$D805,'Data - CO2'!$A$5:$A$53,0),BF$20)*P805*$B803)</f>
        <v>0</v>
      </c>
      <c r="BG805" cm="1">
        <f t="array" ref="BG805">IF($D805="","",INDEX('Data - CO2'!$B$5:$AP$53,MATCH(Kulturmodeller!$D805,'Data - CO2'!$A$5:$A$53,0),BG$20)*Q805*$B803)</f>
        <v>0</v>
      </c>
      <c r="BH805" cm="1">
        <f t="array" ref="BH805">IF($D805="","",INDEX('Data - CO2'!$B$5:$AP$53,MATCH(Kulturmodeller!$D805,'Data - CO2'!$A$5:$A$53,0),BH$20)*R805*$B803)</f>
        <v>0</v>
      </c>
      <c r="BI805" cm="1">
        <f t="array" ref="BI805">IF($D805="","",INDEX('Data - CO2'!$B$5:$AP$53,MATCH(Kulturmodeller!$D805,'Data - CO2'!$A$5:$A$53,0),BI$20)*S805*$B803)</f>
        <v>0</v>
      </c>
      <c r="BJ805" cm="1">
        <f t="array" ref="BJ805">IF($D805="","",INDEX('Data - CO2'!$B$5:$AP$53,MATCH(Kulturmodeller!$D805,'Data - CO2'!$A$5:$A$53,0),BJ$20)*T805*$B803)</f>
        <v>0</v>
      </c>
      <c r="BK805" cm="1">
        <f t="array" ref="BK805">IF($D805="","",INDEX('Data - CO2'!$B$5:$AP$53,MATCH(Kulturmodeller!$D805,'Data - CO2'!$A$5:$A$53,0),BK$20)*U805*$B803)</f>
        <v>0</v>
      </c>
      <c r="BL805" cm="1">
        <f t="array" ref="BL805">IF($D805="","",INDEX('Data - CO2'!$B$5:$AP$53,MATCH(Kulturmodeller!$D805,'Data - CO2'!$A$5:$A$53,0),BL$20)*V805*$B803)</f>
        <v>0</v>
      </c>
      <c r="BM805" cm="1">
        <f t="array" ref="BM805">IF($D805="","",INDEX('Data - CO2'!$B$5:$AP$53,MATCH(Kulturmodeller!$D805,'Data - CO2'!$A$5:$A$53,0),BM$20)*W805*$B803)</f>
        <v>0</v>
      </c>
      <c r="BN805" cm="1">
        <f t="array" ref="BN805">IF($D805="","",INDEX('Data - CO2'!$B$5:$AP$53,MATCH(Kulturmodeller!$D805,'Data - CO2'!$A$5:$A$53,0),BN$20)*X805*$B803)</f>
        <v>0</v>
      </c>
      <c r="BO805" cm="1">
        <f t="array" ref="BO805">IF($D805="","",INDEX('Data - CO2'!$B$5:$AP$53,MATCH(Kulturmodeller!$D805,'Data - CO2'!$A$5:$A$53,0),BO$20)*Y805*$B803)</f>
        <v>0</v>
      </c>
      <c r="BP805" cm="1">
        <f t="array" ref="BP805">IF($D805="","",INDEX('Data - CO2'!$B$5:$AP$53,MATCH(Kulturmodeller!$D805,'Data - CO2'!$A$5:$A$53,0),BP$20)*Z805*$B803)</f>
        <v>0</v>
      </c>
      <c r="BQ805" cm="1">
        <f t="array" ref="BQ805">IF($D805="","",INDEX('Data - CO2'!$B$5:$AP$53,MATCH(Kulturmodeller!$D805,'Data - CO2'!$A$5:$A$53,0),BQ$20)*AA805*$B803)</f>
        <v>0</v>
      </c>
      <c r="BR805" cm="1">
        <f t="array" ref="BR805">IF($D805="","",INDEX('Data - CO2'!$B$5:$AP$53,MATCH(Kulturmodeller!$D805,'Data - CO2'!$A$5:$A$53,0),BR$20)*AB805*$B803)</f>
        <v>0</v>
      </c>
      <c r="BS805" cm="1">
        <f t="array" ref="BS805">IF($D805="","",INDEX('Data - CO2'!$B$5:$AP$53,MATCH(Kulturmodeller!$D805,'Data - CO2'!$A$5:$A$53,0),BS$20)*AC805*$B803)</f>
        <v>0</v>
      </c>
      <c r="BT805" cm="1">
        <f t="array" ref="BT805">IF($D805="","",INDEX('Data - CO2'!$B$5:$AP$53,MATCH(Kulturmodeller!$D805,'Data - CO2'!$A$5:$A$53,0),BT$20)*AD805*$B803)</f>
        <v>0</v>
      </c>
      <c r="BU805" cm="1">
        <f t="array" ref="BU805">IF($D805="","",INDEX('Data - CO2'!$B$5:$AP$53,MATCH(Kulturmodeller!$D805,'Data - CO2'!$A$5:$A$53,0),BU$20)*AE805*$B803)</f>
        <v>0</v>
      </c>
      <c r="BV805" cm="1">
        <f t="array" ref="BV805">IF($D805="","",INDEX('Data - CO2'!$B$5:$AP$53,MATCH(Kulturmodeller!$D805,'Data - CO2'!$A$5:$A$53,0),BV$20)*AF805*$B803)</f>
        <v>0</v>
      </c>
      <c r="BW805" cm="1">
        <f t="array" ref="BW805">IF($D805="","",INDEX('Data - CO2'!$B$5:$AP$53,MATCH(Kulturmodeller!$D805,'Data - CO2'!$A$5:$A$53,0),BW$20)*AG805*$B803)</f>
        <v>0</v>
      </c>
      <c r="BX805" cm="1">
        <f t="array" ref="BX805">IF($D805="","",INDEX('Data - CO2'!$B$5:$AP$53,MATCH(Kulturmodeller!$D805,'Data - CO2'!$A$5:$A$53,0),BX$20)*AH805*$B803)</f>
        <v>0</v>
      </c>
      <c r="BY805" cm="1">
        <f t="array" ref="BY805">IF($D805="","",INDEX('Data - CO2'!$B$5:$AP$53,MATCH(Kulturmodeller!$D805,'Data - CO2'!$A$5:$A$53,0),BY$20)*AI805*$B803)</f>
        <v>0</v>
      </c>
      <c r="BZ805" cm="1">
        <f t="array" ref="BZ805">IF($D805="","",INDEX('Data - CO2'!$B$5:$AP$53,MATCH(Kulturmodeller!$D805,'Data - CO2'!$A$5:$A$53,0),BZ$20)*AJ805*$B803)</f>
        <v>0</v>
      </c>
      <c r="CA805" cm="1">
        <f t="array" ref="CA805">IF($D805="","",INDEX('Data - CO2'!$B$5:$AP$53,MATCH(Kulturmodeller!$D805,'Data - CO2'!$A$5:$A$53,0),CA$20)*AK805*$B803)</f>
        <v>0</v>
      </c>
      <c r="CB805" cm="1">
        <f t="array" ref="CB805">IF($D805="","",INDEX('Data - CO2'!$B$5:$AP$53,MATCH(Kulturmodeller!$D805,'Data - CO2'!$A$5:$A$53,0),CB$20)*AL805*$B803)</f>
        <v>0</v>
      </c>
      <c r="CC805" cm="1">
        <f t="array" ref="CC805">IF($D805="","",INDEX('Data - CO2'!$B$5:$AP$53,MATCH(Kulturmodeller!$D805,'Data - CO2'!$A$5:$A$53,0),CC$20)*AM805*$B803)</f>
        <v>0</v>
      </c>
      <c r="CD805" cm="1">
        <f t="array" ref="CD805">IF($D805="","",INDEX('Data - CO2'!$B$5:$AP$53,MATCH(Kulturmodeller!$D805,'Data - CO2'!$A$5:$A$53,0),CD$20)*AN805*$B803)</f>
        <v>0</v>
      </c>
      <c r="CE805" cm="1">
        <f t="array" ref="CE805">IF($D805="","",INDEX('Data - CO2'!$B$5:$AP$53,MATCH(Kulturmodeller!$D805,'Data - CO2'!$A$5:$A$53,0),CE$20)*AO805*$B803)</f>
        <v>0</v>
      </c>
      <c r="CF805" cm="1">
        <f t="array" ref="CF805">IF($D805="","",INDEX('Data - CO2'!$B$5:$AP$53,MATCH(Kulturmodeller!$D805,'Data - CO2'!$A$5:$A$53,0),CF$20)*AP805*$B803)</f>
        <v>0</v>
      </c>
      <c r="CG805" cm="1">
        <f t="array" ref="CG805">IF($D805="","",INDEX('Data - CO2'!$B$5:$AP$53,MATCH(Kulturmodeller!$D805,'Data - CO2'!$A$5:$A$53,0),CG$20)*AQ805*$B803)</f>
        <v>0</v>
      </c>
      <c r="CH805" cm="1">
        <f t="array" ref="CH805">IF($D805="","",INDEX('Data - CO2'!$B$5:$AP$53,MATCH(Kulturmodeller!$D805,'Data - CO2'!$A$5:$A$53,0),CH$20)*AR805*$B803)</f>
        <v>0</v>
      </c>
      <c r="CI805" s="11" cm="1">
        <f t="array" ref="CI805">IF($D805="","",INDEX('Data - CO2'!$B$5:$AP$53,MATCH(Kulturmodeller!$D805,'Data - CO2'!$A$5:$A$53,0),CI$20)*AS805*$B803)</f>
        <v>0</v>
      </c>
    </row>
    <row r="806" spans="1:87" x14ac:dyDescent="0.3">
      <c r="A806" s="33" t="s">
        <v>83</v>
      </c>
      <c r="B806" s="33"/>
      <c r="C806" s="348">
        <f>'Katalog over Kulturmodeller '!F260</f>
        <v>0</v>
      </c>
      <c r="D806" s="125"/>
      <c r="E806" s="151">
        <f>'Katalog over Kulturmodeller '!W260</f>
        <v>0</v>
      </c>
      <c r="F806" s="40">
        <f>E806+((E809-F809)+(E810-F810))*(E806/SUM(E804:E808))</f>
        <v>0</v>
      </c>
      <c r="G806" s="40">
        <f t="shared" ref="G806" si="13475">F806+((F809-G809)+(F810-G810))*(F806/SUM(F804:F808))</f>
        <v>0</v>
      </c>
      <c r="H806" s="40">
        <f t="shared" ref="H806" si="13476">G806+((G809-H809)+(G810-H810))*(G806/SUM(G804:G808))</f>
        <v>0</v>
      </c>
      <c r="I806" s="40">
        <f t="shared" ref="I806" si="13477">H806+((H809-I809)+(H810-I810))*(H806/SUM(H804:H808))</f>
        <v>0</v>
      </c>
      <c r="J806" s="40">
        <f t="shared" ref="J806" si="13478">I806+((I809-J809)+(I810-J810))*(I806/SUM(I804:I808))</f>
        <v>0</v>
      </c>
      <c r="K806" s="40">
        <f t="shared" ref="K806" si="13479">J806+((J809-K809)+(J810-K810))*(J806/SUM(J804:J808))</f>
        <v>0</v>
      </c>
      <c r="L806" s="40">
        <f t="shared" ref="L806" si="13480">K806+((K809-L809)+(K810-L810))*(K806/SUM(K804:K808))</f>
        <v>0</v>
      </c>
      <c r="M806" s="40">
        <f t="shared" ref="M806" si="13481">L806+((L809-M809)+(L810-M810))*(L806/SUM(L804:L808))</f>
        <v>0</v>
      </c>
      <c r="N806" s="40">
        <f t="shared" ref="N806" si="13482">M806+((M809-N809)+(M810-N810))*(M806/SUM(M804:M808))</f>
        <v>0</v>
      </c>
      <c r="O806" s="40">
        <f t="shared" ref="O806" si="13483">N806+((N809-O809)+(N810-O810))*(N806/SUM(N804:N808))</f>
        <v>0</v>
      </c>
      <c r="P806" s="40">
        <f t="shared" ref="P806" si="13484">O806+((O809-P809)+(O810-P810))*(O806/SUM(O804:O808))</f>
        <v>0</v>
      </c>
      <c r="Q806" s="40">
        <f t="shared" ref="Q806" si="13485">P806+((P809-Q809)+(P810-Q810))*(P806/SUM(P804:P808))</f>
        <v>0</v>
      </c>
      <c r="R806" s="40">
        <f t="shared" ref="R806" si="13486">Q806+((Q809-R809)+(Q810-R810))*(Q806/SUM(Q804:Q808))</f>
        <v>0</v>
      </c>
      <c r="S806" s="40">
        <f t="shared" ref="S806" si="13487">R806+((R809-S809)+(R810-S810))*(R806/SUM(R804:R808))</f>
        <v>0</v>
      </c>
      <c r="T806" s="40">
        <f t="shared" ref="T806" si="13488">S806+((S809-T809)+(S810-T810))*(S806/SUM(S804:S808))</f>
        <v>0</v>
      </c>
      <c r="U806" s="40">
        <f t="shared" ref="U806" si="13489">T806+((T809-U809)+(T810-U810))*(T806/SUM(T804:T808))</f>
        <v>0</v>
      </c>
      <c r="V806" s="40">
        <f t="shared" ref="V806" si="13490">U806+((U809-V809)+(U810-V810))*(U806/SUM(U804:U808))</f>
        <v>0</v>
      </c>
      <c r="W806" s="40">
        <f t="shared" ref="W806" si="13491">V806+((V809-W809)+(V810-W810))*(V806/SUM(V804:V808))</f>
        <v>0</v>
      </c>
      <c r="X806" s="40">
        <f t="shared" ref="X806" si="13492">W806+((W809-X809)+(W810-X810))*(W806/SUM(W804:W808))</f>
        <v>0</v>
      </c>
      <c r="Y806" s="40">
        <f t="shared" ref="Y806" si="13493">X806+((X809-Y809)+(X810-Y810))*(X806/SUM(X804:X808))</f>
        <v>0</v>
      </c>
      <c r="Z806" s="40">
        <f t="shared" ref="Z806" si="13494">Y806+((Y809-Z809)+(Y810-Z810))*(Y806/SUM(Y804:Y808))</f>
        <v>0</v>
      </c>
      <c r="AA806" s="40">
        <f t="shared" ref="AA806" si="13495">Z806+((Z809-AA809)+(Z810-AA810))*(Z806/SUM(Z804:Z808))</f>
        <v>0</v>
      </c>
      <c r="AB806" s="40">
        <f t="shared" ref="AB806" si="13496">AA806+((AA809-AB809)+(AA810-AB810))*(AA806/SUM(AA804:AA808))</f>
        <v>0</v>
      </c>
      <c r="AC806" s="40">
        <f t="shared" ref="AC806" si="13497">AB806+((AB809-AC809)+(AB810-AC810))*(AB806/SUM(AB804:AB808))</f>
        <v>0</v>
      </c>
      <c r="AD806" s="40">
        <f t="shared" ref="AD806" si="13498">AC806+((AC809-AD809)+(AC810-AD810))*(AC806/SUM(AC804:AC808))</f>
        <v>0</v>
      </c>
      <c r="AE806" s="40">
        <f t="shared" ref="AE806" si="13499">AD806+((AD809-AE809)+(AD810-AE810))*(AD806/SUM(AD804:AD808))</f>
        <v>0</v>
      </c>
      <c r="AF806" s="40">
        <f t="shared" ref="AF806" si="13500">AE806+((AE809-AF809)+(AE810-AF810))*(AE806/SUM(AE804:AE808))</f>
        <v>0</v>
      </c>
      <c r="AG806" s="40">
        <f t="shared" ref="AG806" si="13501">AF806+((AF809-AG809)+(AF810-AG810))*(AF806/SUM(AF804:AF808))</f>
        <v>0</v>
      </c>
      <c r="AH806" s="40">
        <f t="shared" ref="AH806" si="13502">AG806+((AG809-AH809)+(AG810-AH810))*(AG806/SUM(AG804:AG808))</f>
        <v>0</v>
      </c>
      <c r="AI806" s="40">
        <f t="shared" ref="AI806" si="13503">AH806+((AH809-AI809)+(AH810-AI810))*(AH806/SUM(AH804:AH808))</f>
        <v>0</v>
      </c>
      <c r="AJ806" s="40">
        <f t="shared" ref="AJ806" si="13504">AI806+((AI809-AJ809)+(AI810-AJ810))*(AI806/SUM(AI804:AI808))</f>
        <v>0</v>
      </c>
      <c r="AK806" s="40">
        <f t="shared" ref="AK806" si="13505">AJ806+((AJ809-AK809)+(AJ810-AK810))*(AJ806/SUM(AJ804:AJ808))</f>
        <v>0</v>
      </c>
      <c r="AL806" s="40">
        <f t="shared" ref="AL806" si="13506">AK806+((AK809-AL809)+(AK810-AL810))*(AK806/SUM(AK804:AK808))</f>
        <v>0</v>
      </c>
      <c r="AM806" s="40">
        <f t="shared" ref="AM806" si="13507">AL806+((AL809-AM809)+(AL810-AM810))*(AL806/SUM(AL804:AL808))</f>
        <v>0</v>
      </c>
      <c r="AN806" s="40">
        <f t="shared" ref="AN806" si="13508">AM806+((AM809-AN809)+(AM810-AN810))*(AM806/SUM(AM804:AM808))</f>
        <v>0</v>
      </c>
      <c r="AO806" s="40">
        <f t="shared" ref="AO806" si="13509">AN806+((AN809-AO809)+(AN810-AO810))*(AN806/SUM(AN804:AN808))</f>
        <v>0</v>
      </c>
      <c r="AP806" s="40">
        <f t="shared" ref="AP806" si="13510">AO806+((AO809-AP809)+(AO810-AP810))*(AO806/SUM(AO804:AO808))</f>
        <v>0</v>
      </c>
      <c r="AQ806" s="40">
        <f t="shared" ref="AQ806" si="13511">AP806+((AP809-AQ809)+(AP810-AQ810))*(AP806/SUM(AP804:AP808))</f>
        <v>0</v>
      </c>
      <c r="AR806" s="40">
        <f t="shared" ref="AR806" si="13512">AQ806+((AQ809-AR809)+(AQ810-AR810))*(AQ806/SUM(AQ804:AQ808))</f>
        <v>0</v>
      </c>
      <c r="AS806" s="41">
        <f t="shared" ref="AS806" si="13513">AR806+((AR809-AS809)+(AR810-AS810))*(AR806/SUM(AR804:AR808))</f>
        <v>0</v>
      </c>
      <c r="AU806" s="10" t="str" cm="1">
        <f t="array" ref="AU806">IF($D806="","",INDEX('Data - CO2'!$B$5:$AP$53,MATCH(Kulturmodeller!$D806,'Data - CO2'!$A$5:$A$53,0),AU$20)*E806)</f>
        <v/>
      </c>
      <c r="AV806" t="str" cm="1">
        <f t="array" ref="AV806">IF($D806="","",INDEX('Data - CO2'!$B$5:$AP$53,MATCH(Kulturmodeller!$D806,'Data - CO2'!$A$5:$A$53,0),AV$20)*F806)</f>
        <v/>
      </c>
      <c r="AW806" t="str" cm="1">
        <f t="array" ref="AW806">IF($D806="","",INDEX('Data - CO2'!$B$5:$AP$53,MATCH(Kulturmodeller!$D806,'Data - CO2'!$A$5:$A$53,0),AW$20)*G806)</f>
        <v/>
      </c>
      <c r="AX806" t="str" cm="1">
        <f t="array" ref="AX806">IF($D806="","",INDEX('Data - CO2'!$B$5:$AP$53,MATCH(Kulturmodeller!$D806,'Data - CO2'!$A$5:$A$53,0),AX$20)*H806)</f>
        <v/>
      </c>
      <c r="AY806" t="str" cm="1">
        <f t="array" ref="AY806">IF($D806="","",INDEX('Data - CO2'!$B$5:$AP$53,MATCH(Kulturmodeller!$D806,'Data - CO2'!$A$5:$A$53,0),AY$20)*I806)</f>
        <v/>
      </c>
      <c r="AZ806" t="str" cm="1">
        <f t="array" ref="AZ806">IF($D806="","",INDEX('Data - CO2'!$B$5:$AP$53,MATCH(Kulturmodeller!$D806,'Data - CO2'!$A$5:$A$53,0),AZ$20)*J806*$B803)</f>
        <v/>
      </c>
      <c r="BA806" t="str" cm="1">
        <f t="array" ref="BA806">IF($D806="","",INDEX('Data - CO2'!$B$5:$AP$53,MATCH(Kulturmodeller!$D806,'Data - CO2'!$A$5:$A$53,0),BA$20)*K806*$B803)</f>
        <v/>
      </c>
      <c r="BB806" t="str" cm="1">
        <f t="array" ref="BB806">IF($D806="","",INDEX('Data - CO2'!$B$5:$AP$53,MATCH(Kulturmodeller!$D806,'Data - CO2'!$A$5:$A$53,0),BB$20)*L806*$B803)</f>
        <v/>
      </c>
      <c r="BC806" t="str" cm="1">
        <f t="array" ref="BC806">IF($D806="","",INDEX('Data - CO2'!$B$5:$AP$53,MATCH(Kulturmodeller!$D806,'Data - CO2'!$A$5:$A$53,0),BC$20)*M806*$B803)</f>
        <v/>
      </c>
      <c r="BD806" t="str" cm="1">
        <f t="array" ref="BD806">IF($D806="","",INDEX('Data - CO2'!$B$5:$AP$53,MATCH(Kulturmodeller!$D806,'Data - CO2'!$A$5:$A$53,0),BD$20)*N806*$B803)</f>
        <v/>
      </c>
      <c r="BE806" t="str" cm="1">
        <f t="array" ref="BE806">IF($D806="","",INDEX('Data - CO2'!$B$5:$AP$53,MATCH(Kulturmodeller!$D806,'Data - CO2'!$A$5:$A$53,0),BE$20)*O806*$B803)</f>
        <v/>
      </c>
      <c r="BF806" t="str" cm="1">
        <f t="array" ref="BF806">IF($D806="","",INDEX('Data - CO2'!$B$5:$AP$53,MATCH(Kulturmodeller!$D806,'Data - CO2'!$A$5:$A$53,0),BF$20)*P806*$B803)</f>
        <v/>
      </c>
      <c r="BG806" t="str" cm="1">
        <f t="array" ref="BG806">IF($D806="","",INDEX('Data - CO2'!$B$5:$AP$53,MATCH(Kulturmodeller!$D806,'Data - CO2'!$A$5:$A$53,0),BG$20)*Q806*$B803)</f>
        <v/>
      </c>
      <c r="BH806" t="str" cm="1">
        <f t="array" ref="BH806">IF($D806="","",INDEX('Data - CO2'!$B$5:$AP$53,MATCH(Kulturmodeller!$D806,'Data - CO2'!$A$5:$A$53,0),BH$20)*R806*$B803)</f>
        <v/>
      </c>
      <c r="BI806" t="str" cm="1">
        <f t="array" ref="BI806">IF($D806="","",INDEX('Data - CO2'!$B$5:$AP$53,MATCH(Kulturmodeller!$D806,'Data - CO2'!$A$5:$A$53,0),BI$20)*S806*$B803)</f>
        <v/>
      </c>
      <c r="BJ806" t="str" cm="1">
        <f t="array" ref="BJ806">IF($D806="","",INDEX('Data - CO2'!$B$5:$AP$53,MATCH(Kulturmodeller!$D806,'Data - CO2'!$A$5:$A$53,0),BJ$20)*T806*$B803)</f>
        <v/>
      </c>
      <c r="BK806" t="str" cm="1">
        <f t="array" ref="BK806">IF($D806="","",INDEX('Data - CO2'!$B$5:$AP$53,MATCH(Kulturmodeller!$D806,'Data - CO2'!$A$5:$A$53,0),BK$20)*U806*$B803)</f>
        <v/>
      </c>
      <c r="BL806" t="str" cm="1">
        <f t="array" ref="BL806">IF($D806="","",INDEX('Data - CO2'!$B$5:$AP$53,MATCH(Kulturmodeller!$D806,'Data - CO2'!$A$5:$A$53,0),BL$20)*V806*$B803)</f>
        <v/>
      </c>
      <c r="BM806" t="str" cm="1">
        <f t="array" ref="BM806">IF($D806="","",INDEX('Data - CO2'!$B$5:$AP$53,MATCH(Kulturmodeller!$D806,'Data - CO2'!$A$5:$A$53,0),BM$20)*W806*$B803)</f>
        <v/>
      </c>
      <c r="BN806" t="str" cm="1">
        <f t="array" ref="BN806">IF($D806="","",INDEX('Data - CO2'!$B$5:$AP$53,MATCH(Kulturmodeller!$D806,'Data - CO2'!$A$5:$A$53,0),BN$20)*X806*$B803)</f>
        <v/>
      </c>
      <c r="BO806" t="str" cm="1">
        <f t="array" ref="BO806">IF($D806="","",INDEX('Data - CO2'!$B$5:$AP$53,MATCH(Kulturmodeller!$D806,'Data - CO2'!$A$5:$A$53,0),BO$20)*Y806*$B803)</f>
        <v/>
      </c>
      <c r="BP806" t="str" cm="1">
        <f t="array" ref="BP806">IF($D806="","",INDEX('Data - CO2'!$B$5:$AP$53,MATCH(Kulturmodeller!$D806,'Data - CO2'!$A$5:$A$53,0),BP$20)*Z806*$B803)</f>
        <v/>
      </c>
      <c r="BQ806" t="str" cm="1">
        <f t="array" ref="BQ806">IF($D806="","",INDEX('Data - CO2'!$B$5:$AP$53,MATCH(Kulturmodeller!$D806,'Data - CO2'!$A$5:$A$53,0),BQ$20)*AA806*$B803)</f>
        <v/>
      </c>
      <c r="BR806" t="str" cm="1">
        <f t="array" ref="BR806">IF($D806="","",INDEX('Data - CO2'!$B$5:$AP$53,MATCH(Kulturmodeller!$D806,'Data - CO2'!$A$5:$A$53,0),BR$20)*AB806*$B803)</f>
        <v/>
      </c>
      <c r="BS806" t="str" cm="1">
        <f t="array" ref="BS806">IF($D806="","",INDEX('Data - CO2'!$B$5:$AP$53,MATCH(Kulturmodeller!$D806,'Data - CO2'!$A$5:$A$53,0),BS$20)*AC806*$B803)</f>
        <v/>
      </c>
      <c r="BT806" t="str" cm="1">
        <f t="array" ref="BT806">IF($D806="","",INDEX('Data - CO2'!$B$5:$AP$53,MATCH(Kulturmodeller!$D806,'Data - CO2'!$A$5:$A$53,0),BT$20)*AD806*$B803)</f>
        <v/>
      </c>
      <c r="BU806" t="str" cm="1">
        <f t="array" ref="BU806">IF($D806="","",INDEX('Data - CO2'!$B$5:$AP$53,MATCH(Kulturmodeller!$D806,'Data - CO2'!$A$5:$A$53,0),BU$20)*AE806*$B803)</f>
        <v/>
      </c>
      <c r="BV806" t="str" cm="1">
        <f t="array" ref="BV806">IF($D806="","",INDEX('Data - CO2'!$B$5:$AP$53,MATCH(Kulturmodeller!$D806,'Data - CO2'!$A$5:$A$53,0),BV$20)*AF806*$B803)</f>
        <v/>
      </c>
      <c r="BW806" t="str" cm="1">
        <f t="array" ref="BW806">IF($D806="","",INDEX('Data - CO2'!$B$5:$AP$53,MATCH(Kulturmodeller!$D806,'Data - CO2'!$A$5:$A$53,0),BW$20)*AG806*$B803)</f>
        <v/>
      </c>
      <c r="BX806" t="str" cm="1">
        <f t="array" ref="BX806">IF($D806="","",INDEX('Data - CO2'!$B$5:$AP$53,MATCH(Kulturmodeller!$D806,'Data - CO2'!$A$5:$A$53,0),BX$20)*AH806*$B803)</f>
        <v/>
      </c>
      <c r="BY806" t="str" cm="1">
        <f t="array" ref="BY806">IF($D806="","",INDEX('Data - CO2'!$B$5:$AP$53,MATCH(Kulturmodeller!$D806,'Data - CO2'!$A$5:$A$53,0),BY$20)*AI806*$B803)</f>
        <v/>
      </c>
      <c r="BZ806" t="str" cm="1">
        <f t="array" ref="BZ806">IF($D806="","",INDEX('Data - CO2'!$B$5:$AP$53,MATCH(Kulturmodeller!$D806,'Data - CO2'!$A$5:$A$53,0),BZ$20)*AJ806*$B803)</f>
        <v/>
      </c>
      <c r="CA806" t="str" cm="1">
        <f t="array" ref="CA806">IF($D806="","",INDEX('Data - CO2'!$B$5:$AP$53,MATCH(Kulturmodeller!$D806,'Data - CO2'!$A$5:$A$53,0),CA$20)*AK806*$B803)</f>
        <v/>
      </c>
      <c r="CB806" t="str" cm="1">
        <f t="array" ref="CB806">IF($D806="","",INDEX('Data - CO2'!$B$5:$AP$53,MATCH(Kulturmodeller!$D806,'Data - CO2'!$A$5:$A$53,0),CB$20)*AL806*$B803)</f>
        <v/>
      </c>
      <c r="CC806" t="str" cm="1">
        <f t="array" ref="CC806">IF($D806="","",INDEX('Data - CO2'!$B$5:$AP$53,MATCH(Kulturmodeller!$D806,'Data - CO2'!$A$5:$A$53,0),CC$20)*AM806*$B803)</f>
        <v/>
      </c>
      <c r="CD806" t="str" cm="1">
        <f t="array" ref="CD806">IF($D806="","",INDEX('Data - CO2'!$B$5:$AP$53,MATCH(Kulturmodeller!$D806,'Data - CO2'!$A$5:$A$53,0),CD$20)*AN806*$B803)</f>
        <v/>
      </c>
      <c r="CE806" t="str" cm="1">
        <f t="array" ref="CE806">IF($D806="","",INDEX('Data - CO2'!$B$5:$AP$53,MATCH(Kulturmodeller!$D806,'Data - CO2'!$A$5:$A$53,0),CE$20)*AO806*$B803)</f>
        <v/>
      </c>
      <c r="CF806" t="str" cm="1">
        <f t="array" ref="CF806">IF($D806="","",INDEX('Data - CO2'!$B$5:$AP$53,MATCH(Kulturmodeller!$D806,'Data - CO2'!$A$5:$A$53,0),CF$20)*AP806*$B803)</f>
        <v/>
      </c>
      <c r="CG806" t="str" cm="1">
        <f t="array" ref="CG806">IF($D806="","",INDEX('Data - CO2'!$B$5:$AP$53,MATCH(Kulturmodeller!$D806,'Data - CO2'!$A$5:$A$53,0),CG$20)*AQ806*$B803)</f>
        <v/>
      </c>
      <c r="CH806" t="str" cm="1">
        <f t="array" ref="CH806">IF($D806="","",INDEX('Data - CO2'!$B$5:$AP$53,MATCH(Kulturmodeller!$D806,'Data - CO2'!$A$5:$A$53,0),CH$20)*AR806*$B803)</f>
        <v/>
      </c>
      <c r="CI806" s="11" t="str" cm="1">
        <f t="array" ref="CI806">IF($D806="","",INDEX('Data - CO2'!$B$5:$AP$53,MATCH(Kulturmodeller!$D806,'Data - CO2'!$A$5:$A$53,0),CI$20)*AS806*$B803)</f>
        <v/>
      </c>
    </row>
    <row r="807" spans="1:87" x14ac:dyDescent="0.3">
      <c r="A807" s="33" t="s">
        <v>84</v>
      </c>
      <c r="B807" s="33"/>
      <c r="C807" s="348">
        <f>'Katalog over Kulturmodeller '!F261</f>
        <v>0</v>
      </c>
      <c r="D807" s="125"/>
      <c r="E807" s="151">
        <f>'Katalog over Kulturmodeller '!W261</f>
        <v>0</v>
      </c>
      <c r="F807" s="40">
        <f>E807+((E809-F809)+(E810-F810))*(E807/SUM(E804:E808))</f>
        <v>0</v>
      </c>
      <c r="G807" s="40">
        <f t="shared" ref="G807" si="13514">F807+((F809-G809)+(F810-G810))*(F807/SUM(F804:F808))</f>
        <v>0</v>
      </c>
      <c r="H807" s="40">
        <f t="shared" ref="H807" si="13515">G807+((G809-H809)+(G810-H810))*(G807/SUM(G804:G808))</f>
        <v>0</v>
      </c>
      <c r="I807" s="40">
        <f t="shared" ref="I807" si="13516">H807+((H809-I809)+(H810-I810))*(H807/SUM(H804:H808))</f>
        <v>0</v>
      </c>
      <c r="J807" s="40">
        <f t="shared" ref="J807" si="13517">I807+((I809-J809)+(I810-J810))*(I807/SUM(I804:I808))</f>
        <v>0</v>
      </c>
      <c r="K807" s="40">
        <f t="shared" ref="K807" si="13518">J807+((J809-K809)+(J810-K810))*(J807/SUM(J804:J808))</f>
        <v>0</v>
      </c>
      <c r="L807" s="40">
        <f t="shared" ref="L807" si="13519">K807+((K809-L809)+(K810-L810))*(K807/SUM(K804:K808))</f>
        <v>0</v>
      </c>
      <c r="M807" s="40">
        <f t="shared" ref="M807" si="13520">L807+((L809-M809)+(L810-M810))*(L807/SUM(L804:L808))</f>
        <v>0</v>
      </c>
      <c r="N807" s="40">
        <f t="shared" ref="N807" si="13521">M807+((M809-N809)+(M810-N810))*(M807/SUM(M804:M808))</f>
        <v>0</v>
      </c>
      <c r="O807" s="40">
        <f t="shared" ref="O807" si="13522">N807+((N809-O809)+(N810-O810))*(N807/SUM(N804:N808))</f>
        <v>0</v>
      </c>
      <c r="P807" s="40">
        <f t="shared" ref="P807" si="13523">O807+((O809-P809)+(O810-P810))*(O807/SUM(O804:O808))</f>
        <v>0</v>
      </c>
      <c r="Q807" s="40">
        <f t="shared" ref="Q807" si="13524">P807+((P809-Q809)+(P810-Q810))*(P807/SUM(P804:P808))</f>
        <v>0</v>
      </c>
      <c r="R807" s="40">
        <f t="shared" ref="R807" si="13525">Q807+((Q809-R809)+(Q810-R810))*(Q807/SUM(Q804:Q808))</f>
        <v>0</v>
      </c>
      <c r="S807" s="40">
        <f t="shared" ref="S807" si="13526">R807+((R809-S809)+(R810-S810))*(R807/SUM(R804:R808))</f>
        <v>0</v>
      </c>
      <c r="T807" s="40">
        <f t="shared" ref="T807" si="13527">S807+((S809-T809)+(S810-T810))*(S807/SUM(S804:S808))</f>
        <v>0</v>
      </c>
      <c r="U807" s="40">
        <f t="shared" ref="U807" si="13528">T807+((T809-U809)+(T810-U810))*(T807/SUM(T804:T808))</f>
        <v>0</v>
      </c>
      <c r="V807" s="40">
        <f t="shared" ref="V807" si="13529">U807+((U809-V809)+(U810-V810))*(U807/SUM(U804:U808))</f>
        <v>0</v>
      </c>
      <c r="W807" s="40">
        <f t="shared" ref="W807" si="13530">V807+((V809-W809)+(V810-W810))*(V807/SUM(V804:V808))</f>
        <v>0</v>
      </c>
      <c r="X807" s="40">
        <f t="shared" ref="X807" si="13531">W807+((W809-X809)+(W810-X810))*(W807/SUM(W804:W808))</f>
        <v>0</v>
      </c>
      <c r="Y807" s="40">
        <f t="shared" ref="Y807" si="13532">X807+((X809-Y809)+(X810-Y810))*(X807/SUM(X804:X808))</f>
        <v>0</v>
      </c>
      <c r="Z807" s="40">
        <f t="shared" ref="Z807" si="13533">Y807+((Y809-Z809)+(Y810-Z810))*(Y807/SUM(Y804:Y808))</f>
        <v>0</v>
      </c>
      <c r="AA807" s="40">
        <f t="shared" ref="AA807" si="13534">Z807+((Z809-AA809)+(Z810-AA810))*(Z807/SUM(Z804:Z808))</f>
        <v>0</v>
      </c>
      <c r="AB807" s="40">
        <f t="shared" ref="AB807" si="13535">AA807+((AA809-AB809)+(AA810-AB810))*(AA807/SUM(AA804:AA808))</f>
        <v>0</v>
      </c>
      <c r="AC807" s="40">
        <f t="shared" ref="AC807" si="13536">AB807+((AB809-AC809)+(AB810-AC810))*(AB807/SUM(AB804:AB808))</f>
        <v>0</v>
      </c>
      <c r="AD807" s="40">
        <f t="shared" ref="AD807" si="13537">AC807+((AC809-AD809)+(AC810-AD810))*(AC807/SUM(AC804:AC808))</f>
        <v>0</v>
      </c>
      <c r="AE807" s="40">
        <f t="shared" ref="AE807" si="13538">AD807+((AD809-AE809)+(AD810-AE810))*(AD807/SUM(AD804:AD808))</f>
        <v>0</v>
      </c>
      <c r="AF807" s="40">
        <f t="shared" ref="AF807" si="13539">AE807+((AE809-AF809)+(AE810-AF810))*(AE807/SUM(AE804:AE808))</f>
        <v>0</v>
      </c>
      <c r="AG807" s="40">
        <f t="shared" ref="AG807" si="13540">AF807+((AF809-AG809)+(AF810-AG810))*(AF807/SUM(AF804:AF808))</f>
        <v>0</v>
      </c>
      <c r="AH807" s="40">
        <f t="shared" ref="AH807" si="13541">AG807+((AG809-AH809)+(AG810-AH810))*(AG807/SUM(AG804:AG808))</f>
        <v>0</v>
      </c>
      <c r="AI807" s="40">
        <f t="shared" ref="AI807" si="13542">AH807+((AH809-AI809)+(AH810-AI810))*(AH807/SUM(AH804:AH808))</f>
        <v>0</v>
      </c>
      <c r="AJ807" s="40">
        <f t="shared" ref="AJ807" si="13543">AI807+((AI809-AJ809)+(AI810-AJ810))*(AI807/SUM(AI804:AI808))</f>
        <v>0</v>
      </c>
      <c r="AK807" s="40">
        <f t="shared" ref="AK807" si="13544">AJ807+((AJ809-AK809)+(AJ810-AK810))*(AJ807/SUM(AJ804:AJ808))</f>
        <v>0</v>
      </c>
      <c r="AL807" s="40">
        <f t="shared" ref="AL807" si="13545">AK807+((AK809-AL809)+(AK810-AL810))*(AK807/SUM(AK804:AK808))</f>
        <v>0</v>
      </c>
      <c r="AM807" s="40">
        <f t="shared" ref="AM807" si="13546">AL807+((AL809-AM809)+(AL810-AM810))*(AL807/SUM(AL804:AL808))</f>
        <v>0</v>
      </c>
      <c r="AN807" s="40">
        <f t="shared" ref="AN807" si="13547">AM807+((AM809-AN809)+(AM810-AN810))*(AM807/SUM(AM804:AM808))</f>
        <v>0</v>
      </c>
      <c r="AO807" s="40">
        <f t="shared" ref="AO807" si="13548">AN807+((AN809-AO809)+(AN810-AO810))*(AN807/SUM(AN804:AN808))</f>
        <v>0</v>
      </c>
      <c r="AP807" s="40">
        <f t="shared" ref="AP807" si="13549">AO807+((AO809-AP809)+(AO810-AP810))*(AO807/SUM(AO804:AO808))</f>
        <v>0</v>
      </c>
      <c r="AQ807" s="40">
        <f t="shared" ref="AQ807" si="13550">AP807+((AP809-AQ809)+(AP810-AQ810))*(AP807/SUM(AP804:AP808))</f>
        <v>0</v>
      </c>
      <c r="AR807" s="40">
        <f t="shared" ref="AR807" si="13551">AQ807+((AQ809-AR809)+(AQ810-AR810))*(AQ807/SUM(AQ804:AQ808))</f>
        <v>0</v>
      </c>
      <c r="AS807" s="41">
        <f t="shared" ref="AS807" si="13552">AR807+((AR809-AS809)+(AR810-AS810))*(AR807/SUM(AR804:AR808))</f>
        <v>0</v>
      </c>
      <c r="AU807" s="10" t="str" cm="1">
        <f t="array" ref="AU807">IF($D807="","",INDEX('Data - CO2'!$B$5:$AP$53,MATCH(Kulturmodeller!$D807,'Data - CO2'!$A$5:$A$53,0),AU$20)*E807)</f>
        <v/>
      </c>
      <c r="AV807" t="str" cm="1">
        <f t="array" ref="AV807">IF($D807="","",INDEX('Data - CO2'!$B$5:$AP$53,MATCH(Kulturmodeller!$D807,'Data - CO2'!$A$5:$A$53,0),AV$20)*F807)</f>
        <v/>
      </c>
      <c r="AW807" t="str" cm="1">
        <f t="array" ref="AW807">IF($D807="","",INDEX('Data - CO2'!$B$5:$AP$53,MATCH(Kulturmodeller!$D807,'Data - CO2'!$A$5:$A$53,0),AW$20)*G807)</f>
        <v/>
      </c>
      <c r="AX807" t="str" cm="1">
        <f t="array" ref="AX807">IF($D807="","",INDEX('Data - CO2'!$B$5:$AP$53,MATCH(Kulturmodeller!$D807,'Data - CO2'!$A$5:$A$53,0),AX$20)*H807)</f>
        <v/>
      </c>
      <c r="AY807" t="str" cm="1">
        <f t="array" ref="AY807">IF($D807="","",INDEX('Data - CO2'!$B$5:$AP$53,MATCH(Kulturmodeller!$D807,'Data - CO2'!$A$5:$A$53,0),AY$20)*I807)</f>
        <v/>
      </c>
      <c r="AZ807" t="str" cm="1">
        <f t="array" ref="AZ807">IF($D807="","",INDEX('Data - CO2'!$B$5:$AP$53,MATCH(Kulturmodeller!$D807,'Data - CO2'!$A$5:$A$53,0),AZ$20)*J807*$B803)</f>
        <v/>
      </c>
      <c r="BA807" t="str" cm="1">
        <f t="array" ref="BA807">IF($D807="","",INDEX('Data - CO2'!$B$5:$AP$53,MATCH(Kulturmodeller!$D807,'Data - CO2'!$A$5:$A$53,0),BA$20)*K807*$B803)</f>
        <v/>
      </c>
      <c r="BB807" t="str" cm="1">
        <f t="array" ref="BB807">IF($D807="","",INDEX('Data - CO2'!$B$5:$AP$53,MATCH(Kulturmodeller!$D807,'Data - CO2'!$A$5:$A$53,0),BB$20)*L807*$B803)</f>
        <v/>
      </c>
      <c r="BC807" t="str" cm="1">
        <f t="array" ref="BC807">IF($D807="","",INDEX('Data - CO2'!$B$5:$AP$53,MATCH(Kulturmodeller!$D807,'Data - CO2'!$A$5:$A$53,0),BC$20)*M807*$B803)</f>
        <v/>
      </c>
      <c r="BD807" t="str" cm="1">
        <f t="array" ref="BD807">IF($D807="","",INDEX('Data - CO2'!$B$5:$AP$53,MATCH(Kulturmodeller!$D807,'Data - CO2'!$A$5:$A$53,0),BD$20)*N807*$B803)</f>
        <v/>
      </c>
      <c r="BE807" t="str" cm="1">
        <f t="array" ref="BE807">IF($D807="","",INDEX('Data - CO2'!$B$5:$AP$53,MATCH(Kulturmodeller!$D807,'Data - CO2'!$A$5:$A$53,0),BE$20)*O807*$B803)</f>
        <v/>
      </c>
      <c r="BF807" t="str" cm="1">
        <f t="array" ref="BF807">IF($D807="","",INDEX('Data - CO2'!$B$5:$AP$53,MATCH(Kulturmodeller!$D807,'Data - CO2'!$A$5:$A$53,0),BF$20)*P807*$B803)</f>
        <v/>
      </c>
      <c r="BG807" t="str" cm="1">
        <f t="array" ref="BG807">IF($D807="","",INDEX('Data - CO2'!$B$5:$AP$53,MATCH(Kulturmodeller!$D807,'Data - CO2'!$A$5:$A$53,0),BG$20)*Q807*$B803)</f>
        <v/>
      </c>
      <c r="BH807" t="str" cm="1">
        <f t="array" ref="BH807">IF($D807="","",INDEX('Data - CO2'!$B$5:$AP$53,MATCH(Kulturmodeller!$D807,'Data - CO2'!$A$5:$A$53,0),BH$20)*R807*$B803)</f>
        <v/>
      </c>
      <c r="BI807" t="str" cm="1">
        <f t="array" ref="BI807">IF($D807="","",INDEX('Data - CO2'!$B$5:$AP$53,MATCH(Kulturmodeller!$D807,'Data - CO2'!$A$5:$A$53,0),BI$20)*S807*$B803)</f>
        <v/>
      </c>
      <c r="BJ807" t="str" cm="1">
        <f t="array" ref="BJ807">IF($D807="","",INDEX('Data - CO2'!$B$5:$AP$53,MATCH(Kulturmodeller!$D807,'Data - CO2'!$A$5:$A$53,0),BJ$20)*T807*$B803)</f>
        <v/>
      </c>
      <c r="BK807" t="str" cm="1">
        <f t="array" ref="BK807">IF($D807="","",INDEX('Data - CO2'!$B$5:$AP$53,MATCH(Kulturmodeller!$D807,'Data - CO2'!$A$5:$A$53,0),BK$20)*U807*$B803)</f>
        <v/>
      </c>
      <c r="BL807" t="str" cm="1">
        <f t="array" ref="BL807">IF($D807="","",INDEX('Data - CO2'!$B$5:$AP$53,MATCH(Kulturmodeller!$D807,'Data - CO2'!$A$5:$A$53,0),BL$20)*V807*$B803)</f>
        <v/>
      </c>
      <c r="BM807" t="str" cm="1">
        <f t="array" ref="BM807">IF($D807="","",INDEX('Data - CO2'!$B$5:$AP$53,MATCH(Kulturmodeller!$D807,'Data - CO2'!$A$5:$A$53,0),BM$20)*W807*$B803)</f>
        <v/>
      </c>
      <c r="BN807" t="str" cm="1">
        <f t="array" ref="BN807">IF($D807="","",INDEX('Data - CO2'!$B$5:$AP$53,MATCH(Kulturmodeller!$D807,'Data - CO2'!$A$5:$A$53,0),BN$20)*X807*$B803)</f>
        <v/>
      </c>
      <c r="BO807" t="str" cm="1">
        <f t="array" ref="BO807">IF($D807="","",INDEX('Data - CO2'!$B$5:$AP$53,MATCH(Kulturmodeller!$D807,'Data - CO2'!$A$5:$A$53,0),BO$20)*Y807*$B803)</f>
        <v/>
      </c>
      <c r="BP807" t="str" cm="1">
        <f t="array" ref="BP807">IF($D807="","",INDEX('Data - CO2'!$B$5:$AP$53,MATCH(Kulturmodeller!$D807,'Data - CO2'!$A$5:$A$53,0),BP$20)*Z807*$B803)</f>
        <v/>
      </c>
      <c r="BQ807" t="str" cm="1">
        <f t="array" ref="BQ807">IF($D807="","",INDEX('Data - CO2'!$B$5:$AP$53,MATCH(Kulturmodeller!$D807,'Data - CO2'!$A$5:$A$53,0),BQ$20)*AA807*$B803)</f>
        <v/>
      </c>
      <c r="BR807" t="str" cm="1">
        <f t="array" ref="BR807">IF($D807="","",INDEX('Data - CO2'!$B$5:$AP$53,MATCH(Kulturmodeller!$D807,'Data - CO2'!$A$5:$A$53,0),BR$20)*AB807*$B803)</f>
        <v/>
      </c>
      <c r="BS807" t="str" cm="1">
        <f t="array" ref="BS807">IF($D807="","",INDEX('Data - CO2'!$B$5:$AP$53,MATCH(Kulturmodeller!$D807,'Data - CO2'!$A$5:$A$53,0),BS$20)*AC807*$B803)</f>
        <v/>
      </c>
      <c r="BT807" t="str" cm="1">
        <f t="array" ref="BT807">IF($D807="","",INDEX('Data - CO2'!$B$5:$AP$53,MATCH(Kulturmodeller!$D807,'Data - CO2'!$A$5:$A$53,0),BT$20)*AD807*$B803)</f>
        <v/>
      </c>
      <c r="BU807" t="str" cm="1">
        <f t="array" ref="BU807">IF($D807="","",INDEX('Data - CO2'!$B$5:$AP$53,MATCH(Kulturmodeller!$D807,'Data - CO2'!$A$5:$A$53,0),BU$20)*AE807*$B803)</f>
        <v/>
      </c>
      <c r="BV807" t="str" cm="1">
        <f t="array" ref="BV807">IF($D807="","",INDEX('Data - CO2'!$B$5:$AP$53,MATCH(Kulturmodeller!$D807,'Data - CO2'!$A$5:$A$53,0),BV$20)*AF807*$B803)</f>
        <v/>
      </c>
      <c r="BW807" t="str" cm="1">
        <f t="array" ref="BW807">IF($D807="","",INDEX('Data - CO2'!$B$5:$AP$53,MATCH(Kulturmodeller!$D807,'Data - CO2'!$A$5:$A$53,0),BW$20)*AG807*$B803)</f>
        <v/>
      </c>
      <c r="BX807" t="str" cm="1">
        <f t="array" ref="BX807">IF($D807="","",INDEX('Data - CO2'!$B$5:$AP$53,MATCH(Kulturmodeller!$D807,'Data - CO2'!$A$5:$A$53,0),BX$20)*AH807*$B803)</f>
        <v/>
      </c>
      <c r="BY807" t="str" cm="1">
        <f t="array" ref="BY807">IF($D807="","",INDEX('Data - CO2'!$B$5:$AP$53,MATCH(Kulturmodeller!$D807,'Data - CO2'!$A$5:$A$53,0),BY$20)*AI807*$B803)</f>
        <v/>
      </c>
      <c r="BZ807" t="str" cm="1">
        <f t="array" ref="BZ807">IF($D807="","",INDEX('Data - CO2'!$B$5:$AP$53,MATCH(Kulturmodeller!$D807,'Data - CO2'!$A$5:$A$53,0),BZ$20)*AJ807*$B803)</f>
        <v/>
      </c>
      <c r="CA807" t="str" cm="1">
        <f t="array" ref="CA807">IF($D807="","",INDEX('Data - CO2'!$B$5:$AP$53,MATCH(Kulturmodeller!$D807,'Data - CO2'!$A$5:$A$53,0),CA$20)*AK807*$B803)</f>
        <v/>
      </c>
      <c r="CB807" t="str" cm="1">
        <f t="array" ref="CB807">IF($D807="","",INDEX('Data - CO2'!$B$5:$AP$53,MATCH(Kulturmodeller!$D807,'Data - CO2'!$A$5:$A$53,0),CB$20)*AL807*$B803)</f>
        <v/>
      </c>
      <c r="CC807" t="str" cm="1">
        <f t="array" ref="CC807">IF($D807="","",INDEX('Data - CO2'!$B$5:$AP$53,MATCH(Kulturmodeller!$D807,'Data - CO2'!$A$5:$A$53,0),CC$20)*AM807*$B803)</f>
        <v/>
      </c>
      <c r="CD807" t="str" cm="1">
        <f t="array" ref="CD807">IF($D807="","",INDEX('Data - CO2'!$B$5:$AP$53,MATCH(Kulturmodeller!$D807,'Data - CO2'!$A$5:$A$53,0),CD$20)*AN807*$B803)</f>
        <v/>
      </c>
      <c r="CE807" t="str" cm="1">
        <f t="array" ref="CE807">IF($D807="","",INDEX('Data - CO2'!$B$5:$AP$53,MATCH(Kulturmodeller!$D807,'Data - CO2'!$A$5:$A$53,0),CE$20)*AO807*$B803)</f>
        <v/>
      </c>
      <c r="CF807" t="str" cm="1">
        <f t="array" ref="CF807">IF($D807="","",INDEX('Data - CO2'!$B$5:$AP$53,MATCH(Kulturmodeller!$D807,'Data - CO2'!$A$5:$A$53,0),CF$20)*AP807*$B803)</f>
        <v/>
      </c>
      <c r="CG807" t="str" cm="1">
        <f t="array" ref="CG807">IF($D807="","",INDEX('Data - CO2'!$B$5:$AP$53,MATCH(Kulturmodeller!$D807,'Data - CO2'!$A$5:$A$53,0),CG$20)*AQ807*$B803)</f>
        <v/>
      </c>
      <c r="CH807" t="str" cm="1">
        <f t="array" ref="CH807">IF($D807="","",INDEX('Data - CO2'!$B$5:$AP$53,MATCH(Kulturmodeller!$D807,'Data - CO2'!$A$5:$A$53,0),CH$20)*AR807*$B803)</f>
        <v/>
      </c>
      <c r="CI807" s="11" t="str" cm="1">
        <f t="array" ref="CI807">IF($D807="","",INDEX('Data - CO2'!$B$5:$AP$53,MATCH(Kulturmodeller!$D807,'Data - CO2'!$A$5:$A$53,0),CI$20)*AS807*$B803)</f>
        <v/>
      </c>
    </row>
    <row r="808" spans="1:87" x14ac:dyDescent="0.3">
      <c r="A808" s="42" t="s">
        <v>85</v>
      </c>
      <c r="B808" s="42"/>
      <c r="C808" s="348">
        <f>'Katalog over Kulturmodeller '!F262</f>
        <v>0</v>
      </c>
      <c r="D808" s="129"/>
      <c r="E808" s="151">
        <f>'Katalog over Kulturmodeller '!W262</f>
        <v>0</v>
      </c>
      <c r="F808" s="46">
        <f>E808+((E809-F809)+(E810-F810))*(E808/SUM(E804:E808))</f>
        <v>0</v>
      </c>
      <c r="G808" s="46">
        <f t="shared" ref="G808" si="13553">F808+((F809-G809)+(F810-G810))*(F808/SUM(F804:F808))</f>
        <v>0</v>
      </c>
      <c r="H808" s="46">
        <f t="shared" ref="H808" si="13554">G808+((G809-H809)+(G810-H810))*(G808/SUM(G804:G808))</f>
        <v>0</v>
      </c>
      <c r="I808" s="46">
        <f t="shared" ref="I808" si="13555">H808+((H809-I809)+(H810-I810))*(H808/SUM(H804:H808))</f>
        <v>0</v>
      </c>
      <c r="J808" s="46">
        <f t="shared" ref="J808" si="13556">I808+((I809-J809)+(I810-J810))*(I808/SUM(I804:I808))</f>
        <v>0</v>
      </c>
      <c r="K808" s="46">
        <f t="shared" ref="K808" si="13557">J808+((J809-K809)+(J810-K810))*(J808/SUM(J804:J808))</f>
        <v>0</v>
      </c>
      <c r="L808" s="46">
        <f t="shared" ref="L808" si="13558">K808+((K809-L809)+(K810-L810))*(K808/SUM(K804:K808))</f>
        <v>0</v>
      </c>
      <c r="M808" s="46">
        <f t="shared" ref="M808" si="13559">L808+((L809-M809)+(L810-M810))*(L808/SUM(L804:L808))</f>
        <v>0</v>
      </c>
      <c r="N808" s="46">
        <f t="shared" ref="N808" si="13560">M808+((M809-N809)+(M810-N810))*(M808/SUM(M804:M808))</f>
        <v>0</v>
      </c>
      <c r="O808" s="46">
        <f t="shared" ref="O808" si="13561">N808+((N809-O809)+(N810-O810))*(N808/SUM(N804:N808))</f>
        <v>0</v>
      </c>
      <c r="P808" s="46">
        <f t="shared" ref="P808" si="13562">O808+((O809-P809)+(O810-P810))*(O808/SUM(O804:O808))</f>
        <v>0</v>
      </c>
      <c r="Q808" s="46">
        <f t="shared" ref="Q808" si="13563">P808+((P809-Q809)+(P810-Q810))*(P808/SUM(P804:P808))</f>
        <v>0</v>
      </c>
      <c r="R808" s="46">
        <f t="shared" ref="R808" si="13564">Q808+((Q809-R809)+(Q810-R810))*(Q808/SUM(Q804:Q808))</f>
        <v>0</v>
      </c>
      <c r="S808" s="46">
        <f t="shared" ref="S808" si="13565">R808+((R809-S809)+(R810-S810))*(R808/SUM(R804:R808))</f>
        <v>0</v>
      </c>
      <c r="T808" s="46">
        <f t="shared" ref="T808" si="13566">S808+((S809-T809)+(S810-T810))*(S808/SUM(S804:S808))</f>
        <v>0</v>
      </c>
      <c r="U808" s="46">
        <f t="shared" ref="U808" si="13567">T808+((T809-U809)+(T810-U810))*(T808/SUM(T804:T808))</f>
        <v>0</v>
      </c>
      <c r="V808" s="46">
        <f t="shared" ref="V808" si="13568">U808+((U809-V809)+(U810-V810))*(U808/SUM(U804:U808))</f>
        <v>0</v>
      </c>
      <c r="W808" s="46">
        <f t="shared" ref="W808" si="13569">V808+((V809-W809)+(V810-W810))*(V808/SUM(V804:V808))</f>
        <v>0</v>
      </c>
      <c r="X808" s="46">
        <f t="shared" ref="X808" si="13570">W808+((W809-X809)+(W810-X810))*(W808/SUM(W804:W808))</f>
        <v>0</v>
      </c>
      <c r="Y808" s="46">
        <f t="shared" ref="Y808" si="13571">X808+((X809-Y809)+(X810-Y810))*(X808/SUM(X804:X808))</f>
        <v>0</v>
      </c>
      <c r="Z808" s="46">
        <f t="shared" ref="Z808" si="13572">Y808+((Y809-Z809)+(Y810-Z810))*(Y808/SUM(Y804:Y808))</f>
        <v>0</v>
      </c>
      <c r="AA808" s="46">
        <f t="shared" ref="AA808" si="13573">Z808+((Z809-AA809)+(Z810-AA810))*(Z808/SUM(Z804:Z808))</f>
        <v>0</v>
      </c>
      <c r="AB808" s="46">
        <f t="shared" ref="AB808" si="13574">AA808+((AA809-AB809)+(AA810-AB810))*(AA808/SUM(AA804:AA808))</f>
        <v>0</v>
      </c>
      <c r="AC808" s="46">
        <f t="shared" ref="AC808" si="13575">AB808+((AB809-AC809)+(AB810-AC810))*(AB808/SUM(AB804:AB808))</f>
        <v>0</v>
      </c>
      <c r="AD808" s="46">
        <f t="shared" ref="AD808" si="13576">AC808+((AC809-AD809)+(AC810-AD810))*(AC808/SUM(AC804:AC808))</f>
        <v>0</v>
      </c>
      <c r="AE808" s="46">
        <f t="shared" ref="AE808" si="13577">AD808+((AD809-AE809)+(AD810-AE810))*(AD808/SUM(AD804:AD808))</f>
        <v>0</v>
      </c>
      <c r="AF808" s="46">
        <f t="shared" ref="AF808" si="13578">AE808+((AE809-AF809)+(AE810-AF810))*(AE808/SUM(AE804:AE808))</f>
        <v>0</v>
      </c>
      <c r="AG808" s="46">
        <f t="shared" ref="AG808" si="13579">AF808+((AF809-AG809)+(AF810-AG810))*(AF808/SUM(AF804:AF808))</f>
        <v>0</v>
      </c>
      <c r="AH808" s="46">
        <f t="shared" ref="AH808" si="13580">AG808+((AG809-AH809)+(AG810-AH810))*(AG808/SUM(AG804:AG808))</f>
        <v>0</v>
      </c>
      <c r="AI808" s="46">
        <f t="shared" ref="AI808" si="13581">AH808+((AH809-AI809)+(AH810-AI810))*(AH808/SUM(AH804:AH808))</f>
        <v>0</v>
      </c>
      <c r="AJ808" s="46">
        <f t="shared" ref="AJ808" si="13582">AI808+((AI809-AJ809)+(AI810-AJ810))*(AI808/SUM(AI804:AI808))</f>
        <v>0</v>
      </c>
      <c r="AK808" s="46">
        <f t="shared" ref="AK808" si="13583">AJ808+((AJ809-AK809)+(AJ810-AK810))*(AJ808/SUM(AJ804:AJ808))</f>
        <v>0</v>
      </c>
      <c r="AL808" s="46">
        <f t="shared" ref="AL808" si="13584">AK808+((AK809-AL809)+(AK810-AL810))*(AK808/SUM(AK804:AK808))</f>
        <v>0</v>
      </c>
      <c r="AM808" s="46">
        <f t="shared" ref="AM808" si="13585">AL808+((AL809-AM809)+(AL810-AM810))*(AL808/SUM(AL804:AL808))</f>
        <v>0</v>
      </c>
      <c r="AN808" s="46">
        <f t="shared" ref="AN808" si="13586">AM808+((AM809-AN809)+(AM810-AN810))*(AM808/SUM(AM804:AM808))</f>
        <v>0</v>
      </c>
      <c r="AO808" s="46">
        <f t="shared" ref="AO808" si="13587">AN808+((AN809-AO809)+(AN810-AO810))*(AN808/SUM(AN804:AN808))</f>
        <v>0</v>
      </c>
      <c r="AP808" s="46">
        <f t="shared" ref="AP808" si="13588">AO808+((AO809-AP809)+(AO810-AP810))*(AO808/SUM(AO804:AO808))</f>
        <v>0</v>
      </c>
      <c r="AQ808" s="46">
        <f t="shared" ref="AQ808" si="13589">AP808+((AP809-AQ809)+(AP810-AQ810))*(AP808/SUM(AP804:AP808))</f>
        <v>0</v>
      </c>
      <c r="AR808" s="46">
        <f t="shared" ref="AR808" si="13590">AQ808+((AQ809-AR809)+(AQ810-AR810))*(AQ808/SUM(AQ804:AQ808))</f>
        <v>0</v>
      </c>
      <c r="AS808" s="47">
        <f t="shared" ref="AS808" si="13591">AR808+((AR809-AS809)+(AR810-AS810))*(AR808/SUM(AR804:AR808))</f>
        <v>0</v>
      </c>
      <c r="AU808" s="10" t="str" cm="1">
        <f t="array" ref="AU808">IF($D808="","",INDEX('Data - CO2'!$B$5:$AP$53,MATCH(Kulturmodeller!$D808,'Data - CO2'!$A$5:$A$53,0),AU$20)*E808)</f>
        <v/>
      </c>
      <c r="AV808" t="str" cm="1">
        <f t="array" ref="AV808">IF($D808="","",INDEX('Data - CO2'!$B$5:$AP$53,MATCH(Kulturmodeller!$D808,'Data - CO2'!$A$5:$A$53,0),AV$20)*F808)</f>
        <v/>
      </c>
      <c r="AW808" t="str" cm="1">
        <f t="array" ref="AW808">IF($D808="","",INDEX('Data - CO2'!$B$5:$AP$53,MATCH(Kulturmodeller!$D808,'Data - CO2'!$A$5:$A$53,0),AW$20)*G808)</f>
        <v/>
      </c>
      <c r="AX808" t="str" cm="1">
        <f t="array" ref="AX808">IF($D808="","",INDEX('Data - CO2'!$B$5:$AP$53,MATCH(Kulturmodeller!$D808,'Data - CO2'!$A$5:$A$53,0),AX$20)*H808)</f>
        <v/>
      </c>
      <c r="AY808" t="str" cm="1">
        <f t="array" ref="AY808">IF($D808="","",INDEX('Data - CO2'!$B$5:$AP$53,MATCH(Kulturmodeller!$D808,'Data - CO2'!$A$5:$A$53,0),AY$20)*I808)</f>
        <v/>
      </c>
      <c r="AZ808" t="str" cm="1">
        <f t="array" ref="AZ808">IF($D808="","",INDEX('Data - CO2'!$B$5:$AP$53,MATCH(Kulturmodeller!$D808,'Data - CO2'!$A$5:$A$53,0),AZ$20)*J808*$B803)</f>
        <v/>
      </c>
      <c r="BA808" t="str" cm="1">
        <f t="array" ref="BA808">IF($D808="","",INDEX('Data - CO2'!$B$5:$AP$53,MATCH(Kulturmodeller!$D808,'Data - CO2'!$A$5:$A$53,0),BA$20)*K808*$B803)</f>
        <v/>
      </c>
      <c r="BB808" t="str" cm="1">
        <f t="array" ref="BB808">IF($D808="","",INDEX('Data - CO2'!$B$5:$AP$53,MATCH(Kulturmodeller!$D808,'Data - CO2'!$A$5:$A$53,0),BB$20)*L808*$B803)</f>
        <v/>
      </c>
      <c r="BC808" t="str" cm="1">
        <f t="array" ref="BC808">IF($D808="","",INDEX('Data - CO2'!$B$5:$AP$53,MATCH(Kulturmodeller!$D808,'Data - CO2'!$A$5:$A$53,0),BC$20)*M808*$B803)</f>
        <v/>
      </c>
      <c r="BD808" t="str" cm="1">
        <f t="array" ref="BD808">IF($D808="","",INDEX('Data - CO2'!$B$5:$AP$53,MATCH(Kulturmodeller!$D808,'Data - CO2'!$A$5:$A$53,0),BD$20)*N808*$B803)</f>
        <v/>
      </c>
      <c r="BE808" t="str" cm="1">
        <f t="array" ref="BE808">IF($D808="","",INDEX('Data - CO2'!$B$5:$AP$53,MATCH(Kulturmodeller!$D808,'Data - CO2'!$A$5:$A$53,0),BE$20)*O808*$B803)</f>
        <v/>
      </c>
      <c r="BF808" t="str" cm="1">
        <f t="array" ref="BF808">IF($D808="","",INDEX('Data - CO2'!$B$5:$AP$53,MATCH(Kulturmodeller!$D808,'Data - CO2'!$A$5:$A$53,0),BF$20)*P808*$B803)</f>
        <v/>
      </c>
      <c r="BG808" t="str" cm="1">
        <f t="array" ref="BG808">IF($D808="","",INDEX('Data - CO2'!$B$5:$AP$53,MATCH(Kulturmodeller!$D808,'Data - CO2'!$A$5:$A$53,0),BG$20)*Q808*$B803)</f>
        <v/>
      </c>
      <c r="BH808" t="str" cm="1">
        <f t="array" ref="BH808">IF($D808="","",INDEX('Data - CO2'!$B$5:$AP$53,MATCH(Kulturmodeller!$D808,'Data - CO2'!$A$5:$A$53,0),BH$20)*R808*$B803)</f>
        <v/>
      </c>
      <c r="BI808" t="str" cm="1">
        <f t="array" ref="BI808">IF($D808="","",INDEX('Data - CO2'!$B$5:$AP$53,MATCH(Kulturmodeller!$D808,'Data - CO2'!$A$5:$A$53,0),BI$20)*S808*$B803)</f>
        <v/>
      </c>
      <c r="BJ808" t="str" cm="1">
        <f t="array" ref="BJ808">IF($D808="","",INDEX('Data - CO2'!$B$5:$AP$53,MATCH(Kulturmodeller!$D808,'Data - CO2'!$A$5:$A$53,0),BJ$20)*T808*$B803)</f>
        <v/>
      </c>
      <c r="BK808" t="str" cm="1">
        <f t="array" ref="BK808">IF($D808="","",INDEX('Data - CO2'!$B$5:$AP$53,MATCH(Kulturmodeller!$D808,'Data - CO2'!$A$5:$A$53,0),BK$20)*U808*$B803)</f>
        <v/>
      </c>
      <c r="BL808" t="str" cm="1">
        <f t="array" ref="BL808">IF($D808="","",INDEX('Data - CO2'!$B$5:$AP$53,MATCH(Kulturmodeller!$D808,'Data - CO2'!$A$5:$A$53,0),BL$20)*V808*$B803)</f>
        <v/>
      </c>
      <c r="BM808" t="str" cm="1">
        <f t="array" ref="BM808">IF($D808="","",INDEX('Data - CO2'!$B$5:$AP$53,MATCH(Kulturmodeller!$D808,'Data - CO2'!$A$5:$A$53,0),BM$20)*W808*$B803)</f>
        <v/>
      </c>
      <c r="BN808" t="str" cm="1">
        <f t="array" ref="BN808">IF($D808="","",INDEX('Data - CO2'!$B$5:$AP$53,MATCH(Kulturmodeller!$D808,'Data - CO2'!$A$5:$A$53,0),BN$20)*X808*$B803)</f>
        <v/>
      </c>
      <c r="BO808" t="str" cm="1">
        <f t="array" ref="BO808">IF($D808="","",INDEX('Data - CO2'!$B$5:$AP$53,MATCH(Kulturmodeller!$D808,'Data - CO2'!$A$5:$A$53,0),BO$20)*Y808*$B803)</f>
        <v/>
      </c>
      <c r="BP808" t="str" cm="1">
        <f t="array" ref="BP808">IF($D808="","",INDEX('Data - CO2'!$B$5:$AP$53,MATCH(Kulturmodeller!$D808,'Data - CO2'!$A$5:$A$53,0),BP$20)*Z808*$B803)</f>
        <v/>
      </c>
      <c r="BQ808" t="str" cm="1">
        <f t="array" ref="BQ808">IF($D808="","",INDEX('Data - CO2'!$B$5:$AP$53,MATCH(Kulturmodeller!$D808,'Data - CO2'!$A$5:$A$53,0),BQ$20)*AA808*$B803)</f>
        <v/>
      </c>
      <c r="BR808" t="str" cm="1">
        <f t="array" ref="BR808">IF($D808="","",INDEX('Data - CO2'!$B$5:$AP$53,MATCH(Kulturmodeller!$D808,'Data - CO2'!$A$5:$A$53,0),BR$20)*AB808*$B803)</f>
        <v/>
      </c>
      <c r="BS808" t="str" cm="1">
        <f t="array" ref="BS808">IF($D808="","",INDEX('Data - CO2'!$B$5:$AP$53,MATCH(Kulturmodeller!$D808,'Data - CO2'!$A$5:$A$53,0),BS$20)*AC808*$B803)</f>
        <v/>
      </c>
      <c r="BT808" t="str" cm="1">
        <f t="array" ref="BT808">IF($D808="","",INDEX('Data - CO2'!$B$5:$AP$53,MATCH(Kulturmodeller!$D808,'Data - CO2'!$A$5:$A$53,0),BT$20)*AD808*$B803)</f>
        <v/>
      </c>
      <c r="BU808" t="str" cm="1">
        <f t="array" ref="BU808">IF($D808="","",INDEX('Data - CO2'!$B$5:$AP$53,MATCH(Kulturmodeller!$D808,'Data - CO2'!$A$5:$A$53,0),BU$20)*AE808*$B803)</f>
        <v/>
      </c>
      <c r="BV808" t="str" cm="1">
        <f t="array" ref="BV808">IF($D808="","",INDEX('Data - CO2'!$B$5:$AP$53,MATCH(Kulturmodeller!$D808,'Data - CO2'!$A$5:$A$53,0),BV$20)*AF808*$B803)</f>
        <v/>
      </c>
      <c r="BW808" t="str" cm="1">
        <f t="array" ref="BW808">IF($D808="","",INDEX('Data - CO2'!$B$5:$AP$53,MATCH(Kulturmodeller!$D808,'Data - CO2'!$A$5:$A$53,0),BW$20)*AG808*$B803)</f>
        <v/>
      </c>
      <c r="BX808" t="str" cm="1">
        <f t="array" ref="BX808">IF($D808="","",INDEX('Data - CO2'!$B$5:$AP$53,MATCH(Kulturmodeller!$D808,'Data - CO2'!$A$5:$A$53,0),BX$20)*AH808*$B803)</f>
        <v/>
      </c>
      <c r="BY808" t="str" cm="1">
        <f t="array" ref="BY808">IF($D808="","",INDEX('Data - CO2'!$B$5:$AP$53,MATCH(Kulturmodeller!$D808,'Data - CO2'!$A$5:$A$53,0),BY$20)*AI808*$B803)</f>
        <v/>
      </c>
      <c r="BZ808" t="str" cm="1">
        <f t="array" ref="BZ808">IF($D808="","",INDEX('Data - CO2'!$B$5:$AP$53,MATCH(Kulturmodeller!$D808,'Data - CO2'!$A$5:$A$53,0),BZ$20)*AJ808*$B803)</f>
        <v/>
      </c>
      <c r="CA808" t="str" cm="1">
        <f t="array" ref="CA808">IF($D808="","",INDEX('Data - CO2'!$B$5:$AP$53,MATCH(Kulturmodeller!$D808,'Data - CO2'!$A$5:$A$53,0),CA$20)*AK808*$B803)</f>
        <v/>
      </c>
      <c r="CB808" t="str" cm="1">
        <f t="array" ref="CB808">IF($D808="","",INDEX('Data - CO2'!$B$5:$AP$53,MATCH(Kulturmodeller!$D808,'Data - CO2'!$A$5:$A$53,0),CB$20)*AL808*$B803)</f>
        <v/>
      </c>
      <c r="CC808" t="str" cm="1">
        <f t="array" ref="CC808">IF($D808="","",INDEX('Data - CO2'!$B$5:$AP$53,MATCH(Kulturmodeller!$D808,'Data - CO2'!$A$5:$A$53,0),CC$20)*AM808*$B803)</f>
        <v/>
      </c>
      <c r="CD808" t="str" cm="1">
        <f t="array" ref="CD808">IF($D808="","",INDEX('Data - CO2'!$B$5:$AP$53,MATCH(Kulturmodeller!$D808,'Data - CO2'!$A$5:$A$53,0),CD$20)*AN808*$B803)</f>
        <v/>
      </c>
      <c r="CE808" t="str" cm="1">
        <f t="array" ref="CE808">IF($D808="","",INDEX('Data - CO2'!$B$5:$AP$53,MATCH(Kulturmodeller!$D808,'Data - CO2'!$A$5:$A$53,0),CE$20)*AO808*$B803)</f>
        <v/>
      </c>
      <c r="CF808" t="str" cm="1">
        <f t="array" ref="CF808">IF($D808="","",INDEX('Data - CO2'!$B$5:$AP$53,MATCH(Kulturmodeller!$D808,'Data - CO2'!$A$5:$A$53,0),CF$20)*AP808*$B803)</f>
        <v/>
      </c>
      <c r="CG808" t="str" cm="1">
        <f t="array" ref="CG808">IF($D808="","",INDEX('Data - CO2'!$B$5:$AP$53,MATCH(Kulturmodeller!$D808,'Data - CO2'!$A$5:$A$53,0),CG$20)*AQ808*$B803)</f>
        <v/>
      </c>
      <c r="CH808" t="str" cm="1">
        <f t="array" ref="CH808">IF($D808="","",INDEX('Data - CO2'!$B$5:$AP$53,MATCH(Kulturmodeller!$D808,'Data - CO2'!$A$5:$A$53,0),CH$20)*AR808*$B803)</f>
        <v/>
      </c>
      <c r="CI808" s="11" t="str" cm="1">
        <f t="array" ref="CI808">IF($D808="","",INDEX('Data - CO2'!$B$5:$AP$53,MATCH(Kulturmodeller!$D808,'Data - CO2'!$A$5:$A$53,0),CI$20)*AS808*$B803)</f>
        <v/>
      </c>
    </row>
    <row r="809" spans="1:87" x14ac:dyDescent="0.3">
      <c r="A809" s="49" t="s">
        <v>637</v>
      </c>
      <c r="B809" s="49"/>
      <c r="C809" s="349">
        <f>'Katalog over Kulturmodeller '!F263</f>
        <v>0</v>
      </c>
      <c r="D809" s="131"/>
      <c r="E809" s="139">
        <f>'Katalog over Kulturmodeller '!W263</f>
        <v>0</v>
      </c>
      <c r="F809" s="40">
        <f>E809</f>
        <v>0</v>
      </c>
      <c r="G809" s="40">
        <f t="shared" ref="G809:G810" si="13592">F809</f>
        <v>0</v>
      </c>
      <c r="H809" s="40">
        <f>G809*2/3</f>
        <v>0</v>
      </c>
      <c r="I809" s="40">
        <f>H809*0.5</f>
        <v>0</v>
      </c>
      <c r="J809" s="40">
        <v>0</v>
      </c>
      <c r="K809" s="40">
        <f t="shared" ref="K809:K810" si="13593">J809</f>
        <v>0</v>
      </c>
      <c r="L809" s="40">
        <f t="shared" ref="L809:L810" si="13594">K809</f>
        <v>0</v>
      </c>
      <c r="M809" s="40">
        <f t="shared" ref="M809:M810" si="13595">L809</f>
        <v>0</v>
      </c>
      <c r="N809" s="40">
        <f t="shared" ref="N809:N810" si="13596">M809</f>
        <v>0</v>
      </c>
      <c r="O809" s="40">
        <f t="shared" ref="O809:O810" si="13597">N809</f>
        <v>0</v>
      </c>
      <c r="P809" s="40">
        <f t="shared" ref="P809:P810" si="13598">O809</f>
        <v>0</v>
      </c>
      <c r="Q809" s="40">
        <f t="shared" ref="Q809:Q810" si="13599">P809</f>
        <v>0</v>
      </c>
      <c r="R809" s="40">
        <f t="shared" ref="R809:R810" si="13600">Q809</f>
        <v>0</v>
      </c>
      <c r="S809" s="40">
        <f t="shared" ref="S809:S810" si="13601">R809</f>
        <v>0</v>
      </c>
      <c r="T809" s="40">
        <f t="shared" ref="T809:T810" si="13602">S809</f>
        <v>0</v>
      </c>
      <c r="U809" s="40">
        <f t="shared" ref="U809:U810" si="13603">T809</f>
        <v>0</v>
      </c>
      <c r="V809" s="40">
        <f t="shared" ref="V809:V810" si="13604">U809</f>
        <v>0</v>
      </c>
      <c r="W809" s="40">
        <f t="shared" ref="W809:W810" si="13605">V809</f>
        <v>0</v>
      </c>
      <c r="X809" s="40">
        <f t="shared" ref="X809:X810" si="13606">W809</f>
        <v>0</v>
      </c>
      <c r="Y809" s="40">
        <f t="shared" ref="Y809:Y810" si="13607">X809</f>
        <v>0</v>
      </c>
      <c r="Z809" s="40">
        <f t="shared" ref="Z809:Z810" si="13608">Y809</f>
        <v>0</v>
      </c>
      <c r="AA809" s="40">
        <f t="shared" ref="AA809:AA810" si="13609">Z809</f>
        <v>0</v>
      </c>
      <c r="AB809" s="40">
        <f t="shared" ref="AB809:AB810" si="13610">AA809</f>
        <v>0</v>
      </c>
      <c r="AC809" s="40">
        <f t="shared" ref="AC809:AC810" si="13611">AB809</f>
        <v>0</v>
      </c>
      <c r="AD809" s="40">
        <f t="shared" ref="AD809:AD810" si="13612">AC809</f>
        <v>0</v>
      </c>
      <c r="AE809" s="40">
        <f t="shared" ref="AE809:AE810" si="13613">AD809</f>
        <v>0</v>
      </c>
      <c r="AF809" s="40">
        <f t="shared" ref="AF809:AF810" si="13614">AE809</f>
        <v>0</v>
      </c>
      <c r="AG809" s="40">
        <f t="shared" ref="AG809:AG810" si="13615">AF809</f>
        <v>0</v>
      </c>
      <c r="AH809" s="40">
        <f t="shared" ref="AH809:AH810" si="13616">AG809</f>
        <v>0</v>
      </c>
      <c r="AI809" s="40">
        <f t="shared" ref="AI809:AI810" si="13617">AH809</f>
        <v>0</v>
      </c>
      <c r="AJ809" s="40">
        <f t="shared" ref="AJ809:AJ810" si="13618">AI809</f>
        <v>0</v>
      </c>
      <c r="AK809" s="40">
        <f t="shared" ref="AK809:AK810" si="13619">AJ809</f>
        <v>0</v>
      </c>
      <c r="AL809" s="40">
        <f t="shared" ref="AL809:AL810" si="13620">AK809</f>
        <v>0</v>
      </c>
      <c r="AM809" s="40">
        <f t="shared" ref="AM809:AM810" si="13621">AL809</f>
        <v>0</v>
      </c>
      <c r="AN809" s="40">
        <f t="shared" ref="AN809:AN810" si="13622">AM809</f>
        <v>0</v>
      </c>
      <c r="AO809" s="40">
        <f t="shared" ref="AO809:AO810" si="13623">AN809</f>
        <v>0</v>
      </c>
      <c r="AP809" s="40">
        <f t="shared" ref="AP809:AP810" si="13624">AO809</f>
        <v>0</v>
      </c>
      <c r="AQ809" s="40">
        <f t="shared" ref="AQ809:AQ810" si="13625">AP809</f>
        <v>0</v>
      </c>
      <c r="AR809" s="40">
        <f t="shared" ref="AR809:AR810" si="13626">AQ809</f>
        <v>0</v>
      </c>
      <c r="AS809" s="41">
        <f t="shared" ref="AS809:AS810" si="13627">AR809</f>
        <v>0</v>
      </c>
      <c r="AU809" s="10" t="str" cm="1">
        <f t="array" ref="AU809">IF($D809="","",INDEX('Data - CO2'!$B$5:$AP$53,MATCH(Kulturmodeller!$D809,'Data - CO2'!$A$5:$A$53,0),AU$20)*E809)</f>
        <v/>
      </c>
      <c r="AV809" t="str" cm="1">
        <f t="array" ref="AV809">IF($D809="","",INDEX('Data - CO2'!$B$5:$AP$53,MATCH(Kulturmodeller!$D809,'Data - CO2'!$A$5:$A$53,0),AV$20)*F809)</f>
        <v/>
      </c>
      <c r="AW809" t="str" cm="1">
        <f t="array" ref="AW809">IF($D809="","",INDEX('Data - CO2'!$B$5:$AP$53,MATCH(Kulturmodeller!$D809,'Data - CO2'!$A$5:$A$53,0),AW$20)*G809)</f>
        <v/>
      </c>
      <c r="AX809" t="str" cm="1">
        <f t="array" ref="AX809">IF($D809="","",INDEX('Data - CO2'!$B$5:$AP$53,MATCH(Kulturmodeller!$D809,'Data - CO2'!$A$5:$A$53,0),AX$20)*H809)</f>
        <v/>
      </c>
      <c r="AY809" t="str" cm="1">
        <f t="array" ref="AY809">IF($D809="","",INDEX('Data - CO2'!$B$5:$AP$53,MATCH(Kulturmodeller!$D809,'Data - CO2'!$A$5:$A$53,0),AY$20)*I809)</f>
        <v/>
      </c>
      <c r="AZ809" t="str" cm="1">
        <f t="array" ref="AZ809">IF($D809="","",INDEX('Data - CO2'!$B$5:$AP$53,MATCH(Kulturmodeller!$D809,'Data - CO2'!$A$5:$A$53,0),AZ$20)*J809*$B803)</f>
        <v/>
      </c>
      <c r="BA809" t="str" cm="1">
        <f t="array" ref="BA809">IF($D809="","",INDEX('Data - CO2'!$B$5:$AP$53,MATCH(Kulturmodeller!$D809,'Data - CO2'!$A$5:$A$53,0),BA$20)*K809*$B803)</f>
        <v/>
      </c>
      <c r="BB809" t="str" cm="1">
        <f t="array" ref="BB809">IF($D809="","",INDEX('Data - CO2'!$B$5:$AP$53,MATCH(Kulturmodeller!$D809,'Data - CO2'!$A$5:$A$53,0),BB$20)*L809*$B803)</f>
        <v/>
      </c>
      <c r="BC809" t="str" cm="1">
        <f t="array" ref="BC809">IF($D809="","",INDEX('Data - CO2'!$B$5:$AP$53,MATCH(Kulturmodeller!$D809,'Data - CO2'!$A$5:$A$53,0),BC$20)*M809*$B803)</f>
        <v/>
      </c>
      <c r="BD809" t="str" cm="1">
        <f t="array" ref="BD809">IF($D809="","",INDEX('Data - CO2'!$B$5:$AP$53,MATCH(Kulturmodeller!$D809,'Data - CO2'!$A$5:$A$53,0),BD$20)*N809*$B803)</f>
        <v/>
      </c>
      <c r="BE809" t="str" cm="1">
        <f t="array" ref="BE809">IF($D809="","",INDEX('Data - CO2'!$B$5:$AP$53,MATCH(Kulturmodeller!$D809,'Data - CO2'!$A$5:$A$53,0),BE$20)*O809*$B803)</f>
        <v/>
      </c>
      <c r="BF809" t="str" cm="1">
        <f t="array" ref="BF809">IF($D809="","",INDEX('Data - CO2'!$B$5:$AP$53,MATCH(Kulturmodeller!$D809,'Data - CO2'!$A$5:$A$53,0),BF$20)*P809*$B803)</f>
        <v/>
      </c>
      <c r="BG809" t="str" cm="1">
        <f t="array" ref="BG809">IF($D809="","",INDEX('Data - CO2'!$B$5:$AP$53,MATCH(Kulturmodeller!$D809,'Data - CO2'!$A$5:$A$53,0),BG$20)*Q809*$B803)</f>
        <v/>
      </c>
      <c r="BH809" t="str" cm="1">
        <f t="array" ref="BH809">IF($D809="","",INDEX('Data - CO2'!$B$5:$AP$53,MATCH(Kulturmodeller!$D809,'Data - CO2'!$A$5:$A$53,0),BH$20)*R809*$B803)</f>
        <v/>
      </c>
      <c r="BI809" t="str" cm="1">
        <f t="array" ref="BI809">IF($D809="","",INDEX('Data - CO2'!$B$5:$AP$53,MATCH(Kulturmodeller!$D809,'Data - CO2'!$A$5:$A$53,0),BI$20)*S809*$B803)</f>
        <v/>
      </c>
      <c r="BJ809" t="str" cm="1">
        <f t="array" ref="BJ809">IF($D809="","",INDEX('Data - CO2'!$B$5:$AP$53,MATCH(Kulturmodeller!$D809,'Data - CO2'!$A$5:$A$53,0),BJ$20)*T809*$B803)</f>
        <v/>
      </c>
      <c r="BK809" t="str" cm="1">
        <f t="array" ref="BK809">IF($D809="","",INDEX('Data - CO2'!$B$5:$AP$53,MATCH(Kulturmodeller!$D809,'Data - CO2'!$A$5:$A$53,0),BK$20)*U809*$B803)</f>
        <v/>
      </c>
      <c r="BL809" t="str" cm="1">
        <f t="array" ref="BL809">IF($D809="","",INDEX('Data - CO2'!$B$5:$AP$53,MATCH(Kulturmodeller!$D809,'Data - CO2'!$A$5:$A$53,0),BL$20)*V809*$B803)</f>
        <v/>
      </c>
      <c r="BM809" t="str" cm="1">
        <f t="array" ref="BM809">IF($D809="","",INDEX('Data - CO2'!$B$5:$AP$53,MATCH(Kulturmodeller!$D809,'Data - CO2'!$A$5:$A$53,0),BM$20)*W809*$B803)</f>
        <v/>
      </c>
      <c r="BN809" t="str" cm="1">
        <f t="array" ref="BN809">IF($D809="","",INDEX('Data - CO2'!$B$5:$AP$53,MATCH(Kulturmodeller!$D809,'Data - CO2'!$A$5:$A$53,0),BN$20)*X809*$B803)</f>
        <v/>
      </c>
      <c r="BO809" t="str" cm="1">
        <f t="array" ref="BO809">IF($D809="","",INDEX('Data - CO2'!$B$5:$AP$53,MATCH(Kulturmodeller!$D809,'Data - CO2'!$A$5:$A$53,0),BO$20)*Y809*$B803)</f>
        <v/>
      </c>
      <c r="BP809" t="str" cm="1">
        <f t="array" ref="BP809">IF($D809="","",INDEX('Data - CO2'!$B$5:$AP$53,MATCH(Kulturmodeller!$D809,'Data - CO2'!$A$5:$A$53,0),BP$20)*Z809*$B803)</f>
        <v/>
      </c>
      <c r="BQ809" t="str" cm="1">
        <f t="array" ref="BQ809">IF($D809="","",INDEX('Data - CO2'!$B$5:$AP$53,MATCH(Kulturmodeller!$D809,'Data - CO2'!$A$5:$A$53,0),BQ$20)*AA809*$B803)</f>
        <v/>
      </c>
      <c r="BR809" t="str" cm="1">
        <f t="array" ref="BR809">IF($D809="","",INDEX('Data - CO2'!$B$5:$AP$53,MATCH(Kulturmodeller!$D809,'Data - CO2'!$A$5:$A$53,0),BR$20)*AB809*$B803)</f>
        <v/>
      </c>
      <c r="BS809" t="str" cm="1">
        <f t="array" ref="BS809">IF($D809="","",INDEX('Data - CO2'!$B$5:$AP$53,MATCH(Kulturmodeller!$D809,'Data - CO2'!$A$5:$A$53,0),BS$20)*AC809*$B803)</f>
        <v/>
      </c>
      <c r="BT809" t="str" cm="1">
        <f t="array" ref="BT809">IF($D809="","",INDEX('Data - CO2'!$B$5:$AP$53,MATCH(Kulturmodeller!$D809,'Data - CO2'!$A$5:$A$53,0),BT$20)*AD809*$B803)</f>
        <v/>
      </c>
      <c r="BU809" t="str" cm="1">
        <f t="array" ref="BU809">IF($D809="","",INDEX('Data - CO2'!$B$5:$AP$53,MATCH(Kulturmodeller!$D809,'Data - CO2'!$A$5:$A$53,0),BU$20)*AE809*$B803)</f>
        <v/>
      </c>
      <c r="BV809" t="str" cm="1">
        <f t="array" ref="BV809">IF($D809="","",INDEX('Data - CO2'!$B$5:$AP$53,MATCH(Kulturmodeller!$D809,'Data - CO2'!$A$5:$A$53,0),BV$20)*AF809*$B803)</f>
        <v/>
      </c>
      <c r="BW809" t="str" cm="1">
        <f t="array" ref="BW809">IF($D809="","",INDEX('Data - CO2'!$B$5:$AP$53,MATCH(Kulturmodeller!$D809,'Data - CO2'!$A$5:$A$53,0),BW$20)*AG809*$B803)</f>
        <v/>
      </c>
      <c r="BX809" t="str" cm="1">
        <f t="array" ref="BX809">IF($D809="","",INDEX('Data - CO2'!$B$5:$AP$53,MATCH(Kulturmodeller!$D809,'Data - CO2'!$A$5:$A$53,0),BX$20)*AH809*$B803)</f>
        <v/>
      </c>
      <c r="BY809" t="str" cm="1">
        <f t="array" ref="BY809">IF($D809="","",INDEX('Data - CO2'!$B$5:$AP$53,MATCH(Kulturmodeller!$D809,'Data - CO2'!$A$5:$A$53,0),BY$20)*AI809*$B803)</f>
        <v/>
      </c>
      <c r="BZ809" t="str" cm="1">
        <f t="array" ref="BZ809">IF($D809="","",INDEX('Data - CO2'!$B$5:$AP$53,MATCH(Kulturmodeller!$D809,'Data - CO2'!$A$5:$A$53,0),BZ$20)*AJ809*$B803)</f>
        <v/>
      </c>
      <c r="CA809" t="str" cm="1">
        <f t="array" ref="CA809">IF($D809="","",INDEX('Data - CO2'!$B$5:$AP$53,MATCH(Kulturmodeller!$D809,'Data - CO2'!$A$5:$A$53,0),CA$20)*AK809*$B803)</f>
        <v/>
      </c>
      <c r="CB809" t="str" cm="1">
        <f t="array" ref="CB809">IF($D809="","",INDEX('Data - CO2'!$B$5:$AP$53,MATCH(Kulturmodeller!$D809,'Data - CO2'!$A$5:$A$53,0),CB$20)*AL809*$B803)</f>
        <v/>
      </c>
      <c r="CC809" t="str" cm="1">
        <f t="array" ref="CC809">IF($D809="","",INDEX('Data - CO2'!$B$5:$AP$53,MATCH(Kulturmodeller!$D809,'Data - CO2'!$A$5:$A$53,0),CC$20)*AM809*$B803)</f>
        <v/>
      </c>
      <c r="CD809" t="str" cm="1">
        <f t="array" ref="CD809">IF($D809="","",INDEX('Data - CO2'!$B$5:$AP$53,MATCH(Kulturmodeller!$D809,'Data - CO2'!$A$5:$A$53,0),CD$20)*AN809*$B803)</f>
        <v/>
      </c>
      <c r="CE809" t="str" cm="1">
        <f t="array" ref="CE809">IF($D809="","",INDEX('Data - CO2'!$B$5:$AP$53,MATCH(Kulturmodeller!$D809,'Data - CO2'!$A$5:$A$53,0),CE$20)*AO809*$B803)</f>
        <v/>
      </c>
      <c r="CF809" t="str" cm="1">
        <f t="array" ref="CF809">IF($D809="","",INDEX('Data - CO2'!$B$5:$AP$53,MATCH(Kulturmodeller!$D809,'Data - CO2'!$A$5:$A$53,0),CF$20)*AP809*$B803)</f>
        <v/>
      </c>
      <c r="CG809" t="str" cm="1">
        <f t="array" ref="CG809">IF($D809="","",INDEX('Data - CO2'!$B$5:$AP$53,MATCH(Kulturmodeller!$D809,'Data - CO2'!$A$5:$A$53,0),CG$20)*AQ809*$B803)</f>
        <v/>
      </c>
      <c r="CH809" t="str" cm="1">
        <f t="array" ref="CH809">IF($D809="","",INDEX('Data - CO2'!$B$5:$AP$53,MATCH(Kulturmodeller!$D809,'Data - CO2'!$A$5:$A$53,0),CH$20)*AR809*$B803)</f>
        <v/>
      </c>
      <c r="CI809" s="11" t="str" cm="1">
        <f t="array" ref="CI809">IF($D809="","",INDEX('Data - CO2'!$B$5:$AP$53,MATCH(Kulturmodeller!$D809,'Data - CO2'!$A$5:$A$53,0),CI$20)*AS809*$B803)</f>
        <v/>
      </c>
    </row>
    <row r="810" spans="1:87" x14ac:dyDescent="0.3">
      <c r="A810" s="346" t="s">
        <v>638</v>
      </c>
      <c r="B810" s="42"/>
      <c r="C810" s="350" t="str">
        <f>'Katalog over Kulturmodeller '!F264</f>
        <v>Juletræer (NGR)</v>
      </c>
      <c r="D810" s="129" t="s">
        <v>633</v>
      </c>
      <c r="E810" s="140">
        <f>'Katalog over Kulturmodeller '!W264</f>
        <v>0</v>
      </c>
      <c r="F810" s="40">
        <f>E810</f>
        <v>0</v>
      </c>
      <c r="G810" s="40">
        <f t="shared" si="13592"/>
        <v>0</v>
      </c>
      <c r="H810" s="40">
        <f>G810*2/3</f>
        <v>0</v>
      </c>
      <c r="I810" s="40">
        <f>H810*0.5</f>
        <v>0</v>
      </c>
      <c r="J810" s="40">
        <v>0</v>
      </c>
      <c r="K810" s="40">
        <f t="shared" si="13593"/>
        <v>0</v>
      </c>
      <c r="L810" s="40">
        <f t="shared" si="13594"/>
        <v>0</v>
      </c>
      <c r="M810" s="40">
        <f t="shared" si="13595"/>
        <v>0</v>
      </c>
      <c r="N810" s="40">
        <f t="shared" si="13596"/>
        <v>0</v>
      </c>
      <c r="O810" s="40">
        <f t="shared" si="13597"/>
        <v>0</v>
      </c>
      <c r="P810" s="40">
        <f t="shared" si="13598"/>
        <v>0</v>
      </c>
      <c r="Q810" s="40">
        <f t="shared" si="13599"/>
        <v>0</v>
      </c>
      <c r="R810" s="40">
        <f t="shared" si="13600"/>
        <v>0</v>
      </c>
      <c r="S810" s="40">
        <f t="shared" si="13601"/>
        <v>0</v>
      </c>
      <c r="T810" s="40">
        <f t="shared" si="13602"/>
        <v>0</v>
      </c>
      <c r="U810" s="40">
        <f t="shared" si="13603"/>
        <v>0</v>
      </c>
      <c r="V810" s="40">
        <f t="shared" si="13604"/>
        <v>0</v>
      </c>
      <c r="W810" s="40">
        <f t="shared" si="13605"/>
        <v>0</v>
      </c>
      <c r="X810" s="40">
        <f t="shared" si="13606"/>
        <v>0</v>
      </c>
      <c r="Y810" s="40">
        <f t="shared" si="13607"/>
        <v>0</v>
      </c>
      <c r="Z810" s="40">
        <f t="shared" si="13608"/>
        <v>0</v>
      </c>
      <c r="AA810" s="40">
        <f t="shared" si="13609"/>
        <v>0</v>
      </c>
      <c r="AB810" s="40">
        <f t="shared" si="13610"/>
        <v>0</v>
      </c>
      <c r="AC810" s="40">
        <f t="shared" si="13611"/>
        <v>0</v>
      </c>
      <c r="AD810" s="40">
        <f t="shared" si="13612"/>
        <v>0</v>
      </c>
      <c r="AE810" s="40">
        <f t="shared" si="13613"/>
        <v>0</v>
      </c>
      <c r="AF810" s="40">
        <f t="shared" si="13614"/>
        <v>0</v>
      </c>
      <c r="AG810" s="40">
        <f t="shared" si="13615"/>
        <v>0</v>
      </c>
      <c r="AH810" s="40">
        <f t="shared" si="13616"/>
        <v>0</v>
      </c>
      <c r="AI810" s="40">
        <f t="shared" si="13617"/>
        <v>0</v>
      </c>
      <c r="AJ810" s="40">
        <f t="shared" si="13618"/>
        <v>0</v>
      </c>
      <c r="AK810" s="40">
        <f t="shared" si="13619"/>
        <v>0</v>
      </c>
      <c r="AL810" s="40">
        <f t="shared" si="13620"/>
        <v>0</v>
      </c>
      <c r="AM810" s="40">
        <f t="shared" si="13621"/>
        <v>0</v>
      </c>
      <c r="AN810" s="40">
        <f t="shared" si="13622"/>
        <v>0</v>
      </c>
      <c r="AO810" s="40">
        <f t="shared" si="13623"/>
        <v>0</v>
      </c>
      <c r="AP810" s="40">
        <f t="shared" si="13624"/>
        <v>0</v>
      </c>
      <c r="AQ810" s="40">
        <f t="shared" si="13625"/>
        <v>0</v>
      </c>
      <c r="AR810" s="40">
        <f t="shared" si="13626"/>
        <v>0</v>
      </c>
      <c r="AS810" s="41">
        <f t="shared" si="13627"/>
        <v>0</v>
      </c>
      <c r="AU810" s="12" cm="1">
        <f t="array" ref="AU810">IF($D810="","",INDEX('Data - CO2'!$B$5:$AP$53,MATCH(Kulturmodeller!$D810,'Data - CO2'!$A$5:$A$53,0),AU$20)*E810)</f>
        <v>0</v>
      </c>
      <c r="AV810" s="3" cm="1">
        <f t="array" ref="AV810">IF($D810="","",INDEX('Data - CO2'!$B$5:$AP$53,MATCH(Kulturmodeller!$D810,'Data - CO2'!$A$5:$A$53,0),AV$20)*F810)</f>
        <v>0</v>
      </c>
      <c r="AW810" s="3" cm="1">
        <f t="array" ref="AW810">IF($D810="","",INDEX('Data - CO2'!$B$5:$AP$53,MATCH(Kulturmodeller!$D810,'Data - CO2'!$A$5:$A$53,0),AW$20)*G810)</f>
        <v>0</v>
      </c>
      <c r="AX810" s="3" cm="1">
        <f t="array" ref="AX810">IF($D810="","",INDEX('Data - CO2'!$B$5:$AP$53,MATCH(Kulturmodeller!$D810,'Data - CO2'!$A$5:$A$53,0),AX$20)*H810)</f>
        <v>0</v>
      </c>
      <c r="AY810" s="3" cm="1">
        <f t="array" ref="AY810">IF($D810="","",INDEX('Data - CO2'!$B$5:$AP$53,MATCH(Kulturmodeller!$D810,'Data - CO2'!$A$5:$A$53,0),AY$20)*I810)</f>
        <v>0</v>
      </c>
      <c r="AZ810" s="3" cm="1">
        <f t="array" ref="AZ810">IF($D810="","",INDEX('Data - CO2'!$B$5:$AP$53,MATCH(Kulturmodeller!$D810,'Data - CO2'!$A$5:$A$53,0),AZ$20)*J810*$B803)</f>
        <v>0</v>
      </c>
      <c r="BA810" s="3" cm="1">
        <f t="array" ref="BA810">IF($D810="","",INDEX('Data - CO2'!$B$5:$AP$53,MATCH(Kulturmodeller!$D810,'Data - CO2'!$A$5:$A$53,0),BA$20)*K810*$B803)</f>
        <v>0</v>
      </c>
      <c r="BB810" s="3" cm="1">
        <f t="array" ref="BB810">IF($D810="","",INDEX('Data - CO2'!$B$5:$AP$53,MATCH(Kulturmodeller!$D810,'Data - CO2'!$A$5:$A$53,0),BB$20)*L810*$B803)</f>
        <v>0</v>
      </c>
      <c r="BC810" s="3" cm="1">
        <f t="array" ref="BC810">IF($D810="","",INDEX('Data - CO2'!$B$5:$AP$53,MATCH(Kulturmodeller!$D810,'Data - CO2'!$A$5:$A$53,0),BC$20)*M810*$B803)</f>
        <v>0</v>
      </c>
      <c r="BD810" s="3" cm="1">
        <f t="array" ref="BD810">IF($D810="","",INDEX('Data - CO2'!$B$5:$AP$53,MATCH(Kulturmodeller!$D810,'Data - CO2'!$A$5:$A$53,0),BD$20)*N810*$B803)</f>
        <v>0</v>
      </c>
      <c r="BE810" s="3" cm="1">
        <f t="array" ref="BE810">IF($D810="","",INDEX('Data - CO2'!$B$5:$AP$53,MATCH(Kulturmodeller!$D810,'Data - CO2'!$A$5:$A$53,0),BE$20)*O810*$B803)</f>
        <v>0</v>
      </c>
      <c r="BF810" s="3" cm="1">
        <f t="array" ref="BF810">IF($D810="","",INDEX('Data - CO2'!$B$5:$AP$53,MATCH(Kulturmodeller!$D810,'Data - CO2'!$A$5:$A$53,0),BF$20)*P810*$B803)</f>
        <v>0</v>
      </c>
      <c r="BG810" s="3" cm="1">
        <f t="array" ref="BG810">IF($D810="","",INDEX('Data - CO2'!$B$5:$AP$53,MATCH(Kulturmodeller!$D810,'Data - CO2'!$A$5:$A$53,0),BG$20)*Q810*$B803)</f>
        <v>0</v>
      </c>
      <c r="BH810" s="3" cm="1">
        <f t="array" ref="BH810">IF($D810="","",INDEX('Data - CO2'!$B$5:$AP$53,MATCH(Kulturmodeller!$D810,'Data - CO2'!$A$5:$A$53,0),BH$20)*R810*$B803)</f>
        <v>0</v>
      </c>
      <c r="BI810" s="3" cm="1">
        <f t="array" ref="BI810">IF($D810="","",INDEX('Data - CO2'!$B$5:$AP$53,MATCH(Kulturmodeller!$D810,'Data - CO2'!$A$5:$A$53,0),BI$20)*S810*$B803)</f>
        <v>0</v>
      </c>
      <c r="BJ810" s="3" cm="1">
        <f t="array" ref="BJ810">IF($D810="","",INDEX('Data - CO2'!$B$5:$AP$53,MATCH(Kulturmodeller!$D810,'Data - CO2'!$A$5:$A$53,0),BJ$20)*T810*$B803)</f>
        <v>0</v>
      </c>
      <c r="BK810" s="3" cm="1">
        <f t="array" ref="BK810">IF($D810="","",INDEX('Data - CO2'!$B$5:$AP$53,MATCH(Kulturmodeller!$D810,'Data - CO2'!$A$5:$A$53,0),BK$20)*U810*$B803)</f>
        <v>0</v>
      </c>
      <c r="BL810" s="3" cm="1">
        <f t="array" ref="BL810">IF($D810="","",INDEX('Data - CO2'!$B$5:$AP$53,MATCH(Kulturmodeller!$D810,'Data - CO2'!$A$5:$A$53,0),BL$20)*V810*$B803)</f>
        <v>0</v>
      </c>
      <c r="BM810" s="3" cm="1">
        <f t="array" ref="BM810">IF($D810="","",INDEX('Data - CO2'!$B$5:$AP$53,MATCH(Kulturmodeller!$D810,'Data - CO2'!$A$5:$A$53,0),BM$20)*W810*$B803)</f>
        <v>0</v>
      </c>
      <c r="BN810" s="3" cm="1">
        <f t="array" ref="BN810">IF($D810="","",INDEX('Data - CO2'!$B$5:$AP$53,MATCH(Kulturmodeller!$D810,'Data - CO2'!$A$5:$A$53,0),BN$20)*X810*$B803)</f>
        <v>0</v>
      </c>
      <c r="BO810" s="3" cm="1">
        <f t="array" ref="BO810">IF($D810="","",INDEX('Data - CO2'!$B$5:$AP$53,MATCH(Kulturmodeller!$D810,'Data - CO2'!$A$5:$A$53,0),BO$20)*Y810*$B803)</f>
        <v>0</v>
      </c>
      <c r="BP810" s="3" cm="1">
        <f t="array" ref="BP810">IF($D810="","",INDEX('Data - CO2'!$B$5:$AP$53,MATCH(Kulturmodeller!$D810,'Data - CO2'!$A$5:$A$53,0),BP$20)*Z810*$B803)</f>
        <v>0</v>
      </c>
      <c r="BQ810" s="3" cm="1">
        <f t="array" ref="BQ810">IF($D810="","",INDEX('Data - CO2'!$B$5:$AP$53,MATCH(Kulturmodeller!$D810,'Data - CO2'!$A$5:$A$53,0),BQ$20)*AA810*$B803)</f>
        <v>0</v>
      </c>
      <c r="BR810" s="3" cm="1">
        <f t="array" ref="BR810">IF($D810="","",INDEX('Data - CO2'!$B$5:$AP$53,MATCH(Kulturmodeller!$D810,'Data - CO2'!$A$5:$A$53,0),BR$20)*AB810*$B803)</f>
        <v>0</v>
      </c>
      <c r="BS810" s="3" cm="1">
        <f t="array" ref="BS810">IF($D810="","",INDEX('Data - CO2'!$B$5:$AP$53,MATCH(Kulturmodeller!$D810,'Data - CO2'!$A$5:$A$53,0),BS$20)*AC810*$B803)</f>
        <v>0</v>
      </c>
      <c r="BT810" s="3" cm="1">
        <f t="array" ref="BT810">IF($D810="","",INDEX('Data - CO2'!$B$5:$AP$53,MATCH(Kulturmodeller!$D810,'Data - CO2'!$A$5:$A$53,0),BT$20)*AD810*$B803)</f>
        <v>0</v>
      </c>
      <c r="BU810" s="3" cm="1">
        <f t="array" ref="BU810">IF($D810="","",INDEX('Data - CO2'!$B$5:$AP$53,MATCH(Kulturmodeller!$D810,'Data - CO2'!$A$5:$A$53,0),BU$20)*AE810*$B803)</f>
        <v>0</v>
      </c>
      <c r="BV810" s="3" cm="1">
        <f t="array" ref="BV810">IF($D810="","",INDEX('Data - CO2'!$B$5:$AP$53,MATCH(Kulturmodeller!$D810,'Data - CO2'!$A$5:$A$53,0),BV$20)*AF810*$B803)</f>
        <v>0</v>
      </c>
      <c r="BW810" s="3" cm="1">
        <f t="array" ref="BW810">IF($D810="","",INDEX('Data - CO2'!$B$5:$AP$53,MATCH(Kulturmodeller!$D810,'Data - CO2'!$A$5:$A$53,0),BW$20)*AG810*$B803)</f>
        <v>0</v>
      </c>
      <c r="BX810" s="3" cm="1">
        <f t="array" ref="BX810">IF($D810="","",INDEX('Data - CO2'!$B$5:$AP$53,MATCH(Kulturmodeller!$D810,'Data - CO2'!$A$5:$A$53,0),BX$20)*AH810*$B803)</f>
        <v>0</v>
      </c>
      <c r="BY810" s="3" cm="1">
        <f t="array" ref="BY810">IF($D810="","",INDEX('Data - CO2'!$B$5:$AP$53,MATCH(Kulturmodeller!$D810,'Data - CO2'!$A$5:$A$53,0),BY$20)*AI810*$B803)</f>
        <v>0</v>
      </c>
      <c r="BZ810" s="3" cm="1">
        <f t="array" ref="BZ810">IF($D810="","",INDEX('Data - CO2'!$B$5:$AP$53,MATCH(Kulturmodeller!$D810,'Data - CO2'!$A$5:$A$53,0),BZ$20)*AJ810*$B803)</f>
        <v>0</v>
      </c>
      <c r="CA810" s="3" cm="1">
        <f t="array" ref="CA810">IF($D810="","",INDEX('Data - CO2'!$B$5:$AP$53,MATCH(Kulturmodeller!$D810,'Data - CO2'!$A$5:$A$53,0),CA$20)*AK810*$B803)</f>
        <v>0</v>
      </c>
      <c r="CB810" s="3" cm="1">
        <f t="array" ref="CB810">IF($D810="","",INDEX('Data - CO2'!$B$5:$AP$53,MATCH(Kulturmodeller!$D810,'Data - CO2'!$A$5:$A$53,0),CB$20)*AL810*$B803)</f>
        <v>0</v>
      </c>
      <c r="CC810" s="3" cm="1">
        <f t="array" ref="CC810">IF($D810="","",INDEX('Data - CO2'!$B$5:$AP$53,MATCH(Kulturmodeller!$D810,'Data - CO2'!$A$5:$A$53,0),CC$20)*AM810*$B803)</f>
        <v>0</v>
      </c>
      <c r="CD810" s="3" cm="1">
        <f t="array" ref="CD810">IF($D810="","",INDEX('Data - CO2'!$B$5:$AP$53,MATCH(Kulturmodeller!$D810,'Data - CO2'!$A$5:$A$53,0),CD$20)*AN810*$B803)</f>
        <v>0</v>
      </c>
      <c r="CE810" s="3" cm="1">
        <f t="array" ref="CE810">IF($D810="","",INDEX('Data - CO2'!$B$5:$AP$53,MATCH(Kulturmodeller!$D810,'Data - CO2'!$A$5:$A$53,0),CE$20)*AO810*$B803)</f>
        <v>0</v>
      </c>
      <c r="CF810" s="3" cm="1">
        <f t="array" ref="CF810">IF($D810="","",INDEX('Data - CO2'!$B$5:$AP$53,MATCH(Kulturmodeller!$D810,'Data - CO2'!$A$5:$A$53,0),CF$20)*AP810*$B803)</f>
        <v>0</v>
      </c>
      <c r="CG810" s="3" cm="1">
        <f t="array" ref="CG810">IF($D810="","",INDEX('Data - CO2'!$B$5:$AP$53,MATCH(Kulturmodeller!$D810,'Data - CO2'!$A$5:$A$53,0),CG$20)*AQ810*$B803)</f>
        <v>0</v>
      </c>
      <c r="CH810" s="3" cm="1">
        <f t="array" ref="CH810">IF($D810="","",INDEX('Data - CO2'!$B$5:$AP$53,MATCH(Kulturmodeller!$D810,'Data - CO2'!$A$5:$A$53,0),CH$20)*AR810*$B803)</f>
        <v>0</v>
      </c>
      <c r="CI810" s="13" cm="1">
        <f t="array" ref="CI810">IF($D810="","",INDEX('Data - CO2'!$B$5:$AP$53,MATCH(Kulturmodeller!$D810,'Data - CO2'!$A$5:$A$53,0),CI$20)*AS810*$B803)</f>
        <v>0</v>
      </c>
    </row>
    <row r="811" spans="1:87" x14ac:dyDescent="0.3">
      <c r="A811" s="33"/>
      <c r="B811" s="33"/>
      <c r="C811" s="33"/>
      <c r="D811" s="10"/>
      <c r="E811" s="479">
        <f>SUM(E804:E810)</f>
        <v>1</v>
      </c>
      <c r="F811" s="108">
        <f>SUM(F804:F810)</f>
        <v>1</v>
      </c>
      <c r="G811" s="109">
        <f>SUM(G804:G810)</f>
        <v>1</v>
      </c>
      <c r="H811" s="109">
        <f t="shared" ref="H811:AS811" si="13628">SUM(H804:H810)</f>
        <v>1</v>
      </c>
      <c r="I811" s="109">
        <f t="shared" si="13628"/>
        <v>1</v>
      </c>
      <c r="J811" s="109">
        <f t="shared" si="13628"/>
        <v>1</v>
      </c>
      <c r="K811" s="109">
        <f t="shared" si="13628"/>
        <v>1</v>
      </c>
      <c r="L811" s="109">
        <f t="shared" si="13628"/>
        <v>1</v>
      </c>
      <c r="M811" s="109">
        <f t="shared" si="13628"/>
        <v>1</v>
      </c>
      <c r="N811" s="109">
        <f t="shared" si="13628"/>
        <v>1</v>
      </c>
      <c r="O811" s="109">
        <f t="shared" si="13628"/>
        <v>1</v>
      </c>
      <c r="P811" s="109">
        <f t="shared" si="13628"/>
        <v>1</v>
      </c>
      <c r="Q811" s="109">
        <f t="shared" si="13628"/>
        <v>1</v>
      </c>
      <c r="R811" s="109">
        <f t="shared" si="13628"/>
        <v>1</v>
      </c>
      <c r="S811" s="109">
        <f t="shared" si="13628"/>
        <v>1</v>
      </c>
      <c r="T811" s="109">
        <f t="shared" si="13628"/>
        <v>1</v>
      </c>
      <c r="U811" s="109">
        <f t="shared" si="13628"/>
        <v>1</v>
      </c>
      <c r="V811" s="109">
        <f t="shared" si="13628"/>
        <v>1</v>
      </c>
      <c r="W811" s="109">
        <f t="shared" si="13628"/>
        <v>1</v>
      </c>
      <c r="X811" s="109">
        <f t="shared" si="13628"/>
        <v>1</v>
      </c>
      <c r="Y811" s="109">
        <f t="shared" si="13628"/>
        <v>1</v>
      </c>
      <c r="Z811" s="109">
        <f t="shared" si="13628"/>
        <v>1</v>
      </c>
      <c r="AA811" s="109">
        <f t="shared" si="13628"/>
        <v>1</v>
      </c>
      <c r="AB811" s="109">
        <f t="shared" si="13628"/>
        <v>1</v>
      </c>
      <c r="AC811" s="109">
        <f t="shared" si="13628"/>
        <v>1</v>
      </c>
      <c r="AD811" s="109">
        <f t="shared" si="13628"/>
        <v>1</v>
      </c>
      <c r="AE811" s="109">
        <f t="shared" si="13628"/>
        <v>1</v>
      </c>
      <c r="AF811" s="109">
        <f t="shared" si="13628"/>
        <v>1</v>
      </c>
      <c r="AG811" s="109">
        <f t="shared" si="13628"/>
        <v>1</v>
      </c>
      <c r="AH811" s="109">
        <f t="shared" si="13628"/>
        <v>1</v>
      </c>
      <c r="AI811" s="109">
        <f t="shared" si="13628"/>
        <v>1</v>
      </c>
      <c r="AJ811" s="109">
        <f t="shared" si="13628"/>
        <v>1</v>
      </c>
      <c r="AK811" s="109">
        <f t="shared" si="13628"/>
        <v>1</v>
      </c>
      <c r="AL811" s="109">
        <f t="shared" si="13628"/>
        <v>1</v>
      </c>
      <c r="AM811" s="109">
        <f t="shared" si="13628"/>
        <v>1</v>
      </c>
      <c r="AN811" s="109">
        <f t="shared" si="13628"/>
        <v>1</v>
      </c>
      <c r="AO811" s="109">
        <f t="shared" si="13628"/>
        <v>1</v>
      </c>
      <c r="AP811" s="109">
        <f t="shared" si="13628"/>
        <v>1</v>
      </c>
      <c r="AQ811" s="109">
        <f t="shared" si="13628"/>
        <v>1</v>
      </c>
      <c r="AR811" s="109">
        <f t="shared" si="13628"/>
        <v>1</v>
      </c>
      <c r="AS811" s="110">
        <f t="shared" si="13628"/>
        <v>1</v>
      </c>
      <c r="AU811" s="111">
        <f>SUM(AU804:AU810)</f>
        <v>0</v>
      </c>
      <c r="AV811" s="112">
        <f t="shared" ref="AV811:CI811" si="13629">SUM(AV804:AV810)</f>
        <v>0.70000000000000007</v>
      </c>
      <c r="AW811" s="112">
        <f t="shared" si="13629"/>
        <v>7</v>
      </c>
      <c r="AX811" s="112">
        <f t="shared" si="13629"/>
        <v>11.000000000000002</v>
      </c>
      <c r="AY811" s="112">
        <f t="shared" si="13629"/>
        <v>15</v>
      </c>
      <c r="AZ811" s="112">
        <f t="shared" si="13629"/>
        <v>18.499999999999996</v>
      </c>
      <c r="BA811" s="112">
        <f t="shared" si="13629"/>
        <v>22</v>
      </c>
      <c r="BB811" s="112">
        <f t="shared" si="13629"/>
        <v>43.000000000000007</v>
      </c>
      <c r="BC811" s="112">
        <f t="shared" si="13629"/>
        <v>64</v>
      </c>
      <c r="BD811" s="112">
        <f t="shared" si="13629"/>
        <v>94.5833333333333</v>
      </c>
      <c r="BE811" s="112">
        <f t="shared" si="13629"/>
        <v>125.1666666666666</v>
      </c>
      <c r="BF811" s="112">
        <f t="shared" si="13629"/>
        <v>155.74999999999997</v>
      </c>
      <c r="BG811" s="112">
        <f t="shared" si="13629"/>
        <v>186.33333333333334</v>
      </c>
      <c r="BH811" s="112">
        <f t="shared" si="13629"/>
        <v>216.91666666666671</v>
      </c>
      <c r="BI811" s="112">
        <f t="shared" si="13629"/>
        <v>247.50000000000009</v>
      </c>
      <c r="BJ811" s="112">
        <f t="shared" si="13629"/>
        <v>278.08333333333343</v>
      </c>
      <c r="BK811" s="112">
        <f t="shared" si="13629"/>
        <v>308.6666666666668</v>
      </c>
      <c r="BL811" s="112">
        <f t="shared" si="13629"/>
        <v>339.25000000000017</v>
      </c>
      <c r="BM811" s="112">
        <f t="shared" si="13629"/>
        <v>369.83333333333354</v>
      </c>
      <c r="BN811" s="112">
        <f t="shared" si="13629"/>
        <v>400.41666666666691</v>
      </c>
      <c r="BO811" s="112">
        <f t="shared" si="13629"/>
        <v>431</v>
      </c>
      <c r="BP811" s="112">
        <f t="shared" si="13629"/>
        <v>431</v>
      </c>
      <c r="BQ811" s="112">
        <f t="shared" si="13629"/>
        <v>431</v>
      </c>
      <c r="BR811" s="112">
        <f t="shared" si="13629"/>
        <v>431</v>
      </c>
      <c r="BS811" s="112">
        <f t="shared" si="13629"/>
        <v>431</v>
      </c>
      <c r="BT811" s="112">
        <f t="shared" si="13629"/>
        <v>431</v>
      </c>
      <c r="BU811" s="112">
        <f t="shared" si="13629"/>
        <v>431</v>
      </c>
      <c r="BV811" s="112">
        <f t="shared" si="13629"/>
        <v>431</v>
      </c>
      <c r="BW811" s="112">
        <f t="shared" si="13629"/>
        <v>431</v>
      </c>
      <c r="BX811" s="112">
        <f t="shared" si="13629"/>
        <v>431</v>
      </c>
      <c r="BY811" s="112">
        <f t="shared" si="13629"/>
        <v>431</v>
      </c>
      <c r="BZ811" s="112">
        <f t="shared" si="13629"/>
        <v>431</v>
      </c>
      <c r="CA811" s="112">
        <f t="shared" si="13629"/>
        <v>431</v>
      </c>
      <c r="CB811" s="112">
        <f t="shared" si="13629"/>
        <v>431</v>
      </c>
      <c r="CC811" s="112">
        <f t="shared" si="13629"/>
        <v>431</v>
      </c>
      <c r="CD811" s="112">
        <f t="shared" si="13629"/>
        <v>431</v>
      </c>
      <c r="CE811" s="112">
        <f t="shared" si="13629"/>
        <v>431</v>
      </c>
      <c r="CF811" s="112">
        <f t="shared" si="13629"/>
        <v>431</v>
      </c>
      <c r="CG811" s="112">
        <f t="shared" si="13629"/>
        <v>431</v>
      </c>
      <c r="CH811" s="112">
        <f t="shared" si="13629"/>
        <v>431</v>
      </c>
      <c r="CI811" s="113">
        <f t="shared" si="13629"/>
        <v>431</v>
      </c>
    </row>
    <row r="812" spans="1:87" x14ac:dyDescent="0.3">
      <c r="A812" s="7" t="s">
        <v>86</v>
      </c>
      <c r="B812" s="7"/>
      <c r="C812" s="131"/>
      <c r="D812" s="131"/>
      <c r="E812" s="126"/>
      <c r="F812" s="39">
        <f>E812</f>
        <v>0</v>
      </c>
      <c r="G812" s="40">
        <f t="shared" ref="G812:G813" si="13630">F812</f>
        <v>0</v>
      </c>
      <c r="H812" s="40">
        <f t="shared" ref="H812:H813" si="13631">G812</f>
        <v>0</v>
      </c>
      <c r="I812" s="40">
        <f t="shared" ref="I812:I813" si="13632">H812</f>
        <v>0</v>
      </c>
      <c r="J812" s="40">
        <f t="shared" ref="J812:J813" si="13633">I812</f>
        <v>0</v>
      </c>
      <c r="K812" s="40">
        <f t="shared" ref="K812:K813" si="13634">J812</f>
        <v>0</v>
      </c>
      <c r="L812" s="40">
        <f t="shared" ref="L812:L813" si="13635">K812</f>
        <v>0</v>
      </c>
      <c r="M812" s="40">
        <f t="shared" ref="M812:M813" si="13636">L812</f>
        <v>0</v>
      </c>
      <c r="N812" s="40">
        <f t="shared" ref="N812:N813" si="13637">M812</f>
        <v>0</v>
      </c>
      <c r="O812" s="40">
        <f t="shared" ref="O812:O813" si="13638">N812</f>
        <v>0</v>
      </c>
      <c r="P812" s="40">
        <f t="shared" ref="P812:P813" si="13639">O812</f>
        <v>0</v>
      </c>
      <c r="Q812" s="40">
        <f t="shared" ref="Q812:Q813" si="13640">P812</f>
        <v>0</v>
      </c>
      <c r="R812" s="40">
        <f t="shared" ref="R812:R813" si="13641">Q812</f>
        <v>0</v>
      </c>
      <c r="S812" s="40">
        <f t="shared" ref="S812:S813" si="13642">R812</f>
        <v>0</v>
      </c>
      <c r="T812" s="40">
        <f t="shared" ref="T812:T813" si="13643">S812</f>
        <v>0</v>
      </c>
      <c r="U812" s="40">
        <f t="shared" ref="U812:U813" si="13644">T812</f>
        <v>0</v>
      </c>
      <c r="V812" s="40">
        <f t="shared" ref="V812:V813" si="13645">U812</f>
        <v>0</v>
      </c>
      <c r="W812" s="40">
        <f t="shared" ref="W812:W813" si="13646">V812</f>
        <v>0</v>
      </c>
      <c r="X812" s="40">
        <f t="shared" ref="X812:X813" si="13647">W812</f>
        <v>0</v>
      </c>
      <c r="Y812" s="40">
        <f t="shared" ref="Y812:Y813" si="13648">X812</f>
        <v>0</v>
      </c>
      <c r="Z812" s="40">
        <f t="shared" ref="Z812:Z813" si="13649">Y812</f>
        <v>0</v>
      </c>
      <c r="AA812" s="40">
        <f t="shared" ref="AA812:AA813" si="13650">Z812</f>
        <v>0</v>
      </c>
      <c r="AB812" s="40">
        <f t="shared" ref="AB812:AB813" si="13651">AA812</f>
        <v>0</v>
      </c>
      <c r="AC812" s="40">
        <f t="shared" ref="AC812:AC813" si="13652">AB812</f>
        <v>0</v>
      </c>
      <c r="AD812" s="40">
        <f t="shared" ref="AD812:AD813" si="13653">AC812</f>
        <v>0</v>
      </c>
      <c r="AE812" s="40">
        <f t="shared" ref="AE812:AE813" si="13654">AD812</f>
        <v>0</v>
      </c>
      <c r="AF812" s="40">
        <f t="shared" ref="AF812:AF813" si="13655">AE812</f>
        <v>0</v>
      </c>
      <c r="AG812" s="40">
        <f t="shared" ref="AG812:AG813" si="13656">AF812</f>
        <v>0</v>
      </c>
      <c r="AH812" s="40">
        <f t="shared" ref="AH812:AH813" si="13657">AG812</f>
        <v>0</v>
      </c>
      <c r="AI812" s="40">
        <f t="shared" ref="AI812:AI813" si="13658">AH812</f>
        <v>0</v>
      </c>
      <c r="AJ812" s="40">
        <f t="shared" ref="AJ812:AJ813" si="13659">AI812</f>
        <v>0</v>
      </c>
      <c r="AK812" s="40">
        <f t="shared" ref="AK812:AK813" si="13660">AJ812</f>
        <v>0</v>
      </c>
      <c r="AL812" s="40">
        <f t="shared" ref="AL812:AL813" si="13661">AK812</f>
        <v>0</v>
      </c>
      <c r="AM812" s="40">
        <f t="shared" ref="AM812:AM813" si="13662">AL812</f>
        <v>0</v>
      </c>
      <c r="AN812" s="40">
        <f t="shared" ref="AN812:AN813" si="13663">AM812</f>
        <v>0</v>
      </c>
      <c r="AO812" s="40">
        <f t="shared" ref="AO812:AO813" si="13664">AN812</f>
        <v>0</v>
      </c>
      <c r="AP812" s="40">
        <f t="shared" ref="AP812:AP813" si="13665">AO812</f>
        <v>0</v>
      </c>
      <c r="AQ812" s="40">
        <f t="shared" ref="AQ812:AQ813" si="13666">AP812</f>
        <v>0</v>
      </c>
      <c r="AR812" s="40">
        <f t="shared" ref="AR812:AR813" si="13667">AQ812</f>
        <v>0</v>
      </c>
      <c r="AS812" s="41">
        <f t="shared" ref="AS812:AS813" si="13668">AR812</f>
        <v>0</v>
      </c>
      <c r="AU812" s="10" t="str" cm="1">
        <f t="array" ref="AU812">IF($D812="","",INDEX('Data - CO2'!$B$5:$AP$53,MATCH(Kulturmodeller!$D812,'Data - CO2'!$A$5:$A$53,0),AU$20)*E812)</f>
        <v/>
      </c>
      <c r="AV812" t="str" cm="1">
        <f t="array" ref="AV812">IF($D812="","",INDEX('Data - CO2'!$B$5:$AP$53,MATCH(Kulturmodeller!$D812,'Data - CO2'!$A$5:$A$53,0),AV$20)*F812)</f>
        <v/>
      </c>
      <c r="AW812" t="str" cm="1">
        <f t="array" ref="AW812">IF($D812="","",INDEX('Data - CO2'!$B$5:$AP$53,MATCH(Kulturmodeller!$D812,'Data - CO2'!$A$5:$A$53,0),AW$20)*G812)</f>
        <v/>
      </c>
      <c r="AX812" t="str" cm="1">
        <f t="array" ref="AX812">IF($D812="","",INDEX('Data - CO2'!$B$5:$AP$53,MATCH(Kulturmodeller!$D812,'Data - CO2'!$A$5:$A$53,0),AX$20)*H812)</f>
        <v/>
      </c>
      <c r="AY812" t="str" cm="1">
        <f t="array" ref="AY812">IF($D812="","",INDEX('Data - CO2'!$B$5:$AP$53,MATCH(Kulturmodeller!$D812,'Data - CO2'!$A$5:$A$53,0),AY$20)*I812)</f>
        <v/>
      </c>
      <c r="AZ812" t="str" cm="1">
        <f t="array" ref="AZ812">IF($D812="","",INDEX('Data - CO2'!$B$5:$AP$53,MATCH(Kulturmodeller!$D812,'Data - CO2'!$A$5:$A$53,0),AZ$20)*J812)</f>
        <v/>
      </c>
      <c r="BA812" t="str" cm="1">
        <f t="array" ref="BA812">IF($D812="","",INDEX('Data - CO2'!$B$5:$AP$53,MATCH(Kulturmodeller!$D812,'Data - CO2'!$A$5:$A$53,0),BA$20)*K812)</f>
        <v/>
      </c>
      <c r="BB812" t="str" cm="1">
        <f t="array" ref="BB812">IF($D812="","",INDEX('Data - CO2'!$B$5:$AP$53,MATCH(Kulturmodeller!$D812,'Data - CO2'!$A$5:$A$53,0),BB$20)*L812)</f>
        <v/>
      </c>
      <c r="BC812" t="str" cm="1">
        <f t="array" ref="BC812">IF($D812="","",INDEX('Data - CO2'!$B$5:$AP$53,MATCH(Kulturmodeller!$D812,'Data - CO2'!$A$5:$A$53,0),BC$20)*M812)</f>
        <v/>
      </c>
      <c r="BD812" t="str" cm="1">
        <f t="array" ref="BD812">IF($D812="","",INDEX('Data - CO2'!$B$5:$AP$53,MATCH(Kulturmodeller!$D812,'Data - CO2'!$A$5:$A$53,0),BD$20)*N812)</f>
        <v/>
      </c>
      <c r="BE812" t="str" cm="1">
        <f t="array" ref="BE812">IF($D812="","",INDEX('Data - CO2'!$B$5:$AP$53,MATCH(Kulturmodeller!$D812,'Data - CO2'!$A$5:$A$53,0),BE$20)*O812)</f>
        <v/>
      </c>
      <c r="BF812" t="str" cm="1">
        <f t="array" ref="BF812">IF($D812="","",INDEX('Data - CO2'!$B$5:$AP$53,MATCH(Kulturmodeller!$D812,'Data - CO2'!$A$5:$A$53,0),BF$20)*P812)</f>
        <v/>
      </c>
      <c r="BG812" t="str" cm="1">
        <f t="array" ref="BG812">IF($D812="","",INDEX('Data - CO2'!$B$5:$AP$53,MATCH(Kulturmodeller!$D812,'Data - CO2'!$A$5:$A$53,0),BG$20)*Q812)</f>
        <v/>
      </c>
      <c r="BH812" t="str" cm="1">
        <f t="array" ref="BH812">IF($D812="","",INDEX('Data - CO2'!$B$5:$AP$53,MATCH(Kulturmodeller!$D812,'Data - CO2'!$A$5:$A$53,0),BH$20)*R812)</f>
        <v/>
      </c>
      <c r="BI812" t="str" cm="1">
        <f t="array" ref="BI812">IF($D812="","",INDEX('Data - CO2'!$B$5:$AP$53,MATCH(Kulturmodeller!$D812,'Data - CO2'!$A$5:$A$53,0),BI$20)*S812)</f>
        <v/>
      </c>
      <c r="BJ812" t="str" cm="1">
        <f t="array" ref="BJ812">IF($D812="","",INDEX('Data - CO2'!$B$5:$AP$53,MATCH(Kulturmodeller!$D812,'Data - CO2'!$A$5:$A$53,0),BJ$20)*T812)</f>
        <v/>
      </c>
      <c r="BK812" t="str" cm="1">
        <f t="array" ref="BK812">IF($D812="","",INDEX('Data - CO2'!$B$5:$AP$53,MATCH(Kulturmodeller!$D812,'Data - CO2'!$A$5:$A$53,0),BK$20)*U812)</f>
        <v/>
      </c>
      <c r="BL812" t="str" cm="1">
        <f t="array" ref="BL812">IF($D812="","",INDEX('Data - CO2'!$B$5:$AP$53,MATCH(Kulturmodeller!$D812,'Data - CO2'!$A$5:$A$53,0),BL$20)*V812)</f>
        <v/>
      </c>
      <c r="BM812" t="str" cm="1">
        <f t="array" ref="BM812">IF($D812="","",INDEX('Data - CO2'!$B$5:$AP$53,MATCH(Kulturmodeller!$D812,'Data - CO2'!$A$5:$A$53,0),BM$20)*W812)</f>
        <v/>
      </c>
      <c r="BN812" t="str" cm="1">
        <f t="array" ref="BN812">IF($D812="","",INDEX('Data - CO2'!$B$5:$AP$53,MATCH(Kulturmodeller!$D812,'Data - CO2'!$A$5:$A$53,0),BN$20)*X812)</f>
        <v/>
      </c>
      <c r="BO812" t="str" cm="1">
        <f t="array" ref="BO812">IF($D812="","",INDEX('Data - CO2'!$B$5:$AP$53,MATCH(Kulturmodeller!$D812,'Data - CO2'!$A$5:$A$53,0),BO$20)*Y812)</f>
        <v/>
      </c>
      <c r="BP812" t="str" cm="1">
        <f t="array" ref="BP812">IF($D812="","",INDEX('Data - CO2'!$B$5:$AP$53,MATCH(Kulturmodeller!$D812,'Data - CO2'!$A$5:$A$53,0),BP$20)*Z812)</f>
        <v/>
      </c>
      <c r="BQ812" t="str" cm="1">
        <f t="array" ref="BQ812">IF($D812="","",INDEX('Data - CO2'!$B$5:$AP$53,MATCH(Kulturmodeller!$D812,'Data - CO2'!$A$5:$A$53,0),BQ$20)*AA812)</f>
        <v/>
      </c>
      <c r="BR812" t="str" cm="1">
        <f t="array" ref="BR812">IF($D812="","",INDEX('Data - CO2'!$B$5:$AP$53,MATCH(Kulturmodeller!$D812,'Data - CO2'!$A$5:$A$53,0),BR$20)*AB812)</f>
        <v/>
      </c>
      <c r="BS812" t="str" cm="1">
        <f t="array" ref="BS812">IF($D812="","",INDEX('Data - CO2'!$B$5:$AP$53,MATCH(Kulturmodeller!$D812,'Data - CO2'!$A$5:$A$53,0),BS$20)*AC812)</f>
        <v/>
      </c>
      <c r="BT812" t="str" cm="1">
        <f t="array" ref="BT812">IF($D812="","",INDEX('Data - CO2'!$B$5:$AP$53,MATCH(Kulturmodeller!$D812,'Data - CO2'!$A$5:$A$53,0),BT$20)*AD812)</f>
        <v/>
      </c>
      <c r="BU812" t="str" cm="1">
        <f t="array" ref="BU812">IF($D812="","",INDEX('Data - CO2'!$B$5:$AP$53,MATCH(Kulturmodeller!$D812,'Data - CO2'!$A$5:$A$53,0),BU$20)*AE812)</f>
        <v/>
      </c>
      <c r="BV812" t="str" cm="1">
        <f t="array" ref="BV812">IF($D812="","",INDEX('Data - CO2'!$B$5:$AP$53,MATCH(Kulturmodeller!$D812,'Data - CO2'!$A$5:$A$53,0),BV$20)*AF812)</f>
        <v/>
      </c>
      <c r="BW812" t="str" cm="1">
        <f t="array" ref="BW812">IF($D812="","",INDEX('Data - CO2'!$B$5:$AP$53,MATCH(Kulturmodeller!$D812,'Data - CO2'!$A$5:$A$53,0),BW$20)*AG812)</f>
        <v/>
      </c>
      <c r="BX812" t="str" cm="1">
        <f t="array" ref="BX812">IF($D812="","",INDEX('Data - CO2'!$B$5:$AP$53,MATCH(Kulturmodeller!$D812,'Data - CO2'!$A$5:$A$53,0),BX$20)*AH812)</f>
        <v/>
      </c>
      <c r="BY812" t="str" cm="1">
        <f t="array" ref="BY812">IF($D812="","",INDEX('Data - CO2'!$B$5:$AP$53,MATCH(Kulturmodeller!$D812,'Data - CO2'!$A$5:$A$53,0),BY$20)*AI812)</f>
        <v/>
      </c>
      <c r="BZ812" t="str" cm="1">
        <f t="array" ref="BZ812">IF($D812="","",INDEX('Data - CO2'!$B$5:$AP$53,MATCH(Kulturmodeller!$D812,'Data - CO2'!$A$5:$A$53,0),BZ$20)*AJ812)</f>
        <v/>
      </c>
      <c r="CA812" t="str" cm="1">
        <f t="array" ref="CA812">IF($D812="","",INDEX('Data - CO2'!$B$5:$AP$53,MATCH(Kulturmodeller!$D812,'Data - CO2'!$A$5:$A$53,0),CA$20)*AK812)</f>
        <v/>
      </c>
      <c r="CB812" t="str" cm="1">
        <f t="array" ref="CB812">IF($D812="","",INDEX('Data - CO2'!$B$5:$AP$53,MATCH(Kulturmodeller!$D812,'Data - CO2'!$A$5:$A$53,0),CB$20)*AL812)</f>
        <v/>
      </c>
      <c r="CC812" t="str" cm="1">
        <f t="array" ref="CC812">IF($D812="","",INDEX('Data - CO2'!$B$5:$AP$53,MATCH(Kulturmodeller!$D812,'Data - CO2'!$A$5:$A$53,0),CC$20)*AM812)</f>
        <v/>
      </c>
      <c r="CD812" t="str" cm="1">
        <f t="array" ref="CD812">IF($D812="","",INDEX('Data - CO2'!$B$5:$AP$53,MATCH(Kulturmodeller!$D812,'Data - CO2'!$A$5:$A$53,0),CD$20)*AN812)</f>
        <v/>
      </c>
      <c r="CE812" t="str" cm="1">
        <f t="array" ref="CE812">IF($D812="","",INDEX('Data - CO2'!$B$5:$AP$53,MATCH(Kulturmodeller!$D812,'Data - CO2'!$A$5:$A$53,0),CE$20)*AO812)</f>
        <v/>
      </c>
      <c r="CF812" t="str" cm="1">
        <f t="array" ref="CF812">IF($D812="","",INDEX('Data - CO2'!$B$5:$AP$53,MATCH(Kulturmodeller!$D812,'Data - CO2'!$A$5:$A$53,0),CF$20)*AP812)</f>
        <v/>
      </c>
      <c r="CG812" t="str" cm="1">
        <f t="array" ref="CG812">IF($D812="","",INDEX('Data - CO2'!$B$5:$AP$53,MATCH(Kulturmodeller!$D812,'Data - CO2'!$A$5:$A$53,0),CG$20)*AQ812)</f>
        <v/>
      </c>
      <c r="CH812" t="str" cm="1">
        <f t="array" ref="CH812">IF($D812="","",INDEX('Data - CO2'!$B$5:$AP$53,MATCH(Kulturmodeller!$D812,'Data - CO2'!$A$5:$A$53,0),CH$20)*AR812)</f>
        <v/>
      </c>
      <c r="CI812" s="11" t="str" cm="1">
        <f t="array" ref="CI812">IF($D812="","",INDEX('Data - CO2'!$B$5:$AP$53,MATCH(Kulturmodeller!$D812,'Data - CO2'!$A$5:$A$53,0),CI$20)*AS812)</f>
        <v/>
      </c>
    </row>
    <row r="813" spans="1:87" x14ac:dyDescent="0.3">
      <c r="A813" s="12" t="s">
        <v>87</v>
      </c>
      <c r="B813" s="12"/>
      <c r="C813" s="129"/>
      <c r="D813" s="129"/>
      <c r="E813" s="127"/>
      <c r="F813" s="45">
        <f>E813</f>
        <v>0</v>
      </c>
      <c r="G813" s="46">
        <f t="shared" si="13630"/>
        <v>0</v>
      </c>
      <c r="H813" s="46">
        <f t="shared" si="13631"/>
        <v>0</v>
      </c>
      <c r="I813" s="46">
        <f t="shared" si="13632"/>
        <v>0</v>
      </c>
      <c r="J813" s="46">
        <f t="shared" si="13633"/>
        <v>0</v>
      </c>
      <c r="K813" s="46">
        <f t="shared" si="13634"/>
        <v>0</v>
      </c>
      <c r="L813" s="46">
        <f t="shared" si="13635"/>
        <v>0</v>
      </c>
      <c r="M813" s="46">
        <f t="shared" si="13636"/>
        <v>0</v>
      </c>
      <c r="N813" s="46">
        <f t="shared" si="13637"/>
        <v>0</v>
      </c>
      <c r="O813" s="46">
        <f t="shared" si="13638"/>
        <v>0</v>
      </c>
      <c r="P813" s="46">
        <f t="shared" si="13639"/>
        <v>0</v>
      </c>
      <c r="Q813" s="46">
        <f t="shared" si="13640"/>
        <v>0</v>
      </c>
      <c r="R813" s="46">
        <f t="shared" si="13641"/>
        <v>0</v>
      </c>
      <c r="S813" s="46">
        <f t="shared" si="13642"/>
        <v>0</v>
      </c>
      <c r="T813" s="46">
        <f t="shared" si="13643"/>
        <v>0</v>
      </c>
      <c r="U813" s="46">
        <f t="shared" si="13644"/>
        <v>0</v>
      </c>
      <c r="V813" s="46">
        <f t="shared" si="13645"/>
        <v>0</v>
      </c>
      <c r="W813" s="46">
        <f t="shared" si="13646"/>
        <v>0</v>
      </c>
      <c r="X813" s="46">
        <f t="shared" si="13647"/>
        <v>0</v>
      </c>
      <c r="Y813" s="46">
        <f t="shared" si="13648"/>
        <v>0</v>
      </c>
      <c r="Z813" s="46">
        <f t="shared" si="13649"/>
        <v>0</v>
      </c>
      <c r="AA813" s="46">
        <f t="shared" si="13650"/>
        <v>0</v>
      </c>
      <c r="AB813" s="46">
        <f t="shared" si="13651"/>
        <v>0</v>
      </c>
      <c r="AC813" s="46">
        <f t="shared" si="13652"/>
        <v>0</v>
      </c>
      <c r="AD813" s="46">
        <f t="shared" si="13653"/>
        <v>0</v>
      </c>
      <c r="AE813" s="46">
        <f t="shared" si="13654"/>
        <v>0</v>
      </c>
      <c r="AF813" s="46">
        <f t="shared" si="13655"/>
        <v>0</v>
      </c>
      <c r="AG813" s="46">
        <f t="shared" si="13656"/>
        <v>0</v>
      </c>
      <c r="AH813" s="46">
        <f t="shared" si="13657"/>
        <v>0</v>
      </c>
      <c r="AI813" s="46">
        <f t="shared" si="13658"/>
        <v>0</v>
      </c>
      <c r="AJ813" s="46">
        <f t="shared" si="13659"/>
        <v>0</v>
      </c>
      <c r="AK813" s="46">
        <f t="shared" si="13660"/>
        <v>0</v>
      </c>
      <c r="AL813" s="46">
        <f t="shared" si="13661"/>
        <v>0</v>
      </c>
      <c r="AM813" s="46">
        <f t="shared" si="13662"/>
        <v>0</v>
      </c>
      <c r="AN813" s="46">
        <f t="shared" si="13663"/>
        <v>0</v>
      </c>
      <c r="AO813" s="46">
        <f t="shared" si="13664"/>
        <v>0</v>
      </c>
      <c r="AP813" s="46">
        <f t="shared" si="13665"/>
        <v>0</v>
      </c>
      <c r="AQ813" s="46">
        <f t="shared" si="13666"/>
        <v>0</v>
      </c>
      <c r="AR813" s="46">
        <f t="shared" si="13667"/>
        <v>0</v>
      </c>
      <c r="AS813" s="47">
        <f t="shared" si="13668"/>
        <v>0</v>
      </c>
      <c r="AU813" s="10" t="str" cm="1">
        <f t="array" ref="AU813">IF($D813="","",INDEX('Data - CO2'!$B$5:$AP$53,MATCH(Kulturmodeller!$D813,'Data - CO2'!$A$5:$A$53,0),AU$20)*E813)</f>
        <v/>
      </c>
      <c r="AV813" t="str" cm="1">
        <f t="array" ref="AV813">IF($D813="","",INDEX('Data - CO2'!$B$5:$AP$53,MATCH(Kulturmodeller!$D813,'Data - CO2'!$A$5:$A$53,0),AV$20)*F813)</f>
        <v/>
      </c>
      <c r="AW813" t="str" cm="1">
        <f t="array" ref="AW813">IF($D813="","",INDEX('Data - CO2'!$B$5:$AP$53,MATCH(Kulturmodeller!$D813,'Data - CO2'!$A$5:$A$53,0),AW$20)*G813)</f>
        <v/>
      </c>
      <c r="AX813" t="str" cm="1">
        <f t="array" ref="AX813">IF($D813="","",INDEX('Data - CO2'!$B$5:$AP$53,MATCH(Kulturmodeller!$D813,'Data - CO2'!$A$5:$A$53,0),AX$20)*H813)</f>
        <v/>
      </c>
      <c r="AY813" t="str" cm="1">
        <f t="array" ref="AY813">IF($D813="","",INDEX('Data - CO2'!$B$5:$AP$53,MATCH(Kulturmodeller!$D813,'Data - CO2'!$A$5:$A$53,0),AY$20)*I813)</f>
        <v/>
      </c>
      <c r="AZ813" t="str" cm="1">
        <f t="array" ref="AZ813">IF($D813="","",INDEX('Data - CO2'!$B$5:$AP$53,MATCH(Kulturmodeller!$D813,'Data - CO2'!$A$5:$A$53,0),AZ$20)*J813)</f>
        <v/>
      </c>
      <c r="BA813" t="str" cm="1">
        <f t="array" ref="BA813">IF($D813="","",INDEX('Data - CO2'!$B$5:$AP$53,MATCH(Kulturmodeller!$D813,'Data - CO2'!$A$5:$A$53,0),BA$20)*K813)</f>
        <v/>
      </c>
      <c r="BB813" t="str" cm="1">
        <f t="array" ref="BB813">IF($D813="","",INDEX('Data - CO2'!$B$5:$AP$53,MATCH(Kulturmodeller!$D813,'Data - CO2'!$A$5:$A$53,0),BB$20)*L813)</f>
        <v/>
      </c>
      <c r="BC813" t="str" cm="1">
        <f t="array" ref="BC813">IF($D813="","",INDEX('Data - CO2'!$B$5:$AP$53,MATCH(Kulturmodeller!$D813,'Data - CO2'!$A$5:$A$53,0),BC$20)*M813)</f>
        <v/>
      </c>
      <c r="BD813" t="str" cm="1">
        <f t="array" ref="BD813">IF($D813="","",INDEX('Data - CO2'!$B$5:$AP$53,MATCH(Kulturmodeller!$D813,'Data - CO2'!$A$5:$A$53,0),BD$20)*N813)</f>
        <v/>
      </c>
      <c r="BE813" t="str" cm="1">
        <f t="array" ref="BE813">IF($D813="","",INDEX('Data - CO2'!$B$5:$AP$53,MATCH(Kulturmodeller!$D813,'Data - CO2'!$A$5:$A$53,0),BE$20)*O813)</f>
        <v/>
      </c>
      <c r="BF813" t="str" cm="1">
        <f t="array" ref="BF813">IF($D813="","",INDEX('Data - CO2'!$B$5:$AP$53,MATCH(Kulturmodeller!$D813,'Data - CO2'!$A$5:$A$53,0),BF$20)*P813)</f>
        <v/>
      </c>
      <c r="BG813" t="str" cm="1">
        <f t="array" ref="BG813">IF($D813="","",INDEX('Data - CO2'!$B$5:$AP$53,MATCH(Kulturmodeller!$D813,'Data - CO2'!$A$5:$A$53,0),BG$20)*Q813)</f>
        <v/>
      </c>
      <c r="BH813" t="str" cm="1">
        <f t="array" ref="BH813">IF($D813="","",INDEX('Data - CO2'!$B$5:$AP$53,MATCH(Kulturmodeller!$D813,'Data - CO2'!$A$5:$A$53,0),BH$20)*R813)</f>
        <v/>
      </c>
      <c r="BI813" t="str" cm="1">
        <f t="array" ref="BI813">IF($D813="","",INDEX('Data - CO2'!$B$5:$AP$53,MATCH(Kulturmodeller!$D813,'Data - CO2'!$A$5:$A$53,0),BI$20)*S813)</f>
        <v/>
      </c>
      <c r="BJ813" t="str" cm="1">
        <f t="array" ref="BJ813">IF($D813="","",INDEX('Data - CO2'!$B$5:$AP$53,MATCH(Kulturmodeller!$D813,'Data - CO2'!$A$5:$A$53,0),BJ$20)*T813)</f>
        <v/>
      </c>
      <c r="BK813" t="str" cm="1">
        <f t="array" ref="BK813">IF($D813="","",INDEX('Data - CO2'!$B$5:$AP$53,MATCH(Kulturmodeller!$D813,'Data - CO2'!$A$5:$A$53,0),BK$20)*U813)</f>
        <v/>
      </c>
      <c r="BL813" t="str" cm="1">
        <f t="array" ref="BL813">IF($D813="","",INDEX('Data - CO2'!$B$5:$AP$53,MATCH(Kulturmodeller!$D813,'Data - CO2'!$A$5:$A$53,0),BL$20)*V813)</f>
        <v/>
      </c>
      <c r="BM813" t="str" cm="1">
        <f t="array" ref="BM813">IF($D813="","",INDEX('Data - CO2'!$B$5:$AP$53,MATCH(Kulturmodeller!$D813,'Data - CO2'!$A$5:$A$53,0),BM$20)*W813)</f>
        <v/>
      </c>
      <c r="BN813" t="str" cm="1">
        <f t="array" ref="BN813">IF($D813="","",INDEX('Data - CO2'!$B$5:$AP$53,MATCH(Kulturmodeller!$D813,'Data - CO2'!$A$5:$A$53,0),BN$20)*X813)</f>
        <v/>
      </c>
      <c r="BO813" t="str" cm="1">
        <f t="array" ref="BO813">IF($D813="","",INDEX('Data - CO2'!$B$5:$AP$53,MATCH(Kulturmodeller!$D813,'Data - CO2'!$A$5:$A$53,0),BO$20)*Y813)</f>
        <v/>
      </c>
      <c r="BP813" t="str" cm="1">
        <f t="array" ref="BP813">IF($D813="","",INDEX('Data - CO2'!$B$5:$AP$53,MATCH(Kulturmodeller!$D813,'Data - CO2'!$A$5:$A$53,0),BP$20)*Z813)</f>
        <v/>
      </c>
      <c r="BQ813" t="str" cm="1">
        <f t="array" ref="BQ813">IF($D813="","",INDEX('Data - CO2'!$B$5:$AP$53,MATCH(Kulturmodeller!$D813,'Data - CO2'!$A$5:$A$53,0),BQ$20)*AA813)</f>
        <v/>
      </c>
      <c r="BR813" t="str" cm="1">
        <f t="array" ref="BR813">IF($D813="","",INDEX('Data - CO2'!$B$5:$AP$53,MATCH(Kulturmodeller!$D813,'Data - CO2'!$A$5:$A$53,0),BR$20)*AB813)</f>
        <v/>
      </c>
      <c r="BS813" t="str" cm="1">
        <f t="array" ref="BS813">IF($D813="","",INDEX('Data - CO2'!$B$5:$AP$53,MATCH(Kulturmodeller!$D813,'Data - CO2'!$A$5:$A$53,0),BS$20)*AC813)</f>
        <v/>
      </c>
      <c r="BT813" t="str" cm="1">
        <f t="array" ref="BT813">IF($D813="","",INDEX('Data - CO2'!$B$5:$AP$53,MATCH(Kulturmodeller!$D813,'Data - CO2'!$A$5:$A$53,0),BT$20)*AD813)</f>
        <v/>
      </c>
      <c r="BU813" t="str" cm="1">
        <f t="array" ref="BU813">IF($D813="","",INDEX('Data - CO2'!$B$5:$AP$53,MATCH(Kulturmodeller!$D813,'Data - CO2'!$A$5:$A$53,0),BU$20)*AE813)</f>
        <v/>
      </c>
      <c r="BV813" t="str" cm="1">
        <f t="array" ref="BV813">IF($D813="","",INDEX('Data - CO2'!$B$5:$AP$53,MATCH(Kulturmodeller!$D813,'Data - CO2'!$A$5:$A$53,0),BV$20)*AF813)</f>
        <v/>
      </c>
      <c r="BW813" t="str" cm="1">
        <f t="array" ref="BW813">IF($D813="","",INDEX('Data - CO2'!$B$5:$AP$53,MATCH(Kulturmodeller!$D813,'Data - CO2'!$A$5:$A$53,0),BW$20)*AG813)</f>
        <v/>
      </c>
      <c r="BX813" t="str" cm="1">
        <f t="array" ref="BX813">IF($D813="","",INDEX('Data - CO2'!$B$5:$AP$53,MATCH(Kulturmodeller!$D813,'Data - CO2'!$A$5:$A$53,0),BX$20)*AH813)</f>
        <v/>
      </c>
      <c r="BY813" t="str" cm="1">
        <f t="array" ref="BY813">IF($D813="","",INDEX('Data - CO2'!$B$5:$AP$53,MATCH(Kulturmodeller!$D813,'Data - CO2'!$A$5:$A$53,0),BY$20)*AI813)</f>
        <v/>
      </c>
      <c r="BZ813" t="str" cm="1">
        <f t="array" ref="BZ813">IF($D813="","",INDEX('Data - CO2'!$B$5:$AP$53,MATCH(Kulturmodeller!$D813,'Data - CO2'!$A$5:$A$53,0),BZ$20)*AJ813)</f>
        <v/>
      </c>
      <c r="CA813" t="str" cm="1">
        <f t="array" ref="CA813">IF($D813="","",INDEX('Data - CO2'!$B$5:$AP$53,MATCH(Kulturmodeller!$D813,'Data - CO2'!$A$5:$A$53,0),CA$20)*AK813)</f>
        <v/>
      </c>
      <c r="CB813" t="str" cm="1">
        <f t="array" ref="CB813">IF($D813="","",INDEX('Data - CO2'!$B$5:$AP$53,MATCH(Kulturmodeller!$D813,'Data - CO2'!$A$5:$A$53,0),CB$20)*AL813)</f>
        <v/>
      </c>
      <c r="CC813" t="str" cm="1">
        <f t="array" ref="CC813">IF($D813="","",INDEX('Data - CO2'!$B$5:$AP$53,MATCH(Kulturmodeller!$D813,'Data - CO2'!$A$5:$A$53,0),CC$20)*AM813)</f>
        <v/>
      </c>
      <c r="CD813" t="str" cm="1">
        <f t="array" ref="CD813">IF($D813="","",INDEX('Data - CO2'!$B$5:$AP$53,MATCH(Kulturmodeller!$D813,'Data - CO2'!$A$5:$A$53,0),CD$20)*AN813)</f>
        <v/>
      </c>
      <c r="CE813" t="str" cm="1">
        <f t="array" ref="CE813">IF($D813="","",INDEX('Data - CO2'!$B$5:$AP$53,MATCH(Kulturmodeller!$D813,'Data - CO2'!$A$5:$A$53,0),CE$20)*AO813)</f>
        <v/>
      </c>
      <c r="CF813" t="str" cm="1">
        <f t="array" ref="CF813">IF($D813="","",INDEX('Data - CO2'!$B$5:$AP$53,MATCH(Kulturmodeller!$D813,'Data - CO2'!$A$5:$A$53,0),CF$20)*AP813)</f>
        <v/>
      </c>
      <c r="CG813" t="str" cm="1">
        <f t="array" ref="CG813">IF($D813="","",INDEX('Data - CO2'!$B$5:$AP$53,MATCH(Kulturmodeller!$D813,'Data - CO2'!$A$5:$A$53,0),CG$20)*AQ813)</f>
        <v/>
      </c>
      <c r="CH813" t="str" cm="1">
        <f t="array" ref="CH813">IF($D813="","",INDEX('Data - CO2'!$B$5:$AP$53,MATCH(Kulturmodeller!$D813,'Data - CO2'!$A$5:$A$53,0),CH$20)*AR813)</f>
        <v/>
      </c>
      <c r="CI813" s="11" t="str" cm="1">
        <f t="array" ref="CI813">IF($D813="","",INDEX('Data - CO2'!$B$5:$AP$53,MATCH(Kulturmodeller!$D813,'Data - CO2'!$A$5:$A$53,0),CI$20)*AS813)</f>
        <v/>
      </c>
    </row>
    <row r="814" spans="1:87" x14ac:dyDescent="0.3">
      <c r="A814" s="42"/>
      <c r="B814" s="42"/>
      <c r="C814" s="42"/>
      <c r="D814" s="12"/>
      <c r="E814" s="52"/>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4"/>
      <c r="AU814" s="111">
        <f t="shared" ref="AU814:CH814" si="13669">SUM(AU812:AU813)</f>
        <v>0</v>
      </c>
      <c r="AV814" s="112">
        <f t="shared" si="13669"/>
        <v>0</v>
      </c>
      <c r="AW814" s="112">
        <f t="shared" si="13669"/>
        <v>0</v>
      </c>
      <c r="AX814" s="112">
        <f t="shared" si="13669"/>
        <v>0</v>
      </c>
      <c r="AY814" s="112">
        <f t="shared" si="13669"/>
        <v>0</v>
      </c>
      <c r="AZ814" s="112">
        <f t="shared" si="13669"/>
        <v>0</v>
      </c>
      <c r="BA814" s="112">
        <f t="shared" si="13669"/>
        <v>0</v>
      </c>
      <c r="BB814" s="112">
        <f t="shared" si="13669"/>
        <v>0</v>
      </c>
      <c r="BC814" s="112">
        <f t="shared" si="13669"/>
        <v>0</v>
      </c>
      <c r="BD814" s="112">
        <f t="shared" si="13669"/>
        <v>0</v>
      </c>
      <c r="BE814" s="112">
        <f t="shared" si="13669"/>
        <v>0</v>
      </c>
      <c r="BF814" s="112">
        <f t="shared" si="13669"/>
        <v>0</v>
      </c>
      <c r="BG814" s="112">
        <f t="shared" si="13669"/>
        <v>0</v>
      </c>
      <c r="BH814" s="112">
        <f t="shared" si="13669"/>
        <v>0</v>
      </c>
      <c r="BI814" s="112">
        <f t="shared" si="13669"/>
        <v>0</v>
      </c>
      <c r="BJ814" s="112">
        <f t="shared" si="13669"/>
        <v>0</v>
      </c>
      <c r="BK814" s="112">
        <f t="shared" si="13669"/>
        <v>0</v>
      </c>
      <c r="BL814" s="112">
        <f t="shared" si="13669"/>
        <v>0</v>
      </c>
      <c r="BM814" s="112">
        <f t="shared" si="13669"/>
        <v>0</v>
      </c>
      <c r="BN814" s="112">
        <f t="shared" si="13669"/>
        <v>0</v>
      </c>
      <c r="BO814" s="112">
        <f t="shared" si="13669"/>
        <v>0</v>
      </c>
      <c r="BP814" s="112">
        <f t="shared" si="13669"/>
        <v>0</v>
      </c>
      <c r="BQ814" s="112">
        <f t="shared" si="13669"/>
        <v>0</v>
      </c>
      <c r="BR814" s="112">
        <f t="shared" si="13669"/>
        <v>0</v>
      </c>
      <c r="BS814" s="112">
        <f t="shared" si="13669"/>
        <v>0</v>
      </c>
      <c r="BT814" s="112">
        <f t="shared" si="13669"/>
        <v>0</v>
      </c>
      <c r="BU814" s="112">
        <f t="shared" si="13669"/>
        <v>0</v>
      </c>
      <c r="BV814" s="112">
        <f t="shared" si="13669"/>
        <v>0</v>
      </c>
      <c r="BW814" s="112">
        <f t="shared" si="13669"/>
        <v>0</v>
      </c>
      <c r="BX814" s="112">
        <f t="shared" si="13669"/>
        <v>0</v>
      </c>
      <c r="BY814" s="112">
        <f t="shared" si="13669"/>
        <v>0</v>
      </c>
      <c r="BZ814" s="112">
        <f t="shared" si="13669"/>
        <v>0</v>
      </c>
      <c r="CA814" s="112">
        <f t="shared" si="13669"/>
        <v>0</v>
      </c>
      <c r="CB814" s="112">
        <f t="shared" si="13669"/>
        <v>0</v>
      </c>
      <c r="CC814" s="112">
        <f t="shared" si="13669"/>
        <v>0</v>
      </c>
      <c r="CD814" s="112">
        <f t="shared" si="13669"/>
        <v>0</v>
      </c>
      <c r="CE814" s="112">
        <f t="shared" si="13669"/>
        <v>0</v>
      </c>
      <c r="CF814" s="112">
        <f t="shared" si="13669"/>
        <v>0</v>
      </c>
      <c r="CG814" s="112">
        <f t="shared" si="13669"/>
        <v>0</v>
      </c>
      <c r="CH814" s="112">
        <f t="shared" si="13669"/>
        <v>0</v>
      </c>
      <c r="CI814" s="113">
        <f>SUM(CI812:CI813)</f>
        <v>0</v>
      </c>
    </row>
    <row r="815" spans="1:87" x14ac:dyDescent="0.3">
      <c r="A815" s="55" t="s">
        <v>88</v>
      </c>
      <c r="B815" s="55"/>
      <c r="C815" s="55"/>
      <c r="D815" s="56"/>
      <c r="E815" s="57"/>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9"/>
      <c r="AT815" s="91">
        <f>AVERAGE(BO815:CI815)</f>
        <v>431</v>
      </c>
      <c r="AU815" s="111">
        <f>AU811+AU814</f>
        <v>0</v>
      </c>
      <c r="AV815" s="112">
        <f t="shared" ref="AV815:CI815" si="13670">AV811+AV814</f>
        <v>0.70000000000000007</v>
      </c>
      <c r="AW815" s="112">
        <f t="shared" si="13670"/>
        <v>7</v>
      </c>
      <c r="AX815" s="112">
        <f t="shared" si="13670"/>
        <v>11.000000000000002</v>
      </c>
      <c r="AY815" s="112">
        <f t="shared" si="13670"/>
        <v>15</v>
      </c>
      <c r="AZ815" s="112">
        <f t="shared" si="13670"/>
        <v>18.499999999999996</v>
      </c>
      <c r="BA815" s="112">
        <f t="shared" si="13670"/>
        <v>22</v>
      </c>
      <c r="BB815" s="112">
        <f t="shared" si="13670"/>
        <v>43.000000000000007</v>
      </c>
      <c r="BC815" s="112">
        <f t="shared" si="13670"/>
        <v>64</v>
      </c>
      <c r="BD815" s="112">
        <f t="shared" si="13670"/>
        <v>94.5833333333333</v>
      </c>
      <c r="BE815" s="112">
        <f t="shared" si="13670"/>
        <v>125.1666666666666</v>
      </c>
      <c r="BF815" s="112">
        <f t="shared" si="13670"/>
        <v>155.74999999999997</v>
      </c>
      <c r="BG815" s="112">
        <f t="shared" si="13670"/>
        <v>186.33333333333334</v>
      </c>
      <c r="BH815" s="112">
        <f t="shared" si="13670"/>
        <v>216.91666666666671</v>
      </c>
      <c r="BI815" s="112">
        <f t="shared" si="13670"/>
        <v>247.50000000000009</v>
      </c>
      <c r="BJ815" s="112">
        <f t="shared" si="13670"/>
        <v>278.08333333333343</v>
      </c>
      <c r="BK815" s="112">
        <f t="shared" si="13670"/>
        <v>308.6666666666668</v>
      </c>
      <c r="BL815" s="112">
        <f t="shared" si="13670"/>
        <v>339.25000000000017</v>
      </c>
      <c r="BM815" s="112">
        <f t="shared" si="13670"/>
        <v>369.83333333333354</v>
      </c>
      <c r="BN815" s="112">
        <f t="shared" si="13670"/>
        <v>400.41666666666691</v>
      </c>
      <c r="BO815" s="112">
        <f t="shared" si="13670"/>
        <v>431</v>
      </c>
      <c r="BP815" s="112">
        <f t="shared" si="13670"/>
        <v>431</v>
      </c>
      <c r="BQ815" s="112">
        <f t="shared" si="13670"/>
        <v>431</v>
      </c>
      <c r="BR815" s="112">
        <f t="shared" si="13670"/>
        <v>431</v>
      </c>
      <c r="BS815" s="112">
        <f t="shared" si="13670"/>
        <v>431</v>
      </c>
      <c r="BT815" s="112">
        <f t="shared" si="13670"/>
        <v>431</v>
      </c>
      <c r="BU815" s="112">
        <f t="shared" si="13670"/>
        <v>431</v>
      </c>
      <c r="BV815" s="112">
        <f t="shared" si="13670"/>
        <v>431</v>
      </c>
      <c r="BW815" s="112">
        <f t="shared" si="13670"/>
        <v>431</v>
      </c>
      <c r="BX815" s="112">
        <f t="shared" si="13670"/>
        <v>431</v>
      </c>
      <c r="BY815" s="112">
        <f t="shared" si="13670"/>
        <v>431</v>
      </c>
      <c r="BZ815" s="112">
        <f t="shared" si="13670"/>
        <v>431</v>
      </c>
      <c r="CA815" s="112">
        <f t="shared" si="13670"/>
        <v>431</v>
      </c>
      <c r="CB815" s="112">
        <f t="shared" si="13670"/>
        <v>431</v>
      </c>
      <c r="CC815" s="112">
        <f t="shared" si="13670"/>
        <v>431</v>
      </c>
      <c r="CD815" s="112">
        <f t="shared" si="13670"/>
        <v>431</v>
      </c>
      <c r="CE815" s="112">
        <f t="shared" si="13670"/>
        <v>431</v>
      </c>
      <c r="CF815" s="112">
        <f t="shared" si="13670"/>
        <v>431</v>
      </c>
      <c r="CG815" s="112">
        <f t="shared" si="13670"/>
        <v>431</v>
      </c>
      <c r="CH815" s="112">
        <f t="shared" si="13670"/>
        <v>431</v>
      </c>
      <c r="CI815" s="113">
        <f t="shared" si="13670"/>
        <v>431</v>
      </c>
    </row>
    <row r="818" spans="1:87" x14ac:dyDescent="0.3">
      <c r="A818" s="60" t="s">
        <v>442</v>
      </c>
      <c r="AU818" t="s">
        <v>91</v>
      </c>
    </row>
    <row r="819" spans="1:87" x14ac:dyDescent="0.3">
      <c r="A819" s="25" t="s">
        <v>443</v>
      </c>
      <c r="B819" s="25"/>
      <c r="C819" s="25"/>
      <c r="D819" s="26"/>
      <c r="E819" s="27" t="s">
        <v>78</v>
      </c>
      <c r="F819" s="104"/>
      <c r="G819" s="104"/>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9"/>
      <c r="AU819">
        <v>1</v>
      </c>
      <c r="AV819">
        <v>2</v>
      </c>
      <c r="AW819">
        <v>3</v>
      </c>
      <c r="AX819">
        <v>4</v>
      </c>
      <c r="AY819">
        <v>5</v>
      </c>
      <c r="AZ819">
        <v>6</v>
      </c>
      <c r="BA819">
        <v>7</v>
      </c>
      <c r="BB819">
        <v>8</v>
      </c>
      <c r="BC819">
        <v>9</v>
      </c>
      <c r="BD819">
        <v>10</v>
      </c>
      <c r="BE819">
        <v>11</v>
      </c>
      <c r="BF819">
        <v>12</v>
      </c>
      <c r="BG819">
        <v>13</v>
      </c>
      <c r="BH819">
        <v>14</v>
      </c>
      <c r="BI819">
        <v>15</v>
      </c>
      <c r="BJ819">
        <v>16</v>
      </c>
      <c r="BK819">
        <v>17</v>
      </c>
      <c r="BL819">
        <v>18</v>
      </c>
      <c r="BM819">
        <v>19</v>
      </c>
      <c r="BN819">
        <v>20</v>
      </c>
      <c r="BO819">
        <v>21</v>
      </c>
      <c r="BP819">
        <v>22</v>
      </c>
      <c r="BQ819">
        <v>23</v>
      </c>
      <c r="BR819">
        <v>24</v>
      </c>
      <c r="BS819">
        <v>25</v>
      </c>
      <c r="BT819">
        <v>26</v>
      </c>
      <c r="BU819">
        <v>27</v>
      </c>
      <c r="BV819">
        <v>28</v>
      </c>
      <c r="BW819">
        <v>29</v>
      </c>
      <c r="BX819">
        <v>30</v>
      </c>
      <c r="BY819">
        <v>31</v>
      </c>
      <c r="BZ819">
        <v>32</v>
      </c>
      <c r="CA819">
        <v>33</v>
      </c>
      <c r="CB819">
        <v>34</v>
      </c>
      <c r="CC819">
        <v>35</v>
      </c>
      <c r="CD819">
        <v>36</v>
      </c>
      <c r="CE819">
        <v>37</v>
      </c>
      <c r="CF819">
        <v>38</v>
      </c>
      <c r="CG819">
        <v>39</v>
      </c>
      <c r="CH819">
        <v>40</v>
      </c>
      <c r="CI819">
        <v>41</v>
      </c>
    </row>
    <row r="820" spans="1:87" x14ac:dyDescent="0.3">
      <c r="A820" s="147" t="s">
        <v>303</v>
      </c>
      <c r="B820" s="148">
        <f>Lister!$B$13</f>
        <v>1</v>
      </c>
      <c r="C820" s="28" t="s">
        <v>60</v>
      </c>
      <c r="D820" s="29" t="s">
        <v>79</v>
      </c>
      <c r="E820" s="30" t="s">
        <v>163</v>
      </c>
      <c r="F820" s="31" t="s">
        <v>250</v>
      </c>
      <c r="G820" s="31" t="s">
        <v>137</v>
      </c>
      <c r="H820" s="31" t="s">
        <v>138</v>
      </c>
      <c r="I820" s="31" t="s">
        <v>139</v>
      </c>
      <c r="J820" s="31" t="s">
        <v>140</v>
      </c>
      <c r="K820" s="31" t="s">
        <v>141</v>
      </c>
      <c r="L820" s="31" t="s">
        <v>80</v>
      </c>
      <c r="M820" s="31" t="s">
        <v>144</v>
      </c>
      <c r="N820" s="31" t="s">
        <v>145</v>
      </c>
      <c r="O820" s="31" t="s">
        <v>146</v>
      </c>
      <c r="P820" s="31" t="s">
        <v>147</v>
      </c>
      <c r="Q820" s="31" t="s">
        <v>152</v>
      </c>
      <c r="R820" s="31" t="s">
        <v>153</v>
      </c>
      <c r="S820" s="31" t="s">
        <v>154</v>
      </c>
      <c r="T820" s="31" t="s">
        <v>155</v>
      </c>
      <c r="U820" s="31" t="s">
        <v>156</v>
      </c>
      <c r="V820" s="31" t="s">
        <v>229</v>
      </c>
      <c r="W820" s="31" t="s">
        <v>157</v>
      </c>
      <c r="X820" s="31" t="s">
        <v>158</v>
      </c>
      <c r="Y820" s="31" t="s">
        <v>159</v>
      </c>
      <c r="Z820" s="31" t="s">
        <v>230</v>
      </c>
      <c r="AA820" s="31" t="s">
        <v>231</v>
      </c>
      <c r="AB820" s="31" t="s">
        <v>232</v>
      </c>
      <c r="AC820" s="31" t="s">
        <v>233</v>
      </c>
      <c r="AD820" s="31" t="s">
        <v>234</v>
      </c>
      <c r="AE820" s="31" t="s">
        <v>235</v>
      </c>
      <c r="AF820" s="31" t="s">
        <v>236</v>
      </c>
      <c r="AG820" s="31" t="s">
        <v>237</v>
      </c>
      <c r="AH820" s="31" t="s">
        <v>238</v>
      </c>
      <c r="AI820" s="31" t="s">
        <v>239</v>
      </c>
      <c r="AJ820" s="31" t="s">
        <v>240</v>
      </c>
      <c r="AK820" s="31" t="s">
        <v>241</v>
      </c>
      <c r="AL820" s="31" t="s">
        <v>242</v>
      </c>
      <c r="AM820" s="31" t="s">
        <v>243</v>
      </c>
      <c r="AN820" s="31" t="s">
        <v>244</v>
      </c>
      <c r="AO820" s="31" t="s">
        <v>245</v>
      </c>
      <c r="AP820" s="31" t="s">
        <v>246</v>
      </c>
      <c r="AQ820" s="31" t="s">
        <v>247</v>
      </c>
      <c r="AR820" s="31" t="s">
        <v>248</v>
      </c>
      <c r="AS820" s="32" t="s">
        <v>249</v>
      </c>
      <c r="AU820" s="19">
        <v>1</v>
      </c>
      <c r="AV820" s="19">
        <v>5</v>
      </c>
      <c r="AW820" s="19">
        <v>10</v>
      </c>
      <c r="AX820" s="19">
        <v>15</v>
      </c>
      <c r="AY820" s="19">
        <v>20</v>
      </c>
      <c r="AZ820" s="19">
        <v>25</v>
      </c>
      <c r="BA820" s="19">
        <v>30</v>
      </c>
      <c r="BB820" s="19">
        <v>35</v>
      </c>
      <c r="BC820" s="19">
        <v>40</v>
      </c>
      <c r="BD820" s="19">
        <v>45</v>
      </c>
      <c r="BE820" s="19">
        <v>50</v>
      </c>
      <c r="BF820" s="19">
        <v>55</v>
      </c>
      <c r="BG820" s="19">
        <v>60</v>
      </c>
      <c r="BH820" s="19">
        <v>65</v>
      </c>
      <c r="BI820" s="19">
        <v>70</v>
      </c>
      <c r="BJ820" s="19">
        <v>75</v>
      </c>
      <c r="BK820" s="19">
        <v>80</v>
      </c>
      <c r="BL820" s="19">
        <v>85</v>
      </c>
      <c r="BM820" s="19">
        <v>90</v>
      </c>
      <c r="BN820" s="19">
        <v>95</v>
      </c>
      <c r="BO820" s="19">
        <v>100</v>
      </c>
      <c r="BP820" s="19">
        <v>105</v>
      </c>
      <c r="BQ820" s="19">
        <v>110</v>
      </c>
      <c r="BR820" s="19">
        <v>115</v>
      </c>
      <c r="BS820" s="19">
        <v>120</v>
      </c>
      <c r="BT820" s="19">
        <v>125</v>
      </c>
      <c r="BU820" s="19">
        <v>130</v>
      </c>
      <c r="BV820" s="19">
        <v>135</v>
      </c>
      <c r="BW820" s="19">
        <v>140</v>
      </c>
      <c r="BX820" s="19">
        <v>145</v>
      </c>
      <c r="BY820" s="2">
        <v>150</v>
      </c>
      <c r="BZ820" s="19">
        <v>155</v>
      </c>
      <c r="CA820" s="2">
        <v>160</v>
      </c>
      <c r="CB820" s="19">
        <v>165</v>
      </c>
      <c r="CC820" s="2">
        <v>170</v>
      </c>
      <c r="CD820" s="19">
        <v>175</v>
      </c>
      <c r="CE820" s="2">
        <v>180</v>
      </c>
      <c r="CF820" s="19">
        <v>185</v>
      </c>
      <c r="CG820" s="2">
        <v>190</v>
      </c>
      <c r="CH820" s="19">
        <v>195</v>
      </c>
      <c r="CI820" s="2">
        <v>200</v>
      </c>
    </row>
    <row r="821" spans="1:87" x14ac:dyDescent="0.3">
      <c r="A821" s="33" t="s">
        <v>81</v>
      </c>
      <c r="B821" s="33"/>
      <c r="C821" s="348" t="str">
        <f>'Katalog over Kulturmodeller '!F258</f>
        <v>Naturlig succesion</v>
      </c>
      <c r="D821" s="125" t="s">
        <v>338</v>
      </c>
      <c r="E821" s="139">
        <f>'Katalog over Kulturmodeller '!W258</f>
        <v>1</v>
      </c>
      <c r="F821" s="37">
        <f>E821+((E826-F826)+(E827-F827))*(E821/SUM(E821:E825))</f>
        <v>1</v>
      </c>
      <c r="G821" s="37">
        <f t="shared" ref="G821" si="13671">F821+((F826-G826)+(F827-G827))*(F821/SUM(F821:F825))</f>
        <v>1</v>
      </c>
      <c r="H821" s="37">
        <f t="shared" ref="H821" si="13672">G821+((G826-H826)+(G827-H827))*(G821/SUM(G821:G825))</f>
        <v>1</v>
      </c>
      <c r="I821" s="37">
        <f t="shared" ref="I821" si="13673">H821+((H826-I826)+(H827-I827))*(H821/SUM(H821:H825))</f>
        <v>1</v>
      </c>
      <c r="J821" s="37">
        <f t="shared" ref="J821" si="13674">I821+((I826-J826)+(I827-J827))*(I821/SUM(I821:I825))</f>
        <v>1</v>
      </c>
      <c r="K821" s="37">
        <f t="shared" ref="K821" si="13675">J821+((J826-K826)+(J827-K827))*(J821/SUM(J821:J825))</f>
        <v>1</v>
      </c>
      <c r="L821" s="37">
        <f t="shared" ref="L821" si="13676">K821+((K826-L826)+(K827-L827))*(K821/SUM(K821:K825))</f>
        <v>1</v>
      </c>
      <c r="M821" s="37">
        <f t="shared" ref="M821" si="13677">L821+((L826-M826)+(L827-M827))*(L821/SUM(L821:L825))</f>
        <v>1</v>
      </c>
      <c r="N821" s="37">
        <f t="shared" ref="N821" si="13678">M821+((M826-N826)+(M827-N827))*(M821/SUM(M821:M825))</f>
        <v>1</v>
      </c>
      <c r="O821" s="37">
        <f t="shared" ref="O821" si="13679">N821+((N826-O826)+(N827-O827))*(N821/SUM(N821:N825))</f>
        <v>1</v>
      </c>
      <c r="P821" s="37">
        <f t="shared" ref="P821" si="13680">O821+((O826-P826)+(O827-P827))*(O821/SUM(O821:O825))</f>
        <v>1</v>
      </c>
      <c r="Q821" s="37">
        <f t="shared" ref="Q821" si="13681">P821+((P826-Q826)+(P827-Q827))*(P821/SUM(P821:P825))</f>
        <v>1</v>
      </c>
      <c r="R821" s="37">
        <f t="shared" ref="R821" si="13682">Q821+((Q826-R826)+(Q827-R827))*(Q821/SUM(Q821:Q825))</f>
        <v>1</v>
      </c>
      <c r="S821" s="37">
        <f t="shared" ref="S821" si="13683">R821+((R826-S826)+(R827-S827))*(R821/SUM(R821:R825))</f>
        <v>1</v>
      </c>
      <c r="T821" s="37">
        <f t="shared" ref="T821" si="13684">S821+((S826-T826)+(S827-T827))*(S821/SUM(S821:S825))</f>
        <v>1</v>
      </c>
      <c r="U821" s="37">
        <f t="shared" ref="U821" si="13685">T821+((T826-U826)+(T827-U827))*(T821/SUM(T821:T825))</f>
        <v>1</v>
      </c>
      <c r="V821" s="37">
        <f t="shared" ref="V821" si="13686">U821+((U826-V826)+(U827-V827))*(U821/SUM(U821:U825))</f>
        <v>1</v>
      </c>
      <c r="W821" s="37">
        <f t="shared" ref="W821" si="13687">V821+((V826-W826)+(V827-W827))*(V821/SUM(V821:V825))</f>
        <v>1</v>
      </c>
      <c r="X821" s="37">
        <f t="shared" ref="X821" si="13688">W821+((W826-X826)+(W827-X827))*(W821/SUM(W821:W825))</f>
        <v>1</v>
      </c>
      <c r="Y821" s="37">
        <f t="shared" ref="Y821" si="13689">X821+((X826-Y826)+(X827-Y827))*(X821/SUM(X821:X825))</f>
        <v>1</v>
      </c>
      <c r="Z821" s="37">
        <f t="shared" ref="Z821" si="13690">Y821+((Y826-Z826)+(Y827-Z827))*(Y821/SUM(Y821:Y825))</f>
        <v>1</v>
      </c>
      <c r="AA821" s="37">
        <f t="shared" ref="AA821" si="13691">Z821+((Z826-AA826)+(Z827-AA827))*(Z821/SUM(Z821:Z825))</f>
        <v>1</v>
      </c>
      <c r="AB821" s="37">
        <f t="shared" ref="AB821" si="13692">AA821+((AA826-AB826)+(AA827-AB827))*(AA821/SUM(AA821:AA825))</f>
        <v>1</v>
      </c>
      <c r="AC821" s="37">
        <f t="shared" ref="AC821" si="13693">AB821+((AB826-AC826)+(AB827-AC827))*(AB821/SUM(AB821:AB825))</f>
        <v>1</v>
      </c>
      <c r="AD821" s="37">
        <f t="shared" ref="AD821" si="13694">AC821+((AC826-AD826)+(AC827-AD827))*(AC821/SUM(AC821:AC825))</f>
        <v>1</v>
      </c>
      <c r="AE821" s="37">
        <f t="shared" ref="AE821" si="13695">AD821+((AD826-AE826)+(AD827-AE827))*(AD821/SUM(AD821:AD825))</f>
        <v>1</v>
      </c>
      <c r="AF821" s="37">
        <f t="shared" ref="AF821" si="13696">AE821+((AE826-AF826)+(AE827-AF827))*(AE821/SUM(AE821:AE825))</f>
        <v>1</v>
      </c>
      <c r="AG821" s="37">
        <f t="shared" ref="AG821" si="13697">AF821+((AF826-AG826)+(AF827-AG827))*(AF821/SUM(AF821:AF825))</f>
        <v>1</v>
      </c>
      <c r="AH821" s="37">
        <f t="shared" ref="AH821" si="13698">AG821+((AG826-AH826)+(AG827-AH827))*(AG821/SUM(AG821:AG825))</f>
        <v>1</v>
      </c>
      <c r="AI821" s="37">
        <f t="shared" ref="AI821" si="13699">AH821+((AH826-AI826)+(AH827-AI827))*(AH821/SUM(AH821:AH825))</f>
        <v>1</v>
      </c>
      <c r="AJ821" s="37">
        <f t="shared" ref="AJ821" si="13700">AI821+((AI826-AJ826)+(AI827-AJ827))*(AI821/SUM(AI821:AI825))</f>
        <v>1</v>
      </c>
      <c r="AK821" s="37">
        <f t="shared" ref="AK821" si="13701">AJ821+((AJ826-AK826)+(AJ827-AK827))*(AJ821/SUM(AJ821:AJ825))</f>
        <v>1</v>
      </c>
      <c r="AL821" s="37">
        <f t="shared" ref="AL821" si="13702">AK821+((AK826-AL826)+(AK827-AL827))*(AK821/SUM(AK821:AK825))</f>
        <v>1</v>
      </c>
      <c r="AM821" s="37">
        <f t="shared" ref="AM821" si="13703">AL821+((AL826-AM826)+(AL827-AM827))*(AL821/SUM(AL821:AL825))</f>
        <v>1</v>
      </c>
      <c r="AN821" s="37">
        <f t="shared" ref="AN821" si="13704">AM821+((AM826-AN826)+(AM827-AN827))*(AM821/SUM(AM821:AM825))</f>
        <v>1</v>
      </c>
      <c r="AO821" s="37">
        <f t="shared" ref="AO821" si="13705">AN821+((AN826-AO826)+(AN827-AO827))*(AN821/SUM(AN821:AN825))</f>
        <v>1</v>
      </c>
      <c r="AP821" s="37">
        <f t="shared" ref="AP821" si="13706">AO821+((AO826-AP826)+(AO827-AP827))*(AO821/SUM(AO821:AO825))</f>
        <v>1</v>
      </c>
      <c r="AQ821" s="37">
        <f t="shared" ref="AQ821" si="13707">AP821+((AP826-AQ826)+(AP827-AQ827))*(AP821/SUM(AP821:AP825))</f>
        <v>1</v>
      </c>
      <c r="AR821" s="37">
        <f t="shared" ref="AR821" si="13708">AQ821+((AQ826-AR826)+(AQ827-AR827))*(AQ821/SUM(AQ821:AQ825))</f>
        <v>1</v>
      </c>
      <c r="AS821" s="38">
        <f t="shared" ref="AS821" si="13709">AR821+((AR826-AS826)+(AR827-AS827))*(AR821/SUM(AR821:AR825))</f>
        <v>1</v>
      </c>
      <c r="AU821" s="7" cm="1">
        <f t="array" ref="AU821">IF($D821="","",INDEX('Data - CO2'!$B$5:$AP$53,MATCH(Kulturmodeller!$D821,'Data - CO2'!$A$5:$A$53,0),AU$20)*E821)</f>
        <v>0</v>
      </c>
      <c r="AV821" s="8" cm="1">
        <f t="array" ref="AV821">IF($D821="","",INDEX('Data - CO2'!$B$5:$AP$53,MATCH(Kulturmodeller!$D821,'Data - CO2'!$A$5:$A$53,0),AV$20)*F821)</f>
        <v>0.70000000000000007</v>
      </c>
      <c r="AW821" s="8" cm="1">
        <f t="array" ref="AW821">IF($D821="","",INDEX('Data - CO2'!$B$5:$AP$53,MATCH(Kulturmodeller!$D821,'Data - CO2'!$A$5:$A$53,0),AW$20)*G821)</f>
        <v>7</v>
      </c>
      <c r="AX821" s="8" cm="1">
        <f t="array" ref="AX821">IF($D821="","",INDEX('Data - CO2'!$B$5:$AP$53,MATCH(Kulturmodeller!$D821,'Data - CO2'!$A$5:$A$53,0),AX$20)*H821)</f>
        <v>11.000000000000002</v>
      </c>
      <c r="AY821" s="8" cm="1">
        <f t="array" ref="AY821">IF($D821="","",INDEX('Data - CO2'!$B$5:$AP$53,MATCH(Kulturmodeller!$D821,'Data - CO2'!$A$5:$A$53,0),AY$20)*I821)</f>
        <v>15</v>
      </c>
      <c r="AZ821" s="8" cm="1">
        <f t="array" ref="AZ821">IF($D821="","",INDEX('Data - CO2'!$B$5:$AP$53,MATCH(Kulturmodeller!$D821,'Data - CO2'!$A$5:$A$53,0),AZ$20)*J821*$B820)</f>
        <v>18.499999999999996</v>
      </c>
      <c r="BA821" s="8" cm="1">
        <f t="array" ref="BA821">IF($D821="","",INDEX('Data - CO2'!$B$5:$AP$53,MATCH(Kulturmodeller!$D821,'Data - CO2'!$A$5:$A$53,0),BA$20)*K821*$B820)</f>
        <v>22</v>
      </c>
      <c r="BB821" s="8" cm="1">
        <f t="array" ref="BB821">IF($D821="","",INDEX('Data - CO2'!$B$5:$AP$53,MATCH(Kulturmodeller!$D821,'Data - CO2'!$A$5:$A$53,0),BB$20)*L821*$B820)</f>
        <v>43.000000000000007</v>
      </c>
      <c r="BC821" s="8" cm="1">
        <f t="array" ref="BC821">IF($D821="","",INDEX('Data - CO2'!$B$5:$AP$53,MATCH(Kulturmodeller!$D821,'Data - CO2'!$A$5:$A$53,0),BC$20)*M821*$B820)</f>
        <v>64</v>
      </c>
      <c r="BD821" s="8" cm="1">
        <f t="array" ref="BD821">IF($D821="","",INDEX('Data - CO2'!$B$5:$AP$53,MATCH(Kulturmodeller!$D821,'Data - CO2'!$A$5:$A$53,0),BD$20)*N821*$B820)</f>
        <v>94.5833333333333</v>
      </c>
      <c r="BE821" s="8" cm="1">
        <f t="array" ref="BE821">IF($D821="","",INDEX('Data - CO2'!$B$5:$AP$53,MATCH(Kulturmodeller!$D821,'Data - CO2'!$A$5:$A$53,0),BE$20)*O821*$B820)</f>
        <v>125.1666666666666</v>
      </c>
      <c r="BF821" s="8" cm="1">
        <f t="array" ref="BF821">IF($D821="","",INDEX('Data - CO2'!$B$5:$AP$53,MATCH(Kulturmodeller!$D821,'Data - CO2'!$A$5:$A$53,0),BF$20)*P821*$B820)</f>
        <v>155.74999999999997</v>
      </c>
      <c r="BG821" s="8" cm="1">
        <f t="array" ref="BG821">IF($D821="","",INDEX('Data - CO2'!$B$5:$AP$53,MATCH(Kulturmodeller!$D821,'Data - CO2'!$A$5:$A$53,0),BG$20)*Q821*$B820)</f>
        <v>186.33333333333334</v>
      </c>
      <c r="BH821" s="8" cm="1">
        <f t="array" ref="BH821">IF($D821="","",INDEX('Data - CO2'!$B$5:$AP$53,MATCH(Kulturmodeller!$D821,'Data - CO2'!$A$5:$A$53,0),BH$20)*R821*$B820)</f>
        <v>216.91666666666671</v>
      </c>
      <c r="BI821" s="8" cm="1">
        <f t="array" ref="BI821">IF($D821="","",INDEX('Data - CO2'!$B$5:$AP$53,MATCH(Kulturmodeller!$D821,'Data - CO2'!$A$5:$A$53,0),BI$20)*S821*$B820)</f>
        <v>247.50000000000009</v>
      </c>
      <c r="BJ821" s="8" cm="1">
        <f t="array" ref="BJ821">IF($D821="","",INDEX('Data - CO2'!$B$5:$AP$53,MATCH(Kulturmodeller!$D821,'Data - CO2'!$A$5:$A$53,0),BJ$20)*T821*$B820)</f>
        <v>278.08333333333343</v>
      </c>
      <c r="BK821" s="8" cm="1">
        <f t="array" ref="BK821">IF($D821="","",INDEX('Data - CO2'!$B$5:$AP$53,MATCH(Kulturmodeller!$D821,'Data - CO2'!$A$5:$A$53,0),BK$20)*U821*$B820)</f>
        <v>308.6666666666668</v>
      </c>
      <c r="BL821" s="8" cm="1">
        <f t="array" ref="BL821">IF($D821="","",INDEX('Data - CO2'!$B$5:$AP$53,MATCH(Kulturmodeller!$D821,'Data - CO2'!$A$5:$A$53,0),BL$20)*V821*$B820)</f>
        <v>339.25000000000017</v>
      </c>
      <c r="BM821" s="8" cm="1">
        <f t="array" ref="BM821">IF($D821="","",INDEX('Data - CO2'!$B$5:$AP$53,MATCH(Kulturmodeller!$D821,'Data - CO2'!$A$5:$A$53,0),BM$20)*W821*$B820)</f>
        <v>369.83333333333354</v>
      </c>
      <c r="BN821" s="8" cm="1">
        <f t="array" ref="BN821">IF($D821="","",INDEX('Data - CO2'!$B$5:$AP$53,MATCH(Kulturmodeller!$D821,'Data - CO2'!$A$5:$A$53,0),BN$20)*X821*$B820)</f>
        <v>400.41666666666691</v>
      </c>
      <c r="BO821" s="8" cm="1">
        <f t="array" ref="BO821">IF($D821="","",INDEX('Data - CO2'!$B$5:$AP$53,MATCH(Kulturmodeller!$D821,'Data - CO2'!$A$5:$A$53,0),BO$20)*Y821*$B820)</f>
        <v>431</v>
      </c>
      <c r="BP821" s="8" cm="1">
        <f t="array" ref="BP821">IF($D821="","",INDEX('Data - CO2'!$B$5:$AP$53,MATCH(Kulturmodeller!$D821,'Data - CO2'!$A$5:$A$53,0),BP$20)*Z821*$B820)</f>
        <v>431</v>
      </c>
      <c r="BQ821" s="8" cm="1">
        <f t="array" ref="BQ821">IF($D821="","",INDEX('Data - CO2'!$B$5:$AP$53,MATCH(Kulturmodeller!$D821,'Data - CO2'!$A$5:$A$53,0),BQ$20)*AA821*$B820)</f>
        <v>431</v>
      </c>
      <c r="BR821" s="8" cm="1">
        <f t="array" ref="BR821">IF($D821="","",INDEX('Data - CO2'!$B$5:$AP$53,MATCH(Kulturmodeller!$D821,'Data - CO2'!$A$5:$A$53,0),BR$20)*AB821*$B820)</f>
        <v>431</v>
      </c>
      <c r="BS821" s="8" cm="1">
        <f t="array" ref="BS821">IF($D821="","",INDEX('Data - CO2'!$B$5:$AP$53,MATCH(Kulturmodeller!$D821,'Data - CO2'!$A$5:$A$53,0),BS$20)*AC821*$B820)</f>
        <v>431</v>
      </c>
      <c r="BT821" s="8" cm="1">
        <f t="array" ref="BT821">IF($D821="","",INDEX('Data - CO2'!$B$5:$AP$53,MATCH(Kulturmodeller!$D821,'Data - CO2'!$A$5:$A$53,0),BT$20)*AD821*$B820)</f>
        <v>431</v>
      </c>
      <c r="BU821" s="8" cm="1">
        <f t="array" ref="BU821">IF($D821="","",INDEX('Data - CO2'!$B$5:$AP$53,MATCH(Kulturmodeller!$D821,'Data - CO2'!$A$5:$A$53,0),BU$20)*AE821*$B820)</f>
        <v>431</v>
      </c>
      <c r="BV821" s="8" cm="1">
        <f t="array" ref="BV821">IF($D821="","",INDEX('Data - CO2'!$B$5:$AP$53,MATCH(Kulturmodeller!$D821,'Data - CO2'!$A$5:$A$53,0),BV$20)*AF821*$B820)</f>
        <v>431</v>
      </c>
      <c r="BW821" s="8" cm="1">
        <f t="array" ref="BW821">IF($D821="","",INDEX('Data - CO2'!$B$5:$AP$53,MATCH(Kulturmodeller!$D821,'Data - CO2'!$A$5:$A$53,0),BW$20)*AG821*$B820)</f>
        <v>431</v>
      </c>
      <c r="BX821" s="8" cm="1">
        <f t="array" ref="BX821">IF($D821="","",INDEX('Data - CO2'!$B$5:$AP$53,MATCH(Kulturmodeller!$D821,'Data - CO2'!$A$5:$A$53,0),BX$20)*AH821*$B820)</f>
        <v>431</v>
      </c>
      <c r="BY821" s="8" cm="1">
        <f t="array" ref="BY821">IF($D821="","",INDEX('Data - CO2'!$B$5:$AP$53,MATCH(Kulturmodeller!$D821,'Data - CO2'!$A$5:$A$53,0),BY$20)*AI821*$B820)</f>
        <v>431</v>
      </c>
      <c r="BZ821" s="8" cm="1">
        <f t="array" ref="BZ821">IF($D821="","",INDEX('Data - CO2'!$B$5:$AP$53,MATCH(Kulturmodeller!$D821,'Data - CO2'!$A$5:$A$53,0),BZ$20)*AJ821*$B820)</f>
        <v>431</v>
      </c>
      <c r="CA821" s="8" cm="1">
        <f t="array" ref="CA821">IF($D821="","",INDEX('Data - CO2'!$B$5:$AP$53,MATCH(Kulturmodeller!$D821,'Data - CO2'!$A$5:$A$53,0),CA$20)*AK821*$B820)</f>
        <v>431</v>
      </c>
      <c r="CB821" s="8" cm="1">
        <f t="array" ref="CB821">IF($D821="","",INDEX('Data - CO2'!$B$5:$AP$53,MATCH(Kulturmodeller!$D821,'Data - CO2'!$A$5:$A$53,0),CB$20)*AL821*$B820)</f>
        <v>431</v>
      </c>
      <c r="CC821" s="8" cm="1">
        <f t="array" ref="CC821">IF($D821="","",INDEX('Data - CO2'!$B$5:$AP$53,MATCH(Kulturmodeller!$D821,'Data - CO2'!$A$5:$A$53,0),CC$20)*AM821*$B820)</f>
        <v>431</v>
      </c>
      <c r="CD821" s="8" cm="1">
        <f t="array" ref="CD821">IF($D821="","",INDEX('Data - CO2'!$B$5:$AP$53,MATCH(Kulturmodeller!$D821,'Data - CO2'!$A$5:$A$53,0),CD$20)*AN821*$B820)</f>
        <v>431</v>
      </c>
      <c r="CE821" s="8" cm="1">
        <f t="array" ref="CE821">IF($D821="","",INDEX('Data - CO2'!$B$5:$AP$53,MATCH(Kulturmodeller!$D821,'Data - CO2'!$A$5:$A$53,0),CE$20)*AO821*$B820)</f>
        <v>431</v>
      </c>
      <c r="CF821" s="8" cm="1">
        <f t="array" ref="CF821">IF($D821="","",INDEX('Data - CO2'!$B$5:$AP$53,MATCH(Kulturmodeller!$D821,'Data - CO2'!$A$5:$A$53,0),CF$20)*AP821*$B820)</f>
        <v>431</v>
      </c>
      <c r="CG821" s="8" cm="1">
        <f t="array" ref="CG821">IF($D821="","",INDEX('Data - CO2'!$B$5:$AP$53,MATCH(Kulturmodeller!$D821,'Data - CO2'!$A$5:$A$53,0),CG$20)*AQ821*$B820)</f>
        <v>431</v>
      </c>
      <c r="CH821" s="8" cm="1">
        <f t="array" ref="CH821">IF($D821="","",INDEX('Data - CO2'!$B$5:$AP$53,MATCH(Kulturmodeller!$D821,'Data - CO2'!$A$5:$A$53,0),CH$20)*AR821*$B820)</f>
        <v>431</v>
      </c>
      <c r="CI821" s="9" cm="1">
        <f t="array" ref="CI821">IF($D821="","",INDEX('Data - CO2'!$B$5:$AP$53,MATCH(Kulturmodeller!$D821,'Data - CO2'!$A$5:$A$53,0),CI$20)*AS821*$B820)</f>
        <v>431</v>
      </c>
    </row>
    <row r="822" spans="1:87" x14ac:dyDescent="0.3">
      <c r="A822" s="33" t="s">
        <v>82</v>
      </c>
      <c r="B822" s="33"/>
      <c r="C822" s="348" t="str">
        <f>'Katalog over Kulturmodeller '!F259</f>
        <v>LØV - hjemmehørende</v>
      </c>
      <c r="D822" s="125" t="s">
        <v>218</v>
      </c>
      <c r="E822" s="151">
        <f>'Katalog over Kulturmodeller '!W259</f>
        <v>0</v>
      </c>
      <c r="F822" s="40">
        <f>E822+((E826-F826)+(E827-F827))*(E822/SUM(E821:E825))</f>
        <v>0</v>
      </c>
      <c r="G822" s="40">
        <f t="shared" ref="G822" si="13710">F822+((F826-G826)+(F827-G827))*(F822/SUM(F821:F825))</f>
        <v>0</v>
      </c>
      <c r="H822" s="40">
        <f t="shared" ref="H822" si="13711">G822+((G826-H826)+(G827-H827))*(G822/SUM(G821:G825))</f>
        <v>0</v>
      </c>
      <c r="I822" s="40">
        <f t="shared" ref="I822" si="13712">H822+((H826-I826)+(H827-I827))*(H822/SUM(H821:H825))</f>
        <v>0</v>
      </c>
      <c r="J822" s="40">
        <f t="shared" ref="J822" si="13713">I822+((I826-J826)+(I827-J827))*(I822/SUM(I821:I825))</f>
        <v>0</v>
      </c>
      <c r="K822" s="40">
        <f t="shared" ref="K822" si="13714">J822+((J826-K826)+(J827-K827))*(J822/SUM(J821:J825))</f>
        <v>0</v>
      </c>
      <c r="L822" s="40">
        <f t="shared" ref="L822" si="13715">K822+((K826-L826)+(K827-L827))*(K822/SUM(K821:K825))</f>
        <v>0</v>
      </c>
      <c r="M822" s="40">
        <f t="shared" ref="M822" si="13716">L822+((L826-M826)+(L827-M827))*(L822/SUM(L821:L825))</f>
        <v>0</v>
      </c>
      <c r="N822" s="40">
        <f t="shared" ref="N822" si="13717">M822+((M826-N826)+(M827-N827))*(M822/SUM(M821:M825))</f>
        <v>0</v>
      </c>
      <c r="O822" s="40">
        <f t="shared" ref="O822" si="13718">N822+((N826-O826)+(N827-O827))*(N822/SUM(N821:N825))</f>
        <v>0</v>
      </c>
      <c r="P822" s="40">
        <f t="shared" ref="P822" si="13719">O822+((O826-P826)+(O827-P827))*(O822/SUM(O821:O825))</f>
        <v>0</v>
      </c>
      <c r="Q822" s="40">
        <f t="shared" ref="Q822" si="13720">P822+((P826-Q826)+(P827-Q827))*(P822/SUM(P821:P825))</f>
        <v>0</v>
      </c>
      <c r="R822" s="40">
        <f t="shared" ref="R822" si="13721">Q822+((Q826-R826)+(Q827-R827))*(Q822/SUM(Q821:Q825))</f>
        <v>0</v>
      </c>
      <c r="S822" s="40">
        <f t="shared" ref="S822" si="13722">R822+((R826-S826)+(R827-S827))*(R822/SUM(R821:R825))</f>
        <v>0</v>
      </c>
      <c r="T822" s="40">
        <f t="shared" ref="T822" si="13723">S822+((S826-T826)+(S827-T827))*(S822/SUM(S821:S825))</f>
        <v>0</v>
      </c>
      <c r="U822" s="40">
        <f t="shared" ref="U822" si="13724">T822+((T826-U826)+(T827-U827))*(T822/SUM(T821:T825))</f>
        <v>0</v>
      </c>
      <c r="V822" s="40">
        <f t="shared" ref="V822" si="13725">U822+((U826-V826)+(U827-V827))*(U822/SUM(U821:U825))</f>
        <v>0</v>
      </c>
      <c r="W822" s="40">
        <f t="shared" ref="W822" si="13726">V822+((V826-W826)+(V827-W827))*(V822/SUM(V821:V825))</f>
        <v>0</v>
      </c>
      <c r="X822" s="40">
        <f t="shared" ref="X822" si="13727">W822+((W826-X826)+(W827-X827))*(W822/SUM(W821:W825))</f>
        <v>0</v>
      </c>
      <c r="Y822" s="40">
        <f t="shared" ref="Y822" si="13728">X822+((X826-Y826)+(X827-Y827))*(X822/SUM(X821:X825))</f>
        <v>0</v>
      </c>
      <c r="Z822" s="40">
        <f t="shared" ref="Z822" si="13729">Y822+((Y826-Z826)+(Y827-Z827))*(Y822/SUM(Y821:Y825))</f>
        <v>0</v>
      </c>
      <c r="AA822" s="40">
        <f t="shared" ref="AA822" si="13730">Z822+((Z826-AA826)+(Z827-AA827))*(Z822/SUM(Z821:Z825))</f>
        <v>0</v>
      </c>
      <c r="AB822" s="40">
        <f t="shared" ref="AB822" si="13731">AA822+((AA826-AB826)+(AA827-AB827))*(AA822/SUM(AA821:AA825))</f>
        <v>0</v>
      </c>
      <c r="AC822" s="40">
        <f t="shared" ref="AC822" si="13732">AB822+((AB826-AC826)+(AB827-AC827))*(AB822/SUM(AB821:AB825))</f>
        <v>0</v>
      </c>
      <c r="AD822" s="40">
        <f t="shared" ref="AD822" si="13733">AC822+((AC826-AD826)+(AC827-AD827))*(AC822/SUM(AC821:AC825))</f>
        <v>0</v>
      </c>
      <c r="AE822" s="40">
        <f t="shared" ref="AE822" si="13734">AD822+((AD826-AE826)+(AD827-AE827))*(AD822/SUM(AD821:AD825))</f>
        <v>0</v>
      </c>
      <c r="AF822" s="40">
        <f t="shared" ref="AF822" si="13735">AE822+((AE826-AF826)+(AE827-AF827))*(AE822/SUM(AE821:AE825))</f>
        <v>0</v>
      </c>
      <c r="AG822" s="40">
        <f t="shared" ref="AG822" si="13736">AF822+((AF826-AG826)+(AF827-AG827))*(AF822/SUM(AF821:AF825))</f>
        <v>0</v>
      </c>
      <c r="AH822" s="40">
        <f t="shared" ref="AH822" si="13737">AG822+((AG826-AH826)+(AG827-AH827))*(AG822/SUM(AG821:AG825))</f>
        <v>0</v>
      </c>
      <c r="AI822" s="40">
        <f t="shared" ref="AI822" si="13738">AH822+((AH826-AI826)+(AH827-AI827))*(AH822/SUM(AH821:AH825))</f>
        <v>0</v>
      </c>
      <c r="AJ822" s="40">
        <f t="shared" ref="AJ822" si="13739">AI822+((AI826-AJ826)+(AI827-AJ827))*(AI822/SUM(AI821:AI825))</f>
        <v>0</v>
      </c>
      <c r="AK822" s="40">
        <f t="shared" ref="AK822" si="13740">AJ822+((AJ826-AK826)+(AJ827-AK827))*(AJ822/SUM(AJ821:AJ825))</f>
        <v>0</v>
      </c>
      <c r="AL822" s="40">
        <f t="shared" ref="AL822" si="13741">AK822+((AK826-AL826)+(AK827-AL827))*(AK822/SUM(AK821:AK825))</f>
        <v>0</v>
      </c>
      <c r="AM822" s="40">
        <f t="shared" ref="AM822" si="13742">AL822+((AL826-AM826)+(AL827-AM827))*(AL822/SUM(AL821:AL825))</f>
        <v>0</v>
      </c>
      <c r="AN822" s="40">
        <f t="shared" ref="AN822" si="13743">AM822+((AM826-AN826)+(AM827-AN827))*(AM822/SUM(AM821:AM825))</f>
        <v>0</v>
      </c>
      <c r="AO822" s="40">
        <f t="shared" ref="AO822" si="13744">AN822+((AN826-AO826)+(AN827-AO827))*(AN822/SUM(AN821:AN825))</f>
        <v>0</v>
      </c>
      <c r="AP822" s="40">
        <f t="shared" ref="AP822" si="13745">AO822+((AO826-AP826)+(AO827-AP827))*(AO822/SUM(AO821:AO825))</f>
        <v>0</v>
      </c>
      <c r="AQ822" s="40">
        <f t="shared" ref="AQ822" si="13746">AP822+((AP826-AQ826)+(AP827-AQ827))*(AP822/SUM(AP821:AP825))</f>
        <v>0</v>
      </c>
      <c r="AR822" s="40">
        <f t="shared" ref="AR822" si="13747">AQ822+((AQ826-AR826)+(AQ827-AR827))*(AQ822/SUM(AQ821:AQ825))</f>
        <v>0</v>
      </c>
      <c r="AS822" s="41">
        <f t="shared" ref="AS822" si="13748">AR822+((AR826-AS826)+(AR827-AS827))*(AR822/SUM(AR821:AR825))</f>
        <v>0</v>
      </c>
      <c r="AU822" s="10" cm="1">
        <f t="array" ref="AU822">IF($D822="","",INDEX('Data - CO2'!$B$5:$AP$53,MATCH(Kulturmodeller!$D822,'Data - CO2'!$A$5:$A$53,0),AU$20)*E822)</f>
        <v>0</v>
      </c>
      <c r="AV822" cm="1">
        <f t="array" ref="AV822">IF($D822="","",INDEX('Data - CO2'!$B$5:$AP$53,MATCH(Kulturmodeller!$D822,'Data - CO2'!$A$5:$A$53,0),AV$20)*F822)</f>
        <v>0</v>
      </c>
      <c r="AW822" cm="1">
        <f t="array" ref="AW822">IF($D822="","",INDEX('Data - CO2'!$B$5:$AP$53,MATCH(Kulturmodeller!$D822,'Data - CO2'!$A$5:$A$53,0),AW$20)*G822)</f>
        <v>0</v>
      </c>
      <c r="AX822" cm="1">
        <f t="array" ref="AX822">IF($D822="","",INDEX('Data - CO2'!$B$5:$AP$53,MATCH(Kulturmodeller!$D822,'Data - CO2'!$A$5:$A$53,0),AX$20)*H822)</f>
        <v>0</v>
      </c>
      <c r="AY822" cm="1">
        <f t="array" ref="AY822">IF($D822="","",INDEX('Data - CO2'!$B$5:$AP$53,MATCH(Kulturmodeller!$D822,'Data - CO2'!$A$5:$A$53,0),AY$20)*I822)</f>
        <v>0</v>
      </c>
      <c r="AZ822" cm="1">
        <f t="array" ref="AZ822">IF($D822="","",INDEX('Data - CO2'!$B$5:$AP$53,MATCH(Kulturmodeller!$D822,'Data - CO2'!$A$5:$A$53,0),AZ$20)*J822*$B820)</f>
        <v>0</v>
      </c>
      <c r="BA822" cm="1">
        <f t="array" ref="BA822">IF($D822="","",INDEX('Data - CO2'!$B$5:$AP$53,MATCH(Kulturmodeller!$D822,'Data - CO2'!$A$5:$A$53,0),BA$20)*K822*$B820)</f>
        <v>0</v>
      </c>
      <c r="BB822" cm="1">
        <f t="array" ref="BB822">IF($D822="","",INDEX('Data - CO2'!$B$5:$AP$53,MATCH(Kulturmodeller!$D822,'Data - CO2'!$A$5:$A$53,0),BB$20)*L822*$B820)</f>
        <v>0</v>
      </c>
      <c r="BC822" cm="1">
        <f t="array" ref="BC822">IF($D822="","",INDEX('Data - CO2'!$B$5:$AP$53,MATCH(Kulturmodeller!$D822,'Data - CO2'!$A$5:$A$53,0),BC$20)*M822*$B820)</f>
        <v>0</v>
      </c>
      <c r="BD822" cm="1">
        <f t="array" ref="BD822">IF($D822="","",INDEX('Data - CO2'!$B$5:$AP$53,MATCH(Kulturmodeller!$D822,'Data - CO2'!$A$5:$A$53,0),BD$20)*N822*$B820)</f>
        <v>0</v>
      </c>
      <c r="BE822" cm="1">
        <f t="array" ref="BE822">IF($D822="","",INDEX('Data - CO2'!$B$5:$AP$53,MATCH(Kulturmodeller!$D822,'Data - CO2'!$A$5:$A$53,0),BE$20)*O822*$B820)</f>
        <v>0</v>
      </c>
      <c r="BF822" cm="1">
        <f t="array" ref="BF822">IF($D822="","",INDEX('Data - CO2'!$B$5:$AP$53,MATCH(Kulturmodeller!$D822,'Data - CO2'!$A$5:$A$53,0),BF$20)*P822*$B820)</f>
        <v>0</v>
      </c>
      <c r="BG822" cm="1">
        <f t="array" ref="BG822">IF($D822="","",INDEX('Data - CO2'!$B$5:$AP$53,MATCH(Kulturmodeller!$D822,'Data - CO2'!$A$5:$A$53,0),BG$20)*Q822*$B820)</f>
        <v>0</v>
      </c>
      <c r="BH822" cm="1">
        <f t="array" ref="BH822">IF($D822="","",INDEX('Data - CO2'!$B$5:$AP$53,MATCH(Kulturmodeller!$D822,'Data - CO2'!$A$5:$A$53,0),BH$20)*R822*$B820)</f>
        <v>0</v>
      </c>
      <c r="BI822" cm="1">
        <f t="array" ref="BI822">IF($D822="","",INDEX('Data - CO2'!$B$5:$AP$53,MATCH(Kulturmodeller!$D822,'Data - CO2'!$A$5:$A$53,0),BI$20)*S822*$B820)</f>
        <v>0</v>
      </c>
      <c r="BJ822" cm="1">
        <f t="array" ref="BJ822">IF($D822="","",INDEX('Data - CO2'!$B$5:$AP$53,MATCH(Kulturmodeller!$D822,'Data - CO2'!$A$5:$A$53,0),BJ$20)*T822*$B820)</f>
        <v>0</v>
      </c>
      <c r="BK822" cm="1">
        <f t="array" ref="BK822">IF($D822="","",INDEX('Data - CO2'!$B$5:$AP$53,MATCH(Kulturmodeller!$D822,'Data - CO2'!$A$5:$A$53,0),BK$20)*U822*$B820)</f>
        <v>0</v>
      </c>
      <c r="BL822" cm="1">
        <f t="array" ref="BL822">IF($D822="","",INDEX('Data - CO2'!$B$5:$AP$53,MATCH(Kulturmodeller!$D822,'Data - CO2'!$A$5:$A$53,0),BL$20)*V822*$B820)</f>
        <v>0</v>
      </c>
      <c r="BM822" cm="1">
        <f t="array" ref="BM822">IF($D822="","",INDEX('Data - CO2'!$B$5:$AP$53,MATCH(Kulturmodeller!$D822,'Data - CO2'!$A$5:$A$53,0),BM$20)*W822*$B820)</f>
        <v>0</v>
      </c>
      <c r="BN822" cm="1">
        <f t="array" ref="BN822">IF($D822="","",INDEX('Data - CO2'!$B$5:$AP$53,MATCH(Kulturmodeller!$D822,'Data - CO2'!$A$5:$A$53,0),BN$20)*X822*$B820)</f>
        <v>0</v>
      </c>
      <c r="BO822" cm="1">
        <f t="array" ref="BO822">IF($D822="","",INDEX('Data - CO2'!$B$5:$AP$53,MATCH(Kulturmodeller!$D822,'Data - CO2'!$A$5:$A$53,0),BO$20)*Y822*$B820)</f>
        <v>0</v>
      </c>
      <c r="BP822" cm="1">
        <f t="array" ref="BP822">IF($D822="","",INDEX('Data - CO2'!$B$5:$AP$53,MATCH(Kulturmodeller!$D822,'Data - CO2'!$A$5:$A$53,0),BP$20)*Z822*$B820)</f>
        <v>0</v>
      </c>
      <c r="BQ822" cm="1">
        <f t="array" ref="BQ822">IF($D822="","",INDEX('Data - CO2'!$B$5:$AP$53,MATCH(Kulturmodeller!$D822,'Data - CO2'!$A$5:$A$53,0),BQ$20)*AA822*$B820)</f>
        <v>0</v>
      </c>
      <c r="BR822" cm="1">
        <f t="array" ref="BR822">IF($D822="","",INDEX('Data - CO2'!$B$5:$AP$53,MATCH(Kulturmodeller!$D822,'Data - CO2'!$A$5:$A$53,0),BR$20)*AB822*$B820)</f>
        <v>0</v>
      </c>
      <c r="BS822" cm="1">
        <f t="array" ref="BS822">IF($D822="","",INDEX('Data - CO2'!$B$5:$AP$53,MATCH(Kulturmodeller!$D822,'Data - CO2'!$A$5:$A$53,0),BS$20)*AC822*$B820)</f>
        <v>0</v>
      </c>
      <c r="BT822" cm="1">
        <f t="array" ref="BT822">IF($D822="","",INDEX('Data - CO2'!$B$5:$AP$53,MATCH(Kulturmodeller!$D822,'Data - CO2'!$A$5:$A$53,0),BT$20)*AD822*$B820)</f>
        <v>0</v>
      </c>
      <c r="BU822" cm="1">
        <f t="array" ref="BU822">IF($D822="","",INDEX('Data - CO2'!$B$5:$AP$53,MATCH(Kulturmodeller!$D822,'Data - CO2'!$A$5:$A$53,0),BU$20)*AE822*$B820)</f>
        <v>0</v>
      </c>
      <c r="BV822" cm="1">
        <f t="array" ref="BV822">IF($D822="","",INDEX('Data - CO2'!$B$5:$AP$53,MATCH(Kulturmodeller!$D822,'Data - CO2'!$A$5:$A$53,0),BV$20)*AF822*$B820)</f>
        <v>0</v>
      </c>
      <c r="BW822" cm="1">
        <f t="array" ref="BW822">IF($D822="","",INDEX('Data - CO2'!$B$5:$AP$53,MATCH(Kulturmodeller!$D822,'Data - CO2'!$A$5:$A$53,0),BW$20)*AG822*$B820)</f>
        <v>0</v>
      </c>
      <c r="BX822" cm="1">
        <f t="array" ref="BX822">IF($D822="","",INDEX('Data - CO2'!$B$5:$AP$53,MATCH(Kulturmodeller!$D822,'Data - CO2'!$A$5:$A$53,0),BX$20)*AH822*$B820)</f>
        <v>0</v>
      </c>
      <c r="BY822" cm="1">
        <f t="array" ref="BY822">IF($D822="","",INDEX('Data - CO2'!$B$5:$AP$53,MATCH(Kulturmodeller!$D822,'Data - CO2'!$A$5:$A$53,0),BY$20)*AI822*$B820)</f>
        <v>0</v>
      </c>
      <c r="BZ822" cm="1">
        <f t="array" ref="BZ822">IF($D822="","",INDEX('Data - CO2'!$B$5:$AP$53,MATCH(Kulturmodeller!$D822,'Data - CO2'!$A$5:$A$53,0),BZ$20)*AJ822*$B820)</f>
        <v>0</v>
      </c>
      <c r="CA822" cm="1">
        <f t="array" ref="CA822">IF($D822="","",INDEX('Data - CO2'!$B$5:$AP$53,MATCH(Kulturmodeller!$D822,'Data - CO2'!$A$5:$A$53,0),CA$20)*AK822*$B820)</f>
        <v>0</v>
      </c>
      <c r="CB822" cm="1">
        <f t="array" ref="CB822">IF($D822="","",INDEX('Data - CO2'!$B$5:$AP$53,MATCH(Kulturmodeller!$D822,'Data - CO2'!$A$5:$A$53,0),CB$20)*AL822*$B820)</f>
        <v>0</v>
      </c>
      <c r="CC822" cm="1">
        <f t="array" ref="CC822">IF($D822="","",INDEX('Data - CO2'!$B$5:$AP$53,MATCH(Kulturmodeller!$D822,'Data - CO2'!$A$5:$A$53,0),CC$20)*AM822*$B820)</f>
        <v>0</v>
      </c>
      <c r="CD822" cm="1">
        <f t="array" ref="CD822">IF($D822="","",INDEX('Data - CO2'!$B$5:$AP$53,MATCH(Kulturmodeller!$D822,'Data - CO2'!$A$5:$A$53,0),CD$20)*AN822*$B820)</f>
        <v>0</v>
      </c>
      <c r="CE822" cm="1">
        <f t="array" ref="CE822">IF($D822="","",INDEX('Data - CO2'!$B$5:$AP$53,MATCH(Kulturmodeller!$D822,'Data - CO2'!$A$5:$A$53,0),CE$20)*AO822*$B820)</f>
        <v>0</v>
      </c>
      <c r="CF822" cm="1">
        <f t="array" ref="CF822">IF($D822="","",INDEX('Data - CO2'!$B$5:$AP$53,MATCH(Kulturmodeller!$D822,'Data - CO2'!$A$5:$A$53,0),CF$20)*AP822*$B820)</f>
        <v>0</v>
      </c>
      <c r="CG822" cm="1">
        <f t="array" ref="CG822">IF($D822="","",INDEX('Data - CO2'!$B$5:$AP$53,MATCH(Kulturmodeller!$D822,'Data - CO2'!$A$5:$A$53,0),CG$20)*AQ822*$B820)</f>
        <v>0</v>
      </c>
      <c r="CH822" cm="1">
        <f t="array" ref="CH822">IF($D822="","",INDEX('Data - CO2'!$B$5:$AP$53,MATCH(Kulturmodeller!$D822,'Data - CO2'!$A$5:$A$53,0),CH$20)*AR822*$B820)</f>
        <v>0</v>
      </c>
      <c r="CI822" s="11" cm="1">
        <f t="array" ref="CI822">IF($D822="","",INDEX('Data - CO2'!$B$5:$AP$53,MATCH(Kulturmodeller!$D822,'Data - CO2'!$A$5:$A$53,0),CI$20)*AS822*$B820)</f>
        <v>0</v>
      </c>
    </row>
    <row r="823" spans="1:87" x14ac:dyDescent="0.3">
      <c r="A823" s="33" t="s">
        <v>83</v>
      </c>
      <c r="B823" s="33"/>
      <c r="C823" s="348">
        <f>'Katalog over Kulturmodeller '!F260</f>
        <v>0</v>
      </c>
      <c r="D823" s="125"/>
      <c r="E823" s="151">
        <f>'Katalog over Kulturmodeller '!W260</f>
        <v>0</v>
      </c>
      <c r="F823" s="40">
        <f>E823+((E826-F826)+(E827-F827))*(E823/SUM(E821:E825))</f>
        <v>0</v>
      </c>
      <c r="G823" s="40">
        <f t="shared" ref="G823" si="13749">F823+((F826-G826)+(F827-G827))*(F823/SUM(F821:F825))</f>
        <v>0</v>
      </c>
      <c r="H823" s="40">
        <f t="shared" ref="H823" si="13750">G823+((G826-H826)+(G827-H827))*(G823/SUM(G821:G825))</f>
        <v>0</v>
      </c>
      <c r="I823" s="40">
        <f t="shared" ref="I823" si="13751">H823+((H826-I826)+(H827-I827))*(H823/SUM(H821:H825))</f>
        <v>0</v>
      </c>
      <c r="J823" s="40">
        <f t="shared" ref="J823" si="13752">I823+((I826-J826)+(I827-J827))*(I823/SUM(I821:I825))</f>
        <v>0</v>
      </c>
      <c r="K823" s="40">
        <f t="shared" ref="K823" si="13753">J823+((J826-K826)+(J827-K827))*(J823/SUM(J821:J825))</f>
        <v>0</v>
      </c>
      <c r="L823" s="40">
        <f t="shared" ref="L823" si="13754">K823+((K826-L826)+(K827-L827))*(K823/SUM(K821:K825))</f>
        <v>0</v>
      </c>
      <c r="M823" s="40">
        <f t="shared" ref="M823" si="13755">L823+((L826-M826)+(L827-M827))*(L823/SUM(L821:L825))</f>
        <v>0</v>
      </c>
      <c r="N823" s="40">
        <f t="shared" ref="N823" si="13756">M823+((M826-N826)+(M827-N827))*(M823/SUM(M821:M825))</f>
        <v>0</v>
      </c>
      <c r="O823" s="40">
        <f t="shared" ref="O823" si="13757">N823+((N826-O826)+(N827-O827))*(N823/SUM(N821:N825))</f>
        <v>0</v>
      </c>
      <c r="P823" s="40">
        <f t="shared" ref="P823" si="13758">O823+((O826-P826)+(O827-P827))*(O823/SUM(O821:O825))</f>
        <v>0</v>
      </c>
      <c r="Q823" s="40">
        <f t="shared" ref="Q823" si="13759">P823+((P826-Q826)+(P827-Q827))*(P823/SUM(P821:P825))</f>
        <v>0</v>
      </c>
      <c r="R823" s="40">
        <f t="shared" ref="R823" si="13760">Q823+((Q826-R826)+(Q827-R827))*(Q823/SUM(Q821:Q825))</f>
        <v>0</v>
      </c>
      <c r="S823" s="40">
        <f t="shared" ref="S823" si="13761">R823+((R826-S826)+(R827-S827))*(R823/SUM(R821:R825))</f>
        <v>0</v>
      </c>
      <c r="T823" s="40">
        <f t="shared" ref="T823" si="13762">S823+((S826-T826)+(S827-T827))*(S823/SUM(S821:S825))</f>
        <v>0</v>
      </c>
      <c r="U823" s="40">
        <f t="shared" ref="U823" si="13763">T823+((T826-U826)+(T827-U827))*(T823/SUM(T821:T825))</f>
        <v>0</v>
      </c>
      <c r="V823" s="40">
        <f t="shared" ref="V823" si="13764">U823+((U826-V826)+(U827-V827))*(U823/SUM(U821:U825))</f>
        <v>0</v>
      </c>
      <c r="W823" s="40">
        <f t="shared" ref="W823" si="13765">V823+((V826-W826)+(V827-W827))*(V823/SUM(V821:V825))</f>
        <v>0</v>
      </c>
      <c r="X823" s="40">
        <f t="shared" ref="X823" si="13766">W823+((W826-X826)+(W827-X827))*(W823/SUM(W821:W825))</f>
        <v>0</v>
      </c>
      <c r="Y823" s="40">
        <f t="shared" ref="Y823" si="13767">X823+((X826-Y826)+(X827-Y827))*(X823/SUM(X821:X825))</f>
        <v>0</v>
      </c>
      <c r="Z823" s="40">
        <f t="shared" ref="Z823" si="13768">Y823+((Y826-Z826)+(Y827-Z827))*(Y823/SUM(Y821:Y825))</f>
        <v>0</v>
      </c>
      <c r="AA823" s="40">
        <f t="shared" ref="AA823" si="13769">Z823+((Z826-AA826)+(Z827-AA827))*(Z823/SUM(Z821:Z825))</f>
        <v>0</v>
      </c>
      <c r="AB823" s="40">
        <f t="shared" ref="AB823" si="13770">AA823+((AA826-AB826)+(AA827-AB827))*(AA823/SUM(AA821:AA825))</f>
        <v>0</v>
      </c>
      <c r="AC823" s="40">
        <f t="shared" ref="AC823" si="13771">AB823+((AB826-AC826)+(AB827-AC827))*(AB823/SUM(AB821:AB825))</f>
        <v>0</v>
      </c>
      <c r="AD823" s="40">
        <f t="shared" ref="AD823" si="13772">AC823+((AC826-AD826)+(AC827-AD827))*(AC823/SUM(AC821:AC825))</f>
        <v>0</v>
      </c>
      <c r="AE823" s="40">
        <f t="shared" ref="AE823" si="13773">AD823+((AD826-AE826)+(AD827-AE827))*(AD823/SUM(AD821:AD825))</f>
        <v>0</v>
      </c>
      <c r="AF823" s="40">
        <f t="shared" ref="AF823" si="13774">AE823+((AE826-AF826)+(AE827-AF827))*(AE823/SUM(AE821:AE825))</f>
        <v>0</v>
      </c>
      <c r="AG823" s="40">
        <f t="shared" ref="AG823" si="13775">AF823+((AF826-AG826)+(AF827-AG827))*(AF823/SUM(AF821:AF825))</f>
        <v>0</v>
      </c>
      <c r="AH823" s="40">
        <f t="shared" ref="AH823" si="13776">AG823+((AG826-AH826)+(AG827-AH827))*(AG823/SUM(AG821:AG825))</f>
        <v>0</v>
      </c>
      <c r="AI823" s="40">
        <f t="shared" ref="AI823" si="13777">AH823+((AH826-AI826)+(AH827-AI827))*(AH823/SUM(AH821:AH825))</f>
        <v>0</v>
      </c>
      <c r="AJ823" s="40">
        <f t="shared" ref="AJ823" si="13778">AI823+((AI826-AJ826)+(AI827-AJ827))*(AI823/SUM(AI821:AI825))</f>
        <v>0</v>
      </c>
      <c r="AK823" s="40">
        <f t="shared" ref="AK823" si="13779">AJ823+((AJ826-AK826)+(AJ827-AK827))*(AJ823/SUM(AJ821:AJ825))</f>
        <v>0</v>
      </c>
      <c r="AL823" s="40">
        <f t="shared" ref="AL823" si="13780">AK823+((AK826-AL826)+(AK827-AL827))*(AK823/SUM(AK821:AK825))</f>
        <v>0</v>
      </c>
      <c r="AM823" s="40">
        <f t="shared" ref="AM823" si="13781">AL823+((AL826-AM826)+(AL827-AM827))*(AL823/SUM(AL821:AL825))</f>
        <v>0</v>
      </c>
      <c r="AN823" s="40">
        <f t="shared" ref="AN823" si="13782">AM823+((AM826-AN826)+(AM827-AN827))*(AM823/SUM(AM821:AM825))</f>
        <v>0</v>
      </c>
      <c r="AO823" s="40">
        <f t="shared" ref="AO823" si="13783">AN823+((AN826-AO826)+(AN827-AO827))*(AN823/SUM(AN821:AN825))</f>
        <v>0</v>
      </c>
      <c r="AP823" s="40">
        <f t="shared" ref="AP823" si="13784">AO823+((AO826-AP826)+(AO827-AP827))*(AO823/SUM(AO821:AO825))</f>
        <v>0</v>
      </c>
      <c r="AQ823" s="40">
        <f t="shared" ref="AQ823" si="13785">AP823+((AP826-AQ826)+(AP827-AQ827))*(AP823/SUM(AP821:AP825))</f>
        <v>0</v>
      </c>
      <c r="AR823" s="40">
        <f t="shared" ref="AR823" si="13786">AQ823+((AQ826-AR826)+(AQ827-AR827))*(AQ823/SUM(AQ821:AQ825))</f>
        <v>0</v>
      </c>
      <c r="AS823" s="41">
        <f t="shared" ref="AS823" si="13787">AR823+((AR826-AS826)+(AR827-AS827))*(AR823/SUM(AR821:AR825))</f>
        <v>0</v>
      </c>
      <c r="AU823" s="10" t="str" cm="1">
        <f t="array" ref="AU823">IF($D823="","",INDEX('Data - CO2'!$B$5:$AP$53,MATCH(Kulturmodeller!$D823,'Data - CO2'!$A$5:$A$53,0),AU$20)*E823)</f>
        <v/>
      </c>
      <c r="AV823" t="str" cm="1">
        <f t="array" ref="AV823">IF($D823="","",INDEX('Data - CO2'!$B$5:$AP$53,MATCH(Kulturmodeller!$D823,'Data - CO2'!$A$5:$A$53,0),AV$20)*F823)</f>
        <v/>
      </c>
      <c r="AW823" t="str" cm="1">
        <f t="array" ref="AW823">IF($D823="","",INDEX('Data - CO2'!$B$5:$AP$53,MATCH(Kulturmodeller!$D823,'Data - CO2'!$A$5:$A$53,0),AW$20)*G823)</f>
        <v/>
      </c>
      <c r="AX823" t="str" cm="1">
        <f t="array" ref="AX823">IF($D823="","",INDEX('Data - CO2'!$B$5:$AP$53,MATCH(Kulturmodeller!$D823,'Data - CO2'!$A$5:$A$53,0),AX$20)*H823)</f>
        <v/>
      </c>
      <c r="AY823" t="str" cm="1">
        <f t="array" ref="AY823">IF($D823="","",INDEX('Data - CO2'!$B$5:$AP$53,MATCH(Kulturmodeller!$D823,'Data - CO2'!$A$5:$A$53,0),AY$20)*I823)</f>
        <v/>
      </c>
      <c r="AZ823" t="str" cm="1">
        <f t="array" ref="AZ823">IF($D823="","",INDEX('Data - CO2'!$B$5:$AP$53,MATCH(Kulturmodeller!$D823,'Data - CO2'!$A$5:$A$53,0),AZ$20)*J823*$B820)</f>
        <v/>
      </c>
      <c r="BA823" t="str" cm="1">
        <f t="array" ref="BA823">IF($D823="","",INDEX('Data - CO2'!$B$5:$AP$53,MATCH(Kulturmodeller!$D823,'Data - CO2'!$A$5:$A$53,0),BA$20)*K823*$B820)</f>
        <v/>
      </c>
      <c r="BB823" t="str" cm="1">
        <f t="array" ref="BB823">IF($D823="","",INDEX('Data - CO2'!$B$5:$AP$53,MATCH(Kulturmodeller!$D823,'Data - CO2'!$A$5:$A$53,0),BB$20)*L823*$B820)</f>
        <v/>
      </c>
      <c r="BC823" t="str" cm="1">
        <f t="array" ref="BC823">IF($D823="","",INDEX('Data - CO2'!$B$5:$AP$53,MATCH(Kulturmodeller!$D823,'Data - CO2'!$A$5:$A$53,0),BC$20)*M823*$B820)</f>
        <v/>
      </c>
      <c r="BD823" t="str" cm="1">
        <f t="array" ref="BD823">IF($D823="","",INDEX('Data - CO2'!$B$5:$AP$53,MATCH(Kulturmodeller!$D823,'Data - CO2'!$A$5:$A$53,0),BD$20)*N823*$B820)</f>
        <v/>
      </c>
      <c r="BE823" t="str" cm="1">
        <f t="array" ref="BE823">IF($D823="","",INDEX('Data - CO2'!$B$5:$AP$53,MATCH(Kulturmodeller!$D823,'Data - CO2'!$A$5:$A$53,0),BE$20)*O823*$B820)</f>
        <v/>
      </c>
      <c r="BF823" t="str" cm="1">
        <f t="array" ref="BF823">IF($D823="","",INDEX('Data - CO2'!$B$5:$AP$53,MATCH(Kulturmodeller!$D823,'Data - CO2'!$A$5:$A$53,0),BF$20)*P823*$B820)</f>
        <v/>
      </c>
      <c r="BG823" t="str" cm="1">
        <f t="array" ref="BG823">IF($D823="","",INDEX('Data - CO2'!$B$5:$AP$53,MATCH(Kulturmodeller!$D823,'Data - CO2'!$A$5:$A$53,0),BG$20)*Q823*$B820)</f>
        <v/>
      </c>
      <c r="BH823" t="str" cm="1">
        <f t="array" ref="BH823">IF($D823="","",INDEX('Data - CO2'!$B$5:$AP$53,MATCH(Kulturmodeller!$D823,'Data - CO2'!$A$5:$A$53,0),BH$20)*R823*$B820)</f>
        <v/>
      </c>
      <c r="BI823" t="str" cm="1">
        <f t="array" ref="BI823">IF($D823="","",INDEX('Data - CO2'!$B$5:$AP$53,MATCH(Kulturmodeller!$D823,'Data - CO2'!$A$5:$A$53,0),BI$20)*S823*$B820)</f>
        <v/>
      </c>
      <c r="BJ823" t="str" cm="1">
        <f t="array" ref="BJ823">IF($D823="","",INDEX('Data - CO2'!$B$5:$AP$53,MATCH(Kulturmodeller!$D823,'Data - CO2'!$A$5:$A$53,0),BJ$20)*T823*$B820)</f>
        <v/>
      </c>
      <c r="BK823" t="str" cm="1">
        <f t="array" ref="BK823">IF($D823="","",INDEX('Data - CO2'!$B$5:$AP$53,MATCH(Kulturmodeller!$D823,'Data - CO2'!$A$5:$A$53,0),BK$20)*U823*$B820)</f>
        <v/>
      </c>
      <c r="BL823" t="str" cm="1">
        <f t="array" ref="BL823">IF($D823="","",INDEX('Data - CO2'!$B$5:$AP$53,MATCH(Kulturmodeller!$D823,'Data - CO2'!$A$5:$A$53,0),BL$20)*V823*$B820)</f>
        <v/>
      </c>
      <c r="BM823" t="str" cm="1">
        <f t="array" ref="BM823">IF($D823="","",INDEX('Data - CO2'!$B$5:$AP$53,MATCH(Kulturmodeller!$D823,'Data - CO2'!$A$5:$A$53,0),BM$20)*W823*$B820)</f>
        <v/>
      </c>
      <c r="BN823" t="str" cm="1">
        <f t="array" ref="BN823">IF($D823="","",INDEX('Data - CO2'!$B$5:$AP$53,MATCH(Kulturmodeller!$D823,'Data - CO2'!$A$5:$A$53,0),BN$20)*X823*$B820)</f>
        <v/>
      </c>
      <c r="BO823" t="str" cm="1">
        <f t="array" ref="BO823">IF($D823="","",INDEX('Data - CO2'!$B$5:$AP$53,MATCH(Kulturmodeller!$D823,'Data - CO2'!$A$5:$A$53,0),BO$20)*Y823*$B820)</f>
        <v/>
      </c>
      <c r="BP823" t="str" cm="1">
        <f t="array" ref="BP823">IF($D823="","",INDEX('Data - CO2'!$B$5:$AP$53,MATCH(Kulturmodeller!$D823,'Data - CO2'!$A$5:$A$53,0),BP$20)*Z823*$B820)</f>
        <v/>
      </c>
      <c r="BQ823" t="str" cm="1">
        <f t="array" ref="BQ823">IF($D823="","",INDEX('Data - CO2'!$B$5:$AP$53,MATCH(Kulturmodeller!$D823,'Data - CO2'!$A$5:$A$53,0),BQ$20)*AA823*$B820)</f>
        <v/>
      </c>
      <c r="BR823" t="str" cm="1">
        <f t="array" ref="BR823">IF($D823="","",INDEX('Data - CO2'!$B$5:$AP$53,MATCH(Kulturmodeller!$D823,'Data - CO2'!$A$5:$A$53,0),BR$20)*AB823*$B820)</f>
        <v/>
      </c>
      <c r="BS823" t="str" cm="1">
        <f t="array" ref="BS823">IF($D823="","",INDEX('Data - CO2'!$B$5:$AP$53,MATCH(Kulturmodeller!$D823,'Data - CO2'!$A$5:$A$53,0),BS$20)*AC823*$B820)</f>
        <v/>
      </c>
      <c r="BT823" t="str" cm="1">
        <f t="array" ref="BT823">IF($D823="","",INDEX('Data - CO2'!$B$5:$AP$53,MATCH(Kulturmodeller!$D823,'Data - CO2'!$A$5:$A$53,0),BT$20)*AD823*$B820)</f>
        <v/>
      </c>
      <c r="BU823" t="str" cm="1">
        <f t="array" ref="BU823">IF($D823="","",INDEX('Data - CO2'!$B$5:$AP$53,MATCH(Kulturmodeller!$D823,'Data - CO2'!$A$5:$A$53,0),BU$20)*AE823*$B820)</f>
        <v/>
      </c>
      <c r="BV823" t="str" cm="1">
        <f t="array" ref="BV823">IF($D823="","",INDEX('Data - CO2'!$B$5:$AP$53,MATCH(Kulturmodeller!$D823,'Data - CO2'!$A$5:$A$53,0),BV$20)*AF823*$B820)</f>
        <v/>
      </c>
      <c r="BW823" t="str" cm="1">
        <f t="array" ref="BW823">IF($D823="","",INDEX('Data - CO2'!$B$5:$AP$53,MATCH(Kulturmodeller!$D823,'Data - CO2'!$A$5:$A$53,0),BW$20)*AG823*$B820)</f>
        <v/>
      </c>
      <c r="BX823" t="str" cm="1">
        <f t="array" ref="BX823">IF($D823="","",INDEX('Data - CO2'!$B$5:$AP$53,MATCH(Kulturmodeller!$D823,'Data - CO2'!$A$5:$A$53,0),BX$20)*AH823*$B820)</f>
        <v/>
      </c>
      <c r="BY823" t="str" cm="1">
        <f t="array" ref="BY823">IF($D823="","",INDEX('Data - CO2'!$B$5:$AP$53,MATCH(Kulturmodeller!$D823,'Data - CO2'!$A$5:$A$53,0),BY$20)*AI823*$B820)</f>
        <v/>
      </c>
      <c r="BZ823" t="str" cm="1">
        <f t="array" ref="BZ823">IF($D823="","",INDEX('Data - CO2'!$B$5:$AP$53,MATCH(Kulturmodeller!$D823,'Data - CO2'!$A$5:$A$53,0),BZ$20)*AJ823*$B820)</f>
        <v/>
      </c>
      <c r="CA823" t="str" cm="1">
        <f t="array" ref="CA823">IF($D823="","",INDEX('Data - CO2'!$B$5:$AP$53,MATCH(Kulturmodeller!$D823,'Data - CO2'!$A$5:$A$53,0),CA$20)*AK823*$B820)</f>
        <v/>
      </c>
      <c r="CB823" t="str" cm="1">
        <f t="array" ref="CB823">IF($D823="","",INDEX('Data - CO2'!$B$5:$AP$53,MATCH(Kulturmodeller!$D823,'Data - CO2'!$A$5:$A$53,0),CB$20)*AL823*$B820)</f>
        <v/>
      </c>
      <c r="CC823" t="str" cm="1">
        <f t="array" ref="CC823">IF($D823="","",INDEX('Data - CO2'!$B$5:$AP$53,MATCH(Kulturmodeller!$D823,'Data - CO2'!$A$5:$A$53,0),CC$20)*AM823*$B820)</f>
        <v/>
      </c>
      <c r="CD823" t="str" cm="1">
        <f t="array" ref="CD823">IF($D823="","",INDEX('Data - CO2'!$B$5:$AP$53,MATCH(Kulturmodeller!$D823,'Data - CO2'!$A$5:$A$53,0),CD$20)*AN823*$B820)</f>
        <v/>
      </c>
      <c r="CE823" t="str" cm="1">
        <f t="array" ref="CE823">IF($D823="","",INDEX('Data - CO2'!$B$5:$AP$53,MATCH(Kulturmodeller!$D823,'Data - CO2'!$A$5:$A$53,0),CE$20)*AO823*$B820)</f>
        <v/>
      </c>
      <c r="CF823" t="str" cm="1">
        <f t="array" ref="CF823">IF($D823="","",INDEX('Data - CO2'!$B$5:$AP$53,MATCH(Kulturmodeller!$D823,'Data - CO2'!$A$5:$A$53,0),CF$20)*AP823*$B820)</f>
        <v/>
      </c>
      <c r="CG823" t="str" cm="1">
        <f t="array" ref="CG823">IF($D823="","",INDEX('Data - CO2'!$B$5:$AP$53,MATCH(Kulturmodeller!$D823,'Data - CO2'!$A$5:$A$53,0),CG$20)*AQ823*$B820)</f>
        <v/>
      </c>
      <c r="CH823" t="str" cm="1">
        <f t="array" ref="CH823">IF($D823="","",INDEX('Data - CO2'!$B$5:$AP$53,MATCH(Kulturmodeller!$D823,'Data - CO2'!$A$5:$A$53,0),CH$20)*AR823*$B820)</f>
        <v/>
      </c>
      <c r="CI823" s="11" t="str" cm="1">
        <f t="array" ref="CI823">IF($D823="","",INDEX('Data - CO2'!$B$5:$AP$53,MATCH(Kulturmodeller!$D823,'Data - CO2'!$A$5:$A$53,0),CI$20)*AS823*$B820)</f>
        <v/>
      </c>
    </row>
    <row r="824" spans="1:87" x14ac:dyDescent="0.3">
      <c r="A824" s="33" t="s">
        <v>84</v>
      </c>
      <c r="B824" s="33"/>
      <c r="C824" s="348">
        <f>'Katalog over Kulturmodeller '!F261</f>
        <v>0</v>
      </c>
      <c r="D824" s="125"/>
      <c r="E824" s="151">
        <f>'Katalog over Kulturmodeller '!W261</f>
        <v>0</v>
      </c>
      <c r="F824" s="40">
        <f>E824+((E826-F826)+(E827-F827))*(E824/SUM(E821:E825))</f>
        <v>0</v>
      </c>
      <c r="G824" s="40">
        <f t="shared" ref="G824" si="13788">F824+((F826-G826)+(F827-G827))*(F824/SUM(F821:F825))</f>
        <v>0</v>
      </c>
      <c r="H824" s="40">
        <f t="shared" ref="H824" si="13789">G824+((G826-H826)+(G827-H827))*(G824/SUM(G821:G825))</f>
        <v>0</v>
      </c>
      <c r="I824" s="40">
        <f t="shared" ref="I824" si="13790">H824+((H826-I826)+(H827-I827))*(H824/SUM(H821:H825))</f>
        <v>0</v>
      </c>
      <c r="J824" s="40">
        <f t="shared" ref="J824" si="13791">I824+((I826-J826)+(I827-J827))*(I824/SUM(I821:I825))</f>
        <v>0</v>
      </c>
      <c r="K824" s="40">
        <f t="shared" ref="K824" si="13792">J824+((J826-K826)+(J827-K827))*(J824/SUM(J821:J825))</f>
        <v>0</v>
      </c>
      <c r="L824" s="40">
        <f t="shared" ref="L824" si="13793">K824+((K826-L826)+(K827-L827))*(K824/SUM(K821:K825))</f>
        <v>0</v>
      </c>
      <c r="M824" s="40">
        <f t="shared" ref="M824" si="13794">L824+((L826-M826)+(L827-M827))*(L824/SUM(L821:L825))</f>
        <v>0</v>
      </c>
      <c r="N824" s="40">
        <f t="shared" ref="N824" si="13795">M824+((M826-N826)+(M827-N827))*(M824/SUM(M821:M825))</f>
        <v>0</v>
      </c>
      <c r="O824" s="40">
        <f t="shared" ref="O824" si="13796">N824+((N826-O826)+(N827-O827))*(N824/SUM(N821:N825))</f>
        <v>0</v>
      </c>
      <c r="P824" s="40">
        <f t="shared" ref="P824" si="13797">O824+((O826-P826)+(O827-P827))*(O824/SUM(O821:O825))</f>
        <v>0</v>
      </c>
      <c r="Q824" s="40">
        <f t="shared" ref="Q824" si="13798">P824+((P826-Q826)+(P827-Q827))*(P824/SUM(P821:P825))</f>
        <v>0</v>
      </c>
      <c r="R824" s="40">
        <f t="shared" ref="R824" si="13799">Q824+((Q826-R826)+(Q827-R827))*(Q824/SUM(Q821:Q825))</f>
        <v>0</v>
      </c>
      <c r="S824" s="40">
        <f t="shared" ref="S824" si="13800">R824+((R826-S826)+(R827-S827))*(R824/SUM(R821:R825))</f>
        <v>0</v>
      </c>
      <c r="T824" s="40">
        <f t="shared" ref="T824" si="13801">S824+((S826-T826)+(S827-T827))*(S824/SUM(S821:S825))</f>
        <v>0</v>
      </c>
      <c r="U824" s="40">
        <f t="shared" ref="U824" si="13802">T824+((T826-U826)+(T827-U827))*(T824/SUM(T821:T825))</f>
        <v>0</v>
      </c>
      <c r="V824" s="40">
        <f t="shared" ref="V824" si="13803">U824+((U826-V826)+(U827-V827))*(U824/SUM(U821:U825))</f>
        <v>0</v>
      </c>
      <c r="W824" s="40">
        <f t="shared" ref="W824" si="13804">V824+((V826-W826)+(V827-W827))*(V824/SUM(V821:V825))</f>
        <v>0</v>
      </c>
      <c r="X824" s="40">
        <f t="shared" ref="X824" si="13805">W824+((W826-X826)+(W827-X827))*(W824/SUM(W821:W825))</f>
        <v>0</v>
      </c>
      <c r="Y824" s="40">
        <f t="shared" ref="Y824" si="13806">X824+((X826-Y826)+(X827-Y827))*(X824/SUM(X821:X825))</f>
        <v>0</v>
      </c>
      <c r="Z824" s="40">
        <f t="shared" ref="Z824" si="13807">Y824+((Y826-Z826)+(Y827-Z827))*(Y824/SUM(Y821:Y825))</f>
        <v>0</v>
      </c>
      <c r="AA824" s="40">
        <f t="shared" ref="AA824" si="13808">Z824+((Z826-AA826)+(Z827-AA827))*(Z824/SUM(Z821:Z825))</f>
        <v>0</v>
      </c>
      <c r="AB824" s="40">
        <f t="shared" ref="AB824" si="13809">AA824+((AA826-AB826)+(AA827-AB827))*(AA824/SUM(AA821:AA825))</f>
        <v>0</v>
      </c>
      <c r="AC824" s="40">
        <f t="shared" ref="AC824" si="13810">AB824+((AB826-AC826)+(AB827-AC827))*(AB824/SUM(AB821:AB825))</f>
        <v>0</v>
      </c>
      <c r="AD824" s="40">
        <f t="shared" ref="AD824" si="13811">AC824+((AC826-AD826)+(AC827-AD827))*(AC824/SUM(AC821:AC825))</f>
        <v>0</v>
      </c>
      <c r="AE824" s="40">
        <f t="shared" ref="AE824" si="13812">AD824+((AD826-AE826)+(AD827-AE827))*(AD824/SUM(AD821:AD825))</f>
        <v>0</v>
      </c>
      <c r="AF824" s="40">
        <f t="shared" ref="AF824" si="13813">AE824+((AE826-AF826)+(AE827-AF827))*(AE824/SUM(AE821:AE825))</f>
        <v>0</v>
      </c>
      <c r="AG824" s="40">
        <f t="shared" ref="AG824" si="13814">AF824+((AF826-AG826)+(AF827-AG827))*(AF824/SUM(AF821:AF825))</f>
        <v>0</v>
      </c>
      <c r="AH824" s="40">
        <f t="shared" ref="AH824" si="13815">AG824+((AG826-AH826)+(AG827-AH827))*(AG824/SUM(AG821:AG825))</f>
        <v>0</v>
      </c>
      <c r="AI824" s="40">
        <f t="shared" ref="AI824" si="13816">AH824+((AH826-AI826)+(AH827-AI827))*(AH824/SUM(AH821:AH825))</f>
        <v>0</v>
      </c>
      <c r="AJ824" s="40">
        <f t="shared" ref="AJ824" si="13817">AI824+((AI826-AJ826)+(AI827-AJ827))*(AI824/SUM(AI821:AI825))</f>
        <v>0</v>
      </c>
      <c r="AK824" s="40">
        <f t="shared" ref="AK824" si="13818">AJ824+((AJ826-AK826)+(AJ827-AK827))*(AJ824/SUM(AJ821:AJ825))</f>
        <v>0</v>
      </c>
      <c r="AL824" s="40">
        <f t="shared" ref="AL824" si="13819">AK824+((AK826-AL826)+(AK827-AL827))*(AK824/SUM(AK821:AK825))</f>
        <v>0</v>
      </c>
      <c r="AM824" s="40">
        <f t="shared" ref="AM824" si="13820">AL824+((AL826-AM826)+(AL827-AM827))*(AL824/SUM(AL821:AL825))</f>
        <v>0</v>
      </c>
      <c r="AN824" s="40">
        <f t="shared" ref="AN824" si="13821">AM824+((AM826-AN826)+(AM827-AN827))*(AM824/SUM(AM821:AM825))</f>
        <v>0</v>
      </c>
      <c r="AO824" s="40">
        <f t="shared" ref="AO824" si="13822">AN824+((AN826-AO826)+(AN827-AO827))*(AN824/SUM(AN821:AN825))</f>
        <v>0</v>
      </c>
      <c r="AP824" s="40">
        <f t="shared" ref="AP824" si="13823">AO824+((AO826-AP826)+(AO827-AP827))*(AO824/SUM(AO821:AO825))</f>
        <v>0</v>
      </c>
      <c r="AQ824" s="40">
        <f t="shared" ref="AQ824" si="13824">AP824+((AP826-AQ826)+(AP827-AQ827))*(AP824/SUM(AP821:AP825))</f>
        <v>0</v>
      </c>
      <c r="AR824" s="40">
        <f t="shared" ref="AR824" si="13825">AQ824+((AQ826-AR826)+(AQ827-AR827))*(AQ824/SUM(AQ821:AQ825))</f>
        <v>0</v>
      </c>
      <c r="AS824" s="41">
        <f t="shared" ref="AS824" si="13826">AR824+((AR826-AS826)+(AR827-AS827))*(AR824/SUM(AR821:AR825))</f>
        <v>0</v>
      </c>
      <c r="AU824" s="10" t="str" cm="1">
        <f t="array" ref="AU824">IF($D824="","",INDEX('Data - CO2'!$B$5:$AP$53,MATCH(Kulturmodeller!$D824,'Data - CO2'!$A$5:$A$53,0),AU$20)*E824)</f>
        <v/>
      </c>
      <c r="AV824" t="str" cm="1">
        <f t="array" ref="AV824">IF($D824="","",INDEX('Data - CO2'!$B$5:$AP$53,MATCH(Kulturmodeller!$D824,'Data - CO2'!$A$5:$A$53,0),AV$20)*F824)</f>
        <v/>
      </c>
      <c r="AW824" t="str" cm="1">
        <f t="array" ref="AW824">IF($D824="","",INDEX('Data - CO2'!$B$5:$AP$53,MATCH(Kulturmodeller!$D824,'Data - CO2'!$A$5:$A$53,0),AW$20)*G824)</f>
        <v/>
      </c>
      <c r="AX824" t="str" cm="1">
        <f t="array" ref="AX824">IF($D824="","",INDEX('Data - CO2'!$B$5:$AP$53,MATCH(Kulturmodeller!$D824,'Data - CO2'!$A$5:$A$53,0),AX$20)*H824)</f>
        <v/>
      </c>
      <c r="AY824" t="str" cm="1">
        <f t="array" ref="AY824">IF($D824="","",INDEX('Data - CO2'!$B$5:$AP$53,MATCH(Kulturmodeller!$D824,'Data - CO2'!$A$5:$A$53,0),AY$20)*I824)</f>
        <v/>
      </c>
      <c r="AZ824" t="str" cm="1">
        <f t="array" ref="AZ824">IF($D824="","",INDEX('Data - CO2'!$B$5:$AP$53,MATCH(Kulturmodeller!$D824,'Data - CO2'!$A$5:$A$53,0),AZ$20)*J824*$B820)</f>
        <v/>
      </c>
      <c r="BA824" t="str" cm="1">
        <f t="array" ref="BA824">IF($D824="","",INDEX('Data - CO2'!$B$5:$AP$53,MATCH(Kulturmodeller!$D824,'Data - CO2'!$A$5:$A$53,0),BA$20)*K824*$B820)</f>
        <v/>
      </c>
      <c r="BB824" t="str" cm="1">
        <f t="array" ref="BB824">IF($D824="","",INDEX('Data - CO2'!$B$5:$AP$53,MATCH(Kulturmodeller!$D824,'Data - CO2'!$A$5:$A$53,0),BB$20)*L824*$B820)</f>
        <v/>
      </c>
      <c r="BC824" t="str" cm="1">
        <f t="array" ref="BC824">IF($D824="","",INDEX('Data - CO2'!$B$5:$AP$53,MATCH(Kulturmodeller!$D824,'Data - CO2'!$A$5:$A$53,0),BC$20)*M824*$B820)</f>
        <v/>
      </c>
      <c r="BD824" t="str" cm="1">
        <f t="array" ref="BD824">IF($D824="","",INDEX('Data - CO2'!$B$5:$AP$53,MATCH(Kulturmodeller!$D824,'Data - CO2'!$A$5:$A$53,0),BD$20)*N824*$B820)</f>
        <v/>
      </c>
      <c r="BE824" t="str" cm="1">
        <f t="array" ref="BE824">IF($D824="","",INDEX('Data - CO2'!$B$5:$AP$53,MATCH(Kulturmodeller!$D824,'Data - CO2'!$A$5:$A$53,0),BE$20)*O824*$B820)</f>
        <v/>
      </c>
      <c r="BF824" t="str" cm="1">
        <f t="array" ref="BF824">IF($D824="","",INDEX('Data - CO2'!$B$5:$AP$53,MATCH(Kulturmodeller!$D824,'Data - CO2'!$A$5:$A$53,0),BF$20)*P824*$B820)</f>
        <v/>
      </c>
      <c r="BG824" t="str" cm="1">
        <f t="array" ref="BG824">IF($D824="","",INDEX('Data - CO2'!$B$5:$AP$53,MATCH(Kulturmodeller!$D824,'Data - CO2'!$A$5:$A$53,0),BG$20)*Q824*$B820)</f>
        <v/>
      </c>
      <c r="BH824" t="str" cm="1">
        <f t="array" ref="BH824">IF($D824="","",INDEX('Data - CO2'!$B$5:$AP$53,MATCH(Kulturmodeller!$D824,'Data - CO2'!$A$5:$A$53,0),BH$20)*R824*$B820)</f>
        <v/>
      </c>
      <c r="BI824" t="str" cm="1">
        <f t="array" ref="BI824">IF($D824="","",INDEX('Data - CO2'!$B$5:$AP$53,MATCH(Kulturmodeller!$D824,'Data - CO2'!$A$5:$A$53,0),BI$20)*S824*$B820)</f>
        <v/>
      </c>
      <c r="BJ824" t="str" cm="1">
        <f t="array" ref="BJ824">IF($D824="","",INDEX('Data - CO2'!$B$5:$AP$53,MATCH(Kulturmodeller!$D824,'Data - CO2'!$A$5:$A$53,0),BJ$20)*T824*$B820)</f>
        <v/>
      </c>
      <c r="BK824" t="str" cm="1">
        <f t="array" ref="BK824">IF($D824="","",INDEX('Data - CO2'!$B$5:$AP$53,MATCH(Kulturmodeller!$D824,'Data - CO2'!$A$5:$A$53,0),BK$20)*U824*$B820)</f>
        <v/>
      </c>
      <c r="BL824" t="str" cm="1">
        <f t="array" ref="BL824">IF($D824="","",INDEX('Data - CO2'!$B$5:$AP$53,MATCH(Kulturmodeller!$D824,'Data - CO2'!$A$5:$A$53,0),BL$20)*V824*$B820)</f>
        <v/>
      </c>
      <c r="BM824" t="str" cm="1">
        <f t="array" ref="BM824">IF($D824="","",INDEX('Data - CO2'!$B$5:$AP$53,MATCH(Kulturmodeller!$D824,'Data - CO2'!$A$5:$A$53,0),BM$20)*W824*$B820)</f>
        <v/>
      </c>
      <c r="BN824" t="str" cm="1">
        <f t="array" ref="BN824">IF($D824="","",INDEX('Data - CO2'!$B$5:$AP$53,MATCH(Kulturmodeller!$D824,'Data - CO2'!$A$5:$A$53,0),BN$20)*X824*$B820)</f>
        <v/>
      </c>
      <c r="BO824" t="str" cm="1">
        <f t="array" ref="BO824">IF($D824="","",INDEX('Data - CO2'!$B$5:$AP$53,MATCH(Kulturmodeller!$D824,'Data - CO2'!$A$5:$A$53,0),BO$20)*Y824*$B820)</f>
        <v/>
      </c>
      <c r="BP824" t="str" cm="1">
        <f t="array" ref="BP824">IF($D824="","",INDEX('Data - CO2'!$B$5:$AP$53,MATCH(Kulturmodeller!$D824,'Data - CO2'!$A$5:$A$53,0),BP$20)*Z824*$B820)</f>
        <v/>
      </c>
      <c r="BQ824" t="str" cm="1">
        <f t="array" ref="BQ824">IF($D824="","",INDEX('Data - CO2'!$B$5:$AP$53,MATCH(Kulturmodeller!$D824,'Data - CO2'!$A$5:$A$53,0),BQ$20)*AA824*$B820)</f>
        <v/>
      </c>
      <c r="BR824" t="str" cm="1">
        <f t="array" ref="BR824">IF($D824="","",INDEX('Data - CO2'!$B$5:$AP$53,MATCH(Kulturmodeller!$D824,'Data - CO2'!$A$5:$A$53,0),BR$20)*AB824*$B820)</f>
        <v/>
      </c>
      <c r="BS824" t="str" cm="1">
        <f t="array" ref="BS824">IF($D824="","",INDEX('Data - CO2'!$B$5:$AP$53,MATCH(Kulturmodeller!$D824,'Data - CO2'!$A$5:$A$53,0),BS$20)*AC824*$B820)</f>
        <v/>
      </c>
      <c r="BT824" t="str" cm="1">
        <f t="array" ref="BT824">IF($D824="","",INDEX('Data - CO2'!$B$5:$AP$53,MATCH(Kulturmodeller!$D824,'Data - CO2'!$A$5:$A$53,0),BT$20)*AD824*$B820)</f>
        <v/>
      </c>
      <c r="BU824" t="str" cm="1">
        <f t="array" ref="BU824">IF($D824="","",INDEX('Data - CO2'!$B$5:$AP$53,MATCH(Kulturmodeller!$D824,'Data - CO2'!$A$5:$A$53,0),BU$20)*AE824*$B820)</f>
        <v/>
      </c>
      <c r="BV824" t="str" cm="1">
        <f t="array" ref="BV824">IF($D824="","",INDEX('Data - CO2'!$B$5:$AP$53,MATCH(Kulturmodeller!$D824,'Data - CO2'!$A$5:$A$53,0),BV$20)*AF824*$B820)</f>
        <v/>
      </c>
      <c r="BW824" t="str" cm="1">
        <f t="array" ref="BW824">IF($D824="","",INDEX('Data - CO2'!$B$5:$AP$53,MATCH(Kulturmodeller!$D824,'Data - CO2'!$A$5:$A$53,0),BW$20)*AG824*$B820)</f>
        <v/>
      </c>
      <c r="BX824" t="str" cm="1">
        <f t="array" ref="BX824">IF($D824="","",INDEX('Data - CO2'!$B$5:$AP$53,MATCH(Kulturmodeller!$D824,'Data - CO2'!$A$5:$A$53,0),BX$20)*AH824*$B820)</f>
        <v/>
      </c>
      <c r="BY824" t="str" cm="1">
        <f t="array" ref="BY824">IF($D824="","",INDEX('Data - CO2'!$B$5:$AP$53,MATCH(Kulturmodeller!$D824,'Data - CO2'!$A$5:$A$53,0),BY$20)*AI824*$B820)</f>
        <v/>
      </c>
      <c r="BZ824" t="str" cm="1">
        <f t="array" ref="BZ824">IF($D824="","",INDEX('Data - CO2'!$B$5:$AP$53,MATCH(Kulturmodeller!$D824,'Data - CO2'!$A$5:$A$53,0),BZ$20)*AJ824*$B820)</f>
        <v/>
      </c>
      <c r="CA824" t="str" cm="1">
        <f t="array" ref="CA824">IF($D824="","",INDEX('Data - CO2'!$B$5:$AP$53,MATCH(Kulturmodeller!$D824,'Data - CO2'!$A$5:$A$53,0),CA$20)*AK824*$B820)</f>
        <v/>
      </c>
      <c r="CB824" t="str" cm="1">
        <f t="array" ref="CB824">IF($D824="","",INDEX('Data - CO2'!$B$5:$AP$53,MATCH(Kulturmodeller!$D824,'Data - CO2'!$A$5:$A$53,0),CB$20)*AL824*$B820)</f>
        <v/>
      </c>
      <c r="CC824" t="str" cm="1">
        <f t="array" ref="CC824">IF($D824="","",INDEX('Data - CO2'!$B$5:$AP$53,MATCH(Kulturmodeller!$D824,'Data - CO2'!$A$5:$A$53,0),CC$20)*AM824*$B820)</f>
        <v/>
      </c>
      <c r="CD824" t="str" cm="1">
        <f t="array" ref="CD824">IF($D824="","",INDEX('Data - CO2'!$B$5:$AP$53,MATCH(Kulturmodeller!$D824,'Data - CO2'!$A$5:$A$53,0),CD$20)*AN824*$B820)</f>
        <v/>
      </c>
      <c r="CE824" t="str" cm="1">
        <f t="array" ref="CE824">IF($D824="","",INDEX('Data - CO2'!$B$5:$AP$53,MATCH(Kulturmodeller!$D824,'Data - CO2'!$A$5:$A$53,0),CE$20)*AO824*$B820)</f>
        <v/>
      </c>
      <c r="CF824" t="str" cm="1">
        <f t="array" ref="CF824">IF($D824="","",INDEX('Data - CO2'!$B$5:$AP$53,MATCH(Kulturmodeller!$D824,'Data - CO2'!$A$5:$A$53,0),CF$20)*AP824*$B820)</f>
        <v/>
      </c>
      <c r="CG824" t="str" cm="1">
        <f t="array" ref="CG824">IF($D824="","",INDEX('Data - CO2'!$B$5:$AP$53,MATCH(Kulturmodeller!$D824,'Data - CO2'!$A$5:$A$53,0),CG$20)*AQ824*$B820)</f>
        <v/>
      </c>
      <c r="CH824" t="str" cm="1">
        <f t="array" ref="CH824">IF($D824="","",INDEX('Data - CO2'!$B$5:$AP$53,MATCH(Kulturmodeller!$D824,'Data - CO2'!$A$5:$A$53,0),CH$20)*AR824*$B820)</f>
        <v/>
      </c>
      <c r="CI824" s="11" t="str" cm="1">
        <f t="array" ref="CI824">IF($D824="","",INDEX('Data - CO2'!$B$5:$AP$53,MATCH(Kulturmodeller!$D824,'Data - CO2'!$A$5:$A$53,0),CI$20)*AS824*$B820)</f>
        <v/>
      </c>
    </row>
    <row r="825" spans="1:87" x14ac:dyDescent="0.3">
      <c r="A825" s="42" t="s">
        <v>85</v>
      </c>
      <c r="B825" s="42"/>
      <c r="C825" s="348">
        <f>'Katalog over Kulturmodeller '!F262</f>
        <v>0</v>
      </c>
      <c r="D825" s="129"/>
      <c r="E825" s="151">
        <f>'Katalog over Kulturmodeller '!W262</f>
        <v>0</v>
      </c>
      <c r="F825" s="46">
        <f>E825+((E826-F826)+(E827-F827))*(E825/SUM(E821:E825))</f>
        <v>0</v>
      </c>
      <c r="G825" s="46">
        <f t="shared" ref="G825" si="13827">F825+((F826-G826)+(F827-G827))*(F825/SUM(F821:F825))</f>
        <v>0</v>
      </c>
      <c r="H825" s="46">
        <f t="shared" ref="H825" si="13828">G825+((G826-H826)+(G827-H827))*(G825/SUM(G821:G825))</f>
        <v>0</v>
      </c>
      <c r="I825" s="46">
        <f t="shared" ref="I825" si="13829">H825+((H826-I826)+(H827-I827))*(H825/SUM(H821:H825))</f>
        <v>0</v>
      </c>
      <c r="J825" s="46">
        <f t="shared" ref="J825" si="13830">I825+((I826-J826)+(I827-J827))*(I825/SUM(I821:I825))</f>
        <v>0</v>
      </c>
      <c r="K825" s="46">
        <f t="shared" ref="K825" si="13831">J825+((J826-K826)+(J827-K827))*(J825/SUM(J821:J825))</f>
        <v>0</v>
      </c>
      <c r="L825" s="46">
        <f t="shared" ref="L825" si="13832">K825+((K826-L826)+(K827-L827))*(K825/SUM(K821:K825))</f>
        <v>0</v>
      </c>
      <c r="M825" s="46">
        <f t="shared" ref="M825" si="13833">L825+((L826-M826)+(L827-M827))*(L825/SUM(L821:L825))</f>
        <v>0</v>
      </c>
      <c r="N825" s="46">
        <f t="shared" ref="N825" si="13834">M825+((M826-N826)+(M827-N827))*(M825/SUM(M821:M825))</f>
        <v>0</v>
      </c>
      <c r="O825" s="46">
        <f t="shared" ref="O825" si="13835">N825+((N826-O826)+(N827-O827))*(N825/SUM(N821:N825))</f>
        <v>0</v>
      </c>
      <c r="P825" s="46">
        <f t="shared" ref="P825" si="13836">O825+((O826-P826)+(O827-P827))*(O825/SUM(O821:O825))</f>
        <v>0</v>
      </c>
      <c r="Q825" s="46">
        <f t="shared" ref="Q825" si="13837">P825+((P826-Q826)+(P827-Q827))*(P825/SUM(P821:P825))</f>
        <v>0</v>
      </c>
      <c r="R825" s="46">
        <f t="shared" ref="R825" si="13838">Q825+((Q826-R826)+(Q827-R827))*(Q825/SUM(Q821:Q825))</f>
        <v>0</v>
      </c>
      <c r="S825" s="46">
        <f t="shared" ref="S825" si="13839">R825+((R826-S826)+(R827-S827))*(R825/SUM(R821:R825))</f>
        <v>0</v>
      </c>
      <c r="T825" s="46">
        <f t="shared" ref="T825" si="13840">S825+((S826-T826)+(S827-T827))*(S825/SUM(S821:S825))</f>
        <v>0</v>
      </c>
      <c r="U825" s="46">
        <f t="shared" ref="U825" si="13841">T825+((T826-U826)+(T827-U827))*(T825/SUM(T821:T825))</f>
        <v>0</v>
      </c>
      <c r="V825" s="46">
        <f t="shared" ref="V825" si="13842">U825+((U826-V826)+(U827-V827))*(U825/SUM(U821:U825))</f>
        <v>0</v>
      </c>
      <c r="W825" s="46">
        <f t="shared" ref="W825" si="13843">V825+((V826-W826)+(V827-W827))*(V825/SUM(V821:V825))</f>
        <v>0</v>
      </c>
      <c r="X825" s="46">
        <f t="shared" ref="X825" si="13844">W825+((W826-X826)+(W827-X827))*(W825/SUM(W821:W825))</f>
        <v>0</v>
      </c>
      <c r="Y825" s="46">
        <f t="shared" ref="Y825" si="13845">X825+((X826-Y826)+(X827-Y827))*(X825/SUM(X821:X825))</f>
        <v>0</v>
      </c>
      <c r="Z825" s="46">
        <f t="shared" ref="Z825" si="13846">Y825+((Y826-Z826)+(Y827-Z827))*(Y825/SUM(Y821:Y825))</f>
        <v>0</v>
      </c>
      <c r="AA825" s="46">
        <f t="shared" ref="AA825" si="13847">Z825+((Z826-AA826)+(Z827-AA827))*(Z825/SUM(Z821:Z825))</f>
        <v>0</v>
      </c>
      <c r="AB825" s="46">
        <f t="shared" ref="AB825" si="13848">AA825+((AA826-AB826)+(AA827-AB827))*(AA825/SUM(AA821:AA825))</f>
        <v>0</v>
      </c>
      <c r="AC825" s="46">
        <f t="shared" ref="AC825" si="13849">AB825+((AB826-AC826)+(AB827-AC827))*(AB825/SUM(AB821:AB825))</f>
        <v>0</v>
      </c>
      <c r="AD825" s="46">
        <f t="shared" ref="AD825" si="13850">AC825+((AC826-AD826)+(AC827-AD827))*(AC825/SUM(AC821:AC825))</f>
        <v>0</v>
      </c>
      <c r="AE825" s="46">
        <f t="shared" ref="AE825" si="13851">AD825+((AD826-AE826)+(AD827-AE827))*(AD825/SUM(AD821:AD825))</f>
        <v>0</v>
      </c>
      <c r="AF825" s="46">
        <f t="shared" ref="AF825" si="13852">AE825+((AE826-AF826)+(AE827-AF827))*(AE825/SUM(AE821:AE825))</f>
        <v>0</v>
      </c>
      <c r="AG825" s="46">
        <f t="shared" ref="AG825" si="13853">AF825+((AF826-AG826)+(AF827-AG827))*(AF825/SUM(AF821:AF825))</f>
        <v>0</v>
      </c>
      <c r="AH825" s="46">
        <f t="shared" ref="AH825" si="13854">AG825+((AG826-AH826)+(AG827-AH827))*(AG825/SUM(AG821:AG825))</f>
        <v>0</v>
      </c>
      <c r="AI825" s="46">
        <f t="shared" ref="AI825" si="13855">AH825+((AH826-AI826)+(AH827-AI827))*(AH825/SUM(AH821:AH825))</f>
        <v>0</v>
      </c>
      <c r="AJ825" s="46">
        <f t="shared" ref="AJ825" si="13856">AI825+((AI826-AJ826)+(AI827-AJ827))*(AI825/SUM(AI821:AI825))</f>
        <v>0</v>
      </c>
      <c r="AK825" s="46">
        <f t="shared" ref="AK825" si="13857">AJ825+((AJ826-AK826)+(AJ827-AK827))*(AJ825/SUM(AJ821:AJ825))</f>
        <v>0</v>
      </c>
      <c r="AL825" s="46">
        <f t="shared" ref="AL825" si="13858">AK825+((AK826-AL826)+(AK827-AL827))*(AK825/SUM(AK821:AK825))</f>
        <v>0</v>
      </c>
      <c r="AM825" s="46">
        <f t="shared" ref="AM825" si="13859">AL825+((AL826-AM826)+(AL827-AM827))*(AL825/SUM(AL821:AL825))</f>
        <v>0</v>
      </c>
      <c r="AN825" s="46">
        <f t="shared" ref="AN825" si="13860">AM825+((AM826-AN826)+(AM827-AN827))*(AM825/SUM(AM821:AM825))</f>
        <v>0</v>
      </c>
      <c r="AO825" s="46">
        <f t="shared" ref="AO825" si="13861">AN825+((AN826-AO826)+(AN827-AO827))*(AN825/SUM(AN821:AN825))</f>
        <v>0</v>
      </c>
      <c r="AP825" s="46">
        <f t="shared" ref="AP825" si="13862">AO825+((AO826-AP826)+(AO827-AP827))*(AO825/SUM(AO821:AO825))</f>
        <v>0</v>
      </c>
      <c r="AQ825" s="46">
        <f t="shared" ref="AQ825" si="13863">AP825+((AP826-AQ826)+(AP827-AQ827))*(AP825/SUM(AP821:AP825))</f>
        <v>0</v>
      </c>
      <c r="AR825" s="46">
        <f t="shared" ref="AR825" si="13864">AQ825+((AQ826-AR826)+(AQ827-AR827))*(AQ825/SUM(AQ821:AQ825))</f>
        <v>0</v>
      </c>
      <c r="AS825" s="47">
        <f t="shared" ref="AS825" si="13865">AR825+((AR826-AS826)+(AR827-AS827))*(AR825/SUM(AR821:AR825))</f>
        <v>0</v>
      </c>
      <c r="AU825" s="10" t="str" cm="1">
        <f t="array" ref="AU825">IF($D825="","",INDEX('Data - CO2'!$B$5:$AP$53,MATCH(Kulturmodeller!$D825,'Data - CO2'!$A$5:$A$53,0),AU$20)*E825)</f>
        <v/>
      </c>
      <c r="AV825" t="str" cm="1">
        <f t="array" ref="AV825">IF($D825="","",INDEX('Data - CO2'!$B$5:$AP$53,MATCH(Kulturmodeller!$D825,'Data - CO2'!$A$5:$A$53,0),AV$20)*F825)</f>
        <v/>
      </c>
      <c r="AW825" t="str" cm="1">
        <f t="array" ref="AW825">IF($D825="","",INDEX('Data - CO2'!$B$5:$AP$53,MATCH(Kulturmodeller!$D825,'Data - CO2'!$A$5:$A$53,0),AW$20)*G825)</f>
        <v/>
      </c>
      <c r="AX825" t="str" cm="1">
        <f t="array" ref="AX825">IF($D825="","",INDEX('Data - CO2'!$B$5:$AP$53,MATCH(Kulturmodeller!$D825,'Data - CO2'!$A$5:$A$53,0),AX$20)*H825)</f>
        <v/>
      </c>
      <c r="AY825" t="str" cm="1">
        <f t="array" ref="AY825">IF($D825="","",INDEX('Data - CO2'!$B$5:$AP$53,MATCH(Kulturmodeller!$D825,'Data - CO2'!$A$5:$A$53,0),AY$20)*I825)</f>
        <v/>
      </c>
      <c r="AZ825" t="str" cm="1">
        <f t="array" ref="AZ825">IF($D825="","",INDEX('Data - CO2'!$B$5:$AP$53,MATCH(Kulturmodeller!$D825,'Data - CO2'!$A$5:$A$53,0),AZ$20)*J825*$B820)</f>
        <v/>
      </c>
      <c r="BA825" t="str" cm="1">
        <f t="array" ref="BA825">IF($D825="","",INDEX('Data - CO2'!$B$5:$AP$53,MATCH(Kulturmodeller!$D825,'Data - CO2'!$A$5:$A$53,0),BA$20)*K825*$B820)</f>
        <v/>
      </c>
      <c r="BB825" t="str" cm="1">
        <f t="array" ref="BB825">IF($D825="","",INDEX('Data - CO2'!$B$5:$AP$53,MATCH(Kulturmodeller!$D825,'Data - CO2'!$A$5:$A$53,0),BB$20)*L825*$B820)</f>
        <v/>
      </c>
      <c r="BC825" t="str" cm="1">
        <f t="array" ref="BC825">IF($D825="","",INDEX('Data - CO2'!$B$5:$AP$53,MATCH(Kulturmodeller!$D825,'Data - CO2'!$A$5:$A$53,0),BC$20)*M825*$B820)</f>
        <v/>
      </c>
      <c r="BD825" t="str" cm="1">
        <f t="array" ref="BD825">IF($D825="","",INDEX('Data - CO2'!$B$5:$AP$53,MATCH(Kulturmodeller!$D825,'Data - CO2'!$A$5:$A$53,0),BD$20)*N825*$B820)</f>
        <v/>
      </c>
      <c r="BE825" t="str" cm="1">
        <f t="array" ref="BE825">IF($D825="","",INDEX('Data - CO2'!$B$5:$AP$53,MATCH(Kulturmodeller!$D825,'Data - CO2'!$A$5:$A$53,0),BE$20)*O825*$B820)</f>
        <v/>
      </c>
      <c r="BF825" t="str" cm="1">
        <f t="array" ref="BF825">IF($D825="","",INDEX('Data - CO2'!$B$5:$AP$53,MATCH(Kulturmodeller!$D825,'Data - CO2'!$A$5:$A$53,0),BF$20)*P825*$B820)</f>
        <v/>
      </c>
      <c r="BG825" t="str" cm="1">
        <f t="array" ref="BG825">IF($D825="","",INDEX('Data - CO2'!$B$5:$AP$53,MATCH(Kulturmodeller!$D825,'Data - CO2'!$A$5:$A$53,0),BG$20)*Q825*$B820)</f>
        <v/>
      </c>
      <c r="BH825" t="str" cm="1">
        <f t="array" ref="BH825">IF($D825="","",INDEX('Data - CO2'!$B$5:$AP$53,MATCH(Kulturmodeller!$D825,'Data - CO2'!$A$5:$A$53,0),BH$20)*R825*$B820)</f>
        <v/>
      </c>
      <c r="BI825" t="str" cm="1">
        <f t="array" ref="BI825">IF($D825="","",INDEX('Data - CO2'!$B$5:$AP$53,MATCH(Kulturmodeller!$D825,'Data - CO2'!$A$5:$A$53,0),BI$20)*S825*$B820)</f>
        <v/>
      </c>
      <c r="BJ825" t="str" cm="1">
        <f t="array" ref="BJ825">IF($D825="","",INDEX('Data - CO2'!$B$5:$AP$53,MATCH(Kulturmodeller!$D825,'Data - CO2'!$A$5:$A$53,0),BJ$20)*T825*$B820)</f>
        <v/>
      </c>
      <c r="BK825" t="str" cm="1">
        <f t="array" ref="BK825">IF($D825="","",INDEX('Data - CO2'!$B$5:$AP$53,MATCH(Kulturmodeller!$D825,'Data - CO2'!$A$5:$A$53,0),BK$20)*U825*$B820)</f>
        <v/>
      </c>
      <c r="BL825" t="str" cm="1">
        <f t="array" ref="BL825">IF($D825="","",INDEX('Data - CO2'!$B$5:$AP$53,MATCH(Kulturmodeller!$D825,'Data - CO2'!$A$5:$A$53,0),BL$20)*V825*$B820)</f>
        <v/>
      </c>
      <c r="BM825" t="str" cm="1">
        <f t="array" ref="BM825">IF($D825="","",INDEX('Data - CO2'!$B$5:$AP$53,MATCH(Kulturmodeller!$D825,'Data - CO2'!$A$5:$A$53,0),BM$20)*W825*$B820)</f>
        <v/>
      </c>
      <c r="BN825" t="str" cm="1">
        <f t="array" ref="BN825">IF($D825="","",INDEX('Data - CO2'!$B$5:$AP$53,MATCH(Kulturmodeller!$D825,'Data - CO2'!$A$5:$A$53,0),BN$20)*X825*$B820)</f>
        <v/>
      </c>
      <c r="BO825" t="str" cm="1">
        <f t="array" ref="BO825">IF($D825="","",INDEX('Data - CO2'!$B$5:$AP$53,MATCH(Kulturmodeller!$D825,'Data - CO2'!$A$5:$A$53,0),BO$20)*Y825*$B820)</f>
        <v/>
      </c>
      <c r="BP825" t="str" cm="1">
        <f t="array" ref="BP825">IF($D825="","",INDEX('Data - CO2'!$B$5:$AP$53,MATCH(Kulturmodeller!$D825,'Data - CO2'!$A$5:$A$53,0),BP$20)*Z825*$B820)</f>
        <v/>
      </c>
      <c r="BQ825" t="str" cm="1">
        <f t="array" ref="BQ825">IF($D825="","",INDEX('Data - CO2'!$B$5:$AP$53,MATCH(Kulturmodeller!$D825,'Data - CO2'!$A$5:$A$53,0),BQ$20)*AA825*$B820)</f>
        <v/>
      </c>
      <c r="BR825" t="str" cm="1">
        <f t="array" ref="BR825">IF($D825="","",INDEX('Data - CO2'!$B$5:$AP$53,MATCH(Kulturmodeller!$D825,'Data - CO2'!$A$5:$A$53,0),BR$20)*AB825*$B820)</f>
        <v/>
      </c>
      <c r="BS825" t="str" cm="1">
        <f t="array" ref="BS825">IF($D825="","",INDEX('Data - CO2'!$B$5:$AP$53,MATCH(Kulturmodeller!$D825,'Data - CO2'!$A$5:$A$53,0),BS$20)*AC825*$B820)</f>
        <v/>
      </c>
      <c r="BT825" t="str" cm="1">
        <f t="array" ref="BT825">IF($D825="","",INDEX('Data - CO2'!$B$5:$AP$53,MATCH(Kulturmodeller!$D825,'Data - CO2'!$A$5:$A$53,0),BT$20)*AD825*$B820)</f>
        <v/>
      </c>
      <c r="BU825" t="str" cm="1">
        <f t="array" ref="BU825">IF($D825="","",INDEX('Data - CO2'!$B$5:$AP$53,MATCH(Kulturmodeller!$D825,'Data - CO2'!$A$5:$A$53,0),BU$20)*AE825*$B820)</f>
        <v/>
      </c>
      <c r="BV825" t="str" cm="1">
        <f t="array" ref="BV825">IF($D825="","",INDEX('Data - CO2'!$B$5:$AP$53,MATCH(Kulturmodeller!$D825,'Data - CO2'!$A$5:$A$53,0),BV$20)*AF825*$B820)</f>
        <v/>
      </c>
      <c r="BW825" t="str" cm="1">
        <f t="array" ref="BW825">IF($D825="","",INDEX('Data - CO2'!$B$5:$AP$53,MATCH(Kulturmodeller!$D825,'Data - CO2'!$A$5:$A$53,0),BW$20)*AG825*$B820)</f>
        <v/>
      </c>
      <c r="BX825" t="str" cm="1">
        <f t="array" ref="BX825">IF($D825="","",INDEX('Data - CO2'!$B$5:$AP$53,MATCH(Kulturmodeller!$D825,'Data - CO2'!$A$5:$A$53,0),BX$20)*AH825*$B820)</f>
        <v/>
      </c>
      <c r="BY825" t="str" cm="1">
        <f t="array" ref="BY825">IF($D825="","",INDEX('Data - CO2'!$B$5:$AP$53,MATCH(Kulturmodeller!$D825,'Data - CO2'!$A$5:$A$53,0),BY$20)*AI825*$B820)</f>
        <v/>
      </c>
      <c r="BZ825" t="str" cm="1">
        <f t="array" ref="BZ825">IF($D825="","",INDEX('Data - CO2'!$B$5:$AP$53,MATCH(Kulturmodeller!$D825,'Data - CO2'!$A$5:$A$53,0),BZ$20)*AJ825*$B820)</f>
        <v/>
      </c>
      <c r="CA825" t="str" cm="1">
        <f t="array" ref="CA825">IF($D825="","",INDEX('Data - CO2'!$B$5:$AP$53,MATCH(Kulturmodeller!$D825,'Data - CO2'!$A$5:$A$53,0),CA$20)*AK825*$B820)</f>
        <v/>
      </c>
      <c r="CB825" t="str" cm="1">
        <f t="array" ref="CB825">IF($D825="","",INDEX('Data - CO2'!$B$5:$AP$53,MATCH(Kulturmodeller!$D825,'Data - CO2'!$A$5:$A$53,0),CB$20)*AL825*$B820)</f>
        <v/>
      </c>
      <c r="CC825" t="str" cm="1">
        <f t="array" ref="CC825">IF($D825="","",INDEX('Data - CO2'!$B$5:$AP$53,MATCH(Kulturmodeller!$D825,'Data - CO2'!$A$5:$A$53,0),CC$20)*AM825*$B820)</f>
        <v/>
      </c>
      <c r="CD825" t="str" cm="1">
        <f t="array" ref="CD825">IF($D825="","",INDEX('Data - CO2'!$B$5:$AP$53,MATCH(Kulturmodeller!$D825,'Data - CO2'!$A$5:$A$53,0),CD$20)*AN825*$B820)</f>
        <v/>
      </c>
      <c r="CE825" t="str" cm="1">
        <f t="array" ref="CE825">IF($D825="","",INDEX('Data - CO2'!$B$5:$AP$53,MATCH(Kulturmodeller!$D825,'Data - CO2'!$A$5:$A$53,0),CE$20)*AO825*$B820)</f>
        <v/>
      </c>
      <c r="CF825" t="str" cm="1">
        <f t="array" ref="CF825">IF($D825="","",INDEX('Data - CO2'!$B$5:$AP$53,MATCH(Kulturmodeller!$D825,'Data - CO2'!$A$5:$A$53,0),CF$20)*AP825*$B820)</f>
        <v/>
      </c>
      <c r="CG825" t="str" cm="1">
        <f t="array" ref="CG825">IF($D825="","",INDEX('Data - CO2'!$B$5:$AP$53,MATCH(Kulturmodeller!$D825,'Data - CO2'!$A$5:$A$53,0),CG$20)*AQ825*$B820)</f>
        <v/>
      </c>
      <c r="CH825" t="str" cm="1">
        <f t="array" ref="CH825">IF($D825="","",INDEX('Data - CO2'!$B$5:$AP$53,MATCH(Kulturmodeller!$D825,'Data - CO2'!$A$5:$A$53,0),CH$20)*AR825*$B820)</f>
        <v/>
      </c>
      <c r="CI825" s="11" t="str" cm="1">
        <f t="array" ref="CI825">IF($D825="","",INDEX('Data - CO2'!$B$5:$AP$53,MATCH(Kulturmodeller!$D825,'Data - CO2'!$A$5:$A$53,0),CI$20)*AS825*$B820)</f>
        <v/>
      </c>
    </row>
    <row r="826" spans="1:87" x14ac:dyDescent="0.3">
      <c r="A826" s="49" t="s">
        <v>637</v>
      </c>
      <c r="B826" s="49"/>
      <c r="C826" s="349">
        <f>'Katalog over Kulturmodeller '!F263</f>
        <v>0</v>
      </c>
      <c r="D826" s="131"/>
      <c r="E826" s="139">
        <f>'Katalog over Kulturmodeller '!W263</f>
        <v>0</v>
      </c>
      <c r="F826" s="40">
        <f>E826</f>
        <v>0</v>
      </c>
      <c r="G826" s="40">
        <f t="shared" ref="G826:G827" si="13866">F826</f>
        <v>0</v>
      </c>
      <c r="H826" s="40">
        <f>G826*2/3</f>
        <v>0</v>
      </c>
      <c r="I826" s="40">
        <f>H826*0.5</f>
        <v>0</v>
      </c>
      <c r="J826" s="40">
        <v>0</v>
      </c>
      <c r="K826" s="40">
        <f t="shared" ref="K826:K827" si="13867">J826</f>
        <v>0</v>
      </c>
      <c r="L826" s="40">
        <f t="shared" ref="L826:L827" si="13868">K826</f>
        <v>0</v>
      </c>
      <c r="M826" s="40">
        <f t="shared" ref="M826:M827" si="13869">L826</f>
        <v>0</v>
      </c>
      <c r="N826" s="40">
        <f t="shared" ref="N826:N827" si="13870">M826</f>
        <v>0</v>
      </c>
      <c r="O826" s="40">
        <f t="shared" ref="O826:O827" si="13871">N826</f>
        <v>0</v>
      </c>
      <c r="P826" s="40">
        <f t="shared" ref="P826:P827" si="13872">O826</f>
        <v>0</v>
      </c>
      <c r="Q826" s="40">
        <f t="shared" ref="Q826:Q827" si="13873">P826</f>
        <v>0</v>
      </c>
      <c r="R826" s="40">
        <f t="shared" ref="R826:R827" si="13874">Q826</f>
        <v>0</v>
      </c>
      <c r="S826" s="40">
        <f t="shared" ref="S826:S827" si="13875">R826</f>
        <v>0</v>
      </c>
      <c r="T826" s="40">
        <f t="shared" ref="T826:T827" si="13876">S826</f>
        <v>0</v>
      </c>
      <c r="U826" s="40">
        <f t="shared" ref="U826:U827" si="13877">T826</f>
        <v>0</v>
      </c>
      <c r="V826" s="40">
        <f t="shared" ref="V826:V827" si="13878">U826</f>
        <v>0</v>
      </c>
      <c r="W826" s="40">
        <f t="shared" ref="W826:W827" si="13879">V826</f>
        <v>0</v>
      </c>
      <c r="X826" s="40">
        <f t="shared" ref="X826:X827" si="13880">W826</f>
        <v>0</v>
      </c>
      <c r="Y826" s="40">
        <f t="shared" ref="Y826:Y827" si="13881">X826</f>
        <v>0</v>
      </c>
      <c r="Z826" s="40">
        <f t="shared" ref="Z826:Z827" si="13882">Y826</f>
        <v>0</v>
      </c>
      <c r="AA826" s="40">
        <f t="shared" ref="AA826:AA827" si="13883">Z826</f>
        <v>0</v>
      </c>
      <c r="AB826" s="40">
        <f t="shared" ref="AB826:AB827" si="13884">AA826</f>
        <v>0</v>
      </c>
      <c r="AC826" s="40">
        <f t="shared" ref="AC826:AC827" si="13885">AB826</f>
        <v>0</v>
      </c>
      <c r="AD826" s="40">
        <f t="shared" ref="AD826:AD827" si="13886">AC826</f>
        <v>0</v>
      </c>
      <c r="AE826" s="40">
        <f t="shared" ref="AE826:AE827" si="13887">AD826</f>
        <v>0</v>
      </c>
      <c r="AF826" s="40">
        <f t="shared" ref="AF826:AF827" si="13888">AE826</f>
        <v>0</v>
      </c>
      <c r="AG826" s="40">
        <f t="shared" ref="AG826:AG827" si="13889">AF826</f>
        <v>0</v>
      </c>
      <c r="AH826" s="40">
        <f t="shared" ref="AH826:AH827" si="13890">AG826</f>
        <v>0</v>
      </c>
      <c r="AI826" s="40">
        <f t="shared" ref="AI826:AI827" si="13891">AH826</f>
        <v>0</v>
      </c>
      <c r="AJ826" s="40">
        <f t="shared" ref="AJ826:AJ827" si="13892">AI826</f>
        <v>0</v>
      </c>
      <c r="AK826" s="40">
        <f t="shared" ref="AK826:AK827" si="13893">AJ826</f>
        <v>0</v>
      </c>
      <c r="AL826" s="40">
        <f t="shared" ref="AL826:AL827" si="13894">AK826</f>
        <v>0</v>
      </c>
      <c r="AM826" s="40">
        <f t="shared" ref="AM826:AM827" si="13895">AL826</f>
        <v>0</v>
      </c>
      <c r="AN826" s="40">
        <f t="shared" ref="AN826:AN827" si="13896">AM826</f>
        <v>0</v>
      </c>
      <c r="AO826" s="40">
        <f t="shared" ref="AO826:AO827" si="13897">AN826</f>
        <v>0</v>
      </c>
      <c r="AP826" s="40">
        <f t="shared" ref="AP826:AP827" si="13898">AO826</f>
        <v>0</v>
      </c>
      <c r="AQ826" s="40">
        <f t="shared" ref="AQ826:AQ827" si="13899">AP826</f>
        <v>0</v>
      </c>
      <c r="AR826" s="40">
        <f t="shared" ref="AR826:AR827" si="13900">AQ826</f>
        <v>0</v>
      </c>
      <c r="AS826" s="41">
        <f t="shared" ref="AS826:AS827" si="13901">AR826</f>
        <v>0</v>
      </c>
      <c r="AU826" s="10" t="str" cm="1">
        <f t="array" ref="AU826">IF($D826="","",INDEX('Data - CO2'!$B$5:$AP$53,MATCH(Kulturmodeller!$D826,'Data - CO2'!$A$5:$A$53,0),AU$20)*E826)</f>
        <v/>
      </c>
      <c r="AV826" t="str" cm="1">
        <f t="array" ref="AV826">IF($D826="","",INDEX('Data - CO2'!$B$5:$AP$53,MATCH(Kulturmodeller!$D826,'Data - CO2'!$A$5:$A$53,0),AV$20)*F826)</f>
        <v/>
      </c>
      <c r="AW826" t="str" cm="1">
        <f t="array" ref="AW826">IF($D826="","",INDEX('Data - CO2'!$B$5:$AP$53,MATCH(Kulturmodeller!$D826,'Data - CO2'!$A$5:$A$53,0),AW$20)*G826)</f>
        <v/>
      </c>
      <c r="AX826" t="str" cm="1">
        <f t="array" ref="AX826">IF($D826="","",INDEX('Data - CO2'!$B$5:$AP$53,MATCH(Kulturmodeller!$D826,'Data - CO2'!$A$5:$A$53,0),AX$20)*H826)</f>
        <v/>
      </c>
      <c r="AY826" t="str" cm="1">
        <f t="array" ref="AY826">IF($D826="","",INDEX('Data - CO2'!$B$5:$AP$53,MATCH(Kulturmodeller!$D826,'Data - CO2'!$A$5:$A$53,0),AY$20)*I826)</f>
        <v/>
      </c>
      <c r="AZ826" t="str" cm="1">
        <f t="array" ref="AZ826">IF($D826="","",INDEX('Data - CO2'!$B$5:$AP$53,MATCH(Kulturmodeller!$D826,'Data - CO2'!$A$5:$A$53,0),AZ$20)*J826*$B820)</f>
        <v/>
      </c>
      <c r="BA826" t="str" cm="1">
        <f t="array" ref="BA826">IF($D826="","",INDEX('Data - CO2'!$B$5:$AP$53,MATCH(Kulturmodeller!$D826,'Data - CO2'!$A$5:$A$53,0),BA$20)*K826*$B820)</f>
        <v/>
      </c>
      <c r="BB826" t="str" cm="1">
        <f t="array" ref="BB826">IF($D826="","",INDEX('Data - CO2'!$B$5:$AP$53,MATCH(Kulturmodeller!$D826,'Data - CO2'!$A$5:$A$53,0),BB$20)*L826*$B820)</f>
        <v/>
      </c>
      <c r="BC826" t="str" cm="1">
        <f t="array" ref="BC826">IF($D826="","",INDEX('Data - CO2'!$B$5:$AP$53,MATCH(Kulturmodeller!$D826,'Data - CO2'!$A$5:$A$53,0),BC$20)*M826*$B820)</f>
        <v/>
      </c>
      <c r="BD826" t="str" cm="1">
        <f t="array" ref="BD826">IF($D826="","",INDEX('Data - CO2'!$B$5:$AP$53,MATCH(Kulturmodeller!$D826,'Data - CO2'!$A$5:$A$53,0),BD$20)*N826*$B820)</f>
        <v/>
      </c>
      <c r="BE826" t="str" cm="1">
        <f t="array" ref="BE826">IF($D826="","",INDEX('Data - CO2'!$B$5:$AP$53,MATCH(Kulturmodeller!$D826,'Data - CO2'!$A$5:$A$53,0),BE$20)*O826*$B820)</f>
        <v/>
      </c>
      <c r="BF826" t="str" cm="1">
        <f t="array" ref="BF826">IF($D826="","",INDEX('Data - CO2'!$B$5:$AP$53,MATCH(Kulturmodeller!$D826,'Data - CO2'!$A$5:$A$53,0),BF$20)*P826*$B820)</f>
        <v/>
      </c>
      <c r="BG826" t="str" cm="1">
        <f t="array" ref="BG826">IF($D826="","",INDEX('Data - CO2'!$B$5:$AP$53,MATCH(Kulturmodeller!$D826,'Data - CO2'!$A$5:$A$53,0),BG$20)*Q826*$B820)</f>
        <v/>
      </c>
      <c r="BH826" t="str" cm="1">
        <f t="array" ref="BH826">IF($D826="","",INDEX('Data - CO2'!$B$5:$AP$53,MATCH(Kulturmodeller!$D826,'Data - CO2'!$A$5:$A$53,0),BH$20)*R826*$B820)</f>
        <v/>
      </c>
      <c r="BI826" t="str" cm="1">
        <f t="array" ref="BI826">IF($D826="","",INDEX('Data - CO2'!$B$5:$AP$53,MATCH(Kulturmodeller!$D826,'Data - CO2'!$A$5:$A$53,0),BI$20)*S826*$B820)</f>
        <v/>
      </c>
      <c r="BJ826" t="str" cm="1">
        <f t="array" ref="BJ826">IF($D826="","",INDEX('Data - CO2'!$B$5:$AP$53,MATCH(Kulturmodeller!$D826,'Data - CO2'!$A$5:$A$53,0),BJ$20)*T826*$B820)</f>
        <v/>
      </c>
      <c r="BK826" t="str" cm="1">
        <f t="array" ref="BK826">IF($D826="","",INDEX('Data - CO2'!$B$5:$AP$53,MATCH(Kulturmodeller!$D826,'Data - CO2'!$A$5:$A$53,0),BK$20)*U826*$B820)</f>
        <v/>
      </c>
      <c r="BL826" t="str" cm="1">
        <f t="array" ref="BL826">IF($D826="","",INDEX('Data - CO2'!$B$5:$AP$53,MATCH(Kulturmodeller!$D826,'Data - CO2'!$A$5:$A$53,0),BL$20)*V826*$B820)</f>
        <v/>
      </c>
      <c r="BM826" t="str" cm="1">
        <f t="array" ref="BM826">IF($D826="","",INDEX('Data - CO2'!$B$5:$AP$53,MATCH(Kulturmodeller!$D826,'Data - CO2'!$A$5:$A$53,0),BM$20)*W826*$B820)</f>
        <v/>
      </c>
      <c r="BN826" t="str" cm="1">
        <f t="array" ref="BN826">IF($D826="","",INDEX('Data - CO2'!$B$5:$AP$53,MATCH(Kulturmodeller!$D826,'Data - CO2'!$A$5:$A$53,0),BN$20)*X826*$B820)</f>
        <v/>
      </c>
      <c r="BO826" t="str" cm="1">
        <f t="array" ref="BO826">IF($D826="","",INDEX('Data - CO2'!$B$5:$AP$53,MATCH(Kulturmodeller!$D826,'Data - CO2'!$A$5:$A$53,0),BO$20)*Y826*$B820)</f>
        <v/>
      </c>
      <c r="BP826" t="str" cm="1">
        <f t="array" ref="BP826">IF($D826="","",INDEX('Data - CO2'!$B$5:$AP$53,MATCH(Kulturmodeller!$D826,'Data - CO2'!$A$5:$A$53,0),BP$20)*Z826*$B820)</f>
        <v/>
      </c>
      <c r="BQ826" t="str" cm="1">
        <f t="array" ref="BQ826">IF($D826="","",INDEX('Data - CO2'!$B$5:$AP$53,MATCH(Kulturmodeller!$D826,'Data - CO2'!$A$5:$A$53,0),BQ$20)*AA826*$B820)</f>
        <v/>
      </c>
      <c r="BR826" t="str" cm="1">
        <f t="array" ref="BR826">IF($D826="","",INDEX('Data - CO2'!$B$5:$AP$53,MATCH(Kulturmodeller!$D826,'Data - CO2'!$A$5:$A$53,0),BR$20)*AB826*$B820)</f>
        <v/>
      </c>
      <c r="BS826" t="str" cm="1">
        <f t="array" ref="BS826">IF($D826="","",INDEX('Data - CO2'!$B$5:$AP$53,MATCH(Kulturmodeller!$D826,'Data - CO2'!$A$5:$A$53,0),BS$20)*AC826*$B820)</f>
        <v/>
      </c>
      <c r="BT826" t="str" cm="1">
        <f t="array" ref="BT826">IF($D826="","",INDEX('Data - CO2'!$B$5:$AP$53,MATCH(Kulturmodeller!$D826,'Data - CO2'!$A$5:$A$53,0),BT$20)*AD826*$B820)</f>
        <v/>
      </c>
      <c r="BU826" t="str" cm="1">
        <f t="array" ref="BU826">IF($D826="","",INDEX('Data - CO2'!$B$5:$AP$53,MATCH(Kulturmodeller!$D826,'Data - CO2'!$A$5:$A$53,0),BU$20)*AE826*$B820)</f>
        <v/>
      </c>
      <c r="BV826" t="str" cm="1">
        <f t="array" ref="BV826">IF($D826="","",INDEX('Data - CO2'!$B$5:$AP$53,MATCH(Kulturmodeller!$D826,'Data - CO2'!$A$5:$A$53,0),BV$20)*AF826*$B820)</f>
        <v/>
      </c>
      <c r="BW826" t="str" cm="1">
        <f t="array" ref="BW826">IF($D826="","",INDEX('Data - CO2'!$B$5:$AP$53,MATCH(Kulturmodeller!$D826,'Data - CO2'!$A$5:$A$53,0),BW$20)*AG826*$B820)</f>
        <v/>
      </c>
      <c r="BX826" t="str" cm="1">
        <f t="array" ref="BX826">IF($D826="","",INDEX('Data - CO2'!$B$5:$AP$53,MATCH(Kulturmodeller!$D826,'Data - CO2'!$A$5:$A$53,0),BX$20)*AH826*$B820)</f>
        <v/>
      </c>
      <c r="BY826" t="str" cm="1">
        <f t="array" ref="BY826">IF($D826="","",INDEX('Data - CO2'!$B$5:$AP$53,MATCH(Kulturmodeller!$D826,'Data - CO2'!$A$5:$A$53,0),BY$20)*AI826*$B820)</f>
        <v/>
      </c>
      <c r="BZ826" t="str" cm="1">
        <f t="array" ref="BZ826">IF($D826="","",INDEX('Data - CO2'!$B$5:$AP$53,MATCH(Kulturmodeller!$D826,'Data - CO2'!$A$5:$A$53,0),BZ$20)*AJ826*$B820)</f>
        <v/>
      </c>
      <c r="CA826" t="str" cm="1">
        <f t="array" ref="CA826">IF($D826="","",INDEX('Data - CO2'!$B$5:$AP$53,MATCH(Kulturmodeller!$D826,'Data - CO2'!$A$5:$A$53,0),CA$20)*AK826*$B820)</f>
        <v/>
      </c>
      <c r="CB826" t="str" cm="1">
        <f t="array" ref="CB826">IF($D826="","",INDEX('Data - CO2'!$B$5:$AP$53,MATCH(Kulturmodeller!$D826,'Data - CO2'!$A$5:$A$53,0),CB$20)*AL826*$B820)</f>
        <v/>
      </c>
      <c r="CC826" t="str" cm="1">
        <f t="array" ref="CC826">IF($D826="","",INDEX('Data - CO2'!$B$5:$AP$53,MATCH(Kulturmodeller!$D826,'Data - CO2'!$A$5:$A$53,0),CC$20)*AM826*$B820)</f>
        <v/>
      </c>
      <c r="CD826" t="str" cm="1">
        <f t="array" ref="CD826">IF($D826="","",INDEX('Data - CO2'!$B$5:$AP$53,MATCH(Kulturmodeller!$D826,'Data - CO2'!$A$5:$A$53,0),CD$20)*AN826*$B820)</f>
        <v/>
      </c>
      <c r="CE826" t="str" cm="1">
        <f t="array" ref="CE826">IF($D826="","",INDEX('Data - CO2'!$B$5:$AP$53,MATCH(Kulturmodeller!$D826,'Data - CO2'!$A$5:$A$53,0),CE$20)*AO826*$B820)</f>
        <v/>
      </c>
      <c r="CF826" t="str" cm="1">
        <f t="array" ref="CF826">IF($D826="","",INDEX('Data - CO2'!$B$5:$AP$53,MATCH(Kulturmodeller!$D826,'Data - CO2'!$A$5:$A$53,0),CF$20)*AP826*$B820)</f>
        <v/>
      </c>
      <c r="CG826" t="str" cm="1">
        <f t="array" ref="CG826">IF($D826="","",INDEX('Data - CO2'!$B$5:$AP$53,MATCH(Kulturmodeller!$D826,'Data - CO2'!$A$5:$A$53,0),CG$20)*AQ826*$B820)</f>
        <v/>
      </c>
      <c r="CH826" t="str" cm="1">
        <f t="array" ref="CH826">IF($D826="","",INDEX('Data - CO2'!$B$5:$AP$53,MATCH(Kulturmodeller!$D826,'Data - CO2'!$A$5:$A$53,0),CH$20)*AR826*$B820)</f>
        <v/>
      </c>
      <c r="CI826" s="11" t="str" cm="1">
        <f t="array" ref="CI826">IF($D826="","",INDEX('Data - CO2'!$B$5:$AP$53,MATCH(Kulturmodeller!$D826,'Data - CO2'!$A$5:$A$53,0),CI$20)*AS826*$B820)</f>
        <v/>
      </c>
    </row>
    <row r="827" spans="1:87" x14ac:dyDescent="0.3">
      <c r="A827" s="346" t="s">
        <v>638</v>
      </c>
      <c r="B827" s="42"/>
      <c r="C827" s="350" t="str">
        <f>'Katalog over Kulturmodeller '!F264</f>
        <v>Juletræer (NGR)</v>
      </c>
      <c r="D827" s="129" t="s">
        <v>634</v>
      </c>
      <c r="E827" s="140">
        <f>'Katalog over Kulturmodeller '!W264</f>
        <v>0</v>
      </c>
      <c r="F827" s="40">
        <f>E827</f>
        <v>0</v>
      </c>
      <c r="G827" s="40">
        <f t="shared" si="13866"/>
        <v>0</v>
      </c>
      <c r="H827" s="40">
        <f>G827*2/3</f>
        <v>0</v>
      </c>
      <c r="I827" s="40">
        <f>H827*0.5</f>
        <v>0</v>
      </c>
      <c r="J827" s="40">
        <v>0</v>
      </c>
      <c r="K827" s="40">
        <f t="shared" si="13867"/>
        <v>0</v>
      </c>
      <c r="L827" s="40">
        <f t="shared" si="13868"/>
        <v>0</v>
      </c>
      <c r="M827" s="40">
        <f t="shared" si="13869"/>
        <v>0</v>
      </c>
      <c r="N827" s="40">
        <f t="shared" si="13870"/>
        <v>0</v>
      </c>
      <c r="O827" s="40">
        <f t="shared" si="13871"/>
        <v>0</v>
      </c>
      <c r="P827" s="40">
        <f t="shared" si="13872"/>
        <v>0</v>
      </c>
      <c r="Q827" s="40">
        <f t="shared" si="13873"/>
        <v>0</v>
      </c>
      <c r="R827" s="40">
        <f t="shared" si="13874"/>
        <v>0</v>
      </c>
      <c r="S827" s="40">
        <f t="shared" si="13875"/>
        <v>0</v>
      </c>
      <c r="T827" s="40">
        <f t="shared" si="13876"/>
        <v>0</v>
      </c>
      <c r="U827" s="40">
        <f t="shared" si="13877"/>
        <v>0</v>
      </c>
      <c r="V827" s="40">
        <f t="shared" si="13878"/>
        <v>0</v>
      </c>
      <c r="W827" s="40">
        <f t="shared" si="13879"/>
        <v>0</v>
      </c>
      <c r="X827" s="40">
        <f t="shared" si="13880"/>
        <v>0</v>
      </c>
      <c r="Y827" s="40">
        <f t="shared" si="13881"/>
        <v>0</v>
      </c>
      <c r="Z827" s="40">
        <f t="shared" si="13882"/>
        <v>0</v>
      </c>
      <c r="AA827" s="40">
        <f t="shared" si="13883"/>
        <v>0</v>
      </c>
      <c r="AB827" s="40">
        <f t="shared" si="13884"/>
        <v>0</v>
      </c>
      <c r="AC827" s="40">
        <f t="shared" si="13885"/>
        <v>0</v>
      </c>
      <c r="AD827" s="40">
        <f t="shared" si="13886"/>
        <v>0</v>
      </c>
      <c r="AE827" s="40">
        <f t="shared" si="13887"/>
        <v>0</v>
      </c>
      <c r="AF827" s="40">
        <f t="shared" si="13888"/>
        <v>0</v>
      </c>
      <c r="AG827" s="40">
        <f t="shared" si="13889"/>
        <v>0</v>
      </c>
      <c r="AH827" s="40">
        <f t="shared" si="13890"/>
        <v>0</v>
      </c>
      <c r="AI827" s="40">
        <f t="shared" si="13891"/>
        <v>0</v>
      </c>
      <c r="AJ827" s="40">
        <f t="shared" si="13892"/>
        <v>0</v>
      </c>
      <c r="AK827" s="40">
        <f t="shared" si="13893"/>
        <v>0</v>
      </c>
      <c r="AL827" s="40">
        <f t="shared" si="13894"/>
        <v>0</v>
      </c>
      <c r="AM827" s="40">
        <f t="shared" si="13895"/>
        <v>0</v>
      </c>
      <c r="AN827" s="40">
        <f t="shared" si="13896"/>
        <v>0</v>
      </c>
      <c r="AO827" s="40">
        <f t="shared" si="13897"/>
        <v>0</v>
      </c>
      <c r="AP827" s="40">
        <f t="shared" si="13898"/>
        <v>0</v>
      </c>
      <c r="AQ827" s="40">
        <f t="shared" si="13899"/>
        <v>0</v>
      </c>
      <c r="AR827" s="40">
        <f t="shared" si="13900"/>
        <v>0</v>
      </c>
      <c r="AS827" s="41">
        <f t="shared" si="13901"/>
        <v>0</v>
      </c>
      <c r="AU827" s="12" cm="1">
        <f t="array" ref="AU827">IF($D827="","",INDEX('Data - CO2'!$B$5:$AP$53,MATCH(Kulturmodeller!$D827,'Data - CO2'!$A$5:$A$53,0),AU$20)*E827)</f>
        <v>0</v>
      </c>
      <c r="AV827" s="3" cm="1">
        <f t="array" ref="AV827">IF($D827="","",INDEX('Data - CO2'!$B$5:$AP$53,MATCH(Kulturmodeller!$D827,'Data - CO2'!$A$5:$A$53,0),AV$20)*F827)</f>
        <v>0</v>
      </c>
      <c r="AW827" s="3" cm="1">
        <f t="array" ref="AW827">IF($D827="","",INDEX('Data - CO2'!$B$5:$AP$53,MATCH(Kulturmodeller!$D827,'Data - CO2'!$A$5:$A$53,0),AW$20)*G827)</f>
        <v>0</v>
      </c>
      <c r="AX827" s="3" cm="1">
        <f t="array" ref="AX827">IF($D827="","",INDEX('Data - CO2'!$B$5:$AP$53,MATCH(Kulturmodeller!$D827,'Data - CO2'!$A$5:$A$53,0),AX$20)*H827)</f>
        <v>0</v>
      </c>
      <c r="AY827" s="3" cm="1">
        <f t="array" ref="AY827">IF($D827="","",INDEX('Data - CO2'!$B$5:$AP$53,MATCH(Kulturmodeller!$D827,'Data - CO2'!$A$5:$A$53,0),AY$20)*I827)</f>
        <v>0</v>
      </c>
      <c r="AZ827" s="3" cm="1">
        <f t="array" ref="AZ827">IF($D827="","",INDEX('Data - CO2'!$B$5:$AP$53,MATCH(Kulturmodeller!$D827,'Data - CO2'!$A$5:$A$53,0),AZ$20)*J827*$B820)</f>
        <v>0</v>
      </c>
      <c r="BA827" s="3" cm="1">
        <f t="array" ref="BA827">IF($D827="","",INDEX('Data - CO2'!$B$5:$AP$53,MATCH(Kulturmodeller!$D827,'Data - CO2'!$A$5:$A$53,0),BA$20)*K827*$B820)</f>
        <v>0</v>
      </c>
      <c r="BB827" s="3" cm="1">
        <f t="array" ref="BB827">IF($D827="","",INDEX('Data - CO2'!$B$5:$AP$53,MATCH(Kulturmodeller!$D827,'Data - CO2'!$A$5:$A$53,0),BB$20)*L827*$B820)</f>
        <v>0</v>
      </c>
      <c r="BC827" s="3" cm="1">
        <f t="array" ref="BC827">IF($D827="","",INDEX('Data - CO2'!$B$5:$AP$53,MATCH(Kulturmodeller!$D827,'Data - CO2'!$A$5:$A$53,0),BC$20)*M827*$B820)</f>
        <v>0</v>
      </c>
      <c r="BD827" s="3" cm="1">
        <f t="array" ref="BD827">IF($D827="","",INDEX('Data - CO2'!$B$5:$AP$53,MATCH(Kulturmodeller!$D827,'Data - CO2'!$A$5:$A$53,0),BD$20)*N827*$B820)</f>
        <v>0</v>
      </c>
      <c r="BE827" s="3" cm="1">
        <f t="array" ref="BE827">IF($D827="","",INDEX('Data - CO2'!$B$5:$AP$53,MATCH(Kulturmodeller!$D827,'Data - CO2'!$A$5:$A$53,0),BE$20)*O827*$B820)</f>
        <v>0</v>
      </c>
      <c r="BF827" s="3" cm="1">
        <f t="array" ref="BF827">IF($D827="","",INDEX('Data - CO2'!$B$5:$AP$53,MATCH(Kulturmodeller!$D827,'Data - CO2'!$A$5:$A$53,0),BF$20)*P827*$B820)</f>
        <v>0</v>
      </c>
      <c r="BG827" s="3" cm="1">
        <f t="array" ref="BG827">IF($D827="","",INDEX('Data - CO2'!$B$5:$AP$53,MATCH(Kulturmodeller!$D827,'Data - CO2'!$A$5:$A$53,0),BG$20)*Q827*$B820)</f>
        <v>0</v>
      </c>
      <c r="BH827" s="3" cm="1">
        <f t="array" ref="BH827">IF($D827="","",INDEX('Data - CO2'!$B$5:$AP$53,MATCH(Kulturmodeller!$D827,'Data - CO2'!$A$5:$A$53,0),BH$20)*R827*$B820)</f>
        <v>0</v>
      </c>
      <c r="BI827" s="3" cm="1">
        <f t="array" ref="BI827">IF($D827="","",INDEX('Data - CO2'!$B$5:$AP$53,MATCH(Kulturmodeller!$D827,'Data - CO2'!$A$5:$A$53,0),BI$20)*S827*$B820)</f>
        <v>0</v>
      </c>
      <c r="BJ827" s="3" cm="1">
        <f t="array" ref="BJ827">IF($D827="","",INDEX('Data - CO2'!$B$5:$AP$53,MATCH(Kulturmodeller!$D827,'Data - CO2'!$A$5:$A$53,0),BJ$20)*T827*$B820)</f>
        <v>0</v>
      </c>
      <c r="BK827" s="3" cm="1">
        <f t="array" ref="BK827">IF($D827="","",INDEX('Data - CO2'!$B$5:$AP$53,MATCH(Kulturmodeller!$D827,'Data - CO2'!$A$5:$A$53,0),BK$20)*U827*$B820)</f>
        <v>0</v>
      </c>
      <c r="BL827" s="3" cm="1">
        <f t="array" ref="BL827">IF($D827="","",INDEX('Data - CO2'!$B$5:$AP$53,MATCH(Kulturmodeller!$D827,'Data - CO2'!$A$5:$A$53,0),BL$20)*V827*$B820)</f>
        <v>0</v>
      </c>
      <c r="BM827" s="3" cm="1">
        <f t="array" ref="BM827">IF($D827="","",INDEX('Data - CO2'!$B$5:$AP$53,MATCH(Kulturmodeller!$D827,'Data - CO2'!$A$5:$A$53,0),BM$20)*W827*$B820)</f>
        <v>0</v>
      </c>
      <c r="BN827" s="3" cm="1">
        <f t="array" ref="BN827">IF($D827="","",INDEX('Data - CO2'!$B$5:$AP$53,MATCH(Kulturmodeller!$D827,'Data - CO2'!$A$5:$A$53,0),BN$20)*X827*$B820)</f>
        <v>0</v>
      </c>
      <c r="BO827" s="3" cm="1">
        <f t="array" ref="BO827">IF($D827="","",INDEX('Data - CO2'!$B$5:$AP$53,MATCH(Kulturmodeller!$D827,'Data - CO2'!$A$5:$A$53,0),BO$20)*Y827*$B820)</f>
        <v>0</v>
      </c>
      <c r="BP827" s="3" cm="1">
        <f t="array" ref="BP827">IF($D827="","",INDEX('Data - CO2'!$B$5:$AP$53,MATCH(Kulturmodeller!$D827,'Data - CO2'!$A$5:$A$53,0),BP$20)*Z827*$B820)</f>
        <v>0</v>
      </c>
      <c r="BQ827" s="3" cm="1">
        <f t="array" ref="BQ827">IF($D827="","",INDEX('Data - CO2'!$B$5:$AP$53,MATCH(Kulturmodeller!$D827,'Data - CO2'!$A$5:$A$53,0),BQ$20)*AA827*$B820)</f>
        <v>0</v>
      </c>
      <c r="BR827" s="3" cm="1">
        <f t="array" ref="BR827">IF($D827="","",INDEX('Data - CO2'!$B$5:$AP$53,MATCH(Kulturmodeller!$D827,'Data - CO2'!$A$5:$A$53,0),BR$20)*AB827*$B820)</f>
        <v>0</v>
      </c>
      <c r="BS827" s="3" cm="1">
        <f t="array" ref="BS827">IF($D827="","",INDEX('Data - CO2'!$B$5:$AP$53,MATCH(Kulturmodeller!$D827,'Data - CO2'!$A$5:$A$53,0),BS$20)*AC827*$B820)</f>
        <v>0</v>
      </c>
      <c r="BT827" s="3" cm="1">
        <f t="array" ref="BT827">IF($D827="","",INDEX('Data - CO2'!$B$5:$AP$53,MATCH(Kulturmodeller!$D827,'Data - CO2'!$A$5:$A$53,0),BT$20)*AD827*$B820)</f>
        <v>0</v>
      </c>
      <c r="BU827" s="3" cm="1">
        <f t="array" ref="BU827">IF($D827="","",INDEX('Data - CO2'!$B$5:$AP$53,MATCH(Kulturmodeller!$D827,'Data - CO2'!$A$5:$A$53,0),BU$20)*AE827*$B820)</f>
        <v>0</v>
      </c>
      <c r="BV827" s="3" cm="1">
        <f t="array" ref="BV827">IF($D827="","",INDEX('Data - CO2'!$B$5:$AP$53,MATCH(Kulturmodeller!$D827,'Data - CO2'!$A$5:$A$53,0),BV$20)*AF827*$B820)</f>
        <v>0</v>
      </c>
      <c r="BW827" s="3" cm="1">
        <f t="array" ref="BW827">IF($D827="","",INDEX('Data - CO2'!$B$5:$AP$53,MATCH(Kulturmodeller!$D827,'Data - CO2'!$A$5:$A$53,0),BW$20)*AG827*$B820)</f>
        <v>0</v>
      </c>
      <c r="BX827" s="3" cm="1">
        <f t="array" ref="BX827">IF($D827="","",INDEX('Data - CO2'!$B$5:$AP$53,MATCH(Kulturmodeller!$D827,'Data - CO2'!$A$5:$A$53,0),BX$20)*AH827*$B820)</f>
        <v>0</v>
      </c>
      <c r="BY827" s="3" cm="1">
        <f t="array" ref="BY827">IF($D827="","",INDEX('Data - CO2'!$B$5:$AP$53,MATCH(Kulturmodeller!$D827,'Data - CO2'!$A$5:$A$53,0),BY$20)*AI827*$B820)</f>
        <v>0</v>
      </c>
      <c r="BZ827" s="3" cm="1">
        <f t="array" ref="BZ827">IF($D827="","",INDEX('Data - CO2'!$B$5:$AP$53,MATCH(Kulturmodeller!$D827,'Data - CO2'!$A$5:$A$53,0),BZ$20)*AJ827*$B820)</f>
        <v>0</v>
      </c>
      <c r="CA827" s="3" cm="1">
        <f t="array" ref="CA827">IF($D827="","",INDEX('Data - CO2'!$B$5:$AP$53,MATCH(Kulturmodeller!$D827,'Data - CO2'!$A$5:$A$53,0),CA$20)*AK827*$B820)</f>
        <v>0</v>
      </c>
      <c r="CB827" s="3" cm="1">
        <f t="array" ref="CB827">IF($D827="","",INDEX('Data - CO2'!$B$5:$AP$53,MATCH(Kulturmodeller!$D827,'Data - CO2'!$A$5:$A$53,0),CB$20)*AL827*$B820)</f>
        <v>0</v>
      </c>
      <c r="CC827" s="3" cm="1">
        <f t="array" ref="CC827">IF($D827="","",INDEX('Data - CO2'!$B$5:$AP$53,MATCH(Kulturmodeller!$D827,'Data - CO2'!$A$5:$A$53,0),CC$20)*AM827*$B820)</f>
        <v>0</v>
      </c>
      <c r="CD827" s="3" cm="1">
        <f t="array" ref="CD827">IF($D827="","",INDEX('Data - CO2'!$B$5:$AP$53,MATCH(Kulturmodeller!$D827,'Data - CO2'!$A$5:$A$53,0),CD$20)*AN827*$B820)</f>
        <v>0</v>
      </c>
      <c r="CE827" s="3" cm="1">
        <f t="array" ref="CE827">IF($D827="","",INDEX('Data - CO2'!$B$5:$AP$53,MATCH(Kulturmodeller!$D827,'Data - CO2'!$A$5:$A$53,0),CE$20)*AO827*$B820)</f>
        <v>0</v>
      </c>
      <c r="CF827" s="3" cm="1">
        <f t="array" ref="CF827">IF($D827="","",INDEX('Data - CO2'!$B$5:$AP$53,MATCH(Kulturmodeller!$D827,'Data - CO2'!$A$5:$A$53,0),CF$20)*AP827*$B820)</f>
        <v>0</v>
      </c>
      <c r="CG827" s="3" cm="1">
        <f t="array" ref="CG827">IF($D827="","",INDEX('Data - CO2'!$B$5:$AP$53,MATCH(Kulturmodeller!$D827,'Data - CO2'!$A$5:$A$53,0),CG$20)*AQ827*$B820)</f>
        <v>0</v>
      </c>
      <c r="CH827" s="3" cm="1">
        <f t="array" ref="CH827">IF($D827="","",INDEX('Data - CO2'!$B$5:$AP$53,MATCH(Kulturmodeller!$D827,'Data - CO2'!$A$5:$A$53,0),CH$20)*AR827*$B820)</f>
        <v>0</v>
      </c>
      <c r="CI827" s="13" cm="1">
        <f t="array" ref="CI827">IF($D827="","",INDEX('Data - CO2'!$B$5:$AP$53,MATCH(Kulturmodeller!$D827,'Data - CO2'!$A$5:$A$53,0),CI$20)*AS827*$B820)</f>
        <v>0</v>
      </c>
    </row>
    <row r="828" spans="1:87" x14ac:dyDescent="0.3">
      <c r="A828" s="33"/>
      <c r="B828" s="33"/>
      <c r="C828" s="33"/>
      <c r="D828" s="10"/>
      <c r="E828" s="479">
        <f>SUM(E821:E827)</f>
        <v>1</v>
      </c>
      <c r="F828" s="108">
        <f>SUM(F821:F827)</f>
        <v>1</v>
      </c>
      <c r="G828" s="109">
        <f>SUM(G821:G827)</f>
        <v>1</v>
      </c>
      <c r="H828" s="109">
        <f t="shared" ref="H828:AS828" si="13902">SUM(H821:H827)</f>
        <v>1</v>
      </c>
      <c r="I828" s="109">
        <f t="shared" si="13902"/>
        <v>1</v>
      </c>
      <c r="J828" s="109">
        <f t="shared" si="13902"/>
        <v>1</v>
      </c>
      <c r="K828" s="109">
        <f t="shared" si="13902"/>
        <v>1</v>
      </c>
      <c r="L828" s="109">
        <f t="shared" si="13902"/>
        <v>1</v>
      </c>
      <c r="M828" s="109">
        <f t="shared" si="13902"/>
        <v>1</v>
      </c>
      <c r="N828" s="109">
        <f t="shared" si="13902"/>
        <v>1</v>
      </c>
      <c r="O828" s="109">
        <f t="shared" si="13902"/>
        <v>1</v>
      </c>
      <c r="P828" s="109">
        <f t="shared" si="13902"/>
        <v>1</v>
      </c>
      <c r="Q828" s="109">
        <f t="shared" si="13902"/>
        <v>1</v>
      </c>
      <c r="R828" s="109">
        <f t="shared" si="13902"/>
        <v>1</v>
      </c>
      <c r="S828" s="109">
        <f t="shared" si="13902"/>
        <v>1</v>
      </c>
      <c r="T828" s="109">
        <f t="shared" si="13902"/>
        <v>1</v>
      </c>
      <c r="U828" s="109">
        <f t="shared" si="13902"/>
        <v>1</v>
      </c>
      <c r="V828" s="109">
        <f t="shared" si="13902"/>
        <v>1</v>
      </c>
      <c r="W828" s="109">
        <f t="shared" si="13902"/>
        <v>1</v>
      </c>
      <c r="X828" s="109">
        <f t="shared" si="13902"/>
        <v>1</v>
      </c>
      <c r="Y828" s="109">
        <f t="shared" si="13902"/>
        <v>1</v>
      </c>
      <c r="Z828" s="109">
        <f t="shared" si="13902"/>
        <v>1</v>
      </c>
      <c r="AA828" s="109">
        <f t="shared" si="13902"/>
        <v>1</v>
      </c>
      <c r="AB828" s="109">
        <f t="shared" si="13902"/>
        <v>1</v>
      </c>
      <c r="AC828" s="109">
        <f t="shared" si="13902"/>
        <v>1</v>
      </c>
      <c r="AD828" s="109">
        <f t="shared" si="13902"/>
        <v>1</v>
      </c>
      <c r="AE828" s="109">
        <f t="shared" si="13902"/>
        <v>1</v>
      </c>
      <c r="AF828" s="109">
        <f t="shared" si="13902"/>
        <v>1</v>
      </c>
      <c r="AG828" s="109">
        <f t="shared" si="13902"/>
        <v>1</v>
      </c>
      <c r="AH828" s="109">
        <f t="shared" si="13902"/>
        <v>1</v>
      </c>
      <c r="AI828" s="109">
        <f t="shared" si="13902"/>
        <v>1</v>
      </c>
      <c r="AJ828" s="109">
        <f t="shared" si="13902"/>
        <v>1</v>
      </c>
      <c r="AK828" s="109">
        <f t="shared" si="13902"/>
        <v>1</v>
      </c>
      <c r="AL828" s="109">
        <f t="shared" si="13902"/>
        <v>1</v>
      </c>
      <c r="AM828" s="109">
        <f t="shared" si="13902"/>
        <v>1</v>
      </c>
      <c r="AN828" s="109">
        <f t="shared" si="13902"/>
        <v>1</v>
      </c>
      <c r="AO828" s="109">
        <f t="shared" si="13902"/>
        <v>1</v>
      </c>
      <c r="AP828" s="109">
        <f t="shared" si="13902"/>
        <v>1</v>
      </c>
      <c r="AQ828" s="109">
        <f t="shared" si="13902"/>
        <v>1</v>
      </c>
      <c r="AR828" s="109">
        <f t="shared" si="13902"/>
        <v>1</v>
      </c>
      <c r="AS828" s="110">
        <f t="shared" si="13902"/>
        <v>1</v>
      </c>
      <c r="AU828" s="111">
        <f>SUM(AU821:AU827)</f>
        <v>0</v>
      </c>
      <c r="AV828" s="112">
        <f t="shared" ref="AV828:CI828" si="13903">SUM(AV821:AV827)</f>
        <v>0.70000000000000007</v>
      </c>
      <c r="AW828" s="112">
        <f t="shared" si="13903"/>
        <v>7</v>
      </c>
      <c r="AX828" s="112">
        <f t="shared" si="13903"/>
        <v>11.000000000000002</v>
      </c>
      <c r="AY828" s="112">
        <f t="shared" si="13903"/>
        <v>15</v>
      </c>
      <c r="AZ828" s="112">
        <f t="shared" si="13903"/>
        <v>18.499999999999996</v>
      </c>
      <c r="BA828" s="112">
        <f t="shared" si="13903"/>
        <v>22</v>
      </c>
      <c r="BB828" s="112">
        <f t="shared" si="13903"/>
        <v>43.000000000000007</v>
      </c>
      <c r="BC828" s="112">
        <f t="shared" si="13903"/>
        <v>64</v>
      </c>
      <c r="BD828" s="112">
        <f t="shared" si="13903"/>
        <v>94.5833333333333</v>
      </c>
      <c r="BE828" s="112">
        <f t="shared" si="13903"/>
        <v>125.1666666666666</v>
      </c>
      <c r="BF828" s="112">
        <f t="shared" si="13903"/>
        <v>155.74999999999997</v>
      </c>
      <c r="BG828" s="112">
        <f t="shared" si="13903"/>
        <v>186.33333333333334</v>
      </c>
      <c r="BH828" s="112">
        <f t="shared" si="13903"/>
        <v>216.91666666666671</v>
      </c>
      <c r="BI828" s="112">
        <f t="shared" si="13903"/>
        <v>247.50000000000009</v>
      </c>
      <c r="BJ828" s="112">
        <f t="shared" si="13903"/>
        <v>278.08333333333343</v>
      </c>
      <c r="BK828" s="112">
        <f t="shared" si="13903"/>
        <v>308.6666666666668</v>
      </c>
      <c r="BL828" s="112">
        <f t="shared" si="13903"/>
        <v>339.25000000000017</v>
      </c>
      <c r="BM828" s="112">
        <f t="shared" si="13903"/>
        <v>369.83333333333354</v>
      </c>
      <c r="BN828" s="112">
        <f t="shared" si="13903"/>
        <v>400.41666666666691</v>
      </c>
      <c r="BO828" s="112">
        <f t="shared" si="13903"/>
        <v>431</v>
      </c>
      <c r="BP828" s="112">
        <f t="shared" si="13903"/>
        <v>431</v>
      </c>
      <c r="BQ828" s="112">
        <f t="shared" si="13903"/>
        <v>431</v>
      </c>
      <c r="BR828" s="112">
        <f t="shared" si="13903"/>
        <v>431</v>
      </c>
      <c r="BS828" s="112">
        <f t="shared" si="13903"/>
        <v>431</v>
      </c>
      <c r="BT828" s="112">
        <f t="shared" si="13903"/>
        <v>431</v>
      </c>
      <c r="BU828" s="112">
        <f t="shared" si="13903"/>
        <v>431</v>
      </c>
      <c r="BV828" s="112">
        <f t="shared" si="13903"/>
        <v>431</v>
      </c>
      <c r="BW828" s="112">
        <f t="shared" si="13903"/>
        <v>431</v>
      </c>
      <c r="BX828" s="112">
        <f t="shared" si="13903"/>
        <v>431</v>
      </c>
      <c r="BY828" s="112">
        <f t="shared" si="13903"/>
        <v>431</v>
      </c>
      <c r="BZ828" s="112">
        <f t="shared" si="13903"/>
        <v>431</v>
      </c>
      <c r="CA828" s="112">
        <f t="shared" si="13903"/>
        <v>431</v>
      </c>
      <c r="CB828" s="112">
        <f t="shared" si="13903"/>
        <v>431</v>
      </c>
      <c r="CC828" s="112">
        <f t="shared" si="13903"/>
        <v>431</v>
      </c>
      <c r="CD828" s="112">
        <f t="shared" si="13903"/>
        <v>431</v>
      </c>
      <c r="CE828" s="112">
        <f t="shared" si="13903"/>
        <v>431</v>
      </c>
      <c r="CF828" s="112">
        <f t="shared" si="13903"/>
        <v>431</v>
      </c>
      <c r="CG828" s="112">
        <f t="shared" si="13903"/>
        <v>431</v>
      </c>
      <c r="CH828" s="112">
        <f t="shared" si="13903"/>
        <v>431</v>
      </c>
      <c r="CI828" s="113">
        <f t="shared" si="13903"/>
        <v>431</v>
      </c>
    </row>
    <row r="829" spans="1:87" x14ac:dyDescent="0.3">
      <c r="A829" s="7" t="s">
        <v>86</v>
      </c>
      <c r="B829" s="7"/>
      <c r="C829" s="131"/>
      <c r="D829" s="131"/>
      <c r="E829" s="126"/>
      <c r="F829" s="39">
        <f>E829</f>
        <v>0</v>
      </c>
      <c r="G829" s="40">
        <f t="shared" ref="G829:G830" si="13904">F829</f>
        <v>0</v>
      </c>
      <c r="H829" s="40">
        <f t="shared" ref="H829:H830" si="13905">G829</f>
        <v>0</v>
      </c>
      <c r="I829" s="40">
        <f t="shared" ref="I829:I830" si="13906">H829</f>
        <v>0</v>
      </c>
      <c r="J829" s="40">
        <f t="shared" ref="J829:J830" si="13907">I829</f>
        <v>0</v>
      </c>
      <c r="K829" s="40">
        <f t="shared" ref="K829:K830" si="13908">J829</f>
        <v>0</v>
      </c>
      <c r="L829" s="40">
        <f t="shared" ref="L829:L830" si="13909">K829</f>
        <v>0</v>
      </c>
      <c r="M829" s="40">
        <f t="shared" ref="M829:M830" si="13910">L829</f>
        <v>0</v>
      </c>
      <c r="N829" s="40">
        <f t="shared" ref="N829:N830" si="13911">M829</f>
        <v>0</v>
      </c>
      <c r="O829" s="40">
        <f t="shared" ref="O829:O830" si="13912">N829</f>
        <v>0</v>
      </c>
      <c r="P829" s="40">
        <f t="shared" ref="P829:P830" si="13913">O829</f>
        <v>0</v>
      </c>
      <c r="Q829" s="40">
        <f t="shared" ref="Q829:Q830" si="13914">P829</f>
        <v>0</v>
      </c>
      <c r="R829" s="40">
        <f t="shared" ref="R829:R830" si="13915">Q829</f>
        <v>0</v>
      </c>
      <c r="S829" s="40">
        <f t="shared" ref="S829:S830" si="13916">R829</f>
        <v>0</v>
      </c>
      <c r="T829" s="40">
        <f t="shared" ref="T829:T830" si="13917">S829</f>
        <v>0</v>
      </c>
      <c r="U829" s="40">
        <f t="shared" ref="U829:U830" si="13918">T829</f>
        <v>0</v>
      </c>
      <c r="V829" s="40">
        <f t="shared" ref="V829:V830" si="13919">U829</f>
        <v>0</v>
      </c>
      <c r="W829" s="40">
        <f t="shared" ref="W829:W830" si="13920">V829</f>
        <v>0</v>
      </c>
      <c r="X829" s="40">
        <f t="shared" ref="X829:X830" si="13921">W829</f>
        <v>0</v>
      </c>
      <c r="Y829" s="40">
        <f t="shared" ref="Y829:Y830" si="13922">X829</f>
        <v>0</v>
      </c>
      <c r="Z829" s="40">
        <f t="shared" ref="Z829:Z830" si="13923">Y829</f>
        <v>0</v>
      </c>
      <c r="AA829" s="40">
        <f t="shared" ref="AA829:AA830" si="13924">Z829</f>
        <v>0</v>
      </c>
      <c r="AB829" s="40">
        <f t="shared" ref="AB829:AB830" si="13925">AA829</f>
        <v>0</v>
      </c>
      <c r="AC829" s="40">
        <f t="shared" ref="AC829:AC830" si="13926">AB829</f>
        <v>0</v>
      </c>
      <c r="AD829" s="40">
        <f t="shared" ref="AD829:AD830" si="13927">AC829</f>
        <v>0</v>
      </c>
      <c r="AE829" s="40">
        <f t="shared" ref="AE829:AE830" si="13928">AD829</f>
        <v>0</v>
      </c>
      <c r="AF829" s="40">
        <f t="shared" ref="AF829:AF830" si="13929">AE829</f>
        <v>0</v>
      </c>
      <c r="AG829" s="40">
        <f t="shared" ref="AG829:AG830" si="13930">AF829</f>
        <v>0</v>
      </c>
      <c r="AH829" s="40">
        <f t="shared" ref="AH829:AH830" si="13931">AG829</f>
        <v>0</v>
      </c>
      <c r="AI829" s="40">
        <f t="shared" ref="AI829:AI830" si="13932">AH829</f>
        <v>0</v>
      </c>
      <c r="AJ829" s="40">
        <f t="shared" ref="AJ829:AJ830" si="13933">AI829</f>
        <v>0</v>
      </c>
      <c r="AK829" s="40">
        <f t="shared" ref="AK829:AK830" si="13934">AJ829</f>
        <v>0</v>
      </c>
      <c r="AL829" s="40">
        <f t="shared" ref="AL829:AL830" si="13935">AK829</f>
        <v>0</v>
      </c>
      <c r="AM829" s="40">
        <f t="shared" ref="AM829:AM830" si="13936">AL829</f>
        <v>0</v>
      </c>
      <c r="AN829" s="40">
        <f t="shared" ref="AN829:AN830" si="13937">AM829</f>
        <v>0</v>
      </c>
      <c r="AO829" s="40">
        <f t="shared" ref="AO829:AO830" si="13938">AN829</f>
        <v>0</v>
      </c>
      <c r="AP829" s="40">
        <f t="shared" ref="AP829:AP830" si="13939">AO829</f>
        <v>0</v>
      </c>
      <c r="AQ829" s="40">
        <f t="shared" ref="AQ829:AQ830" si="13940">AP829</f>
        <v>0</v>
      </c>
      <c r="AR829" s="40">
        <f t="shared" ref="AR829:AR830" si="13941">AQ829</f>
        <v>0</v>
      </c>
      <c r="AS829" s="41">
        <f t="shared" ref="AS829:AS830" si="13942">AR829</f>
        <v>0</v>
      </c>
      <c r="AU829" s="10" t="str" cm="1">
        <f t="array" ref="AU829">IF($D829="","",INDEX('Data - CO2'!$B$5:$AP$53,MATCH(Kulturmodeller!$D829,'Data - CO2'!$A$5:$A$53,0),AU$20)*E829)</f>
        <v/>
      </c>
      <c r="AV829" t="str" cm="1">
        <f t="array" ref="AV829">IF($D829="","",INDEX('Data - CO2'!$B$5:$AP$53,MATCH(Kulturmodeller!$D829,'Data - CO2'!$A$5:$A$53,0),AV$20)*F829)</f>
        <v/>
      </c>
      <c r="AW829" t="str" cm="1">
        <f t="array" ref="AW829">IF($D829="","",INDEX('Data - CO2'!$B$5:$AP$53,MATCH(Kulturmodeller!$D829,'Data - CO2'!$A$5:$A$53,0),AW$20)*G829)</f>
        <v/>
      </c>
      <c r="AX829" t="str" cm="1">
        <f t="array" ref="AX829">IF($D829="","",INDEX('Data - CO2'!$B$5:$AP$53,MATCH(Kulturmodeller!$D829,'Data - CO2'!$A$5:$A$53,0),AX$20)*H829)</f>
        <v/>
      </c>
      <c r="AY829" t="str" cm="1">
        <f t="array" ref="AY829">IF($D829="","",INDEX('Data - CO2'!$B$5:$AP$53,MATCH(Kulturmodeller!$D829,'Data - CO2'!$A$5:$A$53,0),AY$20)*I829)</f>
        <v/>
      </c>
      <c r="AZ829" t="str" cm="1">
        <f t="array" ref="AZ829">IF($D829="","",INDEX('Data - CO2'!$B$5:$AP$53,MATCH(Kulturmodeller!$D829,'Data - CO2'!$A$5:$A$53,0),AZ$20)*J829)</f>
        <v/>
      </c>
      <c r="BA829" t="str" cm="1">
        <f t="array" ref="BA829">IF($D829="","",INDEX('Data - CO2'!$B$5:$AP$53,MATCH(Kulturmodeller!$D829,'Data - CO2'!$A$5:$A$53,0),BA$20)*K829)</f>
        <v/>
      </c>
      <c r="BB829" t="str" cm="1">
        <f t="array" ref="BB829">IF($D829="","",INDEX('Data - CO2'!$B$5:$AP$53,MATCH(Kulturmodeller!$D829,'Data - CO2'!$A$5:$A$53,0),BB$20)*L829)</f>
        <v/>
      </c>
      <c r="BC829" t="str" cm="1">
        <f t="array" ref="BC829">IF($D829="","",INDEX('Data - CO2'!$B$5:$AP$53,MATCH(Kulturmodeller!$D829,'Data - CO2'!$A$5:$A$53,0),BC$20)*M829)</f>
        <v/>
      </c>
      <c r="BD829" t="str" cm="1">
        <f t="array" ref="BD829">IF($D829="","",INDEX('Data - CO2'!$B$5:$AP$53,MATCH(Kulturmodeller!$D829,'Data - CO2'!$A$5:$A$53,0),BD$20)*N829)</f>
        <v/>
      </c>
      <c r="BE829" t="str" cm="1">
        <f t="array" ref="BE829">IF($D829="","",INDEX('Data - CO2'!$B$5:$AP$53,MATCH(Kulturmodeller!$D829,'Data - CO2'!$A$5:$A$53,0),BE$20)*O829)</f>
        <v/>
      </c>
      <c r="BF829" t="str" cm="1">
        <f t="array" ref="BF829">IF($D829="","",INDEX('Data - CO2'!$B$5:$AP$53,MATCH(Kulturmodeller!$D829,'Data - CO2'!$A$5:$A$53,0),BF$20)*P829)</f>
        <v/>
      </c>
      <c r="BG829" t="str" cm="1">
        <f t="array" ref="BG829">IF($D829="","",INDEX('Data - CO2'!$B$5:$AP$53,MATCH(Kulturmodeller!$D829,'Data - CO2'!$A$5:$A$53,0),BG$20)*Q829)</f>
        <v/>
      </c>
      <c r="BH829" t="str" cm="1">
        <f t="array" ref="BH829">IF($D829="","",INDEX('Data - CO2'!$B$5:$AP$53,MATCH(Kulturmodeller!$D829,'Data - CO2'!$A$5:$A$53,0),BH$20)*R829)</f>
        <v/>
      </c>
      <c r="BI829" t="str" cm="1">
        <f t="array" ref="BI829">IF($D829="","",INDEX('Data - CO2'!$B$5:$AP$53,MATCH(Kulturmodeller!$D829,'Data - CO2'!$A$5:$A$53,0),BI$20)*S829)</f>
        <v/>
      </c>
      <c r="BJ829" t="str" cm="1">
        <f t="array" ref="BJ829">IF($D829="","",INDEX('Data - CO2'!$B$5:$AP$53,MATCH(Kulturmodeller!$D829,'Data - CO2'!$A$5:$A$53,0),BJ$20)*T829)</f>
        <v/>
      </c>
      <c r="BK829" t="str" cm="1">
        <f t="array" ref="BK829">IF($D829="","",INDEX('Data - CO2'!$B$5:$AP$53,MATCH(Kulturmodeller!$D829,'Data - CO2'!$A$5:$A$53,0),BK$20)*U829)</f>
        <v/>
      </c>
      <c r="BL829" t="str" cm="1">
        <f t="array" ref="BL829">IF($D829="","",INDEX('Data - CO2'!$B$5:$AP$53,MATCH(Kulturmodeller!$D829,'Data - CO2'!$A$5:$A$53,0),BL$20)*V829)</f>
        <v/>
      </c>
      <c r="BM829" t="str" cm="1">
        <f t="array" ref="BM829">IF($D829="","",INDEX('Data - CO2'!$B$5:$AP$53,MATCH(Kulturmodeller!$D829,'Data - CO2'!$A$5:$A$53,0),BM$20)*W829)</f>
        <v/>
      </c>
      <c r="BN829" t="str" cm="1">
        <f t="array" ref="BN829">IF($D829="","",INDEX('Data - CO2'!$B$5:$AP$53,MATCH(Kulturmodeller!$D829,'Data - CO2'!$A$5:$A$53,0),BN$20)*X829)</f>
        <v/>
      </c>
      <c r="BO829" t="str" cm="1">
        <f t="array" ref="BO829">IF($D829="","",INDEX('Data - CO2'!$B$5:$AP$53,MATCH(Kulturmodeller!$D829,'Data - CO2'!$A$5:$A$53,0),BO$20)*Y829)</f>
        <v/>
      </c>
      <c r="BP829" t="str" cm="1">
        <f t="array" ref="BP829">IF($D829="","",INDEX('Data - CO2'!$B$5:$AP$53,MATCH(Kulturmodeller!$D829,'Data - CO2'!$A$5:$A$53,0),BP$20)*Z829)</f>
        <v/>
      </c>
      <c r="BQ829" t="str" cm="1">
        <f t="array" ref="BQ829">IF($D829="","",INDEX('Data - CO2'!$B$5:$AP$53,MATCH(Kulturmodeller!$D829,'Data - CO2'!$A$5:$A$53,0),BQ$20)*AA829)</f>
        <v/>
      </c>
      <c r="BR829" t="str" cm="1">
        <f t="array" ref="BR829">IF($D829="","",INDEX('Data - CO2'!$B$5:$AP$53,MATCH(Kulturmodeller!$D829,'Data - CO2'!$A$5:$A$53,0),BR$20)*AB829)</f>
        <v/>
      </c>
      <c r="BS829" t="str" cm="1">
        <f t="array" ref="BS829">IF($D829="","",INDEX('Data - CO2'!$B$5:$AP$53,MATCH(Kulturmodeller!$D829,'Data - CO2'!$A$5:$A$53,0),BS$20)*AC829)</f>
        <v/>
      </c>
      <c r="BT829" t="str" cm="1">
        <f t="array" ref="BT829">IF($D829="","",INDEX('Data - CO2'!$B$5:$AP$53,MATCH(Kulturmodeller!$D829,'Data - CO2'!$A$5:$A$53,0),BT$20)*AD829)</f>
        <v/>
      </c>
      <c r="BU829" t="str" cm="1">
        <f t="array" ref="BU829">IF($D829="","",INDEX('Data - CO2'!$B$5:$AP$53,MATCH(Kulturmodeller!$D829,'Data - CO2'!$A$5:$A$53,0),BU$20)*AE829)</f>
        <v/>
      </c>
      <c r="BV829" t="str" cm="1">
        <f t="array" ref="BV829">IF($D829="","",INDEX('Data - CO2'!$B$5:$AP$53,MATCH(Kulturmodeller!$D829,'Data - CO2'!$A$5:$A$53,0),BV$20)*AF829)</f>
        <v/>
      </c>
      <c r="BW829" t="str" cm="1">
        <f t="array" ref="BW829">IF($D829="","",INDEX('Data - CO2'!$B$5:$AP$53,MATCH(Kulturmodeller!$D829,'Data - CO2'!$A$5:$A$53,0),BW$20)*AG829)</f>
        <v/>
      </c>
      <c r="BX829" t="str" cm="1">
        <f t="array" ref="BX829">IF($D829="","",INDEX('Data - CO2'!$B$5:$AP$53,MATCH(Kulturmodeller!$D829,'Data - CO2'!$A$5:$A$53,0),BX$20)*AH829)</f>
        <v/>
      </c>
      <c r="BY829" t="str" cm="1">
        <f t="array" ref="BY829">IF($D829="","",INDEX('Data - CO2'!$B$5:$AP$53,MATCH(Kulturmodeller!$D829,'Data - CO2'!$A$5:$A$53,0),BY$20)*AI829)</f>
        <v/>
      </c>
      <c r="BZ829" t="str" cm="1">
        <f t="array" ref="BZ829">IF($D829="","",INDEX('Data - CO2'!$B$5:$AP$53,MATCH(Kulturmodeller!$D829,'Data - CO2'!$A$5:$A$53,0),BZ$20)*AJ829)</f>
        <v/>
      </c>
      <c r="CA829" t="str" cm="1">
        <f t="array" ref="CA829">IF($D829="","",INDEX('Data - CO2'!$B$5:$AP$53,MATCH(Kulturmodeller!$D829,'Data - CO2'!$A$5:$A$53,0),CA$20)*AK829)</f>
        <v/>
      </c>
      <c r="CB829" t="str" cm="1">
        <f t="array" ref="CB829">IF($D829="","",INDEX('Data - CO2'!$B$5:$AP$53,MATCH(Kulturmodeller!$D829,'Data - CO2'!$A$5:$A$53,0),CB$20)*AL829)</f>
        <v/>
      </c>
      <c r="CC829" t="str" cm="1">
        <f t="array" ref="CC829">IF($D829="","",INDEX('Data - CO2'!$B$5:$AP$53,MATCH(Kulturmodeller!$D829,'Data - CO2'!$A$5:$A$53,0),CC$20)*AM829)</f>
        <v/>
      </c>
      <c r="CD829" t="str" cm="1">
        <f t="array" ref="CD829">IF($D829="","",INDEX('Data - CO2'!$B$5:$AP$53,MATCH(Kulturmodeller!$D829,'Data - CO2'!$A$5:$A$53,0),CD$20)*AN829)</f>
        <v/>
      </c>
      <c r="CE829" t="str" cm="1">
        <f t="array" ref="CE829">IF($D829="","",INDEX('Data - CO2'!$B$5:$AP$53,MATCH(Kulturmodeller!$D829,'Data - CO2'!$A$5:$A$53,0),CE$20)*AO829)</f>
        <v/>
      </c>
      <c r="CF829" t="str" cm="1">
        <f t="array" ref="CF829">IF($D829="","",INDEX('Data - CO2'!$B$5:$AP$53,MATCH(Kulturmodeller!$D829,'Data - CO2'!$A$5:$A$53,0),CF$20)*AP829)</f>
        <v/>
      </c>
      <c r="CG829" t="str" cm="1">
        <f t="array" ref="CG829">IF($D829="","",INDEX('Data - CO2'!$B$5:$AP$53,MATCH(Kulturmodeller!$D829,'Data - CO2'!$A$5:$A$53,0),CG$20)*AQ829)</f>
        <v/>
      </c>
      <c r="CH829" t="str" cm="1">
        <f t="array" ref="CH829">IF($D829="","",INDEX('Data - CO2'!$B$5:$AP$53,MATCH(Kulturmodeller!$D829,'Data - CO2'!$A$5:$A$53,0),CH$20)*AR829)</f>
        <v/>
      </c>
      <c r="CI829" s="11" t="str" cm="1">
        <f t="array" ref="CI829">IF($D829="","",INDEX('Data - CO2'!$B$5:$AP$53,MATCH(Kulturmodeller!$D829,'Data - CO2'!$A$5:$A$53,0),CI$20)*AS829)</f>
        <v/>
      </c>
    </row>
    <row r="830" spans="1:87" x14ac:dyDescent="0.3">
      <c r="A830" s="12" t="s">
        <v>87</v>
      </c>
      <c r="B830" s="12"/>
      <c r="C830" s="129"/>
      <c r="D830" s="129"/>
      <c r="E830" s="127"/>
      <c r="F830" s="45">
        <f>E830</f>
        <v>0</v>
      </c>
      <c r="G830" s="46">
        <f t="shared" si="13904"/>
        <v>0</v>
      </c>
      <c r="H830" s="46">
        <f t="shared" si="13905"/>
        <v>0</v>
      </c>
      <c r="I830" s="46">
        <f t="shared" si="13906"/>
        <v>0</v>
      </c>
      <c r="J830" s="46">
        <f t="shared" si="13907"/>
        <v>0</v>
      </c>
      <c r="K830" s="46">
        <f t="shared" si="13908"/>
        <v>0</v>
      </c>
      <c r="L830" s="46">
        <f t="shared" si="13909"/>
        <v>0</v>
      </c>
      <c r="M830" s="46">
        <f t="shared" si="13910"/>
        <v>0</v>
      </c>
      <c r="N830" s="46">
        <f t="shared" si="13911"/>
        <v>0</v>
      </c>
      <c r="O830" s="46">
        <f t="shared" si="13912"/>
        <v>0</v>
      </c>
      <c r="P830" s="46">
        <f t="shared" si="13913"/>
        <v>0</v>
      </c>
      <c r="Q830" s="46">
        <f t="shared" si="13914"/>
        <v>0</v>
      </c>
      <c r="R830" s="46">
        <f t="shared" si="13915"/>
        <v>0</v>
      </c>
      <c r="S830" s="46">
        <f t="shared" si="13916"/>
        <v>0</v>
      </c>
      <c r="T830" s="46">
        <f t="shared" si="13917"/>
        <v>0</v>
      </c>
      <c r="U830" s="46">
        <f t="shared" si="13918"/>
        <v>0</v>
      </c>
      <c r="V830" s="46">
        <f t="shared" si="13919"/>
        <v>0</v>
      </c>
      <c r="W830" s="46">
        <f t="shared" si="13920"/>
        <v>0</v>
      </c>
      <c r="X830" s="46">
        <f t="shared" si="13921"/>
        <v>0</v>
      </c>
      <c r="Y830" s="46">
        <f t="shared" si="13922"/>
        <v>0</v>
      </c>
      <c r="Z830" s="46">
        <f t="shared" si="13923"/>
        <v>0</v>
      </c>
      <c r="AA830" s="46">
        <f t="shared" si="13924"/>
        <v>0</v>
      </c>
      <c r="AB830" s="46">
        <f t="shared" si="13925"/>
        <v>0</v>
      </c>
      <c r="AC830" s="46">
        <f t="shared" si="13926"/>
        <v>0</v>
      </c>
      <c r="AD830" s="46">
        <f t="shared" si="13927"/>
        <v>0</v>
      </c>
      <c r="AE830" s="46">
        <f t="shared" si="13928"/>
        <v>0</v>
      </c>
      <c r="AF830" s="46">
        <f t="shared" si="13929"/>
        <v>0</v>
      </c>
      <c r="AG830" s="46">
        <f t="shared" si="13930"/>
        <v>0</v>
      </c>
      <c r="AH830" s="46">
        <f t="shared" si="13931"/>
        <v>0</v>
      </c>
      <c r="AI830" s="46">
        <f t="shared" si="13932"/>
        <v>0</v>
      </c>
      <c r="AJ830" s="46">
        <f t="shared" si="13933"/>
        <v>0</v>
      </c>
      <c r="AK830" s="46">
        <f t="shared" si="13934"/>
        <v>0</v>
      </c>
      <c r="AL830" s="46">
        <f t="shared" si="13935"/>
        <v>0</v>
      </c>
      <c r="AM830" s="46">
        <f t="shared" si="13936"/>
        <v>0</v>
      </c>
      <c r="AN830" s="46">
        <f t="shared" si="13937"/>
        <v>0</v>
      </c>
      <c r="AO830" s="46">
        <f t="shared" si="13938"/>
        <v>0</v>
      </c>
      <c r="AP830" s="46">
        <f t="shared" si="13939"/>
        <v>0</v>
      </c>
      <c r="AQ830" s="46">
        <f t="shared" si="13940"/>
        <v>0</v>
      </c>
      <c r="AR830" s="46">
        <f t="shared" si="13941"/>
        <v>0</v>
      </c>
      <c r="AS830" s="47">
        <f t="shared" si="13942"/>
        <v>0</v>
      </c>
      <c r="AU830" s="10" t="str" cm="1">
        <f t="array" ref="AU830">IF($D830="","",INDEX('Data - CO2'!$B$5:$AP$53,MATCH(Kulturmodeller!$D830,'Data - CO2'!$A$5:$A$53,0),AU$20)*E830)</f>
        <v/>
      </c>
      <c r="AV830" t="str" cm="1">
        <f t="array" ref="AV830">IF($D830="","",INDEX('Data - CO2'!$B$5:$AP$53,MATCH(Kulturmodeller!$D830,'Data - CO2'!$A$5:$A$53,0),AV$20)*F830)</f>
        <v/>
      </c>
      <c r="AW830" t="str" cm="1">
        <f t="array" ref="AW830">IF($D830="","",INDEX('Data - CO2'!$B$5:$AP$53,MATCH(Kulturmodeller!$D830,'Data - CO2'!$A$5:$A$53,0),AW$20)*G830)</f>
        <v/>
      </c>
      <c r="AX830" t="str" cm="1">
        <f t="array" ref="AX830">IF($D830="","",INDEX('Data - CO2'!$B$5:$AP$53,MATCH(Kulturmodeller!$D830,'Data - CO2'!$A$5:$A$53,0),AX$20)*H830)</f>
        <v/>
      </c>
      <c r="AY830" t="str" cm="1">
        <f t="array" ref="AY830">IF($D830="","",INDEX('Data - CO2'!$B$5:$AP$53,MATCH(Kulturmodeller!$D830,'Data - CO2'!$A$5:$A$53,0),AY$20)*I830)</f>
        <v/>
      </c>
      <c r="AZ830" t="str" cm="1">
        <f t="array" ref="AZ830">IF($D830="","",INDEX('Data - CO2'!$B$5:$AP$53,MATCH(Kulturmodeller!$D830,'Data - CO2'!$A$5:$A$53,0),AZ$20)*J830)</f>
        <v/>
      </c>
      <c r="BA830" t="str" cm="1">
        <f t="array" ref="BA830">IF($D830="","",INDEX('Data - CO2'!$B$5:$AP$53,MATCH(Kulturmodeller!$D830,'Data - CO2'!$A$5:$A$53,0),BA$20)*K830)</f>
        <v/>
      </c>
      <c r="BB830" t="str" cm="1">
        <f t="array" ref="BB830">IF($D830="","",INDEX('Data - CO2'!$B$5:$AP$53,MATCH(Kulturmodeller!$D830,'Data - CO2'!$A$5:$A$53,0),BB$20)*L830)</f>
        <v/>
      </c>
      <c r="BC830" t="str" cm="1">
        <f t="array" ref="BC830">IF($D830="","",INDEX('Data - CO2'!$B$5:$AP$53,MATCH(Kulturmodeller!$D830,'Data - CO2'!$A$5:$A$53,0),BC$20)*M830)</f>
        <v/>
      </c>
      <c r="BD830" t="str" cm="1">
        <f t="array" ref="BD830">IF($D830="","",INDEX('Data - CO2'!$B$5:$AP$53,MATCH(Kulturmodeller!$D830,'Data - CO2'!$A$5:$A$53,0),BD$20)*N830)</f>
        <v/>
      </c>
      <c r="BE830" t="str" cm="1">
        <f t="array" ref="BE830">IF($D830="","",INDEX('Data - CO2'!$B$5:$AP$53,MATCH(Kulturmodeller!$D830,'Data - CO2'!$A$5:$A$53,0),BE$20)*O830)</f>
        <v/>
      </c>
      <c r="BF830" t="str" cm="1">
        <f t="array" ref="BF830">IF($D830="","",INDEX('Data - CO2'!$B$5:$AP$53,MATCH(Kulturmodeller!$D830,'Data - CO2'!$A$5:$A$53,0),BF$20)*P830)</f>
        <v/>
      </c>
      <c r="BG830" t="str" cm="1">
        <f t="array" ref="BG830">IF($D830="","",INDEX('Data - CO2'!$B$5:$AP$53,MATCH(Kulturmodeller!$D830,'Data - CO2'!$A$5:$A$53,0),BG$20)*Q830)</f>
        <v/>
      </c>
      <c r="BH830" t="str" cm="1">
        <f t="array" ref="BH830">IF($D830="","",INDEX('Data - CO2'!$B$5:$AP$53,MATCH(Kulturmodeller!$D830,'Data - CO2'!$A$5:$A$53,0),BH$20)*R830)</f>
        <v/>
      </c>
      <c r="BI830" t="str" cm="1">
        <f t="array" ref="BI830">IF($D830="","",INDEX('Data - CO2'!$B$5:$AP$53,MATCH(Kulturmodeller!$D830,'Data - CO2'!$A$5:$A$53,0),BI$20)*S830)</f>
        <v/>
      </c>
      <c r="BJ830" t="str" cm="1">
        <f t="array" ref="BJ830">IF($D830="","",INDEX('Data - CO2'!$B$5:$AP$53,MATCH(Kulturmodeller!$D830,'Data - CO2'!$A$5:$A$53,0),BJ$20)*T830)</f>
        <v/>
      </c>
      <c r="BK830" t="str" cm="1">
        <f t="array" ref="BK830">IF($D830="","",INDEX('Data - CO2'!$B$5:$AP$53,MATCH(Kulturmodeller!$D830,'Data - CO2'!$A$5:$A$53,0),BK$20)*U830)</f>
        <v/>
      </c>
      <c r="BL830" t="str" cm="1">
        <f t="array" ref="BL830">IF($D830="","",INDEX('Data - CO2'!$B$5:$AP$53,MATCH(Kulturmodeller!$D830,'Data - CO2'!$A$5:$A$53,0),BL$20)*V830)</f>
        <v/>
      </c>
      <c r="BM830" t="str" cm="1">
        <f t="array" ref="BM830">IF($D830="","",INDEX('Data - CO2'!$B$5:$AP$53,MATCH(Kulturmodeller!$D830,'Data - CO2'!$A$5:$A$53,0),BM$20)*W830)</f>
        <v/>
      </c>
      <c r="BN830" t="str" cm="1">
        <f t="array" ref="BN830">IF($D830="","",INDEX('Data - CO2'!$B$5:$AP$53,MATCH(Kulturmodeller!$D830,'Data - CO2'!$A$5:$A$53,0),BN$20)*X830)</f>
        <v/>
      </c>
      <c r="BO830" t="str" cm="1">
        <f t="array" ref="BO830">IF($D830="","",INDEX('Data - CO2'!$B$5:$AP$53,MATCH(Kulturmodeller!$D830,'Data - CO2'!$A$5:$A$53,0),BO$20)*Y830)</f>
        <v/>
      </c>
      <c r="BP830" t="str" cm="1">
        <f t="array" ref="BP830">IF($D830="","",INDEX('Data - CO2'!$B$5:$AP$53,MATCH(Kulturmodeller!$D830,'Data - CO2'!$A$5:$A$53,0),BP$20)*Z830)</f>
        <v/>
      </c>
      <c r="BQ830" t="str" cm="1">
        <f t="array" ref="BQ830">IF($D830="","",INDEX('Data - CO2'!$B$5:$AP$53,MATCH(Kulturmodeller!$D830,'Data - CO2'!$A$5:$A$53,0),BQ$20)*AA830)</f>
        <v/>
      </c>
      <c r="BR830" t="str" cm="1">
        <f t="array" ref="BR830">IF($D830="","",INDEX('Data - CO2'!$B$5:$AP$53,MATCH(Kulturmodeller!$D830,'Data - CO2'!$A$5:$A$53,0),BR$20)*AB830)</f>
        <v/>
      </c>
      <c r="BS830" t="str" cm="1">
        <f t="array" ref="BS830">IF($D830="","",INDEX('Data - CO2'!$B$5:$AP$53,MATCH(Kulturmodeller!$D830,'Data - CO2'!$A$5:$A$53,0),BS$20)*AC830)</f>
        <v/>
      </c>
      <c r="BT830" t="str" cm="1">
        <f t="array" ref="BT830">IF($D830="","",INDEX('Data - CO2'!$B$5:$AP$53,MATCH(Kulturmodeller!$D830,'Data - CO2'!$A$5:$A$53,0),BT$20)*AD830)</f>
        <v/>
      </c>
      <c r="BU830" t="str" cm="1">
        <f t="array" ref="BU830">IF($D830="","",INDEX('Data - CO2'!$B$5:$AP$53,MATCH(Kulturmodeller!$D830,'Data - CO2'!$A$5:$A$53,0),BU$20)*AE830)</f>
        <v/>
      </c>
      <c r="BV830" t="str" cm="1">
        <f t="array" ref="BV830">IF($D830="","",INDEX('Data - CO2'!$B$5:$AP$53,MATCH(Kulturmodeller!$D830,'Data - CO2'!$A$5:$A$53,0),BV$20)*AF830)</f>
        <v/>
      </c>
      <c r="BW830" t="str" cm="1">
        <f t="array" ref="BW830">IF($D830="","",INDEX('Data - CO2'!$B$5:$AP$53,MATCH(Kulturmodeller!$D830,'Data - CO2'!$A$5:$A$53,0),BW$20)*AG830)</f>
        <v/>
      </c>
      <c r="BX830" t="str" cm="1">
        <f t="array" ref="BX830">IF($D830="","",INDEX('Data - CO2'!$B$5:$AP$53,MATCH(Kulturmodeller!$D830,'Data - CO2'!$A$5:$A$53,0),BX$20)*AH830)</f>
        <v/>
      </c>
      <c r="BY830" t="str" cm="1">
        <f t="array" ref="BY830">IF($D830="","",INDEX('Data - CO2'!$B$5:$AP$53,MATCH(Kulturmodeller!$D830,'Data - CO2'!$A$5:$A$53,0),BY$20)*AI830)</f>
        <v/>
      </c>
      <c r="BZ830" t="str" cm="1">
        <f t="array" ref="BZ830">IF($D830="","",INDEX('Data - CO2'!$B$5:$AP$53,MATCH(Kulturmodeller!$D830,'Data - CO2'!$A$5:$A$53,0),BZ$20)*AJ830)</f>
        <v/>
      </c>
      <c r="CA830" t="str" cm="1">
        <f t="array" ref="CA830">IF($D830="","",INDEX('Data - CO2'!$B$5:$AP$53,MATCH(Kulturmodeller!$D830,'Data - CO2'!$A$5:$A$53,0),CA$20)*AK830)</f>
        <v/>
      </c>
      <c r="CB830" t="str" cm="1">
        <f t="array" ref="CB830">IF($D830="","",INDEX('Data - CO2'!$B$5:$AP$53,MATCH(Kulturmodeller!$D830,'Data - CO2'!$A$5:$A$53,0),CB$20)*AL830)</f>
        <v/>
      </c>
      <c r="CC830" t="str" cm="1">
        <f t="array" ref="CC830">IF($D830="","",INDEX('Data - CO2'!$B$5:$AP$53,MATCH(Kulturmodeller!$D830,'Data - CO2'!$A$5:$A$53,0),CC$20)*AM830)</f>
        <v/>
      </c>
      <c r="CD830" t="str" cm="1">
        <f t="array" ref="CD830">IF($D830="","",INDEX('Data - CO2'!$B$5:$AP$53,MATCH(Kulturmodeller!$D830,'Data - CO2'!$A$5:$A$53,0),CD$20)*AN830)</f>
        <v/>
      </c>
      <c r="CE830" t="str" cm="1">
        <f t="array" ref="CE830">IF($D830="","",INDEX('Data - CO2'!$B$5:$AP$53,MATCH(Kulturmodeller!$D830,'Data - CO2'!$A$5:$A$53,0),CE$20)*AO830)</f>
        <v/>
      </c>
      <c r="CF830" t="str" cm="1">
        <f t="array" ref="CF830">IF($D830="","",INDEX('Data - CO2'!$B$5:$AP$53,MATCH(Kulturmodeller!$D830,'Data - CO2'!$A$5:$A$53,0),CF$20)*AP830)</f>
        <v/>
      </c>
      <c r="CG830" t="str" cm="1">
        <f t="array" ref="CG830">IF($D830="","",INDEX('Data - CO2'!$B$5:$AP$53,MATCH(Kulturmodeller!$D830,'Data - CO2'!$A$5:$A$53,0),CG$20)*AQ830)</f>
        <v/>
      </c>
      <c r="CH830" t="str" cm="1">
        <f t="array" ref="CH830">IF($D830="","",INDEX('Data - CO2'!$B$5:$AP$53,MATCH(Kulturmodeller!$D830,'Data - CO2'!$A$5:$A$53,0),CH$20)*AR830)</f>
        <v/>
      </c>
      <c r="CI830" s="11" t="str" cm="1">
        <f t="array" ref="CI830">IF($D830="","",INDEX('Data - CO2'!$B$5:$AP$53,MATCH(Kulturmodeller!$D830,'Data - CO2'!$A$5:$A$53,0),CI$20)*AS830)</f>
        <v/>
      </c>
    </row>
    <row r="831" spans="1:87" x14ac:dyDescent="0.3">
      <c r="A831" s="42"/>
      <c r="B831" s="42"/>
      <c r="C831" s="42"/>
      <c r="D831" s="12"/>
      <c r="E831" s="52"/>
      <c r="F831" s="53"/>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4"/>
      <c r="AU831" s="111">
        <f t="shared" ref="AU831:CH831" si="13943">SUM(AU829:AU830)</f>
        <v>0</v>
      </c>
      <c r="AV831" s="112">
        <f t="shared" si="13943"/>
        <v>0</v>
      </c>
      <c r="AW831" s="112">
        <f t="shared" si="13943"/>
        <v>0</v>
      </c>
      <c r="AX831" s="112">
        <f t="shared" si="13943"/>
        <v>0</v>
      </c>
      <c r="AY831" s="112">
        <f t="shared" si="13943"/>
        <v>0</v>
      </c>
      <c r="AZ831" s="112">
        <f t="shared" si="13943"/>
        <v>0</v>
      </c>
      <c r="BA831" s="112">
        <f t="shared" si="13943"/>
        <v>0</v>
      </c>
      <c r="BB831" s="112">
        <f t="shared" si="13943"/>
        <v>0</v>
      </c>
      <c r="BC831" s="112">
        <f t="shared" si="13943"/>
        <v>0</v>
      </c>
      <c r="BD831" s="112">
        <f t="shared" si="13943"/>
        <v>0</v>
      </c>
      <c r="BE831" s="112">
        <f t="shared" si="13943"/>
        <v>0</v>
      </c>
      <c r="BF831" s="112">
        <f t="shared" si="13943"/>
        <v>0</v>
      </c>
      <c r="BG831" s="112">
        <f t="shared" si="13943"/>
        <v>0</v>
      </c>
      <c r="BH831" s="112">
        <f t="shared" si="13943"/>
        <v>0</v>
      </c>
      <c r="BI831" s="112">
        <f t="shared" si="13943"/>
        <v>0</v>
      </c>
      <c r="BJ831" s="112">
        <f t="shared" si="13943"/>
        <v>0</v>
      </c>
      <c r="BK831" s="112">
        <f t="shared" si="13943"/>
        <v>0</v>
      </c>
      <c r="BL831" s="112">
        <f t="shared" si="13943"/>
        <v>0</v>
      </c>
      <c r="BM831" s="112">
        <f t="shared" si="13943"/>
        <v>0</v>
      </c>
      <c r="BN831" s="112">
        <f t="shared" si="13943"/>
        <v>0</v>
      </c>
      <c r="BO831" s="112">
        <f t="shared" si="13943"/>
        <v>0</v>
      </c>
      <c r="BP831" s="112">
        <f t="shared" si="13943"/>
        <v>0</v>
      </c>
      <c r="BQ831" s="112">
        <f t="shared" si="13943"/>
        <v>0</v>
      </c>
      <c r="BR831" s="112">
        <f t="shared" si="13943"/>
        <v>0</v>
      </c>
      <c r="BS831" s="112">
        <f t="shared" si="13943"/>
        <v>0</v>
      </c>
      <c r="BT831" s="112">
        <f t="shared" si="13943"/>
        <v>0</v>
      </c>
      <c r="BU831" s="112">
        <f t="shared" si="13943"/>
        <v>0</v>
      </c>
      <c r="BV831" s="112">
        <f t="shared" si="13943"/>
        <v>0</v>
      </c>
      <c r="BW831" s="112">
        <f t="shared" si="13943"/>
        <v>0</v>
      </c>
      <c r="BX831" s="112">
        <f t="shared" si="13943"/>
        <v>0</v>
      </c>
      <c r="BY831" s="112">
        <f t="shared" si="13943"/>
        <v>0</v>
      </c>
      <c r="BZ831" s="112">
        <f t="shared" si="13943"/>
        <v>0</v>
      </c>
      <c r="CA831" s="112">
        <f t="shared" si="13943"/>
        <v>0</v>
      </c>
      <c r="CB831" s="112">
        <f t="shared" si="13943"/>
        <v>0</v>
      </c>
      <c r="CC831" s="112">
        <f t="shared" si="13943"/>
        <v>0</v>
      </c>
      <c r="CD831" s="112">
        <f t="shared" si="13943"/>
        <v>0</v>
      </c>
      <c r="CE831" s="112">
        <f t="shared" si="13943"/>
        <v>0</v>
      </c>
      <c r="CF831" s="112">
        <f t="shared" si="13943"/>
        <v>0</v>
      </c>
      <c r="CG831" s="112">
        <f t="shared" si="13943"/>
        <v>0</v>
      </c>
      <c r="CH831" s="112">
        <f t="shared" si="13943"/>
        <v>0</v>
      </c>
      <c r="CI831" s="113">
        <f>SUM(CI829:CI830)</f>
        <v>0</v>
      </c>
    </row>
    <row r="832" spans="1:87" x14ac:dyDescent="0.3">
      <c r="A832" s="55" t="s">
        <v>88</v>
      </c>
      <c r="B832" s="55"/>
      <c r="C832" s="55"/>
      <c r="D832" s="56"/>
      <c r="E832" s="57"/>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9"/>
      <c r="AT832" s="91">
        <f>AVERAGE(BO832:CI832)</f>
        <v>431</v>
      </c>
      <c r="AU832" s="111">
        <f>AU828+AU831</f>
        <v>0</v>
      </c>
      <c r="AV832" s="112">
        <f t="shared" ref="AV832:CI832" si="13944">AV828+AV831</f>
        <v>0.70000000000000007</v>
      </c>
      <c r="AW832" s="112">
        <f t="shared" si="13944"/>
        <v>7</v>
      </c>
      <c r="AX832" s="112">
        <f t="shared" si="13944"/>
        <v>11.000000000000002</v>
      </c>
      <c r="AY832" s="112">
        <f t="shared" si="13944"/>
        <v>15</v>
      </c>
      <c r="AZ832" s="112">
        <f t="shared" si="13944"/>
        <v>18.499999999999996</v>
      </c>
      <c r="BA832" s="112">
        <f t="shared" si="13944"/>
        <v>22</v>
      </c>
      <c r="BB832" s="112">
        <f t="shared" si="13944"/>
        <v>43.000000000000007</v>
      </c>
      <c r="BC832" s="112">
        <f t="shared" si="13944"/>
        <v>64</v>
      </c>
      <c r="BD832" s="112">
        <f t="shared" si="13944"/>
        <v>94.5833333333333</v>
      </c>
      <c r="BE832" s="112">
        <f t="shared" si="13944"/>
        <v>125.1666666666666</v>
      </c>
      <c r="BF832" s="112">
        <f t="shared" si="13944"/>
        <v>155.74999999999997</v>
      </c>
      <c r="BG832" s="112">
        <f t="shared" si="13944"/>
        <v>186.33333333333334</v>
      </c>
      <c r="BH832" s="112">
        <f t="shared" si="13944"/>
        <v>216.91666666666671</v>
      </c>
      <c r="BI832" s="112">
        <f t="shared" si="13944"/>
        <v>247.50000000000009</v>
      </c>
      <c r="BJ832" s="112">
        <f t="shared" si="13944"/>
        <v>278.08333333333343</v>
      </c>
      <c r="BK832" s="112">
        <f t="shared" si="13944"/>
        <v>308.6666666666668</v>
      </c>
      <c r="BL832" s="112">
        <f t="shared" si="13944"/>
        <v>339.25000000000017</v>
      </c>
      <c r="BM832" s="112">
        <f t="shared" si="13944"/>
        <v>369.83333333333354</v>
      </c>
      <c r="BN832" s="112">
        <f t="shared" si="13944"/>
        <v>400.41666666666691</v>
      </c>
      <c r="BO832" s="112">
        <f t="shared" si="13944"/>
        <v>431</v>
      </c>
      <c r="BP832" s="112">
        <f t="shared" si="13944"/>
        <v>431</v>
      </c>
      <c r="BQ832" s="112">
        <f t="shared" si="13944"/>
        <v>431</v>
      </c>
      <c r="BR832" s="112">
        <f t="shared" si="13944"/>
        <v>431</v>
      </c>
      <c r="BS832" s="112">
        <f t="shared" si="13944"/>
        <v>431</v>
      </c>
      <c r="BT832" s="112">
        <f t="shared" si="13944"/>
        <v>431</v>
      </c>
      <c r="BU832" s="112">
        <f t="shared" si="13944"/>
        <v>431</v>
      </c>
      <c r="BV832" s="112">
        <f t="shared" si="13944"/>
        <v>431</v>
      </c>
      <c r="BW832" s="112">
        <f t="shared" si="13944"/>
        <v>431</v>
      </c>
      <c r="BX832" s="112">
        <f t="shared" si="13944"/>
        <v>431</v>
      </c>
      <c r="BY832" s="112">
        <f t="shared" si="13944"/>
        <v>431</v>
      </c>
      <c r="BZ832" s="112">
        <f t="shared" si="13944"/>
        <v>431</v>
      </c>
      <c r="CA832" s="112">
        <f t="shared" si="13944"/>
        <v>431</v>
      </c>
      <c r="CB832" s="112">
        <f t="shared" si="13944"/>
        <v>431</v>
      </c>
      <c r="CC832" s="112">
        <f t="shared" si="13944"/>
        <v>431</v>
      </c>
      <c r="CD832" s="112">
        <f t="shared" si="13944"/>
        <v>431</v>
      </c>
      <c r="CE832" s="112">
        <f t="shared" si="13944"/>
        <v>431</v>
      </c>
      <c r="CF832" s="112">
        <f t="shared" si="13944"/>
        <v>431</v>
      </c>
      <c r="CG832" s="112">
        <f t="shared" si="13944"/>
        <v>431</v>
      </c>
      <c r="CH832" s="112">
        <f t="shared" si="13944"/>
        <v>431</v>
      </c>
      <c r="CI832" s="113">
        <f t="shared" si="13944"/>
        <v>431</v>
      </c>
    </row>
    <row r="835" spans="1:87" x14ac:dyDescent="0.3">
      <c r="A835" s="60" t="s">
        <v>444</v>
      </c>
      <c r="AU835" t="s">
        <v>91</v>
      </c>
    </row>
    <row r="836" spans="1:87" x14ac:dyDescent="0.3">
      <c r="A836" s="25" t="s">
        <v>445</v>
      </c>
      <c r="B836" s="25"/>
      <c r="C836" s="25"/>
      <c r="D836" s="26"/>
      <c r="E836" s="27" t="s">
        <v>78</v>
      </c>
      <c r="F836" s="104"/>
      <c r="G836" s="104"/>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9"/>
      <c r="AU836">
        <v>1</v>
      </c>
      <c r="AV836">
        <v>2</v>
      </c>
      <c r="AW836">
        <v>3</v>
      </c>
      <c r="AX836">
        <v>4</v>
      </c>
      <c r="AY836">
        <v>5</v>
      </c>
      <c r="AZ836">
        <v>6</v>
      </c>
      <c r="BA836">
        <v>7</v>
      </c>
      <c r="BB836">
        <v>8</v>
      </c>
      <c r="BC836">
        <v>9</v>
      </c>
      <c r="BD836">
        <v>10</v>
      </c>
      <c r="BE836">
        <v>11</v>
      </c>
      <c r="BF836">
        <v>12</v>
      </c>
      <c r="BG836">
        <v>13</v>
      </c>
      <c r="BH836">
        <v>14</v>
      </c>
      <c r="BI836">
        <v>15</v>
      </c>
      <c r="BJ836">
        <v>16</v>
      </c>
      <c r="BK836">
        <v>17</v>
      </c>
      <c r="BL836">
        <v>18</v>
      </c>
      <c r="BM836">
        <v>19</v>
      </c>
      <c r="BN836">
        <v>20</v>
      </c>
      <c r="BO836">
        <v>21</v>
      </c>
      <c r="BP836">
        <v>22</v>
      </c>
      <c r="BQ836">
        <v>23</v>
      </c>
      <c r="BR836">
        <v>24</v>
      </c>
      <c r="BS836">
        <v>25</v>
      </c>
      <c r="BT836">
        <v>26</v>
      </c>
      <c r="BU836">
        <v>27</v>
      </c>
      <c r="BV836">
        <v>28</v>
      </c>
      <c r="BW836">
        <v>29</v>
      </c>
      <c r="BX836">
        <v>30</v>
      </c>
      <c r="BY836">
        <v>31</v>
      </c>
      <c r="BZ836">
        <v>32</v>
      </c>
      <c r="CA836">
        <v>33</v>
      </c>
      <c r="CB836">
        <v>34</v>
      </c>
      <c r="CC836">
        <v>35</v>
      </c>
      <c r="CD836">
        <v>36</v>
      </c>
      <c r="CE836">
        <v>37</v>
      </c>
      <c r="CF836">
        <v>38</v>
      </c>
      <c r="CG836">
        <v>39</v>
      </c>
      <c r="CH836">
        <v>40</v>
      </c>
      <c r="CI836">
        <v>41</v>
      </c>
    </row>
    <row r="837" spans="1:87" x14ac:dyDescent="0.3">
      <c r="A837" s="147" t="s">
        <v>303</v>
      </c>
      <c r="B837" s="148">
        <f>Lister!$B$13</f>
        <v>1</v>
      </c>
      <c r="C837" s="28" t="s">
        <v>60</v>
      </c>
      <c r="D837" s="29" t="s">
        <v>79</v>
      </c>
      <c r="E837" s="30" t="s">
        <v>163</v>
      </c>
      <c r="F837" s="31" t="s">
        <v>250</v>
      </c>
      <c r="G837" s="31" t="s">
        <v>137</v>
      </c>
      <c r="H837" s="31" t="s">
        <v>138</v>
      </c>
      <c r="I837" s="31" t="s">
        <v>139</v>
      </c>
      <c r="J837" s="31" t="s">
        <v>140</v>
      </c>
      <c r="K837" s="31" t="s">
        <v>141</v>
      </c>
      <c r="L837" s="31" t="s">
        <v>80</v>
      </c>
      <c r="M837" s="31" t="s">
        <v>144</v>
      </c>
      <c r="N837" s="31" t="s">
        <v>145</v>
      </c>
      <c r="O837" s="31" t="s">
        <v>146</v>
      </c>
      <c r="P837" s="31" t="s">
        <v>147</v>
      </c>
      <c r="Q837" s="31" t="s">
        <v>152</v>
      </c>
      <c r="R837" s="31" t="s">
        <v>153</v>
      </c>
      <c r="S837" s="31" t="s">
        <v>154</v>
      </c>
      <c r="T837" s="31" t="s">
        <v>155</v>
      </c>
      <c r="U837" s="31" t="s">
        <v>156</v>
      </c>
      <c r="V837" s="31" t="s">
        <v>229</v>
      </c>
      <c r="W837" s="31" t="s">
        <v>157</v>
      </c>
      <c r="X837" s="31" t="s">
        <v>158</v>
      </c>
      <c r="Y837" s="31" t="s">
        <v>159</v>
      </c>
      <c r="Z837" s="31" t="s">
        <v>230</v>
      </c>
      <c r="AA837" s="31" t="s">
        <v>231</v>
      </c>
      <c r="AB837" s="31" t="s">
        <v>232</v>
      </c>
      <c r="AC837" s="31" t="s">
        <v>233</v>
      </c>
      <c r="AD837" s="31" t="s">
        <v>234</v>
      </c>
      <c r="AE837" s="31" t="s">
        <v>235</v>
      </c>
      <c r="AF837" s="31" t="s">
        <v>236</v>
      </c>
      <c r="AG837" s="31" t="s">
        <v>237</v>
      </c>
      <c r="AH837" s="31" t="s">
        <v>238</v>
      </c>
      <c r="AI837" s="31" t="s">
        <v>239</v>
      </c>
      <c r="AJ837" s="31" t="s">
        <v>240</v>
      </c>
      <c r="AK837" s="31" t="s">
        <v>241</v>
      </c>
      <c r="AL837" s="31" t="s">
        <v>242</v>
      </c>
      <c r="AM837" s="31" t="s">
        <v>243</v>
      </c>
      <c r="AN837" s="31" t="s">
        <v>244</v>
      </c>
      <c r="AO837" s="31" t="s">
        <v>245</v>
      </c>
      <c r="AP837" s="31" t="s">
        <v>246</v>
      </c>
      <c r="AQ837" s="31" t="s">
        <v>247</v>
      </c>
      <c r="AR837" s="31" t="s">
        <v>248</v>
      </c>
      <c r="AS837" s="32" t="s">
        <v>249</v>
      </c>
      <c r="AU837" s="19">
        <v>1</v>
      </c>
      <c r="AV837" s="19">
        <v>5</v>
      </c>
      <c r="AW837" s="19">
        <v>10</v>
      </c>
      <c r="AX837" s="19">
        <v>15</v>
      </c>
      <c r="AY837" s="19">
        <v>20</v>
      </c>
      <c r="AZ837" s="19">
        <v>25</v>
      </c>
      <c r="BA837" s="19">
        <v>30</v>
      </c>
      <c r="BB837" s="19">
        <v>35</v>
      </c>
      <c r="BC837" s="19">
        <v>40</v>
      </c>
      <c r="BD837" s="19">
        <v>45</v>
      </c>
      <c r="BE837" s="19">
        <v>50</v>
      </c>
      <c r="BF837" s="19">
        <v>55</v>
      </c>
      <c r="BG837" s="19">
        <v>60</v>
      </c>
      <c r="BH837" s="19">
        <v>65</v>
      </c>
      <c r="BI837" s="19">
        <v>70</v>
      </c>
      <c r="BJ837" s="19">
        <v>75</v>
      </c>
      <c r="BK837" s="19">
        <v>80</v>
      </c>
      <c r="BL837" s="19">
        <v>85</v>
      </c>
      <c r="BM837" s="19">
        <v>90</v>
      </c>
      <c r="BN837" s="19">
        <v>95</v>
      </c>
      <c r="BO837" s="19">
        <v>100</v>
      </c>
      <c r="BP837" s="19">
        <v>105</v>
      </c>
      <c r="BQ837" s="19">
        <v>110</v>
      </c>
      <c r="BR837" s="19">
        <v>115</v>
      </c>
      <c r="BS837" s="19">
        <v>120</v>
      </c>
      <c r="BT837" s="19">
        <v>125</v>
      </c>
      <c r="BU837" s="19">
        <v>130</v>
      </c>
      <c r="BV837" s="19">
        <v>135</v>
      </c>
      <c r="BW837" s="19">
        <v>140</v>
      </c>
      <c r="BX837" s="19">
        <v>145</v>
      </c>
      <c r="BY837" s="2">
        <v>150</v>
      </c>
      <c r="BZ837" s="19">
        <v>155</v>
      </c>
      <c r="CA837" s="2">
        <v>160</v>
      </c>
      <c r="CB837" s="19">
        <v>165</v>
      </c>
      <c r="CC837" s="2">
        <v>170</v>
      </c>
      <c r="CD837" s="19">
        <v>175</v>
      </c>
      <c r="CE837" s="2">
        <v>180</v>
      </c>
      <c r="CF837" s="19">
        <v>185</v>
      </c>
      <c r="CG837" s="2">
        <v>190</v>
      </c>
      <c r="CH837" s="19">
        <v>195</v>
      </c>
      <c r="CI837" s="2">
        <v>200</v>
      </c>
    </row>
    <row r="838" spans="1:87" x14ac:dyDescent="0.3">
      <c r="A838" s="33" t="s">
        <v>81</v>
      </c>
      <c r="B838" s="33"/>
      <c r="C838" s="348" t="str">
        <f>'Katalog over Kulturmodeller '!F258</f>
        <v>Naturlig succesion</v>
      </c>
      <c r="D838" s="125" t="s">
        <v>337</v>
      </c>
      <c r="E838" s="139">
        <f>'Katalog over Kulturmodeller '!W258</f>
        <v>1</v>
      </c>
      <c r="F838" s="37">
        <f>E838+((E843-F843)+(E844-F844))*(E838/SUM(E838:E842))</f>
        <v>1</v>
      </c>
      <c r="G838" s="37">
        <f t="shared" ref="G838" si="13945">F838+((F843-G843)+(F844-G844))*(F838/SUM(F838:F842))</f>
        <v>1</v>
      </c>
      <c r="H838" s="37">
        <f t="shared" ref="H838" si="13946">G838+((G843-H843)+(G844-H844))*(G838/SUM(G838:G842))</f>
        <v>1</v>
      </c>
      <c r="I838" s="37">
        <f t="shared" ref="I838" si="13947">H838+((H843-I843)+(H844-I844))*(H838/SUM(H838:H842))</f>
        <v>1</v>
      </c>
      <c r="J838" s="37">
        <f t="shared" ref="J838" si="13948">I838+((I843-J843)+(I844-J844))*(I838/SUM(I838:I842))</f>
        <v>1</v>
      </c>
      <c r="K838" s="37">
        <f t="shared" ref="K838" si="13949">J838+((J843-K843)+(J844-K844))*(J838/SUM(J838:J842))</f>
        <v>1</v>
      </c>
      <c r="L838" s="37">
        <f t="shared" ref="L838" si="13950">K838+((K843-L843)+(K844-L844))*(K838/SUM(K838:K842))</f>
        <v>1</v>
      </c>
      <c r="M838" s="37">
        <f t="shared" ref="M838" si="13951">L838+((L843-M843)+(L844-M844))*(L838/SUM(L838:L842))</f>
        <v>1</v>
      </c>
      <c r="N838" s="37">
        <f t="shared" ref="N838" si="13952">M838+((M843-N843)+(M844-N844))*(M838/SUM(M838:M842))</f>
        <v>1</v>
      </c>
      <c r="O838" s="37">
        <f t="shared" ref="O838" si="13953">N838+((N843-O843)+(N844-O844))*(N838/SUM(N838:N842))</f>
        <v>1</v>
      </c>
      <c r="P838" s="37">
        <f t="shared" ref="P838" si="13954">O838+((O843-P843)+(O844-P844))*(O838/SUM(O838:O842))</f>
        <v>1</v>
      </c>
      <c r="Q838" s="37">
        <f t="shared" ref="Q838" si="13955">P838+((P843-Q843)+(P844-Q844))*(P838/SUM(P838:P842))</f>
        <v>1</v>
      </c>
      <c r="R838" s="37">
        <f t="shared" ref="R838" si="13956">Q838+((Q843-R843)+(Q844-R844))*(Q838/SUM(Q838:Q842))</f>
        <v>1</v>
      </c>
      <c r="S838" s="37">
        <f t="shared" ref="S838" si="13957">R838+((R843-S843)+(R844-S844))*(R838/SUM(R838:R842))</f>
        <v>1</v>
      </c>
      <c r="T838" s="37">
        <f t="shared" ref="T838" si="13958">S838+((S843-T843)+(S844-T844))*(S838/SUM(S838:S842))</f>
        <v>1</v>
      </c>
      <c r="U838" s="37">
        <f t="shared" ref="U838" si="13959">T838+((T843-U843)+(T844-U844))*(T838/SUM(T838:T842))</f>
        <v>1</v>
      </c>
      <c r="V838" s="37">
        <f t="shared" ref="V838" si="13960">U838+((U843-V843)+(U844-V844))*(U838/SUM(U838:U842))</f>
        <v>1</v>
      </c>
      <c r="W838" s="37">
        <f t="shared" ref="W838" si="13961">V838+((V843-W843)+(V844-W844))*(V838/SUM(V838:V842))</f>
        <v>1</v>
      </c>
      <c r="X838" s="37">
        <f t="shared" ref="X838" si="13962">W838+((W843-X843)+(W844-X844))*(W838/SUM(W838:W842))</f>
        <v>1</v>
      </c>
      <c r="Y838" s="37">
        <f t="shared" ref="Y838" si="13963">X838+((X843-Y843)+(X844-Y844))*(X838/SUM(X838:X842))</f>
        <v>1</v>
      </c>
      <c r="Z838" s="37">
        <f t="shared" ref="Z838" si="13964">Y838+((Y843-Z843)+(Y844-Z844))*(Y838/SUM(Y838:Y842))</f>
        <v>1</v>
      </c>
      <c r="AA838" s="37">
        <f t="shared" ref="AA838" si="13965">Z838+((Z843-AA843)+(Z844-AA844))*(Z838/SUM(Z838:Z842))</f>
        <v>1</v>
      </c>
      <c r="AB838" s="37">
        <f t="shared" ref="AB838" si="13966">AA838+((AA843-AB843)+(AA844-AB844))*(AA838/SUM(AA838:AA842))</f>
        <v>1</v>
      </c>
      <c r="AC838" s="37">
        <f t="shared" ref="AC838" si="13967">AB838+((AB843-AC843)+(AB844-AC844))*(AB838/SUM(AB838:AB842))</f>
        <v>1</v>
      </c>
      <c r="AD838" s="37">
        <f t="shared" ref="AD838" si="13968">AC838+((AC843-AD843)+(AC844-AD844))*(AC838/SUM(AC838:AC842))</f>
        <v>1</v>
      </c>
      <c r="AE838" s="37">
        <f t="shared" ref="AE838" si="13969">AD838+((AD843-AE843)+(AD844-AE844))*(AD838/SUM(AD838:AD842))</f>
        <v>1</v>
      </c>
      <c r="AF838" s="37">
        <f t="shared" ref="AF838" si="13970">AE838+((AE843-AF843)+(AE844-AF844))*(AE838/SUM(AE838:AE842))</f>
        <v>1</v>
      </c>
      <c r="AG838" s="37">
        <f t="shared" ref="AG838" si="13971">AF838+((AF843-AG843)+(AF844-AG844))*(AF838/SUM(AF838:AF842))</f>
        <v>1</v>
      </c>
      <c r="AH838" s="37">
        <f t="shared" ref="AH838" si="13972">AG838+((AG843-AH843)+(AG844-AH844))*(AG838/SUM(AG838:AG842))</f>
        <v>1</v>
      </c>
      <c r="AI838" s="37">
        <f t="shared" ref="AI838" si="13973">AH838+((AH843-AI843)+(AH844-AI844))*(AH838/SUM(AH838:AH842))</f>
        <v>1</v>
      </c>
      <c r="AJ838" s="37">
        <f t="shared" ref="AJ838" si="13974">AI838+((AI843-AJ843)+(AI844-AJ844))*(AI838/SUM(AI838:AI842))</f>
        <v>1</v>
      </c>
      <c r="AK838" s="37">
        <f t="shared" ref="AK838" si="13975">AJ838+((AJ843-AK843)+(AJ844-AK844))*(AJ838/SUM(AJ838:AJ842))</f>
        <v>1</v>
      </c>
      <c r="AL838" s="37">
        <f t="shared" ref="AL838" si="13976">AK838+((AK843-AL843)+(AK844-AL844))*(AK838/SUM(AK838:AK842))</f>
        <v>1</v>
      </c>
      <c r="AM838" s="37">
        <f t="shared" ref="AM838" si="13977">AL838+((AL843-AM843)+(AL844-AM844))*(AL838/SUM(AL838:AL842))</f>
        <v>1</v>
      </c>
      <c r="AN838" s="37">
        <f t="shared" ref="AN838" si="13978">AM838+((AM843-AN843)+(AM844-AN844))*(AM838/SUM(AM838:AM842))</f>
        <v>1</v>
      </c>
      <c r="AO838" s="37">
        <f t="shared" ref="AO838" si="13979">AN838+((AN843-AO843)+(AN844-AO844))*(AN838/SUM(AN838:AN842))</f>
        <v>1</v>
      </c>
      <c r="AP838" s="37">
        <f t="shared" ref="AP838" si="13980">AO838+((AO843-AP843)+(AO844-AP844))*(AO838/SUM(AO838:AO842))</f>
        <v>1</v>
      </c>
      <c r="AQ838" s="37">
        <f t="shared" ref="AQ838" si="13981">AP838+((AP843-AQ843)+(AP844-AQ844))*(AP838/SUM(AP838:AP842))</f>
        <v>1</v>
      </c>
      <c r="AR838" s="37">
        <f t="shared" ref="AR838" si="13982">AQ838+((AQ843-AR843)+(AQ844-AR844))*(AQ838/SUM(AQ838:AQ842))</f>
        <v>1</v>
      </c>
      <c r="AS838" s="38">
        <f t="shared" ref="AS838" si="13983">AR838+((AR843-AS843)+(AR844-AS844))*(AR838/SUM(AR838:AR842))</f>
        <v>1</v>
      </c>
      <c r="AU838" s="7" cm="1">
        <f t="array" ref="AU838">IF($D838="","",INDEX('Data - CO2'!$B$5:$AP$53,MATCH(Kulturmodeller!$D838,'Data - CO2'!$A$5:$A$53,0),AU$20)*E838)</f>
        <v>0</v>
      </c>
      <c r="AV838" s="8" cm="1">
        <f t="array" ref="AV838">IF($D838="","",INDEX('Data - CO2'!$B$5:$AP$53,MATCH(Kulturmodeller!$D838,'Data - CO2'!$A$5:$A$53,0),AV$20)*F838)</f>
        <v>1.5</v>
      </c>
      <c r="AW838" s="8" cm="1">
        <f t="array" ref="AW838">IF($D838="","",INDEX('Data - CO2'!$B$5:$AP$53,MATCH(Kulturmodeller!$D838,'Data - CO2'!$A$5:$A$53,0),AW$20)*G838)</f>
        <v>15</v>
      </c>
      <c r="AX838" s="8" cm="1">
        <f t="array" ref="AX838">IF($D838="","",INDEX('Data - CO2'!$B$5:$AP$53,MATCH(Kulturmodeller!$D838,'Data - CO2'!$A$5:$A$53,0),AX$20)*H838)</f>
        <v>18.499999999999996</v>
      </c>
      <c r="AY838" s="8" cm="1">
        <f t="array" ref="AY838">IF($D838="","",INDEX('Data - CO2'!$B$5:$AP$53,MATCH(Kulturmodeller!$D838,'Data - CO2'!$A$5:$A$53,0),AY$20)*I838)</f>
        <v>22</v>
      </c>
      <c r="AZ838" s="8" cm="1">
        <f t="array" ref="AZ838">IF($D838="","",INDEX('Data - CO2'!$B$5:$AP$53,MATCH(Kulturmodeller!$D838,'Data - CO2'!$A$5:$A$53,0),AZ$20)*J838*$B837)</f>
        <v>26.000000000000004</v>
      </c>
      <c r="BA838" s="8" cm="1">
        <f t="array" ref="BA838">IF($D838="","",INDEX('Data - CO2'!$B$5:$AP$53,MATCH(Kulturmodeller!$D838,'Data - CO2'!$A$5:$A$53,0),BA$20)*K838*$B837)</f>
        <v>30</v>
      </c>
      <c r="BB838" s="8" cm="1">
        <f t="array" ref="BB838">IF($D838="","",INDEX('Data - CO2'!$B$5:$AP$53,MATCH(Kulturmodeller!$D838,'Data - CO2'!$A$5:$A$53,0),BB$20)*L838*$B837)</f>
        <v>46.999999999999993</v>
      </c>
      <c r="BC838" s="8" cm="1">
        <f t="array" ref="BC838">IF($D838="","",INDEX('Data - CO2'!$B$5:$AP$53,MATCH(Kulturmodeller!$D838,'Data - CO2'!$A$5:$A$53,0),BC$20)*M838*$B837)</f>
        <v>64</v>
      </c>
      <c r="BD838" s="8" cm="1">
        <f t="array" ref="BD838">IF($D838="","",INDEX('Data - CO2'!$B$5:$AP$53,MATCH(Kulturmodeller!$D838,'Data - CO2'!$A$5:$A$53,0),BD$20)*N838*$B837)</f>
        <v>98.583333333333357</v>
      </c>
      <c r="BE838" s="8" cm="1">
        <f t="array" ref="BE838">IF($D838="","",INDEX('Data - CO2'!$B$5:$AP$53,MATCH(Kulturmodeller!$D838,'Data - CO2'!$A$5:$A$53,0),BE$20)*O838*$B837)</f>
        <v>133.16666666666671</v>
      </c>
      <c r="BF838" s="8" cm="1">
        <f t="array" ref="BF838">IF($D838="","",INDEX('Data - CO2'!$B$5:$AP$53,MATCH(Kulturmodeller!$D838,'Data - CO2'!$A$5:$A$53,0),BF$20)*P838*$B837)</f>
        <v>167.75</v>
      </c>
      <c r="BG838" s="8" cm="1">
        <f t="array" ref="BG838">IF($D838="","",INDEX('Data - CO2'!$B$5:$AP$53,MATCH(Kulturmodeller!$D838,'Data - CO2'!$A$5:$A$53,0),BG$20)*Q838*$B837)</f>
        <v>202.33333333333329</v>
      </c>
      <c r="BH838" s="8" cm="1">
        <f t="array" ref="BH838">IF($D838="","",INDEX('Data - CO2'!$B$5:$AP$53,MATCH(Kulturmodeller!$D838,'Data - CO2'!$A$5:$A$53,0),BH$20)*R838*$B837)</f>
        <v>236.91666666666657</v>
      </c>
      <c r="BI838" s="8" cm="1">
        <f t="array" ref="BI838">IF($D838="","",INDEX('Data - CO2'!$B$5:$AP$53,MATCH(Kulturmodeller!$D838,'Data - CO2'!$A$5:$A$53,0),BI$20)*S838*$B837)</f>
        <v>271.49999999999994</v>
      </c>
      <c r="BJ838" s="8" cm="1">
        <f t="array" ref="BJ838">IF($D838="","",INDEX('Data - CO2'!$B$5:$AP$53,MATCH(Kulturmodeller!$D838,'Data - CO2'!$A$5:$A$53,0),BJ$20)*T838*$B837)</f>
        <v>306.08333333333337</v>
      </c>
      <c r="BK838" s="8" cm="1">
        <f t="array" ref="BK838">IF($D838="","",INDEX('Data - CO2'!$B$5:$AP$53,MATCH(Kulturmodeller!$D838,'Data - CO2'!$A$5:$A$53,0),BK$20)*U838*$B837)</f>
        <v>340.6666666666668</v>
      </c>
      <c r="BL838" s="8" cm="1">
        <f t="array" ref="BL838">IF($D838="","",INDEX('Data - CO2'!$B$5:$AP$53,MATCH(Kulturmodeller!$D838,'Data - CO2'!$A$5:$A$53,0),BL$20)*V838*$B837)</f>
        <v>375.25000000000023</v>
      </c>
      <c r="BM838" s="8" cm="1">
        <f t="array" ref="BM838">IF($D838="","",INDEX('Data - CO2'!$B$5:$AP$53,MATCH(Kulturmodeller!$D838,'Data - CO2'!$A$5:$A$53,0),BM$20)*W838*$B837)</f>
        <v>409.83333333333366</v>
      </c>
      <c r="BN838" s="8" cm="1">
        <f t="array" ref="BN838">IF($D838="","",INDEX('Data - CO2'!$B$5:$AP$53,MATCH(Kulturmodeller!$D838,'Data - CO2'!$A$5:$A$53,0),BN$20)*X838*$B837)</f>
        <v>444.41666666666708</v>
      </c>
      <c r="BO838" s="8" cm="1">
        <f t="array" ref="BO838">IF($D838="","",INDEX('Data - CO2'!$B$5:$AP$53,MATCH(Kulturmodeller!$D838,'Data - CO2'!$A$5:$A$53,0),BO$20)*Y838*$B837)</f>
        <v>479</v>
      </c>
      <c r="BP838" s="8" cm="1">
        <f t="array" ref="BP838">IF($D838="","",INDEX('Data - CO2'!$B$5:$AP$53,MATCH(Kulturmodeller!$D838,'Data - CO2'!$A$5:$A$53,0),BP$20)*Z838*$B837)</f>
        <v>479</v>
      </c>
      <c r="BQ838" s="8" cm="1">
        <f t="array" ref="BQ838">IF($D838="","",INDEX('Data - CO2'!$B$5:$AP$53,MATCH(Kulturmodeller!$D838,'Data - CO2'!$A$5:$A$53,0),BQ$20)*AA838*$B837)</f>
        <v>479</v>
      </c>
      <c r="BR838" s="8" cm="1">
        <f t="array" ref="BR838">IF($D838="","",INDEX('Data - CO2'!$B$5:$AP$53,MATCH(Kulturmodeller!$D838,'Data - CO2'!$A$5:$A$53,0),BR$20)*AB838*$B837)</f>
        <v>479</v>
      </c>
      <c r="BS838" s="8" cm="1">
        <f t="array" ref="BS838">IF($D838="","",INDEX('Data - CO2'!$B$5:$AP$53,MATCH(Kulturmodeller!$D838,'Data - CO2'!$A$5:$A$53,0),BS$20)*AC838*$B837)</f>
        <v>479</v>
      </c>
      <c r="BT838" s="8" cm="1">
        <f t="array" ref="BT838">IF($D838="","",INDEX('Data - CO2'!$B$5:$AP$53,MATCH(Kulturmodeller!$D838,'Data - CO2'!$A$5:$A$53,0),BT$20)*AD838*$B837)</f>
        <v>479</v>
      </c>
      <c r="BU838" s="8" cm="1">
        <f t="array" ref="BU838">IF($D838="","",INDEX('Data - CO2'!$B$5:$AP$53,MATCH(Kulturmodeller!$D838,'Data - CO2'!$A$5:$A$53,0),BU$20)*AE838*$B837)</f>
        <v>479</v>
      </c>
      <c r="BV838" s="8" cm="1">
        <f t="array" ref="BV838">IF($D838="","",INDEX('Data - CO2'!$B$5:$AP$53,MATCH(Kulturmodeller!$D838,'Data - CO2'!$A$5:$A$53,0),BV$20)*AF838*$B837)</f>
        <v>479</v>
      </c>
      <c r="BW838" s="8" cm="1">
        <f t="array" ref="BW838">IF($D838="","",INDEX('Data - CO2'!$B$5:$AP$53,MATCH(Kulturmodeller!$D838,'Data - CO2'!$A$5:$A$53,0),BW$20)*AG838*$B837)</f>
        <v>479</v>
      </c>
      <c r="BX838" s="8" cm="1">
        <f t="array" ref="BX838">IF($D838="","",INDEX('Data - CO2'!$B$5:$AP$53,MATCH(Kulturmodeller!$D838,'Data - CO2'!$A$5:$A$53,0),BX$20)*AH838*$B837)</f>
        <v>479</v>
      </c>
      <c r="BY838" s="8" cm="1">
        <f t="array" ref="BY838">IF($D838="","",INDEX('Data - CO2'!$B$5:$AP$53,MATCH(Kulturmodeller!$D838,'Data - CO2'!$A$5:$A$53,0),BY$20)*AI838*$B837)</f>
        <v>479</v>
      </c>
      <c r="BZ838" s="8" cm="1">
        <f t="array" ref="BZ838">IF($D838="","",INDEX('Data - CO2'!$B$5:$AP$53,MATCH(Kulturmodeller!$D838,'Data - CO2'!$A$5:$A$53,0),BZ$20)*AJ838*$B837)</f>
        <v>479</v>
      </c>
      <c r="CA838" s="8" cm="1">
        <f t="array" ref="CA838">IF($D838="","",INDEX('Data - CO2'!$B$5:$AP$53,MATCH(Kulturmodeller!$D838,'Data - CO2'!$A$5:$A$53,0),CA$20)*AK838*$B837)</f>
        <v>479</v>
      </c>
      <c r="CB838" s="8" cm="1">
        <f t="array" ref="CB838">IF($D838="","",INDEX('Data - CO2'!$B$5:$AP$53,MATCH(Kulturmodeller!$D838,'Data - CO2'!$A$5:$A$53,0),CB$20)*AL838*$B837)</f>
        <v>479</v>
      </c>
      <c r="CC838" s="8" cm="1">
        <f t="array" ref="CC838">IF($D838="","",INDEX('Data - CO2'!$B$5:$AP$53,MATCH(Kulturmodeller!$D838,'Data - CO2'!$A$5:$A$53,0),CC$20)*AM838*$B837)</f>
        <v>479</v>
      </c>
      <c r="CD838" s="8" cm="1">
        <f t="array" ref="CD838">IF($D838="","",INDEX('Data - CO2'!$B$5:$AP$53,MATCH(Kulturmodeller!$D838,'Data - CO2'!$A$5:$A$53,0),CD$20)*AN838*$B837)</f>
        <v>479</v>
      </c>
      <c r="CE838" s="8" cm="1">
        <f t="array" ref="CE838">IF($D838="","",INDEX('Data - CO2'!$B$5:$AP$53,MATCH(Kulturmodeller!$D838,'Data - CO2'!$A$5:$A$53,0),CE$20)*AO838*$B837)</f>
        <v>479</v>
      </c>
      <c r="CF838" s="8" cm="1">
        <f t="array" ref="CF838">IF($D838="","",INDEX('Data - CO2'!$B$5:$AP$53,MATCH(Kulturmodeller!$D838,'Data - CO2'!$A$5:$A$53,0),CF$20)*AP838*$B837)</f>
        <v>479</v>
      </c>
      <c r="CG838" s="8" cm="1">
        <f t="array" ref="CG838">IF($D838="","",INDEX('Data - CO2'!$B$5:$AP$53,MATCH(Kulturmodeller!$D838,'Data - CO2'!$A$5:$A$53,0),CG$20)*AQ838*$B837)</f>
        <v>479</v>
      </c>
      <c r="CH838" s="8" cm="1">
        <f t="array" ref="CH838">IF($D838="","",INDEX('Data - CO2'!$B$5:$AP$53,MATCH(Kulturmodeller!$D838,'Data - CO2'!$A$5:$A$53,0),CH$20)*AR838*$B837)</f>
        <v>479</v>
      </c>
      <c r="CI838" s="9" cm="1">
        <f t="array" ref="CI838">IF($D838="","",INDEX('Data - CO2'!$B$5:$AP$53,MATCH(Kulturmodeller!$D838,'Data - CO2'!$A$5:$A$53,0),CI$20)*AS838*$B837)</f>
        <v>479</v>
      </c>
    </row>
    <row r="839" spans="1:87" x14ac:dyDescent="0.3">
      <c r="A839" s="33" t="s">
        <v>82</v>
      </c>
      <c r="B839" s="33"/>
      <c r="C839" s="348" t="str">
        <f>'Katalog over Kulturmodeller '!F259</f>
        <v>LØV - hjemmehørende</v>
      </c>
      <c r="D839" s="125" t="s">
        <v>274</v>
      </c>
      <c r="E839" s="151">
        <f>'Katalog over Kulturmodeller '!W259</f>
        <v>0</v>
      </c>
      <c r="F839" s="40">
        <f>E839+((E843-F843)+(E844-F844))*(E839/SUM(E838:E842))</f>
        <v>0</v>
      </c>
      <c r="G839" s="40">
        <f t="shared" ref="G839" si="13984">F839+((F843-G843)+(F844-G844))*(F839/SUM(F838:F842))</f>
        <v>0</v>
      </c>
      <c r="H839" s="40">
        <f t="shared" ref="H839" si="13985">G839+((G843-H843)+(G844-H844))*(G839/SUM(G838:G842))</f>
        <v>0</v>
      </c>
      <c r="I839" s="40">
        <f t="shared" ref="I839" si="13986">H839+((H843-I843)+(H844-I844))*(H839/SUM(H838:H842))</f>
        <v>0</v>
      </c>
      <c r="J839" s="40">
        <f t="shared" ref="J839" si="13987">I839+((I843-J843)+(I844-J844))*(I839/SUM(I838:I842))</f>
        <v>0</v>
      </c>
      <c r="K839" s="40">
        <f t="shared" ref="K839" si="13988">J839+((J843-K843)+(J844-K844))*(J839/SUM(J838:J842))</f>
        <v>0</v>
      </c>
      <c r="L839" s="40">
        <f t="shared" ref="L839" si="13989">K839+((K843-L843)+(K844-L844))*(K839/SUM(K838:K842))</f>
        <v>0</v>
      </c>
      <c r="M839" s="40">
        <f t="shared" ref="M839" si="13990">L839+((L843-M843)+(L844-M844))*(L839/SUM(L838:L842))</f>
        <v>0</v>
      </c>
      <c r="N839" s="40">
        <f t="shared" ref="N839" si="13991">M839+((M843-N843)+(M844-N844))*(M839/SUM(M838:M842))</f>
        <v>0</v>
      </c>
      <c r="O839" s="40">
        <f t="shared" ref="O839" si="13992">N839+((N843-O843)+(N844-O844))*(N839/SUM(N838:N842))</f>
        <v>0</v>
      </c>
      <c r="P839" s="40">
        <f t="shared" ref="P839" si="13993">O839+((O843-P843)+(O844-P844))*(O839/SUM(O838:O842))</f>
        <v>0</v>
      </c>
      <c r="Q839" s="40">
        <f t="shared" ref="Q839" si="13994">P839+((P843-Q843)+(P844-Q844))*(P839/SUM(P838:P842))</f>
        <v>0</v>
      </c>
      <c r="R839" s="40">
        <f t="shared" ref="R839" si="13995">Q839+((Q843-R843)+(Q844-R844))*(Q839/SUM(Q838:Q842))</f>
        <v>0</v>
      </c>
      <c r="S839" s="40">
        <f t="shared" ref="S839" si="13996">R839+((R843-S843)+(R844-S844))*(R839/SUM(R838:R842))</f>
        <v>0</v>
      </c>
      <c r="T839" s="40">
        <f t="shared" ref="T839" si="13997">S839+((S843-T843)+(S844-T844))*(S839/SUM(S838:S842))</f>
        <v>0</v>
      </c>
      <c r="U839" s="40">
        <f t="shared" ref="U839" si="13998">T839+((T843-U843)+(T844-U844))*(T839/SUM(T838:T842))</f>
        <v>0</v>
      </c>
      <c r="V839" s="40">
        <f t="shared" ref="V839" si="13999">U839+((U843-V843)+(U844-V844))*(U839/SUM(U838:U842))</f>
        <v>0</v>
      </c>
      <c r="W839" s="40">
        <f t="shared" ref="W839" si="14000">V839+((V843-W843)+(V844-W844))*(V839/SUM(V838:V842))</f>
        <v>0</v>
      </c>
      <c r="X839" s="40">
        <f t="shared" ref="X839" si="14001">W839+((W843-X843)+(W844-X844))*(W839/SUM(W838:W842))</f>
        <v>0</v>
      </c>
      <c r="Y839" s="40">
        <f t="shared" ref="Y839" si="14002">X839+((X843-Y843)+(X844-Y844))*(X839/SUM(X838:X842))</f>
        <v>0</v>
      </c>
      <c r="Z839" s="40">
        <f t="shared" ref="Z839" si="14003">Y839+((Y843-Z843)+(Y844-Z844))*(Y839/SUM(Y838:Y842))</f>
        <v>0</v>
      </c>
      <c r="AA839" s="40">
        <f t="shared" ref="AA839" si="14004">Z839+((Z843-AA843)+(Z844-AA844))*(Z839/SUM(Z838:Z842))</f>
        <v>0</v>
      </c>
      <c r="AB839" s="40">
        <f t="shared" ref="AB839" si="14005">AA839+((AA843-AB843)+(AA844-AB844))*(AA839/SUM(AA838:AA842))</f>
        <v>0</v>
      </c>
      <c r="AC839" s="40">
        <f t="shared" ref="AC839" si="14006">AB839+((AB843-AC843)+(AB844-AC844))*(AB839/SUM(AB838:AB842))</f>
        <v>0</v>
      </c>
      <c r="AD839" s="40">
        <f t="shared" ref="AD839" si="14007">AC839+((AC843-AD843)+(AC844-AD844))*(AC839/SUM(AC838:AC842))</f>
        <v>0</v>
      </c>
      <c r="AE839" s="40">
        <f t="shared" ref="AE839" si="14008">AD839+((AD843-AE843)+(AD844-AE844))*(AD839/SUM(AD838:AD842))</f>
        <v>0</v>
      </c>
      <c r="AF839" s="40">
        <f t="shared" ref="AF839" si="14009">AE839+((AE843-AF843)+(AE844-AF844))*(AE839/SUM(AE838:AE842))</f>
        <v>0</v>
      </c>
      <c r="AG839" s="40">
        <f t="shared" ref="AG839" si="14010">AF839+((AF843-AG843)+(AF844-AG844))*(AF839/SUM(AF838:AF842))</f>
        <v>0</v>
      </c>
      <c r="AH839" s="40">
        <f t="shared" ref="AH839" si="14011">AG839+((AG843-AH843)+(AG844-AH844))*(AG839/SUM(AG838:AG842))</f>
        <v>0</v>
      </c>
      <c r="AI839" s="40">
        <f t="shared" ref="AI839" si="14012">AH839+((AH843-AI843)+(AH844-AI844))*(AH839/SUM(AH838:AH842))</f>
        <v>0</v>
      </c>
      <c r="AJ839" s="40">
        <f t="shared" ref="AJ839" si="14013">AI839+((AI843-AJ843)+(AI844-AJ844))*(AI839/SUM(AI838:AI842))</f>
        <v>0</v>
      </c>
      <c r="AK839" s="40">
        <f t="shared" ref="AK839" si="14014">AJ839+((AJ843-AK843)+(AJ844-AK844))*(AJ839/SUM(AJ838:AJ842))</f>
        <v>0</v>
      </c>
      <c r="AL839" s="40">
        <f t="shared" ref="AL839" si="14015">AK839+((AK843-AL843)+(AK844-AL844))*(AK839/SUM(AK838:AK842))</f>
        <v>0</v>
      </c>
      <c r="AM839" s="40">
        <f t="shared" ref="AM839" si="14016">AL839+((AL843-AM843)+(AL844-AM844))*(AL839/SUM(AL838:AL842))</f>
        <v>0</v>
      </c>
      <c r="AN839" s="40">
        <f t="shared" ref="AN839" si="14017">AM839+((AM843-AN843)+(AM844-AN844))*(AM839/SUM(AM838:AM842))</f>
        <v>0</v>
      </c>
      <c r="AO839" s="40">
        <f t="shared" ref="AO839" si="14018">AN839+((AN843-AO843)+(AN844-AO844))*(AN839/SUM(AN838:AN842))</f>
        <v>0</v>
      </c>
      <c r="AP839" s="40">
        <f t="shared" ref="AP839" si="14019">AO839+((AO843-AP843)+(AO844-AP844))*(AO839/SUM(AO838:AO842))</f>
        <v>0</v>
      </c>
      <c r="AQ839" s="40">
        <f t="shared" ref="AQ839" si="14020">AP839+((AP843-AQ843)+(AP844-AQ844))*(AP839/SUM(AP838:AP842))</f>
        <v>0</v>
      </c>
      <c r="AR839" s="40">
        <f t="shared" ref="AR839" si="14021">AQ839+((AQ843-AR843)+(AQ844-AR844))*(AQ839/SUM(AQ838:AQ842))</f>
        <v>0</v>
      </c>
      <c r="AS839" s="41">
        <f t="shared" ref="AS839" si="14022">AR839+((AR843-AS843)+(AR844-AS844))*(AR839/SUM(AR838:AR842))</f>
        <v>0</v>
      </c>
      <c r="AU839" s="10" cm="1">
        <f t="array" ref="AU839">IF($D839="","",INDEX('Data - CO2'!$B$5:$AP$53,MATCH(Kulturmodeller!$D839,'Data - CO2'!$A$5:$A$53,0),AU$20)*E839)</f>
        <v>0</v>
      </c>
      <c r="AV839" cm="1">
        <f t="array" ref="AV839">IF($D839="","",INDEX('Data - CO2'!$B$5:$AP$53,MATCH(Kulturmodeller!$D839,'Data - CO2'!$A$5:$A$53,0),AV$20)*F839)</f>
        <v>0</v>
      </c>
      <c r="AW839" cm="1">
        <f t="array" ref="AW839">IF($D839="","",INDEX('Data - CO2'!$B$5:$AP$53,MATCH(Kulturmodeller!$D839,'Data - CO2'!$A$5:$A$53,0),AW$20)*G839)</f>
        <v>0</v>
      </c>
      <c r="AX839" cm="1">
        <f t="array" ref="AX839">IF($D839="","",INDEX('Data - CO2'!$B$5:$AP$53,MATCH(Kulturmodeller!$D839,'Data - CO2'!$A$5:$A$53,0),AX$20)*H839)</f>
        <v>0</v>
      </c>
      <c r="AY839" cm="1">
        <f t="array" ref="AY839">IF($D839="","",INDEX('Data - CO2'!$B$5:$AP$53,MATCH(Kulturmodeller!$D839,'Data - CO2'!$A$5:$A$53,0),AY$20)*I839)</f>
        <v>0</v>
      </c>
      <c r="AZ839" cm="1">
        <f t="array" ref="AZ839">IF($D839="","",INDEX('Data - CO2'!$B$5:$AP$53,MATCH(Kulturmodeller!$D839,'Data - CO2'!$A$5:$A$53,0),AZ$20)*J839*$B837)</f>
        <v>0</v>
      </c>
      <c r="BA839" cm="1">
        <f t="array" ref="BA839">IF($D839="","",INDEX('Data - CO2'!$B$5:$AP$53,MATCH(Kulturmodeller!$D839,'Data - CO2'!$A$5:$A$53,0),BA$20)*K839*$B837)</f>
        <v>0</v>
      </c>
      <c r="BB839" cm="1">
        <f t="array" ref="BB839">IF($D839="","",INDEX('Data - CO2'!$B$5:$AP$53,MATCH(Kulturmodeller!$D839,'Data - CO2'!$A$5:$A$53,0),BB$20)*L839*$B837)</f>
        <v>0</v>
      </c>
      <c r="BC839" cm="1">
        <f t="array" ref="BC839">IF($D839="","",INDEX('Data - CO2'!$B$5:$AP$53,MATCH(Kulturmodeller!$D839,'Data - CO2'!$A$5:$A$53,0),BC$20)*M839*$B837)</f>
        <v>0</v>
      </c>
      <c r="BD839" cm="1">
        <f t="array" ref="BD839">IF($D839="","",INDEX('Data - CO2'!$B$5:$AP$53,MATCH(Kulturmodeller!$D839,'Data - CO2'!$A$5:$A$53,0),BD$20)*N839*$B837)</f>
        <v>0</v>
      </c>
      <c r="BE839" cm="1">
        <f t="array" ref="BE839">IF($D839="","",INDEX('Data - CO2'!$B$5:$AP$53,MATCH(Kulturmodeller!$D839,'Data - CO2'!$A$5:$A$53,0),BE$20)*O839*$B837)</f>
        <v>0</v>
      </c>
      <c r="BF839" cm="1">
        <f t="array" ref="BF839">IF($D839="","",INDEX('Data - CO2'!$B$5:$AP$53,MATCH(Kulturmodeller!$D839,'Data - CO2'!$A$5:$A$53,0),BF$20)*P839*$B837)</f>
        <v>0</v>
      </c>
      <c r="BG839" cm="1">
        <f t="array" ref="BG839">IF($D839="","",INDEX('Data - CO2'!$B$5:$AP$53,MATCH(Kulturmodeller!$D839,'Data - CO2'!$A$5:$A$53,0),BG$20)*Q839*$B837)</f>
        <v>0</v>
      </c>
      <c r="BH839" cm="1">
        <f t="array" ref="BH839">IF($D839="","",INDEX('Data - CO2'!$B$5:$AP$53,MATCH(Kulturmodeller!$D839,'Data - CO2'!$A$5:$A$53,0),BH$20)*R839*$B837)</f>
        <v>0</v>
      </c>
      <c r="BI839" cm="1">
        <f t="array" ref="BI839">IF($D839="","",INDEX('Data - CO2'!$B$5:$AP$53,MATCH(Kulturmodeller!$D839,'Data - CO2'!$A$5:$A$53,0),BI$20)*S839*$B837)</f>
        <v>0</v>
      </c>
      <c r="BJ839" cm="1">
        <f t="array" ref="BJ839">IF($D839="","",INDEX('Data - CO2'!$B$5:$AP$53,MATCH(Kulturmodeller!$D839,'Data - CO2'!$A$5:$A$53,0),BJ$20)*T839*$B837)</f>
        <v>0</v>
      </c>
      <c r="BK839" cm="1">
        <f t="array" ref="BK839">IF($D839="","",INDEX('Data - CO2'!$B$5:$AP$53,MATCH(Kulturmodeller!$D839,'Data - CO2'!$A$5:$A$53,0),BK$20)*U839*$B837)</f>
        <v>0</v>
      </c>
      <c r="BL839" cm="1">
        <f t="array" ref="BL839">IF($D839="","",INDEX('Data - CO2'!$B$5:$AP$53,MATCH(Kulturmodeller!$D839,'Data - CO2'!$A$5:$A$53,0),BL$20)*V839*$B837)</f>
        <v>0</v>
      </c>
      <c r="BM839" cm="1">
        <f t="array" ref="BM839">IF($D839="","",INDEX('Data - CO2'!$B$5:$AP$53,MATCH(Kulturmodeller!$D839,'Data - CO2'!$A$5:$A$53,0),BM$20)*W839*$B837)</f>
        <v>0</v>
      </c>
      <c r="BN839" cm="1">
        <f t="array" ref="BN839">IF($D839="","",INDEX('Data - CO2'!$B$5:$AP$53,MATCH(Kulturmodeller!$D839,'Data - CO2'!$A$5:$A$53,0),BN$20)*X839*$B837)</f>
        <v>0</v>
      </c>
      <c r="BO839" cm="1">
        <f t="array" ref="BO839">IF($D839="","",INDEX('Data - CO2'!$B$5:$AP$53,MATCH(Kulturmodeller!$D839,'Data - CO2'!$A$5:$A$53,0),BO$20)*Y839*$B837)</f>
        <v>0</v>
      </c>
      <c r="BP839" cm="1">
        <f t="array" ref="BP839">IF($D839="","",INDEX('Data - CO2'!$B$5:$AP$53,MATCH(Kulturmodeller!$D839,'Data - CO2'!$A$5:$A$53,0),BP$20)*Z839*$B837)</f>
        <v>0</v>
      </c>
      <c r="BQ839" cm="1">
        <f t="array" ref="BQ839">IF($D839="","",INDEX('Data - CO2'!$B$5:$AP$53,MATCH(Kulturmodeller!$D839,'Data - CO2'!$A$5:$A$53,0),BQ$20)*AA839*$B837)</f>
        <v>0</v>
      </c>
      <c r="BR839" cm="1">
        <f t="array" ref="BR839">IF($D839="","",INDEX('Data - CO2'!$B$5:$AP$53,MATCH(Kulturmodeller!$D839,'Data - CO2'!$A$5:$A$53,0),BR$20)*AB839*$B837)</f>
        <v>0</v>
      </c>
      <c r="BS839" cm="1">
        <f t="array" ref="BS839">IF($D839="","",INDEX('Data - CO2'!$B$5:$AP$53,MATCH(Kulturmodeller!$D839,'Data - CO2'!$A$5:$A$53,0),BS$20)*AC839*$B837)</f>
        <v>0</v>
      </c>
      <c r="BT839" cm="1">
        <f t="array" ref="BT839">IF($D839="","",INDEX('Data - CO2'!$B$5:$AP$53,MATCH(Kulturmodeller!$D839,'Data - CO2'!$A$5:$A$53,0),BT$20)*AD839*$B837)</f>
        <v>0</v>
      </c>
      <c r="BU839" cm="1">
        <f t="array" ref="BU839">IF($D839="","",INDEX('Data - CO2'!$B$5:$AP$53,MATCH(Kulturmodeller!$D839,'Data - CO2'!$A$5:$A$53,0),BU$20)*AE839*$B837)</f>
        <v>0</v>
      </c>
      <c r="BV839" cm="1">
        <f t="array" ref="BV839">IF($D839="","",INDEX('Data - CO2'!$B$5:$AP$53,MATCH(Kulturmodeller!$D839,'Data - CO2'!$A$5:$A$53,0),BV$20)*AF839*$B837)</f>
        <v>0</v>
      </c>
      <c r="BW839" cm="1">
        <f t="array" ref="BW839">IF($D839="","",INDEX('Data - CO2'!$B$5:$AP$53,MATCH(Kulturmodeller!$D839,'Data - CO2'!$A$5:$A$53,0),BW$20)*AG839*$B837)</f>
        <v>0</v>
      </c>
      <c r="BX839" cm="1">
        <f t="array" ref="BX839">IF($D839="","",INDEX('Data - CO2'!$B$5:$AP$53,MATCH(Kulturmodeller!$D839,'Data - CO2'!$A$5:$A$53,0),BX$20)*AH839*$B837)</f>
        <v>0</v>
      </c>
      <c r="BY839" cm="1">
        <f t="array" ref="BY839">IF($D839="","",INDEX('Data - CO2'!$B$5:$AP$53,MATCH(Kulturmodeller!$D839,'Data - CO2'!$A$5:$A$53,0),BY$20)*AI839*$B837)</f>
        <v>0</v>
      </c>
      <c r="BZ839" cm="1">
        <f t="array" ref="BZ839">IF($D839="","",INDEX('Data - CO2'!$B$5:$AP$53,MATCH(Kulturmodeller!$D839,'Data - CO2'!$A$5:$A$53,0),BZ$20)*AJ839*$B837)</f>
        <v>0</v>
      </c>
      <c r="CA839" cm="1">
        <f t="array" ref="CA839">IF($D839="","",INDEX('Data - CO2'!$B$5:$AP$53,MATCH(Kulturmodeller!$D839,'Data - CO2'!$A$5:$A$53,0),CA$20)*AK839*$B837)</f>
        <v>0</v>
      </c>
      <c r="CB839" cm="1">
        <f t="array" ref="CB839">IF($D839="","",INDEX('Data - CO2'!$B$5:$AP$53,MATCH(Kulturmodeller!$D839,'Data - CO2'!$A$5:$A$53,0),CB$20)*AL839*$B837)</f>
        <v>0</v>
      </c>
      <c r="CC839" cm="1">
        <f t="array" ref="CC839">IF($D839="","",INDEX('Data - CO2'!$B$5:$AP$53,MATCH(Kulturmodeller!$D839,'Data - CO2'!$A$5:$A$53,0),CC$20)*AM839*$B837)</f>
        <v>0</v>
      </c>
      <c r="CD839" cm="1">
        <f t="array" ref="CD839">IF($D839="","",INDEX('Data - CO2'!$B$5:$AP$53,MATCH(Kulturmodeller!$D839,'Data - CO2'!$A$5:$A$53,0),CD$20)*AN839*$B837)</f>
        <v>0</v>
      </c>
      <c r="CE839" cm="1">
        <f t="array" ref="CE839">IF($D839="","",INDEX('Data - CO2'!$B$5:$AP$53,MATCH(Kulturmodeller!$D839,'Data - CO2'!$A$5:$A$53,0),CE$20)*AO839*$B837)</f>
        <v>0</v>
      </c>
      <c r="CF839" cm="1">
        <f t="array" ref="CF839">IF($D839="","",INDEX('Data - CO2'!$B$5:$AP$53,MATCH(Kulturmodeller!$D839,'Data - CO2'!$A$5:$A$53,0),CF$20)*AP839*$B837)</f>
        <v>0</v>
      </c>
      <c r="CG839" cm="1">
        <f t="array" ref="CG839">IF($D839="","",INDEX('Data - CO2'!$B$5:$AP$53,MATCH(Kulturmodeller!$D839,'Data - CO2'!$A$5:$A$53,0),CG$20)*AQ839*$B837)</f>
        <v>0</v>
      </c>
      <c r="CH839" cm="1">
        <f t="array" ref="CH839">IF($D839="","",INDEX('Data - CO2'!$B$5:$AP$53,MATCH(Kulturmodeller!$D839,'Data - CO2'!$A$5:$A$53,0),CH$20)*AR839*$B837)</f>
        <v>0</v>
      </c>
      <c r="CI839" s="11" cm="1">
        <f t="array" ref="CI839">IF($D839="","",INDEX('Data - CO2'!$B$5:$AP$53,MATCH(Kulturmodeller!$D839,'Data - CO2'!$A$5:$A$53,0),CI$20)*AS839*$B837)</f>
        <v>0</v>
      </c>
    </row>
    <row r="840" spans="1:87" x14ac:dyDescent="0.3">
      <c r="A840" s="33" t="s">
        <v>83</v>
      </c>
      <c r="B840" s="33"/>
      <c r="C840" s="348">
        <f>'Katalog over Kulturmodeller '!F260</f>
        <v>0</v>
      </c>
      <c r="D840" s="125"/>
      <c r="E840" s="151">
        <f>'Katalog over Kulturmodeller '!W260</f>
        <v>0</v>
      </c>
      <c r="F840" s="40">
        <f>E840+((E843-F843)+(E844-F844))*(E840/SUM(E838:E842))</f>
        <v>0</v>
      </c>
      <c r="G840" s="40">
        <f t="shared" ref="G840" si="14023">F840+((F843-G843)+(F844-G844))*(F840/SUM(F838:F842))</f>
        <v>0</v>
      </c>
      <c r="H840" s="40">
        <f t="shared" ref="H840" si="14024">G840+((G843-H843)+(G844-H844))*(G840/SUM(G838:G842))</f>
        <v>0</v>
      </c>
      <c r="I840" s="40">
        <f t="shared" ref="I840" si="14025">H840+((H843-I843)+(H844-I844))*(H840/SUM(H838:H842))</f>
        <v>0</v>
      </c>
      <c r="J840" s="40">
        <f t="shared" ref="J840" si="14026">I840+((I843-J843)+(I844-J844))*(I840/SUM(I838:I842))</f>
        <v>0</v>
      </c>
      <c r="K840" s="40">
        <f t="shared" ref="K840" si="14027">J840+((J843-K843)+(J844-K844))*(J840/SUM(J838:J842))</f>
        <v>0</v>
      </c>
      <c r="L840" s="40">
        <f t="shared" ref="L840" si="14028">K840+((K843-L843)+(K844-L844))*(K840/SUM(K838:K842))</f>
        <v>0</v>
      </c>
      <c r="M840" s="40">
        <f t="shared" ref="M840" si="14029">L840+((L843-M843)+(L844-M844))*(L840/SUM(L838:L842))</f>
        <v>0</v>
      </c>
      <c r="N840" s="40">
        <f t="shared" ref="N840" si="14030">M840+((M843-N843)+(M844-N844))*(M840/SUM(M838:M842))</f>
        <v>0</v>
      </c>
      <c r="O840" s="40">
        <f t="shared" ref="O840" si="14031">N840+((N843-O843)+(N844-O844))*(N840/SUM(N838:N842))</f>
        <v>0</v>
      </c>
      <c r="P840" s="40">
        <f t="shared" ref="P840" si="14032">O840+((O843-P843)+(O844-P844))*(O840/SUM(O838:O842))</f>
        <v>0</v>
      </c>
      <c r="Q840" s="40">
        <f t="shared" ref="Q840" si="14033">P840+((P843-Q843)+(P844-Q844))*(P840/SUM(P838:P842))</f>
        <v>0</v>
      </c>
      <c r="R840" s="40">
        <f t="shared" ref="R840" si="14034">Q840+((Q843-R843)+(Q844-R844))*(Q840/SUM(Q838:Q842))</f>
        <v>0</v>
      </c>
      <c r="S840" s="40">
        <f t="shared" ref="S840" si="14035">R840+((R843-S843)+(R844-S844))*(R840/SUM(R838:R842))</f>
        <v>0</v>
      </c>
      <c r="T840" s="40">
        <f t="shared" ref="T840" si="14036">S840+((S843-T843)+(S844-T844))*(S840/SUM(S838:S842))</f>
        <v>0</v>
      </c>
      <c r="U840" s="40">
        <f t="shared" ref="U840" si="14037">T840+((T843-U843)+(T844-U844))*(T840/SUM(T838:T842))</f>
        <v>0</v>
      </c>
      <c r="V840" s="40">
        <f t="shared" ref="V840" si="14038">U840+((U843-V843)+(U844-V844))*(U840/SUM(U838:U842))</f>
        <v>0</v>
      </c>
      <c r="W840" s="40">
        <f t="shared" ref="W840" si="14039">V840+((V843-W843)+(V844-W844))*(V840/SUM(V838:V842))</f>
        <v>0</v>
      </c>
      <c r="X840" s="40">
        <f t="shared" ref="X840" si="14040">W840+((W843-X843)+(W844-X844))*(W840/SUM(W838:W842))</f>
        <v>0</v>
      </c>
      <c r="Y840" s="40">
        <f t="shared" ref="Y840" si="14041">X840+((X843-Y843)+(X844-Y844))*(X840/SUM(X838:X842))</f>
        <v>0</v>
      </c>
      <c r="Z840" s="40">
        <f t="shared" ref="Z840" si="14042">Y840+((Y843-Z843)+(Y844-Z844))*(Y840/SUM(Y838:Y842))</f>
        <v>0</v>
      </c>
      <c r="AA840" s="40">
        <f t="shared" ref="AA840" si="14043">Z840+((Z843-AA843)+(Z844-AA844))*(Z840/SUM(Z838:Z842))</f>
        <v>0</v>
      </c>
      <c r="AB840" s="40">
        <f t="shared" ref="AB840" si="14044">AA840+((AA843-AB843)+(AA844-AB844))*(AA840/SUM(AA838:AA842))</f>
        <v>0</v>
      </c>
      <c r="AC840" s="40">
        <f t="shared" ref="AC840" si="14045">AB840+((AB843-AC843)+(AB844-AC844))*(AB840/SUM(AB838:AB842))</f>
        <v>0</v>
      </c>
      <c r="AD840" s="40">
        <f t="shared" ref="AD840" si="14046">AC840+((AC843-AD843)+(AC844-AD844))*(AC840/SUM(AC838:AC842))</f>
        <v>0</v>
      </c>
      <c r="AE840" s="40">
        <f t="shared" ref="AE840" si="14047">AD840+((AD843-AE843)+(AD844-AE844))*(AD840/SUM(AD838:AD842))</f>
        <v>0</v>
      </c>
      <c r="AF840" s="40">
        <f t="shared" ref="AF840" si="14048">AE840+((AE843-AF843)+(AE844-AF844))*(AE840/SUM(AE838:AE842))</f>
        <v>0</v>
      </c>
      <c r="AG840" s="40">
        <f t="shared" ref="AG840" si="14049">AF840+((AF843-AG843)+(AF844-AG844))*(AF840/SUM(AF838:AF842))</f>
        <v>0</v>
      </c>
      <c r="AH840" s="40">
        <f t="shared" ref="AH840" si="14050">AG840+((AG843-AH843)+(AG844-AH844))*(AG840/SUM(AG838:AG842))</f>
        <v>0</v>
      </c>
      <c r="AI840" s="40">
        <f t="shared" ref="AI840" si="14051">AH840+((AH843-AI843)+(AH844-AI844))*(AH840/SUM(AH838:AH842))</f>
        <v>0</v>
      </c>
      <c r="AJ840" s="40">
        <f t="shared" ref="AJ840" si="14052">AI840+((AI843-AJ843)+(AI844-AJ844))*(AI840/SUM(AI838:AI842))</f>
        <v>0</v>
      </c>
      <c r="AK840" s="40">
        <f t="shared" ref="AK840" si="14053">AJ840+((AJ843-AK843)+(AJ844-AK844))*(AJ840/SUM(AJ838:AJ842))</f>
        <v>0</v>
      </c>
      <c r="AL840" s="40">
        <f t="shared" ref="AL840" si="14054">AK840+((AK843-AL843)+(AK844-AL844))*(AK840/SUM(AK838:AK842))</f>
        <v>0</v>
      </c>
      <c r="AM840" s="40">
        <f t="shared" ref="AM840" si="14055">AL840+((AL843-AM843)+(AL844-AM844))*(AL840/SUM(AL838:AL842))</f>
        <v>0</v>
      </c>
      <c r="AN840" s="40">
        <f t="shared" ref="AN840" si="14056">AM840+((AM843-AN843)+(AM844-AN844))*(AM840/SUM(AM838:AM842))</f>
        <v>0</v>
      </c>
      <c r="AO840" s="40">
        <f t="shared" ref="AO840" si="14057">AN840+((AN843-AO843)+(AN844-AO844))*(AN840/SUM(AN838:AN842))</f>
        <v>0</v>
      </c>
      <c r="AP840" s="40">
        <f t="shared" ref="AP840" si="14058">AO840+((AO843-AP843)+(AO844-AP844))*(AO840/SUM(AO838:AO842))</f>
        <v>0</v>
      </c>
      <c r="AQ840" s="40">
        <f t="shared" ref="AQ840" si="14059">AP840+((AP843-AQ843)+(AP844-AQ844))*(AP840/SUM(AP838:AP842))</f>
        <v>0</v>
      </c>
      <c r="AR840" s="40">
        <f t="shared" ref="AR840" si="14060">AQ840+((AQ843-AR843)+(AQ844-AR844))*(AQ840/SUM(AQ838:AQ842))</f>
        <v>0</v>
      </c>
      <c r="AS840" s="41">
        <f t="shared" ref="AS840" si="14061">AR840+((AR843-AS843)+(AR844-AS844))*(AR840/SUM(AR838:AR842))</f>
        <v>0</v>
      </c>
      <c r="AU840" s="10" t="str" cm="1">
        <f t="array" ref="AU840">IF($D840="","",INDEX('Data - CO2'!$B$5:$AP$53,MATCH(Kulturmodeller!$D840,'Data - CO2'!$A$5:$A$53,0),AU$20)*E840)</f>
        <v/>
      </c>
      <c r="AV840" t="str" cm="1">
        <f t="array" ref="AV840">IF($D840="","",INDEX('Data - CO2'!$B$5:$AP$53,MATCH(Kulturmodeller!$D840,'Data - CO2'!$A$5:$A$53,0),AV$20)*F840)</f>
        <v/>
      </c>
      <c r="AW840" t="str" cm="1">
        <f t="array" ref="AW840">IF($D840="","",INDEX('Data - CO2'!$B$5:$AP$53,MATCH(Kulturmodeller!$D840,'Data - CO2'!$A$5:$A$53,0),AW$20)*G840)</f>
        <v/>
      </c>
      <c r="AX840" t="str" cm="1">
        <f t="array" ref="AX840">IF($D840="","",INDEX('Data - CO2'!$B$5:$AP$53,MATCH(Kulturmodeller!$D840,'Data - CO2'!$A$5:$A$53,0),AX$20)*H840)</f>
        <v/>
      </c>
      <c r="AY840" t="str" cm="1">
        <f t="array" ref="AY840">IF($D840="","",INDEX('Data - CO2'!$B$5:$AP$53,MATCH(Kulturmodeller!$D840,'Data - CO2'!$A$5:$A$53,0),AY$20)*I840)</f>
        <v/>
      </c>
      <c r="AZ840" t="str" cm="1">
        <f t="array" ref="AZ840">IF($D840="","",INDEX('Data - CO2'!$B$5:$AP$53,MATCH(Kulturmodeller!$D840,'Data - CO2'!$A$5:$A$53,0),AZ$20)*J840*$B837)</f>
        <v/>
      </c>
      <c r="BA840" t="str" cm="1">
        <f t="array" ref="BA840">IF($D840="","",INDEX('Data - CO2'!$B$5:$AP$53,MATCH(Kulturmodeller!$D840,'Data - CO2'!$A$5:$A$53,0),BA$20)*K840*$B837)</f>
        <v/>
      </c>
      <c r="BB840" t="str" cm="1">
        <f t="array" ref="BB840">IF($D840="","",INDEX('Data - CO2'!$B$5:$AP$53,MATCH(Kulturmodeller!$D840,'Data - CO2'!$A$5:$A$53,0),BB$20)*L840*$B837)</f>
        <v/>
      </c>
      <c r="BC840" t="str" cm="1">
        <f t="array" ref="BC840">IF($D840="","",INDEX('Data - CO2'!$B$5:$AP$53,MATCH(Kulturmodeller!$D840,'Data - CO2'!$A$5:$A$53,0),BC$20)*M840*$B837)</f>
        <v/>
      </c>
      <c r="BD840" t="str" cm="1">
        <f t="array" ref="BD840">IF($D840="","",INDEX('Data - CO2'!$B$5:$AP$53,MATCH(Kulturmodeller!$D840,'Data - CO2'!$A$5:$A$53,0),BD$20)*N840*$B837)</f>
        <v/>
      </c>
      <c r="BE840" t="str" cm="1">
        <f t="array" ref="BE840">IF($D840="","",INDEX('Data - CO2'!$B$5:$AP$53,MATCH(Kulturmodeller!$D840,'Data - CO2'!$A$5:$A$53,0),BE$20)*O840*$B837)</f>
        <v/>
      </c>
      <c r="BF840" t="str" cm="1">
        <f t="array" ref="BF840">IF($D840="","",INDEX('Data - CO2'!$B$5:$AP$53,MATCH(Kulturmodeller!$D840,'Data - CO2'!$A$5:$A$53,0),BF$20)*P840*$B837)</f>
        <v/>
      </c>
      <c r="BG840" t="str" cm="1">
        <f t="array" ref="BG840">IF($D840="","",INDEX('Data - CO2'!$B$5:$AP$53,MATCH(Kulturmodeller!$D840,'Data - CO2'!$A$5:$A$53,0),BG$20)*Q840*$B837)</f>
        <v/>
      </c>
      <c r="BH840" t="str" cm="1">
        <f t="array" ref="BH840">IF($D840="","",INDEX('Data - CO2'!$B$5:$AP$53,MATCH(Kulturmodeller!$D840,'Data - CO2'!$A$5:$A$53,0),BH$20)*R840*$B837)</f>
        <v/>
      </c>
      <c r="BI840" t="str" cm="1">
        <f t="array" ref="BI840">IF($D840="","",INDEX('Data - CO2'!$B$5:$AP$53,MATCH(Kulturmodeller!$D840,'Data - CO2'!$A$5:$A$53,0),BI$20)*S840*$B837)</f>
        <v/>
      </c>
      <c r="BJ840" t="str" cm="1">
        <f t="array" ref="BJ840">IF($D840="","",INDEX('Data - CO2'!$B$5:$AP$53,MATCH(Kulturmodeller!$D840,'Data - CO2'!$A$5:$A$53,0),BJ$20)*T840*$B837)</f>
        <v/>
      </c>
      <c r="BK840" t="str" cm="1">
        <f t="array" ref="BK840">IF($D840="","",INDEX('Data - CO2'!$B$5:$AP$53,MATCH(Kulturmodeller!$D840,'Data - CO2'!$A$5:$A$53,0),BK$20)*U840*$B837)</f>
        <v/>
      </c>
      <c r="BL840" t="str" cm="1">
        <f t="array" ref="BL840">IF($D840="","",INDEX('Data - CO2'!$B$5:$AP$53,MATCH(Kulturmodeller!$D840,'Data - CO2'!$A$5:$A$53,0),BL$20)*V840*$B837)</f>
        <v/>
      </c>
      <c r="BM840" t="str" cm="1">
        <f t="array" ref="BM840">IF($D840="","",INDEX('Data - CO2'!$B$5:$AP$53,MATCH(Kulturmodeller!$D840,'Data - CO2'!$A$5:$A$53,0),BM$20)*W840*$B837)</f>
        <v/>
      </c>
      <c r="BN840" t="str" cm="1">
        <f t="array" ref="BN840">IF($D840="","",INDEX('Data - CO2'!$B$5:$AP$53,MATCH(Kulturmodeller!$D840,'Data - CO2'!$A$5:$A$53,0),BN$20)*X840*$B837)</f>
        <v/>
      </c>
      <c r="BO840" t="str" cm="1">
        <f t="array" ref="BO840">IF($D840="","",INDEX('Data - CO2'!$B$5:$AP$53,MATCH(Kulturmodeller!$D840,'Data - CO2'!$A$5:$A$53,0),BO$20)*Y840*$B837)</f>
        <v/>
      </c>
      <c r="BP840" t="str" cm="1">
        <f t="array" ref="BP840">IF($D840="","",INDEX('Data - CO2'!$B$5:$AP$53,MATCH(Kulturmodeller!$D840,'Data - CO2'!$A$5:$A$53,0),BP$20)*Z840*$B837)</f>
        <v/>
      </c>
      <c r="BQ840" t="str" cm="1">
        <f t="array" ref="BQ840">IF($D840="","",INDEX('Data - CO2'!$B$5:$AP$53,MATCH(Kulturmodeller!$D840,'Data - CO2'!$A$5:$A$53,0),BQ$20)*AA840*$B837)</f>
        <v/>
      </c>
      <c r="BR840" t="str" cm="1">
        <f t="array" ref="BR840">IF($D840="","",INDEX('Data - CO2'!$B$5:$AP$53,MATCH(Kulturmodeller!$D840,'Data - CO2'!$A$5:$A$53,0),BR$20)*AB840*$B837)</f>
        <v/>
      </c>
      <c r="BS840" t="str" cm="1">
        <f t="array" ref="BS840">IF($D840="","",INDEX('Data - CO2'!$B$5:$AP$53,MATCH(Kulturmodeller!$D840,'Data - CO2'!$A$5:$A$53,0),BS$20)*AC840*$B837)</f>
        <v/>
      </c>
      <c r="BT840" t="str" cm="1">
        <f t="array" ref="BT840">IF($D840="","",INDEX('Data - CO2'!$B$5:$AP$53,MATCH(Kulturmodeller!$D840,'Data - CO2'!$A$5:$A$53,0),BT$20)*AD840*$B837)</f>
        <v/>
      </c>
      <c r="BU840" t="str" cm="1">
        <f t="array" ref="BU840">IF($D840="","",INDEX('Data - CO2'!$B$5:$AP$53,MATCH(Kulturmodeller!$D840,'Data - CO2'!$A$5:$A$53,0),BU$20)*AE840*$B837)</f>
        <v/>
      </c>
      <c r="BV840" t="str" cm="1">
        <f t="array" ref="BV840">IF($D840="","",INDEX('Data - CO2'!$B$5:$AP$53,MATCH(Kulturmodeller!$D840,'Data - CO2'!$A$5:$A$53,0),BV$20)*AF840*$B837)</f>
        <v/>
      </c>
      <c r="BW840" t="str" cm="1">
        <f t="array" ref="BW840">IF($D840="","",INDEX('Data - CO2'!$B$5:$AP$53,MATCH(Kulturmodeller!$D840,'Data - CO2'!$A$5:$A$53,0),BW$20)*AG840*$B837)</f>
        <v/>
      </c>
      <c r="BX840" t="str" cm="1">
        <f t="array" ref="BX840">IF($D840="","",INDEX('Data - CO2'!$B$5:$AP$53,MATCH(Kulturmodeller!$D840,'Data - CO2'!$A$5:$A$53,0),BX$20)*AH840*$B837)</f>
        <v/>
      </c>
      <c r="BY840" t="str" cm="1">
        <f t="array" ref="BY840">IF($D840="","",INDEX('Data - CO2'!$B$5:$AP$53,MATCH(Kulturmodeller!$D840,'Data - CO2'!$A$5:$A$53,0),BY$20)*AI840*$B837)</f>
        <v/>
      </c>
      <c r="BZ840" t="str" cm="1">
        <f t="array" ref="BZ840">IF($D840="","",INDEX('Data - CO2'!$B$5:$AP$53,MATCH(Kulturmodeller!$D840,'Data - CO2'!$A$5:$A$53,0),BZ$20)*AJ840*$B837)</f>
        <v/>
      </c>
      <c r="CA840" t="str" cm="1">
        <f t="array" ref="CA840">IF($D840="","",INDEX('Data - CO2'!$B$5:$AP$53,MATCH(Kulturmodeller!$D840,'Data - CO2'!$A$5:$A$53,0),CA$20)*AK840*$B837)</f>
        <v/>
      </c>
      <c r="CB840" t="str" cm="1">
        <f t="array" ref="CB840">IF($D840="","",INDEX('Data - CO2'!$B$5:$AP$53,MATCH(Kulturmodeller!$D840,'Data - CO2'!$A$5:$A$53,0),CB$20)*AL840*$B837)</f>
        <v/>
      </c>
      <c r="CC840" t="str" cm="1">
        <f t="array" ref="CC840">IF($D840="","",INDEX('Data - CO2'!$B$5:$AP$53,MATCH(Kulturmodeller!$D840,'Data - CO2'!$A$5:$A$53,0),CC$20)*AM840*$B837)</f>
        <v/>
      </c>
      <c r="CD840" t="str" cm="1">
        <f t="array" ref="CD840">IF($D840="","",INDEX('Data - CO2'!$B$5:$AP$53,MATCH(Kulturmodeller!$D840,'Data - CO2'!$A$5:$A$53,0),CD$20)*AN840*$B837)</f>
        <v/>
      </c>
      <c r="CE840" t="str" cm="1">
        <f t="array" ref="CE840">IF($D840="","",INDEX('Data - CO2'!$B$5:$AP$53,MATCH(Kulturmodeller!$D840,'Data - CO2'!$A$5:$A$53,0),CE$20)*AO840*$B837)</f>
        <v/>
      </c>
      <c r="CF840" t="str" cm="1">
        <f t="array" ref="CF840">IF($D840="","",INDEX('Data - CO2'!$B$5:$AP$53,MATCH(Kulturmodeller!$D840,'Data - CO2'!$A$5:$A$53,0),CF$20)*AP840*$B837)</f>
        <v/>
      </c>
      <c r="CG840" t="str" cm="1">
        <f t="array" ref="CG840">IF($D840="","",INDEX('Data - CO2'!$B$5:$AP$53,MATCH(Kulturmodeller!$D840,'Data - CO2'!$A$5:$A$53,0),CG$20)*AQ840*$B837)</f>
        <v/>
      </c>
      <c r="CH840" t="str" cm="1">
        <f t="array" ref="CH840">IF($D840="","",INDEX('Data - CO2'!$B$5:$AP$53,MATCH(Kulturmodeller!$D840,'Data - CO2'!$A$5:$A$53,0),CH$20)*AR840*$B837)</f>
        <v/>
      </c>
      <c r="CI840" s="11" t="str" cm="1">
        <f t="array" ref="CI840">IF($D840="","",INDEX('Data - CO2'!$B$5:$AP$53,MATCH(Kulturmodeller!$D840,'Data - CO2'!$A$5:$A$53,0),CI$20)*AS840*$B837)</f>
        <v/>
      </c>
    </row>
    <row r="841" spans="1:87" x14ac:dyDescent="0.3">
      <c r="A841" s="33" t="s">
        <v>84</v>
      </c>
      <c r="B841" s="33"/>
      <c r="C841" s="348">
        <f>'Katalog over Kulturmodeller '!F261</f>
        <v>0</v>
      </c>
      <c r="D841" s="125"/>
      <c r="E841" s="151">
        <f>'Katalog over Kulturmodeller '!W261</f>
        <v>0</v>
      </c>
      <c r="F841" s="40">
        <f>E841+((E843-F843)+(E844-F844))*(E841/SUM(E838:E842))</f>
        <v>0</v>
      </c>
      <c r="G841" s="40">
        <f t="shared" ref="G841" si="14062">F841+((F843-G843)+(F844-G844))*(F841/SUM(F838:F842))</f>
        <v>0</v>
      </c>
      <c r="H841" s="40">
        <f t="shared" ref="H841" si="14063">G841+((G843-H843)+(G844-H844))*(G841/SUM(G838:G842))</f>
        <v>0</v>
      </c>
      <c r="I841" s="40">
        <f t="shared" ref="I841" si="14064">H841+((H843-I843)+(H844-I844))*(H841/SUM(H838:H842))</f>
        <v>0</v>
      </c>
      <c r="J841" s="40">
        <f t="shared" ref="J841" si="14065">I841+((I843-J843)+(I844-J844))*(I841/SUM(I838:I842))</f>
        <v>0</v>
      </c>
      <c r="K841" s="40">
        <f t="shared" ref="K841" si="14066">J841+((J843-K843)+(J844-K844))*(J841/SUM(J838:J842))</f>
        <v>0</v>
      </c>
      <c r="L841" s="40">
        <f t="shared" ref="L841" si="14067">K841+((K843-L843)+(K844-L844))*(K841/SUM(K838:K842))</f>
        <v>0</v>
      </c>
      <c r="M841" s="40">
        <f t="shared" ref="M841" si="14068">L841+((L843-M843)+(L844-M844))*(L841/SUM(L838:L842))</f>
        <v>0</v>
      </c>
      <c r="N841" s="40">
        <f t="shared" ref="N841" si="14069">M841+((M843-N843)+(M844-N844))*(M841/SUM(M838:M842))</f>
        <v>0</v>
      </c>
      <c r="O841" s="40">
        <f t="shared" ref="O841" si="14070">N841+((N843-O843)+(N844-O844))*(N841/SUM(N838:N842))</f>
        <v>0</v>
      </c>
      <c r="P841" s="40">
        <f t="shared" ref="P841" si="14071">O841+((O843-P843)+(O844-P844))*(O841/SUM(O838:O842))</f>
        <v>0</v>
      </c>
      <c r="Q841" s="40">
        <f t="shared" ref="Q841" si="14072">P841+((P843-Q843)+(P844-Q844))*(P841/SUM(P838:P842))</f>
        <v>0</v>
      </c>
      <c r="R841" s="40">
        <f t="shared" ref="R841" si="14073">Q841+((Q843-R843)+(Q844-R844))*(Q841/SUM(Q838:Q842))</f>
        <v>0</v>
      </c>
      <c r="S841" s="40">
        <f t="shared" ref="S841" si="14074">R841+((R843-S843)+(R844-S844))*(R841/SUM(R838:R842))</f>
        <v>0</v>
      </c>
      <c r="T841" s="40">
        <f t="shared" ref="T841" si="14075">S841+((S843-T843)+(S844-T844))*(S841/SUM(S838:S842))</f>
        <v>0</v>
      </c>
      <c r="U841" s="40">
        <f t="shared" ref="U841" si="14076">T841+((T843-U843)+(T844-U844))*(T841/SUM(T838:T842))</f>
        <v>0</v>
      </c>
      <c r="V841" s="40">
        <f t="shared" ref="V841" si="14077">U841+((U843-V843)+(U844-V844))*(U841/SUM(U838:U842))</f>
        <v>0</v>
      </c>
      <c r="W841" s="40">
        <f t="shared" ref="W841" si="14078">V841+((V843-W843)+(V844-W844))*(V841/SUM(V838:V842))</f>
        <v>0</v>
      </c>
      <c r="X841" s="40">
        <f t="shared" ref="X841" si="14079">W841+((W843-X843)+(W844-X844))*(W841/SUM(W838:W842))</f>
        <v>0</v>
      </c>
      <c r="Y841" s="40">
        <f t="shared" ref="Y841" si="14080">X841+((X843-Y843)+(X844-Y844))*(X841/SUM(X838:X842))</f>
        <v>0</v>
      </c>
      <c r="Z841" s="40">
        <f t="shared" ref="Z841" si="14081">Y841+((Y843-Z843)+(Y844-Z844))*(Y841/SUM(Y838:Y842))</f>
        <v>0</v>
      </c>
      <c r="AA841" s="40">
        <f t="shared" ref="AA841" si="14082">Z841+((Z843-AA843)+(Z844-AA844))*(Z841/SUM(Z838:Z842))</f>
        <v>0</v>
      </c>
      <c r="AB841" s="40">
        <f t="shared" ref="AB841" si="14083">AA841+((AA843-AB843)+(AA844-AB844))*(AA841/SUM(AA838:AA842))</f>
        <v>0</v>
      </c>
      <c r="AC841" s="40">
        <f t="shared" ref="AC841" si="14084">AB841+((AB843-AC843)+(AB844-AC844))*(AB841/SUM(AB838:AB842))</f>
        <v>0</v>
      </c>
      <c r="AD841" s="40">
        <f t="shared" ref="AD841" si="14085">AC841+((AC843-AD843)+(AC844-AD844))*(AC841/SUM(AC838:AC842))</f>
        <v>0</v>
      </c>
      <c r="AE841" s="40">
        <f t="shared" ref="AE841" si="14086">AD841+((AD843-AE843)+(AD844-AE844))*(AD841/SUM(AD838:AD842))</f>
        <v>0</v>
      </c>
      <c r="AF841" s="40">
        <f t="shared" ref="AF841" si="14087">AE841+((AE843-AF843)+(AE844-AF844))*(AE841/SUM(AE838:AE842))</f>
        <v>0</v>
      </c>
      <c r="AG841" s="40">
        <f t="shared" ref="AG841" si="14088">AF841+((AF843-AG843)+(AF844-AG844))*(AF841/SUM(AF838:AF842))</f>
        <v>0</v>
      </c>
      <c r="AH841" s="40">
        <f t="shared" ref="AH841" si="14089">AG841+((AG843-AH843)+(AG844-AH844))*(AG841/SUM(AG838:AG842))</f>
        <v>0</v>
      </c>
      <c r="AI841" s="40">
        <f t="shared" ref="AI841" si="14090">AH841+((AH843-AI843)+(AH844-AI844))*(AH841/SUM(AH838:AH842))</f>
        <v>0</v>
      </c>
      <c r="AJ841" s="40">
        <f t="shared" ref="AJ841" si="14091">AI841+((AI843-AJ843)+(AI844-AJ844))*(AI841/SUM(AI838:AI842))</f>
        <v>0</v>
      </c>
      <c r="AK841" s="40">
        <f t="shared" ref="AK841" si="14092">AJ841+((AJ843-AK843)+(AJ844-AK844))*(AJ841/SUM(AJ838:AJ842))</f>
        <v>0</v>
      </c>
      <c r="AL841" s="40">
        <f t="shared" ref="AL841" si="14093">AK841+((AK843-AL843)+(AK844-AL844))*(AK841/SUM(AK838:AK842))</f>
        <v>0</v>
      </c>
      <c r="AM841" s="40">
        <f t="shared" ref="AM841" si="14094">AL841+((AL843-AM843)+(AL844-AM844))*(AL841/SUM(AL838:AL842))</f>
        <v>0</v>
      </c>
      <c r="AN841" s="40">
        <f t="shared" ref="AN841" si="14095">AM841+((AM843-AN843)+(AM844-AN844))*(AM841/SUM(AM838:AM842))</f>
        <v>0</v>
      </c>
      <c r="AO841" s="40">
        <f t="shared" ref="AO841" si="14096">AN841+((AN843-AO843)+(AN844-AO844))*(AN841/SUM(AN838:AN842))</f>
        <v>0</v>
      </c>
      <c r="AP841" s="40">
        <f t="shared" ref="AP841" si="14097">AO841+((AO843-AP843)+(AO844-AP844))*(AO841/SUM(AO838:AO842))</f>
        <v>0</v>
      </c>
      <c r="AQ841" s="40">
        <f t="shared" ref="AQ841" si="14098">AP841+((AP843-AQ843)+(AP844-AQ844))*(AP841/SUM(AP838:AP842))</f>
        <v>0</v>
      </c>
      <c r="AR841" s="40">
        <f t="shared" ref="AR841" si="14099">AQ841+((AQ843-AR843)+(AQ844-AR844))*(AQ841/SUM(AQ838:AQ842))</f>
        <v>0</v>
      </c>
      <c r="AS841" s="41">
        <f t="shared" ref="AS841" si="14100">AR841+((AR843-AS843)+(AR844-AS844))*(AR841/SUM(AR838:AR842))</f>
        <v>0</v>
      </c>
      <c r="AU841" s="10" t="str" cm="1">
        <f t="array" ref="AU841">IF($D841="","",INDEX('Data - CO2'!$B$5:$AP$53,MATCH(Kulturmodeller!$D841,'Data - CO2'!$A$5:$A$53,0),AU$20)*E841)</f>
        <v/>
      </c>
      <c r="AV841" t="str" cm="1">
        <f t="array" ref="AV841">IF($D841="","",INDEX('Data - CO2'!$B$5:$AP$53,MATCH(Kulturmodeller!$D841,'Data - CO2'!$A$5:$A$53,0),AV$20)*F841)</f>
        <v/>
      </c>
      <c r="AW841" t="str" cm="1">
        <f t="array" ref="AW841">IF($D841="","",INDEX('Data - CO2'!$B$5:$AP$53,MATCH(Kulturmodeller!$D841,'Data - CO2'!$A$5:$A$53,0),AW$20)*G841)</f>
        <v/>
      </c>
      <c r="AX841" t="str" cm="1">
        <f t="array" ref="AX841">IF($D841="","",INDEX('Data - CO2'!$B$5:$AP$53,MATCH(Kulturmodeller!$D841,'Data - CO2'!$A$5:$A$53,0),AX$20)*H841)</f>
        <v/>
      </c>
      <c r="AY841" t="str" cm="1">
        <f t="array" ref="AY841">IF($D841="","",INDEX('Data - CO2'!$B$5:$AP$53,MATCH(Kulturmodeller!$D841,'Data - CO2'!$A$5:$A$53,0),AY$20)*I841)</f>
        <v/>
      </c>
      <c r="AZ841" t="str" cm="1">
        <f t="array" ref="AZ841">IF($D841="","",INDEX('Data - CO2'!$B$5:$AP$53,MATCH(Kulturmodeller!$D841,'Data - CO2'!$A$5:$A$53,0),AZ$20)*J841*$B837)</f>
        <v/>
      </c>
      <c r="BA841" t="str" cm="1">
        <f t="array" ref="BA841">IF($D841="","",INDEX('Data - CO2'!$B$5:$AP$53,MATCH(Kulturmodeller!$D841,'Data - CO2'!$A$5:$A$53,0),BA$20)*K841*$B837)</f>
        <v/>
      </c>
      <c r="BB841" t="str" cm="1">
        <f t="array" ref="BB841">IF($D841="","",INDEX('Data - CO2'!$B$5:$AP$53,MATCH(Kulturmodeller!$D841,'Data - CO2'!$A$5:$A$53,0),BB$20)*L841*$B837)</f>
        <v/>
      </c>
      <c r="BC841" t="str" cm="1">
        <f t="array" ref="BC841">IF($D841="","",INDEX('Data - CO2'!$B$5:$AP$53,MATCH(Kulturmodeller!$D841,'Data - CO2'!$A$5:$A$53,0),BC$20)*M841*$B837)</f>
        <v/>
      </c>
      <c r="BD841" t="str" cm="1">
        <f t="array" ref="BD841">IF($D841="","",INDEX('Data - CO2'!$B$5:$AP$53,MATCH(Kulturmodeller!$D841,'Data - CO2'!$A$5:$A$53,0),BD$20)*N841*$B837)</f>
        <v/>
      </c>
      <c r="BE841" t="str" cm="1">
        <f t="array" ref="BE841">IF($D841="","",INDEX('Data - CO2'!$B$5:$AP$53,MATCH(Kulturmodeller!$D841,'Data - CO2'!$A$5:$A$53,0),BE$20)*O841*$B837)</f>
        <v/>
      </c>
      <c r="BF841" t="str" cm="1">
        <f t="array" ref="BF841">IF($D841="","",INDEX('Data - CO2'!$B$5:$AP$53,MATCH(Kulturmodeller!$D841,'Data - CO2'!$A$5:$A$53,0),BF$20)*P841*$B837)</f>
        <v/>
      </c>
      <c r="BG841" t="str" cm="1">
        <f t="array" ref="BG841">IF($D841="","",INDEX('Data - CO2'!$B$5:$AP$53,MATCH(Kulturmodeller!$D841,'Data - CO2'!$A$5:$A$53,0),BG$20)*Q841*$B837)</f>
        <v/>
      </c>
      <c r="BH841" t="str" cm="1">
        <f t="array" ref="BH841">IF($D841="","",INDEX('Data - CO2'!$B$5:$AP$53,MATCH(Kulturmodeller!$D841,'Data - CO2'!$A$5:$A$53,0),BH$20)*R841*$B837)</f>
        <v/>
      </c>
      <c r="BI841" t="str" cm="1">
        <f t="array" ref="BI841">IF($D841="","",INDEX('Data - CO2'!$B$5:$AP$53,MATCH(Kulturmodeller!$D841,'Data - CO2'!$A$5:$A$53,0),BI$20)*S841*$B837)</f>
        <v/>
      </c>
      <c r="BJ841" t="str" cm="1">
        <f t="array" ref="BJ841">IF($D841="","",INDEX('Data - CO2'!$B$5:$AP$53,MATCH(Kulturmodeller!$D841,'Data - CO2'!$A$5:$A$53,0),BJ$20)*T841*$B837)</f>
        <v/>
      </c>
      <c r="BK841" t="str" cm="1">
        <f t="array" ref="BK841">IF($D841="","",INDEX('Data - CO2'!$B$5:$AP$53,MATCH(Kulturmodeller!$D841,'Data - CO2'!$A$5:$A$53,0),BK$20)*U841*$B837)</f>
        <v/>
      </c>
      <c r="BL841" t="str" cm="1">
        <f t="array" ref="BL841">IF($D841="","",INDEX('Data - CO2'!$B$5:$AP$53,MATCH(Kulturmodeller!$D841,'Data - CO2'!$A$5:$A$53,0),BL$20)*V841*$B837)</f>
        <v/>
      </c>
      <c r="BM841" t="str" cm="1">
        <f t="array" ref="BM841">IF($D841="","",INDEX('Data - CO2'!$B$5:$AP$53,MATCH(Kulturmodeller!$D841,'Data - CO2'!$A$5:$A$53,0),BM$20)*W841*$B837)</f>
        <v/>
      </c>
      <c r="BN841" t="str" cm="1">
        <f t="array" ref="BN841">IF($D841="","",INDEX('Data - CO2'!$B$5:$AP$53,MATCH(Kulturmodeller!$D841,'Data - CO2'!$A$5:$A$53,0),BN$20)*X841*$B837)</f>
        <v/>
      </c>
      <c r="BO841" t="str" cm="1">
        <f t="array" ref="BO841">IF($D841="","",INDEX('Data - CO2'!$B$5:$AP$53,MATCH(Kulturmodeller!$D841,'Data - CO2'!$A$5:$A$53,0),BO$20)*Y841*$B837)</f>
        <v/>
      </c>
      <c r="BP841" t="str" cm="1">
        <f t="array" ref="BP841">IF($D841="","",INDEX('Data - CO2'!$B$5:$AP$53,MATCH(Kulturmodeller!$D841,'Data - CO2'!$A$5:$A$53,0),BP$20)*Z841*$B837)</f>
        <v/>
      </c>
      <c r="BQ841" t="str" cm="1">
        <f t="array" ref="BQ841">IF($D841="","",INDEX('Data - CO2'!$B$5:$AP$53,MATCH(Kulturmodeller!$D841,'Data - CO2'!$A$5:$A$53,0),BQ$20)*AA841*$B837)</f>
        <v/>
      </c>
      <c r="BR841" t="str" cm="1">
        <f t="array" ref="BR841">IF($D841="","",INDEX('Data - CO2'!$B$5:$AP$53,MATCH(Kulturmodeller!$D841,'Data - CO2'!$A$5:$A$53,0),BR$20)*AB841*$B837)</f>
        <v/>
      </c>
      <c r="BS841" t="str" cm="1">
        <f t="array" ref="BS841">IF($D841="","",INDEX('Data - CO2'!$B$5:$AP$53,MATCH(Kulturmodeller!$D841,'Data - CO2'!$A$5:$A$53,0),BS$20)*AC841*$B837)</f>
        <v/>
      </c>
      <c r="BT841" t="str" cm="1">
        <f t="array" ref="BT841">IF($D841="","",INDEX('Data - CO2'!$B$5:$AP$53,MATCH(Kulturmodeller!$D841,'Data - CO2'!$A$5:$A$53,0),BT$20)*AD841*$B837)</f>
        <v/>
      </c>
      <c r="BU841" t="str" cm="1">
        <f t="array" ref="BU841">IF($D841="","",INDEX('Data - CO2'!$B$5:$AP$53,MATCH(Kulturmodeller!$D841,'Data - CO2'!$A$5:$A$53,0),BU$20)*AE841*$B837)</f>
        <v/>
      </c>
      <c r="BV841" t="str" cm="1">
        <f t="array" ref="BV841">IF($D841="","",INDEX('Data - CO2'!$B$5:$AP$53,MATCH(Kulturmodeller!$D841,'Data - CO2'!$A$5:$A$53,0),BV$20)*AF841*$B837)</f>
        <v/>
      </c>
      <c r="BW841" t="str" cm="1">
        <f t="array" ref="BW841">IF($D841="","",INDEX('Data - CO2'!$B$5:$AP$53,MATCH(Kulturmodeller!$D841,'Data - CO2'!$A$5:$A$53,0),BW$20)*AG841*$B837)</f>
        <v/>
      </c>
      <c r="BX841" t="str" cm="1">
        <f t="array" ref="BX841">IF($D841="","",INDEX('Data - CO2'!$B$5:$AP$53,MATCH(Kulturmodeller!$D841,'Data - CO2'!$A$5:$A$53,0),BX$20)*AH841*$B837)</f>
        <v/>
      </c>
      <c r="BY841" t="str" cm="1">
        <f t="array" ref="BY841">IF($D841="","",INDEX('Data - CO2'!$B$5:$AP$53,MATCH(Kulturmodeller!$D841,'Data - CO2'!$A$5:$A$53,0),BY$20)*AI841*$B837)</f>
        <v/>
      </c>
      <c r="BZ841" t="str" cm="1">
        <f t="array" ref="BZ841">IF($D841="","",INDEX('Data - CO2'!$B$5:$AP$53,MATCH(Kulturmodeller!$D841,'Data - CO2'!$A$5:$A$53,0),BZ$20)*AJ841*$B837)</f>
        <v/>
      </c>
      <c r="CA841" t="str" cm="1">
        <f t="array" ref="CA841">IF($D841="","",INDEX('Data - CO2'!$B$5:$AP$53,MATCH(Kulturmodeller!$D841,'Data - CO2'!$A$5:$A$53,0),CA$20)*AK841*$B837)</f>
        <v/>
      </c>
      <c r="CB841" t="str" cm="1">
        <f t="array" ref="CB841">IF($D841="","",INDEX('Data - CO2'!$B$5:$AP$53,MATCH(Kulturmodeller!$D841,'Data - CO2'!$A$5:$A$53,0),CB$20)*AL841*$B837)</f>
        <v/>
      </c>
      <c r="CC841" t="str" cm="1">
        <f t="array" ref="CC841">IF($D841="","",INDEX('Data - CO2'!$B$5:$AP$53,MATCH(Kulturmodeller!$D841,'Data - CO2'!$A$5:$A$53,0),CC$20)*AM841*$B837)</f>
        <v/>
      </c>
      <c r="CD841" t="str" cm="1">
        <f t="array" ref="CD841">IF($D841="","",INDEX('Data - CO2'!$B$5:$AP$53,MATCH(Kulturmodeller!$D841,'Data - CO2'!$A$5:$A$53,0),CD$20)*AN841*$B837)</f>
        <v/>
      </c>
      <c r="CE841" t="str" cm="1">
        <f t="array" ref="CE841">IF($D841="","",INDEX('Data - CO2'!$B$5:$AP$53,MATCH(Kulturmodeller!$D841,'Data - CO2'!$A$5:$A$53,0),CE$20)*AO841*$B837)</f>
        <v/>
      </c>
      <c r="CF841" t="str" cm="1">
        <f t="array" ref="CF841">IF($D841="","",INDEX('Data - CO2'!$B$5:$AP$53,MATCH(Kulturmodeller!$D841,'Data - CO2'!$A$5:$A$53,0),CF$20)*AP841*$B837)</f>
        <v/>
      </c>
      <c r="CG841" t="str" cm="1">
        <f t="array" ref="CG841">IF($D841="","",INDEX('Data - CO2'!$B$5:$AP$53,MATCH(Kulturmodeller!$D841,'Data - CO2'!$A$5:$A$53,0),CG$20)*AQ841*$B837)</f>
        <v/>
      </c>
      <c r="CH841" t="str" cm="1">
        <f t="array" ref="CH841">IF($D841="","",INDEX('Data - CO2'!$B$5:$AP$53,MATCH(Kulturmodeller!$D841,'Data - CO2'!$A$5:$A$53,0),CH$20)*AR841*$B837)</f>
        <v/>
      </c>
      <c r="CI841" s="11" t="str" cm="1">
        <f t="array" ref="CI841">IF($D841="","",INDEX('Data - CO2'!$B$5:$AP$53,MATCH(Kulturmodeller!$D841,'Data - CO2'!$A$5:$A$53,0),CI$20)*AS841*$B837)</f>
        <v/>
      </c>
    </row>
    <row r="842" spans="1:87" x14ac:dyDescent="0.3">
      <c r="A842" s="42" t="s">
        <v>85</v>
      </c>
      <c r="B842" s="42"/>
      <c r="C842" s="348">
        <f>'Katalog over Kulturmodeller '!F262</f>
        <v>0</v>
      </c>
      <c r="D842" s="129"/>
      <c r="E842" s="140">
        <f>'Katalog over Kulturmodeller '!W262</f>
        <v>0</v>
      </c>
      <c r="F842" s="46">
        <f>E842+((E843-F843)+(E844-F844))*(E842/SUM(E838:E842))</f>
        <v>0</v>
      </c>
      <c r="G842" s="46">
        <f t="shared" ref="G842" si="14101">F842+((F843-G843)+(F844-G844))*(F842/SUM(F838:F842))</f>
        <v>0</v>
      </c>
      <c r="H842" s="46">
        <f t="shared" ref="H842" si="14102">G842+((G843-H843)+(G844-H844))*(G842/SUM(G838:G842))</f>
        <v>0</v>
      </c>
      <c r="I842" s="46">
        <f t="shared" ref="I842" si="14103">H842+((H843-I843)+(H844-I844))*(H842/SUM(H838:H842))</f>
        <v>0</v>
      </c>
      <c r="J842" s="46">
        <f t="shared" ref="J842" si="14104">I842+((I843-J843)+(I844-J844))*(I842/SUM(I838:I842))</f>
        <v>0</v>
      </c>
      <c r="K842" s="46">
        <f t="shared" ref="K842" si="14105">J842+((J843-K843)+(J844-K844))*(J842/SUM(J838:J842))</f>
        <v>0</v>
      </c>
      <c r="L842" s="46">
        <f t="shared" ref="L842" si="14106">K842+((K843-L843)+(K844-L844))*(K842/SUM(K838:K842))</f>
        <v>0</v>
      </c>
      <c r="M842" s="46">
        <f t="shared" ref="M842" si="14107">L842+((L843-M843)+(L844-M844))*(L842/SUM(L838:L842))</f>
        <v>0</v>
      </c>
      <c r="N842" s="46">
        <f t="shared" ref="N842" si="14108">M842+((M843-N843)+(M844-N844))*(M842/SUM(M838:M842))</f>
        <v>0</v>
      </c>
      <c r="O842" s="46">
        <f t="shared" ref="O842" si="14109">N842+((N843-O843)+(N844-O844))*(N842/SUM(N838:N842))</f>
        <v>0</v>
      </c>
      <c r="P842" s="46">
        <f t="shared" ref="P842" si="14110">O842+((O843-P843)+(O844-P844))*(O842/SUM(O838:O842))</f>
        <v>0</v>
      </c>
      <c r="Q842" s="46">
        <f t="shared" ref="Q842" si="14111">P842+((P843-Q843)+(P844-Q844))*(P842/SUM(P838:P842))</f>
        <v>0</v>
      </c>
      <c r="R842" s="46">
        <f t="shared" ref="R842" si="14112">Q842+((Q843-R843)+(Q844-R844))*(Q842/SUM(Q838:Q842))</f>
        <v>0</v>
      </c>
      <c r="S842" s="46">
        <f t="shared" ref="S842" si="14113">R842+((R843-S843)+(R844-S844))*(R842/SUM(R838:R842))</f>
        <v>0</v>
      </c>
      <c r="T842" s="46">
        <f t="shared" ref="T842" si="14114">S842+((S843-T843)+(S844-T844))*(S842/SUM(S838:S842))</f>
        <v>0</v>
      </c>
      <c r="U842" s="46">
        <f t="shared" ref="U842" si="14115">T842+((T843-U843)+(T844-U844))*(T842/SUM(T838:T842))</f>
        <v>0</v>
      </c>
      <c r="V842" s="46">
        <f t="shared" ref="V842" si="14116">U842+((U843-V843)+(U844-V844))*(U842/SUM(U838:U842))</f>
        <v>0</v>
      </c>
      <c r="W842" s="46">
        <f t="shared" ref="W842" si="14117">V842+((V843-W843)+(V844-W844))*(V842/SUM(V838:V842))</f>
        <v>0</v>
      </c>
      <c r="X842" s="46">
        <f t="shared" ref="X842" si="14118">W842+((W843-X843)+(W844-X844))*(W842/SUM(W838:W842))</f>
        <v>0</v>
      </c>
      <c r="Y842" s="46">
        <f t="shared" ref="Y842" si="14119">X842+((X843-Y843)+(X844-Y844))*(X842/SUM(X838:X842))</f>
        <v>0</v>
      </c>
      <c r="Z842" s="46">
        <f t="shared" ref="Z842" si="14120">Y842+((Y843-Z843)+(Y844-Z844))*(Y842/SUM(Y838:Y842))</f>
        <v>0</v>
      </c>
      <c r="AA842" s="46">
        <f t="shared" ref="AA842" si="14121">Z842+((Z843-AA843)+(Z844-AA844))*(Z842/SUM(Z838:Z842))</f>
        <v>0</v>
      </c>
      <c r="AB842" s="46">
        <f t="shared" ref="AB842" si="14122">AA842+((AA843-AB843)+(AA844-AB844))*(AA842/SUM(AA838:AA842))</f>
        <v>0</v>
      </c>
      <c r="AC842" s="46">
        <f t="shared" ref="AC842" si="14123">AB842+((AB843-AC843)+(AB844-AC844))*(AB842/SUM(AB838:AB842))</f>
        <v>0</v>
      </c>
      <c r="AD842" s="46">
        <f t="shared" ref="AD842" si="14124">AC842+((AC843-AD843)+(AC844-AD844))*(AC842/SUM(AC838:AC842))</f>
        <v>0</v>
      </c>
      <c r="AE842" s="46">
        <f t="shared" ref="AE842" si="14125">AD842+((AD843-AE843)+(AD844-AE844))*(AD842/SUM(AD838:AD842))</f>
        <v>0</v>
      </c>
      <c r="AF842" s="46">
        <f t="shared" ref="AF842" si="14126">AE842+((AE843-AF843)+(AE844-AF844))*(AE842/SUM(AE838:AE842))</f>
        <v>0</v>
      </c>
      <c r="AG842" s="46">
        <f t="shared" ref="AG842" si="14127">AF842+((AF843-AG843)+(AF844-AG844))*(AF842/SUM(AF838:AF842))</f>
        <v>0</v>
      </c>
      <c r="AH842" s="46">
        <f t="shared" ref="AH842" si="14128">AG842+((AG843-AH843)+(AG844-AH844))*(AG842/SUM(AG838:AG842))</f>
        <v>0</v>
      </c>
      <c r="AI842" s="46">
        <f t="shared" ref="AI842" si="14129">AH842+((AH843-AI843)+(AH844-AI844))*(AH842/SUM(AH838:AH842))</f>
        <v>0</v>
      </c>
      <c r="AJ842" s="46">
        <f t="shared" ref="AJ842" si="14130">AI842+((AI843-AJ843)+(AI844-AJ844))*(AI842/SUM(AI838:AI842))</f>
        <v>0</v>
      </c>
      <c r="AK842" s="46">
        <f t="shared" ref="AK842" si="14131">AJ842+((AJ843-AK843)+(AJ844-AK844))*(AJ842/SUM(AJ838:AJ842))</f>
        <v>0</v>
      </c>
      <c r="AL842" s="46">
        <f t="shared" ref="AL842" si="14132">AK842+((AK843-AL843)+(AK844-AL844))*(AK842/SUM(AK838:AK842))</f>
        <v>0</v>
      </c>
      <c r="AM842" s="46">
        <f t="shared" ref="AM842" si="14133">AL842+((AL843-AM843)+(AL844-AM844))*(AL842/SUM(AL838:AL842))</f>
        <v>0</v>
      </c>
      <c r="AN842" s="46">
        <f t="shared" ref="AN842" si="14134">AM842+((AM843-AN843)+(AM844-AN844))*(AM842/SUM(AM838:AM842))</f>
        <v>0</v>
      </c>
      <c r="AO842" s="46">
        <f t="shared" ref="AO842" si="14135">AN842+((AN843-AO843)+(AN844-AO844))*(AN842/SUM(AN838:AN842))</f>
        <v>0</v>
      </c>
      <c r="AP842" s="46">
        <f t="shared" ref="AP842" si="14136">AO842+((AO843-AP843)+(AO844-AP844))*(AO842/SUM(AO838:AO842))</f>
        <v>0</v>
      </c>
      <c r="AQ842" s="46">
        <f t="shared" ref="AQ842" si="14137">AP842+((AP843-AQ843)+(AP844-AQ844))*(AP842/SUM(AP838:AP842))</f>
        <v>0</v>
      </c>
      <c r="AR842" s="46">
        <f t="shared" ref="AR842" si="14138">AQ842+((AQ843-AR843)+(AQ844-AR844))*(AQ842/SUM(AQ838:AQ842))</f>
        <v>0</v>
      </c>
      <c r="AS842" s="47">
        <f t="shared" ref="AS842" si="14139">AR842+((AR843-AS843)+(AR844-AS844))*(AR842/SUM(AR838:AR842))</f>
        <v>0</v>
      </c>
      <c r="AU842" s="10" t="str" cm="1">
        <f t="array" ref="AU842">IF($D842="","",INDEX('Data - CO2'!$B$5:$AP$53,MATCH(Kulturmodeller!$D842,'Data - CO2'!$A$5:$A$53,0),AU$20)*E842)</f>
        <v/>
      </c>
      <c r="AV842" t="str" cm="1">
        <f t="array" ref="AV842">IF($D842="","",INDEX('Data - CO2'!$B$5:$AP$53,MATCH(Kulturmodeller!$D842,'Data - CO2'!$A$5:$A$53,0),AV$20)*F842)</f>
        <v/>
      </c>
      <c r="AW842" t="str" cm="1">
        <f t="array" ref="AW842">IF($D842="","",INDEX('Data - CO2'!$B$5:$AP$53,MATCH(Kulturmodeller!$D842,'Data - CO2'!$A$5:$A$53,0),AW$20)*G842)</f>
        <v/>
      </c>
      <c r="AX842" t="str" cm="1">
        <f t="array" ref="AX842">IF($D842="","",INDEX('Data - CO2'!$B$5:$AP$53,MATCH(Kulturmodeller!$D842,'Data - CO2'!$A$5:$A$53,0),AX$20)*H842)</f>
        <v/>
      </c>
      <c r="AY842" t="str" cm="1">
        <f t="array" ref="AY842">IF($D842="","",INDEX('Data - CO2'!$B$5:$AP$53,MATCH(Kulturmodeller!$D842,'Data - CO2'!$A$5:$A$53,0),AY$20)*I842)</f>
        <v/>
      </c>
      <c r="AZ842" t="str" cm="1">
        <f t="array" ref="AZ842">IF($D842="","",INDEX('Data - CO2'!$B$5:$AP$53,MATCH(Kulturmodeller!$D842,'Data - CO2'!$A$5:$A$53,0),AZ$20)*J842*$B837)</f>
        <v/>
      </c>
      <c r="BA842" t="str" cm="1">
        <f t="array" ref="BA842">IF($D842="","",INDEX('Data - CO2'!$B$5:$AP$53,MATCH(Kulturmodeller!$D842,'Data - CO2'!$A$5:$A$53,0),BA$20)*K842*$B837)</f>
        <v/>
      </c>
      <c r="BB842" t="str" cm="1">
        <f t="array" ref="BB842">IF($D842="","",INDEX('Data - CO2'!$B$5:$AP$53,MATCH(Kulturmodeller!$D842,'Data - CO2'!$A$5:$A$53,0),BB$20)*L842*$B837)</f>
        <v/>
      </c>
      <c r="BC842" t="str" cm="1">
        <f t="array" ref="BC842">IF($D842="","",INDEX('Data - CO2'!$B$5:$AP$53,MATCH(Kulturmodeller!$D842,'Data - CO2'!$A$5:$A$53,0),BC$20)*M842*$B837)</f>
        <v/>
      </c>
      <c r="BD842" t="str" cm="1">
        <f t="array" ref="BD842">IF($D842="","",INDEX('Data - CO2'!$B$5:$AP$53,MATCH(Kulturmodeller!$D842,'Data - CO2'!$A$5:$A$53,0),BD$20)*N842*$B837)</f>
        <v/>
      </c>
      <c r="BE842" t="str" cm="1">
        <f t="array" ref="BE842">IF($D842="","",INDEX('Data - CO2'!$B$5:$AP$53,MATCH(Kulturmodeller!$D842,'Data - CO2'!$A$5:$A$53,0),BE$20)*O842*$B837)</f>
        <v/>
      </c>
      <c r="BF842" t="str" cm="1">
        <f t="array" ref="BF842">IF($D842="","",INDEX('Data - CO2'!$B$5:$AP$53,MATCH(Kulturmodeller!$D842,'Data - CO2'!$A$5:$A$53,0),BF$20)*P842*$B837)</f>
        <v/>
      </c>
      <c r="BG842" t="str" cm="1">
        <f t="array" ref="BG842">IF($D842="","",INDEX('Data - CO2'!$B$5:$AP$53,MATCH(Kulturmodeller!$D842,'Data - CO2'!$A$5:$A$53,0),BG$20)*Q842*$B837)</f>
        <v/>
      </c>
      <c r="BH842" t="str" cm="1">
        <f t="array" ref="BH842">IF($D842="","",INDEX('Data - CO2'!$B$5:$AP$53,MATCH(Kulturmodeller!$D842,'Data - CO2'!$A$5:$A$53,0),BH$20)*R842*$B837)</f>
        <v/>
      </c>
      <c r="BI842" t="str" cm="1">
        <f t="array" ref="BI842">IF($D842="","",INDEX('Data - CO2'!$B$5:$AP$53,MATCH(Kulturmodeller!$D842,'Data - CO2'!$A$5:$A$53,0),BI$20)*S842*$B837)</f>
        <v/>
      </c>
      <c r="BJ842" t="str" cm="1">
        <f t="array" ref="BJ842">IF($D842="","",INDEX('Data - CO2'!$B$5:$AP$53,MATCH(Kulturmodeller!$D842,'Data - CO2'!$A$5:$A$53,0),BJ$20)*T842*$B837)</f>
        <v/>
      </c>
      <c r="BK842" t="str" cm="1">
        <f t="array" ref="BK842">IF($D842="","",INDEX('Data - CO2'!$B$5:$AP$53,MATCH(Kulturmodeller!$D842,'Data - CO2'!$A$5:$A$53,0),BK$20)*U842*$B837)</f>
        <v/>
      </c>
      <c r="BL842" t="str" cm="1">
        <f t="array" ref="BL842">IF($D842="","",INDEX('Data - CO2'!$B$5:$AP$53,MATCH(Kulturmodeller!$D842,'Data - CO2'!$A$5:$A$53,0),BL$20)*V842*$B837)</f>
        <v/>
      </c>
      <c r="BM842" t="str" cm="1">
        <f t="array" ref="BM842">IF($D842="","",INDEX('Data - CO2'!$B$5:$AP$53,MATCH(Kulturmodeller!$D842,'Data - CO2'!$A$5:$A$53,0),BM$20)*W842*$B837)</f>
        <v/>
      </c>
      <c r="BN842" t="str" cm="1">
        <f t="array" ref="BN842">IF($D842="","",INDEX('Data - CO2'!$B$5:$AP$53,MATCH(Kulturmodeller!$D842,'Data - CO2'!$A$5:$A$53,0),BN$20)*X842*$B837)</f>
        <v/>
      </c>
      <c r="BO842" t="str" cm="1">
        <f t="array" ref="BO842">IF($D842="","",INDEX('Data - CO2'!$B$5:$AP$53,MATCH(Kulturmodeller!$D842,'Data - CO2'!$A$5:$A$53,0),BO$20)*Y842*$B837)</f>
        <v/>
      </c>
      <c r="BP842" t="str" cm="1">
        <f t="array" ref="BP842">IF($D842="","",INDEX('Data - CO2'!$B$5:$AP$53,MATCH(Kulturmodeller!$D842,'Data - CO2'!$A$5:$A$53,0),BP$20)*Z842*$B837)</f>
        <v/>
      </c>
      <c r="BQ842" t="str" cm="1">
        <f t="array" ref="BQ842">IF($D842="","",INDEX('Data - CO2'!$B$5:$AP$53,MATCH(Kulturmodeller!$D842,'Data - CO2'!$A$5:$A$53,0),BQ$20)*AA842*$B837)</f>
        <v/>
      </c>
      <c r="BR842" t="str" cm="1">
        <f t="array" ref="BR842">IF($D842="","",INDEX('Data - CO2'!$B$5:$AP$53,MATCH(Kulturmodeller!$D842,'Data - CO2'!$A$5:$A$53,0),BR$20)*AB842*$B837)</f>
        <v/>
      </c>
      <c r="BS842" t="str" cm="1">
        <f t="array" ref="BS842">IF($D842="","",INDEX('Data - CO2'!$B$5:$AP$53,MATCH(Kulturmodeller!$D842,'Data - CO2'!$A$5:$A$53,0),BS$20)*AC842*$B837)</f>
        <v/>
      </c>
      <c r="BT842" t="str" cm="1">
        <f t="array" ref="BT842">IF($D842="","",INDEX('Data - CO2'!$B$5:$AP$53,MATCH(Kulturmodeller!$D842,'Data - CO2'!$A$5:$A$53,0),BT$20)*AD842*$B837)</f>
        <v/>
      </c>
      <c r="BU842" t="str" cm="1">
        <f t="array" ref="BU842">IF($D842="","",INDEX('Data - CO2'!$B$5:$AP$53,MATCH(Kulturmodeller!$D842,'Data - CO2'!$A$5:$A$53,0),BU$20)*AE842*$B837)</f>
        <v/>
      </c>
      <c r="BV842" t="str" cm="1">
        <f t="array" ref="BV842">IF($D842="","",INDEX('Data - CO2'!$B$5:$AP$53,MATCH(Kulturmodeller!$D842,'Data - CO2'!$A$5:$A$53,0),BV$20)*AF842*$B837)</f>
        <v/>
      </c>
      <c r="BW842" t="str" cm="1">
        <f t="array" ref="BW842">IF($D842="","",INDEX('Data - CO2'!$B$5:$AP$53,MATCH(Kulturmodeller!$D842,'Data - CO2'!$A$5:$A$53,0),BW$20)*AG842*$B837)</f>
        <v/>
      </c>
      <c r="BX842" t="str" cm="1">
        <f t="array" ref="BX842">IF($D842="","",INDEX('Data - CO2'!$B$5:$AP$53,MATCH(Kulturmodeller!$D842,'Data - CO2'!$A$5:$A$53,0),BX$20)*AH842*$B837)</f>
        <v/>
      </c>
      <c r="BY842" t="str" cm="1">
        <f t="array" ref="BY842">IF($D842="","",INDEX('Data - CO2'!$B$5:$AP$53,MATCH(Kulturmodeller!$D842,'Data - CO2'!$A$5:$A$53,0),BY$20)*AI842*$B837)</f>
        <v/>
      </c>
      <c r="BZ842" t="str" cm="1">
        <f t="array" ref="BZ842">IF($D842="","",INDEX('Data - CO2'!$B$5:$AP$53,MATCH(Kulturmodeller!$D842,'Data - CO2'!$A$5:$A$53,0),BZ$20)*AJ842*$B837)</f>
        <v/>
      </c>
      <c r="CA842" t="str" cm="1">
        <f t="array" ref="CA842">IF($D842="","",INDEX('Data - CO2'!$B$5:$AP$53,MATCH(Kulturmodeller!$D842,'Data - CO2'!$A$5:$A$53,0),CA$20)*AK842*$B837)</f>
        <v/>
      </c>
      <c r="CB842" t="str" cm="1">
        <f t="array" ref="CB842">IF($D842="","",INDEX('Data - CO2'!$B$5:$AP$53,MATCH(Kulturmodeller!$D842,'Data - CO2'!$A$5:$A$53,0),CB$20)*AL842*$B837)</f>
        <v/>
      </c>
      <c r="CC842" t="str" cm="1">
        <f t="array" ref="CC842">IF($D842="","",INDEX('Data - CO2'!$B$5:$AP$53,MATCH(Kulturmodeller!$D842,'Data - CO2'!$A$5:$A$53,0),CC$20)*AM842*$B837)</f>
        <v/>
      </c>
      <c r="CD842" t="str" cm="1">
        <f t="array" ref="CD842">IF($D842="","",INDEX('Data - CO2'!$B$5:$AP$53,MATCH(Kulturmodeller!$D842,'Data - CO2'!$A$5:$A$53,0),CD$20)*AN842*$B837)</f>
        <v/>
      </c>
      <c r="CE842" t="str" cm="1">
        <f t="array" ref="CE842">IF($D842="","",INDEX('Data - CO2'!$B$5:$AP$53,MATCH(Kulturmodeller!$D842,'Data - CO2'!$A$5:$A$53,0),CE$20)*AO842*$B837)</f>
        <v/>
      </c>
      <c r="CF842" t="str" cm="1">
        <f t="array" ref="CF842">IF($D842="","",INDEX('Data - CO2'!$B$5:$AP$53,MATCH(Kulturmodeller!$D842,'Data - CO2'!$A$5:$A$53,0),CF$20)*AP842*$B837)</f>
        <v/>
      </c>
      <c r="CG842" t="str" cm="1">
        <f t="array" ref="CG842">IF($D842="","",INDEX('Data - CO2'!$B$5:$AP$53,MATCH(Kulturmodeller!$D842,'Data - CO2'!$A$5:$A$53,0),CG$20)*AQ842*$B837)</f>
        <v/>
      </c>
      <c r="CH842" t="str" cm="1">
        <f t="array" ref="CH842">IF($D842="","",INDEX('Data - CO2'!$B$5:$AP$53,MATCH(Kulturmodeller!$D842,'Data - CO2'!$A$5:$A$53,0),CH$20)*AR842*$B837)</f>
        <v/>
      </c>
      <c r="CI842" s="11" t="str" cm="1">
        <f t="array" ref="CI842">IF($D842="","",INDEX('Data - CO2'!$B$5:$AP$53,MATCH(Kulturmodeller!$D842,'Data - CO2'!$A$5:$A$53,0),CI$20)*AS842*$B837)</f>
        <v/>
      </c>
    </row>
    <row r="843" spans="1:87" x14ac:dyDescent="0.3">
      <c r="A843" s="49" t="s">
        <v>637</v>
      </c>
      <c r="B843" s="49"/>
      <c r="C843" s="349">
        <f>'Katalog over Kulturmodeller '!F263</f>
        <v>0</v>
      </c>
      <c r="D843" s="131"/>
      <c r="E843" s="139">
        <f>'Katalog over Kulturmodeller '!W263</f>
        <v>0</v>
      </c>
      <c r="F843" s="40">
        <f>E843</f>
        <v>0</v>
      </c>
      <c r="G843" s="40">
        <f t="shared" ref="G843:G844" si="14140">F843</f>
        <v>0</v>
      </c>
      <c r="H843" s="40">
        <f>G843*2/3</f>
        <v>0</v>
      </c>
      <c r="I843" s="40">
        <f>H843*0.5</f>
        <v>0</v>
      </c>
      <c r="J843" s="40">
        <v>0</v>
      </c>
      <c r="K843" s="40">
        <f t="shared" ref="K843:K844" si="14141">J843</f>
        <v>0</v>
      </c>
      <c r="L843" s="40">
        <f t="shared" ref="L843:L844" si="14142">K843</f>
        <v>0</v>
      </c>
      <c r="M843" s="40">
        <f t="shared" ref="M843:M844" si="14143">L843</f>
        <v>0</v>
      </c>
      <c r="N843" s="40">
        <f t="shared" ref="N843:N844" si="14144">M843</f>
        <v>0</v>
      </c>
      <c r="O843" s="40">
        <f t="shared" ref="O843:O844" si="14145">N843</f>
        <v>0</v>
      </c>
      <c r="P843" s="40">
        <f t="shared" ref="P843:P844" si="14146">O843</f>
        <v>0</v>
      </c>
      <c r="Q843" s="40">
        <f t="shared" ref="Q843:Q844" si="14147">P843</f>
        <v>0</v>
      </c>
      <c r="R843" s="40">
        <f t="shared" ref="R843:R844" si="14148">Q843</f>
        <v>0</v>
      </c>
      <c r="S843" s="40">
        <f t="shared" ref="S843:S844" si="14149">R843</f>
        <v>0</v>
      </c>
      <c r="T843" s="40">
        <f t="shared" ref="T843:T844" si="14150">S843</f>
        <v>0</v>
      </c>
      <c r="U843" s="40">
        <f t="shared" ref="U843:U844" si="14151">T843</f>
        <v>0</v>
      </c>
      <c r="V843" s="40">
        <f t="shared" ref="V843:V844" si="14152">U843</f>
        <v>0</v>
      </c>
      <c r="W843" s="40">
        <f t="shared" ref="W843:W844" si="14153">V843</f>
        <v>0</v>
      </c>
      <c r="X843" s="40">
        <f t="shared" ref="X843:X844" si="14154">W843</f>
        <v>0</v>
      </c>
      <c r="Y843" s="40">
        <f t="shared" ref="Y843:Y844" si="14155">X843</f>
        <v>0</v>
      </c>
      <c r="Z843" s="40">
        <f t="shared" ref="Z843:Z844" si="14156">Y843</f>
        <v>0</v>
      </c>
      <c r="AA843" s="40">
        <f t="shared" ref="AA843:AA844" si="14157">Z843</f>
        <v>0</v>
      </c>
      <c r="AB843" s="40">
        <f t="shared" ref="AB843:AB844" si="14158">AA843</f>
        <v>0</v>
      </c>
      <c r="AC843" s="40">
        <f t="shared" ref="AC843:AC844" si="14159">AB843</f>
        <v>0</v>
      </c>
      <c r="AD843" s="40">
        <f t="shared" ref="AD843:AD844" si="14160">AC843</f>
        <v>0</v>
      </c>
      <c r="AE843" s="40">
        <f t="shared" ref="AE843:AE844" si="14161">AD843</f>
        <v>0</v>
      </c>
      <c r="AF843" s="40">
        <f t="shared" ref="AF843:AF844" si="14162">AE843</f>
        <v>0</v>
      </c>
      <c r="AG843" s="40">
        <f t="shared" ref="AG843:AG844" si="14163">AF843</f>
        <v>0</v>
      </c>
      <c r="AH843" s="40">
        <f t="shared" ref="AH843:AH844" si="14164">AG843</f>
        <v>0</v>
      </c>
      <c r="AI843" s="40">
        <f t="shared" ref="AI843:AI844" si="14165">AH843</f>
        <v>0</v>
      </c>
      <c r="AJ843" s="40">
        <f t="shared" ref="AJ843:AJ844" si="14166">AI843</f>
        <v>0</v>
      </c>
      <c r="AK843" s="40">
        <f t="shared" ref="AK843:AK844" si="14167">AJ843</f>
        <v>0</v>
      </c>
      <c r="AL843" s="40">
        <f t="shared" ref="AL843:AL844" si="14168">AK843</f>
        <v>0</v>
      </c>
      <c r="AM843" s="40">
        <f t="shared" ref="AM843:AM844" si="14169">AL843</f>
        <v>0</v>
      </c>
      <c r="AN843" s="40">
        <f t="shared" ref="AN843:AN844" si="14170">AM843</f>
        <v>0</v>
      </c>
      <c r="AO843" s="40">
        <f t="shared" ref="AO843:AO844" si="14171">AN843</f>
        <v>0</v>
      </c>
      <c r="AP843" s="40">
        <f t="shared" ref="AP843:AP844" si="14172">AO843</f>
        <v>0</v>
      </c>
      <c r="AQ843" s="40">
        <f t="shared" ref="AQ843:AQ844" si="14173">AP843</f>
        <v>0</v>
      </c>
      <c r="AR843" s="40">
        <f t="shared" ref="AR843:AR844" si="14174">AQ843</f>
        <v>0</v>
      </c>
      <c r="AS843" s="41">
        <f t="shared" ref="AS843:AS844" si="14175">AR843</f>
        <v>0</v>
      </c>
      <c r="AU843" s="10" t="str" cm="1">
        <f t="array" ref="AU843">IF($D843="","",INDEX('Data - CO2'!$B$5:$AP$53,MATCH(Kulturmodeller!$D843,'Data - CO2'!$A$5:$A$53,0),AU$20)*E843)</f>
        <v/>
      </c>
      <c r="AV843" t="str" cm="1">
        <f t="array" ref="AV843">IF($D843="","",INDEX('Data - CO2'!$B$5:$AP$53,MATCH(Kulturmodeller!$D843,'Data - CO2'!$A$5:$A$53,0),AV$20)*F843)</f>
        <v/>
      </c>
      <c r="AW843" t="str" cm="1">
        <f t="array" ref="AW843">IF($D843="","",INDEX('Data - CO2'!$B$5:$AP$53,MATCH(Kulturmodeller!$D843,'Data - CO2'!$A$5:$A$53,0),AW$20)*G843)</f>
        <v/>
      </c>
      <c r="AX843" t="str" cm="1">
        <f t="array" ref="AX843">IF($D843="","",INDEX('Data - CO2'!$B$5:$AP$53,MATCH(Kulturmodeller!$D843,'Data - CO2'!$A$5:$A$53,0),AX$20)*H843)</f>
        <v/>
      </c>
      <c r="AY843" t="str" cm="1">
        <f t="array" ref="AY843">IF($D843="","",INDEX('Data - CO2'!$B$5:$AP$53,MATCH(Kulturmodeller!$D843,'Data - CO2'!$A$5:$A$53,0),AY$20)*I843)</f>
        <v/>
      </c>
      <c r="AZ843" t="str" cm="1">
        <f t="array" ref="AZ843">IF($D843="","",INDEX('Data - CO2'!$B$5:$AP$53,MATCH(Kulturmodeller!$D843,'Data - CO2'!$A$5:$A$53,0),AZ$20)*J843*$B837)</f>
        <v/>
      </c>
      <c r="BA843" t="str" cm="1">
        <f t="array" ref="BA843">IF($D843="","",INDEX('Data - CO2'!$B$5:$AP$53,MATCH(Kulturmodeller!$D843,'Data - CO2'!$A$5:$A$53,0),BA$20)*K843*$B837)</f>
        <v/>
      </c>
      <c r="BB843" t="str" cm="1">
        <f t="array" ref="BB843">IF($D843="","",INDEX('Data - CO2'!$B$5:$AP$53,MATCH(Kulturmodeller!$D843,'Data - CO2'!$A$5:$A$53,0),BB$20)*L843*$B837)</f>
        <v/>
      </c>
      <c r="BC843" t="str" cm="1">
        <f t="array" ref="BC843">IF($D843="","",INDEX('Data - CO2'!$B$5:$AP$53,MATCH(Kulturmodeller!$D843,'Data - CO2'!$A$5:$A$53,0),BC$20)*M843*$B837)</f>
        <v/>
      </c>
      <c r="BD843" t="str" cm="1">
        <f t="array" ref="BD843">IF($D843="","",INDEX('Data - CO2'!$B$5:$AP$53,MATCH(Kulturmodeller!$D843,'Data - CO2'!$A$5:$A$53,0),BD$20)*N843*$B837)</f>
        <v/>
      </c>
      <c r="BE843" t="str" cm="1">
        <f t="array" ref="BE843">IF($D843="","",INDEX('Data - CO2'!$B$5:$AP$53,MATCH(Kulturmodeller!$D843,'Data - CO2'!$A$5:$A$53,0),BE$20)*O843*$B837)</f>
        <v/>
      </c>
      <c r="BF843" t="str" cm="1">
        <f t="array" ref="BF843">IF($D843="","",INDEX('Data - CO2'!$B$5:$AP$53,MATCH(Kulturmodeller!$D843,'Data - CO2'!$A$5:$A$53,0),BF$20)*P843*$B837)</f>
        <v/>
      </c>
      <c r="BG843" t="str" cm="1">
        <f t="array" ref="BG843">IF($D843="","",INDEX('Data - CO2'!$B$5:$AP$53,MATCH(Kulturmodeller!$D843,'Data - CO2'!$A$5:$A$53,0),BG$20)*Q843*$B837)</f>
        <v/>
      </c>
      <c r="BH843" t="str" cm="1">
        <f t="array" ref="BH843">IF($D843="","",INDEX('Data - CO2'!$B$5:$AP$53,MATCH(Kulturmodeller!$D843,'Data - CO2'!$A$5:$A$53,0),BH$20)*R843*$B837)</f>
        <v/>
      </c>
      <c r="BI843" t="str" cm="1">
        <f t="array" ref="BI843">IF($D843="","",INDEX('Data - CO2'!$B$5:$AP$53,MATCH(Kulturmodeller!$D843,'Data - CO2'!$A$5:$A$53,0),BI$20)*S843*$B837)</f>
        <v/>
      </c>
      <c r="BJ843" t="str" cm="1">
        <f t="array" ref="BJ843">IF($D843="","",INDEX('Data - CO2'!$B$5:$AP$53,MATCH(Kulturmodeller!$D843,'Data - CO2'!$A$5:$A$53,0),BJ$20)*T843*$B837)</f>
        <v/>
      </c>
      <c r="BK843" t="str" cm="1">
        <f t="array" ref="BK843">IF($D843="","",INDEX('Data - CO2'!$B$5:$AP$53,MATCH(Kulturmodeller!$D843,'Data - CO2'!$A$5:$A$53,0),BK$20)*U843*$B837)</f>
        <v/>
      </c>
      <c r="BL843" t="str" cm="1">
        <f t="array" ref="BL843">IF($D843="","",INDEX('Data - CO2'!$B$5:$AP$53,MATCH(Kulturmodeller!$D843,'Data - CO2'!$A$5:$A$53,0),BL$20)*V843*$B837)</f>
        <v/>
      </c>
      <c r="BM843" t="str" cm="1">
        <f t="array" ref="BM843">IF($D843="","",INDEX('Data - CO2'!$B$5:$AP$53,MATCH(Kulturmodeller!$D843,'Data - CO2'!$A$5:$A$53,0),BM$20)*W843*$B837)</f>
        <v/>
      </c>
      <c r="BN843" t="str" cm="1">
        <f t="array" ref="BN843">IF($D843="","",INDEX('Data - CO2'!$B$5:$AP$53,MATCH(Kulturmodeller!$D843,'Data - CO2'!$A$5:$A$53,0),BN$20)*X843*$B837)</f>
        <v/>
      </c>
      <c r="BO843" t="str" cm="1">
        <f t="array" ref="BO843">IF($D843="","",INDEX('Data - CO2'!$B$5:$AP$53,MATCH(Kulturmodeller!$D843,'Data - CO2'!$A$5:$A$53,0),BO$20)*Y843*$B837)</f>
        <v/>
      </c>
      <c r="BP843" t="str" cm="1">
        <f t="array" ref="BP843">IF($D843="","",INDEX('Data - CO2'!$B$5:$AP$53,MATCH(Kulturmodeller!$D843,'Data - CO2'!$A$5:$A$53,0),BP$20)*Z843*$B837)</f>
        <v/>
      </c>
      <c r="BQ843" t="str" cm="1">
        <f t="array" ref="BQ843">IF($D843="","",INDEX('Data - CO2'!$B$5:$AP$53,MATCH(Kulturmodeller!$D843,'Data - CO2'!$A$5:$A$53,0),BQ$20)*AA843*$B837)</f>
        <v/>
      </c>
      <c r="BR843" t="str" cm="1">
        <f t="array" ref="BR843">IF($D843="","",INDEX('Data - CO2'!$B$5:$AP$53,MATCH(Kulturmodeller!$D843,'Data - CO2'!$A$5:$A$53,0),BR$20)*AB843*$B837)</f>
        <v/>
      </c>
      <c r="BS843" t="str" cm="1">
        <f t="array" ref="BS843">IF($D843="","",INDEX('Data - CO2'!$B$5:$AP$53,MATCH(Kulturmodeller!$D843,'Data - CO2'!$A$5:$A$53,0),BS$20)*AC843*$B837)</f>
        <v/>
      </c>
      <c r="BT843" t="str" cm="1">
        <f t="array" ref="BT843">IF($D843="","",INDEX('Data - CO2'!$B$5:$AP$53,MATCH(Kulturmodeller!$D843,'Data - CO2'!$A$5:$A$53,0),BT$20)*AD843*$B837)</f>
        <v/>
      </c>
      <c r="BU843" t="str" cm="1">
        <f t="array" ref="BU843">IF($D843="","",INDEX('Data - CO2'!$B$5:$AP$53,MATCH(Kulturmodeller!$D843,'Data - CO2'!$A$5:$A$53,0),BU$20)*AE843*$B837)</f>
        <v/>
      </c>
      <c r="BV843" t="str" cm="1">
        <f t="array" ref="BV843">IF($D843="","",INDEX('Data - CO2'!$B$5:$AP$53,MATCH(Kulturmodeller!$D843,'Data - CO2'!$A$5:$A$53,0),BV$20)*AF843*$B837)</f>
        <v/>
      </c>
      <c r="BW843" t="str" cm="1">
        <f t="array" ref="BW843">IF($D843="","",INDEX('Data - CO2'!$B$5:$AP$53,MATCH(Kulturmodeller!$D843,'Data - CO2'!$A$5:$A$53,0),BW$20)*AG843*$B837)</f>
        <v/>
      </c>
      <c r="BX843" t="str" cm="1">
        <f t="array" ref="BX843">IF($D843="","",INDEX('Data - CO2'!$B$5:$AP$53,MATCH(Kulturmodeller!$D843,'Data - CO2'!$A$5:$A$53,0),BX$20)*AH843*$B837)</f>
        <v/>
      </c>
      <c r="BY843" t="str" cm="1">
        <f t="array" ref="BY843">IF($D843="","",INDEX('Data - CO2'!$B$5:$AP$53,MATCH(Kulturmodeller!$D843,'Data - CO2'!$A$5:$A$53,0),BY$20)*AI843*$B837)</f>
        <v/>
      </c>
      <c r="BZ843" t="str" cm="1">
        <f t="array" ref="BZ843">IF($D843="","",INDEX('Data - CO2'!$B$5:$AP$53,MATCH(Kulturmodeller!$D843,'Data - CO2'!$A$5:$A$53,0),BZ$20)*AJ843*$B837)</f>
        <v/>
      </c>
      <c r="CA843" t="str" cm="1">
        <f t="array" ref="CA843">IF($D843="","",INDEX('Data - CO2'!$B$5:$AP$53,MATCH(Kulturmodeller!$D843,'Data - CO2'!$A$5:$A$53,0),CA$20)*AK843*$B837)</f>
        <v/>
      </c>
      <c r="CB843" t="str" cm="1">
        <f t="array" ref="CB843">IF($D843="","",INDEX('Data - CO2'!$B$5:$AP$53,MATCH(Kulturmodeller!$D843,'Data - CO2'!$A$5:$A$53,0),CB$20)*AL843*$B837)</f>
        <v/>
      </c>
      <c r="CC843" t="str" cm="1">
        <f t="array" ref="CC843">IF($D843="","",INDEX('Data - CO2'!$B$5:$AP$53,MATCH(Kulturmodeller!$D843,'Data - CO2'!$A$5:$A$53,0),CC$20)*AM843*$B837)</f>
        <v/>
      </c>
      <c r="CD843" t="str" cm="1">
        <f t="array" ref="CD843">IF($D843="","",INDEX('Data - CO2'!$B$5:$AP$53,MATCH(Kulturmodeller!$D843,'Data - CO2'!$A$5:$A$53,0),CD$20)*AN843*$B837)</f>
        <v/>
      </c>
      <c r="CE843" t="str" cm="1">
        <f t="array" ref="CE843">IF($D843="","",INDEX('Data - CO2'!$B$5:$AP$53,MATCH(Kulturmodeller!$D843,'Data - CO2'!$A$5:$A$53,0),CE$20)*AO843*$B837)</f>
        <v/>
      </c>
      <c r="CF843" t="str" cm="1">
        <f t="array" ref="CF843">IF($D843="","",INDEX('Data - CO2'!$B$5:$AP$53,MATCH(Kulturmodeller!$D843,'Data - CO2'!$A$5:$A$53,0),CF$20)*AP843*$B837)</f>
        <v/>
      </c>
      <c r="CG843" t="str" cm="1">
        <f t="array" ref="CG843">IF($D843="","",INDEX('Data - CO2'!$B$5:$AP$53,MATCH(Kulturmodeller!$D843,'Data - CO2'!$A$5:$A$53,0),CG$20)*AQ843*$B837)</f>
        <v/>
      </c>
      <c r="CH843" t="str" cm="1">
        <f t="array" ref="CH843">IF($D843="","",INDEX('Data - CO2'!$B$5:$AP$53,MATCH(Kulturmodeller!$D843,'Data - CO2'!$A$5:$A$53,0),CH$20)*AR843*$B837)</f>
        <v/>
      </c>
      <c r="CI843" s="11" t="str" cm="1">
        <f t="array" ref="CI843">IF($D843="","",INDEX('Data - CO2'!$B$5:$AP$53,MATCH(Kulturmodeller!$D843,'Data - CO2'!$A$5:$A$53,0),CI$20)*AS843*$B837)</f>
        <v/>
      </c>
    </row>
    <row r="844" spans="1:87" x14ac:dyDescent="0.3">
      <c r="A844" s="346" t="s">
        <v>638</v>
      </c>
      <c r="B844" s="42"/>
      <c r="C844" s="350" t="str">
        <f>'Katalog over Kulturmodeller '!F264</f>
        <v>Juletræer (NGR)</v>
      </c>
      <c r="D844" s="129" t="s">
        <v>635</v>
      </c>
      <c r="E844" s="140">
        <f>'Katalog over Kulturmodeller '!W264</f>
        <v>0</v>
      </c>
      <c r="F844" s="40">
        <f>E844</f>
        <v>0</v>
      </c>
      <c r="G844" s="40">
        <f t="shared" si="14140"/>
        <v>0</v>
      </c>
      <c r="H844" s="40">
        <f>G844*2/3</f>
        <v>0</v>
      </c>
      <c r="I844" s="40">
        <f>H844*0.5</f>
        <v>0</v>
      </c>
      <c r="J844" s="40">
        <v>0</v>
      </c>
      <c r="K844" s="40">
        <f t="shared" si="14141"/>
        <v>0</v>
      </c>
      <c r="L844" s="40">
        <f t="shared" si="14142"/>
        <v>0</v>
      </c>
      <c r="M844" s="40">
        <f t="shared" si="14143"/>
        <v>0</v>
      </c>
      <c r="N844" s="40">
        <f t="shared" si="14144"/>
        <v>0</v>
      </c>
      <c r="O844" s="40">
        <f t="shared" si="14145"/>
        <v>0</v>
      </c>
      <c r="P844" s="40">
        <f t="shared" si="14146"/>
        <v>0</v>
      </c>
      <c r="Q844" s="40">
        <f t="shared" si="14147"/>
        <v>0</v>
      </c>
      <c r="R844" s="40">
        <f t="shared" si="14148"/>
        <v>0</v>
      </c>
      <c r="S844" s="40">
        <f t="shared" si="14149"/>
        <v>0</v>
      </c>
      <c r="T844" s="40">
        <f t="shared" si="14150"/>
        <v>0</v>
      </c>
      <c r="U844" s="40">
        <f t="shared" si="14151"/>
        <v>0</v>
      </c>
      <c r="V844" s="40">
        <f t="shared" si="14152"/>
        <v>0</v>
      </c>
      <c r="W844" s="40">
        <f t="shared" si="14153"/>
        <v>0</v>
      </c>
      <c r="X844" s="40">
        <f t="shared" si="14154"/>
        <v>0</v>
      </c>
      <c r="Y844" s="40">
        <f t="shared" si="14155"/>
        <v>0</v>
      </c>
      <c r="Z844" s="40">
        <f t="shared" si="14156"/>
        <v>0</v>
      </c>
      <c r="AA844" s="40">
        <f t="shared" si="14157"/>
        <v>0</v>
      </c>
      <c r="AB844" s="40">
        <f t="shared" si="14158"/>
        <v>0</v>
      </c>
      <c r="AC844" s="40">
        <f t="shared" si="14159"/>
        <v>0</v>
      </c>
      <c r="AD844" s="40">
        <f t="shared" si="14160"/>
        <v>0</v>
      </c>
      <c r="AE844" s="40">
        <f t="shared" si="14161"/>
        <v>0</v>
      </c>
      <c r="AF844" s="40">
        <f t="shared" si="14162"/>
        <v>0</v>
      </c>
      <c r="AG844" s="40">
        <f t="shared" si="14163"/>
        <v>0</v>
      </c>
      <c r="AH844" s="40">
        <f t="shared" si="14164"/>
        <v>0</v>
      </c>
      <c r="AI844" s="40">
        <f t="shared" si="14165"/>
        <v>0</v>
      </c>
      <c r="AJ844" s="40">
        <f t="shared" si="14166"/>
        <v>0</v>
      </c>
      <c r="AK844" s="40">
        <f t="shared" si="14167"/>
        <v>0</v>
      </c>
      <c r="AL844" s="40">
        <f t="shared" si="14168"/>
        <v>0</v>
      </c>
      <c r="AM844" s="40">
        <f t="shared" si="14169"/>
        <v>0</v>
      </c>
      <c r="AN844" s="40">
        <f t="shared" si="14170"/>
        <v>0</v>
      </c>
      <c r="AO844" s="40">
        <f t="shared" si="14171"/>
        <v>0</v>
      </c>
      <c r="AP844" s="40">
        <f t="shared" si="14172"/>
        <v>0</v>
      </c>
      <c r="AQ844" s="40">
        <f t="shared" si="14173"/>
        <v>0</v>
      </c>
      <c r="AR844" s="40">
        <f t="shared" si="14174"/>
        <v>0</v>
      </c>
      <c r="AS844" s="41">
        <f t="shared" si="14175"/>
        <v>0</v>
      </c>
      <c r="AU844" s="12" cm="1">
        <f t="array" ref="AU844">IF($D844="","",INDEX('Data - CO2'!$B$5:$AP$53,MATCH(Kulturmodeller!$D844,'Data - CO2'!$A$5:$A$53,0),AU$20)*E844)</f>
        <v>0</v>
      </c>
      <c r="AV844" s="3" cm="1">
        <f t="array" ref="AV844">IF($D844="","",INDEX('Data - CO2'!$B$5:$AP$53,MATCH(Kulturmodeller!$D844,'Data - CO2'!$A$5:$A$53,0),AV$20)*F844)</f>
        <v>0</v>
      </c>
      <c r="AW844" s="3" cm="1">
        <f t="array" ref="AW844">IF($D844="","",INDEX('Data - CO2'!$B$5:$AP$53,MATCH(Kulturmodeller!$D844,'Data - CO2'!$A$5:$A$53,0),AW$20)*G844)</f>
        <v>0</v>
      </c>
      <c r="AX844" s="3" cm="1">
        <f t="array" ref="AX844">IF($D844="","",INDEX('Data - CO2'!$B$5:$AP$53,MATCH(Kulturmodeller!$D844,'Data - CO2'!$A$5:$A$53,0),AX$20)*H844)</f>
        <v>0</v>
      </c>
      <c r="AY844" s="3" cm="1">
        <f t="array" ref="AY844">IF($D844="","",INDEX('Data - CO2'!$B$5:$AP$53,MATCH(Kulturmodeller!$D844,'Data - CO2'!$A$5:$A$53,0),AY$20)*I844)</f>
        <v>0</v>
      </c>
      <c r="AZ844" s="3" cm="1">
        <f t="array" ref="AZ844">IF($D844="","",INDEX('Data - CO2'!$B$5:$AP$53,MATCH(Kulturmodeller!$D844,'Data - CO2'!$A$5:$A$53,0),AZ$20)*J844*$B837)</f>
        <v>0</v>
      </c>
      <c r="BA844" s="3" cm="1">
        <f t="array" ref="BA844">IF($D844="","",INDEX('Data - CO2'!$B$5:$AP$53,MATCH(Kulturmodeller!$D844,'Data - CO2'!$A$5:$A$53,0),BA$20)*K844*$B837)</f>
        <v>0</v>
      </c>
      <c r="BB844" s="3" cm="1">
        <f t="array" ref="BB844">IF($D844="","",INDEX('Data - CO2'!$B$5:$AP$53,MATCH(Kulturmodeller!$D844,'Data - CO2'!$A$5:$A$53,0),BB$20)*L844*$B837)</f>
        <v>0</v>
      </c>
      <c r="BC844" s="3" cm="1">
        <f t="array" ref="BC844">IF($D844="","",INDEX('Data - CO2'!$B$5:$AP$53,MATCH(Kulturmodeller!$D844,'Data - CO2'!$A$5:$A$53,0),BC$20)*M844*$B837)</f>
        <v>0</v>
      </c>
      <c r="BD844" s="3" cm="1">
        <f t="array" ref="BD844">IF($D844="","",INDEX('Data - CO2'!$B$5:$AP$53,MATCH(Kulturmodeller!$D844,'Data - CO2'!$A$5:$A$53,0),BD$20)*N844*$B837)</f>
        <v>0</v>
      </c>
      <c r="BE844" s="3" cm="1">
        <f t="array" ref="BE844">IF($D844="","",INDEX('Data - CO2'!$B$5:$AP$53,MATCH(Kulturmodeller!$D844,'Data - CO2'!$A$5:$A$53,0),BE$20)*O844*$B837)</f>
        <v>0</v>
      </c>
      <c r="BF844" s="3" cm="1">
        <f t="array" ref="BF844">IF($D844="","",INDEX('Data - CO2'!$B$5:$AP$53,MATCH(Kulturmodeller!$D844,'Data - CO2'!$A$5:$A$53,0),BF$20)*P844*$B837)</f>
        <v>0</v>
      </c>
      <c r="BG844" s="3" cm="1">
        <f t="array" ref="BG844">IF($D844="","",INDEX('Data - CO2'!$B$5:$AP$53,MATCH(Kulturmodeller!$D844,'Data - CO2'!$A$5:$A$53,0),BG$20)*Q844*$B837)</f>
        <v>0</v>
      </c>
      <c r="BH844" s="3" cm="1">
        <f t="array" ref="BH844">IF($D844="","",INDEX('Data - CO2'!$B$5:$AP$53,MATCH(Kulturmodeller!$D844,'Data - CO2'!$A$5:$A$53,0),BH$20)*R844*$B837)</f>
        <v>0</v>
      </c>
      <c r="BI844" s="3" cm="1">
        <f t="array" ref="BI844">IF($D844="","",INDEX('Data - CO2'!$B$5:$AP$53,MATCH(Kulturmodeller!$D844,'Data - CO2'!$A$5:$A$53,0),BI$20)*S844*$B837)</f>
        <v>0</v>
      </c>
      <c r="BJ844" s="3" cm="1">
        <f t="array" ref="BJ844">IF($D844="","",INDEX('Data - CO2'!$B$5:$AP$53,MATCH(Kulturmodeller!$D844,'Data - CO2'!$A$5:$A$53,0),BJ$20)*T844*$B837)</f>
        <v>0</v>
      </c>
      <c r="BK844" s="3" cm="1">
        <f t="array" ref="BK844">IF($D844="","",INDEX('Data - CO2'!$B$5:$AP$53,MATCH(Kulturmodeller!$D844,'Data - CO2'!$A$5:$A$53,0),BK$20)*U844*$B837)</f>
        <v>0</v>
      </c>
      <c r="BL844" s="3" cm="1">
        <f t="array" ref="BL844">IF($D844="","",INDEX('Data - CO2'!$B$5:$AP$53,MATCH(Kulturmodeller!$D844,'Data - CO2'!$A$5:$A$53,0),BL$20)*V844*$B837)</f>
        <v>0</v>
      </c>
      <c r="BM844" s="3" cm="1">
        <f t="array" ref="BM844">IF($D844="","",INDEX('Data - CO2'!$B$5:$AP$53,MATCH(Kulturmodeller!$D844,'Data - CO2'!$A$5:$A$53,0),BM$20)*W844*$B837)</f>
        <v>0</v>
      </c>
      <c r="BN844" s="3" cm="1">
        <f t="array" ref="BN844">IF($D844="","",INDEX('Data - CO2'!$B$5:$AP$53,MATCH(Kulturmodeller!$D844,'Data - CO2'!$A$5:$A$53,0),BN$20)*X844*$B837)</f>
        <v>0</v>
      </c>
      <c r="BO844" s="3" cm="1">
        <f t="array" ref="BO844">IF($D844="","",INDEX('Data - CO2'!$B$5:$AP$53,MATCH(Kulturmodeller!$D844,'Data - CO2'!$A$5:$A$53,0),BO$20)*Y844*$B837)</f>
        <v>0</v>
      </c>
      <c r="BP844" s="3" cm="1">
        <f t="array" ref="BP844">IF($D844="","",INDEX('Data - CO2'!$B$5:$AP$53,MATCH(Kulturmodeller!$D844,'Data - CO2'!$A$5:$A$53,0),BP$20)*Z844*$B837)</f>
        <v>0</v>
      </c>
      <c r="BQ844" s="3" cm="1">
        <f t="array" ref="BQ844">IF($D844="","",INDEX('Data - CO2'!$B$5:$AP$53,MATCH(Kulturmodeller!$D844,'Data - CO2'!$A$5:$A$53,0),BQ$20)*AA844*$B837)</f>
        <v>0</v>
      </c>
      <c r="BR844" s="3" cm="1">
        <f t="array" ref="BR844">IF($D844="","",INDEX('Data - CO2'!$B$5:$AP$53,MATCH(Kulturmodeller!$D844,'Data - CO2'!$A$5:$A$53,0),BR$20)*AB844*$B837)</f>
        <v>0</v>
      </c>
      <c r="BS844" s="3" cm="1">
        <f t="array" ref="BS844">IF($D844="","",INDEX('Data - CO2'!$B$5:$AP$53,MATCH(Kulturmodeller!$D844,'Data - CO2'!$A$5:$A$53,0),BS$20)*AC844*$B837)</f>
        <v>0</v>
      </c>
      <c r="BT844" s="3" cm="1">
        <f t="array" ref="BT844">IF($D844="","",INDEX('Data - CO2'!$B$5:$AP$53,MATCH(Kulturmodeller!$D844,'Data - CO2'!$A$5:$A$53,0),BT$20)*AD844*$B837)</f>
        <v>0</v>
      </c>
      <c r="BU844" s="3" cm="1">
        <f t="array" ref="BU844">IF($D844="","",INDEX('Data - CO2'!$B$5:$AP$53,MATCH(Kulturmodeller!$D844,'Data - CO2'!$A$5:$A$53,0),BU$20)*AE844*$B837)</f>
        <v>0</v>
      </c>
      <c r="BV844" s="3" cm="1">
        <f t="array" ref="BV844">IF($D844="","",INDEX('Data - CO2'!$B$5:$AP$53,MATCH(Kulturmodeller!$D844,'Data - CO2'!$A$5:$A$53,0),BV$20)*AF844*$B837)</f>
        <v>0</v>
      </c>
      <c r="BW844" s="3" cm="1">
        <f t="array" ref="BW844">IF($D844="","",INDEX('Data - CO2'!$B$5:$AP$53,MATCH(Kulturmodeller!$D844,'Data - CO2'!$A$5:$A$53,0),BW$20)*AG844*$B837)</f>
        <v>0</v>
      </c>
      <c r="BX844" s="3" cm="1">
        <f t="array" ref="BX844">IF($D844="","",INDEX('Data - CO2'!$B$5:$AP$53,MATCH(Kulturmodeller!$D844,'Data - CO2'!$A$5:$A$53,0),BX$20)*AH844*$B837)</f>
        <v>0</v>
      </c>
      <c r="BY844" s="3" cm="1">
        <f t="array" ref="BY844">IF($D844="","",INDEX('Data - CO2'!$B$5:$AP$53,MATCH(Kulturmodeller!$D844,'Data - CO2'!$A$5:$A$53,0),BY$20)*AI844*$B837)</f>
        <v>0</v>
      </c>
      <c r="BZ844" s="3" cm="1">
        <f t="array" ref="BZ844">IF($D844="","",INDEX('Data - CO2'!$B$5:$AP$53,MATCH(Kulturmodeller!$D844,'Data - CO2'!$A$5:$A$53,0),BZ$20)*AJ844*$B837)</f>
        <v>0</v>
      </c>
      <c r="CA844" s="3" cm="1">
        <f t="array" ref="CA844">IF($D844="","",INDEX('Data - CO2'!$B$5:$AP$53,MATCH(Kulturmodeller!$D844,'Data - CO2'!$A$5:$A$53,0),CA$20)*AK844*$B837)</f>
        <v>0</v>
      </c>
      <c r="CB844" s="3" cm="1">
        <f t="array" ref="CB844">IF($D844="","",INDEX('Data - CO2'!$B$5:$AP$53,MATCH(Kulturmodeller!$D844,'Data - CO2'!$A$5:$A$53,0),CB$20)*AL844*$B837)</f>
        <v>0</v>
      </c>
      <c r="CC844" s="3" cm="1">
        <f t="array" ref="CC844">IF($D844="","",INDEX('Data - CO2'!$B$5:$AP$53,MATCH(Kulturmodeller!$D844,'Data - CO2'!$A$5:$A$53,0),CC$20)*AM844*$B837)</f>
        <v>0</v>
      </c>
      <c r="CD844" s="3" cm="1">
        <f t="array" ref="CD844">IF($D844="","",INDEX('Data - CO2'!$B$5:$AP$53,MATCH(Kulturmodeller!$D844,'Data - CO2'!$A$5:$A$53,0),CD$20)*AN844*$B837)</f>
        <v>0</v>
      </c>
      <c r="CE844" s="3" cm="1">
        <f t="array" ref="CE844">IF($D844="","",INDEX('Data - CO2'!$B$5:$AP$53,MATCH(Kulturmodeller!$D844,'Data - CO2'!$A$5:$A$53,0),CE$20)*AO844*$B837)</f>
        <v>0</v>
      </c>
      <c r="CF844" s="3" cm="1">
        <f t="array" ref="CF844">IF($D844="","",INDEX('Data - CO2'!$B$5:$AP$53,MATCH(Kulturmodeller!$D844,'Data - CO2'!$A$5:$A$53,0),CF$20)*AP844*$B837)</f>
        <v>0</v>
      </c>
      <c r="CG844" s="3" cm="1">
        <f t="array" ref="CG844">IF($D844="","",INDEX('Data - CO2'!$B$5:$AP$53,MATCH(Kulturmodeller!$D844,'Data - CO2'!$A$5:$A$53,0),CG$20)*AQ844*$B837)</f>
        <v>0</v>
      </c>
      <c r="CH844" s="3" cm="1">
        <f t="array" ref="CH844">IF($D844="","",INDEX('Data - CO2'!$B$5:$AP$53,MATCH(Kulturmodeller!$D844,'Data - CO2'!$A$5:$A$53,0),CH$20)*AR844*$B837)</f>
        <v>0</v>
      </c>
      <c r="CI844" s="13" cm="1">
        <f t="array" ref="CI844">IF($D844="","",INDEX('Data - CO2'!$B$5:$AP$53,MATCH(Kulturmodeller!$D844,'Data - CO2'!$A$5:$A$53,0),CI$20)*AS844*$B837)</f>
        <v>0</v>
      </c>
    </row>
    <row r="845" spans="1:87" x14ac:dyDescent="0.3">
      <c r="A845" s="33"/>
      <c r="B845" s="33"/>
      <c r="C845" s="33"/>
      <c r="D845" s="10"/>
      <c r="E845" s="479">
        <f>SUM(E838:E844)</f>
        <v>1</v>
      </c>
      <c r="F845" s="108">
        <f>SUM(F838:F844)</f>
        <v>1</v>
      </c>
      <c r="G845" s="109">
        <f>SUM(G838:G844)</f>
        <v>1</v>
      </c>
      <c r="H845" s="109">
        <f t="shared" ref="H845:AS845" si="14176">SUM(H838:H844)</f>
        <v>1</v>
      </c>
      <c r="I845" s="109">
        <f t="shared" si="14176"/>
        <v>1</v>
      </c>
      <c r="J845" s="109">
        <f t="shared" si="14176"/>
        <v>1</v>
      </c>
      <c r="K845" s="109">
        <f t="shared" si="14176"/>
        <v>1</v>
      </c>
      <c r="L845" s="109">
        <f t="shared" si="14176"/>
        <v>1</v>
      </c>
      <c r="M845" s="109">
        <f t="shared" si="14176"/>
        <v>1</v>
      </c>
      <c r="N845" s="109">
        <f t="shared" si="14176"/>
        <v>1</v>
      </c>
      <c r="O845" s="109">
        <f t="shared" si="14176"/>
        <v>1</v>
      </c>
      <c r="P845" s="109">
        <f t="shared" si="14176"/>
        <v>1</v>
      </c>
      <c r="Q845" s="109">
        <f t="shared" si="14176"/>
        <v>1</v>
      </c>
      <c r="R845" s="109">
        <f t="shared" si="14176"/>
        <v>1</v>
      </c>
      <c r="S845" s="109">
        <f t="shared" si="14176"/>
        <v>1</v>
      </c>
      <c r="T845" s="109">
        <f t="shared" si="14176"/>
        <v>1</v>
      </c>
      <c r="U845" s="109">
        <f t="shared" si="14176"/>
        <v>1</v>
      </c>
      <c r="V845" s="109">
        <f t="shared" si="14176"/>
        <v>1</v>
      </c>
      <c r="W845" s="109">
        <f t="shared" si="14176"/>
        <v>1</v>
      </c>
      <c r="X845" s="109">
        <f t="shared" si="14176"/>
        <v>1</v>
      </c>
      <c r="Y845" s="109">
        <f t="shared" si="14176"/>
        <v>1</v>
      </c>
      <c r="Z845" s="109">
        <f t="shared" si="14176"/>
        <v>1</v>
      </c>
      <c r="AA845" s="109">
        <f t="shared" si="14176"/>
        <v>1</v>
      </c>
      <c r="AB845" s="109">
        <f t="shared" si="14176"/>
        <v>1</v>
      </c>
      <c r="AC845" s="109">
        <f t="shared" si="14176"/>
        <v>1</v>
      </c>
      <c r="AD845" s="109">
        <f t="shared" si="14176"/>
        <v>1</v>
      </c>
      <c r="AE845" s="109">
        <f t="shared" si="14176"/>
        <v>1</v>
      </c>
      <c r="AF845" s="109">
        <f t="shared" si="14176"/>
        <v>1</v>
      </c>
      <c r="AG845" s="109">
        <f t="shared" si="14176"/>
        <v>1</v>
      </c>
      <c r="AH845" s="109">
        <f t="shared" si="14176"/>
        <v>1</v>
      </c>
      <c r="AI845" s="109">
        <f t="shared" si="14176"/>
        <v>1</v>
      </c>
      <c r="AJ845" s="109">
        <f t="shared" si="14176"/>
        <v>1</v>
      </c>
      <c r="AK845" s="109">
        <f t="shared" si="14176"/>
        <v>1</v>
      </c>
      <c r="AL845" s="109">
        <f t="shared" si="14176"/>
        <v>1</v>
      </c>
      <c r="AM845" s="109">
        <f t="shared" si="14176"/>
        <v>1</v>
      </c>
      <c r="AN845" s="109">
        <f t="shared" si="14176"/>
        <v>1</v>
      </c>
      <c r="AO845" s="109">
        <f t="shared" si="14176"/>
        <v>1</v>
      </c>
      <c r="AP845" s="109">
        <f t="shared" si="14176"/>
        <v>1</v>
      </c>
      <c r="AQ845" s="109">
        <f t="shared" si="14176"/>
        <v>1</v>
      </c>
      <c r="AR845" s="109">
        <f t="shared" si="14176"/>
        <v>1</v>
      </c>
      <c r="AS845" s="110">
        <f t="shared" si="14176"/>
        <v>1</v>
      </c>
      <c r="AU845" s="111">
        <f>SUM(AU838:AU844)</f>
        <v>0</v>
      </c>
      <c r="AV845" s="112">
        <f t="shared" ref="AV845:CI845" si="14177">SUM(AV838:AV844)</f>
        <v>1.5</v>
      </c>
      <c r="AW845" s="112">
        <f t="shared" si="14177"/>
        <v>15</v>
      </c>
      <c r="AX845" s="112">
        <f t="shared" si="14177"/>
        <v>18.499999999999996</v>
      </c>
      <c r="AY845" s="112">
        <f t="shared" si="14177"/>
        <v>22</v>
      </c>
      <c r="AZ845" s="112">
        <f t="shared" si="14177"/>
        <v>26.000000000000004</v>
      </c>
      <c r="BA845" s="112">
        <f t="shared" si="14177"/>
        <v>30</v>
      </c>
      <c r="BB845" s="112">
        <f t="shared" si="14177"/>
        <v>46.999999999999993</v>
      </c>
      <c r="BC845" s="112">
        <f t="shared" si="14177"/>
        <v>64</v>
      </c>
      <c r="BD845" s="112">
        <f t="shared" si="14177"/>
        <v>98.583333333333357</v>
      </c>
      <c r="BE845" s="112">
        <f t="shared" si="14177"/>
        <v>133.16666666666671</v>
      </c>
      <c r="BF845" s="112">
        <f t="shared" si="14177"/>
        <v>167.75</v>
      </c>
      <c r="BG845" s="112">
        <f t="shared" si="14177"/>
        <v>202.33333333333329</v>
      </c>
      <c r="BH845" s="112">
        <f t="shared" si="14177"/>
        <v>236.91666666666657</v>
      </c>
      <c r="BI845" s="112">
        <f t="shared" si="14177"/>
        <v>271.49999999999994</v>
      </c>
      <c r="BJ845" s="112">
        <f t="shared" si="14177"/>
        <v>306.08333333333337</v>
      </c>
      <c r="BK845" s="112">
        <f t="shared" si="14177"/>
        <v>340.6666666666668</v>
      </c>
      <c r="BL845" s="112">
        <f t="shared" si="14177"/>
        <v>375.25000000000023</v>
      </c>
      <c r="BM845" s="112">
        <f t="shared" si="14177"/>
        <v>409.83333333333366</v>
      </c>
      <c r="BN845" s="112">
        <f t="shared" si="14177"/>
        <v>444.41666666666708</v>
      </c>
      <c r="BO845" s="112">
        <f t="shared" si="14177"/>
        <v>479</v>
      </c>
      <c r="BP845" s="112">
        <f t="shared" si="14177"/>
        <v>479</v>
      </c>
      <c r="BQ845" s="112">
        <f t="shared" si="14177"/>
        <v>479</v>
      </c>
      <c r="BR845" s="112">
        <f t="shared" si="14177"/>
        <v>479</v>
      </c>
      <c r="BS845" s="112">
        <f t="shared" si="14177"/>
        <v>479</v>
      </c>
      <c r="BT845" s="112">
        <f t="shared" si="14177"/>
        <v>479</v>
      </c>
      <c r="BU845" s="112">
        <f t="shared" si="14177"/>
        <v>479</v>
      </c>
      <c r="BV845" s="112">
        <f t="shared" si="14177"/>
        <v>479</v>
      </c>
      <c r="BW845" s="112">
        <f t="shared" si="14177"/>
        <v>479</v>
      </c>
      <c r="BX845" s="112">
        <f t="shared" si="14177"/>
        <v>479</v>
      </c>
      <c r="BY845" s="112">
        <f t="shared" si="14177"/>
        <v>479</v>
      </c>
      <c r="BZ845" s="112">
        <f t="shared" si="14177"/>
        <v>479</v>
      </c>
      <c r="CA845" s="112">
        <f t="shared" si="14177"/>
        <v>479</v>
      </c>
      <c r="CB845" s="112">
        <f t="shared" si="14177"/>
        <v>479</v>
      </c>
      <c r="CC845" s="112">
        <f t="shared" si="14177"/>
        <v>479</v>
      </c>
      <c r="CD845" s="112">
        <f t="shared" si="14177"/>
        <v>479</v>
      </c>
      <c r="CE845" s="112">
        <f t="shared" si="14177"/>
        <v>479</v>
      </c>
      <c r="CF845" s="112">
        <f t="shared" si="14177"/>
        <v>479</v>
      </c>
      <c r="CG845" s="112">
        <f t="shared" si="14177"/>
        <v>479</v>
      </c>
      <c r="CH845" s="112">
        <f t="shared" si="14177"/>
        <v>479</v>
      </c>
      <c r="CI845" s="113">
        <f t="shared" si="14177"/>
        <v>479</v>
      </c>
    </row>
    <row r="846" spans="1:87" x14ac:dyDescent="0.3">
      <c r="A846" s="7" t="s">
        <v>86</v>
      </c>
      <c r="B846" s="7"/>
      <c r="C846" s="131"/>
      <c r="D846" s="131"/>
      <c r="E846" s="126"/>
      <c r="F846" s="39">
        <f>E846</f>
        <v>0</v>
      </c>
      <c r="G846" s="40">
        <f t="shared" ref="G846:G847" si="14178">F846</f>
        <v>0</v>
      </c>
      <c r="H846" s="40">
        <f t="shared" ref="H846:H847" si="14179">G846</f>
        <v>0</v>
      </c>
      <c r="I846" s="40">
        <f t="shared" ref="I846:I847" si="14180">H846</f>
        <v>0</v>
      </c>
      <c r="J846" s="40">
        <f t="shared" ref="J846:J847" si="14181">I846</f>
        <v>0</v>
      </c>
      <c r="K846" s="40">
        <f t="shared" ref="K846:K847" si="14182">J846</f>
        <v>0</v>
      </c>
      <c r="L846" s="40">
        <f t="shared" ref="L846:L847" si="14183">K846</f>
        <v>0</v>
      </c>
      <c r="M846" s="40">
        <f t="shared" ref="M846:M847" si="14184">L846</f>
        <v>0</v>
      </c>
      <c r="N846" s="40">
        <f t="shared" ref="N846:N847" si="14185">M846</f>
        <v>0</v>
      </c>
      <c r="O846" s="40">
        <f t="shared" ref="O846:O847" si="14186">N846</f>
        <v>0</v>
      </c>
      <c r="P846" s="40">
        <f t="shared" ref="P846:P847" si="14187">O846</f>
        <v>0</v>
      </c>
      <c r="Q846" s="40">
        <f t="shared" ref="Q846:Q847" si="14188">P846</f>
        <v>0</v>
      </c>
      <c r="R846" s="40">
        <f t="shared" ref="R846:R847" si="14189">Q846</f>
        <v>0</v>
      </c>
      <c r="S846" s="40">
        <f t="shared" ref="S846:S847" si="14190">R846</f>
        <v>0</v>
      </c>
      <c r="T846" s="40">
        <f t="shared" ref="T846:T847" si="14191">S846</f>
        <v>0</v>
      </c>
      <c r="U846" s="40">
        <f t="shared" ref="U846:U847" si="14192">T846</f>
        <v>0</v>
      </c>
      <c r="V846" s="40">
        <f t="shared" ref="V846:V847" si="14193">U846</f>
        <v>0</v>
      </c>
      <c r="W846" s="40">
        <f t="shared" ref="W846:W847" si="14194">V846</f>
        <v>0</v>
      </c>
      <c r="X846" s="40">
        <f t="shared" ref="X846:X847" si="14195">W846</f>
        <v>0</v>
      </c>
      <c r="Y846" s="40">
        <f t="shared" ref="Y846:Y847" si="14196">X846</f>
        <v>0</v>
      </c>
      <c r="Z846" s="40">
        <f t="shared" ref="Z846:Z847" si="14197">Y846</f>
        <v>0</v>
      </c>
      <c r="AA846" s="40">
        <f t="shared" ref="AA846:AA847" si="14198">Z846</f>
        <v>0</v>
      </c>
      <c r="AB846" s="40">
        <f t="shared" ref="AB846:AB847" si="14199">AA846</f>
        <v>0</v>
      </c>
      <c r="AC846" s="40">
        <f t="shared" ref="AC846:AC847" si="14200">AB846</f>
        <v>0</v>
      </c>
      <c r="AD846" s="40">
        <f t="shared" ref="AD846:AD847" si="14201">AC846</f>
        <v>0</v>
      </c>
      <c r="AE846" s="40">
        <f t="shared" ref="AE846:AE847" si="14202">AD846</f>
        <v>0</v>
      </c>
      <c r="AF846" s="40">
        <f t="shared" ref="AF846:AF847" si="14203">AE846</f>
        <v>0</v>
      </c>
      <c r="AG846" s="40">
        <f t="shared" ref="AG846:AG847" si="14204">AF846</f>
        <v>0</v>
      </c>
      <c r="AH846" s="40">
        <f t="shared" ref="AH846:AH847" si="14205">AG846</f>
        <v>0</v>
      </c>
      <c r="AI846" s="40">
        <f t="shared" ref="AI846:AI847" si="14206">AH846</f>
        <v>0</v>
      </c>
      <c r="AJ846" s="40">
        <f t="shared" ref="AJ846:AJ847" si="14207">AI846</f>
        <v>0</v>
      </c>
      <c r="AK846" s="40">
        <f t="shared" ref="AK846:AK847" si="14208">AJ846</f>
        <v>0</v>
      </c>
      <c r="AL846" s="40">
        <f t="shared" ref="AL846:AL847" si="14209">AK846</f>
        <v>0</v>
      </c>
      <c r="AM846" s="40">
        <f t="shared" ref="AM846:AM847" si="14210">AL846</f>
        <v>0</v>
      </c>
      <c r="AN846" s="40">
        <f t="shared" ref="AN846:AN847" si="14211">AM846</f>
        <v>0</v>
      </c>
      <c r="AO846" s="40">
        <f t="shared" ref="AO846:AO847" si="14212">AN846</f>
        <v>0</v>
      </c>
      <c r="AP846" s="40">
        <f t="shared" ref="AP846:AP847" si="14213">AO846</f>
        <v>0</v>
      </c>
      <c r="AQ846" s="40">
        <f t="shared" ref="AQ846:AQ847" si="14214">AP846</f>
        <v>0</v>
      </c>
      <c r="AR846" s="40">
        <f t="shared" ref="AR846:AR847" si="14215">AQ846</f>
        <v>0</v>
      </c>
      <c r="AS846" s="41">
        <f t="shared" ref="AS846:AS847" si="14216">AR846</f>
        <v>0</v>
      </c>
      <c r="AU846" s="10" t="str" cm="1">
        <f t="array" ref="AU846">IF($D846="","",INDEX('Data - CO2'!$B$5:$AP$53,MATCH(Kulturmodeller!$D846,'Data - CO2'!$A$5:$A$53,0),AU$20)*E846)</f>
        <v/>
      </c>
      <c r="AV846" t="str" cm="1">
        <f t="array" ref="AV846">IF($D846="","",INDEX('Data - CO2'!$B$5:$AP$53,MATCH(Kulturmodeller!$D846,'Data - CO2'!$A$5:$A$53,0),AV$20)*F846)</f>
        <v/>
      </c>
      <c r="AW846" t="str" cm="1">
        <f t="array" ref="AW846">IF($D846="","",INDEX('Data - CO2'!$B$5:$AP$53,MATCH(Kulturmodeller!$D846,'Data - CO2'!$A$5:$A$53,0),AW$20)*G846)</f>
        <v/>
      </c>
      <c r="AX846" t="str" cm="1">
        <f t="array" ref="AX846">IF($D846="","",INDEX('Data - CO2'!$B$5:$AP$53,MATCH(Kulturmodeller!$D846,'Data - CO2'!$A$5:$A$53,0),AX$20)*H846)</f>
        <v/>
      </c>
      <c r="AY846" t="str" cm="1">
        <f t="array" ref="AY846">IF($D846="","",INDEX('Data - CO2'!$B$5:$AP$53,MATCH(Kulturmodeller!$D846,'Data - CO2'!$A$5:$A$53,0),AY$20)*I846)</f>
        <v/>
      </c>
      <c r="AZ846" t="str" cm="1">
        <f t="array" ref="AZ846">IF($D846="","",INDEX('Data - CO2'!$B$5:$AP$53,MATCH(Kulturmodeller!$D846,'Data - CO2'!$A$5:$A$53,0),AZ$20)*J846)</f>
        <v/>
      </c>
      <c r="BA846" t="str" cm="1">
        <f t="array" ref="BA846">IF($D846="","",INDEX('Data - CO2'!$B$5:$AP$53,MATCH(Kulturmodeller!$D846,'Data - CO2'!$A$5:$A$53,0),BA$20)*K846)</f>
        <v/>
      </c>
      <c r="BB846" t="str" cm="1">
        <f t="array" ref="BB846">IF($D846="","",INDEX('Data - CO2'!$B$5:$AP$53,MATCH(Kulturmodeller!$D846,'Data - CO2'!$A$5:$A$53,0),BB$20)*L846)</f>
        <v/>
      </c>
      <c r="BC846" t="str" cm="1">
        <f t="array" ref="BC846">IF($D846="","",INDEX('Data - CO2'!$B$5:$AP$53,MATCH(Kulturmodeller!$D846,'Data - CO2'!$A$5:$A$53,0),BC$20)*M846)</f>
        <v/>
      </c>
      <c r="BD846" t="str" cm="1">
        <f t="array" ref="BD846">IF($D846="","",INDEX('Data - CO2'!$B$5:$AP$53,MATCH(Kulturmodeller!$D846,'Data - CO2'!$A$5:$A$53,0),BD$20)*N846)</f>
        <v/>
      </c>
      <c r="BE846" t="str" cm="1">
        <f t="array" ref="BE846">IF($D846="","",INDEX('Data - CO2'!$B$5:$AP$53,MATCH(Kulturmodeller!$D846,'Data - CO2'!$A$5:$A$53,0),BE$20)*O846)</f>
        <v/>
      </c>
      <c r="BF846" t="str" cm="1">
        <f t="array" ref="BF846">IF($D846="","",INDEX('Data - CO2'!$B$5:$AP$53,MATCH(Kulturmodeller!$D846,'Data - CO2'!$A$5:$A$53,0),BF$20)*P846)</f>
        <v/>
      </c>
      <c r="BG846" t="str" cm="1">
        <f t="array" ref="BG846">IF($D846="","",INDEX('Data - CO2'!$B$5:$AP$53,MATCH(Kulturmodeller!$D846,'Data - CO2'!$A$5:$A$53,0),BG$20)*Q846)</f>
        <v/>
      </c>
      <c r="BH846" t="str" cm="1">
        <f t="array" ref="BH846">IF($D846="","",INDEX('Data - CO2'!$B$5:$AP$53,MATCH(Kulturmodeller!$D846,'Data - CO2'!$A$5:$A$53,0),BH$20)*R846)</f>
        <v/>
      </c>
      <c r="BI846" t="str" cm="1">
        <f t="array" ref="BI846">IF($D846="","",INDEX('Data - CO2'!$B$5:$AP$53,MATCH(Kulturmodeller!$D846,'Data - CO2'!$A$5:$A$53,0),BI$20)*S846)</f>
        <v/>
      </c>
      <c r="BJ846" t="str" cm="1">
        <f t="array" ref="BJ846">IF($D846="","",INDEX('Data - CO2'!$B$5:$AP$53,MATCH(Kulturmodeller!$D846,'Data - CO2'!$A$5:$A$53,0),BJ$20)*T846)</f>
        <v/>
      </c>
      <c r="BK846" t="str" cm="1">
        <f t="array" ref="BK846">IF($D846="","",INDEX('Data - CO2'!$B$5:$AP$53,MATCH(Kulturmodeller!$D846,'Data - CO2'!$A$5:$A$53,0),BK$20)*U846)</f>
        <v/>
      </c>
      <c r="BL846" t="str" cm="1">
        <f t="array" ref="BL846">IF($D846="","",INDEX('Data - CO2'!$B$5:$AP$53,MATCH(Kulturmodeller!$D846,'Data - CO2'!$A$5:$A$53,0),BL$20)*V846)</f>
        <v/>
      </c>
      <c r="BM846" t="str" cm="1">
        <f t="array" ref="BM846">IF($D846="","",INDEX('Data - CO2'!$B$5:$AP$53,MATCH(Kulturmodeller!$D846,'Data - CO2'!$A$5:$A$53,0),BM$20)*W846)</f>
        <v/>
      </c>
      <c r="BN846" t="str" cm="1">
        <f t="array" ref="BN846">IF($D846="","",INDEX('Data - CO2'!$B$5:$AP$53,MATCH(Kulturmodeller!$D846,'Data - CO2'!$A$5:$A$53,0),BN$20)*X846)</f>
        <v/>
      </c>
      <c r="BO846" t="str" cm="1">
        <f t="array" ref="BO846">IF($D846="","",INDEX('Data - CO2'!$B$5:$AP$53,MATCH(Kulturmodeller!$D846,'Data - CO2'!$A$5:$A$53,0),BO$20)*Y846)</f>
        <v/>
      </c>
      <c r="BP846" t="str" cm="1">
        <f t="array" ref="BP846">IF($D846="","",INDEX('Data - CO2'!$B$5:$AP$53,MATCH(Kulturmodeller!$D846,'Data - CO2'!$A$5:$A$53,0),BP$20)*Z846)</f>
        <v/>
      </c>
      <c r="BQ846" t="str" cm="1">
        <f t="array" ref="BQ846">IF($D846="","",INDEX('Data - CO2'!$B$5:$AP$53,MATCH(Kulturmodeller!$D846,'Data - CO2'!$A$5:$A$53,0),BQ$20)*AA846)</f>
        <v/>
      </c>
      <c r="BR846" t="str" cm="1">
        <f t="array" ref="BR846">IF($D846="","",INDEX('Data - CO2'!$B$5:$AP$53,MATCH(Kulturmodeller!$D846,'Data - CO2'!$A$5:$A$53,0),BR$20)*AB846)</f>
        <v/>
      </c>
      <c r="BS846" t="str" cm="1">
        <f t="array" ref="BS846">IF($D846="","",INDEX('Data - CO2'!$B$5:$AP$53,MATCH(Kulturmodeller!$D846,'Data - CO2'!$A$5:$A$53,0),BS$20)*AC846)</f>
        <v/>
      </c>
      <c r="BT846" t="str" cm="1">
        <f t="array" ref="BT846">IF($D846="","",INDEX('Data - CO2'!$B$5:$AP$53,MATCH(Kulturmodeller!$D846,'Data - CO2'!$A$5:$A$53,0),BT$20)*AD846)</f>
        <v/>
      </c>
      <c r="BU846" t="str" cm="1">
        <f t="array" ref="BU846">IF($D846="","",INDEX('Data - CO2'!$B$5:$AP$53,MATCH(Kulturmodeller!$D846,'Data - CO2'!$A$5:$A$53,0),BU$20)*AE846)</f>
        <v/>
      </c>
      <c r="BV846" t="str" cm="1">
        <f t="array" ref="BV846">IF($D846="","",INDEX('Data - CO2'!$B$5:$AP$53,MATCH(Kulturmodeller!$D846,'Data - CO2'!$A$5:$A$53,0),BV$20)*AF846)</f>
        <v/>
      </c>
      <c r="BW846" t="str" cm="1">
        <f t="array" ref="BW846">IF($D846="","",INDEX('Data - CO2'!$B$5:$AP$53,MATCH(Kulturmodeller!$D846,'Data - CO2'!$A$5:$A$53,0),BW$20)*AG846)</f>
        <v/>
      </c>
      <c r="BX846" t="str" cm="1">
        <f t="array" ref="BX846">IF($D846="","",INDEX('Data - CO2'!$B$5:$AP$53,MATCH(Kulturmodeller!$D846,'Data - CO2'!$A$5:$A$53,0),BX$20)*AH846)</f>
        <v/>
      </c>
      <c r="BY846" t="str" cm="1">
        <f t="array" ref="BY846">IF($D846="","",INDEX('Data - CO2'!$B$5:$AP$53,MATCH(Kulturmodeller!$D846,'Data - CO2'!$A$5:$A$53,0),BY$20)*AI846)</f>
        <v/>
      </c>
      <c r="BZ846" t="str" cm="1">
        <f t="array" ref="BZ846">IF($D846="","",INDEX('Data - CO2'!$B$5:$AP$53,MATCH(Kulturmodeller!$D846,'Data - CO2'!$A$5:$A$53,0),BZ$20)*AJ846)</f>
        <v/>
      </c>
      <c r="CA846" t="str" cm="1">
        <f t="array" ref="CA846">IF($D846="","",INDEX('Data - CO2'!$B$5:$AP$53,MATCH(Kulturmodeller!$D846,'Data - CO2'!$A$5:$A$53,0),CA$20)*AK846)</f>
        <v/>
      </c>
      <c r="CB846" t="str" cm="1">
        <f t="array" ref="CB846">IF($D846="","",INDEX('Data - CO2'!$B$5:$AP$53,MATCH(Kulturmodeller!$D846,'Data - CO2'!$A$5:$A$53,0),CB$20)*AL846)</f>
        <v/>
      </c>
      <c r="CC846" t="str" cm="1">
        <f t="array" ref="CC846">IF($D846="","",INDEX('Data - CO2'!$B$5:$AP$53,MATCH(Kulturmodeller!$D846,'Data - CO2'!$A$5:$A$53,0),CC$20)*AM846)</f>
        <v/>
      </c>
      <c r="CD846" t="str" cm="1">
        <f t="array" ref="CD846">IF($D846="","",INDEX('Data - CO2'!$B$5:$AP$53,MATCH(Kulturmodeller!$D846,'Data - CO2'!$A$5:$A$53,0),CD$20)*AN846)</f>
        <v/>
      </c>
      <c r="CE846" t="str" cm="1">
        <f t="array" ref="CE846">IF($D846="","",INDEX('Data - CO2'!$B$5:$AP$53,MATCH(Kulturmodeller!$D846,'Data - CO2'!$A$5:$A$53,0),CE$20)*AO846)</f>
        <v/>
      </c>
      <c r="CF846" t="str" cm="1">
        <f t="array" ref="CF846">IF($D846="","",INDEX('Data - CO2'!$B$5:$AP$53,MATCH(Kulturmodeller!$D846,'Data - CO2'!$A$5:$A$53,0),CF$20)*AP846)</f>
        <v/>
      </c>
      <c r="CG846" t="str" cm="1">
        <f t="array" ref="CG846">IF($D846="","",INDEX('Data - CO2'!$B$5:$AP$53,MATCH(Kulturmodeller!$D846,'Data - CO2'!$A$5:$A$53,0),CG$20)*AQ846)</f>
        <v/>
      </c>
      <c r="CH846" t="str" cm="1">
        <f t="array" ref="CH846">IF($D846="","",INDEX('Data - CO2'!$B$5:$AP$53,MATCH(Kulturmodeller!$D846,'Data - CO2'!$A$5:$A$53,0),CH$20)*AR846)</f>
        <v/>
      </c>
      <c r="CI846" s="11" t="str" cm="1">
        <f t="array" ref="CI846">IF($D846="","",INDEX('Data - CO2'!$B$5:$AP$53,MATCH(Kulturmodeller!$D846,'Data - CO2'!$A$5:$A$53,0),CI$20)*AS846)</f>
        <v/>
      </c>
    </row>
    <row r="847" spans="1:87" x14ac:dyDescent="0.3">
      <c r="A847" s="12" t="s">
        <v>87</v>
      </c>
      <c r="B847" s="12"/>
      <c r="C847" s="129"/>
      <c r="D847" s="129"/>
      <c r="E847" s="127"/>
      <c r="F847" s="45">
        <f>E847</f>
        <v>0</v>
      </c>
      <c r="G847" s="46">
        <f t="shared" si="14178"/>
        <v>0</v>
      </c>
      <c r="H847" s="46">
        <f t="shared" si="14179"/>
        <v>0</v>
      </c>
      <c r="I847" s="46">
        <f t="shared" si="14180"/>
        <v>0</v>
      </c>
      <c r="J847" s="46">
        <f t="shared" si="14181"/>
        <v>0</v>
      </c>
      <c r="K847" s="46">
        <f t="shared" si="14182"/>
        <v>0</v>
      </c>
      <c r="L847" s="46">
        <f t="shared" si="14183"/>
        <v>0</v>
      </c>
      <c r="M847" s="46">
        <f t="shared" si="14184"/>
        <v>0</v>
      </c>
      <c r="N847" s="46">
        <f t="shared" si="14185"/>
        <v>0</v>
      </c>
      <c r="O847" s="46">
        <f t="shared" si="14186"/>
        <v>0</v>
      </c>
      <c r="P847" s="46">
        <f t="shared" si="14187"/>
        <v>0</v>
      </c>
      <c r="Q847" s="46">
        <f t="shared" si="14188"/>
        <v>0</v>
      </c>
      <c r="R847" s="46">
        <f t="shared" si="14189"/>
        <v>0</v>
      </c>
      <c r="S847" s="46">
        <f t="shared" si="14190"/>
        <v>0</v>
      </c>
      <c r="T847" s="46">
        <f t="shared" si="14191"/>
        <v>0</v>
      </c>
      <c r="U847" s="46">
        <f t="shared" si="14192"/>
        <v>0</v>
      </c>
      <c r="V847" s="46">
        <f t="shared" si="14193"/>
        <v>0</v>
      </c>
      <c r="W847" s="46">
        <f t="shared" si="14194"/>
        <v>0</v>
      </c>
      <c r="X847" s="46">
        <f t="shared" si="14195"/>
        <v>0</v>
      </c>
      <c r="Y847" s="46">
        <f t="shared" si="14196"/>
        <v>0</v>
      </c>
      <c r="Z847" s="46">
        <f t="shared" si="14197"/>
        <v>0</v>
      </c>
      <c r="AA847" s="46">
        <f t="shared" si="14198"/>
        <v>0</v>
      </c>
      <c r="AB847" s="46">
        <f t="shared" si="14199"/>
        <v>0</v>
      </c>
      <c r="AC847" s="46">
        <f t="shared" si="14200"/>
        <v>0</v>
      </c>
      <c r="AD847" s="46">
        <f t="shared" si="14201"/>
        <v>0</v>
      </c>
      <c r="AE847" s="46">
        <f t="shared" si="14202"/>
        <v>0</v>
      </c>
      <c r="AF847" s="46">
        <f t="shared" si="14203"/>
        <v>0</v>
      </c>
      <c r="AG847" s="46">
        <f t="shared" si="14204"/>
        <v>0</v>
      </c>
      <c r="AH847" s="46">
        <f t="shared" si="14205"/>
        <v>0</v>
      </c>
      <c r="AI847" s="46">
        <f t="shared" si="14206"/>
        <v>0</v>
      </c>
      <c r="AJ847" s="46">
        <f t="shared" si="14207"/>
        <v>0</v>
      </c>
      <c r="AK847" s="46">
        <f t="shared" si="14208"/>
        <v>0</v>
      </c>
      <c r="AL847" s="46">
        <f t="shared" si="14209"/>
        <v>0</v>
      </c>
      <c r="AM847" s="46">
        <f t="shared" si="14210"/>
        <v>0</v>
      </c>
      <c r="AN847" s="46">
        <f t="shared" si="14211"/>
        <v>0</v>
      </c>
      <c r="AO847" s="46">
        <f t="shared" si="14212"/>
        <v>0</v>
      </c>
      <c r="AP847" s="46">
        <f t="shared" si="14213"/>
        <v>0</v>
      </c>
      <c r="AQ847" s="46">
        <f t="shared" si="14214"/>
        <v>0</v>
      </c>
      <c r="AR847" s="46">
        <f t="shared" si="14215"/>
        <v>0</v>
      </c>
      <c r="AS847" s="47">
        <f t="shared" si="14216"/>
        <v>0</v>
      </c>
      <c r="AU847" s="10" t="str" cm="1">
        <f t="array" ref="AU847">IF($D847="","",INDEX('Data - CO2'!$B$5:$AP$53,MATCH(Kulturmodeller!$D847,'Data - CO2'!$A$5:$A$53,0),AU$20)*E847)</f>
        <v/>
      </c>
      <c r="AV847" t="str" cm="1">
        <f t="array" ref="AV847">IF($D847="","",INDEX('Data - CO2'!$B$5:$AP$53,MATCH(Kulturmodeller!$D847,'Data - CO2'!$A$5:$A$53,0),AV$20)*F847)</f>
        <v/>
      </c>
      <c r="AW847" t="str" cm="1">
        <f t="array" ref="AW847">IF($D847="","",INDEX('Data - CO2'!$B$5:$AP$53,MATCH(Kulturmodeller!$D847,'Data - CO2'!$A$5:$A$53,0),AW$20)*G847)</f>
        <v/>
      </c>
      <c r="AX847" t="str" cm="1">
        <f t="array" ref="AX847">IF($D847="","",INDEX('Data - CO2'!$B$5:$AP$53,MATCH(Kulturmodeller!$D847,'Data - CO2'!$A$5:$A$53,0),AX$20)*H847)</f>
        <v/>
      </c>
      <c r="AY847" t="str" cm="1">
        <f t="array" ref="AY847">IF($D847="","",INDEX('Data - CO2'!$B$5:$AP$53,MATCH(Kulturmodeller!$D847,'Data - CO2'!$A$5:$A$53,0),AY$20)*I847)</f>
        <v/>
      </c>
      <c r="AZ847" t="str" cm="1">
        <f t="array" ref="AZ847">IF($D847="","",INDEX('Data - CO2'!$B$5:$AP$53,MATCH(Kulturmodeller!$D847,'Data - CO2'!$A$5:$A$53,0),AZ$20)*J847)</f>
        <v/>
      </c>
      <c r="BA847" t="str" cm="1">
        <f t="array" ref="BA847">IF($D847="","",INDEX('Data - CO2'!$B$5:$AP$53,MATCH(Kulturmodeller!$D847,'Data - CO2'!$A$5:$A$53,0),BA$20)*K847)</f>
        <v/>
      </c>
      <c r="BB847" t="str" cm="1">
        <f t="array" ref="BB847">IF($D847="","",INDEX('Data - CO2'!$B$5:$AP$53,MATCH(Kulturmodeller!$D847,'Data - CO2'!$A$5:$A$53,0),BB$20)*L847)</f>
        <v/>
      </c>
      <c r="BC847" t="str" cm="1">
        <f t="array" ref="BC847">IF($D847="","",INDEX('Data - CO2'!$B$5:$AP$53,MATCH(Kulturmodeller!$D847,'Data - CO2'!$A$5:$A$53,0),BC$20)*M847)</f>
        <v/>
      </c>
      <c r="BD847" t="str" cm="1">
        <f t="array" ref="BD847">IF($D847="","",INDEX('Data - CO2'!$B$5:$AP$53,MATCH(Kulturmodeller!$D847,'Data - CO2'!$A$5:$A$53,0),BD$20)*N847)</f>
        <v/>
      </c>
      <c r="BE847" t="str" cm="1">
        <f t="array" ref="BE847">IF($D847="","",INDEX('Data - CO2'!$B$5:$AP$53,MATCH(Kulturmodeller!$D847,'Data - CO2'!$A$5:$A$53,0),BE$20)*O847)</f>
        <v/>
      </c>
      <c r="BF847" t="str" cm="1">
        <f t="array" ref="BF847">IF($D847="","",INDEX('Data - CO2'!$B$5:$AP$53,MATCH(Kulturmodeller!$D847,'Data - CO2'!$A$5:$A$53,0),BF$20)*P847)</f>
        <v/>
      </c>
      <c r="BG847" t="str" cm="1">
        <f t="array" ref="BG847">IF($D847="","",INDEX('Data - CO2'!$B$5:$AP$53,MATCH(Kulturmodeller!$D847,'Data - CO2'!$A$5:$A$53,0),BG$20)*Q847)</f>
        <v/>
      </c>
      <c r="BH847" t="str" cm="1">
        <f t="array" ref="BH847">IF($D847="","",INDEX('Data - CO2'!$B$5:$AP$53,MATCH(Kulturmodeller!$D847,'Data - CO2'!$A$5:$A$53,0),BH$20)*R847)</f>
        <v/>
      </c>
      <c r="BI847" t="str" cm="1">
        <f t="array" ref="BI847">IF($D847="","",INDEX('Data - CO2'!$B$5:$AP$53,MATCH(Kulturmodeller!$D847,'Data - CO2'!$A$5:$A$53,0),BI$20)*S847)</f>
        <v/>
      </c>
      <c r="BJ847" t="str" cm="1">
        <f t="array" ref="BJ847">IF($D847="","",INDEX('Data - CO2'!$B$5:$AP$53,MATCH(Kulturmodeller!$D847,'Data - CO2'!$A$5:$A$53,0),BJ$20)*T847)</f>
        <v/>
      </c>
      <c r="BK847" t="str" cm="1">
        <f t="array" ref="BK847">IF($D847="","",INDEX('Data - CO2'!$B$5:$AP$53,MATCH(Kulturmodeller!$D847,'Data - CO2'!$A$5:$A$53,0),BK$20)*U847)</f>
        <v/>
      </c>
      <c r="BL847" t="str" cm="1">
        <f t="array" ref="BL847">IF($D847="","",INDEX('Data - CO2'!$B$5:$AP$53,MATCH(Kulturmodeller!$D847,'Data - CO2'!$A$5:$A$53,0),BL$20)*V847)</f>
        <v/>
      </c>
      <c r="BM847" t="str" cm="1">
        <f t="array" ref="BM847">IF($D847="","",INDEX('Data - CO2'!$B$5:$AP$53,MATCH(Kulturmodeller!$D847,'Data - CO2'!$A$5:$A$53,0),BM$20)*W847)</f>
        <v/>
      </c>
      <c r="BN847" t="str" cm="1">
        <f t="array" ref="BN847">IF($D847="","",INDEX('Data - CO2'!$B$5:$AP$53,MATCH(Kulturmodeller!$D847,'Data - CO2'!$A$5:$A$53,0),BN$20)*X847)</f>
        <v/>
      </c>
      <c r="BO847" t="str" cm="1">
        <f t="array" ref="BO847">IF($D847="","",INDEX('Data - CO2'!$B$5:$AP$53,MATCH(Kulturmodeller!$D847,'Data - CO2'!$A$5:$A$53,0),BO$20)*Y847)</f>
        <v/>
      </c>
      <c r="BP847" t="str" cm="1">
        <f t="array" ref="BP847">IF($D847="","",INDEX('Data - CO2'!$B$5:$AP$53,MATCH(Kulturmodeller!$D847,'Data - CO2'!$A$5:$A$53,0),BP$20)*Z847)</f>
        <v/>
      </c>
      <c r="BQ847" t="str" cm="1">
        <f t="array" ref="BQ847">IF($D847="","",INDEX('Data - CO2'!$B$5:$AP$53,MATCH(Kulturmodeller!$D847,'Data - CO2'!$A$5:$A$53,0),BQ$20)*AA847)</f>
        <v/>
      </c>
      <c r="BR847" t="str" cm="1">
        <f t="array" ref="BR847">IF($D847="","",INDEX('Data - CO2'!$B$5:$AP$53,MATCH(Kulturmodeller!$D847,'Data - CO2'!$A$5:$A$53,0),BR$20)*AB847)</f>
        <v/>
      </c>
      <c r="BS847" t="str" cm="1">
        <f t="array" ref="BS847">IF($D847="","",INDEX('Data - CO2'!$B$5:$AP$53,MATCH(Kulturmodeller!$D847,'Data - CO2'!$A$5:$A$53,0),BS$20)*AC847)</f>
        <v/>
      </c>
      <c r="BT847" t="str" cm="1">
        <f t="array" ref="BT847">IF($D847="","",INDEX('Data - CO2'!$B$5:$AP$53,MATCH(Kulturmodeller!$D847,'Data - CO2'!$A$5:$A$53,0),BT$20)*AD847)</f>
        <v/>
      </c>
      <c r="BU847" t="str" cm="1">
        <f t="array" ref="BU847">IF($D847="","",INDEX('Data - CO2'!$B$5:$AP$53,MATCH(Kulturmodeller!$D847,'Data - CO2'!$A$5:$A$53,0),BU$20)*AE847)</f>
        <v/>
      </c>
      <c r="BV847" t="str" cm="1">
        <f t="array" ref="BV847">IF($D847="","",INDEX('Data - CO2'!$B$5:$AP$53,MATCH(Kulturmodeller!$D847,'Data - CO2'!$A$5:$A$53,0),BV$20)*AF847)</f>
        <v/>
      </c>
      <c r="BW847" t="str" cm="1">
        <f t="array" ref="BW847">IF($D847="","",INDEX('Data - CO2'!$B$5:$AP$53,MATCH(Kulturmodeller!$D847,'Data - CO2'!$A$5:$A$53,0),BW$20)*AG847)</f>
        <v/>
      </c>
      <c r="BX847" t="str" cm="1">
        <f t="array" ref="BX847">IF($D847="","",INDEX('Data - CO2'!$B$5:$AP$53,MATCH(Kulturmodeller!$D847,'Data - CO2'!$A$5:$A$53,0),BX$20)*AH847)</f>
        <v/>
      </c>
      <c r="BY847" t="str" cm="1">
        <f t="array" ref="BY847">IF($D847="","",INDEX('Data - CO2'!$B$5:$AP$53,MATCH(Kulturmodeller!$D847,'Data - CO2'!$A$5:$A$53,0),BY$20)*AI847)</f>
        <v/>
      </c>
      <c r="BZ847" t="str" cm="1">
        <f t="array" ref="BZ847">IF($D847="","",INDEX('Data - CO2'!$B$5:$AP$53,MATCH(Kulturmodeller!$D847,'Data - CO2'!$A$5:$A$53,0),BZ$20)*AJ847)</f>
        <v/>
      </c>
      <c r="CA847" t="str" cm="1">
        <f t="array" ref="CA847">IF($D847="","",INDEX('Data - CO2'!$B$5:$AP$53,MATCH(Kulturmodeller!$D847,'Data - CO2'!$A$5:$A$53,0),CA$20)*AK847)</f>
        <v/>
      </c>
      <c r="CB847" t="str" cm="1">
        <f t="array" ref="CB847">IF($D847="","",INDEX('Data - CO2'!$B$5:$AP$53,MATCH(Kulturmodeller!$D847,'Data - CO2'!$A$5:$A$53,0),CB$20)*AL847)</f>
        <v/>
      </c>
      <c r="CC847" t="str" cm="1">
        <f t="array" ref="CC847">IF($D847="","",INDEX('Data - CO2'!$B$5:$AP$53,MATCH(Kulturmodeller!$D847,'Data - CO2'!$A$5:$A$53,0),CC$20)*AM847)</f>
        <v/>
      </c>
      <c r="CD847" t="str" cm="1">
        <f t="array" ref="CD847">IF($D847="","",INDEX('Data - CO2'!$B$5:$AP$53,MATCH(Kulturmodeller!$D847,'Data - CO2'!$A$5:$A$53,0),CD$20)*AN847)</f>
        <v/>
      </c>
      <c r="CE847" t="str" cm="1">
        <f t="array" ref="CE847">IF($D847="","",INDEX('Data - CO2'!$B$5:$AP$53,MATCH(Kulturmodeller!$D847,'Data - CO2'!$A$5:$A$53,0),CE$20)*AO847)</f>
        <v/>
      </c>
      <c r="CF847" t="str" cm="1">
        <f t="array" ref="CF847">IF($D847="","",INDEX('Data - CO2'!$B$5:$AP$53,MATCH(Kulturmodeller!$D847,'Data - CO2'!$A$5:$A$53,0),CF$20)*AP847)</f>
        <v/>
      </c>
      <c r="CG847" t="str" cm="1">
        <f t="array" ref="CG847">IF($D847="","",INDEX('Data - CO2'!$B$5:$AP$53,MATCH(Kulturmodeller!$D847,'Data - CO2'!$A$5:$A$53,0),CG$20)*AQ847)</f>
        <v/>
      </c>
      <c r="CH847" t="str" cm="1">
        <f t="array" ref="CH847">IF($D847="","",INDEX('Data - CO2'!$B$5:$AP$53,MATCH(Kulturmodeller!$D847,'Data - CO2'!$A$5:$A$53,0),CH$20)*AR847)</f>
        <v/>
      </c>
      <c r="CI847" s="11" t="str" cm="1">
        <f t="array" ref="CI847">IF($D847="","",INDEX('Data - CO2'!$B$5:$AP$53,MATCH(Kulturmodeller!$D847,'Data - CO2'!$A$5:$A$53,0),CI$20)*AS847)</f>
        <v/>
      </c>
    </row>
    <row r="848" spans="1:87" x14ac:dyDescent="0.3">
      <c r="A848" s="42"/>
      <c r="B848" s="42"/>
      <c r="C848" s="42"/>
      <c r="D848" s="12"/>
      <c r="E848" s="52"/>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4"/>
      <c r="AU848" s="111">
        <f t="shared" ref="AU848:CH848" si="14217">SUM(AU846:AU847)</f>
        <v>0</v>
      </c>
      <c r="AV848" s="112">
        <f t="shared" si="14217"/>
        <v>0</v>
      </c>
      <c r="AW848" s="112">
        <f t="shared" si="14217"/>
        <v>0</v>
      </c>
      <c r="AX848" s="112">
        <f t="shared" si="14217"/>
        <v>0</v>
      </c>
      <c r="AY848" s="112">
        <f t="shared" si="14217"/>
        <v>0</v>
      </c>
      <c r="AZ848" s="112">
        <f t="shared" si="14217"/>
        <v>0</v>
      </c>
      <c r="BA848" s="112">
        <f t="shared" si="14217"/>
        <v>0</v>
      </c>
      <c r="BB848" s="112">
        <f t="shared" si="14217"/>
        <v>0</v>
      </c>
      <c r="BC848" s="112">
        <f t="shared" si="14217"/>
        <v>0</v>
      </c>
      <c r="BD848" s="112">
        <f t="shared" si="14217"/>
        <v>0</v>
      </c>
      <c r="BE848" s="112">
        <f t="shared" si="14217"/>
        <v>0</v>
      </c>
      <c r="BF848" s="112">
        <f t="shared" si="14217"/>
        <v>0</v>
      </c>
      <c r="BG848" s="112">
        <f t="shared" si="14217"/>
        <v>0</v>
      </c>
      <c r="BH848" s="112">
        <f t="shared" si="14217"/>
        <v>0</v>
      </c>
      <c r="BI848" s="112">
        <f t="shared" si="14217"/>
        <v>0</v>
      </c>
      <c r="BJ848" s="112">
        <f t="shared" si="14217"/>
        <v>0</v>
      </c>
      <c r="BK848" s="112">
        <f t="shared" si="14217"/>
        <v>0</v>
      </c>
      <c r="BL848" s="112">
        <f t="shared" si="14217"/>
        <v>0</v>
      </c>
      <c r="BM848" s="112">
        <f t="shared" si="14217"/>
        <v>0</v>
      </c>
      <c r="BN848" s="112">
        <f t="shared" si="14217"/>
        <v>0</v>
      </c>
      <c r="BO848" s="112">
        <f t="shared" si="14217"/>
        <v>0</v>
      </c>
      <c r="BP848" s="112">
        <f t="shared" si="14217"/>
        <v>0</v>
      </c>
      <c r="BQ848" s="112">
        <f t="shared" si="14217"/>
        <v>0</v>
      </c>
      <c r="BR848" s="112">
        <f t="shared" si="14217"/>
        <v>0</v>
      </c>
      <c r="BS848" s="112">
        <f t="shared" si="14217"/>
        <v>0</v>
      </c>
      <c r="BT848" s="112">
        <f t="shared" si="14217"/>
        <v>0</v>
      </c>
      <c r="BU848" s="112">
        <f t="shared" si="14217"/>
        <v>0</v>
      </c>
      <c r="BV848" s="112">
        <f t="shared" si="14217"/>
        <v>0</v>
      </c>
      <c r="BW848" s="112">
        <f t="shared" si="14217"/>
        <v>0</v>
      </c>
      <c r="BX848" s="112">
        <f t="shared" si="14217"/>
        <v>0</v>
      </c>
      <c r="BY848" s="112">
        <f t="shared" si="14217"/>
        <v>0</v>
      </c>
      <c r="BZ848" s="112">
        <f t="shared" si="14217"/>
        <v>0</v>
      </c>
      <c r="CA848" s="112">
        <f t="shared" si="14217"/>
        <v>0</v>
      </c>
      <c r="CB848" s="112">
        <f t="shared" si="14217"/>
        <v>0</v>
      </c>
      <c r="CC848" s="112">
        <f t="shared" si="14217"/>
        <v>0</v>
      </c>
      <c r="CD848" s="112">
        <f t="shared" si="14217"/>
        <v>0</v>
      </c>
      <c r="CE848" s="112">
        <f t="shared" si="14217"/>
        <v>0</v>
      </c>
      <c r="CF848" s="112">
        <f t="shared" si="14217"/>
        <v>0</v>
      </c>
      <c r="CG848" s="112">
        <f t="shared" si="14217"/>
        <v>0</v>
      </c>
      <c r="CH848" s="112">
        <f t="shared" si="14217"/>
        <v>0</v>
      </c>
      <c r="CI848" s="113">
        <f>SUM(CI846:CI847)</f>
        <v>0</v>
      </c>
    </row>
    <row r="849" spans="1:87" x14ac:dyDescent="0.3">
      <c r="A849" s="55" t="s">
        <v>88</v>
      </c>
      <c r="B849" s="55"/>
      <c r="C849" s="55"/>
      <c r="D849" s="56"/>
      <c r="E849" s="57"/>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9"/>
      <c r="AT849" s="91">
        <f>AVERAGE(BO849:CI849)</f>
        <v>479</v>
      </c>
      <c r="AU849" s="111">
        <f>AU845+AU848</f>
        <v>0</v>
      </c>
      <c r="AV849" s="112">
        <f t="shared" ref="AV849:CI849" si="14218">AV845+AV848</f>
        <v>1.5</v>
      </c>
      <c r="AW849" s="112">
        <f t="shared" si="14218"/>
        <v>15</v>
      </c>
      <c r="AX849" s="112">
        <f t="shared" si="14218"/>
        <v>18.499999999999996</v>
      </c>
      <c r="AY849" s="112">
        <f t="shared" si="14218"/>
        <v>22</v>
      </c>
      <c r="AZ849" s="112">
        <f t="shared" si="14218"/>
        <v>26.000000000000004</v>
      </c>
      <c r="BA849" s="112">
        <f t="shared" si="14218"/>
        <v>30</v>
      </c>
      <c r="BB849" s="112">
        <f t="shared" si="14218"/>
        <v>46.999999999999993</v>
      </c>
      <c r="BC849" s="112">
        <f t="shared" si="14218"/>
        <v>64</v>
      </c>
      <c r="BD849" s="112">
        <f t="shared" si="14218"/>
        <v>98.583333333333357</v>
      </c>
      <c r="BE849" s="112">
        <f t="shared" si="14218"/>
        <v>133.16666666666671</v>
      </c>
      <c r="BF849" s="112">
        <f t="shared" si="14218"/>
        <v>167.75</v>
      </c>
      <c r="BG849" s="112">
        <f t="shared" si="14218"/>
        <v>202.33333333333329</v>
      </c>
      <c r="BH849" s="112">
        <f t="shared" si="14218"/>
        <v>236.91666666666657</v>
      </c>
      <c r="BI849" s="112">
        <f t="shared" si="14218"/>
        <v>271.49999999999994</v>
      </c>
      <c r="BJ849" s="112">
        <f t="shared" si="14218"/>
        <v>306.08333333333337</v>
      </c>
      <c r="BK849" s="112">
        <f t="shared" si="14218"/>
        <v>340.6666666666668</v>
      </c>
      <c r="BL849" s="112">
        <f t="shared" si="14218"/>
        <v>375.25000000000023</v>
      </c>
      <c r="BM849" s="112">
        <f t="shared" si="14218"/>
        <v>409.83333333333366</v>
      </c>
      <c r="BN849" s="112">
        <f t="shared" si="14218"/>
        <v>444.41666666666708</v>
      </c>
      <c r="BO849" s="112">
        <f t="shared" si="14218"/>
        <v>479</v>
      </c>
      <c r="BP849" s="112">
        <f t="shared" si="14218"/>
        <v>479</v>
      </c>
      <c r="BQ849" s="112">
        <f t="shared" si="14218"/>
        <v>479</v>
      </c>
      <c r="BR849" s="112">
        <f t="shared" si="14218"/>
        <v>479</v>
      </c>
      <c r="BS849" s="112">
        <f t="shared" si="14218"/>
        <v>479</v>
      </c>
      <c r="BT849" s="112">
        <f t="shared" si="14218"/>
        <v>479</v>
      </c>
      <c r="BU849" s="112">
        <f t="shared" si="14218"/>
        <v>479</v>
      </c>
      <c r="BV849" s="112">
        <f t="shared" si="14218"/>
        <v>479</v>
      </c>
      <c r="BW849" s="112">
        <f t="shared" si="14218"/>
        <v>479</v>
      </c>
      <c r="BX849" s="112">
        <f t="shared" si="14218"/>
        <v>479</v>
      </c>
      <c r="BY849" s="112">
        <f t="shared" si="14218"/>
        <v>479</v>
      </c>
      <c r="BZ849" s="112">
        <f t="shared" si="14218"/>
        <v>479</v>
      </c>
      <c r="CA849" s="112">
        <f t="shared" si="14218"/>
        <v>479</v>
      </c>
      <c r="CB849" s="112">
        <f t="shared" si="14218"/>
        <v>479</v>
      </c>
      <c r="CC849" s="112">
        <f t="shared" si="14218"/>
        <v>479</v>
      </c>
      <c r="CD849" s="112">
        <f t="shared" si="14218"/>
        <v>479</v>
      </c>
      <c r="CE849" s="112">
        <f t="shared" si="14218"/>
        <v>479</v>
      </c>
      <c r="CF849" s="112">
        <f t="shared" si="14218"/>
        <v>479</v>
      </c>
      <c r="CG849" s="112">
        <f t="shared" si="14218"/>
        <v>479</v>
      </c>
      <c r="CH849" s="112">
        <f t="shared" si="14218"/>
        <v>479</v>
      </c>
      <c r="CI849" s="113">
        <f t="shared" si="14218"/>
        <v>479</v>
      </c>
    </row>
    <row r="852" spans="1:87" x14ac:dyDescent="0.3">
      <c r="A852" s="60" t="s">
        <v>646</v>
      </c>
      <c r="AU852" t="s">
        <v>91</v>
      </c>
    </row>
    <row r="853" spans="1:87" x14ac:dyDescent="0.3">
      <c r="A853" s="25" t="s">
        <v>647</v>
      </c>
      <c r="B853" s="25"/>
      <c r="C853" s="25"/>
      <c r="D853" s="26"/>
      <c r="E853" s="27" t="s">
        <v>78</v>
      </c>
      <c r="F853" s="104"/>
      <c r="G853" s="104"/>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9"/>
      <c r="AU853">
        <v>1</v>
      </c>
      <c r="AV853">
        <v>2</v>
      </c>
      <c r="AW853">
        <v>3</v>
      </c>
      <c r="AX853">
        <v>4</v>
      </c>
      <c r="AY853">
        <v>5</v>
      </c>
      <c r="AZ853">
        <v>6</v>
      </c>
      <c r="BA853">
        <v>7</v>
      </c>
      <c r="BB853">
        <v>8</v>
      </c>
      <c r="BC853">
        <v>9</v>
      </c>
      <c r="BD853">
        <v>10</v>
      </c>
      <c r="BE853">
        <v>11</v>
      </c>
      <c r="BF853">
        <v>12</v>
      </c>
      <c r="BG853">
        <v>13</v>
      </c>
      <c r="BH853">
        <v>14</v>
      </c>
      <c r="BI853">
        <v>15</v>
      </c>
      <c r="BJ853">
        <v>16</v>
      </c>
      <c r="BK853">
        <v>17</v>
      </c>
      <c r="BL853">
        <v>18</v>
      </c>
      <c r="BM853">
        <v>19</v>
      </c>
      <c r="BN853">
        <v>20</v>
      </c>
      <c r="BO853">
        <v>21</v>
      </c>
      <c r="BP853">
        <v>22</v>
      </c>
      <c r="BQ853">
        <v>23</v>
      </c>
      <c r="BR853">
        <v>24</v>
      </c>
      <c r="BS853">
        <v>25</v>
      </c>
      <c r="BT853">
        <v>26</v>
      </c>
      <c r="BU853">
        <v>27</v>
      </c>
      <c r="BV853">
        <v>28</v>
      </c>
      <c r="BW853">
        <v>29</v>
      </c>
      <c r="BX853">
        <v>30</v>
      </c>
      <c r="BY853">
        <v>31</v>
      </c>
      <c r="BZ853">
        <v>32</v>
      </c>
      <c r="CA853">
        <v>33</v>
      </c>
      <c r="CB853">
        <v>34</v>
      </c>
      <c r="CC853">
        <v>35</v>
      </c>
      <c r="CD853">
        <v>36</v>
      </c>
      <c r="CE853">
        <v>37</v>
      </c>
      <c r="CF853">
        <v>38</v>
      </c>
      <c r="CG853">
        <v>39</v>
      </c>
      <c r="CH853">
        <v>40</v>
      </c>
      <c r="CI853">
        <v>41</v>
      </c>
    </row>
    <row r="854" spans="1:87" x14ac:dyDescent="0.3">
      <c r="A854" s="147" t="s">
        <v>303</v>
      </c>
      <c r="B854" s="148">
        <f>Lister!$B$13</f>
        <v>1</v>
      </c>
      <c r="C854" s="28" t="s">
        <v>60</v>
      </c>
      <c r="D854" s="29" t="s">
        <v>79</v>
      </c>
      <c r="E854" s="30" t="s">
        <v>163</v>
      </c>
      <c r="F854" s="31" t="s">
        <v>250</v>
      </c>
      <c r="G854" s="31" t="s">
        <v>137</v>
      </c>
      <c r="H854" s="31" t="s">
        <v>138</v>
      </c>
      <c r="I854" s="31" t="s">
        <v>139</v>
      </c>
      <c r="J854" s="31" t="s">
        <v>140</v>
      </c>
      <c r="K854" s="31" t="s">
        <v>141</v>
      </c>
      <c r="L854" s="31" t="s">
        <v>80</v>
      </c>
      <c r="M854" s="31" t="s">
        <v>144</v>
      </c>
      <c r="N854" s="31" t="s">
        <v>145</v>
      </c>
      <c r="O854" s="31" t="s">
        <v>146</v>
      </c>
      <c r="P854" s="31" t="s">
        <v>147</v>
      </c>
      <c r="Q854" s="31" t="s">
        <v>152</v>
      </c>
      <c r="R854" s="31" t="s">
        <v>153</v>
      </c>
      <c r="S854" s="31" t="s">
        <v>154</v>
      </c>
      <c r="T854" s="31" t="s">
        <v>155</v>
      </c>
      <c r="U854" s="31" t="s">
        <v>156</v>
      </c>
      <c r="V854" s="31" t="s">
        <v>229</v>
      </c>
      <c r="W854" s="31" t="s">
        <v>157</v>
      </c>
      <c r="X854" s="31" t="s">
        <v>158</v>
      </c>
      <c r="Y854" s="31" t="s">
        <v>159</v>
      </c>
      <c r="Z854" s="31" t="s">
        <v>230</v>
      </c>
      <c r="AA854" s="31" t="s">
        <v>231</v>
      </c>
      <c r="AB854" s="31" t="s">
        <v>232</v>
      </c>
      <c r="AC854" s="31" t="s">
        <v>233</v>
      </c>
      <c r="AD854" s="31" t="s">
        <v>234</v>
      </c>
      <c r="AE854" s="31" t="s">
        <v>235</v>
      </c>
      <c r="AF854" s="31" t="s">
        <v>236</v>
      </c>
      <c r="AG854" s="31" t="s">
        <v>237</v>
      </c>
      <c r="AH854" s="31" t="s">
        <v>238</v>
      </c>
      <c r="AI854" s="31" t="s">
        <v>239</v>
      </c>
      <c r="AJ854" s="31" t="s">
        <v>240</v>
      </c>
      <c r="AK854" s="31" t="s">
        <v>241</v>
      </c>
      <c r="AL854" s="31" t="s">
        <v>242</v>
      </c>
      <c r="AM854" s="31" t="s">
        <v>243</v>
      </c>
      <c r="AN854" s="31" t="s">
        <v>244</v>
      </c>
      <c r="AO854" s="31" t="s">
        <v>245</v>
      </c>
      <c r="AP854" s="31" t="s">
        <v>246</v>
      </c>
      <c r="AQ854" s="31" t="s">
        <v>247</v>
      </c>
      <c r="AR854" s="31" t="s">
        <v>248</v>
      </c>
      <c r="AS854" s="32" t="s">
        <v>249</v>
      </c>
      <c r="AU854" s="19">
        <v>1</v>
      </c>
      <c r="AV854" s="19">
        <v>5</v>
      </c>
      <c r="AW854" s="19">
        <v>10</v>
      </c>
      <c r="AX854" s="19">
        <v>15</v>
      </c>
      <c r="AY854" s="19">
        <v>20</v>
      </c>
      <c r="AZ854" s="19">
        <v>25</v>
      </c>
      <c r="BA854" s="19">
        <v>30</v>
      </c>
      <c r="BB854" s="19">
        <v>35</v>
      </c>
      <c r="BC854" s="19">
        <v>40</v>
      </c>
      <c r="BD854" s="19">
        <v>45</v>
      </c>
      <c r="BE854" s="19">
        <v>50</v>
      </c>
      <c r="BF854" s="19">
        <v>55</v>
      </c>
      <c r="BG854" s="19">
        <v>60</v>
      </c>
      <c r="BH854" s="19">
        <v>65</v>
      </c>
      <c r="BI854" s="19">
        <v>70</v>
      </c>
      <c r="BJ854" s="19">
        <v>75</v>
      </c>
      <c r="BK854" s="19">
        <v>80</v>
      </c>
      <c r="BL854" s="19">
        <v>85</v>
      </c>
      <c r="BM854" s="19">
        <v>90</v>
      </c>
      <c r="BN854" s="19">
        <v>95</v>
      </c>
      <c r="BO854" s="19">
        <v>100</v>
      </c>
      <c r="BP854" s="19">
        <v>105</v>
      </c>
      <c r="BQ854" s="19">
        <v>110</v>
      </c>
      <c r="BR854" s="19">
        <v>115</v>
      </c>
      <c r="BS854" s="19">
        <v>120</v>
      </c>
      <c r="BT854" s="19">
        <v>125</v>
      </c>
      <c r="BU854" s="19">
        <v>130</v>
      </c>
      <c r="BV854" s="19">
        <v>135</v>
      </c>
      <c r="BW854" s="19">
        <v>140</v>
      </c>
      <c r="BX854" s="19">
        <v>145</v>
      </c>
      <c r="BY854" s="2">
        <v>150</v>
      </c>
      <c r="BZ854" s="19">
        <v>155</v>
      </c>
      <c r="CA854" s="2">
        <v>160</v>
      </c>
      <c r="CB854" s="19">
        <v>165</v>
      </c>
      <c r="CC854" s="2">
        <v>170</v>
      </c>
      <c r="CD854" s="19">
        <v>175</v>
      </c>
      <c r="CE854" s="2">
        <v>180</v>
      </c>
      <c r="CF854" s="19">
        <v>185</v>
      </c>
      <c r="CG854" s="2">
        <v>190</v>
      </c>
      <c r="CH854" s="19">
        <v>195</v>
      </c>
      <c r="CI854" s="2">
        <v>200</v>
      </c>
    </row>
    <row r="855" spans="1:87" x14ac:dyDescent="0.3">
      <c r="A855" s="33" t="s">
        <v>81</v>
      </c>
      <c r="B855" s="33"/>
      <c r="C855" s="348" t="str">
        <f>'Katalog over Kulturmodeller '!F271</f>
        <v>Naturlig succesion</v>
      </c>
      <c r="D855" s="125" t="s">
        <v>653</v>
      </c>
      <c r="E855" s="139">
        <f>'Katalog over Kulturmodeller '!W271</f>
        <v>1</v>
      </c>
      <c r="F855" s="37">
        <f>E855+((E860-F860)+(E861-F861))*(E855/SUM(E855:E859))</f>
        <v>1</v>
      </c>
      <c r="G855" s="37">
        <f t="shared" ref="G855" si="14219">F855+((F860-G860)+(F861-G861))*(F855/SUM(F855:F859))</f>
        <v>1</v>
      </c>
      <c r="H855" s="37">
        <f t="shared" ref="H855" si="14220">G855+((G860-H860)+(G861-H861))*(G855/SUM(G855:G859))</f>
        <v>1</v>
      </c>
      <c r="I855" s="37">
        <f t="shared" ref="I855" si="14221">H855+((H860-I860)+(H861-I861))*(H855/SUM(H855:H859))</f>
        <v>1</v>
      </c>
      <c r="J855" s="37">
        <f t="shared" ref="J855" si="14222">I855+((I860-J860)+(I861-J861))*(I855/SUM(I855:I859))</f>
        <v>1</v>
      </c>
      <c r="K855" s="37">
        <f t="shared" ref="K855" si="14223">J855+((J860-K860)+(J861-K861))*(J855/SUM(J855:J859))</f>
        <v>1</v>
      </c>
      <c r="L855" s="37">
        <f t="shared" ref="L855" si="14224">K855+((K860-L860)+(K861-L861))*(K855/SUM(K855:K859))</f>
        <v>1</v>
      </c>
      <c r="M855" s="37">
        <f t="shared" ref="M855" si="14225">L855+((L860-M860)+(L861-M861))*(L855/SUM(L855:L859))</f>
        <v>1</v>
      </c>
      <c r="N855" s="37">
        <f t="shared" ref="N855" si="14226">M855+((M860-N860)+(M861-N861))*(M855/SUM(M855:M859))</f>
        <v>1</v>
      </c>
      <c r="O855" s="37">
        <f t="shared" ref="O855" si="14227">N855+((N860-O860)+(N861-O861))*(N855/SUM(N855:N859))</f>
        <v>1</v>
      </c>
      <c r="P855" s="37">
        <f t="shared" ref="P855" si="14228">O855+((O860-P860)+(O861-P861))*(O855/SUM(O855:O859))</f>
        <v>1</v>
      </c>
      <c r="Q855" s="37">
        <f t="shared" ref="Q855" si="14229">P855+((P860-Q860)+(P861-Q861))*(P855/SUM(P855:P859))</f>
        <v>1</v>
      </c>
      <c r="R855" s="37">
        <f t="shared" ref="R855" si="14230">Q855+((Q860-R860)+(Q861-R861))*(Q855/SUM(Q855:Q859))</f>
        <v>1</v>
      </c>
      <c r="S855" s="37">
        <f t="shared" ref="S855" si="14231">R855+((R860-S860)+(R861-S861))*(R855/SUM(R855:R859))</f>
        <v>1</v>
      </c>
      <c r="T855" s="37">
        <f t="shared" ref="T855" si="14232">S855+((S860-T860)+(S861-T861))*(S855/SUM(S855:S859))</f>
        <v>1</v>
      </c>
      <c r="U855" s="37">
        <f t="shared" ref="U855" si="14233">T855+((T860-U860)+(T861-U861))*(T855/SUM(T855:T859))</f>
        <v>1</v>
      </c>
      <c r="V855" s="37">
        <f t="shared" ref="V855" si="14234">U855+((U860-V860)+(U861-V861))*(U855/SUM(U855:U859))</f>
        <v>1</v>
      </c>
      <c r="W855" s="37">
        <f t="shared" ref="W855" si="14235">V855+((V860-W860)+(V861-W861))*(V855/SUM(V855:V859))</f>
        <v>1</v>
      </c>
      <c r="X855" s="37">
        <f t="shared" ref="X855" si="14236">W855+((W860-X860)+(W861-X861))*(W855/SUM(W855:W859))</f>
        <v>1</v>
      </c>
      <c r="Y855" s="37">
        <f t="shared" ref="Y855" si="14237">X855+((X860-Y860)+(X861-Y861))*(X855/SUM(X855:X859))</f>
        <v>1</v>
      </c>
      <c r="Z855" s="37">
        <f t="shared" ref="Z855" si="14238">Y855+((Y860-Z860)+(Y861-Z861))*(Y855/SUM(Y855:Y859))</f>
        <v>1</v>
      </c>
      <c r="AA855" s="37">
        <f t="shared" ref="AA855" si="14239">Z855+((Z860-AA860)+(Z861-AA861))*(Z855/SUM(Z855:Z859))</f>
        <v>1</v>
      </c>
      <c r="AB855" s="37">
        <f t="shared" ref="AB855" si="14240">AA855+((AA860-AB860)+(AA861-AB861))*(AA855/SUM(AA855:AA859))</f>
        <v>1</v>
      </c>
      <c r="AC855" s="37">
        <f t="shared" ref="AC855" si="14241">AB855+((AB860-AC860)+(AB861-AC861))*(AB855/SUM(AB855:AB859))</f>
        <v>1</v>
      </c>
      <c r="AD855" s="37">
        <f t="shared" ref="AD855" si="14242">AC855+((AC860-AD860)+(AC861-AD861))*(AC855/SUM(AC855:AC859))</f>
        <v>1</v>
      </c>
      <c r="AE855" s="37">
        <f t="shared" ref="AE855" si="14243">AD855+((AD860-AE860)+(AD861-AE861))*(AD855/SUM(AD855:AD859))</f>
        <v>1</v>
      </c>
      <c r="AF855" s="37">
        <f t="shared" ref="AF855" si="14244">AE855+((AE860-AF860)+(AE861-AF861))*(AE855/SUM(AE855:AE859))</f>
        <v>1</v>
      </c>
      <c r="AG855" s="37">
        <f t="shared" ref="AG855" si="14245">AF855+((AF860-AG860)+(AF861-AG861))*(AF855/SUM(AF855:AF859))</f>
        <v>1</v>
      </c>
      <c r="AH855" s="37">
        <f t="shared" ref="AH855" si="14246">AG855+((AG860-AH860)+(AG861-AH861))*(AG855/SUM(AG855:AG859))</f>
        <v>1</v>
      </c>
      <c r="AI855" s="37">
        <f t="shared" ref="AI855" si="14247">AH855+((AH860-AI860)+(AH861-AI861))*(AH855/SUM(AH855:AH859))</f>
        <v>1</v>
      </c>
      <c r="AJ855" s="37">
        <f t="shared" ref="AJ855" si="14248">AI855+((AI860-AJ860)+(AI861-AJ861))*(AI855/SUM(AI855:AI859))</f>
        <v>1</v>
      </c>
      <c r="AK855" s="37">
        <f t="shared" ref="AK855" si="14249">AJ855+((AJ860-AK860)+(AJ861-AK861))*(AJ855/SUM(AJ855:AJ859))</f>
        <v>1</v>
      </c>
      <c r="AL855" s="37">
        <f t="shared" ref="AL855" si="14250">AK855+((AK860-AL860)+(AK861-AL861))*(AK855/SUM(AK855:AK859))</f>
        <v>1</v>
      </c>
      <c r="AM855" s="37">
        <f t="shared" ref="AM855" si="14251">AL855+((AL860-AM860)+(AL861-AM861))*(AL855/SUM(AL855:AL859))</f>
        <v>1</v>
      </c>
      <c r="AN855" s="37">
        <f t="shared" ref="AN855" si="14252">AM855+((AM860-AN860)+(AM861-AN861))*(AM855/SUM(AM855:AM859))</f>
        <v>1</v>
      </c>
      <c r="AO855" s="37">
        <f t="shared" ref="AO855" si="14253">AN855+((AN860-AO860)+(AN861-AO861))*(AN855/SUM(AN855:AN859))</f>
        <v>1</v>
      </c>
      <c r="AP855" s="37">
        <f t="shared" ref="AP855" si="14254">AO855+((AO860-AP860)+(AO861-AP861))*(AO855/SUM(AO855:AO859))</f>
        <v>1</v>
      </c>
      <c r="AQ855" s="37">
        <f t="shared" ref="AQ855" si="14255">AP855+((AP860-AQ860)+(AP861-AQ861))*(AP855/SUM(AP855:AP859))</f>
        <v>1</v>
      </c>
      <c r="AR855" s="37">
        <f t="shared" ref="AR855" si="14256">AQ855+((AQ860-AR860)+(AQ861-AR861))*(AQ855/SUM(AQ855:AQ859))</f>
        <v>1</v>
      </c>
      <c r="AS855" s="38">
        <f t="shared" ref="AS855" si="14257">AR855+((AR860-AS860)+(AR861-AS861))*(AR855/SUM(AR855:AR859))</f>
        <v>1</v>
      </c>
      <c r="AU855" s="7" cm="1">
        <f t="array" ref="AU855">IF($D855="","",INDEX('Data - CO2'!$B$5:$AP$53,MATCH(Kulturmodeller!$D855,'Data - CO2'!$A$5:$A$53,0),AU$20)*E855)</f>
        <v>0</v>
      </c>
      <c r="AV855" s="8" cm="1">
        <f t="array" ref="AV855">IF($D855="","",INDEX('Data - CO2'!$B$5:$AP$53,MATCH(Kulturmodeller!$D855,'Data - CO2'!$A$5:$A$53,0),AV$20)*F855)</f>
        <v>0.70000000000000007</v>
      </c>
      <c r="AW855" s="8" cm="1">
        <f t="array" ref="AW855">IF($D855="","",INDEX('Data - CO2'!$B$5:$AP$53,MATCH(Kulturmodeller!$D855,'Data - CO2'!$A$5:$A$53,0),AW$20)*G855)</f>
        <v>7</v>
      </c>
      <c r="AX855" s="8" cm="1">
        <f t="array" ref="AX855">IF($D855="","",INDEX('Data - CO2'!$B$5:$AP$53,MATCH(Kulturmodeller!$D855,'Data - CO2'!$A$5:$A$53,0),AX$20)*H855)</f>
        <v>11.000000000000002</v>
      </c>
      <c r="AY855" s="8" cm="1">
        <f t="array" ref="AY855">IF($D855="","",INDEX('Data - CO2'!$B$5:$AP$53,MATCH(Kulturmodeller!$D855,'Data - CO2'!$A$5:$A$53,0),AY$20)*I855)</f>
        <v>15</v>
      </c>
      <c r="AZ855" s="8" cm="1">
        <f t="array" ref="AZ855">IF($D855="","",INDEX('Data - CO2'!$B$5:$AP$53,MATCH(Kulturmodeller!$D855,'Data - CO2'!$A$5:$A$53,0),AZ$20)*J855*$B854)</f>
        <v>18.499999999999996</v>
      </c>
      <c r="BA855" s="8" cm="1">
        <f t="array" ref="BA855">IF($D855="","",INDEX('Data - CO2'!$B$5:$AP$53,MATCH(Kulturmodeller!$D855,'Data - CO2'!$A$5:$A$53,0),BA$20)*K855*$B854)</f>
        <v>22</v>
      </c>
      <c r="BB855" s="8" cm="1">
        <f t="array" ref="BB855">IF($D855="","",INDEX('Data - CO2'!$B$5:$AP$53,MATCH(Kulturmodeller!$D855,'Data - CO2'!$A$5:$A$53,0),BB$20)*L855*$B854)</f>
        <v>43.000000000000007</v>
      </c>
      <c r="BC855" s="8" cm="1">
        <f t="array" ref="BC855">IF($D855="","",INDEX('Data - CO2'!$B$5:$AP$53,MATCH(Kulturmodeller!$D855,'Data - CO2'!$A$5:$A$53,0),BC$20)*M855*$B854)</f>
        <v>64</v>
      </c>
      <c r="BD855" s="8" cm="1">
        <f t="array" ref="BD855">IF($D855="","",INDEX('Data - CO2'!$B$5:$AP$53,MATCH(Kulturmodeller!$D855,'Data - CO2'!$A$5:$A$53,0),BD$20)*N855*$B854)</f>
        <v>94.5833333333333</v>
      </c>
      <c r="BE855" s="8" cm="1">
        <f t="array" ref="BE855">IF($D855="","",INDEX('Data - CO2'!$B$5:$AP$53,MATCH(Kulturmodeller!$D855,'Data - CO2'!$A$5:$A$53,0),BE$20)*O855*$B854)</f>
        <v>125.1666666666666</v>
      </c>
      <c r="BF855" s="8" cm="1">
        <f t="array" ref="BF855">IF($D855="","",INDEX('Data - CO2'!$B$5:$AP$53,MATCH(Kulturmodeller!$D855,'Data - CO2'!$A$5:$A$53,0),BF$20)*P855*$B854)</f>
        <v>155.74999999999997</v>
      </c>
      <c r="BG855" s="8" cm="1">
        <f t="array" ref="BG855">IF($D855="","",INDEX('Data - CO2'!$B$5:$AP$53,MATCH(Kulturmodeller!$D855,'Data - CO2'!$A$5:$A$53,0),BG$20)*Q855*$B854)</f>
        <v>186.33333333333334</v>
      </c>
      <c r="BH855" s="8" cm="1">
        <f t="array" ref="BH855">IF($D855="","",INDEX('Data - CO2'!$B$5:$AP$53,MATCH(Kulturmodeller!$D855,'Data - CO2'!$A$5:$A$53,0),BH$20)*R855*$B854)</f>
        <v>186.33333333333334</v>
      </c>
      <c r="BI855" s="8" cm="1">
        <f t="array" ref="BI855">IF($D855="","",INDEX('Data - CO2'!$B$5:$AP$53,MATCH(Kulturmodeller!$D855,'Data - CO2'!$A$5:$A$53,0),BI$20)*S855*$B854)</f>
        <v>186.33333333333334</v>
      </c>
      <c r="BJ855" s="8" cm="1">
        <f t="array" ref="BJ855">IF($D855="","",INDEX('Data - CO2'!$B$5:$AP$53,MATCH(Kulturmodeller!$D855,'Data - CO2'!$A$5:$A$53,0),BJ$20)*T855*$B854)</f>
        <v>186.33333333333334</v>
      </c>
      <c r="BK855" s="8" cm="1">
        <f t="array" ref="BK855">IF($D855="","",INDEX('Data - CO2'!$B$5:$AP$53,MATCH(Kulturmodeller!$D855,'Data - CO2'!$A$5:$A$53,0),BK$20)*U855*$B854)</f>
        <v>186.33333333333334</v>
      </c>
      <c r="BL855" s="8" cm="1">
        <f t="array" ref="BL855">IF($D855="","",INDEX('Data - CO2'!$B$5:$AP$53,MATCH(Kulturmodeller!$D855,'Data - CO2'!$A$5:$A$53,0),BL$20)*V855*$B854)</f>
        <v>186.33333333333334</v>
      </c>
      <c r="BM855" s="8" cm="1">
        <f t="array" ref="BM855">IF($D855="","",INDEX('Data - CO2'!$B$5:$AP$53,MATCH(Kulturmodeller!$D855,'Data - CO2'!$A$5:$A$53,0),BM$20)*W855*$B854)</f>
        <v>186.33333333333334</v>
      </c>
      <c r="BN855" s="8" cm="1">
        <f t="array" ref="BN855">IF($D855="","",INDEX('Data - CO2'!$B$5:$AP$53,MATCH(Kulturmodeller!$D855,'Data - CO2'!$A$5:$A$53,0),BN$20)*X855*$B854)</f>
        <v>186.33333333333334</v>
      </c>
      <c r="BO855" s="8" cm="1">
        <f t="array" ref="BO855">IF($D855="","",INDEX('Data - CO2'!$B$5:$AP$53,MATCH(Kulturmodeller!$D855,'Data - CO2'!$A$5:$A$53,0),BO$20)*Y855*$B854)</f>
        <v>186.33333333333334</v>
      </c>
      <c r="BP855" s="8" cm="1">
        <f t="array" ref="BP855">IF($D855="","",INDEX('Data - CO2'!$B$5:$AP$53,MATCH(Kulturmodeller!$D855,'Data - CO2'!$A$5:$A$53,0),BP$20)*Z855*$B854)</f>
        <v>186.33333333333334</v>
      </c>
      <c r="BQ855" s="8" cm="1">
        <f t="array" ref="BQ855">IF($D855="","",INDEX('Data - CO2'!$B$5:$AP$53,MATCH(Kulturmodeller!$D855,'Data - CO2'!$A$5:$A$53,0),BQ$20)*AA855*$B854)</f>
        <v>186.33333333333334</v>
      </c>
      <c r="BR855" s="8" cm="1">
        <f t="array" ref="BR855">IF($D855="","",INDEX('Data - CO2'!$B$5:$AP$53,MATCH(Kulturmodeller!$D855,'Data - CO2'!$A$5:$A$53,0),BR$20)*AB855*$B854)</f>
        <v>186.33333333333334</v>
      </c>
      <c r="BS855" s="8" cm="1">
        <f t="array" ref="BS855">IF($D855="","",INDEX('Data - CO2'!$B$5:$AP$53,MATCH(Kulturmodeller!$D855,'Data - CO2'!$A$5:$A$53,0),BS$20)*AC855*$B854)</f>
        <v>186.33333333333334</v>
      </c>
      <c r="BT855" s="8" cm="1">
        <f t="array" ref="BT855">IF($D855="","",INDEX('Data - CO2'!$B$5:$AP$53,MATCH(Kulturmodeller!$D855,'Data - CO2'!$A$5:$A$53,0),BT$20)*AD855*$B854)</f>
        <v>186.33333333333334</v>
      </c>
      <c r="BU855" s="8" cm="1">
        <f t="array" ref="BU855">IF($D855="","",INDEX('Data - CO2'!$B$5:$AP$53,MATCH(Kulturmodeller!$D855,'Data - CO2'!$A$5:$A$53,0),BU$20)*AE855*$B854)</f>
        <v>186.33333333333334</v>
      </c>
      <c r="BV855" s="8" cm="1">
        <f t="array" ref="BV855">IF($D855="","",INDEX('Data - CO2'!$B$5:$AP$53,MATCH(Kulturmodeller!$D855,'Data - CO2'!$A$5:$A$53,0),BV$20)*AF855*$B854)</f>
        <v>186.33333333333334</v>
      </c>
      <c r="BW855" s="8" cm="1">
        <f t="array" ref="BW855">IF($D855="","",INDEX('Data - CO2'!$B$5:$AP$53,MATCH(Kulturmodeller!$D855,'Data - CO2'!$A$5:$A$53,0),BW$20)*AG855*$B854)</f>
        <v>186.33333333333334</v>
      </c>
      <c r="BX855" s="8" cm="1">
        <f t="array" ref="BX855">IF($D855="","",INDEX('Data - CO2'!$B$5:$AP$53,MATCH(Kulturmodeller!$D855,'Data - CO2'!$A$5:$A$53,0),BX$20)*AH855*$B854)</f>
        <v>186.33333333333334</v>
      </c>
      <c r="BY855" s="8" cm="1">
        <f t="array" ref="BY855">IF($D855="","",INDEX('Data - CO2'!$B$5:$AP$53,MATCH(Kulturmodeller!$D855,'Data - CO2'!$A$5:$A$53,0),BY$20)*AI855*$B854)</f>
        <v>186.33333333333334</v>
      </c>
      <c r="BZ855" s="8" cm="1">
        <f t="array" ref="BZ855">IF($D855="","",INDEX('Data - CO2'!$B$5:$AP$53,MATCH(Kulturmodeller!$D855,'Data - CO2'!$A$5:$A$53,0),BZ$20)*AJ855*$B854)</f>
        <v>186.33333333333334</v>
      </c>
      <c r="CA855" s="8" cm="1">
        <f t="array" ref="CA855">IF($D855="","",INDEX('Data - CO2'!$B$5:$AP$53,MATCH(Kulturmodeller!$D855,'Data - CO2'!$A$5:$A$53,0),CA$20)*AK855*$B854)</f>
        <v>186.33333333333334</v>
      </c>
      <c r="CB855" s="8" cm="1">
        <f t="array" ref="CB855">IF($D855="","",INDEX('Data - CO2'!$B$5:$AP$53,MATCH(Kulturmodeller!$D855,'Data - CO2'!$A$5:$A$53,0),CB$20)*AL855*$B854)</f>
        <v>186.33333333333334</v>
      </c>
      <c r="CC855" s="8" cm="1">
        <f t="array" ref="CC855">IF($D855="","",INDEX('Data - CO2'!$B$5:$AP$53,MATCH(Kulturmodeller!$D855,'Data - CO2'!$A$5:$A$53,0),CC$20)*AM855*$B854)</f>
        <v>186.33333333333334</v>
      </c>
      <c r="CD855" s="8" cm="1">
        <f t="array" ref="CD855">IF($D855="","",INDEX('Data - CO2'!$B$5:$AP$53,MATCH(Kulturmodeller!$D855,'Data - CO2'!$A$5:$A$53,0),CD$20)*AN855*$B854)</f>
        <v>186.33333333333334</v>
      </c>
      <c r="CE855" s="8" cm="1">
        <f t="array" ref="CE855">IF($D855="","",INDEX('Data - CO2'!$B$5:$AP$53,MATCH(Kulturmodeller!$D855,'Data - CO2'!$A$5:$A$53,0),CE$20)*AO855*$B854)</f>
        <v>186.33333333333334</v>
      </c>
      <c r="CF855" s="8" cm="1">
        <f t="array" ref="CF855">IF($D855="","",INDEX('Data - CO2'!$B$5:$AP$53,MATCH(Kulturmodeller!$D855,'Data - CO2'!$A$5:$A$53,0),CF$20)*AP855*$B854)</f>
        <v>186.33333333333334</v>
      </c>
      <c r="CG855" s="8" cm="1">
        <f t="array" ref="CG855">IF($D855="","",INDEX('Data - CO2'!$B$5:$AP$53,MATCH(Kulturmodeller!$D855,'Data - CO2'!$A$5:$A$53,0),CG$20)*AQ855*$B854)</f>
        <v>186.33333333333334</v>
      </c>
      <c r="CH855" s="8" cm="1">
        <f t="array" ref="CH855">IF($D855="","",INDEX('Data - CO2'!$B$5:$AP$53,MATCH(Kulturmodeller!$D855,'Data - CO2'!$A$5:$A$53,0),CH$20)*AR855*$B854)</f>
        <v>186.33333333333334</v>
      </c>
      <c r="CI855" s="9" cm="1">
        <f t="array" ref="CI855">IF($D855="","",INDEX('Data - CO2'!$B$5:$AP$53,MATCH(Kulturmodeller!$D855,'Data - CO2'!$A$5:$A$53,0),CI$20)*AS855*$B854)</f>
        <v>186.33333333333334</v>
      </c>
    </row>
    <row r="856" spans="1:87" x14ac:dyDescent="0.3">
      <c r="A856" s="33" t="s">
        <v>82</v>
      </c>
      <c r="B856" s="33"/>
      <c r="C856" s="348" t="str">
        <f>'Katalog over Kulturmodeller '!F272</f>
        <v>LØV - valgfrit</v>
      </c>
      <c r="D856" s="125" t="s">
        <v>304</v>
      </c>
      <c r="E856" s="151">
        <f>'Katalog over Kulturmodeller '!W272</f>
        <v>0</v>
      </c>
      <c r="F856" s="40">
        <f>E856+((E860-F860)+(E861-F861))*(E856/SUM(E855:E859))</f>
        <v>0</v>
      </c>
      <c r="G856" s="40">
        <f t="shared" ref="G856" si="14258">F856+((F860-G860)+(F861-G861))*(F856/SUM(F855:F859))</f>
        <v>0</v>
      </c>
      <c r="H856" s="40">
        <f t="shared" ref="H856" si="14259">G856+((G860-H860)+(G861-H861))*(G856/SUM(G855:G859))</f>
        <v>0</v>
      </c>
      <c r="I856" s="40">
        <f t="shared" ref="I856" si="14260">H856+((H860-I860)+(H861-I861))*(H856/SUM(H855:H859))</f>
        <v>0</v>
      </c>
      <c r="J856" s="40">
        <f t="shared" ref="J856" si="14261">I856+((I860-J860)+(I861-J861))*(I856/SUM(I855:I859))</f>
        <v>0</v>
      </c>
      <c r="K856" s="40">
        <f t="shared" ref="K856" si="14262">J856+((J860-K860)+(J861-K861))*(J856/SUM(J855:J859))</f>
        <v>0</v>
      </c>
      <c r="L856" s="40">
        <f t="shared" ref="L856" si="14263">K856+((K860-L860)+(K861-L861))*(K856/SUM(K855:K859))</f>
        <v>0</v>
      </c>
      <c r="M856" s="40">
        <f t="shared" ref="M856" si="14264">L856+((L860-M860)+(L861-M861))*(L856/SUM(L855:L859))</f>
        <v>0</v>
      </c>
      <c r="N856" s="40">
        <f t="shared" ref="N856" si="14265">M856+((M860-N860)+(M861-N861))*(M856/SUM(M855:M859))</f>
        <v>0</v>
      </c>
      <c r="O856" s="40">
        <f t="shared" ref="O856" si="14266">N856+((N860-O860)+(N861-O861))*(N856/SUM(N855:N859))</f>
        <v>0</v>
      </c>
      <c r="P856" s="40">
        <f t="shared" ref="P856" si="14267">O856+((O860-P860)+(O861-P861))*(O856/SUM(O855:O859))</f>
        <v>0</v>
      </c>
      <c r="Q856" s="40">
        <f t="shared" ref="Q856" si="14268">P856+((P860-Q860)+(P861-Q861))*(P856/SUM(P855:P859))</f>
        <v>0</v>
      </c>
      <c r="R856" s="40">
        <f t="shared" ref="R856" si="14269">Q856+((Q860-R860)+(Q861-R861))*(Q856/SUM(Q855:Q859))</f>
        <v>0</v>
      </c>
      <c r="S856" s="40">
        <f t="shared" ref="S856" si="14270">R856+((R860-S860)+(R861-S861))*(R856/SUM(R855:R859))</f>
        <v>0</v>
      </c>
      <c r="T856" s="40">
        <f t="shared" ref="T856" si="14271">S856+((S860-T860)+(S861-T861))*(S856/SUM(S855:S859))</f>
        <v>0</v>
      </c>
      <c r="U856" s="40">
        <f t="shared" ref="U856" si="14272">T856+((T860-U860)+(T861-U861))*(T856/SUM(T855:T859))</f>
        <v>0</v>
      </c>
      <c r="V856" s="40">
        <f t="shared" ref="V856" si="14273">U856+((U860-V860)+(U861-V861))*(U856/SUM(U855:U859))</f>
        <v>0</v>
      </c>
      <c r="W856" s="40">
        <f t="shared" ref="W856" si="14274">V856+((V860-W860)+(V861-W861))*(V856/SUM(V855:V859))</f>
        <v>0</v>
      </c>
      <c r="X856" s="40">
        <f t="shared" ref="X856" si="14275">W856+((W860-X860)+(W861-X861))*(W856/SUM(W855:W859))</f>
        <v>0</v>
      </c>
      <c r="Y856" s="40">
        <f t="shared" ref="Y856" si="14276">X856+((X860-Y860)+(X861-Y861))*(X856/SUM(X855:X859))</f>
        <v>0</v>
      </c>
      <c r="Z856" s="40">
        <f t="shared" ref="Z856" si="14277">Y856+((Y860-Z860)+(Y861-Z861))*(Y856/SUM(Y855:Y859))</f>
        <v>0</v>
      </c>
      <c r="AA856" s="40">
        <f t="shared" ref="AA856" si="14278">Z856+((Z860-AA860)+(Z861-AA861))*(Z856/SUM(Z855:Z859))</f>
        <v>0</v>
      </c>
      <c r="AB856" s="40">
        <f t="shared" ref="AB856" si="14279">AA856+((AA860-AB860)+(AA861-AB861))*(AA856/SUM(AA855:AA859))</f>
        <v>0</v>
      </c>
      <c r="AC856" s="40">
        <f t="shared" ref="AC856" si="14280">AB856+((AB860-AC860)+(AB861-AC861))*(AB856/SUM(AB855:AB859))</f>
        <v>0</v>
      </c>
      <c r="AD856" s="40">
        <f t="shared" ref="AD856" si="14281">AC856+((AC860-AD860)+(AC861-AD861))*(AC856/SUM(AC855:AC859))</f>
        <v>0</v>
      </c>
      <c r="AE856" s="40">
        <f t="shared" ref="AE856" si="14282">AD856+((AD860-AE860)+(AD861-AE861))*(AD856/SUM(AD855:AD859))</f>
        <v>0</v>
      </c>
      <c r="AF856" s="40">
        <f t="shared" ref="AF856" si="14283">AE856+((AE860-AF860)+(AE861-AF861))*(AE856/SUM(AE855:AE859))</f>
        <v>0</v>
      </c>
      <c r="AG856" s="40">
        <f t="shared" ref="AG856" si="14284">AF856+((AF860-AG860)+(AF861-AG861))*(AF856/SUM(AF855:AF859))</f>
        <v>0</v>
      </c>
      <c r="AH856" s="40">
        <f t="shared" ref="AH856" si="14285">AG856+((AG860-AH860)+(AG861-AH861))*(AG856/SUM(AG855:AG859))</f>
        <v>0</v>
      </c>
      <c r="AI856" s="40">
        <f t="shared" ref="AI856" si="14286">AH856+((AH860-AI860)+(AH861-AI861))*(AH856/SUM(AH855:AH859))</f>
        <v>0</v>
      </c>
      <c r="AJ856" s="40">
        <f t="shared" ref="AJ856" si="14287">AI856+((AI860-AJ860)+(AI861-AJ861))*(AI856/SUM(AI855:AI859))</f>
        <v>0</v>
      </c>
      <c r="AK856" s="40">
        <f t="shared" ref="AK856" si="14288">AJ856+((AJ860-AK860)+(AJ861-AK861))*(AJ856/SUM(AJ855:AJ859))</f>
        <v>0</v>
      </c>
      <c r="AL856" s="40">
        <f t="shared" ref="AL856" si="14289">AK856+((AK860-AL860)+(AK861-AL861))*(AK856/SUM(AK855:AK859))</f>
        <v>0</v>
      </c>
      <c r="AM856" s="40">
        <f t="shared" ref="AM856" si="14290">AL856+((AL860-AM860)+(AL861-AM861))*(AL856/SUM(AL855:AL859))</f>
        <v>0</v>
      </c>
      <c r="AN856" s="40">
        <f t="shared" ref="AN856" si="14291">AM856+((AM860-AN860)+(AM861-AN861))*(AM856/SUM(AM855:AM859))</f>
        <v>0</v>
      </c>
      <c r="AO856" s="40">
        <f t="shared" ref="AO856" si="14292">AN856+((AN860-AO860)+(AN861-AO861))*(AN856/SUM(AN855:AN859))</f>
        <v>0</v>
      </c>
      <c r="AP856" s="40">
        <f t="shared" ref="AP856" si="14293">AO856+((AO860-AP860)+(AO861-AP861))*(AO856/SUM(AO855:AO859))</f>
        <v>0</v>
      </c>
      <c r="AQ856" s="40">
        <f t="shared" ref="AQ856" si="14294">AP856+((AP860-AQ860)+(AP861-AQ861))*(AP856/SUM(AP855:AP859))</f>
        <v>0</v>
      </c>
      <c r="AR856" s="40">
        <f t="shared" ref="AR856" si="14295">AQ856+((AQ860-AR860)+(AQ861-AR861))*(AQ856/SUM(AQ855:AQ859))</f>
        <v>0</v>
      </c>
      <c r="AS856" s="41">
        <f t="shared" ref="AS856" si="14296">AR856+((AR860-AS860)+(AR861-AS861))*(AR856/SUM(AR855:AR859))</f>
        <v>0</v>
      </c>
      <c r="AU856" s="10" cm="1">
        <f t="array" ref="AU856">IF($D856="","",INDEX('Data - CO2'!$B$5:$AP$53,MATCH(Kulturmodeller!$D856,'Data - CO2'!$A$5:$A$53,0),AU$20)*E856)</f>
        <v>0</v>
      </c>
      <c r="AV856" cm="1">
        <f t="array" ref="AV856">IF($D856="","",INDEX('Data - CO2'!$B$5:$AP$53,MATCH(Kulturmodeller!$D856,'Data - CO2'!$A$5:$A$53,0),AV$20)*F856)</f>
        <v>0</v>
      </c>
      <c r="AW856" cm="1">
        <f t="array" ref="AW856">IF($D856="","",INDEX('Data - CO2'!$B$5:$AP$53,MATCH(Kulturmodeller!$D856,'Data - CO2'!$A$5:$A$53,0),AW$20)*G856)</f>
        <v>0</v>
      </c>
      <c r="AX856" cm="1">
        <f t="array" ref="AX856">IF($D856="","",INDEX('Data - CO2'!$B$5:$AP$53,MATCH(Kulturmodeller!$D856,'Data - CO2'!$A$5:$A$53,0),AX$20)*H856)</f>
        <v>0</v>
      </c>
      <c r="AY856" cm="1">
        <f t="array" ref="AY856">IF($D856="","",INDEX('Data - CO2'!$B$5:$AP$53,MATCH(Kulturmodeller!$D856,'Data - CO2'!$A$5:$A$53,0),AY$20)*I856)</f>
        <v>0</v>
      </c>
      <c r="AZ856" cm="1">
        <f t="array" ref="AZ856">IF($D856="","",INDEX('Data - CO2'!$B$5:$AP$53,MATCH(Kulturmodeller!$D856,'Data - CO2'!$A$5:$A$53,0),AZ$20)*J856*$B854)</f>
        <v>0</v>
      </c>
      <c r="BA856" cm="1">
        <f t="array" ref="BA856">IF($D856="","",INDEX('Data - CO2'!$B$5:$AP$53,MATCH(Kulturmodeller!$D856,'Data - CO2'!$A$5:$A$53,0),BA$20)*K856*$B854)</f>
        <v>0</v>
      </c>
      <c r="BB856" cm="1">
        <f t="array" ref="BB856">IF($D856="","",INDEX('Data - CO2'!$B$5:$AP$53,MATCH(Kulturmodeller!$D856,'Data - CO2'!$A$5:$A$53,0),BB$20)*L856*$B854)</f>
        <v>0</v>
      </c>
      <c r="BC856" cm="1">
        <f t="array" ref="BC856">IF($D856="","",INDEX('Data - CO2'!$B$5:$AP$53,MATCH(Kulturmodeller!$D856,'Data - CO2'!$A$5:$A$53,0),BC$20)*M856*$B854)</f>
        <v>0</v>
      </c>
      <c r="BD856" cm="1">
        <f t="array" ref="BD856">IF($D856="","",INDEX('Data - CO2'!$B$5:$AP$53,MATCH(Kulturmodeller!$D856,'Data - CO2'!$A$5:$A$53,0),BD$20)*N856*$B854)</f>
        <v>0</v>
      </c>
      <c r="BE856" cm="1">
        <f t="array" ref="BE856">IF($D856="","",INDEX('Data - CO2'!$B$5:$AP$53,MATCH(Kulturmodeller!$D856,'Data - CO2'!$A$5:$A$53,0),BE$20)*O856*$B854)</f>
        <v>0</v>
      </c>
      <c r="BF856" cm="1">
        <f t="array" ref="BF856">IF($D856="","",INDEX('Data - CO2'!$B$5:$AP$53,MATCH(Kulturmodeller!$D856,'Data - CO2'!$A$5:$A$53,0),BF$20)*P856*$B854)</f>
        <v>0</v>
      </c>
      <c r="BG856" cm="1">
        <f t="array" ref="BG856">IF($D856="","",INDEX('Data - CO2'!$B$5:$AP$53,MATCH(Kulturmodeller!$D856,'Data - CO2'!$A$5:$A$53,0),BG$20)*Q856*$B854)</f>
        <v>0</v>
      </c>
      <c r="BH856" cm="1">
        <f t="array" ref="BH856">IF($D856="","",INDEX('Data - CO2'!$B$5:$AP$53,MATCH(Kulturmodeller!$D856,'Data - CO2'!$A$5:$A$53,0),BH$20)*R856*$B854)</f>
        <v>0</v>
      </c>
      <c r="BI856" cm="1">
        <f t="array" ref="BI856">IF($D856="","",INDEX('Data - CO2'!$B$5:$AP$53,MATCH(Kulturmodeller!$D856,'Data - CO2'!$A$5:$A$53,0),BI$20)*S856*$B854)</f>
        <v>0</v>
      </c>
      <c r="BJ856" cm="1">
        <f t="array" ref="BJ856">IF($D856="","",INDEX('Data - CO2'!$B$5:$AP$53,MATCH(Kulturmodeller!$D856,'Data - CO2'!$A$5:$A$53,0),BJ$20)*T856*$B854)</f>
        <v>0</v>
      </c>
      <c r="BK856" cm="1">
        <f t="array" ref="BK856">IF($D856="","",INDEX('Data - CO2'!$B$5:$AP$53,MATCH(Kulturmodeller!$D856,'Data - CO2'!$A$5:$A$53,0),BK$20)*U856*$B854)</f>
        <v>0</v>
      </c>
      <c r="BL856" cm="1">
        <f t="array" ref="BL856">IF($D856="","",INDEX('Data - CO2'!$B$5:$AP$53,MATCH(Kulturmodeller!$D856,'Data - CO2'!$A$5:$A$53,0),BL$20)*V856*$B854)</f>
        <v>0</v>
      </c>
      <c r="BM856" cm="1">
        <f t="array" ref="BM856">IF($D856="","",INDEX('Data - CO2'!$B$5:$AP$53,MATCH(Kulturmodeller!$D856,'Data - CO2'!$A$5:$A$53,0),BM$20)*W856*$B854)</f>
        <v>0</v>
      </c>
      <c r="BN856" cm="1">
        <f t="array" ref="BN856">IF($D856="","",INDEX('Data - CO2'!$B$5:$AP$53,MATCH(Kulturmodeller!$D856,'Data - CO2'!$A$5:$A$53,0),BN$20)*X856*$B854)</f>
        <v>0</v>
      </c>
      <c r="BO856" cm="1">
        <f t="array" ref="BO856">IF($D856="","",INDEX('Data - CO2'!$B$5:$AP$53,MATCH(Kulturmodeller!$D856,'Data - CO2'!$A$5:$A$53,0),BO$20)*Y856*$B854)</f>
        <v>0</v>
      </c>
      <c r="BP856" cm="1">
        <f t="array" ref="BP856">IF($D856="","",INDEX('Data - CO2'!$B$5:$AP$53,MATCH(Kulturmodeller!$D856,'Data - CO2'!$A$5:$A$53,0),BP$20)*Z856*$B854)</f>
        <v>0</v>
      </c>
      <c r="BQ856" cm="1">
        <f t="array" ref="BQ856">IF($D856="","",INDEX('Data - CO2'!$B$5:$AP$53,MATCH(Kulturmodeller!$D856,'Data - CO2'!$A$5:$A$53,0),BQ$20)*AA856*$B854)</f>
        <v>0</v>
      </c>
      <c r="BR856" cm="1">
        <f t="array" ref="BR856">IF($D856="","",INDEX('Data - CO2'!$B$5:$AP$53,MATCH(Kulturmodeller!$D856,'Data - CO2'!$A$5:$A$53,0),BR$20)*AB856*$B854)</f>
        <v>0</v>
      </c>
      <c r="BS856" cm="1">
        <f t="array" ref="BS856">IF($D856="","",INDEX('Data - CO2'!$B$5:$AP$53,MATCH(Kulturmodeller!$D856,'Data - CO2'!$A$5:$A$53,0),BS$20)*AC856*$B854)</f>
        <v>0</v>
      </c>
      <c r="BT856" cm="1">
        <f t="array" ref="BT856">IF($D856="","",INDEX('Data - CO2'!$B$5:$AP$53,MATCH(Kulturmodeller!$D856,'Data - CO2'!$A$5:$A$53,0),BT$20)*AD856*$B854)</f>
        <v>0</v>
      </c>
      <c r="BU856" cm="1">
        <f t="array" ref="BU856">IF($D856="","",INDEX('Data - CO2'!$B$5:$AP$53,MATCH(Kulturmodeller!$D856,'Data - CO2'!$A$5:$A$53,0),BU$20)*AE856*$B854)</f>
        <v>0</v>
      </c>
      <c r="BV856" cm="1">
        <f t="array" ref="BV856">IF($D856="","",INDEX('Data - CO2'!$B$5:$AP$53,MATCH(Kulturmodeller!$D856,'Data - CO2'!$A$5:$A$53,0),BV$20)*AF856*$B854)</f>
        <v>0</v>
      </c>
      <c r="BW856" cm="1">
        <f t="array" ref="BW856">IF($D856="","",INDEX('Data - CO2'!$B$5:$AP$53,MATCH(Kulturmodeller!$D856,'Data - CO2'!$A$5:$A$53,0),BW$20)*AG856*$B854)</f>
        <v>0</v>
      </c>
      <c r="BX856" cm="1">
        <f t="array" ref="BX856">IF($D856="","",INDEX('Data - CO2'!$B$5:$AP$53,MATCH(Kulturmodeller!$D856,'Data - CO2'!$A$5:$A$53,0),BX$20)*AH856*$B854)</f>
        <v>0</v>
      </c>
      <c r="BY856" cm="1">
        <f t="array" ref="BY856">IF($D856="","",INDEX('Data - CO2'!$B$5:$AP$53,MATCH(Kulturmodeller!$D856,'Data - CO2'!$A$5:$A$53,0),BY$20)*AI856*$B854)</f>
        <v>0</v>
      </c>
      <c r="BZ856" cm="1">
        <f t="array" ref="BZ856">IF($D856="","",INDEX('Data - CO2'!$B$5:$AP$53,MATCH(Kulturmodeller!$D856,'Data - CO2'!$A$5:$A$53,0),BZ$20)*AJ856*$B854)</f>
        <v>0</v>
      </c>
      <c r="CA856" cm="1">
        <f t="array" ref="CA856">IF($D856="","",INDEX('Data - CO2'!$B$5:$AP$53,MATCH(Kulturmodeller!$D856,'Data - CO2'!$A$5:$A$53,0),CA$20)*AK856*$B854)</f>
        <v>0</v>
      </c>
      <c r="CB856" cm="1">
        <f t="array" ref="CB856">IF($D856="","",INDEX('Data - CO2'!$B$5:$AP$53,MATCH(Kulturmodeller!$D856,'Data - CO2'!$A$5:$A$53,0),CB$20)*AL856*$B854)</f>
        <v>0</v>
      </c>
      <c r="CC856" cm="1">
        <f t="array" ref="CC856">IF($D856="","",INDEX('Data - CO2'!$B$5:$AP$53,MATCH(Kulturmodeller!$D856,'Data - CO2'!$A$5:$A$53,0),CC$20)*AM856*$B854)</f>
        <v>0</v>
      </c>
      <c r="CD856" cm="1">
        <f t="array" ref="CD856">IF($D856="","",INDEX('Data - CO2'!$B$5:$AP$53,MATCH(Kulturmodeller!$D856,'Data - CO2'!$A$5:$A$53,0),CD$20)*AN856*$B854)</f>
        <v>0</v>
      </c>
      <c r="CE856" cm="1">
        <f t="array" ref="CE856">IF($D856="","",INDEX('Data - CO2'!$B$5:$AP$53,MATCH(Kulturmodeller!$D856,'Data - CO2'!$A$5:$A$53,0),CE$20)*AO856*$B854)</f>
        <v>0</v>
      </c>
      <c r="CF856" cm="1">
        <f t="array" ref="CF856">IF($D856="","",INDEX('Data - CO2'!$B$5:$AP$53,MATCH(Kulturmodeller!$D856,'Data - CO2'!$A$5:$A$53,0),CF$20)*AP856*$B854)</f>
        <v>0</v>
      </c>
      <c r="CG856" cm="1">
        <f t="array" ref="CG856">IF($D856="","",INDEX('Data - CO2'!$B$5:$AP$53,MATCH(Kulturmodeller!$D856,'Data - CO2'!$A$5:$A$53,0),CG$20)*AQ856*$B854)</f>
        <v>0</v>
      </c>
      <c r="CH856" cm="1">
        <f t="array" ref="CH856">IF($D856="","",INDEX('Data - CO2'!$B$5:$AP$53,MATCH(Kulturmodeller!$D856,'Data - CO2'!$A$5:$A$53,0),CH$20)*AR856*$B854)</f>
        <v>0</v>
      </c>
      <c r="CI856" s="11" cm="1">
        <f t="array" ref="CI856">IF($D856="","",INDEX('Data - CO2'!$B$5:$AP$53,MATCH(Kulturmodeller!$D856,'Data - CO2'!$A$5:$A$53,0),CI$20)*AS856*$B854)</f>
        <v>0</v>
      </c>
    </row>
    <row r="857" spans="1:87" x14ac:dyDescent="0.3">
      <c r="A857" s="33" t="s">
        <v>83</v>
      </c>
      <c r="B857" s="33"/>
      <c r="C857" s="348" t="str">
        <f>'Katalog over Kulturmodeller '!F273</f>
        <v>NÅL - valgfrit</v>
      </c>
      <c r="D857" s="125" t="s">
        <v>277</v>
      </c>
      <c r="E857" s="151">
        <f>'Katalog over Kulturmodeller '!W273</f>
        <v>0</v>
      </c>
      <c r="F857" s="40">
        <f>E857+((E860-F860)+(E861-F861))*(E857/SUM(E855:E859))</f>
        <v>0</v>
      </c>
      <c r="G857" s="40">
        <f t="shared" ref="G857" si="14297">F857+((F860-G860)+(F861-G861))*(F857/SUM(F855:F859))</f>
        <v>0</v>
      </c>
      <c r="H857" s="40">
        <f t="shared" ref="H857" si="14298">G857+((G860-H860)+(G861-H861))*(G857/SUM(G855:G859))</f>
        <v>0</v>
      </c>
      <c r="I857" s="40">
        <f t="shared" ref="I857" si="14299">H857+((H860-I860)+(H861-I861))*(H857/SUM(H855:H859))</f>
        <v>0</v>
      </c>
      <c r="J857" s="40">
        <f t="shared" ref="J857" si="14300">I857+((I860-J860)+(I861-J861))*(I857/SUM(I855:I859))</f>
        <v>0</v>
      </c>
      <c r="K857" s="40">
        <f t="shared" ref="K857" si="14301">J857+((J860-K860)+(J861-K861))*(J857/SUM(J855:J859))</f>
        <v>0</v>
      </c>
      <c r="L857" s="40">
        <f t="shared" ref="L857" si="14302">K857+((K860-L860)+(K861-L861))*(K857/SUM(K855:K859))</f>
        <v>0</v>
      </c>
      <c r="M857" s="40">
        <f t="shared" ref="M857" si="14303">L857+((L860-M860)+(L861-M861))*(L857/SUM(L855:L859))</f>
        <v>0</v>
      </c>
      <c r="N857" s="40">
        <f t="shared" ref="N857" si="14304">M857+((M860-N860)+(M861-N861))*(M857/SUM(M855:M859))</f>
        <v>0</v>
      </c>
      <c r="O857" s="40">
        <f t="shared" ref="O857" si="14305">N857+((N860-O860)+(N861-O861))*(N857/SUM(N855:N859))</f>
        <v>0</v>
      </c>
      <c r="P857" s="40">
        <f t="shared" ref="P857" si="14306">O857+((O860-P860)+(O861-P861))*(O857/SUM(O855:O859))</f>
        <v>0</v>
      </c>
      <c r="Q857" s="40">
        <f t="shared" ref="Q857" si="14307">P857+((P860-Q860)+(P861-Q861))*(P857/SUM(P855:P859))</f>
        <v>0</v>
      </c>
      <c r="R857" s="40">
        <f t="shared" ref="R857" si="14308">Q857+((Q860-R860)+(Q861-R861))*(Q857/SUM(Q855:Q859))</f>
        <v>0</v>
      </c>
      <c r="S857" s="40">
        <f t="shared" ref="S857" si="14309">R857+((R860-S860)+(R861-S861))*(R857/SUM(R855:R859))</f>
        <v>0</v>
      </c>
      <c r="T857" s="40">
        <f t="shared" ref="T857" si="14310">S857+((S860-T860)+(S861-T861))*(S857/SUM(S855:S859))</f>
        <v>0</v>
      </c>
      <c r="U857" s="40">
        <f t="shared" ref="U857" si="14311">T857+((T860-U860)+(T861-U861))*(T857/SUM(T855:T859))</f>
        <v>0</v>
      </c>
      <c r="V857" s="40">
        <f t="shared" ref="V857" si="14312">U857+((U860-V860)+(U861-V861))*(U857/SUM(U855:U859))</f>
        <v>0</v>
      </c>
      <c r="W857" s="40">
        <f t="shared" ref="W857" si="14313">V857+((V860-W860)+(V861-W861))*(V857/SUM(V855:V859))</f>
        <v>0</v>
      </c>
      <c r="X857" s="40">
        <f t="shared" ref="X857" si="14314">W857+((W860-X860)+(W861-X861))*(W857/SUM(W855:W859))</f>
        <v>0</v>
      </c>
      <c r="Y857" s="40">
        <f t="shared" ref="Y857" si="14315">X857+((X860-Y860)+(X861-Y861))*(X857/SUM(X855:X859))</f>
        <v>0</v>
      </c>
      <c r="Z857" s="40">
        <f t="shared" ref="Z857" si="14316">Y857+((Y860-Z860)+(Y861-Z861))*(Y857/SUM(Y855:Y859))</f>
        <v>0</v>
      </c>
      <c r="AA857" s="40">
        <f t="shared" ref="AA857" si="14317">Z857+((Z860-AA860)+(Z861-AA861))*(Z857/SUM(Z855:Z859))</f>
        <v>0</v>
      </c>
      <c r="AB857" s="40">
        <f t="shared" ref="AB857" si="14318">AA857+((AA860-AB860)+(AA861-AB861))*(AA857/SUM(AA855:AA859))</f>
        <v>0</v>
      </c>
      <c r="AC857" s="40">
        <f t="shared" ref="AC857" si="14319">AB857+((AB860-AC860)+(AB861-AC861))*(AB857/SUM(AB855:AB859))</f>
        <v>0</v>
      </c>
      <c r="AD857" s="40">
        <f t="shared" ref="AD857" si="14320">AC857+((AC860-AD860)+(AC861-AD861))*(AC857/SUM(AC855:AC859))</f>
        <v>0</v>
      </c>
      <c r="AE857" s="40">
        <f t="shared" ref="AE857" si="14321">AD857+((AD860-AE860)+(AD861-AE861))*(AD857/SUM(AD855:AD859))</f>
        <v>0</v>
      </c>
      <c r="AF857" s="40">
        <f t="shared" ref="AF857" si="14322">AE857+((AE860-AF860)+(AE861-AF861))*(AE857/SUM(AE855:AE859))</f>
        <v>0</v>
      </c>
      <c r="AG857" s="40">
        <f t="shared" ref="AG857" si="14323">AF857+((AF860-AG860)+(AF861-AG861))*(AF857/SUM(AF855:AF859))</f>
        <v>0</v>
      </c>
      <c r="AH857" s="40">
        <f t="shared" ref="AH857" si="14324">AG857+((AG860-AH860)+(AG861-AH861))*(AG857/SUM(AG855:AG859))</f>
        <v>0</v>
      </c>
      <c r="AI857" s="40">
        <f t="shared" ref="AI857" si="14325">AH857+((AH860-AI860)+(AH861-AI861))*(AH857/SUM(AH855:AH859))</f>
        <v>0</v>
      </c>
      <c r="AJ857" s="40">
        <f t="shared" ref="AJ857" si="14326">AI857+((AI860-AJ860)+(AI861-AJ861))*(AI857/SUM(AI855:AI859))</f>
        <v>0</v>
      </c>
      <c r="AK857" s="40">
        <f t="shared" ref="AK857" si="14327">AJ857+((AJ860-AK860)+(AJ861-AK861))*(AJ857/SUM(AJ855:AJ859))</f>
        <v>0</v>
      </c>
      <c r="AL857" s="40">
        <f t="shared" ref="AL857" si="14328">AK857+((AK860-AL860)+(AK861-AL861))*(AK857/SUM(AK855:AK859))</f>
        <v>0</v>
      </c>
      <c r="AM857" s="40">
        <f t="shared" ref="AM857" si="14329">AL857+((AL860-AM860)+(AL861-AM861))*(AL857/SUM(AL855:AL859))</f>
        <v>0</v>
      </c>
      <c r="AN857" s="40">
        <f t="shared" ref="AN857" si="14330">AM857+((AM860-AN860)+(AM861-AN861))*(AM857/SUM(AM855:AM859))</f>
        <v>0</v>
      </c>
      <c r="AO857" s="40">
        <f t="shared" ref="AO857" si="14331">AN857+((AN860-AO860)+(AN861-AO861))*(AN857/SUM(AN855:AN859))</f>
        <v>0</v>
      </c>
      <c r="AP857" s="40">
        <f t="shared" ref="AP857" si="14332">AO857+((AO860-AP860)+(AO861-AP861))*(AO857/SUM(AO855:AO859))</f>
        <v>0</v>
      </c>
      <c r="AQ857" s="40">
        <f t="shared" ref="AQ857" si="14333">AP857+((AP860-AQ860)+(AP861-AQ861))*(AP857/SUM(AP855:AP859))</f>
        <v>0</v>
      </c>
      <c r="AR857" s="40">
        <f t="shared" ref="AR857" si="14334">AQ857+((AQ860-AR860)+(AQ861-AR861))*(AQ857/SUM(AQ855:AQ859))</f>
        <v>0</v>
      </c>
      <c r="AS857" s="41">
        <f t="shared" ref="AS857" si="14335">AR857+((AR860-AS860)+(AR861-AS861))*(AR857/SUM(AR855:AR859))</f>
        <v>0</v>
      </c>
      <c r="AU857" s="10" cm="1">
        <f t="array" ref="AU857">IF($D857="","",INDEX('Data - CO2'!$B$5:$AP$53,MATCH(Kulturmodeller!$D857,'Data - CO2'!$A$5:$A$53,0),AU$20)*E857)</f>
        <v>0</v>
      </c>
      <c r="AV857" cm="1">
        <f t="array" ref="AV857">IF($D857="","",INDEX('Data - CO2'!$B$5:$AP$53,MATCH(Kulturmodeller!$D857,'Data - CO2'!$A$5:$A$53,0),AV$20)*F857)</f>
        <v>0</v>
      </c>
      <c r="AW857" cm="1">
        <f t="array" ref="AW857">IF($D857="","",INDEX('Data - CO2'!$B$5:$AP$53,MATCH(Kulturmodeller!$D857,'Data - CO2'!$A$5:$A$53,0),AW$20)*G857)</f>
        <v>0</v>
      </c>
      <c r="AX857" cm="1">
        <f t="array" ref="AX857">IF($D857="","",INDEX('Data - CO2'!$B$5:$AP$53,MATCH(Kulturmodeller!$D857,'Data - CO2'!$A$5:$A$53,0),AX$20)*H857)</f>
        <v>0</v>
      </c>
      <c r="AY857" cm="1">
        <f t="array" ref="AY857">IF($D857="","",INDEX('Data - CO2'!$B$5:$AP$53,MATCH(Kulturmodeller!$D857,'Data - CO2'!$A$5:$A$53,0),AY$20)*I857)</f>
        <v>0</v>
      </c>
      <c r="AZ857" cm="1">
        <f t="array" ref="AZ857">IF($D857="","",INDEX('Data - CO2'!$B$5:$AP$53,MATCH(Kulturmodeller!$D857,'Data - CO2'!$A$5:$A$53,0),AZ$20)*J857*$B854)</f>
        <v>0</v>
      </c>
      <c r="BA857" cm="1">
        <f t="array" ref="BA857">IF($D857="","",INDEX('Data - CO2'!$B$5:$AP$53,MATCH(Kulturmodeller!$D857,'Data - CO2'!$A$5:$A$53,0),BA$20)*K857*$B854)</f>
        <v>0</v>
      </c>
      <c r="BB857" cm="1">
        <f t="array" ref="BB857">IF($D857="","",INDEX('Data - CO2'!$B$5:$AP$53,MATCH(Kulturmodeller!$D857,'Data - CO2'!$A$5:$A$53,0),BB$20)*L857*$B854)</f>
        <v>0</v>
      </c>
      <c r="BC857" cm="1">
        <f t="array" ref="BC857">IF($D857="","",INDEX('Data - CO2'!$B$5:$AP$53,MATCH(Kulturmodeller!$D857,'Data - CO2'!$A$5:$A$53,0),BC$20)*M857*$B854)</f>
        <v>0</v>
      </c>
      <c r="BD857" cm="1">
        <f t="array" ref="BD857">IF($D857="","",INDEX('Data - CO2'!$B$5:$AP$53,MATCH(Kulturmodeller!$D857,'Data - CO2'!$A$5:$A$53,0),BD$20)*N857*$B854)</f>
        <v>0</v>
      </c>
      <c r="BE857" cm="1">
        <f t="array" ref="BE857">IF($D857="","",INDEX('Data - CO2'!$B$5:$AP$53,MATCH(Kulturmodeller!$D857,'Data - CO2'!$A$5:$A$53,0),BE$20)*O857*$B854)</f>
        <v>0</v>
      </c>
      <c r="BF857" cm="1">
        <f t="array" ref="BF857">IF($D857="","",INDEX('Data - CO2'!$B$5:$AP$53,MATCH(Kulturmodeller!$D857,'Data - CO2'!$A$5:$A$53,0),BF$20)*P857*$B854)</f>
        <v>0</v>
      </c>
      <c r="BG857" cm="1">
        <f t="array" ref="BG857">IF($D857="","",INDEX('Data - CO2'!$B$5:$AP$53,MATCH(Kulturmodeller!$D857,'Data - CO2'!$A$5:$A$53,0),BG$20)*Q857*$B854)</f>
        <v>0</v>
      </c>
      <c r="BH857" cm="1">
        <f t="array" ref="BH857">IF($D857="","",INDEX('Data - CO2'!$B$5:$AP$53,MATCH(Kulturmodeller!$D857,'Data - CO2'!$A$5:$A$53,0),BH$20)*R857*$B854)</f>
        <v>0</v>
      </c>
      <c r="BI857" cm="1">
        <f t="array" ref="BI857">IF($D857="","",INDEX('Data - CO2'!$B$5:$AP$53,MATCH(Kulturmodeller!$D857,'Data - CO2'!$A$5:$A$53,0),BI$20)*S857*$B854)</f>
        <v>0</v>
      </c>
      <c r="BJ857" cm="1">
        <f t="array" ref="BJ857">IF($D857="","",INDEX('Data - CO2'!$B$5:$AP$53,MATCH(Kulturmodeller!$D857,'Data - CO2'!$A$5:$A$53,0),BJ$20)*T857*$B854)</f>
        <v>0</v>
      </c>
      <c r="BK857" cm="1">
        <f t="array" ref="BK857">IF($D857="","",INDEX('Data - CO2'!$B$5:$AP$53,MATCH(Kulturmodeller!$D857,'Data - CO2'!$A$5:$A$53,0),BK$20)*U857*$B854)</f>
        <v>0</v>
      </c>
      <c r="BL857" cm="1">
        <f t="array" ref="BL857">IF($D857="","",INDEX('Data - CO2'!$B$5:$AP$53,MATCH(Kulturmodeller!$D857,'Data - CO2'!$A$5:$A$53,0),BL$20)*V857*$B854)</f>
        <v>0</v>
      </c>
      <c r="BM857" cm="1">
        <f t="array" ref="BM857">IF($D857="","",INDEX('Data - CO2'!$B$5:$AP$53,MATCH(Kulturmodeller!$D857,'Data - CO2'!$A$5:$A$53,0),BM$20)*W857*$B854)</f>
        <v>0</v>
      </c>
      <c r="BN857" cm="1">
        <f t="array" ref="BN857">IF($D857="","",INDEX('Data - CO2'!$B$5:$AP$53,MATCH(Kulturmodeller!$D857,'Data - CO2'!$A$5:$A$53,0),BN$20)*X857*$B854)</f>
        <v>0</v>
      </c>
      <c r="BO857" cm="1">
        <f t="array" ref="BO857">IF($D857="","",INDEX('Data - CO2'!$B$5:$AP$53,MATCH(Kulturmodeller!$D857,'Data - CO2'!$A$5:$A$53,0),BO$20)*Y857*$B854)</f>
        <v>0</v>
      </c>
      <c r="BP857" cm="1">
        <f t="array" ref="BP857">IF($D857="","",INDEX('Data - CO2'!$B$5:$AP$53,MATCH(Kulturmodeller!$D857,'Data - CO2'!$A$5:$A$53,0),BP$20)*Z857*$B854)</f>
        <v>0</v>
      </c>
      <c r="BQ857" cm="1">
        <f t="array" ref="BQ857">IF($D857="","",INDEX('Data - CO2'!$B$5:$AP$53,MATCH(Kulturmodeller!$D857,'Data - CO2'!$A$5:$A$53,0),BQ$20)*AA857*$B854)</f>
        <v>0</v>
      </c>
      <c r="BR857" cm="1">
        <f t="array" ref="BR857">IF($D857="","",INDEX('Data - CO2'!$B$5:$AP$53,MATCH(Kulturmodeller!$D857,'Data - CO2'!$A$5:$A$53,0),BR$20)*AB857*$B854)</f>
        <v>0</v>
      </c>
      <c r="BS857" cm="1">
        <f t="array" ref="BS857">IF($D857="","",INDEX('Data - CO2'!$B$5:$AP$53,MATCH(Kulturmodeller!$D857,'Data - CO2'!$A$5:$A$53,0),BS$20)*AC857*$B854)</f>
        <v>0</v>
      </c>
      <c r="BT857" cm="1">
        <f t="array" ref="BT857">IF($D857="","",INDEX('Data - CO2'!$B$5:$AP$53,MATCH(Kulturmodeller!$D857,'Data - CO2'!$A$5:$A$53,0),BT$20)*AD857*$B854)</f>
        <v>0</v>
      </c>
      <c r="BU857" cm="1">
        <f t="array" ref="BU857">IF($D857="","",INDEX('Data - CO2'!$B$5:$AP$53,MATCH(Kulturmodeller!$D857,'Data - CO2'!$A$5:$A$53,0),BU$20)*AE857*$B854)</f>
        <v>0</v>
      </c>
      <c r="BV857" cm="1">
        <f t="array" ref="BV857">IF($D857="","",INDEX('Data - CO2'!$B$5:$AP$53,MATCH(Kulturmodeller!$D857,'Data - CO2'!$A$5:$A$53,0),BV$20)*AF857*$B854)</f>
        <v>0</v>
      </c>
      <c r="BW857" cm="1">
        <f t="array" ref="BW857">IF($D857="","",INDEX('Data - CO2'!$B$5:$AP$53,MATCH(Kulturmodeller!$D857,'Data - CO2'!$A$5:$A$53,0),BW$20)*AG857*$B854)</f>
        <v>0</v>
      </c>
      <c r="BX857" cm="1">
        <f t="array" ref="BX857">IF($D857="","",INDEX('Data - CO2'!$B$5:$AP$53,MATCH(Kulturmodeller!$D857,'Data - CO2'!$A$5:$A$53,0),BX$20)*AH857*$B854)</f>
        <v>0</v>
      </c>
      <c r="BY857" cm="1">
        <f t="array" ref="BY857">IF($D857="","",INDEX('Data - CO2'!$B$5:$AP$53,MATCH(Kulturmodeller!$D857,'Data - CO2'!$A$5:$A$53,0),BY$20)*AI857*$B854)</f>
        <v>0</v>
      </c>
      <c r="BZ857" cm="1">
        <f t="array" ref="BZ857">IF($D857="","",INDEX('Data - CO2'!$B$5:$AP$53,MATCH(Kulturmodeller!$D857,'Data - CO2'!$A$5:$A$53,0),BZ$20)*AJ857*$B854)</f>
        <v>0</v>
      </c>
      <c r="CA857" cm="1">
        <f t="array" ref="CA857">IF($D857="","",INDEX('Data - CO2'!$B$5:$AP$53,MATCH(Kulturmodeller!$D857,'Data - CO2'!$A$5:$A$53,0),CA$20)*AK857*$B854)</f>
        <v>0</v>
      </c>
      <c r="CB857" cm="1">
        <f t="array" ref="CB857">IF($D857="","",INDEX('Data - CO2'!$B$5:$AP$53,MATCH(Kulturmodeller!$D857,'Data - CO2'!$A$5:$A$53,0),CB$20)*AL857*$B854)</f>
        <v>0</v>
      </c>
      <c r="CC857" cm="1">
        <f t="array" ref="CC857">IF($D857="","",INDEX('Data - CO2'!$B$5:$AP$53,MATCH(Kulturmodeller!$D857,'Data - CO2'!$A$5:$A$53,0),CC$20)*AM857*$B854)</f>
        <v>0</v>
      </c>
      <c r="CD857" cm="1">
        <f t="array" ref="CD857">IF($D857="","",INDEX('Data - CO2'!$B$5:$AP$53,MATCH(Kulturmodeller!$D857,'Data - CO2'!$A$5:$A$53,0),CD$20)*AN857*$B854)</f>
        <v>0</v>
      </c>
      <c r="CE857" cm="1">
        <f t="array" ref="CE857">IF($D857="","",INDEX('Data - CO2'!$B$5:$AP$53,MATCH(Kulturmodeller!$D857,'Data - CO2'!$A$5:$A$53,0),CE$20)*AO857*$B854)</f>
        <v>0</v>
      </c>
      <c r="CF857" cm="1">
        <f t="array" ref="CF857">IF($D857="","",INDEX('Data - CO2'!$B$5:$AP$53,MATCH(Kulturmodeller!$D857,'Data - CO2'!$A$5:$A$53,0),CF$20)*AP857*$B854)</f>
        <v>0</v>
      </c>
      <c r="CG857" cm="1">
        <f t="array" ref="CG857">IF($D857="","",INDEX('Data - CO2'!$B$5:$AP$53,MATCH(Kulturmodeller!$D857,'Data - CO2'!$A$5:$A$53,0),CG$20)*AQ857*$B854)</f>
        <v>0</v>
      </c>
      <c r="CH857" cm="1">
        <f t="array" ref="CH857">IF($D857="","",INDEX('Data - CO2'!$B$5:$AP$53,MATCH(Kulturmodeller!$D857,'Data - CO2'!$A$5:$A$53,0),CH$20)*AR857*$B854)</f>
        <v>0</v>
      </c>
      <c r="CI857" s="11" cm="1">
        <f t="array" ref="CI857">IF($D857="","",INDEX('Data - CO2'!$B$5:$AP$53,MATCH(Kulturmodeller!$D857,'Data - CO2'!$A$5:$A$53,0),CI$20)*AS857*$B854)</f>
        <v>0</v>
      </c>
    </row>
    <row r="858" spans="1:87" x14ac:dyDescent="0.3">
      <c r="A858" s="33" t="s">
        <v>84</v>
      </c>
      <c r="B858" s="33"/>
      <c r="C858" s="348" t="str">
        <f>'Katalog over Kulturmodeller '!F274</f>
        <v>Juletræer (NGR)</v>
      </c>
      <c r="D858" s="125" t="s">
        <v>633</v>
      </c>
      <c r="E858" s="151">
        <f>'Katalog over Kulturmodeller '!W274</f>
        <v>0</v>
      </c>
      <c r="F858" s="40">
        <f>E858+((E860-F860)+(E861-F861))*(E858/SUM(E855:E859))</f>
        <v>0</v>
      </c>
      <c r="G858" s="40">
        <f t="shared" ref="G858" si="14336">F858+((F860-G860)+(F861-G861))*(F858/SUM(F855:F859))</f>
        <v>0</v>
      </c>
      <c r="H858" s="40">
        <f t="shared" ref="H858" si="14337">G858+((G860-H860)+(G861-H861))*(G858/SUM(G855:G859))</f>
        <v>0</v>
      </c>
      <c r="I858" s="40">
        <f t="shared" ref="I858" si="14338">H858+((H860-I860)+(H861-I861))*(H858/SUM(H855:H859))</f>
        <v>0</v>
      </c>
      <c r="J858" s="40">
        <f t="shared" ref="J858" si="14339">I858+((I860-J860)+(I861-J861))*(I858/SUM(I855:I859))</f>
        <v>0</v>
      </c>
      <c r="K858" s="40">
        <f t="shared" ref="K858" si="14340">J858+((J860-K860)+(J861-K861))*(J858/SUM(J855:J859))</f>
        <v>0</v>
      </c>
      <c r="L858" s="40">
        <f t="shared" ref="L858" si="14341">K858+((K860-L860)+(K861-L861))*(K858/SUM(K855:K859))</f>
        <v>0</v>
      </c>
      <c r="M858" s="40">
        <f t="shared" ref="M858" si="14342">L858+((L860-M860)+(L861-M861))*(L858/SUM(L855:L859))</f>
        <v>0</v>
      </c>
      <c r="N858" s="40">
        <f t="shared" ref="N858" si="14343">M858+((M860-N860)+(M861-N861))*(M858/SUM(M855:M859))</f>
        <v>0</v>
      </c>
      <c r="O858" s="40">
        <f t="shared" ref="O858" si="14344">N858+((N860-O860)+(N861-O861))*(N858/SUM(N855:N859))</f>
        <v>0</v>
      </c>
      <c r="P858" s="40">
        <f t="shared" ref="P858" si="14345">O858+((O860-P860)+(O861-P861))*(O858/SUM(O855:O859))</f>
        <v>0</v>
      </c>
      <c r="Q858" s="40">
        <f t="shared" ref="Q858" si="14346">P858+((P860-Q860)+(P861-Q861))*(P858/SUM(P855:P859))</f>
        <v>0</v>
      </c>
      <c r="R858" s="40">
        <f t="shared" ref="R858" si="14347">Q858+((Q860-R860)+(Q861-R861))*(Q858/SUM(Q855:Q859))</f>
        <v>0</v>
      </c>
      <c r="S858" s="40">
        <f t="shared" ref="S858" si="14348">R858+((R860-S860)+(R861-S861))*(R858/SUM(R855:R859))</f>
        <v>0</v>
      </c>
      <c r="T858" s="40">
        <f t="shared" ref="T858" si="14349">S858+((S860-T860)+(S861-T861))*(S858/SUM(S855:S859))</f>
        <v>0</v>
      </c>
      <c r="U858" s="40">
        <f t="shared" ref="U858" si="14350">T858+((T860-U860)+(T861-U861))*(T858/SUM(T855:T859))</f>
        <v>0</v>
      </c>
      <c r="V858" s="40">
        <f t="shared" ref="V858" si="14351">U858+((U860-V860)+(U861-V861))*(U858/SUM(U855:U859))</f>
        <v>0</v>
      </c>
      <c r="W858" s="40">
        <f t="shared" ref="W858" si="14352">V858+((V860-W860)+(V861-W861))*(V858/SUM(V855:V859))</f>
        <v>0</v>
      </c>
      <c r="X858" s="40">
        <f t="shared" ref="X858" si="14353">W858+((W860-X860)+(W861-X861))*(W858/SUM(W855:W859))</f>
        <v>0</v>
      </c>
      <c r="Y858" s="40">
        <f t="shared" ref="Y858" si="14354">X858+((X860-Y860)+(X861-Y861))*(X858/SUM(X855:X859))</f>
        <v>0</v>
      </c>
      <c r="Z858" s="40">
        <f t="shared" ref="Z858" si="14355">Y858+((Y860-Z860)+(Y861-Z861))*(Y858/SUM(Y855:Y859))</f>
        <v>0</v>
      </c>
      <c r="AA858" s="40">
        <f t="shared" ref="AA858" si="14356">Z858+((Z860-AA860)+(Z861-AA861))*(Z858/SUM(Z855:Z859))</f>
        <v>0</v>
      </c>
      <c r="AB858" s="40">
        <f t="shared" ref="AB858" si="14357">AA858+((AA860-AB860)+(AA861-AB861))*(AA858/SUM(AA855:AA859))</f>
        <v>0</v>
      </c>
      <c r="AC858" s="40">
        <f t="shared" ref="AC858" si="14358">AB858+((AB860-AC860)+(AB861-AC861))*(AB858/SUM(AB855:AB859))</f>
        <v>0</v>
      </c>
      <c r="AD858" s="40">
        <f t="shared" ref="AD858" si="14359">AC858+((AC860-AD860)+(AC861-AD861))*(AC858/SUM(AC855:AC859))</f>
        <v>0</v>
      </c>
      <c r="AE858" s="40">
        <f t="shared" ref="AE858" si="14360">AD858+((AD860-AE860)+(AD861-AE861))*(AD858/SUM(AD855:AD859))</f>
        <v>0</v>
      </c>
      <c r="AF858" s="40">
        <f t="shared" ref="AF858" si="14361">AE858+((AE860-AF860)+(AE861-AF861))*(AE858/SUM(AE855:AE859))</f>
        <v>0</v>
      </c>
      <c r="AG858" s="40">
        <f t="shared" ref="AG858" si="14362">AF858+((AF860-AG860)+(AF861-AG861))*(AF858/SUM(AF855:AF859))</f>
        <v>0</v>
      </c>
      <c r="AH858" s="40">
        <f t="shared" ref="AH858" si="14363">AG858+((AG860-AH860)+(AG861-AH861))*(AG858/SUM(AG855:AG859))</f>
        <v>0</v>
      </c>
      <c r="AI858" s="40">
        <f t="shared" ref="AI858" si="14364">AH858+((AH860-AI860)+(AH861-AI861))*(AH858/SUM(AH855:AH859))</f>
        <v>0</v>
      </c>
      <c r="AJ858" s="40">
        <f t="shared" ref="AJ858" si="14365">AI858+((AI860-AJ860)+(AI861-AJ861))*(AI858/SUM(AI855:AI859))</f>
        <v>0</v>
      </c>
      <c r="AK858" s="40">
        <f t="shared" ref="AK858" si="14366">AJ858+((AJ860-AK860)+(AJ861-AK861))*(AJ858/SUM(AJ855:AJ859))</f>
        <v>0</v>
      </c>
      <c r="AL858" s="40">
        <f t="shared" ref="AL858" si="14367">AK858+((AK860-AL860)+(AK861-AL861))*(AK858/SUM(AK855:AK859))</f>
        <v>0</v>
      </c>
      <c r="AM858" s="40">
        <f t="shared" ref="AM858" si="14368">AL858+((AL860-AM860)+(AL861-AM861))*(AL858/SUM(AL855:AL859))</f>
        <v>0</v>
      </c>
      <c r="AN858" s="40">
        <f t="shared" ref="AN858" si="14369">AM858+((AM860-AN860)+(AM861-AN861))*(AM858/SUM(AM855:AM859))</f>
        <v>0</v>
      </c>
      <c r="AO858" s="40">
        <f t="shared" ref="AO858" si="14370">AN858+((AN860-AO860)+(AN861-AO861))*(AN858/SUM(AN855:AN859))</f>
        <v>0</v>
      </c>
      <c r="AP858" s="40">
        <f t="shared" ref="AP858" si="14371">AO858+((AO860-AP860)+(AO861-AP861))*(AO858/SUM(AO855:AO859))</f>
        <v>0</v>
      </c>
      <c r="AQ858" s="40">
        <f t="shared" ref="AQ858" si="14372">AP858+((AP860-AQ860)+(AP861-AQ861))*(AP858/SUM(AP855:AP859))</f>
        <v>0</v>
      </c>
      <c r="AR858" s="40">
        <f t="shared" ref="AR858" si="14373">AQ858+((AQ860-AR860)+(AQ861-AR861))*(AQ858/SUM(AQ855:AQ859))</f>
        <v>0</v>
      </c>
      <c r="AS858" s="41">
        <f t="shared" ref="AS858" si="14374">AR858+((AR860-AS860)+(AR861-AS861))*(AR858/SUM(AR855:AR859))</f>
        <v>0</v>
      </c>
      <c r="AU858" s="10" cm="1">
        <f t="array" ref="AU858">IF($D858="","",INDEX('Data - CO2'!$B$5:$AP$53,MATCH(Kulturmodeller!$D858,'Data - CO2'!$A$5:$A$53,0),AU$20)*E858)</f>
        <v>0</v>
      </c>
      <c r="AV858" cm="1">
        <f t="array" ref="AV858">IF($D858="","",INDEX('Data - CO2'!$B$5:$AP$53,MATCH(Kulturmodeller!$D858,'Data - CO2'!$A$5:$A$53,0),AV$20)*F858)</f>
        <v>0</v>
      </c>
      <c r="AW858" cm="1">
        <f t="array" ref="AW858">IF($D858="","",INDEX('Data - CO2'!$B$5:$AP$53,MATCH(Kulturmodeller!$D858,'Data - CO2'!$A$5:$A$53,0),AW$20)*G858)</f>
        <v>0</v>
      </c>
      <c r="AX858" cm="1">
        <f t="array" ref="AX858">IF($D858="","",INDEX('Data - CO2'!$B$5:$AP$53,MATCH(Kulturmodeller!$D858,'Data - CO2'!$A$5:$A$53,0),AX$20)*H858)</f>
        <v>0</v>
      </c>
      <c r="AY858" cm="1">
        <f t="array" ref="AY858">IF($D858="","",INDEX('Data - CO2'!$B$5:$AP$53,MATCH(Kulturmodeller!$D858,'Data - CO2'!$A$5:$A$53,0),AY$20)*I858)</f>
        <v>0</v>
      </c>
      <c r="AZ858" cm="1">
        <f t="array" ref="AZ858">IF($D858="","",INDEX('Data - CO2'!$B$5:$AP$53,MATCH(Kulturmodeller!$D858,'Data - CO2'!$A$5:$A$53,0),AZ$20)*J858*$B854)</f>
        <v>0</v>
      </c>
      <c r="BA858" cm="1">
        <f t="array" ref="BA858">IF($D858="","",INDEX('Data - CO2'!$B$5:$AP$53,MATCH(Kulturmodeller!$D858,'Data - CO2'!$A$5:$A$53,0),BA$20)*K858*$B854)</f>
        <v>0</v>
      </c>
      <c r="BB858" cm="1">
        <f t="array" ref="BB858">IF($D858="","",INDEX('Data - CO2'!$B$5:$AP$53,MATCH(Kulturmodeller!$D858,'Data - CO2'!$A$5:$A$53,0),BB$20)*L858*$B854)</f>
        <v>0</v>
      </c>
      <c r="BC858" cm="1">
        <f t="array" ref="BC858">IF($D858="","",INDEX('Data - CO2'!$B$5:$AP$53,MATCH(Kulturmodeller!$D858,'Data - CO2'!$A$5:$A$53,0),BC$20)*M858*$B854)</f>
        <v>0</v>
      </c>
      <c r="BD858" cm="1">
        <f t="array" ref="BD858">IF($D858="","",INDEX('Data - CO2'!$B$5:$AP$53,MATCH(Kulturmodeller!$D858,'Data - CO2'!$A$5:$A$53,0),BD$20)*N858*$B854)</f>
        <v>0</v>
      </c>
      <c r="BE858" cm="1">
        <f t="array" ref="BE858">IF($D858="","",INDEX('Data - CO2'!$B$5:$AP$53,MATCH(Kulturmodeller!$D858,'Data - CO2'!$A$5:$A$53,0),BE$20)*O858*$B854)</f>
        <v>0</v>
      </c>
      <c r="BF858" cm="1">
        <f t="array" ref="BF858">IF($D858="","",INDEX('Data - CO2'!$B$5:$AP$53,MATCH(Kulturmodeller!$D858,'Data - CO2'!$A$5:$A$53,0),BF$20)*P858*$B854)</f>
        <v>0</v>
      </c>
      <c r="BG858" cm="1">
        <f t="array" ref="BG858">IF($D858="","",INDEX('Data - CO2'!$B$5:$AP$53,MATCH(Kulturmodeller!$D858,'Data - CO2'!$A$5:$A$53,0),BG$20)*Q858*$B854)</f>
        <v>0</v>
      </c>
      <c r="BH858" cm="1">
        <f t="array" ref="BH858">IF($D858="","",INDEX('Data - CO2'!$B$5:$AP$53,MATCH(Kulturmodeller!$D858,'Data - CO2'!$A$5:$A$53,0),BH$20)*R858*$B854)</f>
        <v>0</v>
      </c>
      <c r="BI858" cm="1">
        <f t="array" ref="BI858">IF($D858="","",INDEX('Data - CO2'!$B$5:$AP$53,MATCH(Kulturmodeller!$D858,'Data - CO2'!$A$5:$A$53,0),BI$20)*S858*$B854)</f>
        <v>0</v>
      </c>
      <c r="BJ858" cm="1">
        <f t="array" ref="BJ858">IF($D858="","",INDEX('Data - CO2'!$B$5:$AP$53,MATCH(Kulturmodeller!$D858,'Data - CO2'!$A$5:$A$53,0),BJ$20)*T858*$B854)</f>
        <v>0</v>
      </c>
      <c r="BK858" cm="1">
        <f t="array" ref="BK858">IF($D858="","",INDEX('Data - CO2'!$B$5:$AP$53,MATCH(Kulturmodeller!$D858,'Data - CO2'!$A$5:$A$53,0),BK$20)*U858*$B854)</f>
        <v>0</v>
      </c>
      <c r="BL858" cm="1">
        <f t="array" ref="BL858">IF($D858="","",INDEX('Data - CO2'!$B$5:$AP$53,MATCH(Kulturmodeller!$D858,'Data - CO2'!$A$5:$A$53,0),BL$20)*V858*$B854)</f>
        <v>0</v>
      </c>
      <c r="BM858" cm="1">
        <f t="array" ref="BM858">IF($D858="","",INDEX('Data - CO2'!$B$5:$AP$53,MATCH(Kulturmodeller!$D858,'Data - CO2'!$A$5:$A$53,0),BM$20)*W858*$B854)</f>
        <v>0</v>
      </c>
      <c r="BN858" cm="1">
        <f t="array" ref="BN858">IF($D858="","",INDEX('Data - CO2'!$B$5:$AP$53,MATCH(Kulturmodeller!$D858,'Data - CO2'!$A$5:$A$53,0),BN$20)*X858*$B854)</f>
        <v>0</v>
      </c>
      <c r="BO858" cm="1">
        <f t="array" ref="BO858">IF($D858="","",INDEX('Data - CO2'!$B$5:$AP$53,MATCH(Kulturmodeller!$D858,'Data - CO2'!$A$5:$A$53,0),BO$20)*Y858*$B854)</f>
        <v>0</v>
      </c>
      <c r="BP858" cm="1">
        <f t="array" ref="BP858">IF($D858="","",INDEX('Data - CO2'!$B$5:$AP$53,MATCH(Kulturmodeller!$D858,'Data - CO2'!$A$5:$A$53,0),BP$20)*Z858*$B854)</f>
        <v>0</v>
      </c>
      <c r="BQ858" cm="1">
        <f t="array" ref="BQ858">IF($D858="","",INDEX('Data - CO2'!$B$5:$AP$53,MATCH(Kulturmodeller!$D858,'Data - CO2'!$A$5:$A$53,0),BQ$20)*AA858*$B854)</f>
        <v>0</v>
      </c>
      <c r="BR858" cm="1">
        <f t="array" ref="BR858">IF($D858="","",INDEX('Data - CO2'!$B$5:$AP$53,MATCH(Kulturmodeller!$D858,'Data - CO2'!$A$5:$A$53,0),BR$20)*AB858*$B854)</f>
        <v>0</v>
      </c>
      <c r="BS858" cm="1">
        <f t="array" ref="BS858">IF($D858="","",INDEX('Data - CO2'!$B$5:$AP$53,MATCH(Kulturmodeller!$D858,'Data - CO2'!$A$5:$A$53,0),BS$20)*AC858*$B854)</f>
        <v>0</v>
      </c>
      <c r="BT858" cm="1">
        <f t="array" ref="BT858">IF($D858="","",INDEX('Data - CO2'!$B$5:$AP$53,MATCH(Kulturmodeller!$D858,'Data - CO2'!$A$5:$A$53,0),BT$20)*AD858*$B854)</f>
        <v>0</v>
      </c>
      <c r="BU858" cm="1">
        <f t="array" ref="BU858">IF($D858="","",INDEX('Data - CO2'!$B$5:$AP$53,MATCH(Kulturmodeller!$D858,'Data - CO2'!$A$5:$A$53,0),BU$20)*AE858*$B854)</f>
        <v>0</v>
      </c>
      <c r="BV858" cm="1">
        <f t="array" ref="BV858">IF($D858="","",INDEX('Data - CO2'!$B$5:$AP$53,MATCH(Kulturmodeller!$D858,'Data - CO2'!$A$5:$A$53,0),BV$20)*AF858*$B854)</f>
        <v>0</v>
      </c>
      <c r="BW858" cm="1">
        <f t="array" ref="BW858">IF($D858="","",INDEX('Data - CO2'!$B$5:$AP$53,MATCH(Kulturmodeller!$D858,'Data - CO2'!$A$5:$A$53,0),BW$20)*AG858*$B854)</f>
        <v>0</v>
      </c>
      <c r="BX858" cm="1">
        <f t="array" ref="BX858">IF($D858="","",INDEX('Data - CO2'!$B$5:$AP$53,MATCH(Kulturmodeller!$D858,'Data - CO2'!$A$5:$A$53,0),BX$20)*AH858*$B854)</f>
        <v>0</v>
      </c>
      <c r="BY858" cm="1">
        <f t="array" ref="BY858">IF($D858="","",INDEX('Data - CO2'!$B$5:$AP$53,MATCH(Kulturmodeller!$D858,'Data - CO2'!$A$5:$A$53,0),BY$20)*AI858*$B854)</f>
        <v>0</v>
      </c>
      <c r="BZ858" cm="1">
        <f t="array" ref="BZ858">IF($D858="","",INDEX('Data - CO2'!$B$5:$AP$53,MATCH(Kulturmodeller!$D858,'Data - CO2'!$A$5:$A$53,0),BZ$20)*AJ858*$B854)</f>
        <v>0</v>
      </c>
      <c r="CA858" cm="1">
        <f t="array" ref="CA858">IF($D858="","",INDEX('Data - CO2'!$B$5:$AP$53,MATCH(Kulturmodeller!$D858,'Data - CO2'!$A$5:$A$53,0),CA$20)*AK858*$B854)</f>
        <v>0</v>
      </c>
      <c r="CB858" cm="1">
        <f t="array" ref="CB858">IF($D858="","",INDEX('Data - CO2'!$B$5:$AP$53,MATCH(Kulturmodeller!$D858,'Data - CO2'!$A$5:$A$53,0),CB$20)*AL858*$B854)</f>
        <v>0</v>
      </c>
      <c r="CC858" cm="1">
        <f t="array" ref="CC858">IF($D858="","",INDEX('Data - CO2'!$B$5:$AP$53,MATCH(Kulturmodeller!$D858,'Data - CO2'!$A$5:$A$53,0),CC$20)*AM858*$B854)</f>
        <v>0</v>
      </c>
      <c r="CD858" cm="1">
        <f t="array" ref="CD858">IF($D858="","",INDEX('Data - CO2'!$B$5:$AP$53,MATCH(Kulturmodeller!$D858,'Data - CO2'!$A$5:$A$53,0),CD$20)*AN858*$B854)</f>
        <v>0</v>
      </c>
      <c r="CE858" cm="1">
        <f t="array" ref="CE858">IF($D858="","",INDEX('Data - CO2'!$B$5:$AP$53,MATCH(Kulturmodeller!$D858,'Data - CO2'!$A$5:$A$53,0),CE$20)*AO858*$B854)</f>
        <v>0</v>
      </c>
      <c r="CF858" cm="1">
        <f t="array" ref="CF858">IF($D858="","",INDEX('Data - CO2'!$B$5:$AP$53,MATCH(Kulturmodeller!$D858,'Data - CO2'!$A$5:$A$53,0),CF$20)*AP858*$B854)</f>
        <v>0</v>
      </c>
      <c r="CG858" cm="1">
        <f t="array" ref="CG858">IF($D858="","",INDEX('Data - CO2'!$B$5:$AP$53,MATCH(Kulturmodeller!$D858,'Data - CO2'!$A$5:$A$53,0),CG$20)*AQ858*$B854)</f>
        <v>0</v>
      </c>
      <c r="CH858" cm="1">
        <f t="array" ref="CH858">IF($D858="","",INDEX('Data - CO2'!$B$5:$AP$53,MATCH(Kulturmodeller!$D858,'Data - CO2'!$A$5:$A$53,0),CH$20)*AR858*$B854)</f>
        <v>0</v>
      </c>
      <c r="CI858" s="11" cm="1">
        <f t="array" ref="CI858">IF($D858="","",INDEX('Data - CO2'!$B$5:$AP$53,MATCH(Kulturmodeller!$D858,'Data - CO2'!$A$5:$A$53,0),CI$20)*AS858*$B854)</f>
        <v>0</v>
      </c>
    </row>
    <row r="859" spans="1:87" x14ac:dyDescent="0.3">
      <c r="A859" s="42" t="s">
        <v>85</v>
      </c>
      <c r="B859" s="42"/>
      <c r="C859" s="348">
        <f>'Katalog over Kulturmodeller '!F275</f>
        <v>0</v>
      </c>
      <c r="D859" s="129"/>
      <c r="E859" s="140">
        <f>'Katalog over Kulturmodeller '!W275</f>
        <v>0</v>
      </c>
      <c r="F859" s="46">
        <f>E859+((E860-F860)+(E861-F861))*(E859/SUM(E855:E859))</f>
        <v>0</v>
      </c>
      <c r="G859" s="46">
        <f t="shared" ref="G859" si="14375">F859+((F860-G860)+(F861-G861))*(F859/SUM(F855:F859))</f>
        <v>0</v>
      </c>
      <c r="H859" s="46">
        <f t="shared" ref="H859" si="14376">G859+((G860-H860)+(G861-H861))*(G859/SUM(G855:G859))</f>
        <v>0</v>
      </c>
      <c r="I859" s="46">
        <f t="shared" ref="I859" si="14377">H859+((H860-I860)+(H861-I861))*(H859/SUM(H855:H859))</f>
        <v>0</v>
      </c>
      <c r="J859" s="46">
        <f t="shared" ref="J859" si="14378">I859+((I860-J860)+(I861-J861))*(I859/SUM(I855:I859))</f>
        <v>0</v>
      </c>
      <c r="K859" s="46">
        <f t="shared" ref="K859" si="14379">J859+((J860-K860)+(J861-K861))*(J859/SUM(J855:J859))</f>
        <v>0</v>
      </c>
      <c r="L859" s="46">
        <f t="shared" ref="L859" si="14380">K859+((K860-L860)+(K861-L861))*(K859/SUM(K855:K859))</f>
        <v>0</v>
      </c>
      <c r="M859" s="46">
        <f t="shared" ref="M859" si="14381">L859+((L860-M860)+(L861-M861))*(L859/SUM(L855:L859))</f>
        <v>0</v>
      </c>
      <c r="N859" s="46">
        <f t="shared" ref="N859" si="14382">M859+((M860-N860)+(M861-N861))*(M859/SUM(M855:M859))</f>
        <v>0</v>
      </c>
      <c r="O859" s="46">
        <f t="shared" ref="O859" si="14383">N859+((N860-O860)+(N861-O861))*(N859/SUM(N855:N859))</f>
        <v>0</v>
      </c>
      <c r="P859" s="46">
        <f t="shared" ref="P859" si="14384">O859+((O860-P860)+(O861-P861))*(O859/SUM(O855:O859))</f>
        <v>0</v>
      </c>
      <c r="Q859" s="46">
        <f t="shared" ref="Q859" si="14385">P859+((P860-Q860)+(P861-Q861))*(P859/SUM(P855:P859))</f>
        <v>0</v>
      </c>
      <c r="R859" s="46">
        <f t="shared" ref="R859" si="14386">Q859+((Q860-R860)+(Q861-R861))*(Q859/SUM(Q855:Q859))</f>
        <v>0</v>
      </c>
      <c r="S859" s="46">
        <f t="shared" ref="S859" si="14387">R859+((R860-S860)+(R861-S861))*(R859/SUM(R855:R859))</f>
        <v>0</v>
      </c>
      <c r="T859" s="46">
        <f t="shared" ref="T859" si="14388">S859+((S860-T860)+(S861-T861))*(S859/SUM(S855:S859))</f>
        <v>0</v>
      </c>
      <c r="U859" s="46">
        <f t="shared" ref="U859" si="14389">T859+((T860-U860)+(T861-U861))*(T859/SUM(T855:T859))</f>
        <v>0</v>
      </c>
      <c r="V859" s="46">
        <f t="shared" ref="V859" si="14390">U859+((U860-V860)+(U861-V861))*(U859/SUM(U855:U859))</f>
        <v>0</v>
      </c>
      <c r="W859" s="46">
        <f t="shared" ref="W859" si="14391">V859+((V860-W860)+(V861-W861))*(V859/SUM(V855:V859))</f>
        <v>0</v>
      </c>
      <c r="X859" s="46">
        <f t="shared" ref="X859" si="14392">W859+((W860-X860)+(W861-X861))*(W859/SUM(W855:W859))</f>
        <v>0</v>
      </c>
      <c r="Y859" s="46">
        <f t="shared" ref="Y859" si="14393">X859+((X860-Y860)+(X861-Y861))*(X859/SUM(X855:X859))</f>
        <v>0</v>
      </c>
      <c r="Z859" s="46">
        <f t="shared" ref="Z859" si="14394">Y859+((Y860-Z860)+(Y861-Z861))*(Y859/SUM(Y855:Y859))</f>
        <v>0</v>
      </c>
      <c r="AA859" s="46">
        <f t="shared" ref="AA859" si="14395">Z859+((Z860-AA860)+(Z861-AA861))*(Z859/SUM(Z855:Z859))</f>
        <v>0</v>
      </c>
      <c r="AB859" s="46">
        <f t="shared" ref="AB859" si="14396">AA859+((AA860-AB860)+(AA861-AB861))*(AA859/SUM(AA855:AA859))</f>
        <v>0</v>
      </c>
      <c r="AC859" s="46">
        <f t="shared" ref="AC859" si="14397">AB859+((AB860-AC860)+(AB861-AC861))*(AB859/SUM(AB855:AB859))</f>
        <v>0</v>
      </c>
      <c r="AD859" s="46">
        <f t="shared" ref="AD859" si="14398">AC859+((AC860-AD860)+(AC861-AD861))*(AC859/SUM(AC855:AC859))</f>
        <v>0</v>
      </c>
      <c r="AE859" s="46">
        <f t="shared" ref="AE859" si="14399">AD859+((AD860-AE860)+(AD861-AE861))*(AD859/SUM(AD855:AD859))</f>
        <v>0</v>
      </c>
      <c r="AF859" s="46">
        <f t="shared" ref="AF859" si="14400">AE859+((AE860-AF860)+(AE861-AF861))*(AE859/SUM(AE855:AE859))</f>
        <v>0</v>
      </c>
      <c r="AG859" s="46">
        <f t="shared" ref="AG859" si="14401">AF859+((AF860-AG860)+(AF861-AG861))*(AF859/SUM(AF855:AF859))</f>
        <v>0</v>
      </c>
      <c r="AH859" s="46">
        <f t="shared" ref="AH859" si="14402">AG859+((AG860-AH860)+(AG861-AH861))*(AG859/SUM(AG855:AG859))</f>
        <v>0</v>
      </c>
      <c r="AI859" s="46">
        <f t="shared" ref="AI859" si="14403">AH859+((AH860-AI860)+(AH861-AI861))*(AH859/SUM(AH855:AH859))</f>
        <v>0</v>
      </c>
      <c r="AJ859" s="46">
        <f t="shared" ref="AJ859" si="14404">AI859+((AI860-AJ860)+(AI861-AJ861))*(AI859/SUM(AI855:AI859))</f>
        <v>0</v>
      </c>
      <c r="AK859" s="46">
        <f t="shared" ref="AK859" si="14405">AJ859+((AJ860-AK860)+(AJ861-AK861))*(AJ859/SUM(AJ855:AJ859))</f>
        <v>0</v>
      </c>
      <c r="AL859" s="46">
        <f t="shared" ref="AL859" si="14406">AK859+((AK860-AL860)+(AK861-AL861))*(AK859/SUM(AK855:AK859))</f>
        <v>0</v>
      </c>
      <c r="AM859" s="46">
        <f t="shared" ref="AM859" si="14407">AL859+((AL860-AM860)+(AL861-AM861))*(AL859/SUM(AL855:AL859))</f>
        <v>0</v>
      </c>
      <c r="AN859" s="46">
        <f t="shared" ref="AN859" si="14408">AM859+((AM860-AN860)+(AM861-AN861))*(AM859/SUM(AM855:AM859))</f>
        <v>0</v>
      </c>
      <c r="AO859" s="46">
        <f t="shared" ref="AO859" si="14409">AN859+((AN860-AO860)+(AN861-AO861))*(AN859/SUM(AN855:AN859))</f>
        <v>0</v>
      </c>
      <c r="AP859" s="46">
        <f t="shared" ref="AP859" si="14410">AO859+((AO860-AP860)+(AO861-AP861))*(AO859/SUM(AO855:AO859))</f>
        <v>0</v>
      </c>
      <c r="AQ859" s="46">
        <f t="shared" ref="AQ859" si="14411">AP859+((AP860-AQ860)+(AP861-AQ861))*(AP859/SUM(AP855:AP859))</f>
        <v>0</v>
      </c>
      <c r="AR859" s="46">
        <f t="shared" ref="AR859" si="14412">AQ859+((AQ860-AR860)+(AQ861-AR861))*(AQ859/SUM(AQ855:AQ859))</f>
        <v>0</v>
      </c>
      <c r="AS859" s="47">
        <f t="shared" ref="AS859" si="14413">AR859+((AR860-AS860)+(AR861-AS861))*(AR859/SUM(AR855:AR859))</f>
        <v>0</v>
      </c>
      <c r="AU859" s="10" t="str" cm="1">
        <f t="array" ref="AU859">IF($D859="","",INDEX('Data - CO2'!$B$5:$AP$53,MATCH(Kulturmodeller!$D859,'Data - CO2'!$A$5:$A$53,0),AU$20)*E859)</f>
        <v/>
      </c>
      <c r="AV859" t="str" cm="1">
        <f t="array" ref="AV859">IF($D859="","",INDEX('Data - CO2'!$B$5:$AP$53,MATCH(Kulturmodeller!$D859,'Data - CO2'!$A$5:$A$53,0),AV$20)*F859)</f>
        <v/>
      </c>
      <c r="AW859" t="str" cm="1">
        <f t="array" ref="AW859">IF($D859="","",INDEX('Data - CO2'!$B$5:$AP$53,MATCH(Kulturmodeller!$D859,'Data - CO2'!$A$5:$A$53,0),AW$20)*G859)</f>
        <v/>
      </c>
      <c r="AX859" t="str" cm="1">
        <f t="array" ref="AX859">IF($D859="","",INDEX('Data - CO2'!$B$5:$AP$53,MATCH(Kulturmodeller!$D859,'Data - CO2'!$A$5:$A$53,0),AX$20)*H859)</f>
        <v/>
      </c>
      <c r="AY859" t="str" cm="1">
        <f t="array" ref="AY859">IF($D859="","",INDEX('Data - CO2'!$B$5:$AP$53,MATCH(Kulturmodeller!$D859,'Data - CO2'!$A$5:$A$53,0),AY$20)*I859)</f>
        <v/>
      </c>
      <c r="AZ859" t="str" cm="1">
        <f t="array" ref="AZ859">IF($D859="","",INDEX('Data - CO2'!$B$5:$AP$53,MATCH(Kulturmodeller!$D859,'Data - CO2'!$A$5:$A$53,0),AZ$20)*J859*$B854)</f>
        <v/>
      </c>
      <c r="BA859" t="str" cm="1">
        <f t="array" ref="BA859">IF($D859="","",INDEX('Data - CO2'!$B$5:$AP$53,MATCH(Kulturmodeller!$D859,'Data - CO2'!$A$5:$A$53,0),BA$20)*K859*$B854)</f>
        <v/>
      </c>
      <c r="BB859" t="str" cm="1">
        <f t="array" ref="BB859">IF($D859="","",INDEX('Data - CO2'!$B$5:$AP$53,MATCH(Kulturmodeller!$D859,'Data - CO2'!$A$5:$A$53,0),BB$20)*L859*$B854)</f>
        <v/>
      </c>
      <c r="BC859" t="str" cm="1">
        <f t="array" ref="BC859">IF($D859="","",INDEX('Data - CO2'!$B$5:$AP$53,MATCH(Kulturmodeller!$D859,'Data - CO2'!$A$5:$A$53,0),BC$20)*M859*$B854)</f>
        <v/>
      </c>
      <c r="BD859" t="str" cm="1">
        <f t="array" ref="BD859">IF($D859="","",INDEX('Data - CO2'!$B$5:$AP$53,MATCH(Kulturmodeller!$D859,'Data - CO2'!$A$5:$A$53,0),BD$20)*N859*$B854)</f>
        <v/>
      </c>
      <c r="BE859" t="str" cm="1">
        <f t="array" ref="BE859">IF($D859="","",INDEX('Data - CO2'!$B$5:$AP$53,MATCH(Kulturmodeller!$D859,'Data - CO2'!$A$5:$A$53,0),BE$20)*O859*$B854)</f>
        <v/>
      </c>
      <c r="BF859" t="str" cm="1">
        <f t="array" ref="BF859">IF($D859="","",INDEX('Data - CO2'!$B$5:$AP$53,MATCH(Kulturmodeller!$D859,'Data - CO2'!$A$5:$A$53,0),BF$20)*P859*$B854)</f>
        <v/>
      </c>
      <c r="BG859" t="str" cm="1">
        <f t="array" ref="BG859">IF($D859="","",INDEX('Data - CO2'!$B$5:$AP$53,MATCH(Kulturmodeller!$D859,'Data - CO2'!$A$5:$A$53,0),BG$20)*Q859*$B854)</f>
        <v/>
      </c>
      <c r="BH859" t="str" cm="1">
        <f t="array" ref="BH859">IF($D859="","",INDEX('Data - CO2'!$B$5:$AP$53,MATCH(Kulturmodeller!$D859,'Data - CO2'!$A$5:$A$53,0),BH$20)*R859*$B854)</f>
        <v/>
      </c>
      <c r="BI859" t="str" cm="1">
        <f t="array" ref="BI859">IF($D859="","",INDEX('Data - CO2'!$B$5:$AP$53,MATCH(Kulturmodeller!$D859,'Data - CO2'!$A$5:$A$53,0),BI$20)*S859*$B854)</f>
        <v/>
      </c>
      <c r="BJ859" t="str" cm="1">
        <f t="array" ref="BJ859">IF($D859="","",INDEX('Data - CO2'!$B$5:$AP$53,MATCH(Kulturmodeller!$D859,'Data - CO2'!$A$5:$A$53,0),BJ$20)*T859*$B854)</f>
        <v/>
      </c>
      <c r="BK859" t="str" cm="1">
        <f t="array" ref="BK859">IF($D859="","",INDEX('Data - CO2'!$B$5:$AP$53,MATCH(Kulturmodeller!$D859,'Data - CO2'!$A$5:$A$53,0),BK$20)*U859*$B854)</f>
        <v/>
      </c>
      <c r="BL859" t="str" cm="1">
        <f t="array" ref="BL859">IF($D859="","",INDEX('Data - CO2'!$B$5:$AP$53,MATCH(Kulturmodeller!$D859,'Data - CO2'!$A$5:$A$53,0),BL$20)*V859*$B854)</f>
        <v/>
      </c>
      <c r="BM859" t="str" cm="1">
        <f t="array" ref="BM859">IF($D859="","",INDEX('Data - CO2'!$B$5:$AP$53,MATCH(Kulturmodeller!$D859,'Data - CO2'!$A$5:$A$53,0),BM$20)*W859*$B854)</f>
        <v/>
      </c>
      <c r="BN859" t="str" cm="1">
        <f t="array" ref="BN859">IF($D859="","",INDEX('Data - CO2'!$B$5:$AP$53,MATCH(Kulturmodeller!$D859,'Data - CO2'!$A$5:$A$53,0),BN$20)*X859*$B854)</f>
        <v/>
      </c>
      <c r="BO859" t="str" cm="1">
        <f t="array" ref="BO859">IF($D859="","",INDEX('Data - CO2'!$B$5:$AP$53,MATCH(Kulturmodeller!$D859,'Data - CO2'!$A$5:$A$53,0),BO$20)*Y859*$B854)</f>
        <v/>
      </c>
      <c r="BP859" t="str" cm="1">
        <f t="array" ref="BP859">IF($D859="","",INDEX('Data - CO2'!$B$5:$AP$53,MATCH(Kulturmodeller!$D859,'Data - CO2'!$A$5:$A$53,0),BP$20)*Z859*$B854)</f>
        <v/>
      </c>
      <c r="BQ859" t="str" cm="1">
        <f t="array" ref="BQ859">IF($D859="","",INDEX('Data - CO2'!$B$5:$AP$53,MATCH(Kulturmodeller!$D859,'Data - CO2'!$A$5:$A$53,0),BQ$20)*AA859*$B854)</f>
        <v/>
      </c>
      <c r="BR859" t="str" cm="1">
        <f t="array" ref="BR859">IF($D859="","",INDEX('Data - CO2'!$B$5:$AP$53,MATCH(Kulturmodeller!$D859,'Data - CO2'!$A$5:$A$53,0),BR$20)*AB859*$B854)</f>
        <v/>
      </c>
      <c r="BS859" t="str" cm="1">
        <f t="array" ref="BS859">IF($D859="","",INDEX('Data - CO2'!$B$5:$AP$53,MATCH(Kulturmodeller!$D859,'Data - CO2'!$A$5:$A$53,0),BS$20)*AC859*$B854)</f>
        <v/>
      </c>
      <c r="BT859" t="str" cm="1">
        <f t="array" ref="BT859">IF($D859="","",INDEX('Data - CO2'!$B$5:$AP$53,MATCH(Kulturmodeller!$D859,'Data - CO2'!$A$5:$A$53,0),BT$20)*AD859*$B854)</f>
        <v/>
      </c>
      <c r="BU859" t="str" cm="1">
        <f t="array" ref="BU859">IF($D859="","",INDEX('Data - CO2'!$B$5:$AP$53,MATCH(Kulturmodeller!$D859,'Data - CO2'!$A$5:$A$53,0),BU$20)*AE859*$B854)</f>
        <v/>
      </c>
      <c r="BV859" t="str" cm="1">
        <f t="array" ref="BV859">IF($D859="","",INDEX('Data - CO2'!$B$5:$AP$53,MATCH(Kulturmodeller!$D859,'Data - CO2'!$A$5:$A$53,0),BV$20)*AF859*$B854)</f>
        <v/>
      </c>
      <c r="BW859" t="str" cm="1">
        <f t="array" ref="BW859">IF($D859="","",INDEX('Data - CO2'!$B$5:$AP$53,MATCH(Kulturmodeller!$D859,'Data - CO2'!$A$5:$A$53,0),BW$20)*AG859*$B854)</f>
        <v/>
      </c>
      <c r="BX859" t="str" cm="1">
        <f t="array" ref="BX859">IF($D859="","",INDEX('Data - CO2'!$B$5:$AP$53,MATCH(Kulturmodeller!$D859,'Data - CO2'!$A$5:$A$53,0),BX$20)*AH859*$B854)</f>
        <v/>
      </c>
      <c r="BY859" t="str" cm="1">
        <f t="array" ref="BY859">IF($D859="","",INDEX('Data - CO2'!$B$5:$AP$53,MATCH(Kulturmodeller!$D859,'Data - CO2'!$A$5:$A$53,0),BY$20)*AI859*$B854)</f>
        <v/>
      </c>
      <c r="BZ859" t="str" cm="1">
        <f t="array" ref="BZ859">IF($D859="","",INDEX('Data - CO2'!$B$5:$AP$53,MATCH(Kulturmodeller!$D859,'Data - CO2'!$A$5:$A$53,0),BZ$20)*AJ859*$B854)</f>
        <v/>
      </c>
      <c r="CA859" t="str" cm="1">
        <f t="array" ref="CA859">IF($D859="","",INDEX('Data - CO2'!$B$5:$AP$53,MATCH(Kulturmodeller!$D859,'Data - CO2'!$A$5:$A$53,0),CA$20)*AK859*$B854)</f>
        <v/>
      </c>
      <c r="CB859" t="str" cm="1">
        <f t="array" ref="CB859">IF($D859="","",INDEX('Data - CO2'!$B$5:$AP$53,MATCH(Kulturmodeller!$D859,'Data - CO2'!$A$5:$A$53,0),CB$20)*AL859*$B854)</f>
        <v/>
      </c>
      <c r="CC859" t="str" cm="1">
        <f t="array" ref="CC859">IF($D859="","",INDEX('Data - CO2'!$B$5:$AP$53,MATCH(Kulturmodeller!$D859,'Data - CO2'!$A$5:$A$53,0),CC$20)*AM859*$B854)</f>
        <v/>
      </c>
      <c r="CD859" t="str" cm="1">
        <f t="array" ref="CD859">IF($D859="","",INDEX('Data - CO2'!$B$5:$AP$53,MATCH(Kulturmodeller!$D859,'Data - CO2'!$A$5:$A$53,0),CD$20)*AN859*$B854)</f>
        <v/>
      </c>
      <c r="CE859" t="str" cm="1">
        <f t="array" ref="CE859">IF($D859="","",INDEX('Data - CO2'!$B$5:$AP$53,MATCH(Kulturmodeller!$D859,'Data - CO2'!$A$5:$A$53,0),CE$20)*AO859*$B854)</f>
        <v/>
      </c>
      <c r="CF859" t="str" cm="1">
        <f t="array" ref="CF859">IF($D859="","",INDEX('Data - CO2'!$B$5:$AP$53,MATCH(Kulturmodeller!$D859,'Data - CO2'!$A$5:$A$53,0),CF$20)*AP859*$B854)</f>
        <v/>
      </c>
      <c r="CG859" t="str" cm="1">
        <f t="array" ref="CG859">IF($D859="","",INDEX('Data - CO2'!$B$5:$AP$53,MATCH(Kulturmodeller!$D859,'Data - CO2'!$A$5:$A$53,0),CG$20)*AQ859*$B854)</f>
        <v/>
      </c>
      <c r="CH859" t="str" cm="1">
        <f t="array" ref="CH859">IF($D859="","",INDEX('Data - CO2'!$B$5:$AP$53,MATCH(Kulturmodeller!$D859,'Data - CO2'!$A$5:$A$53,0),CH$20)*AR859*$B854)</f>
        <v/>
      </c>
      <c r="CI859" s="11" t="str" cm="1">
        <f t="array" ref="CI859">IF($D859="","",INDEX('Data - CO2'!$B$5:$AP$53,MATCH(Kulturmodeller!$D859,'Data - CO2'!$A$5:$A$53,0),CI$20)*AS859*$B854)</f>
        <v/>
      </c>
    </row>
    <row r="860" spans="1:87" x14ac:dyDescent="0.3">
      <c r="A860" s="49" t="s">
        <v>637</v>
      </c>
      <c r="B860" s="49"/>
      <c r="C860" s="349">
        <f>'Katalog over Kulturmodeller '!F276</f>
        <v>0</v>
      </c>
      <c r="D860" s="131"/>
      <c r="E860" s="139">
        <f>'Katalog over Kulturmodeller '!W276</f>
        <v>0</v>
      </c>
      <c r="F860" s="40">
        <f>E860</f>
        <v>0</v>
      </c>
      <c r="G860" s="40">
        <f t="shared" ref="G860:G861" si="14414">F860</f>
        <v>0</v>
      </c>
      <c r="H860" s="40">
        <f>G860*2/3</f>
        <v>0</v>
      </c>
      <c r="I860" s="40">
        <f>H860*0.5</f>
        <v>0</v>
      </c>
      <c r="J860" s="40">
        <v>0</v>
      </c>
      <c r="K860" s="40">
        <f t="shared" ref="K860:K861" si="14415">J860</f>
        <v>0</v>
      </c>
      <c r="L860" s="40">
        <f t="shared" ref="L860:L861" si="14416">K860</f>
        <v>0</v>
      </c>
      <c r="M860" s="40">
        <f t="shared" ref="M860:M861" si="14417">L860</f>
        <v>0</v>
      </c>
      <c r="N860" s="40">
        <f t="shared" ref="N860:N861" si="14418">M860</f>
        <v>0</v>
      </c>
      <c r="O860" s="40">
        <f t="shared" ref="O860:O861" si="14419">N860</f>
        <v>0</v>
      </c>
      <c r="P860" s="40">
        <f t="shared" ref="P860:P861" si="14420">O860</f>
        <v>0</v>
      </c>
      <c r="Q860" s="40">
        <f t="shared" ref="Q860:Q861" si="14421">P860</f>
        <v>0</v>
      </c>
      <c r="R860" s="40">
        <f t="shared" ref="R860:R861" si="14422">Q860</f>
        <v>0</v>
      </c>
      <c r="S860" s="40">
        <f t="shared" ref="S860:S861" si="14423">R860</f>
        <v>0</v>
      </c>
      <c r="T860" s="40">
        <f t="shared" ref="T860:T861" si="14424">S860</f>
        <v>0</v>
      </c>
      <c r="U860" s="40">
        <f t="shared" ref="U860:U861" si="14425">T860</f>
        <v>0</v>
      </c>
      <c r="V860" s="40">
        <f t="shared" ref="V860:V861" si="14426">U860</f>
        <v>0</v>
      </c>
      <c r="W860" s="40">
        <f t="shared" ref="W860:W861" si="14427">V860</f>
        <v>0</v>
      </c>
      <c r="X860" s="40">
        <f t="shared" ref="X860:X861" si="14428">W860</f>
        <v>0</v>
      </c>
      <c r="Y860" s="40">
        <f t="shared" ref="Y860:Y861" si="14429">X860</f>
        <v>0</v>
      </c>
      <c r="Z860" s="40">
        <f t="shared" ref="Z860:Z861" si="14430">Y860</f>
        <v>0</v>
      </c>
      <c r="AA860" s="40">
        <f t="shared" ref="AA860:AA861" si="14431">Z860</f>
        <v>0</v>
      </c>
      <c r="AB860" s="40">
        <f t="shared" ref="AB860:AB861" si="14432">AA860</f>
        <v>0</v>
      </c>
      <c r="AC860" s="40">
        <f t="shared" ref="AC860:AC861" si="14433">AB860</f>
        <v>0</v>
      </c>
      <c r="AD860" s="40">
        <f t="shared" ref="AD860:AD861" si="14434">AC860</f>
        <v>0</v>
      </c>
      <c r="AE860" s="40">
        <f t="shared" ref="AE860:AE861" si="14435">AD860</f>
        <v>0</v>
      </c>
      <c r="AF860" s="40">
        <f t="shared" ref="AF860:AF861" si="14436">AE860</f>
        <v>0</v>
      </c>
      <c r="AG860" s="40">
        <f t="shared" ref="AG860:AG861" si="14437">AF860</f>
        <v>0</v>
      </c>
      <c r="AH860" s="40">
        <f t="shared" ref="AH860:AH861" si="14438">AG860</f>
        <v>0</v>
      </c>
      <c r="AI860" s="40">
        <f t="shared" ref="AI860:AI861" si="14439">AH860</f>
        <v>0</v>
      </c>
      <c r="AJ860" s="40">
        <f t="shared" ref="AJ860:AJ861" si="14440">AI860</f>
        <v>0</v>
      </c>
      <c r="AK860" s="40">
        <f t="shared" ref="AK860:AK861" si="14441">AJ860</f>
        <v>0</v>
      </c>
      <c r="AL860" s="40">
        <f t="shared" ref="AL860:AL861" si="14442">AK860</f>
        <v>0</v>
      </c>
      <c r="AM860" s="40">
        <f t="shared" ref="AM860:AM861" si="14443">AL860</f>
        <v>0</v>
      </c>
      <c r="AN860" s="40">
        <f t="shared" ref="AN860:AN861" si="14444">AM860</f>
        <v>0</v>
      </c>
      <c r="AO860" s="40">
        <f t="shared" ref="AO860:AO861" si="14445">AN860</f>
        <v>0</v>
      </c>
      <c r="AP860" s="40">
        <f t="shared" ref="AP860:AP861" si="14446">AO860</f>
        <v>0</v>
      </c>
      <c r="AQ860" s="40">
        <f t="shared" ref="AQ860:AQ861" si="14447">AP860</f>
        <v>0</v>
      </c>
      <c r="AR860" s="40">
        <f t="shared" ref="AR860:AR861" si="14448">AQ860</f>
        <v>0</v>
      </c>
      <c r="AS860" s="41">
        <f t="shared" ref="AS860:AS861" si="14449">AR860</f>
        <v>0</v>
      </c>
      <c r="AU860" s="10" t="str" cm="1">
        <f t="array" ref="AU860">IF($D860="","",INDEX('Data - CO2'!$B$5:$AP$53,MATCH(Kulturmodeller!$D860,'Data - CO2'!$A$5:$A$53,0),AU$20)*E860)</f>
        <v/>
      </c>
      <c r="AV860" t="str" cm="1">
        <f t="array" ref="AV860">IF($D860="","",INDEX('Data - CO2'!$B$5:$AP$53,MATCH(Kulturmodeller!$D860,'Data - CO2'!$A$5:$A$53,0),AV$20)*F860)</f>
        <v/>
      </c>
      <c r="AW860" t="str" cm="1">
        <f t="array" ref="AW860">IF($D860="","",INDEX('Data - CO2'!$B$5:$AP$53,MATCH(Kulturmodeller!$D860,'Data - CO2'!$A$5:$A$53,0),AW$20)*G860)</f>
        <v/>
      </c>
      <c r="AX860" t="str" cm="1">
        <f t="array" ref="AX860">IF($D860="","",INDEX('Data - CO2'!$B$5:$AP$53,MATCH(Kulturmodeller!$D860,'Data - CO2'!$A$5:$A$53,0),AX$20)*H860)</f>
        <v/>
      </c>
      <c r="AY860" t="str" cm="1">
        <f t="array" ref="AY860">IF($D860="","",INDEX('Data - CO2'!$B$5:$AP$53,MATCH(Kulturmodeller!$D860,'Data - CO2'!$A$5:$A$53,0),AY$20)*I860)</f>
        <v/>
      </c>
      <c r="AZ860" t="str" cm="1">
        <f t="array" ref="AZ860">IF($D860="","",INDEX('Data - CO2'!$B$5:$AP$53,MATCH(Kulturmodeller!$D860,'Data - CO2'!$A$5:$A$53,0),AZ$20)*J860*$B854)</f>
        <v/>
      </c>
      <c r="BA860" t="str" cm="1">
        <f t="array" ref="BA860">IF($D860="","",INDEX('Data - CO2'!$B$5:$AP$53,MATCH(Kulturmodeller!$D860,'Data - CO2'!$A$5:$A$53,0),BA$20)*K860*$B854)</f>
        <v/>
      </c>
      <c r="BB860" t="str" cm="1">
        <f t="array" ref="BB860">IF($D860="","",INDEX('Data - CO2'!$B$5:$AP$53,MATCH(Kulturmodeller!$D860,'Data - CO2'!$A$5:$A$53,0),BB$20)*L860*$B854)</f>
        <v/>
      </c>
      <c r="BC860" t="str" cm="1">
        <f t="array" ref="BC860">IF($D860="","",INDEX('Data - CO2'!$B$5:$AP$53,MATCH(Kulturmodeller!$D860,'Data - CO2'!$A$5:$A$53,0),BC$20)*M860*$B854)</f>
        <v/>
      </c>
      <c r="BD860" t="str" cm="1">
        <f t="array" ref="BD860">IF($D860="","",INDEX('Data - CO2'!$B$5:$AP$53,MATCH(Kulturmodeller!$D860,'Data - CO2'!$A$5:$A$53,0),BD$20)*N860*$B854)</f>
        <v/>
      </c>
      <c r="BE860" t="str" cm="1">
        <f t="array" ref="BE860">IF($D860="","",INDEX('Data - CO2'!$B$5:$AP$53,MATCH(Kulturmodeller!$D860,'Data - CO2'!$A$5:$A$53,0),BE$20)*O860*$B854)</f>
        <v/>
      </c>
      <c r="BF860" t="str" cm="1">
        <f t="array" ref="BF860">IF($D860="","",INDEX('Data - CO2'!$B$5:$AP$53,MATCH(Kulturmodeller!$D860,'Data - CO2'!$A$5:$A$53,0),BF$20)*P860*$B854)</f>
        <v/>
      </c>
      <c r="BG860" t="str" cm="1">
        <f t="array" ref="BG860">IF($D860="","",INDEX('Data - CO2'!$B$5:$AP$53,MATCH(Kulturmodeller!$D860,'Data - CO2'!$A$5:$A$53,0),BG$20)*Q860*$B854)</f>
        <v/>
      </c>
      <c r="BH860" t="str" cm="1">
        <f t="array" ref="BH860">IF($D860="","",INDEX('Data - CO2'!$B$5:$AP$53,MATCH(Kulturmodeller!$D860,'Data - CO2'!$A$5:$A$53,0),BH$20)*R860*$B854)</f>
        <v/>
      </c>
      <c r="BI860" t="str" cm="1">
        <f t="array" ref="BI860">IF($D860="","",INDEX('Data - CO2'!$B$5:$AP$53,MATCH(Kulturmodeller!$D860,'Data - CO2'!$A$5:$A$53,0),BI$20)*S860*$B854)</f>
        <v/>
      </c>
      <c r="BJ860" t="str" cm="1">
        <f t="array" ref="BJ860">IF($D860="","",INDEX('Data - CO2'!$B$5:$AP$53,MATCH(Kulturmodeller!$D860,'Data - CO2'!$A$5:$A$53,0),BJ$20)*T860*$B854)</f>
        <v/>
      </c>
      <c r="BK860" t="str" cm="1">
        <f t="array" ref="BK860">IF($D860="","",INDEX('Data - CO2'!$B$5:$AP$53,MATCH(Kulturmodeller!$D860,'Data - CO2'!$A$5:$A$53,0),BK$20)*U860*$B854)</f>
        <v/>
      </c>
      <c r="BL860" t="str" cm="1">
        <f t="array" ref="BL860">IF($D860="","",INDEX('Data - CO2'!$B$5:$AP$53,MATCH(Kulturmodeller!$D860,'Data - CO2'!$A$5:$A$53,0),BL$20)*V860*$B854)</f>
        <v/>
      </c>
      <c r="BM860" t="str" cm="1">
        <f t="array" ref="BM860">IF($D860="","",INDEX('Data - CO2'!$B$5:$AP$53,MATCH(Kulturmodeller!$D860,'Data - CO2'!$A$5:$A$53,0),BM$20)*W860*$B854)</f>
        <v/>
      </c>
      <c r="BN860" t="str" cm="1">
        <f t="array" ref="BN860">IF($D860="","",INDEX('Data - CO2'!$B$5:$AP$53,MATCH(Kulturmodeller!$D860,'Data - CO2'!$A$5:$A$53,0),BN$20)*X860*$B854)</f>
        <v/>
      </c>
      <c r="BO860" t="str" cm="1">
        <f t="array" ref="BO860">IF($D860="","",INDEX('Data - CO2'!$B$5:$AP$53,MATCH(Kulturmodeller!$D860,'Data - CO2'!$A$5:$A$53,0),BO$20)*Y860*$B854)</f>
        <v/>
      </c>
      <c r="BP860" t="str" cm="1">
        <f t="array" ref="BP860">IF($D860="","",INDEX('Data - CO2'!$B$5:$AP$53,MATCH(Kulturmodeller!$D860,'Data - CO2'!$A$5:$A$53,0),BP$20)*Z860*$B854)</f>
        <v/>
      </c>
      <c r="BQ860" t="str" cm="1">
        <f t="array" ref="BQ860">IF($D860="","",INDEX('Data - CO2'!$B$5:$AP$53,MATCH(Kulturmodeller!$D860,'Data - CO2'!$A$5:$A$53,0),BQ$20)*AA860*$B854)</f>
        <v/>
      </c>
      <c r="BR860" t="str" cm="1">
        <f t="array" ref="BR860">IF($D860="","",INDEX('Data - CO2'!$B$5:$AP$53,MATCH(Kulturmodeller!$D860,'Data - CO2'!$A$5:$A$53,0),BR$20)*AB860*$B854)</f>
        <v/>
      </c>
      <c r="BS860" t="str" cm="1">
        <f t="array" ref="BS860">IF($D860="","",INDEX('Data - CO2'!$B$5:$AP$53,MATCH(Kulturmodeller!$D860,'Data - CO2'!$A$5:$A$53,0),BS$20)*AC860*$B854)</f>
        <v/>
      </c>
      <c r="BT860" t="str" cm="1">
        <f t="array" ref="BT860">IF($D860="","",INDEX('Data - CO2'!$B$5:$AP$53,MATCH(Kulturmodeller!$D860,'Data - CO2'!$A$5:$A$53,0),BT$20)*AD860*$B854)</f>
        <v/>
      </c>
      <c r="BU860" t="str" cm="1">
        <f t="array" ref="BU860">IF($D860="","",INDEX('Data - CO2'!$B$5:$AP$53,MATCH(Kulturmodeller!$D860,'Data - CO2'!$A$5:$A$53,0),BU$20)*AE860*$B854)</f>
        <v/>
      </c>
      <c r="BV860" t="str" cm="1">
        <f t="array" ref="BV860">IF($D860="","",INDEX('Data - CO2'!$B$5:$AP$53,MATCH(Kulturmodeller!$D860,'Data - CO2'!$A$5:$A$53,0),BV$20)*AF860*$B854)</f>
        <v/>
      </c>
      <c r="BW860" t="str" cm="1">
        <f t="array" ref="BW860">IF($D860="","",INDEX('Data - CO2'!$B$5:$AP$53,MATCH(Kulturmodeller!$D860,'Data - CO2'!$A$5:$A$53,0),BW$20)*AG860*$B854)</f>
        <v/>
      </c>
      <c r="BX860" t="str" cm="1">
        <f t="array" ref="BX860">IF($D860="","",INDEX('Data - CO2'!$B$5:$AP$53,MATCH(Kulturmodeller!$D860,'Data - CO2'!$A$5:$A$53,0),BX$20)*AH860*$B854)</f>
        <v/>
      </c>
      <c r="BY860" t="str" cm="1">
        <f t="array" ref="BY860">IF($D860="","",INDEX('Data - CO2'!$B$5:$AP$53,MATCH(Kulturmodeller!$D860,'Data - CO2'!$A$5:$A$53,0),BY$20)*AI860*$B854)</f>
        <v/>
      </c>
      <c r="BZ860" t="str" cm="1">
        <f t="array" ref="BZ860">IF($D860="","",INDEX('Data - CO2'!$B$5:$AP$53,MATCH(Kulturmodeller!$D860,'Data - CO2'!$A$5:$A$53,0),BZ$20)*AJ860*$B854)</f>
        <v/>
      </c>
      <c r="CA860" t="str" cm="1">
        <f t="array" ref="CA860">IF($D860="","",INDEX('Data - CO2'!$B$5:$AP$53,MATCH(Kulturmodeller!$D860,'Data - CO2'!$A$5:$A$53,0),CA$20)*AK860*$B854)</f>
        <v/>
      </c>
      <c r="CB860" t="str" cm="1">
        <f t="array" ref="CB860">IF($D860="","",INDEX('Data - CO2'!$B$5:$AP$53,MATCH(Kulturmodeller!$D860,'Data - CO2'!$A$5:$A$53,0),CB$20)*AL860*$B854)</f>
        <v/>
      </c>
      <c r="CC860" t="str" cm="1">
        <f t="array" ref="CC860">IF($D860="","",INDEX('Data - CO2'!$B$5:$AP$53,MATCH(Kulturmodeller!$D860,'Data - CO2'!$A$5:$A$53,0),CC$20)*AM860*$B854)</f>
        <v/>
      </c>
      <c r="CD860" t="str" cm="1">
        <f t="array" ref="CD860">IF($D860="","",INDEX('Data - CO2'!$B$5:$AP$53,MATCH(Kulturmodeller!$D860,'Data - CO2'!$A$5:$A$53,0),CD$20)*AN860*$B854)</f>
        <v/>
      </c>
      <c r="CE860" t="str" cm="1">
        <f t="array" ref="CE860">IF($D860="","",INDEX('Data - CO2'!$B$5:$AP$53,MATCH(Kulturmodeller!$D860,'Data - CO2'!$A$5:$A$53,0),CE$20)*AO860*$B854)</f>
        <v/>
      </c>
      <c r="CF860" t="str" cm="1">
        <f t="array" ref="CF860">IF($D860="","",INDEX('Data - CO2'!$B$5:$AP$53,MATCH(Kulturmodeller!$D860,'Data - CO2'!$A$5:$A$53,0),CF$20)*AP860*$B854)</f>
        <v/>
      </c>
      <c r="CG860" t="str" cm="1">
        <f t="array" ref="CG860">IF($D860="","",INDEX('Data - CO2'!$B$5:$AP$53,MATCH(Kulturmodeller!$D860,'Data - CO2'!$A$5:$A$53,0),CG$20)*AQ860*$B854)</f>
        <v/>
      </c>
      <c r="CH860" t="str" cm="1">
        <f t="array" ref="CH860">IF($D860="","",INDEX('Data - CO2'!$B$5:$AP$53,MATCH(Kulturmodeller!$D860,'Data - CO2'!$A$5:$A$53,0),CH$20)*AR860*$B854)</f>
        <v/>
      </c>
      <c r="CI860" s="11" t="str" cm="1">
        <f t="array" ref="CI860">IF($D860="","",INDEX('Data - CO2'!$B$5:$AP$53,MATCH(Kulturmodeller!$D860,'Data - CO2'!$A$5:$A$53,0),CI$20)*AS860*$B854)</f>
        <v/>
      </c>
    </row>
    <row r="861" spans="1:87" x14ac:dyDescent="0.3">
      <c r="A861" s="346" t="s">
        <v>638</v>
      </c>
      <c r="B861" s="42"/>
      <c r="C861" s="350" t="str">
        <f>'Katalog over Kulturmodeller '!F277</f>
        <v>Juletræer (NGR)</v>
      </c>
      <c r="D861" s="129" t="s">
        <v>633</v>
      </c>
      <c r="E861" s="140">
        <f>'Katalog over Kulturmodeller '!W277</f>
        <v>0</v>
      </c>
      <c r="F861" s="40">
        <f>E861</f>
        <v>0</v>
      </c>
      <c r="G861" s="40">
        <f t="shared" si="14414"/>
        <v>0</v>
      </c>
      <c r="H861" s="40">
        <f>G861*2/3</f>
        <v>0</v>
      </c>
      <c r="I861" s="40">
        <f>H861*0.5</f>
        <v>0</v>
      </c>
      <c r="J861" s="40">
        <v>0</v>
      </c>
      <c r="K861" s="40">
        <f t="shared" si="14415"/>
        <v>0</v>
      </c>
      <c r="L861" s="40">
        <f t="shared" si="14416"/>
        <v>0</v>
      </c>
      <c r="M861" s="40">
        <f t="shared" si="14417"/>
        <v>0</v>
      </c>
      <c r="N861" s="40">
        <f t="shared" si="14418"/>
        <v>0</v>
      </c>
      <c r="O861" s="40">
        <f t="shared" si="14419"/>
        <v>0</v>
      </c>
      <c r="P861" s="40">
        <f t="shared" si="14420"/>
        <v>0</v>
      </c>
      <c r="Q861" s="40">
        <f t="shared" si="14421"/>
        <v>0</v>
      </c>
      <c r="R861" s="40">
        <f t="shared" si="14422"/>
        <v>0</v>
      </c>
      <c r="S861" s="40">
        <f t="shared" si="14423"/>
        <v>0</v>
      </c>
      <c r="T861" s="40">
        <f t="shared" si="14424"/>
        <v>0</v>
      </c>
      <c r="U861" s="40">
        <f t="shared" si="14425"/>
        <v>0</v>
      </c>
      <c r="V861" s="40">
        <f t="shared" si="14426"/>
        <v>0</v>
      </c>
      <c r="W861" s="40">
        <f t="shared" si="14427"/>
        <v>0</v>
      </c>
      <c r="X861" s="40">
        <f t="shared" si="14428"/>
        <v>0</v>
      </c>
      <c r="Y861" s="40">
        <f t="shared" si="14429"/>
        <v>0</v>
      </c>
      <c r="Z861" s="40">
        <f t="shared" si="14430"/>
        <v>0</v>
      </c>
      <c r="AA861" s="40">
        <f t="shared" si="14431"/>
        <v>0</v>
      </c>
      <c r="AB861" s="40">
        <f t="shared" si="14432"/>
        <v>0</v>
      </c>
      <c r="AC861" s="40">
        <f t="shared" si="14433"/>
        <v>0</v>
      </c>
      <c r="AD861" s="40">
        <f t="shared" si="14434"/>
        <v>0</v>
      </c>
      <c r="AE861" s="40">
        <f t="shared" si="14435"/>
        <v>0</v>
      </c>
      <c r="AF861" s="40">
        <f t="shared" si="14436"/>
        <v>0</v>
      </c>
      <c r="AG861" s="40">
        <f t="shared" si="14437"/>
        <v>0</v>
      </c>
      <c r="AH861" s="40">
        <f t="shared" si="14438"/>
        <v>0</v>
      </c>
      <c r="AI861" s="40">
        <f t="shared" si="14439"/>
        <v>0</v>
      </c>
      <c r="AJ861" s="40">
        <f t="shared" si="14440"/>
        <v>0</v>
      </c>
      <c r="AK861" s="40">
        <f t="shared" si="14441"/>
        <v>0</v>
      </c>
      <c r="AL861" s="40">
        <f t="shared" si="14442"/>
        <v>0</v>
      </c>
      <c r="AM861" s="40">
        <f t="shared" si="14443"/>
        <v>0</v>
      </c>
      <c r="AN861" s="40">
        <f t="shared" si="14444"/>
        <v>0</v>
      </c>
      <c r="AO861" s="40">
        <f t="shared" si="14445"/>
        <v>0</v>
      </c>
      <c r="AP861" s="40">
        <f t="shared" si="14446"/>
        <v>0</v>
      </c>
      <c r="AQ861" s="40">
        <f t="shared" si="14447"/>
        <v>0</v>
      </c>
      <c r="AR861" s="40">
        <f t="shared" si="14448"/>
        <v>0</v>
      </c>
      <c r="AS861" s="41">
        <f t="shared" si="14449"/>
        <v>0</v>
      </c>
      <c r="AU861" s="12" cm="1">
        <f t="array" ref="AU861">IF($D861="","",INDEX('Data - CO2'!$B$5:$AP$53,MATCH(Kulturmodeller!$D861,'Data - CO2'!$A$5:$A$53,0),AU$20)*E861)</f>
        <v>0</v>
      </c>
      <c r="AV861" s="3" cm="1">
        <f t="array" ref="AV861">IF($D861="","",INDEX('Data - CO2'!$B$5:$AP$53,MATCH(Kulturmodeller!$D861,'Data - CO2'!$A$5:$A$53,0),AV$20)*F861)</f>
        <v>0</v>
      </c>
      <c r="AW861" s="3" cm="1">
        <f t="array" ref="AW861">IF($D861="","",INDEX('Data - CO2'!$B$5:$AP$53,MATCH(Kulturmodeller!$D861,'Data - CO2'!$A$5:$A$53,0),AW$20)*G861)</f>
        <v>0</v>
      </c>
      <c r="AX861" s="3" cm="1">
        <f t="array" ref="AX861">IF($D861="","",INDEX('Data - CO2'!$B$5:$AP$53,MATCH(Kulturmodeller!$D861,'Data - CO2'!$A$5:$A$53,0),AX$20)*H861)</f>
        <v>0</v>
      </c>
      <c r="AY861" s="3" cm="1">
        <f t="array" ref="AY861">IF($D861="","",INDEX('Data - CO2'!$B$5:$AP$53,MATCH(Kulturmodeller!$D861,'Data - CO2'!$A$5:$A$53,0),AY$20)*I861)</f>
        <v>0</v>
      </c>
      <c r="AZ861" s="3" cm="1">
        <f t="array" ref="AZ861">IF($D861="","",INDEX('Data - CO2'!$B$5:$AP$53,MATCH(Kulturmodeller!$D861,'Data - CO2'!$A$5:$A$53,0),AZ$20)*J861*$B854)</f>
        <v>0</v>
      </c>
      <c r="BA861" s="3" cm="1">
        <f t="array" ref="BA861">IF($D861="","",INDEX('Data - CO2'!$B$5:$AP$53,MATCH(Kulturmodeller!$D861,'Data - CO2'!$A$5:$A$53,0),BA$20)*K861*$B854)</f>
        <v>0</v>
      </c>
      <c r="BB861" s="3" cm="1">
        <f t="array" ref="BB861">IF($D861="","",INDEX('Data - CO2'!$B$5:$AP$53,MATCH(Kulturmodeller!$D861,'Data - CO2'!$A$5:$A$53,0),BB$20)*L861*$B854)</f>
        <v>0</v>
      </c>
      <c r="BC861" s="3" cm="1">
        <f t="array" ref="BC861">IF($D861="","",INDEX('Data - CO2'!$B$5:$AP$53,MATCH(Kulturmodeller!$D861,'Data - CO2'!$A$5:$A$53,0),BC$20)*M861*$B854)</f>
        <v>0</v>
      </c>
      <c r="BD861" s="3" cm="1">
        <f t="array" ref="BD861">IF($D861="","",INDEX('Data - CO2'!$B$5:$AP$53,MATCH(Kulturmodeller!$D861,'Data - CO2'!$A$5:$A$53,0),BD$20)*N861*$B854)</f>
        <v>0</v>
      </c>
      <c r="BE861" s="3" cm="1">
        <f t="array" ref="BE861">IF($D861="","",INDEX('Data - CO2'!$B$5:$AP$53,MATCH(Kulturmodeller!$D861,'Data - CO2'!$A$5:$A$53,0),BE$20)*O861*$B854)</f>
        <v>0</v>
      </c>
      <c r="BF861" s="3" cm="1">
        <f t="array" ref="BF861">IF($D861="","",INDEX('Data - CO2'!$B$5:$AP$53,MATCH(Kulturmodeller!$D861,'Data - CO2'!$A$5:$A$53,0),BF$20)*P861*$B854)</f>
        <v>0</v>
      </c>
      <c r="BG861" s="3" cm="1">
        <f t="array" ref="BG861">IF($D861="","",INDEX('Data - CO2'!$B$5:$AP$53,MATCH(Kulturmodeller!$D861,'Data - CO2'!$A$5:$A$53,0),BG$20)*Q861*$B854)</f>
        <v>0</v>
      </c>
      <c r="BH861" s="3" cm="1">
        <f t="array" ref="BH861">IF($D861="","",INDEX('Data - CO2'!$B$5:$AP$53,MATCH(Kulturmodeller!$D861,'Data - CO2'!$A$5:$A$53,0),BH$20)*R861*$B854)</f>
        <v>0</v>
      </c>
      <c r="BI861" s="3" cm="1">
        <f t="array" ref="BI861">IF($D861="","",INDEX('Data - CO2'!$B$5:$AP$53,MATCH(Kulturmodeller!$D861,'Data - CO2'!$A$5:$A$53,0),BI$20)*S861*$B854)</f>
        <v>0</v>
      </c>
      <c r="BJ861" s="3" cm="1">
        <f t="array" ref="BJ861">IF($D861="","",INDEX('Data - CO2'!$B$5:$AP$53,MATCH(Kulturmodeller!$D861,'Data - CO2'!$A$5:$A$53,0),BJ$20)*T861*$B854)</f>
        <v>0</v>
      </c>
      <c r="BK861" s="3" cm="1">
        <f t="array" ref="BK861">IF($D861="","",INDEX('Data - CO2'!$B$5:$AP$53,MATCH(Kulturmodeller!$D861,'Data - CO2'!$A$5:$A$53,0),BK$20)*U861*$B854)</f>
        <v>0</v>
      </c>
      <c r="BL861" s="3" cm="1">
        <f t="array" ref="BL861">IF($D861="","",INDEX('Data - CO2'!$B$5:$AP$53,MATCH(Kulturmodeller!$D861,'Data - CO2'!$A$5:$A$53,0),BL$20)*V861*$B854)</f>
        <v>0</v>
      </c>
      <c r="BM861" s="3" cm="1">
        <f t="array" ref="BM861">IF($D861="","",INDEX('Data - CO2'!$B$5:$AP$53,MATCH(Kulturmodeller!$D861,'Data - CO2'!$A$5:$A$53,0),BM$20)*W861*$B854)</f>
        <v>0</v>
      </c>
      <c r="BN861" s="3" cm="1">
        <f t="array" ref="BN861">IF($D861="","",INDEX('Data - CO2'!$B$5:$AP$53,MATCH(Kulturmodeller!$D861,'Data - CO2'!$A$5:$A$53,0),BN$20)*X861*$B854)</f>
        <v>0</v>
      </c>
      <c r="BO861" s="3" cm="1">
        <f t="array" ref="BO861">IF($D861="","",INDEX('Data - CO2'!$B$5:$AP$53,MATCH(Kulturmodeller!$D861,'Data - CO2'!$A$5:$A$53,0),BO$20)*Y861*$B854)</f>
        <v>0</v>
      </c>
      <c r="BP861" s="3" cm="1">
        <f t="array" ref="BP861">IF($D861="","",INDEX('Data - CO2'!$B$5:$AP$53,MATCH(Kulturmodeller!$D861,'Data - CO2'!$A$5:$A$53,0),BP$20)*Z861*$B854)</f>
        <v>0</v>
      </c>
      <c r="BQ861" s="3" cm="1">
        <f t="array" ref="BQ861">IF($D861="","",INDEX('Data - CO2'!$B$5:$AP$53,MATCH(Kulturmodeller!$D861,'Data - CO2'!$A$5:$A$53,0),BQ$20)*AA861*$B854)</f>
        <v>0</v>
      </c>
      <c r="BR861" s="3" cm="1">
        <f t="array" ref="BR861">IF($D861="","",INDEX('Data - CO2'!$B$5:$AP$53,MATCH(Kulturmodeller!$D861,'Data - CO2'!$A$5:$A$53,0),BR$20)*AB861*$B854)</f>
        <v>0</v>
      </c>
      <c r="BS861" s="3" cm="1">
        <f t="array" ref="BS861">IF($D861="","",INDEX('Data - CO2'!$B$5:$AP$53,MATCH(Kulturmodeller!$D861,'Data - CO2'!$A$5:$A$53,0),BS$20)*AC861*$B854)</f>
        <v>0</v>
      </c>
      <c r="BT861" s="3" cm="1">
        <f t="array" ref="BT861">IF($D861="","",INDEX('Data - CO2'!$B$5:$AP$53,MATCH(Kulturmodeller!$D861,'Data - CO2'!$A$5:$A$53,0),BT$20)*AD861*$B854)</f>
        <v>0</v>
      </c>
      <c r="BU861" s="3" cm="1">
        <f t="array" ref="BU861">IF($D861="","",INDEX('Data - CO2'!$B$5:$AP$53,MATCH(Kulturmodeller!$D861,'Data - CO2'!$A$5:$A$53,0),BU$20)*AE861*$B854)</f>
        <v>0</v>
      </c>
      <c r="BV861" s="3" cm="1">
        <f t="array" ref="BV861">IF($D861="","",INDEX('Data - CO2'!$B$5:$AP$53,MATCH(Kulturmodeller!$D861,'Data - CO2'!$A$5:$A$53,0),BV$20)*AF861*$B854)</f>
        <v>0</v>
      </c>
      <c r="BW861" s="3" cm="1">
        <f t="array" ref="BW861">IF($D861="","",INDEX('Data - CO2'!$B$5:$AP$53,MATCH(Kulturmodeller!$D861,'Data - CO2'!$A$5:$A$53,0),BW$20)*AG861*$B854)</f>
        <v>0</v>
      </c>
      <c r="BX861" s="3" cm="1">
        <f t="array" ref="BX861">IF($D861="","",INDEX('Data - CO2'!$B$5:$AP$53,MATCH(Kulturmodeller!$D861,'Data - CO2'!$A$5:$A$53,0),BX$20)*AH861*$B854)</f>
        <v>0</v>
      </c>
      <c r="BY861" s="3" cm="1">
        <f t="array" ref="BY861">IF($D861="","",INDEX('Data - CO2'!$B$5:$AP$53,MATCH(Kulturmodeller!$D861,'Data - CO2'!$A$5:$A$53,0),BY$20)*AI861*$B854)</f>
        <v>0</v>
      </c>
      <c r="BZ861" s="3" cm="1">
        <f t="array" ref="BZ861">IF($D861="","",INDEX('Data - CO2'!$B$5:$AP$53,MATCH(Kulturmodeller!$D861,'Data - CO2'!$A$5:$A$53,0),BZ$20)*AJ861*$B854)</f>
        <v>0</v>
      </c>
      <c r="CA861" s="3" cm="1">
        <f t="array" ref="CA861">IF($D861="","",INDEX('Data - CO2'!$B$5:$AP$53,MATCH(Kulturmodeller!$D861,'Data - CO2'!$A$5:$A$53,0),CA$20)*AK861*$B854)</f>
        <v>0</v>
      </c>
      <c r="CB861" s="3" cm="1">
        <f t="array" ref="CB861">IF($D861="","",INDEX('Data - CO2'!$B$5:$AP$53,MATCH(Kulturmodeller!$D861,'Data - CO2'!$A$5:$A$53,0),CB$20)*AL861*$B854)</f>
        <v>0</v>
      </c>
      <c r="CC861" s="3" cm="1">
        <f t="array" ref="CC861">IF($D861="","",INDEX('Data - CO2'!$B$5:$AP$53,MATCH(Kulturmodeller!$D861,'Data - CO2'!$A$5:$A$53,0),CC$20)*AM861*$B854)</f>
        <v>0</v>
      </c>
      <c r="CD861" s="3" cm="1">
        <f t="array" ref="CD861">IF($D861="","",INDEX('Data - CO2'!$B$5:$AP$53,MATCH(Kulturmodeller!$D861,'Data - CO2'!$A$5:$A$53,0),CD$20)*AN861*$B854)</f>
        <v>0</v>
      </c>
      <c r="CE861" s="3" cm="1">
        <f t="array" ref="CE861">IF($D861="","",INDEX('Data - CO2'!$B$5:$AP$53,MATCH(Kulturmodeller!$D861,'Data - CO2'!$A$5:$A$53,0),CE$20)*AO861*$B854)</f>
        <v>0</v>
      </c>
      <c r="CF861" s="3" cm="1">
        <f t="array" ref="CF861">IF($D861="","",INDEX('Data - CO2'!$B$5:$AP$53,MATCH(Kulturmodeller!$D861,'Data - CO2'!$A$5:$A$53,0),CF$20)*AP861*$B854)</f>
        <v>0</v>
      </c>
      <c r="CG861" s="3" cm="1">
        <f t="array" ref="CG861">IF($D861="","",INDEX('Data - CO2'!$B$5:$AP$53,MATCH(Kulturmodeller!$D861,'Data - CO2'!$A$5:$A$53,0),CG$20)*AQ861*$B854)</f>
        <v>0</v>
      </c>
      <c r="CH861" s="3" cm="1">
        <f t="array" ref="CH861">IF($D861="","",INDEX('Data - CO2'!$B$5:$AP$53,MATCH(Kulturmodeller!$D861,'Data - CO2'!$A$5:$A$53,0),CH$20)*AR861*$B854)</f>
        <v>0</v>
      </c>
      <c r="CI861" s="13" cm="1">
        <f t="array" ref="CI861">IF($D861="","",INDEX('Data - CO2'!$B$5:$AP$53,MATCH(Kulturmodeller!$D861,'Data - CO2'!$A$5:$A$53,0),CI$20)*AS861*$B854)</f>
        <v>0</v>
      </c>
    </row>
    <row r="862" spans="1:87" x14ac:dyDescent="0.3">
      <c r="A862" s="33"/>
      <c r="B862" s="33"/>
      <c r="C862" s="33"/>
      <c r="D862" s="10"/>
      <c r="E862" s="479">
        <f>SUM(E855:E861)</f>
        <v>1</v>
      </c>
      <c r="F862" s="108">
        <f>SUM(F855:F861)</f>
        <v>1</v>
      </c>
      <c r="G862" s="109">
        <f>SUM(G855:G861)</f>
        <v>1</v>
      </c>
      <c r="H862" s="109">
        <f t="shared" ref="H862:AS862" si="14450">SUM(H855:H861)</f>
        <v>1</v>
      </c>
      <c r="I862" s="109">
        <f t="shared" si="14450"/>
        <v>1</v>
      </c>
      <c r="J862" s="109">
        <f t="shared" si="14450"/>
        <v>1</v>
      </c>
      <c r="K862" s="109">
        <f t="shared" si="14450"/>
        <v>1</v>
      </c>
      <c r="L862" s="109">
        <f t="shared" si="14450"/>
        <v>1</v>
      </c>
      <c r="M862" s="109">
        <f t="shared" si="14450"/>
        <v>1</v>
      </c>
      <c r="N862" s="109">
        <f t="shared" si="14450"/>
        <v>1</v>
      </c>
      <c r="O862" s="109">
        <f t="shared" si="14450"/>
        <v>1</v>
      </c>
      <c r="P862" s="109">
        <f t="shared" si="14450"/>
        <v>1</v>
      </c>
      <c r="Q862" s="109">
        <f t="shared" si="14450"/>
        <v>1</v>
      </c>
      <c r="R862" s="109">
        <f t="shared" si="14450"/>
        <v>1</v>
      </c>
      <c r="S862" s="109">
        <f t="shared" si="14450"/>
        <v>1</v>
      </c>
      <c r="T862" s="109">
        <f t="shared" si="14450"/>
        <v>1</v>
      </c>
      <c r="U862" s="109">
        <f t="shared" si="14450"/>
        <v>1</v>
      </c>
      <c r="V862" s="109">
        <f t="shared" si="14450"/>
        <v>1</v>
      </c>
      <c r="W862" s="109">
        <f t="shared" si="14450"/>
        <v>1</v>
      </c>
      <c r="X862" s="109">
        <f t="shared" si="14450"/>
        <v>1</v>
      </c>
      <c r="Y862" s="109">
        <f t="shared" si="14450"/>
        <v>1</v>
      </c>
      <c r="Z862" s="109">
        <f t="shared" si="14450"/>
        <v>1</v>
      </c>
      <c r="AA862" s="109">
        <f t="shared" si="14450"/>
        <v>1</v>
      </c>
      <c r="AB862" s="109">
        <f t="shared" si="14450"/>
        <v>1</v>
      </c>
      <c r="AC862" s="109">
        <f t="shared" si="14450"/>
        <v>1</v>
      </c>
      <c r="AD862" s="109">
        <f t="shared" si="14450"/>
        <v>1</v>
      </c>
      <c r="AE862" s="109">
        <f t="shared" si="14450"/>
        <v>1</v>
      </c>
      <c r="AF862" s="109">
        <f t="shared" si="14450"/>
        <v>1</v>
      </c>
      <c r="AG862" s="109">
        <f t="shared" si="14450"/>
        <v>1</v>
      </c>
      <c r="AH862" s="109">
        <f t="shared" si="14450"/>
        <v>1</v>
      </c>
      <c r="AI862" s="109">
        <f t="shared" si="14450"/>
        <v>1</v>
      </c>
      <c r="AJ862" s="109">
        <f t="shared" si="14450"/>
        <v>1</v>
      </c>
      <c r="AK862" s="109">
        <f t="shared" si="14450"/>
        <v>1</v>
      </c>
      <c r="AL862" s="109">
        <f t="shared" si="14450"/>
        <v>1</v>
      </c>
      <c r="AM862" s="109">
        <f t="shared" si="14450"/>
        <v>1</v>
      </c>
      <c r="AN862" s="109">
        <f t="shared" si="14450"/>
        <v>1</v>
      </c>
      <c r="AO862" s="109">
        <f t="shared" si="14450"/>
        <v>1</v>
      </c>
      <c r="AP862" s="109">
        <f t="shared" si="14450"/>
        <v>1</v>
      </c>
      <c r="AQ862" s="109">
        <f t="shared" si="14450"/>
        <v>1</v>
      </c>
      <c r="AR862" s="109">
        <f t="shared" si="14450"/>
        <v>1</v>
      </c>
      <c r="AS862" s="110">
        <f t="shared" si="14450"/>
        <v>1</v>
      </c>
      <c r="AU862" s="111">
        <f>SUM(AU855:AU861)</f>
        <v>0</v>
      </c>
      <c r="AV862" s="112">
        <f t="shared" ref="AV862:CI862" si="14451">SUM(AV855:AV861)</f>
        <v>0.70000000000000007</v>
      </c>
      <c r="AW862" s="112">
        <f t="shared" si="14451"/>
        <v>7</v>
      </c>
      <c r="AX862" s="112">
        <f t="shared" si="14451"/>
        <v>11.000000000000002</v>
      </c>
      <c r="AY862" s="112">
        <f t="shared" si="14451"/>
        <v>15</v>
      </c>
      <c r="AZ862" s="112">
        <f t="shared" si="14451"/>
        <v>18.499999999999996</v>
      </c>
      <c r="BA862" s="112">
        <f t="shared" si="14451"/>
        <v>22</v>
      </c>
      <c r="BB862" s="112">
        <f t="shared" si="14451"/>
        <v>43.000000000000007</v>
      </c>
      <c r="BC862" s="112">
        <f t="shared" si="14451"/>
        <v>64</v>
      </c>
      <c r="BD862" s="112">
        <f t="shared" si="14451"/>
        <v>94.5833333333333</v>
      </c>
      <c r="BE862" s="112">
        <f t="shared" si="14451"/>
        <v>125.1666666666666</v>
      </c>
      <c r="BF862" s="112">
        <f t="shared" si="14451"/>
        <v>155.74999999999997</v>
      </c>
      <c r="BG862" s="112">
        <f t="shared" si="14451"/>
        <v>186.33333333333334</v>
      </c>
      <c r="BH862" s="112">
        <f t="shared" si="14451"/>
        <v>186.33333333333334</v>
      </c>
      <c r="BI862" s="112">
        <f t="shared" si="14451"/>
        <v>186.33333333333334</v>
      </c>
      <c r="BJ862" s="112">
        <f t="shared" si="14451"/>
        <v>186.33333333333334</v>
      </c>
      <c r="BK862" s="112">
        <f t="shared" si="14451"/>
        <v>186.33333333333334</v>
      </c>
      <c r="BL862" s="112">
        <f t="shared" si="14451"/>
        <v>186.33333333333334</v>
      </c>
      <c r="BM862" s="112">
        <f t="shared" si="14451"/>
        <v>186.33333333333334</v>
      </c>
      <c r="BN862" s="112">
        <f t="shared" si="14451"/>
        <v>186.33333333333334</v>
      </c>
      <c r="BO862" s="112">
        <f t="shared" si="14451"/>
        <v>186.33333333333334</v>
      </c>
      <c r="BP862" s="112">
        <f t="shared" si="14451"/>
        <v>186.33333333333334</v>
      </c>
      <c r="BQ862" s="112">
        <f t="shared" si="14451"/>
        <v>186.33333333333334</v>
      </c>
      <c r="BR862" s="112">
        <f t="shared" si="14451"/>
        <v>186.33333333333334</v>
      </c>
      <c r="BS862" s="112">
        <f t="shared" si="14451"/>
        <v>186.33333333333334</v>
      </c>
      <c r="BT862" s="112">
        <f t="shared" si="14451"/>
        <v>186.33333333333334</v>
      </c>
      <c r="BU862" s="112">
        <f t="shared" si="14451"/>
        <v>186.33333333333334</v>
      </c>
      <c r="BV862" s="112">
        <f t="shared" si="14451"/>
        <v>186.33333333333334</v>
      </c>
      <c r="BW862" s="112">
        <f t="shared" si="14451"/>
        <v>186.33333333333334</v>
      </c>
      <c r="BX862" s="112">
        <f t="shared" si="14451"/>
        <v>186.33333333333334</v>
      </c>
      <c r="BY862" s="112">
        <f t="shared" si="14451"/>
        <v>186.33333333333334</v>
      </c>
      <c r="BZ862" s="112">
        <f t="shared" si="14451"/>
        <v>186.33333333333334</v>
      </c>
      <c r="CA862" s="112">
        <f t="shared" si="14451"/>
        <v>186.33333333333334</v>
      </c>
      <c r="CB862" s="112">
        <f t="shared" si="14451"/>
        <v>186.33333333333334</v>
      </c>
      <c r="CC862" s="112">
        <f t="shared" si="14451"/>
        <v>186.33333333333334</v>
      </c>
      <c r="CD862" s="112">
        <f t="shared" si="14451"/>
        <v>186.33333333333334</v>
      </c>
      <c r="CE862" s="112">
        <f t="shared" si="14451"/>
        <v>186.33333333333334</v>
      </c>
      <c r="CF862" s="112">
        <f t="shared" si="14451"/>
        <v>186.33333333333334</v>
      </c>
      <c r="CG862" s="112">
        <f t="shared" si="14451"/>
        <v>186.33333333333334</v>
      </c>
      <c r="CH862" s="112">
        <f t="shared" si="14451"/>
        <v>186.33333333333334</v>
      </c>
      <c r="CI862" s="113">
        <f t="shared" si="14451"/>
        <v>186.33333333333334</v>
      </c>
    </row>
    <row r="863" spans="1:87" x14ac:dyDescent="0.3">
      <c r="A863" s="7" t="s">
        <v>86</v>
      </c>
      <c r="B863" s="7"/>
      <c r="C863" s="131"/>
      <c r="D863" s="131"/>
      <c r="E863" s="126"/>
      <c r="F863" s="39">
        <f>E863</f>
        <v>0</v>
      </c>
      <c r="G863" s="40">
        <f t="shared" ref="G863:G864" si="14452">F863</f>
        <v>0</v>
      </c>
      <c r="H863" s="40">
        <f t="shared" ref="H863:H864" si="14453">G863</f>
        <v>0</v>
      </c>
      <c r="I863" s="40">
        <f t="shared" ref="I863:I864" si="14454">H863</f>
        <v>0</v>
      </c>
      <c r="J863" s="40">
        <f t="shared" ref="J863:J864" si="14455">I863</f>
        <v>0</v>
      </c>
      <c r="K863" s="40">
        <f t="shared" ref="K863:K864" si="14456">J863</f>
        <v>0</v>
      </c>
      <c r="L863" s="40">
        <f t="shared" ref="L863:L864" si="14457">K863</f>
        <v>0</v>
      </c>
      <c r="M863" s="40">
        <f t="shared" ref="M863:M864" si="14458">L863</f>
        <v>0</v>
      </c>
      <c r="N863" s="40">
        <f t="shared" ref="N863:N864" si="14459">M863</f>
        <v>0</v>
      </c>
      <c r="O863" s="40">
        <f t="shared" ref="O863:O864" si="14460">N863</f>
        <v>0</v>
      </c>
      <c r="P863" s="40">
        <f t="shared" ref="P863:P864" si="14461">O863</f>
        <v>0</v>
      </c>
      <c r="Q863" s="40">
        <f t="shared" ref="Q863:Q864" si="14462">P863</f>
        <v>0</v>
      </c>
      <c r="R863" s="40">
        <f t="shared" ref="R863:R864" si="14463">Q863</f>
        <v>0</v>
      </c>
      <c r="S863" s="40">
        <f t="shared" ref="S863:S864" si="14464">R863</f>
        <v>0</v>
      </c>
      <c r="T863" s="40">
        <f t="shared" ref="T863:T864" si="14465">S863</f>
        <v>0</v>
      </c>
      <c r="U863" s="40">
        <f t="shared" ref="U863:U864" si="14466">T863</f>
        <v>0</v>
      </c>
      <c r="V863" s="40">
        <f t="shared" ref="V863:V864" si="14467">U863</f>
        <v>0</v>
      </c>
      <c r="W863" s="40">
        <f t="shared" ref="W863:W864" si="14468">V863</f>
        <v>0</v>
      </c>
      <c r="X863" s="40">
        <f t="shared" ref="X863:X864" si="14469">W863</f>
        <v>0</v>
      </c>
      <c r="Y863" s="40">
        <f t="shared" ref="Y863:Y864" si="14470">X863</f>
        <v>0</v>
      </c>
      <c r="Z863" s="40">
        <f t="shared" ref="Z863:Z864" si="14471">Y863</f>
        <v>0</v>
      </c>
      <c r="AA863" s="40">
        <f t="shared" ref="AA863:AA864" si="14472">Z863</f>
        <v>0</v>
      </c>
      <c r="AB863" s="40">
        <f t="shared" ref="AB863:AB864" si="14473">AA863</f>
        <v>0</v>
      </c>
      <c r="AC863" s="40">
        <f t="shared" ref="AC863:AC864" si="14474">AB863</f>
        <v>0</v>
      </c>
      <c r="AD863" s="40">
        <f t="shared" ref="AD863:AD864" si="14475">AC863</f>
        <v>0</v>
      </c>
      <c r="AE863" s="40">
        <f t="shared" ref="AE863:AE864" si="14476">AD863</f>
        <v>0</v>
      </c>
      <c r="AF863" s="40">
        <f t="shared" ref="AF863:AF864" si="14477">AE863</f>
        <v>0</v>
      </c>
      <c r="AG863" s="40">
        <f t="shared" ref="AG863:AG864" si="14478">AF863</f>
        <v>0</v>
      </c>
      <c r="AH863" s="40">
        <f t="shared" ref="AH863:AH864" si="14479">AG863</f>
        <v>0</v>
      </c>
      <c r="AI863" s="40">
        <f t="shared" ref="AI863:AI864" si="14480">AH863</f>
        <v>0</v>
      </c>
      <c r="AJ863" s="40">
        <f t="shared" ref="AJ863:AJ864" si="14481">AI863</f>
        <v>0</v>
      </c>
      <c r="AK863" s="40">
        <f t="shared" ref="AK863:AK864" si="14482">AJ863</f>
        <v>0</v>
      </c>
      <c r="AL863" s="40">
        <f t="shared" ref="AL863:AL864" si="14483">AK863</f>
        <v>0</v>
      </c>
      <c r="AM863" s="40">
        <f t="shared" ref="AM863:AM864" si="14484">AL863</f>
        <v>0</v>
      </c>
      <c r="AN863" s="40">
        <f t="shared" ref="AN863:AN864" si="14485">AM863</f>
        <v>0</v>
      </c>
      <c r="AO863" s="40">
        <f t="shared" ref="AO863:AO864" si="14486">AN863</f>
        <v>0</v>
      </c>
      <c r="AP863" s="40">
        <f t="shared" ref="AP863:AP864" si="14487">AO863</f>
        <v>0</v>
      </c>
      <c r="AQ863" s="40">
        <f t="shared" ref="AQ863:AQ864" si="14488">AP863</f>
        <v>0</v>
      </c>
      <c r="AR863" s="40">
        <f t="shared" ref="AR863:AR864" si="14489">AQ863</f>
        <v>0</v>
      </c>
      <c r="AS863" s="41">
        <f t="shared" ref="AS863:AS864" si="14490">AR863</f>
        <v>0</v>
      </c>
      <c r="AU863" s="10" t="str" cm="1">
        <f t="array" ref="AU863">IF($D863="","",INDEX('Data - CO2'!$B$5:$AP$53,MATCH(Kulturmodeller!$D863,'Data - CO2'!$A$5:$A$53,0),AU$20)*E863)</f>
        <v/>
      </c>
      <c r="AV863" t="str" cm="1">
        <f t="array" ref="AV863">IF($D863="","",INDEX('Data - CO2'!$B$5:$AP$53,MATCH(Kulturmodeller!$D863,'Data - CO2'!$A$5:$A$53,0),AV$20)*F863)</f>
        <v/>
      </c>
      <c r="AW863" t="str" cm="1">
        <f t="array" ref="AW863">IF($D863="","",INDEX('Data - CO2'!$B$5:$AP$53,MATCH(Kulturmodeller!$D863,'Data - CO2'!$A$5:$A$53,0),AW$20)*G863)</f>
        <v/>
      </c>
      <c r="AX863" t="str" cm="1">
        <f t="array" ref="AX863">IF($D863="","",INDEX('Data - CO2'!$B$5:$AP$53,MATCH(Kulturmodeller!$D863,'Data - CO2'!$A$5:$A$53,0),AX$20)*H863)</f>
        <v/>
      </c>
      <c r="AY863" t="str" cm="1">
        <f t="array" ref="AY863">IF($D863="","",INDEX('Data - CO2'!$B$5:$AP$53,MATCH(Kulturmodeller!$D863,'Data - CO2'!$A$5:$A$53,0),AY$20)*I863)</f>
        <v/>
      </c>
      <c r="AZ863" t="str" cm="1">
        <f t="array" ref="AZ863">IF($D863="","",INDEX('Data - CO2'!$B$5:$AP$53,MATCH(Kulturmodeller!$D863,'Data - CO2'!$A$5:$A$53,0),AZ$20)*J863)</f>
        <v/>
      </c>
      <c r="BA863" t="str" cm="1">
        <f t="array" ref="BA863">IF($D863="","",INDEX('Data - CO2'!$B$5:$AP$53,MATCH(Kulturmodeller!$D863,'Data - CO2'!$A$5:$A$53,0),BA$20)*K863)</f>
        <v/>
      </c>
      <c r="BB863" t="str" cm="1">
        <f t="array" ref="BB863">IF($D863="","",INDEX('Data - CO2'!$B$5:$AP$53,MATCH(Kulturmodeller!$D863,'Data - CO2'!$A$5:$A$53,0),BB$20)*L863)</f>
        <v/>
      </c>
      <c r="BC863" t="str" cm="1">
        <f t="array" ref="BC863">IF($D863="","",INDEX('Data - CO2'!$B$5:$AP$53,MATCH(Kulturmodeller!$D863,'Data - CO2'!$A$5:$A$53,0),BC$20)*M863)</f>
        <v/>
      </c>
      <c r="BD863" t="str" cm="1">
        <f t="array" ref="BD863">IF($D863="","",INDEX('Data - CO2'!$B$5:$AP$53,MATCH(Kulturmodeller!$D863,'Data - CO2'!$A$5:$A$53,0),BD$20)*N863)</f>
        <v/>
      </c>
      <c r="BE863" t="str" cm="1">
        <f t="array" ref="BE863">IF($D863="","",INDEX('Data - CO2'!$B$5:$AP$53,MATCH(Kulturmodeller!$D863,'Data - CO2'!$A$5:$A$53,0),BE$20)*O863)</f>
        <v/>
      </c>
      <c r="BF863" t="str" cm="1">
        <f t="array" ref="BF863">IF($D863="","",INDEX('Data - CO2'!$B$5:$AP$53,MATCH(Kulturmodeller!$D863,'Data - CO2'!$A$5:$A$53,0),BF$20)*P863)</f>
        <v/>
      </c>
      <c r="BG863" t="str" cm="1">
        <f t="array" ref="BG863">IF($D863="","",INDEX('Data - CO2'!$B$5:$AP$53,MATCH(Kulturmodeller!$D863,'Data - CO2'!$A$5:$A$53,0),BG$20)*Q863)</f>
        <v/>
      </c>
      <c r="BH863" t="str" cm="1">
        <f t="array" ref="BH863">IF($D863="","",INDEX('Data - CO2'!$B$5:$AP$53,MATCH(Kulturmodeller!$D863,'Data - CO2'!$A$5:$A$53,0),BH$20)*R863)</f>
        <v/>
      </c>
      <c r="BI863" t="str" cm="1">
        <f t="array" ref="BI863">IF($D863="","",INDEX('Data - CO2'!$B$5:$AP$53,MATCH(Kulturmodeller!$D863,'Data - CO2'!$A$5:$A$53,0),BI$20)*S863)</f>
        <v/>
      </c>
      <c r="BJ863" t="str" cm="1">
        <f t="array" ref="BJ863">IF($D863="","",INDEX('Data - CO2'!$B$5:$AP$53,MATCH(Kulturmodeller!$D863,'Data - CO2'!$A$5:$A$53,0),BJ$20)*T863)</f>
        <v/>
      </c>
      <c r="BK863" t="str" cm="1">
        <f t="array" ref="BK863">IF($D863="","",INDEX('Data - CO2'!$B$5:$AP$53,MATCH(Kulturmodeller!$D863,'Data - CO2'!$A$5:$A$53,0),BK$20)*U863)</f>
        <v/>
      </c>
      <c r="BL863" t="str" cm="1">
        <f t="array" ref="BL863">IF($D863="","",INDEX('Data - CO2'!$B$5:$AP$53,MATCH(Kulturmodeller!$D863,'Data - CO2'!$A$5:$A$53,0),BL$20)*V863)</f>
        <v/>
      </c>
      <c r="BM863" t="str" cm="1">
        <f t="array" ref="BM863">IF($D863="","",INDEX('Data - CO2'!$B$5:$AP$53,MATCH(Kulturmodeller!$D863,'Data - CO2'!$A$5:$A$53,0),BM$20)*W863)</f>
        <v/>
      </c>
      <c r="BN863" t="str" cm="1">
        <f t="array" ref="BN863">IF($D863="","",INDEX('Data - CO2'!$B$5:$AP$53,MATCH(Kulturmodeller!$D863,'Data - CO2'!$A$5:$A$53,0),BN$20)*X863)</f>
        <v/>
      </c>
      <c r="BO863" t="str" cm="1">
        <f t="array" ref="BO863">IF($D863="","",INDEX('Data - CO2'!$B$5:$AP$53,MATCH(Kulturmodeller!$D863,'Data - CO2'!$A$5:$A$53,0),BO$20)*Y863)</f>
        <v/>
      </c>
      <c r="BP863" t="str" cm="1">
        <f t="array" ref="BP863">IF($D863="","",INDEX('Data - CO2'!$B$5:$AP$53,MATCH(Kulturmodeller!$D863,'Data - CO2'!$A$5:$A$53,0),BP$20)*Z863)</f>
        <v/>
      </c>
      <c r="BQ863" t="str" cm="1">
        <f t="array" ref="BQ863">IF($D863="","",INDEX('Data - CO2'!$B$5:$AP$53,MATCH(Kulturmodeller!$D863,'Data - CO2'!$A$5:$A$53,0),BQ$20)*AA863)</f>
        <v/>
      </c>
      <c r="BR863" t="str" cm="1">
        <f t="array" ref="BR863">IF($D863="","",INDEX('Data - CO2'!$B$5:$AP$53,MATCH(Kulturmodeller!$D863,'Data - CO2'!$A$5:$A$53,0),BR$20)*AB863)</f>
        <v/>
      </c>
      <c r="BS863" t="str" cm="1">
        <f t="array" ref="BS863">IF($D863="","",INDEX('Data - CO2'!$B$5:$AP$53,MATCH(Kulturmodeller!$D863,'Data - CO2'!$A$5:$A$53,0),BS$20)*AC863)</f>
        <v/>
      </c>
      <c r="BT863" t="str" cm="1">
        <f t="array" ref="BT863">IF($D863="","",INDEX('Data - CO2'!$B$5:$AP$53,MATCH(Kulturmodeller!$D863,'Data - CO2'!$A$5:$A$53,0),BT$20)*AD863)</f>
        <v/>
      </c>
      <c r="BU863" t="str" cm="1">
        <f t="array" ref="BU863">IF($D863="","",INDEX('Data - CO2'!$B$5:$AP$53,MATCH(Kulturmodeller!$D863,'Data - CO2'!$A$5:$A$53,0),BU$20)*AE863)</f>
        <v/>
      </c>
      <c r="BV863" t="str" cm="1">
        <f t="array" ref="BV863">IF($D863="","",INDEX('Data - CO2'!$B$5:$AP$53,MATCH(Kulturmodeller!$D863,'Data - CO2'!$A$5:$A$53,0),BV$20)*AF863)</f>
        <v/>
      </c>
      <c r="BW863" t="str" cm="1">
        <f t="array" ref="BW863">IF($D863="","",INDEX('Data - CO2'!$B$5:$AP$53,MATCH(Kulturmodeller!$D863,'Data - CO2'!$A$5:$A$53,0),BW$20)*AG863)</f>
        <v/>
      </c>
      <c r="BX863" t="str" cm="1">
        <f t="array" ref="BX863">IF($D863="","",INDEX('Data - CO2'!$B$5:$AP$53,MATCH(Kulturmodeller!$D863,'Data - CO2'!$A$5:$A$53,0),BX$20)*AH863)</f>
        <v/>
      </c>
      <c r="BY863" t="str" cm="1">
        <f t="array" ref="BY863">IF($D863="","",INDEX('Data - CO2'!$B$5:$AP$53,MATCH(Kulturmodeller!$D863,'Data - CO2'!$A$5:$A$53,0),BY$20)*AI863)</f>
        <v/>
      </c>
      <c r="BZ863" t="str" cm="1">
        <f t="array" ref="BZ863">IF($D863="","",INDEX('Data - CO2'!$B$5:$AP$53,MATCH(Kulturmodeller!$D863,'Data - CO2'!$A$5:$A$53,0),BZ$20)*AJ863)</f>
        <v/>
      </c>
      <c r="CA863" t="str" cm="1">
        <f t="array" ref="CA863">IF($D863="","",INDEX('Data - CO2'!$B$5:$AP$53,MATCH(Kulturmodeller!$D863,'Data - CO2'!$A$5:$A$53,0),CA$20)*AK863)</f>
        <v/>
      </c>
      <c r="CB863" t="str" cm="1">
        <f t="array" ref="CB863">IF($D863="","",INDEX('Data - CO2'!$B$5:$AP$53,MATCH(Kulturmodeller!$D863,'Data - CO2'!$A$5:$A$53,0),CB$20)*AL863)</f>
        <v/>
      </c>
      <c r="CC863" t="str" cm="1">
        <f t="array" ref="CC863">IF($D863="","",INDEX('Data - CO2'!$B$5:$AP$53,MATCH(Kulturmodeller!$D863,'Data - CO2'!$A$5:$A$53,0),CC$20)*AM863)</f>
        <v/>
      </c>
      <c r="CD863" t="str" cm="1">
        <f t="array" ref="CD863">IF($D863="","",INDEX('Data - CO2'!$B$5:$AP$53,MATCH(Kulturmodeller!$D863,'Data - CO2'!$A$5:$A$53,0),CD$20)*AN863)</f>
        <v/>
      </c>
      <c r="CE863" t="str" cm="1">
        <f t="array" ref="CE863">IF($D863="","",INDEX('Data - CO2'!$B$5:$AP$53,MATCH(Kulturmodeller!$D863,'Data - CO2'!$A$5:$A$53,0),CE$20)*AO863)</f>
        <v/>
      </c>
      <c r="CF863" t="str" cm="1">
        <f t="array" ref="CF863">IF($D863="","",INDEX('Data - CO2'!$B$5:$AP$53,MATCH(Kulturmodeller!$D863,'Data - CO2'!$A$5:$A$53,0),CF$20)*AP863)</f>
        <v/>
      </c>
      <c r="CG863" t="str" cm="1">
        <f t="array" ref="CG863">IF($D863="","",INDEX('Data - CO2'!$B$5:$AP$53,MATCH(Kulturmodeller!$D863,'Data - CO2'!$A$5:$A$53,0),CG$20)*AQ863)</f>
        <v/>
      </c>
      <c r="CH863" t="str" cm="1">
        <f t="array" ref="CH863">IF($D863="","",INDEX('Data - CO2'!$B$5:$AP$53,MATCH(Kulturmodeller!$D863,'Data - CO2'!$A$5:$A$53,0),CH$20)*AR863)</f>
        <v/>
      </c>
      <c r="CI863" s="11" t="str" cm="1">
        <f t="array" ref="CI863">IF($D863="","",INDEX('Data - CO2'!$B$5:$AP$53,MATCH(Kulturmodeller!$D863,'Data - CO2'!$A$5:$A$53,0),CI$20)*AS863)</f>
        <v/>
      </c>
    </row>
    <row r="864" spans="1:87" x14ac:dyDescent="0.3">
      <c r="A864" s="12" t="s">
        <v>87</v>
      </c>
      <c r="B864" s="12"/>
      <c r="C864" s="129"/>
      <c r="D864" s="129"/>
      <c r="E864" s="127"/>
      <c r="F864" s="45">
        <f>E864</f>
        <v>0</v>
      </c>
      <c r="G864" s="46">
        <f t="shared" si="14452"/>
        <v>0</v>
      </c>
      <c r="H864" s="46">
        <f t="shared" si="14453"/>
        <v>0</v>
      </c>
      <c r="I864" s="46">
        <f t="shared" si="14454"/>
        <v>0</v>
      </c>
      <c r="J864" s="46">
        <f t="shared" si="14455"/>
        <v>0</v>
      </c>
      <c r="K864" s="46">
        <f t="shared" si="14456"/>
        <v>0</v>
      </c>
      <c r="L864" s="46">
        <f t="shared" si="14457"/>
        <v>0</v>
      </c>
      <c r="M864" s="46">
        <f t="shared" si="14458"/>
        <v>0</v>
      </c>
      <c r="N864" s="46">
        <f t="shared" si="14459"/>
        <v>0</v>
      </c>
      <c r="O864" s="46">
        <f t="shared" si="14460"/>
        <v>0</v>
      </c>
      <c r="P864" s="46">
        <f t="shared" si="14461"/>
        <v>0</v>
      </c>
      <c r="Q864" s="46">
        <f t="shared" si="14462"/>
        <v>0</v>
      </c>
      <c r="R864" s="46">
        <f t="shared" si="14463"/>
        <v>0</v>
      </c>
      <c r="S864" s="46">
        <f t="shared" si="14464"/>
        <v>0</v>
      </c>
      <c r="T864" s="46">
        <f t="shared" si="14465"/>
        <v>0</v>
      </c>
      <c r="U864" s="46">
        <f t="shared" si="14466"/>
        <v>0</v>
      </c>
      <c r="V864" s="46">
        <f t="shared" si="14467"/>
        <v>0</v>
      </c>
      <c r="W864" s="46">
        <f t="shared" si="14468"/>
        <v>0</v>
      </c>
      <c r="X864" s="46">
        <f t="shared" si="14469"/>
        <v>0</v>
      </c>
      <c r="Y864" s="46">
        <f t="shared" si="14470"/>
        <v>0</v>
      </c>
      <c r="Z864" s="46">
        <f t="shared" si="14471"/>
        <v>0</v>
      </c>
      <c r="AA864" s="46">
        <f t="shared" si="14472"/>
        <v>0</v>
      </c>
      <c r="AB864" s="46">
        <f t="shared" si="14473"/>
        <v>0</v>
      </c>
      <c r="AC864" s="46">
        <f t="shared" si="14474"/>
        <v>0</v>
      </c>
      <c r="AD864" s="46">
        <f t="shared" si="14475"/>
        <v>0</v>
      </c>
      <c r="AE864" s="46">
        <f t="shared" si="14476"/>
        <v>0</v>
      </c>
      <c r="AF864" s="46">
        <f t="shared" si="14477"/>
        <v>0</v>
      </c>
      <c r="AG864" s="46">
        <f t="shared" si="14478"/>
        <v>0</v>
      </c>
      <c r="AH864" s="46">
        <f t="shared" si="14479"/>
        <v>0</v>
      </c>
      <c r="AI864" s="46">
        <f t="shared" si="14480"/>
        <v>0</v>
      </c>
      <c r="AJ864" s="46">
        <f t="shared" si="14481"/>
        <v>0</v>
      </c>
      <c r="AK864" s="46">
        <f t="shared" si="14482"/>
        <v>0</v>
      </c>
      <c r="AL864" s="46">
        <f t="shared" si="14483"/>
        <v>0</v>
      </c>
      <c r="AM864" s="46">
        <f t="shared" si="14484"/>
        <v>0</v>
      </c>
      <c r="AN864" s="46">
        <f t="shared" si="14485"/>
        <v>0</v>
      </c>
      <c r="AO864" s="46">
        <f t="shared" si="14486"/>
        <v>0</v>
      </c>
      <c r="AP864" s="46">
        <f t="shared" si="14487"/>
        <v>0</v>
      </c>
      <c r="AQ864" s="46">
        <f t="shared" si="14488"/>
        <v>0</v>
      </c>
      <c r="AR864" s="46">
        <f t="shared" si="14489"/>
        <v>0</v>
      </c>
      <c r="AS864" s="47">
        <f t="shared" si="14490"/>
        <v>0</v>
      </c>
      <c r="AU864" s="10" t="str" cm="1">
        <f t="array" ref="AU864">IF($D864="","",INDEX('Data - CO2'!$B$5:$AP$53,MATCH(Kulturmodeller!$D864,'Data - CO2'!$A$5:$A$53,0),AU$20)*E864)</f>
        <v/>
      </c>
      <c r="AV864" t="str" cm="1">
        <f t="array" ref="AV864">IF($D864="","",INDEX('Data - CO2'!$B$5:$AP$53,MATCH(Kulturmodeller!$D864,'Data - CO2'!$A$5:$A$53,0),AV$20)*F864)</f>
        <v/>
      </c>
      <c r="AW864" t="str" cm="1">
        <f t="array" ref="AW864">IF($D864="","",INDEX('Data - CO2'!$B$5:$AP$53,MATCH(Kulturmodeller!$D864,'Data - CO2'!$A$5:$A$53,0),AW$20)*G864)</f>
        <v/>
      </c>
      <c r="AX864" t="str" cm="1">
        <f t="array" ref="AX864">IF($D864="","",INDEX('Data - CO2'!$B$5:$AP$53,MATCH(Kulturmodeller!$D864,'Data - CO2'!$A$5:$A$53,0),AX$20)*H864)</f>
        <v/>
      </c>
      <c r="AY864" t="str" cm="1">
        <f t="array" ref="AY864">IF($D864="","",INDEX('Data - CO2'!$B$5:$AP$53,MATCH(Kulturmodeller!$D864,'Data - CO2'!$A$5:$A$53,0),AY$20)*I864)</f>
        <v/>
      </c>
      <c r="AZ864" t="str" cm="1">
        <f t="array" ref="AZ864">IF($D864="","",INDEX('Data - CO2'!$B$5:$AP$53,MATCH(Kulturmodeller!$D864,'Data - CO2'!$A$5:$A$53,0),AZ$20)*J864)</f>
        <v/>
      </c>
      <c r="BA864" t="str" cm="1">
        <f t="array" ref="BA864">IF($D864="","",INDEX('Data - CO2'!$B$5:$AP$53,MATCH(Kulturmodeller!$D864,'Data - CO2'!$A$5:$A$53,0),BA$20)*K864)</f>
        <v/>
      </c>
      <c r="BB864" t="str" cm="1">
        <f t="array" ref="BB864">IF($D864="","",INDEX('Data - CO2'!$B$5:$AP$53,MATCH(Kulturmodeller!$D864,'Data - CO2'!$A$5:$A$53,0),BB$20)*L864)</f>
        <v/>
      </c>
      <c r="BC864" t="str" cm="1">
        <f t="array" ref="BC864">IF($D864="","",INDEX('Data - CO2'!$B$5:$AP$53,MATCH(Kulturmodeller!$D864,'Data - CO2'!$A$5:$A$53,0),BC$20)*M864)</f>
        <v/>
      </c>
      <c r="BD864" t="str" cm="1">
        <f t="array" ref="BD864">IF($D864="","",INDEX('Data - CO2'!$B$5:$AP$53,MATCH(Kulturmodeller!$D864,'Data - CO2'!$A$5:$A$53,0),BD$20)*N864)</f>
        <v/>
      </c>
      <c r="BE864" t="str" cm="1">
        <f t="array" ref="BE864">IF($D864="","",INDEX('Data - CO2'!$B$5:$AP$53,MATCH(Kulturmodeller!$D864,'Data - CO2'!$A$5:$A$53,0),BE$20)*O864)</f>
        <v/>
      </c>
      <c r="BF864" t="str" cm="1">
        <f t="array" ref="BF864">IF($D864="","",INDEX('Data - CO2'!$B$5:$AP$53,MATCH(Kulturmodeller!$D864,'Data - CO2'!$A$5:$A$53,0),BF$20)*P864)</f>
        <v/>
      </c>
      <c r="BG864" t="str" cm="1">
        <f t="array" ref="BG864">IF($D864="","",INDEX('Data - CO2'!$B$5:$AP$53,MATCH(Kulturmodeller!$D864,'Data - CO2'!$A$5:$A$53,0),BG$20)*Q864)</f>
        <v/>
      </c>
      <c r="BH864" t="str" cm="1">
        <f t="array" ref="BH864">IF($D864="","",INDEX('Data - CO2'!$B$5:$AP$53,MATCH(Kulturmodeller!$D864,'Data - CO2'!$A$5:$A$53,0),BH$20)*R864)</f>
        <v/>
      </c>
      <c r="BI864" t="str" cm="1">
        <f t="array" ref="BI864">IF($D864="","",INDEX('Data - CO2'!$B$5:$AP$53,MATCH(Kulturmodeller!$D864,'Data - CO2'!$A$5:$A$53,0),BI$20)*S864)</f>
        <v/>
      </c>
      <c r="BJ864" t="str" cm="1">
        <f t="array" ref="BJ864">IF($D864="","",INDEX('Data - CO2'!$B$5:$AP$53,MATCH(Kulturmodeller!$D864,'Data - CO2'!$A$5:$A$53,0),BJ$20)*T864)</f>
        <v/>
      </c>
      <c r="BK864" t="str" cm="1">
        <f t="array" ref="BK864">IF($D864="","",INDEX('Data - CO2'!$B$5:$AP$53,MATCH(Kulturmodeller!$D864,'Data - CO2'!$A$5:$A$53,0),BK$20)*U864)</f>
        <v/>
      </c>
      <c r="BL864" t="str" cm="1">
        <f t="array" ref="BL864">IF($D864="","",INDEX('Data - CO2'!$B$5:$AP$53,MATCH(Kulturmodeller!$D864,'Data - CO2'!$A$5:$A$53,0),BL$20)*V864)</f>
        <v/>
      </c>
      <c r="BM864" t="str" cm="1">
        <f t="array" ref="BM864">IF($D864="","",INDEX('Data - CO2'!$B$5:$AP$53,MATCH(Kulturmodeller!$D864,'Data - CO2'!$A$5:$A$53,0),BM$20)*W864)</f>
        <v/>
      </c>
      <c r="BN864" t="str" cm="1">
        <f t="array" ref="BN864">IF($D864="","",INDEX('Data - CO2'!$B$5:$AP$53,MATCH(Kulturmodeller!$D864,'Data - CO2'!$A$5:$A$53,0),BN$20)*X864)</f>
        <v/>
      </c>
      <c r="BO864" t="str" cm="1">
        <f t="array" ref="BO864">IF($D864="","",INDEX('Data - CO2'!$B$5:$AP$53,MATCH(Kulturmodeller!$D864,'Data - CO2'!$A$5:$A$53,0),BO$20)*Y864)</f>
        <v/>
      </c>
      <c r="BP864" t="str" cm="1">
        <f t="array" ref="BP864">IF($D864="","",INDEX('Data - CO2'!$B$5:$AP$53,MATCH(Kulturmodeller!$D864,'Data - CO2'!$A$5:$A$53,0),BP$20)*Z864)</f>
        <v/>
      </c>
      <c r="BQ864" t="str" cm="1">
        <f t="array" ref="BQ864">IF($D864="","",INDEX('Data - CO2'!$B$5:$AP$53,MATCH(Kulturmodeller!$D864,'Data - CO2'!$A$5:$A$53,0),BQ$20)*AA864)</f>
        <v/>
      </c>
      <c r="BR864" t="str" cm="1">
        <f t="array" ref="BR864">IF($D864="","",INDEX('Data - CO2'!$B$5:$AP$53,MATCH(Kulturmodeller!$D864,'Data - CO2'!$A$5:$A$53,0),BR$20)*AB864)</f>
        <v/>
      </c>
      <c r="BS864" t="str" cm="1">
        <f t="array" ref="BS864">IF($D864="","",INDEX('Data - CO2'!$B$5:$AP$53,MATCH(Kulturmodeller!$D864,'Data - CO2'!$A$5:$A$53,0),BS$20)*AC864)</f>
        <v/>
      </c>
      <c r="BT864" t="str" cm="1">
        <f t="array" ref="BT864">IF($D864="","",INDEX('Data - CO2'!$B$5:$AP$53,MATCH(Kulturmodeller!$D864,'Data - CO2'!$A$5:$A$53,0),BT$20)*AD864)</f>
        <v/>
      </c>
      <c r="BU864" t="str" cm="1">
        <f t="array" ref="BU864">IF($D864="","",INDEX('Data - CO2'!$B$5:$AP$53,MATCH(Kulturmodeller!$D864,'Data - CO2'!$A$5:$A$53,0),BU$20)*AE864)</f>
        <v/>
      </c>
      <c r="BV864" t="str" cm="1">
        <f t="array" ref="BV864">IF($D864="","",INDEX('Data - CO2'!$B$5:$AP$53,MATCH(Kulturmodeller!$D864,'Data - CO2'!$A$5:$A$53,0),BV$20)*AF864)</f>
        <v/>
      </c>
      <c r="BW864" t="str" cm="1">
        <f t="array" ref="BW864">IF($D864="","",INDEX('Data - CO2'!$B$5:$AP$53,MATCH(Kulturmodeller!$D864,'Data - CO2'!$A$5:$A$53,0),BW$20)*AG864)</f>
        <v/>
      </c>
      <c r="BX864" t="str" cm="1">
        <f t="array" ref="BX864">IF($D864="","",INDEX('Data - CO2'!$B$5:$AP$53,MATCH(Kulturmodeller!$D864,'Data - CO2'!$A$5:$A$53,0),BX$20)*AH864)</f>
        <v/>
      </c>
      <c r="BY864" t="str" cm="1">
        <f t="array" ref="BY864">IF($D864="","",INDEX('Data - CO2'!$B$5:$AP$53,MATCH(Kulturmodeller!$D864,'Data - CO2'!$A$5:$A$53,0),BY$20)*AI864)</f>
        <v/>
      </c>
      <c r="BZ864" t="str" cm="1">
        <f t="array" ref="BZ864">IF($D864="","",INDEX('Data - CO2'!$B$5:$AP$53,MATCH(Kulturmodeller!$D864,'Data - CO2'!$A$5:$A$53,0),BZ$20)*AJ864)</f>
        <v/>
      </c>
      <c r="CA864" t="str" cm="1">
        <f t="array" ref="CA864">IF($D864="","",INDEX('Data - CO2'!$B$5:$AP$53,MATCH(Kulturmodeller!$D864,'Data - CO2'!$A$5:$A$53,0),CA$20)*AK864)</f>
        <v/>
      </c>
      <c r="CB864" t="str" cm="1">
        <f t="array" ref="CB864">IF($D864="","",INDEX('Data - CO2'!$B$5:$AP$53,MATCH(Kulturmodeller!$D864,'Data - CO2'!$A$5:$A$53,0),CB$20)*AL864)</f>
        <v/>
      </c>
      <c r="CC864" t="str" cm="1">
        <f t="array" ref="CC864">IF($D864="","",INDEX('Data - CO2'!$B$5:$AP$53,MATCH(Kulturmodeller!$D864,'Data - CO2'!$A$5:$A$53,0),CC$20)*AM864)</f>
        <v/>
      </c>
      <c r="CD864" t="str" cm="1">
        <f t="array" ref="CD864">IF($D864="","",INDEX('Data - CO2'!$B$5:$AP$53,MATCH(Kulturmodeller!$D864,'Data - CO2'!$A$5:$A$53,0),CD$20)*AN864)</f>
        <v/>
      </c>
      <c r="CE864" t="str" cm="1">
        <f t="array" ref="CE864">IF($D864="","",INDEX('Data - CO2'!$B$5:$AP$53,MATCH(Kulturmodeller!$D864,'Data - CO2'!$A$5:$A$53,0),CE$20)*AO864)</f>
        <v/>
      </c>
      <c r="CF864" t="str" cm="1">
        <f t="array" ref="CF864">IF($D864="","",INDEX('Data - CO2'!$B$5:$AP$53,MATCH(Kulturmodeller!$D864,'Data - CO2'!$A$5:$A$53,0),CF$20)*AP864)</f>
        <v/>
      </c>
      <c r="CG864" t="str" cm="1">
        <f t="array" ref="CG864">IF($D864="","",INDEX('Data - CO2'!$B$5:$AP$53,MATCH(Kulturmodeller!$D864,'Data - CO2'!$A$5:$A$53,0),CG$20)*AQ864)</f>
        <v/>
      </c>
      <c r="CH864" t="str" cm="1">
        <f t="array" ref="CH864">IF($D864="","",INDEX('Data - CO2'!$B$5:$AP$53,MATCH(Kulturmodeller!$D864,'Data - CO2'!$A$5:$A$53,0),CH$20)*AR864)</f>
        <v/>
      </c>
      <c r="CI864" s="11" t="str" cm="1">
        <f t="array" ref="CI864">IF($D864="","",INDEX('Data - CO2'!$B$5:$AP$53,MATCH(Kulturmodeller!$D864,'Data - CO2'!$A$5:$A$53,0),CI$20)*AS864)</f>
        <v/>
      </c>
    </row>
    <row r="865" spans="1:87" x14ac:dyDescent="0.3">
      <c r="A865" s="42"/>
      <c r="B865" s="42"/>
      <c r="C865" s="42"/>
      <c r="D865" s="12"/>
      <c r="E865" s="52"/>
      <c r="F865" s="53"/>
      <c r="G865" s="53"/>
      <c r="H865" s="53"/>
      <c r="I865" s="53"/>
      <c r="J865" s="53"/>
      <c r="K865" s="53"/>
      <c r="L865" s="53"/>
      <c r="M865" s="53"/>
      <c r="N865" s="53"/>
      <c r="O865" s="53"/>
      <c r="P865" s="53"/>
      <c r="Q865" s="53"/>
      <c r="R865" s="53"/>
      <c r="S865" s="53"/>
      <c r="T865" s="53"/>
      <c r="U865" s="53"/>
      <c r="V865" s="53"/>
      <c r="W865" s="53"/>
      <c r="X865" s="53"/>
      <c r="Y865" s="53"/>
      <c r="Z865" s="53"/>
      <c r="AA865" s="53"/>
      <c r="AB865" s="53"/>
      <c r="AC865" s="53"/>
      <c r="AD865" s="53"/>
      <c r="AE865" s="53"/>
      <c r="AF865" s="53"/>
      <c r="AG865" s="53"/>
      <c r="AH865" s="53"/>
      <c r="AI865" s="53"/>
      <c r="AJ865" s="53"/>
      <c r="AK865" s="53"/>
      <c r="AL865" s="53"/>
      <c r="AM865" s="53"/>
      <c r="AN865" s="53"/>
      <c r="AO865" s="53"/>
      <c r="AP865" s="53"/>
      <c r="AQ865" s="53"/>
      <c r="AR865" s="53"/>
      <c r="AS865" s="54"/>
      <c r="AU865" s="111">
        <f t="shared" ref="AU865:CH865" si="14491">SUM(AU863:AU864)</f>
        <v>0</v>
      </c>
      <c r="AV865" s="112">
        <f t="shared" si="14491"/>
        <v>0</v>
      </c>
      <c r="AW865" s="112">
        <f t="shared" si="14491"/>
        <v>0</v>
      </c>
      <c r="AX865" s="112">
        <f t="shared" si="14491"/>
        <v>0</v>
      </c>
      <c r="AY865" s="112">
        <f t="shared" si="14491"/>
        <v>0</v>
      </c>
      <c r="AZ865" s="112">
        <f t="shared" si="14491"/>
        <v>0</v>
      </c>
      <c r="BA865" s="112">
        <f t="shared" si="14491"/>
        <v>0</v>
      </c>
      <c r="BB865" s="112">
        <f t="shared" si="14491"/>
        <v>0</v>
      </c>
      <c r="BC865" s="112">
        <f t="shared" si="14491"/>
        <v>0</v>
      </c>
      <c r="BD865" s="112">
        <f t="shared" si="14491"/>
        <v>0</v>
      </c>
      <c r="BE865" s="112">
        <f t="shared" si="14491"/>
        <v>0</v>
      </c>
      <c r="BF865" s="112">
        <f t="shared" si="14491"/>
        <v>0</v>
      </c>
      <c r="BG865" s="112">
        <f t="shared" si="14491"/>
        <v>0</v>
      </c>
      <c r="BH865" s="112">
        <f t="shared" si="14491"/>
        <v>0</v>
      </c>
      <c r="BI865" s="112">
        <f t="shared" si="14491"/>
        <v>0</v>
      </c>
      <c r="BJ865" s="112">
        <f t="shared" si="14491"/>
        <v>0</v>
      </c>
      <c r="BK865" s="112">
        <f t="shared" si="14491"/>
        <v>0</v>
      </c>
      <c r="BL865" s="112">
        <f t="shared" si="14491"/>
        <v>0</v>
      </c>
      <c r="BM865" s="112">
        <f t="shared" si="14491"/>
        <v>0</v>
      </c>
      <c r="BN865" s="112">
        <f t="shared" si="14491"/>
        <v>0</v>
      </c>
      <c r="BO865" s="112">
        <f t="shared" si="14491"/>
        <v>0</v>
      </c>
      <c r="BP865" s="112">
        <f t="shared" si="14491"/>
        <v>0</v>
      </c>
      <c r="BQ865" s="112">
        <f t="shared" si="14491"/>
        <v>0</v>
      </c>
      <c r="BR865" s="112">
        <f t="shared" si="14491"/>
        <v>0</v>
      </c>
      <c r="BS865" s="112">
        <f t="shared" si="14491"/>
        <v>0</v>
      </c>
      <c r="BT865" s="112">
        <f t="shared" si="14491"/>
        <v>0</v>
      </c>
      <c r="BU865" s="112">
        <f t="shared" si="14491"/>
        <v>0</v>
      </c>
      <c r="BV865" s="112">
        <f t="shared" si="14491"/>
        <v>0</v>
      </c>
      <c r="BW865" s="112">
        <f t="shared" si="14491"/>
        <v>0</v>
      </c>
      <c r="BX865" s="112">
        <f t="shared" si="14491"/>
        <v>0</v>
      </c>
      <c r="BY865" s="112">
        <f t="shared" si="14491"/>
        <v>0</v>
      </c>
      <c r="BZ865" s="112">
        <f t="shared" si="14491"/>
        <v>0</v>
      </c>
      <c r="CA865" s="112">
        <f t="shared" si="14491"/>
        <v>0</v>
      </c>
      <c r="CB865" s="112">
        <f t="shared" si="14491"/>
        <v>0</v>
      </c>
      <c r="CC865" s="112">
        <f t="shared" si="14491"/>
        <v>0</v>
      </c>
      <c r="CD865" s="112">
        <f t="shared" si="14491"/>
        <v>0</v>
      </c>
      <c r="CE865" s="112">
        <f t="shared" si="14491"/>
        <v>0</v>
      </c>
      <c r="CF865" s="112">
        <f t="shared" si="14491"/>
        <v>0</v>
      </c>
      <c r="CG865" s="112">
        <f t="shared" si="14491"/>
        <v>0</v>
      </c>
      <c r="CH865" s="112">
        <f t="shared" si="14491"/>
        <v>0</v>
      </c>
      <c r="CI865" s="113">
        <f>SUM(CI863:CI864)</f>
        <v>0</v>
      </c>
    </row>
    <row r="866" spans="1:87" x14ac:dyDescent="0.3">
      <c r="A866" s="55" t="s">
        <v>88</v>
      </c>
      <c r="B866" s="55"/>
      <c r="C866" s="55"/>
      <c r="D866" s="56"/>
      <c r="E866" s="57"/>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9"/>
      <c r="AT866" s="91">
        <f>AVERAGE(BO866:CI866)</f>
        <v>186.3333333333334</v>
      </c>
      <c r="AU866" s="111">
        <f>AU862+AU865</f>
        <v>0</v>
      </c>
      <c r="AV866" s="112">
        <f t="shared" ref="AV866:CI866" si="14492">AV862+AV865</f>
        <v>0.70000000000000007</v>
      </c>
      <c r="AW866" s="112">
        <f t="shared" si="14492"/>
        <v>7</v>
      </c>
      <c r="AX866" s="112">
        <f t="shared" si="14492"/>
        <v>11.000000000000002</v>
      </c>
      <c r="AY866" s="112">
        <f t="shared" si="14492"/>
        <v>15</v>
      </c>
      <c r="AZ866" s="112">
        <f t="shared" si="14492"/>
        <v>18.499999999999996</v>
      </c>
      <c r="BA866" s="112">
        <f t="shared" si="14492"/>
        <v>22</v>
      </c>
      <c r="BB866" s="112">
        <f t="shared" si="14492"/>
        <v>43.000000000000007</v>
      </c>
      <c r="BC866" s="112">
        <f t="shared" si="14492"/>
        <v>64</v>
      </c>
      <c r="BD866" s="112">
        <f t="shared" si="14492"/>
        <v>94.5833333333333</v>
      </c>
      <c r="BE866" s="112">
        <f t="shared" si="14492"/>
        <v>125.1666666666666</v>
      </c>
      <c r="BF866" s="112">
        <f t="shared" si="14492"/>
        <v>155.74999999999997</v>
      </c>
      <c r="BG866" s="112">
        <f t="shared" si="14492"/>
        <v>186.33333333333334</v>
      </c>
      <c r="BH866" s="112">
        <f t="shared" si="14492"/>
        <v>186.33333333333334</v>
      </c>
      <c r="BI866" s="112">
        <f t="shared" si="14492"/>
        <v>186.33333333333334</v>
      </c>
      <c r="BJ866" s="112">
        <f t="shared" si="14492"/>
        <v>186.33333333333334</v>
      </c>
      <c r="BK866" s="112">
        <f t="shared" si="14492"/>
        <v>186.33333333333334</v>
      </c>
      <c r="BL866" s="112">
        <f t="shared" si="14492"/>
        <v>186.33333333333334</v>
      </c>
      <c r="BM866" s="112">
        <f t="shared" si="14492"/>
        <v>186.33333333333334</v>
      </c>
      <c r="BN866" s="112">
        <f t="shared" si="14492"/>
        <v>186.33333333333334</v>
      </c>
      <c r="BO866" s="112">
        <f t="shared" si="14492"/>
        <v>186.33333333333334</v>
      </c>
      <c r="BP866" s="112">
        <f t="shared" si="14492"/>
        <v>186.33333333333334</v>
      </c>
      <c r="BQ866" s="112">
        <f t="shared" si="14492"/>
        <v>186.33333333333334</v>
      </c>
      <c r="BR866" s="112">
        <f t="shared" si="14492"/>
        <v>186.33333333333334</v>
      </c>
      <c r="BS866" s="112">
        <f t="shared" si="14492"/>
        <v>186.33333333333334</v>
      </c>
      <c r="BT866" s="112">
        <f t="shared" si="14492"/>
        <v>186.33333333333334</v>
      </c>
      <c r="BU866" s="112">
        <f t="shared" si="14492"/>
        <v>186.33333333333334</v>
      </c>
      <c r="BV866" s="112">
        <f t="shared" si="14492"/>
        <v>186.33333333333334</v>
      </c>
      <c r="BW866" s="112">
        <f t="shared" si="14492"/>
        <v>186.33333333333334</v>
      </c>
      <c r="BX866" s="112">
        <f t="shared" si="14492"/>
        <v>186.33333333333334</v>
      </c>
      <c r="BY866" s="112">
        <f t="shared" si="14492"/>
        <v>186.33333333333334</v>
      </c>
      <c r="BZ866" s="112">
        <f t="shared" si="14492"/>
        <v>186.33333333333334</v>
      </c>
      <c r="CA866" s="112">
        <f t="shared" si="14492"/>
        <v>186.33333333333334</v>
      </c>
      <c r="CB866" s="112">
        <f t="shared" si="14492"/>
        <v>186.33333333333334</v>
      </c>
      <c r="CC866" s="112">
        <f t="shared" si="14492"/>
        <v>186.33333333333334</v>
      </c>
      <c r="CD866" s="112">
        <f t="shared" si="14492"/>
        <v>186.33333333333334</v>
      </c>
      <c r="CE866" s="112">
        <f t="shared" si="14492"/>
        <v>186.33333333333334</v>
      </c>
      <c r="CF866" s="112">
        <f t="shared" si="14492"/>
        <v>186.33333333333334</v>
      </c>
      <c r="CG866" s="112">
        <f t="shared" si="14492"/>
        <v>186.33333333333334</v>
      </c>
      <c r="CH866" s="112">
        <f t="shared" si="14492"/>
        <v>186.33333333333334</v>
      </c>
      <c r="CI866" s="113">
        <f t="shared" si="14492"/>
        <v>186.33333333333334</v>
      </c>
    </row>
    <row r="869" spans="1:87" x14ac:dyDescent="0.3">
      <c r="A869" s="60" t="s">
        <v>650</v>
      </c>
      <c r="AU869" t="s">
        <v>91</v>
      </c>
    </row>
    <row r="870" spans="1:87" x14ac:dyDescent="0.3">
      <c r="A870" s="25" t="s">
        <v>648</v>
      </c>
      <c r="B870" s="25"/>
      <c r="C870" s="25"/>
      <c r="D870" s="26"/>
      <c r="E870" s="27" t="s">
        <v>78</v>
      </c>
      <c r="F870" s="104"/>
      <c r="G870" s="104"/>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9"/>
      <c r="AU870">
        <v>1</v>
      </c>
      <c r="AV870">
        <v>2</v>
      </c>
      <c r="AW870">
        <v>3</v>
      </c>
      <c r="AX870">
        <v>4</v>
      </c>
      <c r="AY870">
        <v>5</v>
      </c>
      <c r="AZ870">
        <v>6</v>
      </c>
      <c r="BA870">
        <v>7</v>
      </c>
      <c r="BB870">
        <v>8</v>
      </c>
      <c r="BC870">
        <v>9</v>
      </c>
      <c r="BD870">
        <v>10</v>
      </c>
      <c r="BE870">
        <v>11</v>
      </c>
      <c r="BF870">
        <v>12</v>
      </c>
      <c r="BG870">
        <v>13</v>
      </c>
      <c r="BH870">
        <v>14</v>
      </c>
      <c r="BI870">
        <v>15</v>
      </c>
      <c r="BJ870">
        <v>16</v>
      </c>
      <c r="BK870">
        <v>17</v>
      </c>
      <c r="BL870">
        <v>18</v>
      </c>
      <c r="BM870">
        <v>19</v>
      </c>
      <c r="BN870">
        <v>20</v>
      </c>
      <c r="BO870">
        <v>21</v>
      </c>
      <c r="BP870">
        <v>22</v>
      </c>
      <c r="BQ870">
        <v>23</v>
      </c>
      <c r="BR870">
        <v>24</v>
      </c>
      <c r="BS870">
        <v>25</v>
      </c>
      <c r="BT870">
        <v>26</v>
      </c>
      <c r="BU870">
        <v>27</v>
      </c>
      <c r="BV870">
        <v>28</v>
      </c>
      <c r="BW870">
        <v>29</v>
      </c>
      <c r="BX870">
        <v>30</v>
      </c>
      <c r="BY870">
        <v>31</v>
      </c>
      <c r="BZ870">
        <v>32</v>
      </c>
      <c r="CA870">
        <v>33</v>
      </c>
      <c r="CB870">
        <v>34</v>
      </c>
      <c r="CC870">
        <v>35</v>
      </c>
      <c r="CD870">
        <v>36</v>
      </c>
      <c r="CE870">
        <v>37</v>
      </c>
      <c r="CF870">
        <v>38</v>
      </c>
      <c r="CG870">
        <v>39</v>
      </c>
      <c r="CH870">
        <v>40</v>
      </c>
      <c r="CI870">
        <v>41</v>
      </c>
    </row>
    <row r="871" spans="1:87" x14ac:dyDescent="0.3">
      <c r="A871" s="147" t="s">
        <v>303</v>
      </c>
      <c r="B871" s="148">
        <f>Lister!$B$13</f>
        <v>1</v>
      </c>
      <c r="C871" s="28" t="s">
        <v>60</v>
      </c>
      <c r="D871" s="29" t="s">
        <v>79</v>
      </c>
      <c r="E871" s="30" t="s">
        <v>163</v>
      </c>
      <c r="F871" s="31" t="s">
        <v>250</v>
      </c>
      <c r="G871" s="31" t="s">
        <v>137</v>
      </c>
      <c r="H871" s="31" t="s">
        <v>138</v>
      </c>
      <c r="I871" s="31" t="s">
        <v>139</v>
      </c>
      <c r="J871" s="31" t="s">
        <v>140</v>
      </c>
      <c r="K871" s="31" t="s">
        <v>141</v>
      </c>
      <c r="L871" s="31" t="s">
        <v>80</v>
      </c>
      <c r="M871" s="31" t="s">
        <v>144</v>
      </c>
      <c r="N871" s="31" t="s">
        <v>145</v>
      </c>
      <c r="O871" s="31" t="s">
        <v>146</v>
      </c>
      <c r="P871" s="31" t="s">
        <v>147</v>
      </c>
      <c r="Q871" s="31" t="s">
        <v>152</v>
      </c>
      <c r="R871" s="31" t="s">
        <v>153</v>
      </c>
      <c r="S871" s="31" t="s">
        <v>154</v>
      </c>
      <c r="T871" s="31" t="s">
        <v>155</v>
      </c>
      <c r="U871" s="31" t="s">
        <v>156</v>
      </c>
      <c r="V871" s="31" t="s">
        <v>229</v>
      </c>
      <c r="W871" s="31" t="s">
        <v>157</v>
      </c>
      <c r="X871" s="31" t="s">
        <v>158</v>
      </c>
      <c r="Y871" s="31" t="s">
        <v>159</v>
      </c>
      <c r="Z871" s="31" t="s">
        <v>230</v>
      </c>
      <c r="AA871" s="31" t="s">
        <v>231</v>
      </c>
      <c r="AB871" s="31" t="s">
        <v>232</v>
      </c>
      <c r="AC871" s="31" t="s">
        <v>233</v>
      </c>
      <c r="AD871" s="31" t="s">
        <v>234</v>
      </c>
      <c r="AE871" s="31" t="s">
        <v>235</v>
      </c>
      <c r="AF871" s="31" t="s">
        <v>236</v>
      </c>
      <c r="AG871" s="31" t="s">
        <v>237</v>
      </c>
      <c r="AH871" s="31" t="s">
        <v>238</v>
      </c>
      <c r="AI871" s="31" t="s">
        <v>239</v>
      </c>
      <c r="AJ871" s="31" t="s">
        <v>240</v>
      </c>
      <c r="AK871" s="31" t="s">
        <v>241</v>
      </c>
      <c r="AL871" s="31" t="s">
        <v>242</v>
      </c>
      <c r="AM871" s="31" t="s">
        <v>243</v>
      </c>
      <c r="AN871" s="31" t="s">
        <v>244</v>
      </c>
      <c r="AO871" s="31" t="s">
        <v>245</v>
      </c>
      <c r="AP871" s="31" t="s">
        <v>246</v>
      </c>
      <c r="AQ871" s="31" t="s">
        <v>247</v>
      </c>
      <c r="AR871" s="31" t="s">
        <v>248</v>
      </c>
      <c r="AS871" s="32" t="s">
        <v>249</v>
      </c>
      <c r="AU871" s="19">
        <v>1</v>
      </c>
      <c r="AV871" s="19">
        <v>5</v>
      </c>
      <c r="AW871" s="19">
        <v>10</v>
      </c>
      <c r="AX871" s="19">
        <v>15</v>
      </c>
      <c r="AY871" s="19">
        <v>20</v>
      </c>
      <c r="AZ871" s="19">
        <v>25</v>
      </c>
      <c r="BA871" s="19">
        <v>30</v>
      </c>
      <c r="BB871" s="19">
        <v>35</v>
      </c>
      <c r="BC871" s="19">
        <v>40</v>
      </c>
      <c r="BD871" s="19">
        <v>45</v>
      </c>
      <c r="BE871" s="19">
        <v>50</v>
      </c>
      <c r="BF871" s="19">
        <v>55</v>
      </c>
      <c r="BG871" s="19">
        <v>60</v>
      </c>
      <c r="BH871" s="19">
        <v>65</v>
      </c>
      <c r="BI871" s="19">
        <v>70</v>
      </c>
      <c r="BJ871" s="19">
        <v>75</v>
      </c>
      <c r="BK871" s="19">
        <v>80</v>
      </c>
      <c r="BL871" s="19">
        <v>85</v>
      </c>
      <c r="BM871" s="19">
        <v>90</v>
      </c>
      <c r="BN871" s="19">
        <v>95</v>
      </c>
      <c r="BO871" s="19">
        <v>100</v>
      </c>
      <c r="BP871" s="19">
        <v>105</v>
      </c>
      <c r="BQ871" s="19">
        <v>110</v>
      </c>
      <c r="BR871" s="19">
        <v>115</v>
      </c>
      <c r="BS871" s="19">
        <v>120</v>
      </c>
      <c r="BT871" s="19">
        <v>125</v>
      </c>
      <c r="BU871" s="19">
        <v>130</v>
      </c>
      <c r="BV871" s="19">
        <v>135</v>
      </c>
      <c r="BW871" s="19">
        <v>140</v>
      </c>
      <c r="BX871" s="19">
        <v>145</v>
      </c>
      <c r="BY871" s="2">
        <v>150</v>
      </c>
      <c r="BZ871" s="19">
        <v>155</v>
      </c>
      <c r="CA871" s="2">
        <v>160</v>
      </c>
      <c r="CB871" s="19">
        <v>165</v>
      </c>
      <c r="CC871" s="2">
        <v>170</v>
      </c>
      <c r="CD871" s="19">
        <v>175</v>
      </c>
      <c r="CE871" s="2">
        <v>180</v>
      </c>
      <c r="CF871" s="19">
        <v>185</v>
      </c>
      <c r="CG871" s="2">
        <v>190</v>
      </c>
      <c r="CH871" s="19">
        <v>195</v>
      </c>
      <c r="CI871" s="2">
        <v>200</v>
      </c>
    </row>
    <row r="872" spans="1:87" x14ac:dyDescent="0.3">
      <c r="A872" s="33" t="s">
        <v>81</v>
      </c>
      <c r="B872" s="33"/>
      <c r="C872" s="349" t="str">
        <f>'Katalog over Kulturmodeller '!F271</f>
        <v>Naturlig succesion</v>
      </c>
      <c r="D872" s="125" t="s">
        <v>653</v>
      </c>
      <c r="E872" s="139">
        <f>'Katalog over Kulturmodeller '!W271</f>
        <v>1</v>
      </c>
      <c r="F872" s="37">
        <f>E872+((E877-F877)+(E878-F878))*(E872/SUM(E872:E876))</f>
        <v>1</v>
      </c>
      <c r="G872" s="37">
        <f t="shared" ref="G872" si="14493">F872+((F877-G877)+(F878-G878))*(F872/SUM(F872:F876))</f>
        <v>1</v>
      </c>
      <c r="H872" s="37">
        <f t="shared" ref="H872" si="14494">G872+((G877-H877)+(G878-H878))*(G872/SUM(G872:G876))</f>
        <v>1</v>
      </c>
      <c r="I872" s="37">
        <f t="shared" ref="I872" si="14495">H872+((H877-I877)+(H878-I878))*(H872/SUM(H872:H876))</f>
        <v>1</v>
      </c>
      <c r="J872" s="37">
        <f t="shared" ref="J872" si="14496">I872+((I877-J877)+(I878-J878))*(I872/SUM(I872:I876))</f>
        <v>1</v>
      </c>
      <c r="K872" s="37">
        <f t="shared" ref="K872" si="14497">J872+((J877-K877)+(J878-K878))*(J872/SUM(J872:J876))</f>
        <v>1</v>
      </c>
      <c r="L872" s="37">
        <f t="shared" ref="L872" si="14498">K872+((K877-L877)+(K878-L878))*(K872/SUM(K872:K876))</f>
        <v>1</v>
      </c>
      <c r="M872" s="37">
        <f t="shared" ref="M872" si="14499">L872+((L877-M877)+(L878-M878))*(L872/SUM(L872:L876))</f>
        <v>1</v>
      </c>
      <c r="N872" s="37">
        <f t="shared" ref="N872" si="14500">M872+((M877-N877)+(M878-N878))*(M872/SUM(M872:M876))</f>
        <v>1</v>
      </c>
      <c r="O872" s="37">
        <f t="shared" ref="O872" si="14501">N872+((N877-O877)+(N878-O878))*(N872/SUM(N872:N876))</f>
        <v>1</v>
      </c>
      <c r="P872" s="37">
        <f t="shared" ref="P872" si="14502">O872+((O877-P877)+(O878-P878))*(O872/SUM(O872:O876))</f>
        <v>1</v>
      </c>
      <c r="Q872" s="37">
        <f t="shared" ref="Q872" si="14503">P872+((P877-Q877)+(P878-Q878))*(P872/SUM(P872:P876))</f>
        <v>1</v>
      </c>
      <c r="R872" s="37">
        <f t="shared" ref="R872" si="14504">Q872+((Q877-R877)+(Q878-R878))*(Q872/SUM(Q872:Q876))</f>
        <v>1</v>
      </c>
      <c r="S872" s="37">
        <f t="shared" ref="S872" si="14505">R872+((R877-S877)+(R878-S878))*(R872/SUM(R872:R876))</f>
        <v>1</v>
      </c>
      <c r="T872" s="37">
        <f t="shared" ref="T872" si="14506">S872+((S877-T877)+(S878-T878))*(S872/SUM(S872:S876))</f>
        <v>1</v>
      </c>
      <c r="U872" s="37">
        <f t="shared" ref="U872" si="14507">T872+((T877-U877)+(T878-U878))*(T872/SUM(T872:T876))</f>
        <v>1</v>
      </c>
      <c r="V872" s="37">
        <f t="shared" ref="V872" si="14508">U872+((U877-V877)+(U878-V878))*(U872/SUM(U872:U876))</f>
        <v>1</v>
      </c>
      <c r="W872" s="37">
        <f t="shared" ref="W872" si="14509">V872+((V877-W877)+(V878-W878))*(V872/SUM(V872:V876))</f>
        <v>1</v>
      </c>
      <c r="X872" s="37">
        <f t="shared" ref="X872" si="14510">W872+((W877-X877)+(W878-X878))*(W872/SUM(W872:W876))</f>
        <v>1</v>
      </c>
      <c r="Y872" s="37">
        <f t="shared" ref="Y872" si="14511">X872+((X877-Y877)+(X878-Y878))*(X872/SUM(X872:X876))</f>
        <v>1</v>
      </c>
      <c r="Z872" s="37">
        <f t="shared" ref="Z872" si="14512">Y872+((Y877-Z877)+(Y878-Z878))*(Y872/SUM(Y872:Y876))</f>
        <v>1</v>
      </c>
      <c r="AA872" s="37">
        <f t="shared" ref="AA872" si="14513">Z872+((Z877-AA877)+(Z878-AA878))*(Z872/SUM(Z872:Z876))</f>
        <v>1</v>
      </c>
      <c r="AB872" s="37">
        <f t="shared" ref="AB872" si="14514">AA872+((AA877-AB877)+(AA878-AB878))*(AA872/SUM(AA872:AA876))</f>
        <v>1</v>
      </c>
      <c r="AC872" s="37">
        <f t="shared" ref="AC872" si="14515">AB872+((AB877-AC877)+(AB878-AC878))*(AB872/SUM(AB872:AB876))</f>
        <v>1</v>
      </c>
      <c r="AD872" s="37">
        <f t="shared" ref="AD872" si="14516">AC872+((AC877-AD877)+(AC878-AD878))*(AC872/SUM(AC872:AC876))</f>
        <v>1</v>
      </c>
      <c r="AE872" s="37">
        <f t="shared" ref="AE872" si="14517">AD872+((AD877-AE877)+(AD878-AE878))*(AD872/SUM(AD872:AD876))</f>
        <v>1</v>
      </c>
      <c r="AF872" s="37">
        <f t="shared" ref="AF872" si="14518">AE872+((AE877-AF877)+(AE878-AF878))*(AE872/SUM(AE872:AE876))</f>
        <v>1</v>
      </c>
      <c r="AG872" s="37">
        <f t="shared" ref="AG872" si="14519">AF872+((AF877-AG877)+(AF878-AG878))*(AF872/SUM(AF872:AF876))</f>
        <v>1</v>
      </c>
      <c r="AH872" s="37">
        <f t="shared" ref="AH872" si="14520">AG872+((AG877-AH877)+(AG878-AH878))*(AG872/SUM(AG872:AG876))</f>
        <v>1</v>
      </c>
      <c r="AI872" s="37">
        <f t="shared" ref="AI872" si="14521">AH872+((AH877-AI877)+(AH878-AI878))*(AH872/SUM(AH872:AH876))</f>
        <v>1</v>
      </c>
      <c r="AJ872" s="37">
        <f t="shared" ref="AJ872" si="14522">AI872+((AI877-AJ877)+(AI878-AJ878))*(AI872/SUM(AI872:AI876))</f>
        <v>1</v>
      </c>
      <c r="AK872" s="37">
        <f t="shared" ref="AK872" si="14523">AJ872+((AJ877-AK877)+(AJ878-AK878))*(AJ872/SUM(AJ872:AJ876))</f>
        <v>1</v>
      </c>
      <c r="AL872" s="37">
        <f t="shared" ref="AL872" si="14524">AK872+((AK877-AL877)+(AK878-AL878))*(AK872/SUM(AK872:AK876))</f>
        <v>1</v>
      </c>
      <c r="AM872" s="37">
        <f t="shared" ref="AM872" si="14525">AL872+((AL877-AM877)+(AL878-AM878))*(AL872/SUM(AL872:AL876))</f>
        <v>1</v>
      </c>
      <c r="AN872" s="37">
        <f t="shared" ref="AN872" si="14526">AM872+((AM877-AN877)+(AM878-AN878))*(AM872/SUM(AM872:AM876))</f>
        <v>1</v>
      </c>
      <c r="AO872" s="37">
        <f t="shared" ref="AO872" si="14527">AN872+((AN877-AO877)+(AN878-AO878))*(AN872/SUM(AN872:AN876))</f>
        <v>1</v>
      </c>
      <c r="AP872" s="37">
        <f t="shared" ref="AP872" si="14528">AO872+((AO877-AP877)+(AO878-AP878))*(AO872/SUM(AO872:AO876))</f>
        <v>1</v>
      </c>
      <c r="AQ872" s="37">
        <f t="shared" ref="AQ872" si="14529">AP872+((AP877-AQ877)+(AP878-AQ878))*(AP872/SUM(AP872:AP876))</f>
        <v>1</v>
      </c>
      <c r="AR872" s="37">
        <f t="shared" ref="AR872" si="14530">AQ872+((AQ877-AR877)+(AQ878-AR878))*(AQ872/SUM(AQ872:AQ876))</f>
        <v>1</v>
      </c>
      <c r="AS872" s="38">
        <f t="shared" ref="AS872" si="14531">AR872+((AR877-AS877)+(AR878-AS878))*(AR872/SUM(AR872:AR876))</f>
        <v>1</v>
      </c>
      <c r="AU872" s="7" cm="1">
        <f t="array" ref="AU872">IF($D872="","",INDEX('Data - CO2'!$B$5:$AP$53,MATCH(Kulturmodeller!$D872,'Data - CO2'!$A$5:$A$53,0),AU$20)*E872)</f>
        <v>0</v>
      </c>
      <c r="AV872" s="8" cm="1">
        <f t="array" ref="AV872">IF($D872="","",INDEX('Data - CO2'!$B$5:$AP$53,MATCH(Kulturmodeller!$D872,'Data - CO2'!$A$5:$A$53,0),AV$20)*F872)</f>
        <v>0.70000000000000007</v>
      </c>
      <c r="AW872" s="8" cm="1">
        <f t="array" ref="AW872">IF($D872="","",INDEX('Data - CO2'!$B$5:$AP$53,MATCH(Kulturmodeller!$D872,'Data - CO2'!$A$5:$A$53,0),AW$20)*G872)</f>
        <v>7</v>
      </c>
      <c r="AX872" s="8" cm="1">
        <f t="array" ref="AX872">IF($D872="","",INDEX('Data - CO2'!$B$5:$AP$53,MATCH(Kulturmodeller!$D872,'Data - CO2'!$A$5:$A$53,0),AX$20)*H872)</f>
        <v>11.000000000000002</v>
      </c>
      <c r="AY872" s="8" cm="1">
        <f t="array" ref="AY872">IF($D872="","",INDEX('Data - CO2'!$B$5:$AP$53,MATCH(Kulturmodeller!$D872,'Data - CO2'!$A$5:$A$53,0),AY$20)*I872)</f>
        <v>15</v>
      </c>
      <c r="AZ872" s="8" cm="1">
        <f t="array" ref="AZ872">IF($D872="","",INDEX('Data - CO2'!$B$5:$AP$53,MATCH(Kulturmodeller!$D872,'Data - CO2'!$A$5:$A$53,0),AZ$20)*J872*$B871)</f>
        <v>18.499999999999996</v>
      </c>
      <c r="BA872" s="8" cm="1">
        <f t="array" ref="BA872">IF($D872="","",INDEX('Data - CO2'!$B$5:$AP$53,MATCH(Kulturmodeller!$D872,'Data - CO2'!$A$5:$A$53,0),BA$20)*K872*$B871)</f>
        <v>22</v>
      </c>
      <c r="BB872" s="8" cm="1">
        <f t="array" ref="BB872">IF($D872="","",INDEX('Data - CO2'!$B$5:$AP$53,MATCH(Kulturmodeller!$D872,'Data - CO2'!$A$5:$A$53,0),BB$20)*L872*$B871)</f>
        <v>43.000000000000007</v>
      </c>
      <c r="BC872" s="8" cm="1">
        <f t="array" ref="BC872">IF($D872="","",INDEX('Data - CO2'!$B$5:$AP$53,MATCH(Kulturmodeller!$D872,'Data - CO2'!$A$5:$A$53,0),BC$20)*M872*$B871)</f>
        <v>64</v>
      </c>
      <c r="BD872" s="8" cm="1">
        <f t="array" ref="BD872">IF($D872="","",INDEX('Data - CO2'!$B$5:$AP$53,MATCH(Kulturmodeller!$D872,'Data - CO2'!$A$5:$A$53,0),BD$20)*N872*$B871)</f>
        <v>94.5833333333333</v>
      </c>
      <c r="BE872" s="8" cm="1">
        <f t="array" ref="BE872">IF($D872="","",INDEX('Data - CO2'!$B$5:$AP$53,MATCH(Kulturmodeller!$D872,'Data - CO2'!$A$5:$A$53,0),BE$20)*O872*$B871)</f>
        <v>125.1666666666666</v>
      </c>
      <c r="BF872" s="8" cm="1">
        <f t="array" ref="BF872">IF($D872="","",INDEX('Data - CO2'!$B$5:$AP$53,MATCH(Kulturmodeller!$D872,'Data - CO2'!$A$5:$A$53,0),BF$20)*P872*$B871)</f>
        <v>155.74999999999997</v>
      </c>
      <c r="BG872" s="8" cm="1">
        <f t="array" ref="BG872">IF($D872="","",INDEX('Data - CO2'!$B$5:$AP$53,MATCH(Kulturmodeller!$D872,'Data - CO2'!$A$5:$A$53,0),BG$20)*Q872*$B871)</f>
        <v>186.33333333333334</v>
      </c>
      <c r="BH872" s="8" cm="1">
        <f t="array" ref="BH872">IF($D872="","",INDEX('Data - CO2'!$B$5:$AP$53,MATCH(Kulturmodeller!$D872,'Data - CO2'!$A$5:$A$53,0),BH$20)*R872*$B871)</f>
        <v>186.33333333333334</v>
      </c>
      <c r="BI872" s="8" cm="1">
        <f t="array" ref="BI872">IF($D872="","",INDEX('Data - CO2'!$B$5:$AP$53,MATCH(Kulturmodeller!$D872,'Data - CO2'!$A$5:$A$53,0),BI$20)*S872*$B871)</f>
        <v>186.33333333333334</v>
      </c>
      <c r="BJ872" s="8" cm="1">
        <f t="array" ref="BJ872">IF($D872="","",INDEX('Data - CO2'!$B$5:$AP$53,MATCH(Kulturmodeller!$D872,'Data - CO2'!$A$5:$A$53,0),BJ$20)*T872*$B871)</f>
        <v>186.33333333333334</v>
      </c>
      <c r="BK872" s="8" cm="1">
        <f t="array" ref="BK872">IF($D872="","",INDEX('Data - CO2'!$B$5:$AP$53,MATCH(Kulturmodeller!$D872,'Data - CO2'!$A$5:$A$53,0),BK$20)*U872*$B871)</f>
        <v>186.33333333333334</v>
      </c>
      <c r="BL872" s="8" cm="1">
        <f t="array" ref="BL872">IF($D872="","",INDEX('Data - CO2'!$B$5:$AP$53,MATCH(Kulturmodeller!$D872,'Data - CO2'!$A$5:$A$53,0),BL$20)*V872*$B871)</f>
        <v>186.33333333333334</v>
      </c>
      <c r="BM872" s="8" cm="1">
        <f t="array" ref="BM872">IF($D872="","",INDEX('Data - CO2'!$B$5:$AP$53,MATCH(Kulturmodeller!$D872,'Data - CO2'!$A$5:$A$53,0),BM$20)*W872*$B871)</f>
        <v>186.33333333333334</v>
      </c>
      <c r="BN872" s="8" cm="1">
        <f t="array" ref="BN872">IF($D872="","",INDEX('Data - CO2'!$B$5:$AP$53,MATCH(Kulturmodeller!$D872,'Data - CO2'!$A$5:$A$53,0),BN$20)*X872*$B871)</f>
        <v>186.33333333333334</v>
      </c>
      <c r="BO872" s="8" cm="1">
        <f t="array" ref="BO872">IF($D872="","",INDEX('Data - CO2'!$B$5:$AP$53,MATCH(Kulturmodeller!$D872,'Data - CO2'!$A$5:$A$53,0),BO$20)*Y872*$B871)</f>
        <v>186.33333333333334</v>
      </c>
      <c r="BP872" s="8" cm="1">
        <f t="array" ref="BP872">IF($D872="","",INDEX('Data - CO2'!$B$5:$AP$53,MATCH(Kulturmodeller!$D872,'Data - CO2'!$A$5:$A$53,0),BP$20)*Z872*$B871)</f>
        <v>186.33333333333334</v>
      </c>
      <c r="BQ872" s="8" cm="1">
        <f t="array" ref="BQ872">IF($D872="","",INDEX('Data - CO2'!$B$5:$AP$53,MATCH(Kulturmodeller!$D872,'Data - CO2'!$A$5:$A$53,0),BQ$20)*AA872*$B871)</f>
        <v>186.33333333333334</v>
      </c>
      <c r="BR872" s="8" cm="1">
        <f t="array" ref="BR872">IF($D872="","",INDEX('Data - CO2'!$B$5:$AP$53,MATCH(Kulturmodeller!$D872,'Data - CO2'!$A$5:$A$53,0),BR$20)*AB872*$B871)</f>
        <v>186.33333333333334</v>
      </c>
      <c r="BS872" s="8" cm="1">
        <f t="array" ref="BS872">IF($D872="","",INDEX('Data - CO2'!$B$5:$AP$53,MATCH(Kulturmodeller!$D872,'Data - CO2'!$A$5:$A$53,0),BS$20)*AC872*$B871)</f>
        <v>186.33333333333334</v>
      </c>
      <c r="BT872" s="8" cm="1">
        <f t="array" ref="BT872">IF($D872="","",INDEX('Data - CO2'!$B$5:$AP$53,MATCH(Kulturmodeller!$D872,'Data - CO2'!$A$5:$A$53,0),BT$20)*AD872*$B871)</f>
        <v>186.33333333333334</v>
      </c>
      <c r="BU872" s="8" cm="1">
        <f t="array" ref="BU872">IF($D872="","",INDEX('Data - CO2'!$B$5:$AP$53,MATCH(Kulturmodeller!$D872,'Data - CO2'!$A$5:$A$53,0),BU$20)*AE872*$B871)</f>
        <v>186.33333333333334</v>
      </c>
      <c r="BV872" s="8" cm="1">
        <f t="array" ref="BV872">IF($D872="","",INDEX('Data - CO2'!$B$5:$AP$53,MATCH(Kulturmodeller!$D872,'Data - CO2'!$A$5:$A$53,0),BV$20)*AF872*$B871)</f>
        <v>186.33333333333334</v>
      </c>
      <c r="BW872" s="8" cm="1">
        <f t="array" ref="BW872">IF($D872="","",INDEX('Data - CO2'!$B$5:$AP$53,MATCH(Kulturmodeller!$D872,'Data - CO2'!$A$5:$A$53,0),BW$20)*AG872*$B871)</f>
        <v>186.33333333333334</v>
      </c>
      <c r="BX872" s="8" cm="1">
        <f t="array" ref="BX872">IF($D872="","",INDEX('Data - CO2'!$B$5:$AP$53,MATCH(Kulturmodeller!$D872,'Data - CO2'!$A$5:$A$53,0),BX$20)*AH872*$B871)</f>
        <v>186.33333333333334</v>
      </c>
      <c r="BY872" s="8" cm="1">
        <f t="array" ref="BY872">IF($D872="","",INDEX('Data - CO2'!$B$5:$AP$53,MATCH(Kulturmodeller!$D872,'Data - CO2'!$A$5:$A$53,0),BY$20)*AI872*$B871)</f>
        <v>186.33333333333334</v>
      </c>
      <c r="BZ872" s="8" cm="1">
        <f t="array" ref="BZ872">IF($D872="","",INDEX('Data - CO2'!$B$5:$AP$53,MATCH(Kulturmodeller!$D872,'Data - CO2'!$A$5:$A$53,0),BZ$20)*AJ872*$B871)</f>
        <v>186.33333333333334</v>
      </c>
      <c r="CA872" s="8" cm="1">
        <f t="array" ref="CA872">IF($D872="","",INDEX('Data - CO2'!$B$5:$AP$53,MATCH(Kulturmodeller!$D872,'Data - CO2'!$A$5:$A$53,0),CA$20)*AK872*$B871)</f>
        <v>186.33333333333334</v>
      </c>
      <c r="CB872" s="8" cm="1">
        <f t="array" ref="CB872">IF($D872="","",INDEX('Data - CO2'!$B$5:$AP$53,MATCH(Kulturmodeller!$D872,'Data - CO2'!$A$5:$A$53,0),CB$20)*AL872*$B871)</f>
        <v>186.33333333333334</v>
      </c>
      <c r="CC872" s="8" cm="1">
        <f t="array" ref="CC872">IF($D872="","",INDEX('Data - CO2'!$B$5:$AP$53,MATCH(Kulturmodeller!$D872,'Data - CO2'!$A$5:$A$53,0),CC$20)*AM872*$B871)</f>
        <v>186.33333333333334</v>
      </c>
      <c r="CD872" s="8" cm="1">
        <f t="array" ref="CD872">IF($D872="","",INDEX('Data - CO2'!$B$5:$AP$53,MATCH(Kulturmodeller!$D872,'Data - CO2'!$A$5:$A$53,0),CD$20)*AN872*$B871)</f>
        <v>186.33333333333334</v>
      </c>
      <c r="CE872" s="8" cm="1">
        <f t="array" ref="CE872">IF($D872="","",INDEX('Data - CO2'!$B$5:$AP$53,MATCH(Kulturmodeller!$D872,'Data - CO2'!$A$5:$A$53,0),CE$20)*AO872*$B871)</f>
        <v>186.33333333333334</v>
      </c>
      <c r="CF872" s="8" cm="1">
        <f t="array" ref="CF872">IF($D872="","",INDEX('Data - CO2'!$B$5:$AP$53,MATCH(Kulturmodeller!$D872,'Data - CO2'!$A$5:$A$53,0),CF$20)*AP872*$B871)</f>
        <v>186.33333333333334</v>
      </c>
      <c r="CG872" s="8" cm="1">
        <f t="array" ref="CG872">IF($D872="","",INDEX('Data - CO2'!$B$5:$AP$53,MATCH(Kulturmodeller!$D872,'Data - CO2'!$A$5:$A$53,0),CG$20)*AQ872*$B871)</f>
        <v>186.33333333333334</v>
      </c>
      <c r="CH872" s="8" cm="1">
        <f t="array" ref="CH872">IF($D872="","",INDEX('Data - CO2'!$B$5:$AP$53,MATCH(Kulturmodeller!$D872,'Data - CO2'!$A$5:$A$53,0),CH$20)*AR872*$B871)</f>
        <v>186.33333333333334</v>
      </c>
      <c r="CI872" s="9" cm="1">
        <f t="array" ref="CI872">IF($D872="","",INDEX('Data - CO2'!$B$5:$AP$53,MATCH(Kulturmodeller!$D872,'Data - CO2'!$A$5:$A$53,0),CI$20)*AS872*$B871)</f>
        <v>186.33333333333334</v>
      </c>
    </row>
    <row r="873" spans="1:87" x14ac:dyDescent="0.3">
      <c r="A873" s="33" t="s">
        <v>82</v>
      </c>
      <c r="B873" s="33"/>
      <c r="C873" s="348" t="str">
        <f>'Katalog over Kulturmodeller '!F272</f>
        <v>LØV - valgfrit</v>
      </c>
      <c r="D873" s="125" t="s">
        <v>218</v>
      </c>
      <c r="E873" s="151">
        <f>'Katalog over Kulturmodeller '!W272</f>
        <v>0</v>
      </c>
      <c r="F873" s="40">
        <f>E873+((E877-F877)+(E878-F878))*(E873/SUM(E872:E876))</f>
        <v>0</v>
      </c>
      <c r="G873" s="40">
        <f t="shared" ref="G873" si="14532">F873+((F877-G877)+(F878-G878))*(F873/SUM(F872:F876))</f>
        <v>0</v>
      </c>
      <c r="H873" s="40">
        <f t="shared" ref="H873" si="14533">G873+((G877-H877)+(G878-H878))*(G873/SUM(G872:G876))</f>
        <v>0</v>
      </c>
      <c r="I873" s="40">
        <f t="shared" ref="I873" si="14534">H873+((H877-I877)+(H878-I878))*(H873/SUM(H872:H876))</f>
        <v>0</v>
      </c>
      <c r="J873" s="40">
        <f t="shared" ref="J873" si="14535">I873+((I877-J877)+(I878-J878))*(I873/SUM(I872:I876))</f>
        <v>0</v>
      </c>
      <c r="K873" s="40">
        <f t="shared" ref="K873" si="14536">J873+((J877-K877)+(J878-K878))*(J873/SUM(J872:J876))</f>
        <v>0</v>
      </c>
      <c r="L873" s="40">
        <f t="shared" ref="L873" si="14537">K873+((K877-L877)+(K878-L878))*(K873/SUM(K872:K876))</f>
        <v>0</v>
      </c>
      <c r="M873" s="40">
        <f t="shared" ref="M873" si="14538">L873+((L877-M877)+(L878-M878))*(L873/SUM(L872:L876))</f>
        <v>0</v>
      </c>
      <c r="N873" s="40">
        <f t="shared" ref="N873" si="14539">M873+((M877-N877)+(M878-N878))*(M873/SUM(M872:M876))</f>
        <v>0</v>
      </c>
      <c r="O873" s="40">
        <f t="shared" ref="O873" si="14540">N873+((N877-O877)+(N878-O878))*(N873/SUM(N872:N876))</f>
        <v>0</v>
      </c>
      <c r="P873" s="40">
        <f t="shared" ref="P873" si="14541">O873+((O877-P877)+(O878-P878))*(O873/SUM(O872:O876))</f>
        <v>0</v>
      </c>
      <c r="Q873" s="40">
        <f t="shared" ref="Q873" si="14542">P873+((P877-Q877)+(P878-Q878))*(P873/SUM(P872:P876))</f>
        <v>0</v>
      </c>
      <c r="R873" s="40">
        <f t="shared" ref="R873" si="14543">Q873+((Q877-R877)+(Q878-R878))*(Q873/SUM(Q872:Q876))</f>
        <v>0</v>
      </c>
      <c r="S873" s="40">
        <f t="shared" ref="S873" si="14544">R873+((R877-S877)+(R878-S878))*(R873/SUM(R872:R876))</f>
        <v>0</v>
      </c>
      <c r="T873" s="40">
        <f t="shared" ref="T873" si="14545">S873+((S877-T877)+(S878-T878))*(S873/SUM(S872:S876))</f>
        <v>0</v>
      </c>
      <c r="U873" s="40">
        <f t="shared" ref="U873" si="14546">T873+((T877-U877)+(T878-U878))*(T873/SUM(T872:T876))</f>
        <v>0</v>
      </c>
      <c r="V873" s="40">
        <f t="shared" ref="V873" si="14547">U873+((U877-V877)+(U878-V878))*(U873/SUM(U872:U876))</f>
        <v>0</v>
      </c>
      <c r="W873" s="40">
        <f t="shared" ref="W873" si="14548">V873+((V877-W877)+(V878-W878))*(V873/SUM(V872:V876))</f>
        <v>0</v>
      </c>
      <c r="X873" s="40">
        <f t="shared" ref="X873" si="14549">W873+((W877-X877)+(W878-X878))*(W873/SUM(W872:W876))</f>
        <v>0</v>
      </c>
      <c r="Y873" s="40">
        <f t="shared" ref="Y873" si="14550">X873+((X877-Y877)+(X878-Y878))*(X873/SUM(X872:X876))</f>
        <v>0</v>
      </c>
      <c r="Z873" s="40">
        <f t="shared" ref="Z873" si="14551">Y873+((Y877-Z877)+(Y878-Z878))*(Y873/SUM(Y872:Y876))</f>
        <v>0</v>
      </c>
      <c r="AA873" s="40">
        <f t="shared" ref="AA873" si="14552">Z873+((Z877-AA877)+(Z878-AA878))*(Z873/SUM(Z872:Z876))</f>
        <v>0</v>
      </c>
      <c r="AB873" s="40">
        <f t="shared" ref="AB873" si="14553">AA873+((AA877-AB877)+(AA878-AB878))*(AA873/SUM(AA872:AA876))</f>
        <v>0</v>
      </c>
      <c r="AC873" s="40">
        <f t="shared" ref="AC873" si="14554">AB873+((AB877-AC877)+(AB878-AC878))*(AB873/SUM(AB872:AB876))</f>
        <v>0</v>
      </c>
      <c r="AD873" s="40">
        <f t="shared" ref="AD873" si="14555">AC873+((AC877-AD877)+(AC878-AD878))*(AC873/SUM(AC872:AC876))</f>
        <v>0</v>
      </c>
      <c r="AE873" s="40">
        <f t="shared" ref="AE873" si="14556">AD873+((AD877-AE877)+(AD878-AE878))*(AD873/SUM(AD872:AD876))</f>
        <v>0</v>
      </c>
      <c r="AF873" s="40">
        <f t="shared" ref="AF873" si="14557">AE873+((AE877-AF877)+(AE878-AF878))*(AE873/SUM(AE872:AE876))</f>
        <v>0</v>
      </c>
      <c r="AG873" s="40">
        <f t="shared" ref="AG873" si="14558">AF873+((AF877-AG877)+(AF878-AG878))*(AF873/SUM(AF872:AF876))</f>
        <v>0</v>
      </c>
      <c r="AH873" s="40">
        <f t="shared" ref="AH873" si="14559">AG873+((AG877-AH877)+(AG878-AH878))*(AG873/SUM(AG872:AG876))</f>
        <v>0</v>
      </c>
      <c r="AI873" s="40">
        <f t="shared" ref="AI873" si="14560">AH873+((AH877-AI877)+(AH878-AI878))*(AH873/SUM(AH872:AH876))</f>
        <v>0</v>
      </c>
      <c r="AJ873" s="40">
        <f t="shared" ref="AJ873" si="14561">AI873+((AI877-AJ877)+(AI878-AJ878))*(AI873/SUM(AI872:AI876))</f>
        <v>0</v>
      </c>
      <c r="AK873" s="40">
        <f t="shared" ref="AK873" si="14562">AJ873+((AJ877-AK877)+(AJ878-AK878))*(AJ873/SUM(AJ872:AJ876))</f>
        <v>0</v>
      </c>
      <c r="AL873" s="40">
        <f t="shared" ref="AL873" si="14563">AK873+((AK877-AL877)+(AK878-AL878))*(AK873/SUM(AK872:AK876))</f>
        <v>0</v>
      </c>
      <c r="AM873" s="40">
        <f t="shared" ref="AM873" si="14564">AL873+((AL877-AM877)+(AL878-AM878))*(AL873/SUM(AL872:AL876))</f>
        <v>0</v>
      </c>
      <c r="AN873" s="40">
        <f t="shared" ref="AN873" si="14565">AM873+((AM877-AN877)+(AM878-AN878))*(AM873/SUM(AM872:AM876))</f>
        <v>0</v>
      </c>
      <c r="AO873" s="40">
        <f t="shared" ref="AO873" si="14566">AN873+((AN877-AO877)+(AN878-AO878))*(AN873/SUM(AN872:AN876))</f>
        <v>0</v>
      </c>
      <c r="AP873" s="40">
        <f t="shared" ref="AP873" si="14567">AO873+((AO877-AP877)+(AO878-AP878))*(AO873/SUM(AO872:AO876))</f>
        <v>0</v>
      </c>
      <c r="AQ873" s="40">
        <f t="shared" ref="AQ873" si="14568">AP873+((AP877-AQ877)+(AP878-AQ878))*(AP873/SUM(AP872:AP876))</f>
        <v>0</v>
      </c>
      <c r="AR873" s="40">
        <f t="shared" ref="AR873" si="14569">AQ873+((AQ877-AR877)+(AQ878-AR878))*(AQ873/SUM(AQ872:AQ876))</f>
        <v>0</v>
      </c>
      <c r="AS873" s="41">
        <f t="shared" ref="AS873" si="14570">AR873+((AR877-AS877)+(AR878-AS878))*(AR873/SUM(AR872:AR876))</f>
        <v>0</v>
      </c>
      <c r="AU873" s="10" cm="1">
        <f t="array" ref="AU873">IF($D873="","",INDEX('Data - CO2'!$B$5:$AP$53,MATCH(Kulturmodeller!$D873,'Data - CO2'!$A$5:$A$53,0),AU$20)*E873)</f>
        <v>0</v>
      </c>
      <c r="AV873" cm="1">
        <f t="array" ref="AV873">IF($D873="","",INDEX('Data - CO2'!$B$5:$AP$53,MATCH(Kulturmodeller!$D873,'Data - CO2'!$A$5:$A$53,0),AV$20)*F873)</f>
        <v>0</v>
      </c>
      <c r="AW873" cm="1">
        <f t="array" ref="AW873">IF($D873="","",INDEX('Data - CO2'!$B$5:$AP$53,MATCH(Kulturmodeller!$D873,'Data - CO2'!$A$5:$A$53,0),AW$20)*G873)</f>
        <v>0</v>
      </c>
      <c r="AX873" cm="1">
        <f t="array" ref="AX873">IF($D873="","",INDEX('Data - CO2'!$B$5:$AP$53,MATCH(Kulturmodeller!$D873,'Data - CO2'!$A$5:$A$53,0),AX$20)*H873)</f>
        <v>0</v>
      </c>
      <c r="AY873" cm="1">
        <f t="array" ref="AY873">IF($D873="","",INDEX('Data - CO2'!$B$5:$AP$53,MATCH(Kulturmodeller!$D873,'Data - CO2'!$A$5:$A$53,0),AY$20)*I873)</f>
        <v>0</v>
      </c>
      <c r="AZ873" cm="1">
        <f t="array" ref="AZ873">IF($D873="","",INDEX('Data - CO2'!$B$5:$AP$53,MATCH(Kulturmodeller!$D873,'Data - CO2'!$A$5:$A$53,0),AZ$20)*J873*$B871)</f>
        <v>0</v>
      </c>
      <c r="BA873" cm="1">
        <f t="array" ref="BA873">IF($D873="","",INDEX('Data - CO2'!$B$5:$AP$53,MATCH(Kulturmodeller!$D873,'Data - CO2'!$A$5:$A$53,0),BA$20)*K873*$B871)</f>
        <v>0</v>
      </c>
      <c r="BB873" cm="1">
        <f t="array" ref="BB873">IF($D873="","",INDEX('Data - CO2'!$B$5:$AP$53,MATCH(Kulturmodeller!$D873,'Data - CO2'!$A$5:$A$53,0),BB$20)*L873*$B871)</f>
        <v>0</v>
      </c>
      <c r="BC873" cm="1">
        <f t="array" ref="BC873">IF($D873="","",INDEX('Data - CO2'!$B$5:$AP$53,MATCH(Kulturmodeller!$D873,'Data - CO2'!$A$5:$A$53,0),BC$20)*M873*$B871)</f>
        <v>0</v>
      </c>
      <c r="BD873" cm="1">
        <f t="array" ref="BD873">IF($D873="","",INDEX('Data - CO2'!$B$5:$AP$53,MATCH(Kulturmodeller!$D873,'Data - CO2'!$A$5:$A$53,0),BD$20)*N873*$B871)</f>
        <v>0</v>
      </c>
      <c r="BE873" cm="1">
        <f t="array" ref="BE873">IF($D873="","",INDEX('Data - CO2'!$B$5:$AP$53,MATCH(Kulturmodeller!$D873,'Data - CO2'!$A$5:$A$53,0),BE$20)*O873*$B871)</f>
        <v>0</v>
      </c>
      <c r="BF873" cm="1">
        <f t="array" ref="BF873">IF($D873="","",INDEX('Data - CO2'!$B$5:$AP$53,MATCH(Kulturmodeller!$D873,'Data - CO2'!$A$5:$A$53,0),BF$20)*P873*$B871)</f>
        <v>0</v>
      </c>
      <c r="BG873" cm="1">
        <f t="array" ref="BG873">IF($D873="","",INDEX('Data - CO2'!$B$5:$AP$53,MATCH(Kulturmodeller!$D873,'Data - CO2'!$A$5:$A$53,0),BG$20)*Q873*$B871)</f>
        <v>0</v>
      </c>
      <c r="BH873" cm="1">
        <f t="array" ref="BH873">IF($D873="","",INDEX('Data - CO2'!$B$5:$AP$53,MATCH(Kulturmodeller!$D873,'Data - CO2'!$A$5:$A$53,0),BH$20)*R873*$B871)</f>
        <v>0</v>
      </c>
      <c r="BI873" cm="1">
        <f t="array" ref="BI873">IF($D873="","",INDEX('Data - CO2'!$B$5:$AP$53,MATCH(Kulturmodeller!$D873,'Data - CO2'!$A$5:$A$53,0),BI$20)*S873*$B871)</f>
        <v>0</v>
      </c>
      <c r="BJ873" cm="1">
        <f t="array" ref="BJ873">IF($D873="","",INDEX('Data - CO2'!$B$5:$AP$53,MATCH(Kulturmodeller!$D873,'Data - CO2'!$A$5:$A$53,0),BJ$20)*T873*$B871)</f>
        <v>0</v>
      </c>
      <c r="BK873" cm="1">
        <f t="array" ref="BK873">IF($D873="","",INDEX('Data - CO2'!$B$5:$AP$53,MATCH(Kulturmodeller!$D873,'Data - CO2'!$A$5:$A$53,0),BK$20)*U873*$B871)</f>
        <v>0</v>
      </c>
      <c r="BL873" cm="1">
        <f t="array" ref="BL873">IF($D873="","",INDEX('Data - CO2'!$B$5:$AP$53,MATCH(Kulturmodeller!$D873,'Data - CO2'!$A$5:$A$53,0),BL$20)*V873*$B871)</f>
        <v>0</v>
      </c>
      <c r="BM873" cm="1">
        <f t="array" ref="BM873">IF($D873="","",INDEX('Data - CO2'!$B$5:$AP$53,MATCH(Kulturmodeller!$D873,'Data - CO2'!$A$5:$A$53,0),BM$20)*W873*$B871)</f>
        <v>0</v>
      </c>
      <c r="BN873" cm="1">
        <f t="array" ref="BN873">IF($D873="","",INDEX('Data - CO2'!$B$5:$AP$53,MATCH(Kulturmodeller!$D873,'Data - CO2'!$A$5:$A$53,0),BN$20)*X873*$B871)</f>
        <v>0</v>
      </c>
      <c r="BO873" cm="1">
        <f t="array" ref="BO873">IF($D873="","",INDEX('Data - CO2'!$B$5:$AP$53,MATCH(Kulturmodeller!$D873,'Data - CO2'!$A$5:$A$53,0),BO$20)*Y873*$B871)</f>
        <v>0</v>
      </c>
      <c r="BP873" cm="1">
        <f t="array" ref="BP873">IF($D873="","",INDEX('Data - CO2'!$B$5:$AP$53,MATCH(Kulturmodeller!$D873,'Data - CO2'!$A$5:$A$53,0),BP$20)*Z873*$B871)</f>
        <v>0</v>
      </c>
      <c r="BQ873" cm="1">
        <f t="array" ref="BQ873">IF($D873="","",INDEX('Data - CO2'!$B$5:$AP$53,MATCH(Kulturmodeller!$D873,'Data - CO2'!$A$5:$A$53,0),BQ$20)*AA873*$B871)</f>
        <v>0</v>
      </c>
      <c r="BR873" cm="1">
        <f t="array" ref="BR873">IF($D873="","",INDEX('Data - CO2'!$B$5:$AP$53,MATCH(Kulturmodeller!$D873,'Data - CO2'!$A$5:$A$53,0),BR$20)*AB873*$B871)</f>
        <v>0</v>
      </c>
      <c r="BS873" cm="1">
        <f t="array" ref="BS873">IF($D873="","",INDEX('Data - CO2'!$B$5:$AP$53,MATCH(Kulturmodeller!$D873,'Data - CO2'!$A$5:$A$53,0),BS$20)*AC873*$B871)</f>
        <v>0</v>
      </c>
      <c r="BT873" cm="1">
        <f t="array" ref="BT873">IF($D873="","",INDEX('Data - CO2'!$B$5:$AP$53,MATCH(Kulturmodeller!$D873,'Data - CO2'!$A$5:$A$53,0),BT$20)*AD873*$B871)</f>
        <v>0</v>
      </c>
      <c r="BU873" cm="1">
        <f t="array" ref="BU873">IF($D873="","",INDEX('Data - CO2'!$B$5:$AP$53,MATCH(Kulturmodeller!$D873,'Data - CO2'!$A$5:$A$53,0),BU$20)*AE873*$B871)</f>
        <v>0</v>
      </c>
      <c r="BV873" cm="1">
        <f t="array" ref="BV873">IF($D873="","",INDEX('Data - CO2'!$B$5:$AP$53,MATCH(Kulturmodeller!$D873,'Data - CO2'!$A$5:$A$53,0),BV$20)*AF873*$B871)</f>
        <v>0</v>
      </c>
      <c r="BW873" cm="1">
        <f t="array" ref="BW873">IF($D873="","",INDEX('Data - CO2'!$B$5:$AP$53,MATCH(Kulturmodeller!$D873,'Data - CO2'!$A$5:$A$53,0),BW$20)*AG873*$B871)</f>
        <v>0</v>
      </c>
      <c r="BX873" cm="1">
        <f t="array" ref="BX873">IF($D873="","",INDEX('Data - CO2'!$B$5:$AP$53,MATCH(Kulturmodeller!$D873,'Data - CO2'!$A$5:$A$53,0),BX$20)*AH873*$B871)</f>
        <v>0</v>
      </c>
      <c r="BY873" cm="1">
        <f t="array" ref="BY873">IF($D873="","",INDEX('Data - CO2'!$B$5:$AP$53,MATCH(Kulturmodeller!$D873,'Data - CO2'!$A$5:$A$53,0),BY$20)*AI873*$B871)</f>
        <v>0</v>
      </c>
      <c r="BZ873" cm="1">
        <f t="array" ref="BZ873">IF($D873="","",INDEX('Data - CO2'!$B$5:$AP$53,MATCH(Kulturmodeller!$D873,'Data - CO2'!$A$5:$A$53,0),BZ$20)*AJ873*$B871)</f>
        <v>0</v>
      </c>
      <c r="CA873" cm="1">
        <f t="array" ref="CA873">IF($D873="","",INDEX('Data - CO2'!$B$5:$AP$53,MATCH(Kulturmodeller!$D873,'Data - CO2'!$A$5:$A$53,0),CA$20)*AK873*$B871)</f>
        <v>0</v>
      </c>
      <c r="CB873" cm="1">
        <f t="array" ref="CB873">IF($D873="","",INDEX('Data - CO2'!$B$5:$AP$53,MATCH(Kulturmodeller!$D873,'Data - CO2'!$A$5:$A$53,0),CB$20)*AL873*$B871)</f>
        <v>0</v>
      </c>
      <c r="CC873" cm="1">
        <f t="array" ref="CC873">IF($D873="","",INDEX('Data - CO2'!$B$5:$AP$53,MATCH(Kulturmodeller!$D873,'Data - CO2'!$A$5:$A$53,0),CC$20)*AM873*$B871)</f>
        <v>0</v>
      </c>
      <c r="CD873" cm="1">
        <f t="array" ref="CD873">IF($D873="","",INDEX('Data - CO2'!$B$5:$AP$53,MATCH(Kulturmodeller!$D873,'Data - CO2'!$A$5:$A$53,0),CD$20)*AN873*$B871)</f>
        <v>0</v>
      </c>
      <c r="CE873" cm="1">
        <f t="array" ref="CE873">IF($D873="","",INDEX('Data - CO2'!$B$5:$AP$53,MATCH(Kulturmodeller!$D873,'Data - CO2'!$A$5:$A$53,0),CE$20)*AO873*$B871)</f>
        <v>0</v>
      </c>
      <c r="CF873" cm="1">
        <f t="array" ref="CF873">IF($D873="","",INDEX('Data - CO2'!$B$5:$AP$53,MATCH(Kulturmodeller!$D873,'Data - CO2'!$A$5:$A$53,0),CF$20)*AP873*$B871)</f>
        <v>0</v>
      </c>
      <c r="CG873" cm="1">
        <f t="array" ref="CG873">IF($D873="","",INDEX('Data - CO2'!$B$5:$AP$53,MATCH(Kulturmodeller!$D873,'Data - CO2'!$A$5:$A$53,0),CG$20)*AQ873*$B871)</f>
        <v>0</v>
      </c>
      <c r="CH873" cm="1">
        <f t="array" ref="CH873">IF($D873="","",INDEX('Data - CO2'!$B$5:$AP$53,MATCH(Kulturmodeller!$D873,'Data - CO2'!$A$5:$A$53,0),CH$20)*AR873*$B871)</f>
        <v>0</v>
      </c>
      <c r="CI873" s="11" cm="1">
        <f t="array" ref="CI873">IF($D873="","",INDEX('Data - CO2'!$B$5:$AP$53,MATCH(Kulturmodeller!$D873,'Data - CO2'!$A$5:$A$53,0),CI$20)*AS873*$B871)</f>
        <v>0</v>
      </c>
    </row>
    <row r="874" spans="1:87" x14ac:dyDescent="0.3">
      <c r="A874" s="33" t="s">
        <v>83</v>
      </c>
      <c r="B874" s="33"/>
      <c r="C874" s="348" t="str">
        <f>'Katalog over Kulturmodeller '!F273</f>
        <v>NÅL - valgfrit</v>
      </c>
      <c r="D874" s="125" t="s">
        <v>276</v>
      </c>
      <c r="E874" s="151">
        <f>'Katalog over Kulturmodeller '!W273</f>
        <v>0</v>
      </c>
      <c r="F874" s="40">
        <f>E874+((E877-F877)+(E878-F878))*(E874/SUM(E872:E876))</f>
        <v>0</v>
      </c>
      <c r="G874" s="40">
        <f t="shared" ref="G874" si="14571">F874+((F877-G877)+(F878-G878))*(F874/SUM(F872:F876))</f>
        <v>0</v>
      </c>
      <c r="H874" s="40">
        <f t="shared" ref="H874" si="14572">G874+((G877-H877)+(G878-H878))*(G874/SUM(G872:G876))</f>
        <v>0</v>
      </c>
      <c r="I874" s="40">
        <f t="shared" ref="I874" si="14573">H874+((H877-I877)+(H878-I878))*(H874/SUM(H872:H876))</f>
        <v>0</v>
      </c>
      <c r="J874" s="40">
        <f t="shared" ref="J874" si="14574">I874+((I877-J877)+(I878-J878))*(I874/SUM(I872:I876))</f>
        <v>0</v>
      </c>
      <c r="K874" s="40">
        <f t="shared" ref="K874" si="14575">J874+((J877-K877)+(J878-K878))*(J874/SUM(J872:J876))</f>
        <v>0</v>
      </c>
      <c r="L874" s="40">
        <f t="shared" ref="L874" si="14576">K874+((K877-L877)+(K878-L878))*(K874/SUM(K872:K876))</f>
        <v>0</v>
      </c>
      <c r="M874" s="40">
        <f t="shared" ref="M874" si="14577">L874+((L877-M877)+(L878-M878))*(L874/SUM(L872:L876))</f>
        <v>0</v>
      </c>
      <c r="N874" s="40">
        <f t="shared" ref="N874" si="14578">M874+((M877-N877)+(M878-N878))*(M874/SUM(M872:M876))</f>
        <v>0</v>
      </c>
      <c r="O874" s="40">
        <f t="shared" ref="O874" si="14579">N874+((N877-O877)+(N878-O878))*(N874/SUM(N872:N876))</f>
        <v>0</v>
      </c>
      <c r="P874" s="40">
        <f t="shared" ref="P874" si="14580">O874+((O877-P877)+(O878-P878))*(O874/SUM(O872:O876))</f>
        <v>0</v>
      </c>
      <c r="Q874" s="40">
        <f t="shared" ref="Q874" si="14581">P874+((P877-Q877)+(P878-Q878))*(P874/SUM(P872:P876))</f>
        <v>0</v>
      </c>
      <c r="R874" s="40">
        <f t="shared" ref="R874" si="14582">Q874+((Q877-R877)+(Q878-R878))*(Q874/SUM(Q872:Q876))</f>
        <v>0</v>
      </c>
      <c r="S874" s="40">
        <f t="shared" ref="S874" si="14583">R874+((R877-S877)+(R878-S878))*(R874/SUM(R872:R876))</f>
        <v>0</v>
      </c>
      <c r="T874" s="40">
        <f t="shared" ref="T874" si="14584">S874+((S877-T877)+(S878-T878))*(S874/SUM(S872:S876))</f>
        <v>0</v>
      </c>
      <c r="U874" s="40">
        <f t="shared" ref="U874" si="14585">T874+((T877-U877)+(T878-U878))*(T874/SUM(T872:T876))</f>
        <v>0</v>
      </c>
      <c r="V874" s="40">
        <f t="shared" ref="V874" si="14586">U874+((U877-V877)+(U878-V878))*(U874/SUM(U872:U876))</f>
        <v>0</v>
      </c>
      <c r="W874" s="40">
        <f t="shared" ref="W874" si="14587">V874+((V877-W877)+(V878-W878))*(V874/SUM(V872:V876))</f>
        <v>0</v>
      </c>
      <c r="X874" s="40">
        <f t="shared" ref="X874" si="14588">W874+((W877-X877)+(W878-X878))*(W874/SUM(W872:W876))</f>
        <v>0</v>
      </c>
      <c r="Y874" s="40">
        <f t="shared" ref="Y874" si="14589">X874+((X877-Y877)+(X878-Y878))*(X874/SUM(X872:X876))</f>
        <v>0</v>
      </c>
      <c r="Z874" s="40">
        <f t="shared" ref="Z874" si="14590">Y874+((Y877-Z877)+(Y878-Z878))*(Y874/SUM(Y872:Y876))</f>
        <v>0</v>
      </c>
      <c r="AA874" s="40">
        <f t="shared" ref="AA874" si="14591">Z874+((Z877-AA877)+(Z878-AA878))*(Z874/SUM(Z872:Z876))</f>
        <v>0</v>
      </c>
      <c r="AB874" s="40">
        <f t="shared" ref="AB874" si="14592">AA874+((AA877-AB877)+(AA878-AB878))*(AA874/SUM(AA872:AA876))</f>
        <v>0</v>
      </c>
      <c r="AC874" s="40">
        <f t="shared" ref="AC874" si="14593">AB874+((AB877-AC877)+(AB878-AC878))*(AB874/SUM(AB872:AB876))</f>
        <v>0</v>
      </c>
      <c r="AD874" s="40">
        <f t="shared" ref="AD874" si="14594">AC874+((AC877-AD877)+(AC878-AD878))*(AC874/SUM(AC872:AC876))</f>
        <v>0</v>
      </c>
      <c r="AE874" s="40">
        <f t="shared" ref="AE874" si="14595">AD874+((AD877-AE877)+(AD878-AE878))*(AD874/SUM(AD872:AD876))</f>
        <v>0</v>
      </c>
      <c r="AF874" s="40">
        <f t="shared" ref="AF874" si="14596">AE874+((AE877-AF877)+(AE878-AF878))*(AE874/SUM(AE872:AE876))</f>
        <v>0</v>
      </c>
      <c r="AG874" s="40">
        <f t="shared" ref="AG874" si="14597">AF874+((AF877-AG877)+(AF878-AG878))*(AF874/SUM(AF872:AF876))</f>
        <v>0</v>
      </c>
      <c r="AH874" s="40">
        <f t="shared" ref="AH874" si="14598">AG874+((AG877-AH877)+(AG878-AH878))*(AG874/SUM(AG872:AG876))</f>
        <v>0</v>
      </c>
      <c r="AI874" s="40">
        <f t="shared" ref="AI874" si="14599">AH874+((AH877-AI877)+(AH878-AI878))*(AH874/SUM(AH872:AH876))</f>
        <v>0</v>
      </c>
      <c r="AJ874" s="40">
        <f t="shared" ref="AJ874" si="14600">AI874+((AI877-AJ877)+(AI878-AJ878))*(AI874/SUM(AI872:AI876))</f>
        <v>0</v>
      </c>
      <c r="AK874" s="40">
        <f t="shared" ref="AK874" si="14601">AJ874+((AJ877-AK877)+(AJ878-AK878))*(AJ874/SUM(AJ872:AJ876))</f>
        <v>0</v>
      </c>
      <c r="AL874" s="40">
        <f t="shared" ref="AL874" si="14602">AK874+((AK877-AL877)+(AK878-AL878))*(AK874/SUM(AK872:AK876))</f>
        <v>0</v>
      </c>
      <c r="AM874" s="40">
        <f t="shared" ref="AM874" si="14603">AL874+((AL877-AM877)+(AL878-AM878))*(AL874/SUM(AL872:AL876))</f>
        <v>0</v>
      </c>
      <c r="AN874" s="40">
        <f t="shared" ref="AN874" si="14604">AM874+((AM877-AN877)+(AM878-AN878))*(AM874/SUM(AM872:AM876))</f>
        <v>0</v>
      </c>
      <c r="AO874" s="40">
        <f t="shared" ref="AO874" si="14605">AN874+((AN877-AO877)+(AN878-AO878))*(AN874/SUM(AN872:AN876))</f>
        <v>0</v>
      </c>
      <c r="AP874" s="40">
        <f t="shared" ref="AP874" si="14606">AO874+((AO877-AP877)+(AO878-AP878))*(AO874/SUM(AO872:AO876))</f>
        <v>0</v>
      </c>
      <c r="AQ874" s="40">
        <f t="shared" ref="AQ874" si="14607">AP874+((AP877-AQ877)+(AP878-AQ878))*(AP874/SUM(AP872:AP876))</f>
        <v>0</v>
      </c>
      <c r="AR874" s="40">
        <f t="shared" ref="AR874" si="14608">AQ874+((AQ877-AR877)+(AQ878-AR878))*(AQ874/SUM(AQ872:AQ876))</f>
        <v>0</v>
      </c>
      <c r="AS874" s="41">
        <f t="shared" ref="AS874" si="14609">AR874+((AR877-AS877)+(AR878-AS878))*(AR874/SUM(AR872:AR876))</f>
        <v>0</v>
      </c>
      <c r="AU874" s="10" cm="1">
        <f t="array" ref="AU874">IF($D874="","",INDEX('Data - CO2'!$B$5:$AP$53,MATCH(Kulturmodeller!$D874,'Data - CO2'!$A$5:$A$53,0),AU$20)*E874)</f>
        <v>0</v>
      </c>
      <c r="AV874" cm="1">
        <f t="array" ref="AV874">IF($D874="","",INDEX('Data - CO2'!$B$5:$AP$53,MATCH(Kulturmodeller!$D874,'Data - CO2'!$A$5:$A$53,0),AV$20)*F874)</f>
        <v>0</v>
      </c>
      <c r="AW874" cm="1">
        <f t="array" ref="AW874">IF($D874="","",INDEX('Data - CO2'!$B$5:$AP$53,MATCH(Kulturmodeller!$D874,'Data - CO2'!$A$5:$A$53,0),AW$20)*G874)</f>
        <v>0</v>
      </c>
      <c r="AX874" cm="1">
        <f t="array" ref="AX874">IF($D874="","",INDEX('Data - CO2'!$B$5:$AP$53,MATCH(Kulturmodeller!$D874,'Data - CO2'!$A$5:$A$53,0),AX$20)*H874)</f>
        <v>0</v>
      </c>
      <c r="AY874" cm="1">
        <f t="array" ref="AY874">IF($D874="","",INDEX('Data - CO2'!$B$5:$AP$53,MATCH(Kulturmodeller!$D874,'Data - CO2'!$A$5:$A$53,0),AY$20)*I874)</f>
        <v>0</v>
      </c>
      <c r="AZ874" cm="1">
        <f t="array" ref="AZ874">IF($D874="","",INDEX('Data - CO2'!$B$5:$AP$53,MATCH(Kulturmodeller!$D874,'Data - CO2'!$A$5:$A$53,0),AZ$20)*J874*$B871)</f>
        <v>0</v>
      </c>
      <c r="BA874" cm="1">
        <f t="array" ref="BA874">IF($D874="","",INDEX('Data - CO2'!$B$5:$AP$53,MATCH(Kulturmodeller!$D874,'Data - CO2'!$A$5:$A$53,0),BA$20)*K874*$B871)</f>
        <v>0</v>
      </c>
      <c r="BB874" cm="1">
        <f t="array" ref="BB874">IF($D874="","",INDEX('Data - CO2'!$B$5:$AP$53,MATCH(Kulturmodeller!$D874,'Data - CO2'!$A$5:$A$53,0),BB$20)*L874*$B871)</f>
        <v>0</v>
      </c>
      <c r="BC874" cm="1">
        <f t="array" ref="BC874">IF($D874="","",INDEX('Data - CO2'!$B$5:$AP$53,MATCH(Kulturmodeller!$D874,'Data - CO2'!$A$5:$A$53,0),BC$20)*M874*$B871)</f>
        <v>0</v>
      </c>
      <c r="BD874" cm="1">
        <f t="array" ref="BD874">IF($D874="","",INDEX('Data - CO2'!$B$5:$AP$53,MATCH(Kulturmodeller!$D874,'Data - CO2'!$A$5:$A$53,0),BD$20)*N874*$B871)</f>
        <v>0</v>
      </c>
      <c r="BE874" cm="1">
        <f t="array" ref="BE874">IF($D874="","",INDEX('Data - CO2'!$B$5:$AP$53,MATCH(Kulturmodeller!$D874,'Data - CO2'!$A$5:$A$53,0),BE$20)*O874*$B871)</f>
        <v>0</v>
      </c>
      <c r="BF874" cm="1">
        <f t="array" ref="BF874">IF($D874="","",INDEX('Data - CO2'!$B$5:$AP$53,MATCH(Kulturmodeller!$D874,'Data - CO2'!$A$5:$A$53,0),BF$20)*P874*$B871)</f>
        <v>0</v>
      </c>
      <c r="BG874" cm="1">
        <f t="array" ref="BG874">IF($D874="","",INDEX('Data - CO2'!$B$5:$AP$53,MATCH(Kulturmodeller!$D874,'Data - CO2'!$A$5:$A$53,0),BG$20)*Q874*$B871)</f>
        <v>0</v>
      </c>
      <c r="BH874" cm="1">
        <f t="array" ref="BH874">IF($D874="","",INDEX('Data - CO2'!$B$5:$AP$53,MATCH(Kulturmodeller!$D874,'Data - CO2'!$A$5:$A$53,0),BH$20)*R874*$B871)</f>
        <v>0</v>
      </c>
      <c r="BI874" cm="1">
        <f t="array" ref="BI874">IF($D874="","",INDEX('Data - CO2'!$B$5:$AP$53,MATCH(Kulturmodeller!$D874,'Data - CO2'!$A$5:$A$53,0),BI$20)*S874*$B871)</f>
        <v>0</v>
      </c>
      <c r="BJ874" cm="1">
        <f t="array" ref="BJ874">IF($D874="","",INDEX('Data - CO2'!$B$5:$AP$53,MATCH(Kulturmodeller!$D874,'Data - CO2'!$A$5:$A$53,0),BJ$20)*T874*$B871)</f>
        <v>0</v>
      </c>
      <c r="BK874" cm="1">
        <f t="array" ref="BK874">IF($D874="","",INDEX('Data - CO2'!$B$5:$AP$53,MATCH(Kulturmodeller!$D874,'Data - CO2'!$A$5:$A$53,0),BK$20)*U874*$B871)</f>
        <v>0</v>
      </c>
      <c r="BL874" cm="1">
        <f t="array" ref="BL874">IF($D874="","",INDEX('Data - CO2'!$B$5:$AP$53,MATCH(Kulturmodeller!$D874,'Data - CO2'!$A$5:$A$53,0),BL$20)*V874*$B871)</f>
        <v>0</v>
      </c>
      <c r="BM874" cm="1">
        <f t="array" ref="BM874">IF($D874="","",INDEX('Data - CO2'!$B$5:$AP$53,MATCH(Kulturmodeller!$D874,'Data - CO2'!$A$5:$A$53,0),BM$20)*W874*$B871)</f>
        <v>0</v>
      </c>
      <c r="BN874" cm="1">
        <f t="array" ref="BN874">IF($D874="","",INDEX('Data - CO2'!$B$5:$AP$53,MATCH(Kulturmodeller!$D874,'Data - CO2'!$A$5:$A$53,0),BN$20)*X874*$B871)</f>
        <v>0</v>
      </c>
      <c r="BO874" cm="1">
        <f t="array" ref="BO874">IF($D874="","",INDEX('Data - CO2'!$B$5:$AP$53,MATCH(Kulturmodeller!$D874,'Data - CO2'!$A$5:$A$53,0),BO$20)*Y874*$B871)</f>
        <v>0</v>
      </c>
      <c r="BP874" cm="1">
        <f t="array" ref="BP874">IF($D874="","",INDEX('Data - CO2'!$B$5:$AP$53,MATCH(Kulturmodeller!$D874,'Data - CO2'!$A$5:$A$53,0),BP$20)*Z874*$B871)</f>
        <v>0</v>
      </c>
      <c r="BQ874" cm="1">
        <f t="array" ref="BQ874">IF($D874="","",INDEX('Data - CO2'!$B$5:$AP$53,MATCH(Kulturmodeller!$D874,'Data - CO2'!$A$5:$A$53,0),BQ$20)*AA874*$B871)</f>
        <v>0</v>
      </c>
      <c r="BR874" cm="1">
        <f t="array" ref="BR874">IF($D874="","",INDEX('Data - CO2'!$B$5:$AP$53,MATCH(Kulturmodeller!$D874,'Data - CO2'!$A$5:$A$53,0),BR$20)*AB874*$B871)</f>
        <v>0</v>
      </c>
      <c r="BS874" cm="1">
        <f t="array" ref="BS874">IF($D874="","",INDEX('Data - CO2'!$B$5:$AP$53,MATCH(Kulturmodeller!$D874,'Data - CO2'!$A$5:$A$53,0),BS$20)*AC874*$B871)</f>
        <v>0</v>
      </c>
      <c r="BT874" cm="1">
        <f t="array" ref="BT874">IF($D874="","",INDEX('Data - CO2'!$B$5:$AP$53,MATCH(Kulturmodeller!$D874,'Data - CO2'!$A$5:$A$53,0),BT$20)*AD874*$B871)</f>
        <v>0</v>
      </c>
      <c r="BU874" cm="1">
        <f t="array" ref="BU874">IF($D874="","",INDEX('Data - CO2'!$B$5:$AP$53,MATCH(Kulturmodeller!$D874,'Data - CO2'!$A$5:$A$53,0),BU$20)*AE874*$B871)</f>
        <v>0</v>
      </c>
      <c r="BV874" cm="1">
        <f t="array" ref="BV874">IF($D874="","",INDEX('Data - CO2'!$B$5:$AP$53,MATCH(Kulturmodeller!$D874,'Data - CO2'!$A$5:$A$53,0),BV$20)*AF874*$B871)</f>
        <v>0</v>
      </c>
      <c r="BW874" cm="1">
        <f t="array" ref="BW874">IF($D874="","",INDEX('Data - CO2'!$B$5:$AP$53,MATCH(Kulturmodeller!$D874,'Data - CO2'!$A$5:$A$53,0),BW$20)*AG874*$B871)</f>
        <v>0</v>
      </c>
      <c r="BX874" cm="1">
        <f t="array" ref="BX874">IF($D874="","",INDEX('Data - CO2'!$B$5:$AP$53,MATCH(Kulturmodeller!$D874,'Data - CO2'!$A$5:$A$53,0),BX$20)*AH874*$B871)</f>
        <v>0</v>
      </c>
      <c r="BY874" cm="1">
        <f t="array" ref="BY874">IF($D874="","",INDEX('Data - CO2'!$B$5:$AP$53,MATCH(Kulturmodeller!$D874,'Data - CO2'!$A$5:$A$53,0),BY$20)*AI874*$B871)</f>
        <v>0</v>
      </c>
      <c r="BZ874" cm="1">
        <f t="array" ref="BZ874">IF($D874="","",INDEX('Data - CO2'!$B$5:$AP$53,MATCH(Kulturmodeller!$D874,'Data - CO2'!$A$5:$A$53,0),BZ$20)*AJ874*$B871)</f>
        <v>0</v>
      </c>
      <c r="CA874" cm="1">
        <f t="array" ref="CA874">IF($D874="","",INDEX('Data - CO2'!$B$5:$AP$53,MATCH(Kulturmodeller!$D874,'Data - CO2'!$A$5:$A$53,0),CA$20)*AK874*$B871)</f>
        <v>0</v>
      </c>
      <c r="CB874" cm="1">
        <f t="array" ref="CB874">IF($D874="","",INDEX('Data - CO2'!$B$5:$AP$53,MATCH(Kulturmodeller!$D874,'Data - CO2'!$A$5:$A$53,0),CB$20)*AL874*$B871)</f>
        <v>0</v>
      </c>
      <c r="CC874" cm="1">
        <f t="array" ref="CC874">IF($D874="","",INDEX('Data - CO2'!$B$5:$AP$53,MATCH(Kulturmodeller!$D874,'Data - CO2'!$A$5:$A$53,0),CC$20)*AM874*$B871)</f>
        <v>0</v>
      </c>
      <c r="CD874" cm="1">
        <f t="array" ref="CD874">IF($D874="","",INDEX('Data - CO2'!$B$5:$AP$53,MATCH(Kulturmodeller!$D874,'Data - CO2'!$A$5:$A$53,0),CD$20)*AN874*$B871)</f>
        <v>0</v>
      </c>
      <c r="CE874" cm="1">
        <f t="array" ref="CE874">IF($D874="","",INDEX('Data - CO2'!$B$5:$AP$53,MATCH(Kulturmodeller!$D874,'Data - CO2'!$A$5:$A$53,0),CE$20)*AO874*$B871)</f>
        <v>0</v>
      </c>
      <c r="CF874" cm="1">
        <f t="array" ref="CF874">IF($D874="","",INDEX('Data - CO2'!$B$5:$AP$53,MATCH(Kulturmodeller!$D874,'Data - CO2'!$A$5:$A$53,0),CF$20)*AP874*$B871)</f>
        <v>0</v>
      </c>
      <c r="CG874" cm="1">
        <f t="array" ref="CG874">IF($D874="","",INDEX('Data - CO2'!$B$5:$AP$53,MATCH(Kulturmodeller!$D874,'Data - CO2'!$A$5:$A$53,0),CG$20)*AQ874*$B871)</f>
        <v>0</v>
      </c>
      <c r="CH874" cm="1">
        <f t="array" ref="CH874">IF($D874="","",INDEX('Data - CO2'!$B$5:$AP$53,MATCH(Kulturmodeller!$D874,'Data - CO2'!$A$5:$A$53,0),CH$20)*AR874*$B871)</f>
        <v>0</v>
      </c>
      <c r="CI874" s="11" cm="1">
        <f t="array" ref="CI874">IF($D874="","",INDEX('Data - CO2'!$B$5:$AP$53,MATCH(Kulturmodeller!$D874,'Data - CO2'!$A$5:$A$53,0),CI$20)*AS874*$B871)</f>
        <v>0</v>
      </c>
    </row>
    <row r="875" spans="1:87" x14ac:dyDescent="0.3">
      <c r="A875" s="33" t="s">
        <v>84</v>
      </c>
      <c r="B875" s="33"/>
      <c r="C875" s="348" t="str">
        <f>'Katalog over Kulturmodeller '!F274</f>
        <v>Juletræer (NGR)</v>
      </c>
      <c r="D875" s="125" t="s">
        <v>634</v>
      </c>
      <c r="E875" s="151">
        <f>'Katalog over Kulturmodeller '!W274</f>
        <v>0</v>
      </c>
      <c r="F875" s="40">
        <f>E875+((E877-F877)+(E878-F878))*(E875/SUM(E872:E876))</f>
        <v>0</v>
      </c>
      <c r="G875" s="40">
        <f t="shared" ref="G875" si="14610">F875+((F877-G877)+(F878-G878))*(F875/SUM(F872:F876))</f>
        <v>0</v>
      </c>
      <c r="H875" s="40">
        <f t="shared" ref="H875" si="14611">G875+((G877-H877)+(G878-H878))*(G875/SUM(G872:G876))</f>
        <v>0</v>
      </c>
      <c r="I875" s="40">
        <f t="shared" ref="I875" si="14612">H875+((H877-I877)+(H878-I878))*(H875/SUM(H872:H876))</f>
        <v>0</v>
      </c>
      <c r="J875" s="40">
        <f t="shared" ref="J875" si="14613">I875+((I877-J877)+(I878-J878))*(I875/SUM(I872:I876))</f>
        <v>0</v>
      </c>
      <c r="K875" s="40">
        <f t="shared" ref="K875" si="14614">J875+((J877-K877)+(J878-K878))*(J875/SUM(J872:J876))</f>
        <v>0</v>
      </c>
      <c r="L875" s="40">
        <f t="shared" ref="L875" si="14615">K875+((K877-L877)+(K878-L878))*(K875/SUM(K872:K876))</f>
        <v>0</v>
      </c>
      <c r="M875" s="40">
        <f t="shared" ref="M875" si="14616">L875+((L877-M877)+(L878-M878))*(L875/SUM(L872:L876))</f>
        <v>0</v>
      </c>
      <c r="N875" s="40">
        <f t="shared" ref="N875" si="14617">M875+((M877-N877)+(M878-N878))*(M875/SUM(M872:M876))</f>
        <v>0</v>
      </c>
      <c r="O875" s="40">
        <f t="shared" ref="O875" si="14618">N875+((N877-O877)+(N878-O878))*(N875/SUM(N872:N876))</f>
        <v>0</v>
      </c>
      <c r="P875" s="40">
        <f t="shared" ref="P875" si="14619">O875+((O877-P877)+(O878-P878))*(O875/SUM(O872:O876))</f>
        <v>0</v>
      </c>
      <c r="Q875" s="40">
        <f t="shared" ref="Q875" si="14620">P875+((P877-Q877)+(P878-Q878))*(P875/SUM(P872:P876))</f>
        <v>0</v>
      </c>
      <c r="R875" s="40">
        <f t="shared" ref="R875" si="14621">Q875+((Q877-R877)+(Q878-R878))*(Q875/SUM(Q872:Q876))</f>
        <v>0</v>
      </c>
      <c r="S875" s="40">
        <f t="shared" ref="S875" si="14622">R875+((R877-S877)+(R878-S878))*(R875/SUM(R872:R876))</f>
        <v>0</v>
      </c>
      <c r="T875" s="40">
        <f t="shared" ref="T875" si="14623">S875+((S877-T877)+(S878-T878))*(S875/SUM(S872:S876))</f>
        <v>0</v>
      </c>
      <c r="U875" s="40">
        <f t="shared" ref="U875" si="14624">T875+((T877-U877)+(T878-U878))*(T875/SUM(T872:T876))</f>
        <v>0</v>
      </c>
      <c r="V875" s="40">
        <f t="shared" ref="V875" si="14625">U875+((U877-V877)+(U878-V878))*(U875/SUM(U872:U876))</f>
        <v>0</v>
      </c>
      <c r="W875" s="40">
        <f t="shared" ref="W875" si="14626">V875+((V877-W877)+(V878-W878))*(V875/SUM(V872:V876))</f>
        <v>0</v>
      </c>
      <c r="X875" s="40">
        <f t="shared" ref="X875" si="14627">W875+((W877-X877)+(W878-X878))*(W875/SUM(W872:W876))</f>
        <v>0</v>
      </c>
      <c r="Y875" s="40">
        <f t="shared" ref="Y875" si="14628">X875+((X877-Y877)+(X878-Y878))*(X875/SUM(X872:X876))</f>
        <v>0</v>
      </c>
      <c r="Z875" s="40">
        <f t="shared" ref="Z875" si="14629">Y875+((Y877-Z877)+(Y878-Z878))*(Y875/SUM(Y872:Y876))</f>
        <v>0</v>
      </c>
      <c r="AA875" s="40">
        <f t="shared" ref="AA875" si="14630">Z875+((Z877-AA877)+(Z878-AA878))*(Z875/SUM(Z872:Z876))</f>
        <v>0</v>
      </c>
      <c r="AB875" s="40">
        <f t="shared" ref="AB875" si="14631">AA875+((AA877-AB877)+(AA878-AB878))*(AA875/SUM(AA872:AA876))</f>
        <v>0</v>
      </c>
      <c r="AC875" s="40">
        <f t="shared" ref="AC875" si="14632">AB875+((AB877-AC877)+(AB878-AC878))*(AB875/SUM(AB872:AB876))</f>
        <v>0</v>
      </c>
      <c r="AD875" s="40">
        <f t="shared" ref="AD875" si="14633">AC875+((AC877-AD877)+(AC878-AD878))*(AC875/SUM(AC872:AC876))</f>
        <v>0</v>
      </c>
      <c r="AE875" s="40">
        <f t="shared" ref="AE875" si="14634">AD875+((AD877-AE877)+(AD878-AE878))*(AD875/SUM(AD872:AD876))</f>
        <v>0</v>
      </c>
      <c r="AF875" s="40">
        <f t="shared" ref="AF875" si="14635">AE875+((AE877-AF877)+(AE878-AF878))*(AE875/SUM(AE872:AE876))</f>
        <v>0</v>
      </c>
      <c r="AG875" s="40">
        <f t="shared" ref="AG875" si="14636">AF875+((AF877-AG877)+(AF878-AG878))*(AF875/SUM(AF872:AF876))</f>
        <v>0</v>
      </c>
      <c r="AH875" s="40">
        <f t="shared" ref="AH875" si="14637">AG875+((AG877-AH877)+(AG878-AH878))*(AG875/SUM(AG872:AG876))</f>
        <v>0</v>
      </c>
      <c r="AI875" s="40">
        <f t="shared" ref="AI875" si="14638">AH875+((AH877-AI877)+(AH878-AI878))*(AH875/SUM(AH872:AH876))</f>
        <v>0</v>
      </c>
      <c r="AJ875" s="40">
        <f t="shared" ref="AJ875" si="14639">AI875+((AI877-AJ877)+(AI878-AJ878))*(AI875/SUM(AI872:AI876))</f>
        <v>0</v>
      </c>
      <c r="AK875" s="40">
        <f t="shared" ref="AK875" si="14640">AJ875+((AJ877-AK877)+(AJ878-AK878))*(AJ875/SUM(AJ872:AJ876))</f>
        <v>0</v>
      </c>
      <c r="AL875" s="40">
        <f t="shared" ref="AL875" si="14641">AK875+((AK877-AL877)+(AK878-AL878))*(AK875/SUM(AK872:AK876))</f>
        <v>0</v>
      </c>
      <c r="AM875" s="40">
        <f t="shared" ref="AM875" si="14642">AL875+((AL877-AM877)+(AL878-AM878))*(AL875/SUM(AL872:AL876))</f>
        <v>0</v>
      </c>
      <c r="AN875" s="40">
        <f t="shared" ref="AN875" si="14643">AM875+((AM877-AN877)+(AM878-AN878))*(AM875/SUM(AM872:AM876))</f>
        <v>0</v>
      </c>
      <c r="AO875" s="40">
        <f t="shared" ref="AO875" si="14644">AN875+((AN877-AO877)+(AN878-AO878))*(AN875/SUM(AN872:AN876))</f>
        <v>0</v>
      </c>
      <c r="AP875" s="40">
        <f t="shared" ref="AP875" si="14645">AO875+((AO877-AP877)+(AO878-AP878))*(AO875/SUM(AO872:AO876))</f>
        <v>0</v>
      </c>
      <c r="AQ875" s="40">
        <f t="shared" ref="AQ875" si="14646">AP875+((AP877-AQ877)+(AP878-AQ878))*(AP875/SUM(AP872:AP876))</f>
        <v>0</v>
      </c>
      <c r="AR875" s="40">
        <f t="shared" ref="AR875" si="14647">AQ875+((AQ877-AR877)+(AQ878-AR878))*(AQ875/SUM(AQ872:AQ876))</f>
        <v>0</v>
      </c>
      <c r="AS875" s="41">
        <f t="shared" ref="AS875" si="14648">AR875+((AR877-AS877)+(AR878-AS878))*(AR875/SUM(AR872:AR876))</f>
        <v>0</v>
      </c>
      <c r="AU875" s="10" cm="1">
        <f t="array" ref="AU875">IF($D875="","",INDEX('Data - CO2'!$B$5:$AP$53,MATCH(Kulturmodeller!$D875,'Data - CO2'!$A$5:$A$53,0),AU$20)*E875)</f>
        <v>0</v>
      </c>
      <c r="AV875" cm="1">
        <f t="array" ref="AV875">IF($D875="","",INDEX('Data - CO2'!$B$5:$AP$53,MATCH(Kulturmodeller!$D875,'Data - CO2'!$A$5:$A$53,0),AV$20)*F875)</f>
        <v>0</v>
      </c>
      <c r="AW875" cm="1">
        <f t="array" ref="AW875">IF($D875="","",INDEX('Data - CO2'!$B$5:$AP$53,MATCH(Kulturmodeller!$D875,'Data - CO2'!$A$5:$A$53,0),AW$20)*G875)</f>
        <v>0</v>
      </c>
      <c r="AX875" cm="1">
        <f t="array" ref="AX875">IF($D875="","",INDEX('Data - CO2'!$B$5:$AP$53,MATCH(Kulturmodeller!$D875,'Data - CO2'!$A$5:$A$53,0),AX$20)*H875)</f>
        <v>0</v>
      </c>
      <c r="AY875" cm="1">
        <f t="array" ref="AY875">IF($D875="","",INDEX('Data - CO2'!$B$5:$AP$53,MATCH(Kulturmodeller!$D875,'Data - CO2'!$A$5:$A$53,0),AY$20)*I875)</f>
        <v>0</v>
      </c>
      <c r="AZ875" cm="1">
        <f t="array" ref="AZ875">IF($D875="","",INDEX('Data - CO2'!$B$5:$AP$53,MATCH(Kulturmodeller!$D875,'Data - CO2'!$A$5:$A$53,0),AZ$20)*J875*$B871)</f>
        <v>0</v>
      </c>
      <c r="BA875" cm="1">
        <f t="array" ref="BA875">IF($D875="","",INDEX('Data - CO2'!$B$5:$AP$53,MATCH(Kulturmodeller!$D875,'Data - CO2'!$A$5:$A$53,0),BA$20)*K875*$B871)</f>
        <v>0</v>
      </c>
      <c r="BB875" cm="1">
        <f t="array" ref="BB875">IF($D875="","",INDEX('Data - CO2'!$B$5:$AP$53,MATCH(Kulturmodeller!$D875,'Data - CO2'!$A$5:$A$53,0),BB$20)*L875*$B871)</f>
        <v>0</v>
      </c>
      <c r="BC875" cm="1">
        <f t="array" ref="BC875">IF($D875="","",INDEX('Data - CO2'!$B$5:$AP$53,MATCH(Kulturmodeller!$D875,'Data - CO2'!$A$5:$A$53,0),BC$20)*M875*$B871)</f>
        <v>0</v>
      </c>
      <c r="BD875" cm="1">
        <f t="array" ref="BD875">IF($D875="","",INDEX('Data - CO2'!$B$5:$AP$53,MATCH(Kulturmodeller!$D875,'Data - CO2'!$A$5:$A$53,0),BD$20)*N875*$B871)</f>
        <v>0</v>
      </c>
      <c r="BE875" cm="1">
        <f t="array" ref="BE875">IF($D875="","",INDEX('Data - CO2'!$B$5:$AP$53,MATCH(Kulturmodeller!$D875,'Data - CO2'!$A$5:$A$53,0),BE$20)*O875*$B871)</f>
        <v>0</v>
      </c>
      <c r="BF875" cm="1">
        <f t="array" ref="BF875">IF($D875="","",INDEX('Data - CO2'!$B$5:$AP$53,MATCH(Kulturmodeller!$D875,'Data - CO2'!$A$5:$A$53,0),BF$20)*P875*$B871)</f>
        <v>0</v>
      </c>
      <c r="BG875" cm="1">
        <f t="array" ref="BG875">IF($D875="","",INDEX('Data - CO2'!$B$5:$AP$53,MATCH(Kulturmodeller!$D875,'Data - CO2'!$A$5:$A$53,0),BG$20)*Q875*$B871)</f>
        <v>0</v>
      </c>
      <c r="BH875" cm="1">
        <f t="array" ref="BH875">IF($D875="","",INDEX('Data - CO2'!$B$5:$AP$53,MATCH(Kulturmodeller!$D875,'Data - CO2'!$A$5:$A$53,0),BH$20)*R875*$B871)</f>
        <v>0</v>
      </c>
      <c r="BI875" cm="1">
        <f t="array" ref="BI875">IF($D875="","",INDEX('Data - CO2'!$B$5:$AP$53,MATCH(Kulturmodeller!$D875,'Data - CO2'!$A$5:$A$53,0),BI$20)*S875*$B871)</f>
        <v>0</v>
      </c>
      <c r="BJ875" cm="1">
        <f t="array" ref="BJ875">IF($D875="","",INDEX('Data - CO2'!$B$5:$AP$53,MATCH(Kulturmodeller!$D875,'Data - CO2'!$A$5:$A$53,0),BJ$20)*T875*$B871)</f>
        <v>0</v>
      </c>
      <c r="BK875" cm="1">
        <f t="array" ref="BK875">IF($D875="","",INDEX('Data - CO2'!$B$5:$AP$53,MATCH(Kulturmodeller!$D875,'Data - CO2'!$A$5:$A$53,0),BK$20)*U875*$B871)</f>
        <v>0</v>
      </c>
      <c r="BL875" cm="1">
        <f t="array" ref="BL875">IF($D875="","",INDEX('Data - CO2'!$B$5:$AP$53,MATCH(Kulturmodeller!$D875,'Data - CO2'!$A$5:$A$53,0),BL$20)*V875*$B871)</f>
        <v>0</v>
      </c>
      <c r="BM875" cm="1">
        <f t="array" ref="BM875">IF($D875="","",INDEX('Data - CO2'!$B$5:$AP$53,MATCH(Kulturmodeller!$D875,'Data - CO2'!$A$5:$A$53,0),BM$20)*W875*$B871)</f>
        <v>0</v>
      </c>
      <c r="BN875" cm="1">
        <f t="array" ref="BN875">IF($D875="","",INDEX('Data - CO2'!$B$5:$AP$53,MATCH(Kulturmodeller!$D875,'Data - CO2'!$A$5:$A$53,0),BN$20)*X875*$B871)</f>
        <v>0</v>
      </c>
      <c r="BO875" cm="1">
        <f t="array" ref="BO875">IF($D875="","",INDEX('Data - CO2'!$B$5:$AP$53,MATCH(Kulturmodeller!$D875,'Data - CO2'!$A$5:$A$53,0),BO$20)*Y875*$B871)</f>
        <v>0</v>
      </c>
      <c r="BP875" cm="1">
        <f t="array" ref="BP875">IF($D875="","",INDEX('Data - CO2'!$B$5:$AP$53,MATCH(Kulturmodeller!$D875,'Data - CO2'!$A$5:$A$53,0),BP$20)*Z875*$B871)</f>
        <v>0</v>
      </c>
      <c r="BQ875" cm="1">
        <f t="array" ref="BQ875">IF($D875="","",INDEX('Data - CO2'!$B$5:$AP$53,MATCH(Kulturmodeller!$D875,'Data - CO2'!$A$5:$A$53,0),BQ$20)*AA875*$B871)</f>
        <v>0</v>
      </c>
      <c r="BR875" cm="1">
        <f t="array" ref="BR875">IF($D875="","",INDEX('Data - CO2'!$B$5:$AP$53,MATCH(Kulturmodeller!$D875,'Data - CO2'!$A$5:$A$53,0),BR$20)*AB875*$B871)</f>
        <v>0</v>
      </c>
      <c r="BS875" cm="1">
        <f t="array" ref="BS875">IF($D875="","",INDEX('Data - CO2'!$B$5:$AP$53,MATCH(Kulturmodeller!$D875,'Data - CO2'!$A$5:$A$53,0),BS$20)*AC875*$B871)</f>
        <v>0</v>
      </c>
      <c r="BT875" cm="1">
        <f t="array" ref="BT875">IF($D875="","",INDEX('Data - CO2'!$B$5:$AP$53,MATCH(Kulturmodeller!$D875,'Data - CO2'!$A$5:$A$53,0),BT$20)*AD875*$B871)</f>
        <v>0</v>
      </c>
      <c r="BU875" cm="1">
        <f t="array" ref="BU875">IF($D875="","",INDEX('Data - CO2'!$B$5:$AP$53,MATCH(Kulturmodeller!$D875,'Data - CO2'!$A$5:$A$53,0),BU$20)*AE875*$B871)</f>
        <v>0</v>
      </c>
      <c r="BV875" cm="1">
        <f t="array" ref="BV875">IF($D875="","",INDEX('Data - CO2'!$B$5:$AP$53,MATCH(Kulturmodeller!$D875,'Data - CO2'!$A$5:$A$53,0),BV$20)*AF875*$B871)</f>
        <v>0</v>
      </c>
      <c r="BW875" cm="1">
        <f t="array" ref="BW875">IF($D875="","",INDEX('Data - CO2'!$B$5:$AP$53,MATCH(Kulturmodeller!$D875,'Data - CO2'!$A$5:$A$53,0),BW$20)*AG875*$B871)</f>
        <v>0</v>
      </c>
      <c r="BX875" cm="1">
        <f t="array" ref="BX875">IF($D875="","",INDEX('Data - CO2'!$B$5:$AP$53,MATCH(Kulturmodeller!$D875,'Data - CO2'!$A$5:$A$53,0),BX$20)*AH875*$B871)</f>
        <v>0</v>
      </c>
      <c r="BY875" cm="1">
        <f t="array" ref="BY875">IF($D875="","",INDEX('Data - CO2'!$B$5:$AP$53,MATCH(Kulturmodeller!$D875,'Data - CO2'!$A$5:$A$53,0),BY$20)*AI875*$B871)</f>
        <v>0</v>
      </c>
      <c r="BZ875" cm="1">
        <f t="array" ref="BZ875">IF($D875="","",INDEX('Data - CO2'!$B$5:$AP$53,MATCH(Kulturmodeller!$D875,'Data - CO2'!$A$5:$A$53,0),BZ$20)*AJ875*$B871)</f>
        <v>0</v>
      </c>
      <c r="CA875" cm="1">
        <f t="array" ref="CA875">IF($D875="","",INDEX('Data - CO2'!$B$5:$AP$53,MATCH(Kulturmodeller!$D875,'Data - CO2'!$A$5:$A$53,0),CA$20)*AK875*$B871)</f>
        <v>0</v>
      </c>
      <c r="CB875" cm="1">
        <f t="array" ref="CB875">IF($D875="","",INDEX('Data - CO2'!$B$5:$AP$53,MATCH(Kulturmodeller!$D875,'Data - CO2'!$A$5:$A$53,0),CB$20)*AL875*$B871)</f>
        <v>0</v>
      </c>
      <c r="CC875" cm="1">
        <f t="array" ref="CC875">IF($D875="","",INDEX('Data - CO2'!$B$5:$AP$53,MATCH(Kulturmodeller!$D875,'Data - CO2'!$A$5:$A$53,0),CC$20)*AM875*$B871)</f>
        <v>0</v>
      </c>
      <c r="CD875" cm="1">
        <f t="array" ref="CD875">IF($D875="","",INDEX('Data - CO2'!$B$5:$AP$53,MATCH(Kulturmodeller!$D875,'Data - CO2'!$A$5:$A$53,0),CD$20)*AN875*$B871)</f>
        <v>0</v>
      </c>
      <c r="CE875" cm="1">
        <f t="array" ref="CE875">IF($D875="","",INDEX('Data - CO2'!$B$5:$AP$53,MATCH(Kulturmodeller!$D875,'Data - CO2'!$A$5:$A$53,0),CE$20)*AO875*$B871)</f>
        <v>0</v>
      </c>
      <c r="CF875" cm="1">
        <f t="array" ref="CF875">IF($D875="","",INDEX('Data - CO2'!$B$5:$AP$53,MATCH(Kulturmodeller!$D875,'Data - CO2'!$A$5:$A$53,0),CF$20)*AP875*$B871)</f>
        <v>0</v>
      </c>
      <c r="CG875" cm="1">
        <f t="array" ref="CG875">IF($D875="","",INDEX('Data - CO2'!$B$5:$AP$53,MATCH(Kulturmodeller!$D875,'Data - CO2'!$A$5:$A$53,0),CG$20)*AQ875*$B871)</f>
        <v>0</v>
      </c>
      <c r="CH875" cm="1">
        <f t="array" ref="CH875">IF($D875="","",INDEX('Data - CO2'!$B$5:$AP$53,MATCH(Kulturmodeller!$D875,'Data - CO2'!$A$5:$A$53,0),CH$20)*AR875*$B871)</f>
        <v>0</v>
      </c>
      <c r="CI875" s="11" cm="1">
        <f t="array" ref="CI875">IF($D875="","",INDEX('Data - CO2'!$B$5:$AP$53,MATCH(Kulturmodeller!$D875,'Data - CO2'!$A$5:$A$53,0),CI$20)*AS875*$B871)</f>
        <v>0</v>
      </c>
    </row>
    <row r="876" spans="1:87" x14ac:dyDescent="0.3">
      <c r="A876" s="42" t="s">
        <v>85</v>
      </c>
      <c r="B876" s="42"/>
      <c r="C876" s="350">
        <f>'Katalog over Kulturmodeller '!F275</f>
        <v>0</v>
      </c>
      <c r="D876" s="129"/>
      <c r="E876" s="140">
        <f>'Katalog over Kulturmodeller '!W275</f>
        <v>0</v>
      </c>
      <c r="F876" s="46">
        <f>E876+((E877-F877)+(E878-F878))*(E876/SUM(E872:E876))</f>
        <v>0</v>
      </c>
      <c r="G876" s="46">
        <f t="shared" ref="G876" si="14649">F876+((F877-G877)+(F878-G878))*(F876/SUM(F872:F876))</f>
        <v>0</v>
      </c>
      <c r="H876" s="46">
        <f t="shared" ref="H876" si="14650">G876+((G877-H877)+(G878-H878))*(G876/SUM(G872:G876))</f>
        <v>0</v>
      </c>
      <c r="I876" s="46">
        <f t="shared" ref="I876" si="14651">H876+((H877-I877)+(H878-I878))*(H876/SUM(H872:H876))</f>
        <v>0</v>
      </c>
      <c r="J876" s="46">
        <f t="shared" ref="J876" si="14652">I876+((I877-J877)+(I878-J878))*(I876/SUM(I872:I876))</f>
        <v>0</v>
      </c>
      <c r="K876" s="46">
        <f t="shared" ref="K876" si="14653">J876+((J877-K877)+(J878-K878))*(J876/SUM(J872:J876))</f>
        <v>0</v>
      </c>
      <c r="L876" s="46">
        <f t="shared" ref="L876" si="14654">K876+((K877-L877)+(K878-L878))*(K876/SUM(K872:K876))</f>
        <v>0</v>
      </c>
      <c r="M876" s="46">
        <f t="shared" ref="M876" si="14655">L876+((L877-M877)+(L878-M878))*(L876/SUM(L872:L876))</f>
        <v>0</v>
      </c>
      <c r="N876" s="46">
        <f t="shared" ref="N876" si="14656">M876+((M877-N877)+(M878-N878))*(M876/SUM(M872:M876))</f>
        <v>0</v>
      </c>
      <c r="O876" s="46">
        <f t="shared" ref="O876" si="14657">N876+((N877-O877)+(N878-O878))*(N876/SUM(N872:N876))</f>
        <v>0</v>
      </c>
      <c r="P876" s="46">
        <f t="shared" ref="P876" si="14658">O876+((O877-P877)+(O878-P878))*(O876/SUM(O872:O876))</f>
        <v>0</v>
      </c>
      <c r="Q876" s="46">
        <f t="shared" ref="Q876" si="14659">P876+((P877-Q877)+(P878-Q878))*(P876/SUM(P872:P876))</f>
        <v>0</v>
      </c>
      <c r="R876" s="46">
        <f t="shared" ref="R876" si="14660">Q876+((Q877-R877)+(Q878-R878))*(Q876/SUM(Q872:Q876))</f>
        <v>0</v>
      </c>
      <c r="S876" s="46">
        <f t="shared" ref="S876" si="14661">R876+((R877-S877)+(R878-S878))*(R876/SUM(R872:R876))</f>
        <v>0</v>
      </c>
      <c r="T876" s="46">
        <f t="shared" ref="T876" si="14662">S876+((S877-T877)+(S878-T878))*(S876/SUM(S872:S876))</f>
        <v>0</v>
      </c>
      <c r="U876" s="46">
        <f t="shared" ref="U876" si="14663">T876+((T877-U877)+(T878-U878))*(T876/SUM(T872:T876))</f>
        <v>0</v>
      </c>
      <c r="V876" s="46">
        <f t="shared" ref="V876" si="14664">U876+((U877-V877)+(U878-V878))*(U876/SUM(U872:U876))</f>
        <v>0</v>
      </c>
      <c r="W876" s="46">
        <f t="shared" ref="W876" si="14665">V876+((V877-W877)+(V878-W878))*(V876/SUM(V872:V876))</f>
        <v>0</v>
      </c>
      <c r="X876" s="46">
        <f t="shared" ref="X876" si="14666">W876+((W877-X877)+(W878-X878))*(W876/SUM(W872:W876))</f>
        <v>0</v>
      </c>
      <c r="Y876" s="46">
        <f t="shared" ref="Y876" si="14667">X876+((X877-Y877)+(X878-Y878))*(X876/SUM(X872:X876))</f>
        <v>0</v>
      </c>
      <c r="Z876" s="46">
        <f t="shared" ref="Z876" si="14668">Y876+((Y877-Z877)+(Y878-Z878))*(Y876/SUM(Y872:Y876))</f>
        <v>0</v>
      </c>
      <c r="AA876" s="46">
        <f t="shared" ref="AA876" si="14669">Z876+((Z877-AA877)+(Z878-AA878))*(Z876/SUM(Z872:Z876))</f>
        <v>0</v>
      </c>
      <c r="AB876" s="46">
        <f t="shared" ref="AB876" si="14670">AA876+((AA877-AB877)+(AA878-AB878))*(AA876/SUM(AA872:AA876))</f>
        <v>0</v>
      </c>
      <c r="AC876" s="46">
        <f t="shared" ref="AC876" si="14671">AB876+((AB877-AC877)+(AB878-AC878))*(AB876/SUM(AB872:AB876))</f>
        <v>0</v>
      </c>
      <c r="AD876" s="46">
        <f t="shared" ref="AD876" si="14672">AC876+((AC877-AD877)+(AC878-AD878))*(AC876/SUM(AC872:AC876))</f>
        <v>0</v>
      </c>
      <c r="AE876" s="46">
        <f t="shared" ref="AE876" si="14673">AD876+((AD877-AE877)+(AD878-AE878))*(AD876/SUM(AD872:AD876))</f>
        <v>0</v>
      </c>
      <c r="AF876" s="46">
        <f t="shared" ref="AF876" si="14674">AE876+((AE877-AF877)+(AE878-AF878))*(AE876/SUM(AE872:AE876))</f>
        <v>0</v>
      </c>
      <c r="AG876" s="46">
        <f t="shared" ref="AG876" si="14675">AF876+((AF877-AG877)+(AF878-AG878))*(AF876/SUM(AF872:AF876))</f>
        <v>0</v>
      </c>
      <c r="AH876" s="46">
        <f t="shared" ref="AH876" si="14676">AG876+((AG877-AH877)+(AG878-AH878))*(AG876/SUM(AG872:AG876))</f>
        <v>0</v>
      </c>
      <c r="AI876" s="46">
        <f t="shared" ref="AI876" si="14677">AH876+((AH877-AI877)+(AH878-AI878))*(AH876/SUM(AH872:AH876))</f>
        <v>0</v>
      </c>
      <c r="AJ876" s="46">
        <f t="shared" ref="AJ876" si="14678">AI876+((AI877-AJ877)+(AI878-AJ878))*(AI876/SUM(AI872:AI876))</f>
        <v>0</v>
      </c>
      <c r="AK876" s="46">
        <f t="shared" ref="AK876" si="14679">AJ876+((AJ877-AK877)+(AJ878-AK878))*(AJ876/SUM(AJ872:AJ876))</f>
        <v>0</v>
      </c>
      <c r="AL876" s="46">
        <f t="shared" ref="AL876" si="14680">AK876+((AK877-AL877)+(AK878-AL878))*(AK876/SUM(AK872:AK876))</f>
        <v>0</v>
      </c>
      <c r="AM876" s="46">
        <f t="shared" ref="AM876" si="14681">AL876+((AL877-AM877)+(AL878-AM878))*(AL876/SUM(AL872:AL876))</f>
        <v>0</v>
      </c>
      <c r="AN876" s="46">
        <f t="shared" ref="AN876" si="14682">AM876+((AM877-AN877)+(AM878-AN878))*(AM876/SUM(AM872:AM876))</f>
        <v>0</v>
      </c>
      <c r="AO876" s="46">
        <f t="shared" ref="AO876" si="14683">AN876+((AN877-AO877)+(AN878-AO878))*(AN876/SUM(AN872:AN876))</f>
        <v>0</v>
      </c>
      <c r="AP876" s="46">
        <f t="shared" ref="AP876" si="14684">AO876+((AO877-AP877)+(AO878-AP878))*(AO876/SUM(AO872:AO876))</f>
        <v>0</v>
      </c>
      <c r="AQ876" s="46">
        <f t="shared" ref="AQ876" si="14685">AP876+((AP877-AQ877)+(AP878-AQ878))*(AP876/SUM(AP872:AP876))</f>
        <v>0</v>
      </c>
      <c r="AR876" s="46">
        <f t="shared" ref="AR876" si="14686">AQ876+((AQ877-AR877)+(AQ878-AR878))*(AQ876/SUM(AQ872:AQ876))</f>
        <v>0</v>
      </c>
      <c r="AS876" s="47">
        <f t="shared" ref="AS876" si="14687">AR876+((AR877-AS877)+(AR878-AS878))*(AR876/SUM(AR872:AR876))</f>
        <v>0</v>
      </c>
      <c r="AU876" s="10" t="str" cm="1">
        <f t="array" ref="AU876">IF($D876="","",INDEX('Data - CO2'!$B$5:$AP$53,MATCH(Kulturmodeller!$D876,'Data - CO2'!$A$5:$A$53,0),AU$20)*E876)</f>
        <v/>
      </c>
      <c r="AV876" t="str" cm="1">
        <f t="array" ref="AV876">IF($D876="","",INDEX('Data - CO2'!$B$5:$AP$53,MATCH(Kulturmodeller!$D876,'Data - CO2'!$A$5:$A$53,0),AV$20)*F876)</f>
        <v/>
      </c>
      <c r="AW876" t="str" cm="1">
        <f t="array" ref="AW876">IF($D876="","",INDEX('Data - CO2'!$B$5:$AP$53,MATCH(Kulturmodeller!$D876,'Data - CO2'!$A$5:$A$53,0),AW$20)*G876)</f>
        <v/>
      </c>
      <c r="AX876" t="str" cm="1">
        <f t="array" ref="AX876">IF($D876="","",INDEX('Data - CO2'!$B$5:$AP$53,MATCH(Kulturmodeller!$D876,'Data - CO2'!$A$5:$A$53,0),AX$20)*H876)</f>
        <v/>
      </c>
      <c r="AY876" t="str" cm="1">
        <f t="array" ref="AY876">IF($D876="","",INDEX('Data - CO2'!$B$5:$AP$53,MATCH(Kulturmodeller!$D876,'Data - CO2'!$A$5:$A$53,0),AY$20)*I876)</f>
        <v/>
      </c>
      <c r="AZ876" t="str" cm="1">
        <f t="array" ref="AZ876">IF($D876="","",INDEX('Data - CO2'!$B$5:$AP$53,MATCH(Kulturmodeller!$D876,'Data - CO2'!$A$5:$A$53,0),AZ$20)*J876*$B871)</f>
        <v/>
      </c>
      <c r="BA876" t="str" cm="1">
        <f t="array" ref="BA876">IF($D876="","",INDEX('Data - CO2'!$B$5:$AP$53,MATCH(Kulturmodeller!$D876,'Data - CO2'!$A$5:$A$53,0),BA$20)*K876*$B871)</f>
        <v/>
      </c>
      <c r="BB876" t="str" cm="1">
        <f t="array" ref="BB876">IF($D876="","",INDEX('Data - CO2'!$B$5:$AP$53,MATCH(Kulturmodeller!$D876,'Data - CO2'!$A$5:$A$53,0),BB$20)*L876*$B871)</f>
        <v/>
      </c>
      <c r="BC876" t="str" cm="1">
        <f t="array" ref="BC876">IF($D876="","",INDEX('Data - CO2'!$B$5:$AP$53,MATCH(Kulturmodeller!$D876,'Data - CO2'!$A$5:$A$53,0),BC$20)*M876*$B871)</f>
        <v/>
      </c>
      <c r="BD876" t="str" cm="1">
        <f t="array" ref="BD876">IF($D876="","",INDEX('Data - CO2'!$B$5:$AP$53,MATCH(Kulturmodeller!$D876,'Data - CO2'!$A$5:$A$53,0),BD$20)*N876*$B871)</f>
        <v/>
      </c>
      <c r="BE876" t="str" cm="1">
        <f t="array" ref="BE876">IF($D876="","",INDEX('Data - CO2'!$B$5:$AP$53,MATCH(Kulturmodeller!$D876,'Data - CO2'!$A$5:$A$53,0),BE$20)*O876*$B871)</f>
        <v/>
      </c>
      <c r="BF876" t="str" cm="1">
        <f t="array" ref="BF876">IF($D876="","",INDEX('Data - CO2'!$B$5:$AP$53,MATCH(Kulturmodeller!$D876,'Data - CO2'!$A$5:$A$53,0),BF$20)*P876*$B871)</f>
        <v/>
      </c>
      <c r="BG876" t="str" cm="1">
        <f t="array" ref="BG876">IF($D876="","",INDEX('Data - CO2'!$B$5:$AP$53,MATCH(Kulturmodeller!$D876,'Data - CO2'!$A$5:$A$53,0),BG$20)*Q876*$B871)</f>
        <v/>
      </c>
      <c r="BH876" t="str" cm="1">
        <f t="array" ref="BH876">IF($D876="","",INDEX('Data - CO2'!$B$5:$AP$53,MATCH(Kulturmodeller!$D876,'Data - CO2'!$A$5:$A$53,0),BH$20)*R876*$B871)</f>
        <v/>
      </c>
      <c r="BI876" t="str" cm="1">
        <f t="array" ref="BI876">IF($D876="","",INDEX('Data - CO2'!$B$5:$AP$53,MATCH(Kulturmodeller!$D876,'Data - CO2'!$A$5:$A$53,0),BI$20)*S876*$B871)</f>
        <v/>
      </c>
      <c r="BJ876" t="str" cm="1">
        <f t="array" ref="BJ876">IF($D876="","",INDEX('Data - CO2'!$B$5:$AP$53,MATCH(Kulturmodeller!$D876,'Data - CO2'!$A$5:$A$53,0),BJ$20)*T876*$B871)</f>
        <v/>
      </c>
      <c r="BK876" t="str" cm="1">
        <f t="array" ref="BK876">IF($D876="","",INDEX('Data - CO2'!$B$5:$AP$53,MATCH(Kulturmodeller!$D876,'Data - CO2'!$A$5:$A$53,0),BK$20)*U876*$B871)</f>
        <v/>
      </c>
      <c r="BL876" t="str" cm="1">
        <f t="array" ref="BL876">IF($D876="","",INDEX('Data - CO2'!$B$5:$AP$53,MATCH(Kulturmodeller!$D876,'Data - CO2'!$A$5:$A$53,0),BL$20)*V876*$B871)</f>
        <v/>
      </c>
      <c r="BM876" t="str" cm="1">
        <f t="array" ref="BM876">IF($D876="","",INDEX('Data - CO2'!$B$5:$AP$53,MATCH(Kulturmodeller!$D876,'Data - CO2'!$A$5:$A$53,0),BM$20)*W876*$B871)</f>
        <v/>
      </c>
      <c r="BN876" t="str" cm="1">
        <f t="array" ref="BN876">IF($D876="","",INDEX('Data - CO2'!$B$5:$AP$53,MATCH(Kulturmodeller!$D876,'Data - CO2'!$A$5:$A$53,0),BN$20)*X876*$B871)</f>
        <v/>
      </c>
      <c r="BO876" t="str" cm="1">
        <f t="array" ref="BO876">IF($D876="","",INDEX('Data - CO2'!$B$5:$AP$53,MATCH(Kulturmodeller!$D876,'Data - CO2'!$A$5:$A$53,0),BO$20)*Y876*$B871)</f>
        <v/>
      </c>
      <c r="BP876" t="str" cm="1">
        <f t="array" ref="BP876">IF($D876="","",INDEX('Data - CO2'!$B$5:$AP$53,MATCH(Kulturmodeller!$D876,'Data - CO2'!$A$5:$A$53,0),BP$20)*Z876*$B871)</f>
        <v/>
      </c>
      <c r="BQ876" t="str" cm="1">
        <f t="array" ref="BQ876">IF($D876="","",INDEX('Data - CO2'!$B$5:$AP$53,MATCH(Kulturmodeller!$D876,'Data - CO2'!$A$5:$A$53,0),BQ$20)*AA876*$B871)</f>
        <v/>
      </c>
      <c r="BR876" t="str" cm="1">
        <f t="array" ref="BR876">IF($D876="","",INDEX('Data - CO2'!$B$5:$AP$53,MATCH(Kulturmodeller!$D876,'Data - CO2'!$A$5:$A$53,0),BR$20)*AB876*$B871)</f>
        <v/>
      </c>
      <c r="BS876" t="str" cm="1">
        <f t="array" ref="BS876">IF($D876="","",INDEX('Data - CO2'!$B$5:$AP$53,MATCH(Kulturmodeller!$D876,'Data - CO2'!$A$5:$A$53,0),BS$20)*AC876*$B871)</f>
        <v/>
      </c>
      <c r="BT876" t="str" cm="1">
        <f t="array" ref="BT876">IF($D876="","",INDEX('Data - CO2'!$B$5:$AP$53,MATCH(Kulturmodeller!$D876,'Data - CO2'!$A$5:$A$53,0),BT$20)*AD876*$B871)</f>
        <v/>
      </c>
      <c r="BU876" t="str" cm="1">
        <f t="array" ref="BU876">IF($D876="","",INDEX('Data - CO2'!$B$5:$AP$53,MATCH(Kulturmodeller!$D876,'Data - CO2'!$A$5:$A$53,0),BU$20)*AE876*$B871)</f>
        <v/>
      </c>
      <c r="BV876" t="str" cm="1">
        <f t="array" ref="BV876">IF($D876="","",INDEX('Data - CO2'!$B$5:$AP$53,MATCH(Kulturmodeller!$D876,'Data - CO2'!$A$5:$A$53,0),BV$20)*AF876*$B871)</f>
        <v/>
      </c>
      <c r="BW876" t="str" cm="1">
        <f t="array" ref="BW876">IF($D876="","",INDEX('Data - CO2'!$B$5:$AP$53,MATCH(Kulturmodeller!$D876,'Data - CO2'!$A$5:$A$53,0),BW$20)*AG876*$B871)</f>
        <v/>
      </c>
      <c r="BX876" t="str" cm="1">
        <f t="array" ref="BX876">IF($D876="","",INDEX('Data - CO2'!$B$5:$AP$53,MATCH(Kulturmodeller!$D876,'Data - CO2'!$A$5:$A$53,0),BX$20)*AH876*$B871)</f>
        <v/>
      </c>
      <c r="BY876" t="str" cm="1">
        <f t="array" ref="BY876">IF($D876="","",INDEX('Data - CO2'!$B$5:$AP$53,MATCH(Kulturmodeller!$D876,'Data - CO2'!$A$5:$A$53,0),BY$20)*AI876*$B871)</f>
        <v/>
      </c>
      <c r="BZ876" t="str" cm="1">
        <f t="array" ref="BZ876">IF($D876="","",INDEX('Data - CO2'!$B$5:$AP$53,MATCH(Kulturmodeller!$D876,'Data - CO2'!$A$5:$A$53,0),BZ$20)*AJ876*$B871)</f>
        <v/>
      </c>
      <c r="CA876" t="str" cm="1">
        <f t="array" ref="CA876">IF($D876="","",INDEX('Data - CO2'!$B$5:$AP$53,MATCH(Kulturmodeller!$D876,'Data - CO2'!$A$5:$A$53,0),CA$20)*AK876*$B871)</f>
        <v/>
      </c>
      <c r="CB876" t="str" cm="1">
        <f t="array" ref="CB876">IF($D876="","",INDEX('Data - CO2'!$B$5:$AP$53,MATCH(Kulturmodeller!$D876,'Data - CO2'!$A$5:$A$53,0),CB$20)*AL876*$B871)</f>
        <v/>
      </c>
      <c r="CC876" t="str" cm="1">
        <f t="array" ref="CC876">IF($D876="","",INDEX('Data - CO2'!$B$5:$AP$53,MATCH(Kulturmodeller!$D876,'Data - CO2'!$A$5:$A$53,0),CC$20)*AM876*$B871)</f>
        <v/>
      </c>
      <c r="CD876" t="str" cm="1">
        <f t="array" ref="CD876">IF($D876="","",INDEX('Data - CO2'!$B$5:$AP$53,MATCH(Kulturmodeller!$D876,'Data - CO2'!$A$5:$A$53,0),CD$20)*AN876*$B871)</f>
        <v/>
      </c>
      <c r="CE876" t="str" cm="1">
        <f t="array" ref="CE876">IF($D876="","",INDEX('Data - CO2'!$B$5:$AP$53,MATCH(Kulturmodeller!$D876,'Data - CO2'!$A$5:$A$53,0),CE$20)*AO876*$B871)</f>
        <v/>
      </c>
      <c r="CF876" t="str" cm="1">
        <f t="array" ref="CF876">IF($D876="","",INDEX('Data - CO2'!$B$5:$AP$53,MATCH(Kulturmodeller!$D876,'Data - CO2'!$A$5:$A$53,0),CF$20)*AP876*$B871)</f>
        <v/>
      </c>
      <c r="CG876" t="str" cm="1">
        <f t="array" ref="CG876">IF($D876="","",INDEX('Data - CO2'!$B$5:$AP$53,MATCH(Kulturmodeller!$D876,'Data - CO2'!$A$5:$A$53,0),CG$20)*AQ876*$B871)</f>
        <v/>
      </c>
      <c r="CH876" t="str" cm="1">
        <f t="array" ref="CH876">IF($D876="","",INDEX('Data - CO2'!$B$5:$AP$53,MATCH(Kulturmodeller!$D876,'Data - CO2'!$A$5:$A$53,0),CH$20)*AR876*$B871)</f>
        <v/>
      </c>
      <c r="CI876" s="11" t="str" cm="1">
        <f t="array" ref="CI876">IF($D876="","",INDEX('Data - CO2'!$B$5:$AP$53,MATCH(Kulturmodeller!$D876,'Data - CO2'!$A$5:$A$53,0),CI$20)*AS876*$B871)</f>
        <v/>
      </c>
    </row>
    <row r="877" spans="1:87" x14ac:dyDescent="0.3">
      <c r="A877" s="49" t="s">
        <v>637</v>
      </c>
      <c r="B877" s="49"/>
      <c r="C877" s="349">
        <f>'Katalog over Kulturmodeller '!F276</f>
        <v>0</v>
      </c>
      <c r="D877" s="131"/>
      <c r="E877" s="151">
        <f>'Katalog over Kulturmodeller '!W276</f>
        <v>0</v>
      </c>
      <c r="F877" s="40">
        <f>E877</f>
        <v>0</v>
      </c>
      <c r="G877" s="40">
        <f t="shared" ref="G877:G878" si="14688">F877</f>
        <v>0</v>
      </c>
      <c r="H877" s="40">
        <f>G877*2/3</f>
        <v>0</v>
      </c>
      <c r="I877" s="40">
        <f>H877*0.5</f>
        <v>0</v>
      </c>
      <c r="J877" s="40">
        <v>0</v>
      </c>
      <c r="K877" s="40">
        <f t="shared" ref="K877:K878" si="14689">J877</f>
        <v>0</v>
      </c>
      <c r="L877" s="40">
        <f t="shared" ref="L877:L878" si="14690">K877</f>
        <v>0</v>
      </c>
      <c r="M877" s="40">
        <f t="shared" ref="M877:M878" si="14691">L877</f>
        <v>0</v>
      </c>
      <c r="N877" s="40">
        <f t="shared" ref="N877:N878" si="14692">M877</f>
        <v>0</v>
      </c>
      <c r="O877" s="40">
        <f t="shared" ref="O877:O878" si="14693">N877</f>
        <v>0</v>
      </c>
      <c r="P877" s="40">
        <f t="shared" ref="P877:P878" si="14694">O877</f>
        <v>0</v>
      </c>
      <c r="Q877" s="40">
        <f t="shared" ref="Q877:Q878" si="14695">P877</f>
        <v>0</v>
      </c>
      <c r="R877" s="40">
        <f t="shared" ref="R877:R878" si="14696">Q877</f>
        <v>0</v>
      </c>
      <c r="S877" s="40">
        <f t="shared" ref="S877:S878" si="14697">R877</f>
        <v>0</v>
      </c>
      <c r="T877" s="40">
        <f t="shared" ref="T877:T878" si="14698">S877</f>
        <v>0</v>
      </c>
      <c r="U877" s="40">
        <f t="shared" ref="U877:U878" si="14699">T877</f>
        <v>0</v>
      </c>
      <c r="V877" s="40">
        <f t="shared" ref="V877:V878" si="14700">U877</f>
        <v>0</v>
      </c>
      <c r="W877" s="40">
        <f t="shared" ref="W877:W878" si="14701">V877</f>
        <v>0</v>
      </c>
      <c r="X877" s="40">
        <f t="shared" ref="X877:X878" si="14702">W877</f>
        <v>0</v>
      </c>
      <c r="Y877" s="40">
        <f t="shared" ref="Y877:Y878" si="14703">X877</f>
        <v>0</v>
      </c>
      <c r="Z877" s="40">
        <f t="shared" ref="Z877:Z878" si="14704">Y877</f>
        <v>0</v>
      </c>
      <c r="AA877" s="40">
        <f t="shared" ref="AA877:AA878" si="14705">Z877</f>
        <v>0</v>
      </c>
      <c r="AB877" s="40">
        <f t="shared" ref="AB877:AB878" si="14706">AA877</f>
        <v>0</v>
      </c>
      <c r="AC877" s="40">
        <f t="shared" ref="AC877:AC878" si="14707">AB877</f>
        <v>0</v>
      </c>
      <c r="AD877" s="40">
        <f t="shared" ref="AD877:AD878" si="14708">AC877</f>
        <v>0</v>
      </c>
      <c r="AE877" s="40">
        <f t="shared" ref="AE877:AE878" si="14709">AD877</f>
        <v>0</v>
      </c>
      <c r="AF877" s="40">
        <f t="shared" ref="AF877:AF878" si="14710">AE877</f>
        <v>0</v>
      </c>
      <c r="AG877" s="40">
        <f t="shared" ref="AG877:AG878" si="14711">AF877</f>
        <v>0</v>
      </c>
      <c r="AH877" s="40">
        <f t="shared" ref="AH877:AH878" si="14712">AG877</f>
        <v>0</v>
      </c>
      <c r="AI877" s="40">
        <f t="shared" ref="AI877:AI878" si="14713">AH877</f>
        <v>0</v>
      </c>
      <c r="AJ877" s="40">
        <f t="shared" ref="AJ877:AJ878" si="14714">AI877</f>
        <v>0</v>
      </c>
      <c r="AK877" s="40">
        <f t="shared" ref="AK877:AK878" si="14715">AJ877</f>
        <v>0</v>
      </c>
      <c r="AL877" s="40">
        <f t="shared" ref="AL877:AL878" si="14716">AK877</f>
        <v>0</v>
      </c>
      <c r="AM877" s="40">
        <f t="shared" ref="AM877:AM878" si="14717">AL877</f>
        <v>0</v>
      </c>
      <c r="AN877" s="40">
        <f t="shared" ref="AN877:AN878" si="14718">AM877</f>
        <v>0</v>
      </c>
      <c r="AO877" s="40">
        <f t="shared" ref="AO877:AO878" si="14719">AN877</f>
        <v>0</v>
      </c>
      <c r="AP877" s="40">
        <f t="shared" ref="AP877:AP878" si="14720">AO877</f>
        <v>0</v>
      </c>
      <c r="AQ877" s="40">
        <f t="shared" ref="AQ877:AQ878" si="14721">AP877</f>
        <v>0</v>
      </c>
      <c r="AR877" s="40">
        <f t="shared" ref="AR877:AR878" si="14722">AQ877</f>
        <v>0</v>
      </c>
      <c r="AS877" s="41">
        <f t="shared" ref="AS877:AS878" si="14723">AR877</f>
        <v>0</v>
      </c>
      <c r="AU877" s="10" t="str" cm="1">
        <f t="array" ref="AU877">IF($D877="","",INDEX('Data - CO2'!$B$5:$AP$53,MATCH(Kulturmodeller!$D877,'Data - CO2'!$A$5:$A$53,0),AU$20)*E877)</f>
        <v/>
      </c>
      <c r="AV877" t="str" cm="1">
        <f t="array" ref="AV877">IF($D877="","",INDEX('Data - CO2'!$B$5:$AP$53,MATCH(Kulturmodeller!$D877,'Data - CO2'!$A$5:$A$53,0),AV$20)*F877)</f>
        <v/>
      </c>
      <c r="AW877" t="str" cm="1">
        <f t="array" ref="AW877">IF($D877="","",INDEX('Data - CO2'!$B$5:$AP$53,MATCH(Kulturmodeller!$D877,'Data - CO2'!$A$5:$A$53,0),AW$20)*G877)</f>
        <v/>
      </c>
      <c r="AX877" t="str" cm="1">
        <f t="array" ref="AX877">IF($D877="","",INDEX('Data - CO2'!$B$5:$AP$53,MATCH(Kulturmodeller!$D877,'Data - CO2'!$A$5:$A$53,0),AX$20)*H877)</f>
        <v/>
      </c>
      <c r="AY877" t="str" cm="1">
        <f t="array" ref="AY877">IF($D877="","",INDEX('Data - CO2'!$B$5:$AP$53,MATCH(Kulturmodeller!$D877,'Data - CO2'!$A$5:$A$53,0),AY$20)*I877)</f>
        <v/>
      </c>
      <c r="AZ877" t="str" cm="1">
        <f t="array" ref="AZ877">IF($D877="","",INDEX('Data - CO2'!$B$5:$AP$53,MATCH(Kulturmodeller!$D877,'Data - CO2'!$A$5:$A$53,0),AZ$20)*J877*$B871)</f>
        <v/>
      </c>
      <c r="BA877" t="str" cm="1">
        <f t="array" ref="BA877">IF($D877="","",INDEX('Data - CO2'!$B$5:$AP$53,MATCH(Kulturmodeller!$D877,'Data - CO2'!$A$5:$A$53,0),BA$20)*K877*$B871)</f>
        <v/>
      </c>
      <c r="BB877" t="str" cm="1">
        <f t="array" ref="BB877">IF($D877="","",INDEX('Data - CO2'!$B$5:$AP$53,MATCH(Kulturmodeller!$D877,'Data - CO2'!$A$5:$A$53,0),BB$20)*L877*$B871)</f>
        <v/>
      </c>
      <c r="BC877" t="str" cm="1">
        <f t="array" ref="BC877">IF($D877="","",INDEX('Data - CO2'!$B$5:$AP$53,MATCH(Kulturmodeller!$D877,'Data - CO2'!$A$5:$A$53,0),BC$20)*M877*$B871)</f>
        <v/>
      </c>
      <c r="BD877" t="str" cm="1">
        <f t="array" ref="BD877">IF($D877="","",INDEX('Data - CO2'!$B$5:$AP$53,MATCH(Kulturmodeller!$D877,'Data - CO2'!$A$5:$A$53,0),BD$20)*N877*$B871)</f>
        <v/>
      </c>
      <c r="BE877" t="str" cm="1">
        <f t="array" ref="BE877">IF($D877="","",INDEX('Data - CO2'!$B$5:$AP$53,MATCH(Kulturmodeller!$D877,'Data - CO2'!$A$5:$A$53,0),BE$20)*O877*$B871)</f>
        <v/>
      </c>
      <c r="BF877" t="str" cm="1">
        <f t="array" ref="BF877">IF($D877="","",INDEX('Data - CO2'!$B$5:$AP$53,MATCH(Kulturmodeller!$D877,'Data - CO2'!$A$5:$A$53,0),BF$20)*P877*$B871)</f>
        <v/>
      </c>
      <c r="BG877" t="str" cm="1">
        <f t="array" ref="BG877">IF($D877="","",INDEX('Data - CO2'!$B$5:$AP$53,MATCH(Kulturmodeller!$D877,'Data - CO2'!$A$5:$A$53,0),BG$20)*Q877*$B871)</f>
        <v/>
      </c>
      <c r="BH877" t="str" cm="1">
        <f t="array" ref="BH877">IF($D877="","",INDEX('Data - CO2'!$B$5:$AP$53,MATCH(Kulturmodeller!$D877,'Data - CO2'!$A$5:$A$53,0),BH$20)*R877*$B871)</f>
        <v/>
      </c>
      <c r="BI877" t="str" cm="1">
        <f t="array" ref="BI877">IF($D877="","",INDEX('Data - CO2'!$B$5:$AP$53,MATCH(Kulturmodeller!$D877,'Data - CO2'!$A$5:$A$53,0),BI$20)*S877*$B871)</f>
        <v/>
      </c>
      <c r="BJ877" t="str" cm="1">
        <f t="array" ref="BJ877">IF($D877="","",INDEX('Data - CO2'!$B$5:$AP$53,MATCH(Kulturmodeller!$D877,'Data - CO2'!$A$5:$A$53,0),BJ$20)*T877*$B871)</f>
        <v/>
      </c>
      <c r="BK877" t="str" cm="1">
        <f t="array" ref="BK877">IF($D877="","",INDEX('Data - CO2'!$B$5:$AP$53,MATCH(Kulturmodeller!$D877,'Data - CO2'!$A$5:$A$53,0),BK$20)*U877*$B871)</f>
        <v/>
      </c>
      <c r="BL877" t="str" cm="1">
        <f t="array" ref="BL877">IF($D877="","",INDEX('Data - CO2'!$B$5:$AP$53,MATCH(Kulturmodeller!$D877,'Data - CO2'!$A$5:$A$53,0),BL$20)*V877*$B871)</f>
        <v/>
      </c>
      <c r="BM877" t="str" cm="1">
        <f t="array" ref="BM877">IF($D877="","",INDEX('Data - CO2'!$B$5:$AP$53,MATCH(Kulturmodeller!$D877,'Data - CO2'!$A$5:$A$53,0),BM$20)*W877*$B871)</f>
        <v/>
      </c>
      <c r="BN877" t="str" cm="1">
        <f t="array" ref="BN877">IF($D877="","",INDEX('Data - CO2'!$B$5:$AP$53,MATCH(Kulturmodeller!$D877,'Data - CO2'!$A$5:$A$53,0),BN$20)*X877*$B871)</f>
        <v/>
      </c>
      <c r="BO877" t="str" cm="1">
        <f t="array" ref="BO877">IF($D877="","",INDEX('Data - CO2'!$B$5:$AP$53,MATCH(Kulturmodeller!$D877,'Data - CO2'!$A$5:$A$53,0),BO$20)*Y877*$B871)</f>
        <v/>
      </c>
      <c r="BP877" t="str" cm="1">
        <f t="array" ref="BP877">IF($D877="","",INDEX('Data - CO2'!$B$5:$AP$53,MATCH(Kulturmodeller!$D877,'Data - CO2'!$A$5:$A$53,0),BP$20)*Z877*$B871)</f>
        <v/>
      </c>
      <c r="BQ877" t="str" cm="1">
        <f t="array" ref="BQ877">IF($D877="","",INDEX('Data - CO2'!$B$5:$AP$53,MATCH(Kulturmodeller!$D877,'Data - CO2'!$A$5:$A$53,0),BQ$20)*AA877*$B871)</f>
        <v/>
      </c>
      <c r="BR877" t="str" cm="1">
        <f t="array" ref="BR877">IF($D877="","",INDEX('Data - CO2'!$B$5:$AP$53,MATCH(Kulturmodeller!$D877,'Data - CO2'!$A$5:$A$53,0),BR$20)*AB877*$B871)</f>
        <v/>
      </c>
      <c r="BS877" t="str" cm="1">
        <f t="array" ref="BS877">IF($D877="","",INDEX('Data - CO2'!$B$5:$AP$53,MATCH(Kulturmodeller!$D877,'Data - CO2'!$A$5:$A$53,0),BS$20)*AC877*$B871)</f>
        <v/>
      </c>
      <c r="BT877" t="str" cm="1">
        <f t="array" ref="BT877">IF($D877="","",INDEX('Data - CO2'!$B$5:$AP$53,MATCH(Kulturmodeller!$D877,'Data - CO2'!$A$5:$A$53,0),BT$20)*AD877*$B871)</f>
        <v/>
      </c>
      <c r="BU877" t="str" cm="1">
        <f t="array" ref="BU877">IF($D877="","",INDEX('Data - CO2'!$B$5:$AP$53,MATCH(Kulturmodeller!$D877,'Data - CO2'!$A$5:$A$53,0),BU$20)*AE877*$B871)</f>
        <v/>
      </c>
      <c r="BV877" t="str" cm="1">
        <f t="array" ref="BV877">IF($D877="","",INDEX('Data - CO2'!$B$5:$AP$53,MATCH(Kulturmodeller!$D877,'Data - CO2'!$A$5:$A$53,0),BV$20)*AF877*$B871)</f>
        <v/>
      </c>
      <c r="BW877" t="str" cm="1">
        <f t="array" ref="BW877">IF($D877="","",INDEX('Data - CO2'!$B$5:$AP$53,MATCH(Kulturmodeller!$D877,'Data - CO2'!$A$5:$A$53,0),BW$20)*AG877*$B871)</f>
        <v/>
      </c>
      <c r="BX877" t="str" cm="1">
        <f t="array" ref="BX877">IF($D877="","",INDEX('Data - CO2'!$B$5:$AP$53,MATCH(Kulturmodeller!$D877,'Data - CO2'!$A$5:$A$53,0),BX$20)*AH877*$B871)</f>
        <v/>
      </c>
      <c r="BY877" t="str" cm="1">
        <f t="array" ref="BY877">IF($D877="","",INDEX('Data - CO2'!$B$5:$AP$53,MATCH(Kulturmodeller!$D877,'Data - CO2'!$A$5:$A$53,0),BY$20)*AI877*$B871)</f>
        <v/>
      </c>
      <c r="BZ877" t="str" cm="1">
        <f t="array" ref="BZ877">IF($D877="","",INDEX('Data - CO2'!$B$5:$AP$53,MATCH(Kulturmodeller!$D877,'Data - CO2'!$A$5:$A$53,0),BZ$20)*AJ877*$B871)</f>
        <v/>
      </c>
      <c r="CA877" t="str" cm="1">
        <f t="array" ref="CA877">IF($D877="","",INDEX('Data - CO2'!$B$5:$AP$53,MATCH(Kulturmodeller!$D877,'Data - CO2'!$A$5:$A$53,0),CA$20)*AK877*$B871)</f>
        <v/>
      </c>
      <c r="CB877" t="str" cm="1">
        <f t="array" ref="CB877">IF($D877="","",INDEX('Data - CO2'!$B$5:$AP$53,MATCH(Kulturmodeller!$D877,'Data - CO2'!$A$5:$A$53,0),CB$20)*AL877*$B871)</f>
        <v/>
      </c>
      <c r="CC877" t="str" cm="1">
        <f t="array" ref="CC877">IF($D877="","",INDEX('Data - CO2'!$B$5:$AP$53,MATCH(Kulturmodeller!$D877,'Data - CO2'!$A$5:$A$53,0),CC$20)*AM877*$B871)</f>
        <v/>
      </c>
      <c r="CD877" t="str" cm="1">
        <f t="array" ref="CD877">IF($D877="","",INDEX('Data - CO2'!$B$5:$AP$53,MATCH(Kulturmodeller!$D877,'Data - CO2'!$A$5:$A$53,0),CD$20)*AN877*$B871)</f>
        <v/>
      </c>
      <c r="CE877" t="str" cm="1">
        <f t="array" ref="CE877">IF($D877="","",INDEX('Data - CO2'!$B$5:$AP$53,MATCH(Kulturmodeller!$D877,'Data - CO2'!$A$5:$A$53,0),CE$20)*AO877*$B871)</f>
        <v/>
      </c>
      <c r="CF877" t="str" cm="1">
        <f t="array" ref="CF877">IF($D877="","",INDEX('Data - CO2'!$B$5:$AP$53,MATCH(Kulturmodeller!$D877,'Data - CO2'!$A$5:$A$53,0),CF$20)*AP877*$B871)</f>
        <v/>
      </c>
      <c r="CG877" t="str" cm="1">
        <f t="array" ref="CG877">IF($D877="","",INDEX('Data - CO2'!$B$5:$AP$53,MATCH(Kulturmodeller!$D877,'Data - CO2'!$A$5:$A$53,0),CG$20)*AQ877*$B871)</f>
        <v/>
      </c>
      <c r="CH877" t="str" cm="1">
        <f t="array" ref="CH877">IF($D877="","",INDEX('Data - CO2'!$B$5:$AP$53,MATCH(Kulturmodeller!$D877,'Data - CO2'!$A$5:$A$53,0),CH$20)*AR877*$B871)</f>
        <v/>
      </c>
      <c r="CI877" s="11" t="str" cm="1">
        <f t="array" ref="CI877">IF($D877="","",INDEX('Data - CO2'!$B$5:$AP$53,MATCH(Kulturmodeller!$D877,'Data - CO2'!$A$5:$A$53,0),CI$20)*AS877*$B871)</f>
        <v/>
      </c>
    </row>
    <row r="878" spans="1:87" x14ac:dyDescent="0.3">
      <c r="A878" s="346" t="s">
        <v>638</v>
      </c>
      <c r="B878" s="42"/>
      <c r="C878" s="350" t="str">
        <f>'Katalog over Kulturmodeller '!F277</f>
        <v>Juletræer (NGR)</v>
      </c>
      <c r="D878" s="129" t="s">
        <v>634</v>
      </c>
      <c r="E878" s="140">
        <f>'Katalog over Kulturmodeller '!W277</f>
        <v>0</v>
      </c>
      <c r="F878" s="40">
        <f>E878</f>
        <v>0</v>
      </c>
      <c r="G878" s="40">
        <f t="shared" si="14688"/>
        <v>0</v>
      </c>
      <c r="H878" s="40">
        <f>G878*2/3</f>
        <v>0</v>
      </c>
      <c r="I878" s="40">
        <f>H878*0.5</f>
        <v>0</v>
      </c>
      <c r="J878" s="40">
        <v>0</v>
      </c>
      <c r="K878" s="40">
        <f t="shared" si="14689"/>
        <v>0</v>
      </c>
      <c r="L878" s="40">
        <f t="shared" si="14690"/>
        <v>0</v>
      </c>
      <c r="M878" s="40">
        <f t="shared" si="14691"/>
        <v>0</v>
      </c>
      <c r="N878" s="40">
        <f t="shared" si="14692"/>
        <v>0</v>
      </c>
      <c r="O878" s="40">
        <f t="shared" si="14693"/>
        <v>0</v>
      </c>
      <c r="P878" s="40">
        <f t="shared" si="14694"/>
        <v>0</v>
      </c>
      <c r="Q878" s="40">
        <f t="shared" si="14695"/>
        <v>0</v>
      </c>
      <c r="R878" s="40">
        <f t="shared" si="14696"/>
        <v>0</v>
      </c>
      <c r="S878" s="40">
        <f t="shared" si="14697"/>
        <v>0</v>
      </c>
      <c r="T878" s="40">
        <f t="shared" si="14698"/>
        <v>0</v>
      </c>
      <c r="U878" s="40">
        <f t="shared" si="14699"/>
        <v>0</v>
      </c>
      <c r="V878" s="40">
        <f t="shared" si="14700"/>
        <v>0</v>
      </c>
      <c r="W878" s="40">
        <f t="shared" si="14701"/>
        <v>0</v>
      </c>
      <c r="X878" s="40">
        <f t="shared" si="14702"/>
        <v>0</v>
      </c>
      <c r="Y878" s="40">
        <f t="shared" si="14703"/>
        <v>0</v>
      </c>
      <c r="Z878" s="40">
        <f t="shared" si="14704"/>
        <v>0</v>
      </c>
      <c r="AA878" s="40">
        <f t="shared" si="14705"/>
        <v>0</v>
      </c>
      <c r="AB878" s="40">
        <f t="shared" si="14706"/>
        <v>0</v>
      </c>
      <c r="AC878" s="40">
        <f t="shared" si="14707"/>
        <v>0</v>
      </c>
      <c r="AD878" s="40">
        <f t="shared" si="14708"/>
        <v>0</v>
      </c>
      <c r="AE878" s="40">
        <f t="shared" si="14709"/>
        <v>0</v>
      </c>
      <c r="AF878" s="40">
        <f t="shared" si="14710"/>
        <v>0</v>
      </c>
      <c r="AG878" s="40">
        <f t="shared" si="14711"/>
        <v>0</v>
      </c>
      <c r="AH878" s="40">
        <f t="shared" si="14712"/>
        <v>0</v>
      </c>
      <c r="AI878" s="40">
        <f t="shared" si="14713"/>
        <v>0</v>
      </c>
      <c r="AJ878" s="40">
        <f t="shared" si="14714"/>
        <v>0</v>
      </c>
      <c r="AK878" s="40">
        <f t="shared" si="14715"/>
        <v>0</v>
      </c>
      <c r="AL878" s="40">
        <f t="shared" si="14716"/>
        <v>0</v>
      </c>
      <c r="AM878" s="40">
        <f t="shared" si="14717"/>
        <v>0</v>
      </c>
      <c r="AN878" s="40">
        <f t="shared" si="14718"/>
        <v>0</v>
      </c>
      <c r="AO878" s="40">
        <f t="shared" si="14719"/>
        <v>0</v>
      </c>
      <c r="AP878" s="40">
        <f t="shared" si="14720"/>
        <v>0</v>
      </c>
      <c r="AQ878" s="40">
        <f t="shared" si="14721"/>
        <v>0</v>
      </c>
      <c r="AR878" s="40">
        <f t="shared" si="14722"/>
        <v>0</v>
      </c>
      <c r="AS878" s="41">
        <f t="shared" si="14723"/>
        <v>0</v>
      </c>
      <c r="AU878" s="12" cm="1">
        <f t="array" ref="AU878">IF($D878="","",INDEX('Data - CO2'!$B$5:$AP$53,MATCH(Kulturmodeller!$D878,'Data - CO2'!$A$5:$A$53,0),AU$20)*E878)</f>
        <v>0</v>
      </c>
      <c r="AV878" s="3" cm="1">
        <f t="array" ref="AV878">IF($D878="","",INDEX('Data - CO2'!$B$5:$AP$53,MATCH(Kulturmodeller!$D878,'Data - CO2'!$A$5:$A$53,0),AV$20)*F878)</f>
        <v>0</v>
      </c>
      <c r="AW878" s="3" cm="1">
        <f t="array" ref="AW878">IF($D878="","",INDEX('Data - CO2'!$B$5:$AP$53,MATCH(Kulturmodeller!$D878,'Data - CO2'!$A$5:$A$53,0),AW$20)*G878)</f>
        <v>0</v>
      </c>
      <c r="AX878" s="3" cm="1">
        <f t="array" ref="AX878">IF($D878="","",INDEX('Data - CO2'!$B$5:$AP$53,MATCH(Kulturmodeller!$D878,'Data - CO2'!$A$5:$A$53,0),AX$20)*H878)</f>
        <v>0</v>
      </c>
      <c r="AY878" s="3" cm="1">
        <f t="array" ref="AY878">IF($D878="","",INDEX('Data - CO2'!$B$5:$AP$53,MATCH(Kulturmodeller!$D878,'Data - CO2'!$A$5:$A$53,0),AY$20)*I878)</f>
        <v>0</v>
      </c>
      <c r="AZ878" s="3" cm="1">
        <f t="array" ref="AZ878">IF($D878="","",INDEX('Data - CO2'!$B$5:$AP$53,MATCH(Kulturmodeller!$D878,'Data - CO2'!$A$5:$A$53,0),AZ$20)*J878*$B871)</f>
        <v>0</v>
      </c>
      <c r="BA878" s="3" cm="1">
        <f t="array" ref="BA878">IF($D878="","",INDEX('Data - CO2'!$B$5:$AP$53,MATCH(Kulturmodeller!$D878,'Data - CO2'!$A$5:$A$53,0),BA$20)*K878*$B871)</f>
        <v>0</v>
      </c>
      <c r="BB878" s="3" cm="1">
        <f t="array" ref="BB878">IF($D878="","",INDEX('Data - CO2'!$B$5:$AP$53,MATCH(Kulturmodeller!$D878,'Data - CO2'!$A$5:$A$53,0),BB$20)*L878*$B871)</f>
        <v>0</v>
      </c>
      <c r="BC878" s="3" cm="1">
        <f t="array" ref="BC878">IF($D878="","",INDEX('Data - CO2'!$B$5:$AP$53,MATCH(Kulturmodeller!$D878,'Data - CO2'!$A$5:$A$53,0),BC$20)*M878*$B871)</f>
        <v>0</v>
      </c>
      <c r="BD878" s="3" cm="1">
        <f t="array" ref="BD878">IF($D878="","",INDEX('Data - CO2'!$B$5:$AP$53,MATCH(Kulturmodeller!$D878,'Data - CO2'!$A$5:$A$53,0),BD$20)*N878*$B871)</f>
        <v>0</v>
      </c>
      <c r="BE878" s="3" cm="1">
        <f t="array" ref="BE878">IF($D878="","",INDEX('Data - CO2'!$B$5:$AP$53,MATCH(Kulturmodeller!$D878,'Data - CO2'!$A$5:$A$53,0),BE$20)*O878*$B871)</f>
        <v>0</v>
      </c>
      <c r="BF878" s="3" cm="1">
        <f t="array" ref="BF878">IF($D878="","",INDEX('Data - CO2'!$B$5:$AP$53,MATCH(Kulturmodeller!$D878,'Data - CO2'!$A$5:$A$53,0),BF$20)*P878*$B871)</f>
        <v>0</v>
      </c>
      <c r="BG878" s="3" cm="1">
        <f t="array" ref="BG878">IF($D878="","",INDEX('Data - CO2'!$B$5:$AP$53,MATCH(Kulturmodeller!$D878,'Data - CO2'!$A$5:$A$53,0),BG$20)*Q878*$B871)</f>
        <v>0</v>
      </c>
      <c r="BH878" s="3" cm="1">
        <f t="array" ref="BH878">IF($D878="","",INDEX('Data - CO2'!$B$5:$AP$53,MATCH(Kulturmodeller!$D878,'Data - CO2'!$A$5:$A$53,0),BH$20)*R878*$B871)</f>
        <v>0</v>
      </c>
      <c r="BI878" s="3" cm="1">
        <f t="array" ref="BI878">IF($D878="","",INDEX('Data - CO2'!$B$5:$AP$53,MATCH(Kulturmodeller!$D878,'Data - CO2'!$A$5:$A$53,0),BI$20)*S878*$B871)</f>
        <v>0</v>
      </c>
      <c r="BJ878" s="3" cm="1">
        <f t="array" ref="BJ878">IF($D878="","",INDEX('Data - CO2'!$B$5:$AP$53,MATCH(Kulturmodeller!$D878,'Data - CO2'!$A$5:$A$53,0),BJ$20)*T878*$B871)</f>
        <v>0</v>
      </c>
      <c r="BK878" s="3" cm="1">
        <f t="array" ref="BK878">IF($D878="","",INDEX('Data - CO2'!$B$5:$AP$53,MATCH(Kulturmodeller!$D878,'Data - CO2'!$A$5:$A$53,0),BK$20)*U878*$B871)</f>
        <v>0</v>
      </c>
      <c r="BL878" s="3" cm="1">
        <f t="array" ref="BL878">IF($D878="","",INDEX('Data - CO2'!$B$5:$AP$53,MATCH(Kulturmodeller!$D878,'Data - CO2'!$A$5:$A$53,0),BL$20)*V878*$B871)</f>
        <v>0</v>
      </c>
      <c r="BM878" s="3" cm="1">
        <f t="array" ref="BM878">IF($D878="","",INDEX('Data - CO2'!$B$5:$AP$53,MATCH(Kulturmodeller!$D878,'Data - CO2'!$A$5:$A$53,0),BM$20)*W878*$B871)</f>
        <v>0</v>
      </c>
      <c r="BN878" s="3" cm="1">
        <f t="array" ref="BN878">IF($D878="","",INDEX('Data - CO2'!$B$5:$AP$53,MATCH(Kulturmodeller!$D878,'Data - CO2'!$A$5:$A$53,0),BN$20)*X878*$B871)</f>
        <v>0</v>
      </c>
      <c r="BO878" s="3" cm="1">
        <f t="array" ref="BO878">IF($D878="","",INDEX('Data - CO2'!$B$5:$AP$53,MATCH(Kulturmodeller!$D878,'Data - CO2'!$A$5:$A$53,0),BO$20)*Y878*$B871)</f>
        <v>0</v>
      </c>
      <c r="BP878" s="3" cm="1">
        <f t="array" ref="BP878">IF($D878="","",INDEX('Data - CO2'!$B$5:$AP$53,MATCH(Kulturmodeller!$D878,'Data - CO2'!$A$5:$A$53,0),BP$20)*Z878*$B871)</f>
        <v>0</v>
      </c>
      <c r="BQ878" s="3" cm="1">
        <f t="array" ref="BQ878">IF($D878="","",INDEX('Data - CO2'!$B$5:$AP$53,MATCH(Kulturmodeller!$D878,'Data - CO2'!$A$5:$A$53,0),BQ$20)*AA878*$B871)</f>
        <v>0</v>
      </c>
      <c r="BR878" s="3" cm="1">
        <f t="array" ref="BR878">IF($D878="","",INDEX('Data - CO2'!$B$5:$AP$53,MATCH(Kulturmodeller!$D878,'Data - CO2'!$A$5:$A$53,0),BR$20)*AB878*$B871)</f>
        <v>0</v>
      </c>
      <c r="BS878" s="3" cm="1">
        <f t="array" ref="BS878">IF($D878="","",INDEX('Data - CO2'!$B$5:$AP$53,MATCH(Kulturmodeller!$D878,'Data - CO2'!$A$5:$A$53,0),BS$20)*AC878*$B871)</f>
        <v>0</v>
      </c>
      <c r="BT878" s="3" cm="1">
        <f t="array" ref="BT878">IF($D878="","",INDEX('Data - CO2'!$B$5:$AP$53,MATCH(Kulturmodeller!$D878,'Data - CO2'!$A$5:$A$53,0),BT$20)*AD878*$B871)</f>
        <v>0</v>
      </c>
      <c r="BU878" s="3" cm="1">
        <f t="array" ref="BU878">IF($D878="","",INDEX('Data - CO2'!$B$5:$AP$53,MATCH(Kulturmodeller!$D878,'Data - CO2'!$A$5:$A$53,0),BU$20)*AE878*$B871)</f>
        <v>0</v>
      </c>
      <c r="BV878" s="3" cm="1">
        <f t="array" ref="BV878">IF($D878="","",INDEX('Data - CO2'!$B$5:$AP$53,MATCH(Kulturmodeller!$D878,'Data - CO2'!$A$5:$A$53,0),BV$20)*AF878*$B871)</f>
        <v>0</v>
      </c>
      <c r="BW878" s="3" cm="1">
        <f t="array" ref="BW878">IF($D878="","",INDEX('Data - CO2'!$B$5:$AP$53,MATCH(Kulturmodeller!$D878,'Data - CO2'!$A$5:$A$53,0),BW$20)*AG878*$B871)</f>
        <v>0</v>
      </c>
      <c r="BX878" s="3" cm="1">
        <f t="array" ref="BX878">IF($D878="","",INDEX('Data - CO2'!$B$5:$AP$53,MATCH(Kulturmodeller!$D878,'Data - CO2'!$A$5:$A$53,0),BX$20)*AH878*$B871)</f>
        <v>0</v>
      </c>
      <c r="BY878" s="3" cm="1">
        <f t="array" ref="BY878">IF($D878="","",INDEX('Data - CO2'!$B$5:$AP$53,MATCH(Kulturmodeller!$D878,'Data - CO2'!$A$5:$A$53,0),BY$20)*AI878*$B871)</f>
        <v>0</v>
      </c>
      <c r="BZ878" s="3" cm="1">
        <f t="array" ref="BZ878">IF($D878="","",INDEX('Data - CO2'!$B$5:$AP$53,MATCH(Kulturmodeller!$D878,'Data - CO2'!$A$5:$A$53,0),BZ$20)*AJ878*$B871)</f>
        <v>0</v>
      </c>
      <c r="CA878" s="3" cm="1">
        <f t="array" ref="CA878">IF($D878="","",INDEX('Data - CO2'!$B$5:$AP$53,MATCH(Kulturmodeller!$D878,'Data - CO2'!$A$5:$A$53,0),CA$20)*AK878*$B871)</f>
        <v>0</v>
      </c>
      <c r="CB878" s="3" cm="1">
        <f t="array" ref="CB878">IF($D878="","",INDEX('Data - CO2'!$B$5:$AP$53,MATCH(Kulturmodeller!$D878,'Data - CO2'!$A$5:$A$53,0),CB$20)*AL878*$B871)</f>
        <v>0</v>
      </c>
      <c r="CC878" s="3" cm="1">
        <f t="array" ref="CC878">IF($D878="","",INDEX('Data - CO2'!$B$5:$AP$53,MATCH(Kulturmodeller!$D878,'Data - CO2'!$A$5:$A$53,0),CC$20)*AM878*$B871)</f>
        <v>0</v>
      </c>
      <c r="CD878" s="3" cm="1">
        <f t="array" ref="CD878">IF($D878="","",INDEX('Data - CO2'!$B$5:$AP$53,MATCH(Kulturmodeller!$D878,'Data - CO2'!$A$5:$A$53,0),CD$20)*AN878*$B871)</f>
        <v>0</v>
      </c>
      <c r="CE878" s="3" cm="1">
        <f t="array" ref="CE878">IF($D878="","",INDEX('Data - CO2'!$B$5:$AP$53,MATCH(Kulturmodeller!$D878,'Data - CO2'!$A$5:$A$53,0),CE$20)*AO878*$B871)</f>
        <v>0</v>
      </c>
      <c r="CF878" s="3" cm="1">
        <f t="array" ref="CF878">IF($D878="","",INDEX('Data - CO2'!$B$5:$AP$53,MATCH(Kulturmodeller!$D878,'Data - CO2'!$A$5:$A$53,0),CF$20)*AP878*$B871)</f>
        <v>0</v>
      </c>
      <c r="CG878" s="3" cm="1">
        <f t="array" ref="CG878">IF($D878="","",INDEX('Data - CO2'!$B$5:$AP$53,MATCH(Kulturmodeller!$D878,'Data - CO2'!$A$5:$A$53,0),CG$20)*AQ878*$B871)</f>
        <v>0</v>
      </c>
      <c r="CH878" s="3" cm="1">
        <f t="array" ref="CH878">IF($D878="","",INDEX('Data - CO2'!$B$5:$AP$53,MATCH(Kulturmodeller!$D878,'Data - CO2'!$A$5:$A$53,0),CH$20)*AR878*$B871)</f>
        <v>0</v>
      </c>
      <c r="CI878" s="13" cm="1">
        <f t="array" ref="CI878">IF($D878="","",INDEX('Data - CO2'!$B$5:$AP$53,MATCH(Kulturmodeller!$D878,'Data - CO2'!$A$5:$A$53,0),CI$20)*AS878*$B871)</f>
        <v>0</v>
      </c>
    </row>
    <row r="879" spans="1:87" x14ac:dyDescent="0.3">
      <c r="A879" s="33"/>
      <c r="B879" s="33"/>
      <c r="C879" s="33"/>
      <c r="D879" s="10"/>
      <c r="E879" s="479">
        <f>SUM(E872:E878)</f>
        <v>1</v>
      </c>
      <c r="F879" s="108">
        <f>SUM(F872:F878)</f>
        <v>1</v>
      </c>
      <c r="G879" s="109">
        <f>SUM(G872:G878)</f>
        <v>1</v>
      </c>
      <c r="H879" s="109">
        <f t="shared" ref="H879:AS879" si="14724">SUM(H872:H878)</f>
        <v>1</v>
      </c>
      <c r="I879" s="109">
        <f t="shared" si="14724"/>
        <v>1</v>
      </c>
      <c r="J879" s="109">
        <f t="shared" si="14724"/>
        <v>1</v>
      </c>
      <c r="K879" s="109">
        <f t="shared" si="14724"/>
        <v>1</v>
      </c>
      <c r="L879" s="109">
        <f t="shared" si="14724"/>
        <v>1</v>
      </c>
      <c r="M879" s="109">
        <f t="shared" si="14724"/>
        <v>1</v>
      </c>
      <c r="N879" s="109">
        <f t="shared" si="14724"/>
        <v>1</v>
      </c>
      <c r="O879" s="109">
        <f t="shared" si="14724"/>
        <v>1</v>
      </c>
      <c r="P879" s="109">
        <f t="shared" si="14724"/>
        <v>1</v>
      </c>
      <c r="Q879" s="109">
        <f t="shared" si="14724"/>
        <v>1</v>
      </c>
      <c r="R879" s="109">
        <f t="shared" si="14724"/>
        <v>1</v>
      </c>
      <c r="S879" s="109">
        <f t="shared" si="14724"/>
        <v>1</v>
      </c>
      <c r="T879" s="109">
        <f t="shared" si="14724"/>
        <v>1</v>
      </c>
      <c r="U879" s="109">
        <f t="shared" si="14724"/>
        <v>1</v>
      </c>
      <c r="V879" s="109">
        <f t="shared" si="14724"/>
        <v>1</v>
      </c>
      <c r="W879" s="109">
        <f t="shared" si="14724"/>
        <v>1</v>
      </c>
      <c r="X879" s="109">
        <f t="shared" si="14724"/>
        <v>1</v>
      </c>
      <c r="Y879" s="109">
        <f t="shared" si="14724"/>
        <v>1</v>
      </c>
      <c r="Z879" s="109">
        <f t="shared" si="14724"/>
        <v>1</v>
      </c>
      <c r="AA879" s="109">
        <f t="shared" si="14724"/>
        <v>1</v>
      </c>
      <c r="AB879" s="109">
        <f t="shared" si="14724"/>
        <v>1</v>
      </c>
      <c r="AC879" s="109">
        <f t="shared" si="14724"/>
        <v>1</v>
      </c>
      <c r="AD879" s="109">
        <f t="shared" si="14724"/>
        <v>1</v>
      </c>
      <c r="AE879" s="109">
        <f t="shared" si="14724"/>
        <v>1</v>
      </c>
      <c r="AF879" s="109">
        <f t="shared" si="14724"/>
        <v>1</v>
      </c>
      <c r="AG879" s="109">
        <f t="shared" si="14724"/>
        <v>1</v>
      </c>
      <c r="AH879" s="109">
        <f t="shared" si="14724"/>
        <v>1</v>
      </c>
      <c r="AI879" s="109">
        <f t="shared" si="14724"/>
        <v>1</v>
      </c>
      <c r="AJ879" s="109">
        <f t="shared" si="14724"/>
        <v>1</v>
      </c>
      <c r="AK879" s="109">
        <f t="shared" si="14724"/>
        <v>1</v>
      </c>
      <c r="AL879" s="109">
        <f t="shared" si="14724"/>
        <v>1</v>
      </c>
      <c r="AM879" s="109">
        <f t="shared" si="14724"/>
        <v>1</v>
      </c>
      <c r="AN879" s="109">
        <f t="shared" si="14724"/>
        <v>1</v>
      </c>
      <c r="AO879" s="109">
        <f t="shared" si="14724"/>
        <v>1</v>
      </c>
      <c r="AP879" s="109">
        <f t="shared" si="14724"/>
        <v>1</v>
      </c>
      <c r="AQ879" s="109">
        <f t="shared" si="14724"/>
        <v>1</v>
      </c>
      <c r="AR879" s="109">
        <f t="shared" si="14724"/>
        <v>1</v>
      </c>
      <c r="AS879" s="110">
        <f t="shared" si="14724"/>
        <v>1</v>
      </c>
      <c r="AU879" s="111">
        <f>SUM(AU872:AU878)</f>
        <v>0</v>
      </c>
      <c r="AV879" s="112">
        <f t="shared" ref="AV879:CI879" si="14725">SUM(AV872:AV878)</f>
        <v>0.70000000000000007</v>
      </c>
      <c r="AW879" s="112">
        <f t="shared" si="14725"/>
        <v>7</v>
      </c>
      <c r="AX879" s="112">
        <f t="shared" si="14725"/>
        <v>11.000000000000002</v>
      </c>
      <c r="AY879" s="112">
        <f t="shared" si="14725"/>
        <v>15</v>
      </c>
      <c r="AZ879" s="112">
        <f t="shared" si="14725"/>
        <v>18.499999999999996</v>
      </c>
      <c r="BA879" s="112">
        <f t="shared" si="14725"/>
        <v>22</v>
      </c>
      <c r="BB879" s="112">
        <f t="shared" si="14725"/>
        <v>43.000000000000007</v>
      </c>
      <c r="BC879" s="112">
        <f t="shared" si="14725"/>
        <v>64</v>
      </c>
      <c r="BD879" s="112">
        <f t="shared" si="14725"/>
        <v>94.5833333333333</v>
      </c>
      <c r="BE879" s="112">
        <f t="shared" si="14725"/>
        <v>125.1666666666666</v>
      </c>
      <c r="BF879" s="112">
        <f t="shared" si="14725"/>
        <v>155.74999999999997</v>
      </c>
      <c r="BG879" s="112">
        <f t="shared" si="14725"/>
        <v>186.33333333333334</v>
      </c>
      <c r="BH879" s="112">
        <f t="shared" si="14725"/>
        <v>186.33333333333334</v>
      </c>
      <c r="BI879" s="112">
        <f t="shared" si="14725"/>
        <v>186.33333333333334</v>
      </c>
      <c r="BJ879" s="112">
        <f t="shared" si="14725"/>
        <v>186.33333333333334</v>
      </c>
      <c r="BK879" s="112">
        <f t="shared" si="14725"/>
        <v>186.33333333333334</v>
      </c>
      <c r="BL879" s="112">
        <f t="shared" si="14725"/>
        <v>186.33333333333334</v>
      </c>
      <c r="BM879" s="112">
        <f t="shared" si="14725"/>
        <v>186.33333333333334</v>
      </c>
      <c r="BN879" s="112">
        <f t="shared" si="14725"/>
        <v>186.33333333333334</v>
      </c>
      <c r="BO879" s="112">
        <f t="shared" si="14725"/>
        <v>186.33333333333334</v>
      </c>
      <c r="BP879" s="112">
        <f t="shared" si="14725"/>
        <v>186.33333333333334</v>
      </c>
      <c r="BQ879" s="112">
        <f t="shared" si="14725"/>
        <v>186.33333333333334</v>
      </c>
      <c r="BR879" s="112">
        <f t="shared" si="14725"/>
        <v>186.33333333333334</v>
      </c>
      <c r="BS879" s="112">
        <f t="shared" si="14725"/>
        <v>186.33333333333334</v>
      </c>
      <c r="BT879" s="112">
        <f t="shared" si="14725"/>
        <v>186.33333333333334</v>
      </c>
      <c r="BU879" s="112">
        <f t="shared" si="14725"/>
        <v>186.33333333333334</v>
      </c>
      <c r="BV879" s="112">
        <f t="shared" si="14725"/>
        <v>186.33333333333334</v>
      </c>
      <c r="BW879" s="112">
        <f t="shared" si="14725"/>
        <v>186.33333333333334</v>
      </c>
      <c r="BX879" s="112">
        <f t="shared" si="14725"/>
        <v>186.33333333333334</v>
      </c>
      <c r="BY879" s="112">
        <f t="shared" si="14725"/>
        <v>186.33333333333334</v>
      </c>
      <c r="BZ879" s="112">
        <f t="shared" si="14725"/>
        <v>186.33333333333334</v>
      </c>
      <c r="CA879" s="112">
        <f t="shared" si="14725"/>
        <v>186.33333333333334</v>
      </c>
      <c r="CB879" s="112">
        <f t="shared" si="14725"/>
        <v>186.33333333333334</v>
      </c>
      <c r="CC879" s="112">
        <f t="shared" si="14725"/>
        <v>186.33333333333334</v>
      </c>
      <c r="CD879" s="112">
        <f t="shared" si="14725"/>
        <v>186.33333333333334</v>
      </c>
      <c r="CE879" s="112">
        <f t="shared" si="14725"/>
        <v>186.33333333333334</v>
      </c>
      <c r="CF879" s="112">
        <f t="shared" si="14725"/>
        <v>186.33333333333334</v>
      </c>
      <c r="CG879" s="112">
        <f t="shared" si="14725"/>
        <v>186.33333333333334</v>
      </c>
      <c r="CH879" s="112">
        <f t="shared" si="14725"/>
        <v>186.33333333333334</v>
      </c>
      <c r="CI879" s="113">
        <f t="shared" si="14725"/>
        <v>186.33333333333334</v>
      </c>
    </row>
    <row r="880" spans="1:87" x14ac:dyDescent="0.3">
      <c r="A880" s="7" t="s">
        <v>86</v>
      </c>
      <c r="B880" s="7"/>
      <c r="C880" s="131"/>
      <c r="D880" s="131"/>
      <c r="E880" s="126"/>
      <c r="F880" s="39">
        <f>E880</f>
        <v>0</v>
      </c>
      <c r="G880" s="40">
        <f t="shared" ref="G880:G881" si="14726">F880</f>
        <v>0</v>
      </c>
      <c r="H880" s="40">
        <f t="shared" ref="H880:H881" si="14727">G880</f>
        <v>0</v>
      </c>
      <c r="I880" s="40">
        <f t="shared" ref="I880:I881" si="14728">H880</f>
        <v>0</v>
      </c>
      <c r="J880" s="40">
        <f t="shared" ref="J880:J881" si="14729">I880</f>
        <v>0</v>
      </c>
      <c r="K880" s="40">
        <f t="shared" ref="K880:K881" si="14730">J880</f>
        <v>0</v>
      </c>
      <c r="L880" s="40">
        <f t="shared" ref="L880:L881" si="14731">K880</f>
        <v>0</v>
      </c>
      <c r="M880" s="40">
        <f t="shared" ref="M880:M881" si="14732">L880</f>
        <v>0</v>
      </c>
      <c r="N880" s="40">
        <f t="shared" ref="N880:N881" si="14733">M880</f>
        <v>0</v>
      </c>
      <c r="O880" s="40">
        <f t="shared" ref="O880:O881" si="14734">N880</f>
        <v>0</v>
      </c>
      <c r="P880" s="40">
        <f t="shared" ref="P880:P881" si="14735">O880</f>
        <v>0</v>
      </c>
      <c r="Q880" s="40">
        <f t="shared" ref="Q880:Q881" si="14736">P880</f>
        <v>0</v>
      </c>
      <c r="R880" s="40">
        <f t="shared" ref="R880:R881" si="14737">Q880</f>
        <v>0</v>
      </c>
      <c r="S880" s="40">
        <f t="shared" ref="S880:S881" si="14738">R880</f>
        <v>0</v>
      </c>
      <c r="T880" s="40">
        <f t="shared" ref="T880:T881" si="14739">S880</f>
        <v>0</v>
      </c>
      <c r="U880" s="40">
        <f t="shared" ref="U880:U881" si="14740">T880</f>
        <v>0</v>
      </c>
      <c r="V880" s="40">
        <f t="shared" ref="V880:V881" si="14741">U880</f>
        <v>0</v>
      </c>
      <c r="W880" s="40">
        <f t="shared" ref="W880:W881" si="14742">V880</f>
        <v>0</v>
      </c>
      <c r="X880" s="40">
        <f t="shared" ref="X880:X881" si="14743">W880</f>
        <v>0</v>
      </c>
      <c r="Y880" s="40">
        <f t="shared" ref="Y880:Y881" si="14744">X880</f>
        <v>0</v>
      </c>
      <c r="Z880" s="40">
        <f t="shared" ref="Z880:Z881" si="14745">Y880</f>
        <v>0</v>
      </c>
      <c r="AA880" s="40">
        <f t="shared" ref="AA880:AA881" si="14746">Z880</f>
        <v>0</v>
      </c>
      <c r="AB880" s="40">
        <f t="shared" ref="AB880:AB881" si="14747">AA880</f>
        <v>0</v>
      </c>
      <c r="AC880" s="40">
        <f t="shared" ref="AC880:AC881" si="14748">AB880</f>
        <v>0</v>
      </c>
      <c r="AD880" s="40">
        <f t="shared" ref="AD880:AD881" si="14749">AC880</f>
        <v>0</v>
      </c>
      <c r="AE880" s="40">
        <f t="shared" ref="AE880:AE881" si="14750">AD880</f>
        <v>0</v>
      </c>
      <c r="AF880" s="40">
        <f t="shared" ref="AF880:AF881" si="14751">AE880</f>
        <v>0</v>
      </c>
      <c r="AG880" s="40">
        <f t="shared" ref="AG880:AG881" si="14752">AF880</f>
        <v>0</v>
      </c>
      <c r="AH880" s="40">
        <f t="shared" ref="AH880:AH881" si="14753">AG880</f>
        <v>0</v>
      </c>
      <c r="AI880" s="40">
        <f t="shared" ref="AI880:AI881" si="14754">AH880</f>
        <v>0</v>
      </c>
      <c r="AJ880" s="40">
        <f t="shared" ref="AJ880:AJ881" si="14755">AI880</f>
        <v>0</v>
      </c>
      <c r="AK880" s="40">
        <f t="shared" ref="AK880:AK881" si="14756">AJ880</f>
        <v>0</v>
      </c>
      <c r="AL880" s="40">
        <f t="shared" ref="AL880:AL881" si="14757">AK880</f>
        <v>0</v>
      </c>
      <c r="AM880" s="40">
        <f t="shared" ref="AM880:AM881" si="14758">AL880</f>
        <v>0</v>
      </c>
      <c r="AN880" s="40">
        <f t="shared" ref="AN880:AN881" si="14759">AM880</f>
        <v>0</v>
      </c>
      <c r="AO880" s="40">
        <f t="shared" ref="AO880:AO881" si="14760">AN880</f>
        <v>0</v>
      </c>
      <c r="AP880" s="40">
        <f t="shared" ref="AP880:AP881" si="14761">AO880</f>
        <v>0</v>
      </c>
      <c r="AQ880" s="40">
        <f t="shared" ref="AQ880:AQ881" si="14762">AP880</f>
        <v>0</v>
      </c>
      <c r="AR880" s="40">
        <f t="shared" ref="AR880:AR881" si="14763">AQ880</f>
        <v>0</v>
      </c>
      <c r="AS880" s="41">
        <f t="shared" ref="AS880:AS881" si="14764">AR880</f>
        <v>0</v>
      </c>
      <c r="AU880" s="10" t="str" cm="1">
        <f t="array" ref="AU880">IF($D880="","",INDEX('Data - CO2'!$B$5:$AP$53,MATCH(Kulturmodeller!$D880,'Data - CO2'!$A$5:$A$53,0),AU$20)*E880)</f>
        <v/>
      </c>
      <c r="AV880" t="str" cm="1">
        <f t="array" ref="AV880">IF($D880="","",INDEX('Data - CO2'!$B$5:$AP$53,MATCH(Kulturmodeller!$D880,'Data - CO2'!$A$5:$A$53,0),AV$20)*F880)</f>
        <v/>
      </c>
      <c r="AW880" t="str" cm="1">
        <f t="array" ref="AW880">IF($D880="","",INDEX('Data - CO2'!$B$5:$AP$53,MATCH(Kulturmodeller!$D880,'Data - CO2'!$A$5:$A$53,0),AW$20)*G880)</f>
        <v/>
      </c>
      <c r="AX880" t="str" cm="1">
        <f t="array" ref="AX880">IF($D880="","",INDEX('Data - CO2'!$B$5:$AP$53,MATCH(Kulturmodeller!$D880,'Data - CO2'!$A$5:$A$53,0),AX$20)*H880)</f>
        <v/>
      </c>
      <c r="AY880" t="str" cm="1">
        <f t="array" ref="AY880">IF($D880="","",INDEX('Data - CO2'!$B$5:$AP$53,MATCH(Kulturmodeller!$D880,'Data - CO2'!$A$5:$A$53,0),AY$20)*I880)</f>
        <v/>
      </c>
      <c r="AZ880" t="str" cm="1">
        <f t="array" ref="AZ880">IF($D880="","",INDEX('Data - CO2'!$B$5:$AP$53,MATCH(Kulturmodeller!$D880,'Data - CO2'!$A$5:$A$53,0),AZ$20)*J880)</f>
        <v/>
      </c>
      <c r="BA880" t="str" cm="1">
        <f t="array" ref="BA880">IF($D880="","",INDEX('Data - CO2'!$B$5:$AP$53,MATCH(Kulturmodeller!$D880,'Data - CO2'!$A$5:$A$53,0),BA$20)*K880)</f>
        <v/>
      </c>
      <c r="BB880" t="str" cm="1">
        <f t="array" ref="BB880">IF($D880="","",INDEX('Data - CO2'!$B$5:$AP$53,MATCH(Kulturmodeller!$D880,'Data - CO2'!$A$5:$A$53,0),BB$20)*L880)</f>
        <v/>
      </c>
      <c r="BC880" t="str" cm="1">
        <f t="array" ref="BC880">IF($D880="","",INDEX('Data - CO2'!$B$5:$AP$53,MATCH(Kulturmodeller!$D880,'Data - CO2'!$A$5:$A$53,0),BC$20)*M880)</f>
        <v/>
      </c>
      <c r="BD880" t="str" cm="1">
        <f t="array" ref="BD880">IF($D880="","",INDEX('Data - CO2'!$B$5:$AP$53,MATCH(Kulturmodeller!$D880,'Data - CO2'!$A$5:$A$53,0),BD$20)*N880)</f>
        <v/>
      </c>
      <c r="BE880" t="str" cm="1">
        <f t="array" ref="BE880">IF($D880="","",INDEX('Data - CO2'!$B$5:$AP$53,MATCH(Kulturmodeller!$D880,'Data - CO2'!$A$5:$A$53,0),BE$20)*O880)</f>
        <v/>
      </c>
      <c r="BF880" t="str" cm="1">
        <f t="array" ref="BF880">IF($D880="","",INDEX('Data - CO2'!$B$5:$AP$53,MATCH(Kulturmodeller!$D880,'Data - CO2'!$A$5:$A$53,0),BF$20)*P880)</f>
        <v/>
      </c>
      <c r="BG880" t="str" cm="1">
        <f t="array" ref="BG880">IF($D880="","",INDEX('Data - CO2'!$B$5:$AP$53,MATCH(Kulturmodeller!$D880,'Data - CO2'!$A$5:$A$53,0),BG$20)*Q880)</f>
        <v/>
      </c>
      <c r="BH880" t="str" cm="1">
        <f t="array" ref="BH880">IF($D880="","",INDEX('Data - CO2'!$B$5:$AP$53,MATCH(Kulturmodeller!$D880,'Data - CO2'!$A$5:$A$53,0),BH$20)*R880)</f>
        <v/>
      </c>
      <c r="BI880" t="str" cm="1">
        <f t="array" ref="BI880">IF($D880="","",INDEX('Data - CO2'!$B$5:$AP$53,MATCH(Kulturmodeller!$D880,'Data - CO2'!$A$5:$A$53,0),BI$20)*S880)</f>
        <v/>
      </c>
      <c r="BJ880" t="str" cm="1">
        <f t="array" ref="BJ880">IF($D880="","",INDEX('Data - CO2'!$B$5:$AP$53,MATCH(Kulturmodeller!$D880,'Data - CO2'!$A$5:$A$53,0),BJ$20)*T880)</f>
        <v/>
      </c>
      <c r="BK880" t="str" cm="1">
        <f t="array" ref="BK880">IF($D880="","",INDEX('Data - CO2'!$B$5:$AP$53,MATCH(Kulturmodeller!$D880,'Data - CO2'!$A$5:$A$53,0),BK$20)*U880)</f>
        <v/>
      </c>
      <c r="BL880" t="str" cm="1">
        <f t="array" ref="BL880">IF($D880="","",INDEX('Data - CO2'!$B$5:$AP$53,MATCH(Kulturmodeller!$D880,'Data - CO2'!$A$5:$A$53,0),BL$20)*V880)</f>
        <v/>
      </c>
      <c r="BM880" t="str" cm="1">
        <f t="array" ref="BM880">IF($D880="","",INDEX('Data - CO2'!$B$5:$AP$53,MATCH(Kulturmodeller!$D880,'Data - CO2'!$A$5:$A$53,0),BM$20)*W880)</f>
        <v/>
      </c>
      <c r="BN880" t="str" cm="1">
        <f t="array" ref="BN880">IF($D880="","",INDEX('Data - CO2'!$B$5:$AP$53,MATCH(Kulturmodeller!$D880,'Data - CO2'!$A$5:$A$53,0),BN$20)*X880)</f>
        <v/>
      </c>
      <c r="BO880" t="str" cm="1">
        <f t="array" ref="BO880">IF($D880="","",INDEX('Data - CO2'!$B$5:$AP$53,MATCH(Kulturmodeller!$D880,'Data - CO2'!$A$5:$A$53,0),BO$20)*Y880)</f>
        <v/>
      </c>
      <c r="BP880" t="str" cm="1">
        <f t="array" ref="BP880">IF($D880="","",INDEX('Data - CO2'!$B$5:$AP$53,MATCH(Kulturmodeller!$D880,'Data - CO2'!$A$5:$A$53,0),BP$20)*Z880)</f>
        <v/>
      </c>
      <c r="BQ880" t="str" cm="1">
        <f t="array" ref="BQ880">IF($D880="","",INDEX('Data - CO2'!$B$5:$AP$53,MATCH(Kulturmodeller!$D880,'Data - CO2'!$A$5:$A$53,0),BQ$20)*AA880)</f>
        <v/>
      </c>
      <c r="BR880" t="str" cm="1">
        <f t="array" ref="BR880">IF($D880="","",INDEX('Data - CO2'!$B$5:$AP$53,MATCH(Kulturmodeller!$D880,'Data - CO2'!$A$5:$A$53,0),BR$20)*AB880)</f>
        <v/>
      </c>
      <c r="BS880" t="str" cm="1">
        <f t="array" ref="BS880">IF($D880="","",INDEX('Data - CO2'!$B$5:$AP$53,MATCH(Kulturmodeller!$D880,'Data - CO2'!$A$5:$A$53,0),BS$20)*AC880)</f>
        <v/>
      </c>
      <c r="BT880" t="str" cm="1">
        <f t="array" ref="BT880">IF($D880="","",INDEX('Data - CO2'!$B$5:$AP$53,MATCH(Kulturmodeller!$D880,'Data - CO2'!$A$5:$A$53,0),BT$20)*AD880)</f>
        <v/>
      </c>
      <c r="BU880" t="str" cm="1">
        <f t="array" ref="BU880">IF($D880="","",INDEX('Data - CO2'!$B$5:$AP$53,MATCH(Kulturmodeller!$D880,'Data - CO2'!$A$5:$A$53,0),BU$20)*AE880)</f>
        <v/>
      </c>
      <c r="BV880" t="str" cm="1">
        <f t="array" ref="BV880">IF($D880="","",INDEX('Data - CO2'!$B$5:$AP$53,MATCH(Kulturmodeller!$D880,'Data - CO2'!$A$5:$A$53,0),BV$20)*AF880)</f>
        <v/>
      </c>
      <c r="BW880" t="str" cm="1">
        <f t="array" ref="BW880">IF($D880="","",INDEX('Data - CO2'!$B$5:$AP$53,MATCH(Kulturmodeller!$D880,'Data - CO2'!$A$5:$A$53,0),BW$20)*AG880)</f>
        <v/>
      </c>
      <c r="BX880" t="str" cm="1">
        <f t="array" ref="BX880">IF($D880="","",INDEX('Data - CO2'!$B$5:$AP$53,MATCH(Kulturmodeller!$D880,'Data - CO2'!$A$5:$A$53,0),BX$20)*AH880)</f>
        <v/>
      </c>
      <c r="BY880" t="str" cm="1">
        <f t="array" ref="BY880">IF($D880="","",INDEX('Data - CO2'!$B$5:$AP$53,MATCH(Kulturmodeller!$D880,'Data - CO2'!$A$5:$A$53,0),BY$20)*AI880)</f>
        <v/>
      </c>
      <c r="BZ880" t="str" cm="1">
        <f t="array" ref="BZ880">IF($D880="","",INDEX('Data - CO2'!$B$5:$AP$53,MATCH(Kulturmodeller!$D880,'Data - CO2'!$A$5:$A$53,0),BZ$20)*AJ880)</f>
        <v/>
      </c>
      <c r="CA880" t="str" cm="1">
        <f t="array" ref="CA880">IF($D880="","",INDEX('Data - CO2'!$B$5:$AP$53,MATCH(Kulturmodeller!$D880,'Data - CO2'!$A$5:$A$53,0),CA$20)*AK880)</f>
        <v/>
      </c>
      <c r="CB880" t="str" cm="1">
        <f t="array" ref="CB880">IF($D880="","",INDEX('Data - CO2'!$B$5:$AP$53,MATCH(Kulturmodeller!$D880,'Data - CO2'!$A$5:$A$53,0),CB$20)*AL880)</f>
        <v/>
      </c>
      <c r="CC880" t="str" cm="1">
        <f t="array" ref="CC880">IF($D880="","",INDEX('Data - CO2'!$B$5:$AP$53,MATCH(Kulturmodeller!$D880,'Data - CO2'!$A$5:$A$53,0),CC$20)*AM880)</f>
        <v/>
      </c>
      <c r="CD880" t="str" cm="1">
        <f t="array" ref="CD880">IF($D880="","",INDEX('Data - CO2'!$B$5:$AP$53,MATCH(Kulturmodeller!$D880,'Data - CO2'!$A$5:$A$53,0),CD$20)*AN880)</f>
        <v/>
      </c>
      <c r="CE880" t="str" cm="1">
        <f t="array" ref="CE880">IF($D880="","",INDEX('Data - CO2'!$B$5:$AP$53,MATCH(Kulturmodeller!$D880,'Data - CO2'!$A$5:$A$53,0),CE$20)*AO880)</f>
        <v/>
      </c>
      <c r="CF880" t="str" cm="1">
        <f t="array" ref="CF880">IF($D880="","",INDEX('Data - CO2'!$B$5:$AP$53,MATCH(Kulturmodeller!$D880,'Data - CO2'!$A$5:$A$53,0),CF$20)*AP880)</f>
        <v/>
      </c>
      <c r="CG880" t="str" cm="1">
        <f t="array" ref="CG880">IF($D880="","",INDEX('Data - CO2'!$B$5:$AP$53,MATCH(Kulturmodeller!$D880,'Data - CO2'!$A$5:$A$53,0),CG$20)*AQ880)</f>
        <v/>
      </c>
      <c r="CH880" t="str" cm="1">
        <f t="array" ref="CH880">IF($D880="","",INDEX('Data - CO2'!$B$5:$AP$53,MATCH(Kulturmodeller!$D880,'Data - CO2'!$A$5:$A$53,0),CH$20)*AR880)</f>
        <v/>
      </c>
      <c r="CI880" s="11" t="str" cm="1">
        <f t="array" ref="CI880">IF($D880="","",INDEX('Data - CO2'!$B$5:$AP$53,MATCH(Kulturmodeller!$D880,'Data - CO2'!$A$5:$A$53,0),CI$20)*AS880)</f>
        <v/>
      </c>
    </row>
    <row r="881" spans="1:87" x14ac:dyDescent="0.3">
      <c r="A881" s="12" t="s">
        <v>87</v>
      </c>
      <c r="B881" s="12"/>
      <c r="C881" s="129"/>
      <c r="D881" s="129"/>
      <c r="E881" s="127"/>
      <c r="F881" s="45">
        <f>E881</f>
        <v>0</v>
      </c>
      <c r="G881" s="46">
        <f t="shared" si="14726"/>
        <v>0</v>
      </c>
      <c r="H881" s="46">
        <f t="shared" si="14727"/>
        <v>0</v>
      </c>
      <c r="I881" s="46">
        <f t="shared" si="14728"/>
        <v>0</v>
      </c>
      <c r="J881" s="46">
        <f t="shared" si="14729"/>
        <v>0</v>
      </c>
      <c r="K881" s="46">
        <f t="shared" si="14730"/>
        <v>0</v>
      </c>
      <c r="L881" s="46">
        <f t="shared" si="14731"/>
        <v>0</v>
      </c>
      <c r="M881" s="46">
        <f t="shared" si="14732"/>
        <v>0</v>
      </c>
      <c r="N881" s="46">
        <f t="shared" si="14733"/>
        <v>0</v>
      </c>
      <c r="O881" s="46">
        <f t="shared" si="14734"/>
        <v>0</v>
      </c>
      <c r="P881" s="46">
        <f t="shared" si="14735"/>
        <v>0</v>
      </c>
      <c r="Q881" s="46">
        <f t="shared" si="14736"/>
        <v>0</v>
      </c>
      <c r="R881" s="46">
        <f t="shared" si="14737"/>
        <v>0</v>
      </c>
      <c r="S881" s="46">
        <f t="shared" si="14738"/>
        <v>0</v>
      </c>
      <c r="T881" s="46">
        <f t="shared" si="14739"/>
        <v>0</v>
      </c>
      <c r="U881" s="46">
        <f t="shared" si="14740"/>
        <v>0</v>
      </c>
      <c r="V881" s="46">
        <f t="shared" si="14741"/>
        <v>0</v>
      </c>
      <c r="W881" s="46">
        <f t="shared" si="14742"/>
        <v>0</v>
      </c>
      <c r="X881" s="46">
        <f t="shared" si="14743"/>
        <v>0</v>
      </c>
      <c r="Y881" s="46">
        <f t="shared" si="14744"/>
        <v>0</v>
      </c>
      <c r="Z881" s="46">
        <f t="shared" si="14745"/>
        <v>0</v>
      </c>
      <c r="AA881" s="46">
        <f t="shared" si="14746"/>
        <v>0</v>
      </c>
      <c r="AB881" s="46">
        <f t="shared" si="14747"/>
        <v>0</v>
      </c>
      <c r="AC881" s="46">
        <f t="shared" si="14748"/>
        <v>0</v>
      </c>
      <c r="AD881" s="46">
        <f t="shared" si="14749"/>
        <v>0</v>
      </c>
      <c r="AE881" s="46">
        <f t="shared" si="14750"/>
        <v>0</v>
      </c>
      <c r="AF881" s="46">
        <f t="shared" si="14751"/>
        <v>0</v>
      </c>
      <c r="AG881" s="46">
        <f t="shared" si="14752"/>
        <v>0</v>
      </c>
      <c r="AH881" s="46">
        <f t="shared" si="14753"/>
        <v>0</v>
      </c>
      <c r="AI881" s="46">
        <f t="shared" si="14754"/>
        <v>0</v>
      </c>
      <c r="AJ881" s="46">
        <f t="shared" si="14755"/>
        <v>0</v>
      </c>
      <c r="AK881" s="46">
        <f t="shared" si="14756"/>
        <v>0</v>
      </c>
      <c r="AL881" s="46">
        <f t="shared" si="14757"/>
        <v>0</v>
      </c>
      <c r="AM881" s="46">
        <f t="shared" si="14758"/>
        <v>0</v>
      </c>
      <c r="AN881" s="46">
        <f t="shared" si="14759"/>
        <v>0</v>
      </c>
      <c r="AO881" s="46">
        <f t="shared" si="14760"/>
        <v>0</v>
      </c>
      <c r="AP881" s="46">
        <f t="shared" si="14761"/>
        <v>0</v>
      </c>
      <c r="AQ881" s="46">
        <f t="shared" si="14762"/>
        <v>0</v>
      </c>
      <c r="AR881" s="46">
        <f t="shared" si="14763"/>
        <v>0</v>
      </c>
      <c r="AS881" s="47">
        <f t="shared" si="14764"/>
        <v>0</v>
      </c>
      <c r="AU881" s="10" t="str" cm="1">
        <f t="array" ref="AU881">IF($D881="","",INDEX('Data - CO2'!$B$5:$AP$53,MATCH(Kulturmodeller!$D881,'Data - CO2'!$A$5:$A$53,0),AU$20)*E881)</f>
        <v/>
      </c>
      <c r="AV881" t="str" cm="1">
        <f t="array" ref="AV881">IF($D881="","",INDEX('Data - CO2'!$B$5:$AP$53,MATCH(Kulturmodeller!$D881,'Data - CO2'!$A$5:$A$53,0),AV$20)*F881)</f>
        <v/>
      </c>
      <c r="AW881" t="str" cm="1">
        <f t="array" ref="AW881">IF($D881="","",INDEX('Data - CO2'!$B$5:$AP$53,MATCH(Kulturmodeller!$D881,'Data - CO2'!$A$5:$A$53,0),AW$20)*G881)</f>
        <v/>
      </c>
      <c r="AX881" t="str" cm="1">
        <f t="array" ref="AX881">IF($D881="","",INDEX('Data - CO2'!$B$5:$AP$53,MATCH(Kulturmodeller!$D881,'Data - CO2'!$A$5:$A$53,0),AX$20)*H881)</f>
        <v/>
      </c>
      <c r="AY881" t="str" cm="1">
        <f t="array" ref="AY881">IF($D881="","",INDEX('Data - CO2'!$B$5:$AP$53,MATCH(Kulturmodeller!$D881,'Data - CO2'!$A$5:$A$53,0),AY$20)*I881)</f>
        <v/>
      </c>
      <c r="AZ881" t="str" cm="1">
        <f t="array" ref="AZ881">IF($D881="","",INDEX('Data - CO2'!$B$5:$AP$53,MATCH(Kulturmodeller!$D881,'Data - CO2'!$A$5:$A$53,0),AZ$20)*J881)</f>
        <v/>
      </c>
      <c r="BA881" t="str" cm="1">
        <f t="array" ref="BA881">IF($D881="","",INDEX('Data - CO2'!$B$5:$AP$53,MATCH(Kulturmodeller!$D881,'Data - CO2'!$A$5:$A$53,0),BA$20)*K881)</f>
        <v/>
      </c>
      <c r="BB881" t="str" cm="1">
        <f t="array" ref="BB881">IF($D881="","",INDEX('Data - CO2'!$B$5:$AP$53,MATCH(Kulturmodeller!$D881,'Data - CO2'!$A$5:$A$53,0),BB$20)*L881)</f>
        <v/>
      </c>
      <c r="BC881" t="str" cm="1">
        <f t="array" ref="BC881">IF($D881="","",INDEX('Data - CO2'!$B$5:$AP$53,MATCH(Kulturmodeller!$D881,'Data - CO2'!$A$5:$A$53,0),BC$20)*M881)</f>
        <v/>
      </c>
      <c r="BD881" t="str" cm="1">
        <f t="array" ref="BD881">IF($D881="","",INDEX('Data - CO2'!$B$5:$AP$53,MATCH(Kulturmodeller!$D881,'Data - CO2'!$A$5:$A$53,0),BD$20)*N881)</f>
        <v/>
      </c>
      <c r="BE881" t="str" cm="1">
        <f t="array" ref="BE881">IF($D881="","",INDEX('Data - CO2'!$B$5:$AP$53,MATCH(Kulturmodeller!$D881,'Data - CO2'!$A$5:$A$53,0),BE$20)*O881)</f>
        <v/>
      </c>
      <c r="BF881" t="str" cm="1">
        <f t="array" ref="BF881">IF($D881="","",INDEX('Data - CO2'!$B$5:$AP$53,MATCH(Kulturmodeller!$D881,'Data - CO2'!$A$5:$A$53,0),BF$20)*P881)</f>
        <v/>
      </c>
      <c r="BG881" t="str" cm="1">
        <f t="array" ref="BG881">IF($D881="","",INDEX('Data - CO2'!$B$5:$AP$53,MATCH(Kulturmodeller!$D881,'Data - CO2'!$A$5:$A$53,0),BG$20)*Q881)</f>
        <v/>
      </c>
      <c r="BH881" t="str" cm="1">
        <f t="array" ref="BH881">IF($D881="","",INDEX('Data - CO2'!$B$5:$AP$53,MATCH(Kulturmodeller!$D881,'Data - CO2'!$A$5:$A$53,0),BH$20)*R881)</f>
        <v/>
      </c>
      <c r="BI881" t="str" cm="1">
        <f t="array" ref="BI881">IF($D881="","",INDEX('Data - CO2'!$B$5:$AP$53,MATCH(Kulturmodeller!$D881,'Data - CO2'!$A$5:$A$53,0),BI$20)*S881)</f>
        <v/>
      </c>
      <c r="BJ881" t="str" cm="1">
        <f t="array" ref="BJ881">IF($D881="","",INDEX('Data - CO2'!$B$5:$AP$53,MATCH(Kulturmodeller!$D881,'Data - CO2'!$A$5:$A$53,0),BJ$20)*T881)</f>
        <v/>
      </c>
      <c r="BK881" t="str" cm="1">
        <f t="array" ref="BK881">IF($D881="","",INDEX('Data - CO2'!$B$5:$AP$53,MATCH(Kulturmodeller!$D881,'Data - CO2'!$A$5:$A$53,0),BK$20)*U881)</f>
        <v/>
      </c>
      <c r="BL881" t="str" cm="1">
        <f t="array" ref="BL881">IF($D881="","",INDEX('Data - CO2'!$B$5:$AP$53,MATCH(Kulturmodeller!$D881,'Data - CO2'!$A$5:$A$53,0),BL$20)*V881)</f>
        <v/>
      </c>
      <c r="BM881" t="str" cm="1">
        <f t="array" ref="BM881">IF($D881="","",INDEX('Data - CO2'!$B$5:$AP$53,MATCH(Kulturmodeller!$D881,'Data - CO2'!$A$5:$A$53,0),BM$20)*W881)</f>
        <v/>
      </c>
      <c r="BN881" t="str" cm="1">
        <f t="array" ref="BN881">IF($D881="","",INDEX('Data - CO2'!$B$5:$AP$53,MATCH(Kulturmodeller!$D881,'Data - CO2'!$A$5:$A$53,0),BN$20)*X881)</f>
        <v/>
      </c>
      <c r="BO881" t="str" cm="1">
        <f t="array" ref="BO881">IF($D881="","",INDEX('Data - CO2'!$B$5:$AP$53,MATCH(Kulturmodeller!$D881,'Data - CO2'!$A$5:$A$53,0),BO$20)*Y881)</f>
        <v/>
      </c>
      <c r="BP881" t="str" cm="1">
        <f t="array" ref="BP881">IF($D881="","",INDEX('Data - CO2'!$B$5:$AP$53,MATCH(Kulturmodeller!$D881,'Data - CO2'!$A$5:$A$53,0),BP$20)*Z881)</f>
        <v/>
      </c>
      <c r="BQ881" t="str" cm="1">
        <f t="array" ref="BQ881">IF($D881="","",INDEX('Data - CO2'!$B$5:$AP$53,MATCH(Kulturmodeller!$D881,'Data - CO2'!$A$5:$A$53,0),BQ$20)*AA881)</f>
        <v/>
      </c>
      <c r="BR881" t="str" cm="1">
        <f t="array" ref="BR881">IF($D881="","",INDEX('Data - CO2'!$B$5:$AP$53,MATCH(Kulturmodeller!$D881,'Data - CO2'!$A$5:$A$53,0),BR$20)*AB881)</f>
        <v/>
      </c>
      <c r="BS881" t="str" cm="1">
        <f t="array" ref="BS881">IF($D881="","",INDEX('Data - CO2'!$B$5:$AP$53,MATCH(Kulturmodeller!$D881,'Data - CO2'!$A$5:$A$53,0),BS$20)*AC881)</f>
        <v/>
      </c>
      <c r="BT881" t="str" cm="1">
        <f t="array" ref="BT881">IF($D881="","",INDEX('Data - CO2'!$B$5:$AP$53,MATCH(Kulturmodeller!$D881,'Data - CO2'!$A$5:$A$53,0),BT$20)*AD881)</f>
        <v/>
      </c>
      <c r="BU881" t="str" cm="1">
        <f t="array" ref="BU881">IF($D881="","",INDEX('Data - CO2'!$B$5:$AP$53,MATCH(Kulturmodeller!$D881,'Data - CO2'!$A$5:$A$53,0),BU$20)*AE881)</f>
        <v/>
      </c>
      <c r="BV881" t="str" cm="1">
        <f t="array" ref="BV881">IF($D881="","",INDEX('Data - CO2'!$B$5:$AP$53,MATCH(Kulturmodeller!$D881,'Data - CO2'!$A$5:$A$53,0),BV$20)*AF881)</f>
        <v/>
      </c>
      <c r="BW881" t="str" cm="1">
        <f t="array" ref="BW881">IF($D881="","",INDEX('Data - CO2'!$B$5:$AP$53,MATCH(Kulturmodeller!$D881,'Data - CO2'!$A$5:$A$53,0),BW$20)*AG881)</f>
        <v/>
      </c>
      <c r="BX881" t="str" cm="1">
        <f t="array" ref="BX881">IF($D881="","",INDEX('Data - CO2'!$B$5:$AP$53,MATCH(Kulturmodeller!$D881,'Data - CO2'!$A$5:$A$53,0),BX$20)*AH881)</f>
        <v/>
      </c>
      <c r="BY881" t="str" cm="1">
        <f t="array" ref="BY881">IF($D881="","",INDEX('Data - CO2'!$B$5:$AP$53,MATCH(Kulturmodeller!$D881,'Data - CO2'!$A$5:$A$53,0),BY$20)*AI881)</f>
        <v/>
      </c>
      <c r="BZ881" t="str" cm="1">
        <f t="array" ref="BZ881">IF($D881="","",INDEX('Data - CO2'!$B$5:$AP$53,MATCH(Kulturmodeller!$D881,'Data - CO2'!$A$5:$A$53,0),BZ$20)*AJ881)</f>
        <v/>
      </c>
      <c r="CA881" t="str" cm="1">
        <f t="array" ref="CA881">IF($D881="","",INDEX('Data - CO2'!$B$5:$AP$53,MATCH(Kulturmodeller!$D881,'Data - CO2'!$A$5:$A$53,0),CA$20)*AK881)</f>
        <v/>
      </c>
      <c r="CB881" t="str" cm="1">
        <f t="array" ref="CB881">IF($D881="","",INDEX('Data - CO2'!$B$5:$AP$53,MATCH(Kulturmodeller!$D881,'Data - CO2'!$A$5:$A$53,0),CB$20)*AL881)</f>
        <v/>
      </c>
      <c r="CC881" t="str" cm="1">
        <f t="array" ref="CC881">IF($D881="","",INDEX('Data - CO2'!$B$5:$AP$53,MATCH(Kulturmodeller!$D881,'Data - CO2'!$A$5:$A$53,0),CC$20)*AM881)</f>
        <v/>
      </c>
      <c r="CD881" t="str" cm="1">
        <f t="array" ref="CD881">IF($D881="","",INDEX('Data - CO2'!$B$5:$AP$53,MATCH(Kulturmodeller!$D881,'Data - CO2'!$A$5:$A$53,0),CD$20)*AN881)</f>
        <v/>
      </c>
      <c r="CE881" t="str" cm="1">
        <f t="array" ref="CE881">IF($D881="","",INDEX('Data - CO2'!$B$5:$AP$53,MATCH(Kulturmodeller!$D881,'Data - CO2'!$A$5:$A$53,0),CE$20)*AO881)</f>
        <v/>
      </c>
      <c r="CF881" t="str" cm="1">
        <f t="array" ref="CF881">IF($D881="","",INDEX('Data - CO2'!$B$5:$AP$53,MATCH(Kulturmodeller!$D881,'Data - CO2'!$A$5:$A$53,0),CF$20)*AP881)</f>
        <v/>
      </c>
      <c r="CG881" t="str" cm="1">
        <f t="array" ref="CG881">IF($D881="","",INDEX('Data - CO2'!$B$5:$AP$53,MATCH(Kulturmodeller!$D881,'Data - CO2'!$A$5:$A$53,0),CG$20)*AQ881)</f>
        <v/>
      </c>
      <c r="CH881" t="str" cm="1">
        <f t="array" ref="CH881">IF($D881="","",INDEX('Data - CO2'!$B$5:$AP$53,MATCH(Kulturmodeller!$D881,'Data - CO2'!$A$5:$A$53,0),CH$20)*AR881)</f>
        <v/>
      </c>
      <c r="CI881" s="11" t="str" cm="1">
        <f t="array" ref="CI881">IF($D881="","",INDEX('Data - CO2'!$B$5:$AP$53,MATCH(Kulturmodeller!$D881,'Data - CO2'!$A$5:$A$53,0),CI$20)*AS881)</f>
        <v/>
      </c>
    </row>
    <row r="882" spans="1:87" x14ac:dyDescent="0.3">
      <c r="A882" s="42"/>
      <c r="B882" s="42"/>
      <c r="C882" s="42"/>
      <c r="D882" s="12"/>
      <c r="E882" s="52"/>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3"/>
      <c r="AD882" s="53"/>
      <c r="AE882" s="53"/>
      <c r="AF882" s="53"/>
      <c r="AG882" s="53"/>
      <c r="AH882" s="53"/>
      <c r="AI882" s="53"/>
      <c r="AJ882" s="53"/>
      <c r="AK882" s="53"/>
      <c r="AL882" s="53"/>
      <c r="AM882" s="53"/>
      <c r="AN882" s="53"/>
      <c r="AO882" s="53"/>
      <c r="AP882" s="53"/>
      <c r="AQ882" s="53"/>
      <c r="AR882" s="53"/>
      <c r="AS882" s="54"/>
      <c r="AU882" s="111">
        <f t="shared" ref="AU882:CH882" si="14765">SUM(AU880:AU881)</f>
        <v>0</v>
      </c>
      <c r="AV882" s="112">
        <f t="shared" si="14765"/>
        <v>0</v>
      </c>
      <c r="AW882" s="112">
        <f t="shared" si="14765"/>
        <v>0</v>
      </c>
      <c r="AX882" s="112">
        <f t="shared" si="14765"/>
        <v>0</v>
      </c>
      <c r="AY882" s="112">
        <f t="shared" si="14765"/>
        <v>0</v>
      </c>
      <c r="AZ882" s="112">
        <f t="shared" si="14765"/>
        <v>0</v>
      </c>
      <c r="BA882" s="112">
        <f t="shared" si="14765"/>
        <v>0</v>
      </c>
      <c r="BB882" s="112">
        <f t="shared" si="14765"/>
        <v>0</v>
      </c>
      <c r="BC882" s="112">
        <f t="shared" si="14765"/>
        <v>0</v>
      </c>
      <c r="BD882" s="112">
        <f t="shared" si="14765"/>
        <v>0</v>
      </c>
      <c r="BE882" s="112">
        <f t="shared" si="14765"/>
        <v>0</v>
      </c>
      <c r="BF882" s="112">
        <f t="shared" si="14765"/>
        <v>0</v>
      </c>
      <c r="BG882" s="112">
        <f t="shared" si="14765"/>
        <v>0</v>
      </c>
      <c r="BH882" s="112">
        <f t="shared" si="14765"/>
        <v>0</v>
      </c>
      <c r="BI882" s="112">
        <f t="shared" si="14765"/>
        <v>0</v>
      </c>
      <c r="BJ882" s="112">
        <f t="shared" si="14765"/>
        <v>0</v>
      </c>
      <c r="BK882" s="112">
        <f t="shared" si="14765"/>
        <v>0</v>
      </c>
      <c r="BL882" s="112">
        <f t="shared" si="14765"/>
        <v>0</v>
      </c>
      <c r="BM882" s="112">
        <f t="shared" si="14765"/>
        <v>0</v>
      </c>
      <c r="BN882" s="112">
        <f t="shared" si="14765"/>
        <v>0</v>
      </c>
      <c r="BO882" s="112">
        <f t="shared" si="14765"/>
        <v>0</v>
      </c>
      <c r="BP882" s="112">
        <f t="shared" si="14765"/>
        <v>0</v>
      </c>
      <c r="BQ882" s="112">
        <f t="shared" si="14765"/>
        <v>0</v>
      </c>
      <c r="BR882" s="112">
        <f t="shared" si="14765"/>
        <v>0</v>
      </c>
      <c r="BS882" s="112">
        <f t="shared" si="14765"/>
        <v>0</v>
      </c>
      <c r="BT882" s="112">
        <f t="shared" si="14765"/>
        <v>0</v>
      </c>
      <c r="BU882" s="112">
        <f t="shared" si="14765"/>
        <v>0</v>
      </c>
      <c r="BV882" s="112">
        <f t="shared" si="14765"/>
        <v>0</v>
      </c>
      <c r="BW882" s="112">
        <f t="shared" si="14765"/>
        <v>0</v>
      </c>
      <c r="BX882" s="112">
        <f t="shared" si="14765"/>
        <v>0</v>
      </c>
      <c r="BY882" s="112">
        <f t="shared" si="14765"/>
        <v>0</v>
      </c>
      <c r="BZ882" s="112">
        <f t="shared" si="14765"/>
        <v>0</v>
      </c>
      <c r="CA882" s="112">
        <f t="shared" si="14765"/>
        <v>0</v>
      </c>
      <c r="CB882" s="112">
        <f t="shared" si="14765"/>
        <v>0</v>
      </c>
      <c r="CC882" s="112">
        <f t="shared" si="14765"/>
        <v>0</v>
      </c>
      <c r="CD882" s="112">
        <f t="shared" si="14765"/>
        <v>0</v>
      </c>
      <c r="CE882" s="112">
        <f t="shared" si="14765"/>
        <v>0</v>
      </c>
      <c r="CF882" s="112">
        <f t="shared" si="14765"/>
        <v>0</v>
      </c>
      <c r="CG882" s="112">
        <f t="shared" si="14765"/>
        <v>0</v>
      </c>
      <c r="CH882" s="112">
        <f t="shared" si="14765"/>
        <v>0</v>
      </c>
      <c r="CI882" s="113">
        <f>SUM(CI880:CI881)</f>
        <v>0</v>
      </c>
    </row>
    <row r="883" spans="1:87" x14ac:dyDescent="0.3">
      <c r="A883" s="55" t="s">
        <v>88</v>
      </c>
      <c r="B883" s="55"/>
      <c r="C883" s="55"/>
      <c r="D883" s="56"/>
      <c r="E883" s="57"/>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9"/>
      <c r="AT883" s="91">
        <f>AVERAGE(BO883:CI883)</f>
        <v>186.3333333333334</v>
      </c>
      <c r="AU883" s="111">
        <f>AU879+AU882</f>
        <v>0</v>
      </c>
      <c r="AV883" s="112">
        <f t="shared" ref="AV883:CI883" si="14766">AV879+AV882</f>
        <v>0.70000000000000007</v>
      </c>
      <c r="AW883" s="112">
        <f t="shared" si="14766"/>
        <v>7</v>
      </c>
      <c r="AX883" s="112">
        <f t="shared" si="14766"/>
        <v>11.000000000000002</v>
      </c>
      <c r="AY883" s="112">
        <f t="shared" si="14766"/>
        <v>15</v>
      </c>
      <c r="AZ883" s="112">
        <f t="shared" si="14766"/>
        <v>18.499999999999996</v>
      </c>
      <c r="BA883" s="112">
        <f t="shared" si="14766"/>
        <v>22</v>
      </c>
      <c r="BB883" s="112">
        <f t="shared" si="14766"/>
        <v>43.000000000000007</v>
      </c>
      <c r="BC883" s="112">
        <f t="shared" si="14766"/>
        <v>64</v>
      </c>
      <c r="BD883" s="112">
        <f t="shared" si="14766"/>
        <v>94.5833333333333</v>
      </c>
      <c r="BE883" s="112">
        <f t="shared" si="14766"/>
        <v>125.1666666666666</v>
      </c>
      <c r="BF883" s="112">
        <f t="shared" si="14766"/>
        <v>155.74999999999997</v>
      </c>
      <c r="BG883" s="112">
        <f t="shared" si="14766"/>
        <v>186.33333333333334</v>
      </c>
      <c r="BH883" s="112">
        <f t="shared" si="14766"/>
        <v>186.33333333333334</v>
      </c>
      <c r="BI883" s="112">
        <f t="shared" si="14766"/>
        <v>186.33333333333334</v>
      </c>
      <c r="BJ883" s="112">
        <f t="shared" si="14766"/>
        <v>186.33333333333334</v>
      </c>
      <c r="BK883" s="112">
        <f t="shared" si="14766"/>
        <v>186.33333333333334</v>
      </c>
      <c r="BL883" s="112">
        <f t="shared" si="14766"/>
        <v>186.33333333333334</v>
      </c>
      <c r="BM883" s="112">
        <f t="shared" si="14766"/>
        <v>186.33333333333334</v>
      </c>
      <c r="BN883" s="112">
        <f t="shared" si="14766"/>
        <v>186.33333333333334</v>
      </c>
      <c r="BO883" s="112">
        <f t="shared" si="14766"/>
        <v>186.33333333333334</v>
      </c>
      <c r="BP883" s="112">
        <f t="shared" si="14766"/>
        <v>186.33333333333334</v>
      </c>
      <c r="BQ883" s="112">
        <f t="shared" si="14766"/>
        <v>186.33333333333334</v>
      </c>
      <c r="BR883" s="112">
        <f t="shared" si="14766"/>
        <v>186.33333333333334</v>
      </c>
      <c r="BS883" s="112">
        <f t="shared" si="14766"/>
        <v>186.33333333333334</v>
      </c>
      <c r="BT883" s="112">
        <f t="shared" si="14766"/>
        <v>186.33333333333334</v>
      </c>
      <c r="BU883" s="112">
        <f t="shared" si="14766"/>
        <v>186.33333333333334</v>
      </c>
      <c r="BV883" s="112">
        <f t="shared" si="14766"/>
        <v>186.33333333333334</v>
      </c>
      <c r="BW883" s="112">
        <f t="shared" si="14766"/>
        <v>186.33333333333334</v>
      </c>
      <c r="BX883" s="112">
        <f t="shared" si="14766"/>
        <v>186.33333333333334</v>
      </c>
      <c r="BY883" s="112">
        <f t="shared" si="14766"/>
        <v>186.33333333333334</v>
      </c>
      <c r="BZ883" s="112">
        <f t="shared" si="14766"/>
        <v>186.33333333333334</v>
      </c>
      <c r="CA883" s="112">
        <f t="shared" si="14766"/>
        <v>186.33333333333334</v>
      </c>
      <c r="CB883" s="112">
        <f t="shared" si="14766"/>
        <v>186.33333333333334</v>
      </c>
      <c r="CC883" s="112">
        <f t="shared" si="14766"/>
        <v>186.33333333333334</v>
      </c>
      <c r="CD883" s="112">
        <f t="shared" si="14766"/>
        <v>186.33333333333334</v>
      </c>
      <c r="CE883" s="112">
        <f t="shared" si="14766"/>
        <v>186.33333333333334</v>
      </c>
      <c r="CF883" s="112">
        <f t="shared" si="14766"/>
        <v>186.33333333333334</v>
      </c>
      <c r="CG883" s="112">
        <f t="shared" si="14766"/>
        <v>186.33333333333334</v>
      </c>
      <c r="CH883" s="112">
        <f t="shared" si="14766"/>
        <v>186.33333333333334</v>
      </c>
      <c r="CI883" s="113">
        <f t="shared" si="14766"/>
        <v>186.33333333333334</v>
      </c>
    </row>
    <row r="886" spans="1:87" x14ac:dyDescent="0.3">
      <c r="A886" s="60" t="s">
        <v>651</v>
      </c>
      <c r="AU886" t="s">
        <v>91</v>
      </c>
    </row>
    <row r="887" spans="1:87" x14ac:dyDescent="0.3">
      <c r="A887" s="25" t="s">
        <v>649</v>
      </c>
      <c r="B887" s="25"/>
      <c r="C887" s="25"/>
      <c r="D887" s="26"/>
      <c r="E887" s="27" t="s">
        <v>78</v>
      </c>
      <c r="F887" s="104"/>
      <c r="G887" s="104"/>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9"/>
      <c r="AU887">
        <v>1</v>
      </c>
      <c r="AV887">
        <v>2</v>
      </c>
      <c r="AW887">
        <v>3</v>
      </c>
      <c r="AX887">
        <v>4</v>
      </c>
      <c r="AY887">
        <v>5</v>
      </c>
      <c r="AZ887">
        <v>6</v>
      </c>
      <c r="BA887">
        <v>7</v>
      </c>
      <c r="BB887">
        <v>8</v>
      </c>
      <c r="BC887">
        <v>9</v>
      </c>
      <c r="BD887">
        <v>10</v>
      </c>
      <c r="BE887">
        <v>11</v>
      </c>
      <c r="BF887">
        <v>12</v>
      </c>
      <c r="BG887">
        <v>13</v>
      </c>
      <c r="BH887">
        <v>14</v>
      </c>
      <c r="BI887">
        <v>15</v>
      </c>
      <c r="BJ887">
        <v>16</v>
      </c>
      <c r="BK887">
        <v>17</v>
      </c>
      <c r="BL887">
        <v>18</v>
      </c>
      <c r="BM887">
        <v>19</v>
      </c>
      <c r="BN887">
        <v>20</v>
      </c>
      <c r="BO887">
        <v>21</v>
      </c>
      <c r="BP887">
        <v>22</v>
      </c>
      <c r="BQ887">
        <v>23</v>
      </c>
      <c r="BR887">
        <v>24</v>
      </c>
      <c r="BS887">
        <v>25</v>
      </c>
      <c r="BT887">
        <v>26</v>
      </c>
      <c r="BU887">
        <v>27</v>
      </c>
      <c r="BV887">
        <v>28</v>
      </c>
      <c r="BW887">
        <v>29</v>
      </c>
      <c r="BX887">
        <v>30</v>
      </c>
      <c r="BY887">
        <v>31</v>
      </c>
      <c r="BZ887">
        <v>32</v>
      </c>
      <c r="CA887">
        <v>33</v>
      </c>
      <c r="CB887">
        <v>34</v>
      </c>
      <c r="CC887">
        <v>35</v>
      </c>
      <c r="CD887">
        <v>36</v>
      </c>
      <c r="CE887">
        <v>37</v>
      </c>
      <c r="CF887">
        <v>38</v>
      </c>
      <c r="CG887">
        <v>39</v>
      </c>
      <c r="CH887">
        <v>40</v>
      </c>
      <c r="CI887">
        <v>41</v>
      </c>
    </row>
    <row r="888" spans="1:87" x14ac:dyDescent="0.3">
      <c r="A888" s="147" t="s">
        <v>303</v>
      </c>
      <c r="B888" s="148">
        <f>Lister!$B$13</f>
        <v>1</v>
      </c>
      <c r="C888" s="28" t="s">
        <v>60</v>
      </c>
      <c r="D888" s="29" t="s">
        <v>79</v>
      </c>
      <c r="E888" s="30" t="s">
        <v>163</v>
      </c>
      <c r="F888" s="31" t="s">
        <v>250</v>
      </c>
      <c r="G888" s="31" t="s">
        <v>137</v>
      </c>
      <c r="H888" s="31" t="s">
        <v>138</v>
      </c>
      <c r="I888" s="31" t="s">
        <v>139</v>
      </c>
      <c r="J888" s="31" t="s">
        <v>140</v>
      </c>
      <c r="K888" s="31" t="s">
        <v>141</v>
      </c>
      <c r="L888" s="31" t="s">
        <v>80</v>
      </c>
      <c r="M888" s="31" t="s">
        <v>144</v>
      </c>
      <c r="N888" s="31" t="s">
        <v>145</v>
      </c>
      <c r="O888" s="31" t="s">
        <v>146</v>
      </c>
      <c r="P888" s="31" t="s">
        <v>147</v>
      </c>
      <c r="Q888" s="31" t="s">
        <v>152</v>
      </c>
      <c r="R888" s="31" t="s">
        <v>153</v>
      </c>
      <c r="S888" s="31" t="s">
        <v>154</v>
      </c>
      <c r="T888" s="31" t="s">
        <v>155</v>
      </c>
      <c r="U888" s="31" t="s">
        <v>156</v>
      </c>
      <c r="V888" s="31" t="s">
        <v>229</v>
      </c>
      <c r="W888" s="31" t="s">
        <v>157</v>
      </c>
      <c r="X888" s="31" t="s">
        <v>158</v>
      </c>
      <c r="Y888" s="31" t="s">
        <v>159</v>
      </c>
      <c r="Z888" s="31" t="s">
        <v>230</v>
      </c>
      <c r="AA888" s="31" t="s">
        <v>231</v>
      </c>
      <c r="AB888" s="31" t="s">
        <v>232</v>
      </c>
      <c r="AC888" s="31" t="s">
        <v>233</v>
      </c>
      <c r="AD888" s="31" t="s">
        <v>234</v>
      </c>
      <c r="AE888" s="31" t="s">
        <v>235</v>
      </c>
      <c r="AF888" s="31" t="s">
        <v>236</v>
      </c>
      <c r="AG888" s="31" t="s">
        <v>237</v>
      </c>
      <c r="AH888" s="31" t="s">
        <v>238</v>
      </c>
      <c r="AI888" s="31" t="s">
        <v>239</v>
      </c>
      <c r="AJ888" s="31" t="s">
        <v>240</v>
      </c>
      <c r="AK888" s="31" t="s">
        <v>241</v>
      </c>
      <c r="AL888" s="31" t="s">
        <v>242</v>
      </c>
      <c r="AM888" s="31" t="s">
        <v>243</v>
      </c>
      <c r="AN888" s="31" t="s">
        <v>244</v>
      </c>
      <c r="AO888" s="31" t="s">
        <v>245</v>
      </c>
      <c r="AP888" s="31" t="s">
        <v>246</v>
      </c>
      <c r="AQ888" s="31" t="s">
        <v>247</v>
      </c>
      <c r="AR888" s="31" t="s">
        <v>248</v>
      </c>
      <c r="AS888" s="32" t="s">
        <v>249</v>
      </c>
      <c r="AU888" s="19">
        <v>1</v>
      </c>
      <c r="AV888" s="19">
        <v>5</v>
      </c>
      <c r="AW888" s="19">
        <v>10</v>
      </c>
      <c r="AX888" s="19">
        <v>15</v>
      </c>
      <c r="AY888" s="19">
        <v>20</v>
      </c>
      <c r="AZ888" s="19">
        <v>25</v>
      </c>
      <c r="BA888" s="19">
        <v>30</v>
      </c>
      <c r="BB888" s="19">
        <v>35</v>
      </c>
      <c r="BC888" s="19">
        <v>40</v>
      </c>
      <c r="BD888" s="19">
        <v>45</v>
      </c>
      <c r="BE888" s="19">
        <v>50</v>
      </c>
      <c r="BF888" s="19">
        <v>55</v>
      </c>
      <c r="BG888" s="19">
        <v>60</v>
      </c>
      <c r="BH888" s="19">
        <v>65</v>
      </c>
      <c r="BI888" s="19">
        <v>70</v>
      </c>
      <c r="BJ888" s="19">
        <v>75</v>
      </c>
      <c r="BK888" s="19">
        <v>80</v>
      </c>
      <c r="BL888" s="19">
        <v>85</v>
      </c>
      <c r="BM888" s="19">
        <v>90</v>
      </c>
      <c r="BN888" s="19">
        <v>95</v>
      </c>
      <c r="BO888" s="19">
        <v>100</v>
      </c>
      <c r="BP888" s="19">
        <v>105</v>
      </c>
      <c r="BQ888" s="19">
        <v>110</v>
      </c>
      <c r="BR888" s="19">
        <v>115</v>
      </c>
      <c r="BS888" s="19">
        <v>120</v>
      </c>
      <c r="BT888" s="19">
        <v>125</v>
      </c>
      <c r="BU888" s="19">
        <v>130</v>
      </c>
      <c r="BV888" s="19">
        <v>135</v>
      </c>
      <c r="BW888" s="19">
        <v>140</v>
      </c>
      <c r="BX888" s="19">
        <v>145</v>
      </c>
      <c r="BY888" s="2">
        <v>150</v>
      </c>
      <c r="BZ888" s="19">
        <v>155</v>
      </c>
      <c r="CA888" s="2">
        <v>160</v>
      </c>
      <c r="CB888" s="19">
        <v>165</v>
      </c>
      <c r="CC888" s="2">
        <v>170</v>
      </c>
      <c r="CD888" s="19">
        <v>175</v>
      </c>
      <c r="CE888" s="2">
        <v>180</v>
      </c>
      <c r="CF888" s="19">
        <v>185</v>
      </c>
      <c r="CG888" s="2">
        <v>190</v>
      </c>
      <c r="CH888" s="19">
        <v>195</v>
      </c>
      <c r="CI888" s="2">
        <v>200</v>
      </c>
    </row>
    <row r="889" spans="1:87" x14ac:dyDescent="0.3">
      <c r="A889" s="33" t="s">
        <v>81</v>
      </c>
      <c r="B889" s="33"/>
      <c r="C889" s="349" t="str">
        <f>'Katalog over Kulturmodeller '!F271</f>
        <v>Naturlig succesion</v>
      </c>
      <c r="D889" s="125" t="s">
        <v>652</v>
      </c>
      <c r="E889" s="139">
        <f>'Katalog over Kulturmodeller '!W271</f>
        <v>1</v>
      </c>
      <c r="F889" s="37">
        <f>E889+((E894-F894)+(E895-F895))*(E889/SUM(E889:E893))</f>
        <v>1</v>
      </c>
      <c r="G889" s="37">
        <f t="shared" ref="G889" si="14767">F889+((F894-G894)+(F895-G895))*(F889/SUM(F889:F893))</f>
        <v>1</v>
      </c>
      <c r="H889" s="37">
        <f t="shared" ref="H889" si="14768">G889+((G894-H894)+(G895-H895))*(G889/SUM(G889:G893))</f>
        <v>1</v>
      </c>
      <c r="I889" s="37">
        <f t="shared" ref="I889" si="14769">H889+((H894-I894)+(H895-I895))*(H889/SUM(H889:H893))</f>
        <v>1</v>
      </c>
      <c r="J889" s="37">
        <f t="shared" ref="J889" si="14770">I889+((I894-J894)+(I895-J895))*(I889/SUM(I889:I893))</f>
        <v>1</v>
      </c>
      <c r="K889" s="37">
        <f t="shared" ref="K889" si="14771">J889+((J894-K894)+(J895-K895))*(J889/SUM(J889:J893))</f>
        <v>1</v>
      </c>
      <c r="L889" s="37">
        <f t="shared" ref="L889" si="14772">K889+((K894-L894)+(K895-L895))*(K889/SUM(K889:K893))</f>
        <v>1</v>
      </c>
      <c r="M889" s="37">
        <f t="shared" ref="M889" si="14773">L889+((L894-M894)+(L895-M895))*(L889/SUM(L889:L893))</f>
        <v>1</v>
      </c>
      <c r="N889" s="37">
        <f t="shared" ref="N889" si="14774">M889+((M894-N894)+(M895-N895))*(M889/SUM(M889:M893))</f>
        <v>1</v>
      </c>
      <c r="O889" s="37">
        <f t="shared" ref="O889" si="14775">N889+((N894-O894)+(N895-O895))*(N889/SUM(N889:N893))</f>
        <v>1</v>
      </c>
      <c r="P889" s="37">
        <f t="shared" ref="P889" si="14776">O889+((O894-P894)+(O895-P895))*(O889/SUM(O889:O893))</f>
        <v>1</v>
      </c>
      <c r="Q889" s="37">
        <f t="shared" ref="Q889" si="14777">P889+((P894-Q894)+(P895-Q895))*(P889/SUM(P889:P893))</f>
        <v>1</v>
      </c>
      <c r="R889" s="37">
        <f t="shared" ref="R889" si="14778">Q889+((Q894-R894)+(Q895-R895))*(Q889/SUM(Q889:Q893))</f>
        <v>1</v>
      </c>
      <c r="S889" s="37">
        <f t="shared" ref="S889" si="14779">R889+((R894-S894)+(R895-S895))*(R889/SUM(R889:R893))</f>
        <v>1</v>
      </c>
      <c r="T889" s="37">
        <f t="shared" ref="T889" si="14780">S889+((S894-T894)+(S895-T895))*(S889/SUM(S889:S893))</f>
        <v>1</v>
      </c>
      <c r="U889" s="37">
        <f t="shared" ref="U889" si="14781">T889+((T894-U894)+(T895-U895))*(T889/SUM(T889:T893))</f>
        <v>1</v>
      </c>
      <c r="V889" s="37">
        <f t="shared" ref="V889" si="14782">U889+((U894-V894)+(U895-V895))*(U889/SUM(U889:U893))</f>
        <v>1</v>
      </c>
      <c r="W889" s="37">
        <f t="shared" ref="W889" si="14783">V889+((V894-W894)+(V895-W895))*(V889/SUM(V889:V893))</f>
        <v>1</v>
      </c>
      <c r="X889" s="37">
        <f t="shared" ref="X889" si="14784">W889+((W894-X894)+(W895-X895))*(W889/SUM(W889:W893))</f>
        <v>1</v>
      </c>
      <c r="Y889" s="37">
        <f t="shared" ref="Y889" si="14785">X889+((X894-Y894)+(X895-Y895))*(X889/SUM(X889:X893))</f>
        <v>1</v>
      </c>
      <c r="Z889" s="37">
        <f t="shared" ref="Z889" si="14786">Y889+((Y894-Z894)+(Y895-Z895))*(Y889/SUM(Y889:Y893))</f>
        <v>1</v>
      </c>
      <c r="AA889" s="37">
        <f t="shared" ref="AA889" si="14787">Z889+((Z894-AA894)+(Z895-AA895))*(Z889/SUM(Z889:Z893))</f>
        <v>1</v>
      </c>
      <c r="AB889" s="37">
        <f t="shared" ref="AB889" si="14788">AA889+((AA894-AB894)+(AA895-AB895))*(AA889/SUM(AA889:AA893))</f>
        <v>1</v>
      </c>
      <c r="AC889" s="37">
        <f t="shared" ref="AC889" si="14789">AB889+((AB894-AC894)+(AB895-AC895))*(AB889/SUM(AB889:AB893))</f>
        <v>1</v>
      </c>
      <c r="AD889" s="37">
        <f t="shared" ref="AD889" si="14790">AC889+((AC894-AD894)+(AC895-AD895))*(AC889/SUM(AC889:AC893))</f>
        <v>1</v>
      </c>
      <c r="AE889" s="37">
        <f t="shared" ref="AE889" si="14791">AD889+((AD894-AE894)+(AD895-AE895))*(AD889/SUM(AD889:AD893))</f>
        <v>1</v>
      </c>
      <c r="AF889" s="37">
        <f t="shared" ref="AF889" si="14792">AE889+((AE894-AF894)+(AE895-AF895))*(AE889/SUM(AE889:AE893))</f>
        <v>1</v>
      </c>
      <c r="AG889" s="37">
        <f t="shared" ref="AG889" si="14793">AF889+((AF894-AG894)+(AF895-AG895))*(AF889/SUM(AF889:AF893))</f>
        <v>1</v>
      </c>
      <c r="AH889" s="37">
        <f t="shared" ref="AH889" si="14794">AG889+((AG894-AH894)+(AG895-AH895))*(AG889/SUM(AG889:AG893))</f>
        <v>1</v>
      </c>
      <c r="AI889" s="37">
        <f t="shared" ref="AI889" si="14795">AH889+((AH894-AI894)+(AH895-AI895))*(AH889/SUM(AH889:AH893))</f>
        <v>1</v>
      </c>
      <c r="AJ889" s="37">
        <f t="shared" ref="AJ889" si="14796">AI889+((AI894-AJ894)+(AI895-AJ895))*(AI889/SUM(AI889:AI893))</f>
        <v>1</v>
      </c>
      <c r="AK889" s="37">
        <f t="shared" ref="AK889" si="14797">AJ889+((AJ894-AK894)+(AJ895-AK895))*(AJ889/SUM(AJ889:AJ893))</f>
        <v>1</v>
      </c>
      <c r="AL889" s="37">
        <f t="shared" ref="AL889" si="14798">AK889+((AK894-AL894)+(AK895-AL895))*(AK889/SUM(AK889:AK893))</f>
        <v>1</v>
      </c>
      <c r="AM889" s="37">
        <f t="shared" ref="AM889" si="14799">AL889+((AL894-AM894)+(AL895-AM895))*(AL889/SUM(AL889:AL893))</f>
        <v>1</v>
      </c>
      <c r="AN889" s="37">
        <f t="shared" ref="AN889" si="14800">AM889+((AM894-AN894)+(AM895-AN895))*(AM889/SUM(AM889:AM893))</f>
        <v>1</v>
      </c>
      <c r="AO889" s="37">
        <f t="shared" ref="AO889" si="14801">AN889+((AN894-AO894)+(AN895-AO895))*(AN889/SUM(AN889:AN893))</f>
        <v>1</v>
      </c>
      <c r="AP889" s="37">
        <f t="shared" ref="AP889" si="14802">AO889+((AO894-AP894)+(AO895-AP895))*(AO889/SUM(AO889:AO893))</f>
        <v>1</v>
      </c>
      <c r="AQ889" s="37">
        <f t="shared" ref="AQ889" si="14803">AP889+((AP894-AQ894)+(AP895-AQ895))*(AP889/SUM(AP889:AP893))</f>
        <v>1</v>
      </c>
      <c r="AR889" s="37">
        <f t="shared" ref="AR889" si="14804">AQ889+((AQ894-AR894)+(AQ895-AR895))*(AQ889/SUM(AQ889:AQ893))</f>
        <v>1</v>
      </c>
      <c r="AS889" s="38">
        <f t="shared" ref="AS889" si="14805">AR889+((AR894-AS894)+(AR895-AS895))*(AR889/SUM(AR889:AR893))</f>
        <v>1</v>
      </c>
      <c r="AU889" s="7" cm="1">
        <f t="array" ref="AU889">IF($D889="","",INDEX('Data - CO2'!$B$5:$AP$53,MATCH(Kulturmodeller!$D889,'Data - CO2'!$A$5:$A$53,0),AU$20)*E889)</f>
        <v>0</v>
      </c>
      <c r="AV889" s="8" cm="1">
        <f t="array" ref="AV889">IF($D889="","",INDEX('Data - CO2'!$B$5:$AP$53,MATCH(Kulturmodeller!$D889,'Data - CO2'!$A$5:$A$53,0),AV$20)*F889)</f>
        <v>1.5</v>
      </c>
      <c r="AW889" s="8" cm="1">
        <f t="array" ref="AW889">IF($D889="","",INDEX('Data - CO2'!$B$5:$AP$53,MATCH(Kulturmodeller!$D889,'Data - CO2'!$A$5:$A$53,0),AW$20)*G889)</f>
        <v>15</v>
      </c>
      <c r="AX889" s="8" cm="1">
        <f t="array" ref="AX889">IF($D889="","",INDEX('Data - CO2'!$B$5:$AP$53,MATCH(Kulturmodeller!$D889,'Data - CO2'!$A$5:$A$53,0),AX$20)*H889)</f>
        <v>18.499999999999996</v>
      </c>
      <c r="AY889" s="8" cm="1">
        <f t="array" ref="AY889">IF($D889="","",INDEX('Data - CO2'!$B$5:$AP$53,MATCH(Kulturmodeller!$D889,'Data - CO2'!$A$5:$A$53,0),AY$20)*I889)</f>
        <v>22</v>
      </c>
      <c r="AZ889" s="8" cm="1">
        <f t="array" ref="AZ889">IF($D889="","",INDEX('Data - CO2'!$B$5:$AP$53,MATCH(Kulturmodeller!$D889,'Data - CO2'!$A$5:$A$53,0),AZ$20)*J889*$B888)</f>
        <v>26.000000000000004</v>
      </c>
      <c r="BA889" s="8" cm="1">
        <f t="array" ref="BA889">IF($D889="","",INDEX('Data - CO2'!$B$5:$AP$53,MATCH(Kulturmodeller!$D889,'Data - CO2'!$A$5:$A$53,0),BA$20)*K889*$B888)</f>
        <v>30</v>
      </c>
      <c r="BB889" s="8" cm="1">
        <f t="array" ref="BB889">IF($D889="","",INDEX('Data - CO2'!$B$5:$AP$53,MATCH(Kulturmodeller!$D889,'Data - CO2'!$A$5:$A$53,0),BB$20)*L889*$B888)</f>
        <v>46.999999999999993</v>
      </c>
      <c r="BC889" s="8" cm="1">
        <f t="array" ref="BC889">IF($D889="","",INDEX('Data - CO2'!$B$5:$AP$53,MATCH(Kulturmodeller!$D889,'Data - CO2'!$A$5:$A$53,0),BC$20)*M889*$B888)</f>
        <v>64</v>
      </c>
      <c r="BD889" s="8" cm="1">
        <f t="array" ref="BD889">IF($D889="","",INDEX('Data - CO2'!$B$5:$AP$53,MATCH(Kulturmodeller!$D889,'Data - CO2'!$A$5:$A$53,0),BD$20)*N889*$B888)</f>
        <v>98.583333333333357</v>
      </c>
      <c r="BE889" s="8" cm="1">
        <f t="array" ref="BE889">IF($D889="","",INDEX('Data - CO2'!$B$5:$AP$53,MATCH(Kulturmodeller!$D889,'Data - CO2'!$A$5:$A$53,0),BE$20)*O889*$B888)</f>
        <v>133.16666666666671</v>
      </c>
      <c r="BF889" s="8" cm="1">
        <f t="array" ref="BF889">IF($D889="","",INDEX('Data - CO2'!$B$5:$AP$53,MATCH(Kulturmodeller!$D889,'Data - CO2'!$A$5:$A$53,0),BF$20)*P889*$B888)</f>
        <v>167.75</v>
      </c>
      <c r="BG889" s="8" cm="1">
        <f t="array" ref="BG889">IF($D889="","",INDEX('Data - CO2'!$B$5:$AP$53,MATCH(Kulturmodeller!$D889,'Data - CO2'!$A$5:$A$53,0),BG$20)*Q889*$B888)</f>
        <v>202.33333333333329</v>
      </c>
      <c r="BH889" s="8" cm="1">
        <f t="array" ref="BH889">IF($D889="","",INDEX('Data - CO2'!$B$5:$AP$53,MATCH(Kulturmodeller!$D889,'Data - CO2'!$A$5:$A$53,0),BH$20)*R889*$B888)</f>
        <v>202.33333333333329</v>
      </c>
      <c r="BI889" s="8" cm="1">
        <f t="array" ref="BI889">IF($D889="","",INDEX('Data - CO2'!$B$5:$AP$53,MATCH(Kulturmodeller!$D889,'Data - CO2'!$A$5:$A$53,0),BI$20)*S889*$B888)</f>
        <v>202.33333333333329</v>
      </c>
      <c r="BJ889" s="8" cm="1">
        <f t="array" ref="BJ889">IF($D889="","",INDEX('Data - CO2'!$B$5:$AP$53,MATCH(Kulturmodeller!$D889,'Data - CO2'!$A$5:$A$53,0),BJ$20)*T889*$B888)</f>
        <v>202.33333333333329</v>
      </c>
      <c r="BK889" s="8" cm="1">
        <f t="array" ref="BK889">IF($D889="","",INDEX('Data - CO2'!$B$5:$AP$53,MATCH(Kulturmodeller!$D889,'Data - CO2'!$A$5:$A$53,0),BK$20)*U889*$B888)</f>
        <v>202.33333333333329</v>
      </c>
      <c r="BL889" s="8" cm="1">
        <f t="array" ref="BL889">IF($D889="","",INDEX('Data - CO2'!$B$5:$AP$53,MATCH(Kulturmodeller!$D889,'Data - CO2'!$A$5:$A$53,0),BL$20)*V889*$B888)</f>
        <v>202.33333333333329</v>
      </c>
      <c r="BM889" s="8" cm="1">
        <f t="array" ref="BM889">IF($D889="","",INDEX('Data - CO2'!$B$5:$AP$53,MATCH(Kulturmodeller!$D889,'Data - CO2'!$A$5:$A$53,0),BM$20)*W889*$B888)</f>
        <v>202.33333333333329</v>
      </c>
      <c r="BN889" s="8" cm="1">
        <f t="array" ref="BN889">IF($D889="","",INDEX('Data - CO2'!$B$5:$AP$53,MATCH(Kulturmodeller!$D889,'Data - CO2'!$A$5:$A$53,0),BN$20)*X889*$B888)</f>
        <v>202.33333333333329</v>
      </c>
      <c r="BO889" s="8" cm="1">
        <f t="array" ref="BO889">IF($D889="","",INDEX('Data - CO2'!$B$5:$AP$53,MATCH(Kulturmodeller!$D889,'Data - CO2'!$A$5:$A$53,0),BO$20)*Y889*$B888)</f>
        <v>202.33333333333329</v>
      </c>
      <c r="BP889" s="8" cm="1">
        <f t="array" ref="BP889">IF($D889="","",INDEX('Data - CO2'!$B$5:$AP$53,MATCH(Kulturmodeller!$D889,'Data - CO2'!$A$5:$A$53,0),BP$20)*Z889*$B888)</f>
        <v>202.33333333333329</v>
      </c>
      <c r="BQ889" s="8" cm="1">
        <f t="array" ref="BQ889">IF($D889="","",INDEX('Data - CO2'!$B$5:$AP$53,MATCH(Kulturmodeller!$D889,'Data - CO2'!$A$5:$A$53,0),BQ$20)*AA889*$B888)</f>
        <v>202.33333333333329</v>
      </c>
      <c r="BR889" s="8" cm="1">
        <f t="array" ref="BR889">IF($D889="","",INDEX('Data - CO2'!$B$5:$AP$53,MATCH(Kulturmodeller!$D889,'Data - CO2'!$A$5:$A$53,0),BR$20)*AB889*$B888)</f>
        <v>202.33333333333329</v>
      </c>
      <c r="BS889" s="8" cm="1">
        <f t="array" ref="BS889">IF($D889="","",INDEX('Data - CO2'!$B$5:$AP$53,MATCH(Kulturmodeller!$D889,'Data - CO2'!$A$5:$A$53,0),BS$20)*AC889*$B888)</f>
        <v>202.33333333333329</v>
      </c>
      <c r="BT889" s="8" cm="1">
        <f t="array" ref="BT889">IF($D889="","",INDEX('Data - CO2'!$B$5:$AP$53,MATCH(Kulturmodeller!$D889,'Data - CO2'!$A$5:$A$53,0),BT$20)*AD889*$B888)</f>
        <v>202.33333333333329</v>
      </c>
      <c r="BU889" s="8" cm="1">
        <f t="array" ref="BU889">IF($D889="","",INDEX('Data - CO2'!$B$5:$AP$53,MATCH(Kulturmodeller!$D889,'Data - CO2'!$A$5:$A$53,0),BU$20)*AE889*$B888)</f>
        <v>202.33333333333329</v>
      </c>
      <c r="BV889" s="8" cm="1">
        <f t="array" ref="BV889">IF($D889="","",INDEX('Data - CO2'!$B$5:$AP$53,MATCH(Kulturmodeller!$D889,'Data - CO2'!$A$5:$A$53,0),BV$20)*AF889*$B888)</f>
        <v>202.33333333333329</v>
      </c>
      <c r="BW889" s="8" cm="1">
        <f t="array" ref="BW889">IF($D889="","",INDEX('Data - CO2'!$B$5:$AP$53,MATCH(Kulturmodeller!$D889,'Data - CO2'!$A$5:$A$53,0),BW$20)*AG889*$B888)</f>
        <v>202.33333333333329</v>
      </c>
      <c r="BX889" s="8" cm="1">
        <f t="array" ref="BX889">IF($D889="","",INDEX('Data - CO2'!$B$5:$AP$53,MATCH(Kulturmodeller!$D889,'Data - CO2'!$A$5:$A$53,0),BX$20)*AH889*$B888)</f>
        <v>202.33333333333329</v>
      </c>
      <c r="BY889" s="8" cm="1">
        <f t="array" ref="BY889">IF($D889="","",INDEX('Data - CO2'!$B$5:$AP$53,MATCH(Kulturmodeller!$D889,'Data - CO2'!$A$5:$A$53,0),BY$20)*AI889*$B888)</f>
        <v>202.33333333333329</v>
      </c>
      <c r="BZ889" s="8" cm="1">
        <f t="array" ref="BZ889">IF($D889="","",INDEX('Data - CO2'!$B$5:$AP$53,MATCH(Kulturmodeller!$D889,'Data - CO2'!$A$5:$A$53,0),BZ$20)*AJ889*$B888)</f>
        <v>202.33333333333329</v>
      </c>
      <c r="CA889" s="8" cm="1">
        <f t="array" ref="CA889">IF($D889="","",INDEX('Data - CO2'!$B$5:$AP$53,MATCH(Kulturmodeller!$D889,'Data - CO2'!$A$5:$A$53,0),CA$20)*AK889*$B888)</f>
        <v>202.33333333333329</v>
      </c>
      <c r="CB889" s="8" cm="1">
        <f t="array" ref="CB889">IF($D889="","",INDEX('Data - CO2'!$B$5:$AP$53,MATCH(Kulturmodeller!$D889,'Data - CO2'!$A$5:$A$53,0),CB$20)*AL889*$B888)</f>
        <v>202.33333333333329</v>
      </c>
      <c r="CC889" s="8" cm="1">
        <f t="array" ref="CC889">IF($D889="","",INDEX('Data - CO2'!$B$5:$AP$53,MATCH(Kulturmodeller!$D889,'Data - CO2'!$A$5:$A$53,0),CC$20)*AM889*$B888)</f>
        <v>202.33333333333329</v>
      </c>
      <c r="CD889" s="8" cm="1">
        <f t="array" ref="CD889">IF($D889="","",INDEX('Data - CO2'!$B$5:$AP$53,MATCH(Kulturmodeller!$D889,'Data - CO2'!$A$5:$A$53,0),CD$20)*AN889*$B888)</f>
        <v>202.33333333333329</v>
      </c>
      <c r="CE889" s="8" cm="1">
        <f t="array" ref="CE889">IF($D889="","",INDEX('Data - CO2'!$B$5:$AP$53,MATCH(Kulturmodeller!$D889,'Data - CO2'!$A$5:$A$53,0),CE$20)*AO889*$B888)</f>
        <v>202.33333333333329</v>
      </c>
      <c r="CF889" s="8" cm="1">
        <f t="array" ref="CF889">IF($D889="","",INDEX('Data - CO2'!$B$5:$AP$53,MATCH(Kulturmodeller!$D889,'Data - CO2'!$A$5:$A$53,0),CF$20)*AP889*$B888)</f>
        <v>202.33333333333329</v>
      </c>
      <c r="CG889" s="8" cm="1">
        <f t="array" ref="CG889">IF($D889="","",INDEX('Data - CO2'!$B$5:$AP$53,MATCH(Kulturmodeller!$D889,'Data - CO2'!$A$5:$A$53,0),CG$20)*AQ889*$B888)</f>
        <v>202.33333333333329</v>
      </c>
      <c r="CH889" s="8" cm="1">
        <f t="array" ref="CH889">IF($D889="","",INDEX('Data - CO2'!$B$5:$AP$53,MATCH(Kulturmodeller!$D889,'Data - CO2'!$A$5:$A$53,0),CH$20)*AR889*$B888)</f>
        <v>202.33333333333329</v>
      </c>
      <c r="CI889" s="9" cm="1">
        <f t="array" ref="CI889">IF($D889="","",INDEX('Data - CO2'!$B$5:$AP$53,MATCH(Kulturmodeller!$D889,'Data - CO2'!$A$5:$A$53,0),CI$20)*AS889*$B888)</f>
        <v>202.33333333333329</v>
      </c>
    </row>
    <row r="890" spans="1:87" x14ac:dyDescent="0.3">
      <c r="A890" s="33" t="s">
        <v>82</v>
      </c>
      <c r="B890" s="33"/>
      <c r="C890" s="348" t="str">
        <f>'Katalog over Kulturmodeller '!F272</f>
        <v>LØV - valgfrit</v>
      </c>
      <c r="D890" s="125" t="s">
        <v>274</v>
      </c>
      <c r="E890" s="151">
        <f>'Katalog over Kulturmodeller '!W272</f>
        <v>0</v>
      </c>
      <c r="F890" s="40">
        <f>E890+((E894-F894)+(E895-F895))*(E890/SUM(E889:E893))</f>
        <v>0</v>
      </c>
      <c r="G890" s="40">
        <f t="shared" ref="G890" si="14806">F890+((F894-G894)+(F895-G895))*(F890/SUM(F889:F893))</f>
        <v>0</v>
      </c>
      <c r="H890" s="40">
        <f t="shared" ref="H890" si="14807">G890+((G894-H894)+(G895-H895))*(G890/SUM(G889:G893))</f>
        <v>0</v>
      </c>
      <c r="I890" s="40">
        <f t="shared" ref="I890" si="14808">H890+((H894-I894)+(H895-I895))*(H890/SUM(H889:H893))</f>
        <v>0</v>
      </c>
      <c r="J890" s="40">
        <f t="shared" ref="J890" si="14809">I890+((I894-J894)+(I895-J895))*(I890/SUM(I889:I893))</f>
        <v>0</v>
      </c>
      <c r="K890" s="40">
        <f t="shared" ref="K890" si="14810">J890+((J894-K894)+(J895-K895))*(J890/SUM(J889:J893))</f>
        <v>0</v>
      </c>
      <c r="L890" s="40">
        <f t="shared" ref="L890" si="14811">K890+((K894-L894)+(K895-L895))*(K890/SUM(K889:K893))</f>
        <v>0</v>
      </c>
      <c r="M890" s="40">
        <f t="shared" ref="M890" si="14812">L890+((L894-M894)+(L895-M895))*(L890/SUM(L889:L893))</f>
        <v>0</v>
      </c>
      <c r="N890" s="40">
        <f t="shared" ref="N890" si="14813">M890+((M894-N894)+(M895-N895))*(M890/SUM(M889:M893))</f>
        <v>0</v>
      </c>
      <c r="O890" s="40">
        <f t="shared" ref="O890" si="14814">N890+((N894-O894)+(N895-O895))*(N890/SUM(N889:N893))</f>
        <v>0</v>
      </c>
      <c r="P890" s="40">
        <f t="shared" ref="P890" si="14815">O890+((O894-P894)+(O895-P895))*(O890/SUM(O889:O893))</f>
        <v>0</v>
      </c>
      <c r="Q890" s="40">
        <f t="shared" ref="Q890" si="14816">P890+((P894-Q894)+(P895-Q895))*(P890/SUM(P889:P893))</f>
        <v>0</v>
      </c>
      <c r="R890" s="40">
        <f t="shared" ref="R890" si="14817">Q890+((Q894-R894)+(Q895-R895))*(Q890/SUM(Q889:Q893))</f>
        <v>0</v>
      </c>
      <c r="S890" s="40">
        <f t="shared" ref="S890" si="14818">R890+((R894-S894)+(R895-S895))*(R890/SUM(R889:R893))</f>
        <v>0</v>
      </c>
      <c r="T890" s="40">
        <f t="shared" ref="T890" si="14819">S890+((S894-T894)+(S895-T895))*(S890/SUM(S889:S893))</f>
        <v>0</v>
      </c>
      <c r="U890" s="40">
        <f t="shared" ref="U890" si="14820">T890+((T894-U894)+(T895-U895))*(T890/SUM(T889:T893))</f>
        <v>0</v>
      </c>
      <c r="V890" s="40">
        <f t="shared" ref="V890" si="14821">U890+((U894-V894)+(U895-V895))*(U890/SUM(U889:U893))</f>
        <v>0</v>
      </c>
      <c r="W890" s="40">
        <f t="shared" ref="W890" si="14822">V890+((V894-W894)+(V895-W895))*(V890/SUM(V889:V893))</f>
        <v>0</v>
      </c>
      <c r="X890" s="40">
        <f t="shared" ref="X890" si="14823">W890+((W894-X894)+(W895-X895))*(W890/SUM(W889:W893))</f>
        <v>0</v>
      </c>
      <c r="Y890" s="40">
        <f t="shared" ref="Y890" si="14824">X890+((X894-Y894)+(X895-Y895))*(X890/SUM(X889:X893))</f>
        <v>0</v>
      </c>
      <c r="Z890" s="40">
        <f t="shared" ref="Z890" si="14825">Y890+((Y894-Z894)+(Y895-Z895))*(Y890/SUM(Y889:Y893))</f>
        <v>0</v>
      </c>
      <c r="AA890" s="40">
        <f t="shared" ref="AA890" si="14826">Z890+((Z894-AA894)+(Z895-AA895))*(Z890/SUM(Z889:Z893))</f>
        <v>0</v>
      </c>
      <c r="AB890" s="40">
        <f t="shared" ref="AB890" si="14827">AA890+((AA894-AB894)+(AA895-AB895))*(AA890/SUM(AA889:AA893))</f>
        <v>0</v>
      </c>
      <c r="AC890" s="40">
        <f t="shared" ref="AC890" si="14828">AB890+((AB894-AC894)+(AB895-AC895))*(AB890/SUM(AB889:AB893))</f>
        <v>0</v>
      </c>
      <c r="AD890" s="40">
        <f t="shared" ref="AD890" si="14829">AC890+((AC894-AD894)+(AC895-AD895))*(AC890/SUM(AC889:AC893))</f>
        <v>0</v>
      </c>
      <c r="AE890" s="40">
        <f t="shared" ref="AE890" si="14830">AD890+((AD894-AE894)+(AD895-AE895))*(AD890/SUM(AD889:AD893))</f>
        <v>0</v>
      </c>
      <c r="AF890" s="40">
        <f t="shared" ref="AF890" si="14831">AE890+((AE894-AF894)+(AE895-AF895))*(AE890/SUM(AE889:AE893))</f>
        <v>0</v>
      </c>
      <c r="AG890" s="40">
        <f t="shared" ref="AG890" si="14832">AF890+((AF894-AG894)+(AF895-AG895))*(AF890/SUM(AF889:AF893))</f>
        <v>0</v>
      </c>
      <c r="AH890" s="40">
        <f t="shared" ref="AH890" si="14833">AG890+((AG894-AH894)+(AG895-AH895))*(AG890/SUM(AG889:AG893))</f>
        <v>0</v>
      </c>
      <c r="AI890" s="40">
        <f t="shared" ref="AI890" si="14834">AH890+((AH894-AI894)+(AH895-AI895))*(AH890/SUM(AH889:AH893))</f>
        <v>0</v>
      </c>
      <c r="AJ890" s="40">
        <f t="shared" ref="AJ890" si="14835">AI890+((AI894-AJ894)+(AI895-AJ895))*(AI890/SUM(AI889:AI893))</f>
        <v>0</v>
      </c>
      <c r="AK890" s="40">
        <f t="shared" ref="AK890" si="14836">AJ890+((AJ894-AK894)+(AJ895-AK895))*(AJ890/SUM(AJ889:AJ893))</f>
        <v>0</v>
      </c>
      <c r="AL890" s="40">
        <f t="shared" ref="AL890" si="14837">AK890+((AK894-AL894)+(AK895-AL895))*(AK890/SUM(AK889:AK893))</f>
        <v>0</v>
      </c>
      <c r="AM890" s="40">
        <f t="shared" ref="AM890" si="14838">AL890+((AL894-AM894)+(AL895-AM895))*(AL890/SUM(AL889:AL893))</f>
        <v>0</v>
      </c>
      <c r="AN890" s="40">
        <f t="shared" ref="AN890" si="14839">AM890+((AM894-AN894)+(AM895-AN895))*(AM890/SUM(AM889:AM893))</f>
        <v>0</v>
      </c>
      <c r="AO890" s="40">
        <f t="shared" ref="AO890" si="14840">AN890+((AN894-AO894)+(AN895-AO895))*(AN890/SUM(AN889:AN893))</f>
        <v>0</v>
      </c>
      <c r="AP890" s="40">
        <f t="shared" ref="AP890" si="14841">AO890+((AO894-AP894)+(AO895-AP895))*(AO890/SUM(AO889:AO893))</f>
        <v>0</v>
      </c>
      <c r="AQ890" s="40">
        <f t="shared" ref="AQ890" si="14842">AP890+((AP894-AQ894)+(AP895-AQ895))*(AP890/SUM(AP889:AP893))</f>
        <v>0</v>
      </c>
      <c r="AR890" s="40">
        <f t="shared" ref="AR890" si="14843">AQ890+((AQ894-AR894)+(AQ895-AR895))*(AQ890/SUM(AQ889:AQ893))</f>
        <v>0</v>
      </c>
      <c r="AS890" s="41">
        <f t="shared" ref="AS890" si="14844">AR890+((AR894-AS894)+(AR895-AS895))*(AR890/SUM(AR889:AR893))</f>
        <v>0</v>
      </c>
      <c r="AU890" s="10" cm="1">
        <f t="array" ref="AU890">IF($D890="","",INDEX('Data - CO2'!$B$5:$AP$53,MATCH(Kulturmodeller!$D890,'Data - CO2'!$A$5:$A$53,0),AU$20)*E890)</f>
        <v>0</v>
      </c>
      <c r="AV890" cm="1">
        <f t="array" ref="AV890">IF($D890="","",INDEX('Data - CO2'!$B$5:$AP$53,MATCH(Kulturmodeller!$D890,'Data - CO2'!$A$5:$A$53,0),AV$20)*F890)</f>
        <v>0</v>
      </c>
      <c r="AW890" cm="1">
        <f t="array" ref="AW890">IF($D890="","",INDEX('Data - CO2'!$B$5:$AP$53,MATCH(Kulturmodeller!$D890,'Data - CO2'!$A$5:$A$53,0),AW$20)*G890)</f>
        <v>0</v>
      </c>
      <c r="AX890" cm="1">
        <f t="array" ref="AX890">IF($D890="","",INDEX('Data - CO2'!$B$5:$AP$53,MATCH(Kulturmodeller!$D890,'Data - CO2'!$A$5:$A$53,0),AX$20)*H890)</f>
        <v>0</v>
      </c>
      <c r="AY890" cm="1">
        <f t="array" ref="AY890">IF($D890="","",INDEX('Data - CO2'!$B$5:$AP$53,MATCH(Kulturmodeller!$D890,'Data - CO2'!$A$5:$A$53,0),AY$20)*I890)</f>
        <v>0</v>
      </c>
      <c r="AZ890" cm="1">
        <f t="array" ref="AZ890">IF($D890="","",INDEX('Data - CO2'!$B$5:$AP$53,MATCH(Kulturmodeller!$D890,'Data - CO2'!$A$5:$A$53,0),AZ$20)*J890*$B888)</f>
        <v>0</v>
      </c>
      <c r="BA890" cm="1">
        <f t="array" ref="BA890">IF($D890="","",INDEX('Data - CO2'!$B$5:$AP$53,MATCH(Kulturmodeller!$D890,'Data - CO2'!$A$5:$A$53,0),BA$20)*K890*$B888)</f>
        <v>0</v>
      </c>
      <c r="BB890" cm="1">
        <f t="array" ref="BB890">IF($D890="","",INDEX('Data - CO2'!$B$5:$AP$53,MATCH(Kulturmodeller!$D890,'Data - CO2'!$A$5:$A$53,0),BB$20)*L890*$B888)</f>
        <v>0</v>
      </c>
      <c r="BC890" cm="1">
        <f t="array" ref="BC890">IF($D890="","",INDEX('Data - CO2'!$B$5:$AP$53,MATCH(Kulturmodeller!$D890,'Data - CO2'!$A$5:$A$53,0),BC$20)*M890*$B888)</f>
        <v>0</v>
      </c>
      <c r="BD890" cm="1">
        <f t="array" ref="BD890">IF($D890="","",INDEX('Data - CO2'!$B$5:$AP$53,MATCH(Kulturmodeller!$D890,'Data - CO2'!$A$5:$A$53,0),BD$20)*N890*$B888)</f>
        <v>0</v>
      </c>
      <c r="BE890" cm="1">
        <f t="array" ref="BE890">IF($D890="","",INDEX('Data - CO2'!$B$5:$AP$53,MATCH(Kulturmodeller!$D890,'Data - CO2'!$A$5:$A$53,0),BE$20)*O890*$B888)</f>
        <v>0</v>
      </c>
      <c r="BF890" cm="1">
        <f t="array" ref="BF890">IF($D890="","",INDEX('Data - CO2'!$B$5:$AP$53,MATCH(Kulturmodeller!$D890,'Data - CO2'!$A$5:$A$53,0),BF$20)*P890*$B888)</f>
        <v>0</v>
      </c>
      <c r="BG890" cm="1">
        <f t="array" ref="BG890">IF($D890="","",INDEX('Data - CO2'!$B$5:$AP$53,MATCH(Kulturmodeller!$D890,'Data - CO2'!$A$5:$A$53,0),BG$20)*Q890*$B888)</f>
        <v>0</v>
      </c>
      <c r="BH890" cm="1">
        <f t="array" ref="BH890">IF($D890="","",INDEX('Data - CO2'!$B$5:$AP$53,MATCH(Kulturmodeller!$D890,'Data - CO2'!$A$5:$A$53,0),BH$20)*R890*$B888)</f>
        <v>0</v>
      </c>
      <c r="BI890" cm="1">
        <f t="array" ref="BI890">IF($D890="","",INDEX('Data - CO2'!$B$5:$AP$53,MATCH(Kulturmodeller!$D890,'Data - CO2'!$A$5:$A$53,0),BI$20)*S890*$B888)</f>
        <v>0</v>
      </c>
      <c r="BJ890" cm="1">
        <f t="array" ref="BJ890">IF($D890="","",INDEX('Data - CO2'!$B$5:$AP$53,MATCH(Kulturmodeller!$D890,'Data - CO2'!$A$5:$A$53,0),BJ$20)*T890*$B888)</f>
        <v>0</v>
      </c>
      <c r="BK890" cm="1">
        <f t="array" ref="BK890">IF($D890="","",INDEX('Data - CO2'!$B$5:$AP$53,MATCH(Kulturmodeller!$D890,'Data - CO2'!$A$5:$A$53,0),BK$20)*U890*$B888)</f>
        <v>0</v>
      </c>
      <c r="BL890" cm="1">
        <f t="array" ref="BL890">IF($D890="","",INDEX('Data - CO2'!$B$5:$AP$53,MATCH(Kulturmodeller!$D890,'Data - CO2'!$A$5:$A$53,0),BL$20)*V890*$B888)</f>
        <v>0</v>
      </c>
      <c r="BM890" cm="1">
        <f t="array" ref="BM890">IF($D890="","",INDEX('Data - CO2'!$B$5:$AP$53,MATCH(Kulturmodeller!$D890,'Data - CO2'!$A$5:$A$53,0),BM$20)*W890*$B888)</f>
        <v>0</v>
      </c>
      <c r="BN890" cm="1">
        <f t="array" ref="BN890">IF($D890="","",INDEX('Data - CO2'!$B$5:$AP$53,MATCH(Kulturmodeller!$D890,'Data - CO2'!$A$5:$A$53,0),BN$20)*X890*$B888)</f>
        <v>0</v>
      </c>
      <c r="BO890" cm="1">
        <f t="array" ref="BO890">IF($D890="","",INDEX('Data - CO2'!$B$5:$AP$53,MATCH(Kulturmodeller!$D890,'Data - CO2'!$A$5:$A$53,0),BO$20)*Y890*$B888)</f>
        <v>0</v>
      </c>
      <c r="BP890" cm="1">
        <f t="array" ref="BP890">IF($D890="","",INDEX('Data - CO2'!$B$5:$AP$53,MATCH(Kulturmodeller!$D890,'Data - CO2'!$A$5:$A$53,0),BP$20)*Z890*$B888)</f>
        <v>0</v>
      </c>
      <c r="BQ890" cm="1">
        <f t="array" ref="BQ890">IF($D890="","",INDEX('Data - CO2'!$B$5:$AP$53,MATCH(Kulturmodeller!$D890,'Data - CO2'!$A$5:$A$53,0),BQ$20)*AA890*$B888)</f>
        <v>0</v>
      </c>
      <c r="BR890" cm="1">
        <f t="array" ref="BR890">IF($D890="","",INDEX('Data - CO2'!$B$5:$AP$53,MATCH(Kulturmodeller!$D890,'Data - CO2'!$A$5:$A$53,0),BR$20)*AB890*$B888)</f>
        <v>0</v>
      </c>
      <c r="BS890" cm="1">
        <f t="array" ref="BS890">IF($D890="","",INDEX('Data - CO2'!$B$5:$AP$53,MATCH(Kulturmodeller!$D890,'Data - CO2'!$A$5:$A$53,0),BS$20)*AC890*$B888)</f>
        <v>0</v>
      </c>
      <c r="BT890" cm="1">
        <f t="array" ref="BT890">IF($D890="","",INDEX('Data - CO2'!$B$5:$AP$53,MATCH(Kulturmodeller!$D890,'Data - CO2'!$A$5:$A$53,0),BT$20)*AD890*$B888)</f>
        <v>0</v>
      </c>
      <c r="BU890" cm="1">
        <f t="array" ref="BU890">IF($D890="","",INDEX('Data - CO2'!$B$5:$AP$53,MATCH(Kulturmodeller!$D890,'Data - CO2'!$A$5:$A$53,0),BU$20)*AE890*$B888)</f>
        <v>0</v>
      </c>
      <c r="BV890" cm="1">
        <f t="array" ref="BV890">IF($D890="","",INDEX('Data - CO2'!$B$5:$AP$53,MATCH(Kulturmodeller!$D890,'Data - CO2'!$A$5:$A$53,0),BV$20)*AF890*$B888)</f>
        <v>0</v>
      </c>
      <c r="BW890" cm="1">
        <f t="array" ref="BW890">IF($D890="","",INDEX('Data - CO2'!$B$5:$AP$53,MATCH(Kulturmodeller!$D890,'Data - CO2'!$A$5:$A$53,0),BW$20)*AG890*$B888)</f>
        <v>0</v>
      </c>
      <c r="BX890" cm="1">
        <f t="array" ref="BX890">IF($D890="","",INDEX('Data - CO2'!$B$5:$AP$53,MATCH(Kulturmodeller!$D890,'Data - CO2'!$A$5:$A$53,0),BX$20)*AH890*$B888)</f>
        <v>0</v>
      </c>
      <c r="BY890" cm="1">
        <f t="array" ref="BY890">IF($D890="","",INDEX('Data - CO2'!$B$5:$AP$53,MATCH(Kulturmodeller!$D890,'Data - CO2'!$A$5:$A$53,0),BY$20)*AI890*$B888)</f>
        <v>0</v>
      </c>
      <c r="BZ890" cm="1">
        <f t="array" ref="BZ890">IF($D890="","",INDEX('Data - CO2'!$B$5:$AP$53,MATCH(Kulturmodeller!$D890,'Data - CO2'!$A$5:$A$53,0),BZ$20)*AJ890*$B888)</f>
        <v>0</v>
      </c>
      <c r="CA890" cm="1">
        <f t="array" ref="CA890">IF($D890="","",INDEX('Data - CO2'!$B$5:$AP$53,MATCH(Kulturmodeller!$D890,'Data - CO2'!$A$5:$A$53,0),CA$20)*AK890*$B888)</f>
        <v>0</v>
      </c>
      <c r="CB890" cm="1">
        <f t="array" ref="CB890">IF($D890="","",INDEX('Data - CO2'!$B$5:$AP$53,MATCH(Kulturmodeller!$D890,'Data - CO2'!$A$5:$A$53,0),CB$20)*AL890*$B888)</f>
        <v>0</v>
      </c>
      <c r="CC890" cm="1">
        <f t="array" ref="CC890">IF($D890="","",INDEX('Data - CO2'!$B$5:$AP$53,MATCH(Kulturmodeller!$D890,'Data - CO2'!$A$5:$A$53,0),CC$20)*AM890*$B888)</f>
        <v>0</v>
      </c>
      <c r="CD890" cm="1">
        <f t="array" ref="CD890">IF($D890="","",INDEX('Data - CO2'!$B$5:$AP$53,MATCH(Kulturmodeller!$D890,'Data - CO2'!$A$5:$A$53,0),CD$20)*AN890*$B888)</f>
        <v>0</v>
      </c>
      <c r="CE890" cm="1">
        <f t="array" ref="CE890">IF($D890="","",INDEX('Data - CO2'!$B$5:$AP$53,MATCH(Kulturmodeller!$D890,'Data - CO2'!$A$5:$A$53,0),CE$20)*AO890*$B888)</f>
        <v>0</v>
      </c>
      <c r="CF890" cm="1">
        <f t="array" ref="CF890">IF($D890="","",INDEX('Data - CO2'!$B$5:$AP$53,MATCH(Kulturmodeller!$D890,'Data - CO2'!$A$5:$A$53,0),CF$20)*AP890*$B888)</f>
        <v>0</v>
      </c>
      <c r="CG890" cm="1">
        <f t="array" ref="CG890">IF($D890="","",INDEX('Data - CO2'!$B$5:$AP$53,MATCH(Kulturmodeller!$D890,'Data - CO2'!$A$5:$A$53,0),CG$20)*AQ890*$B888)</f>
        <v>0</v>
      </c>
      <c r="CH890" cm="1">
        <f t="array" ref="CH890">IF($D890="","",INDEX('Data - CO2'!$B$5:$AP$53,MATCH(Kulturmodeller!$D890,'Data - CO2'!$A$5:$A$53,0),CH$20)*AR890*$B888)</f>
        <v>0</v>
      </c>
      <c r="CI890" s="11" cm="1">
        <f t="array" ref="CI890">IF($D890="","",INDEX('Data - CO2'!$B$5:$AP$53,MATCH(Kulturmodeller!$D890,'Data - CO2'!$A$5:$A$53,0),CI$20)*AS890*$B888)</f>
        <v>0</v>
      </c>
    </row>
    <row r="891" spans="1:87" x14ac:dyDescent="0.3">
      <c r="A891" s="33" t="s">
        <v>83</v>
      </c>
      <c r="B891" s="33"/>
      <c r="C891" s="348" t="str">
        <f>'Katalog over Kulturmodeller '!F273</f>
        <v>NÅL - valgfrit</v>
      </c>
      <c r="D891" s="125" t="s">
        <v>275</v>
      </c>
      <c r="E891" s="151">
        <f>'Katalog over Kulturmodeller '!W273</f>
        <v>0</v>
      </c>
      <c r="F891" s="40">
        <f>E891+((E894-F894)+(E895-F895))*(E891/SUM(E889:E893))</f>
        <v>0</v>
      </c>
      <c r="G891" s="40">
        <f t="shared" ref="G891" si="14845">F891+((F894-G894)+(F895-G895))*(F891/SUM(F889:F893))</f>
        <v>0</v>
      </c>
      <c r="H891" s="40">
        <f t="shared" ref="H891" si="14846">G891+((G894-H894)+(G895-H895))*(G891/SUM(G889:G893))</f>
        <v>0</v>
      </c>
      <c r="I891" s="40">
        <f t="shared" ref="I891" si="14847">H891+((H894-I894)+(H895-I895))*(H891/SUM(H889:H893))</f>
        <v>0</v>
      </c>
      <c r="J891" s="40">
        <f t="shared" ref="J891" si="14848">I891+((I894-J894)+(I895-J895))*(I891/SUM(I889:I893))</f>
        <v>0</v>
      </c>
      <c r="K891" s="40">
        <f t="shared" ref="K891" si="14849">J891+((J894-K894)+(J895-K895))*(J891/SUM(J889:J893))</f>
        <v>0</v>
      </c>
      <c r="L891" s="40">
        <f t="shared" ref="L891" si="14850">K891+((K894-L894)+(K895-L895))*(K891/SUM(K889:K893))</f>
        <v>0</v>
      </c>
      <c r="M891" s="40">
        <f t="shared" ref="M891" si="14851">L891+((L894-M894)+(L895-M895))*(L891/SUM(L889:L893))</f>
        <v>0</v>
      </c>
      <c r="N891" s="40">
        <f t="shared" ref="N891" si="14852">M891+((M894-N894)+(M895-N895))*(M891/SUM(M889:M893))</f>
        <v>0</v>
      </c>
      <c r="O891" s="40">
        <f t="shared" ref="O891" si="14853">N891+((N894-O894)+(N895-O895))*(N891/SUM(N889:N893))</f>
        <v>0</v>
      </c>
      <c r="P891" s="40">
        <f t="shared" ref="P891" si="14854">O891+((O894-P894)+(O895-P895))*(O891/SUM(O889:O893))</f>
        <v>0</v>
      </c>
      <c r="Q891" s="40">
        <f t="shared" ref="Q891" si="14855">P891+((P894-Q894)+(P895-Q895))*(P891/SUM(P889:P893))</f>
        <v>0</v>
      </c>
      <c r="R891" s="40">
        <f t="shared" ref="R891" si="14856">Q891+((Q894-R894)+(Q895-R895))*(Q891/SUM(Q889:Q893))</f>
        <v>0</v>
      </c>
      <c r="S891" s="40">
        <f t="shared" ref="S891" si="14857">R891+((R894-S894)+(R895-S895))*(R891/SUM(R889:R893))</f>
        <v>0</v>
      </c>
      <c r="T891" s="40">
        <f t="shared" ref="T891" si="14858">S891+((S894-T894)+(S895-T895))*(S891/SUM(S889:S893))</f>
        <v>0</v>
      </c>
      <c r="U891" s="40">
        <f t="shared" ref="U891" si="14859">T891+((T894-U894)+(T895-U895))*(T891/SUM(T889:T893))</f>
        <v>0</v>
      </c>
      <c r="V891" s="40">
        <f t="shared" ref="V891" si="14860">U891+((U894-V894)+(U895-V895))*(U891/SUM(U889:U893))</f>
        <v>0</v>
      </c>
      <c r="W891" s="40">
        <f t="shared" ref="W891" si="14861">V891+((V894-W894)+(V895-W895))*(V891/SUM(V889:V893))</f>
        <v>0</v>
      </c>
      <c r="X891" s="40">
        <f t="shared" ref="X891" si="14862">W891+((W894-X894)+(W895-X895))*(W891/SUM(W889:W893))</f>
        <v>0</v>
      </c>
      <c r="Y891" s="40">
        <f t="shared" ref="Y891" si="14863">X891+((X894-Y894)+(X895-Y895))*(X891/SUM(X889:X893))</f>
        <v>0</v>
      </c>
      <c r="Z891" s="40">
        <f t="shared" ref="Z891" si="14864">Y891+((Y894-Z894)+(Y895-Z895))*(Y891/SUM(Y889:Y893))</f>
        <v>0</v>
      </c>
      <c r="AA891" s="40">
        <f t="shared" ref="AA891" si="14865">Z891+((Z894-AA894)+(Z895-AA895))*(Z891/SUM(Z889:Z893))</f>
        <v>0</v>
      </c>
      <c r="AB891" s="40">
        <f t="shared" ref="AB891" si="14866">AA891+((AA894-AB894)+(AA895-AB895))*(AA891/SUM(AA889:AA893))</f>
        <v>0</v>
      </c>
      <c r="AC891" s="40">
        <f t="shared" ref="AC891" si="14867">AB891+((AB894-AC894)+(AB895-AC895))*(AB891/SUM(AB889:AB893))</f>
        <v>0</v>
      </c>
      <c r="AD891" s="40">
        <f t="shared" ref="AD891" si="14868">AC891+((AC894-AD894)+(AC895-AD895))*(AC891/SUM(AC889:AC893))</f>
        <v>0</v>
      </c>
      <c r="AE891" s="40">
        <f t="shared" ref="AE891" si="14869">AD891+((AD894-AE894)+(AD895-AE895))*(AD891/SUM(AD889:AD893))</f>
        <v>0</v>
      </c>
      <c r="AF891" s="40">
        <f t="shared" ref="AF891" si="14870">AE891+((AE894-AF894)+(AE895-AF895))*(AE891/SUM(AE889:AE893))</f>
        <v>0</v>
      </c>
      <c r="AG891" s="40">
        <f t="shared" ref="AG891" si="14871">AF891+((AF894-AG894)+(AF895-AG895))*(AF891/SUM(AF889:AF893))</f>
        <v>0</v>
      </c>
      <c r="AH891" s="40">
        <f t="shared" ref="AH891" si="14872">AG891+((AG894-AH894)+(AG895-AH895))*(AG891/SUM(AG889:AG893))</f>
        <v>0</v>
      </c>
      <c r="AI891" s="40">
        <f t="shared" ref="AI891" si="14873">AH891+((AH894-AI894)+(AH895-AI895))*(AH891/SUM(AH889:AH893))</f>
        <v>0</v>
      </c>
      <c r="AJ891" s="40">
        <f t="shared" ref="AJ891" si="14874">AI891+((AI894-AJ894)+(AI895-AJ895))*(AI891/SUM(AI889:AI893))</f>
        <v>0</v>
      </c>
      <c r="AK891" s="40">
        <f t="shared" ref="AK891" si="14875">AJ891+((AJ894-AK894)+(AJ895-AK895))*(AJ891/SUM(AJ889:AJ893))</f>
        <v>0</v>
      </c>
      <c r="AL891" s="40">
        <f t="shared" ref="AL891" si="14876">AK891+((AK894-AL894)+(AK895-AL895))*(AK891/SUM(AK889:AK893))</f>
        <v>0</v>
      </c>
      <c r="AM891" s="40">
        <f t="shared" ref="AM891" si="14877">AL891+((AL894-AM894)+(AL895-AM895))*(AL891/SUM(AL889:AL893))</f>
        <v>0</v>
      </c>
      <c r="AN891" s="40">
        <f t="shared" ref="AN891" si="14878">AM891+((AM894-AN894)+(AM895-AN895))*(AM891/SUM(AM889:AM893))</f>
        <v>0</v>
      </c>
      <c r="AO891" s="40">
        <f t="shared" ref="AO891" si="14879">AN891+((AN894-AO894)+(AN895-AO895))*(AN891/SUM(AN889:AN893))</f>
        <v>0</v>
      </c>
      <c r="AP891" s="40">
        <f t="shared" ref="AP891" si="14880">AO891+((AO894-AP894)+(AO895-AP895))*(AO891/SUM(AO889:AO893))</f>
        <v>0</v>
      </c>
      <c r="AQ891" s="40">
        <f t="shared" ref="AQ891" si="14881">AP891+((AP894-AQ894)+(AP895-AQ895))*(AP891/SUM(AP889:AP893))</f>
        <v>0</v>
      </c>
      <c r="AR891" s="40">
        <f t="shared" ref="AR891" si="14882">AQ891+((AQ894-AR894)+(AQ895-AR895))*(AQ891/SUM(AQ889:AQ893))</f>
        <v>0</v>
      </c>
      <c r="AS891" s="41">
        <f t="shared" ref="AS891" si="14883">AR891+((AR894-AS894)+(AR895-AS895))*(AR891/SUM(AR889:AR893))</f>
        <v>0</v>
      </c>
      <c r="AU891" s="10" cm="1">
        <f t="array" ref="AU891">IF($D891="","",INDEX('Data - CO2'!$B$5:$AP$53,MATCH(Kulturmodeller!$D891,'Data - CO2'!$A$5:$A$53,0),AU$20)*E891)</f>
        <v>0</v>
      </c>
      <c r="AV891" cm="1">
        <f t="array" ref="AV891">IF($D891="","",INDEX('Data - CO2'!$B$5:$AP$53,MATCH(Kulturmodeller!$D891,'Data - CO2'!$A$5:$A$53,0),AV$20)*F891)</f>
        <v>0</v>
      </c>
      <c r="AW891" cm="1">
        <f t="array" ref="AW891">IF($D891="","",INDEX('Data - CO2'!$B$5:$AP$53,MATCH(Kulturmodeller!$D891,'Data - CO2'!$A$5:$A$53,0),AW$20)*G891)</f>
        <v>0</v>
      </c>
      <c r="AX891" cm="1">
        <f t="array" ref="AX891">IF($D891="","",INDEX('Data - CO2'!$B$5:$AP$53,MATCH(Kulturmodeller!$D891,'Data - CO2'!$A$5:$A$53,0),AX$20)*H891)</f>
        <v>0</v>
      </c>
      <c r="AY891" cm="1">
        <f t="array" ref="AY891">IF($D891="","",INDEX('Data - CO2'!$B$5:$AP$53,MATCH(Kulturmodeller!$D891,'Data - CO2'!$A$5:$A$53,0),AY$20)*I891)</f>
        <v>0</v>
      </c>
      <c r="AZ891" cm="1">
        <f t="array" ref="AZ891">IF($D891="","",INDEX('Data - CO2'!$B$5:$AP$53,MATCH(Kulturmodeller!$D891,'Data - CO2'!$A$5:$A$53,0),AZ$20)*J891*$B888)</f>
        <v>0</v>
      </c>
      <c r="BA891" cm="1">
        <f t="array" ref="BA891">IF($D891="","",INDEX('Data - CO2'!$B$5:$AP$53,MATCH(Kulturmodeller!$D891,'Data - CO2'!$A$5:$A$53,0),BA$20)*K891*$B888)</f>
        <v>0</v>
      </c>
      <c r="BB891" cm="1">
        <f t="array" ref="BB891">IF($D891="","",INDEX('Data - CO2'!$B$5:$AP$53,MATCH(Kulturmodeller!$D891,'Data - CO2'!$A$5:$A$53,0),BB$20)*L891*$B888)</f>
        <v>0</v>
      </c>
      <c r="BC891" cm="1">
        <f t="array" ref="BC891">IF($D891="","",INDEX('Data - CO2'!$B$5:$AP$53,MATCH(Kulturmodeller!$D891,'Data - CO2'!$A$5:$A$53,0),BC$20)*M891*$B888)</f>
        <v>0</v>
      </c>
      <c r="BD891" cm="1">
        <f t="array" ref="BD891">IF($D891="","",INDEX('Data - CO2'!$B$5:$AP$53,MATCH(Kulturmodeller!$D891,'Data - CO2'!$A$5:$A$53,0),BD$20)*N891*$B888)</f>
        <v>0</v>
      </c>
      <c r="BE891" cm="1">
        <f t="array" ref="BE891">IF($D891="","",INDEX('Data - CO2'!$B$5:$AP$53,MATCH(Kulturmodeller!$D891,'Data - CO2'!$A$5:$A$53,0),BE$20)*O891*$B888)</f>
        <v>0</v>
      </c>
      <c r="BF891" cm="1">
        <f t="array" ref="BF891">IF($D891="","",INDEX('Data - CO2'!$B$5:$AP$53,MATCH(Kulturmodeller!$D891,'Data - CO2'!$A$5:$A$53,0),BF$20)*P891*$B888)</f>
        <v>0</v>
      </c>
      <c r="BG891" cm="1">
        <f t="array" ref="BG891">IF($D891="","",INDEX('Data - CO2'!$B$5:$AP$53,MATCH(Kulturmodeller!$D891,'Data - CO2'!$A$5:$A$53,0),BG$20)*Q891*$B888)</f>
        <v>0</v>
      </c>
      <c r="BH891" cm="1">
        <f t="array" ref="BH891">IF($D891="","",INDEX('Data - CO2'!$B$5:$AP$53,MATCH(Kulturmodeller!$D891,'Data - CO2'!$A$5:$A$53,0),BH$20)*R891*$B888)</f>
        <v>0</v>
      </c>
      <c r="BI891" cm="1">
        <f t="array" ref="BI891">IF($D891="","",INDEX('Data - CO2'!$B$5:$AP$53,MATCH(Kulturmodeller!$D891,'Data - CO2'!$A$5:$A$53,0),BI$20)*S891*$B888)</f>
        <v>0</v>
      </c>
      <c r="BJ891" cm="1">
        <f t="array" ref="BJ891">IF($D891="","",INDEX('Data - CO2'!$B$5:$AP$53,MATCH(Kulturmodeller!$D891,'Data - CO2'!$A$5:$A$53,0),BJ$20)*T891*$B888)</f>
        <v>0</v>
      </c>
      <c r="BK891" cm="1">
        <f t="array" ref="BK891">IF($D891="","",INDEX('Data - CO2'!$B$5:$AP$53,MATCH(Kulturmodeller!$D891,'Data - CO2'!$A$5:$A$53,0),BK$20)*U891*$B888)</f>
        <v>0</v>
      </c>
      <c r="BL891" cm="1">
        <f t="array" ref="BL891">IF($D891="","",INDEX('Data - CO2'!$B$5:$AP$53,MATCH(Kulturmodeller!$D891,'Data - CO2'!$A$5:$A$53,0),BL$20)*V891*$B888)</f>
        <v>0</v>
      </c>
      <c r="BM891" cm="1">
        <f t="array" ref="BM891">IF($D891="","",INDEX('Data - CO2'!$B$5:$AP$53,MATCH(Kulturmodeller!$D891,'Data - CO2'!$A$5:$A$53,0),BM$20)*W891*$B888)</f>
        <v>0</v>
      </c>
      <c r="BN891" cm="1">
        <f t="array" ref="BN891">IF($D891="","",INDEX('Data - CO2'!$B$5:$AP$53,MATCH(Kulturmodeller!$D891,'Data - CO2'!$A$5:$A$53,0),BN$20)*X891*$B888)</f>
        <v>0</v>
      </c>
      <c r="BO891" cm="1">
        <f t="array" ref="BO891">IF($D891="","",INDEX('Data - CO2'!$B$5:$AP$53,MATCH(Kulturmodeller!$D891,'Data - CO2'!$A$5:$A$53,0),BO$20)*Y891*$B888)</f>
        <v>0</v>
      </c>
      <c r="BP891" cm="1">
        <f t="array" ref="BP891">IF($D891="","",INDEX('Data - CO2'!$B$5:$AP$53,MATCH(Kulturmodeller!$D891,'Data - CO2'!$A$5:$A$53,0),BP$20)*Z891*$B888)</f>
        <v>0</v>
      </c>
      <c r="BQ891" cm="1">
        <f t="array" ref="BQ891">IF($D891="","",INDEX('Data - CO2'!$B$5:$AP$53,MATCH(Kulturmodeller!$D891,'Data - CO2'!$A$5:$A$53,0),BQ$20)*AA891*$B888)</f>
        <v>0</v>
      </c>
      <c r="BR891" cm="1">
        <f t="array" ref="BR891">IF($D891="","",INDEX('Data - CO2'!$B$5:$AP$53,MATCH(Kulturmodeller!$D891,'Data - CO2'!$A$5:$A$53,0),BR$20)*AB891*$B888)</f>
        <v>0</v>
      </c>
      <c r="BS891" cm="1">
        <f t="array" ref="BS891">IF($D891="","",INDEX('Data - CO2'!$B$5:$AP$53,MATCH(Kulturmodeller!$D891,'Data - CO2'!$A$5:$A$53,0),BS$20)*AC891*$B888)</f>
        <v>0</v>
      </c>
      <c r="BT891" cm="1">
        <f t="array" ref="BT891">IF($D891="","",INDEX('Data - CO2'!$B$5:$AP$53,MATCH(Kulturmodeller!$D891,'Data - CO2'!$A$5:$A$53,0),BT$20)*AD891*$B888)</f>
        <v>0</v>
      </c>
      <c r="BU891" cm="1">
        <f t="array" ref="BU891">IF($D891="","",INDEX('Data - CO2'!$B$5:$AP$53,MATCH(Kulturmodeller!$D891,'Data - CO2'!$A$5:$A$53,0),BU$20)*AE891*$B888)</f>
        <v>0</v>
      </c>
      <c r="BV891" cm="1">
        <f t="array" ref="BV891">IF($D891="","",INDEX('Data - CO2'!$B$5:$AP$53,MATCH(Kulturmodeller!$D891,'Data - CO2'!$A$5:$A$53,0),BV$20)*AF891*$B888)</f>
        <v>0</v>
      </c>
      <c r="BW891" cm="1">
        <f t="array" ref="BW891">IF($D891="","",INDEX('Data - CO2'!$B$5:$AP$53,MATCH(Kulturmodeller!$D891,'Data - CO2'!$A$5:$A$53,0),BW$20)*AG891*$B888)</f>
        <v>0</v>
      </c>
      <c r="BX891" cm="1">
        <f t="array" ref="BX891">IF($D891="","",INDEX('Data - CO2'!$B$5:$AP$53,MATCH(Kulturmodeller!$D891,'Data - CO2'!$A$5:$A$53,0),BX$20)*AH891*$B888)</f>
        <v>0</v>
      </c>
      <c r="BY891" cm="1">
        <f t="array" ref="BY891">IF($D891="","",INDEX('Data - CO2'!$B$5:$AP$53,MATCH(Kulturmodeller!$D891,'Data - CO2'!$A$5:$A$53,0),BY$20)*AI891*$B888)</f>
        <v>0</v>
      </c>
      <c r="BZ891" cm="1">
        <f t="array" ref="BZ891">IF($D891="","",INDEX('Data - CO2'!$B$5:$AP$53,MATCH(Kulturmodeller!$D891,'Data - CO2'!$A$5:$A$53,0),BZ$20)*AJ891*$B888)</f>
        <v>0</v>
      </c>
      <c r="CA891" cm="1">
        <f t="array" ref="CA891">IF($D891="","",INDEX('Data - CO2'!$B$5:$AP$53,MATCH(Kulturmodeller!$D891,'Data - CO2'!$A$5:$A$53,0),CA$20)*AK891*$B888)</f>
        <v>0</v>
      </c>
      <c r="CB891" cm="1">
        <f t="array" ref="CB891">IF($D891="","",INDEX('Data - CO2'!$B$5:$AP$53,MATCH(Kulturmodeller!$D891,'Data - CO2'!$A$5:$A$53,0),CB$20)*AL891*$B888)</f>
        <v>0</v>
      </c>
      <c r="CC891" cm="1">
        <f t="array" ref="CC891">IF($D891="","",INDEX('Data - CO2'!$B$5:$AP$53,MATCH(Kulturmodeller!$D891,'Data - CO2'!$A$5:$A$53,0),CC$20)*AM891*$B888)</f>
        <v>0</v>
      </c>
      <c r="CD891" cm="1">
        <f t="array" ref="CD891">IF($D891="","",INDEX('Data - CO2'!$B$5:$AP$53,MATCH(Kulturmodeller!$D891,'Data - CO2'!$A$5:$A$53,0),CD$20)*AN891*$B888)</f>
        <v>0</v>
      </c>
      <c r="CE891" cm="1">
        <f t="array" ref="CE891">IF($D891="","",INDEX('Data - CO2'!$B$5:$AP$53,MATCH(Kulturmodeller!$D891,'Data - CO2'!$A$5:$A$53,0),CE$20)*AO891*$B888)</f>
        <v>0</v>
      </c>
      <c r="CF891" cm="1">
        <f t="array" ref="CF891">IF($D891="","",INDEX('Data - CO2'!$B$5:$AP$53,MATCH(Kulturmodeller!$D891,'Data - CO2'!$A$5:$A$53,0),CF$20)*AP891*$B888)</f>
        <v>0</v>
      </c>
      <c r="CG891" cm="1">
        <f t="array" ref="CG891">IF($D891="","",INDEX('Data - CO2'!$B$5:$AP$53,MATCH(Kulturmodeller!$D891,'Data - CO2'!$A$5:$A$53,0),CG$20)*AQ891*$B888)</f>
        <v>0</v>
      </c>
      <c r="CH891" cm="1">
        <f t="array" ref="CH891">IF($D891="","",INDEX('Data - CO2'!$B$5:$AP$53,MATCH(Kulturmodeller!$D891,'Data - CO2'!$A$5:$A$53,0),CH$20)*AR891*$B888)</f>
        <v>0</v>
      </c>
      <c r="CI891" s="11" cm="1">
        <f t="array" ref="CI891">IF($D891="","",INDEX('Data - CO2'!$B$5:$AP$53,MATCH(Kulturmodeller!$D891,'Data - CO2'!$A$5:$A$53,0),CI$20)*AS891*$B888)</f>
        <v>0</v>
      </c>
    </row>
    <row r="892" spans="1:87" x14ac:dyDescent="0.3">
      <c r="A892" s="33" t="s">
        <v>84</v>
      </c>
      <c r="B892" s="33"/>
      <c r="C892" s="348" t="str">
        <f>'Katalog over Kulturmodeller '!F274</f>
        <v>Juletræer (NGR)</v>
      </c>
      <c r="D892" s="125" t="s">
        <v>635</v>
      </c>
      <c r="E892" s="151">
        <f>'Katalog over Kulturmodeller '!W274</f>
        <v>0</v>
      </c>
      <c r="F892" s="40">
        <f>E892+((E894-F894)+(E895-F895))*(E892/SUM(E889:E893))</f>
        <v>0</v>
      </c>
      <c r="G892" s="40">
        <f t="shared" ref="G892" si="14884">F892+((F894-G894)+(F895-G895))*(F892/SUM(F889:F893))</f>
        <v>0</v>
      </c>
      <c r="H892" s="40">
        <f t="shared" ref="H892" si="14885">G892+((G894-H894)+(G895-H895))*(G892/SUM(G889:G893))</f>
        <v>0</v>
      </c>
      <c r="I892" s="40">
        <f t="shared" ref="I892" si="14886">H892+((H894-I894)+(H895-I895))*(H892/SUM(H889:H893))</f>
        <v>0</v>
      </c>
      <c r="J892" s="40">
        <f t="shared" ref="J892" si="14887">I892+((I894-J894)+(I895-J895))*(I892/SUM(I889:I893))</f>
        <v>0</v>
      </c>
      <c r="K892" s="40">
        <f t="shared" ref="K892" si="14888">J892+((J894-K894)+(J895-K895))*(J892/SUM(J889:J893))</f>
        <v>0</v>
      </c>
      <c r="L892" s="40">
        <f t="shared" ref="L892" si="14889">K892+((K894-L894)+(K895-L895))*(K892/SUM(K889:K893))</f>
        <v>0</v>
      </c>
      <c r="M892" s="40">
        <f t="shared" ref="M892" si="14890">L892+((L894-M894)+(L895-M895))*(L892/SUM(L889:L893))</f>
        <v>0</v>
      </c>
      <c r="N892" s="40">
        <f t="shared" ref="N892" si="14891">M892+((M894-N894)+(M895-N895))*(M892/SUM(M889:M893))</f>
        <v>0</v>
      </c>
      <c r="O892" s="40">
        <f t="shared" ref="O892" si="14892">N892+((N894-O894)+(N895-O895))*(N892/SUM(N889:N893))</f>
        <v>0</v>
      </c>
      <c r="P892" s="40">
        <f t="shared" ref="P892" si="14893">O892+((O894-P894)+(O895-P895))*(O892/SUM(O889:O893))</f>
        <v>0</v>
      </c>
      <c r="Q892" s="40">
        <f t="shared" ref="Q892" si="14894">P892+((P894-Q894)+(P895-Q895))*(P892/SUM(P889:P893))</f>
        <v>0</v>
      </c>
      <c r="R892" s="40">
        <f t="shared" ref="R892" si="14895">Q892+((Q894-R894)+(Q895-R895))*(Q892/SUM(Q889:Q893))</f>
        <v>0</v>
      </c>
      <c r="S892" s="40">
        <f t="shared" ref="S892" si="14896">R892+((R894-S894)+(R895-S895))*(R892/SUM(R889:R893))</f>
        <v>0</v>
      </c>
      <c r="T892" s="40">
        <f t="shared" ref="T892" si="14897">S892+((S894-T894)+(S895-T895))*(S892/SUM(S889:S893))</f>
        <v>0</v>
      </c>
      <c r="U892" s="40">
        <f t="shared" ref="U892" si="14898">T892+((T894-U894)+(T895-U895))*(T892/SUM(T889:T893))</f>
        <v>0</v>
      </c>
      <c r="V892" s="40">
        <f t="shared" ref="V892" si="14899">U892+((U894-V894)+(U895-V895))*(U892/SUM(U889:U893))</f>
        <v>0</v>
      </c>
      <c r="W892" s="40">
        <f t="shared" ref="W892" si="14900">V892+((V894-W894)+(V895-W895))*(V892/SUM(V889:V893))</f>
        <v>0</v>
      </c>
      <c r="X892" s="40">
        <f t="shared" ref="X892" si="14901">W892+((W894-X894)+(W895-X895))*(W892/SUM(W889:W893))</f>
        <v>0</v>
      </c>
      <c r="Y892" s="40">
        <f t="shared" ref="Y892" si="14902">X892+((X894-Y894)+(X895-Y895))*(X892/SUM(X889:X893))</f>
        <v>0</v>
      </c>
      <c r="Z892" s="40">
        <f t="shared" ref="Z892" si="14903">Y892+((Y894-Z894)+(Y895-Z895))*(Y892/SUM(Y889:Y893))</f>
        <v>0</v>
      </c>
      <c r="AA892" s="40">
        <f t="shared" ref="AA892" si="14904">Z892+((Z894-AA894)+(Z895-AA895))*(Z892/SUM(Z889:Z893))</f>
        <v>0</v>
      </c>
      <c r="AB892" s="40">
        <f t="shared" ref="AB892" si="14905">AA892+((AA894-AB894)+(AA895-AB895))*(AA892/SUM(AA889:AA893))</f>
        <v>0</v>
      </c>
      <c r="AC892" s="40">
        <f t="shared" ref="AC892" si="14906">AB892+((AB894-AC894)+(AB895-AC895))*(AB892/SUM(AB889:AB893))</f>
        <v>0</v>
      </c>
      <c r="AD892" s="40">
        <f t="shared" ref="AD892" si="14907">AC892+((AC894-AD894)+(AC895-AD895))*(AC892/SUM(AC889:AC893))</f>
        <v>0</v>
      </c>
      <c r="AE892" s="40">
        <f t="shared" ref="AE892" si="14908">AD892+((AD894-AE894)+(AD895-AE895))*(AD892/SUM(AD889:AD893))</f>
        <v>0</v>
      </c>
      <c r="AF892" s="40">
        <f t="shared" ref="AF892" si="14909">AE892+((AE894-AF894)+(AE895-AF895))*(AE892/SUM(AE889:AE893))</f>
        <v>0</v>
      </c>
      <c r="AG892" s="40">
        <f t="shared" ref="AG892" si="14910">AF892+((AF894-AG894)+(AF895-AG895))*(AF892/SUM(AF889:AF893))</f>
        <v>0</v>
      </c>
      <c r="AH892" s="40">
        <f t="shared" ref="AH892" si="14911">AG892+((AG894-AH894)+(AG895-AH895))*(AG892/SUM(AG889:AG893))</f>
        <v>0</v>
      </c>
      <c r="AI892" s="40">
        <f t="shared" ref="AI892" si="14912">AH892+((AH894-AI894)+(AH895-AI895))*(AH892/SUM(AH889:AH893))</f>
        <v>0</v>
      </c>
      <c r="AJ892" s="40">
        <f t="shared" ref="AJ892" si="14913">AI892+((AI894-AJ894)+(AI895-AJ895))*(AI892/SUM(AI889:AI893))</f>
        <v>0</v>
      </c>
      <c r="AK892" s="40">
        <f t="shared" ref="AK892" si="14914">AJ892+((AJ894-AK894)+(AJ895-AK895))*(AJ892/SUM(AJ889:AJ893))</f>
        <v>0</v>
      </c>
      <c r="AL892" s="40">
        <f t="shared" ref="AL892" si="14915">AK892+((AK894-AL894)+(AK895-AL895))*(AK892/SUM(AK889:AK893))</f>
        <v>0</v>
      </c>
      <c r="AM892" s="40">
        <f t="shared" ref="AM892" si="14916">AL892+((AL894-AM894)+(AL895-AM895))*(AL892/SUM(AL889:AL893))</f>
        <v>0</v>
      </c>
      <c r="AN892" s="40">
        <f t="shared" ref="AN892" si="14917">AM892+((AM894-AN894)+(AM895-AN895))*(AM892/SUM(AM889:AM893))</f>
        <v>0</v>
      </c>
      <c r="AO892" s="40">
        <f t="shared" ref="AO892" si="14918">AN892+((AN894-AO894)+(AN895-AO895))*(AN892/SUM(AN889:AN893))</f>
        <v>0</v>
      </c>
      <c r="AP892" s="40">
        <f t="shared" ref="AP892" si="14919">AO892+((AO894-AP894)+(AO895-AP895))*(AO892/SUM(AO889:AO893))</f>
        <v>0</v>
      </c>
      <c r="AQ892" s="40">
        <f t="shared" ref="AQ892" si="14920">AP892+((AP894-AQ894)+(AP895-AQ895))*(AP892/SUM(AP889:AP893))</f>
        <v>0</v>
      </c>
      <c r="AR892" s="40">
        <f t="shared" ref="AR892" si="14921">AQ892+((AQ894-AR894)+(AQ895-AR895))*(AQ892/SUM(AQ889:AQ893))</f>
        <v>0</v>
      </c>
      <c r="AS892" s="41">
        <f t="shared" ref="AS892" si="14922">AR892+((AR894-AS894)+(AR895-AS895))*(AR892/SUM(AR889:AR893))</f>
        <v>0</v>
      </c>
      <c r="AU892" s="10" cm="1">
        <f t="array" ref="AU892">IF($D892="","",INDEX('Data - CO2'!$B$5:$AP$53,MATCH(Kulturmodeller!$D892,'Data - CO2'!$A$5:$A$53,0),AU$20)*E892)</f>
        <v>0</v>
      </c>
      <c r="AV892" cm="1">
        <f t="array" ref="AV892">IF($D892="","",INDEX('Data - CO2'!$B$5:$AP$53,MATCH(Kulturmodeller!$D892,'Data - CO2'!$A$5:$A$53,0),AV$20)*F892)</f>
        <v>0</v>
      </c>
      <c r="AW892" cm="1">
        <f t="array" ref="AW892">IF($D892="","",INDEX('Data - CO2'!$B$5:$AP$53,MATCH(Kulturmodeller!$D892,'Data - CO2'!$A$5:$A$53,0),AW$20)*G892)</f>
        <v>0</v>
      </c>
      <c r="AX892" cm="1">
        <f t="array" ref="AX892">IF($D892="","",INDEX('Data - CO2'!$B$5:$AP$53,MATCH(Kulturmodeller!$D892,'Data - CO2'!$A$5:$A$53,0),AX$20)*H892)</f>
        <v>0</v>
      </c>
      <c r="AY892" cm="1">
        <f t="array" ref="AY892">IF($D892="","",INDEX('Data - CO2'!$B$5:$AP$53,MATCH(Kulturmodeller!$D892,'Data - CO2'!$A$5:$A$53,0),AY$20)*I892)</f>
        <v>0</v>
      </c>
      <c r="AZ892" cm="1">
        <f t="array" ref="AZ892">IF($D892="","",INDEX('Data - CO2'!$B$5:$AP$53,MATCH(Kulturmodeller!$D892,'Data - CO2'!$A$5:$A$53,0),AZ$20)*J892*$B888)</f>
        <v>0</v>
      </c>
      <c r="BA892" cm="1">
        <f t="array" ref="BA892">IF($D892="","",INDEX('Data - CO2'!$B$5:$AP$53,MATCH(Kulturmodeller!$D892,'Data - CO2'!$A$5:$A$53,0),BA$20)*K892*$B888)</f>
        <v>0</v>
      </c>
      <c r="BB892" cm="1">
        <f t="array" ref="BB892">IF($D892="","",INDEX('Data - CO2'!$B$5:$AP$53,MATCH(Kulturmodeller!$D892,'Data - CO2'!$A$5:$A$53,0),BB$20)*L892*$B888)</f>
        <v>0</v>
      </c>
      <c r="BC892" cm="1">
        <f t="array" ref="BC892">IF($D892="","",INDEX('Data - CO2'!$B$5:$AP$53,MATCH(Kulturmodeller!$D892,'Data - CO2'!$A$5:$A$53,0),BC$20)*M892*$B888)</f>
        <v>0</v>
      </c>
      <c r="BD892" cm="1">
        <f t="array" ref="BD892">IF($D892="","",INDEX('Data - CO2'!$B$5:$AP$53,MATCH(Kulturmodeller!$D892,'Data - CO2'!$A$5:$A$53,0),BD$20)*N892*$B888)</f>
        <v>0</v>
      </c>
      <c r="BE892" cm="1">
        <f t="array" ref="BE892">IF($D892="","",INDEX('Data - CO2'!$B$5:$AP$53,MATCH(Kulturmodeller!$D892,'Data - CO2'!$A$5:$A$53,0),BE$20)*O892*$B888)</f>
        <v>0</v>
      </c>
      <c r="BF892" cm="1">
        <f t="array" ref="BF892">IF($D892="","",INDEX('Data - CO2'!$B$5:$AP$53,MATCH(Kulturmodeller!$D892,'Data - CO2'!$A$5:$A$53,0),BF$20)*P892*$B888)</f>
        <v>0</v>
      </c>
      <c r="BG892" cm="1">
        <f t="array" ref="BG892">IF($D892="","",INDEX('Data - CO2'!$B$5:$AP$53,MATCH(Kulturmodeller!$D892,'Data - CO2'!$A$5:$A$53,0),BG$20)*Q892*$B888)</f>
        <v>0</v>
      </c>
      <c r="BH892" cm="1">
        <f t="array" ref="BH892">IF($D892="","",INDEX('Data - CO2'!$B$5:$AP$53,MATCH(Kulturmodeller!$D892,'Data - CO2'!$A$5:$A$53,0),BH$20)*R892*$B888)</f>
        <v>0</v>
      </c>
      <c r="BI892" cm="1">
        <f t="array" ref="BI892">IF($D892="","",INDEX('Data - CO2'!$B$5:$AP$53,MATCH(Kulturmodeller!$D892,'Data - CO2'!$A$5:$A$53,0),BI$20)*S892*$B888)</f>
        <v>0</v>
      </c>
      <c r="BJ892" cm="1">
        <f t="array" ref="BJ892">IF($D892="","",INDEX('Data - CO2'!$B$5:$AP$53,MATCH(Kulturmodeller!$D892,'Data - CO2'!$A$5:$A$53,0),BJ$20)*T892*$B888)</f>
        <v>0</v>
      </c>
      <c r="BK892" cm="1">
        <f t="array" ref="BK892">IF($D892="","",INDEX('Data - CO2'!$B$5:$AP$53,MATCH(Kulturmodeller!$D892,'Data - CO2'!$A$5:$A$53,0),BK$20)*U892*$B888)</f>
        <v>0</v>
      </c>
      <c r="BL892" cm="1">
        <f t="array" ref="BL892">IF($D892="","",INDEX('Data - CO2'!$B$5:$AP$53,MATCH(Kulturmodeller!$D892,'Data - CO2'!$A$5:$A$53,0),BL$20)*V892*$B888)</f>
        <v>0</v>
      </c>
      <c r="BM892" cm="1">
        <f t="array" ref="BM892">IF($D892="","",INDEX('Data - CO2'!$B$5:$AP$53,MATCH(Kulturmodeller!$D892,'Data - CO2'!$A$5:$A$53,0),BM$20)*W892*$B888)</f>
        <v>0</v>
      </c>
      <c r="BN892" cm="1">
        <f t="array" ref="BN892">IF($D892="","",INDEX('Data - CO2'!$B$5:$AP$53,MATCH(Kulturmodeller!$D892,'Data - CO2'!$A$5:$A$53,0),BN$20)*X892*$B888)</f>
        <v>0</v>
      </c>
      <c r="BO892" cm="1">
        <f t="array" ref="BO892">IF($D892="","",INDEX('Data - CO2'!$B$5:$AP$53,MATCH(Kulturmodeller!$D892,'Data - CO2'!$A$5:$A$53,0),BO$20)*Y892*$B888)</f>
        <v>0</v>
      </c>
      <c r="BP892" cm="1">
        <f t="array" ref="BP892">IF($D892="","",INDEX('Data - CO2'!$B$5:$AP$53,MATCH(Kulturmodeller!$D892,'Data - CO2'!$A$5:$A$53,0),BP$20)*Z892*$B888)</f>
        <v>0</v>
      </c>
      <c r="BQ892" cm="1">
        <f t="array" ref="BQ892">IF($D892="","",INDEX('Data - CO2'!$B$5:$AP$53,MATCH(Kulturmodeller!$D892,'Data - CO2'!$A$5:$A$53,0),BQ$20)*AA892*$B888)</f>
        <v>0</v>
      </c>
      <c r="BR892" cm="1">
        <f t="array" ref="BR892">IF($D892="","",INDEX('Data - CO2'!$B$5:$AP$53,MATCH(Kulturmodeller!$D892,'Data - CO2'!$A$5:$A$53,0),BR$20)*AB892*$B888)</f>
        <v>0</v>
      </c>
      <c r="BS892" cm="1">
        <f t="array" ref="BS892">IF($D892="","",INDEX('Data - CO2'!$B$5:$AP$53,MATCH(Kulturmodeller!$D892,'Data - CO2'!$A$5:$A$53,0),BS$20)*AC892*$B888)</f>
        <v>0</v>
      </c>
      <c r="BT892" cm="1">
        <f t="array" ref="BT892">IF($D892="","",INDEX('Data - CO2'!$B$5:$AP$53,MATCH(Kulturmodeller!$D892,'Data - CO2'!$A$5:$A$53,0),BT$20)*AD892*$B888)</f>
        <v>0</v>
      </c>
      <c r="BU892" cm="1">
        <f t="array" ref="BU892">IF($D892="","",INDEX('Data - CO2'!$B$5:$AP$53,MATCH(Kulturmodeller!$D892,'Data - CO2'!$A$5:$A$53,0),BU$20)*AE892*$B888)</f>
        <v>0</v>
      </c>
      <c r="BV892" cm="1">
        <f t="array" ref="BV892">IF($D892="","",INDEX('Data - CO2'!$B$5:$AP$53,MATCH(Kulturmodeller!$D892,'Data - CO2'!$A$5:$A$53,0),BV$20)*AF892*$B888)</f>
        <v>0</v>
      </c>
      <c r="BW892" cm="1">
        <f t="array" ref="BW892">IF($D892="","",INDEX('Data - CO2'!$B$5:$AP$53,MATCH(Kulturmodeller!$D892,'Data - CO2'!$A$5:$A$53,0),BW$20)*AG892*$B888)</f>
        <v>0</v>
      </c>
      <c r="BX892" cm="1">
        <f t="array" ref="BX892">IF($D892="","",INDEX('Data - CO2'!$B$5:$AP$53,MATCH(Kulturmodeller!$D892,'Data - CO2'!$A$5:$A$53,0),BX$20)*AH892*$B888)</f>
        <v>0</v>
      </c>
      <c r="BY892" cm="1">
        <f t="array" ref="BY892">IF($D892="","",INDEX('Data - CO2'!$B$5:$AP$53,MATCH(Kulturmodeller!$D892,'Data - CO2'!$A$5:$A$53,0),BY$20)*AI892*$B888)</f>
        <v>0</v>
      </c>
      <c r="BZ892" cm="1">
        <f t="array" ref="BZ892">IF($D892="","",INDEX('Data - CO2'!$B$5:$AP$53,MATCH(Kulturmodeller!$D892,'Data - CO2'!$A$5:$A$53,0),BZ$20)*AJ892*$B888)</f>
        <v>0</v>
      </c>
      <c r="CA892" cm="1">
        <f t="array" ref="CA892">IF($D892="","",INDEX('Data - CO2'!$B$5:$AP$53,MATCH(Kulturmodeller!$D892,'Data - CO2'!$A$5:$A$53,0),CA$20)*AK892*$B888)</f>
        <v>0</v>
      </c>
      <c r="CB892" cm="1">
        <f t="array" ref="CB892">IF($D892="","",INDEX('Data - CO2'!$B$5:$AP$53,MATCH(Kulturmodeller!$D892,'Data - CO2'!$A$5:$A$53,0),CB$20)*AL892*$B888)</f>
        <v>0</v>
      </c>
      <c r="CC892" cm="1">
        <f t="array" ref="CC892">IF($D892="","",INDEX('Data - CO2'!$B$5:$AP$53,MATCH(Kulturmodeller!$D892,'Data - CO2'!$A$5:$A$53,0),CC$20)*AM892*$B888)</f>
        <v>0</v>
      </c>
      <c r="CD892" cm="1">
        <f t="array" ref="CD892">IF($D892="","",INDEX('Data - CO2'!$B$5:$AP$53,MATCH(Kulturmodeller!$D892,'Data - CO2'!$A$5:$A$53,0),CD$20)*AN892*$B888)</f>
        <v>0</v>
      </c>
      <c r="CE892" cm="1">
        <f t="array" ref="CE892">IF($D892="","",INDEX('Data - CO2'!$B$5:$AP$53,MATCH(Kulturmodeller!$D892,'Data - CO2'!$A$5:$A$53,0),CE$20)*AO892*$B888)</f>
        <v>0</v>
      </c>
      <c r="CF892" cm="1">
        <f t="array" ref="CF892">IF($D892="","",INDEX('Data - CO2'!$B$5:$AP$53,MATCH(Kulturmodeller!$D892,'Data - CO2'!$A$5:$A$53,0),CF$20)*AP892*$B888)</f>
        <v>0</v>
      </c>
      <c r="CG892" cm="1">
        <f t="array" ref="CG892">IF($D892="","",INDEX('Data - CO2'!$B$5:$AP$53,MATCH(Kulturmodeller!$D892,'Data - CO2'!$A$5:$A$53,0),CG$20)*AQ892*$B888)</f>
        <v>0</v>
      </c>
      <c r="CH892" cm="1">
        <f t="array" ref="CH892">IF($D892="","",INDEX('Data - CO2'!$B$5:$AP$53,MATCH(Kulturmodeller!$D892,'Data - CO2'!$A$5:$A$53,0),CH$20)*AR892*$B888)</f>
        <v>0</v>
      </c>
      <c r="CI892" s="11" cm="1">
        <f t="array" ref="CI892">IF($D892="","",INDEX('Data - CO2'!$B$5:$AP$53,MATCH(Kulturmodeller!$D892,'Data - CO2'!$A$5:$A$53,0),CI$20)*AS892*$B888)</f>
        <v>0</v>
      </c>
    </row>
    <row r="893" spans="1:87" x14ac:dyDescent="0.3">
      <c r="A893" s="42" t="s">
        <v>85</v>
      </c>
      <c r="B893" s="42"/>
      <c r="C893" s="350">
        <f>'Katalog over Kulturmodeller '!F275</f>
        <v>0</v>
      </c>
      <c r="D893" s="129"/>
      <c r="E893" s="140">
        <f>'Katalog over Kulturmodeller '!W275</f>
        <v>0</v>
      </c>
      <c r="F893" s="46">
        <f>E893+((E894-F894)+(E895-F895))*(E893/SUM(E889:E893))</f>
        <v>0</v>
      </c>
      <c r="G893" s="46">
        <f t="shared" ref="G893" si="14923">F893+((F894-G894)+(F895-G895))*(F893/SUM(F889:F893))</f>
        <v>0</v>
      </c>
      <c r="H893" s="46">
        <f t="shared" ref="H893" si="14924">G893+((G894-H894)+(G895-H895))*(G893/SUM(G889:G893))</f>
        <v>0</v>
      </c>
      <c r="I893" s="46">
        <f t="shared" ref="I893" si="14925">H893+((H894-I894)+(H895-I895))*(H893/SUM(H889:H893))</f>
        <v>0</v>
      </c>
      <c r="J893" s="46">
        <f t="shared" ref="J893" si="14926">I893+((I894-J894)+(I895-J895))*(I893/SUM(I889:I893))</f>
        <v>0</v>
      </c>
      <c r="K893" s="46">
        <f t="shared" ref="K893" si="14927">J893+((J894-K894)+(J895-K895))*(J893/SUM(J889:J893))</f>
        <v>0</v>
      </c>
      <c r="L893" s="46">
        <f t="shared" ref="L893" si="14928">K893+((K894-L894)+(K895-L895))*(K893/SUM(K889:K893))</f>
        <v>0</v>
      </c>
      <c r="M893" s="46">
        <f t="shared" ref="M893" si="14929">L893+((L894-M894)+(L895-M895))*(L893/SUM(L889:L893))</f>
        <v>0</v>
      </c>
      <c r="N893" s="46">
        <f t="shared" ref="N893" si="14930">M893+((M894-N894)+(M895-N895))*(M893/SUM(M889:M893))</f>
        <v>0</v>
      </c>
      <c r="O893" s="46">
        <f t="shared" ref="O893" si="14931">N893+((N894-O894)+(N895-O895))*(N893/SUM(N889:N893))</f>
        <v>0</v>
      </c>
      <c r="P893" s="46">
        <f t="shared" ref="P893" si="14932">O893+((O894-P894)+(O895-P895))*(O893/SUM(O889:O893))</f>
        <v>0</v>
      </c>
      <c r="Q893" s="46">
        <f t="shared" ref="Q893" si="14933">P893+((P894-Q894)+(P895-Q895))*(P893/SUM(P889:P893))</f>
        <v>0</v>
      </c>
      <c r="R893" s="46">
        <f t="shared" ref="R893" si="14934">Q893+((Q894-R894)+(Q895-R895))*(Q893/SUM(Q889:Q893))</f>
        <v>0</v>
      </c>
      <c r="S893" s="46">
        <f t="shared" ref="S893" si="14935">R893+((R894-S894)+(R895-S895))*(R893/SUM(R889:R893))</f>
        <v>0</v>
      </c>
      <c r="T893" s="46">
        <f t="shared" ref="T893" si="14936">S893+((S894-T894)+(S895-T895))*(S893/SUM(S889:S893))</f>
        <v>0</v>
      </c>
      <c r="U893" s="46">
        <f t="shared" ref="U893" si="14937">T893+((T894-U894)+(T895-U895))*(T893/SUM(T889:T893))</f>
        <v>0</v>
      </c>
      <c r="V893" s="46">
        <f t="shared" ref="V893" si="14938">U893+((U894-V894)+(U895-V895))*(U893/SUM(U889:U893))</f>
        <v>0</v>
      </c>
      <c r="W893" s="46">
        <f t="shared" ref="W893" si="14939">V893+((V894-W894)+(V895-W895))*(V893/SUM(V889:V893))</f>
        <v>0</v>
      </c>
      <c r="X893" s="46">
        <f t="shared" ref="X893" si="14940">W893+((W894-X894)+(W895-X895))*(W893/SUM(W889:W893))</f>
        <v>0</v>
      </c>
      <c r="Y893" s="46">
        <f t="shared" ref="Y893" si="14941">X893+((X894-Y894)+(X895-Y895))*(X893/SUM(X889:X893))</f>
        <v>0</v>
      </c>
      <c r="Z893" s="46">
        <f t="shared" ref="Z893" si="14942">Y893+((Y894-Z894)+(Y895-Z895))*(Y893/SUM(Y889:Y893))</f>
        <v>0</v>
      </c>
      <c r="AA893" s="46">
        <f t="shared" ref="AA893" si="14943">Z893+((Z894-AA894)+(Z895-AA895))*(Z893/SUM(Z889:Z893))</f>
        <v>0</v>
      </c>
      <c r="AB893" s="46">
        <f t="shared" ref="AB893" si="14944">AA893+((AA894-AB894)+(AA895-AB895))*(AA893/SUM(AA889:AA893))</f>
        <v>0</v>
      </c>
      <c r="AC893" s="46">
        <f t="shared" ref="AC893" si="14945">AB893+((AB894-AC894)+(AB895-AC895))*(AB893/SUM(AB889:AB893))</f>
        <v>0</v>
      </c>
      <c r="AD893" s="46">
        <f t="shared" ref="AD893" si="14946">AC893+((AC894-AD894)+(AC895-AD895))*(AC893/SUM(AC889:AC893))</f>
        <v>0</v>
      </c>
      <c r="AE893" s="46">
        <f t="shared" ref="AE893" si="14947">AD893+((AD894-AE894)+(AD895-AE895))*(AD893/SUM(AD889:AD893))</f>
        <v>0</v>
      </c>
      <c r="AF893" s="46">
        <f t="shared" ref="AF893" si="14948">AE893+((AE894-AF894)+(AE895-AF895))*(AE893/SUM(AE889:AE893))</f>
        <v>0</v>
      </c>
      <c r="AG893" s="46">
        <f t="shared" ref="AG893" si="14949">AF893+((AF894-AG894)+(AF895-AG895))*(AF893/SUM(AF889:AF893))</f>
        <v>0</v>
      </c>
      <c r="AH893" s="46">
        <f t="shared" ref="AH893" si="14950">AG893+((AG894-AH894)+(AG895-AH895))*(AG893/SUM(AG889:AG893))</f>
        <v>0</v>
      </c>
      <c r="AI893" s="46">
        <f t="shared" ref="AI893" si="14951">AH893+((AH894-AI894)+(AH895-AI895))*(AH893/SUM(AH889:AH893))</f>
        <v>0</v>
      </c>
      <c r="AJ893" s="46">
        <f t="shared" ref="AJ893" si="14952">AI893+((AI894-AJ894)+(AI895-AJ895))*(AI893/SUM(AI889:AI893))</f>
        <v>0</v>
      </c>
      <c r="AK893" s="46">
        <f t="shared" ref="AK893" si="14953">AJ893+((AJ894-AK894)+(AJ895-AK895))*(AJ893/SUM(AJ889:AJ893))</f>
        <v>0</v>
      </c>
      <c r="AL893" s="46">
        <f t="shared" ref="AL893" si="14954">AK893+((AK894-AL894)+(AK895-AL895))*(AK893/SUM(AK889:AK893))</f>
        <v>0</v>
      </c>
      <c r="AM893" s="46">
        <f t="shared" ref="AM893" si="14955">AL893+((AL894-AM894)+(AL895-AM895))*(AL893/SUM(AL889:AL893))</f>
        <v>0</v>
      </c>
      <c r="AN893" s="46">
        <f t="shared" ref="AN893" si="14956">AM893+((AM894-AN894)+(AM895-AN895))*(AM893/SUM(AM889:AM893))</f>
        <v>0</v>
      </c>
      <c r="AO893" s="46">
        <f t="shared" ref="AO893" si="14957">AN893+((AN894-AO894)+(AN895-AO895))*(AN893/SUM(AN889:AN893))</f>
        <v>0</v>
      </c>
      <c r="AP893" s="46">
        <f t="shared" ref="AP893" si="14958">AO893+((AO894-AP894)+(AO895-AP895))*(AO893/SUM(AO889:AO893))</f>
        <v>0</v>
      </c>
      <c r="AQ893" s="46">
        <f t="shared" ref="AQ893" si="14959">AP893+((AP894-AQ894)+(AP895-AQ895))*(AP893/SUM(AP889:AP893))</f>
        <v>0</v>
      </c>
      <c r="AR893" s="46">
        <f t="shared" ref="AR893" si="14960">AQ893+((AQ894-AR894)+(AQ895-AR895))*(AQ893/SUM(AQ889:AQ893))</f>
        <v>0</v>
      </c>
      <c r="AS893" s="47">
        <f t="shared" ref="AS893" si="14961">AR893+((AR894-AS894)+(AR895-AS895))*(AR893/SUM(AR889:AR893))</f>
        <v>0</v>
      </c>
      <c r="AU893" s="10" t="str" cm="1">
        <f t="array" ref="AU893">IF($D893="","",INDEX('Data - CO2'!$B$5:$AP$53,MATCH(Kulturmodeller!$D893,'Data - CO2'!$A$5:$A$53,0),AU$20)*E893)</f>
        <v/>
      </c>
      <c r="AV893" t="str" cm="1">
        <f t="array" ref="AV893">IF($D893="","",INDEX('Data - CO2'!$B$5:$AP$53,MATCH(Kulturmodeller!$D893,'Data - CO2'!$A$5:$A$53,0),AV$20)*F893)</f>
        <v/>
      </c>
      <c r="AW893" t="str" cm="1">
        <f t="array" ref="AW893">IF($D893="","",INDEX('Data - CO2'!$B$5:$AP$53,MATCH(Kulturmodeller!$D893,'Data - CO2'!$A$5:$A$53,0),AW$20)*G893)</f>
        <v/>
      </c>
      <c r="AX893" t="str" cm="1">
        <f t="array" ref="AX893">IF($D893="","",INDEX('Data - CO2'!$B$5:$AP$53,MATCH(Kulturmodeller!$D893,'Data - CO2'!$A$5:$A$53,0),AX$20)*H893)</f>
        <v/>
      </c>
      <c r="AY893" t="str" cm="1">
        <f t="array" ref="AY893">IF($D893="","",INDEX('Data - CO2'!$B$5:$AP$53,MATCH(Kulturmodeller!$D893,'Data - CO2'!$A$5:$A$53,0),AY$20)*I893)</f>
        <v/>
      </c>
      <c r="AZ893" t="str" cm="1">
        <f t="array" ref="AZ893">IF($D893="","",INDEX('Data - CO2'!$B$5:$AP$53,MATCH(Kulturmodeller!$D893,'Data - CO2'!$A$5:$A$53,0),AZ$20)*J893*$B888)</f>
        <v/>
      </c>
      <c r="BA893" t="str" cm="1">
        <f t="array" ref="BA893">IF($D893="","",INDEX('Data - CO2'!$B$5:$AP$53,MATCH(Kulturmodeller!$D893,'Data - CO2'!$A$5:$A$53,0),BA$20)*K893*$B888)</f>
        <v/>
      </c>
      <c r="BB893" t="str" cm="1">
        <f t="array" ref="BB893">IF($D893="","",INDEX('Data - CO2'!$B$5:$AP$53,MATCH(Kulturmodeller!$D893,'Data - CO2'!$A$5:$A$53,0),BB$20)*L893*$B888)</f>
        <v/>
      </c>
      <c r="BC893" t="str" cm="1">
        <f t="array" ref="BC893">IF($D893="","",INDEX('Data - CO2'!$B$5:$AP$53,MATCH(Kulturmodeller!$D893,'Data - CO2'!$A$5:$A$53,0),BC$20)*M893*$B888)</f>
        <v/>
      </c>
      <c r="BD893" t="str" cm="1">
        <f t="array" ref="BD893">IF($D893="","",INDEX('Data - CO2'!$B$5:$AP$53,MATCH(Kulturmodeller!$D893,'Data - CO2'!$A$5:$A$53,0),BD$20)*N893*$B888)</f>
        <v/>
      </c>
      <c r="BE893" t="str" cm="1">
        <f t="array" ref="BE893">IF($D893="","",INDEX('Data - CO2'!$B$5:$AP$53,MATCH(Kulturmodeller!$D893,'Data - CO2'!$A$5:$A$53,0),BE$20)*O893*$B888)</f>
        <v/>
      </c>
      <c r="BF893" t="str" cm="1">
        <f t="array" ref="BF893">IF($D893="","",INDEX('Data - CO2'!$B$5:$AP$53,MATCH(Kulturmodeller!$D893,'Data - CO2'!$A$5:$A$53,0),BF$20)*P893*$B888)</f>
        <v/>
      </c>
      <c r="BG893" t="str" cm="1">
        <f t="array" ref="BG893">IF($D893="","",INDEX('Data - CO2'!$B$5:$AP$53,MATCH(Kulturmodeller!$D893,'Data - CO2'!$A$5:$A$53,0),BG$20)*Q893*$B888)</f>
        <v/>
      </c>
      <c r="BH893" t="str" cm="1">
        <f t="array" ref="BH893">IF($D893="","",INDEX('Data - CO2'!$B$5:$AP$53,MATCH(Kulturmodeller!$D893,'Data - CO2'!$A$5:$A$53,0),BH$20)*R893*$B888)</f>
        <v/>
      </c>
      <c r="BI893" t="str" cm="1">
        <f t="array" ref="BI893">IF($D893="","",INDEX('Data - CO2'!$B$5:$AP$53,MATCH(Kulturmodeller!$D893,'Data - CO2'!$A$5:$A$53,0),BI$20)*S893*$B888)</f>
        <v/>
      </c>
      <c r="BJ893" t="str" cm="1">
        <f t="array" ref="BJ893">IF($D893="","",INDEX('Data - CO2'!$B$5:$AP$53,MATCH(Kulturmodeller!$D893,'Data - CO2'!$A$5:$A$53,0),BJ$20)*T893*$B888)</f>
        <v/>
      </c>
      <c r="BK893" t="str" cm="1">
        <f t="array" ref="BK893">IF($D893="","",INDEX('Data - CO2'!$B$5:$AP$53,MATCH(Kulturmodeller!$D893,'Data - CO2'!$A$5:$A$53,0),BK$20)*U893*$B888)</f>
        <v/>
      </c>
      <c r="BL893" t="str" cm="1">
        <f t="array" ref="BL893">IF($D893="","",INDEX('Data - CO2'!$B$5:$AP$53,MATCH(Kulturmodeller!$D893,'Data - CO2'!$A$5:$A$53,0),BL$20)*V893*$B888)</f>
        <v/>
      </c>
      <c r="BM893" t="str" cm="1">
        <f t="array" ref="BM893">IF($D893="","",INDEX('Data - CO2'!$B$5:$AP$53,MATCH(Kulturmodeller!$D893,'Data - CO2'!$A$5:$A$53,0),BM$20)*W893*$B888)</f>
        <v/>
      </c>
      <c r="BN893" t="str" cm="1">
        <f t="array" ref="BN893">IF($D893="","",INDEX('Data - CO2'!$B$5:$AP$53,MATCH(Kulturmodeller!$D893,'Data - CO2'!$A$5:$A$53,0),BN$20)*X893*$B888)</f>
        <v/>
      </c>
      <c r="BO893" t="str" cm="1">
        <f t="array" ref="BO893">IF($D893="","",INDEX('Data - CO2'!$B$5:$AP$53,MATCH(Kulturmodeller!$D893,'Data - CO2'!$A$5:$A$53,0),BO$20)*Y893*$B888)</f>
        <v/>
      </c>
      <c r="BP893" t="str" cm="1">
        <f t="array" ref="BP893">IF($D893="","",INDEX('Data - CO2'!$B$5:$AP$53,MATCH(Kulturmodeller!$D893,'Data - CO2'!$A$5:$A$53,0),BP$20)*Z893*$B888)</f>
        <v/>
      </c>
      <c r="BQ893" t="str" cm="1">
        <f t="array" ref="BQ893">IF($D893="","",INDEX('Data - CO2'!$B$5:$AP$53,MATCH(Kulturmodeller!$D893,'Data - CO2'!$A$5:$A$53,0),BQ$20)*AA893*$B888)</f>
        <v/>
      </c>
      <c r="BR893" t="str" cm="1">
        <f t="array" ref="BR893">IF($D893="","",INDEX('Data - CO2'!$B$5:$AP$53,MATCH(Kulturmodeller!$D893,'Data - CO2'!$A$5:$A$53,0),BR$20)*AB893*$B888)</f>
        <v/>
      </c>
      <c r="BS893" t="str" cm="1">
        <f t="array" ref="BS893">IF($D893="","",INDEX('Data - CO2'!$B$5:$AP$53,MATCH(Kulturmodeller!$D893,'Data - CO2'!$A$5:$A$53,0),BS$20)*AC893*$B888)</f>
        <v/>
      </c>
      <c r="BT893" t="str" cm="1">
        <f t="array" ref="BT893">IF($D893="","",INDEX('Data - CO2'!$B$5:$AP$53,MATCH(Kulturmodeller!$D893,'Data - CO2'!$A$5:$A$53,0),BT$20)*AD893*$B888)</f>
        <v/>
      </c>
      <c r="BU893" t="str" cm="1">
        <f t="array" ref="BU893">IF($D893="","",INDEX('Data - CO2'!$B$5:$AP$53,MATCH(Kulturmodeller!$D893,'Data - CO2'!$A$5:$A$53,0),BU$20)*AE893*$B888)</f>
        <v/>
      </c>
      <c r="BV893" t="str" cm="1">
        <f t="array" ref="BV893">IF($D893="","",INDEX('Data - CO2'!$B$5:$AP$53,MATCH(Kulturmodeller!$D893,'Data - CO2'!$A$5:$A$53,0),BV$20)*AF893*$B888)</f>
        <v/>
      </c>
      <c r="BW893" t="str" cm="1">
        <f t="array" ref="BW893">IF($D893="","",INDEX('Data - CO2'!$B$5:$AP$53,MATCH(Kulturmodeller!$D893,'Data - CO2'!$A$5:$A$53,0),BW$20)*AG893*$B888)</f>
        <v/>
      </c>
      <c r="BX893" t="str" cm="1">
        <f t="array" ref="BX893">IF($D893="","",INDEX('Data - CO2'!$B$5:$AP$53,MATCH(Kulturmodeller!$D893,'Data - CO2'!$A$5:$A$53,0),BX$20)*AH893*$B888)</f>
        <v/>
      </c>
      <c r="BY893" t="str" cm="1">
        <f t="array" ref="BY893">IF($D893="","",INDEX('Data - CO2'!$B$5:$AP$53,MATCH(Kulturmodeller!$D893,'Data - CO2'!$A$5:$A$53,0),BY$20)*AI893*$B888)</f>
        <v/>
      </c>
      <c r="BZ893" t="str" cm="1">
        <f t="array" ref="BZ893">IF($D893="","",INDEX('Data - CO2'!$B$5:$AP$53,MATCH(Kulturmodeller!$D893,'Data - CO2'!$A$5:$A$53,0),BZ$20)*AJ893*$B888)</f>
        <v/>
      </c>
      <c r="CA893" t="str" cm="1">
        <f t="array" ref="CA893">IF($D893="","",INDEX('Data - CO2'!$B$5:$AP$53,MATCH(Kulturmodeller!$D893,'Data - CO2'!$A$5:$A$53,0),CA$20)*AK893*$B888)</f>
        <v/>
      </c>
      <c r="CB893" t="str" cm="1">
        <f t="array" ref="CB893">IF($D893="","",INDEX('Data - CO2'!$B$5:$AP$53,MATCH(Kulturmodeller!$D893,'Data - CO2'!$A$5:$A$53,0),CB$20)*AL893*$B888)</f>
        <v/>
      </c>
      <c r="CC893" t="str" cm="1">
        <f t="array" ref="CC893">IF($D893="","",INDEX('Data - CO2'!$B$5:$AP$53,MATCH(Kulturmodeller!$D893,'Data - CO2'!$A$5:$A$53,0),CC$20)*AM893*$B888)</f>
        <v/>
      </c>
      <c r="CD893" t="str" cm="1">
        <f t="array" ref="CD893">IF($D893="","",INDEX('Data - CO2'!$B$5:$AP$53,MATCH(Kulturmodeller!$D893,'Data - CO2'!$A$5:$A$53,0),CD$20)*AN893*$B888)</f>
        <v/>
      </c>
      <c r="CE893" t="str" cm="1">
        <f t="array" ref="CE893">IF($D893="","",INDEX('Data - CO2'!$B$5:$AP$53,MATCH(Kulturmodeller!$D893,'Data - CO2'!$A$5:$A$53,0),CE$20)*AO893*$B888)</f>
        <v/>
      </c>
      <c r="CF893" t="str" cm="1">
        <f t="array" ref="CF893">IF($D893="","",INDEX('Data - CO2'!$B$5:$AP$53,MATCH(Kulturmodeller!$D893,'Data - CO2'!$A$5:$A$53,0),CF$20)*AP893*$B888)</f>
        <v/>
      </c>
      <c r="CG893" t="str" cm="1">
        <f t="array" ref="CG893">IF($D893="","",INDEX('Data - CO2'!$B$5:$AP$53,MATCH(Kulturmodeller!$D893,'Data - CO2'!$A$5:$A$53,0),CG$20)*AQ893*$B888)</f>
        <v/>
      </c>
      <c r="CH893" t="str" cm="1">
        <f t="array" ref="CH893">IF($D893="","",INDEX('Data - CO2'!$B$5:$AP$53,MATCH(Kulturmodeller!$D893,'Data - CO2'!$A$5:$A$53,0),CH$20)*AR893*$B888)</f>
        <v/>
      </c>
      <c r="CI893" s="11" t="str" cm="1">
        <f t="array" ref="CI893">IF($D893="","",INDEX('Data - CO2'!$B$5:$AP$53,MATCH(Kulturmodeller!$D893,'Data - CO2'!$A$5:$A$53,0),CI$20)*AS893*$B888)</f>
        <v/>
      </c>
    </row>
    <row r="894" spans="1:87" x14ac:dyDescent="0.3">
      <c r="A894" s="49" t="s">
        <v>637</v>
      </c>
      <c r="B894" s="49"/>
      <c r="C894" s="348">
        <f>'Katalog over Kulturmodeller '!F276</f>
        <v>0</v>
      </c>
      <c r="D894" s="131"/>
      <c r="E894" s="139">
        <f>'Katalog over Kulturmodeller '!W276</f>
        <v>0</v>
      </c>
      <c r="F894" s="40">
        <f>E894</f>
        <v>0</v>
      </c>
      <c r="G894" s="40">
        <f t="shared" ref="G894:G895" si="14962">F894</f>
        <v>0</v>
      </c>
      <c r="H894" s="40">
        <f>G894*2/3</f>
        <v>0</v>
      </c>
      <c r="I894" s="40">
        <f>H894*0.5</f>
        <v>0</v>
      </c>
      <c r="J894" s="40">
        <v>0</v>
      </c>
      <c r="K894" s="40">
        <f t="shared" ref="K894:K895" si="14963">J894</f>
        <v>0</v>
      </c>
      <c r="L894" s="40">
        <f t="shared" ref="L894:L895" si="14964">K894</f>
        <v>0</v>
      </c>
      <c r="M894" s="40">
        <f t="shared" ref="M894:M895" si="14965">L894</f>
        <v>0</v>
      </c>
      <c r="N894" s="40">
        <f t="shared" ref="N894:N895" si="14966">M894</f>
        <v>0</v>
      </c>
      <c r="O894" s="40">
        <f t="shared" ref="O894:O895" si="14967">N894</f>
        <v>0</v>
      </c>
      <c r="P894" s="40">
        <f t="shared" ref="P894:P895" si="14968">O894</f>
        <v>0</v>
      </c>
      <c r="Q894" s="40">
        <f t="shared" ref="Q894:Q895" si="14969">P894</f>
        <v>0</v>
      </c>
      <c r="R894" s="40">
        <f t="shared" ref="R894:R895" si="14970">Q894</f>
        <v>0</v>
      </c>
      <c r="S894" s="40">
        <f t="shared" ref="S894:S895" si="14971">R894</f>
        <v>0</v>
      </c>
      <c r="T894" s="40">
        <f t="shared" ref="T894:T895" si="14972">S894</f>
        <v>0</v>
      </c>
      <c r="U894" s="40">
        <f t="shared" ref="U894:U895" si="14973">T894</f>
        <v>0</v>
      </c>
      <c r="V894" s="40">
        <f t="shared" ref="V894:V895" si="14974">U894</f>
        <v>0</v>
      </c>
      <c r="W894" s="40">
        <f t="shared" ref="W894:W895" si="14975">V894</f>
        <v>0</v>
      </c>
      <c r="X894" s="40">
        <f t="shared" ref="X894:X895" si="14976">W894</f>
        <v>0</v>
      </c>
      <c r="Y894" s="40">
        <f t="shared" ref="Y894:Y895" si="14977">X894</f>
        <v>0</v>
      </c>
      <c r="Z894" s="40">
        <f t="shared" ref="Z894:Z895" si="14978">Y894</f>
        <v>0</v>
      </c>
      <c r="AA894" s="40">
        <f t="shared" ref="AA894:AA895" si="14979">Z894</f>
        <v>0</v>
      </c>
      <c r="AB894" s="40">
        <f t="shared" ref="AB894:AB895" si="14980">AA894</f>
        <v>0</v>
      </c>
      <c r="AC894" s="40">
        <f t="shared" ref="AC894:AC895" si="14981">AB894</f>
        <v>0</v>
      </c>
      <c r="AD894" s="40">
        <f t="shared" ref="AD894:AD895" si="14982">AC894</f>
        <v>0</v>
      </c>
      <c r="AE894" s="40">
        <f t="shared" ref="AE894:AE895" si="14983">AD894</f>
        <v>0</v>
      </c>
      <c r="AF894" s="40">
        <f t="shared" ref="AF894:AF895" si="14984">AE894</f>
        <v>0</v>
      </c>
      <c r="AG894" s="40">
        <f t="shared" ref="AG894:AG895" si="14985">AF894</f>
        <v>0</v>
      </c>
      <c r="AH894" s="40">
        <f t="shared" ref="AH894:AH895" si="14986">AG894</f>
        <v>0</v>
      </c>
      <c r="AI894" s="40">
        <f t="shared" ref="AI894:AI895" si="14987">AH894</f>
        <v>0</v>
      </c>
      <c r="AJ894" s="40">
        <f t="shared" ref="AJ894:AJ895" si="14988">AI894</f>
        <v>0</v>
      </c>
      <c r="AK894" s="40">
        <f t="shared" ref="AK894:AK895" si="14989">AJ894</f>
        <v>0</v>
      </c>
      <c r="AL894" s="40">
        <f t="shared" ref="AL894:AL895" si="14990">AK894</f>
        <v>0</v>
      </c>
      <c r="AM894" s="40">
        <f t="shared" ref="AM894:AM895" si="14991">AL894</f>
        <v>0</v>
      </c>
      <c r="AN894" s="40">
        <f t="shared" ref="AN894:AN895" si="14992">AM894</f>
        <v>0</v>
      </c>
      <c r="AO894" s="40">
        <f t="shared" ref="AO894:AO895" si="14993">AN894</f>
        <v>0</v>
      </c>
      <c r="AP894" s="40">
        <f t="shared" ref="AP894:AP895" si="14994">AO894</f>
        <v>0</v>
      </c>
      <c r="AQ894" s="40">
        <f t="shared" ref="AQ894:AQ895" si="14995">AP894</f>
        <v>0</v>
      </c>
      <c r="AR894" s="40">
        <f t="shared" ref="AR894:AR895" si="14996">AQ894</f>
        <v>0</v>
      </c>
      <c r="AS894" s="41">
        <f t="shared" ref="AS894:AS895" si="14997">AR894</f>
        <v>0</v>
      </c>
      <c r="AU894" s="10" t="str" cm="1">
        <f t="array" ref="AU894">IF($D894="","",INDEX('Data - CO2'!$B$5:$AP$53,MATCH(Kulturmodeller!$D894,'Data - CO2'!$A$5:$A$53,0),AU$20)*E894)</f>
        <v/>
      </c>
      <c r="AV894" t="str" cm="1">
        <f t="array" ref="AV894">IF($D894="","",INDEX('Data - CO2'!$B$5:$AP$53,MATCH(Kulturmodeller!$D894,'Data - CO2'!$A$5:$A$53,0),AV$20)*F894)</f>
        <v/>
      </c>
      <c r="AW894" t="str" cm="1">
        <f t="array" ref="AW894">IF($D894="","",INDEX('Data - CO2'!$B$5:$AP$53,MATCH(Kulturmodeller!$D894,'Data - CO2'!$A$5:$A$53,0),AW$20)*G894)</f>
        <v/>
      </c>
      <c r="AX894" t="str" cm="1">
        <f t="array" ref="AX894">IF($D894="","",INDEX('Data - CO2'!$B$5:$AP$53,MATCH(Kulturmodeller!$D894,'Data - CO2'!$A$5:$A$53,0),AX$20)*H894)</f>
        <v/>
      </c>
      <c r="AY894" t="str" cm="1">
        <f t="array" ref="AY894">IF($D894="","",INDEX('Data - CO2'!$B$5:$AP$53,MATCH(Kulturmodeller!$D894,'Data - CO2'!$A$5:$A$53,0),AY$20)*I894)</f>
        <v/>
      </c>
      <c r="AZ894" t="str" cm="1">
        <f t="array" ref="AZ894">IF($D894="","",INDEX('Data - CO2'!$B$5:$AP$53,MATCH(Kulturmodeller!$D894,'Data - CO2'!$A$5:$A$53,0),AZ$20)*J894*$B888)</f>
        <v/>
      </c>
      <c r="BA894" t="str" cm="1">
        <f t="array" ref="BA894">IF($D894="","",INDEX('Data - CO2'!$B$5:$AP$53,MATCH(Kulturmodeller!$D894,'Data - CO2'!$A$5:$A$53,0),BA$20)*K894*$B888)</f>
        <v/>
      </c>
      <c r="BB894" t="str" cm="1">
        <f t="array" ref="BB894">IF($D894="","",INDEX('Data - CO2'!$B$5:$AP$53,MATCH(Kulturmodeller!$D894,'Data - CO2'!$A$5:$A$53,0),BB$20)*L894*$B888)</f>
        <v/>
      </c>
      <c r="BC894" t="str" cm="1">
        <f t="array" ref="BC894">IF($D894="","",INDEX('Data - CO2'!$B$5:$AP$53,MATCH(Kulturmodeller!$D894,'Data - CO2'!$A$5:$A$53,0),BC$20)*M894*$B888)</f>
        <v/>
      </c>
      <c r="BD894" t="str" cm="1">
        <f t="array" ref="BD894">IF($D894="","",INDEX('Data - CO2'!$B$5:$AP$53,MATCH(Kulturmodeller!$D894,'Data - CO2'!$A$5:$A$53,0),BD$20)*N894*$B888)</f>
        <v/>
      </c>
      <c r="BE894" t="str" cm="1">
        <f t="array" ref="BE894">IF($D894="","",INDEX('Data - CO2'!$B$5:$AP$53,MATCH(Kulturmodeller!$D894,'Data - CO2'!$A$5:$A$53,0),BE$20)*O894*$B888)</f>
        <v/>
      </c>
      <c r="BF894" t="str" cm="1">
        <f t="array" ref="BF894">IF($D894="","",INDEX('Data - CO2'!$B$5:$AP$53,MATCH(Kulturmodeller!$D894,'Data - CO2'!$A$5:$A$53,0),BF$20)*P894*$B888)</f>
        <v/>
      </c>
      <c r="BG894" t="str" cm="1">
        <f t="array" ref="BG894">IF($D894="","",INDEX('Data - CO2'!$B$5:$AP$53,MATCH(Kulturmodeller!$D894,'Data - CO2'!$A$5:$A$53,0),BG$20)*Q894*$B888)</f>
        <v/>
      </c>
      <c r="BH894" t="str" cm="1">
        <f t="array" ref="BH894">IF($D894="","",INDEX('Data - CO2'!$B$5:$AP$53,MATCH(Kulturmodeller!$D894,'Data - CO2'!$A$5:$A$53,0),BH$20)*R894*$B888)</f>
        <v/>
      </c>
      <c r="BI894" t="str" cm="1">
        <f t="array" ref="BI894">IF($D894="","",INDEX('Data - CO2'!$B$5:$AP$53,MATCH(Kulturmodeller!$D894,'Data - CO2'!$A$5:$A$53,0),BI$20)*S894*$B888)</f>
        <v/>
      </c>
      <c r="BJ894" t="str" cm="1">
        <f t="array" ref="BJ894">IF($D894="","",INDEX('Data - CO2'!$B$5:$AP$53,MATCH(Kulturmodeller!$D894,'Data - CO2'!$A$5:$A$53,0),BJ$20)*T894*$B888)</f>
        <v/>
      </c>
      <c r="BK894" t="str" cm="1">
        <f t="array" ref="BK894">IF($D894="","",INDEX('Data - CO2'!$B$5:$AP$53,MATCH(Kulturmodeller!$D894,'Data - CO2'!$A$5:$A$53,0),BK$20)*U894*$B888)</f>
        <v/>
      </c>
      <c r="BL894" t="str" cm="1">
        <f t="array" ref="BL894">IF($D894="","",INDEX('Data - CO2'!$B$5:$AP$53,MATCH(Kulturmodeller!$D894,'Data - CO2'!$A$5:$A$53,0),BL$20)*V894*$B888)</f>
        <v/>
      </c>
      <c r="BM894" t="str" cm="1">
        <f t="array" ref="BM894">IF($D894="","",INDEX('Data - CO2'!$B$5:$AP$53,MATCH(Kulturmodeller!$D894,'Data - CO2'!$A$5:$A$53,0),BM$20)*W894*$B888)</f>
        <v/>
      </c>
      <c r="BN894" t="str" cm="1">
        <f t="array" ref="BN894">IF($D894="","",INDEX('Data - CO2'!$B$5:$AP$53,MATCH(Kulturmodeller!$D894,'Data - CO2'!$A$5:$A$53,0),BN$20)*X894*$B888)</f>
        <v/>
      </c>
      <c r="BO894" t="str" cm="1">
        <f t="array" ref="BO894">IF($D894="","",INDEX('Data - CO2'!$B$5:$AP$53,MATCH(Kulturmodeller!$D894,'Data - CO2'!$A$5:$A$53,0),BO$20)*Y894*$B888)</f>
        <v/>
      </c>
      <c r="BP894" t="str" cm="1">
        <f t="array" ref="BP894">IF($D894="","",INDEX('Data - CO2'!$B$5:$AP$53,MATCH(Kulturmodeller!$D894,'Data - CO2'!$A$5:$A$53,0),BP$20)*Z894*$B888)</f>
        <v/>
      </c>
      <c r="BQ894" t="str" cm="1">
        <f t="array" ref="BQ894">IF($D894="","",INDEX('Data - CO2'!$B$5:$AP$53,MATCH(Kulturmodeller!$D894,'Data - CO2'!$A$5:$A$53,0),BQ$20)*AA894*$B888)</f>
        <v/>
      </c>
      <c r="BR894" t="str" cm="1">
        <f t="array" ref="BR894">IF($D894="","",INDEX('Data - CO2'!$B$5:$AP$53,MATCH(Kulturmodeller!$D894,'Data - CO2'!$A$5:$A$53,0),BR$20)*AB894*$B888)</f>
        <v/>
      </c>
      <c r="BS894" t="str" cm="1">
        <f t="array" ref="BS894">IF($D894="","",INDEX('Data - CO2'!$B$5:$AP$53,MATCH(Kulturmodeller!$D894,'Data - CO2'!$A$5:$A$53,0),BS$20)*AC894*$B888)</f>
        <v/>
      </c>
      <c r="BT894" t="str" cm="1">
        <f t="array" ref="BT894">IF($D894="","",INDEX('Data - CO2'!$B$5:$AP$53,MATCH(Kulturmodeller!$D894,'Data - CO2'!$A$5:$A$53,0),BT$20)*AD894*$B888)</f>
        <v/>
      </c>
      <c r="BU894" t="str" cm="1">
        <f t="array" ref="BU894">IF($D894="","",INDEX('Data - CO2'!$B$5:$AP$53,MATCH(Kulturmodeller!$D894,'Data - CO2'!$A$5:$A$53,0),BU$20)*AE894*$B888)</f>
        <v/>
      </c>
      <c r="BV894" t="str" cm="1">
        <f t="array" ref="BV894">IF($D894="","",INDEX('Data - CO2'!$B$5:$AP$53,MATCH(Kulturmodeller!$D894,'Data - CO2'!$A$5:$A$53,0),BV$20)*AF894*$B888)</f>
        <v/>
      </c>
      <c r="BW894" t="str" cm="1">
        <f t="array" ref="BW894">IF($D894="","",INDEX('Data - CO2'!$B$5:$AP$53,MATCH(Kulturmodeller!$D894,'Data - CO2'!$A$5:$A$53,0),BW$20)*AG894*$B888)</f>
        <v/>
      </c>
      <c r="BX894" t="str" cm="1">
        <f t="array" ref="BX894">IF($D894="","",INDEX('Data - CO2'!$B$5:$AP$53,MATCH(Kulturmodeller!$D894,'Data - CO2'!$A$5:$A$53,0),BX$20)*AH894*$B888)</f>
        <v/>
      </c>
      <c r="BY894" t="str" cm="1">
        <f t="array" ref="BY894">IF($D894="","",INDEX('Data - CO2'!$B$5:$AP$53,MATCH(Kulturmodeller!$D894,'Data - CO2'!$A$5:$A$53,0),BY$20)*AI894*$B888)</f>
        <v/>
      </c>
      <c r="BZ894" t="str" cm="1">
        <f t="array" ref="BZ894">IF($D894="","",INDEX('Data - CO2'!$B$5:$AP$53,MATCH(Kulturmodeller!$D894,'Data - CO2'!$A$5:$A$53,0),BZ$20)*AJ894*$B888)</f>
        <v/>
      </c>
      <c r="CA894" t="str" cm="1">
        <f t="array" ref="CA894">IF($D894="","",INDEX('Data - CO2'!$B$5:$AP$53,MATCH(Kulturmodeller!$D894,'Data - CO2'!$A$5:$A$53,0),CA$20)*AK894*$B888)</f>
        <v/>
      </c>
      <c r="CB894" t="str" cm="1">
        <f t="array" ref="CB894">IF($D894="","",INDEX('Data - CO2'!$B$5:$AP$53,MATCH(Kulturmodeller!$D894,'Data - CO2'!$A$5:$A$53,0),CB$20)*AL894*$B888)</f>
        <v/>
      </c>
      <c r="CC894" t="str" cm="1">
        <f t="array" ref="CC894">IF($D894="","",INDEX('Data - CO2'!$B$5:$AP$53,MATCH(Kulturmodeller!$D894,'Data - CO2'!$A$5:$A$53,0),CC$20)*AM894*$B888)</f>
        <v/>
      </c>
      <c r="CD894" t="str" cm="1">
        <f t="array" ref="CD894">IF($D894="","",INDEX('Data - CO2'!$B$5:$AP$53,MATCH(Kulturmodeller!$D894,'Data - CO2'!$A$5:$A$53,0),CD$20)*AN894*$B888)</f>
        <v/>
      </c>
      <c r="CE894" t="str" cm="1">
        <f t="array" ref="CE894">IF($D894="","",INDEX('Data - CO2'!$B$5:$AP$53,MATCH(Kulturmodeller!$D894,'Data - CO2'!$A$5:$A$53,0),CE$20)*AO894*$B888)</f>
        <v/>
      </c>
      <c r="CF894" t="str" cm="1">
        <f t="array" ref="CF894">IF($D894="","",INDEX('Data - CO2'!$B$5:$AP$53,MATCH(Kulturmodeller!$D894,'Data - CO2'!$A$5:$A$53,0),CF$20)*AP894*$B888)</f>
        <v/>
      </c>
      <c r="CG894" t="str" cm="1">
        <f t="array" ref="CG894">IF($D894="","",INDEX('Data - CO2'!$B$5:$AP$53,MATCH(Kulturmodeller!$D894,'Data - CO2'!$A$5:$A$53,0),CG$20)*AQ894*$B888)</f>
        <v/>
      </c>
      <c r="CH894" t="str" cm="1">
        <f t="array" ref="CH894">IF($D894="","",INDEX('Data - CO2'!$B$5:$AP$53,MATCH(Kulturmodeller!$D894,'Data - CO2'!$A$5:$A$53,0),CH$20)*AR894*$B888)</f>
        <v/>
      </c>
      <c r="CI894" s="11" t="str" cm="1">
        <f t="array" ref="CI894">IF($D894="","",INDEX('Data - CO2'!$B$5:$AP$53,MATCH(Kulturmodeller!$D894,'Data - CO2'!$A$5:$A$53,0),CI$20)*AS894*$B888)</f>
        <v/>
      </c>
    </row>
    <row r="895" spans="1:87" x14ac:dyDescent="0.3">
      <c r="A895" s="346" t="s">
        <v>638</v>
      </c>
      <c r="B895" s="42"/>
      <c r="C895" s="350" t="str">
        <f>'Katalog over Kulturmodeller '!F277</f>
        <v>Juletræer (NGR)</v>
      </c>
      <c r="D895" s="129" t="s">
        <v>635</v>
      </c>
      <c r="E895" s="140">
        <f>'Katalog over Kulturmodeller '!W277</f>
        <v>0</v>
      </c>
      <c r="F895" s="40">
        <f>E895</f>
        <v>0</v>
      </c>
      <c r="G895" s="40">
        <f t="shared" si="14962"/>
        <v>0</v>
      </c>
      <c r="H895" s="40">
        <f>G895*2/3</f>
        <v>0</v>
      </c>
      <c r="I895" s="40">
        <f>H895*0.5</f>
        <v>0</v>
      </c>
      <c r="J895" s="40">
        <v>0</v>
      </c>
      <c r="K895" s="40">
        <f t="shared" si="14963"/>
        <v>0</v>
      </c>
      <c r="L895" s="40">
        <f t="shared" si="14964"/>
        <v>0</v>
      </c>
      <c r="M895" s="40">
        <f t="shared" si="14965"/>
        <v>0</v>
      </c>
      <c r="N895" s="40">
        <f t="shared" si="14966"/>
        <v>0</v>
      </c>
      <c r="O895" s="40">
        <f t="shared" si="14967"/>
        <v>0</v>
      </c>
      <c r="P895" s="40">
        <f t="shared" si="14968"/>
        <v>0</v>
      </c>
      <c r="Q895" s="40">
        <f t="shared" si="14969"/>
        <v>0</v>
      </c>
      <c r="R895" s="40">
        <f t="shared" si="14970"/>
        <v>0</v>
      </c>
      <c r="S895" s="40">
        <f t="shared" si="14971"/>
        <v>0</v>
      </c>
      <c r="T895" s="40">
        <f t="shared" si="14972"/>
        <v>0</v>
      </c>
      <c r="U895" s="40">
        <f t="shared" si="14973"/>
        <v>0</v>
      </c>
      <c r="V895" s="40">
        <f t="shared" si="14974"/>
        <v>0</v>
      </c>
      <c r="W895" s="40">
        <f t="shared" si="14975"/>
        <v>0</v>
      </c>
      <c r="X895" s="40">
        <f t="shared" si="14976"/>
        <v>0</v>
      </c>
      <c r="Y895" s="40">
        <f t="shared" si="14977"/>
        <v>0</v>
      </c>
      <c r="Z895" s="40">
        <f t="shared" si="14978"/>
        <v>0</v>
      </c>
      <c r="AA895" s="40">
        <f t="shared" si="14979"/>
        <v>0</v>
      </c>
      <c r="AB895" s="40">
        <f t="shared" si="14980"/>
        <v>0</v>
      </c>
      <c r="AC895" s="40">
        <f t="shared" si="14981"/>
        <v>0</v>
      </c>
      <c r="AD895" s="40">
        <f t="shared" si="14982"/>
        <v>0</v>
      </c>
      <c r="AE895" s="40">
        <f t="shared" si="14983"/>
        <v>0</v>
      </c>
      <c r="AF895" s="40">
        <f t="shared" si="14984"/>
        <v>0</v>
      </c>
      <c r="AG895" s="40">
        <f t="shared" si="14985"/>
        <v>0</v>
      </c>
      <c r="AH895" s="40">
        <f t="shared" si="14986"/>
        <v>0</v>
      </c>
      <c r="AI895" s="40">
        <f t="shared" si="14987"/>
        <v>0</v>
      </c>
      <c r="AJ895" s="40">
        <f t="shared" si="14988"/>
        <v>0</v>
      </c>
      <c r="AK895" s="40">
        <f t="shared" si="14989"/>
        <v>0</v>
      </c>
      <c r="AL895" s="40">
        <f t="shared" si="14990"/>
        <v>0</v>
      </c>
      <c r="AM895" s="40">
        <f t="shared" si="14991"/>
        <v>0</v>
      </c>
      <c r="AN895" s="40">
        <f t="shared" si="14992"/>
        <v>0</v>
      </c>
      <c r="AO895" s="40">
        <f t="shared" si="14993"/>
        <v>0</v>
      </c>
      <c r="AP895" s="40">
        <f t="shared" si="14994"/>
        <v>0</v>
      </c>
      <c r="AQ895" s="40">
        <f t="shared" si="14995"/>
        <v>0</v>
      </c>
      <c r="AR895" s="40">
        <f t="shared" si="14996"/>
        <v>0</v>
      </c>
      <c r="AS895" s="41">
        <f t="shared" si="14997"/>
        <v>0</v>
      </c>
      <c r="AU895" s="12" cm="1">
        <f t="array" ref="AU895">IF($D895="","",INDEX('Data - CO2'!$B$5:$AP$53,MATCH(Kulturmodeller!$D895,'Data - CO2'!$A$5:$A$53,0),AU$20)*E895)</f>
        <v>0</v>
      </c>
      <c r="AV895" s="3" cm="1">
        <f t="array" ref="AV895">IF($D895="","",INDEX('Data - CO2'!$B$5:$AP$53,MATCH(Kulturmodeller!$D895,'Data - CO2'!$A$5:$A$53,0),AV$20)*F895)</f>
        <v>0</v>
      </c>
      <c r="AW895" s="3" cm="1">
        <f t="array" ref="AW895">IF($D895="","",INDEX('Data - CO2'!$B$5:$AP$53,MATCH(Kulturmodeller!$D895,'Data - CO2'!$A$5:$A$53,0),AW$20)*G895)</f>
        <v>0</v>
      </c>
      <c r="AX895" s="3" cm="1">
        <f t="array" ref="AX895">IF($D895="","",INDEX('Data - CO2'!$B$5:$AP$53,MATCH(Kulturmodeller!$D895,'Data - CO2'!$A$5:$A$53,0),AX$20)*H895)</f>
        <v>0</v>
      </c>
      <c r="AY895" s="3" cm="1">
        <f t="array" ref="AY895">IF($D895="","",INDEX('Data - CO2'!$B$5:$AP$53,MATCH(Kulturmodeller!$D895,'Data - CO2'!$A$5:$A$53,0),AY$20)*I895)</f>
        <v>0</v>
      </c>
      <c r="AZ895" s="3" cm="1">
        <f t="array" ref="AZ895">IF($D895="","",INDEX('Data - CO2'!$B$5:$AP$53,MATCH(Kulturmodeller!$D895,'Data - CO2'!$A$5:$A$53,0),AZ$20)*J895*$B888)</f>
        <v>0</v>
      </c>
      <c r="BA895" s="3" cm="1">
        <f t="array" ref="BA895">IF($D895="","",INDEX('Data - CO2'!$B$5:$AP$53,MATCH(Kulturmodeller!$D895,'Data - CO2'!$A$5:$A$53,0),BA$20)*K895*$B888)</f>
        <v>0</v>
      </c>
      <c r="BB895" s="3" cm="1">
        <f t="array" ref="BB895">IF($D895="","",INDEX('Data - CO2'!$B$5:$AP$53,MATCH(Kulturmodeller!$D895,'Data - CO2'!$A$5:$A$53,0),BB$20)*L895*$B888)</f>
        <v>0</v>
      </c>
      <c r="BC895" s="3" cm="1">
        <f t="array" ref="BC895">IF($D895="","",INDEX('Data - CO2'!$B$5:$AP$53,MATCH(Kulturmodeller!$D895,'Data - CO2'!$A$5:$A$53,0),BC$20)*M895*$B888)</f>
        <v>0</v>
      </c>
      <c r="BD895" s="3" cm="1">
        <f t="array" ref="BD895">IF($D895="","",INDEX('Data - CO2'!$B$5:$AP$53,MATCH(Kulturmodeller!$D895,'Data - CO2'!$A$5:$A$53,0),BD$20)*N895*$B888)</f>
        <v>0</v>
      </c>
      <c r="BE895" s="3" cm="1">
        <f t="array" ref="BE895">IF($D895="","",INDEX('Data - CO2'!$B$5:$AP$53,MATCH(Kulturmodeller!$D895,'Data - CO2'!$A$5:$A$53,0),BE$20)*O895*$B888)</f>
        <v>0</v>
      </c>
      <c r="BF895" s="3" cm="1">
        <f t="array" ref="BF895">IF($D895="","",INDEX('Data - CO2'!$B$5:$AP$53,MATCH(Kulturmodeller!$D895,'Data - CO2'!$A$5:$A$53,0),BF$20)*P895*$B888)</f>
        <v>0</v>
      </c>
      <c r="BG895" s="3" cm="1">
        <f t="array" ref="BG895">IF($D895="","",INDEX('Data - CO2'!$B$5:$AP$53,MATCH(Kulturmodeller!$D895,'Data - CO2'!$A$5:$A$53,0),BG$20)*Q895*$B888)</f>
        <v>0</v>
      </c>
      <c r="BH895" s="3" cm="1">
        <f t="array" ref="BH895">IF($D895="","",INDEX('Data - CO2'!$B$5:$AP$53,MATCH(Kulturmodeller!$D895,'Data - CO2'!$A$5:$A$53,0),BH$20)*R895*$B888)</f>
        <v>0</v>
      </c>
      <c r="BI895" s="3" cm="1">
        <f t="array" ref="BI895">IF($D895="","",INDEX('Data - CO2'!$B$5:$AP$53,MATCH(Kulturmodeller!$D895,'Data - CO2'!$A$5:$A$53,0),BI$20)*S895*$B888)</f>
        <v>0</v>
      </c>
      <c r="BJ895" s="3" cm="1">
        <f t="array" ref="BJ895">IF($D895="","",INDEX('Data - CO2'!$B$5:$AP$53,MATCH(Kulturmodeller!$D895,'Data - CO2'!$A$5:$A$53,0),BJ$20)*T895*$B888)</f>
        <v>0</v>
      </c>
      <c r="BK895" s="3" cm="1">
        <f t="array" ref="BK895">IF($D895="","",INDEX('Data - CO2'!$B$5:$AP$53,MATCH(Kulturmodeller!$D895,'Data - CO2'!$A$5:$A$53,0),BK$20)*U895*$B888)</f>
        <v>0</v>
      </c>
      <c r="BL895" s="3" cm="1">
        <f t="array" ref="BL895">IF($D895="","",INDEX('Data - CO2'!$B$5:$AP$53,MATCH(Kulturmodeller!$D895,'Data - CO2'!$A$5:$A$53,0),BL$20)*V895*$B888)</f>
        <v>0</v>
      </c>
      <c r="BM895" s="3" cm="1">
        <f t="array" ref="BM895">IF($D895="","",INDEX('Data - CO2'!$B$5:$AP$53,MATCH(Kulturmodeller!$D895,'Data - CO2'!$A$5:$A$53,0),BM$20)*W895*$B888)</f>
        <v>0</v>
      </c>
      <c r="BN895" s="3" cm="1">
        <f t="array" ref="BN895">IF($D895="","",INDEX('Data - CO2'!$B$5:$AP$53,MATCH(Kulturmodeller!$D895,'Data - CO2'!$A$5:$A$53,0),BN$20)*X895*$B888)</f>
        <v>0</v>
      </c>
      <c r="BO895" s="3" cm="1">
        <f t="array" ref="BO895">IF($D895="","",INDEX('Data - CO2'!$B$5:$AP$53,MATCH(Kulturmodeller!$D895,'Data - CO2'!$A$5:$A$53,0),BO$20)*Y895*$B888)</f>
        <v>0</v>
      </c>
      <c r="BP895" s="3" cm="1">
        <f t="array" ref="BP895">IF($D895="","",INDEX('Data - CO2'!$B$5:$AP$53,MATCH(Kulturmodeller!$D895,'Data - CO2'!$A$5:$A$53,0),BP$20)*Z895*$B888)</f>
        <v>0</v>
      </c>
      <c r="BQ895" s="3" cm="1">
        <f t="array" ref="BQ895">IF($D895="","",INDEX('Data - CO2'!$B$5:$AP$53,MATCH(Kulturmodeller!$D895,'Data - CO2'!$A$5:$A$53,0),BQ$20)*AA895*$B888)</f>
        <v>0</v>
      </c>
      <c r="BR895" s="3" cm="1">
        <f t="array" ref="BR895">IF($D895="","",INDEX('Data - CO2'!$B$5:$AP$53,MATCH(Kulturmodeller!$D895,'Data - CO2'!$A$5:$A$53,0),BR$20)*AB895*$B888)</f>
        <v>0</v>
      </c>
      <c r="BS895" s="3" cm="1">
        <f t="array" ref="BS895">IF($D895="","",INDEX('Data - CO2'!$B$5:$AP$53,MATCH(Kulturmodeller!$D895,'Data - CO2'!$A$5:$A$53,0),BS$20)*AC895*$B888)</f>
        <v>0</v>
      </c>
      <c r="BT895" s="3" cm="1">
        <f t="array" ref="BT895">IF($D895="","",INDEX('Data - CO2'!$B$5:$AP$53,MATCH(Kulturmodeller!$D895,'Data - CO2'!$A$5:$A$53,0),BT$20)*AD895*$B888)</f>
        <v>0</v>
      </c>
      <c r="BU895" s="3" cm="1">
        <f t="array" ref="BU895">IF($D895="","",INDEX('Data - CO2'!$B$5:$AP$53,MATCH(Kulturmodeller!$D895,'Data - CO2'!$A$5:$A$53,0),BU$20)*AE895*$B888)</f>
        <v>0</v>
      </c>
      <c r="BV895" s="3" cm="1">
        <f t="array" ref="BV895">IF($D895="","",INDEX('Data - CO2'!$B$5:$AP$53,MATCH(Kulturmodeller!$D895,'Data - CO2'!$A$5:$A$53,0),BV$20)*AF895*$B888)</f>
        <v>0</v>
      </c>
      <c r="BW895" s="3" cm="1">
        <f t="array" ref="BW895">IF($D895="","",INDEX('Data - CO2'!$B$5:$AP$53,MATCH(Kulturmodeller!$D895,'Data - CO2'!$A$5:$A$53,0),BW$20)*AG895*$B888)</f>
        <v>0</v>
      </c>
      <c r="BX895" s="3" cm="1">
        <f t="array" ref="BX895">IF($D895="","",INDEX('Data - CO2'!$B$5:$AP$53,MATCH(Kulturmodeller!$D895,'Data - CO2'!$A$5:$A$53,0),BX$20)*AH895*$B888)</f>
        <v>0</v>
      </c>
      <c r="BY895" s="3" cm="1">
        <f t="array" ref="BY895">IF($D895="","",INDEX('Data - CO2'!$B$5:$AP$53,MATCH(Kulturmodeller!$D895,'Data - CO2'!$A$5:$A$53,0),BY$20)*AI895*$B888)</f>
        <v>0</v>
      </c>
      <c r="BZ895" s="3" cm="1">
        <f t="array" ref="BZ895">IF($D895="","",INDEX('Data - CO2'!$B$5:$AP$53,MATCH(Kulturmodeller!$D895,'Data - CO2'!$A$5:$A$53,0),BZ$20)*AJ895*$B888)</f>
        <v>0</v>
      </c>
      <c r="CA895" s="3" cm="1">
        <f t="array" ref="CA895">IF($D895="","",INDEX('Data - CO2'!$B$5:$AP$53,MATCH(Kulturmodeller!$D895,'Data - CO2'!$A$5:$A$53,0),CA$20)*AK895*$B888)</f>
        <v>0</v>
      </c>
      <c r="CB895" s="3" cm="1">
        <f t="array" ref="CB895">IF($D895="","",INDEX('Data - CO2'!$B$5:$AP$53,MATCH(Kulturmodeller!$D895,'Data - CO2'!$A$5:$A$53,0),CB$20)*AL895*$B888)</f>
        <v>0</v>
      </c>
      <c r="CC895" s="3" cm="1">
        <f t="array" ref="CC895">IF($D895="","",INDEX('Data - CO2'!$B$5:$AP$53,MATCH(Kulturmodeller!$D895,'Data - CO2'!$A$5:$A$53,0),CC$20)*AM895*$B888)</f>
        <v>0</v>
      </c>
      <c r="CD895" s="3" cm="1">
        <f t="array" ref="CD895">IF($D895="","",INDEX('Data - CO2'!$B$5:$AP$53,MATCH(Kulturmodeller!$D895,'Data - CO2'!$A$5:$A$53,0),CD$20)*AN895*$B888)</f>
        <v>0</v>
      </c>
      <c r="CE895" s="3" cm="1">
        <f t="array" ref="CE895">IF($D895="","",INDEX('Data - CO2'!$B$5:$AP$53,MATCH(Kulturmodeller!$D895,'Data - CO2'!$A$5:$A$53,0),CE$20)*AO895*$B888)</f>
        <v>0</v>
      </c>
      <c r="CF895" s="3" cm="1">
        <f t="array" ref="CF895">IF($D895="","",INDEX('Data - CO2'!$B$5:$AP$53,MATCH(Kulturmodeller!$D895,'Data - CO2'!$A$5:$A$53,0),CF$20)*AP895*$B888)</f>
        <v>0</v>
      </c>
      <c r="CG895" s="3" cm="1">
        <f t="array" ref="CG895">IF($D895="","",INDEX('Data - CO2'!$B$5:$AP$53,MATCH(Kulturmodeller!$D895,'Data - CO2'!$A$5:$A$53,0),CG$20)*AQ895*$B888)</f>
        <v>0</v>
      </c>
      <c r="CH895" s="3" cm="1">
        <f t="array" ref="CH895">IF($D895="","",INDEX('Data - CO2'!$B$5:$AP$53,MATCH(Kulturmodeller!$D895,'Data - CO2'!$A$5:$A$53,0),CH$20)*AR895*$B888)</f>
        <v>0</v>
      </c>
      <c r="CI895" s="13" cm="1">
        <f t="array" ref="CI895">IF($D895="","",INDEX('Data - CO2'!$B$5:$AP$53,MATCH(Kulturmodeller!$D895,'Data - CO2'!$A$5:$A$53,0),CI$20)*AS895*$B888)</f>
        <v>0</v>
      </c>
    </row>
    <row r="896" spans="1:87" x14ac:dyDescent="0.3">
      <c r="A896" s="33"/>
      <c r="B896" s="33"/>
      <c r="C896" s="33"/>
      <c r="D896" s="10"/>
      <c r="E896" s="479">
        <f>SUM(E889:E895)</f>
        <v>1</v>
      </c>
      <c r="F896" s="108">
        <f>SUM(F889:F895)</f>
        <v>1</v>
      </c>
      <c r="G896" s="109">
        <f>SUM(G889:G895)</f>
        <v>1</v>
      </c>
      <c r="H896" s="109">
        <f t="shared" ref="H896:AS896" si="14998">SUM(H889:H895)</f>
        <v>1</v>
      </c>
      <c r="I896" s="109">
        <f t="shared" si="14998"/>
        <v>1</v>
      </c>
      <c r="J896" s="109">
        <f t="shared" si="14998"/>
        <v>1</v>
      </c>
      <c r="K896" s="109">
        <f t="shared" si="14998"/>
        <v>1</v>
      </c>
      <c r="L896" s="109">
        <f t="shared" si="14998"/>
        <v>1</v>
      </c>
      <c r="M896" s="109">
        <f t="shared" si="14998"/>
        <v>1</v>
      </c>
      <c r="N896" s="109">
        <f t="shared" si="14998"/>
        <v>1</v>
      </c>
      <c r="O896" s="109">
        <f t="shared" si="14998"/>
        <v>1</v>
      </c>
      <c r="P896" s="109">
        <f t="shared" si="14998"/>
        <v>1</v>
      </c>
      <c r="Q896" s="109">
        <f t="shared" si="14998"/>
        <v>1</v>
      </c>
      <c r="R896" s="109">
        <f t="shared" si="14998"/>
        <v>1</v>
      </c>
      <c r="S896" s="109">
        <f t="shared" si="14998"/>
        <v>1</v>
      </c>
      <c r="T896" s="109">
        <f t="shared" si="14998"/>
        <v>1</v>
      </c>
      <c r="U896" s="109">
        <f t="shared" si="14998"/>
        <v>1</v>
      </c>
      <c r="V896" s="109">
        <f t="shared" si="14998"/>
        <v>1</v>
      </c>
      <c r="W896" s="109">
        <f t="shared" si="14998"/>
        <v>1</v>
      </c>
      <c r="X896" s="109">
        <f t="shared" si="14998"/>
        <v>1</v>
      </c>
      <c r="Y896" s="109">
        <f t="shared" si="14998"/>
        <v>1</v>
      </c>
      <c r="Z896" s="109">
        <f t="shared" si="14998"/>
        <v>1</v>
      </c>
      <c r="AA896" s="109">
        <f t="shared" si="14998"/>
        <v>1</v>
      </c>
      <c r="AB896" s="109">
        <f t="shared" si="14998"/>
        <v>1</v>
      </c>
      <c r="AC896" s="109">
        <f t="shared" si="14998"/>
        <v>1</v>
      </c>
      <c r="AD896" s="109">
        <f t="shared" si="14998"/>
        <v>1</v>
      </c>
      <c r="AE896" s="109">
        <f t="shared" si="14998"/>
        <v>1</v>
      </c>
      <c r="AF896" s="109">
        <f t="shared" si="14998"/>
        <v>1</v>
      </c>
      <c r="AG896" s="109">
        <f t="shared" si="14998"/>
        <v>1</v>
      </c>
      <c r="AH896" s="109">
        <f t="shared" si="14998"/>
        <v>1</v>
      </c>
      <c r="AI896" s="109">
        <f t="shared" si="14998"/>
        <v>1</v>
      </c>
      <c r="AJ896" s="109">
        <f t="shared" si="14998"/>
        <v>1</v>
      </c>
      <c r="AK896" s="109">
        <f t="shared" si="14998"/>
        <v>1</v>
      </c>
      <c r="AL896" s="109">
        <f t="shared" si="14998"/>
        <v>1</v>
      </c>
      <c r="AM896" s="109">
        <f t="shared" si="14998"/>
        <v>1</v>
      </c>
      <c r="AN896" s="109">
        <f t="shared" si="14998"/>
        <v>1</v>
      </c>
      <c r="AO896" s="109">
        <f t="shared" si="14998"/>
        <v>1</v>
      </c>
      <c r="AP896" s="109">
        <f t="shared" si="14998"/>
        <v>1</v>
      </c>
      <c r="AQ896" s="109">
        <f t="shared" si="14998"/>
        <v>1</v>
      </c>
      <c r="AR896" s="109">
        <f t="shared" si="14998"/>
        <v>1</v>
      </c>
      <c r="AS896" s="110">
        <f t="shared" si="14998"/>
        <v>1</v>
      </c>
      <c r="AU896" s="111">
        <f>SUM(AU889:AU895)</f>
        <v>0</v>
      </c>
      <c r="AV896" s="112">
        <f t="shared" ref="AV896:CI896" si="14999">SUM(AV889:AV895)</f>
        <v>1.5</v>
      </c>
      <c r="AW896" s="112">
        <f t="shared" si="14999"/>
        <v>15</v>
      </c>
      <c r="AX896" s="112">
        <f t="shared" si="14999"/>
        <v>18.499999999999996</v>
      </c>
      <c r="AY896" s="112">
        <f t="shared" si="14999"/>
        <v>22</v>
      </c>
      <c r="AZ896" s="112">
        <f t="shared" si="14999"/>
        <v>26.000000000000004</v>
      </c>
      <c r="BA896" s="112">
        <f t="shared" si="14999"/>
        <v>30</v>
      </c>
      <c r="BB896" s="112">
        <f t="shared" si="14999"/>
        <v>46.999999999999993</v>
      </c>
      <c r="BC896" s="112">
        <f t="shared" si="14999"/>
        <v>64</v>
      </c>
      <c r="BD896" s="112">
        <f t="shared" si="14999"/>
        <v>98.583333333333357</v>
      </c>
      <c r="BE896" s="112">
        <f t="shared" si="14999"/>
        <v>133.16666666666671</v>
      </c>
      <c r="BF896" s="112">
        <f t="shared" si="14999"/>
        <v>167.75</v>
      </c>
      <c r="BG896" s="112">
        <f t="shared" si="14999"/>
        <v>202.33333333333329</v>
      </c>
      <c r="BH896" s="112">
        <f t="shared" si="14999"/>
        <v>202.33333333333329</v>
      </c>
      <c r="BI896" s="112">
        <f t="shared" si="14999"/>
        <v>202.33333333333329</v>
      </c>
      <c r="BJ896" s="112">
        <f t="shared" si="14999"/>
        <v>202.33333333333329</v>
      </c>
      <c r="BK896" s="112">
        <f t="shared" si="14999"/>
        <v>202.33333333333329</v>
      </c>
      <c r="BL896" s="112">
        <f t="shared" si="14999"/>
        <v>202.33333333333329</v>
      </c>
      <c r="BM896" s="112">
        <f t="shared" si="14999"/>
        <v>202.33333333333329</v>
      </c>
      <c r="BN896" s="112">
        <f t="shared" si="14999"/>
        <v>202.33333333333329</v>
      </c>
      <c r="BO896" s="112">
        <f t="shared" si="14999"/>
        <v>202.33333333333329</v>
      </c>
      <c r="BP896" s="112">
        <f t="shared" si="14999"/>
        <v>202.33333333333329</v>
      </c>
      <c r="BQ896" s="112">
        <f t="shared" si="14999"/>
        <v>202.33333333333329</v>
      </c>
      <c r="BR896" s="112">
        <f t="shared" si="14999"/>
        <v>202.33333333333329</v>
      </c>
      <c r="BS896" s="112">
        <f t="shared" si="14999"/>
        <v>202.33333333333329</v>
      </c>
      <c r="BT896" s="112">
        <f t="shared" si="14999"/>
        <v>202.33333333333329</v>
      </c>
      <c r="BU896" s="112">
        <f t="shared" si="14999"/>
        <v>202.33333333333329</v>
      </c>
      <c r="BV896" s="112">
        <f t="shared" si="14999"/>
        <v>202.33333333333329</v>
      </c>
      <c r="BW896" s="112">
        <f t="shared" si="14999"/>
        <v>202.33333333333329</v>
      </c>
      <c r="BX896" s="112">
        <f t="shared" si="14999"/>
        <v>202.33333333333329</v>
      </c>
      <c r="BY896" s="112">
        <f t="shared" si="14999"/>
        <v>202.33333333333329</v>
      </c>
      <c r="BZ896" s="112">
        <f t="shared" si="14999"/>
        <v>202.33333333333329</v>
      </c>
      <c r="CA896" s="112">
        <f t="shared" si="14999"/>
        <v>202.33333333333329</v>
      </c>
      <c r="CB896" s="112">
        <f t="shared" si="14999"/>
        <v>202.33333333333329</v>
      </c>
      <c r="CC896" s="112">
        <f t="shared" si="14999"/>
        <v>202.33333333333329</v>
      </c>
      <c r="CD896" s="112">
        <f t="shared" si="14999"/>
        <v>202.33333333333329</v>
      </c>
      <c r="CE896" s="112">
        <f t="shared" si="14999"/>
        <v>202.33333333333329</v>
      </c>
      <c r="CF896" s="112">
        <f t="shared" si="14999"/>
        <v>202.33333333333329</v>
      </c>
      <c r="CG896" s="112">
        <f t="shared" si="14999"/>
        <v>202.33333333333329</v>
      </c>
      <c r="CH896" s="112">
        <f t="shared" si="14999"/>
        <v>202.33333333333329</v>
      </c>
      <c r="CI896" s="113">
        <f t="shared" si="14999"/>
        <v>202.33333333333329</v>
      </c>
    </row>
    <row r="897" spans="1:87" x14ac:dyDescent="0.3">
      <c r="A897" s="7" t="s">
        <v>86</v>
      </c>
      <c r="B897" s="7"/>
      <c r="C897" s="131"/>
      <c r="D897" s="131"/>
      <c r="E897" s="126"/>
      <c r="F897" s="39">
        <f>E897</f>
        <v>0</v>
      </c>
      <c r="G897" s="40">
        <f t="shared" ref="G897:G898" si="15000">F897</f>
        <v>0</v>
      </c>
      <c r="H897" s="40">
        <f t="shared" ref="H897:H898" si="15001">G897</f>
        <v>0</v>
      </c>
      <c r="I897" s="40">
        <f t="shared" ref="I897:I898" si="15002">H897</f>
        <v>0</v>
      </c>
      <c r="J897" s="40">
        <f t="shared" ref="J897:J898" si="15003">I897</f>
        <v>0</v>
      </c>
      <c r="K897" s="40">
        <f t="shared" ref="K897:K898" si="15004">J897</f>
        <v>0</v>
      </c>
      <c r="L897" s="40">
        <f t="shared" ref="L897:L898" si="15005">K897</f>
        <v>0</v>
      </c>
      <c r="M897" s="40">
        <f t="shared" ref="M897:M898" si="15006">L897</f>
        <v>0</v>
      </c>
      <c r="N897" s="40">
        <f t="shared" ref="N897:N898" si="15007">M897</f>
        <v>0</v>
      </c>
      <c r="O897" s="40">
        <f t="shared" ref="O897:O898" si="15008">N897</f>
        <v>0</v>
      </c>
      <c r="P897" s="40">
        <f t="shared" ref="P897:P898" si="15009">O897</f>
        <v>0</v>
      </c>
      <c r="Q897" s="40">
        <f t="shared" ref="Q897:Q898" si="15010">P897</f>
        <v>0</v>
      </c>
      <c r="R897" s="40">
        <f t="shared" ref="R897:R898" si="15011">Q897</f>
        <v>0</v>
      </c>
      <c r="S897" s="40">
        <f t="shared" ref="S897:S898" si="15012">R897</f>
        <v>0</v>
      </c>
      <c r="T897" s="40">
        <f t="shared" ref="T897:T898" si="15013">S897</f>
        <v>0</v>
      </c>
      <c r="U897" s="40">
        <f t="shared" ref="U897:U898" si="15014">T897</f>
        <v>0</v>
      </c>
      <c r="V897" s="40">
        <f t="shared" ref="V897:V898" si="15015">U897</f>
        <v>0</v>
      </c>
      <c r="W897" s="40">
        <f t="shared" ref="W897:W898" si="15016">V897</f>
        <v>0</v>
      </c>
      <c r="X897" s="40">
        <f t="shared" ref="X897:X898" si="15017">W897</f>
        <v>0</v>
      </c>
      <c r="Y897" s="40">
        <f t="shared" ref="Y897:Y898" si="15018">X897</f>
        <v>0</v>
      </c>
      <c r="Z897" s="40">
        <f t="shared" ref="Z897:Z898" si="15019">Y897</f>
        <v>0</v>
      </c>
      <c r="AA897" s="40">
        <f t="shared" ref="AA897:AA898" si="15020">Z897</f>
        <v>0</v>
      </c>
      <c r="AB897" s="40">
        <f t="shared" ref="AB897:AB898" si="15021">AA897</f>
        <v>0</v>
      </c>
      <c r="AC897" s="40">
        <f t="shared" ref="AC897:AC898" si="15022">AB897</f>
        <v>0</v>
      </c>
      <c r="AD897" s="40">
        <f t="shared" ref="AD897:AD898" si="15023">AC897</f>
        <v>0</v>
      </c>
      <c r="AE897" s="40">
        <f t="shared" ref="AE897:AE898" si="15024">AD897</f>
        <v>0</v>
      </c>
      <c r="AF897" s="40">
        <f t="shared" ref="AF897:AF898" si="15025">AE897</f>
        <v>0</v>
      </c>
      <c r="AG897" s="40">
        <f t="shared" ref="AG897:AG898" si="15026">AF897</f>
        <v>0</v>
      </c>
      <c r="AH897" s="40">
        <f t="shared" ref="AH897:AH898" si="15027">AG897</f>
        <v>0</v>
      </c>
      <c r="AI897" s="40">
        <f t="shared" ref="AI897:AI898" si="15028">AH897</f>
        <v>0</v>
      </c>
      <c r="AJ897" s="40">
        <f t="shared" ref="AJ897:AJ898" si="15029">AI897</f>
        <v>0</v>
      </c>
      <c r="AK897" s="40">
        <f t="shared" ref="AK897:AK898" si="15030">AJ897</f>
        <v>0</v>
      </c>
      <c r="AL897" s="40">
        <f t="shared" ref="AL897:AL898" si="15031">AK897</f>
        <v>0</v>
      </c>
      <c r="AM897" s="40">
        <f t="shared" ref="AM897:AM898" si="15032">AL897</f>
        <v>0</v>
      </c>
      <c r="AN897" s="40">
        <f t="shared" ref="AN897:AN898" si="15033">AM897</f>
        <v>0</v>
      </c>
      <c r="AO897" s="40">
        <f t="shared" ref="AO897:AO898" si="15034">AN897</f>
        <v>0</v>
      </c>
      <c r="AP897" s="40">
        <f t="shared" ref="AP897:AP898" si="15035">AO897</f>
        <v>0</v>
      </c>
      <c r="AQ897" s="40">
        <f t="shared" ref="AQ897:AQ898" si="15036">AP897</f>
        <v>0</v>
      </c>
      <c r="AR897" s="40">
        <f t="shared" ref="AR897:AR898" si="15037">AQ897</f>
        <v>0</v>
      </c>
      <c r="AS897" s="41">
        <f t="shared" ref="AS897:AS898" si="15038">AR897</f>
        <v>0</v>
      </c>
      <c r="AU897" s="10" t="str" cm="1">
        <f t="array" ref="AU897">IF($D897="","",INDEX('Data - CO2'!$B$5:$AP$53,MATCH(Kulturmodeller!$D897,'Data - CO2'!$A$5:$A$53,0),AU$20)*E897)</f>
        <v/>
      </c>
      <c r="AV897" t="str" cm="1">
        <f t="array" ref="AV897">IF($D897="","",INDEX('Data - CO2'!$B$5:$AP$53,MATCH(Kulturmodeller!$D897,'Data - CO2'!$A$5:$A$53,0),AV$20)*F897)</f>
        <v/>
      </c>
      <c r="AW897" t="str" cm="1">
        <f t="array" ref="AW897">IF($D897="","",INDEX('Data - CO2'!$B$5:$AP$53,MATCH(Kulturmodeller!$D897,'Data - CO2'!$A$5:$A$53,0),AW$20)*G897)</f>
        <v/>
      </c>
      <c r="AX897" t="str" cm="1">
        <f t="array" ref="AX897">IF($D897="","",INDEX('Data - CO2'!$B$5:$AP$53,MATCH(Kulturmodeller!$D897,'Data - CO2'!$A$5:$A$53,0),AX$20)*H897)</f>
        <v/>
      </c>
      <c r="AY897" t="str" cm="1">
        <f t="array" ref="AY897">IF($D897="","",INDEX('Data - CO2'!$B$5:$AP$53,MATCH(Kulturmodeller!$D897,'Data - CO2'!$A$5:$A$53,0),AY$20)*I897)</f>
        <v/>
      </c>
      <c r="AZ897" t="str" cm="1">
        <f t="array" ref="AZ897">IF($D897="","",INDEX('Data - CO2'!$B$5:$AP$53,MATCH(Kulturmodeller!$D897,'Data - CO2'!$A$5:$A$53,0),AZ$20)*J897)</f>
        <v/>
      </c>
      <c r="BA897" t="str" cm="1">
        <f t="array" ref="BA897">IF($D897="","",INDEX('Data - CO2'!$B$5:$AP$53,MATCH(Kulturmodeller!$D897,'Data - CO2'!$A$5:$A$53,0),BA$20)*K897)</f>
        <v/>
      </c>
      <c r="BB897" t="str" cm="1">
        <f t="array" ref="BB897">IF($D897="","",INDEX('Data - CO2'!$B$5:$AP$53,MATCH(Kulturmodeller!$D897,'Data - CO2'!$A$5:$A$53,0),BB$20)*L897)</f>
        <v/>
      </c>
      <c r="BC897" t="str" cm="1">
        <f t="array" ref="BC897">IF($D897="","",INDEX('Data - CO2'!$B$5:$AP$53,MATCH(Kulturmodeller!$D897,'Data - CO2'!$A$5:$A$53,0),BC$20)*M897)</f>
        <v/>
      </c>
      <c r="BD897" t="str" cm="1">
        <f t="array" ref="BD897">IF($D897="","",INDEX('Data - CO2'!$B$5:$AP$53,MATCH(Kulturmodeller!$D897,'Data - CO2'!$A$5:$A$53,0),BD$20)*N897)</f>
        <v/>
      </c>
      <c r="BE897" t="str" cm="1">
        <f t="array" ref="BE897">IF($D897="","",INDEX('Data - CO2'!$B$5:$AP$53,MATCH(Kulturmodeller!$D897,'Data - CO2'!$A$5:$A$53,0),BE$20)*O897)</f>
        <v/>
      </c>
      <c r="BF897" t="str" cm="1">
        <f t="array" ref="BF897">IF($D897="","",INDEX('Data - CO2'!$B$5:$AP$53,MATCH(Kulturmodeller!$D897,'Data - CO2'!$A$5:$A$53,0),BF$20)*P897)</f>
        <v/>
      </c>
      <c r="BG897" t="str" cm="1">
        <f t="array" ref="BG897">IF($D897="","",INDEX('Data - CO2'!$B$5:$AP$53,MATCH(Kulturmodeller!$D897,'Data - CO2'!$A$5:$A$53,0),BG$20)*Q897)</f>
        <v/>
      </c>
      <c r="BH897" t="str" cm="1">
        <f t="array" ref="BH897">IF($D897="","",INDEX('Data - CO2'!$B$5:$AP$53,MATCH(Kulturmodeller!$D897,'Data - CO2'!$A$5:$A$53,0),BH$20)*R897)</f>
        <v/>
      </c>
      <c r="BI897" t="str" cm="1">
        <f t="array" ref="BI897">IF($D897="","",INDEX('Data - CO2'!$B$5:$AP$53,MATCH(Kulturmodeller!$D897,'Data - CO2'!$A$5:$A$53,0),BI$20)*S897)</f>
        <v/>
      </c>
      <c r="BJ897" t="str" cm="1">
        <f t="array" ref="BJ897">IF($D897="","",INDEX('Data - CO2'!$B$5:$AP$53,MATCH(Kulturmodeller!$D897,'Data - CO2'!$A$5:$A$53,0),BJ$20)*T897)</f>
        <v/>
      </c>
      <c r="BK897" t="str" cm="1">
        <f t="array" ref="BK897">IF($D897="","",INDEX('Data - CO2'!$B$5:$AP$53,MATCH(Kulturmodeller!$D897,'Data - CO2'!$A$5:$A$53,0),BK$20)*U897)</f>
        <v/>
      </c>
      <c r="BL897" t="str" cm="1">
        <f t="array" ref="BL897">IF($D897="","",INDEX('Data - CO2'!$B$5:$AP$53,MATCH(Kulturmodeller!$D897,'Data - CO2'!$A$5:$A$53,0),BL$20)*V897)</f>
        <v/>
      </c>
      <c r="BM897" t="str" cm="1">
        <f t="array" ref="BM897">IF($D897="","",INDEX('Data - CO2'!$B$5:$AP$53,MATCH(Kulturmodeller!$D897,'Data - CO2'!$A$5:$A$53,0),BM$20)*W897)</f>
        <v/>
      </c>
      <c r="BN897" t="str" cm="1">
        <f t="array" ref="BN897">IF($D897="","",INDEX('Data - CO2'!$B$5:$AP$53,MATCH(Kulturmodeller!$D897,'Data - CO2'!$A$5:$A$53,0),BN$20)*X897)</f>
        <v/>
      </c>
      <c r="BO897" t="str" cm="1">
        <f t="array" ref="BO897">IF($D897="","",INDEX('Data - CO2'!$B$5:$AP$53,MATCH(Kulturmodeller!$D897,'Data - CO2'!$A$5:$A$53,0),BO$20)*Y897)</f>
        <v/>
      </c>
      <c r="BP897" t="str" cm="1">
        <f t="array" ref="BP897">IF($D897="","",INDEX('Data - CO2'!$B$5:$AP$53,MATCH(Kulturmodeller!$D897,'Data - CO2'!$A$5:$A$53,0),BP$20)*Z897)</f>
        <v/>
      </c>
      <c r="BQ897" t="str" cm="1">
        <f t="array" ref="BQ897">IF($D897="","",INDEX('Data - CO2'!$B$5:$AP$53,MATCH(Kulturmodeller!$D897,'Data - CO2'!$A$5:$A$53,0),BQ$20)*AA897)</f>
        <v/>
      </c>
      <c r="BR897" t="str" cm="1">
        <f t="array" ref="BR897">IF($D897="","",INDEX('Data - CO2'!$B$5:$AP$53,MATCH(Kulturmodeller!$D897,'Data - CO2'!$A$5:$A$53,0),BR$20)*AB897)</f>
        <v/>
      </c>
      <c r="BS897" t="str" cm="1">
        <f t="array" ref="BS897">IF($D897="","",INDEX('Data - CO2'!$B$5:$AP$53,MATCH(Kulturmodeller!$D897,'Data - CO2'!$A$5:$A$53,0),BS$20)*AC897)</f>
        <v/>
      </c>
      <c r="BT897" t="str" cm="1">
        <f t="array" ref="BT897">IF($D897="","",INDEX('Data - CO2'!$B$5:$AP$53,MATCH(Kulturmodeller!$D897,'Data - CO2'!$A$5:$A$53,0),BT$20)*AD897)</f>
        <v/>
      </c>
      <c r="BU897" t="str" cm="1">
        <f t="array" ref="BU897">IF($D897="","",INDEX('Data - CO2'!$B$5:$AP$53,MATCH(Kulturmodeller!$D897,'Data - CO2'!$A$5:$A$53,0),BU$20)*AE897)</f>
        <v/>
      </c>
      <c r="BV897" t="str" cm="1">
        <f t="array" ref="BV897">IF($D897="","",INDEX('Data - CO2'!$B$5:$AP$53,MATCH(Kulturmodeller!$D897,'Data - CO2'!$A$5:$A$53,0),BV$20)*AF897)</f>
        <v/>
      </c>
      <c r="BW897" t="str" cm="1">
        <f t="array" ref="BW897">IF($D897="","",INDEX('Data - CO2'!$B$5:$AP$53,MATCH(Kulturmodeller!$D897,'Data - CO2'!$A$5:$A$53,0),BW$20)*AG897)</f>
        <v/>
      </c>
      <c r="BX897" t="str" cm="1">
        <f t="array" ref="BX897">IF($D897="","",INDEX('Data - CO2'!$B$5:$AP$53,MATCH(Kulturmodeller!$D897,'Data - CO2'!$A$5:$A$53,0),BX$20)*AH897)</f>
        <v/>
      </c>
      <c r="BY897" t="str" cm="1">
        <f t="array" ref="BY897">IF($D897="","",INDEX('Data - CO2'!$B$5:$AP$53,MATCH(Kulturmodeller!$D897,'Data - CO2'!$A$5:$A$53,0),BY$20)*AI897)</f>
        <v/>
      </c>
      <c r="BZ897" t="str" cm="1">
        <f t="array" ref="BZ897">IF($D897="","",INDEX('Data - CO2'!$B$5:$AP$53,MATCH(Kulturmodeller!$D897,'Data - CO2'!$A$5:$A$53,0),BZ$20)*AJ897)</f>
        <v/>
      </c>
      <c r="CA897" t="str" cm="1">
        <f t="array" ref="CA897">IF($D897="","",INDEX('Data - CO2'!$B$5:$AP$53,MATCH(Kulturmodeller!$D897,'Data - CO2'!$A$5:$A$53,0),CA$20)*AK897)</f>
        <v/>
      </c>
      <c r="CB897" t="str" cm="1">
        <f t="array" ref="CB897">IF($D897="","",INDEX('Data - CO2'!$B$5:$AP$53,MATCH(Kulturmodeller!$D897,'Data - CO2'!$A$5:$A$53,0),CB$20)*AL897)</f>
        <v/>
      </c>
      <c r="CC897" t="str" cm="1">
        <f t="array" ref="CC897">IF($D897="","",INDEX('Data - CO2'!$B$5:$AP$53,MATCH(Kulturmodeller!$D897,'Data - CO2'!$A$5:$A$53,0),CC$20)*AM897)</f>
        <v/>
      </c>
      <c r="CD897" t="str" cm="1">
        <f t="array" ref="CD897">IF($D897="","",INDEX('Data - CO2'!$B$5:$AP$53,MATCH(Kulturmodeller!$D897,'Data - CO2'!$A$5:$A$53,0),CD$20)*AN897)</f>
        <v/>
      </c>
      <c r="CE897" t="str" cm="1">
        <f t="array" ref="CE897">IF($D897="","",INDEX('Data - CO2'!$B$5:$AP$53,MATCH(Kulturmodeller!$D897,'Data - CO2'!$A$5:$A$53,0),CE$20)*AO897)</f>
        <v/>
      </c>
      <c r="CF897" t="str" cm="1">
        <f t="array" ref="CF897">IF($D897="","",INDEX('Data - CO2'!$B$5:$AP$53,MATCH(Kulturmodeller!$D897,'Data - CO2'!$A$5:$A$53,0),CF$20)*AP897)</f>
        <v/>
      </c>
      <c r="CG897" t="str" cm="1">
        <f t="array" ref="CG897">IF($D897="","",INDEX('Data - CO2'!$B$5:$AP$53,MATCH(Kulturmodeller!$D897,'Data - CO2'!$A$5:$A$53,0),CG$20)*AQ897)</f>
        <v/>
      </c>
      <c r="CH897" t="str" cm="1">
        <f t="array" ref="CH897">IF($D897="","",INDEX('Data - CO2'!$B$5:$AP$53,MATCH(Kulturmodeller!$D897,'Data - CO2'!$A$5:$A$53,0),CH$20)*AR897)</f>
        <v/>
      </c>
      <c r="CI897" s="11" t="str" cm="1">
        <f t="array" ref="CI897">IF($D897="","",INDEX('Data - CO2'!$B$5:$AP$53,MATCH(Kulturmodeller!$D897,'Data - CO2'!$A$5:$A$53,0),CI$20)*AS897)</f>
        <v/>
      </c>
    </row>
    <row r="898" spans="1:87" x14ac:dyDescent="0.3">
      <c r="A898" s="12" t="s">
        <v>87</v>
      </c>
      <c r="B898" s="12"/>
      <c r="C898" s="129"/>
      <c r="D898" s="129"/>
      <c r="E898" s="127"/>
      <c r="F898" s="45">
        <f>E898</f>
        <v>0</v>
      </c>
      <c r="G898" s="46">
        <f t="shared" si="15000"/>
        <v>0</v>
      </c>
      <c r="H898" s="46">
        <f t="shared" si="15001"/>
        <v>0</v>
      </c>
      <c r="I898" s="46">
        <f t="shared" si="15002"/>
        <v>0</v>
      </c>
      <c r="J898" s="46">
        <f t="shared" si="15003"/>
        <v>0</v>
      </c>
      <c r="K898" s="46">
        <f t="shared" si="15004"/>
        <v>0</v>
      </c>
      <c r="L898" s="46">
        <f t="shared" si="15005"/>
        <v>0</v>
      </c>
      <c r="M898" s="46">
        <f t="shared" si="15006"/>
        <v>0</v>
      </c>
      <c r="N898" s="46">
        <f t="shared" si="15007"/>
        <v>0</v>
      </c>
      <c r="O898" s="46">
        <f t="shared" si="15008"/>
        <v>0</v>
      </c>
      <c r="P898" s="46">
        <f t="shared" si="15009"/>
        <v>0</v>
      </c>
      <c r="Q898" s="46">
        <f t="shared" si="15010"/>
        <v>0</v>
      </c>
      <c r="R898" s="46">
        <f t="shared" si="15011"/>
        <v>0</v>
      </c>
      <c r="S898" s="46">
        <f t="shared" si="15012"/>
        <v>0</v>
      </c>
      <c r="T898" s="46">
        <f t="shared" si="15013"/>
        <v>0</v>
      </c>
      <c r="U898" s="46">
        <f t="shared" si="15014"/>
        <v>0</v>
      </c>
      <c r="V898" s="46">
        <f t="shared" si="15015"/>
        <v>0</v>
      </c>
      <c r="W898" s="46">
        <f t="shared" si="15016"/>
        <v>0</v>
      </c>
      <c r="X898" s="46">
        <f t="shared" si="15017"/>
        <v>0</v>
      </c>
      <c r="Y898" s="46">
        <f t="shared" si="15018"/>
        <v>0</v>
      </c>
      <c r="Z898" s="46">
        <f t="shared" si="15019"/>
        <v>0</v>
      </c>
      <c r="AA898" s="46">
        <f t="shared" si="15020"/>
        <v>0</v>
      </c>
      <c r="AB898" s="46">
        <f t="shared" si="15021"/>
        <v>0</v>
      </c>
      <c r="AC898" s="46">
        <f t="shared" si="15022"/>
        <v>0</v>
      </c>
      <c r="AD898" s="46">
        <f t="shared" si="15023"/>
        <v>0</v>
      </c>
      <c r="AE898" s="46">
        <f t="shared" si="15024"/>
        <v>0</v>
      </c>
      <c r="AF898" s="46">
        <f t="shared" si="15025"/>
        <v>0</v>
      </c>
      <c r="AG898" s="46">
        <f t="shared" si="15026"/>
        <v>0</v>
      </c>
      <c r="AH898" s="46">
        <f t="shared" si="15027"/>
        <v>0</v>
      </c>
      <c r="AI898" s="46">
        <f t="shared" si="15028"/>
        <v>0</v>
      </c>
      <c r="AJ898" s="46">
        <f t="shared" si="15029"/>
        <v>0</v>
      </c>
      <c r="AK898" s="46">
        <f t="shared" si="15030"/>
        <v>0</v>
      </c>
      <c r="AL898" s="46">
        <f t="shared" si="15031"/>
        <v>0</v>
      </c>
      <c r="AM898" s="46">
        <f t="shared" si="15032"/>
        <v>0</v>
      </c>
      <c r="AN898" s="46">
        <f t="shared" si="15033"/>
        <v>0</v>
      </c>
      <c r="AO898" s="46">
        <f t="shared" si="15034"/>
        <v>0</v>
      </c>
      <c r="AP898" s="46">
        <f t="shared" si="15035"/>
        <v>0</v>
      </c>
      <c r="AQ898" s="46">
        <f t="shared" si="15036"/>
        <v>0</v>
      </c>
      <c r="AR898" s="46">
        <f t="shared" si="15037"/>
        <v>0</v>
      </c>
      <c r="AS898" s="47">
        <f t="shared" si="15038"/>
        <v>0</v>
      </c>
      <c r="AU898" s="10" t="str" cm="1">
        <f t="array" ref="AU898">IF($D898="","",INDEX('Data - CO2'!$B$5:$AP$53,MATCH(Kulturmodeller!$D898,'Data - CO2'!$A$5:$A$53,0),AU$20)*E898)</f>
        <v/>
      </c>
      <c r="AV898" t="str" cm="1">
        <f t="array" ref="AV898">IF($D898="","",INDEX('Data - CO2'!$B$5:$AP$53,MATCH(Kulturmodeller!$D898,'Data - CO2'!$A$5:$A$53,0),AV$20)*F898)</f>
        <v/>
      </c>
      <c r="AW898" t="str" cm="1">
        <f t="array" ref="AW898">IF($D898="","",INDEX('Data - CO2'!$B$5:$AP$53,MATCH(Kulturmodeller!$D898,'Data - CO2'!$A$5:$A$53,0),AW$20)*G898)</f>
        <v/>
      </c>
      <c r="AX898" t="str" cm="1">
        <f t="array" ref="AX898">IF($D898="","",INDEX('Data - CO2'!$B$5:$AP$53,MATCH(Kulturmodeller!$D898,'Data - CO2'!$A$5:$A$53,0),AX$20)*H898)</f>
        <v/>
      </c>
      <c r="AY898" t="str" cm="1">
        <f t="array" ref="AY898">IF($D898="","",INDEX('Data - CO2'!$B$5:$AP$53,MATCH(Kulturmodeller!$D898,'Data - CO2'!$A$5:$A$53,0),AY$20)*I898)</f>
        <v/>
      </c>
      <c r="AZ898" t="str" cm="1">
        <f t="array" ref="AZ898">IF($D898="","",INDEX('Data - CO2'!$B$5:$AP$53,MATCH(Kulturmodeller!$D898,'Data - CO2'!$A$5:$A$53,0),AZ$20)*J898)</f>
        <v/>
      </c>
      <c r="BA898" t="str" cm="1">
        <f t="array" ref="BA898">IF($D898="","",INDEX('Data - CO2'!$B$5:$AP$53,MATCH(Kulturmodeller!$D898,'Data - CO2'!$A$5:$A$53,0),BA$20)*K898)</f>
        <v/>
      </c>
      <c r="BB898" t="str" cm="1">
        <f t="array" ref="BB898">IF($D898="","",INDEX('Data - CO2'!$B$5:$AP$53,MATCH(Kulturmodeller!$D898,'Data - CO2'!$A$5:$A$53,0),BB$20)*L898)</f>
        <v/>
      </c>
      <c r="BC898" t="str" cm="1">
        <f t="array" ref="BC898">IF($D898="","",INDEX('Data - CO2'!$B$5:$AP$53,MATCH(Kulturmodeller!$D898,'Data - CO2'!$A$5:$A$53,0),BC$20)*M898)</f>
        <v/>
      </c>
      <c r="BD898" t="str" cm="1">
        <f t="array" ref="BD898">IF($D898="","",INDEX('Data - CO2'!$B$5:$AP$53,MATCH(Kulturmodeller!$D898,'Data - CO2'!$A$5:$A$53,0),BD$20)*N898)</f>
        <v/>
      </c>
      <c r="BE898" t="str" cm="1">
        <f t="array" ref="BE898">IF($D898="","",INDEX('Data - CO2'!$B$5:$AP$53,MATCH(Kulturmodeller!$D898,'Data - CO2'!$A$5:$A$53,0),BE$20)*O898)</f>
        <v/>
      </c>
      <c r="BF898" t="str" cm="1">
        <f t="array" ref="BF898">IF($D898="","",INDEX('Data - CO2'!$B$5:$AP$53,MATCH(Kulturmodeller!$D898,'Data - CO2'!$A$5:$A$53,0),BF$20)*P898)</f>
        <v/>
      </c>
      <c r="BG898" t="str" cm="1">
        <f t="array" ref="BG898">IF($D898="","",INDEX('Data - CO2'!$B$5:$AP$53,MATCH(Kulturmodeller!$D898,'Data - CO2'!$A$5:$A$53,0),BG$20)*Q898)</f>
        <v/>
      </c>
      <c r="BH898" t="str" cm="1">
        <f t="array" ref="BH898">IF($D898="","",INDEX('Data - CO2'!$B$5:$AP$53,MATCH(Kulturmodeller!$D898,'Data - CO2'!$A$5:$A$53,0),BH$20)*R898)</f>
        <v/>
      </c>
      <c r="BI898" t="str" cm="1">
        <f t="array" ref="BI898">IF($D898="","",INDEX('Data - CO2'!$B$5:$AP$53,MATCH(Kulturmodeller!$D898,'Data - CO2'!$A$5:$A$53,0),BI$20)*S898)</f>
        <v/>
      </c>
      <c r="BJ898" t="str" cm="1">
        <f t="array" ref="BJ898">IF($D898="","",INDEX('Data - CO2'!$B$5:$AP$53,MATCH(Kulturmodeller!$D898,'Data - CO2'!$A$5:$A$53,0),BJ$20)*T898)</f>
        <v/>
      </c>
      <c r="BK898" t="str" cm="1">
        <f t="array" ref="BK898">IF($D898="","",INDEX('Data - CO2'!$B$5:$AP$53,MATCH(Kulturmodeller!$D898,'Data - CO2'!$A$5:$A$53,0),BK$20)*U898)</f>
        <v/>
      </c>
      <c r="BL898" t="str" cm="1">
        <f t="array" ref="BL898">IF($D898="","",INDEX('Data - CO2'!$B$5:$AP$53,MATCH(Kulturmodeller!$D898,'Data - CO2'!$A$5:$A$53,0),BL$20)*V898)</f>
        <v/>
      </c>
      <c r="BM898" t="str" cm="1">
        <f t="array" ref="BM898">IF($D898="","",INDEX('Data - CO2'!$B$5:$AP$53,MATCH(Kulturmodeller!$D898,'Data - CO2'!$A$5:$A$53,0),BM$20)*W898)</f>
        <v/>
      </c>
      <c r="BN898" t="str" cm="1">
        <f t="array" ref="BN898">IF($D898="","",INDEX('Data - CO2'!$B$5:$AP$53,MATCH(Kulturmodeller!$D898,'Data - CO2'!$A$5:$A$53,0),BN$20)*X898)</f>
        <v/>
      </c>
      <c r="BO898" t="str" cm="1">
        <f t="array" ref="BO898">IF($D898="","",INDEX('Data - CO2'!$B$5:$AP$53,MATCH(Kulturmodeller!$D898,'Data - CO2'!$A$5:$A$53,0),BO$20)*Y898)</f>
        <v/>
      </c>
      <c r="BP898" t="str" cm="1">
        <f t="array" ref="BP898">IF($D898="","",INDEX('Data - CO2'!$B$5:$AP$53,MATCH(Kulturmodeller!$D898,'Data - CO2'!$A$5:$A$53,0),BP$20)*Z898)</f>
        <v/>
      </c>
      <c r="BQ898" t="str" cm="1">
        <f t="array" ref="BQ898">IF($D898="","",INDEX('Data - CO2'!$B$5:$AP$53,MATCH(Kulturmodeller!$D898,'Data - CO2'!$A$5:$A$53,0),BQ$20)*AA898)</f>
        <v/>
      </c>
      <c r="BR898" t="str" cm="1">
        <f t="array" ref="BR898">IF($D898="","",INDEX('Data - CO2'!$B$5:$AP$53,MATCH(Kulturmodeller!$D898,'Data - CO2'!$A$5:$A$53,0),BR$20)*AB898)</f>
        <v/>
      </c>
      <c r="BS898" t="str" cm="1">
        <f t="array" ref="BS898">IF($D898="","",INDEX('Data - CO2'!$B$5:$AP$53,MATCH(Kulturmodeller!$D898,'Data - CO2'!$A$5:$A$53,0),BS$20)*AC898)</f>
        <v/>
      </c>
      <c r="BT898" t="str" cm="1">
        <f t="array" ref="BT898">IF($D898="","",INDEX('Data - CO2'!$B$5:$AP$53,MATCH(Kulturmodeller!$D898,'Data - CO2'!$A$5:$A$53,0),BT$20)*AD898)</f>
        <v/>
      </c>
      <c r="BU898" t="str" cm="1">
        <f t="array" ref="BU898">IF($D898="","",INDEX('Data - CO2'!$B$5:$AP$53,MATCH(Kulturmodeller!$D898,'Data - CO2'!$A$5:$A$53,0),BU$20)*AE898)</f>
        <v/>
      </c>
      <c r="BV898" t="str" cm="1">
        <f t="array" ref="BV898">IF($D898="","",INDEX('Data - CO2'!$B$5:$AP$53,MATCH(Kulturmodeller!$D898,'Data - CO2'!$A$5:$A$53,0),BV$20)*AF898)</f>
        <v/>
      </c>
      <c r="BW898" t="str" cm="1">
        <f t="array" ref="BW898">IF($D898="","",INDEX('Data - CO2'!$B$5:$AP$53,MATCH(Kulturmodeller!$D898,'Data - CO2'!$A$5:$A$53,0),BW$20)*AG898)</f>
        <v/>
      </c>
      <c r="BX898" t="str" cm="1">
        <f t="array" ref="BX898">IF($D898="","",INDEX('Data - CO2'!$B$5:$AP$53,MATCH(Kulturmodeller!$D898,'Data - CO2'!$A$5:$A$53,0),BX$20)*AH898)</f>
        <v/>
      </c>
      <c r="BY898" t="str" cm="1">
        <f t="array" ref="BY898">IF($D898="","",INDEX('Data - CO2'!$B$5:$AP$53,MATCH(Kulturmodeller!$D898,'Data - CO2'!$A$5:$A$53,0),BY$20)*AI898)</f>
        <v/>
      </c>
      <c r="BZ898" t="str" cm="1">
        <f t="array" ref="BZ898">IF($D898="","",INDEX('Data - CO2'!$B$5:$AP$53,MATCH(Kulturmodeller!$D898,'Data - CO2'!$A$5:$A$53,0),BZ$20)*AJ898)</f>
        <v/>
      </c>
      <c r="CA898" t="str" cm="1">
        <f t="array" ref="CA898">IF($D898="","",INDEX('Data - CO2'!$B$5:$AP$53,MATCH(Kulturmodeller!$D898,'Data - CO2'!$A$5:$A$53,0),CA$20)*AK898)</f>
        <v/>
      </c>
      <c r="CB898" t="str" cm="1">
        <f t="array" ref="CB898">IF($D898="","",INDEX('Data - CO2'!$B$5:$AP$53,MATCH(Kulturmodeller!$D898,'Data - CO2'!$A$5:$A$53,0),CB$20)*AL898)</f>
        <v/>
      </c>
      <c r="CC898" t="str" cm="1">
        <f t="array" ref="CC898">IF($D898="","",INDEX('Data - CO2'!$B$5:$AP$53,MATCH(Kulturmodeller!$D898,'Data - CO2'!$A$5:$A$53,0),CC$20)*AM898)</f>
        <v/>
      </c>
      <c r="CD898" t="str" cm="1">
        <f t="array" ref="CD898">IF($D898="","",INDEX('Data - CO2'!$B$5:$AP$53,MATCH(Kulturmodeller!$D898,'Data - CO2'!$A$5:$A$53,0),CD$20)*AN898)</f>
        <v/>
      </c>
      <c r="CE898" t="str" cm="1">
        <f t="array" ref="CE898">IF($D898="","",INDEX('Data - CO2'!$B$5:$AP$53,MATCH(Kulturmodeller!$D898,'Data - CO2'!$A$5:$A$53,0),CE$20)*AO898)</f>
        <v/>
      </c>
      <c r="CF898" t="str" cm="1">
        <f t="array" ref="CF898">IF($D898="","",INDEX('Data - CO2'!$B$5:$AP$53,MATCH(Kulturmodeller!$D898,'Data - CO2'!$A$5:$A$53,0),CF$20)*AP898)</f>
        <v/>
      </c>
      <c r="CG898" t="str" cm="1">
        <f t="array" ref="CG898">IF($D898="","",INDEX('Data - CO2'!$B$5:$AP$53,MATCH(Kulturmodeller!$D898,'Data - CO2'!$A$5:$A$53,0),CG$20)*AQ898)</f>
        <v/>
      </c>
      <c r="CH898" t="str" cm="1">
        <f t="array" ref="CH898">IF($D898="","",INDEX('Data - CO2'!$B$5:$AP$53,MATCH(Kulturmodeller!$D898,'Data - CO2'!$A$5:$A$53,0),CH$20)*AR898)</f>
        <v/>
      </c>
      <c r="CI898" s="11" t="str" cm="1">
        <f t="array" ref="CI898">IF($D898="","",INDEX('Data - CO2'!$B$5:$AP$53,MATCH(Kulturmodeller!$D898,'Data - CO2'!$A$5:$A$53,0),CI$20)*AS898)</f>
        <v/>
      </c>
    </row>
    <row r="899" spans="1:87" x14ac:dyDescent="0.3">
      <c r="A899" s="42"/>
      <c r="B899" s="42"/>
      <c r="C899" s="42"/>
      <c r="D899" s="12"/>
      <c r="E899" s="52"/>
      <c r="F899" s="53"/>
      <c r="G899" s="53"/>
      <c r="H899" s="53"/>
      <c r="I899" s="53"/>
      <c r="J899" s="53"/>
      <c r="K899" s="53"/>
      <c r="L899" s="53"/>
      <c r="M899" s="53"/>
      <c r="N899" s="53"/>
      <c r="O899" s="53"/>
      <c r="P899" s="53"/>
      <c r="Q899" s="53"/>
      <c r="R899" s="53"/>
      <c r="S899" s="53"/>
      <c r="T899" s="53"/>
      <c r="U899" s="53"/>
      <c r="V899" s="53"/>
      <c r="W899" s="53"/>
      <c r="X899" s="53"/>
      <c r="Y899" s="53"/>
      <c r="Z899" s="53"/>
      <c r="AA899" s="53"/>
      <c r="AB899" s="53"/>
      <c r="AC899" s="53"/>
      <c r="AD899" s="53"/>
      <c r="AE899" s="53"/>
      <c r="AF899" s="53"/>
      <c r="AG899" s="53"/>
      <c r="AH899" s="53"/>
      <c r="AI899" s="53"/>
      <c r="AJ899" s="53"/>
      <c r="AK899" s="53"/>
      <c r="AL899" s="53"/>
      <c r="AM899" s="53"/>
      <c r="AN899" s="53"/>
      <c r="AO899" s="53"/>
      <c r="AP899" s="53"/>
      <c r="AQ899" s="53"/>
      <c r="AR899" s="53"/>
      <c r="AS899" s="54"/>
      <c r="AU899" s="111">
        <f t="shared" ref="AU899:CH899" si="15039">SUM(AU897:AU898)</f>
        <v>0</v>
      </c>
      <c r="AV899" s="112">
        <f t="shared" si="15039"/>
        <v>0</v>
      </c>
      <c r="AW899" s="112">
        <f t="shared" si="15039"/>
        <v>0</v>
      </c>
      <c r="AX899" s="112">
        <f t="shared" si="15039"/>
        <v>0</v>
      </c>
      <c r="AY899" s="112">
        <f t="shared" si="15039"/>
        <v>0</v>
      </c>
      <c r="AZ899" s="112">
        <f t="shared" si="15039"/>
        <v>0</v>
      </c>
      <c r="BA899" s="112">
        <f t="shared" si="15039"/>
        <v>0</v>
      </c>
      <c r="BB899" s="112">
        <f t="shared" si="15039"/>
        <v>0</v>
      </c>
      <c r="BC899" s="112">
        <f t="shared" si="15039"/>
        <v>0</v>
      </c>
      <c r="BD899" s="112">
        <f t="shared" si="15039"/>
        <v>0</v>
      </c>
      <c r="BE899" s="112">
        <f t="shared" si="15039"/>
        <v>0</v>
      </c>
      <c r="BF899" s="112">
        <f t="shared" si="15039"/>
        <v>0</v>
      </c>
      <c r="BG899" s="112">
        <f t="shared" si="15039"/>
        <v>0</v>
      </c>
      <c r="BH899" s="112">
        <f t="shared" si="15039"/>
        <v>0</v>
      </c>
      <c r="BI899" s="112">
        <f t="shared" si="15039"/>
        <v>0</v>
      </c>
      <c r="BJ899" s="112">
        <f t="shared" si="15039"/>
        <v>0</v>
      </c>
      <c r="BK899" s="112">
        <f t="shared" si="15039"/>
        <v>0</v>
      </c>
      <c r="BL899" s="112">
        <f t="shared" si="15039"/>
        <v>0</v>
      </c>
      <c r="BM899" s="112">
        <f t="shared" si="15039"/>
        <v>0</v>
      </c>
      <c r="BN899" s="112">
        <f t="shared" si="15039"/>
        <v>0</v>
      </c>
      <c r="BO899" s="112">
        <f t="shared" si="15039"/>
        <v>0</v>
      </c>
      <c r="BP899" s="112">
        <f t="shared" si="15039"/>
        <v>0</v>
      </c>
      <c r="BQ899" s="112">
        <f t="shared" si="15039"/>
        <v>0</v>
      </c>
      <c r="BR899" s="112">
        <f t="shared" si="15039"/>
        <v>0</v>
      </c>
      <c r="BS899" s="112">
        <f t="shared" si="15039"/>
        <v>0</v>
      </c>
      <c r="BT899" s="112">
        <f t="shared" si="15039"/>
        <v>0</v>
      </c>
      <c r="BU899" s="112">
        <f t="shared" si="15039"/>
        <v>0</v>
      </c>
      <c r="BV899" s="112">
        <f t="shared" si="15039"/>
        <v>0</v>
      </c>
      <c r="BW899" s="112">
        <f t="shared" si="15039"/>
        <v>0</v>
      </c>
      <c r="BX899" s="112">
        <f t="shared" si="15039"/>
        <v>0</v>
      </c>
      <c r="BY899" s="112">
        <f t="shared" si="15039"/>
        <v>0</v>
      </c>
      <c r="BZ899" s="112">
        <f t="shared" si="15039"/>
        <v>0</v>
      </c>
      <c r="CA899" s="112">
        <f t="shared" si="15039"/>
        <v>0</v>
      </c>
      <c r="CB899" s="112">
        <f t="shared" si="15039"/>
        <v>0</v>
      </c>
      <c r="CC899" s="112">
        <f t="shared" si="15039"/>
        <v>0</v>
      </c>
      <c r="CD899" s="112">
        <f t="shared" si="15039"/>
        <v>0</v>
      </c>
      <c r="CE899" s="112">
        <f t="shared" si="15039"/>
        <v>0</v>
      </c>
      <c r="CF899" s="112">
        <f t="shared" si="15039"/>
        <v>0</v>
      </c>
      <c r="CG899" s="112">
        <f t="shared" si="15039"/>
        <v>0</v>
      </c>
      <c r="CH899" s="112">
        <f t="shared" si="15039"/>
        <v>0</v>
      </c>
      <c r="CI899" s="113">
        <f>SUM(CI897:CI898)</f>
        <v>0</v>
      </c>
    </row>
    <row r="900" spans="1:87" x14ac:dyDescent="0.3">
      <c r="A900" s="55" t="s">
        <v>88</v>
      </c>
      <c r="B900" s="55"/>
      <c r="C900" s="55"/>
      <c r="D900" s="56"/>
      <c r="E900" s="57"/>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9"/>
      <c r="AT900" s="91">
        <f>AVERAGE(BO900:CI900)</f>
        <v>202.33333333333337</v>
      </c>
      <c r="AU900" s="111">
        <f>AU896+AU899</f>
        <v>0</v>
      </c>
      <c r="AV900" s="112">
        <f t="shared" ref="AV900:CI900" si="15040">AV896+AV899</f>
        <v>1.5</v>
      </c>
      <c r="AW900" s="112">
        <f t="shared" si="15040"/>
        <v>15</v>
      </c>
      <c r="AX900" s="112">
        <f t="shared" si="15040"/>
        <v>18.499999999999996</v>
      </c>
      <c r="AY900" s="112">
        <f t="shared" si="15040"/>
        <v>22</v>
      </c>
      <c r="AZ900" s="112">
        <f t="shared" si="15040"/>
        <v>26.000000000000004</v>
      </c>
      <c r="BA900" s="112">
        <f t="shared" si="15040"/>
        <v>30</v>
      </c>
      <c r="BB900" s="112">
        <f t="shared" si="15040"/>
        <v>46.999999999999993</v>
      </c>
      <c r="BC900" s="112">
        <f t="shared" si="15040"/>
        <v>64</v>
      </c>
      <c r="BD900" s="112">
        <f t="shared" si="15040"/>
        <v>98.583333333333357</v>
      </c>
      <c r="BE900" s="112">
        <f t="shared" si="15040"/>
        <v>133.16666666666671</v>
      </c>
      <c r="BF900" s="112">
        <f t="shared" si="15040"/>
        <v>167.75</v>
      </c>
      <c r="BG900" s="112">
        <f t="shared" si="15040"/>
        <v>202.33333333333329</v>
      </c>
      <c r="BH900" s="112">
        <f t="shared" si="15040"/>
        <v>202.33333333333329</v>
      </c>
      <c r="BI900" s="112">
        <f t="shared" si="15040"/>
        <v>202.33333333333329</v>
      </c>
      <c r="BJ900" s="112">
        <f t="shared" si="15040"/>
        <v>202.33333333333329</v>
      </c>
      <c r="BK900" s="112">
        <f t="shared" si="15040"/>
        <v>202.33333333333329</v>
      </c>
      <c r="BL900" s="112">
        <f t="shared" si="15040"/>
        <v>202.33333333333329</v>
      </c>
      <c r="BM900" s="112">
        <f t="shared" si="15040"/>
        <v>202.33333333333329</v>
      </c>
      <c r="BN900" s="112">
        <f t="shared" si="15040"/>
        <v>202.33333333333329</v>
      </c>
      <c r="BO900" s="112">
        <f t="shared" si="15040"/>
        <v>202.33333333333329</v>
      </c>
      <c r="BP900" s="112">
        <f t="shared" si="15040"/>
        <v>202.33333333333329</v>
      </c>
      <c r="BQ900" s="112">
        <f t="shared" si="15040"/>
        <v>202.33333333333329</v>
      </c>
      <c r="BR900" s="112">
        <f t="shared" si="15040"/>
        <v>202.33333333333329</v>
      </c>
      <c r="BS900" s="112">
        <f t="shared" si="15040"/>
        <v>202.33333333333329</v>
      </c>
      <c r="BT900" s="112">
        <f t="shared" si="15040"/>
        <v>202.33333333333329</v>
      </c>
      <c r="BU900" s="112">
        <f t="shared" si="15040"/>
        <v>202.33333333333329</v>
      </c>
      <c r="BV900" s="112">
        <f t="shared" si="15040"/>
        <v>202.33333333333329</v>
      </c>
      <c r="BW900" s="112">
        <f t="shared" si="15040"/>
        <v>202.33333333333329</v>
      </c>
      <c r="BX900" s="112">
        <f t="shared" si="15040"/>
        <v>202.33333333333329</v>
      </c>
      <c r="BY900" s="112">
        <f t="shared" si="15040"/>
        <v>202.33333333333329</v>
      </c>
      <c r="BZ900" s="112">
        <f t="shared" si="15040"/>
        <v>202.33333333333329</v>
      </c>
      <c r="CA900" s="112">
        <f t="shared" si="15040"/>
        <v>202.33333333333329</v>
      </c>
      <c r="CB900" s="112">
        <f t="shared" si="15040"/>
        <v>202.33333333333329</v>
      </c>
      <c r="CC900" s="112">
        <f t="shared" si="15040"/>
        <v>202.33333333333329</v>
      </c>
      <c r="CD900" s="112">
        <f t="shared" si="15040"/>
        <v>202.33333333333329</v>
      </c>
      <c r="CE900" s="112">
        <f t="shared" si="15040"/>
        <v>202.33333333333329</v>
      </c>
      <c r="CF900" s="112">
        <f t="shared" si="15040"/>
        <v>202.33333333333329</v>
      </c>
      <c r="CG900" s="112">
        <f t="shared" si="15040"/>
        <v>202.33333333333329</v>
      </c>
      <c r="CH900" s="112">
        <f t="shared" si="15040"/>
        <v>202.33333333333329</v>
      </c>
      <c r="CI900" s="113">
        <f t="shared" si="15040"/>
        <v>202.33333333333329</v>
      </c>
    </row>
  </sheetData>
  <phoneticPr fontId="25" type="noConversion"/>
  <dataValidations count="1">
    <dataValidation type="list" allowBlank="1" showInputMessage="1" showErrorMessage="1" sqref="D14:D15 D11:D12" xr:uid="{7CDF0C93-5F6F-4FCF-A4E6-A0C0F3CEEFC5}">
      <formula1>#REF!</formula1>
    </dataValidation>
  </dataValidation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E6917A28-5CA9-4C2A-98C8-FE300674E9B9}">
          <x14:formula1>
            <xm:f>'Data - CO2'!$A$50:$A$51</xm:f>
          </x14:formula1>
          <xm:sqref>D30:D31 D897:D898 D880:D881 D863:D864 D319:D320 D846:D847 D829:D830 D812:D813 D795:D796 D778:D779 D761:D762 D744:D745 D727:D728 D710:D711 D693:D694 D676:D677 D659:D660 D642:D643 D625:D626 D608:D609 D591:D592 D574:D575 D557:D558 D540:D541 D234:D235 D506:D507 D489:D490 D472:D473 D455:D456 D438:D439 D421:D422 D404:D405 D387:D388 D370:D371 D353:D354 D336:D337 D302:D303 D285:D286 D268:D269 D251:D252 D523:D524 D217:D218 D200:D201 D183:D184 D149:D150 D64:D65 D115:D116 D98:D99 D81:D82 D132:D133 D47:D48 D166:D167</xm:sqref>
        </x14:dataValidation>
        <x14:dataValidation type="list" allowBlank="1" showInputMessage="1" showErrorMessage="1" xr:uid="{783587A8-71F0-42D5-B320-9EA1A5C8BEE3}">
          <x14:formula1>
            <xm:f>'Data - CO2'!$A$5:$A$53</xm:f>
          </x14:formula1>
          <xm:sqref>D124:D130 D872:D878 D855:D861 D889:D895 D39:D45 D158:D164 D141:D147 D5:D9 D311:D317 D22:D28 D73:D79 D56:D62 D107:D113 D90:D96 D175:D181 D192:D198 D515:D521 D209:D215 D243:D249 D226:D232 D277:D283 D294:D300 D328:D334 D260:D266 D362:D368 D345:D351 D379:D385 D413:D419 D396:D402 D430:D436 D464:D470 D447:D453 D481:D487 D498:D504 D668:D674 D549:D555 D532:D538 D566:D572 D600:D606 D583:D589 D617:D623 D651:D657 D634:D640 D685:D691 D702:D708 D821:D827 D719:D725 D753:D759 D736:D742 D770:D776 D804:D810 D787:D793 D838:D844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DD821-B136-4E72-AC28-EA692326F3A4}">
  <sheetPr>
    <tabColor rgb="FFFF9999"/>
  </sheetPr>
  <dimension ref="B1:EN65"/>
  <sheetViews>
    <sheetView workbookViewId="0">
      <selection activeCell="J6" sqref="J6"/>
    </sheetView>
  </sheetViews>
  <sheetFormatPr defaultColWidth="8.6640625" defaultRowHeight="14.4" x14ac:dyDescent="0.3"/>
  <cols>
    <col min="2" max="4" width="8.6640625" style="63"/>
    <col min="5" max="5" width="18.44140625" style="63" customWidth="1"/>
    <col min="6" max="7" width="15.6640625" style="63" customWidth="1"/>
    <col min="8" max="8" width="22.5546875" style="63" customWidth="1"/>
    <col min="9" max="10" width="28" style="64" customWidth="1"/>
    <col min="11" max="12" width="17.33203125" style="64" customWidth="1"/>
    <col min="13" max="14" width="28" style="64" customWidth="1"/>
    <col min="15" max="15" width="27" customWidth="1"/>
    <col min="16" max="16" width="13.6640625" bestFit="1" customWidth="1"/>
    <col min="17" max="17" width="10.33203125" customWidth="1"/>
    <col min="18" max="53" width="10.44140625" bestFit="1" customWidth="1"/>
    <col min="54" max="54" width="13.6640625" bestFit="1" customWidth="1"/>
    <col min="55" max="56" width="10.44140625" bestFit="1" customWidth="1"/>
    <col min="58" max="58" width="27" customWidth="1"/>
    <col min="59" max="59" width="13.6640625" bestFit="1" customWidth="1"/>
    <col min="60" max="60" width="10.33203125" customWidth="1"/>
    <col min="61" max="96" width="10.44140625" bestFit="1" customWidth="1"/>
    <col min="97" max="97" width="11.44140625" customWidth="1"/>
    <col min="98" max="99" width="10.44140625" bestFit="1" customWidth="1"/>
    <col min="101" max="101" width="27" customWidth="1"/>
    <col min="102" max="102" width="13.6640625" bestFit="1" customWidth="1"/>
    <col min="103" max="103" width="10.33203125" customWidth="1"/>
    <col min="104" max="139" width="10.44140625" bestFit="1" customWidth="1"/>
    <col min="140" max="140" width="11.44140625" customWidth="1"/>
    <col min="141" max="142" width="10.44140625" bestFit="1" customWidth="1"/>
  </cols>
  <sheetData>
    <row r="1" spans="2:144" x14ac:dyDescent="0.3">
      <c r="O1" s="64"/>
    </row>
    <row r="2" spans="2:144" ht="15.6" x14ac:dyDescent="0.3">
      <c r="O2" s="64"/>
      <c r="Q2" s="65" t="s">
        <v>454</v>
      </c>
      <c r="BH2" s="65" t="s">
        <v>455</v>
      </c>
      <c r="CY2" s="65" t="s">
        <v>456</v>
      </c>
    </row>
    <row r="3" spans="2:144" ht="15.6" x14ac:dyDescent="0.3">
      <c r="O3" s="64"/>
      <c r="Q3" s="71">
        <f>Lister!B8</f>
        <v>0</v>
      </c>
      <c r="R3">
        <f>Q3+5</f>
        <v>5</v>
      </c>
      <c r="S3">
        <f t="shared" ref="S3:BE3" si="0">R3+5</f>
        <v>10</v>
      </c>
      <c r="T3">
        <f t="shared" si="0"/>
        <v>15</v>
      </c>
      <c r="U3">
        <f t="shared" si="0"/>
        <v>20</v>
      </c>
      <c r="V3">
        <f t="shared" si="0"/>
        <v>25</v>
      </c>
      <c r="W3">
        <f t="shared" si="0"/>
        <v>30</v>
      </c>
      <c r="X3">
        <f t="shared" si="0"/>
        <v>35</v>
      </c>
      <c r="Y3">
        <f t="shared" si="0"/>
        <v>40</v>
      </c>
      <c r="Z3">
        <f t="shared" si="0"/>
        <v>45</v>
      </c>
      <c r="AA3">
        <f t="shared" si="0"/>
        <v>50</v>
      </c>
      <c r="AB3">
        <f t="shared" si="0"/>
        <v>55</v>
      </c>
      <c r="AC3">
        <f t="shared" si="0"/>
        <v>60</v>
      </c>
      <c r="AD3">
        <f t="shared" si="0"/>
        <v>65</v>
      </c>
      <c r="AE3">
        <f t="shared" si="0"/>
        <v>70</v>
      </c>
      <c r="AF3">
        <f t="shared" si="0"/>
        <v>75</v>
      </c>
      <c r="AG3">
        <f t="shared" si="0"/>
        <v>80</v>
      </c>
      <c r="AH3">
        <f t="shared" si="0"/>
        <v>85</v>
      </c>
      <c r="AI3">
        <f t="shared" si="0"/>
        <v>90</v>
      </c>
      <c r="AJ3">
        <f t="shared" si="0"/>
        <v>95</v>
      </c>
      <c r="AK3">
        <f t="shared" si="0"/>
        <v>100</v>
      </c>
      <c r="AL3">
        <f t="shared" si="0"/>
        <v>105</v>
      </c>
      <c r="AM3">
        <f t="shared" si="0"/>
        <v>110</v>
      </c>
      <c r="AN3">
        <f t="shared" si="0"/>
        <v>115</v>
      </c>
      <c r="AO3">
        <f t="shared" si="0"/>
        <v>120</v>
      </c>
      <c r="AP3">
        <f t="shared" si="0"/>
        <v>125</v>
      </c>
      <c r="AQ3">
        <f t="shared" si="0"/>
        <v>130</v>
      </c>
      <c r="AR3">
        <f t="shared" si="0"/>
        <v>135</v>
      </c>
      <c r="AS3">
        <f t="shared" si="0"/>
        <v>140</v>
      </c>
      <c r="AT3">
        <f t="shared" si="0"/>
        <v>145</v>
      </c>
      <c r="AU3">
        <f t="shared" si="0"/>
        <v>150</v>
      </c>
      <c r="AV3">
        <f t="shared" si="0"/>
        <v>155</v>
      </c>
      <c r="AW3">
        <f t="shared" si="0"/>
        <v>160</v>
      </c>
      <c r="AX3">
        <f t="shared" si="0"/>
        <v>165</v>
      </c>
      <c r="AY3">
        <f t="shared" si="0"/>
        <v>170</v>
      </c>
      <c r="AZ3">
        <f t="shared" si="0"/>
        <v>175</v>
      </c>
      <c r="BA3">
        <f t="shared" si="0"/>
        <v>180</v>
      </c>
      <c r="BB3">
        <f t="shared" si="0"/>
        <v>185</v>
      </c>
      <c r="BC3">
        <f t="shared" si="0"/>
        <v>190</v>
      </c>
      <c r="BD3">
        <f t="shared" si="0"/>
        <v>195</v>
      </c>
      <c r="BE3">
        <f t="shared" si="0"/>
        <v>200</v>
      </c>
      <c r="BH3" s="71">
        <f>Lister!B8</f>
        <v>0</v>
      </c>
      <c r="BI3">
        <f>BH3+5</f>
        <v>5</v>
      </c>
      <c r="BJ3">
        <f t="shared" ref="BJ3" si="1">BI3+5</f>
        <v>10</v>
      </c>
      <c r="BK3">
        <f t="shared" ref="BK3" si="2">BJ3+5</f>
        <v>15</v>
      </c>
      <c r="BL3">
        <f t="shared" ref="BL3" si="3">BK3+5</f>
        <v>20</v>
      </c>
      <c r="BM3">
        <f t="shared" ref="BM3" si="4">BL3+5</f>
        <v>25</v>
      </c>
      <c r="BN3">
        <f t="shared" ref="BN3" si="5">BM3+5</f>
        <v>30</v>
      </c>
      <c r="BO3">
        <f t="shared" ref="BO3" si="6">BN3+5</f>
        <v>35</v>
      </c>
      <c r="BP3">
        <f t="shared" ref="BP3" si="7">BO3+5</f>
        <v>40</v>
      </c>
      <c r="BQ3">
        <f t="shared" ref="BQ3" si="8">BP3+5</f>
        <v>45</v>
      </c>
      <c r="BR3">
        <f t="shared" ref="BR3" si="9">BQ3+5</f>
        <v>50</v>
      </c>
      <c r="BS3">
        <f t="shared" ref="BS3" si="10">BR3+5</f>
        <v>55</v>
      </c>
      <c r="BT3">
        <f t="shared" ref="BT3" si="11">BS3+5</f>
        <v>60</v>
      </c>
      <c r="BU3">
        <f t="shared" ref="BU3" si="12">BT3+5</f>
        <v>65</v>
      </c>
      <c r="BV3">
        <f t="shared" ref="BV3" si="13">BU3+5</f>
        <v>70</v>
      </c>
      <c r="BW3">
        <f t="shared" ref="BW3" si="14">BV3+5</f>
        <v>75</v>
      </c>
      <c r="BX3">
        <f t="shared" ref="BX3" si="15">BW3+5</f>
        <v>80</v>
      </c>
      <c r="BY3">
        <f t="shared" ref="BY3" si="16">BX3+5</f>
        <v>85</v>
      </c>
      <c r="BZ3">
        <f t="shared" ref="BZ3" si="17">BY3+5</f>
        <v>90</v>
      </c>
      <c r="CA3">
        <f t="shared" ref="CA3" si="18">BZ3+5</f>
        <v>95</v>
      </c>
      <c r="CB3">
        <f t="shared" ref="CB3" si="19">CA3+5</f>
        <v>100</v>
      </c>
      <c r="CC3">
        <f t="shared" ref="CC3" si="20">CB3+5</f>
        <v>105</v>
      </c>
      <c r="CD3">
        <f t="shared" ref="CD3" si="21">CC3+5</f>
        <v>110</v>
      </c>
      <c r="CE3">
        <f t="shared" ref="CE3" si="22">CD3+5</f>
        <v>115</v>
      </c>
      <c r="CF3">
        <f t="shared" ref="CF3" si="23">CE3+5</f>
        <v>120</v>
      </c>
      <c r="CG3">
        <f t="shared" ref="CG3" si="24">CF3+5</f>
        <v>125</v>
      </c>
      <c r="CH3">
        <f t="shared" ref="CH3" si="25">CG3+5</f>
        <v>130</v>
      </c>
      <c r="CI3">
        <f t="shared" ref="CI3" si="26">CH3+5</f>
        <v>135</v>
      </c>
      <c r="CJ3">
        <f t="shared" ref="CJ3" si="27">CI3+5</f>
        <v>140</v>
      </c>
      <c r="CK3">
        <f t="shared" ref="CK3" si="28">CJ3+5</f>
        <v>145</v>
      </c>
      <c r="CL3">
        <f t="shared" ref="CL3" si="29">CK3+5</f>
        <v>150</v>
      </c>
      <c r="CM3">
        <f t="shared" ref="CM3" si="30">CL3+5</f>
        <v>155</v>
      </c>
      <c r="CN3">
        <f t="shared" ref="CN3" si="31">CM3+5</f>
        <v>160</v>
      </c>
      <c r="CO3">
        <f t="shared" ref="CO3" si="32">CN3+5</f>
        <v>165</v>
      </c>
      <c r="CP3">
        <f t="shared" ref="CP3" si="33">CO3+5</f>
        <v>170</v>
      </c>
      <c r="CQ3">
        <f t="shared" ref="CQ3" si="34">CP3+5</f>
        <v>175</v>
      </c>
      <c r="CR3">
        <f t="shared" ref="CR3" si="35">CQ3+5</f>
        <v>180</v>
      </c>
      <c r="CS3">
        <f t="shared" ref="CS3" si="36">CR3+5</f>
        <v>185</v>
      </c>
      <c r="CT3">
        <f t="shared" ref="CT3" si="37">CS3+5</f>
        <v>190</v>
      </c>
      <c r="CU3">
        <f t="shared" ref="CU3" si="38">CT3+5</f>
        <v>195</v>
      </c>
      <c r="CV3">
        <f t="shared" ref="CV3" si="39">CU3+5</f>
        <v>200</v>
      </c>
      <c r="CY3" s="71">
        <f>Lister!B8</f>
        <v>0</v>
      </c>
      <c r="CZ3">
        <f>CY3+5</f>
        <v>5</v>
      </c>
      <c r="DA3">
        <f t="shared" ref="DA3" si="40">CZ3+5</f>
        <v>10</v>
      </c>
      <c r="DB3">
        <f t="shared" ref="DB3" si="41">DA3+5</f>
        <v>15</v>
      </c>
      <c r="DC3">
        <f t="shared" ref="DC3" si="42">DB3+5</f>
        <v>20</v>
      </c>
      <c r="DD3">
        <f t="shared" ref="DD3" si="43">DC3+5</f>
        <v>25</v>
      </c>
      <c r="DE3">
        <f t="shared" ref="DE3" si="44">DD3+5</f>
        <v>30</v>
      </c>
      <c r="DF3">
        <f t="shared" ref="DF3" si="45">DE3+5</f>
        <v>35</v>
      </c>
      <c r="DG3">
        <f t="shared" ref="DG3" si="46">DF3+5</f>
        <v>40</v>
      </c>
      <c r="DH3">
        <f t="shared" ref="DH3" si="47">DG3+5</f>
        <v>45</v>
      </c>
      <c r="DI3">
        <f t="shared" ref="DI3" si="48">DH3+5</f>
        <v>50</v>
      </c>
      <c r="DJ3">
        <f t="shared" ref="DJ3" si="49">DI3+5</f>
        <v>55</v>
      </c>
      <c r="DK3">
        <f t="shared" ref="DK3" si="50">DJ3+5</f>
        <v>60</v>
      </c>
      <c r="DL3">
        <f t="shared" ref="DL3" si="51">DK3+5</f>
        <v>65</v>
      </c>
      <c r="DM3">
        <f t="shared" ref="DM3" si="52">DL3+5</f>
        <v>70</v>
      </c>
      <c r="DN3">
        <f t="shared" ref="DN3" si="53">DM3+5</f>
        <v>75</v>
      </c>
      <c r="DO3">
        <f t="shared" ref="DO3" si="54">DN3+5</f>
        <v>80</v>
      </c>
      <c r="DP3">
        <f t="shared" ref="DP3" si="55">DO3+5</f>
        <v>85</v>
      </c>
      <c r="DQ3">
        <f t="shared" ref="DQ3" si="56">DP3+5</f>
        <v>90</v>
      </c>
      <c r="DR3">
        <f t="shared" ref="DR3" si="57">DQ3+5</f>
        <v>95</v>
      </c>
      <c r="DS3">
        <f t="shared" ref="DS3" si="58">DR3+5</f>
        <v>100</v>
      </c>
      <c r="DT3">
        <f t="shared" ref="DT3" si="59">DS3+5</f>
        <v>105</v>
      </c>
      <c r="DU3">
        <f t="shared" ref="DU3" si="60">DT3+5</f>
        <v>110</v>
      </c>
      <c r="DV3">
        <f t="shared" ref="DV3" si="61">DU3+5</f>
        <v>115</v>
      </c>
      <c r="DW3">
        <f t="shared" ref="DW3" si="62">DV3+5</f>
        <v>120</v>
      </c>
      <c r="DX3">
        <f t="shared" ref="DX3" si="63">DW3+5</f>
        <v>125</v>
      </c>
      <c r="DY3">
        <f t="shared" ref="DY3" si="64">DX3+5</f>
        <v>130</v>
      </c>
      <c r="DZ3">
        <f t="shared" ref="DZ3" si="65">DY3+5</f>
        <v>135</v>
      </c>
      <c r="EA3">
        <f t="shared" ref="EA3" si="66">DZ3+5</f>
        <v>140</v>
      </c>
      <c r="EB3">
        <f t="shared" ref="EB3" si="67">EA3+5</f>
        <v>145</v>
      </c>
      <c r="EC3">
        <f t="shared" ref="EC3" si="68">EB3+5</f>
        <v>150</v>
      </c>
      <c r="ED3">
        <f t="shared" ref="ED3" si="69">EC3+5</f>
        <v>155</v>
      </c>
      <c r="EE3">
        <f t="shared" ref="EE3" si="70">ED3+5</f>
        <v>160</v>
      </c>
      <c r="EF3">
        <f t="shared" ref="EF3" si="71">EE3+5</f>
        <v>165</v>
      </c>
      <c r="EG3">
        <f t="shared" ref="EG3" si="72">EF3+5</f>
        <v>170</v>
      </c>
      <c r="EH3">
        <f t="shared" ref="EH3" si="73">EG3+5</f>
        <v>175</v>
      </c>
      <c r="EI3">
        <f t="shared" ref="EI3" si="74">EH3+5</f>
        <v>180</v>
      </c>
      <c r="EJ3">
        <f t="shared" ref="EJ3" si="75">EI3+5</f>
        <v>185</v>
      </c>
      <c r="EK3">
        <f t="shared" ref="EK3" si="76">EJ3+5</f>
        <v>190</v>
      </c>
      <c r="EL3">
        <f t="shared" ref="EL3" si="77">EK3+5</f>
        <v>195</v>
      </c>
      <c r="EM3">
        <f t="shared" ref="EM3" si="78">EL3+5</f>
        <v>200</v>
      </c>
    </row>
    <row r="4" spans="2:144" ht="39.6" x14ac:dyDescent="0.3">
      <c r="B4" s="62" t="s">
        <v>122</v>
      </c>
      <c r="C4" s="62" t="s">
        <v>123</v>
      </c>
      <c r="D4" s="62" t="s">
        <v>124</v>
      </c>
      <c r="E4" s="62" t="s">
        <v>129</v>
      </c>
      <c r="F4" s="62" t="s">
        <v>126</v>
      </c>
      <c r="G4" s="62" t="s">
        <v>127</v>
      </c>
      <c r="H4" s="149" t="s">
        <v>315</v>
      </c>
      <c r="I4" s="62" t="s">
        <v>128</v>
      </c>
      <c r="J4" s="156" t="s">
        <v>577</v>
      </c>
      <c r="K4" s="156" t="s">
        <v>610</v>
      </c>
      <c r="L4" s="156" t="s">
        <v>613</v>
      </c>
      <c r="M4" s="156" t="s">
        <v>625</v>
      </c>
      <c r="N4" s="156" t="s">
        <v>626</v>
      </c>
      <c r="O4" s="156" t="s">
        <v>458</v>
      </c>
      <c r="P4" s="156" t="s">
        <v>457</v>
      </c>
      <c r="R4" s="19">
        <v>1</v>
      </c>
      <c r="S4" s="19">
        <v>5</v>
      </c>
      <c r="T4" s="19">
        <v>10</v>
      </c>
      <c r="U4" s="19">
        <v>15</v>
      </c>
      <c r="V4" s="19">
        <v>20</v>
      </c>
      <c r="W4" s="19">
        <v>25</v>
      </c>
      <c r="X4" s="19">
        <v>30</v>
      </c>
      <c r="Y4" s="19">
        <v>35</v>
      </c>
      <c r="Z4" s="19">
        <v>40</v>
      </c>
      <c r="AA4" s="19">
        <v>45</v>
      </c>
      <c r="AB4" s="19">
        <v>50</v>
      </c>
      <c r="AC4" s="19">
        <v>55</v>
      </c>
      <c r="AD4" s="19">
        <v>60</v>
      </c>
      <c r="AE4" s="19">
        <v>65</v>
      </c>
      <c r="AF4" s="19">
        <v>70</v>
      </c>
      <c r="AG4" s="19">
        <v>75</v>
      </c>
      <c r="AH4" s="19">
        <v>80</v>
      </c>
      <c r="AI4" s="19">
        <v>85</v>
      </c>
      <c r="AJ4" s="19">
        <v>90</v>
      </c>
      <c r="AK4" s="19">
        <v>95</v>
      </c>
      <c r="AL4" s="19">
        <v>100</v>
      </c>
      <c r="AM4" s="19">
        <v>105</v>
      </c>
      <c r="AN4" s="19">
        <v>110</v>
      </c>
      <c r="AO4" s="19">
        <v>115</v>
      </c>
      <c r="AP4" s="19">
        <v>120</v>
      </c>
      <c r="AQ4" s="19">
        <v>125</v>
      </c>
      <c r="AR4" s="19">
        <v>130</v>
      </c>
      <c r="AS4" s="19">
        <v>135</v>
      </c>
      <c r="AT4" s="19">
        <v>140</v>
      </c>
      <c r="AU4" s="19">
        <v>145</v>
      </c>
      <c r="AV4" s="2">
        <v>150</v>
      </c>
      <c r="AW4" s="19">
        <v>155</v>
      </c>
      <c r="AX4" s="2">
        <v>160</v>
      </c>
      <c r="AY4" s="19">
        <v>165</v>
      </c>
      <c r="AZ4" s="2">
        <v>170</v>
      </c>
      <c r="BA4" s="19">
        <v>175</v>
      </c>
      <c r="BB4" s="2">
        <v>180</v>
      </c>
      <c r="BC4" s="19">
        <v>185</v>
      </c>
      <c r="BD4" s="2">
        <v>190</v>
      </c>
      <c r="BE4" s="19">
        <v>195</v>
      </c>
      <c r="BF4" s="2">
        <v>200</v>
      </c>
      <c r="BI4" s="19">
        <v>1</v>
      </c>
      <c r="BJ4" s="19">
        <v>5</v>
      </c>
      <c r="BK4" s="19">
        <v>10</v>
      </c>
      <c r="BL4" s="19">
        <v>15</v>
      </c>
      <c r="BM4" s="19">
        <v>20</v>
      </c>
      <c r="BN4" s="19">
        <v>25</v>
      </c>
      <c r="BO4" s="19">
        <v>30</v>
      </c>
      <c r="BP4" s="19">
        <v>35</v>
      </c>
      <c r="BQ4" s="19">
        <v>40</v>
      </c>
      <c r="BR4" s="19">
        <v>45</v>
      </c>
      <c r="BS4" s="19">
        <v>50</v>
      </c>
      <c r="BT4" s="19">
        <v>55</v>
      </c>
      <c r="BU4" s="19">
        <v>60</v>
      </c>
      <c r="BV4" s="19">
        <v>65</v>
      </c>
      <c r="BW4" s="19">
        <v>70</v>
      </c>
      <c r="BX4" s="19">
        <v>75</v>
      </c>
      <c r="BY4" s="19">
        <v>80</v>
      </c>
      <c r="BZ4" s="19">
        <v>85</v>
      </c>
      <c r="CA4" s="19">
        <v>90</v>
      </c>
      <c r="CB4" s="19">
        <v>95</v>
      </c>
      <c r="CC4" s="19">
        <v>100</v>
      </c>
      <c r="CD4" s="19">
        <v>105</v>
      </c>
      <c r="CE4" s="19">
        <v>110</v>
      </c>
      <c r="CF4" s="19">
        <v>115</v>
      </c>
      <c r="CG4" s="19">
        <v>120</v>
      </c>
      <c r="CH4" s="19">
        <v>125</v>
      </c>
      <c r="CI4" s="19">
        <v>130</v>
      </c>
      <c r="CJ4" s="19">
        <v>135</v>
      </c>
      <c r="CK4" s="19">
        <v>140</v>
      </c>
      <c r="CL4" s="19">
        <v>145</v>
      </c>
      <c r="CM4" s="2">
        <v>150</v>
      </c>
      <c r="CN4" s="19">
        <v>155</v>
      </c>
      <c r="CO4" s="2">
        <v>160</v>
      </c>
      <c r="CP4" s="19">
        <v>165</v>
      </c>
      <c r="CQ4" s="2">
        <v>170</v>
      </c>
      <c r="CR4" s="19">
        <v>175</v>
      </c>
      <c r="CS4" s="2">
        <v>180</v>
      </c>
      <c r="CT4" s="19">
        <v>185</v>
      </c>
      <c r="CU4" s="2">
        <v>190</v>
      </c>
      <c r="CV4" s="19">
        <v>195</v>
      </c>
      <c r="CW4" s="2">
        <v>200</v>
      </c>
      <c r="CZ4" s="19">
        <v>1</v>
      </c>
      <c r="DA4" s="19">
        <v>5</v>
      </c>
      <c r="DB4" s="19">
        <v>10</v>
      </c>
      <c r="DC4" s="19">
        <v>15</v>
      </c>
      <c r="DD4" s="19">
        <v>20</v>
      </c>
      <c r="DE4" s="19">
        <v>25</v>
      </c>
      <c r="DF4" s="19">
        <v>30</v>
      </c>
      <c r="DG4" s="19">
        <v>35</v>
      </c>
      <c r="DH4" s="19">
        <v>40</v>
      </c>
      <c r="DI4" s="19">
        <v>45</v>
      </c>
      <c r="DJ4" s="19">
        <v>50</v>
      </c>
      <c r="DK4" s="19">
        <v>55</v>
      </c>
      <c r="DL4" s="19">
        <v>60</v>
      </c>
      <c r="DM4" s="19">
        <v>65</v>
      </c>
      <c r="DN4" s="19">
        <v>70</v>
      </c>
      <c r="DO4" s="19">
        <v>75</v>
      </c>
      <c r="DP4" s="19">
        <v>80</v>
      </c>
      <c r="DQ4" s="19">
        <v>85</v>
      </c>
      <c r="DR4" s="19">
        <v>90</v>
      </c>
      <c r="DS4" s="19">
        <v>95</v>
      </c>
      <c r="DT4" s="19">
        <v>100</v>
      </c>
      <c r="DU4" s="19">
        <v>105</v>
      </c>
      <c r="DV4" s="19">
        <v>110</v>
      </c>
      <c r="DW4" s="19">
        <v>115</v>
      </c>
      <c r="DX4" s="19">
        <v>120</v>
      </c>
      <c r="DY4" s="19">
        <v>125</v>
      </c>
      <c r="DZ4" s="19">
        <v>130</v>
      </c>
      <c r="EA4" s="19">
        <v>135</v>
      </c>
      <c r="EB4" s="19">
        <v>140</v>
      </c>
      <c r="EC4" s="19">
        <v>145</v>
      </c>
      <c r="ED4" s="2">
        <v>150</v>
      </c>
      <c r="EE4" s="19">
        <v>155</v>
      </c>
      <c r="EF4" s="2">
        <v>160</v>
      </c>
      <c r="EG4" s="19">
        <v>165</v>
      </c>
      <c r="EH4" s="2">
        <v>170</v>
      </c>
      <c r="EI4" s="19">
        <v>175</v>
      </c>
      <c r="EJ4" s="2">
        <v>180</v>
      </c>
      <c r="EK4" s="19">
        <v>185</v>
      </c>
      <c r="EL4" s="2">
        <v>190</v>
      </c>
      <c r="EM4" s="19">
        <v>195</v>
      </c>
      <c r="EN4" s="2">
        <v>200</v>
      </c>
    </row>
    <row r="5" spans="2:144" ht="15.6" x14ac:dyDescent="0.3">
      <c r="B5" s="66">
        <f>'Stamdata - Projektplan'!B49</f>
        <v>0</v>
      </c>
      <c r="C5" s="66">
        <f>'Stamdata - Projektplan'!C49</f>
        <v>0</v>
      </c>
      <c r="D5" s="66">
        <f>'Stamdata - Projektplan'!D49</f>
        <v>0</v>
      </c>
      <c r="E5" s="66">
        <f>'Stamdata - Projektplan'!E49</f>
        <v>0</v>
      </c>
      <c r="F5" s="66">
        <f>'Stamdata - Projektplan'!G49</f>
        <v>0</v>
      </c>
      <c r="G5" s="66">
        <f>'Stamdata - Projektplan'!H49</f>
        <v>0</v>
      </c>
      <c r="H5" s="66">
        <f>'Stamdata - Projektplan'!I49</f>
        <v>0</v>
      </c>
      <c r="I5" s="66">
        <f>'Stamdata - Projektplan'!J49</f>
        <v>0</v>
      </c>
      <c r="J5" s="63" t="str">
        <f>IFERROR(VLOOKUP(I5,'Modeller - CO2'!$A$4:$C$57,3,FALSE),"")</f>
        <v/>
      </c>
      <c r="K5" s="451" t="str">
        <f>IFERROR(VLOOKUP(I5,'Modeller - CO2'!$A$4:$D$57,4,FALSE),"")</f>
        <v/>
      </c>
      <c r="L5" s="453" t="str">
        <f>IFERROR(D5*K5,"")</f>
        <v/>
      </c>
      <c r="M5" s="451" t="str">
        <f>IFERROR(VLOOKUP(I5,'Modeller - CO2'!$A$4:$E$57,5,FALSE),"")</f>
        <v/>
      </c>
      <c r="N5" s="453" t="str">
        <f>IFERROR(D5*M5,"")</f>
        <v/>
      </c>
      <c r="O5" s="63" t="b">
        <f t="shared" ref="O5:O44" si="79">OR(I5=0,I5="",I5="Ingen model",I5="Skoveng m. tilplantning (lav)",I5="Skoveng m. tilplantning (Middel)",I5="Skoveng m. tilplantning (Høj)")</f>
        <v>1</v>
      </c>
      <c r="P5" s="63" t="str">
        <f>IF(O5=TRUE,"Nej","Ja")</f>
        <v>Nej</v>
      </c>
      <c r="R5" s="67" cm="1">
        <f t="array" ref="R5">IFERROR((IF(Q$3-$F5&lt;0,0,IF(Q$3-$F5&gt;200,0,INDEX('Modeller - CO2'!$F$4:$AT$59,MATCH('Opgørelse - CO2'!$I5,'Modeller - CO2'!$A$4:$A$59,0),(Q$3-$F5)/5+1)))*$D5*$G5),0)</f>
        <v>0</v>
      </c>
      <c r="S5" s="67" cm="1">
        <f t="array" ref="S5">IFERROR((IF(R$3-$F5&lt;0,0,IF(R$3-$F5&gt;200,0,INDEX('Modeller - CO2'!$F$4:$AT$59,MATCH('Opgørelse - CO2'!$I5,'Modeller - CO2'!$A$4:$A$59,0),(R$3-$F5)/5+1)))*$D5*$G5),0)</f>
        <v>0</v>
      </c>
      <c r="T5" s="67" cm="1">
        <f t="array" ref="T5">IFERROR((IF(S$3-$F5&lt;0,0,IF(S$3-$F5&gt;200,0,INDEX('Modeller - CO2'!$F$4:$AT$59,MATCH('Opgørelse - CO2'!$I5,'Modeller - CO2'!$A$4:$A$59,0),(S$3-$F5)/5+1)))*$D5*$G5),0)</f>
        <v>0</v>
      </c>
      <c r="U5" s="67" cm="1">
        <f t="array" ref="U5">IFERROR((IF(T$3-$F5&lt;0,0,IF(T$3-$F5&gt;200,0,INDEX('Modeller - CO2'!$F$4:$AT$59,MATCH('Opgørelse - CO2'!$I5,'Modeller - CO2'!$A$4:$A$59,0),(T$3-$F5)/5+1)))*$D5*$G5),0)</f>
        <v>0</v>
      </c>
      <c r="V5" s="67" cm="1">
        <f t="array" ref="V5">IFERROR((IF(U$3-$F5&lt;0,0,IF(U$3-$F5&gt;200,0,INDEX('Modeller - CO2'!$F$4:$AT$59,MATCH('Opgørelse - CO2'!$I5,'Modeller - CO2'!$A$4:$A$59,0),(U$3-$F5)/5+1)))*$D5*$G5),0)</f>
        <v>0</v>
      </c>
      <c r="W5" s="67" cm="1">
        <f t="array" ref="W5">IFERROR((IF(V$3-$F5&lt;0,0,IF(V$3-$F5&gt;200,0,INDEX('Modeller - CO2'!$F$4:$AT$59,MATCH('Opgørelse - CO2'!$I5,'Modeller - CO2'!$A$4:$A$59,0),(V$3-$F5)/5+1)))*$D5*$G5),0)</f>
        <v>0</v>
      </c>
      <c r="X5" s="67" cm="1">
        <f t="array" ref="X5">IFERROR((IF(W$3-$F5&lt;0,0,IF(W$3-$F5&gt;200,0,INDEX('Modeller - CO2'!$F$4:$AT$59,MATCH('Opgørelse - CO2'!$I5,'Modeller - CO2'!$A$4:$A$59,0),(W$3-$F5)/5+1)))*$D5*$G5),0)</f>
        <v>0</v>
      </c>
      <c r="Y5" s="67" cm="1">
        <f t="array" ref="Y5">IFERROR((IF(X$3-$F5&lt;0,0,IF(X$3-$F5&gt;200,0,INDEX('Modeller - CO2'!$F$4:$AT$59,MATCH('Opgørelse - CO2'!$I5,'Modeller - CO2'!$A$4:$A$59,0),(X$3-$F5)/5+1)))*$D5*$G5),0)</f>
        <v>0</v>
      </c>
      <c r="Z5" s="67" cm="1">
        <f t="array" ref="Z5">IFERROR((IF(Y$3-$F5&lt;0,0,IF(Y$3-$F5&gt;200,0,INDEX('Modeller - CO2'!$F$4:$AT$59,MATCH('Opgørelse - CO2'!$I5,'Modeller - CO2'!$A$4:$A$59,0),(Y$3-$F5)/5+1)))*$D5*$G5),0)</f>
        <v>0</v>
      </c>
      <c r="AA5" s="67" cm="1">
        <f t="array" ref="AA5">IFERROR((IF(Z$3-$F5&lt;0,0,IF(Z$3-$F5&gt;200,0,INDEX('Modeller - CO2'!$F$4:$AT$59,MATCH('Opgørelse - CO2'!$I5,'Modeller - CO2'!$A$4:$A$59,0),(Z$3-$F5)/5+1)))*$D5*$G5),0)</f>
        <v>0</v>
      </c>
      <c r="AB5" s="67" cm="1">
        <f t="array" ref="AB5">IFERROR((IF(AA$3-$F5&lt;0,0,IF(AA$3-$F5&gt;200,0,INDEX('Modeller - CO2'!$F$4:$AT$59,MATCH('Opgørelse - CO2'!$I5,'Modeller - CO2'!$A$4:$A$59,0),(AA$3-$F5)/5+1)))*$D5*$G5),0)</f>
        <v>0</v>
      </c>
      <c r="AC5" s="67" cm="1">
        <f t="array" ref="AC5">IFERROR((IF(AB$3-$F5&lt;0,0,IF(AB$3-$F5&gt;200,0,INDEX('Modeller - CO2'!$F$4:$AT$59,MATCH('Opgørelse - CO2'!$I5,'Modeller - CO2'!$A$4:$A$59,0),(AB$3-$F5)/5+1)))*$D5*$G5),0)</f>
        <v>0</v>
      </c>
      <c r="AD5" s="67" cm="1">
        <f t="array" ref="AD5">IFERROR((IF(AC$3-$F5&lt;0,0,IF(AC$3-$F5&gt;200,0,INDEX('Modeller - CO2'!$F$4:$AT$59,MATCH('Opgørelse - CO2'!$I5,'Modeller - CO2'!$A$4:$A$59,0),(AC$3-$F5)/5+1)))*$D5*$G5),0)</f>
        <v>0</v>
      </c>
      <c r="AE5" s="67" cm="1">
        <f t="array" ref="AE5">IFERROR((IF(AD$3-$F5&lt;0,0,IF(AD$3-$F5&gt;200,0,INDEX('Modeller - CO2'!$F$4:$AT$59,MATCH('Opgørelse - CO2'!$I5,'Modeller - CO2'!$A$4:$A$59,0),(AD$3-$F5)/5+1)))*$D5*$G5),0)</f>
        <v>0</v>
      </c>
      <c r="AF5" s="67" cm="1">
        <f t="array" ref="AF5">IFERROR((IF(AE$3-$F5&lt;0,0,IF(AE$3-$F5&gt;200,0,INDEX('Modeller - CO2'!$F$4:$AT$59,MATCH('Opgørelse - CO2'!$I5,'Modeller - CO2'!$A$4:$A$59,0),(AE$3-$F5)/5+1)))*$D5*$G5),0)</f>
        <v>0</v>
      </c>
      <c r="AG5" s="67" cm="1">
        <f t="array" ref="AG5">IFERROR((IF(AF$3-$F5&lt;0,0,IF(AF$3-$F5&gt;200,0,INDEX('Modeller - CO2'!$F$4:$AT$59,MATCH('Opgørelse - CO2'!$I5,'Modeller - CO2'!$A$4:$A$59,0),(AF$3-$F5)/5+1)))*$D5*$G5),0)</f>
        <v>0</v>
      </c>
      <c r="AH5" s="67" cm="1">
        <f t="array" ref="AH5">IFERROR((IF(AG$3-$F5&lt;0,0,IF(AG$3-$F5&gt;200,0,INDEX('Modeller - CO2'!$F$4:$AT$59,MATCH('Opgørelse - CO2'!$I5,'Modeller - CO2'!$A$4:$A$59,0),(AG$3-$F5)/5+1)))*$D5*$G5),0)</f>
        <v>0</v>
      </c>
      <c r="AI5" s="67" cm="1">
        <f t="array" ref="AI5">IFERROR((IF(AH$3-$F5&lt;0,0,IF(AH$3-$F5&gt;200,0,INDEX('Modeller - CO2'!$F$4:$AT$59,MATCH('Opgørelse - CO2'!$I5,'Modeller - CO2'!$A$4:$A$59,0),(AH$3-$F5)/5+1)))*$D5*$G5),0)</f>
        <v>0</v>
      </c>
      <c r="AJ5" s="67" cm="1">
        <f t="array" ref="AJ5">IFERROR((IF(AI$3-$F5&lt;0,0,IF(AI$3-$F5&gt;200,0,INDEX('Modeller - CO2'!$F$4:$AT$59,MATCH('Opgørelse - CO2'!$I5,'Modeller - CO2'!$A$4:$A$59,0),(AI$3-$F5)/5+1)))*$D5*$G5),0)</f>
        <v>0</v>
      </c>
      <c r="AK5" s="67" cm="1">
        <f t="array" ref="AK5">IFERROR((IF(AJ$3-$F5&lt;0,0,IF(AJ$3-$F5&gt;200,0,INDEX('Modeller - CO2'!$F$4:$AT$59,MATCH('Opgørelse - CO2'!$I5,'Modeller - CO2'!$A$4:$A$59,0),(AJ$3-$F5)/5+1)))*$D5*$G5),0)</f>
        <v>0</v>
      </c>
      <c r="AL5" s="67" cm="1">
        <f t="array" ref="AL5">IFERROR((IF(AK$3-$F5&lt;0,0,IF(AK$3-$F5&gt;200,0,INDEX('Modeller - CO2'!$F$4:$AT$59,MATCH('Opgørelse - CO2'!$I5,'Modeller - CO2'!$A$4:$A$59,0),(AK$3-$F5)/5+1)))*$D5*$G5),0)</f>
        <v>0</v>
      </c>
      <c r="AM5" s="67" cm="1">
        <f t="array" ref="AM5">IFERROR((IF(AL$3-$F5&lt;0,0,IF(AL$3-$F5&gt;200,0,INDEX('Modeller - CO2'!$F$4:$AT$59,MATCH('Opgørelse - CO2'!$I5,'Modeller - CO2'!$A$4:$A$59,0),(AL$3-$F5)/5+1)))*$D5*$G5),0)</f>
        <v>0</v>
      </c>
      <c r="AN5" s="67" cm="1">
        <f t="array" ref="AN5">IFERROR((IF(AM$3-$F5&lt;0,0,IF(AM$3-$F5&gt;200,0,INDEX('Modeller - CO2'!$F$4:$AT$59,MATCH('Opgørelse - CO2'!$I5,'Modeller - CO2'!$A$4:$A$59,0),(AM$3-$F5)/5+1)))*$D5*$G5),0)</f>
        <v>0</v>
      </c>
      <c r="AO5" s="67" cm="1">
        <f t="array" ref="AO5">IFERROR((IF(AN$3-$F5&lt;0,0,IF(AN$3-$F5&gt;200,0,INDEX('Modeller - CO2'!$F$4:$AT$59,MATCH('Opgørelse - CO2'!$I5,'Modeller - CO2'!$A$4:$A$59,0),(AN$3-$F5)/5+1)))*$D5*$G5),0)</f>
        <v>0</v>
      </c>
      <c r="AP5" s="67" cm="1">
        <f t="array" ref="AP5">IFERROR((IF(AO$3-$F5&lt;0,0,IF(AO$3-$F5&gt;200,0,INDEX('Modeller - CO2'!$F$4:$AT$59,MATCH('Opgørelse - CO2'!$I5,'Modeller - CO2'!$A$4:$A$59,0),(AO$3-$F5)/5+1)))*$D5*$G5),0)</f>
        <v>0</v>
      </c>
      <c r="AQ5" s="67" cm="1">
        <f t="array" ref="AQ5">IFERROR((IF(AP$3-$F5&lt;0,0,IF(AP$3-$F5&gt;200,0,INDEX('Modeller - CO2'!$F$4:$AT$59,MATCH('Opgørelse - CO2'!$I5,'Modeller - CO2'!$A$4:$A$59,0),(AP$3-$F5)/5+1)))*$D5*$G5),0)</f>
        <v>0</v>
      </c>
      <c r="AR5" s="67" cm="1">
        <f t="array" ref="AR5">IFERROR((IF(AQ$3-$F5&lt;0,0,IF(AQ$3-$F5&gt;200,0,INDEX('Modeller - CO2'!$F$4:$AT$59,MATCH('Opgørelse - CO2'!$I5,'Modeller - CO2'!$A$4:$A$59,0),(AQ$3-$F5)/5+1)))*$D5*$G5),0)</f>
        <v>0</v>
      </c>
      <c r="AS5" s="67" cm="1">
        <f t="array" ref="AS5">IFERROR((IF(AR$3-$F5&lt;0,0,IF(AR$3-$F5&gt;200,0,INDEX('Modeller - CO2'!$F$4:$AT$59,MATCH('Opgørelse - CO2'!$I5,'Modeller - CO2'!$A$4:$A$59,0),(AR$3-$F5)/5+1)))*$D5*$G5),0)</f>
        <v>0</v>
      </c>
      <c r="AT5" s="67" cm="1">
        <f t="array" ref="AT5">IFERROR((IF(AS$3-$F5&lt;0,0,IF(AS$3-$F5&gt;200,0,INDEX('Modeller - CO2'!$F$4:$AT$59,MATCH('Opgørelse - CO2'!$I5,'Modeller - CO2'!$A$4:$A$59,0),(AS$3-$F5)/5+1)))*$D5*$G5),0)</f>
        <v>0</v>
      </c>
      <c r="AU5" s="67" cm="1">
        <f t="array" ref="AU5">IFERROR((IF(AT$3-$F5&lt;0,0,IF(AT$3-$F5&gt;200,0,INDEX('Modeller - CO2'!$F$4:$AT$59,MATCH('Opgørelse - CO2'!$I5,'Modeller - CO2'!$A$4:$A$59,0),(AT$3-$F5)/5+1)))*$D5*$G5),0)</f>
        <v>0</v>
      </c>
      <c r="AV5" s="67" cm="1">
        <f t="array" ref="AV5">IFERROR((IF(AU$3-$F5&lt;0,0,IF(AU$3-$F5&gt;200,0,INDEX('Modeller - CO2'!$F$4:$AT$59,MATCH('Opgørelse - CO2'!$I5,'Modeller - CO2'!$A$4:$A$59,0),(AU$3-$F5)/5+1)))*$D5*$G5),0)</f>
        <v>0</v>
      </c>
      <c r="AW5" s="67" cm="1">
        <f t="array" ref="AW5">IFERROR((IF(AV$3-$F5&lt;0,0,IF(AV$3-$F5&gt;200,0,INDEX('Modeller - CO2'!$F$4:$AT$59,MATCH('Opgørelse - CO2'!$I5,'Modeller - CO2'!$A$4:$A$59,0),(AV$3-$F5)/5+1)))*$D5*$G5),0)</f>
        <v>0</v>
      </c>
      <c r="AX5" s="67" cm="1">
        <f t="array" ref="AX5">IFERROR((IF(AW$3-$F5&lt;0,0,IF(AW$3-$F5&gt;200,0,INDEX('Modeller - CO2'!$F$4:$AT$59,MATCH('Opgørelse - CO2'!$I5,'Modeller - CO2'!$A$4:$A$59,0),(AW$3-$F5)/5+1)))*$D5*$G5),0)</f>
        <v>0</v>
      </c>
      <c r="AY5" s="67" cm="1">
        <f t="array" ref="AY5">IFERROR((IF(AX$3-$F5&lt;0,0,IF(AX$3-$F5&gt;200,0,INDEX('Modeller - CO2'!$F$4:$AT$59,MATCH('Opgørelse - CO2'!$I5,'Modeller - CO2'!$A$4:$A$59,0),(AX$3-$F5)/5+1)))*$D5*$G5),0)</f>
        <v>0</v>
      </c>
      <c r="AZ5" s="67" cm="1">
        <f t="array" ref="AZ5">IFERROR((IF(AY$3-$F5&lt;0,0,IF(AY$3-$F5&gt;200,0,INDEX('Modeller - CO2'!$F$4:$AT$59,MATCH('Opgørelse - CO2'!$I5,'Modeller - CO2'!$A$4:$A$59,0),(AY$3-$F5)/5+1)))*$D5*$G5),0)</f>
        <v>0</v>
      </c>
      <c r="BA5" s="67" cm="1">
        <f t="array" ref="BA5">IFERROR((IF(AZ$3-$F5&lt;0,0,IF(AZ$3-$F5&gt;200,0,INDEX('Modeller - CO2'!$F$4:$AT$59,MATCH('Opgørelse - CO2'!$I5,'Modeller - CO2'!$A$4:$A$59,0),(AZ$3-$F5)/5+1)))*$D5*$G5),0)</f>
        <v>0</v>
      </c>
      <c r="BB5" s="67" cm="1">
        <f t="array" ref="BB5">IFERROR((IF(BA$3-$F5&lt;0,0,IF(BA$3-$F5&gt;200,0,INDEX('Modeller - CO2'!$F$4:$AT$59,MATCH('Opgørelse - CO2'!$I5,'Modeller - CO2'!$A$4:$A$59,0),(BA$3-$F5)/5+1)))*$D5*$G5),0)</f>
        <v>0</v>
      </c>
      <c r="BC5" s="67" cm="1">
        <f t="array" ref="BC5">IFERROR((IF(BB$3-$F5&lt;0,0,IF(BB$3-$F5&gt;200,0,INDEX('Modeller - CO2'!$F$4:$AT$59,MATCH('Opgørelse - CO2'!$I5,'Modeller - CO2'!$A$4:$A$59,0),(BB$3-$F5)/5+1)))*$D5*$G5),0)</f>
        <v>0</v>
      </c>
      <c r="BD5" s="67" cm="1">
        <f t="array" ref="BD5">IFERROR((IF(BC$3-$F5&lt;0,0,IF(BC$3-$F5&gt;200,0,INDEX('Modeller - CO2'!$F$4:$AT$59,MATCH('Opgørelse - CO2'!$I5,'Modeller - CO2'!$A$4:$A$59,0),(BC$3-$F5)/5+1)))*$D5*$G5),0)</f>
        <v>0</v>
      </c>
      <c r="BE5" s="67" cm="1">
        <f t="array" ref="BE5">IFERROR((IF(BD$3-$F5&lt;0,0,IF(BD$3-$F5&gt;200,0,INDEX('Modeller - CO2'!$F$4:$AT$59,MATCH('Opgørelse - CO2'!$I5,'Modeller - CO2'!$A$4:$A$59,0),(BD$3-$F5)/5+1)))*$D5*$G5),0)</f>
        <v>0</v>
      </c>
      <c r="BF5" s="67" cm="1">
        <f t="array" ref="BF5">IFERROR((IF(BE$3-$F5&lt;0,0,IF(BE$3-$F5&gt;200,0,INDEX('Modeller - CO2'!$F$4:$AT$59,MATCH('Opgørelse - CO2'!$I5,'Modeller - CO2'!$A$4:$A$59,0),(BE$3-$F5)/5+1)))*$D5*$G5),0)</f>
        <v>0</v>
      </c>
      <c r="BI5" s="67" cm="1">
        <f t="array" ref="BI5">IF($H5="ja",(IF(Q$3-$F5&lt;0,0,IF(Q$3-$F5&gt;200,0,INDEX('Modeller - CO2'!$F$4:$AT$59,MATCH("Jordbund",'Modeller - CO2'!$A$4:$A$59,0),(Q$3-$F5)/5+1)))*$D5*$G5),0)</f>
        <v>0</v>
      </c>
      <c r="BJ5" s="67" cm="1">
        <f t="array" ref="BJ5">IF($H5="ja",(IF(R$3-$F5&lt;0,0,IF(R$3-$F5&gt;200,0,INDEX('Modeller - CO2'!$F$4:$AT$59,MATCH("Jordbund",'Modeller - CO2'!$A$4:$A$59,0),(R$3-$F5)/5+1)))*$D5*$G5),0)</f>
        <v>0</v>
      </c>
      <c r="BK5" s="67" cm="1">
        <f t="array" ref="BK5">IF($H5="ja",(IF(S$3-$F5&lt;0,0,IF(S$3-$F5&gt;200,0,INDEX('Modeller - CO2'!$F$4:$AT$59,MATCH("Jordbund",'Modeller - CO2'!$A$4:$A$59,0),(S$3-$F5)/5+1)))*$D5*$G5),0)</f>
        <v>0</v>
      </c>
      <c r="BL5" s="67" cm="1">
        <f t="array" ref="BL5">IF($H5="ja",(IF(T$3-$F5&lt;0,0,IF(T$3-$F5&gt;200,0,INDEX('Modeller - CO2'!$F$4:$AT$59,MATCH("Jordbund",'Modeller - CO2'!$A$4:$A$59,0),(T$3-$F5)/5+1)))*$D5*$G5),0)</f>
        <v>0</v>
      </c>
      <c r="BM5" s="67" cm="1">
        <f t="array" ref="BM5">IF($H5="ja",(IF(U$3-$F5&lt;0,0,IF(U$3-$F5&gt;200,0,INDEX('Modeller - CO2'!$F$4:$AT$59,MATCH("Jordbund",'Modeller - CO2'!$A$4:$A$59,0),(U$3-$F5)/5+1)))*$D5*$G5),0)</f>
        <v>0</v>
      </c>
      <c r="BN5" s="67" cm="1">
        <f t="array" ref="BN5">IF($H5="ja",(IF(V$3-$F5&lt;0,0,IF(V$3-$F5&gt;200,0,INDEX('Modeller - CO2'!$F$4:$AT$59,MATCH("Jordbund",'Modeller - CO2'!$A$4:$A$59,0),(V$3-$F5)/5+1)))*$D5*$G5),0)</f>
        <v>0</v>
      </c>
      <c r="BO5" s="67" cm="1">
        <f t="array" ref="BO5">IF($H5="ja",(IF(W$3-$F5&lt;0,0,IF(W$3-$F5&gt;200,0,INDEX('Modeller - CO2'!$F$4:$AT$59,MATCH("Jordbund",'Modeller - CO2'!$A$4:$A$59,0),(W$3-$F5)/5+1)))*$D5*$G5),0)</f>
        <v>0</v>
      </c>
      <c r="BP5" s="67" cm="1">
        <f t="array" ref="BP5">IF($H5="ja",(IF(X$3-$F5&lt;0,0,IF(X$3-$F5&gt;200,0,INDEX('Modeller - CO2'!$F$4:$AT$59,MATCH("Jordbund",'Modeller - CO2'!$A$4:$A$59,0),(X$3-$F5)/5+1)))*$D5*$G5),0)</f>
        <v>0</v>
      </c>
      <c r="BQ5" s="67" cm="1">
        <f t="array" ref="BQ5">IF($H5="ja",(IF(Y$3-$F5&lt;0,0,IF(Y$3-$F5&gt;200,0,INDEX('Modeller - CO2'!$F$4:$AT$59,MATCH("Jordbund",'Modeller - CO2'!$A$4:$A$59,0),(Y$3-$F5)/5+1)))*$D5*$G5),0)</f>
        <v>0</v>
      </c>
      <c r="BR5" s="67" cm="1">
        <f t="array" ref="BR5">IF($H5="ja",(IF(Z$3-$F5&lt;0,0,IF(Z$3-$F5&gt;200,0,INDEX('Modeller - CO2'!$F$4:$AT$59,MATCH("Jordbund",'Modeller - CO2'!$A$4:$A$59,0),(Z$3-$F5)/5+1)))*$D5*$G5),0)</f>
        <v>0</v>
      </c>
      <c r="BS5" s="67" cm="1">
        <f t="array" ref="BS5">IF($H5="ja",(IF(AA$3-$F5&lt;0,0,IF(AA$3-$F5&gt;200,0,INDEX('Modeller - CO2'!$F$4:$AT$59,MATCH("Jordbund",'Modeller - CO2'!$A$4:$A$59,0),(AA$3-$F5)/5+1)))*$D5*$G5),0)</f>
        <v>0</v>
      </c>
      <c r="BT5" s="67" cm="1">
        <f t="array" ref="BT5">IF($H5="ja",(IF(AB$3-$F5&lt;0,0,IF(AB$3-$F5&gt;200,0,INDEX('Modeller - CO2'!$F$4:$AT$59,MATCH("Jordbund",'Modeller - CO2'!$A$4:$A$59,0),(AB$3-$F5)/5+1)))*$D5*$G5),0)</f>
        <v>0</v>
      </c>
      <c r="BU5" s="67" cm="1">
        <f t="array" ref="BU5">IF($H5="ja",(IF(AC$3-$F5&lt;0,0,IF(AC$3-$F5&gt;200,0,INDEX('Modeller - CO2'!$F$4:$AT$59,MATCH("Jordbund",'Modeller - CO2'!$A$4:$A$59,0),(AC$3-$F5)/5+1)))*$D5*$G5),0)</f>
        <v>0</v>
      </c>
      <c r="BV5" s="67" cm="1">
        <f t="array" ref="BV5">IF($H5="ja",(IF(AD$3-$F5&lt;0,0,IF(AD$3-$F5&gt;200,0,INDEX('Modeller - CO2'!$F$4:$AT$59,MATCH("Jordbund",'Modeller - CO2'!$A$4:$A$59,0),(AD$3-$F5)/5+1)))*$D5*$G5),0)</f>
        <v>0</v>
      </c>
      <c r="BW5" s="67" cm="1">
        <f t="array" ref="BW5">IF($H5="ja",(IF(AE$3-$F5&lt;0,0,IF(AE$3-$F5&gt;200,0,INDEX('Modeller - CO2'!$F$4:$AT$59,MATCH("Jordbund",'Modeller - CO2'!$A$4:$A$59,0),(AE$3-$F5)/5+1)))*$D5*$G5),0)</f>
        <v>0</v>
      </c>
      <c r="BX5" s="67" cm="1">
        <f t="array" ref="BX5">IF($H5="ja",(IF(AF$3-$F5&lt;0,0,IF(AF$3-$F5&gt;200,0,INDEX('Modeller - CO2'!$F$4:$AT$59,MATCH("Jordbund",'Modeller - CO2'!$A$4:$A$59,0),(AF$3-$F5)/5+1)))*$D5*$G5),0)</f>
        <v>0</v>
      </c>
      <c r="BY5" s="67" cm="1">
        <f t="array" ref="BY5">IF($H5="ja",(IF(AG$3-$F5&lt;0,0,IF(AG$3-$F5&gt;200,0,INDEX('Modeller - CO2'!$F$4:$AT$59,MATCH("Jordbund",'Modeller - CO2'!$A$4:$A$59,0),(AG$3-$F5)/5+1)))*$D5*$G5),0)</f>
        <v>0</v>
      </c>
      <c r="BZ5" s="67" cm="1">
        <f t="array" ref="BZ5">IF($H5="ja",(IF(AH$3-$F5&lt;0,0,IF(AH$3-$F5&gt;200,0,INDEX('Modeller - CO2'!$F$4:$AT$59,MATCH("Jordbund",'Modeller - CO2'!$A$4:$A$59,0),(AH$3-$F5)/5+1)))*$D5*$G5),0)</f>
        <v>0</v>
      </c>
      <c r="CA5" s="67" cm="1">
        <f t="array" ref="CA5">IF($H5="ja",(IF(AI$3-$F5&lt;0,0,IF(AI$3-$F5&gt;200,0,INDEX('Modeller - CO2'!$F$4:$AT$59,MATCH("Jordbund",'Modeller - CO2'!$A$4:$A$59,0),(AI$3-$F5)/5+1)))*$D5*$G5),0)</f>
        <v>0</v>
      </c>
      <c r="CB5" s="67" cm="1">
        <f t="array" ref="CB5">IF($H5="ja",(IF(AJ$3-$F5&lt;0,0,IF(AJ$3-$F5&gt;200,0,INDEX('Modeller - CO2'!$F$4:$AT$59,MATCH("Jordbund",'Modeller - CO2'!$A$4:$A$59,0),(AJ$3-$F5)/5+1)))*$D5*$G5),0)</f>
        <v>0</v>
      </c>
      <c r="CC5" s="67" cm="1">
        <f t="array" ref="CC5">IF($H5="ja",(IF(AK$3-$F5&lt;0,0,IF(AK$3-$F5&gt;200,0,INDEX('Modeller - CO2'!$F$4:$AT$59,MATCH("Jordbund",'Modeller - CO2'!$A$4:$A$59,0),(AK$3-$F5)/5+1)))*$D5*$G5),0)</f>
        <v>0</v>
      </c>
      <c r="CD5" s="67" cm="1">
        <f t="array" ref="CD5">IF($H5="ja",(IF(AL$3-$F5&lt;0,0,IF(AL$3-$F5&gt;200,0,INDEX('Modeller - CO2'!$F$4:$AT$59,MATCH("Jordbund",'Modeller - CO2'!$A$4:$A$59,0),(AL$3-$F5)/5+1)))*$D5*$G5),0)</f>
        <v>0</v>
      </c>
      <c r="CE5" s="67" cm="1">
        <f t="array" ref="CE5">IF($H5="ja",(IF(AM$3-$F5&lt;0,0,IF(AM$3-$F5&gt;200,0,INDEX('Modeller - CO2'!$F$4:$AT$59,MATCH("Jordbund",'Modeller - CO2'!$A$4:$A$59,0),(AM$3-$F5)/5+1)))*$D5*$G5),0)</f>
        <v>0</v>
      </c>
      <c r="CF5" s="67" cm="1">
        <f t="array" ref="CF5">IF($H5="ja",(IF(AN$3-$F5&lt;0,0,IF(AN$3-$F5&gt;200,0,INDEX('Modeller - CO2'!$F$4:$AT$59,MATCH("Jordbund",'Modeller - CO2'!$A$4:$A$59,0),(AN$3-$F5)/5+1)))*$D5*$G5),0)</f>
        <v>0</v>
      </c>
      <c r="CG5" s="67" cm="1">
        <f t="array" ref="CG5">IF($H5="ja",(IF(AO$3-$F5&lt;0,0,IF(AO$3-$F5&gt;200,0,INDEX('Modeller - CO2'!$F$4:$AT$59,MATCH("Jordbund",'Modeller - CO2'!$A$4:$A$59,0),(AO$3-$F5)/5+1)))*$D5*$G5),0)</f>
        <v>0</v>
      </c>
      <c r="CH5" s="67" cm="1">
        <f t="array" ref="CH5">IF($H5="ja",(IF(AP$3-$F5&lt;0,0,IF(AP$3-$F5&gt;200,0,INDEX('Modeller - CO2'!$F$4:$AT$59,MATCH("Jordbund",'Modeller - CO2'!$A$4:$A$59,0),(AP$3-$F5)/5+1)))*$D5*$G5),0)</f>
        <v>0</v>
      </c>
      <c r="CI5" s="67" cm="1">
        <f t="array" ref="CI5">IF($H5="ja",(IF(AQ$3-$F5&lt;0,0,IF(AQ$3-$F5&gt;200,0,INDEX('Modeller - CO2'!$F$4:$AT$59,MATCH("Jordbund",'Modeller - CO2'!$A$4:$A$59,0),(AQ$3-$F5)/5+1)))*$D5*$G5),0)</f>
        <v>0</v>
      </c>
      <c r="CJ5" s="67" cm="1">
        <f t="array" ref="CJ5">IF($H5="ja",(IF(AR$3-$F5&lt;0,0,IF(AR$3-$F5&gt;200,0,INDEX('Modeller - CO2'!$F$4:$AT$59,MATCH("Jordbund",'Modeller - CO2'!$A$4:$A$59,0),(AR$3-$F5)/5+1)))*$D5*$G5),0)</f>
        <v>0</v>
      </c>
      <c r="CK5" s="67" cm="1">
        <f t="array" ref="CK5">IF($H5="ja",(IF(AS$3-$F5&lt;0,0,IF(AS$3-$F5&gt;200,0,INDEX('Modeller - CO2'!$F$4:$AT$59,MATCH("Jordbund",'Modeller - CO2'!$A$4:$A$59,0),(AS$3-$F5)/5+1)))*$D5*$G5),0)</f>
        <v>0</v>
      </c>
      <c r="CL5" s="67" cm="1">
        <f t="array" ref="CL5">IF($H5="ja",(IF(AT$3-$F5&lt;0,0,IF(AT$3-$F5&gt;200,0,INDEX('Modeller - CO2'!$F$4:$AT$59,MATCH("Jordbund",'Modeller - CO2'!$A$4:$A$59,0),(AT$3-$F5)/5+1)))*$D5*$G5),0)</f>
        <v>0</v>
      </c>
      <c r="CM5" s="67" cm="1">
        <f t="array" ref="CM5">IF($H5="ja",(IF(AU$3-$F5&lt;0,0,IF(AU$3-$F5&gt;200,0,INDEX('Modeller - CO2'!$F$4:$AT$59,MATCH("Jordbund",'Modeller - CO2'!$A$4:$A$59,0),(AU$3-$F5)/5+1)))*$D5*$G5),0)</f>
        <v>0</v>
      </c>
      <c r="CN5" s="67" cm="1">
        <f t="array" ref="CN5">IF($H5="ja",(IF(AV$3-$F5&lt;0,0,IF(AV$3-$F5&gt;200,0,INDEX('Modeller - CO2'!$F$4:$AT$59,MATCH("Jordbund",'Modeller - CO2'!$A$4:$A$59,0),(AV$3-$F5)/5+1)))*$D5*$G5),0)</f>
        <v>0</v>
      </c>
      <c r="CO5" s="67" cm="1">
        <f t="array" ref="CO5">IF($H5="ja",(IF(AW$3-$F5&lt;0,0,IF(AW$3-$F5&gt;200,0,INDEX('Modeller - CO2'!$F$4:$AT$59,MATCH("Jordbund",'Modeller - CO2'!$A$4:$A$59,0),(AW$3-$F5)/5+1)))*$D5*$G5),0)</f>
        <v>0</v>
      </c>
      <c r="CP5" s="67" cm="1">
        <f t="array" ref="CP5">IF($H5="ja",(IF(AX$3-$F5&lt;0,0,IF(AX$3-$F5&gt;200,0,INDEX('Modeller - CO2'!$F$4:$AT$59,MATCH("Jordbund",'Modeller - CO2'!$A$4:$A$59,0),(AX$3-$F5)/5+1)))*$D5*$G5),0)</f>
        <v>0</v>
      </c>
      <c r="CQ5" s="67" cm="1">
        <f t="array" ref="CQ5">IF($H5="ja",(IF(AY$3-$F5&lt;0,0,IF(AY$3-$F5&gt;200,0,INDEX('Modeller - CO2'!$F$4:$AT$59,MATCH("Jordbund",'Modeller - CO2'!$A$4:$A$59,0),(AY$3-$F5)/5+1)))*$D5*$G5),0)</f>
        <v>0</v>
      </c>
      <c r="CR5" s="67" cm="1">
        <f t="array" ref="CR5">IF($H5="ja",(IF(AZ$3-$F5&lt;0,0,IF(AZ$3-$F5&gt;200,0,INDEX('Modeller - CO2'!$F$4:$AT$59,MATCH("Jordbund",'Modeller - CO2'!$A$4:$A$59,0),(AZ$3-$F5)/5+1)))*$D5*$G5),0)</f>
        <v>0</v>
      </c>
      <c r="CS5" s="67" cm="1">
        <f t="array" ref="CS5">IF($H5="ja",(IF(BA$3-$F5&lt;0,0,IF(BA$3-$F5&gt;200,0,INDEX('Modeller - CO2'!$F$4:$AT$59,MATCH("Jordbund",'Modeller - CO2'!$A$4:$A$59,0),(BA$3-$F5)/5+1)))*$D5*$G5),0)</f>
        <v>0</v>
      </c>
      <c r="CT5" s="67" cm="1">
        <f t="array" ref="CT5">IF($H5="ja",(IF(BB$3-$F5&lt;0,0,IF(BB$3-$F5&gt;200,0,INDEX('Modeller - CO2'!$F$4:$AT$59,MATCH("Jordbund",'Modeller - CO2'!$A$4:$A$59,0),(BB$3-$F5)/5+1)))*$D5*$G5),0)</f>
        <v>0</v>
      </c>
      <c r="CU5" s="67" cm="1">
        <f t="array" ref="CU5">IF($H5="ja",(IF(BC$3-$F5&lt;0,0,IF(BC$3-$F5&gt;200,0,INDEX('Modeller - CO2'!$F$4:$AT$59,MATCH("Jordbund",'Modeller - CO2'!$A$4:$A$59,0),(BC$3-$F5)/5+1)))*$D5*$G5),0)</f>
        <v>0</v>
      </c>
      <c r="CV5" s="67" cm="1">
        <f t="array" ref="CV5">IF($H5="ja",(IF(BD$3-$F5&lt;0,0,IF(BD$3-$F5&gt;200,0,INDEX('Modeller - CO2'!$F$4:$AT$59,MATCH("Jordbund",'Modeller - CO2'!$A$4:$A$59,0),(BD$3-$F5)/5+1)))*$D5*$G5),0)</f>
        <v>0</v>
      </c>
      <c r="CW5" s="67" cm="1">
        <f t="array" ref="CW5">IF($H5="ja",(IF(BE$3-$F5&lt;0,0,IF(BE$3-$F5&gt;200,0,INDEX('Modeller - CO2'!$F$4:$AT$59,MATCH("Jordbund",'Modeller - CO2'!$A$4:$A$59,0),(BE$3-$F5)/5+1)))*$D5*$G5),0)</f>
        <v>0</v>
      </c>
      <c r="CZ5" s="67" cm="1">
        <f t="array" ref="CZ5">IF($P5="ja",(IF(CY$3-$F5&lt;0,0,IF(CY$3-$F5&gt;200,0,INDEX('Modeller - CO2'!$F$4:$AT$59,MATCH("Litter og dødt ved",'Modeller - CO2'!$A$4:$A$59,0),(CY$3-$F5)/5+1)))*$D5*$G5),0)</f>
        <v>0</v>
      </c>
      <c r="DA5" s="67" cm="1">
        <f t="array" ref="DA5">IF($P5="ja",(IF(CZ$3-$F5&lt;0,0,IF(CZ$3-$F5&gt;200,0,INDEX('Modeller - CO2'!$F$4:$AT$59,MATCH("Litter og dødt ved",'Modeller - CO2'!$A$4:$A$59,0),(CZ$3-$F5)/5+1)))*$D5*$G5),0)</f>
        <v>0</v>
      </c>
      <c r="DB5" s="67" cm="1">
        <f t="array" ref="DB5">IF($P5="ja",(IF(DA$3-$F5&lt;0,0,IF(DA$3-$F5&gt;200,0,INDEX('Modeller - CO2'!$F$4:$AT$59,MATCH("Litter og dødt ved",'Modeller - CO2'!$A$4:$A$59,0),(DA$3-$F5)/5+1)))*$D5*$G5),0)</f>
        <v>0</v>
      </c>
      <c r="DC5" s="67" cm="1">
        <f t="array" ref="DC5">IF($P5="ja",(IF(DB$3-$F5&lt;0,0,IF(DB$3-$F5&gt;200,0,INDEX('Modeller - CO2'!$F$4:$AT$59,MATCH("Litter og dødt ved",'Modeller - CO2'!$A$4:$A$59,0),(DB$3-$F5)/5+1)))*$D5*$G5),0)</f>
        <v>0</v>
      </c>
      <c r="DD5" s="67" cm="1">
        <f t="array" ref="DD5">IF($P5="ja",(IF(DC$3-$F5&lt;0,0,IF(DC$3-$F5&gt;200,0,INDEX('Modeller - CO2'!$F$4:$AT$59,MATCH("Litter og dødt ved",'Modeller - CO2'!$A$4:$A$59,0),(DC$3-$F5)/5+1)))*$D5*$G5),0)</f>
        <v>0</v>
      </c>
      <c r="DE5" s="67" cm="1">
        <f t="array" ref="DE5">IF($P5="ja",(IF(DD$3-$F5&lt;0,0,IF(DD$3-$F5&gt;200,0,INDEX('Modeller - CO2'!$F$4:$AT$59,MATCH("Litter og dødt ved",'Modeller - CO2'!$A$4:$A$59,0),(DD$3-$F5)/5+1)))*$D5*$G5),0)</f>
        <v>0</v>
      </c>
      <c r="DF5" s="67" cm="1">
        <f t="array" ref="DF5">IF($P5="ja",(IF(DE$3-$F5&lt;0,0,IF(DE$3-$F5&gt;200,0,INDEX('Modeller - CO2'!$F$4:$AT$59,MATCH("Litter og dødt ved",'Modeller - CO2'!$A$4:$A$59,0),(DE$3-$F5)/5+1)))*$D5*$G5),0)</f>
        <v>0</v>
      </c>
      <c r="DG5" s="67" cm="1">
        <f t="array" ref="DG5">IF($P5="ja",(IF(DF$3-$F5&lt;0,0,IF(DF$3-$F5&gt;200,0,INDEX('Modeller - CO2'!$F$4:$AT$59,MATCH("Litter og dødt ved",'Modeller - CO2'!$A$4:$A$59,0),(DF$3-$F5)/5+1)))*$D5*$G5),0)</f>
        <v>0</v>
      </c>
      <c r="DH5" s="67" cm="1">
        <f t="array" ref="DH5">IF($P5="ja",(IF(DG$3-$F5&lt;0,0,IF(DG$3-$F5&gt;200,0,INDEX('Modeller - CO2'!$F$4:$AT$59,MATCH("Litter og dødt ved",'Modeller - CO2'!$A$4:$A$59,0),(DG$3-$F5)/5+1)))*$D5*$G5),0)</f>
        <v>0</v>
      </c>
      <c r="DI5" s="67" cm="1">
        <f t="array" ref="DI5">IF($P5="ja",(IF(DH$3-$F5&lt;0,0,IF(DH$3-$F5&gt;200,0,INDEX('Modeller - CO2'!$F$4:$AT$59,MATCH("Litter og dødt ved",'Modeller - CO2'!$A$4:$A$59,0),(DH$3-$F5)/5+1)))*$D5*$G5),0)</f>
        <v>0</v>
      </c>
      <c r="DJ5" s="67" cm="1">
        <f t="array" ref="DJ5">IF($P5="ja",(IF(DI$3-$F5&lt;0,0,IF(DI$3-$F5&gt;200,0,INDEX('Modeller - CO2'!$F$4:$AT$59,MATCH("Litter og dødt ved",'Modeller - CO2'!$A$4:$A$59,0),(DI$3-$F5)/5+1)))*$D5*$G5),0)</f>
        <v>0</v>
      </c>
      <c r="DK5" s="67" cm="1">
        <f t="array" ref="DK5">IF($P5="ja",(IF(DJ$3-$F5&lt;0,0,IF(DJ$3-$F5&gt;200,0,INDEX('Modeller - CO2'!$F$4:$AT$59,MATCH("Litter og dødt ved",'Modeller - CO2'!$A$4:$A$59,0),(DJ$3-$F5)/5+1)))*$D5*$G5),0)</f>
        <v>0</v>
      </c>
      <c r="DL5" s="67" cm="1">
        <f t="array" ref="DL5">IF($P5="ja",(IF(DK$3-$F5&lt;0,0,IF(DK$3-$F5&gt;200,0,INDEX('Modeller - CO2'!$F$4:$AT$59,MATCH("Litter og dødt ved",'Modeller - CO2'!$A$4:$A$59,0),(DK$3-$F5)/5+1)))*$D5*$G5),0)</f>
        <v>0</v>
      </c>
      <c r="DM5" s="67" cm="1">
        <f t="array" ref="DM5">IF($P5="ja",(IF(DL$3-$F5&lt;0,0,IF(DL$3-$F5&gt;200,0,INDEX('Modeller - CO2'!$F$4:$AT$59,MATCH("Litter og dødt ved",'Modeller - CO2'!$A$4:$A$59,0),(DL$3-$F5)/5+1)))*$D5*$G5),0)</f>
        <v>0</v>
      </c>
      <c r="DN5" s="67" cm="1">
        <f t="array" ref="DN5">IF($P5="ja",(IF(DM$3-$F5&lt;0,0,IF(DM$3-$F5&gt;200,0,INDEX('Modeller - CO2'!$F$4:$AT$59,MATCH("Litter og dødt ved",'Modeller - CO2'!$A$4:$A$59,0),(DM$3-$F5)/5+1)))*$D5*$G5),0)</f>
        <v>0</v>
      </c>
      <c r="DO5" s="67" cm="1">
        <f t="array" ref="DO5">IF($P5="ja",(IF(DN$3-$F5&lt;0,0,IF(DN$3-$F5&gt;200,0,INDEX('Modeller - CO2'!$F$4:$AT$59,MATCH("Litter og dødt ved",'Modeller - CO2'!$A$4:$A$59,0),(DN$3-$F5)/5+1)))*$D5*$G5),0)</f>
        <v>0</v>
      </c>
      <c r="DP5" s="67" cm="1">
        <f t="array" ref="DP5">IF($P5="ja",(IF(DO$3-$F5&lt;0,0,IF(DO$3-$F5&gt;200,0,INDEX('Modeller - CO2'!$F$4:$AT$59,MATCH("Litter og dødt ved",'Modeller - CO2'!$A$4:$A$59,0),(DO$3-$F5)/5+1)))*$D5*$G5),0)</f>
        <v>0</v>
      </c>
      <c r="DQ5" s="67" cm="1">
        <f t="array" ref="DQ5">IF($P5="ja",(IF(DP$3-$F5&lt;0,0,IF(DP$3-$F5&gt;200,0,INDEX('Modeller - CO2'!$F$4:$AT$59,MATCH("Litter og dødt ved",'Modeller - CO2'!$A$4:$A$59,0),(DP$3-$F5)/5+1)))*$D5*$G5),0)</f>
        <v>0</v>
      </c>
      <c r="DR5" s="67" cm="1">
        <f t="array" ref="DR5">IF($P5="ja",(IF(DQ$3-$F5&lt;0,0,IF(DQ$3-$F5&gt;200,0,INDEX('Modeller - CO2'!$F$4:$AT$59,MATCH("Litter og dødt ved",'Modeller - CO2'!$A$4:$A$59,0),(DQ$3-$F5)/5+1)))*$D5*$G5),0)</f>
        <v>0</v>
      </c>
      <c r="DS5" s="67" cm="1">
        <f t="array" ref="DS5">IF($P5="ja",(IF(DR$3-$F5&lt;0,0,IF(DR$3-$F5&gt;200,0,INDEX('Modeller - CO2'!$F$4:$AT$59,MATCH("Litter og dødt ved",'Modeller - CO2'!$A$4:$A$59,0),(DR$3-$F5)/5+1)))*$D5*$G5),0)</f>
        <v>0</v>
      </c>
      <c r="DT5" s="67" cm="1">
        <f t="array" ref="DT5">IF($P5="ja",(IF(DS$3-$F5&lt;0,0,IF(DS$3-$F5&gt;200,0,INDEX('Modeller - CO2'!$F$4:$AT$59,MATCH("Litter og dødt ved",'Modeller - CO2'!$A$4:$A$59,0),(DS$3-$F5)/5+1)))*$D5*$G5),0)</f>
        <v>0</v>
      </c>
      <c r="DU5" s="67" cm="1">
        <f t="array" ref="DU5">IF($P5="ja",(IF(DT$3-$F5&lt;0,0,IF(DT$3-$F5&gt;200,0,INDEX('Modeller - CO2'!$F$4:$AT$59,MATCH("Litter og dødt ved",'Modeller - CO2'!$A$4:$A$59,0),(DT$3-$F5)/5+1)))*$D5*$G5),0)</f>
        <v>0</v>
      </c>
      <c r="DV5" s="67" cm="1">
        <f t="array" ref="DV5">IF($P5="ja",(IF(DU$3-$F5&lt;0,0,IF(DU$3-$F5&gt;200,0,INDEX('Modeller - CO2'!$F$4:$AT$59,MATCH("Litter og dødt ved",'Modeller - CO2'!$A$4:$A$59,0),(DU$3-$F5)/5+1)))*$D5*$G5),0)</f>
        <v>0</v>
      </c>
      <c r="DW5" s="67" cm="1">
        <f t="array" ref="DW5">IF($P5="ja",(IF(DV$3-$F5&lt;0,0,IF(DV$3-$F5&gt;200,0,INDEX('Modeller - CO2'!$F$4:$AT$59,MATCH("Litter og dødt ved",'Modeller - CO2'!$A$4:$A$59,0),(DV$3-$F5)/5+1)))*$D5*$G5),0)</f>
        <v>0</v>
      </c>
      <c r="DX5" s="67" cm="1">
        <f t="array" ref="DX5">IF($P5="ja",(IF(DW$3-$F5&lt;0,0,IF(DW$3-$F5&gt;200,0,INDEX('Modeller - CO2'!$F$4:$AT$59,MATCH("Litter og dødt ved",'Modeller - CO2'!$A$4:$A$59,0),(DW$3-$F5)/5+1)))*$D5*$G5),0)</f>
        <v>0</v>
      </c>
      <c r="DY5" s="67" cm="1">
        <f t="array" ref="DY5">IF($P5="ja",(IF(DX$3-$F5&lt;0,0,IF(DX$3-$F5&gt;200,0,INDEX('Modeller - CO2'!$F$4:$AT$59,MATCH("Litter og dødt ved",'Modeller - CO2'!$A$4:$A$59,0),(DX$3-$F5)/5+1)))*$D5*$G5),0)</f>
        <v>0</v>
      </c>
      <c r="DZ5" s="67" cm="1">
        <f t="array" ref="DZ5">IF($P5="ja",(IF(DY$3-$F5&lt;0,0,IF(DY$3-$F5&gt;200,0,INDEX('Modeller - CO2'!$F$4:$AT$59,MATCH("Litter og dødt ved",'Modeller - CO2'!$A$4:$A$59,0),(DY$3-$F5)/5+1)))*$D5*$G5),0)</f>
        <v>0</v>
      </c>
      <c r="EA5" s="67" cm="1">
        <f t="array" ref="EA5">IF($P5="ja",(IF(DZ$3-$F5&lt;0,0,IF(DZ$3-$F5&gt;200,0,INDEX('Modeller - CO2'!$F$4:$AT$59,MATCH("Litter og dødt ved",'Modeller - CO2'!$A$4:$A$59,0),(DZ$3-$F5)/5+1)))*$D5*$G5),0)</f>
        <v>0</v>
      </c>
      <c r="EB5" s="67" cm="1">
        <f t="array" ref="EB5">IF($P5="ja",(IF(EA$3-$F5&lt;0,0,IF(EA$3-$F5&gt;200,0,INDEX('Modeller - CO2'!$F$4:$AT$59,MATCH("Litter og dødt ved",'Modeller - CO2'!$A$4:$A$59,0),(EA$3-$F5)/5+1)))*$D5*$G5),0)</f>
        <v>0</v>
      </c>
      <c r="EC5" s="67" cm="1">
        <f t="array" ref="EC5">IF($P5="ja",(IF(EB$3-$F5&lt;0,0,IF(EB$3-$F5&gt;200,0,INDEX('Modeller - CO2'!$F$4:$AT$59,MATCH("Litter og dødt ved",'Modeller - CO2'!$A$4:$A$59,0),(EB$3-$F5)/5+1)))*$D5*$G5),0)</f>
        <v>0</v>
      </c>
      <c r="ED5" s="67" cm="1">
        <f t="array" ref="ED5">IF($P5="ja",(IF(EC$3-$F5&lt;0,0,IF(EC$3-$F5&gt;200,0,INDEX('Modeller - CO2'!$F$4:$AT$59,MATCH("Litter og dødt ved",'Modeller - CO2'!$A$4:$A$59,0),(EC$3-$F5)/5+1)))*$D5*$G5),0)</f>
        <v>0</v>
      </c>
      <c r="EE5" s="67" cm="1">
        <f t="array" ref="EE5">IF($P5="ja",(IF(ED$3-$F5&lt;0,0,IF(ED$3-$F5&gt;200,0,INDEX('Modeller - CO2'!$F$4:$AT$59,MATCH("Litter og dødt ved",'Modeller - CO2'!$A$4:$A$59,0),(ED$3-$F5)/5+1)))*$D5*$G5),0)</f>
        <v>0</v>
      </c>
      <c r="EF5" s="67" cm="1">
        <f t="array" ref="EF5">IF($P5="ja",(IF(EE$3-$F5&lt;0,0,IF(EE$3-$F5&gt;200,0,INDEX('Modeller - CO2'!$F$4:$AT$59,MATCH("Litter og dødt ved",'Modeller - CO2'!$A$4:$A$59,0),(EE$3-$F5)/5+1)))*$D5*$G5),0)</f>
        <v>0</v>
      </c>
      <c r="EG5" s="67" cm="1">
        <f t="array" ref="EG5">IF($P5="ja",(IF(EF$3-$F5&lt;0,0,IF(EF$3-$F5&gt;200,0,INDEX('Modeller - CO2'!$F$4:$AT$59,MATCH("Litter og dødt ved",'Modeller - CO2'!$A$4:$A$59,0),(EF$3-$F5)/5+1)))*$D5*$G5),0)</f>
        <v>0</v>
      </c>
      <c r="EH5" s="67" cm="1">
        <f t="array" ref="EH5">IF($P5="ja",(IF(EG$3-$F5&lt;0,0,IF(EG$3-$F5&gt;200,0,INDEX('Modeller - CO2'!$F$4:$AT$59,MATCH("Litter og dødt ved",'Modeller - CO2'!$A$4:$A$59,0),(EG$3-$F5)/5+1)))*$D5*$G5),0)</f>
        <v>0</v>
      </c>
      <c r="EI5" s="67" cm="1">
        <f t="array" ref="EI5">IF($P5="ja",(IF(EH$3-$F5&lt;0,0,IF(EH$3-$F5&gt;200,0,INDEX('Modeller - CO2'!$F$4:$AT$59,MATCH("Litter og dødt ved",'Modeller - CO2'!$A$4:$A$59,0),(EH$3-$F5)/5+1)))*$D5*$G5),0)</f>
        <v>0</v>
      </c>
      <c r="EJ5" s="67" cm="1">
        <f t="array" ref="EJ5">IF($P5="ja",(IF(EI$3-$F5&lt;0,0,IF(EI$3-$F5&gt;200,0,INDEX('Modeller - CO2'!$F$4:$AT$59,MATCH("Litter og dødt ved",'Modeller - CO2'!$A$4:$A$59,0),(EI$3-$F5)/5+1)))*$D5*$G5),0)</f>
        <v>0</v>
      </c>
      <c r="EK5" s="67" cm="1">
        <f t="array" ref="EK5">IF($P5="ja",(IF(EJ$3-$F5&lt;0,0,IF(EJ$3-$F5&gt;200,0,INDEX('Modeller - CO2'!$F$4:$AT$59,MATCH("Litter og dødt ved",'Modeller - CO2'!$A$4:$A$59,0),(EJ$3-$F5)/5+1)))*$D5*$G5),0)</f>
        <v>0</v>
      </c>
      <c r="EL5" s="67" cm="1">
        <f t="array" ref="EL5">IF($P5="ja",(IF(EK$3-$F5&lt;0,0,IF(EK$3-$F5&gt;200,0,INDEX('Modeller - CO2'!$F$4:$AT$59,MATCH("Litter og dødt ved",'Modeller - CO2'!$A$4:$A$59,0),(EK$3-$F5)/5+1)))*$D5*$G5),0)</f>
        <v>0</v>
      </c>
      <c r="EM5" s="67" cm="1">
        <f t="array" ref="EM5">IF($P5="ja",(IF(EL$3-$F5&lt;0,0,IF(EL$3-$F5&gt;200,0,INDEX('Modeller - CO2'!$F$4:$AT$59,MATCH("Litter og dødt ved",'Modeller - CO2'!$A$4:$A$59,0),(EL$3-$F5)/5+1)))*$D5*$G5),0)</f>
        <v>0</v>
      </c>
      <c r="EN5" s="67" cm="1">
        <f t="array" ref="EN5">IF($P5="ja",(IF(EM$3-$F5&lt;0,0,IF(EM$3-$F5&gt;200,0,INDEX('Modeller - CO2'!$F$4:$AT$59,MATCH("Litter og dødt ved",'Modeller - CO2'!$A$4:$A$59,0),(EM$3-$F5)/5+1)))*$D5*$G5),0)</f>
        <v>0</v>
      </c>
    </row>
    <row r="6" spans="2:144" ht="15.6" x14ac:dyDescent="0.3">
      <c r="B6" s="66">
        <f>'Stamdata - Projektplan'!B50</f>
        <v>0</v>
      </c>
      <c r="C6" s="66">
        <f>'Stamdata - Projektplan'!C50</f>
        <v>0</v>
      </c>
      <c r="D6" s="66">
        <f>'Stamdata - Projektplan'!D50</f>
        <v>0</v>
      </c>
      <c r="E6" s="66">
        <f>'Stamdata - Projektplan'!E50</f>
        <v>0</v>
      </c>
      <c r="F6" s="66">
        <f>'Stamdata - Projektplan'!G50</f>
        <v>0</v>
      </c>
      <c r="G6" s="66">
        <f>'Stamdata - Projektplan'!H50</f>
        <v>0</v>
      </c>
      <c r="H6" s="66">
        <f>'Stamdata - Projektplan'!I50</f>
        <v>0</v>
      </c>
      <c r="I6" s="66">
        <f>'Stamdata - Projektplan'!J50</f>
        <v>0</v>
      </c>
      <c r="J6" s="63" t="str">
        <f>IFERROR(VLOOKUP(I6,'Modeller - CO2'!$A$4:$C$57,3,FALSE),"")</f>
        <v/>
      </c>
      <c r="K6" s="451" t="str">
        <f>IFERROR(VLOOKUP(I6,'Modeller - CO2'!$A$4:$D$57,4,FALSE),"")</f>
        <v/>
      </c>
      <c r="L6" s="453" t="str">
        <f t="shared" ref="L6:L44" si="80">IFERROR(D6*K6,"")</f>
        <v/>
      </c>
      <c r="M6" s="451" t="str">
        <f>IFERROR(VLOOKUP(I6,'Modeller - CO2'!$A$4:$E$57,5,FALSE),"")</f>
        <v/>
      </c>
      <c r="N6" s="453" t="str">
        <f t="shared" ref="N6:N43" si="81">IFERROR(D6*M6,"")</f>
        <v/>
      </c>
      <c r="O6" s="63" t="b">
        <f t="shared" si="79"/>
        <v>1</v>
      </c>
      <c r="P6" s="63" t="str">
        <f>IF(O6=TRUE,"Nej","Ja")</f>
        <v>Nej</v>
      </c>
      <c r="R6" s="67" cm="1">
        <f t="array" ref="R6">IFERROR((IF(Q$3-$F6&lt;0,0,IF(Q$3-$F6&gt;200,0,INDEX('Modeller - CO2'!$F$4:$AT$59,MATCH('Opgørelse - CO2'!$I6,'Modeller - CO2'!$A$4:$A$59,0),(Q$3-$F6)/5+1)))*$D6*$G6),0)</f>
        <v>0</v>
      </c>
      <c r="S6" s="67" cm="1">
        <f t="array" ref="S6">IFERROR((IF(R$3-$F6&lt;0,0,IF(R$3-$F6&gt;200,0,INDEX('Modeller - CO2'!$F$4:$AT$59,MATCH('Opgørelse - CO2'!$I6,'Modeller - CO2'!$A$4:$A$59,0),(R$3-$F6)/5+1)))*$D6*$G6),0)</f>
        <v>0</v>
      </c>
      <c r="T6" s="67" cm="1">
        <f t="array" ref="T6">IFERROR((IF(S$3-$F6&lt;0,0,IF(S$3-$F6&gt;200,0,INDEX('Modeller - CO2'!$F$4:$AT$59,MATCH('Opgørelse - CO2'!$I6,'Modeller - CO2'!$A$4:$A$59,0),(S$3-$F6)/5+1)))*$D6*$G6),0)</f>
        <v>0</v>
      </c>
      <c r="U6" s="67" cm="1">
        <f t="array" ref="U6">IFERROR((IF(T$3-$F6&lt;0,0,IF(T$3-$F6&gt;200,0,INDEX('Modeller - CO2'!$F$4:$AT$59,MATCH('Opgørelse - CO2'!$I6,'Modeller - CO2'!$A$4:$A$59,0),(T$3-$F6)/5+1)))*$D6*$G6),0)</f>
        <v>0</v>
      </c>
      <c r="V6" s="67" cm="1">
        <f t="array" ref="V6">IFERROR((IF(U$3-$F6&lt;0,0,IF(U$3-$F6&gt;200,0,INDEX('Modeller - CO2'!$F$4:$AT$59,MATCH('Opgørelse - CO2'!$I6,'Modeller - CO2'!$A$4:$A$59,0),(U$3-$F6)/5+1)))*$D6*$G6),0)</f>
        <v>0</v>
      </c>
      <c r="W6" s="67" cm="1">
        <f t="array" ref="W6">IFERROR((IF(V$3-$F6&lt;0,0,IF(V$3-$F6&gt;200,0,INDEX('Modeller - CO2'!$F$4:$AT$59,MATCH('Opgørelse - CO2'!$I6,'Modeller - CO2'!$A$4:$A$59,0),(V$3-$F6)/5+1)))*$D6*$G6),0)</f>
        <v>0</v>
      </c>
      <c r="X6" s="67" cm="1">
        <f t="array" ref="X6">IFERROR((IF(W$3-$F6&lt;0,0,IF(W$3-$F6&gt;200,0,INDEX('Modeller - CO2'!$F$4:$AT$59,MATCH('Opgørelse - CO2'!$I6,'Modeller - CO2'!$A$4:$A$59,0),(W$3-$F6)/5+1)))*$D6*$G6),0)</f>
        <v>0</v>
      </c>
      <c r="Y6" s="67" cm="1">
        <f t="array" ref="Y6">IFERROR((IF(X$3-$F6&lt;0,0,IF(X$3-$F6&gt;200,0,INDEX('Modeller - CO2'!$F$4:$AT$59,MATCH('Opgørelse - CO2'!$I6,'Modeller - CO2'!$A$4:$A$59,0),(X$3-$F6)/5+1)))*$D6*$G6),0)</f>
        <v>0</v>
      </c>
      <c r="Z6" s="67" cm="1">
        <f t="array" ref="Z6">IFERROR((IF(Y$3-$F6&lt;0,0,IF(Y$3-$F6&gt;200,0,INDEX('Modeller - CO2'!$F$4:$AT$59,MATCH('Opgørelse - CO2'!$I6,'Modeller - CO2'!$A$4:$A$59,0),(Y$3-$F6)/5+1)))*$D6*$G6),0)</f>
        <v>0</v>
      </c>
      <c r="AA6" s="67" cm="1">
        <f t="array" ref="AA6">IFERROR((IF(Z$3-$F6&lt;0,0,IF(Z$3-$F6&gt;200,0,INDEX('Modeller - CO2'!$F$4:$AT$59,MATCH('Opgørelse - CO2'!$I6,'Modeller - CO2'!$A$4:$A$59,0),(Z$3-$F6)/5+1)))*$D6*$G6),0)</f>
        <v>0</v>
      </c>
      <c r="AB6" s="67" cm="1">
        <f t="array" ref="AB6">IFERROR((IF(AA$3-$F6&lt;0,0,IF(AA$3-$F6&gt;200,0,INDEX('Modeller - CO2'!$F$4:$AT$59,MATCH('Opgørelse - CO2'!$I6,'Modeller - CO2'!$A$4:$A$59,0),(AA$3-$F6)/5+1)))*$D6*$G6),0)</f>
        <v>0</v>
      </c>
      <c r="AC6" s="67" cm="1">
        <f t="array" ref="AC6">IFERROR((IF(AB$3-$F6&lt;0,0,IF(AB$3-$F6&gt;200,0,INDEX('Modeller - CO2'!$F$4:$AT$59,MATCH('Opgørelse - CO2'!$I6,'Modeller - CO2'!$A$4:$A$59,0),(AB$3-$F6)/5+1)))*$D6*$G6),0)</f>
        <v>0</v>
      </c>
      <c r="AD6" s="67" cm="1">
        <f t="array" ref="AD6">IFERROR((IF(AC$3-$F6&lt;0,0,IF(AC$3-$F6&gt;200,0,INDEX('Modeller - CO2'!$F$4:$AT$59,MATCH('Opgørelse - CO2'!$I6,'Modeller - CO2'!$A$4:$A$59,0),(AC$3-$F6)/5+1)))*$D6*$G6),0)</f>
        <v>0</v>
      </c>
      <c r="AE6" s="67" cm="1">
        <f t="array" ref="AE6">IFERROR((IF(AD$3-$F6&lt;0,0,IF(AD$3-$F6&gt;200,0,INDEX('Modeller - CO2'!$F$4:$AT$59,MATCH('Opgørelse - CO2'!$I6,'Modeller - CO2'!$A$4:$A$59,0),(AD$3-$F6)/5+1)))*$D6*$G6),0)</f>
        <v>0</v>
      </c>
      <c r="AF6" s="67" cm="1">
        <f t="array" ref="AF6">IFERROR((IF(AE$3-$F6&lt;0,0,IF(AE$3-$F6&gt;200,0,INDEX('Modeller - CO2'!$F$4:$AT$59,MATCH('Opgørelse - CO2'!$I6,'Modeller - CO2'!$A$4:$A$59,0),(AE$3-$F6)/5+1)))*$D6*$G6),0)</f>
        <v>0</v>
      </c>
      <c r="AG6" s="67" cm="1">
        <f t="array" ref="AG6">IFERROR((IF(AF$3-$F6&lt;0,0,IF(AF$3-$F6&gt;200,0,INDEX('Modeller - CO2'!$F$4:$AT$59,MATCH('Opgørelse - CO2'!$I6,'Modeller - CO2'!$A$4:$A$59,0),(AF$3-$F6)/5+1)))*$D6*$G6),0)</f>
        <v>0</v>
      </c>
      <c r="AH6" s="67" cm="1">
        <f t="array" ref="AH6">IFERROR((IF(AG$3-$F6&lt;0,0,IF(AG$3-$F6&gt;200,0,INDEX('Modeller - CO2'!$F$4:$AT$59,MATCH('Opgørelse - CO2'!$I6,'Modeller - CO2'!$A$4:$A$59,0),(AG$3-$F6)/5+1)))*$D6*$G6),0)</f>
        <v>0</v>
      </c>
      <c r="AI6" s="67" cm="1">
        <f t="array" ref="AI6">IFERROR((IF(AH$3-$F6&lt;0,0,IF(AH$3-$F6&gt;200,0,INDEX('Modeller - CO2'!$F$4:$AT$59,MATCH('Opgørelse - CO2'!$I6,'Modeller - CO2'!$A$4:$A$59,0),(AH$3-$F6)/5+1)))*$D6*$G6),0)</f>
        <v>0</v>
      </c>
      <c r="AJ6" s="67" cm="1">
        <f t="array" ref="AJ6">IFERROR((IF(AI$3-$F6&lt;0,0,IF(AI$3-$F6&gt;200,0,INDEX('Modeller - CO2'!$F$4:$AT$59,MATCH('Opgørelse - CO2'!$I6,'Modeller - CO2'!$A$4:$A$59,0),(AI$3-$F6)/5+1)))*$D6*$G6),0)</f>
        <v>0</v>
      </c>
      <c r="AK6" s="67" cm="1">
        <f t="array" ref="AK6">IFERROR((IF(AJ$3-$F6&lt;0,0,IF(AJ$3-$F6&gt;200,0,INDEX('Modeller - CO2'!$F$4:$AT$59,MATCH('Opgørelse - CO2'!$I6,'Modeller - CO2'!$A$4:$A$59,0),(AJ$3-$F6)/5+1)))*$D6*$G6),0)</f>
        <v>0</v>
      </c>
      <c r="AL6" s="67" cm="1">
        <f t="array" ref="AL6">IFERROR((IF(AK$3-$F6&lt;0,0,IF(AK$3-$F6&gt;200,0,INDEX('Modeller - CO2'!$F$4:$AT$59,MATCH('Opgørelse - CO2'!$I6,'Modeller - CO2'!$A$4:$A$59,0),(AK$3-$F6)/5+1)))*$D6*$G6),0)</f>
        <v>0</v>
      </c>
      <c r="AM6" s="67" cm="1">
        <f t="array" ref="AM6">IFERROR((IF(AL$3-$F6&lt;0,0,IF(AL$3-$F6&gt;200,0,INDEX('Modeller - CO2'!$F$4:$AT$59,MATCH('Opgørelse - CO2'!$I6,'Modeller - CO2'!$A$4:$A$59,0),(AL$3-$F6)/5+1)))*$D6*$G6),0)</f>
        <v>0</v>
      </c>
      <c r="AN6" s="67" cm="1">
        <f t="array" ref="AN6">IFERROR((IF(AM$3-$F6&lt;0,0,IF(AM$3-$F6&gt;200,0,INDEX('Modeller - CO2'!$F$4:$AT$59,MATCH('Opgørelse - CO2'!$I6,'Modeller - CO2'!$A$4:$A$59,0),(AM$3-$F6)/5+1)))*$D6*$G6),0)</f>
        <v>0</v>
      </c>
      <c r="AO6" s="67" cm="1">
        <f t="array" ref="AO6">IFERROR((IF(AN$3-$F6&lt;0,0,IF(AN$3-$F6&gt;200,0,INDEX('Modeller - CO2'!$F$4:$AT$59,MATCH('Opgørelse - CO2'!$I6,'Modeller - CO2'!$A$4:$A$59,0),(AN$3-$F6)/5+1)))*$D6*$G6),0)</f>
        <v>0</v>
      </c>
      <c r="AP6" s="67" cm="1">
        <f t="array" ref="AP6">IFERROR((IF(AO$3-$F6&lt;0,0,IF(AO$3-$F6&gt;200,0,INDEX('Modeller - CO2'!$F$4:$AT$59,MATCH('Opgørelse - CO2'!$I6,'Modeller - CO2'!$A$4:$A$59,0),(AO$3-$F6)/5+1)))*$D6*$G6),0)</f>
        <v>0</v>
      </c>
      <c r="AQ6" s="67" cm="1">
        <f t="array" ref="AQ6">IFERROR((IF(AP$3-$F6&lt;0,0,IF(AP$3-$F6&gt;200,0,INDEX('Modeller - CO2'!$F$4:$AT$59,MATCH('Opgørelse - CO2'!$I6,'Modeller - CO2'!$A$4:$A$59,0),(AP$3-$F6)/5+1)))*$D6*$G6),0)</f>
        <v>0</v>
      </c>
      <c r="AR6" s="67" cm="1">
        <f t="array" ref="AR6">IFERROR((IF(AQ$3-$F6&lt;0,0,IF(AQ$3-$F6&gt;200,0,INDEX('Modeller - CO2'!$F$4:$AT$59,MATCH('Opgørelse - CO2'!$I6,'Modeller - CO2'!$A$4:$A$59,0),(AQ$3-$F6)/5+1)))*$D6*$G6),0)</f>
        <v>0</v>
      </c>
      <c r="AS6" s="67" cm="1">
        <f t="array" ref="AS6">IFERROR((IF(AR$3-$F6&lt;0,0,IF(AR$3-$F6&gt;200,0,INDEX('Modeller - CO2'!$F$4:$AT$59,MATCH('Opgørelse - CO2'!$I6,'Modeller - CO2'!$A$4:$A$59,0),(AR$3-$F6)/5+1)))*$D6*$G6),0)</f>
        <v>0</v>
      </c>
      <c r="AT6" s="67" cm="1">
        <f t="array" ref="AT6">IFERROR((IF(AS$3-$F6&lt;0,0,IF(AS$3-$F6&gt;200,0,INDEX('Modeller - CO2'!$F$4:$AT$59,MATCH('Opgørelse - CO2'!$I6,'Modeller - CO2'!$A$4:$A$59,0),(AS$3-$F6)/5+1)))*$D6*$G6),0)</f>
        <v>0</v>
      </c>
      <c r="AU6" s="67" cm="1">
        <f t="array" ref="AU6">IFERROR((IF(AT$3-$F6&lt;0,0,IF(AT$3-$F6&gt;200,0,INDEX('Modeller - CO2'!$F$4:$AT$59,MATCH('Opgørelse - CO2'!$I6,'Modeller - CO2'!$A$4:$A$59,0),(AT$3-$F6)/5+1)))*$D6*$G6),0)</f>
        <v>0</v>
      </c>
      <c r="AV6" s="67" cm="1">
        <f t="array" ref="AV6">IFERROR((IF(AU$3-$F6&lt;0,0,IF(AU$3-$F6&gt;200,0,INDEX('Modeller - CO2'!$F$4:$AT$59,MATCH('Opgørelse - CO2'!$I6,'Modeller - CO2'!$A$4:$A$59,0),(AU$3-$F6)/5+1)))*$D6*$G6),0)</f>
        <v>0</v>
      </c>
      <c r="AW6" s="67" cm="1">
        <f t="array" ref="AW6">IFERROR((IF(AV$3-$F6&lt;0,0,IF(AV$3-$F6&gt;200,0,INDEX('Modeller - CO2'!$F$4:$AT$59,MATCH('Opgørelse - CO2'!$I6,'Modeller - CO2'!$A$4:$A$59,0),(AV$3-$F6)/5+1)))*$D6*$G6),0)</f>
        <v>0</v>
      </c>
      <c r="AX6" s="67" cm="1">
        <f t="array" ref="AX6">IFERROR((IF(AW$3-$F6&lt;0,0,IF(AW$3-$F6&gt;200,0,INDEX('Modeller - CO2'!$F$4:$AT$59,MATCH('Opgørelse - CO2'!$I6,'Modeller - CO2'!$A$4:$A$59,0),(AW$3-$F6)/5+1)))*$D6*$G6),0)</f>
        <v>0</v>
      </c>
      <c r="AY6" s="67" cm="1">
        <f t="array" ref="AY6">IFERROR((IF(AX$3-$F6&lt;0,0,IF(AX$3-$F6&gt;200,0,INDEX('Modeller - CO2'!$F$4:$AT$59,MATCH('Opgørelse - CO2'!$I6,'Modeller - CO2'!$A$4:$A$59,0),(AX$3-$F6)/5+1)))*$D6*$G6),0)</f>
        <v>0</v>
      </c>
      <c r="AZ6" s="67" cm="1">
        <f t="array" ref="AZ6">IFERROR((IF(AY$3-$F6&lt;0,0,IF(AY$3-$F6&gt;200,0,INDEX('Modeller - CO2'!$F$4:$AT$59,MATCH('Opgørelse - CO2'!$I6,'Modeller - CO2'!$A$4:$A$59,0),(AY$3-$F6)/5+1)))*$D6*$G6),0)</f>
        <v>0</v>
      </c>
      <c r="BA6" s="67" cm="1">
        <f t="array" ref="BA6">IFERROR((IF(AZ$3-$F6&lt;0,0,IF(AZ$3-$F6&gt;200,0,INDEX('Modeller - CO2'!$F$4:$AT$59,MATCH('Opgørelse - CO2'!$I6,'Modeller - CO2'!$A$4:$A$59,0),(AZ$3-$F6)/5+1)))*$D6*$G6),0)</f>
        <v>0</v>
      </c>
      <c r="BB6" s="67" cm="1">
        <f t="array" ref="BB6">IFERROR((IF(BA$3-$F6&lt;0,0,IF(BA$3-$F6&gt;200,0,INDEX('Modeller - CO2'!$F$4:$AT$59,MATCH('Opgørelse - CO2'!$I6,'Modeller - CO2'!$A$4:$A$59,0),(BA$3-$F6)/5+1)))*$D6*$G6),0)</f>
        <v>0</v>
      </c>
      <c r="BC6" s="67" cm="1">
        <f t="array" ref="BC6">IFERROR((IF(BB$3-$F6&lt;0,0,IF(BB$3-$F6&gt;200,0,INDEX('Modeller - CO2'!$F$4:$AT$59,MATCH('Opgørelse - CO2'!$I6,'Modeller - CO2'!$A$4:$A$59,0),(BB$3-$F6)/5+1)))*$D6*$G6),0)</f>
        <v>0</v>
      </c>
      <c r="BD6" s="67" cm="1">
        <f t="array" ref="BD6">IFERROR((IF(BC$3-$F6&lt;0,0,IF(BC$3-$F6&gt;200,0,INDEX('Modeller - CO2'!$F$4:$AT$59,MATCH('Opgørelse - CO2'!$I6,'Modeller - CO2'!$A$4:$A$59,0),(BC$3-$F6)/5+1)))*$D6*$G6),0)</f>
        <v>0</v>
      </c>
      <c r="BE6" s="67" cm="1">
        <f t="array" ref="BE6">IFERROR((IF(BD$3-$F6&lt;0,0,IF(BD$3-$F6&gt;200,0,INDEX('Modeller - CO2'!$F$4:$AT$59,MATCH('Opgørelse - CO2'!$I6,'Modeller - CO2'!$A$4:$A$59,0),(BD$3-$F6)/5+1)))*$D6*$G6),0)</f>
        <v>0</v>
      </c>
      <c r="BF6" s="67" cm="1">
        <f t="array" ref="BF6">IFERROR((IF(BE$3-$F6&lt;0,0,IF(BE$3-$F6&gt;200,0,INDEX('Modeller - CO2'!$F$4:$AT$59,MATCH('Opgørelse - CO2'!$I6,'Modeller - CO2'!$A$4:$A$59,0),(BE$3-$F6)/5+1)))*$D6*$G6),0)</f>
        <v>0</v>
      </c>
      <c r="BI6" s="67" cm="1">
        <f t="array" ref="BI6">IF($H6="ja",(IF(Q$3-$F6&lt;0,0,IF(Q$3-$F6&gt;200,0,INDEX('Modeller - CO2'!$F$4:$AT$59,MATCH("Jordbund",'Modeller - CO2'!$A$4:$A$59,0),(Q$3-$F6)/5+1)))*$D6*$G6),0)</f>
        <v>0</v>
      </c>
      <c r="BJ6" s="67" cm="1">
        <f t="array" ref="BJ6">IF($H6="ja",(IF(R$3-$F6&lt;0,0,IF(R$3-$F6&gt;200,0,INDEX('Modeller - CO2'!$F$4:$AT$59,MATCH("Jordbund",'Modeller - CO2'!$A$4:$A$59,0),(R$3-$F6)/5+1)))*$D6*$G6),0)</f>
        <v>0</v>
      </c>
      <c r="BK6" s="67" cm="1">
        <f t="array" ref="BK6">IF($H6="ja",(IF(S$3-$F6&lt;0,0,IF(S$3-$F6&gt;200,0,INDEX('Modeller - CO2'!$F$4:$AT$59,MATCH("Jordbund",'Modeller - CO2'!$A$4:$A$59,0),(S$3-$F6)/5+1)))*$D6*$G6),0)</f>
        <v>0</v>
      </c>
      <c r="BL6" s="67" cm="1">
        <f t="array" ref="BL6">IF($H6="ja",(IF(T$3-$F6&lt;0,0,IF(T$3-$F6&gt;200,0,INDEX('Modeller - CO2'!$F$4:$AT$59,MATCH("Jordbund",'Modeller - CO2'!$A$4:$A$59,0),(T$3-$F6)/5+1)))*$D6*$G6),0)</f>
        <v>0</v>
      </c>
      <c r="BM6" s="67" cm="1">
        <f t="array" ref="BM6">IF($H6="ja",(IF(U$3-$F6&lt;0,0,IF(U$3-$F6&gt;200,0,INDEX('Modeller - CO2'!$F$4:$AT$59,MATCH("Jordbund",'Modeller - CO2'!$A$4:$A$59,0),(U$3-$F6)/5+1)))*$D6*$G6),0)</f>
        <v>0</v>
      </c>
      <c r="BN6" s="67" cm="1">
        <f t="array" ref="BN6">IF($H6="ja",(IF(V$3-$F6&lt;0,0,IF(V$3-$F6&gt;200,0,INDEX('Modeller - CO2'!$F$4:$AT$59,MATCH("Jordbund",'Modeller - CO2'!$A$4:$A$59,0),(V$3-$F6)/5+1)))*$D6*$G6),0)</f>
        <v>0</v>
      </c>
      <c r="BO6" s="67" cm="1">
        <f t="array" ref="BO6">IF($H6="ja",(IF(W$3-$F6&lt;0,0,IF(W$3-$F6&gt;200,0,INDEX('Modeller - CO2'!$F$4:$AT$59,MATCH("Jordbund",'Modeller - CO2'!$A$4:$A$59,0),(W$3-$F6)/5+1)))*$D6*$G6),0)</f>
        <v>0</v>
      </c>
      <c r="BP6" s="67" cm="1">
        <f t="array" ref="BP6">IF($H6="ja",(IF(X$3-$F6&lt;0,0,IF(X$3-$F6&gt;200,0,INDEX('Modeller - CO2'!$F$4:$AT$59,MATCH("Jordbund",'Modeller - CO2'!$A$4:$A$59,0),(X$3-$F6)/5+1)))*$D6*$G6),0)</f>
        <v>0</v>
      </c>
      <c r="BQ6" s="67" cm="1">
        <f t="array" ref="BQ6">IF($H6="ja",(IF(Y$3-$F6&lt;0,0,IF(Y$3-$F6&gt;200,0,INDEX('Modeller - CO2'!$F$4:$AT$59,MATCH("Jordbund",'Modeller - CO2'!$A$4:$A$59,0),(Y$3-$F6)/5+1)))*$D6*$G6),0)</f>
        <v>0</v>
      </c>
      <c r="BR6" s="67" cm="1">
        <f t="array" ref="BR6">IF($H6="ja",(IF(Z$3-$F6&lt;0,0,IF(Z$3-$F6&gt;200,0,INDEX('Modeller - CO2'!$F$4:$AT$59,MATCH("Jordbund",'Modeller - CO2'!$A$4:$A$59,0),(Z$3-$F6)/5+1)))*$D6*$G6),0)</f>
        <v>0</v>
      </c>
      <c r="BS6" s="67" cm="1">
        <f t="array" ref="BS6">IF($H6="ja",(IF(AA$3-$F6&lt;0,0,IF(AA$3-$F6&gt;200,0,INDEX('Modeller - CO2'!$F$4:$AT$59,MATCH("Jordbund",'Modeller - CO2'!$A$4:$A$59,0),(AA$3-$F6)/5+1)))*$D6*$G6),0)</f>
        <v>0</v>
      </c>
      <c r="BT6" s="67" cm="1">
        <f t="array" ref="BT6">IF($H6="ja",(IF(AB$3-$F6&lt;0,0,IF(AB$3-$F6&gt;200,0,INDEX('Modeller - CO2'!$F$4:$AT$59,MATCH("Jordbund",'Modeller - CO2'!$A$4:$A$59,0),(AB$3-$F6)/5+1)))*$D6*$G6),0)</f>
        <v>0</v>
      </c>
      <c r="BU6" s="67" cm="1">
        <f t="array" ref="BU6">IF($H6="ja",(IF(AC$3-$F6&lt;0,0,IF(AC$3-$F6&gt;200,0,INDEX('Modeller - CO2'!$F$4:$AT$59,MATCH("Jordbund",'Modeller - CO2'!$A$4:$A$59,0),(AC$3-$F6)/5+1)))*$D6*$G6),0)</f>
        <v>0</v>
      </c>
      <c r="BV6" s="67" cm="1">
        <f t="array" ref="BV6">IF($H6="ja",(IF(AD$3-$F6&lt;0,0,IF(AD$3-$F6&gt;200,0,INDEX('Modeller - CO2'!$F$4:$AT$59,MATCH("Jordbund",'Modeller - CO2'!$A$4:$A$59,0),(AD$3-$F6)/5+1)))*$D6*$G6),0)</f>
        <v>0</v>
      </c>
      <c r="BW6" s="67" cm="1">
        <f t="array" ref="BW6">IF($H6="ja",(IF(AE$3-$F6&lt;0,0,IF(AE$3-$F6&gt;200,0,INDEX('Modeller - CO2'!$F$4:$AT$59,MATCH("Jordbund",'Modeller - CO2'!$A$4:$A$59,0),(AE$3-$F6)/5+1)))*$D6*$G6),0)</f>
        <v>0</v>
      </c>
      <c r="BX6" s="67" cm="1">
        <f t="array" ref="BX6">IF($H6="ja",(IF(AF$3-$F6&lt;0,0,IF(AF$3-$F6&gt;200,0,INDEX('Modeller - CO2'!$F$4:$AT$59,MATCH("Jordbund",'Modeller - CO2'!$A$4:$A$59,0),(AF$3-$F6)/5+1)))*$D6*$G6),0)</f>
        <v>0</v>
      </c>
      <c r="BY6" s="67" cm="1">
        <f t="array" ref="BY6">IF($H6="ja",(IF(AG$3-$F6&lt;0,0,IF(AG$3-$F6&gt;200,0,INDEX('Modeller - CO2'!$F$4:$AT$59,MATCH("Jordbund",'Modeller - CO2'!$A$4:$A$59,0),(AG$3-$F6)/5+1)))*$D6*$G6),0)</f>
        <v>0</v>
      </c>
      <c r="BZ6" s="67" cm="1">
        <f t="array" ref="BZ6">IF($H6="ja",(IF(AH$3-$F6&lt;0,0,IF(AH$3-$F6&gt;200,0,INDEX('Modeller - CO2'!$F$4:$AT$59,MATCH("Jordbund",'Modeller - CO2'!$A$4:$A$59,0),(AH$3-$F6)/5+1)))*$D6*$G6),0)</f>
        <v>0</v>
      </c>
      <c r="CA6" s="67" cm="1">
        <f t="array" ref="CA6">IF($H6="ja",(IF(AI$3-$F6&lt;0,0,IF(AI$3-$F6&gt;200,0,INDEX('Modeller - CO2'!$F$4:$AT$59,MATCH("Jordbund",'Modeller - CO2'!$A$4:$A$59,0),(AI$3-$F6)/5+1)))*$D6*$G6),0)</f>
        <v>0</v>
      </c>
      <c r="CB6" s="67" cm="1">
        <f t="array" ref="CB6">IF($H6="ja",(IF(AJ$3-$F6&lt;0,0,IF(AJ$3-$F6&gt;200,0,INDEX('Modeller - CO2'!$F$4:$AT$59,MATCH("Jordbund",'Modeller - CO2'!$A$4:$A$59,0),(AJ$3-$F6)/5+1)))*$D6*$G6),0)</f>
        <v>0</v>
      </c>
      <c r="CC6" s="67" cm="1">
        <f t="array" ref="CC6">IF($H6="ja",(IF(AK$3-$F6&lt;0,0,IF(AK$3-$F6&gt;200,0,INDEX('Modeller - CO2'!$F$4:$AT$59,MATCH("Jordbund",'Modeller - CO2'!$A$4:$A$59,0),(AK$3-$F6)/5+1)))*$D6*$G6),0)</f>
        <v>0</v>
      </c>
      <c r="CD6" s="67" cm="1">
        <f t="array" ref="CD6">IF($H6="ja",(IF(AL$3-$F6&lt;0,0,IF(AL$3-$F6&gt;200,0,INDEX('Modeller - CO2'!$F$4:$AT$59,MATCH("Jordbund",'Modeller - CO2'!$A$4:$A$59,0),(AL$3-$F6)/5+1)))*$D6*$G6),0)</f>
        <v>0</v>
      </c>
      <c r="CE6" s="67" cm="1">
        <f t="array" ref="CE6">IF($H6="ja",(IF(AM$3-$F6&lt;0,0,IF(AM$3-$F6&gt;200,0,INDEX('Modeller - CO2'!$F$4:$AT$59,MATCH("Jordbund",'Modeller - CO2'!$A$4:$A$59,0),(AM$3-$F6)/5+1)))*$D6*$G6),0)</f>
        <v>0</v>
      </c>
      <c r="CF6" s="67" cm="1">
        <f t="array" ref="CF6">IF($H6="ja",(IF(AN$3-$F6&lt;0,0,IF(AN$3-$F6&gt;200,0,INDEX('Modeller - CO2'!$F$4:$AT$59,MATCH("Jordbund",'Modeller - CO2'!$A$4:$A$59,0),(AN$3-$F6)/5+1)))*$D6*$G6),0)</f>
        <v>0</v>
      </c>
      <c r="CG6" s="67" cm="1">
        <f t="array" ref="CG6">IF($H6="ja",(IF(AO$3-$F6&lt;0,0,IF(AO$3-$F6&gt;200,0,INDEX('Modeller - CO2'!$F$4:$AT$59,MATCH("Jordbund",'Modeller - CO2'!$A$4:$A$59,0),(AO$3-$F6)/5+1)))*$D6*$G6),0)</f>
        <v>0</v>
      </c>
      <c r="CH6" s="67" cm="1">
        <f t="array" ref="CH6">IF($H6="ja",(IF(AP$3-$F6&lt;0,0,IF(AP$3-$F6&gt;200,0,INDEX('Modeller - CO2'!$F$4:$AT$59,MATCH("Jordbund",'Modeller - CO2'!$A$4:$A$59,0),(AP$3-$F6)/5+1)))*$D6*$G6),0)</f>
        <v>0</v>
      </c>
      <c r="CI6" s="67" cm="1">
        <f t="array" ref="CI6">IF($H6="ja",(IF(AQ$3-$F6&lt;0,0,IF(AQ$3-$F6&gt;200,0,INDEX('Modeller - CO2'!$F$4:$AT$59,MATCH("Jordbund",'Modeller - CO2'!$A$4:$A$59,0),(AQ$3-$F6)/5+1)))*$D6*$G6),0)</f>
        <v>0</v>
      </c>
      <c r="CJ6" s="67" cm="1">
        <f t="array" ref="CJ6">IF($H6="ja",(IF(AR$3-$F6&lt;0,0,IF(AR$3-$F6&gt;200,0,INDEX('Modeller - CO2'!$F$4:$AT$59,MATCH("Jordbund",'Modeller - CO2'!$A$4:$A$59,0),(AR$3-$F6)/5+1)))*$D6*$G6),0)</f>
        <v>0</v>
      </c>
      <c r="CK6" s="67" cm="1">
        <f t="array" ref="CK6">IF($H6="ja",(IF(AS$3-$F6&lt;0,0,IF(AS$3-$F6&gt;200,0,INDEX('Modeller - CO2'!$F$4:$AT$59,MATCH("Jordbund",'Modeller - CO2'!$A$4:$A$59,0),(AS$3-$F6)/5+1)))*$D6*$G6),0)</f>
        <v>0</v>
      </c>
      <c r="CL6" s="67" cm="1">
        <f t="array" ref="CL6">IF($H6="ja",(IF(AT$3-$F6&lt;0,0,IF(AT$3-$F6&gt;200,0,INDEX('Modeller - CO2'!$F$4:$AT$59,MATCH("Jordbund",'Modeller - CO2'!$A$4:$A$59,0),(AT$3-$F6)/5+1)))*$D6*$G6),0)</f>
        <v>0</v>
      </c>
      <c r="CM6" s="67" cm="1">
        <f t="array" ref="CM6">IF($H6="ja",(IF(AU$3-$F6&lt;0,0,IF(AU$3-$F6&gt;200,0,INDEX('Modeller - CO2'!$F$4:$AT$59,MATCH("Jordbund",'Modeller - CO2'!$A$4:$A$59,0),(AU$3-$F6)/5+1)))*$D6*$G6),0)</f>
        <v>0</v>
      </c>
      <c r="CN6" s="67" cm="1">
        <f t="array" ref="CN6">IF($H6="ja",(IF(AV$3-$F6&lt;0,0,IF(AV$3-$F6&gt;200,0,INDEX('Modeller - CO2'!$F$4:$AT$59,MATCH("Jordbund",'Modeller - CO2'!$A$4:$A$59,0),(AV$3-$F6)/5+1)))*$D6*$G6),0)</f>
        <v>0</v>
      </c>
      <c r="CO6" s="67" cm="1">
        <f t="array" ref="CO6">IF($H6="ja",(IF(AW$3-$F6&lt;0,0,IF(AW$3-$F6&gt;200,0,INDEX('Modeller - CO2'!$F$4:$AT$59,MATCH("Jordbund",'Modeller - CO2'!$A$4:$A$59,0),(AW$3-$F6)/5+1)))*$D6*$G6),0)</f>
        <v>0</v>
      </c>
      <c r="CP6" s="67" cm="1">
        <f t="array" ref="CP6">IF($H6="ja",(IF(AX$3-$F6&lt;0,0,IF(AX$3-$F6&gt;200,0,INDEX('Modeller - CO2'!$F$4:$AT$59,MATCH("Jordbund",'Modeller - CO2'!$A$4:$A$59,0),(AX$3-$F6)/5+1)))*$D6*$G6),0)</f>
        <v>0</v>
      </c>
      <c r="CQ6" s="67" cm="1">
        <f t="array" ref="CQ6">IF($H6="ja",(IF(AY$3-$F6&lt;0,0,IF(AY$3-$F6&gt;200,0,INDEX('Modeller - CO2'!$F$4:$AT$59,MATCH("Jordbund",'Modeller - CO2'!$A$4:$A$59,0),(AY$3-$F6)/5+1)))*$D6*$G6),0)</f>
        <v>0</v>
      </c>
      <c r="CR6" s="67" cm="1">
        <f t="array" ref="CR6">IF($H6="ja",(IF(AZ$3-$F6&lt;0,0,IF(AZ$3-$F6&gt;200,0,INDEX('Modeller - CO2'!$F$4:$AT$59,MATCH("Jordbund",'Modeller - CO2'!$A$4:$A$59,0),(AZ$3-$F6)/5+1)))*$D6*$G6),0)</f>
        <v>0</v>
      </c>
      <c r="CS6" s="67" cm="1">
        <f t="array" ref="CS6">IF($H6="ja",(IF(BA$3-$F6&lt;0,0,IF(BA$3-$F6&gt;200,0,INDEX('Modeller - CO2'!$F$4:$AT$59,MATCH("Jordbund",'Modeller - CO2'!$A$4:$A$59,0),(BA$3-$F6)/5+1)))*$D6*$G6),0)</f>
        <v>0</v>
      </c>
      <c r="CT6" s="67" cm="1">
        <f t="array" ref="CT6">IF($H6="ja",(IF(BB$3-$F6&lt;0,0,IF(BB$3-$F6&gt;200,0,INDEX('Modeller - CO2'!$F$4:$AT$59,MATCH("Jordbund",'Modeller - CO2'!$A$4:$A$59,0),(BB$3-$F6)/5+1)))*$D6*$G6),0)</f>
        <v>0</v>
      </c>
      <c r="CU6" s="67" cm="1">
        <f t="array" ref="CU6">IF($H6="ja",(IF(BC$3-$F6&lt;0,0,IF(BC$3-$F6&gt;200,0,INDEX('Modeller - CO2'!$F$4:$AT$59,MATCH("Jordbund",'Modeller - CO2'!$A$4:$A$59,0),(BC$3-$F6)/5+1)))*$D6*$G6),0)</f>
        <v>0</v>
      </c>
      <c r="CV6" s="67" cm="1">
        <f t="array" ref="CV6">IF($H6="ja",(IF(BD$3-$F6&lt;0,0,IF(BD$3-$F6&gt;200,0,INDEX('Modeller - CO2'!$F$4:$AT$59,MATCH("Jordbund",'Modeller - CO2'!$A$4:$A$59,0),(BD$3-$F6)/5+1)))*$D6*$G6),0)</f>
        <v>0</v>
      </c>
      <c r="CW6" s="67" cm="1">
        <f t="array" ref="CW6">IF($H6="ja",(IF(BE$3-$F6&lt;0,0,IF(BE$3-$F6&gt;200,0,INDEX('Modeller - CO2'!$F$4:$AT$59,MATCH("Jordbund",'Modeller - CO2'!$A$4:$A$59,0),(BE$3-$F6)/5+1)))*$D6*$G6),0)</f>
        <v>0</v>
      </c>
      <c r="CZ6" s="67" cm="1">
        <f t="array" ref="CZ6">IF($P6="ja",(IF(CY$3-$F6&lt;0,0,IF(CY$3-$F6&gt;200,0,INDEX('Modeller - CO2'!$F$4:$AT$59,MATCH("Litter og dødt ved",'Modeller - CO2'!$A$4:$A$59,0),(CY$3-$F6)/5+1)))*$D6*$G6),0)</f>
        <v>0</v>
      </c>
      <c r="DA6" s="67" cm="1">
        <f t="array" ref="DA6">IF($P6="ja",(IF(CZ$3-$F6&lt;0,0,IF(CZ$3-$F6&gt;200,0,INDEX('Modeller - CO2'!$F$4:$AT$59,MATCH("Litter og dødt ved",'Modeller - CO2'!$A$4:$A$59,0),(CZ$3-$F6)/5+1)))*$D6*$G6),0)</f>
        <v>0</v>
      </c>
      <c r="DB6" s="67" cm="1">
        <f t="array" ref="DB6">IF($P6="ja",(IF(DA$3-$F6&lt;0,0,IF(DA$3-$F6&gt;200,0,INDEX('Modeller - CO2'!$F$4:$AT$59,MATCH("Litter og dødt ved",'Modeller - CO2'!$A$4:$A$59,0),(DA$3-$F6)/5+1)))*$D6*$G6),0)</f>
        <v>0</v>
      </c>
      <c r="DC6" s="67" cm="1">
        <f t="array" ref="DC6">IF($P6="ja",(IF(DB$3-$F6&lt;0,0,IF(DB$3-$F6&gt;200,0,INDEX('Modeller - CO2'!$F$4:$AT$59,MATCH("Litter og dødt ved",'Modeller - CO2'!$A$4:$A$59,0),(DB$3-$F6)/5+1)))*$D6*$G6),0)</f>
        <v>0</v>
      </c>
      <c r="DD6" s="67" cm="1">
        <f t="array" ref="DD6">IF($P6="ja",(IF(DC$3-$F6&lt;0,0,IF(DC$3-$F6&gt;200,0,INDEX('Modeller - CO2'!$F$4:$AT$59,MATCH("Litter og dødt ved",'Modeller - CO2'!$A$4:$A$59,0),(DC$3-$F6)/5+1)))*$D6*$G6),0)</f>
        <v>0</v>
      </c>
      <c r="DE6" s="67" cm="1">
        <f t="array" ref="DE6">IF($P6="ja",(IF(DD$3-$F6&lt;0,0,IF(DD$3-$F6&gt;200,0,INDEX('Modeller - CO2'!$F$4:$AT$59,MATCH("Litter og dødt ved",'Modeller - CO2'!$A$4:$A$59,0),(DD$3-$F6)/5+1)))*$D6*$G6),0)</f>
        <v>0</v>
      </c>
      <c r="DF6" s="67" cm="1">
        <f t="array" ref="DF6">IF($P6="ja",(IF(DE$3-$F6&lt;0,0,IF(DE$3-$F6&gt;200,0,INDEX('Modeller - CO2'!$F$4:$AT$59,MATCH("Litter og dødt ved",'Modeller - CO2'!$A$4:$A$59,0),(DE$3-$F6)/5+1)))*$D6*$G6),0)</f>
        <v>0</v>
      </c>
      <c r="DG6" s="67" cm="1">
        <f t="array" ref="DG6">IF($P6="ja",(IF(DF$3-$F6&lt;0,0,IF(DF$3-$F6&gt;200,0,INDEX('Modeller - CO2'!$F$4:$AT$59,MATCH("Litter og dødt ved",'Modeller - CO2'!$A$4:$A$59,0),(DF$3-$F6)/5+1)))*$D6*$G6),0)</f>
        <v>0</v>
      </c>
      <c r="DH6" s="67" cm="1">
        <f t="array" ref="DH6">IF($P6="ja",(IF(DG$3-$F6&lt;0,0,IF(DG$3-$F6&gt;200,0,INDEX('Modeller - CO2'!$F$4:$AT$59,MATCH("Litter og dødt ved",'Modeller - CO2'!$A$4:$A$59,0),(DG$3-$F6)/5+1)))*$D6*$G6),0)</f>
        <v>0</v>
      </c>
      <c r="DI6" s="67" cm="1">
        <f t="array" ref="DI6">IF($P6="ja",(IF(DH$3-$F6&lt;0,0,IF(DH$3-$F6&gt;200,0,INDEX('Modeller - CO2'!$F$4:$AT$59,MATCH("Litter og dødt ved",'Modeller - CO2'!$A$4:$A$59,0),(DH$3-$F6)/5+1)))*$D6*$G6),0)</f>
        <v>0</v>
      </c>
      <c r="DJ6" s="67" cm="1">
        <f t="array" ref="DJ6">IF($P6="ja",(IF(DI$3-$F6&lt;0,0,IF(DI$3-$F6&gt;200,0,INDEX('Modeller - CO2'!$F$4:$AT$59,MATCH("Litter og dødt ved",'Modeller - CO2'!$A$4:$A$59,0),(DI$3-$F6)/5+1)))*$D6*$G6),0)</f>
        <v>0</v>
      </c>
      <c r="DK6" s="67" cm="1">
        <f t="array" ref="DK6">IF($P6="ja",(IF(DJ$3-$F6&lt;0,0,IF(DJ$3-$F6&gt;200,0,INDEX('Modeller - CO2'!$F$4:$AT$59,MATCH("Litter og dødt ved",'Modeller - CO2'!$A$4:$A$59,0),(DJ$3-$F6)/5+1)))*$D6*$G6),0)</f>
        <v>0</v>
      </c>
      <c r="DL6" s="67" cm="1">
        <f t="array" ref="DL6">IF($P6="ja",(IF(DK$3-$F6&lt;0,0,IF(DK$3-$F6&gt;200,0,INDEX('Modeller - CO2'!$F$4:$AT$59,MATCH("Litter og dødt ved",'Modeller - CO2'!$A$4:$A$59,0),(DK$3-$F6)/5+1)))*$D6*$G6),0)</f>
        <v>0</v>
      </c>
      <c r="DM6" s="67" cm="1">
        <f t="array" ref="DM6">IF($P6="ja",(IF(DL$3-$F6&lt;0,0,IF(DL$3-$F6&gt;200,0,INDEX('Modeller - CO2'!$F$4:$AT$59,MATCH("Litter og dødt ved",'Modeller - CO2'!$A$4:$A$59,0),(DL$3-$F6)/5+1)))*$D6*$G6),0)</f>
        <v>0</v>
      </c>
      <c r="DN6" s="67" cm="1">
        <f t="array" ref="DN6">IF($P6="ja",(IF(DM$3-$F6&lt;0,0,IF(DM$3-$F6&gt;200,0,INDEX('Modeller - CO2'!$F$4:$AT$59,MATCH("Litter og dødt ved",'Modeller - CO2'!$A$4:$A$59,0),(DM$3-$F6)/5+1)))*$D6*$G6),0)</f>
        <v>0</v>
      </c>
      <c r="DO6" s="67" cm="1">
        <f t="array" ref="DO6">IF($P6="ja",(IF(DN$3-$F6&lt;0,0,IF(DN$3-$F6&gt;200,0,INDEX('Modeller - CO2'!$F$4:$AT$59,MATCH("Litter og dødt ved",'Modeller - CO2'!$A$4:$A$59,0),(DN$3-$F6)/5+1)))*$D6*$G6),0)</f>
        <v>0</v>
      </c>
      <c r="DP6" s="67" cm="1">
        <f t="array" ref="DP6">IF($P6="ja",(IF(DO$3-$F6&lt;0,0,IF(DO$3-$F6&gt;200,0,INDEX('Modeller - CO2'!$F$4:$AT$59,MATCH("Litter og dødt ved",'Modeller - CO2'!$A$4:$A$59,0),(DO$3-$F6)/5+1)))*$D6*$G6),0)</f>
        <v>0</v>
      </c>
      <c r="DQ6" s="67" cm="1">
        <f t="array" ref="DQ6">IF($P6="ja",(IF(DP$3-$F6&lt;0,0,IF(DP$3-$F6&gt;200,0,INDEX('Modeller - CO2'!$F$4:$AT$59,MATCH("Litter og dødt ved",'Modeller - CO2'!$A$4:$A$59,0),(DP$3-$F6)/5+1)))*$D6*$G6),0)</f>
        <v>0</v>
      </c>
      <c r="DR6" s="67" cm="1">
        <f t="array" ref="DR6">IF($P6="ja",(IF(DQ$3-$F6&lt;0,0,IF(DQ$3-$F6&gt;200,0,INDEX('Modeller - CO2'!$F$4:$AT$59,MATCH("Litter og dødt ved",'Modeller - CO2'!$A$4:$A$59,0),(DQ$3-$F6)/5+1)))*$D6*$G6),0)</f>
        <v>0</v>
      </c>
      <c r="DS6" s="67" cm="1">
        <f t="array" ref="DS6">IF($P6="ja",(IF(DR$3-$F6&lt;0,0,IF(DR$3-$F6&gt;200,0,INDEX('Modeller - CO2'!$F$4:$AT$59,MATCH("Litter og dødt ved",'Modeller - CO2'!$A$4:$A$59,0),(DR$3-$F6)/5+1)))*$D6*$G6),0)</f>
        <v>0</v>
      </c>
      <c r="DT6" s="67" cm="1">
        <f t="array" ref="DT6">IF($P6="ja",(IF(DS$3-$F6&lt;0,0,IF(DS$3-$F6&gt;200,0,INDEX('Modeller - CO2'!$F$4:$AT$59,MATCH("Litter og dødt ved",'Modeller - CO2'!$A$4:$A$59,0),(DS$3-$F6)/5+1)))*$D6*$G6),0)</f>
        <v>0</v>
      </c>
      <c r="DU6" s="67" cm="1">
        <f t="array" ref="DU6">IF($P6="ja",(IF(DT$3-$F6&lt;0,0,IF(DT$3-$F6&gt;200,0,INDEX('Modeller - CO2'!$F$4:$AT$59,MATCH("Litter og dødt ved",'Modeller - CO2'!$A$4:$A$59,0),(DT$3-$F6)/5+1)))*$D6*$G6),0)</f>
        <v>0</v>
      </c>
      <c r="DV6" s="67" cm="1">
        <f t="array" ref="DV6">IF($P6="ja",(IF(DU$3-$F6&lt;0,0,IF(DU$3-$F6&gt;200,0,INDEX('Modeller - CO2'!$F$4:$AT$59,MATCH("Litter og dødt ved",'Modeller - CO2'!$A$4:$A$59,0),(DU$3-$F6)/5+1)))*$D6*$G6),0)</f>
        <v>0</v>
      </c>
      <c r="DW6" s="67" cm="1">
        <f t="array" ref="DW6">IF($P6="ja",(IF(DV$3-$F6&lt;0,0,IF(DV$3-$F6&gt;200,0,INDEX('Modeller - CO2'!$F$4:$AT$59,MATCH("Litter og dødt ved",'Modeller - CO2'!$A$4:$A$59,0),(DV$3-$F6)/5+1)))*$D6*$G6),0)</f>
        <v>0</v>
      </c>
      <c r="DX6" s="67" cm="1">
        <f t="array" ref="DX6">IF($P6="ja",(IF(DW$3-$F6&lt;0,0,IF(DW$3-$F6&gt;200,0,INDEX('Modeller - CO2'!$F$4:$AT$59,MATCH("Litter og dødt ved",'Modeller - CO2'!$A$4:$A$59,0),(DW$3-$F6)/5+1)))*$D6*$G6),0)</f>
        <v>0</v>
      </c>
      <c r="DY6" s="67" cm="1">
        <f t="array" ref="DY6">IF($P6="ja",(IF(DX$3-$F6&lt;0,0,IF(DX$3-$F6&gt;200,0,INDEX('Modeller - CO2'!$F$4:$AT$59,MATCH("Litter og dødt ved",'Modeller - CO2'!$A$4:$A$59,0),(DX$3-$F6)/5+1)))*$D6*$G6),0)</f>
        <v>0</v>
      </c>
      <c r="DZ6" s="67" cm="1">
        <f t="array" ref="DZ6">IF($P6="ja",(IF(DY$3-$F6&lt;0,0,IF(DY$3-$F6&gt;200,0,INDEX('Modeller - CO2'!$F$4:$AT$59,MATCH("Litter og dødt ved",'Modeller - CO2'!$A$4:$A$59,0),(DY$3-$F6)/5+1)))*$D6*$G6),0)</f>
        <v>0</v>
      </c>
      <c r="EA6" s="67" cm="1">
        <f t="array" ref="EA6">IF($P6="ja",(IF(DZ$3-$F6&lt;0,0,IF(DZ$3-$F6&gt;200,0,INDEX('Modeller - CO2'!$F$4:$AT$59,MATCH("Litter og dødt ved",'Modeller - CO2'!$A$4:$A$59,0),(DZ$3-$F6)/5+1)))*$D6*$G6),0)</f>
        <v>0</v>
      </c>
      <c r="EB6" s="67" cm="1">
        <f t="array" ref="EB6">IF($P6="ja",(IF(EA$3-$F6&lt;0,0,IF(EA$3-$F6&gt;200,0,INDEX('Modeller - CO2'!$F$4:$AT$59,MATCH("Litter og dødt ved",'Modeller - CO2'!$A$4:$A$59,0),(EA$3-$F6)/5+1)))*$D6*$G6),0)</f>
        <v>0</v>
      </c>
      <c r="EC6" s="67" cm="1">
        <f t="array" ref="EC6">IF($P6="ja",(IF(EB$3-$F6&lt;0,0,IF(EB$3-$F6&gt;200,0,INDEX('Modeller - CO2'!$F$4:$AT$59,MATCH("Litter og dødt ved",'Modeller - CO2'!$A$4:$A$59,0),(EB$3-$F6)/5+1)))*$D6*$G6),0)</f>
        <v>0</v>
      </c>
      <c r="ED6" s="67" cm="1">
        <f t="array" ref="ED6">IF($P6="ja",(IF(EC$3-$F6&lt;0,0,IF(EC$3-$F6&gt;200,0,INDEX('Modeller - CO2'!$F$4:$AT$59,MATCH("Litter og dødt ved",'Modeller - CO2'!$A$4:$A$59,0),(EC$3-$F6)/5+1)))*$D6*$G6),0)</f>
        <v>0</v>
      </c>
      <c r="EE6" s="67" cm="1">
        <f t="array" ref="EE6">IF($P6="ja",(IF(ED$3-$F6&lt;0,0,IF(ED$3-$F6&gt;200,0,INDEX('Modeller - CO2'!$F$4:$AT$59,MATCH("Litter og dødt ved",'Modeller - CO2'!$A$4:$A$59,0),(ED$3-$F6)/5+1)))*$D6*$G6),0)</f>
        <v>0</v>
      </c>
      <c r="EF6" s="67" cm="1">
        <f t="array" ref="EF6">IF($P6="ja",(IF(EE$3-$F6&lt;0,0,IF(EE$3-$F6&gt;200,0,INDEX('Modeller - CO2'!$F$4:$AT$59,MATCH("Litter og dødt ved",'Modeller - CO2'!$A$4:$A$59,0),(EE$3-$F6)/5+1)))*$D6*$G6),0)</f>
        <v>0</v>
      </c>
      <c r="EG6" s="67" cm="1">
        <f t="array" ref="EG6">IF($P6="ja",(IF(EF$3-$F6&lt;0,0,IF(EF$3-$F6&gt;200,0,INDEX('Modeller - CO2'!$F$4:$AT$59,MATCH("Litter og dødt ved",'Modeller - CO2'!$A$4:$A$59,0),(EF$3-$F6)/5+1)))*$D6*$G6),0)</f>
        <v>0</v>
      </c>
      <c r="EH6" s="67" cm="1">
        <f t="array" ref="EH6">IF($P6="ja",(IF(EG$3-$F6&lt;0,0,IF(EG$3-$F6&gt;200,0,INDEX('Modeller - CO2'!$F$4:$AT$59,MATCH("Litter og dødt ved",'Modeller - CO2'!$A$4:$A$59,0),(EG$3-$F6)/5+1)))*$D6*$G6),0)</f>
        <v>0</v>
      </c>
      <c r="EI6" s="67" cm="1">
        <f t="array" ref="EI6">IF($P6="ja",(IF(EH$3-$F6&lt;0,0,IF(EH$3-$F6&gt;200,0,INDEX('Modeller - CO2'!$F$4:$AT$59,MATCH("Litter og dødt ved",'Modeller - CO2'!$A$4:$A$59,0),(EH$3-$F6)/5+1)))*$D6*$G6),0)</f>
        <v>0</v>
      </c>
      <c r="EJ6" s="67" cm="1">
        <f t="array" ref="EJ6">IF($P6="ja",(IF(EI$3-$F6&lt;0,0,IF(EI$3-$F6&gt;200,0,INDEX('Modeller - CO2'!$F$4:$AT$59,MATCH("Litter og dødt ved",'Modeller - CO2'!$A$4:$A$59,0),(EI$3-$F6)/5+1)))*$D6*$G6),0)</f>
        <v>0</v>
      </c>
      <c r="EK6" s="67" cm="1">
        <f t="array" ref="EK6">IF($P6="ja",(IF(EJ$3-$F6&lt;0,0,IF(EJ$3-$F6&gt;200,0,INDEX('Modeller - CO2'!$F$4:$AT$59,MATCH("Litter og dødt ved",'Modeller - CO2'!$A$4:$A$59,0),(EJ$3-$F6)/5+1)))*$D6*$G6),0)</f>
        <v>0</v>
      </c>
      <c r="EL6" s="67" cm="1">
        <f t="array" ref="EL6">IF($P6="ja",(IF(EK$3-$F6&lt;0,0,IF(EK$3-$F6&gt;200,0,INDEX('Modeller - CO2'!$F$4:$AT$59,MATCH("Litter og dødt ved",'Modeller - CO2'!$A$4:$A$59,0),(EK$3-$F6)/5+1)))*$D6*$G6),0)</f>
        <v>0</v>
      </c>
      <c r="EM6" s="67" cm="1">
        <f t="array" ref="EM6">IF($P6="ja",(IF(EL$3-$F6&lt;0,0,IF(EL$3-$F6&gt;200,0,INDEX('Modeller - CO2'!$F$4:$AT$59,MATCH("Litter og dødt ved",'Modeller - CO2'!$A$4:$A$59,0),(EL$3-$F6)/5+1)))*$D6*$G6),0)</f>
        <v>0</v>
      </c>
      <c r="EN6" s="67" cm="1">
        <f t="array" ref="EN6">IF($P6="ja",(IF(EM$3-$F6&lt;0,0,IF(EM$3-$F6&gt;200,0,INDEX('Modeller - CO2'!$F$4:$AT$59,MATCH("Litter og dødt ved",'Modeller - CO2'!$A$4:$A$59,0),(EM$3-$F6)/5+1)))*$D6*$G6),0)</f>
        <v>0</v>
      </c>
    </row>
    <row r="7" spans="2:144" ht="15.6" x14ac:dyDescent="0.3">
      <c r="B7" s="66">
        <f>'Stamdata - Projektplan'!B51</f>
        <v>0</v>
      </c>
      <c r="C7" s="66">
        <f>'Stamdata - Projektplan'!C51</f>
        <v>0</v>
      </c>
      <c r="D7" s="66">
        <f>'Stamdata - Projektplan'!D51</f>
        <v>0</v>
      </c>
      <c r="E7" s="66">
        <f>'Stamdata - Projektplan'!E51</f>
        <v>0</v>
      </c>
      <c r="F7" s="66">
        <f>'Stamdata - Projektplan'!G51</f>
        <v>0</v>
      </c>
      <c r="G7" s="66">
        <f>'Stamdata - Projektplan'!H51</f>
        <v>0</v>
      </c>
      <c r="H7" s="66">
        <f>'Stamdata - Projektplan'!I51</f>
        <v>0</v>
      </c>
      <c r="I7" s="66">
        <f>'Stamdata - Projektplan'!J51</f>
        <v>0</v>
      </c>
      <c r="J7" s="63" t="str">
        <f>IFERROR(VLOOKUP(I7,'Modeller - CO2'!$A$4:$C$57,3,FALSE),"")</f>
        <v/>
      </c>
      <c r="K7" s="451" t="str">
        <f>IFERROR(VLOOKUP(I7,'Modeller - CO2'!$A$4:$D$57,4,FALSE),"")</f>
        <v/>
      </c>
      <c r="L7" s="453" t="str">
        <f t="shared" si="80"/>
        <v/>
      </c>
      <c r="M7" s="451" t="str">
        <f>IFERROR(VLOOKUP(I7,'Modeller - CO2'!$A$4:$E$57,5,FALSE),"")</f>
        <v/>
      </c>
      <c r="N7" s="453" t="str">
        <f t="shared" si="81"/>
        <v/>
      </c>
      <c r="O7" s="63" t="b">
        <f t="shared" si="79"/>
        <v>1</v>
      </c>
      <c r="P7" s="63" t="str">
        <f t="shared" ref="P7:P44" si="82">IF(O7=TRUE,"Nej","Ja")</f>
        <v>Nej</v>
      </c>
      <c r="R7" s="67" cm="1">
        <f t="array" ref="R7">IFERROR((IF(Q$3-$F7&lt;0,0,IF(Q$3-$F7&gt;200,0,INDEX('Modeller - CO2'!$F$4:$AT$59,MATCH('Opgørelse - CO2'!$I7,'Modeller - CO2'!$A$4:$A$59,0),(Q$3-$F7)/5+1)))*$D7*$G7),0)</f>
        <v>0</v>
      </c>
      <c r="S7" s="67" cm="1">
        <f t="array" ref="S7">IFERROR((IF(R$3-$F7&lt;0,0,IF(R$3-$F7&gt;200,0,INDEX('Modeller - CO2'!$F$4:$AT$59,MATCH('Opgørelse - CO2'!$I7,'Modeller - CO2'!$A$4:$A$59,0),(R$3-$F7)/5+1)))*$D7*$G7),0)</f>
        <v>0</v>
      </c>
      <c r="T7" s="67" cm="1">
        <f t="array" ref="T7">IFERROR((IF(S$3-$F7&lt;0,0,IF(S$3-$F7&gt;200,0,INDEX('Modeller - CO2'!$F$4:$AT$59,MATCH('Opgørelse - CO2'!$I7,'Modeller - CO2'!$A$4:$A$59,0),(S$3-$F7)/5+1)))*$D7*$G7),0)</f>
        <v>0</v>
      </c>
      <c r="U7" s="67" cm="1">
        <f t="array" ref="U7">IFERROR((IF(T$3-$F7&lt;0,0,IF(T$3-$F7&gt;200,0,INDEX('Modeller - CO2'!$F$4:$AT$59,MATCH('Opgørelse - CO2'!$I7,'Modeller - CO2'!$A$4:$A$59,0),(T$3-$F7)/5+1)))*$D7*$G7),0)</f>
        <v>0</v>
      </c>
      <c r="V7" s="67" cm="1">
        <f t="array" ref="V7">IFERROR((IF(U$3-$F7&lt;0,0,IF(U$3-$F7&gt;200,0,INDEX('Modeller - CO2'!$F$4:$AT$59,MATCH('Opgørelse - CO2'!$I7,'Modeller - CO2'!$A$4:$A$59,0),(U$3-$F7)/5+1)))*$D7*$G7),0)</f>
        <v>0</v>
      </c>
      <c r="W7" s="67" cm="1">
        <f t="array" ref="W7">IFERROR((IF(V$3-$F7&lt;0,0,IF(V$3-$F7&gt;200,0,INDEX('Modeller - CO2'!$F$4:$AT$59,MATCH('Opgørelse - CO2'!$I7,'Modeller - CO2'!$A$4:$A$59,0),(V$3-$F7)/5+1)))*$D7*$G7),0)</f>
        <v>0</v>
      </c>
      <c r="X7" s="67" cm="1">
        <f t="array" ref="X7">IFERROR((IF(W$3-$F7&lt;0,0,IF(W$3-$F7&gt;200,0,INDEX('Modeller - CO2'!$F$4:$AT$59,MATCH('Opgørelse - CO2'!$I7,'Modeller - CO2'!$A$4:$A$59,0),(W$3-$F7)/5+1)))*$D7*$G7),0)</f>
        <v>0</v>
      </c>
      <c r="Y7" s="67" cm="1">
        <f t="array" ref="Y7">IFERROR((IF(X$3-$F7&lt;0,0,IF(X$3-$F7&gt;200,0,INDEX('Modeller - CO2'!$F$4:$AT$59,MATCH('Opgørelse - CO2'!$I7,'Modeller - CO2'!$A$4:$A$59,0),(X$3-$F7)/5+1)))*$D7*$G7),0)</f>
        <v>0</v>
      </c>
      <c r="Z7" s="67" cm="1">
        <f t="array" ref="Z7">IFERROR((IF(Y$3-$F7&lt;0,0,IF(Y$3-$F7&gt;200,0,INDEX('Modeller - CO2'!$F$4:$AT$59,MATCH('Opgørelse - CO2'!$I7,'Modeller - CO2'!$A$4:$A$59,0),(Y$3-$F7)/5+1)))*$D7*$G7),0)</f>
        <v>0</v>
      </c>
      <c r="AA7" s="67" cm="1">
        <f t="array" ref="AA7">IFERROR((IF(Z$3-$F7&lt;0,0,IF(Z$3-$F7&gt;200,0,INDEX('Modeller - CO2'!$F$4:$AT$59,MATCH('Opgørelse - CO2'!$I7,'Modeller - CO2'!$A$4:$A$59,0),(Z$3-$F7)/5+1)))*$D7*$G7),0)</f>
        <v>0</v>
      </c>
      <c r="AB7" s="67" cm="1">
        <f t="array" ref="AB7">IFERROR((IF(AA$3-$F7&lt;0,0,IF(AA$3-$F7&gt;200,0,INDEX('Modeller - CO2'!$F$4:$AT$59,MATCH('Opgørelse - CO2'!$I7,'Modeller - CO2'!$A$4:$A$59,0),(AA$3-$F7)/5+1)))*$D7*$G7),0)</f>
        <v>0</v>
      </c>
      <c r="AC7" s="67" cm="1">
        <f t="array" ref="AC7">IFERROR((IF(AB$3-$F7&lt;0,0,IF(AB$3-$F7&gt;200,0,INDEX('Modeller - CO2'!$F$4:$AT$59,MATCH('Opgørelse - CO2'!$I7,'Modeller - CO2'!$A$4:$A$59,0),(AB$3-$F7)/5+1)))*$D7*$G7),0)</f>
        <v>0</v>
      </c>
      <c r="AD7" s="67" cm="1">
        <f t="array" ref="AD7">IFERROR((IF(AC$3-$F7&lt;0,0,IF(AC$3-$F7&gt;200,0,INDEX('Modeller - CO2'!$F$4:$AT$59,MATCH('Opgørelse - CO2'!$I7,'Modeller - CO2'!$A$4:$A$59,0),(AC$3-$F7)/5+1)))*$D7*$G7),0)</f>
        <v>0</v>
      </c>
      <c r="AE7" s="67" cm="1">
        <f t="array" ref="AE7">IFERROR((IF(AD$3-$F7&lt;0,0,IF(AD$3-$F7&gt;200,0,INDEX('Modeller - CO2'!$F$4:$AT$59,MATCH('Opgørelse - CO2'!$I7,'Modeller - CO2'!$A$4:$A$59,0),(AD$3-$F7)/5+1)))*$D7*$G7),0)</f>
        <v>0</v>
      </c>
      <c r="AF7" s="67" cm="1">
        <f t="array" ref="AF7">IFERROR((IF(AE$3-$F7&lt;0,0,IF(AE$3-$F7&gt;200,0,INDEX('Modeller - CO2'!$F$4:$AT$59,MATCH('Opgørelse - CO2'!$I7,'Modeller - CO2'!$A$4:$A$59,0),(AE$3-$F7)/5+1)))*$D7*$G7),0)</f>
        <v>0</v>
      </c>
      <c r="AG7" s="67" cm="1">
        <f t="array" ref="AG7">IFERROR((IF(AF$3-$F7&lt;0,0,IF(AF$3-$F7&gt;200,0,INDEX('Modeller - CO2'!$F$4:$AT$59,MATCH('Opgørelse - CO2'!$I7,'Modeller - CO2'!$A$4:$A$59,0),(AF$3-$F7)/5+1)))*$D7*$G7),0)</f>
        <v>0</v>
      </c>
      <c r="AH7" s="67" cm="1">
        <f t="array" ref="AH7">IFERROR((IF(AG$3-$F7&lt;0,0,IF(AG$3-$F7&gt;200,0,INDEX('Modeller - CO2'!$F$4:$AT$59,MATCH('Opgørelse - CO2'!$I7,'Modeller - CO2'!$A$4:$A$59,0),(AG$3-$F7)/5+1)))*$D7*$G7),0)</f>
        <v>0</v>
      </c>
      <c r="AI7" s="67" cm="1">
        <f t="array" ref="AI7">IFERROR((IF(AH$3-$F7&lt;0,0,IF(AH$3-$F7&gt;200,0,INDEX('Modeller - CO2'!$F$4:$AT$59,MATCH('Opgørelse - CO2'!$I7,'Modeller - CO2'!$A$4:$A$59,0),(AH$3-$F7)/5+1)))*$D7*$G7),0)</f>
        <v>0</v>
      </c>
      <c r="AJ7" s="67" cm="1">
        <f t="array" ref="AJ7">IFERROR((IF(AI$3-$F7&lt;0,0,IF(AI$3-$F7&gt;200,0,INDEX('Modeller - CO2'!$F$4:$AT$59,MATCH('Opgørelse - CO2'!$I7,'Modeller - CO2'!$A$4:$A$59,0),(AI$3-$F7)/5+1)))*$D7*$G7),0)</f>
        <v>0</v>
      </c>
      <c r="AK7" s="67" cm="1">
        <f t="array" ref="AK7">IFERROR((IF(AJ$3-$F7&lt;0,0,IF(AJ$3-$F7&gt;200,0,INDEX('Modeller - CO2'!$F$4:$AT$59,MATCH('Opgørelse - CO2'!$I7,'Modeller - CO2'!$A$4:$A$59,0),(AJ$3-$F7)/5+1)))*$D7*$G7),0)</f>
        <v>0</v>
      </c>
      <c r="AL7" s="67" cm="1">
        <f t="array" ref="AL7">IFERROR((IF(AK$3-$F7&lt;0,0,IF(AK$3-$F7&gt;200,0,INDEX('Modeller - CO2'!$F$4:$AT$59,MATCH('Opgørelse - CO2'!$I7,'Modeller - CO2'!$A$4:$A$59,0),(AK$3-$F7)/5+1)))*$D7*$G7),0)</f>
        <v>0</v>
      </c>
      <c r="AM7" s="67" cm="1">
        <f t="array" ref="AM7">IFERROR((IF(AL$3-$F7&lt;0,0,IF(AL$3-$F7&gt;200,0,INDEX('Modeller - CO2'!$F$4:$AT$59,MATCH('Opgørelse - CO2'!$I7,'Modeller - CO2'!$A$4:$A$59,0),(AL$3-$F7)/5+1)))*$D7*$G7),0)</f>
        <v>0</v>
      </c>
      <c r="AN7" s="67" cm="1">
        <f t="array" ref="AN7">IFERROR((IF(AM$3-$F7&lt;0,0,IF(AM$3-$F7&gt;200,0,INDEX('Modeller - CO2'!$F$4:$AT$59,MATCH('Opgørelse - CO2'!$I7,'Modeller - CO2'!$A$4:$A$59,0),(AM$3-$F7)/5+1)))*$D7*$G7),0)</f>
        <v>0</v>
      </c>
      <c r="AO7" s="67" cm="1">
        <f t="array" ref="AO7">IFERROR((IF(AN$3-$F7&lt;0,0,IF(AN$3-$F7&gt;200,0,INDEX('Modeller - CO2'!$F$4:$AT$59,MATCH('Opgørelse - CO2'!$I7,'Modeller - CO2'!$A$4:$A$59,0),(AN$3-$F7)/5+1)))*$D7*$G7),0)</f>
        <v>0</v>
      </c>
      <c r="AP7" s="67" cm="1">
        <f t="array" ref="AP7">IFERROR((IF(AO$3-$F7&lt;0,0,IF(AO$3-$F7&gt;200,0,INDEX('Modeller - CO2'!$F$4:$AT$59,MATCH('Opgørelse - CO2'!$I7,'Modeller - CO2'!$A$4:$A$59,0),(AO$3-$F7)/5+1)))*$D7*$G7),0)</f>
        <v>0</v>
      </c>
      <c r="AQ7" s="67" cm="1">
        <f t="array" ref="AQ7">IFERROR((IF(AP$3-$F7&lt;0,0,IF(AP$3-$F7&gt;200,0,INDEX('Modeller - CO2'!$F$4:$AT$59,MATCH('Opgørelse - CO2'!$I7,'Modeller - CO2'!$A$4:$A$59,0),(AP$3-$F7)/5+1)))*$D7*$G7),0)</f>
        <v>0</v>
      </c>
      <c r="AR7" s="67" cm="1">
        <f t="array" ref="AR7">IFERROR((IF(AQ$3-$F7&lt;0,0,IF(AQ$3-$F7&gt;200,0,INDEX('Modeller - CO2'!$F$4:$AT$59,MATCH('Opgørelse - CO2'!$I7,'Modeller - CO2'!$A$4:$A$59,0),(AQ$3-$F7)/5+1)))*$D7*$G7),0)</f>
        <v>0</v>
      </c>
      <c r="AS7" s="67" cm="1">
        <f t="array" ref="AS7">IFERROR((IF(AR$3-$F7&lt;0,0,IF(AR$3-$F7&gt;200,0,INDEX('Modeller - CO2'!$F$4:$AT$59,MATCH('Opgørelse - CO2'!$I7,'Modeller - CO2'!$A$4:$A$59,0),(AR$3-$F7)/5+1)))*$D7*$G7),0)</f>
        <v>0</v>
      </c>
      <c r="AT7" s="67" cm="1">
        <f t="array" ref="AT7">IFERROR((IF(AS$3-$F7&lt;0,0,IF(AS$3-$F7&gt;200,0,INDEX('Modeller - CO2'!$F$4:$AT$59,MATCH('Opgørelse - CO2'!$I7,'Modeller - CO2'!$A$4:$A$59,0),(AS$3-$F7)/5+1)))*$D7*$G7),0)</f>
        <v>0</v>
      </c>
      <c r="AU7" s="67" cm="1">
        <f t="array" ref="AU7">IFERROR((IF(AT$3-$F7&lt;0,0,IF(AT$3-$F7&gt;200,0,INDEX('Modeller - CO2'!$F$4:$AT$59,MATCH('Opgørelse - CO2'!$I7,'Modeller - CO2'!$A$4:$A$59,0),(AT$3-$F7)/5+1)))*$D7*$G7),0)</f>
        <v>0</v>
      </c>
      <c r="AV7" s="67" cm="1">
        <f t="array" ref="AV7">IFERROR((IF(AU$3-$F7&lt;0,0,IF(AU$3-$F7&gt;200,0,INDEX('Modeller - CO2'!$F$4:$AT$59,MATCH('Opgørelse - CO2'!$I7,'Modeller - CO2'!$A$4:$A$59,0),(AU$3-$F7)/5+1)))*$D7*$G7),0)</f>
        <v>0</v>
      </c>
      <c r="AW7" s="67" cm="1">
        <f t="array" ref="AW7">IFERROR((IF(AV$3-$F7&lt;0,0,IF(AV$3-$F7&gt;200,0,INDEX('Modeller - CO2'!$F$4:$AT$59,MATCH('Opgørelse - CO2'!$I7,'Modeller - CO2'!$A$4:$A$59,0),(AV$3-$F7)/5+1)))*$D7*$G7),0)</f>
        <v>0</v>
      </c>
      <c r="AX7" s="67" cm="1">
        <f t="array" ref="AX7">IFERROR((IF(AW$3-$F7&lt;0,0,IF(AW$3-$F7&gt;200,0,INDEX('Modeller - CO2'!$F$4:$AT$59,MATCH('Opgørelse - CO2'!$I7,'Modeller - CO2'!$A$4:$A$59,0),(AW$3-$F7)/5+1)))*$D7*$G7),0)</f>
        <v>0</v>
      </c>
      <c r="AY7" s="67" cm="1">
        <f t="array" ref="AY7">IFERROR((IF(AX$3-$F7&lt;0,0,IF(AX$3-$F7&gt;200,0,INDEX('Modeller - CO2'!$F$4:$AT$59,MATCH('Opgørelse - CO2'!$I7,'Modeller - CO2'!$A$4:$A$59,0),(AX$3-$F7)/5+1)))*$D7*$G7),0)</f>
        <v>0</v>
      </c>
      <c r="AZ7" s="67" cm="1">
        <f t="array" ref="AZ7">IFERROR((IF(AY$3-$F7&lt;0,0,IF(AY$3-$F7&gt;200,0,INDEX('Modeller - CO2'!$F$4:$AT$59,MATCH('Opgørelse - CO2'!$I7,'Modeller - CO2'!$A$4:$A$59,0),(AY$3-$F7)/5+1)))*$D7*$G7),0)</f>
        <v>0</v>
      </c>
      <c r="BA7" s="67" cm="1">
        <f t="array" ref="BA7">IFERROR((IF(AZ$3-$F7&lt;0,0,IF(AZ$3-$F7&gt;200,0,INDEX('Modeller - CO2'!$F$4:$AT$59,MATCH('Opgørelse - CO2'!$I7,'Modeller - CO2'!$A$4:$A$59,0),(AZ$3-$F7)/5+1)))*$D7*$G7),0)</f>
        <v>0</v>
      </c>
      <c r="BB7" s="67" cm="1">
        <f t="array" ref="BB7">IFERROR((IF(BA$3-$F7&lt;0,0,IF(BA$3-$F7&gt;200,0,INDEX('Modeller - CO2'!$F$4:$AT$59,MATCH('Opgørelse - CO2'!$I7,'Modeller - CO2'!$A$4:$A$59,0),(BA$3-$F7)/5+1)))*$D7*$G7),0)</f>
        <v>0</v>
      </c>
      <c r="BC7" s="67" cm="1">
        <f t="array" ref="BC7">IFERROR((IF(BB$3-$F7&lt;0,0,IF(BB$3-$F7&gt;200,0,INDEX('Modeller - CO2'!$F$4:$AT$59,MATCH('Opgørelse - CO2'!$I7,'Modeller - CO2'!$A$4:$A$59,0),(BB$3-$F7)/5+1)))*$D7*$G7),0)</f>
        <v>0</v>
      </c>
      <c r="BD7" s="67" cm="1">
        <f t="array" ref="BD7">IFERROR((IF(BC$3-$F7&lt;0,0,IF(BC$3-$F7&gt;200,0,INDEX('Modeller - CO2'!$F$4:$AT$59,MATCH('Opgørelse - CO2'!$I7,'Modeller - CO2'!$A$4:$A$59,0),(BC$3-$F7)/5+1)))*$D7*$G7),0)</f>
        <v>0</v>
      </c>
      <c r="BE7" s="67" cm="1">
        <f t="array" ref="BE7">IFERROR((IF(BD$3-$F7&lt;0,0,IF(BD$3-$F7&gt;200,0,INDEX('Modeller - CO2'!$F$4:$AT$59,MATCH('Opgørelse - CO2'!$I7,'Modeller - CO2'!$A$4:$A$59,0),(BD$3-$F7)/5+1)))*$D7*$G7),0)</f>
        <v>0</v>
      </c>
      <c r="BF7" s="67" cm="1">
        <f t="array" ref="BF7">IFERROR((IF(BE$3-$F7&lt;0,0,IF(BE$3-$F7&gt;200,0,INDEX('Modeller - CO2'!$F$4:$AT$59,MATCH('Opgørelse - CO2'!$I7,'Modeller - CO2'!$A$4:$A$59,0),(BE$3-$F7)/5+1)))*$D7*$G7),0)</f>
        <v>0</v>
      </c>
      <c r="BI7" s="67" cm="1">
        <f t="array" ref="BI7">IF($H7="ja",(IF(Q$3-$F7&lt;0,0,IF(Q$3-$F7&gt;200,0,INDEX('Modeller - CO2'!$F$4:$AT$59,MATCH("Jordbund",'Modeller - CO2'!$A$4:$A$59,0),(Q$3-$F7)/5+1)))*$D7*$G7),0)</f>
        <v>0</v>
      </c>
      <c r="BJ7" s="67" cm="1">
        <f t="array" ref="BJ7">IF($H7="ja",(IF(R$3-$F7&lt;0,0,IF(R$3-$F7&gt;200,0,INDEX('Modeller - CO2'!$F$4:$AT$59,MATCH("Jordbund",'Modeller - CO2'!$A$4:$A$59,0),(R$3-$F7)/5+1)))*$D7*$G7),0)</f>
        <v>0</v>
      </c>
      <c r="BK7" s="67" cm="1">
        <f t="array" ref="BK7">IF($H7="ja",(IF(S$3-$F7&lt;0,0,IF(S$3-$F7&gt;200,0,INDEX('Modeller - CO2'!$F$4:$AT$59,MATCH("Jordbund",'Modeller - CO2'!$A$4:$A$59,0),(S$3-$F7)/5+1)))*$D7*$G7),0)</f>
        <v>0</v>
      </c>
      <c r="BL7" s="67" cm="1">
        <f t="array" ref="BL7">IF($H7="ja",(IF(T$3-$F7&lt;0,0,IF(T$3-$F7&gt;200,0,INDEX('Modeller - CO2'!$F$4:$AT$59,MATCH("Jordbund",'Modeller - CO2'!$A$4:$A$59,0),(T$3-$F7)/5+1)))*$D7*$G7),0)</f>
        <v>0</v>
      </c>
      <c r="BM7" s="67" cm="1">
        <f t="array" ref="BM7">IF($H7="ja",(IF(U$3-$F7&lt;0,0,IF(U$3-$F7&gt;200,0,INDEX('Modeller - CO2'!$F$4:$AT$59,MATCH("Jordbund",'Modeller - CO2'!$A$4:$A$59,0),(U$3-$F7)/5+1)))*$D7*$G7),0)</f>
        <v>0</v>
      </c>
      <c r="BN7" s="67" cm="1">
        <f t="array" ref="BN7">IF($H7="ja",(IF(V$3-$F7&lt;0,0,IF(V$3-$F7&gt;200,0,INDEX('Modeller - CO2'!$F$4:$AT$59,MATCH("Jordbund",'Modeller - CO2'!$A$4:$A$59,0),(V$3-$F7)/5+1)))*$D7*$G7),0)</f>
        <v>0</v>
      </c>
      <c r="BO7" s="67" cm="1">
        <f t="array" ref="BO7">IF($H7="ja",(IF(W$3-$F7&lt;0,0,IF(W$3-$F7&gt;200,0,INDEX('Modeller - CO2'!$F$4:$AT$59,MATCH("Jordbund",'Modeller - CO2'!$A$4:$A$59,0),(W$3-$F7)/5+1)))*$D7*$G7),0)</f>
        <v>0</v>
      </c>
      <c r="BP7" s="67" cm="1">
        <f t="array" ref="BP7">IF($H7="ja",(IF(X$3-$F7&lt;0,0,IF(X$3-$F7&gt;200,0,INDEX('Modeller - CO2'!$F$4:$AT$59,MATCH("Jordbund",'Modeller - CO2'!$A$4:$A$59,0),(X$3-$F7)/5+1)))*$D7*$G7),0)</f>
        <v>0</v>
      </c>
      <c r="BQ7" s="67" cm="1">
        <f t="array" ref="BQ7">IF($H7="ja",(IF(Y$3-$F7&lt;0,0,IF(Y$3-$F7&gt;200,0,INDEX('Modeller - CO2'!$F$4:$AT$59,MATCH("Jordbund",'Modeller - CO2'!$A$4:$A$59,0),(Y$3-$F7)/5+1)))*$D7*$G7),0)</f>
        <v>0</v>
      </c>
      <c r="BR7" s="67" cm="1">
        <f t="array" ref="BR7">IF($H7="ja",(IF(Z$3-$F7&lt;0,0,IF(Z$3-$F7&gt;200,0,INDEX('Modeller - CO2'!$F$4:$AT$59,MATCH("Jordbund",'Modeller - CO2'!$A$4:$A$59,0),(Z$3-$F7)/5+1)))*$D7*$G7),0)</f>
        <v>0</v>
      </c>
      <c r="BS7" s="67" cm="1">
        <f t="array" ref="BS7">IF($H7="ja",(IF(AA$3-$F7&lt;0,0,IF(AA$3-$F7&gt;200,0,INDEX('Modeller - CO2'!$F$4:$AT$59,MATCH("Jordbund",'Modeller - CO2'!$A$4:$A$59,0),(AA$3-$F7)/5+1)))*$D7*$G7),0)</f>
        <v>0</v>
      </c>
      <c r="BT7" s="67" cm="1">
        <f t="array" ref="BT7">IF($H7="ja",(IF(AB$3-$F7&lt;0,0,IF(AB$3-$F7&gt;200,0,INDEX('Modeller - CO2'!$F$4:$AT$59,MATCH("Jordbund",'Modeller - CO2'!$A$4:$A$59,0),(AB$3-$F7)/5+1)))*$D7*$G7),0)</f>
        <v>0</v>
      </c>
      <c r="BU7" s="67" cm="1">
        <f t="array" ref="BU7">IF($H7="ja",(IF(AC$3-$F7&lt;0,0,IF(AC$3-$F7&gt;200,0,INDEX('Modeller - CO2'!$F$4:$AT$59,MATCH("Jordbund",'Modeller - CO2'!$A$4:$A$59,0),(AC$3-$F7)/5+1)))*$D7*$G7),0)</f>
        <v>0</v>
      </c>
      <c r="BV7" s="67" cm="1">
        <f t="array" ref="BV7">IF($H7="ja",(IF(AD$3-$F7&lt;0,0,IF(AD$3-$F7&gt;200,0,INDEX('Modeller - CO2'!$F$4:$AT$59,MATCH("Jordbund",'Modeller - CO2'!$A$4:$A$59,0),(AD$3-$F7)/5+1)))*$D7*$G7),0)</f>
        <v>0</v>
      </c>
      <c r="BW7" s="67" cm="1">
        <f t="array" ref="BW7">IF($H7="ja",(IF(AE$3-$F7&lt;0,0,IF(AE$3-$F7&gt;200,0,INDEX('Modeller - CO2'!$F$4:$AT$59,MATCH("Jordbund",'Modeller - CO2'!$A$4:$A$59,0),(AE$3-$F7)/5+1)))*$D7*$G7),0)</f>
        <v>0</v>
      </c>
      <c r="BX7" s="67" cm="1">
        <f t="array" ref="BX7">IF($H7="ja",(IF(AF$3-$F7&lt;0,0,IF(AF$3-$F7&gt;200,0,INDEX('Modeller - CO2'!$F$4:$AT$59,MATCH("Jordbund",'Modeller - CO2'!$A$4:$A$59,0),(AF$3-$F7)/5+1)))*$D7*$G7),0)</f>
        <v>0</v>
      </c>
      <c r="BY7" s="67" cm="1">
        <f t="array" ref="BY7">IF($H7="ja",(IF(AG$3-$F7&lt;0,0,IF(AG$3-$F7&gt;200,0,INDEX('Modeller - CO2'!$F$4:$AT$59,MATCH("Jordbund",'Modeller - CO2'!$A$4:$A$59,0),(AG$3-$F7)/5+1)))*$D7*$G7),0)</f>
        <v>0</v>
      </c>
      <c r="BZ7" s="67" cm="1">
        <f t="array" ref="BZ7">IF($H7="ja",(IF(AH$3-$F7&lt;0,0,IF(AH$3-$F7&gt;200,0,INDEX('Modeller - CO2'!$F$4:$AT$59,MATCH("Jordbund",'Modeller - CO2'!$A$4:$A$59,0),(AH$3-$F7)/5+1)))*$D7*$G7),0)</f>
        <v>0</v>
      </c>
      <c r="CA7" s="67" cm="1">
        <f t="array" ref="CA7">IF($H7="ja",(IF(AI$3-$F7&lt;0,0,IF(AI$3-$F7&gt;200,0,INDEX('Modeller - CO2'!$F$4:$AT$59,MATCH("Jordbund",'Modeller - CO2'!$A$4:$A$59,0),(AI$3-$F7)/5+1)))*$D7*$G7),0)</f>
        <v>0</v>
      </c>
      <c r="CB7" s="67" cm="1">
        <f t="array" ref="CB7">IF($H7="ja",(IF(AJ$3-$F7&lt;0,0,IF(AJ$3-$F7&gt;200,0,INDEX('Modeller - CO2'!$F$4:$AT$59,MATCH("Jordbund",'Modeller - CO2'!$A$4:$A$59,0),(AJ$3-$F7)/5+1)))*$D7*$G7),0)</f>
        <v>0</v>
      </c>
      <c r="CC7" s="67" cm="1">
        <f t="array" ref="CC7">IF($H7="ja",(IF(AK$3-$F7&lt;0,0,IF(AK$3-$F7&gt;200,0,INDEX('Modeller - CO2'!$F$4:$AT$59,MATCH("Jordbund",'Modeller - CO2'!$A$4:$A$59,0),(AK$3-$F7)/5+1)))*$D7*$G7),0)</f>
        <v>0</v>
      </c>
      <c r="CD7" s="67" cm="1">
        <f t="array" ref="CD7">IF($H7="ja",(IF(AL$3-$F7&lt;0,0,IF(AL$3-$F7&gt;200,0,INDEX('Modeller - CO2'!$F$4:$AT$59,MATCH("Jordbund",'Modeller - CO2'!$A$4:$A$59,0),(AL$3-$F7)/5+1)))*$D7*$G7),0)</f>
        <v>0</v>
      </c>
      <c r="CE7" s="67" cm="1">
        <f t="array" ref="CE7">IF($H7="ja",(IF(AM$3-$F7&lt;0,0,IF(AM$3-$F7&gt;200,0,INDEX('Modeller - CO2'!$F$4:$AT$59,MATCH("Jordbund",'Modeller - CO2'!$A$4:$A$59,0),(AM$3-$F7)/5+1)))*$D7*$G7),0)</f>
        <v>0</v>
      </c>
      <c r="CF7" s="67" cm="1">
        <f t="array" ref="CF7">IF($H7="ja",(IF(AN$3-$F7&lt;0,0,IF(AN$3-$F7&gt;200,0,INDEX('Modeller - CO2'!$F$4:$AT$59,MATCH("Jordbund",'Modeller - CO2'!$A$4:$A$59,0),(AN$3-$F7)/5+1)))*$D7*$G7),0)</f>
        <v>0</v>
      </c>
      <c r="CG7" s="67" cm="1">
        <f t="array" ref="CG7">IF($H7="ja",(IF(AO$3-$F7&lt;0,0,IF(AO$3-$F7&gt;200,0,INDEX('Modeller - CO2'!$F$4:$AT$59,MATCH("Jordbund",'Modeller - CO2'!$A$4:$A$59,0),(AO$3-$F7)/5+1)))*$D7*$G7),0)</f>
        <v>0</v>
      </c>
      <c r="CH7" s="67" cm="1">
        <f t="array" ref="CH7">IF($H7="ja",(IF(AP$3-$F7&lt;0,0,IF(AP$3-$F7&gt;200,0,INDEX('Modeller - CO2'!$F$4:$AT$59,MATCH("Jordbund",'Modeller - CO2'!$A$4:$A$59,0),(AP$3-$F7)/5+1)))*$D7*$G7),0)</f>
        <v>0</v>
      </c>
      <c r="CI7" s="67" cm="1">
        <f t="array" ref="CI7">IF($H7="ja",(IF(AQ$3-$F7&lt;0,0,IF(AQ$3-$F7&gt;200,0,INDEX('Modeller - CO2'!$F$4:$AT$59,MATCH("Jordbund",'Modeller - CO2'!$A$4:$A$59,0),(AQ$3-$F7)/5+1)))*$D7*$G7),0)</f>
        <v>0</v>
      </c>
      <c r="CJ7" s="67" cm="1">
        <f t="array" ref="CJ7">IF($H7="ja",(IF(AR$3-$F7&lt;0,0,IF(AR$3-$F7&gt;200,0,INDEX('Modeller - CO2'!$F$4:$AT$59,MATCH("Jordbund",'Modeller - CO2'!$A$4:$A$59,0),(AR$3-$F7)/5+1)))*$D7*$G7),0)</f>
        <v>0</v>
      </c>
      <c r="CK7" s="67" cm="1">
        <f t="array" ref="CK7">IF($H7="ja",(IF(AS$3-$F7&lt;0,0,IF(AS$3-$F7&gt;200,0,INDEX('Modeller - CO2'!$F$4:$AT$59,MATCH("Jordbund",'Modeller - CO2'!$A$4:$A$59,0),(AS$3-$F7)/5+1)))*$D7*$G7),0)</f>
        <v>0</v>
      </c>
      <c r="CL7" s="67" cm="1">
        <f t="array" ref="CL7">IF($H7="ja",(IF(AT$3-$F7&lt;0,0,IF(AT$3-$F7&gt;200,0,INDEX('Modeller - CO2'!$F$4:$AT$59,MATCH("Jordbund",'Modeller - CO2'!$A$4:$A$59,0),(AT$3-$F7)/5+1)))*$D7*$G7),0)</f>
        <v>0</v>
      </c>
      <c r="CM7" s="67" cm="1">
        <f t="array" ref="CM7">IF($H7="ja",(IF(AU$3-$F7&lt;0,0,IF(AU$3-$F7&gt;200,0,INDEX('Modeller - CO2'!$F$4:$AT$59,MATCH("Jordbund",'Modeller - CO2'!$A$4:$A$59,0),(AU$3-$F7)/5+1)))*$D7*$G7),0)</f>
        <v>0</v>
      </c>
      <c r="CN7" s="67" cm="1">
        <f t="array" ref="CN7">IF($H7="ja",(IF(AV$3-$F7&lt;0,0,IF(AV$3-$F7&gt;200,0,INDEX('Modeller - CO2'!$F$4:$AT$59,MATCH("Jordbund",'Modeller - CO2'!$A$4:$A$59,0),(AV$3-$F7)/5+1)))*$D7*$G7),0)</f>
        <v>0</v>
      </c>
      <c r="CO7" s="67" cm="1">
        <f t="array" ref="CO7">IF($H7="ja",(IF(AW$3-$F7&lt;0,0,IF(AW$3-$F7&gt;200,0,INDEX('Modeller - CO2'!$F$4:$AT$59,MATCH("Jordbund",'Modeller - CO2'!$A$4:$A$59,0),(AW$3-$F7)/5+1)))*$D7*$G7),0)</f>
        <v>0</v>
      </c>
      <c r="CP7" s="67" cm="1">
        <f t="array" ref="CP7">IF($H7="ja",(IF(AX$3-$F7&lt;0,0,IF(AX$3-$F7&gt;200,0,INDEX('Modeller - CO2'!$F$4:$AT$59,MATCH("Jordbund",'Modeller - CO2'!$A$4:$A$59,0),(AX$3-$F7)/5+1)))*$D7*$G7),0)</f>
        <v>0</v>
      </c>
      <c r="CQ7" s="67" cm="1">
        <f t="array" ref="CQ7">IF($H7="ja",(IF(AY$3-$F7&lt;0,0,IF(AY$3-$F7&gt;200,0,INDEX('Modeller - CO2'!$F$4:$AT$59,MATCH("Jordbund",'Modeller - CO2'!$A$4:$A$59,0),(AY$3-$F7)/5+1)))*$D7*$G7),0)</f>
        <v>0</v>
      </c>
      <c r="CR7" s="67" cm="1">
        <f t="array" ref="CR7">IF($H7="ja",(IF(AZ$3-$F7&lt;0,0,IF(AZ$3-$F7&gt;200,0,INDEX('Modeller - CO2'!$F$4:$AT$59,MATCH("Jordbund",'Modeller - CO2'!$A$4:$A$59,0),(AZ$3-$F7)/5+1)))*$D7*$G7),0)</f>
        <v>0</v>
      </c>
      <c r="CS7" s="67" cm="1">
        <f t="array" ref="CS7">IF($H7="ja",(IF(BA$3-$F7&lt;0,0,IF(BA$3-$F7&gt;200,0,INDEX('Modeller - CO2'!$F$4:$AT$59,MATCH("Jordbund",'Modeller - CO2'!$A$4:$A$59,0),(BA$3-$F7)/5+1)))*$D7*$G7),0)</f>
        <v>0</v>
      </c>
      <c r="CT7" s="67" cm="1">
        <f t="array" ref="CT7">IF($H7="ja",(IF(BB$3-$F7&lt;0,0,IF(BB$3-$F7&gt;200,0,INDEX('Modeller - CO2'!$F$4:$AT$59,MATCH("Jordbund",'Modeller - CO2'!$A$4:$A$59,0),(BB$3-$F7)/5+1)))*$D7*$G7),0)</f>
        <v>0</v>
      </c>
      <c r="CU7" s="67" cm="1">
        <f t="array" ref="CU7">IF($H7="ja",(IF(BC$3-$F7&lt;0,0,IF(BC$3-$F7&gt;200,0,INDEX('Modeller - CO2'!$F$4:$AT$59,MATCH("Jordbund",'Modeller - CO2'!$A$4:$A$59,0),(BC$3-$F7)/5+1)))*$D7*$G7),0)</f>
        <v>0</v>
      </c>
      <c r="CV7" s="67" cm="1">
        <f t="array" ref="CV7">IF($H7="ja",(IF(BD$3-$F7&lt;0,0,IF(BD$3-$F7&gt;200,0,INDEX('Modeller - CO2'!$F$4:$AT$59,MATCH("Jordbund",'Modeller - CO2'!$A$4:$A$59,0),(BD$3-$F7)/5+1)))*$D7*$G7),0)</f>
        <v>0</v>
      </c>
      <c r="CW7" s="67" cm="1">
        <f t="array" ref="CW7">IF($H7="ja",(IF(BE$3-$F7&lt;0,0,IF(BE$3-$F7&gt;200,0,INDEX('Modeller - CO2'!$F$4:$AT$59,MATCH("Jordbund",'Modeller - CO2'!$A$4:$A$59,0),(BE$3-$F7)/5+1)))*$D7*$G7),0)</f>
        <v>0</v>
      </c>
      <c r="CZ7" s="67" cm="1">
        <f t="array" ref="CZ7">IF($P7="ja",(IF(CY$3-$F7&lt;0,0,IF(CY$3-$F7&gt;200,0,INDEX('Modeller - CO2'!$F$4:$AT$59,MATCH("Litter og dødt ved",'Modeller - CO2'!$A$4:$A$59,0),(CY$3-$F7)/5+1)))*$D7*$G7),0)</f>
        <v>0</v>
      </c>
      <c r="DA7" s="67" cm="1">
        <f t="array" ref="DA7">IF($P7="ja",(IF(CZ$3-$F7&lt;0,0,IF(CZ$3-$F7&gt;200,0,INDEX('Modeller - CO2'!$F$4:$AT$59,MATCH("Litter og dødt ved",'Modeller - CO2'!$A$4:$A$59,0),(CZ$3-$F7)/5+1)))*$D7*$G7),0)</f>
        <v>0</v>
      </c>
      <c r="DB7" s="67" cm="1">
        <f t="array" ref="DB7">IF($P7="ja",(IF(DA$3-$F7&lt;0,0,IF(DA$3-$F7&gt;200,0,INDEX('Modeller - CO2'!$F$4:$AT$59,MATCH("Litter og dødt ved",'Modeller - CO2'!$A$4:$A$59,0),(DA$3-$F7)/5+1)))*$D7*$G7),0)</f>
        <v>0</v>
      </c>
      <c r="DC7" s="67" cm="1">
        <f t="array" ref="DC7">IF($P7="ja",(IF(DB$3-$F7&lt;0,0,IF(DB$3-$F7&gt;200,0,INDEX('Modeller - CO2'!$F$4:$AT$59,MATCH("Litter og dødt ved",'Modeller - CO2'!$A$4:$A$59,0),(DB$3-$F7)/5+1)))*$D7*$G7),0)</f>
        <v>0</v>
      </c>
      <c r="DD7" s="67" cm="1">
        <f t="array" ref="DD7">IF($P7="ja",(IF(DC$3-$F7&lt;0,0,IF(DC$3-$F7&gt;200,0,INDEX('Modeller - CO2'!$F$4:$AT$59,MATCH("Litter og dødt ved",'Modeller - CO2'!$A$4:$A$59,0),(DC$3-$F7)/5+1)))*$D7*$G7),0)</f>
        <v>0</v>
      </c>
      <c r="DE7" s="67" cm="1">
        <f t="array" ref="DE7">IF($P7="ja",(IF(DD$3-$F7&lt;0,0,IF(DD$3-$F7&gt;200,0,INDEX('Modeller - CO2'!$F$4:$AT$59,MATCH("Litter og dødt ved",'Modeller - CO2'!$A$4:$A$59,0),(DD$3-$F7)/5+1)))*$D7*$G7),0)</f>
        <v>0</v>
      </c>
      <c r="DF7" s="67" cm="1">
        <f t="array" ref="DF7">IF($P7="ja",(IF(DE$3-$F7&lt;0,0,IF(DE$3-$F7&gt;200,0,INDEX('Modeller - CO2'!$F$4:$AT$59,MATCH("Litter og dødt ved",'Modeller - CO2'!$A$4:$A$59,0),(DE$3-$F7)/5+1)))*$D7*$G7),0)</f>
        <v>0</v>
      </c>
      <c r="DG7" s="67" cm="1">
        <f t="array" ref="DG7">IF($P7="ja",(IF(DF$3-$F7&lt;0,0,IF(DF$3-$F7&gt;200,0,INDEX('Modeller - CO2'!$F$4:$AT$59,MATCH("Litter og dødt ved",'Modeller - CO2'!$A$4:$A$59,0),(DF$3-$F7)/5+1)))*$D7*$G7),0)</f>
        <v>0</v>
      </c>
      <c r="DH7" s="67" cm="1">
        <f t="array" ref="DH7">IF($P7="ja",(IF(DG$3-$F7&lt;0,0,IF(DG$3-$F7&gt;200,0,INDEX('Modeller - CO2'!$F$4:$AT$59,MATCH("Litter og dødt ved",'Modeller - CO2'!$A$4:$A$59,0),(DG$3-$F7)/5+1)))*$D7*$G7),0)</f>
        <v>0</v>
      </c>
      <c r="DI7" s="67" cm="1">
        <f t="array" ref="DI7">IF($P7="ja",(IF(DH$3-$F7&lt;0,0,IF(DH$3-$F7&gt;200,0,INDEX('Modeller - CO2'!$F$4:$AT$59,MATCH("Litter og dødt ved",'Modeller - CO2'!$A$4:$A$59,0),(DH$3-$F7)/5+1)))*$D7*$G7),0)</f>
        <v>0</v>
      </c>
      <c r="DJ7" s="67" cm="1">
        <f t="array" ref="DJ7">IF($P7="ja",(IF(DI$3-$F7&lt;0,0,IF(DI$3-$F7&gt;200,0,INDEX('Modeller - CO2'!$F$4:$AT$59,MATCH("Litter og dødt ved",'Modeller - CO2'!$A$4:$A$59,0),(DI$3-$F7)/5+1)))*$D7*$G7),0)</f>
        <v>0</v>
      </c>
      <c r="DK7" s="67" cm="1">
        <f t="array" ref="DK7">IF($P7="ja",(IF(DJ$3-$F7&lt;0,0,IF(DJ$3-$F7&gt;200,0,INDEX('Modeller - CO2'!$F$4:$AT$59,MATCH("Litter og dødt ved",'Modeller - CO2'!$A$4:$A$59,0),(DJ$3-$F7)/5+1)))*$D7*$G7),0)</f>
        <v>0</v>
      </c>
      <c r="DL7" s="67" cm="1">
        <f t="array" ref="DL7">IF($P7="ja",(IF(DK$3-$F7&lt;0,0,IF(DK$3-$F7&gt;200,0,INDEX('Modeller - CO2'!$F$4:$AT$59,MATCH("Litter og dødt ved",'Modeller - CO2'!$A$4:$A$59,0),(DK$3-$F7)/5+1)))*$D7*$G7),0)</f>
        <v>0</v>
      </c>
      <c r="DM7" s="67" cm="1">
        <f t="array" ref="DM7">IF($P7="ja",(IF(DL$3-$F7&lt;0,0,IF(DL$3-$F7&gt;200,0,INDEX('Modeller - CO2'!$F$4:$AT$59,MATCH("Litter og dødt ved",'Modeller - CO2'!$A$4:$A$59,0),(DL$3-$F7)/5+1)))*$D7*$G7),0)</f>
        <v>0</v>
      </c>
      <c r="DN7" s="67" cm="1">
        <f t="array" ref="DN7">IF($P7="ja",(IF(DM$3-$F7&lt;0,0,IF(DM$3-$F7&gt;200,0,INDEX('Modeller - CO2'!$F$4:$AT$59,MATCH("Litter og dødt ved",'Modeller - CO2'!$A$4:$A$59,0),(DM$3-$F7)/5+1)))*$D7*$G7),0)</f>
        <v>0</v>
      </c>
      <c r="DO7" s="67" cm="1">
        <f t="array" ref="DO7">IF($P7="ja",(IF(DN$3-$F7&lt;0,0,IF(DN$3-$F7&gt;200,0,INDEX('Modeller - CO2'!$F$4:$AT$59,MATCH("Litter og dødt ved",'Modeller - CO2'!$A$4:$A$59,0),(DN$3-$F7)/5+1)))*$D7*$G7),0)</f>
        <v>0</v>
      </c>
      <c r="DP7" s="67" cm="1">
        <f t="array" ref="DP7">IF($P7="ja",(IF(DO$3-$F7&lt;0,0,IF(DO$3-$F7&gt;200,0,INDEX('Modeller - CO2'!$F$4:$AT$59,MATCH("Litter og dødt ved",'Modeller - CO2'!$A$4:$A$59,0),(DO$3-$F7)/5+1)))*$D7*$G7),0)</f>
        <v>0</v>
      </c>
      <c r="DQ7" s="67" cm="1">
        <f t="array" ref="DQ7">IF($P7="ja",(IF(DP$3-$F7&lt;0,0,IF(DP$3-$F7&gt;200,0,INDEX('Modeller - CO2'!$F$4:$AT$59,MATCH("Litter og dødt ved",'Modeller - CO2'!$A$4:$A$59,0),(DP$3-$F7)/5+1)))*$D7*$G7),0)</f>
        <v>0</v>
      </c>
      <c r="DR7" s="67" cm="1">
        <f t="array" ref="DR7">IF($P7="ja",(IF(DQ$3-$F7&lt;0,0,IF(DQ$3-$F7&gt;200,0,INDEX('Modeller - CO2'!$F$4:$AT$59,MATCH("Litter og dødt ved",'Modeller - CO2'!$A$4:$A$59,0),(DQ$3-$F7)/5+1)))*$D7*$G7),0)</f>
        <v>0</v>
      </c>
      <c r="DS7" s="67" cm="1">
        <f t="array" ref="DS7">IF($P7="ja",(IF(DR$3-$F7&lt;0,0,IF(DR$3-$F7&gt;200,0,INDEX('Modeller - CO2'!$F$4:$AT$59,MATCH("Litter og dødt ved",'Modeller - CO2'!$A$4:$A$59,0),(DR$3-$F7)/5+1)))*$D7*$G7),0)</f>
        <v>0</v>
      </c>
      <c r="DT7" s="67" cm="1">
        <f t="array" ref="DT7">IF($P7="ja",(IF(DS$3-$F7&lt;0,0,IF(DS$3-$F7&gt;200,0,INDEX('Modeller - CO2'!$F$4:$AT$59,MATCH("Litter og dødt ved",'Modeller - CO2'!$A$4:$A$59,0),(DS$3-$F7)/5+1)))*$D7*$G7),0)</f>
        <v>0</v>
      </c>
      <c r="DU7" s="67" cm="1">
        <f t="array" ref="DU7">IF($P7="ja",(IF(DT$3-$F7&lt;0,0,IF(DT$3-$F7&gt;200,0,INDEX('Modeller - CO2'!$F$4:$AT$59,MATCH("Litter og dødt ved",'Modeller - CO2'!$A$4:$A$59,0),(DT$3-$F7)/5+1)))*$D7*$G7),0)</f>
        <v>0</v>
      </c>
      <c r="DV7" s="67" cm="1">
        <f t="array" ref="DV7">IF($P7="ja",(IF(DU$3-$F7&lt;0,0,IF(DU$3-$F7&gt;200,0,INDEX('Modeller - CO2'!$F$4:$AT$59,MATCH("Litter og dødt ved",'Modeller - CO2'!$A$4:$A$59,0),(DU$3-$F7)/5+1)))*$D7*$G7),0)</f>
        <v>0</v>
      </c>
      <c r="DW7" s="67" cm="1">
        <f t="array" ref="DW7">IF($P7="ja",(IF(DV$3-$F7&lt;0,0,IF(DV$3-$F7&gt;200,0,INDEX('Modeller - CO2'!$F$4:$AT$59,MATCH("Litter og dødt ved",'Modeller - CO2'!$A$4:$A$59,0),(DV$3-$F7)/5+1)))*$D7*$G7),0)</f>
        <v>0</v>
      </c>
      <c r="DX7" s="67" cm="1">
        <f t="array" ref="DX7">IF($P7="ja",(IF(DW$3-$F7&lt;0,0,IF(DW$3-$F7&gt;200,0,INDEX('Modeller - CO2'!$F$4:$AT$59,MATCH("Litter og dødt ved",'Modeller - CO2'!$A$4:$A$59,0),(DW$3-$F7)/5+1)))*$D7*$G7),0)</f>
        <v>0</v>
      </c>
      <c r="DY7" s="67" cm="1">
        <f t="array" ref="DY7">IF($P7="ja",(IF(DX$3-$F7&lt;0,0,IF(DX$3-$F7&gt;200,0,INDEX('Modeller - CO2'!$F$4:$AT$59,MATCH("Litter og dødt ved",'Modeller - CO2'!$A$4:$A$59,0),(DX$3-$F7)/5+1)))*$D7*$G7),0)</f>
        <v>0</v>
      </c>
      <c r="DZ7" s="67" cm="1">
        <f t="array" ref="DZ7">IF($P7="ja",(IF(DY$3-$F7&lt;0,0,IF(DY$3-$F7&gt;200,0,INDEX('Modeller - CO2'!$F$4:$AT$59,MATCH("Litter og dødt ved",'Modeller - CO2'!$A$4:$A$59,0),(DY$3-$F7)/5+1)))*$D7*$G7),0)</f>
        <v>0</v>
      </c>
      <c r="EA7" s="67" cm="1">
        <f t="array" ref="EA7">IF($P7="ja",(IF(DZ$3-$F7&lt;0,0,IF(DZ$3-$F7&gt;200,0,INDEX('Modeller - CO2'!$F$4:$AT$59,MATCH("Litter og dødt ved",'Modeller - CO2'!$A$4:$A$59,0),(DZ$3-$F7)/5+1)))*$D7*$G7),0)</f>
        <v>0</v>
      </c>
      <c r="EB7" s="67" cm="1">
        <f t="array" ref="EB7">IF($P7="ja",(IF(EA$3-$F7&lt;0,0,IF(EA$3-$F7&gt;200,0,INDEX('Modeller - CO2'!$F$4:$AT$59,MATCH("Litter og dødt ved",'Modeller - CO2'!$A$4:$A$59,0),(EA$3-$F7)/5+1)))*$D7*$G7),0)</f>
        <v>0</v>
      </c>
      <c r="EC7" s="67" cm="1">
        <f t="array" ref="EC7">IF($P7="ja",(IF(EB$3-$F7&lt;0,0,IF(EB$3-$F7&gt;200,0,INDEX('Modeller - CO2'!$F$4:$AT$59,MATCH("Litter og dødt ved",'Modeller - CO2'!$A$4:$A$59,0),(EB$3-$F7)/5+1)))*$D7*$G7),0)</f>
        <v>0</v>
      </c>
      <c r="ED7" s="67" cm="1">
        <f t="array" ref="ED7">IF($P7="ja",(IF(EC$3-$F7&lt;0,0,IF(EC$3-$F7&gt;200,0,INDEX('Modeller - CO2'!$F$4:$AT$59,MATCH("Litter og dødt ved",'Modeller - CO2'!$A$4:$A$59,0),(EC$3-$F7)/5+1)))*$D7*$G7),0)</f>
        <v>0</v>
      </c>
      <c r="EE7" s="67" cm="1">
        <f t="array" ref="EE7">IF($P7="ja",(IF(ED$3-$F7&lt;0,0,IF(ED$3-$F7&gt;200,0,INDEX('Modeller - CO2'!$F$4:$AT$59,MATCH("Litter og dødt ved",'Modeller - CO2'!$A$4:$A$59,0),(ED$3-$F7)/5+1)))*$D7*$G7),0)</f>
        <v>0</v>
      </c>
      <c r="EF7" s="67" cm="1">
        <f t="array" ref="EF7">IF($P7="ja",(IF(EE$3-$F7&lt;0,0,IF(EE$3-$F7&gt;200,0,INDEX('Modeller - CO2'!$F$4:$AT$59,MATCH("Litter og dødt ved",'Modeller - CO2'!$A$4:$A$59,0),(EE$3-$F7)/5+1)))*$D7*$G7),0)</f>
        <v>0</v>
      </c>
      <c r="EG7" s="67" cm="1">
        <f t="array" ref="EG7">IF($P7="ja",(IF(EF$3-$F7&lt;0,0,IF(EF$3-$F7&gt;200,0,INDEX('Modeller - CO2'!$F$4:$AT$59,MATCH("Litter og dødt ved",'Modeller - CO2'!$A$4:$A$59,0),(EF$3-$F7)/5+1)))*$D7*$G7),0)</f>
        <v>0</v>
      </c>
      <c r="EH7" s="67" cm="1">
        <f t="array" ref="EH7">IF($P7="ja",(IF(EG$3-$F7&lt;0,0,IF(EG$3-$F7&gt;200,0,INDEX('Modeller - CO2'!$F$4:$AT$59,MATCH("Litter og dødt ved",'Modeller - CO2'!$A$4:$A$59,0),(EG$3-$F7)/5+1)))*$D7*$G7),0)</f>
        <v>0</v>
      </c>
      <c r="EI7" s="67" cm="1">
        <f t="array" ref="EI7">IF($P7="ja",(IF(EH$3-$F7&lt;0,0,IF(EH$3-$F7&gt;200,0,INDEX('Modeller - CO2'!$F$4:$AT$59,MATCH("Litter og dødt ved",'Modeller - CO2'!$A$4:$A$59,0),(EH$3-$F7)/5+1)))*$D7*$G7),0)</f>
        <v>0</v>
      </c>
      <c r="EJ7" s="67" cm="1">
        <f t="array" ref="EJ7">IF($P7="ja",(IF(EI$3-$F7&lt;0,0,IF(EI$3-$F7&gt;200,0,INDEX('Modeller - CO2'!$F$4:$AT$59,MATCH("Litter og dødt ved",'Modeller - CO2'!$A$4:$A$59,0),(EI$3-$F7)/5+1)))*$D7*$G7),0)</f>
        <v>0</v>
      </c>
      <c r="EK7" s="67" cm="1">
        <f t="array" ref="EK7">IF($P7="ja",(IF(EJ$3-$F7&lt;0,0,IF(EJ$3-$F7&gt;200,0,INDEX('Modeller - CO2'!$F$4:$AT$59,MATCH("Litter og dødt ved",'Modeller - CO2'!$A$4:$A$59,0),(EJ$3-$F7)/5+1)))*$D7*$G7),0)</f>
        <v>0</v>
      </c>
      <c r="EL7" s="67" cm="1">
        <f t="array" ref="EL7">IF($P7="ja",(IF(EK$3-$F7&lt;0,0,IF(EK$3-$F7&gt;200,0,INDEX('Modeller - CO2'!$F$4:$AT$59,MATCH("Litter og dødt ved",'Modeller - CO2'!$A$4:$A$59,0),(EK$3-$F7)/5+1)))*$D7*$G7),0)</f>
        <v>0</v>
      </c>
      <c r="EM7" s="67" cm="1">
        <f t="array" ref="EM7">IF($P7="ja",(IF(EL$3-$F7&lt;0,0,IF(EL$3-$F7&gt;200,0,INDEX('Modeller - CO2'!$F$4:$AT$59,MATCH("Litter og dødt ved",'Modeller - CO2'!$A$4:$A$59,0),(EL$3-$F7)/5+1)))*$D7*$G7),0)</f>
        <v>0</v>
      </c>
      <c r="EN7" s="67" cm="1">
        <f t="array" ref="EN7">IF($P7="ja",(IF(EM$3-$F7&lt;0,0,IF(EM$3-$F7&gt;200,0,INDEX('Modeller - CO2'!$F$4:$AT$59,MATCH("Litter og dødt ved",'Modeller - CO2'!$A$4:$A$59,0),(EM$3-$F7)/5+1)))*$D7*$G7),0)</f>
        <v>0</v>
      </c>
    </row>
    <row r="8" spans="2:144" ht="15.6" x14ac:dyDescent="0.3">
      <c r="B8" s="66">
        <f>'Stamdata - Projektplan'!B52</f>
        <v>0</v>
      </c>
      <c r="C8" s="66">
        <f>'Stamdata - Projektplan'!C52</f>
        <v>0</v>
      </c>
      <c r="D8" s="66">
        <f>'Stamdata - Projektplan'!D52</f>
        <v>0</v>
      </c>
      <c r="E8" s="66">
        <f>'Stamdata - Projektplan'!E52</f>
        <v>0</v>
      </c>
      <c r="F8" s="66">
        <f>'Stamdata - Projektplan'!G52</f>
        <v>0</v>
      </c>
      <c r="G8" s="66">
        <f>'Stamdata - Projektplan'!H52</f>
        <v>0</v>
      </c>
      <c r="H8" s="66">
        <f>'Stamdata - Projektplan'!I52</f>
        <v>0</v>
      </c>
      <c r="I8" s="66">
        <f>'Stamdata - Projektplan'!J52</f>
        <v>0</v>
      </c>
      <c r="J8" s="63" t="str">
        <f>IFERROR(VLOOKUP(I8,'Modeller - CO2'!$A$4:$C$57,3,FALSE),"")</f>
        <v/>
      </c>
      <c r="K8" s="451" t="str">
        <f>IFERROR(VLOOKUP(I8,'Modeller - CO2'!$A$4:$D$57,4,FALSE),"")</f>
        <v/>
      </c>
      <c r="L8" s="453" t="str">
        <f t="shared" si="80"/>
        <v/>
      </c>
      <c r="M8" s="451" t="str">
        <f>IFERROR(VLOOKUP(I8,'Modeller - CO2'!$A$4:$E$57,5,FALSE),"")</f>
        <v/>
      </c>
      <c r="N8" s="453" t="str">
        <f t="shared" si="81"/>
        <v/>
      </c>
      <c r="O8" s="63" t="b">
        <f t="shared" si="79"/>
        <v>1</v>
      </c>
      <c r="P8" s="63" t="str">
        <f t="shared" si="82"/>
        <v>Nej</v>
      </c>
      <c r="R8" s="67" cm="1">
        <f t="array" ref="R8">IFERROR((IF(Q$3-$F8&lt;0,0,IF(Q$3-$F8&gt;200,0,INDEX('Modeller - CO2'!$F$4:$AT$59,MATCH('Opgørelse - CO2'!$I8,'Modeller - CO2'!$A$4:$A$59,0),(Q$3-$F8)/5+1)))*$D8*$G8),0)</f>
        <v>0</v>
      </c>
      <c r="S8" s="67" cm="1">
        <f t="array" ref="S8">IFERROR((IF(R$3-$F8&lt;0,0,IF(R$3-$F8&gt;200,0,INDEX('Modeller - CO2'!$F$4:$AT$59,MATCH('Opgørelse - CO2'!$I8,'Modeller - CO2'!$A$4:$A$59,0),(R$3-$F8)/5+1)))*$D8*$G8),0)</f>
        <v>0</v>
      </c>
      <c r="T8" s="67" cm="1">
        <f t="array" ref="T8">IFERROR((IF(S$3-$F8&lt;0,0,IF(S$3-$F8&gt;200,0,INDEX('Modeller - CO2'!$F$4:$AT$59,MATCH('Opgørelse - CO2'!$I8,'Modeller - CO2'!$A$4:$A$59,0),(S$3-$F8)/5+1)))*$D8*$G8),0)</f>
        <v>0</v>
      </c>
      <c r="U8" s="67" cm="1">
        <f t="array" ref="U8">IFERROR((IF(T$3-$F8&lt;0,0,IF(T$3-$F8&gt;200,0,INDEX('Modeller - CO2'!$F$4:$AT$59,MATCH('Opgørelse - CO2'!$I8,'Modeller - CO2'!$A$4:$A$59,0),(T$3-$F8)/5+1)))*$D8*$G8),0)</f>
        <v>0</v>
      </c>
      <c r="V8" s="67" cm="1">
        <f t="array" ref="V8">IFERROR((IF(U$3-$F8&lt;0,0,IF(U$3-$F8&gt;200,0,INDEX('Modeller - CO2'!$F$4:$AT$59,MATCH('Opgørelse - CO2'!$I8,'Modeller - CO2'!$A$4:$A$59,0),(U$3-$F8)/5+1)))*$D8*$G8),0)</f>
        <v>0</v>
      </c>
      <c r="W8" s="67" cm="1">
        <f t="array" ref="W8">IFERROR((IF(V$3-$F8&lt;0,0,IF(V$3-$F8&gt;200,0,INDEX('Modeller - CO2'!$F$4:$AT$59,MATCH('Opgørelse - CO2'!$I8,'Modeller - CO2'!$A$4:$A$59,0),(V$3-$F8)/5+1)))*$D8*$G8),0)</f>
        <v>0</v>
      </c>
      <c r="X8" s="67" cm="1">
        <f t="array" ref="X8">IFERROR((IF(W$3-$F8&lt;0,0,IF(W$3-$F8&gt;200,0,INDEX('Modeller - CO2'!$F$4:$AT$59,MATCH('Opgørelse - CO2'!$I8,'Modeller - CO2'!$A$4:$A$59,0),(W$3-$F8)/5+1)))*$D8*$G8),0)</f>
        <v>0</v>
      </c>
      <c r="Y8" s="67" cm="1">
        <f t="array" ref="Y8">IFERROR((IF(X$3-$F8&lt;0,0,IF(X$3-$F8&gt;200,0,INDEX('Modeller - CO2'!$F$4:$AT$59,MATCH('Opgørelse - CO2'!$I8,'Modeller - CO2'!$A$4:$A$59,0),(X$3-$F8)/5+1)))*$D8*$G8),0)</f>
        <v>0</v>
      </c>
      <c r="Z8" s="67" cm="1">
        <f t="array" ref="Z8">IFERROR((IF(Y$3-$F8&lt;0,0,IF(Y$3-$F8&gt;200,0,INDEX('Modeller - CO2'!$F$4:$AT$59,MATCH('Opgørelse - CO2'!$I8,'Modeller - CO2'!$A$4:$A$59,0),(Y$3-$F8)/5+1)))*$D8*$G8),0)</f>
        <v>0</v>
      </c>
      <c r="AA8" s="67" cm="1">
        <f t="array" ref="AA8">IFERROR((IF(Z$3-$F8&lt;0,0,IF(Z$3-$F8&gt;200,0,INDEX('Modeller - CO2'!$F$4:$AT$59,MATCH('Opgørelse - CO2'!$I8,'Modeller - CO2'!$A$4:$A$59,0),(Z$3-$F8)/5+1)))*$D8*$G8),0)</f>
        <v>0</v>
      </c>
      <c r="AB8" s="67" cm="1">
        <f t="array" ref="AB8">IFERROR((IF(AA$3-$F8&lt;0,0,IF(AA$3-$F8&gt;200,0,INDEX('Modeller - CO2'!$F$4:$AT$59,MATCH('Opgørelse - CO2'!$I8,'Modeller - CO2'!$A$4:$A$59,0),(AA$3-$F8)/5+1)))*$D8*$G8),0)</f>
        <v>0</v>
      </c>
      <c r="AC8" s="67" cm="1">
        <f t="array" ref="AC8">IFERROR((IF(AB$3-$F8&lt;0,0,IF(AB$3-$F8&gt;200,0,INDEX('Modeller - CO2'!$F$4:$AT$59,MATCH('Opgørelse - CO2'!$I8,'Modeller - CO2'!$A$4:$A$59,0),(AB$3-$F8)/5+1)))*$D8*$G8),0)</f>
        <v>0</v>
      </c>
      <c r="AD8" s="67" cm="1">
        <f t="array" ref="AD8">IFERROR((IF(AC$3-$F8&lt;0,0,IF(AC$3-$F8&gt;200,0,INDEX('Modeller - CO2'!$F$4:$AT$59,MATCH('Opgørelse - CO2'!$I8,'Modeller - CO2'!$A$4:$A$59,0),(AC$3-$F8)/5+1)))*$D8*$G8),0)</f>
        <v>0</v>
      </c>
      <c r="AE8" s="67" cm="1">
        <f t="array" ref="AE8">IFERROR((IF(AD$3-$F8&lt;0,0,IF(AD$3-$F8&gt;200,0,INDEX('Modeller - CO2'!$F$4:$AT$59,MATCH('Opgørelse - CO2'!$I8,'Modeller - CO2'!$A$4:$A$59,0),(AD$3-$F8)/5+1)))*$D8*$G8),0)</f>
        <v>0</v>
      </c>
      <c r="AF8" s="67" cm="1">
        <f t="array" ref="AF8">IFERROR((IF(AE$3-$F8&lt;0,0,IF(AE$3-$F8&gt;200,0,INDEX('Modeller - CO2'!$F$4:$AT$59,MATCH('Opgørelse - CO2'!$I8,'Modeller - CO2'!$A$4:$A$59,0),(AE$3-$F8)/5+1)))*$D8*$G8),0)</f>
        <v>0</v>
      </c>
      <c r="AG8" s="67" cm="1">
        <f t="array" ref="AG8">IFERROR((IF(AF$3-$F8&lt;0,0,IF(AF$3-$F8&gt;200,0,INDEX('Modeller - CO2'!$F$4:$AT$59,MATCH('Opgørelse - CO2'!$I8,'Modeller - CO2'!$A$4:$A$59,0),(AF$3-$F8)/5+1)))*$D8*$G8),0)</f>
        <v>0</v>
      </c>
      <c r="AH8" s="67" cm="1">
        <f t="array" ref="AH8">IFERROR((IF(AG$3-$F8&lt;0,0,IF(AG$3-$F8&gt;200,0,INDEX('Modeller - CO2'!$F$4:$AT$59,MATCH('Opgørelse - CO2'!$I8,'Modeller - CO2'!$A$4:$A$59,0),(AG$3-$F8)/5+1)))*$D8*$G8),0)</f>
        <v>0</v>
      </c>
      <c r="AI8" s="67" cm="1">
        <f t="array" ref="AI8">IFERROR((IF(AH$3-$F8&lt;0,0,IF(AH$3-$F8&gt;200,0,INDEX('Modeller - CO2'!$F$4:$AT$59,MATCH('Opgørelse - CO2'!$I8,'Modeller - CO2'!$A$4:$A$59,0),(AH$3-$F8)/5+1)))*$D8*$G8),0)</f>
        <v>0</v>
      </c>
      <c r="AJ8" s="67" cm="1">
        <f t="array" ref="AJ8">IFERROR((IF(AI$3-$F8&lt;0,0,IF(AI$3-$F8&gt;200,0,INDEX('Modeller - CO2'!$F$4:$AT$59,MATCH('Opgørelse - CO2'!$I8,'Modeller - CO2'!$A$4:$A$59,0),(AI$3-$F8)/5+1)))*$D8*$G8),0)</f>
        <v>0</v>
      </c>
      <c r="AK8" s="67" cm="1">
        <f t="array" ref="AK8">IFERROR((IF(AJ$3-$F8&lt;0,0,IF(AJ$3-$F8&gt;200,0,INDEX('Modeller - CO2'!$F$4:$AT$59,MATCH('Opgørelse - CO2'!$I8,'Modeller - CO2'!$A$4:$A$59,0),(AJ$3-$F8)/5+1)))*$D8*$G8),0)</f>
        <v>0</v>
      </c>
      <c r="AL8" s="67" cm="1">
        <f t="array" ref="AL8">IFERROR((IF(AK$3-$F8&lt;0,0,IF(AK$3-$F8&gt;200,0,INDEX('Modeller - CO2'!$F$4:$AT$59,MATCH('Opgørelse - CO2'!$I8,'Modeller - CO2'!$A$4:$A$59,0),(AK$3-$F8)/5+1)))*$D8*$G8),0)</f>
        <v>0</v>
      </c>
      <c r="AM8" s="67" cm="1">
        <f t="array" ref="AM8">IFERROR((IF(AL$3-$F8&lt;0,0,IF(AL$3-$F8&gt;200,0,INDEX('Modeller - CO2'!$F$4:$AT$59,MATCH('Opgørelse - CO2'!$I8,'Modeller - CO2'!$A$4:$A$59,0),(AL$3-$F8)/5+1)))*$D8*$G8),0)</f>
        <v>0</v>
      </c>
      <c r="AN8" s="67" cm="1">
        <f t="array" ref="AN8">IFERROR((IF(AM$3-$F8&lt;0,0,IF(AM$3-$F8&gt;200,0,INDEX('Modeller - CO2'!$F$4:$AT$59,MATCH('Opgørelse - CO2'!$I8,'Modeller - CO2'!$A$4:$A$59,0),(AM$3-$F8)/5+1)))*$D8*$G8),0)</f>
        <v>0</v>
      </c>
      <c r="AO8" s="67" cm="1">
        <f t="array" ref="AO8">IFERROR((IF(AN$3-$F8&lt;0,0,IF(AN$3-$F8&gt;200,0,INDEX('Modeller - CO2'!$F$4:$AT$59,MATCH('Opgørelse - CO2'!$I8,'Modeller - CO2'!$A$4:$A$59,0),(AN$3-$F8)/5+1)))*$D8*$G8),0)</f>
        <v>0</v>
      </c>
      <c r="AP8" s="67" cm="1">
        <f t="array" ref="AP8">IFERROR((IF(AO$3-$F8&lt;0,0,IF(AO$3-$F8&gt;200,0,INDEX('Modeller - CO2'!$F$4:$AT$59,MATCH('Opgørelse - CO2'!$I8,'Modeller - CO2'!$A$4:$A$59,0),(AO$3-$F8)/5+1)))*$D8*$G8),0)</f>
        <v>0</v>
      </c>
      <c r="AQ8" s="67" cm="1">
        <f t="array" ref="AQ8">IFERROR((IF(AP$3-$F8&lt;0,0,IF(AP$3-$F8&gt;200,0,INDEX('Modeller - CO2'!$F$4:$AT$59,MATCH('Opgørelse - CO2'!$I8,'Modeller - CO2'!$A$4:$A$59,0),(AP$3-$F8)/5+1)))*$D8*$G8),0)</f>
        <v>0</v>
      </c>
      <c r="AR8" s="67" cm="1">
        <f t="array" ref="AR8">IFERROR((IF(AQ$3-$F8&lt;0,0,IF(AQ$3-$F8&gt;200,0,INDEX('Modeller - CO2'!$F$4:$AT$59,MATCH('Opgørelse - CO2'!$I8,'Modeller - CO2'!$A$4:$A$59,0),(AQ$3-$F8)/5+1)))*$D8*$G8),0)</f>
        <v>0</v>
      </c>
      <c r="AS8" s="67" cm="1">
        <f t="array" ref="AS8">IFERROR((IF(AR$3-$F8&lt;0,0,IF(AR$3-$F8&gt;200,0,INDEX('Modeller - CO2'!$F$4:$AT$59,MATCH('Opgørelse - CO2'!$I8,'Modeller - CO2'!$A$4:$A$59,0),(AR$3-$F8)/5+1)))*$D8*$G8),0)</f>
        <v>0</v>
      </c>
      <c r="AT8" s="67" cm="1">
        <f t="array" ref="AT8">IFERROR((IF(AS$3-$F8&lt;0,0,IF(AS$3-$F8&gt;200,0,INDEX('Modeller - CO2'!$F$4:$AT$59,MATCH('Opgørelse - CO2'!$I8,'Modeller - CO2'!$A$4:$A$59,0),(AS$3-$F8)/5+1)))*$D8*$G8),0)</f>
        <v>0</v>
      </c>
      <c r="AU8" s="67" cm="1">
        <f t="array" ref="AU8">IFERROR((IF(AT$3-$F8&lt;0,0,IF(AT$3-$F8&gt;200,0,INDEX('Modeller - CO2'!$F$4:$AT$59,MATCH('Opgørelse - CO2'!$I8,'Modeller - CO2'!$A$4:$A$59,0),(AT$3-$F8)/5+1)))*$D8*$G8),0)</f>
        <v>0</v>
      </c>
      <c r="AV8" s="67" cm="1">
        <f t="array" ref="AV8">IFERROR((IF(AU$3-$F8&lt;0,0,IF(AU$3-$F8&gt;200,0,INDEX('Modeller - CO2'!$F$4:$AT$59,MATCH('Opgørelse - CO2'!$I8,'Modeller - CO2'!$A$4:$A$59,0),(AU$3-$F8)/5+1)))*$D8*$G8),0)</f>
        <v>0</v>
      </c>
      <c r="AW8" s="67" cm="1">
        <f t="array" ref="AW8">IFERROR((IF(AV$3-$F8&lt;0,0,IF(AV$3-$F8&gt;200,0,INDEX('Modeller - CO2'!$F$4:$AT$59,MATCH('Opgørelse - CO2'!$I8,'Modeller - CO2'!$A$4:$A$59,0),(AV$3-$F8)/5+1)))*$D8*$G8),0)</f>
        <v>0</v>
      </c>
      <c r="AX8" s="67" cm="1">
        <f t="array" ref="AX8">IFERROR((IF(AW$3-$F8&lt;0,0,IF(AW$3-$F8&gt;200,0,INDEX('Modeller - CO2'!$F$4:$AT$59,MATCH('Opgørelse - CO2'!$I8,'Modeller - CO2'!$A$4:$A$59,0),(AW$3-$F8)/5+1)))*$D8*$G8),0)</f>
        <v>0</v>
      </c>
      <c r="AY8" s="67" cm="1">
        <f t="array" ref="AY8">IFERROR((IF(AX$3-$F8&lt;0,0,IF(AX$3-$F8&gt;200,0,INDEX('Modeller - CO2'!$F$4:$AT$59,MATCH('Opgørelse - CO2'!$I8,'Modeller - CO2'!$A$4:$A$59,0),(AX$3-$F8)/5+1)))*$D8*$G8),0)</f>
        <v>0</v>
      </c>
      <c r="AZ8" s="67" cm="1">
        <f t="array" ref="AZ8">IFERROR((IF(AY$3-$F8&lt;0,0,IF(AY$3-$F8&gt;200,0,INDEX('Modeller - CO2'!$F$4:$AT$59,MATCH('Opgørelse - CO2'!$I8,'Modeller - CO2'!$A$4:$A$59,0),(AY$3-$F8)/5+1)))*$D8*$G8),0)</f>
        <v>0</v>
      </c>
      <c r="BA8" s="67" cm="1">
        <f t="array" ref="BA8">IFERROR((IF(AZ$3-$F8&lt;0,0,IF(AZ$3-$F8&gt;200,0,INDEX('Modeller - CO2'!$F$4:$AT$59,MATCH('Opgørelse - CO2'!$I8,'Modeller - CO2'!$A$4:$A$59,0),(AZ$3-$F8)/5+1)))*$D8*$G8),0)</f>
        <v>0</v>
      </c>
      <c r="BB8" s="67" cm="1">
        <f t="array" ref="BB8">IFERROR((IF(BA$3-$F8&lt;0,0,IF(BA$3-$F8&gt;200,0,INDEX('Modeller - CO2'!$F$4:$AT$59,MATCH('Opgørelse - CO2'!$I8,'Modeller - CO2'!$A$4:$A$59,0),(BA$3-$F8)/5+1)))*$D8*$G8),0)</f>
        <v>0</v>
      </c>
      <c r="BC8" s="67" cm="1">
        <f t="array" ref="BC8">IFERROR((IF(BB$3-$F8&lt;0,0,IF(BB$3-$F8&gt;200,0,INDEX('Modeller - CO2'!$F$4:$AT$59,MATCH('Opgørelse - CO2'!$I8,'Modeller - CO2'!$A$4:$A$59,0),(BB$3-$F8)/5+1)))*$D8*$G8),0)</f>
        <v>0</v>
      </c>
      <c r="BD8" s="67" cm="1">
        <f t="array" ref="BD8">IFERROR((IF(BC$3-$F8&lt;0,0,IF(BC$3-$F8&gt;200,0,INDEX('Modeller - CO2'!$F$4:$AT$59,MATCH('Opgørelse - CO2'!$I8,'Modeller - CO2'!$A$4:$A$59,0),(BC$3-$F8)/5+1)))*$D8*$G8),0)</f>
        <v>0</v>
      </c>
      <c r="BE8" s="67" cm="1">
        <f t="array" ref="BE8">IFERROR((IF(BD$3-$F8&lt;0,0,IF(BD$3-$F8&gt;200,0,INDEX('Modeller - CO2'!$F$4:$AT$59,MATCH('Opgørelse - CO2'!$I8,'Modeller - CO2'!$A$4:$A$59,0),(BD$3-$F8)/5+1)))*$D8*$G8),0)</f>
        <v>0</v>
      </c>
      <c r="BF8" s="67" cm="1">
        <f t="array" ref="BF8">IFERROR((IF(BE$3-$F8&lt;0,0,IF(BE$3-$F8&gt;200,0,INDEX('Modeller - CO2'!$F$4:$AT$59,MATCH('Opgørelse - CO2'!$I8,'Modeller - CO2'!$A$4:$A$59,0),(BE$3-$F8)/5+1)))*$D8*$G8),0)</f>
        <v>0</v>
      </c>
      <c r="BI8" s="67" cm="1">
        <f t="array" ref="BI8">IF($H8="ja",(IF(Q$3-$F8&lt;0,0,IF(Q$3-$F8&gt;200,0,INDEX('Modeller - CO2'!$F$4:$AT$59,MATCH("Jordbund",'Modeller - CO2'!$A$4:$A$59,0),(Q$3-$F8)/5+1)))*$D8*$G8),0)</f>
        <v>0</v>
      </c>
      <c r="BJ8" s="67" cm="1">
        <f t="array" ref="BJ8">IF($H8="ja",(IF(R$3-$F8&lt;0,0,IF(R$3-$F8&gt;200,0,INDEX('Modeller - CO2'!$F$4:$AT$59,MATCH("Jordbund",'Modeller - CO2'!$A$4:$A$59,0),(R$3-$F8)/5+1)))*$D8*$G8),0)</f>
        <v>0</v>
      </c>
      <c r="BK8" s="67" cm="1">
        <f t="array" ref="BK8">IF($H8="ja",(IF(S$3-$F8&lt;0,0,IF(S$3-$F8&gt;200,0,INDEX('Modeller - CO2'!$F$4:$AT$59,MATCH("Jordbund",'Modeller - CO2'!$A$4:$A$59,0),(S$3-$F8)/5+1)))*$D8*$G8),0)</f>
        <v>0</v>
      </c>
      <c r="BL8" s="67" cm="1">
        <f t="array" ref="BL8">IF($H8="ja",(IF(T$3-$F8&lt;0,0,IF(T$3-$F8&gt;200,0,INDEX('Modeller - CO2'!$F$4:$AT$59,MATCH("Jordbund",'Modeller - CO2'!$A$4:$A$59,0),(T$3-$F8)/5+1)))*$D8*$G8),0)</f>
        <v>0</v>
      </c>
      <c r="BM8" s="67" cm="1">
        <f t="array" ref="BM8">IF($H8="ja",(IF(U$3-$F8&lt;0,0,IF(U$3-$F8&gt;200,0,INDEX('Modeller - CO2'!$F$4:$AT$59,MATCH("Jordbund",'Modeller - CO2'!$A$4:$A$59,0),(U$3-$F8)/5+1)))*$D8*$G8),0)</f>
        <v>0</v>
      </c>
      <c r="BN8" s="67" cm="1">
        <f t="array" ref="BN8">IF($H8="ja",(IF(V$3-$F8&lt;0,0,IF(V$3-$F8&gt;200,0,INDEX('Modeller - CO2'!$F$4:$AT$59,MATCH("Jordbund",'Modeller - CO2'!$A$4:$A$59,0),(V$3-$F8)/5+1)))*$D8*$G8),0)</f>
        <v>0</v>
      </c>
      <c r="BO8" s="67" cm="1">
        <f t="array" ref="BO8">IF($H8="ja",(IF(W$3-$F8&lt;0,0,IF(W$3-$F8&gt;200,0,INDEX('Modeller - CO2'!$F$4:$AT$59,MATCH("Jordbund",'Modeller - CO2'!$A$4:$A$59,0),(W$3-$F8)/5+1)))*$D8*$G8),0)</f>
        <v>0</v>
      </c>
      <c r="BP8" s="67" cm="1">
        <f t="array" ref="BP8">IF($H8="ja",(IF(X$3-$F8&lt;0,0,IF(X$3-$F8&gt;200,0,INDEX('Modeller - CO2'!$F$4:$AT$59,MATCH("Jordbund",'Modeller - CO2'!$A$4:$A$59,0),(X$3-$F8)/5+1)))*$D8*$G8),0)</f>
        <v>0</v>
      </c>
      <c r="BQ8" s="67" cm="1">
        <f t="array" ref="BQ8">IF($H8="ja",(IF(Y$3-$F8&lt;0,0,IF(Y$3-$F8&gt;200,0,INDEX('Modeller - CO2'!$F$4:$AT$59,MATCH("Jordbund",'Modeller - CO2'!$A$4:$A$59,0),(Y$3-$F8)/5+1)))*$D8*$G8),0)</f>
        <v>0</v>
      </c>
      <c r="BR8" s="67" cm="1">
        <f t="array" ref="BR8">IF($H8="ja",(IF(Z$3-$F8&lt;0,0,IF(Z$3-$F8&gt;200,0,INDEX('Modeller - CO2'!$F$4:$AT$59,MATCH("Jordbund",'Modeller - CO2'!$A$4:$A$59,0),(Z$3-$F8)/5+1)))*$D8*$G8),0)</f>
        <v>0</v>
      </c>
      <c r="BS8" s="67" cm="1">
        <f t="array" ref="BS8">IF($H8="ja",(IF(AA$3-$F8&lt;0,0,IF(AA$3-$F8&gt;200,0,INDEX('Modeller - CO2'!$F$4:$AT$59,MATCH("Jordbund",'Modeller - CO2'!$A$4:$A$59,0),(AA$3-$F8)/5+1)))*$D8*$G8),0)</f>
        <v>0</v>
      </c>
      <c r="BT8" s="67" cm="1">
        <f t="array" ref="BT8">IF($H8="ja",(IF(AB$3-$F8&lt;0,0,IF(AB$3-$F8&gt;200,0,INDEX('Modeller - CO2'!$F$4:$AT$59,MATCH("Jordbund",'Modeller - CO2'!$A$4:$A$59,0),(AB$3-$F8)/5+1)))*$D8*$G8),0)</f>
        <v>0</v>
      </c>
      <c r="BU8" s="67" cm="1">
        <f t="array" ref="BU8">IF($H8="ja",(IF(AC$3-$F8&lt;0,0,IF(AC$3-$F8&gt;200,0,INDEX('Modeller - CO2'!$F$4:$AT$59,MATCH("Jordbund",'Modeller - CO2'!$A$4:$A$59,0),(AC$3-$F8)/5+1)))*$D8*$G8),0)</f>
        <v>0</v>
      </c>
      <c r="BV8" s="67" cm="1">
        <f t="array" ref="BV8">IF($H8="ja",(IF(AD$3-$F8&lt;0,0,IF(AD$3-$F8&gt;200,0,INDEX('Modeller - CO2'!$F$4:$AT$59,MATCH("Jordbund",'Modeller - CO2'!$A$4:$A$59,0),(AD$3-$F8)/5+1)))*$D8*$G8),0)</f>
        <v>0</v>
      </c>
      <c r="BW8" s="67" cm="1">
        <f t="array" ref="BW8">IF($H8="ja",(IF(AE$3-$F8&lt;0,0,IF(AE$3-$F8&gt;200,0,INDEX('Modeller - CO2'!$F$4:$AT$59,MATCH("Jordbund",'Modeller - CO2'!$A$4:$A$59,0),(AE$3-$F8)/5+1)))*$D8*$G8),0)</f>
        <v>0</v>
      </c>
      <c r="BX8" s="67" cm="1">
        <f t="array" ref="BX8">IF($H8="ja",(IF(AF$3-$F8&lt;0,0,IF(AF$3-$F8&gt;200,0,INDEX('Modeller - CO2'!$F$4:$AT$59,MATCH("Jordbund",'Modeller - CO2'!$A$4:$A$59,0),(AF$3-$F8)/5+1)))*$D8*$G8),0)</f>
        <v>0</v>
      </c>
      <c r="BY8" s="67" cm="1">
        <f t="array" ref="BY8">IF($H8="ja",(IF(AG$3-$F8&lt;0,0,IF(AG$3-$F8&gt;200,0,INDEX('Modeller - CO2'!$F$4:$AT$59,MATCH("Jordbund",'Modeller - CO2'!$A$4:$A$59,0),(AG$3-$F8)/5+1)))*$D8*$G8),0)</f>
        <v>0</v>
      </c>
      <c r="BZ8" s="67" cm="1">
        <f t="array" ref="BZ8">IF($H8="ja",(IF(AH$3-$F8&lt;0,0,IF(AH$3-$F8&gt;200,0,INDEX('Modeller - CO2'!$F$4:$AT$59,MATCH("Jordbund",'Modeller - CO2'!$A$4:$A$59,0),(AH$3-$F8)/5+1)))*$D8*$G8),0)</f>
        <v>0</v>
      </c>
      <c r="CA8" s="67" cm="1">
        <f t="array" ref="CA8">IF($H8="ja",(IF(AI$3-$F8&lt;0,0,IF(AI$3-$F8&gt;200,0,INDEX('Modeller - CO2'!$F$4:$AT$59,MATCH("Jordbund",'Modeller - CO2'!$A$4:$A$59,0),(AI$3-$F8)/5+1)))*$D8*$G8),0)</f>
        <v>0</v>
      </c>
      <c r="CB8" s="67" cm="1">
        <f t="array" ref="CB8">IF($H8="ja",(IF(AJ$3-$F8&lt;0,0,IF(AJ$3-$F8&gt;200,0,INDEX('Modeller - CO2'!$F$4:$AT$59,MATCH("Jordbund",'Modeller - CO2'!$A$4:$A$59,0),(AJ$3-$F8)/5+1)))*$D8*$G8),0)</f>
        <v>0</v>
      </c>
      <c r="CC8" s="67" cm="1">
        <f t="array" ref="CC8">IF($H8="ja",(IF(AK$3-$F8&lt;0,0,IF(AK$3-$F8&gt;200,0,INDEX('Modeller - CO2'!$F$4:$AT$59,MATCH("Jordbund",'Modeller - CO2'!$A$4:$A$59,0),(AK$3-$F8)/5+1)))*$D8*$G8),0)</f>
        <v>0</v>
      </c>
      <c r="CD8" s="67" cm="1">
        <f t="array" ref="CD8">IF($H8="ja",(IF(AL$3-$F8&lt;0,0,IF(AL$3-$F8&gt;200,0,INDEX('Modeller - CO2'!$F$4:$AT$59,MATCH("Jordbund",'Modeller - CO2'!$A$4:$A$59,0),(AL$3-$F8)/5+1)))*$D8*$G8),0)</f>
        <v>0</v>
      </c>
      <c r="CE8" s="67" cm="1">
        <f t="array" ref="CE8">IF($H8="ja",(IF(AM$3-$F8&lt;0,0,IF(AM$3-$F8&gt;200,0,INDEX('Modeller - CO2'!$F$4:$AT$59,MATCH("Jordbund",'Modeller - CO2'!$A$4:$A$59,0),(AM$3-$F8)/5+1)))*$D8*$G8),0)</f>
        <v>0</v>
      </c>
      <c r="CF8" s="67" cm="1">
        <f t="array" ref="CF8">IF($H8="ja",(IF(AN$3-$F8&lt;0,0,IF(AN$3-$F8&gt;200,0,INDEX('Modeller - CO2'!$F$4:$AT$59,MATCH("Jordbund",'Modeller - CO2'!$A$4:$A$59,0),(AN$3-$F8)/5+1)))*$D8*$G8),0)</f>
        <v>0</v>
      </c>
      <c r="CG8" s="67" cm="1">
        <f t="array" ref="CG8">IF($H8="ja",(IF(AO$3-$F8&lt;0,0,IF(AO$3-$F8&gt;200,0,INDEX('Modeller - CO2'!$F$4:$AT$59,MATCH("Jordbund",'Modeller - CO2'!$A$4:$A$59,0),(AO$3-$F8)/5+1)))*$D8*$G8),0)</f>
        <v>0</v>
      </c>
      <c r="CH8" s="67" cm="1">
        <f t="array" ref="CH8">IF($H8="ja",(IF(AP$3-$F8&lt;0,0,IF(AP$3-$F8&gt;200,0,INDEX('Modeller - CO2'!$F$4:$AT$59,MATCH("Jordbund",'Modeller - CO2'!$A$4:$A$59,0),(AP$3-$F8)/5+1)))*$D8*$G8),0)</f>
        <v>0</v>
      </c>
      <c r="CI8" s="67" cm="1">
        <f t="array" ref="CI8">IF($H8="ja",(IF(AQ$3-$F8&lt;0,0,IF(AQ$3-$F8&gt;200,0,INDEX('Modeller - CO2'!$F$4:$AT$59,MATCH("Jordbund",'Modeller - CO2'!$A$4:$A$59,0),(AQ$3-$F8)/5+1)))*$D8*$G8),0)</f>
        <v>0</v>
      </c>
      <c r="CJ8" s="67" cm="1">
        <f t="array" ref="CJ8">IF($H8="ja",(IF(AR$3-$F8&lt;0,0,IF(AR$3-$F8&gt;200,0,INDEX('Modeller - CO2'!$F$4:$AT$59,MATCH("Jordbund",'Modeller - CO2'!$A$4:$A$59,0),(AR$3-$F8)/5+1)))*$D8*$G8),0)</f>
        <v>0</v>
      </c>
      <c r="CK8" s="67" cm="1">
        <f t="array" ref="CK8">IF($H8="ja",(IF(AS$3-$F8&lt;0,0,IF(AS$3-$F8&gt;200,0,INDEX('Modeller - CO2'!$F$4:$AT$59,MATCH("Jordbund",'Modeller - CO2'!$A$4:$A$59,0),(AS$3-$F8)/5+1)))*$D8*$G8),0)</f>
        <v>0</v>
      </c>
      <c r="CL8" s="67" cm="1">
        <f t="array" ref="CL8">IF($H8="ja",(IF(AT$3-$F8&lt;0,0,IF(AT$3-$F8&gt;200,0,INDEX('Modeller - CO2'!$F$4:$AT$59,MATCH("Jordbund",'Modeller - CO2'!$A$4:$A$59,0),(AT$3-$F8)/5+1)))*$D8*$G8),0)</f>
        <v>0</v>
      </c>
      <c r="CM8" s="67" cm="1">
        <f t="array" ref="CM8">IF($H8="ja",(IF(AU$3-$F8&lt;0,0,IF(AU$3-$F8&gt;200,0,INDEX('Modeller - CO2'!$F$4:$AT$59,MATCH("Jordbund",'Modeller - CO2'!$A$4:$A$59,0),(AU$3-$F8)/5+1)))*$D8*$G8),0)</f>
        <v>0</v>
      </c>
      <c r="CN8" s="67" cm="1">
        <f t="array" ref="CN8">IF($H8="ja",(IF(AV$3-$F8&lt;0,0,IF(AV$3-$F8&gt;200,0,INDEX('Modeller - CO2'!$F$4:$AT$59,MATCH("Jordbund",'Modeller - CO2'!$A$4:$A$59,0),(AV$3-$F8)/5+1)))*$D8*$G8),0)</f>
        <v>0</v>
      </c>
      <c r="CO8" s="67" cm="1">
        <f t="array" ref="CO8">IF($H8="ja",(IF(AW$3-$F8&lt;0,0,IF(AW$3-$F8&gt;200,0,INDEX('Modeller - CO2'!$F$4:$AT$59,MATCH("Jordbund",'Modeller - CO2'!$A$4:$A$59,0),(AW$3-$F8)/5+1)))*$D8*$G8),0)</f>
        <v>0</v>
      </c>
      <c r="CP8" s="67" cm="1">
        <f t="array" ref="CP8">IF($H8="ja",(IF(AX$3-$F8&lt;0,0,IF(AX$3-$F8&gt;200,0,INDEX('Modeller - CO2'!$F$4:$AT$59,MATCH("Jordbund",'Modeller - CO2'!$A$4:$A$59,0),(AX$3-$F8)/5+1)))*$D8*$G8),0)</f>
        <v>0</v>
      </c>
      <c r="CQ8" s="67" cm="1">
        <f t="array" ref="CQ8">IF($H8="ja",(IF(AY$3-$F8&lt;0,0,IF(AY$3-$F8&gt;200,0,INDEX('Modeller - CO2'!$F$4:$AT$59,MATCH("Jordbund",'Modeller - CO2'!$A$4:$A$59,0),(AY$3-$F8)/5+1)))*$D8*$G8),0)</f>
        <v>0</v>
      </c>
      <c r="CR8" s="67" cm="1">
        <f t="array" ref="CR8">IF($H8="ja",(IF(AZ$3-$F8&lt;0,0,IF(AZ$3-$F8&gt;200,0,INDEX('Modeller - CO2'!$F$4:$AT$59,MATCH("Jordbund",'Modeller - CO2'!$A$4:$A$59,0),(AZ$3-$F8)/5+1)))*$D8*$G8),0)</f>
        <v>0</v>
      </c>
      <c r="CS8" s="67" cm="1">
        <f t="array" ref="CS8">IF($H8="ja",(IF(BA$3-$F8&lt;0,0,IF(BA$3-$F8&gt;200,0,INDEX('Modeller - CO2'!$F$4:$AT$59,MATCH("Jordbund",'Modeller - CO2'!$A$4:$A$59,0),(BA$3-$F8)/5+1)))*$D8*$G8),0)</f>
        <v>0</v>
      </c>
      <c r="CT8" s="67" cm="1">
        <f t="array" ref="CT8">IF($H8="ja",(IF(BB$3-$F8&lt;0,0,IF(BB$3-$F8&gt;200,0,INDEX('Modeller - CO2'!$F$4:$AT$59,MATCH("Jordbund",'Modeller - CO2'!$A$4:$A$59,0),(BB$3-$F8)/5+1)))*$D8*$G8),0)</f>
        <v>0</v>
      </c>
      <c r="CU8" s="67" cm="1">
        <f t="array" ref="CU8">IF($H8="ja",(IF(BC$3-$F8&lt;0,0,IF(BC$3-$F8&gt;200,0,INDEX('Modeller - CO2'!$F$4:$AT$59,MATCH("Jordbund",'Modeller - CO2'!$A$4:$A$59,0),(BC$3-$F8)/5+1)))*$D8*$G8),0)</f>
        <v>0</v>
      </c>
      <c r="CV8" s="67" cm="1">
        <f t="array" ref="CV8">IF($H8="ja",(IF(BD$3-$F8&lt;0,0,IF(BD$3-$F8&gt;200,0,INDEX('Modeller - CO2'!$F$4:$AT$59,MATCH("Jordbund",'Modeller - CO2'!$A$4:$A$59,0),(BD$3-$F8)/5+1)))*$D8*$G8),0)</f>
        <v>0</v>
      </c>
      <c r="CW8" s="67" cm="1">
        <f t="array" ref="CW8">IF($H8="ja",(IF(BE$3-$F8&lt;0,0,IF(BE$3-$F8&gt;200,0,INDEX('Modeller - CO2'!$F$4:$AT$59,MATCH("Jordbund",'Modeller - CO2'!$A$4:$A$59,0),(BE$3-$F8)/5+1)))*$D8*$G8),0)</f>
        <v>0</v>
      </c>
      <c r="CZ8" s="67" cm="1">
        <f t="array" ref="CZ8">IF($P8="ja",(IF(CY$3-$F8&lt;0,0,IF(CY$3-$F8&gt;200,0,INDEX('Modeller - CO2'!$F$4:$AT$59,MATCH("Litter og dødt ved",'Modeller - CO2'!$A$4:$A$59,0),(CY$3-$F8)/5+1)))*$D8*$G8),0)</f>
        <v>0</v>
      </c>
      <c r="DA8" s="67" cm="1">
        <f t="array" ref="DA8">IF($P8="ja",(IF(CZ$3-$F8&lt;0,0,IF(CZ$3-$F8&gt;200,0,INDEX('Modeller - CO2'!$F$4:$AT$59,MATCH("Litter og dødt ved",'Modeller - CO2'!$A$4:$A$59,0),(CZ$3-$F8)/5+1)))*$D8*$G8),0)</f>
        <v>0</v>
      </c>
      <c r="DB8" s="67" cm="1">
        <f t="array" ref="DB8">IF($P8="ja",(IF(DA$3-$F8&lt;0,0,IF(DA$3-$F8&gt;200,0,INDEX('Modeller - CO2'!$F$4:$AT$59,MATCH("Litter og dødt ved",'Modeller - CO2'!$A$4:$A$59,0),(DA$3-$F8)/5+1)))*$D8*$G8),0)</f>
        <v>0</v>
      </c>
      <c r="DC8" s="67" cm="1">
        <f t="array" ref="DC8">IF($P8="ja",(IF(DB$3-$F8&lt;0,0,IF(DB$3-$F8&gt;200,0,INDEX('Modeller - CO2'!$F$4:$AT$59,MATCH("Litter og dødt ved",'Modeller - CO2'!$A$4:$A$59,0),(DB$3-$F8)/5+1)))*$D8*$G8),0)</f>
        <v>0</v>
      </c>
      <c r="DD8" s="67" cm="1">
        <f t="array" ref="DD8">IF($P8="ja",(IF(DC$3-$F8&lt;0,0,IF(DC$3-$F8&gt;200,0,INDEX('Modeller - CO2'!$F$4:$AT$59,MATCH("Litter og dødt ved",'Modeller - CO2'!$A$4:$A$59,0),(DC$3-$F8)/5+1)))*$D8*$G8),0)</f>
        <v>0</v>
      </c>
      <c r="DE8" s="67" cm="1">
        <f t="array" ref="DE8">IF($P8="ja",(IF(DD$3-$F8&lt;0,0,IF(DD$3-$F8&gt;200,0,INDEX('Modeller - CO2'!$F$4:$AT$59,MATCH("Litter og dødt ved",'Modeller - CO2'!$A$4:$A$59,0),(DD$3-$F8)/5+1)))*$D8*$G8),0)</f>
        <v>0</v>
      </c>
      <c r="DF8" s="67" cm="1">
        <f t="array" ref="DF8">IF($P8="ja",(IF(DE$3-$F8&lt;0,0,IF(DE$3-$F8&gt;200,0,INDEX('Modeller - CO2'!$F$4:$AT$59,MATCH("Litter og dødt ved",'Modeller - CO2'!$A$4:$A$59,0),(DE$3-$F8)/5+1)))*$D8*$G8),0)</f>
        <v>0</v>
      </c>
      <c r="DG8" s="67" cm="1">
        <f t="array" ref="DG8">IF($P8="ja",(IF(DF$3-$F8&lt;0,0,IF(DF$3-$F8&gt;200,0,INDEX('Modeller - CO2'!$F$4:$AT$59,MATCH("Litter og dødt ved",'Modeller - CO2'!$A$4:$A$59,0),(DF$3-$F8)/5+1)))*$D8*$G8),0)</f>
        <v>0</v>
      </c>
      <c r="DH8" s="67" cm="1">
        <f t="array" ref="DH8">IF($P8="ja",(IF(DG$3-$F8&lt;0,0,IF(DG$3-$F8&gt;200,0,INDEX('Modeller - CO2'!$F$4:$AT$59,MATCH("Litter og dødt ved",'Modeller - CO2'!$A$4:$A$59,0),(DG$3-$F8)/5+1)))*$D8*$G8),0)</f>
        <v>0</v>
      </c>
      <c r="DI8" s="67" cm="1">
        <f t="array" ref="DI8">IF($P8="ja",(IF(DH$3-$F8&lt;0,0,IF(DH$3-$F8&gt;200,0,INDEX('Modeller - CO2'!$F$4:$AT$59,MATCH("Litter og dødt ved",'Modeller - CO2'!$A$4:$A$59,0),(DH$3-$F8)/5+1)))*$D8*$G8),0)</f>
        <v>0</v>
      </c>
      <c r="DJ8" s="67" cm="1">
        <f t="array" ref="DJ8">IF($P8="ja",(IF(DI$3-$F8&lt;0,0,IF(DI$3-$F8&gt;200,0,INDEX('Modeller - CO2'!$F$4:$AT$59,MATCH("Litter og dødt ved",'Modeller - CO2'!$A$4:$A$59,0),(DI$3-$F8)/5+1)))*$D8*$G8),0)</f>
        <v>0</v>
      </c>
      <c r="DK8" s="67" cm="1">
        <f t="array" ref="DK8">IF($P8="ja",(IF(DJ$3-$F8&lt;0,0,IF(DJ$3-$F8&gt;200,0,INDEX('Modeller - CO2'!$F$4:$AT$59,MATCH("Litter og dødt ved",'Modeller - CO2'!$A$4:$A$59,0),(DJ$3-$F8)/5+1)))*$D8*$G8),0)</f>
        <v>0</v>
      </c>
      <c r="DL8" s="67" cm="1">
        <f t="array" ref="DL8">IF($P8="ja",(IF(DK$3-$F8&lt;0,0,IF(DK$3-$F8&gt;200,0,INDEX('Modeller - CO2'!$F$4:$AT$59,MATCH("Litter og dødt ved",'Modeller - CO2'!$A$4:$A$59,0),(DK$3-$F8)/5+1)))*$D8*$G8),0)</f>
        <v>0</v>
      </c>
      <c r="DM8" s="67" cm="1">
        <f t="array" ref="DM8">IF($P8="ja",(IF(DL$3-$F8&lt;0,0,IF(DL$3-$F8&gt;200,0,INDEX('Modeller - CO2'!$F$4:$AT$59,MATCH("Litter og dødt ved",'Modeller - CO2'!$A$4:$A$59,0),(DL$3-$F8)/5+1)))*$D8*$G8),0)</f>
        <v>0</v>
      </c>
      <c r="DN8" s="67" cm="1">
        <f t="array" ref="DN8">IF($P8="ja",(IF(DM$3-$F8&lt;0,0,IF(DM$3-$F8&gt;200,0,INDEX('Modeller - CO2'!$F$4:$AT$59,MATCH("Litter og dødt ved",'Modeller - CO2'!$A$4:$A$59,0),(DM$3-$F8)/5+1)))*$D8*$G8),0)</f>
        <v>0</v>
      </c>
      <c r="DO8" s="67" cm="1">
        <f t="array" ref="DO8">IF($P8="ja",(IF(DN$3-$F8&lt;0,0,IF(DN$3-$F8&gt;200,0,INDEX('Modeller - CO2'!$F$4:$AT$59,MATCH("Litter og dødt ved",'Modeller - CO2'!$A$4:$A$59,0),(DN$3-$F8)/5+1)))*$D8*$G8),0)</f>
        <v>0</v>
      </c>
      <c r="DP8" s="67" cm="1">
        <f t="array" ref="DP8">IF($P8="ja",(IF(DO$3-$F8&lt;0,0,IF(DO$3-$F8&gt;200,0,INDEX('Modeller - CO2'!$F$4:$AT$59,MATCH("Litter og dødt ved",'Modeller - CO2'!$A$4:$A$59,0),(DO$3-$F8)/5+1)))*$D8*$G8),0)</f>
        <v>0</v>
      </c>
      <c r="DQ8" s="67" cm="1">
        <f t="array" ref="DQ8">IF($P8="ja",(IF(DP$3-$F8&lt;0,0,IF(DP$3-$F8&gt;200,0,INDEX('Modeller - CO2'!$F$4:$AT$59,MATCH("Litter og dødt ved",'Modeller - CO2'!$A$4:$A$59,0),(DP$3-$F8)/5+1)))*$D8*$G8),0)</f>
        <v>0</v>
      </c>
      <c r="DR8" s="67" cm="1">
        <f t="array" ref="DR8">IF($P8="ja",(IF(DQ$3-$F8&lt;0,0,IF(DQ$3-$F8&gt;200,0,INDEX('Modeller - CO2'!$F$4:$AT$59,MATCH("Litter og dødt ved",'Modeller - CO2'!$A$4:$A$59,0),(DQ$3-$F8)/5+1)))*$D8*$G8),0)</f>
        <v>0</v>
      </c>
      <c r="DS8" s="67" cm="1">
        <f t="array" ref="DS8">IF($P8="ja",(IF(DR$3-$F8&lt;0,0,IF(DR$3-$F8&gt;200,0,INDEX('Modeller - CO2'!$F$4:$AT$59,MATCH("Litter og dødt ved",'Modeller - CO2'!$A$4:$A$59,0),(DR$3-$F8)/5+1)))*$D8*$G8),0)</f>
        <v>0</v>
      </c>
      <c r="DT8" s="67" cm="1">
        <f t="array" ref="DT8">IF($P8="ja",(IF(DS$3-$F8&lt;0,0,IF(DS$3-$F8&gt;200,0,INDEX('Modeller - CO2'!$F$4:$AT$59,MATCH("Litter og dødt ved",'Modeller - CO2'!$A$4:$A$59,0),(DS$3-$F8)/5+1)))*$D8*$G8),0)</f>
        <v>0</v>
      </c>
      <c r="DU8" s="67" cm="1">
        <f t="array" ref="DU8">IF($P8="ja",(IF(DT$3-$F8&lt;0,0,IF(DT$3-$F8&gt;200,0,INDEX('Modeller - CO2'!$F$4:$AT$59,MATCH("Litter og dødt ved",'Modeller - CO2'!$A$4:$A$59,0),(DT$3-$F8)/5+1)))*$D8*$G8),0)</f>
        <v>0</v>
      </c>
      <c r="DV8" s="67" cm="1">
        <f t="array" ref="DV8">IF($P8="ja",(IF(DU$3-$F8&lt;0,0,IF(DU$3-$F8&gt;200,0,INDEX('Modeller - CO2'!$F$4:$AT$59,MATCH("Litter og dødt ved",'Modeller - CO2'!$A$4:$A$59,0),(DU$3-$F8)/5+1)))*$D8*$G8),0)</f>
        <v>0</v>
      </c>
      <c r="DW8" s="67" cm="1">
        <f t="array" ref="DW8">IF($P8="ja",(IF(DV$3-$F8&lt;0,0,IF(DV$3-$F8&gt;200,0,INDEX('Modeller - CO2'!$F$4:$AT$59,MATCH("Litter og dødt ved",'Modeller - CO2'!$A$4:$A$59,0),(DV$3-$F8)/5+1)))*$D8*$G8),0)</f>
        <v>0</v>
      </c>
      <c r="DX8" s="67" cm="1">
        <f t="array" ref="DX8">IF($P8="ja",(IF(DW$3-$F8&lt;0,0,IF(DW$3-$F8&gt;200,0,INDEX('Modeller - CO2'!$F$4:$AT$59,MATCH("Litter og dødt ved",'Modeller - CO2'!$A$4:$A$59,0),(DW$3-$F8)/5+1)))*$D8*$G8),0)</f>
        <v>0</v>
      </c>
      <c r="DY8" s="67" cm="1">
        <f t="array" ref="DY8">IF($P8="ja",(IF(DX$3-$F8&lt;0,0,IF(DX$3-$F8&gt;200,0,INDEX('Modeller - CO2'!$F$4:$AT$59,MATCH("Litter og dødt ved",'Modeller - CO2'!$A$4:$A$59,0),(DX$3-$F8)/5+1)))*$D8*$G8),0)</f>
        <v>0</v>
      </c>
      <c r="DZ8" s="67" cm="1">
        <f t="array" ref="DZ8">IF($P8="ja",(IF(DY$3-$F8&lt;0,0,IF(DY$3-$F8&gt;200,0,INDEX('Modeller - CO2'!$F$4:$AT$59,MATCH("Litter og dødt ved",'Modeller - CO2'!$A$4:$A$59,0),(DY$3-$F8)/5+1)))*$D8*$G8),0)</f>
        <v>0</v>
      </c>
      <c r="EA8" s="67" cm="1">
        <f t="array" ref="EA8">IF($P8="ja",(IF(DZ$3-$F8&lt;0,0,IF(DZ$3-$F8&gt;200,0,INDEX('Modeller - CO2'!$F$4:$AT$59,MATCH("Litter og dødt ved",'Modeller - CO2'!$A$4:$A$59,0),(DZ$3-$F8)/5+1)))*$D8*$G8),0)</f>
        <v>0</v>
      </c>
      <c r="EB8" s="67" cm="1">
        <f t="array" ref="EB8">IF($P8="ja",(IF(EA$3-$F8&lt;0,0,IF(EA$3-$F8&gt;200,0,INDEX('Modeller - CO2'!$F$4:$AT$59,MATCH("Litter og dødt ved",'Modeller - CO2'!$A$4:$A$59,0),(EA$3-$F8)/5+1)))*$D8*$G8),0)</f>
        <v>0</v>
      </c>
      <c r="EC8" s="67" cm="1">
        <f t="array" ref="EC8">IF($P8="ja",(IF(EB$3-$F8&lt;0,0,IF(EB$3-$F8&gt;200,0,INDEX('Modeller - CO2'!$F$4:$AT$59,MATCH("Litter og dødt ved",'Modeller - CO2'!$A$4:$A$59,0),(EB$3-$F8)/5+1)))*$D8*$G8),0)</f>
        <v>0</v>
      </c>
      <c r="ED8" s="67" cm="1">
        <f t="array" ref="ED8">IF($P8="ja",(IF(EC$3-$F8&lt;0,0,IF(EC$3-$F8&gt;200,0,INDEX('Modeller - CO2'!$F$4:$AT$59,MATCH("Litter og dødt ved",'Modeller - CO2'!$A$4:$A$59,0),(EC$3-$F8)/5+1)))*$D8*$G8),0)</f>
        <v>0</v>
      </c>
      <c r="EE8" s="67" cm="1">
        <f t="array" ref="EE8">IF($P8="ja",(IF(ED$3-$F8&lt;0,0,IF(ED$3-$F8&gt;200,0,INDEX('Modeller - CO2'!$F$4:$AT$59,MATCH("Litter og dødt ved",'Modeller - CO2'!$A$4:$A$59,0),(ED$3-$F8)/5+1)))*$D8*$G8),0)</f>
        <v>0</v>
      </c>
      <c r="EF8" s="67" cm="1">
        <f t="array" ref="EF8">IF($P8="ja",(IF(EE$3-$F8&lt;0,0,IF(EE$3-$F8&gt;200,0,INDEX('Modeller - CO2'!$F$4:$AT$59,MATCH("Litter og dødt ved",'Modeller - CO2'!$A$4:$A$59,0),(EE$3-$F8)/5+1)))*$D8*$G8),0)</f>
        <v>0</v>
      </c>
      <c r="EG8" s="67" cm="1">
        <f t="array" ref="EG8">IF($P8="ja",(IF(EF$3-$F8&lt;0,0,IF(EF$3-$F8&gt;200,0,INDEX('Modeller - CO2'!$F$4:$AT$59,MATCH("Litter og dødt ved",'Modeller - CO2'!$A$4:$A$59,0),(EF$3-$F8)/5+1)))*$D8*$G8),0)</f>
        <v>0</v>
      </c>
      <c r="EH8" s="67" cm="1">
        <f t="array" ref="EH8">IF($P8="ja",(IF(EG$3-$F8&lt;0,0,IF(EG$3-$F8&gt;200,0,INDEX('Modeller - CO2'!$F$4:$AT$59,MATCH("Litter og dødt ved",'Modeller - CO2'!$A$4:$A$59,0),(EG$3-$F8)/5+1)))*$D8*$G8),0)</f>
        <v>0</v>
      </c>
      <c r="EI8" s="67" cm="1">
        <f t="array" ref="EI8">IF($P8="ja",(IF(EH$3-$F8&lt;0,0,IF(EH$3-$F8&gt;200,0,INDEX('Modeller - CO2'!$F$4:$AT$59,MATCH("Litter og dødt ved",'Modeller - CO2'!$A$4:$A$59,0),(EH$3-$F8)/5+1)))*$D8*$G8),0)</f>
        <v>0</v>
      </c>
      <c r="EJ8" s="67" cm="1">
        <f t="array" ref="EJ8">IF($P8="ja",(IF(EI$3-$F8&lt;0,0,IF(EI$3-$F8&gt;200,0,INDEX('Modeller - CO2'!$F$4:$AT$59,MATCH("Litter og dødt ved",'Modeller - CO2'!$A$4:$A$59,0),(EI$3-$F8)/5+1)))*$D8*$G8),0)</f>
        <v>0</v>
      </c>
      <c r="EK8" s="67" cm="1">
        <f t="array" ref="EK8">IF($P8="ja",(IF(EJ$3-$F8&lt;0,0,IF(EJ$3-$F8&gt;200,0,INDEX('Modeller - CO2'!$F$4:$AT$59,MATCH("Litter og dødt ved",'Modeller - CO2'!$A$4:$A$59,0),(EJ$3-$F8)/5+1)))*$D8*$G8),0)</f>
        <v>0</v>
      </c>
      <c r="EL8" s="67" cm="1">
        <f t="array" ref="EL8">IF($P8="ja",(IF(EK$3-$F8&lt;0,0,IF(EK$3-$F8&gt;200,0,INDEX('Modeller - CO2'!$F$4:$AT$59,MATCH("Litter og dødt ved",'Modeller - CO2'!$A$4:$A$59,0),(EK$3-$F8)/5+1)))*$D8*$G8),0)</f>
        <v>0</v>
      </c>
      <c r="EM8" s="67" cm="1">
        <f t="array" ref="EM8">IF($P8="ja",(IF(EL$3-$F8&lt;0,0,IF(EL$3-$F8&gt;200,0,INDEX('Modeller - CO2'!$F$4:$AT$59,MATCH("Litter og dødt ved",'Modeller - CO2'!$A$4:$A$59,0),(EL$3-$F8)/5+1)))*$D8*$G8),0)</f>
        <v>0</v>
      </c>
      <c r="EN8" s="67" cm="1">
        <f t="array" ref="EN8">IF($P8="ja",(IF(EM$3-$F8&lt;0,0,IF(EM$3-$F8&gt;200,0,INDEX('Modeller - CO2'!$F$4:$AT$59,MATCH("Litter og dødt ved",'Modeller - CO2'!$A$4:$A$59,0),(EM$3-$F8)/5+1)))*$D8*$G8),0)</f>
        <v>0</v>
      </c>
    </row>
    <row r="9" spans="2:144" ht="15.6" x14ac:dyDescent="0.3">
      <c r="B9" s="66">
        <f>'Stamdata - Projektplan'!B53</f>
        <v>0</v>
      </c>
      <c r="C9" s="66">
        <f>'Stamdata - Projektplan'!C53</f>
        <v>0</v>
      </c>
      <c r="D9" s="66">
        <f>'Stamdata - Projektplan'!D53</f>
        <v>0</v>
      </c>
      <c r="E9" s="66">
        <f>'Stamdata - Projektplan'!E53</f>
        <v>0</v>
      </c>
      <c r="F9" s="66">
        <f>'Stamdata - Projektplan'!G53</f>
        <v>0</v>
      </c>
      <c r="G9" s="66">
        <f>'Stamdata - Projektplan'!H53</f>
        <v>0</v>
      </c>
      <c r="H9" s="66">
        <f>'Stamdata - Projektplan'!I53</f>
        <v>0</v>
      </c>
      <c r="I9" s="66">
        <f>'Stamdata - Projektplan'!J53</f>
        <v>0</v>
      </c>
      <c r="J9" s="63" t="str">
        <f>IFERROR(VLOOKUP(I9,'Modeller - CO2'!$A$4:$C$57,3,FALSE),"")</f>
        <v/>
      </c>
      <c r="K9" s="451" t="str">
        <f>IFERROR(VLOOKUP(I9,'Modeller - CO2'!$A$4:$D$57,4,FALSE),"")</f>
        <v/>
      </c>
      <c r="L9" s="453" t="str">
        <f t="shared" si="80"/>
        <v/>
      </c>
      <c r="M9" s="451" t="str">
        <f>IFERROR(VLOOKUP(I9,'Modeller - CO2'!$A$4:$E$57,5,FALSE),"")</f>
        <v/>
      </c>
      <c r="N9" s="453" t="str">
        <f t="shared" si="81"/>
        <v/>
      </c>
      <c r="O9" s="63" t="b">
        <f t="shared" si="79"/>
        <v>1</v>
      </c>
      <c r="P9" s="63" t="str">
        <f t="shared" si="82"/>
        <v>Nej</v>
      </c>
      <c r="R9" s="67" cm="1">
        <f t="array" ref="R9">IFERROR((IF(Q$3-$F9&lt;0,0,IF(Q$3-$F9&gt;200,0,INDEX('Modeller - CO2'!$F$4:$AT$59,MATCH('Opgørelse - CO2'!$I9,'Modeller - CO2'!$A$4:$A$59,0),(Q$3-$F9)/5+1)))*$D9*$G9),0)</f>
        <v>0</v>
      </c>
      <c r="S9" s="67" cm="1">
        <f t="array" ref="S9">IFERROR((IF(R$3-$F9&lt;0,0,IF(R$3-$F9&gt;200,0,INDEX('Modeller - CO2'!$F$4:$AT$59,MATCH('Opgørelse - CO2'!$I9,'Modeller - CO2'!$A$4:$A$59,0),(R$3-$F9)/5+1)))*$D9*$G9),0)</f>
        <v>0</v>
      </c>
      <c r="T9" s="67" cm="1">
        <f t="array" ref="T9">IFERROR((IF(S$3-$F9&lt;0,0,IF(S$3-$F9&gt;200,0,INDEX('Modeller - CO2'!$F$4:$AT$59,MATCH('Opgørelse - CO2'!$I9,'Modeller - CO2'!$A$4:$A$59,0),(S$3-$F9)/5+1)))*$D9*$G9),0)</f>
        <v>0</v>
      </c>
      <c r="U9" s="67" cm="1">
        <f t="array" ref="U9">IFERROR((IF(T$3-$F9&lt;0,0,IF(T$3-$F9&gt;200,0,INDEX('Modeller - CO2'!$F$4:$AT$59,MATCH('Opgørelse - CO2'!$I9,'Modeller - CO2'!$A$4:$A$59,0),(T$3-$F9)/5+1)))*$D9*$G9),0)</f>
        <v>0</v>
      </c>
      <c r="V9" s="67" cm="1">
        <f t="array" ref="V9">IFERROR((IF(U$3-$F9&lt;0,0,IF(U$3-$F9&gt;200,0,INDEX('Modeller - CO2'!$F$4:$AT$59,MATCH('Opgørelse - CO2'!$I9,'Modeller - CO2'!$A$4:$A$59,0),(U$3-$F9)/5+1)))*$D9*$G9),0)</f>
        <v>0</v>
      </c>
      <c r="W9" s="67" cm="1">
        <f t="array" ref="W9">IFERROR((IF(V$3-$F9&lt;0,0,IF(V$3-$F9&gt;200,0,INDEX('Modeller - CO2'!$F$4:$AT$59,MATCH('Opgørelse - CO2'!$I9,'Modeller - CO2'!$A$4:$A$59,0),(V$3-$F9)/5+1)))*$D9*$G9),0)</f>
        <v>0</v>
      </c>
      <c r="X9" s="67" cm="1">
        <f t="array" ref="X9">IFERROR((IF(W$3-$F9&lt;0,0,IF(W$3-$F9&gt;200,0,INDEX('Modeller - CO2'!$F$4:$AT$59,MATCH('Opgørelse - CO2'!$I9,'Modeller - CO2'!$A$4:$A$59,0),(W$3-$F9)/5+1)))*$D9*$G9),0)</f>
        <v>0</v>
      </c>
      <c r="Y9" s="67" cm="1">
        <f t="array" ref="Y9">IFERROR((IF(X$3-$F9&lt;0,0,IF(X$3-$F9&gt;200,0,INDEX('Modeller - CO2'!$F$4:$AT$59,MATCH('Opgørelse - CO2'!$I9,'Modeller - CO2'!$A$4:$A$59,0),(X$3-$F9)/5+1)))*$D9*$G9),0)</f>
        <v>0</v>
      </c>
      <c r="Z9" s="67" cm="1">
        <f t="array" ref="Z9">IFERROR((IF(Y$3-$F9&lt;0,0,IF(Y$3-$F9&gt;200,0,INDEX('Modeller - CO2'!$F$4:$AT$59,MATCH('Opgørelse - CO2'!$I9,'Modeller - CO2'!$A$4:$A$59,0),(Y$3-$F9)/5+1)))*$D9*$G9),0)</f>
        <v>0</v>
      </c>
      <c r="AA9" s="67" cm="1">
        <f t="array" ref="AA9">IFERROR((IF(Z$3-$F9&lt;0,0,IF(Z$3-$F9&gt;200,0,INDEX('Modeller - CO2'!$F$4:$AT$59,MATCH('Opgørelse - CO2'!$I9,'Modeller - CO2'!$A$4:$A$59,0),(Z$3-$F9)/5+1)))*$D9*$G9),0)</f>
        <v>0</v>
      </c>
      <c r="AB9" s="67" cm="1">
        <f t="array" ref="AB9">IFERROR((IF(AA$3-$F9&lt;0,0,IF(AA$3-$F9&gt;200,0,INDEX('Modeller - CO2'!$F$4:$AT$59,MATCH('Opgørelse - CO2'!$I9,'Modeller - CO2'!$A$4:$A$59,0),(AA$3-$F9)/5+1)))*$D9*$G9),0)</f>
        <v>0</v>
      </c>
      <c r="AC9" s="67" cm="1">
        <f t="array" ref="AC9">IFERROR((IF(AB$3-$F9&lt;0,0,IF(AB$3-$F9&gt;200,0,INDEX('Modeller - CO2'!$F$4:$AT$59,MATCH('Opgørelse - CO2'!$I9,'Modeller - CO2'!$A$4:$A$59,0),(AB$3-$F9)/5+1)))*$D9*$G9),0)</f>
        <v>0</v>
      </c>
      <c r="AD9" s="67" cm="1">
        <f t="array" ref="AD9">IFERROR((IF(AC$3-$F9&lt;0,0,IF(AC$3-$F9&gt;200,0,INDEX('Modeller - CO2'!$F$4:$AT$59,MATCH('Opgørelse - CO2'!$I9,'Modeller - CO2'!$A$4:$A$59,0),(AC$3-$F9)/5+1)))*$D9*$G9),0)</f>
        <v>0</v>
      </c>
      <c r="AE9" s="67" cm="1">
        <f t="array" ref="AE9">IFERROR((IF(AD$3-$F9&lt;0,0,IF(AD$3-$F9&gt;200,0,INDEX('Modeller - CO2'!$F$4:$AT$59,MATCH('Opgørelse - CO2'!$I9,'Modeller - CO2'!$A$4:$A$59,0),(AD$3-$F9)/5+1)))*$D9*$G9),0)</f>
        <v>0</v>
      </c>
      <c r="AF9" s="67" cm="1">
        <f t="array" ref="AF9">IFERROR((IF(AE$3-$F9&lt;0,0,IF(AE$3-$F9&gt;200,0,INDEX('Modeller - CO2'!$F$4:$AT$59,MATCH('Opgørelse - CO2'!$I9,'Modeller - CO2'!$A$4:$A$59,0),(AE$3-$F9)/5+1)))*$D9*$G9),0)</f>
        <v>0</v>
      </c>
      <c r="AG9" s="67" cm="1">
        <f t="array" ref="AG9">IFERROR((IF(AF$3-$F9&lt;0,0,IF(AF$3-$F9&gt;200,0,INDEX('Modeller - CO2'!$F$4:$AT$59,MATCH('Opgørelse - CO2'!$I9,'Modeller - CO2'!$A$4:$A$59,0),(AF$3-$F9)/5+1)))*$D9*$G9),0)</f>
        <v>0</v>
      </c>
      <c r="AH9" s="67" cm="1">
        <f t="array" ref="AH9">IFERROR((IF(AG$3-$F9&lt;0,0,IF(AG$3-$F9&gt;200,0,INDEX('Modeller - CO2'!$F$4:$AT$59,MATCH('Opgørelse - CO2'!$I9,'Modeller - CO2'!$A$4:$A$59,0),(AG$3-$F9)/5+1)))*$D9*$G9),0)</f>
        <v>0</v>
      </c>
      <c r="AI9" s="67" cm="1">
        <f t="array" ref="AI9">IFERROR((IF(AH$3-$F9&lt;0,0,IF(AH$3-$F9&gt;200,0,INDEX('Modeller - CO2'!$F$4:$AT$59,MATCH('Opgørelse - CO2'!$I9,'Modeller - CO2'!$A$4:$A$59,0),(AH$3-$F9)/5+1)))*$D9*$G9),0)</f>
        <v>0</v>
      </c>
      <c r="AJ9" s="67" cm="1">
        <f t="array" ref="AJ9">IFERROR((IF(AI$3-$F9&lt;0,0,IF(AI$3-$F9&gt;200,0,INDEX('Modeller - CO2'!$F$4:$AT$59,MATCH('Opgørelse - CO2'!$I9,'Modeller - CO2'!$A$4:$A$59,0),(AI$3-$F9)/5+1)))*$D9*$G9),0)</f>
        <v>0</v>
      </c>
      <c r="AK9" s="67" cm="1">
        <f t="array" ref="AK9">IFERROR((IF(AJ$3-$F9&lt;0,0,IF(AJ$3-$F9&gt;200,0,INDEX('Modeller - CO2'!$F$4:$AT$59,MATCH('Opgørelse - CO2'!$I9,'Modeller - CO2'!$A$4:$A$59,0),(AJ$3-$F9)/5+1)))*$D9*$G9),0)</f>
        <v>0</v>
      </c>
      <c r="AL9" s="67" cm="1">
        <f t="array" ref="AL9">IFERROR((IF(AK$3-$F9&lt;0,0,IF(AK$3-$F9&gt;200,0,INDEX('Modeller - CO2'!$F$4:$AT$59,MATCH('Opgørelse - CO2'!$I9,'Modeller - CO2'!$A$4:$A$59,0),(AK$3-$F9)/5+1)))*$D9*$G9),0)</f>
        <v>0</v>
      </c>
      <c r="AM9" s="67" cm="1">
        <f t="array" ref="AM9">IFERROR((IF(AL$3-$F9&lt;0,0,IF(AL$3-$F9&gt;200,0,INDEX('Modeller - CO2'!$F$4:$AT$59,MATCH('Opgørelse - CO2'!$I9,'Modeller - CO2'!$A$4:$A$59,0),(AL$3-$F9)/5+1)))*$D9*$G9),0)</f>
        <v>0</v>
      </c>
      <c r="AN9" s="67" cm="1">
        <f t="array" ref="AN9">IFERROR((IF(AM$3-$F9&lt;0,0,IF(AM$3-$F9&gt;200,0,INDEX('Modeller - CO2'!$F$4:$AT$59,MATCH('Opgørelse - CO2'!$I9,'Modeller - CO2'!$A$4:$A$59,0),(AM$3-$F9)/5+1)))*$D9*$G9),0)</f>
        <v>0</v>
      </c>
      <c r="AO9" s="67" cm="1">
        <f t="array" ref="AO9">IFERROR((IF(AN$3-$F9&lt;0,0,IF(AN$3-$F9&gt;200,0,INDEX('Modeller - CO2'!$F$4:$AT$59,MATCH('Opgørelse - CO2'!$I9,'Modeller - CO2'!$A$4:$A$59,0),(AN$3-$F9)/5+1)))*$D9*$G9),0)</f>
        <v>0</v>
      </c>
      <c r="AP9" s="67" cm="1">
        <f t="array" ref="AP9">IFERROR((IF(AO$3-$F9&lt;0,0,IF(AO$3-$F9&gt;200,0,INDEX('Modeller - CO2'!$F$4:$AT$59,MATCH('Opgørelse - CO2'!$I9,'Modeller - CO2'!$A$4:$A$59,0),(AO$3-$F9)/5+1)))*$D9*$G9),0)</f>
        <v>0</v>
      </c>
      <c r="AQ9" s="67" cm="1">
        <f t="array" ref="AQ9">IFERROR((IF(AP$3-$F9&lt;0,0,IF(AP$3-$F9&gt;200,0,INDEX('Modeller - CO2'!$F$4:$AT$59,MATCH('Opgørelse - CO2'!$I9,'Modeller - CO2'!$A$4:$A$59,0),(AP$3-$F9)/5+1)))*$D9*$G9),0)</f>
        <v>0</v>
      </c>
      <c r="AR9" s="67" cm="1">
        <f t="array" ref="AR9">IFERROR((IF(AQ$3-$F9&lt;0,0,IF(AQ$3-$F9&gt;200,0,INDEX('Modeller - CO2'!$F$4:$AT$59,MATCH('Opgørelse - CO2'!$I9,'Modeller - CO2'!$A$4:$A$59,0),(AQ$3-$F9)/5+1)))*$D9*$G9),0)</f>
        <v>0</v>
      </c>
      <c r="AS9" s="67" cm="1">
        <f t="array" ref="AS9">IFERROR((IF(AR$3-$F9&lt;0,0,IF(AR$3-$F9&gt;200,0,INDEX('Modeller - CO2'!$F$4:$AT$59,MATCH('Opgørelse - CO2'!$I9,'Modeller - CO2'!$A$4:$A$59,0),(AR$3-$F9)/5+1)))*$D9*$G9),0)</f>
        <v>0</v>
      </c>
      <c r="AT9" s="67" cm="1">
        <f t="array" ref="AT9">IFERROR((IF(AS$3-$F9&lt;0,0,IF(AS$3-$F9&gt;200,0,INDEX('Modeller - CO2'!$F$4:$AT$59,MATCH('Opgørelse - CO2'!$I9,'Modeller - CO2'!$A$4:$A$59,0),(AS$3-$F9)/5+1)))*$D9*$G9),0)</f>
        <v>0</v>
      </c>
      <c r="AU9" s="67" cm="1">
        <f t="array" ref="AU9">IFERROR((IF(AT$3-$F9&lt;0,0,IF(AT$3-$F9&gt;200,0,INDEX('Modeller - CO2'!$F$4:$AT$59,MATCH('Opgørelse - CO2'!$I9,'Modeller - CO2'!$A$4:$A$59,0),(AT$3-$F9)/5+1)))*$D9*$G9),0)</f>
        <v>0</v>
      </c>
      <c r="AV9" s="67" cm="1">
        <f t="array" ref="AV9">IFERROR((IF(AU$3-$F9&lt;0,0,IF(AU$3-$F9&gt;200,0,INDEX('Modeller - CO2'!$F$4:$AT$59,MATCH('Opgørelse - CO2'!$I9,'Modeller - CO2'!$A$4:$A$59,0),(AU$3-$F9)/5+1)))*$D9*$G9),0)</f>
        <v>0</v>
      </c>
      <c r="AW9" s="67" cm="1">
        <f t="array" ref="AW9">IFERROR((IF(AV$3-$F9&lt;0,0,IF(AV$3-$F9&gt;200,0,INDEX('Modeller - CO2'!$F$4:$AT$59,MATCH('Opgørelse - CO2'!$I9,'Modeller - CO2'!$A$4:$A$59,0),(AV$3-$F9)/5+1)))*$D9*$G9),0)</f>
        <v>0</v>
      </c>
      <c r="AX9" s="67" cm="1">
        <f t="array" ref="AX9">IFERROR((IF(AW$3-$F9&lt;0,0,IF(AW$3-$F9&gt;200,0,INDEX('Modeller - CO2'!$F$4:$AT$59,MATCH('Opgørelse - CO2'!$I9,'Modeller - CO2'!$A$4:$A$59,0),(AW$3-$F9)/5+1)))*$D9*$G9),0)</f>
        <v>0</v>
      </c>
      <c r="AY9" s="67" cm="1">
        <f t="array" ref="AY9">IFERROR((IF(AX$3-$F9&lt;0,0,IF(AX$3-$F9&gt;200,0,INDEX('Modeller - CO2'!$F$4:$AT$59,MATCH('Opgørelse - CO2'!$I9,'Modeller - CO2'!$A$4:$A$59,0),(AX$3-$F9)/5+1)))*$D9*$G9),0)</f>
        <v>0</v>
      </c>
      <c r="AZ9" s="67" cm="1">
        <f t="array" ref="AZ9">IFERROR((IF(AY$3-$F9&lt;0,0,IF(AY$3-$F9&gt;200,0,INDEX('Modeller - CO2'!$F$4:$AT$59,MATCH('Opgørelse - CO2'!$I9,'Modeller - CO2'!$A$4:$A$59,0),(AY$3-$F9)/5+1)))*$D9*$G9),0)</f>
        <v>0</v>
      </c>
      <c r="BA9" s="67" cm="1">
        <f t="array" ref="BA9">IFERROR((IF(AZ$3-$F9&lt;0,0,IF(AZ$3-$F9&gt;200,0,INDEX('Modeller - CO2'!$F$4:$AT$59,MATCH('Opgørelse - CO2'!$I9,'Modeller - CO2'!$A$4:$A$59,0),(AZ$3-$F9)/5+1)))*$D9*$G9),0)</f>
        <v>0</v>
      </c>
      <c r="BB9" s="67" cm="1">
        <f t="array" ref="BB9">IFERROR((IF(BA$3-$F9&lt;0,0,IF(BA$3-$F9&gt;200,0,INDEX('Modeller - CO2'!$F$4:$AT$59,MATCH('Opgørelse - CO2'!$I9,'Modeller - CO2'!$A$4:$A$59,0),(BA$3-$F9)/5+1)))*$D9*$G9),0)</f>
        <v>0</v>
      </c>
      <c r="BC9" s="67" cm="1">
        <f t="array" ref="BC9">IFERROR((IF(BB$3-$F9&lt;0,0,IF(BB$3-$F9&gt;200,0,INDEX('Modeller - CO2'!$F$4:$AT$59,MATCH('Opgørelse - CO2'!$I9,'Modeller - CO2'!$A$4:$A$59,0),(BB$3-$F9)/5+1)))*$D9*$G9),0)</f>
        <v>0</v>
      </c>
      <c r="BD9" s="67" cm="1">
        <f t="array" ref="BD9">IFERROR((IF(BC$3-$F9&lt;0,0,IF(BC$3-$F9&gt;200,0,INDEX('Modeller - CO2'!$F$4:$AT$59,MATCH('Opgørelse - CO2'!$I9,'Modeller - CO2'!$A$4:$A$59,0),(BC$3-$F9)/5+1)))*$D9*$G9),0)</f>
        <v>0</v>
      </c>
      <c r="BE9" s="67" cm="1">
        <f t="array" ref="BE9">IFERROR((IF(BD$3-$F9&lt;0,0,IF(BD$3-$F9&gt;200,0,INDEX('Modeller - CO2'!$F$4:$AT$59,MATCH('Opgørelse - CO2'!$I9,'Modeller - CO2'!$A$4:$A$59,0),(BD$3-$F9)/5+1)))*$D9*$G9),0)</f>
        <v>0</v>
      </c>
      <c r="BF9" s="67" cm="1">
        <f t="array" ref="BF9">IFERROR((IF(BE$3-$F9&lt;0,0,IF(BE$3-$F9&gt;200,0,INDEX('Modeller - CO2'!$F$4:$AT$59,MATCH('Opgørelse - CO2'!$I9,'Modeller - CO2'!$A$4:$A$59,0),(BE$3-$F9)/5+1)))*$D9*$G9),0)</f>
        <v>0</v>
      </c>
      <c r="BI9" s="67" cm="1">
        <f t="array" ref="BI9">IF($H9="ja",(IF(Q$3-$F9&lt;0,0,IF(Q$3-$F9&gt;200,0,INDEX('Modeller - CO2'!$F$4:$AT$59,MATCH("Jordbund",'Modeller - CO2'!$A$4:$A$59,0),(Q$3-$F9)/5+1)))*$D9*$G9),0)</f>
        <v>0</v>
      </c>
      <c r="BJ9" s="67" cm="1">
        <f t="array" ref="BJ9">IF($H9="ja",(IF(R$3-$F9&lt;0,0,IF(R$3-$F9&gt;200,0,INDEX('Modeller - CO2'!$F$4:$AT$59,MATCH("Jordbund",'Modeller - CO2'!$A$4:$A$59,0),(R$3-$F9)/5+1)))*$D9*$G9),0)</f>
        <v>0</v>
      </c>
      <c r="BK9" s="67" cm="1">
        <f t="array" ref="BK9">IF($H9="ja",(IF(S$3-$F9&lt;0,0,IF(S$3-$F9&gt;200,0,INDEX('Modeller - CO2'!$F$4:$AT$59,MATCH("Jordbund",'Modeller - CO2'!$A$4:$A$59,0),(S$3-$F9)/5+1)))*$D9*$G9),0)</f>
        <v>0</v>
      </c>
      <c r="BL9" s="67" cm="1">
        <f t="array" ref="BL9">IF($H9="ja",(IF(T$3-$F9&lt;0,0,IF(T$3-$F9&gt;200,0,INDEX('Modeller - CO2'!$F$4:$AT$59,MATCH("Jordbund",'Modeller - CO2'!$A$4:$A$59,0),(T$3-$F9)/5+1)))*$D9*$G9),0)</f>
        <v>0</v>
      </c>
      <c r="BM9" s="67" cm="1">
        <f t="array" ref="BM9">IF($H9="ja",(IF(U$3-$F9&lt;0,0,IF(U$3-$F9&gt;200,0,INDEX('Modeller - CO2'!$F$4:$AT$59,MATCH("Jordbund",'Modeller - CO2'!$A$4:$A$59,0),(U$3-$F9)/5+1)))*$D9*$G9),0)</f>
        <v>0</v>
      </c>
      <c r="BN9" s="67" cm="1">
        <f t="array" ref="BN9">IF($H9="ja",(IF(V$3-$F9&lt;0,0,IF(V$3-$F9&gt;200,0,INDEX('Modeller - CO2'!$F$4:$AT$59,MATCH("Jordbund",'Modeller - CO2'!$A$4:$A$59,0),(V$3-$F9)/5+1)))*$D9*$G9),0)</f>
        <v>0</v>
      </c>
      <c r="BO9" s="67" cm="1">
        <f t="array" ref="BO9">IF($H9="ja",(IF(W$3-$F9&lt;0,0,IF(W$3-$F9&gt;200,0,INDEX('Modeller - CO2'!$F$4:$AT$59,MATCH("Jordbund",'Modeller - CO2'!$A$4:$A$59,0),(W$3-$F9)/5+1)))*$D9*$G9),0)</f>
        <v>0</v>
      </c>
      <c r="BP9" s="67" cm="1">
        <f t="array" ref="BP9">IF($H9="ja",(IF(X$3-$F9&lt;0,0,IF(X$3-$F9&gt;200,0,INDEX('Modeller - CO2'!$F$4:$AT$59,MATCH("Jordbund",'Modeller - CO2'!$A$4:$A$59,0),(X$3-$F9)/5+1)))*$D9*$G9),0)</f>
        <v>0</v>
      </c>
      <c r="BQ9" s="67" cm="1">
        <f t="array" ref="BQ9">IF($H9="ja",(IF(Y$3-$F9&lt;0,0,IF(Y$3-$F9&gt;200,0,INDEX('Modeller - CO2'!$F$4:$AT$59,MATCH("Jordbund",'Modeller - CO2'!$A$4:$A$59,0),(Y$3-$F9)/5+1)))*$D9*$G9),0)</f>
        <v>0</v>
      </c>
      <c r="BR9" s="67" cm="1">
        <f t="array" ref="BR9">IF($H9="ja",(IF(Z$3-$F9&lt;0,0,IF(Z$3-$F9&gt;200,0,INDEX('Modeller - CO2'!$F$4:$AT$59,MATCH("Jordbund",'Modeller - CO2'!$A$4:$A$59,0),(Z$3-$F9)/5+1)))*$D9*$G9),0)</f>
        <v>0</v>
      </c>
      <c r="BS9" s="67" cm="1">
        <f t="array" ref="BS9">IF($H9="ja",(IF(AA$3-$F9&lt;0,0,IF(AA$3-$F9&gt;200,0,INDEX('Modeller - CO2'!$F$4:$AT$59,MATCH("Jordbund",'Modeller - CO2'!$A$4:$A$59,0),(AA$3-$F9)/5+1)))*$D9*$G9),0)</f>
        <v>0</v>
      </c>
      <c r="BT9" s="67" cm="1">
        <f t="array" ref="BT9">IF($H9="ja",(IF(AB$3-$F9&lt;0,0,IF(AB$3-$F9&gt;200,0,INDEX('Modeller - CO2'!$F$4:$AT$59,MATCH("Jordbund",'Modeller - CO2'!$A$4:$A$59,0),(AB$3-$F9)/5+1)))*$D9*$G9),0)</f>
        <v>0</v>
      </c>
      <c r="BU9" s="67" cm="1">
        <f t="array" ref="BU9">IF($H9="ja",(IF(AC$3-$F9&lt;0,0,IF(AC$3-$F9&gt;200,0,INDEX('Modeller - CO2'!$F$4:$AT$59,MATCH("Jordbund",'Modeller - CO2'!$A$4:$A$59,0),(AC$3-$F9)/5+1)))*$D9*$G9),0)</f>
        <v>0</v>
      </c>
      <c r="BV9" s="67" cm="1">
        <f t="array" ref="BV9">IF($H9="ja",(IF(AD$3-$F9&lt;0,0,IF(AD$3-$F9&gt;200,0,INDEX('Modeller - CO2'!$F$4:$AT$59,MATCH("Jordbund",'Modeller - CO2'!$A$4:$A$59,0),(AD$3-$F9)/5+1)))*$D9*$G9),0)</f>
        <v>0</v>
      </c>
      <c r="BW9" s="67" cm="1">
        <f t="array" ref="BW9">IF($H9="ja",(IF(AE$3-$F9&lt;0,0,IF(AE$3-$F9&gt;200,0,INDEX('Modeller - CO2'!$F$4:$AT$59,MATCH("Jordbund",'Modeller - CO2'!$A$4:$A$59,0),(AE$3-$F9)/5+1)))*$D9*$G9),0)</f>
        <v>0</v>
      </c>
      <c r="BX9" s="67" cm="1">
        <f t="array" ref="BX9">IF($H9="ja",(IF(AF$3-$F9&lt;0,0,IF(AF$3-$F9&gt;200,0,INDEX('Modeller - CO2'!$F$4:$AT$59,MATCH("Jordbund",'Modeller - CO2'!$A$4:$A$59,0),(AF$3-$F9)/5+1)))*$D9*$G9),0)</f>
        <v>0</v>
      </c>
      <c r="BY9" s="67" cm="1">
        <f t="array" ref="BY9">IF($H9="ja",(IF(AG$3-$F9&lt;0,0,IF(AG$3-$F9&gt;200,0,INDEX('Modeller - CO2'!$F$4:$AT$59,MATCH("Jordbund",'Modeller - CO2'!$A$4:$A$59,0),(AG$3-$F9)/5+1)))*$D9*$G9),0)</f>
        <v>0</v>
      </c>
      <c r="BZ9" s="67" cm="1">
        <f t="array" ref="BZ9">IF($H9="ja",(IF(AH$3-$F9&lt;0,0,IF(AH$3-$F9&gt;200,0,INDEX('Modeller - CO2'!$F$4:$AT$59,MATCH("Jordbund",'Modeller - CO2'!$A$4:$A$59,0),(AH$3-$F9)/5+1)))*$D9*$G9),0)</f>
        <v>0</v>
      </c>
      <c r="CA9" s="67" cm="1">
        <f t="array" ref="CA9">IF($H9="ja",(IF(AI$3-$F9&lt;0,0,IF(AI$3-$F9&gt;200,0,INDEX('Modeller - CO2'!$F$4:$AT$59,MATCH("Jordbund",'Modeller - CO2'!$A$4:$A$59,0),(AI$3-$F9)/5+1)))*$D9*$G9),0)</f>
        <v>0</v>
      </c>
      <c r="CB9" s="67" cm="1">
        <f t="array" ref="CB9">IF($H9="ja",(IF(AJ$3-$F9&lt;0,0,IF(AJ$3-$F9&gt;200,0,INDEX('Modeller - CO2'!$F$4:$AT$59,MATCH("Jordbund",'Modeller - CO2'!$A$4:$A$59,0),(AJ$3-$F9)/5+1)))*$D9*$G9),0)</f>
        <v>0</v>
      </c>
      <c r="CC9" s="67" cm="1">
        <f t="array" ref="CC9">IF($H9="ja",(IF(AK$3-$F9&lt;0,0,IF(AK$3-$F9&gt;200,0,INDEX('Modeller - CO2'!$F$4:$AT$59,MATCH("Jordbund",'Modeller - CO2'!$A$4:$A$59,0),(AK$3-$F9)/5+1)))*$D9*$G9),0)</f>
        <v>0</v>
      </c>
      <c r="CD9" s="67" cm="1">
        <f t="array" ref="CD9">IF($H9="ja",(IF(AL$3-$F9&lt;0,0,IF(AL$3-$F9&gt;200,0,INDEX('Modeller - CO2'!$F$4:$AT$59,MATCH("Jordbund",'Modeller - CO2'!$A$4:$A$59,0),(AL$3-$F9)/5+1)))*$D9*$G9),0)</f>
        <v>0</v>
      </c>
      <c r="CE9" s="67" cm="1">
        <f t="array" ref="CE9">IF($H9="ja",(IF(AM$3-$F9&lt;0,0,IF(AM$3-$F9&gt;200,0,INDEX('Modeller - CO2'!$F$4:$AT$59,MATCH("Jordbund",'Modeller - CO2'!$A$4:$A$59,0),(AM$3-$F9)/5+1)))*$D9*$G9),0)</f>
        <v>0</v>
      </c>
      <c r="CF9" s="67" cm="1">
        <f t="array" ref="CF9">IF($H9="ja",(IF(AN$3-$F9&lt;0,0,IF(AN$3-$F9&gt;200,0,INDEX('Modeller - CO2'!$F$4:$AT$59,MATCH("Jordbund",'Modeller - CO2'!$A$4:$A$59,0),(AN$3-$F9)/5+1)))*$D9*$G9),0)</f>
        <v>0</v>
      </c>
      <c r="CG9" s="67" cm="1">
        <f t="array" ref="CG9">IF($H9="ja",(IF(AO$3-$F9&lt;0,0,IF(AO$3-$F9&gt;200,0,INDEX('Modeller - CO2'!$F$4:$AT$59,MATCH("Jordbund",'Modeller - CO2'!$A$4:$A$59,0),(AO$3-$F9)/5+1)))*$D9*$G9),0)</f>
        <v>0</v>
      </c>
      <c r="CH9" s="67" cm="1">
        <f t="array" ref="CH9">IF($H9="ja",(IF(AP$3-$F9&lt;0,0,IF(AP$3-$F9&gt;200,0,INDEX('Modeller - CO2'!$F$4:$AT$59,MATCH("Jordbund",'Modeller - CO2'!$A$4:$A$59,0),(AP$3-$F9)/5+1)))*$D9*$G9),0)</f>
        <v>0</v>
      </c>
      <c r="CI9" s="67" cm="1">
        <f t="array" ref="CI9">IF($H9="ja",(IF(AQ$3-$F9&lt;0,0,IF(AQ$3-$F9&gt;200,0,INDEX('Modeller - CO2'!$F$4:$AT$59,MATCH("Jordbund",'Modeller - CO2'!$A$4:$A$59,0),(AQ$3-$F9)/5+1)))*$D9*$G9),0)</f>
        <v>0</v>
      </c>
      <c r="CJ9" s="67" cm="1">
        <f t="array" ref="CJ9">IF($H9="ja",(IF(AR$3-$F9&lt;0,0,IF(AR$3-$F9&gt;200,0,INDEX('Modeller - CO2'!$F$4:$AT$59,MATCH("Jordbund",'Modeller - CO2'!$A$4:$A$59,0),(AR$3-$F9)/5+1)))*$D9*$G9),0)</f>
        <v>0</v>
      </c>
      <c r="CK9" s="67" cm="1">
        <f t="array" ref="CK9">IF($H9="ja",(IF(AS$3-$F9&lt;0,0,IF(AS$3-$F9&gt;200,0,INDEX('Modeller - CO2'!$F$4:$AT$59,MATCH("Jordbund",'Modeller - CO2'!$A$4:$A$59,0),(AS$3-$F9)/5+1)))*$D9*$G9),0)</f>
        <v>0</v>
      </c>
      <c r="CL9" s="67" cm="1">
        <f t="array" ref="CL9">IF($H9="ja",(IF(AT$3-$F9&lt;0,0,IF(AT$3-$F9&gt;200,0,INDEX('Modeller - CO2'!$F$4:$AT$59,MATCH("Jordbund",'Modeller - CO2'!$A$4:$A$59,0),(AT$3-$F9)/5+1)))*$D9*$G9),0)</f>
        <v>0</v>
      </c>
      <c r="CM9" s="67" cm="1">
        <f t="array" ref="CM9">IF($H9="ja",(IF(AU$3-$F9&lt;0,0,IF(AU$3-$F9&gt;200,0,INDEX('Modeller - CO2'!$F$4:$AT$59,MATCH("Jordbund",'Modeller - CO2'!$A$4:$A$59,0),(AU$3-$F9)/5+1)))*$D9*$G9),0)</f>
        <v>0</v>
      </c>
      <c r="CN9" s="67" cm="1">
        <f t="array" ref="CN9">IF($H9="ja",(IF(AV$3-$F9&lt;0,0,IF(AV$3-$F9&gt;200,0,INDEX('Modeller - CO2'!$F$4:$AT$59,MATCH("Jordbund",'Modeller - CO2'!$A$4:$A$59,0),(AV$3-$F9)/5+1)))*$D9*$G9),0)</f>
        <v>0</v>
      </c>
      <c r="CO9" s="67" cm="1">
        <f t="array" ref="CO9">IF($H9="ja",(IF(AW$3-$F9&lt;0,0,IF(AW$3-$F9&gt;200,0,INDEX('Modeller - CO2'!$F$4:$AT$59,MATCH("Jordbund",'Modeller - CO2'!$A$4:$A$59,0),(AW$3-$F9)/5+1)))*$D9*$G9),0)</f>
        <v>0</v>
      </c>
      <c r="CP9" s="67" cm="1">
        <f t="array" ref="CP9">IF($H9="ja",(IF(AX$3-$F9&lt;0,0,IF(AX$3-$F9&gt;200,0,INDEX('Modeller - CO2'!$F$4:$AT$59,MATCH("Jordbund",'Modeller - CO2'!$A$4:$A$59,0),(AX$3-$F9)/5+1)))*$D9*$G9),0)</f>
        <v>0</v>
      </c>
      <c r="CQ9" s="67" cm="1">
        <f t="array" ref="CQ9">IF($H9="ja",(IF(AY$3-$F9&lt;0,0,IF(AY$3-$F9&gt;200,0,INDEX('Modeller - CO2'!$F$4:$AT$59,MATCH("Jordbund",'Modeller - CO2'!$A$4:$A$59,0),(AY$3-$F9)/5+1)))*$D9*$G9),0)</f>
        <v>0</v>
      </c>
      <c r="CR9" s="67" cm="1">
        <f t="array" ref="CR9">IF($H9="ja",(IF(AZ$3-$F9&lt;0,0,IF(AZ$3-$F9&gt;200,0,INDEX('Modeller - CO2'!$F$4:$AT$59,MATCH("Jordbund",'Modeller - CO2'!$A$4:$A$59,0),(AZ$3-$F9)/5+1)))*$D9*$G9),0)</f>
        <v>0</v>
      </c>
      <c r="CS9" s="67" cm="1">
        <f t="array" ref="CS9">IF($H9="ja",(IF(BA$3-$F9&lt;0,0,IF(BA$3-$F9&gt;200,0,INDEX('Modeller - CO2'!$F$4:$AT$59,MATCH("Jordbund",'Modeller - CO2'!$A$4:$A$59,0),(BA$3-$F9)/5+1)))*$D9*$G9),0)</f>
        <v>0</v>
      </c>
      <c r="CT9" s="67" cm="1">
        <f t="array" ref="CT9">IF($H9="ja",(IF(BB$3-$F9&lt;0,0,IF(BB$3-$F9&gt;200,0,INDEX('Modeller - CO2'!$F$4:$AT$59,MATCH("Jordbund",'Modeller - CO2'!$A$4:$A$59,0),(BB$3-$F9)/5+1)))*$D9*$G9),0)</f>
        <v>0</v>
      </c>
      <c r="CU9" s="67" cm="1">
        <f t="array" ref="CU9">IF($H9="ja",(IF(BC$3-$F9&lt;0,0,IF(BC$3-$F9&gt;200,0,INDEX('Modeller - CO2'!$F$4:$AT$59,MATCH("Jordbund",'Modeller - CO2'!$A$4:$A$59,0),(BC$3-$F9)/5+1)))*$D9*$G9),0)</f>
        <v>0</v>
      </c>
      <c r="CV9" s="67" cm="1">
        <f t="array" ref="CV9">IF($H9="ja",(IF(BD$3-$F9&lt;0,0,IF(BD$3-$F9&gt;200,0,INDEX('Modeller - CO2'!$F$4:$AT$59,MATCH("Jordbund",'Modeller - CO2'!$A$4:$A$59,0),(BD$3-$F9)/5+1)))*$D9*$G9),0)</f>
        <v>0</v>
      </c>
      <c r="CW9" s="67" cm="1">
        <f t="array" ref="CW9">IF($H9="ja",(IF(BE$3-$F9&lt;0,0,IF(BE$3-$F9&gt;200,0,INDEX('Modeller - CO2'!$F$4:$AT$59,MATCH("Jordbund",'Modeller - CO2'!$A$4:$A$59,0),(BE$3-$F9)/5+1)))*$D9*$G9),0)</f>
        <v>0</v>
      </c>
      <c r="CZ9" s="67" cm="1">
        <f t="array" ref="CZ9">IF($P9="ja",(IF(CY$3-$F9&lt;0,0,IF(CY$3-$F9&gt;200,0,INDEX('Modeller - CO2'!$F$4:$AT$59,MATCH("Litter og dødt ved",'Modeller - CO2'!$A$4:$A$59,0),(CY$3-$F9)/5+1)))*$D9*$G9),0)</f>
        <v>0</v>
      </c>
      <c r="DA9" s="67" cm="1">
        <f t="array" ref="DA9">IF($P9="ja",(IF(CZ$3-$F9&lt;0,0,IF(CZ$3-$F9&gt;200,0,INDEX('Modeller - CO2'!$F$4:$AT$59,MATCH("Litter og dødt ved",'Modeller - CO2'!$A$4:$A$59,0),(CZ$3-$F9)/5+1)))*$D9*$G9),0)</f>
        <v>0</v>
      </c>
      <c r="DB9" s="67" cm="1">
        <f t="array" ref="DB9">IF($P9="ja",(IF(DA$3-$F9&lt;0,0,IF(DA$3-$F9&gt;200,0,INDEX('Modeller - CO2'!$F$4:$AT$59,MATCH("Litter og dødt ved",'Modeller - CO2'!$A$4:$A$59,0),(DA$3-$F9)/5+1)))*$D9*$G9),0)</f>
        <v>0</v>
      </c>
      <c r="DC9" s="67" cm="1">
        <f t="array" ref="DC9">IF($P9="ja",(IF(DB$3-$F9&lt;0,0,IF(DB$3-$F9&gt;200,0,INDEX('Modeller - CO2'!$F$4:$AT$59,MATCH("Litter og dødt ved",'Modeller - CO2'!$A$4:$A$59,0),(DB$3-$F9)/5+1)))*$D9*$G9),0)</f>
        <v>0</v>
      </c>
      <c r="DD9" s="67" cm="1">
        <f t="array" ref="DD9">IF($P9="ja",(IF(DC$3-$F9&lt;0,0,IF(DC$3-$F9&gt;200,0,INDEX('Modeller - CO2'!$F$4:$AT$59,MATCH("Litter og dødt ved",'Modeller - CO2'!$A$4:$A$59,0),(DC$3-$F9)/5+1)))*$D9*$G9),0)</f>
        <v>0</v>
      </c>
      <c r="DE9" s="67" cm="1">
        <f t="array" ref="DE9">IF($P9="ja",(IF(DD$3-$F9&lt;0,0,IF(DD$3-$F9&gt;200,0,INDEX('Modeller - CO2'!$F$4:$AT$59,MATCH("Litter og dødt ved",'Modeller - CO2'!$A$4:$A$59,0),(DD$3-$F9)/5+1)))*$D9*$G9),0)</f>
        <v>0</v>
      </c>
      <c r="DF9" s="67" cm="1">
        <f t="array" ref="DF9">IF($P9="ja",(IF(DE$3-$F9&lt;0,0,IF(DE$3-$F9&gt;200,0,INDEX('Modeller - CO2'!$F$4:$AT$59,MATCH("Litter og dødt ved",'Modeller - CO2'!$A$4:$A$59,0),(DE$3-$F9)/5+1)))*$D9*$G9),0)</f>
        <v>0</v>
      </c>
      <c r="DG9" s="67" cm="1">
        <f t="array" ref="DG9">IF($P9="ja",(IF(DF$3-$F9&lt;0,0,IF(DF$3-$F9&gt;200,0,INDEX('Modeller - CO2'!$F$4:$AT$59,MATCH("Litter og dødt ved",'Modeller - CO2'!$A$4:$A$59,0),(DF$3-$F9)/5+1)))*$D9*$G9),0)</f>
        <v>0</v>
      </c>
      <c r="DH9" s="67" cm="1">
        <f t="array" ref="DH9">IF($P9="ja",(IF(DG$3-$F9&lt;0,0,IF(DG$3-$F9&gt;200,0,INDEX('Modeller - CO2'!$F$4:$AT$59,MATCH("Litter og dødt ved",'Modeller - CO2'!$A$4:$A$59,0),(DG$3-$F9)/5+1)))*$D9*$G9),0)</f>
        <v>0</v>
      </c>
      <c r="DI9" s="67" cm="1">
        <f t="array" ref="DI9">IF($P9="ja",(IF(DH$3-$F9&lt;0,0,IF(DH$3-$F9&gt;200,0,INDEX('Modeller - CO2'!$F$4:$AT$59,MATCH("Litter og dødt ved",'Modeller - CO2'!$A$4:$A$59,0),(DH$3-$F9)/5+1)))*$D9*$G9),0)</f>
        <v>0</v>
      </c>
      <c r="DJ9" s="67" cm="1">
        <f t="array" ref="DJ9">IF($P9="ja",(IF(DI$3-$F9&lt;0,0,IF(DI$3-$F9&gt;200,0,INDEX('Modeller - CO2'!$F$4:$AT$59,MATCH("Litter og dødt ved",'Modeller - CO2'!$A$4:$A$59,0),(DI$3-$F9)/5+1)))*$D9*$G9),0)</f>
        <v>0</v>
      </c>
      <c r="DK9" s="67" cm="1">
        <f t="array" ref="DK9">IF($P9="ja",(IF(DJ$3-$F9&lt;0,0,IF(DJ$3-$F9&gt;200,0,INDEX('Modeller - CO2'!$F$4:$AT$59,MATCH("Litter og dødt ved",'Modeller - CO2'!$A$4:$A$59,0),(DJ$3-$F9)/5+1)))*$D9*$G9),0)</f>
        <v>0</v>
      </c>
      <c r="DL9" s="67" cm="1">
        <f t="array" ref="DL9">IF($P9="ja",(IF(DK$3-$F9&lt;0,0,IF(DK$3-$F9&gt;200,0,INDEX('Modeller - CO2'!$F$4:$AT$59,MATCH("Litter og dødt ved",'Modeller - CO2'!$A$4:$A$59,0),(DK$3-$F9)/5+1)))*$D9*$G9),0)</f>
        <v>0</v>
      </c>
      <c r="DM9" s="67" cm="1">
        <f t="array" ref="DM9">IF($P9="ja",(IF(DL$3-$F9&lt;0,0,IF(DL$3-$F9&gt;200,0,INDEX('Modeller - CO2'!$F$4:$AT$59,MATCH("Litter og dødt ved",'Modeller - CO2'!$A$4:$A$59,0),(DL$3-$F9)/5+1)))*$D9*$G9),0)</f>
        <v>0</v>
      </c>
      <c r="DN9" s="67" cm="1">
        <f t="array" ref="DN9">IF($P9="ja",(IF(DM$3-$F9&lt;0,0,IF(DM$3-$F9&gt;200,0,INDEX('Modeller - CO2'!$F$4:$AT$59,MATCH("Litter og dødt ved",'Modeller - CO2'!$A$4:$A$59,0),(DM$3-$F9)/5+1)))*$D9*$G9),0)</f>
        <v>0</v>
      </c>
      <c r="DO9" s="67" cm="1">
        <f t="array" ref="DO9">IF($P9="ja",(IF(DN$3-$F9&lt;0,0,IF(DN$3-$F9&gt;200,0,INDEX('Modeller - CO2'!$F$4:$AT$59,MATCH("Litter og dødt ved",'Modeller - CO2'!$A$4:$A$59,0),(DN$3-$F9)/5+1)))*$D9*$G9),0)</f>
        <v>0</v>
      </c>
      <c r="DP9" s="67" cm="1">
        <f t="array" ref="DP9">IF($P9="ja",(IF(DO$3-$F9&lt;0,0,IF(DO$3-$F9&gt;200,0,INDEX('Modeller - CO2'!$F$4:$AT$59,MATCH("Litter og dødt ved",'Modeller - CO2'!$A$4:$A$59,0),(DO$3-$F9)/5+1)))*$D9*$G9),0)</f>
        <v>0</v>
      </c>
      <c r="DQ9" s="67" cm="1">
        <f t="array" ref="DQ9">IF($P9="ja",(IF(DP$3-$F9&lt;0,0,IF(DP$3-$F9&gt;200,0,INDEX('Modeller - CO2'!$F$4:$AT$59,MATCH("Litter og dødt ved",'Modeller - CO2'!$A$4:$A$59,0),(DP$3-$F9)/5+1)))*$D9*$G9),0)</f>
        <v>0</v>
      </c>
      <c r="DR9" s="67" cm="1">
        <f t="array" ref="DR9">IF($P9="ja",(IF(DQ$3-$F9&lt;0,0,IF(DQ$3-$F9&gt;200,0,INDEX('Modeller - CO2'!$F$4:$AT$59,MATCH("Litter og dødt ved",'Modeller - CO2'!$A$4:$A$59,0),(DQ$3-$F9)/5+1)))*$D9*$G9),0)</f>
        <v>0</v>
      </c>
      <c r="DS9" s="67" cm="1">
        <f t="array" ref="DS9">IF($P9="ja",(IF(DR$3-$F9&lt;0,0,IF(DR$3-$F9&gt;200,0,INDEX('Modeller - CO2'!$F$4:$AT$59,MATCH("Litter og dødt ved",'Modeller - CO2'!$A$4:$A$59,0),(DR$3-$F9)/5+1)))*$D9*$G9),0)</f>
        <v>0</v>
      </c>
      <c r="DT9" s="67" cm="1">
        <f t="array" ref="DT9">IF($P9="ja",(IF(DS$3-$F9&lt;0,0,IF(DS$3-$F9&gt;200,0,INDEX('Modeller - CO2'!$F$4:$AT$59,MATCH("Litter og dødt ved",'Modeller - CO2'!$A$4:$A$59,0),(DS$3-$F9)/5+1)))*$D9*$G9),0)</f>
        <v>0</v>
      </c>
      <c r="DU9" s="67" cm="1">
        <f t="array" ref="DU9">IF($P9="ja",(IF(DT$3-$F9&lt;0,0,IF(DT$3-$F9&gt;200,0,INDEX('Modeller - CO2'!$F$4:$AT$59,MATCH("Litter og dødt ved",'Modeller - CO2'!$A$4:$A$59,0),(DT$3-$F9)/5+1)))*$D9*$G9),0)</f>
        <v>0</v>
      </c>
      <c r="DV9" s="67" cm="1">
        <f t="array" ref="DV9">IF($P9="ja",(IF(DU$3-$F9&lt;0,0,IF(DU$3-$F9&gt;200,0,INDEX('Modeller - CO2'!$F$4:$AT$59,MATCH("Litter og dødt ved",'Modeller - CO2'!$A$4:$A$59,0),(DU$3-$F9)/5+1)))*$D9*$G9),0)</f>
        <v>0</v>
      </c>
      <c r="DW9" s="67" cm="1">
        <f t="array" ref="DW9">IF($P9="ja",(IF(DV$3-$F9&lt;0,0,IF(DV$3-$F9&gt;200,0,INDEX('Modeller - CO2'!$F$4:$AT$59,MATCH("Litter og dødt ved",'Modeller - CO2'!$A$4:$A$59,0),(DV$3-$F9)/5+1)))*$D9*$G9),0)</f>
        <v>0</v>
      </c>
      <c r="DX9" s="67" cm="1">
        <f t="array" ref="DX9">IF($P9="ja",(IF(DW$3-$F9&lt;0,0,IF(DW$3-$F9&gt;200,0,INDEX('Modeller - CO2'!$F$4:$AT$59,MATCH("Litter og dødt ved",'Modeller - CO2'!$A$4:$A$59,0),(DW$3-$F9)/5+1)))*$D9*$G9),0)</f>
        <v>0</v>
      </c>
      <c r="DY9" s="67" cm="1">
        <f t="array" ref="DY9">IF($P9="ja",(IF(DX$3-$F9&lt;0,0,IF(DX$3-$F9&gt;200,0,INDEX('Modeller - CO2'!$F$4:$AT$59,MATCH("Litter og dødt ved",'Modeller - CO2'!$A$4:$A$59,0),(DX$3-$F9)/5+1)))*$D9*$G9),0)</f>
        <v>0</v>
      </c>
      <c r="DZ9" s="67" cm="1">
        <f t="array" ref="DZ9">IF($P9="ja",(IF(DY$3-$F9&lt;0,0,IF(DY$3-$F9&gt;200,0,INDEX('Modeller - CO2'!$F$4:$AT$59,MATCH("Litter og dødt ved",'Modeller - CO2'!$A$4:$A$59,0),(DY$3-$F9)/5+1)))*$D9*$G9),0)</f>
        <v>0</v>
      </c>
      <c r="EA9" s="67" cm="1">
        <f t="array" ref="EA9">IF($P9="ja",(IF(DZ$3-$F9&lt;0,0,IF(DZ$3-$F9&gt;200,0,INDEX('Modeller - CO2'!$F$4:$AT$59,MATCH("Litter og dødt ved",'Modeller - CO2'!$A$4:$A$59,0),(DZ$3-$F9)/5+1)))*$D9*$G9),0)</f>
        <v>0</v>
      </c>
      <c r="EB9" s="67" cm="1">
        <f t="array" ref="EB9">IF($P9="ja",(IF(EA$3-$F9&lt;0,0,IF(EA$3-$F9&gt;200,0,INDEX('Modeller - CO2'!$F$4:$AT$59,MATCH("Litter og dødt ved",'Modeller - CO2'!$A$4:$A$59,0),(EA$3-$F9)/5+1)))*$D9*$G9),0)</f>
        <v>0</v>
      </c>
      <c r="EC9" s="67" cm="1">
        <f t="array" ref="EC9">IF($P9="ja",(IF(EB$3-$F9&lt;0,0,IF(EB$3-$F9&gt;200,0,INDEX('Modeller - CO2'!$F$4:$AT$59,MATCH("Litter og dødt ved",'Modeller - CO2'!$A$4:$A$59,0),(EB$3-$F9)/5+1)))*$D9*$G9),0)</f>
        <v>0</v>
      </c>
      <c r="ED9" s="67" cm="1">
        <f t="array" ref="ED9">IF($P9="ja",(IF(EC$3-$F9&lt;0,0,IF(EC$3-$F9&gt;200,0,INDEX('Modeller - CO2'!$F$4:$AT$59,MATCH("Litter og dødt ved",'Modeller - CO2'!$A$4:$A$59,0),(EC$3-$F9)/5+1)))*$D9*$G9),0)</f>
        <v>0</v>
      </c>
      <c r="EE9" s="67" cm="1">
        <f t="array" ref="EE9">IF($P9="ja",(IF(ED$3-$F9&lt;0,0,IF(ED$3-$F9&gt;200,0,INDEX('Modeller - CO2'!$F$4:$AT$59,MATCH("Litter og dødt ved",'Modeller - CO2'!$A$4:$A$59,0),(ED$3-$F9)/5+1)))*$D9*$G9),0)</f>
        <v>0</v>
      </c>
      <c r="EF9" s="67" cm="1">
        <f t="array" ref="EF9">IF($P9="ja",(IF(EE$3-$F9&lt;0,0,IF(EE$3-$F9&gt;200,0,INDEX('Modeller - CO2'!$F$4:$AT$59,MATCH("Litter og dødt ved",'Modeller - CO2'!$A$4:$A$59,0),(EE$3-$F9)/5+1)))*$D9*$G9),0)</f>
        <v>0</v>
      </c>
      <c r="EG9" s="67" cm="1">
        <f t="array" ref="EG9">IF($P9="ja",(IF(EF$3-$F9&lt;0,0,IF(EF$3-$F9&gt;200,0,INDEX('Modeller - CO2'!$F$4:$AT$59,MATCH("Litter og dødt ved",'Modeller - CO2'!$A$4:$A$59,0),(EF$3-$F9)/5+1)))*$D9*$G9),0)</f>
        <v>0</v>
      </c>
      <c r="EH9" s="67" cm="1">
        <f t="array" ref="EH9">IF($P9="ja",(IF(EG$3-$F9&lt;0,0,IF(EG$3-$F9&gt;200,0,INDEX('Modeller - CO2'!$F$4:$AT$59,MATCH("Litter og dødt ved",'Modeller - CO2'!$A$4:$A$59,0),(EG$3-$F9)/5+1)))*$D9*$G9),0)</f>
        <v>0</v>
      </c>
      <c r="EI9" s="67" cm="1">
        <f t="array" ref="EI9">IF($P9="ja",(IF(EH$3-$F9&lt;0,0,IF(EH$3-$F9&gt;200,0,INDEX('Modeller - CO2'!$F$4:$AT$59,MATCH("Litter og dødt ved",'Modeller - CO2'!$A$4:$A$59,0),(EH$3-$F9)/5+1)))*$D9*$G9),0)</f>
        <v>0</v>
      </c>
      <c r="EJ9" s="67" cm="1">
        <f t="array" ref="EJ9">IF($P9="ja",(IF(EI$3-$F9&lt;0,0,IF(EI$3-$F9&gt;200,0,INDEX('Modeller - CO2'!$F$4:$AT$59,MATCH("Litter og dødt ved",'Modeller - CO2'!$A$4:$A$59,0),(EI$3-$F9)/5+1)))*$D9*$G9),0)</f>
        <v>0</v>
      </c>
      <c r="EK9" s="67" cm="1">
        <f t="array" ref="EK9">IF($P9="ja",(IF(EJ$3-$F9&lt;0,0,IF(EJ$3-$F9&gt;200,0,INDEX('Modeller - CO2'!$F$4:$AT$59,MATCH("Litter og dødt ved",'Modeller - CO2'!$A$4:$A$59,0),(EJ$3-$F9)/5+1)))*$D9*$G9),0)</f>
        <v>0</v>
      </c>
      <c r="EL9" s="67" cm="1">
        <f t="array" ref="EL9">IF($P9="ja",(IF(EK$3-$F9&lt;0,0,IF(EK$3-$F9&gt;200,0,INDEX('Modeller - CO2'!$F$4:$AT$59,MATCH("Litter og dødt ved",'Modeller - CO2'!$A$4:$A$59,0),(EK$3-$F9)/5+1)))*$D9*$G9),0)</f>
        <v>0</v>
      </c>
      <c r="EM9" s="67" cm="1">
        <f t="array" ref="EM9">IF($P9="ja",(IF(EL$3-$F9&lt;0,0,IF(EL$3-$F9&gt;200,0,INDEX('Modeller - CO2'!$F$4:$AT$59,MATCH("Litter og dødt ved",'Modeller - CO2'!$A$4:$A$59,0),(EL$3-$F9)/5+1)))*$D9*$G9),0)</f>
        <v>0</v>
      </c>
      <c r="EN9" s="67" cm="1">
        <f t="array" ref="EN9">IF($P9="ja",(IF(EM$3-$F9&lt;0,0,IF(EM$3-$F9&gt;200,0,INDEX('Modeller - CO2'!$F$4:$AT$59,MATCH("Litter og dødt ved",'Modeller - CO2'!$A$4:$A$59,0),(EM$3-$F9)/5+1)))*$D9*$G9),0)</f>
        <v>0</v>
      </c>
    </row>
    <row r="10" spans="2:144" ht="15.6" x14ac:dyDescent="0.3">
      <c r="B10" s="66">
        <f>'Stamdata - Projektplan'!B54</f>
        <v>0</v>
      </c>
      <c r="C10" s="66">
        <f>'Stamdata - Projektplan'!C54</f>
        <v>0</v>
      </c>
      <c r="D10" s="66">
        <f>'Stamdata - Projektplan'!D54</f>
        <v>0</v>
      </c>
      <c r="E10" s="66">
        <f>'Stamdata - Projektplan'!E54</f>
        <v>0</v>
      </c>
      <c r="F10" s="66">
        <f>'Stamdata - Projektplan'!G54</f>
        <v>0</v>
      </c>
      <c r="G10" s="66">
        <f>'Stamdata - Projektplan'!H54</f>
        <v>0</v>
      </c>
      <c r="H10" s="66">
        <f>'Stamdata - Projektplan'!I54</f>
        <v>0</v>
      </c>
      <c r="I10" s="66">
        <f>'Stamdata - Projektplan'!J54</f>
        <v>0</v>
      </c>
      <c r="J10" s="63" t="str">
        <f>IFERROR(VLOOKUP(I10,'Modeller - CO2'!$A$4:$C$57,3,FALSE),"")</f>
        <v/>
      </c>
      <c r="K10" s="451" t="str">
        <f>IFERROR(VLOOKUP(I10,'Modeller - CO2'!$A$4:$D$57,4,FALSE),"")</f>
        <v/>
      </c>
      <c r="L10" s="453" t="str">
        <f t="shared" si="80"/>
        <v/>
      </c>
      <c r="M10" s="451" t="str">
        <f>IFERROR(VLOOKUP(I10,'Modeller - CO2'!$A$4:$E$57,5,FALSE),"")</f>
        <v/>
      </c>
      <c r="N10" s="453" t="str">
        <f t="shared" si="81"/>
        <v/>
      </c>
      <c r="O10" s="63" t="b">
        <f t="shared" si="79"/>
        <v>1</v>
      </c>
      <c r="P10" s="63" t="str">
        <f t="shared" si="82"/>
        <v>Nej</v>
      </c>
      <c r="R10" s="67" cm="1">
        <f t="array" ref="R10">IFERROR((IF(Q$3-$F10&lt;0,0,IF(Q$3-$F10&gt;200,0,INDEX('Modeller - CO2'!$F$4:$AT$59,MATCH('Opgørelse - CO2'!$I10,'Modeller - CO2'!$A$4:$A$59,0),(Q$3-$F10)/5+1)))*$D10*$G10),0)</f>
        <v>0</v>
      </c>
      <c r="S10" s="67" cm="1">
        <f t="array" ref="S10">IFERROR((IF(R$3-$F10&lt;0,0,IF(R$3-$F10&gt;200,0,INDEX('Modeller - CO2'!$F$4:$AT$59,MATCH('Opgørelse - CO2'!$I10,'Modeller - CO2'!$A$4:$A$59,0),(R$3-$F10)/5+1)))*$D10*$G10),0)</f>
        <v>0</v>
      </c>
      <c r="T10" s="67" cm="1">
        <f t="array" ref="T10">IFERROR((IF(S$3-$F10&lt;0,0,IF(S$3-$F10&gt;200,0,INDEX('Modeller - CO2'!$F$4:$AT$59,MATCH('Opgørelse - CO2'!$I10,'Modeller - CO2'!$A$4:$A$59,0),(S$3-$F10)/5+1)))*$D10*$G10),0)</f>
        <v>0</v>
      </c>
      <c r="U10" s="67" cm="1">
        <f t="array" ref="U10">IFERROR((IF(T$3-$F10&lt;0,0,IF(T$3-$F10&gt;200,0,INDEX('Modeller - CO2'!$F$4:$AT$59,MATCH('Opgørelse - CO2'!$I10,'Modeller - CO2'!$A$4:$A$59,0),(T$3-$F10)/5+1)))*$D10*$G10),0)</f>
        <v>0</v>
      </c>
      <c r="V10" s="67" cm="1">
        <f t="array" ref="V10">IFERROR((IF(U$3-$F10&lt;0,0,IF(U$3-$F10&gt;200,0,INDEX('Modeller - CO2'!$F$4:$AT$59,MATCH('Opgørelse - CO2'!$I10,'Modeller - CO2'!$A$4:$A$59,0),(U$3-$F10)/5+1)))*$D10*$G10),0)</f>
        <v>0</v>
      </c>
      <c r="W10" s="67" cm="1">
        <f t="array" ref="W10">IFERROR((IF(V$3-$F10&lt;0,0,IF(V$3-$F10&gt;200,0,INDEX('Modeller - CO2'!$F$4:$AT$59,MATCH('Opgørelse - CO2'!$I10,'Modeller - CO2'!$A$4:$A$59,0),(V$3-$F10)/5+1)))*$D10*$G10),0)</f>
        <v>0</v>
      </c>
      <c r="X10" s="67" cm="1">
        <f t="array" ref="X10">IFERROR((IF(W$3-$F10&lt;0,0,IF(W$3-$F10&gt;200,0,INDEX('Modeller - CO2'!$F$4:$AT$59,MATCH('Opgørelse - CO2'!$I10,'Modeller - CO2'!$A$4:$A$59,0),(W$3-$F10)/5+1)))*$D10*$G10),0)</f>
        <v>0</v>
      </c>
      <c r="Y10" s="67" cm="1">
        <f t="array" ref="Y10">IFERROR((IF(X$3-$F10&lt;0,0,IF(X$3-$F10&gt;200,0,INDEX('Modeller - CO2'!$F$4:$AT$59,MATCH('Opgørelse - CO2'!$I10,'Modeller - CO2'!$A$4:$A$59,0),(X$3-$F10)/5+1)))*$D10*$G10),0)</f>
        <v>0</v>
      </c>
      <c r="Z10" s="67" cm="1">
        <f t="array" ref="Z10">IFERROR((IF(Y$3-$F10&lt;0,0,IF(Y$3-$F10&gt;200,0,INDEX('Modeller - CO2'!$F$4:$AT$59,MATCH('Opgørelse - CO2'!$I10,'Modeller - CO2'!$A$4:$A$59,0),(Y$3-$F10)/5+1)))*$D10*$G10),0)</f>
        <v>0</v>
      </c>
      <c r="AA10" s="67" cm="1">
        <f t="array" ref="AA10">IFERROR((IF(Z$3-$F10&lt;0,0,IF(Z$3-$F10&gt;200,0,INDEX('Modeller - CO2'!$F$4:$AT$59,MATCH('Opgørelse - CO2'!$I10,'Modeller - CO2'!$A$4:$A$59,0),(Z$3-$F10)/5+1)))*$D10*$G10),0)</f>
        <v>0</v>
      </c>
      <c r="AB10" s="67" cm="1">
        <f t="array" ref="AB10">IFERROR((IF(AA$3-$F10&lt;0,0,IF(AA$3-$F10&gt;200,0,INDEX('Modeller - CO2'!$F$4:$AT$59,MATCH('Opgørelse - CO2'!$I10,'Modeller - CO2'!$A$4:$A$59,0),(AA$3-$F10)/5+1)))*$D10*$G10),0)</f>
        <v>0</v>
      </c>
      <c r="AC10" s="67" cm="1">
        <f t="array" ref="AC10">IFERROR((IF(AB$3-$F10&lt;0,0,IF(AB$3-$F10&gt;200,0,INDEX('Modeller - CO2'!$F$4:$AT$59,MATCH('Opgørelse - CO2'!$I10,'Modeller - CO2'!$A$4:$A$59,0),(AB$3-$F10)/5+1)))*$D10*$G10),0)</f>
        <v>0</v>
      </c>
      <c r="AD10" s="67" cm="1">
        <f t="array" ref="AD10">IFERROR((IF(AC$3-$F10&lt;0,0,IF(AC$3-$F10&gt;200,0,INDEX('Modeller - CO2'!$F$4:$AT$59,MATCH('Opgørelse - CO2'!$I10,'Modeller - CO2'!$A$4:$A$59,0),(AC$3-$F10)/5+1)))*$D10*$G10),0)</f>
        <v>0</v>
      </c>
      <c r="AE10" s="67" cm="1">
        <f t="array" ref="AE10">IFERROR((IF(AD$3-$F10&lt;0,0,IF(AD$3-$F10&gt;200,0,INDEX('Modeller - CO2'!$F$4:$AT$59,MATCH('Opgørelse - CO2'!$I10,'Modeller - CO2'!$A$4:$A$59,0),(AD$3-$F10)/5+1)))*$D10*$G10),0)</f>
        <v>0</v>
      </c>
      <c r="AF10" s="67" cm="1">
        <f t="array" ref="AF10">IFERROR((IF(AE$3-$F10&lt;0,0,IF(AE$3-$F10&gt;200,0,INDEX('Modeller - CO2'!$F$4:$AT$59,MATCH('Opgørelse - CO2'!$I10,'Modeller - CO2'!$A$4:$A$59,0),(AE$3-$F10)/5+1)))*$D10*$G10),0)</f>
        <v>0</v>
      </c>
      <c r="AG10" s="67" cm="1">
        <f t="array" ref="AG10">IFERROR((IF(AF$3-$F10&lt;0,0,IF(AF$3-$F10&gt;200,0,INDEX('Modeller - CO2'!$F$4:$AT$59,MATCH('Opgørelse - CO2'!$I10,'Modeller - CO2'!$A$4:$A$59,0),(AF$3-$F10)/5+1)))*$D10*$G10),0)</f>
        <v>0</v>
      </c>
      <c r="AH10" s="67" cm="1">
        <f t="array" ref="AH10">IFERROR((IF(AG$3-$F10&lt;0,0,IF(AG$3-$F10&gt;200,0,INDEX('Modeller - CO2'!$F$4:$AT$59,MATCH('Opgørelse - CO2'!$I10,'Modeller - CO2'!$A$4:$A$59,0),(AG$3-$F10)/5+1)))*$D10*$G10),0)</f>
        <v>0</v>
      </c>
      <c r="AI10" s="67" cm="1">
        <f t="array" ref="AI10">IFERROR((IF(AH$3-$F10&lt;0,0,IF(AH$3-$F10&gt;200,0,INDEX('Modeller - CO2'!$F$4:$AT$59,MATCH('Opgørelse - CO2'!$I10,'Modeller - CO2'!$A$4:$A$59,0),(AH$3-$F10)/5+1)))*$D10*$G10),0)</f>
        <v>0</v>
      </c>
      <c r="AJ10" s="67" cm="1">
        <f t="array" ref="AJ10">IFERROR((IF(AI$3-$F10&lt;0,0,IF(AI$3-$F10&gt;200,0,INDEX('Modeller - CO2'!$F$4:$AT$59,MATCH('Opgørelse - CO2'!$I10,'Modeller - CO2'!$A$4:$A$59,0),(AI$3-$F10)/5+1)))*$D10*$G10),0)</f>
        <v>0</v>
      </c>
      <c r="AK10" s="67" cm="1">
        <f t="array" ref="AK10">IFERROR((IF(AJ$3-$F10&lt;0,0,IF(AJ$3-$F10&gt;200,0,INDEX('Modeller - CO2'!$F$4:$AT$59,MATCH('Opgørelse - CO2'!$I10,'Modeller - CO2'!$A$4:$A$59,0),(AJ$3-$F10)/5+1)))*$D10*$G10),0)</f>
        <v>0</v>
      </c>
      <c r="AL10" s="67" cm="1">
        <f t="array" ref="AL10">IFERROR((IF(AK$3-$F10&lt;0,0,IF(AK$3-$F10&gt;200,0,INDEX('Modeller - CO2'!$F$4:$AT$59,MATCH('Opgørelse - CO2'!$I10,'Modeller - CO2'!$A$4:$A$59,0),(AK$3-$F10)/5+1)))*$D10*$G10),0)</f>
        <v>0</v>
      </c>
      <c r="AM10" s="67" cm="1">
        <f t="array" ref="AM10">IFERROR((IF(AL$3-$F10&lt;0,0,IF(AL$3-$F10&gt;200,0,INDEX('Modeller - CO2'!$F$4:$AT$59,MATCH('Opgørelse - CO2'!$I10,'Modeller - CO2'!$A$4:$A$59,0),(AL$3-$F10)/5+1)))*$D10*$G10),0)</f>
        <v>0</v>
      </c>
      <c r="AN10" s="67" cm="1">
        <f t="array" ref="AN10">IFERROR((IF(AM$3-$F10&lt;0,0,IF(AM$3-$F10&gt;200,0,INDEX('Modeller - CO2'!$F$4:$AT$59,MATCH('Opgørelse - CO2'!$I10,'Modeller - CO2'!$A$4:$A$59,0),(AM$3-$F10)/5+1)))*$D10*$G10),0)</f>
        <v>0</v>
      </c>
      <c r="AO10" s="67" cm="1">
        <f t="array" ref="AO10">IFERROR((IF(AN$3-$F10&lt;0,0,IF(AN$3-$F10&gt;200,0,INDEX('Modeller - CO2'!$F$4:$AT$59,MATCH('Opgørelse - CO2'!$I10,'Modeller - CO2'!$A$4:$A$59,0),(AN$3-$F10)/5+1)))*$D10*$G10),0)</f>
        <v>0</v>
      </c>
      <c r="AP10" s="67" cm="1">
        <f t="array" ref="AP10">IFERROR((IF(AO$3-$F10&lt;0,0,IF(AO$3-$F10&gt;200,0,INDEX('Modeller - CO2'!$F$4:$AT$59,MATCH('Opgørelse - CO2'!$I10,'Modeller - CO2'!$A$4:$A$59,0),(AO$3-$F10)/5+1)))*$D10*$G10),0)</f>
        <v>0</v>
      </c>
      <c r="AQ10" s="67" cm="1">
        <f t="array" ref="AQ10">IFERROR((IF(AP$3-$F10&lt;0,0,IF(AP$3-$F10&gt;200,0,INDEX('Modeller - CO2'!$F$4:$AT$59,MATCH('Opgørelse - CO2'!$I10,'Modeller - CO2'!$A$4:$A$59,0),(AP$3-$F10)/5+1)))*$D10*$G10),0)</f>
        <v>0</v>
      </c>
      <c r="AR10" s="67" cm="1">
        <f t="array" ref="AR10">IFERROR((IF(AQ$3-$F10&lt;0,0,IF(AQ$3-$F10&gt;200,0,INDEX('Modeller - CO2'!$F$4:$AT$59,MATCH('Opgørelse - CO2'!$I10,'Modeller - CO2'!$A$4:$A$59,0),(AQ$3-$F10)/5+1)))*$D10*$G10),0)</f>
        <v>0</v>
      </c>
      <c r="AS10" s="67" cm="1">
        <f t="array" ref="AS10">IFERROR((IF(AR$3-$F10&lt;0,0,IF(AR$3-$F10&gt;200,0,INDEX('Modeller - CO2'!$F$4:$AT$59,MATCH('Opgørelse - CO2'!$I10,'Modeller - CO2'!$A$4:$A$59,0),(AR$3-$F10)/5+1)))*$D10*$G10),0)</f>
        <v>0</v>
      </c>
      <c r="AT10" s="67" cm="1">
        <f t="array" ref="AT10">IFERROR((IF(AS$3-$F10&lt;0,0,IF(AS$3-$F10&gt;200,0,INDEX('Modeller - CO2'!$F$4:$AT$59,MATCH('Opgørelse - CO2'!$I10,'Modeller - CO2'!$A$4:$A$59,0),(AS$3-$F10)/5+1)))*$D10*$G10),0)</f>
        <v>0</v>
      </c>
      <c r="AU10" s="67" cm="1">
        <f t="array" ref="AU10">IFERROR((IF(AT$3-$F10&lt;0,0,IF(AT$3-$F10&gt;200,0,INDEX('Modeller - CO2'!$F$4:$AT$59,MATCH('Opgørelse - CO2'!$I10,'Modeller - CO2'!$A$4:$A$59,0),(AT$3-$F10)/5+1)))*$D10*$G10),0)</f>
        <v>0</v>
      </c>
      <c r="AV10" s="67" cm="1">
        <f t="array" ref="AV10">IFERROR((IF(AU$3-$F10&lt;0,0,IF(AU$3-$F10&gt;200,0,INDEX('Modeller - CO2'!$F$4:$AT$59,MATCH('Opgørelse - CO2'!$I10,'Modeller - CO2'!$A$4:$A$59,0),(AU$3-$F10)/5+1)))*$D10*$G10),0)</f>
        <v>0</v>
      </c>
      <c r="AW10" s="67" cm="1">
        <f t="array" ref="AW10">IFERROR((IF(AV$3-$F10&lt;0,0,IF(AV$3-$F10&gt;200,0,INDEX('Modeller - CO2'!$F$4:$AT$59,MATCH('Opgørelse - CO2'!$I10,'Modeller - CO2'!$A$4:$A$59,0),(AV$3-$F10)/5+1)))*$D10*$G10),0)</f>
        <v>0</v>
      </c>
      <c r="AX10" s="67" cm="1">
        <f t="array" ref="AX10">IFERROR((IF(AW$3-$F10&lt;0,0,IF(AW$3-$F10&gt;200,0,INDEX('Modeller - CO2'!$F$4:$AT$59,MATCH('Opgørelse - CO2'!$I10,'Modeller - CO2'!$A$4:$A$59,0),(AW$3-$F10)/5+1)))*$D10*$G10),0)</f>
        <v>0</v>
      </c>
      <c r="AY10" s="67" cm="1">
        <f t="array" ref="AY10">IFERROR((IF(AX$3-$F10&lt;0,0,IF(AX$3-$F10&gt;200,0,INDEX('Modeller - CO2'!$F$4:$AT$59,MATCH('Opgørelse - CO2'!$I10,'Modeller - CO2'!$A$4:$A$59,0),(AX$3-$F10)/5+1)))*$D10*$G10),0)</f>
        <v>0</v>
      </c>
      <c r="AZ10" s="67" cm="1">
        <f t="array" ref="AZ10">IFERROR((IF(AY$3-$F10&lt;0,0,IF(AY$3-$F10&gt;200,0,INDEX('Modeller - CO2'!$F$4:$AT$59,MATCH('Opgørelse - CO2'!$I10,'Modeller - CO2'!$A$4:$A$59,0),(AY$3-$F10)/5+1)))*$D10*$G10),0)</f>
        <v>0</v>
      </c>
      <c r="BA10" s="67" cm="1">
        <f t="array" ref="BA10">IFERROR((IF(AZ$3-$F10&lt;0,0,IF(AZ$3-$F10&gt;200,0,INDEX('Modeller - CO2'!$F$4:$AT$59,MATCH('Opgørelse - CO2'!$I10,'Modeller - CO2'!$A$4:$A$59,0),(AZ$3-$F10)/5+1)))*$D10*$G10),0)</f>
        <v>0</v>
      </c>
      <c r="BB10" s="67" cm="1">
        <f t="array" ref="BB10">IFERROR((IF(BA$3-$F10&lt;0,0,IF(BA$3-$F10&gt;200,0,INDEX('Modeller - CO2'!$F$4:$AT$59,MATCH('Opgørelse - CO2'!$I10,'Modeller - CO2'!$A$4:$A$59,0),(BA$3-$F10)/5+1)))*$D10*$G10),0)</f>
        <v>0</v>
      </c>
      <c r="BC10" s="67" cm="1">
        <f t="array" ref="BC10">IFERROR((IF(BB$3-$F10&lt;0,0,IF(BB$3-$F10&gt;200,0,INDEX('Modeller - CO2'!$F$4:$AT$59,MATCH('Opgørelse - CO2'!$I10,'Modeller - CO2'!$A$4:$A$59,0),(BB$3-$F10)/5+1)))*$D10*$G10),0)</f>
        <v>0</v>
      </c>
      <c r="BD10" s="67" cm="1">
        <f t="array" ref="BD10">IFERROR((IF(BC$3-$F10&lt;0,0,IF(BC$3-$F10&gt;200,0,INDEX('Modeller - CO2'!$F$4:$AT$59,MATCH('Opgørelse - CO2'!$I10,'Modeller - CO2'!$A$4:$A$59,0),(BC$3-$F10)/5+1)))*$D10*$G10),0)</f>
        <v>0</v>
      </c>
      <c r="BE10" s="67" cm="1">
        <f t="array" ref="BE10">IFERROR((IF(BD$3-$F10&lt;0,0,IF(BD$3-$F10&gt;200,0,INDEX('Modeller - CO2'!$F$4:$AT$59,MATCH('Opgørelse - CO2'!$I10,'Modeller - CO2'!$A$4:$A$59,0),(BD$3-$F10)/5+1)))*$D10*$G10),0)</f>
        <v>0</v>
      </c>
      <c r="BF10" s="67" cm="1">
        <f t="array" ref="BF10">IFERROR((IF(BE$3-$F10&lt;0,0,IF(BE$3-$F10&gt;200,0,INDEX('Modeller - CO2'!$F$4:$AT$59,MATCH('Opgørelse - CO2'!$I10,'Modeller - CO2'!$A$4:$A$59,0),(BE$3-$F10)/5+1)))*$D10*$G10),0)</f>
        <v>0</v>
      </c>
      <c r="BI10" s="67" cm="1">
        <f t="array" ref="BI10">IF($H10="ja",(IF(Q$3-$F10&lt;0,0,IF(Q$3-$F10&gt;200,0,INDEX('Modeller - CO2'!$F$4:$AT$59,MATCH("Jordbund",'Modeller - CO2'!$A$4:$A$59,0),(Q$3-$F10)/5+1)))*$D10*$G10),0)</f>
        <v>0</v>
      </c>
      <c r="BJ10" s="67" cm="1">
        <f t="array" ref="BJ10">IF($H10="ja",(IF(R$3-$F10&lt;0,0,IF(R$3-$F10&gt;200,0,INDEX('Modeller - CO2'!$F$4:$AT$59,MATCH("Jordbund",'Modeller - CO2'!$A$4:$A$59,0),(R$3-$F10)/5+1)))*$D10*$G10),0)</f>
        <v>0</v>
      </c>
      <c r="BK10" s="67" cm="1">
        <f t="array" ref="BK10">IF($H10="ja",(IF(S$3-$F10&lt;0,0,IF(S$3-$F10&gt;200,0,INDEX('Modeller - CO2'!$F$4:$AT$59,MATCH("Jordbund",'Modeller - CO2'!$A$4:$A$59,0),(S$3-$F10)/5+1)))*$D10*$G10),0)</f>
        <v>0</v>
      </c>
      <c r="BL10" s="67" cm="1">
        <f t="array" ref="BL10">IF($H10="ja",(IF(T$3-$F10&lt;0,0,IF(T$3-$F10&gt;200,0,INDEX('Modeller - CO2'!$F$4:$AT$59,MATCH("Jordbund",'Modeller - CO2'!$A$4:$A$59,0),(T$3-$F10)/5+1)))*$D10*$G10),0)</f>
        <v>0</v>
      </c>
      <c r="BM10" s="67" cm="1">
        <f t="array" ref="BM10">IF($H10="ja",(IF(U$3-$F10&lt;0,0,IF(U$3-$F10&gt;200,0,INDEX('Modeller - CO2'!$F$4:$AT$59,MATCH("Jordbund",'Modeller - CO2'!$A$4:$A$59,0),(U$3-$F10)/5+1)))*$D10*$G10),0)</f>
        <v>0</v>
      </c>
      <c r="BN10" s="67" cm="1">
        <f t="array" ref="BN10">IF($H10="ja",(IF(V$3-$F10&lt;0,0,IF(V$3-$F10&gt;200,0,INDEX('Modeller - CO2'!$F$4:$AT$59,MATCH("Jordbund",'Modeller - CO2'!$A$4:$A$59,0),(V$3-$F10)/5+1)))*$D10*$G10),0)</f>
        <v>0</v>
      </c>
      <c r="BO10" s="67" cm="1">
        <f t="array" ref="BO10">IF($H10="ja",(IF(W$3-$F10&lt;0,0,IF(W$3-$F10&gt;200,0,INDEX('Modeller - CO2'!$F$4:$AT$59,MATCH("Jordbund",'Modeller - CO2'!$A$4:$A$59,0),(W$3-$F10)/5+1)))*$D10*$G10),0)</f>
        <v>0</v>
      </c>
      <c r="BP10" s="67" cm="1">
        <f t="array" ref="BP10">IF($H10="ja",(IF(X$3-$F10&lt;0,0,IF(X$3-$F10&gt;200,0,INDEX('Modeller - CO2'!$F$4:$AT$59,MATCH("Jordbund",'Modeller - CO2'!$A$4:$A$59,0),(X$3-$F10)/5+1)))*$D10*$G10),0)</f>
        <v>0</v>
      </c>
      <c r="BQ10" s="67" cm="1">
        <f t="array" ref="BQ10">IF($H10="ja",(IF(Y$3-$F10&lt;0,0,IF(Y$3-$F10&gt;200,0,INDEX('Modeller - CO2'!$F$4:$AT$59,MATCH("Jordbund",'Modeller - CO2'!$A$4:$A$59,0),(Y$3-$F10)/5+1)))*$D10*$G10),0)</f>
        <v>0</v>
      </c>
      <c r="BR10" s="67" cm="1">
        <f t="array" ref="BR10">IF($H10="ja",(IF(Z$3-$F10&lt;0,0,IF(Z$3-$F10&gt;200,0,INDEX('Modeller - CO2'!$F$4:$AT$59,MATCH("Jordbund",'Modeller - CO2'!$A$4:$A$59,0),(Z$3-$F10)/5+1)))*$D10*$G10),0)</f>
        <v>0</v>
      </c>
      <c r="BS10" s="67" cm="1">
        <f t="array" ref="BS10">IF($H10="ja",(IF(AA$3-$F10&lt;0,0,IF(AA$3-$F10&gt;200,0,INDEX('Modeller - CO2'!$F$4:$AT$59,MATCH("Jordbund",'Modeller - CO2'!$A$4:$A$59,0),(AA$3-$F10)/5+1)))*$D10*$G10),0)</f>
        <v>0</v>
      </c>
      <c r="BT10" s="67" cm="1">
        <f t="array" ref="BT10">IF($H10="ja",(IF(AB$3-$F10&lt;0,0,IF(AB$3-$F10&gt;200,0,INDEX('Modeller - CO2'!$F$4:$AT$59,MATCH("Jordbund",'Modeller - CO2'!$A$4:$A$59,0),(AB$3-$F10)/5+1)))*$D10*$G10),0)</f>
        <v>0</v>
      </c>
      <c r="BU10" s="67" cm="1">
        <f t="array" ref="BU10">IF($H10="ja",(IF(AC$3-$F10&lt;0,0,IF(AC$3-$F10&gt;200,0,INDEX('Modeller - CO2'!$F$4:$AT$59,MATCH("Jordbund",'Modeller - CO2'!$A$4:$A$59,0),(AC$3-$F10)/5+1)))*$D10*$G10),0)</f>
        <v>0</v>
      </c>
      <c r="BV10" s="67" cm="1">
        <f t="array" ref="BV10">IF($H10="ja",(IF(AD$3-$F10&lt;0,0,IF(AD$3-$F10&gt;200,0,INDEX('Modeller - CO2'!$F$4:$AT$59,MATCH("Jordbund",'Modeller - CO2'!$A$4:$A$59,0),(AD$3-$F10)/5+1)))*$D10*$G10),0)</f>
        <v>0</v>
      </c>
      <c r="BW10" s="67" cm="1">
        <f t="array" ref="BW10">IF($H10="ja",(IF(AE$3-$F10&lt;0,0,IF(AE$3-$F10&gt;200,0,INDEX('Modeller - CO2'!$F$4:$AT$59,MATCH("Jordbund",'Modeller - CO2'!$A$4:$A$59,0),(AE$3-$F10)/5+1)))*$D10*$G10),0)</f>
        <v>0</v>
      </c>
      <c r="BX10" s="67" cm="1">
        <f t="array" ref="BX10">IF($H10="ja",(IF(AF$3-$F10&lt;0,0,IF(AF$3-$F10&gt;200,0,INDEX('Modeller - CO2'!$F$4:$AT$59,MATCH("Jordbund",'Modeller - CO2'!$A$4:$A$59,0),(AF$3-$F10)/5+1)))*$D10*$G10),0)</f>
        <v>0</v>
      </c>
      <c r="BY10" s="67" cm="1">
        <f t="array" ref="BY10">IF($H10="ja",(IF(AG$3-$F10&lt;0,0,IF(AG$3-$F10&gt;200,0,INDEX('Modeller - CO2'!$F$4:$AT$59,MATCH("Jordbund",'Modeller - CO2'!$A$4:$A$59,0),(AG$3-$F10)/5+1)))*$D10*$G10),0)</f>
        <v>0</v>
      </c>
      <c r="BZ10" s="67" cm="1">
        <f t="array" ref="BZ10">IF($H10="ja",(IF(AH$3-$F10&lt;0,0,IF(AH$3-$F10&gt;200,0,INDEX('Modeller - CO2'!$F$4:$AT$59,MATCH("Jordbund",'Modeller - CO2'!$A$4:$A$59,0),(AH$3-$F10)/5+1)))*$D10*$G10),0)</f>
        <v>0</v>
      </c>
      <c r="CA10" s="67" cm="1">
        <f t="array" ref="CA10">IF($H10="ja",(IF(AI$3-$F10&lt;0,0,IF(AI$3-$F10&gt;200,0,INDEX('Modeller - CO2'!$F$4:$AT$59,MATCH("Jordbund",'Modeller - CO2'!$A$4:$A$59,0),(AI$3-$F10)/5+1)))*$D10*$G10),0)</f>
        <v>0</v>
      </c>
      <c r="CB10" s="67" cm="1">
        <f t="array" ref="CB10">IF($H10="ja",(IF(AJ$3-$F10&lt;0,0,IF(AJ$3-$F10&gt;200,0,INDEX('Modeller - CO2'!$F$4:$AT$59,MATCH("Jordbund",'Modeller - CO2'!$A$4:$A$59,0),(AJ$3-$F10)/5+1)))*$D10*$G10),0)</f>
        <v>0</v>
      </c>
      <c r="CC10" s="67" cm="1">
        <f t="array" ref="CC10">IF($H10="ja",(IF(AK$3-$F10&lt;0,0,IF(AK$3-$F10&gt;200,0,INDEX('Modeller - CO2'!$F$4:$AT$59,MATCH("Jordbund",'Modeller - CO2'!$A$4:$A$59,0),(AK$3-$F10)/5+1)))*$D10*$G10),0)</f>
        <v>0</v>
      </c>
      <c r="CD10" s="67" cm="1">
        <f t="array" ref="CD10">IF($H10="ja",(IF(AL$3-$F10&lt;0,0,IF(AL$3-$F10&gt;200,0,INDEX('Modeller - CO2'!$F$4:$AT$59,MATCH("Jordbund",'Modeller - CO2'!$A$4:$A$59,0),(AL$3-$F10)/5+1)))*$D10*$G10),0)</f>
        <v>0</v>
      </c>
      <c r="CE10" s="67" cm="1">
        <f t="array" ref="CE10">IF($H10="ja",(IF(AM$3-$F10&lt;0,0,IF(AM$3-$F10&gt;200,0,INDEX('Modeller - CO2'!$F$4:$AT$59,MATCH("Jordbund",'Modeller - CO2'!$A$4:$A$59,0),(AM$3-$F10)/5+1)))*$D10*$G10),0)</f>
        <v>0</v>
      </c>
      <c r="CF10" s="67" cm="1">
        <f t="array" ref="CF10">IF($H10="ja",(IF(AN$3-$F10&lt;0,0,IF(AN$3-$F10&gt;200,0,INDEX('Modeller - CO2'!$F$4:$AT$59,MATCH("Jordbund",'Modeller - CO2'!$A$4:$A$59,0),(AN$3-$F10)/5+1)))*$D10*$G10),0)</f>
        <v>0</v>
      </c>
      <c r="CG10" s="67" cm="1">
        <f t="array" ref="CG10">IF($H10="ja",(IF(AO$3-$F10&lt;0,0,IF(AO$3-$F10&gt;200,0,INDEX('Modeller - CO2'!$F$4:$AT$59,MATCH("Jordbund",'Modeller - CO2'!$A$4:$A$59,0),(AO$3-$F10)/5+1)))*$D10*$G10),0)</f>
        <v>0</v>
      </c>
      <c r="CH10" s="67" cm="1">
        <f t="array" ref="CH10">IF($H10="ja",(IF(AP$3-$F10&lt;0,0,IF(AP$3-$F10&gt;200,0,INDEX('Modeller - CO2'!$F$4:$AT$59,MATCH("Jordbund",'Modeller - CO2'!$A$4:$A$59,0),(AP$3-$F10)/5+1)))*$D10*$G10),0)</f>
        <v>0</v>
      </c>
      <c r="CI10" s="67" cm="1">
        <f t="array" ref="CI10">IF($H10="ja",(IF(AQ$3-$F10&lt;0,0,IF(AQ$3-$F10&gt;200,0,INDEX('Modeller - CO2'!$F$4:$AT$59,MATCH("Jordbund",'Modeller - CO2'!$A$4:$A$59,0),(AQ$3-$F10)/5+1)))*$D10*$G10),0)</f>
        <v>0</v>
      </c>
      <c r="CJ10" s="67" cm="1">
        <f t="array" ref="CJ10">IF($H10="ja",(IF(AR$3-$F10&lt;0,0,IF(AR$3-$F10&gt;200,0,INDEX('Modeller - CO2'!$F$4:$AT$59,MATCH("Jordbund",'Modeller - CO2'!$A$4:$A$59,0),(AR$3-$F10)/5+1)))*$D10*$G10),0)</f>
        <v>0</v>
      </c>
      <c r="CK10" s="67" cm="1">
        <f t="array" ref="CK10">IF($H10="ja",(IF(AS$3-$F10&lt;0,0,IF(AS$3-$F10&gt;200,0,INDEX('Modeller - CO2'!$F$4:$AT$59,MATCH("Jordbund",'Modeller - CO2'!$A$4:$A$59,0),(AS$3-$F10)/5+1)))*$D10*$G10),0)</f>
        <v>0</v>
      </c>
      <c r="CL10" s="67" cm="1">
        <f t="array" ref="CL10">IF($H10="ja",(IF(AT$3-$F10&lt;0,0,IF(AT$3-$F10&gt;200,0,INDEX('Modeller - CO2'!$F$4:$AT$59,MATCH("Jordbund",'Modeller - CO2'!$A$4:$A$59,0),(AT$3-$F10)/5+1)))*$D10*$G10),0)</f>
        <v>0</v>
      </c>
      <c r="CM10" s="67" cm="1">
        <f t="array" ref="CM10">IF($H10="ja",(IF(AU$3-$F10&lt;0,0,IF(AU$3-$F10&gt;200,0,INDEX('Modeller - CO2'!$F$4:$AT$59,MATCH("Jordbund",'Modeller - CO2'!$A$4:$A$59,0),(AU$3-$F10)/5+1)))*$D10*$G10),0)</f>
        <v>0</v>
      </c>
      <c r="CN10" s="67" cm="1">
        <f t="array" ref="CN10">IF($H10="ja",(IF(AV$3-$F10&lt;0,0,IF(AV$3-$F10&gt;200,0,INDEX('Modeller - CO2'!$F$4:$AT$59,MATCH("Jordbund",'Modeller - CO2'!$A$4:$A$59,0),(AV$3-$F10)/5+1)))*$D10*$G10),0)</f>
        <v>0</v>
      </c>
      <c r="CO10" s="67" cm="1">
        <f t="array" ref="CO10">IF($H10="ja",(IF(AW$3-$F10&lt;0,0,IF(AW$3-$F10&gt;200,0,INDEX('Modeller - CO2'!$F$4:$AT$59,MATCH("Jordbund",'Modeller - CO2'!$A$4:$A$59,0),(AW$3-$F10)/5+1)))*$D10*$G10),0)</f>
        <v>0</v>
      </c>
      <c r="CP10" s="67" cm="1">
        <f t="array" ref="CP10">IF($H10="ja",(IF(AX$3-$F10&lt;0,0,IF(AX$3-$F10&gt;200,0,INDEX('Modeller - CO2'!$F$4:$AT$59,MATCH("Jordbund",'Modeller - CO2'!$A$4:$A$59,0),(AX$3-$F10)/5+1)))*$D10*$G10),0)</f>
        <v>0</v>
      </c>
      <c r="CQ10" s="67" cm="1">
        <f t="array" ref="CQ10">IF($H10="ja",(IF(AY$3-$F10&lt;0,0,IF(AY$3-$F10&gt;200,0,INDEX('Modeller - CO2'!$F$4:$AT$59,MATCH("Jordbund",'Modeller - CO2'!$A$4:$A$59,0),(AY$3-$F10)/5+1)))*$D10*$G10),0)</f>
        <v>0</v>
      </c>
      <c r="CR10" s="67" cm="1">
        <f t="array" ref="CR10">IF($H10="ja",(IF(AZ$3-$F10&lt;0,0,IF(AZ$3-$F10&gt;200,0,INDEX('Modeller - CO2'!$F$4:$AT$59,MATCH("Jordbund",'Modeller - CO2'!$A$4:$A$59,0),(AZ$3-$F10)/5+1)))*$D10*$G10),0)</f>
        <v>0</v>
      </c>
      <c r="CS10" s="67" cm="1">
        <f t="array" ref="CS10">IF($H10="ja",(IF(BA$3-$F10&lt;0,0,IF(BA$3-$F10&gt;200,0,INDEX('Modeller - CO2'!$F$4:$AT$59,MATCH("Jordbund",'Modeller - CO2'!$A$4:$A$59,0),(BA$3-$F10)/5+1)))*$D10*$G10),0)</f>
        <v>0</v>
      </c>
      <c r="CT10" s="67" cm="1">
        <f t="array" ref="CT10">IF($H10="ja",(IF(BB$3-$F10&lt;0,0,IF(BB$3-$F10&gt;200,0,INDEX('Modeller - CO2'!$F$4:$AT$59,MATCH("Jordbund",'Modeller - CO2'!$A$4:$A$59,0),(BB$3-$F10)/5+1)))*$D10*$G10),0)</f>
        <v>0</v>
      </c>
      <c r="CU10" s="67" cm="1">
        <f t="array" ref="CU10">IF($H10="ja",(IF(BC$3-$F10&lt;0,0,IF(BC$3-$F10&gt;200,0,INDEX('Modeller - CO2'!$F$4:$AT$59,MATCH("Jordbund",'Modeller - CO2'!$A$4:$A$59,0),(BC$3-$F10)/5+1)))*$D10*$G10),0)</f>
        <v>0</v>
      </c>
      <c r="CV10" s="67" cm="1">
        <f t="array" ref="CV10">IF($H10="ja",(IF(BD$3-$F10&lt;0,0,IF(BD$3-$F10&gt;200,0,INDEX('Modeller - CO2'!$F$4:$AT$59,MATCH("Jordbund",'Modeller - CO2'!$A$4:$A$59,0),(BD$3-$F10)/5+1)))*$D10*$G10),0)</f>
        <v>0</v>
      </c>
      <c r="CW10" s="67" cm="1">
        <f t="array" ref="CW10">IF($H10="ja",(IF(BE$3-$F10&lt;0,0,IF(BE$3-$F10&gt;200,0,INDEX('Modeller - CO2'!$F$4:$AT$59,MATCH("Jordbund",'Modeller - CO2'!$A$4:$A$59,0),(BE$3-$F10)/5+1)))*$D10*$G10),0)</f>
        <v>0</v>
      </c>
      <c r="CZ10" s="67" cm="1">
        <f t="array" ref="CZ10">IF($P10="ja",(IF(CY$3-$F10&lt;0,0,IF(CY$3-$F10&gt;200,0,INDEX('Modeller - CO2'!$F$4:$AT$59,MATCH("Litter og dødt ved",'Modeller - CO2'!$A$4:$A$59,0),(CY$3-$F10)/5+1)))*$D10*$G10),0)</f>
        <v>0</v>
      </c>
      <c r="DA10" s="67" cm="1">
        <f t="array" ref="DA10">IF($P10="ja",(IF(CZ$3-$F10&lt;0,0,IF(CZ$3-$F10&gt;200,0,INDEX('Modeller - CO2'!$F$4:$AT$59,MATCH("Litter og dødt ved",'Modeller - CO2'!$A$4:$A$59,0),(CZ$3-$F10)/5+1)))*$D10*$G10),0)</f>
        <v>0</v>
      </c>
      <c r="DB10" s="67" cm="1">
        <f t="array" ref="DB10">IF($P10="ja",(IF(DA$3-$F10&lt;0,0,IF(DA$3-$F10&gt;200,0,INDEX('Modeller - CO2'!$F$4:$AT$59,MATCH("Litter og dødt ved",'Modeller - CO2'!$A$4:$A$59,0),(DA$3-$F10)/5+1)))*$D10*$G10),0)</f>
        <v>0</v>
      </c>
      <c r="DC10" s="67" cm="1">
        <f t="array" ref="DC10">IF($P10="ja",(IF(DB$3-$F10&lt;0,0,IF(DB$3-$F10&gt;200,0,INDEX('Modeller - CO2'!$F$4:$AT$59,MATCH("Litter og dødt ved",'Modeller - CO2'!$A$4:$A$59,0),(DB$3-$F10)/5+1)))*$D10*$G10),0)</f>
        <v>0</v>
      </c>
      <c r="DD10" s="67" cm="1">
        <f t="array" ref="DD10">IF($P10="ja",(IF(DC$3-$F10&lt;0,0,IF(DC$3-$F10&gt;200,0,INDEX('Modeller - CO2'!$F$4:$AT$59,MATCH("Litter og dødt ved",'Modeller - CO2'!$A$4:$A$59,0),(DC$3-$F10)/5+1)))*$D10*$G10),0)</f>
        <v>0</v>
      </c>
      <c r="DE10" s="67" cm="1">
        <f t="array" ref="DE10">IF($P10="ja",(IF(DD$3-$F10&lt;0,0,IF(DD$3-$F10&gt;200,0,INDEX('Modeller - CO2'!$F$4:$AT$59,MATCH("Litter og dødt ved",'Modeller - CO2'!$A$4:$A$59,0),(DD$3-$F10)/5+1)))*$D10*$G10),0)</f>
        <v>0</v>
      </c>
      <c r="DF10" s="67" cm="1">
        <f t="array" ref="DF10">IF($P10="ja",(IF(DE$3-$F10&lt;0,0,IF(DE$3-$F10&gt;200,0,INDEX('Modeller - CO2'!$F$4:$AT$59,MATCH("Litter og dødt ved",'Modeller - CO2'!$A$4:$A$59,0),(DE$3-$F10)/5+1)))*$D10*$G10),0)</f>
        <v>0</v>
      </c>
      <c r="DG10" s="67" cm="1">
        <f t="array" ref="DG10">IF($P10="ja",(IF(DF$3-$F10&lt;0,0,IF(DF$3-$F10&gt;200,0,INDEX('Modeller - CO2'!$F$4:$AT$59,MATCH("Litter og dødt ved",'Modeller - CO2'!$A$4:$A$59,0),(DF$3-$F10)/5+1)))*$D10*$G10),0)</f>
        <v>0</v>
      </c>
      <c r="DH10" s="67" cm="1">
        <f t="array" ref="DH10">IF($P10="ja",(IF(DG$3-$F10&lt;0,0,IF(DG$3-$F10&gt;200,0,INDEX('Modeller - CO2'!$F$4:$AT$59,MATCH("Litter og dødt ved",'Modeller - CO2'!$A$4:$A$59,0),(DG$3-$F10)/5+1)))*$D10*$G10),0)</f>
        <v>0</v>
      </c>
      <c r="DI10" s="67" cm="1">
        <f t="array" ref="DI10">IF($P10="ja",(IF(DH$3-$F10&lt;0,0,IF(DH$3-$F10&gt;200,0,INDEX('Modeller - CO2'!$F$4:$AT$59,MATCH("Litter og dødt ved",'Modeller - CO2'!$A$4:$A$59,0),(DH$3-$F10)/5+1)))*$D10*$G10),0)</f>
        <v>0</v>
      </c>
      <c r="DJ10" s="67" cm="1">
        <f t="array" ref="DJ10">IF($P10="ja",(IF(DI$3-$F10&lt;0,0,IF(DI$3-$F10&gt;200,0,INDEX('Modeller - CO2'!$F$4:$AT$59,MATCH("Litter og dødt ved",'Modeller - CO2'!$A$4:$A$59,0),(DI$3-$F10)/5+1)))*$D10*$G10),0)</f>
        <v>0</v>
      </c>
      <c r="DK10" s="67" cm="1">
        <f t="array" ref="DK10">IF($P10="ja",(IF(DJ$3-$F10&lt;0,0,IF(DJ$3-$F10&gt;200,0,INDEX('Modeller - CO2'!$F$4:$AT$59,MATCH("Litter og dødt ved",'Modeller - CO2'!$A$4:$A$59,0),(DJ$3-$F10)/5+1)))*$D10*$G10),0)</f>
        <v>0</v>
      </c>
      <c r="DL10" s="67" cm="1">
        <f t="array" ref="DL10">IF($P10="ja",(IF(DK$3-$F10&lt;0,0,IF(DK$3-$F10&gt;200,0,INDEX('Modeller - CO2'!$F$4:$AT$59,MATCH("Litter og dødt ved",'Modeller - CO2'!$A$4:$A$59,0),(DK$3-$F10)/5+1)))*$D10*$G10),0)</f>
        <v>0</v>
      </c>
      <c r="DM10" s="67" cm="1">
        <f t="array" ref="DM10">IF($P10="ja",(IF(DL$3-$F10&lt;0,0,IF(DL$3-$F10&gt;200,0,INDEX('Modeller - CO2'!$F$4:$AT$59,MATCH("Litter og dødt ved",'Modeller - CO2'!$A$4:$A$59,0),(DL$3-$F10)/5+1)))*$D10*$G10),0)</f>
        <v>0</v>
      </c>
      <c r="DN10" s="67" cm="1">
        <f t="array" ref="DN10">IF($P10="ja",(IF(DM$3-$F10&lt;0,0,IF(DM$3-$F10&gt;200,0,INDEX('Modeller - CO2'!$F$4:$AT$59,MATCH("Litter og dødt ved",'Modeller - CO2'!$A$4:$A$59,0),(DM$3-$F10)/5+1)))*$D10*$G10),0)</f>
        <v>0</v>
      </c>
      <c r="DO10" s="67" cm="1">
        <f t="array" ref="DO10">IF($P10="ja",(IF(DN$3-$F10&lt;0,0,IF(DN$3-$F10&gt;200,0,INDEX('Modeller - CO2'!$F$4:$AT$59,MATCH("Litter og dødt ved",'Modeller - CO2'!$A$4:$A$59,0),(DN$3-$F10)/5+1)))*$D10*$G10),0)</f>
        <v>0</v>
      </c>
      <c r="DP10" s="67" cm="1">
        <f t="array" ref="DP10">IF($P10="ja",(IF(DO$3-$F10&lt;0,0,IF(DO$3-$F10&gt;200,0,INDEX('Modeller - CO2'!$F$4:$AT$59,MATCH("Litter og dødt ved",'Modeller - CO2'!$A$4:$A$59,0),(DO$3-$F10)/5+1)))*$D10*$G10),0)</f>
        <v>0</v>
      </c>
      <c r="DQ10" s="67" cm="1">
        <f t="array" ref="DQ10">IF($P10="ja",(IF(DP$3-$F10&lt;0,0,IF(DP$3-$F10&gt;200,0,INDEX('Modeller - CO2'!$F$4:$AT$59,MATCH("Litter og dødt ved",'Modeller - CO2'!$A$4:$A$59,0),(DP$3-$F10)/5+1)))*$D10*$G10),0)</f>
        <v>0</v>
      </c>
      <c r="DR10" s="67" cm="1">
        <f t="array" ref="DR10">IF($P10="ja",(IF(DQ$3-$F10&lt;0,0,IF(DQ$3-$F10&gt;200,0,INDEX('Modeller - CO2'!$F$4:$AT$59,MATCH("Litter og dødt ved",'Modeller - CO2'!$A$4:$A$59,0),(DQ$3-$F10)/5+1)))*$D10*$G10),0)</f>
        <v>0</v>
      </c>
      <c r="DS10" s="67" cm="1">
        <f t="array" ref="DS10">IF($P10="ja",(IF(DR$3-$F10&lt;0,0,IF(DR$3-$F10&gt;200,0,INDEX('Modeller - CO2'!$F$4:$AT$59,MATCH("Litter og dødt ved",'Modeller - CO2'!$A$4:$A$59,0),(DR$3-$F10)/5+1)))*$D10*$G10),0)</f>
        <v>0</v>
      </c>
      <c r="DT10" s="67" cm="1">
        <f t="array" ref="DT10">IF($P10="ja",(IF(DS$3-$F10&lt;0,0,IF(DS$3-$F10&gt;200,0,INDEX('Modeller - CO2'!$F$4:$AT$59,MATCH("Litter og dødt ved",'Modeller - CO2'!$A$4:$A$59,0),(DS$3-$F10)/5+1)))*$D10*$G10),0)</f>
        <v>0</v>
      </c>
      <c r="DU10" s="67" cm="1">
        <f t="array" ref="DU10">IF($P10="ja",(IF(DT$3-$F10&lt;0,0,IF(DT$3-$F10&gt;200,0,INDEX('Modeller - CO2'!$F$4:$AT$59,MATCH("Litter og dødt ved",'Modeller - CO2'!$A$4:$A$59,0),(DT$3-$F10)/5+1)))*$D10*$G10),0)</f>
        <v>0</v>
      </c>
      <c r="DV10" s="67" cm="1">
        <f t="array" ref="DV10">IF($P10="ja",(IF(DU$3-$F10&lt;0,0,IF(DU$3-$F10&gt;200,0,INDEX('Modeller - CO2'!$F$4:$AT$59,MATCH("Litter og dødt ved",'Modeller - CO2'!$A$4:$A$59,0),(DU$3-$F10)/5+1)))*$D10*$G10),0)</f>
        <v>0</v>
      </c>
      <c r="DW10" s="67" cm="1">
        <f t="array" ref="DW10">IF($P10="ja",(IF(DV$3-$F10&lt;0,0,IF(DV$3-$F10&gt;200,0,INDEX('Modeller - CO2'!$F$4:$AT$59,MATCH("Litter og dødt ved",'Modeller - CO2'!$A$4:$A$59,0),(DV$3-$F10)/5+1)))*$D10*$G10),0)</f>
        <v>0</v>
      </c>
      <c r="DX10" s="67" cm="1">
        <f t="array" ref="DX10">IF($P10="ja",(IF(DW$3-$F10&lt;0,0,IF(DW$3-$F10&gt;200,0,INDEX('Modeller - CO2'!$F$4:$AT$59,MATCH("Litter og dødt ved",'Modeller - CO2'!$A$4:$A$59,0),(DW$3-$F10)/5+1)))*$D10*$G10),0)</f>
        <v>0</v>
      </c>
      <c r="DY10" s="67" cm="1">
        <f t="array" ref="DY10">IF($P10="ja",(IF(DX$3-$F10&lt;0,0,IF(DX$3-$F10&gt;200,0,INDEX('Modeller - CO2'!$F$4:$AT$59,MATCH("Litter og dødt ved",'Modeller - CO2'!$A$4:$A$59,0),(DX$3-$F10)/5+1)))*$D10*$G10),0)</f>
        <v>0</v>
      </c>
      <c r="DZ10" s="67" cm="1">
        <f t="array" ref="DZ10">IF($P10="ja",(IF(DY$3-$F10&lt;0,0,IF(DY$3-$F10&gt;200,0,INDEX('Modeller - CO2'!$F$4:$AT$59,MATCH("Litter og dødt ved",'Modeller - CO2'!$A$4:$A$59,0),(DY$3-$F10)/5+1)))*$D10*$G10),0)</f>
        <v>0</v>
      </c>
      <c r="EA10" s="67" cm="1">
        <f t="array" ref="EA10">IF($P10="ja",(IF(DZ$3-$F10&lt;0,0,IF(DZ$3-$F10&gt;200,0,INDEX('Modeller - CO2'!$F$4:$AT$59,MATCH("Litter og dødt ved",'Modeller - CO2'!$A$4:$A$59,0),(DZ$3-$F10)/5+1)))*$D10*$G10),0)</f>
        <v>0</v>
      </c>
      <c r="EB10" s="67" cm="1">
        <f t="array" ref="EB10">IF($P10="ja",(IF(EA$3-$F10&lt;0,0,IF(EA$3-$F10&gt;200,0,INDEX('Modeller - CO2'!$F$4:$AT$59,MATCH("Litter og dødt ved",'Modeller - CO2'!$A$4:$A$59,0),(EA$3-$F10)/5+1)))*$D10*$G10),0)</f>
        <v>0</v>
      </c>
      <c r="EC10" s="67" cm="1">
        <f t="array" ref="EC10">IF($P10="ja",(IF(EB$3-$F10&lt;0,0,IF(EB$3-$F10&gt;200,0,INDEX('Modeller - CO2'!$F$4:$AT$59,MATCH("Litter og dødt ved",'Modeller - CO2'!$A$4:$A$59,0),(EB$3-$F10)/5+1)))*$D10*$G10),0)</f>
        <v>0</v>
      </c>
      <c r="ED10" s="67" cm="1">
        <f t="array" ref="ED10">IF($P10="ja",(IF(EC$3-$F10&lt;0,0,IF(EC$3-$F10&gt;200,0,INDEX('Modeller - CO2'!$F$4:$AT$59,MATCH("Litter og dødt ved",'Modeller - CO2'!$A$4:$A$59,0),(EC$3-$F10)/5+1)))*$D10*$G10),0)</f>
        <v>0</v>
      </c>
      <c r="EE10" s="67" cm="1">
        <f t="array" ref="EE10">IF($P10="ja",(IF(ED$3-$F10&lt;0,0,IF(ED$3-$F10&gt;200,0,INDEX('Modeller - CO2'!$F$4:$AT$59,MATCH("Litter og dødt ved",'Modeller - CO2'!$A$4:$A$59,0),(ED$3-$F10)/5+1)))*$D10*$G10),0)</f>
        <v>0</v>
      </c>
      <c r="EF10" s="67" cm="1">
        <f t="array" ref="EF10">IF($P10="ja",(IF(EE$3-$F10&lt;0,0,IF(EE$3-$F10&gt;200,0,INDEX('Modeller - CO2'!$F$4:$AT$59,MATCH("Litter og dødt ved",'Modeller - CO2'!$A$4:$A$59,0),(EE$3-$F10)/5+1)))*$D10*$G10),0)</f>
        <v>0</v>
      </c>
      <c r="EG10" s="67" cm="1">
        <f t="array" ref="EG10">IF($P10="ja",(IF(EF$3-$F10&lt;0,0,IF(EF$3-$F10&gt;200,0,INDEX('Modeller - CO2'!$F$4:$AT$59,MATCH("Litter og dødt ved",'Modeller - CO2'!$A$4:$A$59,0),(EF$3-$F10)/5+1)))*$D10*$G10),0)</f>
        <v>0</v>
      </c>
      <c r="EH10" s="67" cm="1">
        <f t="array" ref="EH10">IF($P10="ja",(IF(EG$3-$F10&lt;0,0,IF(EG$3-$F10&gt;200,0,INDEX('Modeller - CO2'!$F$4:$AT$59,MATCH("Litter og dødt ved",'Modeller - CO2'!$A$4:$A$59,0),(EG$3-$F10)/5+1)))*$D10*$G10),0)</f>
        <v>0</v>
      </c>
      <c r="EI10" s="67" cm="1">
        <f t="array" ref="EI10">IF($P10="ja",(IF(EH$3-$F10&lt;0,0,IF(EH$3-$F10&gt;200,0,INDEX('Modeller - CO2'!$F$4:$AT$59,MATCH("Litter og dødt ved",'Modeller - CO2'!$A$4:$A$59,0),(EH$3-$F10)/5+1)))*$D10*$G10),0)</f>
        <v>0</v>
      </c>
      <c r="EJ10" s="67" cm="1">
        <f t="array" ref="EJ10">IF($P10="ja",(IF(EI$3-$F10&lt;0,0,IF(EI$3-$F10&gt;200,0,INDEX('Modeller - CO2'!$F$4:$AT$59,MATCH("Litter og dødt ved",'Modeller - CO2'!$A$4:$A$59,0),(EI$3-$F10)/5+1)))*$D10*$G10),0)</f>
        <v>0</v>
      </c>
      <c r="EK10" s="67" cm="1">
        <f t="array" ref="EK10">IF($P10="ja",(IF(EJ$3-$F10&lt;0,0,IF(EJ$3-$F10&gt;200,0,INDEX('Modeller - CO2'!$F$4:$AT$59,MATCH("Litter og dødt ved",'Modeller - CO2'!$A$4:$A$59,0),(EJ$3-$F10)/5+1)))*$D10*$G10),0)</f>
        <v>0</v>
      </c>
      <c r="EL10" s="67" cm="1">
        <f t="array" ref="EL10">IF($P10="ja",(IF(EK$3-$F10&lt;0,0,IF(EK$3-$F10&gt;200,0,INDEX('Modeller - CO2'!$F$4:$AT$59,MATCH("Litter og dødt ved",'Modeller - CO2'!$A$4:$A$59,0),(EK$3-$F10)/5+1)))*$D10*$G10),0)</f>
        <v>0</v>
      </c>
      <c r="EM10" s="67" cm="1">
        <f t="array" ref="EM10">IF($P10="ja",(IF(EL$3-$F10&lt;0,0,IF(EL$3-$F10&gt;200,0,INDEX('Modeller - CO2'!$F$4:$AT$59,MATCH("Litter og dødt ved",'Modeller - CO2'!$A$4:$A$59,0),(EL$3-$F10)/5+1)))*$D10*$G10),0)</f>
        <v>0</v>
      </c>
      <c r="EN10" s="67" cm="1">
        <f t="array" ref="EN10">IF($P10="ja",(IF(EM$3-$F10&lt;0,0,IF(EM$3-$F10&gt;200,0,INDEX('Modeller - CO2'!$F$4:$AT$59,MATCH("Litter og dødt ved",'Modeller - CO2'!$A$4:$A$59,0),(EM$3-$F10)/5+1)))*$D10*$G10),0)</f>
        <v>0</v>
      </c>
    </row>
    <row r="11" spans="2:144" ht="15.6" x14ac:dyDescent="0.3">
      <c r="B11" s="66">
        <f>'Stamdata - Projektplan'!B55</f>
        <v>0</v>
      </c>
      <c r="C11" s="66">
        <f>'Stamdata - Projektplan'!C55</f>
        <v>0</v>
      </c>
      <c r="D11" s="66">
        <f>'Stamdata - Projektplan'!D55</f>
        <v>0</v>
      </c>
      <c r="E11" s="66">
        <f>'Stamdata - Projektplan'!E55</f>
        <v>0</v>
      </c>
      <c r="F11" s="66">
        <f>'Stamdata - Projektplan'!G55</f>
        <v>0</v>
      </c>
      <c r="G11" s="66">
        <f>'Stamdata - Projektplan'!H55</f>
        <v>0</v>
      </c>
      <c r="H11" s="66">
        <f>'Stamdata - Projektplan'!I55</f>
        <v>0</v>
      </c>
      <c r="I11" s="66">
        <f>'Stamdata - Projektplan'!J55</f>
        <v>0</v>
      </c>
      <c r="J11" s="63" t="str">
        <f>IFERROR(VLOOKUP(I11,'Modeller - CO2'!$A$4:$C$57,3,FALSE),"")</f>
        <v/>
      </c>
      <c r="K11" s="451" t="str">
        <f>IFERROR(VLOOKUP(I11,'Modeller - CO2'!$A$4:$D$57,4,FALSE),"")</f>
        <v/>
      </c>
      <c r="L11" s="453" t="str">
        <f t="shared" si="80"/>
        <v/>
      </c>
      <c r="M11" s="451" t="str">
        <f>IFERROR(VLOOKUP(I11,'Modeller - CO2'!$A$4:$E$57,5,FALSE),"")</f>
        <v/>
      </c>
      <c r="N11" s="453" t="str">
        <f t="shared" si="81"/>
        <v/>
      </c>
      <c r="O11" s="63" t="b">
        <f t="shared" si="79"/>
        <v>1</v>
      </c>
      <c r="P11" s="63" t="str">
        <f t="shared" si="82"/>
        <v>Nej</v>
      </c>
      <c r="R11" s="67" cm="1">
        <f t="array" ref="R11">IFERROR((IF(Q$3-$F11&lt;0,0,IF(Q$3-$F11&gt;200,0,INDEX('Modeller - CO2'!$F$4:$AT$59,MATCH('Opgørelse - CO2'!$I11,'Modeller - CO2'!$A$4:$A$59,0),(Q$3-$F11)/5+1)))*$D11*$G11),0)</f>
        <v>0</v>
      </c>
      <c r="S11" s="67" cm="1">
        <f t="array" ref="S11">IFERROR((IF(R$3-$F11&lt;0,0,IF(R$3-$F11&gt;200,0,INDEX('Modeller - CO2'!$F$4:$AT$59,MATCH('Opgørelse - CO2'!$I11,'Modeller - CO2'!$A$4:$A$59,0),(R$3-$F11)/5+1)))*$D11*$G11),0)</f>
        <v>0</v>
      </c>
      <c r="T11" s="67" cm="1">
        <f t="array" ref="T11">IFERROR((IF(S$3-$F11&lt;0,0,IF(S$3-$F11&gt;200,0,INDEX('Modeller - CO2'!$F$4:$AT$59,MATCH('Opgørelse - CO2'!$I11,'Modeller - CO2'!$A$4:$A$59,0),(S$3-$F11)/5+1)))*$D11*$G11),0)</f>
        <v>0</v>
      </c>
      <c r="U11" s="67" cm="1">
        <f t="array" ref="U11">IFERROR((IF(T$3-$F11&lt;0,0,IF(T$3-$F11&gt;200,0,INDEX('Modeller - CO2'!$F$4:$AT$59,MATCH('Opgørelse - CO2'!$I11,'Modeller - CO2'!$A$4:$A$59,0),(T$3-$F11)/5+1)))*$D11*$G11),0)</f>
        <v>0</v>
      </c>
      <c r="V11" s="67" cm="1">
        <f t="array" ref="V11">IFERROR((IF(U$3-$F11&lt;0,0,IF(U$3-$F11&gt;200,0,INDEX('Modeller - CO2'!$F$4:$AT$59,MATCH('Opgørelse - CO2'!$I11,'Modeller - CO2'!$A$4:$A$59,0),(U$3-$F11)/5+1)))*$D11*$G11),0)</f>
        <v>0</v>
      </c>
      <c r="W11" s="67" cm="1">
        <f t="array" ref="W11">IFERROR((IF(V$3-$F11&lt;0,0,IF(V$3-$F11&gt;200,0,INDEX('Modeller - CO2'!$F$4:$AT$59,MATCH('Opgørelse - CO2'!$I11,'Modeller - CO2'!$A$4:$A$59,0),(V$3-$F11)/5+1)))*$D11*$G11),0)</f>
        <v>0</v>
      </c>
      <c r="X11" s="67" cm="1">
        <f t="array" ref="X11">IFERROR((IF(W$3-$F11&lt;0,0,IF(W$3-$F11&gt;200,0,INDEX('Modeller - CO2'!$F$4:$AT$59,MATCH('Opgørelse - CO2'!$I11,'Modeller - CO2'!$A$4:$A$59,0),(W$3-$F11)/5+1)))*$D11*$G11),0)</f>
        <v>0</v>
      </c>
      <c r="Y11" s="67" cm="1">
        <f t="array" ref="Y11">IFERROR((IF(X$3-$F11&lt;0,0,IF(X$3-$F11&gt;200,0,INDEX('Modeller - CO2'!$F$4:$AT$59,MATCH('Opgørelse - CO2'!$I11,'Modeller - CO2'!$A$4:$A$59,0),(X$3-$F11)/5+1)))*$D11*$G11),0)</f>
        <v>0</v>
      </c>
      <c r="Z11" s="67" cm="1">
        <f t="array" ref="Z11">IFERROR((IF(Y$3-$F11&lt;0,0,IF(Y$3-$F11&gt;200,0,INDEX('Modeller - CO2'!$F$4:$AT$59,MATCH('Opgørelse - CO2'!$I11,'Modeller - CO2'!$A$4:$A$59,0),(Y$3-$F11)/5+1)))*$D11*$G11),0)</f>
        <v>0</v>
      </c>
      <c r="AA11" s="67" cm="1">
        <f t="array" ref="AA11">IFERROR((IF(Z$3-$F11&lt;0,0,IF(Z$3-$F11&gt;200,0,INDEX('Modeller - CO2'!$F$4:$AT$59,MATCH('Opgørelse - CO2'!$I11,'Modeller - CO2'!$A$4:$A$59,0),(Z$3-$F11)/5+1)))*$D11*$G11),0)</f>
        <v>0</v>
      </c>
      <c r="AB11" s="67" cm="1">
        <f t="array" ref="AB11">IFERROR((IF(AA$3-$F11&lt;0,0,IF(AA$3-$F11&gt;200,0,INDEX('Modeller - CO2'!$F$4:$AT$59,MATCH('Opgørelse - CO2'!$I11,'Modeller - CO2'!$A$4:$A$59,0),(AA$3-$F11)/5+1)))*$D11*$G11),0)</f>
        <v>0</v>
      </c>
      <c r="AC11" s="67" cm="1">
        <f t="array" ref="AC11">IFERROR((IF(AB$3-$F11&lt;0,0,IF(AB$3-$F11&gt;200,0,INDEX('Modeller - CO2'!$F$4:$AT$59,MATCH('Opgørelse - CO2'!$I11,'Modeller - CO2'!$A$4:$A$59,0),(AB$3-$F11)/5+1)))*$D11*$G11),0)</f>
        <v>0</v>
      </c>
      <c r="AD11" s="67" cm="1">
        <f t="array" ref="AD11">IFERROR((IF(AC$3-$F11&lt;0,0,IF(AC$3-$F11&gt;200,0,INDEX('Modeller - CO2'!$F$4:$AT$59,MATCH('Opgørelse - CO2'!$I11,'Modeller - CO2'!$A$4:$A$59,0),(AC$3-$F11)/5+1)))*$D11*$G11),0)</f>
        <v>0</v>
      </c>
      <c r="AE11" s="67" cm="1">
        <f t="array" ref="AE11">IFERROR((IF(AD$3-$F11&lt;0,0,IF(AD$3-$F11&gt;200,0,INDEX('Modeller - CO2'!$F$4:$AT$59,MATCH('Opgørelse - CO2'!$I11,'Modeller - CO2'!$A$4:$A$59,0),(AD$3-$F11)/5+1)))*$D11*$G11),0)</f>
        <v>0</v>
      </c>
      <c r="AF11" s="67" cm="1">
        <f t="array" ref="AF11">IFERROR((IF(AE$3-$F11&lt;0,0,IF(AE$3-$F11&gt;200,0,INDEX('Modeller - CO2'!$F$4:$AT$59,MATCH('Opgørelse - CO2'!$I11,'Modeller - CO2'!$A$4:$A$59,0),(AE$3-$F11)/5+1)))*$D11*$G11),0)</f>
        <v>0</v>
      </c>
      <c r="AG11" s="67" cm="1">
        <f t="array" ref="AG11">IFERROR((IF(AF$3-$F11&lt;0,0,IF(AF$3-$F11&gt;200,0,INDEX('Modeller - CO2'!$F$4:$AT$59,MATCH('Opgørelse - CO2'!$I11,'Modeller - CO2'!$A$4:$A$59,0),(AF$3-$F11)/5+1)))*$D11*$G11),0)</f>
        <v>0</v>
      </c>
      <c r="AH11" s="67" cm="1">
        <f t="array" ref="AH11">IFERROR((IF(AG$3-$F11&lt;0,0,IF(AG$3-$F11&gt;200,0,INDEX('Modeller - CO2'!$F$4:$AT$59,MATCH('Opgørelse - CO2'!$I11,'Modeller - CO2'!$A$4:$A$59,0),(AG$3-$F11)/5+1)))*$D11*$G11),0)</f>
        <v>0</v>
      </c>
      <c r="AI11" s="67" cm="1">
        <f t="array" ref="AI11">IFERROR((IF(AH$3-$F11&lt;0,0,IF(AH$3-$F11&gt;200,0,INDEX('Modeller - CO2'!$F$4:$AT$59,MATCH('Opgørelse - CO2'!$I11,'Modeller - CO2'!$A$4:$A$59,0),(AH$3-$F11)/5+1)))*$D11*$G11),0)</f>
        <v>0</v>
      </c>
      <c r="AJ11" s="67" cm="1">
        <f t="array" ref="AJ11">IFERROR((IF(AI$3-$F11&lt;0,0,IF(AI$3-$F11&gt;200,0,INDEX('Modeller - CO2'!$F$4:$AT$59,MATCH('Opgørelse - CO2'!$I11,'Modeller - CO2'!$A$4:$A$59,0),(AI$3-$F11)/5+1)))*$D11*$G11),0)</f>
        <v>0</v>
      </c>
      <c r="AK11" s="67" cm="1">
        <f t="array" ref="AK11">IFERROR((IF(AJ$3-$F11&lt;0,0,IF(AJ$3-$F11&gt;200,0,INDEX('Modeller - CO2'!$F$4:$AT$59,MATCH('Opgørelse - CO2'!$I11,'Modeller - CO2'!$A$4:$A$59,0),(AJ$3-$F11)/5+1)))*$D11*$G11),0)</f>
        <v>0</v>
      </c>
      <c r="AL11" s="67" cm="1">
        <f t="array" ref="AL11">IFERROR((IF(AK$3-$F11&lt;0,0,IF(AK$3-$F11&gt;200,0,INDEX('Modeller - CO2'!$F$4:$AT$59,MATCH('Opgørelse - CO2'!$I11,'Modeller - CO2'!$A$4:$A$59,0),(AK$3-$F11)/5+1)))*$D11*$G11),0)</f>
        <v>0</v>
      </c>
      <c r="AM11" s="67" cm="1">
        <f t="array" ref="AM11">IFERROR((IF(AL$3-$F11&lt;0,0,IF(AL$3-$F11&gt;200,0,INDEX('Modeller - CO2'!$F$4:$AT$59,MATCH('Opgørelse - CO2'!$I11,'Modeller - CO2'!$A$4:$A$59,0),(AL$3-$F11)/5+1)))*$D11*$G11),0)</f>
        <v>0</v>
      </c>
      <c r="AN11" s="67" cm="1">
        <f t="array" ref="AN11">IFERROR((IF(AM$3-$F11&lt;0,0,IF(AM$3-$F11&gt;200,0,INDEX('Modeller - CO2'!$F$4:$AT$59,MATCH('Opgørelse - CO2'!$I11,'Modeller - CO2'!$A$4:$A$59,0),(AM$3-$F11)/5+1)))*$D11*$G11),0)</f>
        <v>0</v>
      </c>
      <c r="AO11" s="67" cm="1">
        <f t="array" ref="AO11">IFERROR((IF(AN$3-$F11&lt;0,0,IF(AN$3-$F11&gt;200,0,INDEX('Modeller - CO2'!$F$4:$AT$59,MATCH('Opgørelse - CO2'!$I11,'Modeller - CO2'!$A$4:$A$59,0),(AN$3-$F11)/5+1)))*$D11*$G11),0)</f>
        <v>0</v>
      </c>
      <c r="AP11" s="67" cm="1">
        <f t="array" ref="AP11">IFERROR((IF(AO$3-$F11&lt;0,0,IF(AO$3-$F11&gt;200,0,INDEX('Modeller - CO2'!$F$4:$AT$59,MATCH('Opgørelse - CO2'!$I11,'Modeller - CO2'!$A$4:$A$59,0),(AO$3-$F11)/5+1)))*$D11*$G11),0)</f>
        <v>0</v>
      </c>
      <c r="AQ11" s="67" cm="1">
        <f t="array" ref="AQ11">IFERROR((IF(AP$3-$F11&lt;0,0,IF(AP$3-$F11&gt;200,0,INDEX('Modeller - CO2'!$F$4:$AT$59,MATCH('Opgørelse - CO2'!$I11,'Modeller - CO2'!$A$4:$A$59,0),(AP$3-$F11)/5+1)))*$D11*$G11),0)</f>
        <v>0</v>
      </c>
      <c r="AR11" s="67" cm="1">
        <f t="array" ref="AR11">IFERROR((IF(AQ$3-$F11&lt;0,0,IF(AQ$3-$F11&gt;200,0,INDEX('Modeller - CO2'!$F$4:$AT$59,MATCH('Opgørelse - CO2'!$I11,'Modeller - CO2'!$A$4:$A$59,0),(AQ$3-$F11)/5+1)))*$D11*$G11),0)</f>
        <v>0</v>
      </c>
      <c r="AS11" s="67" cm="1">
        <f t="array" ref="AS11">IFERROR((IF(AR$3-$F11&lt;0,0,IF(AR$3-$F11&gt;200,0,INDEX('Modeller - CO2'!$F$4:$AT$59,MATCH('Opgørelse - CO2'!$I11,'Modeller - CO2'!$A$4:$A$59,0),(AR$3-$F11)/5+1)))*$D11*$G11),0)</f>
        <v>0</v>
      </c>
      <c r="AT11" s="67" cm="1">
        <f t="array" ref="AT11">IFERROR((IF(AS$3-$F11&lt;0,0,IF(AS$3-$F11&gt;200,0,INDEX('Modeller - CO2'!$F$4:$AT$59,MATCH('Opgørelse - CO2'!$I11,'Modeller - CO2'!$A$4:$A$59,0),(AS$3-$F11)/5+1)))*$D11*$G11),0)</f>
        <v>0</v>
      </c>
      <c r="AU11" s="67" cm="1">
        <f t="array" ref="AU11">IFERROR((IF(AT$3-$F11&lt;0,0,IF(AT$3-$F11&gt;200,0,INDEX('Modeller - CO2'!$F$4:$AT$59,MATCH('Opgørelse - CO2'!$I11,'Modeller - CO2'!$A$4:$A$59,0),(AT$3-$F11)/5+1)))*$D11*$G11),0)</f>
        <v>0</v>
      </c>
      <c r="AV11" s="67" cm="1">
        <f t="array" ref="AV11">IFERROR((IF(AU$3-$F11&lt;0,0,IF(AU$3-$F11&gt;200,0,INDEX('Modeller - CO2'!$F$4:$AT$59,MATCH('Opgørelse - CO2'!$I11,'Modeller - CO2'!$A$4:$A$59,0),(AU$3-$F11)/5+1)))*$D11*$G11),0)</f>
        <v>0</v>
      </c>
      <c r="AW11" s="67" cm="1">
        <f t="array" ref="AW11">IFERROR((IF(AV$3-$F11&lt;0,0,IF(AV$3-$F11&gt;200,0,INDEX('Modeller - CO2'!$F$4:$AT$59,MATCH('Opgørelse - CO2'!$I11,'Modeller - CO2'!$A$4:$A$59,0),(AV$3-$F11)/5+1)))*$D11*$G11),0)</f>
        <v>0</v>
      </c>
      <c r="AX11" s="67" cm="1">
        <f t="array" ref="AX11">IFERROR((IF(AW$3-$F11&lt;0,0,IF(AW$3-$F11&gt;200,0,INDEX('Modeller - CO2'!$F$4:$AT$59,MATCH('Opgørelse - CO2'!$I11,'Modeller - CO2'!$A$4:$A$59,0),(AW$3-$F11)/5+1)))*$D11*$G11),0)</f>
        <v>0</v>
      </c>
      <c r="AY11" s="67" cm="1">
        <f t="array" ref="AY11">IFERROR((IF(AX$3-$F11&lt;0,0,IF(AX$3-$F11&gt;200,0,INDEX('Modeller - CO2'!$F$4:$AT$59,MATCH('Opgørelse - CO2'!$I11,'Modeller - CO2'!$A$4:$A$59,0),(AX$3-$F11)/5+1)))*$D11*$G11),0)</f>
        <v>0</v>
      </c>
      <c r="AZ11" s="67" cm="1">
        <f t="array" ref="AZ11">IFERROR((IF(AY$3-$F11&lt;0,0,IF(AY$3-$F11&gt;200,0,INDEX('Modeller - CO2'!$F$4:$AT$59,MATCH('Opgørelse - CO2'!$I11,'Modeller - CO2'!$A$4:$A$59,0),(AY$3-$F11)/5+1)))*$D11*$G11),0)</f>
        <v>0</v>
      </c>
      <c r="BA11" s="67" cm="1">
        <f t="array" ref="BA11">IFERROR((IF(AZ$3-$F11&lt;0,0,IF(AZ$3-$F11&gt;200,0,INDEX('Modeller - CO2'!$F$4:$AT$59,MATCH('Opgørelse - CO2'!$I11,'Modeller - CO2'!$A$4:$A$59,0),(AZ$3-$F11)/5+1)))*$D11*$G11),0)</f>
        <v>0</v>
      </c>
      <c r="BB11" s="67" cm="1">
        <f t="array" ref="BB11">IFERROR((IF(BA$3-$F11&lt;0,0,IF(BA$3-$F11&gt;200,0,INDEX('Modeller - CO2'!$F$4:$AT$59,MATCH('Opgørelse - CO2'!$I11,'Modeller - CO2'!$A$4:$A$59,0),(BA$3-$F11)/5+1)))*$D11*$G11),0)</f>
        <v>0</v>
      </c>
      <c r="BC11" s="67" cm="1">
        <f t="array" ref="BC11">IFERROR((IF(BB$3-$F11&lt;0,0,IF(BB$3-$F11&gt;200,0,INDEX('Modeller - CO2'!$F$4:$AT$59,MATCH('Opgørelse - CO2'!$I11,'Modeller - CO2'!$A$4:$A$59,0),(BB$3-$F11)/5+1)))*$D11*$G11),0)</f>
        <v>0</v>
      </c>
      <c r="BD11" s="67" cm="1">
        <f t="array" ref="BD11">IFERROR((IF(BC$3-$F11&lt;0,0,IF(BC$3-$F11&gt;200,0,INDEX('Modeller - CO2'!$F$4:$AT$59,MATCH('Opgørelse - CO2'!$I11,'Modeller - CO2'!$A$4:$A$59,0),(BC$3-$F11)/5+1)))*$D11*$G11),0)</f>
        <v>0</v>
      </c>
      <c r="BE11" s="67" cm="1">
        <f t="array" ref="BE11">IFERROR((IF(BD$3-$F11&lt;0,0,IF(BD$3-$F11&gt;200,0,INDEX('Modeller - CO2'!$F$4:$AT$59,MATCH('Opgørelse - CO2'!$I11,'Modeller - CO2'!$A$4:$A$59,0),(BD$3-$F11)/5+1)))*$D11*$G11),0)</f>
        <v>0</v>
      </c>
      <c r="BF11" s="67" cm="1">
        <f t="array" ref="BF11">IFERROR((IF(BE$3-$F11&lt;0,0,IF(BE$3-$F11&gt;200,0,INDEX('Modeller - CO2'!$F$4:$AT$59,MATCH('Opgørelse - CO2'!$I11,'Modeller - CO2'!$A$4:$A$59,0),(BE$3-$F11)/5+1)))*$D11*$G11),0)</f>
        <v>0</v>
      </c>
      <c r="BI11" s="67" cm="1">
        <f t="array" ref="BI11">IF($H11="ja",(IF(Q$3-$F11&lt;0,0,IF(Q$3-$F11&gt;200,0,INDEX('Modeller - CO2'!$F$4:$AT$59,MATCH("Jordbund",'Modeller - CO2'!$A$4:$A$59,0),(Q$3-$F11)/5+1)))*$D11*$G11),0)</f>
        <v>0</v>
      </c>
      <c r="BJ11" s="67" cm="1">
        <f t="array" ref="BJ11">IF($H11="ja",(IF(R$3-$F11&lt;0,0,IF(R$3-$F11&gt;200,0,INDEX('Modeller - CO2'!$F$4:$AT$59,MATCH("Jordbund",'Modeller - CO2'!$A$4:$A$59,0),(R$3-$F11)/5+1)))*$D11*$G11),0)</f>
        <v>0</v>
      </c>
      <c r="BK11" s="67" cm="1">
        <f t="array" ref="BK11">IF($H11="ja",(IF(S$3-$F11&lt;0,0,IF(S$3-$F11&gt;200,0,INDEX('Modeller - CO2'!$F$4:$AT$59,MATCH("Jordbund",'Modeller - CO2'!$A$4:$A$59,0),(S$3-$F11)/5+1)))*$D11*$G11),0)</f>
        <v>0</v>
      </c>
      <c r="BL11" s="67" cm="1">
        <f t="array" ref="BL11">IF($H11="ja",(IF(T$3-$F11&lt;0,0,IF(T$3-$F11&gt;200,0,INDEX('Modeller - CO2'!$F$4:$AT$59,MATCH("Jordbund",'Modeller - CO2'!$A$4:$A$59,0),(T$3-$F11)/5+1)))*$D11*$G11),0)</f>
        <v>0</v>
      </c>
      <c r="BM11" s="67" cm="1">
        <f t="array" ref="BM11">IF($H11="ja",(IF(U$3-$F11&lt;0,0,IF(U$3-$F11&gt;200,0,INDEX('Modeller - CO2'!$F$4:$AT$59,MATCH("Jordbund",'Modeller - CO2'!$A$4:$A$59,0),(U$3-$F11)/5+1)))*$D11*$G11),0)</f>
        <v>0</v>
      </c>
      <c r="BN11" s="67" cm="1">
        <f t="array" ref="BN11">IF($H11="ja",(IF(V$3-$F11&lt;0,0,IF(V$3-$F11&gt;200,0,INDEX('Modeller - CO2'!$F$4:$AT$59,MATCH("Jordbund",'Modeller - CO2'!$A$4:$A$59,0),(V$3-$F11)/5+1)))*$D11*$G11),0)</f>
        <v>0</v>
      </c>
      <c r="BO11" s="67" cm="1">
        <f t="array" ref="BO11">IF($H11="ja",(IF(W$3-$F11&lt;0,0,IF(W$3-$F11&gt;200,0,INDEX('Modeller - CO2'!$F$4:$AT$59,MATCH("Jordbund",'Modeller - CO2'!$A$4:$A$59,0),(W$3-$F11)/5+1)))*$D11*$G11),0)</f>
        <v>0</v>
      </c>
      <c r="BP11" s="67" cm="1">
        <f t="array" ref="BP11">IF($H11="ja",(IF(X$3-$F11&lt;0,0,IF(X$3-$F11&gt;200,0,INDEX('Modeller - CO2'!$F$4:$AT$59,MATCH("Jordbund",'Modeller - CO2'!$A$4:$A$59,0),(X$3-$F11)/5+1)))*$D11*$G11),0)</f>
        <v>0</v>
      </c>
      <c r="BQ11" s="67" cm="1">
        <f t="array" ref="BQ11">IF($H11="ja",(IF(Y$3-$F11&lt;0,0,IF(Y$3-$F11&gt;200,0,INDEX('Modeller - CO2'!$F$4:$AT$59,MATCH("Jordbund",'Modeller - CO2'!$A$4:$A$59,0),(Y$3-$F11)/5+1)))*$D11*$G11),0)</f>
        <v>0</v>
      </c>
      <c r="BR11" s="67" cm="1">
        <f t="array" ref="BR11">IF($H11="ja",(IF(Z$3-$F11&lt;0,0,IF(Z$3-$F11&gt;200,0,INDEX('Modeller - CO2'!$F$4:$AT$59,MATCH("Jordbund",'Modeller - CO2'!$A$4:$A$59,0),(Z$3-$F11)/5+1)))*$D11*$G11),0)</f>
        <v>0</v>
      </c>
      <c r="BS11" s="67" cm="1">
        <f t="array" ref="BS11">IF($H11="ja",(IF(AA$3-$F11&lt;0,0,IF(AA$3-$F11&gt;200,0,INDEX('Modeller - CO2'!$F$4:$AT$59,MATCH("Jordbund",'Modeller - CO2'!$A$4:$A$59,0),(AA$3-$F11)/5+1)))*$D11*$G11),0)</f>
        <v>0</v>
      </c>
      <c r="BT11" s="67" cm="1">
        <f t="array" ref="BT11">IF($H11="ja",(IF(AB$3-$F11&lt;0,0,IF(AB$3-$F11&gt;200,0,INDEX('Modeller - CO2'!$F$4:$AT$59,MATCH("Jordbund",'Modeller - CO2'!$A$4:$A$59,0),(AB$3-$F11)/5+1)))*$D11*$G11),0)</f>
        <v>0</v>
      </c>
      <c r="BU11" s="67" cm="1">
        <f t="array" ref="BU11">IF($H11="ja",(IF(AC$3-$F11&lt;0,0,IF(AC$3-$F11&gt;200,0,INDEX('Modeller - CO2'!$F$4:$AT$59,MATCH("Jordbund",'Modeller - CO2'!$A$4:$A$59,0),(AC$3-$F11)/5+1)))*$D11*$G11),0)</f>
        <v>0</v>
      </c>
      <c r="BV11" s="67" cm="1">
        <f t="array" ref="BV11">IF($H11="ja",(IF(AD$3-$F11&lt;0,0,IF(AD$3-$F11&gt;200,0,INDEX('Modeller - CO2'!$F$4:$AT$59,MATCH("Jordbund",'Modeller - CO2'!$A$4:$A$59,0),(AD$3-$F11)/5+1)))*$D11*$G11),0)</f>
        <v>0</v>
      </c>
      <c r="BW11" s="67" cm="1">
        <f t="array" ref="BW11">IF($H11="ja",(IF(AE$3-$F11&lt;0,0,IF(AE$3-$F11&gt;200,0,INDEX('Modeller - CO2'!$F$4:$AT$59,MATCH("Jordbund",'Modeller - CO2'!$A$4:$A$59,0),(AE$3-$F11)/5+1)))*$D11*$G11),0)</f>
        <v>0</v>
      </c>
      <c r="BX11" s="67" cm="1">
        <f t="array" ref="BX11">IF($H11="ja",(IF(AF$3-$F11&lt;0,0,IF(AF$3-$F11&gt;200,0,INDEX('Modeller - CO2'!$F$4:$AT$59,MATCH("Jordbund",'Modeller - CO2'!$A$4:$A$59,0),(AF$3-$F11)/5+1)))*$D11*$G11),0)</f>
        <v>0</v>
      </c>
      <c r="BY11" s="67" cm="1">
        <f t="array" ref="BY11">IF($H11="ja",(IF(AG$3-$F11&lt;0,0,IF(AG$3-$F11&gt;200,0,INDEX('Modeller - CO2'!$F$4:$AT$59,MATCH("Jordbund",'Modeller - CO2'!$A$4:$A$59,0),(AG$3-$F11)/5+1)))*$D11*$G11),0)</f>
        <v>0</v>
      </c>
      <c r="BZ11" s="67" cm="1">
        <f t="array" ref="BZ11">IF($H11="ja",(IF(AH$3-$F11&lt;0,0,IF(AH$3-$F11&gt;200,0,INDEX('Modeller - CO2'!$F$4:$AT$59,MATCH("Jordbund",'Modeller - CO2'!$A$4:$A$59,0),(AH$3-$F11)/5+1)))*$D11*$G11),0)</f>
        <v>0</v>
      </c>
      <c r="CA11" s="67" cm="1">
        <f t="array" ref="CA11">IF($H11="ja",(IF(AI$3-$F11&lt;0,0,IF(AI$3-$F11&gt;200,0,INDEX('Modeller - CO2'!$F$4:$AT$59,MATCH("Jordbund",'Modeller - CO2'!$A$4:$A$59,0),(AI$3-$F11)/5+1)))*$D11*$G11),0)</f>
        <v>0</v>
      </c>
      <c r="CB11" s="67" cm="1">
        <f t="array" ref="CB11">IF($H11="ja",(IF(AJ$3-$F11&lt;0,0,IF(AJ$3-$F11&gt;200,0,INDEX('Modeller - CO2'!$F$4:$AT$59,MATCH("Jordbund",'Modeller - CO2'!$A$4:$A$59,0),(AJ$3-$F11)/5+1)))*$D11*$G11),0)</f>
        <v>0</v>
      </c>
      <c r="CC11" s="67" cm="1">
        <f t="array" ref="CC11">IF($H11="ja",(IF(AK$3-$F11&lt;0,0,IF(AK$3-$F11&gt;200,0,INDEX('Modeller - CO2'!$F$4:$AT$59,MATCH("Jordbund",'Modeller - CO2'!$A$4:$A$59,0),(AK$3-$F11)/5+1)))*$D11*$G11),0)</f>
        <v>0</v>
      </c>
      <c r="CD11" s="67" cm="1">
        <f t="array" ref="CD11">IF($H11="ja",(IF(AL$3-$F11&lt;0,0,IF(AL$3-$F11&gt;200,0,INDEX('Modeller - CO2'!$F$4:$AT$59,MATCH("Jordbund",'Modeller - CO2'!$A$4:$A$59,0),(AL$3-$F11)/5+1)))*$D11*$G11),0)</f>
        <v>0</v>
      </c>
      <c r="CE11" s="67" cm="1">
        <f t="array" ref="CE11">IF($H11="ja",(IF(AM$3-$F11&lt;0,0,IF(AM$3-$F11&gt;200,0,INDEX('Modeller - CO2'!$F$4:$AT$59,MATCH("Jordbund",'Modeller - CO2'!$A$4:$A$59,0),(AM$3-$F11)/5+1)))*$D11*$G11),0)</f>
        <v>0</v>
      </c>
      <c r="CF11" s="67" cm="1">
        <f t="array" ref="CF11">IF($H11="ja",(IF(AN$3-$F11&lt;0,0,IF(AN$3-$F11&gt;200,0,INDEX('Modeller - CO2'!$F$4:$AT$59,MATCH("Jordbund",'Modeller - CO2'!$A$4:$A$59,0),(AN$3-$F11)/5+1)))*$D11*$G11),0)</f>
        <v>0</v>
      </c>
      <c r="CG11" s="67" cm="1">
        <f t="array" ref="CG11">IF($H11="ja",(IF(AO$3-$F11&lt;0,0,IF(AO$3-$F11&gt;200,0,INDEX('Modeller - CO2'!$F$4:$AT$59,MATCH("Jordbund",'Modeller - CO2'!$A$4:$A$59,0),(AO$3-$F11)/5+1)))*$D11*$G11),0)</f>
        <v>0</v>
      </c>
      <c r="CH11" s="67" cm="1">
        <f t="array" ref="CH11">IF($H11="ja",(IF(AP$3-$F11&lt;0,0,IF(AP$3-$F11&gt;200,0,INDEX('Modeller - CO2'!$F$4:$AT$59,MATCH("Jordbund",'Modeller - CO2'!$A$4:$A$59,0),(AP$3-$F11)/5+1)))*$D11*$G11),0)</f>
        <v>0</v>
      </c>
      <c r="CI11" s="67" cm="1">
        <f t="array" ref="CI11">IF($H11="ja",(IF(AQ$3-$F11&lt;0,0,IF(AQ$3-$F11&gt;200,0,INDEX('Modeller - CO2'!$F$4:$AT$59,MATCH("Jordbund",'Modeller - CO2'!$A$4:$A$59,0),(AQ$3-$F11)/5+1)))*$D11*$G11),0)</f>
        <v>0</v>
      </c>
      <c r="CJ11" s="67" cm="1">
        <f t="array" ref="CJ11">IF($H11="ja",(IF(AR$3-$F11&lt;0,0,IF(AR$3-$F11&gt;200,0,INDEX('Modeller - CO2'!$F$4:$AT$59,MATCH("Jordbund",'Modeller - CO2'!$A$4:$A$59,0),(AR$3-$F11)/5+1)))*$D11*$G11),0)</f>
        <v>0</v>
      </c>
      <c r="CK11" s="67" cm="1">
        <f t="array" ref="CK11">IF($H11="ja",(IF(AS$3-$F11&lt;0,0,IF(AS$3-$F11&gt;200,0,INDEX('Modeller - CO2'!$F$4:$AT$59,MATCH("Jordbund",'Modeller - CO2'!$A$4:$A$59,0),(AS$3-$F11)/5+1)))*$D11*$G11),0)</f>
        <v>0</v>
      </c>
      <c r="CL11" s="67" cm="1">
        <f t="array" ref="CL11">IF($H11="ja",(IF(AT$3-$F11&lt;0,0,IF(AT$3-$F11&gt;200,0,INDEX('Modeller - CO2'!$F$4:$AT$59,MATCH("Jordbund",'Modeller - CO2'!$A$4:$A$59,0),(AT$3-$F11)/5+1)))*$D11*$G11),0)</f>
        <v>0</v>
      </c>
      <c r="CM11" s="67" cm="1">
        <f t="array" ref="CM11">IF($H11="ja",(IF(AU$3-$F11&lt;0,0,IF(AU$3-$F11&gt;200,0,INDEX('Modeller - CO2'!$F$4:$AT$59,MATCH("Jordbund",'Modeller - CO2'!$A$4:$A$59,0),(AU$3-$F11)/5+1)))*$D11*$G11),0)</f>
        <v>0</v>
      </c>
      <c r="CN11" s="67" cm="1">
        <f t="array" ref="CN11">IF($H11="ja",(IF(AV$3-$F11&lt;0,0,IF(AV$3-$F11&gt;200,0,INDEX('Modeller - CO2'!$F$4:$AT$59,MATCH("Jordbund",'Modeller - CO2'!$A$4:$A$59,0),(AV$3-$F11)/5+1)))*$D11*$G11),0)</f>
        <v>0</v>
      </c>
      <c r="CO11" s="67" cm="1">
        <f t="array" ref="CO11">IF($H11="ja",(IF(AW$3-$F11&lt;0,0,IF(AW$3-$F11&gt;200,0,INDEX('Modeller - CO2'!$F$4:$AT$59,MATCH("Jordbund",'Modeller - CO2'!$A$4:$A$59,0),(AW$3-$F11)/5+1)))*$D11*$G11),0)</f>
        <v>0</v>
      </c>
      <c r="CP11" s="67" cm="1">
        <f t="array" ref="CP11">IF($H11="ja",(IF(AX$3-$F11&lt;0,0,IF(AX$3-$F11&gt;200,0,INDEX('Modeller - CO2'!$F$4:$AT$59,MATCH("Jordbund",'Modeller - CO2'!$A$4:$A$59,0),(AX$3-$F11)/5+1)))*$D11*$G11),0)</f>
        <v>0</v>
      </c>
      <c r="CQ11" s="67" cm="1">
        <f t="array" ref="CQ11">IF($H11="ja",(IF(AY$3-$F11&lt;0,0,IF(AY$3-$F11&gt;200,0,INDEX('Modeller - CO2'!$F$4:$AT$59,MATCH("Jordbund",'Modeller - CO2'!$A$4:$A$59,0),(AY$3-$F11)/5+1)))*$D11*$G11),0)</f>
        <v>0</v>
      </c>
      <c r="CR11" s="67" cm="1">
        <f t="array" ref="CR11">IF($H11="ja",(IF(AZ$3-$F11&lt;0,0,IF(AZ$3-$F11&gt;200,0,INDEX('Modeller - CO2'!$F$4:$AT$59,MATCH("Jordbund",'Modeller - CO2'!$A$4:$A$59,0),(AZ$3-$F11)/5+1)))*$D11*$G11),0)</f>
        <v>0</v>
      </c>
      <c r="CS11" s="67" cm="1">
        <f t="array" ref="CS11">IF($H11="ja",(IF(BA$3-$F11&lt;0,0,IF(BA$3-$F11&gt;200,0,INDEX('Modeller - CO2'!$F$4:$AT$59,MATCH("Jordbund",'Modeller - CO2'!$A$4:$A$59,0),(BA$3-$F11)/5+1)))*$D11*$G11),0)</f>
        <v>0</v>
      </c>
      <c r="CT11" s="67" cm="1">
        <f t="array" ref="CT11">IF($H11="ja",(IF(BB$3-$F11&lt;0,0,IF(BB$3-$F11&gt;200,0,INDEX('Modeller - CO2'!$F$4:$AT$59,MATCH("Jordbund",'Modeller - CO2'!$A$4:$A$59,0),(BB$3-$F11)/5+1)))*$D11*$G11),0)</f>
        <v>0</v>
      </c>
      <c r="CU11" s="67" cm="1">
        <f t="array" ref="CU11">IF($H11="ja",(IF(BC$3-$F11&lt;0,0,IF(BC$3-$F11&gt;200,0,INDEX('Modeller - CO2'!$F$4:$AT$59,MATCH("Jordbund",'Modeller - CO2'!$A$4:$A$59,0),(BC$3-$F11)/5+1)))*$D11*$G11),0)</f>
        <v>0</v>
      </c>
      <c r="CV11" s="67" cm="1">
        <f t="array" ref="CV11">IF($H11="ja",(IF(BD$3-$F11&lt;0,0,IF(BD$3-$F11&gt;200,0,INDEX('Modeller - CO2'!$F$4:$AT$59,MATCH("Jordbund",'Modeller - CO2'!$A$4:$A$59,0),(BD$3-$F11)/5+1)))*$D11*$G11),0)</f>
        <v>0</v>
      </c>
      <c r="CW11" s="67" cm="1">
        <f t="array" ref="CW11">IF($H11="ja",(IF(BE$3-$F11&lt;0,0,IF(BE$3-$F11&gt;200,0,INDEX('Modeller - CO2'!$F$4:$AT$59,MATCH("Jordbund",'Modeller - CO2'!$A$4:$A$59,0),(BE$3-$F11)/5+1)))*$D11*$G11),0)</f>
        <v>0</v>
      </c>
      <c r="CZ11" s="67" cm="1">
        <f t="array" ref="CZ11">IF($P11="ja",(IF(CY$3-$F11&lt;0,0,IF(CY$3-$F11&gt;200,0,INDEX('Modeller - CO2'!$F$4:$AT$59,MATCH("Litter og dødt ved",'Modeller - CO2'!$A$4:$A$59,0),(CY$3-$F11)/5+1)))*$D11*$G11),0)</f>
        <v>0</v>
      </c>
      <c r="DA11" s="67" cm="1">
        <f t="array" ref="DA11">IF($P11="ja",(IF(CZ$3-$F11&lt;0,0,IF(CZ$3-$F11&gt;200,0,INDEX('Modeller - CO2'!$F$4:$AT$59,MATCH("Litter og dødt ved",'Modeller - CO2'!$A$4:$A$59,0),(CZ$3-$F11)/5+1)))*$D11*$G11),0)</f>
        <v>0</v>
      </c>
      <c r="DB11" s="67" cm="1">
        <f t="array" ref="DB11">IF($P11="ja",(IF(DA$3-$F11&lt;0,0,IF(DA$3-$F11&gt;200,0,INDEX('Modeller - CO2'!$F$4:$AT$59,MATCH("Litter og dødt ved",'Modeller - CO2'!$A$4:$A$59,0),(DA$3-$F11)/5+1)))*$D11*$G11),0)</f>
        <v>0</v>
      </c>
      <c r="DC11" s="67" cm="1">
        <f t="array" ref="DC11">IF($P11="ja",(IF(DB$3-$F11&lt;0,0,IF(DB$3-$F11&gt;200,0,INDEX('Modeller - CO2'!$F$4:$AT$59,MATCH("Litter og dødt ved",'Modeller - CO2'!$A$4:$A$59,0),(DB$3-$F11)/5+1)))*$D11*$G11),0)</f>
        <v>0</v>
      </c>
      <c r="DD11" s="67" cm="1">
        <f t="array" ref="DD11">IF($P11="ja",(IF(DC$3-$F11&lt;0,0,IF(DC$3-$F11&gt;200,0,INDEX('Modeller - CO2'!$F$4:$AT$59,MATCH("Litter og dødt ved",'Modeller - CO2'!$A$4:$A$59,0),(DC$3-$F11)/5+1)))*$D11*$G11),0)</f>
        <v>0</v>
      </c>
      <c r="DE11" s="67" cm="1">
        <f t="array" ref="DE11">IF($P11="ja",(IF(DD$3-$F11&lt;0,0,IF(DD$3-$F11&gt;200,0,INDEX('Modeller - CO2'!$F$4:$AT$59,MATCH("Litter og dødt ved",'Modeller - CO2'!$A$4:$A$59,0),(DD$3-$F11)/5+1)))*$D11*$G11),0)</f>
        <v>0</v>
      </c>
      <c r="DF11" s="67" cm="1">
        <f t="array" ref="DF11">IF($P11="ja",(IF(DE$3-$F11&lt;0,0,IF(DE$3-$F11&gt;200,0,INDEX('Modeller - CO2'!$F$4:$AT$59,MATCH("Litter og dødt ved",'Modeller - CO2'!$A$4:$A$59,0),(DE$3-$F11)/5+1)))*$D11*$G11),0)</f>
        <v>0</v>
      </c>
      <c r="DG11" s="67" cm="1">
        <f t="array" ref="DG11">IF($P11="ja",(IF(DF$3-$F11&lt;0,0,IF(DF$3-$F11&gt;200,0,INDEX('Modeller - CO2'!$F$4:$AT$59,MATCH("Litter og dødt ved",'Modeller - CO2'!$A$4:$A$59,0),(DF$3-$F11)/5+1)))*$D11*$G11),0)</f>
        <v>0</v>
      </c>
      <c r="DH11" s="67" cm="1">
        <f t="array" ref="DH11">IF($P11="ja",(IF(DG$3-$F11&lt;0,0,IF(DG$3-$F11&gt;200,0,INDEX('Modeller - CO2'!$F$4:$AT$59,MATCH("Litter og dødt ved",'Modeller - CO2'!$A$4:$A$59,0),(DG$3-$F11)/5+1)))*$D11*$G11),0)</f>
        <v>0</v>
      </c>
      <c r="DI11" s="67" cm="1">
        <f t="array" ref="DI11">IF($P11="ja",(IF(DH$3-$F11&lt;0,0,IF(DH$3-$F11&gt;200,0,INDEX('Modeller - CO2'!$F$4:$AT$59,MATCH("Litter og dødt ved",'Modeller - CO2'!$A$4:$A$59,0),(DH$3-$F11)/5+1)))*$D11*$G11),0)</f>
        <v>0</v>
      </c>
      <c r="DJ11" s="67" cm="1">
        <f t="array" ref="DJ11">IF($P11="ja",(IF(DI$3-$F11&lt;0,0,IF(DI$3-$F11&gt;200,0,INDEX('Modeller - CO2'!$F$4:$AT$59,MATCH("Litter og dødt ved",'Modeller - CO2'!$A$4:$A$59,0),(DI$3-$F11)/5+1)))*$D11*$G11),0)</f>
        <v>0</v>
      </c>
      <c r="DK11" s="67" cm="1">
        <f t="array" ref="DK11">IF($P11="ja",(IF(DJ$3-$F11&lt;0,0,IF(DJ$3-$F11&gt;200,0,INDEX('Modeller - CO2'!$F$4:$AT$59,MATCH("Litter og dødt ved",'Modeller - CO2'!$A$4:$A$59,0),(DJ$3-$F11)/5+1)))*$D11*$G11),0)</f>
        <v>0</v>
      </c>
      <c r="DL11" s="67" cm="1">
        <f t="array" ref="DL11">IF($P11="ja",(IF(DK$3-$F11&lt;0,0,IF(DK$3-$F11&gt;200,0,INDEX('Modeller - CO2'!$F$4:$AT$59,MATCH("Litter og dødt ved",'Modeller - CO2'!$A$4:$A$59,0),(DK$3-$F11)/5+1)))*$D11*$G11),0)</f>
        <v>0</v>
      </c>
      <c r="DM11" s="67" cm="1">
        <f t="array" ref="DM11">IF($P11="ja",(IF(DL$3-$F11&lt;0,0,IF(DL$3-$F11&gt;200,0,INDEX('Modeller - CO2'!$F$4:$AT$59,MATCH("Litter og dødt ved",'Modeller - CO2'!$A$4:$A$59,0),(DL$3-$F11)/5+1)))*$D11*$G11),0)</f>
        <v>0</v>
      </c>
      <c r="DN11" s="67" cm="1">
        <f t="array" ref="DN11">IF($P11="ja",(IF(DM$3-$F11&lt;0,0,IF(DM$3-$F11&gt;200,0,INDEX('Modeller - CO2'!$F$4:$AT$59,MATCH("Litter og dødt ved",'Modeller - CO2'!$A$4:$A$59,0),(DM$3-$F11)/5+1)))*$D11*$G11),0)</f>
        <v>0</v>
      </c>
      <c r="DO11" s="67" cm="1">
        <f t="array" ref="DO11">IF($P11="ja",(IF(DN$3-$F11&lt;0,0,IF(DN$3-$F11&gt;200,0,INDEX('Modeller - CO2'!$F$4:$AT$59,MATCH("Litter og dødt ved",'Modeller - CO2'!$A$4:$A$59,0),(DN$3-$F11)/5+1)))*$D11*$G11),0)</f>
        <v>0</v>
      </c>
      <c r="DP11" s="67" cm="1">
        <f t="array" ref="DP11">IF($P11="ja",(IF(DO$3-$F11&lt;0,0,IF(DO$3-$F11&gt;200,0,INDEX('Modeller - CO2'!$F$4:$AT$59,MATCH("Litter og dødt ved",'Modeller - CO2'!$A$4:$A$59,0),(DO$3-$F11)/5+1)))*$D11*$G11),0)</f>
        <v>0</v>
      </c>
      <c r="DQ11" s="67" cm="1">
        <f t="array" ref="DQ11">IF($P11="ja",(IF(DP$3-$F11&lt;0,0,IF(DP$3-$F11&gt;200,0,INDEX('Modeller - CO2'!$F$4:$AT$59,MATCH("Litter og dødt ved",'Modeller - CO2'!$A$4:$A$59,0),(DP$3-$F11)/5+1)))*$D11*$G11),0)</f>
        <v>0</v>
      </c>
      <c r="DR11" s="67" cm="1">
        <f t="array" ref="DR11">IF($P11="ja",(IF(DQ$3-$F11&lt;0,0,IF(DQ$3-$F11&gt;200,0,INDEX('Modeller - CO2'!$F$4:$AT$59,MATCH("Litter og dødt ved",'Modeller - CO2'!$A$4:$A$59,0),(DQ$3-$F11)/5+1)))*$D11*$G11),0)</f>
        <v>0</v>
      </c>
      <c r="DS11" s="67" cm="1">
        <f t="array" ref="DS11">IF($P11="ja",(IF(DR$3-$F11&lt;0,0,IF(DR$3-$F11&gt;200,0,INDEX('Modeller - CO2'!$F$4:$AT$59,MATCH("Litter og dødt ved",'Modeller - CO2'!$A$4:$A$59,0),(DR$3-$F11)/5+1)))*$D11*$G11),0)</f>
        <v>0</v>
      </c>
      <c r="DT11" s="67" cm="1">
        <f t="array" ref="DT11">IF($P11="ja",(IF(DS$3-$F11&lt;0,0,IF(DS$3-$F11&gt;200,0,INDEX('Modeller - CO2'!$F$4:$AT$59,MATCH("Litter og dødt ved",'Modeller - CO2'!$A$4:$A$59,0),(DS$3-$F11)/5+1)))*$D11*$G11),0)</f>
        <v>0</v>
      </c>
      <c r="DU11" s="67" cm="1">
        <f t="array" ref="DU11">IF($P11="ja",(IF(DT$3-$F11&lt;0,0,IF(DT$3-$F11&gt;200,0,INDEX('Modeller - CO2'!$F$4:$AT$59,MATCH("Litter og dødt ved",'Modeller - CO2'!$A$4:$A$59,0),(DT$3-$F11)/5+1)))*$D11*$G11),0)</f>
        <v>0</v>
      </c>
      <c r="DV11" s="67" cm="1">
        <f t="array" ref="DV11">IF($P11="ja",(IF(DU$3-$F11&lt;0,0,IF(DU$3-$F11&gt;200,0,INDEX('Modeller - CO2'!$F$4:$AT$59,MATCH("Litter og dødt ved",'Modeller - CO2'!$A$4:$A$59,0),(DU$3-$F11)/5+1)))*$D11*$G11),0)</f>
        <v>0</v>
      </c>
      <c r="DW11" s="67" cm="1">
        <f t="array" ref="DW11">IF($P11="ja",(IF(DV$3-$F11&lt;0,0,IF(DV$3-$F11&gt;200,0,INDEX('Modeller - CO2'!$F$4:$AT$59,MATCH("Litter og dødt ved",'Modeller - CO2'!$A$4:$A$59,0),(DV$3-$F11)/5+1)))*$D11*$G11),0)</f>
        <v>0</v>
      </c>
      <c r="DX11" s="67" cm="1">
        <f t="array" ref="DX11">IF($P11="ja",(IF(DW$3-$F11&lt;0,0,IF(DW$3-$F11&gt;200,0,INDEX('Modeller - CO2'!$F$4:$AT$59,MATCH("Litter og dødt ved",'Modeller - CO2'!$A$4:$A$59,0),(DW$3-$F11)/5+1)))*$D11*$G11),0)</f>
        <v>0</v>
      </c>
      <c r="DY11" s="67" cm="1">
        <f t="array" ref="DY11">IF($P11="ja",(IF(DX$3-$F11&lt;0,0,IF(DX$3-$F11&gt;200,0,INDEX('Modeller - CO2'!$F$4:$AT$59,MATCH("Litter og dødt ved",'Modeller - CO2'!$A$4:$A$59,0),(DX$3-$F11)/5+1)))*$D11*$G11),0)</f>
        <v>0</v>
      </c>
      <c r="DZ11" s="67" cm="1">
        <f t="array" ref="DZ11">IF($P11="ja",(IF(DY$3-$F11&lt;0,0,IF(DY$3-$F11&gt;200,0,INDEX('Modeller - CO2'!$F$4:$AT$59,MATCH("Litter og dødt ved",'Modeller - CO2'!$A$4:$A$59,0),(DY$3-$F11)/5+1)))*$D11*$G11),0)</f>
        <v>0</v>
      </c>
      <c r="EA11" s="67" cm="1">
        <f t="array" ref="EA11">IF($P11="ja",(IF(DZ$3-$F11&lt;0,0,IF(DZ$3-$F11&gt;200,0,INDEX('Modeller - CO2'!$F$4:$AT$59,MATCH("Litter og dødt ved",'Modeller - CO2'!$A$4:$A$59,0),(DZ$3-$F11)/5+1)))*$D11*$G11),0)</f>
        <v>0</v>
      </c>
      <c r="EB11" s="67" cm="1">
        <f t="array" ref="EB11">IF($P11="ja",(IF(EA$3-$F11&lt;0,0,IF(EA$3-$F11&gt;200,0,INDEX('Modeller - CO2'!$F$4:$AT$59,MATCH("Litter og dødt ved",'Modeller - CO2'!$A$4:$A$59,0),(EA$3-$F11)/5+1)))*$D11*$G11),0)</f>
        <v>0</v>
      </c>
      <c r="EC11" s="67" cm="1">
        <f t="array" ref="EC11">IF($P11="ja",(IF(EB$3-$F11&lt;0,0,IF(EB$3-$F11&gt;200,0,INDEX('Modeller - CO2'!$F$4:$AT$59,MATCH("Litter og dødt ved",'Modeller - CO2'!$A$4:$A$59,0),(EB$3-$F11)/5+1)))*$D11*$G11),0)</f>
        <v>0</v>
      </c>
      <c r="ED11" s="67" cm="1">
        <f t="array" ref="ED11">IF($P11="ja",(IF(EC$3-$F11&lt;0,0,IF(EC$3-$F11&gt;200,0,INDEX('Modeller - CO2'!$F$4:$AT$59,MATCH("Litter og dødt ved",'Modeller - CO2'!$A$4:$A$59,0),(EC$3-$F11)/5+1)))*$D11*$G11),0)</f>
        <v>0</v>
      </c>
      <c r="EE11" s="67" cm="1">
        <f t="array" ref="EE11">IF($P11="ja",(IF(ED$3-$F11&lt;0,0,IF(ED$3-$F11&gt;200,0,INDEX('Modeller - CO2'!$F$4:$AT$59,MATCH("Litter og dødt ved",'Modeller - CO2'!$A$4:$A$59,0),(ED$3-$F11)/5+1)))*$D11*$G11),0)</f>
        <v>0</v>
      </c>
      <c r="EF11" s="67" cm="1">
        <f t="array" ref="EF11">IF($P11="ja",(IF(EE$3-$F11&lt;0,0,IF(EE$3-$F11&gt;200,0,INDEX('Modeller - CO2'!$F$4:$AT$59,MATCH("Litter og dødt ved",'Modeller - CO2'!$A$4:$A$59,0),(EE$3-$F11)/5+1)))*$D11*$G11),0)</f>
        <v>0</v>
      </c>
      <c r="EG11" s="67" cm="1">
        <f t="array" ref="EG11">IF($P11="ja",(IF(EF$3-$F11&lt;0,0,IF(EF$3-$F11&gt;200,0,INDEX('Modeller - CO2'!$F$4:$AT$59,MATCH("Litter og dødt ved",'Modeller - CO2'!$A$4:$A$59,0),(EF$3-$F11)/5+1)))*$D11*$G11),0)</f>
        <v>0</v>
      </c>
      <c r="EH11" s="67" cm="1">
        <f t="array" ref="EH11">IF($P11="ja",(IF(EG$3-$F11&lt;0,0,IF(EG$3-$F11&gt;200,0,INDEX('Modeller - CO2'!$F$4:$AT$59,MATCH("Litter og dødt ved",'Modeller - CO2'!$A$4:$A$59,0),(EG$3-$F11)/5+1)))*$D11*$G11),0)</f>
        <v>0</v>
      </c>
      <c r="EI11" s="67" cm="1">
        <f t="array" ref="EI11">IF($P11="ja",(IF(EH$3-$F11&lt;0,0,IF(EH$3-$F11&gt;200,0,INDEX('Modeller - CO2'!$F$4:$AT$59,MATCH("Litter og dødt ved",'Modeller - CO2'!$A$4:$A$59,0),(EH$3-$F11)/5+1)))*$D11*$G11),0)</f>
        <v>0</v>
      </c>
      <c r="EJ11" s="67" cm="1">
        <f t="array" ref="EJ11">IF($P11="ja",(IF(EI$3-$F11&lt;0,0,IF(EI$3-$F11&gt;200,0,INDEX('Modeller - CO2'!$F$4:$AT$59,MATCH("Litter og dødt ved",'Modeller - CO2'!$A$4:$A$59,0),(EI$3-$F11)/5+1)))*$D11*$G11),0)</f>
        <v>0</v>
      </c>
      <c r="EK11" s="67" cm="1">
        <f t="array" ref="EK11">IF($P11="ja",(IF(EJ$3-$F11&lt;0,0,IF(EJ$3-$F11&gt;200,0,INDEX('Modeller - CO2'!$F$4:$AT$59,MATCH("Litter og dødt ved",'Modeller - CO2'!$A$4:$A$59,0),(EJ$3-$F11)/5+1)))*$D11*$G11),0)</f>
        <v>0</v>
      </c>
      <c r="EL11" s="67" cm="1">
        <f t="array" ref="EL11">IF($P11="ja",(IF(EK$3-$F11&lt;0,0,IF(EK$3-$F11&gt;200,0,INDEX('Modeller - CO2'!$F$4:$AT$59,MATCH("Litter og dødt ved",'Modeller - CO2'!$A$4:$A$59,0),(EK$3-$F11)/5+1)))*$D11*$G11),0)</f>
        <v>0</v>
      </c>
      <c r="EM11" s="67" cm="1">
        <f t="array" ref="EM11">IF($P11="ja",(IF(EL$3-$F11&lt;0,0,IF(EL$3-$F11&gt;200,0,INDEX('Modeller - CO2'!$F$4:$AT$59,MATCH("Litter og dødt ved",'Modeller - CO2'!$A$4:$A$59,0),(EL$3-$F11)/5+1)))*$D11*$G11),0)</f>
        <v>0</v>
      </c>
      <c r="EN11" s="67" cm="1">
        <f t="array" ref="EN11">IF($P11="ja",(IF(EM$3-$F11&lt;0,0,IF(EM$3-$F11&gt;200,0,INDEX('Modeller - CO2'!$F$4:$AT$59,MATCH("Litter og dødt ved",'Modeller - CO2'!$A$4:$A$59,0),(EM$3-$F11)/5+1)))*$D11*$G11),0)</f>
        <v>0</v>
      </c>
    </row>
    <row r="12" spans="2:144" ht="15.6" x14ac:dyDescent="0.3">
      <c r="B12" s="66">
        <f>'Stamdata - Projektplan'!B56</f>
        <v>0</v>
      </c>
      <c r="C12" s="66">
        <f>'Stamdata - Projektplan'!C56</f>
        <v>0</v>
      </c>
      <c r="D12" s="66">
        <f>'Stamdata - Projektplan'!D56</f>
        <v>0</v>
      </c>
      <c r="E12" s="66">
        <f>'Stamdata - Projektplan'!E56</f>
        <v>0</v>
      </c>
      <c r="F12" s="66">
        <f>'Stamdata - Projektplan'!G56</f>
        <v>0</v>
      </c>
      <c r="G12" s="66">
        <f>'Stamdata - Projektplan'!H56</f>
        <v>0</v>
      </c>
      <c r="H12" s="66">
        <f>'Stamdata - Projektplan'!I56</f>
        <v>0</v>
      </c>
      <c r="I12" s="66">
        <f>'Stamdata - Projektplan'!J56</f>
        <v>0</v>
      </c>
      <c r="J12" s="63" t="str">
        <f>IFERROR(VLOOKUP(I12,'Modeller - CO2'!$A$4:$C$57,3,FALSE),"")</f>
        <v/>
      </c>
      <c r="K12" s="451" t="str">
        <f>IFERROR(VLOOKUP(I12,'Modeller - CO2'!$A$4:$D$57,4,FALSE),"")</f>
        <v/>
      </c>
      <c r="L12" s="453" t="str">
        <f t="shared" si="80"/>
        <v/>
      </c>
      <c r="M12" s="451" t="str">
        <f>IFERROR(VLOOKUP(I12,'Modeller - CO2'!$A$4:$E$57,5,FALSE),"")</f>
        <v/>
      </c>
      <c r="N12" s="453" t="str">
        <f t="shared" si="81"/>
        <v/>
      </c>
      <c r="O12" s="63" t="b">
        <f t="shared" si="79"/>
        <v>1</v>
      </c>
      <c r="P12" s="63" t="str">
        <f t="shared" si="82"/>
        <v>Nej</v>
      </c>
      <c r="R12" s="67" cm="1">
        <f t="array" ref="R12">IFERROR((IF(Q$3-$F12&lt;0,0,IF(Q$3-$F12&gt;200,0,INDEX('Modeller - CO2'!$F$4:$AT$59,MATCH('Opgørelse - CO2'!$I12,'Modeller - CO2'!$A$4:$A$59,0),(Q$3-$F12)/5+1)))*$D12*$G12),0)</f>
        <v>0</v>
      </c>
      <c r="S12" s="67" cm="1">
        <f t="array" ref="S12">IFERROR((IF(R$3-$F12&lt;0,0,IF(R$3-$F12&gt;200,0,INDEX('Modeller - CO2'!$F$4:$AT$59,MATCH('Opgørelse - CO2'!$I12,'Modeller - CO2'!$A$4:$A$59,0),(R$3-$F12)/5+1)))*$D12*$G12),0)</f>
        <v>0</v>
      </c>
      <c r="T12" s="67" cm="1">
        <f t="array" ref="T12">IFERROR((IF(S$3-$F12&lt;0,0,IF(S$3-$F12&gt;200,0,INDEX('Modeller - CO2'!$F$4:$AT$59,MATCH('Opgørelse - CO2'!$I12,'Modeller - CO2'!$A$4:$A$59,0),(S$3-$F12)/5+1)))*$D12*$G12),0)</f>
        <v>0</v>
      </c>
      <c r="U12" s="67" cm="1">
        <f t="array" ref="U12">IFERROR((IF(T$3-$F12&lt;0,0,IF(T$3-$F12&gt;200,0,INDEX('Modeller - CO2'!$F$4:$AT$59,MATCH('Opgørelse - CO2'!$I12,'Modeller - CO2'!$A$4:$A$59,0),(T$3-$F12)/5+1)))*$D12*$G12),0)</f>
        <v>0</v>
      </c>
      <c r="V12" s="67" cm="1">
        <f t="array" ref="V12">IFERROR((IF(U$3-$F12&lt;0,0,IF(U$3-$F12&gt;200,0,INDEX('Modeller - CO2'!$F$4:$AT$59,MATCH('Opgørelse - CO2'!$I12,'Modeller - CO2'!$A$4:$A$59,0),(U$3-$F12)/5+1)))*$D12*$G12),0)</f>
        <v>0</v>
      </c>
      <c r="W12" s="67" cm="1">
        <f t="array" ref="W12">IFERROR((IF(V$3-$F12&lt;0,0,IF(V$3-$F12&gt;200,0,INDEX('Modeller - CO2'!$F$4:$AT$59,MATCH('Opgørelse - CO2'!$I12,'Modeller - CO2'!$A$4:$A$59,0),(V$3-$F12)/5+1)))*$D12*$G12),0)</f>
        <v>0</v>
      </c>
      <c r="X12" s="67" cm="1">
        <f t="array" ref="X12">IFERROR((IF(W$3-$F12&lt;0,0,IF(W$3-$F12&gt;200,0,INDEX('Modeller - CO2'!$F$4:$AT$59,MATCH('Opgørelse - CO2'!$I12,'Modeller - CO2'!$A$4:$A$59,0),(W$3-$F12)/5+1)))*$D12*$G12),0)</f>
        <v>0</v>
      </c>
      <c r="Y12" s="67" cm="1">
        <f t="array" ref="Y12">IFERROR((IF(X$3-$F12&lt;0,0,IF(X$3-$F12&gt;200,0,INDEX('Modeller - CO2'!$F$4:$AT$59,MATCH('Opgørelse - CO2'!$I12,'Modeller - CO2'!$A$4:$A$59,0),(X$3-$F12)/5+1)))*$D12*$G12),0)</f>
        <v>0</v>
      </c>
      <c r="Z12" s="67" cm="1">
        <f t="array" ref="Z12">IFERROR((IF(Y$3-$F12&lt;0,0,IF(Y$3-$F12&gt;200,0,INDEX('Modeller - CO2'!$F$4:$AT$59,MATCH('Opgørelse - CO2'!$I12,'Modeller - CO2'!$A$4:$A$59,0),(Y$3-$F12)/5+1)))*$D12*$G12),0)</f>
        <v>0</v>
      </c>
      <c r="AA12" s="67" cm="1">
        <f t="array" ref="AA12">IFERROR((IF(Z$3-$F12&lt;0,0,IF(Z$3-$F12&gt;200,0,INDEX('Modeller - CO2'!$F$4:$AT$59,MATCH('Opgørelse - CO2'!$I12,'Modeller - CO2'!$A$4:$A$59,0),(Z$3-$F12)/5+1)))*$D12*$G12),0)</f>
        <v>0</v>
      </c>
      <c r="AB12" s="67" cm="1">
        <f t="array" ref="AB12">IFERROR((IF(AA$3-$F12&lt;0,0,IF(AA$3-$F12&gt;200,0,INDEX('Modeller - CO2'!$F$4:$AT$59,MATCH('Opgørelse - CO2'!$I12,'Modeller - CO2'!$A$4:$A$59,0),(AA$3-$F12)/5+1)))*$D12*$G12),0)</f>
        <v>0</v>
      </c>
      <c r="AC12" s="67" cm="1">
        <f t="array" ref="AC12">IFERROR((IF(AB$3-$F12&lt;0,0,IF(AB$3-$F12&gt;200,0,INDEX('Modeller - CO2'!$F$4:$AT$59,MATCH('Opgørelse - CO2'!$I12,'Modeller - CO2'!$A$4:$A$59,0),(AB$3-$F12)/5+1)))*$D12*$G12),0)</f>
        <v>0</v>
      </c>
      <c r="AD12" s="67" cm="1">
        <f t="array" ref="AD12">IFERROR((IF(AC$3-$F12&lt;0,0,IF(AC$3-$F12&gt;200,0,INDEX('Modeller - CO2'!$F$4:$AT$59,MATCH('Opgørelse - CO2'!$I12,'Modeller - CO2'!$A$4:$A$59,0),(AC$3-$F12)/5+1)))*$D12*$G12),0)</f>
        <v>0</v>
      </c>
      <c r="AE12" s="67" cm="1">
        <f t="array" ref="AE12">IFERROR((IF(AD$3-$F12&lt;0,0,IF(AD$3-$F12&gt;200,0,INDEX('Modeller - CO2'!$F$4:$AT$59,MATCH('Opgørelse - CO2'!$I12,'Modeller - CO2'!$A$4:$A$59,0),(AD$3-$F12)/5+1)))*$D12*$G12),0)</f>
        <v>0</v>
      </c>
      <c r="AF12" s="67" cm="1">
        <f t="array" ref="AF12">IFERROR((IF(AE$3-$F12&lt;0,0,IF(AE$3-$F12&gt;200,0,INDEX('Modeller - CO2'!$F$4:$AT$59,MATCH('Opgørelse - CO2'!$I12,'Modeller - CO2'!$A$4:$A$59,0),(AE$3-$F12)/5+1)))*$D12*$G12),0)</f>
        <v>0</v>
      </c>
      <c r="AG12" s="67" cm="1">
        <f t="array" ref="AG12">IFERROR((IF(AF$3-$F12&lt;0,0,IF(AF$3-$F12&gt;200,0,INDEX('Modeller - CO2'!$F$4:$AT$59,MATCH('Opgørelse - CO2'!$I12,'Modeller - CO2'!$A$4:$A$59,0),(AF$3-$F12)/5+1)))*$D12*$G12),0)</f>
        <v>0</v>
      </c>
      <c r="AH12" s="67" cm="1">
        <f t="array" ref="AH12">IFERROR((IF(AG$3-$F12&lt;0,0,IF(AG$3-$F12&gt;200,0,INDEX('Modeller - CO2'!$F$4:$AT$59,MATCH('Opgørelse - CO2'!$I12,'Modeller - CO2'!$A$4:$A$59,0),(AG$3-$F12)/5+1)))*$D12*$G12),0)</f>
        <v>0</v>
      </c>
      <c r="AI12" s="67" cm="1">
        <f t="array" ref="AI12">IFERROR((IF(AH$3-$F12&lt;0,0,IF(AH$3-$F12&gt;200,0,INDEX('Modeller - CO2'!$F$4:$AT$59,MATCH('Opgørelse - CO2'!$I12,'Modeller - CO2'!$A$4:$A$59,0),(AH$3-$F12)/5+1)))*$D12*$G12),0)</f>
        <v>0</v>
      </c>
      <c r="AJ12" s="67" cm="1">
        <f t="array" ref="AJ12">IFERROR((IF(AI$3-$F12&lt;0,0,IF(AI$3-$F12&gt;200,0,INDEX('Modeller - CO2'!$F$4:$AT$59,MATCH('Opgørelse - CO2'!$I12,'Modeller - CO2'!$A$4:$A$59,0),(AI$3-$F12)/5+1)))*$D12*$G12),0)</f>
        <v>0</v>
      </c>
      <c r="AK12" s="67" cm="1">
        <f t="array" ref="AK12">IFERROR((IF(AJ$3-$F12&lt;0,0,IF(AJ$3-$F12&gt;200,0,INDEX('Modeller - CO2'!$F$4:$AT$59,MATCH('Opgørelse - CO2'!$I12,'Modeller - CO2'!$A$4:$A$59,0),(AJ$3-$F12)/5+1)))*$D12*$G12),0)</f>
        <v>0</v>
      </c>
      <c r="AL12" s="67" cm="1">
        <f t="array" ref="AL12">IFERROR((IF(AK$3-$F12&lt;0,0,IF(AK$3-$F12&gt;200,0,INDEX('Modeller - CO2'!$F$4:$AT$59,MATCH('Opgørelse - CO2'!$I12,'Modeller - CO2'!$A$4:$A$59,0),(AK$3-$F12)/5+1)))*$D12*$G12),0)</f>
        <v>0</v>
      </c>
      <c r="AM12" s="67" cm="1">
        <f t="array" ref="AM12">IFERROR((IF(AL$3-$F12&lt;0,0,IF(AL$3-$F12&gt;200,0,INDEX('Modeller - CO2'!$F$4:$AT$59,MATCH('Opgørelse - CO2'!$I12,'Modeller - CO2'!$A$4:$A$59,0),(AL$3-$F12)/5+1)))*$D12*$G12),0)</f>
        <v>0</v>
      </c>
      <c r="AN12" s="67" cm="1">
        <f t="array" ref="AN12">IFERROR((IF(AM$3-$F12&lt;0,0,IF(AM$3-$F12&gt;200,0,INDEX('Modeller - CO2'!$F$4:$AT$59,MATCH('Opgørelse - CO2'!$I12,'Modeller - CO2'!$A$4:$A$59,0),(AM$3-$F12)/5+1)))*$D12*$G12),0)</f>
        <v>0</v>
      </c>
      <c r="AO12" s="67" cm="1">
        <f t="array" ref="AO12">IFERROR((IF(AN$3-$F12&lt;0,0,IF(AN$3-$F12&gt;200,0,INDEX('Modeller - CO2'!$F$4:$AT$59,MATCH('Opgørelse - CO2'!$I12,'Modeller - CO2'!$A$4:$A$59,0),(AN$3-$F12)/5+1)))*$D12*$G12),0)</f>
        <v>0</v>
      </c>
      <c r="AP12" s="67" cm="1">
        <f t="array" ref="AP12">IFERROR((IF(AO$3-$F12&lt;0,0,IF(AO$3-$F12&gt;200,0,INDEX('Modeller - CO2'!$F$4:$AT$59,MATCH('Opgørelse - CO2'!$I12,'Modeller - CO2'!$A$4:$A$59,0),(AO$3-$F12)/5+1)))*$D12*$G12),0)</f>
        <v>0</v>
      </c>
      <c r="AQ12" s="67" cm="1">
        <f t="array" ref="AQ12">IFERROR((IF(AP$3-$F12&lt;0,0,IF(AP$3-$F12&gt;200,0,INDEX('Modeller - CO2'!$F$4:$AT$59,MATCH('Opgørelse - CO2'!$I12,'Modeller - CO2'!$A$4:$A$59,0),(AP$3-$F12)/5+1)))*$D12*$G12),0)</f>
        <v>0</v>
      </c>
      <c r="AR12" s="67" cm="1">
        <f t="array" ref="AR12">IFERROR((IF(AQ$3-$F12&lt;0,0,IF(AQ$3-$F12&gt;200,0,INDEX('Modeller - CO2'!$F$4:$AT$59,MATCH('Opgørelse - CO2'!$I12,'Modeller - CO2'!$A$4:$A$59,0),(AQ$3-$F12)/5+1)))*$D12*$G12),0)</f>
        <v>0</v>
      </c>
      <c r="AS12" s="67" cm="1">
        <f t="array" ref="AS12">IFERROR((IF(AR$3-$F12&lt;0,0,IF(AR$3-$F12&gt;200,0,INDEX('Modeller - CO2'!$F$4:$AT$59,MATCH('Opgørelse - CO2'!$I12,'Modeller - CO2'!$A$4:$A$59,0),(AR$3-$F12)/5+1)))*$D12*$G12),0)</f>
        <v>0</v>
      </c>
      <c r="AT12" s="67" cm="1">
        <f t="array" ref="AT12">IFERROR((IF(AS$3-$F12&lt;0,0,IF(AS$3-$F12&gt;200,0,INDEX('Modeller - CO2'!$F$4:$AT$59,MATCH('Opgørelse - CO2'!$I12,'Modeller - CO2'!$A$4:$A$59,0),(AS$3-$F12)/5+1)))*$D12*$G12),0)</f>
        <v>0</v>
      </c>
      <c r="AU12" s="67" cm="1">
        <f t="array" ref="AU12">IFERROR((IF(AT$3-$F12&lt;0,0,IF(AT$3-$F12&gt;200,0,INDEX('Modeller - CO2'!$F$4:$AT$59,MATCH('Opgørelse - CO2'!$I12,'Modeller - CO2'!$A$4:$A$59,0),(AT$3-$F12)/5+1)))*$D12*$G12),0)</f>
        <v>0</v>
      </c>
      <c r="AV12" s="67" cm="1">
        <f t="array" ref="AV12">IFERROR((IF(AU$3-$F12&lt;0,0,IF(AU$3-$F12&gt;200,0,INDEX('Modeller - CO2'!$F$4:$AT$59,MATCH('Opgørelse - CO2'!$I12,'Modeller - CO2'!$A$4:$A$59,0),(AU$3-$F12)/5+1)))*$D12*$G12),0)</f>
        <v>0</v>
      </c>
      <c r="AW12" s="67" cm="1">
        <f t="array" ref="AW12">IFERROR((IF(AV$3-$F12&lt;0,0,IF(AV$3-$F12&gt;200,0,INDEX('Modeller - CO2'!$F$4:$AT$59,MATCH('Opgørelse - CO2'!$I12,'Modeller - CO2'!$A$4:$A$59,0),(AV$3-$F12)/5+1)))*$D12*$G12),0)</f>
        <v>0</v>
      </c>
      <c r="AX12" s="67" cm="1">
        <f t="array" ref="AX12">IFERROR((IF(AW$3-$F12&lt;0,0,IF(AW$3-$F12&gt;200,0,INDEX('Modeller - CO2'!$F$4:$AT$59,MATCH('Opgørelse - CO2'!$I12,'Modeller - CO2'!$A$4:$A$59,0),(AW$3-$F12)/5+1)))*$D12*$G12),0)</f>
        <v>0</v>
      </c>
      <c r="AY12" s="67" cm="1">
        <f t="array" ref="AY12">IFERROR((IF(AX$3-$F12&lt;0,0,IF(AX$3-$F12&gt;200,0,INDEX('Modeller - CO2'!$F$4:$AT$59,MATCH('Opgørelse - CO2'!$I12,'Modeller - CO2'!$A$4:$A$59,0),(AX$3-$F12)/5+1)))*$D12*$G12),0)</f>
        <v>0</v>
      </c>
      <c r="AZ12" s="67" cm="1">
        <f t="array" ref="AZ12">IFERROR((IF(AY$3-$F12&lt;0,0,IF(AY$3-$F12&gt;200,0,INDEX('Modeller - CO2'!$F$4:$AT$59,MATCH('Opgørelse - CO2'!$I12,'Modeller - CO2'!$A$4:$A$59,0),(AY$3-$F12)/5+1)))*$D12*$G12),0)</f>
        <v>0</v>
      </c>
      <c r="BA12" s="67" cm="1">
        <f t="array" ref="BA12">IFERROR((IF(AZ$3-$F12&lt;0,0,IF(AZ$3-$F12&gt;200,0,INDEX('Modeller - CO2'!$F$4:$AT$59,MATCH('Opgørelse - CO2'!$I12,'Modeller - CO2'!$A$4:$A$59,0),(AZ$3-$F12)/5+1)))*$D12*$G12),0)</f>
        <v>0</v>
      </c>
      <c r="BB12" s="67" cm="1">
        <f t="array" ref="BB12">IFERROR((IF(BA$3-$F12&lt;0,0,IF(BA$3-$F12&gt;200,0,INDEX('Modeller - CO2'!$F$4:$AT$59,MATCH('Opgørelse - CO2'!$I12,'Modeller - CO2'!$A$4:$A$59,0),(BA$3-$F12)/5+1)))*$D12*$G12),0)</f>
        <v>0</v>
      </c>
      <c r="BC12" s="67" cm="1">
        <f t="array" ref="BC12">IFERROR((IF(BB$3-$F12&lt;0,0,IF(BB$3-$F12&gt;200,0,INDEX('Modeller - CO2'!$F$4:$AT$59,MATCH('Opgørelse - CO2'!$I12,'Modeller - CO2'!$A$4:$A$59,0),(BB$3-$F12)/5+1)))*$D12*$G12),0)</f>
        <v>0</v>
      </c>
      <c r="BD12" s="67" cm="1">
        <f t="array" ref="BD12">IFERROR((IF(BC$3-$F12&lt;0,0,IF(BC$3-$F12&gt;200,0,INDEX('Modeller - CO2'!$F$4:$AT$59,MATCH('Opgørelse - CO2'!$I12,'Modeller - CO2'!$A$4:$A$59,0),(BC$3-$F12)/5+1)))*$D12*$G12),0)</f>
        <v>0</v>
      </c>
      <c r="BE12" s="67" cm="1">
        <f t="array" ref="BE12">IFERROR((IF(BD$3-$F12&lt;0,0,IF(BD$3-$F12&gt;200,0,INDEX('Modeller - CO2'!$F$4:$AT$59,MATCH('Opgørelse - CO2'!$I12,'Modeller - CO2'!$A$4:$A$59,0),(BD$3-$F12)/5+1)))*$D12*$G12),0)</f>
        <v>0</v>
      </c>
      <c r="BF12" s="67" cm="1">
        <f t="array" ref="BF12">IFERROR((IF(BE$3-$F12&lt;0,0,IF(BE$3-$F12&gt;200,0,INDEX('Modeller - CO2'!$F$4:$AT$59,MATCH('Opgørelse - CO2'!$I12,'Modeller - CO2'!$A$4:$A$59,0),(BE$3-$F12)/5+1)))*$D12*$G12),0)</f>
        <v>0</v>
      </c>
      <c r="BI12" s="67" cm="1">
        <f t="array" ref="BI12">IF($H12="ja",(IF(Q$3-$F12&lt;0,0,IF(Q$3-$F12&gt;200,0,INDEX('Modeller - CO2'!$F$4:$AT$59,MATCH("Jordbund",'Modeller - CO2'!$A$4:$A$59,0),(Q$3-$F12)/5+1)))*$D12*$G12),0)</f>
        <v>0</v>
      </c>
      <c r="BJ12" s="67" cm="1">
        <f t="array" ref="BJ12">IF($H12="ja",(IF(R$3-$F12&lt;0,0,IF(R$3-$F12&gt;200,0,INDEX('Modeller - CO2'!$F$4:$AT$59,MATCH("Jordbund",'Modeller - CO2'!$A$4:$A$59,0),(R$3-$F12)/5+1)))*$D12*$G12),0)</f>
        <v>0</v>
      </c>
      <c r="BK12" s="67" cm="1">
        <f t="array" ref="BK12">IF($H12="ja",(IF(S$3-$F12&lt;0,0,IF(S$3-$F12&gt;200,0,INDEX('Modeller - CO2'!$F$4:$AT$59,MATCH("Jordbund",'Modeller - CO2'!$A$4:$A$59,0),(S$3-$F12)/5+1)))*$D12*$G12),0)</f>
        <v>0</v>
      </c>
      <c r="BL12" s="67" cm="1">
        <f t="array" ref="BL12">IF($H12="ja",(IF(T$3-$F12&lt;0,0,IF(T$3-$F12&gt;200,0,INDEX('Modeller - CO2'!$F$4:$AT$59,MATCH("Jordbund",'Modeller - CO2'!$A$4:$A$59,0),(T$3-$F12)/5+1)))*$D12*$G12),0)</f>
        <v>0</v>
      </c>
      <c r="BM12" s="67" cm="1">
        <f t="array" ref="BM12">IF($H12="ja",(IF(U$3-$F12&lt;0,0,IF(U$3-$F12&gt;200,0,INDEX('Modeller - CO2'!$F$4:$AT$59,MATCH("Jordbund",'Modeller - CO2'!$A$4:$A$59,0),(U$3-$F12)/5+1)))*$D12*$G12),0)</f>
        <v>0</v>
      </c>
      <c r="BN12" s="67" cm="1">
        <f t="array" ref="BN12">IF($H12="ja",(IF(V$3-$F12&lt;0,0,IF(V$3-$F12&gt;200,0,INDEX('Modeller - CO2'!$F$4:$AT$59,MATCH("Jordbund",'Modeller - CO2'!$A$4:$A$59,0),(V$3-$F12)/5+1)))*$D12*$G12),0)</f>
        <v>0</v>
      </c>
      <c r="BO12" s="67" cm="1">
        <f t="array" ref="BO12">IF($H12="ja",(IF(W$3-$F12&lt;0,0,IF(W$3-$F12&gt;200,0,INDEX('Modeller - CO2'!$F$4:$AT$59,MATCH("Jordbund",'Modeller - CO2'!$A$4:$A$59,0),(W$3-$F12)/5+1)))*$D12*$G12),0)</f>
        <v>0</v>
      </c>
      <c r="BP12" s="67" cm="1">
        <f t="array" ref="BP12">IF($H12="ja",(IF(X$3-$F12&lt;0,0,IF(X$3-$F12&gt;200,0,INDEX('Modeller - CO2'!$F$4:$AT$59,MATCH("Jordbund",'Modeller - CO2'!$A$4:$A$59,0),(X$3-$F12)/5+1)))*$D12*$G12),0)</f>
        <v>0</v>
      </c>
      <c r="BQ12" s="67" cm="1">
        <f t="array" ref="BQ12">IF($H12="ja",(IF(Y$3-$F12&lt;0,0,IF(Y$3-$F12&gt;200,0,INDEX('Modeller - CO2'!$F$4:$AT$59,MATCH("Jordbund",'Modeller - CO2'!$A$4:$A$59,0),(Y$3-$F12)/5+1)))*$D12*$G12),0)</f>
        <v>0</v>
      </c>
      <c r="BR12" s="67" cm="1">
        <f t="array" ref="BR12">IF($H12="ja",(IF(Z$3-$F12&lt;0,0,IF(Z$3-$F12&gt;200,0,INDEX('Modeller - CO2'!$F$4:$AT$59,MATCH("Jordbund",'Modeller - CO2'!$A$4:$A$59,0),(Z$3-$F12)/5+1)))*$D12*$G12),0)</f>
        <v>0</v>
      </c>
      <c r="BS12" s="67" cm="1">
        <f t="array" ref="BS12">IF($H12="ja",(IF(AA$3-$F12&lt;0,0,IF(AA$3-$F12&gt;200,0,INDEX('Modeller - CO2'!$F$4:$AT$59,MATCH("Jordbund",'Modeller - CO2'!$A$4:$A$59,0),(AA$3-$F12)/5+1)))*$D12*$G12),0)</f>
        <v>0</v>
      </c>
      <c r="BT12" s="67" cm="1">
        <f t="array" ref="BT12">IF($H12="ja",(IF(AB$3-$F12&lt;0,0,IF(AB$3-$F12&gt;200,0,INDEX('Modeller - CO2'!$F$4:$AT$59,MATCH("Jordbund",'Modeller - CO2'!$A$4:$A$59,0),(AB$3-$F12)/5+1)))*$D12*$G12),0)</f>
        <v>0</v>
      </c>
      <c r="BU12" s="67" cm="1">
        <f t="array" ref="BU12">IF($H12="ja",(IF(AC$3-$F12&lt;0,0,IF(AC$3-$F12&gt;200,0,INDEX('Modeller - CO2'!$F$4:$AT$59,MATCH("Jordbund",'Modeller - CO2'!$A$4:$A$59,0),(AC$3-$F12)/5+1)))*$D12*$G12),0)</f>
        <v>0</v>
      </c>
      <c r="BV12" s="67" cm="1">
        <f t="array" ref="BV12">IF($H12="ja",(IF(AD$3-$F12&lt;0,0,IF(AD$3-$F12&gt;200,0,INDEX('Modeller - CO2'!$F$4:$AT$59,MATCH("Jordbund",'Modeller - CO2'!$A$4:$A$59,0),(AD$3-$F12)/5+1)))*$D12*$G12),0)</f>
        <v>0</v>
      </c>
      <c r="BW12" s="67" cm="1">
        <f t="array" ref="BW12">IF($H12="ja",(IF(AE$3-$F12&lt;0,0,IF(AE$3-$F12&gt;200,0,INDEX('Modeller - CO2'!$F$4:$AT$59,MATCH("Jordbund",'Modeller - CO2'!$A$4:$A$59,0),(AE$3-$F12)/5+1)))*$D12*$G12),0)</f>
        <v>0</v>
      </c>
      <c r="BX12" s="67" cm="1">
        <f t="array" ref="BX12">IF($H12="ja",(IF(AF$3-$F12&lt;0,0,IF(AF$3-$F12&gt;200,0,INDEX('Modeller - CO2'!$F$4:$AT$59,MATCH("Jordbund",'Modeller - CO2'!$A$4:$A$59,0),(AF$3-$F12)/5+1)))*$D12*$G12),0)</f>
        <v>0</v>
      </c>
      <c r="BY12" s="67" cm="1">
        <f t="array" ref="BY12">IF($H12="ja",(IF(AG$3-$F12&lt;0,0,IF(AG$3-$F12&gt;200,0,INDEX('Modeller - CO2'!$F$4:$AT$59,MATCH("Jordbund",'Modeller - CO2'!$A$4:$A$59,0),(AG$3-$F12)/5+1)))*$D12*$G12),0)</f>
        <v>0</v>
      </c>
      <c r="BZ12" s="67" cm="1">
        <f t="array" ref="BZ12">IF($H12="ja",(IF(AH$3-$F12&lt;0,0,IF(AH$3-$F12&gt;200,0,INDEX('Modeller - CO2'!$F$4:$AT$59,MATCH("Jordbund",'Modeller - CO2'!$A$4:$A$59,0),(AH$3-$F12)/5+1)))*$D12*$G12),0)</f>
        <v>0</v>
      </c>
      <c r="CA12" s="67" cm="1">
        <f t="array" ref="CA12">IF($H12="ja",(IF(AI$3-$F12&lt;0,0,IF(AI$3-$F12&gt;200,0,INDEX('Modeller - CO2'!$F$4:$AT$59,MATCH("Jordbund",'Modeller - CO2'!$A$4:$A$59,0),(AI$3-$F12)/5+1)))*$D12*$G12),0)</f>
        <v>0</v>
      </c>
      <c r="CB12" s="67" cm="1">
        <f t="array" ref="CB12">IF($H12="ja",(IF(AJ$3-$F12&lt;0,0,IF(AJ$3-$F12&gt;200,0,INDEX('Modeller - CO2'!$F$4:$AT$59,MATCH("Jordbund",'Modeller - CO2'!$A$4:$A$59,0),(AJ$3-$F12)/5+1)))*$D12*$G12),0)</f>
        <v>0</v>
      </c>
      <c r="CC12" s="67" cm="1">
        <f t="array" ref="CC12">IF($H12="ja",(IF(AK$3-$F12&lt;0,0,IF(AK$3-$F12&gt;200,0,INDEX('Modeller - CO2'!$F$4:$AT$59,MATCH("Jordbund",'Modeller - CO2'!$A$4:$A$59,0),(AK$3-$F12)/5+1)))*$D12*$G12),0)</f>
        <v>0</v>
      </c>
      <c r="CD12" s="67" cm="1">
        <f t="array" ref="CD12">IF($H12="ja",(IF(AL$3-$F12&lt;0,0,IF(AL$3-$F12&gt;200,0,INDEX('Modeller - CO2'!$F$4:$AT$59,MATCH("Jordbund",'Modeller - CO2'!$A$4:$A$59,0),(AL$3-$F12)/5+1)))*$D12*$G12),0)</f>
        <v>0</v>
      </c>
      <c r="CE12" s="67" cm="1">
        <f t="array" ref="CE12">IF($H12="ja",(IF(AM$3-$F12&lt;0,0,IF(AM$3-$F12&gt;200,0,INDEX('Modeller - CO2'!$F$4:$AT$59,MATCH("Jordbund",'Modeller - CO2'!$A$4:$A$59,0),(AM$3-$F12)/5+1)))*$D12*$G12),0)</f>
        <v>0</v>
      </c>
      <c r="CF12" s="67" cm="1">
        <f t="array" ref="CF12">IF($H12="ja",(IF(AN$3-$F12&lt;0,0,IF(AN$3-$F12&gt;200,0,INDEX('Modeller - CO2'!$F$4:$AT$59,MATCH("Jordbund",'Modeller - CO2'!$A$4:$A$59,0),(AN$3-$F12)/5+1)))*$D12*$G12),0)</f>
        <v>0</v>
      </c>
      <c r="CG12" s="67" cm="1">
        <f t="array" ref="CG12">IF($H12="ja",(IF(AO$3-$F12&lt;0,0,IF(AO$3-$F12&gt;200,0,INDEX('Modeller - CO2'!$F$4:$AT$59,MATCH("Jordbund",'Modeller - CO2'!$A$4:$A$59,0),(AO$3-$F12)/5+1)))*$D12*$G12),0)</f>
        <v>0</v>
      </c>
      <c r="CH12" s="67" cm="1">
        <f t="array" ref="CH12">IF($H12="ja",(IF(AP$3-$F12&lt;0,0,IF(AP$3-$F12&gt;200,0,INDEX('Modeller - CO2'!$F$4:$AT$59,MATCH("Jordbund",'Modeller - CO2'!$A$4:$A$59,0),(AP$3-$F12)/5+1)))*$D12*$G12),0)</f>
        <v>0</v>
      </c>
      <c r="CI12" s="67" cm="1">
        <f t="array" ref="CI12">IF($H12="ja",(IF(AQ$3-$F12&lt;0,0,IF(AQ$3-$F12&gt;200,0,INDEX('Modeller - CO2'!$F$4:$AT$59,MATCH("Jordbund",'Modeller - CO2'!$A$4:$A$59,0),(AQ$3-$F12)/5+1)))*$D12*$G12),0)</f>
        <v>0</v>
      </c>
      <c r="CJ12" s="67" cm="1">
        <f t="array" ref="CJ12">IF($H12="ja",(IF(AR$3-$F12&lt;0,0,IF(AR$3-$F12&gt;200,0,INDEX('Modeller - CO2'!$F$4:$AT$59,MATCH("Jordbund",'Modeller - CO2'!$A$4:$A$59,0),(AR$3-$F12)/5+1)))*$D12*$G12),0)</f>
        <v>0</v>
      </c>
      <c r="CK12" s="67" cm="1">
        <f t="array" ref="CK12">IF($H12="ja",(IF(AS$3-$F12&lt;0,0,IF(AS$3-$F12&gt;200,0,INDEX('Modeller - CO2'!$F$4:$AT$59,MATCH("Jordbund",'Modeller - CO2'!$A$4:$A$59,0),(AS$3-$F12)/5+1)))*$D12*$G12),0)</f>
        <v>0</v>
      </c>
      <c r="CL12" s="67" cm="1">
        <f t="array" ref="CL12">IF($H12="ja",(IF(AT$3-$F12&lt;0,0,IF(AT$3-$F12&gt;200,0,INDEX('Modeller - CO2'!$F$4:$AT$59,MATCH("Jordbund",'Modeller - CO2'!$A$4:$A$59,0),(AT$3-$F12)/5+1)))*$D12*$G12),0)</f>
        <v>0</v>
      </c>
      <c r="CM12" s="67" cm="1">
        <f t="array" ref="CM12">IF($H12="ja",(IF(AU$3-$F12&lt;0,0,IF(AU$3-$F12&gt;200,0,INDEX('Modeller - CO2'!$F$4:$AT$59,MATCH("Jordbund",'Modeller - CO2'!$A$4:$A$59,0),(AU$3-$F12)/5+1)))*$D12*$G12),0)</f>
        <v>0</v>
      </c>
      <c r="CN12" s="67" cm="1">
        <f t="array" ref="CN12">IF($H12="ja",(IF(AV$3-$F12&lt;0,0,IF(AV$3-$F12&gt;200,0,INDEX('Modeller - CO2'!$F$4:$AT$59,MATCH("Jordbund",'Modeller - CO2'!$A$4:$A$59,0),(AV$3-$F12)/5+1)))*$D12*$G12),0)</f>
        <v>0</v>
      </c>
      <c r="CO12" s="67" cm="1">
        <f t="array" ref="CO12">IF($H12="ja",(IF(AW$3-$F12&lt;0,0,IF(AW$3-$F12&gt;200,0,INDEX('Modeller - CO2'!$F$4:$AT$59,MATCH("Jordbund",'Modeller - CO2'!$A$4:$A$59,0),(AW$3-$F12)/5+1)))*$D12*$G12),0)</f>
        <v>0</v>
      </c>
      <c r="CP12" s="67" cm="1">
        <f t="array" ref="CP12">IF($H12="ja",(IF(AX$3-$F12&lt;0,0,IF(AX$3-$F12&gt;200,0,INDEX('Modeller - CO2'!$F$4:$AT$59,MATCH("Jordbund",'Modeller - CO2'!$A$4:$A$59,0),(AX$3-$F12)/5+1)))*$D12*$G12),0)</f>
        <v>0</v>
      </c>
      <c r="CQ12" s="67" cm="1">
        <f t="array" ref="CQ12">IF($H12="ja",(IF(AY$3-$F12&lt;0,0,IF(AY$3-$F12&gt;200,0,INDEX('Modeller - CO2'!$F$4:$AT$59,MATCH("Jordbund",'Modeller - CO2'!$A$4:$A$59,0),(AY$3-$F12)/5+1)))*$D12*$G12),0)</f>
        <v>0</v>
      </c>
      <c r="CR12" s="67" cm="1">
        <f t="array" ref="CR12">IF($H12="ja",(IF(AZ$3-$F12&lt;0,0,IF(AZ$3-$F12&gt;200,0,INDEX('Modeller - CO2'!$F$4:$AT$59,MATCH("Jordbund",'Modeller - CO2'!$A$4:$A$59,0),(AZ$3-$F12)/5+1)))*$D12*$G12),0)</f>
        <v>0</v>
      </c>
      <c r="CS12" s="67" cm="1">
        <f t="array" ref="CS12">IF($H12="ja",(IF(BA$3-$F12&lt;0,0,IF(BA$3-$F12&gt;200,0,INDEX('Modeller - CO2'!$F$4:$AT$59,MATCH("Jordbund",'Modeller - CO2'!$A$4:$A$59,0),(BA$3-$F12)/5+1)))*$D12*$G12),0)</f>
        <v>0</v>
      </c>
      <c r="CT12" s="67" cm="1">
        <f t="array" ref="CT12">IF($H12="ja",(IF(BB$3-$F12&lt;0,0,IF(BB$3-$F12&gt;200,0,INDEX('Modeller - CO2'!$F$4:$AT$59,MATCH("Jordbund",'Modeller - CO2'!$A$4:$A$59,0),(BB$3-$F12)/5+1)))*$D12*$G12),0)</f>
        <v>0</v>
      </c>
      <c r="CU12" s="67" cm="1">
        <f t="array" ref="CU12">IF($H12="ja",(IF(BC$3-$F12&lt;0,0,IF(BC$3-$F12&gt;200,0,INDEX('Modeller - CO2'!$F$4:$AT$59,MATCH("Jordbund",'Modeller - CO2'!$A$4:$A$59,0),(BC$3-$F12)/5+1)))*$D12*$G12),0)</f>
        <v>0</v>
      </c>
      <c r="CV12" s="67" cm="1">
        <f t="array" ref="CV12">IF($H12="ja",(IF(BD$3-$F12&lt;0,0,IF(BD$3-$F12&gt;200,0,INDEX('Modeller - CO2'!$F$4:$AT$59,MATCH("Jordbund",'Modeller - CO2'!$A$4:$A$59,0),(BD$3-$F12)/5+1)))*$D12*$G12),0)</f>
        <v>0</v>
      </c>
      <c r="CW12" s="67" cm="1">
        <f t="array" ref="CW12">IF($H12="ja",(IF(BE$3-$F12&lt;0,0,IF(BE$3-$F12&gt;200,0,INDEX('Modeller - CO2'!$F$4:$AT$59,MATCH("Jordbund",'Modeller - CO2'!$A$4:$A$59,0),(BE$3-$F12)/5+1)))*$D12*$G12),0)</f>
        <v>0</v>
      </c>
      <c r="CZ12" s="67" cm="1">
        <f t="array" ref="CZ12">IF($P12="ja",(IF(CY$3-$F12&lt;0,0,IF(CY$3-$F12&gt;200,0,INDEX('Modeller - CO2'!$F$4:$AT$59,MATCH("Litter og dødt ved",'Modeller - CO2'!$A$4:$A$59,0),(CY$3-$F12)/5+1)))*$D12*$G12),0)</f>
        <v>0</v>
      </c>
      <c r="DA12" s="67" cm="1">
        <f t="array" ref="DA12">IF($P12="ja",(IF(CZ$3-$F12&lt;0,0,IF(CZ$3-$F12&gt;200,0,INDEX('Modeller - CO2'!$F$4:$AT$59,MATCH("Litter og dødt ved",'Modeller - CO2'!$A$4:$A$59,0),(CZ$3-$F12)/5+1)))*$D12*$G12),0)</f>
        <v>0</v>
      </c>
      <c r="DB12" s="67" cm="1">
        <f t="array" ref="DB12">IF($P12="ja",(IF(DA$3-$F12&lt;0,0,IF(DA$3-$F12&gt;200,0,INDEX('Modeller - CO2'!$F$4:$AT$59,MATCH("Litter og dødt ved",'Modeller - CO2'!$A$4:$A$59,0),(DA$3-$F12)/5+1)))*$D12*$G12),0)</f>
        <v>0</v>
      </c>
      <c r="DC12" s="67" cm="1">
        <f t="array" ref="DC12">IF($P12="ja",(IF(DB$3-$F12&lt;0,0,IF(DB$3-$F12&gt;200,0,INDEX('Modeller - CO2'!$F$4:$AT$59,MATCH("Litter og dødt ved",'Modeller - CO2'!$A$4:$A$59,0),(DB$3-$F12)/5+1)))*$D12*$G12),0)</f>
        <v>0</v>
      </c>
      <c r="DD12" s="67" cm="1">
        <f t="array" ref="DD12">IF($P12="ja",(IF(DC$3-$F12&lt;0,0,IF(DC$3-$F12&gt;200,0,INDEX('Modeller - CO2'!$F$4:$AT$59,MATCH("Litter og dødt ved",'Modeller - CO2'!$A$4:$A$59,0),(DC$3-$F12)/5+1)))*$D12*$G12),0)</f>
        <v>0</v>
      </c>
      <c r="DE12" s="67" cm="1">
        <f t="array" ref="DE12">IF($P12="ja",(IF(DD$3-$F12&lt;0,0,IF(DD$3-$F12&gt;200,0,INDEX('Modeller - CO2'!$F$4:$AT$59,MATCH("Litter og dødt ved",'Modeller - CO2'!$A$4:$A$59,0),(DD$3-$F12)/5+1)))*$D12*$G12),0)</f>
        <v>0</v>
      </c>
      <c r="DF12" s="67" cm="1">
        <f t="array" ref="DF12">IF($P12="ja",(IF(DE$3-$F12&lt;0,0,IF(DE$3-$F12&gt;200,0,INDEX('Modeller - CO2'!$F$4:$AT$59,MATCH("Litter og dødt ved",'Modeller - CO2'!$A$4:$A$59,0),(DE$3-$F12)/5+1)))*$D12*$G12),0)</f>
        <v>0</v>
      </c>
      <c r="DG12" s="67" cm="1">
        <f t="array" ref="DG12">IF($P12="ja",(IF(DF$3-$F12&lt;0,0,IF(DF$3-$F12&gt;200,0,INDEX('Modeller - CO2'!$F$4:$AT$59,MATCH("Litter og dødt ved",'Modeller - CO2'!$A$4:$A$59,0),(DF$3-$F12)/5+1)))*$D12*$G12),0)</f>
        <v>0</v>
      </c>
      <c r="DH12" s="67" cm="1">
        <f t="array" ref="DH12">IF($P12="ja",(IF(DG$3-$F12&lt;0,0,IF(DG$3-$F12&gt;200,0,INDEX('Modeller - CO2'!$F$4:$AT$59,MATCH("Litter og dødt ved",'Modeller - CO2'!$A$4:$A$59,0),(DG$3-$F12)/5+1)))*$D12*$G12),0)</f>
        <v>0</v>
      </c>
      <c r="DI12" s="67" cm="1">
        <f t="array" ref="DI12">IF($P12="ja",(IF(DH$3-$F12&lt;0,0,IF(DH$3-$F12&gt;200,0,INDEX('Modeller - CO2'!$F$4:$AT$59,MATCH("Litter og dødt ved",'Modeller - CO2'!$A$4:$A$59,0),(DH$3-$F12)/5+1)))*$D12*$G12),0)</f>
        <v>0</v>
      </c>
      <c r="DJ12" s="67" cm="1">
        <f t="array" ref="DJ12">IF($P12="ja",(IF(DI$3-$F12&lt;0,0,IF(DI$3-$F12&gt;200,0,INDEX('Modeller - CO2'!$F$4:$AT$59,MATCH("Litter og dødt ved",'Modeller - CO2'!$A$4:$A$59,0),(DI$3-$F12)/5+1)))*$D12*$G12),0)</f>
        <v>0</v>
      </c>
      <c r="DK12" s="67" cm="1">
        <f t="array" ref="DK12">IF($P12="ja",(IF(DJ$3-$F12&lt;0,0,IF(DJ$3-$F12&gt;200,0,INDEX('Modeller - CO2'!$F$4:$AT$59,MATCH("Litter og dødt ved",'Modeller - CO2'!$A$4:$A$59,0),(DJ$3-$F12)/5+1)))*$D12*$G12),0)</f>
        <v>0</v>
      </c>
      <c r="DL12" s="67" cm="1">
        <f t="array" ref="DL12">IF($P12="ja",(IF(DK$3-$F12&lt;0,0,IF(DK$3-$F12&gt;200,0,INDEX('Modeller - CO2'!$F$4:$AT$59,MATCH("Litter og dødt ved",'Modeller - CO2'!$A$4:$A$59,0),(DK$3-$F12)/5+1)))*$D12*$G12),0)</f>
        <v>0</v>
      </c>
      <c r="DM12" s="67" cm="1">
        <f t="array" ref="DM12">IF($P12="ja",(IF(DL$3-$F12&lt;0,0,IF(DL$3-$F12&gt;200,0,INDEX('Modeller - CO2'!$F$4:$AT$59,MATCH("Litter og dødt ved",'Modeller - CO2'!$A$4:$A$59,0),(DL$3-$F12)/5+1)))*$D12*$G12),0)</f>
        <v>0</v>
      </c>
      <c r="DN12" s="67" cm="1">
        <f t="array" ref="DN12">IF($P12="ja",(IF(DM$3-$F12&lt;0,0,IF(DM$3-$F12&gt;200,0,INDEX('Modeller - CO2'!$F$4:$AT$59,MATCH("Litter og dødt ved",'Modeller - CO2'!$A$4:$A$59,0),(DM$3-$F12)/5+1)))*$D12*$G12),0)</f>
        <v>0</v>
      </c>
      <c r="DO12" s="67" cm="1">
        <f t="array" ref="DO12">IF($P12="ja",(IF(DN$3-$F12&lt;0,0,IF(DN$3-$F12&gt;200,0,INDEX('Modeller - CO2'!$F$4:$AT$59,MATCH("Litter og dødt ved",'Modeller - CO2'!$A$4:$A$59,0),(DN$3-$F12)/5+1)))*$D12*$G12),0)</f>
        <v>0</v>
      </c>
      <c r="DP12" s="67" cm="1">
        <f t="array" ref="DP12">IF($P12="ja",(IF(DO$3-$F12&lt;0,0,IF(DO$3-$F12&gt;200,0,INDEX('Modeller - CO2'!$F$4:$AT$59,MATCH("Litter og dødt ved",'Modeller - CO2'!$A$4:$A$59,0),(DO$3-$F12)/5+1)))*$D12*$G12),0)</f>
        <v>0</v>
      </c>
      <c r="DQ12" s="67" cm="1">
        <f t="array" ref="DQ12">IF($P12="ja",(IF(DP$3-$F12&lt;0,0,IF(DP$3-$F12&gt;200,0,INDEX('Modeller - CO2'!$F$4:$AT$59,MATCH("Litter og dødt ved",'Modeller - CO2'!$A$4:$A$59,0),(DP$3-$F12)/5+1)))*$D12*$G12),0)</f>
        <v>0</v>
      </c>
      <c r="DR12" s="67" cm="1">
        <f t="array" ref="DR12">IF($P12="ja",(IF(DQ$3-$F12&lt;0,0,IF(DQ$3-$F12&gt;200,0,INDEX('Modeller - CO2'!$F$4:$AT$59,MATCH("Litter og dødt ved",'Modeller - CO2'!$A$4:$A$59,0),(DQ$3-$F12)/5+1)))*$D12*$G12),0)</f>
        <v>0</v>
      </c>
      <c r="DS12" s="67" cm="1">
        <f t="array" ref="DS12">IF($P12="ja",(IF(DR$3-$F12&lt;0,0,IF(DR$3-$F12&gt;200,0,INDEX('Modeller - CO2'!$F$4:$AT$59,MATCH("Litter og dødt ved",'Modeller - CO2'!$A$4:$A$59,0),(DR$3-$F12)/5+1)))*$D12*$G12),0)</f>
        <v>0</v>
      </c>
      <c r="DT12" s="67" cm="1">
        <f t="array" ref="DT12">IF($P12="ja",(IF(DS$3-$F12&lt;0,0,IF(DS$3-$F12&gt;200,0,INDEX('Modeller - CO2'!$F$4:$AT$59,MATCH("Litter og dødt ved",'Modeller - CO2'!$A$4:$A$59,0),(DS$3-$F12)/5+1)))*$D12*$G12),0)</f>
        <v>0</v>
      </c>
      <c r="DU12" s="67" cm="1">
        <f t="array" ref="DU12">IF($P12="ja",(IF(DT$3-$F12&lt;0,0,IF(DT$3-$F12&gt;200,0,INDEX('Modeller - CO2'!$F$4:$AT$59,MATCH("Litter og dødt ved",'Modeller - CO2'!$A$4:$A$59,0),(DT$3-$F12)/5+1)))*$D12*$G12),0)</f>
        <v>0</v>
      </c>
      <c r="DV12" s="67" cm="1">
        <f t="array" ref="DV12">IF($P12="ja",(IF(DU$3-$F12&lt;0,0,IF(DU$3-$F12&gt;200,0,INDEX('Modeller - CO2'!$F$4:$AT$59,MATCH("Litter og dødt ved",'Modeller - CO2'!$A$4:$A$59,0),(DU$3-$F12)/5+1)))*$D12*$G12),0)</f>
        <v>0</v>
      </c>
      <c r="DW12" s="67" cm="1">
        <f t="array" ref="DW12">IF($P12="ja",(IF(DV$3-$F12&lt;0,0,IF(DV$3-$F12&gt;200,0,INDEX('Modeller - CO2'!$F$4:$AT$59,MATCH("Litter og dødt ved",'Modeller - CO2'!$A$4:$A$59,0),(DV$3-$F12)/5+1)))*$D12*$G12),0)</f>
        <v>0</v>
      </c>
      <c r="DX12" s="67" cm="1">
        <f t="array" ref="DX12">IF($P12="ja",(IF(DW$3-$F12&lt;0,0,IF(DW$3-$F12&gt;200,0,INDEX('Modeller - CO2'!$F$4:$AT$59,MATCH("Litter og dødt ved",'Modeller - CO2'!$A$4:$A$59,0),(DW$3-$F12)/5+1)))*$D12*$G12),0)</f>
        <v>0</v>
      </c>
      <c r="DY12" s="67" cm="1">
        <f t="array" ref="DY12">IF($P12="ja",(IF(DX$3-$F12&lt;0,0,IF(DX$3-$F12&gt;200,0,INDEX('Modeller - CO2'!$F$4:$AT$59,MATCH("Litter og dødt ved",'Modeller - CO2'!$A$4:$A$59,0),(DX$3-$F12)/5+1)))*$D12*$G12),0)</f>
        <v>0</v>
      </c>
      <c r="DZ12" s="67" cm="1">
        <f t="array" ref="DZ12">IF($P12="ja",(IF(DY$3-$F12&lt;0,0,IF(DY$3-$F12&gt;200,0,INDEX('Modeller - CO2'!$F$4:$AT$59,MATCH("Litter og dødt ved",'Modeller - CO2'!$A$4:$A$59,0),(DY$3-$F12)/5+1)))*$D12*$G12),0)</f>
        <v>0</v>
      </c>
      <c r="EA12" s="67" cm="1">
        <f t="array" ref="EA12">IF($P12="ja",(IF(DZ$3-$F12&lt;0,0,IF(DZ$3-$F12&gt;200,0,INDEX('Modeller - CO2'!$F$4:$AT$59,MATCH("Litter og dødt ved",'Modeller - CO2'!$A$4:$A$59,0),(DZ$3-$F12)/5+1)))*$D12*$G12),0)</f>
        <v>0</v>
      </c>
      <c r="EB12" s="67" cm="1">
        <f t="array" ref="EB12">IF($P12="ja",(IF(EA$3-$F12&lt;0,0,IF(EA$3-$F12&gt;200,0,INDEX('Modeller - CO2'!$F$4:$AT$59,MATCH("Litter og dødt ved",'Modeller - CO2'!$A$4:$A$59,0),(EA$3-$F12)/5+1)))*$D12*$G12),0)</f>
        <v>0</v>
      </c>
      <c r="EC12" s="67" cm="1">
        <f t="array" ref="EC12">IF($P12="ja",(IF(EB$3-$F12&lt;0,0,IF(EB$3-$F12&gt;200,0,INDEX('Modeller - CO2'!$F$4:$AT$59,MATCH("Litter og dødt ved",'Modeller - CO2'!$A$4:$A$59,0),(EB$3-$F12)/5+1)))*$D12*$G12),0)</f>
        <v>0</v>
      </c>
      <c r="ED12" s="67" cm="1">
        <f t="array" ref="ED12">IF($P12="ja",(IF(EC$3-$F12&lt;0,0,IF(EC$3-$F12&gt;200,0,INDEX('Modeller - CO2'!$F$4:$AT$59,MATCH("Litter og dødt ved",'Modeller - CO2'!$A$4:$A$59,0),(EC$3-$F12)/5+1)))*$D12*$G12),0)</f>
        <v>0</v>
      </c>
      <c r="EE12" s="67" cm="1">
        <f t="array" ref="EE12">IF($P12="ja",(IF(ED$3-$F12&lt;0,0,IF(ED$3-$F12&gt;200,0,INDEX('Modeller - CO2'!$F$4:$AT$59,MATCH("Litter og dødt ved",'Modeller - CO2'!$A$4:$A$59,0),(ED$3-$F12)/5+1)))*$D12*$G12),0)</f>
        <v>0</v>
      </c>
      <c r="EF12" s="67" cm="1">
        <f t="array" ref="EF12">IF($P12="ja",(IF(EE$3-$F12&lt;0,0,IF(EE$3-$F12&gt;200,0,INDEX('Modeller - CO2'!$F$4:$AT$59,MATCH("Litter og dødt ved",'Modeller - CO2'!$A$4:$A$59,0),(EE$3-$F12)/5+1)))*$D12*$G12),0)</f>
        <v>0</v>
      </c>
      <c r="EG12" s="67" cm="1">
        <f t="array" ref="EG12">IF($P12="ja",(IF(EF$3-$F12&lt;0,0,IF(EF$3-$F12&gt;200,0,INDEX('Modeller - CO2'!$F$4:$AT$59,MATCH("Litter og dødt ved",'Modeller - CO2'!$A$4:$A$59,0),(EF$3-$F12)/5+1)))*$D12*$G12),0)</f>
        <v>0</v>
      </c>
      <c r="EH12" s="67" cm="1">
        <f t="array" ref="EH12">IF($P12="ja",(IF(EG$3-$F12&lt;0,0,IF(EG$3-$F12&gt;200,0,INDEX('Modeller - CO2'!$F$4:$AT$59,MATCH("Litter og dødt ved",'Modeller - CO2'!$A$4:$A$59,0),(EG$3-$F12)/5+1)))*$D12*$G12),0)</f>
        <v>0</v>
      </c>
      <c r="EI12" s="67" cm="1">
        <f t="array" ref="EI12">IF($P12="ja",(IF(EH$3-$F12&lt;0,0,IF(EH$3-$F12&gt;200,0,INDEX('Modeller - CO2'!$F$4:$AT$59,MATCH("Litter og dødt ved",'Modeller - CO2'!$A$4:$A$59,0),(EH$3-$F12)/5+1)))*$D12*$G12),0)</f>
        <v>0</v>
      </c>
      <c r="EJ12" s="67" cm="1">
        <f t="array" ref="EJ12">IF($P12="ja",(IF(EI$3-$F12&lt;0,0,IF(EI$3-$F12&gt;200,0,INDEX('Modeller - CO2'!$F$4:$AT$59,MATCH("Litter og dødt ved",'Modeller - CO2'!$A$4:$A$59,0),(EI$3-$F12)/5+1)))*$D12*$G12),0)</f>
        <v>0</v>
      </c>
      <c r="EK12" s="67" cm="1">
        <f t="array" ref="EK12">IF($P12="ja",(IF(EJ$3-$F12&lt;0,0,IF(EJ$3-$F12&gt;200,0,INDEX('Modeller - CO2'!$F$4:$AT$59,MATCH("Litter og dødt ved",'Modeller - CO2'!$A$4:$A$59,0),(EJ$3-$F12)/5+1)))*$D12*$G12),0)</f>
        <v>0</v>
      </c>
      <c r="EL12" s="67" cm="1">
        <f t="array" ref="EL12">IF($P12="ja",(IF(EK$3-$F12&lt;0,0,IF(EK$3-$F12&gt;200,0,INDEX('Modeller - CO2'!$F$4:$AT$59,MATCH("Litter og dødt ved",'Modeller - CO2'!$A$4:$A$59,0),(EK$3-$F12)/5+1)))*$D12*$G12),0)</f>
        <v>0</v>
      </c>
      <c r="EM12" s="67" cm="1">
        <f t="array" ref="EM12">IF($P12="ja",(IF(EL$3-$F12&lt;0,0,IF(EL$3-$F12&gt;200,0,INDEX('Modeller - CO2'!$F$4:$AT$59,MATCH("Litter og dødt ved",'Modeller - CO2'!$A$4:$A$59,0),(EL$3-$F12)/5+1)))*$D12*$G12),0)</f>
        <v>0</v>
      </c>
      <c r="EN12" s="67" cm="1">
        <f t="array" ref="EN12">IF($P12="ja",(IF(EM$3-$F12&lt;0,0,IF(EM$3-$F12&gt;200,0,INDEX('Modeller - CO2'!$F$4:$AT$59,MATCH("Litter og dødt ved",'Modeller - CO2'!$A$4:$A$59,0),(EM$3-$F12)/5+1)))*$D12*$G12),0)</f>
        <v>0</v>
      </c>
    </row>
    <row r="13" spans="2:144" ht="15.6" x14ac:dyDescent="0.3">
      <c r="B13" s="66">
        <f>'Stamdata - Projektplan'!B57</f>
        <v>0</v>
      </c>
      <c r="C13" s="66">
        <f>'Stamdata - Projektplan'!C57</f>
        <v>0</v>
      </c>
      <c r="D13" s="66">
        <f>'Stamdata - Projektplan'!D57</f>
        <v>0</v>
      </c>
      <c r="E13" s="66">
        <f>'Stamdata - Projektplan'!E57</f>
        <v>0</v>
      </c>
      <c r="F13" s="66">
        <f>'Stamdata - Projektplan'!G57</f>
        <v>0</v>
      </c>
      <c r="G13" s="66">
        <f>'Stamdata - Projektplan'!H57</f>
        <v>0</v>
      </c>
      <c r="H13" s="66">
        <f>'Stamdata - Projektplan'!I57</f>
        <v>0</v>
      </c>
      <c r="I13" s="66">
        <f>'Stamdata - Projektplan'!J57</f>
        <v>0</v>
      </c>
      <c r="J13" s="63" t="str">
        <f>IFERROR(VLOOKUP(I13,'Modeller - CO2'!$A$4:$C$57,3,FALSE),"")</f>
        <v/>
      </c>
      <c r="K13" s="451" t="str">
        <f>IFERROR(VLOOKUP(I13,'Modeller - CO2'!$A$4:$D$57,4,FALSE),"")</f>
        <v/>
      </c>
      <c r="L13" s="453" t="str">
        <f t="shared" si="80"/>
        <v/>
      </c>
      <c r="M13" s="451" t="str">
        <f>IFERROR(VLOOKUP(I13,'Modeller - CO2'!$A$4:$E$57,5,FALSE),"")</f>
        <v/>
      </c>
      <c r="N13" s="453" t="str">
        <f t="shared" si="81"/>
        <v/>
      </c>
      <c r="O13" s="63" t="b">
        <f t="shared" si="79"/>
        <v>1</v>
      </c>
      <c r="P13" s="63" t="str">
        <f t="shared" si="82"/>
        <v>Nej</v>
      </c>
      <c r="R13" s="67" cm="1">
        <f t="array" ref="R13">IFERROR((IF(Q$3-$F13&lt;0,0,IF(Q$3-$F13&gt;200,0,INDEX('Modeller - CO2'!$F$4:$AT$59,MATCH('Opgørelse - CO2'!$I13,'Modeller - CO2'!$A$4:$A$59,0),(Q$3-$F13)/5+1)))*$D13*$G13),0)</f>
        <v>0</v>
      </c>
      <c r="S13" s="67" cm="1">
        <f t="array" ref="S13">IFERROR((IF(R$3-$F13&lt;0,0,IF(R$3-$F13&gt;200,0,INDEX('Modeller - CO2'!$F$4:$AT$59,MATCH('Opgørelse - CO2'!$I13,'Modeller - CO2'!$A$4:$A$59,0),(R$3-$F13)/5+1)))*$D13*$G13),0)</f>
        <v>0</v>
      </c>
      <c r="T13" s="67" cm="1">
        <f t="array" ref="T13">IFERROR((IF(S$3-$F13&lt;0,0,IF(S$3-$F13&gt;200,0,INDEX('Modeller - CO2'!$F$4:$AT$59,MATCH('Opgørelse - CO2'!$I13,'Modeller - CO2'!$A$4:$A$59,0),(S$3-$F13)/5+1)))*$D13*$G13),0)</f>
        <v>0</v>
      </c>
      <c r="U13" s="67" cm="1">
        <f t="array" ref="U13">IFERROR((IF(T$3-$F13&lt;0,0,IF(T$3-$F13&gt;200,0,INDEX('Modeller - CO2'!$F$4:$AT$59,MATCH('Opgørelse - CO2'!$I13,'Modeller - CO2'!$A$4:$A$59,0),(T$3-$F13)/5+1)))*$D13*$G13),0)</f>
        <v>0</v>
      </c>
      <c r="V13" s="67" cm="1">
        <f t="array" ref="V13">IFERROR((IF(U$3-$F13&lt;0,0,IF(U$3-$F13&gt;200,0,INDEX('Modeller - CO2'!$F$4:$AT$59,MATCH('Opgørelse - CO2'!$I13,'Modeller - CO2'!$A$4:$A$59,0),(U$3-$F13)/5+1)))*$D13*$G13),0)</f>
        <v>0</v>
      </c>
      <c r="W13" s="67" cm="1">
        <f t="array" ref="W13">IFERROR((IF(V$3-$F13&lt;0,0,IF(V$3-$F13&gt;200,0,INDEX('Modeller - CO2'!$F$4:$AT$59,MATCH('Opgørelse - CO2'!$I13,'Modeller - CO2'!$A$4:$A$59,0),(V$3-$F13)/5+1)))*$D13*$G13),0)</f>
        <v>0</v>
      </c>
      <c r="X13" s="67" cm="1">
        <f t="array" ref="X13">IFERROR((IF(W$3-$F13&lt;0,0,IF(W$3-$F13&gt;200,0,INDEX('Modeller - CO2'!$F$4:$AT$59,MATCH('Opgørelse - CO2'!$I13,'Modeller - CO2'!$A$4:$A$59,0),(W$3-$F13)/5+1)))*$D13*$G13),0)</f>
        <v>0</v>
      </c>
      <c r="Y13" s="67" cm="1">
        <f t="array" ref="Y13">IFERROR((IF(X$3-$F13&lt;0,0,IF(X$3-$F13&gt;200,0,INDEX('Modeller - CO2'!$F$4:$AT$59,MATCH('Opgørelse - CO2'!$I13,'Modeller - CO2'!$A$4:$A$59,0),(X$3-$F13)/5+1)))*$D13*$G13),0)</f>
        <v>0</v>
      </c>
      <c r="Z13" s="67" cm="1">
        <f t="array" ref="Z13">IFERROR((IF(Y$3-$F13&lt;0,0,IF(Y$3-$F13&gt;200,0,INDEX('Modeller - CO2'!$F$4:$AT$59,MATCH('Opgørelse - CO2'!$I13,'Modeller - CO2'!$A$4:$A$59,0),(Y$3-$F13)/5+1)))*$D13*$G13),0)</f>
        <v>0</v>
      </c>
      <c r="AA13" s="67" cm="1">
        <f t="array" ref="AA13">IFERROR((IF(Z$3-$F13&lt;0,0,IF(Z$3-$F13&gt;200,0,INDEX('Modeller - CO2'!$F$4:$AT$59,MATCH('Opgørelse - CO2'!$I13,'Modeller - CO2'!$A$4:$A$59,0),(Z$3-$F13)/5+1)))*$D13*$G13),0)</f>
        <v>0</v>
      </c>
      <c r="AB13" s="67" cm="1">
        <f t="array" ref="AB13">IFERROR((IF(AA$3-$F13&lt;0,0,IF(AA$3-$F13&gt;200,0,INDEX('Modeller - CO2'!$F$4:$AT$59,MATCH('Opgørelse - CO2'!$I13,'Modeller - CO2'!$A$4:$A$59,0),(AA$3-$F13)/5+1)))*$D13*$G13),0)</f>
        <v>0</v>
      </c>
      <c r="AC13" s="67" cm="1">
        <f t="array" ref="AC13">IFERROR((IF(AB$3-$F13&lt;0,0,IF(AB$3-$F13&gt;200,0,INDEX('Modeller - CO2'!$F$4:$AT$59,MATCH('Opgørelse - CO2'!$I13,'Modeller - CO2'!$A$4:$A$59,0),(AB$3-$F13)/5+1)))*$D13*$G13),0)</f>
        <v>0</v>
      </c>
      <c r="AD13" s="67" cm="1">
        <f t="array" ref="AD13">IFERROR((IF(AC$3-$F13&lt;0,0,IF(AC$3-$F13&gt;200,0,INDEX('Modeller - CO2'!$F$4:$AT$59,MATCH('Opgørelse - CO2'!$I13,'Modeller - CO2'!$A$4:$A$59,0),(AC$3-$F13)/5+1)))*$D13*$G13),0)</f>
        <v>0</v>
      </c>
      <c r="AE13" s="67" cm="1">
        <f t="array" ref="AE13">IFERROR((IF(AD$3-$F13&lt;0,0,IF(AD$3-$F13&gt;200,0,INDEX('Modeller - CO2'!$F$4:$AT$59,MATCH('Opgørelse - CO2'!$I13,'Modeller - CO2'!$A$4:$A$59,0),(AD$3-$F13)/5+1)))*$D13*$G13),0)</f>
        <v>0</v>
      </c>
      <c r="AF13" s="67" cm="1">
        <f t="array" ref="AF13">IFERROR((IF(AE$3-$F13&lt;0,0,IF(AE$3-$F13&gt;200,0,INDEX('Modeller - CO2'!$F$4:$AT$59,MATCH('Opgørelse - CO2'!$I13,'Modeller - CO2'!$A$4:$A$59,0),(AE$3-$F13)/5+1)))*$D13*$G13),0)</f>
        <v>0</v>
      </c>
      <c r="AG13" s="67" cm="1">
        <f t="array" ref="AG13">IFERROR((IF(AF$3-$F13&lt;0,0,IF(AF$3-$F13&gt;200,0,INDEX('Modeller - CO2'!$F$4:$AT$59,MATCH('Opgørelse - CO2'!$I13,'Modeller - CO2'!$A$4:$A$59,0),(AF$3-$F13)/5+1)))*$D13*$G13),0)</f>
        <v>0</v>
      </c>
      <c r="AH13" s="67" cm="1">
        <f t="array" ref="AH13">IFERROR((IF(AG$3-$F13&lt;0,0,IF(AG$3-$F13&gt;200,0,INDEX('Modeller - CO2'!$F$4:$AT$59,MATCH('Opgørelse - CO2'!$I13,'Modeller - CO2'!$A$4:$A$59,0),(AG$3-$F13)/5+1)))*$D13*$G13),0)</f>
        <v>0</v>
      </c>
      <c r="AI13" s="67" cm="1">
        <f t="array" ref="AI13">IFERROR((IF(AH$3-$F13&lt;0,0,IF(AH$3-$F13&gt;200,0,INDEX('Modeller - CO2'!$F$4:$AT$59,MATCH('Opgørelse - CO2'!$I13,'Modeller - CO2'!$A$4:$A$59,0),(AH$3-$F13)/5+1)))*$D13*$G13),0)</f>
        <v>0</v>
      </c>
      <c r="AJ13" s="67" cm="1">
        <f t="array" ref="AJ13">IFERROR((IF(AI$3-$F13&lt;0,0,IF(AI$3-$F13&gt;200,0,INDEX('Modeller - CO2'!$F$4:$AT$59,MATCH('Opgørelse - CO2'!$I13,'Modeller - CO2'!$A$4:$A$59,0),(AI$3-$F13)/5+1)))*$D13*$G13),0)</f>
        <v>0</v>
      </c>
      <c r="AK13" s="67" cm="1">
        <f t="array" ref="AK13">IFERROR((IF(AJ$3-$F13&lt;0,0,IF(AJ$3-$F13&gt;200,0,INDEX('Modeller - CO2'!$F$4:$AT$59,MATCH('Opgørelse - CO2'!$I13,'Modeller - CO2'!$A$4:$A$59,0),(AJ$3-$F13)/5+1)))*$D13*$G13),0)</f>
        <v>0</v>
      </c>
      <c r="AL13" s="67" cm="1">
        <f t="array" ref="AL13">IFERROR((IF(AK$3-$F13&lt;0,0,IF(AK$3-$F13&gt;200,0,INDEX('Modeller - CO2'!$F$4:$AT$59,MATCH('Opgørelse - CO2'!$I13,'Modeller - CO2'!$A$4:$A$59,0),(AK$3-$F13)/5+1)))*$D13*$G13),0)</f>
        <v>0</v>
      </c>
      <c r="AM13" s="67" cm="1">
        <f t="array" ref="AM13">IFERROR((IF(AL$3-$F13&lt;0,0,IF(AL$3-$F13&gt;200,0,INDEX('Modeller - CO2'!$F$4:$AT$59,MATCH('Opgørelse - CO2'!$I13,'Modeller - CO2'!$A$4:$A$59,0),(AL$3-$F13)/5+1)))*$D13*$G13),0)</f>
        <v>0</v>
      </c>
      <c r="AN13" s="67" cm="1">
        <f t="array" ref="AN13">IFERROR((IF(AM$3-$F13&lt;0,0,IF(AM$3-$F13&gt;200,0,INDEX('Modeller - CO2'!$F$4:$AT$59,MATCH('Opgørelse - CO2'!$I13,'Modeller - CO2'!$A$4:$A$59,0),(AM$3-$F13)/5+1)))*$D13*$G13),0)</f>
        <v>0</v>
      </c>
      <c r="AO13" s="67" cm="1">
        <f t="array" ref="AO13">IFERROR((IF(AN$3-$F13&lt;0,0,IF(AN$3-$F13&gt;200,0,INDEX('Modeller - CO2'!$F$4:$AT$59,MATCH('Opgørelse - CO2'!$I13,'Modeller - CO2'!$A$4:$A$59,0),(AN$3-$F13)/5+1)))*$D13*$G13),0)</f>
        <v>0</v>
      </c>
      <c r="AP13" s="67" cm="1">
        <f t="array" ref="AP13">IFERROR((IF(AO$3-$F13&lt;0,0,IF(AO$3-$F13&gt;200,0,INDEX('Modeller - CO2'!$F$4:$AT$59,MATCH('Opgørelse - CO2'!$I13,'Modeller - CO2'!$A$4:$A$59,0),(AO$3-$F13)/5+1)))*$D13*$G13),0)</f>
        <v>0</v>
      </c>
      <c r="AQ13" s="67" cm="1">
        <f t="array" ref="AQ13">IFERROR((IF(AP$3-$F13&lt;0,0,IF(AP$3-$F13&gt;200,0,INDEX('Modeller - CO2'!$F$4:$AT$59,MATCH('Opgørelse - CO2'!$I13,'Modeller - CO2'!$A$4:$A$59,0),(AP$3-$F13)/5+1)))*$D13*$G13),0)</f>
        <v>0</v>
      </c>
      <c r="AR13" s="67" cm="1">
        <f t="array" ref="AR13">IFERROR((IF(AQ$3-$F13&lt;0,0,IF(AQ$3-$F13&gt;200,0,INDEX('Modeller - CO2'!$F$4:$AT$59,MATCH('Opgørelse - CO2'!$I13,'Modeller - CO2'!$A$4:$A$59,0),(AQ$3-$F13)/5+1)))*$D13*$G13),0)</f>
        <v>0</v>
      </c>
      <c r="AS13" s="67" cm="1">
        <f t="array" ref="AS13">IFERROR((IF(AR$3-$F13&lt;0,0,IF(AR$3-$F13&gt;200,0,INDEX('Modeller - CO2'!$F$4:$AT$59,MATCH('Opgørelse - CO2'!$I13,'Modeller - CO2'!$A$4:$A$59,0),(AR$3-$F13)/5+1)))*$D13*$G13),0)</f>
        <v>0</v>
      </c>
      <c r="AT13" s="67" cm="1">
        <f t="array" ref="AT13">IFERROR((IF(AS$3-$F13&lt;0,0,IF(AS$3-$F13&gt;200,0,INDEX('Modeller - CO2'!$F$4:$AT$59,MATCH('Opgørelse - CO2'!$I13,'Modeller - CO2'!$A$4:$A$59,0),(AS$3-$F13)/5+1)))*$D13*$G13),0)</f>
        <v>0</v>
      </c>
      <c r="AU13" s="67" cm="1">
        <f t="array" ref="AU13">IFERROR((IF(AT$3-$F13&lt;0,0,IF(AT$3-$F13&gt;200,0,INDEX('Modeller - CO2'!$F$4:$AT$59,MATCH('Opgørelse - CO2'!$I13,'Modeller - CO2'!$A$4:$A$59,0),(AT$3-$F13)/5+1)))*$D13*$G13),0)</f>
        <v>0</v>
      </c>
      <c r="AV13" s="67" cm="1">
        <f t="array" ref="AV13">IFERROR((IF(AU$3-$F13&lt;0,0,IF(AU$3-$F13&gt;200,0,INDEX('Modeller - CO2'!$F$4:$AT$59,MATCH('Opgørelse - CO2'!$I13,'Modeller - CO2'!$A$4:$A$59,0),(AU$3-$F13)/5+1)))*$D13*$G13),0)</f>
        <v>0</v>
      </c>
      <c r="AW13" s="67" cm="1">
        <f t="array" ref="AW13">IFERROR((IF(AV$3-$F13&lt;0,0,IF(AV$3-$F13&gt;200,0,INDEX('Modeller - CO2'!$F$4:$AT$59,MATCH('Opgørelse - CO2'!$I13,'Modeller - CO2'!$A$4:$A$59,0),(AV$3-$F13)/5+1)))*$D13*$G13),0)</f>
        <v>0</v>
      </c>
      <c r="AX13" s="67" cm="1">
        <f t="array" ref="AX13">IFERROR((IF(AW$3-$F13&lt;0,0,IF(AW$3-$F13&gt;200,0,INDEX('Modeller - CO2'!$F$4:$AT$59,MATCH('Opgørelse - CO2'!$I13,'Modeller - CO2'!$A$4:$A$59,0),(AW$3-$F13)/5+1)))*$D13*$G13),0)</f>
        <v>0</v>
      </c>
      <c r="AY13" s="67" cm="1">
        <f t="array" ref="AY13">IFERROR((IF(AX$3-$F13&lt;0,0,IF(AX$3-$F13&gt;200,0,INDEX('Modeller - CO2'!$F$4:$AT$59,MATCH('Opgørelse - CO2'!$I13,'Modeller - CO2'!$A$4:$A$59,0),(AX$3-$F13)/5+1)))*$D13*$G13),0)</f>
        <v>0</v>
      </c>
      <c r="AZ13" s="67" cm="1">
        <f t="array" ref="AZ13">IFERROR((IF(AY$3-$F13&lt;0,0,IF(AY$3-$F13&gt;200,0,INDEX('Modeller - CO2'!$F$4:$AT$59,MATCH('Opgørelse - CO2'!$I13,'Modeller - CO2'!$A$4:$A$59,0),(AY$3-$F13)/5+1)))*$D13*$G13),0)</f>
        <v>0</v>
      </c>
      <c r="BA13" s="67" cm="1">
        <f t="array" ref="BA13">IFERROR((IF(AZ$3-$F13&lt;0,0,IF(AZ$3-$F13&gt;200,0,INDEX('Modeller - CO2'!$F$4:$AT$59,MATCH('Opgørelse - CO2'!$I13,'Modeller - CO2'!$A$4:$A$59,0),(AZ$3-$F13)/5+1)))*$D13*$G13),0)</f>
        <v>0</v>
      </c>
      <c r="BB13" s="67" cm="1">
        <f t="array" ref="BB13">IFERROR((IF(BA$3-$F13&lt;0,0,IF(BA$3-$F13&gt;200,0,INDEX('Modeller - CO2'!$F$4:$AT$59,MATCH('Opgørelse - CO2'!$I13,'Modeller - CO2'!$A$4:$A$59,0),(BA$3-$F13)/5+1)))*$D13*$G13),0)</f>
        <v>0</v>
      </c>
      <c r="BC13" s="67" cm="1">
        <f t="array" ref="BC13">IFERROR((IF(BB$3-$F13&lt;0,0,IF(BB$3-$F13&gt;200,0,INDEX('Modeller - CO2'!$F$4:$AT$59,MATCH('Opgørelse - CO2'!$I13,'Modeller - CO2'!$A$4:$A$59,0),(BB$3-$F13)/5+1)))*$D13*$G13),0)</f>
        <v>0</v>
      </c>
      <c r="BD13" s="67" cm="1">
        <f t="array" ref="BD13">IFERROR((IF(BC$3-$F13&lt;0,0,IF(BC$3-$F13&gt;200,0,INDEX('Modeller - CO2'!$F$4:$AT$59,MATCH('Opgørelse - CO2'!$I13,'Modeller - CO2'!$A$4:$A$59,0),(BC$3-$F13)/5+1)))*$D13*$G13),0)</f>
        <v>0</v>
      </c>
      <c r="BE13" s="67" cm="1">
        <f t="array" ref="BE13">IFERROR((IF(BD$3-$F13&lt;0,0,IF(BD$3-$F13&gt;200,0,INDEX('Modeller - CO2'!$F$4:$AT$59,MATCH('Opgørelse - CO2'!$I13,'Modeller - CO2'!$A$4:$A$59,0),(BD$3-$F13)/5+1)))*$D13*$G13),0)</f>
        <v>0</v>
      </c>
      <c r="BF13" s="67" cm="1">
        <f t="array" ref="BF13">IFERROR((IF(BE$3-$F13&lt;0,0,IF(BE$3-$F13&gt;200,0,INDEX('Modeller - CO2'!$F$4:$AT$59,MATCH('Opgørelse - CO2'!$I13,'Modeller - CO2'!$A$4:$A$59,0),(BE$3-$F13)/5+1)))*$D13*$G13),0)</f>
        <v>0</v>
      </c>
      <c r="BI13" s="67" cm="1">
        <f t="array" ref="BI13">IF($H13="ja",(IF(Q$3-$F13&lt;0,0,IF(Q$3-$F13&gt;200,0,INDEX('Modeller - CO2'!$F$4:$AT$59,MATCH("Jordbund",'Modeller - CO2'!$A$4:$A$59,0),(Q$3-$F13)/5+1)))*$D13*$G13),0)</f>
        <v>0</v>
      </c>
      <c r="BJ13" s="67" cm="1">
        <f t="array" ref="BJ13">IF($H13="ja",(IF(R$3-$F13&lt;0,0,IF(R$3-$F13&gt;200,0,INDEX('Modeller - CO2'!$F$4:$AT$59,MATCH("Jordbund",'Modeller - CO2'!$A$4:$A$59,0),(R$3-$F13)/5+1)))*$D13*$G13),0)</f>
        <v>0</v>
      </c>
      <c r="BK13" s="67" cm="1">
        <f t="array" ref="BK13">IF($H13="ja",(IF(S$3-$F13&lt;0,0,IF(S$3-$F13&gt;200,0,INDEX('Modeller - CO2'!$F$4:$AT$59,MATCH("Jordbund",'Modeller - CO2'!$A$4:$A$59,0),(S$3-$F13)/5+1)))*$D13*$G13),0)</f>
        <v>0</v>
      </c>
      <c r="BL13" s="67" cm="1">
        <f t="array" ref="BL13">IF($H13="ja",(IF(T$3-$F13&lt;0,0,IF(T$3-$F13&gt;200,0,INDEX('Modeller - CO2'!$F$4:$AT$59,MATCH("Jordbund",'Modeller - CO2'!$A$4:$A$59,0),(T$3-$F13)/5+1)))*$D13*$G13),0)</f>
        <v>0</v>
      </c>
      <c r="BM13" s="67" cm="1">
        <f t="array" ref="BM13">IF($H13="ja",(IF(U$3-$F13&lt;0,0,IF(U$3-$F13&gt;200,0,INDEX('Modeller - CO2'!$F$4:$AT$59,MATCH("Jordbund",'Modeller - CO2'!$A$4:$A$59,0),(U$3-$F13)/5+1)))*$D13*$G13),0)</f>
        <v>0</v>
      </c>
      <c r="BN13" s="67" cm="1">
        <f t="array" ref="BN13">IF($H13="ja",(IF(V$3-$F13&lt;0,0,IF(V$3-$F13&gt;200,0,INDEX('Modeller - CO2'!$F$4:$AT$59,MATCH("Jordbund",'Modeller - CO2'!$A$4:$A$59,0),(V$3-$F13)/5+1)))*$D13*$G13),0)</f>
        <v>0</v>
      </c>
      <c r="BO13" s="67" cm="1">
        <f t="array" ref="BO13">IF($H13="ja",(IF(W$3-$F13&lt;0,0,IF(W$3-$F13&gt;200,0,INDEX('Modeller - CO2'!$F$4:$AT$59,MATCH("Jordbund",'Modeller - CO2'!$A$4:$A$59,0),(W$3-$F13)/5+1)))*$D13*$G13),0)</f>
        <v>0</v>
      </c>
      <c r="BP13" s="67" cm="1">
        <f t="array" ref="BP13">IF($H13="ja",(IF(X$3-$F13&lt;0,0,IF(X$3-$F13&gt;200,0,INDEX('Modeller - CO2'!$F$4:$AT$59,MATCH("Jordbund",'Modeller - CO2'!$A$4:$A$59,0),(X$3-$F13)/5+1)))*$D13*$G13),0)</f>
        <v>0</v>
      </c>
      <c r="BQ13" s="67" cm="1">
        <f t="array" ref="BQ13">IF($H13="ja",(IF(Y$3-$F13&lt;0,0,IF(Y$3-$F13&gt;200,0,INDEX('Modeller - CO2'!$F$4:$AT$59,MATCH("Jordbund",'Modeller - CO2'!$A$4:$A$59,0),(Y$3-$F13)/5+1)))*$D13*$G13),0)</f>
        <v>0</v>
      </c>
      <c r="BR13" s="67" cm="1">
        <f t="array" ref="BR13">IF($H13="ja",(IF(Z$3-$F13&lt;0,0,IF(Z$3-$F13&gt;200,0,INDEX('Modeller - CO2'!$F$4:$AT$59,MATCH("Jordbund",'Modeller - CO2'!$A$4:$A$59,0),(Z$3-$F13)/5+1)))*$D13*$G13),0)</f>
        <v>0</v>
      </c>
      <c r="BS13" s="67" cm="1">
        <f t="array" ref="BS13">IF($H13="ja",(IF(AA$3-$F13&lt;0,0,IF(AA$3-$F13&gt;200,0,INDEX('Modeller - CO2'!$F$4:$AT$59,MATCH("Jordbund",'Modeller - CO2'!$A$4:$A$59,0),(AA$3-$F13)/5+1)))*$D13*$G13),0)</f>
        <v>0</v>
      </c>
      <c r="BT13" s="67" cm="1">
        <f t="array" ref="BT13">IF($H13="ja",(IF(AB$3-$F13&lt;0,0,IF(AB$3-$F13&gt;200,0,INDEX('Modeller - CO2'!$F$4:$AT$59,MATCH("Jordbund",'Modeller - CO2'!$A$4:$A$59,0),(AB$3-$F13)/5+1)))*$D13*$G13),0)</f>
        <v>0</v>
      </c>
      <c r="BU13" s="67" cm="1">
        <f t="array" ref="BU13">IF($H13="ja",(IF(AC$3-$F13&lt;0,0,IF(AC$3-$F13&gt;200,0,INDEX('Modeller - CO2'!$F$4:$AT$59,MATCH("Jordbund",'Modeller - CO2'!$A$4:$A$59,0),(AC$3-$F13)/5+1)))*$D13*$G13),0)</f>
        <v>0</v>
      </c>
      <c r="BV13" s="67" cm="1">
        <f t="array" ref="BV13">IF($H13="ja",(IF(AD$3-$F13&lt;0,0,IF(AD$3-$F13&gt;200,0,INDEX('Modeller - CO2'!$F$4:$AT$59,MATCH("Jordbund",'Modeller - CO2'!$A$4:$A$59,0),(AD$3-$F13)/5+1)))*$D13*$G13),0)</f>
        <v>0</v>
      </c>
      <c r="BW13" s="67" cm="1">
        <f t="array" ref="BW13">IF($H13="ja",(IF(AE$3-$F13&lt;0,0,IF(AE$3-$F13&gt;200,0,INDEX('Modeller - CO2'!$F$4:$AT$59,MATCH("Jordbund",'Modeller - CO2'!$A$4:$A$59,0),(AE$3-$F13)/5+1)))*$D13*$G13),0)</f>
        <v>0</v>
      </c>
      <c r="BX13" s="67" cm="1">
        <f t="array" ref="BX13">IF($H13="ja",(IF(AF$3-$F13&lt;0,0,IF(AF$3-$F13&gt;200,0,INDEX('Modeller - CO2'!$F$4:$AT$59,MATCH("Jordbund",'Modeller - CO2'!$A$4:$A$59,0),(AF$3-$F13)/5+1)))*$D13*$G13),0)</f>
        <v>0</v>
      </c>
      <c r="BY13" s="67" cm="1">
        <f t="array" ref="BY13">IF($H13="ja",(IF(AG$3-$F13&lt;0,0,IF(AG$3-$F13&gt;200,0,INDEX('Modeller - CO2'!$F$4:$AT$59,MATCH("Jordbund",'Modeller - CO2'!$A$4:$A$59,0),(AG$3-$F13)/5+1)))*$D13*$G13),0)</f>
        <v>0</v>
      </c>
      <c r="BZ13" s="67" cm="1">
        <f t="array" ref="BZ13">IF($H13="ja",(IF(AH$3-$F13&lt;0,0,IF(AH$3-$F13&gt;200,0,INDEX('Modeller - CO2'!$F$4:$AT$59,MATCH("Jordbund",'Modeller - CO2'!$A$4:$A$59,0),(AH$3-$F13)/5+1)))*$D13*$G13),0)</f>
        <v>0</v>
      </c>
      <c r="CA13" s="67" cm="1">
        <f t="array" ref="CA13">IF($H13="ja",(IF(AI$3-$F13&lt;0,0,IF(AI$3-$F13&gt;200,0,INDEX('Modeller - CO2'!$F$4:$AT$59,MATCH("Jordbund",'Modeller - CO2'!$A$4:$A$59,0),(AI$3-$F13)/5+1)))*$D13*$G13),0)</f>
        <v>0</v>
      </c>
      <c r="CB13" s="67" cm="1">
        <f t="array" ref="CB13">IF($H13="ja",(IF(AJ$3-$F13&lt;0,0,IF(AJ$3-$F13&gt;200,0,INDEX('Modeller - CO2'!$F$4:$AT$59,MATCH("Jordbund",'Modeller - CO2'!$A$4:$A$59,0),(AJ$3-$F13)/5+1)))*$D13*$G13),0)</f>
        <v>0</v>
      </c>
      <c r="CC13" s="67" cm="1">
        <f t="array" ref="CC13">IF($H13="ja",(IF(AK$3-$F13&lt;0,0,IF(AK$3-$F13&gt;200,0,INDEX('Modeller - CO2'!$F$4:$AT$59,MATCH("Jordbund",'Modeller - CO2'!$A$4:$A$59,0),(AK$3-$F13)/5+1)))*$D13*$G13),0)</f>
        <v>0</v>
      </c>
      <c r="CD13" s="67" cm="1">
        <f t="array" ref="CD13">IF($H13="ja",(IF(AL$3-$F13&lt;0,0,IF(AL$3-$F13&gt;200,0,INDEX('Modeller - CO2'!$F$4:$AT$59,MATCH("Jordbund",'Modeller - CO2'!$A$4:$A$59,0),(AL$3-$F13)/5+1)))*$D13*$G13),0)</f>
        <v>0</v>
      </c>
      <c r="CE13" s="67" cm="1">
        <f t="array" ref="CE13">IF($H13="ja",(IF(AM$3-$F13&lt;0,0,IF(AM$3-$F13&gt;200,0,INDEX('Modeller - CO2'!$F$4:$AT$59,MATCH("Jordbund",'Modeller - CO2'!$A$4:$A$59,0),(AM$3-$F13)/5+1)))*$D13*$G13),0)</f>
        <v>0</v>
      </c>
      <c r="CF13" s="67" cm="1">
        <f t="array" ref="CF13">IF($H13="ja",(IF(AN$3-$F13&lt;0,0,IF(AN$3-$F13&gt;200,0,INDEX('Modeller - CO2'!$F$4:$AT$59,MATCH("Jordbund",'Modeller - CO2'!$A$4:$A$59,0),(AN$3-$F13)/5+1)))*$D13*$G13),0)</f>
        <v>0</v>
      </c>
      <c r="CG13" s="67" cm="1">
        <f t="array" ref="CG13">IF($H13="ja",(IF(AO$3-$F13&lt;0,0,IF(AO$3-$F13&gt;200,0,INDEX('Modeller - CO2'!$F$4:$AT$59,MATCH("Jordbund",'Modeller - CO2'!$A$4:$A$59,0),(AO$3-$F13)/5+1)))*$D13*$G13),0)</f>
        <v>0</v>
      </c>
      <c r="CH13" s="67" cm="1">
        <f t="array" ref="CH13">IF($H13="ja",(IF(AP$3-$F13&lt;0,0,IF(AP$3-$F13&gt;200,0,INDEX('Modeller - CO2'!$F$4:$AT$59,MATCH("Jordbund",'Modeller - CO2'!$A$4:$A$59,0),(AP$3-$F13)/5+1)))*$D13*$G13),0)</f>
        <v>0</v>
      </c>
      <c r="CI13" s="67" cm="1">
        <f t="array" ref="CI13">IF($H13="ja",(IF(AQ$3-$F13&lt;0,0,IF(AQ$3-$F13&gt;200,0,INDEX('Modeller - CO2'!$F$4:$AT$59,MATCH("Jordbund",'Modeller - CO2'!$A$4:$A$59,0),(AQ$3-$F13)/5+1)))*$D13*$G13),0)</f>
        <v>0</v>
      </c>
      <c r="CJ13" s="67" cm="1">
        <f t="array" ref="CJ13">IF($H13="ja",(IF(AR$3-$F13&lt;0,0,IF(AR$3-$F13&gt;200,0,INDEX('Modeller - CO2'!$F$4:$AT$59,MATCH("Jordbund",'Modeller - CO2'!$A$4:$A$59,0),(AR$3-$F13)/5+1)))*$D13*$G13),0)</f>
        <v>0</v>
      </c>
      <c r="CK13" s="67" cm="1">
        <f t="array" ref="CK13">IF($H13="ja",(IF(AS$3-$F13&lt;0,0,IF(AS$3-$F13&gt;200,0,INDEX('Modeller - CO2'!$F$4:$AT$59,MATCH("Jordbund",'Modeller - CO2'!$A$4:$A$59,0),(AS$3-$F13)/5+1)))*$D13*$G13),0)</f>
        <v>0</v>
      </c>
      <c r="CL13" s="67" cm="1">
        <f t="array" ref="CL13">IF($H13="ja",(IF(AT$3-$F13&lt;0,0,IF(AT$3-$F13&gt;200,0,INDEX('Modeller - CO2'!$F$4:$AT$59,MATCH("Jordbund",'Modeller - CO2'!$A$4:$A$59,0),(AT$3-$F13)/5+1)))*$D13*$G13),0)</f>
        <v>0</v>
      </c>
      <c r="CM13" s="67" cm="1">
        <f t="array" ref="CM13">IF($H13="ja",(IF(AU$3-$F13&lt;0,0,IF(AU$3-$F13&gt;200,0,INDEX('Modeller - CO2'!$F$4:$AT$59,MATCH("Jordbund",'Modeller - CO2'!$A$4:$A$59,0),(AU$3-$F13)/5+1)))*$D13*$G13),0)</f>
        <v>0</v>
      </c>
      <c r="CN13" s="67" cm="1">
        <f t="array" ref="CN13">IF($H13="ja",(IF(AV$3-$F13&lt;0,0,IF(AV$3-$F13&gt;200,0,INDEX('Modeller - CO2'!$F$4:$AT$59,MATCH("Jordbund",'Modeller - CO2'!$A$4:$A$59,0),(AV$3-$F13)/5+1)))*$D13*$G13),0)</f>
        <v>0</v>
      </c>
      <c r="CO13" s="67" cm="1">
        <f t="array" ref="CO13">IF($H13="ja",(IF(AW$3-$F13&lt;0,0,IF(AW$3-$F13&gt;200,0,INDEX('Modeller - CO2'!$F$4:$AT$59,MATCH("Jordbund",'Modeller - CO2'!$A$4:$A$59,0),(AW$3-$F13)/5+1)))*$D13*$G13),0)</f>
        <v>0</v>
      </c>
      <c r="CP13" s="67" cm="1">
        <f t="array" ref="CP13">IF($H13="ja",(IF(AX$3-$F13&lt;0,0,IF(AX$3-$F13&gt;200,0,INDEX('Modeller - CO2'!$F$4:$AT$59,MATCH("Jordbund",'Modeller - CO2'!$A$4:$A$59,0),(AX$3-$F13)/5+1)))*$D13*$G13),0)</f>
        <v>0</v>
      </c>
      <c r="CQ13" s="67" cm="1">
        <f t="array" ref="CQ13">IF($H13="ja",(IF(AY$3-$F13&lt;0,0,IF(AY$3-$F13&gt;200,0,INDEX('Modeller - CO2'!$F$4:$AT$59,MATCH("Jordbund",'Modeller - CO2'!$A$4:$A$59,0),(AY$3-$F13)/5+1)))*$D13*$G13),0)</f>
        <v>0</v>
      </c>
      <c r="CR13" s="67" cm="1">
        <f t="array" ref="CR13">IF($H13="ja",(IF(AZ$3-$F13&lt;0,0,IF(AZ$3-$F13&gt;200,0,INDEX('Modeller - CO2'!$F$4:$AT$59,MATCH("Jordbund",'Modeller - CO2'!$A$4:$A$59,0),(AZ$3-$F13)/5+1)))*$D13*$G13),0)</f>
        <v>0</v>
      </c>
      <c r="CS13" s="67" cm="1">
        <f t="array" ref="CS13">IF($H13="ja",(IF(BA$3-$F13&lt;0,0,IF(BA$3-$F13&gt;200,0,INDEX('Modeller - CO2'!$F$4:$AT$59,MATCH("Jordbund",'Modeller - CO2'!$A$4:$A$59,0),(BA$3-$F13)/5+1)))*$D13*$G13),0)</f>
        <v>0</v>
      </c>
      <c r="CT13" s="67" cm="1">
        <f t="array" ref="CT13">IF($H13="ja",(IF(BB$3-$F13&lt;0,0,IF(BB$3-$F13&gt;200,0,INDEX('Modeller - CO2'!$F$4:$AT$59,MATCH("Jordbund",'Modeller - CO2'!$A$4:$A$59,0),(BB$3-$F13)/5+1)))*$D13*$G13),0)</f>
        <v>0</v>
      </c>
      <c r="CU13" s="67" cm="1">
        <f t="array" ref="CU13">IF($H13="ja",(IF(BC$3-$F13&lt;0,0,IF(BC$3-$F13&gt;200,0,INDEX('Modeller - CO2'!$F$4:$AT$59,MATCH("Jordbund",'Modeller - CO2'!$A$4:$A$59,0),(BC$3-$F13)/5+1)))*$D13*$G13),0)</f>
        <v>0</v>
      </c>
      <c r="CV13" s="67" cm="1">
        <f t="array" ref="CV13">IF($H13="ja",(IF(BD$3-$F13&lt;0,0,IF(BD$3-$F13&gt;200,0,INDEX('Modeller - CO2'!$F$4:$AT$59,MATCH("Jordbund",'Modeller - CO2'!$A$4:$A$59,0),(BD$3-$F13)/5+1)))*$D13*$G13),0)</f>
        <v>0</v>
      </c>
      <c r="CW13" s="67" cm="1">
        <f t="array" ref="CW13">IF($H13="ja",(IF(BE$3-$F13&lt;0,0,IF(BE$3-$F13&gt;200,0,INDEX('Modeller - CO2'!$F$4:$AT$59,MATCH("Jordbund",'Modeller - CO2'!$A$4:$A$59,0),(BE$3-$F13)/5+1)))*$D13*$G13),0)</f>
        <v>0</v>
      </c>
      <c r="CZ13" s="67" cm="1">
        <f t="array" ref="CZ13">IF($P13="ja",(IF(CY$3-$F13&lt;0,0,IF(CY$3-$F13&gt;200,0,INDEX('Modeller - CO2'!$F$4:$AT$59,MATCH("Litter og dødt ved",'Modeller - CO2'!$A$4:$A$59,0),(CY$3-$F13)/5+1)))*$D13*$G13),0)</f>
        <v>0</v>
      </c>
      <c r="DA13" s="67" cm="1">
        <f t="array" ref="DA13">IF($P13="ja",(IF(CZ$3-$F13&lt;0,0,IF(CZ$3-$F13&gt;200,0,INDEX('Modeller - CO2'!$F$4:$AT$59,MATCH("Litter og dødt ved",'Modeller - CO2'!$A$4:$A$59,0),(CZ$3-$F13)/5+1)))*$D13*$G13),0)</f>
        <v>0</v>
      </c>
      <c r="DB13" s="67" cm="1">
        <f t="array" ref="DB13">IF($P13="ja",(IF(DA$3-$F13&lt;0,0,IF(DA$3-$F13&gt;200,0,INDEX('Modeller - CO2'!$F$4:$AT$59,MATCH("Litter og dødt ved",'Modeller - CO2'!$A$4:$A$59,0),(DA$3-$F13)/5+1)))*$D13*$G13),0)</f>
        <v>0</v>
      </c>
      <c r="DC13" s="67" cm="1">
        <f t="array" ref="DC13">IF($P13="ja",(IF(DB$3-$F13&lt;0,0,IF(DB$3-$F13&gt;200,0,INDEX('Modeller - CO2'!$F$4:$AT$59,MATCH("Litter og dødt ved",'Modeller - CO2'!$A$4:$A$59,0),(DB$3-$F13)/5+1)))*$D13*$G13),0)</f>
        <v>0</v>
      </c>
      <c r="DD13" s="67" cm="1">
        <f t="array" ref="DD13">IF($P13="ja",(IF(DC$3-$F13&lt;0,0,IF(DC$3-$F13&gt;200,0,INDEX('Modeller - CO2'!$F$4:$AT$59,MATCH("Litter og dødt ved",'Modeller - CO2'!$A$4:$A$59,0),(DC$3-$F13)/5+1)))*$D13*$G13),0)</f>
        <v>0</v>
      </c>
      <c r="DE13" s="67" cm="1">
        <f t="array" ref="DE13">IF($P13="ja",(IF(DD$3-$F13&lt;0,0,IF(DD$3-$F13&gt;200,0,INDEX('Modeller - CO2'!$F$4:$AT$59,MATCH("Litter og dødt ved",'Modeller - CO2'!$A$4:$A$59,0),(DD$3-$F13)/5+1)))*$D13*$G13),0)</f>
        <v>0</v>
      </c>
      <c r="DF13" s="67" cm="1">
        <f t="array" ref="DF13">IF($P13="ja",(IF(DE$3-$F13&lt;0,0,IF(DE$3-$F13&gt;200,0,INDEX('Modeller - CO2'!$F$4:$AT$59,MATCH("Litter og dødt ved",'Modeller - CO2'!$A$4:$A$59,0),(DE$3-$F13)/5+1)))*$D13*$G13),0)</f>
        <v>0</v>
      </c>
      <c r="DG13" s="67" cm="1">
        <f t="array" ref="DG13">IF($P13="ja",(IF(DF$3-$F13&lt;0,0,IF(DF$3-$F13&gt;200,0,INDEX('Modeller - CO2'!$F$4:$AT$59,MATCH("Litter og dødt ved",'Modeller - CO2'!$A$4:$A$59,0),(DF$3-$F13)/5+1)))*$D13*$G13),0)</f>
        <v>0</v>
      </c>
      <c r="DH13" s="67" cm="1">
        <f t="array" ref="DH13">IF($P13="ja",(IF(DG$3-$F13&lt;0,0,IF(DG$3-$F13&gt;200,0,INDEX('Modeller - CO2'!$F$4:$AT$59,MATCH("Litter og dødt ved",'Modeller - CO2'!$A$4:$A$59,0),(DG$3-$F13)/5+1)))*$D13*$G13),0)</f>
        <v>0</v>
      </c>
      <c r="DI13" s="67" cm="1">
        <f t="array" ref="DI13">IF($P13="ja",(IF(DH$3-$F13&lt;0,0,IF(DH$3-$F13&gt;200,0,INDEX('Modeller - CO2'!$F$4:$AT$59,MATCH("Litter og dødt ved",'Modeller - CO2'!$A$4:$A$59,0),(DH$3-$F13)/5+1)))*$D13*$G13),0)</f>
        <v>0</v>
      </c>
      <c r="DJ13" s="67" cm="1">
        <f t="array" ref="DJ13">IF($P13="ja",(IF(DI$3-$F13&lt;0,0,IF(DI$3-$F13&gt;200,0,INDEX('Modeller - CO2'!$F$4:$AT$59,MATCH("Litter og dødt ved",'Modeller - CO2'!$A$4:$A$59,0),(DI$3-$F13)/5+1)))*$D13*$G13),0)</f>
        <v>0</v>
      </c>
      <c r="DK13" s="67" cm="1">
        <f t="array" ref="DK13">IF($P13="ja",(IF(DJ$3-$F13&lt;0,0,IF(DJ$3-$F13&gt;200,0,INDEX('Modeller - CO2'!$F$4:$AT$59,MATCH("Litter og dødt ved",'Modeller - CO2'!$A$4:$A$59,0),(DJ$3-$F13)/5+1)))*$D13*$G13),0)</f>
        <v>0</v>
      </c>
      <c r="DL13" s="67" cm="1">
        <f t="array" ref="DL13">IF($P13="ja",(IF(DK$3-$F13&lt;0,0,IF(DK$3-$F13&gt;200,0,INDEX('Modeller - CO2'!$F$4:$AT$59,MATCH("Litter og dødt ved",'Modeller - CO2'!$A$4:$A$59,0),(DK$3-$F13)/5+1)))*$D13*$G13),0)</f>
        <v>0</v>
      </c>
      <c r="DM13" s="67" cm="1">
        <f t="array" ref="DM13">IF($P13="ja",(IF(DL$3-$F13&lt;0,0,IF(DL$3-$F13&gt;200,0,INDEX('Modeller - CO2'!$F$4:$AT$59,MATCH("Litter og dødt ved",'Modeller - CO2'!$A$4:$A$59,0),(DL$3-$F13)/5+1)))*$D13*$G13),0)</f>
        <v>0</v>
      </c>
      <c r="DN13" s="67" cm="1">
        <f t="array" ref="DN13">IF($P13="ja",(IF(DM$3-$F13&lt;0,0,IF(DM$3-$F13&gt;200,0,INDEX('Modeller - CO2'!$F$4:$AT$59,MATCH("Litter og dødt ved",'Modeller - CO2'!$A$4:$A$59,0),(DM$3-$F13)/5+1)))*$D13*$G13),0)</f>
        <v>0</v>
      </c>
      <c r="DO13" s="67" cm="1">
        <f t="array" ref="DO13">IF($P13="ja",(IF(DN$3-$F13&lt;0,0,IF(DN$3-$F13&gt;200,0,INDEX('Modeller - CO2'!$F$4:$AT$59,MATCH("Litter og dødt ved",'Modeller - CO2'!$A$4:$A$59,0),(DN$3-$F13)/5+1)))*$D13*$G13),0)</f>
        <v>0</v>
      </c>
      <c r="DP13" s="67" cm="1">
        <f t="array" ref="DP13">IF($P13="ja",(IF(DO$3-$F13&lt;0,0,IF(DO$3-$F13&gt;200,0,INDEX('Modeller - CO2'!$F$4:$AT$59,MATCH("Litter og dødt ved",'Modeller - CO2'!$A$4:$A$59,0),(DO$3-$F13)/5+1)))*$D13*$G13),0)</f>
        <v>0</v>
      </c>
      <c r="DQ13" s="67" cm="1">
        <f t="array" ref="DQ13">IF($P13="ja",(IF(DP$3-$F13&lt;0,0,IF(DP$3-$F13&gt;200,0,INDEX('Modeller - CO2'!$F$4:$AT$59,MATCH("Litter og dødt ved",'Modeller - CO2'!$A$4:$A$59,0),(DP$3-$F13)/5+1)))*$D13*$G13),0)</f>
        <v>0</v>
      </c>
      <c r="DR13" s="67" cm="1">
        <f t="array" ref="DR13">IF($P13="ja",(IF(DQ$3-$F13&lt;0,0,IF(DQ$3-$F13&gt;200,0,INDEX('Modeller - CO2'!$F$4:$AT$59,MATCH("Litter og dødt ved",'Modeller - CO2'!$A$4:$A$59,0),(DQ$3-$F13)/5+1)))*$D13*$G13),0)</f>
        <v>0</v>
      </c>
      <c r="DS13" s="67" cm="1">
        <f t="array" ref="DS13">IF($P13="ja",(IF(DR$3-$F13&lt;0,0,IF(DR$3-$F13&gt;200,0,INDEX('Modeller - CO2'!$F$4:$AT$59,MATCH("Litter og dødt ved",'Modeller - CO2'!$A$4:$A$59,0),(DR$3-$F13)/5+1)))*$D13*$G13),0)</f>
        <v>0</v>
      </c>
      <c r="DT13" s="67" cm="1">
        <f t="array" ref="DT13">IF($P13="ja",(IF(DS$3-$F13&lt;0,0,IF(DS$3-$F13&gt;200,0,INDEX('Modeller - CO2'!$F$4:$AT$59,MATCH("Litter og dødt ved",'Modeller - CO2'!$A$4:$A$59,0),(DS$3-$F13)/5+1)))*$D13*$G13),0)</f>
        <v>0</v>
      </c>
      <c r="DU13" s="67" cm="1">
        <f t="array" ref="DU13">IF($P13="ja",(IF(DT$3-$F13&lt;0,0,IF(DT$3-$F13&gt;200,0,INDEX('Modeller - CO2'!$F$4:$AT$59,MATCH("Litter og dødt ved",'Modeller - CO2'!$A$4:$A$59,0),(DT$3-$F13)/5+1)))*$D13*$G13),0)</f>
        <v>0</v>
      </c>
      <c r="DV13" s="67" cm="1">
        <f t="array" ref="DV13">IF($P13="ja",(IF(DU$3-$F13&lt;0,0,IF(DU$3-$F13&gt;200,0,INDEX('Modeller - CO2'!$F$4:$AT$59,MATCH("Litter og dødt ved",'Modeller - CO2'!$A$4:$A$59,0),(DU$3-$F13)/5+1)))*$D13*$G13),0)</f>
        <v>0</v>
      </c>
      <c r="DW13" s="67" cm="1">
        <f t="array" ref="DW13">IF($P13="ja",(IF(DV$3-$F13&lt;0,0,IF(DV$3-$F13&gt;200,0,INDEX('Modeller - CO2'!$F$4:$AT$59,MATCH("Litter og dødt ved",'Modeller - CO2'!$A$4:$A$59,0),(DV$3-$F13)/5+1)))*$D13*$G13),0)</f>
        <v>0</v>
      </c>
      <c r="DX13" s="67" cm="1">
        <f t="array" ref="DX13">IF($P13="ja",(IF(DW$3-$F13&lt;0,0,IF(DW$3-$F13&gt;200,0,INDEX('Modeller - CO2'!$F$4:$AT$59,MATCH("Litter og dødt ved",'Modeller - CO2'!$A$4:$A$59,0),(DW$3-$F13)/5+1)))*$D13*$G13),0)</f>
        <v>0</v>
      </c>
      <c r="DY13" s="67" cm="1">
        <f t="array" ref="DY13">IF($P13="ja",(IF(DX$3-$F13&lt;0,0,IF(DX$3-$F13&gt;200,0,INDEX('Modeller - CO2'!$F$4:$AT$59,MATCH("Litter og dødt ved",'Modeller - CO2'!$A$4:$A$59,0),(DX$3-$F13)/5+1)))*$D13*$G13),0)</f>
        <v>0</v>
      </c>
      <c r="DZ13" s="67" cm="1">
        <f t="array" ref="DZ13">IF($P13="ja",(IF(DY$3-$F13&lt;0,0,IF(DY$3-$F13&gt;200,0,INDEX('Modeller - CO2'!$F$4:$AT$59,MATCH("Litter og dødt ved",'Modeller - CO2'!$A$4:$A$59,0),(DY$3-$F13)/5+1)))*$D13*$G13),0)</f>
        <v>0</v>
      </c>
      <c r="EA13" s="67" cm="1">
        <f t="array" ref="EA13">IF($P13="ja",(IF(DZ$3-$F13&lt;0,0,IF(DZ$3-$F13&gt;200,0,INDEX('Modeller - CO2'!$F$4:$AT$59,MATCH("Litter og dødt ved",'Modeller - CO2'!$A$4:$A$59,0),(DZ$3-$F13)/5+1)))*$D13*$G13),0)</f>
        <v>0</v>
      </c>
      <c r="EB13" s="67" cm="1">
        <f t="array" ref="EB13">IF($P13="ja",(IF(EA$3-$F13&lt;0,0,IF(EA$3-$F13&gt;200,0,INDEX('Modeller - CO2'!$F$4:$AT$59,MATCH("Litter og dødt ved",'Modeller - CO2'!$A$4:$A$59,0),(EA$3-$F13)/5+1)))*$D13*$G13),0)</f>
        <v>0</v>
      </c>
      <c r="EC13" s="67" cm="1">
        <f t="array" ref="EC13">IF($P13="ja",(IF(EB$3-$F13&lt;0,0,IF(EB$3-$F13&gt;200,0,INDEX('Modeller - CO2'!$F$4:$AT$59,MATCH("Litter og dødt ved",'Modeller - CO2'!$A$4:$A$59,0),(EB$3-$F13)/5+1)))*$D13*$G13),0)</f>
        <v>0</v>
      </c>
      <c r="ED13" s="67" cm="1">
        <f t="array" ref="ED13">IF($P13="ja",(IF(EC$3-$F13&lt;0,0,IF(EC$3-$F13&gt;200,0,INDEX('Modeller - CO2'!$F$4:$AT$59,MATCH("Litter og dødt ved",'Modeller - CO2'!$A$4:$A$59,0),(EC$3-$F13)/5+1)))*$D13*$G13),0)</f>
        <v>0</v>
      </c>
      <c r="EE13" s="67" cm="1">
        <f t="array" ref="EE13">IF($P13="ja",(IF(ED$3-$F13&lt;0,0,IF(ED$3-$F13&gt;200,0,INDEX('Modeller - CO2'!$F$4:$AT$59,MATCH("Litter og dødt ved",'Modeller - CO2'!$A$4:$A$59,0),(ED$3-$F13)/5+1)))*$D13*$G13),0)</f>
        <v>0</v>
      </c>
      <c r="EF13" s="67" cm="1">
        <f t="array" ref="EF13">IF($P13="ja",(IF(EE$3-$F13&lt;0,0,IF(EE$3-$F13&gt;200,0,INDEX('Modeller - CO2'!$F$4:$AT$59,MATCH("Litter og dødt ved",'Modeller - CO2'!$A$4:$A$59,0),(EE$3-$F13)/5+1)))*$D13*$G13),0)</f>
        <v>0</v>
      </c>
      <c r="EG13" s="67" cm="1">
        <f t="array" ref="EG13">IF($P13="ja",(IF(EF$3-$F13&lt;0,0,IF(EF$3-$F13&gt;200,0,INDEX('Modeller - CO2'!$F$4:$AT$59,MATCH("Litter og dødt ved",'Modeller - CO2'!$A$4:$A$59,0),(EF$3-$F13)/5+1)))*$D13*$G13),0)</f>
        <v>0</v>
      </c>
      <c r="EH13" s="67" cm="1">
        <f t="array" ref="EH13">IF($P13="ja",(IF(EG$3-$F13&lt;0,0,IF(EG$3-$F13&gt;200,0,INDEX('Modeller - CO2'!$F$4:$AT$59,MATCH("Litter og dødt ved",'Modeller - CO2'!$A$4:$A$59,0),(EG$3-$F13)/5+1)))*$D13*$G13),0)</f>
        <v>0</v>
      </c>
      <c r="EI13" s="67" cm="1">
        <f t="array" ref="EI13">IF($P13="ja",(IF(EH$3-$F13&lt;0,0,IF(EH$3-$F13&gt;200,0,INDEX('Modeller - CO2'!$F$4:$AT$59,MATCH("Litter og dødt ved",'Modeller - CO2'!$A$4:$A$59,0),(EH$3-$F13)/5+1)))*$D13*$G13),0)</f>
        <v>0</v>
      </c>
      <c r="EJ13" s="67" cm="1">
        <f t="array" ref="EJ13">IF($P13="ja",(IF(EI$3-$F13&lt;0,0,IF(EI$3-$F13&gt;200,0,INDEX('Modeller - CO2'!$F$4:$AT$59,MATCH("Litter og dødt ved",'Modeller - CO2'!$A$4:$A$59,0),(EI$3-$F13)/5+1)))*$D13*$G13),0)</f>
        <v>0</v>
      </c>
      <c r="EK13" s="67" cm="1">
        <f t="array" ref="EK13">IF($P13="ja",(IF(EJ$3-$F13&lt;0,0,IF(EJ$3-$F13&gt;200,0,INDEX('Modeller - CO2'!$F$4:$AT$59,MATCH("Litter og dødt ved",'Modeller - CO2'!$A$4:$A$59,0),(EJ$3-$F13)/5+1)))*$D13*$G13),0)</f>
        <v>0</v>
      </c>
      <c r="EL13" s="67" cm="1">
        <f t="array" ref="EL13">IF($P13="ja",(IF(EK$3-$F13&lt;0,0,IF(EK$3-$F13&gt;200,0,INDEX('Modeller - CO2'!$F$4:$AT$59,MATCH("Litter og dødt ved",'Modeller - CO2'!$A$4:$A$59,0),(EK$3-$F13)/5+1)))*$D13*$G13),0)</f>
        <v>0</v>
      </c>
      <c r="EM13" s="67" cm="1">
        <f t="array" ref="EM13">IF($P13="ja",(IF(EL$3-$F13&lt;0,0,IF(EL$3-$F13&gt;200,0,INDEX('Modeller - CO2'!$F$4:$AT$59,MATCH("Litter og dødt ved",'Modeller - CO2'!$A$4:$A$59,0),(EL$3-$F13)/5+1)))*$D13*$G13),0)</f>
        <v>0</v>
      </c>
      <c r="EN13" s="67" cm="1">
        <f t="array" ref="EN13">IF($P13="ja",(IF(EM$3-$F13&lt;0,0,IF(EM$3-$F13&gt;200,0,INDEX('Modeller - CO2'!$F$4:$AT$59,MATCH("Litter og dødt ved",'Modeller - CO2'!$A$4:$A$59,0),(EM$3-$F13)/5+1)))*$D13*$G13),0)</f>
        <v>0</v>
      </c>
    </row>
    <row r="14" spans="2:144" ht="15.6" x14ac:dyDescent="0.3">
      <c r="B14" s="66">
        <f>'Stamdata - Projektplan'!B58</f>
        <v>0</v>
      </c>
      <c r="C14" s="66">
        <f>'Stamdata - Projektplan'!C58</f>
        <v>0</v>
      </c>
      <c r="D14" s="66">
        <f>'Stamdata - Projektplan'!D58</f>
        <v>0</v>
      </c>
      <c r="E14" s="66">
        <f>'Stamdata - Projektplan'!E58</f>
        <v>0</v>
      </c>
      <c r="F14" s="66">
        <f>'Stamdata - Projektplan'!G58</f>
        <v>0</v>
      </c>
      <c r="G14" s="66">
        <f>'Stamdata - Projektplan'!H58</f>
        <v>0</v>
      </c>
      <c r="H14" s="66">
        <f>'Stamdata - Projektplan'!I58</f>
        <v>0</v>
      </c>
      <c r="I14" s="66">
        <f>'Stamdata - Projektplan'!J58</f>
        <v>0</v>
      </c>
      <c r="J14" s="63" t="str">
        <f>IFERROR(VLOOKUP(I14,'Modeller - CO2'!$A$4:$C$57,3,FALSE),"")</f>
        <v/>
      </c>
      <c r="K14" s="451" t="str">
        <f>IFERROR(VLOOKUP(I14,'Modeller - CO2'!$A$4:$D$57,4,FALSE),"")</f>
        <v/>
      </c>
      <c r="L14" s="453" t="str">
        <f t="shared" si="80"/>
        <v/>
      </c>
      <c r="M14" s="451" t="str">
        <f>IFERROR(VLOOKUP(I14,'Modeller - CO2'!$A$4:$E$57,5,FALSE),"")</f>
        <v/>
      </c>
      <c r="N14" s="453" t="str">
        <f t="shared" si="81"/>
        <v/>
      </c>
      <c r="O14" s="63" t="b">
        <f t="shared" si="79"/>
        <v>1</v>
      </c>
      <c r="P14" s="63" t="str">
        <f t="shared" si="82"/>
        <v>Nej</v>
      </c>
      <c r="R14" s="67" cm="1">
        <f t="array" ref="R14">IFERROR((IF(Q$3-$F14&lt;0,0,IF(Q$3-$F14&gt;200,0,INDEX('Modeller - CO2'!$F$4:$AT$59,MATCH('Opgørelse - CO2'!$I14,'Modeller - CO2'!$A$4:$A$59,0),(Q$3-$F14)/5+1)))*$D14*$G14),0)</f>
        <v>0</v>
      </c>
      <c r="S14" s="67" cm="1">
        <f t="array" ref="S14">IFERROR((IF(R$3-$F14&lt;0,0,IF(R$3-$F14&gt;200,0,INDEX('Modeller - CO2'!$F$4:$AT$59,MATCH('Opgørelse - CO2'!$I14,'Modeller - CO2'!$A$4:$A$59,0),(R$3-$F14)/5+1)))*$D14*$G14),0)</f>
        <v>0</v>
      </c>
      <c r="T14" s="67" cm="1">
        <f t="array" ref="T14">IFERROR((IF(S$3-$F14&lt;0,0,IF(S$3-$F14&gt;200,0,INDEX('Modeller - CO2'!$F$4:$AT$59,MATCH('Opgørelse - CO2'!$I14,'Modeller - CO2'!$A$4:$A$59,0),(S$3-$F14)/5+1)))*$D14*$G14),0)</f>
        <v>0</v>
      </c>
      <c r="U14" s="67" cm="1">
        <f t="array" ref="U14">IFERROR((IF(T$3-$F14&lt;0,0,IF(T$3-$F14&gt;200,0,INDEX('Modeller - CO2'!$F$4:$AT$59,MATCH('Opgørelse - CO2'!$I14,'Modeller - CO2'!$A$4:$A$59,0),(T$3-$F14)/5+1)))*$D14*$G14),0)</f>
        <v>0</v>
      </c>
      <c r="V14" s="67" cm="1">
        <f t="array" ref="V14">IFERROR((IF(U$3-$F14&lt;0,0,IF(U$3-$F14&gt;200,0,INDEX('Modeller - CO2'!$F$4:$AT$59,MATCH('Opgørelse - CO2'!$I14,'Modeller - CO2'!$A$4:$A$59,0),(U$3-$F14)/5+1)))*$D14*$G14),0)</f>
        <v>0</v>
      </c>
      <c r="W14" s="67" cm="1">
        <f t="array" ref="W14">IFERROR((IF(V$3-$F14&lt;0,0,IF(V$3-$F14&gt;200,0,INDEX('Modeller - CO2'!$F$4:$AT$59,MATCH('Opgørelse - CO2'!$I14,'Modeller - CO2'!$A$4:$A$59,0),(V$3-$F14)/5+1)))*$D14*$G14),0)</f>
        <v>0</v>
      </c>
      <c r="X14" s="67" cm="1">
        <f t="array" ref="X14">IFERROR((IF(W$3-$F14&lt;0,0,IF(W$3-$F14&gt;200,0,INDEX('Modeller - CO2'!$F$4:$AT$59,MATCH('Opgørelse - CO2'!$I14,'Modeller - CO2'!$A$4:$A$59,0),(W$3-$F14)/5+1)))*$D14*$G14),0)</f>
        <v>0</v>
      </c>
      <c r="Y14" s="67" cm="1">
        <f t="array" ref="Y14">IFERROR((IF(X$3-$F14&lt;0,0,IF(X$3-$F14&gt;200,0,INDEX('Modeller - CO2'!$F$4:$AT$59,MATCH('Opgørelse - CO2'!$I14,'Modeller - CO2'!$A$4:$A$59,0),(X$3-$F14)/5+1)))*$D14*$G14),0)</f>
        <v>0</v>
      </c>
      <c r="Z14" s="67" cm="1">
        <f t="array" ref="Z14">IFERROR((IF(Y$3-$F14&lt;0,0,IF(Y$3-$F14&gt;200,0,INDEX('Modeller - CO2'!$F$4:$AT$59,MATCH('Opgørelse - CO2'!$I14,'Modeller - CO2'!$A$4:$A$59,0),(Y$3-$F14)/5+1)))*$D14*$G14),0)</f>
        <v>0</v>
      </c>
      <c r="AA14" s="67" cm="1">
        <f t="array" ref="AA14">IFERROR((IF(Z$3-$F14&lt;0,0,IF(Z$3-$F14&gt;200,0,INDEX('Modeller - CO2'!$F$4:$AT$59,MATCH('Opgørelse - CO2'!$I14,'Modeller - CO2'!$A$4:$A$59,0),(Z$3-$F14)/5+1)))*$D14*$G14),0)</f>
        <v>0</v>
      </c>
      <c r="AB14" s="67" cm="1">
        <f t="array" ref="AB14">IFERROR((IF(AA$3-$F14&lt;0,0,IF(AA$3-$F14&gt;200,0,INDEX('Modeller - CO2'!$F$4:$AT$59,MATCH('Opgørelse - CO2'!$I14,'Modeller - CO2'!$A$4:$A$59,0),(AA$3-$F14)/5+1)))*$D14*$G14),0)</f>
        <v>0</v>
      </c>
      <c r="AC14" s="67" cm="1">
        <f t="array" ref="AC14">IFERROR((IF(AB$3-$F14&lt;0,0,IF(AB$3-$F14&gt;200,0,INDEX('Modeller - CO2'!$F$4:$AT$59,MATCH('Opgørelse - CO2'!$I14,'Modeller - CO2'!$A$4:$A$59,0),(AB$3-$F14)/5+1)))*$D14*$G14),0)</f>
        <v>0</v>
      </c>
      <c r="AD14" s="67" cm="1">
        <f t="array" ref="AD14">IFERROR((IF(AC$3-$F14&lt;0,0,IF(AC$3-$F14&gt;200,0,INDEX('Modeller - CO2'!$F$4:$AT$59,MATCH('Opgørelse - CO2'!$I14,'Modeller - CO2'!$A$4:$A$59,0),(AC$3-$F14)/5+1)))*$D14*$G14),0)</f>
        <v>0</v>
      </c>
      <c r="AE14" s="67" cm="1">
        <f t="array" ref="AE14">IFERROR((IF(AD$3-$F14&lt;0,0,IF(AD$3-$F14&gt;200,0,INDEX('Modeller - CO2'!$F$4:$AT$59,MATCH('Opgørelse - CO2'!$I14,'Modeller - CO2'!$A$4:$A$59,0),(AD$3-$F14)/5+1)))*$D14*$G14),0)</f>
        <v>0</v>
      </c>
      <c r="AF14" s="67" cm="1">
        <f t="array" ref="AF14">IFERROR((IF(AE$3-$F14&lt;0,0,IF(AE$3-$F14&gt;200,0,INDEX('Modeller - CO2'!$F$4:$AT$59,MATCH('Opgørelse - CO2'!$I14,'Modeller - CO2'!$A$4:$A$59,0),(AE$3-$F14)/5+1)))*$D14*$G14),0)</f>
        <v>0</v>
      </c>
      <c r="AG14" s="67" cm="1">
        <f t="array" ref="AG14">IFERROR((IF(AF$3-$F14&lt;0,0,IF(AF$3-$F14&gt;200,0,INDEX('Modeller - CO2'!$F$4:$AT$59,MATCH('Opgørelse - CO2'!$I14,'Modeller - CO2'!$A$4:$A$59,0),(AF$3-$F14)/5+1)))*$D14*$G14),0)</f>
        <v>0</v>
      </c>
      <c r="AH14" s="67" cm="1">
        <f t="array" ref="AH14">IFERROR((IF(AG$3-$F14&lt;0,0,IF(AG$3-$F14&gt;200,0,INDEX('Modeller - CO2'!$F$4:$AT$59,MATCH('Opgørelse - CO2'!$I14,'Modeller - CO2'!$A$4:$A$59,0),(AG$3-$F14)/5+1)))*$D14*$G14),0)</f>
        <v>0</v>
      </c>
      <c r="AI14" s="67" cm="1">
        <f t="array" ref="AI14">IFERROR((IF(AH$3-$F14&lt;0,0,IF(AH$3-$F14&gt;200,0,INDEX('Modeller - CO2'!$F$4:$AT$59,MATCH('Opgørelse - CO2'!$I14,'Modeller - CO2'!$A$4:$A$59,0),(AH$3-$F14)/5+1)))*$D14*$G14),0)</f>
        <v>0</v>
      </c>
      <c r="AJ14" s="67" cm="1">
        <f t="array" ref="AJ14">IFERROR((IF(AI$3-$F14&lt;0,0,IF(AI$3-$F14&gt;200,0,INDEX('Modeller - CO2'!$F$4:$AT$59,MATCH('Opgørelse - CO2'!$I14,'Modeller - CO2'!$A$4:$A$59,0),(AI$3-$F14)/5+1)))*$D14*$G14),0)</f>
        <v>0</v>
      </c>
      <c r="AK14" s="67" cm="1">
        <f t="array" ref="AK14">IFERROR((IF(AJ$3-$F14&lt;0,0,IF(AJ$3-$F14&gt;200,0,INDEX('Modeller - CO2'!$F$4:$AT$59,MATCH('Opgørelse - CO2'!$I14,'Modeller - CO2'!$A$4:$A$59,0),(AJ$3-$F14)/5+1)))*$D14*$G14),0)</f>
        <v>0</v>
      </c>
      <c r="AL14" s="67" cm="1">
        <f t="array" ref="AL14">IFERROR((IF(AK$3-$F14&lt;0,0,IF(AK$3-$F14&gt;200,0,INDEX('Modeller - CO2'!$F$4:$AT$59,MATCH('Opgørelse - CO2'!$I14,'Modeller - CO2'!$A$4:$A$59,0),(AK$3-$F14)/5+1)))*$D14*$G14),0)</f>
        <v>0</v>
      </c>
      <c r="AM14" s="67" cm="1">
        <f t="array" ref="AM14">IFERROR((IF(AL$3-$F14&lt;0,0,IF(AL$3-$F14&gt;200,0,INDEX('Modeller - CO2'!$F$4:$AT$59,MATCH('Opgørelse - CO2'!$I14,'Modeller - CO2'!$A$4:$A$59,0),(AL$3-$F14)/5+1)))*$D14*$G14),0)</f>
        <v>0</v>
      </c>
      <c r="AN14" s="67" cm="1">
        <f t="array" ref="AN14">IFERROR((IF(AM$3-$F14&lt;0,0,IF(AM$3-$F14&gt;200,0,INDEX('Modeller - CO2'!$F$4:$AT$59,MATCH('Opgørelse - CO2'!$I14,'Modeller - CO2'!$A$4:$A$59,0),(AM$3-$F14)/5+1)))*$D14*$G14),0)</f>
        <v>0</v>
      </c>
      <c r="AO14" s="67" cm="1">
        <f t="array" ref="AO14">IFERROR((IF(AN$3-$F14&lt;0,0,IF(AN$3-$F14&gt;200,0,INDEX('Modeller - CO2'!$F$4:$AT$59,MATCH('Opgørelse - CO2'!$I14,'Modeller - CO2'!$A$4:$A$59,0),(AN$3-$F14)/5+1)))*$D14*$G14),0)</f>
        <v>0</v>
      </c>
      <c r="AP14" s="67" cm="1">
        <f t="array" ref="AP14">IFERROR((IF(AO$3-$F14&lt;0,0,IF(AO$3-$F14&gt;200,0,INDEX('Modeller - CO2'!$F$4:$AT$59,MATCH('Opgørelse - CO2'!$I14,'Modeller - CO2'!$A$4:$A$59,0),(AO$3-$F14)/5+1)))*$D14*$G14),0)</f>
        <v>0</v>
      </c>
      <c r="AQ14" s="67" cm="1">
        <f t="array" ref="AQ14">IFERROR((IF(AP$3-$F14&lt;0,0,IF(AP$3-$F14&gt;200,0,INDEX('Modeller - CO2'!$F$4:$AT$59,MATCH('Opgørelse - CO2'!$I14,'Modeller - CO2'!$A$4:$A$59,0),(AP$3-$F14)/5+1)))*$D14*$G14),0)</f>
        <v>0</v>
      </c>
      <c r="AR14" s="67" cm="1">
        <f t="array" ref="AR14">IFERROR((IF(AQ$3-$F14&lt;0,0,IF(AQ$3-$F14&gt;200,0,INDEX('Modeller - CO2'!$F$4:$AT$59,MATCH('Opgørelse - CO2'!$I14,'Modeller - CO2'!$A$4:$A$59,0),(AQ$3-$F14)/5+1)))*$D14*$G14),0)</f>
        <v>0</v>
      </c>
      <c r="AS14" s="67" cm="1">
        <f t="array" ref="AS14">IFERROR((IF(AR$3-$F14&lt;0,0,IF(AR$3-$F14&gt;200,0,INDEX('Modeller - CO2'!$F$4:$AT$59,MATCH('Opgørelse - CO2'!$I14,'Modeller - CO2'!$A$4:$A$59,0),(AR$3-$F14)/5+1)))*$D14*$G14),0)</f>
        <v>0</v>
      </c>
      <c r="AT14" s="67" cm="1">
        <f t="array" ref="AT14">IFERROR((IF(AS$3-$F14&lt;0,0,IF(AS$3-$F14&gt;200,0,INDEX('Modeller - CO2'!$F$4:$AT$59,MATCH('Opgørelse - CO2'!$I14,'Modeller - CO2'!$A$4:$A$59,0),(AS$3-$F14)/5+1)))*$D14*$G14),0)</f>
        <v>0</v>
      </c>
      <c r="AU14" s="67" cm="1">
        <f t="array" ref="AU14">IFERROR((IF(AT$3-$F14&lt;0,0,IF(AT$3-$F14&gt;200,0,INDEX('Modeller - CO2'!$F$4:$AT$59,MATCH('Opgørelse - CO2'!$I14,'Modeller - CO2'!$A$4:$A$59,0),(AT$3-$F14)/5+1)))*$D14*$G14),0)</f>
        <v>0</v>
      </c>
      <c r="AV14" s="67" cm="1">
        <f t="array" ref="AV14">IFERROR((IF(AU$3-$F14&lt;0,0,IF(AU$3-$F14&gt;200,0,INDEX('Modeller - CO2'!$F$4:$AT$59,MATCH('Opgørelse - CO2'!$I14,'Modeller - CO2'!$A$4:$A$59,0),(AU$3-$F14)/5+1)))*$D14*$G14),0)</f>
        <v>0</v>
      </c>
      <c r="AW14" s="67" cm="1">
        <f t="array" ref="AW14">IFERROR((IF(AV$3-$F14&lt;0,0,IF(AV$3-$F14&gt;200,0,INDEX('Modeller - CO2'!$F$4:$AT$59,MATCH('Opgørelse - CO2'!$I14,'Modeller - CO2'!$A$4:$A$59,0),(AV$3-$F14)/5+1)))*$D14*$G14),0)</f>
        <v>0</v>
      </c>
      <c r="AX14" s="67" cm="1">
        <f t="array" ref="AX14">IFERROR((IF(AW$3-$F14&lt;0,0,IF(AW$3-$F14&gt;200,0,INDEX('Modeller - CO2'!$F$4:$AT$59,MATCH('Opgørelse - CO2'!$I14,'Modeller - CO2'!$A$4:$A$59,0),(AW$3-$F14)/5+1)))*$D14*$G14),0)</f>
        <v>0</v>
      </c>
      <c r="AY14" s="67" cm="1">
        <f t="array" ref="AY14">IFERROR((IF(AX$3-$F14&lt;0,0,IF(AX$3-$F14&gt;200,0,INDEX('Modeller - CO2'!$F$4:$AT$59,MATCH('Opgørelse - CO2'!$I14,'Modeller - CO2'!$A$4:$A$59,0),(AX$3-$F14)/5+1)))*$D14*$G14),0)</f>
        <v>0</v>
      </c>
      <c r="AZ14" s="67" cm="1">
        <f t="array" ref="AZ14">IFERROR((IF(AY$3-$F14&lt;0,0,IF(AY$3-$F14&gt;200,0,INDEX('Modeller - CO2'!$F$4:$AT$59,MATCH('Opgørelse - CO2'!$I14,'Modeller - CO2'!$A$4:$A$59,0),(AY$3-$F14)/5+1)))*$D14*$G14),0)</f>
        <v>0</v>
      </c>
      <c r="BA14" s="67" cm="1">
        <f t="array" ref="BA14">IFERROR((IF(AZ$3-$F14&lt;0,0,IF(AZ$3-$F14&gt;200,0,INDEX('Modeller - CO2'!$F$4:$AT$59,MATCH('Opgørelse - CO2'!$I14,'Modeller - CO2'!$A$4:$A$59,0),(AZ$3-$F14)/5+1)))*$D14*$G14),0)</f>
        <v>0</v>
      </c>
      <c r="BB14" s="67" cm="1">
        <f t="array" ref="BB14">IFERROR((IF(BA$3-$F14&lt;0,0,IF(BA$3-$F14&gt;200,0,INDEX('Modeller - CO2'!$F$4:$AT$59,MATCH('Opgørelse - CO2'!$I14,'Modeller - CO2'!$A$4:$A$59,0),(BA$3-$F14)/5+1)))*$D14*$G14),0)</f>
        <v>0</v>
      </c>
      <c r="BC14" s="67" cm="1">
        <f t="array" ref="BC14">IFERROR((IF(BB$3-$F14&lt;0,0,IF(BB$3-$F14&gt;200,0,INDEX('Modeller - CO2'!$F$4:$AT$59,MATCH('Opgørelse - CO2'!$I14,'Modeller - CO2'!$A$4:$A$59,0),(BB$3-$F14)/5+1)))*$D14*$G14),0)</f>
        <v>0</v>
      </c>
      <c r="BD14" s="67" cm="1">
        <f t="array" ref="BD14">IFERROR((IF(BC$3-$F14&lt;0,0,IF(BC$3-$F14&gt;200,0,INDEX('Modeller - CO2'!$F$4:$AT$59,MATCH('Opgørelse - CO2'!$I14,'Modeller - CO2'!$A$4:$A$59,0),(BC$3-$F14)/5+1)))*$D14*$G14),0)</f>
        <v>0</v>
      </c>
      <c r="BE14" s="67" cm="1">
        <f t="array" ref="BE14">IFERROR((IF(BD$3-$F14&lt;0,0,IF(BD$3-$F14&gt;200,0,INDEX('Modeller - CO2'!$F$4:$AT$59,MATCH('Opgørelse - CO2'!$I14,'Modeller - CO2'!$A$4:$A$59,0),(BD$3-$F14)/5+1)))*$D14*$G14),0)</f>
        <v>0</v>
      </c>
      <c r="BF14" s="67" cm="1">
        <f t="array" ref="BF14">IFERROR((IF(BE$3-$F14&lt;0,0,IF(BE$3-$F14&gt;200,0,INDEX('Modeller - CO2'!$F$4:$AT$59,MATCH('Opgørelse - CO2'!$I14,'Modeller - CO2'!$A$4:$A$59,0),(BE$3-$F14)/5+1)))*$D14*$G14),0)</f>
        <v>0</v>
      </c>
      <c r="BI14" s="67" cm="1">
        <f t="array" ref="BI14">IF($H14="ja",(IF(Q$3-$F14&lt;0,0,IF(Q$3-$F14&gt;200,0,INDEX('Modeller - CO2'!$F$4:$AT$59,MATCH("Jordbund",'Modeller - CO2'!$A$4:$A$59,0),(Q$3-$F14)/5+1)))*$D14*$G14),0)</f>
        <v>0</v>
      </c>
      <c r="BJ14" s="67" cm="1">
        <f t="array" ref="BJ14">IF($H14="ja",(IF(R$3-$F14&lt;0,0,IF(R$3-$F14&gt;200,0,INDEX('Modeller - CO2'!$F$4:$AT$59,MATCH("Jordbund",'Modeller - CO2'!$A$4:$A$59,0),(R$3-$F14)/5+1)))*$D14*$G14),0)</f>
        <v>0</v>
      </c>
      <c r="BK14" s="67" cm="1">
        <f t="array" ref="BK14">IF($H14="ja",(IF(S$3-$F14&lt;0,0,IF(S$3-$F14&gt;200,0,INDEX('Modeller - CO2'!$F$4:$AT$59,MATCH("Jordbund",'Modeller - CO2'!$A$4:$A$59,0),(S$3-$F14)/5+1)))*$D14*$G14),0)</f>
        <v>0</v>
      </c>
      <c r="BL14" s="67" cm="1">
        <f t="array" ref="BL14">IF($H14="ja",(IF(T$3-$F14&lt;0,0,IF(T$3-$F14&gt;200,0,INDEX('Modeller - CO2'!$F$4:$AT$59,MATCH("Jordbund",'Modeller - CO2'!$A$4:$A$59,0),(T$3-$F14)/5+1)))*$D14*$G14),0)</f>
        <v>0</v>
      </c>
      <c r="BM14" s="67" cm="1">
        <f t="array" ref="BM14">IF($H14="ja",(IF(U$3-$F14&lt;0,0,IF(U$3-$F14&gt;200,0,INDEX('Modeller - CO2'!$F$4:$AT$59,MATCH("Jordbund",'Modeller - CO2'!$A$4:$A$59,0),(U$3-$F14)/5+1)))*$D14*$G14),0)</f>
        <v>0</v>
      </c>
      <c r="BN14" s="67" cm="1">
        <f t="array" ref="BN14">IF($H14="ja",(IF(V$3-$F14&lt;0,0,IF(V$3-$F14&gt;200,0,INDEX('Modeller - CO2'!$F$4:$AT$59,MATCH("Jordbund",'Modeller - CO2'!$A$4:$A$59,0),(V$3-$F14)/5+1)))*$D14*$G14),0)</f>
        <v>0</v>
      </c>
      <c r="BO14" s="67" cm="1">
        <f t="array" ref="BO14">IF($H14="ja",(IF(W$3-$F14&lt;0,0,IF(W$3-$F14&gt;200,0,INDEX('Modeller - CO2'!$F$4:$AT$59,MATCH("Jordbund",'Modeller - CO2'!$A$4:$A$59,0),(W$3-$F14)/5+1)))*$D14*$G14),0)</f>
        <v>0</v>
      </c>
      <c r="BP14" s="67" cm="1">
        <f t="array" ref="BP14">IF($H14="ja",(IF(X$3-$F14&lt;0,0,IF(X$3-$F14&gt;200,0,INDEX('Modeller - CO2'!$F$4:$AT$59,MATCH("Jordbund",'Modeller - CO2'!$A$4:$A$59,0),(X$3-$F14)/5+1)))*$D14*$G14),0)</f>
        <v>0</v>
      </c>
      <c r="BQ14" s="67" cm="1">
        <f t="array" ref="BQ14">IF($H14="ja",(IF(Y$3-$F14&lt;0,0,IF(Y$3-$F14&gt;200,0,INDEX('Modeller - CO2'!$F$4:$AT$59,MATCH("Jordbund",'Modeller - CO2'!$A$4:$A$59,0),(Y$3-$F14)/5+1)))*$D14*$G14),0)</f>
        <v>0</v>
      </c>
      <c r="BR14" s="67" cm="1">
        <f t="array" ref="BR14">IF($H14="ja",(IF(Z$3-$F14&lt;0,0,IF(Z$3-$F14&gt;200,0,INDEX('Modeller - CO2'!$F$4:$AT$59,MATCH("Jordbund",'Modeller - CO2'!$A$4:$A$59,0),(Z$3-$F14)/5+1)))*$D14*$G14),0)</f>
        <v>0</v>
      </c>
      <c r="BS14" s="67" cm="1">
        <f t="array" ref="BS14">IF($H14="ja",(IF(AA$3-$F14&lt;0,0,IF(AA$3-$F14&gt;200,0,INDEX('Modeller - CO2'!$F$4:$AT$59,MATCH("Jordbund",'Modeller - CO2'!$A$4:$A$59,0),(AA$3-$F14)/5+1)))*$D14*$G14),0)</f>
        <v>0</v>
      </c>
      <c r="BT14" s="67" cm="1">
        <f t="array" ref="BT14">IF($H14="ja",(IF(AB$3-$F14&lt;0,0,IF(AB$3-$F14&gt;200,0,INDEX('Modeller - CO2'!$F$4:$AT$59,MATCH("Jordbund",'Modeller - CO2'!$A$4:$A$59,0),(AB$3-$F14)/5+1)))*$D14*$G14),0)</f>
        <v>0</v>
      </c>
      <c r="BU14" s="67" cm="1">
        <f t="array" ref="BU14">IF($H14="ja",(IF(AC$3-$F14&lt;0,0,IF(AC$3-$F14&gt;200,0,INDEX('Modeller - CO2'!$F$4:$AT$59,MATCH("Jordbund",'Modeller - CO2'!$A$4:$A$59,0),(AC$3-$F14)/5+1)))*$D14*$G14),0)</f>
        <v>0</v>
      </c>
      <c r="BV14" s="67" cm="1">
        <f t="array" ref="BV14">IF($H14="ja",(IF(AD$3-$F14&lt;0,0,IF(AD$3-$F14&gt;200,0,INDEX('Modeller - CO2'!$F$4:$AT$59,MATCH("Jordbund",'Modeller - CO2'!$A$4:$A$59,0),(AD$3-$F14)/5+1)))*$D14*$G14),0)</f>
        <v>0</v>
      </c>
      <c r="BW14" s="67" cm="1">
        <f t="array" ref="BW14">IF($H14="ja",(IF(AE$3-$F14&lt;0,0,IF(AE$3-$F14&gt;200,0,INDEX('Modeller - CO2'!$F$4:$AT$59,MATCH("Jordbund",'Modeller - CO2'!$A$4:$A$59,0),(AE$3-$F14)/5+1)))*$D14*$G14),0)</f>
        <v>0</v>
      </c>
      <c r="BX14" s="67" cm="1">
        <f t="array" ref="BX14">IF($H14="ja",(IF(AF$3-$F14&lt;0,0,IF(AF$3-$F14&gt;200,0,INDEX('Modeller - CO2'!$F$4:$AT$59,MATCH("Jordbund",'Modeller - CO2'!$A$4:$A$59,0),(AF$3-$F14)/5+1)))*$D14*$G14),0)</f>
        <v>0</v>
      </c>
      <c r="BY14" s="67" cm="1">
        <f t="array" ref="BY14">IF($H14="ja",(IF(AG$3-$F14&lt;0,0,IF(AG$3-$F14&gt;200,0,INDEX('Modeller - CO2'!$F$4:$AT$59,MATCH("Jordbund",'Modeller - CO2'!$A$4:$A$59,0),(AG$3-$F14)/5+1)))*$D14*$G14),0)</f>
        <v>0</v>
      </c>
      <c r="BZ14" s="67" cm="1">
        <f t="array" ref="BZ14">IF($H14="ja",(IF(AH$3-$F14&lt;0,0,IF(AH$3-$F14&gt;200,0,INDEX('Modeller - CO2'!$F$4:$AT$59,MATCH("Jordbund",'Modeller - CO2'!$A$4:$A$59,0),(AH$3-$F14)/5+1)))*$D14*$G14),0)</f>
        <v>0</v>
      </c>
      <c r="CA14" s="67" cm="1">
        <f t="array" ref="CA14">IF($H14="ja",(IF(AI$3-$F14&lt;0,0,IF(AI$3-$F14&gt;200,0,INDEX('Modeller - CO2'!$F$4:$AT$59,MATCH("Jordbund",'Modeller - CO2'!$A$4:$A$59,0),(AI$3-$F14)/5+1)))*$D14*$G14),0)</f>
        <v>0</v>
      </c>
      <c r="CB14" s="67" cm="1">
        <f t="array" ref="CB14">IF($H14="ja",(IF(AJ$3-$F14&lt;0,0,IF(AJ$3-$F14&gt;200,0,INDEX('Modeller - CO2'!$F$4:$AT$59,MATCH("Jordbund",'Modeller - CO2'!$A$4:$A$59,0),(AJ$3-$F14)/5+1)))*$D14*$G14),0)</f>
        <v>0</v>
      </c>
      <c r="CC14" s="67" cm="1">
        <f t="array" ref="CC14">IF($H14="ja",(IF(AK$3-$F14&lt;0,0,IF(AK$3-$F14&gt;200,0,INDEX('Modeller - CO2'!$F$4:$AT$59,MATCH("Jordbund",'Modeller - CO2'!$A$4:$A$59,0),(AK$3-$F14)/5+1)))*$D14*$G14),0)</f>
        <v>0</v>
      </c>
      <c r="CD14" s="67" cm="1">
        <f t="array" ref="CD14">IF($H14="ja",(IF(AL$3-$F14&lt;0,0,IF(AL$3-$F14&gt;200,0,INDEX('Modeller - CO2'!$F$4:$AT$59,MATCH("Jordbund",'Modeller - CO2'!$A$4:$A$59,0),(AL$3-$F14)/5+1)))*$D14*$G14),0)</f>
        <v>0</v>
      </c>
      <c r="CE14" s="67" cm="1">
        <f t="array" ref="CE14">IF($H14="ja",(IF(AM$3-$F14&lt;0,0,IF(AM$3-$F14&gt;200,0,INDEX('Modeller - CO2'!$F$4:$AT$59,MATCH("Jordbund",'Modeller - CO2'!$A$4:$A$59,0),(AM$3-$F14)/5+1)))*$D14*$G14),0)</f>
        <v>0</v>
      </c>
      <c r="CF14" s="67" cm="1">
        <f t="array" ref="CF14">IF($H14="ja",(IF(AN$3-$F14&lt;0,0,IF(AN$3-$F14&gt;200,0,INDEX('Modeller - CO2'!$F$4:$AT$59,MATCH("Jordbund",'Modeller - CO2'!$A$4:$A$59,0),(AN$3-$F14)/5+1)))*$D14*$G14),0)</f>
        <v>0</v>
      </c>
      <c r="CG14" s="67" cm="1">
        <f t="array" ref="CG14">IF($H14="ja",(IF(AO$3-$F14&lt;0,0,IF(AO$3-$F14&gt;200,0,INDEX('Modeller - CO2'!$F$4:$AT$59,MATCH("Jordbund",'Modeller - CO2'!$A$4:$A$59,0),(AO$3-$F14)/5+1)))*$D14*$G14),0)</f>
        <v>0</v>
      </c>
      <c r="CH14" s="67" cm="1">
        <f t="array" ref="CH14">IF($H14="ja",(IF(AP$3-$F14&lt;0,0,IF(AP$3-$F14&gt;200,0,INDEX('Modeller - CO2'!$F$4:$AT$59,MATCH("Jordbund",'Modeller - CO2'!$A$4:$A$59,0),(AP$3-$F14)/5+1)))*$D14*$G14),0)</f>
        <v>0</v>
      </c>
      <c r="CI14" s="67" cm="1">
        <f t="array" ref="CI14">IF($H14="ja",(IF(AQ$3-$F14&lt;0,0,IF(AQ$3-$F14&gt;200,0,INDEX('Modeller - CO2'!$F$4:$AT$59,MATCH("Jordbund",'Modeller - CO2'!$A$4:$A$59,0),(AQ$3-$F14)/5+1)))*$D14*$G14),0)</f>
        <v>0</v>
      </c>
      <c r="CJ14" s="67" cm="1">
        <f t="array" ref="CJ14">IF($H14="ja",(IF(AR$3-$F14&lt;0,0,IF(AR$3-$F14&gt;200,0,INDEX('Modeller - CO2'!$F$4:$AT$59,MATCH("Jordbund",'Modeller - CO2'!$A$4:$A$59,0),(AR$3-$F14)/5+1)))*$D14*$G14),0)</f>
        <v>0</v>
      </c>
      <c r="CK14" s="67" cm="1">
        <f t="array" ref="CK14">IF($H14="ja",(IF(AS$3-$F14&lt;0,0,IF(AS$3-$F14&gt;200,0,INDEX('Modeller - CO2'!$F$4:$AT$59,MATCH("Jordbund",'Modeller - CO2'!$A$4:$A$59,0),(AS$3-$F14)/5+1)))*$D14*$G14),0)</f>
        <v>0</v>
      </c>
      <c r="CL14" s="67" cm="1">
        <f t="array" ref="CL14">IF($H14="ja",(IF(AT$3-$F14&lt;0,0,IF(AT$3-$F14&gt;200,0,INDEX('Modeller - CO2'!$F$4:$AT$59,MATCH("Jordbund",'Modeller - CO2'!$A$4:$A$59,0),(AT$3-$F14)/5+1)))*$D14*$G14),0)</f>
        <v>0</v>
      </c>
      <c r="CM14" s="67" cm="1">
        <f t="array" ref="CM14">IF($H14="ja",(IF(AU$3-$F14&lt;0,0,IF(AU$3-$F14&gt;200,0,INDEX('Modeller - CO2'!$F$4:$AT$59,MATCH("Jordbund",'Modeller - CO2'!$A$4:$A$59,0),(AU$3-$F14)/5+1)))*$D14*$G14),0)</f>
        <v>0</v>
      </c>
      <c r="CN14" s="67" cm="1">
        <f t="array" ref="CN14">IF($H14="ja",(IF(AV$3-$F14&lt;0,0,IF(AV$3-$F14&gt;200,0,INDEX('Modeller - CO2'!$F$4:$AT$59,MATCH("Jordbund",'Modeller - CO2'!$A$4:$A$59,0),(AV$3-$F14)/5+1)))*$D14*$G14),0)</f>
        <v>0</v>
      </c>
      <c r="CO14" s="67" cm="1">
        <f t="array" ref="CO14">IF($H14="ja",(IF(AW$3-$F14&lt;0,0,IF(AW$3-$F14&gt;200,0,INDEX('Modeller - CO2'!$F$4:$AT$59,MATCH("Jordbund",'Modeller - CO2'!$A$4:$A$59,0),(AW$3-$F14)/5+1)))*$D14*$G14),0)</f>
        <v>0</v>
      </c>
      <c r="CP14" s="67" cm="1">
        <f t="array" ref="CP14">IF($H14="ja",(IF(AX$3-$F14&lt;0,0,IF(AX$3-$F14&gt;200,0,INDEX('Modeller - CO2'!$F$4:$AT$59,MATCH("Jordbund",'Modeller - CO2'!$A$4:$A$59,0),(AX$3-$F14)/5+1)))*$D14*$G14),0)</f>
        <v>0</v>
      </c>
      <c r="CQ14" s="67" cm="1">
        <f t="array" ref="CQ14">IF($H14="ja",(IF(AY$3-$F14&lt;0,0,IF(AY$3-$F14&gt;200,0,INDEX('Modeller - CO2'!$F$4:$AT$59,MATCH("Jordbund",'Modeller - CO2'!$A$4:$A$59,0),(AY$3-$F14)/5+1)))*$D14*$G14),0)</f>
        <v>0</v>
      </c>
      <c r="CR14" s="67" cm="1">
        <f t="array" ref="CR14">IF($H14="ja",(IF(AZ$3-$F14&lt;0,0,IF(AZ$3-$F14&gt;200,0,INDEX('Modeller - CO2'!$F$4:$AT$59,MATCH("Jordbund",'Modeller - CO2'!$A$4:$A$59,0),(AZ$3-$F14)/5+1)))*$D14*$G14),0)</f>
        <v>0</v>
      </c>
      <c r="CS14" s="67" cm="1">
        <f t="array" ref="CS14">IF($H14="ja",(IF(BA$3-$F14&lt;0,0,IF(BA$3-$F14&gt;200,0,INDEX('Modeller - CO2'!$F$4:$AT$59,MATCH("Jordbund",'Modeller - CO2'!$A$4:$A$59,0),(BA$3-$F14)/5+1)))*$D14*$G14),0)</f>
        <v>0</v>
      </c>
      <c r="CT14" s="67" cm="1">
        <f t="array" ref="CT14">IF($H14="ja",(IF(BB$3-$F14&lt;0,0,IF(BB$3-$F14&gt;200,0,INDEX('Modeller - CO2'!$F$4:$AT$59,MATCH("Jordbund",'Modeller - CO2'!$A$4:$A$59,0),(BB$3-$F14)/5+1)))*$D14*$G14),0)</f>
        <v>0</v>
      </c>
      <c r="CU14" s="67" cm="1">
        <f t="array" ref="CU14">IF($H14="ja",(IF(BC$3-$F14&lt;0,0,IF(BC$3-$F14&gt;200,0,INDEX('Modeller - CO2'!$F$4:$AT$59,MATCH("Jordbund",'Modeller - CO2'!$A$4:$A$59,0),(BC$3-$F14)/5+1)))*$D14*$G14),0)</f>
        <v>0</v>
      </c>
      <c r="CV14" s="67" cm="1">
        <f t="array" ref="CV14">IF($H14="ja",(IF(BD$3-$F14&lt;0,0,IF(BD$3-$F14&gt;200,0,INDEX('Modeller - CO2'!$F$4:$AT$59,MATCH("Jordbund",'Modeller - CO2'!$A$4:$A$59,0),(BD$3-$F14)/5+1)))*$D14*$G14),0)</f>
        <v>0</v>
      </c>
      <c r="CW14" s="67" cm="1">
        <f t="array" ref="CW14">IF($H14="ja",(IF(BE$3-$F14&lt;0,0,IF(BE$3-$F14&gt;200,0,INDEX('Modeller - CO2'!$F$4:$AT$59,MATCH("Jordbund",'Modeller - CO2'!$A$4:$A$59,0),(BE$3-$F14)/5+1)))*$D14*$G14),0)</f>
        <v>0</v>
      </c>
      <c r="CZ14" s="67" cm="1">
        <f t="array" ref="CZ14">IF($P14="ja",(IF(CY$3-$F14&lt;0,0,IF(CY$3-$F14&gt;200,0,INDEX('Modeller - CO2'!$F$4:$AT$59,MATCH("Litter og dødt ved",'Modeller - CO2'!$A$4:$A$59,0),(CY$3-$F14)/5+1)))*$D14*$G14),0)</f>
        <v>0</v>
      </c>
      <c r="DA14" s="67" cm="1">
        <f t="array" ref="DA14">IF($P14="ja",(IF(CZ$3-$F14&lt;0,0,IF(CZ$3-$F14&gt;200,0,INDEX('Modeller - CO2'!$F$4:$AT$59,MATCH("Litter og dødt ved",'Modeller - CO2'!$A$4:$A$59,0),(CZ$3-$F14)/5+1)))*$D14*$G14),0)</f>
        <v>0</v>
      </c>
      <c r="DB14" s="67" cm="1">
        <f t="array" ref="DB14">IF($P14="ja",(IF(DA$3-$F14&lt;0,0,IF(DA$3-$F14&gt;200,0,INDEX('Modeller - CO2'!$F$4:$AT$59,MATCH("Litter og dødt ved",'Modeller - CO2'!$A$4:$A$59,0),(DA$3-$F14)/5+1)))*$D14*$G14),0)</f>
        <v>0</v>
      </c>
      <c r="DC14" s="67" cm="1">
        <f t="array" ref="DC14">IF($P14="ja",(IF(DB$3-$F14&lt;0,0,IF(DB$3-$F14&gt;200,0,INDEX('Modeller - CO2'!$F$4:$AT$59,MATCH("Litter og dødt ved",'Modeller - CO2'!$A$4:$A$59,0),(DB$3-$F14)/5+1)))*$D14*$G14),0)</f>
        <v>0</v>
      </c>
      <c r="DD14" s="67" cm="1">
        <f t="array" ref="DD14">IF($P14="ja",(IF(DC$3-$F14&lt;0,0,IF(DC$3-$F14&gt;200,0,INDEX('Modeller - CO2'!$F$4:$AT$59,MATCH("Litter og dødt ved",'Modeller - CO2'!$A$4:$A$59,0),(DC$3-$F14)/5+1)))*$D14*$G14),0)</f>
        <v>0</v>
      </c>
      <c r="DE14" s="67" cm="1">
        <f t="array" ref="DE14">IF($P14="ja",(IF(DD$3-$F14&lt;0,0,IF(DD$3-$F14&gt;200,0,INDEX('Modeller - CO2'!$F$4:$AT$59,MATCH("Litter og dødt ved",'Modeller - CO2'!$A$4:$A$59,0),(DD$3-$F14)/5+1)))*$D14*$G14),0)</f>
        <v>0</v>
      </c>
      <c r="DF14" s="67" cm="1">
        <f t="array" ref="DF14">IF($P14="ja",(IF(DE$3-$F14&lt;0,0,IF(DE$3-$F14&gt;200,0,INDEX('Modeller - CO2'!$F$4:$AT$59,MATCH("Litter og dødt ved",'Modeller - CO2'!$A$4:$A$59,0),(DE$3-$F14)/5+1)))*$D14*$G14),0)</f>
        <v>0</v>
      </c>
      <c r="DG14" s="67" cm="1">
        <f t="array" ref="DG14">IF($P14="ja",(IF(DF$3-$F14&lt;0,0,IF(DF$3-$F14&gt;200,0,INDEX('Modeller - CO2'!$F$4:$AT$59,MATCH("Litter og dødt ved",'Modeller - CO2'!$A$4:$A$59,0),(DF$3-$F14)/5+1)))*$D14*$G14),0)</f>
        <v>0</v>
      </c>
      <c r="DH14" s="67" cm="1">
        <f t="array" ref="DH14">IF($P14="ja",(IF(DG$3-$F14&lt;0,0,IF(DG$3-$F14&gt;200,0,INDEX('Modeller - CO2'!$F$4:$AT$59,MATCH("Litter og dødt ved",'Modeller - CO2'!$A$4:$A$59,0),(DG$3-$F14)/5+1)))*$D14*$G14),0)</f>
        <v>0</v>
      </c>
      <c r="DI14" s="67" cm="1">
        <f t="array" ref="DI14">IF($P14="ja",(IF(DH$3-$F14&lt;0,0,IF(DH$3-$F14&gt;200,0,INDEX('Modeller - CO2'!$F$4:$AT$59,MATCH("Litter og dødt ved",'Modeller - CO2'!$A$4:$A$59,0),(DH$3-$F14)/5+1)))*$D14*$G14),0)</f>
        <v>0</v>
      </c>
      <c r="DJ14" s="67" cm="1">
        <f t="array" ref="DJ14">IF($P14="ja",(IF(DI$3-$F14&lt;0,0,IF(DI$3-$F14&gt;200,0,INDEX('Modeller - CO2'!$F$4:$AT$59,MATCH("Litter og dødt ved",'Modeller - CO2'!$A$4:$A$59,0),(DI$3-$F14)/5+1)))*$D14*$G14),0)</f>
        <v>0</v>
      </c>
      <c r="DK14" s="67" cm="1">
        <f t="array" ref="DK14">IF($P14="ja",(IF(DJ$3-$F14&lt;0,0,IF(DJ$3-$F14&gt;200,0,INDEX('Modeller - CO2'!$F$4:$AT$59,MATCH("Litter og dødt ved",'Modeller - CO2'!$A$4:$A$59,0),(DJ$3-$F14)/5+1)))*$D14*$G14),0)</f>
        <v>0</v>
      </c>
      <c r="DL14" s="67" cm="1">
        <f t="array" ref="DL14">IF($P14="ja",(IF(DK$3-$F14&lt;0,0,IF(DK$3-$F14&gt;200,0,INDEX('Modeller - CO2'!$F$4:$AT$59,MATCH("Litter og dødt ved",'Modeller - CO2'!$A$4:$A$59,0),(DK$3-$F14)/5+1)))*$D14*$G14),0)</f>
        <v>0</v>
      </c>
      <c r="DM14" s="67" cm="1">
        <f t="array" ref="DM14">IF($P14="ja",(IF(DL$3-$F14&lt;0,0,IF(DL$3-$F14&gt;200,0,INDEX('Modeller - CO2'!$F$4:$AT$59,MATCH("Litter og dødt ved",'Modeller - CO2'!$A$4:$A$59,0),(DL$3-$F14)/5+1)))*$D14*$G14),0)</f>
        <v>0</v>
      </c>
      <c r="DN14" s="67" cm="1">
        <f t="array" ref="DN14">IF($P14="ja",(IF(DM$3-$F14&lt;0,0,IF(DM$3-$F14&gt;200,0,INDEX('Modeller - CO2'!$F$4:$AT$59,MATCH("Litter og dødt ved",'Modeller - CO2'!$A$4:$A$59,0),(DM$3-$F14)/5+1)))*$D14*$G14),0)</f>
        <v>0</v>
      </c>
      <c r="DO14" s="67" cm="1">
        <f t="array" ref="DO14">IF($P14="ja",(IF(DN$3-$F14&lt;0,0,IF(DN$3-$F14&gt;200,0,INDEX('Modeller - CO2'!$F$4:$AT$59,MATCH("Litter og dødt ved",'Modeller - CO2'!$A$4:$A$59,0),(DN$3-$F14)/5+1)))*$D14*$G14),0)</f>
        <v>0</v>
      </c>
      <c r="DP14" s="67" cm="1">
        <f t="array" ref="DP14">IF($P14="ja",(IF(DO$3-$F14&lt;0,0,IF(DO$3-$F14&gt;200,0,INDEX('Modeller - CO2'!$F$4:$AT$59,MATCH("Litter og dødt ved",'Modeller - CO2'!$A$4:$A$59,0),(DO$3-$F14)/5+1)))*$D14*$G14),0)</f>
        <v>0</v>
      </c>
      <c r="DQ14" s="67" cm="1">
        <f t="array" ref="DQ14">IF($P14="ja",(IF(DP$3-$F14&lt;0,0,IF(DP$3-$F14&gt;200,0,INDEX('Modeller - CO2'!$F$4:$AT$59,MATCH("Litter og dødt ved",'Modeller - CO2'!$A$4:$A$59,0),(DP$3-$F14)/5+1)))*$D14*$G14),0)</f>
        <v>0</v>
      </c>
      <c r="DR14" s="67" cm="1">
        <f t="array" ref="DR14">IF($P14="ja",(IF(DQ$3-$F14&lt;0,0,IF(DQ$3-$F14&gt;200,0,INDEX('Modeller - CO2'!$F$4:$AT$59,MATCH("Litter og dødt ved",'Modeller - CO2'!$A$4:$A$59,0),(DQ$3-$F14)/5+1)))*$D14*$G14),0)</f>
        <v>0</v>
      </c>
      <c r="DS14" s="67" cm="1">
        <f t="array" ref="DS14">IF($P14="ja",(IF(DR$3-$F14&lt;0,0,IF(DR$3-$F14&gt;200,0,INDEX('Modeller - CO2'!$F$4:$AT$59,MATCH("Litter og dødt ved",'Modeller - CO2'!$A$4:$A$59,0),(DR$3-$F14)/5+1)))*$D14*$G14),0)</f>
        <v>0</v>
      </c>
      <c r="DT14" s="67" cm="1">
        <f t="array" ref="DT14">IF($P14="ja",(IF(DS$3-$F14&lt;0,0,IF(DS$3-$F14&gt;200,0,INDEX('Modeller - CO2'!$F$4:$AT$59,MATCH("Litter og dødt ved",'Modeller - CO2'!$A$4:$A$59,0),(DS$3-$F14)/5+1)))*$D14*$G14),0)</f>
        <v>0</v>
      </c>
      <c r="DU14" s="67" cm="1">
        <f t="array" ref="DU14">IF($P14="ja",(IF(DT$3-$F14&lt;0,0,IF(DT$3-$F14&gt;200,0,INDEX('Modeller - CO2'!$F$4:$AT$59,MATCH("Litter og dødt ved",'Modeller - CO2'!$A$4:$A$59,0),(DT$3-$F14)/5+1)))*$D14*$G14),0)</f>
        <v>0</v>
      </c>
      <c r="DV14" s="67" cm="1">
        <f t="array" ref="DV14">IF($P14="ja",(IF(DU$3-$F14&lt;0,0,IF(DU$3-$F14&gt;200,0,INDEX('Modeller - CO2'!$F$4:$AT$59,MATCH("Litter og dødt ved",'Modeller - CO2'!$A$4:$A$59,0),(DU$3-$F14)/5+1)))*$D14*$G14),0)</f>
        <v>0</v>
      </c>
      <c r="DW14" s="67" cm="1">
        <f t="array" ref="DW14">IF($P14="ja",(IF(DV$3-$F14&lt;0,0,IF(DV$3-$F14&gt;200,0,INDEX('Modeller - CO2'!$F$4:$AT$59,MATCH("Litter og dødt ved",'Modeller - CO2'!$A$4:$A$59,0),(DV$3-$F14)/5+1)))*$D14*$G14),0)</f>
        <v>0</v>
      </c>
      <c r="DX14" s="67" cm="1">
        <f t="array" ref="DX14">IF($P14="ja",(IF(DW$3-$F14&lt;0,0,IF(DW$3-$F14&gt;200,0,INDEX('Modeller - CO2'!$F$4:$AT$59,MATCH("Litter og dødt ved",'Modeller - CO2'!$A$4:$A$59,0),(DW$3-$F14)/5+1)))*$D14*$G14),0)</f>
        <v>0</v>
      </c>
      <c r="DY14" s="67" cm="1">
        <f t="array" ref="DY14">IF($P14="ja",(IF(DX$3-$F14&lt;0,0,IF(DX$3-$F14&gt;200,0,INDEX('Modeller - CO2'!$F$4:$AT$59,MATCH("Litter og dødt ved",'Modeller - CO2'!$A$4:$A$59,0),(DX$3-$F14)/5+1)))*$D14*$G14),0)</f>
        <v>0</v>
      </c>
      <c r="DZ14" s="67" cm="1">
        <f t="array" ref="DZ14">IF($P14="ja",(IF(DY$3-$F14&lt;0,0,IF(DY$3-$F14&gt;200,0,INDEX('Modeller - CO2'!$F$4:$AT$59,MATCH("Litter og dødt ved",'Modeller - CO2'!$A$4:$A$59,0),(DY$3-$F14)/5+1)))*$D14*$G14),0)</f>
        <v>0</v>
      </c>
      <c r="EA14" s="67" cm="1">
        <f t="array" ref="EA14">IF($P14="ja",(IF(DZ$3-$F14&lt;0,0,IF(DZ$3-$F14&gt;200,0,INDEX('Modeller - CO2'!$F$4:$AT$59,MATCH("Litter og dødt ved",'Modeller - CO2'!$A$4:$A$59,0),(DZ$3-$F14)/5+1)))*$D14*$G14),0)</f>
        <v>0</v>
      </c>
      <c r="EB14" s="67" cm="1">
        <f t="array" ref="EB14">IF($P14="ja",(IF(EA$3-$F14&lt;0,0,IF(EA$3-$F14&gt;200,0,INDEX('Modeller - CO2'!$F$4:$AT$59,MATCH("Litter og dødt ved",'Modeller - CO2'!$A$4:$A$59,0),(EA$3-$F14)/5+1)))*$D14*$G14),0)</f>
        <v>0</v>
      </c>
      <c r="EC14" s="67" cm="1">
        <f t="array" ref="EC14">IF($P14="ja",(IF(EB$3-$F14&lt;0,0,IF(EB$3-$F14&gt;200,0,INDEX('Modeller - CO2'!$F$4:$AT$59,MATCH("Litter og dødt ved",'Modeller - CO2'!$A$4:$A$59,0),(EB$3-$F14)/5+1)))*$D14*$G14),0)</f>
        <v>0</v>
      </c>
      <c r="ED14" s="67" cm="1">
        <f t="array" ref="ED14">IF($P14="ja",(IF(EC$3-$F14&lt;0,0,IF(EC$3-$F14&gt;200,0,INDEX('Modeller - CO2'!$F$4:$AT$59,MATCH("Litter og dødt ved",'Modeller - CO2'!$A$4:$A$59,0),(EC$3-$F14)/5+1)))*$D14*$G14),0)</f>
        <v>0</v>
      </c>
      <c r="EE14" s="67" cm="1">
        <f t="array" ref="EE14">IF($P14="ja",(IF(ED$3-$F14&lt;0,0,IF(ED$3-$F14&gt;200,0,INDEX('Modeller - CO2'!$F$4:$AT$59,MATCH("Litter og dødt ved",'Modeller - CO2'!$A$4:$A$59,0),(ED$3-$F14)/5+1)))*$D14*$G14),0)</f>
        <v>0</v>
      </c>
      <c r="EF14" s="67" cm="1">
        <f t="array" ref="EF14">IF($P14="ja",(IF(EE$3-$F14&lt;0,0,IF(EE$3-$F14&gt;200,0,INDEX('Modeller - CO2'!$F$4:$AT$59,MATCH("Litter og dødt ved",'Modeller - CO2'!$A$4:$A$59,0),(EE$3-$F14)/5+1)))*$D14*$G14),0)</f>
        <v>0</v>
      </c>
      <c r="EG14" s="67" cm="1">
        <f t="array" ref="EG14">IF($P14="ja",(IF(EF$3-$F14&lt;0,0,IF(EF$3-$F14&gt;200,0,INDEX('Modeller - CO2'!$F$4:$AT$59,MATCH("Litter og dødt ved",'Modeller - CO2'!$A$4:$A$59,0),(EF$3-$F14)/5+1)))*$D14*$G14),0)</f>
        <v>0</v>
      </c>
      <c r="EH14" s="67" cm="1">
        <f t="array" ref="EH14">IF($P14="ja",(IF(EG$3-$F14&lt;0,0,IF(EG$3-$F14&gt;200,0,INDEX('Modeller - CO2'!$F$4:$AT$59,MATCH("Litter og dødt ved",'Modeller - CO2'!$A$4:$A$59,0),(EG$3-$F14)/5+1)))*$D14*$G14),0)</f>
        <v>0</v>
      </c>
      <c r="EI14" s="67" cm="1">
        <f t="array" ref="EI14">IF($P14="ja",(IF(EH$3-$F14&lt;0,0,IF(EH$3-$F14&gt;200,0,INDEX('Modeller - CO2'!$F$4:$AT$59,MATCH("Litter og dødt ved",'Modeller - CO2'!$A$4:$A$59,0),(EH$3-$F14)/5+1)))*$D14*$G14),0)</f>
        <v>0</v>
      </c>
      <c r="EJ14" s="67" cm="1">
        <f t="array" ref="EJ14">IF($P14="ja",(IF(EI$3-$F14&lt;0,0,IF(EI$3-$F14&gt;200,0,INDEX('Modeller - CO2'!$F$4:$AT$59,MATCH("Litter og dødt ved",'Modeller - CO2'!$A$4:$A$59,0),(EI$3-$F14)/5+1)))*$D14*$G14),0)</f>
        <v>0</v>
      </c>
      <c r="EK14" s="67" cm="1">
        <f t="array" ref="EK14">IF($P14="ja",(IF(EJ$3-$F14&lt;0,0,IF(EJ$3-$F14&gt;200,0,INDEX('Modeller - CO2'!$F$4:$AT$59,MATCH("Litter og dødt ved",'Modeller - CO2'!$A$4:$A$59,0),(EJ$3-$F14)/5+1)))*$D14*$G14),0)</f>
        <v>0</v>
      </c>
      <c r="EL14" s="67" cm="1">
        <f t="array" ref="EL14">IF($P14="ja",(IF(EK$3-$F14&lt;0,0,IF(EK$3-$F14&gt;200,0,INDEX('Modeller - CO2'!$F$4:$AT$59,MATCH("Litter og dødt ved",'Modeller - CO2'!$A$4:$A$59,0),(EK$3-$F14)/5+1)))*$D14*$G14),0)</f>
        <v>0</v>
      </c>
      <c r="EM14" s="67" cm="1">
        <f t="array" ref="EM14">IF($P14="ja",(IF(EL$3-$F14&lt;0,0,IF(EL$3-$F14&gt;200,0,INDEX('Modeller - CO2'!$F$4:$AT$59,MATCH("Litter og dødt ved",'Modeller - CO2'!$A$4:$A$59,0),(EL$3-$F14)/5+1)))*$D14*$G14),0)</f>
        <v>0</v>
      </c>
      <c r="EN14" s="67" cm="1">
        <f t="array" ref="EN14">IF($P14="ja",(IF(EM$3-$F14&lt;0,0,IF(EM$3-$F14&gt;200,0,INDEX('Modeller - CO2'!$F$4:$AT$59,MATCH("Litter og dødt ved",'Modeller - CO2'!$A$4:$A$59,0),(EM$3-$F14)/5+1)))*$D14*$G14),0)</f>
        <v>0</v>
      </c>
    </row>
    <row r="15" spans="2:144" ht="15.6" x14ac:dyDescent="0.3">
      <c r="B15" s="66">
        <f>'Stamdata - Projektplan'!B59</f>
        <v>0</v>
      </c>
      <c r="C15" s="66">
        <f>'Stamdata - Projektplan'!C59</f>
        <v>0</v>
      </c>
      <c r="D15" s="66">
        <f>'Stamdata - Projektplan'!D59</f>
        <v>0</v>
      </c>
      <c r="E15" s="66">
        <f>'Stamdata - Projektplan'!E59</f>
        <v>0</v>
      </c>
      <c r="F15" s="66">
        <f>'Stamdata - Projektplan'!G59</f>
        <v>0</v>
      </c>
      <c r="G15" s="66">
        <f>'Stamdata - Projektplan'!H59</f>
        <v>0</v>
      </c>
      <c r="H15" s="66">
        <f>'Stamdata - Projektplan'!I59</f>
        <v>0</v>
      </c>
      <c r="I15" s="66">
        <f>'Stamdata - Projektplan'!J59</f>
        <v>0</v>
      </c>
      <c r="J15" s="63" t="str">
        <f>IFERROR(VLOOKUP(I15,'Modeller - CO2'!$A$4:$C$57,3,FALSE),"")</f>
        <v/>
      </c>
      <c r="K15" s="451" t="str">
        <f>IFERROR(VLOOKUP(I15,'Modeller - CO2'!$A$4:$D$57,4,FALSE),"")</f>
        <v/>
      </c>
      <c r="L15" s="453" t="str">
        <f t="shared" si="80"/>
        <v/>
      </c>
      <c r="M15" s="451" t="str">
        <f>IFERROR(VLOOKUP(I15,'Modeller - CO2'!$A$4:$E$57,5,FALSE),"")</f>
        <v/>
      </c>
      <c r="N15" s="453" t="str">
        <f t="shared" si="81"/>
        <v/>
      </c>
      <c r="O15" s="63" t="b">
        <f t="shared" si="79"/>
        <v>1</v>
      </c>
      <c r="P15" s="63" t="str">
        <f t="shared" si="82"/>
        <v>Nej</v>
      </c>
      <c r="R15" s="67" cm="1">
        <f t="array" ref="R15">IFERROR((IF(Q$3-$F15&lt;0,0,IF(Q$3-$F15&gt;200,0,INDEX('Modeller - CO2'!$F$4:$AT$59,MATCH('Opgørelse - CO2'!$I15,'Modeller - CO2'!$A$4:$A$59,0),(Q$3-$F15)/5+1)))*$D15*$G15),0)</f>
        <v>0</v>
      </c>
      <c r="S15" s="67" cm="1">
        <f t="array" ref="S15">IFERROR((IF(R$3-$F15&lt;0,0,IF(R$3-$F15&gt;200,0,INDEX('Modeller - CO2'!$F$4:$AT$59,MATCH('Opgørelse - CO2'!$I15,'Modeller - CO2'!$A$4:$A$59,0),(R$3-$F15)/5+1)))*$D15*$G15),0)</f>
        <v>0</v>
      </c>
      <c r="T15" s="67" cm="1">
        <f t="array" ref="T15">IFERROR((IF(S$3-$F15&lt;0,0,IF(S$3-$F15&gt;200,0,INDEX('Modeller - CO2'!$F$4:$AT$59,MATCH('Opgørelse - CO2'!$I15,'Modeller - CO2'!$A$4:$A$59,0),(S$3-$F15)/5+1)))*$D15*$G15),0)</f>
        <v>0</v>
      </c>
      <c r="U15" s="67" cm="1">
        <f t="array" ref="U15">IFERROR((IF(T$3-$F15&lt;0,0,IF(T$3-$F15&gt;200,0,INDEX('Modeller - CO2'!$F$4:$AT$59,MATCH('Opgørelse - CO2'!$I15,'Modeller - CO2'!$A$4:$A$59,0),(T$3-$F15)/5+1)))*$D15*$G15),0)</f>
        <v>0</v>
      </c>
      <c r="V15" s="67" cm="1">
        <f t="array" ref="V15">IFERROR((IF(U$3-$F15&lt;0,0,IF(U$3-$F15&gt;200,0,INDEX('Modeller - CO2'!$F$4:$AT$59,MATCH('Opgørelse - CO2'!$I15,'Modeller - CO2'!$A$4:$A$59,0),(U$3-$F15)/5+1)))*$D15*$G15),0)</f>
        <v>0</v>
      </c>
      <c r="W15" s="67" cm="1">
        <f t="array" ref="W15">IFERROR((IF(V$3-$F15&lt;0,0,IF(V$3-$F15&gt;200,0,INDEX('Modeller - CO2'!$F$4:$AT$59,MATCH('Opgørelse - CO2'!$I15,'Modeller - CO2'!$A$4:$A$59,0),(V$3-$F15)/5+1)))*$D15*$G15),0)</f>
        <v>0</v>
      </c>
      <c r="X15" s="67" cm="1">
        <f t="array" ref="X15">IFERROR((IF(W$3-$F15&lt;0,0,IF(W$3-$F15&gt;200,0,INDEX('Modeller - CO2'!$F$4:$AT$59,MATCH('Opgørelse - CO2'!$I15,'Modeller - CO2'!$A$4:$A$59,0),(W$3-$F15)/5+1)))*$D15*$G15),0)</f>
        <v>0</v>
      </c>
      <c r="Y15" s="67" cm="1">
        <f t="array" ref="Y15">IFERROR((IF(X$3-$F15&lt;0,0,IF(X$3-$F15&gt;200,0,INDEX('Modeller - CO2'!$F$4:$AT$59,MATCH('Opgørelse - CO2'!$I15,'Modeller - CO2'!$A$4:$A$59,0),(X$3-$F15)/5+1)))*$D15*$G15),0)</f>
        <v>0</v>
      </c>
      <c r="Z15" s="67" cm="1">
        <f t="array" ref="Z15">IFERROR((IF(Y$3-$F15&lt;0,0,IF(Y$3-$F15&gt;200,0,INDEX('Modeller - CO2'!$F$4:$AT$59,MATCH('Opgørelse - CO2'!$I15,'Modeller - CO2'!$A$4:$A$59,0),(Y$3-$F15)/5+1)))*$D15*$G15),0)</f>
        <v>0</v>
      </c>
      <c r="AA15" s="67" cm="1">
        <f t="array" ref="AA15">IFERROR((IF(Z$3-$F15&lt;0,0,IF(Z$3-$F15&gt;200,0,INDEX('Modeller - CO2'!$F$4:$AT$59,MATCH('Opgørelse - CO2'!$I15,'Modeller - CO2'!$A$4:$A$59,0),(Z$3-$F15)/5+1)))*$D15*$G15),0)</f>
        <v>0</v>
      </c>
      <c r="AB15" s="67" cm="1">
        <f t="array" ref="AB15">IFERROR((IF(AA$3-$F15&lt;0,0,IF(AA$3-$F15&gt;200,0,INDEX('Modeller - CO2'!$F$4:$AT$59,MATCH('Opgørelse - CO2'!$I15,'Modeller - CO2'!$A$4:$A$59,0),(AA$3-$F15)/5+1)))*$D15*$G15),0)</f>
        <v>0</v>
      </c>
      <c r="AC15" s="67" cm="1">
        <f t="array" ref="AC15">IFERROR((IF(AB$3-$F15&lt;0,0,IF(AB$3-$F15&gt;200,0,INDEX('Modeller - CO2'!$F$4:$AT$59,MATCH('Opgørelse - CO2'!$I15,'Modeller - CO2'!$A$4:$A$59,0),(AB$3-$F15)/5+1)))*$D15*$G15),0)</f>
        <v>0</v>
      </c>
      <c r="AD15" s="67" cm="1">
        <f t="array" ref="AD15">IFERROR((IF(AC$3-$F15&lt;0,0,IF(AC$3-$F15&gt;200,0,INDEX('Modeller - CO2'!$F$4:$AT$59,MATCH('Opgørelse - CO2'!$I15,'Modeller - CO2'!$A$4:$A$59,0),(AC$3-$F15)/5+1)))*$D15*$G15),0)</f>
        <v>0</v>
      </c>
      <c r="AE15" s="67" cm="1">
        <f t="array" ref="AE15">IFERROR((IF(AD$3-$F15&lt;0,0,IF(AD$3-$F15&gt;200,0,INDEX('Modeller - CO2'!$F$4:$AT$59,MATCH('Opgørelse - CO2'!$I15,'Modeller - CO2'!$A$4:$A$59,0),(AD$3-$F15)/5+1)))*$D15*$G15),0)</f>
        <v>0</v>
      </c>
      <c r="AF15" s="67" cm="1">
        <f t="array" ref="AF15">IFERROR((IF(AE$3-$F15&lt;0,0,IF(AE$3-$F15&gt;200,0,INDEX('Modeller - CO2'!$F$4:$AT$59,MATCH('Opgørelse - CO2'!$I15,'Modeller - CO2'!$A$4:$A$59,0),(AE$3-$F15)/5+1)))*$D15*$G15),0)</f>
        <v>0</v>
      </c>
      <c r="AG15" s="67" cm="1">
        <f t="array" ref="AG15">IFERROR((IF(AF$3-$F15&lt;0,0,IF(AF$3-$F15&gt;200,0,INDEX('Modeller - CO2'!$F$4:$AT$59,MATCH('Opgørelse - CO2'!$I15,'Modeller - CO2'!$A$4:$A$59,0),(AF$3-$F15)/5+1)))*$D15*$G15),0)</f>
        <v>0</v>
      </c>
      <c r="AH15" s="67" cm="1">
        <f t="array" ref="AH15">IFERROR((IF(AG$3-$F15&lt;0,0,IF(AG$3-$F15&gt;200,0,INDEX('Modeller - CO2'!$F$4:$AT$59,MATCH('Opgørelse - CO2'!$I15,'Modeller - CO2'!$A$4:$A$59,0),(AG$3-$F15)/5+1)))*$D15*$G15),0)</f>
        <v>0</v>
      </c>
      <c r="AI15" s="67" cm="1">
        <f t="array" ref="AI15">IFERROR((IF(AH$3-$F15&lt;0,0,IF(AH$3-$F15&gt;200,0,INDEX('Modeller - CO2'!$F$4:$AT$59,MATCH('Opgørelse - CO2'!$I15,'Modeller - CO2'!$A$4:$A$59,0),(AH$3-$F15)/5+1)))*$D15*$G15),0)</f>
        <v>0</v>
      </c>
      <c r="AJ15" s="67" cm="1">
        <f t="array" ref="AJ15">IFERROR((IF(AI$3-$F15&lt;0,0,IF(AI$3-$F15&gt;200,0,INDEX('Modeller - CO2'!$F$4:$AT$59,MATCH('Opgørelse - CO2'!$I15,'Modeller - CO2'!$A$4:$A$59,0),(AI$3-$F15)/5+1)))*$D15*$G15),0)</f>
        <v>0</v>
      </c>
      <c r="AK15" s="67" cm="1">
        <f t="array" ref="AK15">IFERROR((IF(AJ$3-$F15&lt;0,0,IF(AJ$3-$F15&gt;200,0,INDEX('Modeller - CO2'!$F$4:$AT$59,MATCH('Opgørelse - CO2'!$I15,'Modeller - CO2'!$A$4:$A$59,0),(AJ$3-$F15)/5+1)))*$D15*$G15),0)</f>
        <v>0</v>
      </c>
      <c r="AL15" s="67" cm="1">
        <f t="array" ref="AL15">IFERROR((IF(AK$3-$F15&lt;0,0,IF(AK$3-$F15&gt;200,0,INDEX('Modeller - CO2'!$F$4:$AT$59,MATCH('Opgørelse - CO2'!$I15,'Modeller - CO2'!$A$4:$A$59,0),(AK$3-$F15)/5+1)))*$D15*$G15),0)</f>
        <v>0</v>
      </c>
      <c r="AM15" s="67" cm="1">
        <f t="array" ref="AM15">IFERROR((IF(AL$3-$F15&lt;0,0,IF(AL$3-$F15&gt;200,0,INDEX('Modeller - CO2'!$F$4:$AT$59,MATCH('Opgørelse - CO2'!$I15,'Modeller - CO2'!$A$4:$A$59,0),(AL$3-$F15)/5+1)))*$D15*$G15),0)</f>
        <v>0</v>
      </c>
      <c r="AN15" s="67" cm="1">
        <f t="array" ref="AN15">IFERROR((IF(AM$3-$F15&lt;0,0,IF(AM$3-$F15&gt;200,0,INDEX('Modeller - CO2'!$F$4:$AT$59,MATCH('Opgørelse - CO2'!$I15,'Modeller - CO2'!$A$4:$A$59,0),(AM$3-$F15)/5+1)))*$D15*$G15),0)</f>
        <v>0</v>
      </c>
      <c r="AO15" s="67" cm="1">
        <f t="array" ref="AO15">IFERROR((IF(AN$3-$F15&lt;0,0,IF(AN$3-$F15&gt;200,0,INDEX('Modeller - CO2'!$F$4:$AT$59,MATCH('Opgørelse - CO2'!$I15,'Modeller - CO2'!$A$4:$A$59,0),(AN$3-$F15)/5+1)))*$D15*$G15),0)</f>
        <v>0</v>
      </c>
      <c r="AP15" s="67" cm="1">
        <f t="array" ref="AP15">IFERROR((IF(AO$3-$F15&lt;0,0,IF(AO$3-$F15&gt;200,0,INDEX('Modeller - CO2'!$F$4:$AT$59,MATCH('Opgørelse - CO2'!$I15,'Modeller - CO2'!$A$4:$A$59,0),(AO$3-$F15)/5+1)))*$D15*$G15),0)</f>
        <v>0</v>
      </c>
      <c r="AQ15" s="67" cm="1">
        <f t="array" ref="AQ15">IFERROR((IF(AP$3-$F15&lt;0,0,IF(AP$3-$F15&gt;200,0,INDEX('Modeller - CO2'!$F$4:$AT$59,MATCH('Opgørelse - CO2'!$I15,'Modeller - CO2'!$A$4:$A$59,0),(AP$3-$F15)/5+1)))*$D15*$G15),0)</f>
        <v>0</v>
      </c>
      <c r="AR15" s="67" cm="1">
        <f t="array" ref="AR15">IFERROR((IF(AQ$3-$F15&lt;0,0,IF(AQ$3-$F15&gt;200,0,INDEX('Modeller - CO2'!$F$4:$AT$59,MATCH('Opgørelse - CO2'!$I15,'Modeller - CO2'!$A$4:$A$59,0),(AQ$3-$F15)/5+1)))*$D15*$G15),0)</f>
        <v>0</v>
      </c>
      <c r="AS15" s="67" cm="1">
        <f t="array" ref="AS15">IFERROR((IF(AR$3-$F15&lt;0,0,IF(AR$3-$F15&gt;200,0,INDEX('Modeller - CO2'!$F$4:$AT$59,MATCH('Opgørelse - CO2'!$I15,'Modeller - CO2'!$A$4:$A$59,0),(AR$3-$F15)/5+1)))*$D15*$G15),0)</f>
        <v>0</v>
      </c>
      <c r="AT15" s="67" cm="1">
        <f t="array" ref="AT15">IFERROR((IF(AS$3-$F15&lt;0,0,IF(AS$3-$F15&gt;200,0,INDEX('Modeller - CO2'!$F$4:$AT$59,MATCH('Opgørelse - CO2'!$I15,'Modeller - CO2'!$A$4:$A$59,0),(AS$3-$F15)/5+1)))*$D15*$G15),0)</f>
        <v>0</v>
      </c>
      <c r="AU15" s="67" cm="1">
        <f t="array" ref="AU15">IFERROR((IF(AT$3-$F15&lt;0,0,IF(AT$3-$F15&gt;200,0,INDEX('Modeller - CO2'!$F$4:$AT$59,MATCH('Opgørelse - CO2'!$I15,'Modeller - CO2'!$A$4:$A$59,0),(AT$3-$F15)/5+1)))*$D15*$G15),0)</f>
        <v>0</v>
      </c>
      <c r="AV15" s="67" cm="1">
        <f t="array" ref="AV15">IFERROR((IF(AU$3-$F15&lt;0,0,IF(AU$3-$F15&gt;200,0,INDEX('Modeller - CO2'!$F$4:$AT$59,MATCH('Opgørelse - CO2'!$I15,'Modeller - CO2'!$A$4:$A$59,0),(AU$3-$F15)/5+1)))*$D15*$G15),0)</f>
        <v>0</v>
      </c>
      <c r="AW15" s="67" cm="1">
        <f t="array" ref="AW15">IFERROR((IF(AV$3-$F15&lt;0,0,IF(AV$3-$F15&gt;200,0,INDEX('Modeller - CO2'!$F$4:$AT$59,MATCH('Opgørelse - CO2'!$I15,'Modeller - CO2'!$A$4:$A$59,0),(AV$3-$F15)/5+1)))*$D15*$G15),0)</f>
        <v>0</v>
      </c>
      <c r="AX15" s="67" cm="1">
        <f t="array" ref="AX15">IFERROR((IF(AW$3-$F15&lt;0,0,IF(AW$3-$F15&gt;200,0,INDEX('Modeller - CO2'!$F$4:$AT$59,MATCH('Opgørelse - CO2'!$I15,'Modeller - CO2'!$A$4:$A$59,0),(AW$3-$F15)/5+1)))*$D15*$G15),0)</f>
        <v>0</v>
      </c>
      <c r="AY15" s="67" cm="1">
        <f t="array" ref="AY15">IFERROR((IF(AX$3-$F15&lt;0,0,IF(AX$3-$F15&gt;200,0,INDEX('Modeller - CO2'!$F$4:$AT$59,MATCH('Opgørelse - CO2'!$I15,'Modeller - CO2'!$A$4:$A$59,0),(AX$3-$F15)/5+1)))*$D15*$G15),0)</f>
        <v>0</v>
      </c>
      <c r="AZ15" s="67" cm="1">
        <f t="array" ref="AZ15">IFERROR((IF(AY$3-$F15&lt;0,0,IF(AY$3-$F15&gt;200,0,INDEX('Modeller - CO2'!$F$4:$AT$59,MATCH('Opgørelse - CO2'!$I15,'Modeller - CO2'!$A$4:$A$59,0),(AY$3-$F15)/5+1)))*$D15*$G15),0)</f>
        <v>0</v>
      </c>
      <c r="BA15" s="67" cm="1">
        <f t="array" ref="BA15">IFERROR((IF(AZ$3-$F15&lt;0,0,IF(AZ$3-$F15&gt;200,0,INDEX('Modeller - CO2'!$F$4:$AT$59,MATCH('Opgørelse - CO2'!$I15,'Modeller - CO2'!$A$4:$A$59,0),(AZ$3-$F15)/5+1)))*$D15*$G15),0)</f>
        <v>0</v>
      </c>
      <c r="BB15" s="67" cm="1">
        <f t="array" ref="BB15">IFERROR((IF(BA$3-$F15&lt;0,0,IF(BA$3-$F15&gt;200,0,INDEX('Modeller - CO2'!$F$4:$AT$59,MATCH('Opgørelse - CO2'!$I15,'Modeller - CO2'!$A$4:$A$59,0),(BA$3-$F15)/5+1)))*$D15*$G15),0)</f>
        <v>0</v>
      </c>
      <c r="BC15" s="67" cm="1">
        <f t="array" ref="BC15">IFERROR((IF(BB$3-$F15&lt;0,0,IF(BB$3-$F15&gt;200,0,INDEX('Modeller - CO2'!$F$4:$AT$59,MATCH('Opgørelse - CO2'!$I15,'Modeller - CO2'!$A$4:$A$59,0),(BB$3-$F15)/5+1)))*$D15*$G15),0)</f>
        <v>0</v>
      </c>
      <c r="BD15" s="67" cm="1">
        <f t="array" ref="BD15">IFERROR((IF(BC$3-$F15&lt;0,0,IF(BC$3-$F15&gt;200,0,INDEX('Modeller - CO2'!$F$4:$AT$59,MATCH('Opgørelse - CO2'!$I15,'Modeller - CO2'!$A$4:$A$59,0),(BC$3-$F15)/5+1)))*$D15*$G15),0)</f>
        <v>0</v>
      </c>
      <c r="BE15" s="67" cm="1">
        <f t="array" ref="BE15">IFERROR((IF(BD$3-$F15&lt;0,0,IF(BD$3-$F15&gt;200,0,INDEX('Modeller - CO2'!$F$4:$AT$59,MATCH('Opgørelse - CO2'!$I15,'Modeller - CO2'!$A$4:$A$59,0),(BD$3-$F15)/5+1)))*$D15*$G15),0)</f>
        <v>0</v>
      </c>
      <c r="BF15" s="67" cm="1">
        <f t="array" ref="BF15">IFERROR((IF(BE$3-$F15&lt;0,0,IF(BE$3-$F15&gt;200,0,INDEX('Modeller - CO2'!$F$4:$AT$59,MATCH('Opgørelse - CO2'!$I15,'Modeller - CO2'!$A$4:$A$59,0),(BE$3-$F15)/5+1)))*$D15*$G15),0)</f>
        <v>0</v>
      </c>
      <c r="BI15" s="67" cm="1">
        <f t="array" ref="BI15">IF($H15="ja",(IF(Q$3-$F15&lt;0,0,IF(Q$3-$F15&gt;200,0,INDEX('Modeller - CO2'!$F$4:$AT$59,MATCH("Jordbund",'Modeller - CO2'!$A$4:$A$59,0),(Q$3-$F15)/5+1)))*$D15*$G15),0)</f>
        <v>0</v>
      </c>
      <c r="BJ15" s="67" cm="1">
        <f t="array" ref="BJ15">IF($H15="ja",(IF(R$3-$F15&lt;0,0,IF(R$3-$F15&gt;200,0,INDEX('Modeller - CO2'!$F$4:$AT$59,MATCH("Jordbund",'Modeller - CO2'!$A$4:$A$59,0),(R$3-$F15)/5+1)))*$D15*$G15),0)</f>
        <v>0</v>
      </c>
      <c r="BK15" s="67" cm="1">
        <f t="array" ref="BK15">IF($H15="ja",(IF(S$3-$F15&lt;0,0,IF(S$3-$F15&gt;200,0,INDEX('Modeller - CO2'!$F$4:$AT$59,MATCH("Jordbund",'Modeller - CO2'!$A$4:$A$59,0),(S$3-$F15)/5+1)))*$D15*$G15),0)</f>
        <v>0</v>
      </c>
      <c r="BL15" s="67" cm="1">
        <f t="array" ref="BL15">IF($H15="ja",(IF(T$3-$F15&lt;0,0,IF(T$3-$F15&gt;200,0,INDEX('Modeller - CO2'!$F$4:$AT$59,MATCH("Jordbund",'Modeller - CO2'!$A$4:$A$59,0),(T$3-$F15)/5+1)))*$D15*$G15),0)</f>
        <v>0</v>
      </c>
      <c r="BM15" s="67" cm="1">
        <f t="array" ref="BM15">IF($H15="ja",(IF(U$3-$F15&lt;0,0,IF(U$3-$F15&gt;200,0,INDEX('Modeller - CO2'!$F$4:$AT$59,MATCH("Jordbund",'Modeller - CO2'!$A$4:$A$59,0),(U$3-$F15)/5+1)))*$D15*$G15),0)</f>
        <v>0</v>
      </c>
      <c r="BN15" s="67" cm="1">
        <f t="array" ref="BN15">IF($H15="ja",(IF(V$3-$F15&lt;0,0,IF(V$3-$F15&gt;200,0,INDEX('Modeller - CO2'!$F$4:$AT$59,MATCH("Jordbund",'Modeller - CO2'!$A$4:$A$59,0),(V$3-$F15)/5+1)))*$D15*$G15),0)</f>
        <v>0</v>
      </c>
      <c r="BO15" s="67" cm="1">
        <f t="array" ref="BO15">IF($H15="ja",(IF(W$3-$F15&lt;0,0,IF(W$3-$F15&gt;200,0,INDEX('Modeller - CO2'!$F$4:$AT$59,MATCH("Jordbund",'Modeller - CO2'!$A$4:$A$59,0),(W$3-$F15)/5+1)))*$D15*$G15),0)</f>
        <v>0</v>
      </c>
      <c r="BP15" s="67" cm="1">
        <f t="array" ref="BP15">IF($H15="ja",(IF(X$3-$F15&lt;0,0,IF(X$3-$F15&gt;200,0,INDEX('Modeller - CO2'!$F$4:$AT$59,MATCH("Jordbund",'Modeller - CO2'!$A$4:$A$59,0),(X$3-$F15)/5+1)))*$D15*$G15),0)</f>
        <v>0</v>
      </c>
      <c r="BQ15" s="67" cm="1">
        <f t="array" ref="BQ15">IF($H15="ja",(IF(Y$3-$F15&lt;0,0,IF(Y$3-$F15&gt;200,0,INDEX('Modeller - CO2'!$F$4:$AT$59,MATCH("Jordbund",'Modeller - CO2'!$A$4:$A$59,0),(Y$3-$F15)/5+1)))*$D15*$G15),0)</f>
        <v>0</v>
      </c>
      <c r="BR15" s="67" cm="1">
        <f t="array" ref="BR15">IF($H15="ja",(IF(Z$3-$F15&lt;0,0,IF(Z$3-$F15&gt;200,0,INDEX('Modeller - CO2'!$F$4:$AT$59,MATCH("Jordbund",'Modeller - CO2'!$A$4:$A$59,0),(Z$3-$F15)/5+1)))*$D15*$G15),0)</f>
        <v>0</v>
      </c>
      <c r="BS15" s="67" cm="1">
        <f t="array" ref="BS15">IF($H15="ja",(IF(AA$3-$F15&lt;0,0,IF(AA$3-$F15&gt;200,0,INDEX('Modeller - CO2'!$F$4:$AT$59,MATCH("Jordbund",'Modeller - CO2'!$A$4:$A$59,0),(AA$3-$F15)/5+1)))*$D15*$G15),0)</f>
        <v>0</v>
      </c>
      <c r="BT15" s="67" cm="1">
        <f t="array" ref="BT15">IF($H15="ja",(IF(AB$3-$F15&lt;0,0,IF(AB$3-$F15&gt;200,0,INDEX('Modeller - CO2'!$F$4:$AT$59,MATCH("Jordbund",'Modeller - CO2'!$A$4:$A$59,0),(AB$3-$F15)/5+1)))*$D15*$G15),0)</f>
        <v>0</v>
      </c>
      <c r="BU15" s="67" cm="1">
        <f t="array" ref="BU15">IF($H15="ja",(IF(AC$3-$F15&lt;0,0,IF(AC$3-$F15&gt;200,0,INDEX('Modeller - CO2'!$F$4:$AT$59,MATCH("Jordbund",'Modeller - CO2'!$A$4:$A$59,0),(AC$3-$F15)/5+1)))*$D15*$G15),0)</f>
        <v>0</v>
      </c>
      <c r="BV15" s="67" cm="1">
        <f t="array" ref="BV15">IF($H15="ja",(IF(AD$3-$F15&lt;0,0,IF(AD$3-$F15&gt;200,0,INDEX('Modeller - CO2'!$F$4:$AT$59,MATCH("Jordbund",'Modeller - CO2'!$A$4:$A$59,0),(AD$3-$F15)/5+1)))*$D15*$G15),0)</f>
        <v>0</v>
      </c>
      <c r="BW15" s="67" cm="1">
        <f t="array" ref="BW15">IF($H15="ja",(IF(AE$3-$F15&lt;0,0,IF(AE$3-$F15&gt;200,0,INDEX('Modeller - CO2'!$F$4:$AT$59,MATCH("Jordbund",'Modeller - CO2'!$A$4:$A$59,0),(AE$3-$F15)/5+1)))*$D15*$G15),0)</f>
        <v>0</v>
      </c>
      <c r="BX15" s="67" cm="1">
        <f t="array" ref="BX15">IF($H15="ja",(IF(AF$3-$F15&lt;0,0,IF(AF$3-$F15&gt;200,0,INDEX('Modeller - CO2'!$F$4:$AT$59,MATCH("Jordbund",'Modeller - CO2'!$A$4:$A$59,0),(AF$3-$F15)/5+1)))*$D15*$G15),0)</f>
        <v>0</v>
      </c>
      <c r="BY15" s="67" cm="1">
        <f t="array" ref="BY15">IF($H15="ja",(IF(AG$3-$F15&lt;0,0,IF(AG$3-$F15&gt;200,0,INDEX('Modeller - CO2'!$F$4:$AT$59,MATCH("Jordbund",'Modeller - CO2'!$A$4:$A$59,0),(AG$3-$F15)/5+1)))*$D15*$G15),0)</f>
        <v>0</v>
      </c>
      <c r="BZ15" s="67" cm="1">
        <f t="array" ref="BZ15">IF($H15="ja",(IF(AH$3-$F15&lt;0,0,IF(AH$3-$F15&gt;200,0,INDEX('Modeller - CO2'!$F$4:$AT$59,MATCH("Jordbund",'Modeller - CO2'!$A$4:$A$59,0),(AH$3-$F15)/5+1)))*$D15*$G15),0)</f>
        <v>0</v>
      </c>
      <c r="CA15" s="67" cm="1">
        <f t="array" ref="CA15">IF($H15="ja",(IF(AI$3-$F15&lt;0,0,IF(AI$3-$F15&gt;200,0,INDEX('Modeller - CO2'!$F$4:$AT$59,MATCH("Jordbund",'Modeller - CO2'!$A$4:$A$59,0),(AI$3-$F15)/5+1)))*$D15*$G15),0)</f>
        <v>0</v>
      </c>
      <c r="CB15" s="67" cm="1">
        <f t="array" ref="CB15">IF($H15="ja",(IF(AJ$3-$F15&lt;0,0,IF(AJ$3-$F15&gt;200,0,INDEX('Modeller - CO2'!$F$4:$AT$59,MATCH("Jordbund",'Modeller - CO2'!$A$4:$A$59,0),(AJ$3-$F15)/5+1)))*$D15*$G15),0)</f>
        <v>0</v>
      </c>
      <c r="CC15" s="67" cm="1">
        <f t="array" ref="CC15">IF($H15="ja",(IF(AK$3-$F15&lt;0,0,IF(AK$3-$F15&gt;200,0,INDEX('Modeller - CO2'!$F$4:$AT$59,MATCH("Jordbund",'Modeller - CO2'!$A$4:$A$59,0),(AK$3-$F15)/5+1)))*$D15*$G15),0)</f>
        <v>0</v>
      </c>
      <c r="CD15" s="67" cm="1">
        <f t="array" ref="CD15">IF($H15="ja",(IF(AL$3-$F15&lt;0,0,IF(AL$3-$F15&gt;200,0,INDEX('Modeller - CO2'!$F$4:$AT$59,MATCH("Jordbund",'Modeller - CO2'!$A$4:$A$59,0),(AL$3-$F15)/5+1)))*$D15*$G15),0)</f>
        <v>0</v>
      </c>
      <c r="CE15" s="67" cm="1">
        <f t="array" ref="CE15">IF($H15="ja",(IF(AM$3-$F15&lt;0,0,IF(AM$3-$F15&gt;200,0,INDEX('Modeller - CO2'!$F$4:$AT$59,MATCH("Jordbund",'Modeller - CO2'!$A$4:$A$59,0),(AM$3-$F15)/5+1)))*$D15*$G15),0)</f>
        <v>0</v>
      </c>
      <c r="CF15" s="67" cm="1">
        <f t="array" ref="CF15">IF($H15="ja",(IF(AN$3-$F15&lt;0,0,IF(AN$3-$F15&gt;200,0,INDEX('Modeller - CO2'!$F$4:$AT$59,MATCH("Jordbund",'Modeller - CO2'!$A$4:$A$59,0),(AN$3-$F15)/5+1)))*$D15*$G15),0)</f>
        <v>0</v>
      </c>
      <c r="CG15" s="67" cm="1">
        <f t="array" ref="CG15">IF($H15="ja",(IF(AO$3-$F15&lt;0,0,IF(AO$3-$F15&gt;200,0,INDEX('Modeller - CO2'!$F$4:$AT$59,MATCH("Jordbund",'Modeller - CO2'!$A$4:$A$59,0),(AO$3-$F15)/5+1)))*$D15*$G15),0)</f>
        <v>0</v>
      </c>
      <c r="CH15" s="67" cm="1">
        <f t="array" ref="CH15">IF($H15="ja",(IF(AP$3-$F15&lt;0,0,IF(AP$3-$F15&gt;200,0,INDEX('Modeller - CO2'!$F$4:$AT$59,MATCH("Jordbund",'Modeller - CO2'!$A$4:$A$59,0),(AP$3-$F15)/5+1)))*$D15*$G15),0)</f>
        <v>0</v>
      </c>
      <c r="CI15" s="67" cm="1">
        <f t="array" ref="CI15">IF($H15="ja",(IF(AQ$3-$F15&lt;0,0,IF(AQ$3-$F15&gt;200,0,INDEX('Modeller - CO2'!$F$4:$AT$59,MATCH("Jordbund",'Modeller - CO2'!$A$4:$A$59,0),(AQ$3-$F15)/5+1)))*$D15*$G15),0)</f>
        <v>0</v>
      </c>
      <c r="CJ15" s="67" cm="1">
        <f t="array" ref="CJ15">IF($H15="ja",(IF(AR$3-$F15&lt;0,0,IF(AR$3-$F15&gt;200,0,INDEX('Modeller - CO2'!$F$4:$AT$59,MATCH("Jordbund",'Modeller - CO2'!$A$4:$A$59,0),(AR$3-$F15)/5+1)))*$D15*$G15),0)</f>
        <v>0</v>
      </c>
      <c r="CK15" s="67" cm="1">
        <f t="array" ref="CK15">IF($H15="ja",(IF(AS$3-$F15&lt;0,0,IF(AS$3-$F15&gt;200,0,INDEX('Modeller - CO2'!$F$4:$AT$59,MATCH("Jordbund",'Modeller - CO2'!$A$4:$A$59,0),(AS$3-$F15)/5+1)))*$D15*$G15),0)</f>
        <v>0</v>
      </c>
      <c r="CL15" s="67" cm="1">
        <f t="array" ref="CL15">IF($H15="ja",(IF(AT$3-$F15&lt;0,0,IF(AT$3-$F15&gt;200,0,INDEX('Modeller - CO2'!$F$4:$AT$59,MATCH("Jordbund",'Modeller - CO2'!$A$4:$A$59,0),(AT$3-$F15)/5+1)))*$D15*$G15),0)</f>
        <v>0</v>
      </c>
      <c r="CM15" s="67" cm="1">
        <f t="array" ref="CM15">IF($H15="ja",(IF(AU$3-$F15&lt;0,0,IF(AU$3-$F15&gt;200,0,INDEX('Modeller - CO2'!$F$4:$AT$59,MATCH("Jordbund",'Modeller - CO2'!$A$4:$A$59,0),(AU$3-$F15)/5+1)))*$D15*$G15),0)</f>
        <v>0</v>
      </c>
      <c r="CN15" s="67" cm="1">
        <f t="array" ref="CN15">IF($H15="ja",(IF(AV$3-$F15&lt;0,0,IF(AV$3-$F15&gt;200,0,INDEX('Modeller - CO2'!$F$4:$AT$59,MATCH("Jordbund",'Modeller - CO2'!$A$4:$A$59,0),(AV$3-$F15)/5+1)))*$D15*$G15),0)</f>
        <v>0</v>
      </c>
      <c r="CO15" s="67" cm="1">
        <f t="array" ref="CO15">IF($H15="ja",(IF(AW$3-$F15&lt;0,0,IF(AW$3-$F15&gt;200,0,INDEX('Modeller - CO2'!$F$4:$AT$59,MATCH("Jordbund",'Modeller - CO2'!$A$4:$A$59,0),(AW$3-$F15)/5+1)))*$D15*$G15),0)</f>
        <v>0</v>
      </c>
      <c r="CP15" s="67" cm="1">
        <f t="array" ref="CP15">IF($H15="ja",(IF(AX$3-$F15&lt;0,0,IF(AX$3-$F15&gt;200,0,INDEX('Modeller - CO2'!$F$4:$AT$59,MATCH("Jordbund",'Modeller - CO2'!$A$4:$A$59,0),(AX$3-$F15)/5+1)))*$D15*$G15),0)</f>
        <v>0</v>
      </c>
      <c r="CQ15" s="67" cm="1">
        <f t="array" ref="CQ15">IF($H15="ja",(IF(AY$3-$F15&lt;0,0,IF(AY$3-$F15&gt;200,0,INDEX('Modeller - CO2'!$F$4:$AT$59,MATCH("Jordbund",'Modeller - CO2'!$A$4:$A$59,0),(AY$3-$F15)/5+1)))*$D15*$G15),0)</f>
        <v>0</v>
      </c>
      <c r="CR15" s="67" cm="1">
        <f t="array" ref="CR15">IF($H15="ja",(IF(AZ$3-$F15&lt;0,0,IF(AZ$3-$F15&gt;200,0,INDEX('Modeller - CO2'!$F$4:$AT$59,MATCH("Jordbund",'Modeller - CO2'!$A$4:$A$59,0),(AZ$3-$F15)/5+1)))*$D15*$G15),0)</f>
        <v>0</v>
      </c>
      <c r="CS15" s="67" cm="1">
        <f t="array" ref="CS15">IF($H15="ja",(IF(BA$3-$F15&lt;0,0,IF(BA$3-$F15&gt;200,0,INDEX('Modeller - CO2'!$F$4:$AT$59,MATCH("Jordbund",'Modeller - CO2'!$A$4:$A$59,0),(BA$3-$F15)/5+1)))*$D15*$G15),0)</f>
        <v>0</v>
      </c>
      <c r="CT15" s="67" cm="1">
        <f t="array" ref="CT15">IF($H15="ja",(IF(BB$3-$F15&lt;0,0,IF(BB$3-$F15&gt;200,0,INDEX('Modeller - CO2'!$F$4:$AT$59,MATCH("Jordbund",'Modeller - CO2'!$A$4:$A$59,0),(BB$3-$F15)/5+1)))*$D15*$G15),0)</f>
        <v>0</v>
      </c>
      <c r="CU15" s="67" cm="1">
        <f t="array" ref="CU15">IF($H15="ja",(IF(BC$3-$F15&lt;0,0,IF(BC$3-$F15&gt;200,0,INDEX('Modeller - CO2'!$F$4:$AT$59,MATCH("Jordbund",'Modeller - CO2'!$A$4:$A$59,0),(BC$3-$F15)/5+1)))*$D15*$G15),0)</f>
        <v>0</v>
      </c>
      <c r="CV15" s="67" cm="1">
        <f t="array" ref="CV15">IF($H15="ja",(IF(BD$3-$F15&lt;0,0,IF(BD$3-$F15&gt;200,0,INDEX('Modeller - CO2'!$F$4:$AT$59,MATCH("Jordbund",'Modeller - CO2'!$A$4:$A$59,0),(BD$3-$F15)/5+1)))*$D15*$G15),0)</f>
        <v>0</v>
      </c>
      <c r="CW15" s="67" cm="1">
        <f t="array" ref="CW15">IF($H15="ja",(IF(BE$3-$F15&lt;0,0,IF(BE$3-$F15&gt;200,0,INDEX('Modeller - CO2'!$F$4:$AT$59,MATCH("Jordbund",'Modeller - CO2'!$A$4:$A$59,0),(BE$3-$F15)/5+1)))*$D15*$G15),0)</f>
        <v>0</v>
      </c>
      <c r="CZ15" s="67" cm="1">
        <f t="array" ref="CZ15">IF($P15="ja",(IF(CY$3-$F15&lt;0,0,IF(CY$3-$F15&gt;200,0,INDEX('Modeller - CO2'!$F$4:$AT$59,MATCH("Litter og dødt ved",'Modeller - CO2'!$A$4:$A$59,0),(CY$3-$F15)/5+1)))*$D15*$G15),0)</f>
        <v>0</v>
      </c>
      <c r="DA15" s="67" cm="1">
        <f t="array" ref="DA15">IF($P15="ja",(IF(CZ$3-$F15&lt;0,0,IF(CZ$3-$F15&gt;200,0,INDEX('Modeller - CO2'!$F$4:$AT$59,MATCH("Litter og dødt ved",'Modeller - CO2'!$A$4:$A$59,0),(CZ$3-$F15)/5+1)))*$D15*$G15),0)</f>
        <v>0</v>
      </c>
      <c r="DB15" s="67" cm="1">
        <f t="array" ref="DB15">IF($P15="ja",(IF(DA$3-$F15&lt;0,0,IF(DA$3-$F15&gt;200,0,INDEX('Modeller - CO2'!$F$4:$AT$59,MATCH("Litter og dødt ved",'Modeller - CO2'!$A$4:$A$59,0),(DA$3-$F15)/5+1)))*$D15*$G15),0)</f>
        <v>0</v>
      </c>
      <c r="DC15" s="67" cm="1">
        <f t="array" ref="DC15">IF($P15="ja",(IF(DB$3-$F15&lt;0,0,IF(DB$3-$F15&gt;200,0,INDEX('Modeller - CO2'!$F$4:$AT$59,MATCH("Litter og dødt ved",'Modeller - CO2'!$A$4:$A$59,0),(DB$3-$F15)/5+1)))*$D15*$G15),0)</f>
        <v>0</v>
      </c>
      <c r="DD15" s="67" cm="1">
        <f t="array" ref="DD15">IF($P15="ja",(IF(DC$3-$F15&lt;0,0,IF(DC$3-$F15&gt;200,0,INDEX('Modeller - CO2'!$F$4:$AT$59,MATCH("Litter og dødt ved",'Modeller - CO2'!$A$4:$A$59,0),(DC$3-$F15)/5+1)))*$D15*$G15),0)</f>
        <v>0</v>
      </c>
      <c r="DE15" s="67" cm="1">
        <f t="array" ref="DE15">IF($P15="ja",(IF(DD$3-$F15&lt;0,0,IF(DD$3-$F15&gt;200,0,INDEX('Modeller - CO2'!$F$4:$AT$59,MATCH("Litter og dødt ved",'Modeller - CO2'!$A$4:$A$59,0),(DD$3-$F15)/5+1)))*$D15*$G15),0)</f>
        <v>0</v>
      </c>
      <c r="DF15" s="67" cm="1">
        <f t="array" ref="DF15">IF($P15="ja",(IF(DE$3-$F15&lt;0,0,IF(DE$3-$F15&gt;200,0,INDEX('Modeller - CO2'!$F$4:$AT$59,MATCH("Litter og dødt ved",'Modeller - CO2'!$A$4:$A$59,0),(DE$3-$F15)/5+1)))*$D15*$G15),0)</f>
        <v>0</v>
      </c>
      <c r="DG15" s="67" cm="1">
        <f t="array" ref="DG15">IF($P15="ja",(IF(DF$3-$F15&lt;0,0,IF(DF$3-$F15&gt;200,0,INDEX('Modeller - CO2'!$F$4:$AT$59,MATCH("Litter og dødt ved",'Modeller - CO2'!$A$4:$A$59,0),(DF$3-$F15)/5+1)))*$D15*$G15),0)</f>
        <v>0</v>
      </c>
      <c r="DH15" s="67" cm="1">
        <f t="array" ref="DH15">IF($P15="ja",(IF(DG$3-$F15&lt;0,0,IF(DG$3-$F15&gt;200,0,INDEX('Modeller - CO2'!$F$4:$AT$59,MATCH("Litter og dødt ved",'Modeller - CO2'!$A$4:$A$59,0),(DG$3-$F15)/5+1)))*$D15*$G15),0)</f>
        <v>0</v>
      </c>
      <c r="DI15" s="67" cm="1">
        <f t="array" ref="DI15">IF($P15="ja",(IF(DH$3-$F15&lt;0,0,IF(DH$3-$F15&gt;200,0,INDEX('Modeller - CO2'!$F$4:$AT$59,MATCH("Litter og dødt ved",'Modeller - CO2'!$A$4:$A$59,0),(DH$3-$F15)/5+1)))*$D15*$G15),0)</f>
        <v>0</v>
      </c>
      <c r="DJ15" s="67" cm="1">
        <f t="array" ref="DJ15">IF($P15="ja",(IF(DI$3-$F15&lt;0,0,IF(DI$3-$F15&gt;200,0,INDEX('Modeller - CO2'!$F$4:$AT$59,MATCH("Litter og dødt ved",'Modeller - CO2'!$A$4:$A$59,0),(DI$3-$F15)/5+1)))*$D15*$G15),0)</f>
        <v>0</v>
      </c>
      <c r="DK15" s="67" cm="1">
        <f t="array" ref="DK15">IF($P15="ja",(IF(DJ$3-$F15&lt;0,0,IF(DJ$3-$F15&gt;200,0,INDEX('Modeller - CO2'!$F$4:$AT$59,MATCH("Litter og dødt ved",'Modeller - CO2'!$A$4:$A$59,0),(DJ$3-$F15)/5+1)))*$D15*$G15),0)</f>
        <v>0</v>
      </c>
      <c r="DL15" s="67" cm="1">
        <f t="array" ref="DL15">IF($P15="ja",(IF(DK$3-$F15&lt;0,0,IF(DK$3-$F15&gt;200,0,INDEX('Modeller - CO2'!$F$4:$AT$59,MATCH("Litter og dødt ved",'Modeller - CO2'!$A$4:$A$59,0),(DK$3-$F15)/5+1)))*$D15*$G15),0)</f>
        <v>0</v>
      </c>
      <c r="DM15" s="67" cm="1">
        <f t="array" ref="DM15">IF($P15="ja",(IF(DL$3-$F15&lt;0,0,IF(DL$3-$F15&gt;200,0,INDEX('Modeller - CO2'!$F$4:$AT$59,MATCH("Litter og dødt ved",'Modeller - CO2'!$A$4:$A$59,0),(DL$3-$F15)/5+1)))*$D15*$G15),0)</f>
        <v>0</v>
      </c>
      <c r="DN15" s="67" cm="1">
        <f t="array" ref="DN15">IF($P15="ja",(IF(DM$3-$F15&lt;0,0,IF(DM$3-$F15&gt;200,0,INDEX('Modeller - CO2'!$F$4:$AT$59,MATCH("Litter og dødt ved",'Modeller - CO2'!$A$4:$A$59,0),(DM$3-$F15)/5+1)))*$D15*$G15),0)</f>
        <v>0</v>
      </c>
      <c r="DO15" s="67" cm="1">
        <f t="array" ref="DO15">IF($P15="ja",(IF(DN$3-$F15&lt;0,0,IF(DN$3-$F15&gt;200,0,INDEX('Modeller - CO2'!$F$4:$AT$59,MATCH("Litter og dødt ved",'Modeller - CO2'!$A$4:$A$59,0),(DN$3-$F15)/5+1)))*$D15*$G15),0)</f>
        <v>0</v>
      </c>
      <c r="DP15" s="67" cm="1">
        <f t="array" ref="DP15">IF($P15="ja",(IF(DO$3-$F15&lt;0,0,IF(DO$3-$F15&gt;200,0,INDEX('Modeller - CO2'!$F$4:$AT$59,MATCH("Litter og dødt ved",'Modeller - CO2'!$A$4:$A$59,0),(DO$3-$F15)/5+1)))*$D15*$G15),0)</f>
        <v>0</v>
      </c>
      <c r="DQ15" s="67" cm="1">
        <f t="array" ref="DQ15">IF($P15="ja",(IF(DP$3-$F15&lt;0,0,IF(DP$3-$F15&gt;200,0,INDEX('Modeller - CO2'!$F$4:$AT$59,MATCH("Litter og dødt ved",'Modeller - CO2'!$A$4:$A$59,0),(DP$3-$F15)/5+1)))*$D15*$G15),0)</f>
        <v>0</v>
      </c>
      <c r="DR15" s="67" cm="1">
        <f t="array" ref="DR15">IF($P15="ja",(IF(DQ$3-$F15&lt;0,0,IF(DQ$3-$F15&gt;200,0,INDEX('Modeller - CO2'!$F$4:$AT$59,MATCH("Litter og dødt ved",'Modeller - CO2'!$A$4:$A$59,0),(DQ$3-$F15)/5+1)))*$D15*$G15),0)</f>
        <v>0</v>
      </c>
      <c r="DS15" s="67" cm="1">
        <f t="array" ref="DS15">IF($P15="ja",(IF(DR$3-$F15&lt;0,0,IF(DR$3-$F15&gt;200,0,INDEX('Modeller - CO2'!$F$4:$AT$59,MATCH("Litter og dødt ved",'Modeller - CO2'!$A$4:$A$59,0),(DR$3-$F15)/5+1)))*$D15*$G15),0)</f>
        <v>0</v>
      </c>
      <c r="DT15" s="67" cm="1">
        <f t="array" ref="DT15">IF($P15="ja",(IF(DS$3-$F15&lt;0,0,IF(DS$3-$F15&gt;200,0,INDEX('Modeller - CO2'!$F$4:$AT$59,MATCH("Litter og dødt ved",'Modeller - CO2'!$A$4:$A$59,0),(DS$3-$F15)/5+1)))*$D15*$G15),0)</f>
        <v>0</v>
      </c>
      <c r="DU15" s="67" cm="1">
        <f t="array" ref="DU15">IF($P15="ja",(IF(DT$3-$F15&lt;0,0,IF(DT$3-$F15&gt;200,0,INDEX('Modeller - CO2'!$F$4:$AT$59,MATCH("Litter og dødt ved",'Modeller - CO2'!$A$4:$A$59,0),(DT$3-$F15)/5+1)))*$D15*$G15),0)</f>
        <v>0</v>
      </c>
      <c r="DV15" s="67" cm="1">
        <f t="array" ref="DV15">IF($P15="ja",(IF(DU$3-$F15&lt;0,0,IF(DU$3-$F15&gt;200,0,INDEX('Modeller - CO2'!$F$4:$AT$59,MATCH("Litter og dødt ved",'Modeller - CO2'!$A$4:$A$59,0),(DU$3-$F15)/5+1)))*$D15*$G15),0)</f>
        <v>0</v>
      </c>
      <c r="DW15" s="67" cm="1">
        <f t="array" ref="DW15">IF($P15="ja",(IF(DV$3-$F15&lt;0,0,IF(DV$3-$F15&gt;200,0,INDEX('Modeller - CO2'!$F$4:$AT$59,MATCH("Litter og dødt ved",'Modeller - CO2'!$A$4:$A$59,0),(DV$3-$F15)/5+1)))*$D15*$G15),0)</f>
        <v>0</v>
      </c>
      <c r="DX15" s="67" cm="1">
        <f t="array" ref="DX15">IF($P15="ja",(IF(DW$3-$F15&lt;0,0,IF(DW$3-$F15&gt;200,0,INDEX('Modeller - CO2'!$F$4:$AT$59,MATCH("Litter og dødt ved",'Modeller - CO2'!$A$4:$A$59,0),(DW$3-$F15)/5+1)))*$D15*$G15),0)</f>
        <v>0</v>
      </c>
      <c r="DY15" s="67" cm="1">
        <f t="array" ref="DY15">IF($P15="ja",(IF(DX$3-$F15&lt;0,0,IF(DX$3-$F15&gt;200,0,INDEX('Modeller - CO2'!$F$4:$AT$59,MATCH("Litter og dødt ved",'Modeller - CO2'!$A$4:$A$59,0),(DX$3-$F15)/5+1)))*$D15*$G15),0)</f>
        <v>0</v>
      </c>
      <c r="DZ15" s="67" cm="1">
        <f t="array" ref="DZ15">IF($P15="ja",(IF(DY$3-$F15&lt;0,0,IF(DY$3-$F15&gt;200,0,INDEX('Modeller - CO2'!$F$4:$AT$59,MATCH("Litter og dødt ved",'Modeller - CO2'!$A$4:$A$59,0),(DY$3-$F15)/5+1)))*$D15*$G15),0)</f>
        <v>0</v>
      </c>
      <c r="EA15" s="67" cm="1">
        <f t="array" ref="EA15">IF($P15="ja",(IF(DZ$3-$F15&lt;0,0,IF(DZ$3-$F15&gt;200,0,INDEX('Modeller - CO2'!$F$4:$AT$59,MATCH("Litter og dødt ved",'Modeller - CO2'!$A$4:$A$59,0),(DZ$3-$F15)/5+1)))*$D15*$G15),0)</f>
        <v>0</v>
      </c>
      <c r="EB15" s="67" cm="1">
        <f t="array" ref="EB15">IF($P15="ja",(IF(EA$3-$F15&lt;0,0,IF(EA$3-$F15&gt;200,0,INDEX('Modeller - CO2'!$F$4:$AT$59,MATCH("Litter og dødt ved",'Modeller - CO2'!$A$4:$A$59,0),(EA$3-$F15)/5+1)))*$D15*$G15),0)</f>
        <v>0</v>
      </c>
      <c r="EC15" s="67" cm="1">
        <f t="array" ref="EC15">IF($P15="ja",(IF(EB$3-$F15&lt;0,0,IF(EB$3-$F15&gt;200,0,INDEX('Modeller - CO2'!$F$4:$AT$59,MATCH("Litter og dødt ved",'Modeller - CO2'!$A$4:$A$59,0),(EB$3-$F15)/5+1)))*$D15*$G15),0)</f>
        <v>0</v>
      </c>
      <c r="ED15" s="67" cm="1">
        <f t="array" ref="ED15">IF($P15="ja",(IF(EC$3-$F15&lt;0,0,IF(EC$3-$F15&gt;200,0,INDEX('Modeller - CO2'!$F$4:$AT$59,MATCH("Litter og dødt ved",'Modeller - CO2'!$A$4:$A$59,0),(EC$3-$F15)/5+1)))*$D15*$G15),0)</f>
        <v>0</v>
      </c>
      <c r="EE15" s="67" cm="1">
        <f t="array" ref="EE15">IF($P15="ja",(IF(ED$3-$F15&lt;0,0,IF(ED$3-$F15&gt;200,0,INDEX('Modeller - CO2'!$F$4:$AT$59,MATCH("Litter og dødt ved",'Modeller - CO2'!$A$4:$A$59,0),(ED$3-$F15)/5+1)))*$D15*$G15),0)</f>
        <v>0</v>
      </c>
      <c r="EF15" s="67" cm="1">
        <f t="array" ref="EF15">IF($P15="ja",(IF(EE$3-$F15&lt;0,0,IF(EE$3-$F15&gt;200,0,INDEX('Modeller - CO2'!$F$4:$AT$59,MATCH("Litter og dødt ved",'Modeller - CO2'!$A$4:$A$59,0),(EE$3-$F15)/5+1)))*$D15*$G15),0)</f>
        <v>0</v>
      </c>
      <c r="EG15" s="67" cm="1">
        <f t="array" ref="EG15">IF($P15="ja",(IF(EF$3-$F15&lt;0,0,IF(EF$3-$F15&gt;200,0,INDEX('Modeller - CO2'!$F$4:$AT$59,MATCH("Litter og dødt ved",'Modeller - CO2'!$A$4:$A$59,0),(EF$3-$F15)/5+1)))*$D15*$G15),0)</f>
        <v>0</v>
      </c>
      <c r="EH15" s="67" cm="1">
        <f t="array" ref="EH15">IF($P15="ja",(IF(EG$3-$F15&lt;0,0,IF(EG$3-$F15&gt;200,0,INDEX('Modeller - CO2'!$F$4:$AT$59,MATCH("Litter og dødt ved",'Modeller - CO2'!$A$4:$A$59,0),(EG$3-$F15)/5+1)))*$D15*$G15),0)</f>
        <v>0</v>
      </c>
      <c r="EI15" s="67" cm="1">
        <f t="array" ref="EI15">IF($P15="ja",(IF(EH$3-$F15&lt;0,0,IF(EH$3-$F15&gt;200,0,INDEX('Modeller - CO2'!$F$4:$AT$59,MATCH("Litter og dødt ved",'Modeller - CO2'!$A$4:$A$59,0),(EH$3-$F15)/5+1)))*$D15*$G15),0)</f>
        <v>0</v>
      </c>
      <c r="EJ15" s="67" cm="1">
        <f t="array" ref="EJ15">IF($P15="ja",(IF(EI$3-$F15&lt;0,0,IF(EI$3-$F15&gt;200,0,INDEX('Modeller - CO2'!$F$4:$AT$59,MATCH("Litter og dødt ved",'Modeller - CO2'!$A$4:$A$59,0),(EI$3-$F15)/5+1)))*$D15*$G15),0)</f>
        <v>0</v>
      </c>
      <c r="EK15" s="67" cm="1">
        <f t="array" ref="EK15">IF($P15="ja",(IF(EJ$3-$F15&lt;0,0,IF(EJ$3-$F15&gt;200,0,INDEX('Modeller - CO2'!$F$4:$AT$59,MATCH("Litter og dødt ved",'Modeller - CO2'!$A$4:$A$59,0),(EJ$3-$F15)/5+1)))*$D15*$G15),0)</f>
        <v>0</v>
      </c>
      <c r="EL15" s="67" cm="1">
        <f t="array" ref="EL15">IF($P15="ja",(IF(EK$3-$F15&lt;0,0,IF(EK$3-$F15&gt;200,0,INDEX('Modeller - CO2'!$F$4:$AT$59,MATCH("Litter og dødt ved",'Modeller - CO2'!$A$4:$A$59,0),(EK$3-$F15)/5+1)))*$D15*$G15),0)</f>
        <v>0</v>
      </c>
      <c r="EM15" s="67" cm="1">
        <f t="array" ref="EM15">IF($P15="ja",(IF(EL$3-$F15&lt;0,0,IF(EL$3-$F15&gt;200,0,INDEX('Modeller - CO2'!$F$4:$AT$59,MATCH("Litter og dødt ved",'Modeller - CO2'!$A$4:$A$59,0),(EL$3-$F15)/5+1)))*$D15*$G15),0)</f>
        <v>0</v>
      </c>
      <c r="EN15" s="67" cm="1">
        <f t="array" ref="EN15">IF($P15="ja",(IF(EM$3-$F15&lt;0,0,IF(EM$3-$F15&gt;200,0,INDEX('Modeller - CO2'!$F$4:$AT$59,MATCH("Litter og dødt ved",'Modeller - CO2'!$A$4:$A$59,0),(EM$3-$F15)/5+1)))*$D15*$G15),0)</f>
        <v>0</v>
      </c>
    </row>
    <row r="16" spans="2:144" ht="15.6" x14ac:dyDescent="0.3">
      <c r="B16" s="66">
        <f>'Stamdata - Projektplan'!B60</f>
        <v>0</v>
      </c>
      <c r="C16" s="66">
        <f>'Stamdata - Projektplan'!C60</f>
        <v>0</v>
      </c>
      <c r="D16" s="66">
        <f>'Stamdata - Projektplan'!D60</f>
        <v>0</v>
      </c>
      <c r="E16" s="66">
        <f>'Stamdata - Projektplan'!E60</f>
        <v>0</v>
      </c>
      <c r="F16" s="66">
        <f>'Stamdata - Projektplan'!G60</f>
        <v>0</v>
      </c>
      <c r="G16" s="66">
        <f>'Stamdata - Projektplan'!H60</f>
        <v>0</v>
      </c>
      <c r="H16" s="66">
        <f>'Stamdata - Projektplan'!I60</f>
        <v>0</v>
      </c>
      <c r="I16" s="66">
        <f>'Stamdata - Projektplan'!J60</f>
        <v>0</v>
      </c>
      <c r="J16" s="63" t="str">
        <f>IFERROR(VLOOKUP(I16,'Modeller - CO2'!$A$4:$C$57,3,FALSE),"")</f>
        <v/>
      </c>
      <c r="K16" s="451" t="str">
        <f>IFERROR(VLOOKUP(I16,'Modeller - CO2'!$A$4:$D$57,4,FALSE),"")</f>
        <v/>
      </c>
      <c r="L16" s="453" t="str">
        <f t="shared" si="80"/>
        <v/>
      </c>
      <c r="M16" s="451" t="str">
        <f>IFERROR(VLOOKUP(I16,'Modeller - CO2'!$A$4:$E$57,5,FALSE),"")</f>
        <v/>
      </c>
      <c r="N16" s="453" t="str">
        <f t="shared" si="81"/>
        <v/>
      </c>
      <c r="O16" s="63" t="b">
        <f t="shared" si="79"/>
        <v>1</v>
      </c>
      <c r="P16" s="63" t="str">
        <f t="shared" si="82"/>
        <v>Nej</v>
      </c>
      <c r="R16" s="67" cm="1">
        <f t="array" ref="R16">IFERROR((IF(Q$3-$F16&lt;0,0,IF(Q$3-$F16&gt;200,0,INDEX('Modeller - CO2'!$F$4:$AT$59,MATCH('Opgørelse - CO2'!$I16,'Modeller - CO2'!$A$4:$A$59,0),(Q$3-$F16)/5+1)))*$D16*$G16),0)</f>
        <v>0</v>
      </c>
      <c r="S16" s="67" cm="1">
        <f t="array" ref="S16">IFERROR((IF(R$3-$F16&lt;0,0,IF(R$3-$F16&gt;200,0,INDEX('Modeller - CO2'!$F$4:$AT$59,MATCH('Opgørelse - CO2'!$I16,'Modeller - CO2'!$A$4:$A$59,0),(R$3-$F16)/5+1)))*$D16*$G16),0)</f>
        <v>0</v>
      </c>
      <c r="T16" s="67" cm="1">
        <f t="array" ref="T16">IFERROR((IF(S$3-$F16&lt;0,0,IF(S$3-$F16&gt;200,0,INDEX('Modeller - CO2'!$F$4:$AT$59,MATCH('Opgørelse - CO2'!$I16,'Modeller - CO2'!$A$4:$A$59,0),(S$3-$F16)/5+1)))*$D16*$G16),0)</f>
        <v>0</v>
      </c>
      <c r="U16" s="67" cm="1">
        <f t="array" ref="U16">IFERROR((IF(T$3-$F16&lt;0,0,IF(T$3-$F16&gt;200,0,INDEX('Modeller - CO2'!$F$4:$AT$59,MATCH('Opgørelse - CO2'!$I16,'Modeller - CO2'!$A$4:$A$59,0),(T$3-$F16)/5+1)))*$D16*$G16),0)</f>
        <v>0</v>
      </c>
      <c r="V16" s="67" cm="1">
        <f t="array" ref="V16">IFERROR((IF(U$3-$F16&lt;0,0,IF(U$3-$F16&gt;200,0,INDEX('Modeller - CO2'!$F$4:$AT$59,MATCH('Opgørelse - CO2'!$I16,'Modeller - CO2'!$A$4:$A$59,0),(U$3-$F16)/5+1)))*$D16*$G16),0)</f>
        <v>0</v>
      </c>
      <c r="W16" s="67" cm="1">
        <f t="array" ref="W16">IFERROR((IF(V$3-$F16&lt;0,0,IF(V$3-$F16&gt;200,0,INDEX('Modeller - CO2'!$F$4:$AT$59,MATCH('Opgørelse - CO2'!$I16,'Modeller - CO2'!$A$4:$A$59,0),(V$3-$F16)/5+1)))*$D16*$G16),0)</f>
        <v>0</v>
      </c>
      <c r="X16" s="67" cm="1">
        <f t="array" ref="X16">IFERROR((IF(W$3-$F16&lt;0,0,IF(W$3-$F16&gt;200,0,INDEX('Modeller - CO2'!$F$4:$AT$59,MATCH('Opgørelse - CO2'!$I16,'Modeller - CO2'!$A$4:$A$59,0),(W$3-$F16)/5+1)))*$D16*$G16),0)</f>
        <v>0</v>
      </c>
      <c r="Y16" s="67" cm="1">
        <f t="array" ref="Y16">IFERROR((IF(X$3-$F16&lt;0,0,IF(X$3-$F16&gt;200,0,INDEX('Modeller - CO2'!$F$4:$AT$59,MATCH('Opgørelse - CO2'!$I16,'Modeller - CO2'!$A$4:$A$59,0),(X$3-$F16)/5+1)))*$D16*$G16),0)</f>
        <v>0</v>
      </c>
      <c r="Z16" s="67" cm="1">
        <f t="array" ref="Z16">IFERROR((IF(Y$3-$F16&lt;0,0,IF(Y$3-$F16&gt;200,0,INDEX('Modeller - CO2'!$F$4:$AT$59,MATCH('Opgørelse - CO2'!$I16,'Modeller - CO2'!$A$4:$A$59,0),(Y$3-$F16)/5+1)))*$D16*$G16),0)</f>
        <v>0</v>
      </c>
      <c r="AA16" s="67" cm="1">
        <f t="array" ref="AA16">IFERROR((IF(Z$3-$F16&lt;0,0,IF(Z$3-$F16&gt;200,0,INDEX('Modeller - CO2'!$F$4:$AT$59,MATCH('Opgørelse - CO2'!$I16,'Modeller - CO2'!$A$4:$A$59,0),(Z$3-$F16)/5+1)))*$D16*$G16),0)</f>
        <v>0</v>
      </c>
      <c r="AB16" s="67" cm="1">
        <f t="array" ref="AB16">IFERROR((IF(AA$3-$F16&lt;0,0,IF(AA$3-$F16&gt;200,0,INDEX('Modeller - CO2'!$F$4:$AT$59,MATCH('Opgørelse - CO2'!$I16,'Modeller - CO2'!$A$4:$A$59,0),(AA$3-$F16)/5+1)))*$D16*$G16),0)</f>
        <v>0</v>
      </c>
      <c r="AC16" s="67" cm="1">
        <f t="array" ref="AC16">IFERROR((IF(AB$3-$F16&lt;0,0,IF(AB$3-$F16&gt;200,0,INDEX('Modeller - CO2'!$F$4:$AT$59,MATCH('Opgørelse - CO2'!$I16,'Modeller - CO2'!$A$4:$A$59,0),(AB$3-$F16)/5+1)))*$D16*$G16),0)</f>
        <v>0</v>
      </c>
      <c r="AD16" s="67" cm="1">
        <f t="array" ref="AD16">IFERROR((IF(AC$3-$F16&lt;0,0,IF(AC$3-$F16&gt;200,0,INDEX('Modeller - CO2'!$F$4:$AT$59,MATCH('Opgørelse - CO2'!$I16,'Modeller - CO2'!$A$4:$A$59,0),(AC$3-$F16)/5+1)))*$D16*$G16),0)</f>
        <v>0</v>
      </c>
      <c r="AE16" s="67" cm="1">
        <f t="array" ref="AE16">IFERROR((IF(AD$3-$F16&lt;0,0,IF(AD$3-$F16&gt;200,0,INDEX('Modeller - CO2'!$F$4:$AT$59,MATCH('Opgørelse - CO2'!$I16,'Modeller - CO2'!$A$4:$A$59,0),(AD$3-$F16)/5+1)))*$D16*$G16),0)</f>
        <v>0</v>
      </c>
      <c r="AF16" s="67" cm="1">
        <f t="array" ref="AF16">IFERROR((IF(AE$3-$F16&lt;0,0,IF(AE$3-$F16&gt;200,0,INDEX('Modeller - CO2'!$F$4:$AT$59,MATCH('Opgørelse - CO2'!$I16,'Modeller - CO2'!$A$4:$A$59,0),(AE$3-$F16)/5+1)))*$D16*$G16),0)</f>
        <v>0</v>
      </c>
      <c r="AG16" s="67" cm="1">
        <f t="array" ref="AG16">IFERROR((IF(AF$3-$F16&lt;0,0,IF(AF$3-$F16&gt;200,0,INDEX('Modeller - CO2'!$F$4:$AT$59,MATCH('Opgørelse - CO2'!$I16,'Modeller - CO2'!$A$4:$A$59,0),(AF$3-$F16)/5+1)))*$D16*$G16),0)</f>
        <v>0</v>
      </c>
      <c r="AH16" s="67" cm="1">
        <f t="array" ref="AH16">IFERROR((IF(AG$3-$F16&lt;0,0,IF(AG$3-$F16&gt;200,0,INDEX('Modeller - CO2'!$F$4:$AT$59,MATCH('Opgørelse - CO2'!$I16,'Modeller - CO2'!$A$4:$A$59,0),(AG$3-$F16)/5+1)))*$D16*$G16),0)</f>
        <v>0</v>
      </c>
      <c r="AI16" s="67" cm="1">
        <f t="array" ref="AI16">IFERROR((IF(AH$3-$F16&lt;0,0,IF(AH$3-$F16&gt;200,0,INDEX('Modeller - CO2'!$F$4:$AT$59,MATCH('Opgørelse - CO2'!$I16,'Modeller - CO2'!$A$4:$A$59,0),(AH$3-$F16)/5+1)))*$D16*$G16),0)</f>
        <v>0</v>
      </c>
      <c r="AJ16" s="67" cm="1">
        <f t="array" ref="AJ16">IFERROR((IF(AI$3-$F16&lt;0,0,IF(AI$3-$F16&gt;200,0,INDEX('Modeller - CO2'!$F$4:$AT$59,MATCH('Opgørelse - CO2'!$I16,'Modeller - CO2'!$A$4:$A$59,0),(AI$3-$F16)/5+1)))*$D16*$G16),0)</f>
        <v>0</v>
      </c>
      <c r="AK16" s="67" cm="1">
        <f t="array" ref="AK16">IFERROR((IF(AJ$3-$F16&lt;0,0,IF(AJ$3-$F16&gt;200,0,INDEX('Modeller - CO2'!$F$4:$AT$59,MATCH('Opgørelse - CO2'!$I16,'Modeller - CO2'!$A$4:$A$59,0),(AJ$3-$F16)/5+1)))*$D16*$G16),0)</f>
        <v>0</v>
      </c>
      <c r="AL16" s="67" cm="1">
        <f t="array" ref="AL16">IFERROR((IF(AK$3-$F16&lt;0,0,IF(AK$3-$F16&gt;200,0,INDEX('Modeller - CO2'!$F$4:$AT$59,MATCH('Opgørelse - CO2'!$I16,'Modeller - CO2'!$A$4:$A$59,0),(AK$3-$F16)/5+1)))*$D16*$G16),0)</f>
        <v>0</v>
      </c>
      <c r="AM16" s="67" cm="1">
        <f t="array" ref="AM16">IFERROR((IF(AL$3-$F16&lt;0,0,IF(AL$3-$F16&gt;200,0,INDEX('Modeller - CO2'!$F$4:$AT$59,MATCH('Opgørelse - CO2'!$I16,'Modeller - CO2'!$A$4:$A$59,0),(AL$3-$F16)/5+1)))*$D16*$G16),0)</f>
        <v>0</v>
      </c>
      <c r="AN16" s="67" cm="1">
        <f t="array" ref="AN16">IFERROR((IF(AM$3-$F16&lt;0,0,IF(AM$3-$F16&gt;200,0,INDEX('Modeller - CO2'!$F$4:$AT$59,MATCH('Opgørelse - CO2'!$I16,'Modeller - CO2'!$A$4:$A$59,0),(AM$3-$F16)/5+1)))*$D16*$G16),0)</f>
        <v>0</v>
      </c>
      <c r="AO16" s="67" cm="1">
        <f t="array" ref="AO16">IFERROR((IF(AN$3-$F16&lt;0,0,IF(AN$3-$F16&gt;200,0,INDEX('Modeller - CO2'!$F$4:$AT$59,MATCH('Opgørelse - CO2'!$I16,'Modeller - CO2'!$A$4:$A$59,0),(AN$3-$F16)/5+1)))*$D16*$G16),0)</f>
        <v>0</v>
      </c>
      <c r="AP16" s="67" cm="1">
        <f t="array" ref="AP16">IFERROR((IF(AO$3-$F16&lt;0,0,IF(AO$3-$F16&gt;200,0,INDEX('Modeller - CO2'!$F$4:$AT$59,MATCH('Opgørelse - CO2'!$I16,'Modeller - CO2'!$A$4:$A$59,0),(AO$3-$F16)/5+1)))*$D16*$G16),0)</f>
        <v>0</v>
      </c>
      <c r="AQ16" s="67" cm="1">
        <f t="array" ref="AQ16">IFERROR((IF(AP$3-$F16&lt;0,0,IF(AP$3-$F16&gt;200,0,INDEX('Modeller - CO2'!$F$4:$AT$59,MATCH('Opgørelse - CO2'!$I16,'Modeller - CO2'!$A$4:$A$59,0),(AP$3-$F16)/5+1)))*$D16*$G16),0)</f>
        <v>0</v>
      </c>
      <c r="AR16" s="67" cm="1">
        <f t="array" ref="AR16">IFERROR((IF(AQ$3-$F16&lt;0,0,IF(AQ$3-$F16&gt;200,0,INDEX('Modeller - CO2'!$F$4:$AT$59,MATCH('Opgørelse - CO2'!$I16,'Modeller - CO2'!$A$4:$A$59,0),(AQ$3-$F16)/5+1)))*$D16*$G16),0)</f>
        <v>0</v>
      </c>
      <c r="AS16" s="67" cm="1">
        <f t="array" ref="AS16">IFERROR((IF(AR$3-$F16&lt;0,0,IF(AR$3-$F16&gt;200,0,INDEX('Modeller - CO2'!$F$4:$AT$59,MATCH('Opgørelse - CO2'!$I16,'Modeller - CO2'!$A$4:$A$59,0),(AR$3-$F16)/5+1)))*$D16*$G16),0)</f>
        <v>0</v>
      </c>
      <c r="AT16" s="67" cm="1">
        <f t="array" ref="AT16">IFERROR((IF(AS$3-$F16&lt;0,0,IF(AS$3-$F16&gt;200,0,INDEX('Modeller - CO2'!$F$4:$AT$59,MATCH('Opgørelse - CO2'!$I16,'Modeller - CO2'!$A$4:$A$59,0),(AS$3-$F16)/5+1)))*$D16*$G16),0)</f>
        <v>0</v>
      </c>
      <c r="AU16" s="67" cm="1">
        <f t="array" ref="AU16">IFERROR((IF(AT$3-$F16&lt;0,0,IF(AT$3-$F16&gt;200,0,INDEX('Modeller - CO2'!$F$4:$AT$59,MATCH('Opgørelse - CO2'!$I16,'Modeller - CO2'!$A$4:$A$59,0),(AT$3-$F16)/5+1)))*$D16*$G16),0)</f>
        <v>0</v>
      </c>
      <c r="AV16" s="67" cm="1">
        <f t="array" ref="AV16">IFERROR((IF(AU$3-$F16&lt;0,0,IF(AU$3-$F16&gt;200,0,INDEX('Modeller - CO2'!$F$4:$AT$59,MATCH('Opgørelse - CO2'!$I16,'Modeller - CO2'!$A$4:$A$59,0),(AU$3-$F16)/5+1)))*$D16*$G16),0)</f>
        <v>0</v>
      </c>
      <c r="AW16" s="67" cm="1">
        <f t="array" ref="AW16">IFERROR((IF(AV$3-$F16&lt;0,0,IF(AV$3-$F16&gt;200,0,INDEX('Modeller - CO2'!$F$4:$AT$59,MATCH('Opgørelse - CO2'!$I16,'Modeller - CO2'!$A$4:$A$59,0),(AV$3-$F16)/5+1)))*$D16*$G16),0)</f>
        <v>0</v>
      </c>
      <c r="AX16" s="67" cm="1">
        <f t="array" ref="AX16">IFERROR((IF(AW$3-$F16&lt;0,0,IF(AW$3-$F16&gt;200,0,INDEX('Modeller - CO2'!$F$4:$AT$59,MATCH('Opgørelse - CO2'!$I16,'Modeller - CO2'!$A$4:$A$59,0),(AW$3-$F16)/5+1)))*$D16*$G16),0)</f>
        <v>0</v>
      </c>
      <c r="AY16" s="67" cm="1">
        <f t="array" ref="AY16">IFERROR((IF(AX$3-$F16&lt;0,0,IF(AX$3-$F16&gt;200,0,INDEX('Modeller - CO2'!$F$4:$AT$59,MATCH('Opgørelse - CO2'!$I16,'Modeller - CO2'!$A$4:$A$59,0),(AX$3-$F16)/5+1)))*$D16*$G16),0)</f>
        <v>0</v>
      </c>
      <c r="AZ16" s="67" cm="1">
        <f t="array" ref="AZ16">IFERROR((IF(AY$3-$F16&lt;0,0,IF(AY$3-$F16&gt;200,0,INDEX('Modeller - CO2'!$F$4:$AT$59,MATCH('Opgørelse - CO2'!$I16,'Modeller - CO2'!$A$4:$A$59,0),(AY$3-$F16)/5+1)))*$D16*$G16),0)</f>
        <v>0</v>
      </c>
      <c r="BA16" s="67" cm="1">
        <f t="array" ref="BA16">IFERROR((IF(AZ$3-$F16&lt;0,0,IF(AZ$3-$F16&gt;200,0,INDEX('Modeller - CO2'!$F$4:$AT$59,MATCH('Opgørelse - CO2'!$I16,'Modeller - CO2'!$A$4:$A$59,0),(AZ$3-$F16)/5+1)))*$D16*$G16),0)</f>
        <v>0</v>
      </c>
      <c r="BB16" s="67" cm="1">
        <f t="array" ref="BB16">IFERROR((IF(BA$3-$F16&lt;0,0,IF(BA$3-$F16&gt;200,0,INDEX('Modeller - CO2'!$F$4:$AT$59,MATCH('Opgørelse - CO2'!$I16,'Modeller - CO2'!$A$4:$A$59,0),(BA$3-$F16)/5+1)))*$D16*$G16),0)</f>
        <v>0</v>
      </c>
      <c r="BC16" s="67" cm="1">
        <f t="array" ref="BC16">IFERROR((IF(BB$3-$F16&lt;0,0,IF(BB$3-$F16&gt;200,0,INDEX('Modeller - CO2'!$F$4:$AT$59,MATCH('Opgørelse - CO2'!$I16,'Modeller - CO2'!$A$4:$A$59,0),(BB$3-$F16)/5+1)))*$D16*$G16),0)</f>
        <v>0</v>
      </c>
      <c r="BD16" s="67" cm="1">
        <f t="array" ref="BD16">IFERROR((IF(BC$3-$F16&lt;0,0,IF(BC$3-$F16&gt;200,0,INDEX('Modeller - CO2'!$F$4:$AT$59,MATCH('Opgørelse - CO2'!$I16,'Modeller - CO2'!$A$4:$A$59,0),(BC$3-$F16)/5+1)))*$D16*$G16),0)</f>
        <v>0</v>
      </c>
      <c r="BE16" s="67" cm="1">
        <f t="array" ref="BE16">IFERROR((IF(BD$3-$F16&lt;0,0,IF(BD$3-$F16&gt;200,0,INDEX('Modeller - CO2'!$F$4:$AT$59,MATCH('Opgørelse - CO2'!$I16,'Modeller - CO2'!$A$4:$A$59,0),(BD$3-$F16)/5+1)))*$D16*$G16),0)</f>
        <v>0</v>
      </c>
      <c r="BF16" s="67" cm="1">
        <f t="array" ref="BF16">IFERROR((IF(BE$3-$F16&lt;0,0,IF(BE$3-$F16&gt;200,0,INDEX('Modeller - CO2'!$F$4:$AT$59,MATCH('Opgørelse - CO2'!$I16,'Modeller - CO2'!$A$4:$A$59,0),(BE$3-$F16)/5+1)))*$D16*$G16),0)</f>
        <v>0</v>
      </c>
      <c r="BI16" s="67" cm="1">
        <f t="array" ref="BI16">IF($H16="ja",(IF(Q$3-$F16&lt;0,0,IF(Q$3-$F16&gt;200,0,INDEX('Modeller - CO2'!$F$4:$AT$59,MATCH("Jordbund",'Modeller - CO2'!$A$4:$A$59,0),(Q$3-$F16)/5+1)))*$D16*$G16),0)</f>
        <v>0</v>
      </c>
      <c r="BJ16" s="67" cm="1">
        <f t="array" ref="BJ16">IF($H16="ja",(IF(R$3-$F16&lt;0,0,IF(R$3-$F16&gt;200,0,INDEX('Modeller - CO2'!$F$4:$AT$59,MATCH("Jordbund",'Modeller - CO2'!$A$4:$A$59,0),(R$3-$F16)/5+1)))*$D16*$G16),0)</f>
        <v>0</v>
      </c>
      <c r="BK16" s="67" cm="1">
        <f t="array" ref="BK16">IF($H16="ja",(IF(S$3-$F16&lt;0,0,IF(S$3-$F16&gt;200,0,INDEX('Modeller - CO2'!$F$4:$AT$59,MATCH("Jordbund",'Modeller - CO2'!$A$4:$A$59,0),(S$3-$F16)/5+1)))*$D16*$G16),0)</f>
        <v>0</v>
      </c>
      <c r="BL16" s="67" cm="1">
        <f t="array" ref="BL16">IF($H16="ja",(IF(T$3-$F16&lt;0,0,IF(T$3-$F16&gt;200,0,INDEX('Modeller - CO2'!$F$4:$AT$59,MATCH("Jordbund",'Modeller - CO2'!$A$4:$A$59,0),(T$3-$F16)/5+1)))*$D16*$G16),0)</f>
        <v>0</v>
      </c>
      <c r="BM16" s="67" cm="1">
        <f t="array" ref="BM16">IF($H16="ja",(IF(U$3-$F16&lt;0,0,IF(U$3-$F16&gt;200,0,INDEX('Modeller - CO2'!$F$4:$AT$59,MATCH("Jordbund",'Modeller - CO2'!$A$4:$A$59,0),(U$3-$F16)/5+1)))*$D16*$G16),0)</f>
        <v>0</v>
      </c>
      <c r="BN16" s="67" cm="1">
        <f t="array" ref="BN16">IF($H16="ja",(IF(V$3-$F16&lt;0,0,IF(V$3-$F16&gt;200,0,INDEX('Modeller - CO2'!$F$4:$AT$59,MATCH("Jordbund",'Modeller - CO2'!$A$4:$A$59,0),(V$3-$F16)/5+1)))*$D16*$G16),0)</f>
        <v>0</v>
      </c>
      <c r="BO16" s="67" cm="1">
        <f t="array" ref="BO16">IF($H16="ja",(IF(W$3-$F16&lt;0,0,IF(W$3-$F16&gt;200,0,INDEX('Modeller - CO2'!$F$4:$AT$59,MATCH("Jordbund",'Modeller - CO2'!$A$4:$A$59,0),(W$3-$F16)/5+1)))*$D16*$G16),0)</f>
        <v>0</v>
      </c>
      <c r="BP16" s="67" cm="1">
        <f t="array" ref="BP16">IF($H16="ja",(IF(X$3-$F16&lt;0,0,IF(X$3-$F16&gt;200,0,INDEX('Modeller - CO2'!$F$4:$AT$59,MATCH("Jordbund",'Modeller - CO2'!$A$4:$A$59,0),(X$3-$F16)/5+1)))*$D16*$G16),0)</f>
        <v>0</v>
      </c>
      <c r="BQ16" s="67" cm="1">
        <f t="array" ref="BQ16">IF($H16="ja",(IF(Y$3-$F16&lt;0,0,IF(Y$3-$F16&gt;200,0,INDEX('Modeller - CO2'!$F$4:$AT$59,MATCH("Jordbund",'Modeller - CO2'!$A$4:$A$59,0),(Y$3-$F16)/5+1)))*$D16*$G16),0)</f>
        <v>0</v>
      </c>
      <c r="BR16" s="67" cm="1">
        <f t="array" ref="BR16">IF($H16="ja",(IF(Z$3-$F16&lt;0,0,IF(Z$3-$F16&gt;200,0,INDEX('Modeller - CO2'!$F$4:$AT$59,MATCH("Jordbund",'Modeller - CO2'!$A$4:$A$59,0),(Z$3-$F16)/5+1)))*$D16*$G16),0)</f>
        <v>0</v>
      </c>
      <c r="BS16" s="67" cm="1">
        <f t="array" ref="BS16">IF($H16="ja",(IF(AA$3-$F16&lt;0,0,IF(AA$3-$F16&gt;200,0,INDEX('Modeller - CO2'!$F$4:$AT$59,MATCH("Jordbund",'Modeller - CO2'!$A$4:$A$59,0),(AA$3-$F16)/5+1)))*$D16*$G16),0)</f>
        <v>0</v>
      </c>
      <c r="BT16" s="67" cm="1">
        <f t="array" ref="BT16">IF($H16="ja",(IF(AB$3-$F16&lt;0,0,IF(AB$3-$F16&gt;200,0,INDEX('Modeller - CO2'!$F$4:$AT$59,MATCH("Jordbund",'Modeller - CO2'!$A$4:$A$59,0),(AB$3-$F16)/5+1)))*$D16*$G16),0)</f>
        <v>0</v>
      </c>
      <c r="BU16" s="67" cm="1">
        <f t="array" ref="BU16">IF($H16="ja",(IF(AC$3-$F16&lt;0,0,IF(AC$3-$F16&gt;200,0,INDEX('Modeller - CO2'!$F$4:$AT$59,MATCH("Jordbund",'Modeller - CO2'!$A$4:$A$59,0),(AC$3-$F16)/5+1)))*$D16*$G16),0)</f>
        <v>0</v>
      </c>
      <c r="BV16" s="67" cm="1">
        <f t="array" ref="BV16">IF($H16="ja",(IF(AD$3-$F16&lt;0,0,IF(AD$3-$F16&gt;200,0,INDEX('Modeller - CO2'!$F$4:$AT$59,MATCH("Jordbund",'Modeller - CO2'!$A$4:$A$59,0),(AD$3-$F16)/5+1)))*$D16*$G16),0)</f>
        <v>0</v>
      </c>
      <c r="BW16" s="67" cm="1">
        <f t="array" ref="BW16">IF($H16="ja",(IF(AE$3-$F16&lt;0,0,IF(AE$3-$F16&gt;200,0,INDEX('Modeller - CO2'!$F$4:$AT$59,MATCH("Jordbund",'Modeller - CO2'!$A$4:$A$59,0),(AE$3-$F16)/5+1)))*$D16*$G16),0)</f>
        <v>0</v>
      </c>
      <c r="BX16" s="67" cm="1">
        <f t="array" ref="BX16">IF($H16="ja",(IF(AF$3-$F16&lt;0,0,IF(AF$3-$F16&gt;200,0,INDEX('Modeller - CO2'!$F$4:$AT$59,MATCH("Jordbund",'Modeller - CO2'!$A$4:$A$59,0),(AF$3-$F16)/5+1)))*$D16*$G16),0)</f>
        <v>0</v>
      </c>
      <c r="BY16" s="67" cm="1">
        <f t="array" ref="BY16">IF($H16="ja",(IF(AG$3-$F16&lt;0,0,IF(AG$3-$F16&gt;200,0,INDEX('Modeller - CO2'!$F$4:$AT$59,MATCH("Jordbund",'Modeller - CO2'!$A$4:$A$59,0),(AG$3-$F16)/5+1)))*$D16*$G16),0)</f>
        <v>0</v>
      </c>
      <c r="BZ16" s="67" cm="1">
        <f t="array" ref="BZ16">IF($H16="ja",(IF(AH$3-$F16&lt;0,0,IF(AH$3-$F16&gt;200,0,INDEX('Modeller - CO2'!$F$4:$AT$59,MATCH("Jordbund",'Modeller - CO2'!$A$4:$A$59,0),(AH$3-$F16)/5+1)))*$D16*$G16),0)</f>
        <v>0</v>
      </c>
      <c r="CA16" s="67" cm="1">
        <f t="array" ref="CA16">IF($H16="ja",(IF(AI$3-$F16&lt;0,0,IF(AI$3-$F16&gt;200,0,INDEX('Modeller - CO2'!$F$4:$AT$59,MATCH("Jordbund",'Modeller - CO2'!$A$4:$A$59,0),(AI$3-$F16)/5+1)))*$D16*$G16),0)</f>
        <v>0</v>
      </c>
      <c r="CB16" s="67" cm="1">
        <f t="array" ref="CB16">IF($H16="ja",(IF(AJ$3-$F16&lt;0,0,IF(AJ$3-$F16&gt;200,0,INDEX('Modeller - CO2'!$F$4:$AT$59,MATCH("Jordbund",'Modeller - CO2'!$A$4:$A$59,0),(AJ$3-$F16)/5+1)))*$D16*$G16),0)</f>
        <v>0</v>
      </c>
      <c r="CC16" s="67" cm="1">
        <f t="array" ref="CC16">IF($H16="ja",(IF(AK$3-$F16&lt;0,0,IF(AK$3-$F16&gt;200,0,INDEX('Modeller - CO2'!$F$4:$AT$59,MATCH("Jordbund",'Modeller - CO2'!$A$4:$A$59,0),(AK$3-$F16)/5+1)))*$D16*$G16),0)</f>
        <v>0</v>
      </c>
      <c r="CD16" s="67" cm="1">
        <f t="array" ref="CD16">IF($H16="ja",(IF(AL$3-$F16&lt;0,0,IF(AL$3-$F16&gt;200,0,INDEX('Modeller - CO2'!$F$4:$AT$59,MATCH("Jordbund",'Modeller - CO2'!$A$4:$A$59,0),(AL$3-$F16)/5+1)))*$D16*$G16),0)</f>
        <v>0</v>
      </c>
      <c r="CE16" s="67" cm="1">
        <f t="array" ref="CE16">IF($H16="ja",(IF(AM$3-$F16&lt;0,0,IF(AM$3-$F16&gt;200,0,INDEX('Modeller - CO2'!$F$4:$AT$59,MATCH("Jordbund",'Modeller - CO2'!$A$4:$A$59,0),(AM$3-$F16)/5+1)))*$D16*$G16),0)</f>
        <v>0</v>
      </c>
      <c r="CF16" s="67" cm="1">
        <f t="array" ref="CF16">IF($H16="ja",(IF(AN$3-$F16&lt;0,0,IF(AN$3-$F16&gt;200,0,INDEX('Modeller - CO2'!$F$4:$AT$59,MATCH("Jordbund",'Modeller - CO2'!$A$4:$A$59,0),(AN$3-$F16)/5+1)))*$D16*$G16),0)</f>
        <v>0</v>
      </c>
      <c r="CG16" s="67" cm="1">
        <f t="array" ref="CG16">IF($H16="ja",(IF(AO$3-$F16&lt;0,0,IF(AO$3-$F16&gt;200,0,INDEX('Modeller - CO2'!$F$4:$AT$59,MATCH("Jordbund",'Modeller - CO2'!$A$4:$A$59,0),(AO$3-$F16)/5+1)))*$D16*$G16),0)</f>
        <v>0</v>
      </c>
      <c r="CH16" s="67" cm="1">
        <f t="array" ref="CH16">IF($H16="ja",(IF(AP$3-$F16&lt;0,0,IF(AP$3-$F16&gt;200,0,INDEX('Modeller - CO2'!$F$4:$AT$59,MATCH("Jordbund",'Modeller - CO2'!$A$4:$A$59,0),(AP$3-$F16)/5+1)))*$D16*$G16),0)</f>
        <v>0</v>
      </c>
      <c r="CI16" s="67" cm="1">
        <f t="array" ref="CI16">IF($H16="ja",(IF(AQ$3-$F16&lt;0,0,IF(AQ$3-$F16&gt;200,0,INDEX('Modeller - CO2'!$F$4:$AT$59,MATCH("Jordbund",'Modeller - CO2'!$A$4:$A$59,0),(AQ$3-$F16)/5+1)))*$D16*$G16),0)</f>
        <v>0</v>
      </c>
      <c r="CJ16" s="67" cm="1">
        <f t="array" ref="CJ16">IF($H16="ja",(IF(AR$3-$F16&lt;0,0,IF(AR$3-$F16&gt;200,0,INDEX('Modeller - CO2'!$F$4:$AT$59,MATCH("Jordbund",'Modeller - CO2'!$A$4:$A$59,0),(AR$3-$F16)/5+1)))*$D16*$G16),0)</f>
        <v>0</v>
      </c>
      <c r="CK16" s="67" cm="1">
        <f t="array" ref="CK16">IF($H16="ja",(IF(AS$3-$F16&lt;0,0,IF(AS$3-$F16&gt;200,0,INDEX('Modeller - CO2'!$F$4:$AT$59,MATCH("Jordbund",'Modeller - CO2'!$A$4:$A$59,0),(AS$3-$F16)/5+1)))*$D16*$G16),0)</f>
        <v>0</v>
      </c>
      <c r="CL16" s="67" cm="1">
        <f t="array" ref="CL16">IF($H16="ja",(IF(AT$3-$F16&lt;0,0,IF(AT$3-$F16&gt;200,0,INDEX('Modeller - CO2'!$F$4:$AT$59,MATCH("Jordbund",'Modeller - CO2'!$A$4:$A$59,0),(AT$3-$F16)/5+1)))*$D16*$G16),0)</f>
        <v>0</v>
      </c>
      <c r="CM16" s="67" cm="1">
        <f t="array" ref="CM16">IF($H16="ja",(IF(AU$3-$F16&lt;0,0,IF(AU$3-$F16&gt;200,0,INDEX('Modeller - CO2'!$F$4:$AT$59,MATCH("Jordbund",'Modeller - CO2'!$A$4:$A$59,0),(AU$3-$F16)/5+1)))*$D16*$G16),0)</f>
        <v>0</v>
      </c>
      <c r="CN16" s="67" cm="1">
        <f t="array" ref="CN16">IF($H16="ja",(IF(AV$3-$F16&lt;0,0,IF(AV$3-$F16&gt;200,0,INDEX('Modeller - CO2'!$F$4:$AT$59,MATCH("Jordbund",'Modeller - CO2'!$A$4:$A$59,0),(AV$3-$F16)/5+1)))*$D16*$G16),0)</f>
        <v>0</v>
      </c>
      <c r="CO16" s="67" cm="1">
        <f t="array" ref="CO16">IF($H16="ja",(IF(AW$3-$F16&lt;0,0,IF(AW$3-$F16&gt;200,0,INDEX('Modeller - CO2'!$F$4:$AT$59,MATCH("Jordbund",'Modeller - CO2'!$A$4:$A$59,0),(AW$3-$F16)/5+1)))*$D16*$G16),0)</f>
        <v>0</v>
      </c>
      <c r="CP16" s="67" cm="1">
        <f t="array" ref="CP16">IF($H16="ja",(IF(AX$3-$F16&lt;0,0,IF(AX$3-$F16&gt;200,0,INDEX('Modeller - CO2'!$F$4:$AT$59,MATCH("Jordbund",'Modeller - CO2'!$A$4:$A$59,0),(AX$3-$F16)/5+1)))*$D16*$G16),0)</f>
        <v>0</v>
      </c>
      <c r="CQ16" s="67" cm="1">
        <f t="array" ref="CQ16">IF($H16="ja",(IF(AY$3-$F16&lt;0,0,IF(AY$3-$F16&gt;200,0,INDEX('Modeller - CO2'!$F$4:$AT$59,MATCH("Jordbund",'Modeller - CO2'!$A$4:$A$59,0),(AY$3-$F16)/5+1)))*$D16*$G16),0)</f>
        <v>0</v>
      </c>
      <c r="CR16" s="67" cm="1">
        <f t="array" ref="CR16">IF($H16="ja",(IF(AZ$3-$F16&lt;0,0,IF(AZ$3-$F16&gt;200,0,INDEX('Modeller - CO2'!$F$4:$AT$59,MATCH("Jordbund",'Modeller - CO2'!$A$4:$A$59,0),(AZ$3-$F16)/5+1)))*$D16*$G16),0)</f>
        <v>0</v>
      </c>
      <c r="CS16" s="67" cm="1">
        <f t="array" ref="CS16">IF($H16="ja",(IF(BA$3-$F16&lt;0,0,IF(BA$3-$F16&gt;200,0,INDEX('Modeller - CO2'!$F$4:$AT$59,MATCH("Jordbund",'Modeller - CO2'!$A$4:$A$59,0),(BA$3-$F16)/5+1)))*$D16*$G16),0)</f>
        <v>0</v>
      </c>
      <c r="CT16" s="67" cm="1">
        <f t="array" ref="CT16">IF($H16="ja",(IF(BB$3-$F16&lt;0,0,IF(BB$3-$F16&gt;200,0,INDEX('Modeller - CO2'!$F$4:$AT$59,MATCH("Jordbund",'Modeller - CO2'!$A$4:$A$59,0),(BB$3-$F16)/5+1)))*$D16*$G16),0)</f>
        <v>0</v>
      </c>
      <c r="CU16" s="67" cm="1">
        <f t="array" ref="CU16">IF($H16="ja",(IF(BC$3-$F16&lt;0,0,IF(BC$3-$F16&gt;200,0,INDEX('Modeller - CO2'!$F$4:$AT$59,MATCH("Jordbund",'Modeller - CO2'!$A$4:$A$59,0),(BC$3-$F16)/5+1)))*$D16*$G16),0)</f>
        <v>0</v>
      </c>
      <c r="CV16" s="67" cm="1">
        <f t="array" ref="CV16">IF($H16="ja",(IF(BD$3-$F16&lt;0,0,IF(BD$3-$F16&gt;200,0,INDEX('Modeller - CO2'!$F$4:$AT$59,MATCH("Jordbund",'Modeller - CO2'!$A$4:$A$59,0),(BD$3-$F16)/5+1)))*$D16*$G16),0)</f>
        <v>0</v>
      </c>
      <c r="CW16" s="67" cm="1">
        <f t="array" ref="CW16">IF($H16="ja",(IF(BE$3-$F16&lt;0,0,IF(BE$3-$F16&gt;200,0,INDEX('Modeller - CO2'!$F$4:$AT$59,MATCH("Jordbund",'Modeller - CO2'!$A$4:$A$59,0),(BE$3-$F16)/5+1)))*$D16*$G16),0)</f>
        <v>0</v>
      </c>
      <c r="CZ16" s="67" cm="1">
        <f t="array" ref="CZ16">IF($P16="ja",(IF(CY$3-$F16&lt;0,0,IF(CY$3-$F16&gt;200,0,INDEX('Modeller - CO2'!$F$4:$AT$59,MATCH("Litter og dødt ved",'Modeller - CO2'!$A$4:$A$59,0),(CY$3-$F16)/5+1)))*$D16*$G16),0)</f>
        <v>0</v>
      </c>
      <c r="DA16" s="67" cm="1">
        <f t="array" ref="DA16">IF($P16="ja",(IF(CZ$3-$F16&lt;0,0,IF(CZ$3-$F16&gt;200,0,INDEX('Modeller - CO2'!$F$4:$AT$59,MATCH("Litter og dødt ved",'Modeller - CO2'!$A$4:$A$59,0),(CZ$3-$F16)/5+1)))*$D16*$G16),0)</f>
        <v>0</v>
      </c>
      <c r="DB16" s="67" cm="1">
        <f t="array" ref="DB16">IF($P16="ja",(IF(DA$3-$F16&lt;0,0,IF(DA$3-$F16&gt;200,0,INDEX('Modeller - CO2'!$F$4:$AT$59,MATCH("Litter og dødt ved",'Modeller - CO2'!$A$4:$A$59,0),(DA$3-$F16)/5+1)))*$D16*$G16),0)</f>
        <v>0</v>
      </c>
      <c r="DC16" s="67" cm="1">
        <f t="array" ref="DC16">IF($P16="ja",(IF(DB$3-$F16&lt;0,0,IF(DB$3-$F16&gt;200,0,INDEX('Modeller - CO2'!$F$4:$AT$59,MATCH("Litter og dødt ved",'Modeller - CO2'!$A$4:$A$59,0),(DB$3-$F16)/5+1)))*$D16*$G16),0)</f>
        <v>0</v>
      </c>
      <c r="DD16" s="67" cm="1">
        <f t="array" ref="DD16">IF($P16="ja",(IF(DC$3-$F16&lt;0,0,IF(DC$3-$F16&gt;200,0,INDEX('Modeller - CO2'!$F$4:$AT$59,MATCH("Litter og dødt ved",'Modeller - CO2'!$A$4:$A$59,0),(DC$3-$F16)/5+1)))*$D16*$G16),0)</f>
        <v>0</v>
      </c>
      <c r="DE16" s="67" cm="1">
        <f t="array" ref="DE16">IF($P16="ja",(IF(DD$3-$F16&lt;0,0,IF(DD$3-$F16&gt;200,0,INDEX('Modeller - CO2'!$F$4:$AT$59,MATCH("Litter og dødt ved",'Modeller - CO2'!$A$4:$A$59,0),(DD$3-$F16)/5+1)))*$D16*$G16),0)</f>
        <v>0</v>
      </c>
      <c r="DF16" s="67" cm="1">
        <f t="array" ref="DF16">IF($P16="ja",(IF(DE$3-$F16&lt;0,0,IF(DE$3-$F16&gt;200,0,INDEX('Modeller - CO2'!$F$4:$AT$59,MATCH("Litter og dødt ved",'Modeller - CO2'!$A$4:$A$59,0),(DE$3-$F16)/5+1)))*$D16*$G16),0)</f>
        <v>0</v>
      </c>
      <c r="DG16" s="67" cm="1">
        <f t="array" ref="DG16">IF($P16="ja",(IF(DF$3-$F16&lt;0,0,IF(DF$3-$F16&gt;200,0,INDEX('Modeller - CO2'!$F$4:$AT$59,MATCH("Litter og dødt ved",'Modeller - CO2'!$A$4:$A$59,0),(DF$3-$F16)/5+1)))*$D16*$G16),0)</f>
        <v>0</v>
      </c>
      <c r="DH16" s="67" cm="1">
        <f t="array" ref="DH16">IF($P16="ja",(IF(DG$3-$F16&lt;0,0,IF(DG$3-$F16&gt;200,0,INDEX('Modeller - CO2'!$F$4:$AT$59,MATCH("Litter og dødt ved",'Modeller - CO2'!$A$4:$A$59,0),(DG$3-$F16)/5+1)))*$D16*$G16),0)</f>
        <v>0</v>
      </c>
      <c r="DI16" s="67" cm="1">
        <f t="array" ref="DI16">IF($P16="ja",(IF(DH$3-$F16&lt;0,0,IF(DH$3-$F16&gt;200,0,INDEX('Modeller - CO2'!$F$4:$AT$59,MATCH("Litter og dødt ved",'Modeller - CO2'!$A$4:$A$59,0),(DH$3-$F16)/5+1)))*$D16*$G16),0)</f>
        <v>0</v>
      </c>
      <c r="DJ16" s="67" cm="1">
        <f t="array" ref="DJ16">IF($P16="ja",(IF(DI$3-$F16&lt;0,0,IF(DI$3-$F16&gt;200,0,INDEX('Modeller - CO2'!$F$4:$AT$59,MATCH("Litter og dødt ved",'Modeller - CO2'!$A$4:$A$59,0),(DI$3-$F16)/5+1)))*$D16*$G16),0)</f>
        <v>0</v>
      </c>
      <c r="DK16" s="67" cm="1">
        <f t="array" ref="DK16">IF($P16="ja",(IF(DJ$3-$F16&lt;0,0,IF(DJ$3-$F16&gt;200,0,INDEX('Modeller - CO2'!$F$4:$AT$59,MATCH("Litter og dødt ved",'Modeller - CO2'!$A$4:$A$59,0),(DJ$3-$F16)/5+1)))*$D16*$G16),0)</f>
        <v>0</v>
      </c>
      <c r="DL16" s="67" cm="1">
        <f t="array" ref="DL16">IF($P16="ja",(IF(DK$3-$F16&lt;0,0,IF(DK$3-$F16&gt;200,0,INDEX('Modeller - CO2'!$F$4:$AT$59,MATCH("Litter og dødt ved",'Modeller - CO2'!$A$4:$A$59,0),(DK$3-$F16)/5+1)))*$D16*$G16),0)</f>
        <v>0</v>
      </c>
      <c r="DM16" s="67" cm="1">
        <f t="array" ref="DM16">IF($P16="ja",(IF(DL$3-$F16&lt;0,0,IF(DL$3-$F16&gt;200,0,INDEX('Modeller - CO2'!$F$4:$AT$59,MATCH("Litter og dødt ved",'Modeller - CO2'!$A$4:$A$59,0),(DL$3-$F16)/5+1)))*$D16*$G16),0)</f>
        <v>0</v>
      </c>
      <c r="DN16" s="67" cm="1">
        <f t="array" ref="DN16">IF($P16="ja",(IF(DM$3-$F16&lt;0,0,IF(DM$3-$F16&gt;200,0,INDEX('Modeller - CO2'!$F$4:$AT$59,MATCH("Litter og dødt ved",'Modeller - CO2'!$A$4:$A$59,0),(DM$3-$F16)/5+1)))*$D16*$G16),0)</f>
        <v>0</v>
      </c>
      <c r="DO16" s="67" cm="1">
        <f t="array" ref="DO16">IF($P16="ja",(IF(DN$3-$F16&lt;0,0,IF(DN$3-$F16&gt;200,0,INDEX('Modeller - CO2'!$F$4:$AT$59,MATCH("Litter og dødt ved",'Modeller - CO2'!$A$4:$A$59,0),(DN$3-$F16)/5+1)))*$D16*$G16),0)</f>
        <v>0</v>
      </c>
      <c r="DP16" s="67" cm="1">
        <f t="array" ref="DP16">IF($P16="ja",(IF(DO$3-$F16&lt;0,0,IF(DO$3-$F16&gt;200,0,INDEX('Modeller - CO2'!$F$4:$AT$59,MATCH("Litter og dødt ved",'Modeller - CO2'!$A$4:$A$59,0),(DO$3-$F16)/5+1)))*$D16*$G16),0)</f>
        <v>0</v>
      </c>
      <c r="DQ16" s="67" cm="1">
        <f t="array" ref="DQ16">IF($P16="ja",(IF(DP$3-$F16&lt;0,0,IF(DP$3-$F16&gt;200,0,INDEX('Modeller - CO2'!$F$4:$AT$59,MATCH("Litter og dødt ved",'Modeller - CO2'!$A$4:$A$59,0),(DP$3-$F16)/5+1)))*$D16*$G16),0)</f>
        <v>0</v>
      </c>
      <c r="DR16" s="67" cm="1">
        <f t="array" ref="DR16">IF($P16="ja",(IF(DQ$3-$F16&lt;0,0,IF(DQ$3-$F16&gt;200,0,INDEX('Modeller - CO2'!$F$4:$AT$59,MATCH("Litter og dødt ved",'Modeller - CO2'!$A$4:$A$59,0),(DQ$3-$F16)/5+1)))*$D16*$G16),0)</f>
        <v>0</v>
      </c>
      <c r="DS16" s="67" cm="1">
        <f t="array" ref="DS16">IF($P16="ja",(IF(DR$3-$F16&lt;0,0,IF(DR$3-$F16&gt;200,0,INDEX('Modeller - CO2'!$F$4:$AT$59,MATCH("Litter og dødt ved",'Modeller - CO2'!$A$4:$A$59,0),(DR$3-$F16)/5+1)))*$D16*$G16),0)</f>
        <v>0</v>
      </c>
      <c r="DT16" s="67" cm="1">
        <f t="array" ref="DT16">IF($P16="ja",(IF(DS$3-$F16&lt;0,0,IF(DS$3-$F16&gt;200,0,INDEX('Modeller - CO2'!$F$4:$AT$59,MATCH("Litter og dødt ved",'Modeller - CO2'!$A$4:$A$59,0),(DS$3-$F16)/5+1)))*$D16*$G16),0)</f>
        <v>0</v>
      </c>
      <c r="DU16" s="67" cm="1">
        <f t="array" ref="DU16">IF($P16="ja",(IF(DT$3-$F16&lt;0,0,IF(DT$3-$F16&gt;200,0,INDEX('Modeller - CO2'!$F$4:$AT$59,MATCH("Litter og dødt ved",'Modeller - CO2'!$A$4:$A$59,0),(DT$3-$F16)/5+1)))*$D16*$G16),0)</f>
        <v>0</v>
      </c>
      <c r="DV16" s="67" cm="1">
        <f t="array" ref="DV16">IF($P16="ja",(IF(DU$3-$F16&lt;0,0,IF(DU$3-$F16&gt;200,0,INDEX('Modeller - CO2'!$F$4:$AT$59,MATCH("Litter og dødt ved",'Modeller - CO2'!$A$4:$A$59,0),(DU$3-$F16)/5+1)))*$D16*$G16),0)</f>
        <v>0</v>
      </c>
      <c r="DW16" s="67" cm="1">
        <f t="array" ref="DW16">IF($P16="ja",(IF(DV$3-$F16&lt;0,0,IF(DV$3-$F16&gt;200,0,INDEX('Modeller - CO2'!$F$4:$AT$59,MATCH("Litter og dødt ved",'Modeller - CO2'!$A$4:$A$59,0),(DV$3-$F16)/5+1)))*$D16*$G16),0)</f>
        <v>0</v>
      </c>
      <c r="DX16" s="67" cm="1">
        <f t="array" ref="DX16">IF($P16="ja",(IF(DW$3-$F16&lt;0,0,IF(DW$3-$F16&gt;200,0,INDEX('Modeller - CO2'!$F$4:$AT$59,MATCH("Litter og dødt ved",'Modeller - CO2'!$A$4:$A$59,0),(DW$3-$F16)/5+1)))*$D16*$G16),0)</f>
        <v>0</v>
      </c>
      <c r="DY16" s="67" cm="1">
        <f t="array" ref="DY16">IF($P16="ja",(IF(DX$3-$F16&lt;0,0,IF(DX$3-$F16&gt;200,0,INDEX('Modeller - CO2'!$F$4:$AT$59,MATCH("Litter og dødt ved",'Modeller - CO2'!$A$4:$A$59,0),(DX$3-$F16)/5+1)))*$D16*$G16),0)</f>
        <v>0</v>
      </c>
      <c r="DZ16" s="67" cm="1">
        <f t="array" ref="DZ16">IF($P16="ja",(IF(DY$3-$F16&lt;0,0,IF(DY$3-$F16&gt;200,0,INDEX('Modeller - CO2'!$F$4:$AT$59,MATCH("Litter og dødt ved",'Modeller - CO2'!$A$4:$A$59,0),(DY$3-$F16)/5+1)))*$D16*$G16),0)</f>
        <v>0</v>
      </c>
      <c r="EA16" s="67" cm="1">
        <f t="array" ref="EA16">IF($P16="ja",(IF(DZ$3-$F16&lt;0,0,IF(DZ$3-$F16&gt;200,0,INDEX('Modeller - CO2'!$F$4:$AT$59,MATCH("Litter og dødt ved",'Modeller - CO2'!$A$4:$A$59,0),(DZ$3-$F16)/5+1)))*$D16*$G16),0)</f>
        <v>0</v>
      </c>
      <c r="EB16" s="67" cm="1">
        <f t="array" ref="EB16">IF($P16="ja",(IF(EA$3-$F16&lt;0,0,IF(EA$3-$F16&gt;200,0,INDEX('Modeller - CO2'!$F$4:$AT$59,MATCH("Litter og dødt ved",'Modeller - CO2'!$A$4:$A$59,0),(EA$3-$F16)/5+1)))*$D16*$G16),0)</f>
        <v>0</v>
      </c>
      <c r="EC16" s="67" cm="1">
        <f t="array" ref="EC16">IF($P16="ja",(IF(EB$3-$F16&lt;0,0,IF(EB$3-$F16&gt;200,0,INDEX('Modeller - CO2'!$F$4:$AT$59,MATCH("Litter og dødt ved",'Modeller - CO2'!$A$4:$A$59,0),(EB$3-$F16)/5+1)))*$D16*$G16),0)</f>
        <v>0</v>
      </c>
      <c r="ED16" s="67" cm="1">
        <f t="array" ref="ED16">IF($P16="ja",(IF(EC$3-$F16&lt;0,0,IF(EC$3-$F16&gt;200,0,INDEX('Modeller - CO2'!$F$4:$AT$59,MATCH("Litter og dødt ved",'Modeller - CO2'!$A$4:$A$59,0),(EC$3-$F16)/5+1)))*$D16*$G16),0)</f>
        <v>0</v>
      </c>
      <c r="EE16" s="67" cm="1">
        <f t="array" ref="EE16">IF($P16="ja",(IF(ED$3-$F16&lt;0,0,IF(ED$3-$F16&gt;200,0,INDEX('Modeller - CO2'!$F$4:$AT$59,MATCH("Litter og dødt ved",'Modeller - CO2'!$A$4:$A$59,0),(ED$3-$F16)/5+1)))*$D16*$G16),0)</f>
        <v>0</v>
      </c>
      <c r="EF16" s="67" cm="1">
        <f t="array" ref="EF16">IF($P16="ja",(IF(EE$3-$F16&lt;0,0,IF(EE$3-$F16&gt;200,0,INDEX('Modeller - CO2'!$F$4:$AT$59,MATCH("Litter og dødt ved",'Modeller - CO2'!$A$4:$A$59,0),(EE$3-$F16)/5+1)))*$D16*$G16),0)</f>
        <v>0</v>
      </c>
      <c r="EG16" s="67" cm="1">
        <f t="array" ref="EG16">IF($P16="ja",(IF(EF$3-$F16&lt;0,0,IF(EF$3-$F16&gt;200,0,INDEX('Modeller - CO2'!$F$4:$AT$59,MATCH("Litter og dødt ved",'Modeller - CO2'!$A$4:$A$59,0),(EF$3-$F16)/5+1)))*$D16*$G16),0)</f>
        <v>0</v>
      </c>
      <c r="EH16" s="67" cm="1">
        <f t="array" ref="EH16">IF($P16="ja",(IF(EG$3-$F16&lt;0,0,IF(EG$3-$F16&gt;200,0,INDEX('Modeller - CO2'!$F$4:$AT$59,MATCH("Litter og dødt ved",'Modeller - CO2'!$A$4:$A$59,0),(EG$3-$F16)/5+1)))*$D16*$G16),0)</f>
        <v>0</v>
      </c>
      <c r="EI16" s="67" cm="1">
        <f t="array" ref="EI16">IF($P16="ja",(IF(EH$3-$F16&lt;0,0,IF(EH$3-$F16&gt;200,0,INDEX('Modeller - CO2'!$F$4:$AT$59,MATCH("Litter og dødt ved",'Modeller - CO2'!$A$4:$A$59,0),(EH$3-$F16)/5+1)))*$D16*$G16),0)</f>
        <v>0</v>
      </c>
      <c r="EJ16" s="67" cm="1">
        <f t="array" ref="EJ16">IF($P16="ja",(IF(EI$3-$F16&lt;0,0,IF(EI$3-$F16&gt;200,0,INDEX('Modeller - CO2'!$F$4:$AT$59,MATCH("Litter og dødt ved",'Modeller - CO2'!$A$4:$A$59,0),(EI$3-$F16)/5+1)))*$D16*$G16),0)</f>
        <v>0</v>
      </c>
      <c r="EK16" s="67" cm="1">
        <f t="array" ref="EK16">IF($P16="ja",(IF(EJ$3-$F16&lt;0,0,IF(EJ$3-$F16&gt;200,0,INDEX('Modeller - CO2'!$F$4:$AT$59,MATCH("Litter og dødt ved",'Modeller - CO2'!$A$4:$A$59,0),(EJ$3-$F16)/5+1)))*$D16*$G16),0)</f>
        <v>0</v>
      </c>
      <c r="EL16" s="67" cm="1">
        <f t="array" ref="EL16">IF($P16="ja",(IF(EK$3-$F16&lt;0,0,IF(EK$3-$F16&gt;200,0,INDEX('Modeller - CO2'!$F$4:$AT$59,MATCH("Litter og dødt ved",'Modeller - CO2'!$A$4:$A$59,0),(EK$3-$F16)/5+1)))*$D16*$G16),0)</f>
        <v>0</v>
      </c>
      <c r="EM16" s="67" cm="1">
        <f t="array" ref="EM16">IF($P16="ja",(IF(EL$3-$F16&lt;0,0,IF(EL$3-$F16&gt;200,0,INDEX('Modeller - CO2'!$F$4:$AT$59,MATCH("Litter og dødt ved",'Modeller - CO2'!$A$4:$A$59,0),(EL$3-$F16)/5+1)))*$D16*$G16),0)</f>
        <v>0</v>
      </c>
      <c r="EN16" s="67" cm="1">
        <f t="array" ref="EN16">IF($P16="ja",(IF(EM$3-$F16&lt;0,0,IF(EM$3-$F16&gt;200,0,INDEX('Modeller - CO2'!$F$4:$AT$59,MATCH("Litter og dødt ved",'Modeller - CO2'!$A$4:$A$59,0),(EM$3-$F16)/5+1)))*$D16*$G16),0)</f>
        <v>0</v>
      </c>
    </row>
    <row r="17" spans="2:144" ht="15.6" x14ac:dyDescent="0.3">
      <c r="B17" s="66">
        <f>'Stamdata - Projektplan'!B61</f>
        <v>0</v>
      </c>
      <c r="C17" s="66">
        <f>'Stamdata - Projektplan'!C61</f>
        <v>0</v>
      </c>
      <c r="D17" s="66">
        <f>'Stamdata - Projektplan'!D61</f>
        <v>0</v>
      </c>
      <c r="E17" s="66">
        <f>'Stamdata - Projektplan'!E61</f>
        <v>0</v>
      </c>
      <c r="F17" s="66">
        <f>'Stamdata - Projektplan'!G61</f>
        <v>0</v>
      </c>
      <c r="G17" s="66">
        <f>'Stamdata - Projektplan'!H61</f>
        <v>0</v>
      </c>
      <c r="H17" s="66">
        <f>'Stamdata - Projektplan'!I61</f>
        <v>0</v>
      </c>
      <c r="I17" s="66">
        <f>'Stamdata - Projektplan'!J61</f>
        <v>0</v>
      </c>
      <c r="J17" s="63" t="str">
        <f>IFERROR(VLOOKUP(I17,'Modeller - CO2'!$A$4:$C$57,3,FALSE),"")</f>
        <v/>
      </c>
      <c r="K17" s="451" t="str">
        <f>IFERROR(VLOOKUP(I17,'Modeller - CO2'!$A$4:$D$57,4,FALSE),"")</f>
        <v/>
      </c>
      <c r="L17" s="453" t="str">
        <f t="shared" si="80"/>
        <v/>
      </c>
      <c r="M17" s="451" t="str">
        <f>IFERROR(VLOOKUP(I17,'Modeller - CO2'!$A$4:$E$57,5,FALSE),"")</f>
        <v/>
      </c>
      <c r="N17" s="453" t="str">
        <f t="shared" si="81"/>
        <v/>
      </c>
      <c r="O17" s="63" t="b">
        <f t="shared" si="79"/>
        <v>1</v>
      </c>
      <c r="P17" s="63" t="str">
        <f t="shared" si="82"/>
        <v>Nej</v>
      </c>
      <c r="R17" s="67" cm="1">
        <f t="array" ref="R17">IFERROR((IF(Q$3-$F17&lt;0,0,IF(Q$3-$F17&gt;200,0,INDEX('Modeller - CO2'!$F$4:$AT$59,MATCH('Opgørelse - CO2'!$I17,'Modeller - CO2'!$A$4:$A$59,0),(Q$3-$F17)/5+1)))*$D17*$G17),0)</f>
        <v>0</v>
      </c>
      <c r="S17" s="67" cm="1">
        <f t="array" ref="S17">IFERROR((IF(R$3-$F17&lt;0,0,IF(R$3-$F17&gt;200,0,INDEX('Modeller - CO2'!$F$4:$AT$59,MATCH('Opgørelse - CO2'!$I17,'Modeller - CO2'!$A$4:$A$59,0),(R$3-$F17)/5+1)))*$D17*$G17),0)</f>
        <v>0</v>
      </c>
      <c r="T17" s="67" cm="1">
        <f t="array" ref="T17">IFERROR((IF(S$3-$F17&lt;0,0,IF(S$3-$F17&gt;200,0,INDEX('Modeller - CO2'!$F$4:$AT$59,MATCH('Opgørelse - CO2'!$I17,'Modeller - CO2'!$A$4:$A$59,0),(S$3-$F17)/5+1)))*$D17*$G17),0)</f>
        <v>0</v>
      </c>
      <c r="U17" s="67" cm="1">
        <f t="array" ref="U17">IFERROR((IF(T$3-$F17&lt;0,0,IF(T$3-$F17&gt;200,0,INDEX('Modeller - CO2'!$F$4:$AT$59,MATCH('Opgørelse - CO2'!$I17,'Modeller - CO2'!$A$4:$A$59,0),(T$3-$F17)/5+1)))*$D17*$G17),0)</f>
        <v>0</v>
      </c>
      <c r="V17" s="67" cm="1">
        <f t="array" ref="V17">IFERROR((IF(U$3-$F17&lt;0,0,IF(U$3-$F17&gt;200,0,INDEX('Modeller - CO2'!$F$4:$AT$59,MATCH('Opgørelse - CO2'!$I17,'Modeller - CO2'!$A$4:$A$59,0),(U$3-$F17)/5+1)))*$D17*$G17),0)</f>
        <v>0</v>
      </c>
      <c r="W17" s="67" cm="1">
        <f t="array" ref="W17">IFERROR((IF(V$3-$F17&lt;0,0,IF(V$3-$F17&gt;200,0,INDEX('Modeller - CO2'!$F$4:$AT$59,MATCH('Opgørelse - CO2'!$I17,'Modeller - CO2'!$A$4:$A$59,0),(V$3-$F17)/5+1)))*$D17*$G17),0)</f>
        <v>0</v>
      </c>
      <c r="X17" s="67" cm="1">
        <f t="array" ref="X17">IFERROR((IF(W$3-$F17&lt;0,0,IF(W$3-$F17&gt;200,0,INDEX('Modeller - CO2'!$F$4:$AT$59,MATCH('Opgørelse - CO2'!$I17,'Modeller - CO2'!$A$4:$A$59,0),(W$3-$F17)/5+1)))*$D17*$G17),0)</f>
        <v>0</v>
      </c>
      <c r="Y17" s="67" cm="1">
        <f t="array" ref="Y17">IFERROR((IF(X$3-$F17&lt;0,0,IF(X$3-$F17&gt;200,0,INDEX('Modeller - CO2'!$F$4:$AT$59,MATCH('Opgørelse - CO2'!$I17,'Modeller - CO2'!$A$4:$A$59,0),(X$3-$F17)/5+1)))*$D17*$G17),0)</f>
        <v>0</v>
      </c>
      <c r="Z17" s="67" cm="1">
        <f t="array" ref="Z17">IFERROR((IF(Y$3-$F17&lt;0,0,IF(Y$3-$F17&gt;200,0,INDEX('Modeller - CO2'!$F$4:$AT$59,MATCH('Opgørelse - CO2'!$I17,'Modeller - CO2'!$A$4:$A$59,0),(Y$3-$F17)/5+1)))*$D17*$G17),0)</f>
        <v>0</v>
      </c>
      <c r="AA17" s="67" cm="1">
        <f t="array" ref="AA17">IFERROR((IF(Z$3-$F17&lt;0,0,IF(Z$3-$F17&gt;200,0,INDEX('Modeller - CO2'!$F$4:$AT$59,MATCH('Opgørelse - CO2'!$I17,'Modeller - CO2'!$A$4:$A$59,0),(Z$3-$F17)/5+1)))*$D17*$G17),0)</f>
        <v>0</v>
      </c>
      <c r="AB17" s="67" cm="1">
        <f t="array" ref="AB17">IFERROR((IF(AA$3-$F17&lt;0,0,IF(AA$3-$F17&gt;200,0,INDEX('Modeller - CO2'!$F$4:$AT$59,MATCH('Opgørelse - CO2'!$I17,'Modeller - CO2'!$A$4:$A$59,0),(AA$3-$F17)/5+1)))*$D17*$G17),0)</f>
        <v>0</v>
      </c>
      <c r="AC17" s="67" cm="1">
        <f t="array" ref="AC17">IFERROR((IF(AB$3-$F17&lt;0,0,IF(AB$3-$F17&gt;200,0,INDEX('Modeller - CO2'!$F$4:$AT$59,MATCH('Opgørelse - CO2'!$I17,'Modeller - CO2'!$A$4:$A$59,0),(AB$3-$F17)/5+1)))*$D17*$G17),0)</f>
        <v>0</v>
      </c>
      <c r="AD17" s="67" cm="1">
        <f t="array" ref="AD17">IFERROR((IF(AC$3-$F17&lt;0,0,IF(AC$3-$F17&gt;200,0,INDEX('Modeller - CO2'!$F$4:$AT$59,MATCH('Opgørelse - CO2'!$I17,'Modeller - CO2'!$A$4:$A$59,0),(AC$3-$F17)/5+1)))*$D17*$G17),0)</f>
        <v>0</v>
      </c>
      <c r="AE17" s="67" cm="1">
        <f t="array" ref="AE17">IFERROR((IF(AD$3-$F17&lt;0,0,IF(AD$3-$F17&gt;200,0,INDEX('Modeller - CO2'!$F$4:$AT$59,MATCH('Opgørelse - CO2'!$I17,'Modeller - CO2'!$A$4:$A$59,0),(AD$3-$F17)/5+1)))*$D17*$G17),0)</f>
        <v>0</v>
      </c>
      <c r="AF17" s="67" cm="1">
        <f t="array" ref="AF17">IFERROR((IF(AE$3-$F17&lt;0,0,IF(AE$3-$F17&gt;200,0,INDEX('Modeller - CO2'!$F$4:$AT$59,MATCH('Opgørelse - CO2'!$I17,'Modeller - CO2'!$A$4:$A$59,0),(AE$3-$F17)/5+1)))*$D17*$G17),0)</f>
        <v>0</v>
      </c>
      <c r="AG17" s="67" cm="1">
        <f t="array" ref="AG17">IFERROR((IF(AF$3-$F17&lt;0,0,IF(AF$3-$F17&gt;200,0,INDEX('Modeller - CO2'!$F$4:$AT$59,MATCH('Opgørelse - CO2'!$I17,'Modeller - CO2'!$A$4:$A$59,0),(AF$3-$F17)/5+1)))*$D17*$G17),0)</f>
        <v>0</v>
      </c>
      <c r="AH17" s="67" cm="1">
        <f t="array" ref="AH17">IFERROR((IF(AG$3-$F17&lt;0,0,IF(AG$3-$F17&gt;200,0,INDEX('Modeller - CO2'!$F$4:$AT$59,MATCH('Opgørelse - CO2'!$I17,'Modeller - CO2'!$A$4:$A$59,0),(AG$3-$F17)/5+1)))*$D17*$G17),0)</f>
        <v>0</v>
      </c>
      <c r="AI17" s="67" cm="1">
        <f t="array" ref="AI17">IFERROR((IF(AH$3-$F17&lt;0,0,IF(AH$3-$F17&gt;200,0,INDEX('Modeller - CO2'!$F$4:$AT$59,MATCH('Opgørelse - CO2'!$I17,'Modeller - CO2'!$A$4:$A$59,0),(AH$3-$F17)/5+1)))*$D17*$G17),0)</f>
        <v>0</v>
      </c>
      <c r="AJ17" s="67" cm="1">
        <f t="array" ref="AJ17">IFERROR((IF(AI$3-$F17&lt;0,0,IF(AI$3-$F17&gt;200,0,INDEX('Modeller - CO2'!$F$4:$AT$59,MATCH('Opgørelse - CO2'!$I17,'Modeller - CO2'!$A$4:$A$59,0),(AI$3-$F17)/5+1)))*$D17*$G17),0)</f>
        <v>0</v>
      </c>
      <c r="AK17" s="67" cm="1">
        <f t="array" ref="AK17">IFERROR((IF(AJ$3-$F17&lt;0,0,IF(AJ$3-$F17&gt;200,0,INDEX('Modeller - CO2'!$F$4:$AT$59,MATCH('Opgørelse - CO2'!$I17,'Modeller - CO2'!$A$4:$A$59,0),(AJ$3-$F17)/5+1)))*$D17*$G17),0)</f>
        <v>0</v>
      </c>
      <c r="AL17" s="67" cm="1">
        <f t="array" ref="AL17">IFERROR((IF(AK$3-$F17&lt;0,0,IF(AK$3-$F17&gt;200,0,INDEX('Modeller - CO2'!$F$4:$AT$59,MATCH('Opgørelse - CO2'!$I17,'Modeller - CO2'!$A$4:$A$59,0),(AK$3-$F17)/5+1)))*$D17*$G17),0)</f>
        <v>0</v>
      </c>
      <c r="AM17" s="67" cm="1">
        <f t="array" ref="AM17">IFERROR((IF(AL$3-$F17&lt;0,0,IF(AL$3-$F17&gt;200,0,INDEX('Modeller - CO2'!$F$4:$AT$59,MATCH('Opgørelse - CO2'!$I17,'Modeller - CO2'!$A$4:$A$59,0),(AL$3-$F17)/5+1)))*$D17*$G17),0)</f>
        <v>0</v>
      </c>
      <c r="AN17" s="67" cm="1">
        <f t="array" ref="AN17">IFERROR((IF(AM$3-$F17&lt;0,0,IF(AM$3-$F17&gt;200,0,INDEX('Modeller - CO2'!$F$4:$AT$59,MATCH('Opgørelse - CO2'!$I17,'Modeller - CO2'!$A$4:$A$59,0),(AM$3-$F17)/5+1)))*$D17*$G17),0)</f>
        <v>0</v>
      </c>
      <c r="AO17" s="67" cm="1">
        <f t="array" ref="AO17">IFERROR((IF(AN$3-$F17&lt;0,0,IF(AN$3-$F17&gt;200,0,INDEX('Modeller - CO2'!$F$4:$AT$59,MATCH('Opgørelse - CO2'!$I17,'Modeller - CO2'!$A$4:$A$59,0),(AN$3-$F17)/5+1)))*$D17*$G17),0)</f>
        <v>0</v>
      </c>
      <c r="AP17" s="67" cm="1">
        <f t="array" ref="AP17">IFERROR((IF(AO$3-$F17&lt;0,0,IF(AO$3-$F17&gt;200,0,INDEX('Modeller - CO2'!$F$4:$AT$59,MATCH('Opgørelse - CO2'!$I17,'Modeller - CO2'!$A$4:$A$59,0),(AO$3-$F17)/5+1)))*$D17*$G17),0)</f>
        <v>0</v>
      </c>
      <c r="AQ17" s="67" cm="1">
        <f t="array" ref="AQ17">IFERROR((IF(AP$3-$F17&lt;0,0,IF(AP$3-$F17&gt;200,0,INDEX('Modeller - CO2'!$F$4:$AT$59,MATCH('Opgørelse - CO2'!$I17,'Modeller - CO2'!$A$4:$A$59,0),(AP$3-$F17)/5+1)))*$D17*$G17),0)</f>
        <v>0</v>
      </c>
      <c r="AR17" s="67" cm="1">
        <f t="array" ref="AR17">IFERROR((IF(AQ$3-$F17&lt;0,0,IF(AQ$3-$F17&gt;200,0,INDEX('Modeller - CO2'!$F$4:$AT$59,MATCH('Opgørelse - CO2'!$I17,'Modeller - CO2'!$A$4:$A$59,0),(AQ$3-$F17)/5+1)))*$D17*$G17),0)</f>
        <v>0</v>
      </c>
      <c r="AS17" s="67" cm="1">
        <f t="array" ref="AS17">IFERROR((IF(AR$3-$F17&lt;0,0,IF(AR$3-$F17&gt;200,0,INDEX('Modeller - CO2'!$F$4:$AT$59,MATCH('Opgørelse - CO2'!$I17,'Modeller - CO2'!$A$4:$A$59,0),(AR$3-$F17)/5+1)))*$D17*$G17),0)</f>
        <v>0</v>
      </c>
      <c r="AT17" s="67" cm="1">
        <f t="array" ref="AT17">IFERROR((IF(AS$3-$F17&lt;0,0,IF(AS$3-$F17&gt;200,0,INDEX('Modeller - CO2'!$F$4:$AT$59,MATCH('Opgørelse - CO2'!$I17,'Modeller - CO2'!$A$4:$A$59,0),(AS$3-$F17)/5+1)))*$D17*$G17),0)</f>
        <v>0</v>
      </c>
      <c r="AU17" s="67" cm="1">
        <f t="array" ref="AU17">IFERROR((IF(AT$3-$F17&lt;0,0,IF(AT$3-$F17&gt;200,0,INDEX('Modeller - CO2'!$F$4:$AT$59,MATCH('Opgørelse - CO2'!$I17,'Modeller - CO2'!$A$4:$A$59,0),(AT$3-$F17)/5+1)))*$D17*$G17),0)</f>
        <v>0</v>
      </c>
      <c r="AV17" s="67" cm="1">
        <f t="array" ref="AV17">IFERROR((IF(AU$3-$F17&lt;0,0,IF(AU$3-$F17&gt;200,0,INDEX('Modeller - CO2'!$F$4:$AT$59,MATCH('Opgørelse - CO2'!$I17,'Modeller - CO2'!$A$4:$A$59,0),(AU$3-$F17)/5+1)))*$D17*$G17),0)</f>
        <v>0</v>
      </c>
      <c r="AW17" s="67" cm="1">
        <f t="array" ref="AW17">IFERROR((IF(AV$3-$F17&lt;0,0,IF(AV$3-$F17&gt;200,0,INDEX('Modeller - CO2'!$F$4:$AT$59,MATCH('Opgørelse - CO2'!$I17,'Modeller - CO2'!$A$4:$A$59,0),(AV$3-$F17)/5+1)))*$D17*$G17),0)</f>
        <v>0</v>
      </c>
      <c r="AX17" s="67" cm="1">
        <f t="array" ref="AX17">IFERROR((IF(AW$3-$F17&lt;0,0,IF(AW$3-$F17&gt;200,0,INDEX('Modeller - CO2'!$F$4:$AT$59,MATCH('Opgørelse - CO2'!$I17,'Modeller - CO2'!$A$4:$A$59,0),(AW$3-$F17)/5+1)))*$D17*$G17),0)</f>
        <v>0</v>
      </c>
      <c r="AY17" s="67" cm="1">
        <f t="array" ref="AY17">IFERROR((IF(AX$3-$F17&lt;0,0,IF(AX$3-$F17&gt;200,0,INDEX('Modeller - CO2'!$F$4:$AT$59,MATCH('Opgørelse - CO2'!$I17,'Modeller - CO2'!$A$4:$A$59,0),(AX$3-$F17)/5+1)))*$D17*$G17),0)</f>
        <v>0</v>
      </c>
      <c r="AZ17" s="67" cm="1">
        <f t="array" ref="AZ17">IFERROR((IF(AY$3-$F17&lt;0,0,IF(AY$3-$F17&gt;200,0,INDEX('Modeller - CO2'!$F$4:$AT$59,MATCH('Opgørelse - CO2'!$I17,'Modeller - CO2'!$A$4:$A$59,0),(AY$3-$F17)/5+1)))*$D17*$G17),0)</f>
        <v>0</v>
      </c>
      <c r="BA17" s="67" cm="1">
        <f t="array" ref="BA17">IFERROR((IF(AZ$3-$F17&lt;0,0,IF(AZ$3-$F17&gt;200,0,INDEX('Modeller - CO2'!$F$4:$AT$59,MATCH('Opgørelse - CO2'!$I17,'Modeller - CO2'!$A$4:$A$59,0),(AZ$3-$F17)/5+1)))*$D17*$G17),0)</f>
        <v>0</v>
      </c>
      <c r="BB17" s="67" cm="1">
        <f t="array" ref="BB17">IFERROR((IF(BA$3-$F17&lt;0,0,IF(BA$3-$F17&gt;200,0,INDEX('Modeller - CO2'!$F$4:$AT$59,MATCH('Opgørelse - CO2'!$I17,'Modeller - CO2'!$A$4:$A$59,0),(BA$3-$F17)/5+1)))*$D17*$G17),0)</f>
        <v>0</v>
      </c>
      <c r="BC17" s="67" cm="1">
        <f t="array" ref="BC17">IFERROR((IF(BB$3-$F17&lt;0,0,IF(BB$3-$F17&gt;200,0,INDEX('Modeller - CO2'!$F$4:$AT$59,MATCH('Opgørelse - CO2'!$I17,'Modeller - CO2'!$A$4:$A$59,0),(BB$3-$F17)/5+1)))*$D17*$G17),0)</f>
        <v>0</v>
      </c>
      <c r="BD17" s="67" cm="1">
        <f t="array" ref="BD17">IFERROR((IF(BC$3-$F17&lt;0,0,IF(BC$3-$F17&gt;200,0,INDEX('Modeller - CO2'!$F$4:$AT$59,MATCH('Opgørelse - CO2'!$I17,'Modeller - CO2'!$A$4:$A$59,0),(BC$3-$F17)/5+1)))*$D17*$G17),0)</f>
        <v>0</v>
      </c>
      <c r="BE17" s="67" cm="1">
        <f t="array" ref="BE17">IFERROR((IF(BD$3-$F17&lt;0,0,IF(BD$3-$F17&gt;200,0,INDEX('Modeller - CO2'!$F$4:$AT$59,MATCH('Opgørelse - CO2'!$I17,'Modeller - CO2'!$A$4:$A$59,0),(BD$3-$F17)/5+1)))*$D17*$G17),0)</f>
        <v>0</v>
      </c>
      <c r="BF17" s="67" cm="1">
        <f t="array" ref="BF17">IFERROR((IF(BE$3-$F17&lt;0,0,IF(BE$3-$F17&gt;200,0,INDEX('Modeller - CO2'!$F$4:$AT$59,MATCH('Opgørelse - CO2'!$I17,'Modeller - CO2'!$A$4:$A$59,0),(BE$3-$F17)/5+1)))*$D17*$G17),0)</f>
        <v>0</v>
      </c>
      <c r="BI17" s="67" cm="1">
        <f t="array" ref="BI17">IF($H17="ja",(IF(Q$3-$F17&lt;0,0,IF(Q$3-$F17&gt;200,0,INDEX('Modeller - CO2'!$F$4:$AT$59,MATCH("Jordbund",'Modeller - CO2'!$A$4:$A$59,0),(Q$3-$F17)/5+1)))*$D17*$G17),0)</f>
        <v>0</v>
      </c>
      <c r="BJ17" s="67" cm="1">
        <f t="array" ref="BJ17">IF($H17="ja",(IF(R$3-$F17&lt;0,0,IF(R$3-$F17&gt;200,0,INDEX('Modeller - CO2'!$F$4:$AT$59,MATCH("Jordbund",'Modeller - CO2'!$A$4:$A$59,0),(R$3-$F17)/5+1)))*$D17*$G17),0)</f>
        <v>0</v>
      </c>
      <c r="BK17" s="67" cm="1">
        <f t="array" ref="BK17">IF($H17="ja",(IF(S$3-$F17&lt;0,0,IF(S$3-$F17&gt;200,0,INDEX('Modeller - CO2'!$F$4:$AT$59,MATCH("Jordbund",'Modeller - CO2'!$A$4:$A$59,0),(S$3-$F17)/5+1)))*$D17*$G17),0)</f>
        <v>0</v>
      </c>
      <c r="BL17" s="67" cm="1">
        <f t="array" ref="BL17">IF($H17="ja",(IF(T$3-$F17&lt;0,0,IF(T$3-$F17&gt;200,0,INDEX('Modeller - CO2'!$F$4:$AT$59,MATCH("Jordbund",'Modeller - CO2'!$A$4:$A$59,0),(T$3-$F17)/5+1)))*$D17*$G17),0)</f>
        <v>0</v>
      </c>
      <c r="BM17" s="67" cm="1">
        <f t="array" ref="BM17">IF($H17="ja",(IF(U$3-$F17&lt;0,0,IF(U$3-$F17&gt;200,0,INDEX('Modeller - CO2'!$F$4:$AT$59,MATCH("Jordbund",'Modeller - CO2'!$A$4:$A$59,0),(U$3-$F17)/5+1)))*$D17*$G17),0)</f>
        <v>0</v>
      </c>
      <c r="BN17" s="67" cm="1">
        <f t="array" ref="BN17">IF($H17="ja",(IF(V$3-$F17&lt;0,0,IF(V$3-$F17&gt;200,0,INDEX('Modeller - CO2'!$F$4:$AT$59,MATCH("Jordbund",'Modeller - CO2'!$A$4:$A$59,0),(V$3-$F17)/5+1)))*$D17*$G17),0)</f>
        <v>0</v>
      </c>
      <c r="BO17" s="67" cm="1">
        <f t="array" ref="BO17">IF($H17="ja",(IF(W$3-$F17&lt;0,0,IF(W$3-$F17&gt;200,0,INDEX('Modeller - CO2'!$F$4:$AT$59,MATCH("Jordbund",'Modeller - CO2'!$A$4:$A$59,0),(W$3-$F17)/5+1)))*$D17*$G17),0)</f>
        <v>0</v>
      </c>
      <c r="BP17" s="67" cm="1">
        <f t="array" ref="BP17">IF($H17="ja",(IF(X$3-$F17&lt;0,0,IF(X$3-$F17&gt;200,0,INDEX('Modeller - CO2'!$F$4:$AT$59,MATCH("Jordbund",'Modeller - CO2'!$A$4:$A$59,0),(X$3-$F17)/5+1)))*$D17*$G17),0)</f>
        <v>0</v>
      </c>
      <c r="BQ17" s="67" cm="1">
        <f t="array" ref="BQ17">IF($H17="ja",(IF(Y$3-$F17&lt;0,0,IF(Y$3-$F17&gt;200,0,INDEX('Modeller - CO2'!$F$4:$AT$59,MATCH("Jordbund",'Modeller - CO2'!$A$4:$A$59,0),(Y$3-$F17)/5+1)))*$D17*$G17),0)</f>
        <v>0</v>
      </c>
      <c r="BR17" s="67" cm="1">
        <f t="array" ref="BR17">IF($H17="ja",(IF(Z$3-$F17&lt;0,0,IF(Z$3-$F17&gt;200,0,INDEX('Modeller - CO2'!$F$4:$AT$59,MATCH("Jordbund",'Modeller - CO2'!$A$4:$A$59,0),(Z$3-$F17)/5+1)))*$D17*$G17),0)</f>
        <v>0</v>
      </c>
      <c r="BS17" s="67" cm="1">
        <f t="array" ref="BS17">IF($H17="ja",(IF(AA$3-$F17&lt;0,0,IF(AA$3-$F17&gt;200,0,INDEX('Modeller - CO2'!$F$4:$AT$59,MATCH("Jordbund",'Modeller - CO2'!$A$4:$A$59,0),(AA$3-$F17)/5+1)))*$D17*$G17),0)</f>
        <v>0</v>
      </c>
      <c r="BT17" s="67" cm="1">
        <f t="array" ref="BT17">IF($H17="ja",(IF(AB$3-$F17&lt;0,0,IF(AB$3-$F17&gt;200,0,INDEX('Modeller - CO2'!$F$4:$AT$59,MATCH("Jordbund",'Modeller - CO2'!$A$4:$A$59,0),(AB$3-$F17)/5+1)))*$D17*$G17),0)</f>
        <v>0</v>
      </c>
      <c r="BU17" s="67" cm="1">
        <f t="array" ref="BU17">IF($H17="ja",(IF(AC$3-$F17&lt;0,0,IF(AC$3-$F17&gt;200,0,INDEX('Modeller - CO2'!$F$4:$AT$59,MATCH("Jordbund",'Modeller - CO2'!$A$4:$A$59,0),(AC$3-$F17)/5+1)))*$D17*$G17),0)</f>
        <v>0</v>
      </c>
      <c r="BV17" s="67" cm="1">
        <f t="array" ref="BV17">IF($H17="ja",(IF(AD$3-$F17&lt;0,0,IF(AD$3-$F17&gt;200,0,INDEX('Modeller - CO2'!$F$4:$AT$59,MATCH("Jordbund",'Modeller - CO2'!$A$4:$A$59,0),(AD$3-$F17)/5+1)))*$D17*$G17),0)</f>
        <v>0</v>
      </c>
      <c r="BW17" s="67" cm="1">
        <f t="array" ref="BW17">IF($H17="ja",(IF(AE$3-$F17&lt;0,0,IF(AE$3-$F17&gt;200,0,INDEX('Modeller - CO2'!$F$4:$AT$59,MATCH("Jordbund",'Modeller - CO2'!$A$4:$A$59,0),(AE$3-$F17)/5+1)))*$D17*$G17),0)</f>
        <v>0</v>
      </c>
      <c r="BX17" s="67" cm="1">
        <f t="array" ref="BX17">IF($H17="ja",(IF(AF$3-$F17&lt;0,0,IF(AF$3-$F17&gt;200,0,INDEX('Modeller - CO2'!$F$4:$AT$59,MATCH("Jordbund",'Modeller - CO2'!$A$4:$A$59,0),(AF$3-$F17)/5+1)))*$D17*$G17),0)</f>
        <v>0</v>
      </c>
      <c r="BY17" s="67" cm="1">
        <f t="array" ref="BY17">IF($H17="ja",(IF(AG$3-$F17&lt;0,0,IF(AG$3-$F17&gt;200,0,INDEX('Modeller - CO2'!$F$4:$AT$59,MATCH("Jordbund",'Modeller - CO2'!$A$4:$A$59,0),(AG$3-$F17)/5+1)))*$D17*$G17),0)</f>
        <v>0</v>
      </c>
      <c r="BZ17" s="67" cm="1">
        <f t="array" ref="BZ17">IF($H17="ja",(IF(AH$3-$F17&lt;0,0,IF(AH$3-$F17&gt;200,0,INDEX('Modeller - CO2'!$F$4:$AT$59,MATCH("Jordbund",'Modeller - CO2'!$A$4:$A$59,0),(AH$3-$F17)/5+1)))*$D17*$G17),0)</f>
        <v>0</v>
      </c>
      <c r="CA17" s="67" cm="1">
        <f t="array" ref="CA17">IF($H17="ja",(IF(AI$3-$F17&lt;0,0,IF(AI$3-$F17&gt;200,0,INDEX('Modeller - CO2'!$F$4:$AT$59,MATCH("Jordbund",'Modeller - CO2'!$A$4:$A$59,0),(AI$3-$F17)/5+1)))*$D17*$G17),0)</f>
        <v>0</v>
      </c>
      <c r="CB17" s="67" cm="1">
        <f t="array" ref="CB17">IF($H17="ja",(IF(AJ$3-$F17&lt;0,0,IF(AJ$3-$F17&gt;200,0,INDEX('Modeller - CO2'!$F$4:$AT$59,MATCH("Jordbund",'Modeller - CO2'!$A$4:$A$59,0),(AJ$3-$F17)/5+1)))*$D17*$G17),0)</f>
        <v>0</v>
      </c>
      <c r="CC17" s="67" cm="1">
        <f t="array" ref="CC17">IF($H17="ja",(IF(AK$3-$F17&lt;0,0,IF(AK$3-$F17&gt;200,0,INDEX('Modeller - CO2'!$F$4:$AT$59,MATCH("Jordbund",'Modeller - CO2'!$A$4:$A$59,0),(AK$3-$F17)/5+1)))*$D17*$G17),0)</f>
        <v>0</v>
      </c>
      <c r="CD17" s="67" cm="1">
        <f t="array" ref="CD17">IF($H17="ja",(IF(AL$3-$F17&lt;0,0,IF(AL$3-$F17&gt;200,0,INDEX('Modeller - CO2'!$F$4:$AT$59,MATCH("Jordbund",'Modeller - CO2'!$A$4:$A$59,0),(AL$3-$F17)/5+1)))*$D17*$G17),0)</f>
        <v>0</v>
      </c>
      <c r="CE17" s="67" cm="1">
        <f t="array" ref="CE17">IF($H17="ja",(IF(AM$3-$F17&lt;0,0,IF(AM$3-$F17&gt;200,0,INDEX('Modeller - CO2'!$F$4:$AT$59,MATCH("Jordbund",'Modeller - CO2'!$A$4:$A$59,0),(AM$3-$F17)/5+1)))*$D17*$G17),0)</f>
        <v>0</v>
      </c>
      <c r="CF17" s="67" cm="1">
        <f t="array" ref="CF17">IF($H17="ja",(IF(AN$3-$F17&lt;0,0,IF(AN$3-$F17&gt;200,0,INDEX('Modeller - CO2'!$F$4:$AT$59,MATCH("Jordbund",'Modeller - CO2'!$A$4:$A$59,0),(AN$3-$F17)/5+1)))*$D17*$G17),0)</f>
        <v>0</v>
      </c>
      <c r="CG17" s="67" cm="1">
        <f t="array" ref="CG17">IF($H17="ja",(IF(AO$3-$F17&lt;0,0,IF(AO$3-$F17&gt;200,0,INDEX('Modeller - CO2'!$F$4:$AT$59,MATCH("Jordbund",'Modeller - CO2'!$A$4:$A$59,0),(AO$3-$F17)/5+1)))*$D17*$G17),0)</f>
        <v>0</v>
      </c>
      <c r="CH17" s="67" cm="1">
        <f t="array" ref="CH17">IF($H17="ja",(IF(AP$3-$F17&lt;0,0,IF(AP$3-$F17&gt;200,0,INDEX('Modeller - CO2'!$F$4:$AT$59,MATCH("Jordbund",'Modeller - CO2'!$A$4:$A$59,0),(AP$3-$F17)/5+1)))*$D17*$G17),0)</f>
        <v>0</v>
      </c>
      <c r="CI17" s="67" cm="1">
        <f t="array" ref="CI17">IF($H17="ja",(IF(AQ$3-$F17&lt;0,0,IF(AQ$3-$F17&gt;200,0,INDEX('Modeller - CO2'!$F$4:$AT$59,MATCH("Jordbund",'Modeller - CO2'!$A$4:$A$59,0),(AQ$3-$F17)/5+1)))*$D17*$G17),0)</f>
        <v>0</v>
      </c>
      <c r="CJ17" s="67" cm="1">
        <f t="array" ref="CJ17">IF($H17="ja",(IF(AR$3-$F17&lt;0,0,IF(AR$3-$F17&gt;200,0,INDEX('Modeller - CO2'!$F$4:$AT$59,MATCH("Jordbund",'Modeller - CO2'!$A$4:$A$59,0),(AR$3-$F17)/5+1)))*$D17*$G17),0)</f>
        <v>0</v>
      </c>
      <c r="CK17" s="67" cm="1">
        <f t="array" ref="CK17">IF($H17="ja",(IF(AS$3-$F17&lt;0,0,IF(AS$3-$F17&gt;200,0,INDEX('Modeller - CO2'!$F$4:$AT$59,MATCH("Jordbund",'Modeller - CO2'!$A$4:$A$59,0),(AS$3-$F17)/5+1)))*$D17*$G17),0)</f>
        <v>0</v>
      </c>
      <c r="CL17" s="67" cm="1">
        <f t="array" ref="CL17">IF($H17="ja",(IF(AT$3-$F17&lt;0,0,IF(AT$3-$F17&gt;200,0,INDEX('Modeller - CO2'!$F$4:$AT$59,MATCH("Jordbund",'Modeller - CO2'!$A$4:$A$59,0),(AT$3-$F17)/5+1)))*$D17*$G17),0)</f>
        <v>0</v>
      </c>
      <c r="CM17" s="67" cm="1">
        <f t="array" ref="CM17">IF($H17="ja",(IF(AU$3-$F17&lt;0,0,IF(AU$3-$F17&gt;200,0,INDEX('Modeller - CO2'!$F$4:$AT$59,MATCH("Jordbund",'Modeller - CO2'!$A$4:$A$59,0),(AU$3-$F17)/5+1)))*$D17*$G17),0)</f>
        <v>0</v>
      </c>
      <c r="CN17" s="67" cm="1">
        <f t="array" ref="CN17">IF($H17="ja",(IF(AV$3-$F17&lt;0,0,IF(AV$3-$F17&gt;200,0,INDEX('Modeller - CO2'!$F$4:$AT$59,MATCH("Jordbund",'Modeller - CO2'!$A$4:$A$59,0),(AV$3-$F17)/5+1)))*$D17*$G17),0)</f>
        <v>0</v>
      </c>
      <c r="CO17" s="67" cm="1">
        <f t="array" ref="CO17">IF($H17="ja",(IF(AW$3-$F17&lt;0,0,IF(AW$3-$F17&gt;200,0,INDEX('Modeller - CO2'!$F$4:$AT$59,MATCH("Jordbund",'Modeller - CO2'!$A$4:$A$59,0),(AW$3-$F17)/5+1)))*$D17*$G17),0)</f>
        <v>0</v>
      </c>
      <c r="CP17" s="67" cm="1">
        <f t="array" ref="CP17">IF($H17="ja",(IF(AX$3-$F17&lt;0,0,IF(AX$3-$F17&gt;200,0,INDEX('Modeller - CO2'!$F$4:$AT$59,MATCH("Jordbund",'Modeller - CO2'!$A$4:$A$59,0),(AX$3-$F17)/5+1)))*$D17*$G17),0)</f>
        <v>0</v>
      </c>
      <c r="CQ17" s="67" cm="1">
        <f t="array" ref="CQ17">IF($H17="ja",(IF(AY$3-$F17&lt;0,0,IF(AY$3-$F17&gt;200,0,INDEX('Modeller - CO2'!$F$4:$AT$59,MATCH("Jordbund",'Modeller - CO2'!$A$4:$A$59,0),(AY$3-$F17)/5+1)))*$D17*$G17),0)</f>
        <v>0</v>
      </c>
      <c r="CR17" s="67" cm="1">
        <f t="array" ref="CR17">IF($H17="ja",(IF(AZ$3-$F17&lt;0,0,IF(AZ$3-$F17&gt;200,0,INDEX('Modeller - CO2'!$F$4:$AT$59,MATCH("Jordbund",'Modeller - CO2'!$A$4:$A$59,0),(AZ$3-$F17)/5+1)))*$D17*$G17),0)</f>
        <v>0</v>
      </c>
      <c r="CS17" s="67" cm="1">
        <f t="array" ref="CS17">IF($H17="ja",(IF(BA$3-$F17&lt;0,0,IF(BA$3-$F17&gt;200,0,INDEX('Modeller - CO2'!$F$4:$AT$59,MATCH("Jordbund",'Modeller - CO2'!$A$4:$A$59,0),(BA$3-$F17)/5+1)))*$D17*$G17),0)</f>
        <v>0</v>
      </c>
      <c r="CT17" s="67" cm="1">
        <f t="array" ref="CT17">IF($H17="ja",(IF(BB$3-$F17&lt;0,0,IF(BB$3-$F17&gt;200,0,INDEX('Modeller - CO2'!$F$4:$AT$59,MATCH("Jordbund",'Modeller - CO2'!$A$4:$A$59,0),(BB$3-$F17)/5+1)))*$D17*$G17),0)</f>
        <v>0</v>
      </c>
      <c r="CU17" s="67" cm="1">
        <f t="array" ref="CU17">IF($H17="ja",(IF(BC$3-$F17&lt;0,0,IF(BC$3-$F17&gt;200,0,INDEX('Modeller - CO2'!$F$4:$AT$59,MATCH("Jordbund",'Modeller - CO2'!$A$4:$A$59,0),(BC$3-$F17)/5+1)))*$D17*$G17),0)</f>
        <v>0</v>
      </c>
      <c r="CV17" s="67" cm="1">
        <f t="array" ref="CV17">IF($H17="ja",(IF(BD$3-$F17&lt;0,0,IF(BD$3-$F17&gt;200,0,INDEX('Modeller - CO2'!$F$4:$AT$59,MATCH("Jordbund",'Modeller - CO2'!$A$4:$A$59,0),(BD$3-$F17)/5+1)))*$D17*$G17),0)</f>
        <v>0</v>
      </c>
      <c r="CW17" s="67" cm="1">
        <f t="array" ref="CW17">IF($H17="ja",(IF(BE$3-$F17&lt;0,0,IF(BE$3-$F17&gt;200,0,INDEX('Modeller - CO2'!$F$4:$AT$59,MATCH("Jordbund",'Modeller - CO2'!$A$4:$A$59,0),(BE$3-$F17)/5+1)))*$D17*$G17),0)</f>
        <v>0</v>
      </c>
      <c r="CZ17" s="67" cm="1">
        <f t="array" ref="CZ17">IF($P17="ja",(IF(CY$3-$F17&lt;0,0,IF(CY$3-$F17&gt;200,0,INDEX('Modeller - CO2'!$F$4:$AT$59,MATCH("Litter og dødt ved",'Modeller - CO2'!$A$4:$A$59,0),(CY$3-$F17)/5+1)))*$D17*$G17),0)</f>
        <v>0</v>
      </c>
      <c r="DA17" s="67" cm="1">
        <f t="array" ref="DA17">IF($P17="ja",(IF(CZ$3-$F17&lt;0,0,IF(CZ$3-$F17&gt;200,0,INDEX('Modeller - CO2'!$F$4:$AT$59,MATCH("Litter og dødt ved",'Modeller - CO2'!$A$4:$A$59,0),(CZ$3-$F17)/5+1)))*$D17*$G17),0)</f>
        <v>0</v>
      </c>
      <c r="DB17" s="67" cm="1">
        <f t="array" ref="DB17">IF($P17="ja",(IF(DA$3-$F17&lt;0,0,IF(DA$3-$F17&gt;200,0,INDEX('Modeller - CO2'!$F$4:$AT$59,MATCH("Litter og dødt ved",'Modeller - CO2'!$A$4:$A$59,0),(DA$3-$F17)/5+1)))*$D17*$G17),0)</f>
        <v>0</v>
      </c>
      <c r="DC17" s="67" cm="1">
        <f t="array" ref="DC17">IF($P17="ja",(IF(DB$3-$F17&lt;0,0,IF(DB$3-$F17&gt;200,0,INDEX('Modeller - CO2'!$F$4:$AT$59,MATCH("Litter og dødt ved",'Modeller - CO2'!$A$4:$A$59,0),(DB$3-$F17)/5+1)))*$D17*$G17),0)</f>
        <v>0</v>
      </c>
      <c r="DD17" s="67" cm="1">
        <f t="array" ref="DD17">IF($P17="ja",(IF(DC$3-$F17&lt;0,0,IF(DC$3-$F17&gt;200,0,INDEX('Modeller - CO2'!$F$4:$AT$59,MATCH("Litter og dødt ved",'Modeller - CO2'!$A$4:$A$59,0),(DC$3-$F17)/5+1)))*$D17*$G17),0)</f>
        <v>0</v>
      </c>
      <c r="DE17" s="67" cm="1">
        <f t="array" ref="DE17">IF($P17="ja",(IF(DD$3-$F17&lt;0,0,IF(DD$3-$F17&gt;200,0,INDEX('Modeller - CO2'!$F$4:$AT$59,MATCH("Litter og dødt ved",'Modeller - CO2'!$A$4:$A$59,0),(DD$3-$F17)/5+1)))*$D17*$G17),0)</f>
        <v>0</v>
      </c>
      <c r="DF17" s="67" cm="1">
        <f t="array" ref="DF17">IF($P17="ja",(IF(DE$3-$F17&lt;0,0,IF(DE$3-$F17&gt;200,0,INDEX('Modeller - CO2'!$F$4:$AT$59,MATCH("Litter og dødt ved",'Modeller - CO2'!$A$4:$A$59,0),(DE$3-$F17)/5+1)))*$D17*$G17),0)</f>
        <v>0</v>
      </c>
      <c r="DG17" s="67" cm="1">
        <f t="array" ref="DG17">IF($P17="ja",(IF(DF$3-$F17&lt;0,0,IF(DF$3-$F17&gt;200,0,INDEX('Modeller - CO2'!$F$4:$AT$59,MATCH("Litter og dødt ved",'Modeller - CO2'!$A$4:$A$59,0),(DF$3-$F17)/5+1)))*$D17*$G17),0)</f>
        <v>0</v>
      </c>
      <c r="DH17" s="67" cm="1">
        <f t="array" ref="DH17">IF($P17="ja",(IF(DG$3-$F17&lt;0,0,IF(DG$3-$F17&gt;200,0,INDEX('Modeller - CO2'!$F$4:$AT$59,MATCH("Litter og dødt ved",'Modeller - CO2'!$A$4:$A$59,0),(DG$3-$F17)/5+1)))*$D17*$G17),0)</f>
        <v>0</v>
      </c>
      <c r="DI17" s="67" cm="1">
        <f t="array" ref="DI17">IF($P17="ja",(IF(DH$3-$F17&lt;0,0,IF(DH$3-$F17&gt;200,0,INDEX('Modeller - CO2'!$F$4:$AT$59,MATCH("Litter og dødt ved",'Modeller - CO2'!$A$4:$A$59,0),(DH$3-$F17)/5+1)))*$D17*$G17),0)</f>
        <v>0</v>
      </c>
      <c r="DJ17" s="67" cm="1">
        <f t="array" ref="DJ17">IF($P17="ja",(IF(DI$3-$F17&lt;0,0,IF(DI$3-$F17&gt;200,0,INDEX('Modeller - CO2'!$F$4:$AT$59,MATCH("Litter og dødt ved",'Modeller - CO2'!$A$4:$A$59,0),(DI$3-$F17)/5+1)))*$D17*$G17),0)</f>
        <v>0</v>
      </c>
      <c r="DK17" s="67" cm="1">
        <f t="array" ref="DK17">IF($P17="ja",(IF(DJ$3-$F17&lt;0,0,IF(DJ$3-$F17&gt;200,0,INDEX('Modeller - CO2'!$F$4:$AT$59,MATCH("Litter og dødt ved",'Modeller - CO2'!$A$4:$A$59,0),(DJ$3-$F17)/5+1)))*$D17*$G17),0)</f>
        <v>0</v>
      </c>
      <c r="DL17" s="67" cm="1">
        <f t="array" ref="DL17">IF($P17="ja",(IF(DK$3-$F17&lt;0,0,IF(DK$3-$F17&gt;200,0,INDEX('Modeller - CO2'!$F$4:$AT$59,MATCH("Litter og dødt ved",'Modeller - CO2'!$A$4:$A$59,0),(DK$3-$F17)/5+1)))*$D17*$G17),0)</f>
        <v>0</v>
      </c>
      <c r="DM17" s="67" cm="1">
        <f t="array" ref="DM17">IF($P17="ja",(IF(DL$3-$F17&lt;0,0,IF(DL$3-$F17&gt;200,0,INDEX('Modeller - CO2'!$F$4:$AT$59,MATCH("Litter og dødt ved",'Modeller - CO2'!$A$4:$A$59,0),(DL$3-$F17)/5+1)))*$D17*$G17),0)</f>
        <v>0</v>
      </c>
      <c r="DN17" s="67" cm="1">
        <f t="array" ref="DN17">IF($P17="ja",(IF(DM$3-$F17&lt;0,0,IF(DM$3-$F17&gt;200,0,INDEX('Modeller - CO2'!$F$4:$AT$59,MATCH("Litter og dødt ved",'Modeller - CO2'!$A$4:$A$59,0),(DM$3-$F17)/5+1)))*$D17*$G17),0)</f>
        <v>0</v>
      </c>
      <c r="DO17" s="67" cm="1">
        <f t="array" ref="DO17">IF($P17="ja",(IF(DN$3-$F17&lt;0,0,IF(DN$3-$F17&gt;200,0,INDEX('Modeller - CO2'!$F$4:$AT$59,MATCH("Litter og dødt ved",'Modeller - CO2'!$A$4:$A$59,0),(DN$3-$F17)/5+1)))*$D17*$G17),0)</f>
        <v>0</v>
      </c>
      <c r="DP17" s="67" cm="1">
        <f t="array" ref="DP17">IF($P17="ja",(IF(DO$3-$F17&lt;0,0,IF(DO$3-$F17&gt;200,0,INDEX('Modeller - CO2'!$F$4:$AT$59,MATCH("Litter og dødt ved",'Modeller - CO2'!$A$4:$A$59,0),(DO$3-$F17)/5+1)))*$D17*$G17),0)</f>
        <v>0</v>
      </c>
      <c r="DQ17" s="67" cm="1">
        <f t="array" ref="DQ17">IF($P17="ja",(IF(DP$3-$F17&lt;0,0,IF(DP$3-$F17&gt;200,0,INDEX('Modeller - CO2'!$F$4:$AT$59,MATCH("Litter og dødt ved",'Modeller - CO2'!$A$4:$A$59,0),(DP$3-$F17)/5+1)))*$D17*$G17),0)</f>
        <v>0</v>
      </c>
      <c r="DR17" s="67" cm="1">
        <f t="array" ref="DR17">IF($P17="ja",(IF(DQ$3-$F17&lt;0,0,IF(DQ$3-$F17&gt;200,0,INDEX('Modeller - CO2'!$F$4:$AT$59,MATCH("Litter og dødt ved",'Modeller - CO2'!$A$4:$A$59,0),(DQ$3-$F17)/5+1)))*$D17*$G17),0)</f>
        <v>0</v>
      </c>
      <c r="DS17" s="67" cm="1">
        <f t="array" ref="DS17">IF($P17="ja",(IF(DR$3-$F17&lt;0,0,IF(DR$3-$F17&gt;200,0,INDEX('Modeller - CO2'!$F$4:$AT$59,MATCH("Litter og dødt ved",'Modeller - CO2'!$A$4:$A$59,0),(DR$3-$F17)/5+1)))*$D17*$G17),0)</f>
        <v>0</v>
      </c>
      <c r="DT17" s="67" cm="1">
        <f t="array" ref="DT17">IF($P17="ja",(IF(DS$3-$F17&lt;0,0,IF(DS$3-$F17&gt;200,0,INDEX('Modeller - CO2'!$F$4:$AT$59,MATCH("Litter og dødt ved",'Modeller - CO2'!$A$4:$A$59,0),(DS$3-$F17)/5+1)))*$D17*$G17),0)</f>
        <v>0</v>
      </c>
      <c r="DU17" s="67" cm="1">
        <f t="array" ref="DU17">IF($P17="ja",(IF(DT$3-$F17&lt;0,0,IF(DT$3-$F17&gt;200,0,INDEX('Modeller - CO2'!$F$4:$AT$59,MATCH("Litter og dødt ved",'Modeller - CO2'!$A$4:$A$59,0),(DT$3-$F17)/5+1)))*$D17*$G17),0)</f>
        <v>0</v>
      </c>
      <c r="DV17" s="67" cm="1">
        <f t="array" ref="DV17">IF($P17="ja",(IF(DU$3-$F17&lt;0,0,IF(DU$3-$F17&gt;200,0,INDEX('Modeller - CO2'!$F$4:$AT$59,MATCH("Litter og dødt ved",'Modeller - CO2'!$A$4:$A$59,0),(DU$3-$F17)/5+1)))*$D17*$G17),0)</f>
        <v>0</v>
      </c>
      <c r="DW17" s="67" cm="1">
        <f t="array" ref="DW17">IF($P17="ja",(IF(DV$3-$F17&lt;0,0,IF(DV$3-$F17&gt;200,0,INDEX('Modeller - CO2'!$F$4:$AT$59,MATCH("Litter og dødt ved",'Modeller - CO2'!$A$4:$A$59,0),(DV$3-$F17)/5+1)))*$D17*$G17),0)</f>
        <v>0</v>
      </c>
      <c r="DX17" s="67" cm="1">
        <f t="array" ref="DX17">IF($P17="ja",(IF(DW$3-$F17&lt;0,0,IF(DW$3-$F17&gt;200,0,INDEX('Modeller - CO2'!$F$4:$AT$59,MATCH("Litter og dødt ved",'Modeller - CO2'!$A$4:$A$59,0),(DW$3-$F17)/5+1)))*$D17*$G17),0)</f>
        <v>0</v>
      </c>
      <c r="DY17" s="67" cm="1">
        <f t="array" ref="DY17">IF($P17="ja",(IF(DX$3-$F17&lt;0,0,IF(DX$3-$F17&gt;200,0,INDEX('Modeller - CO2'!$F$4:$AT$59,MATCH("Litter og dødt ved",'Modeller - CO2'!$A$4:$A$59,0),(DX$3-$F17)/5+1)))*$D17*$G17),0)</f>
        <v>0</v>
      </c>
      <c r="DZ17" s="67" cm="1">
        <f t="array" ref="DZ17">IF($P17="ja",(IF(DY$3-$F17&lt;0,0,IF(DY$3-$F17&gt;200,0,INDEX('Modeller - CO2'!$F$4:$AT$59,MATCH("Litter og dødt ved",'Modeller - CO2'!$A$4:$A$59,0),(DY$3-$F17)/5+1)))*$D17*$G17),0)</f>
        <v>0</v>
      </c>
      <c r="EA17" s="67" cm="1">
        <f t="array" ref="EA17">IF($P17="ja",(IF(DZ$3-$F17&lt;0,0,IF(DZ$3-$F17&gt;200,0,INDEX('Modeller - CO2'!$F$4:$AT$59,MATCH("Litter og dødt ved",'Modeller - CO2'!$A$4:$A$59,0),(DZ$3-$F17)/5+1)))*$D17*$G17),0)</f>
        <v>0</v>
      </c>
      <c r="EB17" s="67" cm="1">
        <f t="array" ref="EB17">IF($P17="ja",(IF(EA$3-$F17&lt;0,0,IF(EA$3-$F17&gt;200,0,INDEX('Modeller - CO2'!$F$4:$AT$59,MATCH("Litter og dødt ved",'Modeller - CO2'!$A$4:$A$59,0),(EA$3-$F17)/5+1)))*$D17*$G17),0)</f>
        <v>0</v>
      </c>
      <c r="EC17" s="67" cm="1">
        <f t="array" ref="EC17">IF($P17="ja",(IF(EB$3-$F17&lt;0,0,IF(EB$3-$F17&gt;200,0,INDEX('Modeller - CO2'!$F$4:$AT$59,MATCH("Litter og dødt ved",'Modeller - CO2'!$A$4:$A$59,0),(EB$3-$F17)/5+1)))*$D17*$G17),0)</f>
        <v>0</v>
      </c>
      <c r="ED17" s="67" cm="1">
        <f t="array" ref="ED17">IF($P17="ja",(IF(EC$3-$F17&lt;0,0,IF(EC$3-$F17&gt;200,0,INDEX('Modeller - CO2'!$F$4:$AT$59,MATCH("Litter og dødt ved",'Modeller - CO2'!$A$4:$A$59,0),(EC$3-$F17)/5+1)))*$D17*$G17),0)</f>
        <v>0</v>
      </c>
      <c r="EE17" s="67" cm="1">
        <f t="array" ref="EE17">IF($P17="ja",(IF(ED$3-$F17&lt;0,0,IF(ED$3-$F17&gt;200,0,INDEX('Modeller - CO2'!$F$4:$AT$59,MATCH("Litter og dødt ved",'Modeller - CO2'!$A$4:$A$59,0),(ED$3-$F17)/5+1)))*$D17*$G17),0)</f>
        <v>0</v>
      </c>
      <c r="EF17" s="67" cm="1">
        <f t="array" ref="EF17">IF($P17="ja",(IF(EE$3-$F17&lt;0,0,IF(EE$3-$F17&gt;200,0,INDEX('Modeller - CO2'!$F$4:$AT$59,MATCH("Litter og dødt ved",'Modeller - CO2'!$A$4:$A$59,0),(EE$3-$F17)/5+1)))*$D17*$G17),0)</f>
        <v>0</v>
      </c>
      <c r="EG17" s="67" cm="1">
        <f t="array" ref="EG17">IF($P17="ja",(IF(EF$3-$F17&lt;0,0,IF(EF$3-$F17&gt;200,0,INDEX('Modeller - CO2'!$F$4:$AT$59,MATCH("Litter og dødt ved",'Modeller - CO2'!$A$4:$A$59,0),(EF$3-$F17)/5+1)))*$D17*$G17),0)</f>
        <v>0</v>
      </c>
      <c r="EH17" s="67" cm="1">
        <f t="array" ref="EH17">IF($P17="ja",(IF(EG$3-$F17&lt;0,0,IF(EG$3-$F17&gt;200,0,INDEX('Modeller - CO2'!$F$4:$AT$59,MATCH("Litter og dødt ved",'Modeller - CO2'!$A$4:$A$59,0),(EG$3-$F17)/5+1)))*$D17*$G17),0)</f>
        <v>0</v>
      </c>
      <c r="EI17" s="67" cm="1">
        <f t="array" ref="EI17">IF($P17="ja",(IF(EH$3-$F17&lt;0,0,IF(EH$3-$F17&gt;200,0,INDEX('Modeller - CO2'!$F$4:$AT$59,MATCH("Litter og dødt ved",'Modeller - CO2'!$A$4:$A$59,0),(EH$3-$F17)/5+1)))*$D17*$G17),0)</f>
        <v>0</v>
      </c>
      <c r="EJ17" s="67" cm="1">
        <f t="array" ref="EJ17">IF($P17="ja",(IF(EI$3-$F17&lt;0,0,IF(EI$3-$F17&gt;200,0,INDEX('Modeller - CO2'!$F$4:$AT$59,MATCH("Litter og dødt ved",'Modeller - CO2'!$A$4:$A$59,0),(EI$3-$F17)/5+1)))*$D17*$G17),0)</f>
        <v>0</v>
      </c>
      <c r="EK17" s="67" cm="1">
        <f t="array" ref="EK17">IF($P17="ja",(IF(EJ$3-$F17&lt;0,0,IF(EJ$3-$F17&gt;200,0,INDEX('Modeller - CO2'!$F$4:$AT$59,MATCH("Litter og dødt ved",'Modeller - CO2'!$A$4:$A$59,0),(EJ$3-$F17)/5+1)))*$D17*$G17),0)</f>
        <v>0</v>
      </c>
      <c r="EL17" s="67" cm="1">
        <f t="array" ref="EL17">IF($P17="ja",(IF(EK$3-$F17&lt;0,0,IF(EK$3-$F17&gt;200,0,INDEX('Modeller - CO2'!$F$4:$AT$59,MATCH("Litter og dødt ved",'Modeller - CO2'!$A$4:$A$59,0),(EK$3-$F17)/5+1)))*$D17*$G17),0)</f>
        <v>0</v>
      </c>
      <c r="EM17" s="67" cm="1">
        <f t="array" ref="EM17">IF($P17="ja",(IF(EL$3-$F17&lt;0,0,IF(EL$3-$F17&gt;200,0,INDEX('Modeller - CO2'!$F$4:$AT$59,MATCH("Litter og dødt ved",'Modeller - CO2'!$A$4:$A$59,0),(EL$3-$F17)/5+1)))*$D17*$G17),0)</f>
        <v>0</v>
      </c>
      <c r="EN17" s="67" cm="1">
        <f t="array" ref="EN17">IF($P17="ja",(IF(EM$3-$F17&lt;0,0,IF(EM$3-$F17&gt;200,0,INDEX('Modeller - CO2'!$F$4:$AT$59,MATCH("Litter og dødt ved",'Modeller - CO2'!$A$4:$A$59,0),(EM$3-$F17)/5+1)))*$D17*$G17),0)</f>
        <v>0</v>
      </c>
    </row>
    <row r="18" spans="2:144" ht="15.6" x14ac:dyDescent="0.3">
      <c r="B18" s="66">
        <f>'Stamdata - Projektplan'!B62</f>
        <v>0</v>
      </c>
      <c r="C18" s="66">
        <f>'Stamdata - Projektplan'!C62</f>
        <v>0</v>
      </c>
      <c r="D18" s="66">
        <f>'Stamdata - Projektplan'!D62</f>
        <v>0</v>
      </c>
      <c r="E18" s="66">
        <f>'Stamdata - Projektplan'!E62</f>
        <v>0</v>
      </c>
      <c r="F18" s="66">
        <f>'Stamdata - Projektplan'!G62</f>
        <v>0</v>
      </c>
      <c r="G18" s="66">
        <f>'Stamdata - Projektplan'!H62</f>
        <v>0</v>
      </c>
      <c r="H18" s="66">
        <f>'Stamdata - Projektplan'!I62</f>
        <v>0</v>
      </c>
      <c r="I18" s="66">
        <f>'Stamdata - Projektplan'!J62</f>
        <v>0</v>
      </c>
      <c r="J18" s="63" t="str">
        <f>IFERROR(VLOOKUP(I18,'Modeller - CO2'!$A$4:$C$57,3,FALSE),"")</f>
        <v/>
      </c>
      <c r="K18" s="451" t="str">
        <f>IFERROR(VLOOKUP(I18,'Modeller - CO2'!$A$4:$D$57,4,FALSE),"")</f>
        <v/>
      </c>
      <c r="L18" s="453" t="str">
        <f t="shared" si="80"/>
        <v/>
      </c>
      <c r="M18" s="451" t="str">
        <f>IFERROR(VLOOKUP(I18,'Modeller - CO2'!$A$4:$E$57,5,FALSE),"")</f>
        <v/>
      </c>
      <c r="N18" s="453" t="str">
        <f t="shared" si="81"/>
        <v/>
      </c>
      <c r="O18" s="63" t="b">
        <f t="shared" si="79"/>
        <v>1</v>
      </c>
      <c r="P18" s="63" t="str">
        <f t="shared" si="82"/>
        <v>Nej</v>
      </c>
      <c r="R18" s="67" cm="1">
        <f t="array" ref="R18">IFERROR((IF(Q$3-$F18&lt;0,0,IF(Q$3-$F18&gt;200,0,INDEX('Modeller - CO2'!$F$4:$AT$59,MATCH('Opgørelse - CO2'!$I18,'Modeller - CO2'!$A$4:$A$59,0),(Q$3-$F18)/5+1)))*$D18*$G18),0)</f>
        <v>0</v>
      </c>
      <c r="S18" s="67" cm="1">
        <f t="array" ref="S18">IFERROR((IF(R$3-$F18&lt;0,0,IF(R$3-$F18&gt;200,0,INDEX('Modeller - CO2'!$F$4:$AT$59,MATCH('Opgørelse - CO2'!$I18,'Modeller - CO2'!$A$4:$A$59,0),(R$3-$F18)/5+1)))*$D18*$G18),0)</f>
        <v>0</v>
      </c>
      <c r="T18" s="67" cm="1">
        <f t="array" ref="T18">IFERROR((IF(S$3-$F18&lt;0,0,IF(S$3-$F18&gt;200,0,INDEX('Modeller - CO2'!$F$4:$AT$59,MATCH('Opgørelse - CO2'!$I18,'Modeller - CO2'!$A$4:$A$59,0),(S$3-$F18)/5+1)))*$D18*$G18),0)</f>
        <v>0</v>
      </c>
      <c r="U18" s="67" cm="1">
        <f t="array" ref="U18">IFERROR((IF(T$3-$F18&lt;0,0,IF(T$3-$F18&gt;200,0,INDEX('Modeller - CO2'!$F$4:$AT$59,MATCH('Opgørelse - CO2'!$I18,'Modeller - CO2'!$A$4:$A$59,0),(T$3-$F18)/5+1)))*$D18*$G18),0)</f>
        <v>0</v>
      </c>
      <c r="V18" s="67" cm="1">
        <f t="array" ref="V18">IFERROR((IF(U$3-$F18&lt;0,0,IF(U$3-$F18&gt;200,0,INDEX('Modeller - CO2'!$F$4:$AT$59,MATCH('Opgørelse - CO2'!$I18,'Modeller - CO2'!$A$4:$A$59,0),(U$3-$F18)/5+1)))*$D18*$G18),0)</f>
        <v>0</v>
      </c>
      <c r="W18" s="67" cm="1">
        <f t="array" ref="W18">IFERROR((IF(V$3-$F18&lt;0,0,IF(V$3-$F18&gt;200,0,INDEX('Modeller - CO2'!$F$4:$AT$59,MATCH('Opgørelse - CO2'!$I18,'Modeller - CO2'!$A$4:$A$59,0),(V$3-$F18)/5+1)))*$D18*$G18),0)</f>
        <v>0</v>
      </c>
      <c r="X18" s="67" cm="1">
        <f t="array" ref="X18">IFERROR((IF(W$3-$F18&lt;0,0,IF(W$3-$F18&gt;200,0,INDEX('Modeller - CO2'!$F$4:$AT$59,MATCH('Opgørelse - CO2'!$I18,'Modeller - CO2'!$A$4:$A$59,0),(W$3-$F18)/5+1)))*$D18*$G18),0)</f>
        <v>0</v>
      </c>
      <c r="Y18" s="67" cm="1">
        <f t="array" ref="Y18">IFERROR((IF(X$3-$F18&lt;0,0,IF(X$3-$F18&gt;200,0,INDEX('Modeller - CO2'!$F$4:$AT$59,MATCH('Opgørelse - CO2'!$I18,'Modeller - CO2'!$A$4:$A$59,0),(X$3-$F18)/5+1)))*$D18*$G18),0)</f>
        <v>0</v>
      </c>
      <c r="Z18" s="67" cm="1">
        <f t="array" ref="Z18">IFERROR((IF(Y$3-$F18&lt;0,0,IF(Y$3-$F18&gt;200,0,INDEX('Modeller - CO2'!$F$4:$AT$59,MATCH('Opgørelse - CO2'!$I18,'Modeller - CO2'!$A$4:$A$59,0),(Y$3-$F18)/5+1)))*$D18*$G18),0)</f>
        <v>0</v>
      </c>
      <c r="AA18" s="67" cm="1">
        <f t="array" ref="AA18">IFERROR((IF(Z$3-$F18&lt;0,0,IF(Z$3-$F18&gt;200,0,INDEX('Modeller - CO2'!$F$4:$AT$59,MATCH('Opgørelse - CO2'!$I18,'Modeller - CO2'!$A$4:$A$59,0),(Z$3-$F18)/5+1)))*$D18*$G18),0)</f>
        <v>0</v>
      </c>
      <c r="AB18" s="67" cm="1">
        <f t="array" ref="AB18">IFERROR((IF(AA$3-$F18&lt;0,0,IF(AA$3-$F18&gt;200,0,INDEX('Modeller - CO2'!$F$4:$AT$59,MATCH('Opgørelse - CO2'!$I18,'Modeller - CO2'!$A$4:$A$59,0),(AA$3-$F18)/5+1)))*$D18*$G18),0)</f>
        <v>0</v>
      </c>
      <c r="AC18" s="67" cm="1">
        <f t="array" ref="AC18">IFERROR((IF(AB$3-$F18&lt;0,0,IF(AB$3-$F18&gt;200,0,INDEX('Modeller - CO2'!$F$4:$AT$59,MATCH('Opgørelse - CO2'!$I18,'Modeller - CO2'!$A$4:$A$59,0),(AB$3-$F18)/5+1)))*$D18*$G18),0)</f>
        <v>0</v>
      </c>
      <c r="AD18" s="67" cm="1">
        <f t="array" ref="AD18">IFERROR((IF(AC$3-$F18&lt;0,0,IF(AC$3-$F18&gt;200,0,INDEX('Modeller - CO2'!$F$4:$AT$59,MATCH('Opgørelse - CO2'!$I18,'Modeller - CO2'!$A$4:$A$59,0),(AC$3-$F18)/5+1)))*$D18*$G18),0)</f>
        <v>0</v>
      </c>
      <c r="AE18" s="67" cm="1">
        <f t="array" ref="AE18">IFERROR((IF(AD$3-$F18&lt;0,0,IF(AD$3-$F18&gt;200,0,INDEX('Modeller - CO2'!$F$4:$AT$59,MATCH('Opgørelse - CO2'!$I18,'Modeller - CO2'!$A$4:$A$59,0),(AD$3-$F18)/5+1)))*$D18*$G18),0)</f>
        <v>0</v>
      </c>
      <c r="AF18" s="67" cm="1">
        <f t="array" ref="AF18">IFERROR((IF(AE$3-$F18&lt;0,0,IF(AE$3-$F18&gt;200,0,INDEX('Modeller - CO2'!$F$4:$AT$59,MATCH('Opgørelse - CO2'!$I18,'Modeller - CO2'!$A$4:$A$59,0),(AE$3-$F18)/5+1)))*$D18*$G18),0)</f>
        <v>0</v>
      </c>
      <c r="AG18" s="67" cm="1">
        <f t="array" ref="AG18">IFERROR((IF(AF$3-$F18&lt;0,0,IF(AF$3-$F18&gt;200,0,INDEX('Modeller - CO2'!$F$4:$AT$59,MATCH('Opgørelse - CO2'!$I18,'Modeller - CO2'!$A$4:$A$59,0),(AF$3-$F18)/5+1)))*$D18*$G18),0)</f>
        <v>0</v>
      </c>
      <c r="AH18" s="67" cm="1">
        <f t="array" ref="AH18">IFERROR((IF(AG$3-$F18&lt;0,0,IF(AG$3-$F18&gt;200,0,INDEX('Modeller - CO2'!$F$4:$AT$59,MATCH('Opgørelse - CO2'!$I18,'Modeller - CO2'!$A$4:$A$59,0),(AG$3-$F18)/5+1)))*$D18*$G18),0)</f>
        <v>0</v>
      </c>
      <c r="AI18" s="67" cm="1">
        <f t="array" ref="AI18">IFERROR((IF(AH$3-$F18&lt;0,0,IF(AH$3-$F18&gt;200,0,INDEX('Modeller - CO2'!$F$4:$AT$59,MATCH('Opgørelse - CO2'!$I18,'Modeller - CO2'!$A$4:$A$59,0),(AH$3-$F18)/5+1)))*$D18*$G18),0)</f>
        <v>0</v>
      </c>
      <c r="AJ18" s="67" cm="1">
        <f t="array" ref="AJ18">IFERROR((IF(AI$3-$F18&lt;0,0,IF(AI$3-$F18&gt;200,0,INDEX('Modeller - CO2'!$F$4:$AT$59,MATCH('Opgørelse - CO2'!$I18,'Modeller - CO2'!$A$4:$A$59,0),(AI$3-$F18)/5+1)))*$D18*$G18),0)</f>
        <v>0</v>
      </c>
      <c r="AK18" s="67" cm="1">
        <f t="array" ref="AK18">IFERROR((IF(AJ$3-$F18&lt;0,0,IF(AJ$3-$F18&gt;200,0,INDEX('Modeller - CO2'!$F$4:$AT$59,MATCH('Opgørelse - CO2'!$I18,'Modeller - CO2'!$A$4:$A$59,0),(AJ$3-$F18)/5+1)))*$D18*$G18),0)</f>
        <v>0</v>
      </c>
      <c r="AL18" s="67" cm="1">
        <f t="array" ref="AL18">IFERROR((IF(AK$3-$F18&lt;0,0,IF(AK$3-$F18&gt;200,0,INDEX('Modeller - CO2'!$F$4:$AT$59,MATCH('Opgørelse - CO2'!$I18,'Modeller - CO2'!$A$4:$A$59,0),(AK$3-$F18)/5+1)))*$D18*$G18),0)</f>
        <v>0</v>
      </c>
      <c r="AM18" s="67" cm="1">
        <f t="array" ref="AM18">IFERROR((IF(AL$3-$F18&lt;0,0,IF(AL$3-$F18&gt;200,0,INDEX('Modeller - CO2'!$F$4:$AT$59,MATCH('Opgørelse - CO2'!$I18,'Modeller - CO2'!$A$4:$A$59,0),(AL$3-$F18)/5+1)))*$D18*$G18),0)</f>
        <v>0</v>
      </c>
      <c r="AN18" s="67" cm="1">
        <f t="array" ref="AN18">IFERROR((IF(AM$3-$F18&lt;0,0,IF(AM$3-$F18&gt;200,0,INDEX('Modeller - CO2'!$F$4:$AT$59,MATCH('Opgørelse - CO2'!$I18,'Modeller - CO2'!$A$4:$A$59,0),(AM$3-$F18)/5+1)))*$D18*$G18),0)</f>
        <v>0</v>
      </c>
      <c r="AO18" s="67" cm="1">
        <f t="array" ref="AO18">IFERROR((IF(AN$3-$F18&lt;0,0,IF(AN$3-$F18&gt;200,0,INDEX('Modeller - CO2'!$F$4:$AT$59,MATCH('Opgørelse - CO2'!$I18,'Modeller - CO2'!$A$4:$A$59,0),(AN$3-$F18)/5+1)))*$D18*$G18),0)</f>
        <v>0</v>
      </c>
      <c r="AP18" s="67" cm="1">
        <f t="array" ref="AP18">IFERROR((IF(AO$3-$F18&lt;0,0,IF(AO$3-$F18&gt;200,0,INDEX('Modeller - CO2'!$F$4:$AT$59,MATCH('Opgørelse - CO2'!$I18,'Modeller - CO2'!$A$4:$A$59,0),(AO$3-$F18)/5+1)))*$D18*$G18),0)</f>
        <v>0</v>
      </c>
      <c r="AQ18" s="67" cm="1">
        <f t="array" ref="AQ18">IFERROR((IF(AP$3-$F18&lt;0,0,IF(AP$3-$F18&gt;200,0,INDEX('Modeller - CO2'!$F$4:$AT$59,MATCH('Opgørelse - CO2'!$I18,'Modeller - CO2'!$A$4:$A$59,0),(AP$3-$F18)/5+1)))*$D18*$G18),0)</f>
        <v>0</v>
      </c>
      <c r="AR18" s="67" cm="1">
        <f t="array" ref="AR18">IFERROR((IF(AQ$3-$F18&lt;0,0,IF(AQ$3-$F18&gt;200,0,INDEX('Modeller - CO2'!$F$4:$AT$59,MATCH('Opgørelse - CO2'!$I18,'Modeller - CO2'!$A$4:$A$59,0),(AQ$3-$F18)/5+1)))*$D18*$G18),0)</f>
        <v>0</v>
      </c>
      <c r="AS18" s="67" cm="1">
        <f t="array" ref="AS18">IFERROR((IF(AR$3-$F18&lt;0,0,IF(AR$3-$F18&gt;200,0,INDEX('Modeller - CO2'!$F$4:$AT$59,MATCH('Opgørelse - CO2'!$I18,'Modeller - CO2'!$A$4:$A$59,0),(AR$3-$F18)/5+1)))*$D18*$G18),0)</f>
        <v>0</v>
      </c>
      <c r="AT18" s="67" cm="1">
        <f t="array" ref="AT18">IFERROR((IF(AS$3-$F18&lt;0,0,IF(AS$3-$F18&gt;200,0,INDEX('Modeller - CO2'!$F$4:$AT$59,MATCH('Opgørelse - CO2'!$I18,'Modeller - CO2'!$A$4:$A$59,0),(AS$3-$F18)/5+1)))*$D18*$G18),0)</f>
        <v>0</v>
      </c>
      <c r="AU18" s="67" cm="1">
        <f t="array" ref="AU18">IFERROR((IF(AT$3-$F18&lt;0,0,IF(AT$3-$F18&gt;200,0,INDEX('Modeller - CO2'!$F$4:$AT$59,MATCH('Opgørelse - CO2'!$I18,'Modeller - CO2'!$A$4:$A$59,0),(AT$3-$F18)/5+1)))*$D18*$G18),0)</f>
        <v>0</v>
      </c>
      <c r="AV18" s="67" cm="1">
        <f t="array" ref="AV18">IFERROR((IF(AU$3-$F18&lt;0,0,IF(AU$3-$F18&gt;200,0,INDEX('Modeller - CO2'!$F$4:$AT$59,MATCH('Opgørelse - CO2'!$I18,'Modeller - CO2'!$A$4:$A$59,0),(AU$3-$F18)/5+1)))*$D18*$G18),0)</f>
        <v>0</v>
      </c>
      <c r="AW18" s="67" cm="1">
        <f t="array" ref="AW18">IFERROR((IF(AV$3-$F18&lt;0,0,IF(AV$3-$F18&gt;200,0,INDEX('Modeller - CO2'!$F$4:$AT$59,MATCH('Opgørelse - CO2'!$I18,'Modeller - CO2'!$A$4:$A$59,0),(AV$3-$F18)/5+1)))*$D18*$G18),0)</f>
        <v>0</v>
      </c>
      <c r="AX18" s="67" cm="1">
        <f t="array" ref="AX18">IFERROR((IF(AW$3-$F18&lt;0,0,IF(AW$3-$F18&gt;200,0,INDEX('Modeller - CO2'!$F$4:$AT$59,MATCH('Opgørelse - CO2'!$I18,'Modeller - CO2'!$A$4:$A$59,0),(AW$3-$F18)/5+1)))*$D18*$G18),0)</f>
        <v>0</v>
      </c>
      <c r="AY18" s="67" cm="1">
        <f t="array" ref="AY18">IFERROR((IF(AX$3-$F18&lt;0,0,IF(AX$3-$F18&gt;200,0,INDEX('Modeller - CO2'!$F$4:$AT$59,MATCH('Opgørelse - CO2'!$I18,'Modeller - CO2'!$A$4:$A$59,0),(AX$3-$F18)/5+1)))*$D18*$G18),0)</f>
        <v>0</v>
      </c>
      <c r="AZ18" s="67" cm="1">
        <f t="array" ref="AZ18">IFERROR((IF(AY$3-$F18&lt;0,0,IF(AY$3-$F18&gt;200,0,INDEX('Modeller - CO2'!$F$4:$AT$59,MATCH('Opgørelse - CO2'!$I18,'Modeller - CO2'!$A$4:$A$59,0),(AY$3-$F18)/5+1)))*$D18*$G18),0)</f>
        <v>0</v>
      </c>
      <c r="BA18" s="67" cm="1">
        <f t="array" ref="BA18">IFERROR((IF(AZ$3-$F18&lt;0,0,IF(AZ$3-$F18&gt;200,0,INDEX('Modeller - CO2'!$F$4:$AT$59,MATCH('Opgørelse - CO2'!$I18,'Modeller - CO2'!$A$4:$A$59,0),(AZ$3-$F18)/5+1)))*$D18*$G18),0)</f>
        <v>0</v>
      </c>
      <c r="BB18" s="67" cm="1">
        <f t="array" ref="BB18">IFERROR((IF(BA$3-$F18&lt;0,0,IF(BA$3-$F18&gt;200,0,INDEX('Modeller - CO2'!$F$4:$AT$59,MATCH('Opgørelse - CO2'!$I18,'Modeller - CO2'!$A$4:$A$59,0),(BA$3-$F18)/5+1)))*$D18*$G18),0)</f>
        <v>0</v>
      </c>
      <c r="BC18" s="67" cm="1">
        <f t="array" ref="BC18">IFERROR((IF(BB$3-$F18&lt;0,0,IF(BB$3-$F18&gt;200,0,INDEX('Modeller - CO2'!$F$4:$AT$59,MATCH('Opgørelse - CO2'!$I18,'Modeller - CO2'!$A$4:$A$59,0),(BB$3-$F18)/5+1)))*$D18*$G18),0)</f>
        <v>0</v>
      </c>
      <c r="BD18" s="67" cm="1">
        <f t="array" ref="BD18">IFERROR((IF(BC$3-$F18&lt;0,0,IF(BC$3-$F18&gt;200,0,INDEX('Modeller - CO2'!$F$4:$AT$59,MATCH('Opgørelse - CO2'!$I18,'Modeller - CO2'!$A$4:$A$59,0),(BC$3-$F18)/5+1)))*$D18*$G18),0)</f>
        <v>0</v>
      </c>
      <c r="BE18" s="67" cm="1">
        <f t="array" ref="BE18">IFERROR((IF(BD$3-$F18&lt;0,0,IF(BD$3-$F18&gt;200,0,INDEX('Modeller - CO2'!$F$4:$AT$59,MATCH('Opgørelse - CO2'!$I18,'Modeller - CO2'!$A$4:$A$59,0),(BD$3-$F18)/5+1)))*$D18*$G18),0)</f>
        <v>0</v>
      </c>
      <c r="BF18" s="67" cm="1">
        <f t="array" ref="BF18">IFERROR((IF(BE$3-$F18&lt;0,0,IF(BE$3-$F18&gt;200,0,INDEX('Modeller - CO2'!$F$4:$AT$59,MATCH('Opgørelse - CO2'!$I18,'Modeller - CO2'!$A$4:$A$59,0),(BE$3-$F18)/5+1)))*$D18*$G18),0)</f>
        <v>0</v>
      </c>
      <c r="BI18" s="67" cm="1">
        <f t="array" ref="BI18">IF($H18="ja",(IF(Q$3-$F18&lt;0,0,IF(Q$3-$F18&gt;200,0,INDEX('Modeller - CO2'!$F$4:$AT$59,MATCH("Jordbund",'Modeller - CO2'!$A$4:$A$59,0),(Q$3-$F18)/5+1)))*$D18*$G18),0)</f>
        <v>0</v>
      </c>
      <c r="BJ18" s="67" cm="1">
        <f t="array" ref="BJ18">IF($H18="ja",(IF(R$3-$F18&lt;0,0,IF(R$3-$F18&gt;200,0,INDEX('Modeller - CO2'!$F$4:$AT$59,MATCH("Jordbund",'Modeller - CO2'!$A$4:$A$59,0),(R$3-$F18)/5+1)))*$D18*$G18),0)</f>
        <v>0</v>
      </c>
      <c r="BK18" s="67" cm="1">
        <f t="array" ref="BK18">IF($H18="ja",(IF(S$3-$F18&lt;0,0,IF(S$3-$F18&gt;200,0,INDEX('Modeller - CO2'!$F$4:$AT$59,MATCH("Jordbund",'Modeller - CO2'!$A$4:$A$59,0),(S$3-$F18)/5+1)))*$D18*$G18),0)</f>
        <v>0</v>
      </c>
      <c r="BL18" s="67" cm="1">
        <f t="array" ref="BL18">IF($H18="ja",(IF(T$3-$F18&lt;0,0,IF(T$3-$F18&gt;200,0,INDEX('Modeller - CO2'!$F$4:$AT$59,MATCH("Jordbund",'Modeller - CO2'!$A$4:$A$59,0),(T$3-$F18)/5+1)))*$D18*$G18),0)</f>
        <v>0</v>
      </c>
      <c r="BM18" s="67" cm="1">
        <f t="array" ref="BM18">IF($H18="ja",(IF(U$3-$F18&lt;0,0,IF(U$3-$F18&gt;200,0,INDEX('Modeller - CO2'!$F$4:$AT$59,MATCH("Jordbund",'Modeller - CO2'!$A$4:$A$59,0),(U$3-$F18)/5+1)))*$D18*$G18),0)</f>
        <v>0</v>
      </c>
      <c r="BN18" s="67" cm="1">
        <f t="array" ref="BN18">IF($H18="ja",(IF(V$3-$F18&lt;0,0,IF(V$3-$F18&gt;200,0,INDEX('Modeller - CO2'!$F$4:$AT$59,MATCH("Jordbund",'Modeller - CO2'!$A$4:$A$59,0),(V$3-$F18)/5+1)))*$D18*$G18),0)</f>
        <v>0</v>
      </c>
      <c r="BO18" s="67" cm="1">
        <f t="array" ref="BO18">IF($H18="ja",(IF(W$3-$F18&lt;0,0,IF(W$3-$F18&gt;200,0,INDEX('Modeller - CO2'!$F$4:$AT$59,MATCH("Jordbund",'Modeller - CO2'!$A$4:$A$59,0),(W$3-$F18)/5+1)))*$D18*$G18),0)</f>
        <v>0</v>
      </c>
      <c r="BP18" s="67" cm="1">
        <f t="array" ref="BP18">IF($H18="ja",(IF(X$3-$F18&lt;0,0,IF(X$3-$F18&gt;200,0,INDEX('Modeller - CO2'!$F$4:$AT$59,MATCH("Jordbund",'Modeller - CO2'!$A$4:$A$59,0),(X$3-$F18)/5+1)))*$D18*$G18),0)</f>
        <v>0</v>
      </c>
      <c r="BQ18" s="67" cm="1">
        <f t="array" ref="BQ18">IF($H18="ja",(IF(Y$3-$F18&lt;0,0,IF(Y$3-$F18&gt;200,0,INDEX('Modeller - CO2'!$F$4:$AT$59,MATCH("Jordbund",'Modeller - CO2'!$A$4:$A$59,0),(Y$3-$F18)/5+1)))*$D18*$G18),0)</f>
        <v>0</v>
      </c>
      <c r="BR18" s="67" cm="1">
        <f t="array" ref="BR18">IF($H18="ja",(IF(Z$3-$F18&lt;0,0,IF(Z$3-$F18&gt;200,0,INDEX('Modeller - CO2'!$F$4:$AT$59,MATCH("Jordbund",'Modeller - CO2'!$A$4:$A$59,0),(Z$3-$F18)/5+1)))*$D18*$G18),0)</f>
        <v>0</v>
      </c>
      <c r="BS18" s="67" cm="1">
        <f t="array" ref="BS18">IF($H18="ja",(IF(AA$3-$F18&lt;0,0,IF(AA$3-$F18&gt;200,0,INDEX('Modeller - CO2'!$F$4:$AT$59,MATCH("Jordbund",'Modeller - CO2'!$A$4:$A$59,0),(AA$3-$F18)/5+1)))*$D18*$G18),0)</f>
        <v>0</v>
      </c>
      <c r="BT18" s="67" cm="1">
        <f t="array" ref="BT18">IF($H18="ja",(IF(AB$3-$F18&lt;0,0,IF(AB$3-$F18&gt;200,0,INDEX('Modeller - CO2'!$F$4:$AT$59,MATCH("Jordbund",'Modeller - CO2'!$A$4:$A$59,0),(AB$3-$F18)/5+1)))*$D18*$G18),0)</f>
        <v>0</v>
      </c>
      <c r="BU18" s="67" cm="1">
        <f t="array" ref="BU18">IF($H18="ja",(IF(AC$3-$F18&lt;0,0,IF(AC$3-$F18&gt;200,0,INDEX('Modeller - CO2'!$F$4:$AT$59,MATCH("Jordbund",'Modeller - CO2'!$A$4:$A$59,0),(AC$3-$F18)/5+1)))*$D18*$G18),0)</f>
        <v>0</v>
      </c>
      <c r="BV18" s="67" cm="1">
        <f t="array" ref="BV18">IF($H18="ja",(IF(AD$3-$F18&lt;0,0,IF(AD$3-$F18&gt;200,0,INDEX('Modeller - CO2'!$F$4:$AT$59,MATCH("Jordbund",'Modeller - CO2'!$A$4:$A$59,0),(AD$3-$F18)/5+1)))*$D18*$G18),0)</f>
        <v>0</v>
      </c>
      <c r="BW18" s="67" cm="1">
        <f t="array" ref="BW18">IF($H18="ja",(IF(AE$3-$F18&lt;0,0,IF(AE$3-$F18&gt;200,0,INDEX('Modeller - CO2'!$F$4:$AT$59,MATCH("Jordbund",'Modeller - CO2'!$A$4:$A$59,0),(AE$3-$F18)/5+1)))*$D18*$G18),0)</f>
        <v>0</v>
      </c>
      <c r="BX18" s="67" cm="1">
        <f t="array" ref="BX18">IF($H18="ja",(IF(AF$3-$F18&lt;0,0,IF(AF$3-$F18&gt;200,0,INDEX('Modeller - CO2'!$F$4:$AT$59,MATCH("Jordbund",'Modeller - CO2'!$A$4:$A$59,0),(AF$3-$F18)/5+1)))*$D18*$G18),0)</f>
        <v>0</v>
      </c>
      <c r="BY18" s="67" cm="1">
        <f t="array" ref="BY18">IF($H18="ja",(IF(AG$3-$F18&lt;0,0,IF(AG$3-$F18&gt;200,0,INDEX('Modeller - CO2'!$F$4:$AT$59,MATCH("Jordbund",'Modeller - CO2'!$A$4:$A$59,0),(AG$3-$F18)/5+1)))*$D18*$G18),0)</f>
        <v>0</v>
      </c>
      <c r="BZ18" s="67" cm="1">
        <f t="array" ref="BZ18">IF($H18="ja",(IF(AH$3-$F18&lt;0,0,IF(AH$3-$F18&gt;200,0,INDEX('Modeller - CO2'!$F$4:$AT$59,MATCH("Jordbund",'Modeller - CO2'!$A$4:$A$59,0),(AH$3-$F18)/5+1)))*$D18*$G18),0)</f>
        <v>0</v>
      </c>
      <c r="CA18" s="67" cm="1">
        <f t="array" ref="CA18">IF($H18="ja",(IF(AI$3-$F18&lt;0,0,IF(AI$3-$F18&gt;200,0,INDEX('Modeller - CO2'!$F$4:$AT$59,MATCH("Jordbund",'Modeller - CO2'!$A$4:$A$59,0),(AI$3-$F18)/5+1)))*$D18*$G18),0)</f>
        <v>0</v>
      </c>
      <c r="CB18" s="67" cm="1">
        <f t="array" ref="CB18">IF($H18="ja",(IF(AJ$3-$F18&lt;0,0,IF(AJ$3-$F18&gt;200,0,INDEX('Modeller - CO2'!$F$4:$AT$59,MATCH("Jordbund",'Modeller - CO2'!$A$4:$A$59,0),(AJ$3-$F18)/5+1)))*$D18*$G18),0)</f>
        <v>0</v>
      </c>
      <c r="CC18" s="67" cm="1">
        <f t="array" ref="CC18">IF($H18="ja",(IF(AK$3-$F18&lt;0,0,IF(AK$3-$F18&gt;200,0,INDEX('Modeller - CO2'!$F$4:$AT$59,MATCH("Jordbund",'Modeller - CO2'!$A$4:$A$59,0),(AK$3-$F18)/5+1)))*$D18*$G18),0)</f>
        <v>0</v>
      </c>
      <c r="CD18" s="67" cm="1">
        <f t="array" ref="CD18">IF($H18="ja",(IF(AL$3-$F18&lt;0,0,IF(AL$3-$F18&gt;200,0,INDEX('Modeller - CO2'!$F$4:$AT$59,MATCH("Jordbund",'Modeller - CO2'!$A$4:$A$59,0),(AL$3-$F18)/5+1)))*$D18*$G18),0)</f>
        <v>0</v>
      </c>
      <c r="CE18" s="67" cm="1">
        <f t="array" ref="CE18">IF($H18="ja",(IF(AM$3-$F18&lt;0,0,IF(AM$3-$F18&gt;200,0,INDEX('Modeller - CO2'!$F$4:$AT$59,MATCH("Jordbund",'Modeller - CO2'!$A$4:$A$59,0),(AM$3-$F18)/5+1)))*$D18*$G18),0)</f>
        <v>0</v>
      </c>
      <c r="CF18" s="67" cm="1">
        <f t="array" ref="CF18">IF($H18="ja",(IF(AN$3-$F18&lt;0,0,IF(AN$3-$F18&gt;200,0,INDEX('Modeller - CO2'!$F$4:$AT$59,MATCH("Jordbund",'Modeller - CO2'!$A$4:$A$59,0),(AN$3-$F18)/5+1)))*$D18*$G18),0)</f>
        <v>0</v>
      </c>
      <c r="CG18" s="67" cm="1">
        <f t="array" ref="CG18">IF($H18="ja",(IF(AO$3-$F18&lt;0,0,IF(AO$3-$F18&gt;200,0,INDEX('Modeller - CO2'!$F$4:$AT$59,MATCH("Jordbund",'Modeller - CO2'!$A$4:$A$59,0),(AO$3-$F18)/5+1)))*$D18*$G18),0)</f>
        <v>0</v>
      </c>
      <c r="CH18" s="67" cm="1">
        <f t="array" ref="CH18">IF($H18="ja",(IF(AP$3-$F18&lt;0,0,IF(AP$3-$F18&gt;200,0,INDEX('Modeller - CO2'!$F$4:$AT$59,MATCH("Jordbund",'Modeller - CO2'!$A$4:$A$59,0),(AP$3-$F18)/5+1)))*$D18*$G18),0)</f>
        <v>0</v>
      </c>
      <c r="CI18" s="67" cm="1">
        <f t="array" ref="CI18">IF($H18="ja",(IF(AQ$3-$F18&lt;0,0,IF(AQ$3-$F18&gt;200,0,INDEX('Modeller - CO2'!$F$4:$AT$59,MATCH("Jordbund",'Modeller - CO2'!$A$4:$A$59,0),(AQ$3-$F18)/5+1)))*$D18*$G18),0)</f>
        <v>0</v>
      </c>
      <c r="CJ18" s="67" cm="1">
        <f t="array" ref="CJ18">IF($H18="ja",(IF(AR$3-$F18&lt;0,0,IF(AR$3-$F18&gt;200,0,INDEX('Modeller - CO2'!$F$4:$AT$59,MATCH("Jordbund",'Modeller - CO2'!$A$4:$A$59,0),(AR$3-$F18)/5+1)))*$D18*$G18),0)</f>
        <v>0</v>
      </c>
      <c r="CK18" s="67" cm="1">
        <f t="array" ref="CK18">IF($H18="ja",(IF(AS$3-$F18&lt;0,0,IF(AS$3-$F18&gt;200,0,INDEX('Modeller - CO2'!$F$4:$AT$59,MATCH("Jordbund",'Modeller - CO2'!$A$4:$A$59,0),(AS$3-$F18)/5+1)))*$D18*$G18),0)</f>
        <v>0</v>
      </c>
      <c r="CL18" s="67" cm="1">
        <f t="array" ref="CL18">IF($H18="ja",(IF(AT$3-$F18&lt;0,0,IF(AT$3-$F18&gt;200,0,INDEX('Modeller - CO2'!$F$4:$AT$59,MATCH("Jordbund",'Modeller - CO2'!$A$4:$A$59,0),(AT$3-$F18)/5+1)))*$D18*$G18),0)</f>
        <v>0</v>
      </c>
      <c r="CM18" s="67" cm="1">
        <f t="array" ref="CM18">IF($H18="ja",(IF(AU$3-$F18&lt;0,0,IF(AU$3-$F18&gt;200,0,INDEX('Modeller - CO2'!$F$4:$AT$59,MATCH("Jordbund",'Modeller - CO2'!$A$4:$A$59,0),(AU$3-$F18)/5+1)))*$D18*$G18),0)</f>
        <v>0</v>
      </c>
      <c r="CN18" s="67" cm="1">
        <f t="array" ref="CN18">IF($H18="ja",(IF(AV$3-$F18&lt;0,0,IF(AV$3-$F18&gt;200,0,INDEX('Modeller - CO2'!$F$4:$AT$59,MATCH("Jordbund",'Modeller - CO2'!$A$4:$A$59,0),(AV$3-$F18)/5+1)))*$D18*$G18),0)</f>
        <v>0</v>
      </c>
      <c r="CO18" s="67" cm="1">
        <f t="array" ref="CO18">IF($H18="ja",(IF(AW$3-$F18&lt;0,0,IF(AW$3-$F18&gt;200,0,INDEX('Modeller - CO2'!$F$4:$AT$59,MATCH("Jordbund",'Modeller - CO2'!$A$4:$A$59,0),(AW$3-$F18)/5+1)))*$D18*$G18),0)</f>
        <v>0</v>
      </c>
      <c r="CP18" s="67" cm="1">
        <f t="array" ref="CP18">IF($H18="ja",(IF(AX$3-$F18&lt;0,0,IF(AX$3-$F18&gt;200,0,INDEX('Modeller - CO2'!$F$4:$AT$59,MATCH("Jordbund",'Modeller - CO2'!$A$4:$A$59,0),(AX$3-$F18)/5+1)))*$D18*$G18),0)</f>
        <v>0</v>
      </c>
      <c r="CQ18" s="67" cm="1">
        <f t="array" ref="CQ18">IF($H18="ja",(IF(AY$3-$F18&lt;0,0,IF(AY$3-$F18&gt;200,0,INDEX('Modeller - CO2'!$F$4:$AT$59,MATCH("Jordbund",'Modeller - CO2'!$A$4:$A$59,0),(AY$3-$F18)/5+1)))*$D18*$G18),0)</f>
        <v>0</v>
      </c>
      <c r="CR18" s="67" cm="1">
        <f t="array" ref="CR18">IF($H18="ja",(IF(AZ$3-$F18&lt;0,0,IF(AZ$3-$F18&gt;200,0,INDEX('Modeller - CO2'!$F$4:$AT$59,MATCH("Jordbund",'Modeller - CO2'!$A$4:$A$59,0),(AZ$3-$F18)/5+1)))*$D18*$G18),0)</f>
        <v>0</v>
      </c>
      <c r="CS18" s="67" cm="1">
        <f t="array" ref="CS18">IF($H18="ja",(IF(BA$3-$F18&lt;0,0,IF(BA$3-$F18&gt;200,0,INDEX('Modeller - CO2'!$F$4:$AT$59,MATCH("Jordbund",'Modeller - CO2'!$A$4:$A$59,0),(BA$3-$F18)/5+1)))*$D18*$G18),0)</f>
        <v>0</v>
      </c>
      <c r="CT18" s="67" cm="1">
        <f t="array" ref="CT18">IF($H18="ja",(IF(BB$3-$F18&lt;0,0,IF(BB$3-$F18&gt;200,0,INDEX('Modeller - CO2'!$F$4:$AT$59,MATCH("Jordbund",'Modeller - CO2'!$A$4:$A$59,0),(BB$3-$F18)/5+1)))*$D18*$G18),0)</f>
        <v>0</v>
      </c>
      <c r="CU18" s="67" cm="1">
        <f t="array" ref="CU18">IF($H18="ja",(IF(BC$3-$F18&lt;0,0,IF(BC$3-$F18&gt;200,0,INDEX('Modeller - CO2'!$F$4:$AT$59,MATCH("Jordbund",'Modeller - CO2'!$A$4:$A$59,0),(BC$3-$F18)/5+1)))*$D18*$G18),0)</f>
        <v>0</v>
      </c>
      <c r="CV18" s="67" cm="1">
        <f t="array" ref="CV18">IF($H18="ja",(IF(BD$3-$F18&lt;0,0,IF(BD$3-$F18&gt;200,0,INDEX('Modeller - CO2'!$F$4:$AT$59,MATCH("Jordbund",'Modeller - CO2'!$A$4:$A$59,0),(BD$3-$F18)/5+1)))*$D18*$G18),0)</f>
        <v>0</v>
      </c>
      <c r="CW18" s="67" cm="1">
        <f t="array" ref="CW18">IF($H18="ja",(IF(BE$3-$F18&lt;0,0,IF(BE$3-$F18&gt;200,0,INDEX('Modeller - CO2'!$F$4:$AT$59,MATCH("Jordbund",'Modeller - CO2'!$A$4:$A$59,0),(BE$3-$F18)/5+1)))*$D18*$G18),0)</f>
        <v>0</v>
      </c>
      <c r="CZ18" s="67" cm="1">
        <f t="array" ref="CZ18">IF($P18="ja",(IF(CY$3-$F18&lt;0,0,IF(CY$3-$F18&gt;200,0,INDEX('Modeller - CO2'!$F$4:$AT$59,MATCH("Litter og dødt ved",'Modeller - CO2'!$A$4:$A$59,0),(CY$3-$F18)/5+1)))*$D18*$G18),0)</f>
        <v>0</v>
      </c>
      <c r="DA18" s="67" cm="1">
        <f t="array" ref="DA18">IF($P18="ja",(IF(CZ$3-$F18&lt;0,0,IF(CZ$3-$F18&gt;200,0,INDEX('Modeller - CO2'!$F$4:$AT$59,MATCH("Litter og dødt ved",'Modeller - CO2'!$A$4:$A$59,0),(CZ$3-$F18)/5+1)))*$D18*$G18),0)</f>
        <v>0</v>
      </c>
      <c r="DB18" s="67" cm="1">
        <f t="array" ref="DB18">IF($P18="ja",(IF(DA$3-$F18&lt;0,0,IF(DA$3-$F18&gt;200,0,INDEX('Modeller - CO2'!$F$4:$AT$59,MATCH("Litter og dødt ved",'Modeller - CO2'!$A$4:$A$59,0),(DA$3-$F18)/5+1)))*$D18*$G18),0)</f>
        <v>0</v>
      </c>
      <c r="DC18" s="67" cm="1">
        <f t="array" ref="DC18">IF($P18="ja",(IF(DB$3-$F18&lt;0,0,IF(DB$3-$F18&gt;200,0,INDEX('Modeller - CO2'!$F$4:$AT$59,MATCH("Litter og dødt ved",'Modeller - CO2'!$A$4:$A$59,0),(DB$3-$F18)/5+1)))*$D18*$G18),0)</f>
        <v>0</v>
      </c>
      <c r="DD18" s="67" cm="1">
        <f t="array" ref="DD18">IF($P18="ja",(IF(DC$3-$F18&lt;0,0,IF(DC$3-$F18&gt;200,0,INDEX('Modeller - CO2'!$F$4:$AT$59,MATCH("Litter og dødt ved",'Modeller - CO2'!$A$4:$A$59,0),(DC$3-$F18)/5+1)))*$D18*$G18),0)</f>
        <v>0</v>
      </c>
      <c r="DE18" s="67" cm="1">
        <f t="array" ref="DE18">IF($P18="ja",(IF(DD$3-$F18&lt;0,0,IF(DD$3-$F18&gt;200,0,INDEX('Modeller - CO2'!$F$4:$AT$59,MATCH("Litter og dødt ved",'Modeller - CO2'!$A$4:$A$59,0),(DD$3-$F18)/5+1)))*$D18*$G18),0)</f>
        <v>0</v>
      </c>
      <c r="DF18" s="67" cm="1">
        <f t="array" ref="DF18">IF($P18="ja",(IF(DE$3-$F18&lt;0,0,IF(DE$3-$F18&gt;200,0,INDEX('Modeller - CO2'!$F$4:$AT$59,MATCH("Litter og dødt ved",'Modeller - CO2'!$A$4:$A$59,0),(DE$3-$F18)/5+1)))*$D18*$G18),0)</f>
        <v>0</v>
      </c>
      <c r="DG18" s="67" cm="1">
        <f t="array" ref="DG18">IF($P18="ja",(IF(DF$3-$F18&lt;0,0,IF(DF$3-$F18&gt;200,0,INDEX('Modeller - CO2'!$F$4:$AT$59,MATCH("Litter og dødt ved",'Modeller - CO2'!$A$4:$A$59,0),(DF$3-$F18)/5+1)))*$D18*$G18),0)</f>
        <v>0</v>
      </c>
      <c r="DH18" s="67" cm="1">
        <f t="array" ref="DH18">IF($P18="ja",(IF(DG$3-$F18&lt;0,0,IF(DG$3-$F18&gt;200,0,INDEX('Modeller - CO2'!$F$4:$AT$59,MATCH("Litter og dødt ved",'Modeller - CO2'!$A$4:$A$59,0),(DG$3-$F18)/5+1)))*$D18*$G18),0)</f>
        <v>0</v>
      </c>
      <c r="DI18" s="67" cm="1">
        <f t="array" ref="DI18">IF($P18="ja",(IF(DH$3-$F18&lt;0,0,IF(DH$3-$F18&gt;200,0,INDEX('Modeller - CO2'!$F$4:$AT$59,MATCH("Litter og dødt ved",'Modeller - CO2'!$A$4:$A$59,0),(DH$3-$F18)/5+1)))*$D18*$G18),0)</f>
        <v>0</v>
      </c>
      <c r="DJ18" s="67" cm="1">
        <f t="array" ref="DJ18">IF($P18="ja",(IF(DI$3-$F18&lt;0,0,IF(DI$3-$F18&gt;200,0,INDEX('Modeller - CO2'!$F$4:$AT$59,MATCH("Litter og dødt ved",'Modeller - CO2'!$A$4:$A$59,0),(DI$3-$F18)/5+1)))*$D18*$G18),0)</f>
        <v>0</v>
      </c>
      <c r="DK18" s="67" cm="1">
        <f t="array" ref="DK18">IF($P18="ja",(IF(DJ$3-$F18&lt;0,0,IF(DJ$3-$F18&gt;200,0,INDEX('Modeller - CO2'!$F$4:$AT$59,MATCH("Litter og dødt ved",'Modeller - CO2'!$A$4:$A$59,0),(DJ$3-$F18)/5+1)))*$D18*$G18),0)</f>
        <v>0</v>
      </c>
      <c r="DL18" s="67" cm="1">
        <f t="array" ref="DL18">IF($P18="ja",(IF(DK$3-$F18&lt;0,0,IF(DK$3-$F18&gt;200,0,INDEX('Modeller - CO2'!$F$4:$AT$59,MATCH("Litter og dødt ved",'Modeller - CO2'!$A$4:$A$59,0),(DK$3-$F18)/5+1)))*$D18*$G18),0)</f>
        <v>0</v>
      </c>
      <c r="DM18" s="67" cm="1">
        <f t="array" ref="DM18">IF($P18="ja",(IF(DL$3-$F18&lt;0,0,IF(DL$3-$F18&gt;200,0,INDEX('Modeller - CO2'!$F$4:$AT$59,MATCH("Litter og dødt ved",'Modeller - CO2'!$A$4:$A$59,0),(DL$3-$F18)/5+1)))*$D18*$G18),0)</f>
        <v>0</v>
      </c>
      <c r="DN18" s="67" cm="1">
        <f t="array" ref="DN18">IF($P18="ja",(IF(DM$3-$F18&lt;0,0,IF(DM$3-$F18&gt;200,0,INDEX('Modeller - CO2'!$F$4:$AT$59,MATCH("Litter og dødt ved",'Modeller - CO2'!$A$4:$A$59,0),(DM$3-$F18)/5+1)))*$D18*$G18),0)</f>
        <v>0</v>
      </c>
      <c r="DO18" s="67" cm="1">
        <f t="array" ref="DO18">IF($P18="ja",(IF(DN$3-$F18&lt;0,0,IF(DN$3-$F18&gt;200,0,INDEX('Modeller - CO2'!$F$4:$AT$59,MATCH("Litter og dødt ved",'Modeller - CO2'!$A$4:$A$59,0),(DN$3-$F18)/5+1)))*$D18*$G18),0)</f>
        <v>0</v>
      </c>
      <c r="DP18" s="67" cm="1">
        <f t="array" ref="DP18">IF($P18="ja",(IF(DO$3-$F18&lt;0,0,IF(DO$3-$F18&gt;200,0,INDEX('Modeller - CO2'!$F$4:$AT$59,MATCH("Litter og dødt ved",'Modeller - CO2'!$A$4:$A$59,0),(DO$3-$F18)/5+1)))*$D18*$G18),0)</f>
        <v>0</v>
      </c>
      <c r="DQ18" s="67" cm="1">
        <f t="array" ref="DQ18">IF($P18="ja",(IF(DP$3-$F18&lt;0,0,IF(DP$3-$F18&gt;200,0,INDEX('Modeller - CO2'!$F$4:$AT$59,MATCH("Litter og dødt ved",'Modeller - CO2'!$A$4:$A$59,0),(DP$3-$F18)/5+1)))*$D18*$G18),0)</f>
        <v>0</v>
      </c>
      <c r="DR18" s="67" cm="1">
        <f t="array" ref="DR18">IF($P18="ja",(IF(DQ$3-$F18&lt;0,0,IF(DQ$3-$F18&gt;200,0,INDEX('Modeller - CO2'!$F$4:$AT$59,MATCH("Litter og dødt ved",'Modeller - CO2'!$A$4:$A$59,0),(DQ$3-$F18)/5+1)))*$D18*$G18),0)</f>
        <v>0</v>
      </c>
      <c r="DS18" s="67" cm="1">
        <f t="array" ref="DS18">IF($P18="ja",(IF(DR$3-$F18&lt;0,0,IF(DR$3-$F18&gt;200,0,INDEX('Modeller - CO2'!$F$4:$AT$59,MATCH("Litter og dødt ved",'Modeller - CO2'!$A$4:$A$59,0),(DR$3-$F18)/5+1)))*$D18*$G18),0)</f>
        <v>0</v>
      </c>
      <c r="DT18" s="67" cm="1">
        <f t="array" ref="DT18">IF($P18="ja",(IF(DS$3-$F18&lt;0,0,IF(DS$3-$F18&gt;200,0,INDEX('Modeller - CO2'!$F$4:$AT$59,MATCH("Litter og dødt ved",'Modeller - CO2'!$A$4:$A$59,0),(DS$3-$F18)/5+1)))*$D18*$G18),0)</f>
        <v>0</v>
      </c>
      <c r="DU18" s="67" cm="1">
        <f t="array" ref="DU18">IF($P18="ja",(IF(DT$3-$F18&lt;0,0,IF(DT$3-$F18&gt;200,0,INDEX('Modeller - CO2'!$F$4:$AT$59,MATCH("Litter og dødt ved",'Modeller - CO2'!$A$4:$A$59,0),(DT$3-$F18)/5+1)))*$D18*$G18),0)</f>
        <v>0</v>
      </c>
      <c r="DV18" s="67" cm="1">
        <f t="array" ref="DV18">IF($P18="ja",(IF(DU$3-$F18&lt;0,0,IF(DU$3-$F18&gt;200,0,INDEX('Modeller - CO2'!$F$4:$AT$59,MATCH("Litter og dødt ved",'Modeller - CO2'!$A$4:$A$59,0),(DU$3-$F18)/5+1)))*$D18*$G18),0)</f>
        <v>0</v>
      </c>
      <c r="DW18" s="67" cm="1">
        <f t="array" ref="DW18">IF($P18="ja",(IF(DV$3-$F18&lt;0,0,IF(DV$3-$F18&gt;200,0,INDEX('Modeller - CO2'!$F$4:$AT$59,MATCH("Litter og dødt ved",'Modeller - CO2'!$A$4:$A$59,0),(DV$3-$F18)/5+1)))*$D18*$G18),0)</f>
        <v>0</v>
      </c>
      <c r="DX18" s="67" cm="1">
        <f t="array" ref="DX18">IF($P18="ja",(IF(DW$3-$F18&lt;0,0,IF(DW$3-$F18&gt;200,0,INDEX('Modeller - CO2'!$F$4:$AT$59,MATCH("Litter og dødt ved",'Modeller - CO2'!$A$4:$A$59,0),(DW$3-$F18)/5+1)))*$D18*$G18),0)</f>
        <v>0</v>
      </c>
      <c r="DY18" s="67" cm="1">
        <f t="array" ref="DY18">IF($P18="ja",(IF(DX$3-$F18&lt;0,0,IF(DX$3-$F18&gt;200,0,INDEX('Modeller - CO2'!$F$4:$AT$59,MATCH("Litter og dødt ved",'Modeller - CO2'!$A$4:$A$59,0),(DX$3-$F18)/5+1)))*$D18*$G18),0)</f>
        <v>0</v>
      </c>
      <c r="DZ18" s="67" cm="1">
        <f t="array" ref="DZ18">IF($P18="ja",(IF(DY$3-$F18&lt;0,0,IF(DY$3-$F18&gt;200,0,INDEX('Modeller - CO2'!$F$4:$AT$59,MATCH("Litter og dødt ved",'Modeller - CO2'!$A$4:$A$59,0),(DY$3-$F18)/5+1)))*$D18*$G18),0)</f>
        <v>0</v>
      </c>
      <c r="EA18" s="67" cm="1">
        <f t="array" ref="EA18">IF($P18="ja",(IF(DZ$3-$F18&lt;0,0,IF(DZ$3-$F18&gt;200,0,INDEX('Modeller - CO2'!$F$4:$AT$59,MATCH("Litter og dødt ved",'Modeller - CO2'!$A$4:$A$59,0),(DZ$3-$F18)/5+1)))*$D18*$G18),0)</f>
        <v>0</v>
      </c>
      <c r="EB18" s="67" cm="1">
        <f t="array" ref="EB18">IF($P18="ja",(IF(EA$3-$F18&lt;0,0,IF(EA$3-$F18&gt;200,0,INDEX('Modeller - CO2'!$F$4:$AT$59,MATCH("Litter og dødt ved",'Modeller - CO2'!$A$4:$A$59,0),(EA$3-$F18)/5+1)))*$D18*$G18),0)</f>
        <v>0</v>
      </c>
      <c r="EC18" s="67" cm="1">
        <f t="array" ref="EC18">IF($P18="ja",(IF(EB$3-$F18&lt;0,0,IF(EB$3-$F18&gt;200,0,INDEX('Modeller - CO2'!$F$4:$AT$59,MATCH("Litter og dødt ved",'Modeller - CO2'!$A$4:$A$59,0),(EB$3-$F18)/5+1)))*$D18*$G18),0)</f>
        <v>0</v>
      </c>
      <c r="ED18" s="67" cm="1">
        <f t="array" ref="ED18">IF($P18="ja",(IF(EC$3-$F18&lt;0,0,IF(EC$3-$F18&gt;200,0,INDEX('Modeller - CO2'!$F$4:$AT$59,MATCH("Litter og dødt ved",'Modeller - CO2'!$A$4:$A$59,0),(EC$3-$F18)/5+1)))*$D18*$G18),0)</f>
        <v>0</v>
      </c>
      <c r="EE18" s="67" cm="1">
        <f t="array" ref="EE18">IF($P18="ja",(IF(ED$3-$F18&lt;0,0,IF(ED$3-$F18&gt;200,0,INDEX('Modeller - CO2'!$F$4:$AT$59,MATCH("Litter og dødt ved",'Modeller - CO2'!$A$4:$A$59,0),(ED$3-$F18)/5+1)))*$D18*$G18),0)</f>
        <v>0</v>
      </c>
      <c r="EF18" s="67" cm="1">
        <f t="array" ref="EF18">IF($P18="ja",(IF(EE$3-$F18&lt;0,0,IF(EE$3-$F18&gt;200,0,INDEX('Modeller - CO2'!$F$4:$AT$59,MATCH("Litter og dødt ved",'Modeller - CO2'!$A$4:$A$59,0),(EE$3-$F18)/5+1)))*$D18*$G18),0)</f>
        <v>0</v>
      </c>
      <c r="EG18" s="67" cm="1">
        <f t="array" ref="EG18">IF($P18="ja",(IF(EF$3-$F18&lt;0,0,IF(EF$3-$F18&gt;200,0,INDEX('Modeller - CO2'!$F$4:$AT$59,MATCH("Litter og dødt ved",'Modeller - CO2'!$A$4:$A$59,0),(EF$3-$F18)/5+1)))*$D18*$G18),0)</f>
        <v>0</v>
      </c>
      <c r="EH18" s="67" cm="1">
        <f t="array" ref="EH18">IF($P18="ja",(IF(EG$3-$F18&lt;0,0,IF(EG$3-$F18&gt;200,0,INDEX('Modeller - CO2'!$F$4:$AT$59,MATCH("Litter og dødt ved",'Modeller - CO2'!$A$4:$A$59,0),(EG$3-$F18)/5+1)))*$D18*$G18),0)</f>
        <v>0</v>
      </c>
      <c r="EI18" s="67" cm="1">
        <f t="array" ref="EI18">IF($P18="ja",(IF(EH$3-$F18&lt;0,0,IF(EH$3-$F18&gt;200,0,INDEX('Modeller - CO2'!$F$4:$AT$59,MATCH("Litter og dødt ved",'Modeller - CO2'!$A$4:$A$59,0),(EH$3-$F18)/5+1)))*$D18*$G18),0)</f>
        <v>0</v>
      </c>
      <c r="EJ18" s="67" cm="1">
        <f t="array" ref="EJ18">IF($P18="ja",(IF(EI$3-$F18&lt;0,0,IF(EI$3-$F18&gt;200,0,INDEX('Modeller - CO2'!$F$4:$AT$59,MATCH("Litter og dødt ved",'Modeller - CO2'!$A$4:$A$59,0),(EI$3-$F18)/5+1)))*$D18*$G18),0)</f>
        <v>0</v>
      </c>
      <c r="EK18" s="67" cm="1">
        <f t="array" ref="EK18">IF($P18="ja",(IF(EJ$3-$F18&lt;0,0,IF(EJ$3-$F18&gt;200,0,INDEX('Modeller - CO2'!$F$4:$AT$59,MATCH("Litter og dødt ved",'Modeller - CO2'!$A$4:$A$59,0),(EJ$3-$F18)/5+1)))*$D18*$G18),0)</f>
        <v>0</v>
      </c>
      <c r="EL18" s="67" cm="1">
        <f t="array" ref="EL18">IF($P18="ja",(IF(EK$3-$F18&lt;0,0,IF(EK$3-$F18&gt;200,0,INDEX('Modeller - CO2'!$F$4:$AT$59,MATCH("Litter og dødt ved",'Modeller - CO2'!$A$4:$A$59,0),(EK$3-$F18)/5+1)))*$D18*$G18),0)</f>
        <v>0</v>
      </c>
      <c r="EM18" s="67" cm="1">
        <f t="array" ref="EM18">IF($P18="ja",(IF(EL$3-$F18&lt;0,0,IF(EL$3-$F18&gt;200,0,INDEX('Modeller - CO2'!$F$4:$AT$59,MATCH("Litter og dødt ved",'Modeller - CO2'!$A$4:$A$59,0),(EL$3-$F18)/5+1)))*$D18*$G18),0)</f>
        <v>0</v>
      </c>
      <c r="EN18" s="67" cm="1">
        <f t="array" ref="EN18">IF($P18="ja",(IF(EM$3-$F18&lt;0,0,IF(EM$3-$F18&gt;200,0,INDEX('Modeller - CO2'!$F$4:$AT$59,MATCH("Litter og dødt ved",'Modeller - CO2'!$A$4:$A$59,0),(EM$3-$F18)/5+1)))*$D18*$G18),0)</f>
        <v>0</v>
      </c>
    </row>
    <row r="19" spans="2:144" ht="15.6" x14ac:dyDescent="0.3">
      <c r="B19" s="66">
        <f>'Stamdata - Projektplan'!B63</f>
        <v>0</v>
      </c>
      <c r="C19" s="66">
        <f>'Stamdata - Projektplan'!C63</f>
        <v>0</v>
      </c>
      <c r="D19" s="66">
        <f>'Stamdata - Projektplan'!D63</f>
        <v>0</v>
      </c>
      <c r="E19" s="66">
        <f>'Stamdata - Projektplan'!E63</f>
        <v>0</v>
      </c>
      <c r="F19" s="66">
        <f>'Stamdata - Projektplan'!G63</f>
        <v>0</v>
      </c>
      <c r="G19" s="66">
        <f>'Stamdata - Projektplan'!H63</f>
        <v>0</v>
      </c>
      <c r="H19" s="66">
        <f>'Stamdata - Projektplan'!I63</f>
        <v>0</v>
      </c>
      <c r="I19" s="66">
        <f>'Stamdata - Projektplan'!J63</f>
        <v>0</v>
      </c>
      <c r="J19" s="63" t="str">
        <f>IFERROR(VLOOKUP(I19,'Modeller - CO2'!$A$4:$C$57,3,FALSE),"")</f>
        <v/>
      </c>
      <c r="K19" s="451" t="str">
        <f>IFERROR(VLOOKUP(I19,'Modeller - CO2'!$A$4:$D$57,4,FALSE),"")</f>
        <v/>
      </c>
      <c r="L19" s="453" t="str">
        <f t="shared" si="80"/>
        <v/>
      </c>
      <c r="M19" s="451" t="str">
        <f>IFERROR(VLOOKUP(I19,'Modeller - CO2'!$A$4:$E$57,5,FALSE),"")</f>
        <v/>
      </c>
      <c r="N19" s="453" t="str">
        <f t="shared" si="81"/>
        <v/>
      </c>
      <c r="O19" s="63" t="b">
        <f t="shared" si="79"/>
        <v>1</v>
      </c>
      <c r="P19" s="63" t="str">
        <f t="shared" si="82"/>
        <v>Nej</v>
      </c>
      <c r="R19" s="67" cm="1">
        <f t="array" ref="R19">IFERROR((IF(Q$3-$F19&lt;0,0,IF(Q$3-$F19&gt;200,0,INDEX('Modeller - CO2'!$F$4:$AT$59,MATCH('Opgørelse - CO2'!$I19,'Modeller - CO2'!$A$4:$A$59,0),(Q$3-$F19)/5+1)))*$D19*$G19),0)</f>
        <v>0</v>
      </c>
      <c r="S19" s="67" cm="1">
        <f t="array" ref="S19">IFERROR((IF(R$3-$F19&lt;0,0,IF(R$3-$F19&gt;200,0,INDEX('Modeller - CO2'!$F$4:$AT$59,MATCH('Opgørelse - CO2'!$I19,'Modeller - CO2'!$A$4:$A$59,0),(R$3-$F19)/5+1)))*$D19*$G19),0)</f>
        <v>0</v>
      </c>
      <c r="T19" s="67" cm="1">
        <f t="array" ref="T19">IFERROR((IF(S$3-$F19&lt;0,0,IF(S$3-$F19&gt;200,0,INDEX('Modeller - CO2'!$F$4:$AT$59,MATCH('Opgørelse - CO2'!$I19,'Modeller - CO2'!$A$4:$A$59,0),(S$3-$F19)/5+1)))*$D19*$G19),0)</f>
        <v>0</v>
      </c>
      <c r="U19" s="67" cm="1">
        <f t="array" ref="U19">IFERROR((IF(T$3-$F19&lt;0,0,IF(T$3-$F19&gt;200,0,INDEX('Modeller - CO2'!$F$4:$AT$59,MATCH('Opgørelse - CO2'!$I19,'Modeller - CO2'!$A$4:$A$59,0),(T$3-$F19)/5+1)))*$D19*$G19),0)</f>
        <v>0</v>
      </c>
      <c r="V19" s="67" cm="1">
        <f t="array" ref="V19">IFERROR((IF(U$3-$F19&lt;0,0,IF(U$3-$F19&gt;200,0,INDEX('Modeller - CO2'!$F$4:$AT$59,MATCH('Opgørelse - CO2'!$I19,'Modeller - CO2'!$A$4:$A$59,0),(U$3-$F19)/5+1)))*$D19*$G19),0)</f>
        <v>0</v>
      </c>
      <c r="W19" s="67" cm="1">
        <f t="array" ref="W19">IFERROR((IF(V$3-$F19&lt;0,0,IF(V$3-$F19&gt;200,0,INDEX('Modeller - CO2'!$F$4:$AT$59,MATCH('Opgørelse - CO2'!$I19,'Modeller - CO2'!$A$4:$A$59,0),(V$3-$F19)/5+1)))*$D19*$G19),0)</f>
        <v>0</v>
      </c>
      <c r="X19" s="67" cm="1">
        <f t="array" ref="X19">IFERROR((IF(W$3-$F19&lt;0,0,IF(W$3-$F19&gt;200,0,INDEX('Modeller - CO2'!$F$4:$AT$59,MATCH('Opgørelse - CO2'!$I19,'Modeller - CO2'!$A$4:$A$59,0),(W$3-$F19)/5+1)))*$D19*$G19),0)</f>
        <v>0</v>
      </c>
      <c r="Y19" s="67" cm="1">
        <f t="array" ref="Y19">IFERROR((IF(X$3-$F19&lt;0,0,IF(X$3-$F19&gt;200,0,INDEX('Modeller - CO2'!$F$4:$AT$59,MATCH('Opgørelse - CO2'!$I19,'Modeller - CO2'!$A$4:$A$59,0),(X$3-$F19)/5+1)))*$D19*$G19),0)</f>
        <v>0</v>
      </c>
      <c r="Z19" s="67" cm="1">
        <f t="array" ref="Z19">IFERROR((IF(Y$3-$F19&lt;0,0,IF(Y$3-$F19&gt;200,0,INDEX('Modeller - CO2'!$F$4:$AT$59,MATCH('Opgørelse - CO2'!$I19,'Modeller - CO2'!$A$4:$A$59,0),(Y$3-$F19)/5+1)))*$D19*$G19),0)</f>
        <v>0</v>
      </c>
      <c r="AA19" s="67" cm="1">
        <f t="array" ref="AA19">IFERROR((IF(Z$3-$F19&lt;0,0,IF(Z$3-$F19&gt;200,0,INDEX('Modeller - CO2'!$F$4:$AT$59,MATCH('Opgørelse - CO2'!$I19,'Modeller - CO2'!$A$4:$A$59,0),(Z$3-$F19)/5+1)))*$D19*$G19),0)</f>
        <v>0</v>
      </c>
      <c r="AB19" s="67" cm="1">
        <f t="array" ref="AB19">IFERROR((IF(AA$3-$F19&lt;0,0,IF(AA$3-$F19&gt;200,0,INDEX('Modeller - CO2'!$F$4:$AT$59,MATCH('Opgørelse - CO2'!$I19,'Modeller - CO2'!$A$4:$A$59,0),(AA$3-$F19)/5+1)))*$D19*$G19),0)</f>
        <v>0</v>
      </c>
      <c r="AC19" s="67" cm="1">
        <f t="array" ref="AC19">IFERROR((IF(AB$3-$F19&lt;0,0,IF(AB$3-$F19&gt;200,0,INDEX('Modeller - CO2'!$F$4:$AT$59,MATCH('Opgørelse - CO2'!$I19,'Modeller - CO2'!$A$4:$A$59,0),(AB$3-$F19)/5+1)))*$D19*$G19),0)</f>
        <v>0</v>
      </c>
      <c r="AD19" s="67" cm="1">
        <f t="array" ref="AD19">IFERROR((IF(AC$3-$F19&lt;0,0,IF(AC$3-$F19&gt;200,0,INDEX('Modeller - CO2'!$F$4:$AT$59,MATCH('Opgørelse - CO2'!$I19,'Modeller - CO2'!$A$4:$A$59,0),(AC$3-$F19)/5+1)))*$D19*$G19),0)</f>
        <v>0</v>
      </c>
      <c r="AE19" s="67" cm="1">
        <f t="array" ref="AE19">IFERROR((IF(AD$3-$F19&lt;0,0,IF(AD$3-$F19&gt;200,0,INDEX('Modeller - CO2'!$F$4:$AT$59,MATCH('Opgørelse - CO2'!$I19,'Modeller - CO2'!$A$4:$A$59,0),(AD$3-$F19)/5+1)))*$D19*$G19),0)</f>
        <v>0</v>
      </c>
      <c r="AF19" s="67" cm="1">
        <f t="array" ref="AF19">IFERROR((IF(AE$3-$F19&lt;0,0,IF(AE$3-$F19&gt;200,0,INDEX('Modeller - CO2'!$F$4:$AT$59,MATCH('Opgørelse - CO2'!$I19,'Modeller - CO2'!$A$4:$A$59,0),(AE$3-$F19)/5+1)))*$D19*$G19),0)</f>
        <v>0</v>
      </c>
      <c r="AG19" s="67" cm="1">
        <f t="array" ref="AG19">IFERROR((IF(AF$3-$F19&lt;0,0,IF(AF$3-$F19&gt;200,0,INDEX('Modeller - CO2'!$F$4:$AT$59,MATCH('Opgørelse - CO2'!$I19,'Modeller - CO2'!$A$4:$A$59,0),(AF$3-$F19)/5+1)))*$D19*$G19),0)</f>
        <v>0</v>
      </c>
      <c r="AH19" s="67" cm="1">
        <f t="array" ref="AH19">IFERROR((IF(AG$3-$F19&lt;0,0,IF(AG$3-$F19&gt;200,0,INDEX('Modeller - CO2'!$F$4:$AT$59,MATCH('Opgørelse - CO2'!$I19,'Modeller - CO2'!$A$4:$A$59,0),(AG$3-$F19)/5+1)))*$D19*$G19),0)</f>
        <v>0</v>
      </c>
      <c r="AI19" s="67" cm="1">
        <f t="array" ref="AI19">IFERROR((IF(AH$3-$F19&lt;0,0,IF(AH$3-$F19&gt;200,0,INDEX('Modeller - CO2'!$F$4:$AT$59,MATCH('Opgørelse - CO2'!$I19,'Modeller - CO2'!$A$4:$A$59,0),(AH$3-$F19)/5+1)))*$D19*$G19),0)</f>
        <v>0</v>
      </c>
      <c r="AJ19" s="67" cm="1">
        <f t="array" ref="AJ19">IFERROR((IF(AI$3-$F19&lt;0,0,IF(AI$3-$F19&gt;200,0,INDEX('Modeller - CO2'!$F$4:$AT$59,MATCH('Opgørelse - CO2'!$I19,'Modeller - CO2'!$A$4:$A$59,0),(AI$3-$F19)/5+1)))*$D19*$G19),0)</f>
        <v>0</v>
      </c>
      <c r="AK19" s="67" cm="1">
        <f t="array" ref="AK19">IFERROR((IF(AJ$3-$F19&lt;0,0,IF(AJ$3-$F19&gt;200,0,INDEX('Modeller - CO2'!$F$4:$AT$59,MATCH('Opgørelse - CO2'!$I19,'Modeller - CO2'!$A$4:$A$59,0),(AJ$3-$F19)/5+1)))*$D19*$G19),0)</f>
        <v>0</v>
      </c>
      <c r="AL19" s="67" cm="1">
        <f t="array" ref="AL19">IFERROR((IF(AK$3-$F19&lt;0,0,IF(AK$3-$F19&gt;200,0,INDEX('Modeller - CO2'!$F$4:$AT$59,MATCH('Opgørelse - CO2'!$I19,'Modeller - CO2'!$A$4:$A$59,0),(AK$3-$F19)/5+1)))*$D19*$G19),0)</f>
        <v>0</v>
      </c>
      <c r="AM19" s="67" cm="1">
        <f t="array" ref="AM19">IFERROR((IF(AL$3-$F19&lt;0,0,IF(AL$3-$F19&gt;200,0,INDEX('Modeller - CO2'!$F$4:$AT$59,MATCH('Opgørelse - CO2'!$I19,'Modeller - CO2'!$A$4:$A$59,0),(AL$3-$F19)/5+1)))*$D19*$G19),0)</f>
        <v>0</v>
      </c>
      <c r="AN19" s="67" cm="1">
        <f t="array" ref="AN19">IFERROR((IF(AM$3-$F19&lt;0,0,IF(AM$3-$F19&gt;200,0,INDEX('Modeller - CO2'!$F$4:$AT$59,MATCH('Opgørelse - CO2'!$I19,'Modeller - CO2'!$A$4:$A$59,0),(AM$3-$F19)/5+1)))*$D19*$G19),0)</f>
        <v>0</v>
      </c>
      <c r="AO19" s="67" cm="1">
        <f t="array" ref="AO19">IFERROR((IF(AN$3-$F19&lt;0,0,IF(AN$3-$F19&gt;200,0,INDEX('Modeller - CO2'!$F$4:$AT$59,MATCH('Opgørelse - CO2'!$I19,'Modeller - CO2'!$A$4:$A$59,0),(AN$3-$F19)/5+1)))*$D19*$G19),0)</f>
        <v>0</v>
      </c>
      <c r="AP19" s="67" cm="1">
        <f t="array" ref="AP19">IFERROR((IF(AO$3-$F19&lt;0,0,IF(AO$3-$F19&gt;200,0,INDEX('Modeller - CO2'!$F$4:$AT$59,MATCH('Opgørelse - CO2'!$I19,'Modeller - CO2'!$A$4:$A$59,0),(AO$3-$F19)/5+1)))*$D19*$G19),0)</f>
        <v>0</v>
      </c>
      <c r="AQ19" s="67" cm="1">
        <f t="array" ref="AQ19">IFERROR((IF(AP$3-$F19&lt;0,0,IF(AP$3-$F19&gt;200,0,INDEX('Modeller - CO2'!$F$4:$AT$59,MATCH('Opgørelse - CO2'!$I19,'Modeller - CO2'!$A$4:$A$59,0),(AP$3-$F19)/5+1)))*$D19*$G19),0)</f>
        <v>0</v>
      </c>
      <c r="AR19" s="67" cm="1">
        <f t="array" ref="AR19">IFERROR((IF(AQ$3-$F19&lt;0,0,IF(AQ$3-$F19&gt;200,0,INDEX('Modeller - CO2'!$F$4:$AT$59,MATCH('Opgørelse - CO2'!$I19,'Modeller - CO2'!$A$4:$A$59,0),(AQ$3-$F19)/5+1)))*$D19*$G19),0)</f>
        <v>0</v>
      </c>
      <c r="AS19" s="67" cm="1">
        <f t="array" ref="AS19">IFERROR((IF(AR$3-$F19&lt;0,0,IF(AR$3-$F19&gt;200,0,INDEX('Modeller - CO2'!$F$4:$AT$59,MATCH('Opgørelse - CO2'!$I19,'Modeller - CO2'!$A$4:$A$59,0),(AR$3-$F19)/5+1)))*$D19*$G19),0)</f>
        <v>0</v>
      </c>
      <c r="AT19" s="67" cm="1">
        <f t="array" ref="AT19">IFERROR((IF(AS$3-$F19&lt;0,0,IF(AS$3-$F19&gt;200,0,INDEX('Modeller - CO2'!$F$4:$AT$59,MATCH('Opgørelse - CO2'!$I19,'Modeller - CO2'!$A$4:$A$59,0),(AS$3-$F19)/5+1)))*$D19*$G19),0)</f>
        <v>0</v>
      </c>
      <c r="AU19" s="67" cm="1">
        <f t="array" ref="AU19">IFERROR((IF(AT$3-$F19&lt;0,0,IF(AT$3-$F19&gt;200,0,INDEX('Modeller - CO2'!$F$4:$AT$59,MATCH('Opgørelse - CO2'!$I19,'Modeller - CO2'!$A$4:$A$59,0),(AT$3-$F19)/5+1)))*$D19*$G19),0)</f>
        <v>0</v>
      </c>
      <c r="AV19" s="67" cm="1">
        <f t="array" ref="AV19">IFERROR((IF(AU$3-$F19&lt;0,0,IF(AU$3-$F19&gt;200,0,INDEX('Modeller - CO2'!$F$4:$AT$59,MATCH('Opgørelse - CO2'!$I19,'Modeller - CO2'!$A$4:$A$59,0),(AU$3-$F19)/5+1)))*$D19*$G19),0)</f>
        <v>0</v>
      </c>
      <c r="AW19" s="67" cm="1">
        <f t="array" ref="AW19">IFERROR((IF(AV$3-$F19&lt;0,0,IF(AV$3-$F19&gt;200,0,INDEX('Modeller - CO2'!$F$4:$AT$59,MATCH('Opgørelse - CO2'!$I19,'Modeller - CO2'!$A$4:$A$59,0),(AV$3-$F19)/5+1)))*$D19*$G19),0)</f>
        <v>0</v>
      </c>
      <c r="AX19" s="67" cm="1">
        <f t="array" ref="AX19">IFERROR((IF(AW$3-$F19&lt;0,0,IF(AW$3-$F19&gt;200,0,INDEX('Modeller - CO2'!$F$4:$AT$59,MATCH('Opgørelse - CO2'!$I19,'Modeller - CO2'!$A$4:$A$59,0),(AW$3-$F19)/5+1)))*$D19*$G19),0)</f>
        <v>0</v>
      </c>
      <c r="AY19" s="67" cm="1">
        <f t="array" ref="AY19">IFERROR((IF(AX$3-$F19&lt;0,0,IF(AX$3-$F19&gt;200,0,INDEX('Modeller - CO2'!$F$4:$AT$59,MATCH('Opgørelse - CO2'!$I19,'Modeller - CO2'!$A$4:$A$59,0),(AX$3-$F19)/5+1)))*$D19*$G19),0)</f>
        <v>0</v>
      </c>
      <c r="AZ19" s="67" cm="1">
        <f t="array" ref="AZ19">IFERROR((IF(AY$3-$F19&lt;0,0,IF(AY$3-$F19&gt;200,0,INDEX('Modeller - CO2'!$F$4:$AT$59,MATCH('Opgørelse - CO2'!$I19,'Modeller - CO2'!$A$4:$A$59,0),(AY$3-$F19)/5+1)))*$D19*$G19),0)</f>
        <v>0</v>
      </c>
      <c r="BA19" s="67" cm="1">
        <f t="array" ref="BA19">IFERROR((IF(AZ$3-$F19&lt;0,0,IF(AZ$3-$F19&gt;200,0,INDEX('Modeller - CO2'!$F$4:$AT$59,MATCH('Opgørelse - CO2'!$I19,'Modeller - CO2'!$A$4:$A$59,0),(AZ$3-$F19)/5+1)))*$D19*$G19),0)</f>
        <v>0</v>
      </c>
      <c r="BB19" s="67" cm="1">
        <f t="array" ref="BB19">IFERROR((IF(BA$3-$F19&lt;0,0,IF(BA$3-$F19&gt;200,0,INDEX('Modeller - CO2'!$F$4:$AT$59,MATCH('Opgørelse - CO2'!$I19,'Modeller - CO2'!$A$4:$A$59,0),(BA$3-$F19)/5+1)))*$D19*$G19),0)</f>
        <v>0</v>
      </c>
      <c r="BC19" s="67" cm="1">
        <f t="array" ref="BC19">IFERROR((IF(BB$3-$F19&lt;0,0,IF(BB$3-$F19&gt;200,0,INDEX('Modeller - CO2'!$F$4:$AT$59,MATCH('Opgørelse - CO2'!$I19,'Modeller - CO2'!$A$4:$A$59,0),(BB$3-$F19)/5+1)))*$D19*$G19),0)</f>
        <v>0</v>
      </c>
      <c r="BD19" s="67" cm="1">
        <f t="array" ref="BD19">IFERROR((IF(BC$3-$F19&lt;0,0,IF(BC$3-$F19&gt;200,0,INDEX('Modeller - CO2'!$F$4:$AT$59,MATCH('Opgørelse - CO2'!$I19,'Modeller - CO2'!$A$4:$A$59,0),(BC$3-$F19)/5+1)))*$D19*$G19),0)</f>
        <v>0</v>
      </c>
      <c r="BE19" s="67" cm="1">
        <f t="array" ref="BE19">IFERROR((IF(BD$3-$F19&lt;0,0,IF(BD$3-$F19&gt;200,0,INDEX('Modeller - CO2'!$F$4:$AT$59,MATCH('Opgørelse - CO2'!$I19,'Modeller - CO2'!$A$4:$A$59,0),(BD$3-$F19)/5+1)))*$D19*$G19),0)</f>
        <v>0</v>
      </c>
      <c r="BF19" s="67" cm="1">
        <f t="array" ref="BF19">IFERROR((IF(BE$3-$F19&lt;0,0,IF(BE$3-$F19&gt;200,0,INDEX('Modeller - CO2'!$F$4:$AT$59,MATCH('Opgørelse - CO2'!$I19,'Modeller - CO2'!$A$4:$A$59,0),(BE$3-$F19)/5+1)))*$D19*$G19),0)</f>
        <v>0</v>
      </c>
      <c r="BI19" s="67" cm="1">
        <f t="array" ref="BI19">IF($H19="ja",(IF(Q$3-$F19&lt;0,0,IF(Q$3-$F19&gt;200,0,INDEX('Modeller - CO2'!$F$4:$AT$59,MATCH("Jordbund",'Modeller - CO2'!$A$4:$A$59,0),(Q$3-$F19)/5+1)))*$D19*$G19),0)</f>
        <v>0</v>
      </c>
      <c r="BJ19" s="67" cm="1">
        <f t="array" ref="BJ19">IF($H19="ja",(IF(R$3-$F19&lt;0,0,IF(R$3-$F19&gt;200,0,INDEX('Modeller - CO2'!$F$4:$AT$59,MATCH("Jordbund",'Modeller - CO2'!$A$4:$A$59,0),(R$3-$F19)/5+1)))*$D19*$G19),0)</f>
        <v>0</v>
      </c>
      <c r="BK19" s="67" cm="1">
        <f t="array" ref="BK19">IF($H19="ja",(IF(S$3-$F19&lt;0,0,IF(S$3-$F19&gt;200,0,INDEX('Modeller - CO2'!$F$4:$AT$59,MATCH("Jordbund",'Modeller - CO2'!$A$4:$A$59,0),(S$3-$F19)/5+1)))*$D19*$G19),0)</f>
        <v>0</v>
      </c>
      <c r="BL19" s="67" cm="1">
        <f t="array" ref="BL19">IF($H19="ja",(IF(T$3-$F19&lt;0,0,IF(T$3-$F19&gt;200,0,INDEX('Modeller - CO2'!$F$4:$AT$59,MATCH("Jordbund",'Modeller - CO2'!$A$4:$A$59,0),(T$3-$F19)/5+1)))*$D19*$G19),0)</f>
        <v>0</v>
      </c>
      <c r="BM19" s="67" cm="1">
        <f t="array" ref="BM19">IF($H19="ja",(IF(U$3-$F19&lt;0,0,IF(U$3-$F19&gt;200,0,INDEX('Modeller - CO2'!$F$4:$AT$59,MATCH("Jordbund",'Modeller - CO2'!$A$4:$A$59,0),(U$3-$F19)/5+1)))*$D19*$G19),0)</f>
        <v>0</v>
      </c>
      <c r="BN19" s="67" cm="1">
        <f t="array" ref="BN19">IF($H19="ja",(IF(V$3-$F19&lt;0,0,IF(V$3-$F19&gt;200,0,INDEX('Modeller - CO2'!$F$4:$AT$59,MATCH("Jordbund",'Modeller - CO2'!$A$4:$A$59,0),(V$3-$F19)/5+1)))*$D19*$G19),0)</f>
        <v>0</v>
      </c>
      <c r="BO19" s="67" cm="1">
        <f t="array" ref="BO19">IF($H19="ja",(IF(W$3-$F19&lt;0,0,IF(W$3-$F19&gt;200,0,INDEX('Modeller - CO2'!$F$4:$AT$59,MATCH("Jordbund",'Modeller - CO2'!$A$4:$A$59,0),(W$3-$F19)/5+1)))*$D19*$G19),0)</f>
        <v>0</v>
      </c>
      <c r="BP19" s="67" cm="1">
        <f t="array" ref="BP19">IF($H19="ja",(IF(X$3-$F19&lt;0,0,IF(X$3-$F19&gt;200,0,INDEX('Modeller - CO2'!$F$4:$AT$59,MATCH("Jordbund",'Modeller - CO2'!$A$4:$A$59,0),(X$3-$F19)/5+1)))*$D19*$G19),0)</f>
        <v>0</v>
      </c>
      <c r="BQ19" s="67" cm="1">
        <f t="array" ref="BQ19">IF($H19="ja",(IF(Y$3-$F19&lt;0,0,IF(Y$3-$F19&gt;200,0,INDEX('Modeller - CO2'!$F$4:$AT$59,MATCH("Jordbund",'Modeller - CO2'!$A$4:$A$59,0),(Y$3-$F19)/5+1)))*$D19*$G19),0)</f>
        <v>0</v>
      </c>
      <c r="BR19" s="67" cm="1">
        <f t="array" ref="BR19">IF($H19="ja",(IF(Z$3-$F19&lt;0,0,IF(Z$3-$F19&gt;200,0,INDEX('Modeller - CO2'!$F$4:$AT$59,MATCH("Jordbund",'Modeller - CO2'!$A$4:$A$59,0),(Z$3-$F19)/5+1)))*$D19*$G19),0)</f>
        <v>0</v>
      </c>
      <c r="BS19" s="67" cm="1">
        <f t="array" ref="BS19">IF($H19="ja",(IF(AA$3-$F19&lt;0,0,IF(AA$3-$F19&gt;200,0,INDEX('Modeller - CO2'!$F$4:$AT$59,MATCH("Jordbund",'Modeller - CO2'!$A$4:$A$59,0),(AA$3-$F19)/5+1)))*$D19*$G19),0)</f>
        <v>0</v>
      </c>
      <c r="BT19" s="67" cm="1">
        <f t="array" ref="BT19">IF($H19="ja",(IF(AB$3-$F19&lt;0,0,IF(AB$3-$F19&gt;200,0,INDEX('Modeller - CO2'!$F$4:$AT$59,MATCH("Jordbund",'Modeller - CO2'!$A$4:$A$59,0),(AB$3-$F19)/5+1)))*$D19*$G19),0)</f>
        <v>0</v>
      </c>
      <c r="BU19" s="67" cm="1">
        <f t="array" ref="BU19">IF($H19="ja",(IF(AC$3-$F19&lt;0,0,IF(AC$3-$F19&gt;200,0,INDEX('Modeller - CO2'!$F$4:$AT$59,MATCH("Jordbund",'Modeller - CO2'!$A$4:$A$59,0),(AC$3-$F19)/5+1)))*$D19*$G19),0)</f>
        <v>0</v>
      </c>
      <c r="BV19" s="67" cm="1">
        <f t="array" ref="BV19">IF($H19="ja",(IF(AD$3-$F19&lt;0,0,IF(AD$3-$F19&gt;200,0,INDEX('Modeller - CO2'!$F$4:$AT$59,MATCH("Jordbund",'Modeller - CO2'!$A$4:$A$59,0),(AD$3-$F19)/5+1)))*$D19*$G19),0)</f>
        <v>0</v>
      </c>
      <c r="BW19" s="67" cm="1">
        <f t="array" ref="BW19">IF($H19="ja",(IF(AE$3-$F19&lt;0,0,IF(AE$3-$F19&gt;200,0,INDEX('Modeller - CO2'!$F$4:$AT$59,MATCH("Jordbund",'Modeller - CO2'!$A$4:$A$59,0),(AE$3-$F19)/5+1)))*$D19*$G19),0)</f>
        <v>0</v>
      </c>
      <c r="BX19" s="67" cm="1">
        <f t="array" ref="BX19">IF($H19="ja",(IF(AF$3-$F19&lt;0,0,IF(AF$3-$F19&gt;200,0,INDEX('Modeller - CO2'!$F$4:$AT$59,MATCH("Jordbund",'Modeller - CO2'!$A$4:$A$59,0),(AF$3-$F19)/5+1)))*$D19*$G19),0)</f>
        <v>0</v>
      </c>
      <c r="BY19" s="67" cm="1">
        <f t="array" ref="BY19">IF($H19="ja",(IF(AG$3-$F19&lt;0,0,IF(AG$3-$F19&gt;200,0,INDEX('Modeller - CO2'!$F$4:$AT$59,MATCH("Jordbund",'Modeller - CO2'!$A$4:$A$59,0),(AG$3-$F19)/5+1)))*$D19*$G19),0)</f>
        <v>0</v>
      </c>
      <c r="BZ19" s="67" cm="1">
        <f t="array" ref="BZ19">IF($H19="ja",(IF(AH$3-$F19&lt;0,0,IF(AH$3-$F19&gt;200,0,INDEX('Modeller - CO2'!$F$4:$AT$59,MATCH("Jordbund",'Modeller - CO2'!$A$4:$A$59,0),(AH$3-$F19)/5+1)))*$D19*$G19),0)</f>
        <v>0</v>
      </c>
      <c r="CA19" s="67" cm="1">
        <f t="array" ref="CA19">IF($H19="ja",(IF(AI$3-$F19&lt;0,0,IF(AI$3-$F19&gt;200,0,INDEX('Modeller - CO2'!$F$4:$AT$59,MATCH("Jordbund",'Modeller - CO2'!$A$4:$A$59,0),(AI$3-$F19)/5+1)))*$D19*$G19),0)</f>
        <v>0</v>
      </c>
      <c r="CB19" s="67" cm="1">
        <f t="array" ref="CB19">IF($H19="ja",(IF(AJ$3-$F19&lt;0,0,IF(AJ$3-$F19&gt;200,0,INDEX('Modeller - CO2'!$F$4:$AT$59,MATCH("Jordbund",'Modeller - CO2'!$A$4:$A$59,0),(AJ$3-$F19)/5+1)))*$D19*$G19),0)</f>
        <v>0</v>
      </c>
      <c r="CC19" s="67" cm="1">
        <f t="array" ref="CC19">IF($H19="ja",(IF(AK$3-$F19&lt;0,0,IF(AK$3-$F19&gt;200,0,INDEX('Modeller - CO2'!$F$4:$AT$59,MATCH("Jordbund",'Modeller - CO2'!$A$4:$A$59,0),(AK$3-$F19)/5+1)))*$D19*$G19),0)</f>
        <v>0</v>
      </c>
      <c r="CD19" s="67" cm="1">
        <f t="array" ref="CD19">IF($H19="ja",(IF(AL$3-$F19&lt;0,0,IF(AL$3-$F19&gt;200,0,INDEX('Modeller - CO2'!$F$4:$AT$59,MATCH("Jordbund",'Modeller - CO2'!$A$4:$A$59,0),(AL$3-$F19)/5+1)))*$D19*$G19),0)</f>
        <v>0</v>
      </c>
      <c r="CE19" s="67" cm="1">
        <f t="array" ref="CE19">IF($H19="ja",(IF(AM$3-$F19&lt;0,0,IF(AM$3-$F19&gt;200,0,INDEX('Modeller - CO2'!$F$4:$AT$59,MATCH("Jordbund",'Modeller - CO2'!$A$4:$A$59,0),(AM$3-$F19)/5+1)))*$D19*$G19),0)</f>
        <v>0</v>
      </c>
      <c r="CF19" s="67" cm="1">
        <f t="array" ref="CF19">IF($H19="ja",(IF(AN$3-$F19&lt;0,0,IF(AN$3-$F19&gt;200,0,INDEX('Modeller - CO2'!$F$4:$AT$59,MATCH("Jordbund",'Modeller - CO2'!$A$4:$A$59,0),(AN$3-$F19)/5+1)))*$D19*$G19),0)</f>
        <v>0</v>
      </c>
      <c r="CG19" s="67" cm="1">
        <f t="array" ref="CG19">IF($H19="ja",(IF(AO$3-$F19&lt;0,0,IF(AO$3-$F19&gt;200,0,INDEX('Modeller - CO2'!$F$4:$AT$59,MATCH("Jordbund",'Modeller - CO2'!$A$4:$A$59,0),(AO$3-$F19)/5+1)))*$D19*$G19),0)</f>
        <v>0</v>
      </c>
      <c r="CH19" s="67" cm="1">
        <f t="array" ref="CH19">IF($H19="ja",(IF(AP$3-$F19&lt;0,0,IF(AP$3-$F19&gt;200,0,INDEX('Modeller - CO2'!$F$4:$AT$59,MATCH("Jordbund",'Modeller - CO2'!$A$4:$A$59,0),(AP$3-$F19)/5+1)))*$D19*$G19),0)</f>
        <v>0</v>
      </c>
      <c r="CI19" s="67" cm="1">
        <f t="array" ref="CI19">IF($H19="ja",(IF(AQ$3-$F19&lt;0,0,IF(AQ$3-$F19&gt;200,0,INDEX('Modeller - CO2'!$F$4:$AT$59,MATCH("Jordbund",'Modeller - CO2'!$A$4:$A$59,0),(AQ$3-$F19)/5+1)))*$D19*$G19),0)</f>
        <v>0</v>
      </c>
      <c r="CJ19" s="67" cm="1">
        <f t="array" ref="CJ19">IF($H19="ja",(IF(AR$3-$F19&lt;0,0,IF(AR$3-$F19&gt;200,0,INDEX('Modeller - CO2'!$F$4:$AT$59,MATCH("Jordbund",'Modeller - CO2'!$A$4:$A$59,0),(AR$3-$F19)/5+1)))*$D19*$G19),0)</f>
        <v>0</v>
      </c>
      <c r="CK19" s="67" cm="1">
        <f t="array" ref="CK19">IF($H19="ja",(IF(AS$3-$F19&lt;0,0,IF(AS$3-$F19&gt;200,0,INDEX('Modeller - CO2'!$F$4:$AT$59,MATCH("Jordbund",'Modeller - CO2'!$A$4:$A$59,0),(AS$3-$F19)/5+1)))*$D19*$G19),0)</f>
        <v>0</v>
      </c>
      <c r="CL19" s="67" cm="1">
        <f t="array" ref="CL19">IF($H19="ja",(IF(AT$3-$F19&lt;0,0,IF(AT$3-$F19&gt;200,0,INDEX('Modeller - CO2'!$F$4:$AT$59,MATCH("Jordbund",'Modeller - CO2'!$A$4:$A$59,0),(AT$3-$F19)/5+1)))*$D19*$G19),0)</f>
        <v>0</v>
      </c>
      <c r="CM19" s="67" cm="1">
        <f t="array" ref="CM19">IF($H19="ja",(IF(AU$3-$F19&lt;0,0,IF(AU$3-$F19&gt;200,0,INDEX('Modeller - CO2'!$F$4:$AT$59,MATCH("Jordbund",'Modeller - CO2'!$A$4:$A$59,0),(AU$3-$F19)/5+1)))*$D19*$G19),0)</f>
        <v>0</v>
      </c>
      <c r="CN19" s="67" cm="1">
        <f t="array" ref="CN19">IF($H19="ja",(IF(AV$3-$F19&lt;0,0,IF(AV$3-$F19&gt;200,0,INDEX('Modeller - CO2'!$F$4:$AT$59,MATCH("Jordbund",'Modeller - CO2'!$A$4:$A$59,0),(AV$3-$F19)/5+1)))*$D19*$G19),0)</f>
        <v>0</v>
      </c>
      <c r="CO19" s="67" cm="1">
        <f t="array" ref="CO19">IF($H19="ja",(IF(AW$3-$F19&lt;0,0,IF(AW$3-$F19&gt;200,0,INDEX('Modeller - CO2'!$F$4:$AT$59,MATCH("Jordbund",'Modeller - CO2'!$A$4:$A$59,0),(AW$3-$F19)/5+1)))*$D19*$G19),0)</f>
        <v>0</v>
      </c>
      <c r="CP19" s="67" cm="1">
        <f t="array" ref="CP19">IF($H19="ja",(IF(AX$3-$F19&lt;0,0,IF(AX$3-$F19&gt;200,0,INDEX('Modeller - CO2'!$F$4:$AT$59,MATCH("Jordbund",'Modeller - CO2'!$A$4:$A$59,0),(AX$3-$F19)/5+1)))*$D19*$G19),0)</f>
        <v>0</v>
      </c>
      <c r="CQ19" s="67" cm="1">
        <f t="array" ref="CQ19">IF($H19="ja",(IF(AY$3-$F19&lt;0,0,IF(AY$3-$F19&gt;200,0,INDEX('Modeller - CO2'!$F$4:$AT$59,MATCH("Jordbund",'Modeller - CO2'!$A$4:$A$59,0),(AY$3-$F19)/5+1)))*$D19*$G19),0)</f>
        <v>0</v>
      </c>
      <c r="CR19" s="67" cm="1">
        <f t="array" ref="CR19">IF($H19="ja",(IF(AZ$3-$F19&lt;0,0,IF(AZ$3-$F19&gt;200,0,INDEX('Modeller - CO2'!$F$4:$AT$59,MATCH("Jordbund",'Modeller - CO2'!$A$4:$A$59,0),(AZ$3-$F19)/5+1)))*$D19*$G19),0)</f>
        <v>0</v>
      </c>
      <c r="CS19" s="67" cm="1">
        <f t="array" ref="CS19">IF($H19="ja",(IF(BA$3-$F19&lt;0,0,IF(BA$3-$F19&gt;200,0,INDEX('Modeller - CO2'!$F$4:$AT$59,MATCH("Jordbund",'Modeller - CO2'!$A$4:$A$59,0),(BA$3-$F19)/5+1)))*$D19*$G19),0)</f>
        <v>0</v>
      </c>
      <c r="CT19" s="67" cm="1">
        <f t="array" ref="CT19">IF($H19="ja",(IF(BB$3-$F19&lt;0,0,IF(BB$3-$F19&gt;200,0,INDEX('Modeller - CO2'!$F$4:$AT$59,MATCH("Jordbund",'Modeller - CO2'!$A$4:$A$59,0),(BB$3-$F19)/5+1)))*$D19*$G19),0)</f>
        <v>0</v>
      </c>
      <c r="CU19" s="67" cm="1">
        <f t="array" ref="CU19">IF($H19="ja",(IF(BC$3-$F19&lt;0,0,IF(BC$3-$F19&gt;200,0,INDEX('Modeller - CO2'!$F$4:$AT$59,MATCH("Jordbund",'Modeller - CO2'!$A$4:$A$59,0),(BC$3-$F19)/5+1)))*$D19*$G19),0)</f>
        <v>0</v>
      </c>
      <c r="CV19" s="67" cm="1">
        <f t="array" ref="CV19">IF($H19="ja",(IF(BD$3-$F19&lt;0,0,IF(BD$3-$F19&gt;200,0,INDEX('Modeller - CO2'!$F$4:$AT$59,MATCH("Jordbund",'Modeller - CO2'!$A$4:$A$59,0),(BD$3-$F19)/5+1)))*$D19*$G19),0)</f>
        <v>0</v>
      </c>
      <c r="CW19" s="67" cm="1">
        <f t="array" ref="CW19">IF($H19="ja",(IF(BE$3-$F19&lt;0,0,IF(BE$3-$F19&gt;200,0,INDEX('Modeller - CO2'!$F$4:$AT$59,MATCH("Jordbund",'Modeller - CO2'!$A$4:$A$59,0),(BE$3-$F19)/5+1)))*$D19*$G19),0)</f>
        <v>0</v>
      </c>
      <c r="CZ19" s="67" cm="1">
        <f t="array" ref="CZ19">IF($P19="ja",(IF(CY$3-$F19&lt;0,0,IF(CY$3-$F19&gt;200,0,INDEX('Modeller - CO2'!$F$4:$AT$59,MATCH("Litter og dødt ved",'Modeller - CO2'!$A$4:$A$59,0),(CY$3-$F19)/5+1)))*$D19*$G19),0)</f>
        <v>0</v>
      </c>
      <c r="DA19" s="67" cm="1">
        <f t="array" ref="DA19">IF($P19="ja",(IF(CZ$3-$F19&lt;0,0,IF(CZ$3-$F19&gt;200,0,INDEX('Modeller - CO2'!$F$4:$AT$59,MATCH("Litter og dødt ved",'Modeller - CO2'!$A$4:$A$59,0),(CZ$3-$F19)/5+1)))*$D19*$G19),0)</f>
        <v>0</v>
      </c>
      <c r="DB19" s="67" cm="1">
        <f t="array" ref="DB19">IF($P19="ja",(IF(DA$3-$F19&lt;0,0,IF(DA$3-$F19&gt;200,0,INDEX('Modeller - CO2'!$F$4:$AT$59,MATCH("Litter og dødt ved",'Modeller - CO2'!$A$4:$A$59,0),(DA$3-$F19)/5+1)))*$D19*$G19),0)</f>
        <v>0</v>
      </c>
      <c r="DC19" s="67" cm="1">
        <f t="array" ref="DC19">IF($P19="ja",(IF(DB$3-$F19&lt;0,0,IF(DB$3-$F19&gt;200,0,INDEX('Modeller - CO2'!$F$4:$AT$59,MATCH("Litter og dødt ved",'Modeller - CO2'!$A$4:$A$59,0),(DB$3-$F19)/5+1)))*$D19*$G19),0)</f>
        <v>0</v>
      </c>
      <c r="DD19" s="67" cm="1">
        <f t="array" ref="DD19">IF($P19="ja",(IF(DC$3-$F19&lt;0,0,IF(DC$3-$F19&gt;200,0,INDEX('Modeller - CO2'!$F$4:$AT$59,MATCH("Litter og dødt ved",'Modeller - CO2'!$A$4:$A$59,0),(DC$3-$F19)/5+1)))*$D19*$G19),0)</f>
        <v>0</v>
      </c>
      <c r="DE19" s="67" cm="1">
        <f t="array" ref="DE19">IF($P19="ja",(IF(DD$3-$F19&lt;0,0,IF(DD$3-$F19&gt;200,0,INDEX('Modeller - CO2'!$F$4:$AT$59,MATCH("Litter og dødt ved",'Modeller - CO2'!$A$4:$A$59,0),(DD$3-$F19)/5+1)))*$D19*$G19),0)</f>
        <v>0</v>
      </c>
      <c r="DF19" s="67" cm="1">
        <f t="array" ref="DF19">IF($P19="ja",(IF(DE$3-$F19&lt;0,0,IF(DE$3-$F19&gt;200,0,INDEX('Modeller - CO2'!$F$4:$AT$59,MATCH("Litter og dødt ved",'Modeller - CO2'!$A$4:$A$59,0),(DE$3-$F19)/5+1)))*$D19*$G19),0)</f>
        <v>0</v>
      </c>
      <c r="DG19" s="67" cm="1">
        <f t="array" ref="DG19">IF($P19="ja",(IF(DF$3-$F19&lt;0,0,IF(DF$3-$F19&gt;200,0,INDEX('Modeller - CO2'!$F$4:$AT$59,MATCH("Litter og dødt ved",'Modeller - CO2'!$A$4:$A$59,0),(DF$3-$F19)/5+1)))*$D19*$G19),0)</f>
        <v>0</v>
      </c>
      <c r="DH19" s="67" cm="1">
        <f t="array" ref="DH19">IF($P19="ja",(IF(DG$3-$F19&lt;0,0,IF(DG$3-$F19&gt;200,0,INDEX('Modeller - CO2'!$F$4:$AT$59,MATCH("Litter og dødt ved",'Modeller - CO2'!$A$4:$A$59,0),(DG$3-$F19)/5+1)))*$D19*$G19),0)</f>
        <v>0</v>
      </c>
      <c r="DI19" s="67" cm="1">
        <f t="array" ref="DI19">IF($P19="ja",(IF(DH$3-$F19&lt;0,0,IF(DH$3-$F19&gt;200,0,INDEX('Modeller - CO2'!$F$4:$AT$59,MATCH("Litter og dødt ved",'Modeller - CO2'!$A$4:$A$59,0),(DH$3-$F19)/5+1)))*$D19*$G19),0)</f>
        <v>0</v>
      </c>
      <c r="DJ19" s="67" cm="1">
        <f t="array" ref="DJ19">IF($P19="ja",(IF(DI$3-$F19&lt;0,0,IF(DI$3-$F19&gt;200,0,INDEX('Modeller - CO2'!$F$4:$AT$59,MATCH("Litter og dødt ved",'Modeller - CO2'!$A$4:$A$59,0),(DI$3-$F19)/5+1)))*$D19*$G19),0)</f>
        <v>0</v>
      </c>
      <c r="DK19" s="67" cm="1">
        <f t="array" ref="DK19">IF($P19="ja",(IF(DJ$3-$F19&lt;0,0,IF(DJ$3-$F19&gt;200,0,INDEX('Modeller - CO2'!$F$4:$AT$59,MATCH("Litter og dødt ved",'Modeller - CO2'!$A$4:$A$59,0),(DJ$3-$F19)/5+1)))*$D19*$G19),0)</f>
        <v>0</v>
      </c>
      <c r="DL19" s="67" cm="1">
        <f t="array" ref="DL19">IF($P19="ja",(IF(DK$3-$F19&lt;0,0,IF(DK$3-$F19&gt;200,0,INDEX('Modeller - CO2'!$F$4:$AT$59,MATCH("Litter og dødt ved",'Modeller - CO2'!$A$4:$A$59,0),(DK$3-$F19)/5+1)))*$D19*$G19),0)</f>
        <v>0</v>
      </c>
      <c r="DM19" s="67" cm="1">
        <f t="array" ref="DM19">IF($P19="ja",(IF(DL$3-$F19&lt;0,0,IF(DL$3-$F19&gt;200,0,INDEX('Modeller - CO2'!$F$4:$AT$59,MATCH("Litter og dødt ved",'Modeller - CO2'!$A$4:$A$59,0),(DL$3-$F19)/5+1)))*$D19*$G19),0)</f>
        <v>0</v>
      </c>
      <c r="DN19" s="67" cm="1">
        <f t="array" ref="DN19">IF($P19="ja",(IF(DM$3-$F19&lt;0,0,IF(DM$3-$F19&gt;200,0,INDEX('Modeller - CO2'!$F$4:$AT$59,MATCH("Litter og dødt ved",'Modeller - CO2'!$A$4:$A$59,0),(DM$3-$F19)/5+1)))*$D19*$G19),0)</f>
        <v>0</v>
      </c>
      <c r="DO19" s="67" cm="1">
        <f t="array" ref="DO19">IF($P19="ja",(IF(DN$3-$F19&lt;0,0,IF(DN$3-$F19&gt;200,0,INDEX('Modeller - CO2'!$F$4:$AT$59,MATCH("Litter og dødt ved",'Modeller - CO2'!$A$4:$A$59,0),(DN$3-$F19)/5+1)))*$D19*$G19),0)</f>
        <v>0</v>
      </c>
      <c r="DP19" s="67" cm="1">
        <f t="array" ref="DP19">IF($P19="ja",(IF(DO$3-$F19&lt;0,0,IF(DO$3-$F19&gt;200,0,INDEX('Modeller - CO2'!$F$4:$AT$59,MATCH("Litter og dødt ved",'Modeller - CO2'!$A$4:$A$59,0),(DO$3-$F19)/5+1)))*$D19*$G19),0)</f>
        <v>0</v>
      </c>
      <c r="DQ19" s="67" cm="1">
        <f t="array" ref="DQ19">IF($P19="ja",(IF(DP$3-$F19&lt;0,0,IF(DP$3-$F19&gt;200,0,INDEX('Modeller - CO2'!$F$4:$AT$59,MATCH("Litter og dødt ved",'Modeller - CO2'!$A$4:$A$59,0),(DP$3-$F19)/5+1)))*$D19*$G19),0)</f>
        <v>0</v>
      </c>
      <c r="DR19" s="67" cm="1">
        <f t="array" ref="DR19">IF($P19="ja",(IF(DQ$3-$F19&lt;0,0,IF(DQ$3-$F19&gt;200,0,INDEX('Modeller - CO2'!$F$4:$AT$59,MATCH("Litter og dødt ved",'Modeller - CO2'!$A$4:$A$59,0),(DQ$3-$F19)/5+1)))*$D19*$G19),0)</f>
        <v>0</v>
      </c>
      <c r="DS19" s="67" cm="1">
        <f t="array" ref="DS19">IF($P19="ja",(IF(DR$3-$F19&lt;0,0,IF(DR$3-$F19&gt;200,0,INDEX('Modeller - CO2'!$F$4:$AT$59,MATCH("Litter og dødt ved",'Modeller - CO2'!$A$4:$A$59,0),(DR$3-$F19)/5+1)))*$D19*$G19),0)</f>
        <v>0</v>
      </c>
      <c r="DT19" s="67" cm="1">
        <f t="array" ref="DT19">IF($P19="ja",(IF(DS$3-$F19&lt;0,0,IF(DS$3-$F19&gt;200,0,INDEX('Modeller - CO2'!$F$4:$AT$59,MATCH("Litter og dødt ved",'Modeller - CO2'!$A$4:$A$59,0),(DS$3-$F19)/5+1)))*$D19*$G19),0)</f>
        <v>0</v>
      </c>
      <c r="DU19" s="67" cm="1">
        <f t="array" ref="DU19">IF($P19="ja",(IF(DT$3-$F19&lt;0,0,IF(DT$3-$F19&gt;200,0,INDEX('Modeller - CO2'!$F$4:$AT$59,MATCH("Litter og dødt ved",'Modeller - CO2'!$A$4:$A$59,0),(DT$3-$F19)/5+1)))*$D19*$G19),0)</f>
        <v>0</v>
      </c>
      <c r="DV19" s="67" cm="1">
        <f t="array" ref="DV19">IF($P19="ja",(IF(DU$3-$F19&lt;0,0,IF(DU$3-$F19&gt;200,0,INDEX('Modeller - CO2'!$F$4:$AT$59,MATCH("Litter og dødt ved",'Modeller - CO2'!$A$4:$A$59,0),(DU$3-$F19)/5+1)))*$D19*$G19),0)</f>
        <v>0</v>
      </c>
      <c r="DW19" s="67" cm="1">
        <f t="array" ref="DW19">IF($P19="ja",(IF(DV$3-$F19&lt;0,0,IF(DV$3-$F19&gt;200,0,INDEX('Modeller - CO2'!$F$4:$AT$59,MATCH("Litter og dødt ved",'Modeller - CO2'!$A$4:$A$59,0),(DV$3-$F19)/5+1)))*$D19*$G19),0)</f>
        <v>0</v>
      </c>
      <c r="DX19" s="67" cm="1">
        <f t="array" ref="DX19">IF($P19="ja",(IF(DW$3-$F19&lt;0,0,IF(DW$3-$F19&gt;200,0,INDEX('Modeller - CO2'!$F$4:$AT$59,MATCH("Litter og dødt ved",'Modeller - CO2'!$A$4:$A$59,0),(DW$3-$F19)/5+1)))*$D19*$G19),0)</f>
        <v>0</v>
      </c>
      <c r="DY19" s="67" cm="1">
        <f t="array" ref="DY19">IF($P19="ja",(IF(DX$3-$F19&lt;0,0,IF(DX$3-$F19&gt;200,0,INDEX('Modeller - CO2'!$F$4:$AT$59,MATCH("Litter og dødt ved",'Modeller - CO2'!$A$4:$A$59,0),(DX$3-$F19)/5+1)))*$D19*$G19),0)</f>
        <v>0</v>
      </c>
      <c r="DZ19" s="67" cm="1">
        <f t="array" ref="DZ19">IF($P19="ja",(IF(DY$3-$F19&lt;0,0,IF(DY$3-$F19&gt;200,0,INDEX('Modeller - CO2'!$F$4:$AT$59,MATCH("Litter og dødt ved",'Modeller - CO2'!$A$4:$A$59,0),(DY$3-$F19)/5+1)))*$D19*$G19),0)</f>
        <v>0</v>
      </c>
      <c r="EA19" s="67" cm="1">
        <f t="array" ref="EA19">IF($P19="ja",(IF(DZ$3-$F19&lt;0,0,IF(DZ$3-$F19&gt;200,0,INDEX('Modeller - CO2'!$F$4:$AT$59,MATCH("Litter og dødt ved",'Modeller - CO2'!$A$4:$A$59,0),(DZ$3-$F19)/5+1)))*$D19*$G19),0)</f>
        <v>0</v>
      </c>
      <c r="EB19" s="67" cm="1">
        <f t="array" ref="EB19">IF($P19="ja",(IF(EA$3-$F19&lt;0,0,IF(EA$3-$F19&gt;200,0,INDEX('Modeller - CO2'!$F$4:$AT$59,MATCH("Litter og dødt ved",'Modeller - CO2'!$A$4:$A$59,0),(EA$3-$F19)/5+1)))*$D19*$G19),0)</f>
        <v>0</v>
      </c>
      <c r="EC19" s="67" cm="1">
        <f t="array" ref="EC19">IF($P19="ja",(IF(EB$3-$F19&lt;0,0,IF(EB$3-$F19&gt;200,0,INDEX('Modeller - CO2'!$F$4:$AT$59,MATCH("Litter og dødt ved",'Modeller - CO2'!$A$4:$A$59,0),(EB$3-$F19)/5+1)))*$D19*$G19),0)</f>
        <v>0</v>
      </c>
      <c r="ED19" s="67" cm="1">
        <f t="array" ref="ED19">IF($P19="ja",(IF(EC$3-$F19&lt;0,0,IF(EC$3-$F19&gt;200,0,INDEX('Modeller - CO2'!$F$4:$AT$59,MATCH("Litter og dødt ved",'Modeller - CO2'!$A$4:$A$59,0),(EC$3-$F19)/5+1)))*$D19*$G19),0)</f>
        <v>0</v>
      </c>
      <c r="EE19" s="67" cm="1">
        <f t="array" ref="EE19">IF($P19="ja",(IF(ED$3-$F19&lt;0,0,IF(ED$3-$F19&gt;200,0,INDEX('Modeller - CO2'!$F$4:$AT$59,MATCH("Litter og dødt ved",'Modeller - CO2'!$A$4:$A$59,0),(ED$3-$F19)/5+1)))*$D19*$G19),0)</f>
        <v>0</v>
      </c>
      <c r="EF19" s="67" cm="1">
        <f t="array" ref="EF19">IF($P19="ja",(IF(EE$3-$F19&lt;0,0,IF(EE$3-$F19&gt;200,0,INDEX('Modeller - CO2'!$F$4:$AT$59,MATCH("Litter og dødt ved",'Modeller - CO2'!$A$4:$A$59,0),(EE$3-$F19)/5+1)))*$D19*$G19),0)</f>
        <v>0</v>
      </c>
      <c r="EG19" s="67" cm="1">
        <f t="array" ref="EG19">IF($P19="ja",(IF(EF$3-$F19&lt;0,0,IF(EF$3-$F19&gt;200,0,INDEX('Modeller - CO2'!$F$4:$AT$59,MATCH("Litter og dødt ved",'Modeller - CO2'!$A$4:$A$59,0),(EF$3-$F19)/5+1)))*$D19*$G19),0)</f>
        <v>0</v>
      </c>
      <c r="EH19" s="67" cm="1">
        <f t="array" ref="EH19">IF($P19="ja",(IF(EG$3-$F19&lt;0,0,IF(EG$3-$F19&gt;200,0,INDEX('Modeller - CO2'!$F$4:$AT$59,MATCH("Litter og dødt ved",'Modeller - CO2'!$A$4:$A$59,0),(EG$3-$F19)/5+1)))*$D19*$G19),0)</f>
        <v>0</v>
      </c>
      <c r="EI19" s="67" cm="1">
        <f t="array" ref="EI19">IF($P19="ja",(IF(EH$3-$F19&lt;0,0,IF(EH$3-$F19&gt;200,0,INDEX('Modeller - CO2'!$F$4:$AT$59,MATCH("Litter og dødt ved",'Modeller - CO2'!$A$4:$A$59,0),(EH$3-$F19)/5+1)))*$D19*$G19),0)</f>
        <v>0</v>
      </c>
      <c r="EJ19" s="67" cm="1">
        <f t="array" ref="EJ19">IF($P19="ja",(IF(EI$3-$F19&lt;0,0,IF(EI$3-$F19&gt;200,0,INDEX('Modeller - CO2'!$F$4:$AT$59,MATCH("Litter og dødt ved",'Modeller - CO2'!$A$4:$A$59,0),(EI$3-$F19)/5+1)))*$D19*$G19),0)</f>
        <v>0</v>
      </c>
      <c r="EK19" s="67" cm="1">
        <f t="array" ref="EK19">IF($P19="ja",(IF(EJ$3-$F19&lt;0,0,IF(EJ$3-$F19&gt;200,0,INDEX('Modeller - CO2'!$F$4:$AT$59,MATCH("Litter og dødt ved",'Modeller - CO2'!$A$4:$A$59,0),(EJ$3-$F19)/5+1)))*$D19*$G19),0)</f>
        <v>0</v>
      </c>
      <c r="EL19" s="67" cm="1">
        <f t="array" ref="EL19">IF($P19="ja",(IF(EK$3-$F19&lt;0,0,IF(EK$3-$F19&gt;200,0,INDEX('Modeller - CO2'!$F$4:$AT$59,MATCH("Litter og dødt ved",'Modeller - CO2'!$A$4:$A$59,0),(EK$3-$F19)/5+1)))*$D19*$G19),0)</f>
        <v>0</v>
      </c>
      <c r="EM19" s="67" cm="1">
        <f t="array" ref="EM19">IF($P19="ja",(IF(EL$3-$F19&lt;0,0,IF(EL$3-$F19&gt;200,0,INDEX('Modeller - CO2'!$F$4:$AT$59,MATCH("Litter og dødt ved",'Modeller - CO2'!$A$4:$A$59,0),(EL$3-$F19)/5+1)))*$D19*$G19),0)</f>
        <v>0</v>
      </c>
      <c r="EN19" s="67" cm="1">
        <f t="array" ref="EN19">IF($P19="ja",(IF(EM$3-$F19&lt;0,0,IF(EM$3-$F19&gt;200,0,INDEX('Modeller - CO2'!$F$4:$AT$59,MATCH("Litter og dødt ved",'Modeller - CO2'!$A$4:$A$59,0),(EM$3-$F19)/5+1)))*$D19*$G19),0)</f>
        <v>0</v>
      </c>
    </row>
    <row r="20" spans="2:144" ht="15.6" x14ac:dyDescent="0.3">
      <c r="B20" s="66">
        <f>'Stamdata - Projektplan'!B64</f>
        <v>0</v>
      </c>
      <c r="C20" s="66">
        <f>'Stamdata - Projektplan'!C64</f>
        <v>0</v>
      </c>
      <c r="D20" s="66">
        <f>'Stamdata - Projektplan'!D64</f>
        <v>0</v>
      </c>
      <c r="E20" s="66">
        <f>'Stamdata - Projektplan'!E64</f>
        <v>0</v>
      </c>
      <c r="F20" s="66">
        <f>'Stamdata - Projektplan'!G64</f>
        <v>0</v>
      </c>
      <c r="G20" s="66">
        <f>'Stamdata - Projektplan'!H64</f>
        <v>0</v>
      </c>
      <c r="H20" s="66">
        <f>'Stamdata - Projektplan'!I64</f>
        <v>0</v>
      </c>
      <c r="I20" s="66">
        <f>'Stamdata - Projektplan'!J64</f>
        <v>0</v>
      </c>
      <c r="J20" s="63" t="str">
        <f>IFERROR(VLOOKUP(I20,'Modeller - CO2'!$A$4:$C$57,3,FALSE),"")</f>
        <v/>
      </c>
      <c r="K20" s="451" t="str">
        <f>IFERROR(VLOOKUP(I20,'Modeller - CO2'!$A$4:$D$57,4,FALSE),"")</f>
        <v/>
      </c>
      <c r="L20" s="453" t="str">
        <f t="shared" si="80"/>
        <v/>
      </c>
      <c r="M20" s="451" t="str">
        <f>IFERROR(VLOOKUP(I20,'Modeller - CO2'!$A$4:$E$57,5,FALSE),"")</f>
        <v/>
      </c>
      <c r="N20" s="453" t="str">
        <f t="shared" si="81"/>
        <v/>
      </c>
      <c r="O20" s="63" t="b">
        <f t="shared" si="79"/>
        <v>1</v>
      </c>
      <c r="P20" s="63" t="str">
        <f t="shared" si="82"/>
        <v>Nej</v>
      </c>
      <c r="R20" s="67" cm="1">
        <f t="array" ref="R20">IFERROR((IF(Q$3-$F20&lt;0,0,IF(Q$3-$F20&gt;200,0,INDEX('Modeller - CO2'!$F$4:$AT$59,MATCH('Opgørelse - CO2'!$I20,'Modeller - CO2'!$A$4:$A$59,0),(Q$3-$F20)/5+1)))*$D20*$G20),0)</f>
        <v>0</v>
      </c>
      <c r="S20" s="67" cm="1">
        <f t="array" ref="S20">IFERROR((IF(R$3-$F20&lt;0,0,IF(R$3-$F20&gt;200,0,INDEX('Modeller - CO2'!$F$4:$AT$59,MATCH('Opgørelse - CO2'!$I20,'Modeller - CO2'!$A$4:$A$59,0),(R$3-$F20)/5+1)))*$D20*$G20),0)</f>
        <v>0</v>
      </c>
      <c r="T20" s="67" cm="1">
        <f t="array" ref="T20">IFERROR((IF(S$3-$F20&lt;0,0,IF(S$3-$F20&gt;200,0,INDEX('Modeller - CO2'!$F$4:$AT$59,MATCH('Opgørelse - CO2'!$I20,'Modeller - CO2'!$A$4:$A$59,0),(S$3-$F20)/5+1)))*$D20*$G20),0)</f>
        <v>0</v>
      </c>
      <c r="U20" s="67" cm="1">
        <f t="array" ref="U20">IFERROR((IF(T$3-$F20&lt;0,0,IF(T$3-$F20&gt;200,0,INDEX('Modeller - CO2'!$F$4:$AT$59,MATCH('Opgørelse - CO2'!$I20,'Modeller - CO2'!$A$4:$A$59,0),(T$3-$F20)/5+1)))*$D20*$G20),0)</f>
        <v>0</v>
      </c>
      <c r="V20" s="67" cm="1">
        <f t="array" ref="V20">IFERROR((IF(U$3-$F20&lt;0,0,IF(U$3-$F20&gt;200,0,INDEX('Modeller - CO2'!$F$4:$AT$59,MATCH('Opgørelse - CO2'!$I20,'Modeller - CO2'!$A$4:$A$59,0),(U$3-$F20)/5+1)))*$D20*$G20),0)</f>
        <v>0</v>
      </c>
      <c r="W20" s="67" cm="1">
        <f t="array" ref="W20">IFERROR((IF(V$3-$F20&lt;0,0,IF(V$3-$F20&gt;200,0,INDEX('Modeller - CO2'!$F$4:$AT$59,MATCH('Opgørelse - CO2'!$I20,'Modeller - CO2'!$A$4:$A$59,0),(V$3-$F20)/5+1)))*$D20*$G20),0)</f>
        <v>0</v>
      </c>
      <c r="X20" s="67" cm="1">
        <f t="array" ref="X20">IFERROR((IF(W$3-$F20&lt;0,0,IF(W$3-$F20&gt;200,0,INDEX('Modeller - CO2'!$F$4:$AT$59,MATCH('Opgørelse - CO2'!$I20,'Modeller - CO2'!$A$4:$A$59,0),(W$3-$F20)/5+1)))*$D20*$G20),0)</f>
        <v>0</v>
      </c>
      <c r="Y20" s="67" cm="1">
        <f t="array" ref="Y20">IFERROR((IF(X$3-$F20&lt;0,0,IF(X$3-$F20&gt;200,0,INDEX('Modeller - CO2'!$F$4:$AT$59,MATCH('Opgørelse - CO2'!$I20,'Modeller - CO2'!$A$4:$A$59,0),(X$3-$F20)/5+1)))*$D20*$G20),0)</f>
        <v>0</v>
      </c>
      <c r="Z20" s="67" cm="1">
        <f t="array" ref="Z20">IFERROR((IF(Y$3-$F20&lt;0,0,IF(Y$3-$F20&gt;200,0,INDEX('Modeller - CO2'!$F$4:$AT$59,MATCH('Opgørelse - CO2'!$I20,'Modeller - CO2'!$A$4:$A$59,0),(Y$3-$F20)/5+1)))*$D20*$G20),0)</f>
        <v>0</v>
      </c>
      <c r="AA20" s="67" cm="1">
        <f t="array" ref="AA20">IFERROR((IF(Z$3-$F20&lt;0,0,IF(Z$3-$F20&gt;200,0,INDEX('Modeller - CO2'!$F$4:$AT$59,MATCH('Opgørelse - CO2'!$I20,'Modeller - CO2'!$A$4:$A$59,0),(Z$3-$F20)/5+1)))*$D20*$G20),0)</f>
        <v>0</v>
      </c>
      <c r="AB20" s="67" cm="1">
        <f t="array" ref="AB20">IFERROR((IF(AA$3-$F20&lt;0,0,IF(AA$3-$F20&gt;200,0,INDEX('Modeller - CO2'!$F$4:$AT$59,MATCH('Opgørelse - CO2'!$I20,'Modeller - CO2'!$A$4:$A$59,0),(AA$3-$F20)/5+1)))*$D20*$G20),0)</f>
        <v>0</v>
      </c>
      <c r="AC20" s="67" cm="1">
        <f t="array" ref="AC20">IFERROR((IF(AB$3-$F20&lt;0,0,IF(AB$3-$F20&gt;200,0,INDEX('Modeller - CO2'!$F$4:$AT$59,MATCH('Opgørelse - CO2'!$I20,'Modeller - CO2'!$A$4:$A$59,0),(AB$3-$F20)/5+1)))*$D20*$G20),0)</f>
        <v>0</v>
      </c>
      <c r="AD20" s="67" cm="1">
        <f t="array" ref="AD20">IFERROR((IF(AC$3-$F20&lt;0,0,IF(AC$3-$F20&gt;200,0,INDEX('Modeller - CO2'!$F$4:$AT$59,MATCH('Opgørelse - CO2'!$I20,'Modeller - CO2'!$A$4:$A$59,0),(AC$3-$F20)/5+1)))*$D20*$G20),0)</f>
        <v>0</v>
      </c>
      <c r="AE20" s="67" cm="1">
        <f t="array" ref="AE20">IFERROR((IF(AD$3-$F20&lt;0,0,IF(AD$3-$F20&gt;200,0,INDEX('Modeller - CO2'!$F$4:$AT$59,MATCH('Opgørelse - CO2'!$I20,'Modeller - CO2'!$A$4:$A$59,0),(AD$3-$F20)/5+1)))*$D20*$G20),0)</f>
        <v>0</v>
      </c>
      <c r="AF20" s="67" cm="1">
        <f t="array" ref="AF20">IFERROR((IF(AE$3-$F20&lt;0,0,IF(AE$3-$F20&gt;200,0,INDEX('Modeller - CO2'!$F$4:$AT$59,MATCH('Opgørelse - CO2'!$I20,'Modeller - CO2'!$A$4:$A$59,0),(AE$3-$F20)/5+1)))*$D20*$G20),0)</f>
        <v>0</v>
      </c>
      <c r="AG20" s="67" cm="1">
        <f t="array" ref="AG20">IFERROR((IF(AF$3-$F20&lt;0,0,IF(AF$3-$F20&gt;200,0,INDEX('Modeller - CO2'!$F$4:$AT$59,MATCH('Opgørelse - CO2'!$I20,'Modeller - CO2'!$A$4:$A$59,0),(AF$3-$F20)/5+1)))*$D20*$G20),0)</f>
        <v>0</v>
      </c>
      <c r="AH20" s="67" cm="1">
        <f t="array" ref="AH20">IFERROR((IF(AG$3-$F20&lt;0,0,IF(AG$3-$F20&gt;200,0,INDEX('Modeller - CO2'!$F$4:$AT$59,MATCH('Opgørelse - CO2'!$I20,'Modeller - CO2'!$A$4:$A$59,0),(AG$3-$F20)/5+1)))*$D20*$G20),0)</f>
        <v>0</v>
      </c>
      <c r="AI20" s="67" cm="1">
        <f t="array" ref="AI20">IFERROR((IF(AH$3-$F20&lt;0,0,IF(AH$3-$F20&gt;200,0,INDEX('Modeller - CO2'!$F$4:$AT$59,MATCH('Opgørelse - CO2'!$I20,'Modeller - CO2'!$A$4:$A$59,0),(AH$3-$F20)/5+1)))*$D20*$G20),0)</f>
        <v>0</v>
      </c>
      <c r="AJ20" s="67" cm="1">
        <f t="array" ref="AJ20">IFERROR((IF(AI$3-$F20&lt;0,0,IF(AI$3-$F20&gt;200,0,INDEX('Modeller - CO2'!$F$4:$AT$59,MATCH('Opgørelse - CO2'!$I20,'Modeller - CO2'!$A$4:$A$59,0),(AI$3-$F20)/5+1)))*$D20*$G20),0)</f>
        <v>0</v>
      </c>
      <c r="AK20" s="67" cm="1">
        <f t="array" ref="AK20">IFERROR((IF(AJ$3-$F20&lt;0,0,IF(AJ$3-$F20&gt;200,0,INDEX('Modeller - CO2'!$F$4:$AT$59,MATCH('Opgørelse - CO2'!$I20,'Modeller - CO2'!$A$4:$A$59,0),(AJ$3-$F20)/5+1)))*$D20*$G20),0)</f>
        <v>0</v>
      </c>
      <c r="AL20" s="67" cm="1">
        <f t="array" ref="AL20">IFERROR((IF(AK$3-$F20&lt;0,0,IF(AK$3-$F20&gt;200,0,INDEX('Modeller - CO2'!$F$4:$AT$59,MATCH('Opgørelse - CO2'!$I20,'Modeller - CO2'!$A$4:$A$59,0),(AK$3-$F20)/5+1)))*$D20*$G20),0)</f>
        <v>0</v>
      </c>
      <c r="AM20" s="67" cm="1">
        <f t="array" ref="AM20">IFERROR((IF(AL$3-$F20&lt;0,0,IF(AL$3-$F20&gt;200,0,INDEX('Modeller - CO2'!$F$4:$AT$59,MATCH('Opgørelse - CO2'!$I20,'Modeller - CO2'!$A$4:$A$59,0),(AL$3-$F20)/5+1)))*$D20*$G20),0)</f>
        <v>0</v>
      </c>
      <c r="AN20" s="67" cm="1">
        <f t="array" ref="AN20">IFERROR((IF(AM$3-$F20&lt;0,0,IF(AM$3-$F20&gt;200,0,INDEX('Modeller - CO2'!$F$4:$AT$59,MATCH('Opgørelse - CO2'!$I20,'Modeller - CO2'!$A$4:$A$59,0),(AM$3-$F20)/5+1)))*$D20*$G20),0)</f>
        <v>0</v>
      </c>
      <c r="AO20" s="67" cm="1">
        <f t="array" ref="AO20">IFERROR((IF(AN$3-$F20&lt;0,0,IF(AN$3-$F20&gt;200,0,INDEX('Modeller - CO2'!$F$4:$AT$59,MATCH('Opgørelse - CO2'!$I20,'Modeller - CO2'!$A$4:$A$59,0),(AN$3-$F20)/5+1)))*$D20*$G20),0)</f>
        <v>0</v>
      </c>
      <c r="AP20" s="67" cm="1">
        <f t="array" ref="AP20">IFERROR((IF(AO$3-$F20&lt;0,0,IF(AO$3-$F20&gt;200,0,INDEX('Modeller - CO2'!$F$4:$AT$59,MATCH('Opgørelse - CO2'!$I20,'Modeller - CO2'!$A$4:$A$59,0),(AO$3-$F20)/5+1)))*$D20*$G20),0)</f>
        <v>0</v>
      </c>
      <c r="AQ20" s="67" cm="1">
        <f t="array" ref="AQ20">IFERROR((IF(AP$3-$F20&lt;0,0,IF(AP$3-$F20&gt;200,0,INDEX('Modeller - CO2'!$F$4:$AT$59,MATCH('Opgørelse - CO2'!$I20,'Modeller - CO2'!$A$4:$A$59,0),(AP$3-$F20)/5+1)))*$D20*$G20),0)</f>
        <v>0</v>
      </c>
      <c r="AR20" s="67" cm="1">
        <f t="array" ref="AR20">IFERROR((IF(AQ$3-$F20&lt;0,0,IF(AQ$3-$F20&gt;200,0,INDEX('Modeller - CO2'!$F$4:$AT$59,MATCH('Opgørelse - CO2'!$I20,'Modeller - CO2'!$A$4:$A$59,0),(AQ$3-$F20)/5+1)))*$D20*$G20),0)</f>
        <v>0</v>
      </c>
      <c r="AS20" s="67" cm="1">
        <f t="array" ref="AS20">IFERROR((IF(AR$3-$F20&lt;0,0,IF(AR$3-$F20&gt;200,0,INDEX('Modeller - CO2'!$F$4:$AT$59,MATCH('Opgørelse - CO2'!$I20,'Modeller - CO2'!$A$4:$A$59,0),(AR$3-$F20)/5+1)))*$D20*$G20),0)</f>
        <v>0</v>
      </c>
      <c r="AT20" s="67" cm="1">
        <f t="array" ref="AT20">IFERROR((IF(AS$3-$F20&lt;0,0,IF(AS$3-$F20&gt;200,0,INDEX('Modeller - CO2'!$F$4:$AT$59,MATCH('Opgørelse - CO2'!$I20,'Modeller - CO2'!$A$4:$A$59,0),(AS$3-$F20)/5+1)))*$D20*$G20),0)</f>
        <v>0</v>
      </c>
      <c r="AU20" s="67" cm="1">
        <f t="array" ref="AU20">IFERROR((IF(AT$3-$F20&lt;0,0,IF(AT$3-$F20&gt;200,0,INDEX('Modeller - CO2'!$F$4:$AT$59,MATCH('Opgørelse - CO2'!$I20,'Modeller - CO2'!$A$4:$A$59,0),(AT$3-$F20)/5+1)))*$D20*$G20),0)</f>
        <v>0</v>
      </c>
      <c r="AV20" s="67" cm="1">
        <f t="array" ref="AV20">IFERROR((IF(AU$3-$F20&lt;0,0,IF(AU$3-$F20&gt;200,0,INDEX('Modeller - CO2'!$F$4:$AT$59,MATCH('Opgørelse - CO2'!$I20,'Modeller - CO2'!$A$4:$A$59,0),(AU$3-$F20)/5+1)))*$D20*$G20),0)</f>
        <v>0</v>
      </c>
      <c r="AW20" s="67" cm="1">
        <f t="array" ref="AW20">IFERROR((IF(AV$3-$F20&lt;0,0,IF(AV$3-$F20&gt;200,0,INDEX('Modeller - CO2'!$F$4:$AT$59,MATCH('Opgørelse - CO2'!$I20,'Modeller - CO2'!$A$4:$A$59,0),(AV$3-$F20)/5+1)))*$D20*$G20),0)</f>
        <v>0</v>
      </c>
      <c r="AX20" s="67" cm="1">
        <f t="array" ref="AX20">IFERROR((IF(AW$3-$F20&lt;0,0,IF(AW$3-$F20&gt;200,0,INDEX('Modeller - CO2'!$F$4:$AT$59,MATCH('Opgørelse - CO2'!$I20,'Modeller - CO2'!$A$4:$A$59,0),(AW$3-$F20)/5+1)))*$D20*$G20),0)</f>
        <v>0</v>
      </c>
      <c r="AY20" s="67" cm="1">
        <f t="array" ref="AY20">IFERROR((IF(AX$3-$F20&lt;0,0,IF(AX$3-$F20&gt;200,0,INDEX('Modeller - CO2'!$F$4:$AT$59,MATCH('Opgørelse - CO2'!$I20,'Modeller - CO2'!$A$4:$A$59,0),(AX$3-$F20)/5+1)))*$D20*$G20),0)</f>
        <v>0</v>
      </c>
      <c r="AZ20" s="67" cm="1">
        <f t="array" ref="AZ20">IFERROR((IF(AY$3-$F20&lt;0,0,IF(AY$3-$F20&gt;200,0,INDEX('Modeller - CO2'!$F$4:$AT$59,MATCH('Opgørelse - CO2'!$I20,'Modeller - CO2'!$A$4:$A$59,0),(AY$3-$F20)/5+1)))*$D20*$G20),0)</f>
        <v>0</v>
      </c>
      <c r="BA20" s="67" cm="1">
        <f t="array" ref="BA20">IFERROR((IF(AZ$3-$F20&lt;0,0,IF(AZ$3-$F20&gt;200,0,INDEX('Modeller - CO2'!$F$4:$AT$59,MATCH('Opgørelse - CO2'!$I20,'Modeller - CO2'!$A$4:$A$59,0),(AZ$3-$F20)/5+1)))*$D20*$G20),0)</f>
        <v>0</v>
      </c>
      <c r="BB20" s="67" cm="1">
        <f t="array" ref="BB20">IFERROR((IF(BA$3-$F20&lt;0,0,IF(BA$3-$F20&gt;200,0,INDEX('Modeller - CO2'!$F$4:$AT$59,MATCH('Opgørelse - CO2'!$I20,'Modeller - CO2'!$A$4:$A$59,0),(BA$3-$F20)/5+1)))*$D20*$G20),0)</f>
        <v>0</v>
      </c>
      <c r="BC20" s="67" cm="1">
        <f t="array" ref="BC20">IFERROR((IF(BB$3-$F20&lt;0,0,IF(BB$3-$F20&gt;200,0,INDEX('Modeller - CO2'!$F$4:$AT$59,MATCH('Opgørelse - CO2'!$I20,'Modeller - CO2'!$A$4:$A$59,0),(BB$3-$F20)/5+1)))*$D20*$G20),0)</f>
        <v>0</v>
      </c>
      <c r="BD20" s="67" cm="1">
        <f t="array" ref="BD20">IFERROR((IF(BC$3-$F20&lt;0,0,IF(BC$3-$F20&gt;200,0,INDEX('Modeller - CO2'!$F$4:$AT$59,MATCH('Opgørelse - CO2'!$I20,'Modeller - CO2'!$A$4:$A$59,0),(BC$3-$F20)/5+1)))*$D20*$G20),0)</f>
        <v>0</v>
      </c>
      <c r="BE20" s="67" cm="1">
        <f t="array" ref="BE20">IFERROR((IF(BD$3-$F20&lt;0,0,IF(BD$3-$F20&gt;200,0,INDEX('Modeller - CO2'!$F$4:$AT$59,MATCH('Opgørelse - CO2'!$I20,'Modeller - CO2'!$A$4:$A$59,0),(BD$3-$F20)/5+1)))*$D20*$G20),0)</f>
        <v>0</v>
      </c>
      <c r="BF20" s="67" cm="1">
        <f t="array" ref="BF20">IFERROR((IF(BE$3-$F20&lt;0,0,IF(BE$3-$F20&gt;200,0,INDEX('Modeller - CO2'!$F$4:$AT$59,MATCH('Opgørelse - CO2'!$I20,'Modeller - CO2'!$A$4:$A$59,0),(BE$3-$F20)/5+1)))*$D20*$G20),0)</f>
        <v>0</v>
      </c>
      <c r="BI20" s="67" cm="1">
        <f t="array" ref="BI20">IF($H20="ja",(IF(Q$3-$F20&lt;0,0,IF(Q$3-$F20&gt;200,0,INDEX('Modeller - CO2'!$F$4:$AT$59,MATCH("Jordbund",'Modeller - CO2'!$A$4:$A$59,0),(Q$3-$F20)/5+1)))*$D20*$G20),0)</f>
        <v>0</v>
      </c>
      <c r="BJ20" s="67" cm="1">
        <f t="array" ref="BJ20">IF($H20="ja",(IF(R$3-$F20&lt;0,0,IF(R$3-$F20&gt;200,0,INDEX('Modeller - CO2'!$F$4:$AT$59,MATCH("Jordbund",'Modeller - CO2'!$A$4:$A$59,0),(R$3-$F20)/5+1)))*$D20*$G20),0)</f>
        <v>0</v>
      </c>
      <c r="BK20" s="67" cm="1">
        <f t="array" ref="BK20">IF($H20="ja",(IF(S$3-$F20&lt;0,0,IF(S$3-$F20&gt;200,0,INDEX('Modeller - CO2'!$F$4:$AT$59,MATCH("Jordbund",'Modeller - CO2'!$A$4:$A$59,0),(S$3-$F20)/5+1)))*$D20*$G20),0)</f>
        <v>0</v>
      </c>
      <c r="BL20" s="67" cm="1">
        <f t="array" ref="BL20">IF($H20="ja",(IF(T$3-$F20&lt;0,0,IF(T$3-$F20&gt;200,0,INDEX('Modeller - CO2'!$F$4:$AT$59,MATCH("Jordbund",'Modeller - CO2'!$A$4:$A$59,0),(T$3-$F20)/5+1)))*$D20*$G20),0)</f>
        <v>0</v>
      </c>
      <c r="BM20" s="67" cm="1">
        <f t="array" ref="BM20">IF($H20="ja",(IF(U$3-$F20&lt;0,0,IF(U$3-$F20&gt;200,0,INDEX('Modeller - CO2'!$F$4:$AT$59,MATCH("Jordbund",'Modeller - CO2'!$A$4:$A$59,0),(U$3-$F20)/5+1)))*$D20*$G20),0)</f>
        <v>0</v>
      </c>
      <c r="BN20" s="67" cm="1">
        <f t="array" ref="BN20">IF($H20="ja",(IF(V$3-$F20&lt;0,0,IF(V$3-$F20&gt;200,0,INDEX('Modeller - CO2'!$F$4:$AT$59,MATCH("Jordbund",'Modeller - CO2'!$A$4:$A$59,0),(V$3-$F20)/5+1)))*$D20*$G20),0)</f>
        <v>0</v>
      </c>
      <c r="BO20" s="67" cm="1">
        <f t="array" ref="BO20">IF($H20="ja",(IF(W$3-$F20&lt;0,0,IF(W$3-$F20&gt;200,0,INDEX('Modeller - CO2'!$F$4:$AT$59,MATCH("Jordbund",'Modeller - CO2'!$A$4:$A$59,0),(W$3-$F20)/5+1)))*$D20*$G20),0)</f>
        <v>0</v>
      </c>
      <c r="BP20" s="67" cm="1">
        <f t="array" ref="BP20">IF($H20="ja",(IF(X$3-$F20&lt;0,0,IF(X$3-$F20&gt;200,0,INDEX('Modeller - CO2'!$F$4:$AT$59,MATCH("Jordbund",'Modeller - CO2'!$A$4:$A$59,0),(X$3-$F20)/5+1)))*$D20*$G20),0)</f>
        <v>0</v>
      </c>
      <c r="BQ20" s="67" cm="1">
        <f t="array" ref="BQ20">IF($H20="ja",(IF(Y$3-$F20&lt;0,0,IF(Y$3-$F20&gt;200,0,INDEX('Modeller - CO2'!$F$4:$AT$59,MATCH("Jordbund",'Modeller - CO2'!$A$4:$A$59,0),(Y$3-$F20)/5+1)))*$D20*$G20),0)</f>
        <v>0</v>
      </c>
      <c r="BR20" s="67" cm="1">
        <f t="array" ref="BR20">IF($H20="ja",(IF(Z$3-$F20&lt;0,0,IF(Z$3-$F20&gt;200,0,INDEX('Modeller - CO2'!$F$4:$AT$59,MATCH("Jordbund",'Modeller - CO2'!$A$4:$A$59,0),(Z$3-$F20)/5+1)))*$D20*$G20),0)</f>
        <v>0</v>
      </c>
      <c r="BS20" s="67" cm="1">
        <f t="array" ref="BS20">IF($H20="ja",(IF(AA$3-$F20&lt;0,0,IF(AA$3-$F20&gt;200,0,INDEX('Modeller - CO2'!$F$4:$AT$59,MATCH("Jordbund",'Modeller - CO2'!$A$4:$A$59,0),(AA$3-$F20)/5+1)))*$D20*$G20),0)</f>
        <v>0</v>
      </c>
      <c r="BT20" s="67" cm="1">
        <f t="array" ref="BT20">IF($H20="ja",(IF(AB$3-$F20&lt;0,0,IF(AB$3-$F20&gt;200,0,INDEX('Modeller - CO2'!$F$4:$AT$59,MATCH("Jordbund",'Modeller - CO2'!$A$4:$A$59,0),(AB$3-$F20)/5+1)))*$D20*$G20),0)</f>
        <v>0</v>
      </c>
      <c r="BU20" s="67" cm="1">
        <f t="array" ref="BU20">IF($H20="ja",(IF(AC$3-$F20&lt;0,0,IF(AC$3-$F20&gt;200,0,INDEX('Modeller - CO2'!$F$4:$AT$59,MATCH("Jordbund",'Modeller - CO2'!$A$4:$A$59,0),(AC$3-$F20)/5+1)))*$D20*$G20),0)</f>
        <v>0</v>
      </c>
      <c r="BV20" s="67" cm="1">
        <f t="array" ref="BV20">IF($H20="ja",(IF(AD$3-$F20&lt;0,0,IF(AD$3-$F20&gt;200,0,INDEX('Modeller - CO2'!$F$4:$AT$59,MATCH("Jordbund",'Modeller - CO2'!$A$4:$A$59,0),(AD$3-$F20)/5+1)))*$D20*$G20),0)</f>
        <v>0</v>
      </c>
      <c r="BW20" s="67" cm="1">
        <f t="array" ref="BW20">IF($H20="ja",(IF(AE$3-$F20&lt;0,0,IF(AE$3-$F20&gt;200,0,INDEX('Modeller - CO2'!$F$4:$AT$59,MATCH("Jordbund",'Modeller - CO2'!$A$4:$A$59,0),(AE$3-$F20)/5+1)))*$D20*$G20),0)</f>
        <v>0</v>
      </c>
      <c r="BX20" s="67" cm="1">
        <f t="array" ref="BX20">IF($H20="ja",(IF(AF$3-$F20&lt;0,0,IF(AF$3-$F20&gt;200,0,INDEX('Modeller - CO2'!$F$4:$AT$59,MATCH("Jordbund",'Modeller - CO2'!$A$4:$A$59,0),(AF$3-$F20)/5+1)))*$D20*$G20),0)</f>
        <v>0</v>
      </c>
      <c r="BY20" s="67" cm="1">
        <f t="array" ref="BY20">IF($H20="ja",(IF(AG$3-$F20&lt;0,0,IF(AG$3-$F20&gt;200,0,INDEX('Modeller - CO2'!$F$4:$AT$59,MATCH("Jordbund",'Modeller - CO2'!$A$4:$A$59,0),(AG$3-$F20)/5+1)))*$D20*$G20),0)</f>
        <v>0</v>
      </c>
      <c r="BZ20" s="67" cm="1">
        <f t="array" ref="BZ20">IF($H20="ja",(IF(AH$3-$F20&lt;0,0,IF(AH$3-$F20&gt;200,0,INDEX('Modeller - CO2'!$F$4:$AT$59,MATCH("Jordbund",'Modeller - CO2'!$A$4:$A$59,0),(AH$3-$F20)/5+1)))*$D20*$G20),0)</f>
        <v>0</v>
      </c>
      <c r="CA20" s="67" cm="1">
        <f t="array" ref="CA20">IF($H20="ja",(IF(AI$3-$F20&lt;0,0,IF(AI$3-$F20&gt;200,0,INDEX('Modeller - CO2'!$F$4:$AT$59,MATCH("Jordbund",'Modeller - CO2'!$A$4:$A$59,0),(AI$3-$F20)/5+1)))*$D20*$G20),0)</f>
        <v>0</v>
      </c>
      <c r="CB20" s="67" cm="1">
        <f t="array" ref="CB20">IF($H20="ja",(IF(AJ$3-$F20&lt;0,0,IF(AJ$3-$F20&gt;200,0,INDEX('Modeller - CO2'!$F$4:$AT$59,MATCH("Jordbund",'Modeller - CO2'!$A$4:$A$59,0),(AJ$3-$F20)/5+1)))*$D20*$G20),0)</f>
        <v>0</v>
      </c>
      <c r="CC20" s="67" cm="1">
        <f t="array" ref="CC20">IF($H20="ja",(IF(AK$3-$F20&lt;0,0,IF(AK$3-$F20&gt;200,0,INDEX('Modeller - CO2'!$F$4:$AT$59,MATCH("Jordbund",'Modeller - CO2'!$A$4:$A$59,0),(AK$3-$F20)/5+1)))*$D20*$G20),0)</f>
        <v>0</v>
      </c>
      <c r="CD20" s="67" cm="1">
        <f t="array" ref="CD20">IF($H20="ja",(IF(AL$3-$F20&lt;0,0,IF(AL$3-$F20&gt;200,0,INDEX('Modeller - CO2'!$F$4:$AT$59,MATCH("Jordbund",'Modeller - CO2'!$A$4:$A$59,0),(AL$3-$F20)/5+1)))*$D20*$G20),0)</f>
        <v>0</v>
      </c>
      <c r="CE20" s="67" cm="1">
        <f t="array" ref="CE20">IF($H20="ja",(IF(AM$3-$F20&lt;0,0,IF(AM$3-$F20&gt;200,0,INDEX('Modeller - CO2'!$F$4:$AT$59,MATCH("Jordbund",'Modeller - CO2'!$A$4:$A$59,0),(AM$3-$F20)/5+1)))*$D20*$G20),0)</f>
        <v>0</v>
      </c>
      <c r="CF20" s="67" cm="1">
        <f t="array" ref="CF20">IF($H20="ja",(IF(AN$3-$F20&lt;0,0,IF(AN$3-$F20&gt;200,0,INDEX('Modeller - CO2'!$F$4:$AT$59,MATCH("Jordbund",'Modeller - CO2'!$A$4:$A$59,0),(AN$3-$F20)/5+1)))*$D20*$G20),0)</f>
        <v>0</v>
      </c>
      <c r="CG20" s="67" cm="1">
        <f t="array" ref="CG20">IF($H20="ja",(IF(AO$3-$F20&lt;0,0,IF(AO$3-$F20&gt;200,0,INDEX('Modeller - CO2'!$F$4:$AT$59,MATCH("Jordbund",'Modeller - CO2'!$A$4:$A$59,0),(AO$3-$F20)/5+1)))*$D20*$G20),0)</f>
        <v>0</v>
      </c>
      <c r="CH20" s="67" cm="1">
        <f t="array" ref="CH20">IF($H20="ja",(IF(AP$3-$F20&lt;0,0,IF(AP$3-$F20&gt;200,0,INDEX('Modeller - CO2'!$F$4:$AT$59,MATCH("Jordbund",'Modeller - CO2'!$A$4:$A$59,0),(AP$3-$F20)/5+1)))*$D20*$G20),0)</f>
        <v>0</v>
      </c>
      <c r="CI20" s="67" cm="1">
        <f t="array" ref="CI20">IF($H20="ja",(IF(AQ$3-$F20&lt;0,0,IF(AQ$3-$F20&gt;200,0,INDEX('Modeller - CO2'!$F$4:$AT$59,MATCH("Jordbund",'Modeller - CO2'!$A$4:$A$59,0),(AQ$3-$F20)/5+1)))*$D20*$G20),0)</f>
        <v>0</v>
      </c>
      <c r="CJ20" s="67" cm="1">
        <f t="array" ref="CJ20">IF($H20="ja",(IF(AR$3-$F20&lt;0,0,IF(AR$3-$F20&gt;200,0,INDEX('Modeller - CO2'!$F$4:$AT$59,MATCH("Jordbund",'Modeller - CO2'!$A$4:$A$59,0),(AR$3-$F20)/5+1)))*$D20*$G20),0)</f>
        <v>0</v>
      </c>
      <c r="CK20" s="67" cm="1">
        <f t="array" ref="CK20">IF($H20="ja",(IF(AS$3-$F20&lt;0,0,IF(AS$3-$F20&gt;200,0,INDEX('Modeller - CO2'!$F$4:$AT$59,MATCH("Jordbund",'Modeller - CO2'!$A$4:$A$59,0),(AS$3-$F20)/5+1)))*$D20*$G20),0)</f>
        <v>0</v>
      </c>
      <c r="CL20" s="67" cm="1">
        <f t="array" ref="CL20">IF($H20="ja",(IF(AT$3-$F20&lt;0,0,IF(AT$3-$F20&gt;200,0,INDEX('Modeller - CO2'!$F$4:$AT$59,MATCH("Jordbund",'Modeller - CO2'!$A$4:$A$59,0),(AT$3-$F20)/5+1)))*$D20*$G20),0)</f>
        <v>0</v>
      </c>
      <c r="CM20" s="67" cm="1">
        <f t="array" ref="CM20">IF($H20="ja",(IF(AU$3-$F20&lt;0,0,IF(AU$3-$F20&gt;200,0,INDEX('Modeller - CO2'!$F$4:$AT$59,MATCH("Jordbund",'Modeller - CO2'!$A$4:$A$59,0),(AU$3-$F20)/5+1)))*$D20*$G20),0)</f>
        <v>0</v>
      </c>
      <c r="CN20" s="67" cm="1">
        <f t="array" ref="CN20">IF($H20="ja",(IF(AV$3-$F20&lt;0,0,IF(AV$3-$F20&gt;200,0,INDEX('Modeller - CO2'!$F$4:$AT$59,MATCH("Jordbund",'Modeller - CO2'!$A$4:$A$59,0),(AV$3-$F20)/5+1)))*$D20*$G20),0)</f>
        <v>0</v>
      </c>
      <c r="CO20" s="67" cm="1">
        <f t="array" ref="CO20">IF($H20="ja",(IF(AW$3-$F20&lt;0,0,IF(AW$3-$F20&gt;200,0,INDEX('Modeller - CO2'!$F$4:$AT$59,MATCH("Jordbund",'Modeller - CO2'!$A$4:$A$59,0),(AW$3-$F20)/5+1)))*$D20*$G20),0)</f>
        <v>0</v>
      </c>
      <c r="CP20" s="67" cm="1">
        <f t="array" ref="CP20">IF($H20="ja",(IF(AX$3-$F20&lt;0,0,IF(AX$3-$F20&gt;200,0,INDEX('Modeller - CO2'!$F$4:$AT$59,MATCH("Jordbund",'Modeller - CO2'!$A$4:$A$59,0),(AX$3-$F20)/5+1)))*$D20*$G20),0)</f>
        <v>0</v>
      </c>
      <c r="CQ20" s="67" cm="1">
        <f t="array" ref="CQ20">IF($H20="ja",(IF(AY$3-$F20&lt;0,0,IF(AY$3-$F20&gt;200,0,INDEX('Modeller - CO2'!$F$4:$AT$59,MATCH("Jordbund",'Modeller - CO2'!$A$4:$A$59,0),(AY$3-$F20)/5+1)))*$D20*$G20),0)</f>
        <v>0</v>
      </c>
      <c r="CR20" s="67" cm="1">
        <f t="array" ref="CR20">IF($H20="ja",(IF(AZ$3-$F20&lt;0,0,IF(AZ$3-$F20&gt;200,0,INDEX('Modeller - CO2'!$F$4:$AT$59,MATCH("Jordbund",'Modeller - CO2'!$A$4:$A$59,0),(AZ$3-$F20)/5+1)))*$D20*$G20),0)</f>
        <v>0</v>
      </c>
      <c r="CS20" s="67" cm="1">
        <f t="array" ref="CS20">IF($H20="ja",(IF(BA$3-$F20&lt;0,0,IF(BA$3-$F20&gt;200,0,INDEX('Modeller - CO2'!$F$4:$AT$59,MATCH("Jordbund",'Modeller - CO2'!$A$4:$A$59,0),(BA$3-$F20)/5+1)))*$D20*$G20),0)</f>
        <v>0</v>
      </c>
      <c r="CT20" s="67" cm="1">
        <f t="array" ref="CT20">IF($H20="ja",(IF(BB$3-$F20&lt;0,0,IF(BB$3-$F20&gt;200,0,INDEX('Modeller - CO2'!$F$4:$AT$59,MATCH("Jordbund",'Modeller - CO2'!$A$4:$A$59,0),(BB$3-$F20)/5+1)))*$D20*$G20),0)</f>
        <v>0</v>
      </c>
      <c r="CU20" s="67" cm="1">
        <f t="array" ref="CU20">IF($H20="ja",(IF(BC$3-$F20&lt;0,0,IF(BC$3-$F20&gt;200,0,INDEX('Modeller - CO2'!$F$4:$AT$59,MATCH("Jordbund",'Modeller - CO2'!$A$4:$A$59,0),(BC$3-$F20)/5+1)))*$D20*$G20),0)</f>
        <v>0</v>
      </c>
      <c r="CV20" s="67" cm="1">
        <f t="array" ref="CV20">IF($H20="ja",(IF(BD$3-$F20&lt;0,0,IF(BD$3-$F20&gt;200,0,INDEX('Modeller - CO2'!$F$4:$AT$59,MATCH("Jordbund",'Modeller - CO2'!$A$4:$A$59,0),(BD$3-$F20)/5+1)))*$D20*$G20),0)</f>
        <v>0</v>
      </c>
      <c r="CW20" s="67" cm="1">
        <f t="array" ref="CW20">IF($H20="ja",(IF(BE$3-$F20&lt;0,0,IF(BE$3-$F20&gt;200,0,INDEX('Modeller - CO2'!$F$4:$AT$59,MATCH("Jordbund",'Modeller - CO2'!$A$4:$A$59,0),(BE$3-$F20)/5+1)))*$D20*$G20),0)</f>
        <v>0</v>
      </c>
      <c r="CZ20" s="67" cm="1">
        <f t="array" ref="CZ20">IF($P20="ja",(IF(CY$3-$F20&lt;0,0,IF(CY$3-$F20&gt;200,0,INDEX('Modeller - CO2'!$F$4:$AT$59,MATCH("Litter og dødt ved",'Modeller - CO2'!$A$4:$A$59,0),(CY$3-$F20)/5+1)))*$D20*$G20),0)</f>
        <v>0</v>
      </c>
      <c r="DA20" s="67" cm="1">
        <f t="array" ref="DA20">IF($P20="ja",(IF(CZ$3-$F20&lt;0,0,IF(CZ$3-$F20&gt;200,0,INDEX('Modeller - CO2'!$F$4:$AT$59,MATCH("Litter og dødt ved",'Modeller - CO2'!$A$4:$A$59,0),(CZ$3-$F20)/5+1)))*$D20*$G20),0)</f>
        <v>0</v>
      </c>
      <c r="DB20" s="67" cm="1">
        <f t="array" ref="DB20">IF($P20="ja",(IF(DA$3-$F20&lt;0,0,IF(DA$3-$F20&gt;200,0,INDEX('Modeller - CO2'!$F$4:$AT$59,MATCH("Litter og dødt ved",'Modeller - CO2'!$A$4:$A$59,0),(DA$3-$F20)/5+1)))*$D20*$G20),0)</f>
        <v>0</v>
      </c>
      <c r="DC20" s="67" cm="1">
        <f t="array" ref="DC20">IF($P20="ja",(IF(DB$3-$F20&lt;0,0,IF(DB$3-$F20&gt;200,0,INDEX('Modeller - CO2'!$F$4:$AT$59,MATCH("Litter og dødt ved",'Modeller - CO2'!$A$4:$A$59,0),(DB$3-$F20)/5+1)))*$D20*$G20),0)</f>
        <v>0</v>
      </c>
      <c r="DD20" s="67" cm="1">
        <f t="array" ref="DD20">IF($P20="ja",(IF(DC$3-$F20&lt;0,0,IF(DC$3-$F20&gt;200,0,INDEX('Modeller - CO2'!$F$4:$AT$59,MATCH("Litter og dødt ved",'Modeller - CO2'!$A$4:$A$59,0),(DC$3-$F20)/5+1)))*$D20*$G20),0)</f>
        <v>0</v>
      </c>
      <c r="DE20" s="67" cm="1">
        <f t="array" ref="DE20">IF($P20="ja",(IF(DD$3-$F20&lt;0,0,IF(DD$3-$F20&gt;200,0,INDEX('Modeller - CO2'!$F$4:$AT$59,MATCH("Litter og dødt ved",'Modeller - CO2'!$A$4:$A$59,0),(DD$3-$F20)/5+1)))*$D20*$G20),0)</f>
        <v>0</v>
      </c>
      <c r="DF20" s="67" cm="1">
        <f t="array" ref="DF20">IF($P20="ja",(IF(DE$3-$F20&lt;0,0,IF(DE$3-$F20&gt;200,0,INDEX('Modeller - CO2'!$F$4:$AT$59,MATCH("Litter og dødt ved",'Modeller - CO2'!$A$4:$A$59,0),(DE$3-$F20)/5+1)))*$D20*$G20),0)</f>
        <v>0</v>
      </c>
      <c r="DG20" s="67" cm="1">
        <f t="array" ref="DG20">IF($P20="ja",(IF(DF$3-$F20&lt;0,0,IF(DF$3-$F20&gt;200,0,INDEX('Modeller - CO2'!$F$4:$AT$59,MATCH("Litter og dødt ved",'Modeller - CO2'!$A$4:$A$59,0),(DF$3-$F20)/5+1)))*$D20*$G20),0)</f>
        <v>0</v>
      </c>
      <c r="DH20" s="67" cm="1">
        <f t="array" ref="DH20">IF($P20="ja",(IF(DG$3-$F20&lt;0,0,IF(DG$3-$F20&gt;200,0,INDEX('Modeller - CO2'!$F$4:$AT$59,MATCH("Litter og dødt ved",'Modeller - CO2'!$A$4:$A$59,0),(DG$3-$F20)/5+1)))*$D20*$G20),0)</f>
        <v>0</v>
      </c>
      <c r="DI20" s="67" cm="1">
        <f t="array" ref="DI20">IF($P20="ja",(IF(DH$3-$F20&lt;0,0,IF(DH$3-$F20&gt;200,0,INDEX('Modeller - CO2'!$F$4:$AT$59,MATCH("Litter og dødt ved",'Modeller - CO2'!$A$4:$A$59,0),(DH$3-$F20)/5+1)))*$D20*$G20),0)</f>
        <v>0</v>
      </c>
      <c r="DJ20" s="67" cm="1">
        <f t="array" ref="DJ20">IF($P20="ja",(IF(DI$3-$F20&lt;0,0,IF(DI$3-$F20&gt;200,0,INDEX('Modeller - CO2'!$F$4:$AT$59,MATCH("Litter og dødt ved",'Modeller - CO2'!$A$4:$A$59,0),(DI$3-$F20)/5+1)))*$D20*$G20),0)</f>
        <v>0</v>
      </c>
      <c r="DK20" s="67" cm="1">
        <f t="array" ref="DK20">IF($P20="ja",(IF(DJ$3-$F20&lt;0,0,IF(DJ$3-$F20&gt;200,0,INDEX('Modeller - CO2'!$F$4:$AT$59,MATCH("Litter og dødt ved",'Modeller - CO2'!$A$4:$A$59,0),(DJ$3-$F20)/5+1)))*$D20*$G20),0)</f>
        <v>0</v>
      </c>
      <c r="DL20" s="67" cm="1">
        <f t="array" ref="DL20">IF($P20="ja",(IF(DK$3-$F20&lt;0,0,IF(DK$3-$F20&gt;200,0,INDEX('Modeller - CO2'!$F$4:$AT$59,MATCH("Litter og dødt ved",'Modeller - CO2'!$A$4:$A$59,0),(DK$3-$F20)/5+1)))*$D20*$G20),0)</f>
        <v>0</v>
      </c>
      <c r="DM20" s="67" cm="1">
        <f t="array" ref="DM20">IF($P20="ja",(IF(DL$3-$F20&lt;0,0,IF(DL$3-$F20&gt;200,0,INDEX('Modeller - CO2'!$F$4:$AT$59,MATCH("Litter og dødt ved",'Modeller - CO2'!$A$4:$A$59,0),(DL$3-$F20)/5+1)))*$D20*$G20),0)</f>
        <v>0</v>
      </c>
      <c r="DN20" s="67" cm="1">
        <f t="array" ref="DN20">IF($P20="ja",(IF(DM$3-$F20&lt;0,0,IF(DM$3-$F20&gt;200,0,INDEX('Modeller - CO2'!$F$4:$AT$59,MATCH("Litter og dødt ved",'Modeller - CO2'!$A$4:$A$59,0),(DM$3-$F20)/5+1)))*$D20*$G20),0)</f>
        <v>0</v>
      </c>
      <c r="DO20" s="67" cm="1">
        <f t="array" ref="DO20">IF($P20="ja",(IF(DN$3-$F20&lt;0,0,IF(DN$3-$F20&gt;200,0,INDEX('Modeller - CO2'!$F$4:$AT$59,MATCH("Litter og dødt ved",'Modeller - CO2'!$A$4:$A$59,0),(DN$3-$F20)/5+1)))*$D20*$G20),0)</f>
        <v>0</v>
      </c>
      <c r="DP20" s="67" cm="1">
        <f t="array" ref="DP20">IF($P20="ja",(IF(DO$3-$F20&lt;0,0,IF(DO$3-$F20&gt;200,0,INDEX('Modeller - CO2'!$F$4:$AT$59,MATCH("Litter og dødt ved",'Modeller - CO2'!$A$4:$A$59,0),(DO$3-$F20)/5+1)))*$D20*$G20),0)</f>
        <v>0</v>
      </c>
      <c r="DQ20" s="67" cm="1">
        <f t="array" ref="DQ20">IF($P20="ja",(IF(DP$3-$F20&lt;0,0,IF(DP$3-$F20&gt;200,0,INDEX('Modeller - CO2'!$F$4:$AT$59,MATCH("Litter og dødt ved",'Modeller - CO2'!$A$4:$A$59,0),(DP$3-$F20)/5+1)))*$D20*$G20),0)</f>
        <v>0</v>
      </c>
      <c r="DR20" s="67" cm="1">
        <f t="array" ref="DR20">IF($P20="ja",(IF(DQ$3-$F20&lt;0,0,IF(DQ$3-$F20&gt;200,0,INDEX('Modeller - CO2'!$F$4:$AT$59,MATCH("Litter og dødt ved",'Modeller - CO2'!$A$4:$A$59,0),(DQ$3-$F20)/5+1)))*$D20*$G20),0)</f>
        <v>0</v>
      </c>
      <c r="DS20" s="67" cm="1">
        <f t="array" ref="DS20">IF($P20="ja",(IF(DR$3-$F20&lt;0,0,IF(DR$3-$F20&gt;200,0,INDEX('Modeller - CO2'!$F$4:$AT$59,MATCH("Litter og dødt ved",'Modeller - CO2'!$A$4:$A$59,0),(DR$3-$F20)/5+1)))*$D20*$G20),0)</f>
        <v>0</v>
      </c>
      <c r="DT20" s="67" cm="1">
        <f t="array" ref="DT20">IF($P20="ja",(IF(DS$3-$F20&lt;0,0,IF(DS$3-$F20&gt;200,0,INDEX('Modeller - CO2'!$F$4:$AT$59,MATCH("Litter og dødt ved",'Modeller - CO2'!$A$4:$A$59,0),(DS$3-$F20)/5+1)))*$D20*$G20),0)</f>
        <v>0</v>
      </c>
      <c r="DU20" s="67" cm="1">
        <f t="array" ref="DU20">IF($P20="ja",(IF(DT$3-$F20&lt;0,0,IF(DT$3-$F20&gt;200,0,INDEX('Modeller - CO2'!$F$4:$AT$59,MATCH("Litter og dødt ved",'Modeller - CO2'!$A$4:$A$59,0),(DT$3-$F20)/5+1)))*$D20*$G20),0)</f>
        <v>0</v>
      </c>
      <c r="DV20" s="67" cm="1">
        <f t="array" ref="DV20">IF($P20="ja",(IF(DU$3-$F20&lt;0,0,IF(DU$3-$F20&gt;200,0,INDEX('Modeller - CO2'!$F$4:$AT$59,MATCH("Litter og dødt ved",'Modeller - CO2'!$A$4:$A$59,0),(DU$3-$F20)/5+1)))*$D20*$G20),0)</f>
        <v>0</v>
      </c>
      <c r="DW20" s="67" cm="1">
        <f t="array" ref="DW20">IF($P20="ja",(IF(DV$3-$F20&lt;0,0,IF(DV$3-$F20&gt;200,0,INDEX('Modeller - CO2'!$F$4:$AT$59,MATCH("Litter og dødt ved",'Modeller - CO2'!$A$4:$A$59,0),(DV$3-$F20)/5+1)))*$D20*$G20),0)</f>
        <v>0</v>
      </c>
      <c r="DX20" s="67" cm="1">
        <f t="array" ref="DX20">IF($P20="ja",(IF(DW$3-$F20&lt;0,0,IF(DW$3-$F20&gt;200,0,INDEX('Modeller - CO2'!$F$4:$AT$59,MATCH("Litter og dødt ved",'Modeller - CO2'!$A$4:$A$59,0),(DW$3-$F20)/5+1)))*$D20*$G20),0)</f>
        <v>0</v>
      </c>
      <c r="DY20" s="67" cm="1">
        <f t="array" ref="DY20">IF($P20="ja",(IF(DX$3-$F20&lt;0,0,IF(DX$3-$F20&gt;200,0,INDEX('Modeller - CO2'!$F$4:$AT$59,MATCH("Litter og dødt ved",'Modeller - CO2'!$A$4:$A$59,0),(DX$3-$F20)/5+1)))*$D20*$G20),0)</f>
        <v>0</v>
      </c>
      <c r="DZ20" s="67" cm="1">
        <f t="array" ref="DZ20">IF($P20="ja",(IF(DY$3-$F20&lt;0,0,IF(DY$3-$F20&gt;200,0,INDEX('Modeller - CO2'!$F$4:$AT$59,MATCH("Litter og dødt ved",'Modeller - CO2'!$A$4:$A$59,0),(DY$3-$F20)/5+1)))*$D20*$G20),0)</f>
        <v>0</v>
      </c>
      <c r="EA20" s="67" cm="1">
        <f t="array" ref="EA20">IF($P20="ja",(IF(DZ$3-$F20&lt;0,0,IF(DZ$3-$F20&gt;200,0,INDEX('Modeller - CO2'!$F$4:$AT$59,MATCH("Litter og dødt ved",'Modeller - CO2'!$A$4:$A$59,0),(DZ$3-$F20)/5+1)))*$D20*$G20),0)</f>
        <v>0</v>
      </c>
      <c r="EB20" s="67" cm="1">
        <f t="array" ref="EB20">IF($P20="ja",(IF(EA$3-$F20&lt;0,0,IF(EA$3-$F20&gt;200,0,INDEX('Modeller - CO2'!$F$4:$AT$59,MATCH("Litter og dødt ved",'Modeller - CO2'!$A$4:$A$59,0),(EA$3-$F20)/5+1)))*$D20*$G20),0)</f>
        <v>0</v>
      </c>
      <c r="EC20" s="67" cm="1">
        <f t="array" ref="EC20">IF($P20="ja",(IF(EB$3-$F20&lt;0,0,IF(EB$3-$F20&gt;200,0,INDEX('Modeller - CO2'!$F$4:$AT$59,MATCH("Litter og dødt ved",'Modeller - CO2'!$A$4:$A$59,0),(EB$3-$F20)/5+1)))*$D20*$G20),0)</f>
        <v>0</v>
      </c>
      <c r="ED20" s="67" cm="1">
        <f t="array" ref="ED20">IF($P20="ja",(IF(EC$3-$F20&lt;0,0,IF(EC$3-$F20&gt;200,0,INDEX('Modeller - CO2'!$F$4:$AT$59,MATCH("Litter og dødt ved",'Modeller - CO2'!$A$4:$A$59,0),(EC$3-$F20)/5+1)))*$D20*$G20),0)</f>
        <v>0</v>
      </c>
      <c r="EE20" s="67" cm="1">
        <f t="array" ref="EE20">IF($P20="ja",(IF(ED$3-$F20&lt;0,0,IF(ED$3-$F20&gt;200,0,INDEX('Modeller - CO2'!$F$4:$AT$59,MATCH("Litter og dødt ved",'Modeller - CO2'!$A$4:$A$59,0),(ED$3-$F20)/5+1)))*$D20*$G20),0)</f>
        <v>0</v>
      </c>
      <c r="EF20" s="67" cm="1">
        <f t="array" ref="EF20">IF($P20="ja",(IF(EE$3-$F20&lt;0,0,IF(EE$3-$F20&gt;200,0,INDEX('Modeller - CO2'!$F$4:$AT$59,MATCH("Litter og dødt ved",'Modeller - CO2'!$A$4:$A$59,0),(EE$3-$F20)/5+1)))*$D20*$G20),0)</f>
        <v>0</v>
      </c>
      <c r="EG20" s="67" cm="1">
        <f t="array" ref="EG20">IF($P20="ja",(IF(EF$3-$F20&lt;0,0,IF(EF$3-$F20&gt;200,0,INDEX('Modeller - CO2'!$F$4:$AT$59,MATCH("Litter og dødt ved",'Modeller - CO2'!$A$4:$A$59,0),(EF$3-$F20)/5+1)))*$D20*$G20),0)</f>
        <v>0</v>
      </c>
      <c r="EH20" s="67" cm="1">
        <f t="array" ref="EH20">IF($P20="ja",(IF(EG$3-$F20&lt;0,0,IF(EG$3-$F20&gt;200,0,INDEX('Modeller - CO2'!$F$4:$AT$59,MATCH("Litter og dødt ved",'Modeller - CO2'!$A$4:$A$59,0),(EG$3-$F20)/5+1)))*$D20*$G20),0)</f>
        <v>0</v>
      </c>
      <c r="EI20" s="67" cm="1">
        <f t="array" ref="EI20">IF($P20="ja",(IF(EH$3-$F20&lt;0,0,IF(EH$3-$F20&gt;200,0,INDEX('Modeller - CO2'!$F$4:$AT$59,MATCH("Litter og dødt ved",'Modeller - CO2'!$A$4:$A$59,0),(EH$3-$F20)/5+1)))*$D20*$G20),0)</f>
        <v>0</v>
      </c>
      <c r="EJ20" s="67" cm="1">
        <f t="array" ref="EJ20">IF($P20="ja",(IF(EI$3-$F20&lt;0,0,IF(EI$3-$F20&gt;200,0,INDEX('Modeller - CO2'!$F$4:$AT$59,MATCH("Litter og dødt ved",'Modeller - CO2'!$A$4:$A$59,0),(EI$3-$F20)/5+1)))*$D20*$G20),0)</f>
        <v>0</v>
      </c>
      <c r="EK20" s="67" cm="1">
        <f t="array" ref="EK20">IF($P20="ja",(IF(EJ$3-$F20&lt;0,0,IF(EJ$3-$F20&gt;200,0,INDEX('Modeller - CO2'!$F$4:$AT$59,MATCH("Litter og dødt ved",'Modeller - CO2'!$A$4:$A$59,0),(EJ$3-$F20)/5+1)))*$D20*$G20),0)</f>
        <v>0</v>
      </c>
      <c r="EL20" s="67" cm="1">
        <f t="array" ref="EL20">IF($P20="ja",(IF(EK$3-$F20&lt;0,0,IF(EK$3-$F20&gt;200,0,INDEX('Modeller - CO2'!$F$4:$AT$59,MATCH("Litter og dødt ved",'Modeller - CO2'!$A$4:$A$59,0),(EK$3-$F20)/5+1)))*$D20*$G20),0)</f>
        <v>0</v>
      </c>
      <c r="EM20" s="67" cm="1">
        <f t="array" ref="EM20">IF($P20="ja",(IF(EL$3-$F20&lt;0,0,IF(EL$3-$F20&gt;200,0,INDEX('Modeller - CO2'!$F$4:$AT$59,MATCH("Litter og dødt ved",'Modeller - CO2'!$A$4:$A$59,0),(EL$3-$F20)/5+1)))*$D20*$G20),0)</f>
        <v>0</v>
      </c>
      <c r="EN20" s="67" cm="1">
        <f t="array" ref="EN20">IF($P20="ja",(IF(EM$3-$F20&lt;0,0,IF(EM$3-$F20&gt;200,0,INDEX('Modeller - CO2'!$F$4:$AT$59,MATCH("Litter og dødt ved",'Modeller - CO2'!$A$4:$A$59,0),(EM$3-$F20)/5+1)))*$D20*$G20),0)</f>
        <v>0</v>
      </c>
    </row>
    <row r="21" spans="2:144" ht="15.6" x14ac:dyDescent="0.3">
      <c r="B21" s="66">
        <f>'Stamdata - Projektplan'!B65</f>
        <v>0</v>
      </c>
      <c r="C21" s="66">
        <f>'Stamdata - Projektplan'!C65</f>
        <v>0</v>
      </c>
      <c r="D21" s="66">
        <f>'Stamdata - Projektplan'!D65</f>
        <v>0</v>
      </c>
      <c r="E21" s="66">
        <f>'Stamdata - Projektplan'!E65</f>
        <v>0</v>
      </c>
      <c r="F21" s="66">
        <f>'Stamdata - Projektplan'!G65</f>
        <v>0</v>
      </c>
      <c r="G21" s="66">
        <f>'Stamdata - Projektplan'!H65</f>
        <v>0</v>
      </c>
      <c r="H21" s="66">
        <f>'Stamdata - Projektplan'!I65</f>
        <v>0</v>
      </c>
      <c r="I21" s="66">
        <f>'Stamdata - Projektplan'!J65</f>
        <v>0</v>
      </c>
      <c r="J21" s="63" t="str">
        <f>IFERROR(VLOOKUP(I21,'Modeller - CO2'!$A$4:$C$57,3,FALSE),"")</f>
        <v/>
      </c>
      <c r="K21" s="451" t="str">
        <f>IFERROR(VLOOKUP(I21,'Modeller - CO2'!$A$4:$D$57,4,FALSE),"")</f>
        <v/>
      </c>
      <c r="L21" s="453" t="str">
        <f t="shared" si="80"/>
        <v/>
      </c>
      <c r="M21" s="451" t="str">
        <f>IFERROR(VLOOKUP(I21,'Modeller - CO2'!$A$4:$E$57,5,FALSE),"")</f>
        <v/>
      </c>
      <c r="N21" s="453" t="str">
        <f t="shared" si="81"/>
        <v/>
      </c>
      <c r="O21" s="63" t="b">
        <f t="shared" si="79"/>
        <v>1</v>
      </c>
      <c r="P21" s="63" t="str">
        <f t="shared" si="82"/>
        <v>Nej</v>
      </c>
      <c r="R21" s="67" cm="1">
        <f t="array" ref="R21">IFERROR((IF(Q$3-$F21&lt;0,0,IF(Q$3-$F21&gt;200,0,INDEX('Modeller - CO2'!$F$4:$AT$59,MATCH('Opgørelse - CO2'!$I21,'Modeller - CO2'!$A$4:$A$59,0),(Q$3-$F21)/5+1)))*$D21*$G21),0)</f>
        <v>0</v>
      </c>
      <c r="S21" s="67" cm="1">
        <f t="array" ref="S21">IFERROR((IF(R$3-$F21&lt;0,0,IF(R$3-$F21&gt;200,0,INDEX('Modeller - CO2'!$F$4:$AT$59,MATCH('Opgørelse - CO2'!$I21,'Modeller - CO2'!$A$4:$A$59,0),(R$3-$F21)/5+1)))*$D21*$G21),0)</f>
        <v>0</v>
      </c>
      <c r="T21" s="67" cm="1">
        <f t="array" ref="T21">IFERROR((IF(S$3-$F21&lt;0,0,IF(S$3-$F21&gt;200,0,INDEX('Modeller - CO2'!$F$4:$AT$59,MATCH('Opgørelse - CO2'!$I21,'Modeller - CO2'!$A$4:$A$59,0),(S$3-$F21)/5+1)))*$D21*$G21),0)</f>
        <v>0</v>
      </c>
      <c r="U21" s="67" cm="1">
        <f t="array" ref="U21">IFERROR((IF(T$3-$F21&lt;0,0,IF(T$3-$F21&gt;200,0,INDEX('Modeller - CO2'!$F$4:$AT$59,MATCH('Opgørelse - CO2'!$I21,'Modeller - CO2'!$A$4:$A$59,0),(T$3-$F21)/5+1)))*$D21*$G21),0)</f>
        <v>0</v>
      </c>
      <c r="V21" s="67" cm="1">
        <f t="array" ref="V21">IFERROR((IF(U$3-$F21&lt;0,0,IF(U$3-$F21&gt;200,0,INDEX('Modeller - CO2'!$F$4:$AT$59,MATCH('Opgørelse - CO2'!$I21,'Modeller - CO2'!$A$4:$A$59,0),(U$3-$F21)/5+1)))*$D21*$G21),0)</f>
        <v>0</v>
      </c>
      <c r="W21" s="67" cm="1">
        <f t="array" ref="W21">IFERROR((IF(V$3-$F21&lt;0,0,IF(V$3-$F21&gt;200,0,INDEX('Modeller - CO2'!$F$4:$AT$59,MATCH('Opgørelse - CO2'!$I21,'Modeller - CO2'!$A$4:$A$59,0),(V$3-$F21)/5+1)))*$D21*$G21),0)</f>
        <v>0</v>
      </c>
      <c r="X21" s="67" cm="1">
        <f t="array" ref="X21">IFERROR((IF(W$3-$F21&lt;0,0,IF(W$3-$F21&gt;200,0,INDEX('Modeller - CO2'!$F$4:$AT$59,MATCH('Opgørelse - CO2'!$I21,'Modeller - CO2'!$A$4:$A$59,0),(W$3-$F21)/5+1)))*$D21*$G21),0)</f>
        <v>0</v>
      </c>
      <c r="Y21" s="67" cm="1">
        <f t="array" ref="Y21">IFERROR((IF(X$3-$F21&lt;0,0,IF(X$3-$F21&gt;200,0,INDEX('Modeller - CO2'!$F$4:$AT$59,MATCH('Opgørelse - CO2'!$I21,'Modeller - CO2'!$A$4:$A$59,0),(X$3-$F21)/5+1)))*$D21*$G21),0)</f>
        <v>0</v>
      </c>
      <c r="Z21" s="67" cm="1">
        <f t="array" ref="Z21">IFERROR((IF(Y$3-$F21&lt;0,0,IF(Y$3-$F21&gt;200,0,INDEX('Modeller - CO2'!$F$4:$AT$59,MATCH('Opgørelse - CO2'!$I21,'Modeller - CO2'!$A$4:$A$59,0),(Y$3-$F21)/5+1)))*$D21*$G21),0)</f>
        <v>0</v>
      </c>
      <c r="AA21" s="67" cm="1">
        <f t="array" ref="AA21">IFERROR((IF(Z$3-$F21&lt;0,0,IF(Z$3-$F21&gt;200,0,INDEX('Modeller - CO2'!$F$4:$AT$59,MATCH('Opgørelse - CO2'!$I21,'Modeller - CO2'!$A$4:$A$59,0),(Z$3-$F21)/5+1)))*$D21*$G21),0)</f>
        <v>0</v>
      </c>
      <c r="AB21" s="67" cm="1">
        <f t="array" ref="AB21">IFERROR((IF(AA$3-$F21&lt;0,0,IF(AA$3-$F21&gt;200,0,INDEX('Modeller - CO2'!$F$4:$AT$59,MATCH('Opgørelse - CO2'!$I21,'Modeller - CO2'!$A$4:$A$59,0),(AA$3-$F21)/5+1)))*$D21*$G21),0)</f>
        <v>0</v>
      </c>
      <c r="AC21" s="67" cm="1">
        <f t="array" ref="AC21">IFERROR((IF(AB$3-$F21&lt;0,0,IF(AB$3-$F21&gt;200,0,INDEX('Modeller - CO2'!$F$4:$AT$59,MATCH('Opgørelse - CO2'!$I21,'Modeller - CO2'!$A$4:$A$59,0),(AB$3-$F21)/5+1)))*$D21*$G21),0)</f>
        <v>0</v>
      </c>
      <c r="AD21" s="67" cm="1">
        <f t="array" ref="AD21">IFERROR((IF(AC$3-$F21&lt;0,0,IF(AC$3-$F21&gt;200,0,INDEX('Modeller - CO2'!$F$4:$AT$59,MATCH('Opgørelse - CO2'!$I21,'Modeller - CO2'!$A$4:$A$59,0),(AC$3-$F21)/5+1)))*$D21*$G21),0)</f>
        <v>0</v>
      </c>
      <c r="AE21" s="67" cm="1">
        <f t="array" ref="AE21">IFERROR((IF(AD$3-$F21&lt;0,0,IF(AD$3-$F21&gt;200,0,INDEX('Modeller - CO2'!$F$4:$AT$59,MATCH('Opgørelse - CO2'!$I21,'Modeller - CO2'!$A$4:$A$59,0),(AD$3-$F21)/5+1)))*$D21*$G21),0)</f>
        <v>0</v>
      </c>
      <c r="AF21" s="67" cm="1">
        <f t="array" ref="AF21">IFERROR((IF(AE$3-$F21&lt;0,0,IF(AE$3-$F21&gt;200,0,INDEX('Modeller - CO2'!$F$4:$AT$59,MATCH('Opgørelse - CO2'!$I21,'Modeller - CO2'!$A$4:$A$59,0),(AE$3-$F21)/5+1)))*$D21*$G21),0)</f>
        <v>0</v>
      </c>
      <c r="AG21" s="67" cm="1">
        <f t="array" ref="AG21">IFERROR((IF(AF$3-$F21&lt;0,0,IF(AF$3-$F21&gt;200,0,INDEX('Modeller - CO2'!$F$4:$AT$59,MATCH('Opgørelse - CO2'!$I21,'Modeller - CO2'!$A$4:$A$59,0),(AF$3-$F21)/5+1)))*$D21*$G21),0)</f>
        <v>0</v>
      </c>
      <c r="AH21" s="67" cm="1">
        <f t="array" ref="AH21">IFERROR((IF(AG$3-$F21&lt;0,0,IF(AG$3-$F21&gt;200,0,INDEX('Modeller - CO2'!$F$4:$AT$59,MATCH('Opgørelse - CO2'!$I21,'Modeller - CO2'!$A$4:$A$59,0),(AG$3-$F21)/5+1)))*$D21*$G21),0)</f>
        <v>0</v>
      </c>
      <c r="AI21" s="67" cm="1">
        <f t="array" ref="AI21">IFERROR((IF(AH$3-$F21&lt;0,0,IF(AH$3-$F21&gt;200,0,INDEX('Modeller - CO2'!$F$4:$AT$59,MATCH('Opgørelse - CO2'!$I21,'Modeller - CO2'!$A$4:$A$59,0),(AH$3-$F21)/5+1)))*$D21*$G21),0)</f>
        <v>0</v>
      </c>
      <c r="AJ21" s="67" cm="1">
        <f t="array" ref="AJ21">IFERROR((IF(AI$3-$F21&lt;0,0,IF(AI$3-$F21&gt;200,0,INDEX('Modeller - CO2'!$F$4:$AT$59,MATCH('Opgørelse - CO2'!$I21,'Modeller - CO2'!$A$4:$A$59,0),(AI$3-$F21)/5+1)))*$D21*$G21),0)</f>
        <v>0</v>
      </c>
      <c r="AK21" s="67" cm="1">
        <f t="array" ref="AK21">IFERROR((IF(AJ$3-$F21&lt;0,0,IF(AJ$3-$F21&gt;200,0,INDEX('Modeller - CO2'!$F$4:$AT$59,MATCH('Opgørelse - CO2'!$I21,'Modeller - CO2'!$A$4:$A$59,0),(AJ$3-$F21)/5+1)))*$D21*$G21),0)</f>
        <v>0</v>
      </c>
      <c r="AL21" s="67" cm="1">
        <f t="array" ref="AL21">IFERROR((IF(AK$3-$F21&lt;0,0,IF(AK$3-$F21&gt;200,0,INDEX('Modeller - CO2'!$F$4:$AT$59,MATCH('Opgørelse - CO2'!$I21,'Modeller - CO2'!$A$4:$A$59,0),(AK$3-$F21)/5+1)))*$D21*$G21),0)</f>
        <v>0</v>
      </c>
      <c r="AM21" s="67" cm="1">
        <f t="array" ref="AM21">IFERROR((IF(AL$3-$F21&lt;0,0,IF(AL$3-$F21&gt;200,0,INDEX('Modeller - CO2'!$F$4:$AT$59,MATCH('Opgørelse - CO2'!$I21,'Modeller - CO2'!$A$4:$A$59,0),(AL$3-$F21)/5+1)))*$D21*$G21),0)</f>
        <v>0</v>
      </c>
      <c r="AN21" s="67" cm="1">
        <f t="array" ref="AN21">IFERROR((IF(AM$3-$F21&lt;0,0,IF(AM$3-$F21&gt;200,0,INDEX('Modeller - CO2'!$F$4:$AT$59,MATCH('Opgørelse - CO2'!$I21,'Modeller - CO2'!$A$4:$A$59,0),(AM$3-$F21)/5+1)))*$D21*$G21),0)</f>
        <v>0</v>
      </c>
      <c r="AO21" s="67" cm="1">
        <f t="array" ref="AO21">IFERROR((IF(AN$3-$F21&lt;0,0,IF(AN$3-$F21&gt;200,0,INDEX('Modeller - CO2'!$F$4:$AT$59,MATCH('Opgørelse - CO2'!$I21,'Modeller - CO2'!$A$4:$A$59,0),(AN$3-$F21)/5+1)))*$D21*$G21),0)</f>
        <v>0</v>
      </c>
      <c r="AP21" s="67" cm="1">
        <f t="array" ref="AP21">IFERROR((IF(AO$3-$F21&lt;0,0,IF(AO$3-$F21&gt;200,0,INDEX('Modeller - CO2'!$F$4:$AT$59,MATCH('Opgørelse - CO2'!$I21,'Modeller - CO2'!$A$4:$A$59,0),(AO$3-$F21)/5+1)))*$D21*$G21),0)</f>
        <v>0</v>
      </c>
      <c r="AQ21" s="67" cm="1">
        <f t="array" ref="AQ21">IFERROR((IF(AP$3-$F21&lt;0,0,IF(AP$3-$F21&gt;200,0,INDEX('Modeller - CO2'!$F$4:$AT$59,MATCH('Opgørelse - CO2'!$I21,'Modeller - CO2'!$A$4:$A$59,0),(AP$3-$F21)/5+1)))*$D21*$G21),0)</f>
        <v>0</v>
      </c>
      <c r="AR21" s="67" cm="1">
        <f t="array" ref="AR21">IFERROR((IF(AQ$3-$F21&lt;0,0,IF(AQ$3-$F21&gt;200,0,INDEX('Modeller - CO2'!$F$4:$AT$59,MATCH('Opgørelse - CO2'!$I21,'Modeller - CO2'!$A$4:$A$59,0),(AQ$3-$F21)/5+1)))*$D21*$G21),0)</f>
        <v>0</v>
      </c>
      <c r="AS21" s="67" cm="1">
        <f t="array" ref="AS21">IFERROR((IF(AR$3-$F21&lt;0,0,IF(AR$3-$F21&gt;200,0,INDEX('Modeller - CO2'!$F$4:$AT$59,MATCH('Opgørelse - CO2'!$I21,'Modeller - CO2'!$A$4:$A$59,0),(AR$3-$F21)/5+1)))*$D21*$G21),0)</f>
        <v>0</v>
      </c>
      <c r="AT21" s="67" cm="1">
        <f t="array" ref="AT21">IFERROR((IF(AS$3-$F21&lt;0,0,IF(AS$3-$F21&gt;200,0,INDEX('Modeller - CO2'!$F$4:$AT$59,MATCH('Opgørelse - CO2'!$I21,'Modeller - CO2'!$A$4:$A$59,0),(AS$3-$F21)/5+1)))*$D21*$G21),0)</f>
        <v>0</v>
      </c>
      <c r="AU21" s="67" cm="1">
        <f t="array" ref="AU21">IFERROR((IF(AT$3-$F21&lt;0,0,IF(AT$3-$F21&gt;200,0,INDEX('Modeller - CO2'!$F$4:$AT$59,MATCH('Opgørelse - CO2'!$I21,'Modeller - CO2'!$A$4:$A$59,0),(AT$3-$F21)/5+1)))*$D21*$G21),0)</f>
        <v>0</v>
      </c>
      <c r="AV21" s="67" cm="1">
        <f t="array" ref="AV21">IFERROR((IF(AU$3-$F21&lt;0,0,IF(AU$3-$F21&gt;200,0,INDEX('Modeller - CO2'!$F$4:$AT$59,MATCH('Opgørelse - CO2'!$I21,'Modeller - CO2'!$A$4:$A$59,0),(AU$3-$F21)/5+1)))*$D21*$G21),0)</f>
        <v>0</v>
      </c>
      <c r="AW21" s="67" cm="1">
        <f t="array" ref="AW21">IFERROR((IF(AV$3-$F21&lt;0,0,IF(AV$3-$F21&gt;200,0,INDEX('Modeller - CO2'!$F$4:$AT$59,MATCH('Opgørelse - CO2'!$I21,'Modeller - CO2'!$A$4:$A$59,0),(AV$3-$F21)/5+1)))*$D21*$G21),0)</f>
        <v>0</v>
      </c>
      <c r="AX21" s="67" cm="1">
        <f t="array" ref="AX21">IFERROR((IF(AW$3-$F21&lt;0,0,IF(AW$3-$F21&gt;200,0,INDEX('Modeller - CO2'!$F$4:$AT$59,MATCH('Opgørelse - CO2'!$I21,'Modeller - CO2'!$A$4:$A$59,0),(AW$3-$F21)/5+1)))*$D21*$G21),0)</f>
        <v>0</v>
      </c>
      <c r="AY21" s="67" cm="1">
        <f t="array" ref="AY21">IFERROR((IF(AX$3-$F21&lt;0,0,IF(AX$3-$F21&gt;200,0,INDEX('Modeller - CO2'!$F$4:$AT$59,MATCH('Opgørelse - CO2'!$I21,'Modeller - CO2'!$A$4:$A$59,0),(AX$3-$F21)/5+1)))*$D21*$G21),0)</f>
        <v>0</v>
      </c>
      <c r="AZ21" s="67" cm="1">
        <f t="array" ref="AZ21">IFERROR((IF(AY$3-$F21&lt;0,0,IF(AY$3-$F21&gt;200,0,INDEX('Modeller - CO2'!$F$4:$AT$59,MATCH('Opgørelse - CO2'!$I21,'Modeller - CO2'!$A$4:$A$59,0),(AY$3-$F21)/5+1)))*$D21*$G21),0)</f>
        <v>0</v>
      </c>
      <c r="BA21" s="67" cm="1">
        <f t="array" ref="BA21">IFERROR((IF(AZ$3-$F21&lt;0,0,IF(AZ$3-$F21&gt;200,0,INDEX('Modeller - CO2'!$F$4:$AT$59,MATCH('Opgørelse - CO2'!$I21,'Modeller - CO2'!$A$4:$A$59,0),(AZ$3-$F21)/5+1)))*$D21*$G21),0)</f>
        <v>0</v>
      </c>
      <c r="BB21" s="67" cm="1">
        <f t="array" ref="BB21">IFERROR((IF(BA$3-$F21&lt;0,0,IF(BA$3-$F21&gt;200,0,INDEX('Modeller - CO2'!$F$4:$AT$59,MATCH('Opgørelse - CO2'!$I21,'Modeller - CO2'!$A$4:$A$59,0),(BA$3-$F21)/5+1)))*$D21*$G21),0)</f>
        <v>0</v>
      </c>
      <c r="BC21" s="67" cm="1">
        <f t="array" ref="BC21">IFERROR((IF(BB$3-$F21&lt;0,0,IF(BB$3-$F21&gt;200,0,INDEX('Modeller - CO2'!$F$4:$AT$59,MATCH('Opgørelse - CO2'!$I21,'Modeller - CO2'!$A$4:$A$59,0),(BB$3-$F21)/5+1)))*$D21*$G21),0)</f>
        <v>0</v>
      </c>
      <c r="BD21" s="67" cm="1">
        <f t="array" ref="BD21">IFERROR((IF(BC$3-$F21&lt;0,0,IF(BC$3-$F21&gt;200,0,INDEX('Modeller - CO2'!$F$4:$AT$59,MATCH('Opgørelse - CO2'!$I21,'Modeller - CO2'!$A$4:$A$59,0),(BC$3-$F21)/5+1)))*$D21*$G21),0)</f>
        <v>0</v>
      </c>
      <c r="BE21" s="67" cm="1">
        <f t="array" ref="BE21">IFERROR((IF(BD$3-$F21&lt;0,0,IF(BD$3-$F21&gt;200,0,INDEX('Modeller - CO2'!$F$4:$AT$59,MATCH('Opgørelse - CO2'!$I21,'Modeller - CO2'!$A$4:$A$59,0),(BD$3-$F21)/5+1)))*$D21*$G21),0)</f>
        <v>0</v>
      </c>
      <c r="BF21" s="67" cm="1">
        <f t="array" ref="BF21">IFERROR((IF(BE$3-$F21&lt;0,0,IF(BE$3-$F21&gt;200,0,INDEX('Modeller - CO2'!$F$4:$AT$59,MATCH('Opgørelse - CO2'!$I21,'Modeller - CO2'!$A$4:$A$59,0),(BE$3-$F21)/5+1)))*$D21*$G21),0)</f>
        <v>0</v>
      </c>
      <c r="BI21" s="67" cm="1">
        <f t="array" ref="BI21">IF($H21="ja",(IF(Q$3-$F21&lt;0,0,IF(Q$3-$F21&gt;200,0,INDEX('Modeller - CO2'!$F$4:$AT$59,MATCH("Jordbund",'Modeller - CO2'!$A$4:$A$59,0),(Q$3-$F21)/5+1)))*$D21*$G21),0)</f>
        <v>0</v>
      </c>
      <c r="BJ21" s="67" cm="1">
        <f t="array" ref="BJ21">IF($H21="ja",(IF(R$3-$F21&lt;0,0,IF(R$3-$F21&gt;200,0,INDEX('Modeller - CO2'!$F$4:$AT$59,MATCH("Jordbund",'Modeller - CO2'!$A$4:$A$59,0),(R$3-$F21)/5+1)))*$D21*$G21),0)</f>
        <v>0</v>
      </c>
      <c r="BK21" s="67" cm="1">
        <f t="array" ref="BK21">IF($H21="ja",(IF(S$3-$F21&lt;0,0,IF(S$3-$F21&gt;200,0,INDEX('Modeller - CO2'!$F$4:$AT$59,MATCH("Jordbund",'Modeller - CO2'!$A$4:$A$59,0),(S$3-$F21)/5+1)))*$D21*$G21),0)</f>
        <v>0</v>
      </c>
      <c r="BL21" s="67" cm="1">
        <f t="array" ref="BL21">IF($H21="ja",(IF(T$3-$F21&lt;0,0,IF(T$3-$F21&gt;200,0,INDEX('Modeller - CO2'!$F$4:$AT$59,MATCH("Jordbund",'Modeller - CO2'!$A$4:$A$59,0),(T$3-$F21)/5+1)))*$D21*$G21),0)</f>
        <v>0</v>
      </c>
      <c r="BM21" s="67" cm="1">
        <f t="array" ref="BM21">IF($H21="ja",(IF(U$3-$F21&lt;0,0,IF(U$3-$F21&gt;200,0,INDEX('Modeller - CO2'!$F$4:$AT$59,MATCH("Jordbund",'Modeller - CO2'!$A$4:$A$59,0),(U$3-$F21)/5+1)))*$D21*$G21),0)</f>
        <v>0</v>
      </c>
      <c r="BN21" s="67" cm="1">
        <f t="array" ref="BN21">IF($H21="ja",(IF(V$3-$F21&lt;0,0,IF(V$3-$F21&gt;200,0,INDEX('Modeller - CO2'!$F$4:$AT$59,MATCH("Jordbund",'Modeller - CO2'!$A$4:$A$59,0),(V$3-$F21)/5+1)))*$D21*$G21),0)</f>
        <v>0</v>
      </c>
      <c r="BO21" s="67" cm="1">
        <f t="array" ref="BO21">IF($H21="ja",(IF(W$3-$F21&lt;0,0,IF(W$3-$F21&gt;200,0,INDEX('Modeller - CO2'!$F$4:$AT$59,MATCH("Jordbund",'Modeller - CO2'!$A$4:$A$59,0),(W$3-$F21)/5+1)))*$D21*$G21),0)</f>
        <v>0</v>
      </c>
      <c r="BP21" s="67" cm="1">
        <f t="array" ref="BP21">IF($H21="ja",(IF(X$3-$F21&lt;0,0,IF(X$3-$F21&gt;200,0,INDEX('Modeller - CO2'!$F$4:$AT$59,MATCH("Jordbund",'Modeller - CO2'!$A$4:$A$59,0),(X$3-$F21)/5+1)))*$D21*$G21),0)</f>
        <v>0</v>
      </c>
      <c r="BQ21" s="67" cm="1">
        <f t="array" ref="BQ21">IF($H21="ja",(IF(Y$3-$F21&lt;0,0,IF(Y$3-$F21&gt;200,0,INDEX('Modeller - CO2'!$F$4:$AT$59,MATCH("Jordbund",'Modeller - CO2'!$A$4:$A$59,0),(Y$3-$F21)/5+1)))*$D21*$G21),0)</f>
        <v>0</v>
      </c>
      <c r="BR21" s="67" cm="1">
        <f t="array" ref="BR21">IF($H21="ja",(IF(Z$3-$F21&lt;0,0,IF(Z$3-$F21&gt;200,0,INDEX('Modeller - CO2'!$F$4:$AT$59,MATCH("Jordbund",'Modeller - CO2'!$A$4:$A$59,0),(Z$3-$F21)/5+1)))*$D21*$G21),0)</f>
        <v>0</v>
      </c>
      <c r="BS21" s="67" cm="1">
        <f t="array" ref="BS21">IF($H21="ja",(IF(AA$3-$F21&lt;0,0,IF(AA$3-$F21&gt;200,0,INDEX('Modeller - CO2'!$F$4:$AT$59,MATCH("Jordbund",'Modeller - CO2'!$A$4:$A$59,0),(AA$3-$F21)/5+1)))*$D21*$G21),0)</f>
        <v>0</v>
      </c>
      <c r="BT21" s="67" cm="1">
        <f t="array" ref="BT21">IF($H21="ja",(IF(AB$3-$F21&lt;0,0,IF(AB$3-$F21&gt;200,0,INDEX('Modeller - CO2'!$F$4:$AT$59,MATCH("Jordbund",'Modeller - CO2'!$A$4:$A$59,0),(AB$3-$F21)/5+1)))*$D21*$G21),0)</f>
        <v>0</v>
      </c>
      <c r="BU21" s="67" cm="1">
        <f t="array" ref="BU21">IF($H21="ja",(IF(AC$3-$F21&lt;0,0,IF(AC$3-$F21&gt;200,0,INDEX('Modeller - CO2'!$F$4:$AT$59,MATCH("Jordbund",'Modeller - CO2'!$A$4:$A$59,0),(AC$3-$F21)/5+1)))*$D21*$G21),0)</f>
        <v>0</v>
      </c>
      <c r="BV21" s="67" cm="1">
        <f t="array" ref="BV21">IF($H21="ja",(IF(AD$3-$F21&lt;0,0,IF(AD$3-$F21&gt;200,0,INDEX('Modeller - CO2'!$F$4:$AT$59,MATCH("Jordbund",'Modeller - CO2'!$A$4:$A$59,0),(AD$3-$F21)/5+1)))*$D21*$G21),0)</f>
        <v>0</v>
      </c>
      <c r="BW21" s="67" cm="1">
        <f t="array" ref="BW21">IF($H21="ja",(IF(AE$3-$F21&lt;0,0,IF(AE$3-$F21&gt;200,0,INDEX('Modeller - CO2'!$F$4:$AT$59,MATCH("Jordbund",'Modeller - CO2'!$A$4:$A$59,0),(AE$3-$F21)/5+1)))*$D21*$G21),0)</f>
        <v>0</v>
      </c>
      <c r="BX21" s="67" cm="1">
        <f t="array" ref="BX21">IF($H21="ja",(IF(AF$3-$F21&lt;0,0,IF(AF$3-$F21&gt;200,0,INDEX('Modeller - CO2'!$F$4:$AT$59,MATCH("Jordbund",'Modeller - CO2'!$A$4:$A$59,0),(AF$3-$F21)/5+1)))*$D21*$G21),0)</f>
        <v>0</v>
      </c>
      <c r="BY21" s="67" cm="1">
        <f t="array" ref="BY21">IF($H21="ja",(IF(AG$3-$F21&lt;0,0,IF(AG$3-$F21&gt;200,0,INDEX('Modeller - CO2'!$F$4:$AT$59,MATCH("Jordbund",'Modeller - CO2'!$A$4:$A$59,0),(AG$3-$F21)/5+1)))*$D21*$G21),0)</f>
        <v>0</v>
      </c>
      <c r="BZ21" s="67" cm="1">
        <f t="array" ref="BZ21">IF($H21="ja",(IF(AH$3-$F21&lt;0,0,IF(AH$3-$F21&gt;200,0,INDEX('Modeller - CO2'!$F$4:$AT$59,MATCH("Jordbund",'Modeller - CO2'!$A$4:$A$59,0),(AH$3-$F21)/5+1)))*$D21*$G21),0)</f>
        <v>0</v>
      </c>
      <c r="CA21" s="67" cm="1">
        <f t="array" ref="CA21">IF($H21="ja",(IF(AI$3-$F21&lt;0,0,IF(AI$3-$F21&gt;200,0,INDEX('Modeller - CO2'!$F$4:$AT$59,MATCH("Jordbund",'Modeller - CO2'!$A$4:$A$59,0),(AI$3-$F21)/5+1)))*$D21*$G21),0)</f>
        <v>0</v>
      </c>
      <c r="CB21" s="67" cm="1">
        <f t="array" ref="CB21">IF($H21="ja",(IF(AJ$3-$F21&lt;0,0,IF(AJ$3-$F21&gt;200,0,INDEX('Modeller - CO2'!$F$4:$AT$59,MATCH("Jordbund",'Modeller - CO2'!$A$4:$A$59,0),(AJ$3-$F21)/5+1)))*$D21*$G21),0)</f>
        <v>0</v>
      </c>
      <c r="CC21" s="67" cm="1">
        <f t="array" ref="CC21">IF($H21="ja",(IF(AK$3-$F21&lt;0,0,IF(AK$3-$F21&gt;200,0,INDEX('Modeller - CO2'!$F$4:$AT$59,MATCH("Jordbund",'Modeller - CO2'!$A$4:$A$59,0),(AK$3-$F21)/5+1)))*$D21*$G21),0)</f>
        <v>0</v>
      </c>
      <c r="CD21" s="67" cm="1">
        <f t="array" ref="CD21">IF($H21="ja",(IF(AL$3-$F21&lt;0,0,IF(AL$3-$F21&gt;200,0,INDEX('Modeller - CO2'!$F$4:$AT$59,MATCH("Jordbund",'Modeller - CO2'!$A$4:$A$59,0),(AL$3-$F21)/5+1)))*$D21*$G21),0)</f>
        <v>0</v>
      </c>
      <c r="CE21" s="67" cm="1">
        <f t="array" ref="CE21">IF($H21="ja",(IF(AM$3-$F21&lt;0,0,IF(AM$3-$F21&gt;200,0,INDEX('Modeller - CO2'!$F$4:$AT$59,MATCH("Jordbund",'Modeller - CO2'!$A$4:$A$59,0),(AM$3-$F21)/5+1)))*$D21*$G21),0)</f>
        <v>0</v>
      </c>
      <c r="CF21" s="67" cm="1">
        <f t="array" ref="CF21">IF($H21="ja",(IF(AN$3-$F21&lt;0,0,IF(AN$3-$F21&gt;200,0,INDEX('Modeller - CO2'!$F$4:$AT$59,MATCH("Jordbund",'Modeller - CO2'!$A$4:$A$59,0),(AN$3-$F21)/5+1)))*$D21*$G21),0)</f>
        <v>0</v>
      </c>
      <c r="CG21" s="67" cm="1">
        <f t="array" ref="CG21">IF($H21="ja",(IF(AO$3-$F21&lt;0,0,IF(AO$3-$F21&gt;200,0,INDEX('Modeller - CO2'!$F$4:$AT$59,MATCH("Jordbund",'Modeller - CO2'!$A$4:$A$59,0),(AO$3-$F21)/5+1)))*$D21*$G21),0)</f>
        <v>0</v>
      </c>
      <c r="CH21" s="67" cm="1">
        <f t="array" ref="CH21">IF($H21="ja",(IF(AP$3-$F21&lt;0,0,IF(AP$3-$F21&gt;200,0,INDEX('Modeller - CO2'!$F$4:$AT$59,MATCH("Jordbund",'Modeller - CO2'!$A$4:$A$59,0),(AP$3-$F21)/5+1)))*$D21*$G21),0)</f>
        <v>0</v>
      </c>
      <c r="CI21" s="67" cm="1">
        <f t="array" ref="CI21">IF($H21="ja",(IF(AQ$3-$F21&lt;0,0,IF(AQ$3-$F21&gt;200,0,INDEX('Modeller - CO2'!$F$4:$AT$59,MATCH("Jordbund",'Modeller - CO2'!$A$4:$A$59,0),(AQ$3-$F21)/5+1)))*$D21*$G21),0)</f>
        <v>0</v>
      </c>
      <c r="CJ21" s="67" cm="1">
        <f t="array" ref="CJ21">IF($H21="ja",(IF(AR$3-$F21&lt;0,0,IF(AR$3-$F21&gt;200,0,INDEX('Modeller - CO2'!$F$4:$AT$59,MATCH("Jordbund",'Modeller - CO2'!$A$4:$A$59,0),(AR$3-$F21)/5+1)))*$D21*$G21),0)</f>
        <v>0</v>
      </c>
      <c r="CK21" s="67" cm="1">
        <f t="array" ref="CK21">IF($H21="ja",(IF(AS$3-$F21&lt;0,0,IF(AS$3-$F21&gt;200,0,INDEX('Modeller - CO2'!$F$4:$AT$59,MATCH("Jordbund",'Modeller - CO2'!$A$4:$A$59,0),(AS$3-$F21)/5+1)))*$D21*$G21),0)</f>
        <v>0</v>
      </c>
      <c r="CL21" s="67" cm="1">
        <f t="array" ref="CL21">IF($H21="ja",(IF(AT$3-$F21&lt;0,0,IF(AT$3-$F21&gt;200,0,INDEX('Modeller - CO2'!$F$4:$AT$59,MATCH("Jordbund",'Modeller - CO2'!$A$4:$A$59,0),(AT$3-$F21)/5+1)))*$D21*$G21),0)</f>
        <v>0</v>
      </c>
      <c r="CM21" s="67" cm="1">
        <f t="array" ref="CM21">IF($H21="ja",(IF(AU$3-$F21&lt;0,0,IF(AU$3-$F21&gt;200,0,INDEX('Modeller - CO2'!$F$4:$AT$59,MATCH("Jordbund",'Modeller - CO2'!$A$4:$A$59,0),(AU$3-$F21)/5+1)))*$D21*$G21),0)</f>
        <v>0</v>
      </c>
      <c r="CN21" s="67" cm="1">
        <f t="array" ref="CN21">IF($H21="ja",(IF(AV$3-$F21&lt;0,0,IF(AV$3-$F21&gt;200,0,INDEX('Modeller - CO2'!$F$4:$AT$59,MATCH("Jordbund",'Modeller - CO2'!$A$4:$A$59,0),(AV$3-$F21)/5+1)))*$D21*$G21),0)</f>
        <v>0</v>
      </c>
      <c r="CO21" s="67" cm="1">
        <f t="array" ref="CO21">IF($H21="ja",(IF(AW$3-$F21&lt;0,0,IF(AW$3-$F21&gt;200,0,INDEX('Modeller - CO2'!$F$4:$AT$59,MATCH("Jordbund",'Modeller - CO2'!$A$4:$A$59,0),(AW$3-$F21)/5+1)))*$D21*$G21),0)</f>
        <v>0</v>
      </c>
      <c r="CP21" s="67" cm="1">
        <f t="array" ref="CP21">IF($H21="ja",(IF(AX$3-$F21&lt;0,0,IF(AX$3-$F21&gt;200,0,INDEX('Modeller - CO2'!$F$4:$AT$59,MATCH("Jordbund",'Modeller - CO2'!$A$4:$A$59,0),(AX$3-$F21)/5+1)))*$D21*$G21),0)</f>
        <v>0</v>
      </c>
      <c r="CQ21" s="67" cm="1">
        <f t="array" ref="CQ21">IF($H21="ja",(IF(AY$3-$F21&lt;0,0,IF(AY$3-$F21&gt;200,0,INDEX('Modeller - CO2'!$F$4:$AT$59,MATCH("Jordbund",'Modeller - CO2'!$A$4:$A$59,0),(AY$3-$F21)/5+1)))*$D21*$G21),0)</f>
        <v>0</v>
      </c>
      <c r="CR21" s="67" cm="1">
        <f t="array" ref="CR21">IF($H21="ja",(IF(AZ$3-$F21&lt;0,0,IF(AZ$3-$F21&gt;200,0,INDEX('Modeller - CO2'!$F$4:$AT$59,MATCH("Jordbund",'Modeller - CO2'!$A$4:$A$59,0),(AZ$3-$F21)/5+1)))*$D21*$G21),0)</f>
        <v>0</v>
      </c>
      <c r="CS21" s="67" cm="1">
        <f t="array" ref="CS21">IF($H21="ja",(IF(BA$3-$F21&lt;0,0,IF(BA$3-$F21&gt;200,0,INDEX('Modeller - CO2'!$F$4:$AT$59,MATCH("Jordbund",'Modeller - CO2'!$A$4:$A$59,0),(BA$3-$F21)/5+1)))*$D21*$G21),0)</f>
        <v>0</v>
      </c>
      <c r="CT21" s="67" cm="1">
        <f t="array" ref="CT21">IF($H21="ja",(IF(BB$3-$F21&lt;0,0,IF(BB$3-$F21&gt;200,0,INDEX('Modeller - CO2'!$F$4:$AT$59,MATCH("Jordbund",'Modeller - CO2'!$A$4:$A$59,0),(BB$3-$F21)/5+1)))*$D21*$G21),0)</f>
        <v>0</v>
      </c>
      <c r="CU21" s="67" cm="1">
        <f t="array" ref="CU21">IF($H21="ja",(IF(BC$3-$F21&lt;0,0,IF(BC$3-$F21&gt;200,0,INDEX('Modeller - CO2'!$F$4:$AT$59,MATCH("Jordbund",'Modeller - CO2'!$A$4:$A$59,0),(BC$3-$F21)/5+1)))*$D21*$G21),0)</f>
        <v>0</v>
      </c>
      <c r="CV21" s="67" cm="1">
        <f t="array" ref="CV21">IF($H21="ja",(IF(BD$3-$F21&lt;0,0,IF(BD$3-$F21&gt;200,0,INDEX('Modeller - CO2'!$F$4:$AT$59,MATCH("Jordbund",'Modeller - CO2'!$A$4:$A$59,0),(BD$3-$F21)/5+1)))*$D21*$G21),0)</f>
        <v>0</v>
      </c>
      <c r="CW21" s="67" cm="1">
        <f t="array" ref="CW21">IF($H21="ja",(IF(BE$3-$F21&lt;0,0,IF(BE$3-$F21&gt;200,0,INDEX('Modeller - CO2'!$F$4:$AT$59,MATCH("Jordbund",'Modeller - CO2'!$A$4:$A$59,0),(BE$3-$F21)/5+1)))*$D21*$G21),0)</f>
        <v>0</v>
      </c>
      <c r="CZ21" s="67" cm="1">
        <f t="array" ref="CZ21">IF($P21="ja",(IF(CY$3-$F21&lt;0,0,IF(CY$3-$F21&gt;200,0,INDEX('Modeller - CO2'!$F$4:$AT$59,MATCH("Litter og dødt ved",'Modeller - CO2'!$A$4:$A$59,0),(CY$3-$F21)/5+1)))*$D21*$G21),0)</f>
        <v>0</v>
      </c>
      <c r="DA21" s="67" cm="1">
        <f t="array" ref="DA21">IF($P21="ja",(IF(CZ$3-$F21&lt;0,0,IF(CZ$3-$F21&gt;200,0,INDEX('Modeller - CO2'!$F$4:$AT$59,MATCH("Litter og dødt ved",'Modeller - CO2'!$A$4:$A$59,0),(CZ$3-$F21)/5+1)))*$D21*$G21),0)</f>
        <v>0</v>
      </c>
      <c r="DB21" s="67" cm="1">
        <f t="array" ref="DB21">IF($P21="ja",(IF(DA$3-$F21&lt;0,0,IF(DA$3-$F21&gt;200,0,INDEX('Modeller - CO2'!$F$4:$AT$59,MATCH("Litter og dødt ved",'Modeller - CO2'!$A$4:$A$59,0),(DA$3-$F21)/5+1)))*$D21*$G21),0)</f>
        <v>0</v>
      </c>
      <c r="DC21" s="67" cm="1">
        <f t="array" ref="DC21">IF($P21="ja",(IF(DB$3-$F21&lt;0,0,IF(DB$3-$F21&gt;200,0,INDEX('Modeller - CO2'!$F$4:$AT$59,MATCH("Litter og dødt ved",'Modeller - CO2'!$A$4:$A$59,0),(DB$3-$F21)/5+1)))*$D21*$G21),0)</f>
        <v>0</v>
      </c>
      <c r="DD21" s="67" cm="1">
        <f t="array" ref="DD21">IF($P21="ja",(IF(DC$3-$F21&lt;0,0,IF(DC$3-$F21&gt;200,0,INDEX('Modeller - CO2'!$F$4:$AT$59,MATCH("Litter og dødt ved",'Modeller - CO2'!$A$4:$A$59,0),(DC$3-$F21)/5+1)))*$D21*$G21),0)</f>
        <v>0</v>
      </c>
      <c r="DE21" s="67" cm="1">
        <f t="array" ref="DE21">IF($P21="ja",(IF(DD$3-$F21&lt;0,0,IF(DD$3-$F21&gt;200,0,INDEX('Modeller - CO2'!$F$4:$AT$59,MATCH("Litter og dødt ved",'Modeller - CO2'!$A$4:$A$59,0),(DD$3-$F21)/5+1)))*$D21*$G21),0)</f>
        <v>0</v>
      </c>
      <c r="DF21" s="67" cm="1">
        <f t="array" ref="DF21">IF($P21="ja",(IF(DE$3-$F21&lt;0,0,IF(DE$3-$F21&gt;200,0,INDEX('Modeller - CO2'!$F$4:$AT$59,MATCH("Litter og dødt ved",'Modeller - CO2'!$A$4:$A$59,0),(DE$3-$F21)/5+1)))*$D21*$G21),0)</f>
        <v>0</v>
      </c>
      <c r="DG21" s="67" cm="1">
        <f t="array" ref="DG21">IF($P21="ja",(IF(DF$3-$F21&lt;0,0,IF(DF$3-$F21&gt;200,0,INDEX('Modeller - CO2'!$F$4:$AT$59,MATCH("Litter og dødt ved",'Modeller - CO2'!$A$4:$A$59,0),(DF$3-$F21)/5+1)))*$D21*$G21),0)</f>
        <v>0</v>
      </c>
      <c r="DH21" s="67" cm="1">
        <f t="array" ref="DH21">IF($P21="ja",(IF(DG$3-$F21&lt;0,0,IF(DG$3-$F21&gt;200,0,INDEX('Modeller - CO2'!$F$4:$AT$59,MATCH("Litter og dødt ved",'Modeller - CO2'!$A$4:$A$59,0),(DG$3-$F21)/5+1)))*$D21*$G21),0)</f>
        <v>0</v>
      </c>
      <c r="DI21" s="67" cm="1">
        <f t="array" ref="DI21">IF($P21="ja",(IF(DH$3-$F21&lt;0,0,IF(DH$3-$F21&gt;200,0,INDEX('Modeller - CO2'!$F$4:$AT$59,MATCH("Litter og dødt ved",'Modeller - CO2'!$A$4:$A$59,0),(DH$3-$F21)/5+1)))*$D21*$G21),0)</f>
        <v>0</v>
      </c>
      <c r="DJ21" s="67" cm="1">
        <f t="array" ref="DJ21">IF($P21="ja",(IF(DI$3-$F21&lt;0,0,IF(DI$3-$F21&gt;200,0,INDEX('Modeller - CO2'!$F$4:$AT$59,MATCH("Litter og dødt ved",'Modeller - CO2'!$A$4:$A$59,0),(DI$3-$F21)/5+1)))*$D21*$G21),0)</f>
        <v>0</v>
      </c>
      <c r="DK21" s="67" cm="1">
        <f t="array" ref="DK21">IF($P21="ja",(IF(DJ$3-$F21&lt;0,0,IF(DJ$3-$F21&gt;200,0,INDEX('Modeller - CO2'!$F$4:$AT$59,MATCH("Litter og dødt ved",'Modeller - CO2'!$A$4:$A$59,0),(DJ$3-$F21)/5+1)))*$D21*$G21),0)</f>
        <v>0</v>
      </c>
      <c r="DL21" s="67" cm="1">
        <f t="array" ref="DL21">IF($P21="ja",(IF(DK$3-$F21&lt;0,0,IF(DK$3-$F21&gt;200,0,INDEX('Modeller - CO2'!$F$4:$AT$59,MATCH("Litter og dødt ved",'Modeller - CO2'!$A$4:$A$59,0),(DK$3-$F21)/5+1)))*$D21*$G21),0)</f>
        <v>0</v>
      </c>
      <c r="DM21" s="67" cm="1">
        <f t="array" ref="DM21">IF($P21="ja",(IF(DL$3-$F21&lt;0,0,IF(DL$3-$F21&gt;200,0,INDEX('Modeller - CO2'!$F$4:$AT$59,MATCH("Litter og dødt ved",'Modeller - CO2'!$A$4:$A$59,0),(DL$3-$F21)/5+1)))*$D21*$G21),0)</f>
        <v>0</v>
      </c>
      <c r="DN21" s="67" cm="1">
        <f t="array" ref="DN21">IF($P21="ja",(IF(DM$3-$F21&lt;0,0,IF(DM$3-$F21&gt;200,0,INDEX('Modeller - CO2'!$F$4:$AT$59,MATCH("Litter og dødt ved",'Modeller - CO2'!$A$4:$A$59,0),(DM$3-$F21)/5+1)))*$D21*$G21),0)</f>
        <v>0</v>
      </c>
      <c r="DO21" s="67" cm="1">
        <f t="array" ref="DO21">IF($P21="ja",(IF(DN$3-$F21&lt;0,0,IF(DN$3-$F21&gt;200,0,INDEX('Modeller - CO2'!$F$4:$AT$59,MATCH("Litter og dødt ved",'Modeller - CO2'!$A$4:$A$59,0),(DN$3-$F21)/5+1)))*$D21*$G21),0)</f>
        <v>0</v>
      </c>
      <c r="DP21" s="67" cm="1">
        <f t="array" ref="DP21">IF($P21="ja",(IF(DO$3-$F21&lt;0,0,IF(DO$3-$F21&gt;200,0,INDEX('Modeller - CO2'!$F$4:$AT$59,MATCH("Litter og dødt ved",'Modeller - CO2'!$A$4:$A$59,0),(DO$3-$F21)/5+1)))*$D21*$G21),0)</f>
        <v>0</v>
      </c>
      <c r="DQ21" s="67" cm="1">
        <f t="array" ref="DQ21">IF($P21="ja",(IF(DP$3-$F21&lt;0,0,IF(DP$3-$F21&gt;200,0,INDEX('Modeller - CO2'!$F$4:$AT$59,MATCH("Litter og dødt ved",'Modeller - CO2'!$A$4:$A$59,0),(DP$3-$F21)/5+1)))*$D21*$G21),0)</f>
        <v>0</v>
      </c>
      <c r="DR21" s="67" cm="1">
        <f t="array" ref="DR21">IF($P21="ja",(IF(DQ$3-$F21&lt;0,0,IF(DQ$3-$F21&gt;200,0,INDEX('Modeller - CO2'!$F$4:$AT$59,MATCH("Litter og dødt ved",'Modeller - CO2'!$A$4:$A$59,0),(DQ$3-$F21)/5+1)))*$D21*$G21),0)</f>
        <v>0</v>
      </c>
      <c r="DS21" s="67" cm="1">
        <f t="array" ref="DS21">IF($P21="ja",(IF(DR$3-$F21&lt;0,0,IF(DR$3-$F21&gt;200,0,INDEX('Modeller - CO2'!$F$4:$AT$59,MATCH("Litter og dødt ved",'Modeller - CO2'!$A$4:$A$59,0),(DR$3-$F21)/5+1)))*$D21*$G21),0)</f>
        <v>0</v>
      </c>
      <c r="DT21" s="67" cm="1">
        <f t="array" ref="DT21">IF($P21="ja",(IF(DS$3-$F21&lt;0,0,IF(DS$3-$F21&gt;200,0,INDEX('Modeller - CO2'!$F$4:$AT$59,MATCH("Litter og dødt ved",'Modeller - CO2'!$A$4:$A$59,0),(DS$3-$F21)/5+1)))*$D21*$G21),0)</f>
        <v>0</v>
      </c>
      <c r="DU21" s="67" cm="1">
        <f t="array" ref="DU21">IF($P21="ja",(IF(DT$3-$F21&lt;0,0,IF(DT$3-$F21&gt;200,0,INDEX('Modeller - CO2'!$F$4:$AT$59,MATCH("Litter og dødt ved",'Modeller - CO2'!$A$4:$A$59,0),(DT$3-$F21)/5+1)))*$D21*$G21),0)</f>
        <v>0</v>
      </c>
      <c r="DV21" s="67" cm="1">
        <f t="array" ref="DV21">IF($P21="ja",(IF(DU$3-$F21&lt;0,0,IF(DU$3-$F21&gt;200,0,INDEX('Modeller - CO2'!$F$4:$AT$59,MATCH("Litter og dødt ved",'Modeller - CO2'!$A$4:$A$59,0),(DU$3-$F21)/5+1)))*$D21*$G21),0)</f>
        <v>0</v>
      </c>
      <c r="DW21" s="67" cm="1">
        <f t="array" ref="DW21">IF($P21="ja",(IF(DV$3-$F21&lt;0,0,IF(DV$3-$F21&gt;200,0,INDEX('Modeller - CO2'!$F$4:$AT$59,MATCH("Litter og dødt ved",'Modeller - CO2'!$A$4:$A$59,0),(DV$3-$F21)/5+1)))*$D21*$G21),0)</f>
        <v>0</v>
      </c>
      <c r="DX21" s="67" cm="1">
        <f t="array" ref="DX21">IF($P21="ja",(IF(DW$3-$F21&lt;0,0,IF(DW$3-$F21&gt;200,0,INDEX('Modeller - CO2'!$F$4:$AT$59,MATCH("Litter og dødt ved",'Modeller - CO2'!$A$4:$A$59,0),(DW$3-$F21)/5+1)))*$D21*$G21),0)</f>
        <v>0</v>
      </c>
      <c r="DY21" s="67" cm="1">
        <f t="array" ref="DY21">IF($P21="ja",(IF(DX$3-$F21&lt;0,0,IF(DX$3-$F21&gt;200,0,INDEX('Modeller - CO2'!$F$4:$AT$59,MATCH("Litter og dødt ved",'Modeller - CO2'!$A$4:$A$59,0),(DX$3-$F21)/5+1)))*$D21*$G21),0)</f>
        <v>0</v>
      </c>
      <c r="DZ21" s="67" cm="1">
        <f t="array" ref="DZ21">IF($P21="ja",(IF(DY$3-$F21&lt;0,0,IF(DY$3-$F21&gt;200,0,INDEX('Modeller - CO2'!$F$4:$AT$59,MATCH("Litter og dødt ved",'Modeller - CO2'!$A$4:$A$59,0),(DY$3-$F21)/5+1)))*$D21*$G21),0)</f>
        <v>0</v>
      </c>
      <c r="EA21" s="67" cm="1">
        <f t="array" ref="EA21">IF($P21="ja",(IF(DZ$3-$F21&lt;0,0,IF(DZ$3-$F21&gt;200,0,INDEX('Modeller - CO2'!$F$4:$AT$59,MATCH("Litter og dødt ved",'Modeller - CO2'!$A$4:$A$59,0),(DZ$3-$F21)/5+1)))*$D21*$G21),0)</f>
        <v>0</v>
      </c>
      <c r="EB21" s="67" cm="1">
        <f t="array" ref="EB21">IF($P21="ja",(IF(EA$3-$F21&lt;0,0,IF(EA$3-$F21&gt;200,0,INDEX('Modeller - CO2'!$F$4:$AT$59,MATCH("Litter og dødt ved",'Modeller - CO2'!$A$4:$A$59,0),(EA$3-$F21)/5+1)))*$D21*$G21),0)</f>
        <v>0</v>
      </c>
      <c r="EC21" s="67" cm="1">
        <f t="array" ref="EC21">IF($P21="ja",(IF(EB$3-$F21&lt;0,0,IF(EB$3-$F21&gt;200,0,INDEX('Modeller - CO2'!$F$4:$AT$59,MATCH("Litter og dødt ved",'Modeller - CO2'!$A$4:$A$59,0),(EB$3-$F21)/5+1)))*$D21*$G21),0)</f>
        <v>0</v>
      </c>
      <c r="ED21" s="67" cm="1">
        <f t="array" ref="ED21">IF($P21="ja",(IF(EC$3-$F21&lt;0,0,IF(EC$3-$F21&gt;200,0,INDEX('Modeller - CO2'!$F$4:$AT$59,MATCH("Litter og dødt ved",'Modeller - CO2'!$A$4:$A$59,0),(EC$3-$F21)/5+1)))*$D21*$G21),0)</f>
        <v>0</v>
      </c>
      <c r="EE21" s="67" cm="1">
        <f t="array" ref="EE21">IF($P21="ja",(IF(ED$3-$F21&lt;0,0,IF(ED$3-$F21&gt;200,0,INDEX('Modeller - CO2'!$F$4:$AT$59,MATCH("Litter og dødt ved",'Modeller - CO2'!$A$4:$A$59,0),(ED$3-$F21)/5+1)))*$D21*$G21),0)</f>
        <v>0</v>
      </c>
      <c r="EF21" s="67" cm="1">
        <f t="array" ref="EF21">IF($P21="ja",(IF(EE$3-$F21&lt;0,0,IF(EE$3-$F21&gt;200,0,INDEX('Modeller - CO2'!$F$4:$AT$59,MATCH("Litter og dødt ved",'Modeller - CO2'!$A$4:$A$59,0),(EE$3-$F21)/5+1)))*$D21*$G21),0)</f>
        <v>0</v>
      </c>
      <c r="EG21" s="67" cm="1">
        <f t="array" ref="EG21">IF($P21="ja",(IF(EF$3-$F21&lt;0,0,IF(EF$3-$F21&gt;200,0,INDEX('Modeller - CO2'!$F$4:$AT$59,MATCH("Litter og dødt ved",'Modeller - CO2'!$A$4:$A$59,0),(EF$3-$F21)/5+1)))*$D21*$G21),0)</f>
        <v>0</v>
      </c>
      <c r="EH21" s="67" cm="1">
        <f t="array" ref="EH21">IF($P21="ja",(IF(EG$3-$F21&lt;0,0,IF(EG$3-$F21&gt;200,0,INDEX('Modeller - CO2'!$F$4:$AT$59,MATCH("Litter og dødt ved",'Modeller - CO2'!$A$4:$A$59,0),(EG$3-$F21)/5+1)))*$D21*$G21),0)</f>
        <v>0</v>
      </c>
      <c r="EI21" s="67" cm="1">
        <f t="array" ref="EI21">IF($P21="ja",(IF(EH$3-$F21&lt;0,0,IF(EH$3-$F21&gt;200,0,INDEX('Modeller - CO2'!$F$4:$AT$59,MATCH("Litter og dødt ved",'Modeller - CO2'!$A$4:$A$59,0),(EH$3-$F21)/5+1)))*$D21*$G21),0)</f>
        <v>0</v>
      </c>
      <c r="EJ21" s="67" cm="1">
        <f t="array" ref="EJ21">IF($P21="ja",(IF(EI$3-$F21&lt;0,0,IF(EI$3-$F21&gt;200,0,INDEX('Modeller - CO2'!$F$4:$AT$59,MATCH("Litter og dødt ved",'Modeller - CO2'!$A$4:$A$59,0),(EI$3-$F21)/5+1)))*$D21*$G21),0)</f>
        <v>0</v>
      </c>
      <c r="EK21" s="67" cm="1">
        <f t="array" ref="EK21">IF($P21="ja",(IF(EJ$3-$F21&lt;0,0,IF(EJ$3-$F21&gt;200,0,INDEX('Modeller - CO2'!$F$4:$AT$59,MATCH("Litter og dødt ved",'Modeller - CO2'!$A$4:$A$59,0),(EJ$3-$F21)/5+1)))*$D21*$G21),0)</f>
        <v>0</v>
      </c>
      <c r="EL21" s="67" cm="1">
        <f t="array" ref="EL21">IF($P21="ja",(IF(EK$3-$F21&lt;0,0,IF(EK$3-$F21&gt;200,0,INDEX('Modeller - CO2'!$F$4:$AT$59,MATCH("Litter og dødt ved",'Modeller - CO2'!$A$4:$A$59,0),(EK$3-$F21)/5+1)))*$D21*$G21),0)</f>
        <v>0</v>
      </c>
      <c r="EM21" s="67" cm="1">
        <f t="array" ref="EM21">IF($P21="ja",(IF(EL$3-$F21&lt;0,0,IF(EL$3-$F21&gt;200,0,INDEX('Modeller - CO2'!$F$4:$AT$59,MATCH("Litter og dødt ved",'Modeller - CO2'!$A$4:$A$59,0),(EL$3-$F21)/5+1)))*$D21*$G21),0)</f>
        <v>0</v>
      </c>
      <c r="EN21" s="67" cm="1">
        <f t="array" ref="EN21">IF($P21="ja",(IF(EM$3-$F21&lt;0,0,IF(EM$3-$F21&gt;200,0,INDEX('Modeller - CO2'!$F$4:$AT$59,MATCH("Litter og dødt ved",'Modeller - CO2'!$A$4:$A$59,0),(EM$3-$F21)/5+1)))*$D21*$G21),0)</f>
        <v>0</v>
      </c>
    </row>
    <row r="22" spans="2:144" ht="15.6" x14ac:dyDescent="0.3">
      <c r="B22" s="66">
        <f>'Stamdata - Projektplan'!B66</f>
        <v>0</v>
      </c>
      <c r="C22" s="66">
        <f>'Stamdata - Projektplan'!C66</f>
        <v>0</v>
      </c>
      <c r="D22" s="66">
        <f>'Stamdata - Projektplan'!D66</f>
        <v>0</v>
      </c>
      <c r="E22" s="66">
        <f>'Stamdata - Projektplan'!E66</f>
        <v>0</v>
      </c>
      <c r="F22" s="66">
        <f>'Stamdata - Projektplan'!G66</f>
        <v>0</v>
      </c>
      <c r="G22" s="66">
        <f>'Stamdata - Projektplan'!H66</f>
        <v>0</v>
      </c>
      <c r="H22" s="66">
        <f>'Stamdata - Projektplan'!I66</f>
        <v>0</v>
      </c>
      <c r="I22" s="66">
        <f>'Stamdata - Projektplan'!J66</f>
        <v>0</v>
      </c>
      <c r="J22" s="63" t="str">
        <f>IFERROR(VLOOKUP(I22,'Modeller - CO2'!$A$4:$C$57,3,FALSE),"")</f>
        <v/>
      </c>
      <c r="K22" s="451" t="str">
        <f>IFERROR(VLOOKUP(I22,'Modeller - CO2'!$A$4:$D$57,4,FALSE),"")</f>
        <v/>
      </c>
      <c r="L22" s="453" t="str">
        <f t="shared" si="80"/>
        <v/>
      </c>
      <c r="M22" s="451" t="str">
        <f>IFERROR(VLOOKUP(I22,'Modeller - CO2'!$A$4:$E$57,5,FALSE),"")</f>
        <v/>
      </c>
      <c r="N22" s="453" t="str">
        <f t="shared" si="81"/>
        <v/>
      </c>
      <c r="O22" s="63" t="b">
        <f t="shared" si="79"/>
        <v>1</v>
      </c>
      <c r="P22" s="63" t="str">
        <f t="shared" si="82"/>
        <v>Nej</v>
      </c>
      <c r="R22" s="67" cm="1">
        <f t="array" ref="R22">IFERROR((IF(Q$3-$F22&lt;0,0,IF(Q$3-$F22&gt;200,0,INDEX('Modeller - CO2'!$F$4:$AT$59,MATCH('Opgørelse - CO2'!$I22,'Modeller - CO2'!$A$4:$A$59,0),(Q$3-$F22)/5+1)))*$D22*$G22),0)</f>
        <v>0</v>
      </c>
      <c r="S22" s="67" cm="1">
        <f t="array" ref="S22">IFERROR((IF(R$3-$F22&lt;0,0,IF(R$3-$F22&gt;200,0,INDEX('Modeller - CO2'!$F$4:$AT$59,MATCH('Opgørelse - CO2'!$I22,'Modeller - CO2'!$A$4:$A$59,0),(R$3-$F22)/5+1)))*$D22*$G22),0)</f>
        <v>0</v>
      </c>
      <c r="T22" s="67" cm="1">
        <f t="array" ref="T22">IFERROR((IF(S$3-$F22&lt;0,0,IF(S$3-$F22&gt;200,0,INDEX('Modeller - CO2'!$F$4:$AT$59,MATCH('Opgørelse - CO2'!$I22,'Modeller - CO2'!$A$4:$A$59,0),(S$3-$F22)/5+1)))*$D22*$G22),0)</f>
        <v>0</v>
      </c>
      <c r="U22" s="67" cm="1">
        <f t="array" ref="U22">IFERROR((IF(T$3-$F22&lt;0,0,IF(T$3-$F22&gt;200,0,INDEX('Modeller - CO2'!$F$4:$AT$59,MATCH('Opgørelse - CO2'!$I22,'Modeller - CO2'!$A$4:$A$59,0),(T$3-$F22)/5+1)))*$D22*$G22),0)</f>
        <v>0</v>
      </c>
      <c r="V22" s="67" cm="1">
        <f t="array" ref="V22">IFERROR((IF(U$3-$F22&lt;0,0,IF(U$3-$F22&gt;200,0,INDEX('Modeller - CO2'!$F$4:$AT$59,MATCH('Opgørelse - CO2'!$I22,'Modeller - CO2'!$A$4:$A$59,0),(U$3-$F22)/5+1)))*$D22*$G22),0)</f>
        <v>0</v>
      </c>
      <c r="W22" s="67" cm="1">
        <f t="array" ref="W22">IFERROR((IF(V$3-$F22&lt;0,0,IF(V$3-$F22&gt;200,0,INDEX('Modeller - CO2'!$F$4:$AT$59,MATCH('Opgørelse - CO2'!$I22,'Modeller - CO2'!$A$4:$A$59,0),(V$3-$F22)/5+1)))*$D22*$G22),0)</f>
        <v>0</v>
      </c>
      <c r="X22" s="67" cm="1">
        <f t="array" ref="X22">IFERROR((IF(W$3-$F22&lt;0,0,IF(W$3-$F22&gt;200,0,INDEX('Modeller - CO2'!$F$4:$AT$59,MATCH('Opgørelse - CO2'!$I22,'Modeller - CO2'!$A$4:$A$59,0),(W$3-$F22)/5+1)))*$D22*$G22),0)</f>
        <v>0</v>
      </c>
      <c r="Y22" s="67" cm="1">
        <f t="array" ref="Y22">IFERROR((IF(X$3-$F22&lt;0,0,IF(X$3-$F22&gt;200,0,INDEX('Modeller - CO2'!$F$4:$AT$59,MATCH('Opgørelse - CO2'!$I22,'Modeller - CO2'!$A$4:$A$59,0),(X$3-$F22)/5+1)))*$D22*$G22),0)</f>
        <v>0</v>
      </c>
      <c r="Z22" s="67" cm="1">
        <f t="array" ref="Z22">IFERROR((IF(Y$3-$F22&lt;0,0,IF(Y$3-$F22&gt;200,0,INDEX('Modeller - CO2'!$F$4:$AT$59,MATCH('Opgørelse - CO2'!$I22,'Modeller - CO2'!$A$4:$A$59,0),(Y$3-$F22)/5+1)))*$D22*$G22),0)</f>
        <v>0</v>
      </c>
      <c r="AA22" s="67" cm="1">
        <f t="array" ref="AA22">IFERROR((IF(Z$3-$F22&lt;0,0,IF(Z$3-$F22&gt;200,0,INDEX('Modeller - CO2'!$F$4:$AT$59,MATCH('Opgørelse - CO2'!$I22,'Modeller - CO2'!$A$4:$A$59,0),(Z$3-$F22)/5+1)))*$D22*$G22),0)</f>
        <v>0</v>
      </c>
      <c r="AB22" s="67" cm="1">
        <f t="array" ref="AB22">IFERROR((IF(AA$3-$F22&lt;0,0,IF(AA$3-$F22&gt;200,0,INDEX('Modeller - CO2'!$F$4:$AT$59,MATCH('Opgørelse - CO2'!$I22,'Modeller - CO2'!$A$4:$A$59,0),(AA$3-$F22)/5+1)))*$D22*$G22),0)</f>
        <v>0</v>
      </c>
      <c r="AC22" s="67" cm="1">
        <f t="array" ref="AC22">IFERROR((IF(AB$3-$F22&lt;0,0,IF(AB$3-$F22&gt;200,0,INDEX('Modeller - CO2'!$F$4:$AT$59,MATCH('Opgørelse - CO2'!$I22,'Modeller - CO2'!$A$4:$A$59,0),(AB$3-$F22)/5+1)))*$D22*$G22),0)</f>
        <v>0</v>
      </c>
      <c r="AD22" s="67" cm="1">
        <f t="array" ref="AD22">IFERROR((IF(AC$3-$F22&lt;0,0,IF(AC$3-$F22&gt;200,0,INDEX('Modeller - CO2'!$F$4:$AT$59,MATCH('Opgørelse - CO2'!$I22,'Modeller - CO2'!$A$4:$A$59,0),(AC$3-$F22)/5+1)))*$D22*$G22),0)</f>
        <v>0</v>
      </c>
      <c r="AE22" s="67" cm="1">
        <f t="array" ref="AE22">IFERROR((IF(AD$3-$F22&lt;0,0,IF(AD$3-$F22&gt;200,0,INDEX('Modeller - CO2'!$F$4:$AT$59,MATCH('Opgørelse - CO2'!$I22,'Modeller - CO2'!$A$4:$A$59,0),(AD$3-$F22)/5+1)))*$D22*$G22),0)</f>
        <v>0</v>
      </c>
      <c r="AF22" s="67" cm="1">
        <f t="array" ref="AF22">IFERROR((IF(AE$3-$F22&lt;0,0,IF(AE$3-$F22&gt;200,0,INDEX('Modeller - CO2'!$F$4:$AT$59,MATCH('Opgørelse - CO2'!$I22,'Modeller - CO2'!$A$4:$A$59,0),(AE$3-$F22)/5+1)))*$D22*$G22),0)</f>
        <v>0</v>
      </c>
      <c r="AG22" s="67" cm="1">
        <f t="array" ref="AG22">IFERROR((IF(AF$3-$F22&lt;0,0,IF(AF$3-$F22&gt;200,0,INDEX('Modeller - CO2'!$F$4:$AT$59,MATCH('Opgørelse - CO2'!$I22,'Modeller - CO2'!$A$4:$A$59,0),(AF$3-$F22)/5+1)))*$D22*$G22),0)</f>
        <v>0</v>
      </c>
      <c r="AH22" s="67" cm="1">
        <f t="array" ref="AH22">IFERROR((IF(AG$3-$F22&lt;0,0,IF(AG$3-$F22&gt;200,0,INDEX('Modeller - CO2'!$F$4:$AT$59,MATCH('Opgørelse - CO2'!$I22,'Modeller - CO2'!$A$4:$A$59,0),(AG$3-$F22)/5+1)))*$D22*$G22),0)</f>
        <v>0</v>
      </c>
      <c r="AI22" s="67" cm="1">
        <f t="array" ref="AI22">IFERROR((IF(AH$3-$F22&lt;0,0,IF(AH$3-$F22&gt;200,0,INDEX('Modeller - CO2'!$F$4:$AT$59,MATCH('Opgørelse - CO2'!$I22,'Modeller - CO2'!$A$4:$A$59,0),(AH$3-$F22)/5+1)))*$D22*$G22),0)</f>
        <v>0</v>
      </c>
      <c r="AJ22" s="67" cm="1">
        <f t="array" ref="AJ22">IFERROR((IF(AI$3-$F22&lt;0,0,IF(AI$3-$F22&gt;200,0,INDEX('Modeller - CO2'!$F$4:$AT$59,MATCH('Opgørelse - CO2'!$I22,'Modeller - CO2'!$A$4:$A$59,0),(AI$3-$F22)/5+1)))*$D22*$G22),0)</f>
        <v>0</v>
      </c>
      <c r="AK22" s="67" cm="1">
        <f t="array" ref="AK22">IFERROR((IF(AJ$3-$F22&lt;0,0,IF(AJ$3-$F22&gt;200,0,INDEX('Modeller - CO2'!$F$4:$AT$59,MATCH('Opgørelse - CO2'!$I22,'Modeller - CO2'!$A$4:$A$59,0),(AJ$3-$F22)/5+1)))*$D22*$G22),0)</f>
        <v>0</v>
      </c>
      <c r="AL22" s="67" cm="1">
        <f t="array" ref="AL22">IFERROR((IF(AK$3-$F22&lt;0,0,IF(AK$3-$F22&gt;200,0,INDEX('Modeller - CO2'!$F$4:$AT$59,MATCH('Opgørelse - CO2'!$I22,'Modeller - CO2'!$A$4:$A$59,0),(AK$3-$F22)/5+1)))*$D22*$G22),0)</f>
        <v>0</v>
      </c>
      <c r="AM22" s="67" cm="1">
        <f t="array" ref="AM22">IFERROR((IF(AL$3-$F22&lt;0,0,IF(AL$3-$F22&gt;200,0,INDEX('Modeller - CO2'!$F$4:$AT$59,MATCH('Opgørelse - CO2'!$I22,'Modeller - CO2'!$A$4:$A$59,0),(AL$3-$F22)/5+1)))*$D22*$G22),0)</f>
        <v>0</v>
      </c>
      <c r="AN22" s="67" cm="1">
        <f t="array" ref="AN22">IFERROR((IF(AM$3-$F22&lt;0,0,IF(AM$3-$F22&gt;200,0,INDEX('Modeller - CO2'!$F$4:$AT$59,MATCH('Opgørelse - CO2'!$I22,'Modeller - CO2'!$A$4:$A$59,0),(AM$3-$F22)/5+1)))*$D22*$G22),0)</f>
        <v>0</v>
      </c>
      <c r="AO22" s="67" cm="1">
        <f t="array" ref="AO22">IFERROR((IF(AN$3-$F22&lt;0,0,IF(AN$3-$F22&gt;200,0,INDEX('Modeller - CO2'!$F$4:$AT$59,MATCH('Opgørelse - CO2'!$I22,'Modeller - CO2'!$A$4:$A$59,0),(AN$3-$F22)/5+1)))*$D22*$G22),0)</f>
        <v>0</v>
      </c>
      <c r="AP22" s="67" cm="1">
        <f t="array" ref="AP22">IFERROR((IF(AO$3-$F22&lt;0,0,IF(AO$3-$F22&gt;200,0,INDEX('Modeller - CO2'!$F$4:$AT$59,MATCH('Opgørelse - CO2'!$I22,'Modeller - CO2'!$A$4:$A$59,0),(AO$3-$F22)/5+1)))*$D22*$G22),0)</f>
        <v>0</v>
      </c>
      <c r="AQ22" s="67" cm="1">
        <f t="array" ref="AQ22">IFERROR((IF(AP$3-$F22&lt;0,0,IF(AP$3-$F22&gt;200,0,INDEX('Modeller - CO2'!$F$4:$AT$59,MATCH('Opgørelse - CO2'!$I22,'Modeller - CO2'!$A$4:$A$59,0),(AP$3-$F22)/5+1)))*$D22*$G22),0)</f>
        <v>0</v>
      </c>
      <c r="AR22" s="67" cm="1">
        <f t="array" ref="AR22">IFERROR((IF(AQ$3-$F22&lt;0,0,IF(AQ$3-$F22&gt;200,0,INDEX('Modeller - CO2'!$F$4:$AT$59,MATCH('Opgørelse - CO2'!$I22,'Modeller - CO2'!$A$4:$A$59,0),(AQ$3-$F22)/5+1)))*$D22*$G22),0)</f>
        <v>0</v>
      </c>
      <c r="AS22" s="67" cm="1">
        <f t="array" ref="AS22">IFERROR((IF(AR$3-$F22&lt;0,0,IF(AR$3-$F22&gt;200,0,INDEX('Modeller - CO2'!$F$4:$AT$59,MATCH('Opgørelse - CO2'!$I22,'Modeller - CO2'!$A$4:$A$59,0),(AR$3-$F22)/5+1)))*$D22*$G22),0)</f>
        <v>0</v>
      </c>
      <c r="AT22" s="67" cm="1">
        <f t="array" ref="AT22">IFERROR((IF(AS$3-$F22&lt;0,0,IF(AS$3-$F22&gt;200,0,INDEX('Modeller - CO2'!$F$4:$AT$59,MATCH('Opgørelse - CO2'!$I22,'Modeller - CO2'!$A$4:$A$59,0),(AS$3-$F22)/5+1)))*$D22*$G22),0)</f>
        <v>0</v>
      </c>
      <c r="AU22" s="67" cm="1">
        <f t="array" ref="AU22">IFERROR((IF(AT$3-$F22&lt;0,0,IF(AT$3-$F22&gt;200,0,INDEX('Modeller - CO2'!$F$4:$AT$59,MATCH('Opgørelse - CO2'!$I22,'Modeller - CO2'!$A$4:$A$59,0),(AT$3-$F22)/5+1)))*$D22*$G22),0)</f>
        <v>0</v>
      </c>
      <c r="AV22" s="67" cm="1">
        <f t="array" ref="AV22">IFERROR((IF(AU$3-$F22&lt;0,0,IF(AU$3-$F22&gt;200,0,INDEX('Modeller - CO2'!$F$4:$AT$59,MATCH('Opgørelse - CO2'!$I22,'Modeller - CO2'!$A$4:$A$59,0),(AU$3-$F22)/5+1)))*$D22*$G22),0)</f>
        <v>0</v>
      </c>
      <c r="AW22" s="67" cm="1">
        <f t="array" ref="AW22">IFERROR((IF(AV$3-$F22&lt;0,0,IF(AV$3-$F22&gt;200,0,INDEX('Modeller - CO2'!$F$4:$AT$59,MATCH('Opgørelse - CO2'!$I22,'Modeller - CO2'!$A$4:$A$59,0),(AV$3-$F22)/5+1)))*$D22*$G22),0)</f>
        <v>0</v>
      </c>
      <c r="AX22" s="67" cm="1">
        <f t="array" ref="AX22">IFERROR((IF(AW$3-$F22&lt;0,0,IF(AW$3-$F22&gt;200,0,INDEX('Modeller - CO2'!$F$4:$AT$59,MATCH('Opgørelse - CO2'!$I22,'Modeller - CO2'!$A$4:$A$59,0),(AW$3-$F22)/5+1)))*$D22*$G22),0)</f>
        <v>0</v>
      </c>
      <c r="AY22" s="67" cm="1">
        <f t="array" ref="AY22">IFERROR((IF(AX$3-$F22&lt;0,0,IF(AX$3-$F22&gt;200,0,INDEX('Modeller - CO2'!$F$4:$AT$59,MATCH('Opgørelse - CO2'!$I22,'Modeller - CO2'!$A$4:$A$59,0),(AX$3-$F22)/5+1)))*$D22*$G22),0)</f>
        <v>0</v>
      </c>
      <c r="AZ22" s="67" cm="1">
        <f t="array" ref="AZ22">IFERROR((IF(AY$3-$F22&lt;0,0,IF(AY$3-$F22&gt;200,0,INDEX('Modeller - CO2'!$F$4:$AT$59,MATCH('Opgørelse - CO2'!$I22,'Modeller - CO2'!$A$4:$A$59,0),(AY$3-$F22)/5+1)))*$D22*$G22),0)</f>
        <v>0</v>
      </c>
      <c r="BA22" s="67" cm="1">
        <f t="array" ref="BA22">IFERROR((IF(AZ$3-$F22&lt;0,0,IF(AZ$3-$F22&gt;200,0,INDEX('Modeller - CO2'!$F$4:$AT$59,MATCH('Opgørelse - CO2'!$I22,'Modeller - CO2'!$A$4:$A$59,0),(AZ$3-$F22)/5+1)))*$D22*$G22),0)</f>
        <v>0</v>
      </c>
      <c r="BB22" s="67" cm="1">
        <f t="array" ref="BB22">IFERROR((IF(BA$3-$F22&lt;0,0,IF(BA$3-$F22&gt;200,0,INDEX('Modeller - CO2'!$F$4:$AT$59,MATCH('Opgørelse - CO2'!$I22,'Modeller - CO2'!$A$4:$A$59,0),(BA$3-$F22)/5+1)))*$D22*$G22),0)</f>
        <v>0</v>
      </c>
      <c r="BC22" s="67" cm="1">
        <f t="array" ref="BC22">IFERROR((IF(BB$3-$F22&lt;0,0,IF(BB$3-$F22&gt;200,0,INDEX('Modeller - CO2'!$F$4:$AT$59,MATCH('Opgørelse - CO2'!$I22,'Modeller - CO2'!$A$4:$A$59,0),(BB$3-$F22)/5+1)))*$D22*$G22),0)</f>
        <v>0</v>
      </c>
      <c r="BD22" s="67" cm="1">
        <f t="array" ref="BD22">IFERROR((IF(BC$3-$F22&lt;0,0,IF(BC$3-$F22&gt;200,0,INDEX('Modeller - CO2'!$F$4:$AT$59,MATCH('Opgørelse - CO2'!$I22,'Modeller - CO2'!$A$4:$A$59,0),(BC$3-$F22)/5+1)))*$D22*$G22),0)</f>
        <v>0</v>
      </c>
      <c r="BE22" s="67" cm="1">
        <f t="array" ref="BE22">IFERROR((IF(BD$3-$F22&lt;0,0,IF(BD$3-$F22&gt;200,0,INDEX('Modeller - CO2'!$F$4:$AT$59,MATCH('Opgørelse - CO2'!$I22,'Modeller - CO2'!$A$4:$A$59,0),(BD$3-$F22)/5+1)))*$D22*$G22),0)</f>
        <v>0</v>
      </c>
      <c r="BF22" s="67" cm="1">
        <f t="array" ref="BF22">IFERROR((IF(BE$3-$F22&lt;0,0,IF(BE$3-$F22&gt;200,0,INDEX('Modeller - CO2'!$F$4:$AT$59,MATCH('Opgørelse - CO2'!$I22,'Modeller - CO2'!$A$4:$A$59,0),(BE$3-$F22)/5+1)))*$D22*$G22),0)</f>
        <v>0</v>
      </c>
      <c r="BI22" s="67" cm="1">
        <f t="array" ref="BI22">IF($H22="ja",(IF(Q$3-$F22&lt;0,0,IF(Q$3-$F22&gt;200,0,INDEX('Modeller - CO2'!$F$4:$AT$59,MATCH("Jordbund",'Modeller - CO2'!$A$4:$A$59,0),(Q$3-$F22)/5+1)))*$D22*$G22),0)</f>
        <v>0</v>
      </c>
      <c r="BJ22" s="67" cm="1">
        <f t="array" ref="BJ22">IF($H22="ja",(IF(R$3-$F22&lt;0,0,IF(R$3-$F22&gt;200,0,INDEX('Modeller - CO2'!$F$4:$AT$59,MATCH("Jordbund",'Modeller - CO2'!$A$4:$A$59,0),(R$3-$F22)/5+1)))*$D22*$G22),0)</f>
        <v>0</v>
      </c>
      <c r="BK22" s="67" cm="1">
        <f t="array" ref="BK22">IF($H22="ja",(IF(S$3-$F22&lt;0,0,IF(S$3-$F22&gt;200,0,INDEX('Modeller - CO2'!$F$4:$AT$59,MATCH("Jordbund",'Modeller - CO2'!$A$4:$A$59,0),(S$3-$F22)/5+1)))*$D22*$G22),0)</f>
        <v>0</v>
      </c>
      <c r="BL22" s="67" cm="1">
        <f t="array" ref="BL22">IF($H22="ja",(IF(T$3-$F22&lt;0,0,IF(T$3-$F22&gt;200,0,INDEX('Modeller - CO2'!$F$4:$AT$59,MATCH("Jordbund",'Modeller - CO2'!$A$4:$A$59,0),(T$3-$F22)/5+1)))*$D22*$G22),0)</f>
        <v>0</v>
      </c>
      <c r="BM22" s="67" cm="1">
        <f t="array" ref="BM22">IF($H22="ja",(IF(U$3-$F22&lt;0,0,IF(U$3-$F22&gt;200,0,INDEX('Modeller - CO2'!$F$4:$AT$59,MATCH("Jordbund",'Modeller - CO2'!$A$4:$A$59,0),(U$3-$F22)/5+1)))*$D22*$G22),0)</f>
        <v>0</v>
      </c>
      <c r="BN22" s="67" cm="1">
        <f t="array" ref="BN22">IF($H22="ja",(IF(V$3-$F22&lt;0,0,IF(V$3-$F22&gt;200,0,INDEX('Modeller - CO2'!$F$4:$AT$59,MATCH("Jordbund",'Modeller - CO2'!$A$4:$A$59,0),(V$3-$F22)/5+1)))*$D22*$G22),0)</f>
        <v>0</v>
      </c>
      <c r="BO22" s="67" cm="1">
        <f t="array" ref="BO22">IF($H22="ja",(IF(W$3-$F22&lt;0,0,IF(W$3-$F22&gt;200,0,INDEX('Modeller - CO2'!$F$4:$AT$59,MATCH("Jordbund",'Modeller - CO2'!$A$4:$A$59,0),(W$3-$F22)/5+1)))*$D22*$G22),0)</f>
        <v>0</v>
      </c>
      <c r="BP22" s="67" cm="1">
        <f t="array" ref="BP22">IF($H22="ja",(IF(X$3-$F22&lt;0,0,IF(X$3-$F22&gt;200,0,INDEX('Modeller - CO2'!$F$4:$AT$59,MATCH("Jordbund",'Modeller - CO2'!$A$4:$A$59,0),(X$3-$F22)/5+1)))*$D22*$G22),0)</f>
        <v>0</v>
      </c>
      <c r="BQ22" s="67" cm="1">
        <f t="array" ref="BQ22">IF($H22="ja",(IF(Y$3-$F22&lt;0,0,IF(Y$3-$F22&gt;200,0,INDEX('Modeller - CO2'!$F$4:$AT$59,MATCH("Jordbund",'Modeller - CO2'!$A$4:$A$59,0),(Y$3-$F22)/5+1)))*$D22*$G22),0)</f>
        <v>0</v>
      </c>
      <c r="BR22" s="67" cm="1">
        <f t="array" ref="BR22">IF($H22="ja",(IF(Z$3-$F22&lt;0,0,IF(Z$3-$F22&gt;200,0,INDEX('Modeller - CO2'!$F$4:$AT$59,MATCH("Jordbund",'Modeller - CO2'!$A$4:$A$59,0),(Z$3-$F22)/5+1)))*$D22*$G22),0)</f>
        <v>0</v>
      </c>
      <c r="BS22" s="67" cm="1">
        <f t="array" ref="BS22">IF($H22="ja",(IF(AA$3-$F22&lt;0,0,IF(AA$3-$F22&gt;200,0,INDEX('Modeller - CO2'!$F$4:$AT$59,MATCH("Jordbund",'Modeller - CO2'!$A$4:$A$59,0),(AA$3-$F22)/5+1)))*$D22*$G22),0)</f>
        <v>0</v>
      </c>
      <c r="BT22" s="67" cm="1">
        <f t="array" ref="BT22">IF($H22="ja",(IF(AB$3-$F22&lt;0,0,IF(AB$3-$F22&gt;200,0,INDEX('Modeller - CO2'!$F$4:$AT$59,MATCH("Jordbund",'Modeller - CO2'!$A$4:$A$59,0),(AB$3-$F22)/5+1)))*$D22*$G22),0)</f>
        <v>0</v>
      </c>
      <c r="BU22" s="67" cm="1">
        <f t="array" ref="BU22">IF($H22="ja",(IF(AC$3-$F22&lt;0,0,IF(AC$3-$F22&gt;200,0,INDEX('Modeller - CO2'!$F$4:$AT$59,MATCH("Jordbund",'Modeller - CO2'!$A$4:$A$59,0),(AC$3-$F22)/5+1)))*$D22*$G22),0)</f>
        <v>0</v>
      </c>
      <c r="BV22" s="67" cm="1">
        <f t="array" ref="BV22">IF($H22="ja",(IF(AD$3-$F22&lt;0,0,IF(AD$3-$F22&gt;200,0,INDEX('Modeller - CO2'!$F$4:$AT$59,MATCH("Jordbund",'Modeller - CO2'!$A$4:$A$59,0),(AD$3-$F22)/5+1)))*$D22*$G22),0)</f>
        <v>0</v>
      </c>
      <c r="BW22" s="67" cm="1">
        <f t="array" ref="BW22">IF($H22="ja",(IF(AE$3-$F22&lt;0,0,IF(AE$3-$F22&gt;200,0,INDEX('Modeller - CO2'!$F$4:$AT$59,MATCH("Jordbund",'Modeller - CO2'!$A$4:$A$59,0),(AE$3-$F22)/5+1)))*$D22*$G22),0)</f>
        <v>0</v>
      </c>
      <c r="BX22" s="67" cm="1">
        <f t="array" ref="BX22">IF($H22="ja",(IF(AF$3-$F22&lt;0,0,IF(AF$3-$F22&gt;200,0,INDEX('Modeller - CO2'!$F$4:$AT$59,MATCH("Jordbund",'Modeller - CO2'!$A$4:$A$59,0),(AF$3-$F22)/5+1)))*$D22*$G22),0)</f>
        <v>0</v>
      </c>
      <c r="BY22" s="67" cm="1">
        <f t="array" ref="BY22">IF($H22="ja",(IF(AG$3-$F22&lt;0,0,IF(AG$3-$F22&gt;200,0,INDEX('Modeller - CO2'!$F$4:$AT$59,MATCH("Jordbund",'Modeller - CO2'!$A$4:$A$59,0),(AG$3-$F22)/5+1)))*$D22*$G22),0)</f>
        <v>0</v>
      </c>
      <c r="BZ22" s="67" cm="1">
        <f t="array" ref="BZ22">IF($H22="ja",(IF(AH$3-$F22&lt;0,0,IF(AH$3-$F22&gt;200,0,INDEX('Modeller - CO2'!$F$4:$AT$59,MATCH("Jordbund",'Modeller - CO2'!$A$4:$A$59,0),(AH$3-$F22)/5+1)))*$D22*$G22),0)</f>
        <v>0</v>
      </c>
      <c r="CA22" s="67" cm="1">
        <f t="array" ref="CA22">IF($H22="ja",(IF(AI$3-$F22&lt;0,0,IF(AI$3-$F22&gt;200,0,INDEX('Modeller - CO2'!$F$4:$AT$59,MATCH("Jordbund",'Modeller - CO2'!$A$4:$A$59,0),(AI$3-$F22)/5+1)))*$D22*$G22),0)</f>
        <v>0</v>
      </c>
      <c r="CB22" s="67" cm="1">
        <f t="array" ref="CB22">IF($H22="ja",(IF(AJ$3-$F22&lt;0,0,IF(AJ$3-$F22&gt;200,0,INDEX('Modeller - CO2'!$F$4:$AT$59,MATCH("Jordbund",'Modeller - CO2'!$A$4:$A$59,0),(AJ$3-$F22)/5+1)))*$D22*$G22),0)</f>
        <v>0</v>
      </c>
      <c r="CC22" s="67" cm="1">
        <f t="array" ref="CC22">IF($H22="ja",(IF(AK$3-$F22&lt;0,0,IF(AK$3-$F22&gt;200,0,INDEX('Modeller - CO2'!$F$4:$AT$59,MATCH("Jordbund",'Modeller - CO2'!$A$4:$A$59,0),(AK$3-$F22)/5+1)))*$D22*$G22),0)</f>
        <v>0</v>
      </c>
      <c r="CD22" s="67" cm="1">
        <f t="array" ref="CD22">IF($H22="ja",(IF(AL$3-$F22&lt;0,0,IF(AL$3-$F22&gt;200,0,INDEX('Modeller - CO2'!$F$4:$AT$59,MATCH("Jordbund",'Modeller - CO2'!$A$4:$A$59,0),(AL$3-$F22)/5+1)))*$D22*$G22),0)</f>
        <v>0</v>
      </c>
      <c r="CE22" s="67" cm="1">
        <f t="array" ref="CE22">IF($H22="ja",(IF(AM$3-$F22&lt;0,0,IF(AM$3-$F22&gt;200,0,INDEX('Modeller - CO2'!$F$4:$AT$59,MATCH("Jordbund",'Modeller - CO2'!$A$4:$A$59,0),(AM$3-$F22)/5+1)))*$D22*$G22),0)</f>
        <v>0</v>
      </c>
      <c r="CF22" s="67" cm="1">
        <f t="array" ref="CF22">IF($H22="ja",(IF(AN$3-$F22&lt;0,0,IF(AN$3-$F22&gt;200,0,INDEX('Modeller - CO2'!$F$4:$AT$59,MATCH("Jordbund",'Modeller - CO2'!$A$4:$A$59,0),(AN$3-$F22)/5+1)))*$D22*$G22),0)</f>
        <v>0</v>
      </c>
      <c r="CG22" s="67" cm="1">
        <f t="array" ref="CG22">IF($H22="ja",(IF(AO$3-$F22&lt;0,0,IF(AO$3-$F22&gt;200,0,INDEX('Modeller - CO2'!$F$4:$AT$59,MATCH("Jordbund",'Modeller - CO2'!$A$4:$A$59,0),(AO$3-$F22)/5+1)))*$D22*$G22),0)</f>
        <v>0</v>
      </c>
      <c r="CH22" s="67" cm="1">
        <f t="array" ref="CH22">IF($H22="ja",(IF(AP$3-$F22&lt;0,0,IF(AP$3-$F22&gt;200,0,INDEX('Modeller - CO2'!$F$4:$AT$59,MATCH("Jordbund",'Modeller - CO2'!$A$4:$A$59,0),(AP$3-$F22)/5+1)))*$D22*$G22),0)</f>
        <v>0</v>
      </c>
      <c r="CI22" s="67" cm="1">
        <f t="array" ref="CI22">IF($H22="ja",(IF(AQ$3-$F22&lt;0,0,IF(AQ$3-$F22&gt;200,0,INDEX('Modeller - CO2'!$F$4:$AT$59,MATCH("Jordbund",'Modeller - CO2'!$A$4:$A$59,0),(AQ$3-$F22)/5+1)))*$D22*$G22),0)</f>
        <v>0</v>
      </c>
      <c r="CJ22" s="67" cm="1">
        <f t="array" ref="CJ22">IF($H22="ja",(IF(AR$3-$F22&lt;0,0,IF(AR$3-$F22&gt;200,0,INDEX('Modeller - CO2'!$F$4:$AT$59,MATCH("Jordbund",'Modeller - CO2'!$A$4:$A$59,0),(AR$3-$F22)/5+1)))*$D22*$G22),0)</f>
        <v>0</v>
      </c>
      <c r="CK22" s="67" cm="1">
        <f t="array" ref="CK22">IF($H22="ja",(IF(AS$3-$F22&lt;0,0,IF(AS$3-$F22&gt;200,0,INDEX('Modeller - CO2'!$F$4:$AT$59,MATCH("Jordbund",'Modeller - CO2'!$A$4:$A$59,0),(AS$3-$F22)/5+1)))*$D22*$G22),0)</f>
        <v>0</v>
      </c>
      <c r="CL22" s="67" cm="1">
        <f t="array" ref="CL22">IF($H22="ja",(IF(AT$3-$F22&lt;0,0,IF(AT$3-$F22&gt;200,0,INDEX('Modeller - CO2'!$F$4:$AT$59,MATCH("Jordbund",'Modeller - CO2'!$A$4:$A$59,0),(AT$3-$F22)/5+1)))*$D22*$G22),0)</f>
        <v>0</v>
      </c>
      <c r="CM22" s="67" cm="1">
        <f t="array" ref="CM22">IF($H22="ja",(IF(AU$3-$F22&lt;0,0,IF(AU$3-$F22&gt;200,0,INDEX('Modeller - CO2'!$F$4:$AT$59,MATCH("Jordbund",'Modeller - CO2'!$A$4:$A$59,0),(AU$3-$F22)/5+1)))*$D22*$G22),0)</f>
        <v>0</v>
      </c>
      <c r="CN22" s="67" cm="1">
        <f t="array" ref="CN22">IF($H22="ja",(IF(AV$3-$F22&lt;0,0,IF(AV$3-$F22&gt;200,0,INDEX('Modeller - CO2'!$F$4:$AT$59,MATCH("Jordbund",'Modeller - CO2'!$A$4:$A$59,0),(AV$3-$F22)/5+1)))*$D22*$G22),0)</f>
        <v>0</v>
      </c>
      <c r="CO22" s="67" cm="1">
        <f t="array" ref="CO22">IF($H22="ja",(IF(AW$3-$F22&lt;0,0,IF(AW$3-$F22&gt;200,0,INDEX('Modeller - CO2'!$F$4:$AT$59,MATCH("Jordbund",'Modeller - CO2'!$A$4:$A$59,0),(AW$3-$F22)/5+1)))*$D22*$G22),0)</f>
        <v>0</v>
      </c>
      <c r="CP22" s="67" cm="1">
        <f t="array" ref="CP22">IF($H22="ja",(IF(AX$3-$F22&lt;0,0,IF(AX$3-$F22&gt;200,0,INDEX('Modeller - CO2'!$F$4:$AT$59,MATCH("Jordbund",'Modeller - CO2'!$A$4:$A$59,0),(AX$3-$F22)/5+1)))*$D22*$G22),0)</f>
        <v>0</v>
      </c>
      <c r="CQ22" s="67" cm="1">
        <f t="array" ref="CQ22">IF($H22="ja",(IF(AY$3-$F22&lt;0,0,IF(AY$3-$F22&gt;200,0,INDEX('Modeller - CO2'!$F$4:$AT$59,MATCH("Jordbund",'Modeller - CO2'!$A$4:$A$59,0),(AY$3-$F22)/5+1)))*$D22*$G22),0)</f>
        <v>0</v>
      </c>
      <c r="CR22" s="67" cm="1">
        <f t="array" ref="CR22">IF($H22="ja",(IF(AZ$3-$F22&lt;0,0,IF(AZ$3-$F22&gt;200,0,INDEX('Modeller - CO2'!$F$4:$AT$59,MATCH("Jordbund",'Modeller - CO2'!$A$4:$A$59,0),(AZ$3-$F22)/5+1)))*$D22*$G22),0)</f>
        <v>0</v>
      </c>
      <c r="CS22" s="67" cm="1">
        <f t="array" ref="CS22">IF($H22="ja",(IF(BA$3-$F22&lt;0,0,IF(BA$3-$F22&gt;200,0,INDEX('Modeller - CO2'!$F$4:$AT$59,MATCH("Jordbund",'Modeller - CO2'!$A$4:$A$59,0),(BA$3-$F22)/5+1)))*$D22*$G22),0)</f>
        <v>0</v>
      </c>
      <c r="CT22" s="67" cm="1">
        <f t="array" ref="CT22">IF($H22="ja",(IF(BB$3-$F22&lt;0,0,IF(BB$3-$F22&gt;200,0,INDEX('Modeller - CO2'!$F$4:$AT$59,MATCH("Jordbund",'Modeller - CO2'!$A$4:$A$59,0),(BB$3-$F22)/5+1)))*$D22*$G22),0)</f>
        <v>0</v>
      </c>
      <c r="CU22" s="67" cm="1">
        <f t="array" ref="CU22">IF($H22="ja",(IF(BC$3-$F22&lt;0,0,IF(BC$3-$F22&gt;200,0,INDEX('Modeller - CO2'!$F$4:$AT$59,MATCH("Jordbund",'Modeller - CO2'!$A$4:$A$59,0),(BC$3-$F22)/5+1)))*$D22*$G22),0)</f>
        <v>0</v>
      </c>
      <c r="CV22" s="67" cm="1">
        <f t="array" ref="CV22">IF($H22="ja",(IF(BD$3-$F22&lt;0,0,IF(BD$3-$F22&gt;200,0,INDEX('Modeller - CO2'!$F$4:$AT$59,MATCH("Jordbund",'Modeller - CO2'!$A$4:$A$59,0),(BD$3-$F22)/5+1)))*$D22*$G22),0)</f>
        <v>0</v>
      </c>
      <c r="CW22" s="67" cm="1">
        <f t="array" ref="CW22">IF($H22="ja",(IF(BE$3-$F22&lt;0,0,IF(BE$3-$F22&gt;200,0,INDEX('Modeller - CO2'!$F$4:$AT$59,MATCH("Jordbund",'Modeller - CO2'!$A$4:$A$59,0),(BE$3-$F22)/5+1)))*$D22*$G22),0)</f>
        <v>0</v>
      </c>
      <c r="CZ22" s="67" cm="1">
        <f t="array" ref="CZ22">IF($P22="ja",(IF(CY$3-$F22&lt;0,0,IF(CY$3-$F22&gt;200,0,INDEX('Modeller - CO2'!$F$4:$AT$59,MATCH("Litter og dødt ved",'Modeller - CO2'!$A$4:$A$59,0),(CY$3-$F22)/5+1)))*$D22*$G22),0)</f>
        <v>0</v>
      </c>
      <c r="DA22" s="67" cm="1">
        <f t="array" ref="DA22">IF($P22="ja",(IF(CZ$3-$F22&lt;0,0,IF(CZ$3-$F22&gt;200,0,INDEX('Modeller - CO2'!$F$4:$AT$59,MATCH("Litter og dødt ved",'Modeller - CO2'!$A$4:$A$59,0),(CZ$3-$F22)/5+1)))*$D22*$G22),0)</f>
        <v>0</v>
      </c>
      <c r="DB22" s="67" cm="1">
        <f t="array" ref="DB22">IF($P22="ja",(IF(DA$3-$F22&lt;0,0,IF(DA$3-$F22&gt;200,0,INDEX('Modeller - CO2'!$F$4:$AT$59,MATCH("Litter og dødt ved",'Modeller - CO2'!$A$4:$A$59,0),(DA$3-$F22)/5+1)))*$D22*$G22),0)</f>
        <v>0</v>
      </c>
      <c r="DC22" s="67" cm="1">
        <f t="array" ref="DC22">IF($P22="ja",(IF(DB$3-$F22&lt;0,0,IF(DB$3-$F22&gt;200,0,INDEX('Modeller - CO2'!$F$4:$AT$59,MATCH("Litter og dødt ved",'Modeller - CO2'!$A$4:$A$59,0),(DB$3-$F22)/5+1)))*$D22*$G22),0)</f>
        <v>0</v>
      </c>
      <c r="DD22" s="67" cm="1">
        <f t="array" ref="DD22">IF($P22="ja",(IF(DC$3-$F22&lt;0,0,IF(DC$3-$F22&gt;200,0,INDEX('Modeller - CO2'!$F$4:$AT$59,MATCH("Litter og dødt ved",'Modeller - CO2'!$A$4:$A$59,0),(DC$3-$F22)/5+1)))*$D22*$G22),0)</f>
        <v>0</v>
      </c>
      <c r="DE22" s="67" cm="1">
        <f t="array" ref="DE22">IF($P22="ja",(IF(DD$3-$F22&lt;0,0,IF(DD$3-$F22&gt;200,0,INDEX('Modeller - CO2'!$F$4:$AT$59,MATCH("Litter og dødt ved",'Modeller - CO2'!$A$4:$A$59,0),(DD$3-$F22)/5+1)))*$D22*$G22),0)</f>
        <v>0</v>
      </c>
      <c r="DF22" s="67" cm="1">
        <f t="array" ref="DF22">IF($P22="ja",(IF(DE$3-$F22&lt;0,0,IF(DE$3-$F22&gt;200,0,INDEX('Modeller - CO2'!$F$4:$AT$59,MATCH("Litter og dødt ved",'Modeller - CO2'!$A$4:$A$59,0),(DE$3-$F22)/5+1)))*$D22*$G22),0)</f>
        <v>0</v>
      </c>
      <c r="DG22" s="67" cm="1">
        <f t="array" ref="DG22">IF($P22="ja",(IF(DF$3-$F22&lt;0,0,IF(DF$3-$F22&gt;200,0,INDEX('Modeller - CO2'!$F$4:$AT$59,MATCH("Litter og dødt ved",'Modeller - CO2'!$A$4:$A$59,0),(DF$3-$F22)/5+1)))*$D22*$G22),0)</f>
        <v>0</v>
      </c>
      <c r="DH22" s="67" cm="1">
        <f t="array" ref="DH22">IF($P22="ja",(IF(DG$3-$F22&lt;0,0,IF(DG$3-$F22&gt;200,0,INDEX('Modeller - CO2'!$F$4:$AT$59,MATCH("Litter og dødt ved",'Modeller - CO2'!$A$4:$A$59,0),(DG$3-$F22)/5+1)))*$D22*$G22),0)</f>
        <v>0</v>
      </c>
      <c r="DI22" s="67" cm="1">
        <f t="array" ref="DI22">IF($P22="ja",(IF(DH$3-$F22&lt;0,0,IF(DH$3-$F22&gt;200,0,INDEX('Modeller - CO2'!$F$4:$AT$59,MATCH("Litter og dødt ved",'Modeller - CO2'!$A$4:$A$59,0),(DH$3-$F22)/5+1)))*$D22*$G22),0)</f>
        <v>0</v>
      </c>
      <c r="DJ22" s="67" cm="1">
        <f t="array" ref="DJ22">IF($P22="ja",(IF(DI$3-$F22&lt;0,0,IF(DI$3-$F22&gt;200,0,INDEX('Modeller - CO2'!$F$4:$AT$59,MATCH("Litter og dødt ved",'Modeller - CO2'!$A$4:$A$59,0),(DI$3-$F22)/5+1)))*$D22*$G22),0)</f>
        <v>0</v>
      </c>
      <c r="DK22" s="67" cm="1">
        <f t="array" ref="DK22">IF($P22="ja",(IF(DJ$3-$F22&lt;0,0,IF(DJ$3-$F22&gt;200,0,INDEX('Modeller - CO2'!$F$4:$AT$59,MATCH("Litter og dødt ved",'Modeller - CO2'!$A$4:$A$59,0),(DJ$3-$F22)/5+1)))*$D22*$G22),0)</f>
        <v>0</v>
      </c>
      <c r="DL22" s="67" cm="1">
        <f t="array" ref="DL22">IF($P22="ja",(IF(DK$3-$F22&lt;0,0,IF(DK$3-$F22&gt;200,0,INDEX('Modeller - CO2'!$F$4:$AT$59,MATCH("Litter og dødt ved",'Modeller - CO2'!$A$4:$A$59,0),(DK$3-$F22)/5+1)))*$D22*$G22),0)</f>
        <v>0</v>
      </c>
      <c r="DM22" s="67" cm="1">
        <f t="array" ref="DM22">IF($P22="ja",(IF(DL$3-$F22&lt;0,0,IF(DL$3-$F22&gt;200,0,INDEX('Modeller - CO2'!$F$4:$AT$59,MATCH("Litter og dødt ved",'Modeller - CO2'!$A$4:$A$59,0),(DL$3-$F22)/5+1)))*$D22*$G22),0)</f>
        <v>0</v>
      </c>
      <c r="DN22" s="67" cm="1">
        <f t="array" ref="DN22">IF($P22="ja",(IF(DM$3-$F22&lt;0,0,IF(DM$3-$F22&gt;200,0,INDEX('Modeller - CO2'!$F$4:$AT$59,MATCH("Litter og dødt ved",'Modeller - CO2'!$A$4:$A$59,0),(DM$3-$F22)/5+1)))*$D22*$G22),0)</f>
        <v>0</v>
      </c>
      <c r="DO22" s="67" cm="1">
        <f t="array" ref="DO22">IF($P22="ja",(IF(DN$3-$F22&lt;0,0,IF(DN$3-$F22&gt;200,0,INDEX('Modeller - CO2'!$F$4:$AT$59,MATCH("Litter og dødt ved",'Modeller - CO2'!$A$4:$A$59,0),(DN$3-$F22)/5+1)))*$D22*$G22),0)</f>
        <v>0</v>
      </c>
      <c r="DP22" s="67" cm="1">
        <f t="array" ref="DP22">IF($P22="ja",(IF(DO$3-$F22&lt;0,0,IF(DO$3-$F22&gt;200,0,INDEX('Modeller - CO2'!$F$4:$AT$59,MATCH("Litter og dødt ved",'Modeller - CO2'!$A$4:$A$59,0),(DO$3-$F22)/5+1)))*$D22*$G22),0)</f>
        <v>0</v>
      </c>
      <c r="DQ22" s="67" cm="1">
        <f t="array" ref="DQ22">IF($P22="ja",(IF(DP$3-$F22&lt;0,0,IF(DP$3-$F22&gt;200,0,INDEX('Modeller - CO2'!$F$4:$AT$59,MATCH("Litter og dødt ved",'Modeller - CO2'!$A$4:$A$59,0),(DP$3-$F22)/5+1)))*$D22*$G22),0)</f>
        <v>0</v>
      </c>
      <c r="DR22" s="67" cm="1">
        <f t="array" ref="DR22">IF($P22="ja",(IF(DQ$3-$F22&lt;0,0,IF(DQ$3-$F22&gt;200,0,INDEX('Modeller - CO2'!$F$4:$AT$59,MATCH("Litter og dødt ved",'Modeller - CO2'!$A$4:$A$59,0),(DQ$3-$F22)/5+1)))*$D22*$G22),0)</f>
        <v>0</v>
      </c>
      <c r="DS22" s="67" cm="1">
        <f t="array" ref="DS22">IF($P22="ja",(IF(DR$3-$F22&lt;0,0,IF(DR$3-$F22&gt;200,0,INDEX('Modeller - CO2'!$F$4:$AT$59,MATCH("Litter og dødt ved",'Modeller - CO2'!$A$4:$A$59,0),(DR$3-$F22)/5+1)))*$D22*$G22),0)</f>
        <v>0</v>
      </c>
      <c r="DT22" s="67" cm="1">
        <f t="array" ref="DT22">IF($P22="ja",(IF(DS$3-$F22&lt;0,0,IF(DS$3-$F22&gt;200,0,INDEX('Modeller - CO2'!$F$4:$AT$59,MATCH("Litter og dødt ved",'Modeller - CO2'!$A$4:$A$59,0),(DS$3-$F22)/5+1)))*$D22*$G22),0)</f>
        <v>0</v>
      </c>
      <c r="DU22" s="67" cm="1">
        <f t="array" ref="DU22">IF($P22="ja",(IF(DT$3-$F22&lt;0,0,IF(DT$3-$F22&gt;200,0,INDEX('Modeller - CO2'!$F$4:$AT$59,MATCH("Litter og dødt ved",'Modeller - CO2'!$A$4:$A$59,0),(DT$3-$F22)/5+1)))*$D22*$G22),0)</f>
        <v>0</v>
      </c>
      <c r="DV22" s="67" cm="1">
        <f t="array" ref="DV22">IF($P22="ja",(IF(DU$3-$F22&lt;0,0,IF(DU$3-$F22&gt;200,0,INDEX('Modeller - CO2'!$F$4:$AT$59,MATCH("Litter og dødt ved",'Modeller - CO2'!$A$4:$A$59,0),(DU$3-$F22)/5+1)))*$D22*$G22),0)</f>
        <v>0</v>
      </c>
      <c r="DW22" s="67" cm="1">
        <f t="array" ref="DW22">IF($P22="ja",(IF(DV$3-$F22&lt;0,0,IF(DV$3-$F22&gt;200,0,INDEX('Modeller - CO2'!$F$4:$AT$59,MATCH("Litter og dødt ved",'Modeller - CO2'!$A$4:$A$59,0),(DV$3-$F22)/5+1)))*$D22*$G22),0)</f>
        <v>0</v>
      </c>
      <c r="DX22" s="67" cm="1">
        <f t="array" ref="DX22">IF($P22="ja",(IF(DW$3-$F22&lt;0,0,IF(DW$3-$F22&gt;200,0,INDEX('Modeller - CO2'!$F$4:$AT$59,MATCH("Litter og dødt ved",'Modeller - CO2'!$A$4:$A$59,0),(DW$3-$F22)/5+1)))*$D22*$G22),0)</f>
        <v>0</v>
      </c>
      <c r="DY22" s="67" cm="1">
        <f t="array" ref="DY22">IF($P22="ja",(IF(DX$3-$F22&lt;0,0,IF(DX$3-$F22&gt;200,0,INDEX('Modeller - CO2'!$F$4:$AT$59,MATCH("Litter og dødt ved",'Modeller - CO2'!$A$4:$A$59,0),(DX$3-$F22)/5+1)))*$D22*$G22),0)</f>
        <v>0</v>
      </c>
      <c r="DZ22" s="67" cm="1">
        <f t="array" ref="DZ22">IF($P22="ja",(IF(DY$3-$F22&lt;0,0,IF(DY$3-$F22&gt;200,0,INDEX('Modeller - CO2'!$F$4:$AT$59,MATCH("Litter og dødt ved",'Modeller - CO2'!$A$4:$A$59,0),(DY$3-$F22)/5+1)))*$D22*$G22),0)</f>
        <v>0</v>
      </c>
      <c r="EA22" s="67" cm="1">
        <f t="array" ref="EA22">IF($P22="ja",(IF(DZ$3-$F22&lt;0,0,IF(DZ$3-$F22&gt;200,0,INDEX('Modeller - CO2'!$F$4:$AT$59,MATCH("Litter og dødt ved",'Modeller - CO2'!$A$4:$A$59,0),(DZ$3-$F22)/5+1)))*$D22*$G22),0)</f>
        <v>0</v>
      </c>
      <c r="EB22" s="67" cm="1">
        <f t="array" ref="EB22">IF($P22="ja",(IF(EA$3-$F22&lt;0,0,IF(EA$3-$F22&gt;200,0,INDEX('Modeller - CO2'!$F$4:$AT$59,MATCH("Litter og dødt ved",'Modeller - CO2'!$A$4:$A$59,0),(EA$3-$F22)/5+1)))*$D22*$G22),0)</f>
        <v>0</v>
      </c>
      <c r="EC22" s="67" cm="1">
        <f t="array" ref="EC22">IF($P22="ja",(IF(EB$3-$F22&lt;0,0,IF(EB$3-$F22&gt;200,0,INDEX('Modeller - CO2'!$F$4:$AT$59,MATCH("Litter og dødt ved",'Modeller - CO2'!$A$4:$A$59,0),(EB$3-$F22)/5+1)))*$D22*$G22),0)</f>
        <v>0</v>
      </c>
      <c r="ED22" s="67" cm="1">
        <f t="array" ref="ED22">IF($P22="ja",(IF(EC$3-$F22&lt;0,0,IF(EC$3-$F22&gt;200,0,INDEX('Modeller - CO2'!$F$4:$AT$59,MATCH("Litter og dødt ved",'Modeller - CO2'!$A$4:$A$59,0),(EC$3-$F22)/5+1)))*$D22*$G22),0)</f>
        <v>0</v>
      </c>
      <c r="EE22" s="67" cm="1">
        <f t="array" ref="EE22">IF($P22="ja",(IF(ED$3-$F22&lt;0,0,IF(ED$3-$F22&gt;200,0,INDEX('Modeller - CO2'!$F$4:$AT$59,MATCH("Litter og dødt ved",'Modeller - CO2'!$A$4:$A$59,0),(ED$3-$F22)/5+1)))*$D22*$G22),0)</f>
        <v>0</v>
      </c>
      <c r="EF22" s="67" cm="1">
        <f t="array" ref="EF22">IF($P22="ja",(IF(EE$3-$F22&lt;0,0,IF(EE$3-$F22&gt;200,0,INDEX('Modeller - CO2'!$F$4:$AT$59,MATCH("Litter og dødt ved",'Modeller - CO2'!$A$4:$A$59,0),(EE$3-$F22)/5+1)))*$D22*$G22),0)</f>
        <v>0</v>
      </c>
      <c r="EG22" s="67" cm="1">
        <f t="array" ref="EG22">IF($P22="ja",(IF(EF$3-$F22&lt;0,0,IF(EF$3-$F22&gt;200,0,INDEX('Modeller - CO2'!$F$4:$AT$59,MATCH("Litter og dødt ved",'Modeller - CO2'!$A$4:$A$59,0),(EF$3-$F22)/5+1)))*$D22*$G22),0)</f>
        <v>0</v>
      </c>
      <c r="EH22" s="67" cm="1">
        <f t="array" ref="EH22">IF($P22="ja",(IF(EG$3-$F22&lt;0,0,IF(EG$3-$F22&gt;200,0,INDEX('Modeller - CO2'!$F$4:$AT$59,MATCH("Litter og dødt ved",'Modeller - CO2'!$A$4:$A$59,0),(EG$3-$F22)/5+1)))*$D22*$G22),0)</f>
        <v>0</v>
      </c>
      <c r="EI22" s="67" cm="1">
        <f t="array" ref="EI22">IF($P22="ja",(IF(EH$3-$F22&lt;0,0,IF(EH$3-$F22&gt;200,0,INDEX('Modeller - CO2'!$F$4:$AT$59,MATCH("Litter og dødt ved",'Modeller - CO2'!$A$4:$A$59,0),(EH$3-$F22)/5+1)))*$D22*$G22),0)</f>
        <v>0</v>
      </c>
      <c r="EJ22" s="67" cm="1">
        <f t="array" ref="EJ22">IF($P22="ja",(IF(EI$3-$F22&lt;0,0,IF(EI$3-$F22&gt;200,0,INDEX('Modeller - CO2'!$F$4:$AT$59,MATCH("Litter og dødt ved",'Modeller - CO2'!$A$4:$A$59,0),(EI$3-$F22)/5+1)))*$D22*$G22),0)</f>
        <v>0</v>
      </c>
      <c r="EK22" s="67" cm="1">
        <f t="array" ref="EK22">IF($P22="ja",(IF(EJ$3-$F22&lt;0,0,IF(EJ$3-$F22&gt;200,0,INDEX('Modeller - CO2'!$F$4:$AT$59,MATCH("Litter og dødt ved",'Modeller - CO2'!$A$4:$A$59,0),(EJ$3-$F22)/5+1)))*$D22*$G22),0)</f>
        <v>0</v>
      </c>
      <c r="EL22" s="67" cm="1">
        <f t="array" ref="EL22">IF($P22="ja",(IF(EK$3-$F22&lt;0,0,IF(EK$3-$F22&gt;200,0,INDEX('Modeller - CO2'!$F$4:$AT$59,MATCH("Litter og dødt ved",'Modeller - CO2'!$A$4:$A$59,0),(EK$3-$F22)/5+1)))*$D22*$G22),0)</f>
        <v>0</v>
      </c>
      <c r="EM22" s="67" cm="1">
        <f t="array" ref="EM22">IF($P22="ja",(IF(EL$3-$F22&lt;0,0,IF(EL$3-$F22&gt;200,0,INDEX('Modeller - CO2'!$F$4:$AT$59,MATCH("Litter og dødt ved",'Modeller - CO2'!$A$4:$A$59,0),(EL$3-$F22)/5+1)))*$D22*$G22),0)</f>
        <v>0</v>
      </c>
      <c r="EN22" s="67" cm="1">
        <f t="array" ref="EN22">IF($P22="ja",(IF(EM$3-$F22&lt;0,0,IF(EM$3-$F22&gt;200,0,INDEX('Modeller - CO2'!$F$4:$AT$59,MATCH("Litter og dødt ved",'Modeller - CO2'!$A$4:$A$59,0),(EM$3-$F22)/5+1)))*$D22*$G22),0)</f>
        <v>0</v>
      </c>
    </row>
    <row r="23" spans="2:144" ht="15.6" x14ac:dyDescent="0.3">
      <c r="B23" s="66">
        <f>'Stamdata - Projektplan'!B67</f>
        <v>0</v>
      </c>
      <c r="C23" s="66">
        <f>'Stamdata - Projektplan'!C67</f>
        <v>0</v>
      </c>
      <c r="D23" s="66">
        <f>'Stamdata - Projektplan'!D67</f>
        <v>0</v>
      </c>
      <c r="E23" s="66">
        <f>'Stamdata - Projektplan'!E67</f>
        <v>0</v>
      </c>
      <c r="F23" s="66">
        <f>'Stamdata - Projektplan'!G67</f>
        <v>0</v>
      </c>
      <c r="G23" s="66">
        <f>'Stamdata - Projektplan'!H67</f>
        <v>0</v>
      </c>
      <c r="H23" s="66">
        <f>'Stamdata - Projektplan'!I67</f>
        <v>0</v>
      </c>
      <c r="I23" s="66">
        <f>'Stamdata - Projektplan'!J67</f>
        <v>0</v>
      </c>
      <c r="J23" s="63" t="str">
        <f>IFERROR(VLOOKUP(I23,'Modeller - CO2'!$A$4:$C$57,3,FALSE),"")</f>
        <v/>
      </c>
      <c r="K23" s="451" t="str">
        <f>IFERROR(VLOOKUP(I23,'Modeller - CO2'!$A$4:$D$57,4,FALSE),"")</f>
        <v/>
      </c>
      <c r="L23" s="453" t="str">
        <f t="shared" si="80"/>
        <v/>
      </c>
      <c r="M23" s="451" t="str">
        <f>IFERROR(VLOOKUP(I23,'Modeller - CO2'!$A$4:$E$57,5,FALSE),"")</f>
        <v/>
      </c>
      <c r="N23" s="453" t="str">
        <f t="shared" si="81"/>
        <v/>
      </c>
      <c r="O23" s="63" t="b">
        <f t="shared" si="79"/>
        <v>1</v>
      </c>
      <c r="P23" s="63" t="str">
        <f t="shared" si="82"/>
        <v>Nej</v>
      </c>
      <c r="R23" s="67" cm="1">
        <f t="array" ref="R23">IFERROR((IF(Q$3-$F23&lt;0,0,IF(Q$3-$F23&gt;200,0,INDEX('Modeller - CO2'!$F$4:$AT$59,MATCH('Opgørelse - CO2'!$I23,'Modeller - CO2'!$A$4:$A$59,0),(Q$3-$F23)/5+1)))*$D23*$G23),0)</f>
        <v>0</v>
      </c>
      <c r="S23" s="67" cm="1">
        <f t="array" ref="S23">IFERROR((IF(R$3-$F23&lt;0,0,IF(R$3-$F23&gt;200,0,INDEX('Modeller - CO2'!$F$4:$AT$59,MATCH('Opgørelse - CO2'!$I23,'Modeller - CO2'!$A$4:$A$59,0),(R$3-$F23)/5+1)))*$D23*$G23),0)</f>
        <v>0</v>
      </c>
      <c r="T23" s="67" cm="1">
        <f t="array" ref="T23">IFERROR((IF(S$3-$F23&lt;0,0,IF(S$3-$F23&gt;200,0,INDEX('Modeller - CO2'!$F$4:$AT$59,MATCH('Opgørelse - CO2'!$I23,'Modeller - CO2'!$A$4:$A$59,0),(S$3-$F23)/5+1)))*$D23*$G23),0)</f>
        <v>0</v>
      </c>
      <c r="U23" s="67" cm="1">
        <f t="array" ref="U23">IFERROR((IF(T$3-$F23&lt;0,0,IF(T$3-$F23&gt;200,0,INDEX('Modeller - CO2'!$F$4:$AT$59,MATCH('Opgørelse - CO2'!$I23,'Modeller - CO2'!$A$4:$A$59,0),(T$3-$F23)/5+1)))*$D23*$G23),0)</f>
        <v>0</v>
      </c>
      <c r="V23" s="67" cm="1">
        <f t="array" ref="V23">IFERROR((IF(U$3-$F23&lt;0,0,IF(U$3-$F23&gt;200,0,INDEX('Modeller - CO2'!$F$4:$AT$59,MATCH('Opgørelse - CO2'!$I23,'Modeller - CO2'!$A$4:$A$59,0),(U$3-$F23)/5+1)))*$D23*$G23),0)</f>
        <v>0</v>
      </c>
      <c r="W23" s="67" cm="1">
        <f t="array" ref="W23">IFERROR((IF(V$3-$F23&lt;0,0,IF(V$3-$F23&gt;200,0,INDEX('Modeller - CO2'!$F$4:$AT$59,MATCH('Opgørelse - CO2'!$I23,'Modeller - CO2'!$A$4:$A$59,0),(V$3-$F23)/5+1)))*$D23*$G23),0)</f>
        <v>0</v>
      </c>
      <c r="X23" s="67" cm="1">
        <f t="array" ref="X23">IFERROR((IF(W$3-$F23&lt;0,0,IF(W$3-$F23&gt;200,0,INDEX('Modeller - CO2'!$F$4:$AT$59,MATCH('Opgørelse - CO2'!$I23,'Modeller - CO2'!$A$4:$A$59,0),(W$3-$F23)/5+1)))*$D23*$G23),0)</f>
        <v>0</v>
      </c>
      <c r="Y23" s="67" cm="1">
        <f t="array" ref="Y23">IFERROR((IF(X$3-$F23&lt;0,0,IF(X$3-$F23&gt;200,0,INDEX('Modeller - CO2'!$F$4:$AT$59,MATCH('Opgørelse - CO2'!$I23,'Modeller - CO2'!$A$4:$A$59,0),(X$3-$F23)/5+1)))*$D23*$G23),0)</f>
        <v>0</v>
      </c>
      <c r="Z23" s="67" cm="1">
        <f t="array" ref="Z23">IFERROR((IF(Y$3-$F23&lt;0,0,IF(Y$3-$F23&gt;200,0,INDEX('Modeller - CO2'!$F$4:$AT$59,MATCH('Opgørelse - CO2'!$I23,'Modeller - CO2'!$A$4:$A$59,0),(Y$3-$F23)/5+1)))*$D23*$G23),0)</f>
        <v>0</v>
      </c>
      <c r="AA23" s="67" cm="1">
        <f t="array" ref="AA23">IFERROR((IF(Z$3-$F23&lt;0,0,IF(Z$3-$F23&gt;200,0,INDEX('Modeller - CO2'!$F$4:$AT$59,MATCH('Opgørelse - CO2'!$I23,'Modeller - CO2'!$A$4:$A$59,0),(Z$3-$F23)/5+1)))*$D23*$G23),0)</f>
        <v>0</v>
      </c>
      <c r="AB23" s="67" cm="1">
        <f t="array" ref="AB23">IFERROR((IF(AA$3-$F23&lt;0,0,IF(AA$3-$F23&gt;200,0,INDEX('Modeller - CO2'!$F$4:$AT$59,MATCH('Opgørelse - CO2'!$I23,'Modeller - CO2'!$A$4:$A$59,0),(AA$3-$F23)/5+1)))*$D23*$G23),0)</f>
        <v>0</v>
      </c>
      <c r="AC23" s="67" cm="1">
        <f t="array" ref="AC23">IFERROR((IF(AB$3-$F23&lt;0,0,IF(AB$3-$F23&gt;200,0,INDEX('Modeller - CO2'!$F$4:$AT$59,MATCH('Opgørelse - CO2'!$I23,'Modeller - CO2'!$A$4:$A$59,0),(AB$3-$F23)/5+1)))*$D23*$G23),0)</f>
        <v>0</v>
      </c>
      <c r="AD23" s="67" cm="1">
        <f t="array" ref="AD23">IFERROR((IF(AC$3-$F23&lt;0,0,IF(AC$3-$F23&gt;200,0,INDEX('Modeller - CO2'!$F$4:$AT$59,MATCH('Opgørelse - CO2'!$I23,'Modeller - CO2'!$A$4:$A$59,0),(AC$3-$F23)/5+1)))*$D23*$G23),0)</f>
        <v>0</v>
      </c>
      <c r="AE23" s="67" cm="1">
        <f t="array" ref="AE23">IFERROR((IF(AD$3-$F23&lt;0,0,IF(AD$3-$F23&gt;200,0,INDEX('Modeller - CO2'!$F$4:$AT$59,MATCH('Opgørelse - CO2'!$I23,'Modeller - CO2'!$A$4:$A$59,0),(AD$3-$F23)/5+1)))*$D23*$G23),0)</f>
        <v>0</v>
      </c>
      <c r="AF23" s="67" cm="1">
        <f t="array" ref="AF23">IFERROR((IF(AE$3-$F23&lt;0,0,IF(AE$3-$F23&gt;200,0,INDEX('Modeller - CO2'!$F$4:$AT$59,MATCH('Opgørelse - CO2'!$I23,'Modeller - CO2'!$A$4:$A$59,0),(AE$3-$F23)/5+1)))*$D23*$G23),0)</f>
        <v>0</v>
      </c>
      <c r="AG23" s="67" cm="1">
        <f t="array" ref="AG23">IFERROR((IF(AF$3-$F23&lt;0,0,IF(AF$3-$F23&gt;200,0,INDEX('Modeller - CO2'!$F$4:$AT$59,MATCH('Opgørelse - CO2'!$I23,'Modeller - CO2'!$A$4:$A$59,0),(AF$3-$F23)/5+1)))*$D23*$G23),0)</f>
        <v>0</v>
      </c>
      <c r="AH23" s="67" cm="1">
        <f t="array" ref="AH23">IFERROR((IF(AG$3-$F23&lt;0,0,IF(AG$3-$F23&gt;200,0,INDEX('Modeller - CO2'!$F$4:$AT$59,MATCH('Opgørelse - CO2'!$I23,'Modeller - CO2'!$A$4:$A$59,0),(AG$3-$F23)/5+1)))*$D23*$G23),0)</f>
        <v>0</v>
      </c>
      <c r="AI23" s="67" cm="1">
        <f t="array" ref="AI23">IFERROR((IF(AH$3-$F23&lt;0,0,IF(AH$3-$F23&gt;200,0,INDEX('Modeller - CO2'!$F$4:$AT$59,MATCH('Opgørelse - CO2'!$I23,'Modeller - CO2'!$A$4:$A$59,0),(AH$3-$F23)/5+1)))*$D23*$G23),0)</f>
        <v>0</v>
      </c>
      <c r="AJ23" s="67" cm="1">
        <f t="array" ref="AJ23">IFERROR((IF(AI$3-$F23&lt;0,0,IF(AI$3-$F23&gt;200,0,INDEX('Modeller - CO2'!$F$4:$AT$59,MATCH('Opgørelse - CO2'!$I23,'Modeller - CO2'!$A$4:$A$59,0),(AI$3-$F23)/5+1)))*$D23*$G23),0)</f>
        <v>0</v>
      </c>
      <c r="AK23" s="67" cm="1">
        <f t="array" ref="AK23">IFERROR((IF(AJ$3-$F23&lt;0,0,IF(AJ$3-$F23&gt;200,0,INDEX('Modeller - CO2'!$F$4:$AT$59,MATCH('Opgørelse - CO2'!$I23,'Modeller - CO2'!$A$4:$A$59,0),(AJ$3-$F23)/5+1)))*$D23*$G23),0)</f>
        <v>0</v>
      </c>
      <c r="AL23" s="67" cm="1">
        <f t="array" ref="AL23">IFERROR((IF(AK$3-$F23&lt;0,0,IF(AK$3-$F23&gt;200,0,INDEX('Modeller - CO2'!$F$4:$AT$59,MATCH('Opgørelse - CO2'!$I23,'Modeller - CO2'!$A$4:$A$59,0),(AK$3-$F23)/5+1)))*$D23*$G23),0)</f>
        <v>0</v>
      </c>
      <c r="AM23" s="67" cm="1">
        <f t="array" ref="AM23">IFERROR((IF(AL$3-$F23&lt;0,0,IF(AL$3-$F23&gt;200,0,INDEX('Modeller - CO2'!$F$4:$AT$59,MATCH('Opgørelse - CO2'!$I23,'Modeller - CO2'!$A$4:$A$59,0),(AL$3-$F23)/5+1)))*$D23*$G23),0)</f>
        <v>0</v>
      </c>
      <c r="AN23" s="67" cm="1">
        <f t="array" ref="AN23">IFERROR((IF(AM$3-$F23&lt;0,0,IF(AM$3-$F23&gt;200,0,INDEX('Modeller - CO2'!$F$4:$AT$59,MATCH('Opgørelse - CO2'!$I23,'Modeller - CO2'!$A$4:$A$59,0),(AM$3-$F23)/5+1)))*$D23*$G23),0)</f>
        <v>0</v>
      </c>
      <c r="AO23" s="67" cm="1">
        <f t="array" ref="AO23">IFERROR((IF(AN$3-$F23&lt;0,0,IF(AN$3-$F23&gt;200,0,INDEX('Modeller - CO2'!$F$4:$AT$59,MATCH('Opgørelse - CO2'!$I23,'Modeller - CO2'!$A$4:$A$59,0),(AN$3-$F23)/5+1)))*$D23*$G23),0)</f>
        <v>0</v>
      </c>
      <c r="AP23" s="67" cm="1">
        <f t="array" ref="AP23">IFERROR((IF(AO$3-$F23&lt;0,0,IF(AO$3-$F23&gt;200,0,INDEX('Modeller - CO2'!$F$4:$AT$59,MATCH('Opgørelse - CO2'!$I23,'Modeller - CO2'!$A$4:$A$59,0),(AO$3-$F23)/5+1)))*$D23*$G23),0)</f>
        <v>0</v>
      </c>
      <c r="AQ23" s="67" cm="1">
        <f t="array" ref="AQ23">IFERROR((IF(AP$3-$F23&lt;0,0,IF(AP$3-$F23&gt;200,0,INDEX('Modeller - CO2'!$F$4:$AT$59,MATCH('Opgørelse - CO2'!$I23,'Modeller - CO2'!$A$4:$A$59,0),(AP$3-$F23)/5+1)))*$D23*$G23),0)</f>
        <v>0</v>
      </c>
      <c r="AR23" s="67" cm="1">
        <f t="array" ref="AR23">IFERROR((IF(AQ$3-$F23&lt;0,0,IF(AQ$3-$F23&gt;200,0,INDEX('Modeller - CO2'!$F$4:$AT$59,MATCH('Opgørelse - CO2'!$I23,'Modeller - CO2'!$A$4:$A$59,0),(AQ$3-$F23)/5+1)))*$D23*$G23),0)</f>
        <v>0</v>
      </c>
      <c r="AS23" s="67" cm="1">
        <f t="array" ref="AS23">IFERROR((IF(AR$3-$F23&lt;0,0,IF(AR$3-$F23&gt;200,0,INDEX('Modeller - CO2'!$F$4:$AT$59,MATCH('Opgørelse - CO2'!$I23,'Modeller - CO2'!$A$4:$A$59,0),(AR$3-$F23)/5+1)))*$D23*$G23),0)</f>
        <v>0</v>
      </c>
      <c r="AT23" s="67" cm="1">
        <f t="array" ref="AT23">IFERROR((IF(AS$3-$F23&lt;0,0,IF(AS$3-$F23&gt;200,0,INDEX('Modeller - CO2'!$F$4:$AT$59,MATCH('Opgørelse - CO2'!$I23,'Modeller - CO2'!$A$4:$A$59,0),(AS$3-$F23)/5+1)))*$D23*$G23),0)</f>
        <v>0</v>
      </c>
      <c r="AU23" s="67" cm="1">
        <f t="array" ref="AU23">IFERROR((IF(AT$3-$F23&lt;0,0,IF(AT$3-$F23&gt;200,0,INDEX('Modeller - CO2'!$F$4:$AT$59,MATCH('Opgørelse - CO2'!$I23,'Modeller - CO2'!$A$4:$A$59,0),(AT$3-$F23)/5+1)))*$D23*$G23),0)</f>
        <v>0</v>
      </c>
      <c r="AV23" s="67" cm="1">
        <f t="array" ref="AV23">IFERROR((IF(AU$3-$F23&lt;0,0,IF(AU$3-$F23&gt;200,0,INDEX('Modeller - CO2'!$F$4:$AT$59,MATCH('Opgørelse - CO2'!$I23,'Modeller - CO2'!$A$4:$A$59,0),(AU$3-$F23)/5+1)))*$D23*$G23),0)</f>
        <v>0</v>
      </c>
      <c r="AW23" s="67" cm="1">
        <f t="array" ref="AW23">IFERROR((IF(AV$3-$F23&lt;0,0,IF(AV$3-$F23&gt;200,0,INDEX('Modeller - CO2'!$F$4:$AT$59,MATCH('Opgørelse - CO2'!$I23,'Modeller - CO2'!$A$4:$A$59,0),(AV$3-$F23)/5+1)))*$D23*$G23),0)</f>
        <v>0</v>
      </c>
      <c r="AX23" s="67" cm="1">
        <f t="array" ref="AX23">IFERROR((IF(AW$3-$F23&lt;0,0,IF(AW$3-$F23&gt;200,0,INDEX('Modeller - CO2'!$F$4:$AT$59,MATCH('Opgørelse - CO2'!$I23,'Modeller - CO2'!$A$4:$A$59,0),(AW$3-$F23)/5+1)))*$D23*$G23),0)</f>
        <v>0</v>
      </c>
      <c r="AY23" s="67" cm="1">
        <f t="array" ref="AY23">IFERROR((IF(AX$3-$F23&lt;0,0,IF(AX$3-$F23&gt;200,0,INDEX('Modeller - CO2'!$F$4:$AT$59,MATCH('Opgørelse - CO2'!$I23,'Modeller - CO2'!$A$4:$A$59,0),(AX$3-$F23)/5+1)))*$D23*$G23),0)</f>
        <v>0</v>
      </c>
      <c r="AZ23" s="67" cm="1">
        <f t="array" ref="AZ23">IFERROR((IF(AY$3-$F23&lt;0,0,IF(AY$3-$F23&gt;200,0,INDEX('Modeller - CO2'!$F$4:$AT$59,MATCH('Opgørelse - CO2'!$I23,'Modeller - CO2'!$A$4:$A$59,0),(AY$3-$F23)/5+1)))*$D23*$G23),0)</f>
        <v>0</v>
      </c>
      <c r="BA23" s="67" cm="1">
        <f t="array" ref="BA23">IFERROR((IF(AZ$3-$F23&lt;0,0,IF(AZ$3-$F23&gt;200,0,INDEX('Modeller - CO2'!$F$4:$AT$59,MATCH('Opgørelse - CO2'!$I23,'Modeller - CO2'!$A$4:$A$59,0),(AZ$3-$F23)/5+1)))*$D23*$G23),0)</f>
        <v>0</v>
      </c>
      <c r="BB23" s="67" cm="1">
        <f t="array" ref="BB23">IFERROR((IF(BA$3-$F23&lt;0,0,IF(BA$3-$F23&gt;200,0,INDEX('Modeller - CO2'!$F$4:$AT$59,MATCH('Opgørelse - CO2'!$I23,'Modeller - CO2'!$A$4:$A$59,0),(BA$3-$F23)/5+1)))*$D23*$G23),0)</f>
        <v>0</v>
      </c>
      <c r="BC23" s="67" cm="1">
        <f t="array" ref="BC23">IFERROR((IF(BB$3-$F23&lt;0,0,IF(BB$3-$F23&gt;200,0,INDEX('Modeller - CO2'!$F$4:$AT$59,MATCH('Opgørelse - CO2'!$I23,'Modeller - CO2'!$A$4:$A$59,0),(BB$3-$F23)/5+1)))*$D23*$G23),0)</f>
        <v>0</v>
      </c>
      <c r="BD23" s="67" cm="1">
        <f t="array" ref="BD23">IFERROR((IF(BC$3-$F23&lt;0,0,IF(BC$3-$F23&gt;200,0,INDEX('Modeller - CO2'!$F$4:$AT$59,MATCH('Opgørelse - CO2'!$I23,'Modeller - CO2'!$A$4:$A$59,0),(BC$3-$F23)/5+1)))*$D23*$G23),0)</f>
        <v>0</v>
      </c>
      <c r="BE23" s="67" cm="1">
        <f t="array" ref="BE23">IFERROR((IF(BD$3-$F23&lt;0,0,IF(BD$3-$F23&gt;200,0,INDEX('Modeller - CO2'!$F$4:$AT$59,MATCH('Opgørelse - CO2'!$I23,'Modeller - CO2'!$A$4:$A$59,0),(BD$3-$F23)/5+1)))*$D23*$G23),0)</f>
        <v>0</v>
      </c>
      <c r="BF23" s="67" cm="1">
        <f t="array" ref="BF23">IFERROR((IF(BE$3-$F23&lt;0,0,IF(BE$3-$F23&gt;200,0,INDEX('Modeller - CO2'!$F$4:$AT$59,MATCH('Opgørelse - CO2'!$I23,'Modeller - CO2'!$A$4:$A$59,0),(BE$3-$F23)/5+1)))*$D23*$G23),0)</f>
        <v>0</v>
      </c>
      <c r="BI23" s="67" cm="1">
        <f t="array" ref="BI23">IF($H23="ja",(IF(Q$3-$F23&lt;0,0,IF(Q$3-$F23&gt;200,0,INDEX('Modeller - CO2'!$F$4:$AT$59,MATCH("Jordbund",'Modeller - CO2'!$A$4:$A$59,0),(Q$3-$F23)/5+1)))*$D23*$G23),0)</f>
        <v>0</v>
      </c>
      <c r="BJ23" s="67" cm="1">
        <f t="array" ref="BJ23">IF($H23="ja",(IF(R$3-$F23&lt;0,0,IF(R$3-$F23&gt;200,0,INDEX('Modeller - CO2'!$F$4:$AT$59,MATCH("Jordbund",'Modeller - CO2'!$A$4:$A$59,0),(R$3-$F23)/5+1)))*$D23*$G23),0)</f>
        <v>0</v>
      </c>
      <c r="BK23" s="67" cm="1">
        <f t="array" ref="BK23">IF($H23="ja",(IF(S$3-$F23&lt;0,0,IF(S$3-$F23&gt;200,0,INDEX('Modeller - CO2'!$F$4:$AT$59,MATCH("Jordbund",'Modeller - CO2'!$A$4:$A$59,0),(S$3-$F23)/5+1)))*$D23*$G23),0)</f>
        <v>0</v>
      </c>
      <c r="BL23" s="67" cm="1">
        <f t="array" ref="BL23">IF($H23="ja",(IF(T$3-$F23&lt;0,0,IF(T$3-$F23&gt;200,0,INDEX('Modeller - CO2'!$F$4:$AT$59,MATCH("Jordbund",'Modeller - CO2'!$A$4:$A$59,0),(T$3-$F23)/5+1)))*$D23*$G23),0)</f>
        <v>0</v>
      </c>
      <c r="BM23" s="67" cm="1">
        <f t="array" ref="BM23">IF($H23="ja",(IF(U$3-$F23&lt;0,0,IF(U$3-$F23&gt;200,0,INDEX('Modeller - CO2'!$F$4:$AT$59,MATCH("Jordbund",'Modeller - CO2'!$A$4:$A$59,0),(U$3-$F23)/5+1)))*$D23*$G23),0)</f>
        <v>0</v>
      </c>
      <c r="BN23" s="67" cm="1">
        <f t="array" ref="BN23">IF($H23="ja",(IF(V$3-$F23&lt;0,0,IF(V$3-$F23&gt;200,0,INDEX('Modeller - CO2'!$F$4:$AT$59,MATCH("Jordbund",'Modeller - CO2'!$A$4:$A$59,0),(V$3-$F23)/5+1)))*$D23*$G23),0)</f>
        <v>0</v>
      </c>
      <c r="BO23" s="67" cm="1">
        <f t="array" ref="BO23">IF($H23="ja",(IF(W$3-$F23&lt;0,0,IF(W$3-$F23&gt;200,0,INDEX('Modeller - CO2'!$F$4:$AT$59,MATCH("Jordbund",'Modeller - CO2'!$A$4:$A$59,0),(W$3-$F23)/5+1)))*$D23*$G23),0)</f>
        <v>0</v>
      </c>
      <c r="BP23" s="67" cm="1">
        <f t="array" ref="BP23">IF($H23="ja",(IF(X$3-$F23&lt;0,0,IF(X$3-$F23&gt;200,0,INDEX('Modeller - CO2'!$F$4:$AT$59,MATCH("Jordbund",'Modeller - CO2'!$A$4:$A$59,0),(X$3-$F23)/5+1)))*$D23*$G23),0)</f>
        <v>0</v>
      </c>
      <c r="BQ23" s="67" cm="1">
        <f t="array" ref="BQ23">IF($H23="ja",(IF(Y$3-$F23&lt;0,0,IF(Y$3-$F23&gt;200,0,INDEX('Modeller - CO2'!$F$4:$AT$59,MATCH("Jordbund",'Modeller - CO2'!$A$4:$A$59,0),(Y$3-$F23)/5+1)))*$D23*$G23),0)</f>
        <v>0</v>
      </c>
      <c r="BR23" s="67" cm="1">
        <f t="array" ref="BR23">IF($H23="ja",(IF(Z$3-$F23&lt;0,0,IF(Z$3-$F23&gt;200,0,INDEX('Modeller - CO2'!$F$4:$AT$59,MATCH("Jordbund",'Modeller - CO2'!$A$4:$A$59,0),(Z$3-$F23)/5+1)))*$D23*$G23),0)</f>
        <v>0</v>
      </c>
      <c r="BS23" s="67" cm="1">
        <f t="array" ref="BS23">IF($H23="ja",(IF(AA$3-$F23&lt;0,0,IF(AA$3-$F23&gt;200,0,INDEX('Modeller - CO2'!$F$4:$AT$59,MATCH("Jordbund",'Modeller - CO2'!$A$4:$A$59,0),(AA$3-$F23)/5+1)))*$D23*$G23),0)</f>
        <v>0</v>
      </c>
      <c r="BT23" s="67" cm="1">
        <f t="array" ref="BT23">IF($H23="ja",(IF(AB$3-$F23&lt;0,0,IF(AB$3-$F23&gt;200,0,INDEX('Modeller - CO2'!$F$4:$AT$59,MATCH("Jordbund",'Modeller - CO2'!$A$4:$A$59,0),(AB$3-$F23)/5+1)))*$D23*$G23),0)</f>
        <v>0</v>
      </c>
      <c r="BU23" s="67" cm="1">
        <f t="array" ref="BU23">IF($H23="ja",(IF(AC$3-$F23&lt;0,0,IF(AC$3-$F23&gt;200,0,INDEX('Modeller - CO2'!$F$4:$AT$59,MATCH("Jordbund",'Modeller - CO2'!$A$4:$A$59,0),(AC$3-$F23)/5+1)))*$D23*$G23),0)</f>
        <v>0</v>
      </c>
      <c r="BV23" s="67" cm="1">
        <f t="array" ref="BV23">IF($H23="ja",(IF(AD$3-$F23&lt;0,0,IF(AD$3-$F23&gt;200,0,INDEX('Modeller - CO2'!$F$4:$AT$59,MATCH("Jordbund",'Modeller - CO2'!$A$4:$A$59,0),(AD$3-$F23)/5+1)))*$D23*$G23),0)</f>
        <v>0</v>
      </c>
      <c r="BW23" s="67" cm="1">
        <f t="array" ref="BW23">IF($H23="ja",(IF(AE$3-$F23&lt;0,0,IF(AE$3-$F23&gt;200,0,INDEX('Modeller - CO2'!$F$4:$AT$59,MATCH("Jordbund",'Modeller - CO2'!$A$4:$A$59,0),(AE$3-$F23)/5+1)))*$D23*$G23),0)</f>
        <v>0</v>
      </c>
      <c r="BX23" s="67" cm="1">
        <f t="array" ref="BX23">IF($H23="ja",(IF(AF$3-$F23&lt;0,0,IF(AF$3-$F23&gt;200,0,INDEX('Modeller - CO2'!$F$4:$AT$59,MATCH("Jordbund",'Modeller - CO2'!$A$4:$A$59,0),(AF$3-$F23)/5+1)))*$D23*$G23),0)</f>
        <v>0</v>
      </c>
      <c r="BY23" s="67" cm="1">
        <f t="array" ref="BY23">IF($H23="ja",(IF(AG$3-$F23&lt;0,0,IF(AG$3-$F23&gt;200,0,INDEX('Modeller - CO2'!$F$4:$AT$59,MATCH("Jordbund",'Modeller - CO2'!$A$4:$A$59,0),(AG$3-$F23)/5+1)))*$D23*$G23),0)</f>
        <v>0</v>
      </c>
      <c r="BZ23" s="67" cm="1">
        <f t="array" ref="BZ23">IF($H23="ja",(IF(AH$3-$F23&lt;0,0,IF(AH$3-$F23&gt;200,0,INDEX('Modeller - CO2'!$F$4:$AT$59,MATCH("Jordbund",'Modeller - CO2'!$A$4:$A$59,0),(AH$3-$F23)/5+1)))*$D23*$G23),0)</f>
        <v>0</v>
      </c>
      <c r="CA23" s="67" cm="1">
        <f t="array" ref="CA23">IF($H23="ja",(IF(AI$3-$F23&lt;0,0,IF(AI$3-$F23&gt;200,0,INDEX('Modeller - CO2'!$F$4:$AT$59,MATCH("Jordbund",'Modeller - CO2'!$A$4:$A$59,0),(AI$3-$F23)/5+1)))*$D23*$G23),0)</f>
        <v>0</v>
      </c>
      <c r="CB23" s="67" cm="1">
        <f t="array" ref="CB23">IF($H23="ja",(IF(AJ$3-$F23&lt;0,0,IF(AJ$3-$F23&gt;200,0,INDEX('Modeller - CO2'!$F$4:$AT$59,MATCH("Jordbund",'Modeller - CO2'!$A$4:$A$59,0),(AJ$3-$F23)/5+1)))*$D23*$G23),0)</f>
        <v>0</v>
      </c>
      <c r="CC23" s="67" cm="1">
        <f t="array" ref="CC23">IF($H23="ja",(IF(AK$3-$F23&lt;0,0,IF(AK$3-$F23&gt;200,0,INDEX('Modeller - CO2'!$F$4:$AT$59,MATCH("Jordbund",'Modeller - CO2'!$A$4:$A$59,0),(AK$3-$F23)/5+1)))*$D23*$G23),0)</f>
        <v>0</v>
      </c>
      <c r="CD23" s="67" cm="1">
        <f t="array" ref="CD23">IF($H23="ja",(IF(AL$3-$F23&lt;0,0,IF(AL$3-$F23&gt;200,0,INDEX('Modeller - CO2'!$F$4:$AT$59,MATCH("Jordbund",'Modeller - CO2'!$A$4:$A$59,0),(AL$3-$F23)/5+1)))*$D23*$G23),0)</f>
        <v>0</v>
      </c>
      <c r="CE23" s="67" cm="1">
        <f t="array" ref="CE23">IF($H23="ja",(IF(AM$3-$F23&lt;0,0,IF(AM$3-$F23&gt;200,0,INDEX('Modeller - CO2'!$F$4:$AT$59,MATCH("Jordbund",'Modeller - CO2'!$A$4:$A$59,0),(AM$3-$F23)/5+1)))*$D23*$G23),0)</f>
        <v>0</v>
      </c>
      <c r="CF23" s="67" cm="1">
        <f t="array" ref="CF23">IF($H23="ja",(IF(AN$3-$F23&lt;0,0,IF(AN$3-$F23&gt;200,0,INDEX('Modeller - CO2'!$F$4:$AT$59,MATCH("Jordbund",'Modeller - CO2'!$A$4:$A$59,0),(AN$3-$F23)/5+1)))*$D23*$G23),0)</f>
        <v>0</v>
      </c>
      <c r="CG23" s="67" cm="1">
        <f t="array" ref="CG23">IF($H23="ja",(IF(AO$3-$F23&lt;0,0,IF(AO$3-$F23&gt;200,0,INDEX('Modeller - CO2'!$F$4:$AT$59,MATCH("Jordbund",'Modeller - CO2'!$A$4:$A$59,0),(AO$3-$F23)/5+1)))*$D23*$G23),0)</f>
        <v>0</v>
      </c>
      <c r="CH23" s="67" cm="1">
        <f t="array" ref="CH23">IF($H23="ja",(IF(AP$3-$F23&lt;0,0,IF(AP$3-$F23&gt;200,0,INDEX('Modeller - CO2'!$F$4:$AT$59,MATCH("Jordbund",'Modeller - CO2'!$A$4:$A$59,0),(AP$3-$F23)/5+1)))*$D23*$G23),0)</f>
        <v>0</v>
      </c>
      <c r="CI23" s="67" cm="1">
        <f t="array" ref="CI23">IF($H23="ja",(IF(AQ$3-$F23&lt;0,0,IF(AQ$3-$F23&gt;200,0,INDEX('Modeller - CO2'!$F$4:$AT$59,MATCH("Jordbund",'Modeller - CO2'!$A$4:$A$59,0),(AQ$3-$F23)/5+1)))*$D23*$G23),0)</f>
        <v>0</v>
      </c>
      <c r="CJ23" s="67" cm="1">
        <f t="array" ref="CJ23">IF($H23="ja",(IF(AR$3-$F23&lt;0,0,IF(AR$3-$F23&gt;200,0,INDEX('Modeller - CO2'!$F$4:$AT$59,MATCH("Jordbund",'Modeller - CO2'!$A$4:$A$59,0),(AR$3-$F23)/5+1)))*$D23*$G23),0)</f>
        <v>0</v>
      </c>
      <c r="CK23" s="67" cm="1">
        <f t="array" ref="CK23">IF($H23="ja",(IF(AS$3-$F23&lt;0,0,IF(AS$3-$F23&gt;200,0,INDEX('Modeller - CO2'!$F$4:$AT$59,MATCH("Jordbund",'Modeller - CO2'!$A$4:$A$59,0),(AS$3-$F23)/5+1)))*$D23*$G23),0)</f>
        <v>0</v>
      </c>
      <c r="CL23" s="67" cm="1">
        <f t="array" ref="CL23">IF($H23="ja",(IF(AT$3-$F23&lt;0,0,IF(AT$3-$F23&gt;200,0,INDEX('Modeller - CO2'!$F$4:$AT$59,MATCH("Jordbund",'Modeller - CO2'!$A$4:$A$59,0),(AT$3-$F23)/5+1)))*$D23*$G23),0)</f>
        <v>0</v>
      </c>
      <c r="CM23" s="67" cm="1">
        <f t="array" ref="CM23">IF($H23="ja",(IF(AU$3-$F23&lt;0,0,IF(AU$3-$F23&gt;200,0,INDEX('Modeller - CO2'!$F$4:$AT$59,MATCH("Jordbund",'Modeller - CO2'!$A$4:$A$59,0),(AU$3-$F23)/5+1)))*$D23*$G23),0)</f>
        <v>0</v>
      </c>
      <c r="CN23" s="67" cm="1">
        <f t="array" ref="CN23">IF($H23="ja",(IF(AV$3-$F23&lt;0,0,IF(AV$3-$F23&gt;200,0,INDEX('Modeller - CO2'!$F$4:$AT$59,MATCH("Jordbund",'Modeller - CO2'!$A$4:$A$59,0),(AV$3-$F23)/5+1)))*$D23*$G23),0)</f>
        <v>0</v>
      </c>
      <c r="CO23" s="67" cm="1">
        <f t="array" ref="CO23">IF($H23="ja",(IF(AW$3-$F23&lt;0,0,IF(AW$3-$F23&gt;200,0,INDEX('Modeller - CO2'!$F$4:$AT$59,MATCH("Jordbund",'Modeller - CO2'!$A$4:$A$59,0),(AW$3-$F23)/5+1)))*$D23*$G23),0)</f>
        <v>0</v>
      </c>
      <c r="CP23" s="67" cm="1">
        <f t="array" ref="CP23">IF($H23="ja",(IF(AX$3-$F23&lt;0,0,IF(AX$3-$F23&gt;200,0,INDEX('Modeller - CO2'!$F$4:$AT$59,MATCH("Jordbund",'Modeller - CO2'!$A$4:$A$59,0),(AX$3-$F23)/5+1)))*$D23*$G23),0)</f>
        <v>0</v>
      </c>
      <c r="CQ23" s="67" cm="1">
        <f t="array" ref="CQ23">IF($H23="ja",(IF(AY$3-$F23&lt;0,0,IF(AY$3-$F23&gt;200,0,INDEX('Modeller - CO2'!$F$4:$AT$59,MATCH("Jordbund",'Modeller - CO2'!$A$4:$A$59,0),(AY$3-$F23)/5+1)))*$D23*$G23),0)</f>
        <v>0</v>
      </c>
      <c r="CR23" s="67" cm="1">
        <f t="array" ref="CR23">IF($H23="ja",(IF(AZ$3-$F23&lt;0,0,IF(AZ$3-$F23&gt;200,0,INDEX('Modeller - CO2'!$F$4:$AT$59,MATCH("Jordbund",'Modeller - CO2'!$A$4:$A$59,0),(AZ$3-$F23)/5+1)))*$D23*$G23),0)</f>
        <v>0</v>
      </c>
      <c r="CS23" s="67" cm="1">
        <f t="array" ref="CS23">IF($H23="ja",(IF(BA$3-$F23&lt;0,0,IF(BA$3-$F23&gt;200,0,INDEX('Modeller - CO2'!$F$4:$AT$59,MATCH("Jordbund",'Modeller - CO2'!$A$4:$A$59,0),(BA$3-$F23)/5+1)))*$D23*$G23),0)</f>
        <v>0</v>
      </c>
      <c r="CT23" s="67" cm="1">
        <f t="array" ref="CT23">IF($H23="ja",(IF(BB$3-$F23&lt;0,0,IF(BB$3-$F23&gt;200,0,INDEX('Modeller - CO2'!$F$4:$AT$59,MATCH("Jordbund",'Modeller - CO2'!$A$4:$A$59,0),(BB$3-$F23)/5+1)))*$D23*$G23),0)</f>
        <v>0</v>
      </c>
      <c r="CU23" s="67" cm="1">
        <f t="array" ref="CU23">IF($H23="ja",(IF(BC$3-$F23&lt;0,0,IF(BC$3-$F23&gt;200,0,INDEX('Modeller - CO2'!$F$4:$AT$59,MATCH("Jordbund",'Modeller - CO2'!$A$4:$A$59,0),(BC$3-$F23)/5+1)))*$D23*$G23),0)</f>
        <v>0</v>
      </c>
      <c r="CV23" s="67" cm="1">
        <f t="array" ref="CV23">IF($H23="ja",(IF(BD$3-$F23&lt;0,0,IF(BD$3-$F23&gt;200,0,INDEX('Modeller - CO2'!$F$4:$AT$59,MATCH("Jordbund",'Modeller - CO2'!$A$4:$A$59,0),(BD$3-$F23)/5+1)))*$D23*$G23),0)</f>
        <v>0</v>
      </c>
      <c r="CW23" s="67" cm="1">
        <f t="array" ref="CW23">IF($H23="ja",(IF(BE$3-$F23&lt;0,0,IF(BE$3-$F23&gt;200,0,INDEX('Modeller - CO2'!$F$4:$AT$59,MATCH("Jordbund",'Modeller - CO2'!$A$4:$A$59,0),(BE$3-$F23)/5+1)))*$D23*$G23),0)</f>
        <v>0</v>
      </c>
      <c r="CZ23" s="67" cm="1">
        <f t="array" ref="CZ23">IF($P23="ja",(IF(CY$3-$F23&lt;0,0,IF(CY$3-$F23&gt;200,0,INDEX('Modeller - CO2'!$F$4:$AT$59,MATCH("Litter og dødt ved",'Modeller - CO2'!$A$4:$A$59,0),(CY$3-$F23)/5+1)))*$D23*$G23),0)</f>
        <v>0</v>
      </c>
      <c r="DA23" s="67" cm="1">
        <f t="array" ref="DA23">IF($P23="ja",(IF(CZ$3-$F23&lt;0,0,IF(CZ$3-$F23&gt;200,0,INDEX('Modeller - CO2'!$F$4:$AT$59,MATCH("Litter og dødt ved",'Modeller - CO2'!$A$4:$A$59,0),(CZ$3-$F23)/5+1)))*$D23*$G23),0)</f>
        <v>0</v>
      </c>
      <c r="DB23" s="67" cm="1">
        <f t="array" ref="DB23">IF($P23="ja",(IF(DA$3-$F23&lt;0,0,IF(DA$3-$F23&gt;200,0,INDEX('Modeller - CO2'!$F$4:$AT$59,MATCH("Litter og dødt ved",'Modeller - CO2'!$A$4:$A$59,0),(DA$3-$F23)/5+1)))*$D23*$G23),0)</f>
        <v>0</v>
      </c>
      <c r="DC23" s="67" cm="1">
        <f t="array" ref="DC23">IF($P23="ja",(IF(DB$3-$F23&lt;0,0,IF(DB$3-$F23&gt;200,0,INDEX('Modeller - CO2'!$F$4:$AT$59,MATCH("Litter og dødt ved",'Modeller - CO2'!$A$4:$A$59,0),(DB$3-$F23)/5+1)))*$D23*$G23),0)</f>
        <v>0</v>
      </c>
      <c r="DD23" s="67" cm="1">
        <f t="array" ref="DD23">IF($P23="ja",(IF(DC$3-$F23&lt;0,0,IF(DC$3-$F23&gt;200,0,INDEX('Modeller - CO2'!$F$4:$AT$59,MATCH("Litter og dødt ved",'Modeller - CO2'!$A$4:$A$59,0),(DC$3-$F23)/5+1)))*$D23*$G23),0)</f>
        <v>0</v>
      </c>
      <c r="DE23" s="67" cm="1">
        <f t="array" ref="DE23">IF($P23="ja",(IF(DD$3-$F23&lt;0,0,IF(DD$3-$F23&gt;200,0,INDEX('Modeller - CO2'!$F$4:$AT$59,MATCH("Litter og dødt ved",'Modeller - CO2'!$A$4:$A$59,0),(DD$3-$F23)/5+1)))*$D23*$G23),0)</f>
        <v>0</v>
      </c>
      <c r="DF23" s="67" cm="1">
        <f t="array" ref="DF23">IF($P23="ja",(IF(DE$3-$F23&lt;0,0,IF(DE$3-$F23&gt;200,0,INDEX('Modeller - CO2'!$F$4:$AT$59,MATCH("Litter og dødt ved",'Modeller - CO2'!$A$4:$A$59,0),(DE$3-$F23)/5+1)))*$D23*$G23),0)</f>
        <v>0</v>
      </c>
      <c r="DG23" s="67" cm="1">
        <f t="array" ref="DG23">IF($P23="ja",(IF(DF$3-$F23&lt;0,0,IF(DF$3-$F23&gt;200,0,INDEX('Modeller - CO2'!$F$4:$AT$59,MATCH("Litter og dødt ved",'Modeller - CO2'!$A$4:$A$59,0),(DF$3-$F23)/5+1)))*$D23*$G23),0)</f>
        <v>0</v>
      </c>
      <c r="DH23" s="67" cm="1">
        <f t="array" ref="DH23">IF($P23="ja",(IF(DG$3-$F23&lt;0,0,IF(DG$3-$F23&gt;200,0,INDEX('Modeller - CO2'!$F$4:$AT$59,MATCH("Litter og dødt ved",'Modeller - CO2'!$A$4:$A$59,0),(DG$3-$F23)/5+1)))*$D23*$G23),0)</f>
        <v>0</v>
      </c>
      <c r="DI23" s="67" cm="1">
        <f t="array" ref="DI23">IF($P23="ja",(IF(DH$3-$F23&lt;0,0,IF(DH$3-$F23&gt;200,0,INDEX('Modeller - CO2'!$F$4:$AT$59,MATCH("Litter og dødt ved",'Modeller - CO2'!$A$4:$A$59,0),(DH$3-$F23)/5+1)))*$D23*$G23),0)</f>
        <v>0</v>
      </c>
      <c r="DJ23" s="67" cm="1">
        <f t="array" ref="DJ23">IF($P23="ja",(IF(DI$3-$F23&lt;0,0,IF(DI$3-$F23&gt;200,0,INDEX('Modeller - CO2'!$F$4:$AT$59,MATCH("Litter og dødt ved",'Modeller - CO2'!$A$4:$A$59,0),(DI$3-$F23)/5+1)))*$D23*$G23),0)</f>
        <v>0</v>
      </c>
      <c r="DK23" s="67" cm="1">
        <f t="array" ref="DK23">IF($P23="ja",(IF(DJ$3-$F23&lt;0,0,IF(DJ$3-$F23&gt;200,0,INDEX('Modeller - CO2'!$F$4:$AT$59,MATCH("Litter og dødt ved",'Modeller - CO2'!$A$4:$A$59,0),(DJ$3-$F23)/5+1)))*$D23*$G23),0)</f>
        <v>0</v>
      </c>
      <c r="DL23" s="67" cm="1">
        <f t="array" ref="DL23">IF($P23="ja",(IF(DK$3-$F23&lt;0,0,IF(DK$3-$F23&gt;200,0,INDEX('Modeller - CO2'!$F$4:$AT$59,MATCH("Litter og dødt ved",'Modeller - CO2'!$A$4:$A$59,0),(DK$3-$F23)/5+1)))*$D23*$G23),0)</f>
        <v>0</v>
      </c>
      <c r="DM23" s="67" cm="1">
        <f t="array" ref="DM23">IF($P23="ja",(IF(DL$3-$F23&lt;0,0,IF(DL$3-$F23&gt;200,0,INDEX('Modeller - CO2'!$F$4:$AT$59,MATCH("Litter og dødt ved",'Modeller - CO2'!$A$4:$A$59,0),(DL$3-$F23)/5+1)))*$D23*$G23),0)</f>
        <v>0</v>
      </c>
      <c r="DN23" s="67" cm="1">
        <f t="array" ref="DN23">IF($P23="ja",(IF(DM$3-$F23&lt;0,0,IF(DM$3-$F23&gt;200,0,INDEX('Modeller - CO2'!$F$4:$AT$59,MATCH("Litter og dødt ved",'Modeller - CO2'!$A$4:$A$59,0),(DM$3-$F23)/5+1)))*$D23*$G23),0)</f>
        <v>0</v>
      </c>
      <c r="DO23" s="67" cm="1">
        <f t="array" ref="DO23">IF($P23="ja",(IF(DN$3-$F23&lt;0,0,IF(DN$3-$F23&gt;200,0,INDEX('Modeller - CO2'!$F$4:$AT$59,MATCH("Litter og dødt ved",'Modeller - CO2'!$A$4:$A$59,0),(DN$3-$F23)/5+1)))*$D23*$G23),0)</f>
        <v>0</v>
      </c>
      <c r="DP23" s="67" cm="1">
        <f t="array" ref="DP23">IF($P23="ja",(IF(DO$3-$F23&lt;0,0,IF(DO$3-$F23&gt;200,0,INDEX('Modeller - CO2'!$F$4:$AT$59,MATCH("Litter og dødt ved",'Modeller - CO2'!$A$4:$A$59,0),(DO$3-$F23)/5+1)))*$D23*$G23),0)</f>
        <v>0</v>
      </c>
      <c r="DQ23" s="67" cm="1">
        <f t="array" ref="DQ23">IF($P23="ja",(IF(DP$3-$F23&lt;0,0,IF(DP$3-$F23&gt;200,0,INDEX('Modeller - CO2'!$F$4:$AT$59,MATCH("Litter og dødt ved",'Modeller - CO2'!$A$4:$A$59,0),(DP$3-$F23)/5+1)))*$D23*$G23),0)</f>
        <v>0</v>
      </c>
      <c r="DR23" s="67" cm="1">
        <f t="array" ref="DR23">IF($P23="ja",(IF(DQ$3-$F23&lt;0,0,IF(DQ$3-$F23&gt;200,0,INDEX('Modeller - CO2'!$F$4:$AT$59,MATCH("Litter og dødt ved",'Modeller - CO2'!$A$4:$A$59,0),(DQ$3-$F23)/5+1)))*$D23*$G23),0)</f>
        <v>0</v>
      </c>
      <c r="DS23" s="67" cm="1">
        <f t="array" ref="DS23">IF($P23="ja",(IF(DR$3-$F23&lt;0,0,IF(DR$3-$F23&gt;200,0,INDEX('Modeller - CO2'!$F$4:$AT$59,MATCH("Litter og dødt ved",'Modeller - CO2'!$A$4:$A$59,0),(DR$3-$F23)/5+1)))*$D23*$G23),0)</f>
        <v>0</v>
      </c>
      <c r="DT23" s="67" cm="1">
        <f t="array" ref="DT23">IF($P23="ja",(IF(DS$3-$F23&lt;0,0,IF(DS$3-$F23&gt;200,0,INDEX('Modeller - CO2'!$F$4:$AT$59,MATCH("Litter og dødt ved",'Modeller - CO2'!$A$4:$A$59,0),(DS$3-$F23)/5+1)))*$D23*$G23),0)</f>
        <v>0</v>
      </c>
      <c r="DU23" s="67" cm="1">
        <f t="array" ref="DU23">IF($P23="ja",(IF(DT$3-$F23&lt;0,0,IF(DT$3-$F23&gt;200,0,INDEX('Modeller - CO2'!$F$4:$AT$59,MATCH("Litter og dødt ved",'Modeller - CO2'!$A$4:$A$59,0),(DT$3-$F23)/5+1)))*$D23*$G23),0)</f>
        <v>0</v>
      </c>
      <c r="DV23" s="67" cm="1">
        <f t="array" ref="DV23">IF($P23="ja",(IF(DU$3-$F23&lt;0,0,IF(DU$3-$F23&gt;200,0,INDEX('Modeller - CO2'!$F$4:$AT$59,MATCH("Litter og dødt ved",'Modeller - CO2'!$A$4:$A$59,0),(DU$3-$F23)/5+1)))*$D23*$G23),0)</f>
        <v>0</v>
      </c>
      <c r="DW23" s="67" cm="1">
        <f t="array" ref="DW23">IF($P23="ja",(IF(DV$3-$F23&lt;0,0,IF(DV$3-$F23&gt;200,0,INDEX('Modeller - CO2'!$F$4:$AT$59,MATCH("Litter og dødt ved",'Modeller - CO2'!$A$4:$A$59,0),(DV$3-$F23)/5+1)))*$D23*$G23),0)</f>
        <v>0</v>
      </c>
      <c r="DX23" s="67" cm="1">
        <f t="array" ref="DX23">IF($P23="ja",(IF(DW$3-$F23&lt;0,0,IF(DW$3-$F23&gt;200,0,INDEX('Modeller - CO2'!$F$4:$AT$59,MATCH("Litter og dødt ved",'Modeller - CO2'!$A$4:$A$59,0),(DW$3-$F23)/5+1)))*$D23*$G23),0)</f>
        <v>0</v>
      </c>
      <c r="DY23" s="67" cm="1">
        <f t="array" ref="DY23">IF($P23="ja",(IF(DX$3-$F23&lt;0,0,IF(DX$3-$F23&gt;200,0,INDEX('Modeller - CO2'!$F$4:$AT$59,MATCH("Litter og dødt ved",'Modeller - CO2'!$A$4:$A$59,0),(DX$3-$F23)/5+1)))*$D23*$G23),0)</f>
        <v>0</v>
      </c>
      <c r="DZ23" s="67" cm="1">
        <f t="array" ref="DZ23">IF($P23="ja",(IF(DY$3-$F23&lt;0,0,IF(DY$3-$F23&gt;200,0,INDEX('Modeller - CO2'!$F$4:$AT$59,MATCH("Litter og dødt ved",'Modeller - CO2'!$A$4:$A$59,0),(DY$3-$F23)/5+1)))*$D23*$G23),0)</f>
        <v>0</v>
      </c>
      <c r="EA23" s="67" cm="1">
        <f t="array" ref="EA23">IF($P23="ja",(IF(DZ$3-$F23&lt;0,0,IF(DZ$3-$F23&gt;200,0,INDEX('Modeller - CO2'!$F$4:$AT$59,MATCH("Litter og dødt ved",'Modeller - CO2'!$A$4:$A$59,0),(DZ$3-$F23)/5+1)))*$D23*$G23),0)</f>
        <v>0</v>
      </c>
      <c r="EB23" s="67" cm="1">
        <f t="array" ref="EB23">IF($P23="ja",(IF(EA$3-$F23&lt;0,0,IF(EA$3-$F23&gt;200,0,INDEX('Modeller - CO2'!$F$4:$AT$59,MATCH("Litter og dødt ved",'Modeller - CO2'!$A$4:$A$59,0),(EA$3-$F23)/5+1)))*$D23*$G23),0)</f>
        <v>0</v>
      </c>
      <c r="EC23" s="67" cm="1">
        <f t="array" ref="EC23">IF($P23="ja",(IF(EB$3-$F23&lt;0,0,IF(EB$3-$F23&gt;200,0,INDEX('Modeller - CO2'!$F$4:$AT$59,MATCH("Litter og dødt ved",'Modeller - CO2'!$A$4:$A$59,0),(EB$3-$F23)/5+1)))*$D23*$G23),0)</f>
        <v>0</v>
      </c>
      <c r="ED23" s="67" cm="1">
        <f t="array" ref="ED23">IF($P23="ja",(IF(EC$3-$F23&lt;0,0,IF(EC$3-$F23&gt;200,0,INDEX('Modeller - CO2'!$F$4:$AT$59,MATCH("Litter og dødt ved",'Modeller - CO2'!$A$4:$A$59,0),(EC$3-$F23)/5+1)))*$D23*$G23),0)</f>
        <v>0</v>
      </c>
      <c r="EE23" s="67" cm="1">
        <f t="array" ref="EE23">IF($P23="ja",(IF(ED$3-$F23&lt;0,0,IF(ED$3-$F23&gt;200,0,INDEX('Modeller - CO2'!$F$4:$AT$59,MATCH("Litter og dødt ved",'Modeller - CO2'!$A$4:$A$59,0),(ED$3-$F23)/5+1)))*$D23*$G23),0)</f>
        <v>0</v>
      </c>
      <c r="EF23" s="67" cm="1">
        <f t="array" ref="EF23">IF($P23="ja",(IF(EE$3-$F23&lt;0,0,IF(EE$3-$F23&gt;200,0,INDEX('Modeller - CO2'!$F$4:$AT$59,MATCH("Litter og dødt ved",'Modeller - CO2'!$A$4:$A$59,0),(EE$3-$F23)/5+1)))*$D23*$G23),0)</f>
        <v>0</v>
      </c>
      <c r="EG23" s="67" cm="1">
        <f t="array" ref="EG23">IF($P23="ja",(IF(EF$3-$F23&lt;0,0,IF(EF$3-$F23&gt;200,0,INDEX('Modeller - CO2'!$F$4:$AT$59,MATCH("Litter og dødt ved",'Modeller - CO2'!$A$4:$A$59,0),(EF$3-$F23)/5+1)))*$D23*$G23),0)</f>
        <v>0</v>
      </c>
      <c r="EH23" s="67" cm="1">
        <f t="array" ref="EH23">IF($P23="ja",(IF(EG$3-$F23&lt;0,0,IF(EG$3-$F23&gt;200,0,INDEX('Modeller - CO2'!$F$4:$AT$59,MATCH("Litter og dødt ved",'Modeller - CO2'!$A$4:$A$59,0),(EG$3-$F23)/5+1)))*$D23*$G23),0)</f>
        <v>0</v>
      </c>
      <c r="EI23" s="67" cm="1">
        <f t="array" ref="EI23">IF($P23="ja",(IF(EH$3-$F23&lt;0,0,IF(EH$3-$F23&gt;200,0,INDEX('Modeller - CO2'!$F$4:$AT$59,MATCH("Litter og dødt ved",'Modeller - CO2'!$A$4:$A$59,0),(EH$3-$F23)/5+1)))*$D23*$G23),0)</f>
        <v>0</v>
      </c>
      <c r="EJ23" s="67" cm="1">
        <f t="array" ref="EJ23">IF($P23="ja",(IF(EI$3-$F23&lt;0,0,IF(EI$3-$F23&gt;200,0,INDEX('Modeller - CO2'!$F$4:$AT$59,MATCH("Litter og dødt ved",'Modeller - CO2'!$A$4:$A$59,0),(EI$3-$F23)/5+1)))*$D23*$G23),0)</f>
        <v>0</v>
      </c>
      <c r="EK23" s="67" cm="1">
        <f t="array" ref="EK23">IF($P23="ja",(IF(EJ$3-$F23&lt;0,0,IF(EJ$3-$F23&gt;200,0,INDEX('Modeller - CO2'!$F$4:$AT$59,MATCH("Litter og dødt ved",'Modeller - CO2'!$A$4:$A$59,0),(EJ$3-$F23)/5+1)))*$D23*$G23),0)</f>
        <v>0</v>
      </c>
      <c r="EL23" s="67" cm="1">
        <f t="array" ref="EL23">IF($P23="ja",(IF(EK$3-$F23&lt;0,0,IF(EK$3-$F23&gt;200,0,INDEX('Modeller - CO2'!$F$4:$AT$59,MATCH("Litter og dødt ved",'Modeller - CO2'!$A$4:$A$59,0),(EK$3-$F23)/5+1)))*$D23*$G23),0)</f>
        <v>0</v>
      </c>
      <c r="EM23" s="67" cm="1">
        <f t="array" ref="EM23">IF($P23="ja",(IF(EL$3-$F23&lt;0,0,IF(EL$3-$F23&gt;200,0,INDEX('Modeller - CO2'!$F$4:$AT$59,MATCH("Litter og dødt ved",'Modeller - CO2'!$A$4:$A$59,0),(EL$3-$F23)/5+1)))*$D23*$G23),0)</f>
        <v>0</v>
      </c>
      <c r="EN23" s="67" cm="1">
        <f t="array" ref="EN23">IF($P23="ja",(IF(EM$3-$F23&lt;0,0,IF(EM$3-$F23&gt;200,0,INDEX('Modeller - CO2'!$F$4:$AT$59,MATCH("Litter og dødt ved",'Modeller - CO2'!$A$4:$A$59,0),(EM$3-$F23)/5+1)))*$D23*$G23),0)</f>
        <v>0</v>
      </c>
    </row>
    <row r="24" spans="2:144" ht="15.6" x14ac:dyDescent="0.3">
      <c r="B24" s="66">
        <f>'Stamdata - Projektplan'!B68</f>
        <v>0</v>
      </c>
      <c r="C24" s="66">
        <f>'Stamdata - Projektplan'!C68</f>
        <v>0</v>
      </c>
      <c r="D24" s="66">
        <f>'Stamdata - Projektplan'!D68</f>
        <v>0</v>
      </c>
      <c r="E24" s="66">
        <f>'Stamdata - Projektplan'!E68</f>
        <v>0</v>
      </c>
      <c r="F24" s="66">
        <f>'Stamdata - Projektplan'!G68</f>
        <v>0</v>
      </c>
      <c r="G24" s="66">
        <f>'Stamdata - Projektplan'!H68</f>
        <v>0</v>
      </c>
      <c r="H24" s="66">
        <f>'Stamdata - Projektplan'!I68</f>
        <v>0</v>
      </c>
      <c r="I24" s="66">
        <f>'Stamdata - Projektplan'!J68</f>
        <v>0</v>
      </c>
      <c r="J24" s="63" t="str">
        <f>IFERROR(VLOOKUP(I24,'Modeller - CO2'!$A$4:$C$57,3,FALSE),"")</f>
        <v/>
      </c>
      <c r="K24" s="451" t="str">
        <f>IFERROR(VLOOKUP(I24,'Modeller - CO2'!$A$4:$D$57,4,FALSE),"")</f>
        <v/>
      </c>
      <c r="L24" s="453" t="str">
        <f t="shared" si="80"/>
        <v/>
      </c>
      <c r="M24" s="451" t="str">
        <f>IFERROR(VLOOKUP(I24,'Modeller - CO2'!$A$4:$E$57,5,FALSE),"")</f>
        <v/>
      </c>
      <c r="N24" s="453" t="str">
        <f t="shared" si="81"/>
        <v/>
      </c>
      <c r="O24" s="63" t="b">
        <f t="shared" si="79"/>
        <v>1</v>
      </c>
      <c r="P24" s="63" t="str">
        <f t="shared" si="82"/>
        <v>Nej</v>
      </c>
      <c r="R24" s="67" cm="1">
        <f t="array" ref="R24">IFERROR((IF(Q$3-$F24&lt;0,0,IF(Q$3-$F24&gt;200,0,INDEX('Modeller - CO2'!$F$4:$AT$59,MATCH('Opgørelse - CO2'!$I24,'Modeller - CO2'!$A$4:$A$59,0),(Q$3-$F24)/5+1)))*$D24*$G24),0)</f>
        <v>0</v>
      </c>
      <c r="S24" s="67" cm="1">
        <f t="array" ref="S24">IFERROR((IF(R$3-$F24&lt;0,0,IF(R$3-$F24&gt;200,0,INDEX('Modeller - CO2'!$F$4:$AT$59,MATCH('Opgørelse - CO2'!$I24,'Modeller - CO2'!$A$4:$A$59,0),(R$3-$F24)/5+1)))*$D24*$G24),0)</f>
        <v>0</v>
      </c>
      <c r="T24" s="67" cm="1">
        <f t="array" ref="T24">IFERROR((IF(S$3-$F24&lt;0,0,IF(S$3-$F24&gt;200,0,INDEX('Modeller - CO2'!$F$4:$AT$59,MATCH('Opgørelse - CO2'!$I24,'Modeller - CO2'!$A$4:$A$59,0),(S$3-$F24)/5+1)))*$D24*$G24),0)</f>
        <v>0</v>
      </c>
      <c r="U24" s="67" cm="1">
        <f t="array" ref="U24">IFERROR((IF(T$3-$F24&lt;0,0,IF(T$3-$F24&gt;200,0,INDEX('Modeller - CO2'!$F$4:$AT$59,MATCH('Opgørelse - CO2'!$I24,'Modeller - CO2'!$A$4:$A$59,0),(T$3-$F24)/5+1)))*$D24*$G24),0)</f>
        <v>0</v>
      </c>
      <c r="V24" s="67" cm="1">
        <f t="array" ref="V24">IFERROR((IF(U$3-$F24&lt;0,0,IF(U$3-$F24&gt;200,0,INDEX('Modeller - CO2'!$F$4:$AT$59,MATCH('Opgørelse - CO2'!$I24,'Modeller - CO2'!$A$4:$A$59,0),(U$3-$F24)/5+1)))*$D24*$G24),0)</f>
        <v>0</v>
      </c>
      <c r="W24" s="67" cm="1">
        <f t="array" ref="W24">IFERROR((IF(V$3-$F24&lt;0,0,IF(V$3-$F24&gt;200,0,INDEX('Modeller - CO2'!$F$4:$AT$59,MATCH('Opgørelse - CO2'!$I24,'Modeller - CO2'!$A$4:$A$59,0),(V$3-$F24)/5+1)))*$D24*$G24),0)</f>
        <v>0</v>
      </c>
      <c r="X24" s="67" cm="1">
        <f t="array" ref="X24">IFERROR((IF(W$3-$F24&lt;0,0,IF(W$3-$F24&gt;200,0,INDEX('Modeller - CO2'!$F$4:$AT$59,MATCH('Opgørelse - CO2'!$I24,'Modeller - CO2'!$A$4:$A$59,0),(W$3-$F24)/5+1)))*$D24*$G24),0)</f>
        <v>0</v>
      </c>
      <c r="Y24" s="67" cm="1">
        <f t="array" ref="Y24">IFERROR((IF(X$3-$F24&lt;0,0,IF(X$3-$F24&gt;200,0,INDEX('Modeller - CO2'!$F$4:$AT$59,MATCH('Opgørelse - CO2'!$I24,'Modeller - CO2'!$A$4:$A$59,0),(X$3-$F24)/5+1)))*$D24*$G24),0)</f>
        <v>0</v>
      </c>
      <c r="Z24" s="67" cm="1">
        <f t="array" ref="Z24">IFERROR((IF(Y$3-$F24&lt;0,0,IF(Y$3-$F24&gt;200,0,INDEX('Modeller - CO2'!$F$4:$AT$59,MATCH('Opgørelse - CO2'!$I24,'Modeller - CO2'!$A$4:$A$59,0),(Y$3-$F24)/5+1)))*$D24*$G24),0)</f>
        <v>0</v>
      </c>
      <c r="AA24" s="67" cm="1">
        <f t="array" ref="AA24">IFERROR((IF(Z$3-$F24&lt;0,0,IF(Z$3-$F24&gt;200,0,INDEX('Modeller - CO2'!$F$4:$AT$59,MATCH('Opgørelse - CO2'!$I24,'Modeller - CO2'!$A$4:$A$59,0),(Z$3-$F24)/5+1)))*$D24*$G24),0)</f>
        <v>0</v>
      </c>
      <c r="AB24" s="67" cm="1">
        <f t="array" ref="AB24">IFERROR((IF(AA$3-$F24&lt;0,0,IF(AA$3-$F24&gt;200,0,INDEX('Modeller - CO2'!$F$4:$AT$59,MATCH('Opgørelse - CO2'!$I24,'Modeller - CO2'!$A$4:$A$59,0),(AA$3-$F24)/5+1)))*$D24*$G24),0)</f>
        <v>0</v>
      </c>
      <c r="AC24" s="67" cm="1">
        <f t="array" ref="AC24">IFERROR((IF(AB$3-$F24&lt;0,0,IF(AB$3-$F24&gt;200,0,INDEX('Modeller - CO2'!$F$4:$AT$59,MATCH('Opgørelse - CO2'!$I24,'Modeller - CO2'!$A$4:$A$59,0),(AB$3-$F24)/5+1)))*$D24*$G24),0)</f>
        <v>0</v>
      </c>
      <c r="AD24" s="67" cm="1">
        <f t="array" ref="AD24">IFERROR((IF(AC$3-$F24&lt;0,0,IF(AC$3-$F24&gt;200,0,INDEX('Modeller - CO2'!$F$4:$AT$59,MATCH('Opgørelse - CO2'!$I24,'Modeller - CO2'!$A$4:$A$59,0),(AC$3-$F24)/5+1)))*$D24*$G24),0)</f>
        <v>0</v>
      </c>
      <c r="AE24" s="67" cm="1">
        <f t="array" ref="AE24">IFERROR((IF(AD$3-$F24&lt;0,0,IF(AD$3-$F24&gt;200,0,INDEX('Modeller - CO2'!$F$4:$AT$59,MATCH('Opgørelse - CO2'!$I24,'Modeller - CO2'!$A$4:$A$59,0),(AD$3-$F24)/5+1)))*$D24*$G24),0)</f>
        <v>0</v>
      </c>
      <c r="AF24" s="67" cm="1">
        <f t="array" ref="AF24">IFERROR((IF(AE$3-$F24&lt;0,0,IF(AE$3-$F24&gt;200,0,INDEX('Modeller - CO2'!$F$4:$AT$59,MATCH('Opgørelse - CO2'!$I24,'Modeller - CO2'!$A$4:$A$59,0),(AE$3-$F24)/5+1)))*$D24*$G24),0)</f>
        <v>0</v>
      </c>
      <c r="AG24" s="67" cm="1">
        <f t="array" ref="AG24">IFERROR((IF(AF$3-$F24&lt;0,0,IF(AF$3-$F24&gt;200,0,INDEX('Modeller - CO2'!$F$4:$AT$59,MATCH('Opgørelse - CO2'!$I24,'Modeller - CO2'!$A$4:$A$59,0),(AF$3-$F24)/5+1)))*$D24*$G24),0)</f>
        <v>0</v>
      </c>
      <c r="AH24" s="67" cm="1">
        <f t="array" ref="AH24">IFERROR((IF(AG$3-$F24&lt;0,0,IF(AG$3-$F24&gt;200,0,INDEX('Modeller - CO2'!$F$4:$AT$59,MATCH('Opgørelse - CO2'!$I24,'Modeller - CO2'!$A$4:$A$59,0),(AG$3-$F24)/5+1)))*$D24*$G24),0)</f>
        <v>0</v>
      </c>
      <c r="AI24" s="67" cm="1">
        <f t="array" ref="AI24">IFERROR((IF(AH$3-$F24&lt;0,0,IF(AH$3-$F24&gt;200,0,INDEX('Modeller - CO2'!$F$4:$AT$59,MATCH('Opgørelse - CO2'!$I24,'Modeller - CO2'!$A$4:$A$59,0),(AH$3-$F24)/5+1)))*$D24*$G24),0)</f>
        <v>0</v>
      </c>
      <c r="AJ24" s="67" cm="1">
        <f t="array" ref="AJ24">IFERROR((IF(AI$3-$F24&lt;0,0,IF(AI$3-$F24&gt;200,0,INDEX('Modeller - CO2'!$F$4:$AT$59,MATCH('Opgørelse - CO2'!$I24,'Modeller - CO2'!$A$4:$A$59,0),(AI$3-$F24)/5+1)))*$D24*$G24),0)</f>
        <v>0</v>
      </c>
      <c r="AK24" s="67" cm="1">
        <f t="array" ref="AK24">IFERROR((IF(AJ$3-$F24&lt;0,0,IF(AJ$3-$F24&gt;200,0,INDEX('Modeller - CO2'!$F$4:$AT$59,MATCH('Opgørelse - CO2'!$I24,'Modeller - CO2'!$A$4:$A$59,0),(AJ$3-$F24)/5+1)))*$D24*$G24),0)</f>
        <v>0</v>
      </c>
      <c r="AL24" s="67" cm="1">
        <f t="array" ref="AL24">IFERROR((IF(AK$3-$F24&lt;0,0,IF(AK$3-$F24&gt;200,0,INDEX('Modeller - CO2'!$F$4:$AT$59,MATCH('Opgørelse - CO2'!$I24,'Modeller - CO2'!$A$4:$A$59,0),(AK$3-$F24)/5+1)))*$D24*$G24),0)</f>
        <v>0</v>
      </c>
      <c r="AM24" s="67" cm="1">
        <f t="array" ref="AM24">IFERROR((IF(AL$3-$F24&lt;0,0,IF(AL$3-$F24&gt;200,0,INDEX('Modeller - CO2'!$F$4:$AT$59,MATCH('Opgørelse - CO2'!$I24,'Modeller - CO2'!$A$4:$A$59,0),(AL$3-$F24)/5+1)))*$D24*$G24),0)</f>
        <v>0</v>
      </c>
      <c r="AN24" s="67" cm="1">
        <f t="array" ref="AN24">IFERROR((IF(AM$3-$F24&lt;0,0,IF(AM$3-$F24&gt;200,0,INDEX('Modeller - CO2'!$F$4:$AT$59,MATCH('Opgørelse - CO2'!$I24,'Modeller - CO2'!$A$4:$A$59,0),(AM$3-$F24)/5+1)))*$D24*$G24),0)</f>
        <v>0</v>
      </c>
      <c r="AO24" s="67" cm="1">
        <f t="array" ref="AO24">IFERROR((IF(AN$3-$F24&lt;0,0,IF(AN$3-$F24&gt;200,0,INDEX('Modeller - CO2'!$F$4:$AT$59,MATCH('Opgørelse - CO2'!$I24,'Modeller - CO2'!$A$4:$A$59,0),(AN$3-$F24)/5+1)))*$D24*$G24),0)</f>
        <v>0</v>
      </c>
      <c r="AP24" s="67" cm="1">
        <f t="array" ref="AP24">IFERROR((IF(AO$3-$F24&lt;0,0,IF(AO$3-$F24&gt;200,0,INDEX('Modeller - CO2'!$F$4:$AT$59,MATCH('Opgørelse - CO2'!$I24,'Modeller - CO2'!$A$4:$A$59,0),(AO$3-$F24)/5+1)))*$D24*$G24),0)</f>
        <v>0</v>
      </c>
      <c r="AQ24" s="67" cm="1">
        <f t="array" ref="AQ24">IFERROR((IF(AP$3-$F24&lt;0,0,IF(AP$3-$F24&gt;200,0,INDEX('Modeller - CO2'!$F$4:$AT$59,MATCH('Opgørelse - CO2'!$I24,'Modeller - CO2'!$A$4:$A$59,0),(AP$3-$F24)/5+1)))*$D24*$G24),0)</f>
        <v>0</v>
      </c>
      <c r="AR24" s="67" cm="1">
        <f t="array" ref="AR24">IFERROR((IF(AQ$3-$F24&lt;0,0,IF(AQ$3-$F24&gt;200,0,INDEX('Modeller - CO2'!$F$4:$AT$59,MATCH('Opgørelse - CO2'!$I24,'Modeller - CO2'!$A$4:$A$59,0),(AQ$3-$F24)/5+1)))*$D24*$G24),0)</f>
        <v>0</v>
      </c>
      <c r="AS24" s="67" cm="1">
        <f t="array" ref="AS24">IFERROR((IF(AR$3-$F24&lt;0,0,IF(AR$3-$F24&gt;200,0,INDEX('Modeller - CO2'!$F$4:$AT$59,MATCH('Opgørelse - CO2'!$I24,'Modeller - CO2'!$A$4:$A$59,0),(AR$3-$F24)/5+1)))*$D24*$G24),0)</f>
        <v>0</v>
      </c>
      <c r="AT24" s="67" cm="1">
        <f t="array" ref="AT24">IFERROR((IF(AS$3-$F24&lt;0,0,IF(AS$3-$F24&gt;200,0,INDEX('Modeller - CO2'!$F$4:$AT$59,MATCH('Opgørelse - CO2'!$I24,'Modeller - CO2'!$A$4:$A$59,0),(AS$3-$F24)/5+1)))*$D24*$G24),0)</f>
        <v>0</v>
      </c>
      <c r="AU24" s="67" cm="1">
        <f t="array" ref="AU24">IFERROR((IF(AT$3-$F24&lt;0,0,IF(AT$3-$F24&gt;200,0,INDEX('Modeller - CO2'!$F$4:$AT$59,MATCH('Opgørelse - CO2'!$I24,'Modeller - CO2'!$A$4:$A$59,0),(AT$3-$F24)/5+1)))*$D24*$G24),0)</f>
        <v>0</v>
      </c>
      <c r="AV24" s="67" cm="1">
        <f t="array" ref="AV24">IFERROR((IF(AU$3-$F24&lt;0,0,IF(AU$3-$F24&gt;200,0,INDEX('Modeller - CO2'!$F$4:$AT$59,MATCH('Opgørelse - CO2'!$I24,'Modeller - CO2'!$A$4:$A$59,0),(AU$3-$F24)/5+1)))*$D24*$G24),0)</f>
        <v>0</v>
      </c>
      <c r="AW24" s="67" cm="1">
        <f t="array" ref="AW24">IFERROR((IF(AV$3-$F24&lt;0,0,IF(AV$3-$F24&gt;200,0,INDEX('Modeller - CO2'!$F$4:$AT$59,MATCH('Opgørelse - CO2'!$I24,'Modeller - CO2'!$A$4:$A$59,0),(AV$3-$F24)/5+1)))*$D24*$G24),0)</f>
        <v>0</v>
      </c>
      <c r="AX24" s="67" cm="1">
        <f t="array" ref="AX24">IFERROR((IF(AW$3-$F24&lt;0,0,IF(AW$3-$F24&gt;200,0,INDEX('Modeller - CO2'!$F$4:$AT$59,MATCH('Opgørelse - CO2'!$I24,'Modeller - CO2'!$A$4:$A$59,0),(AW$3-$F24)/5+1)))*$D24*$G24),0)</f>
        <v>0</v>
      </c>
      <c r="AY24" s="67" cm="1">
        <f t="array" ref="AY24">IFERROR((IF(AX$3-$F24&lt;0,0,IF(AX$3-$F24&gt;200,0,INDEX('Modeller - CO2'!$F$4:$AT$59,MATCH('Opgørelse - CO2'!$I24,'Modeller - CO2'!$A$4:$A$59,0),(AX$3-$F24)/5+1)))*$D24*$G24),0)</f>
        <v>0</v>
      </c>
      <c r="AZ24" s="67" cm="1">
        <f t="array" ref="AZ24">IFERROR((IF(AY$3-$F24&lt;0,0,IF(AY$3-$F24&gt;200,0,INDEX('Modeller - CO2'!$F$4:$AT$59,MATCH('Opgørelse - CO2'!$I24,'Modeller - CO2'!$A$4:$A$59,0),(AY$3-$F24)/5+1)))*$D24*$G24),0)</f>
        <v>0</v>
      </c>
      <c r="BA24" s="67" cm="1">
        <f t="array" ref="BA24">IFERROR((IF(AZ$3-$F24&lt;0,0,IF(AZ$3-$F24&gt;200,0,INDEX('Modeller - CO2'!$F$4:$AT$59,MATCH('Opgørelse - CO2'!$I24,'Modeller - CO2'!$A$4:$A$59,0),(AZ$3-$F24)/5+1)))*$D24*$G24),0)</f>
        <v>0</v>
      </c>
      <c r="BB24" s="67" cm="1">
        <f t="array" ref="BB24">IFERROR((IF(BA$3-$F24&lt;0,0,IF(BA$3-$F24&gt;200,0,INDEX('Modeller - CO2'!$F$4:$AT$59,MATCH('Opgørelse - CO2'!$I24,'Modeller - CO2'!$A$4:$A$59,0),(BA$3-$F24)/5+1)))*$D24*$G24),0)</f>
        <v>0</v>
      </c>
      <c r="BC24" s="67" cm="1">
        <f t="array" ref="BC24">IFERROR((IF(BB$3-$F24&lt;0,0,IF(BB$3-$F24&gt;200,0,INDEX('Modeller - CO2'!$F$4:$AT$59,MATCH('Opgørelse - CO2'!$I24,'Modeller - CO2'!$A$4:$A$59,0),(BB$3-$F24)/5+1)))*$D24*$G24),0)</f>
        <v>0</v>
      </c>
      <c r="BD24" s="67" cm="1">
        <f t="array" ref="BD24">IFERROR((IF(BC$3-$F24&lt;0,0,IF(BC$3-$F24&gt;200,0,INDEX('Modeller - CO2'!$F$4:$AT$59,MATCH('Opgørelse - CO2'!$I24,'Modeller - CO2'!$A$4:$A$59,0),(BC$3-$F24)/5+1)))*$D24*$G24),0)</f>
        <v>0</v>
      </c>
      <c r="BE24" s="67" cm="1">
        <f t="array" ref="BE24">IFERROR((IF(BD$3-$F24&lt;0,0,IF(BD$3-$F24&gt;200,0,INDEX('Modeller - CO2'!$F$4:$AT$59,MATCH('Opgørelse - CO2'!$I24,'Modeller - CO2'!$A$4:$A$59,0),(BD$3-$F24)/5+1)))*$D24*$G24),0)</f>
        <v>0</v>
      </c>
      <c r="BF24" s="67" cm="1">
        <f t="array" ref="BF24">IFERROR((IF(BE$3-$F24&lt;0,0,IF(BE$3-$F24&gt;200,0,INDEX('Modeller - CO2'!$F$4:$AT$59,MATCH('Opgørelse - CO2'!$I24,'Modeller - CO2'!$A$4:$A$59,0),(BE$3-$F24)/5+1)))*$D24*$G24),0)</f>
        <v>0</v>
      </c>
      <c r="BI24" s="67" cm="1">
        <f t="array" ref="BI24">IF($H24="ja",(IF(Q$3-$F24&lt;0,0,IF(Q$3-$F24&gt;200,0,INDEX('Modeller - CO2'!$F$4:$AT$59,MATCH("Jordbund",'Modeller - CO2'!$A$4:$A$59,0),(Q$3-$F24)/5+1)))*$D24*$G24),0)</f>
        <v>0</v>
      </c>
      <c r="BJ24" s="67" cm="1">
        <f t="array" ref="BJ24">IF($H24="ja",(IF(R$3-$F24&lt;0,0,IF(R$3-$F24&gt;200,0,INDEX('Modeller - CO2'!$F$4:$AT$59,MATCH("Jordbund",'Modeller - CO2'!$A$4:$A$59,0),(R$3-$F24)/5+1)))*$D24*$G24),0)</f>
        <v>0</v>
      </c>
      <c r="BK24" s="67" cm="1">
        <f t="array" ref="BK24">IF($H24="ja",(IF(S$3-$F24&lt;0,0,IF(S$3-$F24&gt;200,0,INDEX('Modeller - CO2'!$F$4:$AT$59,MATCH("Jordbund",'Modeller - CO2'!$A$4:$A$59,0),(S$3-$F24)/5+1)))*$D24*$G24),0)</f>
        <v>0</v>
      </c>
      <c r="BL24" s="67" cm="1">
        <f t="array" ref="BL24">IF($H24="ja",(IF(T$3-$F24&lt;0,0,IF(T$3-$F24&gt;200,0,INDEX('Modeller - CO2'!$F$4:$AT$59,MATCH("Jordbund",'Modeller - CO2'!$A$4:$A$59,0),(T$3-$F24)/5+1)))*$D24*$G24),0)</f>
        <v>0</v>
      </c>
      <c r="BM24" s="67" cm="1">
        <f t="array" ref="BM24">IF($H24="ja",(IF(U$3-$F24&lt;0,0,IF(U$3-$F24&gt;200,0,INDEX('Modeller - CO2'!$F$4:$AT$59,MATCH("Jordbund",'Modeller - CO2'!$A$4:$A$59,0),(U$3-$F24)/5+1)))*$D24*$G24),0)</f>
        <v>0</v>
      </c>
      <c r="BN24" s="67" cm="1">
        <f t="array" ref="BN24">IF($H24="ja",(IF(V$3-$F24&lt;0,0,IF(V$3-$F24&gt;200,0,INDEX('Modeller - CO2'!$F$4:$AT$59,MATCH("Jordbund",'Modeller - CO2'!$A$4:$A$59,0),(V$3-$F24)/5+1)))*$D24*$G24),0)</f>
        <v>0</v>
      </c>
      <c r="BO24" s="67" cm="1">
        <f t="array" ref="BO24">IF($H24="ja",(IF(W$3-$F24&lt;0,0,IF(W$3-$F24&gt;200,0,INDEX('Modeller - CO2'!$F$4:$AT$59,MATCH("Jordbund",'Modeller - CO2'!$A$4:$A$59,0),(W$3-$F24)/5+1)))*$D24*$G24),0)</f>
        <v>0</v>
      </c>
      <c r="BP24" s="67" cm="1">
        <f t="array" ref="BP24">IF($H24="ja",(IF(X$3-$F24&lt;0,0,IF(X$3-$F24&gt;200,0,INDEX('Modeller - CO2'!$F$4:$AT$59,MATCH("Jordbund",'Modeller - CO2'!$A$4:$A$59,0),(X$3-$F24)/5+1)))*$D24*$G24),0)</f>
        <v>0</v>
      </c>
      <c r="BQ24" s="67" cm="1">
        <f t="array" ref="BQ24">IF($H24="ja",(IF(Y$3-$F24&lt;0,0,IF(Y$3-$F24&gt;200,0,INDEX('Modeller - CO2'!$F$4:$AT$59,MATCH("Jordbund",'Modeller - CO2'!$A$4:$A$59,0),(Y$3-$F24)/5+1)))*$D24*$G24),0)</f>
        <v>0</v>
      </c>
      <c r="BR24" s="67" cm="1">
        <f t="array" ref="BR24">IF($H24="ja",(IF(Z$3-$F24&lt;0,0,IF(Z$3-$F24&gt;200,0,INDEX('Modeller - CO2'!$F$4:$AT$59,MATCH("Jordbund",'Modeller - CO2'!$A$4:$A$59,0),(Z$3-$F24)/5+1)))*$D24*$G24),0)</f>
        <v>0</v>
      </c>
      <c r="BS24" s="67" cm="1">
        <f t="array" ref="BS24">IF($H24="ja",(IF(AA$3-$F24&lt;0,0,IF(AA$3-$F24&gt;200,0,INDEX('Modeller - CO2'!$F$4:$AT$59,MATCH("Jordbund",'Modeller - CO2'!$A$4:$A$59,0),(AA$3-$F24)/5+1)))*$D24*$G24),0)</f>
        <v>0</v>
      </c>
      <c r="BT24" s="67" cm="1">
        <f t="array" ref="BT24">IF($H24="ja",(IF(AB$3-$F24&lt;0,0,IF(AB$3-$F24&gt;200,0,INDEX('Modeller - CO2'!$F$4:$AT$59,MATCH("Jordbund",'Modeller - CO2'!$A$4:$A$59,0),(AB$3-$F24)/5+1)))*$D24*$G24),0)</f>
        <v>0</v>
      </c>
      <c r="BU24" s="67" cm="1">
        <f t="array" ref="BU24">IF($H24="ja",(IF(AC$3-$F24&lt;0,0,IF(AC$3-$F24&gt;200,0,INDEX('Modeller - CO2'!$F$4:$AT$59,MATCH("Jordbund",'Modeller - CO2'!$A$4:$A$59,0),(AC$3-$F24)/5+1)))*$D24*$G24),0)</f>
        <v>0</v>
      </c>
      <c r="BV24" s="67" cm="1">
        <f t="array" ref="BV24">IF($H24="ja",(IF(AD$3-$F24&lt;0,0,IF(AD$3-$F24&gt;200,0,INDEX('Modeller - CO2'!$F$4:$AT$59,MATCH("Jordbund",'Modeller - CO2'!$A$4:$A$59,0),(AD$3-$F24)/5+1)))*$D24*$G24),0)</f>
        <v>0</v>
      </c>
      <c r="BW24" s="67" cm="1">
        <f t="array" ref="BW24">IF($H24="ja",(IF(AE$3-$F24&lt;0,0,IF(AE$3-$F24&gt;200,0,INDEX('Modeller - CO2'!$F$4:$AT$59,MATCH("Jordbund",'Modeller - CO2'!$A$4:$A$59,0),(AE$3-$F24)/5+1)))*$D24*$G24),0)</f>
        <v>0</v>
      </c>
      <c r="BX24" s="67" cm="1">
        <f t="array" ref="BX24">IF($H24="ja",(IF(AF$3-$F24&lt;0,0,IF(AF$3-$F24&gt;200,0,INDEX('Modeller - CO2'!$F$4:$AT$59,MATCH("Jordbund",'Modeller - CO2'!$A$4:$A$59,0),(AF$3-$F24)/5+1)))*$D24*$G24),0)</f>
        <v>0</v>
      </c>
      <c r="BY24" s="67" cm="1">
        <f t="array" ref="BY24">IF($H24="ja",(IF(AG$3-$F24&lt;0,0,IF(AG$3-$F24&gt;200,0,INDEX('Modeller - CO2'!$F$4:$AT$59,MATCH("Jordbund",'Modeller - CO2'!$A$4:$A$59,0),(AG$3-$F24)/5+1)))*$D24*$G24),0)</f>
        <v>0</v>
      </c>
      <c r="BZ24" s="67" cm="1">
        <f t="array" ref="BZ24">IF($H24="ja",(IF(AH$3-$F24&lt;0,0,IF(AH$3-$F24&gt;200,0,INDEX('Modeller - CO2'!$F$4:$AT$59,MATCH("Jordbund",'Modeller - CO2'!$A$4:$A$59,0),(AH$3-$F24)/5+1)))*$D24*$G24),0)</f>
        <v>0</v>
      </c>
      <c r="CA24" s="67" cm="1">
        <f t="array" ref="CA24">IF($H24="ja",(IF(AI$3-$F24&lt;0,0,IF(AI$3-$F24&gt;200,0,INDEX('Modeller - CO2'!$F$4:$AT$59,MATCH("Jordbund",'Modeller - CO2'!$A$4:$A$59,0),(AI$3-$F24)/5+1)))*$D24*$G24),0)</f>
        <v>0</v>
      </c>
      <c r="CB24" s="67" cm="1">
        <f t="array" ref="CB24">IF($H24="ja",(IF(AJ$3-$F24&lt;0,0,IF(AJ$3-$F24&gt;200,0,INDEX('Modeller - CO2'!$F$4:$AT$59,MATCH("Jordbund",'Modeller - CO2'!$A$4:$A$59,0),(AJ$3-$F24)/5+1)))*$D24*$G24),0)</f>
        <v>0</v>
      </c>
      <c r="CC24" s="67" cm="1">
        <f t="array" ref="CC24">IF($H24="ja",(IF(AK$3-$F24&lt;0,0,IF(AK$3-$F24&gt;200,0,INDEX('Modeller - CO2'!$F$4:$AT$59,MATCH("Jordbund",'Modeller - CO2'!$A$4:$A$59,0),(AK$3-$F24)/5+1)))*$D24*$G24),0)</f>
        <v>0</v>
      </c>
      <c r="CD24" s="67" cm="1">
        <f t="array" ref="CD24">IF($H24="ja",(IF(AL$3-$F24&lt;0,0,IF(AL$3-$F24&gt;200,0,INDEX('Modeller - CO2'!$F$4:$AT$59,MATCH("Jordbund",'Modeller - CO2'!$A$4:$A$59,0),(AL$3-$F24)/5+1)))*$D24*$G24),0)</f>
        <v>0</v>
      </c>
      <c r="CE24" s="67" cm="1">
        <f t="array" ref="CE24">IF($H24="ja",(IF(AM$3-$F24&lt;0,0,IF(AM$3-$F24&gt;200,0,INDEX('Modeller - CO2'!$F$4:$AT$59,MATCH("Jordbund",'Modeller - CO2'!$A$4:$A$59,0),(AM$3-$F24)/5+1)))*$D24*$G24),0)</f>
        <v>0</v>
      </c>
      <c r="CF24" s="67" cm="1">
        <f t="array" ref="CF24">IF($H24="ja",(IF(AN$3-$F24&lt;0,0,IF(AN$3-$F24&gt;200,0,INDEX('Modeller - CO2'!$F$4:$AT$59,MATCH("Jordbund",'Modeller - CO2'!$A$4:$A$59,0),(AN$3-$F24)/5+1)))*$D24*$G24),0)</f>
        <v>0</v>
      </c>
      <c r="CG24" s="67" cm="1">
        <f t="array" ref="CG24">IF($H24="ja",(IF(AO$3-$F24&lt;0,0,IF(AO$3-$F24&gt;200,0,INDEX('Modeller - CO2'!$F$4:$AT$59,MATCH("Jordbund",'Modeller - CO2'!$A$4:$A$59,0),(AO$3-$F24)/5+1)))*$D24*$G24),0)</f>
        <v>0</v>
      </c>
      <c r="CH24" s="67" cm="1">
        <f t="array" ref="CH24">IF($H24="ja",(IF(AP$3-$F24&lt;0,0,IF(AP$3-$F24&gt;200,0,INDEX('Modeller - CO2'!$F$4:$AT$59,MATCH("Jordbund",'Modeller - CO2'!$A$4:$A$59,0),(AP$3-$F24)/5+1)))*$D24*$G24),0)</f>
        <v>0</v>
      </c>
      <c r="CI24" s="67" cm="1">
        <f t="array" ref="CI24">IF($H24="ja",(IF(AQ$3-$F24&lt;0,0,IF(AQ$3-$F24&gt;200,0,INDEX('Modeller - CO2'!$F$4:$AT$59,MATCH("Jordbund",'Modeller - CO2'!$A$4:$A$59,0),(AQ$3-$F24)/5+1)))*$D24*$G24),0)</f>
        <v>0</v>
      </c>
      <c r="CJ24" s="67" cm="1">
        <f t="array" ref="CJ24">IF($H24="ja",(IF(AR$3-$F24&lt;0,0,IF(AR$3-$F24&gt;200,0,INDEX('Modeller - CO2'!$F$4:$AT$59,MATCH("Jordbund",'Modeller - CO2'!$A$4:$A$59,0),(AR$3-$F24)/5+1)))*$D24*$G24),0)</f>
        <v>0</v>
      </c>
      <c r="CK24" s="67" cm="1">
        <f t="array" ref="CK24">IF($H24="ja",(IF(AS$3-$F24&lt;0,0,IF(AS$3-$F24&gt;200,0,INDEX('Modeller - CO2'!$F$4:$AT$59,MATCH("Jordbund",'Modeller - CO2'!$A$4:$A$59,0),(AS$3-$F24)/5+1)))*$D24*$G24),0)</f>
        <v>0</v>
      </c>
      <c r="CL24" s="67" cm="1">
        <f t="array" ref="CL24">IF($H24="ja",(IF(AT$3-$F24&lt;0,0,IF(AT$3-$F24&gt;200,0,INDEX('Modeller - CO2'!$F$4:$AT$59,MATCH("Jordbund",'Modeller - CO2'!$A$4:$A$59,0),(AT$3-$F24)/5+1)))*$D24*$G24),0)</f>
        <v>0</v>
      </c>
      <c r="CM24" s="67" cm="1">
        <f t="array" ref="CM24">IF($H24="ja",(IF(AU$3-$F24&lt;0,0,IF(AU$3-$F24&gt;200,0,INDEX('Modeller - CO2'!$F$4:$AT$59,MATCH("Jordbund",'Modeller - CO2'!$A$4:$A$59,0),(AU$3-$F24)/5+1)))*$D24*$G24),0)</f>
        <v>0</v>
      </c>
      <c r="CN24" s="67" cm="1">
        <f t="array" ref="CN24">IF($H24="ja",(IF(AV$3-$F24&lt;0,0,IF(AV$3-$F24&gt;200,0,INDEX('Modeller - CO2'!$F$4:$AT$59,MATCH("Jordbund",'Modeller - CO2'!$A$4:$A$59,0),(AV$3-$F24)/5+1)))*$D24*$G24),0)</f>
        <v>0</v>
      </c>
      <c r="CO24" s="67" cm="1">
        <f t="array" ref="CO24">IF($H24="ja",(IF(AW$3-$F24&lt;0,0,IF(AW$3-$F24&gt;200,0,INDEX('Modeller - CO2'!$F$4:$AT$59,MATCH("Jordbund",'Modeller - CO2'!$A$4:$A$59,0),(AW$3-$F24)/5+1)))*$D24*$G24),0)</f>
        <v>0</v>
      </c>
      <c r="CP24" s="67" cm="1">
        <f t="array" ref="CP24">IF($H24="ja",(IF(AX$3-$F24&lt;0,0,IF(AX$3-$F24&gt;200,0,INDEX('Modeller - CO2'!$F$4:$AT$59,MATCH("Jordbund",'Modeller - CO2'!$A$4:$A$59,0),(AX$3-$F24)/5+1)))*$D24*$G24),0)</f>
        <v>0</v>
      </c>
      <c r="CQ24" s="67" cm="1">
        <f t="array" ref="CQ24">IF($H24="ja",(IF(AY$3-$F24&lt;0,0,IF(AY$3-$F24&gt;200,0,INDEX('Modeller - CO2'!$F$4:$AT$59,MATCH("Jordbund",'Modeller - CO2'!$A$4:$A$59,0),(AY$3-$F24)/5+1)))*$D24*$G24),0)</f>
        <v>0</v>
      </c>
      <c r="CR24" s="67" cm="1">
        <f t="array" ref="CR24">IF($H24="ja",(IF(AZ$3-$F24&lt;0,0,IF(AZ$3-$F24&gt;200,0,INDEX('Modeller - CO2'!$F$4:$AT$59,MATCH("Jordbund",'Modeller - CO2'!$A$4:$A$59,0),(AZ$3-$F24)/5+1)))*$D24*$G24),0)</f>
        <v>0</v>
      </c>
      <c r="CS24" s="67" cm="1">
        <f t="array" ref="CS24">IF($H24="ja",(IF(BA$3-$F24&lt;0,0,IF(BA$3-$F24&gt;200,0,INDEX('Modeller - CO2'!$F$4:$AT$59,MATCH("Jordbund",'Modeller - CO2'!$A$4:$A$59,0),(BA$3-$F24)/5+1)))*$D24*$G24),0)</f>
        <v>0</v>
      </c>
      <c r="CT24" s="67" cm="1">
        <f t="array" ref="CT24">IF($H24="ja",(IF(BB$3-$F24&lt;0,0,IF(BB$3-$F24&gt;200,0,INDEX('Modeller - CO2'!$F$4:$AT$59,MATCH("Jordbund",'Modeller - CO2'!$A$4:$A$59,0),(BB$3-$F24)/5+1)))*$D24*$G24),0)</f>
        <v>0</v>
      </c>
      <c r="CU24" s="67" cm="1">
        <f t="array" ref="CU24">IF($H24="ja",(IF(BC$3-$F24&lt;0,0,IF(BC$3-$F24&gt;200,0,INDEX('Modeller - CO2'!$F$4:$AT$59,MATCH("Jordbund",'Modeller - CO2'!$A$4:$A$59,0),(BC$3-$F24)/5+1)))*$D24*$G24),0)</f>
        <v>0</v>
      </c>
      <c r="CV24" s="67" cm="1">
        <f t="array" ref="CV24">IF($H24="ja",(IF(BD$3-$F24&lt;0,0,IF(BD$3-$F24&gt;200,0,INDEX('Modeller - CO2'!$F$4:$AT$59,MATCH("Jordbund",'Modeller - CO2'!$A$4:$A$59,0),(BD$3-$F24)/5+1)))*$D24*$G24),0)</f>
        <v>0</v>
      </c>
      <c r="CW24" s="67" cm="1">
        <f t="array" ref="CW24">IF($H24="ja",(IF(BE$3-$F24&lt;0,0,IF(BE$3-$F24&gt;200,0,INDEX('Modeller - CO2'!$F$4:$AT$59,MATCH("Jordbund",'Modeller - CO2'!$A$4:$A$59,0),(BE$3-$F24)/5+1)))*$D24*$G24),0)</f>
        <v>0</v>
      </c>
      <c r="CZ24" s="67" cm="1">
        <f t="array" ref="CZ24">IF($P24="ja",(IF(CY$3-$F24&lt;0,0,IF(CY$3-$F24&gt;200,0,INDEX('Modeller - CO2'!$F$4:$AT$59,MATCH("Litter og dødt ved",'Modeller - CO2'!$A$4:$A$59,0),(CY$3-$F24)/5+1)))*$D24*$G24),0)</f>
        <v>0</v>
      </c>
      <c r="DA24" s="67" cm="1">
        <f t="array" ref="DA24">IF($P24="ja",(IF(CZ$3-$F24&lt;0,0,IF(CZ$3-$F24&gt;200,0,INDEX('Modeller - CO2'!$F$4:$AT$59,MATCH("Litter og dødt ved",'Modeller - CO2'!$A$4:$A$59,0),(CZ$3-$F24)/5+1)))*$D24*$G24),0)</f>
        <v>0</v>
      </c>
      <c r="DB24" s="67" cm="1">
        <f t="array" ref="DB24">IF($P24="ja",(IF(DA$3-$F24&lt;0,0,IF(DA$3-$F24&gt;200,0,INDEX('Modeller - CO2'!$F$4:$AT$59,MATCH("Litter og dødt ved",'Modeller - CO2'!$A$4:$A$59,0),(DA$3-$F24)/5+1)))*$D24*$G24),0)</f>
        <v>0</v>
      </c>
      <c r="DC24" s="67" cm="1">
        <f t="array" ref="DC24">IF($P24="ja",(IF(DB$3-$F24&lt;0,0,IF(DB$3-$F24&gt;200,0,INDEX('Modeller - CO2'!$F$4:$AT$59,MATCH("Litter og dødt ved",'Modeller - CO2'!$A$4:$A$59,0),(DB$3-$F24)/5+1)))*$D24*$G24),0)</f>
        <v>0</v>
      </c>
      <c r="DD24" s="67" cm="1">
        <f t="array" ref="DD24">IF($P24="ja",(IF(DC$3-$F24&lt;0,0,IF(DC$3-$F24&gt;200,0,INDEX('Modeller - CO2'!$F$4:$AT$59,MATCH("Litter og dødt ved",'Modeller - CO2'!$A$4:$A$59,0),(DC$3-$F24)/5+1)))*$D24*$G24),0)</f>
        <v>0</v>
      </c>
      <c r="DE24" s="67" cm="1">
        <f t="array" ref="DE24">IF($P24="ja",(IF(DD$3-$F24&lt;0,0,IF(DD$3-$F24&gt;200,0,INDEX('Modeller - CO2'!$F$4:$AT$59,MATCH("Litter og dødt ved",'Modeller - CO2'!$A$4:$A$59,0),(DD$3-$F24)/5+1)))*$D24*$G24),0)</f>
        <v>0</v>
      </c>
      <c r="DF24" s="67" cm="1">
        <f t="array" ref="DF24">IF($P24="ja",(IF(DE$3-$F24&lt;0,0,IF(DE$3-$F24&gt;200,0,INDEX('Modeller - CO2'!$F$4:$AT$59,MATCH("Litter og dødt ved",'Modeller - CO2'!$A$4:$A$59,0),(DE$3-$F24)/5+1)))*$D24*$G24),0)</f>
        <v>0</v>
      </c>
      <c r="DG24" s="67" cm="1">
        <f t="array" ref="DG24">IF($P24="ja",(IF(DF$3-$F24&lt;0,0,IF(DF$3-$F24&gt;200,0,INDEX('Modeller - CO2'!$F$4:$AT$59,MATCH("Litter og dødt ved",'Modeller - CO2'!$A$4:$A$59,0),(DF$3-$F24)/5+1)))*$D24*$G24),0)</f>
        <v>0</v>
      </c>
      <c r="DH24" s="67" cm="1">
        <f t="array" ref="DH24">IF($P24="ja",(IF(DG$3-$F24&lt;0,0,IF(DG$3-$F24&gt;200,0,INDEX('Modeller - CO2'!$F$4:$AT$59,MATCH("Litter og dødt ved",'Modeller - CO2'!$A$4:$A$59,0),(DG$3-$F24)/5+1)))*$D24*$G24),0)</f>
        <v>0</v>
      </c>
      <c r="DI24" s="67" cm="1">
        <f t="array" ref="DI24">IF($P24="ja",(IF(DH$3-$F24&lt;0,0,IF(DH$3-$F24&gt;200,0,INDEX('Modeller - CO2'!$F$4:$AT$59,MATCH("Litter og dødt ved",'Modeller - CO2'!$A$4:$A$59,0),(DH$3-$F24)/5+1)))*$D24*$G24),0)</f>
        <v>0</v>
      </c>
      <c r="DJ24" s="67" cm="1">
        <f t="array" ref="DJ24">IF($P24="ja",(IF(DI$3-$F24&lt;0,0,IF(DI$3-$F24&gt;200,0,INDEX('Modeller - CO2'!$F$4:$AT$59,MATCH("Litter og dødt ved",'Modeller - CO2'!$A$4:$A$59,0),(DI$3-$F24)/5+1)))*$D24*$G24),0)</f>
        <v>0</v>
      </c>
      <c r="DK24" s="67" cm="1">
        <f t="array" ref="DK24">IF($P24="ja",(IF(DJ$3-$F24&lt;0,0,IF(DJ$3-$F24&gt;200,0,INDEX('Modeller - CO2'!$F$4:$AT$59,MATCH("Litter og dødt ved",'Modeller - CO2'!$A$4:$A$59,0),(DJ$3-$F24)/5+1)))*$D24*$G24),0)</f>
        <v>0</v>
      </c>
      <c r="DL24" s="67" cm="1">
        <f t="array" ref="DL24">IF($P24="ja",(IF(DK$3-$F24&lt;0,0,IF(DK$3-$F24&gt;200,0,INDEX('Modeller - CO2'!$F$4:$AT$59,MATCH("Litter og dødt ved",'Modeller - CO2'!$A$4:$A$59,0),(DK$3-$F24)/5+1)))*$D24*$G24),0)</f>
        <v>0</v>
      </c>
      <c r="DM24" s="67" cm="1">
        <f t="array" ref="DM24">IF($P24="ja",(IF(DL$3-$F24&lt;0,0,IF(DL$3-$F24&gt;200,0,INDEX('Modeller - CO2'!$F$4:$AT$59,MATCH("Litter og dødt ved",'Modeller - CO2'!$A$4:$A$59,0),(DL$3-$F24)/5+1)))*$D24*$G24),0)</f>
        <v>0</v>
      </c>
      <c r="DN24" s="67" cm="1">
        <f t="array" ref="DN24">IF($P24="ja",(IF(DM$3-$F24&lt;0,0,IF(DM$3-$F24&gt;200,0,INDEX('Modeller - CO2'!$F$4:$AT$59,MATCH("Litter og dødt ved",'Modeller - CO2'!$A$4:$A$59,0),(DM$3-$F24)/5+1)))*$D24*$G24),0)</f>
        <v>0</v>
      </c>
      <c r="DO24" s="67" cm="1">
        <f t="array" ref="DO24">IF($P24="ja",(IF(DN$3-$F24&lt;0,0,IF(DN$3-$F24&gt;200,0,INDEX('Modeller - CO2'!$F$4:$AT$59,MATCH("Litter og dødt ved",'Modeller - CO2'!$A$4:$A$59,0),(DN$3-$F24)/5+1)))*$D24*$G24),0)</f>
        <v>0</v>
      </c>
      <c r="DP24" s="67" cm="1">
        <f t="array" ref="DP24">IF($P24="ja",(IF(DO$3-$F24&lt;0,0,IF(DO$3-$F24&gt;200,0,INDEX('Modeller - CO2'!$F$4:$AT$59,MATCH("Litter og dødt ved",'Modeller - CO2'!$A$4:$A$59,0),(DO$3-$F24)/5+1)))*$D24*$G24),0)</f>
        <v>0</v>
      </c>
      <c r="DQ24" s="67" cm="1">
        <f t="array" ref="DQ24">IF($P24="ja",(IF(DP$3-$F24&lt;0,0,IF(DP$3-$F24&gt;200,0,INDEX('Modeller - CO2'!$F$4:$AT$59,MATCH("Litter og dødt ved",'Modeller - CO2'!$A$4:$A$59,0),(DP$3-$F24)/5+1)))*$D24*$G24),0)</f>
        <v>0</v>
      </c>
      <c r="DR24" s="67" cm="1">
        <f t="array" ref="DR24">IF($P24="ja",(IF(DQ$3-$F24&lt;0,0,IF(DQ$3-$F24&gt;200,0,INDEX('Modeller - CO2'!$F$4:$AT$59,MATCH("Litter og dødt ved",'Modeller - CO2'!$A$4:$A$59,0),(DQ$3-$F24)/5+1)))*$D24*$G24),0)</f>
        <v>0</v>
      </c>
      <c r="DS24" s="67" cm="1">
        <f t="array" ref="DS24">IF($P24="ja",(IF(DR$3-$F24&lt;0,0,IF(DR$3-$F24&gt;200,0,INDEX('Modeller - CO2'!$F$4:$AT$59,MATCH("Litter og dødt ved",'Modeller - CO2'!$A$4:$A$59,0),(DR$3-$F24)/5+1)))*$D24*$G24),0)</f>
        <v>0</v>
      </c>
      <c r="DT24" s="67" cm="1">
        <f t="array" ref="DT24">IF($P24="ja",(IF(DS$3-$F24&lt;0,0,IF(DS$3-$F24&gt;200,0,INDEX('Modeller - CO2'!$F$4:$AT$59,MATCH("Litter og dødt ved",'Modeller - CO2'!$A$4:$A$59,0),(DS$3-$F24)/5+1)))*$D24*$G24),0)</f>
        <v>0</v>
      </c>
      <c r="DU24" s="67" cm="1">
        <f t="array" ref="DU24">IF($P24="ja",(IF(DT$3-$F24&lt;0,0,IF(DT$3-$F24&gt;200,0,INDEX('Modeller - CO2'!$F$4:$AT$59,MATCH("Litter og dødt ved",'Modeller - CO2'!$A$4:$A$59,0),(DT$3-$F24)/5+1)))*$D24*$G24),0)</f>
        <v>0</v>
      </c>
      <c r="DV24" s="67" cm="1">
        <f t="array" ref="DV24">IF($P24="ja",(IF(DU$3-$F24&lt;0,0,IF(DU$3-$F24&gt;200,0,INDEX('Modeller - CO2'!$F$4:$AT$59,MATCH("Litter og dødt ved",'Modeller - CO2'!$A$4:$A$59,0),(DU$3-$F24)/5+1)))*$D24*$G24),0)</f>
        <v>0</v>
      </c>
      <c r="DW24" s="67" cm="1">
        <f t="array" ref="DW24">IF($P24="ja",(IF(DV$3-$F24&lt;0,0,IF(DV$3-$F24&gt;200,0,INDEX('Modeller - CO2'!$F$4:$AT$59,MATCH("Litter og dødt ved",'Modeller - CO2'!$A$4:$A$59,0),(DV$3-$F24)/5+1)))*$D24*$G24),0)</f>
        <v>0</v>
      </c>
      <c r="DX24" s="67" cm="1">
        <f t="array" ref="DX24">IF($P24="ja",(IF(DW$3-$F24&lt;0,0,IF(DW$3-$F24&gt;200,0,INDEX('Modeller - CO2'!$F$4:$AT$59,MATCH("Litter og dødt ved",'Modeller - CO2'!$A$4:$A$59,0),(DW$3-$F24)/5+1)))*$D24*$G24),0)</f>
        <v>0</v>
      </c>
      <c r="DY24" s="67" cm="1">
        <f t="array" ref="DY24">IF($P24="ja",(IF(DX$3-$F24&lt;0,0,IF(DX$3-$F24&gt;200,0,INDEX('Modeller - CO2'!$F$4:$AT$59,MATCH("Litter og dødt ved",'Modeller - CO2'!$A$4:$A$59,0),(DX$3-$F24)/5+1)))*$D24*$G24),0)</f>
        <v>0</v>
      </c>
      <c r="DZ24" s="67" cm="1">
        <f t="array" ref="DZ24">IF($P24="ja",(IF(DY$3-$F24&lt;0,0,IF(DY$3-$F24&gt;200,0,INDEX('Modeller - CO2'!$F$4:$AT$59,MATCH("Litter og dødt ved",'Modeller - CO2'!$A$4:$A$59,0),(DY$3-$F24)/5+1)))*$D24*$G24),0)</f>
        <v>0</v>
      </c>
      <c r="EA24" s="67" cm="1">
        <f t="array" ref="EA24">IF($P24="ja",(IF(DZ$3-$F24&lt;0,0,IF(DZ$3-$F24&gt;200,0,INDEX('Modeller - CO2'!$F$4:$AT$59,MATCH("Litter og dødt ved",'Modeller - CO2'!$A$4:$A$59,0),(DZ$3-$F24)/5+1)))*$D24*$G24),0)</f>
        <v>0</v>
      </c>
      <c r="EB24" s="67" cm="1">
        <f t="array" ref="EB24">IF($P24="ja",(IF(EA$3-$F24&lt;0,0,IF(EA$3-$F24&gt;200,0,INDEX('Modeller - CO2'!$F$4:$AT$59,MATCH("Litter og dødt ved",'Modeller - CO2'!$A$4:$A$59,0),(EA$3-$F24)/5+1)))*$D24*$G24),0)</f>
        <v>0</v>
      </c>
      <c r="EC24" s="67" cm="1">
        <f t="array" ref="EC24">IF($P24="ja",(IF(EB$3-$F24&lt;0,0,IF(EB$3-$F24&gt;200,0,INDEX('Modeller - CO2'!$F$4:$AT$59,MATCH("Litter og dødt ved",'Modeller - CO2'!$A$4:$A$59,0),(EB$3-$F24)/5+1)))*$D24*$G24),0)</f>
        <v>0</v>
      </c>
      <c r="ED24" s="67" cm="1">
        <f t="array" ref="ED24">IF($P24="ja",(IF(EC$3-$F24&lt;0,0,IF(EC$3-$F24&gt;200,0,INDEX('Modeller - CO2'!$F$4:$AT$59,MATCH("Litter og dødt ved",'Modeller - CO2'!$A$4:$A$59,0),(EC$3-$F24)/5+1)))*$D24*$G24),0)</f>
        <v>0</v>
      </c>
      <c r="EE24" s="67" cm="1">
        <f t="array" ref="EE24">IF($P24="ja",(IF(ED$3-$F24&lt;0,0,IF(ED$3-$F24&gt;200,0,INDEX('Modeller - CO2'!$F$4:$AT$59,MATCH("Litter og dødt ved",'Modeller - CO2'!$A$4:$A$59,0),(ED$3-$F24)/5+1)))*$D24*$G24),0)</f>
        <v>0</v>
      </c>
      <c r="EF24" s="67" cm="1">
        <f t="array" ref="EF24">IF($P24="ja",(IF(EE$3-$F24&lt;0,0,IF(EE$3-$F24&gt;200,0,INDEX('Modeller - CO2'!$F$4:$AT$59,MATCH("Litter og dødt ved",'Modeller - CO2'!$A$4:$A$59,0),(EE$3-$F24)/5+1)))*$D24*$G24),0)</f>
        <v>0</v>
      </c>
      <c r="EG24" s="67" cm="1">
        <f t="array" ref="EG24">IF($P24="ja",(IF(EF$3-$F24&lt;0,0,IF(EF$3-$F24&gt;200,0,INDEX('Modeller - CO2'!$F$4:$AT$59,MATCH("Litter og dødt ved",'Modeller - CO2'!$A$4:$A$59,0),(EF$3-$F24)/5+1)))*$D24*$G24),0)</f>
        <v>0</v>
      </c>
      <c r="EH24" s="67" cm="1">
        <f t="array" ref="EH24">IF($P24="ja",(IF(EG$3-$F24&lt;0,0,IF(EG$3-$F24&gt;200,0,INDEX('Modeller - CO2'!$F$4:$AT$59,MATCH("Litter og dødt ved",'Modeller - CO2'!$A$4:$A$59,0),(EG$3-$F24)/5+1)))*$D24*$G24),0)</f>
        <v>0</v>
      </c>
      <c r="EI24" s="67" cm="1">
        <f t="array" ref="EI24">IF($P24="ja",(IF(EH$3-$F24&lt;0,0,IF(EH$3-$F24&gt;200,0,INDEX('Modeller - CO2'!$F$4:$AT$59,MATCH("Litter og dødt ved",'Modeller - CO2'!$A$4:$A$59,0),(EH$3-$F24)/5+1)))*$D24*$G24),0)</f>
        <v>0</v>
      </c>
      <c r="EJ24" s="67" cm="1">
        <f t="array" ref="EJ24">IF($P24="ja",(IF(EI$3-$F24&lt;0,0,IF(EI$3-$F24&gt;200,0,INDEX('Modeller - CO2'!$F$4:$AT$59,MATCH("Litter og dødt ved",'Modeller - CO2'!$A$4:$A$59,0),(EI$3-$F24)/5+1)))*$D24*$G24),0)</f>
        <v>0</v>
      </c>
      <c r="EK24" s="67" cm="1">
        <f t="array" ref="EK24">IF($P24="ja",(IF(EJ$3-$F24&lt;0,0,IF(EJ$3-$F24&gt;200,0,INDEX('Modeller - CO2'!$F$4:$AT$59,MATCH("Litter og dødt ved",'Modeller - CO2'!$A$4:$A$59,0),(EJ$3-$F24)/5+1)))*$D24*$G24),0)</f>
        <v>0</v>
      </c>
      <c r="EL24" s="67" cm="1">
        <f t="array" ref="EL24">IF($P24="ja",(IF(EK$3-$F24&lt;0,0,IF(EK$3-$F24&gt;200,0,INDEX('Modeller - CO2'!$F$4:$AT$59,MATCH("Litter og dødt ved",'Modeller - CO2'!$A$4:$A$59,0),(EK$3-$F24)/5+1)))*$D24*$G24),0)</f>
        <v>0</v>
      </c>
      <c r="EM24" s="67" cm="1">
        <f t="array" ref="EM24">IF($P24="ja",(IF(EL$3-$F24&lt;0,0,IF(EL$3-$F24&gt;200,0,INDEX('Modeller - CO2'!$F$4:$AT$59,MATCH("Litter og dødt ved",'Modeller - CO2'!$A$4:$A$59,0),(EL$3-$F24)/5+1)))*$D24*$G24),0)</f>
        <v>0</v>
      </c>
      <c r="EN24" s="67" cm="1">
        <f t="array" ref="EN24">IF($P24="ja",(IF(EM$3-$F24&lt;0,0,IF(EM$3-$F24&gt;200,0,INDEX('Modeller - CO2'!$F$4:$AT$59,MATCH("Litter og dødt ved",'Modeller - CO2'!$A$4:$A$59,0),(EM$3-$F24)/5+1)))*$D24*$G24),0)</f>
        <v>0</v>
      </c>
    </row>
    <row r="25" spans="2:144" ht="15.6" x14ac:dyDescent="0.3">
      <c r="B25" s="66">
        <f>'Stamdata - Projektplan'!B69</f>
        <v>0</v>
      </c>
      <c r="C25" s="66">
        <f>'Stamdata - Projektplan'!C69</f>
        <v>0</v>
      </c>
      <c r="D25" s="66">
        <f>'Stamdata - Projektplan'!D69</f>
        <v>0</v>
      </c>
      <c r="E25" s="66">
        <f>'Stamdata - Projektplan'!E69</f>
        <v>0</v>
      </c>
      <c r="F25" s="66">
        <f>'Stamdata - Projektplan'!G69</f>
        <v>0</v>
      </c>
      <c r="G25" s="66">
        <f>'Stamdata - Projektplan'!H69</f>
        <v>0</v>
      </c>
      <c r="H25" s="66">
        <f>'Stamdata - Projektplan'!I69</f>
        <v>0</v>
      </c>
      <c r="I25" s="66">
        <f>'Stamdata - Projektplan'!J69</f>
        <v>0</v>
      </c>
      <c r="J25" s="63" t="str">
        <f>IFERROR(VLOOKUP(I25,'Modeller - CO2'!$A$4:$C$57,3,FALSE),"")</f>
        <v/>
      </c>
      <c r="K25" s="451" t="str">
        <f>IFERROR(VLOOKUP(I25,'Modeller - CO2'!$A$4:$D$57,4,FALSE),"")</f>
        <v/>
      </c>
      <c r="L25" s="453" t="str">
        <f t="shared" si="80"/>
        <v/>
      </c>
      <c r="M25" s="451" t="str">
        <f>IFERROR(VLOOKUP(I25,'Modeller - CO2'!$A$4:$E$57,5,FALSE),"")</f>
        <v/>
      </c>
      <c r="N25" s="453" t="str">
        <f t="shared" si="81"/>
        <v/>
      </c>
      <c r="O25" s="63" t="b">
        <f t="shared" si="79"/>
        <v>1</v>
      </c>
      <c r="P25" s="63" t="str">
        <f t="shared" si="82"/>
        <v>Nej</v>
      </c>
      <c r="R25" s="67" cm="1">
        <f t="array" ref="R25">IFERROR((IF(Q$3-$F25&lt;0,0,IF(Q$3-$F25&gt;200,0,INDEX('Modeller - CO2'!$F$4:$AT$59,MATCH('Opgørelse - CO2'!$I25,'Modeller - CO2'!$A$4:$A$59,0),(Q$3-$F25)/5+1)))*$D25*$G25),0)</f>
        <v>0</v>
      </c>
      <c r="S25" s="67" cm="1">
        <f t="array" ref="S25">IFERROR((IF(R$3-$F25&lt;0,0,IF(R$3-$F25&gt;200,0,INDEX('Modeller - CO2'!$F$4:$AT$59,MATCH('Opgørelse - CO2'!$I25,'Modeller - CO2'!$A$4:$A$59,0),(R$3-$F25)/5+1)))*$D25*$G25),0)</f>
        <v>0</v>
      </c>
      <c r="T25" s="67" cm="1">
        <f t="array" ref="T25">IFERROR((IF(S$3-$F25&lt;0,0,IF(S$3-$F25&gt;200,0,INDEX('Modeller - CO2'!$F$4:$AT$59,MATCH('Opgørelse - CO2'!$I25,'Modeller - CO2'!$A$4:$A$59,0),(S$3-$F25)/5+1)))*$D25*$G25),0)</f>
        <v>0</v>
      </c>
      <c r="U25" s="67" cm="1">
        <f t="array" ref="U25">IFERROR((IF(T$3-$F25&lt;0,0,IF(T$3-$F25&gt;200,0,INDEX('Modeller - CO2'!$F$4:$AT$59,MATCH('Opgørelse - CO2'!$I25,'Modeller - CO2'!$A$4:$A$59,0),(T$3-$F25)/5+1)))*$D25*$G25),0)</f>
        <v>0</v>
      </c>
      <c r="V25" s="67" cm="1">
        <f t="array" ref="V25">IFERROR((IF(U$3-$F25&lt;0,0,IF(U$3-$F25&gt;200,0,INDEX('Modeller - CO2'!$F$4:$AT$59,MATCH('Opgørelse - CO2'!$I25,'Modeller - CO2'!$A$4:$A$59,0),(U$3-$F25)/5+1)))*$D25*$G25),0)</f>
        <v>0</v>
      </c>
      <c r="W25" s="67" cm="1">
        <f t="array" ref="W25">IFERROR((IF(V$3-$F25&lt;0,0,IF(V$3-$F25&gt;200,0,INDEX('Modeller - CO2'!$F$4:$AT$59,MATCH('Opgørelse - CO2'!$I25,'Modeller - CO2'!$A$4:$A$59,0),(V$3-$F25)/5+1)))*$D25*$G25),0)</f>
        <v>0</v>
      </c>
      <c r="X25" s="67" cm="1">
        <f t="array" ref="X25">IFERROR((IF(W$3-$F25&lt;0,0,IF(W$3-$F25&gt;200,0,INDEX('Modeller - CO2'!$F$4:$AT$59,MATCH('Opgørelse - CO2'!$I25,'Modeller - CO2'!$A$4:$A$59,0),(W$3-$F25)/5+1)))*$D25*$G25),0)</f>
        <v>0</v>
      </c>
      <c r="Y25" s="67" cm="1">
        <f t="array" ref="Y25">IFERROR((IF(X$3-$F25&lt;0,0,IF(X$3-$F25&gt;200,0,INDEX('Modeller - CO2'!$F$4:$AT$59,MATCH('Opgørelse - CO2'!$I25,'Modeller - CO2'!$A$4:$A$59,0),(X$3-$F25)/5+1)))*$D25*$G25),0)</f>
        <v>0</v>
      </c>
      <c r="Z25" s="67" cm="1">
        <f t="array" ref="Z25">IFERROR((IF(Y$3-$F25&lt;0,0,IF(Y$3-$F25&gt;200,0,INDEX('Modeller - CO2'!$F$4:$AT$59,MATCH('Opgørelse - CO2'!$I25,'Modeller - CO2'!$A$4:$A$59,0),(Y$3-$F25)/5+1)))*$D25*$G25),0)</f>
        <v>0</v>
      </c>
      <c r="AA25" s="67" cm="1">
        <f t="array" ref="AA25">IFERROR((IF(Z$3-$F25&lt;0,0,IF(Z$3-$F25&gt;200,0,INDEX('Modeller - CO2'!$F$4:$AT$59,MATCH('Opgørelse - CO2'!$I25,'Modeller - CO2'!$A$4:$A$59,0),(Z$3-$F25)/5+1)))*$D25*$G25),0)</f>
        <v>0</v>
      </c>
      <c r="AB25" s="67" cm="1">
        <f t="array" ref="AB25">IFERROR((IF(AA$3-$F25&lt;0,0,IF(AA$3-$F25&gt;200,0,INDEX('Modeller - CO2'!$F$4:$AT$59,MATCH('Opgørelse - CO2'!$I25,'Modeller - CO2'!$A$4:$A$59,0),(AA$3-$F25)/5+1)))*$D25*$G25),0)</f>
        <v>0</v>
      </c>
      <c r="AC25" s="67" cm="1">
        <f t="array" ref="AC25">IFERROR((IF(AB$3-$F25&lt;0,0,IF(AB$3-$F25&gt;200,0,INDEX('Modeller - CO2'!$F$4:$AT$59,MATCH('Opgørelse - CO2'!$I25,'Modeller - CO2'!$A$4:$A$59,0),(AB$3-$F25)/5+1)))*$D25*$G25),0)</f>
        <v>0</v>
      </c>
      <c r="AD25" s="67" cm="1">
        <f t="array" ref="AD25">IFERROR((IF(AC$3-$F25&lt;0,0,IF(AC$3-$F25&gt;200,0,INDEX('Modeller - CO2'!$F$4:$AT$59,MATCH('Opgørelse - CO2'!$I25,'Modeller - CO2'!$A$4:$A$59,0),(AC$3-$F25)/5+1)))*$D25*$G25),0)</f>
        <v>0</v>
      </c>
      <c r="AE25" s="67" cm="1">
        <f t="array" ref="AE25">IFERROR((IF(AD$3-$F25&lt;0,0,IF(AD$3-$F25&gt;200,0,INDEX('Modeller - CO2'!$F$4:$AT$59,MATCH('Opgørelse - CO2'!$I25,'Modeller - CO2'!$A$4:$A$59,0),(AD$3-$F25)/5+1)))*$D25*$G25),0)</f>
        <v>0</v>
      </c>
      <c r="AF25" s="67" cm="1">
        <f t="array" ref="AF25">IFERROR((IF(AE$3-$F25&lt;0,0,IF(AE$3-$F25&gt;200,0,INDEX('Modeller - CO2'!$F$4:$AT$59,MATCH('Opgørelse - CO2'!$I25,'Modeller - CO2'!$A$4:$A$59,0),(AE$3-$F25)/5+1)))*$D25*$G25),0)</f>
        <v>0</v>
      </c>
      <c r="AG25" s="67" cm="1">
        <f t="array" ref="AG25">IFERROR((IF(AF$3-$F25&lt;0,0,IF(AF$3-$F25&gt;200,0,INDEX('Modeller - CO2'!$F$4:$AT$59,MATCH('Opgørelse - CO2'!$I25,'Modeller - CO2'!$A$4:$A$59,0),(AF$3-$F25)/5+1)))*$D25*$G25),0)</f>
        <v>0</v>
      </c>
      <c r="AH25" s="67" cm="1">
        <f t="array" ref="AH25">IFERROR((IF(AG$3-$F25&lt;0,0,IF(AG$3-$F25&gt;200,0,INDEX('Modeller - CO2'!$F$4:$AT$59,MATCH('Opgørelse - CO2'!$I25,'Modeller - CO2'!$A$4:$A$59,0),(AG$3-$F25)/5+1)))*$D25*$G25),0)</f>
        <v>0</v>
      </c>
      <c r="AI25" s="67" cm="1">
        <f t="array" ref="AI25">IFERROR((IF(AH$3-$F25&lt;0,0,IF(AH$3-$F25&gt;200,0,INDEX('Modeller - CO2'!$F$4:$AT$59,MATCH('Opgørelse - CO2'!$I25,'Modeller - CO2'!$A$4:$A$59,0),(AH$3-$F25)/5+1)))*$D25*$G25),0)</f>
        <v>0</v>
      </c>
      <c r="AJ25" s="67" cm="1">
        <f t="array" ref="AJ25">IFERROR((IF(AI$3-$F25&lt;0,0,IF(AI$3-$F25&gt;200,0,INDEX('Modeller - CO2'!$F$4:$AT$59,MATCH('Opgørelse - CO2'!$I25,'Modeller - CO2'!$A$4:$A$59,0),(AI$3-$F25)/5+1)))*$D25*$G25),0)</f>
        <v>0</v>
      </c>
      <c r="AK25" s="67" cm="1">
        <f t="array" ref="AK25">IFERROR((IF(AJ$3-$F25&lt;0,0,IF(AJ$3-$F25&gt;200,0,INDEX('Modeller - CO2'!$F$4:$AT$59,MATCH('Opgørelse - CO2'!$I25,'Modeller - CO2'!$A$4:$A$59,0),(AJ$3-$F25)/5+1)))*$D25*$G25),0)</f>
        <v>0</v>
      </c>
      <c r="AL25" s="67" cm="1">
        <f t="array" ref="AL25">IFERROR((IF(AK$3-$F25&lt;0,0,IF(AK$3-$F25&gt;200,0,INDEX('Modeller - CO2'!$F$4:$AT$59,MATCH('Opgørelse - CO2'!$I25,'Modeller - CO2'!$A$4:$A$59,0),(AK$3-$F25)/5+1)))*$D25*$G25),0)</f>
        <v>0</v>
      </c>
      <c r="AM25" s="67" cm="1">
        <f t="array" ref="AM25">IFERROR((IF(AL$3-$F25&lt;0,0,IF(AL$3-$F25&gt;200,0,INDEX('Modeller - CO2'!$F$4:$AT$59,MATCH('Opgørelse - CO2'!$I25,'Modeller - CO2'!$A$4:$A$59,0),(AL$3-$F25)/5+1)))*$D25*$G25),0)</f>
        <v>0</v>
      </c>
      <c r="AN25" s="67" cm="1">
        <f t="array" ref="AN25">IFERROR((IF(AM$3-$F25&lt;0,0,IF(AM$3-$F25&gt;200,0,INDEX('Modeller - CO2'!$F$4:$AT$59,MATCH('Opgørelse - CO2'!$I25,'Modeller - CO2'!$A$4:$A$59,0),(AM$3-$F25)/5+1)))*$D25*$G25),0)</f>
        <v>0</v>
      </c>
      <c r="AO25" s="67" cm="1">
        <f t="array" ref="AO25">IFERROR((IF(AN$3-$F25&lt;0,0,IF(AN$3-$F25&gt;200,0,INDEX('Modeller - CO2'!$F$4:$AT$59,MATCH('Opgørelse - CO2'!$I25,'Modeller - CO2'!$A$4:$A$59,0),(AN$3-$F25)/5+1)))*$D25*$G25),0)</f>
        <v>0</v>
      </c>
      <c r="AP25" s="67" cm="1">
        <f t="array" ref="AP25">IFERROR((IF(AO$3-$F25&lt;0,0,IF(AO$3-$F25&gt;200,0,INDEX('Modeller - CO2'!$F$4:$AT$59,MATCH('Opgørelse - CO2'!$I25,'Modeller - CO2'!$A$4:$A$59,0),(AO$3-$F25)/5+1)))*$D25*$G25),0)</f>
        <v>0</v>
      </c>
      <c r="AQ25" s="67" cm="1">
        <f t="array" ref="AQ25">IFERROR((IF(AP$3-$F25&lt;0,0,IF(AP$3-$F25&gt;200,0,INDEX('Modeller - CO2'!$F$4:$AT$59,MATCH('Opgørelse - CO2'!$I25,'Modeller - CO2'!$A$4:$A$59,0),(AP$3-$F25)/5+1)))*$D25*$G25),0)</f>
        <v>0</v>
      </c>
      <c r="AR25" s="67" cm="1">
        <f t="array" ref="AR25">IFERROR((IF(AQ$3-$F25&lt;0,0,IF(AQ$3-$F25&gt;200,0,INDEX('Modeller - CO2'!$F$4:$AT$59,MATCH('Opgørelse - CO2'!$I25,'Modeller - CO2'!$A$4:$A$59,0),(AQ$3-$F25)/5+1)))*$D25*$G25),0)</f>
        <v>0</v>
      </c>
      <c r="AS25" s="67" cm="1">
        <f t="array" ref="AS25">IFERROR((IF(AR$3-$F25&lt;0,0,IF(AR$3-$F25&gt;200,0,INDEX('Modeller - CO2'!$F$4:$AT$59,MATCH('Opgørelse - CO2'!$I25,'Modeller - CO2'!$A$4:$A$59,0),(AR$3-$F25)/5+1)))*$D25*$G25),0)</f>
        <v>0</v>
      </c>
      <c r="AT25" s="67" cm="1">
        <f t="array" ref="AT25">IFERROR((IF(AS$3-$F25&lt;0,0,IF(AS$3-$F25&gt;200,0,INDEX('Modeller - CO2'!$F$4:$AT$59,MATCH('Opgørelse - CO2'!$I25,'Modeller - CO2'!$A$4:$A$59,0),(AS$3-$F25)/5+1)))*$D25*$G25),0)</f>
        <v>0</v>
      </c>
      <c r="AU25" s="67" cm="1">
        <f t="array" ref="AU25">IFERROR((IF(AT$3-$F25&lt;0,0,IF(AT$3-$F25&gt;200,0,INDEX('Modeller - CO2'!$F$4:$AT$59,MATCH('Opgørelse - CO2'!$I25,'Modeller - CO2'!$A$4:$A$59,0),(AT$3-$F25)/5+1)))*$D25*$G25),0)</f>
        <v>0</v>
      </c>
      <c r="AV25" s="67" cm="1">
        <f t="array" ref="AV25">IFERROR((IF(AU$3-$F25&lt;0,0,IF(AU$3-$F25&gt;200,0,INDEX('Modeller - CO2'!$F$4:$AT$59,MATCH('Opgørelse - CO2'!$I25,'Modeller - CO2'!$A$4:$A$59,0),(AU$3-$F25)/5+1)))*$D25*$G25),0)</f>
        <v>0</v>
      </c>
      <c r="AW25" s="67" cm="1">
        <f t="array" ref="AW25">IFERROR((IF(AV$3-$F25&lt;0,0,IF(AV$3-$F25&gt;200,0,INDEX('Modeller - CO2'!$F$4:$AT$59,MATCH('Opgørelse - CO2'!$I25,'Modeller - CO2'!$A$4:$A$59,0),(AV$3-$F25)/5+1)))*$D25*$G25),0)</f>
        <v>0</v>
      </c>
      <c r="AX25" s="67" cm="1">
        <f t="array" ref="AX25">IFERROR((IF(AW$3-$F25&lt;0,0,IF(AW$3-$F25&gt;200,0,INDEX('Modeller - CO2'!$F$4:$AT$59,MATCH('Opgørelse - CO2'!$I25,'Modeller - CO2'!$A$4:$A$59,0),(AW$3-$F25)/5+1)))*$D25*$G25),0)</f>
        <v>0</v>
      </c>
      <c r="AY25" s="67" cm="1">
        <f t="array" ref="AY25">IFERROR((IF(AX$3-$F25&lt;0,0,IF(AX$3-$F25&gt;200,0,INDEX('Modeller - CO2'!$F$4:$AT$59,MATCH('Opgørelse - CO2'!$I25,'Modeller - CO2'!$A$4:$A$59,0),(AX$3-$F25)/5+1)))*$D25*$G25),0)</f>
        <v>0</v>
      </c>
      <c r="AZ25" s="67" cm="1">
        <f t="array" ref="AZ25">IFERROR((IF(AY$3-$F25&lt;0,0,IF(AY$3-$F25&gt;200,0,INDEX('Modeller - CO2'!$F$4:$AT$59,MATCH('Opgørelse - CO2'!$I25,'Modeller - CO2'!$A$4:$A$59,0),(AY$3-$F25)/5+1)))*$D25*$G25),0)</f>
        <v>0</v>
      </c>
      <c r="BA25" s="67" cm="1">
        <f t="array" ref="BA25">IFERROR((IF(AZ$3-$F25&lt;0,0,IF(AZ$3-$F25&gt;200,0,INDEX('Modeller - CO2'!$F$4:$AT$59,MATCH('Opgørelse - CO2'!$I25,'Modeller - CO2'!$A$4:$A$59,0),(AZ$3-$F25)/5+1)))*$D25*$G25),0)</f>
        <v>0</v>
      </c>
      <c r="BB25" s="67" cm="1">
        <f t="array" ref="BB25">IFERROR((IF(BA$3-$F25&lt;0,0,IF(BA$3-$F25&gt;200,0,INDEX('Modeller - CO2'!$F$4:$AT$59,MATCH('Opgørelse - CO2'!$I25,'Modeller - CO2'!$A$4:$A$59,0),(BA$3-$F25)/5+1)))*$D25*$G25),0)</f>
        <v>0</v>
      </c>
      <c r="BC25" s="67" cm="1">
        <f t="array" ref="BC25">IFERROR((IF(BB$3-$F25&lt;0,0,IF(BB$3-$F25&gt;200,0,INDEX('Modeller - CO2'!$F$4:$AT$59,MATCH('Opgørelse - CO2'!$I25,'Modeller - CO2'!$A$4:$A$59,0),(BB$3-$F25)/5+1)))*$D25*$G25),0)</f>
        <v>0</v>
      </c>
      <c r="BD25" s="67" cm="1">
        <f t="array" ref="BD25">IFERROR((IF(BC$3-$F25&lt;0,0,IF(BC$3-$F25&gt;200,0,INDEX('Modeller - CO2'!$F$4:$AT$59,MATCH('Opgørelse - CO2'!$I25,'Modeller - CO2'!$A$4:$A$59,0),(BC$3-$F25)/5+1)))*$D25*$G25),0)</f>
        <v>0</v>
      </c>
      <c r="BE25" s="67" cm="1">
        <f t="array" ref="BE25">IFERROR((IF(BD$3-$F25&lt;0,0,IF(BD$3-$F25&gt;200,0,INDEX('Modeller - CO2'!$F$4:$AT$59,MATCH('Opgørelse - CO2'!$I25,'Modeller - CO2'!$A$4:$A$59,0),(BD$3-$F25)/5+1)))*$D25*$G25),0)</f>
        <v>0</v>
      </c>
      <c r="BF25" s="67" cm="1">
        <f t="array" ref="BF25">IFERROR((IF(BE$3-$F25&lt;0,0,IF(BE$3-$F25&gt;200,0,INDEX('Modeller - CO2'!$F$4:$AT$59,MATCH('Opgørelse - CO2'!$I25,'Modeller - CO2'!$A$4:$A$59,0),(BE$3-$F25)/5+1)))*$D25*$G25),0)</f>
        <v>0</v>
      </c>
      <c r="BI25" s="67" cm="1">
        <f t="array" ref="BI25">IF($H25="ja",(IF(Q$3-$F25&lt;0,0,IF(Q$3-$F25&gt;200,0,INDEX('Modeller - CO2'!$F$4:$AT$59,MATCH("Jordbund",'Modeller - CO2'!$A$4:$A$59,0),(Q$3-$F25)/5+1)))*$D25*$G25),0)</f>
        <v>0</v>
      </c>
      <c r="BJ25" s="67" cm="1">
        <f t="array" ref="BJ25">IF($H25="ja",(IF(R$3-$F25&lt;0,0,IF(R$3-$F25&gt;200,0,INDEX('Modeller - CO2'!$F$4:$AT$59,MATCH("Jordbund",'Modeller - CO2'!$A$4:$A$59,0),(R$3-$F25)/5+1)))*$D25*$G25),0)</f>
        <v>0</v>
      </c>
      <c r="BK25" s="67" cm="1">
        <f t="array" ref="BK25">IF($H25="ja",(IF(S$3-$F25&lt;0,0,IF(S$3-$F25&gt;200,0,INDEX('Modeller - CO2'!$F$4:$AT$59,MATCH("Jordbund",'Modeller - CO2'!$A$4:$A$59,0),(S$3-$F25)/5+1)))*$D25*$G25),0)</f>
        <v>0</v>
      </c>
      <c r="BL25" s="67" cm="1">
        <f t="array" ref="BL25">IF($H25="ja",(IF(T$3-$F25&lt;0,0,IF(T$3-$F25&gt;200,0,INDEX('Modeller - CO2'!$F$4:$AT$59,MATCH("Jordbund",'Modeller - CO2'!$A$4:$A$59,0),(T$3-$F25)/5+1)))*$D25*$G25),0)</f>
        <v>0</v>
      </c>
      <c r="BM25" s="67" cm="1">
        <f t="array" ref="BM25">IF($H25="ja",(IF(U$3-$F25&lt;0,0,IF(U$3-$F25&gt;200,0,INDEX('Modeller - CO2'!$F$4:$AT$59,MATCH("Jordbund",'Modeller - CO2'!$A$4:$A$59,0),(U$3-$F25)/5+1)))*$D25*$G25),0)</f>
        <v>0</v>
      </c>
      <c r="BN25" s="67" cm="1">
        <f t="array" ref="BN25">IF($H25="ja",(IF(V$3-$F25&lt;0,0,IF(V$3-$F25&gt;200,0,INDEX('Modeller - CO2'!$F$4:$AT$59,MATCH("Jordbund",'Modeller - CO2'!$A$4:$A$59,0),(V$3-$F25)/5+1)))*$D25*$G25),0)</f>
        <v>0</v>
      </c>
      <c r="BO25" s="67" cm="1">
        <f t="array" ref="BO25">IF($H25="ja",(IF(W$3-$F25&lt;0,0,IF(W$3-$F25&gt;200,0,INDEX('Modeller - CO2'!$F$4:$AT$59,MATCH("Jordbund",'Modeller - CO2'!$A$4:$A$59,0),(W$3-$F25)/5+1)))*$D25*$G25),0)</f>
        <v>0</v>
      </c>
      <c r="BP25" s="67" cm="1">
        <f t="array" ref="BP25">IF($H25="ja",(IF(X$3-$F25&lt;0,0,IF(X$3-$F25&gt;200,0,INDEX('Modeller - CO2'!$F$4:$AT$59,MATCH("Jordbund",'Modeller - CO2'!$A$4:$A$59,0),(X$3-$F25)/5+1)))*$D25*$G25),0)</f>
        <v>0</v>
      </c>
      <c r="BQ25" s="67" cm="1">
        <f t="array" ref="BQ25">IF($H25="ja",(IF(Y$3-$F25&lt;0,0,IF(Y$3-$F25&gt;200,0,INDEX('Modeller - CO2'!$F$4:$AT$59,MATCH("Jordbund",'Modeller - CO2'!$A$4:$A$59,0),(Y$3-$F25)/5+1)))*$D25*$G25),0)</f>
        <v>0</v>
      </c>
      <c r="BR25" s="67" cm="1">
        <f t="array" ref="BR25">IF($H25="ja",(IF(Z$3-$F25&lt;0,0,IF(Z$3-$F25&gt;200,0,INDEX('Modeller - CO2'!$F$4:$AT$59,MATCH("Jordbund",'Modeller - CO2'!$A$4:$A$59,0),(Z$3-$F25)/5+1)))*$D25*$G25),0)</f>
        <v>0</v>
      </c>
      <c r="BS25" s="67" cm="1">
        <f t="array" ref="BS25">IF($H25="ja",(IF(AA$3-$F25&lt;0,0,IF(AA$3-$F25&gt;200,0,INDEX('Modeller - CO2'!$F$4:$AT$59,MATCH("Jordbund",'Modeller - CO2'!$A$4:$A$59,0),(AA$3-$F25)/5+1)))*$D25*$G25),0)</f>
        <v>0</v>
      </c>
      <c r="BT25" s="67" cm="1">
        <f t="array" ref="BT25">IF($H25="ja",(IF(AB$3-$F25&lt;0,0,IF(AB$3-$F25&gt;200,0,INDEX('Modeller - CO2'!$F$4:$AT$59,MATCH("Jordbund",'Modeller - CO2'!$A$4:$A$59,0),(AB$3-$F25)/5+1)))*$D25*$G25),0)</f>
        <v>0</v>
      </c>
      <c r="BU25" s="67" cm="1">
        <f t="array" ref="BU25">IF($H25="ja",(IF(AC$3-$F25&lt;0,0,IF(AC$3-$F25&gt;200,0,INDEX('Modeller - CO2'!$F$4:$AT$59,MATCH("Jordbund",'Modeller - CO2'!$A$4:$A$59,0),(AC$3-$F25)/5+1)))*$D25*$G25),0)</f>
        <v>0</v>
      </c>
      <c r="BV25" s="67" cm="1">
        <f t="array" ref="BV25">IF($H25="ja",(IF(AD$3-$F25&lt;0,0,IF(AD$3-$F25&gt;200,0,INDEX('Modeller - CO2'!$F$4:$AT$59,MATCH("Jordbund",'Modeller - CO2'!$A$4:$A$59,0),(AD$3-$F25)/5+1)))*$D25*$G25),0)</f>
        <v>0</v>
      </c>
      <c r="BW25" s="67" cm="1">
        <f t="array" ref="BW25">IF($H25="ja",(IF(AE$3-$F25&lt;0,0,IF(AE$3-$F25&gt;200,0,INDEX('Modeller - CO2'!$F$4:$AT$59,MATCH("Jordbund",'Modeller - CO2'!$A$4:$A$59,0),(AE$3-$F25)/5+1)))*$D25*$G25),0)</f>
        <v>0</v>
      </c>
      <c r="BX25" s="67" cm="1">
        <f t="array" ref="BX25">IF($H25="ja",(IF(AF$3-$F25&lt;0,0,IF(AF$3-$F25&gt;200,0,INDEX('Modeller - CO2'!$F$4:$AT$59,MATCH("Jordbund",'Modeller - CO2'!$A$4:$A$59,0),(AF$3-$F25)/5+1)))*$D25*$G25),0)</f>
        <v>0</v>
      </c>
      <c r="BY25" s="67" cm="1">
        <f t="array" ref="BY25">IF($H25="ja",(IF(AG$3-$F25&lt;0,0,IF(AG$3-$F25&gt;200,0,INDEX('Modeller - CO2'!$F$4:$AT$59,MATCH("Jordbund",'Modeller - CO2'!$A$4:$A$59,0),(AG$3-$F25)/5+1)))*$D25*$G25),0)</f>
        <v>0</v>
      </c>
      <c r="BZ25" s="67" cm="1">
        <f t="array" ref="BZ25">IF($H25="ja",(IF(AH$3-$F25&lt;0,0,IF(AH$3-$F25&gt;200,0,INDEX('Modeller - CO2'!$F$4:$AT$59,MATCH("Jordbund",'Modeller - CO2'!$A$4:$A$59,0),(AH$3-$F25)/5+1)))*$D25*$G25),0)</f>
        <v>0</v>
      </c>
      <c r="CA25" s="67" cm="1">
        <f t="array" ref="CA25">IF($H25="ja",(IF(AI$3-$F25&lt;0,0,IF(AI$3-$F25&gt;200,0,INDEX('Modeller - CO2'!$F$4:$AT$59,MATCH("Jordbund",'Modeller - CO2'!$A$4:$A$59,0),(AI$3-$F25)/5+1)))*$D25*$G25),0)</f>
        <v>0</v>
      </c>
      <c r="CB25" s="67" cm="1">
        <f t="array" ref="CB25">IF($H25="ja",(IF(AJ$3-$F25&lt;0,0,IF(AJ$3-$F25&gt;200,0,INDEX('Modeller - CO2'!$F$4:$AT$59,MATCH("Jordbund",'Modeller - CO2'!$A$4:$A$59,0),(AJ$3-$F25)/5+1)))*$D25*$G25),0)</f>
        <v>0</v>
      </c>
      <c r="CC25" s="67" cm="1">
        <f t="array" ref="CC25">IF($H25="ja",(IF(AK$3-$F25&lt;0,0,IF(AK$3-$F25&gt;200,0,INDEX('Modeller - CO2'!$F$4:$AT$59,MATCH("Jordbund",'Modeller - CO2'!$A$4:$A$59,0),(AK$3-$F25)/5+1)))*$D25*$G25),0)</f>
        <v>0</v>
      </c>
      <c r="CD25" s="67" cm="1">
        <f t="array" ref="CD25">IF($H25="ja",(IF(AL$3-$F25&lt;0,0,IF(AL$3-$F25&gt;200,0,INDEX('Modeller - CO2'!$F$4:$AT$59,MATCH("Jordbund",'Modeller - CO2'!$A$4:$A$59,0),(AL$3-$F25)/5+1)))*$D25*$G25),0)</f>
        <v>0</v>
      </c>
      <c r="CE25" s="67" cm="1">
        <f t="array" ref="CE25">IF($H25="ja",(IF(AM$3-$F25&lt;0,0,IF(AM$3-$F25&gt;200,0,INDEX('Modeller - CO2'!$F$4:$AT$59,MATCH("Jordbund",'Modeller - CO2'!$A$4:$A$59,0),(AM$3-$F25)/5+1)))*$D25*$G25),0)</f>
        <v>0</v>
      </c>
      <c r="CF25" s="67" cm="1">
        <f t="array" ref="CF25">IF($H25="ja",(IF(AN$3-$F25&lt;0,0,IF(AN$3-$F25&gt;200,0,INDEX('Modeller - CO2'!$F$4:$AT$59,MATCH("Jordbund",'Modeller - CO2'!$A$4:$A$59,0),(AN$3-$F25)/5+1)))*$D25*$G25),0)</f>
        <v>0</v>
      </c>
      <c r="CG25" s="67" cm="1">
        <f t="array" ref="CG25">IF($H25="ja",(IF(AO$3-$F25&lt;0,0,IF(AO$3-$F25&gt;200,0,INDEX('Modeller - CO2'!$F$4:$AT$59,MATCH("Jordbund",'Modeller - CO2'!$A$4:$A$59,0),(AO$3-$F25)/5+1)))*$D25*$G25),0)</f>
        <v>0</v>
      </c>
      <c r="CH25" s="67" cm="1">
        <f t="array" ref="CH25">IF($H25="ja",(IF(AP$3-$F25&lt;0,0,IF(AP$3-$F25&gt;200,0,INDEX('Modeller - CO2'!$F$4:$AT$59,MATCH("Jordbund",'Modeller - CO2'!$A$4:$A$59,0),(AP$3-$F25)/5+1)))*$D25*$G25),0)</f>
        <v>0</v>
      </c>
      <c r="CI25" s="67" cm="1">
        <f t="array" ref="CI25">IF($H25="ja",(IF(AQ$3-$F25&lt;0,0,IF(AQ$3-$F25&gt;200,0,INDEX('Modeller - CO2'!$F$4:$AT$59,MATCH("Jordbund",'Modeller - CO2'!$A$4:$A$59,0),(AQ$3-$F25)/5+1)))*$D25*$G25),0)</f>
        <v>0</v>
      </c>
      <c r="CJ25" s="67" cm="1">
        <f t="array" ref="CJ25">IF($H25="ja",(IF(AR$3-$F25&lt;0,0,IF(AR$3-$F25&gt;200,0,INDEX('Modeller - CO2'!$F$4:$AT$59,MATCH("Jordbund",'Modeller - CO2'!$A$4:$A$59,0),(AR$3-$F25)/5+1)))*$D25*$G25),0)</f>
        <v>0</v>
      </c>
      <c r="CK25" s="67" cm="1">
        <f t="array" ref="CK25">IF($H25="ja",(IF(AS$3-$F25&lt;0,0,IF(AS$3-$F25&gt;200,0,INDEX('Modeller - CO2'!$F$4:$AT$59,MATCH("Jordbund",'Modeller - CO2'!$A$4:$A$59,0),(AS$3-$F25)/5+1)))*$D25*$G25),0)</f>
        <v>0</v>
      </c>
      <c r="CL25" s="67" cm="1">
        <f t="array" ref="CL25">IF($H25="ja",(IF(AT$3-$F25&lt;0,0,IF(AT$3-$F25&gt;200,0,INDEX('Modeller - CO2'!$F$4:$AT$59,MATCH("Jordbund",'Modeller - CO2'!$A$4:$A$59,0),(AT$3-$F25)/5+1)))*$D25*$G25),0)</f>
        <v>0</v>
      </c>
      <c r="CM25" s="67" cm="1">
        <f t="array" ref="CM25">IF($H25="ja",(IF(AU$3-$F25&lt;0,0,IF(AU$3-$F25&gt;200,0,INDEX('Modeller - CO2'!$F$4:$AT$59,MATCH("Jordbund",'Modeller - CO2'!$A$4:$A$59,0),(AU$3-$F25)/5+1)))*$D25*$G25),0)</f>
        <v>0</v>
      </c>
      <c r="CN25" s="67" cm="1">
        <f t="array" ref="CN25">IF($H25="ja",(IF(AV$3-$F25&lt;0,0,IF(AV$3-$F25&gt;200,0,INDEX('Modeller - CO2'!$F$4:$AT$59,MATCH("Jordbund",'Modeller - CO2'!$A$4:$A$59,0),(AV$3-$F25)/5+1)))*$D25*$G25),0)</f>
        <v>0</v>
      </c>
      <c r="CO25" s="67" cm="1">
        <f t="array" ref="CO25">IF($H25="ja",(IF(AW$3-$F25&lt;0,0,IF(AW$3-$F25&gt;200,0,INDEX('Modeller - CO2'!$F$4:$AT$59,MATCH("Jordbund",'Modeller - CO2'!$A$4:$A$59,0),(AW$3-$F25)/5+1)))*$D25*$G25),0)</f>
        <v>0</v>
      </c>
      <c r="CP25" s="67" cm="1">
        <f t="array" ref="CP25">IF($H25="ja",(IF(AX$3-$F25&lt;0,0,IF(AX$3-$F25&gt;200,0,INDEX('Modeller - CO2'!$F$4:$AT$59,MATCH("Jordbund",'Modeller - CO2'!$A$4:$A$59,0),(AX$3-$F25)/5+1)))*$D25*$G25),0)</f>
        <v>0</v>
      </c>
      <c r="CQ25" s="67" cm="1">
        <f t="array" ref="CQ25">IF($H25="ja",(IF(AY$3-$F25&lt;0,0,IF(AY$3-$F25&gt;200,0,INDEX('Modeller - CO2'!$F$4:$AT$59,MATCH("Jordbund",'Modeller - CO2'!$A$4:$A$59,0),(AY$3-$F25)/5+1)))*$D25*$G25),0)</f>
        <v>0</v>
      </c>
      <c r="CR25" s="67" cm="1">
        <f t="array" ref="CR25">IF($H25="ja",(IF(AZ$3-$F25&lt;0,0,IF(AZ$3-$F25&gt;200,0,INDEX('Modeller - CO2'!$F$4:$AT$59,MATCH("Jordbund",'Modeller - CO2'!$A$4:$A$59,0),(AZ$3-$F25)/5+1)))*$D25*$G25),0)</f>
        <v>0</v>
      </c>
      <c r="CS25" s="67" cm="1">
        <f t="array" ref="CS25">IF($H25="ja",(IF(BA$3-$F25&lt;0,0,IF(BA$3-$F25&gt;200,0,INDEX('Modeller - CO2'!$F$4:$AT$59,MATCH("Jordbund",'Modeller - CO2'!$A$4:$A$59,0),(BA$3-$F25)/5+1)))*$D25*$G25),0)</f>
        <v>0</v>
      </c>
      <c r="CT25" s="67" cm="1">
        <f t="array" ref="CT25">IF($H25="ja",(IF(BB$3-$F25&lt;0,0,IF(BB$3-$F25&gt;200,0,INDEX('Modeller - CO2'!$F$4:$AT$59,MATCH("Jordbund",'Modeller - CO2'!$A$4:$A$59,0),(BB$3-$F25)/5+1)))*$D25*$G25),0)</f>
        <v>0</v>
      </c>
      <c r="CU25" s="67" cm="1">
        <f t="array" ref="CU25">IF($H25="ja",(IF(BC$3-$F25&lt;0,0,IF(BC$3-$F25&gt;200,0,INDEX('Modeller - CO2'!$F$4:$AT$59,MATCH("Jordbund",'Modeller - CO2'!$A$4:$A$59,0),(BC$3-$F25)/5+1)))*$D25*$G25),0)</f>
        <v>0</v>
      </c>
      <c r="CV25" s="67" cm="1">
        <f t="array" ref="CV25">IF($H25="ja",(IF(BD$3-$F25&lt;0,0,IF(BD$3-$F25&gt;200,0,INDEX('Modeller - CO2'!$F$4:$AT$59,MATCH("Jordbund",'Modeller - CO2'!$A$4:$A$59,0),(BD$3-$F25)/5+1)))*$D25*$G25),0)</f>
        <v>0</v>
      </c>
      <c r="CW25" s="67" cm="1">
        <f t="array" ref="CW25">IF($H25="ja",(IF(BE$3-$F25&lt;0,0,IF(BE$3-$F25&gt;200,0,INDEX('Modeller - CO2'!$F$4:$AT$59,MATCH("Jordbund",'Modeller - CO2'!$A$4:$A$59,0),(BE$3-$F25)/5+1)))*$D25*$G25),0)</f>
        <v>0</v>
      </c>
      <c r="CZ25" s="67" cm="1">
        <f t="array" ref="CZ25">IF($P25="ja",(IF(CY$3-$F25&lt;0,0,IF(CY$3-$F25&gt;200,0,INDEX('Modeller - CO2'!$F$4:$AT$59,MATCH("Litter og dødt ved",'Modeller - CO2'!$A$4:$A$59,0),(CY$3-$F25)/5+1)))*$D25*$G25),0)</f>
        <v>0</v>
      </c>
      <c r="DA25" s="67" cm="1">
        <f t="array" ref="DA25">IF($P25="ja",(IF(CZ$3-$F25&lt;0,0,IF(CZ$3-$F25&gt;200,0,INDEX('Modeller - CO2'!$F$4:$AT$59,MATCH("Litter og dødt ved",'Modeller - CO2'!$A$4:$A$59,0),(CZ$3-$F25)/5+1)))*$D25*$G25),0)</f>
        <v>0</v>
      </c>
      <c r="DB25" s="67" cm="1">
        <f t="array" ref="DB25">IF($P25="ja",(IF(DA$3-$F25&lt;0,0,IF(DA$3-$F25&gt;200,0,INDEX('Modeller - CO2'!$F$4:$AT$59,MATCH("Litter og dødt ved",'Modeller - CO2'!$A$4:$A$59,0),(DA$3-$F25)/5+1)))*$D25*$G25),0)</f>
        <v>0</v>
      </c>
      <c r="DC25" s="67" cm="1">
        <f t="array" ref="DC25">IF($P25="ja",(IF(DB$3-$F25&lt;0,0,IF(DB$3-$F25&gt;200,0,INDEX('Modeller - CO2'!$F$4:$AT$59,MATCH("Litter og dødt ved",'Modeller - CO2'!$A$4:$A$59,0),(DB$3-$F25)/5+1)))*$D25*$G25),0)</f>
        <v>0</v>
      </c>
      <c r="DD25" s="67" cm="1">
        <f t="array" ref="DD25">IF($P25="ja",(IF(DC$3-$F25&lt;0,0,IF(DC$3-$F25&gt;200,0,INDEX('Modeller - CO2'!$F$4:$AT$59,MATCH("Litter og dødt ved",'Modeller - CO2'!$A$4:$A$59,0),(DC$3-$F25)/5+1)))*$D25*$G25),0)</f>
        <v>0</v>
      </c>
      <c r="DE25" s="67" cm="1">
        <f t="array" ref="DE25">IF($P25="ja",(IF(DD$3-$F25&lt;0,0,IF(DD$3-$F25&gt;200,0,INDEX('Modeller - CO2'!$F$4:$AT$59,MATCH("Litter og dødt ved",'Modeller - CO2'!$A$4:$A$59,0),(DD$3-$F25)/5+1)))*$D25*$G25),0)</f>
        <v>0</v>
      </c>
      <c r="DF25" s="67" cm="1">
        <f t="array" ref="DF25">IF($P25="ja",(IF(DE$3-$F25&lt;0,0,IF(DE$3-$F25&gt;200,0,INDEX('Modeller - CO2'!$F$4:$AT$59,MATCH("Litter og dødt ved",'Modeller - CO2'!$A$4:$A$59,0),(DE$3-$F25)/5+1)))*$D25*$G25),0)</f>
        <v>0</v>
      </c>
      <c r="DG25" s="67" cm="1">
        <f t="array" ref="DG25">IF($P25="ja",(IF(DF$3-$F25&lt;0,0,IF(DF$3-$F25&gt;200,0,INDEX('Modeller - CO2'!$F$4:$AT$59,MATCH("Litter og dødt ved",'Modeller - CO2'!$A$4:$A$59,0),(DF$3-$F25)/5+1)))*$D25*$G25),0)</f>
        <v>0</v>
      </c>
      <c r="DH25" s="67" cm="1">
        <f t="array" ref="DH25">IF($P25="ja",(IF(DG$3-$F25&lt;0,0,IF(DG$3-$F25&gt;200,0,INDEX('Modeller - CO2'!$F$4:$AT$59,MATCH("Litter og dødt ved",'Modeller - CO2'!$A$4:$A$59,0),(DG$3-$F25)/5+1)))*$D25*$G25),0)</f>
        <v>0</v>
      </c>
      <c r="DI25" s="67" cm="1">
        <f t="array" ref="DI25">IF($P25="ja",(IF(DH$3-$F25&lt;0,0,IF(DH$3-$F25&gt;200,0,INDEX('Modeller - CO2'!$F$4:$AT$59,MATCH("Litter og dødt ved",'Modeller - CO2'!$A$4:$A$59,0),(DH$3-$F25)/5+1)))*$D25*$G25),0)</f>
        <v>0</v>
      </c>
      <c r="DJ25" s="67" cm="1">
        <f t="array" ref="DJ25">IF($P25="ja",(IF(DI$3-$F25&lt;0,0,IF(DI$3-$F25&gt;200,0,INDEX('Modeller - CO2'!$F$4:$AT$59,MATCH("Litter og dødt ved",'Modeller - CO2'!$A$4:$A$59,0),(DI$3-$F25)/5+1)))*$D25*$G25),0)</f>
        <v>0</v>
      </c>
      <c r="DK25" s="67" cm="1">
        <f t="array" ref="DK25">IF($P25="ja",(IF(DJ$3-$F25&lt;0,0,IF(DJ$3-$F25&gt;200,0,INDEX('Modeller - CO2'!$F$4:$AT$59,MATCH("Litter og dødt ved",'Modeller - CO2'!$A$4:$A$59,0),(DJ$3-$F25)/5+1)))*$D25*$G25),0)</f>
        <v>0</v>
      </c>
      <c r="DL25" s="67" cm="1">
        <f t="array" ref="DL25">IF($P25="ja",(IF(DK$3-$F25&lt;0,0,IF(DK$3-$F25&gt;200,0,INDEX('Modeller - CO2'!$F$4:$AT$59,MATCH("Litter og dødt ved",'Modeller - CO2'!$A$4:$A$59,0),(DK$3-$F25)/5+1)))*$D25*$G25),0)</f>
        <v>0</v>
      </c>
      <c r="DM25" s="67" cm="1">
        <f t="array" ref="DM25">IF($P25="ja",(IF(DL$3-$F25&lt;0,0,IF(DL$3-$F25&gt;200,0,INDEX('Modeller - CO2'!$F$4:$AT$59,MATCH("Litter og dødt ved",'Modeller - CO2'!$A$4:$A$59,0),(DL$3-$F25)/5+1)))*$D25*$G25),0)</f>
        <v>0</v>
      </c>
      <c r="DN25" s="67" cm="1">
        <f t="array" ref="DN25">IF($P25="ja",(IF(DM$3-$F25&lt;0,0,IF(DM$3-$F25&gt;200,0,INDEX('Modeller - CO2'!$F$4:$AT$59,MATCH("Litter og dødt ved",'Modeller - CO2'!$A$4:$A$59,0),(DM$3-$F25)/5+1)))*$D25*$G25),0)</f>
        <v>0</v>
      </c>
      <c r="DO25" s="67" cm="1">
        <f t="array" ref="DO25">IF($P25="ja",(IF(DN$3-$F25&lt;0,0,IF(DN$3-$F25&gt;200,0,INDEX('Modeller - CO2'!$F$4:$AT$59,MATCH("Litter og dødt ved",'Modeller - CO2'!$A$4:$A$59,0),(DN$3-$F25)/5+1)))*$D25*$G25),0)</f>
        <v>0</v>
      </c>
      <c r="DP25" s="67" cm="1">
        <f t="array" ref="DP25">IF($P25="ja",(IF(DO$3-$F25&lt;0,0,IF(DO$3-$F25&gt;200,0,INDEX('Modeller - CO2'!$F$4:$AT$59,MATCH("Litter og dødt ved",'Modeller - CO2'!$A$4:$A$59,0),(DO$3-$F25)/5+1)))*$D25*$G25),0)</f>
        <v>0</v>
      </c>
      <c r="DQ25" s="67" cm="1">
        <f t="array" ref="DQ25">IF($P25="ja",(IF(DP$3-$F25&lt;0,0,IF(DP$3-$F25&gt;200,0,INDEX('Modeller - CO2'!$F$4:$AT$59,MATCH("Litter og dødt ved",'Modeller - CO2'!$A$4:$A$59,0),(DP$3-$F25)/5+1)))*$D25*$G25),0)</f>
        <v>0</v>
      </c>
      <c r="DR25" s="67" cm="1">
        <f t="array" ref="DR25">IF($P25="ja",(IF(DQ$3-$F25&lt;0,0,IF(DQ$3-$F25&gt;200,0,INDEX('Modeller - CO2'!$F$4:$AT$59,MATCH("Litter og dødt ved",'Modeller - CO2'!$A$4:$A$59,0),(DQ$3-$F25)/5+1)))*$D25*$G25),0)</f>
        <v>0</v>
      </c>
      <c r="DS25" s="67" cm="1">
        <f t="array" ref="DS25">IF($P25="ja",(IF(DR$3-$F25&lt;0,0,IF(DR$3-$F25&gt;200,0,INDEX('Modeller - CO2'!$F$4:$AT$59,MATCH("Litter og dødt ved",'Modeller - CO2'!$A$4:$A$59,0),(DR$3-$F25)/5+1)))*$D25*$G25),0)</f>
        <v>0</v>
      </c>
      <c r="DT25" s="67" cm="1">
        <f t="array" ref="DT25">IF($P25="ja",(IF(DS$3-$F25&lt;0,0,IF(DS$3-$F25&gt;200,0,INDEX('Modeller - CO2'!$F$4:$AT$59,MATCH("Litter og dødt ved",'Modeller - CO2'!$A$4:$A$59,0),(DS$3-$F25)/5+1)))*$D25*$G25),0)</f>
        <v>0</v>
      </c>
      <c r="DU25" s="67" cm="1">
        <f t="array" ref="DU25">IF($P25="ja",(IF(DT$3-$F25&lt;0,0,IF(DT$3-$F25&gt;200,0,INDEX('Modeller - CO2'!$F$4:$AT$59,MATCH("Litter og dødt ved",'Modeller - CO2'!$A$4:$A$59,0),(DT$3-$F25)/5+1)))*$D25*$G25),0)</f>
        <v>0</v>
      </c>
      <c r="DV25" s="67" cm="1">
        <f t="array" ref="DV25">IF($P25="ja",(IF(DU$3-$F25&lt;0,0,IF(DU$3-$F25&gt;200,0,INDEX('Modeller - CO2'!$F$4:$AT$59,MATCH("Litter og dødt ved",'Modeller - CO2'!$A$4:$A$59,0),(DU$3-$F25)/5+1)))*$D25*$G25),0)</f>
        <v>0</v>
      </c>
      <c r="DW25" s="67" cm="1">
        <f t="array" ref="DW25">IF($P25="ja",(IF(DV$3-$F25&lt;0,0,IF(DV$3-$F25&gt;200,0,INDEX('Modeller - CO2'!$F$4:$AT$59,MATCH("Litter og dødt ved",'Modeller - CO2'!$A$4:$A$59,0),(DV$3-$F25)/5+1)))*$D25*$G25),0)</f>
        <v>0</v>
      </c>
      <c r="DX25" s="67" cm="1">
        <f t="array" ref="DX25">IF($P25="ja",(IF(DW$3-$F25&lt;0,0,IF(DW$3-$F25&gt;200,0,INDEX('Modeller - CO2'!$F$4:$AT$59,MATCH("Litter og dødt ved",'Modeller - CO2'!$A$4:$A$59,0),(DW$3-$F25)/5+1)))*$D25*$G25),0)</f>
        <v>0</v>
      </c>
      <c r="DY25" s="67" cm="1">
        <f t="array" ref="DY25">IF($P25="ja",(IF(DX$3-$F25&lt;0,0,IF(DX$3-$F25&gt;200,0,INDEX('Modeller - CO2'!$F$4:$AT$59,MATCH("Litter og dødt ved",'Modeller - CO2'!$A$4:$A$59,0),(DX$3-$F25)/5+1)))*$D25*$G25),0)</f>
        <v>0</v>
      </c>
      <c r="DZ25" s="67" cm="1">
        <f t="array" ref="DZ25">IF($P25="ja",(IF(DY$3-$F25&lt;0,0,IF(DY$3-$F25&gt;200,0,INDEX('Modeller - CO2'!$F$4:$AT$59,MATCH("Litter og dødt ved",'Modeller - CO2'!$A$4:$A$59,0),(DY$3-$F25)/5+1)))*$D25*$G25),0)</f>
        <v>0</v>
      </c>
      <c r="EA25" s="67" cm="1">
        <f t="array" ref="EA25">IF($P25="ja",(IF(DZ$3-$F25&lt;0,0,IF(DZ$3-$F25&gt;200,0,INDEX('Modeller - CO2'!$F$4:$AT$59,MATCH("Litter og dødt ved",'Modeller - CO2'!$A$4:$A$59,0),(DZ$3-$F25)/5+1)))*$D25*$G25),0)</f>
        <v>0</v>
      </c>
      <c r="EB25" s="67" cm="1">
        <f t="array" ref="EB25">IF($P25="ja",(IF(EA$3-$F25&lt;0,0,IF(EA$3-$F25&gt;200,0,INDEX('Modeller - CO2'!$F$4:$AT$59,MATCH("Litter og dødt ved",'Modeller - CO2'!$A$4:$A$59,0),(EA$3-$F25)/5+1)))*$D25*$G25),0)</f>
        <v>0</v>
      </c>
      <c r="EC25" s="67" cm="1">
        <f t="array" ref="EC25">IF($P25="ja",(IF(EB$3-$F25&lt;0,0,IF(EB$3-$F25&gt;200,0,INDEX('Modeller - CO2'!$F$4:$AT$59,MATCH("Litter og dødt ved",'Modeller - CO2'!$A$4:$A$59,0),(EB$3-$F25)/5+1)))*$D25*$G25),0)</f>
        <v>0</v>
      </c>
      <c r="ED25" s="67" cm="1">
        <f t="array" ref="ED25">IF($P25="ja",(IF(EC$3-$F25&lt;0,0,IF(EC$3-$F25&gt;200,0,INDEX('Modeller - CO2'!$F$4:$AT$59,MATCH("Litter og dødt ved",'Modeller - CO2'!$A$4:$A$59,0),(EC$3-$F25)/5+1)))*$D25*$G25),0)</f>
        <v>0</v>
      </c>
      <c r="EE25" s="67" cm="1">
        <f t="array" ref="EE25">IF($P25="ja",(IF(ED$3-$F25&lt;0,0,IF(ED$3-$F25&gt;200,0,INDEX('Modeller - CO2'!$F$4:$AT$59,MATCH("Litter og dødt ved",'Modeller - CO2'!$A$4:$A$59,0),(ED$3-$F25)/5+1)))*$D25*$G25),0)</f>
        <v>0</v>
      </c>
      <c r="EF25" s="67" cm="1">
        <f t="array" ref="EF25">IF($P25="ja",(IF(EE$3-$F25&lt;0,0,IF(EE$3-$F25&gt;200,0,INDEX('Modeller - CO2'!$F$4:$AT$59,MATCH("Litter og dødt ved",'Modeller - CO2'!$A$4:$A$59,0),(EE$3-$F25)/5+1)))*$D25*$G25),0)</f>
        <v>0</v>
      </c>
      <c r="EG25" s="67" cm="1">
        <f t="array" ref="EG25">IF($P25="ja",(IF(EF$3-$F25&lt;0,0,IF(EF$3-$F25&gt;200,0,INDEX('Modeller - CO2'!$F$4:$AT$59,MATCH("Litter og dødt ved",'Modeller - CO2'!$A$4:$A$59,0),(EF$3-$F25)/5+1)))*$D25*$G25),0)</f>
        <v>0</v>
      </c>
      <c r="EH25" s="67" cm="1">
        <f t="array" ref="EH25">IF($P25="ja",(IF(EG$3-$F25&lt;0,0,IF(EG$3-$F25&gt;200,0,INDEX('Modeller - CO2'!$F$4:$AT$59,MATCH("Litter og dødt ved",'Modeller - CO2'!$A$4:$A$59,0),(EG$3-$F25)/5+1)))*$D25*$G25),0)</f>
        <v>0</v>
      </c>
      <c r="EI25" s="67" cm="1">
        <f t="array" ref="EI25">IF($P25="ja",(IF(EH$3-$F25&lt;0,0,IF(EH$3-$F25&gt;200,0,INDEX('Modeller - CO2'!$F$4:$AT$59,MATCH("Litter og dødt ved",'Modeller - CO2'!$A$4:$A$59,0),(EH$3-$F25)/5+1)))*$D25*$G25),0)</f>
        <v>0</v>
      </c>
      <c r="EJ25" s="67" cm="1">
        <f t="array" ref="EJ25">IF($P25="ja",(IF(EI$3-$F25&lt;0,0,IF(EI$3-$F25&gt;200,0,INDEX('Modeller - CO2'!$F$4:$AT$59,MATCH("Litter og dødt ved",'Modeller - CO2'!$A$4:$A$59,0),(EI$3-$F25)/5+1)))*$D25*$G25),0)</f>
        <v>0</v>
      </c>
      <c r="EK25" s="67" cm="1">
        <f t="array" ref="EK25">IF($P25="ja",(IF(EJ$3-$F25&lt;0,0,IF(EJ$3-$F25&gt;200,0,INDEX('Modeller - CO2'!$F$4:$AT$59,MATCH("Litter og dødt ved",'Modeller - CO2'!$A$4:$A$59,0),(EJ$3-$F25)/5+1)))*$D25*$G25),0)</f>
        <v>0</v>
      </c>
      <c r="EL25" s="67" cm="1">
        <f t="array" ref="EL25">IF($P25="ja",(IF(EK$3-$F25&lt;0,0,IF(EK$3-$F25&gt;200,0,INDEX('Modeller - CO2'!$F$4:$AT$59,MATCH("Litter og dødt ved",'Modeller - CO2'!$A$4:$A$59,0),(EK$3-$F25)/5+1)))*$D25*$G25),0)</f>
        <v>0</v>
      </c>
      <c r="EM25" s="67" cm="1">
        <f t="array" ref="EM25">IF($P25="ja",(IF(EL$3-$F25&lt;0,0,IF(EL$3-$F25&gt;200,0,INDEX('Modeller - CO2'!$F$4:$AT$59,MATCH("Litter og dødt ved",'Modeller - CO2'!$A$4:$A$59,0),(EL$3-$F25)/5+1)))*$D25*$G25),0)</f>
        <v>0</v>
      </c>
      <c r="EN25" s="67" cm="1">
        <f t="array" ref="EN25">IF($P25="ja",(IF(EM$3-$F25&lt;0,0,IF(EM$3-$F25&gt;200,0,INDEX('Modeller - CO2'!$F$4:$AT$59,MATCH("Litter og dødt ved",'Modeller - CO2'!$A$4:$A$59,0),(EM$3-$F25)/5+1)))*$D25*$G25),0)</f>
        <v>0</v>
      </c>
    </row>
    <row r="26" spans="2:144" ht="15.6" x14ac:dyDescent="0.3">
      <c r="B26" s="66">
        <f>'Stamdata - Projektplan'!B70</f>
        <v>0</v>
      </c>
      <c r="C26" s="66">
        <f>'Stamdata - Projektplan'!C70</f>
        <v>0</v>
      </c>
      <c r="D26" s="66">
        <f>'Stamdata - Projektplan'!D70</f>
        <v>0</v>
      </c>
      <c r="E26" s="66">
        <f>'Stamdata - Projektplan'!E70</f>
        <v>0</v>
      </c>
      <c r="F26" s="66">
        <f>'Stamdata - Projektplan'!G70</f>
        <v>0</v>
      </c>
      <c r="G26" s="66">
        <f>'Stamdata - Projektplan'!H70</f>
        <v>0</v>
      </c>
      <c r="H26" s="66">
        <f>'Stamdata - Projektplan'!I70</f>
        <v>0</v>
      </c>
      <c r="I26" s="66">
        <f>'Stamdata - Projektplan'!J70</f>
        <v>0</v>
      </c>
      <c r="J26" s="63" t="str">
        <f>IFERROR(VLOOKUP(I26,'Modeller - CO2'!$A$4:$C$57,3,FALSE),"")</f>
        <v/>
      </c>
      <c r="K26" s="451" t="str">
        <f>IFERROR(VLOOKUP(I26,'Modeller - CO2'!$A$4:$D$57,4,FALSE),"")</f>
        <v/>
      </c>
      <c r="L26" s="453" t="str">
        <f t="shared" si="80"/>
        <v/>
      </c>
      <c r="M26" s="451" t="str">
        <f>IFERROR(VLOOKUP(I26,'Modeller - CO2'!$A$4:$E$57,5,FALSE),"")</f>
        <v/>
      </c>
      <c r="N26" s="453" t="str">
        <f t="shared" si="81"/>
        <v/>
      </c>
      <c r="O26" s="63" t="b">
        <f t="shared" si="79"/>
        <v>1</v>
      </c>
      <c r="P26" s="63" t="str">
        <f t="shared" si="82"/>
        <v>Nej</v>
      </c>
      <c r="R26" s="67" cm="1">
        <f t="array" ref="R26">IFERROR((IF(Q$3-$F26&lt;0,0,IF(Q$3-$F26&gt;200,0,INDEX('Modeller - CO2'!$F$4:$AT$59,MATCH('Opgørelse - CO2'!$I26,'Modeller - CO2'!$A$4:$A$59,0),(Q$3-$F26)/5+1)))*$D26*$G26),0)</f>
        <v>0</v>
      </c>
      <c r="S26" s="67" cm="1">
        <f t="array" ref="S26">IFERROR((IF(R$3-$F26&lt;0,0,IF(R$3-$F26&gt;200,0,INDEX('Modeller - CO2'!$F$4:$AT$59,MATCH('Opgørelse - CO2'!$I26,'Modeller - CO2'!$A$4:$A$59,0),(R$3-$F26)/5+1)))*$D26*$G26),0)</f>
        <v>0</v>
      </c>
      <c r="T26" s="67" cm="1">
        <f t="array" ref="T26">IFERROR((IF(S$3-$F26&lt;0,0,IF(S$3-$F26&gt;200,0,INDEX('Modeller - CO2'!$F$4:$AT$59,MATCH('Opgørelse - CO2'!$I26,'Modeller - CO2'!$A$4:$A$59,0),(S$3-$F26)/5+1)))*$D26*$G26),0)</f>
        <v>0</v>
      </c>
      <c r="U26" s="67" cm="1">
        <f t="array" ref="U26">IFERROR((IF(T$3-$F26&lt;0,0,IF(T$3-$F26&gt;200,0,INDEX('Modeller - CO2'!$F$4:$AT$59,MATCH('Opgørelse - CO2'!$I26,'Modeller - CO2'!$A$4:$A$59,0),(T$3-$F26)/5+1)))*$D26*$G26),0)</f>
        <v>0</v>
      </c>
      <c r="V26" s="67" cm="1">
        <f t="array" ref="V26">IFERROR((IF(U$3-$F26&lt;0,0,IF(U$3-$F26&gt;200,0,INDEX('Modeller - CO2'!$F$4:$AT$59,MATCH('Opgørelse - CO2'!$I26,'Modeller - CO2'!$A$4:$A$59,0),(U$3-$F26)/5+1)))*$D26*$G26),0)</f>
        <v>0</v>
      </c>
      <c r="W26" s="67" cm="1">
        <f t="array" ref="W26">IFERROR((IF(V$3-$F26&lt;0,0,IF(V$3-$F26&gt;200,0,INDEX('Modeller - CO2'!$F$4:$AT$59,MATCH('Opgørelse - CO2'!$I26,'Modeller - CO2'!$A$4:$A$59,0),(V$3-$F26)/5+1)))*$D26*$G26),0)</f>
        <v>0</v>
      </c>
      <c r="X26" s="67" cm="1">
        <f t="array" ref="X26">IFERROR((IF(W$3-$F26&lt;0,0,IF(W$3-$F26&gt;200,0,INDEX('Modeller - CO2'!$F$4:$AT$59,MATCH('Opgørelse - CO2'!$I26,'Modeller - CO2'!$A$4:$A$59,0),(W$3-$F26)/5+1)))*$D26*$G26),0)</f>
        <v>0</v>
      </c>
      <c r="Y26" s="67" cm="1">
        <f t="array" ref="Y26">IFERROR((IF(X$3-$F26&lt;0,0,IF(X$3-$F26&gt;200,0,INDEX('Modeller - CO2'!$F$4:$AT$59,MATCH('Opgørelse - CO2'!$I26,'Modeller - CO2'!$A$4:$A$59,0),(X$3-$F26)/5+1)))*$D26*$G26),0)</f>
        <v>0</v>
      </c>
      <c r="Z26" s="67" cm="1">
        <f t="array" ref="Z26">IFERROR((IF(Y$3-$F26&lt;0,0,IF(Y$3-$F26&gt;200,0,INDEX('Modeller - CO2'!$F$4:$AT$59,MATCH('Opgørelse - CO2'!$I26,'Modeller - CO2'!$A$4:$A$59,0),(Y$3-$F26)/5+1)))*$D26*$G26),0)</f>
        <v>0</v>
      </c>
      <c r="AA26" s="67" cm="1">
        <f t="array" ref="AA26">IFERROR((IF(Z$3-$F26&lt;0,0,IF(Z$3-$F26&gt;200,0,INDEX('Modeller - CO2'!$F$4:$AT$59,MATCH('Opgørelse - CO2'!$I26,'Modeller - CO2'!$A$4:$A$59,0),(Z$3-$F26)/5+1)))*$D26*$G26),0)</f>
        <v>0</v>
      </c>
      <c r="AB26" s="67" cm="1">
        <f t="array" ref="AB26">IFERROR((IF(AA$3-$F26&lt;0,0,IF(AA$3-$F26&gt;200,0,INDEX('Modeller - CO2'!$F$4:$AT$59,MATCH('Opgørelse - CO2'!$I26,'Modeller - CO2'!$A$4:$A$59,0),(AA$3-$F26)/5+1)))*$D26*$G26),0)</f>
        <v>0</v>
      </c>
      <c r="AC26" s="67" cm="1">
        <f t="array" ref="AC26">IFERROR((IF(AB$3-$F26&lt;0,0,IF(AB$3-$F26&gt;200,0,INDEX('Modeller - CO2'!$F$4:$AT$59,MATCH('Opgørelse - CO2'!$I26,'Modeller - CO2'!$A$4:$A$59,0),(AB$3-$F26)/5+1)))*$D26*$G26),0)</f>
        <v>0</v>
      </c>
      <c r="AD26" s="67" cm="1">
        <f t="array" ref="AD26">IFERROR((IF(AC$3-$F26&lt;0,0,IF(AC$3-$F26&gt;200,0,INDEX('Modeller - CO2'!$F$4:$AT$59,MATCH('Opgørelse - CO2'!$I26,'Modeller - CO2'!$A$4:$A$59,0),(AC$3-$F26)/5+1)))*$D26*$G26),0)</f>
        <v>0</v>
      </c>
      <c r="AE26" s="67" cm="1">
        <f t="array" ref="AE26">IFERROR((IF(AD$3-$F26&lt;0,0,IF(AD$3-$F26&gt;200,0,INDEX('Modeller - CO2'!$F$4:$AT$59,MATCH('Opgørelse - CO2'!$I26,'Modeller - CO2'!$A$4:$A$59,0),(AD$3-$F26)/5+1)))*$D26*$G26),0)</f>
        <v>0</v>
      </c>
      <c r="AF26" s="67" cm="1">
        <f t="array" ref="AF26">IFERROR((IF(AE$3-$F26&lt;0,0,IF(AE$3-$F26&gt;200,0,INDEX('Modeller - CO2'!$F$4:$AT$59,MATCH('Opgørelse - CO2'!$I26,'Modeller - CO2'!$A$4:$A$59,0),(AE$3-$F26)/5+1)))*$D26*$G26),0)</f>
        <v>0</v>
      </c>
      <c r="AG26" s="67" cm="1">
        <f t="array" ref="AG26">IFERROR((IF(AF$3-$F26&lt;0,0,IF(AF$3-$F26&gt;200,0,INDEX('Modeller - CO2'!$F$4:$AT$59,MATCH('Opgørelse - CO2'!$I26,'Modeller - CO2'!$A$4:$A$59,0),(AF$3-$F26)/5+1)))*$D26*$G26),0)</f>
        <v>0</v>
      </c>
      <c r="AH26" s="67" cm="1">
        <f t="array" ref="AH26">IFERROR((IF(AG$3-$F26&lt;0,0,IF(AG$3-$F26&gt;200,0,INDEX('Modeller - CO2'!$F$4:$AT$59,MATCH('Opgørelse - CO2'!$I26,'Modeller - CO2'!$A$4:$A$59,0),(AG$3-$F26)/5+1)))*$D26*$G26),0)</f>
        <v>0</v>
      </c>
      <c r="AI26" s="67" cm="1">
        <f t="array" ref="AI26">IFERROR((IF(AH$3-$F26&lt;0,0,IF(AH$3-$F26&gt;200,0,INDEX('Modeller - CO2'!$F$4:$AT$59,MATCH('Opgørelse - CO2'!$I26,'Modeller - CO2'!$A$4:$A$59,0),(AH$3-$F26)/5+1)))*$D26*$G26),0)</f>
        <v>0</v>
      </c>
      <c r="AJ26" s="67" cm="1">
        <f t="array" ref="AJ26">IFERROR((IF(AI$3-$F26&lt;0,0,IF(AI$3-$F26&gt;200,0,INDEX('Modeller - CO2'!$F$4:$AT$59,MATCH('Opgørelse - CO2'!$I26,'Modeller - CO2'!$A$4:$A$59,0),(AI$3-$F26)/5+1)))*$D26*$G26),0)</f>
        <v>0</v>
      </c>
      <c r="AK26" s="67" cm="1">
        <f t="array" ref="AK26">IFERROR((IF(AJ$3-$F26&lt;0,0,IF(AJ$3-$F26&gt;200,0,INDEX('Modeller - CO2'!$F$4:$AT$59,MATCH('Opgørelse - CO2'!$I26,'Modeller - CO2'!$A$4:$A$59,0),(AJ$3-$F26)/5+1)))*$D26*$G26),0)</f>
        <v>0</v>
      </c>
      <c r="AL26" s="67" cm="1">
        <f t="array" ref="AL26">IFERROR((IF(AK$3-$F26&lt;0,0,IF(AK$3-$F26&gt;200,0,INDEX('Modeller - CO2'!$F$4:$AT$59,MATCH('Opgørelse - CO2'!$I26,'Modeller - CO2'!$A$4:$A$59,0),(AK$3-$F26)/5+1)))*$D26*$G26),0)</f>
        <v>0</v>
      </c>
      <c r="AM26" s="67" cm="1">
        <f t="array" ref="AM26">IFERROR((IF(AL$3-$F26&lt;0,0,IF(AL$3-$F26&gt;200,0,INDEX('Modeller - CO2'!$F$4:$AT$59,MATCH('Opgørelse - CO2'!$I26,'Modeller - CO2'!$A$4:$A$59,0),(AL$3-$F26)/5+1)))*$D26*$G26),0)</f>
        <v>0</v>
      </c>
      <c r="AN26" s="67" cm="1">
        <f t="array" ref="AN26">IFERROR((IF(AM$3-$F26&lt;0,0,IF(AM$3-$F26&gt;200,0,INDEX('Modeller - CO2'!$F$4:$AT$59,MATCH('Opgørelse - CO2'!$I26,'Modeller - CO2'!$A$4:$A$59,0),(AM$3-$F26)/5+1)))*$D26*$G26),0)</f>
        <v>0</v>
      </c>
      <c r="AO26" s="67" cm="1">
        <f t="array" ref="AO26">IFERROR((IF(AN$3-$F26&lt;0,0,IF(AN$3-$F26&gt;200,0,INDEX('Modeller - CO2'!$F$4:$AT$59,MATCH('Opgørelse - CO2'!$I26,'Modeller - CO2'!$A$4:$A$59,0),(AN$3-$F26)/5+1)))*$D26*$G26),0)</f>
        <v>0</v>
      </c>
      <c r="AP26" s="67" cm="1">
        <f t="array" ref="AP26">IFERROR((IF(AO$3-$F26&lt;0,0,IF(AO$3-$F26&gt;200,0,INDEX('Modeller - CO2'!$F$4:$AT$59,MATCH('Opgørelse - CO2'!$I26,'Modeller - CO2'!$A$4:$A$59,0),(AO$3-$F26)/5+1)))*$D26*$G26),0)</f>
        <v>0</v>
      </c>
      <c r="AQ26" s="67" cm="1">
        <f t="array" ref="AQ26">IFERROR((IF(AP$3-$F26&lt;0,0,IF(AP$3-$F26&gt;200,0,INDEX('Modeller - CO2'!$F$4:$AT$59,MATCH('Opgørelse - CO2'!$I26,'Modeller - CO2'!$A$4:$A$59,0),(AP$3-$F26)/5+1)))*$D26*$G26),0)</f>
        <v>0</v>
      </c>
      <c r="AR26" s="67" cm="1">
        <f t="array" ref="AR26">IFERROR((IF(AQ$3-$F26&lt;0,0,IF(AQ$3-$F26&gt;200,0,INDEX('Modeller - CO2'!$F$4:$AT$59,MATCH('Opgørelse - CO2'!$I26,'Modeller - CO2'!$A$4:$A$59,0),(AQ$3-$F26)/5+1)))*$D26*$G26),0)</f>
        <v>0</v>
      </c>
      <c r="AS26" s="67" cm="1">
        <f t="array" ref="AS26">IFERROR((IF(AR$3-$F26&lt;0,0,IF(AR$3-$F26&gt;200,0,INDEX('Modeller - CO2'!$F$4:$AT$59,MATCH('Opgørelse - CO2'!$I26,'Modeller - CO2'!$A$4:$A$59,0),(AR$3-$F26)/5+1)))*$D26*$G26),0)</f>
        <v>0</v>
      </c>
      <c r="AT26" s="67" cm="1">
        <f t="array" ref="AT26">IFERROR((IF(AS$3-$F26&lt;0,0,IF(AS$3-$F26&gt;200,0,INDEX('Modeller - CO2'!$F$4:$AT$59,MATCH('Opgørelse - CO2'!$I26,'Modeller - CO2'!$A$4:$A$59,0),(AS$3-$F26)/5+1)))*$D26*$G26),0)</f>
        <v>0</v>
      </c>
      <c r="AU26" s="67" cm="1">
        <f t="array" ref="AU26">IFERROR((IF(AT$3-$F26&lt;0,0,IF(AT$3-$F26&gt;200,0,INDEX('Modeller - CO2'!$F$4:$AT$59,MATCH('Opgørelse - CO2'!$I26,'Modeller - CO2'!$A$4:$A$59,0),(AT$3-$F26)/5+1)))*$D26*$G26),0)</f>
        <v>0</v>
      </c>
      <c r="AV26" s="67" cm="1">
        <f t="array" ref="AV26">IFERROR((IF(AU$3-$F26&lt;0,0,IF(AU$3-$F26&gt;200,0,INDEX('Modeller - CO2'!$F$4:$AT$59,MATCH('Opgørelse - CO2'!$I26,'Modeller - CO2'!$A$4:$A$59,0),(AU$3-$F26)/5+1)))*$D26*$G26),0)</f>
        <v>0</v>
      </c>
      <c r="AW26" s="67" cm="1">
        <f t="array" ref="AW26">IFERROR((IF(AV$3-$F26&lt;0,0,IF(AV$3-$F26&gt;200,0,INDEX('Modeller - CO2'!$F$4:$AT$59,MATCH('Opgørelse - CO2'!$I26,'Modeller - CO2'!$A$4:$A$59,0),(AV$3-$F26)/5+1)))*$D26*$G26),0)</f>
        <v>0</v>
      </c>
      <c r="AX26" s="67" cm="1">
        <f t="array" ref="AX26">IFERROR((IF(AW$3-$F26&lt;0,0,IF(AW$3-$F26&gt;200,0,INDEX('Modeller - CO2'!$F$4:$AT$59,MATCH('Opgørelse - CO2'!$I26,'Modeller - CO2'!$A$4:$A$59,0),(AW$3-$F26)/5+1)))*$D26*$G26),0)</f>
        <v>0</v>
      </c>
      <c r="AY26" s="67" cm="1">
        <f t="array" ref="AY26">IFERROR((IF(AX$3-$F26&lt;0,0,IF(AX$3-$F26&gt;200,0,INDEX('Modeller - CO2'!$F$4:$AT$59,MATCH('Opgørelse - CO2'!$I26,'Modeller - CO2'!$A$4:$A$59,0),(AX$3-$F26)/5+1)))*$D26*$G26),0)</f>
        <v>0</v>
      </c>
      <c r="AZ26" s="67" cm="1">
        <f t="array" ref="AZ26">IFERROR((IF(AY$3-$F26&lt;0,0,IF(AY$3-$F26&gt;200,0,INDEX('Modeller - CO2'!$F$4:$AT$59,MATCH('Opgørelse - CO2'!$I26,'Modeller - CO2'!$A$4:$A$59,0),(AY$3-$F26)/5+1)))*$D26*$G26),0)</f>
        <v>0</v>
      </c>
      <c r="BA26" s="67" cm="1">
        <f t="array" ref="BA26">IFERROR((IF(AZ$3-$F26&lt;0,0,IF(AZ$3-$F26&gt;200,0,INDEX('Modeller - CO2'!$F$4:$AT$59,MATCH('Opgørelse - CO2'!$I26,'Modeller - CO2'!$A$4:$A$59,0),(AZ$3-$F26)/5+1)))*$D26*$G26),0)</f>
        <v>0</v>
      </c>
      <c r="BB26" s="67" cm="1">
        <f t="array" ref="BB26">IFERROR((IF(BA$3-$F26&lt;0,0,IF(BA$3-$F26&gt;200,0,INDEX('Modeller - CO2'!$F$4:$AT$59,MATCH('Opgørelse - CO2'!$I26,'Modeller - CO2'!$A$4:$A$59,0),(BA$3-$F26)/5+1)))*$D26*$G26),0)</f>
        <v>0</v>
      </c>
      <c r="BC26" s="67" cm="1">
        <f t="array" ref="BC26">IFERROR((IF(BB$3-$F26&lt;0,0,IF(BB$3-$F26&gt;200,0,INDEX('Modeller - CO2'!$F$4:$AT$59,MATCH('Opgørelse - CO2'!$I26,'Modeller - CO2'!$A$4:$A$59,0),(BB$3-$F26)/5+1)))*$D26*$G26),0)</f>
        <v>0</v>
      </c>
      <c r="BD26" s="67" cm="1">
        <f t="array" ref="BD26">IFERROR((IF(BC$3-$F26&lt;0,0,IF(BC$3-$F26&gt;200,0,INDEX('Modeller - CO2'!$F$4:$AT$59,MATCH('Opgørelse - CO2'!$I26,'Modeller - CO2'!$A$4:$A$59,0),(BC$3-$F26)/5+1)))*$D26*$G26),0)</f>
        <v>0</v>
      </c>
      <c r="BE26" s="67" cm="1">
        <f t="array" ref="BE26">IFERROR((IF(BD$3-$F26&lt;0,0,IF(BD$3-$F26&gt;200,0,INDEX('Modeller - CO2'!$F$4:$AT$59,MATCH('Opgørelse - CO2'!$I26,'Modeller - CO2'!$A$4:$A$59,0),(BD$3-$F26)/5+1)))*$D26*$G26),0)</f>
        <v>0</v>
      </c>
      <c r="BF26" s="67" cm="1">
        <f t="array" ref="BF26">IFERROR((IF(BE$3-$F26&lt;0,0,IF(BE$3-$F26&gt;200,0,INDEX('Modeller - CO2'!$F$4:$AT$59,MATCH('Opgørelse - CO2'!$I26,'Modeller - CO2'!$A$4:$A$59,0),(BE$3-$F26)/5+1)))*$D26*$G26),0)</f>
        <v>0</v>
      </c>
      <c r="BI26" s="67" cm="1">
        <f t="array" ref="BI26">IF($H26="ja",(IF(Q$3-$F26&lt;0,0,IF(Q$3-$F26&gt;200,0,INDEX('Modeller - CO2'!$F$4:$AT$59,MATCH("Jordbund",'Modeller - CO2'!$A$4:$A$59,0),(Q$3-$F26)/5+1)))*$D26*$G26),0)</f>
        <v>0</v>
      </c>
      <c r="BJ26" s="67" cm="1">
        <f t="array" ref="BJ26">IF($H26="ja",(IF(R$3-$F26&lt;0,0,IF(R$3-$F26&gt;200,0,INDEX('Modeller - CO2'!$F$4:$AT$59,MATCH("Jordbund",'Modeller - CO2'!$A$4:$A$59,0),(R$3-$F26)/5+1)))*$D26*$G26),0)</f>
        <v>0</v>
      </c>
      <c r="BK26" s="67" cm="1">
        <f t="array" ref="BK26">IF($H26="ja",(IF(S$3-$F26&lt;0,0,IF(S$3-$F26&gt;200,0,INDEX('Modeller - CO2'!$F$4:$AT$59,MATCH("Jordbund",'Modeller - CO2'!$A$4:$A$59,0),(S$3-$F26)/5+1)))*$D26*$G26),0)</f>
        <v>0</v>
      </c>
      <c r="BL26" s="67" cm="1">
        <f t="array" ref="BL26">IF($H26="ja",(IF(T$3-$F26&lt;0,0,IF(T$3-$F26&gt;200,0,INDEX('Modeller - CO2'!$F$4:$AT$59,MATCH("Jordbund",'Modeller - CO2'!$A$4:$A$59,0),(T$3-$F26)/5+1)))*$D26*$G26),0)</f>
        <v>0</v>
      </c>
      <c r="BM26" s="67" cm="1">
        <f t="array" ref="BM26">IF($H26="ja",(IF(U$3-$F26&lt;0,0,IF(U$3-$F26&gt;200,0,INDEX('Modeller - CO2'!$F$4:$AT$59,MATCH("Jordbund",'Modeller - CO2'!$A$4:$A$59,0),(U$3-$F26)/5+1)))*$D26*$G26),0)</f>
        <v>0</v>
      </c>
      <c r="BN26" s="67" cm="1">
        <f t="array" ref="BN26">IF($H26="ja",(IF(V$3-$F26&lt;0,0,IF(V$3-$F26&gt;200,0,INDEX('Modeller - CO2'!$F$4:$AT$59,MATCH("Jordbund",'Modeller - CO2'!$A$4:$A$59,0),(V$3-$F26)/5+1)))*$D26*$G26),0)</f>
        <v>0</v>
      </c>
      <c r="BO26" s="67" cm="1">
        <f t="array" ref="BO26">IF($H26="ja",(IF(W$3-$F26&lt;0,0,IF(W$3-$F26&gt;200,0,INDEX('Modeller - CO2'!$F$4:$AT$59,MATCH("Jordbund",'Modeller - CO2'!$A$4:$A$59,0),(W$3-$F26)/5+1)))*$D26*$G26),0)</f>
        <v>0</v>
      </c>
      <c r="BP26" s="67" cm="1">
        <f t="array" ref="BP26">IF($H26="ja",(IF(X$3-$F26&lt;0,0,IF(X$3-$F26&gt;200,0,INDEX('Modeller - CO2'!$F$4:$AT$59,MATCH("Jordbund",'Modeller - CO2'!$A$4:$A$59,0),(X$3-$F26)/5+1)))*$D26*$G26),0)</f>
        <v>0</v>
      </c>
      <c r="BQ26" s="67" cm="1">
        <f t="array" ref="BQ26">IF($H26="ja",(IF(Y$3-$F26&lt;0,0,IF(Y$3-$F26&gt;200,0,INDEX('Modeller - CO2'!$F$4:$AT$59,MATCH("Jordbund",'Modeller - CO2'!$A$4:$A$59,0),(Y$3-$F26)/5+1)))*$D26*$G26),0)</f>
        <v>0</v>
      </c>
      <c r="BR26" s="67" cm="1">
        <f t="array" ref="BR26">IF($H26="ja",(IF(Z$3-$F26&lt;0,0,IF(Z$3-$F26&gt;200,0,INDEX('Modeller - CO2'!$F$4:$AT$59,MATCH("Jordbund",'Modeller - CO2'!$A$4:$A$59,0),(Z$3-$F26)/5+1)))*$D26*$G26),0)</f>
        <v>0</v>
      </c>
      <c r="BS26" s="67" cm="1">
        <f t="array" ref="BS26">IF($H26="ja",(IF(AA$3-$F26&lt;0,0,IF(AA$3-$F26&gt;200,0,INDEX('Modeller - CO2'!$F$4:$AT$59,MATCH("Jordbund",'Modeller - CO2'!$A$4:$A$59,0),(AA$3-$F26)/5+1)))*$D26*$G26),0)</f>
        <v>0</v>
      </c>
      <c r="BT26" s="67" cm="1">
        <f t="array" ref="BT26">IF($H26="ja",(IF(AB$3-$F26&lt;0,0,IF(AB$3-$F26&gt;200,0,INDEX('Modeller - CO2'!$F$4:$AT$59,MATCH("Jordbund",'Modeller - CO2'!$A$4:$A$59,0),(AB$3-$F26)/5+1)))*$D26*$G26),0)</f>
        <v>0</v>
      </c>
      <c r="BU26" s="67" cm="1">
        <f t="array" ref="BU26">IF($H26="ja",(IF(AC$3-$F26&lt;0,0,IF(AC$3-$F26&gt;200,0,INDEX('Modeller - CO2'!$F$4:$AT$59,MATCH("Jordbund",'Modeller - CO2'!$A$4:$A$59,0),(AC$3-$F26)/5+1)))*$D26*$G26),0)</f>
        <v>0</v>
      </c>
      <c r="BV26" s="67" cm="1">
        <f t="array" ref="BV26">IF($H26="ja",(IF(AD$3-$F26&lt;0,0,IF(AD$3-$F26&gt;200,0,INDEX('Modeller - CO2'!$F$4:$AT$59,MATCH("Jordbund",'Modeller - CO2'!$A$4:$A$59,0),(AD$3-$F26)/5+1)))*$D26*$G26),0)</f>
        <v>0</v>
      </c>
      <c r="BW26" s="67" cm="1">
        <f t="array" ref="BW26">IF($H26="ja",(IF(AE$3-$F26&lt;0,0,IF(AE$3-$F26&gt;200,0,INDEX('Modeller - CO2'!$F$4:$AT$59,MATCH("Jordbund",'Modeller - CO2'!$A$4:$A$59,0),(AE$3-$F26)/5+1)))*$D26*$G26),0)</f>
        <v>0</v>
      </c>
      <c r="BX26" s="67" cm="1">
        <f t="array" ref="BX26">IF($H26="ja",(IF(AF$3-$F26&lt;0,0,IF(AF$3-$F26&gt;200,0,INDEX('Modeller - CO2'!$F$4:$AT$59,MATCH("Jordbund",'Modeller - CO2'!$A$4:$A$59,0),(AF$3-$F26)/5+1)))*$D26*$G26),0)</f>
        <v>0</v>
      </c>
      <c r="BY26" s="67" cm="1">
        <f t="array" ref="BY26">IF($H26="ja",(IF(AG$3-$F26&lt;0,0,IF(AG$3-$F26&gt;200,0,INDEX('Modeller - CO2'!$F$4:$AT$59,MATCH("Jordbund",'Modeller - CO2'!$A$4:$A$59,0),(AG$3-$F26)/5+1)))*$D26*$G26),0)</f>
        <v>0</v>
      </c>
      <c r="BZ26" s="67" cm="1">
        <f t="array" ref="BZ26">IF($H26="ja",(IF(AH$3-$F26&lt;0,0,IF(AH$3-$F26&gt;200,0,INDEX('Modeller - CO2'!$F$4:$AT$59,MATCH("Jordbund",'Modeller - CO2'!$A$4:$A$59,0),(AH$3-$F26)/5+1)))*$D26*$G26),0)</f>
        <v>0</v>
      </c>
      <c r="CA26" s="67" cm="1">
        <f t="array" ref="CA26">IF($H26="ja",(IF(AI$3-$F26&lt;0,0,IF(AI$3-$F26&gt;200,0,INDEX('Modeller - CO2'!$F$4:$AT$59,MATCH("Jordbund",'Modeller - CO2'!$A$4:$A$59,0),(AI$3-$F26)/5+1)))*$D26*$G26),0)</f>
        <v>0</v>
      </c>
      <c r="CB26" s="67" cm="1">
        <f t="array" ref="CB26">IF($H26="ja",(IF(AJ$3-$F26&lt;0,0,IF(AJ$3-$F26&gt;200,0,INDEX('Modeller - CO2'!$F$4:$AT$59,MATCH("Jordbund",'Modeller - CO2'!$A$4:$A$59,0),(AJ$3-$F26)/5+1)))*$D26*$G26),0)</f>
        <v>0</v>
      </c>
      <c r="CC26" s="67" cm="1">
        <f t="array" ref="CC26">IF($H26="ja",(IF(AK$3-$F26&lt;0,0,IF(AK$3-$F26&gt;200,0,INDEX('Modeller - CO2'!$F$4:$AT$59,MATCH("Jordbund",'Modeller - CO2'!$A$4:$A$59,0),(AK$3-$F26)/5+1)))*$D26*$G26),0)</f>
        <v>0</v>
      </c>
      <c r="CD26" s="67" cm="1">
        <f t="array" ref="CD26">IF($H26="ja",(IF(AL$3-$F26&lt;0,0,IF(AL$3-$F26&gt;200,0,INDEX('Modeller - CO2'!$F$4:$AT$59,MATCH("Jordbund",'Modeller - CO2'!$A$4:$A$59,0),(AL$3-$F26)/5+1)))*$D26*$G26),0)</f>
        <v>0</v>
      </c>
      <c r="CE26" s="67" cm="1">
        <f t="array" ref="CE26">IF($H26="ja",(IF(AM$3-$F26&lt;0,0,IF(AM$3-$F26&gt;200,0,INDEX('Modeller - CO2'!$F$4:$AT$59,MATCH("Jordbund",'Modeller - CO2'!$A$4:$A$59,0),(AM$3-$F26)/5+1)))*$D26*$G26),0)</f>
        <v>0</v>
      </c>
      <c r="CF26" s="67" cm="1">
        <f t="array" ref="CF26">IF($H26="ja",(IF(AN$3-$F26&lt;0,0,IF(AN$3-$F26&gt;200,0,INDEX('Modeller - CO2'!$F$4:$AT$59,MATCH("Jordbund",'Modeller - CO2'!$A$4:$A$59,0),(AN$3-$F26)/5+1)))*$D26*$G26),0)</f>
        <v>0</v>
      </c>
      <c r="CG26" s="67" cm="1">
        <f t="array" ref="CG26">IF($H26="ja",(IF(AO$3-$F26&lt;0,0,IF(AO$3-$F26&gt;200,0,INDEX('Modeller - CO2'!$F$4:$AT$59,MATCH("Jordbund",'Modeller - CO2'!$A$4:$A$59,0),(AO$3-$F26)/5+1)))*$D26*$G26),0)</f>
        <v>0</v>
      </c>
      <c r="CH26" s="67" cm="1">
        <f t="array" ref="CH26">IF($H26="ja",(IF(AP$3-$F26&lt;0,0,IF(AP$3-$F26&gt;200,0,INDEX('Modeller - CO2'!$F$4:$AT$59,MATCH("Jordbund",'Modeller - CO2'!$A$4:$A$59,0),(AP$3-$F26)/5+1)))*$D26*$G26),0)</f>
        <v>0</v>
      </c>
      <c r="CI26" s="67" cm="1">
        <f t="array" ref="CI26">IF($H26="ja",(IF(AQ$3-$F26&lt;0,0,IF(AQ$3-$F26&gt;200,0,INDEX('Modeller - CO2'!$F$4:$AT$59,MATCH("Jordbund",'Modeller - CO2'!$A$4:$A$59,0),(AQ$3-$F26)/5+1)))*$D26*$G26),0)</f>
        <v>0</v>
      </c>
      <c r="CJ26" s="67" cm="1">
        <f t="array" ref="CJ26">IF($H26="ja",(IF(AR$3-$F26&lt;0,0,IF(AR$3-$F26&gt;200,0,INDEX('Modeller - CO2'!$F$4:$AT$59,MATCH("Jordbund",'Modeller - CO2'!$A$4:$A$59,0),(AR$3-$F26)/5+1)))*$D26*$G26),0)</f>
        <v>0</v>
      </c>
      <c r="CK26" s="67" cm="1">
        <f t="array" ref="CK26">IF($H26="ja",(IF(AS$3-$F26&lt;0,0,IF(AS$3-$F26&gt;200,0,INDEX('Modeller - CO2'!$F$4:$AT$59,MATCH("Jordbund",'Modeller - CO2'!$A$4:$A$59,0),(AS$3-$F26)/5+1)))*$D26*$G26),0)</f>
        <v>0</v>
      </c>
      <c r="CL26" s="67" cm="1">
        <f t="array" ref="CL26">IF($H26="ja",(IF(AT$3-$F26&lt;0,0,IF(AT$3-$F26&gt;200,0,INDEX('Modeller - CO2'!$F$4:$AT$59,MATCH("Jordbund",'Modeller - CO2'!$A$4:$A$59,0),(AT$3-$F26)/5+1)))*$D26*$G26),0)</f>
        <v>0</v>
      </c>
      <c r="CM26" s="67" cm="1">
        <f t="array" ref="CM26">IF($H26="ja",(IF(AU$3-$F26&lt;0,0,IF(AU$3-$F26&gt;200,0,INDEX('Modeller - CO2'!$F$4:$AT$59,MATCH("Jordbund",'Modeller - CO2'!$A$4:$A$59,0),(AU$3-$F26)/5+1)))*$D26*$G26),0)</f>
        <v>0</v>
      </c>
      <c r="CN26" s="67" cm="1">
        <f t="array" ref="CN26">IF($H26="ja",(IF(AV$3-$F26&lt;0,0,IF(AV$3-$F26&gt;200,0,INDEX('Modeller - CO2'!$F$4:$AT$59,MATCH("Jordbund",'Modeller - CO2'!$A$4:$A$59,0),(AV$3-$F26)/5+1)))*$D26*$G26),0)</f>
        <v>0</v>
      </c>
      <c r="CO26" s="67" cm="1">
        <f t="array" ref="CO26">IF($H26="ja",(IF(AW$3-$F26&lt;0,0,IF(AW$3-$F26&gt;200,0,INDEX('Modeller - CO2'!$F$4:$AT$59,MATCH("Jordbund",'Modeller - CO2'!$A$4:$A$59,0),(AW$3-$F26)/5+1)))*$D26*$G26),0)</f>
        <v>0</v>
      </c>
      <c r="CP26" s="67" cm="1">
        <f t="array" ref="CP26">IF($H26="ja",(IF(AX$3-$F26&lt;0,0,IF(AX$3-$F26&gt;200,0,INDEX('Modeller - CO2'!$F$4:$AT$59,MATCH("Jordbund",'Modeller - CO2'!$A$4:$A$59,0),(AX$3-$F26)/5+1)))*$D26*$G26),0)</f>
        <v>0</v>
      </c>
      <c r="CQ26" s="67" cm="1">
        <f t="array" ref="CQ26">IF($H26="ja",(IF(AY$3-$F26&lt;0,0,IF(AY$3-$F26&gt;200,0,INDEX('Modeller - CO2'!$F$4:$AT$59,MATCH("Jordbund",'Modeller - CO2'!$A$4:$A$59,0),(AY$3-$F26)/5+1)))*$D26*$G26),0)</f>
        <v>0</v>
      </c>
      <c r="CR26" s="67" cm="1">
        <f t="array" ref="CR26">IF($H26="ja",(IF(AZ$3-$F26&lt;0,0,IF(AZ$3-$F26&gt;200,0,INDEX('Modeller - CO2'!$F$4:$AT$59,MATCH("Jordbund",'Modeller - CO2'!$A$4:$A$59,0),(AZ$3-$F26)/5+1)))*$D26*$G26),0)</f>
        <v>0</v>
      </c>
      <c r="CS26" s="67" cm="1">
        <f t="array" ref="CS26">IF($H26="ja",(IF(BA$3-$F26&lt;0,0,IF(BA$3-$F26&gt;200,0,INDEX('Modeller - CO2'!$F$4:$AT$59,MATCH("Jordbund",'Modeller - CO2'!$A$4:$A$59,0),(BA$3-$F26)/5+1)))*$D26*$G26),0)</f>
        <v>0</v>
      </c>
      <c r="CT26" s="67" cm="1">
        <f t="array" ref="CT26">IF($H26="ja",(IF(BB$3-$F26&lt;0,0,IF(BB$3-$F26&gt;200,0,INDEX('Modeller - CO2'!$F$4:$AT$59,MATCH("Jordbund",'Modeller - CO2'!$A$4:$A$59,0),(BB$3-$F26)/5+1)))*$D26*$G26),0)</f>
        <v>0</v>
      </c>
      <c r="CU26" s="67" cm="1">
        <f t="array" ref="CU26">IF($H26="ja",(IF(BC$3-$F26&lt;0,0,IF(BC$3-$F26&gt;200,0,INDEX('Modeller - CO2'!$F$4:$AT$59,MATCH("Jordbund",'Modeller - CO2'!$A$4:$A$59,0),(BC$3-$F26)/5+1)))*$D26*$G26),0)</f>
        <v>0</v>
      </c>
      <c r="CV26" s="67" cm="1">
        <f t="array" ref="CV26">IF($H26="ja",(IF(BD$3-$F26&lt;0,0,IF(BD$3-$F26&gt;200,0,INDEX('Modeller - CO2'!$F$4:$AT$59,MATCH("Jordbund",'Modeller - CO2'!$A$4:$A$59,0),(BD$3-$F26)/5+1)))*$D26*$G26),0)</f>
        <v>0</v>
      </c>
      <c r="CW26" s="67" cm="1">
        <f t="array" ref="CW26">IF($H26="ja",(IF(BE$3-$F26&lt;0,0,IF(BE$3-$F26&gt;200,0,INDEX('Modeller - CO2'!$F$4:$AT$59,MATCH("Jordbund",'Modeller - CO2'!$A$4:$A$59,0),(BE$3-$F26)/5+1)))*$D26*$G26),0)</f>
        <v>0</v>
      </c>
      <c r="CZ26" s="67" cm="1">
        <f t="array" ref="CZ26">IF($P26="ja",(IF(CY$3-$F26&lt;0,0,IF(CY$3-$F26&gt;200,0,INDEX('Modeller - CO2'!$F$4:$AT$59,MATCH("Litter og dødt ved",'Modeller - CO2'!$A$4:$A$59,0),(CY$3-$F26)/5+1)))*$D26*$G26),0)</f>
        <v>0</v>
      </c>
      <c r="DA26" s="67" cm="1">
        <f t="array" ref="DA26">IF($P26="ja",(IF(CZ$3-$F26&lt;0,0,IF(CZ$3-$F26&gt;200,0,INDEX('Modeller - CO2'!$F$4:$AT$59,MATCH("Litter og dødt ved",'Modeller - CO2'!$A$4:$A$59,0),(CZ$3-$F26)/5+1)))*$D26*$G26),0)</f>
        <v>0</v>
      </c>
      <c r="DB26" s="67" cm="1">
        <f t="array" ref="DB26">IF($P26="ja",(IF(DA$3-$F26&lt;0,0,IF(DA$3-$F26&gt;200,0,INDEX('Modeller - CO2'!$F$4:$AT$59,MATCH("Litter og dødt ved",'Modeller - CO2'!$A$4:$A$59,0),(DA$3-$F26)/5+1)))*$D26*$G26),0)</f>
        <v>0</v>
      </c>
      <c r="DC26" s="67" cm="1">
        <f t="array" ref="DC26">IF($P26="ja",(IF(DB$3-$F26&lt;0,0,IF(DB$3-$F26&gt;200,0,INDEX('Modeller - CO2'!$F$4:$AT$59,MATCH("Litter og dødt ved",'Modeller - CO2'!$A$4:$A$59,0),(DB$3-$F26)/5+1)))*$D26*$G26),0)</f>
        <v>0</v>
      </c>
      <c r="DD26" s="67" cm="1">
        <f t="array" ref="DD26">IF($P26="ja",(IF(DC$3-$F26&lt;0,0,IF(DC$3-$F26&gt;200,0,INDEX('Modeller - CO2'!$F$4:$AT$59,MATCH("Litter og dødt ved",'Modeller - CO2'!$A$4:$A$59,0),(DC$3-$F26)/5+1)))*$D26*$G26),0)</f>
        <v>0</v>
      </c>
      <c r="DE26" s="67" cm="1">
        <f t="array" ref="DE26">IF($P26="ja",(IF(DD$3-$F26&lt;0,0,IF(DD$3-$F26&gt;200,0,INDEX('Modeller - CO2'!$F$4:$AT$59,MATCH("Litter og dødt ved",'Modeller - CO2'!$A$4:$A$59,0),(DD$3-$F26)/5+1)))*$D26*$G26),0)</f>
        <v>0</v>
      </c>
      <c r="DF26" s="67" cm="1">
        <f t="array" ref="DF26">IF($P26="ja",(IF(DE$3-$F26&lt;0,0,IF(DE$3-$F26&gt;200,0,INDEX('Modeller - CO2'!$F$4:$AT$59,MATCH("Litter og dødt ved",'Modeller - CO2'!$A$4:$A$59,0),(DE$3-$F26)/5+1)))*$D26*$G26),0)</f>
        <v>0</v>
      </c>
      <c r="DG26" s="67" cm="1">
        <f t="array" ref="DG26">IF($P26="ja",(IF(DF$3-$F26&lt;0,0,IF(DF$3-$F26&gt;200,0,INDEX('Modeller - CO2'!$F$4:$AT$59,MATCH("Litter og dødt ved",'Modeller - CO2'!$A$4:$A$59,0),(DF$3-$F26)/5+1)))*$D26*$G26),0)</f>
        <v>0</v>
      </c>
      <c r="DH26" s="67" cm="1">
        <f t="array" ref="DH26">IF($P26="ja",(IF(DG$3-$F26&lt;0,0,IF(DG$3-$F26&gt;200,0,INDEX('Modeller - CO2'!$F$4:$AT$59,MATCH("Litter og dødt ved",'Modeller - CO2'!$A$4:$A$59,0),(DG$3-$F26)/5+1)))*$D26*$G26),0)</f>
        <v>0</v>
      </c>
      <c r="DI26" s="67" cm="1">
        <f t="array" ref="DI26">IF($P26="ja",(IF(DH$3-$F26&lt;0,0,IF(DH$3-$F26&gt;200,0,INDEX('Modeller - CO2'!$F$4:$AT$59,MATCH("Litter og dødt ved",'Modeller - CO2'!$A$4:$A$59,0),(DH$3-$F26)/5+1)))*$D26*$G26),0)</f>
        <v>0</v>
      </c>
      <c r="DJ26" s="67" cm="1">
        <f t="array" ref="DJ26">IF($P26="ja",(IF(DI$3-$F26&lt;0,0,IF(DI$3-$F26&gt;200,0,INDEX('Modeller - CO2'!$F$4:$AT$59,MATCH("Litter og dødt ved",'Modeller - CO2'!$A$4:$A$59,0),(DI$3-$F26)/5+1)))*$D26*$G26),0)</f>
        <v>0</v>
      </c>
      <c r="DK26" s="67" cm="1">
        <f t="array" ref="DK26">IF($P26="ja",(IF(DJ$3-$F26&lt;0,0,IF(DJ$3-$F26&gt;200,0,INDEX('Modeller - CO2'!$F$4:$AT$59,MATCH("Litter og dødt ved",'Modeller - CO2'!$A$4:$A$59,0),(DJ$3-$F26)/5+1)))*$D26*$G26),0)</f>
        <v>0</v>
      </c>
      <c r="DL26" s="67" cm="1">
        <f t="array" ref="DL26">IF($P26="ja",(IF(DK$3-$F26&lt;0,0,IF(DK$3-$F26&gt;200,0,INDEX('Modeller - CO2'!$F$4:$AT$59,MATCH("Litter og dødt ved",'Modeller - CO2'!$A$4:$A$59,0),(DK$3-$F26)/5+1)))*$D26*$G26),0)</f>
        <v>0</v>
      </c>
      <c r="DM26" s="67" cm="1">
        <f t="array" ref="DM26">IF($P26="ja",(IF(DL$3-$F26&lt;0,0,IF(DL$3-$F26&gt;200,0,INDEX('Modeller - CO2'!$F$4:$AT$59,MATCH("Litter og dødt ved",'Modeller - CO2'!$A$4:$A$59,0),(DL$3-$F26)/5+1)))*$D26*$G26),0)</f>
        <v>0</v>
      </c>
      <c r="DN26" s="67" cm="1">
        <f t="array" ref="DN26">IF($P26="ja",(IF(DM$3-$F26&lt;0,0,IF(DM$3-$F26&gt;200,0,INDEX('Modeller - CO2'!$F$4:$AT$59,MATCH("Litter og dødt ved",'Modeller - CO2'!$A$4:$A$59,0),(DM$3-$F26)/5+1)))*$D26*$G26),0)</f>
        <v>0</v>
      </c>
      <c r="DO26" s="67" cm="1">
        <f t="array" ref="DO26">IF($P26="ja",(IF(DN$3-$F26&lt;0,0,IF(DN$3-$F26&gt;200,0,INDEX('Modeller - CO2'!$F$4:$AT$59,MATCH("Litter og dødt ved",'Modeller - CO2'!$A$4:$A$59,0),(DN$3-$F26)/5+1)))*$D26*$G26),0)</f>
        <v>0</v>
      </c>
      <c r="DP26" s="67" cm="1">
        <f t="array" ref="DP26">IF($P26="ja",(IF(DO$3-$F26&lt;0,0,IF(DO$3-$F26&gt;200,0,INDEX('Modeller - CO2'!$F$4:$AT$59,MATCH("Litter og dødt ved",'Modeller - CO2'!$A$4:$A$59,0),(DO$3-$F26)/5+1)))*$D26*$G26),0)</f>
        <v>0</v>
      </c>
      <c r="DQ26" s="67" cm="1">
        <f t="array" ref="DQ26">IF($P26="ja",(IF(DP$3-$F26&lt;0,0,IF(DP$3-$F26&gt;200,0,INDEX('Modeller - CO2'!$F$4:$AT$59,MATCH("Litter og dødt ved",'Modeller - CO2'!$A$4:$A$59,0),(DP$3-$F26)/5+1)))*$D26*$G26),0)</f>
        <v>0</v>
      </c>
      <c r="DR26" s="67" cm="1">
        <f t="array" ref="DR26">IF($P26="ja",(IF(DQ$3-$F26&lt;0,0,IF(DQ$3-$F26&gt;200,0,INDEX('Modeller - CO2'!$F$4:$AT$59,MATCH("Litter og dødt ved",'Modeller - CO2'!$A$4:$A$59,0),(DQ$3-$F26)/5+1)))*$D26*$G26),0)</f>
        <v>0</v>
      </c>
      <c r="DS26" s="67" cm="1">
        <f t="array" ref="DS26">IF($P26="ja",(IF(DR$3-$F26&lt;0,0,IF(DR$3-$F26&gt;200,0,INDEX('Modeller - CO2'!$F$4:$AT$59,MATCH("Litter og dødt ved",'Modeller - CO2'!$A$4:$A$59,0),(DR$3-$F26)/5+1)))*$D26*$G26),0)</f>
        <v>0</v>
      </c>
      <c r="DT26" s="67" cm="1">
        <f t="array" ref="DT26">IF($P26="ja",(IF(DS$3-$F26&lt;0,0,IF(DS$3-$F26&gt;200,0,INDEX('Modeller - CO2'!$F$4:$AT$59,MATCH("Litter og dødt ved",'Modeller - CO2'!$A$4:$A$59,0),(DS$3-$F26)/5+1)))*$D26*$G26),0)</f>
        <v>0</v>
      </c>
      <c r="DU26" s="67" cm="1">
        <f t="array" ref="DU26">IF($P26="ja",(IF(DT$3-$F26&lt;0,0,IF(DT$3-$F26&gt;200,0,INDEX('Modeller - CO2'!$F$4:$AT$59,MATCH("Litter og dødt ved",'Modeller - CO2'!$A$4:$A$59,0),(DT$3-$F26)/5+1)))*$D26*$G26),0)</f>
        <v>0</v>
      </c>
      <c r="DV26" s="67" cm="1">
        <f t="array" ref="DV26">IF($P26="ja",(IF(DU$3-$F26&lt;0,0,IF(DU$3-$F26&gt;200,0,INDEX('Modeller - CO2'!$F$4:$AT$59,MATCH("Litter og dødt ved",'Modeller - CO2'!$A$4:$A$59,0),(DU$3-$F26)/5+1)))*$D26*$G26),0)</f>
        <v>0</v>
      </c>
      <c r="DW26" s="67" cm="1">
        <f t="array" ref="DW26">IF($P26="ja",(IF(DV$3-$F26&lt;0,0,IF(DV$3-$F26&gt;200,0,INDEX('Modeller - CO2'!$F$4:$AT$59,MATCH("Litter og dødt ved",'Modeller - CO2'!$A$4:$A$59,0),(DV$3-$F26)/5+1)))*$D26*$G26),0)</f>
        <v>0</v>
      </c>
      <c r="DX26" s="67" cm="1">
        <f t="array" ref="DX26">IF($P26="ja",(IF(DW$3-$F26&lt;0,0,IF(DW$3-$F26&gt;200,0,INDEX('Modeller - CO2'!$F$4:$AT$59,MATCH("Litter og dødt ved",'Modeller - CO2'!$A$4:$A$59,0),(DW$3-$F26)/5+1)))*$D26*$G26),0)</f>
        <v>0</v>
      </c>
      <c r="DY26" s="67" cm="1">
        <f t="array" ref="DY26">IF($P26="ja",(IF(DX$3-$F26&lt;0,0,IF(DX$3-$F26&gt;200,0,INDEX('Modeller - CO2'!$F$4:$AT$59,MATCH("Litter og dødt ved",'Modeller - CO2'!$A$4:$A$59,0),(DX$3-$F26)/5+1)))*$D26*$G26),0)</f>
        <v>0</v>
      </c>
      <c r="DZ26" s="67" cm="1">
        <f t="array" ref="DZ26">IF($P26="ja",(IF(DY$3-$F26&lt;0,0,IF(DY$3-$F26&gt;200,0,INDEX('Modeller - CO2'!$F$4:$AT$59,MATCH("Litter og dødt ved",'Modeller - CO2'!$A$4:$A$59,0),(DY$3-$F26)/5+1)))*$D26*$G26),0)</f>
        <v>0</v>
      </c>
      <c r="EA26" s="67" cm="1">
        <f t="array" ref="EA26">IF($P26="ja",(IF(DZ$3-$F26&lt;0,0,IF(DZ$3-$F26&gt;200,0,INDEX('Modeller - CO2'!$F$4:$AT$59,MATCH("Litter og dødt ved",'Modeller - CO2'!$A$4:$A$59,0),(DZ$3-$F26)/5+1)))*$D26*$G26),0)</f>
        <v>0</v>
      </c>
      <c r="EB26" s="67" cm="1">
        <f t="array" ref="EB26">IF($P26="ja",(IF(EA$3-$F26&lt;0,0,IF(EA$3-$F26&gt;200,0,INDEX('Modeller - CO2'!$F$4:$AT$59,MATCH("Litter og dødt ved",'Modeller - CO2'!$A$4:$A$59,0),(EA$3-$F26)/5+1)))*$D26*$G26),0)</f>
        <v>0</v>
      </c>
      <c r="EC26" s="67" cm="1">
        <f t="array" ref="EC26">IF($P26="ja",(IF(EB$3-$F26&lt;0,0,IF(EB$3-$F26&gt;200,0,INDEX('Modeller - CO2'!$F$4:$AT$59,MATCH("Litter og dødt ved",'Modeller - CO2'!$A$4:$A$59,0),(EB$3-$F26)/5+1)))*$D26*$G26),0)</f>
        <v>0</v>
      </c>
      <c r="ED26" s="67" cm="1">
        <f t="array" ref="ED26">IF($P26="ja",(IF(EC$3-$F26&lt;0,0,IF(EC$3-$F26&gt;200,0,INDEX('Modeller - CO2'!$F$4:$AT$59,MATCH("Litter og dødt ved",'Modeller - CO2'!$A$4:$A$59,0),(EC$3-$F26)/5+1)))*$D26*$G26),0)</f>
        <v>0</v>
      </c>
      <c r="EE26" s="67" cm="1">
        <f t="array" ref="EE26">IF($P26="ja",(IF(ED$3-$F26&lt;0,0,IF(ED$3-$F26&gt;200,0,INDEX('Modeller - CO2'!$F$4:$AT$59,MATCH("Litter og dødt ved",'Modeller - CO2'!$A$4:$A$59,0),(ED$3-$F26)/5+1)))*$D26*$G26),0)</f>
        <v>0</v>
      </c>
      <c r="EF26" s="67" cm="1">
        <f t="array" ref="EF26">IF($P26="ja",(IF(EE$3-$F26&lt;0,0,IF(EE$3-$F26&gt;200,0,INDEX('Modeller - CO2'!$F$4:$AT$59,MATCH("Litter og dødt ved",'Modeller - CO2'!$A$4:$A$59,0),(EE$3-$F26)/5+1)))*$D26*$G26),0)</f>
        <v>0</v>
      </c>
      <c r="EG26" s="67" cm="1">
        <f t="array" ref="EG26">IF($P26="ja",(IF(EF$3-$F26&lt;0,0,IF(EF$3-$F26&gt;200,0,INDEX('Modeller - CO2'!$F$4:$AT$59,MATCH("Litter og dødt ved",'Modeller - CO2'!$A$4:$A$59,0),(EF$3-$F26)/5+1)))*$D26*$G26),0)</f>
        <v>0</v>
      </c>
      <c r="EH26" s="67" cm="1">
        <f t="array" ref="EH26">IF($P26="ja",(IF(EG$3-$F26&lt;0,0,IF(EG$3-$F26&gt;200,0,INDEX('Modeller - CO2'!$F$4:$AT$59,MATCH("Litter og dødt ved",'Modeller - CO2'!$A$4:$A$59,0),(EG$3-$F26)/5+1)))*$D26*$G26),0)</f>
        <v>0</v>
      </c>
      <c r="EI26" s="67" cm="1">
        <f t="array" ref="EI26">IF($P26="ja",(IF(EH$3-$F26&lt;0,0,IF(EH$3-$F26&gt;200,0,INDEX('Modeller - CO2'!$F$4:$AT$59,MATCH("Litter og dødt ved",'Modeller - CO2'!$A$4:$A$59,0),(EH$3-$F26)/5+1)))*$D26*$G26),0)</f>
        <v>0</v>
      </c>
      <c r="EJ26" s="67" cm="1">
        <f t="array" ref="EJ26">IF($P26="ja",(IF(EI$3-$F26&lt;0,0,IF(EI$3-$F26&gt;200,0,INDEX('Modeller - CO2'!$F$4:$AT$59,MATCH("Litter og dødt ved",'Modeller - CO2'!$A$4:$A$59,0),(EI$3-$F26)/5+1)))*$D26*$G26),0)</f>
        <v>0</v>
      </c>
      <c r="EK26" s="67" cm="1">
        <f t="array" ref="EK26">IF($P26="ja",(IF(EJ$3-$F26&lt;0,0,IF(EJ$3-$F26&gt;200,0,INDEX('Modeller - CO2'!$F$4:$AT$59,MATCH("Litter og dødt ved",'Modeller - CO2'!$A$4:$A$59,0),(EJ$3-$F26)/5+1)))*$D26*$G26),0)</f>
        <v>0</v>
      </c>
      <c r="EL26" s="67" cm="1">
        <f t="array" ref="EL26">IF($P26="ja",(IF(EK$3-$F26&lt;0,0,IF(EK$3-$F26&gt;200,0,INDEX('Modeller - CO2'!$F$4:$AT$59,MATCH("Litter og dødt ved",'Modeller - CO2'!$A$4:$A$59,0),(EK$3-$F26)/5+1)))*$D26*$G26),0)</f>
        <v>0</v>
      </c>
      <c r="EM26" s="67" cm="1">
        <f t="array" ref="EM26">IF($P26="ja",(IF(EL$3-$F26&lt;0,0,IF(EL$3-$F26&gt;200,0,INDEX('Modeller - CO2'!$F$4:$AT$59,MATCH("Litter og dødt ved",'Modeller - CO2'!$A$4:$A$59,0),(EL$3-$F26)/5+1)))*$D26*$G26),0)</f>
        <v>0</v>
      </c>
      <c r="EN26" s="67" cm="1">
        <f t="array" ref="EN26">IF($P26="ja",(IF(EM$3-$F26&lt;0,0,IF(EM$3-$F26&gt;200,0,INDEX('Modeller - CO2'!$F$4:$AT$59,MATCH("Litter og dødt ved",'Modeller - CO2'!$A$4:$A$59,0),(EM$3-$F26)/5+1)))*$D26*$G26),0)</f>
        <v>0</v>
      </c>
    </row>
    <row r="27" spans="2:144" ht="15.6" x14ac:dyDescent="0.3">
      <c r="B27" s="66">
        <f>'Stamdata - Projektplan'!B71</f>
        <v>0</v>
      </c>
      <c r="C27" s="66">
        <f>'Stamdata - Projektplan'!C71</f>
        <v>0</v>
      </c>
      <c r="D27" s="66">
        <f>'Stamdata - Projektplan'!D71</f>
        <v>0</v>
      </c>
      <c r="E27" s="66">
        <f>'Stamdata - Projektplan'!E71</f>
        <v>0</v>
      </c>
      <c r="F27" s="66">
        <f>'Stamdata - Projektplan'!G71</f>
        <v>0</v>
      </c>
      <c r="G27" s="66">
        <f>'Stamdata - Projektplan'!H71</f>
        <v>0</v>
      </c>
      <c r="H27" s="66">
        <f>'Stamdata - Projektplan'!I71</f>
        <v>0</v>
      </c>
      <c r="I27" s="66">
        <f>'Stamdata - Projektplan'!J71</f>
        <v>0</v>
      </c>
      <c r="J27" s="63" t="str">
        <f>IFERROR(VLOOKUP(I27,'Modeller - CO2'!$A$4:$C$57,3,FALSE),"")</f>
        <v/>
      </c>
      <c r="K27" s="451" t="str">
        <f>IFERROR(VLOOKUP(I27,'Modeller - CO2'!$A$4:$D$57,4,FALSE),"")</f>
        <v/>
      </c>
      <c r="L27" s="453" t="str">
        <f t="shared" si="80"/>
        <v/>
      </c>
      <c r="M27" s="451" t="str">
        <f>IFERROR(VLOOKUP(I27,'Modeller - CO2'!$A$4:$E$57,5,FALSE),"")</f>
        <v/>
      </c>
      <c r="N27" s="453" t="str">
        <f t="shared" si="81"/>
        <v/>
      </c>
      <c r="O27" s="63" t="b">
        <f t="shared" si="79"/>
        <v>1</v>
      </c>
      <c r="P27" s="63" t="str">
        <f t="shared" si="82"/>
        <v>Nej</v>
      </c>
      <c r="R27" s="67" cm="1">
        <f t="array" ref="R27">IFERROR((IF(Q$3-$F27&lt;0,0,IF(Q$3-$F27&gt;200,0,INDEX('Modeller - CO2'!$F$4:$AT$59,MATCH('Opgørelse - CO2'!$I27,'Modeller - CO2'!$A$4:$A$59,0),(Q$3-$F27)/5+1)))*$D27*$G27),0)</f>
        <v>0</v>
      </c>
      <c r="S27" s="67" cm="1">
        <f t="array" ref="S27">IFERROR((IF(R$3-$F27&lt;0,0,IF(R$3-$F27&gt;200,0,INDEX('Modeller - CO2'!$F$4:$AT$59,MATCH('Opgørelse - CO2'!$I27,'Modeller - CO2'!$A$4:$A$59,0),(R$3-$F27)/5+1)))*$D27*$G27),0)</f>
        <v>0</v>
      </c>
      <c r="T27" s="67" cm="1">
        <f t="array" ref="T27">IFERROR((IF(S$3-$F27&lt;0,0,IF(S$3-$F27&gt;200,0,INDEX('Modeller - CO2'!$F$4:$AT$59,MATCH('Opgørelse - CO2'!$I27,'Modeller - CO2'!$A$4:$A$59,0),(S$3-$F27)/5+1)))*$D27*$G27),0)</f>
        <v>0</v>
      </c>
      <c r="U27" s="67" cm="1">
        <f t="array" ref="U27">IFERROR((IF(T$3-$F27&lt;0,0,IF(T$3-$F27&gt;200,0,INDEX('Modeller - CO2'!$F$4:$AT$59,MATCH('Opgørelse - CO2'!$I27,'Modeller - CO2'!$A$4:$A$59,0),(T$3-$F27)/5+1)))*$D27*$G27),0)</f>
        <v>0</v>
      </c>
      <c r="V27" s="67" cm="1">
        <f t="array" ref="V27">IFERROR((IF(U$3-$F27&lt;0,0,IF(U$3-$F27&gt;200,0,INDEX('Modeller - CO2'!$F$4:$AT$59,MATCH('Opgørelse - CO2'!$I27,'Modeller - CO2'!$A$4:$A$59,0),(U$3-$F27)/5+1)))*$D27*$G27),0)</f>
        <v>0</v>
      </c>
      <c r="W27" s="67" cm="1">
        <f t="array" ref="W27">IFERROR((IF(V$3-$F27&lt;0,0,IF(V$3-$F27&gt;200,0,INDEX('Modeller - CO2'!$F$4:$AT$59,MATCH('Opgørelse - CO2'!$I27,'Modeller - CO2'!$A$4:$A$59,0),(V$3-$F27)/5+1)))*$D27*$G27),0)</f>
        <v>0</v>
      </c>
      <c r="X27" s="67" cm="1">
        <f t="array" ref="X27">IFERROR((IF(W$3-$F27&lt;0,0,IF(W$3-$F27&gt;200,0,INDEX('Modeller - CO2'!$F$4:$AT$59,MATCH('Opgørelse - CO2'!$I27,'Modeller - CO2'!$A$4:$A$59,0),(W$3-$F27)/5+1)))*$D27*$G27),0)</f>
        <v>0</v>
      </c>
      <c r="Y27" s="67" cm="1">
        <f t="array" ref="Y27">IFERROR((IF(X$3-$F27&lt;0,0,IF(X$3-$F27&gt;200,0,INDEX('Modeller - CO2'!$F$4:$AT$59,MATCH('Opgørelse - CO2'!$I27,'Modeller - CO2'!$A$4:$A$59,0),(X$3-$F27)/5+1)))*$D27*$G27),0)</f>
        <v>0</v>
      </c>
      <c r="Z27" s="67" cm="1">
        <f t="array" ref="Z27">IFERROR((IF(Y$3-$F27&lt;0,0,IF(Y$3-$F27&gt;200,0,INDEX('Modeller - CO2'!$F$4:$AT$59,MATCH('Opgørelse - CO2'!$I27,'Modeller - CO2'!$A$4:$A$59,0),(Y$3-$F27)/5+1)))*$D27*$G27),0)</f>
        <v>0</v>
      </c>
      <c r="AA27" s="67" cm="1">
        <f t="array" ref="AA27">IFERROR((IF(Z$3-$F27&lt;0,0,IF(Z$3-$F27&gt;200,0,INDEX('Modeller - CO2'!$F$4:$AT$59,MATCH('Opgørelse - CO2'!$I27,'Modeller - CO2'!$A$4:$A$59,0),(Z$3-$F27)/5+1)))*$D27*$G27),0)</f>
        <v>0</v>
      </c>
      <c r="AB27" s="67" cm="1">
        <f t="array" ref="AB27">IFERROR((IF(AA$3-$F27&lt;0,0,IF(AA$3-$F27&gt;200,0,INDEX('Modeller - CO2'!$F$4:$AT$59,MATCH('Opgørelse - CO2'!$I27,'Modeller - CO2'!$A$4:$A$59,0),(AA$3-$F27)/5+1)))*$D27*$G27),0)</f>
        <v>0</v>
      </c>
      <c r="AC27" s="67" cm="1">
        <f t="array" ref="AC27">IFERROR((IF(AB$3-$F27&lt;0,0,IF(AB$3-$F27&gt;200,0,INDEX('Modeller - CO2'!$F$4:$AT$59,MATCH('Opgørelse - CO2'!$I27,'Modeller - CO2'!$A$4:$A$59,0),(AB$3-$F27)/5+1)))*$D27*$G27),0)</f>
        <v>0</v>
      </c>
      <c r="AD27" s="67" cm="1">
        <f t="array" ref="AD27">IFERROR((IF(AC$3-$F27&lt;0,0,IF(AC$3-$F27&gt;200,0,INDEX('Modeller - CO2'!$F$4:$AT$59,MATCH('Opgørelse - CO2'!$I27,'Modeller - CO2'!$A$4:$A$59,0),(AC$3-$F27)/5+1)))*$D27*$G27),0)</f>
        <v>0</v>
      </c>
      <c r="AE27" s="67" cm="1">
        <f t="array" ref="AE27">IFERROR((IF(AD$3-$F27&lt;0,0,IF(AD$3-$F27&gt;200,0,INDEX('Modeller - CO2'!$F$4:$AT$59,MATCH('Opgørelse - CO2'!$I27,'Modeller - CO2'!$A$4:$A$59,0),(AD$3-$F27)/5+1)))*$D27*$G27),0)</f>
        <v>0</v>
      </c>
      <c r="AF27" s="67" cm="1">
        <f t="array" ref="AF27">IFERROR((IF(AE$3-$F27&lt;0,0,IF(AE$3-$F27&gt;200,0,INDEX('Modeller - CO2'!$F$4:$AT$59,MATCH('Opgørelse - CO2'!$I27,'Modeller - CO2'!$A$4:$A$59,0),(AE$3-$F27)/5+1)))*$D27*$G27),0)</f>
        <v>0</v>
      </c>
      <c r="AG27" s="67" cm="1">
        <f t="array" ref="AG27">IFERROR((IF(AF$3-$F27&lt;0,0,IF(AF$3-$F27&gt;200,0,INDEX('Modeller - CO2'!$F$4:$AT$59,MATCH('Opgørelse - CO2'!$I27,'Modeller - CO2'!$A$4:$A$59,0),(AF$3-$F27)/5+1)))*$D27*$G27),0)</f>
        <v>0</v>
      </c>
      <c r="AH27" s="67" cm="1">
        <f t="array" ref="AH27">IFERROR((IF(AG$3-$F27&lt;0,0,IF(AG$3-$F27&gt;200,0,INDEX('Modeller - CO2'!$F$4:$AT$59,MATCH('Opgørelse - CO2'!$I27,'Modeller - CO2'!$A$4:$A$59,0),(AG$3-$F27)/5+1)))*$D27*$G27),0)</f>
        <v>0</v>
      </c>
      <c r="AI27" s="67" cm="1">
        <f t="array" ref="AI27">IFERROR((IF(AH$3-$F27&lt;0,0,IF(AH$3-$F27&gt;200,0,INDEX('Modeller - CO2'!$F$4:$AT$59,MATCH('Opgørelse - CO2'!$I27,'Modeller - CO2'!$A$4:$A$59,0),(AH$3-$F27)/5+1)))*$D27*$G27),0)</f>
        <v>0</v>
      </c>
      <c r="AJ27" s="67" cm="1">
        <f t="array" ref="AJ27">IFERROR((IF(AI$3-$F27&lt;0,0,IF(AI$3-$F27&gt;200,0,INDEX('Modeller - CO2'!$F$4:$AT$59,MATCH('Opgørelse - CO2'!$I27,'Modeller - CO2'!$A$4:$A$59,0),(AI$3-$F27)/5+1)))*$D27*$G27),0)</f>
        <v>0</v>
      </c>
      <c r="AK27" s="67" cm="1">
        <f t="array" ref="AK27">IFERROR((IF(AJ$3-$F27&lt;0,0,IF(AJ$3-$F27&gt;200,0,INDEX('Modeller - CO2'!$F$4:$AT$59,MATCH('Opgørelse - CO2'!$I27,'Modeller - CO2'!$A$4:$A$59,0),(AJ$3-$F27)/5+1)))*$D27*$G27),0)</f>
        <v>0</v>
      </c>
      <c r="AL27" s="67" cm="1">
        <f t="array" ref="AL27">IFERROR((IF(AK$3-$F27&lt;0,0,IF(AK$3-$F27&gt;200,0,INDEX('Modeller - CO2'!$F$4:$AT$59,MATCH('Opgørelse - CO2'!$I27,'Modeller - CO2'!$A$4:$A$59,0),(AK$3-$F27)/5+1)))*$D27*$G27),0)</f>
        <v>0</v>
      </c>
      <c r="AM27" s="67" cm="1">
        <f t="array" ref="AM27">IFERROR((IF(AL$3-$F27&lt;0,0,IF(AL$3-$F27&gt;200,0,INDEX('Modeller - CO2'!$F$4:$AT$59,MATCH('Opgørelse - CO2'!$I27,'Modeller - CO2'!$A$4:$A$59,0),(AL$3-$F27)/5+1)))*$D27*$G27),0)</f>
        <v>0</v>
      </c>
      <c r="AN27" s="67" cm="1">
        <f t="array" ref="AN27">IFERROR((IF(AM$3-$F27&lt;0,0,IF(AM$3-$F27&gt;200,0,INDEX('Modeller - CO2'!$F$4:$AT$59,MATCH('Opgørelse - CO2'!$I27,'Modeller - CO2'!$A$4:$A$59,0),(AM$3-$F27)/5+1)))*$D27*$G27),0)</f>
        <v>0</v>
      </c>
      <c r="AO27" s="67" cm="1">
        <f t="array" ref="AO27">IFERROR((IF(AN$3-$F27&lt;0,0,IF(AN$3-$F27&gt;200,0,INDEX('Modeller - CO2'!$F$4:$AT$59,MATCH('Opgørelse - CO2'!$I27,'Modeller - CO2'!$A$4:$A$59,0),(AN$3-$F27)/5+1)))*$D27*$G27),0)</f>
        <v>0</v>
      </c>
      <c r="AP27" s="67" cm="1">
        <f t="array" ref="AP27">IFERROR((IF(AO$3-$F27&lt;0,0,IF(AO$3-$F27&gt;200,0,INDEX('Modeller - CO2'!$F$4:$AT$59,MATCH('Opgørelse - CO2'!$I27,'Modeller - CO2'!$A$4:$A$59,0),(AO$3-$F27)/5+1)))*$D27*$G27),0)</f>
        <v>0</v>
      </c>
      <c r="AQ27" s="67" cm="1">
        <f t="array" ref="AQ27">IFERROR((IF(AP$3-$F27&lt;0,0,IF(AP$3-$F27&gt;200,0,INDEX('Modeller - CO2'!$F$4:$AT$59,MATCH('Opgørelse - CO2'!$I27,'Modeller - CO2'!$A$4:$A$59,0),(AP$3-$F27)/5+1)))*$D27*$G27),0)</f>
        <v>0</v>
      </c>
      <c r="AR27" s="67" cm="1">
        <f t="array" ref="AR27">IFERROR((IF(AQ$3-$F27&lt;0,0,IF(AQ$3-$F27&gt;200,0,INDEX('Modeller - CO2'!$F$4:$AT$59,MATCH('Opgørelse - CO2'!$I27,'Modeller - CO2'!$A$4:$A$59,0),(AQ$3-$F27)/5+1)))*$D27*$G27),0)</f>
        <v>0</v>
      </c>
      <c r="AS27" s="67" cm="1">
        <f t="array" ref="AS27">IFERROR((IF(AR$3-$F27&lt;0,0,IF(AR$3-$F27&gt;200,0,INDEX('Modeller - CO2'!$F$4:$AT$59,MATCH('Opgørelse - CO2'!$I27,'Modeller - CO2'!$A$4:$A$59,0),(AR$3-$F27)/5+1)))*$D27*$G27),0)</f>
        <v>0</v>
      </c>
      <c r="AT27" s="67" cm="1">
        <f t="array" ref="AT27">IFERROR((IF(AS$3-$F27&lt;0,0,IF(AS$3-$F27&gt;200,0,INDEX('Modeller - CO2'!$F$4:$AT$59,MATCH('Opgørelse - CO2'!$I27,'Modeller - CO2'!$A$4:$A$59,0),(AS$3-$F27)/5+1)))*$D27*$G27),0)</f>
        <v>0</v>
      </c>
      <c r="AU27" s="67" cm="1">
        <f t="array" ref="AU27">IFERROR((IF(AT$3-$F27&lt;0,0,IF(AT$3-$F27&gt;200,0,INDEX('Modeller - CO2'!$F$4:$AT$59,MATCH('Opgørelse - CO2'!$I27,'Modeller - CO2'!$A$4:$A$59,0),(AT$3-$F27)/5+1)))*$D27*$G27),0)</f>
        <v>0</v>
      </c>
      <c r="AV27" s="67" cm="1">
        <f t="array" ref="AV27">IFERROR((IF(AU$3-$F27&lt;0,0,IF(AU$3-$F27&gt;200,0,INDEX('Modeller - CO2'!$F$4:$AT$59,MATCH('Opgørelse - CO2'!$I27,'Modeller - CO2'!$A$4:$A$59,0),(AU$3-$F27)/5+1)))*$D27*$G27),0)</f>
        <v>0</v>
      </c>
      <c r="AW27" s="67" cm="1">
        <f t="array" ref="AW27">IFERROR((IF(AV$3-$F27&lt;0,0,IF(AV$3-$F27&gt;200,0,INDEX('Modeller - CO2'!$F$4:$AT$59,MATCH('Opgørelse - CO2'!$I27,'Modeller - CO2'!$A$4:$A$59,0),(AV$3-$F27)/5+1)))*$D27*$G27),0)</f>
        <v>0</v>
      </c>
      <c r="AX27" s="67" cm="1">
        <f t="array" ref="AX27">IFERROR((IF(AW$3-$F27&lt;0,0,IF(AW$3-$F27&gt;200,0,INDEX('Modeller - CO2'!$F$4:$AT$59,MATCH('Opgørelse - CO2'!$I27,'Modeller - CO2'!$A$4:$A$59,0),(AW$3-$F27)/5+1)))*$D27*$G27),0)</f>
        <v>0</v>
      </c>
      <c r="AY27" s="67" cm="1">
        <f t="array" ref="AY27">IFERROR((IF(AX$3-$F27&lt;0,0,IF(AX$3-$F27&gt;200,0,INDEX('Modeller - CO2'!$F$4:$AT$59,MATCH('Opgørelse - CO2'!$I27,'Modeller - CO2'!$A$4:$A$59,0),(AX$3-$F27)/5+1)))*$D27*$G27),0)</f>
        <v>0</v>
      </c>
      <c r="AZ27" s="67" cm="1">
        <f t="array" ref="AZ27">IFERROR((IF(AY$3-$F27&lt;0,0,IF(AY$3-$F27&gt;200,0,INDEX('Modeller - CO2'!$F$4:$AT$59,MATCH('Opgørelse - CO2'!$I27,'Modeller - CO2'!$A$4:$A$59,0),(AY$3-$F27)/5+1)))*$D27*$G27),0)</f>
        <v>0</v>
      </c>
      <c r="BA27" s="67" cm="1">
        <f t="array" ref="BA27">IFERROR((IF(AZ$3-$F27&lt;0,0,IF(AZ$3-$F27&gt;200,0,INDEX('Modeller - CO2'!$F$4:$AT$59,MATCH('Opgørelse - CO2'!$I27,'Modeller - CO2'!$A$4:$A$59,0),(AZ$3-$F27)/5+1)))*$D27*$G27),0)</f>
        <v>0</v>
      </c>
      <c r="BB27" s="67" cm="1">
        <f t="array" ref="BB27">IFERROR((IF(BA$3-$F27&lt;0,0,IF(BA$3-$F27&gt;200,0,INDEX('Modeller - CO2'!$F$4:$AT$59,MATCH('Opgørelse - CO2'!$I27,'Modeller - CO2'!$A$4:$A$59,0),(BA$3-$F27)/5+1)))*$D27*$G27),0)</f>
        <v>0</v>
      </c>
      <c r="BC27" s="67" cm="1">
        <f t="array" ref="BC27">IFERROR((IF(BB$3-$F27&lt;0,0,IF(BB$3-$F27&gt;200,0,INDEX('Modeller - CO2'!$F$4:$AT$59,MATCH('Opgørelse - CO2'!$I27,'Modeller - CO2'!$A$4:$A$59,0),(BB$3-$F27)/5+1)))*$D27*$G27),0)</f>
        <v>0</v>
      </c>
      <c r="BD27" s="67" cm="1">
        <f t="array" ref="BD27">IFERROR((IF(BC$3-$F27&lt;0,0,IF(BC$3-$F27&gt;200,0,INDEX('Modeller - CO2'!$F$4:$AT$59,MATCH('Opgørelse - CO2'!$I27,'Modeller - CO2'!$A$4:$A$59,0),(BC$3-$F27)/5+1)))*$D27*$G27),0)</f>
        <v>0</v>
      </c>
      <c r="BE27" s="67" cm="1">
        <f t="array" ref="BE27">IFERROR((IF(BD$3-$F27&lt;0,0,IF(BD$3-$F27&gt;200,0,INDEX('Modeller - CO2'!$F$4:$AT$59,MATCH('Opgørelse - CO2'!$I27,'Modeller - CO2'!$A$4:$A$59,0),(BD$3-$F27)/5+1)))*$D27*$G27),0)</f>
        <v>0</v>
      </c>
      <c r="BF27" s="67" cm="1">
        <f t="array" ref="BF27">IFERROR((IF(BE$3-$F27&lt;0,0,IF(BE$3-$F27&gt;200,0,INDEX('Modeller - CO2'!$F$4:$AT$59,MATCH('Opgørelse - CO2'!$I27,'Modeller - CO2'!$A$4:$A$59,0),(BE$3-$F27)/5+1)))*$D27*$G27),0)</f>
        <v>0</v>
      </c>
      <c r="BI27" s="67" cm="1">
        <f t="array" ref="BI27">IF($H27="ja",(IF(Q$3-$F27&lt;0,0,IF(Q$3-$F27&gt;200,0,INDEX('Modeller - CO2'!$F$4:$AT$59,MATCH("Jordbund",'Modeller - CO2'!$A$4:$A$59,0),(Q$3-$F27)/5+1)))*$D27*$G27),0)</f>
        <v>0</v>
      </c>
      <c r="BJ27" s="67" cm="1">
        <f t="array" ref="BJ27">IF($H27="ja",(IF(R$3-$F27&lt;0,0,IF(R$3-$F27&gt;200,0,INDEX('Modeller - CO2'!$F$4:$AT$59,MATCH("Jordbund",'Modeller - CO2'!$A$4:$A$59,0),(R$3-$F27)/5+1)))*$D27*$G27),0)</f>
        <v>0</v>
      </c>
      <c r="BK27" s="67" cm="1">
        <f t="array" ref="BK27">IF($H27="ja",(IF(S$3-$F27&lt;0,0,IF(S$3-$F27&gt;200,0,INDEX('Modeller - CO2'!$F$4:$AT$59,MATCH("Jordbund",'Modeller - CO2'!$A$4:$A$59,0),(S$3-$F27)/5+1)))*$D27*$G27),0)</f>
        <v>0</v>
      </c>
      <c r="BL27" s="67" cm="1">
        <f t="array" ref="BL27">IF($H27="ja",(IF(T$3-$F27&lt;0,0,IF(T$3-$F27&gt;200,0,INDEX('Modeller - CO2'!$F$4:$AT$59,MATCH("Jordbund",'Modeller - CO2'!$A$4:$A$59,0),(T$3-$F27)/5+1)))*$D27*$G27),0)</f>
        <v>0</v>
      </c>
      <c r="BM27" s="67" cm="1">
        <f t="array" ref="BM27">IF($H27="ja",(IF(U$3-$F27&lt;0,0,IF(U$3-$F27&gt;200,0,INDEX('Modeller - CO2'!$F$4:$AT$59,MATCH("Jordbund",'Modeller - CO2'!$A$4:$A$59,0),(U$3-$F27)/5+1)))*$D27*$G27),0)</f>
        <v>0</v>
      </c>
      <c r="BN27" s="67" cm="1">
        <f t="array" ref="BN27">IF($H27="ja",(IF(V$3-$F27&lt;0,0,IF(V$3-$F27&gt;200,0,INDEX('Modeller - CO2'!$F$4:$AT$59,MATCH("Jordbund",'Modeller - CO2'!$A$4:$A$59,0),(V$3-$F27)/5+1)))*$D27*$G27),0)</f>
        <v>0</v>
      </c>
      <c r="BO27" s="67" cm="1">
        <f t="array" ref="BO27">IF($H27="ja",(IF(W$3-$F27&lt;0,0,IF(W$3-$F27&gt;200,0,INDEX('Modeller - CO2'!$F$4:$AT$59,MATCH("Jordbund",'Modeller - CO2'!$A$4:$A$59,0),(W$3-$F27)/5+1)))*$D27*$G27),0)</f>
        <v>0</v>
      </c>
      <c r="BP27" s="67" cm="1">
        <f t="array" ref="BP27">IF($H27="ja",(IF(X$3-$F27&lt;0,0,IF(X$3-$F27&gt;200,0,INDEX('Modeller - CO2'!$F$4:$AT$59,MATCH("Jordbund",'Modeller - CO2'!$A$4:$A$59,0),(X$3-$F27)/5+1)))*$D27*$G27),0)</f>
        <v>0</v>
      </c>
      <c r="BQ27" s="67" cm="1">
        <f t="array" ref="BQ27">IF($H27="ja",(IF(Y$3-$F27&lt;0,0,IF(Y$3-$F27&gt;200,0,INDEX('Modeller - CO2'!$F$4:$AT$59,MATCH("Jordbund",'Modeller - CO2'!$A$4:$A$59,0),(Y$3-$F27)/5+1)))*$D27*$G27),0)</f>
        <v>0</v>
      </c>
      <c r="BR27" s="67" cm="1">
        <f t="array" ref="BR27">IF($H27="ja",(IF(Z$3-$F27&lt;0,0,IF(Z$3-$F27&gt;200,0,INDEX('Modeller - CO2'!$F$4:$AT$59,MATCH("Jordbund",'Modeller - CO2'!$A$4:$A$59,0),(Z$3-$F27)/5+1)))*$D27*$G27),0)</f>
        <v>0</v>
      </c>
      <c r="BS27" s="67" cm="1">
        <f t="array" ref="BS27">IF($H27="ja",(IF(AA$3-$F27&lt;0,0,IF(AA$3-$F27&gt;200,0,INDEX('Modeller - CO2'!$F$4:$AT$59,MATCH("Jordbund",'Modeller - CO2'!$A$4:$A$59,0),(AA$3-$F27)/5+1)))*$D27*$G27),0)</f>
        <v>0</v>
      </c>
      <c r="BT27" s="67" cm="1">
        <f t="array" ref="BT27">IF($H27="ja",(IF(AB$3-$F27&lt;0,0,IF(AB$3-$F27&gt;200,0,INDEX('Modeller - CO2'!$F$4:$AT$59,MATCH("Jordbund",'Modeller - CO2'!$A$4:$A$59,0),(AB$3-$F27)/5+1)))*$D27*$G27),0)</f>
        <v>0</v>
      </c>
      <c r="BU27" s="67" cm="1">
        <f t="array" ref="BU27">IF($H27="ja",(IF(AC$3-$F27&lt;0,0,IF(AC$3-$F27&gt;200,0,INDEX('Modeller - CO2'!$F$4:$AT$59,MATCH("Jordbund",'Modeller - CO2'!$A$4:$A$59,0),(AC$3-$F27)/5+1)))*$D27*$G27),0)</f>
        <v>0</v>
      </c>
      <c r="BV27" s="67" cm="1">
        <f t="array" ref="BV27">IF($H27="ja",(IF(AD$3-$F27&lt;0,0,IF(AD$3-$F27&gt;200,0,INDEX('Modeller - CO2'!$F$4:$AT$59,MATCH("Jordbund",'Modeller - CO2'!$A$4:$A$59,0),(AD$3-$F27)/5+1)))*$D27*$G27),0)</f>
        <v>0</v>
      </c>
      <c r="BW27" s="67" cm="1">
        <f t="array" ref="BW27">IF($H27="ja",(IF(AE$3-$F27&lt;0,0,IF(AE$3-$F27&gt;200,0,INDEX('Modeller - CO2'!$F$4:$AT$59,MATCH("Jordbund",'Modeller - CO2'!$A$4:$A$59,0),(AE$3-$F27)/5+1)))*$D27*$G27),0)</f>
        <v>0</v>
      </c>
      <c r="BX27" s="67" cm="1">
        <f t="array" ref="BX27">IF($H27="ja",(IF(AF$3-$F27&lt;0,0,IF(AF$3-$F27&gt;200,0,INDEX('Modeller - CO2'!$F$4:$AT$59,MATCH("Jordbund",'Modeller - CO2'!$A$4:$A$59,0),(AF$3-$F27)/5+1)))*$D27*$G27),0)</f>
        <v>0</v>
      </c>
      <c r="BY27" s="67" cm="1">
        <f t="array" ref="BY27">IF($H27="ja",(IF(AG$3-$F27&lt;0,0,IF(AG$3-$F27&gt;200,0,INDEX('Modeller - CO2'!$F$4:$AT$59,MATCH("Jordbund",'Modeller - CO2'!$A$4:$A$59,0),(AG$3-$F27)/5+1)))*$D27*$G27),0)</f>
        <v>0</v>
      </c>
      <c r="BZ27" s="67" cm="1">
        <f t="array" ref="BZ27">IF($H27="ja",(IF(AH$3-$F27&lt;0,0,IF(AH$3-$F27&gt;200,0,INDEX('Modeller - CO2'!$F$4:$AT$59,MATCH("Jordbund",'Modeller - CO2'!$A$4:$A$59,0),(AH$3-$F27)/5+1)))*$D27*$G27),0)</f>
        <v>0</v>
      </c>
      <c r="CA27" s="67" cm="1">
        <f t="array" ref="CA27">IF($H27="ja",(IF(AI$3-$F27&lt;0,0,IF(AI$3-$F27&gt;200,0,INDEX('Modeller - CO2'!$F$4:$AT$59,MATCH("Jordbund",'Modeller - CO2'!$A$4:$A$59,0),(AI$3-$F27)/5+1)))*$D27*$G27),0)</f>
        <v>0</v>
      </c>
      <c r="CB27" s="67" cm="1">
        <f t="array" ref="CB27">IF($H27="ja",(IF(AJ$3-$F27&lt;0,0,IF(AJ$3-$F27&gt;200,0,INDEX('Modeller - CO2'!$F$4:$AT$59,MATCH("Jordbund",'Modeller - CO2'!$A$4:$A$59,0),(AJ$3-$F27)/5+1)))*$D27*$G27),0)</f>
        <v>0</v>
      </c>
      <c r="CC27" s="67" cm="1">
        <f t="array" ref="CC27">IF($H27="ja",(IF(AK$3-$F27&lt;0,0,IF(AK$3-$F27&gt;200,0,INDEX('Modeller - CO2'!$F$4:$AT$59,MATCH("Jordbund",'Modeller - CO2'!$A$4:$A$59,0),(AK$3-$F27)/5+1)))*$D27*$G27),0)</f>
        <v>0</v>
      </c>
      <c r="CD27" s="67" cm="1">
        <f t="array" ref="CD27">IF($H27="ja",(IF(AL$3-$F27&lt;0,0,IF(AL$3-$F27&gt;200,0,INDEX('Modeller - CO2'!$F$4:$AT$59,MATCH("Jordbund",'Modeller - CO2'!$A$4:$A$59,0),(AL$3-$F27)/5+1)))*$D27*$G27),0)</f>
        <v>0</v>
      </c>
      <c r="CE27" s="67" cm="1">
        <f t="array" ref="CE27">IF($H27="ja",(IF(AM$3-$F27&lt;0,0,IF(AM$3-$F27&gt;200,0,INDEX('Modeller - CO2'!$F$4:$AT$59,MATCH("Jordbund",'Modeller - CO2'!$A$4:$A$59,0),(AM$3-$F27)/5+1)))*$D27*$G27),0)</f>
        <v>0</v>
      </c>
      <c r="CF27" s="67" cm="1">
        <f t="array" ref="CF27">IF($H27="ja",(IF(AN$3-$F27&lt;0,0,IF(AN$3-$F27&gt;200,0,INDEX('Modeller - CO2'!$F$4:$AT$59,MATCH("Jordbund",'Modeller - CO2'!$A$4:$A$59,0),(AN$3-$F27)/5+1)))*$D27*$G27),0)</f>
        <v>0</v>
      </c>
      <c r="CG27" s="67" cm="1">
        <f t="array" ref="CG27">IF($H27="ja",(IF(AO$3-$F27&lt;0,0,IF(AO$3-$F27&gt;200,0,INDEX('Modeller - CO2'!$F$4:$AT$59,MATCH("Jordbund",'Modeller - CO2'!$A$4:$A$59,0),(AO$3-$F27)/5+1)))*$D27*$G27),0)</f>
        <v>0</v>
      </c>
      <c r="CH27" s="67" cm="1">
        <f t="array" ref="CH27">IF($H27="ja",(IF(AP$3-$F27&lt;0,0,IF(AP$3-$F27&gt;200,0,INDEX('Modeller - CO2'!$F$4:$AT$59,MATCH("Jordbund",'Modeller - CO2'!$A$4:$A$59,0),(AP$3-$F27)/5+1)))*$D27*$G27),0)</f>
        <v>0</v>
      </c>
      <c r="CI27" s="67" cm="1">
        <f t="array" ref="CI27">IF($H27="ja",(IF(AQ$3-$F27&lt;0,0,IF(AQ$3-$F27&gt;200,0,INDEX('Modeller - CO2'!$F$4:$AT$59,MATCH("Jordbund",'Modeller - CO2'!$A$4:$A$59,0),(AQ$3-$F27)/5+1)))*$D27*$G27),0)</f>
        <v>0</v>
      </c>
      <c r="CJ27" s="67" cm="1">
        <f t="array" ref="CJ27">IF($H27="ja",(IF(AR$3-$F27&lt;0,0,IF(AR$3-$F27&gt;200,0,INDEX('Modeller - CO2'!$F$4:$AT$59,MATCH("Jordbund",'Modeller - CO2'!$A$4:$A$59,0),(AR$3-$F27)/5+1)))*$D27*$G27),0)</f>
        <v>0</v>
      </c>
      <c r="CK27" s="67" cm="1">
        <f t="array" ref="CK27">IF($H27="ja",(IF(AS$3-$F27&lt;0,0,IF(AS$3-$F27&gt;200,0,INDEX('Modeller - CO2'!$F$4:$AT$59,MATCH("Jordbund",'Modeller - CO2'!$A$4:$A$59,0),(AS$3-$F27)/5+1)))*$D27*$G27),0)</f>
        <v>0</v>
      </c>
      <c r="CL27" s="67" cm="1">
        <f t="array" ref="CL27">IF($H27="ja",(IF(AT$3-$F27&lt;0,0,IF(AT$3-$F27&gt;200,0,INDEX('Modeller - CO2'!$F$4:$AT$59,MATCH("Jordbund",'Modeller - CO2'!$A$4:$A$59,0),(AT$3-$F27)/5+1)))*$D27*$G27),0)</f>
        <v>0</v>
      </c>
      <c r="CM27" s="67" cm="1">
        <f t="array" ref="CM27">IF($H27="ja",(IF(AU$3-$F27&lt;0,0,IF(AU$3-$F27&gt;200,0,INDEX('Modeller - CO2'!$F$4:$AT$59,MATCH("Jordbund",'Modeller - CO2'!$A$4:$A$59,0),(AU$3-$F27)/5+1)))*$D27*$G27),0)</f>
        <v>0</v>
      </c>
      <c r="CN27" s="67" cm="1">
        <f t="array" ref="CN27">IF($H27="ja",(IF(AV$3-$F27&lt;0,0,IF(AV$3-$F27&gt;200,0,INDEX('Modeller - CO2'!$F$4:$AT$59,MATCH("Jordbund",'Modeller - CO2'!$A$4:$A$59,0),(AV$3-$F27)/5+1)))*$D27*$G27),0)</f>
        <v>0</v>
      </c>
      <c r="CO27" s="67" cm="1">
        <f t="array" ref="CO27">IF($H27="ja",(IF(AW$3-$F27&lt;0,0,IF(AW$3-$F27&gt;200,0,INDEX('Modeller - CO2'!$F$4:$AT$59,MATCH("Jordbund",'Modeller - CO2'!$A$4:$A$59,0),(AW$3-$F27)/5+1)))*$D27*$G27),0)</f>
        <v>0</v>
      </c>
      <c r="CP27" s="67" cm="1">
        <f t="array" ref="CP27">IF($H27="ja",(IF(AX$3-$F27&lt;0,0,IF(AX$3-$F27&gt;200,0,INDEX('Modeller - CO2'!$F$4:$AT$59,MATCH("Jordbund",'Modeller - CO2'!$A$4:$A$59,0),(AX$3-$F27)/5+1)))*$D27*$G27),0)</f>
        <v>0</v>
      </c>
      <c r="CQ27" s="67" cm="1">
        <f t="array" ref="CQ27">IF($H27="ja",(IF(AY$3-$F27&lt;0,0,IF(AY$3-$F27&gt;200,0,INDEX('Modeller - CO2'!$F$4:$AT$59,MATCH("Jordbund",'Modeller - CO2'!$A$4:$A$59,0),(AY$3-$F27)/5+1)))*$D27*$G27),0)</f>
        <v>0</v>
      </c>
      <c r="CR27" s="67" cm="1">
        <f t="array" ref="CR27">IF($H27="ja",(IF(AZ$3-$F27&lt;0,0,IF(AZ$3-$F27&gt;200,0,INDEX('Modeller - CO2'!$F$4:$AT$59,MATCH("Jordbund",'Modeller - CO2'!$A$4:$A$59,0),(AZ$3-$F27)/5+1)))*$D27*$G27),0)</f>
        <v>0</v>
      </c>
      <c r="CS27" s="67" cm="1">
        <f t="array" ref="CS27">IF($H27="ja",(IF(BA$3-$F27&lt;0,0,IF(BA$3-$F27&gt;200,0,INDEX('Modeller - CO2'!$F$4:$AT$59,MATCH("Jordbund",'Modeller - CO2'!$A$4:$A$59,0),(BA$3-$F27)/5+1)))*$D27*$G27),0)</f>
        <v>0</v>
      </c>
      <c r="CT27" s="67" cm="1">
        <f t="array" ref="CT27">IF($H27="ja",(IF(BB$3-$F27&lt;0,0,IF(BB$3-$F27&gt;200,0,INDEX('Modeller - CO2'!$F$4:$AT$59,MATCH("Jordbund",'Modeller - CO2'!$A$4:$A$59,0),(BB$3-$F27)/5+1)))*$D27*$G27),0)</f>
        <v>0</v>
      </c>
      <c r="CU27" s="67" cm="1">
        <f t="array" ref="CU27">IF($H27="ja",(IF(BC$3-$F27&lt;0,0,IF(BC$3-$F27&gt;200,0,INDEX('Modeller - CO2'!$F$4:$AT$59,MATCH("Jordbund",'Modeller - CO2'!$A$4:$A$59,0),(BC$3-$F27)/5+1)))*$D27*$G27),0)</f>
        <v>0</v>
      </c>
      <c r="CV27" s="67" cm="1">
        <f t="array" ref="CV27">IF($H27="ja",(IF(BD$3-$F27&lt;0,0,IF(BD$3-$F27&gt;200,0,INDEX('Modeller - CO2'!$F$4:$AT$59,MATCH("Jordbund",'Modeller - CO2'!$A$4:$A$59,0),(BD$3-$F27)/5+1)))*$D27*$G27),0)</f>
        <v>0</v>
      </c>
      <c r="CW27" s="67" cm="1">
        <f t="array" ref="CW27">IF($H27="ja",(IF(BE$3-$F27&lt;0,0,IF(BE$3-$F27&gt;200,0,INDEX('Modeller - CO2'!$F$4:$AT$59,MATCH("Jordbund",'Modeller - CO2'!$A$4:$A$59,0),(BE$3-$F27)/5+1)))*$D27*$G27),0)</f>
        <v>0</v>
      </c>
      <c r="CZ27" s="67" cm="1">
        <f t="array" ref="CZ27">IF($P27="ja",(IF(CY$3-$F27&lt;0,0,IF(CY$3-$F27&gt;200,0,INDEX('Modeller - CO2'!$F$4:$AT$59,MATCH("Litter og dødt ved",'Modeller - CO2'!$A$4:$A$59,0),(CY$3-$F27)/5+1)))*$D27*$G27),0)</f>
        <v>0</v>
      </c>
      <c r="DA27" s="67" cm="1">
        <f t="array" ref="DA27">IF($P27="ja",(IF(CZ$3-$F27&lt;0,0,IF(CZ$3-$F27&gt;200,0,INDEX('Modeller - CO2'!$F$4:$AT$59,MATCH("Litter og dødt ved",'Modeller - CO2'!$A$4:$A$59,0),(CZ$3-$F27)/5+1)))*$D27*$G27),0)</f>
        <v>0</v>
      </c>
      <c r="DB27" s="67" cm="1">
        <f t="array" ref="DB27">IF($P27="ja",(IF(DA$3-$F27&lt;0,0,IF(DA$3-$F27&gt;200,0,INDEX('Modeller - CO2'!$F$4:$AT$59,MATCH("Litter og dødt ved",'Modeller - CO2'!$A$4:$A$59,0),(DA$3-$F27)/5+1)))*$D27*$G27),0)</f>
        <v>0</v>
      </c>
      <c r="DC27" s="67" cm="1">
        <f t="array" ref="DC27">IF($P27="ja",(IF(DB$3-$F27&lt;0,0,IF(DB$3-$F27&gt;200,0,INDEX('Modeller - CO2'!$F$4:$AT$59,MATCH("Litter og dødt ved",'Modeller - CO2'!$A$4:$A$59,0),(DB$3-$F27)/5+1)))*$D27*$G27),0)</f>
        <v>0</v>
      </c>
      <c r="DD27" s="67" cm="1">
        <f t="array" ref="DD27">IF($P27="ja",(IF(DC$3-$F27&lt;0,0,IF(DC$3-$F27&gt;200,0,INDEX('Modeller - CO2'!$F$4:$AT$59,MATCH("Litter og dødt ved",'Modeller - CO2'!$A$4:$A$59,0),(DC$3-$F27)/5+1)))*$D27*$G27),0)</f>
        <v>0</v>
      </c>
      <c r="DE27" s="67" cm="1">
        <f t="array" ref="DE27">IF($P27="ja",(IF(DD$3-$F27&lt;0,0,IF(DD$3-$F27&gt;200,0,INDEX('Modeller - CO2'!$F$4:$AT$59,MATCH("Litter og dødt ved",'Modeller - CO2'!$A$4:$A$59,0),(DD$3-$F27)/5+1)))*$D27*$G27),0)</f>
        <v>0</v>
      </c>
      <c r="DF27" s="67" cm="1">
        <f t="array" ref="DF27">IF($P27="ja",(IF(DE$3-$F27&lt;0,0,IF(DE$3-$F27&gt;200,0,INDEX('Modeller - CO2'!$F$4:$AT$59,MATCH("Litter og dødt ved",'Modeller - CO2'!$A$4:$A$59,0),(DE$3-$F27)/5+1)))*$D27*$G27),0)</f>
        <v>0</v>
      </c>
      <c r="DG27" s="67" cm="1">
        <f t="array" ref="DG27">IF($P27="ja",(IF(DF$3-$F27&lt;0,0,IF(DF$3-$F27&gt;200,0,INDEX('Modeller - CO2'!$F$4:$AT$59,MATCH("Litter og dødt ved",'Modeller - CO2'!$A$4:$A$59,0),(DF$3-$F27)/5+1)))*$D27*$G27),0)</f>
        <v>0</v>
      </c>
      <c r="DH27" s="67" cm="1">
        <f t="array" ref="DH27">IF($P27="ja",(IF(DG$3-$F27&lt;0,0,IF(DG$3-$F27&gt;200,0,INDEX('Modeller - CO2'!$F$4:$AT$59,MATCH("Litter og dødt ved",'Modeller - CO2'!$A$4:$A$59,0),(DG$3-$F27)/5+1)))*$D27*$G27),0)</f>
        <v>0</v>
      </c>
      <c r="DI27" s="67" cm="1">
        <f t="array" ref="DI27">IF($P27="ja",(IF(DH$3-$F27&lt;0,0,IF(DH$3-$F27&gt;200,0,INDEX('Modeller - CO2'!$F$4:$AT$59,MATCH("Litter og dødt ved",'Modeller - CO2'!$A$4:$A$59,0),(DH$3-$F27)/5+1)))*$D27*$G27),0)</f>
        <v>0</v>
      </c>
      <c r="DJ27" s="67" cm="1">
        <f t="array" ref="DJ27">IF($P27="ja",(IF(DI$3-$F27&lt;0,0,IF(DI$3-$F27&gt;200,0,INDEX('Modeller - CO2'!$F$4:$AT$59,MATCH("Litter og dødt ved",'Modeller - CO2'!$A$4:$A$59,0),(DI$3-$F27)/5+1)))*$D27*$G27),0)</f>
        <v>0</v>
      </c>
      <c r="DK27" s="67" cm="1">
        <f t="array" ref="DK27">IF($P27="ja",(IF(DJ$3-$F27&lt;0,0,IF(DJ$3-$F27&gt;200,0,INDEX('Modeller - CO2'!$F$4:$AT$59,MATCH("Litter og dødt ved",'Modeller - CO2'!$A$4:$A$59,0),(DJ$3-$F27)/5+1)))*$D27*$G27),0)</f>
        <v>0</v>
      </c>
      <c r="DL27" s="67" cm="1">
        <f t="array" ref="DL27">IF($P27="ja",(IF(DK$3-$F27&lt;0,0,IF(DK$3-$F27&gt;200,0,INDEX('Modeller - CO2'!$F$4:$AT$59,MATCH("Litter og dødt ved",'Modeller - CO2'!$A$4:$A$59,0),(DK$3-$F27)/5+1)))*$D27*$G27),0)</f>
        <v>0</v>
      </c>
      <c r="DM27" s="67" cm="1">
        <f t="array" ref="DM27">IF($P27="ja",(IF(DL$3-$F27&lt;0,0,IF(DL$3-$F27&gt;200,0,INDEX('Modeller - CO2'!$F$4:$AT$59,MATCH("Litter og dødt ved",'Modeller - CO2'!$A$4:$A$59,0),(DL$3-$F27)/5+1)))*$D27*$G27),0)</f>
        <v>0</v>
      </c>
      <c r="DN27" s="67" cm="1">
        <f t="array" ref="DN27">IF($P27="ja",(IF(DM$3-$F27&lt;0,0,IF(DM$3-$F27&gt;200,0,INDEX('Modeller - CO2'!$F$4:$AT$59,MATCH("Litter og dødt ved",'Modeller - CO2'!$A$4:$A$59,0),(DM$3-$F27)/5+1)))*$D27*$G27),0)</f>
        <v>0</v>
      </c>
      <c r="DO27" s="67" cm="1">
        <f t="array" ref="DO27">IF($P27="ja",(IF(DN$3-$F27&lt;0,0,IF(DN$3-$F27&gt;200,0,INDEX('Modeller - CO2'!$F$4:$AT$59,MATCH("Litter og dødt ved",'Modeller - CO2'!$A$4:$A$59,0),(DN$3-$F27)/5+1)))*$D27*$G27),0)</f>
        <v>0</v>
      </c>
      <c r="DP27" s="67" cm="1">
        <f t="array" ref="DP27">IF($P27="ja",(IF(DO$3-$F27&lt;0,0,IF(DO$3-$F27&gt;200,0,INDEX('Modeller - CO2'!$F$4:$AT$59,MATCH("Litter og dødt ved",'Modeller - CO2'!$A$4:$A$59,0),(DO$3-$F27)/5+1)))*$D27*$G27),0)</f>
        <v>0</v>
      </c>
      <c r="DQ27" s="67" cm="1">
        <f t="array" ref="DQ27">IF($P27="ja",(IF(DP$3-$F27&lt;0,0,IF(DP$3-$F27&gt;200,0,INDEX('Modeller - CO2'!$F$4:$AT$59,MATCH("Litter og dødt ved",'Modeller - CO2'!$A$4:$A$59,0),(DP$3-$F27)/5+1)))*$D27*$G27),0)</f>
        <v>0</v>
      </c>
      <c r="DR27" s="67" cm="1">
        <f t="array" ref="DR27">IF($P27="ja",(IF(DQ$3-$F27&lt;0,0,IF(DQ$3-$F27&gt;200,0,INDEX('Modeller - CO2'!$F$4:$AT$59,MATCH("Litter og dødt ved",'Modeller - CO2'!$A$4:$A$59,0),(DQ$3-$F27)/5+1)))*$D27*$G27),0)</f>
        <v>0</v>
      </c>
      <c r="DS27" s="67" cm="1">
        <f t="array" ref="DS27">IF($P27="ja",(IF(DR$3-$F27&lt;0,0,IF(DR$3-$F27&gt;200,0,INDEX('Modeller - CO2'!$F$4:$AT$59,MATCH("Litter og dødt ved",'Modeller - CO2'!$A$4:$A$59,0),(DR$3-$F27)/5+1)))*$D27*$G27),0)</f>
        <v>0</v>
      </c>
      <c r="DT27" s="67" cm="1">
        <f t="array" ref="DT27">IF($P27="ja",(IF(DS$3-$F27&lt;0,0,IF(DS$3-$F27&gt;200,0,INDEX('Modeller - CO2'!$F$4:$AT$59,MATCH("Litter og dødt ved",'Modeller - CO2'!$A$4:$A$59,0),(DS$3-$F27)/5+1)))*$D27*$G27),0)</f>
        <v>0</v>
      </c>
      <c r="DU27" s="67" cm="1">
        <f t="array" ref="DU27">IF($P27="ja",(IF(DT$3-$F27&lt;0,0,IF(DT$3-$F27&gt;200,0,INDEX('Modeller - CO2'!$F$4:$AT$59,MATCH("Litter og dødt ved",'Modeller - CO2'!$A$4:$A$59,0),(DT$3-$F27)/5+1)))*$D27*$G27),0)</f>
        <v>0</v>
      </c>
      <c r="DV27" s="67" cm="1">
        <f t="array" ref="DV27">IF($P27="ja",(IF(DU$3-$F27&lt;0,0,IF(DU$3-$F27&gt;200,0,INDEX('Modeller - CO2'!$F$4:$AT$59,MATCH("Litter og dødt ved",'Modeller - CO2'!$A$4:$A$59,0),(DU$3-$F27)/5+1)))*$D27*$G27),0)</f>
        <v>0</v>
      </c>
      <c r="DW27" s="67" cm="1">
        <f t="array" ref="DW27">IF($P27="ja",(IF(DV$3-$F27&lt;0,0,IF(DV$3-$F27&gt;200,0,INDEX('Modeller - CO2'!$F$4:$AT$59,MATCH("Litter og dødt ved",'Modeller - CO2'!$A$4:$A$59,0),(DV$3-$F27)/5+1)))*$D27*$G27),0)</f>
        <v>0</v>
      </c>
      <c r="DX27" s="67" cm="1">
        <f t="array" ref="DX27">IF($P27="ja",(IF(DW$3-$F27&lt;0,0,IF(DW$3-$F27&gt;200,0,INDEX('Modeller - CO2'!$F$4:$AT$59,MATCH("Litter og dødt ved",'Modeller - CO2'!$A$4:$A$59,0),(DW$3-$F27)/5+1)))*$D27*$G27),0)</f>
        <v>0</v>
      </c>
      <c r="DY27" s="67" cm="1">
        <f t="array" ref="DY27">IF($P27="ja",(IF(DX$3-$F27&lt;0,0,IF(DX$3-$F27&gt;200,0,INDEX('Modeller - CO2'!$F$4:$AT$59,MATCH("Litter og dødt ved",'Modeller - CO2'!$A$4:$A$59,0),(DX$3-$F27)/5+1)))*$D27*$G27),0)</f>
        <v>0</v>
      </c>
      <c r="DZ27" s="67" cm="1">
        <f t="array" ref="DZ27">IF($P27="ja",(IF(DY$3-$F27&lt;0,0,IF(DY$3-$F27&gt;200,0,INDEX('Modeller - CO2'!$F$4:$AT$59,MATCH("Litter og dødt ved",'Modeller - CO2'!$A$4:$A$59,0),(DY$3-$F27)/5+1)))*$D27*$G27),0)</f>
        <v>0</v>
      </c>
      <c r="EA27" s="67" cm="1">
        <f t="array" ref="EA27">IF($P27="ja",(IF(DZ$3-$F27&lt;0,0,IF(DZ$3-$F27&gt;200,0,INDEX('Modeller - CO2'!$F$4:$AT$59,MATCH("Litter og dødt ved",'Modeller - CO2'!$A$4:$A$59,0),(DZ$3-$F27)/5+1)))*$D27*$G27),0)</f>
        <v>0</v>
      </c>
      <c r="EB27" s="67" cm="1">
        <f t="array" ref="EB27">IF($P27="ja",(IF(EA$3-$F27&lt;0,0,IF(EA$3-$F27&gt;200,0,INDEX('Modeller - CO2'!$F$4:$AT$59,MATCH("Litter og dødt ved",'Modeller - CO2'!$A$4:$A$59,0),(EA$3-$F27)/5+1)))*$D27*$G27),0)</f>
        <v>0</v>
      </c>
      <c r="EC27" s="67" cm="1">
        <f t="array" ref="EC27">IF($P27="ja",(IF(EB$3-$F27&lt;0,0,IF(EB$3-$F27&gt;200,0,INDEX('Modeller - CO2'!$F$4:$AT$59,MATCH("Litter og dødt ved",'Modeller - CO2'!$A$4:$A$59,0),(EB$3-$F27)/5+1)))*$D27*$G27),0)</f>
        <v>0</v>
      </c>
      <c r="ED27" s="67" cm="1">
        <f t="array" ref="ED27">IF($P27="ja",(IF(EC$3-$F27&lt;0,0,IF(EC$3-$F27&gt;200,0,INDEX('Modeller - CO2'!$F$4:$AT$59,MATCH("Litter og dødt ved",'Modeller - CO2'!$A$4:$A$59,0),(EC$3-$F27)/5+1)))*$D27*$G27),0)</f>
        <v>0</v>
      </c>
      <c r="EE27" s="67" cm="1">
        <f t="array" ref="EE27">IF($P27="ja",(IF(ED$3-$F27&lt;0,0,IF(ED$3-$F27&gt;200,0,INDEX('Modeller - CO2'!$F$4:$AT$59,MATCH("Litter og dødt ved",'Modeller - CO2'!$A$4:$A$59,0),(ED$3-$F27)/5+1)))*$D27*$G27),0)</f>
        <v>0</v>
      </c>
      <c r="EF27" s="67" cm="1">
        <f t="array" ref="EF27">IF($P27="ja",(IF(EE$3-$F27&lt;0,0,IF(EE$3-$F27&gt;200,0,INDEX('Modeller - CO2'!$F$4:$AT$59,MATCH("Litter og dødt ved",'Modeller - CO2'!$A$4:$A$59,0),(EE$3-$F27)/5+1)))*$D27*$G27),0)</f>
        <v>0</v>
      </c>
      <c r="EG27" s="67" cm="1">
        <f t="array" ref="EG27">IF($P27="ja",(IF(EF$3-$F27&lt;0,0,IF(EF$3-$F27&gt;200,0,INDEX('Modeller - CO2'!$F$4:$AT$59,MATCH("Litter og dødt ved",'Modeller - CO2'!$A$4:$A$59,0),(EF$3-$F27)/5+1)))*$D27*$G27),0)</f>
        <v>0</v>
      </c>
      <c r="EH27" s="67" cm="1">
        <f t="array" ref="EH27">IF($P27="ja",(IF(EG$3-$F27&lt;0,0,IF(EG$3-$F27&gt;200,0,INDEX('Modeller - CO2'!$F$4:$AT$59,MATCH("Litter og dødt ved",'Modeller - CO2'!$A$4:$A$59,0),(EG$3-$F27)/5+1)))*$D27*$G27),0)</f>
        <v>0</v>
      </c>
      <c r="EI27" s="67" cm="1">
        <f t="array" ref="EI27">IF($P27="ja",(IF(EH$3-$F27&lt;0,0,IF(EH$3-$F27&gt;200,0,INDEX('Modeller - CO2'!$F$4:$AT$59,MATCH("Litter og dødt ved",'Modeller - CO2'!$A$4:$A$59,0),(EH$3-$F27)/5+1)))*$D27*$G27),0)</f>
        <v>0</v>
      </c>
      <c r="EJ27" s="67" cm="1">
        <f t="array" ref="EJ27">IF($P27="ja",(IF(EI$3-$F27&lt;0,0,IF(EI$3-$F27&gt;200,0,INDEX('Modeller - CO2'!$F$4:$AT$59,MATCH("Litter og dødt ved",'Modeller - CO2'!$A$4:$A$59,0),(EI$3-$F27)/5+1)))*$D27*$G27),0)</f>
        <v>0</v>
      </c>
      <c r="EK27" s="67" cm="1">
        <f t="array" ref="EK27">IF($P27="ja",(IF(EJ$3-$F27&lt;0,0,IF(EJ$3-$F27&gt;200,0,INDEX('Modeller - CO2'!$F$4:$AT$59,MATCH("Litter og dødt ved",'Modeller - CO2'!$A$4:$A$59,0),(EJ$3-$F27)/5+1)))*$D27*$G27),0)</f>
        <v>0</v>
      </c>
      <c r="EL27" s="67" cm="1">
        <f t="array" ref="EL27">IF($P27="ja",(IF(EK$3-$F27&lt;0,0,IF(EK$3-$F27&gt;200,0,INDEX('Modeller - CO2'!$F$4:$AT$59,MATCH("Litter og dødt ved",'Modeller - CO2'!$A$4:$A$59,0),(EK$3-$F27)/5+1)))*$D27*$G27),0)</f>
        <v>0</v>
      </c>
      <c r="EM27" s="67" cm="1">
        <f t="array" ref="EM27">IF($P27="ja",(IF(EL$3-$F27&lt;0,0,IF(EL$3-$F27&gt;200,0,INDEX('Modeller - CO2'!$F$4:$AT$59,MATCH("Litter og dødt ved",'Modeller - CO2'!$A$4:$A$59,0),(EL$3-$F27)/5+1)))*$D27*$G27),0)</f>
        <v>0</v>
      </c>
      <c r="EN27" s="67" cm="1">
        <f t="array" ref="EN27">IF($P27="ja",(IF(EM$3-$F27&lt;0,0,IF(EM$3-$F27&gt;200,0,INDEX('Modeller - CO2'!$F$4:$AT$59,MATCH("Litter og dødt ved",'Modeller - CO2'!$A$4:$A$59,0),(EM$3-$F27)/5+1)))*$D27*$G27),0)</f>
        <v>0</v>
      </c>
    </row>
    <row r="28" spans="2:144" ht="15.6" x14ac:dyDescent="0.3">
      <c r="B28" s="66">
        <f>'Stamdata - Projektplan'!B72</f>
        <v>0</v>
      </c>
      <c r="C28" s="66">
        <f>'Stamdata - Projektplan'!C72</f>
        <v>0</v>
      </c>
      <c r="D28" s="66">
        <f>'Stamdata - Projektplan'!D72</f>
        <v>0</v>
      </c>
      <c r="E28" s="66">
        <f>'Stamdata - Projektplan'!E72</f>
        <v>0</v>
      </c>
      <c r="F28" s="66">
        <f>'Stamdata - Projektplan'!G72</f>
        <v>0</v>
      </c>
      <c r="G28" s="66">
        <f>'Stamdata - Projektplan'!H72</f>
        <v>0</v>
      </c>
      <c r="H28" s="66">
        <f>'Stamdata - Projektplan'!I72</f>
        <v>0</v>
      </c>
      <c r="I28" s="66">
        <f>'Stamdata - Projektplan'!J72</f>
        <v>0</v>
      </c>
      <c r="J28" s="63" t="str">
        <f>IFERROR(VLOOKUP(I28,'Modeller - CO2'!$A$4:$C$57,3,FALSE),"")</f>
        <v/>
      </c>
      <c r="K28" s="451" t="str">
        <f>IFERROR(VLOOKUP(I28,'Modeller - CO2'!$A$4:$D$57,4,FALSE),"")</f>
        <v/>
      </c>
      <c r="L28" s="453" t="str">
        <f t="shared" si="80"/>
        <v/>
      </c>
      <c r="M28" s="451" t="str">
        <f>IFERROR(VLOOKUP(I28,'Modeller - CO2'!$A$4:$E$57,5,FALSE),"")</f>
        <v/>
      </c>
      <c r="N28" s="453" t="str">
        <f t="shared" si="81"/>
        <v/>
      </c>
      <c r="O28" s="63" t="b">
        <f t="shared" si="79"/>
        <v>1</v>
      </c>
      <c r="P28" s="63" t="str">
        <f t="shared" si="82"/>
        <v>Nej</v>
      </c>
      <c r="R28" s="67" cm="1">
        <f t="array" ref="R28">IFERROR((IF(Q$3-$F28&lt;0,0,IF(Q$3-$F28&gt;200,0,INDEX('Modeller - CO2'!$F$4:$AT$59,MATCH('Opgørelse - CO2'!$I28,'Modeller - CO2'!$A$4:$A$59,0),(Q$3-$F28)/5+1)))*$D28*$G28),0)</f>
        <v>0</v>
      </c>
      <c r="S28" s="67" cm="1">
        <f t="array" ref="S28">IFERROR((IF(R$3-$F28&lt;0,0,IF(R$3-$F28&gt;200,0,INDEX('Modeller - CO2'!$F$4:$AT$59,MATCH('Opgørelse - CO2'!$I28,'Modeller - CO2'!$A$4:$A$59,0),(R$3-$F28)/5+1)))*$D28*$G28),0)</f>
        <v>0</v>
      </c>
      <c r="T28" s="67" cm="1">
        <f t="array" ref="T28">IFERROR((IF(S$3-$F28&lt;0,0,IF(S$3-$F28&gt;200,0,INDEX('Modeller - CO2'!$F$4:$AT$59,MATCH('Opgørelse - CO2'!$I28,'Modeller - CO2'!$A$4:$A$59,0),(S$3-$F28)/5+1)))*$D28*$G28),0)</f>
        <v>0</v>
      </c>
      <c r="U28" s="67" cm="1">
        <f t="array" ref="U28">IFERROR((IF(T$3-$F28&lt;0,0,IF(T$3-$F28&gt;200,0,INDEX('Modeller - CO2'!$F$4:$AT$59,MATCH('Opgørelse - CO2'!$I28,'Modeller - CO2'!$A$4:$A$59,0),(T$3-$F28)/5+1)))*$D28*$G28),0)</f>
        <v>0</v>
      </c>
      <c r="V28" s="67" cm="1">
        <f t="array" ref="V28">IFERROR((IF(U$3-$F28&lt;0,0,IF(U$3-$F28&gt;200,0,INDEX('Modeller - CO2'!$F$4:$AT$59,MATCH('Opgørelse - CO2'!$I28,'Modeller - CO2'!$A$4:$A$59,0),(U$3-$F28)/5+1)))*$D28*$G28),0)</f>
        <v>0</v>
      </c>
      <c r="W28" s="67" cm="1">
        <f t="array" ref="W28">IFERROR((IF(V$3-$F28&lt;0,0,IF(V$3-$F28&gt;200,0,INDEX('Modeller - CO2'!$F$4:$AT$59,MATCH('Opgørelse - CO2'!$I28,'Modeller - CO2'!$A$4:$A$59,0),(V$3-$F28)/5+1)))*$D28*$G28),0)</f>
        <v>0</v>
      </c>
      <c r="X28" s="67" cm="1">
        <f t="array" ref="X28">IFERROR((IF(W$3-$F28&lt;0,0,IF(W$3-$F28&gt;200,0,INDEX('Modeller - CO2'!$F$4:$AT$59,MATCH('Opgørelse - CO2'!$I28,'Modeller - CO2'!$A$4:$A$59,0),(W$3-$F28)/5+1)))*$D28*$G28),0)</f>
        <v>0</v>
      </c>
      <c r="Y28" s="67" cm="1">
        <f t="array" ref="Y28">IFERROR((IF(X$3-$F28&lt;0,0,IF(X$3-$F28&gt;200,0,INDEX('Modeller - CO2'!$F$4:$AT$59,MATCH('Opgørelse - CO2'!$I28,'Modeller - CO2'!$A$4:$A$59,0),(X$3-$F28)/5+1)))*$D28*$G28),0)</f>
        <v>0</v>
      </c>
      <c r="Z28" s="67" cm="1">
        <f t="array" ref="Z28">IFERROR((IF(Y$3-$F28&lt;0,0,IF(Y$3-$F28&gt;200,0,INDEX('Modeller - CO2'!$F$4:$AT$59,MATCH('Opgørelse - CO2'!$I28,'Modeller - CO2'!$A$4:$A$59,0),(Y$3-$F28)/5+1)))*$D28*$G28),0)</f>
        <v>0</v>
      </c>
      <c r="AA28" s="67" cm="1">
        <f t="array" ref="AA28">IFERROR((IF(Z$3-$F28&lt;0,0,IF(Z$3-$F28&gt;200,0,INDEX('Modeller - CO2'!$F$4:$AT$59,MATCH('Opgørelse - CO2'!$I28,'Modeller - CO2'!$A$4:$A$59,0),(Z$3-$F28)/5+1)))*$D28*$G28),0)</f>
        <v>0</v>
      </c>
      <c r="AB28" s="67" cm="1">
        <f t="array" ref="AB28">IFERROR((IF(AA$3-$F28&lt;0,0,IF(AA$3-$F28&gt;200,0,INDEX('Modeller - CO2'!$F$4:$AT$59,MATCH('Opgørelse - CO2'!$I28,'Modeller - CO2'!$A$4:$A$59,0),(AA$3-$F28)/5+1)))*$D28*$G28),0)</f>
        <v>0</v>
      </c>
      <c r="AC28" s="67" cm="1">
        <f t="array" ref="AC28">IFERROR((IF(AB$3-$F28&lt;0,0,IF(AB$3-$F28&gt;200,0,INDEX('Modeller - CO2'!$F$4:$AT$59,MATCH('Opgørelse - CO2'!$I28,'Modeller - CO2'!$A$4:$A$59,0),(AB$3-$F28)/5+1)))*$D28*$G28),0)</f>
        <v>0</v>
      </c>
      <c r="AD28" s="67" cm="1">
        <f t="array" ref="AD28">IFERROR((IF(AC$3-$F28&lt;0,0,IF(AC$3-$F28&gt;200,0,INDEX('Modeller - CO2'!$F$4:$AT$59,MATCH('Opgørelse - CO2'!$I28,'Modeller - CO2'!$A$4:$A$59,0),(AC$3-$F28)/5+1)))*$D28*$G28),0)</f>
        <v>0</v>
      </c>
      <c r="AE28" s="67" cm="1">
        <f t="array" ref="AE28">IFERROR((IF(AD$3-$F28&lt;0,0,IF(AD$3-$F28&gt;200,0,INDEX('Modeller - CO2'!$F$4:$AT$59,MATCH('Opgørelse - CO2'!$I28,'Modeller - CO2'!$A$4:$A$59,0),(AD$3-$F28)/5+1)))*$D28*$G28),0)</f>
        <v>0</v>
      </c>
      <c r="AF28" s="67" cm="1">
        <f t="array" ref="AF28">IFERROR((IF(AE$3-$F28&lt;0,0,IF(AE$3-$F28&gt;200,0,INDEX('Modeller - CO2'!$F$4:$AT$59,MATCH('Opgørelse - CO2'!$I28,'Modeller - CO2'!$A$4:$A$59,0),(AE$3-$F28)/5+1)))*$D28*$G28),0)</f>
        <v>0</v>
      </c>
      <c r="AG28" s="67" cm="1">
        <f t="array" ref="AG28">IFERROR((IF(AF$3-$F28&lt;0,0,IF(AF$3-$F28&gt;200,0,INDEX('Modeller - CO2'!$F$4:$AT$59,MATCH('Opgørelse - CO2'!$I28,'Modeller - CO2'!$A$4:$A$59,0),(AF$3-$F28)/5+1)))*$D28*$G28),0)</f>
        <v>0</v>
      </c>
      <c r="AH28" s="67" cm="1">
        <f t="array" ref="AH28">IFERROR((IF(AG$3-$F28&lt;0,0,IF(AG$3-$F28&gt;200,0,INDEX('Modeller - CO2'!$F$4:$AT$59,MATCH('Opgørelse - CO2'!$I28,'Modeller - CO2'!$A$4:$A$59,0),(AG$3-$F28)/5+1)))*$D28*$G28),0)</f>
        <v>0</v>
      </c>
      <c r="AI28" s="67" cm="1">
        <f t="array" ref="AI28">IFERROR((IF(AH$3-$F28&lt;0,0,IF(AH$3-$F28&gt;200,0,INDEX('Modeller - CO2'!$F$4:$AT$59,MATCH('Opgørelse - CO2'!$I28,'Modeller - CO2'!$A$4:$A$59,0),(AH$3-$F28)/5+1)))*$D28*$G28),0)</f>
        <v>0</v>
      </c>
      <c r="AJ28" s="67" cm="1">
        <f t="array" ref="AJ28">IFERROR((IF(AI$3-$F28&lt;0,0,IF(AI$3-$F28&gt;200,0,INDEX('Modeller - CO2'!$F$4:$AT$59,MATCH('Opgørelse - CO2'!$I28,'Modeller - CO2'!$A$4:$A$59,0),(AI$3-$F28)/5+1)))*$D28*$G28),0)</f>
        <v>0</v>
      </c>
      <c r="AK28" s="67" cm="1">
        <f t="array" ref="AK28">IFERROR((IF(AJ$3-$F28&lt;0,0,IF(AJ$3-$F28&gt;200,0,INDEX('Modeller - CO2'!$F$4:$AT$59,MATCH('Opgørelse - CO2'!$I28,'Modeller - CO2'!$A$4:$A$59,0),(AJ$3-$F28)/5+1)))*$D28*$G28),0)</f>
        <v>0</v>
      </c>
      <c r="AL28" s="67" cm="1">
        <f t="array" ref="AL28">IFERROR((IF(AK$3-$F28&lt;0,0,IF(AK$3-$F28&gt;200,0,INDEX('Modeller - CO2'!$F$4:$AT$59,MATCH('Opgørelse - CO2'!$I28,'Modeller - CO2'!$A$4:$A$59,0),(AK$3-$F28)/5+1)))*$D28*$G28),0)</f>
        <v>0</v>
      </c>
      <c r="AM28" s="67" cm="1">
        <f t="array" ref="AM28">IFERROR((IF(AL$3-$F28&lt;0,0,IF(AL$3-$F28&gt;200,0,INDEX('Modeller - CO2'!$F$4:$AT$59,MATCH('Opgørelse - CO2'!$I28,'Modeller - CO2'!$A$4:$A$59,0),(AL$3-$F28)/5+1)))*$D28*$G28),0)</f>
        <v>0</v>
      </c>
      <c r="AN28" s="67" cm="1">
        <f t="array" ref="AN28">IFERROR((IF(AM$3-$F28&lt;0,0,IF(AM$3-$F28&gt;200,0,INDEX('Modeller - CO2'!$F$4:$AT$59,MATCH('Opgørelse - CO2'!$I28,'Modeller - CO2'!$A$4:$A$59,0),(AM$3-$F28)/5+1)))*$D28*$G28),0)</f>
        <v>0</v>
      </c>
      <c r="AO28" s="67" cm="1">
        <f t="array" ref="AO28">IFERROR((IF(AN$3-$F28&lt;0,0,IF(AN$3-$F28&gt;200,0,INDEX('Modeller - CO2'!$F$4:$AT$59,MATCH('Opgørelse - CO2'!$I28,'Modeller - CO2'!$A$4:$A$59,0),(AN$3-$F28)/5+1)))*$D28*$G28),0)</f>
        <v>0</v>
      </c>
      <c r="AP28" s="67" cm="1">
        <f t="array" ref="AP28">IFERROR((IF(AO$3-$F28&lt;0,0,IF(AO$3-$F28&gt;200,0,INDEX('Modeller - CO2'!$F$4:$AT$59,MATCH('Opgørelse - CO2'!$I28,'Modeller - CO2'!$A$4:$A$59,0),(AO$3-$F28)/5+1)))*$D28*$G28),0)</f>
        <v>0</v>
      </c>
      <c r="AQ28" s="67" cm="1">
        <f t="array" ref="AQ28">IFERROR((IF(AP$3-$F28&lt;0,0,IF(AP$3-$F28&gt;200,0,INDEX('Modeller - CO2'!$F$4:$AT$59,MATCH('Opgørelse - CO2'!$I28,'Modeller - CO2'!$A$4:$A$59,0),(AP$3-$F28)/5+1)))*$D28*$G28),0)</f>
        <v>0</v>
      </c>
      <c r="AR28" s="67" cm="1">
        <f t="array" ref="AR28">IFERROR((IF(AQ$3-$F28&lt;0,0,IF(AQ$3-$F28&gt;200,0,INDEX('Modeller - CO2'!$F$4:$AT$59,MATCH('Opgørelse - CO2'!$I28,'Modeller - CO2'!$A$4:$A$59,0),(AQ$3-$F28)/5+1)))*$D28*$G28),0)</f>
        <v>0</v>
      </c>
      <c r="AS28" s="67" cm="1">
        <f t="array" ref="AS28">IFERROR((IF(AR$3-$F28&lt;0,0,IF(AR$3-$F28&gt;200,0,INDEX('Modeller - CO2'!$F$4:$AT$59,MATCH('Opgørelse - CO2'!$I28,'Modeller - CO2'!$A$4:$A$59,0),(AR$3-$F28)/5+1)))*$D28*$G28),0)</f>
        <v>0</v>
      </c>
      <c r="AT28" s="67" cm="1">
        <f t="array" ref="AT28">IFERROR((IF(AS$3-$F28&lt;0,0,IF(AS$3-$F28&gt;200,0,INDEX('Modeller - CO2'!$F$4:$AT$59,MATCH('Opgørelse - CO2'!$I28,'Modeller - CO2'!$A$4:$A$59,0),(AS$3-$F28)/5+1)))*$D28*$G28),0)</f>
        <v>0</v>
      </c>
      <c r="AU28" s="67" cm="1">
        <f t="array" ref="AU28">IFERROR((IF(AT$3-$F28&lt;0,0,IF(AT$3-$F28&gt;200,0,INDEX('Modeller - CO2'!$F$4:$AT$59,MATCH('Opgørelse - CO2'!$I28,'Modeller - CO2'!$A$4:$A$59,0),(AT$3-$F28)/5+1)))*$D28*$G28),0)</f>
        <v>0</v>
      </c>
      <c r="AV28" s="67" cm="1">
        <f t="array" ref="AV28">IFERROR((IF(AU$3-$F28&lt;0,0,IF(AU$3-$F28&gt;200,0,INDEX('Modeller - CO2'!$F$4:$AT$59,MATCH('Opgørelse - CO2'!$I28,'Modeller - CO2'!$A$4:$A$59,0),(AU$3-$F28)/5+1)))*$D28*$G28),0)</f>
        <v>0</v>
      </c>
      <c r="AW28" s="67" cm="1">
        <f t="array" ref="AW28">IFERROR((IF(AV$3-$F28&lt;0,0,IF(AV$3-$F28&gt;200,0,INDEX('Modeller - CO2'!$F$4:$AT$59,MATCH('Opgørelse - CO2'!$I28,'Modeller - CO2'!$A$4:$A$59,0),(AV$3-$F28)/5+1)))*$D28*$G28),0)</f>
        <v>0</v>
      </c>
      <c r="AX28" s="67" cm="1">
        <f t="array" ref="AX28">IFERROR((IF(AW$3-$F28&lt;0,0,IF(AW$3-$F28&gt;200,0,INDEX('Modeller - CO2'!$F$4:$AT$59,MATCH('Opgørelse - CO2'!$I28,'Modeller - CO2'!$A$4:$A$59,0),(AW$3-$F28)/5+1)))*$D28*$G28),0)</f>
        <v>0</v>
      </c>
      <c r="AY28" s="67" cm="1">
        <f t="array" ref="AY28">IFERROR((IF(AX$3-$F28&lt;0,0,IF(AX$3-$F28&gt;200,0,INDEX('Modeller - CO2'!$F$4:$AT$59,MATCH('Opgørelse - CO2'!$I28,'Modeller - CO2'!$A$4:$A$59,0),(AX$3-$F28)/5+1)))*$D28*$G28),0)</f>
        <v>0</v>
      </c>
      <c r="AZ28" s="67" cm="1">
        <f t="array" ref="AZ28">IFERROR((IF(AY$3-$F28&lt;0,0,IF(AY$3-$F28&gt;200,0,INDEX('Modeller - CO2'!$F$4:$AT$59,MATCH('Opgørelse - CO2'!$I28,'Modeller - CO2'!$A$4:$A$59,0),(AY$3-$F28)/5+1)))*$D28*$G28),0)</f>
        <v>0</v>
      </c>
      <c r="BA28" s="67" cm="1">
        <f t="array" ref="BA28">IFERROR((IF(AZ$3-$F28&lt;0,0,IF(AZ$3-$F28&gt;200,0,INDEX('Modeller - CO2'!$F$4:$AT$59,MATCH('Opgørelse - CO2'!$I28,'Modeller - CO2'!$A$4:$A$59,0),(AZ$3-$F28)/5+1)))*$D28*$G28),0)</f>
        <v>0</v>
      </c>
      <c r="BB28" s="67" cm="1">
        <f t="array" ref="BB28">IFERROR((IF(BA$3-$F28&lt;0,0,IF(BA$3-$F28&gt;200,0,INDEX('Modeller - CO2'!$F$4:$AT$59,MATCH('Opgørelse - CO2'!$I28,'Modeller - CO2'!$A$4:$A$59,0),(BA$3-$F28)/5+1)))*$D28*$G28),0)</f>
        <v>0</v>
      </c>
      <c r="BC28" s="67" cm="1">
        <f t="array" ref="BC28">IFERROR((IF(BB$3-$F28&lt;0,0,IF(BB$3-$F28&gt;200,0,INDEX('Modeller - CO2'!$F$4:$AT$59,MATCH('Opgørelse - CO2'!$I28,'Modeller - CO2'!$A$4:$A$59,0),(BB$3-$F28)/5+1)))*$D28*$G28),0)</f>
        <v>0</v>
      </c>
      <c r="BD28" s="67" cm="1">
        <f t="array" ref="BD28">IFERROR((IF(BC$3-$F28&lt;0,0,IF(BC$3-$F28&gt;200,0,INDEX('Modeller - CO2'!$F$4:$AT$59,MATCH('Opgørelse - CO2'!$I28,'Modeller - CO2'!$A$4:$A$59,0),(BC$3-$F28)/5+1)))*$D28*$G28),0)</f>
        <v>0</v>
      </c>
      <c r="BE28" s="67" cm="1">
        <f t="array" ref="BE28">IFERROR((IF(BD$3-$F28&lt;0,0,IF(BD$3-$F28&gt;200,0,INDEX('Modeller - CO2'!$F$4:$AT$59,MATCH('Opgørelse - CO2'!$I28,'Modeller - CO2'!$A$4:$A$59,0),(BD$3-$F28)/5+1)))*$D28*$G28),0)</f>
        <v>0</v>
      </c>
      <c r="BF28" s="67" cm="1">
        <f t="array" ref="BF28">IFERROR((IF(BE$3-$F28&lt;0,0,IF(BE$3-$F28&gt;200,0,INDEX('Modeller - CO2'!$F$4:$AT$59,MATCH('Opgørelse - CO2'!$I28,'Modeller - CO2'!$A$4:$A$59,0),(BE$3-$F28)/5+1)))*$D28*$G28),0)</f>
        <v>0</v>
      </c>
      <c r="BI28" s="67" cm="1">
        <f t="array" ref="BI28">IF($H28="ja",(IF(Q$3-$F28&lt;0,0,IF(Q$3-$F28&gt;200,0,INDEX('Modeller - CO2'!$F$4:$AT$59,MATCH("Jordbund",'Modeller - CO2'!$A$4:$A$59,0),(Q$3-$F28)/5+1)))*$D28*$G28),0)</f>
        <v>0</v>
      </c>
      <c r="BJ28" s="67" cm="1">
        <f t="array" ref="BJ28">IF($H28="ja",(IF(R$3-$F28&lt;0,0,IF(R$3-$F28&gt;200,0,INDEX('Modeller - CO2'!$F$4:$AT$59,MATCH("Jordbund",'Modeller - CO2'!$A$4:$A$59,0),(R$3-$F28)/5+1)))*$D28*$G28),0)</f>
        <v>0</v>
      </c>
      <c r="BK28" s="67" cm="1">
        <f t="array" ref="BK28">IF($H28="ja",(IF(S$3-$F28&lt;0,0,IF(S$3-$F28&gt;200,0,INDEX('Modeller - CO2'!$F$4:$AT$59,MATCH("Jordbund",'Modeller - CO2'!$A$4:$A$59,0),(S$3-$F28)/5+1)))*$D28*$G28),0)</f>
        <v>0</v>
      </c>
      <c r="BL28" s="67" cm="1">
        <f t="array" ref="BL28">IF($H28="ja",(IF(T$3-$F28&lt;0,0,IF(T$3-$F28&gt;200,0,INDEX('Modeller - CO2'!$F$4:$AT$59,MATCH("Jordbund",'Modeller - CO2'!$A$4:$A$59,0),(T$3-$F28)/5+1)))*$D28*$G28),0)</f>
        <v>0</v>
      </c>
      <c r="BM28" s="67" cm="1">
        <f t="array" ref="BM28">IF($H28="ja",(IF(U$3-$F28&lt;0,0,IF(U$3-$F28&gt;200,0,INDEX('Modeller - CO2'!$F$4:$AT$59,MATCH("Jordbund",'Modeller - CO2'!$A$4:$A$59,0),(U$3-$F28)/5+1)))*$D28*$G28),0)</f>
        <v>0</v>
      </c>
      <c r="BN28" s="67" cm="1">
        <f t="array" ref="BN28">IF($H28="ja",(IF(V$3-$F28&lt;0,0,IF(V$3-$F28&gt;200,0,INDEX('Modeller - CO2'!$F$4:$AT$59,MATCH("Jordbund",'Modeller - CO2'!$A$4:$A$59,0),(V$3-$F28)/5+1)))*$D28*$G28),0)</f>
        <v>0</v>
      </c>
      <c r="BO28" s="67" cm="1">
        <f t="array" ref="BO28">IF($H28="ja",(IF(W$3-$F28&lt;0,0,IF(W$3-$F28&gt;200,0,INDEX('Modeller - CO2'!$F$4:$AT$59,MATCH("Jordbund",'Modeller - CO2'!$A$4:$A$59,0),(W$3-$F28)/5+1)))*$D28*$G28),0)</f>
        <v>0</v>
      </c>
      <c r="BP28" s="67" cm="1">
        <f t="array" ref="BP28">IF($H28="ja",(IF(X$3-$F28&lt;0,0,IF(X$3-$F28&gt;200,0,INDEX('Modeller - CO2'!$F$4:$AT$59,MATCH("Jordbund",'Modeller - CO2'!$A$4:$A$59,0),(X$3-$F28)/5+1)))*$D28*$G28),0)</f>
        <v>0</v>
      </c>
      <c r="BQ28" s="67" cm="1">
        <f t="array" ref="BQ28">IF($H28="ja",(IF(Y$3-$F28&lt;0,0,IF(Y$3-$F28&gt;200,0,INDEX('Modeller - CO2'!$F$4:$AT$59,MATCH("Jordbund",'Modeller - CO2'!$A$4:$A$59,0),(Y$3-$F28)/5+1)))*$D28*$G28),0)</f>
        <v>0</v>
      </c>
      <c r="BR28" s="67" cm="1">
        <f t="array" ref="BR28">IF($H28="ja",(IF(Z$3-$F28&lt;0,0,IF(Z$3-$F28&gt;200,0,INDEX('Modeller - CO2'!$F$4:$AT$59,MATCH("Jordbund",'Modeller - CO2'!$A$4:$A$59,0),(Z$3-$F28)/5+1)))*$D28*$G28),0)</f>
        <v>0</v>
      </c>
      <c r="BS28" s="67" cm="1">
        <f t="array" ref="BS28">IF($H28="ja",(IF(AA$3-$F28&lt;0,0,IF(AA$3-$F28&gt;200,0,INDEX('Modeller - CO2'!$F$4:$AT$59,MATCH("Jordbund",'Modeller - CO2'!$A$4:$A$59,0),(AA$3-$F28)/5+1)))*$D28*$G28),0)</f>
        <v>0</v>
      </c>
      <c r="BT28" s="67" cm="1">
        <f t="array" ref="BT28">IF($H28="ja",(IF(AB$3-$F28&lt;0,0,IF(AB$3-$F28&gt;200,0,INDEX('Modeller - CO2'!$F$4:$AT$59,MATCH("Jordbund",'Modeller - CO2'!$A$4:$A$59,0),(AB$3-$F28)/5+1)))*$D28*$G28),0)</f>
        <v>0</v>
      </c>
      <c r="BU28" s="67" cm="1">
        <f t="array" ref="BU28">IF($H28="ja",(IF(AC$3-$F28&lt;0,0,IF(AC$3-$F28&gt;200,0,INDEX('Modeller - CO2'!$F$4:$AT$59,MATCH("Jordbund",'Modeller - CO2'!$A$4:$A$59,0),(AC$3-$F28)/5+1)))*$D28*$G28),0)</f>
        <v>0</v>
      </c>
      <c r="BV28" s="67" cm="1">
        <f t="array" ref="BV28">IF($H28="ja",(IF(AD$3-$F28&lt;0,0,IF(AD$3-$F28&gt;200,0,INDEX('Modeller - CO2'!$F$4:$AT$59,MATCH("Jordbund",'Modeller - CO2'!$A$4:$A$59,0),(AD$3-$F28)/5+1)))*$D28*$G28),0)</f>
        <v>0</v>
      </c>
      <c r="BW28" s="67" cm="1">
        <f t="array" ref="BW28">IF($H28="ja",(IF(AE$3-$F28&lt;0,0,IF(AE$3-$F28&gt;200,0,INDEX('Modeller - CO2'!$F$4:$AT$59,MATCH("Jordbund",'Modeller - CO2'!$A$4:$A$59,0),(AE$3-$F28)/5+1)))*$D28*$G28),0)</f>
        <v>0</v>
      </c>
      <c r="BX28" s="67" cm="1">
        <f t="array" ref="BX28">IF($H28="ja",(IF(AF$3-$F28&lt;0,0,IF(AF$3-$F28&gt;200,0,INDEX('Modeller - CO2'!$F$4:$AT$59,MATCH("Jordbund",'Modeller - CO2'!$A$4:$A$59,0),(AF$3-$F28)/5+1)))*$D28*$G28),0)</f>
        <v>0</v>
      </c>
      <c r="BY28" s="67" cm="1">
        <f t="array" ref="BY28">IF($H28="ja",(IF(AG$3-$F28&lt;0,0,IF(AG$3-$F28&gt;200,0,INDEX('Modeller - CO2'!$F$4:$AT$59,MATCH("Jordbund",'Modeller - CO2'!$A$4:$A$59,0),(AG$3-$F28)/5+1)))*$D28*$G28),0)</f>
        <v>0</v>
      </c>
      <c r="BZ28" s="67" cm="1">
        <f t="array" ref="BZ28">IF($H28="ja",(IF(AH$3-$F28&lt;0,0,IF(AH$3-$F28&gt;200,0,INDEX('Modeller - CO2'!$F$4:$AT$59,MATCH("Jordbund",'Modeller - CO2'!$A$4:$A$59,0),(AH$3-$F28)/5+1)))*$D28*$G28),0)</f>
        <v>0</v>
      </c>
      <c r="CA28" s="67" cm="1">
        <f t="array" ref="CA28">IF($H28="ja",(IF(AI$3-$F28&lt;0,0,IF(AI$3-$F28&gt;200,0,INDEX('Modeller - CO2'!$F$4:$AT$59,MATCH("Jordbund",'Modeller - CO2'!$A$4:$A$59,0),(AI$3-$F28)/5+1)))*$D28*$G28),0)</f>
        <v>0</v>
      </c>
      <c r="CB28" s="67" cm="1">
        <f t="array" ref="CB28">IF($H28="ja",(IF(AJ$3-$F28&lt;0,0,IF(AJ$3-$F28&gt;200,0,INDEX('Modeller - CO2'!$F$4:$AT$59,MATCH("Jordbund",'Modeller - CO2'!$A$4:$A$59,0),(AJ$3-$F28)/5+1)))*$D28*$G28),0)</f>
        <v>0</v>
      </c>
      <c r="CC28" s="67" cm="1">
        <f t="array" ref="CC28">IF($H28="ja",(IF(AK$3-$F28&lt;0,0,IF(AK$3-$F28&gt;200,0,INDEX('Modeller - CO2'!$F$4:$AT$59,MATCH("Jordbund",'Modeller - CO2'!$A$4:$A$59,0),(AK$3-$F28)/5+1)))*$D28*$G28),0)</f>
        <v>0</v>
      </c>
      <c r="CD28" s="67" cm="1">
        <f t="array" ref="CD28">IF($H28="ja",(IF(AL$3-$F28&lt;0,0,IF(AL$3-$F28&gt;200,0,INDEX('Modeller - CO2'!$F$4:$AT$59,MATCH("Jordbund",'Modeller - CO2'!$A$4:$A$59,0),(AL$3-$F28)/5+1)))*$D28*$G28),0)</f>
        <v>0</v>
      </c>
      <c r="CE28" s="67" cm="1">
        <f t="array" ref="CE28">IF($H28="ja",(IF(AM$3-$F28&lt;0,0,IF(AM$3-$F28&gt;200,0,INDEX('Modeller - CO2'!$F$4:$AT$59,MATCH("Jordbund",'Modeller - CO2'!$A$4:$A$59,0),(AM$3-$F28)/5+1)))*$D28*$G28),0)</f>
        <v>0</v>
      </c>
      <c r="CF28" s="67" cm="1">
        <f t="array" ref="CF28">IF($H28="ja",(IF(AN$3-$F28&lt;0,0,IF(AN$3-$F28&gt;200,0,INDEX('Modeller - CO2'!$F$4:$AT$59,MATCH("Jordbund",'Modeller - CO2'!$A$4:$A$59,0),(AN$3-$F28)/5+1)))*$D28*$G28),0)</f>
        <v>0</v>
      </c>
      <c r="CG28" s="67" cm="1">
        <f t="array" ref="CG28">IF($H28="ja",(IF(AO$3-$F28&lt;0,0,IF(AO$3-$F28&gt;200,0,INDEX('Modeller - CO2'!$F$4:$AT$59,MATCH("Jordbund",'Modeller - CO2'!$A$4:$A$59,0),(AO$3-$F28)/5+1)))*$D28*$G28),0)</f>
        <v>0</v>
      </c>
      <c r="CH28" s="67" cm="1">
        <f t="array" ref="CH28">IF($H28="ja",(IF(AP$3-$F28&lt;0,0,IF(AP$3-$F28&gt;200,0,INDEX('Modeller - CO2'!$F$4:$AT$59,MATCH("Jordbund",'Modeller - CO2'!$A$4:$A$59,0),(AP$3-$F28)/5+1)))*$D28*$G28),0)</f>
        <v>0</v>
      </c>
      <c r="CI28" s="67" cm="1">
        <f t="array" ref="CI28">IF($H28="ja",(IF(AQ$3-$F28&lt;0,0,IF(AQ$3-$F28&gt;200,0,INDEX('Modeller - CO2'!$F$4:$AT$59,MATCH("Jordbund",'Modeller - CO2'!$A$4:$A$59,0),(AQ$3-$F28)/5+1)))*$D28*$G28),0)</f>
        <v>0</v>
      </c>
      <c r="CJ28" s="67" cm="1">
        <f t="array" ref="CJ28">IF($H28="ja",(IF(AR$3-$F28&lt;0,0,IF(AR$3-$F28&gt;200,0,INDEX('Modeller - CO2'!$F$4:$AT$59,MATCH("Jordbund",'Modeller - CO2'!$A$4:$A$59,0),(AR$3-$F28)/5+1)))*$D28*$G28),0)</f>
        <v>0</v>
      </c>
      <c r="CK28" s="67" cm="1">
        <f t="array" ref="CK28">IF($H28="ja",(IF(AS$3-$F28&lt;0,0,IF(AS$3-$F28&gt;200,0,INDEX('Modeller - CO2'!$F$4:$AT$59,MATCH("Jordbund",'Modeller - CO2'!$A$4:$A$59,0),(AS$3-$F28)/5+1)))*$D28*$G28),0)</f>
        <v>0</v>
      </c>
      <c r="CL28" s="67" cm="1">
        <f t="array" ref="CL28">IF($H28="ja",(IF(AT$3-$F28&lt;0,0,IF(AT$3-$F28&gt;200,0,INDEX('Modeller - CO2'!$F$4:$AT$59,MATCH("Jordbund",'Modeller - CO2'!$A$4:$A$59,0),(AT$3-$F28)/5+1)))*$D28*$G28),0)</f>
        <v>0</v>
      </c>
      <c r="CM28" s="67" cm="1">
        <f t="array" ref="CM28">IF($H28="ja",(IF(AU$3-$F28&lt;0,0,IF(AU$3-$F28&gt;200,0,INDEX('Modeller - CO2'!$F$4:$AT$59,MATCH("Jordbund",'Modeller - CO2'!$A$4:$A$59,0),(AU$3-$F28)/5+1)))*$D28*$G28),0)</f>
        <v>0</v>
      </c>
      <c r="CN28" s="67" cm="1">
        <f t="array" ref="CN28">IF($H28="ja",(IF(AV$3-$F28&lt;0,0,IF(AV$3-$F28&gt;200,0,INDEX('Modeller - CO2'!$F$4:$AT$59,MATCH("Jordbund",'Modeller - CO2'!$A$4:$A$59,0),(AV$3-$F28)/5+1)))*$D28*$G28),0)</f>
        <v>0</v>
      </c>
      <c r="CO28" s="67" cm="1">
        <f t="array" ref="CO28">IF($H28="ja",(IF(AW$3-$F28&lt;0,0,IF(AW$3-$F28&gt;200,0,INDEX('Modeller - CO2'!$F$4:$AT$59,MATCH("Jordbund",'Modeller - CO2'!$A$4:$A$59,0),(AW$3-$F28)/5+1)))*$D28*$G28),0)</f>
        <v>0</v>
      </c>
      <c r="CP28" s="67" cm="1">
        <f t="array" ref="CP28">IF($H28="ja",(IF(AX$3-$F28&lt;0,0,IF(AX$3-$F28&gt;200,0,INDEX('Modeller - CO2'!$F$4:$AT$59,MATCH("Jordbund",'Modeller - CO2'!$A$4:$A$59,0),(AX$3-$F28)/5+1)))*$D28*$G28),0)</f>
        <v>0</v>
      </c>
      <c r="CQ28" s="67" cm="1">
        <f t="array" ref="CQ28">IF($H28="ja",(IF(AY$3-$F28&lt;0,0,IF(AY$3-$F28&gt;200,0,INDEX('Modeller - CO2'!$F$4:$AT$59,MATCH("Jordbund",'Modeller - CO2'!$A$4:$A$59,0),(AY$3-$F28)/5+1)))*$D28*$G28),0)</f>
        <v>0</v>
      </c>
      <c r="CR28" s="67" cm="1">
        <f t="array" ref="CR28">IF($H28="ja",(IF(AZ$3-$F28&lt;0,0,IF(AZ$3-$F28&gt;200,0,INDEX('Modeller - CO2'!$F$4:$AT$59,MATCH("Jordbund",'Modeller - CO2'!$A$4:$A$59,0),(AZ$3-$F28)/5+1)))*$D28*$G28),0)</f>
        <v>0</v>
      </c>
      <c r="CS28" s="67" cm="1">
        <f t="array" ref="CS28">IF($H28="ja",(IF(BA$3-$F28&lt;0,0,IF(BA$3-$F28&gt;200,0,INDEX('Modeller - CO2'!$F$4:$AT$59,MATCH("Jordbund",'Modeller - CO2'!$A$4:$A$59,0),(BA$3-$F28)/5+1)))*$D28*$G28),0)</f>
        <v>0</v>
      </c>
      <c r="CT28" s="67" cm="1">
        <f t="array" ref="CT28">IF($H28="ja",(IF(BB$3-$F28&lt;0,0,IF(BB$3-$F28&gt;200,0,INDEX('Modeller - CO2'!$F$4:$AT$59,MATCH("Jordbund",'Modeller - CO2'!$A$4:$A$59,0),(BB$3-$F28)/5+1)))*$D28*$G28),0)</f>
        <v>0</v>
      </c>
      <c r="CU28" s="67" cm="1">
        <f t="array" ref="CU28">IF($H28="ja",(IF(BC$3-$F28&lt;0,0,IF(BC$3-$F28&gt;200,0,INDEX('Modeller - CO2'!$F$4:$AT$59,MATCH("Jordbund",'Modeller - CO2'!$A$4:$A$59,0),(BC$3-$F28)/5+1)))*$D28*$G28),0)</f>
        <v>0</v>
      </c>
      <c r="CV28" s="67" cm="1">
        <f t="array" ref="CV28">IF($H28="ja",(IF(BD$3-$F28&lt;0,0,IF(BD$3-$F28&gt;200,0,INDEX('Modeller - CO2'!$F$4:$AT$59,MATCH("Jordbund",'Modeller - CO2'!$A$4:$A$59,0),(BD$3-$F28)/5+1)))*$D28*$G28),0)</f>
        <v>0</v>
      </c>
      <c r="CW28" s="67" cm="1">
        <f t="array" ref="CW28">IF($H28="ja",(IF(BE$3-$F28&lt;0,0,IF(BE$3-$F28&gt;200,0,INDEX('Modeller - CO2'!$F$4:$AT$59,MATCH("Jordbund",'Modeller - CO2'!$A$4:$A$59,0),(BE$3-$F28)/5+1)))*$D28*$G28),0)</f>
        <v>0</v>
      </c>
      <c r="CZ28" s="67" cm="1">
        <f t="array" ref="CZ28">IF($P28="ja",(IF(CY$3-$F28&lt;0,0,IF(CY$3-$F28&gt;200,0,INDEX('Modeller - CO2'!$F$4:$AT$59,MATCH("Litter og dødt ved",'Modeller - CO2'!$A$4:$A$59,0),(CY$3-$F28)/5+1)))*$D28*$G28),0)</f>
        <v>0</v>
      </c>
      <c r="DA28" s="67" cm="1">
        <f t="array" ref="DA28">IF($P28="ja",(IF(CZ$3-$F28&lt;0,0,IF(CZ$3-$F28&gt;200,0,INDEX('Modeller - CO2'!$F$4:$AT$59,MATCH("Litter og dødt ved",'Modeller - CO2'!$A$4:$A$59,0),(CZ$3-$F28)/5+1)))*$D28*$G28),0)</f>
        <v>0</v>
      </c>
      <c r="DB28" s="67" cm="1">
        <f t="array" ref="DB28">IF($P28="ja",(IF(DA$3-$F28&lt;0,0,IF(DA$3-$F28&gt;200,0,INDEX('Modeller - CO2'!$F$4:$AT$59,MATCH("Litter og dødt ved",'Modeller - CO2'!$A$4:$A$59,0),(DA$3-$F28)/5+1)))*$D28*$G28),0)</f>
        <v>0</v>
      </c>
      <c r="DC28" s="67" cm="1">
        <f t="array" ref="DC28">IF($P28="ja",(IF(DB$3-$F28&lt;0,0,IF(DB$3-$F28&gt;200,0,INDEX('Modeller - CO2'!$F$4:$AT$59,MATCH("Litter og dødt ved",'Modeller - CO2'!$A$4:$A$59,0),(DB$3-$F28)/5+1)))*$D28*$G28),0)</f>
        <v>0</v>
      </c>
      <c r="DD28" s="67" cm="1">
        <f t="array" ref="DD28">IF($P28="ja",(IF(DC$3-$F28&lt;0,0,IF(DC$3-$F28&gt;200,0,INDEX('Modeller - CO2'!$F$4:$AT$59,MATCH("Litter og dødt ved",'Modeller - CO2'!$A$4:$A$59,0),(DC$3-$F28)/5+1)))*$D28*$G28),0)</f>
        <v>0</v>
      </c>
      <c r="DE28" s="67" cm="1">
        <f t="array" ref="DE28">IF($P28="ja",(IF(DD$3-$F28&lt;0,0,IF(DD$3-$F28&gt;200,0,INDEX('Modeller - CO2'!$F$4:$AT$59,MATCH("Litter og dødt ved",'Modeller - CO2'!$A$4:$A$59,0),(DD$3-$F28)/5+1)))*$D28*$G28),0)</f>
        <v>0</v>
      </c>
      <c r="DF28" s="67" cm="1">
        <f t="array" ref="DF28">IF($P28="ja",(IF(DE$3-$F28&lt;0,0,IF(DE$3-$F28&gt;200,0,INDEX('Modeller - CO2'!$F$4:$AT$59,MATCH("Litter og dødt ved",'Modeller - CO2'!$A$4:$A$59,0),(DE$3-$F28)/5+1)))*$D28*$G28),0)</f>
        <v>0</v>
      </c>
      <c r="DG28" s="67" cm="1">
        <f t="array" ref="DG28">IF($P28="ja",(IF(DF$3-$F28&lt;0,0,IF(DF$3-$F28&gt;200,0,INDEX('Modeller - CO2'!$F$4:$AT$59,MATCH("Litter og dødt ved",'Modeller - CO2'!$A$4:$A$59,0),(DF$3-$F28)/5+1)))*$D28*$G28),0)</f>
        <v>0</v>
      </c>
      <c r="DH28" s="67" cm="1">
        <f t="array" ref="DH28">IF($P28="ja",(IF(DG$3-$F28&lt;0,0,IF(DG$3-$F28&gt;200,0,INDEX('Modeller - CO2'!$F$4:$AT$59,MATCH("Litter og dødt ved",'Modeller - CO2'!$A$4:$A$59,0),(DG$3-$F28)/5+1)))*$D28*$G28),0)</f>
        <v>0</v>
      </c>
      <c r="DI28" s="67" cm="1">
        <f t="array" ref="DI28">IF($P28="ja",(IF(DH$3-$F28&lt;0,0,IF(DH$3-$F28&gt;200,0,INDEX('Modeller - CO2'!$F$4:$AT$59,MATCH("Litter og dødt ved",'Modeller - CO2'!$A$4:$A$59,0),(DH$3-$F28)/5+1)))*$D28*$G28),0)</f>
        <v>0</v>
      </c>
      <c r="DJ28" s="67" cm="1">
        <f t="array" ref="DJ28">IF($P28="ja",(IF(DI$3-$F28&lt;0,0,IF(DI$3-$F28&gt;200,0,INDEX('Modeller - CO2'!$F$4:$AT$59,MATCH("Litter og dødt ved",'Modeller - CO2'!$A$4:$A$59,0),(DI$3-$F28)/5+1)))*$D28*$G28),0)</f>
        <v>0</v>
      </c>
      <c r="DK28" s="67" cm="1">
        <f t="array" ref="DK28">IF($P28="ja",(IF(DJ$3-$F28&lt;0,0,IF(DJ$3-$F28&gt;200,0,INDEX('Modeller - CO2'!$F$4:$AT$59,MATCH("Litter og dødt ved",'Modeller - CO2'!$A$4:$A$59,0),(DJ$3-$F28)/5+1)))*$D28*$G28),0)</f>
        <v>0</v>
      </c>
      <c r="DL28" s="67" cm="1">
        <f t="array" ref="DL28">IF($P28="ja",(IF(DK$3-$F28&lt;0,0,IF(DK$3-$F28&gt;200,0,INDEX('Modeller - CO2'!$F$4:$AT$59,MATCH("Litter og dødt ved",'Modeller - CO2'!$A$4:$A$59,0),(DK$3-$F28)/5+1)))*$D28*$G28),0)</f>
        <v>0</v>
      </c>
      <c r="DM28" s="67" cm="1">
        <f t="array" ref="DM28">IF($P28="ja",(IF(DL$3-$F28&lt;0,0,IF(DL$3-$F28&gt;200,0,INDEX('Modeller - CO2'!$F$4:$AT$59,MATCH("Litter og dødt ved",'Modeller - CO2'!$A$4:$A$59,0),(DL$3-$F28)/5+1)))*$D28*$G28),0)</f>
        <v>0</v>
      </c>
      <c r="DN28" s="67" cm="1">
        <f t="array" ref="DN28">IF($P28="ja",(IF(DM$3-$F28&lt;0,0,IF(DM$3-$F28&gt;200,0,INDEX('Modeller - CO2'!$F$4:$AT$59,MATCH("Litter og dødt ved",'Modeller - CO2'!$A$4:$A$59,0),(DM$3-$F28)/5+1)))*$D28*$G28),0)</f>
        <v>0</v>
      </c>
      <c r="DO28" s="67" cm="1">
        <f t="array" ref="DO28">IF($P28="ja",(IF(DN$3-$F28&lt;0,0,IF(DN$3-$F28&gt;200,0,INDEX('Modeller - CO2'!$F$4:$AT$59,MATCH("Litter og dødt ved",'Modeller - CO2'!$A$4:$A$59,0),(DN$3-$F28)/5+1)))*$D28*$G28),0)</f>
        <v>0</v>
      </c>
      <c r="DP28" s="67" cm="1">
        <f t="array" ref="DP28">IF($P28="ja",(IF(DO$3-$F28&lt;0,0,IF(DO$3-$F28&gt;200,0,INDEX('Modeller - CO2'!$F$4:$AT$59,MATCH("Litter og dødt ved",'Modeller - CO2'!$A$4:$A$59,0),(DO$3-$F28)/5+1)))*$D28*$G28),0)</f>
        <v>0</v>
      </c>
      <c r="DQ28" s="67" cm="1">
        <f t="array" ref="DQ28">IF($P28="ja",(IF(DP$3-$F28&lt;0,0,IF(DP$3-$F28&gt;200,0,INDEX('Modeller - CO2'!$F$4:$AT$59,MATCH("Litter og dødt ved",'Modeller - CO2'!$A$4:$A$59,0),(DP$3-$F28)/5+1)))*$D28*$G28),0)</f>
        <v>0</v>
      </c>
      <c r="DR28" s="67" cm="1">
        <f t="array" ref="DR28">IF($P28="ja",(IF(DQ$3-$F28&lt;0,0,IF(DQ$3-$F28&gt;200,0,INDEX('Modeller - CO2'!$F$4:$AT$59,MATCH("Litter og dødt ved",'Modeller - CO2'!$A$4:$A$59,0),(DQ$3-$F28)/5+1)))*$D28*$G28),0)</f>
        <v>0</v>
      </c>
      <c r="DS28" s="67" cm="1">
        <f t="array" ref="DS28">IF($P28="ja",(IF(DR$3-$F28&lt;0,0,IF(DR$3-$F28&gt;200,0,INDEX('Modeller - CO2'!$F$4:$AT$59,MATCH("Litter og dødt ved",'Modeller - CO2'!$A$4:$A$59,0),(DR$3-$F28)/5+1)))*$D28*$G28),0)</f>
        <v>0</v>
      </c>
      <c r="DT28" s="67" cm="1">
        <f t="array" ref="DT28">IF($P28="ja",(IF(DS$3-$F28&lt;0,0,IF(DS$3-$F28&gt;200,0,INDEX('Modeller - CO2'!$F$4:$AT$59,MATCH("Litter og dødt ved",'Modeller - CO2'!$A$4:$A$59,0),(DS$3-$F28)/5+1)))*$D28*$G28),0)</f>
        <v>0</v>
      </c>
      <c r="DU28" s="67" cm="1">
        <f t="array" ref="DU28">IF($P28="ja",(IF(DT$3-$F28&lt;0,0,IF(DT$3-$F28&gt;200,0,INDEX('Modeller - CO2'!$F$4:$AT$59,MATCH("Litter og dødt ved",'Modeller - CO2'!$A$4:$A$59,0),(DT$3-$F28)/5+1)))*$D28*$G28),0)</f>
        <v>0</v>
      </c>
      <c r="DV28" s="67" cm="1">
        <f t="array" ref="DV28">IF($P28="ja",(IF(DU$3-$F28&lt;0,0,IF(DU$3-$F28&gt;200,0,INDEX('Modeller - CO2'!$F$4:$AT$59,MATCH("Litter og dødt ved",'Modeller - CO2'!$A$4:$A$59,0),(DU$3-$F28)/5+1)))*$D28*$G28),0)</f>
        <v>0</v>
      </c>
      <c r="DW28" s="67" cm="1">
        <f t="array" ref="DW28">IF($P28="ja",(IF(DV$3-$F28&lt;0,0,IF(DV$3-$F28&gt;200,0,INDEX('Modeller - CO2'!$F$4:$AT$59,MATCH("Litter og dødt ved",'Modeller - CO2'!$A$4:$A$59,0),(DV$3-$F28)/5+1)))*$D28*$G28),0)</f>
        <v>0</v>
      </c>
      <c r="DX28" s="67" cm="1">
        <f t="array" ref="DX28">IF($P28="ja",(IF(DW$3-$F28&lt;0,0,IF(DW$3-$F28&gt;200,0,INDEX('Modeller - CO2'!$F$4:$AT$59,MATCH("Litter og dødt ved",'Modeller - CO2'!$A$4:$A$59,0),(DW$3-$F28)/5+1)))*$D28*$G28),0)</f>
        <v>0</v>
      </c>
      <c r="DY28" s="67" cm="1">
        <f t="array" ref="DY28">IF($P28="ja",(IF(DX$3-$F28&lt;0,0,IF(DX$3-$F28&gt;200,0,INDEX('Modeller - CO2'!$F$4:$AT$59,MATCH("Litter og dødt ved",'Modeller - CO2'!$A$4:$A$59,0),(DX$3-$F28)/5+1)))*$D28*$G28),0)</f>
        <v>0</v>
      </c>
      <c r="DZ28" s="67" cm="1">
        <f t="array" ref="DZ28">IF($P28="ja",(IF(DY$3-$F28&lt;0,0,IF(DY$3-$F28&gt;200,0,INDEX('Modeller - CO2'!$F$4:$AT$59,MATCH("Litter og dødt ved",'Modeller - CO2'!$A$4:$A$59,0),(DY$3-$F28)/5+1)))*$D28*$G28),0)</f>
        <v>0</v>
      </c>
      <c r="EA28" s="67" cm="1">
        <f t="array" ref="EA28">IF($P28="ja",(IF(DZ$3-$F28&lt;0,0,IF(DZ$3-$F28&gt;200,0,INDEX('Modeller - CO2'!$F$4:$AT$59,MATCH("Litter og dødt ved",'Modeller - CO2'!$A$4:$A$59,0),(DZ$3-$F28)/5+1)))*$D28*$G28),0)</f>
        <v>0</v>
      </c>
      <c r="EB28" s="67" cm="1">
        <f t="array" ref="EB28">IF($P28="ja",(IF(EA$3-$F28&lt;0,0,IF(EA$3-$F28&gt;200,0,INDEX('Modeller - CO2'!$F$4:$AT$59,MATCH("Litter og dødt ved",'Modeller - CO2'!$A$4:$A$59,0),(EA$3-$F28)/5+1)))*$D28*$G28),0)</f>
        <v>0</v>
      </c>
      <c r="EC28" s="67" cm="1">
        <f t="array" ref="EC28">IF($P28="ja",(IF(EB$3-$F28&lt;0,0,IF(EB$3-$F28&gt;200,0,INDEX('Modeller - CO2'!$F$4:$AT$59,MATCH("Litter og dødt ved",'Modeller - CO2'!$A$4:$A$59,0),(EB$3-$F28)/5+1)))*$D28*$G28),0)</f>
        <v>0</v>
      </c>
      <c r="ED28" s="67" cm="1">
        <f t="array" ref="ED28">IF($P28="ja",(IF(EC$3-$F28&lt;0,0,IF(EC$3-$F28&gt;200,0,INDEX('Modeller - CO2'!$F$4:$AT$59,MATCH("Litter og dødt ved",'Modeller - CO2'!$A$4:$A$59,0),(EC$3-$F28)/5+1)))*$D28*$G28),0)</f>
        <v>0</v>
      </c>
      <c r="EE28" s="67" cm="1">
        <f t="array" ref="EE28">IF($P28="ja",(IF(ED$3-$F28&lt;0,0,IF(ED$3-$F28&gt;200,0,INDEX('Modeller - CO2'!$F$4:$AT$59,MATCH("Litter og dødt ved",'Modeller - CO2'!$A$4:$A$59,0),(ED$3-$F28)/5+1)))*$D28*$G28),0)</f>
        <v>0</v>
      </c>
      <c r="EF28" s="67" cm="1">
        <f t="array" ref="EF28">IF($P28="ja",(IF(EE$3-$F28&lt;0,0,IF(EE$3-$F28&gt;200,0,INDEX('Modeller - CO2'!$F$4:$AT$59,MATCH("Litter og dødt ved",'Modeller - CO2'!$A$4:$A$59,0),(EE$3-$F28)/5+1)))*$D28*$G28),0)</f>
        <v>0</v>
      </c>
      <c r="EG28" s="67" cm="1">
        <f t="array" ref="EG28">IF($P28="ja",(IF(EF$3-$F28&lt;0,0,IF(EF$3-$F28&gt;200,0,INDEX('Modeller - CO2'!$F$4:$AT$59,MATCH("Litter og dødt ved",'Modeller - CO2'!$A$4:$A$59,0),(EF$3-$F28)/5+1)))*$D28*$G28),0)</f>
        <v>0</v>
      </c>
      <c r="EH28" s="67" cm="1">
        <f t="array" ref="EH28">IF($P28="ja",(IF(EG$3-$F28&lt;0,0,IF(EG$3-$F28&gt;200,0,INDEX('Modeller - CO2'!$F$4:$AT$59,MATCH("Litter og dødt ved",'Modeller - CO2'!$A$4:$A$59,0),(EG$3-$F28)/5+1)))*$D28*$G28),0)</f>
        <v>0</v>
      </c>
      <c r="EI28" s="67" cm="1">
        <f t="array" ref="EI28">IF($P28="ja",(IF(EH$3-$F28&lt;0,0,IF(EH$3-$F28&gt;200,0,INDEX('Modeller - CO2'!$F$4:$AT$59,MATCH("Litter og dødt ved",'Modeller - CO2'!$A$4:$A$59,0),(EH$3-$F28)/5+1)))*$D28*$G28),0)</f>
        <v>0</v>
      </c>
      <c r="EJ28" s="67" cm="1">
        <f t="array" ref="EJ28">IF($P28="ja",(IF(EI$3-$F28&lt;0,0,IF(EI$3-$F28&gt;200,0,INDEX('Modeller - CO2'!$F$4:$AT$59,MATCH("Litter og dødt ved",'Modeller - CO2'!$A$4:$A$59,0),(EI$3-$F28)/5+1)))*$D28*$G28),0)</f>
        <v>0</v>
      </c>
      <c r="EK28" s="67" cm="1">
        <f t="array" ref="EK28">IF($P28="ja",(IF(EJ$3-$F28&lt;0,0,IF(EJ$3-$F28&gt;200,0,INDEX('Modeller - CO2'!$F$4:$AT$59,MATCH("Litter og dødt ved",'Modeller - CO2'!$A$4:$A$59,0),(EJ$3-$F28)/5+1)))*$D28*$G28),0)</f>
        <v>0</v>
      </c>
      <c r="EL28" s="67" cm="1">
        <f t="array" ref="EL28">IF($P28="ja",(IF(EK$3-$F28&lt;0,0,IF(EK$3-$F28&gt;200,0,INDEX('Modeller - CO2'!$F$4:$AT$59,MATCH("Litter og dødt ved",'Modeller - CO2'!$A$4:$A$59,0),(EK$3-$F28)/5+1)))*$D28*$G28),0)</f>
        <v>0</v>
      </c>
      <c r="EM28" s="67" cm="1">
        <f t="array" ref="EM28">IF($P28="ja",(IF(EL$3-$F28&lt;0,0,IF(EL$3-$F28&gt;200,0,INDEX('Modeller - CO2'!$F$4:$AT$59,MATCH("Litter og dødt ved",'Modeller - CO2'!$A$4:$A$59,0),(EL$3-$F28)/5+1)))*$D28*$G28),0)</f>
        <v>0</v>
      </c>
      <c r="EN28" s="67" cm="1">
        <f t="array" ref="EN28">IF($P28="ja",(IF(EM$3-$F28&lt;0,0,IF(EM$3-$F28&gt;200,0,INDEX('Modeller - CO2'!$F$4:$AT$59,MATCH("Litter og dødt ved",'Modeller - CO2'!$A$4:$A$59,0),(EM$3-$F28)/5+1)))*$D28*$G28),0)</f>
        <v>0</v>
      </c>
    </row>
    <row r="29" spans="2:144" ht="15.6" x14ac:dyDescent="0.3">
      <c r="B29" s="66">
        <f>'Stamdata - Projektplan'!B73</f>
        <v>0</v>
      </c>
      <c r="C29" s="66">
        <f>'Stamdata - Projektplan'!C73</f>
        <v>0</v>
      </c>
      <c r="D29" s="66">
        <f>'Stamdata - Projektplan'!D73</f>
        <v>0</v>
      </c>
      <c r="E29" s="66">
        <f>'Stamdata - Projektplan'!E73</f>
        <v>0</v>
      </c>
      <c r="F29" s="66">
        <f>'Stamdata - Projektplan'!G73</f>
        <v>0</v>
      </c>
      <c r="G29" s="66">
        <f>'Stamdata - Projektplan'!H73</f>
        <v>0</v>
      </c>
      <c r="H29" s="66">
        <f>'Stamdata - Projektplan'!I73</f>
        <v>0</v>
      </c>
      <c r="I29" s="66">
        <f>'Stamdata - Projektplan'!J73</f>
        <v>0</v>
      </c>
      <c r="J29" s="63" t="str">
        <f>IFERROR(VLOOKUP(I29,'Modeller - CO2'!$A$4:$C$57,3,FALSE),"")</f>
        <v/>
      </c>
      <c r="K29" s="451" t="str">
        <f>IFERROR(VLOOKUP(I29,'Modeller - CO2'!$A$4:$D$57,4,FALSE),"")</f>
        <v/>
      </c>
      <c r="L29" s="453" t="str">
        <f t="shared" si="80"/>
        <v/>
      </c>
      <c r="M29" s="451" t="str">
        <f>IFERROR(VLOOKUP(I29,'Modeller - CO2'!$A$4:$E$57,5,FALSE),"")</f>
        <v/>
      </c>
      <c r="N29" s="453" t="str">
        <f t="shared" si="81"/>
        <v/>
      </c>
      <c r="O29" s="63" t="b">
        <f t="shared" si="79"/>
        <v>1</v>
      </c>
      <c r="P29" s="63" t="str">
        <f t="shared" si="82"/>
        <v>Nej</v>
      </c>
      <c r="R29" s="67" cm="1">
        <f t="array" ref="R29">IFERROR((IF(Q$3-$F29&lt;0,0,IF(Q$3-$F29&gt;200,0,INDEX('Modeller - CO2'!$F$4:$AT$59,MATCH('Opgørelse - CO2'!$I29,'Modeller - CO2'!$A$4:$A$59,0),(Q$3-$F29)/5+1)))*$D29*$G29),0)</f>
        <v>0</v>
      </c>
      <c r="S29" s="67" cm="1">
        <f t="array" ref="S29">IFERROR((IF(R$3-$F29&lt;0,0,IF(R$3-$F29&gt;200,0,INDEX('Modeller - CO2'!$F$4:$AT$59,MATCH('Opgørelse - CO2'!$I29,'Modeller - CO2'!$A$4:$A$59,0),(R$3-$F29)/5+1)))*$D29*$G29),0)</f>
        <v>0</v>
      </c>
      <c r="T29" s="67" cm="1">
        <f t="array" ref="T29">IFERROR((IF(S$3-$F29&lt;0,0,IF(S$3-$F29&gt;200,0,INDEX('Modeller - CO2'!$F$4:$AT$59,MATCH('Opgørelse - CO2'!$I29,'Modeller - CO2'!$A$4:$A$59,0),(S$3-$F29)/5+1)))*$D29*$G29),0)</f>
        <v>0</v>
      </c>
      <c r="U29" s="67" cm="1">
        <f t="array" ref="U29">IFERROR((IF(T$3-$F29&lt;0,0,IF(T$3-$F29&gt;200,0,INDEX('Modeller - CO2'!$F$4:$AT$59,MATCH('Opgørelse - CO2'!$I29,'Modeller - CO2'!$A$4:$A$59,0),(T$3-$F29)/5+1)))*$D29*$G29),0)</f>
        <v>0</v>
      </c>
      <c r="V29" s="67" cm="1">
        <f t="array" ref="V29">IFERROR((IF(U$3-$F29&lt;0,0,IF(U$3-$F29&gt;200,0,INDEX('Modeller - CO2'!$F$4:$AT$59,MATCH('Opgørelse - CO2'!$I29,'Modeller - CO2'!$A$4:$A$59,0),(U$3-$F29)/5+1)))*$D29*$G29),0)</f>
        <v>0</v>
      </c>
      <c r="W29" s="67" cm="1">
        <f t="array" ref="W29">IFERROR((IF(V$3-$F29&lt;0,0,IF(V$3-$F29&gt;200,0,INDEX('Modeller - CO2'!$F$4:$AT$59,MATCH('Opgørelse - CO2'!$I29,'Modeller - CO2'!$A$4:$A$59,0),(V$3-$F29)/5+1)))*$D29*$G29),0)</f>
        <v>0</v>
      </c>
      <c r="X29" s="67" cm="1">
        <f t="array" ref="X29">IFERROR((IF(W$3-$F29&lt;0,0,IF(W$3-$F29&gt;200,0,INDEX('Modeller - CO2'!$F$4:$AT$59,MATCH('Opgørelse - CO2'!$I29,'Modeller - CO2'!$A$4:$A$59,0),(W$3-$F29)/5+1)))*$D29*$G29),0)</f>
        <v>0</v>
      </c>
      <c r="Y29" s="67" cm="1">
        <f t="array" ref="Y29">IFERROR((IF(X$3-$F29&lt;0,0,IF(X$3-$F29&gt;200,0,INDEX('Modeller - CO2'!$F$4:$AT$59,MATCH('Opgørelse - CO2'!$I29,'Modeller - CO2'!$A$4:$A$59,0),(X$3-$F29)/5+1)))*$D29*$G29),0)</f>
        <v>0</v>
      </c>
      <c r="Z29" s="67" cm="1">
        <f t="array" ref="Z29">IFERROR((IF(Y$3-$F29&lt;0,0,IF(Y$3-$F29&gt;200,0,INDEX('Modeller - CO2'!$F$4:$AT$59,MATCH('Opgørelse - CO2'!$I29,'Modeller - CO2'!$A$4:$A$59,0),(Y$3-$F29)/5+1)))*$D29*$G29),0)</f>
        <v>0</v>
      </c>
      <c r="AA29" s="67" cm="1">
        <f t="array" ref="AA29">IFERROR((IF(Z$3-$F29&lt;0,0,IF(Z$3-$F29&gt;200,0,INDEX('Modeller - CO2'!$F$4:$AT$59,MATCH('Opgørelse - CO2'!$I29,'Modeller - CO2'!$A$4:$A$59,0),(Z$3-$F29)/5+1)))*$D29*$G29),0)</f>
        <v>0</v>
      </c>
      <c r="AB29" s="67" cm="1">
        <f t="array" ref="AB29">IFERROR((IF(AA$3-$F29&lt;0,0,IF(AA$3-$F29&gt;200,0,INDEX('Modeller - CO2'!$F$4:$AT$59,MATCH('Opgørelse - CO2'!$I29,'Modeller - CO2'!$A$4:$A$59,0),(AA$3-$F29)/5+1)))*$D29*$G29),0)</f>
        <v>0</v>
      </c>
      <c r="AC29" s="67" cm="1">
        <f t="array" ref="AC29">IFERROR((IF(AB$3-$F29&lt;0,0,IF(AB$3-$F29&gt;200,0,INDEX('Modeller - CO2'!$F$4:$AT$59,MATCH('Opgørelse - CO2'!$I29,'Modeller - CO2'!$A$4:$A$59,0),(AB$3-$F29)/5+1)))*$D29*$G29),0)</f>
        <v>0</v>
      </c>
      <c r="AD29" s="67" cm="1">
        <f t="array" ref="AD29">IFERROR((IF(AC$3-$F29&lt;0,0,IF(AC$3-$F29&gt;200,0,INDEX('Modeller - CO2'!$F$4:$AT$59,MATCH('Opgørelse - CO2'!$I29,'Modeller - CO2'!$A$4:$A$59,0),(AC$3-$F29)/5+1)))*$D29*$G29),0)</f>
        <v>0</v>
      </c>
      <c r="AE29" s="67" cm="1">
        <f t="array" ref="AE29">IFERROR((IF(AD$3-$F29&lt;0,0,IF(AD$3-$F29&gt;200,0,INDEX('Modeller - CO2'!$F$4:$AT$59,MATCH('Opgørelse - CO2'!$I29,'Modeller - CO2'!$A$4:$A$59,0),(AD$3-$F29)/5+1)))*$D29*$G29),0)</f>
        <v>0</v>
      </c>
      <c r="AF29" s="67" cm="1">
        <f t="array" ref="AF29">IFERROR((IF(AE$3-$F29&lt;0,0,IF(AE$3-$F29&gt;200,0,INDEX('Modeller - CO2'!$F$4:$AT$59,MATCH('Opgørelse - CO2'!$I29,'Modeller - CO2'!$A$4:$A$59,0),(AE$3-$F29)/5+1)))*$D29*$G29),0)</f>
        <v>0</v>
      </c>
      <c r="AG29" s="67" cm="1">
        <f t="array" ref="AG29">IFERROR((IF(AF$3-$F29&lt;0,0,IF(AF$3-$F29&gt;200,0,INDEX('Modeller - CO2'!$F$4:$AT$59,MATCH('Opgørelse - CO2'!$I29,'Modeller - CO2'!$A$4:$A$59,0),(AF$3-$F29)/5+1)))*$D29*$G29),0)</f>
        <v>0</v>
      </c>
      <c r="AH29" s="67" cm="1">
        <f t="array" ref="AH29">IFERROR((IF(AG$3-$F29&lt;0,0,IF(AG$3-$F29&gt;200,0,INDEX('Modeller - CO2'!$F$4:$AT$59,MATCH('Opgørelse - CO2'!$I29,'Modeller - CO2'!$A$4:$A$59,0),(AG$3-$F29)/5+1)))*$D29*$G29),0)</f>
        <v>0</v>
      </c>
      <c r="AI29" s="67" cm="1">
        <f t="array" ref="AI29">IFERROR((IF(AH$3-$F29&lt;0,0,IF(AH$3-$F29&gt;200,0,INDEX('Modeller - CO2'!$F$4:$AT$59,MATCH('Opgørelse - CO2'!$I29,'Modeller - CO2'!$A$4:$A$59,0),(AH$3-$F29)/5+1)))*$D29*$G29),0)</f>
        <v>0</v>
      </c>
      <c r="AJ29" s="67" cm="1">
        <f t="array" ref="AJ29">IFERROR((IF(AI$3-$F29&lt;0,0,IF(AI$3-$F29&gt;200,0,INDEX('Modeller - CO2'!$F$4:$AT$59,MATCH('Opgørelse - CO2'!$I29,'Modeller - CO2'!$A$4:$A$59,0),(AI$3-$F29)/5+1)))*$D29*$G29),0)</f>
        <v>0</v>
      </c>
      <c r="AK29" s="67" cm="1">
        <f t="array" ref="AK29">IFERROR((IF(AJ$3-$F29&lt;0,0,IF(AJ$3-$F29&gt;200,0,INDEX('Modeller - CO2'!$F$4:$AT$59,MATCH('Opgørelse - CO2'!$I29,'Modeller - CO2'!$A$4:$A$59,0),(AJ$3-$F29)/5+1)))*$D29*$G29),0)</f>
        <v>0</v>
      </c>
      <c r="AL29" s="67" cm="1">
        <f t="array" ref="AL29">IFERROR((IF(AK$3-$F29&lt;0,0,IF(AK$3-$F29&gt;200,0,INDEX('Modeller - CO2'!$F$4:$AT$59,MATCH('Opgørelse - CO2'!$I29,'Modeller - CO2'!$A$4:$A$59,0),(AK$3-$F29)/5+1)))*$D29*$G29),0)</f>
        <v>0</v>
      </c>
      <c r="AM29" s="67" cm="1">
        <f t="array" ref="AM29">IFERROR((IF(AL$3-$F29&lt;0,0,IF(AL$3-$F29&gt;200,0,INDEX('Modeller - CO2'!$F$4:$AT$59,MATCH('Opgørelse - CO2'!$I29,'Modeller - CO2'!$A$4:$A$59,0),(AL$3-$F29)/5+1)))*$D29*$G29),0)</f>
        <v>0</v>
      </c>
      <c r="AN29" s="67" cm="1">
        <f t="array" ref="AN29">IFERROR((IF(AM$3-$F29&lt;0,0,IF(AM$3-$F29&gt;200,0,INDEX('Modeller - CO2'!$F$4:$AT$59,MATCH('Opgørelse - CO2'!$I29,'Modeller - CO2'!$A$4:$A$59,0),(AM$3-$F29)/5+1)))*$D29*$G29),0)</f>
        <v>0</v>
      </c>
      <c r="AO29" s="67" cm="1">
        <f t="array" ref="AO29">IFERROR((IF(AN$3-$F29&lt;0,0,IF(AN$3-$F29&gt;200,0,INDEX('Modeller - CO2'!$F$4:$AT$59,MATCH('Opgørelse - CO2'!$I29,'Modeller - CO2'!$A$4:$A$59,0),(AN$3-$F29)/5+1)))*$D29*$G29),0)</f>
        <v>0</v>
      </c>
      <c r="AP29" s="67" cm="1">
        <f t="array" ref="AP29">IFERROR((IF(AO$3-$F29&lt;0,0,IF(AO$3-$F29&gt;200,0,INDEX('Modeller - CO2'!$F$4:$AT$59,MATCH('Opgørelse - CO2'!$I29,'Modeller - CO2'!$A$4:$A$59,0),(AO$3-$F29)/5+1)))*$D29*$G29),0)</f>
        <v>0</v>
      </c>
      <c r="AQ29" s="67" cm="1">
        <f t="array" ref="AQ29">IFERROR((IF(AP$3-$F29&lt;0,0,IF(AP$3-$F29&gt;200,0,INDEX('Modeller - CO2'!$F$4:$AT$59,MATCH('Opgørelse - CO2'!$I29,'Modeller - CO2'!$A$4:$A$59,0),(AP$3-$F29)/5+1)))*$D29*$G29),0)</f>
        <v>0</v>
      </c>
      <c r="AR29" s="67" cm="1">
        <f t="array" ref="AR29">IFERROR((IF(AQ$3-$F29&lt;0,0,IF(AQ$3-$F29&gt;200,0,INDEX('Modeller - CO2'!$F$4:$AT$59,MATCH('Opgørelse - CO2'!$I29,'Modeller - CO2'!$A$4:$A$59,0),(AQ$3-$F29)/5+1)))*$D29*$G29),0)</f>
        <v>0</v>
      </c>
      <c r="AS29" s="67" cm="1">
        <f t="array" ref="AS29">IFERROR((IF(AR$3-$F29&lt;0,0,IF(AR$3-$F29&gt;200,0,INDEX('Modeller - CO2'!$F$4:$AT$59,MATCH('Opgørelse - CO2'!$I29,'Modeller - CO2'!$A$4:$A$59,0),(AR$3-$F29)/5+1)))*$D29*$G29),0)</f>
        <v>0</v>
      </c>
      <c r="AT29" s="67" cm="1">
        <f t="array" ref="AT29">IFERROR((IF(AS$3-$F29&lt;0,0,IF(AS$3-$F29&gt;200,0,INDEX('Modeller - CO2'!$F$4:$AT$59,MATCH('Opgørelse - CO2'!$I29,'Modeller - CO2'!$A$4:$A$59,0),(AS$3-$F29)/5+1)))*$D29*$G29),0)</f>
        <v>0</v>
      </c>
      <c r="AU29" s="67" cm="1">
        <f t="array" ref="AU29">IFERROR((IF(AT$3-$F29&lt;0,0,IF(AT$3-$F29&gt;200,0,INDEX('Modeller - CO2'!$F$4:$AT$59,MATCH('Opgørelse - CO2'!$I29,'Modeller - CO2'!$A$4:$A$59,0),(AT$3-$F29)/5+1)))*$D29*$G29),0)</f>
        <v>0</v>
      </c>
      <c r="AV29" s="67" cm="1">
        <f t="array" ref="AV29">IFERROR((IF(AU$3-$F29&lt;0,0,IF(AU$3-$F29&gt;200,0,INDEX('Modeller - CO2'!$F$4:$AT$59,MATCH('Opgørelse - CO2'!$I29,'Modeller - CO2'!$A$4:$A$59,0),(AU$3-$F29)/5+1)))*$D29*$G29),0)</f>
        <v>0</v>
      </c>
      <c r="AW29" s="67" cm="1">
        <f t="array" ref="AW29">IFERROR((IF(AV$3-$F29&lt;0,0,IF(AV$3-$F29&gt;200,0,INDEX('Modeller - CO2'!$F$4:$AT$59,MATCH('Opgørelse - CO2'!$I29,'Modeller - CO2'!$A$4:$A$59,0),(AV$3-$F29)/5+1)))*$D29*$G29),0)</f>
        <v>0</v>
      </c>
      <c r="AX29" s="67" cm="1">
        <f t="array" ref="AX29">IFERROR((IF(AW$3-$F29&lt;0,0,IF(AW$3-$F29&gt;200,0,INDEX('Modeller - CO2'!$F$4:$AT$59,MATCH('Opgørelse - CO2'!$I29,'Modeller - CO2'!$A$4:$A$59,0),(AW$3-$F29)/5+1)))*$D29*$G29),0)</f>
        <v>0</v>
      </c>
      <c r="AY29" s="67" cm="1">
        <f t="array" ref="AY29">IFERROR((IF(AX$3-$F29&lt;0,0,IF(AX$3-$F29&gt;200,0,INDEX('Modeller - CO2'!$F$4:$AT$59,MATCH('Opgørelse - CO2'!$I29,'Modeller - CO2'!$A$4:$A$59,0),(AX$3-$F29)/5+1)))*$D29*$G29),0)</f>
        <v>0</v>
      </c>
      <c r="AZ29" s="67" cm="1">
        <f t="array" ref="AZ29">IFERROR((IF(AY$3-$F29&lt;0,0,IF(AY$3-$F29&gt;200,0,INDEX('Modeller - CO2'!$F$4:$AT$59,MATCH('Opgørelse - CO2'!$I29,'Modeller - CO2'!$A$4:$A$59,0),(AY$3-$F29)/5+1)))*$D29*$G29),0)</f>
        <v>0</v>
      </c>
      <c r="BA29" s="67" cm="1">
        <f t="array" ref="BA29">IFERROR((IF(AZ$3-$F29&lt;0,0,IF(AZ$3-$F29&gt;200,0,INDEX('Modeller - CO2'!$F$4:$AT$59,MATCH('Opgørelse - CO2'!$I29,'Modeller - CO2'!$A$4:$A$59,0),(AZ$3-$F29)/5+1)))*$D29*$G29),0)</f>
        <v>0</v>
      </c>
      <c r="BB29" s="67" cm="1">
        <f t="array" ref="BB29">IFERROR((IF(BA$3-$F29&lt;0,0,IF(BA$3-$F29&gt;200,0,INDEX('Modeller - CO2'!$F$4:$AT$59,MATCH('Opgørelse - CO2'!$I29,'Modeller - CO2'!$A$4:$A$59,0),(BA$3-$F29)/5+1)))*$D29*$G29),0)</f>
        <v>0</v>
      </c>
      <c r="BC29" s="67" cm="1">
        <f t="array" ref="BC29">IFERROR((IF(BB$3-$F29&lt;0,0,IF(BB$3-$F29&gt;200,0,INDEX('Modeller - CO2'!$F$4:$AT$59,MATCH('Opgørelse - CO2'!$I29,'Modeller - CO2'!$A$4:$A$59,0),(BB$3-$F29)/5+1)))*$D29*$G29),0)</f>
        <v>0</v>
      </c>
      <c r="BD29" s="67" cm="1">
        <f t="array" ref="BD29">IFERROR((IF(BC$3-$F29&lt;0,0,IF(BC$3-$F29&gt;200,0,INDEX('Modeller - CO2'!$F$4:$AT$59,MATCH('Opgørelse - CO2'!$I29,'Modeller - CO2'!$A$4:$A$59,0),(BC$3-$F29)/5+1)))*$D29*$G29),0)</f>
        <v>0</v>
      </c>
      <c r="BE29" s="67" cm="1">
        <f t="array" ref="BE29">IFERROR((IF(BD$3-$F29&lt;0,0,IF(BD$3-$F29&gt;200,0,INDEX('Modeller - CO2'!$F$4:$AT$59,MATCH('Opgørelse - CO2'!$I29,'Modeller - CO2'!$A$4:$A$59,0),(BD$3-$F29)/5+1)))*$D29*$G29),0)</f>
        <v>0</v>
      </c>
      <c r="BF29" s="67" cm="1">
        <f t="array" ref="BF29">IFERROR((IF(BE$3-$F29&lt;0,0,IF(BE$3-$F29&gt;200,0,INDEX('Modeller - CO2'!$F$4:$AT$59,MATCH('Opgørelse - CO2'!$I29,'Modeller - CO2'!$A$4:$A$59,0),(BE$3-$F29)/5+1)))*$D29*$G29),0)</f>
        <v>0</v>
      </c>
      <c r="BI29" s="67" cm="1">
        <f t="array" ref="BI29">IF($H29="ja",(IF(Q$3-$F29&lt;0,0,IF(Q$3-$F29&gt;200,0,INDEX('Modeller - CO2'!$F$4:$AT$59,MATCH("Jordbund",'Modeller - CO2'!$A$4:$A$59,0),(Q$3-$F29)/5+1)))*$D29*$G29),0)</f>
        <v>0</v>
      </c>
      <c r="BJ29" s="67" cm="1">
        <f t="array" ref="BJ29">IF($H29="ja",(IF(R$3-$F29&lt;0,0,IF(R$3-$F29&gt;200,0,INDEX('Modeller - CO2'!$F$4:$AT$59,MATCH("Jordbund",'Modeller - CO2'!$A$4:$A$59,0),(R$3-$F29)/5+1)))*$D29*$G29),0)</f>
        <v>0</v>
      </c>
      <c r="BK29" s="67" cm="1">
        <f t="array" ref="BK29">IF($H29="ja",(IF(S$3-$F29&lt;0,0,IF(S$3-$F29&gt;200,0,INDEX('Modeller - CO2'!$F$4:$AT$59,MATCH("Jordbund",'Modeller - CO2'!$A$4:$A$59,0),(S$3-$F29)/5+1)))*$D29*$G29),0)</f>
        <v>0</v>
      </c>
      <c r="BL29" s="67" cm="1">
        <f t="array" ref="BL29">IF($H29="ja",(IF(T$3-$F29&lt;0,0,IF(T$3-$F29&gt;200,0,INDEX('Modeller - CO2'!$F$4:$AT$59,MATCH("Jordbund",'Modeller - CO2'!$A$4:$A$59,0),(T$3-$F29)/5+1)))*$D29*$G29),0)</f>
        <v>0</v>
      </c>
      <c r="BM29" s="67" cm="1">
        <f t="array" ref="BM29">IF($H29="ja",(IF(U$3-$F29&lt;0,0,IF(U$3-$F29&gt;200,0,INDEX('Modeller - CO2'!$F$4:$AT$59,MATCH("Jordbund",'Modeller - CO2'!$A$4:$A$59,0),(U$3-$F29)/5+1)))*$D29*$G29),0)</f>
        <v>0</v>
      </c>
      <c r="BN29" s="67" cm="1">
        <f t="array" ref="BN29">IF($H29="ja",(IF(V$3-$F29&lt;0,0,IF(V$3-$F29&gt;200,0,INDEX('Modeller - CO2'!$F$4:$AT$59,MATCH("Jordbund",'Modeller - CO2'!$A$4:$A$59,0),(V$3-$F29)/5+1)))*$D29*$G29),0)</f>
        <v>0</v>
      </c>
      <c r="BO29" s="67" cm="1">
        <f t="array" ref="BO29">IF($H29="ja",(IF(W$3-$F29&lt;0,0,IF(W$3-$F29&gt;200,0,INDEX('Modeller - CO2'!$F$4:$AT$59,MATCH("Jordbund",'Modeller - CO2'!$A$4:$A$59,0),(W$3-$F29)/5+1)))*$D29*$G29),0)</f>
        <v>0</v>
      </c>
      <c r="BP29" s="67" cm="1">
        <f t="array" ref="BP29">IF($H29="ja",(IF(X$3-$F29&lt;0,0,IF(X$3-$F29&gt;200,0,INDEX('Modeller - CO2'!$F$4:$AT$59,MATCH("Jordbund",'Modeller - CO2'!$A$4:$A$59,0),(X$3-$F29)/5+1)))*$D29*$G29),0)</f>
        <v>0</v>
      </c>
      <c r="BQ29" s="67" cm="1">
        <f t="array" ref="BQ29">IF($H29="ja",(IF(Y$3-$F29&lt;0,0,IF(Y$3-$F29&gt;200,0,INDEX('Modeller - CO2'!$F$4:$AT$59,MATCH("Jordbund",'Modeller - CO2'!$A$4:$A$59,0),(Y$3-$F29)/5+1)))*$D29*$G29),0)</f>
        <v>0</v>
      </c>
      <c r="BR29" s="67" cm="1">
        <f t="array" ref="BR29">IF($H29="ja",(IF(Z$3-$F29&lt;0,0,IF(Z$3-$F29&gt;200,0,INDEX('Modeller - CO2'!$F$4:$AT$59,MATCH("Jordbund",'Modeller - CO2'!$A$4:$A$59,0),(Z$3-$F29)/5+1)))*$D29*$G29),0)</f>
        <v>0</v>
      </c>
      <c r="BS29" s="67" cm="1">
        <f t="array" ref="BS29">IF($H29="ja",(IF(AA$3-$F29&lt;0,0,IF(AA$3-$F29&gt;200,0,INDEX('Modeller - CO2'!$F$4:$AT$59,MATCH("Jordbund",'Modeller - CO2'!$A$4:$A$59,0),(AA$3-$F29)/5+1)))*$D29*$G29),0)</f>
        <v>0</v>
      </c>
      <c r="BT29" s="67" cm="1">
        <f t="array" ref="BT29">IF($H29="ja",(IF(AB$3-$F29&lt;0,0,IF(AB$3-$F29&gt;200,0,INDEX('Modeller - CO2'!$F$4:$AT$59,MATCH("Jordbund",'Modeller - CO2'!$A$4:$A$59,0),(AB$3-$F29)/5+1)))*$D29*$G29),0)</f>
        <v>0</v>
      </c>
      <c r="BU29" s="67" cm="1">
        <f t="array" ref="BU29">IF($H29="ja",(IF(AC$3-$F29&lt;0,0,IF(AC$3-$F29&gt;200,0,INDEX('Modeller - CO2'!$F$4:$AT$59,MATCH("Jordbund",'Modeller - CO2'!$A$4:$A$59,0),(AC$3-$F29)/5+1)))*$D29*$G29),0)</f>
        <v>0</v>
      </c>
      <c r="BV29" s="67" cm="1">
        <f t="array" ref="BV29">IF($H29="ja",(IF(AD$3-$F29&lt;0,0,IF(AD$3-$F29&gt;200,0,INDEX('Modeller - CO2'!$F$4:$AT$59,MATCH("Jordbund",'Modeller - CO2'!$A$4:$A$59,0),(AD$3-$F29)/5+1)))*$D29*$G29),0)</f>
        <v>0</v>
      </c>
      <c r="BW29" s="67" cm="1">
        <f t="array" ref="BW29">IF($H29="ja",(IF(AE$3-$F29&lt;0,0,IF(AE$3-$F29&gt;200,0,INDEX('Modeller - CO2'!$F$4:$AT$59,MATCH("Jordbund",'Modeller - CO2'!$A$4:$A$59,0),(AE$3-$F29)/5+1)))*$D29*$G29),0)</f>
        <v>0</v>
      </c>
      <c r="BX29" s="67" cm="1">
        <f t="array" ref="BX29">IF($H29="ja",(IF(AF$3-$F29&lt;0,0,IF(AF$3-$F29&gt;200,0,INDEX('Modeller - CO2'!$F$4:$AT$59,MATCH("Jordbund",'Modeller - CO2'!$A$4:$A$59,0),(AF$3-$F29)/5+1)))*$D29*$G29),0)</f>
        <v>0</v>
      </c>
      <c r="BY29" s="67" cm="1">
        <f t="array" ref="BY29">IF($H29="ja",(IF(AG$3-$F29&lt;0,0,IF(AG$3-$F29&gt;200,0,INDEX('Modeller - CO2'!$F$4:$AT$59,MATCH("Jordbund",'Modeller - CO2'!$A$4:$A$59,0),(AG$3-$F29)/5+1)))*$D29*$G29),0)</f>
        <v>0</v>
      </c>
      <c r="BZ29" s="67" cm="1">
        <f t="array" ref="BZ29">IF($H29="ja",(IF(AH$3-$F29&lt;0,0,IF(AH$3-$F29&gt;200,0,INDEX('Modeller - CO2'!$F$4:$AT$59,MATCH("Jordbund",'Modeller - CO2'!$A$4:$A$59,0),(AH$3-$F29)/5+1)))*$D29*$G29),0)</f>
        <v>0</v>
      </c>
      <c r="CA29" s="67" cm="1">
        <f t="array" ref="CA29">IF($H29="ja",(IF(AI$3-$F29&lt;0,0,IF(AI$3-$F29&gt;200,0,INDEX('Modeller - CO2'!$F$4:$AT$59,MATCH("Jordbund",'Modeller - CO2'!$A$4:$A$59,0),(AI$3-$F29)/5+1)))*$D29*$G29),0)</f>
        <v>0</v>
      </c>
      <c r="CB29" s="67" cm="1">
        <f t="array" ref="CB29">IF($H29="ja",(IF(AJ$3-$F29&lt;0,0,IF(AJ$3-$F29&gt;200,0,INDEX('Modeller - CO2'!$F$4:$AT$59,MATCH("Jordbund",'Modeller - CO2'!$A$4:$A$59,0),(AJ$3-$F29)/5+1)))*$D29*$G29),0)</f>
        <v>0</v>
      </c>
      <c r="CC29" s="67" cm="1">
        <f t="array" ref="CC29">IF($H29="ja",(IF(AK$3-$F29&lt;0,0,IF(AK$3-$F29&gt;200,0,INDEX('Modeller - CO2'!$F$4:$AT$59,MATCH("Jordbund",'Modeller - CO2'!$A$4:$A$59,0),(AK$3-$F29)/5+1)))*$D29*$G29),0)</f>
        <v>0</v>
      </c>
      <c r="CD29" s="67" cm="1">
        <f t="array" ref="CD29">IF($H29="ja",(IF(AL$3-$F29&lt;0,0,IF(AL$3-$F29&gt;200,0,INDEX('Modeller - CO2'!$F$4:$AT$59,MATCH("Jordbund",'Modeller - CO2'!$A$4:$A$59,0),(AL$3-$F29)/5+1)))*$D29*$G29),0)</f>
        <v>0</v>
      </c>
      <c r="CE29" s="67" cm="1">
        <f t="array" ref="CE29">IF($H29="ja",(IF(AM$3-$F29&lt;0,0,IF(AM$3-$F29&gt;200,0,INDEX('Modeller - CO2'!$F$4:$AT$59,MATCH("Jordbund",'Modeller - CO2'!$A$4:$A$59,0),(AM$3-$F29)/5+1)))*$D29*$G29),0)</f>
        <v>0</v>
      </c>
      <c r="CF29" s="67" cm="1">
        <f t="array" ref="CF29">IF($H29="ja",(IF(AN$3-$F29&lt;0,0,IF(AN$3-$F29&gt;200,0,INDEX('Modeller - CO2'!$F$4:$AT$59,MATCH("Jordbund",'Modeller - CO2'!$A$4:$A$59,0),(AN$3-$F29)/5+1)))*$D29*$G29),0)</f>
        <v>0</v>
      </c>
      <c r="CG29" s="67" cm="1">
        <f t="array" ref="CG29">IF($H29="ja",(IF(AO$3-$F29&lt;0,0,IF(AO$3-$F29&gt;200,0,INDEX('Modeller - CO2'!$F$4:$AT$59,MATCH("Jordbund",'Modeller - CO2'!$A$4:$A$59,0),(AO$3-$F29)/5+1)))*$D29*$G29),0)</f>
        <v>0</v>
      </c>
      <c r="CH29" s="67" cm="1">
        <f t="array" ref="CH29">IF($H29="ja",(IF(AP$3-$F29&lt;0,0,IF(AP$3-$F29&gt;200,0,INDEX('Modeller - CO2'!$F$4:$AT$59,MATCH("Jordbund",'Modeller - CO2'!$A$4:$A$59,0),(AP$3-$F29)/5+1)))*$D29*$G29),0)</f>
        <v>0</v>
      </c>
      <c r="CI29" s="67" cm="1">
        <f t="array" ref="CI29">IF($H29="ja",(IF(AQ$3-$F29&lt;0,0,IF(AQ$3-$F29&gt;200,0,INDEX('Modeller - CO2'!$F$4:$AT$59,MATCH("Jordbund",'Modeller - CO2'!$A$4:$A$59,0),(AQ$3-$F29)/5+1)))*$D29*$G29),0)</f>
        <v>0</v>
      </c>
      <c r="CJ29" s="67" cm="1">
        <f t="array" ref="CJ29">IF($H29="ja",(IF(AR$3-$F29&lt;0,0,IF(AR$3-$F29&gt;200,0,INDEX('Modeller - CO2'!$F$4:$AT$59,MATCH("Jordbund",'Modeller - CO2'!$A$4:$A$59,0),(AR$3-$F29)/5+1)))*$D29*$G29),0)</f>
        <v>0</v>
      </c>
      <c r="CK29" s="67" cm="1">
        <f t="array" ref="CK29">IF($H29="ja",(IF(AS$3-$F29&lt;0,0,IF(AS$3-$F29&gt;200,0,INDEX('Modeller - CO2'!$F$4:$AT$59,MATCH("Jordbund",'Modeller - CO2'!$A$4:$A$59,0),(AS$3-$F29)/5+1)))*$D29*$G29),0)</f>
        <v>0</v>
      </c>
      <c r="CL29" s="67" cm="1">
        <f t="array" ref="CL29">IF($H29="ja",(IF(AT$3-$F29&lt;0,0,IF(AT$3-$F29&gt;200,0,INDEX('Modeller - CO2'!$F$4:$AT$59,MATCH("Jordbund",'Modeller - CO2'!$A$4:$A$59,0),(AT$3-$F29)/5+1)))*$D29*$G29),0)</f>
        <v>0</v>
      </c>
      <c r="CM29" s="67" cm="1">
        <f t="array" ref="CM29">IF($H29="ja",(IF(AU$3-$F29&lt;0,0,IF(AU$3-$F29&gt;200,0,INDEX('Modeller - CO2'!$F$4:$AT$59,MATCH("Jordbund",'Modeller - CO2'!$A$4:$A$59,0),(AU$3-$F29)/5+1)))*$D29*$G29),0)</f>
        <v>0</v>
      </c>
      <c r="CN29" s="67" cm="1">
        <f t="array" ref="CN29">IF($H29="ja",(IF(AV$3-$F29&lt;0,0,IF(AV$3-$F29&gt;200,0,INDEX('Modeller - CO2'!$F$4:$AT$59,MATCH("Jordbund",'Modeller - CO2'!$A$4:$A$59,0),(AV$3-$F29)/5+1)))*$D29*$G29),0)</f>
        <v>0</v>
      </c>
      <c r="CO29" s="67" cm="1">
        <f t="array" ref="CO29">IF($H29="ja",(IF(AW$3-$F29&lt;0,0,IF(AW$3-$F29&gt;200,0,INDEX('Modeller - CO2'!$F$4:$AT$59,MATCH("Jordbund",'Modeller - CO2'!$A$4:$A$59,0),(AW$3-$F29)/5+1)))*$D29*$G29),0)</f>
        <v>0</v>
      </c>
      <c r="CP29" s="67" cm="1">
        <f t="array" ref="CP29">IF($H29="ja",(IF(AX$3-$F29&lt;0,0,IF(AX$3-$F29&gt;200,0,INDEX('Modeller - CO2'!$F$4:$AT$59,MATCH("Jordbund",'Modeller - CO2'!$A$4:$A$59,0),(AX$3-$F29)/5+1)))*$D29*$G29),0)</f>
        <v>0</v>
      </c>
      <c r="CQ29" s="67" cm="1">
        <f t="array" ref="CQ29">IF($H29="ja",(IF(AY$3-$F29&lt;0,0,IF(AY$3-$F29&gt;200,0,INDEX('Modeller - CO2'!$F$4:$AT$59,MATCH("Jordbund",'Modeller - CO2'!$A$4:$A$59,0),(AY$3-$F29)/5+1)))*$D29*$G29),0)</f>
        <v>0</v>
      </c>
      <c r="CR29" s="67" cm="1">
        <f t="array" ref="CR29">IF($H29="ja",(IF(AZ$3-$F29&lt;0,0,IF(AZ$3-$F29&gt;200,0,INDEX('Modeller - CO2'!$F$4:$AT$59,MATCH("Jordbund",'Modeller - CO2'!$A$4:$A$59,0),(AZ$3-$F29)/5+1)))*$D29*$G29),0)</f>
        <v>0</v>
      </c>
      <c r="CS29" s="67" cm="1">
        <f t="array" ref="CS29">IF($H29="ja",(IF(BA$3-$F29&lt;0,0,IF(BA$3-$F29&gt;200,0,INDEX('Modeller - CO2'!$F$4:$AT$59,MATCH("Jordbund",'Modeller - CO2'!$A$4:$A$59,0),(BA$3-$F29)/5+1)))*$D29*$G29),0)</f>
        <v>0</v>
      </c>
      <c r="CT29" s="67" cm="1">
        <f t="array" ref="CT29">IF($H29="ja",(IF(BB$3-$F29&lt;0,0,IF(BB$3-$F29&gt;200,0,INDEX('Modeller - CO2'!$F$4:$AT$59,MATCH("Jordbund",'Modeller - CO2'!$A$4:$A$59,0),(BB$3-$F29)/5+1)))*$D29*$G29),0)</f>
        <v>0</v>
      </c>
      <c r="CU29" s="67" cm="1">
        <f t="array" ref="CU29">IF($H29="ja",(IF(BC$3-$F29&lt;0,0,IF(BC$3-$F29&gt;200,0,INDEX('Modeller - CO2'!$F$4:$AT$59,MATCH("Jordbund",'Modeller - CO2'!$A$4:$A$59,0),(BC$3-$F29)/5+1)))*$D29*$G29),0)</f>
        <v>0</v>
      </c>
      <c r="CV29" s="67" cm="1">
        <f t="array" ref="CV29">IF($H29="ja",(IF(BD$3-$F29&lt;0,0,IF(BD$3-$F29&gt;200,0,INDEX('Modeller - CO2'!$F$4:$AT$59,MATCH("Jordbund",'Modeller - CO2'!$A$4:$A$59,0),(BD$3-$F29)/5+1)))*$D29*$G29),0)</f>
        <v>0</v>
      </c>
      <c r="CW29" s="67" cm="1">
        <f t="array" ref="CW29">IF($H29="ja",(IF(BE$3-$F29&lt;0,0,IF(BE$3-$F29&gt;200,0,INDEX('Modeller - CO2'!$F$4:$AT$59,MATCH("Jordbund",'Modeller - CO2'!$A$4:$A$59,0),(BE$3-$F29)/5+1)))*$D29*$G29),0)</f>
        <v>0</v>
      </c>
      <c r="CZ29" s="67" cm="1">
        <f t="array" ref="CZ29">IF($P29="ja",(IF(CY$3-$F29&lt;0,0,IF(CY$3-$F29&gt;200,0,INDEX('Modeller - CO2'!$F$4:$AT$59,MATCH("Litter og dødt ved",'Modeller - CO2'!$A$4:$A$59,0),(CY$3-$F29)/5+1)))*$D29*$G29),0)</f>
        <v>0</v>
      </c>
      <c r="DA29" s="67" cm="1">
        <f t="array" ref="DA29">IF($P29="ja",(IF(CZ$3-$F29&lt;0,0,IF(CZ$3-$F29&gt;200,0,INDEX('Modeller - CO2'!$F$4:$AT$59,MATCH("Litter og dødt ved",'Modeller - CO2'!$A$4:$A$59,0),(CZ$3-$F29)/5+1)))*$D29*$G29),0)</f>
        <v>0</v>
      </c>
      <c r="DB29" s="67" cm="1">
        <f t="array" ref="DB29">IF($P29="ja",(IF(DA$3-$F29&lt;0,0,IF(DA$3-$F29&gt;200,0,INDEX('Modeller - CO2'!$F$4:$AT$59,MATCH("Litter og dødt ved",'Modeller - CO2'!$A$4:$A$59,0),(DA$3-$F29)/5+1)))*$D29*$G29),0)</f>
        <v>0</v>
      </c>
      <c r="DC29" s="67" cm="1">
        <f t="array" ref="DC29">IF($P29="ja",(IF(DB$3-$F29&lt;0,0,IF(DB$3-$F29&gt;200,0,INDEX('Modeller - CO2'!$F$4:$AT$59,MATCH("Litter og dødt ved",'Modeller - CO2'!$A$4:$A$59,0),(DB$3-$F29)/5+1)))*$D29*$G29),0)</f>
        <v>0</v>
      </c>
      <c r="DD29" s="67" cm="1">
        <f t="array" ref="DD29">IF($P29="ja",(IF(DC$3-$F29&lt;0,0,IF(DC$3-$F29&gt;200,0,INDEX('Modeller - CO2'!$F$4:$AT$59,MATCH("Litter og dødt ved",'Modeller - CO2'!$A$4:$A$59,0),(DC$3-$F29)/5+1)))*$D29*$G29),0)</f>
        <v>0</v>
      </c>
      <c r="DE29" s="67" cm="1">
        <f t="array" ref="DE29">IF($P29="ja",(IF(DD$3-$F29&lt;0,0,IF(DD$3-$F29&gt;200,0,INDEX('Modeller - CO2'!$F$4:$AT$59,MATCH("Litter og dødt ved",'Modeller - CO2'!$A$4:$A$59,0),(DD$3-$F29)/5+1)))*$D29*$G29),0)</f>
        <v>0</v>
      </c>
      <c r="DF29" s="67" cm="1">
        <f t="array" ref="DF29">IF($P29="ja",(IF(DE$3-$F29&lt;0,0,IF(DE$3-$F29&gt;200,0,INDEX('Modeller - CO2'!$F$4:$AT$59,MATCH("Litter og dødt ved",'Modeller - CO2'!$A$4:$A$59,0),(DE$3-$F29)/5+1)))*$D29*$G29),0)</f>
        <v>0</v>
      </c>
      <c r="DG29" s="67" cm="1">
        <f t="array" ref="DG29">IF($P29="ja",(IF(DF$3-$F29&lt;0,0,IF(DF$3-$F29&gt;200,0,INDEX('Modeller - CO2'!$F$4:$AT$59,MATCH("Litter og dødt ved",'Modeller - CO2'!$A$4:$A$59,0),(DF$3-$F29)/5+1)))*$D29*$G29),0)</f>
        <v>0</v>
      </c>
      <c r="DH29" s="67" cm="1">
        <f t="array" ref="DH29">IF($P29="ja",(IF(DG$3-$F29&lt;0,0,IF(DG$3-$F29&gt;200,0,INDEX('Modeller - CO2'!$F$4:$AT$59,MATCH("Litter og dødt ved",'Modeller - CO2'!$A$4:$A$59,0),(DG$3-$F29)/5+1)))*$D29*$G29),0)</f>
        <v>0</v>
      </c>
      <c r="DI29" s="67" cm="1">
        <f t="array" ref="DI29">IF($P29="ja",(IF(DH$3-$F29&lt;0,0,IF(DH$3-$F29&gt;200,0,INDEX('Modeller - CO2'!$F$4:$AT$59,MATCH("Litter og dødt ved",'Modeller - CO2'!$A$4:$A$59,0),(DH$3-$F29)/5+1)))*$D29*$G29),0)</f>
        <v>0</v>
      </c>
      <c r="DJ29" s="67" cm="1">
        <f t="array" ref="DJ29">IF($P29="ja",(IF(DI$3-$F29&lt;0,0,IF(DI$3-$F29&gt;200,0,INDEX('Modeller - CO2'!$F$4:$AT$59,MATCH("Litter og dødt ved",'Modeller - CO2'!$A$4:$A$59,0),(DI$3-$F29)/5+1)))*$D29*$G29),0)</f>
        <v>0</v>
      </c>
      <c r="DK29" s="67" cm="1">
        <f t="array" ref="DK29">IF($P29="ja",(IF(DJ$3-$F29&lt;0,0,IF(DJ$3-$F29&gt;200,0,INDEX('Modeller - CO2'!$F$4:$AT$59,MATCH("Litter og dødt ved",'Modeller - CO2'!$A$4:$A$59,0),(DJ$3-$F29)/5+1)))*$D29*$G29),0)</f>
        <v>0</v>
      </c>
      <c r="DL29" s="67" cm="1">
        <f t="array" ref="DL29">IF($P29="ja",(IF(DK$3-$F29&lt;0,0,IF(DK$3-$F29&gt;200,0,INDEX('Modeller - CO2'!$F$4:$AT$59,MATCH("Litter og dødt ved",'Modeller - CO2'!$A$4:$A$59,0),(DK$3-$F29)/5+1)))*$D29*$G29),0)</f>
        <v>0</v>
      </c>
      <c r="DM29" s="67" cm="1">
        <f t="array" ref="DM29">IF($P29="ja",(IF(DL$3-$F29&lt;0,0,IF(DL$3-$F29&gt;200,0,INDEX('Modeller - CO2'!$F$4:$AT$59,MATCH("Litter og dødt ved",'Modeller - CO2'!$A$4:$A$59,0),(DL$3-$F29)/5+1)))*$D29*$G29),0)</f>
        <v>0</v>
      </c>
      <c r="DN29" s="67" cm="1">
        <f t="array" ref="DN29">IF($P29="ja",(IF(DM$3-$F29&lt;0,0,IF(DM$3-$F29&gt;200,0,INDEX('Modeller - CO2'!$F$4:$AT$59,MATCH("Litter og dødt ved",'Modeller - CO2'!$A$4:$A$59,0),(DM$3-$F29)/5+1)))*$D29*$G29),0)</f>
        <v>0</v>
      </c>
      <c r="DO29" s="67" cm="1">
        <f t="array" ref="DO29">IF($P29="ja",(IF(DN$3-$F29&lt;0,0,IF(DN$3-$F29&gt;200,0,INDEX('Modeller - CO2'!$F$4:$AT$59,MATCH("Litter og dødt ved",'Modeller - CO2'!$A$4:$A$59,0),(DN$3-$F29)/5+1)))*$D29*$G29),0)</f>
        <v>0</v>
      </c>
      <c r="DP29" s="67" cm="1">
        <f t="array" ref="DP29">IF($P29="ja",(IF(DO$3-$F29&lt;0,0,IF(DO$3-$F29&gt;200,0,INDEX('Modeller - CO2'!$F$4:$AT$59,MATCH("Litter og dødt ved",'Modeller - CO2'!$A$4:$A$59,0),(DO$3-$F29)/5+1)))*$D29*$G29),0)</f>
        <v>0</v>
      </c>
      <c r="DQ29" s="67" cm="1">
        <f t="array" ref="DQ29">IF($P29="ja",(IF(DP$3-$F29&lt;0,0,IF(DP$3-$F29&gt;200,0,INDEX('Modeller - CO2'!$F$4:$AT$59,MATCH("Litter og dødt ved",'Modeller - CO2'!$A$4:$A$59,0),(DP$3-$F29)/5+1)))*$D29*$G29),0)</f>
        <v>0</v>
      </c>
      <c r="DR29" s="67" cm="1">
        <f t="array" ref="DR29">IF($P29="ja",(IF(DQ$3-$F29&lt;0,0,IF(DQ$3-$F29&gt;200,0,INDEX('Modeller - CO2'!$F$4:$AT$59,MATCH("Litter og dødt ved",'Modeller - CO2'!$A$4:$A$59,0),(DQ$3-$F29)/5+1)))*$D29*$G29),0)</f>
        <v>0</v>
      </c>
      <c r="DS29" s="67" cm="1">
        <f t="array" ref="DS29">IF($P29="ja",(IF(DR$3-$F29&lt;0,0,IF(DR$3-$F29&gt;200,0,INDEX('Modeller - CO2'!$F$4:$AT$59,MATCH("Litter og dødt ved",'Modeller - CO2'!$A$4:$A$59,0),(DR$3-$F29)/5+1)))*$D29*$G29),0)</f>
        <v>0</v>
      </c>
      <c r="DT29" s="67" cm="1">
        <f t="array" ref="DT29">IF($P29="ja",(IF(DS$3-$F29&lt;0,0,IF(DS$3-$F29&gt;200,0,INDEX('Modeller - CO2'!$F$4:$AT$59,MATCH("Litter og dødt ved",'Modeller - CO2'!$A$4:$A$59,0),(DS$3-$F29)/5+1)))*$D29*$G29),0)</f>
        <v>0</v>
      </c>
      <c r="DU29" s="67" cm="1">
        <f t="array" ref="DU29">IF($P29="ja",(IF(DT$3-$F29&lt;0,0,IF(DT$3-$F29&gt;200,0,INDEX('Modeller - CO2'!$F$4:$AT$59,MATCH("Litter og dødt ved",'Modeller - CO2'!$A$4:$A$59,0),(DT$3-$F29)/5+1)))*$D29*$G29),0)</f>
        <v>0</v>
      </c>
      <c r="DV29" s="67" cm="1">
        <f t="array" ref="DV29">IF($P29="ja",(IF(DU$3-$F29&lt;0,0,IF(DU$3-$F29&gt;200,0,INDEX('Modeller - CO2'!$F$4:$AT$59,MATCH("Litter og dødt ved",'Modeller - CO2'!$A$4:$A$59,0),(DU$3-$F29)/5+1)))*$D29*$G29),0)</f>
        <v>0</v>
      </c>
      <c r="DW29" s="67" cm="1">
        <f t="array" ref="DW29">IF($P29="ja",(IF(DV$3-$F29&lt;0,0,IF(DV$3-$F29&gt;200,0,INDEX('Modeller - CO2'!$F$4:$AT$59,MATCH("Litter og dødt ved",'Modeller - CO2'!$A$4:$A$59,0),(DV$3-$F29)/5+1)))*$D29*$G29),0)</f>
        <v>0</v>
      </c>
      <c r="DX29" s="67" cm="1">
        <f t="array" ref="DX29">IF($P29="ja",(IF(DW$3-$F29&lt;0,0,IF(DW$3-$F29&gt;200,0,INDEX('Modeller - CO2'!$F$4:$AT$59,MATCH("Litter og dødt ved",'Modeller - CO2'!$A$4:$A$59,0),(DW$3-$F29)/5+1)))*$D29*$G29),0)</f>
        <v>0</v>
      </c>
      <c r="DY29" s="67" cm="1">
        <f t="array" ref="DY29">IF($P29="ja",(IF(DX$3-$F29&lt;0,0,IF(DX$3-$F29&gt;200,0,INDEX('Modeller - CO2'!$F$4:$AT$59,MATCH("Litter og dødt ved",'Modeller - CO2'!$A$4:$A$59,0),(DX$3-$F29)/5+1)))*$D29*$G29),0)</f>
        <v>0</v>
      </c>
      <c r="DZ29" s="67" cm="1">
        <f t="array" ref="DZ29">IF($P29="ja",(IF(DY$3-$F29&lt;0,0,IF(DY$3-$F29&gt;200,0,INDEX('Modeller - CO2'!$F$4:$AT$59,MATCH("Litter og dødt ved",'Modeller - CO2'!$A$4:$A$59,0),(DY$3-$F29)/5+1)))*$D29*$G29),0)</f>
        <v>0</v>
      </c>
      <c r="EA29" s="67" cm="1">
        <f t="array" ref="EA29">IF($P29="ja",(IF(DZ$3-$F29&lt;0,0,IF(DZ$3-$F29&gt;200,0,INDEX('Modeller - CO2'!$F$4:$AT$59,MATCH("Litter og dødt ved",'Modeller - CO2'!$A$4:$A$59,0),(DZ$3-$F29)/5+1)))*$D29*$G29),0)</f>
        <v>0</v>
      </c>
      <c r="EB29" s="67" cm="1">
        <f t="array" ref="EB29">IF($P29="ja",(IF(EA$3-$F29&lt;0,0,IF(EA$3-$F29&gt;200,0,INDEX('Modeller - CO2'!$F$4:$AT$59,MATCH("Litter og dødt ved",'Modeller - CO2'!$A$4:$A$59,0),(EA$3-$F29)/5+1)))*$D29*$G29),0)</f>
        <v>0</v>
      </c>
      <c r="EC29" s="67" cm="1">
        <f t="array" ref="EC29">IF($P29="ja",(IF(EB$3-$F29&lt;0,0,IF(EB$3-$F29&gt;200,0,INDEX('Modeller - CO2'!$F$4:$AT$59,MATCH("Litter og dødt ved",'Modeller - CO2'!$A$4:$A$59,0),(EB$3-$F29)/5+1)))*$D29*$G29),0)</f>
        <v>0</v>
      </c>
      <c r="ED29" s="67" cm="1">
        <f t="array" ref="ED29">IF($P29="ja",(IF(EC$3-$F29&lt;0,0,IF(EC$3-$F29&gt;200,0,INDEX('Modeller - CO2'!$F$4:$AT$59,MATCH("Litter og dødt ved",'Modeller - CO2'!$A$4:$A$59,0),(EC$3-$F29)/5+1)))*$D29*$G29),0)</f>
        <v>0</v>
      </c>
      <c r="EE29" s="67" cm="1">
        <f t="array" ref="EE29">IF($P29="ja",(IF(ED$3-$F29&lt;0,0,IF(ED$3-$F29&gt;200,0,INDEX('Modeller - CO2'!$F$4:$AT$59,MATCH("Litter og dødt ved",'Modeller - CO2'!$A$4:$A$59,0),(ED$3-$F29)/5+1)))*$D29*$G29),0)</f>
        <v>0</v>
      </c>
      <c r="EF29" s="67" cm="1">
        <f t="array" ref="EF29">IF($P29="ja",(IF(EE$3-$F29&lt;0,0,IF(EE$3-$F29&gt;200,0,INDEX('Modeller - CO2'!$F$4:$AT$59,MATCH("Litter og dødt ved",'Modeller - CO2'!$A$4:$A$59,0),(EE$3-$F29)/5+1)))*$D29*$G29),0)</f>
        <v>0</v>
      </c>
      <c r="EG29" s="67" cm="1">
        <f t="array" ref="EG29">IF($P29="ja",(IF(EF$3-$F29&lt;0,0,IF(EF$3-$F29&gt;200,0,INDEX('Modeller - CO2'!$F$4:$AT$59,MATCH("Litter og dødt ved",'Modeller - CO2'!$A$4:$A$59,0),(EF$3-$F29)/5+1)))*$D29*$G29),0)</f>
        <v>0</v>
      </c>
      <c r="EH29" s="67" cm="1">
        <f t="array" ref="EH29">IF($P29="ja",(IF(EG$3-$F29&lt;0,0,IF(EG$3-$F29&gt;200,0,INDEX('Modeller - CO2'!$F$4:$AT$59,MATCH("Litter og dødt ved",'Modeller - CO2'!$A$4:$A$59,0),(EG$3-$F29)/5+1)))*$D29*$G29),0)</f>
        <v>0</v>
      </c>
      <c r="EI29" s="67" cm="1">
        <f t="array" ref="EI29">IF($P29="ja",(IF(EH$3-$F29&lt;0,0,IF(EH$3-$F29&gt;200,0,INDEX('Modeller - CO2'!$F$4:$AT$59,MATCH("Litter og dødt ved",'Modeller - CO2'!$A$4:$A$59,0),(EH$3-$F29)/5+1)))*$D29*$G29),0)</f>
        <v>0</v>
      </c>
      <c r="EJ29" s="67" cm="1">
        <f t="array" ref="EJ29">IF($P29="ja",(IF(EI$3-$F29&lt;0,0,IF(EI$3-$F29&gt;200,0,INDEX('Modeller - CO2'!$F$4:$AT$59,MATCH("Litter og dødt ved",'Modeller - CO2'!$A$4:$A$59,0),(EI$3-$F29)/5+1)))*$D29*$G29),0)</f>
        <v>0</v>
      </c>
      <c r="EK29" s="67" cm="1">
        <f t="array" ref="EK29">IF($P29="ja",(IF(EJ$3-$F29&lt;0,0,IF(EJ$3-$F29&gt;200,0,INDEX('Modeller - CO2'!$F$4:$AT$59,MATCH("Litter og dødt ved",'Modeller - CO2'!$A$4:$A$59,0),(EJ$3-$F29)/5+1)))*$D29*$G29),0)</f>
        <v>0</v>
      </c>
      <c r="EL29" s="67" cm="1">
        <f t="array" ref="EL29">IF($P29="ja",(IF(EK$3-$F29&lt;0,0,IF(EK$3-$F29&gt;200,0,INDEX('Modeller - CO2'!$F$4:$AT$59,MATCH("Litter og dødt ved",'Modeller - CO2'!$A$4:$A$59,0),(EK$3-$F29)/5+1)))*$D29*$G29),0)</f>
        <v>0</v>
      </c>
      <c r="EM29" s="67" cm="1">
        <f t="array" ref="EM29">IF($P29="ja",(IF(EL$3-$F29&lt;0,0,IF(EL$3-$F29&gt;200,0,INDEX('Modeller - CO2'!$F$4:$AT$59,MATCH("Litter og dødt ved",'Modeller - CO2'!$A$4:$A$59,0),(EL$3-$F29)/5+1)))*$D29*$G29),0)</f>
        <v>0</v>
      </c>
      <c r="EN29" s="67" cm="1">
        <f t="array" ref="EN29">IF($P29="ja",(IF(EM$3-$F29&lt;0,0,IF(EM$3-$F29&gt;200,0,INDEX('Modeller - CO2'!$F$4:$AT$59,MATCH("Litter og dødt ved",'Modeller - CO2'!$A$4:$A$59,0),(EM$3-$F29)/5+1)))*$D29*$G29),0)</f>
        <v>0</v>
      </c>
    </row>
    <row r="30" spans="2:144" ht="15.6" x14ac:dyDescent="0.3">
      <c r="B30" s="66">
        <f>'Stamdata - Projektplan'!B74</f>
        <v>0</v>
      </c>
      <c r="C30" s="66">
        <f>'Stamdata - Projektplan'!C74</f>
        <v>0</v>
      </c>
      <c r="D30" s="66">
        <f>'Stamdata - Projektplan'!D74</f>
        <v>0</v>
      </c>
      <c r="E30" s="66">
        <f>'Stamdata - Projektplan'!E74</f>
        <v>0</v>
      </c>
      <c r="F30" s="66">
        <f>'Stamdata - Projektplan'!G74</f>
        <v>0</v>
      </c>
      <c r="G30" s="66">
        <f>'Stamdata - Projektplan'!H74</f>
        <v>0</v>
      </c>
      <c r="H30" s="66">
        <f>'Stamdata - Projektplan'!I74</f>
        <v>0</v>
      </c>
      <c r="I30" s="66">
        <f>'Stamdata - Projektplan'!J74</f>
        <v>0</v>
      </c>
      <c r="J30" s="63" t="str">
        <f>IFERROR(VLOOKUP(I30,'Modeller - CO2'!$A$4:$C$57,3,FALSE),"")</f>
        <v/>
      </c>
      <c r="K30" s="451" t="str">
        <f>IFERROR(VLOOKUP(I30,'Modeller - CO2'!$A$4:$D$57,4,FALSE),"")</f>
        <v/>
      </c>
      <c r="L30" s="453" t="str">
        <f t="shared" si="80"/>
        <v/>
      </c>
      <c r="M30" s="451" t="str">
        <f>IFERROR(VLOOKUP(I30,'Modeller - CO2'!$A$4:$E$57,5,FALSE),"")</f>
        <v/>
      </c>
      <c r="N30" s="453" t="str">
        <f t="shared" si="81"/>
        <v/>
      </c>
      <c r="O30" s="63" t="b">
        <f t="shared" si="79"/>
        <v>1</v>
      </c>
      <c r="P30" s="63" t="str">
        <f t="shared" si="82"/>
        <v>Nej</v>
      </c>
      <c r="R30" s="67" cm="1">
        <f t="array" ref="R30">IFERROR((IF(Q$3-$F30&lt;0,0,IF(Q$3-$F30&gt;200,0,INDEX('Modeller - CO2'!$F$4:$AT$59,MATCH('Opgørelse - CO2'!$I30,'Modeller - CO2'!$A$4:$A$59,0),(Q$3-$F30)/5+1)))*$D30*$G30),0)</f>
        <v>0</v>
      </c>
      <c r="S30" s="67" cm="1">
        <f t="array" ref="S30">IFERROR((IF(R$3-$F30&lt;0,0,IF(R$3-$F30&gt;200,0,INDEX('Modeller - CO2'!$F$4:$AT$59,MATCH('Opgørelse - CO2'!$I30,'Modeller - CO2'!$A$4:$A$59,0),(R$3-$F30)/5+1)))*$D30*$G30),0)</f>
        <v>0</v>
      </c>
      <c r="T30" s="67" cm="1">
        <f t="array" ref="T30">IFERROR((IF(S$3-$F30&lt;0,0,IF(S$3-$F30&gt;200,0,INDEX('Modeller - CO2'!$F$4:$AT$59,MATCH('Opgørelse - CO2'!$I30,'Modeller - CO2'!$A$4:$A$59,0),(S$3-$F30)/5+1)))*$D30*$G30),0)</f>
        <v>0</v>
      </c>
      <c r="U30" s="67" cm="1">
        <f t="array" ref="U30">IFERROR((IF(T$3-$F30&lt;0,0,IF(T$3-$F30&gt;200,0,INDEX('Modeller - CO2'!$F$4:$AT$59,MATCH('Opgørelse - CO2'!$I30,'Modeller - CO2'!$A$4:$A$59,0),(T$3-$F30)/5+1)))*$D30*$G30),0)</f>
        <v>0</v>
      </c>
      <c r="V30" s="67" cm="1">
        <f t="array" ref="V30">IFERROR((IF(U$3-$F30&lt;0,0,IF(U$3-$F30&gt;200,0,INDEX('Modeller - CO2'!$F$4:$AT$59,MATCH('Opgørelse - CO2'!$I30,'Modeller - CO2'!$A$4:$A$59,0),(U$3-$F30)/5+1)))*$D30*$G30),0)</f>
        <v>0</v>
      </c>
      <c r="W30" s="67" cm="1">
        <f t="array" ref="W30">IFERROR((IF(V$3-$F30&lt;0,0,IF(V$3-$F30&gt;200,0,INDEX('Modeller - CO2'!$F$4:$AT$59,MATCH('Opgørelse - CO2'!$I30,'Modeller - CO2'!$A$4:$A$59,0),(V$3-$F30)/5+1)))*$D30*$G30),0)</f>
        <v>0</v>
      </c>
      <c r="X30" s="67" cm="1">
        <f t="array" ref="X30">IFERROR((IF(W$3-$F30&lt;0,0,IF(W$3-$F30&gt;200,0,INDEX('Modeller - CO2'!$F$4:$AT$59,MATCH('Opgørelse - CO2'!$I30,'Modeller - CO2'!$A$4:$A$59,0),(W$3-$F30)/5+1)))*$D30*$G30),0)</f>
        <v>0</v>
      </c>
      <c r="Y30" s="67" cm="1">
        <f t="array" ref="Y30">IFERROR((IF(X$3-$F30&lt;0,0,IF(X$3-$F30&gt;200,0,INDEX('Modeller - CO2'!$F$4:$AT$59,MATCH('Opgørelse - CO2'!$I30,'Modeller - CO2'!$A$4:$A$59,0),(X$3-$F30)/5+1)))*$D30*$G30),0)</f>
        <v>0</v>
      </c>
      <c r="Z30" s="67" cm="1">
        <f t="array" ref="Z30">IFERROR((IF(Y$3-$F30&lt;0,0,IF(Y$3-$F30&gt;200,0,INDEX('Modeller - CO2'!$F$4:$AT$59,MATCH('Opgørelse - CO2'!$I30,'Modeller - CO2'!$A$4:$A$59,0),(Y$3-$F30)/5+1)))*$D30*$G30),0)</f>
        <v>0</v>
      </c>
      <c r="AA30" s="67" cm="1">
        <f t="array" ref="AA30">IFERROR((IF(Z$3-$F30&lt;0,0,IF(Z$3-$F30&gt;200,0,INDEX('Modeller - CO2'!$F$4:$AT$59,MATCH('Opgørelse - CO2'!$I30,'Modeller - CO2'!$A$4:$A$59,0),(Z$3-$F30)/5+1)))*$D30*$G30),0)</f>
        <v>0</v>
      </c>
      <c r="AB30" s="67" cm="1">
        <f t="array" ref="AB30">IFERROR((IF(AA$3-$F30&lt;0,0,IF(AA$3-$F30&gt;200,0,INDEX('Modeller - CO2'!$F$4:$AT$59,MATCH('Opgørelse - CO2'!$I30,'Modeller - CO2'!$A$4:$A$59,0),(AA$3-$F30)/5+1)))*$D30*$G30),0)</f>
        <v>0</v>
      </c>
      <c r="AC30" s="67" cm="1">
        <f t="array" ref="AC30">IFERROR((IF(AB$3-$F30&lt;0,0,IF(AB$3-$F30&gt;200,0,INDEX('Modeller - CO2'!$F$4:$AT$59,MATCH('Opgørelse - CO2'!$I30,'Modeller - CO2'!$A$4:$A$59,0),(AB$3-$F30)/5+1)))*$D30*$G30),0)</f>
        <v>0</v>
      </c>
      <c r="AD30" s="67" cm="1">
        <f t="array" ref="AD30">IFERROR((IF(AC$3-$F30&lt;0,0,IF(AC$3-$F30&gt;200,0,INDEX('Modeller - CO2'!$F$4:$AT$59,MATCH('Opgørelse - CO2'!$I30,'Modeller - CO2'!$A$4:$A$59,0),(AC$3-$F30)/5+1)))*$D30*$G30),0)</f>
        <v>0</v>
      </c>
      <c r="AE30" s="67" cm="1">
        <f t="array" ref="AE30">IFERROR((IF(AD$3-$F30&lt;0,0,IF(AD$3-$F30&gt;200,0,INDEX('Modeller - CO2'!$F$4:$AT$59,MATCH('Opgørelse - CO2'!$I30,'Modeller - CO2'!$A$4:$A$59,0),(AD$3-$F30)/5+1)))*$D30*$G30),0)</f>
        <v>0</v>
      </c>
      <c r="AF30" s="67" cm="1">
        <f t="array" ref="AF30">IFERROR((IF(AE$3-$F30&lt;0,0,IF(AE$3-$F30&gt;200,0,INDEX('Modeller - CO2'!$F$4:$AT$59,MATCH('Opgørelse - CO2'!$I30,'Modeller - CO2'!$A$4:$A$59,0),(AE$3-$F30)/5+1)))*$D30*$G30),0)</f>
        <v>0</v>
      </c>
      <c r="AG30" s="67" cm="1">
        <f t="array" ref="AG30">IFERROR((IF(AF$3-$F30&lt;0,0,IF(AF$3-$F30&gt;200,0,INDEX('Modeller - CO2'!$F$4:$AT$59,MATCH('Opgørelse - CO2'!$I30,'Modeller - CO2'!$A$4:$A$59,0),(AF$3-$F30)/5+1)))*$D30*$G30),0)</f>
        <v>0</v>
      </c>
      <c r="AH30" s="67" cm="1">
        <f t="array" ref="AH30">IFERROR((IF(AG$3-$F30&lt;0,0,IF(AG$3-$F30&gt;200,0,INDEX('Modeller - CO2'!$F$4:$AT$59,MATCH('Opgørelse - CO2'!$I30,'Modeller - CO2'!$A$4:$A$59,0),(AG$3-$F30)/5+1)))*$D30*$G30),0)</f>
        <v>0</v>
      </c>
      <c r="AI30" s="67" cm="1">
        <f t="array" ref="AI30">IFERROR((IF(AH$3-$F30&lt;0,0,IF(AH$3-$F30&gt;200,0,INDEX('Modeller - CO2'!$F$4:$AT$59,MATCH('Opgørelse - CO2'!$I30,'Modeller - CO2'!$A$4:$A$59,0),(AH$3-$F30)/5+1)))*$D30*$G30),0)</f>
        <v>0</v>
      </c>
      <c r="AJ30" s="67" cm="1">
        <f t="array" ref="AJ30">IFERROR((IF(AI$3-$F30&lt;0,0,IF(AI$3-$F30&gt;200,0,INDEX('Modeller - CO2'!$F$4:$AT$59,MATCH('Opgørelse - CO2'!$I30,'Modeller - CO2'!$A$4:$A$59,0),(AI$3-$F30)/5+1)))*$D30*$G30),0)</f>
        <v>0</v>
      </c>
      <c r="AK30" s="67" cm="1">
        <f t="array" ref="AK30">IFERROR((IF(AJ$3-$F30&lt;0,0,IF(AJ$3-$F30&gt;200,0,INDEX('Modeller - CO2'!$F$4:$AT$59,MATCH('Opgørelse - CO2'!$I30,'Modeller - CO2'!$A$4:$A$59,0),(AJ$3-$F30)/5+1)))*$D30*$G30),0)</f>
        <v>0</v>
      </c>
      <c r="AL30" s="67" cm="1">
        <f t="array" ref="AL30">IFERROR((IF(AK$3-$F30&lt;0,0,IF(AK$3-$F30&gt;200,0,INDEX('Modeller - CO2'!$F$4:$AT$59,MATCH('Opgørelse - CO2'!$I30,'Modeller - CO2'!$A$4:$A$59,0),(AK$3-$F30)/5+1)))*$D30*$G30),0)</f>
        <v>0</v>
      </c>
      <c r="AM30" s="67" cm="1">
        <f t="array" ref="AM30">IFERROR((IF(AL$3-$F30&lt;0,0,IF(AL$3-$F30&gt;200,0,INDEX('Modeller - CO2'!$F$4:$AT$59,MATCH('Opgørelse - CO2'!$I30,'Modeller - CO2'!$A$4:$A$59,0),(AL$3-$F30)/5+1)))*$D30*$G30),0)</f>
        <v>0</v>
      </c>
      <c r="AN30" s="67" cm="1">
        <f t="array" ref="AN30">IFERROR((IF(AM$3-$F30&lt;0,0,IF(AM$3-$F30&gt;200,0,INDEX('Modeller - CO2'!$F$4:$AT$59,MATCH('Opgørelse - CO2'!$I30,'Modeller - CO2'!$A$4:$A$59,0),(AM$3-$F30)/5+1)))*$D30*$G30),0)</f>
        <v>0</v>
      </c>
      <c r="AO30" s="67" cm="1">
        <f t="array" ref="AO30">IFERROR((IF(AN$3-$F30&lt;0,0,IF(AN$3-$F30&gt;200,0,INDEX('Modeller - CO2'!$F$4:$AT$59,MATCH('Opgørelse - CO2'!$I30,'Modeller - CO2'!$A$4:$A$59,0),(AN$3-$F30)/5+1)))*$D30*$G30),0)</f>
        <v>0</v>
      </c>
      <c r="AP30" s="67" cm="1">
        <f t="array" ref="AP30">IFERROR((IF(AO$3-$F30&lt;0,0,IF(AO$3-$F30&gt;200,0,INDEX('Modeller - CO2'!$F$4:$AT$59,MATCH('Opgørelse - CO2'!$I30,'Modeller - CO2'!$A$4:$A$59,0),(AO$3-$F30)/5+1)))*$D30*$G30),0)</f>
        <v>0</v>
      </c>
      <c r="AQ30" s="67" cm="1">
        <f t="array" ref="AQ30">IFERROR((IF(AP$3-$F30&lt;0,0,IF(AP$3-$F30&gt;200,0,INDEX('Modeller - CO2'!$F$4:$AT$59,MATCH('Opgørelse - CO2'!$I30,'Modeller - CO2'!$A$4:$A$59,0),(AP$3-$F30)/5+1)))*$D30*$G30),0)</f>
        <v>0</v>
      </c>
      <c r="AR30" s="67" cm="1">
        <f t="array" ref="AR30">IFERROR((IF(AQ$3-$F30&lt;0,0,IF(AQ$3-$F30&gt;200,0,INDEX('Modeller - CO2'!$F$4:$AT$59,MATCH('Opgørelse - CO2'!$I30,'Modeller - CO2'!$A$4:$A$59,0),(AQ$3-$F30)/5+1)))*$D30*$G30),0)</f>
        <v>0</v>
      </c>
      <c r="AS30" s="67" cm="1">
        <f t="array" ref="AS30">IFERROR((IF(AR$3-$F30&lt;0,0,IF(AR$3-$F30&gt;200,0,INDEX('Modeller - CO2'!$F$4:$AT$59,MATCH('Opgørelse - CO2'!$I30,'Modeller - CO2'!$A$4:$A$59,0),(AR$3-$F30)/5+1)))*$D30*$G30),0)</f>
        <v>0</v>
      </c>
      <c r="AT30" s="67" cm="1">
        <f t="array" ref="AT30">IFERROR((IF(AS$3-$F30&lt;0,0,IF(AS$3-$F30&gt;200,0,INDEX('Modeller - CO2'!$F$4:$AT$59,MATCH('Opgørelse - CO2'!$I30,'Modeller - CO2'!$A$4:$A$59,0),(AS$3-$F30)/5+1)))*$D30*$G30),0)</f>
        <v>0</v>
      </c>
      <c r="AU30" s="67" cm="1">
        <f t="array" ref="AU30">IFERROR((IF(AT$3-$F30&lt;0,0,IF(AT$3-$F30&gt;200,0,INDEX('Modeller - CO2'!$F$4:$AT$59,MATCH('Opgørelse - CO2'!$I30,'Modeller - CO2'!$A$4:$A$59,0),(AT$3-$F30)/5+1)))*$D30*$G30),0)</f>
        <v>0</v>
      </c>
      <c r="AV30" s="67" cm="1">
        <f t="array" ref="AV30">IFERROR((IF(AU$3-$F30&lt;0,0,IF(AU$3-$F30&gt;200,0,INDEX('Modeller - CO2'!$F$4:$AT$59,MATCH('Opgørelse - CO2'!$I30,'Modeller - CO2'!$A$4:$A$59,0),(AU$3-$F30)/5+1)))*$D30*$G30),0)</f>
        <v>0</v>
      </c>
      <c r="AW30" s="67" cm="1">
        <f t="array" ref="AW30">IFERROR((IF(AV$3-$F30&lt;0,0,IF(AV$3-$F30&gt;200,0,INDEX('Modeller - CO2'!$F$4:$AT$59,MATCH('Opgørelse - CO2'!$I30,'Modeller - CO2'!$A$4:$A$59,0),(AV$3-$F30)/5+1)))*$D30*$G30),0)</f>
        <v>0</v>
      </c>
      <c r="AX30" s="67" cm="1">
        <f t="array" ref="AX30">IFERROR((IF(AW$3-$F30&lt;0,0,IF(AW$3-$F30&gt;200,0,INDEX('Modeller - CO2'!$F$4:$AT$59,MATCH('Opgørelse - CO2'!$I30,'Modeller - CO2'!$A$4:$A$59,0),(AW$3-$F30)/5+1)))*$D30*$G30),0)</f>
        <v>0</v>
      </c>
      <c r="AY30" s="67" cm="1">
        <f t="array" ref="AY30">IFERROR((IF(AX$3-$F30&lt;0,0,IF(AX$3-$F30&gt;200,0,INDEX('Modeller - CO2'!$F$4:$AT$59,MATCH('Opgørelse - CO2'!$I30,'Modeller - CO2'!$A$4:$A$59,0),(AX$3-$F30)/5+1)))*$D30*$G30),0)</f>
        <v>0</v>
      </c>
      <c r="AZ30" s="67" cm="1">
        <f t="array" ref="AZ30">IFERROR((IF(AY$3-$F30&lt;0,0,IF(AY$3-$F30&gt;200,0,INDEX('Modeller - CO2'!$F$4:$AT$59,MATCH('Opgørelse - CO2'!$I30,'Modeller - CO2'!$A$4:$A$59,0),(AY$3-$F30)/5+1)))*$D30*$G30),0)</f>
        <v>0</v>
      </c>
      <c r="BA30" s="67" cm="1">
        <f t="array" ref="BA30">IFERROR((IF(AZ$3-$F30&lt;0,0,IF(AZ$3-$F30&gt;200,0,INDEX('Modeller - CO2'!$F$4:$AT$59,MATCH('Opgørelse - CO2'!$I30,'Modeller - CO2'!$A$4:$A$59,0),(AZ$3-$F30)/5+1)))*$D30*$G30),0)</f>
        <v>0</v>
      </c>
      <c r="BB30" s="67" cm="1">
        <f t="array" ref="BB30">IFERROR((IF(BA$3-$F30&lt;0,0,IF(BA$3-$F30&gt;200,0,INDEX('Modeller - CO2'!$F$4:$AT$59,MATCH('Opgørelse - CO2'!$I30,'Modeller - CO2'!$A$4:$A$59,0),(BA$3-$F30)/5+1)))*$D30*$G30),0)</f>
        <v>0</v>
      </c>
      <c r="BC30" s="67" cm="1">
        <f t="array" ref="BC30">IFERROR((IF(BB$3-$F30&lt;0,0,IF(BB$3-$F30&gt;200,0,INDEX('Modeller - CO2'!$F$4:$AT$59,MATCH('Opgørelse - CO2'!$I30,'Modeller - CO2'!$A$4:$A$59,0),(BB$3-$F30)/5+1)))*$D30*$G30),0)</f>
        <v>0</v>
      </c>
      <c r="BD30" s="67" cm="1">
        <f t="array" ref="BD30">IFERROR((IF(BC$3-$F30&lt;0,0,IF(BC$3-$F30&gt;200,0,INDEX('Modeller - CO2'!$F$4:$AT$59,MATCH('Opgørelse - CO2'!$I30,'Modeller - CO2'!$A$4:$A$59,0),(BC$3-$F30)/5+1)))*$D30*$G30),0)</f>
        <v>0</v>
      </c>
      <c r="BE30" s="67" cm="1">
        <f t="array" ref="BE30">IFERROR((IF(BD$3-$F30&lt;0,0,IF(BD$3-$F30&gt;200,0,INDEX('Modeller - CO2'!$F$4:$AT$59,MATCH('Opgørelse - CO2'!$I30,'Modeller - CO2'!$A$4:$A$59,0),(BD$3-$F30)/5+1)))*$D30*$G30),0)</f>
        <v>0</v>
      </c>
      <c r="BF30" s="67" cm="1">
        <f t="array" ref="BF30">IFERROR((IF(BE$3-$F30&lt;0,0,IF(BE$3-$F30&gt;200,0,INDEX('Modeller - CO2'!$F$4:$AT$59,MATCH('Opgørelse - CO2'!$I30,'Modeller - CO2'!$A$4:$A$59,0),(BE$3-$F30)/5+1)))*$D30*$G30),0)</f>
        <v>0</v>
      </c>
      <c r="BI30" s="67" cm="1">
        <f t="array" ref="BI30">IF($H30="ja",(IF(Q$3-$F30&lt;0,0,IF(Q$3-$F30&gt;200,0,INDEX('Modeller - CO2'!$F$4:$AT$59,MATCH("Jordbund",'Modeller - CO2'!$A$4:$A$59,0),(Q$3-$F30)/5+1)))*$D30*$G30),0)</f>
        <v>0</v>
      </c>
      <c r="BJ30" s="67" cm="1">
        <f t="array" ref="BJ30">IF($H30="ja",(IF(R$3-$F30&lt;0,0,IF(R$3-$F30&gt;200,0,INDEX('Modeller - CO2'!$F$4:$AT$59,MATCH("Jordbund",'Modeller - CO2'!$A$4:$A$59,0),(R$3-$F30)/5+1)))*$D30*$G30),0)</f>
        <v>0</v>
      </c>
      <c r="BK30" s="67" cm="1">
        <f t="array" ref="BK30">IF($H30="ja",(IF(S$3-$F30&lt;0,0,IF(S$3-$F30&gt;200,0,INDEX('Modeller - CO2'!$F$4:$AT$59,MATCH("Jordbund",'Modeller - CO2'!$A$4:$A$59,0),(S$3-$F30)/5+1)))*$D30*$G30),0)</f>
        <v>0</v>
      </c>
      <c r="BL30" s="67" cm="1">
        <f t="array" ref="BL30">IF($H30="ja",(IF(T$3-$F30&lt;0,0,IF(T$3-$F30&gt;200,0,INDEX('Modeller - CO2'!$F$4:$AT$59,MATCH("Jordbund",'Modeller - CO2'!$A$4:$A$59,0),(T$3-$F30)/5+1)))*$D30*$G30),0)</f>
        <v>0</v>
      </c>
      <c r="BM30" s="67" cm="1">
        <f t="array" ref="BM30">IF($H30="ja",(IF(U$3-$F30&lt;0,0,IF(U$3-$F30&gt;200,0,INDEX('Modeller - CO2'!$F$4:$AT$59,MATCH("Jordbund",'Modeller - CO2'!$A$4:$A$59,0),(U$3-$F30)/5+1)))*$D30*$G30),0)</f>
        <v>0</v>
      </c>
      <c r="BN30" s="67" cm="1">
        <f t="array" ref="BN30">IF($H30="ja",(IF(V$3-$F30&lt;0,0,IF(V$3-$F30&gt;200,0,INDEX('Modeller - CO2'!$F$4:$AT$59,MATCH("Jordbund",'Modeller - CO2'!$A$4:$A$59,0),(V$3-$F30)/5+1)))*$D30*$G30),0)</f>
        <v>0</v>
      </c>
      <c r="BO30" s="67" cm="1">
        <f t="array" ref="BO30">IF($H30="ja",(IF(W$3-$F30&lt;0,0,IF(W$3-$F30&gt;200,0,INDEX('Modeller - CO2'!$F$4:$AT$59,MATCH("Jordbund",'Modeller - CO2'!$A$4:$A$59,0),(W$3-$F30)/5+1)))*$D30*$G30),0)</f>
        <v>0</v>
      </c>
      <c r="BP30" s="67" cm="1">
        <f t="array" ref="BP30">IF($H30="ja",(IF(X$3-$F30&lt;0,0,IF(X$3-$F30&gt;200,0,INDEX('Modeller - CO2'!$F$4:$AT$59,MATCH("Jordbund",'Modeller - CO2'!$A$4:$A$59,0),(X$3-$F30)/5+1)))*$D30*$G30),0)</f>
        <v>0</v>
      </c>
      <c r="BQ30" s="67" cm="1">
        <f t="array" ref="BQ30">IF($H30="ja",(IF(Y$3-$F30&lt;0,0,IF(Y$3-$F30&gt;200,0,INDEX('Modeller - CO2'!$F$4:$AT$59,MATCH("Jordbund",'Modeller - CO2'!$A$4:$A$59,0),(Y$3-$F30)/5+1)))*$D30*$G30),0)</f>
        <v>0</v>
      </c>
      <c r="BR30" s="67" cm="1">
        <f t="array" ref="BR30">IF($H30="ja",(IF(Z$3-$F30&lt;0,0,IF(Z$3-$F30&gt;200,0,INDEX('Modeller - CO2'!$F$4:$AT$59,MATCH("Jordbund",'Modeller - CO2'!$A$4:$A$59,0),(Z$3-$F30)/5+1)))*$D30*$G30),0)</f>
        <v>0</v>
      </c>
      <c r="BS30" s="67" cm="1">
        <f t="array" ref="BS30">IF($H30="ja",(IF(AA$3-$F30&lt;0,0,IF(AA$3-$F30&gt;200,0,INDEX('Modeller - CO2'!$F$4:$AT$59,MATCH("Jordbund",'Modeller - CO2'!$A$4:$A$59,0),(AA$3-$F30)/5+1)))*$D30*$G30),0)</f>
        <v>0</v>
      </c>
      <c r="BT30" s="67" cm="1">
        <f t="array" ref="BT30">IF($H30="ja",(IF(AB$3-$F30&lt;0,0,IF(AB$3-$F30&gt;200,0,INDEX('Modeller - CO2'!$F$4:$AT$59,MATCH("Jordbund",'Modeller - CO2'!$A$4:$A$59,0),(AB$3-$F30)/5+1)))*$D30*$G30),0)</f>
        <v>0</v>
      </c>
      <c r="BU30" s="67" cm="1">
        <f t="array" ref="BU30">IF($H30="ja",(IF(AC$3-$F30&lt;0,0,IF(AC$3-$F30&gt;200,0,INDEX('Modeller - CO2'!$F$4:$AT$59,MATCH("Jordbund",'Modeller - CO2'!$A$4:$A$59,0),(AC$3-$F30)/5+1)))*$D30*$G30),0)</f>
        <v>0</v>
      </c>
      <c r="BV30" s="67" cm="1">
        <f t="array" ref="BV30">IF($H30="ja",(IF(AD$3-$F30&lt;0,0,IF(AD$3-$F30&gt;200,0,INDEX('Modeller - CO2'!$F$4:$AT$59,MATCH("Jordbund",'Modeller - CO2'!$A$4:$A$59,0),(AD$3-$F30)/5+1)))*$D30*$G30),0)</f>
        <v>0</v>
      </c>
      <c r="BW30" s="67" cm="1">
        <f t="array" ref="BW30">IF($H30="ja",(IF(AE$3-$F30&lt;0,0,IF(AE$3-$F30&gt;200,0,INDEX('Modeller - CO2'!$F$4:$AT$59,MATCH("Jordbund",'Modeller - CO2'!$A$4:$A$59,0),(AE$3-$F30)/5+1)))*$D30*$G30),0)</f>
        <v>0</v>
      </c>
      <c r="BX30" s="67" cm="1">
        <f t="array" ref="BX30">IF($H30="ja",(IF(AF$3-$F30&lt;0,0,IF(AF$3-$F30&gt;200,0,INDEX('Modeller - CO2'!$F$4:$AT$59,MATCH("Jordbund",'Modeller - CO2'!$A$4:$A$59,0),(AF$3-$F30)/5+1)))*$D30*$G30),0)</f>
        <v>0</v>
      </c>
      <c r="BY30" s="67" cm="1">
        <f t="array" ref="BY30">IF($H30="ja",(IF(AG$3-$F30&lt;0,0,IF(AG$3-$F30&gt;200,0,INDEX('Modeller - CO2'!$F$4:$AT$59,MATCH("Jordbund",'Modeller - CO2'!$A$4:$A$59,0),(AG$3-$F30)/5+1)))*$D30*$G30),0)</f>
        <v>0</v>
      </c>
      <c r="BZ30" s="67" cm="1">
        <f t="array" ref="BZ30">IF($H30="ja",(IF(AH$3-$F30&lt;0,0,IF(AH$3-$F30&gt;200,0,INDEX('Modeller - CO2'!$F$4:$AT$59,MATCH("Jordbund",'Modeller - CO2'!$A$4:$A$59,0),(AH$3-$F30)/5+1)))*$D30*$G30),0)</f>
        <v>0</v>
      </c>
      <c r="CA30" s="67" cm="1">
        <f t="array" ref="CA30">IF($H30="ja",(IF(AI$3-$F30&lt;0,0,IF(AI$3-$F30&gt;200,0,INDEX('Modeller - CO2'!$F$4:$AT$59,MATCH("Jordbund",'Modeller - CO2'!$A$4:$A$59,0),(AI$3-$F30)/5+1)))*$D30*$G30),0)</f>
        <v>0</v>
      </c>
      <c r="CB30" s="67" cm="1">
        <f t="array" ref="CB30">IF($H30="ja",(IF(AJ$3-$F30&lt;0,0,IF(AJ$3-$F30&gt;200,0,INDEX('Modeller - CO2'!$F$4:$AT$59,MATCH("Jordbund",'Modeller - CO2'!$A$4:$A$59,0),(AJ$3-$F30)/5+1)))*$D30*$G30),0)</f>
        <v>0</v>
      </c>
      <c r="CC30" s="67" cm="1">
        <f t="array" ref="CC30">IF($H30="ja",(IF(AK$3-$F30&lt;0,0,IF(AK$3-$F30&gt;200,0,INDEX('Modeller - CO2'!$F$4:$AT$59,MATCH("Jordbund",'Modeller - CO2'!$A$4:$A$59,0),(AK$3-$F30)/5+1)))*$D30*$G30),0)</f>
        <v>0</v>
      </c>
      <c r="CD30" s="67" cm="1">
        <f t="array" ref="CD30">IF($H30="ja",(IF(AL$3-$F30&lt;0,0,IF(AL$3-$F30&gt;200,0,INDEX('Modeller - CO2'!$F$4:$AT$59,MATCH("Jordbund",'Modeller - CO2'!$A$4:$A$59,0),(AL$3-$F30)/5+1)))*$D30*$G30),0)</f>
        <v>0</v>
      </c>
      <c r="CE30" s="67" cm="1">
        <f t="array" ref="CE30">IF($H30="ja",(IF(AM$3-$F30&lt;0,0,IF(AM$3-$F30&gt;200,0,INDEX('Modeller - CO2'!$F$4:$AT$59,MATCH("Jordbund",'Modeller - CO2'!$A$4:$A$59,0),(AM$3-$F30)/5+1)))*$D30*$G30),0)</f>
        <v>0</v>
      </c>
      <c r="CF30" s="67" cm="1">
        <f t="array" ref="CF30">IF($H30="ja",(IF(AN$3-$F30&lt;0,0,IF(AN$3-$F30&gt;200,0,INDEX('Modeller - CO2'!$F$4:$AT$59,MATCH("Jordbund",'Modeller - CO2'!$A$4:$A$59,0),(AN$3-$F30)/5+1)))*$D30*$G30),0)</f>
        <v>0</v>
      </c>
      <c r="CG30" s="67" cm="1">
        <f t="array" ref="CG30">IF($H30="ja",(IF(AO$3-$F30&lt;0,0,IF(AO$3-$F30&gt;200,0,INDEX('Modeller - CO2'!$F$4:$AT$59,MATCH("Jordbund",'Modeller - CO2'!$A$4:$A$59,0),(AO$3-$F30)/5+1)))*$D30*$G30),0)</f>
        <v>0</v>
      </c>
      <c r="CH30" s="67" cm="1">
        <f t="array" ref="CH30">IF($H30="ja",(IF(AP$3-$F30&lt;0,0,IF(AP$3-$F30&gt;200,0,INDEX('Modeller - CO2'!$F$4:$AT$59,MATCH("Jordbund",'Modeller - CO2'!$A$4:$A$59,0),(AP$3-$F30)/5+1)))*$D30*$G30),0)</f>
        <v>0</v>
      </c>
      <c r="CI30" s="67" cm="1">
        <f t="array" ref="CI30">IF($H30="ja",(IF(AQ$3-$F30&lt;0,0,IF(AQ$3-$F30&gt;200,0,INDEX('Modeller - CO2'!$F$4:$AT$59,MATCH("Jordbund",'Modeller - CO2'!$A$4:$A$59,0),(AQ$3-$F30)/5+1)))*$D30*$G30),0)</f>
        <v>0</v>
      </c>
      <c r="CJ30" s="67" cm="1">
        <f t="array" ref="CJ30">IF($H30="ja",(IF(AR$3-$F30&lt;0,0,IF(AR$3-$F30&gt;200,0,INDEX('Modeller - CO2'!$F$4:$AT$59,MATCH("Jordbund",'Modeller - CO2'!$A$4:$A$59,0),(AR$3-$F30)/5+1)))*$D30*$G30),0)</f>
        <v>0</v>
      </c>
      <c r="CK30" s="67" cm="1">
        <f t="array" ref="CK30">IF($H30="ja",(IF(AS$3-$F30&lt;0,0,IF(AS$3-$F30&gt;200,0,INDEX('Modeller - CO2'!$F$4:$AT$59,MATCH("Jordbund",'Modeller - CO2'!$A$4:$A$59,0),(AS$3-$F30)/5+1)))*$D30*$G30),0)</f>
        <v>0</v>
      </c>
      <c r="CL30" s="67" cm="1">
        <f t="array" ref="CL30">IF($H30="ja",(IF(AT$3-$F30&lt;0,0,IF(AT$3-$F30&gt;200,0,INDEX('Modeller - CO2'!$F$4:$AT$59,MATCH("Jordbund",'Modeller - CO2'!$A$4:$A$59,0),(AT$3-$F30)/5+1)))*$D30*$G30),0)</f>
        <v>0</v>
      </c>
      <c r="CM30" s="67" cm="1">
        <f t="array" ref="CM30">IF($H30="ja",(IF(AU$3-$F30&lt;0,0,IF(AU$3-$F30&gt;200,0,INDEX('Modeller - CO2'!$F$4:$AT$59,MATCH("Jordbund",'Modeller - CO2'!$A$4:$A$59,0),(AU$3-$F30)/5+1)))*$D30*$G30),0)</f>
        <v>0</v>
      </c>
      <c r="CN30" s="67" cm="1">
        <f t="array" ref="CN30">IF($H30="ja",(IF(AV$3-$F30&lt;0,0,IF(AV$3-$F30&gt;200,0,INDEX('Modeller - CO2'!$F$4:$AT$59,MATCH("Jordbund",'Modeller - CO2'!$A$4:$A$59,0),(AV$3-$F30)/5+1)))*$D30*$G30),0)</f>
        <v>0</v>
      </c>
      <c r="CO30" s="67" cm="1">
        <f t="array" ref="CO30">IF($H30="ja",(IF(AW$3-$F30&lt;0,0,IF(AW$3-$F30&gt;200,0,INDEX('Modeller - CO2'!$F$4:$AT$59,MATCH("Jordbund",'Modeller - CO2'!$A$4:$A$59,0),(AW$3-$F30)/5+1)))*$D30*$G30),0)</f>
        <v>0</v>
      </c>
      <c r="CP30" s="67" cm="1">
        <f t="array" ref="CP30">IF($H30="ja",(IF(AX$3-$F30&lt;0,0,IF(AX$3-$F30&gt;200,0,INDEX('Modeller - CO2'!$F$4:$AT$59,MATCH("Jordbund",'Modeller - CO2'!$A$4:$A$59,0),(AX$3-$F30)/5+1)))*$D30*$G30),0)</f>
        <v>0</v>
      </c>
      <c r="CQ30" s="67" cm="1">
        <f t="array" ref="CQ30">IF($H30="ja",(IF(AY$3-$F30&lt;0,0,IF(AY$3-$F30&gt;200,0,INDEX('Modeller - CO2'!$F$4:$AT$59,MATCH("Jordbund",'Modeller - CO2'!$A$4:$A$59,0),(AY$3-$F30)/5+1)))*$D30*$G30),0)</f>
        <v>0</v>
      </c>
      <c r="CR30" s="67" cm="1">
        <f t="array" ref="CR30">IF($H30="ja",(IF(AZ$3-$F30&lt;0,0,IF(AZ$3-$F30&gt;200,0,INDEX('Modeller - CO2'!$F$4:$AT$59,MATCH("Jordbund",'Modeller - CO2'!$A$4:$A$59,0),(AZ$3-$F30)/5+1)))*$D30*$G30),0)</f>
        <v>0</v>
      </c>
      <c r="CS30" s="67" cm="1">
        <f t="array" ref="CS30">IF($H30="ja",(IF(BA$3-$F30&lt;0,0,IF(BA$3-$F30&gt;200,0,INDEX('Modeller - CO2'!$F$4:$AT$59,MATCH("Jordbund",'Modeller - CO2'!$A$4:$A$59,0),(BA$3-$F30)/5+1)))*$D30*$G30),0)</f>
        <v>0</v>
      </c>
      <c r="CT30" s="67" cm="1">
        <f t="array" ref="CT30">IF($H30="ja",(IF(BB$3-$F30&lt;0,0,IF(BB$3-$F30&gt;200,0,INDEX('Modeller - CO2'!$F$4:$AT$59,MATCH("Jordbund",'Modeller - CO2'!$A$4:$A$59,0),(BB$3-$F30)/5+1)))*$D30*$G30),0)</f>
        <v>0</v>
      </c>
      <c r="CU30" s="67" cm="1">
        <f t="array" ref="CU30">IF($H30="ja",(IF(BC$3-$F30&lt;0,0,IF(BC$3-$F30&gt;200,0,INDEX('Modeller - CO2'!$F$4:$AT$59,MATCH("Jordbund",'Modeller - CO2'!$A$4:$A$59,0),(BC$3-$F30)/5+1)))*$D30*$G30),0)</f>
        <v>0</v>
      </c>
      <c r="CV30" s="67" cm="1">
        <f t="array" ref="CV30">IF($H30="ja",(IF(BD$3-$F30&lt;0,0,IF(BD$3-$F30&gt;200,0,INDEX('Modeller - CO2'!$F$4:$AT$59,MATCH("Jordbund",'Modeller - CO2'!$A$4:$A$59,0),(BD$3-$F30)/5+1)))*$D30*$G30),0)</f>
        <v>0</v>
      </c>
      <c r="CW30" s="67" cm="1">
        <f t="array" ref="CW30">IF($H30="ja",(IF(BE$3-$F30&lt;0,0,IF(BE$3-$F30&gt;200,0,INDEX('Modeller - CO2'!$F$4:$AT$59,MATCH("Jordbund",'Modeller - CO2'!$A$4:$A$59,0),(BE$3-$F30)/5+1)))*$D30*$G30),0)</f>
        <v>0</v>
      </c>
      <c r="CZ30" s="67" cm="1">
        <f t="array" ref="CZ30">IF($P30="ja",(IF(CY$3-$F30&lt;0,0,IF(CY$3-$F30&gt;200,0,INDEX('Modeller - CO2'!$F$4:$AT$59,MATCH("Litter og dødt ved",'Modeller - CO2'!$A$4:$A$59,0),(CY$3-$F30)/5+1)))*$D30*$G30),0)</f>
        <v>0</v>
      </c>
      <c r="DA30" s="67" cm="1">
        <f t="array" ref="DA30">IF($P30="ja",(IF(CZ$3-$F30&lt;0,0,IF(CZ$3-$F30&gt;200,0,INDEX('Modeller - CO2'!$F$4:$AT$59,MATCH("Litter og dødt ved",'Modeller - CO2'!$A$4:$A$59,0),(CZ$3-$F30)/5+1)))*$D30*$G30),0)</f>
        <v>0</v>
      </c>
      <c r="DB30" s="67" cm="1">
        <f t="array" ref="DB30">IF($P30="ja",(IF(DA$3-$F30&lt;0,0,IF(DA$3-$F30&gt;200,0,INDEX('Modeller - CO2'!$F$4:$AT$59,MATCH("Litter og dødt ved",'Modeller - CO2'!$A$4:$A$59,0),(DA$3-$F30)/5+1)))*$D30*$G30),0)</f>
        <v>0</v>
      </c>
      <c r="DC30" s="67" cm="1">
        <f t="array" ref="DC30">IF($P30="ja",(IF(DB$3-$F30&lt;0,0,IF(DB$3-$F30&gt;200,0,INDEX('Modeller - CO2'!$F$4:$AT$59,MATCH("Litter og dødt ved",'Modeller - CO2'!$A$4:$A$59,0),(DB$3-$F30)/5+1)))*$D30*$G30),0)</f>
        <v>0</v>
      </c>
      <c r="DD30" s="67" cm="1">
        <f t="array" ref="DD30">IF($P30="ja",(IF(DC$3-$F30&lt;0,0,IF(DC$3-$F30&gt;200,0,INDEX('Modeller - CO2'!$F$4:$AT$59,MATCH("Litter og dødt ved",'Modeller - CO2'!$A$4:$A$59,0),(DC$3-$F30)/5+1)))*$D30*$G30),0)</f>
        <v>0</v>
      </c>
      <c r="DE30" s="67" cm="1">
        <f t="array" ref="DE30">IF($P30="ja",(IF(DD$3-$F30&lt;0,0,IF(DD$3-$F30&gt;200,0,INDEX('Modeller - CO2'!$F$4:$AT$59,MATCH("Litter og dødt ved",'Modeller - CO2'!$A$4:$A$59,0),(DD$3-$F30)/5+1)))*$D30*$G30),0)</f>
        <v>0</v>
      </c>
      <c r="DF30" s="67" cm="1">
        <f t="array" ref="DF30">IF($P30="ja",(IF(DE$3-$F30&lt;0,0,IF(DE$3-$F30&gt;200,0,INDEX('Modeller - CO2'!$F$4:$AT$59,MATCH("Litter og dødt ved",'Modeller - CO2'!$A$4:$A$59,0),(DE$3-$F30)/5+1)))*$D30*$G30),0)</f>
        <v>0</v>
      </c>
      <c r="DG30" s="67" cm="1">
        <f t="array" ref="DG30">IF($P30="ja",(IF(DF$3-$F30&lt;0,0,IF(DF$3-$F30&gt;200,0,INDEX('Modeller - CO2'!$F$4:$AT$59,MATCH("Litter og dødt ved",'Modeller - CO2'!$A$4:$A$59,0),(DF$3-$F30)/5+1)))*$D30*$G30),0)</f>
        <v>0</v>
      </c>
      <c r="DH30" s="67" cm="1">
        <f t="array" ref="DH30">IF($P30="ja",(IF(DG$3-$F30&lt;0,0,IF(DG$3-$F30&gt;200,0,INDEX('Modeller - CO2'!$F$4:$AT$59,MATCH("Litter og dødt ved",'Modeller - CO2'!$A$4:$A$59,0),(DG$3-$F30)/5+1)))*$D30*$G30),0)</f>
        <v>0</v>
      </c>
      <c r="DI30" s="67" cm="1">
        <f t="array" ref="DI30">IF($P30="ja",(IF(DH$3-$F30&lt;0,0,IF(DH$3-$F30&gt;200,0,INDEX('Modeller - CO2'!$F$4:$AT$59,MATCH("Litter og dødt ved",'Modeller - CO2'!$A$4:$A$59,0),(DH$3-$F30)/5+1)))*$D30*$G30),0)</f>
        <v>0</v>
      </c>
      <c r="DJ30" s="67" cm="1">
        <f t="array" ref="DJ30">IF($P30="ja",(IF(DI$3-$F30&lt;0,0,IF(DI$3-$F30&gt;200,0,INDEX('Modeller - CO2'!$F$4:$AT$59,MATCH("Litter og dødt ved",'Modeller - CO2'!$A$4:$A$59,0),(DI$3-$F30)/5+1)))*$D30*$G30),0)</f>
        <v>0</v>
      </c>
      <c r="DK30" s="67" cm="1">
        <f t="array" ref="DK30">IF($P30="ja",(IF(DJ$3-$F30&lt;0,0,IF(DJ$3-$F30&gt;200,0,INDEX('Modeller - CO2'!$F$4:$AT$59,MATCH("Litter og dødt ved",'Modeller - CO2'!$A$4:$A$59,0),(DJ$3-$F30)/5+1)))*$D30*$G30),0)</f>
        <v>0</v>
      </c>
      <c r="DL30" s="67" cm="1">
        <f t="array" ref="DL30">IF($P30="ja",(IF(DK$3-$F30&lt;0,0,IF(DK$3-$F30&gt;200,0,INDEX('Modeller - CO2'!$F$4:$AT$59,MATCH("Litter og dødt ved",'Modeller - CO2'!$A$4:$A$59,0),(DK$3-$F30)/5+1)))*$D30*$G30),0)</f>
        <v>0</v>
      </c>
      <c r="DM30" s="67" cm="1">
        <f t="array" ref="DM30">IF($P30="ja",(IF(DL$3-$F30&lt;0,0,IF(DL$3-$F30&gt;200,0,INDEX('Modeller - CO2'!$F$4:$AT$59,MATCH("Litter og dødt ved",'Modeller - CO2'!$A$4:$A$59,0),(DL$3-$F30)/5+1)))*$D30*$G30),0)</f>
        <v>0</v>
      </c>
      <c r="DN30" s="67" cm="1">
        <f t="array" ref="DN30">IF($P30="ja",(IF(DM$3-$F30&lt;0,0,IF(DM$3-$F30&gt;200,0,INDEX('Modeller - CO2'!$F$4:$AT$59,MATCH("Litter og dødt ved",'Modeller - CO2'!$A$4:$A$59,0),(DM$3-$F30)/5+1)))*$D30*$G30),0)</f>
        <v>0</v>
      </c>
      <c r="DO30" s="67" cm="1">
        <f t="array" ref="DO30">IF($P30="ja",(IF(DN$3-$F30&lt;0,0,IF(DN$3-$F30&gt;200,0,INDEX('Modeller - CO2'!$F$4:$AT$59,MATCH("Litter og dødt ved",'Modeller - CO2'!$A$4:$A$59,0),(DN$3-$F30)/5+1)))*$D30*$G30),0)</f>
        <v>0</v>
      </c>
      <c r="DP30" s="67" cm="1">
        <f t="array" ref="DP30">IF($P30="ja",(IF(DO$3-$F30&lt;0,0,IF(DO$3-$F30&gt;200,0,INDEX('Modeller - CO2'!$F$4:$AT$59,MATCH("Litter og dødt ved",'Modeller - CO2'!$A$4:$A$59,0),(DO$3-$F30)/5+1)))*$D30*$G30),0)</f>
        <v>0</v>
      </c>
      <c r="DQ30" s="67" cm="1">
        <f t="array" ref="DQ30">IF($P30="ja",(IF(DP$3-$F30&lt;0,0,IF(DP$3-$F30&gt;200,0,INDEX('Modeller - CO2'!$F$4:$AT$59,MATCH("Litter og dødt ved",'Modeller - CO2'!$A$4:$A$59,0),(DP$3-$F30)/5+1)))*$D30*$G30),0)</f>
        <v>0</v>
      </c>
      <c r="DR30" s="67" cm="1">
        <f t="array" ref="DR30">IF($P30="ja",(IF(DQ$3-$F30&lt;0,0,IF(DQ$3-$F30&gt;200,0,INDEX('Modeller - CO2'!$F$4:$AT$59,MATCH("Litter og dødt ved",'Modeller - CO2'!$A$4:$A$59,0),(DQ$3-$F30)/5+1)))*$D30*$G30),0)</f>
        <v>0</v>
      </c>
      <c r="DS30" s="67" cm="1">
        <f t="array" ref="DS30">IF($P30="ja",(IF(DR$3-$F30&lt;0,0,IF(DR$3-$F30&gt;200,0,INDEX('Modeller - CO2'!$F$4:$AT$59,MATCH("Litter og dødt ved",'Modeller - CO2'!$A$4:$A$59,0),(DR$3-$F30)/5+1)))*$D30*$G30),0)</f>
        <v>0</v>
      </c>
      <c r="DT30" s="67" cm="1">
        <f t="array" ref="DT30">IF($P30="ja",(IF(DS$3-$F30&lt;0,0,IF(DS$3-$F30&gt;200,0,INDEX('Modeller - CO2'!$F$4:$AT$59,MATCH("Litter og dødt ved",'Modeller - CO2'!$A$4:$A$59,0),(DS$3-$F30)/5+1)))*$D30*$G30),0)</f>
        <v>0</v>
      </c>
      <c r="DU30" s="67" cm="1">
        <f t="array" ref="DU30">IF($P30="ja",(IF(DT$3-$F30&lt;0,0,IF(DT$3-$F30&gt;200,0,INDEX('Modeller - CO2'!$F$4:$AT$59,MATCH("Litter og dødt ved",'Modeller - CO2'!$A$4:$A$59,0),(DT$3-$F30)/5+1)))*$D30*$G30),0)</f>
        <v>0</v>
      </c>
      <c r="DV30" s="67" cm="1">
        <f t="array" ref="DV30">IF($P30="ja",(IF(DU$3-$F30&lt;0,0,IF(DU$3-$F30&gt;200,0,INDEX('Modeller - CO2'!$F$4:$AT$59,MATCH("Litter og dødt ved",'Modeller - CO2'!$A$4:$A$59,0),(DU$3-$F30)/5+1)))*$D30*$G30),0)</f>
        <v>0</v>
      </c>
      <c r="DW30" s="67" cm="1">
        <f t="array" ref="DW30">IF($P30="ja",(IF(DV$3-$F30&lt;0,0,IF(DV$3-$F30&gt;200,0,INDEX('Modeller - CO2'!$F$4:$AT$59,MATCH("Litter og dødt ved",'Modeller - CO2'!$A$4:$A$59,0),(DV$3-$F30)/5+1)))*$D30*$G30),0)</f>
        <v>0</v>
      </c>
      <c r="DX30" s="67" cm="1">
        <f t="array" ref="DX30">IF($P30="ja",(IF(DW$3-$F30&lt;0,0,IF(DW$3-$F30&gt;200,0,INDEX('Modeller - CO2'!$F$4:$AT$59,MATCH("Litter og dødt ved",'Modeller - CO2'!$A$4:$A$59,0),(DW$3-$F30)/5+1)))*$D30*$G30),0)</f>
        <v>0</v>
      </c>
      <c r="DY30" s="67" cm="1">
        <f t="array" ref="DY30">IF($P30="ja",(IF(DX$3-$F30&lt;0,0,IF(DX$3-$F30&gt;200,0,INDEX('Modeller - CO2'!$F$4:$AT$59,MATCH("Litter og dødt ved",'Modeller - CO2'!$A$4:$A$59,0),(DX$3-$F30)/5+1)))*$D30*$G30),0)</f>
        <v>0</v>
      </c>
      <c r="DZ30" s="67" cm="1">
        <f t="array" ref="DZ30">IF($P30="ja",(IF(DY$3-$F30&lt;0,0,IF(DY$3-$F30&gt;200,0,INDEX('Modeller - CO2'!$F$4:$AT$59,MATCH("Litter og dødt ved",'Modeller - CO2'!$A$4:$A$59,0),(DY$3-$F30)/5+1)))*$D30*$G30),0)</f>
        <v>0</v>
      </c>
      <c r="EA30" s="67" cm="1">
        <f t="array" ref="EA30">IF($P30="ja",(IF(DZ$3-$F30&lt;0,0,IF(DZ$3-$F30&gt;200,0,INDEX('Modeller - CO2'!$F$4:$AT$59,MATCH("Litter og dødt ved",'Modeller - CO2'!$A$4:$A$59,0),(DZ$3-$F30)/5+1)))*$D30*$G30),0)</f>
        <v>0</v>
      </c>
      <c r="EB30" s="67" cm="1">
        <f t="array" ref="EB30">IF($P30="ja",(IF(EA$3-$F30&lt;0,0,IF(EA$3-$F30&gt;200,0,INDEX('Modeller - CO2'!$F$4:$AT$59,MATCH("Litter og dødt ved",'Modeller - CO2'!$A$4:$A$59,0),(EA$3-$F30)/5+1)))*$D30*$G30),0)</f>
        <v>0</v>
      </c>
      <c r="EC30" s="67" cm="1">
        <f t="array" ref="EC30">IF($P30="ja",(IF(EB$3-$F30&lt;0,0,IF(EB$3-$F30&gt;200,0,INDEX('Modeller - CO2'!$F$4:$AT$59,MATCH("Litter og dødt ved",'Modeller - CO2'!$A$4:$A$59,0),(EB$3-$F30)/5+1)))*$D30*$G30),0)</f>
        <v>0</v>
      </c>
      <c r="ED30" s="67" cm="1">
        <f t="array" ref="ED30">IF($P30="ja",(IF(EC$3-$F30&lt;0,0,IF(EC$3-$F30&gt;200,0,INDEX('Modeller - CO2'!$F$4:$AT$59,MATCH("Litter og dødt ved",'Modeller - CO2'!$A$4:$A$59,0),(EC$3-$F30)/5+1)))*$D30*$G30),0)</f>
        <v>0</v>
      </c>
      <c r="EE30" s="67" cm="1">
        <f t="array" ref="EE30">IF($P30="ja",(IF(ED$3-$F30&lt;0,0,IF(ED$3-$F30&gt;200,0,INDEX('Modeller - CO2'!$F$4:$AT$59,MATCH("Litter og dødt ved",'Modeller - CO2'!$A$4:$A$59,0),(ED$3-$F30)/5+1)))*$D30*$G30),0)</f>
        <v>0</v>
      </c>
      <c r="EF30" s="67" cm="1">
        <f t="array" ref="EF30">IF($P30="ja",(IF(EE$3-$F30&lt;0,0,IF(EE$3-$F30&gt;200,0,INDEX('Modeller - CO2'!$F$4:$AT$59,MATCH("Litter og dødt ved",'Modeller - CO2'!$A$4:$A$59,0),(EE$3-$F30)/5+1)))*$D30*$G30),0)</f>
        <v>0</v>
      </c>
      <c r="EG30" s="67" cm="1">
        <f t="array" ref="EG30">IF($P30="ja",(IF(EF$3-$F30&lt;0,0,IF(EF$3-$F30&gt;200,0,INDEX('Modeller - CO2'!$F$4:$AT$59,MATCH("Litter og dødt ved",'Modeller - CO2'!$A$4:$A$59,0),(EF$3-$F30)/5+1)))*$D30*$G30),0)</f>
        <v>0</v>
      </c>
      <c r="EH30" s="67" cm="1">
        <f t="array" ref="EH30">IF($P30="ja",(IF(EG$3-$F30&lt;0,0,IF(EG$3-$F30&gt;200,0,INDEX('Modeller - CO2'!$F$4:$AT$59,MATCH("Litter og dødt ved",'Modeller - CO2'!$A$4:$A$59,0),(EG$3-$F30)/5+1)))*$D30*$G30),0)</f>
        <v>0</v>
      </c>
      <c r="EI30" s="67" cm="1">
        <f t="array" ref="EI30">IF($P30="ja",(IF(EH$3-$F30&lt;0,0,IF(EH$3-$F30&gt;200,0,INDEX('Modeller - CO2'!$F$4:$AT$59,MATCH("Litter og dødt ved",'Modeller - CO2'!$A$4:$A$59,0),(EH$3-$F30)/5+1)))*$D30*$G30),0)</f>
        <v>0</v>
      </c>
      <c r="EJ30" s="67" cm="1">
        <f t="array" ref="EJ30">IF($P30="ja",(IF(EI$3-$F30&lt;0,0,IF(EI$3-$F30&gt;200,0,INDEX('Modeller - CO2'!$F$4:$AT$59,MATCH("Litter og dødt ved",'Modeller - CO2'!$A$4:$A$59,0),(EI$3-$F30)/5+1)))*$D30*$G30),0)</f>
        <v>0</v>
      </c>
      <c r="EK30" s="67" cm="1">
        <f t="array" ref="EK30">IF($P30="ja",(IF(EJ$3-$F30&lt;0,0,IF(EJ$3-$F30&gt;200,0,INDEX('Modeller - CO2'!$F$4:$AT$59,MATCH("Litter og dødt ved",'Modeller - CO2'!$A$4:$A$59,0),(EJ$3-$F30)/5+1)))*$D30*$G30),0)</f>
        <v>0</v>
      </c>
      <c r="EL30" s="67" cm="1">
        <f t="array" ref="EL30">IF($P30="ja",(IF(EK$3-$F30&lt;0,0,IF(EK$3-$F30&gt;200,0,INDEX('Modeller - CO2'!$F$4:$AT$59,MATCH("Litter og dødt ved",'Modeller - CO2'!$A$4:$A$59,0),(EK$3-$F30)/5+1)))*$D30*$G30),0)</f>
        <v>0</v>
      </c>
      <c r="EM30" s="67" cm="1">
        <f t="array" ref="EM30">IF($P30="ja",(IF(EL$3-$F30&lt;0,0,IF(EL$3-$F30&gt;200,0,INDEX('Modeller - CO2'!$F$4:$AT$59,MATCH("Litter og dødt ved",'Modeller - CO2'!$A$4:$A$59,0),(EL$3-$F30)/5+1)))*$D30*$G30),0)</f>
        <v>0</v>
      </c>
      <c r="EN30" s="67" cm="1">
        <f t="array" ref="EN30">IF($P30="ja",(IF(EM$3-$F30&lt;0,0,IF(EM$3-$F30&gt;200,0,INDEX('Modeller - CO2'!$F$4:$AT$59,MATCH("Litter og dødt ved",'Modeller - CO2'!$A$4:$A$59,0),(EM$3-$F30)/5+1)))*$D30*$G30),0)</f>
        <v>0</v>
      </c>
    </row>
    <row r="31" spans="2:144" ht="15.6" x14ac:dyDescent="0.3">
      <c r="B31" s="66">
        <f>'Stamdata - Projektplan'!B75</f>
        <v>0</v>
      </c>
      <c r="C31" s="66">
        <f>'Stamdata - Projektplan'!C75</f>
        <v>0</v>
      </c>
      <c r="D31" s="66">
        <f>'Stamdata - Projektplan'!D75</f>
        <v>0</v>
      </c>
      <c r="E31" s="66">
        <f>'Stamdata - Projektplan'!E75</f>
        <v>0</v>
      </c>
      <c r="F31" s="66">
        <f>'Stamdata - Projektplan'!G75</f>
        <v>0</v>
      </c>
      <c r="G31" s="66">
        <f>'Stamdata - Projektplan'!H75</f>
        <v>0</v>
      </c>
      <c r="H31" s="66">
        <f>'Stamdata - Projektplan'!I75</f>
        <v>0</v>
      </c>
      <c r="I31" s="66">
        <f>'Stamdata - Projektplan'!J75</f>
        <v>0</v>
      </c>
      <c r="J31" s="63" t="str">
        <f>IFERROR(VLOOKUP(I31,'Modeller - CO2'!$A$4:$C$57,3,FALSE),"")</f>
        <v/>
      </c>
      <c r="K31" s="451" t="str">
        <f>IFERROR(VLOOKUP(I31,'Modeller - CO2'!$A$4:$D$57,4,FALSE),"")</f>
        <v/>
      </c>
      <c r="L31" s="453" t="str">
        <f t="shared" si="80"/>
        <v/>
      </c>
      <c r="M31" s="451" t="str">
        <f>IFERROR(VLOOKUP(I31,'Modeller - CO2'!$A$4:$E$57,5,FALSE),"")</f>
        <v/>
      </c>
      <c r="N31" s="453" t="str">
        <f t="shared" si="81"/>
        <v/>
      </c>
      <c r="O31" s="63" t="b">
        <f t="shared" si="79"/>
        <v>1</v>
      </c>
      <c r="P31" s="63" t="str">
        <f t="shared" si="82"/>
        <v>Nej</v>
      </c>
      <c r="R31" s="67" cm="1">
        <f t="array" ref="R31">IFERROR((IF(Q$3-$F31&lt;0,0,IF(Q$3-$F31&gt;200,0,INDEX('Modeller - CO2'!$F$4:$AT$59,MATCH('Opgørelse - CO2'!$I31,'Modeller - CO2'!$A$4:$A$59,0),(Q$3-$F31)/5+1)))*$D31*$G31),0)</f>
        <v>0</v>
      </c>
      <c r="S31" s="67" cm="1">
        <f t="array" ref="S31">IFERROR((IF(R$3-$F31&lt;0,0,IF(R$3-$F31&gt;200,0,INDEX('Modeller - CO2'!$F$4:$AT$59,MATCH('Opgørelse - CO2'!$I31,'Modeller - CO2'!$A$4:$A$59,0),(R$3-$F31)/5+1)))*$D31*$G31),0)</f>
        <v>0</v>
      </c>
      <c r="T31" s="67" cm="1">
        <f t="array" ref="T31">IFERROR((IF(S$3-$F31&lt;0,0,IF(S$3-$F31&gt;200,0,INDEX('Modeller - CO2'!$F$4:$AT$59,MATCH('Opgørelse - CO2'!$I31,'Modeller - CO2'!$A$4:$A$59,0),(S$3-$F31)/5+1)))*$D31*$G31),0)</f>
        <v>0</v>
      </c>
      <c r="U31" s="67" cm="1">
        <f t="array" ref="U31">IFERROR((IF(T$3-$F31&lt;0,0,IF(T$3-$F31&gt;200,0,INDEX('Modeller - CO2'!$F$4:$AT$59,MATCH('Opgørelse - CO2'!$I31,'Modeller - CO2'!$A$4:$A$59,0),(T$3-$F31)/5+1)))*$D31*$G31),0)</f>
        <v>0</v>
      </c>
      <c r="V31" s="67" cm="1">
        <f t="array" ref="V31">IFERROR((IF(U$3-$F31&lt;0,0,IF(U$3-$F31&gt;200,0,INDEX('Modeller - CO2'!$F$4:$AT$59,MATCH('Opgørelse - CO2'!$I31,'Modeller - CO2'!$A$4:$A$59,0),(U$3-$F31)/5+1)))*$D31*$G31),0)</f>
        <v>0</v>
      </c>
      <c r="W31" s="67" cm="1">
        <f t="array" ref="W31">IFERROR((IF(V$3-$F31&lt;0,0,IF(V$3-$F31&gt;200,0,INDEX('Modeller - CO2'!$F$4:$AT$59,MATCH('Opgørelse - CO2'!$I31,'Modeller - CO2'!$A$4:$A$59,0),(V$3-$F31)/5+1)))*$D31*$G31),0)</f>
        <v>0</v>
      </c>
      <c r="X31" s="67" cm="1">
        <f t="array" ref="X31">IFERROR((IF(W$3-$F31&lt;0,0,IF(W$3-$F31&gt;200,0,INDEX('Modeller - CO2'!$F$4:$AT$59,MATCH('Opgørelse - CO2'!$I31,'Modeller - CO2'!$A$4:$A$59,0),(W$3-$F31)/5+1)))*$D31*$G31),0)</f>
        <v>0</v>
      </c>
      <c r="Y31" s="67" cm="1">
        <f t="array" ref="Y31">IFERROR((IF(X$3-$F31&lt;0,0,IF(X$3-$F31&gt;200,0,INDEX('Modeller - CO2'!$F$4:$AT$59,MATCH('Opgørelse - CO2'!$I31,'Modeller - CO2'!$A$4:$A$59,0),(X$3-$F31)/5+1)))*$D31*$G31),0)</f>
        <v>0</v>
      </c>
      <c r="Z31" s="67" cm="1">
        <f t="array" ref="Z31">IFERROR((IF(Y$3-$F31&lt;0,0,IF(Y$3-$F31&gt;200,0,INDEX('Modeller - CO2'!$F$4:$AT$59,MATCH('Opgørelse - CO2'!$I31,'Modeller - CO2'!$A$4:$A$59,0),(Y$3-$F31)/5+1)))*$D31*$G31),0)</f>
        <v>0</v>
      </c>
      <c r="AA31" s="67" cm="1">
        <f t="array" ref="AA31">IFERROR((IF(Z$3-$F31&lt;0,0,IF(Z$3-$F31&gt;200,0,INDEX('Modeller - CO2'!$F$4:$AT$59,MATCH('Opgørelse - CO2'!$I31,'Modeller - CO2'!$A$4:$A$59,0),(Z$3-$F31)/5+1)))*$D31*$G31),0)</f>
        <v>0</v>
      </c>
      <c r="AB31" s="67" cm="1">
        <f t="array" ref="AB31">IFERROR((IF(AA$3-$F31&lt;0,0,IF(AA$3-$F31&gt;200,0,INDEX('Modeller - CO2'!$F$4:$AT$59,MATCH('Opgørelse - CO2'!$I31,'Modeller - CO2'!$A$4:$A$59,0),(AA$3-$F31)/5+1)))*$D31*$G31),0)</f>
        <v>0</v>
      </c>
      <c r="AC31" s="67" cm="1">
        <f t="array" ref="AC31">IFERROR((IF(AB$3-$F31&lt;0,0,IF(AB$3-$F31&gt;200,0,INDEX('Modeller - CO2'!$F$4:$AT$59,MATCH('Opgørelse - CO2'!$I31,'Modeller - CO2'!$A$4:$A$59,0),(AB$3-$F31)/5+1)))*$D31*$G31),0)</f>
        <v>0</v>
      </c>
      <c r="AD31" s="67" cm="1">
        <f t="array" ref="AD31">IFERROR((IF(AC$3-$F31&lt;0,0,IF(AC$3-$F31&gt;200,0,INDEX('Modeller - CO2'!$F$4:$AT$59,MATCH('Opgørelse - CO2'!$I31,'Modeller - CO2'!$A$4:$A$59,0),(AC$3-$F31)/5+1)))*$D31*$G31),0)</f>
        <v>0</v>
      </c>
      <c r="AE31" s="67" cm="1">
        <f t="array" ref="AE31">IFERROR((IF(AD$3-$F31&lt;0,0,IF(AD$3-$F31&gt;200,0,INDEX('Modeller - CO2'!$F$4:$AT$59,MATCH('Opgørelse - CO2'!$I31,'Modeller - CO2'!$A$4:$A$59,0),(AD$3-$F31)/5+1)))*$D31*$G31),0)</f>
        <v>0</v>
      </c>
      <c r="AF31" s="67" cm="1">
        <f t="array" ref="AF31">IFERROR((IF(AE$3-$F31&lt;0,0,IF(AE$3-$F31&gt;200,0,INDEX('Modeller - CO2'!$F$4:$AT$59,MATCH('Opgørelse - CO2'!$I31,'Modeller - CO2'!$A$4:$A$59,0),(AE$3-$F31)/5+1)))*$D31*$G31),0)</f>
        <v>0</v>
      </c>
      <c r="AG31" s="67" cm="1">
        <f t="array" ref="AG31">IFERROR((IF(AF$3-$F31&lt;0,0,IF(AF$3-$F31&gt;200,0,INDEX('Modeller - CO2'!$F$4:$AT$59,MATCH('Opgørelse - CO2'!$I31,'Modeller - CO2'!$A$4:$A$59,0),(AF$3-$F31)/5+1)))*$D31*$G31),0)</f>
        <v>0</v>
      </c>
      <c r="AH31" s="67" cm="1">
        <f t="array" ref="AH31">IFERROR((IF(AG$3-$F31&lt;0,0,IF(AG$3-$F31&gt;200,0,INDEX('Modeller - CO2'!$F$4:$AT$59,MATCH('Opgørelse - CO2'!$I31,'Modeller - CO2'!$A$4:$A$59,0),(AG$3-$F31)/5+1)))*$D31*$G31),0)</f>
        <v>0</v>
      </c>
      <c r="AI31" s="67" cm="1">
        <f t="array" ref="AI31">IFERROR((IF(AH$3-$F31&lt;0,0,IF(AH$3-$F31&gt;200,0,INDEX('Modeller - CO2'!$F$4:$AT$59,MATCH('Opgørelse - CO2'!$I31,'Modeller - CO2'!$A$4:$A$59,0),(AH$3-$F31)/5+1)))*$D31*$G31),0)</f>
        <v>0</v>
      </c>
      <c r="AJ31" s="67" cm="1">
        <f t="array" ref="AJ31">IFERROR((IF(AI$3-$F31&lt;0,0,IF(AI$3-$F31&gt;200,0,INDEX('Modeller - CO2'!$F$4:$AT$59,MATCH('Opgørelse - CO2'!$I31,'Modeller - CO2'!$A$4:$A$59,0),(AI$3-$F31)/5+1)))*$D31*$G31),0)</f>
        <v>0</v>
      </c>
      <c r="AK31" s="67" cm="1">
        <f t="array" ref="AK31">IFERROR((IF(AJ$3-$F31&lt;0,0,IF(AJ$3-$F31&gt;200,0,INDEX('Modeller - CO2'!$F$4:$AT$59,MATCH('Opgørelse - CO2'!$I31,'Modeller - CO2'!$A$4:$A$59,0),(AJ$3-$F31)/5+1)))*$D31*$G31),0)</f>
        <v>0</v>
      </c>
      <c r="AL31" s="67" cm="1">
        <f t="array" ref="AL31">IFERROR((IF(AK$3-$F31&lt;0,0,IF(AK$3-$F31&gt;200,0,INDEX('Modeller - CO2'!$F$4:$AT$59,MATCH('Opgørelse - CO2'!$I31,'Modeller - CO2'!$A$4:$A$59,0),(AK$3-$F31)/5+1)))*$D31*$G31),0)</f>
        <v>0</v>
      </c>
      <c r="AM31" s="67" cm="1">
        <f t="array" ref="AM31">IFERROR((IF(AL$3-$F31&lt;0,0,IF(AL$3-$F31&gt;200,0,INDEX('Modeller - CO2'!$F$4:$AT$59,MATCH('Opgørelse - CO2'!$I31,'Modeller - CO2'!$A$4:$A$59,0),(AL$3-$F31)/5+1)))*$D31*$G31),0)</f>
        <v>0</v>
      </c>
      <c r="AN31" s="67" cm="1">
        <f t="array" ref="AN31">IFERROR((IF(AM$3-$F31&lt;0,0,IF(AM$3-$F31&gt;200,0,INDEX('Modeller - CO2'!$F$4:$AT$59,MATCH('Opgørelse - CO2'!$I31,'Modeller - CO2'!$A$4:$A$59,0),(AM$3-$F31)/5+1)))*$D31*$G31),0)</f>
        <v>0</v>
      </c>
      <c r="AO31" s="67" cm="1">
        <f t="array" ref="AO31">IFERROR((IF(AN$3-$F31&lt;0,0,IF(AN$3-$F31&gt;200,0,INDEX('Modeller - CO2'!$F$4:$AT$59,MATCH('Opgørelse - CO2'!$I31,'Modeller - CO2'!$A$4:$A$59,0),(AN$3-$F31)/5+1)))*$D31*$G31),0)</f>
        <v>0</v>
      </c>
      <c r="AP31" s="67" cm="1">
        <f t="array" ref="AP31">IFERROR((IF(AO$3-$F31&lt;0,0,IF(AO$3-$F31&gt;200,0,INDEX('Modeller - CO2'!$F$4:$AT$59,MATCH('Opgørelse - CO2'!$I31,'Modeller - CO2'!$A$4:$A$59,0),(AO$3-$F31)/5+1)))*$D31*$G31),0)</f>
        <v>0</v>
      </c>
      <c r="AQ31" s="67" cm="1">
        <f t="array" ref="AQ31">IFERROR((IF(AP$3-$F31&lt;0,0,IF(AP$3-$F31&gt;200,0,INDEX('Modeller - CO2'!$F$4:$AT$59,MATCH('Opgørelse - CO2'!$I31,'Modeller - CO2'!$A$4:$A$59,0),(AP$3-$F31)/5+1)))*$D31*$G31),0)</f>
        <v>0</v>
      </c>
      <c r="AR31" s="67" cm="1">
        <f t="array" ref="AR31">IFERROR((IF(AQ$3-$F31&lt;0,0,IF(AQ$3-$F31&gt;200,0,INDEX('Modeller - CO2'!$F$4:$AT$59,MATCH('Opgørelse - CO2'!$I31,'Modeller - CO2'!$A$4:$A$59,0),(AQ$3-$F31)/5+1)))*$D31*$G31),0)</f>
        <v>0</v>
      </c>
      <c r="AS31" s="67" cm="1">
        <f t="array" ref="AS31">IFERROR((IF(AR$3-$F31&lt;0,0,IF(AR$3-$F31&gt;200,0,INDEX('Modeller - CO2'!$F$4:$AT$59,MATCH('Opgørelse - CO2'!$I31,'Modeller - CO2'!$A$4:$A$59,0),(AR$3-$F31)/5+1)))*$D31*$G31),0)</f>
        <v>0</v>
      </c>
      <c r="AT31" s="67" cm="1">
        <f t="array" ref="AT31">IFERROR((IF(AS$3-$F31&lt;0,0,IF(AS$3-$F31&gt;200,0,INDEX('Modeller - CO2'!$F$4:$AT$59,MATCH('Opgørelse - CO2'!$I31,'Modeller - CO2'!$A$4:$A$59,0),(AS$3-$F31)/5+1)))*$D31*$G31),0)</f>
        <v>0</v>
      </c>
      <c r="AU31" s="67" cm="1">
        <f t="array" ref="AU31">IFERROR((IF(AT$3-$F31&lt;0,0,IF(AT$3-$F31&gt;200,0,INDEX('Modeller - CO2'!$F$4:$AT$59,MATCH('Opgørelse - CO2'!$I31,'Modeller - CO2'!$A$4:$A$59,0),(AT$3-$F31)/5+1)))*$D31*$G31),0)</f>
        <v>0</v>
      </c>
      <c r="AV31" s="67" cm="1">
        <f t="array" ref="AV31">IFERROR((IF(AU$3-$F31&lt;0,0,IF(AU$3-$F31&gt;200,0,INDEX('Modeller - CO2'!$F$4:$AT$59,MATCH('Opgørelse - CO2'!$I31,'Modeller - CO2'!$A$4:$A$59,0),(AU$3-$F31)/5+1)))*$D31*$G31),0)</f>
        <v>0</v>
      </c>
      <c r="AW31" s="67" cm="1">
        <f t="array" ref="AW31">IFERROR((IF(AV$3-$F31&lt;0,0,IF(AV$3-$F31&gt;200,0,INDEX('Modeller - CO2'!$F$4:$AT$59,MATCH('Opgørelse - CO2'!$I31,'Modeller - CO2'!$A$4:$A$59,0),(AV$3-$F31)/5+1)))*$D31*$G31),0)</f>
        <v>0</v>
      </c>
      <c r="AX31" s="67" cm="1">
        <f t="array" ref="AX31">IFERROR((IF(AW$3-$F31&lt;0,0,IF(AW$3-$F31&gt;200,0,INDEX('Modeller - CO2'!$F$4:$AT$59,MATCH('Opgørelse - CO2'!$I31,'Modeller - CO2'!$A$4:$A$59,0),(AW$3-$F31)/5+1)))*$D31*$G31),0)</f>
        <v>0</v>
      </c>
      <c r="AY31" s="67" cm="1">
        <f t="array" ref="AY31">IFERROR((IF(AX$3-$F31&lt;0,0,IF(AX$3-$F31&gt;200,0,INDEX('Modeller - CO2'!$F$4:$AT$59,MATCH('Opgørelse - CO2'!$I31,'Modeller - CO2'!$A$4:$A$59,0),(AX$3-$F31)/5+1)))*$D31*$G31),0)</f>
        <v>0</v>
      </c>
      <c r="AZ31" s="67" cm="1">
        <f t="array" ref="AZ31">IFERROR((IF(AY$3-$F31&lt;0,0,IF(AY$3-$F31&gt;200,0,INDEX('Modeller - CO2'!$F$4:$AT$59,MATCH('Opgørelse - CO2'!$I31,'Modeller - CO2'!$A$4:$A$59,0),(AY$3-$F31)/5+1)))*$D31*$G31),0)</f>
        <v>0</v>
      </c>
      <c r="BA31" s="67" cm="1">
        <f t="array" ref="BA31">IFERROR((IF(AZ$3-$F31&lt;0,0,IF(AZ$3-$F31&gt;200,0,INDEX('Modeller - CO2'!$F$4:$AT$59,MATCH('Opgørelse - CO2'!$I31,'Modeller - CO2'!$A$4:$A$59,0),(AZ$3-$F31)/5+1)))*$D31*$G31),0)</f>
        <v>0</v>
      </c>
      <c r="BB31" s="67" cm="1">
        <f t="array" ref="BB31">IFERROR((IF(BA$3-$F31&lt;0,0,IF(BA$3-$F31&gt;200,0,INDEX('Modeller - CO2'!$F$4:$AT$59,MATCH('Opgørelse - CO2'!$I31,'Modeller - CO2'!$A$4:$A$59,0),(BA$3-$F31)/5+1)))*$D31*$G31),0)</f>
        <v>0</v>
      </c>
      <c r="BC31" s="67" cm="1">
        <f t="array" ref="BC31">IFERROR((IF(BB$3-$F31&lt;0,0,IF(BB$3-$F31&gt;200,0,INDEX('Modeller - CO2'!$F$4:$AT$59,MATCH('Opgørelse - CO2'!$I31,'Modeller - CO2'!$A$4:$A$59,0),(BB$3-$F31)/5+1)))*$D31*$G31),0)</f>
        <v>0</v>
      </c>
      <c r="BD31" s="67" cm="1">
        <f t="array" ref="BD31">IFERROR((IF(BC$3-$F31&lt;0,0,IF(BC$3-$F31&gt;200,0,INDEX('Modeller - CO2'!$F$4:$AT$59,MATCH('Opgørelse - CO2'!$I31,'Modeller - CO2'!$A$4:$A$59,0),(BC$3-$F31)/5+1)))*$D31*$G31),0)</f>
        <v>0</v>
      </c>
      <c r="BE31" s="67" cm="1">
        <f t="array" ref="BE31">IFERROR((IF(BD$3-$F31&lt;0,0,IF(BD$3-$F31&gt;200,0,INDEX('Modeller - CO2'!$F$4:$AT$59,MATCH('Opgørelse - CO2'!$I31,'Modeller - CO2'!$A$4:$A$59,0),(BD$3-$F31)/5+1)))*$D31*$G31),0)</f>
        <v>0</v>
      </c>
      <c r="BF31" s="67" cm="1">
        <f t="array" ref="BF31">IFERROR((IF(BE$3-$F31&lt;0,0,IF(BE$3-$F31&gt;200,0,INDEX('Modeller - CO2'!$F$4:$AT$59,MATCH('Opgørelse - CO2'!$I31,'Modeller - CO2'!$A$4:$A$59,0),(BE$3-$F31)/5+1)))*$D31*$G31),0)</f>
        <v>0</v>
      </c>
      <c r="BI31" s="67" cm="1">
        <f t="array" ref="BI31">IF($H31="ja",(IF(Q$3-$F31&lt;0,0,IF(Q$3-$F31&gt;200,0,INDEX('Modeller - CO2'!$F$4:$AT$59,MATCH("Jordbund",'Modeller - CO2'!$A$4:$A$59,0),(Q$3-$F31)/5+1)))*$D31*$G31),0)</f>
        <v>0</v>
      </c>
      <c r="BJ31" s="67" cm="1">
        <f t="array" ref="BJ31">IF($H31="ja",(IF(R$3-$F31&lt;0,0,IF(R$3-$F31&gt;200,0,INDEX('Modeller - CO2'!$F$4:$AT$59,MATCH("Jordbund",'Modeller - CO2'!$A$4:$A$59,0),(R$3-$F31)/5+1)))*$D31*$G31),0)</f>
        <v>0</v>
      </c>
      <c r="BK31" s="67" cm="1">
        <f t="array" ref="BK31">IF($H31="ja",(IF(S$3-$F31&lt;0,0,IF(S$3-$F31&gt;200,0,INDEX('Modeller - CO2'!$F$4:$AT$59,MATCH("Jordbund",'Modeller - CO2'!$A$4:$A$59,0),(S$3-$F31)/5+1)))*$D31*$G31),0)</f>
        <v>0</v>
      </c>
      <c r="BL31" s="67" cm="1">
        <f t="array" ref="BL31">IF($H31="ja",(IF(T$3-$F31&lt;0,0,IF(T$3-$F31&gt;200,0,INDEX('Modeller - CO2'!$F$4:$AT$59,MATCH("Jordbund",'Modeller - CO2'!$A$4:$A$59,0),(T$3-$F31)/5+1)))*$D31*$G31),0)</f>
        <v>0</v>
      </c>
      <c r="BM31" s="67" cm="1">
        <f t="array" ref="BM31">IF($H31="ja",(IF(U$3-$F31&lt;0,0,IF(U$3-$F31&gt;200,0,INDEX('Modeller - CO2'!$F$4:$AT$59,MATCH("Jordbund",'Modeller - CO2'!$A$4:$A$59,0),(U$3-$F31)/5+1)))*$D31*$G31),0)</f>
        <v>0</v>
      </c>
      <c r="BN31" s="67" cm="1">
        <f t="array" ref="BN31">IF($H31="ja",(IF(V$3-$F31&lt;0,0,IF(V$3-$F31&gt;200,0,INDEX('Modeller - CO2'!$F$4:$AT$59,MATCH("Jordbund",'Modeller - CO2'!$A$4:$A$59,0),(V$3-$F31)/5+1)))*$D31*$G31),0)</f>
        <v>0</v>
      </c>
      <c r="BO31" s="67" cm="1">
        <f t="array" ref="BO31">IF($H31="ja",(IF(W$3-$F31&lt;0,0,IF(W$3-$F31&gt;200,0,INDEX('Modeller - CO2'!$F$4:$AT$59,MATCH("Jordbund",'Modeller - CO2'!$A$4:$A$59,0),(W$3-$F31)/5+1)))*$D31*$G31),0)</f>
        <v>0</v>
      </c>
      <c r="BP31" s="67" cm="1">
        <f t="array" ref="BP31">IF($H31="ja",(IF(X$3-$F31&lt;0,0,IF(X$3-$F31&gt;200,0,INDEX('Modeller - CO2'!$F$4:$AT$59,MATCH("Jordbund",'Modeller - CO2'!$A$4:$A$59,0),(X$3-$F31)/5+1)))*$D31*$G31),0)</f>
        <v>0</v>
      </c>
      <c r="BQ31" s="67" cm="1">
        <f t="array" ref="BQ31">IF($H31="ja",(IF(Y$3-$F31&lt;0,0,IF(Y$3-$F31&gt;200,0,INDEX('Modeller - CO2'!$F$4:$AT$59,MATCH("Jordbund",'Modeller - CO2'!$A$4:$A$59,0),(Y$3-$F31)/5+1)))*$D31*$G31),0)</f>
        <v>0</v>
      </c>
      <c r="BR31" s="67" cm="1">
        <f t="array" ref="BR31">IF($H31="ja",(IF(Z$3-$F31&lt;0,0,IF(Z$3-$F31&gt;200,0,INDEX('Modeller - CO2'!$F$4:$AT$59,MATCH("Jordbund",'Modeller - CO2'!$A$4:$A$59,0),(Z$3-$F31)/5+1)))*$D31*$G31),0)</f>
        <v>0</v>
      </c>
      <c r="BS31" s="67" cm="1">
        <f t="array" ref="BS31">IF($H31="ja",(IF(AA$3-$F31&lt;0,0,IF(AA$3-$F31&gt;200,0,INDEX('Modeller - CO2'!$F$4:$AT$59,MATCH("Jordbund",'Modeller - CO2'!$A$4:$A$59,0),(AA$3-$F31)/5+1)))*$D31*$G31),0)</f>
        <v>0</v>
      </c>
      <c r="BT31" s="67" cm="1">
        <f t="array" ref="BT31">IF($H31="ja",(IF(AB$3-$F31&lt;0,0,IF(AB$3-$F31&gt;200,0,INDEX('Modeller - CO2'!$F$4:$AT$59,MATCH("Jordbund",'Modeller - CO2'!$A$4:$A$59,0),(AB$3-$F31)/5+1)))*$D31*$G31),0)</f>
        <v>0</v>
      </c>
      <c r="BU31" s="67" cm="1">
        <f t="array" ref="BU31">IF($H31="ja",(IF(AC$3-$F31&lt;0,0,IF(AC$3-$F31&gt;200,0,INDEX('Modeller - CO2'!$F$4:$AT$59,MATCH("Jordbund",'Modeller - CO2'!$A$4:$A$59,0),(AC$3-$F31)/5+1)))*$D31*$G31),0)</f>
        <v>0</v>
      </c>
      <c r="BV31" s="67" cm="1">
        <f t="array" ref="BV31">IF($H31="ja",(IF(AD$3-$F31&lt;0,0,IF(AD$3-$F31&gt;200,0,INDEX('Modeller - CO2'!$F$4:$AT$59,MATCH("Jordbund",'Modeller - CO2'!$A$4:$A$59,0),(AD$3-$F31)/5+1)))*$D31*$G31),0)</f>
        <v>0</v>
      </c>
      <c r="BW31" s="67" cm="1">
        <f t="array" ref="BW31">IF($H31="ja",(IF(AE$3-$F31&lt;0,0,IF(AE$3-$F31&gt;200,0,INDEX('Modeller - CO2'!$F$4:$AT$59,MATCH("Jordbund",'Modeller - CO2'!$A$4:$A$59,0),(AE$3-$F31)/5+1)))*$D31*$G31),0)</f>
        <v>0</v>
      </c>
      <c r="BX31" s="67" cm="1">
        <f t="array" ref="BX31">IF($H31="ja",(IF(AF$3-$F31&lt;0,0,IF(AF$3-$F31&gt;200,0,INDEX('Modeller - CO2'!$F$4:$AT$59,MATCH("Jordbund",'Modeller - CO2'!$A$4:$A$59,0),(AF$3-$F31)/5+1)))*$D31*$G31),0)</f>
        <v>0</v>
      </c>
      <c r="BY31" s="67" cm="1">
        <f t="array" ref="BY31">IF($H31="ja",(IF(AG$3-$F31&lt;0,0,IF(AG$3-$F31&gt;200,0,INDEX('Modeller - CO2'!$F$4:$AT$59,MATCH("Jordbund",'Modeller - CO2'!$A$4:$A$59,0),(AG$3-$F31)/5+1)))*$D31*$G31),0)</f>
        <v>0</v>
      </c>
      <c r="BZ31" s="67" cm="1">
        <f t="array" ref="BZ31">IF($H31="ja",(IF(AH$3-$F31&lt;0,0,IF(AH$3-$F31&gt;200,0,INDEX('Modeller - CO2'!$F$4:$AT$59,MATCH("Jordbund",'Modeller - CO2'!$A$4:$A$59,0),(AH$3-$F31)/5+1)))*$D31*$G31),0)</f>
        <v>0</v>
      </c>
      <c r="CA31" s="67" cm="1">
        <f t="array" ref="CA31">IF($H31="ja",(IF(AI$3-$F31&lt;0,0,IF(AI$3-$F31&gt;200,0,INDEX('Modeller - CO2'!$F$4:$AT$59,MATCH("Jordbund",'Modeller - CO2'!$A$4:$A$59,0),(AI$3-$F31)/5+1)))*$D31*$G31),0)</f>
        <v>0</v>
      </c>
      <c r="CB31" s="67" cm="1">
        <f t="array" ref="CB31">IF($H31="ja",(IF(AJ$3-$F31&lt;0,0,IF(AJ$3-$F31&gt;200,0,INDEX('Modeller - CO2'!$F$4:$AT$59,MATCH("Jordbund",'Modeller - CO2'!$A$4:$A$59,0),(AJ$3-$F31)/5+1)))*$D31*$G31),0)</f>
        <v>0</v>
      </c>
      <c r="CC31" s="67" cm="1">
        <f t="array" ref="CC31">IF($H31="ja",(IF(AK$3-$F31&lt;0,0,IF(AK$3-$F31&gt;200,0,INDEX('Modeller - CO2'!$F$4:$AT$59,MATCH("Jordbund",'Modeller - CO2'!$A$4:$A$59,0),(AK$3-$F31)/5+1)))*$D31*$G31),0)</f>
        <v>0</v>
      </c>
      <c r="CD31" s="67" cm="1">
        <f t="array" ref="CD31">IF($H31="ja",(IF(AL$3-$F31&lt;0,0,IF(AL$3-$F31&gt;200,0,INDEX('Modeller - CO2'!$F$4:$AT$59,MATCH("Jordbund",'Modeller - CO2'!$A$4:$A$59,0),(AL$3-$F31)/5+1)))*$D31*$G31),0)</f>
        <v>0</v>
      </c>
      <c r="CE31" s="67" cm="1">
        <f t="array" ref="CE31">IF($H31="ja",(IF(AM$3-$F31&lt;0,0,IF(AM$3-$F31&gt;200,0,INDEX('Modeller - CO2'!$F$4:$AT$59,MATCH("Jordbund",'Modeller - CO2'!$A$4:$A$59,0),(AM$3-$F31)/5+1)))*$D31*$G31),0)</f>
        <v>0</v>
      </c>
      <c r="CF31" s="67" cm="1">
        <f t="array" ref="CF31">IF($H31="ja",(IF(AN$3-$F31&lt;0,0,IF(AN$3-$F31&gt;200,0,INDEX('Modeller - CO2'!$F$4:$AT$59,MATCH("Jordbund",'Modeller - CO2'!$A$4:$A$59,0),(AN$3-$F31)/5+1)))*$D31*$G31),0)</f>
        <v>0</v>
      </c>
      <c r="CG31" s="67" cm="1">
        <f t="array" ref="CG31">IF($H31="ja",(IF(AO$3-$F31&lt;0,0,IF(AO$3-$F31&gt;200,0,INDEX('Modeller - CO2'!$F$4:$AT$59,MATCH("Jordbund",'Modeller - CO2'!$A$4:$A$59,0),(AO$3-$F31)/5+1)))*$D31*$G31),0)</f>
        <v>0</v>
      </c>
      <c r="CH31" s="67" cm="1">
        <f t="array" ref="CH31">IF($H31="ja",(IF(AP$3-$F31&lt;0,0,IF(AP$3-$F31&gt;200,0,INDEX('Modeller - CO2'!$F$4:$AT$59,MATCH("Jordbund",'Modeller - CO2'!$A$4:$A$59,0),(AP$3-$F31)/5+1)))*$D31*$G31),0)</f>
        <v>0</v>
      </c>
      <c r="CI31" s="67" cm="1">
        <f t="array" ref="CI31">IF($H31="ja",(IF(AQ$3-$F31&lt;0,0,IF(AQ$3-$F31&gt;200,0,INDEX('Modeller - CO2'!$F$4:$AT$59,MATCH("Jordbund",'Modeller - CO2'!$A$4:$A$59,0),(AQ$3-$F31)/5+1)))*$D31*$G31),0)</f>
        <v>0</v>
      </c>
      <c r="CJ31" s="67" cm="1">
        <f t="array" ref="CJ31">IF($H31="ja",(IF(AR$3-$F31&lt;0,0,IF(AR$3-$F31&gt;200,0,INDEX('Modeller - CO2'!$F$4:$AT$59,MATCH("Jordbund",'Modeller - CO2'!$A$4:$A$59,0),(AR$3-$F31)/5+1)))*$D31*$G31),0)</f>
        <v>0</v>
      </c>
      <c r="CK31" s="67" cm="1">
        <f t="array" ref="CK31">IF($H31="ja",(IF(AS$3-$F31&lt;0,0,IF(AS$3-$F31&gt;200,0,INDEX('Modeller - CO2'!$F$4:$AT$59,MATCH("Jordbund",'Modeller - CO2'!$A$4:$A$59,0),(AS$3-$F31)/5+1)))*$D31*$G31),0)</f>
        <v>0</v>
      </c>
      <c r="CL31" s="67" cm="1">
        <f t="array" ref="CL31">IF($H31="ja",(IF(AT$3-$F31&lt;0,0,IF(AT$3-$F31&gt;200,0,INDEX('Modeller - CO2'!$F$4:$AT$59,MATCH("Jordbund",'Modeller - CO2'!$A$4:$A$59,0),(AT$3-$F31)/5+1)))*$D31*$G31),0)</f>
        <v>0</v>
      </c>
      <c r="CM31" s="67" cm="1">
        <f t="array" ref="CM31">IF($H31="ja",(IF(AU$3-$F31&lt;0,0,IF(AU$3-$F31&gt;200,0,INDEX('Modeller - CO2'!$F$4:$AT$59,MATCH("Jordbund",'Modeller - CO2'!$A$4:$A$59,0),(AU$3-$F31)/5+1)))*$D31*$G31),0)</f>
        <v>0</v>
      </c>
      <c r="CN31" s="67" cm="1">
        <f t="array" ref="CN31">IF($H31="ja",(IF(AV$3-$F31&lt;0,0,IF(AV$3-$F31&gt;200,0,INDEX('Modeller - CO2'!$F$4:$AT$59,MATCH("Jordbund",'Modeller - CO2'!$A$4:$A$59,0),(AV$3-$F31)/5+1)))*$D31*$G31),0)</f>
        <v>0</v>
      </c>
      <c r="CO31" s="67" cm="1">
        <f t="array" ref="CO31">IF($H31="ja",(IF(AW$3-$F31&lt;0,0,IF(AW$3-$F31&gt;200,0,INDEX('Modeller - CO2'!$F$4:$AT$59,MATCH("Jordbund",'Modeller - CO2'!$A$4:$A$59,0),(AW$3-$F31)/5+1)))*$D31*$G31),0)</f>
        <v>0</v>
      </c>
      <c r="CP31" s="67" cm="1">
        <f t="array" ref="CP31">IF($H31="ja",(IF(AX$3-$F31&lt;0,0,IF(AX$3-$F31&gt;200,0,INDEX('Modeller - CO2'!$F$4:$AT$59,MATCH("Jordbund",'Modeller - CO2'!$A$4:$A$59,0),(AX$3-$F31)/5+1)))*$D31*$G31),0)</f>
        <v>0</v>
      </c>
      <c r="CQ31" s="67" cm="1">
        <f t="array" ref="CQ31">IF($H31="ja",(IF(AY$3-$F31&lt;0,0,IF(AY$3-$F31&gt;200,0,INDEX('Modeller - CO2'!$F$4:$AT$59,MATCH("Jordbund",'Modeller - CO2'!$A$4:$A$59,0),(AY$3-$F31)/5+1)))*$D31*$G31),0)</f>
        <v>0</v>
      </c>
      <c r="CR31" s="67" cm="1">
        <f t="array" ref="CR31">IF($H31="ja",(IF(AZ$3-$F31&lt;0,0,IF(AZ$3-$F31&gt;200,0,INDEX('Modeller - CO2'!$F$4:$AT$59,MATCH("Jordbund",'Modeller - CO2'!$A$4:$A$59,0),(AZ$3-$F31)/5+1)))*$D31*$G31),0)</f>
        <v>0</v>
      </c>
      <c r="CS31" s="67" cm="1">
        <f t="array" ref="CS31">IF($H31="ja",(IF(BA$3-$F31&lt;0,0,IF(BA$3-$F31&gt;200,0,INDEX('Modeller - CO2'!$F$4:$AT$59,MATCH("Jordbund",'Modeller - CO2'!$A$4:$A$59,0),(BA$3-$F31)/5+1)))*$D31*$G31),0)</f>
        <v>0</v>
      </c>
      <c r="CT31" s="67" cm="1">
        <f t="array" ref="CT31">IF($H31="ja",(IF(BB$3-$F31&lt;0,0,IF(BB$3-$F31&gt;200,0,INDEX('Modeller - CO2'!$F$4:$AT$59,MATCH("Jordbund",'Modeller - CO2'!$A$4:$A$59,0),(BB$3-$F31)/5+1)))*$D31*$G31),0)</f>
        <v>0</v>
      </c>
      <c r="CU31" s="67" cm="1">
        <f t="array" ref="CU31">IF($H31="ja",(IF(BC$3-$F31&lt;0,0,IF(BC$3-$F31&gt;200,0,INDEX('Modeller - CO2'!$F$4:$AT$59,MATCH("Jordbund",'Modeller - CO2'!$A$4:$A$59,0),(BC$3-$F31)/5+1)))*$D31*$G31),0)</f>
        <v>0</v>
      </c>
      <c r="CV31" s="67" cm="1">
        <f t="array" ref="CV31">IF($H31="ja",(IF(BD$3-$F31&lt;0,0,IF(BD$3-$F31&gt;200,0,INDEX('Modeller - CO2'!$F$4:$AT$59,MATCH("Jordbund",'Modeller - CO2'!$A$4:$A$59,0),(BD$3-$F31)/5+1)))*$D31*$G31),0)</f>
        <v>0</v>
      </c>
      <c r="CW31" s="67" cm="1">
        <f t="array" ref="CW31">IF($H31="ja",(IF(BE$3-$F31&lt;0,0,IF(BE$3-$F31&gt;200,0,INDEX('Modeller - CO2'!$F$4:$AT$59,MATCH("Jordbund",'Modeller - CO2'!$A$4:$A$59,0),(BE$3-$F31)/5+1)))*$D31*$G31),0)</f>
        <v>0</v>
      </c>
      <c r="CZ31" s="67" cm="1">
        <f t="array" ref="CZ31">IF($P31="ja",(IF(CY$3-$F31&lt;0,0,IF(CY$3-$F31&gt;200,0,INDEX('Modeller - CO2'!$F$4:$AT$59,MATCH("Litter og dødt ved",'Modeller - CO2'!$A$4:$A$59,0),(CY$3-$F31)/5+1)))*$D31*$G31),0)</f>
        <v>0</v>
      </c>
      <c r="DA31" s="67" cm="1">
        <f t="array" ref="DA31">IF($P31="ja",(IF(CZ$3-$F31&lt;0,0,IF(CZ$3-$F31&gt;200,0,INDEX('Modeller - CO2'!$F$4:$AT$59,MATCH("Litter og dødt ved",'Modeller - CO2'!$A$4:$A$59,0),(CZ$3-$F31)/5+1)))*$D31*$G31),0)</f>
        <v>0</v>
      </c>
      <c r="DB31" s="67" cm="1">
        <f t="array" ref="DB31">IF($P31="ja",(IF(DA$3-$F31&lt;0,0,IF(DA$3-$F31&gt;200,0,INDEX('Modeller - CO2'!$F$4:$AT$59,MATCH("Litter og dødt ved",'Modeller - CO2'!$A$4:$A$59,0),(DA$3-$F31)/5+1)))*$D31*$G31),0)</f>
        <v>0</v>
      </c>
      <c r="DC31" s="67" cm="1">
        <f t="array" ref="DC31">IF($P31="ja",(IF(DB$3-$F31&lt;0,0,IF(DB$3-$F31&gt;200,0,INDEX('Modeller - CO2'!$F$4:$AT$59,MATCH("Litter og dødt ved",'Modeller - CO2'!$A$4:$A$59,0),(DB$3-$F31)/5+1)))*$D31*$G31),0)</f>
        <v>0</v>
      </c>
      <c r="DD31" s="67" cm="1">
        <f t="array" ref="DD31">IF($P31="ja",(IF(DC$3-$F31&lt;0,0,IF(DC$3-$F31&gt;200,0,INDEX('Modeller - CO2'!$F$4:$AT$59,MATCH("Litter og dødt ved",'Modeller - CO2'!$A$4:$A$59,0),(DC$3-$F31)/5+1)))*$D31*$G31),0)</f>
        <v>0</v>
      </c>
      <c r="DE31" s="67" cm="1">
        <f t="array" ref="DE31">IF($P31="ja",(IF(DD$3-$F31&lt;0,0,IF(DD$3-$F31&gt;200,0,INDEX('Modeller - CO2'!$F$4:$AT$59,MATCH("Litter og dødt ved",'Modeller - CO2'!$A$4:$A$59,0),(DD$3-$F31)/5+1)))*$D31*$G31),0)</f>
        <v>0</v>
      </c>
      <c r="DF31" s="67" cm="1">
        <f t="array" ref="DF31">IF($P31="ja",(IF(DE$3-$F31&lt;0,0,IF(DE$3-$F31&gt;200,0,INDEX('Modeller - CO2'!$F$4:$AT$59,MATCH("Litter og dødt ved",'Modeller - CO2'!$A$4:$A$59,0),(DE$3-$F31)/5+1)))*$D31*$G31),0)</f>
        <v>0</v>
      </c>
      <c r="DG31" s="67" cm="1">
        <f t="array" ref="DG31">IF($P31="ja",(IF(DF$3-$F31&lt;0,0,IF(DF$3-$F31&gt;200,0,INDEX('Modeller - CO2'!$F$4:$AT$59,MATCH("Litter og dødt ved",'Modeller - CO2'!$A$4:$A$59,0),(DF$3-$F31)/5+1)))*$D31*$G31),0)</f>
        <v>0</v>
      </c>
      <c r="DH31" s="67" cm="1">
        <f t="array" ref="DH31">IF($P31="ja",(IF(DG$3-$F31&lt;0,0,IF(DG$3-$F31&gt;200,0,INDEX('Modeller - CO2'!$F$4:$AT$59,MATCH("Litter og dødt ved",'Modeller - CO2'!$A$4:$A$59,0),(DG$3-$F31)/5+1)))*$D31*$G31),0)</f>
        <v>0</v>
      </c>
      <c r="DI31" s="67" cm="1">
        <f t="array" ref="DI31">IF($P31="ja",(IF(DH$3-$F31&lt;0,0,IF(DH$3-$F31&gt;200,0,INDEX('Modeller - CO2'!$F$4:$AT$59,MATCH("Litter og dødt ved",'Modeller - CO2'!$A$4:$A$59,0),(DH$3-$F31)/5+1)))*$D31*$G31),0)</f>
        <v>0</v>
      </c>
      <c r="DJ31" s="67" cm="1">
        <f t="array" ref="DJ31">IF($P31="ja",(IF(DI$3-$F31&lt;0,0,IF(DI$3-$F31&gt;200,0,INDEX('Modeller - CO2'!$F$4:$AT$59,MATCH("Litter og dødt ved",'Modeller - CO2'!$A$4:$A$59,0),(DI$3-$F31)/5+1)))*$D31*$G31),0)</f>
        <v>0</v>
      </c>
      <c r="DK31" s="67" cm="1">
        <f t="array" ref="DK31">IF($P31="ja",(IF(DJ$3-$F31&lt;0,0,IF(DJ$3-$F31&gt;200,0,INDEX('Modeller - CO2'!$F$4:$AT$59,MATCH("Litter og dødt ved",'Modeller - CO2'!$A$4:$A$59,0),(DJ$3-$F31)/5+1)))*$D31*$G31),0)</f>
        <v>0</v>
      </c>
      <c r="DL31" s="67" cm="1">
        <f t="array" ref="DL31">IF($P31="ja",(IF(DK$3-$F31&lt;0,0,IF(DK$3-$F31&gt;200,0,INDEX('Modeller - CO2'!$F$4:$AT$59,MATCH("Litter og dødt ved",'Modeller - CO2'!$A$4:$A$59,0),(DK$3-$F31)/5+1)))*$D31*$G31),0)</f>
        <v>0</v>
      </c>
      <c r="DM31" s="67" cm="1">
        <f t="array" ref="DM31">IF($P31="ja",(IF(DL$3-$F31&lt;0,0,IF(DL$3-$F31&gt;200,0,INDEX('Modeller - CO2'!$F$4:$AT$59,MATCH("Litter og dødt ved",'Modeller - CO2'!$A$4:$A$59,0),(DL$3-$F31)/5+1)))*$D31*$G31),0)</f>
        <v>0</v>
      </c>
      <c r="DN31" s="67" cm="1">
        <f t="array" ref="DN31">IF($P31="ja",(IF(DM$3-$F31&lt;0,0,IF(DM$3-$F31&gt;200,0,INDEX('Modeller - CO2'!$F$4:$AT$59,MATCH("Litter og dødt ved",'Modeller - CO2'!$A$4:$A$59,0),(DM$3-$F31)/5+1)))*$D31*$G31),0)</f>
        <v>0</v>
      </c>
      <c r="DO31" s="67" cm="1">
        <f t="array" ref="DO31">IF($P31="ja",(IF(DN$3-$F31&lt;0,0,IF(DN$3-$F31&gt;200,0,INDEX('Modeller - CO2'!$F$4:$AT$59,MATCH("Litter og dødt ved",'Modeller - CO2'!$A$4:$A$59,0),(DN$3-$F31)/5+1)))*$D31*$G31),0)</f>
        <v>0</v>
      </c>
      <c r="DP31" s="67" cm="1">
        <f t="array" ref="DP31">IF($P31="ja",(IF(DO$3-$F31&lt;0,0,IF(DO$3-$F31&gt;200,0,INDEX('Modeller - CO2'!$F$4:$AT$59,MATCH("Litter og dødt ved",'Modeller - CO2'!$A$4:$A$59,0),(DO$3-$F31)/5+1)))*$D31*$G31),0)</f>
        <v>0</v>
      </c>
      <c r="DQ31" s="67" cm="1">
        <f t="array" ref="DQ31">IF($P31="ja",(IF(DP$3-$F31&lt;0,0,IF(DP$3-$F31&gt;200,0,INDEX('Modeller - CO2'!$F$4:$AT$59,MATCH("Litter og dødt ved",'Modeller - CO2'!$A$4:$A$59,0),(DP$3-$F31)/5+1)))*$D31*$G31),0)</f>
        <v>0</v>
      </c>
      <c r="DR31" s="67" cm="1">
        <f t="array" ref="DR31">IF($P31="ja",(IF(DQ$3-$F31&lt;0,0,IF(DQ$3-$F31&gt;200,0,INDEX('Modeller - CO2'!$F$4:$AT$59,MATCH("Litter og dødt ved",'Modeller - CO2'!$A$4:$A$59,0),(DQ$3-$F31)/5+1)))*$D31*$G31),0)</f>
        <v>0</v>
      </c>
      <c r="DS31" s="67" cm="1">
        <f t="array" ref="DS31">IF($P31="ja",(IF(DR$3-$F31&lt;0,0,IF(DR$3-$F31&gt;200,0,INDEX('Modeller - CO2'!$F$4:$AT$59,MATCH("Litter og dødt ved",'Modeller - CO2'!$A$4:$A$59,0),(DR$3-$F31)/5+1)))*$D31*$G31),0)</f>
        <v>0</v>
      </c>
      <c r="DT31" s="67" cm="1">
        <f t="array" ref="DT31">IF($P31="ja",(IF(DS$3-$F31&lt;0,0,IF(DS$3-$F31&gt;200,0,INDEX('Modeller - CO2'!$F$4:$AT$59,MATCH("Litter og dødt ved",'Modeller - CO2'!$A$4:$A$59,0),(DS$3-$F31)/5+1)))*$D31*$G31),0)</f>
        <v>0</v>
      </c>
      <c r="DU31" s="67" cm="1">
        <f t="array" ref="DU31">IF($P31="ja",(IF(DT$3-$F31&lt;0,0,IF(DT$3-$F31&gt;200,0,INDEX('Modeller - CO2'!$F$4:$AT$59,MATCH("Litter og dødt ved",'Modeller - CO2'!$A$4:$A$59,0),(DT$3-$F31)/5+1)))*$D31*$G31),0)</f>
        <v>0</v>
      </c>
      <c r="DV31" s="67" cm="1">
        <f t="array" ref="DV31">IF($P31="ja",(IF(DU$3-$F31&lt;0,0,IF(DU$3-$F31&gt;200,0,INDEX('Modeller - CO2'!$F$4:$AT$59,MATCH("Litter og dødt ved",'Modeller - CO2'!$A$4:$A$59,0),(DU$3-$F31)/5+1)))*$D31*$G31),0)</f>
        <v>0</v>
      </c>
      <c r="DW31" s="67" cm="1">
        <f t="array" ref="DW31">IF($P31="ja",(IF(DV$3-$F31&lt;0,0,IF(DV$3-$F31&gt;200,0,INDEX('Modeller - CO2'!$F$4:$AT$59,MATCH("Litter og dødt ved",'Modeller - CO2'!$A$4:$A$59,0),(DV$3-$F31)/5+1)))*$D31*$G31),0)</f>
        <v>0</v>
      </c>
      <c r="DX31" s="67" cm="1">
        <f t="array" ref="DX31">IF($P31="ja",(IF(DW$3-$F31&lt;0,0,IF(DW$3-$F31&gt;200,0,INDEX('Modeller - CO2'!$F$4:$AT$59,MATCH("Litter og dødt ved",'Modeller - CO2'!$A$4:$A$59,0),(DW$3-$F31)/5+1)))*$D31*$G31),0)</f>
        <v>0</v>
      </c>
      <c r="DY31" s="67" cm="1">
        <f t="array" ref="DY31">IF($P31="ja",(IF(DX$3-$F31&lt;0,0,IF(DX$3-$F31&gt;200,0,INDEX('Modeller - CO2'!$F$4:$AT$59,MATCH("Litter og dødt ved",'Modeller - CO2'!$A$4:$A$59,0),(DX$3-$F31)/5+1)))*$D31*$G31),0)</f>
        <v>0</v>
      </c>
      <c r="DZ31" s="67" cm="1">
        <f t="array" ref="DZ31">IF($P31="ja",(IF(DY$3-$F31&lt;0,0,IF(DY$3-$F31&gt;200,0,INDEX('Modeller - CO2'!$F$4:$AT$59,MATCH("Litter og dødt ved",'Modeller - CO2'!$A$4:$A$59,0),(DY$3-$F31)/5+1)))*$D31*$G31),0)</f>
        <v>0</v>
      </c>
      <c r="EA31" s="67" cm="1">
        <f t="array" ref="EA31">IF($P31="ja",(IF(DZ$3-$F31&lt;0,0,IF(DZ$3-$F31&gt;200,0,INDEX('Modeller - CO2'!$F$4:$AT$59,MATCH("Litter og dødt ved",'Modeller - CO2'!$A$4:$A$59,0),(DZ$3-$F31)/5+1)))*$D31*$G31),0)</f>
        <v>0</v>
      </c>
      <c r="EB31" s="67" cm="1">
        <f t="array" ref="EB31">IF($P31="ja",(IF(EA$3-$F31&lt;0,0,IF(EA$3-$F31&gt;200,0,INDEX('Modeller - CO2'!$F$4:$AT$59,MATCH("Litter og dødt ved",'Modeller - CO2'!$A$4:$A$59,0),(EA$3-$F31)/5+1)))*$D31*$G31),0)</f>
        <v>0</v>
      </c>
      <c r="EC31" s="67" cm="1">
        <f t="array" ref="EC31">IF($P31="ja",(IF(EB$3-$F31&lt;0,0,IF(EB$3-$F31&gt;200,0,INDEX('Modeller - CO2'!$F$4:$AT$59,MATCH("Litter og dødt ved",'Modeller - CO2'!$A$4:$A$59,0),(EB$3-$F31)/5+1)))*$D31*$G31),0)</f>
        <v>0</v>
      </c>
      <c r="ED31" s="67" cm="1">
        <f t="array" ref="ED31">IF($P31="ja",(IF(EC$3-$F31&lt;0,0,IF(EC$3-$F31&gt;200,0,INDEX('Modeller - CO2'!$F$4:$AT$59,MATCH("Litter og dødt ved",'Modeller - CO2'!$A$4:$A$59,0),(EC$3-$F31)/5+1)))*$D31*$G31),0)</f>
        <v>0</v>
      </c>
      <c r="EE31" s="67" cm="1">
        <f t="array" ref="EE31">IF($P31="ja",(IF(ED$3-$F31&lt;0,0,IF(ED$3-$F31&gt;200,0,INDEX('Modeller - CO2'!$F$4:$AT$59,MATCH("Litter og dødt ved",'Modeller - CO2'!$A$4:$A$59,0),(ED$3-$F31)/5+1)))*$D31*$G31),0)</f>
        <v>0</v>
      </c>
      <c r="EF31" s="67" cm="1">
        <f t="array" ref="EF31">IF($P31="ja",(IF(EE$3-$F31&lt;0,0,IF(EE$3-$F31&gt;200,0,INDEX('Modeller - CO2'!$F$4:$AT$59,MATCH("Litter og dødt ved",'Modeller - CO2'!$A$4:$A$59,0),(EE$3-$F31)/5+1)))*$D31*$G31),0)</f>
        <v>0</v>
      </c>
      <c r="EG31" s="67" cm="1">
        <f t="array" ref="EG31">IF($P31="ja",(IF(EF$3-$F31&lt;0,0,IF(EF$3-$F31&gt;200,0,INDEX('Modeller - CO2'!$F$4:$AT$59,MATCH("Litter og dødt ved",'Modeller - CO2'!$A$4:$A$59,0),(EF$3-$F31)/5+1)))*$D31*$G31),0)</f>
        <v>0</v>
      </c>
      <c r="EH31" s="67" cm="1">
        <f t="array" ref="EH31">IF($P31="ja",(IF(EG$3-$F31&lt;0,0,IF(EG$3-$F31&gt;200,0,INDEX('Modeller - CO2'!$F$4:$AT$59,MATCH("Litter og dødt ved",'Modeller - CO2'!$A$4:$A$59,0),(EG$3-$F31)/5+1)))*$D31*$G31),0)</f>
        <v>0</v>
      </c>
      <c r="EI31" s="67" cm="1">
        <f t="array" ref="EI31">IF($P31="ja",(IF(EH$3-$F31&lt;0,0,IF(EH$3-$F31&gt;200,0,INDEX('Modeller - CO2'!$F$4:$AT$59,MATCH("Litter og dødt ved",'Modeller - CO2'!$A$4:$A$59,0),(EH$3-$F31)/5+1)))*$D31*$G31),0)</f>
        <v>0</v>
      </c>
      <c r="EJ31" s="67" cm="1">
        <f t="array" ref="EJ31">IF($P31="ja",(IF(EI$3-$F31&lt;0,0,IF(EI$3-$F31&gt;200,0,INDEX('Modeller - CO2'!$F$4:$AT$59,MATCH("Litter og dødt ved",'Modeller - CO2'!$A$4:$A$59,0),(EI$3-$F31)/5+1)))*$D31*$G31),0)</f>
        <v>0</v>
      </c>
      <c r="EK31" s="67" cm="1">
        <f t="array" ref="EK31">IF($P31="ja",(IF(EJ$3-$F31&lt;0,0,IF(EJ$3-$F31&gt;200,0,INDEX('Modeller - CO2'!$F$4:$AT$59,MATCH("Litter og dødt ved",'Modeller - CO2'!$A$4:$A$59,0),(EJ$3-$F31)/5+1)))*$D31*$G31),0)</f>
        <v>0</v>
      </c>
      <c r="EL31" s="67" cm="1">
        <f t="array" ref="EL31">IF($P31="ja",(IF(EK$3-$F31&lt;0,0,IF(EK$3-$F31&gt;200,0,INDEX('Modeller - CO2'!$F$4:$AT$59,MATCH("Litter og dødt ved",'Modeller - CO2'!$A$4:$A$59,0),(EK$3-$F31)/5+1)))*$D31*$G31),0)</f>
        <v>0</v>
      </c>
      <c r="EM31" s="67" cm="1">
        <f t="array" ref="EM31">IF($P31="ja",(IF(EL$3-$F31&lt;0,0,IF(EL$3-$F31&gt;200,0,INDEX('Modeller - CO2'!$F$4:$AT$59,MATCH("Litter og dødt ved",'Modeller - CO2'!$A$4:$A$59,0),(EL$3-$F31)/5+1)))*$D31*$G31),0)</f>
        <v>0</v>
      </c>
      <c r="EN31" s="67" cm="1">
        <f t="array" ref="EN31">IF($P31="ja",(IF(EM$3-$F31&lt;0,0,IF(EM$3-$F31&gt;200,0,INDEX('Modeller - CO2'!$F$4:$AT$59,MATCH("Litter og dødt ved",'Modeller - CO2'!$A$4:$A$59,0),(EM$3-$F31)/5+1)))*$D31*$G31),0)</f>
        <v>0</v>
      </c>
    </row>
    <row r="32" spans="2:144" ht="15.6" x14ac:dyDescent="0.3">
      <c r="B32" s="66">
        <f>'Stamdata - Projektplan'!B76</f>
        <v>0</v>
      </c>
      <c r="C32" s="66">
        <f>'Stamdata - Projektplan'!C76</f>
        <v>0</v>
      </c>
      <c r="D32" s="66">
        <f>'Stamdata - Projektplan'!D76</f>
        <v>0</v>
      </c>
      <c r="E32" s="66">
        <f>'Stamdata - Projektplan'!E76</f>
        <v>0</v>
      </c>
      <c r="F32" s="66">
        <f>'Stamdata - Projektplan'!G76</f>
        <v>0</v>
      </c>
      <c r="G32" s="66">
        <f>'Stamdata - Projektplan'!H76</f>
        <v>0</v>
      </c>
      <c r="H32" s="66">
        <f>'Stamdata - Projektplan'!I76</f>
        <v>0</v>
      </c>
      <c r="I32" s="66">
        <f>'Stamdata - Projektplan'!J76</f>
        <v>0</v>
      </c>
      <c r="J32" s="63" t="str">
        <f>IFERROR(VLOOKUP(I32,'Modeller - CO2'!$A$4:$C$57,3,FALSE),"")</f>
        <v/>
      </c>
      <c r="K32" s="451" t="str">
        <f>IFERROR(VLOOKUP(I32,'Modeller - CO2'!$A$4:$D$57,4,FALSE),"")</f>
        <v/>
      </c>
      <c r="L32" s="453" t="str">
        <f t="shared" si="80"/>
        <v/>
      </c>
      <c r="M32" s="451" t="str">
        <f>IFERROR(VLOOKUP(I32,'Modeller - CO2'!$A$4:$E$57,5,FALSE),"")</f>
        <v/>
      </c>
      <c r="N32" s="453" t="str">
        <f t="shared" si="81"/>
        <v/>
      </c>
      <c r="O32" s="63" t="b">
        <f t="shared" si="79"/>
        <v>1</v>
      </c>
      <c r="P32" s="63" t="str">
        <f t="shared" si="82"/>
        <v>Nej</v>
      </c>
      <c r="R32" s="67" cm="1">
        <f t="array" ref="R32">IFERROR((IF(Q$3-$F32&lt;0,0,IF(Q$3-$F32&gt;200,0,INDEX('Modeller - CO2'!$F$4:$AT$59,MATCH('Opgørelse - CO2'!$I32,'Modeller - CO2'!$A$4:$A$59,0),(Q$3-$F32)/5+1)))*$D32*$G32),0)</f>
        <v>0</v>
      </c>
      <c r="S32" s="67" cm="1">
        <f t="array" ref="S32">IFERROR((IF(R$3-$F32&lt;0,0,IF(R$3-$F32&gt;200,0,INDEX('Modeller - CO2'!$F$4:$AT$59,MATCH('Opgørelse - CO2'!$I32,'Modeller - CO2'!$A$4:$A$59,0),(R$3-$F32)/5+1)))*$D32*$G32),0)</f>
        <v>0</v>
      </c>
      <c r="T32" s="67" cm="1">
        <f t="array" ref="T32">IFERROR((IF(S$3-$F32&lt;0,0,IF(S$3-$F32&gt;200,0,INDEX('Modeller - CO2'!$F$4:$AT$59,MATCH('Opgørelse - CO2'!$I32,'Modeller - CO2'!$A$4:$A$59,0),(S$3-$F32)/5+1)))*$D32*$G32),0)</f>
        <v>0</v>
      </c>
      <c r="U32" s="67" cm="1">
        <f t="array" ref="U32">IFERROR((IF(T$3-$F32&lt;0,0,IF(T$3-$F32&gt;200,0,INDEX('Modeller - CO2'!$F$4:$AT$59,MATCH('Opgørelse - CO2'!$I32,'Modeller - CO2'!$A$4:$A$59,0),(T$3-$F32)/5+1)))*$D32*$G32),0)</f>
        <v>0</v>
      </c>
      <c r="V32" s="67" cm="1">
        <f t="array" ref="V32">IFERROR((IF(U$3-$F32&lt;0,0,IF(U$3-$F32&gt;200,0,INDEX('Modeller - CO2'!$F$4:$AT$59,MATCH('Opgørelse - CO2'!$I32,'Modeller - CO2'!$A$4:$A$59,0),(U$3-$F32)/5+1)))*$D32*$G32),0)</f>
        <v>0</v>
      </c>
      <c r="W32" s="67" cm="1">
        <f t="array" ref="W32">IFERROR((IF(V$3-$F32&lt;0,0,IF(V$3-$F32&gt;200,0,INDEX('Modeller - CO2'!$F$4:$AT$59,MATCH('Opgørelse - CO2'!$I32,'Modeller - CO2'!$A$4:$A$59,0),(V$3-$F32)/5+1)))*$D32*$G32),0)</f>
        <v>0</v>
      </c>
      <c r="X32" s="67" cm="1">
        <f t="array" ref="X32">IFERROR((IF(W$3-$F32&lt;0,0,IF(W$3-$F32&gt;200,0,INDEX('Modeller - CO2'!$F$4:$AT$59,MATCH('Opgørelse - CO2'!$I32,'Modeller - CO2'!$A$4:$A$59,0),(W$3-$F32)/5+1)))*$D32*$G32),0)</f>
        <v>0</v>
      </c>
      <c r="Y32" s="67" cm="1">
        <f t="array" ref="Y32">IFERROR((IF(X$3-$F32&lt;0,0,IF(X$3-$F32&gt;200,0,INDEX('Modeller - CO2'!$F$4:$AT$59,MATCH('Opgørelse - CO2'!$I32,'Modeller - CO2'!$A$4:$A$59,0),(X$3-$F32)/5+1)))*$D32*$G32),0)</f>
        <v>0</v>
      </c>
      <c r="Z32" s="67" cm="1">
        <f t="array" ref="Z32">IFERROR((IF(Y$3-$F32&lt;0,0,IF(Y$3-$F32&gt;200,0,INDEX('Modeller - CO2'!$F$4:$AT$59,MATCH('Opgørelse - CO2'!$I32,'Modeller - CO2'!$A$4:$A$59,0),(Y$3-$F32)/5+1)))*$D32*$G32),0)</f>
        <v>0</v>
      </c>
      <c r="AA32" s="67" cm="1">
        <f t="array" ref="AA32">IFERROR((IF(Z$3-$F32&lt;0,0,IF(Z$3-$F32&gt;200,0,INDEX('Modeller - CO2'!$F$4:$AT$59,MATCH('Opgørelse - CO2'!$I32,'Modeller - CO2'!$A$4:$A$59,0),(Z$3-$F32)/5+1)))*$D32*$G32),0)</f>
        <v>0</v>
      </c>
      <c r="AB32" s="67" cm="1">
        <f t="array" ref="AB32">IFERROR((IF(AA$3-$F32&lt;0,0,IF(AA$3-$F32&gt;200,0,INDEX('Modeller - CO2'!$F$4:$AT$59,MATCH('Opgørelse - CO2'!$I32,'Modeller - CO2'!$A$4:$A$59,0),(AA$3-$F32)/5+1)))*$D32*$G32),0)</f>
        <v>0</v>
      </c>
      <c r="AC32" s="67" cm="1">
        <f t="array" ref="AC32">IFERROR((IF(AB$3-$F32&lt;0,0,IF(AB$3-$F32&gt;200,0,INDEX('Modeller - CO2'!$F$4:$AT$59,MATCH('Opgørelse - CO2'!$I32,'Modeller - CO2'!$A$4:$A$59,0),(AB$3-$F32)/5+1)))*$D32*$G32),0)</f>
        <v>0</v>
      </c>
      <c r="AD32" s="67" cm="1">
        <f t="array" ref="AD32">IFERROR((IF(AC$3-$F32&lt;0,0,IF(AC$3-$F32&gt;200,0,INDEX('Modeller - CO2'!$F$4:$AT$59,MATCH('Opgørelse - CO2'!$I32,'Modeller - CO2'!$A$4:$A$59,0),(AC$3-$F32)/5+1)))*$D32*$G32),0)</f>
        <v>0</v>
      </c>
      <c r="AE32" s="67" cm="1">
        <f t="array" ref="AE32">IFERROR((IF(AD$3-$F32&lt;0,0,IF(AD$3-$F32&gt;200,0,INDEX('Modeller - CO2'!$F$4:$AT$59,MATCH('Opgørelse - CO2'!$I32,'Modeller - CO2'!$A$4:$A$59,0),(AD$3-$F32)/5+1)))*$D32*$G32),0)</f>
        <v>0</v>
      </c>
      <c r="AF32" s="67" cm="1">
        <f t="array" ref="AF32">IFERROR((IF(AE$3-$F32&lt;0,0,IF(AE$3-$F32&gt;200,0,INDEX('Modeller - CO2'!$F$4:$AT$59,MATCH('Opgørelse - CO2'!$I32,'Modeller - CO2'!$A$4:$A$59,0),(AE$3-$F32)/5+1)))*$D32*$G32),0)</f>
        <v>0</v>
      </c>
      <c r="AG32" s="67" cm="1">
        <f t="array" ref="AG32">IFERROR((IF(AF$3-$F32&lt;0,0,IF(AF$3-$F32&gt;200,0,INDEX('Modeller - CO2'!$F$4:$AT$59,MATCH('Opgørelse - CO2'!$I32,'Modeller - CO2'!$A$4:$A$59,0),(AF$3-$F32)/5+1)))*$D32*$G32),0)</f>
        <v>0</v>
      </c>
      <c r="AH32" s="67" cm="1">
        <f t="array" ref="AH32">IFERROR((IF(AG$3-$F32&lt;0,0,IF(AG$3-$F32&gt;200,0,INDEX('Modeller - CO2'!$F$4:$AT$59,MATCH('Opgørelse - CO2'!$I32,'Modeller - CO2'!$A$4:$A$59,0),(AG$3-$F32)/5+1)))*$D32*$G32),0)</f>
        <v>0</v>
      </c>
      <c r="AI32" s="67" cm="1">
        <f t="array" ref="AI32">IFERROR((IF(AH$3-$F32&lt;0,0,IF(AH$3-$F32&gt;200,0,INDEX('Modeller - CO2'!$F$4:$AT$59,MATCH('Opgørelse - CO2'!$I32,'Modeller - CO2'!$A$4:$A$59,0),(AH$3-$F32)/5+1)))*$D32*$G32),0)</f>
        <v>0</v>
      </c>
      <c r="AJ32" s="67" cm="1">
        <f t="array" ref="AJ32">IFERROR((IF(AI$3-$F32&lt;0,0,IF(AI$3-$F32&gt;200,0,INDEX('Modeller - CO2'!$F$4:$AT$59,MATCH('Opgørelse - CO2'!$I32,'Modeller - CO2'!$A$4:$A$59,0),(AI$3-$F32)/5+1)))*$D32*$G32),0)</f>
        <v>0</v>
      </c>
      <c r="AK32" s="67" cm="1">
        <f t="array" ref="AK32">IFERROR((IF(AJ$3-$F32&lt;0,0,IF(AJ$3-$F32&gt;200,0,INDEX('Modeller - CO2'!$F$4:$AT$59,MATCH('Opgørelse - CO2'!$I32,'Modeller - CO2'!$A$4:$A$59,0),(AJ$3-$F32)/5+1)))*$D32*$G32),0)</f>
        <v>0</v>
      </c>
      <c r="AL32" s="67" cm="1">
        <f t="array" ref="AL32">IFERROR((IF(AK$3-$F32&lt;0,0,IF(AK$3-$F32&gt;200,0,INDEX('Modeller - CO2'!$F$4:$AT$59,MATCH('Opgørelse - CO2'!$I32,'Modeller - CO2'!$A$4:$A$59,0),(AK$3-$F32)/5+1)))*$D32*$G32),0)</f>
        <v>0</v>
      </c>
      <c r="AM32" s="67" cm="1">
        <f t="array" ref="AM32">IFERROR((IF(AL$3-$F32&lt;0,0,IF(AL$3-$F32&gt;200,0,INDEX('Modeller - CO2'!$F$4:$AT$59,MATCH('Opgørelse - CO2'!$I32,'Modeller - CO2'!$A$4:$A$59,0),(AL$3-$F32)/5+1)))*$D32*$G32),0)</f>
        <v>0</v>
      </c>
      <c r="AN32" s="67" cm="1">
        <f t="array" ref="AN32">IFERROR((IF(AM$3-$F32&lt;0,0,IF(AM$3-$F32&gt;200,0,INDEX('Modeller - CO2'!$F$4:$AT$59,MATCH('Opgørelse - CO2'!$I32,'Modeller - CO2'!$A$4:$A$59,0),(AM$3-$F32)/5+1)))*$D32*$G32),0)</f>
        <v>0</v>
      </c>
      <c r="AO32" s="67" cm="1">
        <f t="array" ref="AO32">IFERROR((IF(AN$3-$F32&lt;0,0,IF(AN$3-$F32&gt;200,0,INDEX('Modeller - CO2'!$F$4:$AT$59,MATCH('Opgørelse - CO2'!$I32,'Modeller - CO2'!$A$4:$A$59,0),(AN$3-$F32)/5+1)))*$D32*$G32),0)</f>
        <v>0</v>
      </c>
      <c r="AP32" s="67" cm="1">
        <f t="array" ref="AP32">IFERROR((IF(AO$3-$F32&lt;0,0,IF(AO$3-$F32&gt;200,0,INDEX('Modeller - CO2'!$F$4:$AT$59,MATCH('Opgørelse - CO2'!$I32,'Modeller - CO2'!$A$4:$A$59,0),(AO$3-$F32)/5+1)))*$D32*$G32),0)</f>
        <v>0</v>
      </c>
      <c r="AQ32" s="67" cm="1">
        <f t="array" ref="AQ32">IFERROR((IF(AP$3-$F32&lt;0,0,IF(AP$3-$F32&gt;200,0,INDEX('Modeller - CO2'!$F$4:$AT$59,MATCH('Opgørelse - CO2'!$I32,'Modeller - CO2'!$A$4:$A$59,0),(AP$3-$F32)/5+1)))*$D32*$G32),0)</f>
        <v>0</v>
      </c>
      <c r="AR32" s="67" cm="1">
        <f t="array" ref="AR32">IFERROR((IF(AQ$3-$F32&lt;0,0,IF(AQ$3-$F32&gt;200,0,INDEX('Modeller - CO2'!$F$4:$AT$59,MATCH('Opgørelse - CO2'!$I32,'Modeller - CO2'!$A$4:$A$59,0),(AQ$3-$F32)/5+1)))*$D32*$G32),0)</f>
        <v>0</v>
      </c>
      <c r="AS32" s="67" cm="1">
        <f t="array" ref="AS32">IFERROR((IF(AR$3-$F32&lt;0,0,IF(AR$3-$F32&gt;200,0,INDEX('Modeller - CO2'!$F$4:$AT$59,MATCH('Opgørelse - CO2'!$I32,'Modeller - CO2'!$A$4:$A$59,0),(AR$3-$F32)/5+1)))*$D32*$G32),0)</f>
        <v>0</v>
      </c>
      <c r="AT32" s="67" cm="1">
        <f t="array" ref="AT32">IFERROR((IF(AS$3-$F32&lt;0,0,IF(AS$3-$F32&gt;200,0,INDEX('Modeller - CO2'!$F$4:$AT$59,MATCH('Opgørelse - CO2'!$I32,'Modeller - CO2'!$A$4:$A$59,0),(AS$3-$F32)/5+1)))*$D32*$G32),0)</f>
        <v>0</v>
      </c>
      <c r="AU32" s="67" cm="1">
        <f t="array" ref="AU32">IFERROR((IF(AT$3-$F32&lt;0,0,IF(AT$3-$F32&gt;200,0,INDEX('Modeller - CO2'!$F$4:$AT$59,MATCH('Opgørelse - CO2'!$I32,'Modeller - CO2'!$A$4:$A$59,0),(AT$3-$F32)/5+1)))*$D32*$G32),0)</f>
        <v>0</v>
      </c>
      <c r="AV32" s="67" cm="1">
        <f t="array" ref="AV32">IFERROR((IF(AU$3-$F32&lt;0,0,IF(AU$3-$F32&gt;200,0,INDEX('Modeller - CO2'!$F$4:$AT$59,MATCH('Opgørelse - CO2'!$I32,'Modeller - CO2'!$A$4:$A$59,0),(AU$3-$F32)/5+1)))*$D32*$G32),0)</f>
        <v>0</v>
      </c>
      <c r="AW32" s="67" cm="1">
        <f t="array" ref="AW32">IFERROR((IF(AV$3-$F32&lt;0,0,IF(AV$3-$F32&gt;200,0,INDEX('Modeller - CO2'!$F$4:$AT$59,MATCH('Opgørelse - CO2'!$I32,'Modeller - CO2'!$A$4:$A$59,0),(AV$3-$F32)/5+1)))*$D32*$G32),0)</f>
        <v>0</v>
      </c>
      <c r="AX32" s="67" cm="1">
        <f t="array" ref="AX32">IFERROR((IF(AW$3-$F32&lt;0,0,IF(AW$3-$F32&gt;200,0,INDEX('Modeller - CO2'!$F$4:$AT$59,MATCH('Opgørelse - CO2'!$I32,'Modeller - CO2'!$A$4:$A$59,0),(AW$3-$F32)/5+1)))*$D32*$G32),0)</f>
        <v>0</v>
      </c>
      <c r="AY32" s="67" cm="1">
        <f t="array" ref="AY32">IFERROR((IF(AX$3-$F32&lt;0,0,IF(AX$3-$F32&gt;200,0,INDEX('Modeller - CO2'!$F$4:$AT$59,MATCH('Opgørelse - CO2'!$I32,'Modeller - CO2'!$A$4:$A$59,0),(AX$3-$F32)/5+1)))*$D32*$G32),0)</f>
        <v>0</v>
      </c>
      <c r="AZ32" s="67" cm="1">
        <f t="array" ref="AZ32">IFERROR((IF(AY$3-$F32&lt;0,0,IF(AY$3-$F32&gt;200,0,INDEX('Modeller - CO2'!$F$4:$AT$59,MATCH('Opgørelse - CO2'!$I32,'Modeller - CO2'!$A$4:$A$59,0),(AY$3-$F32)/5+1)))*$D32*$G32),0)</f>
        <v>0</v>
      </c>
      <c r="BA32" s="67" cm="1">
        <f t="array" ref="BA32">IFERROR((IF(AZ$3-$F32&lt;0,0,IF(AZ$3-$F32&gt;200,0,INDEX('Modeller - CO2'!$F$4:$AT$59,MATCH('Opgørelse - CO2'!$I32,'Modeller - CO2'!$A$4:$A$59,0),(AZ$3-$F32)/5+1)))*$D32*$G32),0)</f>
        <v>0</v>
      </c>
      <c r="BB32" s="67" cm="1">
        <f t="array" ref="BB32">IFERROR((IF(BA$3-$F32&lt;0,0,IF(BA$3-$F32&gt;200,0,INDEX('Modeller - CO2'!$F$4:$AT$59,MATCH('Opgørelse - CO2'!$I32,'Modeller - CO2'!$A$4:$A$59,0),(BA$3-$F32)/5+1)))*$D32*$G32),0)</f>
        <v>0</v>
      </c>
      <c r="BC32" s="67" cm="1">
        <f t="array" ref="BC32">IFERROR((IF(BB$3-$F32&lt;0,0,IF(BB$3-$F32&gt;200,0,INDEX('Modeller - CO2'!$F$4:$AT$59,MATCH('Opgørelse - CO2'!$I32,'Modeller - CO2'!$A$4:$A$59,0),(BB$3-$F32)/5+1)))*$D32*$G32),0)</f>
        <v>0</v>
      </c>
      <c r="BD32" s="67" cm="1">
        <f t="array" ref="BD32">IFERROR((IF(BC$3-$F32&lt;0,0,IF(BC$3-$F32&gt;200,0,INDEX('Modeller - CO2'!$F$4:$AT$59,MATCH('Opgørelse - CO2'!$I32,'Modeller - CO2'!$A$4:$A$59,0),(BC$3-$F32)/5+1)))*$D32*$G32),0)</f>
        <v>0</v>
      </c>
      <c r="BE32" s="67" cm="1">
        <f t="array" ref="BE32">IFERROR((IF(BD$3-$F32&lt;0,0,IF(BD$3-$F32&gt;200,0,INDEX('Modeller - CO2'!$F$4:$AT$59,MATCH('Opgørelse - CO2'!$I32,'Modeller - CO2'!$A$4:$A$59,0),(BD$3-$F32)/5+1)))*$D32*$G32),0)</f>
        <v>0</v>
      </c>
      <c r="BF32" s="67" cm="1">
        <f t="array" ref="BF32">IFERROR((IF(BE$3-$F32&lt;0,0,IF(BE$3-$F32&gt;200,0,INDEX('Modeller - CO2'!$F$4:$AT$59,MATCH('Opgørelse - CO2'!$I32,'Modeller - CO2'!$A$4:$A$59,0),(BE$3-$F32)/5+1)))*$D32*$G32),0)</f>
        <v>0</v>
      </c>
      <c r="BI32" s="67" cm="1">
        <f t="array" ref="BI32">IF($H32="ja",(IF(Q$3-$F32&lt;0,0,IF(Q$3-$F32&gt;200,0,INDEX('Modeller - CO2'!$F$4:$AT$59,MATCH("Jordbund",'Modeller - CO2'!$A$4:$A$59,0),(Q$3-$F32)/5+1)))*$D32*$G32),0)</f>
        <v>0</v>
      </c>
      <c r="BJ32" s="67" cm="1">
        <f t="array" ref="BJ32">IF($H32="ja",(IF(R$3-$F32&lt;0,0,IF(R$3-$F32&gt;200,0,INDEX('Modeller - CO2'!$F$4:$AT$59,MATCH("Jordbund",'Modeller - CO2'!$A$4:$A$59,0),(R$3-$F32)/5+1)))*$D32*$G32),0)</f>
        <v>0</v>
      </c>
      <c r="BK32" s="67" cm="1">
        <f t="array" ref="BK32">IF($H32="ja",(IF(S$3-$F32&lt;0,0,IF(S$3-$F32&gt;200,0,INDEX('Modeller - CO2'!$F$4:$AT$59,MATCH("Jordbund",'Modeller - CO2'!$A$4:$A$59,0),(S$3-$F32)/5+1)))*$D32*$G32),0)</f>
        <v>0</v>
      </c>
      <c r="BL32" s="67" cm="1">
        <f t="array" ref="BL32">IF($H32="ja",(IF(T$3-$F32&lt;0,0,IF(T$3-$F32&gt;200,0,INDEX('Modeller - CO2'!$F$4:$AT$59,MATCH("Jordbund",'Modeller - CO2'!$A$4:$A$59,0),(T$3-$F32)/5+1)))*$D32*$G32),0)</f>
        <v>0</v>
      </c>
      <c r="BM32" s="67" cm="1">
        <f t="array" ref="BM32">IF($H32="ja",(IF(U$3-$F32&lt;0,0,IF(U$3-$F32&gt;200,0,INDEX('Modeller - CO2'!$F$4:$AT$59,MATCH("Jordbund",'Modeller - CO2'!$A$4:$A$59,0),(U$3-$F32)/5+1)))*$D32*$G32),0)</f>
        <v>0</v>
      </c>
      <c r="BN32" s="67" cm="1">
        <f t="array" ref="BN32">IF($H32="ja",(IF(V$3-$F32&lt;0,0,IF(V$3-$F32&gt;200,0,INDEX('Modeller - CO2'!$F$4:$AT$59,MATCH("Jordbund",'Modeller - CO2'!$A$4:$A$59,0),(V$3-$F32)/5+1)))*$D32*$G32),0)</f>
        <v>0</v>
      </c>
      <c r="BO32" s="67" cm="1">
        <f t="array" ref="BO32">IF($H32="ja",(IF(W$3-$F32&lt;0,0,IF(W$3-$F32&gt;200,0,INDEX('Modeller - CO2'!$F$4:$AT$59,MATCH("Jordbund",'Modeller - CO2'!$A$4:$A$59,0),(W$3-$F32)/5+1)))*$D32*$G32),0)</f>
        <v>0</v>
      </c>
      <c r="BP32" s="67" cm="1">
        <f t="array" ref="BP32">IF($H32="ja",(IF(X$3-$F32&lt;0,0,IF(X$3-$F32&gt;200,0,INDEX('Modeller - CO2'!$F$4:$AT$59,MATCH("Jordbund",'Modeller - CO2'!$A$4:$A$59,0),(X$3-$F32)/5+1)))*$D32*$G32),0)</f>
        <v>0</v>
      </c>
      <c r="BQ32" s="67" cm="1">
        <f t="array" ref="BQ32">IF($H32="ja",(IF(Y$3-$F32&lt;0,0,IF(Y$3-$F32&gt;200,0,INDEX('Modeller - CO2'!$F$4:$AT$59,MATCH("Jordbund",'Modeller - CO2'!$A$4:$A$59,0),(Y$3-$F32)/5+1)))*$D32*$G32),0)</f>
        <v>0</v>
      </c>
      <c r="BR32" s="67" cm="1">
        <f t="array" ref="BR32">IF($H32="ja",(IF(Z$3-$F32&lt;0,0,IF(Z$3-$F32&gt;200,0,INDEX('Modeller - CO2'!$F$4:$AT$59,MATCH("Jordbund",'Modeller - CO2'!$A$4:$A$59,0),(Z$3-$F32)/5+1)))*$D32*$G32),0)</f>
        <v>0</v>
      </c>
      <c r="BS32" s="67" cm="1">
        <f t="array" ref="BS32">IF($H32="ja",(IF(AA$3-$F32&lt;0,0,IF(AA$3-$F32&gt;200,0,INDEX('Modeller - CO2'!$F$4:$AT$59,MATCH("Jordbund",'Modeller - CO2'!$A$4:$A$59,0),(AA$3-$F32)/5+1)))*$D32*$G32),0)</f>
        <v>0</v>
      </c>
      <c r="BT32" s="67" cm="1">
        <f t="array" ref="BT32">IF($H32="ja",(IF(AB$3-$F32&lt;0,0,IF(AB$3-$F32&gt;200,0,INDEX('Modeller - CO2'!$F$4:$AT$59,MATCH("Jordbund",'Modeller - CO2'!$A$4:$A$59,0),(AB$3-$F32)/5+1)))*$D32*$G32),0)</f>
        <v>0</v>
      </c>
      <c r="BU32" s="67" cm="1">
        <f t="array" ref="BU32">IF($H32="ja",(IF(AC$3-$F32&lt;0,0,IF(AC$3-$F32&gt;200,0,INDEX('Modeller - CO2'!$F$4:$AT$59,MATCH("Jordbund",'Modeller - CO2'!$A$4:$A$59,0),(AC$3-$F32)/5+1)))*$D32*$G32),0)</f>
        <v>0</v>
      </c>
      <c r="BV32" s="67" cm="1">
        <f t="array" ref="BV32">IF($H32="ja",(IF(AD$3-$F32&lt;0,0,IF(AD$3-$F32&gt;200,0,INDEX('Modeller - CO2'!$F$4:$AT$59,MATCH("Jordbund",'Modeller - CO2'!$A$4:$A$59,0),(AD$3-$F32)/5+1)))*$D32*$G32),0)</f>
        <v>0</v>
      </c>
      <c r="BW32" s="67" cm="1">
        <f t="array" ref="BW32">IF($H32="ja",(IF(AE$3-$F32&lt;0,0,IF(AE$3-$F32&gt;200,0,INDEX('Modeller - CO2'!$F$4:$AT$59,MATCH("Jordbund",'Modeller - CO2'!$A$4:$A$59,0),(AE$3-$F32)/5+1)))*$D32*$G32),0)</f>
        <v>0</v>
      </c>
      <c r="BX32" s="67" cm="1">
        <f t="array" ref="BX32">IF($H32="ja",(IF(AF$3-$F32&lt;0,0,IF(AF$3-$F32&gt;200,0,INDEX('Modeller - CO2'!$F$4:$AT$59,MATCH("Jordbund",'Modeller - CO2'!$A$4:$A$59,0),(AF$3-$F32)/5+1)))*$D32*$G32),0)</f>
        <v>0</v>
      </c>
      <c r="BY32" s="67" cm="1">
        <f t="array" ref="BY32">IF($H32="ja",(IF(AG$3-$F32&lt;0,0,IF(AG$3-$F32&gt;200,0,INDEX('Modeller - CO2'!$F$4:$AT$59,MATCH("Jordbund",'Modeller - CO2'!$A$4:$A$59,0),(AG$3-$F32)/5+1)))*$D32*$G32),0)</f>
        <v>0</v>
      </c>
      <c r="BZ32" s="67" cm="1">
        <f t="array" ref="BZ32">IF($H32="ja",(IF(AH$3-$F32&lt;0,0,IF(AH$3-$F32&gt;200,0,INDEX('Modeller - CO2'!$F$4:$AT$59,MATCH("Jordbund",'Modeller - CO2'!$A$4:$A$59,0),(AH$3-$F32)/5+1)))*$D32*$G32),0)</f>
        <v>0</v>
      </c>
      <c r="CA32" s="67" cm="1">
        <f t="array" ref="CA32">IF($H32="ja",(IF(AI$3-$F32&lt;0,0,IF(AI$3-$F32&gt;200,0,INDEX('Modeller - CO2'!$F$4:$AT$59,MATCH("Jordbund",'Modeller - CO2'!$A$4:$A$59,0),(AI$3-$F32)/5+1)))*$D32*$G32),0)</f>
        <v>0</v>
      </c>
      <c r="CB32" s="67" cm="1">
        <f t="array" ref="CB32">IF($H32="ja",(IF(AJ$3-$F32&lt;0,0,IF(AJ$3-$F32&gt;200,0,INDEX('Modeller - CO2'!$F$4:$AT$59,MATCH("Jordbund",'Modeller - CO2'!$A$4:$A$59,0),(AJ$3-$F32)/5+1)))*$D32*$G32),0)</f>
        <v>0</v>
      </c>
      <c r="CC32" s="67" cm="1">
        <f t="array" ref="CC32">IF($H32="ja",(IF(AK$3-$F32&lt;0,0,IF(AK$3-$F32&gt;200,0,INDEX('Modeller - CO2'!$F$4:$AT$59,MATCH("Jordbund",'Modeller - CO2'!$A$4:$A$59,0),(AK$3-$F32)/5+1)))*$D32*$G32),0)</f>
        <v>0</v>
      </c>
      <c r="CD32" s="67" cm="1">
        <f t="array" ref="CD32">IF($H32="ja",(IF(AL$3-$F32&lt;0,0,IF(AL$3-$F32&gt;200,0,INDEX('Modeller - CO2'!$F$4:$AT$59,MATCH("Jordbund",'Modeller - CO2'!$A$4:$A$59,0),(AL$3-$F32)/5+1)))*$D32*$G32),0)</f>
        <v>0</v>
      </c>
      <c r="CE32" s="67" cm="1">
        <f t="array" ref="CE32">IF($H32="ja",(IF(AM$3-$F32&lt;0,0,IF(AM$3-$F32&gt;200,0,INDEX('Modeller - CO2'!$F$4:$AT$59,MATCH("Jordbund",'Modeller - CO2'!$A$4:$A$59,0),(AM$3-$F32)/5+1)))*$D32*$G32),0)</f>
        <v>0</v>
      </c>
      <c r="CF32" s="67" cm="1">
        <f t="array" ref="CF32">IF($H32="ja",(IF(AN$3-$F32&lt;0,0,IF(AN$3-$F32&gt;200,0,INDEX('Modeller - CO2'!$F$4:$AT$59,MATCH("Jordbund",'Modeller - CO2'!$A$4:$A$59,0),(AN$3-$F32)/5+1)))*$D32*$G32),0)</f>
        <v>0</v>
      </c>
      <c r="CG32" s="67" cm="1">
        <f t="array" ref="CG32">IF($H32="ja",(IF(AO$3-$F32&lt;0,0,IF(AO$3-$F32&gt;200,0,INDEX('Modeller - CO2'!$F$4:$AT$59,MATCH("Jordbund",'Modeller - CO2'!$A$4:$A$59,0),(AO$3-$F32)/5+1)))*$D32*$G32),0)</f>
        <v>0</v>
      </c>
      <c r="CH32" s="67" cm="1">
        <f t="array" ref="CH32">IF($H32="ja",(IF(AP$3-$F32&lt;0,0,IF(AP$3-$F32&gt;200,0,INDEX('Modeller - CO2'!$F$4:$AT$59,MATCH("Jordbund",'Modeller - CO2'!$A$4:$A$59,0),(AP$3-$F32)/5+1)))*$D32*$G32),0)</f>
        <v>0</v>
      </c>
      <c r="CI32" s="67" cm="1">
        <f t="array" ref="CI32">IF($H32="ja",(IF(AQ$3-$F32&lt;0,0,IF(AQ$3-$F32&gt;200,0,INDEX('Modeller - CO2'!$F$4:$AT$59,MATCH("Jordbund",'Modeller - CO2'!$A$4:$A$59,0),(AQ$3-$F32)/5+1)))*$D32*$G32),0)</f>
        <v>0</v>
      </c>
      <c r="CJ32" s="67" cm="1">
        <f t="array" ref="CJ32">IF($H32="ja",(IF(AR$3-$F32&lt;0,0,IF(AR$3-$F32&gt;200,0,INDEX('Modeller - CO2'!$F$4:$AT$59,MATCH("Jordbund",'Modeller - CO2'!$A$4:$A$59,0),(AR$3-$F32)/5+1)))*$D32*$G32),0)</f>
        <v>0</v>
      </c>
      <c r="CK32" s="67" cm="1">
        <f t="array" ref="CK32">IF($H32="ja",(IF(AS$3-$F32&lt;0,0,IF(AS$3-$F32&gt;200,0,INDEX('Modeller - CO2'!$F$4:$AT$59,MATCH("Jordbund",'Modeller - CO2'!$A$4:$A$59,0),(AS$3-$F32)/5+1)))*$D32*$G32),0)</f>
        <v>0</v>
      </c>
      <c r="CL32" s="67" cm="1">
        <f t="array" ref="CL32">IF($H32="ja",(IF(AT$3-$F32&lt;0,0,IF(AT$3-$F32&gt;200,0,INDEX('Modeller - CO2'!$F$4:$AT$59,MATCH("Jordbund",'Modeller - CO2'!$A$4:$A$59,0),(AT$3-$F32)/5+1)))*$D32*$G32),0)</f>
        <v>0</v>
      </c>
      <c r="CM32" s="67" cm="1">
        <f t="array" ref="CM32">IF($H32="ja",(IF(AU$3-$F32&lt;0,0,IF(AU$3-$F32&gt;200,0,INDEX('Modeller - CO2'!$F$4:$AT$59,MATCH("Jordbund",'Modeller - CO2'!$A$4:$A$59,0),(AU$3-$F32)/5+1)))*$D32*$G32),0)</f>
        <v>0</v>
      </c>
      <c r="CN32" s="67" cm="1">
        <f t="array" ref="CN32">IF($H32="ja",(IF(AV$3-$F32&lt;0,0,IF(AV$3-$F32&gt;200,0,INDEX('Modeller - CO2'!$F$4:$AT$59,MATCH("Jordbund",'Modeller - CO2'!$A$4:$A$59,0),(AV$3-$F32)/5+1)))*$D32*$G32),0)</f>
        <v>0</v>
      </c>
      <c r="CO32" s="67" cm="1">
        <f t="array" ref="CO32">IF($H32="ja",(IF(AW$3-$F32&lt;0,0,IF(AW$3-$F32&gt;200,0,INDEX('Modeller - CO2'!$F$4:$AT$59,MATCH("Jordbund",'Modeller - CO2'!$A$4:$A$59,0),(AW$3-$F32)/5+1)))*$D32*$G32),0)</f>
        <v>0</v>
      </c>
      <c r="CP32" s="67" cm="1">
        <f t="array" ref="CP32">IF($H32="ja",(IF(AX$3-$F32&lt;0,0,IF(AX$3-$F32&gt;200,0,INDEX('Modeller - CO2'!$F$4:$AT$59,MATCH("Jordbund",'Modeller - CO2'!$A$4:$A$59,0),(AX$3-$F32)/5+1)))*$D32*$G32),0)</f>
        <v>0</v>
      </c>
      <c r="CQ32" s="67" cm="1">
        <f t="array" ref="CQ32">IF($H32="ja",(IF(AY$3-$F32&lt;0,0,IF(AY$3-$F32&gt;200,0,INDEX('Modeller - CO2'!$F$4:$AT$59,MATCH("Jordbund",'Modeller - CO2'!$A$4:$A$59,0),(AY$3-$F32)/5+1)))*$D32*$G32),0)</f>
        <v>0</v>
      </c>
      <c r="CR32" s="67" cm="1">
        <f t="array" ref="CR32">IF($H32="ja",(IF(AZ$3-$F32&lt;0,0,IF(AZ$3-$F32&gt;200,0,INDEX('Modeller - CO2'!$F$4:$AT$59,MATCH("Jordbund",'Modeller - CO2'!$A$4:$A$59,0),(AZ$3-$F32)/5+1)))*$D32*$G32),0)</f>
        <v>0</v>
      </c>
      <c r="CS32" s="67" cm="1">
        <f t="array" ref="CS32">IF($H32="ja",(IF(BA$3-$F32&lt;0,0,IF(BA$3-$F32&gt;200,0,INDEX('Modeller - CO2'!$F$4:$AT$59,MATCH("Jordbund",'Modeller - CO2'!$A$4:$A$59,0),(BA$3-$F32)/5+1)))*$D32*$G32),0)</f>
        <v>0</v>
      </c>
      <c r="CT32" s="67" cm="1">
        <f t="array" ref="CT32">IF($H32="ja",(IF(BB$3-$F32&lt;0,0,IF(BB$3-$F32&gt;200,0,INDEX('Modeller - CO2'!$F$4:$AT$59,MATCH("Jordbund",'Modeller - CO2'!$A$4:$A$59,0),(BB$3-$F32)/5+1)))*$D32*$G32),0)</f>
        <v>0</v>
      </c>
      <c r="CU32" s="67" cm="1">
        <f t="array" ref="CU32">IF($H32="ja",(IF(BC$3-$F32&lt;0,0,IF(BC$3-$F32&gt;200,0,INDEX('Modeller - CO2'!$F$4:$AT$59,MATCH("Jordbund",'Modeller - CO2'!$A$4:$A$59,0),(BC$3-$F32)/5+1)))*$D32*$G32),0)</f>
        <v>0</v>
      </c>
      <c r="CV32" s="67" cm="1">
        <f t="array" ref="CV32">IF($H32="ja",(IF(BD$3-$F32&lt;0,0,IF(BD$3-$F32&gt;200,0,INDEX('Modeller - CO2'!$F$4:$AT$59,MATCH("Jordbund",'Modeller - CO2'!$A$4:$A$59,0),(BD$3-$F32)/5+1)))*$D32*$G32),0)</f>
        <v>0</v>
      </c>
      <c r="CW32" s="67" cm="1">
        <f t="array" ref="CW32">IF($H32="ja",(IF(BE$3-$F32&lt;0,0,IF(BE$3-$F32&gt;200,0,INDEX('Modeller - CO2'!$F$4:$AT$59,MATCH("Jordbund",'Modeller - CO2'!$A$4:$A$59,0),(BE$3-$F32)/5+1)))*$D32*$G32),0)</f>
        <v>0</v>
      </c>
      <c r="CZ32" s="67" cm="1">
        <f t="array" ref="CZ32">IF($P32="ja",(IF(CY$3-$F32&lt;0,0,IF(CY$3-$F32&gt;200,0,INDEX('Modeller - CO2'!$F$4:$AT$59,MATCH("Litter og dødt ved",'Modeller - CO2'!$A$4:$A$59,0),(CY$3-$F32)/5+1)))*$D32*$G32),0)</f>
        <v>0</v>
      </c>
      <c r="DA32" s="67" cm="1">
        <f t="array" ref="DA32">IF($P32="ja",(IF(CZ$3-$F32&lt;0,0,IF(CZ$3-$F32&gt;200,0,INDEX('Modeller - CO2'!$F$4:$AT$59,MATCH("Litter og dødt ved",'Modeller - CO2'!$A$4:$A$59,0),(CZ$3-$F32)/5+1)))*$D32*$G32),0)</f>
        <v>0</v>
      </c>
      <c r="DB32" s="67" cm="1">
        <f t="array" ref="DB32">IF($P32="ja",(IF(DA$3-$F32&lt;0,0,IF(DA$3-$F32&gt;200,0,INDEX('Modeller - CO2'!$F$4:$AT$59,MATCH("Litter og dødt ved",'Modeller - CO2'!$A$4:$A$59,0),(DA$3-$F32)/5+1)))*$D32*$G32),0)</f>
        <v>0</v>
      </c>
      <c r="DC32" s="67" cm="1">
        <f t="array" ref="DC32">IF($P32="ja",(IF(DB$3-$F32&lt;0,0,IF(DB$3-$F32&gt;200,0,INDEX('Modeller - CO2'!$F$4:$AT$59,MATCH("Litter og dødt ved",'Modeller - CO2'!$A$4:$A$59,0),(DB$3-$F32)/5+1)))*$D32*$G32),0)</f>
        <v>0</v>
      </c>
      <c r="DD32" s="67" cm="1">
        <f t="array" ref="DD32">IF($P32="ja",(IF(DC$3-$F32&lt;0,0,IF(DC$3-$F32&gt;200,0,INDEX('Modeller - CO2'!$F$4:$AT$59,MATCH("Litter og dødt ved",'Modeller - CO2'!$A$4:$A$59,0),(DC$3-$F32)/5+1)))*$D32*$G32),0)</f>
        <v>0</v>
      </c>
      <c r="DE32" s="67" cm="1">
        <f t="array" ref="DE32">IF($P32="ja",(IF(DD$3-$F32&lt;0,0,IF(DD$3-$F32&gt;200,0,INDEX('Modeller - CO2'!$F$4:$AT$59,MATCH("Litter og dødt ved",'Modeller - CO2'!$A$4:$A$59,0),(DD$3-$F32)/5+1)))*$D32*$G32),0)</f>
        <v>0</v>
      </c>
      <c r="DF32" s="67" cm="1">
        <f t="array" ref="DF32">IF($P32="ja",(IF(DE$3-$F32&lt;0,0,IF(DE$3-$F32&gt;200,0,INDEX('Modeller - CO2'!$F$4:$AT$59,MATCH("Litter og dødt ved",'Modeller - CO2'!$A$4:$A$59,0),(DE$3-$F32)/5+1)))*$D32*$G32),0)</f>
        <v>0</v>
      </c>
      <c r="DG32" s="67" cm="1">
        <f t="array" ref="DG32">IF($P32="ja",(IF(DF$3-$F32&lt;0,0,IF(DF$3-$F32&gt;200,0,INDEX('Modeller - CO2'!$F$4:$AT$59,MATCH("Litter og dødt ved",'Modeller - CO2'!$A$4:$A$59,0),(DF$3-$F32)/5+1)))*$D32*$G32),0)</f>
        <v>0</v>
      </c>
      <c r="DH32" s="67" cm="1">
        <f t="array" ref="DH32">IF($P32="ja",(IF(DG$3-$F32&lt;0,0,IF(DG$3-$F32&gt;200,0,INDEX('Modeller - CO2'!$F$4:$AT$59,MATCH("Litter og dødt ved",'Modeller - CO2'!$A$4:$A$59,0),(DG$3-$F32)/5+1)))*$D32*$G32),0)</f>
        <v>0</v>
      </c>
      <c r="DI32" s="67" cm="1">
        <f t="array" ref="DI32">IF($P32="ja",(IF(DH$3-$F32&lt;0,0,IF(DH$3-$F32&gt;200,0,INDEX('Modeller - CO2'!$F$4:$AT$59,MATCH("Litter og dødt ved",'Modeller - CO2'!$A$4:$A$59,0),(DH$3-$F32)/5+1)))*$D32*$G32),0)</f>
        <v>0</v>
      </c>
      <c r="DJ32" s="67" cm="1">
        <f t="array" ref="DJ32">IF($P32="ja",(IF(DI$3-$F32&lt;0,0,IF(DI$3-$F32&gt;200,0,INDEX('Modeller - CO2'!$F$4:$AT$59,MATCH("Litter og dødt ved",'Modeller - CO2'!$A$4:$A$59,0),(DI$3-$F32)/5+1)))*$D32*$G32),0)</f>
        <v>0</v>
      </c>
      <c r="DK32" s="67" cm="1">
        <f t="array" ref="DK32">IF($P32="ja",(IF(DJ$3-$F32&lt;0,0,IF(DJ$3-$F32&gt;200,0,INDEX('Modeller - CO2'!$F$4:$AT$59,MATCH("Litter og dødt ved",'Modeller - CO2'!$A$4:$A$59,0),(DJ$3-$F32)/5+1)))*$D32*$G32),0)</f>
        <v>0</v>
      </c>
      <c r="DL32" s="67" cm="1">
        <f t="array" ref="DL32">IF($P32="ja",(IF(DK$3-$F32&lt;0,0,IF(DK$3-$F32&gt;200,0,INDEX('Modeller - CO2'!$F$4:$AT$59,MATCH("Litter og dødt ved",'Modeller - CO2'!$A$4:$A$59,0),(DK$3-$F32)/5+1)))*$D32*$G32),0)</f>
        <v>0</v>
      </c>
      <c r="DM32" s="67" cm="1">
        <f t="array" ref="DM32">IF($P32="ja",(IF(DL$3-$F32&lt;0,0,IF(DL$3-$F32&gt;200,0,INDEX('Modeller - CO2'!$F$4:$AT$59,MATCH("Litter og dødt ved",'Modeller - CO2'!$A$4:$A$59,0),(DL$3-$F32)/5+1)))*$D32*$G32),0)</f>
        <v>0</v>
      </c>
      <c r="DN32" s="67" cm="1">
        <f t="array" ref="DN32">IF($P32="ja",(IF(DM$3-$F32&lt;0,0,IF(DM$3-$F32&gt;200,0,INDEX('Modeller - CO2'!$F$4:$AT$59,MATCH("Litter og dødt ved",'Modeller - CO2'!$A$4:$A$59,0),(DM$3-$F32)/5+1)))*$D32*$G32),0)</f>
        <v>0</v>
      </c>
      <c r="DO32" s="67" cm="1">
        <f t="array" ref="DO32">IF($P32="ja",(IF(DN$3-$F32&lt;0,0,IF(DN$3-$F32&gt;200,0,INDEX('Modeller - CO2'!$F$4:$AT$59,MATCH("Litter og dødt ved",'Modeller - CO2'!$A$4:$A$59,0),(DN$3-$F32)/5+1)))*$D32*$G32),0)</f>
        <v>0</v>
      </c>
      <c r="DP32" s="67" cm="1">
        <f t="array" ref="DP32">IF($P32="ja",(IF(DO$3-$F32&lt;0,0,IF(DO$3-$F32&gt;200,0,INDEX('Modeller - CO2'!$F$4:$AT$59,MATCH("Litter og dødt ved",'Modeller - CO2'!$A$4:$A$59,0),(DO$3-$F32)/5+1)))*$D32*$G32),0)</f>
        <v>0</v>
      </c>
      <c r="DQ32" s="67" cm="1">
        <f t="array" ref="DQ32">IF($P32="ja",(IF(DP$3-$F32&lt;0,0,IF(DP$3-$F32&gt;200,0,INDEX('Modeller - CO2'!$F$4:$AT$59,MATCH("Litter og dødt ved",'Modeller - CO2'!$A$4:$A$59,0),(DP$3-$F32)/5+1)))*$D32*$G32),0)</f>
        <v>0</v>
      </c>
      <c r="DR32" s="67" cm="1">
        <f t="array" ref="DR32">IF($P32="ja",(IF(DQ$3-$F32&lt;0,0,IF(DQ$3-$F32&gt;200,0,INDEX('Modeller - CO2'!$F$4:$AT$59,MATCH("Litter og dødt ved",'Modeller - CO2'!$A$4:$A$59,0),(DQ$3-$F32)/5+1)))*$D32*$G32),0)</f>
        <v>0</v>
      </c>
      <c r="DS32" s="67" cm="1">
        <f t="array" ref="DS32">IF($P32="ja",(IF(DR$3-$F32&lt;0,0,IF(DR$3-$F32&gt;200,0,INDEX('Modeller - CO2'!$F$4:$AT$59,MATCH("Litter og dødt ved",'Modeller - CO2'!$A$4:$A$59,0),(DR$3-$F32)/5+1)))*$D32*$G32),0)</f>
        <v>0</v>
      </c>
      <c r="DT32" s="67" cm="1">
        <f t="array" ref="DT32">IF($P32="ja",(IF(DS$3-$F32&lt;0,0,IF(DS$3-$F32&gt;200,0,INDEX('Modeller - CO2'!$F$4:$AT$59,MATCH("Litter og dødt ved",'Modeller - CO2'!$A$4:$A$59,0),(DS$3-$F32)/5+1)))*$D32*$G32),0)</f>
        <v>0</v>
      </c>
      <c r="DU32" s="67" cm="1">
        <f t="array" ref="DU32">IF($P32="ja",(IF(DT$3-$F32&lt;0,0,IF(DT$3-$F32&gt;200,0,INDEX('Modeller - CO2'!$F$4:$AT$59,MATCH("Litter og dødt ved",'Modeller - CO2'!$A$4:$A$59,0),(DT$3-$F32)/5+1)))*$D32*$G32),0)</f>
        <v>0</v>
      </c>
      <c r="DV32" s="67" cm="1">
        <f t="array" ref="DV32">IF($P32="ja",(IF(DU$3-$F32&lt;0,0,IF(DU$3-$F32&gt;200,0,INDEX('Modeller - CO2'!$F$4:$AT$59,MATCH("Litter og dødt ved",'Modeller - CO2'!$A$4:$A$59,0),(DU$3-$F32)/5+1)))*$D32*$G32),0)</f>
        <v>0</v>
      </c>
      <c r="DW32" s="67" cm="1">
        <f t="array" ref="DW32">IF($P32="ja",(IF(DV$3-$F32&lt;0,0,IF(DV$3-$F32&gt;200,0,INDEX('Modeller - CO2'!$F$4:$AT$59,MATCH("Litter og dødt ved",'Modeller - CO2'!$A$4:$A$59,0),(DV$3-$F32)/5+1)))*$D32*$G32),0)</f>
        <v>0</v>
      </c>
      <c r="DX32" s="67" cm="1">
        <f t="array" ref="DX32">IF($P32="ja",(IF(DW$3-$F32&lt;0,0,IF(DW$3-$F32&gt;200,0,INDEX('Modeller - CO2'!$F$4:$AT$59,MATCH("Litter og dødt ved",'Modeller - CO2'!$A$4:$A$59,0),(DW$3-$F32)/5+1)))*$D32*$G32),0)</f>
        <v>0</v>
      </c>
      <c r="DY32" s="67" cm="1">
        <f t="array" ref="DY32">IF($P32="ja",(IF(DX$3-$F32&lt;0,0,IF(DX$3-$F32&gt;200,0,INDEX('Modeller - CO2'!$F$4:$AT$59,MATCH("Litter og dødt ved",'Modeller - CO2'!$A$4:$A$59,0),(DX$3-$F32)/5+1)))*$D32*$G32),0)</f>
        <v>0</v>
      </c>
      <c r="DZ32" s="67" cm="1">
        <f t="array" ref="DZ32">IF($P32="ja",(IF(DY$3-$F32&lt;0,0,IF(DY$3-$F32&gt;200,0,INDEX('Modeller - CO2'!$F$4:$AT$59,MATCH("Litter og dødt ved",'Modeller - CO2'!$A$4:$A$59,0),(DY$3-$F32)/5+1)))*$D32*$G32),0)</f>
        <v>0</v>
      </c>
      <c r="EA32" s="67" cm="1">
        <f t="array" ref="EA32">IF($P32="ja",(IF(DZ$3-$F32&lt;0,0,IF(DZ$3-$F32&gt;200,0,INDEX('Modeller - CO2'!$F$4:$AT$59,MATCH("Litter og dødt ved",'Modeller - CO2'!$A$4:$A$59,0),(DZ$3-$F32)/5+1)))*$D32*$G32),0)</f>
        <v>0</v>
      </c>
      <c r="EB32" s="67" cm="1">
        <f t="array" ref="EB32">IF($P32="ja",(IF(EA$3-$F32&lt;0,0,IF(EA$3-$F32&gt;200,0,INDEX('Modeller - CO2'!$F$4:$AT$59,MATCH("Litter og dødt ved",'Modeller - CO2'!$A$4:$A$59,0),(EA$3-$F32)/5+1)))*$D32*$G32),0)</f>
        <v>0</v>
      </c>
      <c r="EC32" s="67" cm="1">
        <f t="array" ref="EC32">IF($P32="ja",(IF(EB$3-$F32&lt;0,0,IF(EB$3-$F32&gt;200,0,INDEX('Modeller - CO2'!$F$4:$AT$59,MATCH("Litter og dødt ved",'Modeller - CO2'!$A$4:$A$59,0),(EB$3-$F32)/5+1)))*$D32*$G32),0)</f>
        <v>0</v>
      </c>
      <c r="ED32" s="67" cm="1">
        <f t="array" ref="ED32">IF($P32="ja",(IF(EC$3-$F32&lt;0,0,IF(EC$3-$F32&gt;200,0,INDEX('Modeller - CO2'!$F$4:$AT$59,MATCH("Litter og dødt ved",'Modeller - CO2'!$A$4:$A$59,0),(EC$3-$F32)/5+1)))*$D32*$G32),0)</f>
        <v>0</v>
      </c>
      <c r="EE32" s="67" cm="1">
        <f t="array" ref="EE32">IF($P32="ja",(IF(ED$3-$F32&lt;0,0,IF(ED$3-$F32&gt;200,0,INDEX('Modeller - CO2'!$F$4:$AT$59,MATCH("Litter og dødt ved",'Modeller - CO2'!$A$4:$A$59,0),(ED$3-$F32)/5+1)))*$D32*$G32),0)</f>
        <v>0</v>
      </c>
      <c r="EF32" s="67" cm="1">
        <f t="array" ref="EF32">IF($P32="ja",(IF(EE$3-$F32&lt;0,0,IF(EE$3-$F32&gt;200,0,INDEX('Modeller - CO2'!$F$4:$AT$59,MATCH("Litter og dødt ved",'Modeller - CO2'!$A$4:$A$59,0),(EE$3-$F32)/5+1)))*$D32*$G32),0)</f>
        <v>0</v>
      </c>
      <c r="EG32" s="67" cm="1">
        <f t="array" ref="EG32">IF($P32="ja",(IF(EF$3-$F32&lt;0,0,IF(EF$3-$F32&gt;200,0,INDEX('Modeller - CO2'!$F$4:$AT$59,MATCH("Litter og dødt ved",'Modeller - CO2'!$A$4:$A$59,0),(EF$3-$F32)/5+1)))*$D32*$G32),0)</f>
        <v>0</v>
      </c>
      <c r="EH32" s="67" cm="1">
        <f t="array" ref="EH32">IF($P32="ja",(IF(EG$3-$F32&lt;0,0,IF(EG$3-$F32&gt;200,0,INDEX('Modeller - CO2'!$F$4:$AT$59,MATCH("Litter og dødt ved",'Modeller - CO2'!$A$4:$A$59,0),(EG$3-$F32)/5+1)))*$D32*$G32),0)</f>
        <v>0</v>
      </c>
      <c r="EI32" s="67" cm="1">
        <f t="array" ref="EI32">IF($P32="ja",(IF(EH$3-$F32&lt;0,0,IF(EH$3-$F32&gt;200,0,INDEX('Modeller - CO2'!$F$4:$AT$59,MATCH("Litter og dødt ved",'Modeller - CO2'!$A$4:$A$59,0),(EH$3-$F32)/5+1)))*$D32*$G32),0)</f>
        <v>0</v>
      </c>
      <c r="EJ32" s="67" cm="1">
        <f t="array" ref="EJ32">IF($P32="ja",(IF(EI$3-$F32&lt;0,0,IF(EI$3-$F32&gt;200,0,INDEX('Modeller - CO2'!$F$4:$AT$59,MATCH("Litter og dødt ved",'Modeller - CO2'!$A$4:$A$59,0),(EI$3-$F32)/5+1)))*$D32*$G32),0)</f>
        <v>0</v>
      </c>
      <c r="EK32" s="67" cm="1">
        <f t="array" ref="EK32">IF($P32="ja",(IF(EJ$3-$F32&lt;0,0,IF(EJ$3-$F32&gt;200,0,INDEX('Modeller - CO2'!$F$4:$AT$59,MATCH("Litter og dødt ved",'Modeller - CO2'!$A$4:$A$59,0),(EJ$3-$F32)/5+1)))*$D32*$G32),0)</f>
        <v>0</v>
      </c>
      <c r="EL32" s="67" cm="1">
        <f t="array" ref="EL32">IF($P32="ja",(IF(EK$3-$F32&lt;0,0,IF(EK$3-$F32&gt;200,0,INDEX('Modeller - CO2'!$F$4:$AT$59,MATCH("Litter og dødt ved",'Modeller - CO2'!$A$4:$A$59,0),(EK$3-$F32)/5+1)))*$D32*$G32),0)</f>
        <v>0</v>
      </c>
      <c r="EM32" s="67" cm="1">
        <f t="array" ref="EM32">IF($P32="ja",(IF(EL$3-$F32&lt;0,0,IF(EL$3-$F32&gt;200,0,INDEX('Modeller - CO2'!$F$4:$AT$59,MATCH("Litter og dødt ved",'Modeller - CO2'!$A$4:$A$59,0),(EL$3-$F32)/5+1)))*$D32*$G32),0)</f>
        <v>0</v>
      </c>
      <c r="EN32" s="67" cm="1">
        <f t="array" ref="EN32">IF($P32="ja",(IF(EM$3-$F32&lt;0,0,IF(EM$3-$F32&gt;200,0,INDEX('Modeller - CO2'!$F$4:$AT$59,MATCH("Litter og dødt ved",'Modeller - CO2'!$A$4:$A$59,0),(EM$3-$F32)/5+1)))*$D32*$G32),0)</f>
        <v>0</v>
      </c>
    </row>
    <row r="33" spans="2:144" ht="15.6" x14ac:dyDescent="0.3">
      <c r="B33" s="66">
        <f>'Stamdata - Projektplan'!B77</f>
        <v>0</v>
      </c>
      <c r="C33" s="66">
        <f>'Stamdata - Projektplan'!C77</f>
        <v>0</v>
      </c>
      <c r="D33" s="66">
        <f>'Stamdata - Projektplan'!D77</f>
        <v>0</v>
      </c>
      <c r="E33" s="66">
        <f>'Stamdata - Projektplan'!E77</f>
        <v>0</v>
      </c>
      <c r="F33" s="66">
        <f>'Stamdata - Projektplan'!G77</f>
        <v>0</v>
      </c>
      <c r="G33" s="66">
        <f>'Stamdata - Projektplan'!H77</f>
        <v>0</v>
      </c>
      <c r="H33" s="66">
        <f>'Stamdata - Projektplan'!I77</f>
        <v>0</v>
      </c>
      <c r="I33" s="66">
        <f>'Stamdata - Projektplan'!J77</f>
        <v>0</v>
      </c>
      <c r="J33" s="63" t="str">
        <f>IFERROR(VLOOKUP(I33,'Modeller - CO2'!$A$4:$C$57,3,FALSE),"")</f>
        <v/>
      </c>
      <c r="K33" s="451" t="str">
        <f>IFERROR(VLOOKUP(I33,'Modeller - CO2'!$A$4:$D$57,4,FALSE),"")</f>
        <v/>
      </c>
      <c r="L33" s="453" t="str">
        <f t="shared" si="80"/>
        <v/>
      </c>
      <c r="M33" s="451" t="str">
        <f>IFERROR(VLOOKUP(I33,'Modeller - CO2'!$A$4:$E$57,5,FALSE),"")</f>
        <v/>
      </c>
      <c r="N33" s="453" t="str">
        <f t="shared" si="81"/>
        <v/>
      </c>
      <c r="O33" s="63" t="b">
        <f t="shared" si="79"/>
        <v>1</v>
      </c>
      <c r="P33" s="63" t="str">
        <f t="shared" si="82"/>
        <v>Nej</v>
      </c>
      <c r="R33" s="67" cm="1">
        <f t="array" ref="R33">IFERROR((IF(Q$3-$F33&lt;0,0,IF(Q$3-$F33&gt;200,0,INDEX('Modeller - CO2'!$F$4:$AT$59,MATCH('Opgørelse - CO2'!$I33,'Modeller - CO2'!$A$4:$A$59,0),(Q$3-$F33)/5+1)))*$D33*$G33),0)</f>
        <v>0</v>
      </c>
      <c r="S33" s="67" cm="1">
        <f t="array" ref="S33">IFERROR((IF(R$3-$F33&lt;0,0,IF(R$3-$F33&gt;200,0,INDEX('Modeller - CO2'!$F$4:$AT$59,MATCH('Opgørelse - CO2'!$I33,'Modeller - CO2'!$A$4:$A$59,0),(R$3-$F33)/5+1)))*$D33*$G33),0)</f>
        <v>0</v>
      </c>
      <c r="T33" s="67" cm="1">
        <f t="array" ref="T33">IFERROR((IF(S$3-$F33&lt;0,0,IF(S$3-$F33&gt;200,0,INDEX('Modeller - CO2'!$F$4:$AT$59,MATCH('Opgørelse - CO2'!$I33,'Modeller - CO2'!$A$4:$A$59,0),(S$3-$F33)/5+1)))*$D33*$G33),0)</f>
        <v>0</v>
      </c>
      <c r="U33" s="67" cm="1">
        <f t="array" ref="U33">IFERROR((IF(T$3-$F33&lt;0,0,IF(T$3-$F33&gt;200,0,INDEX('Modeller - CO2'!$F$4:$AT$59,MATCH('Opgørelse - CO2'!$I33,'Modeller - CO2'!$A$4:$A$59,0),(T$3-$F33)/5+1)))*$D33*$G33),0)</f>
        <v>0</v>
      </c>
      <c r="V33" s="67" cm="1">
        <f t="array" ref="V33">IFERROR((IF(U$3-$F33&lt;0,0,IF(U$3-$F33&gt;200,0,INDEX('Modeller - CO2'!$F$4:$AT$59,MATCH('Opgørelse - CO2'!$I33,'Modeller - CO2'!$A$4:$A$59,0),(U$3-$F33)/5+1)))*$D33*$G33),0)</f>
        <v>0</v>
      </c>
      <c r="W33" s="67" cm="1">
        <f t="array" ref="W33">IFERROR((IF(V$3-$F33&lt;0,0,IF(V$3-$F33&gt;200,0,INDEX('Modeller - CO2'!$F$4:$AT$59,MATCH('Opgørelse - CO2'!$I33,'Modeller - CO2'!$A$4:$A$59,0),(V$3-$F33)/5+1)))*$D33*$G33),0)</f>
        <v>0</v>
      </c>
      <c r="X33" s="67" cm="1">
        <f t="array" ref="X33">IFERROR((IF(W$3-$F33&lt;0,0,IF(W$3-$F33&gt;200,0,INDEX('Modeller - CO2'!$F$4:$AT$59,MATCH('Opgørelse - CO2'!$I33,'Modeller - CO2'!$A$4:$A$59,0),(W$3-$F33)/5+1)))*$D33*$G33),0)</f>
        <v>0</v>
      </c>
      <c r="Y33" s="67" cm="1">
        <f t="array" ref="Y33">IFERROR((IF(X$3-$F33&lt;0,0,IF(X$3-$F33&gt;200,0,INDEX('Modeller - CO2'!$F$4:$AT$59,MATCH('Opgørelse - CO2'!$I33,'Modeller - CO2'!$A$4:$A$59,0),(X$3-$F33)/5+1)))*$D33*$G33),0)</f>
        <v>0</v>
      </c>
      <c r="Z33" s="67" cm="1">
        <f t="array" ref="Z33">IFERROR((IF(Y$3-$F33&lt;0,0,IF(Y$3-$F33&gt;200,0,INDEX('Modeller - CO2'!$F$4:$AT$59,MATCH('Opgørelse - CO2'!$I33,'Modeller - CO2'!$A$4:$A$59,0),(Y$3-$F33)/5+1)))*$D33*$G33),0)</f>
        <v>0</v>
      </c>
      <c r="AA33" s="67" cm="1">
        <f t="array" ref="AA33">IFERROR((IF(Z$3-$F33&lt;0,0,IF(Z$3-$F33&gt;200,0,INDEX('Modeller - CO2'!$F$4:$AT$59,MATCH('Opgørelse - CO2'!$I33,'Modeller - CO2'!$A$4:$A$59,0),(Z$3-$F33)/5+1)))*$D33*$G33),0)</f>
        <v>0</v>
      </c>
      <c r="AB33" s="67" cm="1">
        <f t="array" ref="AB33">IFERROR((IF(AA$3-$F33&lt;0,0,IF(AA$3-$F33&gt;200,0,INDEX('Modeller - CO2'!$F$4:$AT$59,MATCH('Opgørelse - CO2'!$I33,'Modeller - CO2'!$A$4:$A$59,0),(AA$3-$F33)/5+1)))*$D33*$G33),0)</f>
        <v>0</v>
      </c>
      <c r="AC33" s="67" cm="1">
        <f t="array" ref="AC33">IFERROR((IF(AB$3-$F33&lt;0,0,IF(AB$3-$F33&gt;200,0,INDEX('Modeller - CO2'!$F$4:$AT$59,MATCH('Opgørelse - CO2'!$I33,'Modeller - CO2'!$A$4:$A$59,0),(AB$3-$F33)/5+1)))*$D33*$G33),0)</f>
        <v>0</v>
      </c>
      <c r="AD33" s="67" cm="1">
        <f t="array" ref="AD33">IFERROR((IF(AC$3-$F33&lt;0,0,IF(AC$3-$F33&gt;200,0,INDEX('Modeller - CO2'!$F$4:$AT$59,MATCH('Opgørelse - CO2'!$I33,'Modeller - CO2'!$A$4:$A$59,0),(AC$3-$F33)/5+1)))*$D33*$G33),0)</f>
        <v>0</v>
      </c>
      <c r="AE33" s="67" cm="1">
        <f t="array" ref="AE33">IFERROR((IF(AD$3-$F33&lt;0,0,IF(AD$3-$F33&gt;200,0,INDEX('Modeller - CO2'!$F$4:$AT$59,MATCH('Opgørelse - CO2'!$I33,'Modeller - CO2'!$A$4:$A$59,0),(AD$3-$F33)/5+1)))*$D33*$G33),0)</f>
        <v>0</v>
      </c>
      <c r="AF33" s="67" cm="1">
        <f t="array" ref="AF33">IFERROR((IF(AE$3-$F33&lt;0,0,IF(AE$3-$F33&gt;200,0,INDEX('Modeller - CO2'!$F$4:$AT$59,MATCH('Opgørelse - CO2'!$I33,'Modeller - CO2'!$A$4:$A$59,0),(AE$3-$F33)/5+1)))*$D33*$G33),0)</f>
        <v>0</v>
      </c>
      <c r="AG33" s="67" cm="1">
        <f t="array" ref="AG33">IFERROR((IF(AF$3-$F33&lt;0,0,IF(AF$3-$F33&gt;200,0,INDEX('Modeller - CO2'!$F$4:$AT$59,MATCH('Opgørelse - CO2'!$I33,'Modeller - CO2'!$A$4:$A$59,0),(AF$3-$F33)/5+1)))*$D33*$G33),0)</f>
        <v>0</v>
      </c>
      <c r="AH33" s="67" cm="1">
        <f t="array" ref="AH33">IFERROR((IF(AG$3-$F33&lt;0,0,IF(AG$3-$F33&gt;200,0,INDEX('Modeller - CO2'!$F$4:$AT$59,MATCH('Opgørelse - CO2'!$I33,'Modeller - CO2'!$A$4:$A$59,0),(AG$3-$F33)/5+1)))*$D33*$G33),0)</f>
        <v>0</v>
      </c>
      <c r="AI33" s="67" cm="1">
        <f t="array" ref="AI33">IFERROR((IF(AH$3-$F33&lt;0,0,IF(AH$3-$F33&gt;200,0,INDEX('Modeller - CO2'!$F$4:$AT$59,MATCH('Opgørelse - CO2'!$I33,'Modeller - CO2'!$A$4:$A$59,0),(AH$3-$F33)/5+1)))*$D33*$G33),0)</f>
        <v>0</v>
      </c>
      <c r="AJ33" s="67" cm="1">
        <f t="array" ref="AJ33">IFERROR((IF(AI$3-$F33&lt;0,0,IF(AI$3-$F33&gt;200,0,INDEX('Modeller - CO2'!$F$4:$AT$59,MATCH('Opgørelse - CO2'!$I33,'Modeller - CO2'!$A$4:$A$59,0),(AI$3-$F33)/5+1)))*$D33*$G33),0)</f>
        <v>0</v>
      </c>
      <c r="AK33" s="67" cm="1">
        <f t="array" ref="AK33">IFERROR((IF(AJ$3-$F33&lt;0,0,IF(AJ$3-$F33&gt;200,0,INDEX('Modeller - CO2'!$F$4:$AT$59,MATCH('Opgørelse - CO2'!$I33,'Modeller - CO2'!$A$4:$A$59,0),(AJ$3-$F33)/5+1)))*$D33*$G33),0)</f>
        <v>0</v>
      </c>
      <c r="AL33" s="67" cm="1">
        <f t="array" ref="AL33">IFERROR((IF(AK$3-$F33&lt;0,0,IF(AK$3-$F33&gt;200,0,INDEX('Modeller - CO2'!$F$4:$AT$59,MATCH('Opgørelse - CO2'!$I33,'Modeller - CO2'!$A$4:$A$59,0),(AK$3-$F33)/5+1)))*$D33*$G33),0)</f>
        <v>0</v>
      </c>
      <c r="AM33" s="67" cm="1">
        <f t="array" ref="AM33">IFERROR((IF(AL$3-$F33&lt;0,0,IF(AL$3-$F33&gt;200,0,INDEX('Modeller - CO2'!$F$4:$AT$59,MATCH('Opgørelse - CO2'!$I33,'Modeller - CO2'!$A$4:$A$59,0),(AL$3-$F33)/5+1)))*$D33*$G33),0)</f>
        <v>0</v>
      </c>
      <c r="AN33" s="67" cm="1">
        <f t="array" ref="AN33">IFERROR((IF(AM$3-$F33&lt;0,0,IF(AM$3-$F33&gt;200,0,INDEX('Modeller - CO2'!$F$4:$AT$59,MATCH('Opgørelse - CO2'!$I33,'Modeller - CO2'!$A$4:$A$59,0),(AM$3-$F33)/5+1)))*$D33*$G33),0)</f>
        <v>0</v>
      </c>
      <c r="AO33" s="67" cm="1">
        <f t="array" ref="AO33">IFERROR((IF(AN$3-$F33&lt;0,0,IF(AN$3-$F33&gt;200,0,INDEX('Modeller - CO2'!$F$4:$AT$59,MATCH('Opgørelse - CO2'!$I33,'Modeller - CO2'!$A$4:$A$59,0),(AN$3-$F33)/5+1)))*$D33*$G33),0)</f>
        <v>0</v>
      </c>
      <c r="AP33" s="67" cm="1">
        <f t="array" ref="AP33">IFERROR((IF(AO$3-$F33&lt;0,0,IF(AO$3-$F33&gt;200,0,INDEX('Modeller - CO2'!$F$4:$AT$59,MATCH('Opgørelse - CO2'!$I33,'Modeller - CO2'!$A$4:$A$59,0),(AO$3-$F33)/5+1)))*$D33*$G33),0)</f>
        <v>0</v>
      </c>
      <c r="AQ33" s="67" cm="1">
        <f t="array" ref="AQ33">IFERROR((IF(AP$3-$F33&lt;0,0,IF(AP$3-$F33&gt;200,0,INDEX('Modeller - CO2'!$F$4:$AT$59,MATCH('Opgørelse - CO2'!$I33,'Modeller - CO2'!$A$4:$A$59,0),(AP$3-$F33)/5+1)))*$D33*$G33),0)</f>
        <v>0</v>
      </c>
      <c r="AR33" s="67" cm="1">
        <f t="array" ref="AR33">IFERROR((IF(AQ$3-$F33&lt;0,0,IF(AQ$3-$F33&gt;200,0,INDEX('Modeller - CO2'!$F$4:$AT$59,MATCH('Opgørelse - CO2'!$I33,'Modeller - CO2'!$A$4:$A$59,0),(AQ$3-$F33)/5+1)))*$D33*$G33),0)</f>
        <v>0</v>
      </c>
      <c r="AS33" s="67" cm="1">
        <f t="array" ref="AS33">IFERROR((IF(AR$3-$F33&lt;0,0,IF(AR$3-$F33&gt;200,0,INDEX('Modeller - CO2'!$F$4:$AT$59,MATCH('Opgørelse - CO2'!$I33,'Modeller - CO2'!$A$4:$A$59,0),(AR$3-$F33)/5+1)))*$D33*$G33),0)</f>
        <v>0</v>
      </c>
      <c r="AT33" s="67" cm="1">
        <f t="array" ref="AT33">IFERROR((IF(AS$3-$F33&lt;0,0,IF(AS$3-$F33&gt;200,0,INDEX('Modeller - CO2'!$F$4:$AT$59,MATCH('Opgørelse - CO2'!$I33,'Modeller - CO2'!$A$4:$A$59,0),(AS$3-$F33)/5+1)))*$D33*$G33),0)</f>
        <v>0</v>
      </c>
      <c r="AU33" s="67" cm="1">
        <f t="array" ref="AU33">IFERROR((IF(AT$3-$F33&lt;0,0,IF(AT$3-$F33&gt;200,0,INDEX('Modeller - CO2'!$F$4:$AT$59,MATCH('Opgørelse - CO2'!$I33,'Modeller - CO2'!$A$4:$A$59,0),(AT$3-$F33)/5+1)))*$D33*$G33),0)</f>
        <v>0</v>
      </c>
      <c r="AV33" s="67" cm="1">
        <f t="array" ref="AV33">IFERROR((IF(AU$3-$F33&lt;0,0,IF(AU$3-$F33&gt;200,0,INDEX('Modeller - CO2'!$F$4:$AT$59,MATCH('Opgørelse - CO2'!$I33,'Modeller - CO2'!$A$4:$A$59,0),(AU$3-$F33)/5+1)))*$D33*$G33),0)</f>
        <v>0</v>
      </c>
      <c r="AW33" s="67" cm="1">
        <f t="array" ref="AW33">IFERROR((IF(AV$3-$F33&lt;0,0,IF(AV$3-$F33&gt;200,0,INDEX('Modeller - CO2'!$F$4:$AT$59,MATCH('Opgørelse - CO2'!$I33,'Modeller - CO2'!$A$4:$A$59,0),(AV$3-$F33)/5+1)))*$D33*$G33),0)</f>
        <v>0</v>
      </c>
      <c r="AX33" s="67" cm="1">
        <f t="array" ref="AX33">IFERROR((IF(AW$3-$F33&lt;0,0,IF(AW$3-$F33&gt;200,0,INDEX('Modeller - CO2'!$F$4:$AT$59,MATCH('Opgørelse - CO2'!$I33,'Modeller - CO2'!$A$4:$A$59,0),(AW$3-$F33)/5+1)))*$D33*$G33),0)</f>
        <v>0</v>
      </c>
      <c r="AY33" s="67" cm="1">
        <f t="array" ref="AY33">IFERROR((IF(AX$3-$F33&lt;0,0,IF(AX$3-$F33&gt;200,0,INDEX('Modeller - CO2'!$F$4:$AT$59,MATCH('Opgørelse - CO2'!$I33,'Modeller - CO2'!$A$4:$A$59,0),(AX$3-$F33)/5+1)))*$D33*$G33),0)</f>
        <v>0</v>
      </c>
      <c r="AZ33" s="67" cm="1">
        <f t="array" ref="AZ33">IFERROR((IF(AY$3-$F33&lt;0,0,IF(AY$3-$F33&gt;200,0,INDEX('Modeller - CO2'!$F$4:$AT$59,MATCH('Opgørelse - CO2'!$I33,'Modeller - CO2'!$A$4:$A$59,0),(AY$3-$F33)/5+1)))*$D33*$G33),0)</f>
        <v>0</v>
      </c>
      <c r="BA33" s="67" cm="1">
        <f t="array" ref="BA33">IFERROR((IF(AZ$3-$F33&lt;0,0,IF(AZ$3-$F33&gt;200,0,INDEX('Modeller - CO2'!$F$4:$AT$59,MATCH('Opgørelse - CO2'!$I33,'Modeller - CO2'!$A$4:$A$59,0),(AZ$3-$F33)/5+1)))*$D33*$G33),0)</f>
        <v>0</v>
      </c>
      <c r="BB33" s="67" cm="1">
        <f t="array" ref="BB33">IFERROR((IF(BA$3-$F33&lt;0,0,IF(BA$3-$F33&gt;200,0,INDEX('Modeller - CO2'!$F$4:$AT$59,MATCH('Opgørelse - CO2'!$I33,'Modeller - CO2'!$A$4:$A$59,0),(BA$3-$F33)/5+1)))*$D33*$G33),0)</f>
        <v>0</v>
      </c>
      <c r="BC33" s="67" cm="1">
        <f t="array" ref="BC33">IFERROR((IF(BB$3-$F33&lt;0,0,IF(BB$3-$F33&gt;200,0,INDEX('Modeller - CO2'!$F$4:$AT$59,MATCH('Opgørelse - CO2'!$I33,'Modeller - CO2'!$A$4:$A$59,0),(BB$3-$F33)/5+1)))*$D33*$G33),0)</f>
        <v>0</v>
      </c>
      <c r="BD33" s="67" cm="1">
        <f t="array" ref="BD33">IFERROR((IF(BC$3-$F33&lt;0,0,IF(BC$3-$F33&gt;200,0,INDEX('Modeller - CO2'!$F$4:$AT$59,MATCH('Opgørelse - CO2'!$I33,'Modeller - CO2'!$A$4:$A$59,0),(BC$3-$F33)/5+1)))*$D33*$G33),0)</f>
        <v>0</v>
      </c>
      <c r="BE33" s="67" cm="1">
        <f t="array" ref="BE33">IFERROR((IF(BD$3-$F33&lt;0,0,IF(BD$3-$F33&gt;200,0,INDEX('Modeller - CO2'!$F$4:$AT$59,MATCH('Opgørelse - CO2'!$I33,'Modeller - CO2'!$A$4:$A$59,0),(BD$3-$F33)/5+1)))*$D33*$G33),0)</f>
        <v>0</v>
      </c>
      <c r="BF33" s="67" cm="1">
        <f t="array" ref="BF33">IFERROR((IF(BE$3-$F33&lt;0,0,IF(BE$3-$F33&gt;200,0,INDEX('Modeller - CO2'!$F$4:$AT$59,MATCH('Opgørelse - CO2'!$I33,'Modeller - CO2'!$A$4:$A$59,0),(BE$3-$F33)/5+1)))*$D33*$G33),0)</f>
        <v>0</v>
      </c>
      <c r="BI33" s="67" cm="1">
        <f t="array" ref="BI33">IF($H33="ja",(IF(Q$3-$F33&lt;0,0,IF(Q$3-$F33&gt;200,0,INDEX('Modeller - CO2'!$F$4:$AT$59,MATCH("Jordbund",'Modeller - CO2'!$A$4:$A$59,0),(Q$3-$F33)/5+1)))*$D33*$G33),0)</f>
        <v>0</v>
      </c>
      <c r="BJ33" s="67" cm="1">
        <f t="array" ref="BJ33">IF($H33="ja",(IF(R$3-$F33&lt;0,0,IF(R$3-$F33&gt;200,0,INDEX('Modeller - CO2'!$F$4:$AT$59,MATCH("Jordbund",'Modeller - CO2'!$A$4:$A$59,0),(R$3-$F33)/5+1)))*$D33*$G33),0)</f>
        <v>0</v>
      </c>
      <c r="BK33" s="67" cm="1">
        <f t="array" ref="BK33">IF($H33="ja",(IF(S$3-$F33&lt;0,0,IF(S$3-$F33&gt;200,0,INDEX('Modeller - CO2'!$F$4:$AT$59,MATCH("Jordbund",'Modeller - CO2'!$A$4:$A$59,0),(S$3-$F33)/5+1)))*$D33*$G33),0)</f>
        <v>0</v>
      </c>
      <c r="BL33" s="67" cm="1">
        <f t="array" ref="BL33">IF($H33="ja",(IF(T$3-$F33&lt;0,0,IF(T$3-$F33&gt;200,0,INDEX('Modeller - CO2'!$F$4:$AT$59,MATCH("Jordbund",'Modeller - CO2'!$A$4:$A$59,0),(T$3-$F33)/5+1)))*$D33*$G33),0)</f>
        <v>0</v>
      </c>
      <c r="BM33" s="67" cm="1">
        <f t="array" ref="BM33">IF($H33="ja",(IF(U$3-$F33&lt;0,0,IF(U$3-$F33&gt;200,0,INDEX('Modeller - CO2'!$F$4:$AT$59,MATCH("Jordbund",'Modeller - CO2'!$A$4:$A$59,0),(U$3-$F33)/5+1)))*$D33*$G33),0)</f>
        <v>0</v>
      </c>
      <c r="BN33" s="67" cm="1">
        <f t="array" ref="BN33">IF($H33="ja",(IF(V$3-$F33&lt;0,0,IF(V$3-$F33&gt;200,0,INDEX('Modeller - CO2'!$F$4:$AT$59,MATCH("Jordbund",'Modeller - CO2'!$A$4:$A$59,0),(V$3-$F33)/5+1)))*$D33*$G33),0)</f>
        <v>0</v>
      </c>
      <c r="BO33" s="67" cm="1">
        <f t="array" ref="BO33">IF($H33="ja",(IF(W$3-$F33&lt;0,0,IF(W$3-$F33&gt;200,0,INDEX('Modeller - CO2'!$F$4:$AT$59,MATCH("Jordbund",'Modeller - CO2'!$A$4:$A$59,0),(W$3-$F33)/5+1)))*$D33*$G33),0)</f>
        <v>0</v>
      </c>
      <c r="BP33" s="67" cm="1">
        <f t="array" ref="BP33">IF($H33="ja",(IF(X$3-$F33&lt;0,0,IF(X$3-$F33&gt;200,0,INDEX('Modeller - CO2'!$F$4:$AT$59,MATCH("Jordbund",'Modeller - CO2'!$A$4:$A$59,0),(X$3-$F33)/5+1)))*$D33*$G33),0)</f>
        <v>0</v>
      </c>
      <c r="BQ33" s="67" cm="1">
        <f t="array" ref="BQ33">IF($H33="ja",(IF(Y$3-$F33&lt;0,0,IF(Y$3-$F33&gt;200,0,INDEX('Modeller - CO2'!$F$4:$AT$59,MATCH("Jordbund",'Modeller - CO2'!$A$4:$A$59,0),(Y$3-$F33)/5+1)))*$D33*$G33),0)</f>
        <v>0</v>
      </c>
      <c r="BR33" s="67" cm="1">
        <f t="array" ref="BR33">IF($H33="ja",(IF(Z$3-$F33&lt;0,0,IF(Z$3-$F33&gt;200,0,INDEX('Modeller - CO2'!$F$4:$AT$59,MATCH("Jordbund",'Modeller - CO2'!$A$4:$A$59,0),(Z$3-$F33)/5+1)))*$D33*$G33),0)</f>
        <v>0</v>
      </c>
      <c r="BS33" s="67" cm="1">
        <f t="array" ref="BS33">IF($H33="ja",(IF(AA$3-$F33&lt;0,0,IF(AA$3-$F33&gt;200,0,INDEX('Modeller - CO2'!$F$4:$AT$59,MATCH("Jordbund",'Modeller - CO2'!$A$4:$A$59,0),(AA$3-$F33)/5+1)))*$D33*$G33),0)</f>
        <v>0</v>
      </c>
      <c r="BT33" s="67" cm="1">
        <f t="array" ref="BT33">IF($H33="ja",(IF(AB$3-$F33&lt;0,0,IF(AB$3-$F33&gt;200,0,INDEX('Modeller - CO2'!$F$4:$AT$59,MATCH("Jordbund",'Modeller - CO2'!$A$4:$A$59,0),(AB$3-$F33)/5+1)))*$D33*$G33),0)</f>
        <v>0</v>
      </c>
      <c r="BU33" s="67" cm="1">
        <f t="array" ref="BU33">IF($H33="ja",(IF(AC$3-$F33&lt;0,0,IF(AC$3-$F33&gt;200,0,INDEX('Modeller - CO2'!$F$4:$AT$59,MATCH("Jordbund",'Modeller - CO2'!$A$4:$A$59,0),(AC$3-$F33)/5+1)))*$D33*$G33),0)</f>
        <v>0</v>
      </c>
      <c r="BV33" s="67" cm="1">
        <f t="array" ref="BV33">IF($H33="ja",(IF(AD$3-$F33&lt;0,0,IF(AD$3-$F33&gt;200,0,INDEX('Modeller - CO2'!$F$4:$AT$59,MATCH("Jordbund",'Modeller - CO2'!$A$4:$A$59,0),(AD$3-$F33)/5+1)))*$D33*$G33),0)</f>
        <v>0</v>
      </c>
      <c r="BW33" s="67" cm="1">
        <f t="array" ref="BW33">IF($H33="ja",(IF(AE$3-$F33&lt;0,0,IF(AE$3-$F33&gt;200,0,INDEX('Modeller - CO2'!$F$4:$AT$59,MATCH("Jordbund",'Modeller - CO2'!$A$4:$A$59,0),(AE$3-$F33)/5+1)))*$D33*$G33),0)</f>
        <v>0</v>
      </c>
      <c r="BX33" s="67" cm="1">
        <f t="array" ref="BX33">IF($H33="ja",(IF(AF$3-$F33&lt;0,0,IF(AF$3-$F33&gt;200,0,INDEX('Modeller - CO2'!$F$4:$AT$59,MATCH("Jordbund",'Modeller - CO2'!$A$4:$A$59,0),(AF$3-$F33)/5+1)))*$D33*$G33),0)</f>
        <v>0</v>
      </c>
      <c r="BY33" s="67" cm="1">
        <f t="array" ref="BY33">IF($H33="ja",(IF(AG$3-$F33&lt;0,0,IF(AG$3-$F33&gt;200,0,INDEX('Modeller - CO2'!$F$4:$AT$59,MATCH("Jordbund",'Modeller - CO2'!$A$4:$A$59,0),(AG$3-$F33)/5+1)))*$D33*$G33),0)</f>
        <v>0</v>
      </c>
      <c r="BZ33" s="67" cm="1">
        <f t="array" ref="BZ33">IF($H33="ja",(IF(AH$3-$F33&lt;0,0,IF(AH$3-$F33&gt;200,0,INDEX('Modeller - CO2'!$F$4:$AT$59,MATCH("Jordbund",'Modeller - CO2'!$A$4:$A$59,0),(AH$3-$F33)/5+1)))*$D33*$G33),0)</f>
        <v>0</v>
      </c>
      <c r="CA33" s="67" cm="1">
        <f t="array" ref="CA33">IF($H33="ja",(IF(AI$3-$F33&lt;0,0,IF(AI$3-$F33&gt;200,0,INDEX('Modeller - CO2'!$F$4:$AT$59,MATCH("Jordbund",'Modeller - CO2'!$A$4:$A$59,0),(AI$3-$F33)/5+1)))*$D33*$G33),0)</f>
        <v>0</v>
      </c>
      <c r="CB33" s="67" cm="1">
        <f t="array" ref="CB33">IF($H33="ja",(IF(AJ$3-$F33&lt;0,0,IF(AJ$3-$F33&gt;200,0,INDEX('Modeller - CO2'!$F$4:$AT$59,MATCH("Jordbund",'Modeller - CO2'!$A$4:$A$59,0),(AJ$3-$F33)/5+1)))*$D33*$G33),0)</f>
        <v>0</v>
      </c>
      <c r="CC33" s="67" cm="1">
        <f t="array" ref="CC33">IF($H33="ja",(IF(AK$3-$F33&lt;0,0,IF(AK$3-$F33&gt;200,0,INDEX('Modeller - CO2'!$F$4:$AT$59,MATCH("Jordbund",'Modeller - CO2'!$A$4:$A$59,0),(AK$3-$F33)/5+1)))*$D33*$G33),0)</f>
        <v>0</v>
      </c>
      <c r="CD33" s="67" cm="1">
        <f t="array" ref="CD33">IF($H33="ja",(IF(AL$3-$F33&lt;0,0,IF(AL$3-$F33&gt;200,0,INDEX('Modeller - CO2'!$F$4:$AT$59,MATCH("Jordbund",'Modeller - CO2'!$A$4:$A$59,0),(AL$3-$F33)/5+1)))*$D33*$G33),0)</f>
        <v>0</v>
      </c>
      <c r="CE33" s="67" cm="1">
        <f t="array" ref="CE33">IF($H33="ja",(IF(AM$3-$F33&lt;0,0,IF(AM$3-$F33&gt;200,0,INDEX('Modeller - CO2'!$F$4:$AT$59,MATCH("Jordbund",'Modeller - CO2'!$A$4:$A$59,0),(AM$3-$F33)/5+1)))*$D33*$G33),0)</f>
        <v>0</v>
      </c>
      <c r="CF33" s="67" cm="1">
        <f t="array" ref="CF33">IF($H33="ja",(IF(AN$3-$F33&lt;0,0,IF(AN$3-$F33&gt;200,0,INDEX('Modeller - CO2'!$F$4:$AT$59,MATCH("Jordbund",'Modeller - CO2'!$A$4:$A$59,0),(AN$3-$F33)/5+1)))*$D33*$G33),0)</f>
        <v>0</v>
      </c>
      <c r="CG33" s="67" cm="1">
        <f t="array" ref="CG33">IF($H33="ja",(IF(AO$3-$F33&lt;0,0,IF(AO$3-$F33&gt;200,0,INDEX('Modeller - CO2'!$F$4:$AT$59,MATCH("Jordbund",'Modeller - CO2'!$A$4:$A$59,0),(AO$3-$F33)/5+1)))*$D33*$G33),0)</f>
        <v>0</v>
      </c>
      <c r="CH33" s="67" cm="1">
        <f t="array" ref="CH33">IF($H33="ja",(IF(AP$3-$F33&lt;0,0,IF(AP$3-$F33&gt;200,0,INDEX('Modeller - CO2'!$F$4:$AT$59,MATCH("Jordbund",'Modeller - CO2'!$A$4:$A$59,0),(AP$3-$F33)/5+1)))*$D33*$G33),0)</f>
        <v>0</v>
      </c>
      <c r="CI33" s="67" cm="1">
        <f t="array" ref="CI33">IF($H33="ja",(IF(AQ$3-$F33&lt;0,0,IF(AQ$3-$F33&gt;200,0,INDEX('Modeller - CO2'!$F$4:$AT$59,MATCH("Jordbund",'Modeller - CO2'!$A$4:$A$59,0),(AQ$3-$F33)/5+1)))*$D33*$G33),0)</f>
        <v>0</v>
      </c>
      <c r="CJ33" s="67" cm="1">
        <f t="array" ref="CJ33">IF($H33="ja",(IF(AR$3-$F33&lt;0,0,IF(AR$3-$F33&gt;200,0,INDEX('Modeller - CO2'!$F$4:$AT$59,MATCH("Jordbund",'Modeller - CO2'!$A$4:$A$59,0),(AR$3-$F33)/5+1)))*$D33*$G33),0)</f>
        <v>0</v>
      </c>
      <c r="CK33" s="67" cm="1">
        <f t="array" ref="CK33">IF($H33="ja",(IF(AS$3-$F33&lt;0,0,IF(AS$3-$F33&gt;200,0,INDEX('Modeller - CO2'!$F$4:$AT$59,MATCH("Jordbund",'Modeller - CO2'!$A$4:$A$59,0),(AS$3-$F33)/5+1)))*$D33*$G33),0)</f>
        <v>0</v>
      </c>
      <c r="CL33" s="67" cm="1">
        <f t="array" ref="CL33">IF($H33="ja",(IF(AT$3-$F33&lt;0,0,IF(AT$3-$F33&gt;200,0,INDEX('Modeller - CO2'!$F$4:$AT$59,MATCH("Jordbund",'Modeller - CO2'!$A$4:$A$59,0),(AT$3-$F33)/5+1)))*$D33*$G33),0)</f>
        <v>0</v>
      </c>
      <c r="CM33" s="67" cm="1">
        <f t="array" ref="CM33">IF($H33="ja",(IF(AU$3-$F33&lt;0,0,IF(AU$3-$F33&gt;200,0,INDEX('Modeller - CO2'!$F$4:$AT$59,MATCH("Jordbund",'Modeller - CO2'!$A$4:$A$59,0),(AU$3-$F33)/5+1)))*$D33*$G33),0)</f>
        <v>0</v>
      </c>
      <c r="CN33" s="67" cm="1">
        <f t="array" ref="CN33">IF($H33="ja",(IF(AV$3-$F33&lt;0,0,IF(AV$3-$F33&gt;200,0,INDEX('Modeller - CO2'!$F$4:$AT$59,MATCH("Jordbund",'Modeller - CO2'!$A$4:$A$59,0),(AV$3-$F33)/5+1)))*$D33*$G33),0)</f>
        <v>0</v>
      </c>
      <c r="CO33" s="67" cm="1">
        <f t="array" ref="CO33">IF($H33="ja",(IF(AW$3-$F33&lt;0,0,IF(AW$3-$F33&gt;200,0,INDEX('Modeller - CO2'!$F$4:$AT$59,MATCH("Jordbund",'Modeller - CO2'!$A$4:$A$59,0),(AW$3-$F33)/5+1)))*$D33*$G33),0)</f>
        <v>0</v>
      </c>
      <c r="CP33" s="67" cm="1">
        <f t="array" ref="CP33">IF($H33="ja",(IF(AX$3-$F33&lt;0,0,IF(AX$3-$F33&gt;200,0,INDEX('Modeller - CO2'!$F$4:$AT$59,MATCH("Jordbund",'Modeller - CO2'!$A$4:$A$59,0),(AX$3-$F33)/5+1)))*$D33*$G33),0)</f>
        <v>0</v>
      </c>
      <c r="CQ33" s="67" cm="1">
        <f t="array" ref="CQ33">IF($H33="ja",(IF(AY$3-$F33&lt;0,0,IF(AY$3-$F33&gt;200,0,INDEX('Modeller - CO2'!$F$4:$AT$59,MATCH("Jordbund",'Modeller - CO2'!$A$4:$A$59,0),(AY$3-$F33)/5+1)))*$D33*$G33),0)</f>
        <v>0</v>
      </c>
      <c r="CR33" s="67" cm="1">
        <f t="array" ref="CR33">IF($H33="ja",(IF(AZ$3-$F33&lt;0,0,IF(AZ$3-$F33&gt;200,0,INDEX('Modeller - CO2'!$F$4:$AT$59,MATCH("Jordbund",'Modeller - CO2'!$A$4:$A$59,0),(AZ$3-$F33)/5+1)))*$D33*$G33),0)</f>
        <v>0</v>
      </c>
      <c r="CS33" s="67" cm="1">
        <f t="array" ref="CS33">IF($H33="ja",(IF(BA$3-$F33&lt;0,0,IF(BA$3-$F33&gt;200,0,INDEX('Modeller - CO2'!$F$4:$AT$59,MATCH("Jordbund",'Modeller - CO2'!$A$4:$A$59,0),(BA$3-$F33)/5+1)))*$D33*$G33),0)</f>
        <v>0</v>
      </c>
      <c r="CT33" s="67" cm="1">
        <f t="array" ref="CT33">IF($H33="ja",(IF(BB$3-$F33&lt;0,0,IF(BB$3-$F33&gt;200,0,INDEX('Modeller - CO2'!$F$4:$AT$59,MATCH("Jordbund",'Modeller - CO2'!$A$4:$A$59,0),(BB$3-$F33)/5+1)))*$D33*$G33),0)</f>
        <v>0</v>
      </c>
      <c r="CU33" s="67" cm="1">
        <f t="array" ref="CU33">IF($H33="ja",(IF(BC$3-$F33&lt;0,0,IF(BC$3-$F33&gt;200,0,INDEX('Modeller - CO2'!$F$4:$AT$59,MATCH("Jordbund",'Modeller - CO2'!$A$4:$A$59,0),(BC$3-$F33)/5+1)))*$D33*$G33),0)</f>
        <v>0</v>
      </c>
      <c r="CV33" s="67" cm="1">
        <f t="array" ref="CV33">IF($H33="ja",(IF(BD$3-$F33&lt;0,0,IF(BD$3-$F33&gt;200,0,INDEX('Modeller - CO2'!$F$4:$AT$59,MATCH("Jordbund",'Modeller - CO2'!$A$4:$A$59,0),(BD$3-$F33)/5+1)))*$D33*$G33),0)</f>
        <v>0</v>
      </c>
      <c r="CW33" s="67" cm="1">
        <f t="array" ref="CW33">IF($H33="ja",(IF(BE$3-$F33&lt;0,0,IF(BE$3-$F33&gt;200,0,INDEX('Modeller - CO2'!$F$4:$AT$59,MATCH("Jordbund",'Modeller - CO2'!$A$4:$A$59,0),(BE$3-$F33)/5+1)))*$D33*$G33),0)</f>
        <v>0</v>
      </c>
      <c r="CZ33" s="67" cm="1">
        <f t="array" ref="CZ33">IF($P33="ja",(IF(CY$3-$F33&lt;0,0,IF(CY$3-$F33&gt;200,0,INDEX('Modeller - CO2'!$F$4:$AT$59,MATCH("Litter og dødt ved",'Modeller - CO2'!$A$4:$A$59,0),(CY$3-$F33)/5+1)))*$D33*$G33),0)</f>
        <v>0</v>
      </c>
      <c r="DA33" s="67" cm="1">
        <f t="array" ref="DA33">IF($P33="ja",(IF(CZ$3-$F33&lt;0,0,IF(CZ$3-$F33&gt;200,0,INDEX('Modeller - CO2'!$F$4:$AT$59,MATCH("Litter og dødt ved",'Modeller - CO2'!$A$4:$A$59,0),(CZ$3-$F33)/5+1)))*$D33*$G33),0)</f>
        <v>0</v>
      </c>
      <c r="DB33" s="67" cm="1">
        <f t="array" ref="DB33">IF($P33="ja",(IF(DA$3-$F33&lt;0,0,IF(DA$3-$F33&gt;200,0,INDEX('Modeller - CO2'!$F$4:$AT$59,MATCH("Litter og dødt ved",'Modeller - CO2'!$A$4:$A$59,0),(DA$3-$F33)/5+1)))*$D33*$G33),0)</f>
        <v>0</v>
      </c>
      <c r="DC33" s="67" cm="1">
        <f t="array" ref="DC33">IF($P33="ja",(IF(DB$3-$F33&lt;0,0,IF(DB$3-$F33&gt;200,0,INDEX('Modeller - CO2'!$F$4:$AT$59,MATCH("Litter og dødt ved",'Modeller - CO2'!$A$4:$A$59,0),(DB$3-$F33)/5+1)))*$D33*$G33),0)</f>
        <v>0</v>
      </c>
      <c r="DD33" s="67" cm="1">
        <f t="array" ref="DD33">IF($P33="ja",(IF(DC$3-$F33&lt;0,0,IF(DC$3-$F33&gt;200,0,INDEX('Modeller - CO2'!$F$4:$AT$59,MATCH("Litter og dødt ved",'Modeller - CO2'!$A$4:$A$59,0),(DC$3-$F33)/5+1)))*$D33*$G33),0)</f>
        <v>0</v>
      </c>
      <c r="DE33" s="67" cm="1">
        <f t="array" ref="DE33">IF($P33="ja",(IF(DD$3-$F33&lt;0,0,IF(DD$3-$F33&gt;200,0,INDEX('Modeller - CO2'!$F$4:$AT$59,MATCH("Litter og dødt ved",'Modeller - CO2'!$A$4:$A$59,0),(DD$3-$F33)/5+1)))*$D33*$G33),0)</f>
        <v>0</v>
      </c>
      <c r="DF33" s="67" cm="1">
        <f t="array" ref="DF33">IF($P33="ja",(IF(DE$3-$F33&lt;0,0,IF(DE$3-$F33&gt;200,0,INDEX('Modeller - CO2'!$F$4:$AT$59,MATCH("Litter og dødt ved",'Modeller - CO2'!$A$4:$A$59,0),(DE$3-$F33)/5+1)))*$D33*$G33),0)</f>
        <v>0</v>
      </c>
      <c r="DG33" s="67" cm="1">
        <f t="array" ref="DG33">IF($P33="ja",(IF(DF$3-$F33&lt;0,0,IF(DF$3-$F33&gt;200,0,INDEX('Modeller - CO2'!$F$4:$AT$59,MATCH("Litter og dødt ved",'Modeller - CO2'!$A$4:$A$59,0),(DF$3-$F33)/5+1)))*$D33*$G33),0)</f>
        <v>0</v>
      </c>
      <c r="DH33" s="67" cm="1">
        <f t="array" ref="DH33">IF($P33="ja",(IF(DG$3-$F33&lt;0,0,IF(DG$3-$F33&gt;200,0,INDEX('Modeller - CO2'!$F$4:$AT$59,MATCH("Litter og dødt ved",'Modeller - CO2'!$A$4:$A$59,0),(DG$3-$F33)/5+1)))*$D33*$G33),0)</f>
        <v>0</v>
      </c>
      <c r="DI33" s="67" cm="1">
        <f t="array" ref="DI33">IF($P33="ja",(IF(DH$3-$F33&lt;0,0,IF(DH$3-$F33&gt;200,0,INDEX('Modeller - CO2'!$F$4:$AT$59,MATCH("Litter og dødt ved",'Modeller - CO2'!$A$4:$A$59,0),(DH$3-$F33)/5+1)))*$D33*$G33),0)</f>
        <v>0</v>
      </c>
      <c r="DJ33" s="67" cm="1">
        <f t="array" ref="DJ33">IF($P33="ja",(IF(DI$3-$F33&lt;0,0,IF(DI$3-$F33&gt;200,0,INDEX('Modeller - CO2'!$F$4:$AT$59,MATCH("Litter og dødt ved",'Modeller - CO2'!$A$4:$A$59,0),(DI$3-$F33)/5+1)))*$D33*$G33),0)</f>
        <v>0</v>
      </c>
      <c r="DK33" s="67" cm="1">
        <f t="array" ref="DK33">IF($P33="ja",(IF(DJ$3-$F33&lt;0,0,IF(DJ$3-$F33&gt;200,0,INDEX('Modeller - CO2'!$F$4:$AT$59,MATCH("Litter og dødt ved",'Modeller - CO2'!$A$4:$A$59,0),(DJ$3-$F33)/5+1)))*$D33*$G33),0)</f>
        <v>0</v>
      </c>
      <c r="DL33" s="67" cm="1">
        <f t="array" ref="DL33">IF($P33="ja",(IF(DK$3-$F33&lt;0,0,IF(DK$3-$F33&gt;200,0,INDEX('Modeller - CO2'!$F$4:$AT$59,MATCH("Litter og dødt ved",'Modeller - CO2'!$A$4:$A$59,0),(DK$3-$F33)/5+1)))*$D33*$G33),0)</f>
        <v>0</v>
      </c>
      <c r="DM33" s="67" cm="1">
        <f t="array" ref="DM33">IF($P33="ja",(IF(DL$3-$F33&lt;0,0,IF(DL$3-$F33&gt;200,0,INDEX('Modeller - CO2'!$F$4:$AT$59,MATCH("Litter og dødt ved",'Modeller - CO2'!$A$4:$A$59,0),(DL$3-$F33)/5+1)))*$D33*$G33),0)</f>
        <v>0</v>
      </c>
      <c r="DN33" s="67" cm="1">
        <f t="array" ref="DN33">IF($P33="ja",(IF(DM$3-$F33&lt;0,0,IF(DM$3-$F33&gt;200,0,INDEX('Modeller - CO2'!$F$4:$AT$59,MATCH("Litter og dødt ved",'Modeller - CO2'!$A$4:$A$59,0),(DM$3-$F33)/5+1)))*$D33*$G33),0)</f>
        <v>0</v>
      </c>
      <c r="DO33" s="67" cm="1">
        <f t="array" ref="DO33">IF($P33="ja",(IF(DN$3-$F33&lt;0,0,IF(DN$3-$F33&gt;200,0,INDEX('Modeller - CO2'!$F$4:$AT$59,MATCH("Litter og dødt ved",'Modeller - CO2'!$A$4:$A$59,0),(DN$3-$F33)/5+1)))*$D33*$G33),0)</f>
        <v>0</v>
      </c>
      <c r="DP33" s="67" cm="1">
        <f t="array" ref="DP33">IF($P33="ja",(IF(DO$3-$F33&lt;0,0,IF(DO$3-$F33&gt;200,0,INDEX('Modeller - CO2'!$F$4:$AT$59,MATCH("Litter og dødt ved",'Modeller - CO2'!$A$4:$A$59,0),(DO$3-$F33)/5+1)))*$D33*$G33),0)</f>
        <v>0</v>
      </c>
      <c r="DQ33" s="67" cm="1">
        <f t="array" ref="DQ33">IF($P33="ja",(IF(DP$3-$F33&lt;0,0,IF(DP$3-$F33&gt;200,0,INDEX('Modeller - CO2'!$F$4:$AT$59,MATCH("Litter og dødt ved",'Modeller - CO2'!$A$4:$A$59,0),(DP$3-$F33)/5+1)))*$D33*$G33),0)</f>
        <v>0</v>
      </c>
      <c r="DR33" s="67" cm="1">
        <f t="array" ref="DR33">IF($P33="ja",(IF(DQ$3-$F33&lt;0,0,IF(DQ$3-$F33&gt;200,0,INDEX('Modeller - CO2'!$F$4:$AT$59,MATCH("Litter og dødt ved",'Modeller - CO2'!$A$4:$A$59,0),(DQ$3-$F33)/5+1)))*$D33*$G33),0)</f>
        <v>0</v>
      </c>
      <c r="DS33" s="67" cm="1">
        <f t="array" ref="DS33">IF($P33="ja",(IF(DR$3-$F33&lt;0,0,IF(DR$3-$F33&gt;200,0,INDEX('Modeller - CO2'!$F$4:$AT$59,MATCH("Litter og dødt ved",'Modeller - CO2'!$A$4:$A$59,0),(DR$3-$F33)/5+1)))*$D33*$G33),0)</f>
        <v>0</v>
      </c>
      <c r="DT33" s="67" cm="1">
        <f t="array" ref="DT33">IF($P33="ja",(IF(DS$3-$F33&lt;0,0,IF(DS$3-$F33&gt;200,0,INDEX('Modeller - CO2'!$F$4:$AT$59,MATCH("Litter og dødt ved",'Modeller - CO2'!$A$4:$A$59,0),(DS$3-$F33)/5+1)))*$D33*$G33),0)</f>
        <v>0</v>
      </c>
      <c r="DU33" s="67" cm="1">
        <f t="array" ref="DU33">IF($P33="ja",(IF(DT$3-$F33&lt;0,0,IF(DT$3-$F33&gt;200,0,INDEX('Modeller - CO2'!$F$4:$AT$59,MATCH("Litter og dødt ved",'Modeller - CO2'!$A$4:$A$59,0),(DT$3-$F33)/5+1)))*$D33*$G33),0)</f>
        <v>0</v>
      </c>
      <c r="DV33" s="67" cm="1">
        <f t="array" ref="DV33">IF($P33="ja",(IF(DU$3-$F33&lt;0,0,IF(DU$3-$F33&gt;200,0,INDEX('Modeller - CO2'!$F$4:$AT$59,MATCH("Litter og dødt ved",'Modeller - CO2'!$A$4:$A$59,0),(DU$3-$F33)/5+1)))*$D33*$G33),0)</f>
        <v>0</v>
      </c>
      <c r="DW33" s="67" cm="1">
        <f t="array" ref="DW33">IF($P33="ja",(IF(DV$3-$F33&lt;0,0,IF(DV$3-$F33&gt;200,0,INDEX('Modeller - CO2'!$F$4:$AT$59,MATCH("Litter og dødt ved",'Modeller - CO2'!$A$4:$A$59,0),(DV$3-$F33)/5+1)))*$D33*$G33),0)</f>
        <v>0</v>
      </c>
      <c r="DX33" s="67" cm="1">
        <f t="array" ref="DX33">IF($P33="ja",(IF(DW$3-$F33&lt;0,0,IF(DW$3-$F33&gt;200,0,INDEX('Modeller - CO2'!$F$4:$AT$59,MATCH("Litter og dødt ved",'Modeller - CO2'!$A$4:$A$59,0),(DW$3-$F33)/5+1)))*$D33*$G33),0)</f>
        <v>0</v>
      </c>
      <c r="DY33" s="67" cm="1">
        <f t="array" ref="DY33">IF($P33="ja",(IF(DX$3-$F33&lt;0,0,IF(DX$3-$F33&gt;200,0,INDEX('Modeller - CO2'!$F$4:$AT$59,MATCH("Litter og dødt ved",'Modeller - CO2'!$A$4:$A$59,0),(DX$3-$F33)/5+1)))*$D33*$G33),0)</f>
        <v>0</v>
      </c>
      <c r="DZ33" s="67" cm="1">
        <f t="array" ref="DZ33">IF($P33="ja",(IF(DY$3-$F33&lt;0,0,IF(DY$3-$F33&gt;200,0,INDEX('Modeller - CO2'!$F$4:$AT$59,MATCH("Litter og dødt ved",'Modeller - CO2'!$A$4:$A$59,0),(DY$3-$F33)/5+1)))*$D33*$G33),0)</f>
        <v>0</v>
      </c>
      <c r="EA33" s="67" cm="1">
        <f t="array" ref="EA33">IF($P33="ja",(IF(DZ$3-$F33&lt;0,0,IF(DZ$3-$F33&gt;200,0,INDEX('Modeller - CO2'!$F$4:$AT$59,MATCH("Litter og dødt ved",'Modeller - CO2'!$A$4:$A$59,0),(DZ$3-$F33)/5+1)))*$D33*$G33),0)</f>
        <v>0</v>
      </c>
      <c r="EB33" s="67" cm="1">
        <f t="array" ref="EB33">IF($P33="ja",(IF(EA$3-$F33&lt;0,0,IF(EA$3-$F33&gt;200,0,INDEX('Modeller - CO2'!$F$4:$AT$59,MATCH("Litter og dødt ved",'Modeller - CO2'!$A$4:$A$59,0),(EA$3-$F33)/5+1)))*$D33*$G33),0)</f>
        <v>0</v>
      </c>
      <c r="EC33" s="67" cm="1">
        <f t="array" ref="EC33">IF($P33="ja",(IF(EB$3-$F33&lt;0,0,IF(EB$3-$F33&gt;200,0,INDEX('Modeller - CO2'!$F$4:$AT$59,MATCH("Litter og dødt ved",'Modeller - CO2'!$A$4:$A$59,0),(EB$3-$F33)/5+1)))*$D33*$G33),0)</f>
        <v>0</v>
      </c>
      <c r="ED33" s="67" cm="1">
        <f t="array" ref="ED33">IF($P33="ja",(IF(EC$3-$F33&lt;0,0,IF(EC$3-$F33&gt;200,0,INDEX('Modeller - CO2'!$F$4:$AT$59,MATCH("Litter og dødt ved",'Modeller - CO2'!$A$4:$A$59,0),(EC$3-$F33)/5+1)))*$D33*$G33),0)</f>
        <v>0</v>
      </c>
      <c r="EE33" s="67" cm="1">
        <f t="array" ref="EE33">IF($P33="ja",(IF(ED$3-$F33&lt;0,0,IF(ED$3-$F33&gt;200,0,INDEX('Modeller - CO2'!$F$4:$AT$59,MATCH("Litter og dødt ved",'Modeller - CO2'!$A$4:$A$59,0),(ED$3-$F33)/5+1)))*$D33*$G33),0)</f>
        <v>0</v>
      </c>
      <c r="EF33" s="67" cm="1">
        <f t="array" ref="EF33">IF($P33="ja",(IF(EE$3-$F33&lt;0,0,IF(EE$3-$F33&gt;200,0,INDEX('Modeller - CO2'!$F$4:$AT$59,MATCH("Litter og dødt ved",'Modeller - CO2'!$A$4:$A$59,0),(EE$3-$F33)/5+1)))*$D33*$G33),0)</f>
        <v>0</v>
      </c>
      <c r="EG33" s="67" cm="1">
        <f t="array" ref="EG33">IF($P33="ja",(IF(EF$3-$F33&lt;0,0,IF(EF$3-$F33&gt;200,0,INDEX('Modeller - CO2'!$F$4:$AT$59,MATCH("Litter og dødt ved",'Modeller - CO2'!$A$4:$A$59,0),(EF$3-$F33)/5+1)))*$D33*$G33),0)</f>
        <v>0</v>
      </c>
      <c r="EH33" s="67" cm="1">
        <f t="array" ref="EH33">IF($P33="ja",(IF(EG$3-$F33&lt;0,0,IF(EG$3-$F33&gt;200,0,INDEX('Modeller - CO2'!$F$4:$AT$59,MATCH("Litter og dødt ved",'Modeller - CO2'!$A$4:$A$59,0),(EG$3-$F33)/5+1)))*$D33*$G33),0)</f>
        <v>0</v>
      </c>
      <c r="EI33" s="67" cm="1">
        <f t="array" ref="EI33">IF($P33="ja",(IF(EH$3-$F33&lt;0,0,IF(EH$3-$F33&gt;200,0,INDEX('Modeller - CO2'!$F$4:$AT$59,MATCH("Litter og dødt ved",'Modeller - CO2'!$A$4:$A$59,0),(EH$3-$F33)/5+1)))*$D33*$G33),0)</f>
        <v>0</v>
      </c>
      <c r="EJ33" s="67" cm="1">
        <f t="array" ref="EJ33">IF($P33="ja",(IF(EI$3-$F33&lt;0,0,IF(EI$3-$F33&gt;200,0,INDEX('Modeller - CO2'!$F$4:$AT$59,MATCH("Litter og dødt ved",'Modeller - CO2'!$A$4:$A$59,0),(EI$3-$F33)/5+1)))*$D33*$G33),0)</f>
        <v>0</v>
      </c>
      <c r="EK33" s="67" cm="1">
        <f t="array" ref="EK33">IF($P33="ja",(IF(EJ$3-$F33&lt;0,0,IF(EJ$3-$F33&gt;200,0,INDEX('Modeller - CO2'!$F$4:$AT$59,MATCH("Litter og dødt ved",'Modeller - CO2'!$A$4:$A$59,0),(EJ$3-$F33)/5+1)))*$D33*$G33),0)</f>
        <v>0</v>
      </c>
      <c r="EL33" s="67" cm="1">
        <f t="array" ref="EL33">IF($P33="ja",(IF(EK$3-$F33&lt;0,0,IF(EK$3-$F33&gt;200,0,INDEX('Modeller - CO2'!$F$4:$AT$59,MATCH("Litter og dødt ved",'Modeller - CO2'!$A$4:$A$59,0),(EK$3-$F33)/5+1)))*$D33*$G33),0)</f>
        <v>0</v>
      </c>
      <c r="EM33" s="67" cm="1">
        <f t="array" ref="EM33">IF($P33="ja",(IF(EL$3-$F33&lt;0,0,IF(EL$3-$F33&gt;200,0,INDEX('Modeller - CO2'!$F$4:$AT$59,MATCH("Litter og dødt ved",'Modeller - CO2'!$A$4:$A$59,0),(EL$3-$F33)/5+1)))*$D33*$G33),0)</f>
        <v>0</v>
      </c>
      <c r="EN33" s="67" cm="1">
        <f t="array" ref="EN33">IF($P33="ja",(IF(EM$3-$F33&lt;0,0,IF(EM$3-$F33&gt;200,0,INDEX('Modeller - CO2'!$F$4:$AT$59,MATCH("Litter og dødt ved",'Modeller - CO2'!$A$4:$A$59,0),(EM$3-$F33)/5+1)))*$D33*$G33),0)</f>
        <v>0</v>
      </c>
    </row>
    <row r="34" spans="2:144" ht="15.6" x14ac:dyDescent="0.3">
      <c r="B34" s="66">
        <f>'Stamdata - Projektplan'!B78</f>
        <v>0</v>
      </c>
      <c r="C34" s="66">
        <f>'Stamdata - Projektplan'!C78</f>
        <v>0</v>
      </c>
      <c r="D34" s="66">
        <f>'Stamdata - Projektplan'!D78</f>
        <v>0</v>
      </c>
      <c r="E34" s="66">
        <f>'Stamdata - Projektplan'!E78</f>
        <v>0</v>
      </c>
      <c r="F34" s="66">
        <f>'Stamdata - Projektplan'!G78</f>
        <v>0</v>
      </c>
      <c r="G34" s="66">
        <f>'Stamdata - Projektplan'!H78</f>
        <v>0</v>
      </c>
      <c r="H34" s="66">
        <f>'Stamdata - Projektplan'!I78</f>
        <v>0</v>
      </c>
      <c r="I34" s="66">
        <f>'Stamdata - Projektplan'!J78</f>
        <v>0</v>
      </c>
      <c r="J34" s="63" t="str">
        <f>IFERROR(VLOOKUP(I34,'Modeller - CO2'!$A$4:$C$57,3,FALSE),"")</f>
        <v/>
      </c>
      <c r="K34" s="451" t="str">
        <f>IFERROR(VLOOKUP(I34,'Modeller - CO2'!$A$4:$D$57,4,FALSE),"")</f>
        <v/>
      </c>
      <c r="L34" s="453" t="str">
        <f t="shared" si="80"/>
        <v/>
      </c>
      <c r="M34" s="451" t="str">
        <f>IFERROR(VLOOKUP(I34,'Modeller - CO2'!$A$4:$E$57,5,FALSE),"")</f>
        <v/>
      </c>
      <c r="N34" s="453" t="str">
        <f t="shared" si="81"/>
        <v/>
      </c>
      <c r="O34" s="63" t="b">
        <f t="shared" si="79"/>
        <v>1</v>
      </c>
      <c r="P34" s="63" t="str">
        <f t="shared" si="82"/>
        <v>Nej</v>
      </c>
      <c r="R34" s="67" cm="1">
        <f t="array" ref="R34">IFERROR((IF(Q$3-$F34&lt;0,0,IF(Q$3-$F34&gt;200,0,INDEX('Modeller - CO2'!$F$4:$AT$59,MATCH('Opgørelse - CO2'!$I34,'Modeller - CO2'!$A$4:$A$59,0),(Q$3-$F34)/5+1)))*$D34*$G34),0)</f>
        <v>0</v>
      </c>
      <c r="S34" s="67" cm="1">
        <f t="array" ref="S34">IFERROR((IF(R$3-$F34&lt;0,0,IF(R$3-$F34&gt;200,0,INDEX('Modeller - CO2'!$F$4:$AT$59,MATCH('Opgørelse - CO2'!$I34,'Modeller - CO2'!$A$4:$A$59,0),(R$3-$F34)/5+1)))*$D34*$G34),0)</f>
        <v>0</v>
      </c>
      <c r="T34" s="67" cm="1">
        <f t="array" ref="T34">IFERROR((IF(S$3-$F34&lt;0,0,IF(S$3-$F34&gt;200,0,INDEX('Modeller - CO2'!$F$4:$AT$59,MATCH('Opgørelse - CO2'!$I34,'Modeller - CO2'!$A$4:$A$59,0),(S$3-$F34)/5+1)))*$D34*$G34),0)</f>
        <v>0</v>
      </c>
      <c r="U34" s="67" cm="1">
        <f t="array" ref="U34">IFERROR((IF(T$3-$F34&lt;0,0,IF(T$3-$F34&gt;200,0,INDEX('Modeller - CO2'!$F$4:$AT$59,MATCH('Opgørelse - CO2'!$I34,'Modeller - CO2'!$A$4:$A$59,0),(T$3-$F34)/5+1)))*$D34*$G34),0)</f>
        <v>0</v>
      </c>
      <c r="V34" s="67" cm="1">
        <f t="array" ref="V34">IFERROR((IF(U$3-$F34&lt;0,0,IF(U$3-$F34&gt;200,0,INDEX('Modeller - CO2'!$F$4:$AT$59,MATCH('Opgørelse - CO2'!$I34,'Modeller - CO2'!$A$4:$A$59,0),(U$3-$F34)/5+1)))*$D34*$G34),0)</f>
        <v>0</v>
      </c>
      <c r="W34" s="67" cm="1">
        <f t="array" ref="W34">IFERROR((IF(V$3-$F34&lt;0,0,IF(V$3-$F34&gt;200,0,INDEX('Modeller - CO2'!$F$4:$AT$59,MATCH('Opgørelse - CO2'!$I34,'Modeller - CO2'!$A$4:$A$59,0),(V$3-$F34)/5+1)))*$D34*$G34),0)</f>
        <v>0</v>
      </c>
      <c r="X34" s="67" cm="1">
        <f t="array" ref="X34">IFERROR((IF(W$3-$F34&lt;0,0,IF(W$3-$F34&gt;200,0,INDEX('Modeller - CO2'!$F$4:$AT$59,MATCH('Opgørelse - CO2'!$I34,'Modeller - CO2'!$A$4:$A$59,0),(W$3-$F34)/5+1)))*$D34*$G34),0)</f>
        <v>0</v>
      </c>
      <c r="Y34" s="67" cm="1">
        <f t="array" ref="Y34">IFERROR((IF(X$3-$F34&lt;0,0,IF(X$3-$F34&gt;200,0,INDEX('Modeller - CO2'!$F$4:$AT$59,MATCH('Opgørelse - CO2'!$I34,'Modeller - CO2'!$A$4:$A$59,0),(X$3-$F34)/5+1)))*$D34*$G34),0)</f>
        <v>0</v>
      </c>
      <c r="Z34" s="67" cm="1">
        <f t="array" ref="Z34">IFERROR((IF(Y$3-$F34&lt;0,0,IF(Y$3-$F34&gt;200,0,INDEX('Modeller - CO2'!$F$4:$AT$59,MATCH('Opgørelse - CO2'!$I34,'Modeller - CO2'!$A$4:$A$59,0),(Y$3-$F34)/5+1)))*$D34*$G34),0)</f>
        <v>0</v>
      </c>
      <c r="AA34" s="67" cm="1">
        <f t="array" ref="AA34">IFERROR((IF(Z$3-$F34&lt;0,0,IF(Z$3-$F34&gt;200,0,INDEX('Modeller - CO2'!$F$4:$AT$59,MATCH('Opgørelse - CO2'!$I34,'Modeller - CO2'!$A$4:$A$59,0),(Z$3-$F34)/5+1)))*$D34*$G34),0)</f>
        <v>0</v>
      </c>
      <c r="AB34" s="67" cm="1">
        <f t="array" ref="AB34">IFERROR((IF(AA$3-$F34&lt;0,0,IF(AA$3-$F34&gt;200,0,INDEX('Modeller - CO2'!$F$4:$AT$59,MATCH('Opgørelse - CO2'!$I34,'Modeller - CO2'!$A$4:$A$59,0),(AA$3-$F34)/5+1)))*$D34*$G34),0)</f>
        <v>0</v>
      </c>
      <c r="AC34" s="67" cm="1">
        <f t="array" ref="AC34">IFERROR((IF(AB$3-$F34&lt;0,0,IF(AB$3-$F34&gt;200,0,INDEX('Modeller - CO2'!$F$4:$AT$59,MATCH('Opgørelse - CO2'!$I34,'Modeller - CO2'!$A$4:$A$59,0),(AB$3-$F34)/5+1)))*$D34*$G34),0)</f>
        <v>0</v>
      </c>
      <c r="AD34" s="67" cm="1">
        <f t="array" ref="AD34">IFERROR((IF(AC$3-$F34&lt;0,0,IF(AC$3-$F34&gt;200,0,INDEX('Modeller - CO2'!$F$4:$AT$59,MATCH('Opgørelse - CO2'!$I34,'Modeller - CO2'!$A$4:$A$59,0),(AC$3-$F34)/5+1)))*$D34*$G34),0)</f>
        <v>0</v>
      </c>
      <c r="AE34" s="67" cm="1">
        <f t="array" ref="AE34">IFERROR((IF(AD$3-$F34&lt;0,0,IF(AD$3-$F34&gt;200,0,INDEX('Modeller - CO2'!$F$4:$AT$59,MATCH('Opgørelse - CO2'!$I34,'Modeller - CO2'!$A$4:$A$59,0),(AD$3-$F34)/5+1)))*$D34*$G34),0)</f>
        <v>0</v>
      </c>
      <c r="AF34" s="67" cm="1">
        <f t="array" ref="AF34">IFERROR((IF(AE$3-$F34&lt;0,0,IF(AE$3-$F34&gt;200,0,INDEX('Modeller - CO2'!$F$4:$AT$59,MATCH('Opgørelse - CO2'!$I34,'Modeller - CO2'!$A$4:$A$59,0),(AE$3-$F34)/5+1)))*$D34*$G34),0)</f>
        <v>0</v>
      </c>
      <c r="AG34" s="67" cm="1">
        <f t="array" ref="AG34">IFERROR((IF(AF$3-$F34&lt;0,0,IF(AF$3-$F34&gt;200,0,INDEX('Modeller - CO2'!$F$4:$AT$59,MATCH('Opgørelse - CO2'!$I34,'Modeller - CO2'!$A$4:$A$59,0),(AF$3-$F34)/5+1)))*$D34*$G34),0)</f>
        <v>0</v>
      </c>
      <c r="AH34" s="67" cm="1">
        <f t="array" ref="AH34">IFERROR((IF(AG$3-$F34&lt;0,0,IF(AG$3-$F34&gt;200,0,INDEX('Modeller - CO2'!$F$4:$AT$59,MATCH('Opgørelse - CO2'!$I34,'Modeller - CO2'!$A$4:$A$59,0),(AG$3-$F34)/5+1)))*$D34*$G34),0)</f>
        <v>0</v>
      </c>
      <c r="AI34" s="67" cm="1">
        <f t="array" ref="AI34">IFERROR((IF(AH$3-$F34&lt;0,0,IF(AH$3-$F34&gt;200,0,INDEX('Modeller - CO2'!$F$4:$AT$59,MATCH('Opgørelse - CO2'!$I34,'Modeller - CO2'!$A$4:$A$59,0),(AH$3-$F34)/5+1)))*$D34*$G34),0)</f>
        <v>0</v>
      </c>
      <c r="AJ34" s="67" cm="1">
        <f t="array" ref="AJ34">IFERROR((IF(AI$3-$F34&lt;0,0,IF(AI$3-$F34&gt;200,0,INDEX('Modeller - CO2'!$F$4:$AT$59,MATCH('Opgørelse - CO2'!$I34,'Modeller - CO2'!$A$4:$A$59,0),(AI$3-$F34)/5+1)))*$D34*$G34),0)</f>
        <v>0</v>
      </c>
      <c r="AK34" s="67" cm="1">
        <f t="array" ref="AK34">IFERROR((IF(AJ$3-$F34&lt;0,0,IF(AJ$3-$F34&gt;200,0,INDEX('Modeller - CO2'!$F$4:$AT$59,MATCH('Opgørelse - CO2'!$I34,'Modeller - CO2'!$A$4:$A$59,0),(AJ$3-$F34)/5+1)))*$D34*$G34),0)</f>
        <v>0</v>
      </c>
      <c r="AL34" s="67" cm="1">
        <f t="array" ref="AL34">IFERROR((IF(AK$3-$F34&lt;0,0,IF(AK$3-$F34&gt;200,0,INDEX('Modeller - CO2'!$F$4:$AT$59,MATCH('Opgørelse - CO2'!$I34,'Modeller - CO2'!$A$4:$A$59,0),(AK$3-$F34)/5+1)))*$D34*$G34),0)</f>
        <v>0</v>
      </c>
      <c r="AM34" s="67" cm="1">
        <f t="array" ref="AM34">IFERROR((IF(AL$3-$F34&lt;0,0,IF(AL$3-$F34&gt;200,0,INDEX('Modeller - CO2'!$F$4:$AT$59,MATCH('Opgørelse - CO2'!$I34,'Modeller - CO2'!$A$4:$A$59,0),(AL$3-$F34)/5+1)))*$D34*$G34),0)</f>
        <v>0</v>
      </c>
      <c r="AN34" s="67" cm="1">
        <f t="array" ref="AN34">IFERROR((IF(AM$3-$F34&lt;0,0,IF(AM$3-$F34&gt;200,0,INDEX('Modeller - CO2'!$F$4:$AT$59,MATCH('Opgørelse - CO2'!$I34,'Modeller - CO2'!$A$4:$A$59,0),(AM$3-$F34)/5+1)))*$D34*$G34),0)</f>
        <v>0</v>
      </c>
      <c r="AO34" s="67" cm="1">
        <f t="array" ref="AO34">IFERROR((IF(AN$3-$F34&lt;0,0,IF(AN$3-$F34&gt;200,0,INDEX('Modeller - CO2'!$F$4:$AT$59,MATCH('Opgørelse - CO2'!$I34,'Modeller - CO2'!$A$4:$A$59,0),(AN$3-$F34)/5+1)))*$D34*$G34),0)</f>
        <v>0</v>
      </c>
      <c r="AP34" s="67" cm="1">
        <f t="array" ref="AP34">IFERROR((IF(AO$3-$F34&lt;0,0,IF(AO$3-$F34&gt;200,0,INDEX('Modeller - CO2'!$F$4:$AT$59,MATCH('Opgørelse - CO2'!$I34,'Modeller - CO2'!$A$4:$A$59,0),(AO$3-$F34)/5+1)))*$D34*$G34),0)</f>
        <v>0</v>
      </c>
      <c r="AQ34" s="67" cm="1">
        <f t="array" ref="AQ34">IFERROR((IF(AP$3-$F34&lt;0,0,IF(AP$3-$F34&gt;200,0,INDEX('Modeller - CO2'!$F$4:$AT$59,MATCH('Opgørelse - CO2'!$I34,'Modeller - CO2'!$A$4:$A$59,0),(AP$3-$F34)/5+1)))*$D34*$G34),0)</f>
        <v>0</v>
      </c>
      <c r="AR34" s="67" cm="1">
        <f t="array" ref="AR34">IFERROR((IF(AQ$3-$F34&lt;0,0,IF(AQ$3-$F34&gt;200,0,INDEX('Modeller - CO2'!$F$4:$AT$59,MATCH('Opgørelse - CO2'!$I34,'Modeller - CO2'!$A$4:$A$59,0),(AQ$3-$F34)/5+1)))*$D34*$G34),0)</f>
        <v>0</v>
      </c>
      <c r="AS34" s="67" cm="1">
        <f t="array" ref="AS34">IFERROR((IF(AR$3-$F34&lt;0,0,IF(AR$3-$F34&gt;200,0,INDEX('Modeller - CO2'!$F$4:$AT$59,MATCH('Opgørelse - CO2'!$I34,'Modeller - CO2'!$A$4:$A$59,0),(AR$3-$F34)/5+1)))*$D34*$G34),0)</f>
        <v>0</v>
      </c>
      <c r="AT34" s="67" cm="1">
        <f t="array" ref="AT34">IFERROR((IF(AS$3-$F34&lt;0,0,IF(AS$3-$F34&gt;200,0,INDEX('Modeller - CO2'!$F$4:$AT$59,MATCH('Opgørelse - CO2'!$I34,'Modeller - CO2'!$A$4:$A$59,0),(AS$3-$F34)/5+1)))*$D34*$G34),0)</f>
        <v>0</v>
      </c>
      <c r="AU34" s="67" cm="1">
        <f t="array" ref="AU34">IFERROR((IF(AT$3-$F34&lt;0,0,IF(AT$3-$F34&gt;200,0,INDEX('Modeller - CO2'!$F$4:$AT$59,MATCH('Opgørelse - CO2'!$I34,'Modeller - CO2'!$A$4:$A$59,0),(AT$3-$F34)/5+1)))*$D34*$G34),0)</f>
        <v>0</v>
      </c>
      <c r="AV34" s="67" cm="1">
        <f t="array" ref="AV34">IFERROR((IF(AU$3-$F34&lt;0,0,IF(AU$3-$F34&gt;200,0,INDEX('Modeller - CO2'!$F$4:$AT$59,MATCH('Opgørelse - CO2'!$I34,'Modeller - CO2'!$A$4:$A$59,0),(AU$3-$F34)/5+1)))*$D34*$G34),0)</f>
        <v>0</v>
      </c>
      <c r="AW34" s="67" cm="1">
        <f t="array" ref="AW34">IFERROR((IF(AV$3-$F34&lt;0,0,IF(AV$3-$F34&gt;200,0,INDEX('Modeller - CO2'!$F$4:$AT$59,MATCH('Opgørelse - CO2'!$I34,'Modeller - CO2'!$A$4:$A$59,0),(AV$3-$F34)/5+1)))*$D34*$G34),0)</f>
        <v>0</v>
      </c>
      <c r="AX34" s="67" cm="1">
        <f t="array" ref="AX34">IFERROR((IF(AW$3-$F34&lt;0,0,IF(AW$3-$F34&gt;200,0,INDEX('Modeller - CO2'!$F$4:$AT$59,MATCH('Opgørelse - CO2'!$I34,'Modeller - CO2'!$A$4:$A$59,0),(AW$3-$F34)/5+1)))*$D34*$G34),0)</f>
        <v>0</v>
      </c>
      <c r="AY34" s="67" cm="1">
        <f t="array" ref="AY34">IFERROR((IF(AX$3-$F34&lt;0,0,IF(AX$3-$F34&gt;200,0,INDEX('Modeller - CO2'!$F$4:$AT$59,MATCH('Opgørelse - CO2'!$I34,'Modeller - CO2'!$A$4:$A$59,0),(AX$3-$F34)/5+1)))*$D34*$G34),0)</f>
        <v>0</v>
      </c>
      <c r="AZ34" s="67" cm="1">
        <f t="array" ref="AZ34">IFERROR((IF(AY$3-$F34&lt;0,0,IF(AY$3-$F34&gt;200,0,INDEX('Modeller - CO2'!$F$4:$AT$59,MATCH('Opgørelse - CO2'!$I34,'Modeller - CO2'!$A$4:$A$59,0),(AY$3-$F34)/5+1)))*$D34*$G34),0)</f>
        <v>0</v>
      </c>
      <c r="BA34" s="67" cm="1">
        <f t="array" ref="BA34">IFERROR((IF(AZ$3-$F34&lt;0,0,IF(AZ$3-$F34&gt;200,0,INDEX('Modeller - CO2'!$F$4:$AT$59,MATCH('Opgørelse - CO2'!$I34,'Modeller - CO2'!$A$4:$A$59,0),(AZ$3-$F34)/5+1)))*$D34*$G34),0)</f>
        <v>0</v>
      </c>
      <c r="BB34" s="67" cm="1">
        <f t="array" ref="BB34">IFERROR((IF(BA$3-$F34&lt;0,0,IF(BA$3-$F34&gt;200,0,INDEX('Modeller - CO2'!$F$4:$AT$59,MATCH('Opgørelse - CO2'!$I34,'Modeller - CO2'!$A$4:$A$59,0),(BA$3-$F34)/5+1)))*$D34*$G34),0)</f>
        <v>0</v>
      </c>
      <c r="BC34" s="67" cm="1">
        <f t="array" ref="BC34">IFERROR((IF(BB$3-$F34&lt;0,0,IF(BB$3-$F34&gt;200,0,INDEX('Modeller - CO2'!$F$4:$AT$59,MATCH('Opgørelse - CO2'!$I34,'Modeller - CO2'!$A$4:$A$59,0),(BB$3-$F34)/5+1)))*$D34*$G34),0)</f>
        <v>0</v>
      </c>
      <c r="BD34" s="67" cm="1">
        <f t="array" ref="BD34">IFERROR((IF(BC$3-$F34&lt;0,0,IF(BC$3-$F34&gt;200,0,INDEX('Modeller - CO2'!$F$4:$AT$59,MATCH('Opgørelse - CO2'!$I34,'Modeller - CO2'!$A$4:$A$59,0),(BC$3-$F34)/5+1)))*$D34*$G34),0)</f>
        <v>0</v>
      </c>
      <c r="BE34" s="67" cm="1">
        <f t="array" ref="BE34">IFERROR((IF(BD$3-$F34&lt;0,0,IF(BD$3-$F34&gt;200,0,INDEX('Modeller - CO2'!$F$4:$AT$59,MATCH('Opgørelse - CO2'!$I34,'Modeller - CO2'!$A$4:$A$59,0),(BD$3-$F34)/5+1)))*$D34*$G34),0)</f>
        <v>0</v>
      </c>
      <c r="BF34" s="67" cm="1">
        <f t="array" ref="BF34">IFERROR((IF(BE$3-$F34&lt;0,0,IF(BE$3-$F34&gt;200,0,INDEX('Modeller - CO2'!$F$4:$AT$59,MATCH('Opgørelse - CO2'!$I34,'Modeller - CO2'!$A$4:$A$59,0),(BE$3-$F34)/5+1)))*$D34*$G34),0)</f>
        <v>0</v>
      </c>
      <c r="BI34" s="67" cm="1">
        <f t="array" ref="BI34">IF($H34="ja",(IF(Q$3-$F34&lt;0,0,IF(Q$3-$F34&gt;200,0,INDEX('Modeller - CO2'!$F$4:$AT$59,MATCH("Jordbund",'Modeller - CO2'!$A$4:$A$59,0),(Q$3-$F34)/5+1)))*$D34*$G34),0)</f>
        <v>0</v>
      </c>
      <c r="BJ34" s="67" cm="1">
        <f t="array" ref="BJ34">IF($H34="ja",(IF(R$3-$F34&lt;0,0,IF(R$3-$F34&gt;200,0,INDEX('Modeller - CO2'!$F$4:$AT$59,MATCH("Jordbund",'Modeller - CO2'!$A$4:$A$59,0),(R$3-$F34)/5+1)))*$D34*$G34),0)</f>
        <v>0</v>
      </c>
      <c r="BK34" s="67" cm="1">
        <f t="array" ref="BK34">IF($H34="ja",(IF(S$3-$F34&lt;0,0,IF(S$3-$F34&gt;200,0,INDEX('Modeller - CO2'!$F$4:$AT$59,MATCH("Jordbund",'Modeller - CO2'!$A$4:$A$59,0),(S$3-$F34)/5+1)))*$D34*$G34),0)</f>
        <v>0</v>
      </c>
      <c r="BL34" s="67" cm="1">
        <f t="array" ref="BL34">IF($H34="ja",(IF(T$3-$F34&lt;0,0,IF(T$3-$F34&gt;200,0,INDEX('Modeller - CO2'!$F$4:$AT$59,MATCH("Jordbund",'Modeller - CO2'!$A$4:$A$59,0),(T$3-$F34)/5+1)))*$D34*$G34),0)</f>
        <v>0</v>
      </c>
      <c r="BM34" s="67" cm="1">
        <f t="array" ref="BM34">IF($H34="ja",(IF(U$3-$F34&lt;0,0,IF(U$3-$F34&gt;200,0,INDEX('Modeller - CO2'!$F$4:$AT$59,MATCH("Jordbund",'Modeller - CO2'!$A$4:$A$59,0),(U$3-$F34)/5+1)))*$D34*$G34),0)</f>
        <v>0</v>
      </c>
      <c r="BN34" s="67" cm="1">
        <f t="array" ref="BN34">IF($H34="ja",(IF(V$3-$F34&lt;0,0,IF(V$3-$F34&gt;200,0,INDEX('Modeller - CO2'!$F$4:$AT$59,MATCH("Jordbund",'Modeller - CO2'!$A$4:$A$59,0),(V$3-$F34)/5+1)))*$D34*$G34),0)</f>
        <v>0</v>
      </c>
      <c r="BO34" s="67" cm="1">
        <f t="array" ref="BO34">IF($H34="ja",(IF(W$3-$F34&lt;0,0,IF(W$3-$F34&gt;200,0,INDEX('Modeller - CO2'!$F$4:$AT$59,MATCH("Jordbund",'Modeller - CO2'!$A$4:$A$59,0),(W$3-$F34)/5+1)))*$D34*$G34),0)</f>
        <v>0</v>
      </c>
      <c r="BP34" s="67" cm="1">
        <f t="array" ref="BP34">IF($H34="ja",(IF(X$3-$F34&lt;0,0,IF(X$3-$F34&gt;200,0,INDEX('Modeller - CO2'!$F$4:$AT$59,MATCH("Jordbund",'Modeller - CO2'!$A$4:$A$59,0),(X$3-$F34)/5+1)))*$D34*$G34),0)</f>
        <v>0</v>
      </c>
      <c r="BQ34" s="67" cm="1">
        <f t="array" ref="BQ34">IF($H34="ja",(IF(Y$3-$F34&lt;0,0,IF(Y$3-$F34&gt;200,0,INDEX('Modeller - CO2'!$F$4:$AT$59,MATCH("Jordbund",'Modeller - CO2'!$A$4:$A$59,0),(Y$3-$F34)/5+1)))*$D34*$G34),0)</f>
        <v>0</v>
      </c>
      <c r="BR34" s="67" cm="1">
        <f t="array" ref="BR34">IF($H34="ja",(IF(Z$3-$F34&lt;0,0,IF(Z$3-$F34&gt;200,0,INDEX('Modeller - CO2'!$F$4:$AT$59,MATCH("Jordbund",'Modeller - CO2'!$A$4:$A$59,0),(Z$3-$F34)/5+1)))*$D34*$G34),0)</f>
        <v>0</v>
      </c>
      <c r="BS34" s="67" cm="1">
        <f t="array" ref="BS34">IF($H34="ja",(IF(AA$3-$F34&lt;0,0,IF(AA$3-$F34&gt;200,0,INDEX('Modeller - CO2'!$F$4:$AT$59,MATCH("Jordbund",'Modeller - CO2'!$A$4:$A$59,0),(AA$3-$F34)/5+1)))*$D34*$G34),0)</f>
        <v>0</v>
      </c>
      <c r="BT34" s="67" cm="1">
        <f t="array" ref="BT34">IF($H34="ja",(IF(AB$3-$F34&lt;0,0,IF(AB$3-$F34&gt;200,0,INDEX('Modeller - CO2'!$F$4:$AT$59,MATCH("Jordbund",'Modeller - CO2'!$A$4:$A$59,0),(AB$3-$F34)/5+1)))*$D34*$G34),0)</f>
        <v>0</v>
      </c>
      <c r="BU34" s="67" cm="1">
        <f t="array" ref="BU34">IF($H34="ja",(IF(AC$3-$F34&lt;0,0,IF(AC$3-$F34&gt;200,0,INDEX('Modeller - CO2'!$F$4:$AT$59,MATCH("Jordbund",'Modeller - CO2'!$A$4:$A$59,0),(AC$3-$F34)/5+1)))*$D34*$G34),0)</f>
        <v>0</v>
      </c>
      <c r="BV34" s="67" cm="1">
        <f t="array" ref="BV34">IF($H34="ja",(IF(AD$3-$F34&lt;0,0,IF(AD$3-$F34&gt;200,0,INDEX('Modeller - CO2'!$F$4:$AT$59,MATCH("Jordbund",'Modeller - CO2'!$A$4:$A$59,0),(AD$3-$F34)/5+1)))*$D34*$G34),0)</f>
        <v>0</v>
      </c>
      <c r="BW34" s="67" cm="1">
        <f t="array" ref="BW34">IF($H34="ja",(IF(AE$3-$F34&lt;0,0,IF(AE$3-$F34&gt;200,0,INDEX('Modeller - CO2'!$F$4:$AT$59,MATCH("Jordbund",'Modeller - CO2'!$A$4:$A$59,0),(AE$3-$F34)/5+1)))*$D34*$G34),0)</f>
        <v>0</v>
      </c>
      <c r="BX34" s="67" cm="1">
        <f t="array" ref="BX34">IF($H34="ja",(IF(AF$3-$F34&lt;0,0,IF(AF$3-$F34&gt;200,0,INDEX('Modeller - CO2'!$F$4:$AT$59,MATCH("Jordbund",'Modeller - CO2'!$A$4:$A$59,0),(AF$3-$F34)/5+1)))*$D34*$G34),0)</f>
        <v>0</v>
      </c>
      <c r="BY34" s="67" cm="1">
        <f t="array" ref="BY34">IF($H34="ja",(IF(AG$3-$F34&lt;0,0,IF(AG$3-$F34&gt;200,0,INDEX('Modeller - CO2'!$F$4:$AT$59,MATCH("Jordbund",'Modeller - CO2'!$A$4:$A$59,0),(AG$3-$F34)/5+1)))*$D34*$G34),0)</f>
        <v>0</v>
      </c>
      <c r="BZ34" s="67" cm="1">
        <f t="array" ref="BZ34">IF($H34="ja",(IF(AH$3-$F34&lt;0,0,IF(AH$3-$F34&gt;200,0,INDEX('Modeller - CO2'!$F$4:$AT$59,MATCH("Jordbund",'Modeller - CO2'!$A$4:$A$59,0),(AH$3-$F34)/5+1)))*$D34*$G34),0)</f>
        <v>0</v>
      </c>
      <c r="CA34" s="67" cm="1">
        <f t="array" ref="CA34">IF($H34="ja",(IF(AI$3-$F34&lt;0,0,IF(AI$3-$F34&gt;200,0,INDEX('Modeller - CO2'!$F$4:$AT$59,MATCH("Jordbund",'Modeller - CO2'!$A$4:$A$59,0),(AI$3-$F34)/5+1)))*$D34*$G34),0)</f>
        <v>0</v>
      </c>
      <c r="CB34" s="67" cm="1">
        <f t="array" ref="CB34">IF($H34="ja",(IF(AJ$3-$F34&lt;0,0,IF(AJ$3-$F34&gt;200,0,INDEX('Modeller - CO2'!$F$4:$AT$59,MATCH("Jordbund",'Modeller - CO2'!$A$4:$A$59,0),(AJ$3-$F34)/5+1)))*$D34*$G34),0)</f>
        <v>0</v>
      </c>
      <c r="CC34" s="67" cm="1">
        <f t="array" ref="CC34">IF($H34="ja",(IF(AK$3-$F34&lt;0,0,IF(AK$3-$F34&gt;200,0,INDEX('Modeller - CO2'!$F$4:$AT$59,MATCH("Jordbund",'Modeller - CO2'!$A$4:$A$59,0),(AK$3-$F34)/5+1)))*$D34*$G34),0)</f>
        <v>0</v>
      </c>
      <c r="CD34" s="67" cm="1">
        <f t="array" ref="CD34">IF($H34="ja",(IF(AL$3-$F34&lt;0,0,IF(AL$3-$F34&gt;200,0,INDEX('Modeller - CO2'!$F$4:$AT$59,MATCH("Jordbund",'Modeller - CO2'!$A$4:$A$59,0),(AL$3-$F34)/5+1)))*$D34*$G34),0)</f>
        <v>0</v>
      </c>
      <c r="CE34" s="67" cm="1">
        <f t="array" ref="CE34">IF($H34="ja",(IF(AM$3-$F34&lt;0,0,IF(AM$3-$F34&gt;200,0,INDEX('Modeller - CO2'!$F$4:$AT$59,MATCH("Jordbund",'Modeller - CO2'!$A$4:$A$59,0),(AM$3-$F34)/5+1)))*$D34*$G34),0)</f>
        <v>0</v>
      </c>
      <c r="CF34" s="67" cm="1">
        <f t="array" ref="CF34">IF($H34="ja",(IF(AN$3-$F34&lt;0,0,IF(AN$3-$F34&gt;200,0,INDEX('Modeller - CO2'!$F$4:$AT$59,MATCH("Jordbund",'Modeller - CO2'!$A$4:$A$59,0),(AN$3-$F34)/5+1)))*$D34*$G34),0)</f>
        <v>0</v>
      </c>
      <c r="CG34" s="67" cm="1">
        <f t="array" ref="CG34">IF($H34="ja",(IF(AO$3-$F34&lt;0,0,IF(AO$3-$F34&gt;200,0,INDEX('Modeller - CO2'!$F$4:$AT$59,MATCH("Jordbund",'Modeller - CO2'!$A$4:$A$59,0),(AO$3-$F34)/5+1)))*$D34*$G34),0)</f>
        <v>0</v>
      </c>
      <c r="CH34" s="67" cm="1">
        <f t="array" ref="CH34">IF($H34="ja",(IF(AP$3-$F34&lt;0,0,IF(AP$3-$F34&gt;200,0,INDEX('Modeller - CO2'!$F$4:$AT$59,MATCH("Jordbund",'Modeller - CO2'!$A$4:$A$59,0),(AP$3-$F34)/5+1)))*$D34*$G34),0)</f>
        <v>0</v>
      </c>
      <c r="CI34" s="67" cm="1">
        <f t="array" ref="CI34">IF($H34="ja",(IF(AQ$3-$F34&lt;0,0,IF(AQ$3-$F34&gt;200,0,INDEX('Modeller - CO2'!$F$4:$AT$59,MATCH("Jordbund",'Modeller - CO2'!$A$4:$A$59,0),(AQ$3-$F34)/5+1)))*$D34*$G34),0)</f>
        <v>0</v>
      </c>
      <c r="CJ34" s="67" cm="1">
        <f t="array" ref="CJ34">IF($H34="ja",(IF(AR$3-$F34&lt;0,0,IF(AR$3-$F34&gt;200,0,INDEX('Modeller - CO2'!$F$4:$AT$59,MATCH("Jordbund",'Modeller - CO2'!$A$4:$A$59,0),(AR$3-$F34)/5+1)))*$D34*$G34),0)</f>
        <v>0</v>
      </c>
      <c r="CK34" s="67" cm="1">
        <f t="array" ref="CK34">IF($H34="ja",(IF(AS$3-$F34&lt;0,0,IF(AS$3-$F34&gt;200,0,INDEX('Modeller - CO2'!$F$4:$AT$59,MATCH("Jordbund",'Modeller - CO2'!$A$4:$A$59,0),(AS$3-$F34)/5+1)))*$D34*$G34),0)</f>
        <v>0</v>
      </c>
      <c r="CL34" s="67" cm="1">
        <f t="array" ref="CL34">IF($H34="ja",(IF(AT$3-$F34&lt;0,0,IF(AT$3-$F34&gt;200,0,INDEX('Modeller - CO2'!$F$4:$AT$59,MATCH("Jordbund",'Modeller - CO2'!$A$4:$A$59,0),(AT$3-$F34)/5+1)))*$D34*$G34),0)</f>
        <v>0</v>
      </c>
      <c r="CM34" s="67" cm="1">
        <f t="array" ref="CM34">IF($H34="ja",(IF(AU$3-$F34&lt;0,0,IF(AU$3-$F34&gt;200,0,INDEX('Modeller - CO2'!$F$4:$AT$59,MATCH("Jordbund",'Modeller - CO2'!$A$4:$A$59,0),(AU$3-$F34)/5+1)))*$D34*$G34),0)</f>
        <v>0</v>
      </c>
      <c r="CN34" s="67" cm="1">
        <f t="array" ref="CN34">IF($H34="ja",(IF(AV$3-$F34&lt;0,0,IF(AV$3-$F34&gt;200,0,INDEX('Modeller - CO2'!$F$4:$AT$59,MATCH("Jordbund",'Modeller - CO2'!$A$4:$A$59,0),(AV$3-$F34)/5+1)))*$D34*$G34),0)</f>
        <v>0</v>
      </c>
      <c r="CO34" s="67" cm="1">
        <f t="array" ref="CO34">IF($H34="ja",(IF(AW$3-$F34&lt;0,0,IF(AW$3-$F34&gt;200,0,INDEX('Modeller - CO2'!$F$4:$AT$59,MATCH("Jordbund",'Modeller - CO2'!$A$4:$A$59,0),(AW$3-$F34)/5+1)))*$D34*$G34),0)</f>
        <v>0</v>
      </c>
      <c r="CP34" s="67" cm="1">
        <f t="array" ref="CP34">IF($H34="ja",(IF(AX$3-$F34&lt;0,0,IF(AX$3-$F34&gt;200,0,INDEX('Modeller - CO2'!$F$4:$AT$59,MATCH("Jordbund",'Modeller - CO2'!$A$4:$A$59,0),(AX$3-$F34)/5+1)))*$D34*$G34),0)</f>
        <v>0</v>
      </c>
      <c r="CQ34" s="67" cm="1">
        <f t="array" ref="CQ34">IF($H34="ja",(IF(AY$3-$F34&lt;0,0,IF(AY$3-$F34&gt;200,0,INDEX('Modeller - CO2'!$F$4:$AT$59,MATCH("Jordbund",'Modeller - CO2'!$A$4:$A$59,0),(AY$3-$F34)/5+1)))*$D34*$G34),0)</f>
        <v>0</v>
      </c>
      <c r="CR34" s="67" cm="1">
        <f t="array" ref="CR34">IF($H34="ja",(IF(AZ$3-$F34&lt;0,0,IF(AZ$3-$F34&gt;200,0,INDEX('Modeller - CO2'!$F$4:$AT$59,MATCH("Jordbund",'Modeller - CO2'!$A$4:$A$59,0),(AZ$3-$F34)/5+1)))*$D34*$G34),0)</f>
        <v>0</v>
      </c>
      <c r="CS34" s="67" cm="1">
        <f t="array" ref="CS34">IF($H34="ja",(IF(BA$3-$F34&lt;0,0,IF(BA$3-$F34&gt;200,0,INDEX('Modeller - CO2'!$F$4:$AT$59,MATCH("Jordbund",'Modeller - CO2'!$A$4:$A$59,0),(BA$3-$F34)/5+1)))*$D34*$G34),0)</f>
        <v>0</v>
      </c>
      <c r="CT34" s="67" cm="1">
        <f t="array" ref="CT34">IF($H34="ja",(IF(BB$3-$F34&lt;0,0,IF(BB$3-$F34&gt;200,0,INDEX('Modeller - CO2'!$F$4:$AT$59,MATCH("Jordbund",'Modeller - CO2'!$A$4:$A$59,0),(BB$3-$F34)/5+1)))*$D34*$G34),0)</f>
        <v>0</v>
      </c>
      <c r="CU34" s="67" cm="1">
        <f t="array" ref="CU34">IF($H34="ja",(IF(BC$3-$F34&lt;0,0,IF(BC$3-$F34&gt;200,0,INDEX('Modeller - CO2'!$F$4:$AT$59,MATCH("Jordbund",'Modeller - CO2'!$A$4:$A$59,0),(BC$3-$F34)/5+1)))*$D34*$G34),0)</f>
        <v>0</v>
      </c>
      <c r="CV34" s="67" cm="1">
        <f t="array" ref="CV34">IF($H34="ja",(IF(BD$3-$F34&lt;0,0,IF(BD$3-$F34&gt;200,0,INDEX('Modeller - CO2'!$F$4:$AT$59,MATCH("Jordbund",'Modeller - CO2'!$A$4:$A$59,0),(BD$3-$F34)/5+1)))*$D34*$G34),0)</f>
        <v>0</v>
      </c>
      <c r="CW34" s="67" cm="1">
        <f t="array" ref="CW34">IF($H34="ja",(IF(BE$3-$F34&lt;0,0,IF(BE$3-$F34&gt;200,0,INDEX('Modeller - CO2'!$F$4:$AT$59,MATCH("Jordbund",'Modeller - CO2'!$A$4:$A$59,0),(BE$3-$F34)/5+1)))*$D34*$G34),0)</f>
        <v>0</v>
      </c>
      <c r="CZ34" s="67" cm="1">
        <f t="array" ref="CZ34">IF($P34="ja",(IF(CY$3-$F34&lt;0,0,IF(CY$3-$F34&gt;200,0,INDEX('Modeller - CO2'!$F$4:$AT$59,MATCH("Litter og dødt ved",'Modeller - CO2'!$A$4:$A$59,0),(CY$3-$F34)/5+1)))*$D34*$G34),0)</f>
        <v>0</v>
      </c>
      <c r="DA34" s="67" cm="1">
        <f t="array" ref="DA34">IF($P34="ja",(IF(CZ$3-$F34&lt;0,0,IF(CZ$3-$F34&gt;200,0,INDEX('Modeller - CO2'!$F$4:$AT$59,MATCH("Litter og dødt ved",'Modeller - CO2'!$A$4:$A$59,0),(CZ$3-$F34)/5+1)))*$D34*$G34),0)</f>
        <v>0</v>
      </c>
      <c r="DB34" s="67" cm="1">
        <f t="array" ref="DB34">IF($P34="ja",(IF(DA$3-$F34&lt;0,0,IF(DA$3-$F34&gt;200,0,INDEX('Modeller - CO2'!$F$4:$AT$59,MATCH("Litter og dødt ved",'Modeller - CO2'!$A$4:$A$59,0),(DA$3-$F34)/5+1)))*$D34*$G34),0)</f>
        <v>0</v>
      </c>
      <c r="DC34" s="67" cm="1">
        <f t="array" ref="DC34">IF($P34="ja",(IF(DB$3-$F34&lt;0,0,IF(DB$3-$F34&gt;200,0,INDEX('Modeller - CO2'!$F$4:$AT$59,MATCH("Litter og dødt ved",'Modeller - CO2'!$A$4:$A$59,0),(DB$3-$F34)/5+1)))*$D34*$G34),0)</f>
        <v>0</v>
      </c>
      <c r="DD34" s="67" cm="1">
        <f t="array" ref="DD34">IF($P34="ja",(IF(DC$3-$F34&lt;0,0,IF(DC$3-$F34&gt;200,0,INDEX('Modeller - CO2'!$F$4:$AT$59,MATCH("Litter og dødt ved",'Modeller - CO2'!$A$4:$A$59,0),(DC$3-$F34)/5+1)))*$D34*$G34),0)</f>
        <v>0</v>
      </c>
      <c r="DE34" s="67" cm="1">
        <f t="array" ref="DE34">IF($P34="ja",(IF(DD$3-$F34&lt;0,0,IF(DD$3-$F34&gt;200,0,INDEX('Modeller - CO2'!$F$4:$AT$59,MATCH("Litter og dødt ved",'Modeller - CO2'!$A$4:$A$59,0),(DD$3-$F34)/5+1)))*$D34*$G34),0)</f>
        <v>0</v>
      </c>
      <c r="DF34" s="67" cm="1">
        <f t="array" ref="DF34">IF($P34="ja",(IF(DE$3-$F34&lt;0,0,IF(DE$3-$F34&gt;200,0,INDEX('Modeller - CO2'!$F$4:$AT$59,MATCH("Litter og dødt ved",'Modeller - CO2'!$A$4:$A$59,0),(DE$3-$F34)/5+1)))*$D34*$G34),0)</f>
        <v>0</v>
      </c>
      <c r="DG34" s="67" cm="1">
        <f t="array" ref="DG34">IF($P34="ja",(IF(DF$3-$F34&lt;0,0,IF(DF$3-$F34&gt;200,0,INDEX('Modeller - CO2'!$F$4:$AT$59,MATCH("Litter og dødt ved",'Modeller - CO2'!$A$4:$A$59,0),(DF$3-$F34)/5+1)))*$D34*$G34),0)</f>
        <v>0</v>
      </c>
      <c r="DH34" s="67" cm="1">
        <f t="array" ref="DH34">IF($P34="ja",(IF(DG$3-$F34&lt;0,0,IF(DG$3-$F34&gt;200,0,INDEX('Modeller - CO2'!$F$4:$AT$59,MATCH("Litter og dødt ved",'Modeller - CO2'!$A$4:$A$59,0),(DG$3-$F34)/5+1)))*$D34*$G34),0)</f>
        <v>0</v>
      </c>
      <c r="DI34" s="67" cm="1">
        <f t="array" ref="DI34">IF($P34="ja",(IF(DH$3-$F34&lt;0,0,IF(DH$3-$F34&gt;200,0,INDEX('Modeller - CO2'!$F$4:$AT$59,MATCH("Litter og dødt ved",'Modeller - CO2'!$A$4:$A$59,0),(DH$3-$F34)/5+1)))*$D34*$G34),0)</f>
        <v>0</v>
      </c>
      <c r="DJ34" s="67" cm="1">
        <f t="array" ref="DJ34">IF($P34="ja",(IF(DI$3-$F34&lt;0,0,IF(DI$3-$F34&gt;200,0,INDEX('Modeller - CO2'!$F$4:$AT$59,MATCH("Litter og dødt ved",'Modeller - CO2'!$A$4:$A$59,0),(DI$3-$F34)/5+1)))*$D34*$G34),0)</f>
        <v>0</v>
      </c>
      <c r="DK34" s="67" cm="1">
        <f t="array" ref="DK34">IF($P34="ja",(IF(DJ$3-$F34&lt;0,0,IF(DJ$3-$F34&gt;200,0,INDEX('Modeller - CO2'!$F$4:$AT$59,MATCH("Litter og dødt ved",'Modeller - CO2'!$A$4:$A$59,0),(DJ$3-$F34)/5+1)))*$D34*$G34),0)</f>
        <v>0</v>
      </c>
      <c r="DL34" s="67" cm="1">
        <f t="array" ref="DL34">IF($P34="ja",(IF(DK$3-$F34&lt;0,0,IF(DK$3-$F34&gt;200,0,INDEX('Modeller - CO2'!$F$4:$AT$59,MATCH("Litter og dødt ved",'Modeller - CO2'!$A$4:$A$59,0),(DK$3-$F34)/5+1)))*$D34*$G34),0)</f>
        <v>0</v>
      </c>
      <c r="DM34" s="67" cm="1">
        <f t="array" ref="DM34">IF($P34="ja",(IF(DL$3-$F34&lt;0,0,IF(DL$3-$F34&gt;200,0,INDEX('Modeller - CO2'!$F$4:$AT$59,MATCH("Litter og dødt ved",'Modeller - CO2'!$A$4:$A$59,0),(DL$3-$F34)/5+1)))*$D34*$G34),0)</f>
        <v>0</v>
      </c>
      <c r="DN34" s="67" cm="1">
        <f t="array" ref="DN34">IF($P34="ja",(IF(DM$3-$F34&lt;0,0,IF(DM$3-$F34&gt;200,0,INDEX('Modeller - CO2'!$F$4:$AT$59,MATCH("Litter og dødt ved",'Modeller - CO2'!$A$4:$A$59,0),(DM$3-$F34)/5+1)))*$D34*$G34),0)</f>
        <v>0</v>
      </c>
      <c r="DO34" s="67" cm="1">
        <f t="array" ref="DO34">IF($P34="ja",(IF(DN$3-$F34&lt;0,0,IF(DN$3-$F34&gt;200,0,INDEX('Modeller - CO2'!$F$4:$AT$59,MATCH("Litter og dødt ved",'Modeller - CO2'!$A$4:$A$59,0),(DN$3-$F34)/5+1)))*$D34*$G34),0)</f>
        <v>0</v>
      </c>
      <c r="DP34" s="67" cm="1">
        <f t="array" ref="DP34">IF($P34="ja",(IF(DO$3-$F34&lt;0,0,IF(DO$3-$F34&gt;200,0,INDEX('Modeller - CO2'!$F$4:$AT$59,MATCH("Litter og dødt ved",'Modeller - CO2'!$A$4:$A$59,0),(DO$3-$F34)/5+1)))*$D34*$G34),0)</f>
        <v>0</v>
      </c>
      <c r="DQ34" s="67" cm="1">
        <f t="array" ref="DQ34">IF($P34="ja",(IF(DP$3-$F34&lt;0,0,IF(DP$3-$F34&gt;200,0,INDEX('Modeller - CO2'!$F$4:$AT$59,MATCH("Litter og dødt ved",'Modeller - CO2'!$A$4:$A$59,0),(DP$3-$F34)/5+1)))*$D34*$G34),0)</f>
        <v>0</v>
      </c>
      <c r="DR34" s="67" cm="1">
        <f t="array" ref="DR34">IF($P34="ja",(IF(DQ$3-$F34&lt;0,0,IF(DQ$3-$F34&gt;200,0,INDEX('Modeller - CO2'!$F$4:$AT$59,MATCH("Litter og dødt ved",'Modeller - CO2'!$A$4:$A$59,0),(DQ$3-$F34)/5+1)))*$D34*$G34),0)</f>
        <v>0</v>
      </c>
      <c r="DS34" s="67" cm="1">
        <f t="array" ref="DS34">IF($P34="ja",(IF(DR$3-$F34&lt;0,0,IF(DR$3-$F34&gt;200,0,INDEX('Modeller - CO2'!$F$4:$AT$59,MATCH("Litter og dødt ved",'Modeller - CO2'!$A$4:$A$59,0),(DR$3-$F34)/5+1)))*$D34*$G34),0)</f>
        <v>0</v>
      </c>
      <c r="DT34" s="67" cm="1">
        <f t="array" ref="DT34">IF($P34="ja",(IF(DS$3-$F34&lt;0,0,IF(DS$3-$F34&gt;200,0,INDEX('Modeller - CO2'!$F$4:$AT$59,MATCH("Litter og dødt ved",'Modeller - CO2'!$A$4:$A$59,0),(DS$3-$F34)/5+1)))*$D34*$G34),0)</f>
        <v>0</v>
      </c>
      <c r="DU34" s="67" cm="1">
        <f t="array" ref="DU34">IF($P34="ja",(IF(DT$3-$F34&lt;0,0,IF(DT$3-$F34&gt;200,0,INDEX('Modeller - CO2'!$F$4:$AT$59,MATCH("Litter og dødt ved",'Modeller - CO2'!$A$4:$A$59,0),(DT$3-$F34)/5+1)))*$D34*$G34),0)</f>
        <v>0</v>
      </c>
      <c r="DV34" s="67" cm="1">
        <f t="array" ref="DV34">IF($P34="ja",(IF(DU$3-$F34&lt;0,0,IF(DU$3-$F34&gt;200,0,INDEX('Modeller - CO2'!$F$4:$AT$59,MATCH("Litter og dødt ved",'Modeller - CO2'!$A$4:$A$59,0),(DU$3-$F34)/5+1)))*$D34*$G34),0)</f>
        <v>0</v>
      </c>
      <c r="DW34" s="67" cm="1">
        <f t="array" ref="DW34">IF($P34="ja",(IF(DV$3-$F34&lt;0,0,IF(DV$3-$F34&gt;200,0,INDEX('Modeller - CO2'!$F$4:$AT$59,MATCH("Litter og dødt ved",'Modeller - CO2'!$A$4:$A$59,0),(DV$3-$F34)/5+1)))*$D34*$G34),0)</f>
        <v>0</v>
      </c>
      <c r="DX34" s="67" cm="1">
        <f t="array" ref="DX34">IF($P34="ja",(IF(DW$3-$F34&lt;0,0,IF(DW$3-$F34&gt;200,0,INDEX('Modeller - CO2'!$F$4:$AT$59,MATCH("Litter og dødt ved",'Modeller - CO2'!$A$4:$A$59,0),(DW$3-$F34)/5+1)))*$D34*$G34),0)</f>
        <v>0</v>
      </c>
      <c r="DY34" s="67" cm="1">
        <f t="array" ref="DY34">IF($P34="ja",(IF(DX$3-$F34&lt;0,0,IF(DX$3-$F34&gt;200,0,INDEX('Modeller - CO2'!$F$4:$AT$59,MATCH("Litter og dødt ved",'Modeller - CO2'!$A$4:$A$59,0),(DX$3-$F34)/5+1)))*$D34*$G34),0)</f>
        <v>0</v>
      </c>
      <c r="DZ34" s="67" cm="1">
        <f t="array" ref="DZ34">IF($P34="ja",(IF(DY$3-$F34&lt;0,0,IF(DY$3-$F34&gt;200,0,INDEX('Modeller - CO2'!$F$4:$AT$59,MATCH("Litter og dødt ved",'Modeller - CO2'!$A$4:$A$59,0),(DY$3-$F34)/5+1)))*$D34*$G34),0)</f>
        <v>0</v>
      </c>
      <c r="EA34" s="67" cm="1">
        <f t="array" ref="EA34">IF($P34="ja",(IF(DZ$3-$F34&lt;0,0,IF(DZ$3-$F34&gt;200,0,INDEX('Modeller - CO2'!$F$4:$AT$59,MATCH("Litter og dødt ved",'Modeller - CO2'!$A$4:$A$59,0),(DZ$3-$F34)/5+1)))*$D34*$G34),0)</f>
        <v>0</v>
      </c>
      <c r="EB34" s="67" cm="1">
        <f t="array" ref="EB34">IF($P34="ja",(IF(EA$3-$F34&lt;0,0,IF(EA$3-$F34&gt;200,0,INDEX('Modeller - CO2'!$F$4:$AT$59,MATCH("Litter og dødt ved",'Modeller - CO2'!$A$4:$A$59,0),(EA$3-$F34)/5+1)))*$D34*$G34),0)</f>
        <v>0</v>
      </c>
      <c r="EC34" s="67" cm="1">
        <f t="array" ref="EC34">IF($P34="ja",(IF(EB$3-$F34&lt;0,0,IF(EB$3-$F34&gt;200,0,INDEX('Modeller - CO2'!$F$4:$AT$59,MATCH("Litter og dødt ved",'Modeller - CO2'!$A$4:$A$59,0),(EB$3-$F34)/5+1)))*$D34*$G34),0)</f>
        <v>0</v>
      </c>
      <c r="ED34" s="67" cm="1">
        <f t="array" ref="ED34">IF($P34="ja",(IF(EC$3-$F34&lt;0,0,IF(EC$3-$F34&gt;200,0,INDEX('Modeller - CO2'!$F$4:$AT$59,MATCH("Litter og dødt ved",'Modeller - CO2'!$A$4:$A$59,0),(EC$3-$F34)/5+1)))*$D34*$G34),0)</f>
        <v>0</v>
      </c>
      <c r="EE34" s="67" cm="1">
        <f t="array" ref="EE34">IF($P34="ja",(IF(ED$3-$F34&lt;0,0,IF(ED$3-$F34&gt;200,0,INDEX('Modeller - CO2'!$F$4:$AT$59,MATCH("Litter og dødt ved",'Modeller - CO2'!$A$4:$A$59,0),(ED$3-$F34)/5+1)))*$D34*$G34),0)</f>
        <v>0</v>
      </c>
      <c r="EF34" s="67" cm="1">
        <f t="array" ref="EF34">IF($P34="ja",(IF(EE$3-$F34&lt;0,0,IF(EE$3-$F34&gt;200,0,INDEX('Modeller - CO2'!$F$4:$AT$59,MATCH("Litter og dødt ved",'Modeller - CO2'!$A$4:$A$59,0),(EE$3-$F34)/5+1)))*$D34*$G34),0)</f>
        <v>0</v>
      </c>
      <c r="EG34" s="67" cm="1">
        <f t="array" ref="EG34">IF($P34="ja",(IF(EF$3-$F34&lt;0,0,IF(EF$3-$F34&gt;200,0,INDEX('Modeller - CO2'!$F$4:$AT$59,MATCH("Litter og dødt ved",'Modeller - CO2'!$A$4:$A$59,0),(EF$3-$F34)/5+1)))*$D34*$G34),0)</f>
        <v>0</v>
      </c>
      <c r="EH34" s="67" cm="1">
        <f t="array" ref="EH34">IF($P34="ja",(IF(EG$3-$F34&lt;0,0,IF(EG$3-$F34&gt;200,0,INDEX('Modeller - CO2'!$F$4:$AT$59,MATCH("Litter og dødt ved",'Modeller - CO2'!$A$4:$A$59,0),(EG$3-$F34)/5+1)))*$D34*$G34),0)</f>
        <v>0</v>
      </c>
      <c r="EI34" s="67" cm="1">
        <f t="array" ref="EI34">IF($P34="ja",(IF(EH$3-$F34&lt;0,0,IF(EH$3-$F34&gt;200,0,INDEX('Modeller - CO2'!$F$4:$AT$59,MATCH("Litter og dødt ved",'Modeller - CO2'!$A$4:$A$59,0),(EH$3-$F34)/5+1)))*$D34*$G34),0)</f>
        <v>0</v>
      </c>
      <c r="EJ34" s="67" cm="1">
        <f t="array" ref="EJ34">IF($P34="ja",(IF(EI$3-$F34&lt;0,0,IF(EI$3-$F34&gt;200,0,INDEX('Modeller - CO2'!$F$4:$AT$59,MATCH("Litter og dødt ved",'Modeller - CO2'!$A$4:$A$59,0),(EI$3-$F34)/5+1)))*$D34*$G34),0)</f>
        <v>0</v>
      </c>
      <c r="EK34" s="67" cm="1">
        <f t="array" ref="EK34">IF($P34="ja",(IF(EJ$3-$F34&lt;0,0,IF(EJ$3-$F34&gt;200,0,INDEX('Modeller - CO2'!$F$4:$AT$59,MATCH("Litter og dødt ved",'Modeller - CO2'!$A$4:$A$59,0),(EJ$3-$F34)/5+1)))*$D34*$G34),0)</f>
        <v>0</v>
      </c>
      <c r="EL34" s="67" cm="1">
        <f t="array" ref="EL34">IF($P34="ja",(IF(EK$3-$F34&lt;0,0,IF(EK$3-$F34&gt;200,0,INDEX('Modeller - CO2'!$F$4:$AT$59,MATCH("Litter og dødt ved",'Modeller - CO2'!$A$4:$A$59,0),(EK$3-$F34)/5+1)))*$D34*$G34),0)</f>
        <v>0</v>
      </c>
      <c r="EM34" s="67" cm="1">
        <f t="array" ref="EM34">IF($P34="ja",(IF(EL$3-$F34&lt;0,0,IF(EL$3-$F34&gt;200,0,INDEX('Modeller - CO2'!$F$4:$AT$59,MATCH("Litter og dødt ved",'Modeller - CO2'!$A$4:$A$59,0),(EL$3-$F34)/5+1)))*$D34*$G34),0)</f>
        <v>0</v>
      </c>
      <c r="EN34" s="67" cm="1">
        <f t="array" ref="EN34">IF($P34="ja",(IF(EM$3-$F34&lt;0,0,IF(EM$3-$F34&gt;200,0,INDEX('Modeller - CO2'!$F$4:$AT$59,MATCH("Litter og dødt ved",'Modeller - CO2'!$A$4:$A$59,0),(EM$3-$F34)/5+1)))*$D34*$G34),0)</f>
        <v>0</v>
      </c>
    </row>
    <row r="35" spans="2:144" ht="15.6" x14ac:dyDescent="0.3">
      <c r="B35" s="66">
        <f>'Stamdata - Projektplan'!B79</f>
        <v>0</v>
      </c>
      <c r="C35" s="66">
        <f>'Stamdata - Projektplan'!C79</f>
        <v>0</v>
      </c>
      <c r="D35" s="66">
        <f>'Stamdata - Projektplan'!D79</f>
        <v>0</v>
      </c>
      <c r="E35" s="66">
        <f>'Stamdata - Projektplan'!E79</f>
        <v>0</v>
      </c>
      <c r="F35" s="66">
        <f>'Stamdata - Projektplan'!G79</f>
        <v>0</v>
      </c>
      <c r="G35" s="66">
        <f>'Stamdata - Projektplan'!H79</f>
        <v>0</v>
      </c>
      <c r="H35" s="66">
        <f>'Stamdata - Projektplan'!I79</f>
        <v>0</v>
      </c>
      <c r="I35" s="66">
        <f>'Stamdata - Projektplan'!J79</f>
        <v>0</v>
      </c>
      <c r="J35" s="63" t="str">
        <f>IFERROR(VLOOKUP(I35,'Modeller - CO2'!$A$4:$C$57,3,FALSE),"")</f>
        <v/>
      </c>
      <c r="K35" s="451" t="str">
        <f>IFERROR(VLOOKUP(I35,'Modeller - CO2'!$A$4:$D$57,4,FALSE),"")</f>
        <v/>
      </c>
      <c r="L35" s="453" t="str">
        <f t="shared" si="80"/>
        <v/>
      </c>
      <c r="M35" s="451" t="str">
        <f>IFERROR(VLOOKUP(I35,'Modeller - CO2'!$A$4:$E$57,5,FALSE),"")</f>
        <v/>
      </c>
      <c r="N35" s="453" t="str">
        <f t="shared" si="81"/>
        <v/>
      </c>
      <c r="O35" s="63" t="b">
        <f t="shared" si="79"/>
        <v>1</v>
      </c>
      <c r="P35" s="63" t="str">
        <f t="shared" si="82"/>
        <v>Nej</v>
      </c>
      <c r="R35" s="67" cm="1">
        <f t="array" ref="R35">IFERROR((IF(Q$3-$F35&lt;0,0,IF(Q$3-$F35&gt;200,0,INDEX('Modeller - CO2'!$F$4:$AT$59,MATCH('Opgørelse - CO2'!$I35,'Modeller - CO2'!$A$4:$A$59,0),(Q$3-$F35)/5+1)))*$D35*$G35),0)</f>
        <v>0</v>
      </c>
      <c r="S35" s="67" cm="1">
        <f t="array" ref="S35">IFERROR((IF(R$3-$F35&lt;0,0,IF(R$3-$F35&gt;200,0,INDEX('Modeller - CO2'!$F$4:$AT$59,MATCH('Opgørelse - CO2'!$I35,'Modeller - CO2'!$A$4:$A$59,0),(R$3-$F35)/5+1)))*$D35*$G35),0)</f>
        <v>0</v>
      </c>
      <c r="T35" s="67" cm="1">
        <f t="array" ref="T35">IFERROR((IF(S$3-$F35&lt;0,0,IF(S$3-$F35&gt;200,0,INDEX('Modeller - CO2'!$F$4:$AT$59,MATCH('Opgørelse - CO2'!$I35,'Modeller - CO2'!$A$4:$A$59,0),(S$3-$F35)/5+1)))*$D35*$G35),0)</f>
        <v>0</v>
      </c>
      <c r="U35" s="67" cm="1">
        <f t="array" ref="U35">IFERROR((IF(T$3-$F35&lt;0,0,IF(T$3-$F35&gt;200,0,INDEX('Modeller - CO2'!$F$4:$AT$59,MATCH('Opgørelse - CO2'!$I35,'Modeller - CO2'!$A$4:$A$59,0),(T$3-$F35)/5+1)))*$D35*$G35),0)</f>
        <v>0</v>
      </c>
      <c r="V35" s="67" cm="1">
        <f t="array" ref="V35">IFERROR((IF(U$3-$F35&lt;0,0,IF(U$3-$F35&gt;200,0,INDEX('Modeller - CO2'!$F$4:$AT$59,MATCH('Opgørelse - CO2'!$I35,'Modeller - CO2'!$A$4:$A$59,0),(U$3-$F35)/5+1)))*$D35*$G35),0)</f>
        <v>0</v>
      </c>
      <c r="W35" s="67" cm="1">
        <f t="array" ref="W35">IFERROR((IF(V$3-$F35&lt;0,0,IF(V$3-$F35&gt;200,0,INDEX('Modeller - CO2'!$F$4:$AT$59,MATCH('Opgørelse - CO2'!$I35,'Modeller - CO2'!$A$4:$A$59,0),(V$3-$F35)/5+1)))*$D35*$G35),0)</f>
        <v>0</v>
      </c>
      <c r="X35" s="67" cm="1">
        <f t="array" ref="X35">IFERROR((IF(W$3-$F35&lt;0,0,IF(W$3-$F35&gt;200,0,INDEX('Modeller - CO2'!$F$4:$AT$59,MATCH('Opgørelse - CO2'!$I35,'Modeller - CO2'!$A$4:$A$59,0),(W$3-$F35)/5+1)))*$D35*$G35),0)</f>
        <v>0</v>
      </c>
      <c r="Y35" s="67" cm="1">
        <f t="array" ref="Y35">IFERROR((IF(X$3-$F35&lt;0,0,IF(X$3-$F35&gt;200,0,INDEX('Modeller - CO2'!$F$4:$AT$59,MATCH('Opgørelse - CO2'!$I35,'Modeller - CO2'!$A$4:$A$59,0),(X$3-$F35)/5+1)))*$D35*$G35),0)</f>
        <v>0</v>
      </c>
      <c r="Z35" s="67" cm="1">
        <f t="array" ref="Z35">IFERROR((IF(Y$3-$F35&lt;0,0,IF(Y$3-$F35&gt;200,0,INDEX('Modeller - CO2'!$F$4:$AT$59,MATCH('Opgørelse - CO2'!$I35,'Modeller - CO2'!$A$4:$A$59,0),(Y$3-$F35)/5+1)))*$D35*$G35),0)</f>
        <v>0</v>
      </c>
      <c r="AA35" s="67" cm="1">
        <f t="array" ref="AA35">IFERROR((IF(Z$3-$F35&lt;0,0,IF(Z$3-$F35&gt;200,0,INDEX('Modeller - CO2'!$F$4:$AT$59,MATCH('Opgørelse - CO2'!$I35,'Modeller - CO2'!$A$4:$A$59,0),(Z$3-$F35)/5+1)))*$D35*$G35),0)</f>
        <v>0</v>
      </c>
      <c r="AB35" s="67" cm="1">
        <f t="array" ref="AB35">IFERROR((IF(AA$3-$F35&lt;0,0,IF(AA$3-$F35&gt;200,0,INDEX('Modeller - CO2'!$F$4:$AT$59,MATCH('Opgørelse - CO2'!$I35,'Modeller - CO2'!$A$4:$A$59,0),(AA$3-$F35)/5+1)))*$D35*$G35),0)</f>
        <v>0</v>
      </c>
      <c r="AC35" s="67" cm="1">
        <f t="array" ref="AC35">IFERROR((IF(AB$3-$F35&lt;0,0,IF(AB$3-$F35&gt;200,0,INDEX('Modeller - CO2'!$F$4:$AT$59,MATCH('Opgørelse - CO2'!$I35,'Modeller - CO2'!$A$4:$A$59,0),(AB$3-$F35)/5+1)))*$D35*$G35),0)</f>
        <v>0</v>
      </c>
      <c r="AD35" s="67" cm="1">
        <f t="array" ref="AD35">IFERROR((IF(AC$3-$F35&lt;0,0,IF(AC$3-$F35&gt;200,0,INDEX('Modeller - CO2'!$F$4:$AT$59,MATCH('Opgørelse - CO2'!$I35,'Modeller - CO2'!$A$4:$A$59,0),(AC$3-$F35)/5+1)))*$D35*$G35),0)</f>
        <v>0</v>
      </c>
      <c r="AE35" s="67" cm="1">
        <f t="array" ref="AE35">IFERROR((IF(AD$3-$F35&lt;0,0,IF(AD$3-$F35&gt;200,0,INDEX('Modeller - CO2'!$F$4:$AT$59,MATCH('Opgørelse - CO2'!$I35,'Modeller - CO2'!$A$4:$A$59,0),(AD$3-$F35)/5+1)))*$D35*$G35),0)</f>
        <v>0</v>
      </c>
      <c r="AF35" s="67" cm="1">
        <f t="array" ref="AF35">IFERROR((IF(AE$3-$F35&lt;0,0,IF(AE$3-$F35&gt;200,0,INDEX('Modeller - CO2'!$F$4:$AT$59,MATCH('Opgørelse - CO2'!$I35,'Modeller - CO2'!$A$4:$A$59,0),(AE$3-$F35)/5+1)))*$D35*$G35),0)</f>
        <v>0</v>
      </c>
      <c r="AG35" s="67" cm="1">
        <f t="array" ref="AG35">IFERROR((IF(AF$3-$F35&lt;0,0,IF(AF$3-$F35&gt;200,0,INDEX('Modeller - CO2'!$F$4:$AT$59,MATCH('Opgørelse - CO2'!$I35,'Modeller - CO2'!$A$4:$A$59,0),(AF$3-$F35)/5+1)))*$D35*$G35),0)</f>
        <v>0</v>
      </c>
      <c r="AH35" s="67" cm="1">
        <f t="array" ref="AH35">IFERROR((IF(AG$3-$F35&lt;0,0,IF(AG$3-$F35&gt;200,0,INDEX('Modeller - CO2'!$F$4:$AT$59,MATCH('Opgørelse - CO2'!$I35,'Modeller - CO2'!$A$4:$A$59,0),(AG$3-$F35)/5+1)))*$D35*$G35),0)</f>
        <v>0</v>
      </c>
      <c r="AI35" s="67" cm="1">
        <f t="array" ref="AI35">IFERROR((IF(AH$3-$F35&lt;0,0,IF(AH$3-$F35&gt;200,0,INDEX('Modeller - CO2'!$F$4:$AT$59,MATCH('Opgørelse - CO2'!$I35,'Modeller - CO2'!$A$4:$A$59,0),(AH$3-$F35)/5+1)))*$D35*$G35),0)</f>
        <v>0</v>
      </c>
      <c r="AJ35" s="67" cm="1">
        <f t="array" ref="AJ35">IFERROR((IF(AI$3-$F35&lt;0,0,IF(AI$3-$F35&gt;200,0,INDEX('Modeller - CO2'!$F$4:$AT$59,MATCH('Opgørelse - CO2'!$I35,'Modeller - CO2'!$A$4:$A$59,0),(AI$3-$F35)/5+1)))*$D35*$G35),0)</f>
        <v>0</v>
      </c>
      <c r="AK35" s="67" cm="1">
        <f t="array" ref="AK35">IFERROR((IF(AJ$3-$F35&lt;0,0,IF(AJ$3-$F35&gt;200,0,INDEX('Modeller - CO2'!$F$4:$AT$59,MATCH('Opgørelse - CO2'!$I35,'Modeller - CO2'!$A$4:$A$59,0),(AJ$3-$F35)/5+1)))*$D35*$G35),0)</f>
        <v>0</v>
      </c>
      <c r="AL35" s="67" cm="1">
        <f t="array" ref="AL35">IFERROR((IF(AK$3-$F35&lt;0,0,IF(AK$3-$F35&gt;200,0,INDEX('Modeller - CO2'!$F$4:$AT$59,MATCH('Opgørelse - CO2'!$I35,'Modeller - CO2'!$A$4:$A$59,0),(AK$3-$F35)/5+1)))*$D35*$G35),0)</f>
        <v>0</v>
      </c>
      <c r="AM35" s="67" cm="1">
        <f t="array" ref="AM35">IFERROR((IF(AL$3-$F35&lt;0,0,IF(AL$3-$F35&gt;200,0,INDEX('Modeller - CO2'!$F$4:$AT$59,MATCH('Opgørelse - CO2'!$I35,'Modeller - CO2'!$A$4:$A$59,0),(AL$3-$F35)/5+1)))*$D35*$G35),0)</f>
        <v>0</v>
      </c>
      <c r="AN35" s="67" cm="1">
        <f t="array" ref="AN35">IFERROR((IF(AM$3-$F35&lt;0,0,IF(AM$3-$F35&gt;200,0,INDEX('Modeller - CO2'!$F$4:$AT$59,MATCH('Opgørelse - CO2'!$I35,'Modeller - CO2'!$A$4:$A$59,0),(AM$3-$F35)/5+1)))*$D35*$G35),0)</f>
        <v>0</v>
      </c>
      <c r="AO35" s="67" cm="1">
        <f t="array" ref="AO35">IFERROR((IF(AN$3-$F35&lt;0,0,IF(AN$3-$F35&gt;200,0,INDEX('Modeller - CO2'!$F$4:$AT$59,MATCH('Opgørelse - CO2'!$I35,'Modeller - CO2'!$A$4:$A$59,0),(AN$3-$F35)/5+1)))*$D35*$G35),0)</f>
        <v>0</v>
      </c>
      <c r="AP35" s="67" cm="1">
        <f t="array" ref="AP35">IFERROR((IF(AO$3-$F35&lt;0,0,IF(AO$3-$F35&gt;200,0,INDEX('Modeller - CO2'!$F$4:$AT$59,MATCH('Opgørelse - CO2'!$I35,'Modeller - CO2'!$A$4:$A$59,0),(AO$3-$F35)/5+1)))*$D35*$G35),0)</f>
        <v>0</v>
      </c>
      <c r="AQ35" s="67" cm="1">
        <f t="array" ref="AQ35">IFERROR((IF(AP$3-$F35&lt;0,0,IF(AP$3-$F35&gt;200,0,INDEX('Modeller - CO2'!$F$4:$AT$59,MATCH('Opgørelse - CO2'!$I35,'Modeller - CO2'!$A$4:$A$59,0),(AP$3-$F35)/5+1)))*$D35*$G35),0)</f>
        <v>0</v>
      </c>
      <c r="AR35" s="67" cm="1">
        <f t="array" ref="AR35">IFERROR((IF(AQ$3-$F35&lt;0,0,IF(AQ$3-$F35&gt;200,0,INDEX('Modeller - CO2'!$F$4:$AT$59,MATCH('Opgørelse - CO2'!$I35,'Modeller - CO2'!$A$4:$A$59,0),(AQ$3-$F35)/5+1)))*$D35*$G35),0)</f>
        <v>0</v>
      </c>
      <c r="AS35" s="67" cm="1">
        <f t="array" ref="AS35">IFERROR((IF(AR$3-$F35&lt;0,0,IF(AR$3-$F35&gt;200,0,INDEX('Modeller - CO2'!$F$4:$AT$59,MATCH('Opgørelse - CO2'!$I35,'Modeller - CO2'!$A$4:$A$59,0),(AR$3-$F35)/5+1)))*$D35*$G35),0)</f>
        <v>0</v>
      </c>
      <c r="AT35" s="67" cm="1">
        <f t="array" ref="AT35">IFERROR((IF(AS$3-$F35&lt;0,0,IF(AS$3-$F35&gt;200,0,INDEX('Modeller - CO2'!$F$4:$AT$59,MATCH('Opgørelse - CO2'!$I35,'Modeller - CO2'!$A$4:$A$59,0),(AS$3-$F35)/5+1)))*$D35*$G35),0)</f>
        <v>0</v>
      </c>
      <c r="AU35" s="67" cm="1">
        <f t="array" ref="AU35">IFERROR((IF(AT$3-$F35&lt;0,0,IF(AT$3-$F35&gt;200,0,INDEX('Modeller - CO2'!$F$4:$AT$59,MATCH('Opgørelse - CO2'!$I35,'Modeller - CO2'!$A$4:$A$59,0),(AT$3-$F35)/5+1)))*$D35*$G35),0)</f>
        <v>0</v>
      </c>
      <c r="AV35" s="67" cm="1">
        <f t="array" ref="AV35">IFERROR((IF(AU$3-$F35&lt;0,0,IF(AU$3-$F35&gt;200,0,INDEX('Modeller - CO2'!$F$4:$AT$59,MATCH('Opgørelse - CO2'!$I35,'Modeller - CO2'!$A$4:$A$59,0),(AU$3-$F35)/5+1)))*$D35*$G35),0)</f>
        <v>0</v>
      </c>
      <c r="AW35" s="67" cm="1">
        <f t="array" ref="AW35">IFERROR((IF(AV$3-$F35&lt;0,0,IF(AV$3-$F35&gt;200,0,INDEX('Modeller - CO2'!$F$4:$AT$59,MATCH('Opgørelse - CO2'!$I35,'Modeller - CO2'!$A$4:$A$59,0),(AV$3-$F35)/5+1)))*$D35*$G35),0)</f>
        <v>0</v>
      </c>
      <c r="AX35" s="67" cm="1">
        <f t="array" ref="AX35">IFERROR((IF(AW$3-$F35&lt;0,0,IF(AW$3-$F35&gt;200,0,INDEX('Modeller - CO2'!$F$4:$AT$59,MATCH('Opgørelse - CO2'!$I35,'Modeller - CO2'!$A$4:$A$59,0),(AW$3-$F35)/5+1)))*$D35*$G35),0)</f>
        <v>0</v>
      </c>
      <c r="AY35" s="67" cm="1">
        <f t="array" ref="AY35">IFERROR((IF(AX$3-$F35&lt;0,0,IF(AX$3-$F35&gt;200,0,INDEX('Modeller - CO2'!$F$4:$AT$59,MATCH('Opgørelse - CO2'!$I35,'Modeller - CO2'!$A$4:$A$59,0),(AX$3-$F35)/5+1)))*$D35*$G35),0)</f>
        <v>0</v>
      </c>
      <c r="AZ35" s="67" cm="1">
        <f t="array" ref="AZ35">IFERROR((IF(AY$3-$F35&lt;0,0,IF(AY$3-$F35&gt;200,0,INDEX('Modeller - CO2'!$F$4:$AT$59,MATCH('Opgørelse - CO2'!$I35,'Modeller - CO2'!$A$4:$A$59,0),(AY$3-$F35)/5+1)))*$D35*$G35),0)</f>
        <v>0</v>
      </c>
      <c r="BA35" s="67" cm="1">
        <f t="array" ref="BA35">IFERROR((IF(AZ$3-$F35&lt;0,0,IF(AZ$3-$F35&gt;200,0,INDEX('Modeller - CO2'!$F$4:$AT$59,MATCH('Opgørelse - CO2'!$I35,'Modeller - CO2'!$A$4:$A$59,0),(AZ$3-$F35)/5+1)))*$D35*$G35),0)</f>
        <v>0</v>
      </c>
      <c r="BB35" s="67" cm="1">
        <f t="array" ref="BB35">IFERROR((IF(BA$3-$F35&lt;0,0,IF(BA$3-$F35&gt;200,0,INDEX('Modeller - CO2'!$F$4:$AT$59,MATCH('Opgørelse - CO2'!$I35,'Modeller - CO2'!$A$4:$A$59,0),(BA$3-$F35)/5+1)))*$D35*$G35),0)</f>
        <v>0</v>
      </c>
      <c r="BC35" s="67" cm="1">
        <f t="array" ref="BC35">IFERROR((IF(BB$3-$F35&lt;0,0,IF(BB$3-$F35&gt;200,0,INDEX('Modeller - CO2'!$F$4:$AT$59,MATCH('Opgørelse - CO2'!$I35,'Modeller - CO2'!$A$4:$A$59,0),(BB$3-$F35)/5+1)))*$D35*$G35),0)</f>
        <v>0</v>
      </c>
      <c r="BD35" s="67" cm="1">
        <f t="array" ref="BD35">IFERROR((IF(BC$3-$F35&lt;0,0,IF(BC$3-$F35&gt;200,0,INDEX('Modeller - CO2'!$F$4:$AT$59,MATCH('Opgørelse - CO2'!$I35,'Modeller - CO2'!$A$4:$A$59,0),(BC$3-$F35)/5+1)))*$D35*$G35),0)</f>
        <v>0</v>
      </c>
      <c r="BE35" s="67" cm="1">
        <f t="array" ref="BE35">IFERROR((IF(BD$3-$F35&lt;0,0,IF(BD$3-$F35&gt;200,0,INDEX('Modeller - CO2'!$F$4:$AT$59,MATCH('Opgørelse - CO2'!$I35,'Modeller - CO2'!$A$4:$A$59,0),(BD$3-$F35)/5+1)))*$D35*$G35),0)</f>
        <v>0</v>
      </c>
      <c r="BF35" s="67" cm="1">
        <f t="array" ref="BF35">IFERROR((IF(BE$3-$F35&lt;0,0,IF(BE$3-$F35&gt;200,0,INDEX('Modeller - CO2'!$F$4:$AT$59,MATCH('Opgørelse - CO2'!$I35,'Modeller - CO2'!$A$4:$A$59,0),(BE$3-$F35)/5+1)))*$D35*$G35),0)</f>
        <v>0</v>
      </c>
      <c r="BI35" s="67" cm="1">
        <f t="array" ref="BI35">IF($H35="ja",(IF(Q$3-$F35&lt;0,0,IF(Q$3-$F35&gt;200,0,INDEX('Modeller - CO2'!$F$4:$AT$59,MATCH("Jordbund",'Modeller - CO2'!$A$4:$A$59,0),(Q$3-$F35)/5+1)))*$D35*$G35),0)</f>
        <v>0</v>
      </c>
      <c r="BJ35" s="67" cm="1">
        <f t="array" ref="BJ35">IF($H35="ja",(IF(R$3-$F35&lt;0,0,IF(R$3-$F35&gt;200,0,INDEX('Modeller - CO2'!$F$4:$AT$59,MATCH("Jordbund",'Modeller - CO2'!$A$4:$A$59,0),(R$3-$F35)/5+1)))*$D35*$G35),0)</f>
        <v>0</v>
      </c>
      <c r="BK35" s="67" cm="1">
        <f t="array" ref="BK35">IF($H35="ja",(IF(S$3-$F35&lt;0,0,IF(S$3-$F35&gt;200,0,INDEX('Modeller - CO2'!$F$4:$AT$59,MATCH("Jordbund",'Modeller - CO2'!$A$4:$A$59,0),(S$3-$F35)/5+1)))*$D35*$G35),0)</f>
        <v>0</v>
      </c>
      <c r="BL35" s="67" cm="1">
        <f t="array" ref="BL35">IF($H35="ja",(IF(T$3-$F35&lt;0,0,IF(T$3-$F35&gt;200,0,INDEX('Modeller - CO2'!$F$4:$AT$59,MATCH("Jordbund",'Modeller - CO2'!$A$4:$A$59,0),(T$3-$F35)/5+1)))*$D35*$G35),0)</f>
        <v>0</v>
      </c>
      <c r="BM35" s="67" cm="1">
        <f t="array" ref="BM35">IF($H35="ja",(IF(U$3-$F35&lt;0,0,IF(U$3-$F35&gt;200,0,INDEX('Modeller - CO2'!$F$4:$AT$59,MATCH("Jordbund",'Modeller - CO2'!$A$4:$A$59,0),(U$3-$F35)/5+1)))*$D35*$G35),0)</f>
        <v>0</v>
      </c>
      <c r="BN35" s="67" cm="1">
        <f t="array" ref="BN35">IF($H35="ja",(IF(V$3-$F35&lt;0,0,IF(V$3-$F35&gt;200,0,INDEX('Modeller - CO2'!$F$4:$AT$59,MATCH("Jordbund",'Modeller - CO2'!$A$4:$A$59,0),(V$3-$F35)/5+1)))*$D35*$G35),0)</f>
        <v>0</v>
      </c>
      <c r="BO35" s="67" cm="1">
        <f t="array" ref="BO35">IF($H35="ja",(IF(W$3-$F35&lt;0,0,IF(W$3-$F35&gt;200,0,INDEX('Modeller - CO2'!$F$4:$AT$59,MATCH("Jordbund",'Modeller - CO2'!$A$4:$A$59,0),(W$3-$F35)/5+1)))*$D35*$G35),0)</f>
        <v>0</v>
      </c>
      <c r="BP35" s="67" cm="1">
        <f t="array" ref="BP35">IF($H35="ja",(IF(X$3-$F35&lt;0,0,IF(X$3-$F35&gt;200,0,INDEX('Modeller - CO2'!$F$4:$AT$59,MATCH("Jordbund",'Modeller - CO2'!$A$4:$A$59,0),(X$3-$F35)/5+1)))*$D35*$G35),0)</f>
        <v>0</v>
      </c>
      <c r="BQ35" s="67" cm="1">
        <f t="array" ref="BQ35">IF($H35="ja",(IF(Y$3-$F35&lt;0,0,IF(Y$3-$F35&gt;200,0,INDEX('Modeller - CO2'!$F$4:$AT$59,MATCH("Jordbund",'Modeller - CO2'!$A$4:$A$59,0),(Y$3-$F35)/5+1)))*$D35*$G35),0)</f>
        <v>0</v>
      </c>
      <c r="BR35" s="67" cm="1">
        <f t="array" ref="BR35">IF($H35="ja",(IF(Z$3-$F35&lt;0,0,IF(Z$3-$F35&gt;200,0,INDEX('Modeller - CO2'!$F$4:$AT$59,MATCH("Jordbund",'Modeller - CO2'!$A$4:$A$59,0),(Z$3-$F35)/5+1)))*$D35*$G35),0)</f>
        <v>0</v>
      </c>
      <c r="BS35" s="67" cm="1">
        <f t="array" ref="BS35">IF($H35="ja",(IF(AA$3-$F35&lt;0,0,IF(AA$3-$F35&gt;200,0,INDEX('Modeller - CO2'!$F$4:$AT$59,MATCH("Jordbund",'Modeller - CO2'!$A$4:$A$59,0),(AA$3-$F35)/5+1)))*$D35*$G35),0)</f>
        <v>0</v>
      </c>
      <c r="BT35" s="67" cm="1">
        <f t="array" ref="BT35">IF($H35="ja",(IF(AB$3-$F35&lt;0,0,IF(AB$3-$F35&gt;200,0,INDEX('Modeller - CO2'!$F$4:$AT$59,MATCH("Jordbund",'Modeller - CO2'!$A$4:$A$59,0),(AB$3-$F35)/5+1)))*$D35*$G35),0)</f>
        <v>0</v>
      </c>
      <c r="BU35" s="67" cm="1">
        <f t="array" ref="BU35">IF($H35="ja",(IF(AC$3-$F35&lt;0,0,IF(AC$3-$F35&gt;200,0,INDEX('Modeller - CO2'!$F$4:$AT$59,MATCH("Jordbund",'Modeller - CO2'!$A$4:$A$59,0),(AC$3-$F35)/5+1)))*$D35*$G35),0)</f>
        <v>0</v>
      </c>
      <c r="BV35" s="67" cm="1">
        <f t="array" ref="BV35">IF($H35="ja",(IF(AD$3-$F35&lt;0,0,IF(AD$3-$F35&gt;200,0,INDEX('Modeller - CO2'!$F$4:$AT$59,MATCH("Jordbund",'Modeller - CO2'!$A$4:$A$59,0),(AD$3-$F35)/5+1)))*$D35*$G35),0)</f>
        <v>0</v>
      </c>
      <c r="BW35" s="67" cm="1">
        <f t="array" ref="BW35">IF($H35="ja",(IF(AE$3-$F35&lt;0,0,IF(AE$3-$F35&gt;200,0,INDEX('Modeller - CO2'!$F$4:$AT$59,MATCH("Jordbund",'Modeller - CO2'!$A$4:$A$59,0),(AE$3-$F35)/5+1)))*$D35*$G35),0)</f>
        <v>0</v>
      </c>
      <c r="BX35" s="67" cm="1">
        <f t="array" ref="BX35">IF($H35="ja",(IF(AF$3-$F35&lt;0,0,IF(AF$3-$F35&gt;200,0,INDEX('Modeller - CO2'!$F$4:$AT$59,MATCH("Jordbund",'Modeller - CO2'!$A$4:$A$59,0),(AF$3-$F35)/5+1)))*$D35*$G35),0)</f>
        <v>0</v>
      </c>
      <c r="BY35" s="67" cm="1">
        <f t="array" ref="BY35">IF($H35="ja",(IF(AG$3-$F35&lt;0,0,IF(AG$3-$F35&gt;200,0,INDEX('Modeller - CO2'!$F$4:$AT$59,MATCH("Jordbund",'Modeller - CO2'!$A$4:$A$59,0),(AG$3-$F35)/5+1)))*$D35*$G35),0)</f>
        <v>0</v>
      </c>
      <c r="BZ35" s="67" cm="1">
        <f t="array" ref="BZ35">IF($H35="ja",(IF(AH$3-$F35&lt;0,0,IF(AH$3-$F35&gt;200,0,INDEX('Modeller - CO2'!$F$4:$AT$59,MATCH("Jordbund",'Modeller - CO2'!$A$4:$A$59,0),(AH$3-$F35)/5+1)))*$D35*$G35),0)</f>
        <v>0</v>
      </c>
      <c r="CA35" s="67" cm="1">
        <f t="array" ref="CA35">IF($H35="ja",(IF(AI$3-$F35&lt;0,0,IF(AI$3-$F35&gt;200,0,INDEX('Modeller - CO2'!$F$4:$AT$59,MATCH("Jordbund",'Modeller - CO2'!$A$4:$A$59,0),(AI$3-$F35)/5+1)))*$D35*$G35),0)</f>
        <v>0</v>
      </c>
      <c r="CB35" s="67" cm="1">
        <f t="array" ref="CB35">IF($H35="ja",(IF(AJ$3-$F35&lt;0,0,IF(AJ$3-$F35&gt;200,0,INDEX('Modeller - CO2'!$F$4:$AT$59,MATCH("Jordbund",'Modeller - CO2'!$A$4:$A$59,0),(AJ$3-$F35)/5+1)))*$D35*$G35),0)</f>
        <v>0</v>
      </c>
      <c r="CC35" s="67" cm="1">
        <f t="array" ref="CC35">IF($H35="ja",(IF(AK$3-$F35&lt;0,0,IF(AK$3-$F35&gt;200,0,INDEX('Modeller - CO2'!$F$4:$AT$59,MATCH("Jordbund",'Modeller - CO2'!$A$4:$A$59,0),(AK$3-$F35)/5+1)))*$D35*$G35),0)</f>
        <v>0</v>
      </c>
      <c r="CD35" s="67" cm="1">
        <f t="array" ref="CD35">IF($H35="ja",(IF(AL$3-$F35&lt;0,0,IF(AL$3-$F35&gt;200,0,INDEX('Modeller - CO2'!$F$4:$AT$59,MATCH("Jordbund",'Modeller - CO2'!$A$4:$A$59,0),(AL$3-$F35)/5+1)))*$D35*$G35),0)</f>
        <v>0</v>
      </c>
      <c r="CE35" s="67" cm="1">
        <f t="array" ref="CE35">IF($H35="ja",(IF(AM$3-$F35&lt;0,0,IF(AM$3-$F35&gt;200,0,INDEX('Modeller - CO2'!$F$4:$AT$59,MATCH("Jordbund",'Modeller - CO2'!$A$4:$A$59,0),(AM$3-$F35)/5+1)))*$D35*$G35),0)</f>
        <v>0</v>
      </c>
      <c r="CF35" s="67" cm="1">
        <f t="array" ref="CF35">IF($H35="ja",(IF(AN$3-$F35&lt;0,0,IF(AN$3-$F35&gt;200,0,INDEX('Modeller - CO2'!$F$4:$AT$59,MATCH("Jordbund",'Modeller - CO2'!$A$4:$A$59,0),(AN$3-$F35)/5+1)))*$D35*$G35),0)</f>
        <v>0</v>
      </c>
      <c r="CG35" s="67" cm="1">
        <f t="array" ref="CG35">IF($H35="ja",(IF(AO$3-$F35&lt;0,0,IF(AO$3-$F35&gt;200,0,INDEX('Modeller - CO2'!$F$4:$AT$59,MATCH("Jordbund",'Modeller - CO2'!$A$4:$A$59,0),(AO$3-$F35)/5+1)))*$D35*$G35),0)</f>
        <v>0</v>
      </c>
      <c r="CH35" s="67" cm="1">
        <f t="array" ref="CH35">IF($H35="ja",(IF(AP$3-$F35&lt;0,0,IF(AP$3-$F35&gt;200,0,INDEX('Modeller - CO2'!$F$4:$AT$59,MATCH("Jordbund",'Modeller - CO2'!$A$4:$A$59,0),(AP$3-$F35)/5+1)))*$D35*$G35),0)</f>
        <v>0</v>
      </c>
      <c r="CI35" s="67" cm="1">
        <f t="array" ref="CI35">IF($H35="ja",(IF(AQ$3-$F35&lt;0,0,IF(AQ$3-$F35&gt;200,0,INDEX('Modeller - CO2'!$F$4:$AT$59,MATCH("Jordbund",'Modeller - CO2'!$A$4:$A$59,0),(AQ$3-$F35)/5+1)))*$D35*$G35),0)</f>
        <v>0</v>
      </c>
      <c r="CJ35" s="67" cm="1">
        <f t="array" ref="CJ35">IF($H35="ja",(IF(AR$3-$F35&lt;0,0,IF(AR$3-$F35&gt;200,0,INDEX('Modeller - CO2'!$F$4:$AT$59,MATCH("Jordbund",'Modeller - CO2'!$A$4:$A$59,0),(AR$3-$F35)/5+1)))*$D35*$G35),0)</f>
        <v>0</v>
      </c>
      <c r="CK35" s="67" cm="1">
        <f t="array" ref="CK35">IF($H35="ja",(IF(AS$3-$F35&lt;0,0,IF(AS$3-$F35&gt;200,0,INDEX('Modeller - CO2'!$F$4:$AT$59,MATCH("Jordbund",'Modeller - CO2'!$A$4:$A$59,0),(AS$3-$F35)/5+1)))*$D35*$G35),0)</f>
        <v>0</v>
      </c>
      <c r="CL35" s="67" cm="1">
        <f t="array" ref="CL35">IF($H35="ja",(IF(AT$3-$F35&lt;0,0,IF(AT$3-$F35&gt;200,0,INDEX('Modeller - CO2'!$F$4:$AT$59,MATCH("Jordbund",'Modeller - CO2'!$A$4:$A$59,0),(AT$3-$F35)/5+1)))*$D35*$G35),0)</f>
        <v>0</v>
      </c>
      <c r="CM35" s="67" cm="1">
        <f t="array" ref="CM35">IF($H35="ja",(IF(AU$3-$F35&lt;0,0,IF(AU$3-$F35&gt;200,0,INDEX('Modeller - CO2'!$F$4:$AT$59,MATCH("Jordbund",'Modeller - CO2'!$A$4:$A$59,0),(AU$3-$F35)/5+1)))*$D35*$G35),0)</f>
        <v>0</v>
      </c>
      <c r="CN35" s="67" cm="1">
        <f t="array" ref="CN35">IF($H35="ja",(IF(AV$3-$F35&lt;0,0,IF(AV$3-$F35&gt;200,0,INDEX('Modeller - CO2'!$F$4:$AT$59,MATCH("Jordbund",'Modeller - CO2'!$A$4:$A$59,0),(AV$3-$F35)/5+1)))*$D35*$G35),0)</f>
        <v>0</v>
      </c>
      <c r="CO35" s="67" cm="1">
        <f t="array" ref="CO35">IF($H35="ja",(IF(AW$3-$F35&lt;0,0,IF(AW$3-$F35&gt;200,0,INDEX('Modeller - CO2'!$F$4:$AT$59,MATCH("Jordbund",'Modeller - CO2'!$A$4:$A$59,0),(AW$3-$F35)/5+1)))*$D35*$G35),0)</f>
        <v>0</v>
      </c>
      <c r="CP35" s="67" cm="1">
        <f t="array" ref="CP35">IF($H35="ja",(IF(AX$3-$F35&lt;0,0,IF(AX$3-$F35&gt;200,0,INDEX('Modeller - CO2'!$F$4:$AT$59,MATCH("Jordbund",'Modeller - CO2'!$A$4:$A$59,0),(AX$3-$F35)/5+1)))*$D35*$G35),0)</f>
        <v>0</v>
      </c>
      <c r="CQ35" s="67" cm="1">
        <f t="array" ref="CQ35">IF($H35="ja",(IF(AY$3-$F35&lt;0,0,IF(AY$3-$F35&gt;200,0,INDEX('Modeller - CO2'!$F$4:$AT$59,MATCH("Jordbund",'Modeller - CO2'!$A$4:$A$59,0),(AY$3-$F35)/5+1)))*$D35*$G35),0)</f>
        <v>0</v>
      </c>
      <c r="CR35" s="67" cm="1">
        <f t="array" ref="CR35">IF($H35="ja",(IF(AZ$3-$F35&lt;0,0,IF(AZ$3-$F35&gt;200,0,INDEX('Modeller - CO2'!$F$4:$AT$59,MATCH("Jordbund",'Modeller - CO2'!$A$4:$A$59,0),(AZ$3-$F35)/5+1)))*$D35*$G35),0)</f>
        <v>0</v>
      </c>
      <c r="CS35" s="67" cm="1">
        <f t="array" ref="CS35">IF($H35="ja",(IF(BA$3-$F35&lt;0,0,IF(BA$3-$F35&gt;200,0,INDEX('Modeller - CO2'!$F$4:$AT$59,MATCH("Jordbund",'Modeller - CO2'!$A$4:$A$59,0),(BA$3-$F35)/5+1)))*$D35*$G35),0)</f>
        <v>0</v>
      </c>
      <c r="CT35" s="67" cm="1">
        <f t="array" ref="CT35">IF($H35="ja",(IF(BB$3-$F35&lt;0,0,IF(BB$3-$F35&gt;200,0,INDEX('Modeller - CO2'!$F$4:$AT$59,MATCH("Jordbund",'Modeller - CO2'!$A$4:$A$59,0),(BB$3-$F35)/5+1)))*$D35*$G35),0)</f>
        <v>0</v>
      </c>
      <c r="CU35" s="67" cm="1">
        <f t="array" ref="CU35">IF($H35="ja",(IF(BC$3-$F35&lt;0,0,IF(BC$3-$F35&gt;200,0,INDEX('Modeller - CO2'!$F$4:$AT$59,MATCH("Jordbund",'Modeller - CO2'!$A$4:$A$59,0),(BC$3-$F35)/5+1)))*$D35*$G35),0)</f>
        <v>0</v>
      </c>
      <c r="CV35" s="67" cm="1">
        <f t="array" ref="CV35">IF($H35="ja",(IF(BD$3-$F35&lt;0,0,IF(BD$3-$F35&gt;200,0,INDEX('Modeller - CO2'!$F$4:$AT$59,MATCH("Jordbund",'Modeller - CO2'!$A$4:$A$59,0),(BD$3-$F35)/5+1)))*$D35*$G35),0)</f>
        <v>0</v>
      </c>
      <c r="CW35" s="67" cm="1">
        <f t="array" ref="CW35">IF($H35="ja",(IF(BE$3-$F35&lt;0,0,IF(BE$3-$F35&gt;200,0,INDEX('Modeller - CO2'!$F$4:$AT$59,MATCH("Jordbund",'Modeller - CO2'!$A$4:$A$59,0),(BE$3-$F35)/5+1)))*$D35*$G35),0)</f>
        <v>0</v>
      </c>
      <c r="CZ35" s="67" cm="1">
        <f t="array" ref="CZ35">IF($P35="ja",(IF(CY$3-$F35&lt;0,0,IF(CY$3-$F35&gt;200,0,INDEX('Modeller - CO2'!$F$4:$AT$59,MATCH("Litter og dødt ved",'Modeller - CO2'!$A$4:$A$59,0),(CY$3-$F35)/5+1)))*$D35*$G35),0)</f>
        <v>0</v>
      </c>
      <c r="DA35" s="67" cm="1">
        <f t="array" ref="DA35">IF($P35="ja",(IF(CZ$3-$F35&lt;0,0,IF(CZ$3-$F35&gt;200,0,INDEX('Modeller - CO2'!$F$4:$AT$59,MATCH("Litter og dødt ved",'Modeller - CO2'!$A$4:$A$59,0),(CZ$3-$F35)/5+1)))*$D35*$G35),0)</f>
        <v>0</v>
      </c>
      <c r="DB35" s="67" cm="1">
        <f t="array" ref="DB35">IF($P35="ja",(IF(DA$3-$F35&lt;0,0,IF(DA$3-$F35&gt;200,0,INDEX('Modeller - CO2'!$F$4:$AT$59,MATCH("Litter og dødt ved",'Modeller - CO2'!$A$4:$A$59,0),(DA$3-$F35)/5+1)))*$D35*$G35),0)</f>
        <v>0</v>
      </c>
      <c r="DC35" s="67" cm="1">
        <f t="array" ref="DC35">IF($P35="ja",(IF(DB$3-$F35&lt;0,0,IF(DB$3-$F35&gt;200,0,INDEX('Modeller - CO2'!$F$4:$AT$59,MATCH("Litter og dødt ved",'Modeller - CO2'!$A$4:$A$59,0),(DB$3-$F35)/5+1)))*$D35*$G35),0)</f>
        <v>0</v>
      </c>
      <c r="DD35" s="67" cm="1">
        <f t="array" ref="DD35">IF($P35="ja",(IF(DC$3-$F35&lt;0,0,IF(DC$3-$F35&gt;200,0,INDEX('Modeller - CO2'!$F$4:$AT$59,MATCH("Litter og dødt ved",'Modeller - CO2'!$A$4:$A$59,0),(DC$3-$F35)/5+1)))*$D35*$G35),0)</f>
        <v>0</v>
      </c>
      <c r="DE35" s="67" cm="1">
        <f t="array" ref="DE35">IF($P35="ja",(IF(DD$3-$F35&lt;0,0,IF(DD$3-$F35&gt;200,0,INDEX('Modeller - CO2'!$F$4:$AT$59,MATCH("Litter og dødt ved",'Modeller - CO2'!$A$4:$A$59,0),(DD$3-$F35)/5+1)))*$D35*$G35),0)</f>
        <v>0</v>
      </c>
      <c r="DF35" s="67" cm="1">
        <f t="array" ref="DF35">IF($P35="ja",(IF(DE$3-$F35&lt;0,0,IF(DE$3-$F35&gt;200,0,INDEX('Modeller - CO2'!$F$4:$AT$59,MATCH("Litter og dødt ved",'Modeller - CO2'!$A$4:$A$59,0),(DE$3-$F35)/5+1)))*$D35*$G35),0)</f>
        <v>0</v>
      </c>
      <c r="DG35" s="67" cm="1">
        <f t="array" ref="DG35">IF($P35="ja",(IF(DF$3-$F35&lt;0,0,IF(DF$3-$F35&gt;200,0,INDEX('Modeller - CO2'!$F$4:$AT$59,MATCH("Litter og dødt ved",'Modeller - CO2'!$A$4:$A$59,0),(DF$3-$F35)/5+1)))*$D35*$G35),0)</f>
        <v>0</v>
      </c>
      <c r="DH35" s="67" cm="1">
        <f t="array" ref="DH35">IF($P35="ja",(IF(DG$3-$F35&lt;0,0,IF(DG$3-$F35&gt;200,0,INDEX('Modeller - CO2'!$F$4:$AT$59,MATCH("Litter og dødt ved",'Modeller - CO2'!$A$4:$A$59,0),(DG$3-$F35)/5+1)))*$D35*$G35),0)</f>
        <v>0</v>
      </c>
      <c r="DI35" s="67" cm="1">
        <f t="array" ref="DI35">IF($P35="ja",(IF(DH$3-$F35&lt;0,0,IF(DH$3-$F35&gt;200,0,INDEX('Modeller - CO2'!$F$4:$AT$59,MATCH("Litter og dødt ved",'Modeller - CO2'!$A$4:$A$59,0),(DH$3-$F35)/5+1)))*$D35*$G35),0)</f>
        <v>0</v>
      </c>
      <c r="DJ35" s="67" cm="1">
        <f t="array" ref="DJ35">IF($P35="ja",(IF(DI$3-$F35&lt;0,0,IF(DI$3-$F35&gt;200,0,INDEX('Modeller - CO2'!$F$4:$AT$59,MATCH("Litter og dødt ved",'Modeller - CO2'!$A$4:$A$59,0),(DI$3-$F35)/5+1)))*$D35*$G35),0)</f>
        <v>0</v>
      </c>
      <c r="DK35" s="67" cm="1">
        <f t="array" ref="DK35">IF($P35="ja",(IF(DJ$3-$F35&lt;0,0,IF(DJ$3-$F35&gt;200,0,INDEX('Modeller - CO2'!$F$4:$AT$59,MATCH("Litter og dødt ved",'Modeller - CO2'!$A$4:$A$59,0),(DJ$3-$F35)/5+1)))*$D35*$G35),0)</f>
        <v>0</v>
      </c>
      <c r="DL35" s="67" cm="1">
        <f t="array" ref="DL35">IF($P35="ja",(IF(DK$3-$F35&lt;0,0,IF(DK$3-$F35&gt;200,0,INDEX('Modeller - CO2'!$F$4:$AT$59,MATCH("Litter og dødt ved",'Modeller - CO2'!$A$4:$A$59,0),(DK$3-$F35)/5+1)))*$D35*$G35),0)</f>
        <v>0</v>
      </c>
      <c r="DM35" s="67" cm="1">
        <f t="array" ref="DM35">IF($P35="ja",(IF(DL$3-$F35&lt;0,0,IF(DL$3-$F35&gt;200,0,INDEX('Modeller - CO2'!$F$4:$AT$59,MATCH("Litter og dødt ved",'Modeller - CO2'!$A$4:$A$59,0),(DL$3-$F35)/5+1)))*$D35*$G35),0)</f>
        <v>0</v>
      </c>
      <c r="DN35" s="67" cm="1">
        <f t="array" ref="DN35">IF($P35="ja",(IF(DM$3-$F35&lt;0,0,IF(DM$3-$F35&gt;200,0,INDEX('Modeller - CO2'!$F$4:$AT$59,MATCH("Litter og dødt ved",'Modeller - CO2'!$A$4:$A$59,0),(DM$3-$F35)/5+1)))*$D35*$G35),0)</f>
        <v>0</v>
      </c>
      <c r="DO35" s="67" cm="1">
        <f t="array" ref="DO35">IF($P35="ja",(IF(DN$3-$F35&lt;0,0,IF(DN$3-$F35&gt;200,0,INDEX('Modeller - CO2'!$F$4:$AT$59,MATCH("Litter og dødt ved",'Modeller - CO2'!$A$4:$A$59,0),(DN$3-$F35)/5+1)))*$D35*$G35),0)</f>
        <v>0</v>
      </c>
      <c r="DP35" s="67" cm="1">
        <f t="array" ref="DP35">IF($P35="ja",(IF(DO$3-$F35&lt;0,0,IF(DO$3-$F35&gt;200,0,INDEX('Modeller - CO2'!$F$4:$AT$59,MATCH("Litter og dødt ved",'Modeller - CO2'!$A$4:$A$59,0),(DO$3-$F35)/5+1)))*$D35*$G35),0)</f>
        <v>0</v>
      </c>
      <c r="DQ35" s="67" cm="1">
        <f t="array" ref="DQ35">IF($P35="ja",(IF(DP$3-$F35&lt;0,0,IF(DP$3-$F35&gt;200,0,INDEX('Modeller - CO2'!$F$4:$AT$59,MATCH("Litter og dødt ved",'Modeller - CO2'!$A$4:$A$59,0),(DP$3-$F35)/5+1)))*$D35*$G35),0)</f>
        <v>0</v>
      </c>
      <c r="DR35" s="67" cm="1">
        <f t="array" ref="DR35">IF($P35="ja",(IF(DQ$3-$F35&lt;0,0,IF(DQ$3-$F35&gt;200,0,INDEX('Modeller - CO2'!$F$4:$AT$59,MATCH("Litter og dødt ved",'Modeller - CO2'!$A$4:$A$59,0),(DQ$3-$F35)/5+1)))*$D35*$G35),0)</f>
        <v>0</v>
      </c>
      <c r="DS35" s="67" cm="1">
        <f t="array" ref="DS35">IF($P35="ja",(IF(DR$3-$F35&lt;0,0,IF(DR$3-$F35&gt;200,0,INDEX('Modeller - CO2'!$F$4:$AT$59,MATCH("Litter og dødt ved",'Modeller - CO2'!$A$4:$A$59,0),(DR$3-$F35)/5+1)))*$D35*$G35),0)</f>
        <v>0</v>
      </c>
      <c r="DT35" s="67" cm="1">
        <f t="array" ref="DT35">IF($P35="ja",(IF(DS$3-$F35&lt;0,0,IF(DS$3-$F35&gt;200,0,INDEX('Modeller - CO2'!$F$4:$AT$59,MATCH("Litter og dødt ved",'Modeller - CO2'!$A$4:$A$59,0),(DS$3-$F35)/5+1)))*$D35*$G35),0)</f>
        <v>0</v>
      </c>
      <c r="DU35" s="67" cm="1">
        <f t="array" ref="DU35">IF($P35="ja",(IF(DT$3-$F35&lt;0,0,IF(DT$3-$F35&gt;200,0,INDEX('Modeller - CO2'!$F$4:$AT$59,MATCH("Litter og dødt ved",'Modeller - CO2'!$A$4:$A$59,0),(DT$3-$F35)/5+1)))*$D35*$G35),0)</f>
        <v>0</v>
      </c>
      <c r="DV35" s="67" cm="1">
        <f t="array" ref="DV35">IF($P35="ja",(IF(DU$3-$F35&lt;0,0,IF(DU$3-$F35&gt;200,0,INDEX('Modeller - CO2'!$F$4:$AT$59,MATCH("Litter og dødt ved",'Modeller - CO2'!$A$4:$A$59,0),(DU$3-$F35)/5+1)))*$D35*$G35),0)</f>
        <v>0</v>
      </c>
      <c r="DW35" s="67" cm="1">
        <f t="array" ref="DW35">IF($P35="ja",(IF(DV$3-$F35&lt;0,0,IF(DV$3-$F35&gt;200,0,INDEX('Modeller - CO2'!$F$4:$AT$59,MATCH("Litter og dødt ved",'Modeller - CO2'!$A$4:$A$59,0),(DV$3-$F35)/5+1)))*$D35*$G35),0)</f>
        <v>0</v>
      </c>
      <c r="DX35" s="67" cm="1">
        <f t="array" ref="DX35">IF($P35="ja",(IF(DW$3-$F35&lt;0,0,IF(DW$3-$F35&gt;200,0,INDEX('Modeller - CO2'!$F$4:$AT$59,MATCH("Litter og dødt ved",'Modeller - CO2'!$A$4:$A$59,0),(DW$3-$F35)/5+1)))*$D35*$G35),0)</f>
        <v>0</v>
      </c>
      <c r="DY35" s="67" cm="1">
        <f t="array" ref="DY35">IF($P35="ja",(IF(DX$3-$F35&lt;0,0,IF(DX$3-$F35&gt;200,0,INDEX('Modeller - CO2'!$F$4:$AT$59,MATCH("Litter og dødt ved",'Modeller - CO2'!$A$4:$A$59,0),(DX$3-$F35)/5+1)))*$D35*$G35),0)</f>
        <v>0</v>
      </c>
      <c r="DZ35" s="67" cm="1">
        <f t="array" ref="DZ35">IF($P35="ja",(IF(DY$3-$F35&lt;0,0,IF(DY$3-$F35&gt;200,0,INDEX('Modeller - CO2'!$F$4:$AT$59,MATCH("Litter og dødt ved",'Modeller - CO2'!$A$4:$A$59,0),(DY$3-$F35)/5+1)))*$D35*$G35),0)</f>
        <v>0</v>
      </c>
      <c r="EA35" s="67" cm="1">
        <f t="array" ref="EA35">IF($P35="ja",(IF(DZ$3-$F35&lt;0,0,IF(DZ$3-$F35&gt;200,0,INDEX('Modeller - CO2'!$F$4:$AT$59,MATCH("Litter og dødt ved",'Modeller - CO2'!$A$4:$A$59,0),(DZ$3-$F35)/5+1)))*$D35*$G35),0)</f>
        <v>0</v>
      </c>
      <c r="EB35" s="67" cm="1">
        <f t="array" ref="EB35">IF($P35="ja",(IF(EA$3-$F35&lt;0,0,IF(EA$3-$F35&gt;200,0,INDEX('Modeller - CO2'!$F$4:$AT$59,MATCH("Litter og dødt ved",'Modeller - CO2'!$A$4:$A$59,0),(EA$3-$F35)/5+1)))*$D35*$G35),0)</f>
        <v>0</v>
      </c>
      <c r="EC35" s="67" cm="1">
        <f t="array" ref="EC35">IF($P35="ja",(IF(EB$3-$F35&lt;0,0,IF(EB$3-$F35&gt;200,0,INDEX('Modeller - CO2'!$F$4:$AT$59,MATCH("Litter og dødt ved",'Modeller - CO2'!$A$4:$A$59,0),(EB$3-$F35)/5+1)))*$D35*$G35),0)</f>
        <v>0</v>
      </c>
      <c r="ED35" s="67" cm="1">
        <f t="array" ref="ED35">IF($P35="ja",(IF(EC$3-$F35&lt;0,0,IF(EC$3-$F35&gt;200,0,INDEX('Modeller - CO2'!$F$4:$AT$59,MATCH("Litter og dødt ved",'Modeller - CO2'!$A$4:$A$59,0),(EC$3-$F35)/5+1)))*$D35*$G35),0)</f>
        <v>0</v>
      </c>
      <c r="EE35" s="67" cm="1">
        <f t="array" ref="EE35">IF($P35="ja",(IF(ED$3-$F35&lt;0,0,IF(ED$3-$F35&gt;200,0,INDEX('Modeller - CO2'!$F$4:$AT$59,MATCH("Litter og dødt ved",'Modeller - CO2'!$A$4:$A$59,0),(ED$3-$F35)/5+1)))*$D35*$G35),0)</f>
        <v>0</v>
      </c>
      <c r="EF35" s="67" cm="1">
        <f t="array" ref="EF35">IF($P35="ja",(IF(EE$3-$F35&lt;0,0,IF(EE$3-$F35&gt;200,0,INDEX('Modeller - CO2'!$F$4:$AT$59,MATCH("Litter og dødt ved",'Modeller - CO2'!$A$4:$A$59,0),(EE$3-$F35)/5+1)))*$D35*$G35),0)</f>
        <v>0</v>
      </c>
      <c r="EG35" s="67" cm="1">
        <f t="array" ref="EG35">IF($P35="ja",(IF(EF$3-$F35&lt;0,0,IF(EF$3-$F35&gt;200,0,INDEX('Modeller - CO2'!$F$4:$AT$59,MATCH("Litter og dødt ved",'Modeller - CO2'!$A$4:$A$59,0),(EF$3-$F35)/5+1)))*$D35*$G35),0)</f>
        <v>0</v>
      </c>
      <c r="EH35" s="67" cm="1">
        <f t="array" ref="EH35">IF($P35="ja",(IF(EG$3-$F35&lt;0,0,IF(EG$3-$F35&gt;200,0,INDEX('Modeller - CO2'!$F$4:$AT$59,MATCH("Litter og dødt ved",'Modeller - CO2'!$A$4:$A$59,0),(EG$3-$F35)/5+1)))*$D35*$G35),0)</f>
        <v>0</v>
      </c>
      <c r="EI35" s="67" cm="1">
        <f t="array" ref="EI35">IF($P35="ja",(IF(EH$3-$F35&lt;0,0,IF(EH$3-$F35&gt;200,0,INDEX('Modeller - CO2'!$F$4:$AT$59,MATCH("Litter og dødt ved",'Modeller - CO2'!$A$4:$A$59,0),(EH$3-$F35)/5+1)))*$D35*$G35),0)</f>
        <v>0</v>
      </c>
      <c r="EJ35" s="67" cm="1">
        <f t="array" ref="EJ35">IF($P35="ja",(IF(EI$3-$F35&lt;0,0,IF(EI$3-$F35&gt;200,0,INDEX('Modeller - CO2'!$F$4:$AT$59,MATCH("Litter og dødt ved",'Modeller - CO2'!$A$4:$A$59,0),(EI$3-$F35)/5+1)))*$D35*$G35),0)</f>
        <v>0</v>
      </c>
      <c r="EK35" s="67" cm="1">
        <f t="array" ref="EK35">IF($P35="ja",(IF(EJ$3-$F35&lt;0,0,IF(EJ$3-$F35&gt;200,0,INDEX('Modeller - CO2'!$F$4:$AT$59,MATCH("Litter og dødt ved",'Modeller - CO2'!$A$4:$A$59,0),(EJ$3-$F35)/5+1)))*$D35*$G35),0)</f>
        <v>0</v>
      </c>
      <c r="EL35" s="67" cm="1">
        <f t="array" ref="EL35">IF($P35="ja",(IF(EK$3-$F35&lt;0,0,IF(EK$3-$F35&gt;200,0,INDEX('Modeller - CO2'!$F$4:$AT$59,MATCH("Litter og dødt ved",'Modeller - CO2'!$A$4:$A$59,0),(EK$3-$F35)/5+1)))*$D35*$G35),0)</f>
        <v>0</v>
      </c>
      <c r="EM35" s="67" cm="1">
        <f t="array" ref="EM35">IF($P35="ja",(IF(EL$3-$F35&lt;0,0,IF(EL$3-$F35&gt;200,0,INDEX('Modeller - CO2'!$F$4:$AT$59,MATCH("Litter og dødt ved",'Modeller - CO2'!$A$4:$A$59,0),(EL$3-$F35)/5+1)))*$D35*$G35),0)</f>
        <v>0</v>
      </c>
      <c r="EN35" s="67" cm="1">
        <f t="array" ref="EN35">IF($P35="ja",(IF(EM$3-$F35&lt;0,0,IF(EM$3-$F35&gt;200,0,INDEX('Modeller - CO2'!$F$4:$AT$59,MATCH("Litter og dødt ved",'Modeller - CO2'!$A$4:$A$59,0),(EM$3-$F35)/5+1)))*$D35*$G35),0)</f>
        <v>0</v>
      </c>
    </row>
    <row r="36" spans="2:144" ht="15.6" x14ac:dyDescent="0.3">
      <c r="B36" s="66">
        <f>'Stamdata - Projektplan'!B80</f>
        <v>0</v>
      </c>
      <c r="C36" s="66">
        <f>'Stamdata - Projektplan'!C80</f>
        <v>0</v>
      </c>
      <c r="D36" s="66">
        <f>'Stamdata - Projektplan'!D80</f>
        <v>0</v>
      </c>
      <c r="E36" s="66">
        <f>'Stamdata - Projektplan'!E80</f>
        <v>0</v>
      </c>
      <c r="F36" s="66">
        <f>'Stamdata - Projektplan'!G80</f>
        <v>0</v>
      </c>
      <c r="G36" s="66">
        <f>'Stamdata - Projektplan'!H80</f>
        <v>0</v>
      </c>
      <c r="H36" s="66">
        <f>'Stamdata - Projektplan'!I80</f>
        <v>0</v>
      </c>
      <c r="I36" s="66">
        <f>'Stamdata - Projektplan'!J80</f>
        <v>0</v>
      </c>
      <c r="J36" s="63" t="str">
        <f>IFERROR(VLOOKUP(I36,'Modeller - CO2'!$A$4:$C$57,3,FALSE),"")</f>
        <v/>
      </c>
      <c r="K36" s="451" t="str">
        <f>IFERROR(VLOOKUP(I36,'Modeller - CO2'!$A$4:$D$57,4,FALSE),"")</f>
        <v/>
      </c>
      <c r="L36" s="453" t="str">
        <f t="shared" si="80"/>
        <v/>
      </c>
      <c r="M36" s="451" t="str">
        <f>IFERROR(VLOOKUP(I36,'Modeller - CO2'!$A$4:$E$57,5,FALSE),"")</f>
        <v/>
      </c>
      <c r="N36" s="453" t="str">
        <f t="shared" si="81"/>
        <v/>
      </c>
      <c r="O36" s="63" t="b">
        <f t="shared" si="79"/>
        <v>1</v>
      </c>
      <c r="P36" s="63" t="str">
        <f t="shared" si="82"/>
        <v>Nej</v>
      </c>
      <c r="R36" s="67" cm="1">
        <f t="array" ref="R36">IFERROR((IF(Q$3-$F36&lt;0,0,IF(Q$3-$F36&gt;200,0,INDEX('Modeller - CO2'!$F$4:$AT$59,MATCH('Opgørelse - CO2'!$I36,'Modeller - CO2'!$A$4:$A$59,0),(Q$3-$F36)/5+1)))*$D36*$G36),0)</f>
        <v>0</v>
      </c>
      <c r="S36" s="67" cm="1">
        <f t="array" ref="S36">IFERROR((IF(R$3-$F36&lt;0,0,IF(R$3-$F36&gt;200,0,INDEX('Modeller - CO2'!$F$4:$AT$59,MATCH('Opgørelse - CO2'!$I36,'Modeller - CO2'!$A$4:$A$59,0),(R$3-$F36)/5+1)))*$D36*$G36),0)</f>
        <v>0</v>
      </c>
      <c r="T36" s="67" cm="1">
        <f t="array" ref="T36">IFERROR((IF(S$3-$F36&lt;0,0,IF(S$3-$F36&gt;200,0,INDEX('Modeller - CO2'!$F$4:$AT$59,MATCH('Opgørelse - CO2'!$I36,'Modeller - CO2'!$A$4:$A$59,0),(S$3-$F36)/5+1)))*$D36*$G36),0)</f>
        <v>0</v>
      </c>
      <c r="U36" s="67" cm="1">
        <f t="array" ref="U36">IFERROR((IF(T$3-$F36&lt;0,0,IF(T$3-$F36&gt;200,0,INDEX('Modeller - CO2'!$F$4:$AT$59,MATCH('Opgørelse - CO2'!$I36,'Modeller - CO2'!$A$4:$A$59,0),(T$3-$F36)/5+1)))*$D36*$G36),0)</f>
        <v>0</v>
      </c>
      <c r="V36" s="67" cm="1">
        <f t="array" ref="V36">IFERROR((IF(U$3-$F36&lt;0,0,IF(U$3-$F36&gt;200,0,INDEX('Modeller - CO2'!$F$4:$AT$59,MATCH('Opgørelse - CO2'!$I36,'Modeller - CO2'!$A$4:$A$59,0),(U$3-$F36)/5+1)))*$D36*$G36),0)</f>
        <v>0</v>
      </c>
      <c r="W36" s="67" cm="1">
        <f t="array" ref="W36">IFERROR((IF(V$3-$F36&lt;0,0,IF(V$3-$F36&gt;200,0,INDEX('Modeller - CO2'!$F$4:$AT$59,MATCH('Opgørelse - CO2'!$I36,'Modeller - CO2'!$A$4:$A$59,0),(V$3-$F36)/5+1)))*$D36*$G36),0)</f>
        <v>0</v>
      </c>
      <c r="X36" s="67" cm="1">
        <f t="array" ref="X36">IFERROR((IF(W$3-$F36&lt;0,0,IF(W$3-$F36&gt;200,0,INDEX('Modeller - CO2'!$F$4:$AT$59,MATCH('Opgørelse - CO2'!$I36,'Modeller - CO2'!$A$4:$A$59,0),(W$3-$F36)/5+1)))*$D36*$G36),0)</f>
        <v>0</v>
      </c>
      <c r="Y36" s="67" cm="1">
        <f t="array" ref="Y36">IFERROR((IF(X$3-$F36&lt;0,0,IF(X$3-$F36&gt;200,0,INDEX('Modeller - CO2'!$F$4:$AT$59,MATCH('Opgørelse - CO2'!$I36,'Modeller - CO2'!$A$4:$A$59,0),(X$3-$F36)/5+1)))*$D36*$G36),0)</f>
        <v>0</v>
      </c>
      <c r="Z36" s="67" cm="1">
        <f t="array" ref="Z36">IFERROR((IF(Y$3-$F36&lt;0,0,IF(Y$3-$F36&gt;200,0,INDEX('Modeller - CO2'!$F$4:$AT$59,MATCH('Opgørelse - CO2'!$I36,'Modeller - CO2'!$A$4:$A$59,0),(Y$3-$F36)/5+1)))*$D36*$G36),0)</f>
        <v>0</v>
      </c>
      <c r="AA36" s="67" cm="1">
        <f t="array" ref="AA36">IFERROR((IF(Z$3-$F36&lt;0,0,IF(Z$3-$F36&gt;200,0,INDEX('Modeller - CO2'!$F$4:$AT$59,MATCH('Opgørelse - CO2'!$I36,'Modeller - CO2'!$A$4:$A$59,0),(Z$3-$F36)/5+1)))*$D36*$G36),0)</f>
        <v>0</v>
      </c>
      <c r="AB36" s="67" cm="1">
        <f t="array" ref="AB36">IFERROR((IF(AA$3-$F36&lt;0,0,IF(AA$3-$F36&gt;200,0,INDEX('Modeller - CO2'!$F$4:$AT$59,MATCH('Opgørelse - CO2'!$I36,'Modeller - CO2'!$A$4:$A$59,0),(AA$3-$F36)/5+1)))*$D36*$G36),0)</f>
        <v>0</v>
      </c>
      <c r="AC36" s="67" cm="1">
        <f t="array" ref="AC36">IFERROR((IF(AB$3-$F36&lt;0,0,IF(AB$3-$F36&gt;200,0,INDEX('Modeller - CO2'!$F$4:$AT$59,MATCH('Opgørelse - CO2'!$I36,'Modeller - CO2'!$A$4:$A$59,0),(AB$3-$F36)/5+1)))*$D36*$G36),0)</f>
        <v>0</v>
      </c>
      <c r="AD36" s="67" cm="1">
        <f t="array" ref="AD36">IFERROR((IF(AC$3-$F36&lt;0,0,IF(AC$3-$F36&gt;200,0,INDEX('Modeller - CO2'!$F$4:$AT$59,MATCH('Opgørelse - CO2'!$I36,'Modeller - CO2'!$A$4:$A$59,0),(AC$3-$F36)/5+1)))*$D36*$G36),0)</f>
        <v>0</v>
      </c>
      <c r="AE36" s="67" cm="1">
        <f t="array" ref="AE36">IFERROR((IF(AD$3-$F36&lt;0,0,IF(AD$3-$F36&gt;200,0,INDEX('Modeller - CO2'!$F$4:$AT$59,MATCH('Opgørelse - CO2'!$I36,'Modeller - CO2'!$A$4:$A$59,0),(AD$3-$F36)/5+1)))*$D36*$G36),0)</f>
        <v>0</v>
      </c>
      <c r="AF36" s="67" cm="1">
        <f t="array" ref="AF36">IFERROR((IF(AE$3-$F36&lt;0,0,IF(AE$3-$F36&gt;200,0,INDEX('Modeller - CO2'!$F$4:$AT$59,MATCH('Opgørelse - CO2'!$I36,'Modeller - CO2'!$A$4:$A$59,0),(AE$3-$F36)/5+1)))*$D36*$G36),0)</f>
        <v>0</v>
      </c>
      <c r="AG36" s="67" cm="1">
        <f t="array" ref="AG36">IFERROR((IF(AF$3-$F36&lt;0,0,IF(AF$3-$F36&gt;200,0,INDEX('Modeller - CO2'!$F$4:$AT$59,MATCH('Opgørelse - CO2'!$I36,'Modeller - CO2'!$A$4:$A$59,0),(AF$3-$F36)/5+1)))*$D36*$G36),0)</f>
        <v>0</v>
      </c>
      <c r="AH36" s="67" cm="1">
        <f t="array" ref="AH36">IFERROR((IF(AG$3-$F36&lt;0,0,IF(AG$3-$F36&gt;200,0,INDEX('Modeller - CO2'!$F$4:$AT$59,MATCH('Opgørelse - CO2'!$I36,'Modeller - CO2'!$A$4:$A$59,0),(AG$3-$F36)/5+1)))*$D36*$G36),0)</f>
        <v>0</v>
      </c>
      <c r="AI36" s="67" cm="1">
        <f t="array" ref="AI36">IFERROR((IF(AH$3-$F36&lt;0,0,IF(AH$3-$F36&gt;200,0,INDEX('Modeller - CO2'!$F$4:$AT$59,MATCH('Opgørelse - CO2'!$I36,'Modeller - CO2'!$A$4:$A$59,0),(AH$3-$F36)/5+1)))*$D36*$G36),0)</f>
        <v>0</v>
      </c>
      <c r="AJ36" s="67" cm="1">
        <f t="array" ref="AJ36">IFERROR((IF(AI$3-$F36&lt;0,0,IF(AI$3-$F36&gt;200,0,INDEX('Modeller - CO2'!$F$4:$AT$59,MATCH('Opgørelse - CO2'!$I36,'Modeller - CO2'!$A$4:$A$59,0),(AI$3-$F36)/5+1)))*$D36*$G36),0)</f>
        <v>0</v>
      </c>
      <c r="AK36" s="67" cm="1">
        <f t="array" ref="AK36">IFERROR((IF(AJ$3-$F36&lt;0,0,IF(AJ$3-$F36&gt;200,0,INDEX('Modeller - CO2'!$F$4:$AT$59,MATCH('Opgørelse - CO2'!$I36,'Modeller - CO2'!$A$4:$A$59,0),(AJ$3-$F36)/5+1)))*$D36*$G36),0)</f>
        <v>0</v>
      </c>
      <c r="AL36" s="67" cm="1">
        <f t="array" ref="AL36">IFERROR((IF(AK$3-$F36&lt;0,0,IF(AK$3-$F36&gt;200,0,INDEX('Modeller - CO2'!$F$4:$AT$59,MATCH('Opgørelse - CO2'!$I36,'Modeller - CO2'!$A$4:$A$59,0),(AK$3-$F36)/5+1)))*$D36*$G36),0)</f>
        <v>0</v>
      </c>
      <c r="AM36" s="67" cm="1">
        <f t="array" ref="AM36">IFERROR((IF(AL$3-$F36&lt;0,0,IF(AL$3-$F36&gt;200,0,INDEX('Modeller - CO2'!$F$4:$AT$59,MATCH('Opgørelse - CO2'!$I36,'Modeller - CO2'!$A$4:$A$59,0),(AL$3-$F36)/5+1)))*$D36*$G36),0)</f>
        <v>0</v>
      </c>
      <c r="AN36" s="67" cm="1">
        <f t="array" ref="AN36">IFERROR((IF(AM$3-$F36&lt;0,0,IF(AM$3-$F36&gt;200,0,INDEX('Modeller - CO2'!$F$4:$AT$59,MATCH('Opgørelse - CO2'!$I36,'Modeller - CO2'!$A$4:$A$59,0),(AM$3-$F36)/5+1)))*$D36*$G36),0)</f>
        <v>0</v>
      </c>
      <c r="AO36" s="67" cm="1">
        <f t="array" ref="AO36">IFERROR((IF(AN$3-$F36&lt;0,0,IF(AN$3-$F36&gt;200,0,INDEX('Modeller - CO2'!$F$4:$AT$59,MATCH('Opgørelse - CO2'!$I36,'Modeller - CO2'!$A$4:$A$59,0),(AN$3-$F36)/5+1)))*$D36*$G36),0)</f>
        <v>0</v>
      </c>
      <c r="AP36" s="67" cm="1">
        <f t="array" ref="AP36">IFERROR((IF(AO$3-$F36&lt;0,0,IF(AO$3-$F36&gt;200,0,INDEX('Modeller - CO2'!$F$4:$AT$59,MATCH('Opgørelse - CO2'!$I36,'Modeller - CO2'!$A$4:$A$59,0),(AO$3-$F36)/5+1)))*$D36*$G36),0)</f>
        <v>0</v>
      </c>
      <c r="AQ36" s="67" cm="1">
        <f t="array" ref="AQ36">IFERROR((IF(AP$3-$F36&lt;0,0,IF(AP$3-$F36&gt;200,0,INDEX('Modeller - CO2'!$F$4:$AT$59,MATCH('Opgørelse - CO2'!$I36,'Modeller - CO2'!$A$4:$A$59,0),(AP$3-$F36)/5+1)))*$D36*$G36),0)</f>
        <v>0</v>
      </c>
      <c r="AR36" s="67" cm="1">
        <f t="array" ref="AR36">IFERROR((IF(AQ$3-$F36&lt;0,0,IF(AQ$3-$F36&gt;200,0,INDEX('Modeller - CO2'!$F$4:$AT$59,MATCH('Opgørelse - CO2'!$I36,'Modeller - CO2'!$A$4:$A$59,0),(AQ$3-$F36)/5+1)))*$D36*$G36),0)</f>
        <v>0</v>
      </c>
      <c r="AS36" s="67" cm="1">
        <f t="array" ref="AS36">IFERROR((IF(AR$3-$F36&lt;0,0,IF(AR$3-$F36&gt;200,0,INDEX('Modeller - CO2'!$F$4:$AT$59,MATCH('Opgørelse - CO2'!$I36,'Modeller - CO2'!$A$4:$A$59,0),(AR$3-$F36)/5+1)))*$D36*$G36),0)</f>
        <v>0</v>
      </c>
      <c r="AT36" s="67" cm="1">
        <f t="array" ref="AT36">IFERROR((IF(AS$3-$F36&lt;0,0,IF(AS$3-$F36&gt;200,0,INDEX('Modeller - CO2'!$F$4:$AT$59,MATCH('Opgørelse - CO2'!$I36,'Modeller - CO2'!$A$4:$A$59,0),(AS$3-$F36)/5+1)))*$D36*$G36),0)</f>
        <v>0</v>
      </c>
      <c r="AU36" s="67" cm="1">
        <f t="array" ref="AU36">IFERROR((IF(AT$3-$F36&lt;0,0,IF(AT$3-$F36&gt;200,0,INDEX('Modeller - CO2'!$F$4:$AT$59,MATCH('Opgørelse - CO2'!$I36,'Modeller - CO2'!$A$4:$A$59,0),(AT$3-$F36)/5+1)))*$D36*$G36),0)</f>
        <v>0</v>
      </c>
      <c r="AV36" s="67" cm="1">
        <f t="array" ref="AV36">IFERROR((IF(AU$3-$F36&lt;0,0,IF(AU$3-$F36&gt;200,0,INDEX('Modeller - CO2'!$F$4:$AT$59,MATCH('Opgørelse - CO2'!$I36,'Modeller - CO2'!$A$4:$A$59,0),(AU$3-$F36)/5+1)))*$D36*$G36),0)</f>
        <v>0</v>
      </c>
      <c r="AW36" s="67" cm="1">
        <f t="array" ref="AW36">IFERROR((IF(AV$3-$F36&lt;0,0,IF(AV$3-$F36&gt;200,0,INDEX('Modeller - CO2'!$F$4:$AT$59,MATCH('Opgørelse - CO2'!$I36,'Modeller - CO2'!$A$4:$A$59,0),(AV$3-$F36)/5+1)))*$D36*$G36),0)</f>
        <v>0</v>
      </c>
      <c r="AX36" s="67" cm="1">
        <f t="array" ref="AX36">IFERROR((IF(AW$3-$F36&lt;0,0,IF(AW$3-$F36&gt;200,0,INDEX('Modeller - CO2'!$F$4:$AT$59,MATCH('Opgørelse - CO2'!$I36,'Modeller - CO2'!$A$4:$A$59,0),(AW$3-$F36)/5+1)))*$D36*$G36),0)</f>
        <v>0</v>
      </c>
      <c r="AY36" s="67" cm="1">
        <f t="array" ref="AY36">IFERROR((IF(AX$3-$F36&lt;0,0,IF(AX$3-$F36&gt;200,0,INDEX('Modeller - CO2'!$F$4:$AT$59,MATCH('Opgørelse - CO2'!$I36,'Modeller - CO2'!$A$4:$A$59,0),(AX$3-$F36)/5+1)))*$D36*$G36),0)</f>
        <v>0</v>
      </c>
      <c r="AZ36" s="67" cm="1">
        <f t="array" ref="AZ36">IFERROR((IF(AY$3-$F36&lt;0,0,IF(AY$3-$F36&gt;200,0,INDEX('Modeller - CO2'!$F$4:$AT$59,MATCH('Opgørelse - CO2'!$I36,'Modeller - CO2'!$A$4:$A$59,0),(AY$3-$F36)/5+1)))*$D36*$G36),0)</f>
        <v>0</v>
      </c>
      <c r="BA36" s="67" cm="1">
        <f t="array" ref="BA36">IFERROR((IF(AZ$3-$F36&lt;0,0,IF(AZ$3-$F36&gt;200,0,INDEX('Modeller - CO2'!$F$4:$AT$59,MATCH('Opgørelse - CO2'!$I36,'Modeller - CO2'!$A$4:$A$59,0),(AZ$3-$F36)/5+1)))*$D36*$G36),0)</f>
        <v>0</v>
      </c>
      <c r="BB36" s="67" cm="1">
        <f t="array" ref="BB36">IFERROR((IF(BA$3-$F36&lt;0,0,IF(BA$3-$F36&gt;200,0,INDEX('Modeller - CO2'!$F$4:$AT$59,MATCH('Opgørelse - CO2'!$I36,'Modeller - CO2'!$A$4:$A$59,0),(BA$3-$F36)/5+1)))*$D36*$G36),0)</f>
        <v>0</v>
      </c>
      <c r="BC36" s="67" cm="1">
        <f t="array" ref="BC36">IFERROR((IF(BB$3-$F36&lt;0,0,IF(BB$3-$F36&gt;200,0,INDEX('Modeller - CO2'!$F$4:$AT$59,MATCH('Opgørelse - CO2'!$I36,'Modeller - CO2'!$A$4:$A$59,0),(BB$3-$F36)/5+1)))*$D36*$G36),0)</f>
        <v>0</v>
      </c>
      <c r="BD36" s="67" cm="1">
        <f t="array" ref="BD36">IFERROR((IF(BC$3-$F36&lt;0,0,IF(BC$3-$F36&gt;200,0,INDEX('Modeller - CO2'!$F$4:$AT$59,MATCH('Opgørelse - CO2'!$I36,'Modeller - CO2'!$A$4:$A$59,0),(BC$3-$F36)/5+1)))*$D36*$G36),0)</f>
        <v>0</v>
      </c>
      <c r="BE36" s="67" cm="1">
        <f t="array" ref="BE36">IFERROR((IF(BD$3-$F36&lt;0,0,IF(BD$3-$F36&gt;200,0,INDEX('Modeller - CO2'!$F$4:$AT$59,MATCH('Opgørelse - CO2'!$I36,'Modeller - CO2'!$A$4:$A$59,0),(BD$3-$F36)/5+1)))*$D36*$G36),0)</f>
        <v>0</v>
      </c>
      <c r="BF36" s="67" cm="1">
        <f t="array" ref="BF36">IFERROR((IF(BE$3-$F36&lt;0,0,IF(BE$3-$F36&gt;200,0,INDEX('Modeller - CO2'!$F$4:$AT$59,MATCH('Opgørelse - CO2'!$I36,'Modeller - CO2'!$A$4:$A$59,0),(BE$3-$F36)/5+1)))*$D36*$G36),0)</f>
        <v>0</v>
      </c>
      <c r="BI36" s="67" cm="1">
        <f t="array" ref="BI36">IF($H36="ja",(IF(Q$3-$F36&lt;0,0,IF(Q$3-$F36&gt;200,0,INDEX('Modeller - CO2'!$F$4:$AT$59,MATCH("Jordbund",'Modeller - CO2'!$A$4:$A$59,0),(Q$3-$F36)/5+1)))*$D36*$G36),0)</f>
        <v>0</v>
      </c>
      <c r="BJ36" s="67" cm="1">
        <f t="array" ref="BJ36">IF($H36="ja",(IF(R$3-$F36&lt;0,0,IF(R$3-$F36&gt;200,0,INDEX('Modeller - CO2'!$F$4:$AT$59,MATCH("Jordbund",'Modeller - CO2'!$A$4:$A$59,0),(R$3-$F36)/5+1)))*$D36*$G36),0)</f>
        <v>0</v>
      </c>
      <c r="BK36" s="67" cm="1">
        <f t="array" ref="BK36">IF($H36="ja",(IF(S$3-$F36&lt;0,0,IF(S$3-$F36&gt;200,0,INDEX('Modeller - CO2'!$F$4:$AT$59,MATCH("Jordbund",'Modeller - CO2'!$A$4:$A$59,0),(S$3-$F36)/5+1)))*$D36*$G36),0)</f>
        <v>0</v>
      </c>
      <c r="BL36" s="67" cm="1">
        <f t="array" ref="BL36">IF($H36="ja",(IF(T$3-$F36&lt;0,0,IF(T$3-$F36&gt;200,0,INDEX('Modeller - CO2'!$F$4:$AT$59,MATCH("Jordbund",'Modeller - CO2'!$A$4:$A$59,0),(T$3-$F36)/5+1)))*$D36*$G36),0)</f>
        <v>0</v>
      </c>
      <c r="BM36" s="67" cm="1">
        <f t="array" ref="BM36">IF($H36="ja",(IF(U$3-$F36&lt;0,0,IF(U$3-$F36&gt;200,0,INDEX('Modeller - CO2'!$F$4:$AT$59,MATCH("Jordbund",'Modeller - CO2'!$A$4:$A$59,0),(U$3-$F36)/5+1)))*$D36*$G36),0)</f>
        <v>0</v>
      </c>
      <c r="BN36" s="67" cm="1">
        <f t="array" ref="BN36">IF($H36="ja",(IF(V$3-$F36&lt;0,0,IF(V$3-$F36&gt;200,0,INDEX('Modeller - CO2'!$F$4:$AT$59,MATCH("Jordbund",'Modeller - CO2'!$A$4:$A$59,0),(V$3-$F36)/5+1)))*$D36*$G36),0)</f>
        <v>0</v>
      </c>
      <c r="BO36" s="67" cm="1">
        <f t="array" ref="BO36">IF($H36="ja",(IF(W$3-$F36&lt;0,0,IF(W$3-$F36&gt;200,0,INDEX('Modeller - CO2'!$F$4:$AT$59,MATCH("Jordbund",'Modeller - CO2'!$A$4:$A$59,0),(W$3-$F36)/5+1)))*$D36*$G36),0)</f>
        <v>0</v>
      </c>
      <c r="BP36" s="67" cm="1">
        <f t="array" ref="BP36">IF($H36="ja",(IF(X$3-$F36&lt;0,0,IF(X$3-$F36&gt;200,0,INDEX('Modeller - CO2'!$F$4:$AT$59,MATCH("Jordbund",'Modeller - CO2'!$A$4:$A$59,0),(X$3-$F36)/5+1)))*$D36*$G36),0)</f>
        <v>0</v>
      </c>
      <c r="BQ36" s="67" cm="1">
        <f t="array" ref="BQ36">IF($H36="ja",(IF(Y$3-$F36&lt;0,0,IF(Y$3-$F36&gt;200,0,INDEX('Modeller - CO2'!$F$4:$AT$59,MATCH("Jordbund",'Modeller - CO2'!$A$4:$A$59,0),(Y$3-$F36)/5+1)))*$D36*$G36),0)</f>
        <v>0</v>
      </c>
      <c r="BR36" s="67" cm="1">
        <f t="array" ref="BR36">IF($H36="ja",(IF(Z$3-$F36&lt;0,0,IF(Z$3-$F36&gt;200,0,INDEX('Modeller - CO2'!$F$4:$AT$59,MATCH("Jordbund",'Modeller - CO2'!$A$4:$A$59,0),(Z$3-$F36)/5+1)))*$D36*$G36),0)</f>
        <v>0</v>
      </c>
      <c r="BS36" s="67" cm="1">
        <f t="array" ref="BS36">IF($H36="ja",(IF(AA$3-$F36&lt;0,0,IF(AA$3-$F36&gt;200,0,INDEX('Modeller - CO2'!$F$4:$AT$59,MATCH("Jordbund",'Modeller - CO2'!$A$4:$A$59,0),(AA$3-$F36)/5+1)))*$D36*$G36),0)</f>
        <v>0</v>
      </c>
      <c r="BT36" s="67" cm="1">
        <f t="array" ref="BT36">IF($H36="ja",(IF(AB$3-$F36&lt;0,0,IF(AB$3-$F36&gt;200,0,INDEX('Modeller - CO2'!$F$4:$AT$59,MATCH("Jordbund",'Modeller - CO2'!$A$4:$A$59,0),(AB$3-$F36)/5+1)))*$D36*$G36),0)</f>
        <v>0</v>
      </c>
      <c r="BU36" s="67" cm="1">
        <f t="array" ref="BU36">IF($H36="ja",(IF(AC$3-$F36&lt;0,0,IF(AC$3-$F36&gt;200,0,INDEX('Modeller - CO2'!$F$4:$AT$59,MATCH("Jordbund",'Modeller - CO2'!$A$4:$A$59,0),(AC$3-$F36)/5+1)))*$D36*$G36),0)</f>
        <v>0</v>
      </c>
      <c r="BV36" s="67" cm="1">
        <f t="array" ref="BV36">IF($H36="ja",(IF(AD$3-$F36&lt;0,0,IF(AD$3-$F36&gt;200,0,INDEX('Modeller - CO2'!$F$4:$AT$59,MATCH("Jordbund",'Modeller - CO2'!$A$4:$A$59,0),(AD$3-$F36)/5+1)))*$D36*$G36),0)</f>
        <v>0</v>
      </c>
      <c r="BW36" s="67" cm="1">
        <f t="array" ref="BW36">IF($H36="ja",(IF(AE$3-$F36&lt;0,0,IF(AE$3-$F36&gt;200,0,INDEX('Modeller - CO2'!$F$4:$AT$59,MATCH("Jordbund",'Modeller - CO2'!$A$4:$A$59,0),(AE$3-$F36)/5+1)))*$D36*$G36),0)</f>
        <v>0</v>
      </c>
      <c r="BX36" s="67" cm="1">
        <f t="array" ref="BX36">IF($H36="ja",(IF(AF$3-$F36&lt;0,0,IF(AF$3-$F36&gt;200,0,INDEX('Modeller - CO2'!$F$4:$AT$59,MATCH("Jordbund",'Modeller - CO2'!$A$4:$A$59,0),(AF$3-$F36)/5+1)))*$D36*$G36),0)</f>
        <v>0</v>
      </c>
      <c r="BY36" s="67" cm="1">
        <f t="array" ref="BY36">IF($H36="ja",(IF(AG$3-$F36&lt;0,0,IF(AG$3-$F36&gt;200,0,INDEX('Modeller - CO2'!$F$4:$AT$59,MATCH("Jordbund",'Modeller - CO2'!$A$4:$A$59,0),(AG$3-$F36)/5+1)))*$D36*$G36),0)</f>
        <v>0</v>
      </c>
      <c r="BZ36" s="67" cm="1">
        <f t="array" ref="BZ36">IF($H36="ja",(IF(AH$3-$F36&lt;0,0,IF(AH$3-$F36&gt;200,0,INDEX('Modeller - CO2'!$F$4:$AT$59,MATCH("Jordbund",'Modeller - CO2'!$A$4:$A$59,0),(AH$3-$F36)/5+1)))*$D36*$G36),0)</f>
        <v>0</v>
      </c>
      <c r="CA36" s="67" cm="1">
        <f t="array" ref="CA36">IF($H36="ja",(IF(AI$3-$F36&lt;0,0,IF(AI$3-$F36&gt;200,0,INDEX('Modeller - CO2'!$F$4:$AT$59,MATCH("Jordbund",'Modeller - CO2'!$A$4:$A$59,0),(AI$3-$F36)/5+1)))*$D36*$G36),0)</f>
        <v>0</v>
      </c>
      <c r="CB36" s="67" cm="1">
        <f t="array" ref="CB36">IF($H36="ja",(IF(AJ$3-$F36&lt;0,0,IF(AJ$3-$F36&gt;200,0,INDEX('Modeller - CO2'!$F$4:$AT$59,MATCH("Jordbund",'Modeller - CO2'!$A$4:$A$59,0),(AJ$3-$F36)/5+1)))*$D36*$G36),0)</f>
        <v>0</v>
      </c>
      <c r="CC36" s="67" cm="1">
        <f t="array" ref="CC36">IF($H36="ja",(IF(AK$3-$F36&lt;0,0,IF(AK$3-$F36&gt;200,0,INDEX('Modeller - CO2'!$F$4:$AT$59,MATCH("Jordbund",'Modeller - CO2'!$A$4:$A$59,0),(AK$3-$F36)/5+1)))*$D36*$G36),0)</f>
        <v>0</v>
      </c>
      <c r="CD36" s="67" cm="1">
        <f t="array" ref="CD36">IF($H36="ja",(IF(AL$3-$F36&lt;0,0,IF(AL$3-$F36&gt;200,0,INDEX('Modeller - CO2'!$F$4:$AT$59,MATCH("Jordbund",'Modeller - CO2'!$A$4:$A$59,0),(AL$3-$F36)/5+1)))*$D36*$G36),0)</f>
        <v>0</v>
      </c>
      <c r="CE36" s="67" cm="1">
        <f t="array" ref="CE36">IF($H36="ja",(IF(AM$3-$F36&lt;0,0,IF(AM$3-$F36&gt;200,0,INDEX('Modeller - CO2'!$F$4:$AT$59,MATCH("Jordbund",'Modeller - CO2'!$A$4:$A$59,0),(AM$3-$F36)/5+1)))*$D36*$G36),0)</f>
        <v>0</v>
      </c>
      <c r="CF36" s="67" cm="1">
        <f t="array" ref="CF36">IF($H36="ja",(IF(AN$3-$F36&lt;0,0,IF(AN$3-$F36&gt;200,0,INDEX('Modeller - CO2'!$F$4:$AT$59,MATCH("Jordbund",'Modeller - CO2'!$A$4:$A$59,0),(AN$3-$F36)/5+1)))*$D36*$G36),0)</f>
        <v>0</v>
      </c>
      <c r="CG36" s="67" cm="1">
        <f t="array" ref="CG36">IF($H36="ja",(IF(AO$3-$F36&lt;0,0,IF(AO$3-$F36&gt;200,0,INDEX('Modeller - CO2'!$F$4:$AT$59,MATCH("Jordbund",'Modeller - CO2'!$A$4:$A$59,0),(AO$3-$F36)/5+1)))*$D36*$G36),0)</f>
        <v>0</v>
      </c>
      <c r="CH36" s="67" cm="1">
        <f t="array" ref="CH36">IF($H36="ja",(IF(AP$3-$F36&lt;0,0,IF(AP$3-$F36&gt;200,0,INDEX('Modeller - CO2'!$F$4:$AT$59,MATCH("Jordbund",'Modeller - CO2'!$A$4:$A$59,0),(AP$3-$F36)/5+1)))*$D36*$G36),0)</f>
        <v>0</v>
      </c>
      <c r="CI36" s="67" cm="1">
        <f t="array" ref="CI36">IF($H36="ja",(IF(AQ$3-$F36&lt;0,0,IF(AQ$3-$F36&gt;200,0,INDEX('Modeller - CO2'!$F$4:$AT$59,MATCH("Jordbund",'Modeller - CO2'!$A$4:$A$59,0),(AQ$3-$F36)/5+1)))*$D36*$G36),0)</f>
        <v>0</v>
      </c>
      <c r="CJ36" s="67" cm="1">
        <f t="array" ref="CJ36">IF($H36="ja",(IF(AR$3-$F36&lt;0,0,IF(AR$3-$F36&gt;200,0,INDEX('Modeller - CO2'!$F$4:$AT$59,MATCH("Jordbund",'Modeller - CO2'!$A$4:$A$59,0),(AR$3-$F36)/5+1)))*$D36*$G36),0)</f>
        <v>0</v>
      </c>
      <c r="CK36" s="67" cm="1">
        <f t="array" ref="CK36">IF($H36="ja",(IF(AS$3-$F36&lt;0,0,IF(AS$3-$F36&gt;200,0,INDEX('Modeller - CO2'!$F$4:$AT$59,MATCH("Jordbund",'Modeller - CO2'!$A$4:$A$59,0),(AS$3-$F36)/5+1)))*$D36*$G36),0)</f>
        <v>0</v>
      </c>
      <c r="CL36" s="67" cm="1">
        <f t="array" ref="CL36">IF($H36="ja",(IF(AT$3-$F36&lt;0,0,IF(AT$3-$F36&gt;200,0,INDEX('Modeller - CO2'!$F$4:$AT$59,MATCH("Jordbund",'Modeller - CO2'!$A$4:$A$59,0),(AT$3-$F36)/5+1)))*$D36*$G36),0)</f>
        <v>0</v>
      </c>
      <c r="CM36" s="67" cm="1">
        <f t="array" ref="CM36">IF($H36="ja",(IF(AU$3-$F36&lt;0,0,IF(AU$3-$F36&gt;200,0,INDEX('Modeller - CO2'!$F$4:$AT$59,MATCH("Jordbund",'Modeller - CO2'!$A$4:$A$59,0),(AU$3-$F36)/5+1)))*$D36*$G36),0)</f>
        <v>0</v>
      </c>
      <c r="CN36" s="67" cm="1">
        <f t="array" ref="CN36">IF($H36="ja",(IF(AV$3-$F36&lt;0,0,IF(AV$3-$F36&gt;200,0,INDEX('Modeller - CO2'!$F$4:$AT$59,MATCH("Jordbund",'Modeller - CO2'!$A$4:$A$59,0),(AV$3-$F36)/5+1)))*$D36*$G36),0)</f>
        <v>0</v>
      </c>
      <c r="CO36" s="67" cm="1">
        <f t="array" ref="CO36">IF($H36="ja",(IF(AW$3-$F36&lt;0,0,IF(AW$3-$F36&gt;200,0,INDEX('Modeller - CO2'!$F$4:$AT$59,MATCH("Jordbund",'Modeller - CO2'!$A$4:$A$59,0),(AW$3-$F36)/5+1)))*$D36*$G36),0)</f>
        <v>0</v>
      </c>
      <c r="CP36" s="67" cm="1">
        <f t="array" ref="CP36">IF($H36="ja",(IF(AX$3-$F36&lt;0,0,IF(AX$3-$F36&gt;200,0,INDEX('Modeller - CO2'!$F$4:$AT$59,MATCH("Jordbund",'Modeller - CO2'!$A$4:$A$59,0),(AX$3-$F36)/5+1)))*$D36*$G36),0)</f>
        <v>0</v>
      </c>
      <c r="CQ36" s="67" cm="1">
        <f t="array" ref="CQ36">IF($H36="ja",(IF(AY$3-$F36&lt;0,0,IF(AY$3-$F36&gt;200,0,INDEX('Modeller - CO2'!$F$4:$AT$59,MATCH("Jordbund",'Modeller - CO2'!$A$4:$A$59,0),(AY$3-$F36)/5+1)))*$D36*$G36),0)</f>
        <v>0</v>
      </c>
      <c r="CR36" s="67" cm="1">
        <f t="array" ref="CR36">IF($H36="ja",(IF(AZ$3-$F36&lt;0,0,IF(AZ$3-$F36&gt;200,0,INDEX('Modeller - CO2'!$F$4:$AT$59,MATCH("Jordbund",'Modeller - CO2'!$A$4:$A$59,0),(AZ$3-$F36)/5+1)))*$D36*$G36),0)</f>
        <v>0</v>
      </c>
      <c r="CS36" s="67" cm="1">
        <f t="array" ref="CS36">IF($H36="ja",(IF(BA$3-$F36&lt;0,0,IF(BA$3-$F36&gt;200,0,INDEX('Modeller - CO2'!$F$4:$AT$59,MATCH("Jordbund",'Modeller - CO2'!$A$4:$A$59,0),(BA$3-$F36)/5+1)))*$D36*$G36),0)</f>
        <v>0</v>
      </c>
      <c r="CT36" s="67" cm="1">
        <f t="array" ref="CT36">IF($H36="ja",(IF(BB$3-$F36&lt;0,0,IF(BB$3-$F36&gt;200,0,INDEX('Modeller - CO2'!$F$4:$AT$59,MATCH("Jordbund",'Modeller - CO2'!$A$4:$A$59,0),(BB$3-$F36)/5+1)))*$D36*$G36),0)</f>
        <v>0</v>
      </c>
      <c r="CU36" s="67" cm="1">
        <f t="array" ref="CU36">IF($H36="ja",(IF(BC$3-$F36&lt;0,0,IF(BC$3-$F36&gt;200,0,INDEX('Modeller - CO2'!$F$4:$AT$59,MATCH("Jordbund",'Modeller - CO2'!$A$4:$A$59,0),(BC$3-$F36)/5+1)))*$D36*$G36),0)</f>
        <v>0</v>
      </c>
      <c r="CV36" s="67" cm="1">
        <f t="array" ref="CV36">IF($H36="ja",(IF(BD$3-$F36&lt;0,0,IF(BD$3-$F36&gt;200,0,INDEX('Modeller - CO2'!$F$4:$AT$59,MATCH("Jordbund",'Modeller - CO2'!$A$4:$A$59,0),(BD$3-$F36)/5+1)))*$D36*$G36),0)</f>
        <v>0</v>
      </c>
      <c r="CW36" s="67" cm="1">
        <f t="array" ref="CW36">IF($H36="ja",(IF(BE$3-$F36&lt;0,0,IF(BE$3-$F36&gt;200,0,INDEX('Modeller - CO2'!$F$4:$AT$59,MATCH("Jordbund",'Modeller - CO2'!$A$4:$A$59,0),(BE$3-$F36)/5+1)))*$D36*$G36),0)</f>
        <v>0</v>
      </c>
      <c r="CZ36" s="67" cm="1">
        <f t="array" ref="CZ36">IF($P36="ja",(IF(CY$3-$F36&lt;0,0,IF(CY$3-$F36&gt;200,0,INDEX('Modeller - CO2'!$F$4:$AT$59,MATCH("Litter og dødt ved",'Modeller - CO2'!$A$4:$A$59,0),(CY$3-$F36)/5+1)))*$D36*$G36),0)</f>
        <v>0</v>
      </c>
      <c r="DA36" s="67" cm="1">
        <f t="array" ref="DA36">IF($P36="ja",(IF(CZ$3-$F36&lt;0,0,IF(CZ$3-$F36&gt;200,0,INDEX('Modeller - CO2'!$F$4:$AT$59,MATCH("Litter og dødt ved",'Modeller - CO2'!$A$4:$A$59,0),(CZ$3-$F36)/5+1)))*$D36*$G36),0)</f>
        <v>0</v>
      </c>
      <c r="DB36" s="67" cm="1">
        <f t="array" ref="DB36">IF($P36="ja",(IF(DA$3-$F36&lt;0,0,IF(DA$3-$F36&gt;200,0,INDEX('Modeller - CO2'!$F$4:$AT$59,MATCH("Litter og dødt ved",'Modeller - CO2'!$A$4:$A$59,0),(DA$3-$F36)/5+1)))*$D36*$G36),0)</f>
        <v>0</v>
      </c>
      <c r="DC36" s="67" cm="1">
        <f t="array" ref="DC36">IF($P36="ja",(IF(DB$3-$F36&lt;0,0,IF(DB$3-$F36&gt;200,0,INDEX('Modeller - CO2'!$F$4:$AT$59,MATCH("Litter og dødt ved",'Modeller - CO2'!$A$4:$A$59,0),(DB$3-$F36)/5+1)))*$D36*$G36),0)</f>
        <v>0</v>
      </c>
      <c r="DD36" s="67" cm="1">
        <f t="array" ref="DD36">IF($P36="ja",(IF(DC$3-$F36&lt;0,0,IF(DC$3-$F36&gt;200,0,INDEX('Modeller - CO2'!$F$4:$AT$59,MATCH("Litter og dødt ved",'Modeller - CO2'!$A$4:$A$59,0),(DC$3-$F36)/5+1)))*$D36*$G36),0)</f>
        <v>0</v>
      </c>
      <c r="DE36" s="67" cm="1">
        <f t="array" ref="DE36">IF($P36="ja",(IF(DD$3-$F36&lt;0,0,IF(DD$3-$F36&gt;200,0,INDEX('Modeller - CO2'!$F$4:$AT$59,MATCH("Litter og dødt ved",'Modeller - CO2'!$A$4:$A$59,0),(DD$3-$F36)/5+1)))*$D36*$G36),0)</f>
        <v>0</v>
      </c>
      <c r="DF36" s="67" cm="1">
        <f t="array" ref="DF36">IF($P36="ja",(IF(DE$3-$F36&lt;0,0,IF(DE$3-$F36&gt;200,0,INDEX('Modeller - CO2'!$F$4:$AT$59,MATCH("Litter og dødt ved",'Modeller - CO2'!$A$4:$A$59,0),(DE$3-$F36)/5+1)))*$D36*$G36),0)</f>
        <v>0</v>
      </c>
      <c r="DG36" s="67" cm="1">
        <f t="array" ref="DG36">IF($P36="ja",(IF(DF$3-$F36&lt;0,0,IF(DF$3-$F36&gt;200,0,INDEX('Modeller - CO2'!$F$4:$AT$59,MATCH("Litter og dødt ved",'Modeller - CO2'!$A$4:$A$59,0),(DF$3-$F36)/5+1)))*$D36*$G36),0)</f>
        <v>0</v>
      </c>
      <c r="DH36" s="67" cm="1">
        <f t="array" ref="DH36">IF($P36="ja",(IF(DG$3-$F36&lt;0,0,IF(DG$3-$F36&gt;200,0,INDEX('Modeller - CO2'!$F$4:$AT$59,MATCH("Litter og dødt ved",'Modeller - CO2'!$A$4:$A$59,0),(DG$3-$F36)/5+1)))*$D36*$G36),0)</f>
        <v>0</v>
      </c>
      <c r="DI36" s="67" cm="1">
        <f t="array" ref="DI36">IF($P36="ja",(IF(DH$3-$F36&lt;0,0,IF(DH$3-$F36&gt;200,0,INDEX('Modeller - CO2'!$F$4:$AT$59,MATCH("Litter og dødt ved",'Modeller - CO2'!$A$4:$A$59,0),(DH$3-$F36)/5+1)))*$D36*$G36),0)</f>
        <v>0</v>
      </c>
      <c r="DJ36" s="67" cm="1">
        <f t="array" ref="DJ36">IF($P36="ja",(IF(DI$3-$F36&lt;0,0,IF(DI$3-$F36&gt;200,0,INDEX('Modeller - CO2'!$F$4:$AT$59,MATCH("Litter og dødt ved",'Modeller - CO2'!$A$4:$A$59,0),(DI$3-$F36)/5+1)))*$D36*$G36),0)</f>
        <v>0</v>
      </c>
      <c r="DK36" s="67" cm="1">
        <f t="array" ref="DK36">IF($P36="ja",(IF(DJ$3-$F36&lt;0,0,IF(DJ$3-$F36&gt;200,0,INDEX('Modeller - CO2'!$F$4:$AT$59,MATCH("Litter og dødt ved",'Modeller - CO2'!$A$4:$A$59,0),(DJ$3-$F36)/5+1)))*$D36*$G36),0)</f>
        <v>0</v>
      </c>
      <c r="DL36" s="67" cm="1">
        <f t="array" ref="DL36">IF($P36="ja",(IF(DK$3-$F36&lt;0,0,IF(DK$3-$F36&gt;200,0,INDEX('Modeller - CO2'!$F$4:$AT$59,MATCH("Litter og dødt ved",'Modeller - CO2'!$A$4:$A$59,0),(DK$3-$F36)/5+1)))*$D36*$G36),0)</f>
        <v>0</v>
      </c>
      <c r="DM36" s="67" cm="1">
        <f t="array" ref="DM36">IF($P36="ja",(IF(DL$3-$F36&lt;0,0,IF(DL$3-$F36&gt;200,0,INDEX('Modeller - CO2'!$F$4:$AT$59,MATCH("Litter og dødt ved",'Modeller - CO2'!$A$4:$A$59,0),(DL$3-$F36)/5+1)))*$D36*$G36),0)</f>
        <v>0</v>
      </c>
      <c r="DN36" s="67" cm="1">
        <f t="array" ref="DN36">IF($P36="ja",(IF(DM$3-$F36&lt;0,0,IF(DM$3-$F36&gt;200,0,INDEX('Modeller - CO2'!$F$4:$AT$59,MATCH("Litter og dødt ved",'Modeller - CO2'!$A$4:$A$59,0),(DM$3-$F36)/5+1)))*$D36*$G36),0)</f>
        <v>0</v>
      </c>
      <c r="DO36" s="67" cm="1">
        <f t="array" ref="DO36">IF($P36="ja",(IF(DN$3-$F36&lt;0,0,IF(DN$3-$F36&gt;200,0,INDEX('Modeller - CO2'!$F$4:$AT$59,MATCH("Litter og dødt ved",'Modeller - CO2'!$A$4:$A$59,0),(DN$3-$F36)/5+1)))*$D36*$G36),0)</f>
        <v>0</v>
      </c>
      <c r="DP36" s="67" cm="1">
        <f t="array" ref="DP36">IF($P36="ja",(IF(DO$3-$F36&lt;0,0,IF(DO$3-$F36&gt;200,0,INDEX('Modeller - CO2'!$F$4:$AT$59,MATCH("Litter og dødt ved",'Modeller - CO2'!$A$4:$A$59,0),(DO$3-$F36)/5+1)))*$D36*$G36),0)</f>
        <v>0</v>
      </c>
      <c r="DQ36" s="67" cm="1">
        <f t="array" ref="DQ36">IF($P36="ja",(IF(DP$3-$F36&lt;0,0,IF(DP$3-$F36&gt;200,0,INDEX('Modeller - CO2'!$F$4:$AT$59,MATCH("Litter og dødt ved",'Modeller - CO2'!$A$4:$A$59,0),(DP$3-$F36)/5+1)))*$D36*$G36),0)</f>
        <v>0</v>
      </c>
      <c r="DR36" s="67" cm="1">
        <f t="array" ref="DR36">IF($P36="ja",(IF(DQ$3-$F36&lt;0,0,IF(DQ$3-$F36&gt;200,0,INDEX('Modeller - CO2'!$F$4:$AT$59,MATCH("Litter og dødt ved",'Modeller - CO2'!$A$4:$A$59,0),(DQ$3-$F36)/5+1)))*$D36*$G36),0)</f>
        <v>0</v>
      </c>
      <c r="DS36" s="67" cm="1">
        <f t="array" ref="DS36">IF($P36="ja",(IF(DR$3-$F36&lt;0,0,IF(DR$3-$F36&gt;200,0,INDEX('Modeller - CO2'!$F$4:$AT$59,MATCH("Litter og dødt ved",'Modeller - CO2'!$A$4:$A$59,0),(DR$3-$F36)/5+1)))*$D36*$G36),0)</f>
        <v>0</v>
      </c>
      <c r="DT36" s="67" cm="1">
        <f t="array" ref="DT36">IF($P36="ja",(IF(DS$3-$F36&lt;0,0,IF(DS$3-$F36&gt;200,0,INDEX('Modeller - CO2'!$F$4:$AT$59,MATCH("Litter og dødt ved",'Modeller - CO2'!$A$4:$A$59,0),(DS$3-$F36)/5+1)))*$D36*$G36),0)</f>
        <v>0</v>
      </c>
      <c r="DU36" s="67" cm="1">
        <f t="array" ref="DU36">IF($P36="ja",(IF(DT$3-$F36&lt;0,0,IF(DT$3-$F36&gt;200,0,INDEX('Modeller - CO2'!$F$4:$AT$59,MATCH("Litter og dødt ved",'Modeller - CO2'!$A$4:$A$59,0),(DT$3-$F36)/5+1)))*$D36*$G36),0)</f>
        <v>0</v>
      </c>
      <c r="DV36" s="67" cm="1">
        <f t="array" ref="DV36">IF($P36="ja",(IF(DU$3-$F36&lt;0,0,IF(DU$3-$F36&gt;200,0,INDEX('Modeller - CO2'!$F$4:$AT$59,MATCH("Litter og dødt ved",'Modeller - CO2'!$A$4:$A$59,0),(DU$3-$F36)/5+1)))*$D36*$G36),0)</f>
        <v>0</v>
      </c>
      <c r="DW36" s="67" cm="1">
        <f t="array" ref="DW36">IF($P36="ja",(IF(DV$3-$F36&lt;0,0,IF(DV$3-$F36&gt;200,0,INDEX('Modeller - CO2'!$F$4:$AT$59,MATCH("Litter og dødt ved",'Modeller - CO2'!$A$4:$A$59,0),(DV$3-$F36)/5+1)))*$D36*$G36),0)</f>
        <v>0</v>
      </c>
      <c r="DX36" s="67" cm="1">
        <f t="array" ref="DX36">IF($P36="ja",(IF(DW$3-$F36&lt;0,0,IF(DW$3-$F36&gt;200,0,INDEX('Modeller - CO2'!$F$4:$AT$59,MATCH("Litter og dødt ved",'Modeller - CO2'!$A$4:$A$59,0),(DW$3-$F36)/5+1)))*$D36*$G36),0)</f>
        <v>0</v>
      </c>
      <c r="DY36" s="67" cm="1">
        <f t="array" ref="DY36">IF($P36="ja",(IF(DX$3-$F36&lt;0,0,IF(DX$3-$F36&gt;200,0,INDEX('Modeller - CO2'!$F$4:$AT$59,MATCH("Litter og dødt ved",'Modeller - CO2'!$A$4:$A$59,0),(DX$3-$F36)/5+1)))*$D36*$G36),0)</f>
        <v>0</v>
      </c>
      <c r="DZ36" s="67" cm="1">
        <f t="array" ref="DZ36">IF($P36="ja",(IF(DY$3-$F36&lt;0,0,IF(DY$3-$F36&gt;200,0,INDEX('Modeller - CO2'!$F$4:$AT$59,MATCH("Litter og dødt ved",'Modeller - CO2'!$A$4:$A$59,0),(DY$3-$F36)/5+1)))*$D36*$G36),0)</f>
        <v>0</v>
      </c>
      <c r="EA36" s="67" cm="1">
        <f t="array" ref="EA36">IF($P36="ja",(IF(DZ$3-$F36&lt;0,0,IF(DZ$3-$F36&gt;200,0,INDEX('Modeller - CO2'!$F$4:$AT$59,MATCH("Litter og dødt ved",'Modeller - CO2'!$A$4:$A$59,0),(DZ$3-$F36)/5+1)))*$D36*$G36),0)</f>
        <v>0</v>
      </c>
      <c r="EB36" s="67" cm="1">
        <f t="array" ref="EB36">IF($P36="ja",(IF(EA$3-$F36&lt;0,0,IF(EA$3-$F36&gt;200,0,INDEX('Modeller - CO2'!$F$4:$AT$59,MATCH("Litter og dødt ved",'Modeller - CO2'!$A$4:$A$59,0),(EA$3-$F36)/5+1)))*$D36*$G36),0)</f>
        <v>0</v>
      </c>
      <c r="EC36" s="67" cm="1">
        <f t="array" ref="EC36">IF($P36="ja",(IF(EB$3-$F36&lt;0,0,IF(EB$3-$F36&gt;200,0,INDEX('Modeller - CO2'!$F$4:$AT$59,MATCH("Litter og dødt ved",'Modeller - CO2'!$A$4:$A$59,0),(EB$3-$F36)/5+1)))*$D36*$G36),0)</f>
        <v>0</v>
      </c>
      <c r="ED36" s="67" cm="1">
        <f t="array" ref="ED36">IF($P36="ja",(IF(EC$3-$F36&lt;0,0,IF(EC$3-$F36&gt;200,0,INDEX('Modeller - CO2'!$F$4:$AT$59,MATCH("Litter og dødt ved",'Modeller - CO2'!$A$4:$A$59,0),(EC$3-$F36)/5+1)))*$D36*$G36),0)</f>
        <v>0</v>
      </c>
      <c r="EE36" s="67" cm="1">
        <f t="array" ref="EE36">IF($P36="ja",(IF(ED$3-$F36&lt;0,0,IF(ED$3-$F36&gt;200,0,INDEX('Modeller - CO2'!$F$4:$AT$59,MATCH("Litter og dødt ved",'Modeller - CO2'!$A$4:$A$59,0),(ED$3-$F36)/5+1)))*$D36*$G36),0)</f>
        <v>0</v>
      </c>
      <c r="EF36" s="67" cm="1">
        <f t="array" ref="EF36">IF($P36="ja",(IF(EE$3-$F36&lt;0,0,IF(EE$3-$F36&gt;200,0,INDEX('Modeller - CO2'!$F$4:$AT$59,MATCH("Litter og dødt ved",'Modeller - CO2'!$A$4:$A$59,0),(EE$3-$F36)/5+1)))*$D36*$G36),0)</f>
        <v>0</v>
      </c>
      <c r="EG36" s="67" cm="1">
        <f t="array" ref="EG36">IF($P36="ja",(IF(EF$3-$F36&lt;0,0,IF(EF$3-$F36&gt;200,0,INDEX('Modeller - CO2'!$F$4:$AT$59,MATCH("Litter og dødt ved",'Modeller - CO2'!$A$4:$A$59,0),(EF$3-$F36)/5+1)))*$D36*$G36),0)</f>
        <v>0</v>
      </c>
      <c r="EH36" s="67" cm="1">
        <f t="array" ref="EH36">IF($P36="ja",(IF(EG$3-$F36&lt;0,0,IF(EG$3-$F36&gt;200,0,INDEX('Modeller - CO2'!$F$4:$AT$59,MATCH("Litter og dødt ved",'Modeller - CO2'!$A$4:$A$59,0),(EG$3-$F36)/5+1)))*$D36*$G36),0)</f>
        <v>0</v>
      </c>
      <c r="EI36" s="67" cm="1">
        <f t="array" ref="EI36">IF($P36="ja",(IF(EH$3-$F36&lt;0,0,IF(EH$3-$F36&gt;200,0,INDEX('Modeller - CO2'!$F$4:$AT$59,MATCH("Litter og dødt ved",'Modeller - CO2'!$A$4:$A$59,0),(EH$3-$F36)/5+1)))*$D36*$G36),0)</f>
        <v>0</v>
      </c>
      <c r="EJ36" s="67" cm="1">
        <f t="array" ref="EJ36">IF($P36="ja",(IF(EI$3-$F36&lt;0,0,IF(EI$3-$F36&gt;200,0,INDEX('Modeller - CO2'!$F$4:$AT$59,MATCH("Litter og dødt ved",'Modeller - CO2'!$A$4:$A$59,0),(EI$3-$F36)/5+1)))*$D36*$G36),0)</f>
        <v>0</v>
      </c>
      <c r="EK36" s="67" cm="1">
        <f t="array" ref="EK36">IF($P36="ja",(IF(EJ$3-$F36&lt;0,0,IF(EJ$3-$F36&gt;200,0,INDEX('Modeller - CO2'!$F$4:$AT$59,MATCH("Litter og dødt ved",'Modeller - CO2'!$A$4:$A$59,0),(EJ$3-$F36)/5+1)))*$D36*$G36),0)</f>
        <v>0</v>
      </c>
      <c r="EL36" s="67" cm="1">
        <f t="array" ref="EL36">IF($P36="ja",(IF(EK$3-$F36&lt;0,0,IF(EK$3-$F36&gt;200,0,INDEX('Modeller - CO2'!$F$4:$AT$59,MATCH("Litter og dødt ved",'Modeller - CO2'!$A$4:$A$59,0),(EK$3-$F36)/5+1)))*$D36*$G36),0)</f>
        <v>0</v>
      </c>
      <c r="EM36" s="67" cm="1">
        <f t="array" ref="EM36">IF($P36="ja",(IF(EL$3-$F36&lt;0,0,IF(EL$3-$F36&gt;200,0,INDEX('Modeller - CO2'!$F$4:$AT$59,MATCH("Litter og dødt ved",'Modeller - CO2'!$A$4:$A$59,0),(EL$3-$F36)/5+1)))*$D36*$G36),0)</f>
        <v>0</v>
      </c>
      <c r="EN36" s="67" cm="1">
        <f t="array" ref="EN36">IF($P36="ja",(IF(EM$3-$F36&lt;0,0,IF(EM$3-$F36&gt;200,0,INDEX('Modeller - CO2'!$F$4:$AT$59,MATCH("Litter og dødt ved",'Modeller - CO2'!$A$4:$A$59,0),(EM$3-$F36)/5+1)))*$D36*$G36),0)</f>
        <v>0</v>
      </c>
    </row>
    <row r="37" spans="2:144" ht="15.6" x14ac:dyDescent="0.3">
      <c r="B37" s="66">
        <f>'Stamdata - Projektplan'!B81</f>
        <v>0</v>
      </c>
      <c r="C37" s="66">
        <f>'Stamdata - Projektplan'!C81</f>
        <v>0</v>
      </c>
      <c r="D37" s="66">
        <f>'Stamdata - Projektplan'!D81</f>
        <v>0</v>
      </c>
      <c r="E37" s="66">
        <f>'Stamdata - Projektplan'!E81</f>
        <v>0</v>
      </c>
      <c r="F37" s="66">
        <f>'Stamdata - Projektplan'!G81</f>
        <v>0</v>
      </c>
      <c r="G37" s="66">
        <f>'Stamdata - Projektplan'!H81</f>
        <v>0</v>
      </c>
      <c r="H37" s="66">
        <f>'Stamdata - Projektplan'!I81</f>
        <v>0</v>
      </c>
      <c r="I37" s="66">
        <f>'Stamdata - Projektplan'!J81</f>
        <v>0</v>
      </c>
      <c r="J37" s="63" t="str">
        <f>IFERROR(VLOOKUP(I37,'Modeller - CO2'!$A$4:$C$57,3,FALSE),"")</f>
        <v/>
      </c>
      <c r="K37" s="451" t="str">
        <f>IFERROR(VLOOKUP(I37,'Modeller - CO2'!$A$4:$D$57,4,FALSE),"")</f>
        <v/>
      </c>
      <c r="L37" s="453" t="str">
        <f t="shared" si="80"/>
        <v/>
      </c>
      <c r="M37" s="451" t="str">
        <f>IFERROR(VLOOKUP(I37,'Modeller - CO2'!$A$4:$E$57,5,FALSE),"")</f>
        <v/>
      </c>
      <c r="N37" s="453" t="str">
        <f t="shared" si="81"/>
        <v/>
      </c>
      <c r="O37" s="63" t="b">
        <f t="shared" si="79"/>
        <v>1</v>
      </c>
      <c r="P37" s="63" t="str">
        <f t="shared" si="82"/>
        <v>Nej</v>
      </c>
      <c r="R37" s="67" cm="1">
        <f t="array" ref="R37">IFERROR((IF(Q$3-$F37&lt;0,0,IF(Q$3-$F37&gt;200,0,INDEX('Modeller - CO2'!$F$4:$AT$59,MATCH('Opgørelse - CO2'!$I37,'Modeller - CO2'!$A$4:$A$59,0),(Q$3-$F37)/5+1)))*$D37*$G37),0)</f>
        <v>0</v>
      </c>
      <c r="S37" s="67" cm="1">
        <f t="array" ref="S37">IFERROR((IF(R$3-$F37&lt;0,0,IF(R$3-$F37&gt;200,0,INDEX('Modeller - CO2'!$F$4:$AT$59,MATCH('Opgørelse - CO2'!$I37,'Modeller - CO2'!$A$4:$A$59,0),(R$3-$F37)/5+1)))*$D37*$G37),0)</f>
        <v>0</v>
      </c>
      <c r="T37" s="67" cm="1">
        <f t="array" ref="T37">IFERROR((IF(S$3-$F37&lt;0,0,IF(S$3-$F37&gt;200,0,INDEX('Modeller - CO2'!$F$4:$AT$59,MATCH('Opgørelse - CO2'!$I37,'Modeller - CO2'!$A$4:$A$59,0),(S$3-$F37)/5+1)))*$D37*$G37),0)</f>
        <v>0</v>
      </c>
      <c r="U37" s="67" cm="1">
        <f t="array" ref="U37">IFERROR((IF(T$3-$F37&lt;0,0,IF(T$3-$F37&gt;200,0,INDEX('Modeller - CO2'!$F$4:$AT$59,MATCH('Opgørelse - CO2'!$I37,'Modeller - CO2'!$A$4:$A$59,0),(T$3-$F37)/5+1)))*$D37*$G37),0)</f>
        <v>0</v>
      </c>
      <c r="V37" s="67" cm="1">
        <f t="array" ref="V37">IFERROR((IF(U$3-$F37&lt;0,0,IF(U$3-$F37&gt;200,0,INDEX('Modeller - CO2'!$F$4:$AT$59,MATCH('Opgørelse - CO2'!$I37,'Modeller - CO2'!$A$4:$A$59,0),(U$3-$F37)/5+1)))*$D37*$G37),0)</f>
        <v>0</v>
      </c>
      <c r="W37" s="67" cm="1">
        <f t="array" ref="W37">IFERROR((IF(V$3-$F37&lt;0,0,IF(V$3-$F37&gt;200,0,INDEX('Modeller - CO2'!$F$4:$AT$59,MATCH('Opgørelse - CO2'!$I37,'Modeller - CO2'!$A$4:$A$59,0),(V$3-$F37)/5+1)))*$D37*$G37),0)</f>
        <v>0</v>
      </c>
      <c r="X37" s="67" cm="1">
        <f t="array" ref="X37">IFERROR((IF(W$3-$F37&lt;0,0,IF(W$3-$F37&gt;200,0,INDEX('Modeller - CO2'!$F$4:$AT$59,MATCH('Opgørelse - CO2'!$I37,'Modeller - CO2'!$A$4:$A$59,0),(W$3-$F37)/5+1)))*$D37*$G37),0)</f>
        <v>0</v>
      </c>
      <c r="Y37" s="67" cm="1">
        <f t="array" ref="Y37">IFERROR((IF(X$3-$F37&lt;0,0,IF(X$3-$F37&gt;200,0,INDEX('Modeller - CO2'!$F$4:$AT$59,MATCH('Opgørelse - CO2'!$I37,'Modeller - CO2'!$A$4:$A$59,0),(X$3-$F37)/5+1)))*$D37*$G37),0)</f>
        <v>0</v>
      </c>
      <c r="Z37" s="67" cm="1">
        <f t="array" ref="Z37">IFERROR((IF(Y$3-$F37&lt;0,0,IF(Y$3-$F37&gt;200,0,INDEX('Modeller - CO2'!$F$4:$AT$59,MATCH('Opgørelse - CO2'!$I37,'Modeller - CO2'!$A$4:$A$59,0),(Y$3-$F37)/5+1)))*$D37*$G37),0)</f>
        <v>0</v>
      </c>
      <c r="AA37" s="67" cm="1">
        <f t="array" ref="AA37">IFERROR((IF(Z$3-$F37&lt;0,0,IF(Z$3-$F37&gt;200,0,INDEX('Modeller - CO2'!$F$4:$AT$59,MATCH('Opgørelse - CO2'!$I37,'Modeller - CO2'!$A$4:$A$59,0),(Z$3-$F37)/5+1)))*$D37*$G37),0)</f>
        <v>0</v>
      </c>
      <c r="AB37" s="67" cm="1">
        <f t="array" ref="AB37">IFERROR((IF(AA$3-$F37&lt;0,0,IF(AA$3-$F37&gt;200,0,INDEX('Modeller - CO2'!$F$4:$AT$59,MATCH('Opgørelse - CO2'!$I37,'Modeller - CO2'!$A$4:$A$59,0),(AA$3-$F37)/5+1)))*$D37*$G37),0)</f>
        <v>0</v>
      </c>
      <c r="AC37" s="67" cm="1">
        <f t="array" ref="AC37">IFERROR((IF(AB$3-$F37&lt;0,0,IF(AB$3-$F37&gt;200,0,INDEX('Modeller - CO2'!$F$4:$AT$59,MATCH('Opgørelse - CO2'!$I37,'Modeller - CO2'!$A$4:$A$59,0),(AB$3-$F37)/5+1)))*$D37*$G37),0)</f>
        <v>0</v>
      </c>
      <c r="AD37" s="67" cm="1">
        <f t="array" ref="AD37">IFERROR((IF(AC$3-$F37&lt;0,0,IF(AC$3-$F37&gt;200,0,INDEX('Modeller - CO2'!$F$4:$AT$59,MATCH('Opgørelse - CO2'!$I37,'Modeller - CO2'!$A$4:$A$59,0),(AC$3-$F37)/5+1)))*$D37*$G37),0)</f>
        <v>0</v>
      </c>
      <c r="AE37" s="67" cm="1">
        <f t="array" ref="AE37">IFERROR((IF(AD$3-$F37&lt;0,0,IF(AD$3-$F37&gt;200,0,INDEX('Modeller - CO2'!$F$4:$AT$59,MATCH('Opgørelse - CO2'!$I37,'Modeller - CO2'!$A$4:$A$59,0),(AD$3-$F37)/5+1)))*$D37*$G37),0)</f>
        <v>0</v>
      </c>
      <c r="AF37" s="67" cm="1">
        <f t="array" ref="AF37">IFERROR((IF(AE$3-$F37&lt;0,0,IF(AE$3-$F37&gt;200,0,INDEX('Modeller - CO2'!$F$4:$AT$59,MATCH('Opgørelse - CO2'!$I37,'Modeller - CO2'!$A$4:$A$59,0),(AE$3-$F37)/5+1)))*$D37*$G37),0)</f>
        <v>0</v>
      </c>
      <c r="AG37" s="67" cm="1">
        <f t="array" ref="AG37">IFERROR((IF(AF$3-$F37&lt;0,0,IF(AF$3-$F37&gt;200,0,INDEX('Modeller - CO2'!$F$4:$AT$59,MATCH('Opgørelse - CO2'!$I37,'Modeller - CO2'!$A$4:$A$59,0),(AF$3-$F37)/5+1)))*$D37*$G37),0)</f>
        <v>0</v>
      </c>
      <c r="AH37" s="67" cm="1">
        <f t="array" ref="AH37">IFERROR((IF(AG$3-$F37&lt;0,0,IF(AG$3-$F37&gt;200,0,INDEX('Modeller - CO2'!$F$4:$AT$59,MATCH('Opgørelse - CO2'!$I37,'Modeller - CO2'!$A$4:$A$59,0),(AG$3-$F37)/5+1)))*$D37*$G37),0)</f>
        <v>0</v>
      </c>
      <c r="AI37" s="67" cm="1">
        <f t="array" ref="AI37">IFERROR((IF(AH$3-$F37&lt;0,0,IF(AH$3-$F37&gt;200,0,INDEX('Modeller - CO2'!$F$4:$AT$59,MATCH('Opgørelse - CO2'!$I37,'Modeller - CO2'!$A$4:$A$59,0),(AH$3-$F37)/5+1)))*$D37*$G37),0)</f>
        <v>0</v>
      </c>
      <c r="AJ37" s="67" cm="1">
        <f t="array" ref="AJ37">IFERROR((IF(AI$3-$F37&lt;0,0,IF(AI$3-$F37&gt;200,0,INDEX('Modeller - CO2'!$F$4:$AT$59,MATCH('Opgørelse - CO2'!$I37,'Modeller - CO2'!$A$4:$A$59,0),(AI$3-$F37)/5+1)))*$D37*$G37),0)</f>
        <v>0</v>
      </c>
      <c r="AK37" s="67" cm="1">
        <f t="array" ref="AK37">IFERROR((IF(AJ$3-$F37&lt;0,0,IF(AJ$3-$F37&gt;200,0,INDEX('Modeller - CO2'!$F$4:$AT$59,MATCH('Opgørelse - CO2'!$I37,'Modeller - CO2'!$A$4:$A$59,0),(AJ$3-$F37)/5+1)))*$D37*$G37),0)</f>
        <v>0</v>
      </c>
      <c r="AL37" s="67" cm="1">
        <f t="array" ref="AL37">IFERROR((IF(AK$3-$F37&lt;0,0,IF(AK$3-$F37&gt;200,0,INDEX('Modeller - CO2'!$F$4:$AT$59,MATCH('Opgørelse - CO2'!$I37,'Modeller - CO2'!$A$4:$A$59,0),(AK$3-$F37)/5+1)))*$D37*$G37),0)</f>
        <v>0</v>
      </c>
      <c r="AM37" s="67" cm="1">
        <f t="array" ref="AM37">IFERROR((IF(AL$3-$F37&lt;0,0,IF(AL$3-$F37&gt;200,0,INDEX('Modeller - CO2'!$F$4:$AT$59,MATCH('Opgørelse - CO2'!$I37,'Modeller - CO2'!$A$4:$A$59,0),(AL$3-$F37)/5+1)))*$D37*$G37),0)</f>
        <v>0</v>
      </c>
      <c r="AN37" s="67" cm="1">
        <f t="array" ref="AN37">IFERROR((IF(AM$3-$F37&lt;0,0,IF(AM$3-$F37&gt;200,0,INDEX('Modeller - CO2'!$F$4:$AT$59,MATCH('Opgørelse - CO2'!$I37,'Modeller - CO2'!$A$4:$A$59,0),(AM$3-$F37)/5+1)))*$D37*$G37),0)</f>
        <v>0</v>
      </c>
      <c r="AO37" s="67" cm="1">
        <f t="array" ref="AO37">IFERROR((IF(AN$3-$F37&lt;0,0,IF(AN$3-$F37&gt;200,0,INDEX('Modeller - CO2'!$F$4:$AT$59,MATCH('Opgørelse - CO2'!$I37,'Modeller - CO2'!$A$4:$A$59,0),(AN$3-$F37)/5+1)))*$D37*$G37),0)</f>
        <v>0</v>
      </c>
      <c r="AP37" s="67" cm="1">
        <f t="array" ref="AP37">IFERROR((IF(AO$3-$F37&lt;0,0,IF(AO$3-$F37&gt;200,0,INDEX('Modeller - CO2'!$F$4:$AT$59,MATCH('Opgørelse - CO2'!$I37,'Modeller - CO2'!$A$4:$A$59,0),(AO$3-$F37)/5+1)))*$D37*$G37),0)</f>
        <v>0</v>
      </c>
      <c r="AQ37" s="67" cm="1">
        <f t="array" ref="AQ37">IFERROR((IF(AP$3-$F37&lt;0,0,IF(AP$3-$F37&gt;200,0,INDEX('Modeller - CO2'!$F$4:$AT$59,MATCH('Opgørelse - CO2'!$I37,'Modeller - CO2'!$A$4:$A$59,0),(AP$3-$F37)/5+1)))*$D37*$G37),0)</f>
        <v>0</v>
      </c>
      <c r="AR37" s="67" cm="1">
        <f t="array" ref="AR37">IFERROR((IF(AQ$3-$F37&lt;0,0,IF(AQ$3-$F37&gt;200,0,INDEX('Modeller - CO2'!$F$4:$AT$59,MATCH('Opgørelse - CO2'!$I37,'Modeller - CO2'!$A$4:$A$59,0),(AQ$3-$F37)/5+1)))*$D37*$G37),0)</f>
        <v>0</v>
      </c>
      <c r="AS37" s="67" cm="1">
        <f t="array" ref="AS37">IFERROR((IF(AR$3-$F37&lt;0,0,IF(AR$3-$F37&gt;200,0,INDEX('Modeller - CO2'!$F$4:$AT$59,MATCH('Opgørelse - CO2'!$I37,'Modeller - CO2'!$A$4:$A$59,0),(AR$3-$F37)/5+1)))*$D37*$G37),0)</f>
        <v>0</v>
      </c>
      <c r="AT37" s="67" cm="1">
        <f t="array" ref="AT37">IFERROR((IF(AS$3-$F37&lt;0,0,IF(AS$3-$F37&gt;200,0,INDEX('Modeller - CO2'!$F$4:$AT$59,MATCH('Opgørelse - CO2'!$I37,'Modeller - CO2'!$A$4:$A$59,0),(AS$3-$F37)/5+1)))*$D37*$G37),0)</f>
        <v>0</v>
      </c>
      <c r="AU37" s="67" cm="1">
        <f t="array" ref="AU37">IFERROR((IF(AT$3-$F37&lt;0,0,IF(AT$3-$F37&gt;200,0,INDEX('Modeller - CO2'!$F$4:$AT$59,MATCH('Opgørelse - CO2'!$I37,'Modeller - CO2'!$A$4:$A$59,0),(AT$3-$F37)/5+1)))*$D37*$G37),0)</f>
        <v>0</v>
      </c>
      <c r="AV37" s="67" cm="1">
        <f t="array" ref="AV37">IFERROR((IF(AU$3-$F37&lt;0,0,IF(AU$3-$F37&gt;200,0,INDEX('Modeller - CO2'!$F$4:$AT$59,MATCH('Opgørelse - CO2'!$I37,'Modeller - CO2'!$A$4:$A$59,0),(AU$3-$F37)/5+1)))*$D37*$G37),0)</f>
        <v>0</v>
      </c>
      <c r="AW37" s="67" cm="1">
        <f t="array" ref="AW37">IFERROR((IF(AV$3-$F37&lt;0,0,IF(AV$3-$F37&gt;200,0,INDEX('Modeller - CO2'!$F$4:$AT$59,MATCH('Opgørelse - CO2'!$I37,'Modeller - CO2'!$A$4:$A$59,0),(AV$3-$F37)/5+1)))*$D37*$G37),0)</f>
        <v>0</v>
      </c>
      <c r="AX37" s="67" cm="1">
        <f t="array" ref="AX37">IFERROR((IF(AW$3-$F37&lt;0,0,IF(AW$3-$F37&gt;200,0,INDEX('Modeller - CO2'!$F$4:$AT$59,MATCH('Opgørelse - CO2'!$I37,'Modeller - CO2'!$A$4:$A$59,0),(AW$3-$F37)/5+1)))*$D37*$G37),0)</f>
        <v>0</v>
      </c>
      <c r="AY37" s="67" cm="1">
        <f t="array" ref="AY37">IFERROR((IF(AX$3-$F37&lt;0,0,IF(AX$3-$F37&gt;200,0,INDEX('Modeller - CO2'!$F$4:$AT$59,MATCH('Opgørelse - CO2'!$I37,'Modeller - CO2'!$A$4:$A$59,0),(AX$3-$F37)/5+1)))*$D37*$G37),0)</f>
        <v>0</v>
      </c>
      <c r="AZ37" s="67" cm="1">
        <f t="array" ref="AZ37">IFERROR((IF(AY$3-$F37&lt;0,0,IF(AY$3-$F37&gt;200,0,INDEX('Modeller - CO2'!$F$4:$AT$59,MATCH('Opgørelse - CO2'!$I37,'Modeller - CO2'!$A$4:$A$59,0),(AY$3-$F37)/5+1)))*$D37*$G37),0)</f>
        <v>0</v>
      </c>
      <c r="BA37" s="67" cm="1">
        <f t="array" ref="BA37">IFERROR((IF(AZ$3-$F37&lt;0,0,IF(AZ$3-$F37&gt;200,0,INDEX('Modeller - CO2'!$F$4:$AT$59,MATCH('Opgørelse - CO2'!$I37,'Modeller - CO2'!$A$4:$A$59,0),(AZ$3-$F37)/5+1)))*$D37*$G37),0)</f>
        <v>0</v>
      </c>
      <c r="BB37" s="67" cm="1">
        <f t="array" ref="BB37">IFERROR((IF(BA$3-$F37&lt;0,0,IF(BA$3-$F37&gt;200,0,INDEX('Modeller - CO2'!$F$4:$AT$59,MATCH('Opgørelse - CO2'!$I37,'Modeller - CO2'!$A$4:$A$59,0),(BA$3-$F37)/5+1)))*$D37*$G37),0)</f>
        <v>0</v>
      </c>
      <c r="BC37" s="67" cm="1">
        <f t="array" ref="BC37">IFERROR((IF(BB$3-$F37&lt;0,0,IF(BB$3-$F37&gt;200,0,INDEX('Modeller - CO2'!$F$4:$AT$59,MATCH('Opgørelse - CO2'!$I37,'Modeller - CO2'!$A$4:$A$59,0),(BB$3-$F37)/5+1)))*$D37*$G37),0)</f>
        <v>0</v>
      </c>
      <c r="BD37" s="67" cm="1">
        <f t="array" ref="BD37">IFERROR((IF(BC$3-$F37&lt;0,0,IF(BC$3-$F37&gt;200,0,INDEX('Modeller - CO2'!$F$4:$AT$59,MATCH('Opgørelse - CO2'!$I37,'Modeller - CO2'!$A$4:$A$59,0),(BC$3-$F37)/5+1)))*$D37*$G37),0)</f>
        <v>0</v>
      </c>
      <c r="BE37" s="67" cm="1">
        <f t="array" ref="BE37">IFERROR((IF(BD$3-$F37&lt;0,0,IF(BD$3-$F37&gt;200,0,INDEX('Modeller - CO2'!$F$4:$AT$59,MATCH('Opgørelse - CO2'!$I37,'Modeller - CO2'!$A$4:$A$59,0),(BD$3-$F37)/5+1)))*$D37*$G37),0)</f>
        <v>0</v>
      </c>
      <c r="BF37" s="67" cm="1">
        <f t="array" ref="BF37">IFERROR((IF(BE$3-$F37&lt;0,0,IF(BE$3-$F37&gt;200,0,INDEX('Modeller - CO2'!$F$4:$AT$59,MATCH('Opgørelse - CO2'!$I37,'Modeller - CO2'!$A$4:$A$59,0),(BE$3-$F37)/5+1)))*$D37*$G37),0)</f>
        <v>0</v>
      </c>
      <c r="BI37" s="67" cm="1">
        <f t="array" ref="BI37">IF($H37="ja",(IF(Q$3-$F37&lt;0,0,IF(Q$3-$F37&gt;200,0,INDEX('Modeller - CO2'!$F$4:$AT$59,MATCH("Jordbund",'Modeller - CO2'!$A$4:$A$59,0),(Q$3-$F37)/5+1)))*$D37*$G37),0)</f>
        <v>0</v>
      </c>
      <c r="BJ37" s="67" cm="1">
        <f t="array" ref="BJ37">IF($H37="ja",(IF(R$3-$F37&lt;0,0,IF(R$3-$F37&gt;200,0,INDEX('Modeller - CO2'!$F$4:$AT$59,MATCH("Jordbund",'Modeller - CO2'!$A$4:$A$59,0),(R$3-$F37)/5+1)))*$D37*$G37),0)</f>
        <v>0</v>
      </c>
      <c r="BK37" s="67" cm="1">
        <f t="array" ref="BK37">IF($H37="ja",(IF(S$3-$F37&lt;0,0,IF(S$3-$F37&gt;200,0,INDEX('Modeller - CO2'!$F$4:$AT$59,MATCH("Jordbund",'Modeller - CO2'!$A$4:$A$59,0),(S$3-$F37)/5+1)))*$D37*$G37),0)</f>
        <v>0</v>
      </c>
      <c r="BL37" s="67" cm="1">
        <f t="array" ref="BL37">IF($H37="ja",(IF(T$3-$F37&lt;0,0,IF(T$3-$F37&gt;200,0,INDEX('Modeller - CO2'!$F$4:$AT$59,MATCH("Jordbund",'Modeller - CO2'!$A$4:$A$59,0),(T$3-$F37)/5+1)))*$D37*$G37),0)</f>
        <v>0</v>
      </c>
      <c r="BM37" s="67" cm="1">
        <f t="array" ref="BM37">IF($H37="ja",(IF(U$3-$F37&lt;0,0,IF(U$3-$F37&gt;200,0,INDEX('Modeller - CO2'!$F$4:$AT$59,MATCH("Jordbund",'Modeller - CO2'!$A$4:$A$59,0),(U$3-$F37)/5+1)))*$D37*$G37),0)</f>
        <v>0</v>
      </c>
      <c r="BN37" s="67" cm="1">
        <f t="array" ref="BN37">IF($H37="ja",(IF(V$3-$F37&lt;0,0,IF(V$3-$F37&gt;200,0,INDEX('Modeller - CO2'!$F$4:$AT$59,MATCH("Jordbund",'Modeller - CO2'!$A$4:$A$59,0),(V$3-$F37)/5+1)))*$D37*$G37),0)</f>
        <v>0</v>
      </c>
      <c r="BO37" s="67" cm="1">
        <f t="array" ref="BO37">IF($H37="ja",(IF(W$3-$F37&lt;0,0,IF(W$3-$F37&gt;200,0,INDEX('Modeller - CO2'!$F$4:$AT$59,MATCH("Jordbund",'Modeller - CO2'!$A$4:$A$59,0),(W$3-$F37)/5+1)))*$D37*$G37),0)</f>
        <v>0</v>
      </c>
      <c r="BP37" s="67" cm="1">
        <f t="array" ref="BP37">IF($H37="ja",(IF(X$3-$F37&lt;0,0,IF(X$3-$F37&gt;200,0,INDEX('Modeller - CO2'!$F$4:$AT$59,MATCH("Jordbund",'Modeller - CO2'!$A$4:$A$59,0),(X$3-$F37)/5+1)))*$D37*$G37),0)</f>
        <v>0</v>
      </c>
      <c r="BQ37" s="67" cm="1">
        <f t="array" ref="BQ37">IF($H37="ja",(IF(Y$3-$F37&lt;0,0,IF(Y$3-$F37&gt;200,0,INDEX('Modeller - CO2'!$F$4:$AT$59,MATCH("Jordbund",'Modeller - CO2'!$A$4:$A$59,0),(Y$3-$F37)/5+1)))*$D37*$G37),0)</f>
        <v>0</v>
      </c>
      <c r="BR37" s="67" cm="1">
        <f t="array" ref="BR37">IF($H37="ja",(IF(Z$3-$F37&lt;0,0,IF(Z$3-$F37&gt;200,0,INDEX('Modeller - CO2'!$F$4:$AT$59,MATCH("Jordbund",'Modeller - CO2'!$A$4:$A$59,0),(Z$3-$F37)/5+1)))*$D37*$G37),0)</f>
        <v>0</v>
      </c>
      <c r="BS37" s="67" cm="1">
        <f t="array" ref="BS37">IF($H37="ja",(IF(AA$3-$F37&lt;0,0,IF(AA$3-$F37&gt;200,0,INDEX('Modeller - CO2'!$F$4:$AT$59,MATCH("Jordbund",'Modeller - CO2'!$A$4:$A$59,0),(AA$3-$F37)/5+1)))*$D37*$G37),0)</f>
        <v>0</v>
      </c>
      <c r="BT37" s="67" cm="1">
        <f t="array" ref="BT37">IF($H37="ja",(IF(AB$3-$F37&lt;0,0,IF(AB$3-$F37&gt;200,0,INDEX('Modeller - CO2'!$F$4:$AT$59,MATCH("Jordbund",'Modeller - CO2'!$A$4:$A$59,0),(AB$3-$F37)/5+1)))*$D37*$G37),0)</f>
        <v>0</v>
      </c>
      <c r="BU37" s="67" cm="1">
        <f t="array" ref="BU37">IF($H37="ja",(IF(AC$3-$F37&lt;0,0,IF(AC$3-$F37&gt;200,0,INDEX('Modeller - CO2'!$F$4:$AT$59,MATCH("Jordbund",'Modeller - CO2'!$A$4:$A$59,0),(AC$3-$F37)/5+1)))*$D37*$G37),0)</f>
        <v>0</v>
      </c>
      <c r="BV37" s="67" cm="1">
        <f t="array" ref="BV37">IF($H37="ja",(IF(AD$3-$F37&lt;0,0,IF(AD$3-$F37&gt;200,0,INDEX('Modeller - CO2'!$F$4:$AT$59,MATCH("Jordbund",'Modeller - CO2'!$A$4:$A$59,0),(AD$3-$F37)/5+1)))*$D37*$G37),0)</f>
        <v>0</v>
      </c>
      <c r="BW37" s="67" cm="1">
        <f t="array" ref="BW37">IF($H37="ja",(IF(AE$3-$F37&lt;0,0,IF(AE$3-$F37&gt;200,0,INDEX('Modeller - CO2'!$F$4:$AT$59,MATCH("Jordbund",'Modeller - CO2'!$A$4:$A$59,0),(AE$3-$F37)/5+1)))*$D37*$G37),0)</f>
        <v>0</v>
      </c>
      <c r="BX37" s="67" cm="1">
        <f t="array" ref="BX37">IF($H37="ja",(IF(AF$3-$F37&lt;0,0,IF(AF$3-$F37&gt;200,0,INDEX('Modeller - CO2'!$F$4:$AT$59,MATCH("Jordbund",'Modeller - CO2'!$A$4:$A$59,0),(AF$3-$F37)/5+1)))*$D37*$G37),0)</f>
        <v>0</v>
      </c>
      <c r="BY37" s="67" cm="1">
        <f t="array" ref="BY37">IF($H37="ja",(IF(AG$3-$F37&lt;0,0,IF(AG$3-$F37&gt;200,0,INDEX('Modeller - CO2'!$F$4:$AT$59,MATCH("Jordbund",'Modeller - CO2'!$A$4:$A$59,0),(AG$3-$F37)/5+1)))*$D37*$G37),0)</f>
        <v>0</v>
      </c>
      <c r="BZ37" s="67" cm="1">
        <f t="array" ref="BZ37">IF($H37="ja",(IF(AH$3-$F37&lt;0,0,IF(AH$3-$F37&gt;200,0,INDEX('Modeller - CO2'!$F$4:$AT$59,MATCH("Jordbund",'Modeller - CO2'!$A$4:$A$59,0),(AH$3-$F37)/5+1)))*$D37*$G37),0)</f>
        <v>0</v>
      </c>
      <c r="CA37" s="67" cm="1">
        <f t="array" ref="CA37">IF($H37="ja",(IF(AI$3-$F37&lt;0,0,IF(AI$3-$F37&gt;200,0,INDEX('Modeller - CO2'!$F$4:$AT$59,MATCH("Jordbund",'Modeller - CO2'!$A$4:$A$59,0),(AI$3-$F37)/5+1)))*$D37*$G37),0)</f>
        <v>0</v>
      </c>
      <c r="CB37" s="67" cm="1">
        <f t="array" ref="CB37">IF($H37="ja",(IF(AJ$3-$F37&lt;0,0,IF(AJ$3-$F37&gt;200,0,INDEX('Modeller - CO2'!$F$4:$AT$59,MATCH("Jordbund",'Modeller - CO2'!$A$4:$A$59,0),(AJ$3-$F37)/5+1)))*$D37*$G37),0)</f>
        <v>0</v>
      </c>
      <c r="CC37" s="67" cm="1">
        <f t="array" ref="CC37">IF($H37="ja",(IF(AK$3-$F37&lt;0,0,IF(AK$3-$F37&gt;200,0,INDEX('Modeller - CO2'!$F$4:$AT$59,MATCH("Jordbund",'Modeller - CO2'!$A$4:$A$59,0),(AK$3-$F37)/5+1)))*$D37*$G37),0)</f>
        <v>0</v>
      </c>
      <c r="CD37" s="67" cm="1">
        <f t="array" ref="CD37">IF($H37="ja",(IF(AL$3-$F37&lt;0,0,IF(AL$3-$F37&gt;200,0,INDEX('Modeller - CO2'!$F$4:$AT$59,MATCH("Jordbund",'Modeller - CO2'!$A$4:$A$59,0),(AL$3-$F37)/5+1)))*$D37*$G37),0)</f>
        <v>0</v>
      </c>
      <c r="CE37" s="67" cm="1">
        <f t="array" ref="CE37">IF($H37="ja",(IF(AM$3-$F37&lt;0,0,IF(AM$3-$F37&gt;200,0,INDEX('Modeller - CO2'!$F$4:$AT$59,MATCH("Jordbund",'Modeller - CO2'!$A$4:$A$59,0),(AM$3-$F37)/5+1)))*$D37*$G37),0)</f>
        <v>0</v>
      </c>
      <c r="CF37" s="67" cm="1">
        <f t="array" ref="CF37">IF($H37="ja",(IF(AN$3-$F37&lt;0,0,IF(AN$3-$F37&gt;200,0,INDEX('Modeller - CO2'!$F$4:$AT$59,MATCH("Jordbund",'Modeller - CO2'!$A$4:$A$59,0),(AN$3-$F37)/5+1)))*$D37*$G37),0)</f>
        <v>0</v>
      </c>
      <c r="CG37" s="67" cm="1">
        <f t="array" ref="CG37">IF($H37="ja",(IF(AO$3-$F37&lt;0,0,IF(AO$3-$F37&gt;200,0,INDEX('Modeller - CO2'!$F$4:$AT$59,MATCH("Jordbund",'Modeller - CO2'!$A$4:$A$59,0),(AO$3-$F37)/5+1)))*$D37*$G37),0)</f>
        <v>0</v>
      </c>
      <c r="CH37" s="67" cm="1">
        <f t="array" ref="CH37">IF($H37="ja",(IF(AP$3-$F37&lt;0,0,IF(AP$3-$F37&gt;200,0,INDEX('Modeller - CO2'!$F$4:$AT$59,MATCH("Jordbund",'Modeller - CO2'!$A$4:$A$59,0),(AP$3-$F37)/5+1)))*$D37*$G37),0)</f>
        <v>0</v>
      </c>
      <c r="CI37" s="67" cm="1">
        <f t="array" ref="CI37">IF($H37="ja",(IF(AQ$3-$F37&lt;0,0,IF(AQ$3-$F37&gt;200,0,INDEX('Modeller - CO2'!$F$4:$AT$59,MATCH("Jordbund",'Modeller - CO2'!$A$4:$A$59,0),(AQ$3-$F37)/5+1)))*$D37*$G37),0)</f>
        <v>0</v>
      </c>
      <c r="CJ37" s="67" cm="1">
        <f t="array" ref="CJ37">IF($H37="ja",(IF(AR$3-$F37&lt;0,0,IF(AR$3-$F37&gt;200,0,INDEX('Modeller - CO2'!$F$4:$AT$59,MATCH("Jordbund",'Modeller - CO2'!$A$4:$A$59,0),(AR$3-$F37)/5+1)))*$D37*$G37),0)</f>
        <v>0</v>
      </c>
      <c r="CK37" s="67" cm="1">
        <f t="array" ref="CK37">IF($H37="ja",(IF(AS$3-$F37&lt;0,0,IF(AS$3-$F37&gt;200,0,INDEX('Modeller - CO2'!$F$4:$AT$59,MATCH("Jordbund",'Modeller - CO2'!$A$4:$A$59,0),(AS$3-$F37)/5+1)))*$D37*$G37),0)</f>
        <v>0</v>
      </c>
      <c r="CL37" s="67" cm="1">
        <f t="array" ref="CL37">IF($H37="ja",(IF(AT$3-$F37&lt;0,0,IF(AT$3-$F37&gt;200,0,INDEX('Modeller - CO2'!$F$4:$AT$59,MATCH("Jordbund",'Modeller - CO2'!$A$4:$A$59,0),(AT$3-$F37)/5+1)))*$D37*$G37),0)</f>
        <v>0</v>
      </c>
      <c r="CM37" s="67" cm="1">
        <f t="array" ref="CM37">IF($H37="ja",(IF(AU$3-$F37&lt;0,0,IF(AU$3-$F37&gt;200,0,INDEX('Modeller - CO2'!$F$4:$AT$59,MATCH("Jordbund",'Modeller - CO2'!$A$4:$A$59,0),(AU$3-$F37)/5+1)))*$D37*$G37),0)</f>
        <v>0</v>
      </c>
      <c r="CN37" s="67" cm="1">
        <f t="array" ref="CN37">IF($H37="ja",(IF(AV$3-$F37&lt;0,0,IF(AV$3-$F37&gt;200,0,INDEX('Modeller - CO2'!$F$4:$AT$59,MATCH("Jordbund",'Modeller - CO2'!$A$4:$A$59,0),(AV$3-$F37)/5+1)))*$D37*$G37),0)</f>
        <v>0</v>
      </c>
      <c r="CO37" s="67" cm="1">
        <f t="array" ref="CO37">IF($H37="ja",(IF(AW$3-$F37&lt;0,0,IF(AW$3-$F37&gt;200,0,INDEX('Modeller - CO2'!$F$4:$AT$59,MATCH("Jordbund",'Modeller - CO2'!$A$4:$A$59,0),(AW$3-$F37)/5+1)))*$D37*$G37),0)</f>
        <v>0</v>
      </c>
      <c r="CP37" s="67" cm="1">
        <f t="array" ref="CP37">IF($H37="ja",(IF(AX$3-$F37&lt;0,0,IF(AX$3-$F37&gt;200,0,INDEX('Modeller - CO2'!$F$4:$AT$59,MATCH("Jordbund",'Modeller - CO2'!$A$4:$A$59,0),(AX$3-$F37)/5+1)))*$D37*$G37),0)</f>
        <v>0</v>
      </c>
      <c r="CQ37" s="67" cm="1">
        <f t="array" ref="CQ37">IF($H37="ja",(IF(AY$3-$F37&lt;0,0,IF(AY$3-$F37&gt;200,0,INDEX('Modeller - CO2'!$F$4:$AT$59,MATCH("Jordbund",'Modeller - CO2'!$A$4:$A$59,0),(AY$3-$F37)/5+1)))*$D37*$G37),0)</f>
        <v>0</v>
      </c>
      <c r="CR37" s="67" cm="1">
        <f t="array" ref="CR37">IF($H37="ja",(IF(AZ$3-$F37&lt;0,0,IF(AZ$3-$F37&gt;200,0,INDEX('Modeller - CO2'!$F$4:$AT$59,MATCH("Jordbund",'Modeller - CO2'!$A$4:$A$59,0),(AZ$3-$F37)/5+1)))*$D37*$G37),0)</f>
        <v>0</v>
      </c>
      <c r="CS37" s="67" cm="1">
        <f t="array" ref="CS37">IF($H37="ja",(IF(BA$3-$F37&lt;0,0,IF(BA$3-$F37&gt;200,0,INDEX('Modeller - CO2'!$F$4:$AT$59,MATCH("Jordbund",'Modeller - CO2'!$A$4:$A$59,0),(BA$3-$F37)/5+1)))*$D37*$G37),0)</f>
        <v>0</v>
      </c>
      <c r="CT37" s="67" cm="1">
        <f t="array" ref="CT37">IF($H37="ja",(IF(BB$3-$F37&lt;0,0,IF(BB$3-$F37&gt;200,0,INDEX('Modeller - CO2'!$F$4:$AT$59,MATCH("Jordbund",'Modeller - CO2'!$A$4:$A$59,0),(BB$3-$F37)/5+1)))*$D37*$G37),0)</f>
        <v>0</v>
      </c>
      <c r="CU37" s="67" cm="1">
        <f t="array" ref="CU37">IF($H37="ja",(IF(BC$3-$F37&lt;0,0,IF(BC$3-$F37&gt;200,0,INDEX('Modeller - CO2'!$F$4:$AT$59,MATCH("Jordbund",'Modeller - CO2'!$A$4:$A$59,0),(BC$3-$F37)/5+1)))*$D37*$G37),0)</f>
        <v>0</v>
      </c>
      <c r="CV37" s="67" cm="1">
        <f t="array" ref="CV37">IF($H37="ja",(IF(BD$3-$F37&lt;0,0,IF(BD$3-$F37&gt;200,0,INDEX('Modeller - CO2'!$F$4:$AT$59,MATCH("Jordbund",'Modeller - CO2'!$A$4:$A$59,0),(BD$3-$F37)/5+1)))*$D37*$G37),0)</f>
        <v>0</v>
      </c>
      <c r="CW37" s="67" cm="1">
        <f t="array" ref="CW37">IF($H37="ja",(IF(BE$3-$F37&lt;0,0,IF(BE$3-$F37&gt;200,0,INDEX('Modeller - CO2'!$F$4:$AT$59,MATCH("Jordbund",'Modeller - CO2'!$A$4:$A$59,0),(BE$3-$F37)/5+1)))*$D37*$G37),0)</f>
        <v>0</v>
      </c>
      <c r="CZ37" s="67" cm="1">
        <f t="array" ref="CZ37">IF($P37="ja",(IF(CY$3-$F37&lt;0,0,IF(CY$3-$F37&gt;200,0,INDEX('Modeller - CO2'!$F$4:$AT$59,MATCH("Litter og dødt ved",'Modeller - CO2'!$A$4:$A$59,0),(CY$3-$F37)/5+1)))*$D37*$G37),0)</f>
        <v>0</v>
      </c>
      <c r="DA37" s="67" cm="1">
        <f t="array" ref="DA37">IF($P37="ja",(IF(CZ$3-$F37&lt;0,0,IF(CZ$3-$F37&gt;200,0,INDEX('Modeller - CO2'!$F$4:$AT$59,MATCH("Litter og dødt ved",'Modeller - CO2'!$A$4:$A$59,0),(CZ$3-$F37)/5+1)))*$D37*$G37),0)</f>
        <v>0</v>
      </c>
      <c r="DB37" s="67" cm="1">
        <f t="array" ref="DB37">IF($P37="ja",(IF(DA$3-$F37&lt;0,0,IF(DA$3-$F37&gt;200,0,INDEX('Modeller - CO2'!$F$4:$AT$59,MATCH("Litter og dødt ved",'Modeller - CO2'!$A$4:$A$59,0),(DA$3-$F37)/5+1)))*$D37*$G37),0)</f>
        <v>0</v>
      </c>
      <c r="DC37" s="67" cm="1">
        <f t="array" ref="DC37">IF($P37="ja",(IF(DB$3-$F37&lt;0,0,IF(DB$3-$F37&gt;200,0,INDEX('Modeller - CO2'!$F$4:$AT$59,MATCH("Litter og dødt ved",'Modeller - CO2'!$A$4:$A$59,0),(DB$3-$F37)/5+1)))*$D37*$G37),0)</f>
        <v>0</v>
      </c>
      <c r="DD37" s="67" cm="1">
        <f t="array" ref="DD37">IF($P37="ja",(IF(DC$3-$F37&lt;0,0,IF(DC$3-$F37&gt;200,0,INDEX('Modeller - CO2'!$F$4:$AT$59,MATCH("Litter og dødt ved",'Modeller - CO2'!$A$4:$A$59,0),(DC$3-$F37)/5+1)))*$D37*$G37),0)</f>
        <v>0</v>
      </c>
      <c r="DE37" s="67" cm="1">
        <f t="array" ref="DE37">IF($P37="ja",(IF(DD$3-$F37&lt;0,0,IF(DD$3-$F37&gt;200,0,INDEX('Modeller - CO2'!$F$4:$AT$59,MATCH("Litter og dødt ved",'Modeller - CO2'!$A$4:$A$59,0),(DD$3-$F37)/5+1)))*$D37*$G37),0)</f>
        <v>0</v>
      </c>
      <c r="DF37" s="67" cm="1">
        <f t="array" ref="DF37">IF($P37="ja",(IF(DE$3-$F37&lt;0,0,IF(DE$3-$F37&gt;200,0,INDEX('Modeller - CO2'!$F$4:$AT$59,MATCH("Litter og dødt ved",'Modeller - CO2'!$A$4:$A$59,0),(DE$3-$F37)/5+1)))*$D37*$G37),0)</f>
        <v>0</v>
      </c>
      <c r="DG37" s="67" cm="1">
        <f t="array" ref="DG37">IF($P37="ja",(IF(DF$3-$F37&lt;0,0,IF(DF$3-$F37&gt;200,0,INDEX('Modeller - CO2'!$F$4:$AT$59,MATCH("Litter og dødt ved",'Modeller - CO2'!$A$4:$A$59,0),(DF$3-$F37)/5+1)))*$D37*$G37),0)</f>
        <v>0</v>
      </c>
      <c r="DH37" s="67" cm="1">
        <f t="array" ref="DH37">IF($P37="ja",(IF(DG$3-$F37&lt;0,0,IF(DG$3-$F37&gt;200,0,INDEX('Modeller - CO2'!$F$4:$AT$59,MATCH("Litter og dødt ved",'Modeller - CO2'!$A$4:$A$59,0),(DG$3-$F37)/5+1)))*$D37*$G37),0)</f>
        <v>0</v>
      </c>
      <c r="DI37" s="67" cm="1">
        <f t="array" ref="DI37">IF($P37="ja",(IF(DH$3-$F37&lt;0,0,IF(DH$3-$F37&gt;200,0,INDEX('Modeller - CO2'!$F$4:$AT$59,MATCH("Litter og dødt ved",'Modeller - CO2'!$A$4:$A$59,0),(DH$3-$F37)/5+1)))*$D37*$G37),0)</f>
        <v>0</v>
      </c>
      <c r="DJ37" s="67" cm="1">
        <f t="array" ref="DJ37">IF($P37="ja",(IF(DI$3-$F37&lt;0,0,IF(DI$3-$F37&gt;200,0,INDEX('Modeller - CO2'!$F$4:$AT$59,MATCH("Litter og dødt ved",'Modeller - CO2'!$A$4:$A$59,0),(DI$3-$F37)/5+1)))*$D37*$G37),0)</f>
        <v>0</v>
      </c>
      <c r="DK37" s="67" cm="1">
        <f t="array" ref="DK37">IF($P37="ja",(IF(DJ$3-$F37&lt;0,0,IF(DJ$3-$F37&gt;200,0,INDEX('Modeller - CO2'!$F$4:$AT$59,MATCH("Litter og dødt ved",'Modeller - CO2'!$A$4:$A$59,0),(DJ$3-$F37)/5+1)))*$D37*$G37),0)</f>
        <v>0</v>
      </c>
      <c r="DL37" s="67" cm="1">
        <f t="array" ref="DL37">IF($P37="ja",(IF(DK$3-$F37&lt;0,0,IF(DK$3-$F37&gt;200,0,INDEX('Modeller - CO2'!$F$4:$AT$59,MATCH("Litter og dødt ved",'Modeller - CO2'!$A$4:$A$59,0),(DK$3-$F37)/5+1)))*$D37*$G37),0)</f>
        <v>0</v>
      </c>
      <c r="DM37" s="67" cm="1">
        <f t="array" ref="DM37">IF($P37="ja",(IF(DL$3-$F37&lt;0,0,IF(DL$3-$F37&gt;200,0,INDEX('Modeller - CO2'!$F$4:$AT$59,MATCH("Litter og dødt ved",'Modeller - CO2'!$A$4:$A$59,0),(DL$3-$F37)/5+1)))*$D37*$G37),0)</f>
        <v>0</v>
      </c>
      <c r="DN37" s="67" cm="1">
        <f t="array" ref="DN37">IF($P37="ja",(IF(DM$3-$F37&lt;0,0,IF(DM$3-$F37&gt;200,0,INDEX('Modeller - CO2'!$F$4:$AT$59,MATCH("Litter og dødt ved",'Modeller - CO2'!$A$4:$A$59,0),(DM$3-$F37)/5+1)))*$D37*$G37),0)</f>
        <v>0</v>
      </c>
      <c r="DO37" s="67" cm="1">
        <f t="array" ref="DO37">IF($P37="ja",(IF(DN$3-$F37&lt;0,0,IF(DN$3-$F37&gt;200,0,INDEX('Modeller - CO2'!$F$4:$AT$59,MATCH("Litter og dødt ved",'Modeller - CO2'!$A$4:$A$59,0),(DN$3-$F37)/5+1)))*$D37*$G37),0)</f>
        <v>0</v>
      </c>
      <c r="DP37" s="67" cm="1">
        <f t="array" ref="DP37">IF($P37="ja",(IF(DO$3-$F37&lt;0,0,IF(DO$3-$F37&gt;200,0,INDEX('Modeller - CO2'!$F$4:$AT$59,MATCH("Litter og dødt ved",'Modeller - CO2'!$A$4:$A$59,0),(DO$3-$F37)/5+1)))*$D37*$G37),0)</f>
        <v>0</v>
      </c>
      <c r="DQ37" s="67" cm="1">
        <f t="array" ref="DQ37">IF($P37="ja",(IF(DP$3-$F37&lt;0,0,IF(DP$3-$F37&gt;200,0,INDEX('Modeller - CO2'!$F$4:$AT$59,MATCH("Litter og dødt ved",'Modeller - CO2'!$A$4:$A$59,0),(DP$3-$F37)/5+1)))*$D37*$G37),0)</f>
        <v>0</v>
      </c>
      <c r="DR37" s="67" cm="1">
        <f t="array" ref="DR37">IF($P37="ja",(IF(DQ$3-$F37&lt;0,0,IF(DQ$3-$F37&gt;200,0,INDEX('Modeller - CO2'!$F$4:$AT$59,MATCH("Litter og dødt ved",'Modeller - CO2'!$A$4:$A$59,0),(DQ$3-$F37)/5+1)))*$D37*$G37),0)</f>
        <v>0</v>
      </c>
      <c r="DS37" s="67" cm="1">
        <f t="array" ref="DS37">IF($P37="ja",(IF(DR$3-$F37&lt;0,0,IF(DR$3-$F37&gt;200,0,INDEX('Modeller - CO2'!$F$4:$AT$59,MATCH("Litter og dødt ved",'Modeller - CO2'!$A$4:$A$59,0),(DR$3-$F37)/5+1)))*$D37*$G37),0)</f>
        <v>0</v>
      </c>
      <c r="DT37" s="67" cm="1">
        <f t="array" ref="DT37">IF($P37="ja",(IF(DS$3-$F37&lt;0,0,IF(DS$3-$F37&gt;200,0,INDEX('Modeller - CO2'!$F$4:$AT$59,MATCH("Litter og dødt ved",'Modeller - CO2'!$A$4:$A$59,0),(DS$3-$F37)/5+1)))*$D37*$G37),0)</f>
        <v>0</v>
      </c>
      <c r="DU37" s="67" cm="1">
        <f t="array" ref="DU37">IF($P37="ja",(IF(DT$3-$F37&lt;0,0,IF(DT$3-$F37&gt;200,0,INDEX('Modeller - CO2'!$F$4:$AT$59,MATCH("Litter og dødt ved",'Modeller - CO2'!$A$4:$A$59,0),(DT$3-$F37)/5+1)))*$D37*$G37),0)</f>
        <v>0</v>
      </c>
      <c r="DV37" s="67" cm="1">
        <f t="array" ref="DV37">IF($P37="ja",(IF(DU$3-$F37&lt;0,0,IF(DU$3-$F37&gt;200,0,INDEX('Modeller - CO2'!$F$4:$AT$59,MATCH("Litter og dødt ved",'Modeller - CO2'!$A$4:$A$59,0),(DU$3-$F37)/5+1)))*$D37*$G37),0)</f>
        <v>0</v>
      </c>
      <c r="DW37" s="67" cm="1">
        <f t="array" ref="DW37">IF($P37="ja",(IF(DV$3-$F37&lt;0,0,IF(DV$3-$F37&gt;200,0,INDEX('Modeller - CO2'!$F$4:$AT$59,MATCH("Litter og dødt ved",'Modeller - CO2'!$A$4:$A$59,0),(DV$3-$F37)/5+1)))*$D37*$G37),0)</f>
        <v>0</v>
      </c>
      <c r="DX37" s="67" cm="1">
        <f t="array" ref="DX37">IF($P37="ja",(IF(DW$3-$F37&lt;0,0,IF(DW$3-$F37&gt;200,0,INDEX('Modeller - CO2'!$F$4:$AT$59,MATCH("Litter og dødt ved",'Modeller - CO2'!$A$4:$A$59,0),(DW$3-$F37)/5+1)))*$D37*$G37),0)</f>
        <v>0</v>
      </c>
      <c r="DY37" s="67" cm="1">
        <f t="array" ref="DY37">IF($P37="ja",(IF(DX$3-$F37&lt;0,0,IF(DX$3-$F37&gt;200,0,INDEX('Modeller - CO2'!$F$4:$AT$59,MATCH("Litter og dødt ved",'Modeller - CO2'!$A$4:$A$59,0),(DX$3-$F37)/5+1)))*$D37*$G37),0)</f>
        <v>0</v>
      </c>
      <c r="DZ37" s="67" cm="1">
        <f t="array" ref="DZ37">IF($P37="ja",(IF(DY$3-$F37&lt;0,0,IF(DY$3-$F37&gt;200,0,INDEX('Modeller - CO2'!$F$4:$AT$59,MATCH("Litter og dødt ved",'Modeller - CO2'!$A$4:$A$59,0),(DY$3-$F37)/5+1)))*$D37*$G37),0)</f>
        <v>0</v>
      </c>
      <c r="EA37" s="67" cm="1">
        <f t="array" ref="EA37">IF($P37="ja",(IF(DZ$3-$F37&lt;0,0,IF(DZ$3-$F37&gt;200,0,INDEX('Modeller - CO2'!$F$4:$AT$59,MATCH("Litter og dødt ved",'Modeller - CO2'!$A$4:$A$59,0),(DZ$3-$F37)/5+1)))*$D37*$G37),0)</f>
        <v>0</v>
      </c>
      <c r="EB37" s="67" cm="1">
        <f t="array" ref="EB37">IF($P37="ja",(IF(EA$3-$F37&lt;0,0,IF(EA$3-$F37&gt;200,0,INDEX('Modeller - CO2'!$F$4:$AT$59,MATCH("Litter og dødt ved",'Modeller - CO2'!$A$4:$A$59,0),(EA$3-$F37)/5+1)))*$D37*$G37),0)</f>
        <v>0</v>
      </c>
      <c r="EC37" s="67" cm="1">
        <f t="array" ref="EC37">IF($P37="ja",(IF(EB$3-$F37&lt;0,0,IF(EB$3-$F37&gt;200,0,INDEX('Modeller - CO2'!$F$4:$AT$59,MATCH("Litter og dødt ved",'Modeller - CO2'!$A$4:$A$59,0),(EB$3-$F37)/5+1)))*$D37*$G37),0)</f>
        <v>0</v>
      </c>
      <c r="ED37" s="67" cm="1">
        <f t="array" ref="ED37">IF($P37="ja",(IF(EC$3-$F37&lt;0,0,IF(EC$3-$F37&gt;200,0,INDEX('Modeller - CO2'!$F$4:$AT$59,MATCH("Litter og dødt ved",'Modeller - CO2'!$A$4:$A$59,0),(EC$3-$F37)/5+1)))*$D37*$G37),0)</f>
        <v>0</v>
      </c>
      <c r="EE37" s="67" cm="1">
        <f t="array" ref="EE37">IF($P37="ja",(IF(ED$3-$F37&lt;0,0,IF(ED$3-$F37&gt;200,0,INDEX('Modeller - CO2'!$F$4:$AT$59,MATCH("Litter og dødt ved",'Modeller - CO2'!$A$4:$A$59,0),(ED$3-$F37)/5+1)))*$D37*$G37),0)</f>
        <v>0</v>
      </c>
      <c r="EF37" s="67" cm="1">
        <f t="array" ref="EF37">IF($P37="ja",(IF(EE$3-$F37&lt;0,0,IF(EE$3-$F37&gt;200,0,INDEX('Modeller - CO2'!$F$4:$AT$59,MATCH("Litter og dødt ved",'Modeller - CO2'!$A$4:$A$59,0),(EE$3-$F37)/5+1)))*$D37*$G37),0)</f>
        <v>0</v>
      </c>
      <c r="EG37" s="67" cm="1">
        <f t="array" ref="EG37">IF($P37="ja",(IF(EF$3-$F37&lt;0,0,IF(EF$3-$F37&gt;200,0,INDEX('Modeller - CO2'!$F$4:$AT$59,MATCH("Litter og dødt ved",'Modeller - CO2'!$A$4:$A$59,0),(EF$3-$F37)/5+1)))*$D37*$G37),0)</f>
        <v>0</v>
      </c>
      <c r="EH37" s="67" cm="1">
        <f t="array" ref="EH37">IF($P37="ja",(IF(EG$3-$F37&lt;0,0,IF(EG$3-$F37&gt;200,0,INDEX('Modeller - CO2'!$F$4:$AT$59,MATCH("Litter og dødt ved",'Modeller - CO2'!$A$4:$A$59,0),(EG$3-$F37)/5+1)))*$D37*$G37),0)</f>
        <v>0</v>
      </c>
      <c r="EI37" s="67" cm="1">
        <f t="array" ref="EI37">IF($P37="ja",(IF(EH$3-$F37&lt;0,0,IF(EH$3-$F37&gt;200,0,INDEX('Modeller - CO2'!$F$4:$AT$59,MATCH("Litter og dødt ved",'Modeller - CO2'!$A$4:$A$59,0),(EH$3-$F37)/5+1)))*$D37*$G37),0)</f>
        <v>0</v>
      </c>
      <c r="EJ37" s="67" cm="1">
        <f t="array" ref="EJ37">IF($P37="ja",(IF(EI$3-$F37&lt;0,0,IF(EI$3-$F37&gt;200,0,INDEX('Modeller - CO2'!$F$4:$AT$59,MATCH("Litter og dødt ved",'Modeller - CO2'!$A$4:$A$59,0),(EI$3-$F37)/5+1)))*$D37*$G37),0)</f>
        <v>0</v>
      </c>
      <c r="EK37" s="67" cm="1">
        <f t="array" ref="EK37">IF($P37="ja",(IF(EJ$3-$F37&lt;0,0,IF(EJ$3-$F37&gt;200,0,INDEX('Modeller - CO2'!$F$4:$AT$59,MATCH("Litter og dødt ved",'Modeller - CO2'!$A$4:$A$59,0),(EJ$3-$F37)/5+1)))*$D37*$G37),0)</f>
        <v>0</v>
      </c>
      <c r="EL37" s="67" cm="1">
        <f t="array" ref="EL37">IF($P37="ja",(IF(EK$3-$F37&lt;0,0,IF(EK$3-$F37&gt;200,0,INDEX('Modeller - CO2'!$F$4:$AT$59,MATCH("Litter og dødt ved",'Modeller - CO2'!$A$4:$A$59,0),(EK$3-$F37)/5+1)))*$D37*$G37),0)</f>
        <v>0</v>
      </c>
      <c r="EM37" s="67" cm="1">
        <f t="array" ref="EM37">IF($P37="ja",(IF(EL$3-$F37&lt;0,0,IF(EL$3-$F37&gt;200,0,INDEX('Modeller - CO2'!$F$4:$AT$59,MATCH("Litter og dødt ved",'Modeller - CO2'!$A$4:$A$59,0),(EL$3-$F37)/5+1)))*$D37*$G37),0)</f>
        <v>0</v>
      </c>
      <c r="EN37" s="67" cm="1">
        <f t="array" ref="EN37">IF($P37="ja",(IF(EM$3-$F37&lt;0,0,IF(EM$3-$F37&gt;200,0,INDEX('Modeller - CO2'!$F$4:$AT$59,MATCH("Litter og dødt ved",'Modeller - CO2'!$A$4:$A$59,0),(EM$3-$F37)/5+1)))*$D37*$G37),0)</f>
        <v>0</v>
      </c>
    </row>
    <row r="38" spans="2:144" ht="15.6" x14ac:dyDescent="0.3">
      <c r="B38" s="66">
        <f>'Stamdata - Projektplan'!B82</f>
        <v>0</v>
      </c>
      <c r="C38" s="66">
        <f>'Stamdata - Projektplan'!C82</f>
        <v>0</v>
      </c>
      <c r="D38" s="66">
        <f>'Stamdata - Projektplan'!D82</f>
        <v>0</v>
      </c>
      <c r="E38" s="66">
        <f>'Stamdata - Projektplan'!E82</f>
        <v>0</v>
      </c>
      <c r="F38" s="66">
        <f>'Stamdata - Projektplan'!G82</f>
        <v>0</v>
      </c>
      <c r="G38" s="66">
        <f>'Stamdata - Projektplan'!H82</f>
        <v>0</v>
      </c>
      <c r="H38" s="66">
        <f>'Stamdata - Projektplan'!I82</f>
        <v>0</v>
      </c>
      <c r="I38" s="66">
        <f>'Stamdata - Projektplan'!J82</f>
        <v>0</v>
      </c>
      <c r="J38" s="63" t="str">
        <f>IFERROR(VLOOKUP(I38,'Modeller - CO2'!$A$4:$C$57,3,FALSE),"")</f>
        <v/>
      </c>
      <c r="K38" s="451" t="str">
        <f>IFERROR(VLOOKUP(I38,'Modeller - CO2'!$A$4:$D$57,4,FALSE),"")</f>
        <v/>
      </c>
      <c r="L38" s="453" t="str">
        <f t="shared" si="80"/>
        <v/>
      </c>
      <c r="M38" s="451" t="str">
        <f>IFERROR(VLOOKUP(I38,'Modeller - CO2'!$A$4:$E$57,5,FALSE),"")</f>
        <v/>
      </c>
      <c r="N38" s="453" t="str">
        <f t="shared" si="81"/>
        <v/>
      </c>
      <c r="O38" s="63" t="b">
        <f t="shared" si="79"/>
        <v>1</v>
      </c>
      <c r="P38" s="63" t="str">
        <f t="shared" si="82"/>
        <v>Nej</v>
      </c>
      <c r="R38" s="67" cm="1">
        <f t="array" ref="R38">IFERROR((IF(Q$3-$F38&lt;0,0,IF(Q$3-$F38&gt;200,0,INDEX('Modeller - CO2'!$F$4:$AT$59,MATCH('Opgørelse - CO2'!$I38,'Modeller - CO2'!$A$4:$A$59,0),(Q$3-$F38)/5+1)))*$D38*$G38),0)</f>
        <v>0</v>
      </c>
      <c r="S38" s="67" cm="1">
        <f t="array" ref="S38">IFERROR((IF(R$3-$F38&lt;0,0,IF(R$3-$F38&gt;200,0,INDEX('Modeller - CO2'!$F$4:$AT$59,MATCH('Opgørelse - CO2'!$I38,'Modeller - CO2'!$A$4:$A$59,0),(R$3-$F38)/5+1)))*$D38*$G38),0)</f>
        <v>0</v>
      </c>
      <c r="T38" s="67" cm="1">
        <f t="array" ref="T38">IFERROR((IF(S$3-$F38&lt;0,0,IF(S$3-$F38&gt;200,0,INDEX('Modeller - CO2'!$F$4:$AT$59,MATCH('Opgørelse - CO2'!$I38,'Modeller - CO2'!$A$4:$A$59,0),(S$3-$F38)/5+1)))*$D38*$G38),0)</f>
        <v>0</v>
      </c>
      <c r="U38" s="67" cm="1">
        <f t="array" ref="U38">IFERROR((IF(T$3-$F38&lt;0,0,IF(T$3-$F38&gt;200,0,INDEX('Modeller - CO2'!$F$4:$AT$59,MATCH('Opgørelse - CO2'!$I38,'Modeller - CO2'!$A$4:$A$59,0),(T$3-$F38)/5+1)))*$D38*$G38),0)</f>
        <v>0</v>
      </c>
      <c r="V38" s="67" cm="1">
        <f t="array" ref="V38">IFERROR((IF(U$3-$F38&lt;0,0,IF(U$3-$F38&gt;200,0,INDEX('Modeller - CO2'!$F$4:$AT$59,MATCH('Opgørelse - CO2'!$I38,'Modeller - CO2'!$A$4:$A$59,0),(U$3-$F38)/5+1)))*$D38*$G38),0)</f>
        <v>0</v>
      </c>
      <c r="W38" s="67" cm="1">
        <f t="array" ref="W38">IFERROR((IF(V$3-$F38&lt;0,0,IF(V$3-$F38&gt;200,0,INDEX('Modeller - CO2'!$F$4:$AT$59,MATCH('Opgørelse - CO2'!$I38,'Modeller - CO2'!$A$4:$A$59,0),(V$3-$F38)/5+1)))*$D38*$G38),0)</f>
        <v>0</v>
      </c>
      <c r="X38" s="67" cm="1">
        <f t="array" ref="X38">IFERROR((IF(W$3-$F38&lt;0,0,IF(W$3-$F38&gt;200,0,INDEX('Modeller - CO2'!$F$4:$AT$59,MATCH('Opgørelse - CO2'!$I38,'Modeller - CO2'!$A$4:$A$59,0),(W$3-$F38)/5+1)))*$D38*$G38),0)</f>
        <v>0</v>
      </c>
      <c r="Y38" s="67" cm="1">
        <f t="array" ref="Y38">IFERROR((IF(X$3-$F38&lt;0,0,IF(X$3-$F38&gt;200,0,INDEX('Modeller - CO2'!$F$4:$AT$59,MATCH('Opgørelse - CO2'!$I38,'Modeller - CO2'!$A$4:$A$59,0),(X$3-$F38)/5+1)))*$D38*$G38),0)</f>
        <v>0</v>
      </c>
      <c r="Z38" s="67" cm="1">
        <f t="array" ref="Z38">IFERROR((IF(Y$3-$F38&lt;0,0,IF(Y$3-$F38&gt;200,0,INDEX('Modeller - CO2'!$F$4:$AT$59,MATCH('Opgørelse - CO2'!$I38,'Modeller - CO2'!$A$4:$A$59,0),(Y$3-$F38)/5+1)))*$D38*$G38),0)</f>
        <v>0</v>
      </c>
      <c r="AA38" s="67" cm="1">
        <f t="array" ref="AA38">IFERROR((IF(Z$3-$F38&lt;0,0,IF(Z$3-$F38&gt;200,0,INDEX('Modeller - CO2'!$F$4:$AT$59,MATCH('Opgørelse - CO2'!$I38,'Modeller - CO2'!$A$4:$A$59,0),(Z$3-$F38)/5+1)))*$D38*$G38),0)</f>
        <v>0</v>
      </c>
      <c r="AB38" s="67" cm="1">
        <f t="array" ref="AB38">IFERROR((IF(AA$3-$F38&lt;0,0,IF(AA$3-$F38&gt;200,0,INDEX('Modeller - CO2'!$F$4:$AT$59,MATCH('Opgørelse - CO2'!$I38,'Modeller - CO2'!$A$4:$A$59,0),(AA$3-$F38)/5+1)))*$D38*$G38),0)</f>
        <v>0</v>
      </c>
      <c r="AC38" s="67" cm="1">
        <f t="array" ref="AC38">IFERROR((IF(AB$3-$F38&lt;0,0,IF(AB$3-$F38&gt;200,0,INDEX('Modeller - CO2'!$F$4:$AT$59,MATCH('Opgørelse - CO2'!$I38,'Modeller - CO2'!$A$4:$A$59,0),(AB$3-$F38)/5+1)))*$D38*$G38),0)</f>
        <v>0</v>
      </c>
      <c r="AD38" s="67" cm="1">
        <f t="array" ref="AD38">IFERROR((IF(AC$3-$F38&lt;0,0,IF(AC$3-$F38&gt;200,0,INDEX('Modeller - CO2'!$F$4:$AT$59,MATCH('Opgørelse - CO2'!$I38,'Modeller - CO2'!$A$4:$A$59,0),(AC$3-$F38)/5+1)))*$D38*$G38),0)</f>
        <v>0</v>
      </c>
      <c r="AE38" s="67" cm="1">
        <f t="array" ref="AE38">IFERROR((IF(AD$3-$F38&lt;0,0,IF(AD$3-$F38&gt;200,0,INDEX('Modeller - CO2'!$F$4:$AT$59,MATCH('Opgørelse - CO2'!$I38,'Modeller - CO2'!$A$4:$A$59,0),(AD$3-$F38)/5+1)))*$D38*$G38),0)</f>
        <v>0</v>
      </c>
      <c r="AF38" s="67" cm="1">
        <f t="array" ref="AF38">IFERROR((IF(AE$3-$F38&lt;0,0,IF(AE$3-$F38&gt;200,0,INDEX('Modeller - CO2'!$F$4:$AT$59,MATCH('Opgørelse - CO2'!$I38,'Modeller - CO2'!$A$4:$A$59,0),(AE$3-$F38)/5+1)))*$D38*$G38),0)</f>
        <v>0</v>
      </c>
      <c r="AG38" s="67" cm="1">
        <f t="array" ref="AG38">IFERROR((IF(AF$3-$F38&lt;0,0,IF(AF$3-$F38&gt;200,0,INDEX('Modeller - CO2'!$F$4:$AT$59,MATCH('Opgørelse - CO2'!$I38,'Modeller - CO2'!$A$4:$A$59,0),(AF$3-$F38)/5+1)))*$D38*$G38),0)</f>
        <v>0</v>
      </c>
      <c r="AH38" s="67" cm="1">
        <f t="array" ref="AH38">IFERROR((IF(AG$3-$F38&lt;0,0,IF(AG$3-$F38&gt;200,0,INDEX('Modeller - CO2'!$F$4:$AT$59,MATCH('Opgørelse - CO2'!$I38,'Modeller - CO2'!$A$4:$A$59,0),(AG$3-$F38)/5+1)))*$D38*$G38),0)</f>
        <v>0</v>
      </c>
      <c r="AI38" s="67" cm="1">
        <f t="array" ref="AI38">IFERROR((IF(AH$3-$F38&lt;0,0,IF(AH$3-$F38&gt;200,0,INDEX('Modeller - CO2'!$F$4:$AT$59,MATCH('Opgørelse - CO2'!$I38,'Modeller - CO2'!$A$4:$A$59,0),(AH$3-$F38)/5+1)))*$D38*$G38),0)</f>
        <v>0</v>
      </c>
      <c r="AJ38" s="67" cm="1">
        <f t="array" ref="AJ38">IFERROR((IF(AI$3-$F38&lt;0,0,IF(AI$3-$F38&gt;200,0,INDEX('Modeller - CO2'!$F$4:$AT$59,MATCH('Opgørelse - CO2'!$I38,'Modeller - CO2'!$A$4:$A$59,0),(AI$3-$F38)/5+1)))*$D38*$G38),0)</f>
        <v>0</v>
      </c>
      <c r="AK38" s="67" cm="1">
        <f t="array" ref="AK38">IFERROR((IF(AJ$3-$F38&lt;0,0,IF(AJ$3-$F38&gt;200,0,INDEX('Modeller - CO2'!$F$4:$AT$59,MATCH('Opgørelse - CO2'!$I38,'Modeller - CO2'!$A$4:$A$59,0),(AJ$3-$F38)/5+1)))*$D38*$G38),0)</f>
        <v>0</v>
      </c>
      <c r="AL38" s="67" cm="1">
        <f t="array" ref="AL38">IFERROR((IF(AK$3-$F38&lt;0,0,IF(AK$3-$F38&gt;200,0,INDEX('Modeller - CO2'!$F$4:$AT$59,MATCH('Opgørelse - CO2'!$I38,'Modeller - CO2'!$A$4:$A$59,0),(AK$3-$F38)/5+1)))*$D38*$G38),0)</f>
        <v>0</v>
      </c>
      <c r="AM38" s="67" cm="1">
        <f t="array" ref="AM38">IFERROR((IF(AL$3-$F38&lt;0,0,IF(AL$3-$F38&gt;200,0,INDEX('Modeller - CO2'!$F$4:$AT$59,MATCH('Opgørelse - CO2'!$I38,'Modeller - CO2'!$A$4:$A$59,0),(AL$3-$F38)/5+1)))*$D38*$G38),0)</f>
        <v>0</v>
      </c>
      <c r="AN38" s="67" cm="1">
        <f t="array" ref="AN38">IFERROR((IF(AM$3-$F38&lt;0,0,IF(AM$3-$F38&gt;200,0,INDEX('Modeller - CO2'!$F$4:$AT$59,MATCH('Opgørelse - CO2'!$I38,'Modeller - CO2'!$A$4:$A$59,0),(AM$3-$F38)/5+1)))*$D38*$G38),0)</f>
        <v>0</v>
      </c>
      <c r="AO38" s="67" cm="1">
        <f t="array" ref="AO38">IFERROR((IF(AN$3-$F38&lt;0,0,IF(AN$3-$F38&gt;200,0,INDEX('Modeller - CO2'!$F$4:$AT$59,MATCH('Opgørelse - CO2'!$I38,'Modeller - CO2'!$A$4:$A$59,0),(AN$3-$F38)/5+1)))*$D38*$G38),0)</f>
        <v>0</v>
      </c>
      <c r="AP38" s="67" cm="1">
        <f t="array" ref="AP38">IFERROR((IF(AO$3-$F38&lt;0,0,IF(AO$3-$F38&gt;200,0,INDEX('Modeller - CO2'!$F$4:$AT$59,MATCH('Opgørelse - CO2'!$I38,'Modeller - CO2'!$A$4:$A$59,0),(AO$3-$F38)/5+1)))*$D38*$G38),0)</f>
        <v>0</v>
      </c>
      <c r="AQ38" s="67" cm="1">
        <f t="array" ref="AQ38">IFERROR((IF(AP$3-$F38&lt;0,0,IF(AP$3-$F38&gt;200,0,INDEX('Modeller - CO2'!$F$4:$AT$59,MATCH('Opgørelse - CO2'!$I38,'Modeller - CO2'!$A$4:$A$59,0),(AP$3-$F38)/5+1)))*$D38*$G38),0)</f>
        <v>0</v>
      </c>
      <c r="AR38" s="67" cm="1">
        <f t="array" ref="AR38">IFERROR((IF(AQ$3-$F38&lt;0,0,IF(AQ$3-$F38&gt;200,0,INDEX('Modeller - CO2'!$F$4:$AT$59,MATCH('Opgørelse - CO2'!$I38,'Modeller - CO2'!$A$4:$A$59,0),(AQ$3-$F38)/5+1)))*$D38*$G38),0)</f>
        <v>0</v>
      </c>
      <c r="AS38" s="67" cm="1">
        <f t="array" ref="AS38">IFERROR((IF(AR$3-$F38&lt;0,0,IF(AR$3-$F38&gt;200,0,INDEX('Modeller - CO2'!$F$4:$AT$59,MATCH('Opgørelse - CO2'!$I38,'Modeller - CO2'!$A$4:$A$59,0),(AR$3-$F38)/5+1)))*$D38*$G38),0)</f>
        <v>0</v>
      </c>
      <c r="AT38" s="67" cm="1">
        <f t="array" ref="AT38">IFERROR((IF(AS$3-$F38&lt;0,0,IF(AS$3-$F38&gt;200,0,INDEX('Modeller - CO2'!$F$4:$AT$59,MATCH('Opgørelse - CO2'!$I38,'Modeller - CO2'!$A$4:$A$59,0),(AS$3-$F38)/5+1)))*$D38*$G38),0)</f>
        <v>0</v>
      </c>
      <c r="AU38" s="67" cm="1">
        <f t="array" ref="AU38">IFERROR((IF(AT$3-$F38&lt;0,0,IF(AT$3-$F38&gt;200,0,INDEX('Modeller - CO2'!$F$4:$AT$59,MATCH('Opgørelse - CO2'!$I38,'Modeller - CO2'!$A$4:$A$59,0),(AT$3-$F38)/5+1)))*$D38*$G38),0)</f>
        <v>0</v>
      </c>
      <c r="AV38" s="67" cm="1">
        <f t="array" ref="AV38">IFERROR((IF(AU$3-$F38&lt;0,0,IF(AU$3-$F38&gt;200,0,INDEX('Modeller - CO2'!$F$4:$AT$59,MATCH('Opgørelse - CO2'!$I38,'Modeller - CO2'!$A$4:$A$59,0),(AU$3-$F38)/5+1)))*$D38*$G38),0)</f>
        <v>0</v>
      </c>
      <c r="AW38" s="67" cm="1">
        <f t="array" ref="AW38">IFERROR((IF(AV$3-$F38&lt;0,0,IF(AV$3-$F38&gt;200,0,INDEX('Modeller - CO2'!$F$4:$AT$59,MATCH('Opgørelse - CO2'!$I38,'Modeller - CO2'!$A$4:$A$59,0),(AV$3-$F38)/5+1)))*$D38*$G38),0)</f>
        <v>0</v>
      </c>
      <c r="AX38" s="67" cm="1">
        <f t="array" ref="AX38">IFERROR((IF(AW$3-$F38&lt;0,0,IF(AW$3-$F38&gt;200,0,INDEX('Modeller - CO2'!$F$4:$AT$59,MATCH('Opgørelse - CO2'!$I38,'Modeller - CO2'!$A$4:$A$59,0),(AW$3-$F38)/5+1)))*$D38*$G38),0)</f>
        <v>0</v>
      </c>
      <c r="AY38" s="67" cm="1">
        <f t="array" ref="AY38">IFERROR((IF(AX$3-$F38&lt;0,0,IF(AX$3-$F38&gt;200,0,INDEX('Modeller - CO2'!$F$4:$AT$59,MATCH('Opgørelse - CO2'!$I38,'Modeller - CO2'!$A$4:$A$59,0),(AX$3-$F38)/5+1)))*$D38*$G38),0)</f>
        <v>0</v>
      </c>
      <c r="AZ38" s="67" cm="1">
        <f t="array" ref="AZ38">IFERROR((IF(AY$3-$F38&lt;0,0,IF(AY$3-$F38&gt;200,0,INDEX('Modeller - CO2'!$F$4:$AT$59,MATCH('Opgørelse - CO2'!$I38,'Modeller - CO2'!$A$4:$A$59,0),(AY$3-$F38)/5+1)))*$D38*$G38),0)</f>
        <v>0</v>
      </c>
      <c r="BA38" s="67" cm="1">
        <f t="array" ref="BA38">IFERROR((IF(AZ$3-$F38&lt;0,0,IF(AZ$3-$F38&gt;200,0,INDEX('Modeller - CO2'!$F$4:$AT$59,MATCH('Opgørelse - CO2'!$I38,'Modeller - CO2'!$A$4:$A$59,0),(AZ$3-$F38)/5+1)))*$D38*$G38),0)</f>
        <v>0</v>
      </c>
      <c r="BB38" s="67" cm="1">
        <f t="array" ref="BB38">IFERROR((IF(BA$3-$F38&lt;0,0,IF(BA$3-$F38&gt;200,0,INDEX('Modeller - CO2'!$F$4:$AT$59,MATCH('Opgørelse - CO2'!$I38,'Modeller - CO2'!$A$4:$A$59,0),(BA$3-$F38)/5+1)))*$D38*$G38),0)</f>
        <v>0</v>
      </c>
      <c r="BC38" s="67" cm="1">
        <f t="array" ref="BC38">IFERROR((IF(BB$3-$F38&lt;0,0,IF(BB$3-$F38&gt;200,0,INDEX('Modeller - CO2'!$F$4:$AT$59,MATCH('Opgørelse - CO2'!$I38,'Modeller - CO2'!$A$4:$A$59,0),(BB$3-$F38)/5+1)))*$D38*$G38),0)</f>
        <v>0</v>
      </c>
      <c r="BD38" s="67" cm="1">
        <f t="array" ref="BD38">IFERROR((IF(BC$3-$F38&lt;0,0,IF(BC$3-$F38&gt;200,0,INDEX('Modeller - CO2'!$F$4:$AT$59,MATCH('Opgørelse - CO2'!$I38,'Modeller - CO2'!$A$4:$A$59,0),(BC$3-$F38)/5+1)))*$D38*$G38),0)</f>
        <v>0</v>
      </c>
      <c r="BE38" s="67" cm="1">
        <f t="array" ref="BE38">IFERROR((IF(BD$3-$F38&lt;0,0,IF(BD$3-$F38&gt;200,0,INDEX('Modeller - CO2'!$F$4:$AT$59,MATCH('Opgørelse - CO2'!$I38,'Modeller - CO2'!$A$4:$A$59,0),(BD$3-$F38)/5+1)))*$D38*$G38),0)</f>
        <v>0</v>
      </c>
      <c r="BF38" s="67" cm="1">
        <f t="array" ref="BF38">IFERROR((IF(BE$3-$F38&lt;0,0,IF(BE$3-$F38&gt;200,0,INDEX('Modeller - CO2'!$F$4:$AT$59,MATCH('Opgørelse - CO2'!$I38,'Modeller - CO2'!$A$4:$A$59,0),(BE$3-$F38)/5+1)))*$D38*$G38),0)</f>
        <v>0</v>
      </c>
      <c r="BI38" s="67" cm="1">
        <f t="array" ref="BI38">IF($H38="ja",(IF(Q$3-$F38&lt;0,0,IF(Q$3-$F38&gt;200,0,INDEX('Modeller - CO2'!$F$4:$AT$59,MATCH("Jordbund",'Modeller - CO2'!$A$4:$A$59,0),(Q$3-$F38)/5+1)))*$D38*$G38),0)</f>
        <v>0</v>
      </c>
      <c r="BJ38" s="67" cm="1">
        <f t="array" ref="BJ38">IF($H38="ja",(IF(R$3-$F38&lt;0,0,IF(R$3-$F38&gt;200,0,INDEX('Modeller - CO2'!$F$4:$AT$59,MATCH("Jordbund",'Modeller - CO2'!$A$4:$A$59,0),(R$3-$F38)/5+1)))*$D38*$G38),0)</f>
        <v>0</v>
      </c>
      <c r="BK38" s="67" cm="1">
        <f t="array" ref="BK38">IF($H38="ja",(IF(S$3-$F38&lt;0,0,IF(S$3-$F38&gt;200,0,INDEX('Modeller - CO2'!$F$4:$AT$59,MATCH("Jordbund",'Modeller - CO2'!$A$4:$A$59,0),(S$3-$F38)/5+1)))*$D38*$G38),0)</f>
        <v>0</v>
      </c>
      <c r="BL38" s="67" cm="1">
        <f t="array" ref="BL38">IF($H38="ja",(IF(T$3-$F38&lt;0,0,IF(T$3-$F38&gt;200,0,INDEX('Modeller - CO2'!$F$4:$AT$59,MATCH("Jordbund",'Modeller - CO2'!$A$4:$A$59,0),(T$3-$F38)/5+1)))*$D38*$G38),0)</f>
        <v>0</v>
      </c>
      <c r="BM38" s="67" cm="1">
        <f t="array" ref="BM38">IF($H38="ja",(IF(U$3-$F38&lt;0,0,IF(U$3-$F38&gt;200,0,INDEX('Modeller - CO2'!$F$4:$AT$59,MATCH("Jordbund",'Modeller - CO2'!$A$4:$A$59,0),(U$3-$F38)/5+1)))*$D38*$G38),0)</f>
        <v>0</v>
      </c>
      <c r="BN38" s="67" cm="1">
        <f t="array" ref="BN38">IF($H38="ja",(IF(V$3-$F38&lt;0,0,IF(V$3-$F38&gt;200,0,INDEX('Modeller - CO2'!$F$4:$AT$59,MATCH("Jordbund",'Modeller - CO2'!$A$4:$A$59,0),(V$3-$F38)/5+1)))*$D38*$G38),0)</f>
        <v>0</v>
      </c>
      <c r="BO38" s="67" cm="1">
        <f t="array" ref="BO38">IF($H38="ja",(IF(W$3-$F38&lt;0,0,IF(W$3-$F38&gt;200,0,INDEX('Modeller - CO2'!$F$4:$AT$59,MATCH("Jordbund",'Modeller - CO2'!$A$4:$A$59,0),(W$3-$F38)/5+1)))*$D38*$G38),0)</f>
        <v>0</v>
      </c>
      <c r="BP38" s="67" cm="1">
        <f t="array" ref="BP38">IF($H38="ja",(IF(X$3-$F38&lt;0,0,IF(X$3-$F38&gt;200,0,INDEX('Modeller - CO2'!$F$4:$AT$59,MATCH("Jordbund",'Modeller - CO2'!$A$4:$A$59,0),(X$3-$F38)/5+1)))*$D38*$G38),0)</f>
        <v>0</v>
      </c>
      <c r="BQ38" s="67" cm="1">
        <f t="array" ref="BQ38">IF($H38="ja",(IF(Y$3-$F38&lt;0,0,IF(Y$3-$F38&gt;200,0,INDEX('Modeller - CO2'!$F$4:$AT$59,MATCH("Jordbund",'Modeller - CO2'!$A$4:$A$59,0),(Y$3-$F38)/5+1)))*$D38*$G38),0)</f>
        <v>0</v>
      </c>
      <c r="BR38" s="67" cm="1">
        <f t="array" ref="BR38">IF($H38="ja",(IF(Z$3-$F38&lt;0,0,IF(Z$3-$F38&gt;200,0,INDEX('Modeller - CO2'!$F$4:$AT$59,MATCH("Jordbund",'Modeller - CO2'!$A$4:$A$59,0),(Z$3-$F38)/5+1)))*$D38*$G38),0)</f>
        <v>0</v>
      </c>
      <c r="BS38" s="67" cm="1">
        <f t="array" ref="BS38">IF($H38="ja",(IF(AA$3-$F38&lt;0,0,IF(AA$3-$F38&gt;200,0,INDEX('Modeller - CO2'!$F$4:$AT$59,MATCH("Jordbund",'Modeller - CO2'!$A$4:$A$59,0),(AA$3-$F38)/5+1)))*$D38*$G38),0)</f>
        <v>0</v>
      </c>
      <c r="BT38" s="67" cm="1">
        <f t="array" ref="BT38">IF($H38="ja",(IF(AB$3-$F38&lt;0,0,IF(AB$3-$F38&gt;200,0,INDEX('Modeller - CO2'!$F$4:$AT$59,MATCH("Jordbund",'Modeller - CO2'!$A$4:$A$59,0),(AB$3-$F38)/5+1)))*$D38*$G38),0)</f>
        <v>0</v>
      </c>
      <c r="BU38" s="67" cm="1">
        <f t="array" ref="BU38">IF($H38="ja",(IF(AC$3-$F38&lt;0,0,IF(AC$3-$F38&gt;200,0,INDEX('Modeller - CO2'!$F$4:$AT$59,MATCH("Jordbund",'Modeller - CO2'!$A$4:$A$59,0),(AC$3-$F38)/5+1)))*$D38*$G38),0)</f>
        <v>0</v>
      </c>
      <c r="BV38" s="67" cm="1">
        <f t="array" ref="BV38">IF($H38="ja",(IF(AD$3-$F38&lt;0,0,IF(AD$3-$F38&gt;200,0,INDEX('Modeller - CO2'!$F$4:$AT$59,MATCH("Jordbund",'Modeller - CO2'!$A$4:$A$59,0),(AD$3-$F38)/5+1)))*$D38*$G38),0)</f>
        <v>0</v>
      </c>
      <c r="BW38" s="67" cm="1">
        <f t="array" ref="BW38">IF($H38="ja",(IF(AE$3-$F38&lt;0,0,IF(AE$3-$F38&gt;200,0,INDEX('Modeller - CO2'!$F$4:$AT$59,MATCH("Jordbund",'Modeller - CO2'!$A$4:$A$59,0),(AE$3-$F38)/5+1)))*$D38*$G38),0)</f>
        <v>0</v>
      </c>
      <c r="BX38" s="67" cm="1">
        <f t="array" ref="BX38">IF($H38="ja",(IF(AF$3-$F38&lt;0,0,IF(AF$3-$F38&gt;200,0,INDEX('Modeller - CO2'!$F$4:$AT$59,MATCH("Jordbund",'Modeller - CO2'!$A$4:$A$59,0),(AF$3-$F38)/5+1)))*$D38*$G38),0)</f>
        <v>0</v>
      </c>
      <c r="BY38" s="67" cm="1">
        <f t="array" ref="BY38">IF($H38="ja",(IF(AG$3-$F38&lt;0,0,IF(AG$3-$F38&gt;200,0,INDEX('Modeller - CO2'!$F$4:$AT$59,MATCH("Jordbund",'Modeller - CO2'!$A$4:$A$59,0),(AG$3-$F38)/5+1)))*$D38*$G38),0)</f>
        <v>0</v>
      </c>
      <c r="BZ38" s="67" cm="1">
        <f t="array" ref="BZ38">IF($H38="ja",(IF(AH$3-$F38&lt;0,0,IF(AH$3-$F38&gt;200,0,INDEX('Modeller - CO2'!$F$4:$AT$59,MATCH("Jordbund",'Modeller - CO2'!$A$4:$A$59,0),(AH$3-$F38)/5+1)))*$D38*$G38),0)</f>
        <v>0</v>
      </c>
      <c r="CA38" s="67" cm="1">
        <f t="array" ref="CA38">IF($H38="ja",(IF(AI$3-$F38&lt;0,0,IF(AI$3-$F38&gt;200,0,INDEX('Modeller - CO2'!$F$4:$AT$59,MATCH("Jordbund",'Modeller - CO2'!$A$4:$A$59,0),(AI$3-$F38)/5+1)))*$D38*$G38),0)</f>
        <v>0</v>
      </c>
      <c r="CB38" s="67" cm="1">
        <f t="array" ref="CB38">IF($H38="ja",(IF(AJ$3-$F38&lt;0,0,IF(AJ$3-$F38&gt;200,0,INDEX('Modeller - CO2'!$F$4:$AT$59,MATCH("Jordbund",'Modeller - CO2'!$A$4:$A$59,0),(AJ$3-$F38)/5+1)))*$D38*$G38),0)</f>
        <v>0</v>
      </c>
      <c r="CC38" s="67" cm="1">
        <f t="array" ref="CC38">IF($H38="ja",(IF(AK$3-$F38&lt;0,0,IF(AK$3-$F38&gt;200,0,INDEX('Modeller - CO2'!$F$4:$AT$59,MATCH("Jordbund",'Modeller - CO2'!$A$4:$A$59,0),(AK$3-$F38)/5+1)))*$D38*$G38),0)</f>
        <v>0</v>
      </c>
      <c r="CD38" s="67" cm="1">
        <f t="array" ref="CD38">IF($H38="ja",(IF(AL$3-$F38&lt;0,0,IF(AL$3-$F38&gt;200,0,INDEX('Modeller - CO2'!$F$4:$AT$59,MATCH("Jordbund",'Modeller - CO2'!$A$4:$A$59,0),(AL$3-$F38)/5+1)))*$D38*$G38),0)</f>
        <v>0</v>
      </c>
      <c r="CE38" s="67" cm="1">
        <f t="array" ref="CE38">IF($H38="ja",(IF(AM$3-$F38&lt;0,0,IF(AM$3-$F38&gt;200,0,INDEX('Modeller - CO2'!$F$4:$AT$59,MATCH("Jordbund",'Modeller - CO2'!$A$4:$A$59,0),(AM$3-$F38)/5+1)))*$D38*$G38),0)</f>
        <v>0</v>
      </c>
      <c r="CF38" s="67" cm="1">
        <f t="array" ref="CF38">IF($H38="ja",(IF(AN$3-$F38&lt;0,0,IF(AN$3-$F38&gt;200,0,INDEX('Modeller - CO2'!$F$4:$AT$59,MATCH("Jordbund",'Modeller - CO2'!$A$4:$A$59,0),(AN$3-$F38)/5+1)))*$D38*$G38),0)</f>
        <v>0</v>
      </c>
      <c r="CG38" s="67" cm="1">
        <f t="array" ref="CG38">IF($H38="ja",(IF(AO$3-$F38&lt;0,0,IF(AO$3-$F38&gt;200,0,INDEX('Modeller - CO2'!$F$4:$AT$59,MATCH("Jordbund",'Modeller - CO2'!$A$4:$A$59,0),(AO$3-$F38)/5+1)))*$D38*$G38),0)</f>
        <v>0</v>
      </c>
      <c r="CH38" s="67" cm="1">
        <f t="array" ref="CH38">IF($H38="ja",(IF(AP$3-$F38&lt;0,0,IF(AP$3-$F38&gt;200,0,INDEX('Modeller - CO2'!$F$4:$AT$59,MATCH("Jordbund",'Modeller - CO2'!$A$4:$A$59,0),(AP$3-$F38)/5+1)))*$D38*$G38),0)</f>
        <v>0</v>
      </c>
      <c r="CI38" s="67" cm="1">
        <f t="array" ref="CI38">IF($H38="ja",(IF(AQ$3-$F38&lt;0,0,IF(AQ$3-$F38&gt;200,0,INDEX('Modeller - CO2'!$F$4:$AT$59,MATCH("Jordbund",'Modeller - CO2'!$A$4:$A$59,0),(AQ$3-$F38)/5+1)))*$D38*$G38),0)</f>
        <v>0</v>
      </c>
      <c r="CJ38" s="67" cm="1">
        <f t="array" ref="CJ38">IF($H38="ja",(IF(AR$3-$F38&lt;0,0,IF(AR$3-$F38&gt;200,0,INDEX('Modeller - CO2'!$F$4:$AT$59,MATCH("Jordbund",'Modeller - CO2'!$A$4:$A$59,0),(AR$3-$F38)/5+1)))*$D38*$G38),0)</f>
        <v>0</v>
      </c>
      <c r="CK38" s="67" cm="1">
        <f t="array" ref="CK38">IF($H38="ja",(IF(AS$3-$F38&lt;0,0,IF(AS$3-$F38&gt;200,0,INDEX('Modeller - CO2'!$F$4:$AT$59,MATCH("Jordbund",'Modeller - CO2'!$A$4:$A$59,0),(AS$3-$F38)/5+1)))*$D38*$G38),0)</f>
        <v>0</v>
      </c>
      <c r="CL38" s="67" cm="1">
        <f t="array" ref="CL38">IF($H38="ja",(IF(AT$3-$F38&lt;0,0,IF(AT$3-$F38&gt;200,0,INDEX('Modeller - CO2'!$F$4:$AT$59,MATCH("Jordbund",'Modeller - CO2'!$A$4:$A$59,0),(AT$3-$F38)/5+1)))*$D38*$G38),0)</f>
        <v>0</v>
      </c>
      <c r="CM38" s="67" cm="1">
        <f t="array" ref="CM38">IF($H38="ja",(IF(AU$3-$F38&lt;0,0,IF(AU$3-$F38&gt;200,0,INDEX('Modeller - CO2'!$F$4:$AT$59,MATCH("Jordbund",'Modeller - CO2'!$A$4:$A$59,0),(AU$3-$F38)/5+1)))*$D38*$G38),0)</f>
        <v>0</v>
      </c>
      <c r="CN38" s="67" cm="1">
        <f t="array" ref="CN38">IF($H38="ja",(IF(AV$3-$F38&lt;0,0,IF(AV$3-$F38&gt;200,0,INDEX('Modeller - CO2'!$F$4:$AT$59,MATCH("Jordbund",'Modeller - CO2'!$A$4:$A$59,0),(AV$3-$F38)/5+1)))*$D38*$G38),0)</f>
        <v>0</v>
      </c>
      <c r="CO38" s="67" cm="1">
        <f t="array" ref="CO38">IF($H38="ja",(IF(AW$3-$F38&lt;0,0,IF(AW$3-$F38&gt;200,0,INDEX('Modeller - CO2'!$F$4:$AT$59,MATCH("Jordbund",'Modeller - CO2'!$A$4:$A$59,0),(AW$3-$F38)/5+1)))*$D38*$G38),0)</f>
        <v>0</v>
      </c>
      <c r="CP38" s="67" cm="1">
        <f t="array" ref="CP38">IF($H38="ja",(IF(AX$3-$F38&lt;0,0,IF(AX$3-$F38&gt;200,0,INDEX('Modeller - CO2'!$F$4:$AT$59,MATCH("Jordbund",'Modeller - CO2'!$A$4:$A$59,0),(AX$3-$F38)/5+1)))*$D38*$G38),0)</f>
        <v>0</v>
      </c>
      <c r="CQ38" s="67" cm="1">
        <f t="array" ref="CQ38">IF($H38="ja",(IF(AY$3-$F38&lt;0,0,IF(AY$3-$F38&gt;200,0,INDEX('Modeller - CO2'!$F$4:$AT$59,MATCH("Jordbund",'Modeller - CO2'!$A$4:$A$59,0),(AY$3-$F38)/5+1)))*$D38*$G38),0)</f>
        <v>0</v>
      </c>
      <c r="CR38" s="67" cm="1">
        <f t="array" ref="CR38">IF($H38="ja",(IF(AZ$3-$F38&lt;0,0,IF(AZ$3-$F38&gt;200,0,INDEX('Modeller - CO2'!$F$4:$AT$59,MATCH("Jordbund",'Modeller - CO2'!$A$4:$A$59,0),(AZ$3-$F38)/5+1)))*$D38*$G38),0)</f>
        <v>0</v>
      </c>
      <c r="CS38" s="67" cm="1">
        <f t="array" ref="CS38">IF($H38="ja",(IF(BA$3-$F38&lt;0,0,IF(BA$3-$F38&gt;200,0,INDEX('Modeller - CO2'!$F$4:$AT$59,MATCH("Jordbund",'Modeller - CO2'!$A$4:$A$59,0),(BA$3-$F38)/5+1)))*$D38*$G38),0)</f>
        <v>0</v>
      </c>
      <c r="CT38" s="67" cm="1">
        <f t="array" ref="CT38">IF($H38="ja",(IF(BB$3-$F38&lt;0,0,IF(BB$3-$F38&gt;200,0,INDEX('Modeller - CO2'!$F$4:$AT$59,MATCH("Jordbund",'Modeller - CO2'!$A$4:$A$59,0),(BB$3-$F38)/5+1)))*$D38*$G38),0)</f>
        <v>0</v>
      </c>
      <c r="CU38" s="67" cm="1">
        <f t="array" ref="CU38">IF($H38="ja",(IF(BC$3-$F38&lt;0,0,IF(BC$3-$F38&gt;200,0,INDEX('Modeller - CO2'!$F$4:$AT$59,MATCH("Jordbund",'Modeller - CO2'!$A$4:$A$59,0),(BC$3-$F38)/5+1)))*$D38*$G38),0)</f>
        <v>0</v>
      </c>
      <c r="CV38" s="67" cm="1">
        <f t="array" ref="CV38">IF($H38="ja",(IF(BD$3-$F38&lt;0,0,IF(BD$3-$F38&gt;200,0,INDEX('Modeller - CO2'!$F$4:$AT$59,MATCH("Jordbund",'Modeller - CO2'!$A$4:$A$59,0),(BD$3-$F38)/5+1)))*$D38*$G38),0)</f>
        <v>0</v>
      </c>
      <c r="CW38" s="67" cm="1">
        <f t="array" ref="CW38">IF($H38="ja",(IF(BE$3-$F38&lt;0,0,IF(BE$3-$F38&gt;200,0,INDEX('Modeller - CO2'!$F$4:$AT$59,MATCH("Jordbund",'Modeller - CO2'!$A$4:$A$59,0),(BE$3-$F38)/5+1)))*$D38*$G38),0)</f>
        <v>0</v>
      </c>
      <c r="CZ38" s="67" cm="1">
        <f t="array" ref="CZ38">IF($P38="ja",(IF(CY$3-$F38&lt;0,0,IF(CY$3-$F38&gt;200,0,INDEX('Modeller - CO2'!$F$4:$AT$59,MATCH("Litter og dødt ved",'Modeller - CO2'!$A$4:$A$59,0),(CY$3-$F38)/5+1)))*$D38*$G38),0)</f>
        <v>0</v>
      </c>
      <c r="DA38" s="67" cm="1">
        <f t="array" ref="DA38">IF($P38="ja",(IF(CZ$3-$F38&lt;0,0,IF(CZ$3-$F38&gt;200,0,INDEX('Modeller - CO2'!$F$4:$AT$59,MATCH("Litter og dødt ved",'Modeller - CO2'!$A$4:$A$59,0),(CZ$3-$F38)/5+1)))*$D38*$G38),0)</f>
        <v>0</v>
      </c>
      <c r="DB38" s="67" cm="1">
        <f t="array" ref="DB38">IF($P38="ja",(IF(DA$3-$F38&lt;0,0,IF(DA$3-$F38&gt;200,0,INDEX('Modeller - CO2'!$F$4:$AT$59,MATCH("Litter og dødt ved",'Modeller - CO2'!$A$4:$A$59,0),(DA$3-$F38)/5+1)))*$D38*$G38),0)</f>
        <v>0</v>
      </c>
      <c r="DC38" s="67" cm="1">
        <f t="array" ref="DC38">IF($P38="ja",(IF(DB$3-$F38&lt;0,0,IF(DB$3-$F38&gt;200,0,INDEX('Modeller - CO2'!$F$4:$AT$59,MATCH("Litter og dødt ved",'Modeller - CO2'!$A$4:$A$59,0),(DB$3-$F38)/5+1)))*$D38*$G38),0)</f>
        <v>0</v>
      </c>
      <c r="DD38" s="67" cm="1">
        <f t="array" ref="DD38">IF($P38="ja",(IF(DC$3-$F38&lt;0,0,IF(DC$3-$F38&gt;200,0,INDEX('Modeller - CO2'!$F$4:$AT$59,MATCH("Litter og dødt ved",'Modeller - CO2'!$A$4:$A$59,0),(DC$3-$F38)/5+1)))*$D38*$G38),0)</f>
        <v>0</v>
      </c>
      <c r="DE38" s="67" cm="1">
        <f t="array" ref="DE38">IF($P38="ja",(IF(DD$3-$F38&lt;0,0,IF(DD$3-$F38&gt;200,0,INDEX('Modeller - CO2'!$F$4:$AT$59,MATCH("Litter og dødt ved",'Modeller - CO2'!$A$4:$A$59,0),(DD$3-$F38)/5+1)))*$D38*$G38),0)</f>
        <v>0</v>
      </c>
      <c r="DF38" s="67" cm="1">
        <f t="array" ref="DF38">IF($P38="ja",(IF(DE$3-$F38&lt;0,0,IF(DE$3-$F38&gt;200,0,INDEX('Modeller - CO2'!$F$4:$AT$59,MATCH("Litter og dødt ved",'Modeller - CO2'!$A$4:$A$59,0),(DE$3-$F38)/5+1)))*$D38*$G38),0)</f>
        <v>0</v>
      </c>
      <c r="DG38" s="67" cm="1">
        <f t="array" ref="DG38">IF($P38="ja",(IF(DF$3-$F38&lt;0,0,IF(DF$3-$F38&gt;200,0,INDEX('Modeller - CO2'!$F$4:$AT$59,MATCH("Litter og dødt ved",'Modeller - CO2'!$A$4:$A$59,0),(DF$3-$F38)/5+1)))*$D38*$G38),0)</f>
        <v>0</v>
      </c>
      <c r="DH38" s="67" cm="1">
        <f t="array" ref="DH38">IF($P38="ja",(IF(DG$3-$F38&lt;0,0,IF(DG$3-$F38&gt;200,0,INDEX('Modeller - CO2'!$F$4:$AT$59,MATCH("Litter og dødt ved",'Modeller - CO2'!$A$4:$A$59,0),(DG$3-$F38)/5+1)))*$D38*$G38),0)</f>
        <v>0</v>
      </c>
      <c r="DI38" s="67" cm="1">
        <f t="array" ref="DI38">IF($P38="ja",(IF(DH$3-$F38&lt;0,0,IF(DH$3-$F38&gt;200,0,INDEX('Modeller - CO2'!$F$4:$AT$59,MATCH("Litter og dødt ved",'Modeller - CO2'!$A$4:$A$59,0),(DH$3-$F38)/5+1)))*$D38*$G38),0)</f>
        <v>0</v>
      </c>
      <c r="DJ38" s="67" cm="1">
        <f t="array" ref="DJ38">IF($P38="ja",(IF(DI$3-$F38&lt;0,0,IF(DI$3-$F38&gt;200,0,INDEX('Modeller - CO2'!$F$4:$AT$59,MATCH("Litter og dødt ved",'Modeller - CO2'!$A$4:$A$59,0),(DI$3-$F38)/5+1)))*$D38*$G38),0)</f>
        <v>0</v>
      </c>
      <c r="DK38" s="67" cm="1">
        <f t="array" ref="DK38">IF($P38="ja",(IF(DJ$3-$F38&lt;0,0,IF(DJ$3-$F38&gt;200,0,INDEX('Modeller - CO2'!$F$4:$AT$59,MATCH("Litter og dødt ved",'Modeller - CO2'!$A$4:$A$59,0),(DJ$3-$F38)/5+1)))*$D38*$G38),0)</f>
        <v>0</v>
      </c>
      <c r="DL38" s="67" cm="1">
        <f t="array" ref="DL38">IF($P38="ja",(IF(DK$3-$F38&lt;0,0,IF(DK$3-$F38&gt;200,0,INDEX('Modeller - CO2'!$F$4:$AT$59,MATCH("Litter og dødt ved",'Modeller - CO2'!$A$4:$A$59,0),(DK$3-$F38)/5+1)))*$D38*$G38),0)</f>
        <v>0</v>
      </c>
      <c r="DM38" s="67" cm="1">
        <f t="array" ref="DM38">IF($P38="ja",(IF(DL$3-$F38&lt;0,0,IF(DL$3-$F38&gt;200,0,INDEX('Modeller - CO2'!$F$4:$AT$59,MATCH("Litter og dødt ved",'Modeller - CO2'!$A$4:$A$59,0),(DL$3-$F38)/5+1)))*$D38*$G38),0)</f>
        <v>0</v>
      </c>
      <c r="DN38" s="67" cm="1">
        <f t="array" ref="DN38">IF($P38="ja",(IF(DM$3-$F38&lt;0,0,IF(DM$3-$F38&gt;200,0,INDEX('Modeller - CO2'!$F$4:$AT$59,MATCH("Litter og dødt ved",'Modeller - CO2'!$A$4:$A$59,0),(DM$3-$F38)/5+1)))*$D38*$G38),0)</f>
        <v>0</v>
      </c>
      <c r="DO38" s="67" cm="1">
        <f t="array" ref="DO38">IF($P38="ja",(IF(DN$3-$F38&lt;0,0,IF(DN$3-$F38&gt;200,0,INDEX('Modeller - CO2'!$F$4:$AT$59,MATCH("Litter og dødt ved",'Modeller - CO2'!$A$4:$A$59,0),(DN$3-$F38)/5+1)))*$D38*$G38),0)</f>
        <v>0</v>
      </c>
      <c r="DP38" s="67" cm="1">
        <f t="array" ref="DP38">IF($P38="ja",(IF(DO$3-$F38&lt;0,0,IF(DO$3-$F38&gt;200,0,INDEX('Modeller - CO2'!$F$4:$AT$59,MATCH("Litter og dødt ved",'Modeller - CO2'!$A$4:$A$59,0),(DO$3-$F38)/5+1)))*$D38*$G38),0)</f>
        <v>0</v>
      </c>
      <c r="DQ38" s="67" cm="1">
        <f t="array" ref="DQ38">IF($P38="ja",(IF(DP$3-$F38&lt;0,0,IF(DP$3-$F38&gt;200,0,INDEX('Modeller - CO2'!$F$4:$AT$59,MATCH("Litter og dødt ved",'Modeller - CO2'!$A$4:$A$59,0),(DP$3-$F38)/5+1)))*$D38*$G38),0)</f>
        <v>0</v>
      </c>
      <c r="DR38" s="67" cm="1">
        <f t="array" ref="DR38">IF($P38="ja",(IF(DQ$3-$F38&lt;0,0,IF(DQ$3-$F38&gt;200,0,INDEX('Modeller - CO2'!$F$4:$AT$59,MATCH("Litter og dødt ved",'Modeller - CO2'!$A$4:$A$59,0),(DQ$3-$F38)/5+1)))*$D38*$G38),0)</f>
        <v>0</v>
      </c>
      <c r="DS38" s="67" cm="1">
        <f t="array" ref="DS38">IF($P38="ja",(IF(DR$3-$F38&lt;0,0,IF(DR$3-$F38&gt;200,0,INDEX('Modeller - CO2'!$F$4:$AT$59,MATCH("Litter og dødt ved",'Modeller - CO2'!$A$4:$A$59,0),(DR$3-$F38)/5+1)))*$D38*$G38),0)</f>
        <v>0</v>
      </c>
      <c r="DT38" s="67" cm="1">
        <f t="array" ref="DT38">IF($P38="ja",(IF(DS$3-$F38&lt;0,0,IF(DS$3-$F38&gt;200,0,INDEX('Modeller - CO2'!$F$4:$AT$59,MATCH("Litter og dødt ved",'Modeller - CO2'!$A$4:$A$59,0),(DS$3-$F38)/5+1)))*$D38*$G38),0)</f>
        <v>0</v>
      </c>
      <c r="DU38" s="67" cm="1">
        <f t="array" ref="DU38">IF($P38="ja",(IF(DT$3-$F38&lt;0,0,IF(DT$3-$F38&gt;200,0,INDEX('Modeller - CO2'!$F$4:$AT$59,MATCH("Litter og dødt ved",'Modeller - CO2'!$A$4:$A$59,0),(DT$3-$F38)/5+1)))*$D38*$G38),0)</f>
        <v>0</v>
      </c>
      <c r="DV38" s="67" cm="1">
        <f t="array" ref="DV38">IF($P38="ja",(IF(DU$3-$F38&lt;0,0,IF(DU$3-$F38&gt;200,0,INDEX('Modeller - CO2'!$F$4:$AT$59,MATCH("Litter og dødt ved",'Modeller - CO2'!$A$4:$A$59,0),(DU$3-$F38)/5+1)))*$D38*$G38),0)</f>
        <v>0</v>
      </c>
      <c r="DW38" s="67" cm="1">
        <f t="array" ref="DW38">IF($P38="ja",(IF(DV$3-$F38&lt;0,0,IF(DV$3-$F38&gt;200,0,INDEX('Modeller - CO2'!$F$4:$AT$59,MATCH("Litter og dødt ved",'Modeller - CO2'!$A$4:$A$59,0),(DV$3-$F38)/5+1)))*$D38*$G38),0)</f>
        <v>0</v>
      </c>
      <c r="DX38" s="67" cm="1">
        <f t="array" ref="DX38">IF($P38="ja",(IF(DW$3-$F38&lt;0,0,IF(DW$3-$F38&gt;200,0,INDEX('Modeller - CO2'!$F$4:$AT$59,MATCH("Litter og dødt ved",'Modeller - CO2'!$A$4:$A$59,0),(DW$3-$F38)/5+1)))*$D38*$G38),0)</f>
        <v>0</v>
      </c>
      <c r="DY38" s="67" cm="1">
        <f t="array" ref="DY38">IF($P38="ja",(IF(DX$3-$F38&lt;0,0,IF(DX$3-$F38&gt;200,0,INDEX('Modeller - CO2'!$F$4:$AT$59,MATCH("Litter og dødt ved",'Modeller - CO2'!$A$4:$A$59,0),(DX$3-$F38)/5+1)))*$D38*$G38),0)</f>
        <v>0</v>
      </c>
      <c r="DZ38" s="67" cm="1">
        <f t="array" ref="DZ38">IF($P38="ja",(IF(DY$3-$F38&lt;0,0,IF(DY$3-$F38&gt;200,0,INDEX('Modeller - CO2'!$F$4:$AT$59,MATCH("Litter og dødt ved",'Modeller - CO2'!$A$4:$A$59,0),(DY$3-$F38)/5+1)))*$D38*$G38),0)</f>
        <v>0</v>
      </c>
      <c r="EA38" s="67" cm="1">
        <f t="array" ref="EA38">IF($P38="ja",(IF(DZ$3-$F38&lt;0,0,IF(DZ$3-$F38&gt;200,0,INDEX('Modeller - CO2'!$F$4:$AT$59,MATCH("Litter og dødt ved",'Modeller - CO2'!$A$4:$A$59,0),(DZ$3-$F38)/5+1)))*$D38*$G38),0)</f>
        <v>0</v>
      </c>
      <c r="EB38" s="67" cm="1">
        <f t="array" ref="EB38">IF($P38="ja",(IF(EA$3-$F38&lt;0,0,IF(EA$3-$F38&gt;200,0,INDEX('Modeller - CO2'!$F$4:$AT$59,MATCH("Litter og dødt ved",'Modeller - CO2'!$A$4:$A$59,0),(EA$3-$F38)/5+1)))*$D38*$G38),0)</f>
        <v>0</v>
      </c>
      <c r="EC38" s="67" cm="1">
        <f t="array" ref="EC38">IF($P38="ja",(IF(EB$3-$F38&lt;0,0,IF(EB$3-$F38&gt;200,0,INDEX('Modeller - CO2'!$F$4:$AT$59,MATCH("Litter og dødt ved",'Modeller - CO2'!$A$4:$A$59,0),(EB$3-$F38)/5+1)))*$D38*$G38),0)</f>
        <v>0</v>
      </c>
      <c r="ED38" s="67" cm="1">
        <f t="array" ref="ED38">IF($P38="ja",(IF(EC$3-$F38&lt;0,0,IF(EC$3-$F38&gt;200,0,INDEX('Modeller - CO2'!$F$4:$AT$59,MATCH("Litter og dødt ved",'Modeller - CO2'!$A$4:$A$59,0),(EC$3-$F38)/5+1)))*$D38*$G38),0)</f>
        <v>0</v>
      </c>
      <c r="EE38" s="67" cm="1">
        <f t="array" ref="EE38">IF($P38="ja",(IF(ED$3-$F38&lt;0,0,IF(ED$3-$F38&gt;200,0,INDEX('Modeller - CO2'!$F$4:$AT$59,MATCH("Litter og dødt ved",'Modeller - CO2'!$A$4:$A$59,0),(ED$3-$F38)/5+1)))*$D38*$G38),0)</f>
        <v>0</v>
      </c>
      <c r="EF38" s="67" cm="1">
        <f t="array" ref="EF38">IF($P38="ja",(IF(EE$3-$F38&lt;0,0,IF(EE$3-$F38&gt;200,0,INDEX('Modeller - CO2'!$F$4:$AT$59,MATCH("Litter og dødt ved",'Modeller - CO2'!$A$4:$A$59,0),(EE$3-$F38)/5+1)))*$D38*$G38),0)</f>
        <v>0</v>
      </c>
      <c r="EG38" s="67" cm="1">
        <f t="array" ref="EG38">IF($P38="ja",(IF(EF$3-$F38&lt;0,0,IF(EF$3-$F38&gt;200,0,INDEX('Modeller - CO2'!$F$4:$AT$59,MATCH("Litter og dødt ved",'Modeller - CO2'!$A$4:$A$59,0),(EF$3-$F38)/5+1)))*$D38*$G38),0)</f>
        <v>0</v>
      </c>
      <c r="EH38" s="67" cm="1">
        <f t="array" ref="EH38">IF($P38="ja",(IF(EG$3-$F38&lt;0,0,IF(EG$3-$F38&gt;200,0,INDEX('Modeller - CO2'!$F$4:$AT$59,MATCH("Litter og dødt ved",'Modeller - CO2'!$A$4:$A$59,0),(EG$3-$F38)/5+1)))*$D38*$G38),0)</f>
        <v>0</v>
      </c>
      <c r="EI38" s="67" cm="1">
        <f t="array" ref="EI38">IF($P38="ja",(IF(EH$3-$F38&lt;0,0,IF(EH$3-$F38&gt;200,0,INDEX('Modeller - CO2'!$F$4:$AT$59,MATCH("Litter og dødt ved",'Modeller - CO2'!$A$4:$A$59,0),(EH$3-$F38)/5+1)))*$D38*$G38),0)</f>
        <v>0</v>
      </c>
      <c r="EJ38" s="67" cm="1">
        <f t="array" ref="EJ38">IF($P38="ja",(IF(EI$3-$F38&lt;0,0,IF(EI$3-$F38&gt;200,0,INDEX('Modeller - CO2'!$F$4:$AT$59,MATCH("Litter og dødt ved",'Modeller - CO2'!$A$4:$A$59,0),(EI$3-$F38)/5+1)))*$D38*$G38),0)</f>
        <v>0</v>
      </c>
      <c r="EK38" s="67" cm="1">
        <f t="array" ref="EK38">IF($P38="ja",(IF(EJ$3-$F38&lt;0,0,IF(EJ$3-$F38&gt;200,0,INDEX('Modeller - CO2'!$F$4:$AT$59,MATCH("Litter og dødt ved",'Modeller - CO2'!$A$4:$A$59,0),(EJ$3-$F38)/5+1)))*$D38*$G38),0)</f>
        <v>0</v>
      </c>
      <c r="EL38" s="67" cm="1">
        <f t="array" ref="EL38">IF($P38="ja",(IF(EK$3-$F38&lt;0,0,IF(EK$3-$F38&gt;200,0,INDEX('Modeller - CO2'!$F$4:$AT$59,MATCH("Litter og dødt ved",'Modeller - CO2'!$A$4:$A$59,0),(EK$3-$F38)/5+1)))*$D38*$G38),0)</f>
        <v>0</v>
      </c>
      <c r="EM38" s="67" cm="1">
        <f t="array" ref="EM38">IF($P38="ja",(IF(EL$3-$F38&lt;0,0,IF(EL$3-$F38&gt;200,0,INDEX('Modeller - CO2'!$F$4:$AT$59,MATCH("Litter og dødt ved",'Modeller - CO2'!$A$4:$A$59,0),(EL$3-$F38)/5+1)))*$D38*$G38),0)</f>
        <v>0</v>
      </c>
      <c r="EN38" s="67" cm="1">
        <f t="array" ref="EN38">IF($P38="ja",(IF(EM$3-$F38&lt;0,0,IF(EM$3-$F38&gt;200,0,INDEX('Modeller - CO2'!$F$4:$AT$59,MATCH("Litter og dødt ved",'Modeller - CO2'!$A$4:$A$59,0),(EM$3-$F38)/5+1)))*$D38*$G38),0)</f>
        <v>0</v>
      </c>
    </row>
    <row r="39" spans="2:144" ht="15.6" x14ac:dyDescent="0.3">
      <c r="B39" s="66">
        <f>'Stamdata - Projektplan'!B83</f>
        <v>0</v>
      </c>
      <c r="C39" s="66">
        <f>'Stamdata - Projektplan'!C83</f>
        <v>0</v>
      </c>
      <c r="D39" s="66">
        <f>'Stamdata - Projektplan'!D83</f>
        <v>0</v>
      </c>
      <c r="E39" s="66">
        <f>'Stamdata - Projektplan'!E83</f>
        <v>0</v>
      </c>
      <c r="F39" s="66">
        <f>'Stamdata - Projektplan'!G83</f>
        <v>0</v>
      </c>
      <c r="G39" s="66">
        <f>'Stamdata - Projektplan'!H83</f>
        <v>0</v>
      </c>
      <c r="H39" s="66">
        <f>'Stamdata - Projektplan'!I83</f>
        <v>0</v>
      </c>
      <c r="I39" s="66">
        <f>'Stamdata - Projektplan'!J83</f>
        <v>0</v>
      </c>
      <c r="J39" s="63" t="str">
        <f>IFERROR(VLOOKUP(I39,'Modeller - CO2'!$A$4:$C$57,3,FALSE),"")</f>
        <v/>
      </c>
      <c r="K39" s="451" t="str">
        <f>IFERROR(VLOOKUP(I39,'Modeller - CO2'!$A$4:$D$57,4,FALSE),"")</f>
        <v/>
      </c>
      <c r="L39" s="453" t="str">
        <f t="shared" si="80"/>
        <v/>
      </c>
      <c r="M39" s="451" t="str">
        <f>IFERROR(VLOOKUP(I39,'Modeller - CO2'!$A$4:$E$57,5,FALSE),"")</f>
        <v/>
      </c>
      <c r="N39" s="453" t="str">
        <f t="shared" si="81"/>
        <v/>
      </c>
      <c r="O39" s="63" t="b">
        <f t="shared" si="79"/>
        <v>1</v>
      </c>
      <c r="P39" s="63" t="str">
        <f t="shared" si="82"/>
        <v>Nej</v>
      </c>
      <c r="R39" s="67" cm="1">
        <f t="array" ref="R39">IFERROR((IF(Q$3-$F39&lt;0,0,IF(Q$3-$F39&gt;200,0,INDEX('Modeller - CO2'!$F$4:$AT$59,MATCH('Opgørelse - CO2'!$I39,'Modeller - CO2'!$A$4:$A$59,0),(Q$3-$F39)/5+1)))*$D39*$G39),0)</f>
        <v>0</v>
      </c>
      <c r="S39" s="67" cm="1">
        <f t="array" ref="S39">IFERROR((IF(R$3-$F39&lt;0,0,IF(R$3-$F39&gt;200,0,INDEX('Modeller - CO2'!$F$4:$AT$59,MATCH('Opgørelse - CO2'!$I39,'Modeller - CO2'!$A$4:$A$59,0),(R$3-$F39)/5+1)))*$D39*$G39),0)</f>
        <v>0</v>
      </c>
      <c r="T39" s="67" cm="1">
        <f t="array" ref="T39">IFERROR((IF(S$3-$F39&lt;0,0,IF(S$3-$F39&gt;200,0,INDEX('Modeller - CO2'!$F$4:$AT$59,MATCH('Opgørelse - CO2'!$I39,'Modeller - CO2'!$A$4:$A$59,0),(S$3-$F39)/5+1)))*$D39*$G39),0)</f>
        <v>0</v>
      </c>
      <c r="U39" s="67" cm="1">
        <f t="array" ref="U39">IFERROR((IF(T$3-$F39&lt;0,0,IF(T$3-$F39&gt;200,0,INDEX('Modeller - CO2'!$F$4:$AT$59,MATCH('Opgørelse - CO2'!$I39,'Modeller - CO2'!$A$4:$A$59,0),(T$3-$F39)/5+1)))*$D39*$G39),0)</f>
        <v>0</v>
      </c>
      <c r="V39" s="67" cm="1">
        <f t="array" ref="V39">IFERROR((IF(U$3-$F39&lt;0,0,IF(U$3-$F39&gt;200,0,INDEX('Modeller - CO2'!$F$4:$AT$59,MATCH('Opgørelse - CO2'!$I39,'Modeller - CO2'!$A$4:$A$59,0),(U$3-$F39)/5+1)))*$D39*$G39),0)</f>
        <v>0</v>
      </c>
      <c r="W39" s="67" cm="1">
        <f t="array" ref="W39">IFERROR((IF(V$3-$F39&lt;0,0,IF(V$3-$F39&gt;200,0,INDEX('Modeller - CO2'!$F$4:$AT$59,MATCH('Opgørelse - CO2'!$I39,'Modeller - CO2'!$A$4:$A$59,0),(V$3-$F39)/5+1)))*$D39*$G39),0)</f>
        <v>0</v>
      </c>
      <c r="X39" s="67" cm="1">
        <f t="array" ref="X39">IFERROR((IF(W$3-$F39&lt;0,0,IF(W$3-$F39&gt;200,0,INDEX('Modeller - CO2'!$F$4:$AT$59,MATCH('Opgørelse - CO2'!$I39,'Modeller - CO2'!$A$4:$A$59,0),(W$3-$F39)/5+1)))*$D39*$G39),0)</f>
        <v>0</v>
      </c>
      <c r="Y39" s="67" cm="1">
        <f t="array" ref="Y39">IFERROR((IF(X$3-$F39&lt;0,0,IF(X$3-$F39&gt;200,0,INDEX('Modeller - CO2'!$F$4:$AT$59,MATCH('Opgørelse - CO2'!$I39,'Modeller - CO2'!$A$4:$A$59,0),(X$3-$F39)/5+1)))*$D39*$G39),0)</f>
        <v>0</v>
      </c>
      <c r="Z39" s="67" cm="1">
        <f t="array" ref="Z39">IFERROR((IF(Y$3-$F39&lt;0,0,IF(Y$3-$F39&gt;200,0,INDEX('Modeller - CO2'!$F$4:$AT$59,MATCH('Opgørelse - CO2'!$I39,'Modeller - CO2'!$A$4:$A$59,0),(Y$3-$F39)/5+1)))*$D39*$G39),0)</f>
        <v>0</v>
      </c>
      <c r="AA39" s="67" cm="1">
        <f t="array" ref="AA39">IFERROR((IF(Z$3-$F39&lt;0,0,IF(Z$3-$F39&gt;200,0,INDEX('Modeller - CO2'!$F$4:$AT$59,MATCH('Opgørelse - CO2'!$I39,'Modeller - CO2'!$A$4:$A$59,0),(Z$3-$F39)/5+1)))*$D39*$G39),0)</f>
        <v>0</v>
      </c>
      <c r="AB39" s="67" cm="1">
        <f t="array" ref="AB39">IFERROR((IF(AA$3-$F39&lt;0,0,IF(AA$3-$F39&gt;200,0,INDEX('Modeller - CO2'!$F$4:$AT$59,MATCH('Opgørelse - CO2'!$I39,'Modeller - CO2'!$A$4:$A$59,0),(AA$3-$F39)/5+1)))*$D39*$G39),0)</f>
        <v>0</v>
      </c>
      <c r="AC39" s="67" cm="1">
        <f t="array" ref="AC39">IFERROR((IF(AB$3-$F39&lt;0,0,IF(AB$3-$F39&gt;200,0,INDEX('Modeller - CO2'!$F$4:$AT$59,MATCH('Opgørelse - CO2'!$I39,'Modeller - CO2'!$A$4:$A$59,0),(AB$3-$F39)/5+1)))*$D39*$G39),0)</f>
        <v>0</v>
      </c>
      <c r="AD39" s="67" cm="1">
        <f t="array" ref="AD39">IFERROR((IF(AC$3-$F39&lt;0,0,IF(AC$3-$F39&gt;200,0,INDEX('Modeller - CO2'!$F$4:$AT$59,MATCH('Opgørelse - CO2'!$I39,'Modeller - CO2'!$A$4:$A$59,0),(AC$3-$F39)/5+1)))*$D39*$G39),0)</f>
        <v>0</v>
      </c>
      <c r="AE39" s="67" cm="1">
        <f t="array" ref="AE39">IFERROR((IF(AD$3-$F39&lt;0,0,IF(AD$3-$F39&gt;200,0,INDEX('Modeller - CO2'!$F$4:$AT$59,MATCH('Opgørelse - CO2'!$I39,'Modeller - CO2'!$A$4:$A$59,0),(AD$3-$F39)/5+1)))*$D39*$G39),0)</f>
        <v>0</v>
      </c>
      <c r="AF39" s="67" cm="1">
        <f t="array" ref="AF39">IFERROR((IF(AE$3-$F39&lt;0,0,IF(AE$3-$F39&gt;200,0,INDEX('Modeller - CO2'!$F$4:$AT$59,MATCH('Opgørelse - CO2'!$I39,'Modeller - CO2'!$A$4:$A$59,0),(AE$3-$F39)/5+1)))*$D39*$G39),0)</f>
        <v>0</v>
      </c>
      <c r="AG39" s="67" cm="1">
        <f t="array" ref="AG39">IFERROR((IF(AF$3-$F39&lt;0,0,IF(AF$3-$F39&gt;200,0,INDEX('Modeller - CO2'!$F$4:$AT$59,MATCH('Opgørelse - CO2'!$I39,'Modeller - CO2'!$A$4:$A$59,0),(AF$3-$F39)/5+1)))*$D39*$G39),0)</f>
        <v>0</v>
      </c>
      <c r="AH39" s="67" cm="1">
        <f t="array" ref="AH39">IFERROR((IF(AG$3-$F39&lt;0,0,IF(AG$3-$F39&gt;200,0,INDEX('Modeller - CO2'!$F$4:$AT$59,MATCH('Opgørelse - CO2'!$I39,'Modeller - CO2'!$A$4:$A$59,0),(AG$3-$F39)/5+1)))*$D39*$G39),0)</f>
        <v>0</v>
      </c>
      <c r="AI39" s="67" cm="1">
        <f t="array" ref="AI39">IFERROR((IF(AH$3-$F39&lt;0,0,IF(AH$3-$F39&gt;200,0,INDEX('Modeller - CO2'!$F$4:$AT$59,MATCH('Opgørelse - CO2'!$I39,'Modeller - CO2'!$A$4:$A$59,0),(AH$3-$F39)/5+1)))*$D39*$G39),0)</f>
        <v>0</v>
      </c>
      <c r="AJ39" s="67" cm="1">
        <f t="array" ref="AJ39">IFERROR((IF(AI$3-$F39&lt;0,0,IF(AI$3-$F39&gt;200,0,INDEX('Modeller - CO2'!$F$4:$AT$59,MATCH('Opgørelse - CO2'!$I39,'Modeller - CO2'!$A$4:$A$59,0),(AI$3-$F39)/5+1)))*$D39*$G39),0)</f>
        <v>0</v>
      </c>
      <c r="AK39" s="67" cm="1">
        <f t="array" ref="AK39">IFERROR((IF(AJ$3-$F39&lt;0,0,IF(AJ$3-$F39&gt;200,0,INDEX('Modeller - CO2'!$F$4:$AT$59,MATCH('Opgørelse - CO2'!$I39,'Modeller - CO2'!$A$4:$A$59,0),(AJ$3-$F39)/5+1)))*$D39*$G39),0)</f>
        <v>0</v>
      </c>
      <c r="AL39" s="67" cm="1">
        <f t="array" ref="AL39">IFERROR((IF(AK$3-$F39&lt;0,0,IF(AK$3-$F39&gt;200,0,INDEX('Modeller - CO2'!$F$4:$AT$59,MATCH('Opgørelse - CO2'!$I39,'Modeller - CO2'!$A$4:$A$59,0),(AK$3-$F39)/5+1)))*$D39*$G39),0)</f>
        <v>0</v>
      </c>
      <c r="AM39" s="67" cm="1">
        <f t="array" ref="AM39">IFERROR((IF(AL$3-$F39&lt;0,0,IF(AL$3-$F39&gt;200,0,INDEX('Modeller - CO2'!$F$4:$AT$59,MATCH('Opgørelse - CO2'!$I39,'Modeller - CO2'!$A$4:$A$59,0),(AL$3-$F39)/5+1)))*$D39*$G39),0)</f>
        <v>0</v>
      </c>
      <c r="AN39" s="67" cm="1">
        <f t="array" ref="AN39">IFERROR((IF(AM$3-$F39&lt;0,0,IF(AM$3-$F39&gt;200,0,INDEX('Modeller - CO2'!$F$4:$AT$59,MATCH('Opgørelse - CO2'!$I39,'Modeller - CO2'!$A$4:$A$59,0),(AM$3-$F39)/5+1)))*$D39*$G39),0)</f>
        <v>0</v>
      </c>
      <c r="AO39" s="67" cm="1">
        <f t="array" ref="AO39">IFERROR((IF(AN$3-$F39&lt;0,0,IF(AN$3-$F39&gt;200,0,INDEX('Modeller - CO2'!$F$4:$AT$59,MATCH('Opgørelse - CO2'!$I39,'Modeller - CO2'!$A$4:$A$59,0),(AN$3-$F39)/5+1)))*$D39*$G39),0)</f>
        <v>0</v>
      </c>
      <c r="AP39" s="67" cm="1">
        <f t="array" ref="AP39">IFERROR((IF(AO$3-$F39&lt;0,0,IF(AO$3-$F39&gt;200,0,INDEX('Modeller - CO2'!$F$4:$AT$59,MATCH('Opgørelse - CO2'!$I39,'Modeller - CO2'!$A$4:$A$59,0),(AO$3-$F39)/5+1)))*$D39*$G39),0)</f>
        <v>0</v>
      </c>
      <c r="AQ39" s="67" cm="1">
        <f t="array" ref="AQ39">IFERROR((IF(AP$3-$F39&lt;0,0,IF(AP$3-$F39&gt;200,0,INDEX('Modeller - CO2'!$F$4:$AT$59,MATCH('Opgørelse - CO2'!$I39,'Modeller - CO2'!$A$4:$A$59,0),(AP$3-$F39)/5+1)))*$D39*$G39),0)</f>
        <v>0</v>
      </c>
      <c r="AR39" s="67" cm="1">
        <f t="array" ref="AR39">IFERROR((IF(AQ$3-$F39&lt;0,0,IF(AQ$3-$F39&gt;200,0,INDEX('Modeller - CO2'!$F$4:$AT$59,MATCH('Opgørelse - CO2'!$I39,'Modeller - CO2'!$A$4:$A$59,0),(AQ$3-$F39)/5+1)))*$D39*$G39),0)</f>
        <v>0</v>
      </c>
      <c r="AS39" s="67" cm="1">
        <f t="array" ref="AS39">IFERROR((IF(AR$3-$F39&lt;0,0,IF(AR$3-$F39&gt;200,0,INDEX('Modeller - CO2'!$F$4:$AT$59,MATCH('Opgørelse - CO2'!$I39,'Modeller - CO2'!$A$4:$A$59,0),(AR$3-$F39)/5+1)))*$D39*$G39),0)</f>
        <v>0</v>
      </c>
      <c r="AT39" s="67" cm="1">
        <f t="array" ref="AT39">IFERROR((IF(AS$3-$F39&lt;0,0,IF(AS$3-$F39&gt;200,0,INDEX('Modeller - CO2'!$F$4:$AT$59,MATCH('Opgørelse - CO2'!$I39,'Modeller - CO2'!$A$4:$A$59,0),(AS$3-$F39)/5+1)))*$D39*$G39),0)</f>
        <v>0</v>
      </c>
      <c r="AU39" s="67" cm="1">
        <f t="array" ref="AU39">IFERROR((IF(AT$3-$F39&lt;0,0,IF(AT$3-$F39&gt;200,0,INDEX('Modeller - CO2'!$F$4:$AT$59,MATCH('Opgørelse - CO2'!$I39,'Modeller - CO2'!$A$4:$A$59,0),(AT$3-$F39)/5+1)))*$D39*$G39),0)</f>
        <v>0</v>
      </c>
      <c r="AV39" s="67" cm="1">
        <f t="array" ref="AV39">IFERROR((IF(AU$3-$F39&lt;0,0,IF(AU$3-$F39&gt;200,0,INDEX('Modeller - CO2'!$F$4:$AT$59,MATCH('Opgørelse - CO2'!$I39,'Modeller - CO2'!$A$4:$A$59,0),(AU$3-$F39)/5+1)))*$D39*$G39),0)</f>
        <v>0</v>
      </c>
      <c r="AW39" s="67" cm="1">
        <f t="array" ref="AW39">IFERROR((IF(AV$3-$F39&lt;0,0,IF(AV$3-$F39&gt;200,0,INDEX('Modeller - CO2'!$F$4:$AT$59,MATCH('Opgørelse - CO2'!$I39,'Modeller - CO2'!$A$4:$A$59,0),(AV$3-$F39)/5+1)))*$D39*$G39),0)</f>
        <v>0</v>
      </c>
      <c r="AX39" s="67" cm="1">
        <f t="array" ref="AX39">IFERROR((IF(AW$3-$F39&lt;0,0,IF(AW$3-$F39&gt;200,0,INDEX('Modeller - CO2'!$F$4:$AT$59,MATCH('Opgørelse - CO2'!$I39,'Modeller - CO2'!$A$4:$A$59,0),(AW$3-$F39)/5+1)))*$D39*$G39),0)</f>
        <v>0</v>
      </c>
      <c r="AY39" s="67" cm="1">
        <f t="array" ref="AY39">IFERROR((IF(AX$3-$F39&lt;0,0,IF(AX$3-$F39&gt;200,0,INDEX('Modeller - CO2'!$F$4:$AT$59,MATCH('Opgørelse - CO2'!$I39,'Modeller - CO2'!$A$4:$A$59,0),(AX$3-$F39)/5+1)))*$D39*$G39),0)</f>
        <v>0</v>
      </c>
      <c r="AZ39" s="67" cm="1">
        <f t="array" ref="AZ39">IFERROR((IF(AY$3-$F39&lt;0,0,IF(AY$3-$F39&gt;200,0,INDEX('Modeller - CO2'!$F$4:$AT$59,MATCH('Opgørelse - CO2'!$I39,'Modeller - CO2'!$A$4:$A$59,0),(AY$3-$F39)/5+1)))*$D39*$G39),0)</f>
        <v>0</v>
      </c>
      <c r="BA39" s="67" cm="1">
        <f t="array" ref="BA39">IFERROR((IF(AZ$3-$F39&lt;0,0,IF(AZ$3-$F39&gt;200,0,INDEX('Modeller - CO2'!$F$4:$AT$59,MATCH('Opgørelse - CO2'!$I39,'Modeller - CO2'!$A$4:$A$59,0),(AZ$3-$F39)/5+1)))*$D39*$G39),0)</f>
        <v>0</v>
      </c>
      <c r="BB39" s="67" cm="1">
        <f t="array" ref="BB39">IFERROR((IF(BA$3-$F39&lt;0,0,IF(BA$3-$F39&gt;200,0,INDEX('Modeller - CO2'!$F$4:$AT$59,MATCH('Opgørelse - CO2'!$I39,'Modeller - CO2'!$A$4:$A$59,0),(BA$3-$F39)/5+1)))*$D39*$G39),0)</f>
        <v>0</v>
      </c>
      <c r="BC39" s="67" cm="1">
        <f t="array" ref="BC39">IFERROR((IF(BB$3-$F39&lt;0,0,IF(BB$3-$F39&gt;200,0,INDEX('Modeller - CO2'!$F$4:$AT$59,MATCH('Opgørelse - CO2'!$I39,'Modeller - CO2'!$A$4:$A$59,0),(BB$3-$F39)/5+1)))*$D39*$G39),0)</f>
        <v>0</v>
      </c>
      <c r="BD39" s="67" cm="1">
        <f t="array" ref="BD39">IFERROR((IF(BC$3-$F39&lt;0,0,IF(BC$3-$F39&gt;200,0,INDEX('Modeller - CO2'!$F$4:$AT$59,MATCH('Opgørelse - CO2'!$I39,'Modeller - CO2'!$A$4:$A$59,0),(BC$3-$F39)/5+1)))*$D39*$G39),0)</f>
        <v>0</v>
      </c>
      <c r="BE39" s="67" cm="1">
        <f t="array" ref="BE39">IFERROR((IF(BD$3-$F39&lt;0,0,IF(BD$3-$F39&gt;200,0,INDEX('Modeller - CO2'!$F$4:$AT$59,MATCH('Opgørelse - CO2'!$I39,'Modeller - CO2'!$A$4:$A$59,0),(BD$3-$F39)/5+1)))*$D39*$G39),0)</f>
        <v>0</v>
      </c>
      <c r="BF39" s="67" cm="1">
        <f t="array" ref="BF39">IFERROR((IF(BE$3-$F39&lt;0,0,IF(BE$3-$F39&gt;200,0,INDEX('Modeller - CO2'!$F$4:$AT$59,MATCH('Opgørelse - CO2'!$I39,'Modeller - CO2'!$A$4:$A$59,0),(BE$3-$F39)/5+1)))*$D39*$G39),0)</f>
        <v>0</v>
      </c>
      <c r="BI39" s="67" cm="1">
        <f t="array" ref="BI39">IF($H39="ja",(IF(Q$3-$F39&lt;0,0,IF(Q$3-$F39&gt;200,0,INDEX('Modeller - CO2'!$F$4:$AT$59,MATCH("Jordbund",'Modeller - CO2'!$A$4:$A$59,0),(Q$3-$F39)/5+1)))*$D39*$G39),0)</f>
        <v>0</v>
      </c>
      <c r="BJ39" s="67" cm="1">
        <f t="array" ref="BJ39">IF($H39="ja",(IF(R$3-$F39&lt;0,0,IF(R$3-$F39&gt;200,0,INDEX('Modeller - CO2'!$F$4:$AT$59,MATCH("Jordbund",'Modeller - CO2'!$A$4:$A$59,0),(R$3-$F39)/5+1)))*$D39*$G39),0)</f>
        <v>0</v>
      </c>
      <c r="BK39" s="67" cm="1">
        <f t="array" ref="BK39">IF($H39="ja",(IF(S$3-$F39&lt;0,0,IF(S$3-$F39&gt;200,0,INDEX('Modeller - CO2'!$F$4:$AT$59,MATCH("Jordbund",'Modeller - CO2'!$A$4:$A$59,0),(S$3-$F39)/5+1)))*$D39*$G39),0)</f>
        <v>0</v>
      </c>
      <c r="BL39" s="67" cm="1">
        <f t="array" ref="BL39">IF($H39="ja",(IF(T$3-$F39&lt;0,0,IF(T$3-$F39&gt;200,0,INDEX('Modeller - CO2'!$F$4:$AT$59,MATCH("Jordbund",'Modeller - CO2'!$A$4:$A$59,0),(T$3-$F39)/5+1)))*$D39*$G39),0)</f>
        <v>0</v>
      </c>
      <c r="BM39" s="67" cm="1">
        <f t="array" ref="BM39">IF($H39="ja",(IF(U$3-$F39&lt;0,0,IF(U$3-$F39&gt;200,0,INDEX('Modeller - CO2'!$F$4:$AT$59,MATCH("Jordbund",'Modeller - CO2'!$A$4:$A$59,0),(U$3-$F39)/5+1)))*$D39*$G39),0)</f>
        <v>0</v>
      </c>
      <c r="BN39" s="67" cm="1">
        <f t="array" ref="BN39">IF($H39="ja",(IF(V$3-$F39&lt;0,0,IF(V$3-$F39&gt;200,0,INDEX('Modeller - CO2'!$F$4:$AT$59,MATCH("Jordbund",'Modeller - CO2'!$A$4:$A$59,0),(V$3-$F39)/5+1)))*$D39*$G39),0)</f>
        <v>0</v>
      </c>
      <c r="BO39" s="67" cm="1">
        <f t="array" ref="BO39">IF($H39="ja",(IF(W$3-$F39&lt;0,0,IF(W$3-$F39&gt;200,0,INDEX('Modeller - CO2'!$F$4:$AT$59,MATCH("Jordbund",'Modeller - CO2'!$A$4:$A$59,0),(W$3-$F39)/5+1)))*$D39*$G39),0)</f>
        <v>0</v>
      </c>
      <c r="BP39" s="67" cm="1">
        <f t="array" ref="BP39">IF($H39="ja",(IF(X$3-$F39&lt;0,0,IF(X$3-$F39&gt;200,0,INDEX('Modeller - CO2'!$F$4:$AT$59,MATCH("Jordbund",'Modeller - CO2'!$A$4:$A$59,0),(X$3-$F39)/5+1)))*$D39*$G39),0)</f>
        <v>0</v>
      </c>
      <c r="BQ39" s="67" cm="1">
        <f t="array" ref="BQ39">IF($H39="ja",(IF(Y$3-$F39&lt;0,0,IF(Y$3-$F39&gt;200,0,INDEX('Modeller - CO2'!$F$4:$AT$59,MATCH("Jordbund",'Modeller - CO2'!$A$4:$A$59,0),(Y$3-$F39)/5+1)))*$D39*$G39),0)</f>
        <v>0</v>
      </c>
      <c r="BR39" s="67" cm="1">
        <f t="array" ref="BR39">IF($H39="ja",(IF(Z$3-$F39&lt;0,0,IF(Z$3-$F39&gt;200,0,INDEX('Modeller - CO2'!$F$4:$AT$59,MATCH("Jordbund",'Modeller - CO2'!$A$4:$A$59,0),(Z$3-$F39)/5+1)))*$D39*$G39),0)</f>
        <v>0</v>
      </c>
      <c r="BS39" s="67" cm="1">
        <f t="array" ref="BS39">IF($H39="ja",(IF(AA$3-$F39&lt;0,0,IF(AA$3-$F39&gt;200,0,INDEX('Modeller - CO2'!$F$4:$AT$59,MATCH("Jordbund",'Modeller - CO2'!$A$4:$A$59,0),(AA$3-$F39)/5+1)))*$D39*$G39),0)</f>
        <v>0</v>
      </c>
      <c r="BT39" s="67" cm="1">
        <f t="array" ref="BT39">IF($H39="ja",(IF(AB$3-$F39&lt;0,0,IF(AB$3-$F39&gt;200,0,INDEX('Modeller - CO2'!$F$4:$AT$59,MATCH("Jordbund",'Modeller - CO2'!$A$4:$A$59,0),(AB$3-$F39)/5+1)))*$D39*$G39),0)</f>
        <v>0</v>
      </c>
      <c r="BU39" s="67" cm="1">
        <f t="array" ref="BU39">IF($H39="ja",(IF(AC$3-$F39&lt;0,0,IF(AC$3-$F39&gt;200,0,INDEX('Modeller - CO2'!$F$4:$AT$59,MATCH("Jordbund",'Modeller - CO2'!$A$4:$A$59,0),(AC$3-$F39)/5+1)))*$D39*$G39),0)</f>
        <v>0</v>
      </c>
      <c r="BV39" s="67" cm="1">
        <f t="array" ref="BV39">IF($H39="ja",(IF(AD$3-$F39&lt;0,0,IF(AD$3-$F39&gt;200,0,INDEX('Modeller - CO2'!$F$4:$AT$59,MATCH("Jordbund",'Modeller - CO2'!$A$4:$A$59,0),(AD$3-$F39)/5+1)))*$D39*$G39),0)</f>
        <v>0</v>
      </c>
      <c r="BW39" s="67" cm="1">
        <f t="array" ref="BW39">IF($H39="ja",(IF(AE$3-$F39&lt;0,0,IF(AE$3-$F39&gt;200,0,INDEX('Modeller - CO2'!$F$4:$AT$59,MATCH("Jordbund",'Modeller - CO2'!$A$4:$A$59,0),(AE$3-$F39)/5+1)))*$D39*$G39),0)</f>
        <v>0</v>
      </c>
      <c r="BX39" s="67" cm="1">
        <f t="array" ref="BX39">IF($H39="ja",(IF(AF$3-$F39&lt;0,0,IF(AF$3-$F39&gt;200,0,INDEX('Modeller - CO2'!$F$4:$AT$59,MATCH("Jordbund",'Modeller - CO2'!$A$4:$A$59,0),(AF$3-$F39)/5+1)))*$D39*$G39),0)</f>
        <v>0</v>
      </c>
      <c r="BY39" s="67" cm="1">
        <f t="array" ref="BY39">IF($H39="ja",(IF(AG$3-$F39&lt;0,0,IF(AG$3-$F39&gt;200,0,INDEX('Modeller - CO2'!$F$4:$AT$59,MATCH("Jordbund",'Modeller - CO2'!$A$4:$A$59,0),(AG$3-$F39)/5+1)))*$D39*$G39),0)</f>
        <v>0</v>
      </c>
      <c r="BZ39" s="67" cm="1">
        <f t="array" ref="BZ39">IF($H39="ja",(IF(AH$3-$F39&lt;0,0,IF(AH$3-$F39&gt;200,0,INDEX('Modeller - CO2'!$F$4:$AT$59,MATCH("Jordbund",'Modeller - CO2'!$A$4:$A$59,0),(AH$3-$F39)/5+1)))*$D39*$G39),0)</f>
        <v>0</v>
      </c>
      <c r="CA39" s="67" cm="1">
        <f t="array" ref="CA39">IF($H39="ja",(IF(AI$3-$F39&lt;0,0,IF(AI$3-$F39&gt;200,0,INDEX('Modeller - CO2'!$F$4:$AT$59,MATCH("Jordbund",'Modeller - CO2'!$A$4:$A$59,0),(AI$3-$F39)/5+1)))*$D39*$G39),0)</f>
        <v>0</v>
      </c>
      <c r="CB39" s="67" cm="1">
        <f t="array" ref="CB39">IF($H39="ja",(IF(AJ$3-$F39&lt;0,0,IF(AJ$3-$F39&gt;200,0,INDEX('Modeller - CO2'!$F$4:$AT$59,MATCH("Jordbund",'Modeller - CO2'!$A$4:$A$59,0),(AJ$3-$F39)/5+1)))*$D39*$G39),0)</f>
        <v>0</v>
      </c>
      <c r="CC39" s="67" cm="1">
        <f t="array" ref="CC39">IF($H39="ja",(IF(AK$3-$F39&lt;0,0,IF(AK$3-$F39&gt;200,0,INDEX('Modeller - CO2'!$F$4:$AT$59,MATCH("Jordbund",'Modeller - CO2'!$A$4:$A$59,0),(AK$3-$F39)/5+1)))*$D39*$G39),0)</f>
        <v>0</v>
      </c>
      <c r="CD39" s="67" cm="1">
        <f t="array" ref="CD39">IF($H39="ja",(IF(AL$3-$F39&lt;0,0,IF(AL$3-$F39&gt;200,0,INDEX('Modeller - CO2'!$F$4:$AT$59,MATCH("Jordbund",'Modeller - CO2'!$A$4:$A$59,0),(AL$3-$F39)/5+1)))*$D39*$G39),0)</f>
        <v>0</v>
      </c>
      <c r="CE39" s="67" cm="1">
        <f t="array" ref="CE39">IF($H39="ja",(IF(AM$3-$F39&lt;0,0,IF(AM$3-$F39&gt;200,0,INDEX('Modeller - CO2'!$F$4:$AT$59,MATCH("Jordbund",'Modeller - CO2'!$A$4:$A$59,0),(AM$3-$F39)/5+1)))*$D39*$G39),0)</f>
        <v>0</v>
      </c>
      <c r="CF39" s="67" cm="1">
        <f t="array" ref="CF39">IF($H39="ja",(IF(AN$3-$F39&lt;0,0,IF(AN$3-$F39&gt;200,0,INDEX('Modeller - CO2'!$F$4:$AT$59,MATCH("Jordbund",'Modeller - CO2'!$A$4:$A$59,0),(AN$3-$F39)/5+1)))*$D39*$G39),0)</f>
        <v>0</v>
      </c>
      <c r="CG39" s="67" cm="1">
        <f t="array" ref="CG39">IF($H39="ja",(IF(AO$3-$F39&lt;0,0,IF(AO$3-$F39&gt;200,0,INDEX('Modeller - CO2'!$F$4:$AT$59,MATCH("Jordbund",'Modeller - CO2'!$A$4:$A$59,0),(AO$3-$F39)/5+1)))*$D39*$G39),0)</f>
        <v>0</v>
      </c>
      <c r="CH39" s="67" cm="1">
        <f t="array" ref="CH39">IF($H39="ja",(IF(AP$3-$F39&lt;0,0,IF(AP$3-$F39&gt;200,0,INDEX('Modeller - CO2'!$F$4:$AT$59,MATCH("Jordbund",'Modeller - CO2'!$A$4:$A$59,0),(AP$3-$F39)/5+1)))*$D39*$G39),0)</f>
        <v>0</v>
      </c>
      <c r="CI39" s="67" cm="1">
        <f t="array" ref="CI39">IF($H39="ja",(IF(AQ$3-$F39&lt;0,0,IF(AQ$3-$F39&gt;200,0,INDEX('Modeller - CO2'!$F$4:$AT$59,MATCH("Jordbund",'Modeller - CO2'!$A$4:$A$59,0),(AQ$3-$F39)/5+1)))*$D39*$G39),0)</f>
        <v>0</v>
      </c>
      <c r="CJ39" s="67" cm="1">
        <f t="array" ref="CJ39">IF($H39="ja",(IF(AR$3-$F39&lt;0,0,IF(AR$3-$F39&gt;200,0,INDEX('Modeller - CO2'!$F$4:$AT$59,MATCH("Jordbund",'Modeller - CO2'!$A$4:$A$59,0),(AR$3-$F39)/5+1)))*$D39*$G39),0)</f>
        <v>0</v>
      </c>
      <c r="CK39" s="67" cm="1">
        <f t="array" ref="CK39">IF($H39="ja",(IF(AS$3-$F39&lt;0,0,IF(AS$3-$F39&gt;200,0,INDEX('Modeller - CO2'!$F$4:$AT$59,MATCH("Jordbund",'Modeller - CO2'!$A$4:$A$59,0),(AS$3-$F39)/5+1)))*$D39*$G39),0)</f>
        <v>0</v>
      </c>
      <c r="CL39" s="67" cm="1">
        <f t="array" ref="CL39">IF($H39="ja",(IF(AT$3-$F39&lt;0,0,IF(AT$3-$F39&gt;200,0,INDEX('Modeller - CO2'!$F$4:$AT$59,MATCH("Jordbund",'Modeller - CO2'!$A$4:$A$59,0),(AT$3-$F39)/5+1)))*$D39*$G39),0)</f>
        <v>0</v>
      </c>
      <c r="CM39" s="67" cm="1">
        <f t="array" ref="CM39">IF($H39="ja",(IF(AU$3-$F39&lt;0,0,IF(AU$3-$F39&gt;200,0,INDEX('Modeller - CO2'!$F$4:$AT$59,MATCH("Jordbund",'Modeller - CO2'!$A$4:$A$59,0),(AU$3-$F39)/5+1)))*$D39*$G39),0)</f>
        <v>0</v>
      </c>
      <c r="CN39" s="67" cm="1">
        <f t="array" ref="CN39">IF($H39="ja",(IF(AV$3-$F39&lt;0,0,IF(AV$3-$F39&gt;200,0,INDEX('Modeller - CO2'!$F$4:$AT$59,MATCH("Jordbund",'Modeller - CO2'!$A$4:$A$59,0),(AV$3-$F39)/5+1)))*$D39*$G39),0)</f>
        <v>0</v>
      </c>
      <c r="CO39" s="67" cm="1">
        <f t="array" ref="CO39">IF($H39="ja",(IF(AW$3-$F39&lt;0,0,IF(AW$3-$F39&gt;200,0,INDEX('Modeller - CO2'!$F$4:$AT$59,MATCH("Jordbund",'Modeller - CO2'!$A$4:$A$59,0),(AW$3-$F39)/5+1)))*$D39*$G39),0)</f>
        <v>0</v>
      </c>
      <c r="CP39" s="67" cm="1">
        <f t="array" ref="CP39">IF($H39="ja",(IF(AX$3-$F39&lt;0,0,IF(AX$3-$F39&gt;200,0,INDEX('Modeller - CO2'!$F$4:$AT$59,MATCH("Jordbund",'Modeller - CO2'!$A$4:$A$59,0),(AX$3-$F39)/5+1)))*$D39*$G39),0)</f>
        <v>0</v>
      </c>
      <c r="CQ39" s="67" cm="1">
        <f t="array" ref="CQ39">IF($H39="ja",(IF(AY$3-$F39&lt;0,0,IF(AY$3-$F39&gt;200,0,INDEX('Modeller - CO2'!$F$4:$AT$59,MATCH("Jordbund",'Modeller - CO2'!$A$4:$A$59,0),(AY$3-$F39)/5+1)))*$D39*$G39),0)</f>
        <v>0</v>
      </c>
      <c r="CR39" s="67" cm="1">
        <f t="array" ref="CR39">IF($H39="ja",(IF(AZ$3-$F39&lt;0,0,IF(AZ$3-$F39&gt;200,0,INDEX('Modeller - CO2'!$F$4:$AT$59,MATCH("Jordbund",'Modeller - CO2'!$A$4:$A$59,0),(AZ$3-$F39)/5+1)))*$D39*$G39),0)</f>
        <v>0</v>
      </c>
      <c r="CS39" s="67" cm="1">
        <f t="array" ref="CS39">IF($H39="ja",(IF(BA$3-$F39&lt;0,0,IF(BA$3-$F39&gt;200,0,INDEX('Modeller - CO2'!$F$4:$AT$59,MATCH("Jordbund",'Modeller - CO2'!$A$4:$A$59,0),(BA$3-$F39)/5+1)))*$D39*$G39),0)</f>
        <v>0</v>
      </c>
      <c r="CT39" s="67" cm="1">
        <f t="array" ref="CT39">IF($H39="ja",(IF(BB$3-$F39&lt;0,0,IF(BB$3-$F39&gt;200,0,INDEX('Modeller - CO2'!$F$4:$AT$59,MATCH("Jordbund",'Modeller - CO2'!$A$4:$A$59,0),(BB$3-$F39)/5+1)))*$D39*$G39),0)</f>
        <v>0</v>
      </c>
      <c r="CU39" s="67" cm="1">
        <f t="array" ref="CU39">IF($H39="ja",(IF(BC$3-$F39&lt;0,0,IF(BC$3-$F39&gt;200,0,INDEX('Modeller - CO2'!$F$4:$AT$59,MATCH("Jordbund",'Modeller - CO2'!$A$4:$A$59,0),(BC$3-$F39)/5+1)))*$D39*$G39),0)</f>
        <v>0</v>
      </c>
      <c r="CV39" s="67" cm="1">
        <f t="array" ref="CV39">IF($H39="ja",(IF(BD$3-$F39&lt;0,0,IF(BD$3-$F39&gt;200,0,INDEX('Modeller - CO2'!$F$4:$AT$59,MATCH("Jordbund",'Modeller - CO2'!$A$4:$A$59,0),(BD$3-$F39)/5+1)))*$D39*$G39),0)</f>
        <v>0</v>
      </c>
      <c r="CW39" s="67" cm="1">
        <f t="array" ref="CW39">IF($H39="ja",(IF(BE$3-$F39&lt;0,0,IF(BE$3-$F39&gt;200,0,INDEX('Modeller - CO2'!$F$4:$AT$59,MATCH("Jordbund",'Modeller - CO2'!$A$4:$A$59,0),(BE$3-$F39)/5+1)))*$D39*$G39),0)</f>
        <v>0</v>
      </c>
      <c r="CZ39" s="67" cm="1">
        <f t="array" ref="CZ39">IF($P39="ja",(IF(CY$3-$F39&lt;0,0,IF(CY$3-$F39&gt;200,0,INDEX('Modeller - CO2'!$F$4:$AT$59,MATCH("Litter og dødt ved",'Modeller - CO2'!$A$4:$A$59,0),(CY$3-$F39)/5+1)))*$D39*$G39),0)</f>
        <v>0</v>
      </c>
      <c r="DA39" s="67" cm="1">
        <f t="array" ref="DA39">IF($P39="ja",(IF(CZ$3-$F39&lt;0,0,IF(CZ$3-$F39&gt;200,0,INDEX('Modeller - CO2'!$F$4:$AT$59,MATCH("Litter og dødt ved",'Modeller - CO2'!$A$4:$A$59,0),(CZ$3-$F39)/5+1)))*$D39*$G39),0)</f>
        <v>0</v>
      </c>
      <c r="DB39" s="67" cm="1">
        <f t="array" ref="DB39">IF($P39="ja",(IF(DA$3-$F39&lt;0,0,IF(DA$3-$F39&gt;200,0,INDEX('Modeller - CO2'!$F$4:$AT$59,MATCH("Litter og dødt ved",'Modeller - CO2'!$A$4:$A$59,0),(DA$3-$F39)/5+1)))*$D39*$G39),0)</f>
        <v>0</v>
      </c>
      <c r="DC39" s="67" cm="1">
        <f t="array" ref="DC39">IF($P39="ja",(IF(DB$3-$F39&lt;0,0,IF(DB$3-$F39&gt;200,0,INDEX('Modeller - CO2'!$F$4:$AT$59,MATCH("Litter og dødt ved",'Modeller - CO2'!$A$4:$A$59,0),(DB$3-$F39)/5+1)))*$D39*$G39),0)</f>
        <v>0</v>
      </c>
      <c r="DD39" s="67" cm="1">
        <f t="array" ref="DD39">IF($P39="ja",(IF(DC$3-$F39&lt;0,0,IF(DC$3-$F39&gt;200,0,INDEX('Modeller - CO2'!$F$4:$AT$59,MATCH("Litter og dødt ved",'Modeller - CO2'!$A$4:$A$59,0),(DC$3-$F39)/5+1)))*$D39*$G39),0)</f>
        <v>0</v>
      </c>
      <c r="DE39" s="67" cm="1">
        <f t="array" ref="DE39">IF($P39="ja",(IF(DD$3-$F39&lt;0,0,IF(DD$3-$F39&gt;200,0,INDEX('Modeller - CO2'!$F$4:$AT$59,MATCH("Litter og dødt ved",'Modeller - CO2'!$A$4:$A$59,0),(DD$3-$F39)/5+1)))*$D39*$G39),0)</f>
        <v>0</v>
      </c>
      <c r="DF39" s="67" cm="1">
        <f t="array" ref="DF39">IF($P39="ja",(IF(DE$3-$F39&lt;0,0,IF(DE$3-$F39&gt;200,0,INDEX('Modeller - CO2'!$F$4:$AT$59,MATCH("Litter og dødt ved",'Modeller - CO2'!$A$4:$A$59,0),(DE$3-$F39)/5+1)))*$D39*$G39),0)</f>
        <v>0</v>
      </c>
      <c r="DG39" s="67" cm="1">
        <f t="array" ref="DG39">IF($P39="ja",(IF(DF$3-$F39&lt;0,0,IF(DF$3-$F39&gt;200,0,INDEX('Modeller - CO2'!$F$4:$AT$59,MATCH("Litter og dødt ved",'Modeller - CO2'!$A$4:$A$59,0),(DF$3-$F39)/5+1)))*$D39*$G39),0)</f>
        <v>0</v>
      </c>
      <c r="DH39" s="67" cm="1">
        <f t="array" ref="DH39">IF($P39="ja",(IF(DG$3-$F39&lt;0,0,IF(DG$3-$F39&gt;200,0,INDEX('Modeller - CO2'!$F$4:$AT$59,MATCH("Litter og dødt ved",'Modeller - CO2'!$A$4:$A$59,0),(DG$3-$F39)/5+1)))*$D39*$G39),0)</f>
        <v>0</v>
      </c>
      <c r="DI39" s="67" cm="1">
        <f t="array" ref="DI39">IF($P39="ja",(IF(DH$3-$F39&lt;0,0,IF(DH$3-$F39&gt;200,0,INDEX('Modeller - CO2'!$F$4:$AT$59,MATCH("Litter og dødt ved",'Modeller - CO2'!$A$4:$A$59,0),(DH$3-$F39)/5+1)))*$D39*$G39),0)</f>
        <v>0</v>
      </c>
      <c r="DJ39" s="67" cm="1">
        <f t="array" ref="DJ39">IF($P39="ja",(IF(DI$3-$F39&lt;0,0,IF(DI$3-$F39&gt;200,0,INDEX('Modeller - CO2'!$F$4:$AT$59,MATCH("Litter og dødt ved",'Modeller - CO2'!$A$4:$A$59,0),(DI$3-$F39)/5+1)))*$D39*$G39),0)</f>
        <v>0</v>
      </c>
      <c r="DK39" s="67" cm="1">
        <f t="array" ref="DK39">IF($P39="ja",(IF(DJ$3-$F39&lt;0,0,IF(DJ$3-$F39&gt;200,0,INDEX('Modeller - CO2'!$F$4:$AT$59,MATCH("Litter og dødt ved",'Modeller - CO2'!$A$4:$A$59,0),(DJ$3-$F39)/5+1)))*$D39*$G39),0)</f>
        <v>0</v>
      </c>
      <c r="DL39" s="67" cm="1">
        <f t="array" ref="DL39">IF($P39="ja",(IF(DK$3-$F39&lt;0,0,IF(DK$3-$F39&gt;200,0,INDEX('Modeller - CO2'!$F$4:$AT$59,MATCH("Litter og dødt ved",'Modeller - CO2'!$A$4:$A$59,0),(DK$3-$F39)/5+1)))*$D39*$G39),0)</f>
        <v>0</v>
      </c>
      <c r="DM39" s="67" cm="1">
        <f t="array" ref="DM39">IF($P39="ja",(IF(DL$3-$F39&lt;0,0,IF(DL$3-$F39&gt;200,0,INDEX('Modeller - CO2'!$F$4:$AT$59,MATCH("Litter og dødt ved",'Modeller - CO2'!$A$4:$A$59,0),(DL$3-$F39)/5+1)))*$D39*$G39),0)</f>
        <v>0</v>
      </c>
      <c r="DN39" s="67" cm="1">
        <f t="array" ref="DN39">IF($P39="ja",(IF(DM$3-$F39&lt;0,0,IF(DM$3-$F39&gt;200,0,INDEX('Modeller - CO2'!$F$4:$AT$59,MATCH("Litter og dødt ved",'Modeller - CO2'!$A$4:$A$59,0),(DM$3-$F39)/5+1)))*$D39*$G39),0)</f>
        <v>0</v>
      </c>
      <c r="DO39" s="67" cm="1">
        <f t="array" ref="DO39">IF($P39="ja",(IF(DN$3-$F39&lt;0,0,IF(DN$3-$F39&gt;200,0,INDEX('Modeller - CO2'!$F$4:$AT$59,MATCH("Litter og dødt ved",'Modeller - CO2'!$A$4:$A$59,0),(DN$3-$F39)/5+1)))*$D39*$G39),0)</f>
        <v>0</v>
      </c>
      <c r="DP39" s="67" cm="1">
        <f t="array" ref="DP39">IF($P39="ja",(IF(DO$3-$F39&lt;0,0,IF(DO$3-$F39&gt;200,0,INDEX('Modeller - CO2'!$F$4:$AT$59,MATCH("Litter og dødt ved",'Modeller - CO2'!$A$4:$A$59,0),(DO$3-$F39)/5+1)))*$D39*$G39),0)</f>
        <v>0</v>
      </c>
      <c r="DQ39" s="67" cm="1">
        <f t="array" ref="DQ39">IF($P39="ja",(IF(DP$3-$F39&lt;0,0,IF(DP$3-$F39&gt;200,0,INDEX('Modeller - CO2'!$F$4:$AT$59,MATCH("Litter og dødt ved",'Modeller - CO2'!$A$4:$A$59,0),(DP$3-$F39)/5+1)))*$D39*$G39),0)</f>
        <v>0</v>
      </c>
      <c r="DR39" s="67" cm="1">
        <f t="array" ref="DR39">IF($P39="ja",(IF(DQ$3-$F39&lt;0,0,IF(DQ$3-$F39&gt;200,0,INDEX('Modeller - CO2'!$F$4:$AT$59,MATCH("Litter og dødt ved",'Modeller - CO2'!$A$4:$A$59,0),(DQ$3-$F39)/5+1)))*$D39*$G39),0)</f>
        <v>0</v>
      </c>
      <c r="DS39" s="67" cm="1">
        <f t="array" ref="DS39">IF($P39="ja",(IF(DR$3-$F39&lt;0,0,IF(DR$3-$F39&gt;200,0,INDEX('Modeller - CO2'!$F$4:$AT$59,MATCH("Litter og dødt ved",'Modeller - CO2'!$A$4:$A$59,0),(DR$3-$F39)/5+1)))*$D39*$G39),0)</f>
        <v>0</v>
      </c>
      <c r="DT39" s="67" cm="1">
        <f t="array" ref="DT39">IF($P39="ja",(IF(DS$3-$F39&lt;0,0,IF(DS$3-$F39&gt;200,0,INDEX('Modeller - CO2'!$F$4:$AT$59,MATCH("Litter og dødt ved",'Modeller - CO2'!$A$4:$A$59,0),(DS$3-$F39)/5+1)))*$D39*$G39),0)</f>
        <v>0</v>
      </c>
      <c r="DU39" s="67" cm="1">
        <f t="array" ref="DU39">IF($P39="ja",(IF(DT$3-$F39&lt;0,0,IF(DT$3-$F39&gt;200,0,INDEX('Modeller - CO2'!$F$4:$AT$59,MATCH("Litter og dødt ved",'Modeller - CO2'!$A$4:$A$59,0),(DT$3-$F39)/5+1)))*$D39*$G39),0)</f>
        <v>0</v>
      </c>
      <c r="DV39" s="67" cm="1">
        <f t="array" ref="DV39">IF($P39="ja",(IF(DU$3-$F39&lt;0,0,IF(DU$3-$F39&gt;200,0,INDEX('Modeller - CO2'!$F$4:$AT$59,MATCH("Litter og dødt ved",'Modeller - CO2'!$A$4:$A$59,0),(DU$3-$F39)/5+1)))*$D39*$G39),0)</f>
        <v>0</v>
      </c>
      <c r="DW39" s="67" cm="1">
        <f t="array" ref="DW39">IF($P39="ja",(IF(DV$3-$F39&lt;0,0,IF(DV$3-$F39&gt;200,0,INDEX('Modeller - CO2'!$F$4:$AT$59,MATCH("Litter og dødt ved",'Modeller - CO2'!$A$4:$A$59,0),(DV$3-$F39)/5+1)))*$D39*$G39),0)</f>
        <v>0</v>
      </c>
      <c r="DX39" s="67" cm="1">
        <f t="array" ref="DX39">IF($P39="ja",(IF(DW$3-$F39&lt;0,0,IF(DW$3-$F39&gt;200,0,INDEX('Modeller - CO2'!$F$4:$AT$59,MATCH("Litter og dødt ved",'Modeller - CO2'!$A$4:$A$59,0),(DW$3-$F39)/5+1)))*$D39*$G39),0)</f>
        <v>0</v>
      </c>
      <c r="DY39" s="67" cm="1">
        <f t="array" ref="DY39">IF($P39="ja",(IF(DX$3-$F39&lt;0,0,IF(DX$3-$F39&gt;200,0,INDEX('Modeller - CO2'!$F$4:$AT$59,MATCH("Litter og dødt ved",'Modeller - CO2'!$A$4:$A$59,0),(DX$3-$F39)/5+1)))*$D39*$G39),0)</f>
        <v>0</v>
      </c>
      <c r="DZ39" s="67" cm="1">
        <f t="array" ref="DZ39">IF($P39="ja",(IF(DY$3-$F39&lt;0,0,IF(DY$3-$F39&gt;200,0,INDEX('Modeller - CO2'!$F$4:$AT$59,MATCH("Litter og dødt ved",'Modeller - CO2'!$A$4:$A$59,0),(DY$3-$F39)/5+1)))*$D39*$G39),0)</f>
        <v>0</v>
      </c>
      <c r="EA39" s="67" cm="1">
        <f t="array" ref="EA39">IF($P39="ja",(IF(DZ$3-$F39&lt;0,0,IF(DZ$3-$F39&gt;200,0,INDEX('Modeller - CO2'!$F$4:$AT$59,MATCH("Litter og dødt ved",'Modeller - CO2'!$A$4:$A$59,0),(DZ$3-$F39)/5+1)))*$D39*$G39),0)</f>
        <v>0</v>
      </c>
      <c r="EB39" s="67" cm="1">
        <f t="array" ref="EB39">IF($P39="ja",(IF(EA$3-$F39&lt;0,0,IF(EA$3-$F39&gt;200,0,INDEX('Modeller - CO2'!$F$4:$AT$59,MATCH("Litter og dødt ved",'Modeller - CO2'!$A$4:$A$59,0),(EA$3-$F39)/5+1)))*$D39*$G39),0)</f>
        <v>0</v>
      </c>
      <c r="EC39" s="67" cm="1">
        <f t="array" ref="EC39">IF($P39="ja",(IF(EB$3-$F39&lt;0,0,IF(EB$3-$F39&gt;200,0,INDEX('Modeller - CO2'!$F$4:$AT$59,MATCH("Litter og dødt ved",'Modeller - CO2'!$A$4:$A$59,0),(EB$3-$F39)/5+1)))*$D39*$G39),0)</f>
        <v>0</v>
      </c>
      <c r="ED39" s="67" cm="1">
        <f t="array" ref="ED39">IF($P39="ja",(IF(EC$3-$F39&lt;0,0,IF(EC$3-$F39&gt;200,0,INDEX('Modeller - CO2'!$F$4:$AT$59,MATCH("Litter og dødt ved",'Modeller - CO2'!$A$4:$A$59,0),(EC$3-$F39)/5+1)))*$D39*$G39),0)</f>
        <v>0</v>
      </c>
      <c r="EE39" s="67" cm="1">
        <f t="array" ref="EE39">IF($P39="ja",(IF(ED$3-$F39&lt;0,0,IF(ED$3-$F39&gt;200,0,INDEX('Modeller - CO2'!$F$4:$AT$59,MATCH("Litter og dødt ved",'Modeller - CO2'!$A$4:$A$59,0),(ED$3-$F39)/5+1)))*$D39*$G39),0)</f>
        <v>0</v>
      </c>
      <c r="EF39" s="67" cm="1">
        <f t="array" ref="EF39">IF($P39="ja",(IF(EE$3-$F39&lt;0,0,IF(EE$3-$F39&gt;200,0,INDEX('Modeller - CO2'!$F$4:$AT$59,MATCH("Litter og dødt ved",'Modeller - CO2'!$A$4:$A$59,0),(EE$3-$F39)/5+1)))*$D39*$G39),0)</f>
        <v>0</v>
      </c>
      <c r="EG39" s="67" cm="1">
        <f t="array" ref="EG39">IF($P39="ja",(IF(EF$3-$F39&lt;0,0,IF(EF$3-$F39&gt;200,0,INDEX('Modeller - CO2'!$F$4:$AT$59,MATCH("Litter og dødt ved",'Modeller - CO2'!$A$4:$A$59,0),(EF$3-$F39)/5+1)))*$D39*$G39),0)</f>
        <v>0</v>
      </c>
      <c r="EH39" s="67" cm="1">
        <f t="array" ref="EH39">IF($P39="ja",(IF(EG$3-$F39&lt;0,0,IF(EG$3-$F39&gt;200,0,INDEX('Modeller - CO2'!$F$4:$AT$59,MATCH("Litter og dødt ved",'Modeller - CO2'!$A$4:$A$59,0),(EG$3-$F39)/5+1)))*$D39*$G39),0)</f>
        <v>0</v>
      </c>
      <c r="EI39" s="67" cm="1">
        <f t="array" ref="EI39">IF($P39="ja",(IF(EH$3-$F39&lt;0,0,IF(EH$3-$F39&gt;200,0,INDEX('Modeller - CO2'!$F$4:$AT$59,MATCH("Litter og dødt ved",'Modeller - CO2'!$A$4:$A$59,0),(EH$3-$F39)/5+1)))*$D39*$G39),0)</f>
        <v>0</v>
      </c>
      <c r="EJ39" s="67" cm="1">
        <f t="array" ref="EJ39">IF($P39="ja",(IF(EI$3-$F39&lt;0,0,IF(EI$3-$F39&gt;200,0,INDEX('Modeller - CO2'!$F$4:$AT$59,MATCH("Litter og dødt ved",'Modeller - CO2'!$A$4:$A$59,0),(EI$3-$F39)/5+1)))*$D39*$G39),0)</f>
        <v>0</v>
      </c>
      <c r="EK39" s="67" cm="1">
        <f t="array" ref="EK39">IF($P39="ja",(IF(EJ$3-$F39&lt;0,0,IF(EJ$3-$F39&gt;200,0,INDEX('Modeller - CO2'!$F$4:$AT$59,MATCH("Litter og dødt ved",'Modeller - CO2'!$A$4:$A$59,0),(EJ$3-$F39)/5+1)))*$D39*$G39),0)</f>
        <v>0</v>
      </c>
      <c r="EL39" s="67" cm="1">
        <f t="array" ref="EL39">IF($P39="ja",(IF(EK$3-$F39&lt;0,0,IF(EK$3-$F39&gt;200,0,INDEX('Modeller - CO2'!$F$4:$AT$59,MATCH("Litter og dødt ved",'Modeller - CO2'!$A$4:$A$59,0),(EK$3-$F39)/5+1)))*$D39*$G39),0)</f>
        <v>0</v>
      </c>
      <c r="EM39" s="67" cm="1">
        <f t="array" ref="EM39">IF($P39="ja",(IF(EL$3-$F39&lt;0,0,IF(EL$3-$F39&gt;200,0,INDEX('Modeller - CO2'!$F$4:$AT$59,MATCH("Litter og dødt ved",'Modeller - CO2'!$A$4:$A$59,0),(EL$3-$F39)/5+1)))*$D39*$G39),0)</f>
        <v>0</v>
      </c>
      <c r="EN39" s="67" cm="1">
        <f t="array" ref="EN39">IF($P39="ja",(IF(EM$3-$F39&lt;0,0,IF(EM$3-$F39&gt;200,0,INDEX('Modeller - CO2'!$F$4:$AT$59,MATCH("Litter og dødt ved",'Modeller - CO2'!$A$4:$A$59,0),(EM$3-$F39)/5+1)))*$D39*$G39),0)</f>
        <v>0</v>
      </c>
    </row>
    <row r="40" spans="2:144" ht="15.6" x14ac:dyDescent="0.3">
      <c r="B40" s="66">
        <f>'Stamdata - Projektplan'!B84</f>
        <v>0</v>
      </c>
      <c r="C40" s="66">
        <f>'Stamdata - Projektplan'!C84</f>
        <v>0</v>
      </c>
      <c r="D40" s="66">
        <f>'Stamdata - Projektplan'!D84</f>
        <v>0</v>
      </c>
      <c r="E40" s="66">
        <f>'Stamdata - Projektplan'!E84</f>
        <v>0</v>
      </c>
      <c r="F40" s="66">
        <f>'Stamdata - Projektplan'!G84</f>
        <v>0</v>
      </c>
      <c r="G40" s="66">
        <f>'Stamdata - Projektplan'!H84</f>
        <v>0</v>
      </c>
      <c r="H40" s="66">
        <f>'Stamdata - Projektplan'!I84</f>
        <v>0</v>
      </c>
      <c r="I40" s="66">
        <f>'Stamdata - Projektplan'!J84</f>
        <v>0</v>
      </c>
      <c r="J40" s="63" t="str">
        <f>IFERROR(VLOOKUP(I40,'Modeller - CO2'!$A$4:$C$57,3,FALSE),"")</f>
        <v/>
      </c>
      <c r="K40" s="451" t="str">
        <f>IFERROR(VLOOKUP(I40,'Modeller - CO2'!$A$4:$D$57,4,FALSE),"")</f>
        <v/>
      </c>
      <c r="L40" s="453" t="str">
        <f t="shared" si="80"/>
        <v/>
      </c>
      <c r="M40" s="451" t="str">
        <f>IFERROR(VLOOKUP(I40,'Modeller - CO2'!$A$4:$E$57,5,FALSE),"")</f>
        <v/>
      </c>
      <c r="N40" s="453" t="str">
        <f t="shared" si="81"/>
        <v/>
      </c>
      <c r="O40" s="63" t="b">
        <f t="shared" si="79"/>
        <v>1</v>
      </c>
      <c r="P40" s="63" t="str">
        <f t="shared" si="82"/>
        <v>Nej</v>
      </c>
      <c r="R40" s="67" cm="1">
        <f t="array" ref="R40">IFERROR((IF(Q$3-$F40&lt;0,0,IF(Q$3-$F40&gt;200,0,INDEX('Modeller - CO2'!$F$4:$AT$59,MATCH('Opgørelse - CO2'!$I40,'Modeller - CO2'!$A$4:$A$59,0),(Q$3-$F40)/5+1)))*$D40*$G40),0)</f>
        <v>0</v>
      </c>
      <c r="S40" s="67" cm="1">
        <f t="array" ref="S40">IFERROR((IF(R$3-$F40&lt;0,0,IF(R$3-$F40&gt;200,0,INDEX('Modeller - CO2'!$F$4:$AT$59,MATCH('Opgørelse - CO2'!$I40,'Modeller - CO2'!$A$4:$A$59,0),(R$3-$F40)/5+1)))*$D40*$G40),0)</f>
        <v>0</v>
      </c>
      <c r="T40" s="67" cm="1">
        <f t="array" ref="T40">IFERROR((IF(S$3-$F40&lt;0,0,IF(S$3-$F40&gt;200,0,INDEX('Modeller - CO2'!$F$4:$AT$59,MATCH('Opgørelse - CO2'!$I40,'Modeller - CO2'!$A$4:$A$59,0),(S$3-$F40)/5+1)))*$D40*$G40),0)</f>
        <v>0</v>
      </c>
      <c r="U40" s="67" cm="1">
        <f t="array" ref="U40">IFERROR((IF(T$3-$F40&lt;0,0,IF(T$3-$F40&gt;200,0,INDEX('Modeller - CO2'!$F$4:$AT$59,MATCH('Opgørelse - CO2'!$I40,'Modeller - CO2'!$A$4:$A$59,0),(T$3-$F40)/5+1)))*$D40*$G40),0)</f>
        <v>0</v>
      </c>
      <c r="V40" s="67" cm="1">
        <f t="array" ref="V40">IFERROR((IF(U$3-$F40&lt;0,0,IF(U$3-$F40&gt;200,0,INDEX('Modeller - CO2'!$F$4:$AT$59,MATCH('Opgørelse - CO2'!$I40,'Modeller - CO2'!$A$4:$A$59,0),(U$3-$F40)/5+1)))*$D40*$G40),0)</f>
        <v>0</v>
      </c>
      <c r="W40" s="67" cm="1">
        <f t="array" ref="W40">IFERROR((IF(V$3-$F40&lt;0,0,IF(V$3-$F40&gt;200,0,INDEX('Modeller - CO2'!$F$4:$AT$59,MATCH('Opgørelse - CO2'!$I40,'Modeller - CO2'!$A$4:$A$59,0),(V$3-$F40)/5+1)))*$D40*$G40),0)</f>
        <v>0</v>
      </c>
      <c r="X40" s="67" cm="1">
        <f t="array" ref="X40">IFERROR((IF(W$3-$F40&lt;0,0,IF(W$3-$F40&gt;200,0,INDEX('Modeller - CO2'!$F$4:$AT$59,MATCH('Opgørelse - CO2'!$I40,'Modeller - CO2'!$A$4:$A$59,0),(W$3-$F40)/5+1)))*$D40*$G40),0)</f>
        <v>0</v>
      </c>
      <c r="Y40" s="67" cm="1">
        <f t="array" ref="Y40">IFERROR((IF(X$3-$F40&lt;0,0,IF(X$3-$F40&gt;200,0,INDEX('Modeller - CO2'!$F$4:$AT$59,MATCH('Opgørelse - CO2'!$I40,'Modeller - CO2'!$A$4:$A$59,0),(X$3-$F40)/5+1)))*$D40*$G40),0)</f>
        <v>0</v>
      </c>
      <c r="Z40" s="67" cm="1">
        <f t="array" ref="Z40">IFERROR((IF(Y$3-$F40&lt;0,0,IF(Y$3-$F40&gt;200,0,INDEX('Modeller - CO2'!$F$4:$AT$59,MATCH('Opgørelse - CO2'!$I40,'Modeller - CO2'!$A$4:$A$59,0),(Y$3-$F40)/5+1)))*$D40*$G40),0)</f>
        <v>0</v>
      </c>
      <c r="AA40" s="67" cm="1">
        <f t="array" ref="AA40">IFERROR((IF(Z$3-$F40&lt;0,0,IF(Z$3-$F40&gt;200,0,INDEX('Modeller - CO2'!$F$4:$AT$59,MATCH('Opgørelse - CO2'!$I40,'Modeller - CO2'!$A$4:$A$59,0),(Z$3-$F40)/5+1)))*$D40*$G40),0)</f>
        <v>0</v>
      </c>
      <c r="AB40" s="67" cm="1">
        <f t="array" ref="AB40">IFERROR((IF(AA$3-$F40&lt;0,0,IF(AA$3-$F40&gt;200,0,INDEX('Modeller - CO2'!$F$4:$AT$59,MATCH('Opgørelse - CO2'!$I40,'Modeller - CO2'!$A$4:$A$59,0),(AA$3-$F40)/5+1)))*$D40*$G40),0)</f>
        <v>0</v>
      </c>
      <c r="AC40" s="67" cm="1">
        <f t="array" ref="AC40">IFERROR((IF(AB$3-$F40&lt;0,0,IF(AB$3-$F40&gt;200,0,INDEX('Modeller - CO2'!$F$4:$AT$59,MATCH('Opgørelse - CO2'!$I40,'Modeller - CO2'!$A$4:$A$59,0),(AB$3-$F40)/5+1)))*$D40*$G40),0)</f>
        <v>0</v>
      </c>
      <c r="AD40" s="67" cm="1">
        <f t="array" ref="AD40">IFERROR((IF(AC$3-$F40&lt;0,0,IF(AC$3-$F40&gt;200,0,INDEX('Modeller - CO2'!$F$4:$AT$59,MATCH('Opgørelse - CO2'!$I40,'Modeller - CO2'!$A$4:$A$59,0),(AC$3-$F40)/5+1)))*$D40*$G40),0)</f>
        <v>0</v>
      </c>
      <c r="AE40" s="67" cm="1">
        <f t="array" ref="AE40">IFERROR((IF(AD$3-$F40&lt;0,0,IF(AD$3-$F40&gt;200,0,INDEX('Modeller - CO2'!$F$4:$AT$59,MATCH('Opgørelse - CO2'!$I40,'Modeller - CO2'!$A$4:$A$59,0),(AD$3-$F40)/5+1)))*$D40*$G40),0)</f>
        <v>0</v>
      </c>
      <c r="AF40" s="67" cm="1">
        <f t="array" ref="AF40">IFERROR((IF(AE$3-$F40&lt;0,0,IF(AE$3-$F40&gt;200,0,INDEX('Modeller - CO2'!$F$4:$AT$59,MATCH('Opgørelse - CO2'!$I40,'Modeller - CO2'!$A$4:$A$59,0),(AE$3-$F40)/5+1)))*$D40*$G40),0)</f>
        <v>0</v>
      </c>
      <c r="AG40" s="67" cm="1">
        <f t="array" ref="AG40">IFERROR((IF(AF$3-$F40&lt;0,0,IF(AF$3-$F40&gt;200,0,INDEX('Modeller - CO2'!$F$4:$AT$59,MATCH('Opgørelse - CO2'!$I40,'Modeller - CO2'!$A$4:$A$59,0),(AF$3-$F40)/5+1)))*$D40*$G40),0)</f>
        <v>0</v>
      </c>
      <c r="AH40" s="67" cm="1">
        <f t="array" ref="AH40">IFERROR((IF(AG$3-$F40&lt;0,0,IF(AG$3-$F40&gt;200,0,INDEX('Modeller - CO2'!$F$4:$AT$59,MATCH('Opgørelse - CO2'!$I40,'Modeller - CO2'!$A$4:$A$59,0),(AG$3-$F40)/5+1)))*$D40*$G40),0)</f>
        <v>0</v>
      </c>
      <c r="AI40" s="67" cm="1">
        <f t="array" ref="AI40">IFERROR((IF(AH$3-$F40&lt;0,0,IF(AH$3-$F40&gt;200,0,INDEX('Modeller - CO2'!$F$4:$AT$59,MATCH('Opgørelse - CO2'!$I40,'Modeller - CO2'!$A$4:$A$59,0),(AH$3-$F40)/5+1)))*$D40*$G40),0)</f>
        <v>0</v>
      </c>
      <c r="AJ40" s="67" cm="1">
        <f t="array" ref="AJ40">IFERROR((IF(AI$3-$F40&lt;0,0,IF(AI$3-$F40&gt;200,0,INDEX('Modeller - CO2'!$F$4:$AT$59,MATCH('Opgørelse - CO2'!$I40,'Modeller - CO2'!$A$4:$A$59,0),(AI$3-$F40)/5+1)))*$D40*$G40),0)</f>
        <v>0</v>
      </c>
      <c r="AK40" s="67" cm="1">
        <f t="array" ref="AK40">IFERROR((IF(AJ$3-$F40&lt;0,0,IF(AJ$3-$F40&gt;200,0,INDEX('Modeller - CO2'!$F$4:$AT$59,MATCH('Opgørelse - CO2'!$I40,'Modeller - CO2'!$A$4:$A$59,0),(AJ$3-$F40)/5+1)))*$D40*$G40),0)</f>
        <v>0</v>
      </c>
      <c r="AL40" s="67" cm="1">
        <f t="array" ref="AL40">IFERROR((IF(AK$3-$F40&lt;0,0,IF(AK$3-$F40&gt;200,0,INDEX('Modeller - CO2'!$F$4:$AT$59,MATCH('Opgørelse - CO2'!$I40,'Modeller - CO2'!$A$4:$A$59,0),(AK$3-$F40)/5+1)))*$D40*$G40),0)</f>
        <v>0</v>
      </c>
      <c r="AM40" s="67" cm="1">
        <f t="array" ref="AM40">IFERROR((IF(AL$3-$F40&lt;0,0,IF(AL$3-$F40&gt;200,0,INDEX('Modeller - CO2'!$F$4:$AT$59,MATCH('Opgørelse - CO2'!$I40,'Modeller - CO2'!$A$4:$A$59,0),(AL$3-$F40)/5+1)))*$D40*$G40),0)</f>
        <v>0</v>
      </c>
      <c r="AN40" s="67" cm="1">
        <f t="array" ref="AN40">IFERROR((IF(AM$3-$F40&lt;0,0,IF(AM$3-$F40&gt;200,0,INDEX('Modeller - CO2'!$F$4:$AT$59,MATCH('Opgørelse - CO2'!$I40,'Modeller - CO2'!$A$4:$A$59,0),(AM$3-$F40)/5+1)))*$D40*$G40),0)</f>
        <v>0</v>
      </c>
      <c r="AO40" s="67" cm="1">
        <f t="array" ref="AO40">IFERROR((IF(AN$3-$F40&lt;0,0,IF(AN$3-$F40&gt;200,0,INDEX('Modeller - CO2'!$F$4:$AT$59,MATCH('Opgørelse - CO2'!$I40,'Modeller - CO2'!$A$4:$A$59,0),(AN$3-$F40)/5+1)))*$D40*$G40),0)</f>
        <v>0</v>
      </c>
      <c r="AP40" s="67" cm="1">
        <f t="array" ref="AP40">IFERROR((IF(AO$3-$F40&lt;0,0,IF(AO$3-$F40&gt;200,0,INDEX('Modeller - CO2'!$F$4:$AT$59,MATCH('Opgørelse - CO2'!$I40,'Modeller - CO2'!$A$4:$A$59,0),(AO$3-$F40)/5+1)))*$D40*$G40),0)</f>
        <v>0</v>
      </c>
      <c r="AQ40" s="67" cm="1">
        <f t="array" ref="AQ40">IFERROR((IF(AP$3-$F40&lt;0,0,IF(AP$3-$F40&gt;200,0,INDEX('Modeller - CO2'!$F$4:$AT$59,MATCH('Opgørelse - CO2'!$I40,'Modeller - CO2'!$A$4:$A$59,0),(AP$3-$F40)/5+1)))*$D40*$G40),0)</f>
        <v>0</v>
      </c>
      <c r="AR40" s="67" cm="1">
        <f t="array" ref="AR40">IFERROR((IF(AQ$3-$F40&lt;0,0,IF(AQ$3-$F40&gt;200,0,INDEX('Modeller - CO2'!$F$4:$AT$59,MATCH('Opgørelse - CO2'!$I40,'Modeller - CO2'!$A$4:$A$59,0),(AQ$3-$F40)/5+1)))*$D40*$G40),0)</f>
        <v>0</v>
      </c>
      <c r="AS40" s="67" cm="1">
        <f t="array" ref="AS40">IFERROR((IF(AR$3-$F40&lt;0,0,IF(AR$3-$F40&gt;200,0,INDEX('Modeller - CO2'!$F$4:$AT$59,MATCH('Opgørelse - CO2'!$I40,'Modeller - CO2'!$A$4:$A$59,0),(AR$3-$F40)/5+1)))*$D40*$G40),0)</f>
        <v>0</v>
      </c>
      <c r="AT40" s="67" cm="1">
        <f t="array" ref="AT40">IFERROR((IF(AS$3-$F40&lt;0,0,IF(AS$3-$F40&gt;200,0,INDEX('Modeller - CO2'!$F$4:$AT$59,MATCH('Opgørelse - CO2'!$I40,'Modeller - CO2'!$A$4:$A$59,0),(AS$3-$F40)/5+1)))*$D40*$G40),0)</f>
        <v>0</v>
      </c>
      <c r="AU40" s="67" cm="1">
        <f t="array" ref="AU40">IFERROR((IF(AT$3-$F40&lt;0,0,IF(AT$3-$F40&gt;200,0,INDEX('Modeller - CO2'!$F$4:$AT$59,MATCH('Opgørelse - CO2'!$I40,'Modeller - CO2'!$A$4:$A$59,0),(AT$3-$F40)/5+1)))*$D40*$G40),0)</f>
        <v>0</v>
      </c>
      <c r="AV40" s="67" cm="1">
        <f t="array" ref="AV40">IFERROR((IF(AU$3-$F40&lt;0,0,IF(AU$3-$F40&gt;200,0,INDEX('Modeller - CO2'!$F$4:$AT$59,MATCH('Opgørelse - CO2'!$I40,'Modeller - CO2'!$A$4:$A$59,0),(AU$3-$F40)/5+1)))*$D40*$G40),0)</f>
        <v>0</v>
      </c>
      <c r="AW40" s="67" cm="1">
        <f t="array" ref="AW40">IFERROR((IF(AV$3-$F40&lt;0,0,IF(AV$3-$F40&gt;200,0,INDEX('Modeller - CO2'!$F$4:$AT$59,MATCH('Opgørelse - CO2'!$I40,'Modeller - CO2'!$A$4:$A$59,0),(AV$3-$F40)/5+1)))*$D40*$G40),0)</f>
        <v>0</v>
      </c>
      <c r="AX40" s="67" cm="1">
        <f t="array" ref="AX40">IFERROR((IF(AW$3-$F40&lt;0,0,IF(AW$3-$F40&gt;200,0,INDEX('Modeller - CO2'!$F$4:$AT$59,MATCH('Opgørelse - CO2'!$I40,'Modeller - CO2'!$A$4:$A$59,0),(AW$3-$F40)/5+1)))*$D40*$G40),0)</f>
        <v>0</v>
      </c>
      <c r="AY40" s="67" cm="1">
        <f t="array" ref="AY40">IFERROR((IF(AX$3-$F40&lt;0,0,IF(AX$3-$F40&gt;200,0,INDEX('Modeller - CO2'!$F$4:$AT$59,MATCH('Opgørelse - CO2'!$I40,'Modeller - CO2'!$A$4:$A$59,0),(AX$3-$F40)/5+1)))*$D40*$G40),0)</f>
        <v>0</v>
      </c>
      <c r="AZ40" s="67" cm="1">
        <f t="array" ref="AZ40">IFERROR((IF(AY$3-$F40&lt;0,0,IF(AY$3-$F40&gt;200,0,INDEX('Modeller - CO2'!$F$4:$AT$59,MATCH('Opgørelse - CO2'!$I40,'Modeller - CO2'!$A$4:$A$59,0),(AY$3-$F40)/5+1)))*$D40*$G40),0)</f>
        <v>0</v>
      </c>
      <c r="BA40" s="67" cm="1">
        <f t="array" ref="BA40">IFERROR((IF(AZ$3-$F40&lt;0,0,IF(AZ$3-$F40&gt;200,0,INDEX('Modeller - CO2'!$F$4:$AT$59,MATCH('Opgørelse - CO2'!$I40,'Modeller - CO2'!$A$4:$A$59,0),(AZ$3-$F40)/5+1)))*$D40*$G40),0)</f>
        <v>0</v>
      </c>
      <c r="BB40" s="67" cm="1">
        <f t="array" ref="BB40">IFERROR((IF(BA$3-$F40&lt;0,0,IF(BA$3-$F40&gt;200,0,INDEX('Modeller - CO2'!$F$4:$AT$59,MATCH('Opgørelse - CO2'!$I40,'Modeller - CO2'!$A$4:$A$59,0),(BA$3-$F40)/5+1)))*$D40*$G40),0)</f>
        <v>0</v>
      </c>
      <c r="BC40" s="67" cm="1">
        <f t="array" ref="BC40">IFERROR((IF(BB$3-$F40&lt;0,0,IF(BB$3-$F40&gt;200,0,INDEX('Modeller - CO2'!$F$4:$AT$59,MATCH('Opgørelse - CO2'!$I40,'Modeller - CO2'!$A$4:$A$59,0),(BB$3-$F40)/5+1)))*$D40*$G40),0)</f>
        <v>0</v>
      </c>
      <c r="BD40" s="67" cm="1">
        <f t="array" ref="BD40">IFERROR((IF(BC$3-$F40&lt;0,0,IF(BC$3-$F40&gt;200,0,INDEX('Modeller - CO2'!$F$4:$AT$59,MATCH('Opgørelse - CO2'!$I40,'Modeller - CO2'!$A$4:$A$59,0),(BC$3-$F40)/5+1)))*$D40*$G40),0)</f>
        <v>0</v>
      </c>
      <c r="BE40" s="67" cm="1">
        <f t="array" ref="BE40">IFERROR((IF(BD$3-$F40&lt;0,0,IF(BD$3-$F40&gt;200,0,INDEX('Modeller - CO2'!$F$4:$AT$59,MATCH('Opgørelse - CO2'!$I40,'Modeller - CO2'!$A$4:$A$59,0),(BD$3-$F40)/5+1)))*$D40*$G40),0)</f>
        <v>0</v>
      </c>
      <c r="BF40" s="67" cm="1">
        <f t="array" ref="BF40">IFERROR((IF(BE$3-$F40&lt;0,0,IF(BE$3-$F40&gt;200,0,INDEX('Modeller - CO2'!$F$4:$AT$59,MATCH('Opgørelse - CO2'!$I40,'Modeller - CO2'!$A$4:$A$59,0),(BE$3-$F40)/5+1)))*$D40*$G40),0)</f>
        <v>0</v>
      </c>
      <c r="BI40" s="67" cm="1">
        <f t="array" ref="BI40">IF($H40="ja",(IF(Q$3-$F40&lt;0,0,IF(Q$3-$F40&gt;200,0,INDEX('Modeller - CO2'!$F$4:$AT$59,MATCH("Jordbund",'Modeller - CO2'!$A$4:$A$59,0),(Q$3-$F40)/5+1)))*$D40*$G40),0)</f>
        <v>0</v>
      </c>
      <c r="BJ40" s="67" cm="1">
        <f t="array" ref="BJ40">IF($H40="ja",(IF(R$3-$F40&lt;0,0,IF(R$3-$F40&gt;200,0,INDEX('Modeller - CO2'!$F$4:$AT$59,MATCH("Jordbund",'Modeller - CO2'!$A$4:$A$59,0),(R$3-$F40)/5+1)))*$D40*$G40),0)</f>
        <v>0</v>
      </c>
      <c r="BK40" s="67" cm="1">
        <f t="array" ref="BK40">IF($H40="ja",(IF(S$3-$F40&lt;0,0,IF(S$3-$F40&gt;200,0,INDEX('Modeller - CO2'!$F$4:$AT$59,MATCH("Jordbund",'Modeller - CO2'!$A$4:$A$59,0),(S$3-$F40)/5+1)))*$D40*$G40),0)</f>
        <v>0</v>
      </c>
      <c r="BL40" s="67" cm="1">
        <f t="array" ref="BL40">IF($H40="ja",(IF(T$3-$F40&lt;0,0,IF(T$3-$F40&gt;200,0,INDEX('Modeller - CO2'!$F$4:$AT$59,MATCH("Jordbund",'Modeller - CO2'!$A$4:$A$59,0),(T$3-$F40)/5+1)))*$D40*$G40),0)</f>
        <v>0</v>
      </c>
      <c r="BM40" s="67" cm="1">
        <f t="array" ref="BM40">IF($H40="ja",(IF(U$3-$F40&lt;0,0,IF(U$3-$F40&gt;200,0,INDEX('Modeller - CO2'!$F$4:$AT$59,MATCH("Jordbund",'Modeller - CO2'!$A$4:$A$59,0),(U$3-$F40)/5+1)))*$D40*$G40),0)</f>
        <v>0</v>
      </c>
      <c r="BN40" s="67" cm="1">
        <f t="array" ref="BN40">IF($H40="ja",(IF(V$3-$F40&lt;0,0,IF(V$3-$F40&gt;200,0,INDEX('Modeller - CO2'!$F$4:$AT$59,MATCH("Jordbund",'Modeller - CO2'!$A$4:$A$59,0),(V$3-$F40)/5+1)))*$D40*$G40),0)</f>
        <v>0</v>
      </c>
      <c r="BO40" s="67" cm="1">
        <f t="array" ref="BO40">IF($H40="ja",(IF(W$3-$F40&lt;0,0,IF(W$3-$F40&gt;200,0,INDEX('Modeller - CO2'!$F$4:$AT$59,MATCH("Jordbund",'Modeller - CO2'!$A$4:$A$59,0),(W$3-$F40)/5+1)))*$D40*$G40),0)</f>
        <v>0</v>
      </c>
      <c r="BP40" s="67" cm="1">
        <f t="array" ref="BP40">IF($H40="ja",(IF(X$3-$F40&lt;0,0,IF(X$3-$F40&gt;200,0,INDEX('Modeller - CO2'!$F$4:$AT$59,MATCH("Jordbund",'Modeller - CO2'!$A$4:$A$59,0),(X$3-$F40)/5+1)))*$D40*$G40),0)</f>
        <v>0</v>
      </c>
      <c r="BQ40" s="67" cm="1">
        <f t="array" ref="BQ40">IF($H40="ja",(IF(Y$3-$F40&lt;0,0,IF(Y$3-$F40&gt;200,0,INDEX('Modeller - CO2'!$F$4:$AT$59,MATCH("Jordbund",'Modeller - CO2'!$A$4:$A$59,0),(Y$3-$F40)/5+1)))*$D40*$G40),0)</f>
        <v>0</v>
      </c>
      <c r="BR40" s="67" cm="1">
        <f t="array" ref="BR40">IF($H40="ja",(IF(Z$3-$F40&lt;0,0,IF(Z$3-$F40&gt;200,0,INDEX('Modeller - CO2'!$F$4:$AT$59,MATCH("Jordbund",'Modeller - CO2'!$A$4:$A$59,0),(Z$3-$F40)/5+1)))*$D40*$G40),0)</f>
        <v>0</v>
      </c>
      <c r="BS40" s="67" cm="1">
        <f t="array" ref="BS40">IF($H40="ja",(IF(AA$3-$F40&lt;0,0,IF(AA$3-$F40&gt;200,0,INDEX('Modeller - CO2'!$F$4:$AT$59,MATCH("Jordbund",'Modeller - CO2'!$A$4:$A$59,0),(AA$3-$F40)/5+1)))*$D40*$G40),0)</f>
        <v>0</v>
      </c>
      <c r="BT40" s="67" cm="1">
        <f t="array" ref="BT40">IF($H40="ja",(IF(AB$3-$F40&lt;0,0,IF(AB$3-$F40&gt;200,0,INDEX('Modeller - CO2'!$F$4:$AT$59,MATCH("Jordbund",'Modeller - CO2'!$A$4:$A$59,0),(AB$3-$F40)/5+1)))*$D40*$G40),0)</f>
        <v>0</v>
      </c>
      <c r="BU40" s="67" cm="1">
        <f t="array" ref="BU40">IF($H40="ja",(IF(AC$3-$F40&lt;0,0,IF(AC$3-$F40&gt;200,0,INDEX('Modeller - CO2'!$F$4:$AT$59,MATCH("Jordbund",'Modeller - CO2'!$A$4:$A$59,0),(AC$3-$F40)/5+1)))*$D40*$G40),0)</f>
        <v>0</v>
      </c>
      <c r="BV40" s="67" cm="1">
        <f t="array" ref="BV40">IF($H40="ja",(IF(AD$3-$F40&lt;0,0,IF(AD$3-$F40&gt;200,0,INDEX('Modeller - CO2'!$F$4:$AT$59,MATCH("Jordbund",'Modeller - CO2'!$A$4:$A$59,0),(AD$3-$F40)/5+1)))*$D40*$G40),0)</f>
        <v>0</v>
      </c>
      <c r="BW40" s="67" cm="1">
        <f t="array" ref="BW40">IF($H40="ja",(IF(AE$3-$F40&lt;0,0,IF(AE$3-$F40&gt;200,0,INDEX('Modeller - CO2'!$F$4:$AT$59,MATCH("Jordbund",'Modeller - CO2'!$A$4:$A$59,0),(AE$3-$F40)/5+1)))*$D40*$G40),0)</f>
        <v>0</v>
      </c>
      <c r="BX40" s="67" cm="1">
        <f t="array" ref="BX40">IF($H40="ja",(IF(AF$3-$F40&lt;0,0,IF(AF$3-$F40&gt;200,0,INDEX('Modeller - CO2'!$F$4:$AT$59,MATCH("Jordbund",'Modeller - CO2'!$A$4:$A$59,0),(AF$3-$F40)/5+1)))*$D40*$G40),0)</f>
        <v>0</v>
      </c>
      <c r="BY40" s="67" cm="1">
        <f t="array" ref="BY40">IF($H40="ja",(IF(AG$3-$F40&lt;0,0,IF(AG$3-$F40&gt;200,0,INDEX('Modeller - CO2'!$F$4:$AT$59,MATCH("Jordbund",'Modeller - CO2'!$A$4:$A$59,0),(AG$3-$F40)/5+1)))*$D40*$G40),0)</f>
        <v>0</v>
      </c>
      <c r="BZ40" s="67" cm="1">
        <f t="array" ref="BZ40">IF($H40="ja",(IF(AH$3-$F40&lt;0,0,IF(AH$3-$F40&gt;200,0,INDEX('Modeller - CO2'!$F$4:$AT$59,MATCH("Jordbund",'Modeller - CO2'!$A$4:$A$59,0),(AH$3-$F40)/5+1)))*$D40*$G40),0)</f>
        <v>0</v>
      </c>
      <c r="CA40" s="67" cm="1">
        <f t="array" ref="CA40">IF($H40="ja",(IF(AI$3-$F40&lt;0,0,IF(AI$3-$F40&gt;200,0,INDEX('Modeller - CO2'!$F$4:$AT$59,MATCH("Jordbund",'Modeller - CO2'!$A$4:$A$59,0),(AI$3-$F40)/5+1)))*$D40*$G40),0)</f>
        <v>0</v>
      </c>
      <c r="CB40" s="67" cm="1">
        <f t="array" ref="CB40">IF($H40="ja",(IF(AJ$3-$F40&lt;0,0,IF(AJ$3-$F40&gt;200,0,INDEX('Modeller - CO2'!$F$4:$AT$59,MATCH("Jordbund",'Modeller - CO2'!$A$4:$A$59,0),(AJ$3-$F40)/5+1)))*$D40*$G40),0)</f>
        <v>0</v>
      </c>
      <c r="CC40" s="67" cm="1">
        <f t="array" ref="CC40">IF($H40="ja",(IF(AK$3-$F40&lt;0,0,IF(AK$3-$F40&gt;200,0,INDEX('Modeller - CO2'!$F$4:$AT$59,MATCH("Jordbund",'Modeller - CO2'!$A$4:$A$59,0),(AK$3-$F40)/5+1)))*$D40*$G40),0)</f>
        <v>0</v>
      </c>
      <c r="CD40" s="67" cm="1">
        <f t="array" ref="CD40">IF($H40="ja",(IF(AL$3-$F40&lt;0,0,IF(AL$3-$F40&gt;200,0,INDEX('Modeller - CO2'!$F$4:$AT$59,MATCH("Jordbund",'Modeller - CO2'!$A$4:$A$59,0),(AL$3-$F40)/5+1)))*$D40*$G40),0)</f>
        <v>0</v>
      </c>
      <c r="CE40" s="67" cm="1">
        <f t="array" ref="CE40">IF($H40="ja",(IF(AM$3-$F40&lt;0,0,IF(AM$3-$F40&gt;200,0,INDEX('Modeller - CO2'!$F$4:$AT$59,MATCH("Jordbund",'Modeller - CO2'!$A$4:$A$59,0),(AM$3-$F40)/5+1)))*$D40*$G40),0)</f>
        <v>0</v>
      </c>
      <c r="CF40" s="67" cm="1">
        <f t="array" ref="CF40">IF($H40="ja",(IF(AN$3-$F40&lt;0,0,IF(AN$3-$F40&gt;200,0,INDEX('Modeller - CO2'!$F$4:$AT$59,MATCH("Jordbund",'Modeller - CO2'!$A$4:$A$59,0),(AN$3-$F40)/5+1)))*$D40*$G40),0)</f>
        <v>0</v>
      </c>
      <c r="CG40" s="67" cm="1">
        <f t="array" ref="CG40">IF($H40="ja",(IF(AO$3-$F40&lt;0,0,IF(AO$3-$F40&gt;200,0,INDEX('Modeller - CO2'!$F$4:$AT$59,MATCH("Jordbund",'Modeller - CO2'!$A$4:$A$59,0),(AO$3-$F40)/5+1)))*$D40*$G40),0)</f>
        <v>0</v>
      </c>
      <c r="CH40" s="67" cm="1">
        <f t="array" ref="CH40">IF($H40="ja",(IF(AP$3-$F40&lt;0,0,IF(AP$3-$F40&gt;200,0,INDEX('Modeller - CO2'!$F$4:$AT$59,MATCH("Jordbund",'Modeller - CO2'!$A$4:$A$59,0),(AP$3-$F40)/5+1)))*$D40*$G40),0)</f>
        <v>0</v>
      </c>
      <c r="CI40" s="67" cm="1">
        <f t="array" ref="CI40">IF($H40="ja",(IF(AQ$3-$F40&lt;0,0,IF(AQ$3-$F40&gt;200,0,INDEX('Modeller - CO2'!$F$4:$AT$59,MATCH("Jordbund",'Modeller - CO2'!$A$4:$A$59,0),(AQ$3-$F40)/5+1)))*$D40*$G40),0)</f>
        <v>0</v>
      </c>
      <c r="CJ40" s="67" cm="1">
        <f t="array" ref="CJ40">IF($H40="ja",(IF(AR$3-$F40&lt;0,0,IF(AR$3-$F40&gt;200,0,INDEX('Modeller - CO2'!$F$4:$AT$59,MATCH("Jordbund",'Modeller - CO2'!$A$4:$A$59,0),(AR$3-$F40)/5+1)))*$D40*$G40),0)</f>
        <v>0</v>
      </c>
      <c r="CK40" s="67" cm="1">
        <f t="array" ref="CK40">IF($H40="ja",(IF(AS$3-$F40&lt;0,0,IF(AS$3-$F40&gt;200,0,INDEX('Modeller - CO2'!$F$4:$AT$59,MATCH("Jordbund",'Modeller - CO2'!$A$4:$A$59,0),(AS$3-$F40)/5+1)))*$D40*$G40),0)</f>
        <v>0</v>
      </c>
      <c r="CL40" s="67" cm="1">
        <f t="array" ref="CL40">IF($H40="ja",(IF(AT$3-$F40&lt;0,0,IF(AT$3-$F40&gt;200,0,INDEX('Modeller - CO2'!$F$4:$AT$59,MATCH("Jordbund",'Modeller - CO2'!$A$4:$A$59,0),(AT$3-$F40)/5+1)))*$D40*$G40),0)</f>
        <v>0</v>
      </c>
      <c r="CM40" s="67" cm="1">
        <f t="array" ref="CM40">IF($H40="ja",(IF(AU$3-$F40&lt;0,0,IF(AU$3-$F40&gt;200,0,INDEX('Modeller - CO2'!$F$4:$AT$59,MATCH("Jordbund",'Modeller - CO2'!$A$4:$A$59,0),(AU$3-$F40)/5+1)))*$D40*$G40),0)</f>
        <v>0</v>
      </c>
      <c r="CN40" s="67" cm="1">
        <f t="array" ref="CN40">IF($H40="ja",(IF(AV$3-$F40&lt;0,0,IF(AV$3-$F40&gt;200,0,INDEX('Modeller - CO2'!$F$4:$AT$59,MATCH("Jordbund",'Modeller - CO2'!$A$4:$A$59,0),(AV$3-$F40)/5+1)))*$D40*$G40),0)</f>
        <v>0</v>
      </c>
      <c r="CO40" s="67" cm="1">
        <f t="array" ref="CO40">IF($H40="ja",(IF(AW$3-$F40&lt;0,0,IF(AW$3-$F40&gt;200,0,INDEX('Modeller - CO2'!$F$4:$AT$59,MATCH("Jordbund",'Modeller - CO2'!$A$4:$A$59,0),(AW$3-$F40)/5+1)))*$D40*$G40),0)</f>
        <v>0</v>
      </c>
      <c r="CP40" s="67" cm="1">
        <f t="array" ref="CP40">IF($H40="ja",(IF(AX$3-$F40&lt;0,0,IF(AX$3-$F40&gt;200,0,INDEX('Modeller - CO2'!$F$4:$AT$59,MATCH("Jordbund",'Modeller - CO2'!$A$4:$A$59,0),(AX$3-$F40)/5+1)))*$D40*$G40),0)</f>
        <v>0</v>
      </c>
      <c r="CQ40" s="67" cm="1">
        <f t="array" ref="CQ40">IF($H40="ja",(IF(AY$3-$F40&lt;0,0,IF(AY$3-$F40&gt;200,0,INDEX('Modeller - CO2'!$F$4:$AT$59,MATCH("Jordbund",'Modeller - CO2'!$A$4:$A$59,0),(AY$3-$F40)/5+1)))*$D40*$G40),0)</f>
        <v>0</v>
      </c>
      <c r="CR40" s="67" cm="1">
        <f t="array" ref="CR40">IF($H40="ja",(IF(AZ$3-$F40&lt;0,0,IF(AZ$3-$F40&gt;200,0,INDEX('Modeller - CO2'!$F$4:$AT$59,MATCH("Jordbund",'Modeller - CO2'!$A$4:$A$59,0),(AZ$3-$F40)/5+1)))*$D40*$G40),0)</f>
        <v>0</v>
      </c>
      <c r="CS40" s="67" cm="1">
        <f t="array" ref="CS40">IF($H40="ja",(IF(BA$3-$F40&lt;0,0,IF(BA$3-$F40&gt;200,0,INDEX('Modeller - CO2'!$F$4:$AT$59,MATCH("Jordbund",'Modeller - CO2'!$A$4:$A$59,0),(BA$3-$F40)/5+1)))*$D40*$G40),0)</f>
        <v>0</v>
      </c>
      <c r="CT40" s="67" cm="1">
        <f t="array" ref="CT40">IF($H40="ja",(IF(BB$3-$F40&lt;0,0,IF(BB$3-$F40&gt;200,0,INDEX('Modeller - CO2'!$F$4:$AT$59,MATCH("Jordbund",'Modeller - CO2'!$A$4:$A$59,0),(BB$3-$F40)/5+1)))*$D40*$G40),0)</f>
        <v>0</v>
      </c>
      <c r="CU40" s="67" cm="1">
        <f t="array" ref="CU40">IF($H40="ja",(IF(BC$3-$F40&lt;0,0,IF(BC$3-$F40&gt;200,0,INDEX('Modeller - CO2'!$F$4:$AT$59,MATCH("Jordbund",'Modeller - CO2'!$A$4:$A$59,0),(BC$3-$F40)/5+1)))*$D40*$G40),0)</f>
        <v>0</v>
      </c>
      <c r="CV40" s="67" cm="1">
        <f t="array" ref="CV40">IF($H40="ja",(IF(BD$3-$F40&lt;0,0,IF(BD$3-$F40&gt;200,0,INDEX('Modeller - CO2'!$F$4:$AT$59,MATCH("Jordbund",'Modeller - CO2'!$A$4:$A$59,0),(BD$3-$F40)/5+1)))*$D40*$G40),0)</f>
        <v>0</v>
      </c>
      <c r="CW40" s="67" cm="1">
        <f t="array" ref="CW40">IF($H40="ja",(IF(BE$3-$F40&lt;0,0,IF(BE$3-$F40&gt;200,0,INDEX('Modeller - CO2'!$F$4:$AT$59,MATCH("Jordbund",'Modeller - CO2'!$A$4:$A$59,0),(BE$3-$F40)/5+1)))*$D40*$G40),0)</f>
        <v>0</v>
      </c>
      <c r="CZ40" s="67" cm="1">
        <f t="array" ref="CZ40">IF($P40="ja",(IF(CY$3-$F40&lt;0,0,IF(CY$3-$F40&gt;200,0,INDEX('Modeller - CO2'!$F$4:$AT$59,MATCH("Litter og dødt ved",'Modeller - CO2'!$A$4:$A$59,0),(CY$3-$F40)/5+1)))*$D40*$G40),0)</f>
        <v>0</v>
      </c>
      <c r="DA40" s="67" cm="1">
        <f t="array" ref="DA40">IF($P40="ja",(IF(CZ$3-$F40&lt;0,0,IF(CZ$3-$F40&gt;200,0,INDEX('Modeller - CO2'!$F$4:$AT$59,MATCH("Litter og dødt ved",'Modeller - CO2'!$A$4:$A$59,0),(CZ$3-$F40)/5+1)))*$D40*$G40),0)</f>
        <v>0</v>
      </c>
      <c r="DB40" s="67" cm="1">
        <f t="array" ref="DB40">IF($P40="ja",(IF(DA$3-$F40&lt;0,0,IF(DA$3-$F40&gt;200,0,INDEX('Modeller - CO2'!$F$4:$AT$59,MATCH("Litter og dødt ved",'Modeller - CO2'!$A$4:$A$59,0),(DA$3-$F40)/5+1)))*$D40*$G40),0)</f>
        <v>0</v>
      </c>
      <c r="DC40" s="67" cm="1">
        <f t="array" ref="DC40">IF($P40="ja",(IF(DB$3-$F40&lt;0,0,IF(DB$3-$F40&gt;200,0,INDEX('Modeller - CO2'!$F$4:$AT$59,MATCH("Litter og dødt ved",'Modeller - CO2'!$A$4:$A$59,0),(DB$3-$F40)/5+1)))*$D40*$G40),0)</f>
        <v>0</v>
      </c>
      <c r="DD40" s="67" cm="1">
        <f t="array" ref="DD40">IF($P40="ja",(IF(DC$3-$F40&lt;0,0,IF(DC$3-$F40&gt;200,0,INDEX('Modeller - CO2'!$F$4:$AT$59,MATCH("Litter og dødt ved",'Modeller - CO2'!$A$4:$A$59,0),(DC$3-$F40)/5+1)))*$D40*$G40),0)</f>
        <v>0</v>
      </c>
      <c r="DE40" s="67" cm="1">
        <f t="array" ref="DE40">IF($P40="ja",(IF(DD$3-$F40&lt;0,0,IF(DD$3-$F40&gt;200,0,INDEX('Modeller - CO2'!$F$4:$AT$59,MATCH("Litter og dødt ved",'Modeller - CO2'!$A$4:$A$59,0),(DD$3-$F40)/5+1)))*$D40*$G40),0)</f>
        <v>0</v>
      </c>
      <c r="DF40" s="67" cm="1">
        <f t="array" ref="DF40">IF($P40="ja",(IF(DE$3-$F40&lt;0,0,IF(DE$3-$F40&gt;200,0,INDEX('Modeller - CO2'!$F$4:$AT$59,MATCH("Litter og dødt ved",'Modeller - CO2'!$A$4:$A$59,0),(DE$3-$F40)/5+1)))*$D40*$G40),0)</f>
        <v>0</v>
      </c>
      <c r="DG40" s="67" cm="1">
        <f t="array" ref="DG40">IF($P40="ja",(IF(DF$3-$F40&lt;0,0,IF(DF$3-$F40&gt;200,0,INDEX('Modeller - CO2'!$F$4:$AT$59,MATCH("Litter og dødt ved",'Modeller - CO2'!$A$4:$A$59,0),(DF$3-$F40)/5+1)))*$D40*$G40),0)</f>
        <v>0</v>
      </c>
      <c r="DH40" s="67" cm="1">
        <f t="array" ref="DH40">IF($P40="ja",(IF(DG$3-$F40&lt;0,0,IF(DG$3-$F40&gt;200,0,INDEX('Modeller - CO2'!$F$4:$AT$59,MATCH("Litter og dødt ved",'Modeller - CO2'!$A$4:$A$59,0),(DG$3-$F40)/5+1)))*$D40*$G40),0)</f>
        <v>0</v>
      </c>
      <c r="DI40" s="67" cm="1">
        <f t="array" ref="DI40">IF($P40="ja",(IF(DH$3-$F40&lt;0,0,IF(DH$3-$F40&gt;200,0,INDEX('Modeller - CO2'!$F$4:$AT$59,MATCH("Litter og dødt ved",'Modeller - CO2'!$A$4:$A$59,0),(DH$3-$F40)/5+1)))*$D40*$G40),0)</f>
        <v>0</v>
      </c>
      <c r="DJ40" s="67" cm="1">
        <f t="array" ref="DJ40">IF($P40="ja",(IF(DI$3-$F40&lt;0,0,IF(DI$3-$F40&gt;200,0,INDEX('Modeller - CO2'!$F$4:$AT$59,MATCH("Litter og dødt ved",'Modeller - CO2'!$A$4:$A$59,0),(DI$3-$F40)/5+1)))*$D40*$G40),0)</f>
        <v>0</v>
      </c>
      <c r="DK40" s="67" cm="1">
        <f t="array" ref="DK40">IF($P40="ja",(IF(DJ$3-$F40&lt;0,0,IF(DJ$3-$F40&gt;200,0,INDEX('Modeller - CO2'!$F$4:$AT$59,MATCH("Litter og dødt ved",'Modeller - CO2'!$A$4:$A$59,0),(DJ$3-$F40)/5+1)))*$D40*$G40),0)</f>
        <v>0</v>
      </c>
      <c r="DL40" s="67" cm="1">
        <f t="array" ref="DL40">IF($P40="ja",(IF(DK$3-$F40&lt;0,0,IF(DK$3-$F40&gt;200,0,INDEX('Modeller - CO2'!$F$4:$AT$59,MATCH("Litter og dødt ved",'Modeller - CO2'!$A$4:$A$59,0),(DK$3-$F40)/5+1)))*$D40*$G40),0)</f>
        <v>0</v>
      </c>
      <c r="DM40" s="67" cm="1">
        <f t="array" ref="DM40">IF($P40="ja",(IF(DL$3-$F40&lt;0,0,IF(DL$3-$F40&gt;200,0,INDEX('Modeller - CO2'!$F$4:$AT$59,MATCH("Litter og dødt ved",'Modeller - CO2'!$A$4:$A$59,0),(DL$3-$F40)/5+1)))*$D40*$G40),0)</f>
        <v>0</v>
      </c>
      <c r="DN40" s="67" cm="1">
        <f t="array" ref="DN40">IF($P40="ja",(IF(DM$3-$F40&lt;0,0,IF(DM$3-$F40&gt;200,0,INDEX('Modeller - CO2'!$F$4:$AT$59,MATCH("Litter og dødt ved",'Modeller - CO2'!$A$4:$A$59,0),(DM$3-$F40)/5+1)))*$D40*$G40),0)</f>
        <v>0</v>
      </c>
      <c r="DO40" s="67" cm="1">
        <f t="array" ref="DO40">IF($P40="ja",(IF(DN$3-$F40&lt;0,0,IF(DN$3-$F40&gt;200,0,INDEX('Modeller - CO2'!$F$4:$AT$59,MATCH("Litter og dødt ved",'Modeller - CO2'!$A$4:$A$59,0),(DN$3-$F40)/5+1)))*$D40*$G40),0)</f>
        <v>0</v>
      </c>
      <c r="DP40" s="67" cm="1">
        <f t="array" ref="DP40">IF($P40="ja",(IF(DO$3-$F40&lt;0,0,IF(DO$3-$F40&gt;200,0,INDEX('Modeller - CO2'!$F$4:$AT$59,MATCH("Litter og dødt ved",'Modeller - CO2'!$A$4:$A$59,0),(DO$3-$F40)/5+1)))*$D40*$G40),0)</f>
        <v>0</v>
      </c>
      <c r="DQ40" s="67" cm="1">
        <f t="array" ref="DQ40">IF($P40="ja",(IF(DP$3-$F40&lt;0,0,IF(DP$3-$F40&gt;200,0,INDEX('Modeller - CO2'!$F$4:$AT$59,MATCH("Litter og dødt ved",'Modeller - CO2'!$A$4:$A$59,0),(DP$3-$F40)/5+1)))*$D40*$G40),0)</f>
        <v>0</v>
      </c>
      <c r="DR40" s="67" cm="1">
        <f t="array" ref="DR40">IF($P40="ja",(IF(DQ$3-$F40&lt;0,0,IF(DQ$3-$F40&gt;200,0,INDEX('Modeller - CO2'!$F$4:$AT$59,MATCH("Litter og dødt ved",'Modeller - CO2'!$A$4:$A$59,0),(DQ$3-$F40)/5+1)))*$D40*$G40),0)</f>
        <v>0</v>
      </c>
      <c r="DS40" s="67" cm="1">
        <f t="array" ref="DS40">IF($P40="ja",(IF(DR$3-$F40&lt;0,0,IF(DR$3-$F40&gt;200,0,INDEX('Modeller - CO2'!$F$4:$AT$59,MATCH("Litter og dødt ved",'Modeller - CO2'!$A$4:$A$59,0),(DR$3-$F40)/5+1)))*$D40*$G40),0)</f>
        <v>0</v>
      </c>
      <c r="DT40" s="67" cm="1">
        <f t="array" ref="DT40">IF($P40="ja",(IF(DS$3-$F40&lt;0,0,IF(DS$3-$F40&gt;200,0,INDEX('Modeller - CO2'!$F$4:$AT$59,MATCH("Litter og dødt ved",'Modeller - CO2'!$A$4:$A$59,0),(DS$3-$F40)/5+1)))*$D40*$G40),0)</f>
        <v>0</v>
      </c>
      <c r="DU40" s="67" cm="1">
        <f t="array" ref="DU40">IF($P40="ja",(IF(DT$3-$F40&lt;0,0,IF(DT$3-$F40&gt;200,0,INDEX('Modeller - CO2'!$F$4:$AT$59,MATCH("Litter og dødt ved",'Modeller - CO2'!$A$4:$A$59,0),(DT$3-$F40)/5+1)))*$D40*$G40),0)</f>
        <v>0</v>
      </c>
      <c r="DV40" s="67" cm="1">
        <f t="array" ref="DV40">IF($P40="ja",(IF(DU$3-$F40&lt;0,0,IF(DU$3-$F40&gt;200,0,INDEX('Modeller - CO2'!$F$4:$AT$59,MATCH("Litter og dødt ved",'Modeller - CO2'!$A$4:$A$59,0),(DU$3-$F40)/5+1)))*$D40*$G40),0)</f>
        <v>0</v>
      </c>
      <c r="DW40" s="67" cm="1">
        <f t="array" ref="DW40">IF($P40="ja",(IF(DV$3-$F40&lt;0,0,IF(DV$3-$F40&gt;200,0,INDEX('Modeller - CO2'!$F$4:$AT$59,MATCH("Litter og dødt ved",'Modeller - CO2'!$A$4:$A$59,0),(DV$3-$F40)/5+1)))*$D40*$G40),0)</f>
        <v>0</v>
      </c>
      <c r="DX40" s="67" cm="1">
        <f t="array" ref="DX40">IF($P40="ja",(IF(DW$3-$F40&lt;0,0,IF(DW$3-$F40&gt;200,0,INDEX('Modeller - CO2'!$F$4:$AT$59,MATCH("Litter og dødt ved",'Modeller - CO2'!$A$4:$A$59,0),(DW$3-$F40)/5+1)))*$D40*$G40),0)</f>
        <v>0</v>
      </c>
      <c r="DY40" s="67" cm="1">
        <f t="array" ref="DY40">IF($P40="ja",(IF(DX$3-$F40&lt;0,0,IF(DX$3-$F40&gt;200,0,INDEX('Modeller - CO2'!$F$4:$AT$59,MATCH("Litter og dødt ved",'Modeller - CO2'!$A$4:$A$59,0),(DX$3-$F40)/5+1)))*$D40*$G40),0)</f>
        <v>0</v>
      </c>
      <c r="DZ40" s="67" cm="1">
        <f t="array" ref="DZ40">IF($P40="ja",(IF(DY$3-$F40&lt;0,0,IF(DY$3-$F40&gt;200,0,INDEX('Modeller - CO2'!$F$4:$AT$59,MATCH("Litter og dødt ved",'Modeller - CO2'!$A$4:$A$59,0),(DY$3-$F40)/5+1)))*$D40*$G40),0)</f>
        <v>0</v>
      </c>
      <c r="EA40" s="67" cm="1">
        <f t="array" ref="EA40">IF($P40="ja",(IF(DZ$3-$F40&lt;0,0,IF(DZ$3-$F40&gt;200,0,INDEX('Modeller - CO2'!$F$4:$AT$59,MATCH("Litter og dødt ved",'Modeller - CO2'!$A$4:$A$59,0),(DZ$3-$F40)/5+1)))*$D40*$G40),0)</f>
        <v>0</v>
      </c>
      <c r="EB40" s="67" cm="1">
        <f t="array" ref="EB40">IF($P40="ja",(IF(EA$3-$F40&lt;0,0,IF(EA$3-$F40&gt;200,0,INDEX('Modeller - CO2'!$F$4:$AT$59,MATCH("Litter og dødt ved",'Modeller - CO2'!$A$4:$A$59,0),(EA$3-$F40)/5+1)))*$D40*$G40),0)</f>
        <v>0</v>
      </c>
      <c r="EC40" s="67" cm="1">
        <f t="array" ref="EC40">IF($P40="ja",(IF(EB$3-$F40&lt;0,0,IF(EB$3-$F40&gt;200,0,INDEX('Modeller - CO2'!$F$4:$AT$59,MATCH("Litter og dødt ved",'Modeller - CO2'!$A$4:$A$59,0),(EB$3-$F40)/5+1)))*$D40*$G40),0)</f>
        <v>0</v>
      </c>
      <c r="ED40" s="67" cm="1">
        <f t="array" ref="ED40">IF($P40="ja",(IF(EC$3-$F40&lt;0,0,IF(EC$3-$F40&gt;200,0,INDEX('Modeller - CO2'!$F$4:$AT$59,MATCH("Litter og dødt ved",'Modeller - CO2'!$A$4:$A$59,0),(EC$3-$F40)/5+1)))*$D40*$G40),0)</f>
        <v>0</v>
      </c>
      <c r="EE40" s="67" cm="1">
        <f t="array" ref="EE40">IF($P40="ja",(IF(ED$3-$F40&lt;0,0,IF(ED$3-$F40&gt;200,0,INDEX('Modeller - CO2'!$F$4:$AT$59,MATCH("Litter og dødt ved",'Modeller - CO2'!$A$4:$A$59,0),(ED$3-$F40)/5+1)))*$D40*$G40),0)</f>
        <v>0</v>
      </c>
      <c r="EF40" s="67" cm="1">
        <f t="array" ref="EF40">IF($P40="ja",(IF(EE$3-$F40&lt;0,0,IF(EE$3-$F40&gt;200,0,INDEX('Modeller - CO2'!$F$4:$AT$59,MATCH("Litter og dødt ved",'Modeller - CO2'!$A$4:$A$59,0),(EE$3-$F40)/5+1)))*$D40*$G40),0)</f>
        <v>0</v>
      </c>
      <c r="EG40" s="67" cm="1">
        <f t="array" ref="EG40">IF($P40="ja",(IF(EF$3-$F40&lt;0,0,IF(EF$3-$F40&gt;200,0,INDEX('Modeller - CO2'!$F$4:$AT$59,MATCH("Litter og dødt ved",'Modeller - CO2'!$A$4:$A$59,0),(EF$3-$F40)/5+1)))*$D40*$G40),0)</f>
        <v>0</v>
      </c>
      <c r="EH40" s="67" cm="1">
        <f t="array" ref="EH40">IF($P40="ja",(IF(EG$3-$F40&lt;0,0,IF(EG$3-$F40&gt;200,0,INDEX('Modeller - CO2'!$F$4:$AT$59,MATCH("Litter og dødt ved",'Modeller - CO2'!$A$4:$A$59,0),(EG$3-$F40)/5+1)))*$D40*$G40),0)</f>
        <v>0</v>
      </c>
      <c r="EI40" s="67" cm="1">
        <f t="array" ref="EI40">IF($P40="ja",(IF(EH$3-$F40&lt;0,0,IF(EH$3-$F40&gt;200,0,INDEX('Modeller - CO2'!$F$4:$AT$59,MATCH("Litter og dødt ved",'Modeller - CO2'!$A$4:$A$59,0),(EH$3-$F40)/5+1)))*$D40*$G40),0)</f>
        <v>0</v>
      </c>
      <c r="EJ40" s="67" cm="1">
        <f t="array" ref="EJ40">IF($P40="ja",(IF(EI$3-$F40&lt;0,0,IF(EI$3-$F40&gt;200,0,INDEX('Modeller - CO2'!$F$4:$AT$59,MATCH("Litter og dødt ved",'Modeller - CO2'!$A$4:$A$59,0),(EI$3-$F40)/5+1)))*$D40*$G40),0)</f>
        <v>0</v>
      </c>
      <c r="EK40" s="67" cm="1">
        <f t="array" ref="EK40">IF($P40="ja",(IF(EJ$3-$F40&lt;0,0,IF(EJ$3-$F40&gt;200,0,INDEX('Modeller - CO2'!$F$4:$AT$59,MATCH("Litter og dødt ved",'Modeller - CO2'!$A$4:$A$59,0),(EJ$3-$F40)/5+1)))*$D40*$G40),0)</f>
        <v>0</v>
      </c>
      <c r="EL40" s="67" cm="1">
        <f t="array" ref="EL40">IF($P40="ja",(IF(EK$3-$F40&lt;0,0,IF(EK$3-$F40&gt;200,0,INDEX('Modeller - CO2'!$F$4:$AT$59,MATCH("Litter og dødt ved",'Modeller - CO2'!$A$4:$A$59,0),(EK$3-$F40)/5+1)))*$D40*$G40),0)</f>
        <v>0</v>
      </c>
      <c r="EM40" s="67" cm="1">
        <f t="array" ref="EM40">IF($P40="ja",(IF(EL$3-$F40&lt;0,0,IF(EL$3-$F40&gt;200,0,INDEX('Modeller - CO2'!$F$4:$AT$59,MATCH("Litter og dødt ved",'Modeller - CO2'!$A$4:$A$59,0),(EL$3-$F40)/5+1)))*$D40*$G40),0)</f>
        <v>0</v>
      </c>
      <c r="EN40" s="67" cm="1">
        <f t="array" ref="EN40">IF($P40="ja",(IF(EM$3-$F40&lt;0,0,IF(EM$3-$F40&gt;200,0,INDEX('Modeller - CO2'!$F$4:$AT$59,MATCH("Litter og dødt ved",'Modeller - CO2'!$A$4:$A$59,0),(EM$3-$F40)/5+1)))*$D40*$G40),0)</f>
        <v>0</v>
      </c>
    </row>
    <row r="41" spans="2:144" ht="15.6" x14ac:dyDescent="0.3">
      <c r="B41" s="66">
        <f>'Stamdata - Projektplan'!B85</f>
        <v>0</v>
      </c>
      <c r="C41" s="66">
        <f>'Stamdata - Projektplan'!C85</f>
        <v>0</v>
      </c>
      <c r="D41" s="66">
        <f>'Stamdata - Projektplan'!D85</f>
        <v>0</v>
      </c>
      <c r="E41" s="66">
        <f>'Stamdata - Projektplan'!E85</f>
        <v>0</v>
      </c>
      <c r="F41" s="66">
        <f>'Stamdata - Projektplan'!G85</f>
        <v>0</v>
      </c>
      <c r="G41" s="66">
        <f>'Stamdata - Projektplan'!H85</f>
        <v>0</v>
      </c>
      <c r="H41" s="66">
        <f>'Stamdata - Projektplan'!I85</f>
        <v>0</v>
      </c>
      <c r="I41" s="66">
        <f>'Stamdata - Projektplan'!J85</f>
        <v>0</v>
      </c>
      <c r="J41" s="63" t="str">
        <f>IFERROR(VLOOKUP(I41,'Modeller - CO2'!$A$4:$C$57,3,FALSE),"")</f>
        <v/>
      </c>
      <c r="K41" s="451" t="str">
        <f>IFERROR(VLOOKUP(I41,'Modeller - CO2'!$A$4:$D$57,4,FALSE),"")</f>
        <v/>
      </c>
      <c r="L41" s="453" t="str">
        <f t="shared" si="80"/>
        <v/>
      </c>
      <c r="M41" s="451" t="str">
        <f>IFERROR(VLOOKUP(I41,'Modeller - CO2'!$A$4:$E$57,5,FALSE),"")</f>
        <v/>
      </c>
      <c r="N41" s="453" t="str">
        <f t="shared" si="81"/>
        <v/>
      </c>
      <c r="O41" s="63" t="b">
        <f t="shared" si="79"/>
        <v>1</v>
      </c>
      <c r="P41" s="63" t="str">
        <f t="shared" si="82"/>
        <v>Nej</v>
      </c>
      <c r="R41" s="67" cm="1">
        <f t="array" ref="R41">IFERROR((IF(Q$3-$F41&lt;0,0,IF(Q$3-$F41&gt;200,0,INDEX('Modeller - CO2'!$F$4:$AT$59,MATCH('Opgørelse - CO2'!$I41,'Modeller - CO2'!$A$4:$A$59,0),(Q$3-$F41)/5+1)))*$D41*$G41),0)</f>
        <v>0</v>
      </c>
      <c r="S41" s="67" cm="1">
        <f t="array" ref="S41">IFERROR((IF(R$3-$F41&lt;0,0,IF(R$3-$F41&gt;200,0,INDEX('Modeller - CO2'!$F$4:$AT$59,MATCH('Opgørelse - CO2'!$I41,'Modeller - CO2'!$A$4:$A$59,0),(R$3-$F41)/5+1)))*$D41*$G41),0)</f>
        <v>0</v>
      </c>
      <c r="T41" s="67" cm="1">
        <f t="array" ref="T41">IFERROR((IF(S$3-$F41&lt;0,0,IF(S$3-$F41&gt;200,0,INDEX('Modeller - CO2'!$F$4:$AT$59,MATCH('Opgørelse - CO2'!$I41,'Modeller - CO2'!$A$4:$A$59,0),(S$3-$F41)/5+1)))*$D41*$G41),0)</f>
        <v>0</v>
      </c>
      <c r="U41" s="67" cm="1">
        <f t="array" ref="U41">IFERROR((IF(T$3-$F41&lt;0,0,IF(T$3-$F41&gt;200,0,INDEX('Modeller - CO2'!$F$4:$AT$59,MATCH('Opgørelse - CO2'!$I41,'Modeller - CO2'!$A$4:$A$59,0),(T$3-$F41)/5+1)))*$D41*$G41),0)</f>
        <v>0</v>
      </c>
      <c r="V41" s="67" cm="1">
        <f t="array" ref="V41">IFERROR((IF(U$3-$F41&lt;0,0,IF(U$3-$F41&gt;200,0,INDEX('Modeller - CO2'!$F$4:$AT$59,MATCH('Opgørelse - CO2'!$I41,'Modeller - CO2'!$A$4:$A$59,0),(U$3-$F41)/5+1)))*$D41*$G41),0)</f>
        <v>0</v>
      </c>
      <c r="W41" s="67" cm="1">
        <f t="array" ref="W41">IFERROR((IF(V$3-$F41&lt;0,0,IF(V$3-$F41&gt;200,0,INDEX('Modeller - CO2'!$F$4:$AT$59,MATCH('Opgørelse - CO2'!$I41,'Modeller - CO2'!$A$4:$A$59,0),(V$3-$F41)/5+1)))*$D41*$G41),0)</f>
        <v>0</v>
      </c>
      <c r="X41" s="67" cm="1">
        <f t="array" ref="X41">IFERROR((IF(W$3-$F41&lt;0,0,IF(W$3-$F41&gt;200,0,INDEX('Modeller - CO2'!$F$4:$AT$59,MATCH('Opgørelse - CO2'!$I41,'Modeller - CO2'!$A$4:$A$59,0),(W$3-$F41)/5+1)))*$D41*$G41),0)</f>
        <v>0</v>
      </c>
      <c r="Y41" s="67" cm="1">
        <f t="array" ref="Y41">IFERROR((IF(X$3-$F41&lt;0,0,IF(X$3-$F41&gt;200,0,INDEX('Modeller - CO2'!$F$4:$AT$59,MATCH('Opgørelse - CO2'!$I41,'Modeller - CO2'!$A$4:$A$59,0),(X$3-$F41)/5+1)))*$D41*$G41),0)</f>
        <v>0</v>
      </c>
      <c r="Z41" s="67" cm="1">
        <f t="array" ref="Z41">IFERROR((IF(Y$3-$F41&lt;0,0,IF(Y$3-$F41&gt;200,0,INDEX('Modeller - CO2'!$F$4:$AT$59,MATCH('Opgørelse - CO2'!$I41,'Modeller - CO2'!$A$4:$A$59,0),(Y$3-$F41)/5+1)))*$D41*$G41),0)</f>
        <v>0</v>
      </c>
      <c r="AA41" s="67" cm="1">
        <f t="array" ref="AA41">IFERROR((IF(Z$3-$F41&lt;0,0,IF(Z$3-$F41&gt;200,0,INDEX('Modeller - CO2'!$F$4:$AT$59,MATCH('Opgørelse - CO2'!$I41,'Modeller - CO2'!$A$4:$A$59,0),(Z$3-$F41)/5+1)))*$D41*$G41),0)</f>
        <v>0</v>
      </c>
      <c r="AB41" s="67" cm="1">
        <f t="array" ref="AB41">IFERROR((IF(AA$3-$F41&lt;0,0,IF(AA$3-$F41&gt;200,0,INDEX('Modeller - CO2'!$F$4:$AT$59,MATCH('Opgørelse - CO2'!$I41,'Modeller - CO2'!$A$4:$A$59,0),(AA$3-$F41)/5+1)))*$D41*$G41),0)</f>
        <v>0</v>
      </c>
      <c r="AC41" s="67" cm="1">
        <f t="array" ref="AC41">IFERROR((IF(AB$3-$F41&lt;0,0,IF(AB$3-$F41&gt;200,0,INDEX('Modeller - CO2'!$F$4:$AT$59,MATCH('Opgørelse - CO2'!$I41,'Modeller - CO2'!$A$4:$A$59,0),(AB$3-$F41)/5+1)))*$D41*$G41),0)</f>
        <v>0</v>
      </c>
      <c r="AD41" s="67" cm="1">
        <f t="array" ref="AD41">IFERROR((IF(AC$3-$F41&lt;0,0,IF(AC$3-$F41&gt;200,0,INDEX('Modeller - CO2'!$F$4:$AT$59,MATCH('Opgørelse - CO2'!$I41,'Modeller - CO2'!$A$4:$A$59,0),(AC$3-$F41)/5+1)))*$D41*$G41),0)</f>
        <v>0</v>
      </c>
      <c r="AE41" s="67" cm="1">
        <f t="array" ref="AE41">IFERROR((IF(AD$3-$F41&lt;0,0,IF(AD$3-$F41&gt;200,0,INDEX('Modeller - CO2'!$F$4:$AT$59,MATCH('Opgørelse - CO2'!$I41,'Modeller - CO2'!$A$4:$A$59,0),(AD$3-$F41)/5+1)))*$D41*$G41),0)</f>
        <v>0</v>
      </c>
      <c r="AF41" s="67" cm="1">
        <f t="array" ref="AF41">IFERROR((IF(AE$3-$F41&lt;0,0,IF(AE$3-$F41&gt;200,0,INDEX('Modeller - CO2'!$F$4:$AT$59,MATCH('Opgørelse - CO2'!$I41,'Modeller - CO2'!$A$4:$A$59,0),(AE$3-$F41)/5+1)))*$D41*$G41),0)</f>
        <v>0</v>
      </c>
      <c r="AG41" s="67" cm="1">
        <f t="array" ref="AG41">IFERROR((IF(AF$3-$F41&lt;0,0,IF(AF$3-$F41&gt;200,0,INDEX('Modeller - CO2'!$F$4:$AT$59,MATCH('Opgørelse - CO2'!$I41,'Modeller - CO2'!$A$4:$A$59,0),(AF$3-$F41)/5+1)))*$D41*$G41),0)</f>
        <v>0</v>
      </c>
      <c r="AH41" s="67" cm="1">
        <f t="array" ref="AH41">IFERROR((IF(AG$3-$F41&lt;0,0,IF(AG$3-$F41&gt;200,0,INDEX('Modeller - CO2'!$F$4:$AT$59,MATCH('Opgørelse - CO2'!$I41,'Modeller - CO2'!$A$4:$A$59,0),(AG$3-$F41)/5+1)))*$D41*$G41),0)</f>
        <v>0</v>
      </c>
      <c r="AI41" s="67" cm="1">
        <f t="array" ref="AI41">IFERROR((IF(AH$3-$F41&lt;0,0,IF(AH$3-$F41&gt;200,0,INDEX('Modeller - CO2'!$F$4:$AT$59,MATCH('Opgørelse - CO2'!$I41,'Modeller - CO2'!$A$4:$A$59,0),(AH$3-$F41)/5+1)))*$D41*$G41),0)</f>
        <v>0</v>
      </c>
      <c r="AJ41" s="67" cm="1">
        <f t="array" ref="AJ41">IFERROR((IF(AI$3-$F41&lt;0,0,IF(AI$3-$F41&gt;200,0,INDEX('Modeller - CO2'!$F$4:$AT$59,MATCH('Opgørelse - CO2'!$I41,'Modeller - CO2'!$A$4:$A$59,0),(AI$3-$F41)/5+1)))*$D41*$G41),0)</f>
        <v>0</v>
      </c>
      <c r="AK41" s="67" cm="1">
        <f t="array" ref="AK41">IFERROR((IF(AJ$3-$F41&lt;0,0,IF(AJ$3-$F41&gt;200,0,INDEX('Modeller - CO2'!$F$4:$AT$59,MATCH('Opgørelse - CO2'!$I41,'Modeller - CO2'!$A$4:$A$59,0),(AJ$3-$F41)/5+1)))*$D41*$G41),0)</f>
        <v>0</v>
      </c>
      <c r="AL41" s="67" cm="1">
        <f t="array" ref="AL41">IFERROR((IF(AK$3-$F41&lt;0,0,IF(AK$3-$F41&gt;200,0,INDEX('Modeller - CO2'!$F$4:$AT$59,MATCH('Opgørelse - CO2'!$I41,'Modeller - CO2'!$A$4:$A$59,0),(AK$3-$F41)/5+1)))*$D41*$G41),0)</f>
        <v>0</v>
      </c>
      <c r="AM41" s="67" cm="1">
        <f t="array" ref="AM41">IFERROR((IF(AL$3-$F41&lt;0,0,IF(AL$3-$F41&gt;200,0,INDEX('Modeller - CO2'!$F$4:$AT$59,MATCH('Opgørelse - CO2'!$I41,'Modeller - CO2'!$A$4:$A$59,0),(AL$3-$F41)/5+1)))*$D41*$G41),0)</f>
        <v>0</v>
      </c>
      <c r="AN41" s="67" cm="1">
        <f t="array" ref="AN41">IFERROR((IF(AM$3-$F41&lt;0,0,IF(AM$3-$F41&gt;200,0,INDEX('Modeller - CO2'!$F$4:$AT$59,MATCH('Opgørelse - CO2'!$I41,'Modeller - CO2'!$A$4:$A$59,0),(AM$3-$F41)/5+1)))*$D41*$G41),0)</f>
        <v>0</v>
      </c>
      <c r="AO41" s="67" cm="1">
        <f t="array" ref="AO41">IFERROR((IF(AN$3-$F41&lt;0,0,IF(AN$3-$F41&gt;200,0,INDEX('Modeller - CO2'!$F$4:$AT$59,MATCH('Opgørelse - CO2'!$I41,'Modeller - CO2'!$A$4:$A$59,0),(AN$3-$F41)/5+1)))*$D41*$G41),0)</f>
        <v>0</v>
      </c>
      <c r="AP41" s="67" cm="1">
        <f t="array" ref="AP41">IFERROR((IF(AO$3-$F41&lt;0,0,IF(AO$3-$F41&gt;200,0,INDEX('Modeller - CO2'!$F$4:$AT$59,MATCH('Opgørelse - CO2'!$I41,'Modeller - CO2'!$A$4:$A$59,0),(AO$3-$F41)/5+1)))*$D41*$G41),0)</f>
        <v>0</v>
      </c>
      <c r="AQ41" s="67" cm="1">
        <f t="array" ref="AQ41">IFERROR((IF(AP$3-$F41&lt;0,0,IF(AP$3-$F41&gt;200,0,INDEX('Modeller - CO2'!$F$4:$AT$59,MATCH('Opgørelse - CO2'!$I41,'Modeller - CO2'!$A$4:$A$59,0),(AP$3-$F41)/5+1)))*$D41*$G41),0)</f>
        <v>0</v>
      </c>
      <c r="AR41" s="67" cm="1">
        <f t="array" ref="AR41">IFERROR((IF(AQ$3-$F41&lt;0,0,IF(AQ$3-$F41&gt;200,0,INDEX('Modeller - CO2'!$F$4:$AT$59,MATCH('Opgørelse - CO2'!$I41,'Modeller - CO2'!$A$4:$A$59,0),(AQ$3-$F41)/5+1)))*$D41*$G41),0)</f>
        <v>0</v>
      </c>
      <c r="AS41" s="67" cm="1">
        <f t="array" ref="AS41">IFERROR((IF(AR$3-$F41&lt;0,0,IF(AR$3-$F41&gt;200,0,INDEX('Modeller - CO2'!$F$4:$AT$59,MATCH('Opgørelse - CO2'!$I41,'Modeller - CO2'!$A$4:$A$59,0),(AR$3-$F41)/5+1)))*$D41*$G41),0)</f>
        <v>0</v>
      </c>
      <c r="AT41" s="67" cm="1">
        <f t="array" ref="AT41">IFERROR((IF(AS$3-$F41&lt;0,0,IF(AS$3-$F41&gt;200,0,INDEX('Modeller - CO2'!$F$4:$AT$59,MATCH('Opgørelse - CO2'!$I41,'Modeller - CO2'!$A$4:$A$59,0),(AS$3-$F41)/5+1)))*$D41*$G41),0)</f>
        <v>0</v>
      </c>
      <c r="AU41" s="67" cm="1">
        <f t="array" ref="AU41">IFERROR((IF(AT$3-$F41&lt;0,0,IF(AT$3-$F41&gt;200,0,INDEX('Modeller - CO2'!$F$4:$AT$59,MATCH('Opgørelse - CO2'!$I41,'Modeller - CO2'!$A$4:$A$59,0),(AT$3-$F41)/5+1)))*$D41*$G41),0)</f>
        <v>0</v>
      </c>
      <c r="AV41" s="67" cm="1">
        <f t="array" ref="AV41">IFERROR((IF(AU$3-$F41&lt;0,0,IF(AU$3-$F41&gt;200,0,INDEX('Modeller - CO2'!$F$4:$AT$59,MATCH('Opgørelse - CO2'!$I41,'Modeller - CO2'!$A$4:$A$59,0),(AU$3-$F41)/5+1)))*$D41*$G41),0)</f>
        <v>0</v>
      </c>
      <c r="AW41" s="67" cm="1">
        <f t="array" ref="AW41">IFERROR((IF(AV$3-$F41&lt;0,0,IF(AV$3-$F41&gt;200,0,INDEX('Modeller - CO2'!$F$4:$AT$59,MATCH('Opgørelse - CO2'!$I41,'Modeller - CO2'!$A$4:$A$59,0),(AV$3-$F41)/5+1)))*$D41*$G41),0)</f>
        <v>0</v>
      </c>
      <c r="AX41" s="67" cm="1">
        <f t="array" ref="AX41">IFERROR((IF(AW$3-$F41&lt;0,0,IF(AW$3-$F41&gt;200,0,INDEX('Modeller - CO2'!$F$4:$AT$59,MATCH('Opgørelse - CO2'!$I41,'Modeller - CO2'!$A$4:$A$59,0),(AW$3-$F41)/5+1)))*$D41*$G41),0)</f>
        <v>0</v>
      </c>
      <c r="AY41" s="67" cm="1">
        <f t="array" ref="AY41">IFERROR((IF(AX$3-$F41&lt;0,0,IF(AX$3-$F41&gt;200,0,INDEX('Modeller - CO2'!$F$4:$AT$59,MATCH('Opgørelse - CO2'!$I41,'Modeller - CO2'!$A$4:$A$59,0),(AX$3-$F41)/5+1)))*$D41*$G41),0)</f>
        <v>0</v>
      </c>
      <c r="AZ41" s="67" cm="1">
        <f t="array" ref="AZ41">IFERROR((IF(AY$3-$F41&lt;0,0,IF(AY$3-$F41&gt;200,0,INDEX('Modeller - CO2'!$F$4:$AT$59,MATCH('Opgørelse - CO2'!$I41,'Modeller - CO2'!$A$4:$A$59,0),(AY$3-$F41)/5+1)))*$D41*$G41),0)</f>
        <v>0</v>
      </c>
      <c r="BA41" s="67" cm="1">
        <f t="array" ref="BA41">IFERROR((IF(AZ$3-$F41&lt;0,0,IF(AZ$3-$F41&gt;200,0,INDEX('Modeller - CO2'!$F$4:$AT$59,MATCH('Opgørelse - CO2'!$I41,'Modeller - CO2'!$A$4:$A$59,0),(AZ$3-$F41)/5+1)))*$D41*$G41),0)</f>
        <v>0</v>
      </c>
      <c r="BB41" s="67" cm="1">
        <f t="array" ref="BB41">IFERROR((IF(BA$3-$F41&lt;0,0,IF(BA$3-$F41&gt;200,0,INDEX('Modeller - CO2'!$F$4:$AT$59,MATCH('Opgørelse - CO2'!$I41,'Modeller - CO2'!$A$4:$A$59,0),(BA$3-$F41)/5+1)))*$D41*$G41),0)</f>
        <v>0</v>
      </c>
      <c r="BC41" s="67" cm="1">
        <f t="array" ref="BC41">IFERROR((IF(BB$3-$F41&lt;0,0,IF(BB$3-$F41&gt;200,0,INDEX('Modeller - CO2'!$F$4:$AT$59,MATCH('Opgørelse - CO2'!$I41,'Modeller - CO2'!$A$4:$A$59,0),(BB$3-$F41)/5+1)))*$D41*$G41),0)</f>
        <v>0</v>
      </c>
      <c r="BD41" s="67" cm="1">
        <f t="array" ref="BD41">IFERROR((IF(BC$3-$F41&lt;0,0,IF(BC$3-$F41&gt;200,0,INDEX('Modeller - CO2'!$F$4:$AT$59,MATCH('Opgørelse - CO2'!$I41,'Modeller - CO2'!$A$4:$A$59,0),(BC$3-$F41)/5+1)))*$D41*$G41),0)</f>
        <v>0</v>
      </c>
      <c r="BE41" s="67" cm="1">
        <f t="array" ref="BE41">IFERROR((IF(BD$3-$F41&lt;0,0,IF(BD$3-$F41&gt;200,0,INDEX('Modeller - CO2'!$F$4:$AT$59,MATCH('Opgørelse - CO2'!$I41,'Modeller - CO2'!$A$4:$A$59,0),(BD$3-$F41)/5+1)))*$D41*$G41),0)</f>
        <v>0</v>
      </c>
      <c r="BF41" s="67" cm="1">
        <f t="array" ref="BF41">IFERROR((IF(BE$3-$F41&lt;0,0,IF(BE$3-$F41&gt;200,0,INDEX('Modeller - CO2'!$F$4:$AT$59,MATCH('Opgørelse - CO2'!$I41,'Modeller - CO2'!$A$4:$A$59,0),(BE$3-$F41)/5+1)))*$D41*$G41),0)</f>
        <v>0</v>
      </c>
      <c r="BI41" s="67" cm="1">
        <f t="array" ref="BI41">IF($H41="ja",(IF(Q$3-$F41&lt;0,0,IF(Q$3-$F41&gt;200,0,INDEX('Modeller - CO2'!$F$4:$AT$59,MATCH("Jordbund",'Modeller - CO2'!$A$4:$A$59,0),(Q$3-$F41)/5+1)))*$D41*$G41),0)</f>
        <v>0</v>
      </c>
      <c r="BJ41" s="67" cm="1">
        <f t="array" ref="BJ41">IF($H41="ja",(IF(R$3-$F41&lt;0,0,IF(R$3-$F41&gt;200,0,INDEX('Modeller - CO2'!$F$4:$AT$59,MATCH("Jordbund",'Modeller - CO2'!$A$4:$A$59,0),(R$3-$F41)/5+1)))*$D41*$G41),0)</f>
        <v>0</v>
      </c>
      <c r="BK41" s="67" cm="1">
        <f t="array" ref="BK41">IF($H41="ja",(IF(S$3-$F41&lt;0,0,IF(S$3-$F41&gt;200,0,INDEX('Modeller - CO2'!$F$4:$AT$59,MATCH("Jordbund",'Modeller - CO2'!$A$4:$A$59,0),(S$3-$F41)/5+1)))*$D41*$G41),0)</f>
        <v>0</v>
      </c>
      <c r="BL41" s="67" cm="1">
        <f t="array" ref="BL41">IF($H41="ja",(IF(T$3-$F41&lt;0,0,IF(T$3-$F41&gt;200,0,INDEX('Modeller - CO2'!$F$4:$AT$59,MATCH("Jordbund",'Modeller - CO2'!$A$4:$A$59,0),(T$3-$F41)/5+1)))*$D41*$G41),0)</f>
        <v>0</v>
      </c>
      <c r="BM41" s="67" cm="1">
        <f t="array" ref="BM41">IF($H41="ja",(IF(U$3-$F41&lt;0,0,IF(U$3-$F41&gt;200,0,INDEX('Modeller - CO2'!$F$4:$AT$59,MATCH("Jordbund",'Modeller - CO2'!$A$4:$A$59,0),(U$3-$F41)/5+1)))*$D41*$G41),0)</f>
        <v>0</v>
      </c>
      <c r="BN41" s="67" cm="1">
        <f t="array" ref="BN41">IF($H41="ja",(IF(V$3-$F41&lt;0,0,IF(V$3-$F41&gt;200,0,INDEX('Modeller - CO2'!$F$4:$AT$59,MATCH("Jordbund",'Modeller - CO2'!$A$4:$A$59,0),(V$3-$F41)/5+1)))*$D41*$G41),0)</f>
        <v>0</v>
      </c>
      <c r="BO41" s="67" cm="1">
        <f t="array" ref="BO41">IF($H41="ja",(IF(W$3-$F41&lt;0,0,IF(W$3-$F41&gt;200,0,INDEX('Modeller - CO2'!$F$4:$AT$59,MATCH("Jordbund",'Modeller - CO2'!$A$4:$A$59,0),(W$3-$F41)/5+1)))*$D41*$G41),0)</f>
        <v>0</v>
      </c>
      <c r="BP41" s="67" cm="1">
        <f t="array" ref="BP41">IF($H41="ja",(IF(X$3-$F41&lt;0,0,IF(X$3-$F41&gt;200,0,INDEX('Modeller - CO2'!$F$4:$AT$59,MATCH("Jordbund",'Modeller - CO2'!$A$4:$A$59,0),(X$3-$F41)/5+1)))*$D41*$G41),0)</f>
        <v>0</v>
      </c>
      <c r="BQ41" s="67" cm="1">
        <f t="array" ref="BQ41">IF($H41="ja",(IF(Y$3-$F41&lt;0,0,IF(Y$3-$F41&gt;200,0,INDEX('Modeller - CO2'!$F$4:$AT$59,MATCH("Jordbund",'Modeller - CO2'!$A$4:$A$59,0),(Y$3-$F41)/5+1)))*$D41*$G41),0)</f>
        <v>0</v>
      </c>
      <c r="BR41" s="67" cm="1">
        <f t="array" ref="BR41">IF($H41="ja",(IF(Z$3-$F41&lt;0,0,IF(Z$3-$F41&gt;200,0,INDEX('Modeller - CO2'!$F$4:$AT$59,MATCH("Jordbund",'Modeller - CO2'!$A$4:$A$59,0),(Z$3-$F41)/5+1)))*$D41*$G41),0)</f>
        <v>0</v>
      </c>
      <c r="BS41" s="67" cm="1">
        <f t="array" ref="BS41">IF($H41="ja",(IF(AA$3-$F41&lt;0,0,IF(AA$3-$F41&gt;200,0,INDEX('Modeller - CO2'!$F$4:$AT$59,MATCH("Jordbund",'Modeller - CO2'!$A$4:$A$59,0),(AA$3-$F41)/5+1)))*$D41*$G41),0)</f>
        <v>0</v>
      </c>
      <c r="BT41" s="67" cm="1">
        <f t="array" ref="BT41">IF($H41="ja",(IF(AB$3-$F41&lt;0,0,IF(AB$3-$F41&gt;200,0,INDEX('Modeller - CO2'!$F$4:$AT$59,MATCH("Jordbund",'Modeller - CO2'!$A$4:$A$59,0),(AB$3-$F41)/5+1)))*$D41*$G41),0)</f>
        <v>0</v>
      </c>
      <c r="BU41" s="67" cm="1">
        <f t="array" ref="BU41">IF($H41="ja",(IF(AC$3-$F41&lt;0,0,IF(AC$3-$F41&gt;200,0,INDEX('Modeller - CO2'!$F$4:$AT$59,MATCH("Jordbund",'Modeller - CO2'!$A$4:$A$59,0),(AC$3-$F41)/5+1)))*$D41*$G41),0)</f>
        <v>0</v>
      </c>
      <c r="BV41" s="67" cm="1">
        <f t="array" ref="BV41">IF($H41="ja",(IF(AD$3-$F41&lt;0,0,IF(AD$3-$F41&gt;200,0,INDEX('Modeller - CO2'!$F$4:$AT$59,MATCH("Jordbund",'Modeller - CO2'!$A$4:$A$59,0),(AD$3-$F41)/5+1)))*$D41*$G41),0)</f>
        <v>0</v>
      </c>
      <c r="BW41" s="67" cm="1">
        <f t="array" ref="BW41">IF($H41="ja",(IF(AE$3-$F41&lt;0,0,IF(AE$3-$F41&gt;200,0,INDEX('Modeller - CO2'!$F$4:$AT$59,MATCH("Jordbund",'Modeller - CO2'!$A$4:$A$59,0),(AE$3-$F41)/5+1)))*$D41*$G41),0)</f>
        <v>0</v>
      </c>
      <c r="BX41" s="67" cm="1">
        <f t="array" ref="BX41">IF($H41="ja",(IF(AF$3-$F41&lt;0,0,IF(AF$3-$F41&gt;200,0,INDEX('Modeller - CO2'!$F$4:$AT$59,MATCH("Jordbund",'Modeller - CO2'!$A$4:$A$59,0),(AF$3-$F41)/5+1)))*$D41*$G41),0)</f>
        <v>0</v>
      </c>
      <c r="BY41" s="67" cm="1">
        <f t="array" ref="BY41">IF($H41="ja",(IF(AG$3-$F41&lt;0,0,IF(AG$3-$F41&gt;200,0,INDEX('Modeller - CO2'!$F$4:$AT$59,MATCH("Jordbund",'Modeller - CO2'!$A$4:$A$59,0),(AG$3-$F41)/5+1)))*$D41*$G41),0)</f>
        <v>0</v>
      </c>
      <c r="BZ41" s="67" cm="1">
        <f t="array" ref="BZ41">IF($H41="ja",(IF(AH$3-$F41&lt;0,0,IF(AH$3-$F41&gt;200,0,INDEX('Modeller - CO2'!$F$4:$AT$59,MATCH("Jordbund",'Modeller - CO2'!$A$4:$A$59,0),(AH$3-$F41)/5+1)))*$D41*$G41),0)</f>
        <v>0</v>
      </c>
      <c r="CA41" s="67" cm="1">
        <f t="array" ref="CA41">IF($H41="ja",(IF(AI$3-$F41&lt;0,0,IF(AI$3-$F41&gt;200,0,INDEX('Modeller - CO2'!$F$4:$AT$59,MATCH("Jordbund",'Modeller - CO2'!$A$4:$A$59,0),(AI$3-$F41)/5+1)))*$D41*$G41),0)</f>
        <v>0</v>
      </c>
      <c r="CB41" s="67" cm="1">
        <f t="array" ref="CB41">IF($H41="ja",(IF(AJ$3-$F41&lt;0,0,IF(AJ$3-$F41&gt;200,0,INDEX('Modeller - CO2'!$F$4:$AT$59,MATCH("Jordbund",'Modeller - CO2'!$A$4:$A$59,0),(AJ$3-$F41)/5+1)))*$D41*$G41),0)</f>
        <v>0</v>
      </c>
      <c r="CC41" s="67" cm="1">
        <f t="array" ref="CC41">IF($H41="ja",(IF(AK$3-$F41&lt;0,0,IF(AK$3-$F41&gt;200,0,INDEX('Modeller - CO2'!$F$4:$AT$59,MATCH("Jordbund",'Modeller - CO2'!$A$4:$A$59,0),(AK$3-$F41)/5+1)))*$D41*$G41),0)</f>
        <v>0</v>
      </c>
      <c r="CD41" s="67" cm="1">
        <f t="array" ref="CD41">IF($H41="ja",(IF(AL$3-$F41&lt;0,0,IF(AL$3-$F41&gt;200,0,INDEX('Modeller - CO2'!$F$4:$AT$59,MATCH("Jordbund",'Modeller - CO2'!$A$4:$A$59,0),(AL$3-$F41)/5+1)))*$D41*$G41),0)</f>
        <v>0</v>
      </c>
      <c r="CE41" s="67" cm="1">
        <f t="array" ref="CE41">IF($H41="ja",(IF(AM$3-$F41&lt;0,0,IF(AM$3-$F41&gt;200,0,INDEX('Modeller - CO2'!$F$4:$AT$59,MATCH("Jordbund",'Modeller - CO2'!$A$4:$A$59,0),(AM$3-$F41)/5+1)))*$D41*$G41),0)</f>
        <v>0</v>
      </c>
      <c r="CF41" s="67" cm="1">
        <f t="array" ref="CF41">IF($H41="ja",(IF(AN$3-$F41&lt;0,0,IF(AN$3-$F41&gt;200,0,INDEX('Modeller - CO2'!$F$4:$AT$59,MATCH("Jordbund",'Modeller - CO2'!$A$4:$A$59,0),(AN$3-$F41)/5+1)))*$D41*$G41),0)</f>
        <v>0</v>
      </c>
      <c r="CG41" s="67" cm="1">
        <f t="array" ref="CG41">IF($H41="ja",(IF(AO$3-$F41&lt;0,0,IF(AO$3-$F41&gt;200,0,INDEX('Modeller - CO2'!$F$4:$AT$59,MATCH("Jordbund",'Modeller - CO2'!$A$4:$A$59,0),(AO$3-$F41)/5+1)))*$D41*$G41),0)</f>
        <v>0</v>
      </c>
      <c r="CH41" s="67" cm="1">
        <f t="array" ref="CH41">IF($H41="ja",(IF(AP$3-$F41&lt;0,0,IF(AP$3-$F41&gt;200,0,INDEX('Modeller - CO2'!$F$4:$AT$59,MATCH("Jordbund",'Modeller - CO2'!$A$4:$A$59,0),(AP$3-$F41)/5+1)))*$D41*$G41),0)</f>
        <v>0</v>
      </c>
      <c r="CI41" s="67" cm="1">
        <f t="array" ref="CI41">IF($H41="ja",(IF(AQ$3-$F41&lt;0,0,IF(AQ$3-$F41&gt;200,0,INDEX('Modeller - CO2'!$F$4:$AT$59,MATCH("Jordbund",'Modeller - CO2'!$A$4:$A$59,0),(AQ$3-$F41)/5+1)))*$D41*$G41),0)</f>
        <v>0</v>
      </c>
      <c r="CJ41" s="67" cm="1">
        <f t="array" ref="CJ41">IF($H41="ja",(IF(AR$3-$F41&lt;0,0,IF(AR$3-$F41&gt;200,0,INDEX('Modeller - CO2'!$F$4:$AT$59,MATCH("Jordbund",'Modeller - CO2'!$A$4:$A$59,0),(AR$3-$F41)/5+1)))*$D41*$G41),0)</f>
        <v>0</v>
      </c>
      <c r="CK41" s="67" cm="1">
        <f t="array" ref="CK41">IF($H41="ja",(IF(AS$3-$F41&lt;0,0,IF(AS$3-$F41&gt;200,0,INDEX('Modeller - CO2'!$F$4:$AT$59,MATCH("Jordbund",'Modeller - CO2'!$A$4:$A$59,0),(AS$3-$F41)/5+1)))*$D41*$G41),0)</f>
        <v>0</v>
      </c>
      <c r="CL41" s="67" cm="1">
        <f t="array" ref="CL41">IF($H41="ja",(IF(AT$3-$F41&lt;0,0,IF(AT$3-$F41&gt;200,0,INDEX('Modeller - CO2'!$F$4:$AT$59,MATCH("Jordbund",'Modeller - CO2'!$A$4:$A$59,0),(AT$3-$F41)/5+1)))*$D41*$G41),0)</f>
        <v>0</v>
      </c>
      <c r="CM41" s="67" cm="1">
        <f t="array" ref="CM41">IF($H41="ja",(IF(AU$3-$F41&lt;0,0,IF(AU$3-$F41&gt;200,0,INDEX('Modeller - CO2'!$F$4:$AT$59,MATCH("Jordbund",'Modeller - CO2'!$A$4:$A$59,0),(AU$3-$F41)/5+1)))*$D41*$G41),0)</f>
        <v>0</v>
      </c>
      <c r="CN41" s="67" cm="1">
        <f t="array" ref="CN41">IF($H41="ja",(IF(AV$3-$F41&lt;0,0,IF(AV$3-$F41&gt;200,0,INDEX('Modeller - CO2'!$F$4:$AT$59,MATCH("Jordbund",'Modeller - CO2'!$A$4:$A$59,0),(AV$3-$F41)/5+1)))*$D41*$G41),0)</f>
        <v>0</v>
      </c>
      <c r="CO41" s="67" cm="1">
        <f t="array" ref="CO41">IF($H41="ja",(IF(AW$3-$F41&lt;0,0,IF(AW$3-$F41&gt;200,0,INDEX('Modeller - CO2'!$F$4:$AT$59,MATCH("Jordbund",'Modeller - CO2'!$A$4:$A$59,0),(AW$3-$F41)/5+1)))*$D41*$G41),0)</f>
        <v>0</v>
      </c>
      <c r="CP41" s="67" cm="1">
        <f t="array" ref="CP41">IF($H41="ja",(IF(AX$3-$F41&lt;0,0,IF(AX$3-$F41&gt;200,0,INDEX('Modeller - CO2'!$F$4:$AT$59,MATCH("Jordbund",'Modeller - CO2'!$A$4:$A$59,0),(AX$3-$F41)/5+1)))*$D41*$G41),0)</f>
        <v>0</v>
      </c>
      <c r="CQ41" s="67" cm="1">
        <f t="array" ref="CQ41">IF($H41="ja",(IF(AY$3-$F41&lt;0,0,IF(AY$3-$F41&gt;200,0,INDEX('Modeller - CO2'!$F$4:$AT$59,MATCH("Jordbund",'Modeller - CO2'!$A$4:$A$59,0),(AY$3-$F41)/5+1)))*$D41*$G41),0)</f>
        <v>0</v>
      </c>
      <c r="CR41" s="67" cm="1">
        <f t="array" ref="CR41">IF($H41="ja",(IF(AZ$3-$F41&lt;0,0,IF(AZ$3-$F41&gt;200,0,INDEX('Modeller - CO2'!$F$4:$AT$59,MATCH("Jordbund",'Modeller - CO2'!$A$4:$A$59,0),(AZ$3-$F41)/5+1)))*$D41*$G41),0)</f>
        <v>0</v>
      </c>
      <c r="CS41" s="67" cm="1">
        <f t="array" ref="CS41">IF($H41="ja",(IF(BA$3-$F41&lt;0,0,IF(BA$3-$F41&gt;200,0,INDEX('Modeller - CO2'!$F$4:$AT$59,MATCH("Jordbund",'Modeller - CO2'!$A$4:$A$59,0),(BA$3-$F41)/5+1)))*$D41*$G41),0)</f>
        <v>0</v>
      </c>
      <c r="CT41" s="67" cm="1">
        <f t="array" ref="CT41">IF($H41="ja",(IF(BB$3-$F41&lt;0,0,IF(BB$3-$F41&gt;200,0,INDEX('Modeller - CO2'!$F$4:$AT$59,MATCH("Jordbund",'Modeller - CO2'!$A$4:$A$59,0),(BB$3-$F41)/5+1)))*$D41*$G41),0)</f>
        <v>0</v>
      </c>
      <c r="CU41" s="67" cm="1">
        <f t="array" ref="CU41">IF($H41="ja",(IF(BC$3-$F41&lt;0,0,IF(BC$3-$F41&gt;200,0,INDEX('Modeller - CO2'!$F$4:$AT$59,MATCH("Jordbund",'Modeller - CO2'!$A$4:$A$59,0),(BC$3-$F41)/5+1)))*$D41*$G41),0)</f>
        <v>0</v>
      </c>
      <c r="CV41" s="67" cm="1">
        <f t="array" ref="CV41">IF($H41="ja",(IF(BD$3-$F41&lt;0,0,IF(BD$3-$F41&gt;200,0,INDEX('Modeller - CO2'!$F$4:$AT$59,MATCH("Jordbund",'Modeller - CO2'!$A$4:$A$59,0),(BD$3-$F41)/5+1)))*$D41*$G41),0)</f>
        <v>0</v>
      </c>
      <c r="CW41" s="67" cm="1">
        <f t="array" ref="CW41">IF($H41="ja",(IF(BE$3-$F41&lt;0,0,IF(BE$3-$F41&gt;200,0,INDEX('Modeller - CO2'!$F$4:$AT$59,MATCH("Jordbund",'Modeller - CO2'!$A$4:$A$59,0),(BE$3-$F41)/5+1)))*$D41*$G41),0)</f>
        <v>0</v>
      </c>
      <c r="CZ41" s="67" cm="1">
        <f t="array" ref="CZ41">IF($P41="ja",(IF(CY$3-$F41&lt;0,0,IF(CY$3-$F41&gt;200,0,INDEX('Modeller - CO2'!$F$4:$AT$59,MATCH("Litter og dødt ved",'Modeller - CO2'!$A$4:$A$59,0),(CY$3-$F41)/5+1)))*$D41*$G41),0)</f>
        <v>0</v>
      </c>
      <c r="DA41" s="67" cm="1">
        <f t="array" ref="DA41">IF($P41="ja",(IF(CZ$3-$F41&lt;0,0,IF(CZ$3-$F41&gt;200,0,INDEX('Modeller - CO2'!$F$4:$AT$59,MATCH("Litter og dødt ved",'Modeller - CO2'!$A$4:$A$59,0),(CZ$3-$F41)/5+1)))*$D41*$G41),0)</f>
        <v>0</v>
      </c>
      <c r="DB41" s="67" cm="1">
        <f t="array" ref="DB41">IF($P41="ja",(IF(DA$3-$F41&lt;0,0,IF(DA$3-$F41&gt;200,0,INDEX('Modeller - CO2'!$F$4:$AT$59,MATCH("Litter og dødt ved",'Modeller - CO2'!$A$4:$A$59,0),(DA$3-$F41)/5+1)))*$D41*$G41),0)</f>
        <v>0</v>
      </c>
      <c r="DC41" s="67" cm="1">
        <f t="array" ref="DC41">IF($P41="ja",(IF(DB$3-$F41&lt;0,0,IF(DB$3-$F41&gt;200,0,INDEX('Modeller - CO2'!$F$4:$AT$59,MATCH("Litter og dødt ved",'Modeller - CO2'!$A$4:$A$59,0),(DB$3-$F41)/5+1)))*$D41*$G41),0)</f>
        <v>0</v>
      </c>
      <c r="DD41" s="67" cm="1">
        <f t="array" ref="DD41">IF($P41="ja",(IF(DC$3-$F41&lt;0,0,IF(DC$3-$F41&gt;200,0,INDEX('Modeller - CO2'!$F$4:$AT$59,MATCH("Litter og dødt ved",'Modeller - CO2'!$A$4:$A$59,0),(DC$3-$F41)/5+1)))*$D41*$G41),0)</f>
        <v>0</v>
      </c>
      <c r="DE41" s="67" cm="1">
        <f t="array" ref="DE41">IF($P41="ja",(IF(DD$3-$F41&lt;0,0,IF(DD$3-$F41&gt;200,0,INDEX('Modeller - CO2'!$F$4:$AT$59,MATCH("Litter og dødt ved",'Modeller - CO2'!$A$4:$A$59,0),(DD$3-$F41)/5+1)))*$D41*$G41),0)</f>
        <v>0</v>
      </c>
      <c r="DF41" s="67" cm="1">
        <f t="array" ref="DF41">IF($P41="ja",(IF(DE$3-$F41&lt;0,0,IF(DE$3-$F41&gt;200,0,INDEX('Modeller - CO2'!$F$4:$AT$59,MATCH("Litter og dødt ved",'Modeller - CO2'!$A$4:$A$59,0),(DE$3-$F41)/5+1)))*$D41*$G41),0)</f>
        <v>0</v>
      </c>
      <c r="DG41" s="67" cm="1">
        <f t="array" ref="DG41">IF($P41="ja",(IF(DF$3-$F41&lt;0,0,IF(DF$3-$F41&gt;200,0,INDEX('Modeller - CO2'!$F$4:$AT$59,MATCH("Litter og dødt ved",'Modeller - CO2'!$A$4:$A$59,0),(DF$3-$F41)/5+1)))*$D41*$G41),0)</f>
        <v>0</v>
      </c>
      <c r="DH41" s="67" cm="1">
        <f t="array" ref="DH41">IF($P41="ja",(IF(DG$3-$F41&lt;0,0,IF(DG$3-$F41&gt;200,0,INDEX('Modeller - CO2'!$F$4:$AT$59,MATCH("Litter og dødt ved",'Modeller - CO2'!$A$4:$A$59,0),(DG$3-$F41)/5+1)))*$D41*$G41),0)</f>
        <v>0</v>
      </c>
      <c r="DI41" s="67" cm="1">
        <f t="array" ref="DI41">IF($P41="ja",(IF(DH$3-$F41&lt;0,0,IF(DH$3-$F41&gt;200,0,INDEX('Modeller - CO2'!$F$4:$AT$59,MATCH("Litter og dødt ved",'Modeller - CO2'!$A$4:$A$59,0),(DH$3-$F41)/5+1)))*$D41*$G41),0)</f>
        <v>0</v>
      </c>
      <c r="DJ41" s="67" cm="1">
        <f t="array" ref="DJ41">IF($P41="ja",(IF(DI$3-$F41&lt;0,0,IF(DI$3-$F41&gt;200,0,INDEX('Modeller - CO2'!$F$4:$AT$59,MATCH("Litter og dødt ved",'Modeller - CO2'!$A$4:$A$59,0),(DI$3-$F41)/5+1)))*$D41*$G41),0)</f>
        <v>0</v>
      </c>
      <c r="DK41" s="67" cm="1">
        <f t="array" ref="DK41">IF($P41="ja",(IF(DJ$3-$F41&lt;0,0,IF(DJ$3-$F41&gt;200,0,INDEX('Modeller - CO2'!$F$4:$AT$59,MATCH("Litter og dødt ved",'Modeller - CO2'!$A$4:$A$59,0),(DJ$3-$F41)/5+1)))*$D41*$G41),0)</f>
        <v>0</v>
      </c>
      <c r="DL41" s="67" cm="1">
        <f t="array" ref="DL41">IF($P41="ja",(IF(DK$3-$F41&lt;0,0,IF(DK$3-$F41&gt;200,0,INDEX('Modeller - CO2'!$F$4:$AT$59,MATCH("Litter og dødt ved",'Modeller - CO2'!$A$4:$A$59,0),(DK$3-$F41)/5+1)))*$D41*$G41),0)</f>
        <v>0</v>
      </c>
      <c r="DM41" s="67" cm="1">
        <f t="array" ref="DM41">IF($P41="ja",(IF(DL$3-$F41&lt;0,0,IF(DL$3-$F41&gt;200,0,INDEX('Modeller - CO2'!$F$4:$AT$59,MATCH("Litter og dødt ved",'Modeller - CO2'!$A$4:$A$59,0),(DL$3-$F41)/5+1)))*$D41*$G41),0)</f>
        <v>0</v>
      </c>
      <c r="DN41" s="67" cm="1">
        <f t="array" ref="DN41">IF($P41="ja",(IF(DM$3-$F41&lt;0,0,IF(DM$3-$F41&gt;200,0,INDEX('Modeller - CO2'!$F$4:$AT$59,MATCH("Litter og dødt ved",'Modeller - CO2'!$A$4:$A$59,0),(DM$3-$F41)/5+1)))*$D41*$G41),0)</f>
        <v>0</v>
      </c>
      <c r="DO41" s="67" cm="1">
        <f t="array" ref="DO41">IF($P41="ja",(IF(DN$3-$F41&lt;0,0,IF(DN$3-$F41&gt;200,0,INDEX('Modeller - CO2'!$F$4:$AT$59,MATCH("Litter og dødt ved",'Modeller - CO2'!$A$4:$A$59,0),(DN$3-$F41)/5+1)))*$D41*$G41),0)</f>
        <v>0</v>
      </c>
      <c r="DP41" s="67" cm="1">
        <f t="array" ref="DP41">IF($P41="ja",(IF(DO$3-$F41&lt;0,0,IF(DO$3-$F41&gt;200,0,INDEX('Modeller - CO2'!$F$4:$AT$59,MATCH("Litter og dødt ved",'Modeller - CO2'!$A$4:$A$59,0),(DO$3-$F41)/5+1)))*$D41*$G41),0)</f>
        <v>0</v>
      </c>
      <c r="DQ41" s="67" cm="1">
        <f t="array" ref="DQ41">IF($P41="ja",(IF(DP$3-$F41&lt;0,0,IF(DP$3-$F41&gt;200,0,INDEX('Modeller - CO2'!$F$4:$AT$59,MATCH("Litter og dødt ved",'Modeller - CO2'!$A$4:$A$59,0),(DP$3-$F41)/5+1)))*$D41*$G41),0)</f>
        <v>0</v>
      </c>
      <c r="DR41" s="67" cm="1">
        <f t="array" ref="DR41">IF($P41="ja",(IF(DQ$3-$F41&lt;0,0,IF(DQ$3-$F41&gt;200,0,INDEX('Modeller - CO2'!$F$4:$AT$59,MATCH("Litter og dødt ved",'Modeller - CO2'!$A$4:$A$59,0),(DQ$3-$F41)/5+1)))*$D41*$G41),0)</f>
        <v>0</v>
      </c>
      <c r="DS41" s="67" cm="1">
        <f t="array" ref="DS41">IF($P41="ja",(IF(DR$3-$F41&lt;0,0,IF(DR$3-$F41&gt;200,0,INDEX('Modeller - CO2'!$F$4:$AT$59,MATCH("Litter og dødt ved",'Modeller - CO2'!$A$4:$A$59,0),(DR$3-$F41)/5+1)))*$D41*$G41),0)</f>
        <v>0</v>
      </c>
      <c r="DT41" s="67" cm="1">
        <f t="array" ref="DT41">IF($P41="ja",(IF(DS$3-$F41&lt;0,0,IF(DS$3-$F41&gt;200,0,INDEX('Modeller - CO2'!$F$4:$AT$59,MATCH("Litter og dødt ved",'Modeller - CO2'!$A$4:$A$59,0),(DS$3-$F41)/5+1)))*$D41*$G41),0)</f>
        <v>0</v>
      </c>
      <c r="DU41" s="67" cm="1">
        <f t="array" ref="DU41">IF($P41="ja",(IF(DT$3-$F41&lt;0,0,IF(DT$3-$F41&gt;200,0,INDEX('Modeller - CO2'!$F$4:$AT$59,MATCH("Litter og dødt ved",'Modeller - CO2'!$A$4:$A$59,0),(DT$3-$F41)/5+1)))*$D41*$G41),0)</f>
        <v>0</v>
      </c>
      <c r="DV41" s="67" cm="1">
        <f t="array" ref="DV41">IF($P41="ja",(IF(DU$3-$F41&lt;0,0,IF(DU$3-$F41&gt;200,0,INDEX('Modeller - CO2'!$F$4:$AT$59,MATCH("Litter og dødt ved",'Modeller - CO2'!$A$4:$A$59,0),(DU$3-$F41)/5+1)))*$D41*$G41),0)</f>
        <v>0</v>
      </c>
      <c r="DW41" s="67" cm="1">
        <f t="array" ref="DW41">IF($P41="ja",(IF(DV$3-$F41&lt;0,0,IF(DV$3-$F41&gt;200,0,INDEX('Modeller - CO2'!$F$4:$AT$59,MATCH("Litter og dødt ved",'Modeller - CO2'!$A$4:$A$59,0),(DV$3-$F41)/5+1)))*$D41*$G41),0)</f>
        <v>0</v>
      </c>
      <c r="DX41" s="67" cm="1">
        <f t="array" ref="DX41">IF($P41="ja",(IF(DW$3-$F41&lt;0,0,IF(DW$3-$F41&gt;200,0,INDEX('Modeller - CO2'!$F$4:$AT$59,MATCH("Litter og dødt ved",'Modeller - CO2'!$A$4:$A$59,0),(DW$3-$F41)/5+1)))*$D41*$G41),0)</f>
        <v>0</v>
      </c>
      <c r="DY41" s="67" cm="1">
        <f t="array" ref="DY41">IF($P41="ja",(IF(DX$3-$F41&lt;0,0,IF(DX$3-$F41&gt;200,0,INDEX('Modeller - CO2'!$F$4:$AT$59,MATCH("Litter og dødt ved",'Modeller - CO2'!$A$4:$A$59,0),(DX$3-$F41)/5+1)))*$D41*$G41),0)</f>
        <v>0</v>
      </c>
      <c r="DZ41" s="67" cm="1">
        <f t="array" ref="DZ41">IF($P41="ja",(IF(DY$3-$F41&lt;0,0,IF(DY$3-$F41&gt;200,0,INDEX('Modeller - CO2'!$F$4:$AT$59,MATCH("Litter og dødt ved",'Modeller - CO2'!$A$4:$A$59,0),(DY$3-$F41)/5+1)))*$D41*$G41),0)</f>
        <v>0</v>
      </c>
      <c r="EA41" s="67" cm="1">
        <f t="array" ref="EA41">IF($P41="ja",(IF(DZ$3-$F41&lt;0,0,IF(DZ$3-$F41&gt;200,0,INDEX('Modeller - CO2'!$F$4:$AT$59,MATCH("Litter og dødt ved",'Modeller - CO2'!$A$4:$A$59,0),(DZ$3-$F41)/5+1)))*$D41*$G41),0)</f>
        <v>0</v>
      </c>
      <c r="EB41" s="67" cm="1">
        <f t="array" ref="EB41">IF($P41="ja",(IF(EA$3-$F41&lt;0,0,IF(EA$3-$F41&gt;200,0,INDEX('Modeller - CO2'!$F$4:$AT$59,MATCH("Litter og dødt ved",'Modeller - CO2'!$A$4:$A$59,0),(EA$3-$F41)/5+1)))*$D41*$G41),0)</f>
        <v>0</v>
      </c>
      <c r="EC41" s="67" cm="1">
        <f t="array" ref="EC41">IF($P41="ja",(IF(EB$3-$F41&lt;0,0,IF(EB$3-$F41&gt;200,0,INDEX('Modeller - CO2'!$F$4:$AT$59,MATCH("Litter og dødt ved",'Modeller - CO2'!$A$4:$A$59,0),(EB$3-$F41)/5+1)))*$D41*$G41),0)</f>
        <v>0</v>
      </c>
      <c r="ED41" s="67" cm="1">
        <f t="array" ref="ED41">IF($P41="ja",(IF(EC$3-$F41&lt;0,0,IF(EC$3-$F41&gt;200,0,INDEX('Modeller - CO2'!$F$4:$AT$59,MATCH("Litter og dødt ved",'Modeller - CO2'!$A$4:$A$59,0),(EC$3-$F41)/5+1)))*$D41*$G41),0)</f>
        <v>0</v>
      </c>
      <c r="EE41" s="67" cm="1">
        <f t="array" ref="EE41">IF($P41="ja",(IF(ED$3-$F41&lt;0,0,IF(ED$3-$F41&gt;200,0,INDEX('Modeller - CO2'!$F$4:$AT$59,MATCH("Litter og dødt ved",'Modeller - CO2'!$A$4:$A$59,0),(ED$3-$F41)/5+1)))*$D41*$G41),0)</f>
        <v>0</v>
      </c>
      <c r="EF41" s="67" cm="1">
        <f t="array" ref="EF41">IF($P41="ja",(IF(EE$3-$F41&lt;0,0,IF(EE$3-$F41&gt;200,0,INDEX('Modeller - CO2'!$F$4:$AT$59,MATCH("Litter og dødt ved",'Modeller - CO2'!$A$4:$A$59,0),(EE$3-$F41)/5+1)))*$D41*$G41),0)</f>
        <v>0</v>
      </c>
      <c r="EG41" s="67" cm="1">
        <f t="array" ref="EG41">IF($P41="ja",(IF(EF$3-$F41&lt;0,0,IF(EF$3-$F41&gt;200,0,INDEX('Modeller - CO2'!$F$4:$AT$59,MATCH("Litter og dødt ved",'Modeller - CO2'!$A$4:$A$59,0),(EF$3-$F41)/5+1)))*$D41*$G41),0)</f>
        <v>0</v>
      </c>
      <c r="EH41" s="67" cm="1">
        <f t="array" ref="EH41">IF($P41="ja",(IF(EG$3-$F41&lt;0,0,IF(EG$3-$F41&gt;200,0,INDEX('Modeller - CO2'!$F$4:$AT$59,MATCH("Litter og dødt ved",'Modeller - CO2'!$A$4:$A$59,0),(EG$3-$F41)/5+1)))*$D41*$G41),0)</f>
        <v>0</v>
      </c>
      <c r="EI41" s="67" cm="1">
        <f t="array" ref="EI41">IF($P41="ja",(IF(EH$3-$F41&lt;0,0,IF(EH$3-$F41&gt;200,0,INDEX('Modeller - CO2'!$F$4:$AT$59,MATCH("Litter og dødt ved",'Modeller - CO2'!$A$4:$A$59,0),(EH$3-$F41)/5+1)))*$D41*$G41),0)</f>
        <v>0</v>
      </c>
      <c r="EJ41" s="67" cm="1">
        <f t="array" ref="EJ41">IF($P41="ja",(IF(EI$3-$F41&lt;0,0,IF(EI$3-$F41&gt;200,0,INDEX('Modeller - CO2'!$F$4:$AT$59,MATCH("Litter og dødt ved",'Modeller - CO2'!$A$4:$A$59,0),(EI$3-$F41)/5+1)))*$D41*$G41),0)</f>
        <v>0</v>
      </c>
      <c r="EK41" s="67" cm="1">
        <f t="array" ref="EK41">IF($P41="ja",(IF(EJ$3-$F41&lt;0,0,IF(EJ$3-$F41&gt;200,0,INDEX('Modeller - CO2'!$F$4:$AT$59,MATCH("Litter og dødt ved",'Modeller - CO2'!$A$4:$A$59,0),(EJ$3-$F41)/5+1)))*$D41*$G41),0)</f>
        <v>0</v>
      </c>
      <c r="EL41" s="67" cm="1">
        <f t="array" ref="EL41">IF($P41="ja",(IF(EK$3-$F41&lt;0,0,IF(EK$3-$F41&gt;200,0,INDEX('Modeller - CO2'!$F$4:$AT$59,MATCH("Litter og dødt ved",'Modeller - CO2'!$A$4:$A$59,0),(EK$3-$F41)/5+1)))*$D41*$G41),0)</f>
        <v>0</v>
      </c>
      <c r="EM41" s="67" cm="1">
        <f t="array" ref="EM41">IF($P41="ja",(IF(EL$3-$F41&lt;0,0,IF(EL$3-$F41&gt;200,0,INDEX('Modeller - CO2'!$F$4:$AT$59,MATCH("Litter og dødt ved",'Modeller - CO2'!$A$4:$A$59,0),(EL$3-$F41)/5+1)))*$D41*$G41),0)</f>
        <v>0</v>
      </c>
      <c r="EN41" s="67" cm="1">
        <f t="array" ref="EN41">IF($P41="ja",(IF(EM$3-$F41&lt;0,0,IF(EM$3-$F41&gt;200,0,INDEX('Modeller - CO2'!$F$4:$AT$59,MATCH("Litter og dødt ved",'Modeller - CO2'!$A$4:$A$59,0),(EM$3-$F41)/5+1)))*$D41*$G41),0)</f>
        <v>0</v>
      </c>
    </row>
    <row r="42" spans="2:144" ht="15.6" x14ac:dyDescent="0.3">
      <c r="B42" s="66">
        <f>'Stamdata - Projektplan'!B86</f>
        <v>0</v>
      </c>
      <c r="C42" s="66">
        <f>'Stamdata - Projektplan'!C86</f>
        <v>0</v>
      </c>
      <c r="D42" s="66">
        <f>'Stamdata - Projektplan'!D86</f>
        <v>0</v>
      </c>
      <c r="E42" s="66">
        <f>'Stamdata - Projektplan'!E86</f>
        <v>0</v>
      </c>
      <c r="F42" s="66">
        <f>'Stamdata - Projektplan'!G86</f>
        <v>0</v>
      </c>
      <c r="G42" s="66">
        <f>'Stamdata - Projektplan'!H86</f>
        <v>0</v>
      </c>
      <c r="H42" s="66">
        <f>'Stamdata - Projektplan'!I86</f>
        <v>0</v>
      </c>
      <c r="I42" s="66">
        <f>'Stamdata - Projektplan'!J86</f>
        <v>0</v>
      </c>
      <c r="J42" s="63" t="str">
        <f>IFERROR(VLOOKUP(I42,'Modeller - CO2'!$A$4:$C$57,3,FALSE),"")</f>
        <v/>
      </c>
      <c r="K42" s="451" t="str">
        <f>IFERROR(VLOOKUP(I42,'Modeller - CO2'!$A$4:$D$57,4,FALSE),"")</f>
        <v/>
      </c>
      <c r="L42" s="453" t="str">
        <f t="shared" si="80"/>
        <v/>
      </c>
      <c r="M42" s="451" t="str">
        <f>IFERROR(VLOOKUP(I42,'Modeller - CO2'!$A$4:$E$57,5,FALSE),"")</f>
        <v/>
      </c>
      <c r="N42" s="453" t="str">
        <f t="shared" si="81"/>
        <v/>
      </c>
      <c r="O42" s="63" t="b">
        <f t="shared" si="79"/>
        <v>1</v>
      </c>
      <c r="P42" s="63" t="str">
        <f t="shared" si="82"/>
        <v>Nej</v>
      </c>
      <c r="R42" s="67" cm="1">
        <f t="array" ref="R42">IFERROR((IF(Q$3-$F42&lt;0,0,IF(Q$3-$F42&gt;200,0,INDEX('Modeller - CO2'!$F$4:$AT$59,MATCH('Opgørelse - CO2'!$I42,'Modeller - CO2'!$A$4:$A$59,0),(Q$3-$F42)/5+1)))*$D42*$G42),0)</f>
        <v>0</v>
      </c>
      <c r="S42" s="67" cm="1">
        <f t="array" ref="S42">IFERROR((IF(R$3-$F42&lt;0,0,IF(R$3-$F42&gt;200,0,INDEX('Modeller - CO2'!$F$4:$AT$59,MATCH('Opgørelse - CO2'!$I42,'Modeller - CO2'!$A$4:$A$59,0),(R$3-$F42)/5+1)))*$D42*$G42),0)</f>
        <v>0</v>
      </c>
      <c r="T42" s="67" cm="1">
        <f t="array" ref="T42">IFERROR((IF(S$3-$F42&lt;0,0,IF(S$3-$F42&gt;200,0,INDEX('Modeller - CO2'!$F$4:$AT$59,MATCH('Opgørelse - CO2'!$I42,'Modeller - CO2'!$A$4:$A$59,0),(S$3-$F42)/5+1)))*$D42*$G42),0)</f>
        <v>0</v>
      </c>
      <c r="U42" s="67" cm="1">
        <f t="array" ref="U42">IFERROR((IF(T$3-$F42&lt;0,0,IF(T$3-$F42&gt;200,0,INDEX('Modeller - CO2'!$F$4:$AT$59,MATCH('Opgørelse - CO2'!$I42,'Modeller - CO2'!$A$4:$A$59,0),(T$3-$F42)/5+1)))*$D42*$G42),0)</f>
        <v>0</v>
      </c>
      <c r="V42" s="67" cm="1">
        <f t="array" ref="V42">IFERROR((IF(U$3-$F42&lt;0,0,IF(U$3-$F42&gt;200,0,INDEX('Modeller - CO2'!$F$4:$AT$59,MATCH('Opgørelse - CO2'!$I42,'Modeller - CO2'!$A$4:$A$59,0),(U$3-$F42)/5+1)))*$D42*$G42),0)</f>
        <v>0</v>
      </c>
      <c r="W42" s="67" cm="1">
        <f t="array" ref="W42">IFERROR((IF(V$3-$F42&lt;0,0,IF(V$3-$F42&gt;200,0,INDEX('Modeller - CO2'!$F$4:$AT$59,MATCH('Opgørelse - CO2'!$I42,'Modeller - CO2'!$A$4:$A$59,0),(V$3-$F42)/5+1)))*$D42*$G42),0)</f>
        <v>0</v>
      </c>
      <c r="X42" s="67" cm="1">
        <f t="array" ref="X42">IFERROR((IF(W$3-$F42&lt;0,0,IF(W$3-$F42&gt;200,0,INDEX('Modeller - CO2'!$F$4:$AT$59,MATCH('Opgørelse - CO2'!$I42,'Modeller - CO2'!$A$4:$A$59,0),(W$3-$F42)/5+1)))*$D42*$G42),0)</f>
        <v>0</v>
      </c>
      <c r="Y42" s="67" cm="1">
        <f t="array" ref="Y42">IFERROR((IF(X$3-$F42&lt;0,0,IF(X$3-$F42&gt;200,0,INDEX('Modeller - CO2'!$F$4:$AT$59,MATCH('Opgørelse - CO2'!$I42,'Modeller - CO2'!$A$4:$A$59,0),(X$3-$F42)/5+1)))*$D42*$G42),0)</f>
        <v>0</v>
      </c>
      <c r="Z42" s="67" cm="1">
        <f t="array" ref="Z42">IFERROR((IF(Y$3-$F42&lt;0,0,IF(Y$3-$F42&gt;200,0,INDEX('Modeller - CO2'!$F$4:$AT$59,MATCH('Opgørelse - CO2'!$I42,'Modeller - CO2'!$A$4:$A$59,0),(Y$3-$F42)/5+1)))*$D42*$G42),0)</f>
        <v>0</v>
      </c>
      <c r="AA42" s="67" cm="1">
        <f t="array" ref="AA42">IFERROR((IF(Z$3-$F42&lt;0,0,IF(Z$3-$F42&gt;200,0,INDEX('Modeller - CO2'!$F$4:$AT$59,MATCH('Opgørelse - CO2'!$I42,'Modeller - CO2'!$A$4:$A$59,0),(Z$3-$F42)/5+1)))*$D42*$G42),0)</f>
        <v>0</v>
      </c>
      <c r="AB42" s="67" cm="1">
        <f t="array" ref="AB42">IFERROR((IF(AA$3-$F42&lt;0,0,IF(AA$3-$F42&gt;200,0,INDEX('Modeller - CO2'!$F$4:$AT$59,MATCH('Opgørelse - CO2'!$I42,'Modeller - CO2'!$A$4:$A$59,0),(AA$3-$F42)/5+1)))*$D42*$G42),0)</f>
        <v>0</v>
      </c>
      <c r="AC42" s="67" cm="1">
        <f t="array" ref="AC42">IFERROR((IF(AB$3-$F42&lt;0,0,IF(AB$3-$F42&gt;200,0,INDEX('Modeller - CO2'!$F$4:$AT$59,MATCH('Opgørelse - CO2'!$I42,'Modeller - CO2'!$A$4:$A$59,0),(AB$3-$F42)/5+1)))*$D42*$G42),0)</f>
        <v>0</v>
      </c>
      <c r="AD42" s="67" cm="1">
        <f t="array" ref="AD42">IFERROR((IF(AC$3-$F42&lt;0,0,IF(AC$3-$F42&gt;200,0,INDEX('Modeller - CO2'!$F$4:$AT$59,MATCH('Opgørelse - CO2'!$I42,'Modeller - CO2'!$A$4:$A$59,0),(AC$3-$F42)/5+1)))*$D42*$G42),0)</f>
        <v>0</v>
      </c>
      <c r="AE42" s="67" cm="1">
        <f t="array" ref="AE42">IFERROR((IF(AD$3-$F42&lt;0,0,IF(AD$3-$F42&gt;200,0,INDEX('Modeller - CO2'!$F$4:$AT$59,MATCH('Opgørelse - CO2'!$I42,'Modeller - CO2'!$A$4:$A$59,0),(AD$3-$F42)/5+1)))*$D42*$G42),0)</f>
        <v>0</v>
      </c>
      <c r="AF42" s="67" cm="1">
        <f t="array" ref="AF42">IFERROR((IF(AE$3-$F42&lt;0,0,IF(AE$3-$F42&gt;200,0,INDEX('Modeller - CO2'!$F$4:$AT$59,MATCH('Opgørelse - CO2'!$I42,'Modeller - CO2'!$A$4:$A$59,0),(AE$3-$F42)/5+1)))*$D42*$G42),0)</f>
        <v>0</v>
      </c>
      <c r="AG42" s="67" cm="1">
        <f t="array" ref="AG42">IFERROR((IF(AF$3-$F42&lt;0,0,IF(AF$3-$F42&gt;200,0,INDEX('Modeller - CO2'!$F$4:$AT$59,MATCH('Opgørelse - CO2'!$I42,'Modeller - CO2'!$A$4:$A$59,0),(AF$3-$F42)/5+1)))*$D42*$G42),0)</f>
        <v>0</v>
      </c>
      <c r="AH42" s="67" cm="1">
        <f t="array" ref="AH42">IFERROR((IF(AG$3-$F42&lt;0,0,IF(AG$3-$F42&gt;200,0,INDEX('Modeller - CO2'!$F$4:$AT$59,MATCH('Opgørelse - CO2'!$I42,'Modeller - CO2'!$A$4:$A$59,0),(AG$3-$F42)/5+1)))*$D42*$G42),0)</f>
        <v>0</v>
      </c>
      <c r="AI42" s="67" cm="1">
        <f t="array" ref="AI42">IFERROR((IF(AH$3-$F42&lt;0,0,IF(AH$3-$F42&gt;200,0,INDEX('Modeller - CO2'!$F$4:$AT$59,MATCH('Opgørelse - CO2'!$I42,'Modeller - CO2'!$A$4:$A$59,0),(AH$3-$F42)/5+1)))*$D42*$G42),0)</f>
        <v>0</v>
      </c>
      <c r="AJ42" s="67" cm="1">
        <f t="array" ref="AJ42">IFERROR((IF(AI$3-$F42&lt;0,0,IF(AI$3-$F42&gt;200,0,INDEX('Modeller - CO2'!$F$4:$AT$59,MATCH('Opgørelse - CO2'!$I42,'Modeller - CO2'!$A$4:$A$59,0),(AI$3-$F42)/5+1)))*$D42*$G42),0)</f>
        <v>0</v>
      </c>
      <c r="AK42" s="67" cm="1">
        <f t="array" ref="AK42">IFERROR((IF(AJ$3-$F42&lt;0,0,IF(AJ$3-$F42&gt;200,0,INDEX('Modeller - CO2'!$F$4:$AT$59,MATCH('Opgørelse - CO2'!$I42,'Modeller - CO2'!$A$4:$A$59,0),(AJ$3-$F42)/5+1)))*$D42*$G42),0)</f>
        <v>0</v>
      </c>
      <c r="AL42" s="67" cm="1">
        <f t="array" ref="AL42">IFERROR((IF(AK$3-$F42&lt;0,0,IF(AK$3-$F42&gt;200,0,INDEX('Modeller - CO2'!$F$4:$AT$59,MATCH('Opgørelse - CO2'!$I42,'Modeller - CO2'!$A$4:$A$59,0),(AK$3-$F42)/5+1)))*$D42*$G42),0)</f>
        <v>0</v>
      </c>
      <c r="AM42" s="67" cm="1">
        <f t="array" ref="AM42">IFERROR((IF(AL$3-$F42&lt;0,0,IF(AL$3-$F42&gt;200,0,INDEX('Modeller - CO2'!$F$4:$AT$59,MATCH('Opgørelse - CO2'!$I42,'Modeller - CO2'!$A$4:$A$59,0),(AL$3-$F42)/5+1)))*$D42*$G42),0)</f>
        <v>0</v>
      </c>
      <c r="AN42" s="67" cm="1">
        <f t="array" ref="AN42">IFERROR((IF(AM$3-$F42&lt;0,0,IF(AM$3-$F42&gt;200,0,INDEX('Modeller - CO2'!$F$4:$AT$59,MATCH('Opgørelse - CO2'!$I42,'Modeller - CO2'!$A$4:$A$59,0),(AM$3-$F42)/5+1)))*$D42*$G42),0)</f>
        <v>0</v>
      </c>
      <c r="AO42" s="67" cm="1">
        <f t="array" ref="AO42">IFERROR((IF(AN$3-$F42&lt;0,0,IF(AN$3-$F42&gt;200,0,INDEX('Modeller - CO2'!$F$4:$AT$59,MATCH('Opgørelse - CO2'!$I42,'Modeller - CO2'!$A$4:$A$59,0),(AN$3-$F42)/5+1)))*$D42*$G42),0)</f>
        <v>0</v>
      </c>
      <c r="AP42" s="67" cm="1">
        <f t="array" ref="AP42">IFERROR((IF(AO$3-$F42&lt;0,0,IF(AO$3-$F42&gt;200,0,INDEX('Modeller - CO2'!$F$4:$AT$59,MATCH('Opgørelse - CO2'!$I42,'Modeller - CO2'!$A$4:$A$59,0),(AO$3-$F42)/5+1)))*$D42*$G42),0)</f>
        <v>0</v>
      </c>
      <c r="AQ42" s="67" cm="1">
        <f t="array" ref="AQ42">IFERROR((IF(AP$3-$F42&lt;0,0,IF(AP$3-$F42&gt;200,0,INDEX('Modeller - CO2'!$F$4:$AT$59,MATCH('Opgørelse - CO2'!$I42,'Modeller - CO2'!$A$4:$A$59,0),(AP$3-$F42)/5+1)))*$D42*$G42),0)</f>
        <v>0</v>
      </c>
      <c r="AR42" s="67" cm="1">
        <f t="array" ref="AR42">IFERROR((IF(AQ$3-$F42&lt;0,0,IF(AQ$3-$F42&gt;200,0,INDEX('Modeller - CO2'!$F$4:$AT$59,MATCH('Opgørelse - CO2'!$I42,'Modeller - CO2'!$A$4:$A$59,0),(AQ$3-$F42)/5+1)))*$D42*$G42),0)</f>
        <v>0</v>
      </c>
      <c r="AS42" s="67" cm="1">
        <f t="array" ref="AS42">IFERROR((IF(AR$3-$F42&lt;0,0,IF(AR$3-$F42&gt;200,0,INDEX('Modeller - CO2'!$F$4:$AT$59,MATCH('Opgørelse - CO2'!$I42,'Modeller - CO2'!$A$4:$A$59,0),(AR$3-$F42)/5+1)))*$D42*$G42),0)</f>
        <v>0</v>
      </c>
      <c r="AT42" s="67" cm="1">
        <f t="array" ref="AT42">IFERROR((IF(AS$3-$F42&lt;0,0,IF(AS$3-$F42&gt;200,0,INDEX('Modeller - CO2'!$F$4:$AT$59,MATCH('Opgørelse - CO2'!$I42,'Modeller - CO2'!$A$4:$A$59,0),(AS$3-$F42)/5+1)))*$D42*$G42),0)</f>
        <v>0</v>
      </c>
      <c r="AU42" s="67" cm="1">
        <f t="array" ref="AU42">IFERROR((IF(AT$3-$F42&lt;0,0,IF(AT$3-$F42&gt;200,0,INDEX('Modeller - CO2'!$F$4:$AT$59,MATCH('Opgørelse - CO2'!$I42,'Modeller - CO2'!$A$4:$A$59,0),(AT$3-$F42)/5+1)))*$D42*$G42),0)</f>
        <v>0</v>
      </c>
      <c r="AV42" s="67" cm="1">
        <f t="array" ref="AV42">IFERROR((IF(AU$3-$F42&lt;0,0,IF(AU$3-$F42&gt;200,0,INDEX('Modeller - CO2'!$F$4:$AT$59,MATCH('Opgørelse - CO2'!$I42,'Modeller - CO2'!$A$4:$A$59,0),(AU$3-$F42)/5+1)))*$D42*$G42),0)</f>
        <v>0</v>
      </c>
      <c r="AW42" s="67" cm="1">
        <f t="array" ref="AW42">IFERROR((IF(AV$3-$F42&lt;0,0,IF(AV$3-$F42&gt;200,0,INDEX('Modeller - CO2'!$F$4:$AT$59,MATCH('Opgørelse - CO2'!$I42,'Modeller - CO2'!$A$4:$A$59,0),(AV$3-$F42)/5+1)))*$D42*$G42),0)</f>
        <v>0</v>
      </c>
      <c r="AX42" s="67" cm="1">
        <f t="array" ref="AX42">IFERROR((IF(AW$3-$F42&lt;0,0,IF(AW$3-$F42&gt;200,0,INDEX('Modeller - CO2'!$F$4:$AT$59,MATCH('Opgørelse - CO2'!$I42,'Modeller - CO2'!$A$4:$A$59,0),(AW$3-$F42)/5+1)))*$D42*$G42),0)</f>
        <v>0</v>
      </c>
      <c r="AY42" s="67" cm="1">
        <f t="array" ref="AY42">IFERROR((IF(AX$3-$F42&lt;0,0,IF(AX$3-$F42&gt;200,0,INDEX('Modeller - CO2'!$F$4:$AT$59,MATCH('Opgørelse - CO2'!$I42,'Modeller - CO2'!$A$4:$A$59,0),(AX$3-$F42)/5+1)))*$D42*$G42),0)</f>
        <v>0</v>
      </c>
      <c r="AZ42" s="67" cm="1">
        <f t="array" ref="AZ42">IFERROR((IF(AY$3-$F42&lt;0,0,IF(AY$3-$F42&gt;200,0,INDEX('Modeller - CO2'!$F$4:$AT$59,MATCH('Opgørelse - CO2'!$I42,'Modeller - CO2'!$A$4:$A$59,0),(AY$3-$F42)/5+1)))*$D42*$G42),0)</f>
        <v>0</v>
      </c>
      <c r="BA42" s="67" cm="1">
        <f t="array" ref="BA42">IFERROR((IF(AZ$3-$F42&lt;0,0,IF(AZ$3-$F42&gt;200,0,INDEX('Modeller - CO2'!$F$4:$AT$59,MATCH('Opgørelse - CO2'!$I42,'Modeller - CO2'!$A$4:$A$59,0),(AZ$3-$F42)/5+1)))*$D42*$G42),0)</f>
        <v>0</v>
      </c>
      <c r="BB42" s="67" cm="1">
        <f t="array" ref="BB42">IFERROR((IF(BA$3-$F42&lt;0,0,IF(BA$3-$F42&gt;200,0,INDEX('Modeller - CO2'!$F$4:$AT$59,MATCH('Opgørelse - CO2'!$I42,'Modeller - CO2'!$A$4:$A$59,0),(BA$3-$F42)/5+1)))*$D42*$G42),0)</f>
        <v>0</v>
      </c>
      <c r="BC42" s="67" cm="1">
        <f t="array" ref="BC42">IFERROR((IF(BB$3-$F42&lt;0,0,IF(BB$3-$F42&gt;200,0,INDEX('Modeller - CO2'!$F$4:$AT$59,MATCH('Opgørelse - CO2'!$I42,'Modeller - CO2'!$A$4:$A$59,0),(BB$3-$F42)/5+1)))*$D42*$G42),0)</f>
        <v>0</v>
      </c>
      <c r="BD42" s="67" cm="1">
        <f t="array" ref="BD42">IFERROR((IF(BC$3-$F42&lt;0,0,IF(BC$3-$F42&gt;200,0,INDEX('Modeller - CO2'!$F$4:$AT$59,MATCH('Opgørelse - CO2'!$I42,'Modeller - CO2'!$A$4:$A$59,0),(BC$3-$F42)/5+1)))*$D42*$G42),0)</f>
        <v>0</v>
      </c>
      <c r="BE42" s="67" cm="1">
        <f t="array" ref="BE42">IFERROR((IF(BD$3-$F42&lt;0,0,IF(BD$3-$F42&gt;200,0,INDEX('Modeller - CO2'!$F$4:$AT$59,MATCH('Opgørelse - CO2'!$I42,'Modeller - CO2'!$A$4:$A$59,0),(BD$3-$F42)/5+1)))*$D42*$G42),0)</f>
        <v>0</v>
      </c>
      <c r="BF42" s="67" cm="1">
        <f t="array" ref="BF42">IFERROR((IF(BE$3-$F42&lt;0,0,IF(BE$3-$F42&gt;200,0,INDEX('Modeller - CO2'!$F$4:$AT$59,MATCH('Opgørelse - CO2'!$I42,'Modeller - CO2'!$A$4:$A$59,0),(BE$3-$F42)/5+1)))*$D42*$G42),0)</f>
        <v>0</v>
      </c>
      <c r="BI42" s="67" cm="1">
        <f t="array" ref="BI42">IF($H42="ja",(IF(Q$3-$F42&lt;0,0,IF(Q$3-$F42&gt;200,0,INDEX('Modeller - CO2'!$F$4:$AT$59,MATCH("Jordbund",'Modeller - CO2'!$A$4:$A$59,0),(Q$3-$F42)/5+1)))*$D42*$G42),0)</f>
        <v>0</v>
      </c>
      <c r="BJ42" s="67" cm="1">
        <f t="array" ref="BJ42">IF($H42="ja",(IF(R$3-$F42&lt;0,0,IF(R$3-$F42&gt;200,0,INDEX('Modeller - CO2'!$F$4:$AT$59,MATCH("Jordbund",'Modeller - CO2'!$A$4:$A$59,0),(R$3-$F42)/5+1)))*$D42*$G42),0)</f>
        <v>0</v>
      </c>
      <c r="BK42" s="67" cm="1">
        <f t="array" ref="BK42">IF($H42="ja",(IF(S$3-$F42&lt;0,0,IF(S$3-$F42&gt;200,0,INDEX('Modeller - CO2'!$F$4:$AT$59,MATCH("Jordbund",'Modeller - CO2'!$A$4:$A$59,0),(S$3-$F42)/5+1)))*$D42*$G42),0)</f>
        <v>0</v>
      </c>
      <c r="BL42" s="67" cm="1">
        <f t="array" ref="BL42">IF($H42="ja",(IF(T$3-$F42&lt;0,0,IF(T$3-$F42&gt;200,0,INDEX('Modeller - CO2'!$F$4:$AT$59,MATCH("Jordbund",'Modeller - CO2'!$A$4:$A$59,0),(T$3-$F42)/5+1)))*$D42*$G42),0)</f>
        <v>0</v>
      </c>
      <c r="BM42" s="67" cm="1">
        <f t="array" ref="BM42">IF($H42="ja",(IF(U$3-$F42&lt;0,0,IF(U$3-$F42&gt;200,0,INDEX('Modeller - CO2'!$F$4:$AT$59,MATCH("Jordbund",'Modeller - CO2'!$A$4:$A$59,0),(U$3-$F42)/5+1)))*$D42*$G42),0)</f>
        <v>0</v>
      </c>
      <c r="BN42" s="67" cm="1">
        <f t="array" ref="BN42">IF($H42="ja",(IF(V$3-$F42&lt;0,0,IF(V$3-$F42&gt;200,0,INDEX('Modeller - CO2'!$F$4:$AT$59,MATCH("Jordbund",'Modeller - CO2'!$A$4:$A$59,0),(V$3-$F42)/5+1)))*$D42*$G42),0)</f>
        <v>0</v>
      </c>
      <c r="BO42" s="67" cm="1">
        <f t="array" ref="BO42">IF($H42="ja",(IF(W$3-$F42&lt;0,0,IF(W$3-$F42&gt;200,0,INDEX('Modeller - CO2'!$F$4:$AT$59,MATCH("Jordbund",'Modeller - CO2'!$A$4:$A$59,0),(W$3-$F42)/5+1)))*$D42*$G42),0)</f>
        <v>0</v>
      </c>
      <c r="BP42" s="67" cm="1">
        <f t="array" ref="BP42">IF($H42="ja",(IF(X$3-$F42&lt;0,0,IF(X$3-$F42&gt;200,0,INDEX('Modeller - CO2'!$F$4:$AT$59,MATCH("Jordbund",'Modeller - CO2'!$A$4:$A$59,0),(X$3-$F42)/5+1)))*$D42*$G42),0)</f>
        <v>0</v>
      </c>
      <c r="BQ42" s="67" cm="1">
        <f t="array" ref="BQ42">IF($H42="ja",(IF(Y$3-$F42&lt;0,0,IF(Y$3-$F42&gt;200,0,INDEX('Modeller - CO2'!$F$4:$AT$59,MATCH("Jordbund",'Modeller - CO2'!$A$4:$A$59,0),(Y$3-$F42)/5+1)))*$D42*$G42),0)</f>
        <v>0</v>
      </c>
      <c r="BR42" s="67" cm="1">
        <f t="array" ref="BR42">IF($H42="ja",(IF(Z$3-$F42&lt;0,0,IF(Z$3-$F42&gt;200,0,INDEX('Modeller - CO2'!$F$4:$AT$59,MATCH("Jordbund",'Modeller - CO2'!$A$4:$A$59,0),(Z$3-$F42)/5+1)))*$D42*$G42),0)</f>
        <v>0</v>
      </c>
      <c r="BS42" s="67" cm="1">
        <f t="array" ref="BS42">IF($H42="ja",(IF(AA$3-$F42&lt;0,0,IF(AA$3-$F42&gt;200,0,INDEX('Modeller - CO2'!$F$4:$AT$59,MATCH("Jordbund",'Modeller - CO2'!$A$4:$A$59,0),(AA$3-$F42)/5+1)))*$D42*$G42),0)</f>
        <v>0</v>
      </c>
      <c r="BT42" s="67" cm="1">
        <f t="array" ref="BT42">IF($H42="ja",(IF(AB$3-$F42&lt;0,0,IF(AB$3-$F42&gt;200,0,INDEX('Modeller - CO2'!$F$4:$AT$59,MATCH("Jordbund",'Modeller - CO2'!$A$4:$A$59,0),(AB$3-$F42)/5+1)))*$D42*$G42),0)</f>
        <v>0</v>
      </c>
      <c r="BU42" s="67" cm="1">
        <f t="array" ref="BU42">IF($H42="ja",(IF(AC$3-$F42&lt;0,0,IF(AC$3-$F42&gt;200,0,INDEX('Modeller - CO2'!$F$4:$AT$59,MATCH("Jordbund",'Modeller - CO2'!$A$4:$A$59,0),(AC$3-$F42)/5+1)))*$D42*$G42),0)</f>
        <v>0</v>
      </c>
      <c r="BV42" s="67" cm="1">
        <f t="array" ref="BV42">IF($H42="ja",(IF(AD$3-$F42&lt;0,0,IF(AD$3-$F42&gt;200,0,INDEX('Modeller - CO2'!$F$4:$AT$59,MATCH("Jordbund",'Modeller - CO2'!$A$4:$A$59,0),(AD$3-$F42)/5+1)))*$D42*$G42),0)</f>
        <v>0</v>
      </c>
      <c r="BW42" s="67" cm="1">
        <f t="array" ref="BW42">IF($H42="ja",(IF(AE$3-$F42&lt;0,0,IF(AE$3-$F42&gt;200,0,INDEX('Modeller - CO2'!$F$4:$AT$59,MATCH("Jordbund",'Modeller - CO2'!$A$4:$A$59,0),(AE$3-$F42)/5+1)))*$D42*$G42),0)</f>
        <v>0</v>
      </c>
      <c r="BX42" s="67" cm="1">
        <f t="array" ref="BX42">IF($H42="ja",(IF(AF$3-$F42&lt;0,0,IF(AF$3-$F42&gt;200,0,INDEX('Modeller - CO2'!$F$4:$AT$59,MATCH("Jordbund",'Modeller - CO2'!$A$4:$A$59,0),(AF$3-$F42)/5+1)))*$D42*$G42),0)</f>
        <v>0</v>
      </c>
      <c r="BY42" s="67" cm="1">
        <f t="array" ref="BY42">IF($H42="ja",(IF(AG$3-$F42&lt;0,0,IF(AG$3-$F42&gt;200,0,INDEX('Modeller - CO2'!$F$4:$AT$59,MATCH("Jordbund",'Modeller - CO2'!$A$4:$A$59,0),(AG$3-$F42)/5+1)))*$D42*$G42),0)</f>
        <v>0</v>
      </c>
      <c r="BZ42" s="67" cm="1">
        <f t="array" ref="BZ42">IF($H42="ja",(IF(AH$3-$F42&lt;0,0,IF(AH$3-$F42&gt;200,0,INDEX('Modeller - CO2'!$F$4:$AT$59,MATCH("Jordbund",'Modeller - CO2'!$A$4:$A$59,0),(AH$3-$F42)/5+1)))*$D42*$G42),0)</f>
        <v>0</v>
      </c>
      <c r="CA42" s="67" cm="1">
        <f t="array" ref="CA42">IF($H42="ja",(IF(AI$3-$F42&lt;0,0,IF(AI$3-$F42&gt;200,0,INDEX('Modeller - CO2'!$F$4:$AT$59,MATCH("Jordbund",'Modeller - CO2'!$A$4:$A$59,0),(AI$3-$F42)/5+1)))*$D42*$G42),0)</f>
        <v>0</v>
      </c>
      <c r="CB42" s="67" cm="1">
        <f t="array" ref="CB42">IF($H42="ja",(IF(AJ$3-$F42&lt;0,0,IF(AJ$3-$F42&gt;200,0,INDEX('Modeller - CO2'!$F$4:$AT$59,MATCH("Jordbund",'Modeller - CO2'!$A$4:$A$59,0),(AJ$3-$F42)/5+1)))*$D42*$G42),0)</f>
        <v>0</v>
      </c>
      <c r="CC42" s="67" cm="1">
        <f t="array" ref="CC42">IF($H42="ja",(IF(AK$3-$F42&lt;0,0,IF(AK$3-$F42&gt;200,0,INDEX('Modeller - CO2'!$F$4:$AT$59,MATCH("Jordbund",'Modeller - CO2'!$A$4:$A$59,0),(AK$3-$F42)/5+1)))*$D42*$G42),0)</f>
        <v>0</v>
      </c>
      <c r="CD42" s="67" cm="1">
        <f t="array" ref="CD42">IF($H42="ja",(IF(AL$3-$F42&lt;0,0,IF(AL$3-$F42&gt;200,0,INDEX('Modeller - CO2'!$F$4:$AT$59,MATCH("Jordbund",'Modeller - CO2'!$A$4:$A$59,0),(AL$3-$F42)/5+1)))*$D42*$G42),0)</f>
        <v>0</v>
      </c>
      <c r="CE42" s="67" cm="1">
        <f t="array" ref="CE42">IF($H42="ja",(IF(AM$3-$F42&lt;0,0,IF(AM$3-$F42&gt;200,0,INDEX('Modeller - CO2'!$F$4:$AT$59,MATCH("Jordbund",'Modeller - CO2'!$A$4:$A$59,0),(AM$3-$F42)/5+1)))*$D42*$G42),0)</f>
        <v>0</v>
      </c>
      <c r="CF42" s="67" cm="1">
        <f t="array" ref="CF42">IF($H42="ja",(IF(AN$3-$F42&lt;0,0,IF(AN$3-$F42&gt;200,0,INDEX('Modeller - CO2'!$F$4:$AT$59,MATCH("Jordbund",'Modeller - CO2'!$A$4:$A$59,0),(AN$3-$F42)/5+1)))*$D42*$G42),0)</f>
        <v>0</v>
      </c>
      <c r="CG42" s="67" cm="1">
        <f t="array" ref="CG42">IF($H42="ja",(IF(AO$3-$F42&lt;0,0,IF(AO$3-$F42&gt;200,0,INDEX('Modeller - CO2'!$F$4:$AT$59,MATCH("Jordbund",'Modeller - CO2'!$A$4:$A$59,0),(AO$3-$F42)/5+1)))*$D42*$G42),0)</f>
        <v>0</v>
      </c>
      <c r="CH42" s="67" cm="1">
        <f t="array" ref="CH42">IF($H42="ja",(IF(AP$3-$F42&lt;0,0,IF(AP$3-$F42&gt;200,0,INDEX('Modeller - CO2'!$F$4:$AT$59,MATCH("Jordbund",'Modeller - CO2'!$A$4:$A$59,0),(AP$3-$F42)/5+1)))*$D42*$G42),0)</f>
        <v>0</v>
      </c>
      <c r="CI42" s="67" cm="1">
        <f t="array" ref="CI42">IF($H42="ja",(IF(AQ$3-$F42&lt;0,0,IF(AQ$3-$F42&gt;200,0,INDEX('Modeller - CO2'!$F$4:$AT$59,MATCH("Jordbund",'Modeller - CO2'!$A$4:$A$59,0),(AQ$3-$F42)/5+1)))*$D42*$G42),0)</f>
        <v>0</v>
      </c>
      <c r="CJ42" s="67" cm="1">
        <f t="array" ref="CJ42">IF($H42="ja",(IF(AR$3-$F42&lt;0,0,IF(AR$3-$F42&gt;200,0,INDEX('Modeller - CO2'!$F$4:$AT$59,MATCH("Jordbund",'Modeller - CO2'!$A$4:$A$59,0),(AR$3-$F42)/5+1)))*$D42*$G42),0)</f>
        <v>0</v>
      </c>
      <c r="CK42" s="67" cm="1">
        <f t="array" ref="CK42">IF($H42="ja",(IF(AS$3-$F42&lt;0,0,IF(AS$3-$F42&gt;200,0,INDEX('Modeller - CO2'!$F$4:$AT$59,MATCH("Jordbund",'Modeller - CO2'!$A$4:$A$59,0),(AS$3-$F42)/5+1)))*$D42*$G42),0)</f>
        <v>0</v>
      </c>
      <c r="CL42" s="67" cm="1">
        <f t="array" ref="CL42">IF($H42="ja",(IF(AT$3-$F42&lt;0,0,IF(AT$3-$F42&gt;200,0,INDEX('Modeller - CO2'!$F$4:$AT$59,MATCH("Jordbund",'Modeller - CO2'!$A$4:$A$59,0),(AT$3-$F42)/5+1)))*$D42*$G42),0)</f>
        <v>0</v>
      </c>
      <c r="CM42" s="67" cm="1">
        <f t="array" ref="CM42">IF($H42="ja",(IF(AU$3-$F42&lt;0,0,IF(AU$3-$F42&gt;200,0,INDEX('Modeller - CO2'!$F$4:$AT$59,MATCH("Jordbund",'Modeller - CO2'!$A$4:$A$59,0),(AU$3-$F42)/5+1)))*$D42*$G42),0)</f>
        <v>0</v>
      </c>
      <c r="CN42" s="67" cm="1">
        <f t="array" ref="CN42">IF($H42="ja",(IF(AV$3-$F42&lt;0,0,IF(AV$3-$F42&gt;200,0,INDEX('Modeller - CO2'!$F$4:$AT$59,MATCH("Jordbund",'Modeller - CO2'!$A$4:$A$59,0),(AV$3-$F42)/5+1)))*$D42*$G42),0)</f>
        <v>0</v>
      </c>
      <c r="CO42" s="67" cm="1">
        <f t="array" ref="CO42">IF($H42="ja",(IF(AW$3-$F42&lt;0,0,IF(AW$3-$F42&gt;200,0,INDEX('Modeller - CO2'!$F$4:$AT$59,MATCH("Jordbund",'Modeller - CO2'!$A$4:$A$59,0),(AW$3-$F42)/5+1)))*$D42*$G42),0)</f>
        <v>0</v>
      </c>
      <c r="CP42" s="67" cm="1">
        <f t="array" ref="CP42">IF($H42="ja",(IF(AX$3-$F42&lt;0,0,IF(AX$3-$F42&gt;200,0,INDEX('Modeller - CO2'!$F$4:$AT$59,MATCH("Jordbund",'Modeller - CO2'!$A$4:$A$59,0),(AX$3-$F42)/5+1)))*$D42*$G42),0)</f>
        <v>0</v>
      </c>
      <c r="CQ42" s="67" cm="1">
        <f t="array" ref="CQ42">IF($H42="ja",(IF(AY$3-$F42&lt;0,0,IF(AY$3-$F42&gt;200,0,INDEX('Modeller - CO2'!$F$4:$AT$59,MATCH("Jordbund",'Modeller - CO2'!$A$4:$A$59,0),(AY$3-$F42)/5+1)))*$D42*$G42),0)</f>
        <v>0</v>
      </c>
      <c r="CR42" s="67" cm="1">
        <f t="array" ref="CR42">IF($H42="ja",(IF(AZ$3-$F42&lt;0,0,IF(AZ$3-$F42&gt;200,0,INDEX('Modeller - CO2'!$F$4:$AT$59,MATCH("Jordbund",'Modeller - CO2'!$A$4:$A$59,0),(AZ$3-$F42)/5+1)))*$D42*$G42),0)</f>
        <v>0</v>
      </c>
      <c r="CS42" s="67" cm="1">
        <f t="array" ref="CS42">IF($H42="ja",(IF(BA$3-$F42&lt;0,0,IF(BA$3-$F42&gt;200,0,INDEX('Modeller - CO2'!$F$4:$AT$59,MATCH("Jordbund",'Modeller - CO2'!$A$4:$A$59,0),(BA$3-$F42)/5+1)))*$D42*$G42),0)</f>
        <v>0</v>
      </c>
      <c r="CT42" s="67" cm="1">
        <f t="array" ref="CT42">IF($H42="ja",(IF(BB$3-$F42&lt;0,0,IF(BB$3-$F42&gt;200,0,INDEX('Modeller - CO2'!$F$4:$AT$59,MATCH("Jordbund",'Modeller - CO2'!$A$4:$A$59,0),(BB$3-$F42)/5+1)))*$D42*$G42),0)</f>
        <v>0</v>
      </c>
      <c r="CU42" s="67" cm="1">
        <f t="array" ref="CU42">IF($H42="ja",(IF(BC$3-$F42&lt;0,0,IF(BC$3-$F42&gt;200,0,INDEX('Modeller - CO2'!$F$4:$AT$59,MATCH("Jordbund",'Modeller - CO2'!$A$4:$A$59,0),(BC$3-$F42)/5+1)))*$D42*$G42),0)</f>
        <v>0</v>
      </c>
      <c r="CV42" s="67" cm="1">
        <f t="array" ref="CV42">IF($H42="ja",(IF(BD$3-$F42&lt;0,0,IF(BD$3-$F42&gt;200,0,INDEX('Modeller - CO2'!$F$4:$AT$59,MATCH("Jordbund",'Modeller - CO2'!$A$4:$A$59,0),(BD$3-$F42)/5+1)))*$D42*$G42),0)</f>
        <v>0</v>
      </c>
      <c r="CW42" s="67" cm="1">
        <f t="array" ref="CW42">IF($H42="ja",(IF(BE$3-$F42&lt;0,0,IF(BE$3-$F42&gt;200,0,INDEX('Modeller - CO2'!$F$4:$AT$59,MATCH("Jordbund",'Modeller - CO2'!$A$4:$A$59,0),(BE$3-$F42)/5+1)))*$D42*$G42),0)</f>
        <v>0</v>
      </c>
      <c r="CZ42" s="67" cm="1">
        <f t="array" ref="CZ42">IF($P42="ja",(IF(CY$3-$F42&lt;0,0,IF(CY$3-$F42&gt;200,0,INDEX('Modeller - CO2'!$F$4:$AT$59,MATCH("Litter og dødt ved",'Modeller - CO2'!$A$4:$A$59,0),(CY$3-$F42)/5+1)))*$D42*$G42),0)</f>
        <v>0</v>
      </c>
      <c r="DA42" s="67" cm="1">
        <f t="array" ref="DA42">IF($P42="ja",(IF(CZ$3-$F42&lt;0,0,IF(CZ$3-$F42&gt;200,0,INDEX('Modeller - CO2'!$F$4:$AT$59,MATCH("Litter og dødt ved",'Modeller - CO2'!$A$4:$A$59,0),(CZ$3-$F42)/5+1)))*$D42*$G42),0)</f>
        <v>0</v>
      </c>
      <c r="DB42" s="67" cm="1">
        <f t="array" ref="DB42">IF($P42="ja",(IF(DA$3-$F42&lt;0,0,IF(DA$3-$F42&gt;200,0,INDEX('Modeller - CO2'!$F$4:$AT$59,MATCH("Litter og dødt ved",'Modeller - CO2'!$A$4:$A$59,0),(DA$3-$F42)/5+1)))*$D42*$G42),0)</f>
        <v>0</v>
      </c>
      <c r="DC42" s="67" cm="1">
        <f t="array" ref="DC42">IF($P42="ja",(IF(DB$3-$F42&lt;0,0,IF(DB$3-$F42&gt;200,0,INDEX('Modeller - CO2'!$F$4:$AT$59,MATCH("Litter og dødt ved",'Modeller - CO2'!$A$4:$A$59,0),(DB$3-$F42)/5+1)))*$D42*$G42),0)</f>
        <v>0</v>
      </c>
      <c r="DD42" s="67" cm="1">
        <f t="array" ref="DD42">IF($P42="ja",(IF(DC$3-$F42&lt;0,0,IF(DC$3-$F42&gt;200,0,INDEX('Modeller - CO2'!$F$4:$AT$59,MATCH("Litter og dødt ved",'Modeller - CO2'!$A$4:$A$59,0),(DC$3-$F42)/5+1)))*$D42*$G42),0)</f>
        <v>0</v>
      </c>
      <c r="DE42" s="67" cm="1">
        <f t="array" ref="DE42">IF($P42="ja",(IF(DD$3-$F42&lt;0,0,IF(DD$3-$F42&gt;200,0,INDEX('Modeller - CO2'!$F$4:$AT$59,MATCH("Litter og dødt ved",'Modeller - CO2'!$A$4:$A$59,0),(DD$3-$F42)/5+1)))*$D42*$G42),0)</f>
        <v>0</v>
      </c>
      <c r="DF42" s="67" cm="1">
        <f t="array" ref="DF42">IF($P42="ja",(IF(DE$3-$F42&lt;0,0,IF(DE$3-$F42&gt;200,0,INDEX('Modeller - CO2'!$F$4:$AT$59,MATCH("Litter og dødt ved",'Modeller - CO2'!$A$4:$A$59,0),(DE$3-$F42)/5+1)))*$D42*$G42),0)</f>
        <v>0</v>
      </c>
      <c r="DG42" s="67" cm="1">
        <f t="array" ref="DG42">IF($P42="ja",(IF(DF$3-$F42&lt;0,0,IF(DF$3-$F42&gt;200,0,INDEX('Modeller - CO2'!$F$4:$AT$59,MATCH("Litter og dødt ved",'Modeller - CO2'!$A$4:$A$59,0),(DF$3-$F42)/5+1)))*$D42*$G42),0)</f>
        <v>0</v>
      </c>
      <c r="DH42" s="67" cm="1">
        <f t="array" ref="DH42">IF($P42="ja",(IF(DG$3-$F42&lt;0,0,IF(DG$3-$F42&gt;200,0,INDEX('Modeller - CO2'!$F$4:$AT$59,MATCH("Litter og dødt ved",'Modeller - CO2'!$A$4:$A$59,0),(DG$3-$F42)/5+1)))*$D42*$G42),0)</f>
        <v>0</v>
      </c>
      <c r="DI42" s="67" cm="1">
        <f t="array" ref="DI42">IF($P42="ja",(IF(DH$3-$F42&lt;0,0,IF(DH$3-$F42&gt;200,0,INDEX('Modeller - CO2'!$F$4:$AT$59,MATCH("Litter og dødt ved",'Modeller - CO2'!$A$4:$A$59,0),(DH$3-$F42)/5+1)))*$D42*$G42),0)</f>
        <v>0</v>
      </c>
      <c r="DJ42" s="67" cm="1">
        <f t="array" ref="DJ42">IF($P42="ja",(IF(DI$3-$F42&lt;0,0,IF(DI$3-$F42&gt;200,0,INDEX('Modeller - CO2'!$F$4:$AT$59,MATCH("Litter og dødt ved",'Modeller - CO2'!$A$4:$A$59,0),(DI$3-$F42)/5+1)))*$D42*$G42),0)</f>
        <v>0</v>
      </c>
      <c r="DK42" s="67" cm="1">
        <f t="array" ref="DK42">IF($P42="ja",(IF(DJ$3-$F42&lt;0,0,IF(DJ$3-$F42&gt;200,0,INDEX('Modeller - CO2'!$F$4:$AT$59,MATCH("Litter og dødt ved",'Modeller - CO2'!$A$4:$A$59,0),(DJ$3-$F42)/5+1)))*$D42*$G42),0)</f>
        <v>0</v>
      </c>
      <c r="DL42" s="67" cm="1">
        <f t="array" ref="DL42">IF($P42="ja",(IF(DK$3-$F42&lt;0,0,IF(DK$3-$F42&gt;200,0,INDEX('Modeller - CO2'!$F$4:$AT$59,MATCH("Litter og dødt ved",'Modeller - CO2'!$A$4:$A$59,0),(DK$3-$F42)/5+1)))*$D42*$G42),0)</f>
        <v>0</v>
      </c>
      <c r="DM42" s="67" cm="1">
        <f t="array" ref="DM42">IF($P42="ja",(IF(DL$3-$F42&lt;0,0,IF(DL$3-$F42&gt;200,0,INDEX('Modeller - CO2'!$F$4:$AT$59,MATCH("Litter og dødt ved",'Modeller - CO2'!$A$4:$A$59,0),(DL$3-$F42)/5+1)))*$D42*$G42),0)</f>
        <v>0</v>
      </c>
      <c r="DN42" s="67" cm="1">
        <f t="array" ref="DN42">IF($P42="ja",(IF(DM$3-$F42&lt;0,0,IF(DM$3-$F42&gt;200,0,INDEX('Modeller - CO2'!$F$4:$AT$59,MATCH("Litter og dødt ved",'Modeller - CO2'!$A$4:$A$59,0),(DM$3-$F42)/5+1)))*$D42*$G42),0)</f>
        <v>0</v>
      </c>
      <c r="DO42" s="67" cm="1">
        <f t="array" ref="DO42">IF($P42="ja",(IF(DN$3-$F42&lt;0,0,IF(DN$3-$F42&gt;200,0,INDEX('Modeller - CO2'!$F$4:$AT$59,MATCH("Litter og dødt ved",'Modeller - CO2'!$A$4:$A$59,0),(DN$3-$F42)/5+1)))*$D42*$G42),0)</f>
        <v>0</v>
      </c>
      <c r="DP42" s="67" cm="1">
        <f t="array" ref="DP42">IF($P42="ja",(IF(DO$3-$F42&lt;0,0,IF(DO$3-$F42&gt;200,0,INDEX('Modeller - CO2'!$F$4:$AT$59,MATCH("Litter og dødt ved",'Modeller - CO2'!$A$4:$A$59,0),(DO$3-$F42)/5+1)))*$D42*$G42),0)</f>
        <v>0</v>
      </c>
      <c r="DQ42" s="67" cm="1">
        <f t="array" ref="DQ42">IF($P42="ja",(IF(DP$3-$F42&lt;0,0,IF(DP$3-$F42&gt;200,0,INDEX('Modeller - CO2'!$F$4:$AT$59,MATCH("Litter og dødt ved",'Modeller - CO2'!$A$4:$A$59,0),(DP$3-$F42)/5+1)))*$D42*$G42),0)</f>
        <v>0</v>
      </c>
      <c r="DR42" s="67" cm="1">
        <f t="array" ref="DR42">IF($P42="ja",(IF(DQ$3-$F42&lt;0,0,IF(DQ$3-$F42&gt;200,0,INDEX('Modeller - CO2'!$F$4:$AT$59,MATCH("Litter og dødt ved",'Modeller - CO2'!$A$4:$A$59,0),(DQ$3-$F42)/5+1)))*$D42*$G42),0)</f>
        <v>0</v>
      </c>
      <c r="DS42" s="67" cm="1">
        <f t="array" ref="DS42">IF($P42="ja",(IF(DR$3-$F42&lt;0,0,IF(DR$3-$F42&gt;200,0,INDEX('Modeller - CO2'!$F$4:$AT$59,MATCH("Litter og dødt ved",'Modeller - CO2'!$A$4:$A$59,0),(DR$3-$F42)/5+1)))*$D42*$G42),0)</f>
        <v>0</v>
      </c>
      <c r="DT42" s="67" cm="1">
        <f t="array" ref="DT42">IF($P42="ja",(IF(DS$3-$F42&lt;0,0,IF(DS$3-$F42&gt;200,0,INDEX('Modeller - CO2'!$F$4:$AT$59,MATCH("Litter og dødt ved",'Modeller - CO2'!$A$4:$A$59,0),(DS$3-$F42)/5+1)))*$D42*$G42),0)</f>
        <v>0</v>
      </c>
      <c r="DU42" s="67" cm="1">
        <f t="array" ref="DU42">IF($P42="ja",(IF(DT$3-$F42&lt;0,0,IF(DT$3-$F42&gt;200,0,INDEX('Modeller - CO2'!$F$4:$AT$59,MATCH("Litter og dødt ved",'Modeller - CO2'!$A$4:$A$59,0),(DT$3-$F42)/5+1)))*$D42*$G42),0)</f>
        <v>0</v>
      </c>
      <c r="DV42" s="67" cm="1">
        <f t="array" ref="DV42">IF($P42="ja",(IF(DU$3-$F42&lt;0,0,IF(DU$3-$F42&gt;200,0,INDEX('Modeller - CO2'!$F$4:$AT$59,MATCH("Litter og dødt ved",'Modeller - CO2'!$A$4:$A$59,0),(DU$3-$F42)/5+1)))*$D42*$G42),0)</f>
        <v>0</v>
      </c>
      <c r="DW42" s="67" cm="1">
        <f t="array" ref="DW42">IF($P42="ja",(IF(DV$3-$F42&lt;0,0,IF(DV$3-$F42&gt;200,0,INDEX('Modeller - CO2'!$F$4:$AT$59,MATCH("Litter og dødt ved",'Modeller - CO2'!$A$4:$A$59,0),(DV$3-$F42)/5+1)))*$D42*$G42),0)</f>
        <v>0</v>
      </c>
      <c r="DX42" s="67" cm="1">
        <f t="array" ref="DX42">IF($P42="ja",(IF(DW$3-$F42&lt;0,0,IF(DW$3-$F42&gt;200,0,INDEX('Modeller - CO2'!$F$4:$AT$59,MATCH("Litter og dødt ved",'Modeller - CO2'!$A$4:$A$59,0),(DW$3-$F42)/5+1)))*$D42*$G42),0)</f>
        <v>0</v>
      </c>
      <c r="DY42" s="67" cm="1">
        <f t="array" ref="DY42">IF($P42="ja",(IF(DX$3-$F42&lt;0,0,IF(DX$3-$F42&gt;200,0,INDEX('Modeller - CO2'!$F$4:$AT$59,MATCH("Litter og dødt ved",'Modeller - CO2'!$A$4:$A$59,0),(DX$3-$F42)/5+1)))*$D42*$G42),0)</f>
        <v>0</v>
      </c>
      <c r="DZ42" s="67" cm="1">
        <f t="array" ref="DZ42">IF($P42="ja",(IF(DY$3-$F42&lt;0,0,IF(DY$3-$F42&gt;200,0,INDEX('Modeller - CO2'!$F$4:$AT$59,MATCH("Litter og dødt ved",'Modeller - CO2'!$A$4:$A$59,0),(DY$3-$F42)/5+1)))*$D42*$G42),0)</f>
        <v>0</v>
      </c>
      <c r="EA42" s="67" cm="1">
        <f t="array" ref="EA42">IF($P42="ja",(IF(DZ$3-$F42&lt;0,0,IF(DZ$3-$F42&gt;200,0,INDEX('Modeller - CO2'!$F$4:$AT$59,MATCH("Litter og dødt ved",'Modeller - CO2'!$A$4:$A$59,0),(DZ$3-$F42)/5+1)))*$D42*$G42),0)</f>
        <v>0</v>
      </c>
      <c r="EB42" s="67" cm="1">
        <f t="array" ref="EB42">IF($P42="ja",(IF(EA$3-$F42&lt;0,0,IF(EA$3-$F42&gt;200,0,INDEX('Modeller - CO2'!$F$4:$AT$59,MATCH("Litter og dødt ved",'Modeller - CO2'!$A$4:$A$59,0),(EA$3-$F42)/5+1)))*$D42*$G42),0)</f>
        <v>0</v>
      </c>
      <c r="EC42" s="67" cm="1">
        <f t="array" ref="EC42">IF($P42="ja",(IF(EB$3-$F42&lt;0,0,IF(EB$3-$F42&gt;200,0,INDEX('Modeller - CO2'!$F$4:$AT$59,MATCH("Litter og dødt ved",'Modeller - CO2'!$A$4:$A$59,0),(EB$3-$F42)/5+1)))*$D42*$G42),0)</f>
        <v>0</v>
      </c>
      <c r="ED42" s="67" cm="1">
        <f t="array" ref="ED42">IF($P42="ja",(IF(EC$3-$F42&lt;0,0,IF(EC$3-$F42&gt;200,0,INDEX('Modeller - CO2'!$F$4:$AT$59,MATCH("Litter og dødt ved",'Modeller - CO2'!$A$4:$A$59,0),(EC$3-$F42)/5+1)))*$D42*$G42),0)</f>
        <v>0</v>
      </c>
      <c r="EE42" s="67" cm="1">
        <f t="array" ref="EE42">IF($P42="ja",(IF(ED$3-$F42&lt;0,0,IF(ED$3-$F42&gt;200,0,INDEX('Modeller - CO2'!$F$4:$AT$59,MATCH("Litter og dødt ved",'Modeller - CO2'!$A$4:$A$59,0),(ED$3-$F42)/5+1)))*$D42*$G42),0)</f>
        <v>0</v>
      </c>
      <c r="EF42" s="67" cm="1">
        <f t="array" ref="EF42">IF($P42="ja",(IF(EE$3-$F42&lt;0,0,IF(EE$3-$F42&gt;200,0,INDEX('Modeller - CO2'!$F$4:$AT$59,MATCH("Litter og dødt ved",'Modeller - CO2'!$A$4:$A$59,0),(EE$3-$F42)/5+1)))*$D42*$G42),0)</f>
        <v>0</v>
      </c>
      <c r="EG42" s="67" cm="1">
        <f t="array" ref="EG42">IF($P42="ja",(IF(EF$3-$F42&lt;0,0,IF(EF$3-$F42&gt;200,0,INDEX('Modeller - CO2'!$F$4:$AT$59,MATCH("Litter og dødt ved",'Modeller - CO2'!$A$4:$A$59,0),(EF$3-$F42)/5+1)))*$D42*$G42),0)</f>
        <v>0</v>
      </c>
      <c r="EH42" s="67" cm="1">
        <f t="array" ref="EH42">IF($P42="ja",(IF(EG$3-$F42&lt;0,0,IF(EG$3-$F42&gt;200,0,INDEX('Modeller - CO2'!$F$4:$AT$59,MATCH("Litter og dødt ved",'Modeller - CO2'!$A$4:$A$59,0),(EG$3-$F42)/5+1)))*$D42*$G42),0)</f>
        <v>0</v>
      </c>
      <c r="EI42" s="67" cm="1">
        <f t="array" ref="EI42">IF($P42="ja",(IF(EH$3-$F42&lt;0,0,IF(EH$3-$F42&gt;200,0,INDEX('Modeller - CO2'!$F$4:$AT$59,MATCH("Litter og dødt ved",'Modeller - CO2'!$A$4:$A$59,0),(EH$3-$F42)/5+1)))*$D42*$G42),0)</f>
        <v>0</v>
      </c>
      <c r="EJ42" s="67" cm="1">
        <f t="array" ref="EJ42">IF($P42="ja",(IF(EI$3-$F42&lt;0,0,IF(EI$3-$F42&gt;200,0,INDEX('Modeller - CO2'!$F$4:$AT$59,MATCH("Litter og dødt ved",'Modeller - CO2'!$A$4:$A$59,0),(EI$3-$F42)/5+1)))*$D42*$G42),0)</f>
        <v>0</v>
      </c>
      <c r="EK42" s="67" cm="1">
        <f t="array" ref="EK42">IF($P42="ja",(IF(EJ$3-$F42&lt;0,0,IF(EJ$3-$F42&gt;200,0,INDEX('Modeller - CO2'!$F$4:$AT$59,MATCH("Litter og dødt ved",'Modeller - CO2'!$A$4:$A$59,0),(EJ$3-$F42)/5+1)))*$D42*$G42),0)</f>
        <v>0</v>
      </c>
      <c r="EL42" s="67" cm="1">
        <f t="array" ref="EL42">IF($P42="ja",(IF(EK$3-$F42&lt;0,0,IF(EK$3-$F42&gt;200,0,INDEX('Modeller - CO2'!$F$4:$AT$59,MATCH("Litter og dødt ved",'Modeller - CO2'!$A$4:$A$59,0),(EK$3-$F42)/5+1)))*$D42*$G42),0)</f>
        <v>0</v>
      </c>
      <c r="EM42" s="67" cm="1">
        <f t="array" ref="EM42">IF($P42="ja",(IF(EL$3-$F42&lt;0,0,IF(EL$3-$F42&gt;200,0,INDEX('Modeller - CO2'!$F$4:$AT$59,MATCH("Litter og dødt ved",'Modeller - CO2'!$A$4:$A$59,0),(EL$3-$F42)/5+1)))*$D42*$G42),0)</f>
        <v>0</v>
      </c>
      <c r="EN42" s="67" cm="1">
        <f t="array" ref="EN42">IF($P42="ja",(IF(EM$3-$F42&lt;0,0,IF(EM$3-$F42&gt;200,0,INDEX('Modeller - CO2'!$F$4:$AT$59,MATCH("Litter og dødt ved",'Modeller - CO2'!$A$4:$A$59,0),(EM$3-$F42)/5+1)))*$D42*$G42),0)</f>
        <v>0</v>
      </c>
    </row>
    <row r="43" spans="2:144" ht="15.6" x14ac:dyDescent="0.3">
      <c r="B43" s="66">
        <f>'Stamdata - Projektplan'!B87</f>
        <v>0</v>
      </c>
      <c r="C43" s="66">
        <f>'Stamdata - Projektplan'!C87</f>
        <v>0</v>
      </c>
      <c r="D43" s="66">
        <f>'Stamdata - Projektplan'!D87</f>
        <v>0</v>
      </c>
      <c r="E43" s="66">
        <f>'Stamdata - Projektplan'!E87</f>
        <v>0</v>
      </c>
      <c r="F43" s="66">
        <f>'Stamdata - Projektplan'!G87</f>
        <v>0</v>
      </c>
      <c r="G43" s="66">
        <f>'Stamdata - Projektplan'!H87</f>
        <v>0</v>
      </c>
      <c r="H43" s="66">
        <f>'Stamdata - Projektplan'!I87</f>
        <v>0</v>
      </c>
      <c r="I43" s="66">
        <f>'Stamdata - Projektplan'!J87</f>
        <v>0</v>
      </c>
      <c r="J43" s="63" t="str">
        <f>IFERROR(VLOOKUP(I43,'Modeller - CO2'!$A$4:$C$57,3,FALSE),"")</f>
        <v/>
      </c>
      <c r="K43" s="451" t="str">
        <f>IFERROR(VLOOKUP(I43,'Modeller - CO2'!$A$4:$D$57,4,FALSE),"")</f>
        <v/>
      </c>
      <c r="L43" s="453" t="str">
        <f t="shared" si="80"/>
        <v/>
      </c>
      <c r="M43" s="451" t="str">
        <f>IFERROR(VLOOKUP(I43,'Modeller - CO2'!$A$4:$E$57,5,FALSE),"")</f>
        <v/>
      </c>
      <c r="N43" s="453" t="str">
        <f t="shared" si="81"/>
        <v/>
      </c>
      <c r="O43" s="63" t="b">
        <f t="shared" si="79"/>
        <v>1</v>
      </c>
      <c r="P43" s="63" t="str">
        <f t="shared" si="82"/>
        <v>Nej</v>
      </c>
      <c r="R43" s="67" cm="1">
        <f t="array" ref="R43">IFERROR((IF(Q$3-$F43&lt;0,0,IF(Q$3-$F43&gt;200,0,INDEX('Modeller - CO2'!$F$4:$AT$59,MATCH('Opgørelse - CO2'!$I43,'Modeller - CO2'!$A$4:$A$59,0),(Q$3-$F43)/5+1)))*$D43*$G43),0)</f>
        <v>0</v>
      </c>
      <c r="S43" s="67" cm="1">
        <f t="array" ref="S43">IFERROR((IF(R$3-$F43&lt;0,0,IF(R$3-$F43&gt;200,0,INDEX('Modeller - CO2'!$F$4:$AT$59,MATCH('Opgørelse - CO2'!$I43,'Modeller - CO2'!$A$4:$A$59,0),(R$3-$F43)/5+1)))*$D43*$G43),0)</f>
        <v>0</v>
      </c>
      <c r="T43" s="67" cm="1">
        <f t="array" ref="T43">IFERROR((IF(S$3-$F43&lt;0,0,IF(S$3-$F43&gt;200,0,INDEX('Modeller - CO2'!$F$4:$AT$59,MATCH('Opgørelse - CO2'!$I43,'Modeller - CO2'!$A$4:$A$59,0),(S$3-$F43)/5+1)))*$D43*$G43),0)</f>
        <v>0</v>
      </c>
      <c r="U43" s="67" cm="1">
        <f t="array" ref="U43">IFERROR((IF(T$3-$F43&lt;0,0,IF(T$3-$F43&gt;200,0,INDEX('Modeller - CO2'!$F$4:$AT$59,MATCH('Opgørelse - CO2'!$I43,'Modeller - CO2'!$A$4:$A$59,0),(T$3-$F43)/5+1)))*$D43*$G43),0)</f>
        <v>0</v>
      </c>
      <c r="V43" s="67" cm="1">
        <f t="array" ref="V43">IFERROR((IF(U$3-$F43&lt;0,0,IF(U$3-$F43&gt;200,0,INDEX('Modeller - CO2'!$F$4:$AT$59,MATCH('Opgørelse - CO2'!$I43,'Modeller - CO2'!$A$4:$A$59,0),(U$3-$F43)/5+1)))*$D43*$G43),0)</f>
        <v>0</v>
      </c>
      <c r="W43" s="67" cm="1">
        <f t="array" ref="W43">IFERROR((IF(V$3-$F43&lt;0,0,IF(V$3-$F43&gt;200,0,INDEX('Modeller - CO2'!$F$4:$AT$59,MATCH('Opgørelse - CO2'!$I43,'Modeller - CO2'!$A$4:$A$59,0),(V$3-$F43)/5+1)))*$D43*$G43),0)</f>
        <v>0</v>
      </c>
      <c r="X43" s="67" cm="1">
        <f t="array" ref="X43">IFERROR((IF(W$3-$F43&lt;0,0,IF(W$3-$F43&gt;200,0,INDEX('Modeller - CO2'!$F$4:$AT$59,MATCH('Opgørelse - CO2'!$I43,'Modeller - CO2'!$A$4:$A$59,0),(W$3-$F43)/5+1)))*$D43*$G43),0)</f>
        <v>0</v>
      </c>
      <c r="Y43" s="67" cm="1">
        <f t="array" ref="Y43">IFERROR((IF(X$3-$F43&lt;0,0,IF(X$3-$F43&gt;200,0,INDEX('Modeller - CO2'!$F$4:$AT$59,MATCH('Opgørelse - CO2'!$I43,'Modeller - CO2'!$A$4:$A$59,0),(X$3-$F43)/5+1)))*$D43*$G43),0)</f>
        <v>0</v>
      </c>
      <c r="Z43" s="67" cm="1">
        <f t="array" ref="Z43">IFERROR((IF(Y$3-$F43&lt;0,0,IF(Y$3-$F43&gt;200,0,INDEX('Modeller - CO2'!$F$4:$AT$59,MATCH('Opgørelse - CO2'!$I43,'Modeller - CO2'!$A$4:$A$59,0),(Y$3-$F43)/5+1)))*$D43*$G43),0)</f>
        <v>0</v>
      </c>
      <c r="AA43" s="67" cm="1">
        <f t="array" ref="AA43">IFERROR((IF(Z$3-$F43&lt;0,0,IF(Z$3-$F43&gt;200,0,INDEX('Modeller - CO2'!$F$4:$AT$59,MATCH('Opgørelse - CO2'!$I43,'Modeller - CO2'!$A$4:$A$59,0),(Z$3-$F43)/5+1)))*$D43*$G43),0)</f>
        <v>0</v>
      </c>
      <c r="AB43" s="67" cm="1">
        <f t="array" ref="AB43">IFERROR((IF(AA$3-$F43&lt;0,0,IF(AA$3-$F43&gt;200,0,INDEX('Modeller - CO2'!$F$4:$AT$59,MATCH('Opgørelse - CO2'!$I43,'Modeller - CO2'!$A$4:$A$59,0),(AA$3-$F43)/5+1)))*$D43*$G43),0)</f>
        <v>0</v>
      </c>
      <c r="AC43" s="67" cm="1">
        <f t="array" ref="AC43">IFERROR((IF(AB$3-$F43&lt;0,0,IF(AB$3-$F43&gt;200,0,INDEX('Modeller - CO2'!$F$4:$AT$59,MATCH('Opgørelse - CO2'!$I43,'Modeller - CO2'!$A$4:$A$59,0),(AB$3-$F43)/5+1)))*$D43*$G43),0)</f>
        <v>0</v>
      </c>
      <c r="AD43" s="67" cm="1">
        <f t="array" ref="AD43">IFERROR((IF(AC$3-$F43&lt;0,0,IF(AC$3-$F43&gt;200,0,INDEX('Modeller - CO2'!$F$4:$AT$59,MATCH('Opgørelse - CO2'!$I43,'Modeller - CO2'!$A$4:$A$59,0),(AC$3-$F43)/5+1)))*$D43*$G43),0)</f>
        <v>0</v>
      </c>
      <c r="AE43" s="67" cm="1">
        <f t="array" ref="AE43">IFERROR((IF(AD$3-$F43&lt;0,0,IF(AD$3-$F43&gt;200,0,INDEX('Modeller - CO2'!$F$4:$AT$59,MATCH('Opgørelse - CO2'!$I43,'Modeller - CO2'!$A$4:$A$59,0),(AD$3-$F43)/5+1)))*$D43*$G43),0)</f>
        <v>0</v>
      </c>
      <c r="AF43" s="67" cm="1">
        <f t="array" ref="AF43">IFERROR((IF(AE$3-$F43&lt;0,0,IF(AE$3-$F43&gt;200,0,INDEX('Modeller - CO2'!$F$4:$AT$59,MATCH('Opgørelse - CO2'!$I43,'Modeller - CO2'!$A$4:$A$59,0),(AE$3-$F43)/5+1)))*$D43*$G43),0)</f>
        <v>0</v>
      </c>
      <c r="AG43" s="67" cm="1">
        <f t="array" ref="AG43">IFERROR((IF(AF$3-$F43&lt;0,0,IF(AF$3-$F43&gt;200,0,INDEX('Modeller - CO2'!$F$4:$AT$59,MATCH('Opgørelse - CO2'!$I43,'Modeller - CO2'!$A$4:$A$59,0),(AF$3-$F43)/5+1)))*$D43*$G43),0)</f>
        <v>0</v>
      </c>
      <c r="AH43" s="67" cm="1">
        <f t="array" ref="AH43">IFERROR((IF(AG$3-$F43&lt;0,0,IF(AG$3-$F43&gt;200,0,INDEX('Modeller - CO2'!$F$4:$AT$59,MATCH('Opgørelse - CO2'!$I43,'Modeller - CO2'!$A$4:$A$59,0),(AG$3-$F43)/5+1)))*$D43*$G43),0)</f>
        <v>0</v>
      </c>
      <c r="AI43" s="67" cm="1">
        <f t="array" ref="AI43">IFERROR((IF(AH$3-$F43&lt;0,0,IF(AH$3-$F43&gt;200,0,INDEX('Modeller - CO2'!$F$4:$AT$59,MATCH('Opgørelse - CO2'!$I43,'Modeller - CO2'!$A$4:$A$59,0),(AH$3-$F43)/5+1)))*$D43*$G43),0)</f>
        <v>0</v>
      </c>
      <c r="AJ43" s="67" cm="1">
        <f t="array" ref="AJ43">IFERROR((IF(AI$3-$F43&lt;0,0,IF(AI$3-$F43&gt;200,0,INDEX('Modeller - CO2'!$F$4:$AT$59,MATCH('Opgørelse - CO2'!$I43,'Modeller - CO2'!$A$4:$A$59,0),(AI$3-$F43)/5+1)))*$D43*$G43),0)</f>
        <v>0</v>
      </c>
      <c r="AK43" s="67" cm="1">
        <f t="array" ref="AK43">IFERROR((IF(AJ$3-$F43&lt;0,0,IF(AJ$3-$F43&gt;200,0,INDEX('Modeller - CO2'!$F$4:$AT$59,MATCH('Opgørelse - CO2'!$I43,'Modeller - CO2'!$A$4:$A$59,0),(AJ$3-$F43)/5+1)))*$D43*$G43),0)</f>
        <v>0</v>
      </c>
      <c r="AL43" s="67" cm="1">
        <f t="array" ref="AL43">IFERROR((IF(AK$3-$F43&lt;0,0,IF(AK$3-$F43&gt;200,0,INDEX('Modeller - CO2'!$F$4:$AT$59,MATCH('Opgørelse - CO2'!$I43,'Modeller - CO2'!$A$4:$A$59,0),(AK$3-$F43)/5+1)))*$D43*$G43),0)</f>
        <v>0</v>
      </c>
      <c r="AM43" s="67" cm="1">
        <f t="array" ref="AM43">IFERROR((IF(AL$3-$F43&lt;0,0,IF(AL$3-$F43&gt;200,0,INDEX('Modeller - CO2'!$F$4:$AT$59,MATCH('Opgørelse - CO2'!$I43,'Modeller - CO2'!$A$4:$A$59,0),(AL$3-$F43)/5+1)))*$D43*$G43),0)</f>
        <v>0</v>
      </c>
      <c r="AN43" s="67" cm="1">
        <f t="array" ref="AN43">IFERROR((IF(AM$3-$F43&lt;0,0,IF(AM$3-$F43&gt;200,0,INDEX('Modeller - CO2'!$F$4:$AT$59,MATCH('Opgørelse - CO2'!$I43,'Modeller - CO2'!$A$4:$A$59,0),(AM$3-$F43)/5+1)))*$D43*$G43),0)</f>
        <v>0</v>
      </c>
      <c r="AO43" s="67" cm="1">
        <f t="array" ref="AO43">IFERROR((IF(AN$3-$F43&lt;0,0,IF(AN$3-$F43&gt;200,0,INDEX('Modeller - CO2'!$F$4:$AT$59,MATCH('Opgørelse - CO2'!$I43,'Modeller - CO2'!$A$4:$A$59,0),(AN$3-$F43)/5+1)))*$D43*$G43),0)</f>
        <v>0</v>
      </c>
      <c r="AP43" s="67" cm="1">
        <f t="array" ref="AP43">IFERROR((IF(AO$3-$F43&lt;0,0,IF(AO$3-$F43&gt;200,0,INDEX('Modeller - CO2'!$F$4:$AT$59,MATCH('Opgørelse - CO2'!$I43,'Modeller - CO2'!$A$4:$A$59,0),(AO$3-$F43)/5+1)))*$D43*$G43),0)</f>
        <v>0</v>
      </c>
      <c r="AQ43" s="67" cm="1">
        <f t="array" ref="AQ43">IFERROR((IF(AP$3-$F43&lt;0,0,IF(AP$3-$F43&gt;200,0,INDEX('Modeller - CO2'!$F$4:$AT$59,MATCH('Opgørelse - CO2'!$I43,'Modeller - CO2'!$A$4:$A$59,0),(AP$3-$F43)/5+1)))*$D43*$G43),0)</f>
        <v>0</v>
      </c>
      <c r="AR43" s="67" cm="1">
        <f t="array" ref="AR43">IFERROR((IF(AQ$3-$F43&lt;0,0,IF(AQ$3-$F43&gt;200,0,INDEX('Modeller - CO2'!$F$4:$AT$59,MATCH('Opgørelse - CO2'!$I43,'Modeller - CO2'!$A$4:$A$59,0),(AQ$3-$F43)/5+1)))*$D43*$G43),0)</f>
        <v>0</v>
      </c>
      <c r="AS43" s="67" cm="1">
        <f t="array" ref="AS43">IFERROR((IF(AR$3-$F43&lt;0,0,IF(AR$3-$F43&gt;200,0,INDEX('Modeller - CO2'!$F$4:$AT$59,MATCH('Opgørelse - CO2'!$I43,'Modeller - CO2'!$A$4:$A$59,0),(AR$3-$F43)/5+1)))*$D43*$G43),0)</f>
        <v>0</v>
      </c>
      <c r="AT43" s="67" cm="1">
        <f t="array" ref="AT43">IFERROR((IF(AS$3-$F43&lt;0,0,IF(AS$3-$F43&gt;200,0,INDEX('Modeller - CO2'!$F$4:$AT$59,MATCH('Opgørelse - CO2'!$I43,'Modeller - CO2'!$A$4:$A$59,0),(AS$3-$F43)/5+1)))*$D43*$G43),0)</f>
        <v>0</v>
      </c>
      <c r="AU43" s="67" cm="1">
        <f t="array" ref="AU43">IFERROR((IF(AT$3-$F43&lt;0,0,IF(AT$3-$F43&gt;200,0,INDEX('Modeller - CO2'!$F$4:$AT$59,MATCH('Opgørelse - CO2'!$I43,'Modeller - CO2'!$A$4:$A$59,0),(AT$3-$F43)/5+1)))*$D43*$G43),0)</f>
        <v>0</v>
      </c>
      <c r="AV43" s="67" cm="1">
        <f t="array" ref="AV43">IFERROR((IF(AU$3-$F43&lt;0,0,IF(AU$3-$F43&gt;200,0,INDEX('Modeller - CO2'!$F$4:$AT$59,MATCH('Opgørelse - CO2'!$I43,'Modeller - CO2'!$A$4:$A$59,0),(AU$3-$F43)/5+1)))*$D43*$G43),0)</f>
        <v>0</v>
      </c>
      <c r="AW43" s="67" cm="1">
        <f t="array" ref="AW43">IFERROR((IF(AV$3-$F43&lt;0,0,IF(AV$3-$F43&gt;200,0,INDEX('Modeller - CO2'!$F$4:$AT$59,MATCH('Opgørelse - CO2'!$I43,'Modeller - CO2'!$A$4:$A$59,0),(AV$3-$F43)/5+1)))*$D43*$G43),0)</f>
        <v>0</v>
      </c>
      <c r="AX43" s="67" cm="1">
        <f t="array" ref="AX43">IFERROR((IF(AW$3-$F43&lt;0,0,IF(AW$3-$F43&gt;200,0,INDEX('Modeller - CO2'!$F$4:$AT$59,MATCH('Opgørelse - CO2'!$I43,'Modeller - CO2'!$A$4:$A$59,0),(AW$3-$F43)/5+1)))*$D43*$G43),0)</f>
        <v>0</v>
      </c>
      <c r="AY43" s="67" cm="1">
        <f t="array" ref="AY43">IFERROR((IF(AX$3-$F43&lt;0,0,IF(AX$3-$F43&gt;200,0,INDEX('Modeller - CO2'!$F$4:$AT$59,MATCH('Opgørelse - CO2'!$I43,'Modeller - CO2'!$A$4:$A$59,0),(AX$3-$F43)/5+1)))*$D43*$G43),0)</f>
        <v>0</v>
      </c>
      <c r="AZ43" s="67" cm="1">
        <f t="array" ref="AZ43">IFERROR((IF(AY$3-$F43&lt;0,0,IF(AY$3-$F43&gt;200,0,INDEX('Modeller - CO2'!$F$4:$AT$59,MATCH('Opgørelse - CO2'!$I43,'Modeller - CO2'!$A$4:$A$59,0),(AY$3-$F43)/5+1)))*$D43*$G43),0)</f>
        <v>0</v>
      </c>
      <c r="BA43" s="67" cm="1">
        <f t="array" ref="BA43">IFERROR((IF(AZ$3-$F43&lt;0,0,IF(AZ$3-$F43&gt;200,0,INDEX('Modeller - CO2'!$F$4:$AT$59,MATCH('Opgørelse - CO2'!$I43,'Modeller - CO2'!$A$4:$A$59,0),(AZ$3-$F43)/5+1)))*$D43*$G43),0)</f>
        <v>0</v>
      </c>
      <c r="BB43" s="67" cm="1">
        <f t="array" ref="BB43">IFERROR((IF(BA$3-$F43&lt;0,0,IF(BA$3-$F43&gt;200,0,INDEX('Modeller - CO2'!$F$4:$AT$59,MATCH('Opgørelse - CO2'!$I43,'Modeller - CO2'!$A$4:$A$59,0),(BA$3-$F43)/5+1)))*$D43*$G43),0)</f>
        <v>0</v>
      </c>
      <c r="BC43" s="67" cm="1">
        <f t="array" ref="BC43">IFERROR((IF(BB$3-$F43&lt;0,0,IF(BB$3-$F43&gt;200,0,INDEX('Modeller - CO2'!$F$4:$AT$59,MATCH('Opgørelse - CO2'!$I43,'Modeller - CO2'!$A$4:$A$59,0),(BB$3-$F43)/5+1)))*$D43*$G43),0)</f>
        <v>0</v>
      </c>
      <c r="BD43" s="67" cm="1">
        <f t="array" ref="BD43">IFERROR((IF(BC$3-$F43&lt;0,0,IF(BC$3-$F43&gt;200,0,INDEX('Modeller - CO2'!$F$4:$AT$59,MATCH('Opgørelse - CO2'!$I43,'Modeller - CO2'!$A$4:$A$59,0),(BC$3-$F43)/5+1)))*$D43*$G43),0)</f>
        <v>0</v>
      </c>
      <c r="BE43" s="67" cm="1">
        <f t="array" ref="BE43">IFERROR((IF(BD$3-$F43&lt;0,0,IF(BD$3-$F43&gt;200,0,INDEX('Modeller - CO2'!$F$4:$AT$59,MATCH('Opgørelse - CO2'!$I43,'Modeller - CO2'!$A$4:$A$59,0),(BD$3-$F43)/5+1)))*$D43*$G43),0)</f>
        <v>0</v>
      </c>
      <c r="BF43" s="67" cm="1">
        <f t="array" ref="BF43">IFERROR((IF(BE$3-$F43&lt;0,0,IF(BE$3-$F43&gt;200,0,INDEX('Modeller - CO2'!$F$4:$AT$59,MATCH('Opgørelse - CO2'!$I43,'Modeller - CO2'!$A$4:$A$59,0),(BE$3-$F43)/5+1)))*$D43*$G43),0)</f>
        <v>0</v>
      </c>
      <c r="BI43" s="67" cm="1">
        <f t="array" ref="BI43">IF($H43="ja",(IF(Q$3-$F43&lt;0,0,IF(Q$3-$F43&gt;200,0,INDEX('Modeller - CO2'!$F$4:$AT$59,MATCH("Jordbund",'Modeller - CO2'!$A$4:$A$59,0),(Q$3-$F43)/5+1)))*$D43*$G43),0)</f>
        <v>0</v>
      </c>
      <c r="BJ43" s="67" cm="1">
        <f t="array" ref="BJ43">IF($H43="ja",(IF(R$3-$F43&lt;0,0,IF(R$3-$F43&gt;200,0,INDEX('Modeller - CO2'!$F$4:$AT$59,MATCH("Jordbund",'Modeller - CO2'!$A$4:$A$59,0),(R$3-$F43)/5+1)))*$D43*$G43),0)</f>
        <v>0</v>
      </c>
      <c r="BK43" s="67" cm="1">
        <f t="array" ref="BK43">IF($H43="ja",(IF(S$3-$F43&lt;0,0,IF(S$3-$F43&gt;200,0,INDEX('Modeller - CO2'!$F$4:$AT$59,MATCH("Jordbund",'Modeller - CO2'!$A$4:$A$59,0),(S$3-$F43)/5+1)))*$D43*$G43),0)</f>
        <v>0</v>
      </c>
      <c r="BL43" s="67" cm="1">
        <f t="array" ref="BL43">IF($H43="ja",(IF(T$3-$F43&lt;0,0,IF(T$3-$F43&gt;200,0,INDEX('Modeller - CO2'!$F$4:$AT$59,MATCH("Jordbund",'Modeller - CO2'!$A$4:$A$59,0),(T$3-$F43)/5+1)))*$D43*$G43),0)</f>
        <v>0</v>
      </c>
      <c r="BM43" s="67" cm="1">
        <f t="array" ref="BM43">IF($H43="ja",(IF(U$3-$F43&lt;0,0,IF(U$3-$F43&gt;200,0,INDEX('Modeller - CO2'!$F$4:$AT$59,MATCH("Jordbund",'Modeller - CO2'!$A$4:$A$59,0),(U$3-$F43)/5+1)))*$D43*$G43),0)</f>
        <v>0</v>
      </c>
      <c r="BN43" s="67" cm="1">
        <f t="array" ref="BN43">IF($H43="ja",(IF(V$3-$F43&lt;0,0,IF(V$3-$F43&gt;200,0,INDEX('Modeller - CO2'!$F$4:$AT$59,MATCH("Jordbund",'Modeller - CO2'!$A$4:$A$59,0),(V$3-$F43)/5+1)))*$D43*$G43),0)</f>
        <v>0</v>
      </c>
      <c r="BO43" s="67" cm="1">
        <f t="array" ref="BO43">IF($H43="ja",(IF(W$3-$F43&lt;0,0,IF(W$3-$F43&gt;200,0,INDEX('Modeller - CO2'!$F$4:$AT$59,MATCH("Jordbund",'Modeller - CO2'!$A$4:$A$59,0),(W$3-$F43)/5+1)))*$D43*$G43),0)</f>
        <v>0</v>
      </c>
      <c r="BP43" s="67" cm="1">
        <f t="array" ref="BP43">IF($H43="ja",(IF(X$3-$F43&lt;0,0,IF(X$3-$F43&gt;200,0,INDEX('Modeller - CO2'!$F$4:$AT$59,MATCH("Jordbund",'Modeller - CO2'!$A$4:$A$59,0),(X$3-$F43)/5+1)))*$D43*$G43),0)</f>
        <v>0</v>
      </c>
      <c r="BQ43" s="67" cm="1">
        <f t="array" ref="BQ43">IF($H43="ja",(IF(Y$3-$F43&lt;0,0,IF(Y$3-$F43&gt;200,0,INDEX('Modeller - CO2'!$F$4:$AT$59,MATCH("Jordbund",'Modeller - CO2'!$A$4:$A$59,0),(Y$3-$F43)/5+1)))*$D43*$G43),0)</f>
        <v>0</v>
      </c>
      <c r="BR43" s="67" cm="1">
        <f t="array" ref="BR43">IF($H43="ja",(IF(Z$3-$F43&lt;0,0,IF(Z$3-$F43&gt;200,0,INDEX('Modeller - CO2'!$F$4:$AT$59,MATCH("Jordbund",'Modeller - CO2'!$A$4:$A$59,0),(Z$3-$F43)/5+1)))*$D43*$G43),0)</f>
        <v>0</v>
      </c>
      <c r="BS43" s="67" cm="1">
        <f t="array" ref="BS43">IF($H43="ja",(IF(AA$3-$F43&lt;0,0,IF(AA$3-$F43&gt;200,0,INDEX('Modeller - CO2'!$F$4:$AT$59,MATCH("Jordbund",'Modeller - CO2'!$A$4:$A$59,0),(AA$3-$F43)/5+1)))*$D43*$G43),0)</f>
        <v>0</v>
      </c>
      <c r="BT43" s="67" cm="1">
        <f t="array" ref="BT43">IF($H43="ja",(IF(AB$3-$F43&lt;0,0,IF(AB$3-$F43&gt;200,0,INDEX('Modeller - CO2'!$F$4:$AT$59,MATCH("Jordbund",'Modeller - CO2'!$A$4:$A$59,0),(AB$3-$F43)/5+1)))*$D43*$G43),0)</f>
        <v>0</v>
      </c>
      <c r="BU43" s="67" cm="1">
        <f t="array" ref="BU43">IF($H43="ja",(IF(AC$3-$F43&lt;0,0,IF(AC$3-$F43&gt;200,0,INDEX('Modeller - CO2'!$F$4:$AT$59,MATCH("Jordbund",'Modeller - CO2'!$A$4:$A$59,0),(AC$3-$F43)/5+1)))*$D43*$G43),0)</f>
        <v>0</v>
      </c>
      <c r="BV43" s="67" cm="1">
        <f t="array" ref="BV43">IF($H43="ja",(IF(AD$3-$F43&lt;0,0,IF(AD$3-$F43&gt;200,0,INDEX('Modeller - CO2'!$F$4:$AT$59,MATCH("Jordbund",'Modeller - CO2'!$A$4:$A$59,0),(AD$3-$F43)/5+1)))*$D43*$G43),0)</f>
        <v>0</v>
      </c>
      <c r="BW43" s="67" cm="1">
        <f t="array" ref="BW43">IF($H43="ja",(IF(AE$3-$F43&lt;0,0,IF(AE$3-$F43&gt;200,0,INDEX('Modeller - CO2'!$F$4:$AT$59,MATCH("Jordbund",'Modeller - CO2'!$A$4:$A$59,0),(AE$3-$F43)/5+1)))*$D43*$G43),0)</f>
        <v>0</v>
      </c>
      <c r="BX43" s="67" cm="1">
        <f t="array" ref="BX43">IF($H43="ja",(IF(AF$3-$F43&lt;0,0,IF(AF$3-$F43&gt;200,0,INDEX('Modeller - CO2'!$F$4:$AT$59,MATCH("Jordbund",'Modeller - CO2'!$A$4:$A$59,0),(AF$3-$F43)/5+1)))*$D43*$G43),0)</f>
        <v>0</v>
      </c>
      <c r="BY43" s="67" cm="1">
        <f t="array" ref="BY43">IF($H43="ja",(IF(AG$3-$F43&lt;0,0,IF(AG$3-$F43&gt;200,0,INDEX('Modeller - CO2'!$F$4:$AT$59,MATCH("Jordbund",'Modeller - CO2'!$A$4:$A$59,0),(AG$3-$F43)/5+1)))*$D43*$G43),0)</f>
        <v>0</v>
      </c>
      <c r="BZ43" s="67" cm="1">
        <f t="array" ref="BZ43">IF($H43="ja",(IF(AH$3-$F43&lt;0,0,IF(AH$3-$F43&gt;200,0,INDEX('Modeller - CO2'!$F$4:$AT$59,MATCH("Jordbund",'Modeller - CO2'!$A$4:$A$59,0),(AH$3-$F43)/5+1)))*$D43*$G43),0)</f>
        <v>0</v>
      </c>
      <c r="CA43" s="67" cm="1">
        <f t="array" ref="CA43">IF($H43="ja",(IF(AI$3-$F43&lt;0,0,IF(AI$3-$F43&gt;200,0,INDEX('Modeller - CO2'!$F$4:$AT$59,MATCH("Jordbund",'Modeller - CO2'!$A$4:$A$59,0),(AI$3-$F43)/5+1)))*$D43*$G43),0)</f>
        <v>0</v>
      </c>
      <c r="CB43" s="67" cm="1">
        <f t="array" ref="CB43">IF($H43="ja",(IF(AJ$3-$F43&lt;0,0,IF(AJ$3-$F43&gt;200,0,INDEX('Modeller - CO2'!$F$4:$AT$59,MATCH("Jordbund",'Modeller - CO2'!$A$4:$A$59,0),(AJ$3-$F43)/5+1)))*$D43*$G43),0)</f>
        <v>0</v>
      </c>
      <c r="CC43" s="67" cm="1">
        <f t="array" ref="CC43">IF($H43="ja",(IF(AK$3-$F43&lt;0,0,IF(AK$3-$F43&gt;200,0,INDEX('Modeller - CO2'!$F$4:$AT$59,MATCH("Jordbund",'Modeller - CO2'!$A$4:$A$59,0),(AK$3-$F43)/5+1)))*$D43*$G43),0)</f>
        <v>0</v>
      </c>
      <c r="CD43" s="67" cm="1">
        <f t="array" ref="CD43">IF($H43="ja",(IF(AL$3-$F43&lt;0,0,IF(AL$3-$F43&gt;200,0,INDEX('Modeller - CO2'!$F$4:$AT$59,MATCH("Jordbund",'Modeller - CO2'!$A$4:$A$59,0),(AL$3-$F43)/5+1)))*$D43*$G43),0)</f>
        <v>0</v>
      </c>
      <c r="CE43" s="67" cm="1">
        <f t="array" ref="CE43">IF($H43="ja",(IF(AM$3-$F43&lt;0,0,IF(AM$3-$F43&gt;200,0,INDEX('Modeller - CO2'!$F$4:$AT$59,MATCH("Jordbund",'Modeller - CO2'!$A$4:$A$59,0),(AM$3-$F43)/5+1)))*$D43*$G43),0)</f>
        <v>0</v>
      </c>
      <c r="CF43" s="67" cm="1">
        <f t="array" ref="CF43">IF($H43="ja",(IF(AN$3-$F43&lt;0,0,IF(AN$3-$F43&gt;200,0,INDEX('Modeller - CO2'!$F$4:$AT$59,MATCH("Jordbund",'Modeller - CO2'!$A$4:$A$59,0),(AN$3-$F43)/5+1)))*$D43*$G43),0)</f>
        <v>0</v>
      </c>
      <c r="CG43" s="67" cm="1">
        <f t="array" ref="CG43">IF($H43="ja",(IF(AO$3-$F43&lt;0,0,IF(AO$3-$F43&gt;200,0,INDEX('Modeller - CO2'!$F$4:$AT$59,MATCH("Jordbund",'Modeller - CO2'!$A$4:$A$59,0),(AO$3-$F43)/5+1)))*$D43*$G43),0)</f>
        <v>0</v>
      </c>
      <c r="CH43" s="67" cm="1">
        <f t="array" ref="CH43">IF($H43="ja",(IF(AP$3-$F43&lt;0,0,IF(AP$3-$F43&gt;200,0,INDEX('Modeller - CO2'!$F$4:$AT$59,MATCH("Jordbund",'Modeller - CO2'!$A$4:$A$59,0),(AP$3-$F43)/5+1)))*$D43*$G43),0)</f>
        <v>0</v>
      </c>
      <c r="CI43" s="67" cm="1">
        <f t="array" ref="CI43">IF($H43="ja",(IF(AQ$3-$F43&lt;0,0,IF(AQ$3-$F43&gt;200,0,INDEX('Modeller - CO2'!$F$4:$AT$59,MATCH("Jordbund",'Modeller - CO2'!$A$4:$A$59,0),(AQ$3-$F43)/5+1)))*$D43*$G43),0)</f>
        <v>0</v>
      </c>
      <c r="CJ43" s="67" cm="1">
        <f t="array" ref="CJ43">IF($H43="ja",(IF(AR$3-$F43&lt;0,0,IF(AR$3-$F43&gt;200,0,INDEX('Modeller - CO2'!$F$4:$AT$59,MATCH("Jordbund",'Modeller - CO2'!$A$4:$A$59,0),(AR$3-$F43)/5+1)))*$D43*$G43),0)</f>
        <v>0</v>
      </c>
      <c r="CK43" s="67" cm="1">
        <f t="array" ref="CK43">IF($H43="ja",(IF(AS$3-$F43&lt;0,0,IF(AS$3-$F43&gt;200,0,INDEX('Modeller - CO2'!$F$4:$AT$59,MATCH("Jordbund",'Modeller - CO2'!$A$4:$A$59,0),(AS$3-$F43)/5+1)))*$D43*$G43),0)</f>
        <v>0</v>
      </c>
      <c r="CL43" s="67" cm="1">
        <f t="array" ref="CL43">IF($H43="ja",(IF(AT$3-$F43&lt;0,0,IF(AT$3-$F43&gt;200,0,INDEX('Modeller - CO2'!$F$4:$AT$59,MATCH("Jordbund",'Modeller - CO2'!$A$4:$A$59,0),(AT$3-$F43)/5+1)))*$D43*$G43),0)</f>
        <v>0</v>
      </c>
      <c r="CM43" s="67" cm="1">
        <f t="array" ref="CM43">IF($H43="ja",(IF(AU$3-$F43&lt;0,0,IF(AU$3-$F43&gt;200,0,INDEX('Modeller - CO2'!$F$4:$AT$59,MATCH("Jordbund",'Modeller - CO2'!$A$4:$A$59,0),(AU$3-$F43)/5+1)))*$D43*$G43),0)</f>
        <v>0</v>
      </c>
      <c r="CN43" s="67" cm="1">
        <f t="array" ref="CN43">IF($H43="ja",(IF(AV$3-$F43&lt;0,0,IF(AV$3-$F43&gt;200,0,INDEX('Modeller - CO2'!$F$4:$AT$59,MATCH("Jordbund",'Modeller - CO2'!$A$4:$A$59,0),(AV$3-$F43)/5+1)))*$D43*$G43),0)</f>
        <v>0</v>
      </c>
      <c r="CO43" s="67" cm="1">
        <f t="array" ref="CO43">IF($H43="ja",(IF(AW$3-$F43&lt;0,0,IF(AW$3-$F43&gt;200,0,INDEX('Modeller - CO2'!$F$4:$AT$59,MATCH("Jordbund",'Modeller - CO2'!$A$4:$A$59,0),(AW$3-$F43)/5+1)))*$D43*$G43),0)</f>
        <v>0</v>
      </c>
      <c r="CP43" s="67" cm="1">
        <f t="array" ref="CP43">IF($H43="ja",(IF(AX$3-$F43&lt;0,0,IF(AX$3-$F43&gt;200,0,INDEX('Modeller - CO2'!$F$4:$AT$59,MATCH("Jordbund",'Modeller - CO2'!$A$4:$A$59,0),(AX$3-$F43)/5+1)))*$D43*$G43),0)</f>
        <v>0</v>
      </c>
      <c r="CQ43" s="67" cm="1">
        <f t="array" ref="CQ43">IF($H43="ja",(IF(AY$3-$F43&lt;0,0,IF(AY$3-$F43&gt;200,0,INDEX('Modeller - CO2'!$F$4:$AT$59,MATCH("Jordbund",'Modeller - CO2'!$A$4:$A$59,0),(AY$3-$F43)/5+1)))*$D43*$G43),0)</f>
        <v>0</v>
      </c>
      <c r="CR43" s="67" cm="1">
        <f t="array" ref="CR43">IF($H43="ja",(IF(AZ$3-$F43&lt;0,0,IF(AZ$3-$F43&gt;200,0,INDEX('Modeller - CO2'!$F$4:$AT$59,MATCH("Jordbund",'Modeller - CO2'!$A$4:$A$59,0),(AZ$3-$F43)/5+1)))*$D43*$G43),0)</f>
        <v>0</v>
      </c>
      <c r="CS43" s="67" cm="1">
        <f t="array" ref="CS43">IF($H43="ja",(IF(BA$3-$F43&lt;0,0,IF(BA$3-$F43&gt;200,0,INDEX('Modeller - CO2'!$F$4:$AT$59,MATCH("Jordbund",'Modeller - CO2'!$A$4:$A$59,0),(BA$3-$F43)/5+1)))*$D43*$G43),0)</f>
        <v>0</v>
      </c>
      <c r="CT43" s="67" cm="1">
        <f t="array" ref="CT43">IF($H43="ja",(IF(BB$3-$F43&lt;0,0,IF(BB$3-$F43&gt;200,0,INDEX('Modeller - CO2'!$F$4:$AT$59,MATCH("Jordbund",'Modeller - CO2'!$A$4:$A$59,0),(BB$3-$F43)/5+1)))*$D43*$G43),0)</f>
        <v>0</v>
      </c>
      <c r="CU43" s="67" cm="1">
        <f t="array" ref="CU43">IF($H43="ja",(IF(BC$3-$F43&lt;0,0,IF(BC$3-$F43&gt;200,0,INDEX('Modeller - CO2'!$F$4:$AT$59,MATCH("Jordbund",'Modeller - CO2'!$A$4:$A$59,0),(BC$3-$F43)/5+1)))*$D43*$G43),0)</f>
        <v>0</v>
      </c>
      <c r="CV43" s="67" cm="1">
        <f t="array" ref="CV43">IF($H43="ja",(IF(BD$3-$F43&lt;0,0,IF(BD$3-$F43&gt;200,0,INDEX('Modeller - CO2'!$F$4:$AT$59,MATCH("Jordbund",'Modeller - CO2'!$A$4:$A$59,0),(BD$3-$F43)/5+1)))*$D43*$G43),0)</f>
        <v>0</v>
      </c>
      <c r="CW43" s="67" cm="1">
        <f t="array" ref="CW43">IF($H43="ja",(IF(BE$3-$F43&lt;0,0,IF(BE$3-$F43&gt;200,0,INDEX('Modeller - CO2'!$F$4:$AT$59,MATCH("Jordbund",'Modeller - CO2'!$A$4:$A$59,0),(BE$3-$F43)/5+1)))*$D43*$G43),0)</f>
        <v>0</v>
      </c>
      <c r="CZ43" s="67" cm="1">
        <f t="array" ref="CZ43">IF($P43="ja",(IF(CY$3-$F43&lt;0,0,IF(CY$3-$F43&gt;200,0,INDEX('Modeller - CO2'!$F$4:$AT$59,MATCH("Litter og dødt ved",'Modeller - CO2'!$A$4:$A$59,0),(CY$3-$F43)/5+1)))*$D43*$G43),0)</f>
        <v>0</v>
      </c>
      <c r="DA43" s="67" cm="1">
        <f t="array" ref="DA43">IF($P43="ja",(IF(CZ$3-$F43&lt;0,0,IF(CZ$3-$F43&gt;200,0,INDEX('Modeller - CO2'!$F$4:$AT$59,MATCH("Litter og dødt ved",'Modeller - CO2'!$A$4:$A$59,0),(CZ$3-$F43)/5+1)))*$D43*$G43),0)</f>
        <v>0</v>
      </c>
      <c r="DB43" s="67" cm="1">
        <f t="array" ref="DB43">IF($P43="ja",(IF(DA$3-$F43&lt;0,0,IF(DA$3-$F43&gt;200,0,INDEX('Modeller - CO2'!$F$4:$AT$59,MATCH("Litter og dødt ved",'Modeller - CO2'!$A$4:$A$59,0),(DA$3-$F43)/5+1)))*$D43*$G43),0)</f>
        <v>0</v>
      </c>
      <c r="DC43" s="67" cm="1">
        <f t="array" ref="DC43">IF($P43="ja",(IF(DB$3-$F43&lt;0,0,IF(DB$3-$F43&gt;200,0,INDEX('Modeller - CO2'!$F$4:$AT$59,MATCH("Litter og dødt ved",'Modeller - CO2'!$A$4:$A$59,0),(DB$3-$F43)/5+1)))*$D43*$G43),0)</f>
        <v>0</v>
      </c>
      <c r="DD43" s="67" cm="1">
        <f t="array" ref="DD43">IF($P43="ja",(IF(DC$3-$F43&lt;0,0,IF(DC$3-$F43&gt;200,0,INDEX('Modeller - CO2'!$F$4:$AT$59,MATCH("Litter og dødt ved",'Modeller - CO2'!$A$4:$A$59,0),(DC$3-$F43)/5+1)))*$D43*$G43),0)</f>
        <v>0</v>
      </c>
      <c r="DE43" s="67" cm="1">
        <f t="array" ref="DE43">IF($P43="ja",(IF(DD$3-$F43&lt;0,0,IF(DD$3-$F43&gt;200,0,INDEX('Modeller - CO2'!$F$4:$AT$59,MATCH("Litter og dødt ved",'Modeller - CO2'!$A$4:$A$59,0),(DD$3-$F43)/5+1)))*$D43*$G43),0)</f>
        <v>0</v>
      </c>
      <c r="DF43" s="67" cm="1">
        <f t="array" ref="DF43">IF($P43="ja",(IF(DE$3-$F43&lt;0,0,IF(DE$3-$F43&gt;200,0,INDEX('Modeller - CO2'!$F$4:$AT$59,MATCH("Litter og dødt ved",'Modeller - CO2'!$A$4:$A$59,0),(DE$3-$F43)/5+1)))*$D43*$G43),0)</f>
        <v>0</v>
      </c>
      <c r="DG43" s="67" cm="1">
        <f t="array" ref="DG43">IF($P43="ja",(IF(DF$3-$F43&lt;0,0,IF(DF$3-$F43&gt;200,0,INDEX('Modeller - CO2'!$F$4:$AT$59,MATCH("Litter og dødt ved",'Modeller - CO2'!$A$4:$A$59,0),(DF$3-$F43)/5+1)))*$D43*$G43),0)</f>
        <v>0</v>
      </c>
      <c r="DH43" s="67" cm="1">
        <f t="array" ref="DH43">IF($P43="ja",(IF(DG$3-$F43&lt;0,0,IF(DG$3-$F43&gt;200,0,INDEX('Modeller - CO2'!$F$4:$AT$59,MATCH("Litter og dødt ved",'Modeller - CO2'!$A$4:$A$59,0),(DG$3-$F43)/5+1)))*$D43*$G43),0)</f>
        <v>0</v>
      </c>
      <c r="DI43" s="67" cm="1">
        <f t="array" ref="DI43">IF($P43="ja",(IF(DH$3-$F43&lt;0,0,IF(DH$3-$F43&gt;200,0,INDEX('Modeller - CO2'!$F$4:$AT$59,MATCH("Litter og dødt ved",'Modeller - CO2'!$A$4:$A$59,0),(DH$3-$F43)/5+1)))*$D43*$G43),0)</f>
        <v>0</v>
      </c>
      <c r="DJ43" s="67" cm="1">
        <f t="array" ref="DJ43">IF($P43="ja",(IF(DI$3-$F43&lt;0,0,IF(DI$3-$F43&gt;200,0,INDEX('Modeller - CO2'!$F$4:$AT$59,MATCH("Litter og dødt ved",'Modeller - CO2'!$A$4:$A$59,0),(DI$3-$F43)/5+1)))*$D43*$G43),0)</f>
        <v>0</v>
      </c>
      <c r="DK43" s="67" cm="1">
        <f t="array" ref="DK43">IF($P43="ja",(IF(DJ$3-$F43&lt;0,0,IF(DJ$3-$F43&gt;200,0,INDEX('Modeller - CO2'!$F$4:$AT$59,MATCH("Litter og dødt ved",'Modeller - CO2'!$A$4:$A$59,0),(DJ$3-$F43)/5+1)))*$D43*$G43),0)</f>
        <v>0</v>
      </c>
      <c r="DL43" s="67" cm="1">
        <f t="array" ref="DL43">IF($P43="ja",(IF(DK$3-$F43&lt;0,0,IF(DK$3-$F43&gt;200,0,INDEX('Modeller - CO2'!$F$4:$AT$59,MATCH("Litter og dødt ved",'Modeller - CO2'!$A$4:$A$59,0),(DK$3-$F43)/5+1)))*$D43*$G43),0)</f>
        <v>0</v>
      </c>
      <c r="DM43" s="67" cm="1">
        <f t="array" ref="DM43">IF($P43="ja",(IF(DL$3-$F43&lt;0,0,IF(DL$3-$F43&gt;200,0,INDEX('Modeller - CO2'!$F$4:$AT$59,MATCH("Litter og dødt ved",'Modeller - CO2'!$A$4:$A$59,0),(DL$3-$F43)/5+1)))*$D43*$G43),0)</f>
        <v>0</v>
      </c>
      <c r="DN43" s="67" cm="1">
        <f t="array" ref="DN43">IF($P43="ja",(IF(DM$3-$F43&lt;0,0,IF(DM$3-$F43&gt;200,0,INDEX('Modeller - CO2'!$F$4:$AT$59,MATCH("Litter og dødt ved",'Modeller - CO2'!$A$4:$A$59,0),(DM$3-$F43)/5+1)))*$D43*$G43),0)</f>
        <v>0</v>
      </c>
      <c r="DO43" s="67" cm="1">
        <f t="array" ref="DO43">IF($P43="ja",(IF(DN$3-$F43&lt;0,0,IF(DN$3-$F43&gt;200,0,INDEX('Modeller - CO2'!$F$4:$AT$59,MATCH("Litter og dødt ved",'Modeller - CO2'!$A$4:$A$59,0),(DN$3-$F43)/5+1)))*$D43*$G43),0)</f>
        <v>0</v>
      </c>
      <c r="DP43" s="67" cm="1">
        <f t="array" ref="DP43">IF($P43="ja",(IF(DO$3-$F43&lt;0,0,IF(DO$3-$F43&gt;200,0,INDEX('Modeller - CO2'!$F$4:$AT$59,MATCH("Litter og dødt ved",'Modeller - CO2'!$A$4:$A$59,0),(DO$3-$F43)/5+1)))*$D43*$G43),0)</f>
        <v>0</v>
      </c>
      <c r="DQ43" s="67" cm="1">
        <f t="array" ref="DQ43">IF($P43="ja",(IF(DP$3-$F43&lt;0,0,IF(DP$3-$F43&gt;200,0,INDEX('Modeller - CO2'!$F$4:$AT$59,MATCH("Litter og dødt ved",'Modeller - CO2'!$A$4:$A$59,0),(DP$3-$F43)/5+1)))*$D43*$G43),0)</f>
        <v>0</v>
      </c>
      <c r="DR43" s="67" cm="1">
        <f t="array" ref="DR43">IF($P43="ja",(IF(DQ$3-$F43&lt;0,0,IF(DQ$3-$F43&gt;200,0,INDEX('Modeller - CO2'!$F$4:$AT$59,MATCH("Litter og dødt ved",'Modeller - CO2'!$A$4:$A$59,0),(DQ$3-$F43)/5+1)))*$D43*$G43),0)</f>
        <v>0</v>
      </c>
      <c r="DS43" s="67" cm="1">
        <f t="array" ref="DS43">IF($P43="ja",(IF(DR$3-$F43&lt;0,0,IF(DR$3-$F43&gt;200,0,INDEX('Modeller - CO2'!$F$4:$AT$59,MATCH("Litter og dødt ved",'Modeller - CO2'!$A$4:$A$59,0),(DR$3-$F43)/5+1)))*$D43*$G43),0)</f>
        <v>0</v>
      </c>
      <c r="DT43" s="67" cm="1">
        <f t="array" ref="DT43">IF($P43="ja",(IF(DS$3-$F43&lt;0,0,IF(DS$3-$F43&gt;200,0,INDEX('Modeller - CO2'!$F$4:$AT$59,MATCH("Litter og dødt ved",'Modeller - CO2'!$A$4:$A$59,0),(DS$3-$F43)/5+1)))*$D43*$G43),0)</f>
        <v>0</v>
      </c>
      <c r="DU43" s="67" cm="1">
        <f t="array" ref="DU43">IF($P43="ja",(IF(DT$3-$F43&lt;0,0,IF(DT$3-$F43&gt;200,0,INDEX('Modeller - CO2'!$F$4:$AT$59,MATCH("Litter og dødt ved",'Modeller - CO2'!$A$4:$A$59,0),(DT$3-$F43)/5+1)))*$D43*$G43),0)</f>
        <v>0</v>
      </c>
      <c r="DV43" s="67" cm="1">
        <f t="array" ref="DV43">IF($P43="ja",(IF(DU$3-$F43&lt;0,0,IF(DU$3-$F43&gt;200,0,INDEX('Modeller - CO2'!$F$4:$AT$59,MATCH("Litter og dødt ved",'Modeller - CO2'!$A$4:$A$59,0),(DU$3-$F43)/5+1)))*$D43*$G43),0)</f>
        <v>0</v>
      </c>
      <c r="DW43" s="67" cm="1">
        <f t="array" ref="DW43">IF($P43="ja",(IF(DV$3-$F43&lt;0,0,IF(DV$3-$F43&gt;200,0,INDEX('Modeller - CO2'!$F$4:$AT$59,MATCH("Litter og dødt ved",'Modeller - CO2'!$A$4:$A$59,0),(DV$3-$F43)/5+1)))*$D43*$G43),0)</f>
        <v>0</v>
      </c>
      <c r="DX43" s="67" cm="1">
        <f t="array" ref="DX43">IF($P43="ja",(IF(DW$3-$F43&lt;0,0,IF(DW$3-$F43&gt;200,0,INDEX('Modeller - CO2'!$F$4:$AT$59,MATCH("Litter og dødt ved",'Modeller - CO2'!$A$4:$A$59,0),(DW$3-$F43)/5+1)))*$D43*$G43),0)</f>
        <v>0</v>
      </c>
      <c r="DY43" s="67" cm="1">
        <f t="array" ref="DY43">IF($P43="ja",(IF(DX$3-$F43&lt;0,0,IF(DX$3-$F43&gt;200,0,INDEX('Modeller - CO2'!$F$4:$AT$59,MATCH("Litter og dødt ved",'Modeller - CO2'!$A$4:$A$59,0),(DX$3-$F43)/5+1)))*$D43*$G43),0)</f>
        <v>0</v>
      </c>
      <c r="DZ43" s="67" cm="1">
        <f t="array" ref="DZ43">IF($P43="ja",(IF(DY$3-$F43&lt;0,0,IF(DY$3-$F43&gt;200,0,INDEX('Modeller - CO2'!$F$4:$AT$59,MATCH("Litter og dødt ved",'Modeller - CO2'!$A$4:$A$59,0),(DY$3-$F43)/5+1)))*$D43*$G43),0)</f>
        <v>0</v>
      </c>
      <c r="EA43" s="67" cm="1">
        <f t="array" ref="EA43">IF($P43="ja",(IF(DZ$3-$F43&lt;0,0,IF(DZ$3-$F43&gt;200,0,INDEX('Modeller - CO2'!$F$4:$AT$59,MATCH("Litter og dødt ved",'Modeller - CO2'!$A$4:$A$59,0),(DZ$3-$F43)/5+1)))*$D43*$G43),0)</f>
        <v>0</v>
      </c>
      <c r="EB43" s="67" cm="1">
        <f t="array" ref="EB43">IF($P43="ja",(IF(EA$3-$F43&lt;0,0,IF(EA$3-$F43&gt;200,0,INDEX('Modeller - CO2'!$F$4:$AT$59,MATCH("Litter og dødt ved",'Modeller - CO2'!$A$4:$A$59,0),(EA$3-$F43)/5+1)))*$D43*$G43),0)</f>
        <v>0</v>
      </c>
      <c r="EC43" s="67" cm="1">
        <f t="array" ref="EC43">IF($P43="ja",(IF(EB$3-$F43&lt;0,0,IF(EB$3-$F43&gt;200,0,INDEX('Modeller - CO2'!$F$4:$AT$59,MATCH("Litter og dødt ved",'Modeller - CO2'!$A$4:$A$59,0),(EB$3-$F43)/5+1)))*$D43*$G43),0)</f>
        <v>0</v>
      </c>
      <c r="ED43" s="67" cm="1">
        <f t="array" ref="ED43">IF($P43="ja",(IF(EC$3-$F43&lt;0,0,IF(EC$3-$F43&gt;200,0,INDEX('Modeller - CO2'!$F$4:$AT$59,MATCH("Litter og dødt ved",'Modeller - CO2'!$A$4:$A$59,0),(EC$3-$F43)/5+1)))*$D43*$G43),0)</f>
        <v>0</v>
      </c>
      <c r="EE43" s="67" cm="1">
        <f t="array" ref="EE43">IF($P43="ja",(IF(ED$3-$F43&lt;0,0,IF(ED$3-$F43&gt;200,0,INDEX('Modeller - CO2'!$F$4:$AT$59,MATCH("Litter og dødt ved",'Modeller - CO2'!$A$4:$A$59,0),(ED$3-$F43)/5+1)))*$D43*$G43),0)</f>
        <v>0</v>
      </c>
      <c r="EF43" s="67" cm="1">
        <f t="array" ref="EF43">IF($P43="ja",(IF(EE$3-$F43&lt;0,0,IF(EE$3-$F43&gt;200,0,INDEX('Modeller - CO2'!$F$4:$AT$59,MATCH("Litter og dødt ved",'Modeller - CO2'!$A$4:$A$59,0),(EE$3-$F43)/5+1)))*$D43*$G43),0)</f>
        <v>0</v>
      </c>
      <c r="EG43" s="67" cm="1">
        <f t="array" ref="EG43">IF($P43="ja",(IF(EF$3-$F43&lt;0,0,IF(EF$3-$F43&gt;200,0,INDEX('Modeller - CO2'!$F$4:$AT$59,MATCH("Litter og dødt ved",'Modeller - CO2'!$A$4:$A$59,0),(EF$3-$F43)/5+1)))*$D43*$G43),0)</f>
        <v>0</v>
      </c>
      <c r="EH43" s="67" cm="1">
        <f t="array" ref="EH43">IF($P43="ja",(IF(EG$3-$F43&lt;0,0,IF(EG$3-$F43&gt;200,0,INDEX('Modeller - CO2'!$F$4:$AT$59,MATCH("Litter og dødt ved",'Modeller - CO2'!$A$4:$A$59,0),(EG$3-$F43)/5+1)))*$D43*$G43),0)</f>
        <v>0</v>
      </c>
      <c r="EI43" s="67" cm="1">
        <f t="array" ref="EI43">IF($P43="ja",(IF(EH$3-$F43&lt;0,0,IF(EH$3-$F43&gt;200,0,INDEX('Modeller - CO2'!$F$4:$AT$59,MATCH("Litter og dødt ved",'Modeller - CO2'!$A$4:$A$59,0),(EH$3-$F43)/5+1)))*$D43*$G43),0)</f>
        <v>0</v>
      </c>
      <c r="EJ43" s="67" cm="1">
        <f t="array" ref="EJ43">IF($P43="ja",(IF(EI$3-$F43&lt;0,0,IF(EI$3-$F43&gt;200,0,INDEX('Modeller - CO2'!$F$4:$AT$59,MATCH("Litter og dødt ved",'Modeller - CO2'!$A$4:$A$59,0),(EI$3-$F43)/5+1)))*$D43*$G43),0)</f>
        <v>0</v>
      </c>
      <c r="EK43" s="67" cm="1">
        <f t="array" ref="EK43">IF($P43="ja",(IF(EJ$3-$F43&lt;0,0,IF(EJ$3-$F43&gt;200,0,INDEX('Modeller - CO2'!$F$4:$AT$59,MATCH("Litter og dødt ved",'Modeller - CO2'!$A$4:$A$59,0),(EJ$3-$F43)/5+1)))*$D43*$G43),0)</f>
        <v>0</v>
      </c>
      <c r="EL43" s="67" cm="1">
        <f t="array" ref="EL43">IF($P43="ja",(IF(EK$3-$F43&lt;0,0,IF(EK$3-$F43&gt;200,0,INDEX('Modeller - CO2'!$F$4:$AT$59,MATCH("Litter og dødt ved",'Modeller - CO2'!$A$4:$A$59,0),(EK$3-$F43)/5+1)))*$D43*$G43),0)</f>
        <v>0</v>
      </c>
      <c r="EM43" s="67" cm="1">
        <f t="array" ref="EM43">IF($P43="ja",(IF(EL$3-$F43&lt;0,0,IF(EL$3-$F43&gt;200,0,INDEX('Modeller - CO2'!$F$4:$AT$59,MATCH("Litter og dødt ved",'Modeller - CO2'!$A$4:$A$59,0),(EL$3-$F43)/5+1)))*$D43*$G43),0)</f>
        <v>0</v>
      </c>
      <c r="EN43" s="67" cm="1">
        <f t="array" ref="EN43">IF($P43="ja",(IF(EM$3-$F43&lt;0,0,IF(EM$3-$F43&gt;200,0,INDEX('Modeller - CO2'!$F$4:$AT$59,MATCH("Litter og dødt ved",'Modeller - CO2'!$A$4:$A$59,0),(EM$3-$F43)/5+1)))*$D43*$G43),0)</f>
        <v>0</v>
      </c>
    </row>
    <row r="44" spans="2:144" ht="16.2" thickBot="1" x14ac:dyDescent="0.35">
      <c r="B44" s="66">
        <f>'Stamdata - Projektplan'!B88</f>
        <v>0</v>
      </c>
      <c r="C44" s="66">
        <f>'Stamdata - Projektplan'!C88</f>
        <v>0</v>
      </c>
      <c r="D44" s="66">
        <f>'Stamdata - Projektplan'!D88</f>
        <v>0</v>
      </c>
      <c r="E44" s="66">
        <f>'Stamdata - Projektplan'!E88</f>
        <v>0</v>
      </c>
      <c r="F44" s="66">
        <f>'Stamdata - Projektplan'!G88</f>
        <v>0</v>
      </c>
      <c r="G44" s="66">
        <f>'Stamdata - Projektplan'!H88</f>
        <v>0</v>
      </c>
      <c r="H44" s="66">
        <f>'Stamdata - Projektplan'!I88</f>
        <v>0</v>
      </c>
      <c r="I44" s="66">
        <f>'Stamdata - Projektplan'!J88</f>
        <v>0</v>
      </c>
      <c r="J44" s="450" t="str">
        <f>IFERROR(VLOOKUP(I44,'Modeller - CO2'!$A$4:$C$57,3,FALSE),"")</f>
        <v/>
      </c>
      <c r="K44" s="452" t="str">
        <f>IFERROR(VLOOKUP(I44,'Modeller - CO2'!$A$4:$D$57,4,FALSE),"")</f>
        <v/>
      </c>
      <c r="L44" s="454" t="str">
        <f t="shared" si="80"/>
        <v/>
      </c>
      <c r="M44" s="451" t="str">
        <f>IFERROR(VLOOKUP(I44,'Modeller - CO2'!$A$4:$E$57,5,FALSE),"")</f>
        <v/>
      </c>
      <c r="N44" s="453" t="str">
        <f>IFERROR(D44*M44,"")</f>
        <v/>
      </c>
      <c r="O44" s="63" t="b">
        <f t="shared" si="79"/>
        <v>1</v>
      </c>
      <c r="P44" s="63" t="str">
        <f t="shared" si="82"/>
        <v>Nej</v>
      </c>
      <c r="R44" s="67" cm="1">
        <f t="array" ref="R44">IFERROR((IF(Q$3-$F44&lt;0,0,IF(Q$3-$F44&gt;200,0,INDEX('Modeller - CO2'!$F$4:$AT$59,MATCH('Opgørelse - CO2'!$I44,'Modeller - CO2'!$A$4:$A$59,0),(Q$3-$F44)/5+1)))*$D44*$G44),0)</f>
        <v>0</v>
      </c>
      <c r="S44" s="67" cm="1">
        <f t="array" ref="S44">IFERROR((IF(R$3-$F44&lt;0,0,IF(R$3-$F44&gt;200,0,INDEX('Modeller - CO2'!$F$4:$AT$59,MATCH('Opgørelse - CO2'!$I44,'Modeller - CO2'!$A$4:$A$59,0),(R$3-$F44)/5+1)))*$D44*$G44),0)</f>
        <v>0</v>
      </c>
      <c r="T44" s="67" cm="1">
        <f t="array" ref="T44">IFERROR((IF(S$3-$F44&lt;0,0,IF(S$3-$F44&gt;200,0,INDEX('Modeller - CO2'!$F$4:$AT$59,MATCH('Opgørelse - CO2'!$I44,'Modeller - CO2'!$A$4:$A$59,0),(S$3-$F44)/5+1)))*$D44*$G44),0)</f>
        <v>0</v>
      </c>
      <c r="U44" s="67" cm="1">
        <f t="array" ref="U44">IFERROR((IF(T$3-$F44&lt;0,0,IF(T$3-$F44&gt;200,0,INDEX('Modeller - CO2'!$F$4:$AT$59,MATCH('Opgørelse - CO2'!$I44,'Modeller - CO2'!$A$4:$A$59,0),(T$3-$F44)/5+1)))*$D44*$G44),0)</f>
        <v>0</v>
      </c>
      <c r="V44" s="67" cm="1">
        <f t="array" ref="V44">IFERROR((IF(U$3-$F44&lt;0,0,IF(U$3-$F44&gt;200,0,INDEX('Modeller - CO2'!$F$4:$AT$59,MATCH('Opgørelse - CO2'!$I44,'Modeller - CO2'!$A$4:$A$59,0),(U$3-$F44)/5+1)))*$D44*$G44),0)</f>
        <v>0</v>
      </c>
      <c r="W44" s="67" cm="1">
        <f t="array" ref="W44">IFERROR((IF(V$3-$F44&lt;0,0,IF(V$3-$F44&gt;200,0,INDEX('Modeller - CO2'!$F$4:$AT$59,MATCH('Opgørelse - CO2'!$I44,'Modeller - CO2'!$A$4:$A$59,0),(V$3-$F44)/5+1)))*$D44*$G44),0)</f>
        <v>0</v>
      </c>
      <c r="X44" s="67" cm="1">
        <f t="array" ref="X44">IFERROR((IF(W$3-$F44&lt;0,0,IF(W$3-$F44&gt;200,0,INDEX('Modeller - CO2'!$F$4:$AT$59,MATCH('Opgørelse - CO2'!$I44,'Modeller - CO2'!$A$4:$A$59,0),(W$3-$F44)/5+1)))*$D44*$G44),0)</f>
        <v>0</v>
      </c>
      <c r="Y44" s="67" cm="1">
        <f t="array" ref="Y44">IFERROR((IF(X$3-$F44&lt;0,0,IF(X$3-$F44&gt;200,0,INDEX('Modeller - CO2'!$F$4:$AT$59,MATCH('Opgørelse - CO2'!$I44,'Modeller - CO2'!$A$4:$A$59,0),(X$3-$F44)/5+1)))*$D44*$G44),0)</f>
        <v>0</v>
      </c>
      <c r="Z44" s="67" cm="1">
        <f t="array" ref="Z44">IFERROR((IF(Y$3-$F44&lt;0,0,IF(Y$3-$F44&gt;200,0,INDEX('Modeller - CO2'!$F$4:$AT$59,MATCH('Opgørelse - CO2'!$I44,'Modeller - CO2'!$A$4:$A$59,0),(Y$3-$F44)/5+1)))*$D44*$G44),0)</f>
        <v>0</v>
      </c>
      <c r="AA44" s="67" cm="1">
        <f t="array" ref="AA44">IFERROR((IF(Z$3-$F44&lt;0,0,IF(Z$3-$F44&gt;200,0,INDEX('Modeller - CO2'!$F$4:$AT$59,MATCH('Opgørelse - CO2'!$I44,'Modeller - CO2'!$A$4:$A$59,0),(Z$3-$F44)/5+1)))*$D44*$G44),0)</f>
        <v>0</v>
      </c>
      <c r="AB44" s="67" cm="1">
        <f t="array" ref="AB44">IFERROR((IF(AA$3-$F44&lt;0,0,IF(AA$3-$F44&gt;200,0,INDEX('Modeller - CO2'!$F$4:$AT$59,MATCH('Opgørelse - CO2'!$I44,'Modeller - CO2'!$A$4:$A$59,0),(AA$3-$F44)/5+1)))*$D44*$G44),0)</f>
        <v>0</v>
      </c>
      <c r="AC44" s="67" cm="1">
        <f t="array" ref="AC44">IFERROR((IF(AB$3-$F44&lt;0,0,IF(AB$3-$F44&gt;200,0,INDEX('Modeller - CO2'!$F$4:$AT$59,MATCH('Opgørelse - CO2'!$I44,'Modeller - CO2'!$A$4:$A$59,0),(AB$3-$F44)/5+1)))*$D44*$G44),0)</f>
        <v>0</v>
      </c>
      <c r="AD44" s="67" cm="1">
        <f t="array" ref="AD44">IFERROR((IF(AC$3-$F44&lt;0,0,IF(AC$3-$F44&gt;200,0,INDEX('Modeller - CO2'!$F$4:$AT$59,MATCH('Opgørelse - CO2'!$I44,'Modeller - CO2'!$A$4:$A$59,0),(AC$3-$F44)/5+1)))*$D44*$G44),0)</f>
        <v>0</v>
      </c>
      <c r="AE44" s="67" cm="1">
        <f t="array" ref="AE44">IFERROR((IF(AD$3-$F44&lt;0,0,IF(AD$3-$F44&gt;200,0,INDEX('Modeller - CO2'!$F$4:$AT$59,MATCH('Opgørelse - CO2'!$I44,'Modeller - CO2'!$A$4:$A$59,0),(AD$3-$F44)/5+1)))*$D44*$G44),0)</f>
        <v>0</v>
      </c>
      <c r="AF44" s="67" cm="1">
        <f t="array" ref="AF44">IFERROR((IF(AE$3-$F44&lt;0,0,IF(AE$3-$F44&gt;200,0,INDEX('Modeller - CO2'!$F$4:$AT$59,MATCH('Opgørelse - CO2'!$I44,'Modeller - CO2'!$A$4:$A$59,0),(AE$3-$F44)/5+1)))*$D44*$G44),0)</f>
        <v>0</v>
      </c>
      <c r="AG44" s="67" cm="1">
        <f t="array" ref="AG44">IFERROR((IF(AF$3-$F44&lt;0,0,IF(AF$3-$F44&gt;200,0,INDEX('Modeller - CO2'!$F$4:$AT$59,MATCH('Opgørelse - CO2'!$I44,'Modeller - CO2'!$A$4:$A$59,0),(AF$3-$F44)/5+1)))*$D44*$G44),0)</f>
        <v>0</v>
      </c>
      <c r="AH44" s="67" cm="1">
        <f t="array" ref="AH44">IFERROR((IF(AG$3-$F44&lt;0,0,IF(AG$3-$F44&gt;200,0,INDEX('Modeller - CO2'!$F$4:$AT$59,MATCH('Opgørelse - CO2'!$I44,'Modeller - CO2'!$A$4:$A$59,0),(AG$3-$F44)/5+1)))*$D44*$G44),0)</f>
        <v>0</v>
      </c>
      <c r="AI44" s="67" cm="1">
        <f t="array" ref="AI44">IFERROR((IF(AH$3-$F44&lt;0,0,IF(AH$3-$F44&gt;200,0,INDEX('Modeller - CO2'!$F$4:$AT$59,MATCH('Opgørelse - CO2'!$I44,'Modeller - CO2'!$A$4:$A$59,0),(AH$3-$F44)/5+1)))*$D44*$G44),0)</f>
        <v>0</v>
      </c>
      <c r="AJ44" s="67" cm="1">
        <f t="array" ref="AJ44">IFERROR((IF(AI$3-$F44&lt;0,0,IF(AI$3-$F44&gt;200,0,INDEX('Modeller - CO2'!$F$4:$AT$59,MATCH('Opgørelse - CO2'!$I44,'Modeller - CO2'!$A$4:$A$59,0),(AI$3-$F44)/5+1)))*$D44*$G44),0)</f>
        <v>0</v>
      </c>
      <c r="AK44" s="67" cm="1">
        <f t="array" ref="AK44">IFERROR((IF(AJ$3-$F44&lt;0,0,IF(AJ$3-$F44&gt;200,0,INDEX('Modeller - CO2'!$F$4:$AT$59,MATCH('Opgørelse - CO2'!$I44,'Modeller - CO2'!$A$4:$A$59,0),(AJ$3-$F44)/5+1)))*$D44*$G44),0)</f>
        <v>0</v>
      </c>
      <c r="AL44" s="67" cm="1">
        <f t="array" ref="AL44">IFERROR((IF(AK$3-$F44&lt;0,0,IF(AK$3-$F44&gt;200,0,INDEX('Modeller - CO2'!$F$4:$AT$59,MATCH('Opgørelse - CO2'!$I44,'Modeller - CO2'!$A$4:$A$59,0),(AK$3-$F44)/5+1)))*$D44*$G44),0)</f>
        <v>0</v>
      </c>
      <c r="AM44" s="67" cm="1">
        <f t="array" ref="AM44">IFERROR((IF(AL$3-$F44&lt;0,0,IF(AL$3-$F44&gt;200,0,INDEX('Modeller - CO2'!$F$4:$AT$59,MATCH('Opgørelse - CO2'!$I44,'Modeller - CO2'!$A$4:$A$59,0),(AL$3-$F44)/5+1)))*$D44*$G44),0)</f>
        <v>0</v>
      </c>
      <c r="AN44" s="67" cm="1">
        <f t="array" ref="AN44">IFERROR((IF(AM$3-$F44&lt;0,0,IF(AM$3-$F44&gt;200,0,INDEX('Modeller - CO2'!$F$4:$AT$59,MATCH('Opgørelse - CO2'!$I44,'Modeller - CO2'!$A$4:$A$59,0),(AM$3-$F44)/5+1)))*$D44*$G44),0)</f>
        <v>0</v>
      </c>
      <c r="AO44" s="67" cm="1">
        <f t="array" ref="AO44">IFERROR((IF(AN$3-$F44&lt;0,0,IF(AN$3-$F44&gt;200,0,INDEX('Modeller - CO2'!$F$4:$AT$59,MATCH('Opgørelse - CO2'!$I44,'Modeller - CO2'!$A$4:$A$59,0),(AN$3-$F44)/5+1)))*$D44*$G44),0)</f>
        <v>0</v>
      </c>
      <c r="AP44" s="67" cm="1">
        <f t="array" ref="AP44">IFERROR((IF(AO$3-$F44&lt;0,0,IF(AO$3-$F44&gt;200,0,INDEX('Modeller - CO2'!$F$4:$AT$59,MATCH('Opgørelse - CO2'!$I44,'Modeller - CO2'!$A$4:$A$59,0),(AO$3-$F44)/5+1)))*$D44*$G44),0)</f>
        <v>0</v>
      </c>
      <c r="AQ44" s="67" cm="1">
        <f t="array" ref="AQ44">IFERROR((IF(AP$3-$F44&lt;0,0,IF(AP$3-$F44&gt;200,0,INDEX('Modeller - CO2'!$F$4:$AT$59,MATCH('Opgørelse - CO2'!$I44,'Modeller - CO2'!$A$4:$A$59,0),(AP$3-$F44)/5+1)))*$D44*$G44),0)</f>
        <v>0</v>
      </c>
      <c r="AR44" s="67" cm="1">
        <f t="array" ref="AR44">IFERROR((IF(AQ$3-$F44&lt;0,0,IF(AQ$3-$F44&gt;200,0,INDEX('Modeller - CO2'!$F$4:$AT$59,MATCH('Opgørelse - CO2'!$I44,'Modeller - CO2'!$A$4:$A$59,0),(AQ$3-$F44)/5+1)))*$D44*$G44),0)</f>
        <v>0</v>
      </c>
      <c r="AS44" s="67" cm="1">
        <f t="array" ref="AS44">IFERROR((IF(AR$3-$F44&lt;0,0,IF(AR$3-$F44&gt;200,0,INDEX('Modeller - CO2'!$F$4:$AT$59,MATCH('Opgørelse - CO2'!$I44,'Modeller - CO2'!$A$4:$A$59,0),(AR$3-$F44)/5+1)))*$D44*$G44),0)</f>
        <v>0</v>
      </c>
      <c r="AT44" s="67" cm="1">
        <f t="array" ref="AT44">IFERROR((IF(AS$3-$F44&lt;0,0,IF(AS$3-$F44&gt;200,0,INDEX('Modeller - CO2'!$F$4:$AT$59,MATCH('Opgørelse - CO2'!$I44,'Modeller - CO2'!$A$4:$A$59,0),(AS$3-$F44)/5+1)))*$D44*$G44),0)</f>
        <v>0</v>
      </c>
      <c r="AU44" s="67" cm="1">
        <f t="array" ref="AU44">IFERROR((IF(AT$3-$F44&lt;0,0,IF(AT$3-$F44&gt;200,0,INDEX('Modeller - CO2'!$F$4:$AT$59,MATCH('Opgørelse - CO2'!$I44,'Modeller - CO2'!$A$4:$A$59,0),(AT$3-$F44)/5+1)))*$D44*$G44),0)</f>
        <v>0</v>
      </c>
      <c r="AV44" s="67" cm="1">
        <f t="array" ref="AV44">IFERROR((IF(AU$3-$F44&lt;0,0,IF(AU$3-$F44&gt;200,0,INDEX('Modeller - CO2'!$F$4:$AT$59,MATCH('Opgørelse - CO2'!$I44,'Modeller - CO2'!$A$4:$A$59,0),(AU$3-$F44)/5+1)))*$D44*$G44),0)</f>
        <v>0</v>
      </c>
      <c r="AW44" s="67" cm="1">
        <f t="array" ref="AW44">IFERROR((IF(AV$3-$F44&lt;0,0,IF(AV$3-$F44&gt;200,0,INDEX('Modeller - CO2'!$F$4:$AT$59,MATCH('Opgørelse - CO2'!$I44,'Modeller - CO2'!$A$4:$A$59,0),(AV$3-$F44)/5+1)))*$D44*$G44),0)</f>
        <v>0</v>
      </c>
      <c r="AX44" s="67" cm="1">
        <f t="array" ref="AX44">IFERROR((IF(AW$3-$F44&lt;0,0,IF(AW$3-$F44&gt;200,0,INDEX('Modeller - CO2'!$F$4:$AT$59,MATCH('Opgørelse - CO2'!$I44,'Modeller - CO2'!$A$4:$A$59,0),(AW$3-$F44)/5+1)))*$D44*$G44),0)</f>
        <v>0</v>
      </c>
      <c r="AY44" s="67" cm="1">
        <f t="array" ref="AY44">IFERROR((IF(AX$3-$F44&lt;0,0,IF(AX$3-$F44&gt;200,0,INDEX('Modeller - CO2'!$F$4:$AT$59,MATCH('Opgørelse - CO2'!$I44,'Modeller - CO2'!$A$4:$A$59,0),(AX$3-$F44)/5+1)))*$D44*$G44),0)</f>
        <v>0</v>
      </c>
      <c r="AZ44" s="67" cm="1">
        <f t="array" ref="AZ44">IFERROR((IF(AY$3-$F44&lt;0,0,IF(AY$3-$F44&gt;200,0,INDEX('Modeller - CO2'!$F$4:$AT$59,MATCH('Opgørelse - CO2'!$I44,'Modeller - CO2'!$A$4:$A$59,0),(AY$3-$F44)/5+1)))*$D44*$G44),0)</f>
        <v>0</v>
      </c>
      <c r="BA44" s="67" cm="1">
        <f t="array" ref="BA44">IFERROR((IF(AZ$3-$F44&lt;0,0,IF(AZ$3-$F44&gt;200,0,INDEX('Modeller - CO2'!$F$4:$AT$59,MATCH('Opgørelse - CO2'!$I44,'Modeller - CO2'!$A$4:$A$59,0),(AZ$3-$F44)/5+1)))*$D44*$G44),0)</f>
        <v>0</v>
      </c>
      <c r="BB44" s="67" cm="1">
        <f t="array" ref="BB44">IFERROR((IF(BA$3-$F44&lt;0,0,IF(BA$3-$F44&gt;200,0,INDEX('Modeller - CO2'!$F$4:$AT$59,MATCH('Opgørelse - CO2'!$I44,'Modeller - CO2'!$A$4:$A$59,0),(BA$3-$F44)/5+1)))*$D44*$G44),0)</f>
        <v>0</v>
      </c>
      <c r="BC44" s="67" cm="1">
        <f t="array" ref="BC44">IFERROR((IF(BB$3-$F44&lt;0,0,IF(BB$3-$F44&gt;200,0,INDEX('Modeller - CO2'!$F$4:$AT$59,MATCH('Opgørelse - CO2'!$I44,'Modeller - CO2'!$A$4:$A$59,0),(BB$3-$F44)/5+1)))*$D44*$G44),0)</f>
        <v>0</v>
      </c>
      <c r="BD44" s="67" cm="1">
        <f t="array" ref="BD44">IFERROR((IF(BC$3-$F44&lt;0,0,IF(BC$3-$F44&gt;200,0,INDEX('Modeller - CO2'!$F$4:$AT$59,MATCH('Opgørelse - CO2'!$I44,'Modeller - CO2'!$A$4:$A$59,0),(BC$3-$F44)/5+1)))*$D44*$G44),0)</f>
        <v>0</v>
      </c>
      <c r="BE44" s="67" cm="1">
        <f t="array" ref="BE44">IFERROR((IF(BD$3-$F44&lt;0,0,IF(BD$3-$F44&gt;200,0,INDEX('Modeller - CO2'!$F$4:$AT$59,MATCH('Opgørelse - CO2'!$I44,'Modeller - CO2'!$A$4:$A$59,0),(BD$3-$F44)/5+1)))*$D44*$G44),0)</f>
        <v>0</v>
      </c>
      <c r="BF44" s="67" cm="1">
        <f t="array" ref="BF44">IFERROR((IF(BE$3-$F44&lt;0,0,IF(BE$3-$F44&gt;200,0,INDEX('Modeller - CO2'!$F$4:$AT$59,MATCH('Opgørelse - CO2'!$I44,'Modeller - CO2'!$A$4:$A$59,0),(BE$3-$F44)/5+1)))*$D44*$G44),0)</f>
        <v>0</v>
      </c>
      <c r="BI44" s="67" cm="1">
        <f t="array" ref="BI44">IF($H44="ja",(IF(Q$3-$F44&lt;0,0,IF(Q$3-$F44&gt;200,0,INDEX('Modeller - CO2'!$F$4:$AT$59,MATCH("Jordbund",'Modeller - CO2'!$A$4:$A$59,0),(Q$3-$F44)/5+1)))*$D44*$G44),0)</f>
        <v>0</v>
      </c>
      <c r="BJ44" s="67" cm="1">
        <f t="array" ref="BJ44">IF($H44="ja",(IF(R$3-$F44&lt;0,0,IF(R$3-$F44&gt;200,0,INDEX('Modeller - CO2'!$F$4:$AT$59,MATCH("Jordbund",'Modeller - CO2'!$A$4:$A$59,0),(R$3-$F44)/5+1)))*$D44*$G44),0)</f>
        <v>0</v>
      </c>
      <c r="BK44" s="67" cm="1">
        <f t="array" ref="BK44">IF($H44="ja",(IF(S$3-$F44&lt;0,0,IF(S$3-$F44&gt;200,0,INDEX('Modeller - CO2'!$F$4:$AT$59,MATCH("Jordbund",'Modeller - CO2'!$A$4:$A$59,0),(S$3-$F44)/5+1)))*$D44*$G44),0)</f>
        <v>0</v>
      </c>
      <c r="BL44" s="67" cm="1">
        <f t="array" ref="BL44">IF($H44="ja",(IF(T$3-$F44&lt;0,0,IF(T$3-$F44&gt;200,0,INDEX('Modeller - CO2'!$F$4:$AT$59,MATCH("Jordbund",'Modeller - CO2'!$A$4:$A$59,0),(T$3-$F44)/5+1)))*$D44*$G44),0)</f>
        <v>0</v>
      </c>
      <c r="BM44" s="67" cm="1">
        <f t="array" ref="BM44">IF($H44="ja",(IF(U$3-$F44&lt;0,0,IF(U$3-$F44&gt;200,0,INDEX('Modeller - CO2'!$F$4:$AT$59,MATCH("Jordbund",'Modeller - CO2'!$A$4:$A$59,0),(U$3-$F44)/5+1)))*$D44*$G44),0)</f>
        <v>0</v>
      </c>
      <c r="BN44" s="67" cm="1">
        <f t="array" ref="BN44">IF($H44="ja",(IF(V$3-$F44&lt;0,0,IF(V$3-$F44&gt;200,0,INDEX('Modeller - CO2'!$F$4:$AT$59,MATCH("Jordbund",'Modeller - CO2'!$A$4:$A$59,0),(V$3-$F44)/5+1)))*$D44*$G44),0)</f>
        <v>0</v>
      </c>
      <c r="BO44" s="67" cm="1">
        <f t="array" ref="BO44">IF($H44="ja",(IF(W$3-$F44&lt;0,0,IF(W$3-$F44&gt;200,0,INDEX('Modeller - CO2'!$F$4:$AT$59,MATCH("Jordbund",'Modeller - CO2'!$A$4:$A$59,0),(W$3-$F44)/5+1)))*$D44*$G44),0)</f>
        <v>0</v>
      </c>
      <c r="BP44" s="67" cm="1">
        <f t="array" ref="BP44">IF($H44="ja",(IF(X$3-$F44&lt;0,0,IF(X$3-$F44&gt;200,0,INDEX('Modeller - CO2'!$F$4:$AT$59,MATCH("Jordbund",'Modeller - CO2'!$A$4:$A$59,0),(X$3-$F44)/5+1)))*$D44*$G44),0)</f>
        <v>0</v>
      </c>
      <c r="BQ44" s="67" cm="1">
        <f t="array" ref="BQ44">IF($H44="ja",(IF(Y$3-$F44&lt;0,0,IF(Y$3-$F44&gt;200,0,INDEX('Modeller - CO2'!$F$4:$AT$59,MATCH("Jordbund",'Modeller - CO2'!$A$4:$A$59,0),(Y$3-$F44)/5+1)))*$D44*$G44),0)</f>
        <v>0</v>
      </c>
      <c r="BR44" s="67" cm="1">
        <f t="array" ref="BR44">IF($H44="ja",(IF(Z$3-$F44&lt;0,0,IF(Z$3-$F44&gt;200,0,INDEX('Modeller - CO2'!$F$4:$AT$59,MATCH("Jordbund",'Modeller - CO2'!$A$4:$A$59,0),(Z$3-$F44)/5+1)))*$D44*$G44),0)</f>
        <v>0</v>
      </c>
      <c r="BS44" s="67" cm="1">
        <f t="array" ref="BS44">IF($H44="ja",(IF(AA$3-$F44&lt;0,0,IF(AA$3-$F44&gt;200,0,INDEX('Modeller - CO2'!$F$4:$AT$59,MATCH("Jordbund",'Modeller - CO2'!$A$4:$A$59,0),(AA$3-$F44)/5+1)))*$D44*$G44),0)</f>
        <v>0</v>
      </c>
      <c r="BT44" s="67" cm="1">
        <f t="array" ref="BT44">IF($H44="ja",(IF(AB$3-$F44&lt;0,0,IF(AB$3-$F44&gt;200,0,INDEX('Modeller - CO2'!$F$4:$AT$59,MATCH("Jordbund",'Modeller - CO2'!$A$4:$A$59,0),(AB$3-$F44)/5+1)))*$D44*$G44),0)</f>
        <v>0</v>
      </c>
      <c r="BU44" s="67" cm="1">
        <f t="array" ref="BU44">IF($H44="ja",(IF(AC$3-$F44&lt;0,0,IF(AC$3-$F44&gt;200,0,INDEX('Modeller - CO2'!$F$4:$AT$59,MATCH("Jordbund",'Modeller - CO2'!$A$4:$A$59,0),(AC$3-$F44)/5+1)))*$D44*$G44),0)</f>
        <v>0</v>
      </c>
      <c r="BV44" s="67" cm="1">
        <f t="array" ref="BV44">IF($H44="ja",(IF(AD$3-$F44&lt;0,0,IF(AD$3-$F44&gt;200,0,INDEX('Modeller - CO2'!$F$4:$AT$59,MATCH("Jordbund",'Modeller - CO2'!$A$4:$A$59,0),(AD$3-$F44)/5+1)))*$D44*$G44),0)</f>
        <v>0</v>
      </c>
      <c r="BW44" s="67" cm="1">
        <f t="array" ref="BW44">IF($H44="ja",(IF(AE$3-$F44&lt;0,0,IF(AE$3-$F44&gt;200,0,INDEX('Modeller - CO2'!$F$4:$AT$59,MATCH("Jordbund",'Modeller - CO2'!$A$4:$A$59,0),(AE$3-$F44)/5+1)))*$D44*$G44),0)</f>
        <v>0</v>
      </c>
      <c r="BX44" s="67" cm="1">
        <f t="array" ref="BX44">IF($H44="ja",(IF(AF$3-$F44&lt;0,0,IF(AF$3-$F44&gt;200,0,INDEX('Modeller - CO2'!$F$4:$AT$59,MATCH("Jordbund",'Modeller - CO2'!$A$4:$A$59,0),(AF$3-$F44)/5+1)))*$D44*$G44),0)</f>
        <v>0</v>
      </c>
      <c r="BY44" s="67" cm="1">
        <f t="array" ref="BY44">IF($H44="ja",(IF(AG$3-$F44&lt;0,0,IF(AG$3-$F44&gt;200,0,INDEX('Modeller - CO2'!$F$4:$AT$59,MATCH("Jordbund",'Modeller - CO2'!$A$4:$A$59,0),(AG$3-$F44)/5+1)))*$D44*$G44),0)</f>
        <v>0</v>
      </c>
      <c r="BZ44" s="67" cm="1">
        <f t="array" ref="BZ44">IF($H44="ja",(IF(AH$3-$F44&lt;0,0,IF(AH$3-$F44&gt;200,0,INDEX('Modeller - CO2'!$F$4:$AT$59,MATCH("Jordbund",'Modeller - CO2'!$A$4:$A$59,0),(AH$3-$F44)/5+1)))*$D44*$G44),0)</f>
        <v>0</v>
      </c>
      <c r="CA44" s="67" cm="1">
        <f t="array" ref="CA44">IF($H44="ja",(IF(AI$3-$F44&lt;0,0,IF(AI$3-$F44&gt;200,0,INDEX('Modeller - CO2'!$F$4:$AT$59,MATCH("Jordbund",'Modeller - CO2'!$A$4:$A$59,0),(AI$3-$F44)/5+1)))*$D44*$G44),0)</f>
        <v>0</v>
      </c>
      <c r="CB44" s="67" cm="1">
        <f t="array" ref="CB44">IF($H44="ja",(IF(AJ$3-$F44&lt;0,0,IF(AJ$3-$F44&gt;200,0,INDEX('Modeller - CO2'!$F$4:$AT$59,MATCH("Jordbund",'Modeller - CO2'!$A$4:$A$59,0),(AJ$3-$F44)/5+1)))*$D44*$G44),0)</f>
        <v>0</v>
      </c>
      <c r="CC44" s="67" cm="1">
        <f t="array" ref="CC44">IF($H44="ja",(IF(AK$3-$F44&lt;0,0,IF(AK$3-$F44&gt;200,0,INDEX('Modeller - CO2'!$F$4:$AT$59,MATCH("Jordbund",'Modeller - CO2'!$A$4:$A$59,0),(AK$3-$F44)/5+1)))*$D44*$G44),0)</f>
        <v>0</v>
      </c>
      <c r="CD44" s="67" cm="1">
        <f t="array" ref="CD44">IF($H44="ja",(IF(AL$3-$F44&lt;0,0,IF(AL$3-$F44&gt;200,0,INDEX('Modeller - CO2'!$F$4:$AT$59,MATCH("Jordbund",'Modeller - CO2'!$A$4:$A$59,0),(AL$3-$F44)/5+1)))*$D44*$G44),0)</f>
        <v>0</v>
      </c>
      <c r="CE44" s="67" cm="1">
        <f t="array" ref="CE44">IF($H44="ja",(IF(AM$3-$F44&lt;0,0,IF(AM$3-$F44&gt;200,0,INDEX('Modeller - CO2'!$F$4:$AT$59,MATCH("Jordbund",'Modeller - CO2'!$A$4:$A$59,0),(AM$3-$F44)/5+1)))*$D44*$G44),0)</f>
        <v>0</v>
      </c>
      <c r="CF44" s="67" cm="1">
        <f t="array" ref="CF44">IF($H44="ja",(IF(AN$3-$F44&lt;0,0,IF(AN$3-$F44&gt;200,0,INDEX('Modeller - CO2'!$F$4:$AT$59,MATCH("Jordbund",'Modeller - CO2'!$A$4:$A$59,0),(AN$3-$F44)/5+1)))*$D44*$G44),0)</f>
        <v>0</v>
      </c>
      <c r="CG44" s="67" cm="1">
        <f t="array" ref="CG44">IF($H44="ja",(IF(AO$3-$F44&lt;0,0,IF(AO$3-$F44&gt;200,0,INDEX('Modeller - CO2'!$F$4:$AT$59,MATCH("Jordbund",'Modeller - CO2'!$A$4:$A$59,0),(AO$3-$F44)/5+1)))*$D44*$G44),0)</f>
        <v>0</v>
      </c>
      <c r="CH44" s="67" cm="1">
        <f t="array" ref="CH44">IF($H44="ja",(IF(AP$3-$F44&lt;0,0,IF(AP$3-$F44&gt;200,0,INDEX('Modeller - CO2'!$F$4:$AT$59,MATCH("Jordbund",'Modeller - CO2'!$A$4:$A$59,0),(AP$3-$F44)/5+1)))*$D44*$G44),0)</f>
        <v>0</v>
      </c>
      <c r="CI44" s="67" cm="1">
        <f t="array" ref="CI44">IF($H44="ja",(IF(AQ$3-$F44&lt;0,0,IF(AQ$3-$F44&gt;200,0,INDEX('Modeller - CO2'!$F$4:$AT$59,MATCH("Jordbund",'Modeller - CO2'!$A$4:$A$59,0),(AQ$3-$F44)/5+1)))*$D44*$G44),0)</f>
        <v>0</v>
      </c>
      <c r="CJ44" s="67" cm="1">
        <f t="array" ref="CJ44">IF($H44="ja",(IF(AR$3-$F44&lt;0,0,IF(AR$3-$F44&gt;200,0,INDEX('Modeller - CO2'!$F$4:$AT$59,MATCH("Jordbund",'Modeller - CO2'!$A$4:$A$59,0),(AR$3-$F44)/5+1)))*$D44*$G44),0)</f>
        <v>0</v>
      </c>
      <c r="CK44" s="67" cm="1">
        <f t="array" ref="CK44">IF($H44="ja",(IF(AS$3-$F44&lt;0,0,IF(AS$3-$F44&gt;200,0,INDEX('Modeller - CO2'!$F$4:$AT$59,MATCH("Jordbund",'Modeller - CO2'!$A$4:$A$59,0),(AS$3-$F44)/5+1)))*$D44*$G44),0)</f>
        <v>0</v>
      </c>
      <c r="CL44" s="67" cm="1">
        <f t="array" ref="CL44">IF($H44="ja",(IF(AT$3-$F44&lt;0,0,IF(AT$3-$F44&gt;200,0,INDEX('Modeller - CO2'!$F$4:$AT$59,MATCH("Jordbund",'Modeller - CO2'!$A$4:$A$59,0),(AT$3-$F44)/5+1)))*$D44*$G44),0)</f>
        <v>0</v>
      </c>
      <c r="CM44" s="67" cm="1">
        <f t="array" ref="CM44">IF($H44="ja",(IF(AU$3-$F44&lt;0,0,IF(AU$3-$F44&gt;200,0,INDEX('Modeller - CO2'!$F$4:$AT$59,MATCH("Jordbund",'Modeller - CO2'!$A$4:$A$59,0),(AU$3-$F44)/5+1)))*$D44*$G44),0)</f>
        <v>0</v>
      </c>
      <c r="CN44" s="67" cm="1">
        <f t="array" ref="CN44">IF($H44="ja",(IF(AV$3-$F44&lt;0,0,IF(AV$3-$F44&gt;200,0,INDEX('Modeller - CO2'!$F$4:$AT$59,MATCH("Jordbund",'Modeller - CO2'!$A$4:$A$59,0),(AV$3-$F44)/5+1)))*$D44*$G44),0)</f>
        <v>0</v>
      </c>
      <c r="CO44" s="67" cm="1">
        <f t="array" ref="CO44">IF($H44="ja",(IF(AW$3-$F44&lt;0,0,IF(AW$3-$F44&gt;200,0,INDEX('Modeller - CO2'!$F$4:$AT$59,MATCH("Jordbund",'Modeller - CO2'!$A$4:$A$59,0),(AW$3-$F44)/5+1)))*$D44*$G44),0)</f>
        <v>0</v>
      </c>
      <c r="CP44" s="67" cm="1">
        <f t="array" ref="CP44">IF($H44="ja",(IF(AX$3-$F44&lt;0,0,IF(AX$3-$F44&gt;200,0,INDEX('Modeller - CO2'!$F$4:$AT$59,MATCH("Jordbund",'Modeller - CO2'!$A$4:$A$59,0),(AX$3-$F44)/5+1)))*$D44*$G44),0)</f>
        <v>0</v>
      </c>
      <c r="CQ44" s="67" cm="1">
        <f t="array" ref="CQ44">IF($H44="ja",(IF(AY$3-$F44&lt;0,0,IF(AY$3-$F44&gt;200,0,INDEX('Modeller - CO2'!$F$4:$AT$59,MATCH("Jordbund",'Modeller - CO2'!$A$4:$A$59,0),(AY$3-$F44)/5+1)))*$D44*$G44),0)</f>
        <v>0</v>
      </c>
      <c r="CR44" s="67" cm="1">
        <f t="array" ref="CR44">IF($H44="ja",(IF(AZ$3-$F44&lt;0,0,IF(AZ$3-$F44&gt;200,0,INDEX('Modeller - CO2'!$F$4:$AT$59,MATCH("Jordbund",'Modeller - CO2'!$A$4:$A$59,0),(AZ$3-$F44)/5+1)))*$D44*$G44),0)</f>
        <v>0</v>
      </c>
      <c r="CS44" s="67" cm="1">
        <f t="array" ref="CS44">IF($H44="ja",(IF(BA$3-$F44&lt;0,0,IF(BA$3-$F44&gt;200,0,INDEX('Modeller - CO2'!$F$4:$AT$59,MATCH("Jordbund",'Modeller - CO2'!$A$4:$A$59,0),(BA$3-$F44)/5+1)))*$D44*$G44),0)</f>
        <v>0</v>
      </c>
      <c r="CT44" s="67" cm="1">
        <f t="array" ref="CT44">IF($H44="ja",(IF(BB$3-$F44&lt;0,0,IF(BB$3-$F44&gt;200,0,INDEX('Modeller - CO2'!$F$4:$AT$59,MATCH("Jordbund",'Modeller - CO2'!$A$4:$A$59,0),(BB$3-$F44)/5+1)))*$D44*$G44),0)</f>
        <v>0</v>
      </c>
      <c r="CU44" s="67" cm="1">
        <f t="array" ref="CU44">IF($H44="ja",(IF(BC$3-$F44&lt;0,0,IF(BC$3-$F44&gt;200,0,INDEX('Modeller - CO2'!$F$4:$AT$59,MATCH("Jordbund",'Modeller - CO2'!$A$4:$A$59,0),(BC$3-$F44)/5+1)))*$D44*$G44),0)</f>
        <v>0</v>
      </c>
      <c r="CV44" s="67" cm="1">
        <f t="array" ref="CV44">IF($H44="ja",(IF(BD$3-$F44&lt;0,0,IF(BD$3-$F44&gt;200,0,INDEX('Modeller - CO2'!$F$4:$AT$59,MATCH("Jordbund",'Modeller - CO2'!$A$4:$A$59,0),(BD$3-$F44)/5+1)))*$D44*$G44),0)</f>
        <v>0</v>
      </c>
      <c r="CW44" s="67" cm="1">
        <f t="array" ref="CW44">IF($H44="ja",(IF(BE$3-$F44&lt;0,0,IF(BE$3-$F44&gt;200,0,INDEX('Modeller - CO2'!$F$4:$AT$59,MATCH("Jordbund",'Modeller - CO2'!$A$4:$A$59,0),(BE$3-$F44)/5+1)))*$D44*$G44),0)</f>
        <v>0</v>
      </c>
      <c r="CZ44" s="67" cm="1">
        <f t="array" ref="CZ44">IF($P44="ja",(IF(CY$3-$F44&lt;0,0,IF(CY$3-$F44&gt;200,0,INDEX('Modeller - CO2'!$F$4:$AT$59,MATCH("Litter og dødt ved",'Modeller - CO2'!$A$4:$A$59,0),(CY$3-$F44)/5+1)))*$D44*$G44),0)</f>
        <v>0</v>
      </c>
      <c r="DA44" s="67" cm="1">
        <f t="array" ref="DA44">IF($P44="ja",(IF(CZ$3-$F44&lt;0,0,IF(CZ$3-$F44&gt;200,0,INDEX('Modeller - CO2'!$F$4:$AT$59,MATCH("Litter og dødt ved",'Modeller - CO2'!$A$4:$A$59,0),(CZ$3-$F44)/5+1)))*$D44*$G44),0)</f>
        <v>0</v>
      </c>
      <c r="DB44" s="67" cm="1">
        <f t="array" ref="DB44">IF($P44="ja",(IF(DA$3-$F44&lt;0,0,IF(DA$3-$F44&gt;200,0,INDEX('Modeller - CO2'!$F$4:$AT$59,MATCH("Litter og dødt ved",'Modeller - CO2'!$A$4:$A$59,0),(DA$3-$F44)/5+1)))*$D44*$G44),0)</f>
        <v>0</v>
      </c>
      <c r="DC44" s="67" cm="1">
        <f t="array" ref="DC44">IF($P44="ja",(IF(DB$3-$F44&lt;0,0,IF(DB$3-$F44&gt;200,0,INDEX('Modeller - CO2'!$F$4:$AT$59,MATCH("Litter og dødt ved",'Modeller - CO2'!$A$4:$A$59,0),(DB$3-$F44)/5+1)))*$D44*$G44),0)</f>
        <v>0</v>
      </c>
      <c r="DD44" s="67" cm="1">
        <f t="array" ref="DD44">IF($P44="ja",(IF(DC$3-$F44&lt;0,0,IF(DC$3-$F44&gt;200,0,INDEX('Modeller - CO2'!$F$4:$AT$59,MATCH("Litter og dødt ved",'Modeller - CO2'!$A$4:$A$59,0),(DC$3-$F44)/5+1)))*$D44*$G44),0)</f>
        <v>0</v>
      </c>
      <c r="DE44" s="67" cm="1">
        <f t="array" ref="DE44">IF($P44="ja",(IF(DD$3-$F44&lt;0,0,IF(DD$3-$F44&gt;200,0,INDEX('Modeller - CO2'!$F$4:$AT$59,MATCH("Litter og dødt ved",'Modeller - CO2'!$A$4:$A$59,0),(DD$3-$F44)/5+1)))*$D44*$G44),0)</f>
        <v>0</v>
      </c>
      <c r="DF44" s="67" cm="1">
        <f t="array" ref="DF44">IF($P44="ja",(IF(DE$3-$F44&lt;0,0,IF(DE$3-$F44&gt;200,0,INDEX('Modeller - CO2'!$F$4:$AT$59,MATCH("Litter og dødt ved",'Modeller - CO2'!$A$4:$A$59,0),(DE$3-$F44)/5+1)))*$D44*$G44),0)</f>
        <v>0</v>
      </c>
      <c r="DG44" s="67" cm="1">
        <f t="array" ref="DG44">IF($P44="ja",(IF(DF$3-$F44&lt;0,0,IF(DF$3-$F44&gt;200,0,INDEX('Modeller - CO2'!$F$4:$AT$59,MATCH("Litter og dødt ved",'Modeller - CO2'!$A$4:$A$59,0),(DF$3-$F44)/5+1)))*$D44*$G44),0)</f>
        <v>0</v>
      </c>
      <c r="DH44" s="67" cm="1">
        <f t="array" ref="DH44">IF($P44="ja",(IF(DG$3-$F44&lt;0,0,IF(DG$3-$F44&gt;200,0,INDEX('Modeller - CO2'!$F$4:$AT$59,MATCH("Litter og dødt ved",'Modeller - CO2'!$A$4:$A$59,0),(DG$3-$F44)/5+1)))*$D44*$G44),0)</f>
        <v>0</v>
      </c>
      <c r="DI44" s="67" cm="1">
        <f t="array" ref="DI44">IF($P44="ja",(IF(DH$3-$F44&lt;0,0,IF(DH$3-$F44&gt;200,0,INDEX('Modeller - CO2'!$F$4:$AT$59,MATCH("Litter og dødt ved",'Modeller - CO2'!$A$4:$A$59,0),(DH$3-$F44)/5+1)))*$D44*$G44),0)</f>
        <v>0</v>
      </c>
      <c r="DJ44" s="67" cm="1">
        <f t="array" ref="DJ44">IF($P44="ja",(IF(DI$3-$F44&lt;0,0,IF(DI$3-$F44&gt;200,0,INDEX('Modeller - CO2'!$F$4:$AT$59,MATCH("Litter og dødt ved",'Modeller - CO2'!$A$4:$A$59,0),(DI$3-$F44)/5+1)))*$D44*$G44),0)</f>
        <v>0</v>
      </c>
      <c r="DK44" s="67" cm="1">
        <f t="array" ref="DK44">IF($P44="ja",(IF(DJ$3-$F44&lt;0,0,IF(DJ$3-$F44&gt;200,0,INDEX('Modeller - CO2'!$F$4:$AT$59,MATCH("Litter og dødt ved",'Modeller - CO2'!$A$4:$A$59,0),(DJ$3-$F44)/5+1)))*$D44*$G44),0)</f>
        <v>0</v>
      </c>
      <c r="DL44" s="67" cm="1">
        <f t="array" ref="DL44">IF($P44="ja",(IF(DK$3-$F44&lt;0,0,IF(DK$3-$F44&gt;200,0,INDEX('Modeller - CO2'!$F$4:$AT$59,MATCH("Litter og dødt ved",'Modeller - CO2'!$A$4:$A$59,0),(DK$3-$F44)/5+1)))*$D44*$G44),0)</f>
        <v>0</v>
      </c>
      <c r="DM44" s="67" cm="1">
        <f t="array" ref="DM44">IF($P44="ja",(IF(DL$3-$F44&lt;0,0,IF(DL$3-$F44&gt;200,0,INDEX('Modeller - CO2'!$F$4:$AT$59,MATCH("Litter og dødt ved",'Modeller - CO2'!$A$4:$A$59,0),(DL$3-$F44)/5+1)))*$D44*$G44),0)</f>
        <v>0</v>
      </c>
      <c r="DN44" s="67" cm="1">
        <f t="array" ref="DN44">IF($P44="ja",(IF(DM$3-$F44&lt;0,0,IF(DM$3-$F44&gt;200,0,INDEX('Modeller - CO2'!$F$4:$AT$59,MATCH("Litter og dødt ved",'Modeller - CO2'!$A$4:$A$59,0),(DM$3-$F44)/5+1)))*$D44*$G44),0)</f>
        <v>0</v>
      </c>
      <c r="DO44" s="67" cm="1">
        <f t="array" ref="DO44">IF($P44="ja",(IF(DN$3-$F44&lt;0,0,IF(DN$3-$F44&gt;200,0,INDEX('Modeller - CO2'!$F$4:$AT$59,MATCH("Litter og dødt ved",'Modeller - CO2'!$A$4:$A$59,0),(DN$3-$F44)/5+1)))*$D44*$G44),0)</f>
        <v>0</v>
      </c>
      <c r="DP44" s="67" cm="1">
        <f t="array" ref="DP44">IF($P44="ja",(IF(DO$3-$F44&lt;0,0,IF(DO$3-$F44&gt;200,0,INDEX('Modeller - CO2'!$F$4:$AT$59,MATCH("Litter og dødt ved",'Modeller - CO2'!$A$4:$A$59,0),(DO$3-$F44)/5+1)))*$D44*$G44),0)</f>
        <v>0</v>
      </c>
      <c r="DQ44" s="67" cm="1">
        <f t="array" ref="DQ44">IF($P44="ja",(IF(DP$3-$F44&lt;0,0,IF(DP$3-$F44&gt;200,0,INDEX('Modeller - CO2'!$F$4:$AT$59,MATCH("Litter og dødt ved",'Modeller - CO2'!$A$4:$A$59,0),(DP$3-$F44)/5+1)))*$D44*$G44),0)</f>
        <v>0</v>
      </c>
      <c r="DR44" s="67" cm="1">
        <f t="array" ref="DR44">IF($P44="ja",(IF(DQ$3-$F44&lt;0,0,IF(DQ$3-$F44&gt;200,0,INDEX('Modeller - CO2'!$F$4:$AT$59,MATCH("Litter og dødt ved",'Modeller - CO2'!$A$4:$A$59,0),(DQ$3-$F44)/5+1)))*$D44*$G44),0)</f>
        <v>0</v>
      </c>
      <c r="DS44" s="67" cm="1">
        <f t="array" ref="DS44">IF($P44="ja",(IF(DR$3-$F44&lt;0,0,IF(DR$3-$F44&gt;200,0,INDEX('Modeller - CO2'!$F$4:$AT$59,MATCH("Litter og dødt ved",'Modeller - CO2'!$A$4:$A$59,0),(DR$3-$F44)/5+1)))*$D44*$G44),0)</f>
        <v>0</v>
      </c>
      <c r="DT44" s="67" cm="1">
        <f t="array" ref="DT44">IF($P44="ja",(IF(DS$3-$F44&lt;0,0,IF(DS$3-$F44&gt;200,0,INDEX('Modeller - CO2'!$F$4:$AT$59,MATCH("Litter og dødt ved",'Modeller - CO2'!$A$4:$A$59,0),(DS$3-$F44)/5+1)))*$D44*$G44),0)</f>
        <v>0</v>
      </c>
      <c r="DU44" s="67" cm="1">
        <f t="array" ref="DU44">IF($P44="ja",(IF(DT$3-$F44&lt;0,0,IF(DT$3-$F44&gt;200,0,INDEX('Modeller - CO2'!$F$4:$AT$59,MATCH("Litter og dødt ved",'Modeller - CO2'!$A$4:$A$59,0),(DT$3-$F44)/5+1)))*$D44*$G44),0)</f>
        <v>0</v>
      </c>
      <c r="DV44" s="67" cm="1">
        <f t="array" ref="DV44">IF($P44="ja",(IF(DU$3-$F44&lt;0,0,IF(DU$3-$F44&gt;200,0,INDEX('Modeller - CO2'!$F$4:$AT$59,MATCH("Litter og dødt ved",'Modeller - CO2'!$A$4:$A$59,0),(DU$3-$F44)/5+1)))*$D44*$G44),0)</f>
        <v>0</v>
      </c>
      <c r="DW44" s="67" cm="1">
        <f t="array" ref="DW44">IF($P44="ja",(IF(DV$3-$F44&lt;0,0,IF(DV$3-$F44&gt;200,0,INDEX('Modeller - CO2'!$F$4:$AT$59,MATCH("Litter og dødt ved",'Modeller - CO2'!$A$4:$A$59,0),(DV$3-$F44)/5+1)))*$D44*$G44),0)</f>
        <v>0</v>
      </c>
      <c r="DX44" s="67" cm="1">
        <f t="array" ref="DX44">IF($P44="ja",(IF(DW$3-$F44&lt;0,0,IF(DW$3-$F44&gt;200,0,INDEX('Modeller - CO2'!$F$4:$AT$59,MATCH("Litter og dødt ved",'Modeller - CO2'!$A$4:$A$59,0),(DW$3-$F44)/5+1)))*$D44*$G44),0)</f>
        <v>0</v>
      </c>
      <c r="DY44" s="67" cm="1">
        <f t="array" ref="DY44">IF($P44="ja",(IF(DX$3-$F44&lt;0,0,IF(DX$3-$F44&gt;200,0,INDEX('Modeller - CO2'!$F$4:$AT$59,MATCH("Litter og dødt ved",'Modeller - CO2'!$A$4:$A$59,0),(DX$3-$F44)/5+1)))*$D44*$G44),0)</f>
        <v>0</v>
      </c>
      <c r="DZ44" s="67" cm="1">
        <f t="array" ref="DZ44">IF($P44="ja",(IF(DY$3-$F44&lt;0,0,IF(DY$3-$F44&gt;200,0,INDEX('Modeller - CO2'!$F$4:$AT$59,MATCH("Litter og dødt ved",'Modeller - CO2'!$A$4:$A$59,0),(DY$3-$F44)/5+1)))*$D44*$G44),0)</f>
        <v>0</v>
      </c>
      <c r="EA44" s="67" cm="1">
        <f t="array" ref="EA44">IF($P44="ja",(IF(DZ$3-$F44&lt;0,0,IF(DZ$3-$F44&gt;200,0,INDEX('Modeller - CO2'!$F$4:$AT$59,MATCH("Litter og dødt ved",'Modeller - CO2'!$A$4:$A$59,0),(DZ$3-$F44)/5+1)))*$D44*$G44),0)</f>
        <v>0</v>
      </c>
      <c r="EB44" s="67" cm="1">
        <f t="array" ref="EB44">IF($P44="ja",(IF(EA$3-$F44&lt;0,0,IF(EA$3-$F44&gt;200,0,INDEX('Modeller - CO2'!$F$4:$AT$59,MATCH("Litter og dødt ved",'Modeller - CO2'!$A$4:$A$59,0),(EA$3-$F44)/5+1)))*$D44*$G44),0)</f>
        <v>0</v>
      </c>
      <c r="EC44" s="67" cm="1">
        <f t="array" ref="EC44">IF($P44="ja",(IF(EB$3-$F44&lt;0,0,IF(EB$3-$F44&gt;200,0,INDEX('Modeller - CO2'!$F$4:$AT$59,MATCH("Litter og dødt ved",'Modeller - CO2'!$A$4:$A$59,0),(EB$3-$F44)/5+1)))*$D44*$G44),0)</f>
        <v>0</v>
      </c>
      <c r="ED44" s="67" cm="1">
        <f t="array" ref="ED44">IF($P44="ja",(IF(EC$3-$F44&lt;0,0,IF(EC$3-$F44&gt;200,0,INDEX('Modeller - CO2'!$F$4:$AT$59,MATCH("Litter og dødt ved",'Modeller - CO2'!$A$4:$A$59,0),(EC$3-$F44)/5+1)))*$D44*$G44),0)</f>
        <v>0</v>
      </c>
      <c r="EE44" s="67" cm="1">
        <f t="array" ref="EE44">IF($P44="ja",(IF(ED$3-$F44&lt;0,0,IF(ED$3-$F44&gt;200,0,INDEX('Modeller - CO2'!$F$4:$AT$59,MATCH("Litter og dødt ved",'Modeller - CO2'!$A$4:$A$59,0),(ED$3-$F44)/5+1)))*$D44*$G44),0)</f>
        <v>0</v>
      </c>
      <c r="EF44" s="67" cm="1">
        <f t="array" ref="EF44">IF($P44="ja",(IF(EE$3-$F44&lt;0,0,IF(EE$3-$F44&gt;200,0,INDEX('Modeller - CO2'!$F$4:$AT$59,MATCH("Litter og dødt ved",'Modeller - CO2'!$A$4:$A$59,0),(EE$3-$F44)/5+1)))*$D44*$G44),0)</f>
        <v>0</v>
      </c>
      <c r="EG44" s="67" cm="1">
        <f t="array" ref="EG44">IF($P44="ja",(IF(EF$3-$F44&lt;0,0,IF(EF$3-$F44&gt;200,0,INDEX('Modeller - CO2'!$F$4:$AT$59,MATCH("Litter og dødt ved",'Modeller - CO2'!$A$4:$A$59,0),(EF$3-$F44)/5+1)))*$D44*$G44),0)</f>
        <v>0</v>
      </c>
      <c r="EH44" s="67" cm="1">
        <f t="array" ref="EH44">IF($P44="ja",(IF(EG$3-$F44&lt;0,0,IF(EG$3-$F44&gt;200,0,INDEX('Modeller - CO2'!$F$4:$AT$59,MATCH("Litter og dødt ved",'Modeller - CO2'!$A$4:$A$59,0),(EG$3-$F44)/5+1)))*$D44*$G44),0)</f>
        <v>0</v>
      </c>
      <c r="EI44" s="67" cm="1">
        <f t="array" ref="EI44">IF($P44="ja",(IF(EH$3-$F44&lt;0,0,IF(EH$3-$F44&gt;200,0,INDEX('Modeller - CO2'!$F$4:$AT$59,MATCH("Litter og dødt ved",'Modeller - CO2'!$A$4:$A$59,0),(EH$3-$F44)/5+1)))*$D44*$G44),0)</f>
        <v>0</v>
      </c>
      <c r="EJ44" s="67" cm="1">
        <f t="array" ref="EJ44">IF($P44="ja",(IF(EI$3-$F44&lt;0,0,IF(EI$3-$F44&gt;200,0,INDEX('Modeller - CO2'!$F$4:$AT$59,MATCH("Litter og dødt ved",'Modeller - CO2'!$A$4:$A$59,0),(EI$3-$F44)/5+1)))*$D44*$G44),0)</f>
        <v>0</v>
      </c>
      <c r="EK44" s="67" cm="1">
        <f t="array" ref="EK44">IF($P44="ja",(IF(EJ$3-$F44&lt;0,0,IF(EJ$3-$F44&gt;200,0,INDEX('Modeller - CO2'!$F$4:$AT$59,MATCH("Litter og dødt ved",'Modeller - CO2'!$A$4:$A$59,0),(EJ$3-$F44)/5+1)))*$D44*$G44),0)</f>
        <v>0</v>
      </c>
      <c r="EL44" s="67" cm="1">
        <f t="array" ref="EL44">IF($P44="ja",(IF(EK$3-$F44&lt;0,0,IF(EK$3-$F44&gt;200,0,INDEX('Modeller - CO2'!$F$4:$AT$59,MATCH("Litter og dødt ved",'Modeller - CO2'!$A$4:$A$59,0),(EK$3-$F44)/5+1)))*$D44*$G44),0)</f>
        <v>0</v>
      </c>
      <c r="EM44" s="67" cm="1">
        <f t="array" ref="EM44">IF($P44="ja",(IF(EL$3-$F44&lt;0,0,IF(EL$3-$F44&gt;200,0,INDEX('Modeller - CO2'!$F$4:$AT$59,MATCH("Litter og dødt ved",'Modeller - CO2'!$A$4:$A$59,0),(EL$3-$F44)/5+1)))*$D44*$G44),0)</f>
        <v>0</v>
      </c>
      <c r="EN44" s="67" cm="1">
        <f t="array" ref="EN44">IF($P44="ja",(IF(EM$3-$F44&lt;0,0,IF(EM$3-$F44&gt;200,0,INDEX('Modeller - CO2'!$F$4:$AT$59,MATCH("Litter og dødt ved",'Modeller - CO2'!$A$4:$A$59,0),(EM$3-$F44)/5+1)))*$D44*$G44),0)</f>
        <v>0</v>
      </c>
    </row>
    <row r="45" spans="2:144" ht="13.5" customHeight="1" thickBot="1" x14ac:dyDescent="0.35">
      <c r="B45" s="68"/>
      <c r="C45" s="69"/>
      <c r="D45" s="69">
        <f>SUM(D5:D44)</f>
        <v>0</v>
      </c>
      <c r="E45" s="69"/>
      <c r="F45" s="69"/>
      <c r="G45" s="69"/>
      <c r="H45" s="150"/>
      <c r="I45" s="70"/>
      <c r="L45" s="455">
        <f>SUM(L5:L44)</f>
        <v>0</v>
      </c>
      <c r="M45" s="455"/>
      <c r="N45" s="455">
        <f t="shared" ref="N45" si="83">SUM(N5:N44)</f>
        <v>0</v>
      </c>
      <c r="O45" s="64"/>
      <c r="P45" s="64"/>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row>
    <row r="46" spans="2:144" ht="13.5" customHeight="1" x14ac:dyDescent="0.3">
      <c r="O46" s="64"/>
      <c r="P46" s="64"/>
      <c r="Q46" t="s">
        <v>130</v>
      </c>
      <c r="R46" s="14">
        <f>SUM(R5:R44)</f>
        <v>0</v>
      </c>
      <c r="S46" s="14">
        <f t="shared" ref="S46:BF46" si="84">SUM(S5:S44)</f>
        <v>0</v>
      </c>
      <c r="T46" s="14">
        <f t="shared" si="84"/>
        <v>0</v>
      </c>
      <c r="U46" s="14">
        <f t="shared" si="84"/>
        <v>0</v>
      </c>
      <c r="V46" s="14">
        <f t="shared" si="84"/>
        <v>0</v>
      </c>
      <c r="W46" s="14">
        <f t="shared" si="84"/>
        <v>0</v>
      </c>
      <c r="X46" s="14">
        <f t="shared" si="84"/>
        <v>0</v>
      </c>
      <c r="Y46" s="14">
        <f t="shared" si="84"/>
        <v>0</v>
      </c>
      <c r="Z46" s="14">
        <f t="shared" si="84"/>
        <v>0</v>
      </c>
      <c r="AA46" s="14">
        <f t="shared" si="84"/>
        <v>0</v>
      </c>
      <c r="AB46" s="14">
        <f t="shared" si="84"/>
        <v>0</v>
      </c>
      <c r="AC46" s="14">
        <f t="shared" si="84"/>
        <v>0</v>
      </c>
      <c r="AD46" s="14">
        <f t="shared" si="84"/>
        <v>0</v>
      </c>
      <c r="AE46" s="14">
        <f t="shared" si="84"/>
        <v>0</v>
      </c>
      <c r="AF46" s="14">
        <f t="shared" si="84"/>
        <v>0</v>
      </c>
      <c r="AG46" s="14">
        <f t="shared" si="84"/>
        <v>0</v>
      </c>
      <c r="AH46" s="14">
        <f t="shared" si="84"/>
        <v>0</v>
      </c>
      <c r="AI46" s="14">
        <f t="shared" si="84"/>
        <v>0</v>
      </c>
      <c r="AJ46" s="14">
        <f t="shared" si="84"/>
        <v>0</v>
      </c>
      <c r="AK46" s="14">
        <f t="shared" si="84"/>
        <v>0</v>
      </c>
      <c r="AL46" s="14">
        <f t="shared" si="84"/>
        <v>0</v>
      </c>
      <c r="AM46" s="14">
        <f t="shared" si="84"/>
        <v>0</v>
      </c>
      <c r="AN46" s="14">
        <f t="shared" si="84"/>
        <v>0</v>
      </c>
      <c r="AO46" s="14">
        <f t="shared" si="84"/>
        <v>0</v>
      </c>
      <c r="AP46" s="14">
        <f t="shared" si="84"/>
        <v>0</v>
      </c>
      <c r="AQ46" s="14">
        <f t="shared" si="84"/>
        <v>0</v>
      </c>
      <c r="AR46" s="14">
        <f t="shared" si="84"/>
        <v>0</v>
      </c>
      <c r="AS46" s="14">
        <f t="shared" si="84"/>
        <v>0</v>
      </c>
      <c r="AT46" s="14">
        <f t="shared" si="84"/>
        <v>0</v>
      </c>
      <c r="AU46" s="14">
        <f t="shared" si="84"/>
        <v>0</v>
      </c>
      <c r="AV46" s="14">
        <f t="shared" si="84"/>
        <v>0</v>
      </c>
      <c r="AW46" s="14">
        <f t="shared" si="84"/>
        <v>0</v>
      </c>
      <c r="AX46" s="14">
        <f t="shared" si="84"/>
        <v>0</v>
      </c>
      <c r="AY46" s="14">
        <f t="shared" si="84"/>
        <v>0</v>
      </c>
      <c r="AZ46" s="14">
        <f t="shared" si="84"/>
        <v>0</v>
      </c>
      <c r="BA46" s="14">
        <f t="shared" si="84"/>
        <v>0</v>
      </c>
      <c r="BB46" s="14">
        <f t="shared" si="84"/>
        <v>0</v>
      </c>
      <c r="BC46" s="14">
        <f t="shared" si="84"/>
        <v>0</v>
      </c>
      <c r="BD46" s="14">
        <f t="shared" si="84"/>
        <v>0</v>
      </c>
      <c r="BE46" s="14">
        <f t="shared" si="84"/>
        <v>0</v>
      </c>
      <c r="BF46" s="14">
        <f t="shared" si="84"/>
        <v>0</v>
      </c>
      <c r="BH46" t="s">
        <v>130</v>
      </c>
      <c r="BI46" s="14">
        <f>SUM(BI5:BI44)</f>
        <v>0</v>
      </c>
      <c r="BJ46" s="14">
        <f t="shared" ref="BJ46:CW46" si="85">SUM(BJ5:BJ44)</f>
        <v>0</v>
      </c>
      <c r="BK46" s="14">
        <f t="shared" si="85"/>
        <v>0</v>
      </c>
      <c r="BL46" s="14">
        <f t="shared" si="85"/>
        <v>0</v>
      </c>
      <c r="BM46" s="14">
        <f t="shared" si="85"/>
        <v>0</v>
      </c>
      <c r="BN46" s="14">
        <f t="shared" si="85"/>
        <v>0</v>
      </c>
      <c r="BO46" s="14">
        <f t="shared" si="85"/>
        <v>0</v>
      </c>
      <c r="BP46" s="14">
        <f t="shared" si="85"/>
        <v>0</v>
      </c>
      <c r="BQ46" s="14">
        <f t="shared" si="85"/>
        <v>0</v>
      </c>
      <c r="BR46" s="14">
        <f t="shared" si="85"/>
        <v>0</v>
      </c>
      <c r="BS46" s="14">
        <f t="shared" si="85"/>
        <v>0</v>
      </c>
      <c r="BT46" s="14">
        <f t="shared" si="85"/>
        <v>0</v>
      </c>
      <c r="BU46" s="14">
        <f t="shared" si="85"/>
        <v>0</v>
      </c>
      <c r="BV46" s="14">
        <f t="shared" si="85"/>
        <v>0</v>
      </c>
      <c r="BW46" s="14">
        <f t="shared" si="85"/>
        <v>0</v>
      </c>
      <c r="BX46" s="14">
        <f t="shared" si="85"/>
        <v>0</v>
      </c>
      <c r="BY46" s="14">
        <f t="shared" si="85"/>
        <v>0</v>
      </c>
      <c r="BZ46" s="14">
        <f t="shared" si="85"/>
        <v>0</v>
      </c>
      <c r="CA46" s="14">
        <f t="shared" si="85"/>
        <v>0</v>
      </c>
      <c r="CB46" s="14">
        <f t="shared" si="85"/>
        <v>0</v>
      </c>
      <c r="CC46" s="14">
        <f t="shared" si="85"/>
        <v>0</v>
      </c>
      <c r="CD46" s="14">
        <f t="shared" si="85"/>
        <v>0</v>
      </c>
      <c r="CE46" s="14">
        <f t="shared" si="85"/>
        <v>0</v>
      </c>
      <c r="CF46" s="14">
        <f t="shared" si="85"/>
        <v>0</v>
      </c>
      <c r="CG46" s="14">
        <f t="shared" si="85"/>
        <v>0</v>
      </c>
      <c r="CH46" s="14">
        <f t="shared" si="85"/>
        <v>0</v>
      </c>
      <c r="CI46" s="14">
        <f t="shared" si="85"/>
        <v>0</v>
      </c>
      <c r="CJ46" s="14">
        <f t="shared" si="85"/>
        <v>0</v>
      </c>
      <c r="CK46" s="14">
        <f t="shared" si="85"/>
        <v>0</v>
      </c>
      <c r="CL46" s="14">
        <f t="shared" si="85"/>
        <v>0</v>
      </c>
      <c r="CM46" s="14">
        <f t="shared" si="85"/>
        <v>0</v>
      </c>
      <c r="CN46" s="14">
        <f t="shared" si="85"/>
        <v>0</v>
      </c>
      <c r="CO46" s="14">
        <f t="shared" si="85"/>
        <v>0</v>
      </c>
      <c r="CP46" s="14">
        <f t="shared" si="85"/>
        <v>0</v>
      </c>
      <c r="CQ46" s="14">
        <f t="shared" si="85"/>
        <v>0</v>
      </c>
      <c r="CR46" s="14">
        <f t="shared" si="85"/>
        <v>0</v>
      </c>
      <c r="CS46" s="14">
        <f t="shared" si="85"/>
        <v>0</v>
      </c>
      <c r="CT46" s="14">
        <f t="shared" si="85"/>
        <v>0</v>
      </c>
      <c r="CU46" s="14">
        <f t="shared" si="85"/>
        <v>0</v>
      </c>
      <c r="CV46" s="14">
        <f t="shared" si="85"/>
        <v>0</v>
      </c>
      <c r="CW46" s="14">
        <f t="shared" si="85"/>
        <v>0</v>
      </c>
      <c r="CY46" t="s">
        <v>130</v>
      </c>
      <c r="CZ46" s="14">
        <f>SUM(CZ5:CZ44)</f>
        <v>0</v>
      </c>
      <c r="DA46" s="14">
        <f t="shared" ref="DA46:EN46" si="86">SUM(DA5:DA44)</f>
        <v>0</v>
      </c>
      <c r="DB46" s="14">
        <f t="shared" si="86"/>
        <v>0</v>
      </c>
      <c r="DC46" s="14">
        <f t="shared" si="86"/>
        <v>0</v>
      </c>
      <c r="DD46" s="14">
        <f t="shared" si="86"/>
        <v>0</v>
      </c>
      <c r="DE46" s="14">
        <f t="shared" si="86"/>
        <v>0</v>
      </c>
      <c r="DF46" s="14">
        <f t="shared" si="86"/>
        <v>0</v>
      </c>
      <c r="DG46" s="14">
        <f t="shared" si="86"/>
        <v>0</v>
      </c>
      <c r="DH46" s="14">
        <f t="shared" si="86"/>
        <v>0</v>
      </c>
      <c r="DI46" s="14">
        <f t="shared" si="86"/>
        <v>0</v>
      </c>
      <c r="DJ46" s="14">
        <f t="shared" si="86"/>
        <v>0</v>
      </c>
      <c r="DK46" s="14">
        <f t="shared" si="86"/>
        <v>0</v>
      </c>
      <c r="DL46" s="14">
        <f t="shared" si="86"/>
        <v>0</v>
      </c>
      <c r="DM46" s="14">
        <f t="shared" si="86"/>
        <v>0</v>
      </c>
      <c r="DN46" s="14">
        <f t="shared" si="86"/>
        <v>0</v>
      </c>
      <c r="DO46" s="14">
        <f t="shared" si="86"/>
        <v>0</v>
      </c>
      <c r="DP46" s="14">
        <f t="shared" si="86"/>
        <v>0</v>
      </c>
      <c r="DQ46" s="14">
        <f t="shared" si="86"/>
        <v>0</v>
      </c>
      <c r="DR46" s="14">
        <f t="shared" si="86"/>
        <v>0</v>
      </c>
      <c r="DS46" s="14">
        <f t="shared" si="86"/>
        <v>0</v>
      </c>
      <c r="DT46" s="14">
        <f t="shared" si="86"/>
        <v>0</v>
      </c>
      <c r="DU46" s="14">
        <f t="shared" si="86"/>
        <v>0</v>
      </c>
      <c r="DV46" s="14">
        <f t="shared" si="86"/>
        <v>0</v>
      </c>
      <c r="DW46" s="14">
        <f t="shared" si="86"/>
        <v>0</v>
      </c>
      <c r="DX46" s="14">
        <f t="shared" si="86"/>
        <v>0</v>
      </c>
      <c r="DY46" s="14">
        <f t="shared" si="86"/>
        <v>0</v>
      </c>
      <c r="DZ46" s="14">
        <f t="shared" si="86"/>
        <v>0</v>
      </c>
      <c r="EA46" s="14">
        <f t="shared" si="86"/>
        <v>0</v>
      </c>
      <c r="EB46" s="14">
        <f t="shared" si="86"/>
        <v>0</v>
      </c>
      <c r="EC46" s="14">
        <f t="shared" si="86"/>
        <v>0</v>
      </c>
      <c r="ED46" s="14">
        <f t="shared" si="86"/>
        <v>0</v>
      </c>
      <c r="EE46" s="14">
        <f t="shared" si="86"/>
        <v>0</v>
      </c>
      <c r="EF46" s="14">
        <f t="shared" si="86"/>
        <v>0</v>
      </c>
      <c r="EG46" s="14">
        <f t="shared" si="86"/>
        <v>0</v>
      </c>
      <c r="EH46" s="14">
        <f t="shared" si="86"/>
        <v>0</v>
      </c>
      <c r="EI46" s="14">
        <f t="shared" si="86"/>
        <v>0</v>
      </c>
      <c r="EJ46" s="14">
        <f t="shared" si="86"/>
        <v>0</v>
      </c>
      <c r="EK46" s="14">
        <f t="shared" si="86"/>
        <v>0</v>
      </c>
      <c r="EL46" s="14">
        <f t="shared" si="86"/>
        <v>0</v>
      </c>
      <c r="EM46" s="14">
        <f t="shared" si="86"/>
        <v>0</v>
      </c>
      <c r="EN46" s="14">
        <f t="shared" si="86"/>
        <v>0</v>
      </c>
    </row>
    <row r="47" spans="2:144" ht="13.5" customHeight="1" x14ac:dyDescent="0.3">
      <c r="O47" s="64"/>
      <c r="P47" s="64"/>
      <c r="Q47" t="s">
        <v>270</v>
      </c>
      <c r="R47" s="14">
        <f>SUMIF($E5:$E44,Lister!$A$33,R5:R44)</f>
        <v>0</v>
      </c>
      <c r="S47" s="14">
        <f>SUMIF($E5:$E44,Lister!$A$33,S5:S44)</f>
        <v>0</v>
      </c>
      <c r="T47" s="14">
        <f>SUMIF($E5:$E44,Lister!$A$33,T5:T44)</f>
        <v>0</v>
      </c>
      <c r="U47" s="14">
        <f>SUMIF($E5:$E44,Lister!$A$33,U5:U44)</f>
        <v>0</v>
      </c>
      <c r="V47" s="14">
        <f>SUMIF($E5:$E44,Lister!$A$33,V5:V44)</f>
        <v>0</v>
      </c>
      <c r="W47" s="14">
        <f>SUMIF($E5:$E44,Lister!$A$33,W5:W44)</f>
        <v>0</v>
      </c>
      <c r="X47" s="14">
        <f>SUMIF($E5:$E44,Lister!$A$33,X5:X44)</f>
        <v>0</v>
      </c>
      <c r="Y47" s="14">
        <f>SUMIF($E5:$E44,Lister!$A$33,Y5:Y44)</f>
        <v>0</v>
      </c>
      <c r="Z47" s="14">
        <f>SUMIF($E5:$E44,Lister!$A$33,Z5:Z44)</f>
        <v>0</v>
      </c>
      <c r="AA47" s="14">
        <f>SUMIF($E5:$E44,Lister!$A$33,AA5:AA44)</f>
        <v>0</v>
      </c>
      <c r="AB47" s="14">
        <f>SUMIF($E5:$E44,Lister!$A$33,AB5:AB44)</f>
        <v>0</v>
      </c>
      <c r="AC47" s="14">
        <f>SUMIF($E5:$E44,Lister!$A$33,AC5:AC44)</f>
        <v>0</v>
      </c>
      <c r="AD47" s="14">
        <f>SUMIF($E5:$E44,Lister!$A$33,AD5:AD44)</f>
        <v>0</v>
      </c>
      <c r="AE47" s="14">
        <f>SUMIF($E5:$E44,Lister!$A$33,AE5:AE44)</f>
        <v>0</v>
      </c>
      <c r="AF47" s="14">
        <f>SUMIF($E5:$E44,Lister!$A$33,AF5:AF44)</f>
        <v>0</v>
      </c>
      <c r="AG47" s="14">
        <f>SUMIF($E5:$E44,Lister!$A$33,AG5:AG44)</f>
        <v>0</v>
      </c>
      <c r="AH47" s="14">
        <f>SUMIF($E5:$E44,Lister!$A$33,AH5:AH44)</f>
        <v>0</v>
      </c>
      <c r="AI47" s="14">
        <f>SUMIF($E5:$E44,Lister!$A$33,AI5:AI44)</f>
        <v>0</v>
      </c>
      <c r="AJ47" s="14">
        <f>SUMIF($E5:$E44,Lister!$A$33,AJ5:AJ44)</f>
        <v>0</v>
      </c>
      <c r="AK47" s="14">
        <f>SUMIF($E5:$E44,Lister!$A$33,AK5:AK44)</f>
        <v>0</v>
      </c>
      <c r="AL47" s="14">
        <f>SUMIF($E5:$E44,Lister!$A$33,AL5:AL44)</f>
        <v>0</v>
      </c>
      <c r="AM47" s="14">
        <f>SUMIF($E5:$E44,Lister!$A$33,AM5:AM44)</f>
        <v>0</v>
      </c>
      <c r="AN47" s="14">
        <f>SUMIF($E5:$E44,Lister!$A$33,AN5:AN44)</f>
        <v>0</v>
      </c>
      <c r="AO47" s="14">
        <f>SUMIF($E5:$E44,Lister!$A$33,AO5:AO44)</f>
        <v>0</v>
      </c>
      <c r="AP47" s="14">
        <f>SUMIF($E5:$E44,Lister!$A$33,AP5:AP44)</f>
        <v>0</v>
      </c>
      <c r="AQ47" s="14">
        <f>SUMIF($E5:$E44,Lister!$A$33,AQ5:AQ44)</f>
        <v>0</v>
      </c>
      <c r="AR47" s="14">
        <f>SUMIF($E5:$E44,Lister!$A$33,AR5:AR44)</f>
        <v>0</v>
      </c>
      <c r="AS47" s="14">
        <f>SUMIF($E5:$E44,Lister!$A$33,AS5:AS44)</f>
        <v>0</v>
      </c>
      <c r="AT47" s="14">
        <f>SUMIF($E5:$E44,Lister!$A$33,AT5:AT44)</f>
        <v>0</v>
      </c>
      <c r="AU47" s="14">
        <f>SUMIF($E5:$E44,Lister!$A$33,AU5:AU44)</f>
        <v>0</v>
      </c>
      <c r="AV47" s="14">
        <f>SUMIF($E5:$E44,Lister!$A$33,AV5:AV44)</f>
        <v>0</v>
      </c>
      <c r="AW47" s="14">
        <f>SUMIF($E5:$E44,Lister!$A$33,AW5:AW44)</f>
        <v>0</v>
      </c>
      <c r="AX47" s="14">
        <f>SUMIF($E5:$E44,Lister!$A$33,AX5:AX44)</f>
        <v>0</v>
      </c>
      <c r="AY47" s="14">
        <f>SUMIF($E5:$E44,Lister!$A$33,AY5:AY44)</f>
        <v>0</v>
      </c>
      <c r="AZ47" s="14">
        <f>SUMIF($E5:$E44,Lister!$A$33,AZ5:AZ44)</f>
        <v>0</v>
      </c>
      <c r="BA47" s="14">
        <f>SUMIF($E5:$E44,Lister!$A$33,BA5:BA44)</f>
        <v>0</v>
      </c>
      <c r="BB47" s="14">
        <f>SUMIF($E5:$E44,Lister!$A$33,BB5:BB44)</f>
        <v>0</v>
      </c>
      <c r="BC47" s="14">
        <f>SUMIF($E5:$E44,Lister!$A$33,BC5:BC44)</f>
        <v>0</v>
      </c>
      <c r="BD47" s="14">
        <f>SUMIF($E5:$E44,Lister!$A$33,BD5:BD44)</f>
        <v>0</v>
      </c>
      <c r="BE47" s="14">
        <f>SUMIF($E5:$E44,Lister!$A$33,BE5:BE44)</f>
        <v>0</v>
      </c>
      <c r="BF47" s="14">
        <f>SUMIF($E5:$E44,Lister!$A$33,BF5:BF44)</f>
        <v>0</v>
      </c>
      <c r="BH47" t="s">
        <v>270</v>
      </c>
      <c r="BI47" s="14">
        <f>SUMIF($E5:$E44,Lister!$A$33,BI5:BI44)</f>
        <v>0</v>
      </c>
      <c r="BJ47" s="14">
        <f>SUMIF($E5:$E44,Lister!$A$33,BJ5:BJ44)</f>
        <v>0</v>
      </c>
      <c r="BK47" s="14">
        <f>SUMIF($E5:$E44,Lister!$A$33,BK5:BK44)</f>
        <v>0</v>
      </c>
      <c r="BL47" s="14">
        <f>SUMIF($E5:$E44,Lister!$A$33,BL5:BL44)</f>
        <v>0</v>
      </c>
      <c r="BM47" s="14">
        <f>SUMIF($E5:$E44,Lister!$A$33,BM5:BM44)</f>
        <v>0</v>
      </c>
      <c r="BN47" s="14">
        <f>SUMIF($E5:$E44,Lister!$A$33,BN5:BN44)</f>
        <v>0</v>
      </c>
      <c r="BO47" s="14">
        <f>SUMIF($E5:$E44,Lister!$A$33,BO5:BO44)</f>
        <v>0</v>
      </c>
      <c r="BP47" s="14">
        <f>SUMIF($E5:$E44,Lister!$A$33,BP5:BP44)</f>
        <v>0</v>
      </c>
      <c r="BQ47" s="14">
        <f>SUMIF($E5:$E44,Lister!$A$33,BQ5:BQ44)</f>
        <v>0</v>
      </c>
      <c r="BR47" s="14">
        <f>SUMIF($E5:$E44,Lister!$A$33,BR5:BR44)</f>
        <v>0</v>
      </c>
      <c r="BS47" s="14">
        <f>SUMIF($E5:$E44,Lister!$A$33,BS5:BS44)</f>
        <v>0</v>
      </c>
      <c r="BT47" s="14">
        <f>SUMIF($E5:$E44,Lister!$A$33,BT5:BT44)</f>
        <v>0</v>
      </c>
      <c r="BU47" s="14">
        <f>SUMIF($E5:$E44,Lister!$A$33,BU5:BU44)</f>
        <v>0</v>
      </c>
      <c r="BV47" s="14">
        <f>SUMIF($E5:$E44,Lister!$A$33,BV5:BV44)</f>
        <v>0</v>
      </c>
      <c r="BW47" s="14">
        <f>SUMIF($E5:$E44,Lister!$A$33,BW5:BW44)</f>
        <v>0</v>
      </c>
      <c r="BX47" s="14">
        <f>SUMIF($E5:$E44,Lister!$A$33,BX5:BX44)</f>
        <v>0</v>
      </c>
      <c r="BY47" s="14">
        <f>SUMIF($E5:$E44,Lister!$A$33,BY5:BY44)</f>
        <v>0</v>
      </c>
      <c r="BZ47" s="14">
        <f>SUMIF($E5:$E44,Lister!$A$33,BZ5:BZ44)</f>
        <v>0</v>
      </c>
      <c r="CA47" s="14">
        <f>SUMIF($E5:$E44,Lister!$A$33,CA5:CA44)</f>
        <v>0</v>
      </c>
      <c r="CB47" s="14">
        <f>SUMIF($E5:$E44,Lister!$A$33,CB5:CB44)</f>
        <v>0</v>
      </c>
      <c r="CC47" s="14">
        <f>SUMIF($E5:$E44,Lister!$A$33,CC5:CC44)</f>
        <v>0</v>
      </c>
      <c r="CD47" s="14">
        <f>SUMIF($E5:$E44,Lister!$A$33,CD5:CD44)</f>
        <v>0</v>
      </c>
      <c r="CE47" s="14">
        <f>SUMIF($E5:$E44,Lister!$A$33,CE5:CE44)</f>
        <v>0</v>
      </c>
      <c r="CF47" s="14">
        <f>SUMIF($E5:$E44,Lister!$A$33,CF5:CF44)</f>
        <v>0</v>
      </c>
      <c r="CG47" s="14">
        <f>SUMIF($E5:$E44,Lister!$A$33,CG5:CG44)</f>
        <v>0</v>
      </c>
      <c r="CH47" s="14">
        <f>SUMIF($E5:$E44,Lister!$A$33,CH5:CH44)</f>
        <v>0</v>
      </c>
      <c r="CI47" s="14">
        <f>SUMIF($E5:$E44,Lister!$A$33,CI5:CI44)</f>
        <v>0</v>
      </c>
      <c r="CJ47" s="14">
        <f>SUMIF($E5:$E44,Lister!$A$33,CJ5:CJ44)</f>
        <v>0</v>
      </c>
      <c r="CK47" s="14">
        <f>SUMIF($E5:$E44,Lister!$A$33,CK5:CK44)</f>
        <v>0</v>
      </c>
      <c r="CL47" s="14">
        <f>SUMIF($E5:$E44,Lister!$A$33,CL5:CL44)</f>
        <v>0</v>
      </c>
      <c r="CM47" s="14">
        <f>SUMIF($E5:$E44,Lister!$A$33,CM5:CM44)</f>
        <v>0</v>
      </c>
      <c r="CN47" s="14">
        <f>SUMIF($E5:$E44,Lister!$A$33,CN5:CN44)</f>
        <v>0</v>
      </c>
      <c r="CO47" s="14">
        <f>SUMIF($E5:$E44,Lister!$A$33,CO5:CO44)</f>
        <v>0</v>
      </c>
      <c r="CP47" s="14">
        <f>SUMIF($E5:$E44,Lister!$A$33,CP5:CP44)</f>
        <v>0</v>
      </c>
      <c r="CQ47" s="14">
        <f>SUMIF($E5:$E44,Lister!$A$33,CQ5:CQ44)</f>
        <v>0</v>
      </c>
      <c r="CR47" s="14">
        <f>SUMIF($E5:$E44,Lister!$A$33,CR5:CR44)</f>
        <v>0</v>
      </c>
      <c r="CS47" s="14">
        <f>SUMIF($E5:$E44,Lister!$A$33,CS5:CS44)</f>
        <v>0</v>
      </c>
      <c r="CT47" s="14">
        <f>SUMIF($E5:$E44,Lister!$A$33,CT5:CT44)</f>
        <v>0</v>
      </c>
      <c r="CU47" s="14">
        <f>SUMIF($E5:$E44,Lister!$A$33,CU5:CU44)</f>
        <v>0</v>
      </c>
      <c r="CV47" s="14">
        <f>SUMIF($E5:$E44,Lister!$A$33,CV5:CV44)</f>
        <v>0</v>
      </c>
      <c r="CW47" s="14">
        <f>SUMIF($E5:$E44,Lister!$A$33,CW5:CW44)</f>
        <v>0</v>
      </c>
      <c r="CY47" t="s">
        <v>270</v>
      </c>
      <c r="CZ47" s="14">
        <f>SUMIF($E5:$E44,Lister!$A$33,CZ5:CZ44)</f>
        <v>0</v>
      </c>
      <c r="DA47" s="14">
        <f>SUMIF($E5:$E44,Lister!$A$33,DA5:DA44)</f>
        <v>0</v>
      </c>
      <c r="DB47" s="14">
        <f>SUMIF($E5:$E44,Lister!$A$33,DB5:DB44)</f>
        <v>0</v>
      </c>
      <c r="DC47" s="14">
        <f>SUMIF($E5:$E44,Lister!$A$33,DC5:DC44)</f>
        <v>0</v>
      </c>
      <c r="DD47" s="14">
        <f>SUMIF($E5:$E44,Lister!$A$33,DD5:DD44)</f>
        <v>0</v>
      </c>
      <c r="DE47" s="14">
        <f>SUMIF($E5:$E44,Lister!$A$33,DE5:DE44)</f>
        <v>0</v>
      </c>
      <c r="DF47" s="14">
        <f>SUMIF($E5:$E44,Lister!$A$33,DF5:DF44)</f>
        <v>0</v>
      </c>
      <c r="DG47" s="14">
        <f>SUMIF($E5:$E44,Lister!$A$33,DG5:DG44)</f>
        <v>0</v>
      </c>
      <c r="DH47" s="14">
        <f>SUMIF($E5:$E44,Lister!$A$33,DH5:DH44)</f>
        <v>0</v>
      </c>
      <c r="DI47" s="14">
        <f>SUMIF($E5:$E44,Lister!$A$33,DI5:DI44)</f>
        <v>0</v>
      </c>
      <c r="DJ47" s="14">
        <f>SUMIF($E5:$E44,Lister!$A$33,DJ5:DJ44)</f>
        <v>0</v>
      </c>
      <c r="DK47" s="14">
        <f>SUMIF($E5:$E44,Lister!$A$33,DK5:DK44)</f>
        <v>0</v>
      </c>
      <c r="DL47" s="14">
        <f>SUMIF($E5:$E44,Lister!$A$33,DL5:DL44)</f>
        <v>0</v>
      </c>
      <c r="DM47" s="14">
        <f>SUMIF($E5:$E44,Lister!$A$33,DM5:DM44)</f>
        <v>0</v>
      </c>
      <c r="DN47" s="14">
        <f>SUMIF($E5:$E44,Lister!$A$33,DN5:DN44)</f>
        <v>0</v>
      </c>
      <c r="DO47" s="14">
        <f>SUMIF($E5:$E44,Lister!$A$33,DO5:DO44)</f>
        <v>0</v>
      </c>
      <c r="DP47" s="14">
        <f>SUMIF($E5:$E44,Lister!$A$33,DP5:DP44)</f>
        <v>0</v>
      </c>
      <c r="DQ47" s="14">
        <f>SUMIF($E5:$E44,Lister!$A$33,DQ5:DQ44)</f>
        <v>0</v>
      </c>
      <c r="DR47" s="14">
        <f>SUMIF($E5:$E44,Lister!$A$33,DR5:DR44)</f>
        <v>0</v>
      </c>
      <c r="DS47" s="14">
        <f>SUMIF($E5:$E44,Lister!$A$33,DS5:DS44)</f>
        <v>0</v>
      </c>
      <c r="DT47" s="14">
        <f>SUMIF($E5:$E44,Lister!$A$33,DT5:DT44)</f>
        <v>0</v>
      </c>
      <c r="DU47" s="14">
        <f>SUMIF($E5:$E44,Lister!$A$33,DU5:DU44)</f>
        <v>0</v>
      </c>
      <c r="DV47" s="14">
        <f>SUMIF($E5:$E44,Lister!$A$33,DV5:DV44)</f>
        <v>0</v>
      </c>
      <c r="DW47" s="14">
        <f>SUMIF($E5:$E44,Lister!$A$33,DW5:DW44)</f>
        <v>0</v>
      </c>
      <c r="DX47" s="14">
        <f>SUMIF($E5:$E44,Lister!$A$33,DX5:DX44)</f>
        <v>0</v>
      </c>
      <c r="DY47" s="14">
        <f>SUMIF($E5:$E44,Lister!$A$33,DY5:DY44)</f>
        <v>0</v>
      </c>
      <c r="DZ47" s="14">
        <f>SUMIF($E5:$E44,Lister!$A$33,DZ5:DZ44)</f>
        <v>0</v>
      </c>
      <c r="EA47" s="14">
        <f>SUMIF($E5:$E44,Lister!$A$33,EA5:EA44)</f>
        <v>0</v>
      </c>
      <c r="EB47" s="14">
        <f>SUMIF($E5:$E44,Lister!$A$33,EB5:EB44)</f>
        <v>0</v>
      </c>
      <c r="EC47" s="14">
        <f>SUMIF($E5:$E44,Lister!$A$33,EC5:EC44)</f>
        <v>0</v>
      </c>
      <c r="ED47" s="14">
        <f>SUMIF($E5:$E44,Lister!$A$33,ED5:ED44)</f>
        <v>0</v>
      </c>
      <c r="EE47" s="14">
        <f>SUMIF($E5:$E44,Lister!$A$33,EE5:EE44)</f>
        <v>0</v>
      </c>
      <c r="EF47" s="14">
        <f>SUMIF($E5:$E44,Lister!$A$33,EF5:EF44)</f>
        <v>0</v>
      </c>
      <c r="EG47" s="14">
        <f>SUMIF($E5:$E44,Lister!$A$33,EG5:EG44)</f>
        <v>0</v>
      </c>
      <c r="EH47" s="14">
        <f>SUMIF($E5:$E44,Lister!$A$33,EH5:EH44)</f>
        <v>0</v>
      </c>
      <c r="EI47" s="14">
        <f>SUMIF($E5:$E44,Lister!$A$33,EI5:EI44)</f>
        <v>0</v>
      </c>
      <c r="EJ47" s="14">
        <f>SUMIF($E5:$E44,Lister!$A$33,EJ5:EJ44)</f>
        <v>0</v>
      </c>
      <c r="EK47" s="14">
        <f>SUMIF($E5:$E44,Lister!$A$33,EK5:EK44)</f>
        <v>0</v>
      </c>
      <c r="EL47" s="14">
        <f>SUMIF($E5:$E44,Lister!$A$33,EL5:EL44)</f>
        <v>0</v>
      </c>
      <c r="EM47" s="14">
        <f>SUMIF($E5:$E44,Lister!$A$33,EM5:EM44)</f>
        <v>0</v>
      </c>
      <c r="EN47" s="14">
        <f>SUMIF($E5:$E44,Lister!$A$33,EN5:EN44)</f>
        <v>0</v>
      </c>
    </row>
    <row r="48" spans="2:144" ht="13.5" customHeight="1" thickBot="1" x14ac:dyDescent="0.35">
      <c r="I48" s="64" t="s">
        <v>578</v>
      </c>
      <c r="O48" s="64"/>
      <c r="P48" s="64"/>
      <c r="Q48" t="s">
        <v>271</v>
      </c>
      <c r="R48" s="14">
        <f>Q52</f>
        <v>0</v>
      </c>
      <c r="S48" s="14">
        <f t="shared" ref="S48:BF48" si="87">S46-S47</f>
        <v>0</v>
      </c>
      <c r="T48" s="14">
        <f t="shared" si="87"/>
        <v>0</v>
      </c>
      <c r="U48" s="14">
        <f t="shared" si="87"/>
        <v>0</v>
      </c>
      <c r="V48" s="14">
        <f t="shared" si="87"/>
        <v>0</v>
      </c>
      <c r="W48" s="14">
        <f t="shared" si="87"/>
        <v>0</v>
      </c>
      <c r="X48" s="14">
        <f t="shared" si="87"/>
        <v>0</v>
      </c>
      <c r="Y48" s="14">
        <f t="shared" si="87"/>
        <v>0</v>
      </c>
      <c r="Z48" s="14">
        <f t="shared" si="87"/>
        <v>0</v>
      </c>
      <c r="AA48" s="14">
        <f t="shared" si="87"/>
        <v>0</v>
      </c>
      <c r="AB48" s="14">
        <f t="shared" si="87"/>
        <v>0</v>
      </c>
      <c r="AC48" s="14">
        <f t="shared" si="87"/>
        <v>0</v>
      </c>
      <c r="AD48" s="14">
        <f t="shared" si="87"/>
        <v>0</v>
      </c>
      <c r="AE48" s="14">
        <f t="shared" si="87"/>
        <v>0</v>
      </c>
      <c r="AF48" s="14">
        <f t="shared" si="87"/>
        <v>0</v>
      </c>
      <c r="AG48" s="14">
        <f t="shared" si="87"/>
        <v>0</v>
      </c>
      <c r="AH48" s="14">
        <f t="shared" si="87"/>
        <v>0</v>
      </c>
      <c r="AI48" s="14">
        <f t="shared" si="87"/>
        <v>0</v>
      </c>
      <c r="AJ48" s="14">
        <f t="shared" si="87"/>
        <v>0</v>
      </c>
      <c r="AK48" s="14">
        <f t="shared" si="87"/>
        <v>0</v>
      </c>
      <c r="AL48" s="14">
        <f t="shared" si="87"/>
        <v>0</v>
      </c>
      <c r="AM48" s="14">
        <f t="shared" si="87"/>
        <v>0</v>
      </c>
      <c r="AN48" s="14">
        <f t="shared" si="87"/>
        <v>0</v>
      </c>
      <c r="AO48" s="14">
        <f t="shared" si="87"/>
        <v>0</v>
      </c>
      <c r="AP48" s="14">
        <f t="shared" si="87"/>
        <v>0</v>
      </c>
      <c r="AQ48" s="14">
        <f t="shared" si="87"/>
        <v>0</v>
      </c>
      <c r="AR48" s="14">
        <f t="shared" si="87"/>
        <v>0</v>
      </c>
      <c r="AS48" s="14">
        <f t="shared" si="87"/>
        <v>0</v>
      </c>
      <c r="AT48" s="14">
        <f t="shared" si="87"/>
        <v>0</v>
      </c>
      <c r="AU48" s="14">
        <f t="shared" si="87"/>
        <v>0</v>
      </c>
      <c r="AV48" s="14">
        <f t="shared" si="87"/>
        <v>0</v>
      </c>
      <c r="AW48" s="14">
        <f t="shared" si="87"/>
        <v>0</v>
      </c>
      <c r="AX48" s="14">
        <f t="shared" si="87"/>
        <v>0</v>
      </c>
      <c r="AY48" s="14">
        <f t="shared" si="87"/>
        <v>0</v>
      </c>
      <c r="AZ48" s="14">
        <f t="shared" si="87"/>
        <v>0</v>
      </c>
      <c r="BA48" s="14">
        <f t="shared" si="87"/>
        <v>0</v>
      </c>
      <c r="BB48" s="14">
        <f t="shared" si="87"/>
        <v>0</v>
      </c>
      <c r="BC48" s="14">
        <f t="shared" si="87"/>
        <v>0</v>
      </c>
      <c r="BD48" s="14">
        <f t="shared" si="87"/>
        <v>0</v>
      </c>
      <c r="BE48" s="14">
        <f t="shared" si="87"/>
        <v>0</v>
      </c>
      <c r="BF48" s="14">
        <f t="shared" si="87"/>
        <v>0</v>
      </c>
      <c r="BH48" t="s">
        <v>271</v>
      </c>
      <c r="BI48" s="14">
        <f>BH52</f>
        <v>0</v>
      </c>
      <c r="BJ48" s="14">
        <f t="shared" ref="BJ48:CW48" si="88">BJ46-BJ47</f>
        <v>0</v>
      </c>
      <c r="BK48" s="14">
        <f t="shared" si="88"/>
        <v>0</v>
      </c>
      <c r="BL48" s="14">
        <f t="shared" si="88"/>
        <v>0</v>
      </c>
      <c r="BM48" s="14">
        <f t="shared" si="88"/>
        <v>0</v>
      </c>
      <c r="BN48" s="14">
        <f t="shared" si="88"/>
        <v>0</v>
      </c>
      <c r="BO48" s="14">
        <f t="shared" si="88"/>
        <v>0</v>
      </c>
      <c r="BP48" s="14">
        <f t="shared" si="88"/>
        <v>0</v>
      </c>
      <c r="BQ48" s="14">
        <f t="shared" si="88"/>
        <v>0</v>
      </c>
      <c r="BR48" s="14">
        <f t="shared" si="88"/>
        <v>0</v>
      </c>
      <c r="BS48" s="14">
        <f t="shared" si="88"/>
        <v>0</v>
      </c>
      <c r="BT48" s="14">
        <f t="shared" si="88"/>
        <v>0</v>
      </c>
      <c r="BU48" s="14">
        <f t="shared" si="88"/>
        <v>0</v>
      </c>
      <c r="BV48" s="14">
        <f t="shared" si="88"/>
        <v>0</v>
      </c>
      <c r="BW48" s="14">
        <f t="shared" si="88"/>
        <v>0</v>
      </c>
      <c r="BX48" s="14">
        <f t="shared" si="88"/>
        <v>0</v>
      </c>
      <c r="BY48" s="14">
        <f t="shared" si="88"/>
        <v>0</v>
      </c>
      <c r="BZ48" s="14">
        <f t="shared" si="88"/>
        <v>0</v>
      </c>
      <c r="CA48" s="14">
        <f t="shared" si="88"/>
        <v>0</v>
      </c>
      <c r="CB48" s="14">
        <f t="shared" si="88"/>
        <v>0</v>
      </c>
      <c r="CC48" s="14">
        <f t="shared" si="88"/>
        <v>0</v>
      </c>
      <c r="CD48" s="14">
        <f t="shared" si="88"/>
        <v>0</v>
      </c>
      <c r="CE48" s="14">
        <f t="shared" si="88"/>
        <v>0</v>
      </c>
      <c r="CF48" s="14">
        <f t="shared" si="88"/>
        <v>0</v>
      </c>
      <c r="CG48" s="14">
        <f t="shared" si="88"/>
        <v>0</v>
      </c>
      <c r="CH48" s="14">
        <f t="shared" si="88"/>
        <v>0</v>
      </c>
      <c r="CI48" s="14">
        <f t="shared" si="88"/>
        <v>0</v>
      </c>
      <c r="CJ48" s="14">
        <f t="shared" si="88"/>
        <v>0</v>
      </c>
      <c r="CK48" s="14">
        <f t="shared" si="88"/>
        <v>0</v>
      </c>
      <c r="CL48" s="14">
        <f t="shared" si="88"/>
        <v>0</v>
      </c>
      <c r="CM48" s="14">
        <f t="shared" si="88"/>
        <v>0</v>
      </c>
      <c r="CN48" s="14">
        <f t="shared" si="88"/>
        <v>0</v>
      </c>
      <c r="CO48" s="14">
        <f t="shared" si="88"/>
        <v>0</v>
      </c>
      <c r="CP48" s="14">
        <f t="shared" si="88"/>
        <v>0</v>
      </c>
      <c r="CQ48" s="14">
        <f t="shared" si="88"/>
        <v>0</v>
      </c>
      <c r="CR48" s="14">
        <f t="shared" si="88"/>
        <v>0</v>
      </c>
      <c r="CS48" s="14">
        <f t="shared" si="88"/>
        <v>0</v>
      </c>
      <c r="CT48" s="14">
        <f t="shared" si="88"/>
        <v>0</v>
      </c>
      <c r="CU48" s="14">
        <f t="shared" si="88"/>
        <v>0</v>
      </c>
      <c r="CV48" s="14">
        <f t="shared" si="88"/>
        <v>0</v>
      </c>
      <c r="CW48" s="14">
        <f t="shared" si="88"/>
        <v>0</v>
      </c>
      <c r="CY48" t="s">
        <v>271</v>
      </c>
      <c r="CZ48" s="14">
        <f>CY52</f>
        <v>0</v>
      </c>
      <c r="DA48" s="14">
        <f t="shared" ref="DA48:EN48" si="89">DA46-DA47</f>
        <v>0</v>
      </c>
      <c r="DB48" s="14">
        <f t="shared" si="89"/>
        <v>0</v>
      </c>
      <c r="DC48" s="14">
        <f t="shared" si="89"/>
        <v>0</v>
      </c>
      <c r="DD48" s="14">
        <f t="shared" si="89"/>
        <v>0</v>
      </c>
      <c r="DE48" s="14">
        <f t="shared" si="89"/>
        <v>0</v>
      </c>
      <c r="DF48" s="14">
        <f t="shared" si="89"/>
        <v>0</v>
      </c>
      <c r="DG48" s="14">
        <f t="shared" si="89"/>
        <v>0</v>
      </c>
      <c r="DH48" s="14">
        <f t="shared" si="89"/>
        <v>0</v>
      </c>
      <c r="DI48" s="14">
        <f t="shared" si="89"/>
        <v>0</v>
      </c>
      <c r="DJ48" s="14">
        <f t="shared" si="89"/>
        <v>0</v>
      </c>
      <c r="DK48" s="14">
        <f t="shared" si="89"/>
        <v>0</v>
      </c>
      <c r="DL48" s="14">
        <f t="shared" si="89"/>
        <v>0</v>
      </c>
      <c r="DM48" s="14">
        <f t="shared" si="89"/>
        <v>0</v>
      </c>
      <c r="DN48" s="14">
        <f t="shared" si="89"/>
        <v>0</v>
      </c>
      <c r="DO48" s="14">
        <f t="shared" si="89"/>
        <v>0</v>
      </c>
      <c r="DP48" s="14">
        <f t="shared" si="89"/>
        <v>0</v>
      </c>
      <c r="DQ48" s="14">
        <f t="shared" si="89"/>
        <v>0</v>
      </c>
      <c r="DR48" s="14">
        <f t="shared" si="89"/>
        <v>0</v>
      </c>
      <c r="DS48" s="14">
        <f t="shared" si="89"/>
        <v>0</v>
      </c>
      <c r="DT48" s="14">
        <f t="shared" si="89"/>
        <v>0</v>
      </c>
      <c r="DU48" s="14">
        <f t="shared" si="89"/>
        <v>0</v>
      </c>
      <c r="DV48" s="14">
        <f t="shared" si="89"/>
        <v>0</v>
      </c>
      <c r="DW48" s="14">
        <f t="shared" si="89"/>
        <v>0</v>
      </c>
      <c r="DX48" s="14">
        <f t="shared" si="89"/>
        <v>0</v>
      </c>
      <c r="DY48" s="14">
        <f t="shared" si="89"/>
        <v>0</v>
      </c>
      <c r="DZ48" s="14">
        <f t="shared" si="89"/>
        <v>0</v>
      </c>
      <c r="EA48" s="14">
        <f t="shared" si="89"/>
        <v>0</v>
      </c>
      <c r="EB48" s="14">
        <f t="shared" si="89"/>
        <v>0</v>
      </c>
      <c r="EC48" s="14">
        <f t="shared" si="89"/>
        <v>0</v>
      </c>
      <c r="ED48" s="14">
        <f t="shared" si="89"/>
        <v>0</v>
      </c>
      <c r="EE48" s="14">
        <f t="shared" si="89"/>
        <v>0</v>
      </c>
      <c r="EF48" s="14">
        <f t="shared" si="89"/>
        <v>0</v>
      </c>
      <c r="EG48" s="14">
        <f t="shared" si="89"/>
        <v>0</v>
      </c>
      <c r="EH48" s="14">
        <f t="shared" si="89"/>
        <v>0</v>
      </c>
      <c r="EI48" s="14">
        <f t="shared" si="89"/>
        <v>0</v>
      </c>
      <c r="EJ48" s="14">
        <f t="shared" si="89"/>
        <v>0</v>
      </c>
      <c r="EK48" s="14">
        <f t="shared" si="89"/>
        <v>0</v>
      </c>
      <c r="EL48" s="14">
        <f t="shared" si="89"/>
        <v>0</v>
      </c>
      <c r="EM48" s="14">
        <f t="shared" si="89"/>
        <v>0</v>
      </c>
      <c r="EN48" s="14">
        <f t="shared" si="89"/>
        <v>0</v>
      </c>
    </row>
    <row r="49" spans="9:15" x14ac:dyDescent="0.3">
      <c r="I49" s="219" t="s">
        <v>575</v>
      </c>
      <c r="J49" s="220">
        <f>SUMIF(J$5:J$44,"Løv",D$5:D$44)</f>
        <v>0</v>
      </c>
      <c r="K49" s="220"/>
      <c r="L49" s="220"/>
      <c r="M49" s="472"/>
      <c r="O49" s="64"/>
    </row>
    <row r="50" spans="9:15" x14ac:dyDescent="0.3">
      <c r="I50" s="221" t="s">
        <v>576</v>
      </c>
      <c r="J50" s="63">
        <f>SUMIF(J$5:J$44,"Nål",D$5:D$44)</f>
        <v>0</v>
      </c>
      <c r="K50" s="63"/>
      <c r="L50" s="63"/>
      <c r="M50" s="222"/>
    </row>
    <row r="51" spans="9:15" x14ac:dyDescent="0.3">
      <c r="I51" s="221" t="s">
        <v>579</v>
      </c>
      <c r="J51" s="63">
        <f>SUMIF(J$5:J$44,"Andet",D$5:D$44)</f>
        <v>0</v>
      </c>
      <c r="K51" s="63"/>
      <c r="L51" s="63"/>
      <c r="M51" s="222"/>
    </row>
    <row r="52" spans="9:15" x14ac:dyDescent="0.3">
      <c r="I52" s="221"/>
      <c r="J52" s="63">
        <f>SUM(J49:J51)</f>
        <v>0</v>
      </c>
      <c r="K52" s="63"/>
      <c r="L52" s="63"/>
      <c r="M52" s="222"/>
    </row>
    <row r="53" spans="9:15" x14ac:dyDescent="0.3">
      <c r="I53" s="221"/>
      <c r="J53" s="63"/>
      <c r="K53" s="63"/>
      <c r="L53" s="63"/>
      <c r="M53" s="222"/>
    </row>
    <row r="54" spans="9:15" x14ac:dyDescent="0.3">
      <c r="I54" s="221" t="s">
        <v>580</v>
      </c>
      <c r="J54" s="63">
        <f>J49+J50</f>
        <v>0</v>
      </c>
      <c r="K54" s="63"/>
      <c r="L54" s="63"/>
      <c r="M54" s="223">
        <f>IFERROR(J54/J56,0)</f>
        <v>0</v>
      </c>
    </row>
    <row r="55" spans="9:15" x14ac:dyDescent="0.3">
      <c r="I55" s="221" t="s">
        <v>581</v>
      </c>
      <c r="J55" s="63">
        <f>J51</f>
        <v>0</v>
      </c>
      <c r="K55" s="63"/>
      <c r="L55" s="63"/>
      <c r="M55" s="223">
        <f>IFERROR(J55/J56,0)</f>
        <v>0</v>
      </c>
    </row>
    <row r="56" spans="9:15" x14ac:dyDescent="0.3">
      <c r="I56" s="221"/>
      <c r="J56" s="63">
        <f>SUM(J54:J55)</f>
        <v>0</v>
      </c>
      <c r="K56" s="63"/>
      <c r="L56" s="63"/>
      <c r="M56" s="223">
        <f>SUM(M54:M55)</f>
        <v>0</v>
      </c>
    </row>
    <row r="57" spans="9:15" x14ac:dyDescent="0.3">
      <c r="I57" s="221"/>
      <c r="J57" s="63"/>
      <c r="K57" s="63"/>
      <c r="L57" s="63"/>
      <c r="M57" s="223"/>
    </row>
    <row r="58" spans="9:15" x14ac:dyDescent="0.3">
      <c r="I58" s="221" t="s">
        <v>582</v>
      </c>
      <c r="J58" s="63"/>
      <c r="K58" s="63"/>
      <c r="L58" s="63"/>
      <c r="M58" s="223"/>
    </row>
    <row r="59" spans="9:15" x14ac:dyDescent="0.3">
      <c r="I59" s="221" t="s">
        <v>575</v>
      </c>
      <c r="J59" s="63">
        <f>J49</f>
        <v>0</v>
      </c>
      <c r="K59" s="63"/>
      <c r="L59" s="63"/>
      <c r="M59" s="223">
        <f>IFERROR(J59/J61,0)</f>
        <v>0</v>
      </c>
    </row>
    <row r="60" spans="9:15" x14ac:dyDescent="0.3">
      <c r="I60" s="221" t="s">
        <v>576</v>
      </c>
      <c r="J60" s="63">
        <f>J50</f>
        <v>0</v>
      </c>
      <c r="K60" s="63"/>
      <c r="L60" s="63"/>
      <c r="M60" s="223">
        <f>IFERROR(J60/J61,0)</f>
        <v>0</v>
      </c>
    </row>
    <row r="61" spans="9:15" ht="15" thickBot="1" x14ac:dyDescent="0.35">
      <c r="I61" s="224"/>
      <c r="J61" s="225">
        <f>SUM(J59:J60)</f>
        <v>0</v>
      </c>
      <c r="K61" s="225"/>
      <c r="L61" s="225"/>
      <c r="M61" s="226">
        <f>SUM(M59:M60)</f>
        <v>0</v>
      </c>
    </row>
    <row r="62" spans="9:15" ht="15" thickBot="1" x14ac:dyDescent="0.35"/>
    <row r="63" spans="9:15" ht="15" thickBot="1" x14ac:dyDescent="0.35">
      <c r="I63" s="456" t="s">
        <v>614</v>
      </c>
      <c r="J63" s="457"/>
      <c r="K63" s="457"/>
      <c r="L63" s="457"/>
      <c r="M63" s="458">
        <f>IFERROR(L45/J61,0)</f>
        <v>0</v>
      </c>
    </row>
    <row r="64" spans="9:15" ht="15" thickBot="1" x14ac:dyDescent="0.35"/>
    <row r="65" spans="9:13" ht="15" thickBot="1" x14ac:dyDescent="0.35">
      <c r="I65" s="456" t="s">
        <v>628</v>
      </c>
      <c r="J65" s="457"/>
      <c r="K65" s="457"/>
      <c r="L65" s="457"/>
      <c r="M65" s="458">
        <f>IFERROR(N45/J61,0)</f>
        <v>0</v>
      </c>
    </row>
  </sheetData>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354AA-4C69-4B67-9167-1D3BC62752C7}">
  <sheetPr>
    <tabColor rgb="FFFF9999"/>
  </sheetPr>
  <dimension ref="A2:AT59"/>
  <sheetViews>
    <sheetView workbookViewId="0">
      <selection activeCell="D58" sqref="D58"/>
    </sheetView>
  </sheetViews>
  <sheetFormatPr defaultRowHeight="14.4" x14ac:dyDescent="0.3"/>
  <cols>
    <col min="1" max="2" width="26.6640625" customWidth="1"/>
    <col min="3" max="3" width="17.33203125" style="63" customWidth="1"/>
    <col min="4" max="5" width="16.33203125" style="63" customWidth="1"/>
  </cols>
  <sheetData>
    <row r="2" spans="1:46" ht="15.6" x14ac:dyDescent="0.3">
      <c r="A2" s="65" t="s">
        <v>226</v>
      </c>
      <c r="B2" s="65"/>
      <c r="C2" s="215"/>
      <c r="D2" s="215"/>
      <c r="E2" s="215"/>
    </row>
    <row r="3" spans="1:46" x14ac:dyDescent="0.3">
      <c r="A3" s="101" t="s">
        <v>131</v>
      </c>
      <c r="B3" s="101" t="s">
        <v>252</v>
      </c>
      <c r="C3" s="216" t="s">
        <v>573</v>
      </c>
      <c r="D3" s="216" t="s">
        <v>610</v>
      </c>
      <c r="E3" s="216" t="s">
        <v>627</v>
      </c>
      <c r="F3" s="19">
        <v>0</v>
      </c>
      <c r="G3" s="19">
        <v>5</v>
      </c>
      <c r="H3" s="19">
        <v>10</v>
      </c>
      <c r="I3" s="19">
        <v>15</v>
      </c>
      <c r="J3" s="19">
        <v>20</v>
      </c>
      <c r="K3" s="19">
        <v>25</v>
      </c>
      <c r="L3" s="19">
        <v>30</v>
      </c>
      <c r="M3" s="19">
        <v>35</v>
      </c>
      <c r="N3" s="19">
        <v>40</v>
      </c>
      <c r="O3" s="19">
        <v>45</v>
      </c>
      <c r="P3" s="19">
        <v>50</v>
      </c>
      <c r="Q3" s="19">
        <v>55</v>
      </c>
      <c r="R3" s="19">
        <v>60</v>
      </c>
      <c r="S3" s="19">
        <v>65</v>
      </c>
      <c r="T3" s="19">
        <v>70</v>
      </c>
      <c r="U3" s="19">
        <v>75</v>
      </c>
      <c r="V3" s="19">
        <v>80</v>
      </c>
      <c r="W3" s="19">
        <v>85</v>
      </c>
      <c r="X3" s="19">
        <v>90</v>
      </c>
      <c r="Y3" s="19">
        <v>95</v>
      </c>
      <c r="Z3" s="19">
        <v>100</v>
      </c>
      <c r="AA3" s="19">
        <v>105</v>
      </c>
      <c r="AB3" s="19">
        <v>110</v>
      </c>
      <c r="AC3" s="19">
        <v>115</v>
      </c>
      <c r="AD3" s="19">
        <v>120</v>
      </c>
      <c r="AE3" s="19">
        <v>125</v>
      </c>
      <c r="AF3" s="19">
        <v>130</v>
      </c>
      <c r="AG3" s="19">
        <v>135</v>
      </c>
      <c r="AH3" s="19">
        <v>140</v>
      </c>
      <c r="AI3" s="19">
        <v>145</v>
      </c>
      <c r="AJ3" s="2">
        <v>150</v>
      </c>
      <c r="AK3" s="19">
        <v>155</v>
      </c>
      <c r="AL3" s="2">
        <v>160</v>
      </c>
      <c r="AM3" s="19">
        <v>165</v>
      </c>
      <c r="AN3" s="2">
        <v>170</v>
      </c>
      <c r="AO3" s="19">
        <v>175</v>
      </c>
      <c r="AP3" s="2">
        <v>180</v>
      </c>
      <c r="AQ3" s="19">
        <v>185</v>
      </c>
      <c r="AR3" s="2">
        <v>190</v>
      </c>
      <c r="AS3" s="19">
        <v>195</v>
      </c>
      <c r="AT3" s="2">
        <v>200</v>
      </c>
    </row>
    <row r="4" spans="1:46" x14ac:dyDescent="0.3">
      <c r="A4" t="str">
        <f>Kulturmodeller!A3</f>
        <v>Ingen model</v>
      </c>
      <c r="B4" s="91">
        <f>Kulturmodeller!AT17</f>
        <v>0</v>
      </c>
      <c r="C4" s="218" t="s">
        <v>574</v>
      </c>
      <c r="D4" s="449">
        <v>0</v>
      </c>
      <c r="E4" s="449">
        <v>0</v>
      </c>
      <c r="F4" s="91">
        <f>Kulturmodeller!AU17</f>
        <v>0</v>
      </c>
      <c r="G4" s="91">
        <f>Kulturmodeller!AV17</f>
        <v>0</v>
      </c>
      <c r="H4" s="91">
        <f>Kulturmodeller!AW17</f>
        <v>0</v>
      </c>
      <c r="I4" s="91">
        <f>Kulturmodeller!AX17</f>
        <v>0</v>
      </c>
      <c r="J4" s="91">
        <f>Kulturmodeller!AY17</f>
        <v>0</v>
      </c>
      <c r="K4" s="91">
        <f>Kulturmodeller!AZ17</f>
        <v>0</v>
      </c>
      <c r="L4" s="91">
        <f>Kulturmodeller!BA17</f>
        <v>0</v>
      </c>
      <c r="M4" s="91">
        <f>Kulturmodeller!BB17</f>
        <v>0</v>
      </c>
      <c r="N4" s="91">
        <f>Kulturmodeller!BC17</f>
        <v>0</v>
      </c>
      <c r="O4" s="91">
        <f>Kulturmodeller!BD17</f>
        <v>0</v>
      </c>
      <c r="P4" s="91">
        <f>Kulturmodeller!BE17</f>
        <v>0</v>
      </c>
      <c r="Q4" s="91">
        <f>Kulturmodeller!BF17</f>
        <v>0</v>
      </c>
      <c r="R4" s="91">
        <f>Kulturmodeller!BG17</f>
        <v>0</v>
      </c>
      <c r="S4" s="91">
        <f>Kulturmodeller!BH17</f>
        <v>0</v>
      </c>
      <c r="T4" s="91">
        <f>Kulturmodeller!BI17</f>
        <v>0</v>
      </c>
      <c r="U4" s="91">
        <f>Kulturmodeller!BJ17</f>
        <v>0</v>
      </c>
      <c r="V4" s="91">
        <f>Kulturmodeller!BK17</f>
        <v>0</v>
      </c>
      <c r="W4" s="91">
        <f>Kulturmodeller!BL17</f>
        <v>0</v>
      </c>
      <c r="X4" s="91">
        <f>Kulturmodeller!BM17</f>
        <v>0</v>
      </c>
      <c r="Y4" s="91">
        <f>Kulturmodeller!BN17</f>
        <v>0</v>
      </c>
      <c r="Z4" s="91">
        <f>Kulturmodeller!BO17</f>
        <v>0</v>
      </c>
      <c r="AA4" s="91">
        <f>Kulturmodeller!BP17</f>
        <v>0</v>
      </c>
      <c r="AB4" s="91">
        <f>Kulturmodeller!BQ17</f>
        <v>0</v>
      </c>
      <c r="AC4" s="91">
        <f>Kulturmodeller!BR17</f>
        <v>0</v>
      </c>
      <c r="AD4" s="91">
        <f>Kulturmodeller!BS17</f>
        <v>0</v>
      </c>
      <c r="AE4" s="91">
        <f>Kulturmodeller!BT17</f>
        <v>0</v>
      </c>
      <c r="AF4" s="91">
        <f>Kulturmodeller!BU17</f>
        <v>0</v>
      </c>
      <c r="AG4" s="91">
        <f>Kulturmodeller!BV17</f>
        <v>0</v>
      </c>
      <c r="AH4" s="91">
        <f>Kulturmodeller!BW17</f>
        <v>0</v>
      </c>
      <c r="AI4" s="91">
        <f>Kulturmodeller!BX17</f>
        <v>0</v>
      </c>
      <c r="AJ4" s="91">
        <f>Kulturmodeller!BY17</f>
        <v>0</v>
      </c>
      <c r="AK4" s="91">
        <f>Kulturmodeller!BZ17</f>
        <v>0</v>
      </c>
      <c r="AL4" s="91">
        <f>Kulturmodeller!CA17</f>
        <v>0</v>
      </c>
      <c r="AM4" s="91">
        <f>Kulturmodeller!CB17</f>
        <v>0</v>
      </c>
      <c r="AN4" s="91">
        <f>Kulturmodeller!CC17</f>
        <v>0</v>
      </c>
      <c r="AO4" s="91">
        <f>Kulturmodeller!CD17</f>
        <v>0</v>
      </c>
      <c r="AP4" s="91">
        <f>Kulturmodeller!CE17</f>
        <v>0</v>
      </c>
      <c r="AQ4" s="91">
        <f>Kulturmodeller!CF17</f>
        <v>0</v>
      </c>
      <c r="AR4" s="91">
        <f>Kulturmodeller!CG17</f>
        <v>0</v>
      </c>
      <c r="AS4" s="91">
        <f>Kulturmodeller!CH17</f>
        <v>0</v>
      </c>
      <c r="AT4" s="91">
        <f>Kulturmodeller!CI17</f>
        <v>0</v>
      </c>
    </row>
    <row r="5" spans="1:46" x14ac:dyDescent="0.3">
      <c r="A5" t="str">
        <f>Kulturmodeller!A20</f>
        <v>Skovbryn (Lav)</v>
      </c>
      <c r="B5" s="91">
        <f>Kulturmodeller!AT33</f>
        <v>199.18579342442146</v>
      </c>
      <c r="C5" s="218" t="s">
        <v>575</v>
      </c>
      <c r="D5" s="449">
        <v>1</v>
      </c>
      <c r="E5" s="449">
        <v>1</v>
      </c>
      <c r="F5" s="91">
        <f>Kulturmodeller!AU33</f>
        <v>0</v>
      </c>
      <c r="G5" s="91">
        <f>Kulturmodeller!AV33</f>
        <v>0.2835913407850994</v>
      </c>
      <c r="H5" s="91">
        <f>Kulturmodeller!AW33</f>
        <v>1.8906089385673297</v>
      </c>
      <c r="I5" s="91">
        <f>Kulturmodeller!AX33</f>
        <v>4.7265223464183235</v>
      </c>
      <c r="J5" s="91">
        <f>Kulturmodeller!AY33</f>
        <v>9.4530446928366469</v>
      </c>
      <c r="K5" s="91">
        <f>Kulturmodeller!AZ33</f>
        <v>24.166642203327662</v>
      </c>
      <c r="L5" s="91">
        <f>Kulturmodeller!BA33</f>
        <v>52.305017430812079</v>
      </c>
      <c r="M5" s="91">
        <f>Kulturmodeller!BB33</f>
        <v>88.782769545534364</v>
      </c>
      <c r="N5" s="91">
        <f>Kulturmodeller!BC33</f>
        <v>116.6028653273431</v>
      </c>
      <c r="O5" s="91">
        <f>Kulturmodeller!BD33</f>
        <v>127.36154996256178</v>
      </c>
      <c r="P5" s="91">
        <f>Kulturmodeller!BE33</f>
        <v>140.62313044351424</v>
      </c>
      <c r="Q5" s="91">
        <f>Kulturmodeller!BF33</f>
        <v>151.82816082684633</v>
      </c>
      <c r="R5" s="91">
        <f>Kulturmodeller!BG33</f>
        <v>168.75699191788667</v>
      </c>
      <c r="S5" s="91">
        <f>Kulturmodeller!BH33</f>
        <v>183.00241002591565</v>
      </c>
      <c r="T5" s="91">
        <f>Kulturmodeller!BI33</f>
        <v>198.11830945354296</v>
      </c>
      <c r="U5" s="91">
        <f>Kulturmodeller!BJ33</f>
        <v>213.7397915559531</v>
      </c>
      <c r="V5" s="91">
        <f>Kulturmodeller!BK33</f>
        <v>228.86846003982657</v>
      </c>
      <c r="W5" s="91">
        <f>Kulturmodeller!BL33</f>
        <v>244.13491358042907</v>
      </c>
      <c r="X5" s="91">
        <f>Kulturmodeller!BM33</f>
        <v>256.29386212446451</v>
      </c>
      <c r="Y5" s="91">
        <f>Kulturmodeller!BN33</f>
        <v>269.56841901185021</v>
      </c>
      <c r="Z5" s="91">
        <f>Kulturmodeller!BO33</f>
        <v>281.09216361273207</v>
      </c>
      <c r="AA5" s="91">
        <f>Kulturmodeller!BP33</f>
        <v>290.7008060525867</v>
      </c>
      <c r="AB5" s="91">
        <f>Kulturmodeller!BQ33</f>
        <v>296.79198436080446</v>
      </c>
      <c r="AC5" s="91">
        <f>Kulturmodeller!BR33</f>
        <v>301.97766882557221</v>
      </c>
      <c r="AD5" s="91">
        <f>Kulturmodeller!BS33</f>
        <v>308.70919318596259</v>
      </c>
      <c r="AE5" s="91">
        <f>Kulturmodeller!BT33</f>
        <v>312.91213483676279</v>
      </c>
      <c r="AF5" s="91">
        <f>Kulturmodeller!BU33</f>
        <v>317.42521501859926</v>
      </c>
      <c r="AG5" s="91">
        <f>Kulturmodeller!BV33</f>
        <v>322.50783542672195</v>
      </c>
      <c r="AH5" s="91">
        <f>Kulturmodeller!BW33</f>
        <v>327.83001009851984</v>
      </c>
      <c r="AI5" s="91">
        <f>Kulturmodeller!BX33</f>
        <v>229.76878293774121</v>
      </c>
      <c r="AJ5" s="91">
        <f>Kulturmodeller!BY33</f>
        <v>233.47587134655572</v>
      </c>
      <c r="AK5" s="91">
        <f>Kulturmodeller!BZ33</f>
        <v>236.87244850428669</v>
      </c>
      <c r="AL5" s="91">
        <f>Kulturmodeller!CA33</f>
        <v>240.95801162671495</v>
      </c>
      <c r="AM5" s="91">
        <f>Kulturmodeller!CB33</f>
        <v>7.3051702293635614</v>
      </c>
      <c r="AN5" s="91">
        <f>Kulturmodeller!CC33</f>
        <v>16.597576249387593</v>
      </c>
      <c r="AO5" s="91">
        <f>Kulturmodeller!CD33</f>
        <v>29.032427925962207</v>
      </c>
      <c r="AP5" s="91">
        <f>Kulturmodeller!CE33</f>
        <v>42.034033204985121</v>
      </c>
      <c r="AQ5" s="91">
        <f>Kulturmodeller!CF33</f>
        <v>56.202399321806091</v>
      </c>
      <c r="AR5" s="91">
        <f>Kulturmodeller!CG33</f>
        <v>81.319974398767357</v>
      </c>
      <c r="AS5" s="91">
        <f>Kulturmodeller!CH33</f>
        <v>112.90577373181473</v>
      </c>
      <c r="AT5" s="91">
        <f>Kulturmodeller!CI33</f>
        <v>136.48218101720261</v>
      </c>
    </row>
    <row r="6" spans="1:46" x14ac:dyDescent="0.3">
      <c r="A6" t="str">
        <f>Kulturmodeller!A37</f>
        <v>Skovbryn (Middel)</v>
      </c>
      <c r="B6" s="91">
        <f>Kulturmodeller!AT50</f>
        <v>216.27865569752817</v>
      </c>
      <c r="C6" s="218" t="s">
        <v>575</v>
      </c>
      <c r="D6" s="449">
        <v>1</v>
      </c>
      <c r="E6" s="449">
        <v>1</v>
      </c>
      <c r="F6" s="91">
        <f>Kulturmodeller!AU50</f>
        <v>0</v>
      </c>
      <c r="G6" s="91">
        <f>Kulturmodeller!AV50</f>
        <v>0.61982210536392957</v>
      </c>
      <c r="H6" s="91">
        <f>Kulturmodeller!AW50</f>
        <v>4.1321473690928636</v>
      </c>
      <c r="I6" s="91">
        <f>Kulturmodeller!AX50</f>
        <v>10.33036842273216</v>
      </c>
      <c r="J6" s="91">
        <f>Kulturmodeller!AY50</f>
        <v>20.660736845464321</v>
      </c>
      <c r="K6" s="91">
        <f>Kulturmodeller!AZ50</f>
        <v>48.540104210033981</v>
      </c>
      <c r="L6" s="91">
        <f>Kulturmodeller!BA50</f>
        <v>86.980153559964563</v>
      </c>
      <c r="M6" s="91">
        <f>Kulturmodeller!BB50</f>
        <v>119.05530421851215</v>
      </c>
      <c r="N6" s="91">
        <f>Kulturmodeller!BC50</f>
        <v>138.57409593097594</v>
      </c>
      <c r="O6" s="91">
        <f>Kulturmodeller!BD50</f>
        <v>150.84545634301782</v>
      </c>
      <c r="P6" s="91">
        <f>Kulturmodeller!BE50</f>
        <v>163.95214542442284</v>
      </c>
      <c r="Q6" s="91">
        <f>Kulturmodeller!BF50</f>
        <v>175.75674819338849</v>
      </c>
      <c r="R6" s="91">
        <f>Kulturmodeller!BG50</f>
        <v>192.63265190043123</v>
      </c>
      <c r="S6" s="91">
        <f>Kulturmodeller!BH50</f>
        <v>208.52565278454756</v>
      </c>
      <c r="T6" s="91">
        <f>Kulturmodeller!BI50</f>
        <v>224.13193948299801</v>
      </c>
      <c r="U6" s="91">
        <f>Kulturmodeller!BJ50</f>
        <v>240.45774767225782</v>
      </c>
      <c r="V6" s="91">
        <f>Kulturmodeller!BK50</f>
        <v>255.70030356133663</v>
      </c>
      <c r="W6" s="91">
        <f>Kulturmodeller!BL50</f>
        <v>271.09224528097747</v>
      </c>
      <c r="X6" s="91">
        <f>Kulturmodeller!BM50</f>
        <v>283.83773525166805</v>
      </c>
      <c r="Y6" s="91">
        <f>Kulturmodeller!BN50</f>
        <v>296.95711768619299</v>
      </c>
      <c r="Z6" s="91">
        <f>Kulturmodeller!BO50</f>
        <v>309.17757953874286</v>
      </c>
      <c r="AA6" s="91">
        <f>Kulturmodeller!BP50</f>
        <v>319.59167992225559</v>
      </c>
      <c r="AB6" s="91">
        <f>Kulturmodeller!BQ50</f>
        <v>325.12845498678035</v>
      </c>
      <c r="AC6" s="91">
        <f>Kulturmodeller!BR50</f>
        <v>330.48308907619128</v>
      </c>
      <c r="AD6" s="91">
        <f>Kulturmodeller!BS50</f>
        <v>336.75159065469489</v>
      </c>
      <c r="AE6" s="91">
        <f>Kulturmodeller!BT50</f>
        <v>341.79238190408989</v>
      </c>
      <c r="AF6" s="91">
        <f>Kulturmodeller!BU50</f>
        <v>346.07224360597019</v>
      </c>
      <c r="AG6" s="91">
        <f>Kulturmodeller!BV50</f>
        <v>350.78796143481532</v>
      </c>
      <c r="AH6" s="91">
        <f>Kulturmodeller!BW50</f>
        <v>356.10054430713848</v>
      </c>
      <c r="AI6" s="91">
        <f>Kulturmodeller!BX50</f>
        <v>241.00641419377621</v>
      </c>
      <c r="AJ6" s="91">
        <f>Kulturmodeller!BY50</f>
        <v>244.89454752564654</v>
      </c>
      <c r="AK6" s="91">
        <f>Kulturmodeller!BZ50</f>
        <v>135.81295767333484</v>
      </c>
      <c r="AL6" s="91">
        <f>Kulturmodeller!CA50</f>
        <v>142.20229059564605</v>
      </c>
      <c r="AM6" s="91">
        <f>Kulturmodeller!CB50</f>
        <v>20.854029294107992</v>
      </c>
      <c r="AN6" s="91">
        <f>Kulturmodeller!CC50</f>
        <v>40.713262552329553</v>
      </c>
      <c r="AO6" s="91">
        <f>Kulturmodeller!CD50</f>
        <v>68.471008614004418</v>
      </c>
      <c r="AP6" s="91">
        <f>Kulturmodeller!CE50</f>
        <v>89.107234237227473</v>
      </c>
      <c r="AQ6" s="91">
        <f>Kulturmodeller!CF50</f>
        <v>103.4035018012368</v>
      </c>
      <c r="AR6" s="91">
        <f>Kulturmodeller!CG50</f>
        <v>124.28448686365377</v>
      </c>
      <c r="AS6" s="91">
        <f>Kulturmodeller!CH50</f>
        <v>148.13999278039694</v>
      </c>
      <c r="AT6" s="91">
        <f>Kulturmodeller!CI50</f>
        <v>167.0765180860526</v>
      </c>
    </row>
    <row r="7" spans="1:46" x14ac:dyDescent="0.3">
      <c r="A7" t="str">
        <f>Kulturmodeller!A54</f>
        <v>Skovbryn (Høj)</v>
      </c>
      <c r="B7" s="91">
        <f>Kulturmodeller!AT67</f>
        <v>231.92450630699955</v>
      </c>
      <c r="C7" s="218" t="s">
        <v>575</v>
      </c>
      <c r="D7" s="449">
        <v>1</v>
      </c>
      <c r="E7" s="449">
        <v>1</v>
      </c>
      <c r="F7" s="91">
        <f>Kulturmodeller!AU67</f>
        <v>0</v>
      </c>
      <c r="G7" s="91">
        <f>Kulturmodeller!AV67</f>
        <v>1.1851654146072605</v>
      </c>
      <c r="H7" s="91">
        <f>Kulturmodeller!AW67</f>
        <v>7.9011027640484048</v>
      </c>
      <c r="I7" s="91">
        <f>Kulturmodeller!AX67</f>
        <v>19.752756910121008</v>
      </c>
      <c r="J7" s="91">
        <f>Kulturmodeller!AY67</f>
        <v>39.505513820242015</v>
      </c>
      <c r="K7" s="91">
        <f>Kulturmodeller!AZ67</f>
        <v>76.542778250638648</v>
      </c>
      <c r="L7" s="91">
        <f>Kulturmodeller!BA67</f>
        <v>110.81130254254241</v>
      </c>
      <c r="M7" s="91">
        <f>Kulturmodeller!BB67</f>
        <v>140.44882284899182</v>
      </c>
      <c r="N7" s="91">
        <f>Kulturmodeller!BC67</f>
        <v>160.05447424145675</v>
      </c>
      <c r="O7" s="91">
        <f>Kulturmodeller!BD67</f>
        <v>170.76282663921532</v>
      </c>
      <c r="P7" s="91">
        <f>Kulturmodeller!BE67</f>
        <v>184.86785380976681</v>
      </c>
      <c r="Q7" s="91">
        <f>Kulturmodeller!BF67</f>
        <v>196.28012994250292</v>
      </c>
      <c r="R7" s="91">
        <f>Kulturmodeller!BG67</f>
        <v>212.40628440852106</v>
      </c>
      <c r="S7" s="91">
        <f>Kulturmodeller!BH67</f>
        <v>227.46218196947802</v>
      </c>
      <c r="T7" s="91">
        <f>Kulturmodeller!BI67</f>
        <v>241.83699383407958</v>
      </c>
      <c r="U7" s="91">
        <f>Kulturmodeller!BJ67</f>
        <v>257.68912339288534</v>
      </c>
      <c r="V7" s="91">
        <f>Kulturmodeller!BK67</f>
        <v>271.85880322240865</v>
      </c>
      <c r="W7" s="91">
        <f>Kulturmodeller!BL67</f>
        <v>286.80408362562594</v>
      </c>
      <c r="X7" s="91">
        <f>Kulturmodeller!BM67</f>
        <v>298.97534605326723</v>
      </c>
      <c r="Y7" s="91">
        <f>Kulturmodeller!BN67</f>
        <v>311.15799232911309</v>
      </c>
      <c r="Z7" s="91">
        <f>Kulturmodeller!BO67</f>
        <v>323.12906696120297</v>
      </c>
      <c r="AA7" s="91">
        <f>Kulturmodeller!BP67</f>
        <v>333.63257085887267</v>
      </c>
      <c r="AB7" s="91">
        <f>Kulturmodeller!BQ67</f>
        <v>342.30904340050182</v>
      </c>
      <c r="AC7" s="91">
        <f>Kulturmodeller!BR67</f>
        <v>350.44421266290033</v>
      </c>
      <c r="AD7" s="91">
        <f>Kulturmodeller!BS67</f>
        <v>360.00337079844695</v>
      </c>
      <c r="AE7" s="91">
        <f>Kulturmodeller!BT67</f>
        <v>366.38246386521314</v>
      </c>
      <c r="AF7" s="91">
        <f>Kulturmodeller!BU67</f>
        <v>370.69207824220956</v>
      </c>
      <c r="AG7" s="91">
        <f>Kulturmodeller!BV67</f>
        <v>246.98979628190176</v>
      </c>
      <c r="AH7" s="91">
        <f>Kulturmodeller!BW67</f>
        <v>251.85815604936181</v>
      </c>
      <c r="AI7" s="91">
        <f>Kulturmodeller!BX67</f>
        <v>257.59894701926146</v>
      </c>
      <c r="AJ7" s="91">
        <f>Kulturmodeller!BY67</f>
        <v>267.43069442488013</v>
      </c>
      <c r="AK7" s="91">
        <f>Kulturmodeller!BZ67</f>
        <v>159.95597159222993</v>
      </c>
      <c r="AL7" s="91">
        <f>Kulturmodeller!CA67</f>
        <v>183.65301927689109</v>
      </c>
      <c r="AM7" s="91">
        <f>Kulturmodeller!CB67</f>
        <v>68.525474821901042</v>
      </c>
      <c r="AN7" s="91">
        <f>Kulturmodeller!CC67</f>
        <v>86.76416891047721</v>
      </c>
      <c r="AO7" s="91">
        <f>Kulturmodeller!CD67</f>
        <v>108.69278928144675</v>
      </c>
      <c r="AP7" s="91">
        <f>Kulturmodeller!CE67</f>
        <v>122.00303878594814</v>
      </c>
      <c r="AQ7" s="91">
        <f>Kulturmodeller!CF67</f>
        <v>136.357377921222</v>
      </c>
      <c r="AR7" s="91">
        <f>Kulturmodeller!CG67</f>
        <v>156.84490928681754</v>
      </c>
      <c r="AS7" s="91">
        <f>Kulturmodeller!CH67</f>
        <v>179.41687979238301</v>
      </c>
      <c r="AT7" s="91">
        <f>Kulturmodeller!CI67</f>
        <v>197.73060221292016</v>
      </c>
    </row>
    <row r="8" spans="1:46" x14ac:dyDescent="0.3">
      <c r="A8" t="str">
        <f>Kulturmodeller!A71</f>
        <v>EG/SKF (Lav)</v>
      </c>
      <c r="B8" s="91">
        <f>Kulturmodeller!AT84</f>
        <v>224.74298852819388</v>
      </c>
      <c r="C8" s="218" t="s">
        <v>575</v>
      </c>
      <c r="D8" s="449">
        <v>1</v>
      </c>
      <c r="E8" s="449">
        <v>0</v>
      </c>
      <c r="F8" s="91">
        <f>Kulturmodeller!AU84</f>
        <v>0</v>
      </c>
      <c r="G8" s="91">
        <f>Kulturmodeller!AV84</f>
        <v>3.1787219071156154</v>
      </c>
      <c r="H8" s="91">
        <f>Kulturmodeller!AW84</f>
        <v>19.086780595583079</v>
      </c>
      <c r="I8" s="91">
        <f>Kulturmodeller!AX84</f>
        <v>34.048533423106022</v>
      </c>
      <c r="J8" s="91">
        <f>Kulturmodeller!AY84</f>
        <v>52.585552074087509</v>
      </c>
      <c r="K8" s="91">
        <f>Kulturmodeller!AZ84</f>
        <v>83.38497961264386</v>
      </c>
      <c r="L8" s="91">
        <f>Kulturmodeller!BA84</f>
        <v>117.39919313878886</v>
      </c>
      <c r="M8" s="91">
        <f>Kulturmodeller!BB84</f>
        <v>144.98242736927304</v>
      </c>
      <c r="N8" s="91">
        <f>Kulturmodeller!BC84</f>
        <v>172.11074037387533</v>
      </c>
      <c r="O8" s="91">
        <f>Kulturmodeller!BD84</f>
        <v>193.74256398488887</v>
      </c>
      <c r="P8" s="91">
        <f>Kulturmodeller!BE84</f>
        <v>217.2207256745248</v>
      </c>
      <c r="Q8" s="91">
        <f>Kulturmodeller!BF84</f>
        <v>243.96357012759094</v>
      </c>
      <c r="R8" s="91">
        <f>Kulturmodeller!BG84</f>
        <v>273.86925956731756</v>
      </c>
      <c r="S8" s="91">
        <f>Kulturmodeller!BH84</f>
        <v>304.78412414584767</v>
      </c>
      <c r="T8" s="91">
        <f>Kulturmodeller!BI84</f>
        <v>331.55774984489824</v>
      </c>
      <c r="U8" s="91">
        <f>Kulturmodeller!BJ84</f>
        <v>354.3208588169324</v>
      </c>
      <c r="V8" s="91">
        <f>Kulturmodeller!BK84</f>
        <v>374.08243391860782</v>
      </c>
      <c r="W8" s="91">
        <f>Kulturmodeller!BL84</f>
        <v>181.9387164974097</v>
      </c>
      <c r="X8" s="91">
        <f>Kulturmodeller!BM84</f>
        <v>199.18576946170077</v>
      </c>
      <c r="Y8" s="91">
        <f>Kulturmodeller!BN84</f>
        <v>216.64022848273785</v>
      </c>
      <c r="Z8" s="91">
        <f>Kulturmodeller!BO84</f>
        <v>235.94163392186545</v>
      </c>
      <c r="AA8" s="91">
        <f>Kulturmodeller!BP84</f>
        <v>257.31287157241889</v>
      </c>
      <c r="AB8" s="91">
        <f>Kulturmodeller!BQ84</f>
        <v>270.02745029837149</v>
      </c>
      <c r="AC8" s="91">
        <f>Kulturmodeller!BR84</f>
        <v>288.0126281190058</v>
      </c>
      <c r="AD8" s="91">
        <f>Kulturmodeller!BS84</f>
        <v>304.86229184996932</v>
      </c>
      <c r="AE8" s="91">
        <f>Kulturmodeller!BT84</f>
        <v>321.31333671305515</v>
      </c>
      <c r="AF8" s="91">
        <f>Kulturmodeller!BU84</f>
        <v>340.21549848294836</v>
      </c>
      <c r="AG8" s="91">
        <f>Kulturmodeller!BV84</f>
        <v>361.19485720396932</v>
      </c>
      <c r="AH8" s="91">
        <f>Kulturmodeller!BW84</f>
        <v>383.09876767488845</v>
      </c>
      <c r="AI8" s="91">
        <f>Kulturmodeller!BX84</f>
        <v>317.09495140082788</v>
      </c>
      <c r="AJ8" s="91">
        <f>Kulturmodeller!BY84</f>
        <v>335.26373177075089</v>
      </c>
      <c r="AK8" s="91">
        <f>Kulturmodeller!BZ84</f>
        <v>196.31210983919465</v>
      </c>
      <c r="AL8" s="91">
        <f>Kulturmodeller!CA84</f>
        <v>209.19649887496084</v>
      </c>
      <c r="AM8" s="91">
        <f>Kulturmodeller!CB84</f>
        <v>15.236297040519309</v>
      </c>
      <c r="AN8" s="91">
        <f>Kulturmodeller!CC84</f>
        <v>37.971409070771543</v>
      </c>
      <c r="AO8" s="91">
        <f>Kulturmodeller!CD84</f>
        <v>73.184109130169816</v>
      </c>
      <c r="AP8" s="91">
        <f>Kulturmodeller!CE84</f>
        <v>111.40328998901016</v>
      </c>
      <c r="AQ8" s="91">
        <f>Kulturmodeller!CF84</f>
        <v>134.47498842272771</v>
      </c>
      <c r="AR8" s="91">
        <f>Kulturmodeller!CG84</f>
        <v>153.11409617763624</v>
      </c>
      <c r="AS8" s="91">
        <f>Kulturmodeller!CH84</f>
        <v>176.2370879455452</v>
      </c>
      <c r="AT8" s="91">
        <f>Kulturmodeller!CI84</f>
        <v>198.13485359346427</v>
      </c>
    </row>
    <row r="9" spans="1:46" x14ac:dyDescent="0.3">
      <c r="A9" t="str">
        <f>Kulturmodeller!A88</f>
        <v>EG/SKF (Middel)</v>
      </c>
      <c r="B9" s="91">
        <f>Kulturmodeller!AT101</f>
        <v>258.11347989205115</v>
      </c>
      <c r="C9" s="218" t="s">
        <v>575</v>
      </c>
      <c r="D9" s="449">
        <v>1</v>
      </c>
      <c r="E9" s="449">
        <v>0</v>
      </c>
      <c r="F9" s="91">
        <f>Kulturmodeller!AU101</f>
        <v>0</v>
      </c>
      <c r="G9" s="91">
        <f>Kulturmodeller!AV101</f>
        <v>3.9471437432543741</v>
      </c>
      <c r="H9" s="91">
        <f>Kulturmodeller!AW101</f>
        <v>24.20959283650814</v>
      </c>
      <c r="I9" s="91">
        <f>Kulturmodeller!AX101</f>
        <v>47.608918766731179</v>
      </c>
      <c r="J9" s="91">
        <f>Kulturmodeller!AY101</f>
        <v>81.213032243962857</v>
      </c>
      <c r="K9" s="91">
        <f>Kulturmodeller!AZ101</f>
        <v>123.14878407254575</v>
      </c>
      <c r="L9" s="91">
        <f>Kulturmodeller!BA101</f>
        <v>146.97144506713826</v>
      </c>
      <c r="M9" s="91">
        <f>Kulturmodeller!BB101</f>
        <v>178.47298033717746</v>
      </c>
      <c r="N9" s="91">
        <f>Kulturmodeller!BC101</f>
        <v>206.19775368926659</v>
      </c>
      <c r="O9" s="91">
        <f>Kulturmodeller!BD101</f>
        <v>227.07052972572507</v>
      </c>
      <c r="P9" s="91">
        <f>Kulturmodeller!BE101</f>
        <v>250.26625966583828</v>
      </c>
      <c r="Q9" s="91">
        <f>Kulturmodeller!BF101</f>
        <v>279.69749127957209</v>
      </c>
      <c r="R9" s="91">
        <f>Kulturmodeller!BG101</f>
        <v>311.62499936887582</v>
      </c>
      <c r="S9" s="91">
        <f>Kulturmodeller!BH101</f>
        <v>338.69368250706526</v>
      </c>
      <c r="T9" s="91">
        <f>Kulturmodeller!BI101</f>
        <v>361.69578240423232</v>
      </c>
      <c r="U9" s="91">
        <f>Kulturmodeller!BJ101</f>
        <v>394.20766366371237</v>
      </c>
      <c r="V9" s="91">
        <f>Kulturmodeller!BK101</f>
        <v>427.56412864635979</v>
      </c>
      <c r="W9" s="91">
        <f>Kulturmodeller!BL101</f>
        <v>201.37994386085373</v>
      </c>
      <c r="X9" s="91">
        <f>Kulturmodeller!BM101</f>
        <v>219.07533524691084</v>
      </c>
      <c r="Y9" s="91">
        <f>Kulturmodeller!BN101</f>
        <v>238.76587746327152</v>
      </c>
      <c r="Z9" s="91">
        <f>Kulturmodeller!BO101</f>
        <v>262.48145575630645</v>
      </c>
      <c r="AA9" s="91">
        <f>Kulturmodeller!BP101</f>
        <v>285.80019147849731</v>
      </c>
      <c r="AB9" s="91">
        <f>Kulturmodeller!BQ101</f>
        <v>298.40106637502561</v>
      </c>
      <c r="AC9" s="91">
        <f>Kulturmodeller!BR101</f>
        <v>321.09675789326656</v>
      </c>
      <c r="AD9" s="91">
        <f>Kulturmodeller!BS101</f>
        <v>346.58636702501497</v>
      </c>
      <c r="AE9" s="91">
        <f>Kulturmodeller!BT101</f>
        <v>366.30154972928318</v>
      </c>
      <c r="AF9" s="91">
        <f>Kulturmodeller!BU101</f>
        <v>381.80389634507094</v>
      </c>
      <c r="AG9" s="91">
        <f>Kulturmodeller!BV101</f>
        <v>406.80351587105895</v>
      </c>
      <c r="AH9" s="91">
        <f>Kulturmodeller!BW101</f>
        <v>430.42165940536114</v>
      </c>
      <c r="AI9" s="91">
        <f>Kulturmodeller!BX101</f>
        <v>343.78759540590249</v>
      </c>
      <c r="AJ9" s="91">
        <f>Kulturmodeller!BY101</f>
        <v>360.73560851676359</v>
      </c>
      <c r="AK9" s="91">
        <f>Kulturmodeller!BZ101</f>
        <v>217.40835838178975</v>
      </c>
      <c r="AL9" s="91">
        <f>Kulturmodeller!CA101</f>
        <v>248.84537687002765</v>
      </c>
      <c r="AM9" s="91">
        <f>Kulturmodeller!CB101</f>
        <v>31.575500960145</v>
      </c>
      <c r="AN9" s="91">
        <f>Kulturmodeller!CC101</f>
        <v>69.727862373892123</v>
      </c>
      <c r="AO9" s="91">
        <f>Kulturmodeller!CD101</f>
        <v>115.60145849586615</v>
      </c>
      <c r="AP9" s="91">
        <f>Kulturmodeller!CE101</f>
        <v>143.51053098546606</v>
      </c>
      <c r="AQ9" s="91">
        <f>Kulturmodeller!CF101</f>
        <v>167.57163492544186</v>
      </c>
      <c r="AR9" s="91">
        <f>Kulturmodeller!CG101</f>
        <v>182.51998278934173</v>
      </c>
      <c r="AS9" s="91">
        <f>Kulturmodeller!CH101</f>
        <v>205.98080775555081</v>
      </c>
      <c r="AT9" s="91">
        <f>Kulturmodeller!CI101</f>
        <v>233.42190039400228</v>
      </c>
    </row>
    <row r="10" spans="1:46" x14ac:dyDescent="0.3">
      <c r="A10" t="str">
        <f>Kulturmodeller!A105</f>
        <v>EG/ALØ (Middel)</v>
      </c>
      <c r="B10" s="91">
        <f>Kulturmodeller!AT118</f>
        <v>256.33105767360291</v>
      </c>
      <c r="C10" s="218" t="s">
        <v>575</v>
      </c>
      <c r="D10" s="449">
        <v>1</v>
      </c>
      <c r="E10" s="449">
        <v>0</v>
      </c>
      <c r="F10" s="91">
        <f>Kulturmodeller!AU118</f>
        <v>0</v>
      </c>
      <c r="G10" s="91">
        <f>Kulturmodeller!AV118</f>
        <v>2.3476127845792325</v>
      </c>
      <c r="H10" s="91">
        <f>Kulturmodeller!AW118</f>
        <v>14.949185635465657</v>
      </c>
      <c r="I10" s="91">
        <f>Kulturmodeller!AX118</f>
        <v>31.682510062245282</v>
      </c>
      <c r="J10" s="91">
        <f>Kulturmodeller!AY118</f>
        <v>57.498516901074012</v>
      </c>
      <c r="K10" s="91">
        <f>Kulturmodeller!AZ118</f>
        <v>103.19928683843943</v>
      </c>
      <c r="L10" s="91">
        <f>Kulturmodeller!BA118</f>
        <v>142.0787722483752</v>
      </c>
      <c r="M10" s="91">
        <f>Kulturmodeller!BB118</f>
        <v>175.7822621944928</v>
      </c>
      <c r="N10" s="91">
        <f>Kulturmodeller!BC118</f>
        <v>193.41345147169926</v>
      </c>
      <c r="O10" s="91">
        <f>Kulturmodeller!BD118</f>
        <v>208.70937993164711</v>
      </c>
      <c r="P10" s="91">
        <f>Kulturmodeller!BE118</f>
        <v>225.48363119859752</v>
      </c>
      <c r="Q10" s="91">
        <f>Kulturmodeller!BF118</f>
        <v>241.26612254471789</v>
      </c>
      <c r="R10" s="91">
        <f>Kulturmodeller!BG118</f>
        <v>259.5107869553608</v>
      </c>
      <c r="S10" s="91">
        <f>Kulturmodeller!BH118</f>
        <v>277.9176932939659</v>
      </c>
      <c r="T10" s="91">
        <f>Kulturmodeller!BI118</f>
        <v>294.07761395902384</v>
      </c>
      <c r="U10" s="91">
        <f>Kulturmodeller!BJ118</f>
        <v>311.19001766179326</v>
      </c>
      <c r="V10" s="91">
        <f>Kulturmodeller!BK118</f>
        <v>327.00315311306531</v>
      </c>
      <c r="W10" s="91">
        <f>Kulturmodeller!BL118</f>
        <v>295.61998344731956</v>
      </c>
      <c r="X10" s="91">
        <f>Kulturmodeller!BM118</f>
        <v>307.37554325006164</v>
      </c>
      <c r="Y10" s="91">
        <f>Kulturmodeller!BN118</f>
        <v>320.23402622710734</v>
      </c>
      <c r="Z10" s="91">
        <f>Kulturmodeller!BO118</f>
        <v>333.27108729775574</v>
      </c>
      <c r="AA10" s="91">
        <f>Kulturmodeller!BP118</f>
        <v>351.51120908647823</v>
      </c>
      <c r="AB10" s="91">
        <f>Kulturmodeller!BQ118</f>
        <v>369.79521407477273</v>
      </c>
      <c r="AC10" s="91">
        <f>Kulturmodeller!BR118</f>
        <v>385.69328834861028</v>
      </c>
      <c r="AD10" s="91">
        <f>Kulturmodeller!BS118</f>
        <v>398.6246712172229</v>
      </c>
      <c r="AE10" s="91">
        <f>Kulturmodeller!BT118</f>
        <v>410.59012099318267</v>
      </c>
      <c r="AF10" s="91">
        <f>Kulturmodeller!BU118</f>
        <v>415.55483432038949</v>
      </c>
      <c r="AG10" s="91">
        <f>Kulturmodeller!BV118</f>
        <v>423.80224937636825</v>
      </c>
      <c r="AH10" s="91">
        <f>Kulturmodeller!BW118</f>
        <v>429.68374432370842</v>
      </c>
      <c r="AI10" s="91">
        <f>Kulturmodeller!BX118</f>
        <v>236.52995547737947</v>
      </c>
      <c r="AJ10" s="91">
        <f>Kulturmodeller!BY118</f>
        <v>242.79152706702365</v>
      </c>
      <c r="AK10" s="91">
        <f>Kulturmodeller!BZ118</f>
        <v>50.086664911029935</v>
      </c>
      <c r="AL10" s="91">
        <f>Kulturmodeller!CA118</f>
        <v>62.159499779806637</v>
      </c>
      <c r="AM10" s="91">
        <f>Kulturmodeller!CB118</f>
        <v>44.719025548357465</v>
      </c>
      <c r="AN10" s="91">
        <f>Kulturmodeller!CC118</f>
        <v>87.772060564758448</v>
      </c>
      <c r="AO10" s="91">
        <f>Kulturmodeller!CD118</f>
        <v>138.61311932014806</v>
      </c>
      <c r="AP10" s="91">
        <f>Kulturmodeller!CE118</f>
        <v>158.54682978060353</v>
      </c>
      <c r="AQ10" s="91">
        <f>Kulturmodeller!CF118</f>
        <v>179.3233484237571</v>
      </c>
      <c r="AR10" s="91">
        <f>Kulturmodeller!CG118</f>
        <v>202.65982074742817</v>
      </c>
      <c r="AS10" s="91">
        <f>Kulturmodeller!CH118</f>
        <v>221.80037833422244</v>
      </c>
      <c r="AT10" s="91">
        <f>Kulturmodeller!CI118</f>
        <v>239.42356215265806</v>
      </c>
    </row>
    <row r="11" spans="1:46" x14ac:dyDescent="0.3">
      <c r="A11" t="str">
        <f>Kulturmodeller!A122</f>
        <v>EG/ALØ (Høj)</v>
      </c>
      <c r="B11" s="91">
        <f>Kulturmodeller!AT135</f>
        <v>281.02832787570401</v>
      </c>
      <c r="C11" s="218" t="s">
        <v>575</v>
      </c>
      <c r="D11" s="449">
        <v>1</v>
      </c>
      <c r="E11" s="449">
        <v>0</v>
      </c>
      <c r="F11" s="91">
        <f>Kulturmodeller!AU135</f>
        <v>0</v>
      </c>
      <c r="G11" s="91">
        <f>Kulturmodeller!AV135</f>
        <v>3.5366736983778702</v>
      </c>
      <c r="H11" s="91">
        <f>Kulturmodeller!AW135</f>
        <v>22.876258394123241</v>
      </c>
      <c r="I11" s="91">
        <f>Kulturmodeller!AX135</f>
        <v>52.23418017728347</v>
      </c>
      <c r="J11" s="91">
        <f>Kulturmodeller!AY135</f>
        <v>100.06983356793882</v>
      </c>
      <c r="K11" s="91">
        <f>Kulturmodeller!AZ135</f>
        <v>141.61033728598596</v>
      </c>
      <c r="L11" s="91">
        <f>Kulturmodeller!BA135</f>
        <v>186.74107030208916</v>
      </c>
      <c r="M11" s="91">
        <f>Kulturmodeller!BB135</f>
        <v>215.13398006063505</v>
      </c>
      <c r="N11" s="91">
        <f>Kulturmodeller!BC135</f>
        <v>233.09402999892728</v>
      </c>
      <c r="O11" s="91">
        <f>Kulturmodeller!BD135</f>
        <v>247.54322664243614</v>
      </c>
      <c r="P11" s="91">
        <f>Kulturmodeller!BE135</f>
        <v>264.74224071556694</v>
      </c>
      <c r="Q11" s="91">
        <f>Kulturmodeller!BF135</f>
        <v>279.629547792322</v>
      </c>
      <c r="R11" s="91">
        <f>Kulturmodeller!BG135</f>
        <v>294.36050676419728</v>
      </c>
      <c r="S11" s="91">
        <f>Kulturmodeller!BH135</f>
        <v>309.96421919089209</v>
      </c>
      <c r="T11" s="91">
        <f>Kulturmodeller!BI135</f>
        <v>329.48154468221026</v>
      </c>
      <c r="U11" s="91">
        <f>Kulturmodeller!BJ135</f>
        <v>348.73742513151132</v>
      </c>
      <c r="V11" s="91">
        <f>Kulturmodeller!BK135</f>
        <v>317.62833430953185</v>
      </c>
      <c r="W11" s="91">
        <f>Kulturmodeller!BL135</f>
        <v>337.20695173186169</v>
      </c>
      <c r="X11" s="91">
        <f>Kulturmodeller!BM135</f>
        <v>354.37215608945507</v>
      </c>
      <c r="Y11" s="91">
        <f>Kulturmodeller!BN135</f>
        <v>373.13283770453154</v>
      </c>
      <c r="Z11" s="91">
        <f>Kulturmodeller!BO135</f>
        <v>398.01491035133091</v>
      </c>
      <c r="AA11" s="91">
        <f>Kulturmodeller!BP135</f>
        <v>416.67346745479529</v>
      </c>
      <c r="AB11" s="91">
        <f>Kulturmodeller!BQ135</f>
        <v>426.65536906637192</v>
      </c>
      <c r="AC11" s="91">
        <f>Kulturmodeller!BR135</f>
        <v>435.88340158771268</v>
      </c>
      <c r="AD11" s="91">
        <f>Kulturmodeller!BS135</f>
        <v>446.50764990801446</v>
      </c>
      <c r="AE11" s="91">
        <f>Kulturmodeller!BT135</f>
        <v>452.09377069999459</v>
      </c>
      <c r="AF11" s="91">
        <f>Kulturmodeller!BU135</f>
        <v>461.98827968352032</v>
      </c>
      <c r="AG11" s="91">
        <f>Kulturmodeller!BV135</f>
        <v>256.77860475102204</v>
      </c>
      <c r="AH11" s="91">
        <f>Kulturmodeller!BW135</f>
        <v>264.80652413487468</v>
      </c>
      <c r="AI11" s="91">
        <f>Kulturmodeller!BX135</f>
        <v>60.41898569101923</v>
      </c>
      <c r="AJ11" s="91">
        <f>Kulturmodeller!BY135</f>
        <v>82.717855316892766</v>
      </c>
      <c r="AK11" s="91">
        <f>Kulturmodeller!BZ135</f>
        <v>78.774099901775571</v>
      </c>
      <c r="AL11" s="91">
        <f>Kulturmodeller!CA135</f>
        <v>144.64661578356257</v>
      </c>
      <c r="AM11" s="91">
        <f>Kulturmodeller!CB135</f>
        <v>175.23323750583049</v>
      </c>
      <c r="AN11" s="91">
        <f>Kulturmodeller!CC135</f>
        <v>196.4802099250594</v>
      </c>
      <c r="AO11" s="91">
        <f>Kulturmodeller!CD135</f>
        <v>219.4158943798505</v>
      </c>
      <c r="AP11" s="91">
        <f>Kulturmodeller!CE135</f>
        <v>244.50589426402138</v>
      </c>
      <c r="AQ11" s="91">
        <f>Kulturmodeller!CF135</f>
        <v>261.75341895671397</v>
      </c>
      <c r="AR11" s="91">
        <f>Kulturmodeller!CG135</f>
        <v>278.17380657305517</v>
      </c>
      <c r="AS11" s="91">
        <f>Kulturmodeller!CH135</f>
        <v>293.1202419821476</v>
      </c>
      <c r="AT11" s="91">
        <f>Kulturmodeller!CI135</f>
        <v>306.95264747221745</v>
      </c>
    </row>
    <row r="12" spans="1:46" x14ac:dyDescent="0.3">
      <c r="A12" t="str">
        <f>Kulturmodeller!A139</f>
        <v>BØG/ALØ (Lav)</v>
      </c>
      <c r="B12" s="91">
        <f>Kulturmodeller!AT152</f>
        <v>297.58156040782512</v>
      </c>
      <c r="C12" s="218" t="s">
        <v>575</v>
      </c>
      <c r="D12" s="449">
        <v>1</v>
      </c>
      <c r="E12" s="449">
        <v>0</v>
      </c>
      <c r="F12" s="91">
        <f>Kulturmodeller!AU152</f>
        <v>0</v>
      </c>
      <c r="G12" s="91">
        <f>Kulturmodeller!AV152</f>
        <v>1.6069161873321911</v>
      </c>
      <c r="H12" s="91">
        <f>Kulturmodeller!AW152</f>
        <v>10.011208320485377</v>
      </c>
      <c r="I12" s="91">
        <f>Kulturmodeller!AX152</f>
        <v>18.880346653037162</v>
      </c>
      <c r="J12" s="91">
        <f>Kulturmodeller!AY152</f>
        <v>30.979749839142894</v>
      </c>
      <c r="K12" s="91">
        <f>Kulturmodeller!AZ152</f>
        <v>68.134793194892467</v>
      </c>
      <c r="L12" s="91">
        <f>Kulturmodeller!BA152</f>
        <v>127.8962982070955</v>
      </c>
      <c r="M12" s="91">
        <f>Kulturmodeller!BB152</f>
        <v>189.08091002006589</v>
      </c>
      <c r="N12" s="91">
        <f>Kulturmodeller!BC152</f>
        <v>222.49979390169992</v>
      </c>
      <c r="O12" s="91">
        <f>Kulturmodeller!BD152</f>
        <v>246.25820070779952</v>
      </c>
      <c r="P12" s="91">
        <f>Kulturmodeller!BE152</f>
        <v>272.78524014738076</v>
      </c>
      <c r="Q12" s="91">
        <f>Kulturmodeller!BF152</f>
        <v>299.72167803090946</v>
      </c>
      <c r="R12" s="91">
        <f>Kulturmodeller!BG152</f>
        <v>326.72103148194287</v>
      </c>
      <c r="S12" s="91">
        <f>Kulturmodeller!BH152</f>
        <v>352.57277574108059</v>
      </c>
      <c r="T12" s="91">
        <f>Kulturmodeller!BI152</f>
        <v>376.932662537856</v>
      </c>
      <c r="U12" s="91">
        <f>Kulturmodeller!BJ152</f>
        <v>401.4689846237398</v>
      </c>
      <c r="V12" s="91">
        <f>Kulturmodeller!BK152</f>
        <v>425.52961379865206</v>
      </c>
      <c r="W12" s="91">
        <f>Kulturmodeller!BL152</f>
        <v>398.59716266166168</v>
      </c>
      <c r="X12" s="91">
        <f>Kulturmodeller!BM152</f>
        <v>410.3864771385326</v>
      </c>
      <c r="Y12" s="91">
        <f>Kulturmodeller!BN152</f>
        <v>423.58267074428051</v>
      </c>
      <c r="Z12" s="91">
        <f>Kulturmodeller!BO152</f>
        <v>435.49542951892255</v>
      </c>
      <c r="AA12" s="91">
        <f>Kulturmodeller!BP152</f>
        <v>452.75472377366924</v>
      </c>
      <c r="AB12" s="91">
        <f>Kulturmodeller!BQ152</f>
        <v>470.15665396077156</v>
      </c>
      <c r="AC12" s="91">
        <f>Kulturmodeller!BR152</f>
        <v>484.90499732788953</v>
      </c>
      <c r="AD12" s="91">
        <f>Kulturmodeller!BS152</f>
        <v>496.09759688718407</v>
      </c>
      <c r="AE12" s="91">
        <f>Kulturmodeller!BT152</f>
        <v>506.406381312218</v>
      </c>
      <c r="AF12" s="91">
        <f>Kulturmodeller!BU152</f>
        <v>515.53321449166765</v>
      </c>
      <c r="AG12" s="91">
        <f>Kulturmodeller!BV152</f>
        <v>526.31563325643936</v>
      </c>
      <c r="AH12" s="91">
        <f>Kulturmodeller!BW152</f>
        <v>535.1252623495418</v>
      </c>
      <c r="AI12" s="91">
        <f>Kulturmodeller!BX152</f>
        <v>42.261369147938318</v>
      </c>
      <c r="AJ12" s="91">
        <f>Kulturmodeller!BY152</f>
        <v>46.871104174101006</v>
      </c>
      <c r="AK12" s="91">
        <f>Kulturmodeller!BZ152</f>
        <v>54.235400587237464</v>
      </c>
      <c r="AL12" s="91">
        <f>Kulturmodeller!CA152</f>
        <v>65.135380693816856</v>
      </c>
      <c r="AM12" s="91">
        <f>Kulturmodeller!CB152</f>
        <v>54.549669231834045</v>
      </c>
      <c r="AN12" s="91">
        <f>Kulturmodeller!CC152</f>
        <v>107.38919310570446</v>
      </c>
      <c r="AO12" s="91">
        <f>Kulturmodeller!CD152</f>
        <v>164.88804681819803</v>
      </c>
      <c r="AP12" s="91">
        <f>Kulturmodeller!CE152</f>
        <v>198.57682124504529</v>
      </c>
      <c r="AQ12" s="91">
        <f>Kulturmodeller!CF152</f>
        <v>226.7740249137577</v>
      </c>
      <c r="AR12" s="91">
        <f>Kulturmodeller!CG152</f>
        <v>258.98355892804068</v>
      </c>
      <c r="AS12" s="91">
        <f>Kulturmodeller!CH152</f>
        <v>289.47968437366882</v>
      </c>
      <c r="AT12" s="91">
        <f>Kulturmodeller!CI152</f>
        <v>317.27862246668167</v>
      </c>
    </row>
    <row r="13" spans="1:46" x14ac:dyDescent="0.3">
      <c r="A13" t="str">
        <f>Kulturmodeller!A156</f>
        <v>BØG/ALØ (Middel)</v>
      </c>
      <c r="B13" s="91">
        <f>Kulturmodeller!AT169</f>
        <v>346.3603260265163</v>
      </c>
      <c r="C13" s="218" t="s">
        <v>575</v>
      </c>
      <c r="D13" s="449">
        <v>1</v>
      </c>
      <c r="E13" s="449">
        <v>0</v>
      </c>
      <c r="F13" s="91">
        <f>Kulturmodeller!AU169</f>
        <v>0</v>
      </c>
      <c r="G13" s="91">
        <f>Kulturmodeller!AV169</f>
        <v>2.3144326211048831</v>
      </c>
      <c r="H13" s="91">
        <f>Kulturmodeller!AW169</f>
        <v>14.727984545636659</v>
      </c>
      <c r="I13" s="91">
        <f>Kulturmodeller!AX169</f>
        <v>31.109025755281213</v>
      </c>
      <c r="J13" s="91">
        <f>Kulturmodeller!AY169</f>
        <v>56.310585122362724</v>
      </c>
      <c r="K13" s="91">
        <f>Kulturmodeller!AZ169</f>
        <v>121.12120402198256</v>
      </c>
      <c r="L13" s="91">
        <f>Kulturmodeller!BA169</f>
        <v>202.80602632990261</v>
      </c>
      <c r="M13" s="91">
        <f>Kulturmodeller!BB169</f>
        <v>262.13034938241799</v>
      </c>
      <c r="N13" s="91">
        <f>Kulturmodeller!BC169</f>
        <v>289.27785971257072</v>
      </c>
      <c r="O13" s="91">
        <f>Kulturmodeller!BD169</f>
        <v>312.75688014115025</v>
      </c>
      <c r="P13" s="91">
        <f>Kulturmodeller!BE169</f>
        <v>342.05643425048027</v>
      </c>
      <c r="Q13" s="91">
        <f>Kulturmodeller!BF169</f>
        <v>369.1821434103241</v>
      </c>
      <c r="R13" s="91">
        <f>Kulturmodeller!BG169</f>
        <v>396.15754210598669</v>
      </c>
      <c r="S13" s="91">
        <f>Kulturmodeller!BH169</f>
        <v>421.8589768416258</v>
      </c>
      <c r="T13" s="91">
        <f>Kulturmodeller!BI169</f>
        <v>445.56537752854626</v>
      </c>
      <c r="U13" s="91">
        <f>Kulturmodeller!BJ169</f>
        <v>470.88267076890332</v>
      </c>
      <c r="V13" s="91">
        <f>Kulturmodeller!BK169</f>
        <v>443.1040259847332</v>
      </c>
      <c r="W13" s="91">
        <f>Kulturmodeller!BL169</f>
        <v>463.95610157696314</v>
      </c>
      <c r="X13" s="91">
        <f>Kulturmodeller!BM169</f>
        <v>478.06994588309152</v>
      </c>
      <c r="Y13" s="91">
        <f>Kulturmodeller!BN169</f>
        <v>493.06350955378429</v>
      </c>
      <c r="Z13" s="91">
        <f>Kulturmodeller!BO169</f>
        <v>513.99605340060123</v>
      </c>
      <c r="AA13" s="91">
        <f>Kulturmodeller!BP169</f>
        <v>531.8047478055687</v>
      </c>
      <c r="AB13" s="91">
        <f>Kulturmodeller!BQ169</f>
        <v>544.92708428153571</v>
      </c>
      <c r="AC13" s="91">
        <f>Kulturmodeller!BR169</f>
        <v>556.69893289889217</v>
      </c>
      <c r="AD13" s="91">
        <f>Kulturmodeller!BS169</f>
        <v>569.61829402045225</v>
      </c>
      <c r="AE13" s="91">
        <f>Kulturmodeller!BT169</f>
        <v>577.82565759369595</v>
      </c>
      <c r="AF13" s="91">
        <f>Kulturmodeller!BU169</f>
        <v>589.43829149684427</v>
      </c>
      <c r="AG13" s="91">
        <f>Kulturmodeller!BV169</f>
        <v>241.22997789415751</v>
      </c>
      <c r="AH13" s="91">
        <f>Kulturmodeller!BW169</f>
        <v>250.94585316706272</v>
      </c>
      <c r="AI13" s="91">
        <f>Kulturmodeller!BX169</f>
        <v>65.124984007261858</v>
      </c>
      <c r="AJ13" s="91">
        <f>Kulturmodeller!BY169</f>
        <v>83.985994656666747</v>
      </c>
      <c r="AK13" s="91">
        <f>Kulturmodeller!BZ169</f>
        <v>79.335889206573015</v>
      </c>
      <c r="AL13" s="91">
        <f>Kulturmodeller!CA169</f>
        <v>136.13808010819258</v>
      </c>
      <c r="AM13" s="91">
        <f>Kulturmodeller!CB169</f>
        <v>187.80100543365157</v>
      </c>
      <c r="AN13" s="91">
        <f>Kulturmodeller!CC169</f>
        <v>231.80300392985987</v>
      </c>
      <c r="AO13" s="91">
        <f>Kulturmodeller!CD169</f>
        <v>277.55514124288311</v>
      </c>
      <c r="AP13" s="91">
        <f>Kulturmodeller!CE169</f>
        <v>312.67642564990444</v>
      </c>
      <c r="AQ13" s="91">
        <f>Kulturmodeller!CF169</f>
        <v>340.1445642522682</v>
      </c>
      <c r="AR13" s="91">
        <f>Kulturmodeller!CG169</f>
        <v>367.7313580727166</v>
      </c>
      <c r="AS13" s="91">
        <f>Kulturmodeller!CH169</f>
        <v>394.71901031057854</v>
      </c>
      <c r="AT13" s="91">
        <f>Kulturmodeller!CI169</f>
        <v>420.06649712747583</v>
      </c>
    </row>
    <row r="14" spans="1:46" x14ac:dyDescent="0.3">
      <c r="A14" t="str">
        <f>Kulturmodeller!A173</f>
        <v>BØG/ALØ (Høj)</v>
      </c>
      <c r="B14" s="91">
        <f>Kulturmodeller!AT186</f>
        <v>394.57453408795482</v>
      </c>
      <c r="C14" s="218" t="s">
        <v>575</v>
      </c>
      <c r="D14" s="449">
        <v>1</v>
      </c>
      <c r="E14" s="449">
        <v>0</v>
      </c>
      <c r="F14" s="91">
        <f>Kulturmodeller!AU186</f>
        <v>0</v>
      </c>
      <c r="G14" s="91">
        <f>Kulturmodeller!AV186</f>
        <v>3.4549023481139227</v>
      </c>
      <c r="H14" s="91">
        <f>Kulturmodeller!AW186</f>
        <v>22.331116059030251</v>
      </c>
      <c r="I14" s="91">
        <f>Kulturmodeller!AX186</f>
        <v>50.820848197412758</v>
      </c>
      <c r="J14" s="91">
        <f>Kulturmodeller!AY186</f>
        <v>97.142217323920917</v>
      </c>
      <c r="K14" s="91">
        <f>Kulturmodeller!AZ186</f>
        <v>192.85126513835033</v>
      </c>
      <c r="L14" s="91">
        <f>Kulturmodeller!BA186</f>
        <v>286.7426948032126</v>
      </c>
      <c r="M14" s="91">
        <f>Kulturmodeller!BB186</f>
        <v>326.23312754763867</v>
      </c>
      <c r="N14" s="91">
        <f>Kulturmodeller!BC186</f>
        <v>355.93068807164485</v>
      </c>
      <c r="O14" s="91">
        <f>Kulturmodeller!BD186</f>
        <v>379.82944455868272</v>
      </c>
      <c r="P14" s="91">
        <f>Kulturmodeller!BE186</f>
        <v>408.96311523001833</v>
      </c>
      <c r="Q14" s="91">
        <f>Kulturmodeller!BF186</f>
        <v>436.69168910552315</v>
      </c>
      <c r="R14" s="91">
        <f>Kulturmodeller!BG186</f>
        <v>464.4945072939388</v>
      </c>
      <c r="S14" s="91">
        <f>Kulturmodeller!BH186</f>
        <v>488.58648786810011</v>
      </c>
      <c r="T14" s="91">
        <f>Kulturmodeller!BI186</f>
        <v>512.62613086254839</v>
      </c>
      <c r="U14" s="91">
        <f>Kulturmodeller!BJ186</f>
        <v>487.09955919147899</v>
      </c>
      <c r="V14" s="91">
        <f>Kulturmodeller!BK186</f>
        <v>510.49506451956461</v>
      </c>
      <c r="W14" s="91">
        <f>Kulturmodeller!BL186</f>
        <v>536.95070105056038</v>
      </c>
      <c r="X14" s="91">
        <f>Kulturmodeller!BM186</f>
        <v>556.67699468648027</v>
      </c>
      <c r="Y14" s="91">
        <f>Kulturmodeller!BN186</f>
        <v>577.40395285935313</v>
      </c>
      <c r="Z14" s="91">
        <f>Kulturmodeller!BO186</f>
        <v>593.53452288422864</v>
      </c>
      <c r="AA14" s="91">
        <f>Kulturmodeller!BP186</f>
        <v>607.38634140111617</v>
      </c>
      <c r="AB14" s="91">
        <f>Kulturmodeller!BQ186</f>
        <v>619.92800514686257</v>
      </c>
      <c r="AC14" s="91">
        <f>Kulturmodeller!BR186</f>
        <v>630.98550121800622</v>
      </c>
      <c r="AD14" s="91">
        <f>Kulturmodeller!BS186</f>
        <v>642.62319132882385</v>
      </c>
      <c r="AE14" s="91">
        <f>Kulturmodeller!BT186</f>
        <v>258.94249497252201</v>
      </c>
      <c r="AF14" s="91">
        <f>Kulturmodeller!BU186</f>
        <v>274.24589719264463</v>
      </c>
      <c r="AG14" s="91">
        <f>Kulturmodeller!BV186</f>
        <v>80.3800796483158</v>
      </c>
      <c r="AH14" s="91">
        <f>Kulturmodeller!BW186</f>
        <v>113.04386504967673</v>
      </c>
      <c r="AI14" s="91">
        <f>Kulturmodeller!BX186</f>
        <v>127.54235351593373</v>
      </c>
      <c r="AJ14" s="91">
        <f>Kulturmodeller!BY186</f>
        <v>200.09693442938485</v>
      </c>
      <c r="AK14" s="91">
        <f>Kulturmodeller!BZ186</f>
        <v>247.05806957296105</v>
      </c>
      <c r="AL14" s="91">
        <f>Kulturmodeller!CA186</f>
        <v>303.40617963442952</v>
      </c>
      <c r="AM14" s="91">
        <f>Kulturmodeller!CB186</f>
        <v>348.4991065554587</v>
      </c>
      <c r="AN14" s="91">
        <f>Kulturmodeller!CC186</f>
        <v>379.0743700255515</v>
      </c>
      <c r="AO14" s="91">
        <f>Kulturmodeller!CD186</f>
        <v>407.3820197058688</v>
      </c>
      <c r="AP14" s="91">
        <f>Kulturmodeller!CE186</f>
        <v>438.87204985759195</v>
      </c>
      <c r="AQ14" s="91">
        <f>Kulturmodeller!CF186</f>
        <v>464.76085026308505</v>
      </c>
      <c r="AR14" s="91">
        <f>Kulturmodeller!CG186</f>
        <v>490.41820822090153</v>
      </c>
      <c r="AS14" s="91">
        <f>Kulturmodeller!CH186</f>
        <v>517.98690067180962</v>
      </c>
      <c r="AT14" s="91">
        <f>Kulturmodeller!CI186</f>
        <v>539.89827455187856</v>
      </c>
    </row>
    <row r="15" spans="1:46" x14ac:dyDescent="0.3">
      <c r="A15" t="str">
        <f>Kulturmodeller!A190</f>
        <v>BØG/NÅL (Lav)</v>
      </c>
      <c r="B15" s="91">
        <f>Kulturmodeller!AT203</f>
        <v>288.48493513186742</v>
      </c>
      <c r="C15" s="218" t="s">
        <v>575</v>
      </c>
      <c r="D15" s="449">
        <v>1</v>
      </c>
      <c r="E15" s="449">
        <v>0</v>
      </c>
      <c r="F15" s="91">
        <f>Kulturmodeller!AU203</f>
        <v>0</v>
      </c>
      <c r="G15" s="91">
        <f>Kulturmodeller!AV203</f>
        <v>1.8858848509334698</v>
      </c>
      <c r="H15" s="91">
        <f>Kulturmodeller!AW203</f>
        <v>11.87099941116057</v>
      </c>
      <c r="I15" s="91">
        <f>Kulturmodeller!AX203</f>
        <v>23.702027258491363</v>
      </c>
      <c r="J15" s="91">
        <f>Kulturmodeller!AY203</f>
        <v>40.967516807583735</v>
      </c>
      <c r="K15" s="91">
        <f>Kulturmodeller!AZ203</f>
        <v>87.8132519821458</v>
      </c>
      <c r="L15" s="91">
        <f>Kulturmodeller!BA203</f>
        <v>154.63586816527192</v>
      </c>
      <c r="M15" s="91">
        <f>Kulturmodeller!BB203</f>
        <v>215.62616103173943</v>
      </c>
      <c r="N15" s="91">
        <f>Kulturmodeller!BC203</f>
        <v>244.4768135941508</v>
      </c>
      <c r="O15" s="91">
        <f>Kulturmodeller!BD203</f>
        <v>269.30972539593824</v>
      </c>
      <c r="P15" s="91">
        <f>Kulturmodeller!BE203</f>
        <v>294.88933146873137</v>
      </c>
      <c r="Q15" s="91">
        <f>Kulturmodeller!BF203</f>
        <v>319.94757837230827</v>
      </c>
      <c r="R15" s="91">
        <f>Kulturmodeller!BG203</f>
        <v>345.49474066062777</v>
      </c>
      <c r="S15" s="91">
        <f>Kulturmodeller!BH203</f>
        <v>369.3674195229699</v>
      </c>
      <c r="T15" s="91">
        <f>Kulturmodeller!BI203</f>
        <v>390.55149790062052</v>
      </c>
      <c r="U15" s="91">
        <f>Kulturmodeller!BJ203</f>
        <v>411.95031678973942</v>
      </c>
      <c r="V15" s="91">
        <f>Kulturmodeller!BK203</f>
        <v>431.69920619434163</v>
      </c>
      <c r="W15" s="91">
        <f>Kulturmodeller!BL203</f>
        <v>311.18446523480725</v>
      </c>
      <c r="X15" s="91">
        <f>Kulturmodeller!BM203</f>
        <v>322.38177754427346</v>
      </c>
      <c r="Y15" s="91">
        <f>Kulturmodeller!BN203</f>
        <v>336.59309154436158</v>
      </c>
      <c r="Z15" s="91">
        <f>Kulturmodeller!BO203</f>
        <v>353.22882824690009</v>
      </c>
      <c r="AA15" s="91">
        <f>Kulturmodeller!BP203</f>
        <v>382.81367214844209</v>
      </c>
      <c r="AB15" s="91">
        <f>Kulturmodeller!BQ203</f>
        <v>413.74594561115543</v>
      </c>
      <c r="AC15" s="91">
        <f>Kulturmodeller!BR203</f>
        <v>437.30302926310804</v>
      </c>
      <c r="AD15" s="91">
        <f>Kulturmodeller!BS203</f>
        <v>452.63804373083855</v>
      </c>
      <c r="AE15" s="91">
        <f>Kulturmodeller!BT203</f>
        <v>467.16885786605792</v>
      </c>
      <c r="AF15" s="91">
        <f>Kulturmodeller!BU203</f>
        <v>478.8681832886067</v>
      </c>
      <c r="AG15" s="91">
        <f>Kulturmodeller!BV203</f>
        <v>491.71712894552786</v>
      </c>
      <c r="AH15" s="91">
        <f>Kulturmodeller!BW203</f>
        <v>503.63511504117645</v>
      </c>
      <c r="AI15" s="91">
        <f>Kulturmodeller!BX203</f>
        <v>125.48173587688618</v>
      </c>
      <c r="AJ15" s="91">
        <f>Kulturmodeller!BY203</f>
        <v>131.93083540944457</v>
      </c>
      <c r="AK15" s="91">
        <f>Kulturmodeller!BZ203</f>
        <v>141.0000089795663</v>
      </c>
      <c r="AL15" s="91">
        <f>Kulturmodeller!CA203</f>
        <v>151.99375651715837</v>
      </c>
      <c r="AM15" s="91">
        <f>Kulturmodeller!CB203</f>
        <v>47.057880092970507</v>
      </c>
      <c r="AN15" s="91">
        <f>Kulturmodeller!CC203</f>
        <v>93.114552861098829</v>
      </c>
      <c r="AO15" s="91">
        <f>Kulturmodeller!CD203</f>
        <v>143.04757142613593</v>
      </c>
      <c r="AP15" s="91">
        <f>Kulturmodeller!CE203</f>
        <v>172.70789562418696</v>
      </c>
      <c r="AQ15" s="91">
        <f>Kulturmodeller!CF203</f>
        <v>210.85719801381282</v>
      </c>
      <c r="AR15" s="91">
        <f>Kulturmodeller!CG203</f>
        <v>253.48428781071121</v>
      </c>
      <c r="AS15" s="91">
        <f>Kulturmodeller!CH203</f>
        <v>289.2215974005864</v>
      </c>
      <c r="AT15" s="91">
        <f>Kulturmodeller!CI203</f>
        <v>317.16751361484415</v>
      </c>
    </row>
    <row r="16" spans="1:46" x14ac:dyDescent="0.3">
      <c r="A16" t="str">
        <f>Kulturmodeller!A207</f>
        <v>BØG/NÅL (Middel)</v>
      </c>
      <c r="B16" s="91">
        <f>Kulturmodeller!AT220</f>
        <v>335.82349676267387</v>
      </c>
      <c r="C16" s="218" t="s">
        <v>575</v>
      </c>
      <c r="D16" s="449">
        <v>1</v>
      </c>
      <c r="E16" s="449">
        <v>0</v>
      </c>
      <c r="F16" s="91">
        <f>Kulturmodeller!AU220</f>
        <v>0</v>
      </c>
      <c r="G16" s="91">
        <f>Kulturmodeller!AV220</f>
        <v>2.7350417369202988</v>
      </c>
      <c r="H16" s="91">
        <f>Kulturmodeller!AW220</f>
        <v>17.532045317739431</v>
      </c>
      <c r="I16" s="91">
        <f>Kulturmodeller!AX220</f>
        <v>38.378812942214338</v>
      </c>
      <c r="J16" s="91">
        <f>Kulturmodeller!AY220</f>
        <v>71.369430009581322</v>
      </c>
      <c r="K16" s="91">
        <f>Kulturmodeller!AZ220</f>
        <v>147.08133260497243</v>
      </c>
      <c r="L16" s="91">
        <f>Kulturmodeller!BA220</f>
        <v>230.89091871491823</v>
      </c>
      <c r="M16" s="91">
        <f>Kulturmodeller!BB220</f>
        <v>282.33228835858262</v>
      </c>
      <c r="N16" s="91">
        <f>Kulturmodeller!BC220</f>
        <v>309.32642845282686</v>
      </c>
      <c r="O16" s="91">
        <f>Kulturmodeller!BD220</f>
        <v>332.59538219619606</v>
      </c>
      <c r="P16" s="91">
        <f>Kulturmodeller!BE220</f>
        <v>360.0530456582199</v>
      </c>
      <c r="Q16" s="91">
        <f>Kulturmodeller!BF220</f>
        <v>385.57579594950147</v>
      </c>
      <c r="R16" s="91">
        <f>Kulturmodeller!BG220</f>
        <v>410.18056025045757</v>
      </c>
      <c r="S16" s="91">
        <f>Kulturmodeller!BH220</f>
        <v>432.36631038852477</v>
      </c>
      <c r="T16" s="91">
        <f>Kulturmodeller!BI220</f>
        <v>452.51006953297644</v>
      </c>
      <c r="U16" s="91">
        <f>Kulturmodeller!BJ220</f>
        <v>474.05249680861562</v>
      </c>
      <c r="V16" s="91">
        <f>Kulturmodeller!BK220</f>
        <v>341.50643555374654</v>
      </c>
      <c r="W16" s="91">
        <f>Kulturmodeller!BL220</f>
        <v>361.6966428787801</v>
      </c>
      <c r="X16" s="91">
        <f>Kulturmodeller!BM220</f>
        <v>379.85167266932751</v>
      </c>
      <c r="Y16" s="91">
        <f>Kulturmodeller!BN220</f>
        <v>403.1344070335474</v>
      </c>
      <c r="Z16" s="91">
        <f>Kulturmodeller!BO220</f>
        <v>442.56202327581821</v>
      </c>
      <c r="AA16" s="91">
        <f>Kulturmodeller!BP220</f>
        <v>475.10599486419227</v>
      </c>
      <c r="AB16" s="91">
        <f>Kulturmodeller!BQ220</f>
        <v>493.44542087541856</v>
      </c>
      <c r="AC16" s="91">
        <f>Kulturmodeller!BR220</f>
        <v>508.74852535866893</v>
      </c>
      <c r="AD16" s="91">
        <f>Kulturmodeller!BS220</f>
        <v>524.91281907688892</v>
      </c>
      <c r="AE16" s="91">
        <f>Kulturmodeller!BT220</f>
        <v>535.42212466572516</v>
      </c>
      <c r="AF16" s="91">
        <f>Kulturmodeller!BU220</f>
        <v>550.31050805498</v>
      </c>
      <c r="AG16" s="91">
        <f>Kulturmodeller!BV220</f>
        <v>203.93353128541173</v>
      </c>
      <c r="AH16" s="91">
        <f>Kulturmodeller!BW220</f>
        <v>214.57861428922752</v>
      </c>
      <c r="AI16" s="91">
        <f>Kulturmodeller!BX220</f>
        <v>162.33748020509233</v>
      </c>
      <c r="AJ16" s="91">
        <f>Kulturmodeller!BY220</f>
        <v>182.23408570126315</v>
      </c>
      <c r="AK16" s="91">
        <f>Kulturmodeller!BZ220</f>
        <v>76.740717171063736</v>
      </c>
      <c r="AL16" s="91">
        <f>Kulturmodeller!CA220</f>
        <v>134.04091085209163</v>
      </c>
      <c r="AM16" s="91">
        <f>Kulturmodeller!CB220</f>
        <v>181.83623088085704</v>
      </c>
      <c r="AN16" s="91">
        <f>Kulturmodeller!CC220</f>
        <v>221.59266162985494</v>
      </c>
      <c r="AO16" s="91">
        <f>Kulturmodeller!CD220</f>
        <v>272.89227623372955</v>
      </c>
      <c r="AP16" s="91">
        <f>Kulturmodeller!CE220</f>
        <v>319.58861790362988</v>
      </c>
      <c r="AQ16" s="91">
        <f>Kulturmodeller!CF220</f>
        <v>348.8709755453491</v>
      </c>
      <c r="AR16" s="91">
        <f>Kulturmodeller!CG220</f>
        <v>375.8610273011883</v>
      </c>
      <c r="AS16" s="91">
        <f>Kulturmodeller!CH220</f>
        <v>401.9555330981205</v>
      </c>
      <c r="AT16" s="91">
        <f>Kulturmodeller!CI220</f>
        <v>425.32335374758014</v>
      </c>
    </row>
    <row r="17" spans="1:46" x14ac:dyDescent="0.3">
      <c r="A17" t="str">
        <f>Kulturmodeller!A224</f>
        <v>BØG/NÅL (Høj)</v>
      </c>
      <c r="B17" s="91">
        <f>Kulturmodeller!AT237</f>
        <v>387.80602678635876</v>
      </c>
      <c r="C17" s="218" t="s">
        <v>575</v>
      </c>
      <c r="D17" s="449">
        <v>1</v>
      </c>
      <c r="E17" s="449">
        <v>0</v>
      </c>
      <c r="F17" s="91">
        <f>Kulturmodeller!AU237</f>
        <v>0</v>
      </c>
      <c r="G17" s="91">
        <f>Kulturmodeller!AV237</f>
        <v>4.1485639220196129</v>
      </c>
      <c r="H17" s="91">
        <f>Kulturmodeller!AW237</f>
        <v>26.955526551734852</v>
      </c>
      <c r="I17" s="91">
        <f>Kulturmodeller!AX237</f>
        <v>62.810060585906172</v>
      </c>
      <c r="J17" s="91">
        <f>Kulturmodeller!AY237</f>
        <v>121.97701441437157</v>
      </c>
      <c r="K17" s="91">
        <f>Kulturmodeller!AZ237</f>
        <v>225.39224619415873</v>
      </c>
      <c r="L17" s="91">
        <f>Kulturmodeller!BA237</f>
        <v>307.81206299533676</v>
      </c>
      <c r="M17" s="91">
        <f>Kulturmodeller!BB237</f>
        <v>342.00534010328192</v>
      </c>
      <c r="N17" s="91">
        <f>Kulturmodeller!BC237</f>
        <v>372.8798700702643</v>
      </c>
      <c r="O17" s="91">
        <f>Kulturmodeller!BD237</f>
        <v>397.40269026411607</v>
      </c>
      <c r="P17" s="91">
        <f>Kulturmodeller!BE237</f>
        <v>422.60532916513063</v>
      </c>
      <c r="Q17" s="91">
        <f>Kulturmodeller!BF237</f>
        <v>447.23039573186486</v>
      </c>
      <c r="R17" s="91">
        <f>Kulturmodeller!BG237</f>
        <v>471.72847063401991</v>
      </c>
      <c r="S17" s="91">
        <f>Kulturmodeller!BH237</f>
        <v>492.44882614500813</v>
      </c>
      <c r="T17" s="91">
        <f>Kulturmodeller!BI237</f>
        <v>513.17357486233027</v>
      </c>
      <c r="U17" s="91">
        <f>Kulturmodeller!BJ237</f>
        <v>377.64342828072301</v>
      </c>
      <c r="V17" s="91">
        <f>Kulturmodeller!BK237</f>
        <v>402.46094504204723</v>
      </c>
      <c r="W17" s="91">
        <f>Kulturmodeller!BL237</f>
        <v>435.55568786522872</v>
      </c>
      <c r="X17" s="91">
        <f>Kulturmodeller!BM237</f>
        <v>471.81101318025674</v>
      </c>
      <c r="Y17" s="91">
        <f>Kulturmodeller!BN237</f>
        <v>513.99927018408539</v>
      </c>
      <c r="Z17" s="91">
        <f>Kulturmodeller!BO237</f>
        <v>535.90532618622751</v>
      </c>
      <c r="AA17" s="91">
        <f>Kulturmodeller!BP237</f>
        <v>555.47127411749398</v>
      </c>
      <c r="AB17" s="91">
        <f>Kulturmodeller!BQ237</f>
        <v>572.98447103702517</v>
      </c>
      <c r="AC17" s="91">
        <f>Kulturmodeller!BR237</f>
        <v>587.31676453662703</v>
      </c>
      <c r="AD17" s="91">
        <f>Kulturmodeller!BS237</f>
        <v>599.3068664641919</v>
      </c>
      <c r="AE17" s="91">
        <f>Kulturmodeller!BT237</f>
        <v>217.53145010703275</v>
      </c>
      <c r="AF17" s="91">
        <f>Kulturmodeller!BU237</f>
        <v>232.81576960746168</v>
      </c>
      <c r="AG17" s="91">
        <f>Kulturmodeller!BV237</f>
        <v>182.92578845159531</v>
      </c>
      <c r="AH17" s="91">
        <f>Kulturmodeller!BW237</f>
        <v>215.47745029788348</v>
      </c>
      <c r="AI17" s="91">
        <f>Kulturmodeller!BX237</f>
        <v>122.24904464039409</v>
      </c>
      <c r="AJ17" s="91">
        <f>Kulturmodeller!BY237</f>
        <v>194.91339136096423</v>
      </c>
      <c r="AK17" s="91">
        <f>Kulturmodeller!BZ237</f>
        <v>236.70777094654696</v>
      </c>
      <c r="AL17" s="91">
        <f>Kulturmodeller!CA237</f>
        <v>292.33769666656627</v>
      </c>
      <c r="AM17" s="91">
        <f>Kulturmodeller!CB237</f>
        <v>347.98318641944257</v>
      </c>
      <c r="AN17" s="91">
        <f>Kulturmodeller!CC237</f>
        <v>380.88590024068861</v>
      </c>
      <c r="AO17" s="91">
        <f>Kulturmodeller!CD237</f>
        <v>412.01135472026237</v>
      </c>
      <c r="AP17" s="91">
        <f>Kulturmodeller!CE237</f>
        <v>443.83453018397176</v>
      </c>
      <c r="AQ17" s="91">
        <f>Kulturmodeller!CF237</f>
        <v>469.15660417167817</v>
      </c>
      <c r="AR17" s="91">
        <f>Kulturmodeller!CG237</f>
        <v>491.81706419126573</v>
      </c>
      <c r="AS17" s="91">
        <f>Kulturmodeller!CH237</f>
        <v>516.47943458772238</v>
      </c>
      <c r="AT17" s="91">
        <f>Kulturmodeller!CI237</f>
        <v>535.81542357849071</v>
      </c>
    </row>
    <row r="18" spans="1:46" x14ac:dyDescent="0.3">
      <c r="A18" t="str">
        <f>Kulturmodeller!A241</f>
        <v>ÆR/SPIDSLØN (Middel)</v>
      </c>
      <c r="B18" s="91">
        <f>Kulturmodeller!AT254</f>
        <v>245.79545486075335</v>
      </c>
      <c r="C18" s="218" t="s">
        <v>575</v>
      </c>
      <c r="D18" s="449">
        <v>1</v>
      </c>
      <c r="E18" s="449">
        <v>0</v>
      </c>
      <c r="F18" s="91">
        <f>Kulturmodeller!AU254</f>
        <v>0</v>
      </c>
      <c r="G18" s="91">
        <f>Kulturmodeller!AV254</f>
        <v>3.2766636330320988</v>
      </c>
      <c r="H18" s="91">
        <f>Kulturmodeller!AW254</f>
        <v>21.142857958484765</v>
      </c>
      <c r="I18" s="91">
        <f>Kulturmodeller!AX254</f>
        <v>47.74017904785039</v>
      </c>
      <c r="J18" s="91">
        <f>Kulturmodeller!AY254</f>
        <v>90.760831228398843</v>
      </c>
      <c r="K18" s="91">
        <f>Kulturmodeller!AZ254</f>
        <v>128.07197113756874</v>
      </c>
      <c r="L18" s="91">
        <f>Kulturmodeller!BA254</f>
        <v>176.49302584340657</v>
      </c>
      <c r="M18" s="91">
        <f>Kulturmodeller!BB254</f>
        <v>215.35956669395421</v>
      </c>
      <c r="N18" s="91">
        <f>Kulturmodeller!BC254</f>
        <v>228.42178231223011</v>
      </c>
      <c r="O18" s="91">
        <f>Kulturmodeller!BD254</f>
        <v>259.18465837507603</v>
      </c>
      <c r="P18" s="91">
        <f>Kulturmodeller!BE254</f>
        <v>284.1559948888854</v>
      </c>
      <c r="Q18" s="91">
        <f>Kulturmodeller!BF254</f>
        <v>299.42829754284998</v>
      </c>
      <c r="R18" s="91">
        <f>Kulturmodeller!BG254</f>
        <v>299.19339209907071</v>
      </c>
      <c r="S18" s="91">
        <f>Kulturmodeller!BH254</f>
        <v>313.3168372155215</v>
      </c>
      <c r="T18" s="91">
        <f>Kulturmodeller!BI254</f>
        <v>340.69829997612669</v>
      </c>
      <c r="U18" s="91">
        <f>Kulturmodeller!BJ254</f>
        <v>366.9662376781024</v>
      </c>
      <c r="V18" s="91">
        <f>Kulturmodeller!BK254</f>
        <v>390.99677090609157</v>
      </c>
      <c r="W18" s="91">
        <f>Kulturmodeller!BL254</f>
        <v>162.38564353863492</v>
      </c>
      <c r="X18" s="91">
        <f>Kulturmodeller!BM254</f>
        <v>179.68614748699892</v>
      </c>
      <c r="Y18" s="91">
        <f>Kulturmodeller!BN254</f>
        <v>207.50520826342262</v>
      </c>
      <c r="Z18" s="91">
        <f>Kulturmodeller!BO254</f>
        <v>250.54977076009601</v>
      </c>
      <c r="AA18" s="91">
        <f>Kulturmodeller!BP254</f>
        <v>278.18637011360244</v>
      </c>
      <c r="AB18" s="91">
        <f>Kulturmodeller!BQ254</f>
        <v>307.01398881859893</v>
      </c>
      <c r="AC18" s="91">
        <f>Kulturmodeller!BR254</f>
        <v>326.1215219098388</v>
      </c>
      <c r="AD18" s="91">
        <f>Kulturmodeller!BS254</f>
        <v>333.68754853960388</v>
      </c>
      <c r="AE18" s="91">
        <f>Kulturmodeller!BT254</f>
        <v>359.21342341685823</v>
      </c>
      <c r="AF18" s="91">
        <f>Kulturmodeller!BU254</f>
        <v>376.91256922348708</v>
      </c>
      <c r="AG18" s="91">
        <f>Kulturmodeller!BV254</f>
        <v>386.04270649108867</v>
      </c>
      <c r="AH18" s="91">
        <f>Kulturmodeller!BW254</f>
        <v>378.99845978128485</v>
      </c>
      <c r="AI18" s="91">
        <f>Kulturmodeller!BX254</f>
        <v>186.91314391198884</v>
      </c>
      <c r="AJ18" s="91">
        <f>Kulturmodeller!BY254</f>
        <v>206.95817124319473</v>
      </c>
      <c r="AK18" s="91">
        <f>Kulturmodeller!BZ254</f>
        <v>227.28103585989729</v>
      </c>
      <c r="AL18" s="91">
        <f>Kulturmodeller!CA254</f>
        <v>247.3801361280772</v>
      </c>
      <c r="AM18" s="91">
        <f>Kulturmodeller!CB254</f>
        <v>27.88596493993013</v>
      </c>
      <c r="AN18" s="91">
        <f>Kulturmodeller!CC254</f>
        <v>64.244830481990135</v>
      </c>
      <c r="AO18" s="91">
        <f>Kulturmodeller!CD254</f>
        <v>110.92262733484426</v>
      </c>
      <c r="AP18" s="91">
        <f>Kulturmodeller!CE254</f>
        <v>159.15651388181729</v>
      </c>
      <c r="AQ18" s="91">
        <f>Kulturmodeller!CF254</f>
        <v>191.21975305040948</v>
      </c>
      <c r="AR18" s="91">
        <f>Kulturmodeller!CG254</f>
        <v>226.1304253080184</v>
      </c>
      <c r="AS18" s="91">
        <f>Kulturmodeller!CH254</f>
        <v>251.4758271198356</v>
      </c>
      <c r="AT18" s="91">
        <f>Kulturmodeller!CI254</f>
        <v>265.40976376135961</v>
      </c>
    </row>
    <row r="19" spans="1:46" x14ac:dyDescent="0.3">
      <c r="A19" t="str">
        <f>Kulturmodeller!A258</f>
        <v>ÆR/SPIDSLØN (Høj)</v>
      </c>
      <c r="B19" s="91">
        <f>Kulturmodeller!AT271</f>
        <v>273.816108968648</v>
      </c>
      <c r="C19" s="218" t="s">
        <v>575</v>
      </c>
      <c r="D19" s="449">
        <v>1</v>
      </c>
      <c r="E19" s="449">
        <v>0</v>
      </c>
      <c r="F19" s="91">
        <f>Kulturmodeller!AU271</f>
        <v>0</v>
      </c>
      <c r="G19" s="91">
        <f>Kulturmodeller!AV271</f>
        <v>3.9762275686134356</v>
      </c>
      <c r="H19" s="91">
        <f>Kulturmodeller!AW271</f>
        <v>25.806617529027012</v>
      </c>
      <c r="I19" s="91">
        <f>Kulturmodeller!AX271</f>
        <v>59.831407564071029</v>
      </c>
      <c r="J19" s="91">
        <f>Kulturmodeller!AY271</f>
        <v>115.80694744057017</v>
      </c>
      <c r="K19" s="91">
        <f>Kulturmodeller!AZ271</f>
        <v>171.32479712041265</v>
      </c>
      <c r="L19" s="91">
        <f>Kulturmodeller!BA271</f>
        <v>217.81736931311372</v>
      </c>
      <c r="M19" s="91">
        <f>Kulturmodeller!BB271</f>
        <v>258.53454004791371</v>
      </c>
      <c r="N19" s="91">
        <f>Kulturmodeller!BC271</f>
        <v>278.32578130913669</v>
      </c>
      <c r="O19" s="91">
        <f>Kulturmodeller!BD271</f>
        <v>288.76679518833976</v>
      </c>
      <c r="P19" s="91">
        <f>Kulturmodeller!BE271</f>
        <v>322.78068977239354</v>
      </c>
      <c r="Q19" s="91">
        <f>Kulturmodeller!BF271</f>
        <v>326.27204627905815</v>
      </c>
      <c r="R19" s="91">
        <f>Kulturmodeller!BG271</f>
        <v>342.69078412282772</v>
      </c>
      <c r="S19" s="91">
        <f>Kulturmodeller!BH271</f>
        <v>347.50808828090203</v>
      </c>
      <c r="T19" s="91">
        <f>Kulturmodeller!BI271</f>
        <v>373.62885854057845</v>
      </c>
      <c r="U19" s="91">
        <f>Kulturmodeller!BJ271</f>
        <v>399.50568242433457</v>
      </c>
      <c r="V19" s="91">
        <f>Kulturmodeller!BK271</f>
        <v>371.60674837846585</v>
      </c>
      <c r="W19" s="91">
        <f>Kulturmodeller!BL271</f>
        <v>185.77369833796791</v>
      </c>
      <c r="X19" s="91">
        <f>Kulturmodeller!BM271</f>
        <v>207.55741816732203</v>
      </c>
      <c r="Y19" s="91">
        <f>Kulturmodeller!BN271</f>
        <v>241.548123307341</v>
      </c>
      <c r="Z19" s="91">
        <f>Kulturmodeller!BO271</f>
        <v>298.25080353145609</v>
      </c>
      <c r="AA19" s="91">
        <f>Kulturmodeller!BP271</f>
        <v>331.14976089687542</v>
      </c>
      <c r="AB19" s="91">
        <f>Kulturmodeller!BQ271</f>
        <v>346.26691020411062</v>
      </c>
      <c r="AC19" s="91">
        <f>Kulturmodeller!BR271</f>
        <v>369.95630842044113</v>
      </c>
      <c r="AD19" s="91">
        <f>Kulturmodeller!BS271</f>
        <v>384.45520891766068</v>
      </c>
      <c r="AE19" s="91">
        <f>Kulturmodeller!BT271</f>
        <v>388.67956431043217</v>
      </c>
      <c r="AF19" s="91">
        <f>Kulturmodeller!BU271</f>
        <v>416.49852379414369</v>
      </c>
      <c r="AG19" s="91">
        <f>Kulturmodeller!BV271</f>
        <v>198.34266963059548</v>
      </c>
      <c r="AH19" s="91">
        <f>Kulturmodeller!BW271</f>
        <v>208.24335443664546</v>
      </c>
      <c r="AI19" s="91">
        <f>Kulturmodeller!BX271</f>
        <v>209.79711531878522</v>
      </c>
      <c r="AJ19" s="91">
        <f>Kulturmodeller!BY271</f>
        <v>237.35396870085214</v>
      </c>
      <c r="AK19" s="91">
        <f>Kulturmodeller!BZ271</f>
        <v>228.61104138705448</v>
      </c>
      <c r="AL19" s="91">
        <f>Kulturmodeller!CA271</f>
        <v>274.34836131725865</v>
      </c>
      <c r="AM19" s="91">
        <f>Kulturmodeller!CB271</f>
        <v>102.10609416045423</v>
      </c>
      <c r="AN19" s="91">
        <f>Kulturmodeller!CC271</f>
        <v>131.27145378047223</v>
      </c>
      <c r="AO19" s="91">
        <f>Kulturmodeller!CD271</f>
        <v>174.3682209230202</v>
      </c>
      <c r="AP19" s="91">
        <f>Kulturmodeller!CE271</f>
        <v>235.77845789993637</v>
      </c>
      <c r="AQ19" s="91">
        <f>Kulturmodeller!CF271</f>
        <v>269.82310490794328</v>
      </c>
      <c r="AR19" s="91">
        <f>Kulturmodeller!CG271</f>
        <v>289.61740397734116</v>
      </c>
      <c r="AS19" s="91">
        <f>Kulturmodeller!CH271</f>
        <v>318.64039850167416</v>
      </c>
      <c r="AT19" s="91">
        <f>Kulturmodeller!CI271</f>
        <v>336.57956332445565</v>
      </c>
    </row>
    <row r="20" spans="1:46" x14ac:dyDescent="0.3">
      <c r="A20" t="str">
        <f>Kulturmodeller!A275</f>
        <v>RØDEL (lav/middel/høj)</v>
      </c>
      <c r="B20" s="91">
        <f>Kulturmodeller!AT288</f>
        <v>136.28390573099372</v>
      </c>
      <c r="C20" s="218" t="s">
        <v>575</v>
      </c>
      <c r="D20" s="449">
        <v>1</v>
      </c>
      <c r="E20" s="449">
        <v>0</v>
      </c>
      <c r="F20" s="91">
        <f>Kulturmodeller!AU288</f>
        <v>0</v>
      </c>
      <c r="G20" s="91">
        <f>Kulturmodeller!AV288</f>
        <v>3.913453200036245</v>
      </c>
      <c r="H20" s="91">
        <f>Kulturmodeller!AW288</f>
        <v>26.089688000241637</v>
      </c>
      <c r="I20" s="91">
        <f>Kulturmodeller!AX288</f>
        <v>65.224220000604078</v>
      </c>
      <c r="J20" s="91">
        <f>Kulturmodeller!AY288</f>
        <v>130.44844000120816</v>
      </c>
      <c r="K20" s="91">
        <f>Kulturmodeller!AZ288</f>
        <v>138.04720285589133</v>
      </c>
      <c r="L20" s="91">
        <f>Kulturmodeller!BA288</f>
        <v>142.36128724470311</v>
      </c>
      <c r="M20" s="91">
        <f>Kulturmodeller!BB288</f>
        <v>147.389527700315</v>
      </c>
      <c r="N20" s="91">
        <f>Kulturmodeller!BC288</f>
        <v>149.38144856167071</v>
      </c>
      <c r="O20" s="91">
        <f>Kulturmodeller!BD288</f>
        <v>153.84993119320166</v>
      </c>
      <c r="P20" s="91">
        <f>Kulturmodeller!BE288</f>
        <v>156.73140532521077</v>
      </c>
      <c r="Q20" s="91">
        <f>Kulturmodeller!BF288</f>
        <v>158.17023687039838</v>
      </c>
      <c r="R20" s="91">
        <f>Kulturmodeller!BG288</f>
        <v>158.34516752624165</v>
      </c>
      <c r="S20" s="91">
        <f>Kulturmodeller!BH288</f>
        <v>170.87708096523448</v>
      </c>
      <c r="T20" s="91">
        <f>Kulturmodeller!BI288</f>
        <v>194.90392648417014</v>
      </c>
      <c r="U20" s="91">
        <f>Kulturmodeller!BJ288</f>
        <v>3.913453200036245</v>
      </c>
      <c r="V20" s="91">
        <f>Kulturmodeller!BK288</f>
        <v>26.089688000241637</v>
      </c>
      <c r="W20" s="91">
        <f>Kulturmodeller!BL288</f>
        <v>65.224220000604078</v>
      </c>
      <c r="X20" s="91">
        <f>Kulturmodeller!BM288</f>
        <v>130.44844000120816</v>
      </c>
      <c r="Y20" s="91">
        <f>Kulturmodeller!BN288</f>
        <v>138.04720285589133</v>
      </c>
      <c r="Z20" s="91">
        <f>Kulturmodeller!BO288</f>
        <v>142.36128724470311</v>
      </c>
      <c r="AA20" s="91">
        <f>Kulturmodeller!BP288</f>
        <v>147.389527700315</v>
      </c>
      <c r="AB20" s="91">
        <f>Kulturmodeller!BQ288</f>
        <v>149.38144856167071</v>
      </c>
      <c r="AC20" s="91">
        <f>Kulturmodeller!BR288</f>
        <v>153.84993119320166</v>
      </c>
      <c r="AD20" s="91">
        <f>Kulturmodeller!BS288</f>
        <v>156.73140532521077</v>
      </c>
      <c r="AE20" s="91">
        <f>Kulturmodeller!BT288</f>
        <v>158.17023687039838</v>
      </c>
      <c r="AF20" s="91">
        <f>Kulturmodeller!BU288</f>
        <v>158.34516752624165</v>
      </c>
      <c r="AG20" s="91">
        <f>Kulturmodeller!BV288</f>
        <v>170.87708096523448</v>
      </c>
      <c r="AH20" s="91">
        <f>Kulturmodeller!BW288</f>
        <v>194.90392648417014</v>
      </c>
      <c r="AI20" s="91">
        <f>Kulturmodeller!BX288</f>
        <v>3.913453200036245</v>
      </c>
      <c r="AJ20" s="91">
        <f>Kulturmodeller!BY288</f>
        <v>26.089688000241637</v>
      </c>
      <c r="AK20" s="91">
        <f>Kulturmodeller!BZ288</f>
        <v>65.224220000604078</v>
      </c>
      <c r="AL20" s="91">
        <f>Kulturmodeller!CA288</f>
        <v>130.44844000120816</v>
      </c>
      <c r="AM20" s="91">
        <f>Kulturmodeller!CB288</f>
        <v>138.04720285589133</v>
      </c>
      <c r="AN20" s="91">
        <f>Kulturmodeller!CC288</f>
        <v>142.36128724470311</v>
      </c>
      <c r="AO20" s="91">
        <f>Kulturmodeller!CD288</f>
        <v>147.389527700315</v>
      </c>
      <c r="AP20" s="91">
        <f>Kulturmodeller!CE288</f>
        <v>149.38144856167071</v>
      </c>
      <c r="AQ20" s="91">
        <f>Kulturmodeller!CF288</f>
        <v>153.84993119320166</v>
      </c>
      <c r="AR20" s="91">
        <f>Kulturmodeller!CG288</f>
        <v>156.73140532521077</v>
      </c>
      <c r="AS20" s="91">
        <f>Kulturmodeller!CH288</f>
        <v>158.17023687039838</v>
      </c>
      <c r="AT20" s="91">
        <f>Kulturmodeller!CI288</f>
        <v>158.34516752624165</v>
      </c>
    </row>
    <row r="21" spans="1:46" x14ac:dyDescent="0.3">
      <c r="A21" t="str">
        <f>Kulturmodeller!A292</f>
        <v>BIRK (lav/middel/høj)</v>
      </c>
      <c r="B21" s="91">
        <f>Kulturmodeller!AT305</f>
        <v>155.77579938762969</v>
      </c>
      <c r="C21" s="218" t="s">
        <v>575</v>
      </c>
      <c r="D21" s="449">
        <v>1</v>
      </c>
      <c r="E21" s="449">
        <v>0</v>
      </c>
      <c r="F21" s="91">
        <f>Kulturmodeller!AU305</f>
        <v>0</v>
      </c>
      <c r="G21" s="91">
        <f>Kulturmodeller!AV305</f>
        <v>3.2513337988973761</v>
      </c>
      <c r="H21" s="91">
        <f>Kulturmodeller!AW305</f>
        <v>21.675558659315843</v>
      </c>
      <c r="I21" s="91">
        <f>Kulturmodeller!AX305</f>
        <v>54.188896648289592</v>
      </c>
      <c r="J21" s="91">
        <f>Kulturmodeller!AY305</f>
        <v>108.37779329657918</v>
      </c>
      <c r="K21" s="91">
        <f>Kulturmodeller!AZ305</f>
        <v>134.82341722872383</v>
      </c>
      <c r="L21" s="91">
        <f>Kulturmodeller!BA305</f>
        <v>154.93029630013547</v>
      </c>
      <c r="M21" s="91">
        <f>Kulturmodeller!BB305</f>
        <v>166.2759281493822</v>
      </c>
      <c r="N21" s="91">
        <f>Kulturmodeller!BC305</f>
        <v>173.60147868162821</v>
      </c>
      <c r="O21" s="91">
        <f>Kulturmodeller!BD305</f>
        <v>182.66684707190416</v>
      </c>
      <c r="P21" s="91">
        <f>Kulturmodeller!BE305</f>
        <v>189.50849218932348</v>
      </c>
      <c r="Q21" s="91">
        <f>Kulturmodeller!BF305</f>
        <v>195.40686284037264</v>
      </c>
      <c r="R21" s="91">
        <f>Kulturmodeller!BG305</f>
        <v>199.51518908309373</v>
      </c>
      <c r="S21" s="91">
        <f>Kulturmodeller!BH305</f>
        <v>213.59719132758664</v>
      </c>
      <c r="T21" s="91">
        <f>Kulturmodeller!BI305</f>
        <v>245.53480800881627</v>
      </c>
      <c r="U21" s="91">
        <f>Kulturmodeller!BJ305</f>
        <v>92.250953157519859</v>
      </c>
      <c r="V21" s="91">
        <f>Kulturmodeller!BK305</f>
        <v>18.295160468727339</v>
      </c>
      <c r="W21" s="91">
        <f>Kulturmodeller!BL305</f>
        <v>48.223488076662825</v>
      </c>
      <c r="X21" s="91">
        <f>Kulturmodeller!BM305</f>
        <v>98.435445677201244</v>
      </c>
      <c r="Y21" s="91">
        <f>Kulturmodeller!BN305</f>
        <v>116.03335202589585</v>
      </c>
      <c r="Z21" s="91">
        <f>Kulturmodeller!BO305</f>
        <v>139.25465028644498</v>
      </c>
      <c r="AA21" s="91">
        <f>Kulturmodeller!BP305</f>
        <v>159.57325057628628</v>
      </c>
      <c r="AB21" s="91">
        <f>Kulturmodeller!BQ305</f>
        <v>168.48141741684651</v>
      </c>
      <c r="AC21" s="91">
        <f>Kulturmodeller!BR305</f>
        <v>177.78602665091748</v>
      </c>
      <c r="AD21" s="91">
        <f>Kulturmodeller!BS305</f>
        <v>185.50906464896912</v>
      </c>
      <c r="AE21" s="91">
        <f>Kulturmodeller!BT305</f>
        <v>191.16487360425521</v>
      </c>
      <c r="AF21" s="91">
        <f>Kulturmodeller!BU305</f>
        <v>195.86763294728129</v>
      </c>
      <c r="AG21" s="91">
        <f>Kulturmodeller!BV305</f>
        <v>211.06538203833361</v>
      </c>
      <c r="AH21" s="91">
        <f>Kulturmodeller!BW305</f>
        <v>243.34237760509754</v>
      </c>
      <c r="AI21" s="91">
        <f>Kulturmodeller!BX305</f>
        <v>90.321971261129377</v>
      </c>
      <c r="AJ21" s="91">
        <f>Kulturmodeller!BY305</f>
        <v>107.29477982734983</v>
      </c>
      <c r="AK21" s="91">
        <f>Kulturmodeller!BZ305</f>
        <v>44.843089886074324</v>
      </c>
      <c r="AL21" s="91">
        <f>Kulturmodeller!CA305</f>
        <v>92.470037105574463</v>
      </c>
      <c r="AM21" s="91">
        <f>Kulturmodeller!CB305</f>
        <v>106.0910044065179</v>
      </c>
      <c r="AN21" s="91">
        <f>Kulturmodeller!CC305</f>
        <v>120.46458508361698</v>
      </c>
      <c r="AO21" s="91">
        <f>Kulturmodeller!CD305</f>
        <v>143.8976045625958</v>
      </c>
      <c r="AP21" s="91">
        <f>Kulturmodeller!CE305</f>
        <v>161.7787398437506</v>
      </c>
      <c r="AQ21" s="91">
        <f>Kulturmodeller!CF305</f>
        <v>172.66596538613578</v>
      </c>
      <c r="AR21" s="91">
        <f>Kulturmodeller!CG305</f>
        <v>180.62824422798241</v>
      </c>
      <c r="AS21" s="91">
        <f>Kulturmodeller!CH305</f>
        <v>187.16544606390079</v>
      </c>
      <c r="AT21" s="91">
        <f>Kulturmodeller!CI305</f>
        <v>191.62564371116383</v>
      </c>
    </row>
    <row r="22" spans="1:46" x14ac:dyDescent="0.3">
      <c r="A22" t="str">
        <f>Kulturmodeller!A309</f>
        <v>ANDET LØV (Lav)</v>
      </c>
      <c r="B22" s="91">
        <f>Kulturmodeller!AT322</f>
        <v>153.90770086147882</v>
      </c>
      <c r="C22" s="218" t="s">
        <v>575</v>
      </c>
      <c r="D22" s="449">
        <v>0.5</v>
      </c>
      <c r="E22" s="449">
        <v>0</v>
      </c>
      <c r="F22" s="91">
        <f>Kulturmodeller!AU322</f>
        <v>0</v>
      </c>
      <c r="G22" s="91">
        <f>Kulturmodeller!AV322</f>
        <v>3.0556407681813154</v>
      </c>
      <c r="H22" s="91">
        <f>Kulturmodeller!AW322</f>
        <v>20.370938454542106</v>
      </c>
      <c r="I22" s="91">
        <f>Kulturmodeller!AX322</f>
        <v>50.927346136355254</v>
      </c>
      <c r="J22" s="91">
        <f>Kulturmodeller!AY322</f>
        <v>101.85469227271051</v>
      </c>
      <c r="K22" s="91">
        <f>Kulturmodeller!AZ322</f>
        <v>129.08969029565824</v>
      </c>
      <c r="L22" s="91">
        <f>Kulturmodeller!BA322</f>
        <v>145.01117311957861</v>
      </c>
      <c r="M22" s="91">
        <f>Kulturmodeller!BB322</f>
        <v>161.60069084681655</v>
      </c>
      <c r="N22" s="91">
        <f>Kulturmodeller!BC322</f>
        <v>168.1431430584079</v>
      </c>
      <c r="O22" s="91">
        <f>Kulturmodeller!BD322</f>
        <v>177.8112216337037</v>
      </c>
      <c r="P22" s="91">
        <f>Kulturmodeller!BE322</f>
        <v>195.97614027037378</v>
      </c>
      <c r="Q22" s="91">
        <f>Kulturmodeller!BF322</f>
        <v>209.38218516843833</v>
      </c>
      <c r="R22" s="91">
        <f>Kulturmodeller!BG322</f>
        <v>217.33071169991766</v>
      </c>
      <c r="S22" s="91">
        <f>Kulturmodeller!BH322</f>
        <v>219.44745568652371</v>
      </c>
      <c r="T22" s="91">
        <f>Kulturmodeller!BI322</f>
        <v>234.84819570203669</v>
      </c>
      <c r="U22" s="91">
        <f>Kulturmodeller!BJ322</f>
        <v>187.93820862763235</v>
      </c>
      <c r="V22" s="91">
        <f>Kulturmodeller!BK322</f>
        <v>201.08615550597327</v>
      </c>
      <c r="W22" s="91">
        <f>Kulturmodeller!BL322</f>
        <v>24.644666816899086</v>
      </c>
      <c r="X22" s="91">
        <f>Kulturmodeller!BM322</f>
        <v>57.118216835338309</v>
      </c>
      <c r="Y22" s="91">
        <f>Kulturmodeller!BN322</f>
        <v>75.498360361227782</v>
      </c>
      <c r="Z22" s="91">
        <f>Kulturmodeller!BO322</f>
        <v>104.33289759194108</v>
      </c>
      <c r="AA22" s="91">
        <f>Kulturmodeller!BP322</f>
        <v>131.20653312398548</v>
      </c>
      <c r="AB22" s="91">
        <f>Kulturmodeller!BQ322</f>
        <v>146.58908673322276</v>
      </c>
      <c r="AC22" s="91">
        <f>Kulturmodeller!BR322</f>
        <v>163.01521999077787</v>
      </c>
      <c r="AD22" s="91">
        <f>Kulturmodeller!BS322</f>
        <v>169.85664431510327</v>
      </c>
      <c r="AE22" s="91">
        <f>Kulturmodeller!BT322</f>
        <v>178.6605900010459</v>
      </c>
      <c r="AF22" s="91">
        <f>Kulturmodeller!BU322</f>
        <v>196.10620817596208</v>
      </c>
      <c r="AG22" s="91">
        <f>Kulturmodeller!BV322</f>
        <v>212.40331505991216</v>
      </c>
      <c r="AH22" s="91">
        <f>Kulturmodeller!BW322</f>
        <v>223.13475135883562</v>
      </c>
      <c r="AI22" s="91">
        <f>Kulturmodeller!BX322</f>
        <v>165.88554518182883</v>
      </c>
      <c r="AJ22" s="91">
        <f>Kulturmodeller!BY322</f>
        <v>186.39718956716419</v>
      </c>
      <c r="AK22" s="91">
        <f>Kulturmodeller!BZ322</f>
        <v>209.52723467635013</v>
      </c>
      <c r="AL22" s="91">
        <f>Kulturmodeller!CA322</f>
        <v>237.83343388676946</v>
      </c>
      <c r="AM22" s="91">
        <f>Kulturmodeller!CB322</f>
        <v>49.21568104177161</v>
      </c>
      <c r="AN22" s="91">
        <f>Kulturmodeller!CC322</f>
        <v>59.596422154568863</v>
      </c>
      <c r="AO22" s="91">
        <f>Kulturmodeller!CD322</f>
        <v>77.615203189555018</v>
      </c>
      <c r="AP22" s="91">
        <f>Kulturmodeller!CE322</f>
        <v>105.91081120558519</v>
      </c>
      <c r="AQ22" s="91">
        <f>Kulturmodeller!CF322</f>
        <v>132.6210622679468</v>
      </c>
      <c r="AR22" s="91">
        <f>Kulturmodeller!CG322</f>
        <v>148.30258798991812</v>
      </c>
      <c r="AS22" s="91">
        <f>Kulturmodeller!CH322</f>
        <v>163.86458835812005</v>
      </c>
      <c r="AT22" s="91">
        <f>Kulturmodeller!CI322</f>
        <v>169.98671222069154</v>
      </c>
    </row>
    <row r="23" spans="1:46" x14ac:dyDescent="0.3">
      <c r="A23" t="str">
        <f>Kulturmodeller!A326</f>
        <v>ANDET LØV (Middel)</v>
      </c>
      <c r="B23" s="91">
        <f>Kulturmodeller!AT339</f>
        <v>174.30331532385205</v>
      </c>
      <c r="C23" s="218" t="s">
        <v>575</v>
      </c>
      <c r="D23" s="449">
        <v>0.5</v>
      </c>
      <c r="E23" s="449">
        <v>0</v>
      </c>
      <c r="F23" s="91">
        <f>Kulturmodeller!AU339</f>
        <v>0</v>
      </c>
      <c r="G23" s="91">
        <f>Kulturmodeller!AV339</f>
        <v>3.4534429157607782</v>
      </c>
      <c r="H23" s="91">
        <f>Kulturmodeller!AW339</f>
        <v>23.022952771738524</v>
      </c>
      <c r="I23" s="91">
        <f>Kulturmodeller!AX339</f>
        <v>57.557381929346306</v>
      </c>
      <c r="J23" s="91">
        <f>Kulturmodeller!AY339</f>
        <v>115.11476385869261</v>
      </c>
      <c r="K23" s="91">
        <f>Kulturmodeller!AZ339</f>
        <v>148.58929116220222</v>
      </c>
      <c r="L23" s="91">
        <f>Kulturmodeller!BA339</f>
        <v>161.10579283566119</v>
      </c>
      <c r="M23" s="91">
        <f>Kulturmodeller!BB339</f>
        <v>184.03153180955715</v>
      </c>
      <c r="N23" s="91">
        <f>Kulturmodeller!BC339</f>
        <v>198.31265439435265</v>
      </c>
      <c r="O23" s="91">
        <f>Kulturmodeller!BD339</f>
        <v>210.50522026144671</v>
      </c>
      <c r="P23" s="91">
        <f>Kulturmodeller!BE339</f>
        <v>228.96238716524454</v>
      </c>
      <c r="Q23" s="91">
        <f>Kulturmodeller!BF339</f>
        <v>239.98654923980439</v>
      </c>
      <c r="R23" s="91">
        <f>Kulturmodeller!BG339</f>
        <v>241.44174386844998</v>
      </c>
      <c r="S23" s="91">
        <f>Kulturmodeller!BH339</f>
        <v>233.55731096279735</v>
      </c>
      <c r="T23" s="91">
        <f>Kulturmodeller!BI339</f>
        <v>253.95881216627734</v>
      </c>
      <c r="U23" s="91">
        <f>Kulturmodeller!BJ339</f>
        <v>214.38024521634827</v>
      </c>
      <c r="V23" s="91">
        <f>Kulturmodeller!BK339</f>
        <v>236.74676793171301</v>
      </c>
      <c r="W23" s="91">
        <f>Kulturmodeller!BL339</f>
        <v>25.042468964478552</v>
      </c>
      <c r="X23" s="91">
        <f>Kulturmodeller!BM339</f>
        <v>59.770231152534727</v>
      </c>
      <c r="Y23" s="91">
        <f>Kulturmodeller!BN339</f>
        <v>82.128396154218819</v>
      </c>
      <c r="Z23" s="91">
        <f>Kulturmodeller!BO339</f>
        <v>117.59296917792317</v>
      </c>
      <c r="AA23" s="91">
        <f>Kulturmodeller!BP339</f>
        <v>150.70613399052945</v>
      </c>
      <c r="AB23" s="91">
        <f>Kulturmodeller!BQ339</f>
        <v>162.6837064493053</v>
      </c>
      <c r="AC23" s="91">
        <f>Kulturmodeller!BR339</f>
        <v>185.44606095351847</v>
      </c>
      <c r="AD23" s="91">
        <f>Kulturmodeller!BS339</f>
        <v>200.02615565104804</v>
      </c>
      <c r="AE23" s="91">
        <f>Kulturmodeller!BT339</f>
        <v>211.35458862878892</v>
      </c>
      <c r="AF23" s="91">
        <f>Kulturmodeller!BU339</f>
        <v>229.09245507083281</v>
      </c>
      <c r="AG23" s="91">
        <f>Kulturmodeller!BV339</f>
        <v>243.00767913127822</v>
      </c>
      <c r="AH23" s="91">
        <f>Kulturmodeller!BW339</f>
        <v>247.24578352736793</v>
      </c>
      <c r="AI23" s="91">
        <f>Kulturmodeller!BX339</f>
        <v>179.99540045810247</v>
      </c>
      <c r="AJ23" s="91">
        <f>Kulturmodeller!BY339</f>
        <v>205.50780603140484</v>
      </c>
      <c r="AK23" s="91">
        <f>Kulturmodeller!BZ339</f>
        <v>235.96927126506606</v>
      </c>
      <c r="AL23" s="91">
        <f>Kulturmodeller!CA339</f>
        <v>273.49404631250923</v>
      </c>
      <c r="AM23" s="91">
        <f>Kulturmodeller!CB339</f>
        <v>49.613483189351065</v>
      </c>
      <c r="AN23" s="91">
        <f>Kulturmodeller!CC339</f>
        <v>62.248436471765281</v>
      </c>
      <c r="AO23" s="91">
        <f>Kulturmodeller!CD339</f>
        <v>84.245238982546056</v>
      </c>
      <c r="AP23" s="91">
        <f>Kulturmodeller!CE339</f>
        <v>119.17088279156728</v>
      </c>
      <c r="AQ23" s="91">
        <f>Kulturmodeller!CF339</f>
        <v>152.12066313449074</v>
      </c>
      <c r="AR23" s="91">
        <f>Kulturmodeller!CG339</f>
        <v>164.3972077060007</v>
      </c>
      <c r="AS23" s="91">
        <f>Kulturmodeller!CH339</f>
        <v>186.29542932086068</v>
      </c>
      <c r="AT23" s="91">
        <f>Kulturmodeller!CI339</f>
        <v>200.15622355663632</v>
      </c>
    </row>
    <row r="24" spans="1:46" x14ac:dyDescent="0.3">
      <c r="A24" t="str">
        <f>Kulturmodeller!A343</f>
        <v>ANDET LØV (Høj)</v>
      </c>
      <c r="B24" s="91">
        <f>Kulturmodeller!AT356</f>
        <v>192.79586180464707</v>
      </c>
      <c r="C24" s="218" t="s">
        <v>575</v>
      </c>
      <c r="D24" s="449">
        <v>0.5</v>
      </c>
      <c r="E24" s="449">
        <v>0</v>
      </c>
      <c r="F24" s="91">
        <f>Kulturmodeller!AU356</f>
        <v>0</v>
      </c>
      <c r="G24" s="91">
        <f>Kulturmodeller!AV356</f>
        <v>4.0227224588926127</v>
      </c>
      <c r="H24" s="91">
        <f>Kulturmodeller!AW356</f>
        <v>26.81814972595075</v>
      </c>
      <c r="I24" s="91">
        <f>Kulturmodeller!AX356</f>
        <v>67.045374314876867</v>
      </c>
      <c r="J24" s="91">
        <f>Kulturmodeller!AY356</f>
        <v>134.09074862975373</v>
      </c>
      <c r="K24" s="91">
        <f>Kulturmodeller!AZ356</f>
        <v>162.7508253380401</v>
      </c>
      <c r="L24" s="91">
        <f>Kulturmodeller!BA356</f>
        <v>190.31074461056653</v>
      </c>
      <c r="M24" s="91">
        <f>Kulturmodeller!BB356</f>
        <v>205.95220182239427</v>
      </c>
      <c r="N24" s="91">
        <f>Kulturmodeller!BC356</f>
        <v>210.26077202548532</v>
      </c>
      <c r="O24" s="91">
        <f>Kulturmodeller!BD356</f>
        <v>234.83098783968077</v>
      </c>
      <c r="P24" s="91">
        <f>Kulturmodeller!BE356</f>
        <v>251.71545231096442</v>
      </c>
      <c r="Q24" s="91">
        <f>Kulturmodeller!BF356</f>
        <v>258.06456347185355</v>
      </c>
      <c r="R24" s="91">
        <f>Kulturmodeller!BG356</f>
        <v>246.77775472265031</v>
      </c>
      <c r="S24" s="91">
        <f>Kulturmodeller!BH356</f>
        <v>254.24395630317881</v>
      </c>
      <c r="T24" s="91">
        <f>Kulturmodeller!BI356</f>
        <v>276.65032836566701</v>
      </c>
      <c r="U24" s="91">
        <f>Kulturmodeller!BJ356</f>
        <v>238.77759174483717</v>
      </c>
      <c r="V24" s="91">
        <f>Kulturmodeller!BK356</f>
        <v>217.73383109916577</v>
      </c>
      <c r="W24" s="91">
        <f>Kulturmodeller!BL356</f>
        <v>27.301947602904637</v>
      </c>
      <c r="X24" s="91">
        <f>Kulturmodeller!BM356</f>
        <v>66.548132392560333</v>
      </c>
      <c r="Y24" s="91">
        <f>Kulturmodeller!BN356</f>
        <v>96.587562349438372</v>
      </c>
      <c r="Z24" s="91">
        <f>Kulturmodeller!BO356</f>
        <v>145.96398655039829</v>
      </c>
      <c r="AA24" s="91">
        <f>Kulturmodeller!BP356</f>
        <v>172.70549117321258</v>
      </c>
      <c r="AB24" s="91">
        <f>Kulturmodeller!BQ356</f>
        <v>195.2399970107586</v>
      </c>
      <c r="AC24" s="91">
        <f>Kulturmodeller!BR356</f>
        <v>209.9267615987464</v>
      </c>
      <c r="AD24" s="91">
        <f>Kulturmodeller!BS356</f>
        <v>214.41468349267404</v>
      </c>
      <c r="AE24" s="91">
        <f>Kulturmodeller!BT356</f>
        <v>237.68006997720016</v>
      </c>
      <c r="AF24" s="91">
        <f>Kulturmodeller!BU356</f>
        <v>253.96651483461142</v>
      </c>
      <c r="AG24" s="91">
        <f>Kulturmodeller!BV356</f>
        <v>262.90947143123361</v>
      </c>
      <c r="AH24" s="91">
        <f>Kulturmodeller!BW356</f>
        <v>253.84769902619479</v>
      </c>
      <c r="AI24" s="91">
        <f>Kulturmodeller!BX356</f>
        <v>201.77826100034329</v>
      </c>
      <c r="AJ24" s="91">
        <f>Kulturmodeller!BY356</f>
        <v>229.16381317898976</v>
      </c>
      <c r="AK24" s="91">
        <f>Kulturmodeller!BZ356</f>
        <v>215.8668081142437</v>
      </c>
      <c r="AL24" s="91">
        <f>Kulturmodeller!CA356</f>
        <v>256.17130857525621</v>
      </c>
      <c r="AM24" s="91">
        <f>Kulturmodeller!CB356</f>
        <v>54.855666113590544</v>
      </c>
      <c r="AN24" s="91">
        <f>Kulturmodeller!CC356</f>
        <v>73.997511521479879</v>
      </c>
      <c r="AO24" s="91">
        <f>Kulturmodeller!CD356</f>
        <v>108.0994377791796</v>
      </c>
      <c r="AP24" s="91">
        <f>Kulturmodeller!CE356</f>
        <v>155.37972317088764</v>
      </c>
      <c r="AQ24" s="91">
        <f>Kulturmodeller!CF356</f>
        <v>177.47135910372185</v>
      </c>
      <c r="AR24" s="91">
        <f>Kulturmodeller!CG356</f>
        <v>199.5135288998448</v>
      </c>
      <c r="AS24" s="91">
        <f>Kulturmodeller!CH356</f>
        <v>213.21654017658196</v>
      </c>
      <c r="AT24" s="91">
        <f>Kulturmodeller!CI356</f>
        <v>216.54446516843953</v>
      </c>
    </row>
    <row r="25" spans="1:46" x14ac:dyDescent="0.3">
      <c r="A25" t="str">
        <f>Kulturmodeller!A360</f>
        <v>DOUGLAS (Lav)</v>
      </c>
      <c r="B25" s="91">
        <f>Kulturmodeller!AT373</f>
        <v>271.37216322530651</v>
      </c>
      <c r="C25" s="218" t="s">
        <v>576</v>
      </c>
      <c r="D25" s="449">
        <v>0</v>
      </c>
      <c r="E25" s="449">
        <v>0</v>
      </c>
      <c r="F25" s="91">
        <f>Kulturmodeller!AU373</f>
        <v>0</v>
      </c>
      <c r="G25" s="91">
        <f>Kulturmodeller!AV373</f>
        <v>3.4362895058943099</v>
      </c>
      <c r="H25" s="91">
        <f>Kulturmodeller!AW373</f>
        <v>22.207030444232839</v>
      </c>
      <c r="I25" s="91">
        <f>Kulturmodeller!AX373</f>
        <v>50.49914475164168</v>
      </c>
      <c r="J25" s="91">
        <f>Kulturmodeller!AY373</f>
        <v>96.47583161482369</v>
      </c>
      <c r="K25" s="91">
        <f>Kulturmodeller!AZ373</f>
        <v>175.63356504130539</v>
      </c>
      <c r="L25" s="91">
        <f>Kulturmodeller!BA373</f>
        <v>238.54541127579211</v>
      </c>
      <c r="M25" s="91">
        <f>Kulturmodeller!BB373</f>
        <v>284.05336105025128</v>
      </c>
      <c r="N25" s="91">
        <f>Kulturmodeller!BC373</f>
        <v>318.01476572739767</v>
      </c>
      <c r="O25" s="91">
        <f>Kulturmodeller!BD373</f>
        <v>344.18916690589657</v>
      </c>
      <c r="P25" s="91">
        <f>Kulturmodeller!BE373</f>
        <v>363.88122241203564</v>
      </c>
      <c r="Q25" s="91">
        <f>Kulturmodeller!BF373</f>
        <v>382.13534090525746</v>
      </c>
      <c r="R25" s="91">
        <f>Kulturmodeller!BG373</f>
        <v>399.99339747070792</v>
      </c>
      <c r="S25" s="91">
        <f>Kulturmodeller!BH373</f>
        <v>415.53530859594235</v>
      </c>
      <c r="T25" s="91">
        <f>Kulturmodeller!BI373</f>
        <v>426.60365199622487</v>
      </c>
      <c r="U25" s="91">
        <f>Kulturmodeller!BJ373</f>
        <v>439.02464138737616</v>
      </c>
      <c r="V25" s="91">
        <f>Kulturmodeller!BK373</f>
        <v>448.65207321353836</v>
      </c>
      <c r="W25" s="91">
        <f>Kulturmodeller!BL373</f>
        <v>276.82763238855097</v>
      </c>
      <c r="X25" s="91">
        <f>Kulturmodeller!BM373</f>
        <v>285.42941161555251</v>
      </c>
      <c r="Y25" s="91">
        <f>Kulturmodeller!BN373</f>
        <v>61.810907868587115</v>
      </c>
      <c r="Z25" s="91">
        <f>Kulturmodeller!BO373</f>
        <v>87.172449391886005</v>
      </c>
      <c r="AA25" s="91">
        <f>Kulturmodeller!BP373</f>
        <v>137.47028177628221</v>
      </c>
      <c r="AB25" s="91">
        <f>Kulturmodeller!BQ373</f>
        <v>204.45325036061473</v>
      </c>
      <c r="AC25" s="91">
        <f>Kulturmodeller!BR373</f>
        <v>277.63480494412931</v>
      </c>
      <c r="AD25" s="91">
        <f>Kulturmodeller!BS373</f>
        <v>316.80487279279146</v>
      </c>
      <c r="AE25" s="91">
        <f>Kulturmodeller!BT373</f>
        <v>346.00460077257065</v>
      </c>
      <c r="AF25" s="91">
        <f>Kulturmodeller!BU373</f>
        <v>373.18429731211558</v>
      </c>
      <c r="AG25" s="91">
        <f>Kulturmodeller!BV373</f>
        <v>395.16429719822224</v>
      </c>
      <c r="AH25" s="91">
        <f>Kulturmodeller!BW373</f>
        <v>412.04188066623772</v>
      </c>
      <c r="AI25" s="91">
        <f>Kulturmodeller!BX373</f>
        <v>370.41749700110284</v>
      </c>
      <c r="AJ25" s="91">
        <f>Kulturmodeller!BY373</f>
        <v>381.42615762475134</v>
      </c>
      <c r="AK25" s="91">
        <f>Kulturmodeller!BZ373</f>
        <v>392.59295777891583</v>
      </c>
      <c r="AL25" s="91">
        <f>Kulturmodeller!CA373</f>
        <v>399.89670996740506</v>
      </c>
      <c r="AM25" s="91">
        <f>Kulturmodeller!CB373</f>
        <v>228.69256668369283</v>
      </c>
      <c r="AN25" s="91">
        <f>Kulturmodeller!CC373</f>
        <v>241.47811960684498</v>
      </c>
      <c r="AO25" s="91">
        <f>Kulturmodeller!CD373</f>
        <v>259.36385165391431</v>
      </c>
      <c r="AP25" s="91">
        <f>Kulturmodeller!CE373</f>
        <v>280.44208681227252</v>
      </c>
      <c r="AQ25" s="91">
        <f>Kulturmodeller!CF373</f>
        <v>78.877821251132772</v>
      </c>
      <c r="AR25" s="91">
        <f>Kulturmodeller!CG373</f>
        <v>125.24374763807424</v>
      </c>
      <c r="AS25" s="91">
        <f>Kulturmodeller!CH373</f>
        <v>170.9898259270164</v>
      </c>
      <c r="AT25" s="91">
        <f>Kulturmodeller!CI373</f>
        <v>219.46335057146376</v>
      </c>
    </row>
    <row r="26" spans="1:46" x14ac:dyDescent="0.3">
      <c r="A26" t="str">
        <f>Kulturmodeller!A377</f>
        <v>DOUGLAS (Middel)</v>
      </c>
      <c r="B26" s="91">
        <f>Kulturmodeller!AT390</f>
        <v>315.50364551320871</v>
      </c>
      <c r="C26" s="218" t="s">
        <v>576</v>
      </c>
      <c r="D26" s="449">
        <v>0</v>
      </c>
      <c r="E26" s="449">
        <v>0</v>
      </c>
      <c r="F26" s="91">
        <f>Kulturmodeller!AU390</f>
        <v>0</v>
      </c>
      <c r="G26" s="91">
        <f>Kulturmodeller!AV390</f>
        <v>4.6855591885328609</v>
      </c>
      <c r="H26" s="91">
        <f>Kulturmodeller!AW390</f>
        <v>30.535494995156512</v>
      </c>
      <c r="I26" s="91">
        <f>Kulturmodeller!AX390</f>
        <v>72.091460254036392</v>
      </c>
      <c r="J26" s="91">
        <f>Kulturmodeller!AY390</f>
        <v>141.20277086978422</v>
      </c>
      <c r="K26" s="91">
        <f>Kulturmodeller!AZ390</f>
        <v>228.76565671901426</v>
      </c>
      <c r="L26" s="91">
        <f>Kulturmodeller!BA390</f>
        <v>288.97540297811071</v>
      </c>
      <c r="M26" s="91">
        <f>Kulturmodeller!BB390</f>
        <v>328.13603802435506</v>
      </c>
      <c r="N26" s="91">
        <f>Kulturmodeller!BC390</f>
        <v>358.62367129021857</v>
      </c>
      <c r="O26" s="91">
        <f>Kulturmodeller!BD390</f>
        <v>384.62449257568301</v>
      </c>
      <c r="P26" s="91">
        <f>Kulturmodeller!BE390</f>
        <v>404.210392676325</v>
      </c>
      <c r="Q26" s="91">
        <f>Kulturmodeller!BF390</f>
        <v>422.51269912030858</v>
      </c>
      <c r="R26" s="91">
        <f>Kulturmodeller!BG390</f>
        <v>439.75148429245166</v>
      </c>
      <c r="S26" s="91">
        <f>Kulturmodeller!BH390</f>
        <v>453.24432262624566</v>
      </c>
      <c r="T26" s="91">
        <f>Kulturmodeller!BI390</f>
        <v>465.46230603402705</v>
      </c>
      <c r="U26" s="91">
        <f>Kulturmodeller!BJ390</f>
        <v>476.4338657961739</v>
      </c>
      <c r="V26" s="91">
        <f>Kulturmodeller!BK390</f>
        <v>286.02674203362182</v>
      </c>
      <c r="W26" s="91">
        <f>Kulturmodeller!BL390</f>
        <v>299.79714670930264</v>
      </c>
      <c r="X26" s="91">
        <f>Kulturmodeller!BM390</f>
        <v>79.530265497509959</v>
      </c>
      <c r="Y26" s="91">
        <f>Kulturmodeller!BN390</f>
        <v>118.8897932427387</v>
      </c>
      <c r="Z26" s="91">
        <f>Kulturmodeller!BO390</f>
        <v>189.87184875420368</v>
      </c>
      <c r="AA26" s="91">
        <f>Kulturmodeller!BP390</f>
        <v>272.77261488794193</v>
      </c>
      <c r="AB26" s="91">
        <f>Kulturmodeller!BQ390</f>
        <v>329.64856267686332</v>
      </c>
      <c r="AC26" s="91">
        <f>Kulturmodeller!BR390</f>
        <v>359.83399415705679</v>
      </c>
      <c r="AD26" s="91">
        <f>Kulturmodeller!BS390</f>
        <v>388.36997188913131</v>
      </c>
      <c r="AE26" s="91">
        <f>Kulturmodeller!BT390</f>
        <v>414.51707757250171</v>
      </c>
      <c r="AF26" s="91">
        <f>Kulturmodeller!BU390</f>
        <v>437.00045970322645</v>
      </c>
      <c r="AG26" s="91">
        <f>Kulturmodeller!BV390</f>
        <v>453.77232549548398</v>
      </c>
      <c r="AH26" s="91">
        <f>Kulturmodeller!BW390</f>
        <v>466.05804878732994</v>
      </c>
      <c r="AI26" s="91">
        <f>Kulturmodeller!BX390</f>
        <v>411.27963330180449</v>
      </c>
      <c r="AJ26" s="91">
        <f>Kulturmodeller!BY390</f>
        <v>420.82231137770026</v>
      </c>
      <c r="AK26" s="91">
        <f>Kulturmodeller!BZ390</f>
        <v>228.36935621446338</v>
      </c>
      <c r="AL26" s="91">
        <f>Kulturmodeller!CA390</f>
        <v>241.23619353287498</v>
      </c>
      <c r="AM26" s="91">
        <f>Kulturmodeller!CB390</f>
        <v>264.17090843401263</v>
      </c>
      <c r="AN26" s="91">
        <f>Kulturmodeller!CC390</f>
        <v>297.9608001518933</v>
      </c>
      <c r="AO26" s="91">
        <f>Kulturmodeller!CD390</f>
        <v>112.56481923466568</v>
      </c>
      <c r="AP26" s="91">
        <f>Kulturmodeller!CE390</f>
        <v>166.20723256830885</v>
      </c>
      <c r="AQ26" s="91">
        <f>Kulturmodeller!CF390</f>
        <v>211.95363800856722</v>
      </c>
      <c r="AR26" s="91">
        <f>Kulturmodeller!CG390</f>
        <v>273.19934501934449</v>
      </c>
      <c r="AS26" s="91">
        <f>Kulturmodeller!CH390</f>
        <v>328.06969648494601</v>
      </c>
      <c r="AT26" s="91">
        <f>Kulturmodeller!CI390</f>
        <v>357.89771752506272</v>
      </c>
    </row>
    <row r="27" spans="1:46" x14ac:dyDescent="0.3">
      <c r="A27" t="str">
        <f>Kulturmodeller!A394</f>
        <v>DOUGLAS (Høj)</v>
      </c>
      <c r="B27" s="91">
        <f>Kulturmodeller!AT407</f>
        <v>358.22575133478574</v>
      </c>
      <c r="C27" s="218" t="s">
        <v>576</v>
      </c>
      <c r="D27" s="449">
        <v>0</v>
      </c>
      <c r="E27" s="449">
        <v>0</v>
      </c>
      <c r="F27" s="91">
        <f>Kulturmodeller!AU407</f>
        <v>0</v>
      </c>
      <c r="G27" s="91">
        <f>Kulturmodeller!AV407</f>
        <v>6.8900901493476576</v>
      </c>
      <c r="H27" s="91">
        <f>Kulturmodeller!AW407</f>
        <v>45.232368067255159</v>
      </c>
      <c r="I27" s="91">
        <f>Kulturmodeller!AX407</f>
        <v>110.19446451503286</v>
      </c>
      <c r="J27" s="91">
        <f>Kulturmodeller!AY407</f>
        <v>220.13042255327687</v>
      </c>
      <c r="K27" s="91">
        <f>Kulturmodeller!AZ407</f>
        <v>284.61787030606507</v>
      </c>
      <c r="L27" s="91">
        <f>Kulturmodeller!BA407</f>
        <v>327.12451715547064</v>
      </c>
      <c r="M27" s="91">
        <f>Kulturmodeller!BB407</f>
        <v>365.32848973961904</v>
      </c>
      <c r="N27" s="91">
        <f>Kulturmodeller!BC407</f>
        <v>398.02766919428382</v>
      </c>
      <c r="O27" s="91">
        <f>Kulturmodeller!BD407</f>
        <v>424.39827700618474</v>
      </c>
      <c r="P27" s="91">
        <f>Kulturmodeller!BE407</f>
        <v>440.07546535601944</v>
      </c>
      <c r="Q27" s="91">
        <f>Kulturmodeller!BF407</f>
        <v>455.15921909712227</v>
      </c>
      <c r="R27" s="91">
        <f>Kulturmodeller!BG407</f>
        <v>468.8667164902248</v>
      </c>
      <c r="S27" s="91">
        <f>Kulturmodeller!BH407</f>
        <v>482.62557547678688</v>
      </c>
      <c r="T27" s="91">
        <f>Kulturmodeller!BI407</f>
        <v>492.63139494112784</v>
      </c>
      <c r="U27" s="91">
        <f>Kulturmodeller!BJ407</f>
        <v>293.46790326805404</v>
      </c>
      <c r="V27" s="91">
        <f>Kulturmodeller!BK407</f>
        <v>311.70311036891871</v>
      </c>
      <c r="W27" s="91">
        <f>Kulturmodeller!BL407</f>
        <v>103.10646974294897</v>
      </c>
      <c r="X27" s="91">
        <f>Kulturmodeller!BM407</f>
        <v>166.69796664422273</v>
      </c>
      <c r="Y27" s="91">
        <f>Kulturmodeller!BN407</f>
        <v>256.6260273188733</v>
      </c>
      <c r="Z27" s="91">
        <f>Kulturmodeller!BO407</f>
        <v>344.55019980033546</v>
      </c>
      <c r="AA27" s="91">
        <f>Kulturmodeller!BP407</f>
        <v>367.56622620492868</v>
      </c>
      <c r="AB27" s="91">
        <f>Kulturmodeller!BQ407</f>
        <v>398.97509776515716</v>
      </c>
      <c r="AC27" s="91">
        <f>Kulturmodeller!BR407</f>
        <v>427.40874108572956</v>
      </c>
      <c r="AD27" s="91">
        <f>Kulturmodeller!BS407</f>
        <v>449.85975664774071</v>
      </c>
      <c r="AE27" s="91">
        <f>Kulturmodeller!BT407</f>
        <v>469.24780408601731</v>
      </c>
      <c r="AF27" s="91">
        <f>Kulturmodeller!BU407</f>
        <v>482.1994045404594</v>
      </c>
      <c r="AG27" s="91">
        <f>Kulturmodeller!BV407</f>
        <v>422.58022891114121</v>
      </c>
      <c r="AH27" s="91">
        <f>Kulturmodeller!BW407</f>
        <v>432.84264296908628</v>
      </c>
      <c r="AI27" s="91">
        <f>Kulturmodeller!BX407</f>
        <v>232.76596475010555</v>
      </c>
      <c r="AJ27" s="91">
        <f>Kulturmodeller!BY407</f>
        <v>252.25851005666937</v>
      </c>
      <c r="AK27" s="91">
        <f>Kulturmodeller!BZ407</f>
        <v>289.26222106962524</v>
      </c>
      <c r="AL27" s="91">
        <f>Kulturmodeller!CA407</f>
        <v>340.40707329492932</v>
      </c>
      <c r="AM27" s="91">
        <f>Kulturmodeller!CB407</f>
        <v>159.89512242384734</v>
      </c>
      <c r="AN27" s="91">
        <f>Kulturmodeller!CC407</f>
        <v>203.7038386835109</v>
      </c>
      <c r="AO27" s="91">
        <f>Kulturmodeller!CD407</f>
        <v>263.32935020319098</v>
      </c>
      <c r="AP27" s="91">
        <f>Kulturmodeller!CE407</f>
        <v>351.09849074685081</v>
      </c>
      <c r="AQ27" s="91">
        <f>Kulturmodeller!CF407</f>
        <v>371.77059233642041</v>
      </c>
      <c r="AR27" s="91">
        <f>Kulturmodeller!CG407</f>
        <v>396.50323674688752</v>
      </c>
      <c r="AS27" s="91">
        <f>Kulturmodeller!CH407</f>
        <v>421.68548758145488</v>
      </c>
      <c r="AT27" s="91">
        <f>Kulturmodeller!CI407</f>
        <v>444.83078812641099</v>
      </c>
    </row>
    <row r="28" spans="1:46" x14ac:dyDescent="0.3">
      <c r="A28" t="str">
        <f>Kulturmodeller!A411</f>
        <v>GRANDIS (Lav)</v>
      </c>
      <c r="B28" s="91">
        <f>Kulturmodeller!AT424</f>
        <v>255.30402397425328</v>
      </c>
      <c r="C28" s="218" t="s">
        <v>576</v>
      </c>
      <c r="D28" s="449">
        <v>0</v>
      </c>
      <c r="E28" s="449">
        <v>0</v>
      </c>
      <c r="F28" s="91">
        <f>Kulturmodeller!AU424</f>
        <v>0</v>
      </c>
      <c r="G28" s="91">
        <f>Kulturmodeller!AV424</f>
        <v>1.8549409686569518</v>
      </c>
      <c r="H28" s="91">
        <f>Kulturmodeller!AW424</f>
        <v>11.664706862650451</v>
      </c>
      <c r="I28" s="91">
        <f>Kulturmodeller!AX424</f>
        <v>23.167194725316982</v>
      </c>
      <c r="J28" s="91">
        <f>Kulturmodeller!AY424</f>
        <v>39.859649417436799</v>
      </c>
      <c r="K28" s="91">
        <f>Kulturmodeller!AZ424</f>
        <v>126.5347981585209</v>
      </c>
      <c r="L28" s="91">
        <f>Kulturmodeller!BA424</f>
        <v>217.03119465839433</v>
      </c>
      <c r="M28" s="91">
        <f>Kulturmodeller!BB424</f>
        <v>289.61085418598174</v>
      </c>
      <c r="N28" s="91">
        <f>Kulturmodeller!BC424</f>
        <v>341.14703187725985</v>
      </c>
      <c r="O28" s="91">
        <f>Kulturmodeller!BD424</f>
        <v>378.73138965329434</v>
      </c>
      <c r="P28" s="91">
        <f>Kulturmodeller!BE424</f>
        <v>407.35860205575079</v>
      </c>
      <c r="Q28" s="91">
        <f>Kulturmodeller!BF424</f>
        <v>429.30758964315231</v>
      </c>
      <c r="R28" s="91">
        <f>Kulturmodeller!BG424</f>
        <v>446.93470053088066</v>
      </c>
      <c r="S28" s="91">
        <f>Kulturmodeller!BH424</f>
        <v>158.66021525899711</v>
      </c>
      <c r="T28" s="91">
        <f>Kulturmodeller!BI424</f>
        <v>167.42206940294506</v>
      </c>
      <c r="U28" s="91">
        <f>Kulturmodeller!BJ424</f>
        <v>178.56861223575834</v>
      </c>
      <c r="V28" s="91">
        <f>Kulturmodeller!BK424</f>
        <v>191.19207851703925</v>
      </c>
      <c r="W28" s="91">
        <f>Kulturmodeller!BL424</f>
        <v>125.73988041334104</v>
      </c>
      <c r="X28" s="91">
        <f>Kulturmodeller!BM424</f>
        <v>192.37490902904796</v>
      </c>
      <c r="Y28" s="91">
        <f>Kulturmodeller!BN424</f>
        <v>249.60681648430659</v>
      </c>
      <c r="Z28" s="91">
        <f>Kulturmodeller!BO424</f>
        <v>297.57695173287806</v>
      </c>
      <c r="AA28" s="91">
        <f>Kulturmodeller!BP424</f>
        <v>347.29097463380998</v>
      </c>
      <c r="AB28" s="91">
        <f>Kulturmodeller!BQ424</f>
        <v>391.40927701387392</v>
      </c>
      <c r="AC28" s="91">
        <f>Kulturmodeller!BR424</f>
        <v>422.25354921728001</v>
      </c>
      <c r="AD28" s="91">
        <f>Kulturmodeller!BS424</f>
        <v>440.28169563735111</v>
      </c>
      <c r="AE28" s="91">
        <f>Kulturmodeller!BT424</f>
        <v>153.13269480708544</v>
      </c>
      <c r="AF28" s="91">
        <f>Kulturmodeller!BU424</f>
        <v>163.81255458848435</v>
      </c>
      <c r="AG28" s="91">
        <f>Kulturmodeller!BV424</f>
        <v>175.65091385196337</v>
      </c>
      <c r="AH28" s="91">
        <f>Kulturmodeller!BW424</f>
        <v>190.43106886199357</v>
      </c>
      <c r="AI28" s="91">
        <f>Kulturmodeller!BX424</f>
        <v>206.24415142977722</v>
      </c>
      <c r="AJ28" s="91">
        <f>Kulturmodeller!BY424</f>
        <v>271.82928699454442</v>
      </c>
      <c r="AK28" s="91">
        <f>Kulturmodeller!BZ424</f>
        <v>325.92676674686709</v>
      </c>
      <c r="AL28" s="91">
        <f>Kulturmodeller!CA424</f>
        <v>366.06686937993254</v>
      </c>
      <c r="AM28" s="91">
        <f>Kulturmodeller!CB424</f>
        <v>261.72584753839448</v>
      </c>
      <c r="AN28" s="91">
        <f>Kulturmodeller!CC424</f>
        <v>288.31282255580459</v>
      </c>
      <c r="AO28" s="91">
        <f>Kulturmodeller!CD424</f>
        <v>312.60135007344894</v>
      </c>
      <c r="AP28" s="91">
        <f>Kulturmodeller!CE424</f>
        <v>335.79449124298901</v>
      </c>
      <c r="AQ28" s="91">
        <f>Kulturmodeller!CF424</f>
        <v>63.535643357810613</v>
      </c>
      <c r="AR28" s="91">
        <f>Kulturmodeller!CG424</f>
        <v>93.022949668258335</v>
      </c>
      <c r="AS28" s="91">
        <f>Kulturmodeller!CH424</f>
        <v>117.51273055408635</v>
      </c>
      <c r="AT28" s="91">
        <f>Kulturmodeller!CI424</f>
        <v>136.97191357268477</v>
      </c>
    </row>
    <row r="29" spans="1:46" x14ac:dyDescent="0.3">
      <c r="A29" t="str">
        <f>Kulturmodeller!A428</f>
        <v>GRANDIS (Middel)</v>
      </c>
      <c r="B29" s="91">
        <f>Kulturmodeller!AT441</f>
        <v>314.08432017053815</v>
      </c>
      <c r="C29" s="218" t="s">
        <v>576</v>
      </c>
      <c r="D29" s="449">
        <v>0</v>
      </c>
      <c r="E29" s="449">
        <v>0</v>
      </c>
      <c r="F29" s="91">
        <f>Kulturmodeller!AU441</f>
        <v>0</v>
      </c>
      <c r="G29" s="91">
        <f>Kulturmodeller!AV441</f>
        <v>3.3472586232760611</v>
      </c>
      <c r="H29" s="91">
        <f>Kulturmodeller!AW441</f>
        <v>21.613491226777846</v>
      </c>
      <c r="I29" s="91">
        <f>Kulturmodeller!AX441</f>
        <v>48.960339373054673</v>
      </c>
      <c r="J29" s="91">
        <f>Kulturmodeller!AY441</f>
        <v>93.288306187750578</v>
      </c>
      <c r="K29" s="91">
        <f>Kulturmodeller!AZ441</f>
        <v>224.89687084225028</v>
      </c>
      <c r="L29" s="91">
        <f>Kulturmodeller!BA441</f>
        <v>325.69018921328706</v>
      </c>
      <c r="M29" s="91">
        <f>Kulturmodeller!BB441</f>
        <v>394.37538592968548</v>
      </c>
      <c r="N29" s="91">
        <f>Kulturmodeller!BC441</f>
        <v>441.37172604892152</v>
      </c>
      <c r="O29" s="91">
        <f>Kulturmodeller!BD441</f>
        <v>477.00066440655598</v>
      </c>
      <c r="P29" s="91">
        <f>Kulturmodeller!BE441</f>
        <v>503.45978576289383</v>
      </c>
      <c r="Q29" s="91">
        <f>Kulturmodeller!BF441</f>
        <v>524.44633967986022</v>
      </c>
      <c r="R29" s="91">
        <f>Kulturmodeller!BG441</f>
        <v>178.95403989364308</v>
      </c>
      <c r="S29" s="91">
        <f>Kulturmodeller!BH441</f>
        <v>195.67626797579194</v>
      </c>
      <c r="T29" s="91">
        <f>Kulturmodeller!BI441</f>
        <v>218.80873204912143</v>
      </c>
      <c r="U29" s="91">
        <f>Kulturmodeller!BJ441</f>
        <v>252.44791769836306</v>
      </c>
      <c r="V29" s="91">
        <f>Kulturmodeller!BK441</f>
        <v>204.05746460608029</v>
      </c>
      <c r="W29" s="91">
        <f>Kulturmodeller!BL441</f>
        <v>278.92132607150148</v>
      </c>
      <c r="X29" s="91">
        <f>Kulturmodeller!BM441</f>
        <v>340.00607778244461</v>
      </c>
      <c r="Y29" s="91">
        <f>Kulturmodeller!BN441</f>
        <v>393.49733933606569</v>
      </c>
      <c r="Z29" s="91">
        <f>Kulturmodeller!BO441</f>
        <v>450.68314100190423</v>
      </c>
      <c r="AA29" s="91">
        <f>Kulturmodeller!BP441</f>
        <v>494.80083060585486</v>
      </c>
      <c r="AB29" s="91">
        <f>Kulturmodeller!BQ441</f>
        <v>517.84555662530704</v>
      </c>
      <c r="AC29" s="91">
        <f>Kulturmodeller!BR441</f>
        <v>172.67454532872136</v>
      </c>
      <c r="AD29" s="91">
        <f>Kulturmodeller!BS441</f>
        <v>191.23648955094026</v>
      </c>
      <c r="AE29" s="91">
        <f>Kulturmodeller!BT441</f>
        <v>215.45221103776274</v>
      </c>
      <c r="AF29" s="91">
        <f>Kulturmodeller!BU441</f>
        <v>250.70610527209661</v>
      </c>
      <c r="AG29" s="91">
        <f>Kulturmodeller!BV441</f>
        <v>354.89888773776045</v>
      </c>
      <c r="AH29" s="91">
        <f>Kulturmodeller!BW441</f>
        <v>427.08145809004935</v>
      </c>
      <c r="AI29" s="91">
        <f>Kulturmodeller!BX441</f>
        <v>415.01253907668462</v>
      </c>
      <c r="AJ29" s="91">
        <f>Kulturmodeller!BY441</f>
        <v>454.32310916926957</v>
      </c>
      <c r="AK29" s="91">
        <f>Kulturmodeller!BZ441</f>
        <v>331.64544621410909</v>
      </c>
      <c r="AL29" s="91">
        <f>Kulturmodeller!CA441</f>
        <v>355.55900007983217</v>
      </c>
      <c r="AM29" s="91">
        <f>Kulturmodeller!CB441</f>
        <v>381.50769795644044</v>
      </c>
      <c r="AN29" s="91">
        <f>Kulturmodeller!CC441</f>
        <v>50.941290365509786</v>
      </c>
      <c r="AO29" s="91">
        <f>Kulturmodeller!CD441</f>
        <v>99.261395089169199</v>
      </c>
      <c r="AP29" s="91">
        <f>Kulturmodeller!CE441</f>
        <v>144.78771111531753</v>
      </c>
      <c r="AQ29" s="91">
        <f>Kulturmodeller!CF441</f>
        <v>186.24056687742342</v>
      </c>
      <c r="AR29" s="91">
        <f>Kulturmodeller!CG441</f>
        <v>294.91962241188287</v>
      </c>
      <c r="AS29" s="91">
        <f>Kulturmodeller!CH441</f>
        <v>373.23339458727793</v>
      </c>
      <c r="AT29" s="91">
        <f>Kulturmodeller!CI441</f>
        <v>432.9597253879885</v>
      </c>
    </row>
    <row r="30" spans="1:46" x14ac:dyDescent="0.3">
      <c r="A30" t="str">
        <f>Kulturmodeller!A445</f>
        <v>GRANDIS (Høj)</v>
      </c>
      <c r="B30" s="91">
        <f>Kulturmodeller!AT458</f>
        <v>383.58518710822761</v>
      </c>
      <c r="C30" s="218" t="s">
        <v>576</v>
      </c>
      <c r="D30" s="449">
        <v>0</v>
      </c>
      <c r="E30" s="449">
        <v>0</v>
      </c>
      <c r="F30" s="91">
        <f>Kulturmodeller!AU458</f>
        <v>0</v>
      </c>
      <c r="G30" s="91">
        <f>Kulturmodeller!AV458</f>
        <v>5.4491298386976679</v>
      </c>
      <c r="H30" s="91">
        <f>Kulturmodeller!AW458</f>
        <v>35.625965996255218</v>
      </c>
      <c r="I30" s="91">
        <f>Kulturmodeller!AX458</f>
        <v>85.288977664292304</v>
      </c>
      <c r="J30" s="91">
        <f>Kulturmodeller!AY458</f>
        <v>168.54048550531425</v>
      </c>
      <c r="K30" s="91">
        <f>Kulturmodeller!AZ458</f>
        <v>333.59258853952628</v>
      </c>
      <c r="L30" s="91">
        <f>Kulturmodeller!BA458</f>
        <v>424.12066400587747</v>
      </c>
      <c r="M30" s="91">
        <f>Kulturmodeller!BB458</f>
        <v>489.5363071437485</v>
      </c>
      <c r="N30" s="91">
        <f>Kulturmodeller!BC458</f>
        <v>535.78999554778159</v>
      </c>
      <c r="O30" s="91">
        <f>Kulturmodeller!BD458</f>
        <v>567.71594196109538</v>
      </c>
      <c r="P30" s="91">
        <f>Kulturmodeller!BE458</f>
        <v>589.28994271667761</v>
      </c>
      <c r="Q30" s="91">
        <f>Kulturmodeller!BF458</f>
        <v>193.00164760187064</v>
      </c>
      <c r="R30" s="91">
        <f>Kulturmodeller!BG458</f>
        <v>218.1175457498523</v>
      </c>
      <c r="S30" s="91">
        <f>Kulturmodeller!BH458</f>
        <v>256.3520277273376</v>
      </c>
      <c r="T30" s="91">
        <f>Kulturmodeller!BI458</f>
        <v>314.58962894720906</v>
      </c>
      <c r="U30" s="91">
        <f>Kulturmodeller!BJ458</f>
        <v>282.53079800336991</v>
      </c>
      <c r="V30" s="91">
        <f>Kulturmodeller!BK458</f>
        <v>362.64728057605339</v>
      </c>
      <c r="W30" s="91">
        <f>Kulturmodeller!BL458</f>
        <v>429.76109526647235</v>
      </c>
      <c r="X30" s="91">
        <f>Kulturmodeller!BM458</f>
        <v>492.1465714132637</v>
      </c>
      <c r="Y30" s="91">
        <f>Kulturmodeller!BN458</f>
        <v>549.74081938604786</v>
      </c>
      <c r="Z30" s="91">
        <f>Kulturmodeller!BO458</f>
        <v>577.29087724880469</v>
      </c>
      <c r="AA30" s="91">
        <f>Kulturmodeller!BP458</f>
        <v>186.05480773927604</v>
      </c>
      <c r="AB30" s="91">
        <f>Kulturmodeller!BQ458</f>
        <v>216.1766125179127</v>
      </c>
      <c r="AC30" s="91">
        <f>Kulturmodeller!BR458</f>
        <v>257.09205104899388</v>
      </c>
      <c r="AD30" s="91">
        <f>Kulturmodeller!BS458</f>
        <v>315.59070869364268</v>
      </c>
      <c r="AE30" s="91">
        <f>Kulturmodeller!BT458</f>
        <v>441.31859370107031</v>
      </c>
      <c r="AF30" s="91">
        <f>Kulturmodeller!BU458</f>
        <v>514.67539741839448</v>
      </c>
      <c r="AG30" s="91">
        <f>Kulturmodeller!BV458</f>
        <v>495.06289455949718</v>
      </c>
      <c r="AH30" s="91">
        <f>Kulturmodeller!BW458</f>
        <v>531.33806582622628</v>
      </c>
      <c r="AI30" s="91">
        <f>Kulturmodeller!BX458</f>
        <v>398.62478596674509</v>
      </c>
      <c r="AJ30" s="91">
        <f>Kulturmodeller!BY458</f>
        <v>425.04292316936971</v>
      </c>
      <c r="AK30" s="91">
        <f>Kulturmodeller!BZ458</f>
        <v>46.913598662908427</v>
      </c>
      <c r="AL30" s="91">
        <f>Kulturmodeller!CA458</f>
        <v>103.68808105998627</v>
      </c>
      <c r="AM30" s="91">
        <f>Kulturmodeller!CB458</f>
        <v>177.05155601091417</v>
      </c>
      <c r="AN30" s="91">
        <f>Kulturmodeller!CC458</f>
        <v>245.3920103693286</v>
      </c>
      <c r="AO30" s="91">
        <f>Kulturmodeller!CD458</f>
        <v>380.12467694355246</v>
      </c>
      <c r="AP30" s="91">
        <f>Kulturmodeller!CE458</f>
        <v>462.44941150571424</v>
      </c>
      <c r="AQ30" s="91">
        <f>Kulturmodeller!CF458</f>
        <v>521.11235784935309</v>
      </c>
      <c r="AR30" s="91">
        <f>Kulturmodeller!CG458</f>
        <v>560.9246257793742</v>
      </c>
      <c r="AS30" s="91">
        <f>Kulturmodeller!CH458</f>
        <v>589.54220329135273</v>
      </c>
      <c r="AT30" s="91">
        <f>Kulturmodeller!CI458</f>
        <v>609.82268991036165</v>
      </c>
    </row>
    <row r="31" spans="1:46" x14ac:dyDescent="0.3">
      <c r="A31" t="str">
        <f>Kulturmodeller!A462</f>
        <v>ÆDELGRAN (Lav)</v>
      </c>
      <c r="B31" s="91">
        <f>Kulturmodeller!AT475</f>
        <v>269.47794355209345</v>
      </c>
      <c r="C31" s="218" t="s">
        <v>576</v>
      </c>
      <c r="D31" s="449">
        <v>0</v>
      </c>
      <c r="E31" s="449">
        <v>0</v>
      </c>
      <c r="F31" s="91">
        <f>Kulturmodeller!AU475</f>
        <v>0</v>
      </c>
      <c r="G31" s="91">
        <f>Kulturmodeller!AV475</f>
        <v>2.0520742169648036</v>
      </c>
      <c r="H31" s="91">
        <f>Kulturmodeller!AW475</f>
        <v>12.978928518036128</v>
      </c>
      <c r="I31" s="91">
        <f>Kulturmodeller!AX475</f>
        <v>26.574436054094662</v>
      </c>
      <c r="J31" s="91">
        <f>Kulturmodeller!AY475</f>
        <v>46.917506455619147</v>
      </c>
      <c r="K31" s="91">
        <f>Kulturmodeller!AZ475</f>
        <v>111.62731728164121</v>
      </c>
      <c r="L31" s="91">
        <f>Kulturmodeller!BA475</f>
        <v>191.5751354812478</v>
      </c>
      <c r="M31" s="91">
        <f>Kulturmodeller!BB475</f>
        <v>251.42645121826277</v>
      </c>
      <c r="N31" s="91">
        <f>Kulturmodeller!BC475</f>
        <v>289.6854039868478</v>
      </c>
      <c r="O31" s="91">
        <f>Kulturmodeller!BD475</f>
        <v>327.72164957303255</v>
      </c>
      <c r="P31" s="91">
        <f>Kulturmodeller!BE475</f>
        <v>362.38728147296706</v>
      </c>
      <c r="Q31" s="91">
        <f>Kulturmodeller!BF475</f>
        <v>396.97717271719324</v>
      </c>
      <c r="R31" s="91">
        <f>Kulturmodeller!BG475</f>
        <v>433.50326000598039</v>
      </c>
      <c r="S31" s="91">
        <f>Kulturmodeller!BH475</f>
        <v>467.1321312001383</v>
      </c>
      <c r="T31" s="91">
        <f>Kulturmodeller!BI475</f>
        <v>498.68959258223822</v>
      </c>
      <c r="U31" s="91">
        <f>Kulturmodeller!BJ475</f>
        <v>531.68480099585577</v>
      </c>
      <c r="V31" s="91">
        <f>Kulturmodeller!BK475</f>
        <v>563.77246981213739</v>
      </c>
      <c r="W31" s="91">
        <f>Kulturmodeller!BL475</f>
        <v>45.162119711595906</v>
      </c>
      <c r="X31" s="91">
        <f>Kulturmodeller!BM475</f>
        <v>53.707489784920924</v>
      </c>
      <c r="Y31" s="91">
        <f>Kulturmodeller!BN475</f>
        <v>67.757639569437913</v>
      </c>
      <c r="Z31" s="91">
        <f>Kulturmodeller!BO475</f>
        <v>89.659000574968104</v>
      </c>
      <c r="AA31" s="91">
        <f>Kulturmodeller!BP475</f>
        <v>156.43707248788144</v>
      </c>
      <c r="AB31" s="91">
        <f>Kulturmodeller!BQ475</f>
        <v>233.15027463514406</v>
      </c>
      <c r="AC31" s="91">
        <f>Kulturmodeller!BR475</f>
        <v>288.50006075649031</v>
      </c>
      <c r="AD31" s="91">
        <f>Kulturmodeller!BS475</f>
        <v>322.40369041124603</v>
      </c>
      <c r="AE31" s="91">
        <f>Kulturmodeller!BT475</f>
        <v>358.86617364018196</v>
      </c>
      <c r="AF31" s="91">
        <f>Kulturmodeller!BU475</f>
        <v>391.77184273517287</v>
      </c>
      <c r="AG31" s="91">
        <f>Kulturmodeller!BV475</f>
        <v>424.38937504334842</v>
      </c>
      <c r="AH31" s="91">
        <f>Kulturmodeller!BW475</f>
        <v>458.63518824950552</v>
      </c>
      <c r="AI31" s="91">
        <f>Kulturmodeller!BX475</f>
        <v>433.919269726609</v>
      </c>
      <c r="AJ31" s="91">
        <f>Kulturmodeller!BY475</f>
        <v>462.96914464594869</v>
      </c>
      <c r="AK31" s="91">
        <f>Kulturmodeller!BZ475</f>
        <v>493.54316288269115</v>
      </c>
      <c r="AL31" s="91">
        <f>Kulturmodeller!CA475</f>
        <v>523.4280780983114</v>
      </c>
      <c r="AM31" s="91">
        <f>Kulturmodeller!CB475</f>
        <v>5.2016655676004753</v>
      </c>
      <c r="AN31" s="91">
        <f>Kulturmodeller!CC475</f>
        <v>16.842460110094198</v>
      </c>
      <c r="AO31" s="91">
        <f>Kulturmodeller!CD475</f>
        <v>35.183087665509504</v>
      </c>
      <c r="AP31" s="91">
        <f>Kulturmodeller!CE475</f>
        <v>61.460162749386065</v>
      </c>
      <c r="AQ31" s="91">
        <f>Kulturmodeller!CF475</f>
        <v>129.42496012524035</v>
      </c>
      <c r="AR31" s="91">
        <f>Kulturmodeller!CG475</f>
        <v>207.69455601900071</v>
      </c>
      <c r="AS31" s="91">
        <f>Kulturmodeller!CH475</f>
        <v>264.82812021064075</v>
      </c>
      <c r="AT31" s="91">
        <f>Kulturmodeller!CI475</f>
        <v>300.72946825899197</v>
      </c>
    </row>
    <row r="32" spans="1:46" x14ac:dyDescent="0.3">
      <c r="A32" t="str">
        <f>Kulturmodeller!A479</f>
        <v>ÆDELGRAN (Middel)</v>
      </c>
      <c r="B32" s="91">
        <f>Kulturmodeller!AT492</f>
        <v>323.22624405886233</v>
      </c>
      <c r="C32" s="218" t="s">
        <v>576</v>
      </c>
      <c r="D32" s="449">
        <v>0</v>
      </c>
      <c r="E32" s="449">
        <v>0</v>
      </c>
      <c r="F32" s="91">
        <f>Kulturmodeller!AU492</f>
        <v>0</v>
      </c>
      <c r="G32" s="91">
        <f>Kulturmodeller!AV492</f>
        <v>2.667128450477886</v>
      </c>
      <c r="H32" s="91">
        <f>Kulturmodeller!AW492</f>
        <v>17.079290074790016</v>
      </c>
      <c r="I32" s="91">
        <f>Kulturmodeller!AX492</f>
        <v>37.205003053086216</v>
      </c>
      <c r="J32" s="91">
        <f>Kulturmodeller!AY492</f>
        <v>68.937966667815942</v>
      </c>
      <c r="K32" s="91">
        <f>Kulturmodeller!AZ492</f>
        <v>158.58184153791262</v>
      </c>
      <c r="L32" s="91">
        <f>Kulturmodeller!BA492</f>
        <v>253.95978299432949</v>
      </c>
      <c r="M32" s="91">
        <f>Kulturmodeller!BB492</f>
        <v>309.45808226582284</v>
      </c>
      <c r="N32" s="91">
        <f>Kulturmodeller!BC492</f>
        <v>347.21205579903216</v>
      </c>
      <c r="O32" s="91">
        <f>Kulturmodeller!BD492</f>
        <v>385.56664317078003</v>
      </c>
      <c r="P32" s="91">
        <f>Kulturmodeller!BE492</f>
        <v>420.80199418013331</v>
      </c>
      <c r="Q32" s="91">
        <f>Kulturmodeller!BF492</f>
        <v>458.080453296634</v>
      </c>
      <c r="R32" s="91">
        <f>Kulturmodeller!BG492</f>
        <v>494.80474944883417</v>
      </c>
      <c r="S32" s="91">
        <f>Kulturmodeller!BH492</f>
        <v>528.59907947347403</v>
      </c>
      <c r="T32" s="91">
        <f>Kulturmodeller!BI492</f>
        <v>562.64990646843512</v>
      </c>
      <c r="U32" s="91">
        <f>Kulturmodeller!BJ492</f>
        <v>596.27329427219547</v>
      </c>
      <c r="V32" s="91">
        <f>Kulturmodeller!BK492</f>
        <v>53.016648946573312</v>
      </c>
      <c r="W32" s="91">
        <f>Kulturmodeller!BL492</f>
        <v>65.91542088962477</v>
      </c>
      <c r="X32" s="91">
        <f>Kulturmodeller!BM492</f>
        <v>86.073365458215122</v>
      </c>
      <c r="Y32" s="91">
        <f>Kulturmodeller!BN492</f>
        <v>118.89300896278468</v>
      </c>
      <c r="Z32" s="91">
        <f>Kulturmodeller!BO492</f>
        <v>207.27892089179912</v>
      </c>
      <c r="AA32" s="91">
        <f>Kulturmodeller!BP492</f>
        <v>296.35160565752557</v>
      </c>
      <c r="AB32" s="91">
        <f>Kulturmodeller!BQ492</f>
        <v>345.29988345696376</v>
      </c>
      <c r="AC32" s="91">
        <f>Kulturmodeller!BR492</f>
        <v>381.21154393927185</v>
      </c>
      <c r="AD32" s="91">
        <f>Kulturmodeller!BS492</f>
        <v>417.83863167008462</v>
      </c>
      <c r="AE32" s="91">
        <f>Kulturmodeller!BT492</f>
        <v>451.00206634798849</v>
      </c>
      <c r="AF32" s="91">
        <f>Kulturmodeller!BU492</f>
        <v>485.84117128715479</v>
      </c>
      <c r="AG32" s="91">
        <f>Kulturmodeller!BV492</f>
        <v>520.46448182544248</v>
      </c>
      <c r="AH32" s="91">
        <f>Kulturmodeller!BW492</f>
        <v>552.03636568584113</v>
      </c>
      <c r="AI32" s="91">
        <f>Kulturmodeller!BX492</f>
        <v>517.51600437173499</v>
      </c>
      <c r="AJ32" s="91">
        <f>Kulturmodeller!BY492</f>
        <v>548.73416176975343</v>
      </c>
      <c r="AK32" s="91">
        <f>Kulturmodeller!BZ492</f>
        <v>3.5154397488346172</v>
      </c>
      <c r="AL32" s="91">
        <f>Kulturmodeller!CA492</f>
        <v>15.834276168583715</v>
      </c>
      <c r="AM32" s="91">
        <f>Kulturmodeller!CB492</f>
        <v>39.946616127730366</v>
      </c>
      <c r="AN32" s="91">
        <f>Kulturmodeller!CC492</f>
        <v>79.033628852668656</v>
      </c>
      <c r="AO32" s="91">
        <f>Kulturmodeller!CD492</f>
        <v>173.89333833398433</v>
      </c>
      <c r="AP32" s="91">
        <f>Kulturmodeller!CE492</f>
        <v>264.54613305997458</v>
      </c>
      <c r="AQ32" s="91">
        <f>Kulturmodeller!CF492</f>
        <v>315.19584610736473</v>
      </c>
      <c r="AR32" s="91">
        <f>Kulturmodeller!CG492</f>
        <v>353.17150555492435</v>
      </c>
      <c r="AS32" s="91">
        <f>Kulturmodeller!CH492</f>
        <v>391.86763280453198</v>
      </c>
      <c r="AT32" s="91">
        <f>Kulturmodeller!CI492</f>
        <v>427.17187157395097</v>
      </c>
    </row>
    <row r="33" spans="1:46" x14ac:dyDescent="0.3">
      <c r="A33" t="str">
        <f>Kulturmodeller!A496</f>
        <v>ÆDELGRAN (Høj)</v>
      </c>
      <c r="B33" s="91">
        <f>Kulturmodeller!AT509</f>
        <v>369.21712699046276</v>
      </c>
      <c r="C33" s="218" t="s">
        <v>576</v>
      </c>
      <c r="D33" s="449">
        <v>0</v>
      </c>
      <c r="E33" s="449">
        <v>0</v>
      </c>
      <c r="F33" s="91">
        <f>Kulturmodeller!AU509</f>
        <v>0</v>
      </c>
      <c r="G33" s="91">
        <f>Kulturmodeller!AV509</f>
        <v>3.6457365299779507</v>
      </c>
      <c r="H33" s="91">
        <f>Kulturmodeller!AW509</f>
        <v>23.603343938123775</v>
      </c>
      <c r="I33" s="91">
        <f>Kulturmodeller!AX509</f>
        <v>54.119216772840417</v>
      </c>
      <c r="J33" s="91">
        <f>Kulturmodeller!AY509</f>
        <v>103.97455223016392</v>
      </c>
      <c r="K33" s="91">
        <f>Kulturmodeller!AZ509</f>
        <v>212.63852744695848</v>
      </c>
      <c r="L33" s="91">
        <f>Kulturmodeller!BA509</f>
        <v>300.50359496872051</v>
      </c>
      <c r="M33" s="91">
        <f>Kulturmodeller!BB509</f>
        <v>355.70857783307309</v>
      </c>
      <c r="N33" s="91">
        <f>Kulturmodeller!BC509</f>
        <v>395.54512328597554</v>
      </c>
      <c r="O33" s="91">
        <f>Kulturmodeller!BD509</f>
        <v>433.28559833321918</v>
      </c>
      <c r="P33" s="91">
        <f>Kulturmodeller!BE509</f>
        <v>467.91506185201177</v>
      </c>
      <c r="Q33" s="91">
        <f>Kulturmodeller!BF509</f>
        <v>501.21213754021596</v>
      </c>
      <c r="R33" s="91">
        <f>Kulturmodeller!BG509</f>
        <v>534.65064426195192</v>
      </c>
      <c r="S33" s="91">
        <f>Kulturmodeller!BH509</f>
        <v>570.39919542346024</v>
      </c>
      <c r="T33" s="91">
        <f>Kulturmodeller!BI509</f>
        <v>601.20943697872201</v>
      </c>
      <c r="U33" s="91">
        <f>Kulturmodeller!BJ509</f>
        <v>58.184957307063769</v>
      </c>
      <c r="V33" s="91">
        <f>Kulturmodeller!BK509</f>
        <v>77.063005416663813</v>
      </c>
      <c r="W33" s="91">
        <f>Kulturmodeller!BL509</f>
        <v>108.31237078742859</v>
      </c>
      <c r="X33" s="91">
        <f>Kulturmodeller!BM509</f>
        <v>157.66271914263723</v>
      </c>
      <c r="Y33" s="91">
        <f>Kulturmodeller!BN509</f>
        <v>260.61135931249657</v>
      </c>
      <c r="Z33" s="91">
        <f>Kulturmodeller!BO509</f>
        <v>339.85287741378306</v>
      </c>
      <c r="AA33" s="91">
        <f>Kulturmodeller!BP509</f>
        <v>389.55221775270576</v>
      </c>
      <c r="AB33" s="91">
        <f>Kulturmodeller!BQ509</f>
        <v>427.49148134020396</v>
      </c>
      <c r="AC33" s="91">
        <f>Kulturmodeller!BR509</f>
        <v>463.9065895266254</v>
      </c>
      <c r="AD33" s="91">
        <f>Kulturmodeller!BS509</f>
        <v>496.3943312518839</v>
      </c>
      <c r="AE33" s="91">
        <f>Kulturmodeller!BT509</f>
        <v>527.18701328613145</v>
      </c>
      <c r="AF33" s="91">
        <f>Kulturmodeller!BU509</f>
        <v>558.98268972458402</v>
      </c>
      <c r="AG33" s="91">
        <f>Kulturmodeller!BV509</f>
        <v>521.05751016027455</v>
      </c>
      <c r="AH33" s="91">
        <f>Kulturmodeller!BW509</f>
        <v>550.26636635450961</v>
      </c>
      <c r="AI33" s="91">
        <f>Kulturmodeller!BX509</f>
        <v>6.103546289455581</v>
      </c>
      <c r="AJ33" s="91">
        <f>Kulturmodeller!BY509</f>
        <v>25.637717212115415</v>
      </c>
      <c r="AK33" s="91">
        <f>Kulturmodeller!BZ509</f>
        <v>62.790013507969789</v>
      </c>
      <c r="AL33" s="91">
        <f>Kulturmodeller!CA509</f>
        <v>120.76396987345714</v>
      </c>
      <c r="AM33" s="91">
        <f>Kulturmodeller!CB509</f>
        <v>229.16697804287071</v>
      </c>
      <c r="AN33" s="91">
        <f>Kulturmodeller!CC509</f>
        <v>310.13251395721403</v>
      </c>
      <c r="AO33" s="91">
        <f>Kulturmodeller!CD509</f>
        <v>361.28001660369796</v>
      </c>
      <c r="AP33" s="91">
        <f>Kulturmodeller!CE509</f>
        <v>401.53847412209535</v>
      </c>
      <c r="AQ33" s="91">
        <f>Kulturmodeller!CF509</f>
        <v>439.87434423163927</v>
      </c>
      <c r="AR33" s="91">
        <f>Kulturmodeller!CG509</f>
        <v>474.0367408343858</v>
      </c>
      <c r="AS33" s="91">
        <f>Kulturmodeller!CH509</f>
        <v>507.23522389543035</v>
      </c>
      <c r="AT33" s="91">
        <f>Kulturmodeller!CI509</f>
        <v>540.30905141868641</v>
      </c>
    </row>
    <row r="34" spans="1:46" x14ac:dyDescent="0.3">
      <c r="A34" t="str">
        <f>Kulturmodeller!A513</f>
        <v>SKOVFYR (Lav)</v>
      </c>
      <c r="B34" s="91">
        <f>Kulturmodeller!AT526</f>
        <v>186.8982429251368</v>
      </c>
      <c r="C34" s="218" t="s">
        <v>576</v>
      </c>
      <c r="D34" s="449">
        <v>1</v>
      </c>
      <c r="E34" s="449">
        <v>0</v>
      </c>
      <c r="F34" s="91">
        <f>Kulturmodeller!AU526</f>
        <v>0</v>
      </c>
      <c r="G34" s="91">
        <f>Kulturmodeller!AV526</f>
        <v>1.7951023651787479</v>
      </c>
      <c r="H34" s="91">
        <f>Kulturmodeller!AW526</f>
        <v>11.265782839462423</v>
      </c>
      <c r="I34" s="91">
        <f>Kulturmodeller!AX526</f>
        <v>22.132947257792466</v>
      </c>
      <c r="J34" s="91">
        <f>Kulturmodeller!AY526</f>
        <v>37.717279663278887</v>
      </c>
      <c r="K34" s="91">
        <f>Kulturmodeller!AZ526</f>
        <v>77.286124773316075</v>
      </c>
      <c r="L34" s="91">
        <f>Kulturmodeller!BA526</f>
        <v>124.58633527679194</v>
      </c>
      <c r="M34" s="91">
        <f>Kulturmodeller!BB526</f>
        <v>160.00989570104778</v>
      </c>
      <c r="N34" s="91">
        <f>Kulturmodeller!BC526</f>
        <v>188.14856290340654</v>
      </c>
      <c r="O34" s="91">
        <f>Kulturmodeller!BD526</f>
        <v>209.82520950669044</v>
      </c>
      <c r="P34" s="91">
        <f>Kulturmodeller!BE526</f>
        <v>230.94952245213963</v>
      </c>
      <c r="Q34" s="91">
        <f>Kulturmodeller!BF526</f>
        <v>259.07281540855314</v>
      </c>
      <c r="R34" s="91">
        <f>Kulturmodeller!BG526</f>
        <v>291.49744200097763</v>
      </c>
      <c r="S34" s="91">
        <f>Kulturmodeller!BH526</f>
        <v>331.85100632657338</v>
      </c>
      <c r="T34" s="91">
        <f>Kulturmodeller!BI526</f>
        <v>370.48380319791374</v>
      </c>
      <c r="U34" s="91">
        <f>Kulturmodeller!BJ526</f>
        <v>394.0012265334243</v>
      </c>
      <c r="V34" s="91">
        <f>Kulturmodeller!BK526</f>
        <v>409.345246805599</v>
      </c>
      <c r="W34" s="91">
        <f>Kulturmodeller!BL526</f>
        <v>23.918170501388182</v>
      </c>
      <c r="X34" s="91">
        <f>Kulturmodeller!BM526</f>
        <v>30.843320914055049</v>
      </c>
      <c r="Y34" s="91">
        <f>Kulturmodeller!BN526</f>
        <v>42.185207355671636</v>
      </c>
      <c r="Z34" s="91">
        <f>Kulturmodeller!BO526</f>
        <v>59.994946239685696</v>
      </c>
      <c r="AA34" s="91">
        <f>Kulturmodeller!BP526</f>
        <v>103.10231983970867</v>
      </c>
      <c r="AB34" s="91">
        <f>Kulturmodeller!BQ526</f>
        <v>148.14907367303906</v>
      </c>
      <c r="AC34" s="91">
        <f>Kulturmodeller!BR526</f>
        <v>180.35189599427392</v>
      </c>
      <c r="AD34" s="91">
        <f>Kulturmodeller!BS526</f>
        <v>206.65042572211524</v>
      </c>
      <c r="AE34" s="91">
        <f>Kulturmodeller!BT526</f>
        <v>227.80999305576435</v>
      </c>
      <c r="AF34" s="91">
        <f>Kulturmodeller!BU526</f>
        <v>248.15922721646109</v>
      </c>
      <c r="AG34" s="91">
        <f>Kulturmodeller!BV526</f>
        <v>275.92527518810823</v>
      </c>
      <c r="AH34" s="91">
        <f>Kulturmodeller!BW526</f>
        <v>307.30793468740649</v>
      </c>
      <c r="AI34" s="91">
        <f>Kulturmodeller!BX526</f>
        <v>346.64955126604264</v>
      </c>
      <c r="AJ34" s="91">
        <f>Kulturmodeller!BY526</f>
        <v>384.3246876671268</v>
      </c>
      <c r="AK34" s="91">
        <f>Kulturmodeller!BZ526</f>
        <v>406.74950508231734</v>
      </c>
      <c r="AL34" s="91">
        <f>Kulturmodeller!CA526</f>
        <v>421.11044912112334</v>
      </c>
      <c r="AM34" s="91">
        <f>Kulturmodeller!CB526</f>
        <v>1.015264127516823</v>
      </c>
      <c r="AN34" s="91">
        <f>Kulturmodeller!CC526</f>
        <v>6.7684275167788215</v>
      </c>
      <c r="AO34" s="91">
        <f>Kulturmodeller!CD526</f>
        <v>16.921068791947057</v>
      </c>
      <c r="AP34" s="91">
        <f>Kulturmodeller!CE526</f>
        <v>33.842137583894115</v>
      </c>
      <c r="AQ34" s="91">
        <f>Kulturmodeller!CF526</f>
        <v>77.286124773316075</v>
      </c>
      <c r="AR34" s="91">
        <f>Kulturmodeller!CG526</f>
        <v>124.58633527679194</v>
      </c>
      <c r="AS34" s="91">
        <f>Kulturmodeller!CH526</f>
        <v>160.00989570104778</v>
      </c>
      <c r="AT34" s="91">
        <f>Kulturmodeller!CI526</f>
        <v>188.14856290340654</v>
      </c>
    </row>
    <row r="35" spans="1:46" x14ac:dyDescent="0.3">
      <c r="A35" t="str">
        <f>Kulturmodeller!A530</f>
        <v>SKOVFYR (Middel)</v>
      </c>
      <c r="B35" s="91">
        <f>Kulturmodeller!AT543</f>
        <v>241.33180149526876</v>
      </c>
      <c r="C35" s="218" t="s">
        <v>576</v>
      </c>
      <c r="D35" s="449">
        <v>1</v>
      </c>
      <c r="E35" s="449">
        <v>0</v>
      </c>
      <c r="F35" s="91">
        <f>Kulturmodeller!AU543</f>
        <v>0</v>
      </c>
      <c r="G35" s="91">
        <f>Kulturmodeller!AV543</f>
        <v>3.0360278442158792</v>
      </c>
      <c r="H35" s="91">
        <f>Kulturmodeller!AW543</f>
        <v>19.538619366376636</v>
      </c>
      <c r="I35" s="91">
        <f>Kulturmodeller!AX543</f>
        <v>43.58104195719968</v>
      </c>
      <c r="J35" s="91">
        <f>Kulturmodeller!AY543</f>
        <v>82.145475826336678</v>
      </c>
      <c r="K35" s="91">
        <f>Kulturmodeller!AZ543</f>
        <v>137.49564707515401</v>
      </c>
      <c r="L35" s="91">
        <f>Kulturmodeller!BA543</f>
        <v>176.13309955800656</v>
      </c>
      <c r="M35" s="91">
        <f>Kulturmodeller!BB543</f>
        <v>207.60877775458241</v>
      </c>
      <c r="N35" s="91">
        <f>Kulturmodeller!BC543</f>
        <v>248.71821388375494</v>
      </c>
      <c r="O35" s="91">
        <f>Kulturmodeller!BD543</f>
        <v>269.11631613811733</v>
      </c>
      <c r="P35" s="91">
        <f>Kulturmodeller!BE543</f>
        <v>285.85721289922049</v>
      </c>
      <c r="Q35" s="91">
        <f>Kulturmodeller!BF543</f>
        <v>323.59974670374515</v>
      </c>
      <c r="R35" s="91">
        <f>Kulturmodeller!BG543</f>
        <v>362.27462570733911</v>
      </c>
      <c r="S35" s="91">
        <f>Kulturmodeller!BH543</f>
        <v>389.6732045779288</v>
      </c>
      <c r="T35" s="91">
        <f>Kulturmodeller!BI543</f>
        <v>418.25277125858076</v>
      </c>
      <c r="U35" s="91">
        <f>Kulturmodeller!BJ543</f>
        <v>474.26772132068965</v>
      </c>
      <c r="V35" s="91">
        <f>Kulturmodeller!BK543</f>
        <v>383.33150916805891</v>
      </c>
      <c r="W35" s="91">
        <f>Kulturmodeller!BL543</f>
        <v>34.022077430337632</v>
      </c>
      <c r="X35" s="91">
        <f>Kulturmodeller!BM543</f>
        <v>52.898483781137429</v>
      </c>
      <c r="Y35" s="91">
        <f>Kulturmodeller!BN543</f>
        <v>83.90612938710953</v>
      </c>
      <c r="Z35" s="91">
        <f>Kulturmodeller!BO543</f>
        <v>138.26101155136132</v>
      </c>
      <c r="AA35" s="91">
        <f>Kulturmodeller!BP543</f>
        <v>187.88437338613386</v>
      </c>
      <c r="AB35" s="91">
        <f>Kulturmodeller!BQ543</f>
        <v>207.75077904869008</v>
      </c>
      <c r="AC35" s="91">
        <f>Kulturmodeller!BR543</f>
        <v>236.01062924051459</v>
      </c>
      <c r="AD35" s="91">
        <f>Kulturmodeller!BS543</f>
        <v>275.92767349699454</v>
      </c>
      <c r="AE35" s="91">
        <f>Kulturmodeller!BT543</f>
        <v>294.22370907434401</v>
      </c>
      <c r="AF35" s="91">
        <f>Kulturmodeller!BU543</f>
        <v>310.94841695474452</v>
      </c>
      <c r="AG35" s="91">
        <f>Kulturmodeller!BV543</f>
        <v>347.07904050638035</v>
      </c>
      <c r="AH35" s="91">
        <f>Kulturmodeller!BW543</f>
        <v>382.86013529017094</v>
      </c>
      <c r="AI35" s="91">
        <f>Kulturmodeller!BX543</f>
        <v>408.6888014052372</v>
      </c>
      <c r="AJ35" s="91">
        <f>Kulturmodeller!BY543</f>
        <v>435.73793257227754</v>
      </c>
      <c r="AK35" s="91">
        <f>Kulturmodeller!BZ543</f>
        <v>302.93051539567858</v>
      </c>
      <c r="AL35" s="91">
        <f>Kulturmodeller!CA543</f>
        <v>365.16325171530787</v>
      </c>
      <c r="AM35" s="91">
        <f>Kulturmodeller!CB543</f>
        <v>19.589301870836969</v>
      </c>
      <c r="AN35" s="91">
        <f>Kulturmodeller!CC543</f>
        <v>45.228947515857968</v>
      </c>
      <c r="AO35" s="91">
        <f>Kulturmodeller!CD543</f>
        <v>93.566777953106325</v>
      </c>
      <c r="AP35" s="91">
        <f>Kulturmodeller!CE543</f>
        <v>145.55676566351457</v>
      </c>
      <c r="AQ35" s="91">
        <f>Kulturmodeller!CF543</f>
        <v>180.18165573360702</v>
      </c>
      <c r="AR35" s="91">
        <f>Kulturmodeller!CG543</f>
        <v>198.22556702587306</v>
      </c>
      <c r="AS35" s="91">
        <f>Kulturmodeller!CH543</f>
        <v>226.63086066145226</v>
      </c>
      <c r="AT35" s="91">
        <f>Kulturmodeller!CI543</f>
        <v>265.52168533856121</v>
      </c>
    </row>
    <row r="36" spans="1:46" x14ac:dyDescent="0.3">
      <c r="A36" t="str">
        <f>Kulturmodeller!A547</f>
        <v>RØDGRAN (Lav)</v>
      </c>
      <c r="B36" s="91">
        <f>Kulturmodeller!AT560</f>
        <v>260.86563155036544</v>
      </c>
      <c r="C36" s="218" t="s">
        <v>576</v>
      </c>
      <c r="D36" s="449">
        <v>0</v>
      </c>
      <c r="E36" s="449">
        <v>0</v>
      </c>
      <c r="F36" s="91">
        <f>Kulturmodeller!AU560</f>
        <v>0</v>
      </c>
      <c r="G36" s="91">
        <f>Kulturmodeller!AV560</f>
        <v>3.158785747234671</v>
      </c>
      <c r="H36" s="91">
        <f>Kulturmodeller!AW560</f>
        <v>20.35700538650191</v>
      </c>
      <c r="I36" s="91">
        <f>Kulturmodeller!AX560</f>
        <v>45.702783490857804</v>
      </c>
      <c r="J36" s="91">
        <f>Kulturmodeller!AY560</f>
        <v>86.540511860342804</v>
      </c>
      <c r="K36" s="91">
        <f>Kulturmodeller!AZ560</f>
        <v>160.272004836299</v>
      </c>
      <c r="L36" s="91">
        <f>Kulturmodeller!BA560</f>
        <v>224.64166193583662</v>
      </c>
      <c r="M36" s="91">
        <f>Kulturmodeller!BB560</f>
        <v>271.49096472951879</v>
      </c>
      <c r="N36" s="91">
        <f>Kulturmodeller!BC560</f>
        <v>304.26095153963871</v>
      </c>
      <c r="O36" s="91">
        <f>Kulturmodeller!BD560</f>
        <v>330.10646853372583</v>
      </c>
      <c r="P36" s="91">
        <f>Kulturmodeller!BE560</f>
        <v>350.27673786113758</v>
      </c>
      <c r="Q36" s="91">
        <f>Kulturmodeller!BF560</f>
        <v>368.88685418334916</v>
      </c>
      <c r="R36" s="91">
        <f>Kulturmodeller!BG560</f>
        <v>387.39075944567986</v>
      </c>
      <c r="S36" s="91">
        <f>Kulturmodeller!BH560</f>
        <v>403.26646220163047</v>
      </c>
      <c r="T36" s="91">
        <f>Kulturmodeller!BI560</f>
        <v>414.55190659887529</v>
      </c>
      <c r="U36" s="91">
        <f>Kulturmodeller!BJ560</f>
        <v>427.09180991687901</v>
      </c>
      <c r="V36" s="91">
        <f>Kulturmodeller!BK560</f>
        <v>436.48015057340575</v>
      </c>
      <c r="W36" s="91">
        <f>Kulturmodeller!BL560</f>
        <v>218.98742095661524</v>
      </c>
      <c r="X36" s="91">
        <f>Kulturmodeller!BM560</f>
        <v>228.00670940658154</v>
      </c>
      <c r="Y36" s="91">
        <f>Kulturmodeller!BN560</f>
        <v>64.56703641551718</v>
      </c>
      <c r="Z36" s="91">
        <f>Kulturmodeller!BO560</f>
        <v>90.332978431091277</v>
      </c>
      <c r="AA36" s="91">
        <f>Kulturmodeller!BP560</f>
        <v>142.8519811890917</v>
      </c>
      <c r="AB36" s="91">
        <f>Kulturmodeller!BQ560</f>
        <v>209.46632603792764</v>
      </c>
      <c r="AC36" s="91">
        <f>Kulturmodeller!BR560</f>
        <v>275.94545003448422</v>
      </c>
      <c r="AD36" s="91">
        <f>Kulturmodeller!BS560</f>
        <v>311.53310344478359</v>
      </c>
      <c r="AE36" s="91">
        <f>Kulturmodeller!BT560</f>
        <v>339.25417495051869</v>
      </c>
      <c r="AF36" s="91">
        <f>Kulturmodeller!BU560</f>
        <v>364.60018435174896</v>
      </c>
      <c r="AG36" s="91">
        <f>Kulturmodeller!BV560</f>
        <v>385.51162198461157</v>
      </c>
      <c r="AH36" s="91">
        <f>Kulturmodeller!BW560</f>
        <v>402.71010390320851</v>
      </c>
      <c r="AI36" s="91">
        <f>Kulturmodeller!BX560</f>
        <v>361.12488813711849</v>
      </c>
      <c r="AJ36" s="91">
        <f>Kulturmodeller!BY560</f>
        <v>371.73867383619779</v>
      </c>
      <c r="AK36" s="91">
        <f>Kulturmodeller!BZ560</f>
        <v>382.73263768224268</v>
      </c>
      <c r="AL36" s="91">
        <f>Kulturmodeller!CA560</f>
        <v>389.82753021034932</v>
      </c>
      <c r="AM36" s="91">
        <f>Kulturmodeller!CB560</f>
        <v>172.89600814197277</v>
      </c>
      <c r="AN36" s="91">
        <f>Kulturmodeller!CC560</f>
        <v>185.8269829813442</v>
      </c>
      <c r="AO36" s="91">
        <f>Kulturmodeller!CD560</f>
        <v>204.58810627853046</v>
      </c>
      <c r="AP36" s="91">
        <f>Kulturmodeller!CE560</f>
        <v>228.23549703998566</v>
      </c>
      <c r="AQ36" s="91">
        <f>Kulturmodeller!CF560</f>
        <v>92.154607704569358</v>
      </c>
      <c r="AR36" s="91">
        <f>Kulturmodeller!CG560</f>
        <v>143.69526934198643</v>
      </c>
      <c r="AS36" s="91">
        <f>Kulturmodeller!CH560</f>
        <v>190.04373063518716</v>
      </c>
      <c r="AT36" s="91">
        <f>Kulturmodeller!CI560</f>
        <v>233.10840624072432</v>
      </c>
    </row>
    <row r="37" spans="1:46" x14ac:dyDescent="0.3">
      <c r="A37" t="str">
        <f>Kulturmodeller!A564</f>
        <v>RØDGRAN (Middel)</v>
      </c>
      <c r="B37" s="91">
        <f>Kulturmodeller!AT577</f>
        <v>308.90284021580118</v>
      </c>
      <c r="C37" s="218" t="s">
        <v>576</v>
      </c>
      <c r="D37" s="449">
        <v>0</v>
      </c>
      <c r="E37" s="449">
        <v>0</v>
      </c>
      <c r="F37" s="91">
        <f>Kulturmodeller!AU577</f>
        <v>0</v>
      </c>
      <c r="G37" s="91">
        <f>Kulturmodeller!AV577</f>
        <v>4.3530428788341311</v>
      </c>
      <c r="H37" s="91">
        <f>Kulturmodeller!AW577</f>
        <v>28.318719597164986</v>
      </c>
      <c r="I37" s="91">
        <f>Kulturmodeller!AX577</f>
        <v>66.344264777762064</v>
      </c>
      <c r="J37" s="91">
        <f>Kulturmodeller!AY577</f>
        <v>129.29786595464449</v>
      </c>
      <c r="K37" s="91">
        <f>Kulturmodeller!AZ577</f>
        <v>216.67267701836676</v>
      </c>
      <c r="L37" s="91">
        <f>Kulturmodeller!BA577</f>
        <v>281.15894875454904</v>
      </c>
      <c r="M37" s="91">
        <f>Kulturmodeller!BB577</f>
        <v>319.89314118170853</v>
      </c>
      <c r="N37" s="91">
        <f>Kulturmodeller!BC577</f>
        <v>349.17811399157182</v>
      </c>
      <c r="O37" s="91">
        <f>Kulturmodeller!BD577</f>
        <v>374.8060138175548</v>
      </c>
      <c r="P37" s="91">
        <f>Kulturmodeller!BE577</f>
        <v>394.72495964939253</v>
      </c>
      <c r="Q37" s="91">
        <f>Kulturmodeller!BF577</f>
        <v>413.95454588609732</v>
      </c>
      <c r="R37" s="91">
        <f>Kulturmodeller!BG577</f>
        <v>431.73940923430848</v>
      </c>
      <c r="S37" s="91">
        <f>Kulturmodeller!BH577</f>
        <v>445.46326017091667</v>
      </c>
      <c r="T37" s="91">
        <f>Kulturmodeller!BI577</f>
        <v>457.81261592420981</v>
      </c>
      <c r="U37" s="91">
        <f>Kulturmodeller!BJ577</f>
        <v>468.92437136189778</v>
      </c>
      <c r="V37" s="91">
        <f>Kulturmodeller!BK577</f>
        <v>227.96543140054303</v>
      </c>
      <c r="W37" s="91">
        <f>Kulturmodeller!BL577</f>
        <v>242.60146617893881</v>
      </c>
      <c r="X37" s="91">
        <f>Kulturmodeller!BM577</f>
        <v>84.352917799075385</v>
      </c>
      <c r="Y37" s="91">
        <f>Kulturmodeller!BN577</f>
        <v>125.2643517955285</v>
      </c>
      <c r="Z37" s="91">
        <f>Kulturmodeller!BO577</f>
        <v>199.67659088323046</v>
      </c>
      <c r="AA37" s="91">
        <f>Kulturmodeller!BP577</f>
        <v>279.60481335272146</v>
      </c>
      <c r="AB37" s="91">
        <f>Kulturmodeller!BQ577</f>
        <v>329.98798496887491</v>
      </c>
      <c r="AC37" s="91">
        <f>Kulturmodeller!BR577</f>
        <v>358.58572817676043</v>
      </c>
      <c r="AD37" s="91">
        <f>Kulturmodeller!BS577</f>
        <v>385.6831204274672</v>
      </c>
      <c r="AE37" s="91">
        <f>Kulturmodeller!BT577</f>
        <v>410.0049913634889</v>
      </c>
      <c r="AF37" s="91">
        <f>Kulturmodeller!BU577</f>
        <v>431.76054582091598</v>
      </c>
      <c r="AG37" s="91">
        <f>Kulturmodeller!BV577</f>
        <v>448.66997323073485</v>
      </c>
      <c r="AH37" s="91">
        <f>Kulturmodeller!BW577</f>
        <v>460.93287634482175</v>
      </c>
      <c r="AI37" s="91">
        <f>Kulturmodeller!BX577</f>
        <v>405.89213585086787</v>
      </c>
      <c r="AJ37" s="91">
        <f>Kulturmodeller!BY577</f>
        <v>415.33092242243202</v>
      </c>
      <c r="AK37" s="91">
        <f>Kulturmodeller!BZ577</f>
        <v>172.34708973673949</v>
      </c>
      <c r="AL37" s="91">
        <f>Kulturmodeller!CA577</f>
        <v>186.16046511635781</v>
      </c>
      <c r="AM37" s="91">
        <f>Kulturmodeller!CB577</f>
        <v>211.30171266883119</v>
      </c>
      <c r="AN37" s="91">
        <f>Kulturmodeller!CC577</f>
        <v>249.60276194986542</v>
      </c>
      <c r="AO37" s="91">
        <f>Kulturmodeller!CD577</f>
        <v>133.34992310412326</v>
      </c>
      <c r="AP37" s="91">
        <f>Kulturmodeller!CE577</f>
        <v>191.72940846360891</v>
      </c>
      <c r="AQ37" s="91">
        <f>Kulturmodeller!CF577</f>
        <v>234.19078213025307</v>
      </c>
      <c r="AR37" s="91">
        <f>Kulturmodeller!CG577</f>
        <v>286.59973172738927</v>
      </c>
      <c r="AS37" s="91">
        <f>Kulturmodeller!CH577</f>
        <v>333.96516415794002</v>
      </c>
      <c r="AT37" s="91">
        <f>Kulturmodeller!CI577</f>
        <v>361.58292263440029</v>
      </c>
    </row>
    <row r="38" spans="1:46" x14ac:dyDescent="0.3">
      <c r="A38" t="str">
        <f>Kulturmodeller!A581</f>
        <v>RØDGRAN (Høj)</v>
      </c>
      <c r="B38" s="91">
        <f>Kulturmodeller!AT594</f>
        <v>353.88419122000022</v>
      </c>
      <c r="C38" s="218" t="s">
        <v>576</v>
      </c>
      <c r="D38" s="449">
        <v>0</v>
      </c>
      <c r="E38" s="449">
        <v>0</v>
      </c>
      <c r="F38" s="91">
        <f>Kulturmodeller!AU594</f>
        <v>0</v>
      </c>
      <c r="G38" s="91">
        <f>Kulturmodeller!AV594</f>
        <v>6.473475317059906</v>
      </c>
      <c r="H38" s="91">
        <f>Kulturmodeller!AW594</f>
        <v>42.454935852003473</v>
      </c>
      <c r="I38" s="91">
        <f>Kulturmodeller!AX594</f>
        <v>102.99371432734331</v>
      </c>
      <c r="J38" s="91">
        <f>Kulturmodeller!AY594</f>
        <v>205.21458287877709</v>
      </c>
      <c r="K38" s="91">
        <f>Kulturmodeller!AZ594</f>
        <v>279.35725194718356</v>
      </c>
      <c r="L38" s="91">
        <f>Kulturmodeller!BA594</f>
        <v>322.28236381179443</v>
      </c>
      <c r="M38" s="91">
        <f>Kulturmodeller!BB594</f>
        <v>360.31046186298647</v>
      </c>
      <c r="N38" s="91">
        <f>Kulturmodeller!BC594</f>
        <v>393.00460937150996</v>
      </c>
      <c r="O38" s="91">
        <f>Kulturmodeller!BD594</f>
        <v>418.94957269660665</v>
      </c>
      <c r="P38" s="91">
        <f>Kulturmodeller!BE594</f>
        <v>434.71852781057407</v>
      </c>
      <c r="Q38" s="91">
        <f>Kulturmodeller!BF594</f>
        <v>449.81041845716334</v>
      </c>
      <c r="R38" s="91">
        <f>Kulturmodeller!BG594</f>
        <v>463.6774932765386</v>
      </c>
      <c r="S38" s="91">
        <f>Kulturmodeller!BH594</f>
        <v>477.28576169171055</v>
      </c>
      <c r="T38" s="91">
        <f>Kulturmodeller!BI594</f>
        <v>487.54589887706913</v>
      </c>
      <c r="U38" s="91">
        <f>Kulturmodeller!BJ594</f>
        <v>235.08547074731166</v>
      </c>
      <c r="V38" s="91">
        <f>Kulturmodeller!BK594</f>
        <v>255.96511059422292</v>
      </c>
      <c r="W38" s="91">
        <f>Kulturmodeller!BL594</f>
        <v>111.71301116248877</v>
      </c>
      <c r="X38" s="91">
        <f>Kulturmodeller!BM594</f>
        <v>179.04928708566615</v>
      </c>
      <c r="Y38" s="91">
        <f>Kulturmodeller!BN594</f>
        <v>270.35657767317423</v>
      </c>
      <c r="Z38" s="91">
        <f>Kulturmodeller!BO594</f>
        <v>345.18894640670862</v>
      </c>
      <c r="AA38" s="91">
        <f>Kulturmodeller!BP594</f>
        <v>370.44967419187685</v>
      </c>
      <c r="AB38" s="91">
        <f>Kulturmodeller!BQ594</f>
        <v>401.70177031322208</v>
      </c>
      <c r="AC38" s="91">
        <f>Kulturmodeller!BR594</f>
        <v>428.86266855461685</v>
      </c>
      <c r="AD38" s="91">
        <f>Kulturmodeller!BS594</f>
        <v>449.17656362933309</v>
      </c>
      <c r="AE38" s="91">
        <f>Kulturmodeller!BT594</f>
        <v>466.87057613531346</v>
      </c>
      <c r="AF38" s="91">
        <f>Kulturmodeller!BU594</f>
        <v>479.76002067987253</v>
      </c>
      <c r="AG38" s="91">
        <f>Kulturmodeller!BV594</f>
        <v>419.91633045167987</v>
      </c>
      <c r="AH38" s="91">
        <f>Kulturmodeller!BW594</f>
        <v>429.96856724198489</v>
      </c>
      <c r="AI38" s="91">
        <f>Kulturmodeller!BX594</f>
        <v>176.53866410444823</v>
      </c>
      <c r="AJ38" s="91">
        <f>Kulturmodeller!BY594</f>
        <v>198.52533830889882</v>
      </c>
      <c r="AK38" s="91">
        <f>Kulturmodeller!BZ594</f>
        <v>239.94923533763128</v>
      </c>
      <c r="AL38" s="91">
        <f>Kulturmodeller!CA594</f>
        <v>300.10642975640104</v>
      </c>
      <c r="AM38" s="91">
        <f>Kulturmodeller!CB594</f>
        <v>189.94730368449834</v>
      </c>
      <c r="AN38" s="91">
        <f>Kulturmodeller!CC594</f>
        <v>232.12408470494796</v>
      </c>
      <c r="AO38" s="91">
        <f>Kulturmodeller!CD594</f>
        <v>285.2039669033216</v>
      </c>
      <c r="AP38" s="91">
        <f>Kulturmodeller!CE594</f>
        <v>359.30606324496512</v>
      </c>
      <c r="AQ38" s="91">
        <f>Kulturmodeller!CF594</f>
        <v>381.12599566888844</v>
      </c>
      <c r="AR38" s="91">
        <f>Kulturmodeller!CG594</f>
        <v>403.56977609931869</v>
      </c>
      <c r="AS38" s="91">
        <f>Kulturmodeller!CH594</f>
        <v>426.2108914092164</v>
      </c>
      <c r="AT38" s="91">
        <f>Kulturmodeller!CI594</f>
        <v>447.06514879286186</v>
      </c>
    </row>
    <row r="39" spans="1:46" x14ac:dyDescent="0.3">
      <c r="A39" t="str">
        <f>Kulturmodeller!A598</f>
        <v>SITKA (Lav)</v>
      </c>
      <c r="B39" s="91">
        <f>Kulturmodeller!AT611</f>
        <v>262.02227742789574</v>
      </c>
      <c r="C39" s="218" t="s">
        <v>576</v>
      </c>
      <c r="D39" s="449">
        <v>0</v>
      </c>
      <c r="E39" s="449">
        <v>0</v>
      </c>
      <c r="F39" s="91">
        <f>Kulturmodeller!AU611</f>
        <v>0</v>
      </c>
      <c r="G39" s="91">
        <f>Kulturmodeller!AV611</f>
        <v>1.8169999212793815</v>
      </c>
      <c r="H39" s="91">
        <f>Kulturmodeller!AW611</f>
        <v>11.411766546799981</v>
      </c>
      <c r="I39" s="91">
        <f>Kulturmodeller!AX611</f>
        <v>22.511423536075025</v>
      </c>
      <c r="J39" s="91">
        <f>Kulturmodeller!AY611</f>
        <v>38.501266239721332</v>
      </c>
      <c r="K39" s="91">
        <f>Kulturmodeller!AZ611</f>
        <v>78.082973166842208</v>
      </c>
      <c r="L39" s="91">
        <f>Kulturmodeller!BA611</f>
        <v>145.50686277630393</v>
      </c>
      <c r="M39" s="91">
        <f>Kulturmodeller!BB611</f>
        <v>224.49890943473744</v>
      </c>
      <c r="N39" s="91">
        <f>Kulturmodeller!BC611</f>
        <v>293.27995346659645</v>
      </c>
      <c r="O39" s="91">
        <f>Kulturmodeller!BD611</f>
        <v>336.21501407968844</v>
      </c>
      <c r="P39" s="91">
        <f>Kulturmodeller!BE611</f>
        <v>362.79571332473802</v>
      </c>
      <c r="Q39" s="91">
        <f>Kulturmodeller!BF611</f>
        <v>390.28387615954296</v>
      </c>
      <c r="R39" s="91">
        <f>Kulturmodeller!BG611</f>
        <v>416.28551102976007</v>
      </c>
      <c r="S39" s="91">
        <f>Kulturmodeller!BH611</f>
        <v>436.06842180586517</v>
      </c>
      <c r="T39" s="91">
        <f>Kulturmodeller!BI611</f>
        <v>450.9787594382787</v>
      </c>
      <c r="U39" s="91">
        <f>Kulturmodeller!BJ611</f>
        <v>171.40881953818814</v>
      </c>
      <c r="V39" s="91">
        <f>Kulturmodeller!BK611</f>
        <v>178.79590865226808</v>
      </c>
      <c r="W39" s="91">
        <f>Kulturmodeller!BL611</f>
        <v>51.358106758819879</v>
      </c>
      <c r="X39" s="91">
        <f>Kulturmodeller!BM611</f>
        <v>62.957144593593753</v>
      </c>
      <c r="Y39" s="91">
        <f>Kulturmodeller!BN611</f>
        <v>89.334360534402208</v>
      </c>
      <c r="Z39" s="91">
        <f>Kulturmodeller!BO611</f>
        <v>138.84597773257556</v>
      </c>
      <c r="AA39" s="91">
        <f>Kulturmodeller!BP611</f>
        <v>218.05323957174255</v>
      </c>
      <c r="AB39" s="91">
        <f>Kulturmodeller!BQ611</f>
        <v>297.94589751983926</v>
      </c>
      <c r="AC39" s="91">
        <f>Kulturmodeller!BR611</f>
        <v>348.29387846142652</v>
      </c>
      <c r="AD39" s="91">
        <f>Kulturmodeller!BS611</f>
        <v>374.89873065401662</v>
      </c>
      <c r="AE39" s="91">
        <f>Kulturmodeller!BT611</f>
        <v>402.29549541908199</v>
      </c>
      <c r="AF39" s="91">
        <f>Kulturmodeller!BU611</f>
        <v>426.91405006915772</v>
      </c>
      <c r="AG39" s="91">
        <f>Kulturmodeller!BV611</f>
        <v>445.94148442056962</v>
      </c>
      <c r="AH39" s="91">
        <f>Kulturmodeller!BW611</f>
        <v>461.87263382794544</v>
      </c>
      <c r="AI39" s="91">
        <f>Kulturmodeller!BX611</f>
        <v>125.40519706615942</v>
      </c>
      <c r="AJ39" s="91">
        <f>Kulturmodeller!BY611</f>
        <v>131.42057667126613</v>
      </c>
      <c r="AK39" s="91">
        <f>Kulturmodeller!BZ611</f>
        <v>139.72436213412021</v>
      </c>
      <c r="AL39" s="91">
        <f>Kulturmodeller!CA611</f>
        <v>149.44246282626622</v>
      </c>
      <c r="AM39" s="91">
        <f>Kulturmodeller!CB611</f>
        <v>37.327601277666915</v>
      </c>
      <c r="AN39" s="91">
        <f>Kulturmodeller!CC611</f>
        <v>83.985547472130833</v>
      </c>
      <c r="AO39" s="91">
        <f>Kulturmodeller!CD611</f>
        <v>151.92031982913392</v>
      </c>
      <c r="AP39" s="91">
        <f>Kulturmodeller!CE611</f>
        <v>221.51103549663262</v>
      </c>
      <c r="AQ39" s="91">
        <f>Kulturmodeller!CF611</f>
        <v>277.76248669756302</v>
      </c>
      <c r="AR39" s="91">
        <f>Kulturmodeller!CG611</f>
        <v>321.39066966671783</v>
      </c>
      <c r="AS39" s="91">
        <f>Kulturmodeller!CH611</f>
        <v>359.55789518782109</v>
      </c>
      <c r="AT39" s="91">
        <f>Kulturmodeller!CI611</f>
        <v>387.9582839839764</v>
      </c>
    </row>
    <row r="40" spans="1:46" x14ac:dyDescent="0.3">
      <c r="A40" t="str">
        <f>Kulturmodeller!A615</f>
        <v>SITKA (Middel)</v>
      </c>
      <c r="B40" s="91">
        <f>Kulturmodeller!AT628</f>
        <v>333.1962704770246</v>
      </c>
      <c r="C40" s="218" t="s">
        <v>576</v>
      </c>
      <c r="D40" s="449">
        <v>0</v>
      </c>
      <c r="E40" s="449">
        <v>0</v>
      </c>
      <c r="F40" s="91">
        <f>Kulturmodeller!AU628</f>
        <v>0</v>
      </c>
      <c r="G40" s="91">
        <f>Kulturmodeller!AV628</f>
        <v>3.1091986011099308</v>
      </c>
      <c r="H40" s="91">
        <f>Kulturmodeller!AW628</f>
        <v>20.026424412336979</v>
      </c>
      <c r="I40" s="91">
        <f>Kulturmodeller!AX628</f>
        <v>44.845721705985753</v>
      </c>
      <c r="J40" s="91">
        <f>Kulturmodeller!AY628</f>
        <v>84.765169591679268</v>
      </c>
      <c r="K40" s="91">
        <f>Kulturmodeller!AZ628</f>
        <v>186.03457132360194</v>
      </c>
      <c r="L40" s="91">
        <f>Kulturmodeller!BA628</f>
        <v>290.17342110657972</v>
      </c>
      <c r="M40" s="91">
        <f>Kulturmodeller!BB628</f>
        <v>342.79001579534417</v>
      </c>
      <c r="N40" s="91">
        <f>Kulturmodeller!BC628</f>
        <v>377.39509492649637</v>
      </c>
      <c r="O40" s="91">
        <f>Kulturmodeller!BD628</f>
        <v>408.13165406275016</v>
      </c>
      <c r="P40" s="91">
        <f>Kulturmodeller!BE628</f>
        <v>435.61643623640822</v>
      </c>
      <c r="Q40" s="91">
        <f>Kulturmodeller!BF628</f>
        <v>463.28547502645915</v>
      </c>
      <c r="R40" s="91">
        <f>Kulturmodeller!BG628</f>
        <v>489.38632547553868</v>
      </c>
      <c r="S40" s="91">
        <f>Kulturmodeller!BH628</f>
        <v>511.63117054652548</v>
      </c>
      <c r="T40" s="91">
        <f>Kulturmodeller!BI628</f>
        <v>192.72700225674947</v>
      </c>
      <c r="U40" s="91">
        <f>Kulturmodeller!BJ628</f>
        <v>206.74030815802703</v>
      </c>
      <c r="V40" s="91">
        <f>Kulturmodeller!BK628</f>
        <v>75.181048866200712</v>
      </c>
      <c r="W40" s="91">
        <f>Kulturmodeller!BL628</f>
        <v>106.08058628034148</v>
      </c>
      <c r="X40" s="91">
        <f>Kulturmodeller!BM628</f>
        <v>184.27396595041014</v>
      </c>
      <c r="Y40" s="91">
        <f>Kulturmodeller!BN628</f>
        <v>272.58994918916488</v>
      </c>
      <c r="Z40" s="91">
        <f>Kulturmodeller!BO628</f>
        <v>338.87839237518165</v>
      </c>
      <c r="AA40" s="91">
        <f>Kulturmodeller!BP628</f>
        <v>389.49600279425135</v>
      </c>
      <c r="AB40" s="91">
        <f>Kulturmodeller!BQ628</f>
        <v>421.56755526940185</v>
      </c>
      <c r="AC40" s="91">
        <f>Kulturmodeller!BR628</f>
        <v>448.8560613518539</v>
      </c>
      <c r="AD40" s="91">
        <f>Kulturmodeller!BS628</f>
        <v>475.52077926455877</v>
      </c>
      <c r="AE40" s="91">
        <f>Kulturmodeller!BT628</f>
        <v>500.06727796302641</v>
      </c>
      <c r="AF40" s="91">
        <f>Kulturmodeller!BU628</f>
        <v>522.71680587409514</v>
      </c>
      <c r="AG40" s="91">
        <f>Kulturmodeller!BV628</f>
        <v>204.34926113451132</v>
      </c>
      <c r="AH40" s="91">
        <f>Kulturmodeller!BW628</f>
        <v>217.35014661655811</v>
      </c>
      <c r="AI40" s="91">
        <f>Kulturmodeller!BX628</f>
        <v>169.26631102341887</v>
      </c>
      <c r="AJ40" s="91">
        <f>Kulturmodeller!BY628</f>
        <v>196.09174733791619</v>
      </c>
      <c r="AK40" s="91">
        <f>Kulturmodeller!BZ628</f>
        <v>115.69395588969326</v>
      </c>
      <c r="AL40" s="91">
        <f>Kulturmodeller!CA628</f>
        <v>193.32341324375309</v>
      </c>
      <c r="AM40" s="91">
        <f>Kulturmodeller!CB628</f>
        <v>242.2939583176186</v>
      </c>
      <c r="AN40" s="91">
        <f>Kulturmodeller!CC628</f>
        <v>289.66132810352445</v>
      </c>
      <c r="AO40" s="91">
        <f>Kulturmodeller!CD628</f>
        <v>348.42854810028359</v>
      </c>
      <c r="AP40" s="91">
        <f>Kulturmodeller!CE628</f>
        <v>395.1520084818182</v>
      </c>
      <c r="AQ40" s="91">
        <f>Kulturmodeller!CF628</f>
        <v>426.58065462230684</v>
      </c>
      <c r="AR40" s="91">
        <f>Kulturmodeller!CG628</f>
        <v>455.06679252626941</v>
      </c>
      <c r="AS40" s="91">
        <f>Kulturmodeller!CH628</f>
        <v>481.22039325612121</v>
      </c>
      <c r="AT40" s="91">
        <f>Kulturmodeller!CI628</f>
        <v>165.54028647135317</v>
      </c>
    </row>
    <row r="41" spans="1:46" x14ac:dyDescent="0.3">
      <c r="A41" t="str">
        <f>Kulturmodeller!A632</f>
        <v>SITKA (Høj)</v>
      </c>
      <c r="B41" s="91">
        <f>Kulturmodeller!AT645</f>
        <v>354.46244819884794</v>
      </c>
      <c r="C41" s="218" t="s">
        <v>576</v>
      </c>
      <c r="D41" s="449">
        <v>0</v>
      </c>
      <c r="E41" s="449">
        <v>0</v>
      </c>
      <c r="F41" s="91">
        <f>Kulturmodeller!AU645</f>
        <v>0</v>
      </c>
      <c r="G41" s="91">
        <f>Kulturmodeller!AV645</f>
        <v>5.7157869941304371</v>
      </c>
      <c r="H41" s="91">
        <f>Kulturmodeller!AW645</f>
        <v>37.40368036580702</v>
      </c>
      <c r="I41" s="91">
        <f>Kulturmodeller!AX645</f>
        <v>89.897866770537703</v>
      </c>
      <c r="J41" s="91">
        <f>Kulturmodeller!AY645</f>
        <v>178.0874700825369</v>
      </c>
      <c r="K41" s="91">
        <f>Kulturmodeller!AZ645</f>
        <v>310.52836985613374</v>
      </c>
      <c r="L41" s="91">
        <f>Kulturmodeller!BA645</f>
        <v>362.79235775311935</v>
      </c>
      <c r="M41" s="91">
        <f>Kulturmodeller!BB645</f>
        <v>403.13229466562552</v>
      </c>
      <c r="N41" s="91">
        <f>Kulturmodeller!BC645</f>
        <v>438.59412253343788</v>
      </c>
      <c r="O41" s="91">
        <f>Kulturmodeller!BD645</f>
        <v>469.25906577262373</v>
      </c>
      <c r="P41" s="91">
        <f>Kulturmodeller!BE645</f>
        <v>497.08426644499377</v>
      </c>
      <c r="Q41" s="91">
        <f>Kulturmodeller!BF645</f>
        <v>522.58595917672721</v>
      </c>
      <c r="R41" s="91">
        <f>Kulturmodeller!BG645</f>
        <v>547.88523592210208</v>
      </c>
      <c r="S41" s="91">
        <f>Kulturmodeller!BH645</f>
        <v>207.37572622683646</v>
      </c>
      <c r="T41" s="91">
        <f>Kulturmodeller!BI645</f>
        <v>232.69663355473219</v>
      </c>
      <c r="U41" s="91">
        <f>Kulturmodeller!BJ645</f>
        <v>114.39941034982272</v>
      </c>
      <c r="V41" s="91">
        <f>Kulturmodeller!BK645</f>
        <v>184.16589889296543</v>
      </c>
      <c r="W41" s="91">
        <f>Kulturmodeller!BL645</f>
        <v>291.71380761225885</v>
      </c>
      <c r="X41" s="91">
        <f>Kulturmodeller!BM645</f>
        <v>351.48433028231841</v>
      </c>
      <c r="Y41" s="91">
        <f>Kulturmodeller!BN645</f>
        <v>410.14447689776239</v>
      </c>
      <c r="Z41" s="91">
        <f>Kulturmodeller!BO645</f>
        <v>445.60800831478355</v>
      </c>
      <c r="AA41" s="91">
        <f>Kulturmodeller!BP645</f>
        <v>478.11540088507189</v>
      </c>
      <c r="AB41" s="91">
        <f>Kulturmodeller!BQ645</f>
        <v>510.01767325000367</v>
      </c>
      <c r="AC41" s="91">
        <f>Kulturmodeller!BR645</f>
        <v>537.40377539509063</v>
      </c>
      <c r="AD41" s="91">
        <f>Kulturmodeller!BS645</f>
        <v>561.49016528502466</v>
      </c>
      <c r="AE41" s="91">
        <f>Kulturmodeller!BT645</f>
        <v>219.27280907604478</v>
      </c>
      <c r="AF41" s="91">
        <f>Kulturmodeller!BU645</f>
        <v>244.42482940087518</v>
      </c>
      <c r="AG41" s="91">
        <f>Kulturmodeller!BV645</f>
        <v>211.94843793512911</v>
      </c>
      <c r="AH41" s="91">
        <f>Kulturmodeller!BW645</f>
        <v>273.52274926495107</v>
      </c>
      <c r="AI41" s="91">
        <f>Kulturmodeller!BX645</f>
        <v>207.38516830236915</v>
      </c>
      <c r="AJ41" s="91">
        <f>Kulturmodeller!BY645</f>
        <v>249.89368611874684</v>
      </c>
      <c r="AK41" s="91">
        <f>Kulturmodeller!BZ645</f>
        <v>297.83472550889059</v>
      </c>
      <c r="AL41" s="91">
        <f>Kulturmodeller!CA645</f>
        <v>358.05194912973985</v>
      </c>
      <c r="AM41" s="91">
        <f>Kulturmodeller!CB645</f>
        <v>419.83956192795023</v>
      </c>
      <c r="AN41" s="91">
        <f>Kulturmodeller!CC645</f>
        <v>455.36483752055182</v>
      </c>
      <c r="AO41" s="91">
        <f>Kulturmodeller!CD645</f>
        <v>487.36691816512473</v>
      </c>
      <c r="AP41" s="91">
        <f>Kulturmodeller!CE645</f>
        <v>519.99129547205382</v>
      </c>
      <c r="AQ41" s="91">
        <f>Kulturmodeller!CF645</f>
        <v>184.08350425350653</v>
      </c>
      <c r="AR41" s="91">
        <f>Kulturmodeller!CG645</f>
        <v>211.34012288366773</v>
      </c>
      <c r="AS41" s="91">
        <f>Kulturmodeller!CH645</f>
        <v>253.23541665682211</v>
      </c>
      <c r="AT41" s="91">
        <f>Kulturmodeller!CI645</f>
        <v>317.520377429409</v>
      </c>
    </row>
    <row r="42" spans="1:46" x14ac:dyDescent="0.3">
      <c r="A42" t="str">
        <f>Kulturmodeller!A649</f>
        <v>LÆRK (Lav)</v>
      </c>
      <c r="B42" s="91">
        <f>Kulturmodeller!AT662</f>
        <v>285.33975810678413</v>
      </c>
      <c r="C42" s="218" t="s">
        <v>576</v>
      </c>
      <c r="D42" s="449">
        <v>0</v>
      </c>
      <c r="E42" s="449">
        <v>0</v>
      </c>
      <c r="F42" s="91">
        <f>Kulturmodeller!AU662</f>
        <v>0</v>
      </c>
      <c r="G42" s="91">
        <f>Kulturmodeller!AV662</f>
        <v>5.8528787496333523</v>
      </c>
      <c r="H42" s="91">
        <f>Kulturmodeller!AW662</f>
        <v>34.809794093846975</v>
      </c>
      <c r="I42" s="91">
        <f>Kulturmodeller!AX662</f>
        <v>65.410758468725575</v>
      </c>
      <c r="J42" s="91">
        <f>Kulturmodeller!AY662</f>
        <v>105.82786586596499</v>
      </c>
      <c r="K42" s="91">
        <f>Kulturmodeller!AZ662</f>
        <v>154.50531154213124</v>
      </c>
      <c r="L42" s="91">
        <f>Kulturmodeller!BA662</f>
        <v>190.51252342369696</v>
      </c>
      <c r="M42" s="91">
        <f>Kulturmodeller!BB662</f>
        <v>241.34148416837891</v>
      </c>
      <c r="N42" s="91">
        <f>Kulturmodeller!BC662</f>
        <v>281.26745105680396</v>
      </c>
      <c r="O42" s="91">
        <f>Kulturmodeller!BD662</f>
        <v>321.74929118232637</v>
      </c>
      <c r="P42" s="91">
        <f>Kulturmodeller!BE662</f>
        <v>366.42511800872524</v>
      </c>
      <c r="Q42" s="91">
        <f>Kulturmodeller!BF662</f>
        <v>411.52711297305899</v>
      </c>
      <c r="R42" s="91">
        <f>Kulturmodeller!BG662</f>
        <v>457.19350934088379</v>
      </c>
      <c r="S42" s="91">
        <f>Kulturmodeller!BH662</f>
        <v>493.97586585271353</v>
      </c>
      <c r="T42" s="91">
        <f>Kulturmodeller!BI662</f>
        <v>518.04417428719046</v>
      </c>
      <c r="U42" s="91">
        <f>Kulturmodeller!BJ662</f>
        <v>542.41153563400553</v>
      </c>
      <c r="V42" s="91">
        <f>Kulturmodeller!BK662</f>
        <v>565.04145115670462</v>
      </c>
      <c r="W42" s="91">
        <f>Kulturmodeller!BL662</f>
        <v>49.385235859005405</v>
      </c>
      <c r="X42" s="91">
        <f>Kulturmodeller!BM662</f>
        <v>77.964007091377411</v>
      </c>
      <c r="Y42" s="91">
        <f>Kulturmodeller!BN662</f>
        <v>109.36798501368534</v>
      </c>
      <c r="Z42" s="91">
        <f>Kulturmodeller!BO662</f>
        <v>150.60075168911899</v>
      </c>
      <c r="AA42" s="91">
        <f>Kulturmodeller!BP662</f>
        <v>199.31506674837146</v>
      </c>
      <c r="AB42" s="91">
        <f>Kulturmodeller!BQ662</f>
        <v>232.08766257759322</v>
      </c>
      <c r="AC42" s="91">
        <f>Kulturmodeller!BR662</f>
        <v>278.41509370660646</v>
      </c>
      <c r="AD42" s="91">
        <f>Kulturmodeller!BS662</f>
        <v>313.98573748120219</v>
      </c>
      <c r="AE42" s="91">
        <f>Kulturmodeller!BT662</f>
        <v>352.89381524947578</v>
      </c>
      <c r="AF42" s="91">
        <f>Kulturmodeller!BU662</f>
        <v>395.80967927093104</v>
      </c>
      <c r="AG42" s="91">
        <f>Kulturmodeller!BV662</f>
        <v>438.93931529921417</v>
      </c>
      <c r="AH42" s="91">
        <f>Kulturmodeller!BW662</f>
        <v>482.32543758440892</v>
      </c>
      <c r="AI42" s="91">
        <f>Kulturmodeller!BX662</f>
        <v>460.76300437918422</v>
      </c>
      <c r="AJ42" s="91">
        <f>Kulturmodeller!BY662</f>
        <v>482.32372635090087</v>
      </c>
      <c r="AK42" s="91">
        <f>Kulturmodeller!BZ662</f>
        <v>504.26989752084091</v>
      </c>
      <c r="AL42" s="91">
        <f>Kulturmodeller!CA662</f>
        <v>524.69705944287864</v>
      </c>
      <c r="AM42" s="91">
        <f>Kulturmodeller!CB662</f>
        <v>9.4247817150099742</v>
      </c>
      <c r="AN42" s="91">
        <f>Kulturmodeller!CC662</f>
        <v>41.098977416550689</v>
      </c>
      <c r="AO42" s="91">
        <f>Kulturmodeller!CD662</f>
        <v>76.793433109756918</v>
      </c>
      <c r="AP42" s="91">
        <f>Kulturmodeller!CE662</f>
        <v>122.40191386353695</v>
      </c>
      <c r="AQ42" s="91">
        <f>Kulturmodeller!CF662</f>
        <v>172.30295438573037</v>
      </c>
      <c r="AR42" s="91">
        <f>Kulturmodeller!CG662</f>
        <v>206.63194396144988</v>
      </c>
      <c r="AS42" s="91">
        <f>Kulturmodeller!CH662</f>
        <v>254.74315316075689</v>
      </c>
      <c r="AT42" s="91">
        <f>Kulturmodeller!CI662</f>
        <v>292.31151532894813</v>
      </c>
    </row>
    <row r="43" spans="1:46" x14ac:dyDescent="0.3">
      <c r="A43" t="str">
        <f>Kulturmodeller!A666</f>
        <v>LÆRK (Middel)</v>
      </c>
      <c r="B43" s="91">
        <f>Kulturmodeller!AT679</f>
        <v>312.29732045810152</v>
      </c>
      <c r="C43" s="218" t="s">
        <v>576</v>
      </c>
      <c r="D43" s="449">
        <v>0</v>
      </c>
      <c r="E43" s="449">
        <v>0</v>
      </c>
      <c r="F43" s="91">
        <f>Kulturmodeller!AU679</f>
        <v>0</v>
      </c>
      <c r="G43" s="91">
        <f>Kulturmodeller!AV679</f>
        <v>6.2709650588992885</v>
      </c>
      <c r="H43" s="91">
        <f>Kulturmodeller!AW679</f>
        <v>37.597036155619875</v>
      </c>
      <c r="I43" s="91">
        <f>Kulturmodeller!AX679</f>
        <v>72.636941591840497</v>
      </c>
      <c r="J43" s="91">
        <f>Kulturmodeller!AY679</f>
        <v>120.79638804956019</v>
      </c>
      <c r="K43" s="91">
        <f>Kulturmodeller!AZ679</f>
        <v>182.18547601893528</v>
      </c>
      <c r="L43" s="91">
        <f>Kulturmodeller!BA679</f>
        <v>223.37401037975002</v>
      </c>
      <c r="M43" s="91">
        <f>Kulturmodeller!BB679</f>
        <v>270.37492634999688</v>
      </c>
      <c r="N43" s="91">
        <f>Kulturmodeller!BC679</f>
        <v>307.51065770764467</v>
      </c>
      <c r="O43" s="91">
        <f>Kulturmodeller!BD679</f>
        <v>348.1938881919441</v>
      </c>
      <c r="P43" s="91">
        <f>Kulturmodeller!BE679</f>
        <v>392.81291858924027</v>
      </c>
      <c r="Q43" s="91">
        <f>Kulturmodeller!BF679</f>
        <v>438.87548943627138</v>
      </c>
      <c r="R43" s="91">
        <f>Kulturmodeller!BG679</f>
        <v>484.34440737895812</v>
      </c>
      <c r="S43" s="91">
        <f>Kulturmodeller!BH679</f>
        <v>520.46018526742637</v>
      </c>
      <c r="T43" s="91">
        <f>Kulturmodeller!BI679</f>
        <v>544.99449197025285</v>
      </c>
      <c r="U43" s="91">
        <f>Kulturmodeller!BJ679</f>
        <v>568.93254180405495</v>
      </c>
      <c r="V43" s="91">
        <f>Kulturmodeller!BK679</f>
        <v>441.11772054113618</v>
      </c>
      <c r="W43" s="91">
        <f>Kulturmodeller!BL679</f>
        <v>64.86384195750307</v>
      </c>
      <c r="X43" s="91">
        <f>Kulturmodeller!BM679</f>
        <v>99.94878728528569</v>
      </c>
      <c r="Y43" s="91">
        <f>Kulturmodeller!BN679</f>
        <v>141.98567722381389</v>
      </c>
      <c r="Z43" s="91">
        <f>Kulturmodeller!BO679</f>
        <v>205.04781602448756</v>
      </c>
      <c r="AA43" s="91">
        <f>Kulturmodeller!BP679</f>
        <v>258.34968570043065</v>
      </c>
      <c r="AB43" s="91">
        <f>Kulturmodeller!BQ679</f>
        <v>278.05212732664063</v>
      </c>
      <c r="AC43" s="91">
        <f>Kulturmodeller!BR679</f>
        <v>315.82901352992798</v>
      </c>
      <c r="AD43" s="91">
        <f>Kulturmodeller!BS679</f>
        <v>350.73394715174709</v>
      </c>
      <c r="AE43" s="91">
        <f>Kulturmodeller!BT679</f>
        <v>388.20252243979547</v>
      </c>
      <c r="AF43" s="91">
        <f>Kulturmodeller!BU679</f>
        <v>430.8017587609699</v>
      </c>
      <c r="AG43" s="91">
        <f>Kulturmodeller!BV679</f>
        <v>473.82621931203829</v>
      </c>
      <c r="AH43" s="91">
        <f>Kulturmodeller!BW679</f>
        <v>515.1657787551178</v>
      </c>
      <c r="AI43" s="91">
        <f>Kulturmodeller!BX679</f>
        <v>481.97967150578012</v>
      </c>
      <c r="AJ43" s="91">
        <f>Kulturmodeller!BY679</f>
        <v>503.62941888659293</v>
      </c>
      <c r="AK43" s="91">
        <f>Kulturmodeller!BZ679</f>
        <v>374.03810893361577</v>
      </c>
      <c r="AL43" s="91">
        <f>Kulturmodeller!CA679</f>
        <v>398.87950593277895</v>
      </c>
      <c r="AM43" s="91">
        <f>Kulturmodeller!CB679</f>
        <v>29.972963377312738</v>
      </c>
      <c r="AN43" s="91">
        <f>Kulturmodeller!CC679</f>
        <v>78.03892764924602</v>
      </c>
      <c r="AO43" s="91">
        <f>Kulturmodeller!CD679</f>
        <v>141.10825891900112</v>
      </c>
      <c r="AP43" s="91">
        <f>Kulturmodeller!CE679</f>
        <v>200.70947375454548</v>
      </c>
      <c r="AQ43" s="91">
        <f>Kulturmodeller!CF679</f>
        <v>240.53194263452616</v>
      </c>
      <c r="AR43" s="91">
        <f>Kulturmodeller!CG679</f>
        <v>259.62437493108331</v>
      </c>
      <c r="AS43" s="91">
        <f>Kulturmodeller!CH679</f>
        <v>299.08181596823806</v>
      </c>
      <c r="AT43" s="91">
        <f>Kulturmodeller!CI679</f>
        <v>334.64039812625634</v>
      </c>
    </row>
    <row r="44" spans="1:46" x14ac:dyDescent="0.3">
      <c r="A44" t="str">
        <f>Kulturmodeller!A683</f>
        <v>LÆRK (Høj)</v>
      </c>
      <c r="B44" s="91">
        <f>Kulturmodeller!AT696</f>
        <v>334.25460282506225</v>
      </c>
      <c r="C44" s="218" t="s">
        <v>576</v>
      </c>
      <c r="D44" s="449">
        <v>0</v>
      </c>
      <c r="E44" s="449">
        <v>0</v>
      </c>
      <c r="F44" s="91">
        <f>Kulturmodeller!AU696</f>
        <v>0</v>
      </c>
      <c r="G44" s="91">
        <f>Kulturmodeller!AV696</f>
        <v>7.0254002074114146</v>
      </c>
      <c r="H44" s="91">
        <f>Kulturmodeller!AW696</f>
        <v>42.626603812367385</v>
      </c>
      <c r="I44" s="91">
        <f>Kulturmodeller!AX696</f>
        <v>85.676561442667392</v>
      </c>
      <c r="J44" s="91">
        <f>Kulturmodeller!AY696</f>
        <v>147.80702916913015</v>
      </c>
      <c r="K44" s="91">
        <f>Kulturmodeller!AZ696</f>
        <v>217.32708764498113</v>
      </c>
      <c r="L44" s="91">
        <f>Kulturmodeller!BA696</f>
        <v>247.56557496528734</v>
      </c>
      <c r="M44" s="91">
        <f>Kulturmodeller!BB696</f>
        <v>293.86848483539501</v>
      </c>
      <c r="N44" s="91">
        <f>Kulturmodeller!BC696</f>
        <v>333.7467041614579</v>
      </c>
      <c r="O44" s="91">
        <f>Kulturmodeller!BD696</f>
        <v>374.26885150003744</v>
      </c>
      <c r="P44" s="91">
        <f>Kulturmodeller!BE696</f>
        <v>417.30205326747802</v>
      </c>
      <c r="Q44" s="91">
        <f>Kulturmodeller!BF696</f>
        <v>460.71694345820254</v>
      </c>
      <c r="R44" s="91">
        <f>Kulturmodeller!BG696</f>
        <v>504.18876241377791</v>
      </c>
      <c r="S44" s="91">
        <f>Kulturmodeller!BH696</f>
        <v>539.70434952311348</v>
      </c>
      <c r="T44" s="91">
        <f>Kulturmodeller!BI696</f>
        <v>563.40522312271514</v>
      </c>
      <c r="U44" s="91">
        <f>Kulturmodeller!BJ696</f>
        <v>428.45854545741389</v>
      </c>
      <c r="V44" s="91">
        <f>Kulturmodeller!BK696</f>
        <v>458.44769495131879</v>
      </c>
      <c r="W44" s="91">
        <f>Kulturmodeller!BL696</f>
        <v>94.187367463160271</v>
      </c>
      <c r="X44" s="91">
        <f>Kulturmodeller!BM696</f>
        <v>148.36531679151321</v>
      </c>
      <c r="Y44" s="91">
        <f>Kulturmodeller!BN696</f>
        <v>208.91120561451334</v>
      </c>
      <c r="Z44" s="91">
        <f>Kulturmodeller!BO696</f>
        <v>253.66397071950033</v>
      </c>
      <c r="AA44" s="91">
        <f>Kulturmodeller!BP696</f>
        <v>292.13137719801506</v>
      </c>
      <c r="AB44" s="91">
        <f>Kulturmodeller!BQ696</f>
        <v>311.84732968323272</v>
      </c>
      <c r="AC44" s="91">
        <f>Kulturmodeller!BR696</f>
        <v>349.47678083598566</v>
      </c>
      <c r="AD44" s="91">
        <f>Kulturmodeller!BS696</f>
        <v>381.23892481054855</v>
      </c>
      <c r="AE44" s="91">
        <f>Kulturmodeller!BT696</f>
        <v>416.04690222099572</v>
      </c>
      <c r="AF44" s="91">
        <f>Kulturmodeller!BU696</f>
        <v>456.50843876705949</v>
      </c>
      <c r="AG44" s="91">
        <f>Kulturmodeller!BV696</f>
        <v>425.45305109172398</v>
      </c>
      <c r="AH44" s="91">
        <f>Kulturmodeller!BW696</f>
        <v>465.84954140605447</v>
      </c>
      <c r="AI44" s="91">
        <f>Kulturmodeller!BX696</f>
        <v>340.7322256570132</v>
      </c>
      <c r="AJ44" s="91">
        <f>Kulturmodeller!BY696</f>
        <v>371.68001392196868</v>
      </c>
      <c r="AK44" s="91">
        <f>Kulturmodeller!BZ696</f>
        <v>415.18341647023664</v>
      </c>
      <c r="AL44" s="91">
        <f>Kulturmodeller!CA696</f>
        <v>471.7143016411618</v>
      </c>
      <c r="AM44" s="91">
        <f>Kulturmodeller!CB696</f>
        <v>129.53038030294741</v>
      </c>
      <c r="AN44" s="91">
        <f>Kulturmodeller!CC696</f>
        <v>169.30226325080767</v>
      </c>
      <c r="AO44" s="91">
        <f>Kulturmodeller!CD696</f>
        <v>207.47046215300134</v>
      </c>
      <c r="AP44" s="91">
        <f>Kulturmodeller!CE696</f>
        <v>252.64343577427451</v>
      </c>
      <c r="AQ44" s="91">
        <f>Kulturmodeller!CF696</f>
        <v>289.86378798398692</v>
      </c>
      <c r="AR44" s="91">
        <f>Kulturmodeller!CG696</f>
        <v>305.03560186059684</v>
      </c>
      <c r="AS44" s="91">
        <f>Kulturmodeller!CH696</f>
        <v>340.68205097283669</v>
      </c>
      <c r="AT44" s="91">
        <f>Kulturmodeller!CI696</f>
        <v>373.29240260436035</v>
      </c>
    </row>
    <row r="45" spans="1:46" x14ac:dyDescent="0.3">
      <c r="A45" t="str">
        <f>Kulturmodeller!A700</f>
        <v>Græsningsskov (Lav)</v>
      </c>
      <c r="B45" s="91">
        <f>Kulturmodeller!AT713</f>
        <v>123.27745237570319</v>
      </c>
      <c r="C45" s="218" t="s">
        <v>575</v>
      </c>
      <c r="D45" s="449">
        <v>1</v>
      </c>
      <c r="E45" s="449">
        <v>0</v>
      </c>
      <c r="F45" s="91">
        <f>Kulturmodeller!AU713</f>
        <v>0</v>
      </c>
      <c r="G45" s="91">
        <f>Kulturmodeller!AV713</f>
        <v>0.38684177688303528</v>
      </c>
      <c r="H45" s="91">
        <f>Kulturmodeller!AW713</f>
        <v>2.5789451792202356</v>
      </c>
      <c r="I45" s="91">
        <f>Kulturmodeller!AX713</f>
        <v>5.2587331637190857</v>
      </c>
      <c r="J45" s="91">
        <f>Kulturmodeller!AY713</f>
        <v>8.1402067587751681</v>
      </c>
      <c r="K45" s="91">
        <f>Kulturmodeller!AZ713</f>
        <v>15.623690378548915</v>
      </c>
      <c r="L45" s="91">
        <f>Kulturmodeller!BA713</f>
        <v>33.649102396514976</v>
      </c>
      <c r="M45" s="91">
        <f>Kulturmodeller!BB713</f>
        <v>56.841273698656863</v>
      </c>
      <c r="N45" s="91">
        <f>Kulturmodeller!BC713</f>
        <v>76.194842436376888</v>
      </c>
      <c r="O45" s="91">
        <f>Kulturmodeller!BD713</f>
        <v>84.133814449216544</v>
      </c>
      <c r="P45" s="91">
        <f>Kulturmodeller!BE713</f>
        <v>93.930128117835238</v>
      </c>
      <c r="Q45" s="91">
        <f>Kulturmodeller!BF713</f>
        <v>103.38997501870951</v>
      </c>
      <c r="R45" s="91">
        <f>Kulturmodeller!BG713</f>
        <v>114.62336775704389</v>
      </c>
      <c r="S45" s="91">
        <f>Kulturmodeller!BH713</f>
        <v>124.63385644895574</v>
      </c>
      <c r="T45" s="91">
        <f>Kulturmodeller!BI713</f>
        <v>134.91194297178276</v>
      </c>
      <c r="U45" s="91">
        <f>Kulturmodeller!BJ713</f>
        <v>145.53020063339545</v>
      </c>
      <c r="V45" s="91">
        <f>Kulturmodeller!BK713</f>
        <v>156.07627333442946</v>
      </c>
      <c r="W45" s="91">
        <f>Kulturmodeller!BL713</f>
        <v>165.41437666921905</v>
      </c>
      <c r="X45" s="91">
        <f>Kulturmodeller!BM713</f>
        <v>172.20097909385512</v>
      </c>
      <c r="Y45" s="91">
        <f>Kulturmodeller!BN713</f>
        <v>179.45285267437009</v>
      </c>
      <c r="Z45" s="91">
        <f>Kulturmodeller!BO713</f>
        <v>185.08213143571606</v>
      </c>
      <c r="AA45" s="91">
        <f>Kulturmodeller!BP713</f>
        <v>190.42291730331513</v>
      </c>
      <c r="AB45" s="91">
        <f>Kulturmodeller!BQ713</f>
        <v>194.86534933311987</v>
      </c>
      <c r="AC45" s="91">
        <f>Kulturmodeller!BR713</f>
        <v>198.94490803150478</v>
      </c>
      <c r="AD45" s="91">
        <f>Kulturmodeller!BS713</f>
        <v>202.96471181306654</v>
      </c>
      <c r="AE45" s="91">
        <f>Kulturmodeller!BT713</f>
        <v>205.72885079936924</v>
      </c>
      <c r="AF45" s="91">
        <f>Kulturmodeller!BU713</f>
        <v>209.25093653349029</v>
      </c>
      <c r="AG45" s="91">
        <f>Kulturmodeller!BV713</f>
        <v>212.94501373034228</v>
      </c>
      <c r="AH45" s="91">
        <f>Kulturmodeller!BW713</f>
        <v>215.95585955868012</v>
      </c>
      <c r="AI45" s="91">
        <f>Kulturmodeller!BX713</f>
        <v>79.058423027157062</v>
      </c>
      <c r="AJ45" s="91">
        <f>Kulturmodeller!BY713</f>
        <v>80.760023390768467</v>
      </c>
      <c r="AK45" s="91">
        <f>Kulturmodeller!BZ713</f>
        <v>82.681635711823361</v>
      </c>
      <c r="AL45" s="91">
        <f>Kulturmodeller!CA713</f>
        <v>85.342779573632853</v>
      </c>
      <c r="AM45" s="91">
        <f>Kulturmodeller!CB713</f>
        <v>9.8275593874987521</v>
      </c>
      <c r="AN45" s="91">
        <f>Kulturmodeller!CC713</f>
        <v>21.374669490400304</v>
      </c>
      <c r="AO45" s="91">
        <f>Kulturmodeller!CD713</f>
        <v>36.302093766928934</v>
      </c>
      <c r="AP45" s="91">
        <f>Kulturmodeller!CE713</f>
        <v>50.561806394316328</v>
      </c>
      <c r="AQ45" s="91">
        <f>Kulturmodeller!CF713</f>
        <v>59.67285641645676</v>
      </c>
      <c r="AR45" s="91">
        <f>Kulturmodeller!CG713</f>
        <v>73.544668227453485</v>
      </c>
      <c r="AS45" s="91">
        <f>Kulturmodeller!CH713</f>
        <v>90.010404454792379</v>
      </c>
      <c r="AT45" s="91">
        <f>Kulturmodeller!CI713</f>
        <v>103.52890150993376</v>
      </c>
    </row>
    <row r="46" spans="1:46" x14ac:dyDescent="0.3">
      <c r="A46" t="str">
        <f>Kulturmodeller!A717</f>
        <v>Græsningsskov (Middel)</v>
      </c>
      <c r="B46" s="91">
        <f>Kulturmodeller!AT730</f>
        <v>144.42899317505848</v>
      </c>
      <c r="C46" s="218" t="s">
        <v>575</v>
      </c>
      <c r="D46" s="449">
        <v>1</v>
      </c>
      <c r="E46" s="449">
        <v>0</v>
      </c>
      <c r="F46" s="91">
        <f>Kulturmodeller!AU730</f>
        <v>0</v>
      </c>
      <c r="G46" s="91">
        <f>Kulturmodeller!AV730</f>
        <v>0.68208490272810918</v>
      </c>
      <c r="H46" s="91">
        <f>Kulturmodeller!AW730</f>
        <v>4.5472326848540616</v>
      </c>
      <c r="I46" s="91">
        <f>Kulturmodeller!AX730</f>
        <v>10.34347588660647</v>
      </c>
      <c r="J46" s="91">
        <f>Kulturmodeller!AY730</f>
        <v>18.637740122155574</v>
      </c>
      <c r="K46" s="91">
        <f>Kulturmodeller!AZ730</f>
        <v>39.615807808470102</v>
      </c>
      <c r="L46" s="91">
        <f>Kulturmodeller!BA730</f>
        <v>69.07288835941236</v>
      </c>
      <c r="M46" s="91">
        <f>Kulturmodeller!BB730</f>
        <v>90.849049012924922</v>
      </c>
      <c r="N46" s="91">
        <f>Kulturmodeller!BC730</f>
        <v>101.18416404860847</v>
      </c>
      <c r="O46" s="91">
        <f>Kulturmodeller!BD730</f>
        <v>110.87603276144925</v>
      </c>
      <c r="P46" s="91">
        <f>Kulturmodeller!BE730</f>
        <v>120.89137120455511</v>
      </c>
      <c r="Q46" s="91">
        <f>Kulturmodeller!BF730</f>
        <v>130.96755634729953</v>
      </c>
      <c r="R46" s="91">
        <f>Kulturmodeller!BG730</f>
        <v>142.4723234335525</v>
      </c>
      <c r="S46" s="91">
        <f>Kulturmodeller!BH730</f>
        <v>154.21179680918257</v>
      </c>
      <c r="T46" s="91">
        <f>Kulturmodeller!BI730</f>
        <v>165.15263015386128</v>
      </c>
      <c r="U46" s="91">
        <f>Kulturmodeller!BJ730</f>
        <v>176.46396509242572</v>
      </c>
      <c r="V46" s="91">
        <f>Kulturmodeller!BK730</f>
        <v>187.1628396338842</v>
      </c>
      <c r="W46" s="91">
        <f>Kulturmodeller!BL730</f>
        <v>196.60529636039166</v>
      </c>
      <c r="X46" s="91">
        <f>Kulturmodeller!BM730</f>
        <v>203.73511759119384</v>
      </c>
      <c r="Y46" s="91">
        <f>Kulturmodeller!BN730</f>
        <v>210.79130540564816</v>
      </c>
      <c r="Z46" s="91">
        <f>Kulturmodeller!BO730</f>
        <v>217.2785900753579</v>
      </c>
      <c r="AA46" s="91">
        <f>Kulturmodeller!BP730</f>
        <v>223.51024477689978</v>
      </c>
      <c r="AB46" s="91">
        <f>Kulturmodeller!BQ730</f>
        <v>227.35789456436726</v>
      </c>
      <c r="AC46" s="91">
        <f>Kulturmodeller!BR730</f>
        <v>231.40199177648742</v>
      </c>
      <c r="AD46" s="91">
        <f>Kulturmodeller!BS730</f>
        <v>235.23844949238963</v>
      </c>
      <c r="AE46" s="91">
        <f>Kulturmodeller!BT730</f>
        <v>239.04292283411871</v>
      </c>
      <c r="AF46" s="91">
        <f>Kulturmodeller!BU730</f>
        <v>242.01806946903929</v>
      </c>
      <c r="AG46" s="91">
        <f>Kulturmodeller!BV730</f>
        <v>245.48952683089234</v>
      </c>
      <c r="AH46" s="91">
        <f>Kulturmodeller!BW730</f>
        <v>248.81692717071923</v>
      </c>
      <c r="AI46" s="91">
        <f>Kulturmodeller!BX730</f>
        <v>87.94857656601647</v>
      </c>
      <c r="AJ46" s="91">
        <f>Kulturmodeller!BY730</f>
        <v>90.135747877981288</v>
      </c>
      <c r="AK46" s="91">
        <f>Kulturmodeller!BZ730</f>
        <v>4.2875187823218557</v>
      </c>
      <c r="AL46" s="91">
        <f>Kulturmodeller!CA730</f>
        <v>9.7685362102858697</v>
      </c>
      <c r="AM46" s="91">
        <f>Kulturmodeller!CB730</f>
        <v>25.314631648735606</v>
      </c>
      <c r="AN46" s="91">
        <f>Kulturmodeller!CC730</f>
        <v>48.501744875560846</v>
      </c>
      <c r="AO46" s="91">
        <f>Kulturmodeller!CD730</f>
        <v>77.511762378747605</v>
      </c>
      <c r="AP46" s="91">
        <f>Kulturmodeller!CE730</f>
        <v>95.274104771883955</v>
      </c>
      <c r="AQ46" s="91">
        <f>Kulturmodeller!CF730</f>
        <v>105.05001452074103</v>
      </c>
      <c r="AR46" s="91">
        <f>Kulturmodeller!CG730</f>
        <v>115.93380219444164</v>
      </c>
      <c r="AS46" s="91">
        <f>Kulturmodeller!CH730</f>
        <v>126.47098210498531</v>
      </c>
      <c r="AT46" s="91">
        <f>Kulturmodeller!CI730</f>
        <v>136.65681775425378</v>
      </c>
    </row>
    <row r="47" spans="1:46" x14ac:dyDescent="0.3">
      <c r="A47" t="str">
        <f>Kulturmodeller!A734</f>
        <v>Græsningsskov (Høj)</v>
      </c>
      <c r="B47" s="91">
        <f>Kulturmodeller!AT747</f>
        <v>161.04584492964892</v>
      </c>
      <c r="C47" s="218" t="s">
        <v>575</v>
      </c>
      <c r="D47" s="449">
        <v>1</v>
      </c>
      <c r="E47" s="449">
        <v>0</v>
      </c>
      <c r="F47" s="91">
        <f>Kulturmodeller!AU747</f>
        <v>0</v>
      </c>
      <c r="G47" s="91">
        <f>Kulturmodeller!AV747</f>
        <v>1.178273818627823</v>
      </c>
      <c r="H47" s="91">
        <f>Kulturmodeller!AW747</f>
        <v>7.8551587908521538</v>
      </c>
      <c r="I47" s="91">
        <f>Kulturmodeller!AX747</f>
        <v>18.888951660434874</v>
      </c>
      <c r="J47" s="91">
        <f>Kulturmodeller!AY747</f>
        <v>36.280012687478731</v>
      </c>
      <c r="K47" s="91">
        <f>Kulturmodeller!AZ747</f>
        <v>68.319059622780017</v>
      </c>
      <c r="L47" s="91">
        <f>Kulturmodeller!BA747</f>
        <v>97.002997122364377</v>
      </c>
      <c r="M47" s="91">
        <f>Kulturmodeller!BB747</f>
        <v>115.65023328553889</v>
      </c>
      <c r="N47" s="91">
        <f>Kulturmodeller!BC747</f>
        <v>126.25167789093419</v>
      </c>
      <c r="O47" s="91">
        <f>Kulturmodeller!BD747</f>
        <v>134.34096282119026</v>
      </c>
      <c r="P47" s="91">
        <f>Kulturmodeller!BE747</f>
        <v>145.5511751800862</v>
      </c>
      <c r="Q47" s="91">
        <f>Kulturmodeller!BF747</f>
        <v>155.21386544364108</v>
      </c>
      <c r="R47" s="91">
        <f>Kulturmodeller!BG747</f>
        <v>165.97151447624552</v>
      </c>
      <c r="S47" s="91">
        <f>Kulturmodeller!BH747</f>
        <v>176.83680382655655</v>
      </c>
      <c r="T47" s="91">
        <f>Kulturmodeller!BI747</f>
        <v>186.49049530323975</v>
      </c>
      <c r="U47" s="91">
        <f>Kulturmodeller!BJ747</f>
        <v>197.55119503941987</v>
      </c>
      <c r="V47" s="91">
        <f>Kulturmodeller!BK747</f>
        <v>207.01458587656018</v>
      </c>
      <c r="W47" s="91">
        <f>Kulturmodeller!BL747</f>
        <v>216.38243416619125</v>
      </c>
      <c r="X47" s="91">
        <f>Kulturmodeller!BM747</f>
        <v>223.15686831712912</v>
      </c>
      <c r="Y47" s="91">
        <f>Kulturmodeller!BN747</f>
        <v>229.14578984928539</v>
      </c>
      <c r="Z47" s="91">
        <f>Kulturmodeller!BO747</f>
        <v>235.64131649013666</v>
      </c>
      <c r="AA47" s="91">
        <f>Kulturmodeller!BP747</f>
        <v>241.59775766839618</v>
      </c>
      <c r="AB47" s="91">
        <f>Kulturmodeller!BQ747</f>
        <v>248.01356983444776</v>
      </c>
      <c r="AC47" s="91">
        <f>Kulturmodeller!BR747</f>
        <v>254.30528756094105</v>
      </c>
      <c r="AD47" s="91">
        <f>Kulturmodeller!BS747</f>
        <v>261.04441246649844</v>
      </c>
      <c r="AE47" s="91">
        <f>Kulturmodeller!BT747</f>
        <v>265.35265452069865</v>
      </c>
      <c r="AF47" s="91">
        <f>Kulturmodeller!BU747</f>
        <v>269.09488443113548</v>
      </c>
      <c r="AG47" s="91">
        <f>Kulturmodeller!BV747</f>
        <v>95.481583498700786</v>
      </c>
      <c r="AH47" s="91">
        <f>Kulturmodeller!BW747</f>
        <v>98.624077788873635</v>
      </c>
      <c r="AI47" s="91">
        <f>Kulturmodeller!BX747</f>
        <v>104.3032851638108</v>
      </c>
      <c r="AJ47" s="91">
        <f>Kulturmodeller!BY747</f>
        <v>113.9943451942145</v>
      </c>
      <c r="AK47" s="91">
        <f>Kulturmodeller!BZ747</f>
        <v>37.252623678082735</v>
      </c>
      <c r="AL47" s="91">
        <f>Kulturmodeller!CA747</f>
        <v>65.219693195531804</v>
      </c>
      <c r="AM47" s="91">
        <f>Kulturmodeller!CB747</f>
        <v>87.003881870786145</v>
      </c>
      <c r="AN47" s="91">
        <f>Kulturmodeller!CC747</f>
        <v>104.10376636068408</v>
      </c>
      <c r="AO47" s="91">
        <f>Kulturmodeller!CD747</f>
        <v>123.01628580495931</v>
      </c>
      <c r="AP47" s="91">
        <f>Kulturmodeller!CE747</f>
        <v>135.66811493828234</v>
      </c>
      <c r="AQ47" s="91">
        <f>Kulturmodeller!CF747</f>
        <v>145.74669034142508</v>
      </c>
      <c r="AR47" s="91">
        <f>Kulturmodeller!CG747</f>
        <v>156.23637669170648</v>
      </c>
      <c r="AS47" s="91">
        <f>Kulturmodeller!CH747</f>
        <v>165.55524764893562</v>
      </c>
      <c r="AT47" s="91">
        <f>Kulturmodeller!CI747</f>
        <v>174.70688837437982</v>
      </c>
    </row>
    <row r="48" spans="1:46" x14ac:dyDescent="0.3">
      <c r="A48" t="str">
        <f>Kulturmodeller!A751</f>
        <v>Skoveng m. tilplantning (lav)</v>
      </c>
      <c r="B48" s="91">
        <f>Kulturmodeller!AT764</f>
        <v>45.637276843295858</v>
      </c>
      <c r="C48" s="218" t="s">
        <v>574</v>
      </c>
      <c r="D48" s="449">
        <v>0</v>
      </c>
      <c r="E48" s="449">
        <v>0</v>
      </c>
      <c r="F48" s="91">
        <f>Kulturmodeller!AU764</f>
        <v>0</v>
      </c>
      <c r="G48" s="91">
        <f>Kulturmodeller!AV764</f>
        <v>6.5772629659438434E-2</v>
      </c>
      <c r="H48" s="91">
        <f>Kulturmodeller!AW764</f>
        <v>0.43848419772958963</v>
      </c>
      <c r="I48" s="91">
        <f>Kulturmodeller!AX764</f>
        <v>1.0962104943239739</v>
      </c>
      <c r="J48" s="91">
        <f>Kulturmodeller!AY764</f>
        <v>2.1924209886479478</v>
      </c>
      <c r="K48" s="91">
        <f>Kulturmodeller!AZ764</f>
        <v>5.3349826215232206</v>
      </c>
      <c r="L48" s="91">
        <f>Kulturmodeller!BA764</f>
        <v>11.597059566924742</v>
      </c>
      <c r="M48" s="91">
        <f>Kulturmodeller!BB764</f>
        <v>19.768192250440276</v>
      </c>
      <c r="N48" s="91">
        <f>Kulturmodeller!BC764</f>
        <v>25.495181026884815</v>
      </c>
      <c r="O48" s="91">
        <f>Kulturmodeller!BD764</f>
        <v>27.572217196759379</v>
      </c>
      <c r="P48" s="91">
        <f>Kulturmodeller!BE764</f>
        <v>30.129295830908145</v>
      </c>
      <c r="Q48" s="91">
        <f>Kulturmodeller!BF764</f>
        <v>31.931438217637655</v>
      </c>
      <c r="R48" s="91">
        <f>Kulturmodeller!BG764</f>
        <v>35.581059433348578</v>
      </c>
      <c r="S48" s="91">
        <f>Kulturmodeller!BH764</f>
        <v>38.483168889902508</v>
      </c>
      <c r="T48" s="91">
        <f>Kulturmodeller!BI764</f>
        <v>41.666888644496623</v>
      </c>
      <c r="U48" s="91">
        <f>Kulturmodeller!BJ764</f>
        <v>44.958185683648502</v>
      </c>
      <c r="V48" s="91">
        <f>Kulturmodeller!BK764</f>
        <v>48.066017945555181</v>
      </c>
      <c r="W48" s="91">
        <f>Kulturmodeller!BL764</f>
        <v>51.597311970869988</v>
      </c>
      <c r="X48" s="91">
        <f>Kulturmodeller!BM764</f>
        <v>54.606994341601094</v>
      </c>
      <c r="Y48" s="91">
        <f>Kulturmodeller!BN764</f>
        <v>57.940522262704263</v>
      </c>
      <c r="Z48" s="91">
        <f>Kulturmodeller!BO764</f>
        <v>61.036240464178995</v>
      </c>
      <c r="AA48" s="91">
        <f>Kulturmodeller!BP764</f>
        <v>63.421421520906542</v>
      </c>
      <c r="AB48" s="91">
        <f>Kulturmodeller!BQ764</f>
        <v>64.613220958480724</v>
      </c>
      <c r="AC48" s="91">
        <f>Kulturmodeller!BR764</f>
        <v>65.537692910199098</v>
      </c>
      <c r="AD48" s="91">
        <f>Kulturmodeller!BS764</f>
        <v>67.124372368979408</v>
      </c>
      <c r="AE48" s="91">
        <f>Kulturmodeller!BT764</f>
        <v>68.037980182175659</v>
      </c>
      <c r="AF48" s="91">
        <f>Kulturmodeller!BU764</f>
        <v>68.851131550631436</v>
      </c>
      <c r="AG48" s="91">
        <f>Kulturmodeller!BV764</f>
        <v>69.849472721636502</v>
      </c>
      <c r="AH48" s="91">
        <f>Kulturmodeller!BW764</f>
        <v>71.15466797781356</v>
      </c>
      <c r="AI48" s="91">
        <f>Kulturmodeller!BX764</f>
        <v>71.779895003708234</v>
      </c>
      <c r="AJ48" s="91">
        <f>Kulturmodeller!BY764</f>
        <v>72.808878700225961</v>
      </c>
      <c r="AK48" s="91">
        <f>Kulturmodeller!BZ764</f>
        <v>73.64181241865785</v>
      </c>
      <c r="AL48" s="91">
        <f>Kulturmodeller!CA764</f>
        <v>74.537723155484912</v>
      </c>
      <c r="AM48" s="91">
        <f>Kulturmodeller!CB764</f>
        <v>6.5772629659438434E-2</v>
      </c>
      <c r="AN48" s="91">
        <f>Kulturmodeller!CC764</f>
        <v>0.43848419772958963</v>
      </c>
      <c r="AO48" s="91">
        <f>Kulturmodeller!CD764</f>
        <v>1.0962104943239739</v>
      </c>
      <c r="AP48" s="91">
        <f>Kulturmodeller!CE764</f>
        <v>2.1924209886479478</v>
      </c>
      <c r="AQ48" s="91">
        <f>Kulturmodeller!CF764</f>
        <v>5.3349826215232206</v>
      </c>
      <c r="AR48" s="91">
        <f>Kulturmodeller!CG764</f>
        <v>11.597059566924742</v>
      </c>
      <c r="AS48" s="91">
        <f>Kulturmodeller!CH764</f>
        <v>19.768192250440276</v>
      </c>
      <c r="AT48" s="91">
        <f>Kulturmodeller!CI764</f>
        <v>25.495181026884815</v>
      </c>
    </row>
    <row r="49" spans="1:46" x14ac:dyDescent="0.3">
      <c r="A49" t="str">
        <f>Kulturmodeller!A768</f>
        <v>Skoveng m. tilplantning (Middel)</v>
      </c>
      <c r="B49" s="91">
        <f>Kulturmodeller!AT781</f>
        <v>48.487149359861391</v>
      </c>
      <c r="C49" s="218" t="s">
        <v>574</v>
      </c>
      <c r="D49" s="449">
        <v>0</v>
      </c>
      <c r="E49" s="449">
        <v>0</v>
      </c>
      <c r="F49" s="91">
        <f>Kulturmodeller!AU781</f>
        <v>0</v>
      </c>
      <c r="G49" s="91">
        <f>Kulturmodeller!AV781</f>
        <v>0.23249973616405692</v>
      </c>
      <c r="H49" s="91">
        <f>Kulturmodeller!AW781</f>
        <v>1.5499982410937125</v>
      </c>
      <c r="I49" s="91">
        <f>Kulturmodeller!AX781</f>
        <v>3.8749956027342822</v>
      </c>
      <c r="J49" s="91">
        <f>Kulturmodeller!AY781</f>
        <v>7.7499912054685645</v>
      </c>
      <c r="K49" s="91">
        <f>Kulturmodeller!AZ781</f>
        <v>16.87606483885655</v>
      </c>
      <c r="L49" s="91">
        <f>Kulturmodeller!BA781</f>
        <v>26.451030736242657</v>
      </c>
      <c r="M49" s="91">
        <f>Kulturmodeller!BB781</f>
        <v>29.000870869926832</v>
      </c>
      <c r="N49" s="91">
        <f>Kulturmodeller!BC781</f>
        <v>31.823811896901301</v>
      </c>
      <c r="O49" s="91">
        <f>Kulturmodeller!BD781</f>
        <v>34.297251088752489</v>
      </c>
      <c r="P49" s="91">
        <f>Kulturmodeller!BE781</f>
        <v>36.330692815186275</v>
      </c>
      <c r="Q49" s="91">
        <f>Kulturmodeller!BF781</f>
        <v>38.385045854492702</v>
      </c>
      <c r="R49" s="91">
        <f>Kulturmodeller!BG781</f>
        <v>41.617516160003305</v>
      </c>
      <c r="S49" s="91">
        <f>Kulturmodeller!BH781</f>
        <v>45.16985789946871</v>
      </c>
      <c r="T49" s="91">
        <f>Kulturmodeller!BI781</f>
        <v>48.367560291068962</v>
      </c>
      <c r="U49" s="91">
        <f>Kulturmodeller!BJ781</f>
        <v>51.992640472604577</v>
      </c>
      <c r="V49" s="91">
        <f>Kulturmodeller!BK781</f>
        <v>55.105070724490467</v>
      </c>
      <c r="W49" s="91">
        <f>Kulturmodeller!BL781</f>
        <v>58.719022755211149</v>
      </c>
      <c r="X49" s="91">
        <f>Kulturmodeller!BM781</f>
        <v>62.290251375014662</v>
      </c>
      <c r="Y49" s="91">
        <f>Kulturmodeller!BN781</f>
        <v>65.602350075968715</v>
      </c>
      <c r="Z49" s="91">
        <f>Kulturmodeller!BO781</f>
        <v>68.819256535237173</v>
      </c>
      <c r="AA49" s="91">
        <f>Kulturmodeller!BP781</f>
        <v>71.467026487221872</v>
      </c>
      <c r="AB49" s="91">
        <f>Kulturmodeller!BQ781</f>
        <v>72.455768691170974</v>
      </c>
      <c r="AC49" s="91">
        <f>Kulturmodeller!BR781</f>
        <v>73.704806970342858</v>
      </c>
      <c r="AD49" s="91">
        <f>Kulturmodeller!BS781</f>
        <v>74.742019447990231</v>
      </c>
      <c r="AE49" s="91">
        <f>Kulturmodeller!BT781</f>
        <v>75.791031918933498</v>
      </c>
      <c r="AF49" s="91">
        <f>Kulturmodeller!BU781</f>
        <v>76.878442304675119</v>
      </c>
      <c r="AG49" s="91">
        <f>Kulturmodeller!BV781</f>
        <v>77.535121401125309</v>
      </c>
      <c r="AH49" s="91">
        <f>Kulturmodeller!BW781</f>
        <v>78.440627886676026</v>
      </c>
      <c r="AI49" s="91">
        <f>Kulturmodeller!BX781</f>
        <v>79.73333674696724</v>
      </c>
      <c r="AJ49" s="91">
        <f>Kulturmodeller!BY781</f>
        <v>80.475491135422459</v>
      </c>
      <c r="AK49" s="91">
        <f>Kulturmodeller!BZ781</f>
        <v>0.23249973616405692</v>
      </c>
      <c r="AL49" s="91">
        <f>Kulturmodeller!CA781</f>
        <v>1.5499982410937125</v>
      </c>
      <c r="AM49" s="91">
        <f>Kulturmodeller!CB781</f>
        <v>3.8749956027342822</v>
      </c>
      <c r="AN49" s="91">
        <f>Kulturmodeller!CC781</f>
        <v>7.7499912054685645</v>
      </c>
      <c r="AO49" s="91">
        <f>Kulturmodeller!CD781</f>
        <v>16.87606483885655</v>
      </c>
      <c r="AP49" s="91">
        <f>Kulturmodeller!CE781</f>
        <v>26.451030736242657</v>
      </c>
      <c r="AQ49" s="91">
        <f>Kulturmodeller!CF781</f>
        <v>29.000870869926832</v>
      </c>
      <c r="AR49" s="91">
        <f>Kulturmodeller!CG781</f>
        <v>31.823811896901301</v>
      </c>
      <c r="AS49" s="91">
        <f>Kulturmodeller!CH781</f>
        <v>34.297251088752489</v>
      </c>
      <c r="AT49" s="91">
        <f>Kulturmodeller!CI781</f>
        <v>36.330692815186275</v>
      </c>
    </row>
    <row r="50" spans="1:46" x14ac:dyDescent="0.3">
      <c r="A50" t="str">
        <f>Kulturmodeller!A785</f>
        <v>Skoveng m. tilplantning (Høj)</v>
      </c>
      <c r="B50" s="91">
        <f>Kulturmodeller!AT798</f>
        <v>54.421928551900855</v>
      </c>
      <c r="C50" s="218" t="s">
        <v>574</v>
      </c>
      <c r="D50" s="449">
        <v>0</v>
      </c>
      <c r="E50" s="449">
        <v>0</v>
      </c>
      <c r="F50" s="91">
        <f>Kulturmodeller!AU798</f>
        <v>0</v>
      </c>
      <c r="G50" s="91">
        <f>Kulturmodeller!AV798</f>
        <v>0.51315336370332343</v>
      </c>
      <c r="H50" s="91">
        <f>Kulturmodeller!AW798</f>
        <v>3.4210224246888234</v>
      </c>
      <c r="I50" s="91">
        <f>Kulturmodeller!AX798</f>
        <v>8.5525560617220577</v>
      </c>
      <c r="J50" s="91">
        <f>Kulturmodeller!AY798</f>
        <v>17.105112123444115</v>
      </c>
      <c r="K50" s="91">
        <f>Kulturmodeller!AZ798</f>
        <v>28.755367858882657</v>
      </c>
      <c r="L50" s="91">
        <f>Kulturmodeller!BA798</f>
        <v>32.314935085445697</v>
      </c>
      <c r="M50" s="91">
        <f>Kulturmodeller!BB798</f>
        <v>34.594693711497264</v>
      </c>
      <c r="N50" s="91">
        <f>Kulturmodeller!BC798</f>
        <v>37.239577150944207</v>
      </c>
      <c r="O50" s="91">
        <f>Kulturmodeller!BD798</f>
        <v>39.050528782728968</v>
      </c>
      <c r="P50" s="91">
        <f>Kulturmodeller!BE798</f>
        <v>41.299535305267376</v>
      </c>
      <c r="Q50" s="91">
        <f>Kulturmodeller!BF798</f>
        <v>43.201216531693639</v>
      </c>
      <c r="R50" s="91">
        <f>Kulturmodeller!BG798</f>
        <v>46.089702409616059</v>
      </c>
      <c r="S50" s="91">
        <f>Kulturmodeller!BH798</f>
        <v>49.30648894420252</v>
      </c>
      <c r="T50" s="91">
        <f>Kulturmodeller!BI798</f>
        <v>52.011905240594608</v>
      </c>
      <c r="U50" s="91">
        <f>Kulturmodeller!BJ798</f>
        <v>55.151321283354513</v>
      </c>
      <c r="V50" s="91">
        <f>Kulturmodeller!BK798</f>
        <v>57.973180774548766</v>
      </c>
      <c r="W50" s="91">
        <f>Kulturmodeller!BL798</f>
        <v>60.93313174683783</v>
      </c>
      <c r="X50" s="91">
        <f>Kulturmodeller!BM798</f>
        <v>63.978086679576577</v>
      </c>
      <c r="Y50" s="91">
        <f>Kulturmodeller!BN798</f>
        <v>67.022614549154085</v>
      </c>
      <c r="Z50" s="91">
        <f>Kulturmodeller!BO798</f>
        <v>69.813885372938771</v>
      </c>
      <c r="AA50" s="91">
        <f>Kulturmodeller!BP798</f>
        <v>72.944253331284969</v>
      </c>
      <c r="AB50" s="91">
        <f>Kulturmodeller!BQ798</f>
        <v>76.052900568487999</v>
      </c>
      <c r="AC50" s="91">
        <f>Kulturmodeller!BR798</f>
        <v>79.211775633702047</v>
      </c>
      <c r="AD50" s="91">
        <f>Kulturmodeller!BS798</f>
        <v>82.215031234111663</v>
      </c>
      <c r="AE50" s="91">
        <f>Kulturmodeller!BT798</f>
        <v>84.883917991617963</v>
      </c>
      <c r="AF50" s="91">
        <f>Kulturmodeller!BU798</f>
        <v>85.091118259502991</v>
      </c>
      <c r="AG50" s="91">
        <f>Kulturmodeller!BV798</f>
        <v>86.365989579228895</v>
      </c>
      <c r="AH50" s="91">
        <f>Kulturmodeller!BW798</f>
        <v>86.755252768376153</v>
      </c>
      <c r="AI50" s="91">
        <f>Kulturmodeller!BX798</f>
        <v>87.563668913328343</v>
      </c>
      <c r="AJ50" s="91">
        <f>Kulturmodeller!BY798</f>
        <v>89.116224069013896</v>
      </c>
      <c r="AK50" s="91">
        <f>Kulturmodeller!BZ798</f>
        <v>0.51315336370332343</v>
      </c>
      <c r="AL50" s="91">
        <f>Kulturmodeller!CA798</f>
        <v>3.4210224246888234</v>
      </c>
      <c r="AM50" s="91">
        <f>Kulturmodeller!CB798</f>
        <v>8.5525560617220577</v>
      </c>
      <c r="AN50" s="91">
        <f>Kulturmodeller!CC798</f>
        <v>17.105112123444115</v>
      </c>
      <c r="AO50" s="91">
        <f>Kulturmodeller!CD798</f>
        <v>28.755367858882657</v>
      </c>
      <c r="AP50" s="91">
        <f>Kulturmodeller!CE798</f>
        <v>32.314935085445697</v>
      </c>
      <c r="AQ50" s="91">
        <f>Kulturmodeller!CF798</f>
        <v>34.594693711497264</v>
      </c>
      <c r="AR50" s="91">
        <f>Kulturmodeller!CG798</f>
        <v>37.239577150944207</v>
      </c>
      <c r="AS50" s="91">
        <f>Kulturmodeller!CH798</f>
        <v>39.050528782728968</v>
      </c>
      <c r="AT50" s="91">
        <f>Kulturmodeller!CI798</f>
        <v>41.299535305267376</v>
      </c>
    </row>
    <row r="51" spans="1:46" x14ac:dyDescent="0.3">
      <c r="A51" t="str">
        <f>Kulturmodeller!A802</f>
        <v>Naturlig tilgroning/Urørt (Lav)</v>
      </c>
      <c r="B51" s="91">
        <f>Kulturmodeller!AT815</f>
        <v>431</v>
      </c>
      <c r="C51" s="218" t="s">
        <v>575</v>
      </c>
      <c r="D51" s="449">
        <v>1</v>
      </c>
      <c r="E51" s="449">
        <v>0</v>
      </c>
      <c r="F51" s="91">
        <f>Kulturmodeller!AU815</f>
        <v>0</v>
      </c>
      <c r="G51" s="91">
        <f>Kulturmodeller!AV815</f>
        <v>0.70000000000000007</v>
      </c>
      <c r="H51" s="91">
        <f>Kulturmodeller!AW815</f>
        <v>7</v>
      </c>
      <c r="I51" s="91">
        <f>Kulturmodeller!AX815</f>
        <v>11.000000000000002</v>
      </c>
      <c r="J51" s="91">
        <f>Kulturmodeller!AY815</f>
        <v>15</v>
      </c>
      <c r="K51" s="91">
        <f>Kulturmodeller!AZ815</f>
        <v>18.499999999999996</v>
      </c>
      <c r="L51" s="91">
        <f>Kulturmodeller!BA815</f>
        <v>22</v>
      </c>
      <c r="M51" s="91">
        <f>Kulturmodeller!BB815</f>
        <v>43.000000000000007</v>
      </c>
      <c r="N51" s="91">
        <f>Kulturmodeller!BC815</f>
        <v>64</v>
      </c>
      <c r="O51" s="91">
        <f>Kulturmodeller!BD815</f>
        <v>94.5833333333333</v>
      </c>
      <c r="P51" s="91">
        <f>Kulturmodeller!BE815</f>
        <v>125.1666666666666</v>
      </c>
      <c r="Q51" s="91">
        <f>Kulturmodeller!BF815</f>
        <v>155.74999999999997</v>
      </c>
      <c r="R51" s="91">
        <f>Kulturmodeller!BG815</f>
        <v>186.33333333333334</v>
      </c>
      <c r="S51" s="91">
        <f>Kulturmodeller!BH815</f>
        <v>216.91666666666671</v>
      </c>
      <c r="T51" s="91">
        <f>Kulturmodeller!BI815</f>
        <v>247.50000000000009</v>
      </c>
      <c r="U51" s="91">
        <f>Kulturmodeller!BJ815</f>
        <v>278.08333333333343</v>
      </c>
      <c r="V51" s="91">
        <f>Kulturmodeller!BK815</f>
        <v>308.6666666666668</v>
      </c>
      <c r="W51" s="91">
        <f>Kulturmodeller!BL815</f>
        <v>339.25000000000017</v>
      </c>
      <c r="X51" s="91">
        <f>Kulturmodeller!BM815</f>
        <v>369.83333333333354</v>
      </c>
      <c r="Y51" s="91">
        <f>Kulturmodeller!BN815</f>
        <v>400.41666666666691</v>
      </c>
      <c r="Z51" s="91">
        <f>Kulturmodeller!BO815</f>
        <v>431</v>
      </c>
      <c r="AA51" s="91">
        <f>Kulturmodeller!BP815</f>
        <v>431</v>
      </c>
      <c r="AB51" s="91">
        <f>Kulturmodeller!BQ815</f>
        <v>431</v>
      </c>
      <c r="AC51" s="91">
        <f>Kulturmodeller!BR815</f>
        <v>431</v>
      </c>
      <c r="AD51" s="91">
        <f>Kulturmodeller!BS815</f>
        <v>431</v>
      </c>
      <c r="AE51" s="91">
        <f>Kulturmodeller!BT815</f>
        <v>431</v>
      </c>
      <c r="AF51" s="91">
        <f>Kulturmodeller!BU815</f>
        <v>431</v>
      </c>
      <c r="AG51" s="91">
        <f>Kulturmodeller!BV815</f>
        <v>431</v>
      </c>
      <c r="AH51" s="91">
        <f>Kulturmodeller!BW815</f>
        <v>431</v>
      </c>
      <c r="AI51" s="91">
        <f>Kulturmodeller!BX815</f>
        <v>431</v>
      </c>
      <c r="AJ51" s="91">
        <f>Kulturmodeller!BY815</f>
        <v>431</v>
      </c>
      <c r="AK51" s="91">
        <f>Kulturmodeller!BZ815</f>
        <v>431</v>
      </c>
      <c r="AL51" s="91">
        <f>Kulturmodeller!CA815</f>
        <v>431</v>
      </c>
      <c r="AM51" s="91">
        <f>Kulturmodeller!CB815</f>
        <v>431</v>
      </c>
      <c r="AN51" s="91">
        <f>Kulturmodeller!CC815</f>
        <v>431</v>
      </c>
      <c r="AO51" s="91">
        <f>Kulturmodeller!CD815</f>
        <v>431</v>
      </c>
      <c r="AP51" s="91">
        <f>Kulturmodeller!CE815</f>
        <v>431</v>
      </c>
      <c r="AQ51" s="91">
        <f>Kulturmodeller!CF815</f>
        <v>431</v>
      </c>
      <c r="AR51" s="91">
        <f>Kulturmodeller!CG815</f>
        <v>431</v>
      </c>
      <c r="AS51" s="91">
        <f>Kulturmodeller!CH815</f>
        <v>431</v>
      </c>
      <c r="AT51" s="91">
        <f>Kulturmodeller!CI815</f>
        <v>431</v>
      </c>
    </row>
    <row r="52" spans="1:46" x14ac:dyDescent="0.3">
      <c r="A52" t="str">
        <f>Kulturmodeller!A819</f>
        <v>Naturlig tilgroning/Urørt (Middel)</v>
      </c>
      <c r="B52" s="91">
        <f>Kulturmodeller!AT832</f>
        <v>431</v>
      </c>
      <c r="C52" s="218" t="s">
        <v>575</v>
      </c>
      <c r="D52" s="449">
        <v>1</v>
      </c>
      <c r="E52" s="449">
        <v>0</v>
      </c>
      <c r="F52" s="91">
        <f>Kulturmodeller!AU832</f>
        <v>0</v>
      </c>
      <c r="G52" s="91">
        <f>Kulturmodeller!AV832</f>
        <v>0.70000000000000007</v>
      </c>
      <c r="H52" s="91">
        <f>Kulturmodeller!AW832</f>
        <v>7</v>
      </c>
      <c r="I52" s="91">
        <f>Kulturmodeller!AX832</f>
        <v>11.000000000000002</v>
      </c>
      <c r="J52" s="91">
        <f>Kulturmodeller!AY832</f>
        <v>15</v>
      </c>
      <c r="K52" s="91">
        <f>Kulturmodeller!AZ832</f>
        <v>18.499999999999996</v>
      </c>
      <c r="L52" s="91">
        <f>Kulturmodeller!BA832</f>
        <v>22</v>
      </c>
      <c r="M52" s="91">
        <f>Kulturmodeller!BB832</f>
        <v>43.000000000000007</v>
      </c>
      <c r="N52" s="91">
        <f>Kulturmodeller!BC832</f>
        <v>64</v>
      </c>
      <c r="O52" s="91">
        <f>Kulturmodeller!BD832</f>
        <v>94.5833333333333</v>
      </c>
      <c r="P52" s="91">
        <f>Kulturmodeller!BE832</f>
        <v>125.1666666666666</v>
      </c>
      <c r="Q52" s="91">
        <f>Kulturmodeller!BF832</f>
        <v>155.74999999999997</v>
      </c>
      <c r="R52" s="91">
        <f>Kulturmodeller!BG832</f>
        <v>186.33333333333334</v>
      </c>
      <c r="S52" s="91">
        <f>Kulturmodeller!BH832</f>
        <v>216.91666666666671</v>
      </c>
      <c r="T52" s="91">
        <f>Kulturmodeller!BI832</f>
        <v>247.50000000000009</v>
      </c>
      <c r="U52" s="91">
        <f>Kulturmodeller!BJ832</f>
        <v>278.08333333333343</v>
      </c>
      <c r="V52" s="91">
        <f>Kulturmodeller!BK832</f>
        <v>308.6666666666668</v>
      </c>
      <c r="W52" s="91">
        <f>Kulturmodeller!BL832</f>
        <v>339.25000000000017</v>
      </c>
      <c r="X52" s="91">
        <f>Kulturmodeller!BM832</f>
        <v>369.83333333333354</v>
      </c>
      <c r="Y52" s="91">
        <f>Kulturmodeller!BN832</f>
        <v>400.41666666666691</v>
      </c>
      <c r="Z52" s="91">
        <f>Kulturmodeller!BO832</f>
        <v>431</v>
      </c>
      <c r="AA52" s="91">
        <f>Kulturmodeller!BP832</f>
        <v>431</v>
      </c>
      <c r="AB52" s="91">
        <f>Kulturmodeller!BQ832</f>
        <v>431</v>
      </c>
      <c r="AC52" s="91">
        <f>Kulturmodeller!BR832</f>
        <v>431</v>
      </c>
      <c r="AD52" s="91">
        <f>Kulturmodeller!BS832</f>
        <v>431</v>
      </c>
      <c r="AE52" s="91">
        <f>Kulturmodeller!BT832</f>
        <v>431</v>
      </c>
      <c r="AF52" s="91">
        <f>Kulturmodeller!BU832</f>
        <v>431</v>
      </c>
      <c r="AG52" s="91">
        <f>Kulturmodeller!BV832</f>
        <v>431</v>
      </c>
      <c r="AH52" s="91">
        <f>Kulturmodeller!BW832</f>
        <v>431</v>
      </c>
      <c r="AI52" s="91">
        <f>Kulturmodeller!BX832</f>
        <v>431</v>
      </c>
      <c r="AJ52" s="91">
        <f>Kulturmodeller!BY832</f>
        <v>431</v>
      </c>
      <c r="AK52" s="91">
        <f>Kulturmodeller!BZ832</f>
        <v>431</v>
      </c>
      <c r="AL52" s="91">
        <f>Kulturmodeller!CA832</f>
        <v>431</v>
      </c>
      <c r="AM52" s="91">
        <f>Kulturmodeller!CB832</f>
        <v>431</v>
      </c>
      <c r="AN52" s="91">
        <f>Kulturmodeller!CC832</f>
        <v>431</v>
      </c>
      <c r="AO52" s="91">
        <f>Kulturmodeller!CD832</f>
        <v>431</v>
      </c>
      <c r="AP52" s="91">
        <f>Kulturmodeller!CE832</f>
        <v>431</v>
      </c>
      <c r="AQ52" s="91">
        <f>Kulturmodeller!CF832</f>
        <v>431</v>
      </c>
      <c r="AR52" s="91">
        <f>Kulturmodeller!CG832</f>
        <v>431</v>
      </c>
      <c r="AS52" s="91">
        <f>Kulturmodeller!CH832</f>
        <v>431</v>
      </c>
      <c r="AT52" s="91">
        <f>Kulturmodeller!CI832</f>
        <v>431</v>
      </c>
    </row>
    <row r="53" spans="1:46" x14ac:dyDescent="0.3">
      <c r="A53" t="str">
        <f>Kulturmodeller!A836</f>
        <v>Naturlig tilgroning/Urørt (Høj)</v>
      </c>
      <c r="B53" s="91">
        <f>Kulturmodeller!AT849</f>
        <v>479</v>
      </c>
      <c r="C53" s="218" t="s">
        <v>575</v>
      </c>
      <c r="D53" s="449">
        <v>1</v>
      </c>
      <c r="E53" s="449">
        <v>0</v>
      </c>
      <c r="F53" s="91">
        <f>Kulturmodeller!AU849</f>
        <v>0</v>
      </c>
      <c r="G53" s="91">
        <f>Kulturmodeller!AV849</f>
        <v>1.5</v>
      </c>
      <c r="H53" s="91">
        <f>Kulturmodeller!AW849</f>
        <v>15</v>
      </c>
      <c r="I53" s="91">
        <f>Kulturmodeller!AX849</f>
        <v>18.499999999999996</v>
      </c>
      <c r="J53" s="91">
        <f>Kulturmodeller!AY849</f>
        <v>22</v>
      </c>
      <c r="K53" s="91">
        <f>Kulturmodeller!AZ849</f>
        <v>26.000000000000004</v>
      </c>
      <c r="L53" s="91">
        <f>Kulturmodeller!BA849</f>
        <v>30</v>
      </c>
      <c r="M53" s="91">
        <f>Kulturmodeller!BB849</f>
        <v>46.999999999999993</v>
      </c>
      <c r="N53" s="91">
        <f>Kulturmodeller!BC849</f>
        <v>64</v>
      </c>
      <c r="O53" s="91">
        <f>Kulturmodeller!BD849</f>
        <v>98.583333333333357</v>
      </c>
      <c r="P53" s="91">
        <f>Kulturmodeller!BE849</f>
        <v>133.16666666666671</v>
      </c>
      <c r="Q53" s="91">
        <f>Kulturmodeller!BF849</f>
        <v>167.75</v>
      </c>
      <c r="R53" s="91">
        <f>Kulturmodeller!BG849</f>
        <v>202.33333333333329</v>
      </c>
      <c r="S53" s="91">
        <f>Kulturmodeller!BH849</f>
        <v>236.91666666666657</v>
      </c>
      <c r="T53" s="91">
        <f>Kulturmodeller!BI849</f>
        <v>271.49999999999994</v>
      </c>
      <c r="U53" s="91">
        <f>Kulturmodeller!BJ849</f>
        <v>306.08333333333337</v>
      </c>
      <c r="V53" s="91">
        <f>Kulturmodeller!BK849</f>
        <v>340.6666666666668</v>
      </c>
      <c r="W53" s="91">
        <f>Kulturmodeller!BL849</f>
        <v>375.25000000000023</v>
      </c>
      <c r="X53" s="91">
        <f>Kulturmodeller!BM849</f>
        <v>409.83333333333366</v>
      </c>
      <c r="Y53" s="91">
        <f>Kulturmodeller!BN849</f>
        <v>444.41666666666708</v>
      </c>
      <c r="Z53" s="91">
        <f>Kulturmodeller!BO849</f>
        <v>479</v>
      </c>
      <c r="AA53" s="91">
        <f>Kulturmodeller!BP849</f>
        <v>479</v>
      </c>
      <c r="AB53" s="91">
        <f>Kulturmodeller!BQ849</f>
        <v>479</v>
      </c>
      <c r="AC53" s="91">
        <f>Kulturmodeller!BR849</f>
        <v>479</v>
      </c>
      <c r="AD53" s="91">
        <f>Kulturmodeller!BS849</f>
        <v>479</v>
      </c>
      <c r="AE53" s="91">
        <f>Kulturmodeller!BT849</f>
        <v>479</v>
      </c>
      <c r="AF53" s="91">
        <f>Kulturmodeller!BU849</f>
        <v>479</v>
      </c>
      <c r="AG53" s="91">
        <f>Kulturmodeller!BV849</f>
        <v>479</v>
      </c>
      <c r="AH53" s="91">
        <f>Kulturmodeller!BW849</f>
        <v>479</v>
      </c>
      <c r="AI53" s="91">
        <f>Kulturmodeller!BX849</f>
        <v>479</v>
      </c>
      <c r="AJ53" s="91">
        <f>Kulturmodeller!BY849</f>
        <v>479</v>
      </c>
      <c r="AK53" s="91">
        <f>Kulturmodeller!BZ849</f>
        <v>479</v>
      </c>
      <c r="AL53" s="91">
        <f>Kulturmodeller!CA849</f>
        <v>479</v>
      </c>
      <c r="AM53" s="91">
        <f>Kulturmodeller!CB849</f>
        <v>479</v>
      </c>
      <c r="AN53" s="91">
        <f>Kulturmodeller!CC849</f>
        <v>479</v>
      </c>
      <c r="AO53" s="91">
        <f>Kulturmodeller!CD849</f>
        <v>479</v>
      </c>
      <c r="AP53" s="91">
        <f>Kulturmodeller!CE849</f>
        <v>479</v>
      </c>
      <c r="AQ53" s="91">
        <f>Kulturmodeller!CF849</f>
        <v>479</v>
      </c>
      <c r="AR53" s="91">
        <f>Kulturmodeller!CG849</f>
        <v>479</v>
      </c>
      <c r="AS53" s="91">
        <f>Kulturmodeller!CH849</f>
        <v>479</v>
      </c>
      <c r="AT53" s="91">
        <f>Kulturmodeller!CI849</f>
        <v>479</v>
      </c>
    </row>
    <row r="54" spans="1:46" x14ac:dyDescent="0.3">
      <c r="A54" t="str">
        <f>Kulturmodeller!A853</f>
        <v>Naturlig tilgroning/Dyrket (Lav)</v>
      </c>
      <c r="B54" s="91">
        <f>Kulturmodeller!AT866</f>
        <v>186.3333333333334</v>
      </c>
      <c r="C54" s="218" t="s">
        <v>575</v>
      </c>
      <c r="D54" s="449">
        <v>0.5</v>
      </c>
      <c r="E54" s="449">
        <v>0</v>
      </c>
      <c r="F54" s="91">
        <f>Kulturmodeller!AU866</f>
        <v>0</v>
      </c>
      <c r="G54" s="91">
        <f>Kulturmodeller!AV866</f>
        <v>0.70000000000000007</v>
      </c>
      <c r="H54" s="91">
        <f>Kulturmodeller!AW866</f>
        <v>7</v>
      </c>
      <c r="I54" s="91">
        <f>Kulturmodeller!AX866</f>
        <v>11.000000000000002</v>
      </c>
      <c r="J54" s="91">
        <f>Kulturmodeller!AY866</f>
        <v>15</v>
      </c>
      <c r="K54" s="91">
        <f>Kulturmodeller!AZ866</f>
        <v>18.499999999999996</v>
      </c>
      <c r="L54" s="91">
        <f>Kulturmodeller!BA866</f>
        <v>22</v>
      </c>
      <c r="M54" s="91">
        <f>Kulturmodeller!BB866</f>
        <v>43.000000000000007</v>
      </c>
      <c r="N54" s="91">
        <f>Kulturmodeller!BC866</f>
        <v>64</v>
      </c>
      <c r="O54" s="91">
        <f>Kulturmodeller!BD866</f>
        <v>94.5833333333333</v>
      </c>
      <c r="P54" s="91">
        <f>Kulturmodeller!BE866</f>
        <v>125.1666666666666</v>
      </c>
      <c r="Q54" s="91">
        <f>Kulturmodeller!BF866</f>
        <v>155.74999999999997</v>
      </c>
      <c r="R54" s="91">
        <f>Kulturmodeller!BG866</f>
        <v>186.33333333333334</v>
      </c>
      <c r="S54" s="91">
        <f>Kulturmodeller!BH866</f>
        <v>186.33333333333334</v>
      </c>
      <c r="T54" s="91">
        <f>Kulturmodeller!BI866</f>
        <v>186.33333333333334</v>
      </c>
      <c r="U54" s="91">
        <f>Kulturmodeller!BJ866</f>
        <v>186.33333333333334</v>
      </c>
      <c r="V54" s="91">
        <f>Kulturmodeller!BK866</f>
        <v>186.33333333333334</v>
      </c>
      <c r="W54" s="91">
        <f>Kulturmodeller!BL866</f>
        <v>186.33333333333334</v>
      </c>
      <c r="X54" s="91">
        <f>Kulturmodeller!BM866</f>
        <v>186.33333333333334</v>
      </c>
      <c r="Y54" s="91">
        <f>Kulturmodeller!BN866</f>
        <v>186.33333333333334</v>
      </c>
      <c r="Z54" s="91">
        <f>Kulturmodeller!BO866</f>
        <v>186.33333333333334</v>
      </c>
      <c r="AA54" s="91">
        <f>Kulturmodeller!BP866</f>
        <v>186.33333333333334</v>
      </c>
      <c r="AB54" s="91">
        <f>Kulturmodeller!BQ866</f>
        <v>186.33333333333334</v>
      </c>
      <c r="AC54" s="91">
        <f>Kulturmodeller!BR866</f>
        <v>186.33333333333334</v>
      </c>
      <c r="AD54" s="91">
        <f>Kulturmodeller!BS866</f>
        <v>186.33333333333334</v>
      </c>
      <c r="AE54" s="91">
        <f>Kulturmodeller!BT866</f>
        <v>186.33333333333334</v>
      </c>
      <c r="AF54" s="91">
        <f>Kulturmodeller!BU866</f>
        <v>186.33333333333334</v>
      </c>
      <c r="AG54" s="91">
        <f>Kulturmodeller!BV866</f>
        <v>186.33333333333334</v>
      </c>
      <c r="AH54" s="91">
        <f>Kulturmodeller!BW866</f>
        <v>186.33333333333334</v>
      </c>
      <c r="AI54" s="91">
        <f>Kulturmodeller!BX866</f>
        <v>186.33333333333334</v>
      </c>
      <c r="AJ54" s="91">
        <f>Kulturmodeller!BY866</f>
        <v>186.33333333333334</v>
      </c>
      <c r="AK54" s="91">
        <f>Kulturmodeller!BZ866</f>
        <v>186.33333333333334</v>
      </c>
      <c r="AL54" s="91">
        <f>Kulturmodeller!CA866</f>
        <v>186.33333333333334</v>
      </c>
      <c r="AM54" s="91">
        <f>Kulturmodeller!CB866</f>
        <v>186.33333333333334</v>
      </c>
      <c r="AN54" s="91">
        <f>Kulturmodeller!CC866</f>
        <v>186.33333333333334</v>
      </c>
      <c r="AO54" s="91">
        <f>Kulturmodeller!CD866</f>
        <v>186.33333333333334</v>
      </c>
      <c r="AP54" s="91">
        <f>Kulturmodeller!CE866</f>
        <v>186.33333333333334</v>
      </c>
      <c r="AQ54" s="91">
        <f>Kulturmodeller!CF866</f>
        <v>186.33333333333334</v>
      </c>
      <c r="AR54" s="91">
        <f>Kulturmodeller!CG866</f>
        <v>186.33333333333334</v>
      </c>
      <c r="AS54" s="91">
        <f>Kulturmodeller!CH866</f>
        <v>186.33333333333334</v>
      </c>
      <c r="AT54" s="91">
        <f>Kulturmodeller!CI866</f>
        <v>186.33333333333334</v>
      </c>
    </row>
    <row r="55" spans="1:46" x14ac:dyDescent="0.3">
      <c r="A55" t="str">
        <f>Kulturmodeller!A870</f>
        <v>Naturlig tilgroning/Dyrket (Middel)</v>
      </c>
      <c r="B55" s="91">
        <f>Kulturmodeller!AT883</f>
        <v>186.3333333333334</v>
      </c>
      <c r="C55" s="218" t="s">
        <v>575</v>
      </c>
      <c r="D55" s="449">
        <v>0.5</v>
      </c>
      <c r="E55" s="449">
        <v>0</v>
      </c>
      <c r="F55" s="91">
        <f>Kulturmodeller!AU883</f>
        <v>0</v>
      </c>
      <c r="G55" s="91">
        <f>Kulturmodeller!AV883</f>
        <v>0.70000000000000007</v>
      </c>
      <c r="H55" s="91">
        <f>Kulturmodeller!AW883</f>
        <v>7</v>
      </c>
      <c r="I55" s="91">
        <f>Kulturmodeller!AX883</f>
        <v>11.000000000000002</v>
      </c>
      <c r="J55" s="91">
        <f>Kulturmodeller!AY883</f>
        <v>15</v>
      </c>
      <c r="K55" s="91">
        <f>Kulturmodeller!AZ883</f>
        <v>18.499999999999996</v>
      </c>
      <c r="L55" s="91">
        <f>Kulturmodeller!BA883</f>
        <v>22</v>
      </c>
      <c r="M55" s="91">
        <f>Kulturmodeller!BB883</f>
        <v>43.000000000000007</v>
      </c>
      <c r="N55" s="91">
        <f>Kulturmodeller!BC883</f>
        <v>64</v>
      </c>
      <c r="O55" s="91">
        <f>Kulturmodeller!BD883</f>
        <v>94.5833333333333</v>
      </c>
      <c r="P55" s="91">
        <f>Kulturmodeller!BE883</f>
        <v>125.1666666666666</v>
      </c>
      <c r="Q55" s="91">
        <f>Kulturmodeller!BF883</f>
        <v>155.74999999999997</v>
      </c>
      <c r="R55" s="91">
        <f>Kulturmodeller!BG883</f>
        <v>186.33333333333334</v>
      </c>
      <c r="S55" s="91">
        <f>Kulturmodeller!BH883</f>
        <v>186.33333333333334</v>
      </c>
      <c r="T55" s="91">
        <f>Kulturmodeller!BI883</f>
        <v>186.33333333333334</v>
      </c>
      <c r="U55" s="91">
        <f>Kulturmodeller!BJ883</f>
        <v>186.33333333333334</v>
      </c>
      <c r="V55" s="91">
        <f>Kulturmodeller!BK883</f>
        <v>186.33333333333334</v>
      </c>
      <c r="W55" s="91">
        <f>Kulturmodeller!BL883</f>
        <v>186.33333333333334</v>
      </c>
      <c r="X55" s="91">
        <f>Kulturmodeller!BM883</f>
        <v>186.33333333333334</v>
      </c>
      <c r="Y55" s="91">
        <f>Kulturmodeller!BN883</f>
        <v>186.33333333333334</v>
      </c>
      <c r="Z55" s="91">
        <f>Kulturmodeller!BO883</f>
        <v>186.33333333333334</v>
      </c>
      <c r="AA55" s="91">
        <f>Kulturmodeller!BP883</f>
        <v>186.33333333333334</v>
      </c>
      <c r="AB55" s="91">
        <f>Kulturmodeller!BQ883</f>
        <v>186.33333333333334</v>
      </c>
      <c r="AC55" s="91">
        <f>Kulturmodeller!BR883</f>
        <v>186.33333333333334</v>
      </c>
      <c r="AD55" s="91">
        <f>Kulturmodeller!BS883</f>
        <v>186.33333333333334</v>
      </c>
      <c r="AE55" s="91">
        <f>Kulturmodeller!BT883</f>
        <v>186.33333333333334</v>
      </c>
      <c r="AF55" s="91">
        <f>Kulturmodeller!BU883</f>
        <v>186.33333333333334</v>
      </c>
      <c r="AG55" s="91">
        <f>Kulturmodeller!BV883</f>
        <v>186.33333333333334</v>
      </c>
      <c r="AH55" s="91">
        <f>Kulturmodeller!BW883</f>
        <v>186.33333333333334</v>
      </c>
      <c r="AI55" s="91">
        <f>Kulturmodeller!BX883</f>
        <v>186.33333333333334</v>
      </c>
      <c r="AJ55" s="91">
        <f>Kulturmodeller!BY883</f>
        <v>186.33333333333334</v>
      </c>
      <c r="AK55" s="91">
        <f>Kulturmodeller!BZ883</f>
        <v>186.33333333333334</v>
      </c>
      <c r="AL55" s="91">
        <f>Kulturmodeller!CA883</f>
        <v>186.33333333333334</v>
      </c>
      <c r="AM55" s="91">
        <f>Kulturmodeller!CB883</f>
        <v>186.33333333333334</v>
      </c>
      <c r="AN55" s="91">
        <f>Kulturmodeller!CC883</f>
        <v>186.33333333333334</v>
      </c>
      <c r="AO55" s="91">
        <f>Kulturmodeller!CD883</f>
        <v>186.33333333333334</v>
      </c>
      <c r="AP55" s="91">
        <f>Kulturmodeller!CE883</f>
        <v>186.33333333333334</v>
      </c>
      <c r="AQ55" s="91">
        <f>Kulturmodeller!CF883</f>
        <v>186.33333333333334</v>
      </c>
      <c r="AR55" s="91">
        <f>Kulturmodeller!CG883</f>
        <v>186.33333333333334</v>
      </c>
      <c r="AS55" s="91">
        <f>Kulturmodeller!CH883</f>
        <v>186.33333333333334</v>
      </c>
      <c r="AT55" s="91">
        <f>Kulturmodeller!CI883</f>
        <v>186.33333333333334</v>
      </c>
    </row>
    <row r="56" spans="1:46" x14ac:dyDescent="0.3">
      <c r="A56" t="str">
        <f>Kulturmodeller!A887</f>
        <v>Naturlig tilgroning/Dyrket (Høj)</v>
      </c>
      <c r="B56" s="91">
        <f>Kulturmodeller!AT900</f>
        <v>202.33333333333337</v>
      </c>
      <c r="C56" s="218" t="s">
        <v>575</v>
      </c>
      <c r="D56" s="449">
        <v>0.5</v>
      </c>
      <c r="E56" s="449">
        <v>0</v>
      </c>
      <c r="F56" s="91">
        <f>Kulturmodeller!AU900</f>
        <v>0</v>
      </c>
      <c r="G56" s="91">
        <f>Kulturmodeller!AV900</f>
        <v>1.5</v>
      </c>
      <c r="H56" s="91">
        <f>Kulturmodeller!AW900</f>
        <v>15</v>
      </c>
      <c r="I56" s="91">
        <f>Kulturmodeller!AX900</f>
        <v>18.499999999999996</v>
      </c>
      <c r="J56" s="91">
        <f>Kulturmodeller!AY900</f>
        <v>22</v>
      </c>
      <c r="K56" s="91">
        <f>Kulturmodeller!AZ900</f>
        <v>26.000000000000004</v>
      </c>
      <c r="L56" s="91">
        <f>Kulturmodeller!BA900</f>
        <v>30</v>
      </c>
      <c r="M56" s="91">
        <f>Kulturmodeller!BB900</f>
        <v>46.999999999999993</v>
      </c>
      <c r="N56" s="91">
        <f>Kulturmodeller!BC900</f>
        <v>64</v>
      </c>
      <c r="O56" s="91">
        <f>Kulturmodeller!BD900</f>
        <v>98.583333333333357</v>
      </c>
      <c r="P56" s="91">
        <f>Kulturmodeller!BE900</f>
        <v>133.16666666666671</v>
      </c>
      <c r="Q56" s="91">
        <f>Kulturmodeller!BF900</f>
        <v>167.75</v>
      </c>
      <c r="R56" s="91">
        <f>Kulturmodeller!BG900</f>
        <v>202.33333333333329</v>
      </c>
      <c r="S56" s="91">
        <f>Kulturmodeller!BH900</f>
        <v>202.33333333333329</v>
      </c>
      <c r="T56" s="91">
        <f>Kulturmodeller!BI900</f>
        <v>202.33333333333329</v>
      </c>
      <c r="U56" s="91">
        <f>Kulturmodeller!BJ900</f>
        <v>202.33333333333329</v>
      </c>
      <c r="V56" s="91">
        <f>Kulturmodeller!BK900</f>
        <v>202.33333333333329</v>
      </c>
      <c r="W56" s="91">
        <f>Kulturmodeller!BL900</f>
        <v>202.33333333333329</v>
      </c>
      <c r="X56" s="91">
        <f>Kulturmodeller!BM900</f>
        <v>202.33333333333329</v>
      </c>
      <c r="Y56" s="91">
        <f>Kulturmodeller!BN900</f>
        <v>202.33333333333329</v>
      </c>
      <c r="Z56" s="91">
        <f>Kulturmodeller!BO900</f>
        <v>202.33333333333329</v>
      </c>
      <c r="AA56" s="91">
        <f>Kulturmodeller!BP900</f>
        <v>202.33333333333329</v>
      </c>
      <c r="AB56" s="91">
        <f>Kulturmodeller!BQ900</f>
        <v>202.33333333333329</v>
      </c>
      <c r="AC56" s="91">
        <f>Kulturmodeller!BR900</f>
        <v>202.33333333333329</v>
      </c>
      <c r="AD56" s="91">
        <f>Kulturmodeller!BS900</f>
        <v>202.33333333333329</v>
      </c>
      <c r="AE56" s="91">
        <f>Kulturmodeller!BT900</f>
        <v>202.33333333333329</v>
      </c>
      <c r="AF56" s="91">
        <f>Kulturmodeller!BU900</f>
        <v>202.33333333333329</v>
      </c>
      <c r="AG56" s="91">
        <f>Kulturmodeller!BV900</f>
        <v>202.33333333333329</v>
      </c>
      <c r="AH56" s="91">
        <f>Kulturmodeller!BW900</f>
        <v>202.33333333333329</v>
      </c>
      <c r="AI56" s="91">
        <f>Kulturmodeller!BX900</f>
        <v>202.33333333333329</v>
      </c>
      <c r="AJ56" s="91">
        <f>Kulturmodeller!BY900</f>
        <v>202.33333333333329</v>
      </c>
      <c r="AK56" s="91">
        <f>Kulturmodeller!BZ900</f>
        <v>202.33333333333329</v>
      </c>
      <c r="AL56" s="91">
        <f>Kulturmodeller!CA900</f>
        <v>202.33333333333329</v>
      </c>
      <c r="AM56" s="91">
        <f>Kulturmodeller!CB900</f>
        <v>202.33333333333329</v>
      </c>
      <c r="AN56" s="91">
        <f>Kulturmodeller!CC900</f>
        <v>202.33333333333329</v>
      </c>
      <c r="AO56" s="91">
        <f>Kulturmodeller!CD900</f>
        <v>202.33333333333329</v>
      </c>
      <c r="AP56" s="91">
        <f>Kulturmodeller!CE900</f>
        <v>202.33333333333329</v>
      </c>
      <c r="AQ56" s="91">
        <f>Kulturmodeller!CF900</f>
        <v>202.33333333333329</v>
      </c>
      <c r="AR56" s="91">
        <f>Kulturmodeller!CG900</f>
        <v>202.33333333333329</v>
      </c>
      <c r="AS56" s="91">
        <f>Kulturmodeller!CH900</f>
        <v>202.33333333333329</v>
      </c>
      <c r="AT56" s="91">
        <f>Kulturmodeller!CI900</f>
        <v>202.33333333333329</v>
      </c>
    </row>
    <row r="57" spans="1:46" x14ac:dyDescent="0.3">
      <c r="B57" s="91"/>
      <c r="C57" s="179"/>
      <c r="D57" s="179"/>
      <c r="E57" s="179"/>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row>
    <row r="58" spans="1:46" x14ac:dyDescent="0.3">
      <c r="A58" t="s">
        <v>288</v>
      </c>
      <c r="B58" s="91">
        <f>Z58</f>
        <v>54</v>
      </c>
      <c r="C58" s="179"/>
      <c r="D58" s="179"/>
      <c r="E58" s="179"/>
      <c r="F58" s="91">
        <f>'Data - CO2'!B50</f>
        <v>0</v>
      </c>
      <c r="G58" s="91">
        <f>'Data - CO2'!C50</f>
        <v>0</v>
      </c>
      <c r="H58" s="91">
        <f>'Data - CO2'!D50</f>
        <v>0</v>
      </c>
      <c r="I58" s="91">
        <f>'Data - CO2'!E50</f>
        <v>8.8000000000000007</v>
      </c>
      <c r="J58" s="91">
        <f>'Data - CO2'!F50</f>
        <v>13.15</v>
      </c>
      <c r="K58" s="91">
        <f>'Data - CO2'!G50</f>
        <v>17.5</v>
      </c>
      <c r="L58" s="91">
        <f>'Data - CO2'!H50</f>
        <v>26.65</v>
      </c>
      <c r="M58" s="91">
        <f>'Data - CO2'!I50</f>
        <v>35.799999999999997</v>
      </c>
      <c r="N58" s="91">
        <f>'Data - CO2'!J50</f>
        <v>38.4</v>
      </c>
      <c r="O58" s="91">
        <f>'Data - CO2'!K50</f>
        <v>41</v>
      </c>
      <c r="P58" s="91">
        <f>'Data - CO2'!L50</f>
        <v>43.6</v>
      </c>
      <c r="Q58" s="91">
        <f>'Data - CO2'!M50</f>
        <v>46.2</v>
      </c>
      <c r="R58" s="91">
        <f>'Data - CO2'!N50</f>
        <v>48.8</v>
      </c>
      <c r="S58" s="91">
        <f>'Data - CO2'!O50</f>
        <v>51.4</v>
      </c>
      <c r="T58" s="91">
        <f>'Data - CO2'!P50</f>
        <v>54</v>
      </c>
      <c r="U58" s="91">
        <f>'Data - CO2'!Q50</f>
        <v>54</v>
      </c>
      <c r="V58" s="91">
        <f>'Data - CO2'!R50</f>
        <v>54</v>
      </c>
      <c r="W58" s="91">
        <f>'Data - CO2'!S50</f>
        <v>54</v>
      </c>
      <c r="X58" s="91">
        <f>'Data - CO2'!T50</f>
        <v>54</v>
      </c>
      <c r="Y58" s="91">
        <f>'Data - CO2'!U50</f>
        <v>54</v>
      </c>
      <c r="Z58" s="91">
        <f>'Data - CO2'!V50</f>
        <v>54</v>
      </c>
      <c r="AA58" s="91">
        <f>'Data - CO2'!W50</f>
        <v>54</v>
      </c>
      <c r="AB58" s="91">
        <f>'Data - CO2'!X50</f>
        <v>54</v>
      </c>
      <c r="AC58" s="91">
        <f>'Data - CO2'!Y50</f>
        <v>54</v>
      </c>
      <c r="AD58" s="91">
        <f>'Data - CO2'!Z50</f>
        <v>54</v>
      </c>
      <c r="AE58" s="91">
        <f>'Data - CO2'!AA50</f>
        <v>54</v>
      </c>
      <c r="AF58" s="91">
        <f>'Data - CO2'!AB50</f>
        <v>54</v>
      </c>
      <c r="AG58" s="91">
        <f>'Data - CO2'!AC50</f>
        <v>54</v>
      </c>
      <c r="AH58" s="91">
        <f>'Data - CO2'!AD50</f>
        <v>54</v>
      </c>
      <c r="AI58" s="91">
        <f>'Data - CO2'!AE50</f>
        <v>54</v>
      </c>
      <c r="AJ58" s="91">
        <f>'Data - CO2'!AF50</f>
        <v>54</v>
      </c>
      <c r="AK58" s="91">
        <f>'Data - CO2'!AG50</f>
        <v>54</v>
      </c>
      <c r="AL58" s="91">
        <f>'Data - CO2'!AH50</f>
        <v>54</v>
      </c>
      <c r="AM58" s="91">
        <f>'Data - CO2'!AI50</f>
        <v>54</v>
      </c>
      <c r="AN58" s="91">
        <f>'Data - CO2'!AJ50</f>
        <v>54</v>
      </c>
      <c r="AO58" s="91">
        <f>'Data - CO2'!AK50</f>
        <v>54</v>
      </c>
      <c r="AP58" s="91">
        <f>'Data - CO2'!AL50</f>
        <v>54</v>
      </c>
      <c r="AQ58" s="91">
        <f>'Data - CO2'!AM50</f>
        <v>54</v>
      </c>
      <c r="AR58" s="91">
        <f>'Data - CO2'!AN50</f>
        <v>54</v>
      </c>
      <c r="AS58" s="91">
        <f>'Data - CO2'!AO50</f>
        <v>54</v>
      </c>
      <c r="AT58" s="91">
        <f>'Data - CO2'!AP50</f>
        <v>54</v>
      </c>
    </row>
    <row r="59" spans="1:46" x14ac:dyDescent="0.3">
      <c r="A59" s="3" t="s">
        <v>289</v>
      </c>
      <c r="B59" s="102">
        <f>Z59</f>
        <v>77</v>
      </c>
      <c r="C59" s="217"/>
      <c r="D59" s="217"/>
      <c r="E59" s="217"/>
      <c r="F59" s="102">
        <f>'Data - CO2'!B51</f>
        <v>0</v>
      </c>
      <c r="G59" s="102">
        <f>'Data - CO2'!C51</f>
        <v>3.85</v>
      </c>
      <c r="H59" s="102">
        <f>'Data - CO2'!D51</f>
        <v>7.7</v>
      </c>
      <c r="I59" s="102">
        <f>'Data - CO2'!E51</f>
        <v>11.55</v>
      </c>
      <c r="J59" s="102">
        <f>'Data - CO2'!F51</f>
        <v>15.4</v>
      </c>
      <c r="K59" s="102">
        <f>'Data - CO2'!G51</f>
        <v>19.25</v>
      </c>
      <c r="L59" s="102">
        <f>'Data - CO2'!H51</f>
        <v>23.1</v>
      </c>
      <c r="M59" s="102">
        <f>'Data - CO2'!I51</f>
        <v>26.950000000000003</v>
      </c>
      <c r="N59" s="102">
        <f>'Data - CO2'!J51</f>
        <v>30.800000000000004</v>
      </c>
      <c r="O59" s="102">
        <f>'Data - CO2'!K51</f>
        <v>34.650000000000006</v>
      </c>
      <c r="P59" s="102">
        <f>'Data - CO2'!L51</f>
        <v>38.500000000000007</v>
      </c>
      <c r="Q59" s="102">
        <f>'Data - CO2'!M51</f>
        <v>42.350000000000009</v>
      </c>
      <c r="R59" s="102">
        <f>'Data - CO2'!N51</f>
        <v>46.20000000000001</v>
      </c>
      <c r="S59" s="102">
        <f>'Data - CO2'!O51</f>
        <v>50.050000000000011</v>
      </c>
      <c r="T59" s="102">
        <f>'Data - CO2'!P51</f>
        <v>53.900000000000013</v>
      </c>
      <c r="U59" s="102">
        <f>'Data - CO2'!Q51</f>
        <v>57.750000000000014</v>
      </c>
      <c r="V59" s="102">
        <f>'Data - CO2'!R51</f>
        <v>61.600000000000016</v>
      </c>
      <c r="W59" s="102">
        <f>'Data - CO2'!S51</f>
        <v>65.450000000000017</v>
      </c>
      <c r="X59" s="102">
        <f>'Data - CO2'!T51</f>
        <v>69.300000000000011</v>
      </c>
      <c r="Y59" s="102">
        <f>'Data - CO2'!U51</f>
        <v>73.150000000000006</v>
      </c>
      <c r="Z59" s="102">
        <f>'Data - CO2'!V51</f>
        <v>77</v>
      </c>
      <c r="AA59" s="102">
        <f>'Data - CO2'!W51</f>
        <v>77</v>
      </c>
      <c r="AB59" s="102">
        <f>'Data - CO2'!X51</f>
        <v>77</v>
      </c>
      <c r="AC59" s="102">
        <f>'Data - CO2'!Y51</f>
        <v>77</v>
      </c>
      <c r="AD59" s="102">
        <f>'Data - CO2'!Z51</f>
        <v>77</v>
      </c>
      <c r="AE59" s="102">
        <f>'Data - CO2'!AA51</f>
        <v>77</v>
      </c>
      <c r="AF59" s="102">
        <f>'Data - CO2'!AB51</f>
        <v>77</v>
      </c>
      <c r="AG59" s="102">
        <f>'Data - CO2'!AC51</f>
        <v>77</v>
      </c>
      <c r="AH59" s="102">
        <f>'Data - CO2'!AD51</f>
        <v>77</v>
      </c>
      <c r="AI59" s="102">
        <f>'Data - CO2'!AE51</f>
        <v>77</v>
      </c>
      <c r="AJ59" s="102">
        <f>'Data - CO2'!AF51</f>
        <v>77</v>
      </c>
      <c r="AK59" s="102">
        <f>'Data - CO2'!AG51</f>
        <v>77</v>
      </c>
      <c r="AL59" s="102">
        <f>'Data - CO2'!AH51</f>
        <v>77</v>
      </c>
      <c r="AM59" s="102">
        <f>'Data - CO2'!AI51</f>
        <v>77</v>
      </c>
      <c r="AN59" s="102">
        <f>'Data - CO2'!AJ51</f>
        <v>77</v>
      </c>
      <c r="AO59" s="102">
        <f>'Data - CO2'!AK51</f>
        <v>77</v>
      </c>
      <c r="AP59" s="102">
        <f>'Data - CO2'!AL51</f>
        <v>77</v>
      </c>
      <c r="AQ59" s="102">
        <f>'Data - CO2'!AM51</f>
        <v>77</v>
      </c>
      <c r="AR59" s="102">
        <f>'Data - CO2'!AN51</f>
        <v>77</v>
      </c>
      <c r="AS59" s="102">
        <f>'Data - CO2'!AO51</f>
        <v>77</v>
      </c>
      <c r="AT59" s="102">
        <f>'Data - CO2'!AP51</f>
        <v>77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8B264-C247-4373-A29E-B47B10BD8473}">
  <sheetPr>
    <tabColor rgb="FFFF9999"/>
  </sheetPr>
  <dimension ref="A3:AP103"/>
  <sheetViews>
    <sheetView topLeftCell="A12" workbookViewId="0">
      <selection activeCell="G45" sqref="G45"/>
    </sheetView>
  </sheetViews>
  <sheetFormatPr defaultRowHeight="14.4" x14ac:dyDescent="0.3"/>
  <cols>
    <col min="1" max="1" width="32.33203125" customWidth="1"/>
    <col min="2" max="2" width="12.6640625" bestFit="1" customWidth="1"/>
  </cols>
  <sheetData>
    <row r="3" spans="1:42" ht="18" x14ac:dyDescent="0.35">
      <c r="A3" s="72" t="s">
        <v>226</v>
      </c>
    </row>
    <row r="4" spans="1:42" x14ac:dyDescent="0.3">
      <c r="A4" s="101" t="s">
        <v>77</v>
      </c>
      <c r="B4" s="19">
        <v>0</v>
      </c>
      <c r="C4" s="19">
        <v>5</v>
      </c>
      <c r="D4" s="19">
        <v>10</v>
      </c>
      <c r="E4" s="19">
        <v>15</v>
      </c>
      <c r="F4" s="19">
        <v>20</v>
      </c>
      <c r="G4" s="19">
        <v>25</v>
      </c>
      <c r="H4" s="19">
        <v>30</v>
      </c>
      <c r="I4" s="19">
        <v>35</v>
      </c>
      <c r="J4" s="19">
        <v>40</v>
      </c>
      <c r="K4" s="19">
        <v>45</v>
      </c>
      <c r="L4" s="19">
        <v>50</v>
      </c>
      <c r="M4" s="19">
        <v>55</v>
      </c>
      <c r="N4" s="19">
        <v>60</v>
      </c>
      <c r="O4" s="19">
        <v>65</v>
      </c>
      <c r="P4" s="19">
        <v>70</v>
      </c>
      <c r="Q4" s="19">
        <v>75</v>
      </c>
      <c r="R4" s="19">
        <v>80</v>
      </c>
      <c r="S4" s="19">
        <v>85</v>
      </c>
      <c r="T4" s="19">
        <v>90</v>
      </c>
      <c r="U4" s="19">
        <v>95</v>
      </c>
      <c r="V4" s="19">
        <v>100</v>
      </c>
      <c r="W4" s="19">
        <v>105</v>
      </c>
      <c r="X4" s="19">
        <v>110</v>
      </c>
      <c r="Y4" s="19">
        <v>115</v>
      </c>
      <c r="Z4" s="19">
        <v>120</v>
      </c>
      <c r="AA4" s="19">
        <v>125</v>
      </c>
      <c r="AB4" s="19">
        <v>130</v>
      </c>
      <c r="AC4" s="19">
        <v>135</v>
      </c>
      <c r="AD4" s="19">
        <v>140</v>
      </c>
      <c r="AE4" s="19">
        <v>145</v>
      </c>
      <c r="AF4" s="2">
        <v>150</v>
      </c>
      <c r="AG4" s="19">
        <v>155</v>
      </c>
      <c r="AH4" s="2">
        <v>160</v>
      </c>
      <c r="AI4" s="19">
        <v>165</v>
      </c>
      <c r="AJ4" s="2">
        <v>170</v>
      </c>
      <c r="AK4" s="19">
        <v>175</v>
      </c>
      <c r="AL4" s="2">
        <v>180</v>
      </c>
      <c r="AM4" s="19">
        <v>185</v>
      </c>
      <c r="AN4" s="2">
        <v>190</v>
      </c>
      <c r="AO4" s="19">
        <v>195</v>
      </c>
      <c r="AP4" s="2">
        <v>200</v>
      </c>
    </row>
    <row r="5" spans="1:42" x14ac:dyDescent="0.3">
      <c r="A5" t="s">
        <v>0</v>
      </c>
      <c r="B5" s="91">
        <f>Foryngelse!BF47</f>
        <v>0</v>
      </c>
      <c r="C5" s="91">
        <f>Foryngelse!BG47</f>
        <v>3.0599739333524663</v>
      </c>
      <c r="D5" s="91">
        <f>Foryngelse!BH47</f>
        <v>20.399826222349773</v>
      </c>
      <c r="E5" s="91">
        <f>Foryngelse!BI47</f>
        <v>50.999565555874426</v>
      </c>
      <c r="F5" s="91">
        <f>Foryngelse!BJ47</f>
        <v>101.99913111174885</v>
      </c>
      <c r="G5" s="91">
        <f>Foryngelse!BK47</f>
        <v>211.1162161809585</v>
      </c>
      <c r="H5" s="91">
        <f>Foryngelse!BL47</f>
        <v>318.39167446305555</v>
      </c>
      <c r="I5" s="91">
        <f>Foryngelse!BM47</f>
        <v>347.29061587725801</v>
      </c>
      <c r="J5" s="91">
        <f>Foryngelse!BN47</f>
        <v>377.31001320323458</v>
      </c>
      <c r="K5" s="91">
        <f>Foryngelse!BO47</f>
        <v>402.02869751382747</v>
      </c>
      <c r="L5" s="91">
        <f>Foryngelse!BP47</f>
        <v>432.59252732540062</v>
      </c>
      <c r="M5" s="91">
        <f>Foryngelse!BQ47</f>
        <v>463.27285240069813</v>
      </c>
      <c r="N5" s="91">
        <f>Foryngelse!BR47</f>
        <v>494.24036990289244</v>
      </c>
      <c r="O5" s="91">
        <f>Foryngelse!BS47</f>
        <v>519.32599993028316</v>
      </c>
      <c r="P5" s="91">
        <f>Foryngelse!BT47</f>
        <v>546.15462820417065</v>
      </c>
      <c r="Q5" s="91">
        <f>Foryngelse!BU47</f>
        <v>577.07956690185586</v>
      </c>
      <c r="R5" s="91">
        <f>Foryngelse!BV47</f>
        <v>599.41175232081775</v>
      </c>
      <c r="S5" s="91">
        <f>Foryngelse!BW47</f>
        <v>623.27662322785932</v>
      </c>
      <c r="T5" s="91">
        <f>Foryngelse!BX47</f>
        <v>633.94423424335332</v>
      </c>
      <c r="U5" s="91">
        <f>Foryngelse!BY47</f>
        <v>644.25776200485802</v>
      </c>
      <c r="V5" s="91">
        <f>Foryngelse!BZ47</f>
        <v>658.13083980554632</v>
      </c>
      <c r="W5" s="91">
        <f>Foryngelse!CA47</f>
        <v>670.61074524750109</v>
      </c>
      <c r="X5" s="91">
        <f>Foryngelse!CB47</f>
        <v>679.99485044579308</v>
      </c>
      <c r="Y5" s="91">
        <f>Foryngelse!CC47</f>
        <v>688.75624705621613</v>
      </c>
      <c r="Z5" s="91">
        <f>Foryngelse!CD47</f>
        <v>699.39260954394115</v>
      </c>
      <c r="AA5" s="91">
        <f>Foryngelse!CE47</f>
        <v>3.0599739333524663</v>
      </c>
      <c r="AB5" s="91">
        <f>Foryngelse!CF47</f>
        <v>20.399826222349773</v>
      </c>
      <c r="AC5" s="91">
        <f>Foryngelse!CG47</f>
        <v>50.999565555874426</v>
      </c>
      <c r="AD5" s="91">
        <f>Foryngelse!CH47</f>
        <v>101.99913111174885</v>
      </c>
      <c r="AE5" s="91">
        <f>Foryngelse!CI47</f>
        <v>211.1162161809585</v>
      </c>
      <c r="AF5" s="91">
        <f>Foryngelse!CJ47</f>
        <v>318.39167446305555</v>
      </c>
      <c r="AG5" s="91">
        <f>Foryngelse!CK47</f>
        <v>347.29061587725801</v>
      </c>
      <c r="AH5" s="91">
        <f>Foryngelse!CL47</f>
        <v>377.31001320323458</v>
      </c>
      <c r="AI5" s="91">
        <f>Foryngelse!CM47</f>
        <v>402.02869751382747</v>
      </c>
      <c r="AJ5" s="91">
        <f>Foryngelse!CN47</f>
        <v>432.59252732540062</v>
      </c>
      <c r="AK5" s="91">
        <f>Foryngelse!CO47</f>
        <v>463.27285240069813</v>
      </c>
      <c r="AL5" s="91">
        <f>Foryngelse!CP47</f>
        <v>494.24036990289244</v>
      </c>
      <c r="AM5" s="91">
        <f>Foryngelse!CQ47</f>
        <v>519.32599993028316</v>
      </c>
      <c r="AN5" s="91">
        <f>Foryngelse!CR47</f>
        <v>546.15462820417065</v>
      </c>
      <c r="AO5" s="91">
        <f>Foryngelse!CS47</f>
        <v>577.07956690185586</v>
      </c>
      <c r="AP5" s="91">
        <f>Foryngelse!CT47</f>
        <v>599.41175232081775</v>
      </c>
    </row>
    <row r="6" spans="1:42" x14ac:dyDescent="0.3">
      <c r="A6" t="s">
        <v>274</v>
      </c>
      <c r="B6" s="91">
        <f>Foryngelse!BF94</f>
        <v>0</v>
      </c>
      <c r="C6" s="91">
        <f>Foryngelse!BG94</f>
        <v>1.7417998601780929</v>
      </c>
      <c r="D6" s="91">
        <f>Foryngelse!BH94</f>
        <v>11.611999067853953</v>
      </c>
      <c r="E6" s="91">
        <f>Foryngelse!BI94</f>
        <v>29.029997669634877</v>
      </c>
      <c r="F6" s="91">
        <f>Foryngelse!BJ94</f>
        <v>58.059995339269754</v>
      </c>
      <c r="G6" s="91">
        <f>Foryngelse!BK94</f>
        <v>133.41147264730571</v>
      </c>
      <c r="H6" s="91">
        <f>Foryngelse!BL94</f>
        <v>223.4784310122694</v>
      </c>
      <c r="I6" s="91">
        <f>Foryngelse!BM94</f>
        <v>282.16752801051587</v>
      </c>
      <c r="J6" s="91">
        <f>Foryngelse!BN94</f>
        <v>310.13870190871097</v>
      </c>
      <c r="K6" s="91">
        <f>Foryngelse!BO94</f>
        <v>332.31047694613943</v>
      </c>
      <c r="L6" s="91">
        <f>Foryngelse!BP94</f>
        <v>364.07885943378926</v>
      </c>
      <c r="M6" s="91">
        <f>Foryngelse!BQ94</f>
        <v>391.60919003192015</v>
      </c>
      <c r="N6" s="91">
        <f>Foryngelse!BR94</f>
        <v>419.17397027515568</v>
      </c>
      <c r="O6" s="91">
        <f>Foryngelse!BS94</f>
        <v>445.81696722884988</v>
      </c>
      <c r="P6" s="91">
        <f>Foryngelse!BT94</f>
        <v>470.09963468576598</v>
      </c>
      <c r="Q6" s="91">
        <f>Foryngelse!BU94</f>
        <v>497.76269682810852</v>
      </c>
      <c r="R6" s="91">
        <f>Foryngelse!BV94</f>
        <v>520.88758918020528</v>
      </c>
      <c r="S6" s="91">
        <f>Foryngelse!BW94</f>
        <v>543.11268816243478</v>
      </c>
      <c r="T6" s="91">
        <f>Foryngelse!BX94</f>
        <v>555.56717443489026</v>
      </c>
      <c r="U6" s="91">
        <f>Foryngelse!BY94</f>
        <v>565.16695943714853</v>
      </c>
      <c r="V6" s="91">
        <f>Foryngelse!BZ94</f>
        <v>577.62197301783249</v>
      </c>
      <c r="W6" s="91">
        <f>Foryngelse!CA94</f>
        <v>586.76028728720974</v>
      </c>
      <c r="X6" s="91">
        <f>Foryngelse!CB94</f>
        <v>597.65592439676686</v>
      </c>
      <c r="Y6" s="91">
        <f>Foryngelse!CC94</f>
        <v>607.8993976867954</v>
      </c>
      <c r="Z6" s="91">
        <f>Foryngelse!CD94</f>
        <v>620.39228403263837</v>
      </c>
      <c r="AA6" s="91">
        <f>Foryngelse!CE94</f>
        <v>625.38307174515933</v>
      </c>
      <c r="AB6" s="91">
        <f>Foryngelse!CF94</f>
        <v>638.16237943884403</v>
      </c>
      <c r="AC6" s="91">
        <f>Foryngelse!CG94</f>
        <v>1.7417998601780929</v>
      </c>
      <c r="AD6" s="91">
        <f>Foryngelse!CH94</f>
        <v>11.611999067853953</v>
      </c>
      <c r="AE6" s="91">
        <f>Foryngelse!CI94</f>
        <v>29.029997669634877</v>
      </c>
      <c r="AF6" s="91">
        <f>Foryngelse!CJ94</f>
        <v>58.059995339269754</v>
      </c>
      <c r="AG6" s="91">
        <f>Foryngelse!CK94</f>
        <v>133.41147264730571</v>
      </c>
      <c r="AH6" s="91">
        <f>Foryngelse!CL94</f>
        <v>223.4784310122694</v>
      </c>
      <c r="AI6" s="91">
        <f>Foryngelse!CM94</f>
        <v>282.16752801051587</v>
      </c>
      <c r="AJ6" s="91">
        <f>Foryngelse!CN94</f>
        <v>310.13870190871097</v>
      </c>
      <c r="AK6" s="91">
        <f>Foryngelse!CO94</f>
        <v>332.31047694613943</v>
      </c>
      <c r="AL6" s="91">
        <f>Foryngelse!CP94</f>
        <v>364.07885943378926</v>
      </c>
      <c r="AM6" s="91">
        <f>Foryngelse!CQ94</f>
        <v>391.60919003192015</v>
      </c>
      <c r="AN6" s="91">
        <f>Foryngelse!CR94</f>
        <v>419.17397027515568</v>
      </c>
      <c r="AO6" s="91">
        <f>Foryngelse!CS94</f>
        <v>445.81696722884988</v>
      </c>
      <c r="AP6" s="91">
        <f>Foryngelse!CT94</f>
        <v>470.09963468576598</v>
      </c>
    </row>
    <row r="7" spans="1:42" x14ac:dyDescent="0.3">
      <c r="A7" t="s">
        <v>218</v>
      </c>
      <c r="B7" s="91">
        <f>Foryngelse!BF141</f>
        <v>0</v>
      </c>
      <c r="C7" s="91">
        <f>Foryngelse!BG141</f>
        <v>0.87965870673630364</v>
      </c>
      <c r="D7" s="91">
        <f>Foryngelse!BH141</f>
        <v>5.8643913782420256</v>
      </c>
      <c r="E7" s="91">
        <f>Foryngelse!BI141</f>
        <v>14.66097844560506</v>
      </c>
      <c r="F7" s="91">
        <f>Foryngelse!BJ141</f>
        <v>29.321956891210121</v>
      </c>
      <c r="G7" s="91">
        <f>Foryngelse!BK141</f>
        <v>76.553223584465044</v>
      </c>
      <c r="H7" s="91">
        <f>Foryngelse!BL141</f>
        <v>145.37001654380151</v>
      </c>
      <c r="I7" s="91">
        <f>Foryngelse!BM141</f>
        <v>214.35669474911046</v>
      </c>
      <c r="J7" s="91">
        <f>Foryngelse!BN141</f>
        <v>240.64716713460732</v>
      </c>
      <c r="K7" s="91">
        <f>Foryngelse!BO141</f>
        <v>265.99656932298723</v>
      </c>
      <c r="L7" s="91">
        <f>Foryngelse!BP141</f>
        <v>294.28221493763704</v>
      </c>
      <c r="M7" s="91">
        <f>Foryngelse!BQ141</f>
        <v>322.7054760267547</v>
      </c>
      <c r="N7" s="91">
        <f>Foryngelse!BR141</f>
        <v>351.61111148199581</v>
      </c>
      <c r="O7" s="91">
        <f>Foryngelse!BS141</f>
        <v>380.09073861733435</v>
      </c>
      <c r="P7" s="91">
        <f>Foryngelse!BT141</f>
        <v>407.0847775770377</v>
      </c>
      <c r="Q7" s="91">
        <f>Foryngelse!BU141</f>
        <v>433.71658390022048</v>
      </c>
      <c r="R7" s="91">
        <f>Foryngelse!BV141</f>
        <v>460.17186122525322</v>
      </c>
      <c r="S7" s="91">
        <f>Foryngelse!BW141</f>
        <v>480.05225938057947</v>
      </c>
      <c r="T7" s="91">
        <f>Foryngelse!BX141</f>
        <v>491.69396755882781</v>
      </c>
      <c r="U7" s="91">
        <f>Foryngelse!BY141</f>
        <v>504.10443753484554</v>
      </c>
      <c r="V7" s="91">
        <f>Foryngelse!BZ141</f>
        <v>514.82693776944336</v>
      </c>
      <c r="W7" s="91">
        <f>Foryngelse!CA141</f>
        <v>526.89642051256601</v>
      </c>
      <c r="X7" s="91">
        <f>Foryngelse!CB141</f>
        <v>536.93290546937862</v>
      </c>
      <c r="Y7" s="91">
        <f>Foryngelse!CC141</f>
        <v>546.64256039676434</v>
      </c>
      <c r="Z7" s="91">
        <f>Foryngelse!CD141</f>
        <v>556.44446581672844</v>
      </c>
      <c r="AA7" s="91">
        <f>Foryngelse!CE141</f>
        <v>566.08286444833379</v>
      </c>
      <c r="AB7" s="91">
        <f>Foryngelse!CF141</f>
        <v>572.55193794144213</v>
      </c>
      <c r="AC7" s="91">
        <f>Foryngelse!CG141</f>
        <v>582.54870287147071</v>
      </c>
      <c r="AD7" s="91">
        <f>Foryngelse!CH141</f>
        <v>591.0263145286383</v>
      </c>
      <c r="AE7" s="91">
        <f>Foryngelse!CI141</f>
        <v>0.87965870673630364</v>
      </c>
      <c r="AF7" s="91">
        <f>Foryngelse!CJ141</f>
        <v>5.8643913782420256</v>
      </c>
      <c r="AG7" s="91">
        <f>Foryngelse!CK141</f>
        <v>14.66097844560506</v>
      </c>
      <c r="AH7" s="91">
        <f>Foryngelse!CL141</f>
        <v>29.321956891210121</v>
      </c>
      <c r="AI7" s="91">
        <f>Foryngelse!CM141</f>
        <v>76.553223584465044</v>
      </c>
      <c r="AJ7" s="91">
        <f>Foryngelse!CN141</f>
        <v>145.37001654380151</v>
      </c>
      <c r="AK7" s="91">
        <f>Foryngelse!CO141</f>
        <v>214.35669474911046</v>
      </c>
      <c r="AL7" s="91">
        <f>Foryngelse!CP141</f>
        <v>240.64716713460732</v>
      </c>
      <c r="AM7" s="91">
        <f>Foryngelse!CQ141</f>
        <v>265.99656932298723</v>
      </c>
      <c r="AN7" s="91">
        <f>Foryngelse!CR141</f>
        <v>294.28221493763704</v>
      </c>
      <c r="AO7" s="91">
        <f>Foryngelse!CS141</f>
        <v>322.7054760267547</v>
      </c>
      <c r="AP7" s="91">
        <f>Foryngelse!CT141</f>
        <v>351.61111148199581</v>
      </c>
    </row>
    <row r="8" spans="1:42" x14ac:dyDescent="0.3">
      <c r="A8" t="s">
        <v>304</v>
      </c>
      <c r="B8" s="91">
        <f>Foryngelse!BF188</f>
        <v>0</v>
      </c>
      <c r="C8" s="91">
        <f>Foryngelse!BG188</f>
        <v>0.36559462937448212</v>
      </c>
      <c r="D8" s="91">
        <f>Foryngelse!BH188</f>
        <v>2.4372975291632142</v>
      </c>
      <c r="E8" s="91">
        <f>Foryngelse!BI188</f>
        <v>6.0932438229080361</v>
      </c>
      <c r="F8" s="91">
        <f>Foryngelse!BJ188</f>
        <v>12.186487645816072</v>
      </c>
      <c r="G8" s="91">
        <f>Foryngelse!BK188</f>
        <v>35.473489072266787</v>
      </c>
      <c r="H8" s="91">
        <f>Foryngelse!BL188</f>
        <v>75.972134083264535</v>
      </c>
      <c r="I8" s="91">
        <f>Foryngelse!BM188</f>
        <v>127.62277172062744</v>
      </c>
      <c r="J8" s="91">
        <f>Foryngelse!BN188</f>
        <v>175.09143020655844</v>
      </c>
      <c r="K8" s="91">
        <f>Foryngelse!BO188</f>
        <v>195.6522746646589</v>
      </c>
      <c r="L8" s="91">
        <f>Foryngelse!BP188</f>
        <v>221.04691892304089</v>
      </c>
      <c r="M8" s="91">
        <f>Foryngelse!BQ188</f>
        <v>248.2377926520293</v>
      </c>
      <c r="N8" s="91">
        <f>Foryngelse!BR188</f>
        <v>274.48800865585611</v>
      </c>
      <c r="O8" s="91">
        <f>Foryngelse!BS188</f>
        <v>299.28134789113801</v>
      </c>
      <c r="P8" s="91">
        <f>Foryngelse!BT188</f>
        <v>323.9213289557689</v>
      </c>
      <c r="Q8" s="91">
        <f>Foryngelse!BU188</f>
        <v>349.36798684138938</v>
      </c>
      <c r="R8" s="91">
        <f>Foryngelse!BV188</f>
        <v>375.28601307024991</v>
      </c>
      <c r="S8" s="91">
        <f>Foryngelse!BW188</f>
        <v>395.11757636822557</v>
      </c>
      <c r="T8" s="91">
        <f>Foryngelse!BX188</f>
        <v>407.75740115670499</v>
      </c>
      <c r="U8" s="91">
        <f>Foryngelse!BY188</f>
        <v>420.79373885598312</v>
      </c>
      <c r="V8" s="91">
        <f>Foryngelse!BZ188</f>
        <v>428.8809706367968</v>
      </c>
      <c r="W8" s="91">
        <f>Foryngelse!CA188</f>
        <v>438.76128592842866</v>
      </c>
      <c r="X8" s="91">
        <f>Foryngelse!CB188</f>
        <v>450.14838646833095</v>
      </c>
      <c r="Y8" s="91">
        <f>Foryngelse!CC188</f>
        <v>461.28525756467536</v>
      </c>
      <c r="Z8" s="91">
        <f>Foryngelse!CD188</f>
        <v>469.55600802614236</v>
      </c>
      <c r="AA8" s="91">
        <f>Foryngelse!CE188</f>
        <v>475.95299126900352</v>
      </c>
      <c r="AB8" s="91">
        <f>Foryngelse!CF188</f>
        <v>485.50797028289333</v>
      </c>
      <c r="AC8" s="91">
        <f>Foryngelse!CG188</f>
        <v>494.94761358742568</v>
      </c>
      <c r="AD8" s="91">
        <f>Foryngelse!CH188</f>
        <v>500.67536284758228</v>
      </c>
      <c r="AE8" s="91">
        <f>Foryngelse!CI188</f>
        <v>0.36559462937448212</v>
      </c>
      <c r="AF8" s="91">
        <f>Foryngelse!CJ188</f>
        <v>2.4372975291632142</v>
      </c>
      <c r="AG8" s="91">
        <f>Foryngelse!CK188</f>
        <v>6.0932438229080361</v>
      </c>
      <c r="AH8" s="91">
        <f>Foryngelse!CL188</f>
        <v>12.186487645816072</v>
      </c>
      <c r="AI8" s="91">
        <f>Foryngelse!CM188</f>
        <v>35.473489072266787</v>
      </c>
      <c r="AJ8" s="91">
        <f>Foryngelse!CN188</f>
        <v>75.972134083264535</v>
      </c>
      <c r="AK8" s="91">
        <f>Foryngelse!CO188</f>
        <v>127.62277172062744</v>
      </c>
      <c r="AL8" s="91">
        <f>Foryngelse!CP188</f>
        <v>175.09143020655844</v>
      </c>
      <c r="AM8" s="91">
        <f>Foryngelse!CQ188</f>
        <v>195.6522746646589</v>
      </c>
      <c r="AN8" s="91">
        <f>Foryngelse!CR188</f>
        <v>221.04691892304089</v>
      </c>
      <c r="AO8" s="91">
        <f>Foryngelse!CS188</f>
        <v>248.2377926520293</v>
      </c>
      <c r="AP8" s="91">
        <f>Foryngelse!CT188</f>
        <v>274.48800865585611</v>
      </c>
    </row>
    <row r="9" spans="1:42" x14ac:dyDescent="0.3">
      <c r="A9" t="s">
        <v>93</v>
      </c>
      <c r="B9" s="91">
        <f>Foryngelse!BF235</f>
        <v>0</v>
      </c>
      <c r="C9" s="91">
        <f>Foryngelse!BG235</f>
        <v>3.6689973226589934</v>
      </c>
      <c r="D9" s="91">
        <f>Foryngelse!BH235</f>
        <v>24.459982151059961</v>
      </c>
      <c r="E9" s="91">
        <f>Foryngelse!BI235</f>
        <v>61.149955377649903</v>
      </c>
      <c r="F9" s="91">
        <f>Foryngelse!BJ235</f>
        <v>122.29991075529981</v>
      </c>
      <c r="G9" s="91">
        <f>Foryngelse!BK235</f>
        <v>136.17696308480743</v>
      </c>
      <c r="H9" s="91">
        <f>Foryngelse!BL235</f>
        <v>147.69646148112446</v>
      </c>
      <c r="I9" s="91">
        <f>Foryngelse!BM235</f>
        <v>156.88756327446328</v>
      </c>
      <c r="J9" s="91">
        <f>Foryngelse!BN235</f>
        <v>167.31288755969055</v>
      </c>
      <c r="K9" s="91">
        <f>Foryngelse!BO235</f>
        <v>175.13755607456272</v>
      </c>
      <c r="L9" s="91">
        <f>Foryngelse!BP235</f>
        <v>183.03532437325393</v>
      </c>
      <c r="M9" s="91">
        <f>Foryngelse!BQ235</f>
        <v>189.07228951641707</v>
      </c>
      <c r="N9" s="91">
        <f>Foryngelse!BR235</f>
        <v>195.40159138403874</v>
      </c>
      <c r="O9" s="91">
        <f>Foryngelse!BS235</f>
        <v>204.97066629061987</v>
      </c>
      <c r="P9" s="91">
        <f>Foryngelse!BT235</f>
        <v>223.33982129712408</v>
      </c>
      <c r="Q9" s="91">
        <f>Foryngelse!BU235</f>
        <v>239.4735869240701</v>
      </c>
      <c r="R9" s="91">
        <f>Foryngelse!BV235</f>
        <v>258.60190739187158</v>
      </c>
      <c r="S9" s="91">
        <f>Foryngelse!BW235</f>
        <v>277.12796117213907</v>
      </c>
      <c r="T9" s="91">
        <f>Foryngelse!BX235</f>
        <v>294.58722868070709</v>
      </c>
      <c r="U9" s="91">
        <f>Foryngelse!BY235</f>
        <v>312.65423696711179</v>
      </c>
      <c r="V9" s="91">
        <f>Foryngelse!BZ235</f>
        <v>331.17889438011224</v>
      </c>
      <c r="W9" s="91">
        <f>Foryngelse!CA235</f>
        <v>343.60566259103132</v>
      </c>
      <c r="X9" s="91">
        <f>Foryngelse!CB235</f>
        <v>348.3330256530391</v>
      </c>
      <c r="Y9" s="91">
        <f>Foryngelse!CC235</f>
        <v>353.67733895265366</v>
      </c>
      <c r="Z9" s="91">
        <f>Foryngelse!CD235</f>
        <v>360.42443370070436</v>
      </c>
      <c r="AA9" s="91">
        <f>Foryngelse!CE235</f>
        <v>363.48555095840169</v>
      </c>
      <c r="AB9" s="91">
        <f>Foryngelse!CF235</f>
        <v>369.38609327641967</v>
      </c>
      <c r="AC9" s="91">
        <f>Foryngelse!CG235</f>
        <v>378.21347000930996</v>
      </c>
      <c r="AD9" s="91">
        <f>Foryngelse!CH235</f>
        <v>384.20979608638612</v>
      </c>
      <c r="AE9" s="91">
        <f>Foryngelse!CI235</f>
        <v>3.6689973226589934</v>
      </c>
      <c r="AF9" s="91">
        <f>Foryngelse!CJ235</f>
        <v>24.459982151059961</v>
      </c>
      <c r="AG9" s="91">
        <f>Foryngelse!CK235</f>
        <v>61.149955377649903</v>
      </c>
      <c r="AH9" s="91">
        <f>Foryngelse!CL235</f>
        <v>122.29991075529981</v>
      </c>
      <c r="AI9" s="91">
        <f>Foryngelse!CM235</f>
        <v>136.17696308480743</v>
      </c>
      <c r="AJ9" s="91">
        <f>Foryngelse!CN235</f>
        <v>147.69646148112446</v>
      </c>
      <c r="AK9" s="91">
        <f>Foryngelse!CO235</f>
        <v>156.88756327446328</v>
      </c>
      <c r="AL9" s="91">
        <f>Foryngelse!CP235</f>
        <v>167.31288755969055</v>
      </c>
      <c r="AM9" s="91">
        <f>Foryngelse!CQ235</f>
        <v>175.13755607456272</v>
      </c>
      <c r="AN9" s="91">
        <f>Foryngelse!CR235</f>
        <v>183.03532437325393</v>
      </c>
      <c r="AO9" s="91">
        <f>Foryngelse!CS235</f>
        <v>189.07228951641707</v>
      </c>
      <c r="AP9" s="91">
        <f>Foryngelse!CT235</f>
        <v>195.40159138403874</v>
      </c>
    </row>
    <row r="10" spans="1:42" x14ac:dyDescent="0.3">
      <c r="A10" t="s">
        <v>272</v>
      </c>
      <c r="B10" s="91">
        <f>Foryngelse!BF282</f>
        <v>0</v>
      </c>
      <c r="C10" s="91">
        <f>Foryngelse!BG282</f>
        <v>2.0526134548132937</v>
      </c>
      <c r="D10" s="91">
        <f>Foryngelse!BH282</f>
        <v>13.684089698755294</v>
      </c>
      <c r="E10" s="91">
        <f>Foryngelse!BI282</f>
        <v>34.210224246888231</v>
      </c>
      <c r="F10" s="91">
        <f>Foryngelse!BJ282</f>
        <v>68.420448493776462</v>
      </c>
      <c r="G10" s="91">
        <f>Foryngelse!BK282</f>
        <v>115.02147143553063</v>
      </c>
      <c r="H10" s="91">
        <f>Foryngelse!BL282</f>
        <v>129.25974034178279</v>
      </c>
      <c r="I10" s="91">
        <f>Foryngelse!BM282</f>
        <v>138.37877484598906</v>
      </c>
      <c r="J10" s="91">
        <f>Foryngelse!BN282</f>
        <v>148.95830860377683</v>
      </c>
      <c r="K10" s="91">
        <f>Foryngelse!BO282</f>
        <v>156.20211513091587</v>
      </c>
      <c r="L10" s="91">
        <f>Foryngelse!BP282</f>
        <v>165.19814122106951</v>
      </c>
      <c r="M10" s="91">
        <f>Foryngelse!BQ282</f>
        <v>172.80486612677456</v>
      </c>
      <c r="N10" s="91">
        <f>Foryngelse!BR282</f>
        <v>184.35880963846424</v>
      </c>
      <c r="O10" s="91">
        <f>Foryngelse!BS282</f>
        <v>197.22595577681008</v>
      </c>
      <c r="P10" s="91">
        <f>Foryngelse!BT282</f>
        <v>208.04762096237843</v>
      </c>
      <c r="Q10" s="91">
        <f>Foryngelse!BU282</f>
        <v>220.60528513341805</v>
      </c>
      <c r="R10" s="91">
        <f>Foryngelse!BV282</f>
        <v>231.89272309819506</v>
      </c>
      <c r="S10" s="91">
        <f>Foryngelse!BW282</f>
        <v>243.73252698735132</v>
      </c>
      <c r="T10" s="91">
        <f>Foryngelse!BX282</f>
        <v>255.91234671830631</v>
      </c>
      <c r="U10" s="91">
        <f>Foryngelse!BY282</f>
        <v>268.09045819661634</v>
      </c>
      <c r="V10" s="91">
        <f>Foryngelse!BZ282</f>
        <v>279.25554149175508</v>
      </c>
      <c r="W10" s="91">
        <f>Foryngelse!CA282</f>
        <v>291.77701332513988</v>
      </c>
      <c r="X10" s="91">
        <f>Foryngelse!CB282</f>
        <v>304.211602273952</v>
      </c>
      <c r="Y10" s="91">
        <f>Foryngelse!CC282</f>
        <v>316.84710253480819</v>
      </c>
      <c r="Z10" s="91">
        <f>Foryngelse!CD282</f>
        <v>328.86012493644665</v>
      </c>
      <c r="AA10" s="91">
        <f>Foryngelse!CE282</f>
        <v>339.53567196647185</v>
      </c>
      <c r="AB10" s="91">
        <f>Foryngelse!CF282</f>
        <v>340.36447303801197</v>
      </c>
      <c r="AC10" s="91">
        <f>Foryngelse!CG282</f>
        <v>345.46395831691558</v>
      </c>
      <c r="AD10" s="91">
        <f>Foryngelse!CH282</f>
        <v>347.02101107350461</v>
      </c>
      <c r="AE10" s="91">
        <f>Foryngelse!CI282</f>
        <v>350.25467565331337</v>
      </c>
      <c r="AF10" s="91">
        <f>Foryngelse!CJ282</f>
        <v>356.46489627605558</v>
      </c>
      <c r="AG10" s="91">
        <f>Foryngelse!CK282</f>
        <v>2.0526134548132937</v>
      </c>
      <c r="AH10" s="91">
        <f>Foryngelse!CL282</f>
        <v>13.684089698755294</v>
      </c>
      <c r="AI10" s="91">
        <f>Foryngelse!CM282</f>
        <v>34.210224246888231</v>
      </c>
      <c r="AJ10" s="91">
        <f>Foryngelse!CN282</f>
        <v>68.420448493776462</v>
      </c>
      <c r="AK10" s="91">
        <f>Foryngelse!CO282</f>
        <v>115.02147143553063</v>
      </c>
      <c r="AL10" s="91">
        <f>Foryngelse!CP282</f>
        <v>129.25974034178279</v>
      </c>
      <c r="AM10" s="91">
        <f>Foryngelse!CQ282</f>
        <v>138.37877484598906</v>
      </c>
      <c r="AN10" s="91">
        <f>Foryngelse!CR282</f>
        <v>148.95830860377683</v>
      </c>
      <c r="AO10" s="91">
        <f>Foryngelse!CS282</f>
        <v>156.20211513091587</v>
      </c>
      <c r="AP10" s="91">
        <f>Foryngelse!CT282</f>
        <v>165.19814122106951</v>
      </c>
    </row>
    <row r="11" spans="1:42" x14ac:dyDescent="0.3">
      <c r="A11" t="s">
        <v>227</v>
      </c>
      <c r="B11" s="91">
        <f>Foryngelse!BF329</f>
        <v>0</v>
      </c>
      <c r="C11" s="91">
        <f>Foryngelse!BG329</f>
        <v>0.92999894465622768</v>
      </c>
      <c r="D11" s="91">
        <f>Foryngelse!BH329</f>
        <v>6.1999929643748501</v>
      </c>
      <c r="E11" s="91">
        <f>Foryngelse!BI329</f>
        <v>15.499982410937129</v>
      </c>
      <c r="F11" s="91">
        <f>Foryngelse!BJ329</f>
        <v>30.999964821874258</v>
      </c>
      <c r="G11" s="91">
        <f>Foryngelse!BK329</f>
        <v>67.5042593554262</v>
      </c>
      <c r="H11" s="91">
        <f>Foryngelse!BL329</f>
        <v>105.80412294497063</v>
      </c>
      <c r="I11" s="91">
        <f>Foryngelse!BM329</f>
        <v>116.00348347970733</v>
      </c>
      <c r="J11" s="91">
        <f>Foryngelse!BN329</f>
        <v>127.2952475876052</v>
      </c>
      <c r="K11" s="91">
        <f>Foryngelse!BO329</f>
        <v>137.18900435500996</v>
      </c>
      <c r="L11" s="91">
        <f>Foryngelse!BP329</f>
        <v>145.3227712607451</v>
      </c>
      <c r="M11" s="91">
        <f>Foryngelse!BQ329</f>
        <v>153.54018341797081</v>
      </c>
      <c r="N11" s="91">
        <f>Foryngelse!BR329</f>
        <v>166.47006464001322</v>
      </c>
      <c r="O11" s="91">
        <f>Foryngelse!BS329</f>
        <v>180.67943159787484</v>
      </c>
      <c r="P11" s="91">
        <f>Foryngelse!BT329</f>
        <v>193.47024116427585</v>
      </c>
      <c r="Q11" s="91">
        <f>Foryngelse!BU329</f>
        <v>207.97056189041831</v>
      </c>
      <c r="R11" s="91">
        <f>Foryngelse!BV329</f>
        <v>220.42028289796187</v>
      </c>
      <c r="S11" s="91">
        <f>Foryngelse!BW329</f>
        <v>234.8760910208446</v>
      </c>
      <c r="T11" s="91">
        <f>Foryngelse!BX329</f>
        <v>249.16100550005865</v>
      </c>
      <c r="U11" s="91">
        <f>Foryngelse!BY329</f>
        <v>262.40940030387486</v>
      </c>
      <c r="V11" s="91">
        <f>Foryngelse!BZ329</f>
        <v>275.27702614094869</v>
      </c>
      <c r="W11" s="91">
        <f>Foryngelse!CA329</f>
        <v>285.86810594888749</v>
      </c>
      <c r="X11" s="91">
        <f>Foryngelse!CB329</f>
        <v>289.82307476468389</v>
      </c>
      <c r="Y11" s="91">
        <f>Foryngelse!CC329</f>
        <v>294.81922788137143</v>
      </c>
      <c r="Z11" s="91">
        <f>Foryngelse!CD329</f>
        <v>298.96807779196092</v>
      </c>
      <c r="AA11" s="91">
        <f>Foryngelse!CE329</f>
        <v>303.16412767573399</v>
      </c>
      <c r="AB11" s="91">
        <f>Foryngelse!CF329</f>
        <v>307.51376921870047</v>
      </c>
      <c r="AC11" s="91">
        <f>Foryngelse!CG329</f>
        <v>310.14048560450124</v>
      </c>
      <c r="AD11" s="91">
        <f>Foryngelse!CH329</f>
        <v>313.7625115467041</v>
      </c>
      <c r="AE11" s="91">
        <f>Foryngelse!CI329</f>
        <v>318.93334698786896</v>
      </c>
      <c r="AF11" s="91">
        <f>Foryngelse!CJ329</f>
        <v>321.90196454168984</v>
      </c>
      <c r="AG11" s="91">
        <f>Foryngelse!CK329</f>
        <v>0.92999894465622768</v>
      </c>
      <c r="AH11" s="91">
        <f>Foryngelse!CL329</f>
        <v>6.1999929643748501</v>
      </c>
      <c r="AI11" s="91">
        <f>Foryngelse!CM329</f>
        <v>15.499982410937129</v>
      </c>
      <c r="AJ11" s="91">
        <f>Foryngelse!CN329</f>
        <v>30.999964821874258</v>
      </c>
      <c r="AK11" s="91">
        <f>Foryngelse!CO329</f>
        <v>67.5042593554262</v>
      </c>
      <c r="AL11" s="91">
        <f>Foryngelse!CP329</f>
        <v>105.80412294497063</v>
      </c>
      <c r="AM11" s="91">
        <f>Foryngelse!CQ329</f>
        <v>116.00348347970733</v>
      </c>
      <c r="AN11" s="91">
        <f>Foryngelse!CR329</f>
        <v>127.2952475876052</v>
      </c>
      <c r="AO11" s="91">
        <f>Foryngelse!CS329</f>
        <v>137.18900435500996</v>
      </c>
      <c r="AP11" s="91">
        <f>Foryngelse!CT329</f>
        <v>145.3227712607451</v>
      </c>
    </row>
    <row r="12" spans="1:42" x14ac:dyDescent="0.3">
      <c r="A12" t="s">
        <v>306</v>
      </c>
      <c r="B12" s="91">
        <f>Foryngelse!BF376</f>
        <v>0</v>
      </c>
      <c r="C12" s="91">
        <f>Foryngelse!BG376</f>
        <v>0.26309051863775373</v>
      </c>
      <c r="D12" s="91">
        <f>Foryngelse!BH376</f>
        <v>1.7539367909183585</v>
      </c>
      <c r="E12" s="91">
        <f>Foryngelse!BI376</f>
        <v>4.3848419772958955</v>
      </c>
      <c r="F12" s="91">
        <f>Foryngelse!BJ376</f>
        <v>8.7696839545917911</v>
      </c>
      <c r="G12" s="91">
        <f>Foryngelse!BK376</f>
        <v>21.339930486092882</v>
      </c>
      <c r="H12" s="91">
        <f>Foryngelse!BL376</f>
        <v>46.388238267698966</v>
      </c>
      <c r="I12" s="91">
        <f>Foryngelse!BM376</f>
        <v>79.072769001761102</v>
      </c>
      <c r="J12" s="91">
        <f>Foryngelse!BN376</f>
        <v>101.98072410753926</v>
      </c>
      <c r="K12" s="91">
        <f>Foryngelse!BO376</f>
        <v>110.28886878703752</v>
      </c>
      <c r="L12" s="91">
        <f>Foryngelse!BP376</f>
        <v>120.51718332363258</v>
      </c>
      <c r="M12" s="91">
        <f>Foryngelse!BQ376</f>
        <v>127.72575287055062</v>
      </c>
      <c r="N12" s="91">
        <f>Foryngelse!BR376</f>
        <v>142.32423773339431</v>
      </c>
      <c r="O12" s="91">
        <f>Foryngelse!BS376</f>
        <v>153.93267555961003</v>
      </c>
      <c r="P12" s="91">
        <f>Foryngelse!BT376</f>
        <v>166.66755457798649</v>
      </c>
      <c r="Q12" s="91">
        <f>Foryngelse!BU376</f>
        <v>179.83274273459401</v>
      </c>
      <c r="R12" s="91">
        <f>Foryngelse!BV376</f>
        <v>192.26407178222073</v>
      </c>
      <c r="S12" s="91">
        <f>Foryngelse!BW376</f>
        <v>206.38924788347995</v>
      </c>
      <c r="T12" s="91">
        <f>Foryngelse!BX376</f>
        <v>218.42797736640438</v>
      </c>
      <c r="U12" s="91">
        <f>Foryngelse!BY376</f>
        <v>231.76208905081705</v>
      </c>
      <c r="V12" s="91">
        <f>Foryngelse!BZ376</f>
        <v>244.14496185671598</v>
      </c>
      <c r="W12" s="91">
        <f>Foryngelse!CA376</f>
        <v>253.68568608362617</v>
      </c>
      <c r="X12" s="91">
        <f>Foryngelse!CB376</f>
        <v>258.4528838339229</v>
      </c>
      <c r="Y12" s="91">
        <f>Foryngelse!CC376</f>
        <v>262.15077164079639</v>
      </c>
      <c r="Z12" s="91">
        <f>Foryngelse!CD376</f>
        <v>268.49748947591763</v>
      </c>
      <c r="AA12" s="91">
        <f>Foryngelse!CE376</f>
        <v>272.15192072870263</v>
      </c>
      <c r="AB12" s="91">
        <f>Foryngelse!CF376</f>
        <v>275.40452620252574</v>
      </c>
      <c r="AC12" s="91">
        <f>Foryngelse!CG376</f>
        <v>279.39789088654601</v>
      </c>
      <c r="AD12" s="91">
        <f>Foryngelse!CH376</f>
        <v>284.61867191125424</v>
      </c>
      <c r="AE12" s="91">
        <f>Foryngelse!CI376</f>
        <v>287.11958001483293</v>
      </c>
      <c r="AF12" s="91">
        <f>Foryngelse!CJ376</f>
        <v>291.23551480090384</v>
      </c>
      <c r="AG12" s="91">
        <f>Foryngelse!CK376</f>
        <v>294.5672496746314</v>
      </c>
      <c r="AH12" s="91">
        <f>Foryngelse!CL376</f>
        <v>298.15089262193965</v>
      </c>
      <c r="AI12" s="91">
        <f>Foryngelse!CM376</f>
        <v>0.26309051863775373</v>
      </c>
      <c r="AJ12" s="91">
        <f>Foryngelse!CN376</f>
        <v>1.7539367909183585</v>
      </c>
      <c r="AK12" s="91">
        <f>Foryngelse!CO376</f>
        <v>4.3848419772958955</v>
      </c>
      <c r="AL12" s="91">
        <f>Foryngelse!CP376</f>
        <v>8.7696839545917911</v>
      </c>
      <c r="AM12" s="91">
        <f>Foryngelse!CQ376</f>
        <v>21.339930486092882</v>
      </c>
      <c r="AN12" s="91">
        <f>Foryngelse!CR376</f>
        <v>46.388238267698966</v>
      </c>
      <c r="AO12" s="91">
        <f>Foryngelse!CS376</f>
        <v>79.072769001761102</v>
      </c>
      <c r="AP12" s="91">
        <f>Foryngelse!CT376</f>
        <v>101.98072410753926</v>
      </c>
    </row>
    <row r="13" spans="1:42" x14ac:dyDescent="0.3">
      <c r="A13" t="s">
        <v>323</v>
      </c>
      <c r="B13" s="91">
        <f>Foryngelse!BF423</f>
        <v>0</v>
      </c>
      <c r="C13" s="91">
        <f>Foryngelse!BG423</f>
        <v>4.5481050631301247</v>
      </c>
      <c r="D13" s="91">
        <f>Foryngelse!BH423</f>
        <v>30.320700420867503</v>
      </c>
      <c r="E13" s="91">
        <f>Foryngelse!BI423</f>
        <v>75.801751052168754</v>
      </c>
      <c r="F13" s="91">
        <f>Foryngelse!BJ423</f>
        <v>151.60350210433751</v>
      </c>
      <c r="G13" s="91">
        <f>Foryngelse!BK423</f>
        <v>189.66299078677551</v>
      </c>
      <c r="H13" s="91">
        <f>Foryngelse!BL423</f>
        <v>203.63379970096867</v>
      </c>
      <c r="I13" s="91">
        <f>Foryngelse!BM423</f>
        <v>235.00857125156486</v>
      </c>
      <c r="J13" s="91">
        <f>Foryngelse!BN423</f>
        <v>248.73003991806755</v>
      </c>
      <c r="K13" s="91">
        <f>Foryngelse!BO423</f>
        <v>249.3399794571892</v>
      </c>
      <c r="L13" s="91">
        <f>Foryngelse!BP423</f>
        <v>287.50453267554184</v>
      </c>
      <c r="M13" s="91">
        <f>Foryngelse!BQ423</f>
        <v>273.02878679254212</v>
      </c>
      <c r="N13" s="91">
        <f>Foryngelse!BR423</f>
        <v>282.39609062957351</v>
      </c>
      <c r="O13" s="91">
        <f>Foryngelse!BS423</f>
        <v>272.5496306526378</v>
      </c>
      <c r="P13" s="91">
        <f>Foryngelse!BT423</f>
        <v>302.80498624218689</v>
      </c>
      <c r="Q13" s="91">
        <f>Foryngelse!BU423</f>
        <v>330.85645005115197</v>
      </c>
      <c r="R13" s="91">
        <f>Foryngelse!BV423</f>
        <v>355.76305271595277</v>
      </c>
      <c r="S13" s="91">
        <f>Foryngelse!BW423</f>
        <v>4.5481050631301247</v>
      </c>
      <c r="T13" s="91">
        <f>Foryngelse!BX423</f>
        <v>30.320700420867503</v>
      </c>
      <c r="U13" s="91">
        <f>Foryngelse!BY423</f>
        <v>75.801751052168754</v>
      </c>
      <c r="V13" s="91">
        <f>Foryngelse!BZ423</f>
        <v>151.60350210433751</v>
      </c>
      <c r="W13" s="91">
        <f>Foryngelse!CA423</f>
        <v>189.66299078677551</v>
      </c>
      <c r="X13" s="91">
        <f>Foryngelse!CB423</f>
        <v>203.63379970096867</v>
      </c>
      <c r="Y13" s="91">
        <f>Foryngelse!CC423</f>
        <v>235.00857125156486</v>
      </c>
      <c r="Z13" s="91">
        <f>Foryngelse!CD423</f>
        <v>248.73003991806755</v>
      </c>
      <c r="AA13" s="91">
        <f>Foryngelse!CE423</f>
        <v>249.3399794571892</v>
      </c>
      <c r="AB13" s="91">
        <f>Foryngelse!CF423</f>
        <v>287.50453267554184</v>
      </c>
      <c r="AC13" s="91">
        <f>Foryngelse!CG423</f>
        <v>273.02878679254212</v>
      </c>
      <c r="AD13" s="91">
        <f>Foryngelse!CH423</f>
        <v>282.39609062957351</v>
      </c>
      <c r="AE13" s="91">
        <f>Foryngelse!CI423</f>
        <v>272.5496306526378</v>
      </c>
      <c r="AF13" s="91">
        <f>Foryngelse!CJ423</f>
        <v>302.80498624218689</v>
      </c>
      <c r="AG13" s="91">
        <f>Foryngelse!CK423</f>
        <v>330.85645005115197</v>
      </c>
      <c r="AH13" s="91">
        <f>Foryngelse!CL423</f>
        <v>355.76305271595277</v>
      </c>
      <c r="AI13" s="91">
        <f>Foryngelse!CM423</f>
        <v>4.5481050631301247</v>
      </c>
      <c r="AJ13" s="91">
        <f>Foryngelse!CN423</f>
        <v>30.320700420867503</v>
      </c>
      <c r="AK13" s="91">
        <f>Foryngelse!CO423</f>
        <v>75.801751052168754</v>
      </c>
      <c r="AL13" s="91">
        <f>Foryngelse!CP423</f>
        <v>151.60350210433751</v>
      </c>
      <c r="AM13" s="91">
        <f>Foryngelse!CQ423</f>
        <v>189.66299078677551</v>
      </c>
      <c r="AN13" s="91">
        <f>Foryngelse!CR423</f>
        <v>203.63379970096867</v>
      </c>
      <c r="AO13" s="91">
        <f>Foryngelse!CS423</f>
        <v>235.00857125156486</v>
      </c>
      <c r="AP13" s="91">
        <f>Foryngelse!CT423</f>
        <v>248.73003991806755</v>
      </c>
    </row>
    <row r="14" spans="1:42" x14ac:dyDescent="0.3">
      <c r="A14" t="s">
        <v>324</v>
      </c>
      <c r="B14" s="91">
        <f>Foryngelse!BF470</f>
        <v>0</v>
      </c>
      <c r="C14" s="91">
        <f>Foryngelse!BG470</f>
        <v>3.9107151517190264</v>
      </c>
      <c r="D14" s="91">
        <f>Foryngelse!BH470</f>
        <v>26.071434344793513</v>
      </c>
      <c r="E14" s="91">
        <f>Foryngelse!BI470</f>
        <v>65.178585861983777</v>
      </c>
      <c r="F14" s="91">
        <f>Foryngelse!BJ470</f>
        <v>130.35717172396755</v>
      </c>
      <c r="G14" s="91">
        <f>Foryngelse!BK470</f>
        <v>159.79230317396338</v>
      </c>
      <c r="H14" s="91">
        <f>Foryngelse!BL470</f>
        <v>191.20539681283924</v>
      </c>
      <c r="I14" s="91">
        <f>Foryngelse!BM470</f>
        <v>209.61792294501959</v>
      </c>
      <c r="J14" s="91">
        <f>Foryngelse!BN470</f>
        <v>211.97330411673235</v>
      </c>
      <c r="K14" s="91">
        <f>Foryngelse!BO470</f>
        <v>247.05761632908792</v>
      </c>
      <c r="L14" s="91">
        <f>Foryngelse!BP470</f>
        <v>270.80839586358763</v>
      </c>
      <c r="M14" s="91">
        <f>Foryngelse!BQ470</f>
        <v>277.49678112341235</v>
      </c>
      <c r="N14" s="91">
        <f>Foryngelse!BR470</f>
        <v>255.78749889714211</v>
      </c>
      <c r="O14" s="91">
        <f>Foryngelse!BS470</f>
        <v>260.94441483561019</v>
      </c>
      <c r="P14" s="91">
        <f>Foryngelse!BT470</f>
        <v>291.96485579316351</v>
      </c>
      <c r="Q14" s="91">
        <f>Foryngelse!BU470</f>
        <v>321.00248116277459</v>
      </c>
      <c r="R14" s="91">
        <f>Foryngelse!BV470</f>
        <v>347.08123512564231</v>
      </c>
      <c r="S14" s="91">
        <f>Foryngelse!BW470</f>
        <v>3.9107151517190264</v>
      </c>
      <c r="T14" s="91">
        <f>Foryngelse!BX470</f>
        <v>26.071434344793513</v>
      </c>
      <c r="U14" s="91">
        <f>Foryngelse!BY470</f>
        <v>65.178585861983777</v>
      </c>
      <c r="V14" s="91">
        <f>Foryngelse!BZ470</f>
        <v>130.35717172396755</v>
      </c>
      <c r="W14" s="91">
        <f>Foryngelse!CA470</f>
        <v>159.79230317396338</v>
      </c>
      <c r="X14" s="91">
        <f>Foryngelse!CB470</f>
        <v>191.20539681283924</v>
      </c>
      <c r="Y14" s="91">
        <f>Foryngelse!CC470</f>
        <v>209.61792294501959</v>
      </c>
      <c r="Z14" s="91">
        <f>Foryngelse!CD470</f>
        <v>211.97330411673235</v>
      </c>
      <c r="AA14" s="91">
        <f>Foryngelse!CE470</f>
        <v>247.05761632908792</v>
      </c>
      <c r="AB14" s="91">
        <f>Foryngelse!CF470</f>
        <v>270.80839586358763</v>
      </c>
      <c r="AC14" s="91">
        <f>Foryngelse!CG470</f>
        <v>277.49678112341235</v>
      </c>
      <c r="AD14" s="91">
        <f>Foryngelse!CH470</f>
        <v>255.78749889714211</v>
      </c>
      <c r="AE14" s="91">
        <f>Foryngelse!CI470</f>
        <v>260.94441483561019</v>
      </c>
      <c r="AF14" s="91">
        <f>Foryngelse!CJ470</f>
        <v>291.96485579316351</v>
      </c>
      <c r="AG14" s="91">
        <f>Foryngelse!CK470</f>
        <v>321.00248116277459</v>
      </c>
      <c r="AH14" s="91">
        <f>Foryngelse!CL470</f>
        <v>347.08123512564231</v>
      </c>
      <c r="AI14" s="91">
        <f>Foryngelse!CM470</f>
        <v>3.9107151517190264</v>
      </c>
      <c r="AJ14" s="91">
        <f>Foryngelse!CN470</f>
        <v>26.071434344793513</v>
      </c>
      <c r="AK14" s="91">
        <f>Foryngelse!CO470</f>
        <v>65.178585861983777</v>
      </c>
      <c r="AL14" s="91">
        <f>Foryngelse!CP470</f>
        <v>130.35717172396755</v>
      </c>
      <c r="AM14" s="91">
        <f>Foryngelse!CQ470</f>
        <v>159.79230317396338</v>
      </c>
      <c r="AN14" s="91">
        <f>Foryngelse!CR470</f>
        <v>191.20539681283924</v>
      </c>
      <c r="AO14" s="91">
        <f>Foryngelse!CS470</f>
        <v>209.61792294501959</v>
      </c>
      <c r="AP14" s="91">
        <f>Foryngelse!CT470</f>
        <v>211.97330411673235</v>
      </c>
    </row>
    <row r="15" spans="1:42" x14ac:dyDescent="0.3">
      <c r="A15" t="s">
        <v>325</v>
      </c>
      <c r="B15" s="91">
        <f>Foryngelse!BF517</f>
        <v>0</v>
      </c>
      <c r="C15" s="91">
        <f>Foryngelse!BG517</f>
        <v>3.1656269695713881</v>
      </c>
      <c r="D15" s="91">
        <f>Foryngelse!BH517</f>
        <v>21.104179797142592</v>
      </c>
      <c r="E15" s="91">
        <f>Foryngelse!BI517</f>
        <v>52.760449492856473</v>
      </c>
      <c r="F15" s="91">
        <f>Foryngelse!BJ517</f>
        <v>105.52089898571295</v>
      </c>
      <c r="G15" s="91">
        <f>Foryngelse!BK517</f>
        <v>147.74762097973564</v>
      </c>
      <c r="H15" s="91">
        <f>Foryngelse!BL517</f>
        <v>155.10578275154924</v>
      </c>
      <c r="I15" s="91">
        <f>Foryngelse!BM517</f>
        <v>182.78164273507323</v>
      </c>
      <c r="J15" s="91">
        <f>Foryngelse!BN517</f>
        <v>201.53939267203998</v>
      </c>
      <c r="K15" s="91">
        <f>Foryngelse!BO517</f>
        <v>215.82895250026621</v>
      </c>
      <c r="L15" s="91">
        <f>Foryngelse!BP517</f>
        <v>242.01189335461225</v>
      </c>
      <c r="M15" s="91">
        <f>Foryngelse!BQ517</f>
        <v>256.90385211411854</v>
      </c>
      <c r="N15" s="91">
        <f>Foryngelse!BR517</f>
        <v>256.18497966883763</v>
      </c>
      <c r="O15" s="91">
        <f>Foryngelse!BS517</f>
        <v>235.21942171309774</v>
      </c>
      <c r="P15" s="91">
        <f>Foryngelse!BT517</f>
        <v>263.00062937897474</v>
      </c>
      <c r="Q15" s="91">
        <f>Foryngelse!BU517</f>
        <v>288.91470686371611</v>
      </c>
      <c r="R15" s="91">
        <f>Foryngelse!BV517</f>
        <v>312.09171741904782</v>
      </c>
      <c r="S15" s="91">
        <f>Foryngelse!BW517</f>
        <v>3.1656269695713881</v>
      </c>
      <c r="T15" s="91">
        <f>Foryngelse!BX517</f>
        <v>21.104179797142592</v>
      </c>
      <c r="U15" s="91">
        <f>Foryngelse!BY517</f>
        <v>52.760449492856473</v>
      </c>
      <c r="V15" s="91">
        <f>Foryngelse!BZ517</f>
        <v>105.52089898571295</v>
      </c>
      <c r="W15" s="91">
        <f>Foryngelse!CA517</f>
        <v>147.74762097973564</v>
      </c>
      <c r="X15" s="91">
        <f>Foryngelse!CB517</f>
        <v>155.10578275154924</v>
      </c>
      <c r="Y15" s="91">
        <f>Foryngelse!CC517</f>
        <v>182.78164273507323</v>
      </c>
      <c r="Z15" s="91">
        <f>Foryngelse!CD517</f>
        <v>201.53939267203998</v>
      </c>
      <c r="AA15" s="91">
        <f>Foryngelse!CE517</f>
        <v>215.82895250026621</v>
      </c>
      <c r="AB15" s="91">
        <f>Foryngelse!CF517</f>
        <v>242.01189335461225</v>
      </c>
      <c r="AC15" s="91">
        <f>Foryngelse!CG517</f>
        <v>256.90385211411854</v>
      </c>
      <c r="AD15" s="91">
        <f>Foryngelse!CH517</f>
        <v>256.18497966883763</v>
      </c>
      <c r="AE15" s="91">
        <f>Foryngelse!CI517</f>
        <v>235.21942171309774</v>
      </c>
      <c r="AF15" s="91">
        <f>Foryngelse!CJ517</f>
        <v>263.00062937897474</v>
      </c>
      <c r="AG15" s="91">
        <f>Foryngelse!CK517</f>
        <v>288.91470686371611</v>
      </c>
      <c r="AH15" s="91">
        <f>Foryngelse!CL517</f>
        <v>312.09171741904782</v>
      </c>
      <c r="AI15" s="91">
        <f>Foryngelse!CM517</f>
        <v>3.1656269695713881</v>
      </c>
      <c r="AJ15" s="91">
        <f>Foryngelse!CN517</f>
        <v>21.104179797142592</v>
      </c>
      <c r="AK15" s="91">
        <f>Foryngelse!CO517</f>
        <v>52.760449492856473</v>
      </c>
      <c r="AL15" s="91">
        <f>Foryngelse!CP517</f>
        <v>105.52089898571295</v>
      </c>
      <c r="AM15" s="91">
        <f>Foryngelse!CQ517</f>
        <v>147.74762097973564</v>
      </c>
      <c r="AN15" s="91">
        <f>Foryngelse!CR517</f>
        <v>155.10578275154924</v>
      </c>
      <c r="AO15" s="91">
        <f>Foryngelse!CS517</f>
        <v>182.78164273507323</v>
      </c>
      <c r="AP15" s="91">
        <f>Foryngelse!CT517</f>
        <v>201.53939267203998</v>
      </c>
    </row>
    <row r="16" spans="1:42" x14ac:dyDescent="0.3">
      <c r="A16" t="s">
        <v>326</v>
      </c>
      <c r="B16" s="91">
        <f>Foryngelse!BF564</f>
        <v>0</v>
      </c>
      <c r="C16" s="91">
        <f>Foryngelse!BG564</f>
        <v>2.4504690279013461</v>
      </c>
      <c r="D16" s="91">
        <f>Foryngelse!BH564</f>
        <v>16.336460186008974</v>
      </c>
      <c r="E16" s="91">
        <f>Foryngelse!BI564</f>
        <v>40.841150465022437</v>
      </c>
      <c r="F16" s="91">
        <f>Foryngelse!BJ564</f>
        <v>81.682300930044875</v>
      </c>
      <c r="G16" s="91">
        <f>Foryngelse!BK564</f>
        <v>115.3356492976295</v>
      </c>
      <c r="H16" s="91">
        <f>Foryngelse!BL564</f>
        <v>132.63116747101895</v>
      </c>
      <c r="I16" s="91">
        <f>Foryngelse!BM564</f>
        <v>154.78886351516371</v>
      </c>
      <c r="J16" s="91">
        <f>Foryngelse!BN564</f>
        <v>161.35821902788805</v>
      </c>
      <c r="K16" s="91">
        <f>Foryngelse!BO564</f>
        <v>171.87384605178505</v>
      </c>
      <c r="L16" s="91">
        <f>Foryngelse!BP564</f>
        <v>197.20655260197478</v>
      </c>
      <c r="M16" s="91">
        <f>Foryngelse!BQ564</f>
        <v>215.63838345696442</v>
      </c>
      <c r="N16" s="91">
        <f>Foryngelse!BR564</f>
        <v>225.89810814858728</v>
      </c>
      <c r="O16" s="91">
        <f>Foryngelse!BS564</f>
        <v>221.2486490013257</v>
      </c>
      <c r="P16" s="91">
        <f>Foryngelse!BT564</f>
        <v>240.02832090654741</v>
      </c>
      <c r="Q16" s="91">
        <f>Foryngelse!BU564</f>
        <v>253.80041409164713</v>
      </c>
      <c r="R16" s="91">
        <f>Foryngelse!BV564</f>
        <v>261.15881653587599</v>
      </c>
      <c r="S16" s="91">
        <f>Foryngelse!BW564</f>
        <v>2.4504690279013461</v>
      </c>
      <c r="T16" s="91">
        <f>Foryngelse!BX564</f>
        <v>16.336460186008974</v>
      </c>
      <c r="U16" s="91">
        <f>Foryngelse!BY564</f>
        <v>40.841150465022437</v>
      </c>
      <c r="V16" s="91">
        <f>Foryngelse!BZ564</f>
        <v>81.682300930044875</v>
      </c>
      <c r="W16" s="91">
        <f>Foryngelse!CA564</f>
        <v>115.3356492976295</v>
      </c>
      <c r="X16" s="91">
        <f>Foryngelse!CB564</f>
        <v>132.63116747101895</v>
      </c>
      <c r="Y16" s="91">
        <f>Foryngelse!CC564</f>
        <v>154.78886351516371</v>
      </c>
      <c r="Z16" s="91">
        <f>Foryngelse!CD564</f>
        <v>161.35821902788805</v>
      </c>
      <c r="AA16" s="91">
        <f>Foryngelse!CE564</f>
        <v>171.87384605178505</v>
      </c>
      <c r="AB16" s="91">
        <f>Foryngelse!CF564</f>
        <v>197.20655260197478</v>
      </c>
      <c r="AC16" s="91">
        <f>Foryngelse!CG564</f>
        <v>215.63838345696442</v>
      </c>
      <c r="AD16" s="91">
        <f>Foryngelse!CH564</f>
        <v>225.89810814858728</v>
      </c>
      <c r="AE16" s="91">
        <f>Foryngelse!CI564</f>
        <v>221.2486490013257</v>
      </c>
      <c r="AF16" s="91">
        <f>Foryngelse!CJ564</f>
        <v>240.02832090654741</v>
      </c>
      <c r="AG16" s="91">
        <f>Foryngelse!CK564</f>
        <v>253.80041409164713</v>
      </c>
      <c r="AH16" s="91">
        <f>Foryngelse!CL564</f>
        <v>261.15881653587599</v>
      </c>
      <c r="AI16" s="91">
        <f>Foryngelse!CM564</f>
        <v>2.4504690279013461</v>
      </c>
      <c r="AJ16" s="91">
        <f>Foryngelse!CN564</f>
        <v>16.336460186008974</v>
      </c>
      <c r="AK16" s="91">
        <f>Foryngelse!CO564</f>
        <v>40.841150465022437</v>
      </c>
      <c r="AL16" s="91">
        <f>Foryngelse!CP564</f>
        <v>81.682300930044875</v>
      </c>
      <c r="AM16" s="91">
        <f>Foryngelse!CQ564</f>
        <v>115.3356492976295</v>
      </c>
      <c r="AN16" s="91">
        <f>Foryngelse!CR564</f>
        <v>132.63116747101895</v>
      </c>
      <c r="AO16" s="91">
        <f>Foryngelse!CS564</f>
        <v>154.78886351516371</v>
      </c>
      <c r="AP16" s="91">
        <f>Foryngelse!CT564</f>
        <v>161.35821902788805</v>
      </c>
    </row>
    <row r="17" spans="1:42" x14ac:dyDescent="0.3">
      <c r="A17" t="s">
        <v>50</v>
      </c>
      <c r="B17" s="91">
        <f>Foryngelse!BF611</f>
        <v>0</v>
      </c>
      <c r="C17" s="91">
        <f>Foryngelse!BG611</f>
        <v>2.893518303691323</v>
      </c>
      <c r="D17" s="91">
        <f>Foryngelse!BH611</f>
        <v>19.29012202460882</v>
      </c>
      <c r="E17" s="91">
        <f>Foryngelse!BI611</f>
        <v>48.225305061522043</v>
      </c>
      <c r="F17" s="91">
        <f>Foryngelse!BJ611</f>
        <v>96.450610123044086</v>
      </c>
      <c r="G17" s="91">
        <f>Foryngelse!BK611</f>
        <v>107.42769107537755</v>
      </c>
      <c r="H17" s="91">
        <f>Foryngelse!BL611</f>
        <v>113.84170163562868</v>
      </c>
      <c r="I17" s="91">
        <f>Foryngelse!BM611</f>
        <v>120.19928904480055</v>
      </c>
      <c r="J17" s="91">
        <f>Foryngelse!BN611</f>
        <v>123.50253685982715</v>
      </c>
      <c r="K17" s="91">
        <f>Foryngelse!BO611</f>
        <v>129.27765205721062</v>
      </c>
      <c r="L17" s="91">
        <f>Foryngelse!BP611</f>
        <v>133.30992248520039</v>
      </c>
      <c r="M17" s="91">
        <f>Foryngelse!BQ611</f>
        <v>135.83157441349147</v>
      </c>
      <c r="N17" s="91">
        <f>Foryngelse!BR611</f>
        <v>136.69398845983619</v>
      </c>
      <c r="O17" s="91">
        <f>Foryngelse!BS611</f>
        <v>152.49303519321259</v>
      </c>
      <c r="P17" s="91">
        <f>Foryngelse!BT611</f>
        <v>199.0706875600676</v>
      </c>
      <c r="Q17" s="91">
        <f>Foryngelse!BU611</f>
        <v>2.893518303691323</v>
      </c>
      <c r="R17" s="91">
        <f>Foryngelse!BV611</f>
        <v>19.29012202460882</v>
      </c>
      <c r="S17" s="91">
        <f>Foryngelse!BW611</f>
        <v>48.225305061522043</v>
      </c>
      <c r="T17" s="91">
        <f>Foryngelse!BX611</f>
        <v>96.450610123044086</v>
      </c>
      <c r="U17" s="91">
        <f>Foryngelse!BY611</f>
        <v>107.42769107537755</v>
      </c>
      <c r="V17" s="91">
        <f>Foryngelse!BZ611</f>
        <v>113.84170163562868</v>
      </c>
      <c r="W17" s="91">
        <f>Foryngelse!CA611</f>
        <v>120.19928904480055</v>
      </c>
      <c r="X17" s="91">
        <f>Foryngelse!CB611</f>
        <v>123.50253685982715</v>
      </c>
      <c r="Y17" s="91">
        <f>Foryngelse!CC611</f>
        <v>129.27765205721062</v>
      </c>
      <c r="Z17" s="91">
        <f>Foryngelse!CD611</f>
        <v>133.30992248520039</v>
      </c>
      <c r="AA17" s="91">
        <f>Foryngelse!CE611</f>
        <v>135.83157441349147</v>
      </c>
      <c r="AB17" s="91">
        <f>Foryngelse!CF611</f>
        <v>136.69398845983619</v>
      </c>
      <c r="AC17" s="91">
        <f>Foryngelse!CG611</f>
        <v>152.49303519321259</v>
      </c>
      <c r="AD17" s="91">
        <f>Foryngelse!CH611</f>
        <v>199.0706875600676</v>
      </c>
      <c r="AE17" s="91">
        <f>Foryngelse!CI611</f>
        <v>2.893518303691323</v>
      </c>
      <c r="AF17" s="91">
        <f>Foryngelse!CJ611</f>
        <v>19.29012202460882</v>
      </c>
      <c r="AG17" s="91">
        <f>Foryngelse!CK611</f>
        <v>48.225305061522043</v>
      </c>
      <c r="AH17" s="91">
        <f>Foryngelse!CL611</f>
        <v>96.450610123044086</v>
      </c>
      <c r="AI17" s="91">
        <f>Foryngelse!CM611</f>
        <v>107.42769107537755</v>
      </c>
      <c r="AJ17" s="91">
        <f>Foryngelse!CN611</f>
        <v>113.84170163562868</v>
      </c>
      <c r="AK17" s="91">
        <f>Foryngelse!CO611</f>
        <v>120.19928904480055</v>
      </c>
      <c r="AL17" s="91">
        <f>Foryngelse!CP611</f>
        <v>123.50253685982715</v>
      </c>
      <c r="AM17" s="91">
        <f>Foryngelse!CQ611</f>
        <v>129.27765205721062</v>
      </c>
      <c r="AN17" s="91">
        <f>Foryngelse!CR611</f>
        <v>133.30992248520039</v>
      </c>
      <c r="AO17" s="91">
        <f>Foryngelse!CS611</f>
        <v>135.83157441349147</v>
      </c>
      <c r="AP17" s="91">
        <f>Foryngelse!CT611</f>
        <v>136.69398845983619</v>
      </c>
    </row>
    <row r="18" spans="1:42" x14ac:dyDescent="0.3">
      <c r="A18" t="s">
        <v>258</v>
      </c>
      <c r="B18" s="91">
        <f>Foryngelse!BF658</f>
        <v>0</v>
      </c>
      <c r="C18" s="91">
        <f>Foryngelse!BG658</f>
        <v>4.5934097975995263</v>
      </c>
      <c r="D18" s="91">
        <f>Foryngelse!BH658</f>
        <v>30.622731983996847</v>
      </c>
      <c r="E18" s="91">
        <f>Foryngelse!BI658</f>
        <v>76.5568299599921</v>
      </c>
      <c r="F18" s="91">
        <f>Foryngelse!BJ658</f>
        <v>153.1136599199842</v>
      </c>
      <c r="G18" s="91">
        <f>Foryngelse!BK658</f>
        <v>158.46021070956718</v>
      </c>
      <c r="H18" s="91">
        <f>Foryngelse!BL658</f>
        <v>161.37434431741937</v>
      </c>
      <c r="I18" s="91">
        <f>Foryngelse!BM658</f>
        <v>165.51635347065795</v>
      </c>
      <c r="J18" s="91">
        <f>Foryngelse!BN658</f>
        <v>166.63405636289977</v>
      </c>
      <c r="K18" s="91">
        <f>Foryngelse!BO658</f>
        <v>170.23145061719566</v>
      </c>
      <c r="L18" s="91">
        <f>Foryngelse!BP658</f>
        <v>172.34572721855102</v>
      </c>
      <c r="M18" s="91">
        <f>Foryngelse!BQ658</f>
        <v>173.06267850833632</v>
      </c>
      <c r="N18" s="91">
        <f>Foryngelse!BR658</f>
        <v>172.7792869038453</v>
      </c>
      <c r="O18" s="91">
        <f>Foryngelse!BS658</f>
        <v>183.13311147991573</v>
      </c>
      <c r="P18" s="91">
        <f>Foryngelse!BT658</f>
        <v>192.12608576690519</v>
      </c>
      <c r="Q18" s="91">
        <f>Foryngelse!BU658</f>
        <v>4.5934097975995263</v>
      </c>
      <c r="R18" s="91">
        <f>Foryngelse!BV658</f>
        <v>30.622731983996847</v>
      </c>
      <c r="S18" s="91">
        <f>Foryngelse!BW658</f>
        <v>76.5568299599921</v>
      </c>
      <c r="T18" s="91">
        <f>Foryngelse!BX658</f>
        <v>153.1136599199842</v>
      </c>
      <c r="U18" s="91">
        <f>Foryngelse!BY658</f>
        <v>158.46021070956718</v>
      </c>
      <c r="V18" s="91">
        <f>Foryngelse!BZ658</f>
        <v>161.37434431741937</v>
      </c>
      <c r="W18" s="91">
        <f>Foryngelse!CA658</f>
        <v>165.51635347065795</v>
      </c>
      <c r="X18" s="91">
        <f>Foryngelse!CB658</f>
        <v>166.63405636289977</v>
      </c>
      <c r="Y18" s="91">
        <f>Foryngelse!CC658</f>
        <v>170.23145061719566</v>
      </c>
      <c r="Z18" s="91">
        <f>Foryngelse!CD658</f>
        <v>172.34572721855102</v>
      </c>
      <c r="AA18" s="91">
        <f>Foryngelse!CE658</f>
        <v>173.06267850833632</v>
      </c>
      <c r="AB18" s="91">
        <f>Foryngelse!CF658</f>
        <v>172.7792869038453</v>
      </c>
      <c r="AC18" s="91">
        <f>Foryngelse!CG658</f>
        <v>183.13311147991573</v>
      </c>
      <c r="AD18" s="91">
        <f>Foryngelse!CH658</f>
        <v>192.12608576690519</v>
      </c>
      <c r="AE18" s="91">
        <f>Foryngelse!CI658</f>
        <v>4.5934097975995263</v>
      </c>
      <c r="AF18" s="91">
        <f>Foryngelse!CJ658</f>
        <v>30.622731983996847</v>
      </c>
      <c r="AG18" s="91">
        <f>Foryngelse!CK658</f>
        <v>76.5568299599921</v>
      </c>
      <c r="AH18" s="91">
        <f>Foryngelse!CL658</f>
        <v>153.1136599199842</v>
      </c>
      <c r="AI18" s="91">
        <f>Foryngelse!CM658</f>
        <v>158.46021070956718</v>
      </c>
      <c r="AJ18" s="91">
        <f>Foryngelse!CN658</f>
        <v>161.37434431741937</v>
      </c>
      <c r="AK18" s="91">
        <f>Foryngelse!CO658</f>
        <v>165.51635347065795</v>
      </c>
      <c r="AL18" s="91">
        <f>Foryngelse!CP658</f>
        <v>166.63405636289977</v>
      </c>
      <c r="AM18" s="91">
        <f>Foryngelse!CQ658</f>
        <v>170.23145061719566</v>
      </c>
      <c r="AN18" s="91">
        <f>Foryngelse!CR658</f>
        <v>172.34572721855102</v>
      </c>
      <c r="AO18" s="91">
        <f>Foryngelse!CS658</f>
        <v>173.06267850833632</v>
      </c>
      <c r="AP18" s="91">
        <f>Foryngelse!CT658</f>
        <v>172.7792869038453</v>
      </c>
    </row>
    <row r="19" spans="1:42" x14ac:dyDescent="0.3">
      <c r="A19" t="s">
        <v>76</v>
      </c>
      <c r="B19" s="91">
        <f>Foryngelse!BF705</f>
        <v>0</v>
      </c>
      <c r="C19" s="91">
        <f>Foryngelse!BG705</f>
        <v>9.3762560525840577</v>
      </c>
      <c r="D19" s="91">
        <f>Foryngelse!BH705</f>
        <v>62.508373683893723</v>
      </c>
      <c r="E19" s="91">
        <f>Foryngelse!BI705</f>
        <v>156.27093420973426</v>
      </c>
      <c r="F19" s="91">
        <f>Foryngelse!BJ705</f>
        <v>312.54186841946853</v>
      </c>
      <c r="G19" s="91">
        <f>Foryngelse!BK705</f>
        <v>327.19145262837645</v>
      </c>
      <c r="H19" s="91">
        <f>Foryngelse!BL705</f>
        <v>361.8699679699136</v>
      </c>
      <c r="I19" s="91">
        <f>Foryngelse!BM705</f>
        <v>398.30473540060331</v>
      </c>
      <c r="J19" s="91">
        <f>Foryngelse!BN705</f>
        <v>431.61755930746244</v>
      </c>
      <c r="K19" s="91">
        <f>Foryngelse!BO705</f>
        <v>460.42842140679141</v>
      </c>
      <c r="L19" s="91">
        <f>Foryngelse!BP705</f>
        <v>473.68126005080182</v>
      </c>
      <c r="M19" s="91">
        <f>Foryngelse!BQ705</f>
        <v>487.17257561008728</v>
      </c>
      <c r="N19" s="91">
        <f>Foryngelse!BR705</f>
        <v>498.42981422869599</v>
      </c>
      <c r="O19" s="91">
        <f>Foryngelse!BS705</f>
        <v>511.25581354062211</v>
      </c>
      <c r="P19" s="91">
        <f>Foryngelse!BT705</f>
        <v>518.33259726131155</v>
      </c>
      <c r="Q19" s="91">
        <f>Foryngelse!BU705</f>
        <v>530.65200041638786</v>
      </c>
      <c r="R19" s="91">
        <f>Foryngelse!BV705</f>
        <v>536.37604950363868</v>
      </c>
      <c r="S19" s="91">
        <f>Foryngelse!BW705</f>
        <v>9.3762560525840577</v>
      </c>
      <c r="T19" s="91">
        <f>Foryngelse!BX705</f>
        <v>62.508373683893723</v>
      </c>
      <c r="U19" s="91">
        <f>Foryngelse!BY705</f>
        <v>156.27093420973426</v>
      </c>
      <c r="V19" s="91">
        <f>Foryngelse!BZ705</f>
        <v>312.54186841946853</v>
      </c>
      <c r="W19" s="91">
        <f>Foryngelse!CA705</f>
        <v>327.19145262837645</v>
      </c>
      <c r="X19" s="91">
        <f>Foryngelse!CB705</f>
        <v>361.8699679699136</v>
      </c>
      <c r="Y19" s="91">
        <f>Foryngelse!CC705</f>
        <v>398.30473540060331</v>
      </c>
      <c r="Z19" s="91">
        <f>Foryngelse!CD705</f>
        <v>431.61755930746244</v>
      </c>
      <c r="AA19" s="91">
        <f>Foryngelse!CE705</f>
        <v>460.42842140679141</v>
      </c>
      <c r="AB19" s="91">
        <f>Foryngelse!CF705</f>
        <v>473.68126005080182</v>
      </c>
      <c r="AC19" s="91">
        <f>Foryngelse!CG705</f>
        <v>487.17257561008728</v>
      </c>
      <c r="AD19" s="91">
        <f>Foryngelse!CH705</f>
        <v>498.42981422869599</v>
      </c>
      <c r="AE19" s="91">
        <f>Foryngelse!CI705</f>
        <v>511.25581354062211</v>
      </c>
      <c r="AF19" s="91">
        <f>Foryngelse!CJ705</f>
        <v>518.33259726131155</v>
      </c>
      <c r="AG19" s="91">
        <f>Foryngelse!CK705</f>
        <v>530.65200041638786</v>
      </c>
      <c r="AH19" s="91">
        <f>Foryngelse!CL705</f>
        <v>536.37604950363868</v>
      </c>
      <c r="AI19" s="91">
        <f>Foryngelse!CM705</f>
        <v>9.3762560525840577</v>
      </c>
      <c r="AJ19" s="91">
        <f>Foryngelse!CN705</f>
        <v>62.508373683893723</v>
      </c>
      <c r="AK19" s="91">
        <f>Foryngelse!CO705</f>
        <v>156.27093420973426</v>
      </c>
      <c r="AL19" s="91">
        <f>Foryngelse!CP705</f>
        <v>312.54186841946853</v>
      </c>
      <c r="AM19" s="91">
        <f>Foryngelse!CQ705</f>
        <v>327.19145262837645</v>
      </c>
      <c r="AN19" s="91">
        <f>Foryngelse!CR705</f>
        <v>361.8699679699136</v>
      </c>
      <c r="AO19" s="91">
        <f>Foryngelse!CS705</f>
        <v>398.30473540060331</v>
      </c>
      <c r="AP19" s="91">
        <f>Foryngelse!CT705</f>
        <v>431.61755930746244</v>
      </c>
    </row>
    <row r="20" spans="1:42" x14ac:dyDescent="0.3">
      <c r="A20" t="s">
        <v>287</v>
      </c>
      <c r="B20" s="91">
        <f>Foryngelse!BF752</f>
        <v>0</v>
      </c>
      <c r="C20" s="91">
        <f>Foryngelse!BG752</f>
        <v>6.3078673828006728</v>
      </c>
      <c r="D20" s="91">
        <f>Foryngelse!BH752</f>
        <v>42.052449218671157</v>
      </c>
      <c r="E20" s="91">
        <f>Foryngelse!BI752</f>
        <v>105.13112304667791</v>
      </c>
      <c r="F20" s="91">
        <f>Foryngelse!BJ752</f>
        <v>210.26224609335583</v>
      </c>
      <c r="G20" s="91">
        <f>Foryngelse!BK752</f>
        <v>302.21061951374628</v>
      </c>
      <c r="H20" s="91">
        <f>Foryngelse!BL752</f>
        <v>342.10012028842675</v>
      </c>
      <c r="I20" s="91">
        <f>Foryngelse!BM752</f>
        <v>379.45149172566977</v>
      </c>
      <c r="J20" s="91">
        <f>Foryngelse!BN752</f>
        <v>415.87574215357995</v>
      </c>
      <c r="K20" s="91">
        <f>Foryngelse!BO752</f>
        <v>443.63613739384641</v>
      </c>
      <c r="L20" s="91">
        <f>Foryngelse!BP752</f>
        <v>460.63586351485657</v>
      </c>
      <c r="M20" s="91">
        <f>Foryngelse!BQ752</f>
        <v>473.50029156095286</v>
      </c>
      <c r="N20" s="91">
        <f>Foryngelse!BR752</f>
        <v>486.82336865540253</v>
      </c>
      <c r="O20" s="91">
        <f>Foryngelse!BS752</f>
        <v>497.4033016763392</v>
      </c>
      <c r="P20" s="91">
        <f>Foryngelse!BT752</f>
        <v>507.18310258532779</v>
      </c>
      <c r="Q20" s="91">
        <f>Foryngelse!BU752</f>
        <v>515.56625098741017</v>
      </c>
      <c r="R20" s="91">
        <f>Foryngelse!BV752</f>
        <v>525.53449998352232</v>
      </c>
      <c r="S20" s="91">
        <f>Foryngelse!BW752</f>
        <v>534.64582001202996</v>
      </c>
      <c r="T20" s="91">
        <f>Foryngelse!BX752</f>
        <v>6.3078673828006728</v>
      </c>
      <c r="U20" s="91">
        <f>Foryngelse!BY752</f>
        <v>42.052449218671157</v>
      </c>
      <c r="V20" s="91">
        <f>Foryngelse!BZ752</f>
        <v>105.13112304667791</v>
      </c>
      <c r="W20" s="91">
        <f>Foryngelse!CA752</f>
        <v>210.26224609335583</v>
      </c>
      <c r="X20" s="91">
        <f>Foryngelse!CB752</f>
        <v>302.21061951374628</v>
      </c>
      <c r="Y20" s="91">
        <f>Foryngelse!CC752</f>
        <v>342.10012028842675</v>
      </c>
      <c r="Z20" s="91">
        <f>Foryngelse!CD752</f>
        <v>379.45149172566977</v>
      </c>
      <c r="AA20" s="91">
        <f>Foryngelse!CE752</f>
        <v>415.87574215357995</v>
      </c>
      <c r="AB20" s="91">
        <f>Foryngelse!CF752</f>
        <v>443.63613739384641</v>
      </c>
      <c r="AC20" s="91">
        <f>Foryngelse!CG752</f>
        <v>460.63586351485657</v>
      </c>
      <c r="AD20" s="91">
        <f>Foryngelse!CH752</f>
        <v>473.50029156095286</v>
      </c>
      <c r="AE20" s="91">
        <f>Foryngelse!CI752</f>
        <v>486.82336865540253</v>
      </c>
      <c r="AF20" s="91">
        <f>Foryngelse!CJ752</f>
        <v>497.4033016763392</v>
      </c>
      <c r="AG20" s="91">
        <f>Foryngelse!CK752</f>
        <v>507.18310258532779</v>
      </c>
      <c r="AH20" s="91">
        <f>Foryngelse!CL752</f>
        <v>515.56625098741017</v>
      </c>
      <c r="AI20" s="91">
        <f>Foryngelse!CM752</f>
        <v>525.53449998352232</v>
      </c>
      <c r="AJ20" s="91">
        <f>Foryngelse!CN752</f>
        <v>534.64582001202996</v>
      </c>
      <c r="AK20" s="91">
        <f>Foryngelse!CO752</f>
        <v>6.3078673828006728</v>
      </c>
      <c r="AL20" s="91">
        <f>Foryngelse!CP752</f>
        <v>42.052449218671157</v>
      </c>
      <c r="AM20" s="91">
        <f>Foryngelse!CQ752</f>
        <v>105.13112304667791</v>
      </c>
      <c r="AN20" s="91">
        <f>Foryngelse!CR752</f>
        <v>210.26224609335583</v>
      </c>
      <c r="AO20" s="91">
        <f>Foryngelse!CS752</f>
        <v>302.21061951374628</v>
      </c>
      <c r="AP20" s="91">
        <f>Foryngelse!CT752</f>
        <v>342.10012028842675</v>
      </c>
    </row>
    <row r="21" spans="1:42" x14ac:dyDescent="0.3">
      <c r="A21" t="s">
        <v>228</v>
      </c>
      <c r="B21" s="91">
        <f>Foryngelse!BF799</f>
        <v>0</v>
      </c>
      <c r="C21" s="91">
        <f>Foryngelse!BG799</f>
        <v>4.5354755339772597</v>
      </c>
      <c r="D21" s="91">
        <f>Foryngelse!BH799</f>
        <v>30.236503559848401</v>
      </c>
      <c r="E21" s="91">
        <f>Foryngelse!BI799</f>
        <v>75.591258899620996</v>
      </c>
      <c r="F21" s="91">
        <f>Foryngelse!BJ799</f>
        <v>151.18251779924199</v>
      </c>
      <c r="G21" s="91">
        <f>Foryngelse!BK799</f>
        <v>262.28059545996359</v>
      </c>
      <c r="H21" s="91">
        <f>Foryngelse!BL799</f>
        <v>321.43394295465765</v>
      </c>
      <c r="I21" s="91">
        <f>Foryngelse!BM799</f>
        <v>360.13796815974985</v>
      </c>
      <c r="J21" s="91">
        <f>Foryngelse!BN799</f>
        <v>397.77234651241764</v>
      </c>
      <c r="K21" s="91">
        <f>Foryngelse!BO799</f>
        <v>426.12842111081937</v>
      </c>
      <c r="L21" s="91">
        <f>Foryngelse!BP799</f>
        <v>442.95569082720095</v>
      </c>
      <c r="M21" s="91">
        <f>Foryngelse!BQ799</f>
        <v>458.49072468549775</v>
      </c>
      <c r="N21" s="91">
        <f>Foryngelse!BR799</f>
        <v>472.39344218519039</v>
      </c>
      <c r="O21" s="91">
        <f>Foryngelse!BS799</f>
        <v>485.27686245844575</v>
      </c>
      <c r="P21" s="91">
        <f>Foryngelse!BT799</f>
        <v>493.67179666435436</v>
      </c>
      <c r="Q21" s="91">
        <f>Foryngelse!BU799</f>
        <v>503.92946482286118</v>
      </c>
      <c r="R21" s="91">
        <f>Foryngelse!BV799</f>
        <v>512.59648261204575</v>
      </c>
      <c r="S21" s="91">
        <f>Foryngelse!BW799</f>
        <v>522.32234083480228</v>
      </c>
      <c r="T21" s="91">
        <f>Foryngelse!BX799</f>
        <v>528.54057286327759</v>
      </c>
      <c r="U21" s="91">
        <f>Foryngelse!BY799</f>
        <v>4.5354755339772597</v>
      </c>
      <c r="V21" s="91">
        <f>Foryngelse!BZ799</f>
        <v>30.236503559848401</v>
      </c>
      <c r="W21" s="91">
        <f>Foryngelse!CA799</f>
        <v>75.591258899620996</v>
      </c>
      <c r="X21" s="91">
        <f>Foryngelse!CB799</f>
        <v>151.18251779924199</v>
      </c>
      <c r="Y21" s="91">
        <f>Foryngelse!CC799</f>
        <v>262.28059545996359</v>
      </c>
      <c r="Z21" s="91">
        <f>Foryngelse!CD799</f>
        <v>321.43394295465765</v>
      </c>
      <c r="AA21" s="91">
        <f>Foryngelse!CE799</f>
        <v>360.13796815974985</v>
      </c>
      <c r="AB21" s="91">
        <f>Foryngelse!CF799</f>
        <v>397.77234651241764</v>
      </c>
      <c r="AC21" s="91">
        <f>Foryngelse!CG799</f>
        <v>426.12842111081937</v>
      </c>
      <c r="AD21" s="91">
        <f>Foryngelse!CH799</f>
        <v>442.95569082720095</v>
      </c>
      <c r="AE21" s="91">
        <f>Foryngelse!CI799</f>
        <v>458.49072468549775</v>
      </c>
      <c r="AF21" s="91">
        <f>Foryngelse!CJ799</f>
        <v>472.39344218519039</v>
      </c>
      <c r="AG21" s="91">
        <f>Foryngelse!CK799</f>
        <v>485.27686245844575</v>
      </c>
      <c r="AH21" s="91">
        <f>Foryngelse!CL799</f>
        <v>493.67179666435436</v>
      </c>
      <c r="AI21" s="91">
        <f>Foryngelse!CM799</f>
        <v>503.92946482286118</v>
      </c>
      <c r="AJ21" s="91">
        <f>Foryngelse!CN799</f>
        <v>512.59648261204575</v>
      </c>
      <c r="AK21" s="91">
        <f>Foryngelse!CO799</f>
        <v>522.32234083480228</v>
      </c>
      <c r="AL21" s="91">
        <f>Foryngelse!CP799</f>
        <v>528.54057286327759</v>
      </c>
      <c r="AM21" s="91">
        <f>Foryngelse!CQ799</f>
        <v>4.5354755339772597</v>
      </c>
      <c r="AN21" s="91">
        <f>Foryngelse!CR799</f>
        <v>30.236503559848401</v>
      </c>
      <c r="AO21" s="91">
        <f>Foryngelse!CS799</f>
        <v>75.591258899620996</v>
      </c>
      <c r="AP21" s="91">
        <f>Foryngelse!CT799</f>
        <v>151.18251779924199</v>
      </c>
    </row>
    <row r="22" spans="1:42" x14ac:dyDescent="0.3">
      <c r="A22" t="s">
        <v>314</v>
      </c>
      <c r="B22" s="91">
        <f>Foryngelse!BF846</f>
        <v>0</v>
      </c>
      <c r="C22" s="91">
        <f>Foryngelse!BG846</f>
        <v>2.1014607422933413</v>
      </c>
      <c r="D22" s="91">
        <f>Foryngelse!BH846</f>
        <v>14.009738281955611</v>
      </c>
      <c r="E22" s="91">
        <f>Foryngelse!BI846</f>
        <v>35.024345704889036</v>
      </c>
      <c r="F22" s="91">
        <f>Foryngelse!BJ846</f>
        <v>70.048691409778073</v>
      </c>
      <c r="G22" s="91">
        <f>Foryngelse!BK846</f>
        <v>162.16989041592777</v>
      </c>
      <c r="H22" s="91">
        <f>Foryngelse!BL846</f>
        <v>248.17078725802901</v>
      </c>
      <c r="I22" s="91">
        <f>Foryngelse!BM846</f>
        <v>290.68503402623406</v>
      </c>
      <c r="J22" s="91">
        <f>Foryngelse!BN846</f>
        <v>332.71647854608534</v>
      </c>
      <c r="K22" s="91">
        <f>Foryngelse!BO846</f>
        <v>362.19073794399247</v>
      </c>
      <c r="L22" s="91">
        <f>Foryngelse!BP846</f>
        <v>380.64355080364612</v>
      </c>
      <c r="M22" s="91">
        <f>Foryngelse!BQ846</f>
        <v>396.36186002976638</v>
      </c>
      <c r="N22" s="91">
        <f>Foryngelse!BR846</f>
        <v>407.15451999634325</v>
      </c>
      <c r="O22" s="91">
        <f>Foryngelse!BS846</f>
        <v>418.38642803829538</v>
      </c>
      <c r="P22" s="91">
        <f>Foryngelse!BT846</f>
        <v>428.93400511766049</v>
      </c>
      <c r="Q22" s="91">
        <f>Foryngelse!BU846</f>
        <v>439.42699648468295</v>
      </c>
      <c r="R22" s="91">
        <f>Foryngelse!BV846</f>
        <v>446.97682222451061</v>
      </c>
      <c r="S22" s="91">
        <f>Foryngelse!BW846</f>
        <v>455.39023979067315</v>
      </c>
      <c r="T22" s="91">
        <f>Foryngelse!BX846</f>
        <v>462.53215479063209</v>
      </c>
      <c r="U22" s="91">
        <f>Foryngelse!BY846</f>
        <v>2.1014607422933413</v>
      </c>
      <c r="V22" s="91">
        <f>Foryngelse!BZ846</f>
        <v>14.009738281955611</v>
      </c>
      <c r="W22" s="91">
        <f>Foryngelse!CA846</f>
        <v>35.024345704889036</v>
      </c>
      <c r="X22" s="91">
        <f>Foryngelse!CB846</f>
        <v>70.048691409778073</v>
      </c>
      <c r="Y22" s="91">
        <f>Foryngelse!CC846</f>
        <v>162.16989041592777</v>
      </c>
      <c r="Z22" s="91">
        <f>Foryngelse!CD846</f>
        <v>248.17078725802901</v>
      </c>
      <c r="AA22" s="91">
        <f>Foryngelse!CE846</f>
        <v>290.68503402623406</v>
      </c>
      <c r="AB22" s="91">
        <f>Foryngelse!CF846</f>
        <v>332.71647854608534</v>
      </c>
      <c r="AC22" s="91">
        <f>Foryngelse!CG846</f>
        <v>362.19073794399247</v>
      </c>
      <c r="AD22" s="91">
        <f>Foryngelse!CH846</f>
        <v>380.64355080364612</v>
      </c>
      <c r="AE22" s="91">
        <f>Foryngelse!CI846</f>
        <v>396.36186002976638</v>
      </c>
      <c r="AF22" s="91">
        <f>Foryngelse!CJ846</f>
        <v>407.15451999634325</v>
      </c>
      <c r="AG22" s="91">
        <f>Foryngelse!CK846</f>
        <v>418.38642803829538</v>
      </c>
      <c r="AH22" s="91">
        <f>Foryngelse!CL846</f>
        <v>428.93400511766049</v>
      </c>
      <c r="AI22" s="91">
        <f>Foryngelse!CM846</f>
        <v>439.42699648468295</v>
      </c>
      <c r="AJ22" s="91">
        <f>Foryngelse!CN846</f>
        <v>446.97682222451061</v>
      </c>
      <c r="AK22" s="91">
        <f>Foryngelse!CO846</f>
        <v>455.39023979067315</v>
      </c>
      <c r="AL22" s="91">
        <f>Foryngelse!CP846</f>
        <v>462.53215479063209</v>
      </c>
      <c r="AM22" s="91">
        <f>Foryngelse!CQ846</f>
        <v>2.1014607422933413</v>
      </c>
      <c r="AN22" s="91">
        <f>Foryngelse!CR846</f>
        <v>14.009738281955611</v>
      </c>
      <c r="AO22" s="91">
        <f>Foryngelse!CS846</f>
        <v>35.024345704889036</v>
      </c>
      <c r="AP22" s="91">
        <f>Foryngelse!CT846</f>
        <v>70.048691409778073</v>
      </c>
    </row>
    <row r="23" spans="1:42" x14ac:dyDescent="0.3">
      <c r="A23" t="s">
        <v>275</v>
      </c>
      <c r="B23" s="91">
        <f>Foryngelse!BF893</f>
        <v>0</v>
      </c>
      <c r="C23" s="91">
        <f>Foryngelse!BG893</f>
        <v>5.2101077297065448</v>
      </c>
      <c r="D23" s="91">
        <f>Foryngelse!BH893</f>
        <v>34.734051531376956</v>
      </c>
      <c r="E23" s="91">
        <f>Foryngelse!BI893</f>
        <v>86.835128828442393</v>
      </c>
      <c r="F23" s="91">
        <f>Foryngelse!BJ893</f>
        <v>173.67025765688479</v>
      </c>
      <c r="G23" s="91">
        <f>Foryngelse!BK893</f>
        <v>279.84588739844344</v>
      </c>
      <c r="H23" s="91">
        <f>Foryngelse!BL893</f>
        <v>318.29058787682794</v>
      </c>
      <c r="I23" s="91">
        <f>Foryngelse!BM893</f>
        <v>353.14248451091049</v>
      </c>
      <c r="J23" s="91">
        <f>Foryngelse!BN893</f>
        <v>386.41002090249822</v>
      </c>
      <c r="K23" s="91">
        <f>Foryngelse!BO893</f>
        <v>411.39008262058923</v>
      </c>
      <c r="L23" s="91">
        <f>Foryngelse!BP893</f>
        <v>425.46882214179436</v>
      </c>
      <c r="M23" s="91">
        <f>Foryngelse!BQ893</f>
        <v>439.03336985045758</v>
      </c>
      <c r="N23" s="91">
        <f>Foryngelse!BR893</f>
        <v>451.72680530552071</v>
      </c>
      <c r="O23" s="91">
        <f>Foryngelse!BS893</f>
        <v>463.19748947493576</v>
      </c>
      <c r="P23" s="91">
        <f>Foryngelse!BT893</f>
        <v>472.56313268478436</v>
      </c>
      <c r="Q23" s="91">
        <f>Foryngelse!BU893</f>
        <v>5.2101077297065448</v>
      </c>
      <c r="R23" s="91">
        <f>Foryngelse!BV893</f>
        <v>34.734051531376956</v>
      </c>
      <c r="S23" s="91">
        <f>Foryngelse!BW893</f>
        <v>86.835128828442393</v>
      </c>
      <c r="T23" s="91">
        <f>Foryngelse!BX893</f>
        <v>173.67025765688479</v>
      </c>
      <c r="U23" s="91">
        <f>Foryngelse!BY893</f>
        <v>279.84588739844344</v>
      </c>
      <c r="V23" s="91">
        <f>Foryngelse!BZ893</f>
        <v>318.29058787682794</v>
      </c>
      <c r="W23" s="91">
        <f>Foryngelse!CA893</f>
        <v>353.14248451091049</v>
      </c>
      <c r="X23" s="91">
        <f>Foryngelse!CB893</f>
        <v>386.41002090249822</v>
      </c>
      <c r="Y23" s="91">
        <f>Foryngelse!CC893</f>
        <v>411.39008262058923</v>
      </c>
      <c r="Z23" s="91">
        <f>Foryngelse!CD893</f>
        <v>425.46882214179436</v>
      </c>
      <c r="AA23" s="91">
        <f>Foryngelse!CE893</f>
        <v>439.03336985045758</v>
      </c>
      <c r="AB23" s="91">
        <f>Foryngelse!CF893</f>
        <v>451.72680530552071</v>
      </c>
      <c r="AC23" s="91">
        <f>Foryngelse!CG893</f>
        <v>463.19748947493576</v>
      </c>
      <c r="AD23" s="91">
        <f>Foryngelse!CH893</f>
        <v>472.56313268478436</v>
      </c>
      <c r="AE23" s="91">
        <f>Foryngelse!CI893</f>
        <v>5.2101077297065448</v>
      </c>
      <c r="AF23" s="91">
        <f>Foryngelse!CJ893</f>
        <v>34.734051531376956</v>
      </c>
      <c r="AG23" s="91">
        <f>Foryngelse!CK893</f>
        <v>86.835128828442393</v>
      </c>
      <c r="AH23" s="91">
        <f>Foryngelse!CL893</f>
        <v>173.67025765688479</v>
      </c>
      <c r="AI23" s="91">
        <f>Foryngelse!CM893</f>
        <v>279.84588739844344</v>
      </c>
      <c r="AJ23" s="91">
        <f>Foryngelse!CN893</f>
        <v>318.29058787682794</v>
      </c>
      <c r="AK23" s="91">
        <f>Foryngelse!CO893</f>
        <v>353.14248451091049</v>
      </c>
      <c r="AL23" s="91">
        <f>Foryngelse!CP893</f>
        <v>386.41002090249822</v>
      </c>
      <c r="AM23" s="91">
        <f>Foryngelse!CQ893</f>
        <v>411.39008262058923</v>
      </c>
      <c r="AN23" s="91">
        <f>Foryngelse!CR893</f>
        <v>425.46882214179436</v>
      </c>
      <c r="AO23" s="91">
        <f>Foryngelse!CS893</f>
        <v>439.03336985045758</v>
      </c>
      <c r="AP23" s="91">
        <f>Foryngelse!CT893</f>
        <v>451.72680530552071</v>
      </c>
    </row>
    <row r="24" spans="1:42" x14ac:dyDescent="0.3">
      <c r="A24" t="s">
        <v>276</v>
      </c>
      <c r="B24" s="91">
        <f>Foryngelse!BF940</f>
        <v>0</v>
      </c>
      <c r="C24" s="91">
        <f>Foryngelse!BG940</f>
        <v>2.9827042858133845</v>
      </c>
      <c r="D24" s="91">
        <f>Foryngelse!BH940</f>
        <v>19.884695238755899</v>
      </c>
      <c r="E24" s="91">
        <f>Foryngelse!BI940</f>
        <v>49.711738096889739</v>
      </c>
      <c r="F24" s="91">
        <f>Foryngelse!BJ940</f>
        <v>99.423476193779479</v>
      </c>
      <c r="G24" s="91">
        <f>Foryngelse!BK940</f>
        <v>193.37380220791943</v>
      </c>
      <c r="H24" s="91">
        <f>Foryngelse!BL940</f>
        <v>271.75203227637189</v>
      </c>
      <c r="I24" s="91">
        <f>Foryngelse!BM940</f>
        <v>305.26542014185139</v>
      </c>
      <c r="J24" s="91">
        <f>Foryngelse!BN940</f>
        <v>330.86572646575985</v>
      </c>
      <c r="K24" s="91">
        <f>Foryngelse!BO940</f>
        <v>355.26982857069333</v>
      </c>
      <c r="L24" s="91">
        <f>Foryngelse!BP940</f>
        <v>375.26696627246531</v>
      </c>
      <c r="M24" s="91">
        <f>Foryngelse!BQ940</f>
        <v>396.47691245305248</v>
      </c>
      <c r="N24" s="91">
        <f>Foryngelse!BR940</f>
        <v>414.71469313211463</v>
      </c>
      <c r="O24" s="91">
        <f>Foryngelse!BS940</f>
        <v>427.37373957837968</v>
      </c>
      <c r="P24" s="91">
        <f>Foryngelse!BT940</f>
        <v>438.3358915969734</v>
      </c>
      <c r="Q24" s="91">
        <f>Foryngelse!BU940</f>
        <v>447.98080107892577</v>
      </c>
      <c r="R24" s="91">
        <f>Foryngelse!BV940</f>
        <v>2.9827042858133845</v>
      </c>
      <c r="S24" s="91">
        <f>Foryngelse!BW940</f>
        <v>19.884695238755899</v>
      </c>
      <c r="T24" s="91">
        <f>Foryngelse!BX940</f>
        <v>49.711738096889739</v>
      </c>
      <c r="U24" s="91">
        <f>Foryngelse!BY940</f>
        <v>99.423476193779479</v>
      </c>
      <c r="V24" s="91">
        <f>Foryngelse!BZ940</f>
        <v>193.37380220791943</v>
      </c>
      <c r="W24" s="91">
        <f>Foryngelse!CA940</f>
        <v>271.75203227637189</v>
      </c>
      <c r="X24" s="91">
        <f>Foryngelse!CB940</f>
        <v>305.26542014185139</v>
      </c>
      <c r="Y24" s="91">
        <f>Foryngelse!CC940</f>
        <v>330.86572646575985</v>
      </c>
      <c r="Z24" s="91">
        <f>Foryngelse!CD940</f>
        <v>355.26982857069333</v>
      </c>
      <c r="AA24" s="91">
        <f>Foryngelse!CE940</f>
        <v>375.26696627246531</v>
      </c>
      <c r="AB24" s="91">
        <f>Foryngelse!CF940</f>
        <v>396.47691245305248</v>
      </c>
      <c r="AC24" s="91">
        <f>Foryngelse!CG940</f>
        <v>414.71469313211463</v>
      </c>
      <c r="AD24" s="91">
        <f>Foryngelse!CH940</f>
        <v>427.37373957837968</v>
      </c>
      <c r="AE24" s="91">
        <f>Foryngelse!CI940</f>
        <v>438.3358915969734</v>
      </c>
      <c r="AF24" s="91">
        <f>Foryngelse!CJ940</f>
        <v>447.98080107892577</v>
      </c>
      <c r="AG24" s="91">
        <f>Foryngelse!CK940</f>
        <v>2.9827042858133845</v>
      </c>
      <c r="AH24" s="91">
        <f>Foryngelse!CL940</f>
        <v>19.884695238755899</v>
      </c>
      <c r="AI24" s="91">
        <f>Foryngelse!CM940</f>
        <v>49.711738096889739</v>
      </c>
      <c r="AJ24" s="91">
        <f>Foryngelse!CN940</f>
        <v>99.423476193779479</v>
      </c>
      <c r="AK24" s="91">
        <f>Foryngelse!CO940</f>
        <v>193.37380220791943</v>
      </c>
      <c r="AL24" s="91">
        <f>Foryngelse!CP940</f>
        <v>271.75203227637189</v>
      </c>
      <c r="AM24" s="91">
        <f>Foryngelse!CQ940</f>
        <v>305.26542014185139</v>
      </c>
      <c r="AN24" s="91">
        <f>Foryngelse!CR940</f>
        <v>330.86572646575985</v>
      </c>
      <c r="AO24" s="91">
        <f>Foryngelse!CS940</f>
        <v>355.26982857069333</v>
      </c>
      <c r="AP24" s="91">
        <f>Foryngelse!CT940</f>
        <v>375.26696627246531</v>
      </c>
    </row>
    <row r="25" spans="1:42" x14ac:dyDescent="0.3">
      <c r="A25" t="s">
        <v>277</v>
      </c>
      <c r="B25" s="91">
        <f>Foryngelse!BF987</f>
        <v>0</v>
      </c>
      <c r="C25" s="91">
        <f>Foryngelse!BG987</f>
        <v>1.7604379473808758</v>
      </c>
      <c r="D25" s="91">
        <f>Foryngelse!BH987</f>
        <v>11.736252982539174</v>
      </c>
      <c r="E25" s="91">
        <f>Foryngelse!BI987</f>
        <v>29.340632456347937</v>
      </c>
      <c r="F25" s="91">
        <f>Foryngelse!BJ987</f>
        <v>58.681264912695873</v>
      </c>
      <c r="G25" s="91">
        <f>Foryngelse!BK987</f>
        <v>124.02655361490673</v>
      </c>
      <c r="H25" s="91">
        <f>Foryngelse!BL987</f>
        <v>196.30019889505837</v>
      </c>
      <c r="I25" s="91">
        <f>Foryngelse!BM987</f>
        <v>247.07640127315847</v>
      </c>
      <c r="J25" s="91">
        <f>Foryngelse!BN987</f>
        <v>273.98801882258738</v>
      </c>
      <c r="K25" s="91">
        <f>Foryngelse!BO987</f>
        <v>299.38413576128301</v>
      </c>
      <c r="L25" s="91">
        <f>Foryngelse!BP987</f>
        <v>320.51532986911889</v>
      </c>
      <c r="M25" s="91">
        <f>Foryngelse!BQ987</f>
        <v>339.25434418832401</v>
      </c>
      <c r="N25" s="91">
        <f>Foryngelse!BR987</f>
        <v>358.96969995993828</v>
      </c>
      <c r="O25" s="91">
        <f>Foryngelse!BS987</f>
        <v>374.8572449096398</v>
      </c>
      <c r="P25" s="91">
        <f>Foryngelse!BT987</f>
        <v>385.20608808820919</v>
      </c>
      <c r="Q25" s="91">
        <f>Foryngelse!BU987</f>
        <v>396.53398158838769</v>
      </c>
      <c r="R25" s="91">
        <f>Foryngelse!BV987</f>
        <v>403.04917885085285</v>
      </c>
      <c r="S25" s="91">
        <f>Foryngelse!BW987</f>
        <v>1.7604379473808758</v>
      </c>
      <c r="T25" s="91">
        <f>Foryngelse!BX987</f>
        <v>11.736252982539174</v>
      </c>
      <c r="U25" s="91">
        <f>Foryngelse!BY987</f>
        <v>29.340632456347937</v>
      </c>
      <c r="V25" s="91">
        <f>Foryngelse!BZ987</f>
        <v>58.681264912695873</v>
      </c>
      <c r="W25" s="91">
        <f>Foryngelse!CA987</f>
        <v>124.02655361490673</v>
      </c>
      <c r="X25" s="91">
        <f>Foryngelse!CB987</f>
        <v>196.30019889505837</v>
      </c>
      <c r="Y25" s="91">
        <f>Foryngelse!CC987</f>
        <v>247.07640127315847</v>
      </c>
      <c r="Z25" s="91">
        <f>Foryngelse!CD987</f>
        <v>273.98801882258738</v>
      </c>
      <c r="AA25" s="91">
        <f>Foryngelse!CE987</f>
        <v>299.38413576128301</v>
      </c>
      <c r="AB25" s="91">
        <f>Foryngelse!CF987</f>
        <v>320.51532986911889</v>
      </c>
      <c r="AC25" s="91">
        <f>Foryngelse!CG987</f>
        <v>339.25434418832401</v>
      </c>
      <c r="AD25" s="91">
        <f>Foryngelse!CH987</f>
        <v>358.96969995993828</v>
      </c>
      <c r="AE25" s="91">
        <f>Foryngelse!CI987</f>
        <v>374.8572449096398</v>
      </c>
      <c r="AF25" s="91">
        <f>Foryngelse!CJ987</f>
        <v>385.20608808820919</v>
      </c>
      <c r="AG25" s="91">
        <f>Foryngelse!CK987</f>
        <v>396.53398158838769</v>
      </c>
      <c r="AH25" s="91">
        <f>Foryngelse!CL987</f>
        <v>403.04917885085285</v>
      </c>
      <c r="AI25" s="91">
        <f>Foryngelse!CM987</f>
        <v>1.7604379473808758</v>
      </c>
      <c r="AJ25" s="91">
        <f>Foryngelse!CN987</f>
        <v>11.736252982539174</v>
      </c>
      <c r="AK25" s="91">
        <f>Foryngelse!CO987</f>
        <v>29.340632456347937</v>
      </c>
      <c r="AL25" s="91">
        <f>Foryngelse!CP987</f>
        <v>58.681264912695873</v>
      </c>
      <c r="AM25" s="91">
        <f>Foryngelse!CQ987</f>
        <v>124.02655361490673</v>
      </c>
      <c r="AN25" s="91">
        <f>Foryngelse!CR987</f>
        <v>196.30019889505837</v>
      </c>
      <c r="AO25" s="91">
        <f>Foryngelse!CS987</f>
        <v>247.07640127315847</v>
      </c>
      <c r="AP25" s="91">
        <f>Foryngelse!CT987</f>
        <v>273.98801882258738</v>
      </c>
    </row>
    <row r="26" spans="1:42" x14ac:dyDescent="0.3">
      <c r="A26" t="s">
        <v>310</v>
      </c>
      <c r="B26" s="91">
        <f>Foryngelse!BF1034</f>
        <v>0</v>
      </c>
      <c r="C26" s="91">
        <f>Foryngelse!BG1034</f>
        <v>2.0733641216065011</v>
      </c>
      <c r="D26" s="91">
        <f>Foryngelse!BH1034</f>
        <v>13.822427477376678</v>
      </c>
      <c r="E26" s="91">
        <f>Foryngelse!BI1034</f>
        <v>34.556068693441695</v>
      </c>
      <c r="F26" s="91">
        <f>Foryngelse!BJ1034</f>
        <v>69.11213738688339</v>
      </c>
      <c r="G26" s="91">
        <f>Foryngelse!BK1034</f>
        <v>123.50237504210394</v>
      </c>
      <c r="H26" s="91">
        <f>Foryngelse!BL1034</f>
        <v>170.20169341741445</v>
      </c>
      <c r="I26" s="91">
        <f>Foryngelse!BM1034</f>
        <v>190.72466696520945</v>
      </c>
      <c r="J26" s="91">
        <f>Foryngelse!BN1034</f>
        <v>213.37994732805123</v>
      </c>
      <c r="K26" s="91">
        <f>Foryngelse!BO1034</f>
        <v>236.17478817473975</v>
      </c>
      <c r="L26" s="91">
        <f>Foryngelse!BP1034</f>
        <v>259.48490543623609</v>
      </c>
      <c r="M26" s="91">
        <f>Foryngelse!BQ1034</f>
        <v>280.80351541758807</v>
      </c>
      <c r="N26" s="91">
        <f>Foryngelse!BR1034</f>
        <v>299.58060739611716</v>
      </c>
      <c r="O26" s="91">
        <f>Foryngelse!BS1034</f>
        <v>317.58332841753554</v>
      </c>
      <c r="P26" s="91">
        <f>Foryngelse!BT1034</f>
        <v>331.93377428036717</v>
      </c>
      <c r="Q26" s="91">
        <f>Foryngelse!BU1034</f>
        <v>342.79937233364217</v>
      </c>
      <c r="R26" s="91">
        <f>Foryngelse!BV1034</f>
        <v>352.04045989248601</v>
      </c>
      <c r="S26" s="91">
        <f>Foryngelse!BW1034</f>
        <v>2.0733641216065011</v>
      </c>
      <c r="T26" s="91">
        <f>Foryngelse!BX1034</f>
        <v>13.822427477376678</v>
      </c>
      <c r="U26" s="91">
        <f>Foryngelse!BY1034</f>
        <v>34.556068693441695</v>
      </c>
      <c r="V26" s="91">
        <f>Foryngelse!BZ1034</f>
        <v>69.11213738688339</v>
      </c>
      <c r="W26" s="91">
        <f>Foryngelse!CA1034</f>
        <v>123.50237504210394</v>
      </c>
      <c r="X26" s="91">
        <f>Foryngelse!CB1034</f>
        <v>170.20169341741445</v>
      </c>
      <c r="Y26" s="91">
        <f>Foryngelse!CC1034</f>
        <v>190.72466696520945</v>
      </c>
      <c r="Z26" s="91">
        <f>Foryngelse!CD1034</f>
        <v>213.37994732805123</v>
      </c>
      <c r="AA26" s="91">
        <f>Foryngelse!CE1034</f>
        <v>236.17478817473975</v>
      </c>
      <c r="AB26" s="91">
        <f>Foryngelse!CF1034</f>
        <v>259.48490543623609</v>
      </c>
      <c r="AC26" s="91">
        <f>Foryngelse!CG1034</f>
        <v>280.80351541758807</v>
      </c>
      <c r="AD26" s="91">
        <f>Foryngelse!CH1034</f>
        <v>299.58060739611716</v>
      </c>
      <c r="AE26" s="91">
        <f>Foryngelse!CI1034</f>
        <v>317.58332841753554</v>
      </c>
      <c r="AF26" s="91">
        <f>Foryngelse!CJ1034</f>
        <v>331.93377428036717</v>
      </c>
      <c r="AG26" s="91">
        <f>Foryngelse!CK1034</f>
        <v>342.79937233364217</v>
      </c>
      <c r="AH26" s="91">
        <f>Foryngelse!CL1034</f>
        <v>352.04045989248601</v>
      </c>
      <c r="AI26" s="91">
        <f>Foryngelse!CM1034</f>
        <v>2.0733641216065011</v>
      </c>
      <c r="AJ26" s="91">
        <f>Foryngelse!CN1034</f>
        <v>13.822427477376678</v>
      </c>
      <c r="AK26" s="91">
        <f>Foryngelse!CO1034</f>
        <v>34.556068693441695</v>
      </c>
      <c r="AL26" s="91">
        <f>Foryngelse!CP1034</f>
        <v>69.11213738688339</v>
      </c>
      <c r="AM26" s="91">
        <f>Foryngelse!CQ1034</f>
        <v>123.50237504210394</v>
      </c>
      <c r="AN26" s="91">
        <f>Foryngelse!CR1034</f>
        <v>170.20169341741445</v>
      </c>
      <c r="AO26" s="91">
        <f>Foryngelse!CS1034</f>
        <v>190.72466696520945</v>
      </c>
      <c r="AP26" s="91">
        <f>Foryngelse!CT1034</f>
        <v>213.37994732805123</v>
      </c>
    </row>
    <row r="27" spans="1:42" x14ac:dyDescent="0.3">
      <c r="A27" t="s">
        <v>278</v>
      </c>
      <c r="B27" s="91">
        <f>Foryngelse!BF1081</f>
        <v>0</v>
      </c>
      <c r="C27" s="91">
        <f>Foryngelse!BG1081</f>
        <v>6.1944200775741152</v>
      </c>
      <c r="D27" s="91">
        <f>Foryngelse!BH1081</f>
        <v>41.296133850494108</v>
      </c>
      <c r="E27" s="91">
        <f>Foryngelse!BI1081</f>
        <v>103.24033462623527</v>
      </c>
      <c r="F27" s="91">
        <f>Foryngelse!BJ1081</f>
        <v>206.48066925247053</v>
      </c>
      <c r="G27" s="91">
        <f>Foryngelse!BK1081</f>
        <v>364.36123877251356</v>
      </c>
      <c r="H27" s="91">
        <f>Foryngelse!BL1081</f>
        <v>417.35620502706428</v>
      </c>
      <c r="I27" s="91">
        <f>Foryngelse!BM1081</f>
        <v>457.31913408947656</v>
      </c>
      <c r="J27" s="91">
        <f>Foryngelse!BN1081</f>
        <v>495.5956676369471</v>
      </c>
      <c r="K27" s="91">
        <f>Foryngelse!BO1081</f>
        <v>531.37017342914123</v>
      </c>
      <c r="L27" s="91">
        <f>Foryngelse!BP1081</f>
        <v>566.65461442915432</v>
      </c>
      <c r="M27" s="91">
        <f>Foryngelse!BQ1081</f>
        <v>598.91286660145033</v>
      </c>
      <c r="N27" s="91">
        <f>Foryngelse!BR1081</f>
        <v>631.32254742144028</v>
      </c>
      <c r="O27" s="91">
        <f>Foryngelse!BS1081</f>
        <v>6.1944200775741152</v>
      </c>
      <c r="P27" s="91">
        <f>Foryngelse!BT1081</f>
        <v>41.296133850494108</v>
      </c>
      <c r="Q27" s="91">
        <f>Foryngelse!BU1081</f>
        <v>103.24033462623527</v>
      </c>
      <c r="R27" s="91">
        <f>Foryngelse!BV1081</f>
        <v>206.48066925247053</v>
      </c>
      <c r="S27" s="91">
        <f>Foryngelse!BW1081</f>
        <v>364.36123877251356</v>
      </c>
      <c r="T27" s="91">
        <f>Foryngelse!BX1081</f>
        <v>417.35620502706428</v>
      </c>
      <c r="U27" s="91">
        <f>Foryngelse!BY1081</f>
        <v>457.31913408947656</v>
      </c>
      <c r="V27" s="91">
        <f>Foryngelse!BZ1081</f>
        <v>495.5956676369471</v>
      </c>
      <c r="W27" s="91">
        <f>Foryngelse!CA1081</f>
        <v>531.37017342914123</v>
      </c>
      <c r="X27" s="91">
        <f>Foryngelse!CB1081</f>
        <v>566.65461442915432</v>
      </c>
      <c r="Y27" s="91">
        <f>Foryngelse!CC1081</f>
        <v>598.91286660145033</v>
      </c>
      <c r="Z27" s="91">
        <f>Foryngelse!CD1081</f>
        <v>631.32254742144028</v>
      </c>
      <c r="AA27" s="91">
        <f>Foryngelse!CE1081</f>
        <v>6.1944200775741152</v>
      </c>
      <c r="AB27" s="91">
        <f>Foryngelse!CF1081</f>
        <v>41.296133850494108</v>
      </c>
      <c r="AC27" s="91">
        <f>Foryngelse!CG1081</f>
        <v>103.24033462623527</v>
      </c>
      <c r="AD27" s="91">
        <f>Foryngelse!CH1081</f>
        <v>206.48066925247053</v>
      </c>
      <c r="AE27" s="91">
        <f>Foryngelse!CI1081</f>
        <v>364.36123877251356</v>
      </c>
      <c r="AF27" s="91">
        <f>Foryngelse!CJ1081</f>
        <v>417.35620502706428</v>
      </c>
      <c r="AG27" s="91">
        <f>Foryngelse!CK1081</f>
        <v>457.31913408947656</v>
      </c>
      <c r="AH27" s="91">
        <f>Foryngelse!CL1081</f>
        <v>495.5956676369471</v>
      </c>
      <c r="AI27" s="91">
        <f>Foryngelse!CM1081</f>
        <v>531.37017342914123</v>
      </c>
      <c r="AJ27" s="91">
        <f>Foryngelse!CN1081</f>
        <v>566.65461442915432</v>
      </c>
      <c r="AK27" s="91">
        <f>Foryngelse!CO1081</f>
        <v>598.91286660145033</v>
      </c>
      <c r="AL27" s="91">
        <f>Foryngelse!CP1081</f>
        <v>631.32254742144028</v>
      </c>
      <c r="AM27" s="91">
        <f>Foryngelse!CQ1081</f>
        <v>6.1944200775741152</v>
      </c>
      <c r="AN27" s="91">
        <f>Foryngelse!CR1081</f>
        <v>41.296133850494108</v>
      </c>
      <c r="AO27" s="91">
        <f>Foryngelse!CS1081</f>
        <v>103.24033462623527</v>
      </c>
      <c r="AP27" s="91">
        <f>Foryngelse!CT1081</f>
        <v>206.48066925247053</v>
      </c>
    </row>
    <row r="28" spans="1:42" x14ac:dyDescent="0.3">
      <c r="A28" t="s">
        <v>279</v>
      </c>
      <c r="B28" s="91">
        <f>Foryngelse!BF1128</f>
        <v>0</v>
      </c>
      <c r="C28" s="91">
        <f>Foryngelse!BG1128</f>
        <v>2.4901135885573562</v>
      </c>
      <c r="D28" s="91">
        <f>Foryngelse!BH1128</f>
        <v>16.600757257049047</v>
      </c>
      <c r="E28" s="91">
        <f>Foryngelse!BI1128</f>
        <v>41.501893142622606</v>
      </c>
      <c r="F28" s="91">
        <f>Foryngelse!BJ1128</f>
        <v>83.003786285245212</v>
      </c>
      <c r="G28" s="91">
        <f>Foryngelse!BK1128</f>
        <v>203.52730234083887</v>
      </c>
      <c r="H28" s="91">
        <f>Foryngelse!BL1128</f>
        <v>330.18693531726007</v>
      </c>
      <c r="I28" s="91">
        <f>Foryngelse!BM1128</f>
        <v>390.99143739668671</v>
      </c>
      <c r="J28" s="91">
        <f>Foryngelse!BN1128</f>
        <v>432.6623015613161</v>
      </c>
      <c r="K28" s="91">
        <f>Foryngelse!BO1128</f>
        <v>468.27576630593677</v>
      </c>
      <c r="L28" s="91">
        <f>Foryngelse!BP1128</f>
        <v>500.09296247452824</v>
      </c>
      <c r="M28" s="91">
        <f>Foryngelse!BQ1128</f>
        <v>531.48661237044405</v>
      </c>
      <c r="N28" s="91">
        <f>Foryngelse!BR1128</f>
        <v>561.74434768030176</v>
      </c>
      <c r="O28" s="91">
        <f>Foryngelse!BS1128</f>
        <v>588.49371551325135</v>
      </c>
      <c r="P28" s="91">
        <f>Foryngelse!BT1128</f>
        <v>2.4901135885573562</v>
      </c>
      <c r="Q28" s="91">
        <f>Foryngelse!BU1128</f>
        <v>16.600757257049047</v>
      </c>
      <c r="R28" s="91">
        <f>Foryngelse!BV1128</f>
        <v>41.501893142622606</v>
      </c>
      <c r="S28" s="91">
        <f>Foryngelse!BW1128</f>
        <v>83.003786285245212</v>
      </c>
      <c r="T28" s="91">
        <f>Foryngelse!BX1128</f>
        <v>203.52730234083887</v>
      </c>
      <c r="U28" s="91">
        <f>Foryngelse!BY1128</f>
        <v>330.18693531726007</v>
      </c>
      <c r="V28" s="91">
        <f>Foryngelse!BZ1128</f>
        <v>390.99143739668671</v>
      </c>
      <c r="W28" s="91">
        <f>Foryngelse!CA1128</f>
        <v>432.6623015613161</v>
      </c>
      <c r="X28" s="91">
        <f>Foryngelse!CB1128</f>
        <v>468.27576630593677</v>
      </c>
      <c r="Y28" s="91">
        <f>Foryngelse!CC1128</f>
        <v>500.09296247452824</v>
      </c>
      <c r="Z28" s="91">
        <f>Foryngelse!CD1128</f>
        <v>531.48661237044405</v>
      </c>
      <c r="AA28" s="91">
        <f>Foryngelse!CE1128</f>
        <v>561.74434768030176</v>
      </c>
      <c r="AB28" s="91">
        <f>Foryngelse!CF1128</f>
        <v>588.49371551325135</v>
      </c>
      <c r="AC28" s="91">
        <f>Foryngelse!CG1128</f>
        <v>2.4901135885573562</v>
      </c>
      <c r="AD28" s="91">
        <f>Foryngelse!CH1128</f>
        <v>16.600757257049047</v>
      </c>
      <c r="AE28" s="91">
        <f>Foryngelse!CI1128</f>
        <v>41.501893142622606</v>
      </c>
      <c r="AF28" s="91">
        <f>Foryngelse!CJ1128</f>
        <v>83.003786285245212</v>
      </c>
      <c r="AG28" s="91">
        <f>Foryngelse!CK1128</f>
        <v>203.52730234083887</v>
      </c>
      <c r="AH28" s="91">
        <f>Foryngelse!CL1128</f>
        <v>330.18693531726007</v>
      </c>
      <c r="AI28" s="91">
        <f>Foryngelse!CM1128</f>
        <v>390.99143739668671</v>
      </c>
      <c r="AJ28" s="91">
        <f>Foryngelse!CN1128</f>
        <v>432.6623015613161</v>
      </c>
      <c r="AK28" s="91">
        <f>Foryngelse!CO1128</f>
        <v>468.27576630593677</v>
      </c>
      <c r="AL28" s="91">
        <f>Foryngelse!CP1128</f>
        <v>500.09296247452824</v>
      </c>
      <c r="AM28" s="91">
        <f>Foryngelse!CQ1128</f>
        <v>531.48661237044405</v>
      </c>
      <c r="AN28" s="91">
        <f>Foryngelse!CR1128</f>
        <v>561.74434768030176</v>
      </c>
      <c r="AO28" s="91">
        <f>Foryngelse!CS1128</f>
        <v>588.49371551325135</v>
      </c>
      <c r="AP28" s="91">
        <f>Foryngelse!CT1128</f>
        <v>2.4901135885573562</v>
      </c>
    </row>
    <row r="29" spans="1:42" x14ac:dyDescent="0.3">
      <c r="A29" t="s">
        <v>280</v>
      </c>
      <c r="B29" s="91">
        <f>Foryngelse!BF1175</f>
        <v>0</v>
      </c>
      <c r="C29" s="91">
        <f>Foryngelse!BG1175</f>
        <v>0.74188884742812722</v>
      </c>
      <c r="D29" s="91">
        <f>Foryngelse!BH1175</f>
        <v>4.9459256495208495</v>
      </c>
      <c r="E29" s="91">
        <f>Foryngelse!BI1175</f>
        <v>12.364814123802121</v>
      </c>
      <c r="F29" s="91">
        <f>Foryngelse!BJ1175</f>
        <v>24.729628247604243</v>
      </c>
      <c r="G29" s="91">
        <f>Foryngelse!BK1175</f>
        <v>59.038721716918573</v>
      </c>
      <c r="H29" s="91">
        <f>Foryngelse!BL1175</f>
        <v>128.9378068436591</v>
      </c>
      <c r="I29" s="91">
        <f>Foryngelse!BM1175</f>
        <v>230.32764187450684</v>
      </c>
      <c r="J29" s="91">
        <f>Foryngelse!BN1175</f>
        <v>328.49281890500953</v>
      </c>
      <c r="K29" s="91">
        <f>Foryngelse!BO1175</f>
        <v>386.42608895373763</v>
      </c>
      <c r="L29" s="91">
        <f>Foryngelse!BP1175</f>
        <v>416.51370227844899</v>
      </c>
      <c r="M29" s="91">
        <f>Foryngelse!BQ1175</f>
        <v>449.3108120437771</v>
      </c>
      <c r="N29" s="91">
        <f>Foryngelse!BR1175</f>
        <v>479.03449814643403</v>
      </c>
      <c r="O29" s="91">
        <f>Foryngelse!BS1175</f>
        <v>500.1525427265459</v>
      </c>
      <c r="P29" s="91">
        <f>Foryngelse!BT1175</f>
        <v>515.85384834482238</v>
      </c>
      <c r="Q29" s="91">
        <f>Foryngelse!BU1175</f>
        <v>0.74188884742812722</v>
      </c>
      <c r="R29" s="91">
        <f>Foryngelse!BV1175</f>
        <v>4.9459256495208495</v>
      </c>
      <c r="S29" s="91">
        <f>Foryngelse!BW1175</f>
        <v>12.364814123802121</v>
      </c>
      <c r="T29" s="91">
        <f>Foryngelse!BX1175</f>
        <v>24.729628247604243</v>
      </c>
      <c r="U29" s="91">
        <f>Foryngelse!BY1175</f>
        <v>59.038721716918573</v>
      </c>
      <c r="V29" s="91">
        <f>Foryngelse!BZ1175</f>
        <v>128.9378068436591</v>
      </c>
      <c r="W29" s="91">
        <f>Foryngelse!CA1175</f>
        <v>230.32764187450684</v>
      </c>
      <c r="X29" s="91">
        <f>Foryngelse!CB1175</f>
        <v>328.49281890500953</v>
      </c>
      <c r="Y29" s="91">
        <f>Foryngelse!CC1175</f>
        <v>386.42608895373763</v>
      </c>
      <c r="Z29" s="91">
        <f>Foryngelse!CD1175</f>
        <v>416.51370227844899</v>
      </c>
      <c r="AA29" s="91">
        <f>Foryngelse!CE1175</f>
        <v>449.3108120437771</v>
      </c>
      <c r="AB29" s="91">
        <f>Foryngelse!CF1175</f>
        <v>479.03449814643403</v>
      </c>
      <c r="AC29" s="91">
        <f>Foryngelse!CG1175</f>
        <v>500.1525427265459</v>
      </c>
      <c r="AD29" s="91">
        <f>Foryngelse!CH1175</f>
        <v>515.85384834482238</v>
      </c>
      <c r="AE29" s="91">
        <f>Foryngelse!CI1175</f>
        <v>0.74188884742812722</v>
      </c>
      <c r="AF29" s="91">
        <f>Foryngelse!CJ1175</f>
        <v>4.9459256495208495</v>
      </c>
      <c r="AG29" s="91">
        <f>Foryngelse!CK1175</f>
        <v>12.364814123802121</v>
      </c>
      <c r="AH29" s="91">
        <f>Foryngelse!CL1175</f>
        <v>24.729628247604243</v>
      </c>
      <c r="AI29" s="91">
        <f>Foryngelse!CM1175</f>
        <v>59.038721716918573</v>
      </c>
      <c r="AJ29" s="91">
        <f>Foryngelse!CN1175</f>
        <v>128.9378068436591</v>
      </c>
      <c r="AK29" s="91">
        <f>Foryngelse!CO1175</f>
        <v>230.32764187450684</v>
      </c>
      <c r="AL29" s="91">
        <f>Foryngelse!CP1175</f>
        <v>328.49281890500953</v>
      </c>
      <c r="AM29" s="91">
        <f>Foryngelse!CQ1175</f>
        <v>386.42608895373763</v>
      </c>
      <c r="AN29" s="91">
        <f>Foryngelse!CR1175</f>
        <v>416.51370227844899</v>
      </c>
      <c r="AO29" s="91">
        <f>Foryngelse!CS1175</f>
        <v>449.3108120437771</v>
      </c>
      <c r="AP29" s="91">
        <f>Foryngelse!CT1175</f>
        <v>479.03449814643403</v>
      </c>
    </row>
    <row r="30" spans="1:42" x14ac:dyDescent="0.3">
      <c r="A30" t="s">
        <v>312</v>
      </c>
      <c r="B30" s="91">
        <f>Foryngelse!BF1222</f>
        <v>0</v>
      </c>
      <c r="C30" s="91">
        <f>Foryngelse!BG1222</f>
        <v>0.13048319608575595</v>
      </c>
      <c r="D30" s="91">
        <f>Foryngelse!BH1222</f>
        <v>0.8698879739050398</v>
      </c>
      <c r="E30" s="91">
        <f>Foryngelse!BI1222</f>
        <v>2.1747199347625989</v>
      </c>
      <c r="F30" s="91">
        <f>Foryngelse!BJ1222</f>
        <v>4.3494398695251979</v>
      </c>
      <c r="G30" s="91">
        <f>Foryngelse!BK1222</f>
        <v>8.254447211203793</v>
      </c>
      <c r="H30" s="91">
        <f>Foryngelse!BL1222</f>
        <v>17.177986226320478</v>
      </c>
      <c r="I30" s="91">
        <f>Foryngelse!BM1222</f>
        <v>31.783160578194032</v>
      </c>
      <c r="J30" s="91">
        <f>Foryngelse!BN1222</f>
        <v>57.004443700403343</v>
      </c>
      <c r="K30" s="91">
        <f>Foryngelse!BO1222</f>
        <v>90.999219424478113</v>
      </c>
      <c r="L30" s="91">
        <f>Foryngelse!BP1222</f>
        <v>137.78720474261135</v>
      </c>
      <c r="M30" s="91">
        <f>Foryngelse!BQ1222</f>
        <v>191.70855185582082</v>
      </c>
      <c r="N30" s="91">
        <f>Foryngelse!BR1222</f>
        <v>251.99899263484838</v>
      </c>
      <c r="O30" s="91">
        <f>Foryngelse!BS1222</f>
        <v>314.73736007140894</v>
      </c>
      <c r="P30" s="91">
        <f>Foryngelse!BT1222</f>
        <v>377.59155730463834</v>
      </c>
      <c r="Q30" s="91">
        <f>Foryngelse!BU1222</f>
        <v>0.13048319608575595</v>
      </c>
      <c r="R30" s="91">
        <f>Foryngelse!BV1222</f>
        <v>0.8698879739050398</v>
      </c>
      <c r="S30" s="91">
        <f>Foryngelse!BW1222</f>
        <v>2.1747199347625989</v>
      </c>
      <c r="T30" s="91">
        <f>Foryngelse!BX1222</f>
        <v>4.3494398695251979</v>
      </c>
      <c r="U30" s="91">
        <f>Foryngelse!BY1222</f>
        <v>8.254447211203793</v>
      </c>
      <c r="V30" s="91">
        <f>Foryngelse!BZ1222</f>
        <v>17.177986226320478</v>
      </c>
      <c r="W30" s="91">
        <f>Foryngelse!CA1222</f>
        <v>31.783160578194032</v>
      </c>
      <c r="X30" s="91">
        <f>Foryngelse!CB1222</f>
        <v>57.004443700403343</v>
      </c>
      <c r="Y30" s="91">
        <f>Foryngelse!CC1222</f>
        <v>90.999219424478113</v>
      </c>
      <c r="Z30" s="91">
        <f>Foryngelse!CD1222</f>
        <v>137.78720474261135</v>
      </c>
      <c r="AA30" s="91">
        <f>Foryngelse!CE1222</f>
        <v>191.70855185582082</v>
      </c>
      <c r="AB30" s="91">
        <f>Foryngelse!CF1222</f>
        <v>251.99899263484838</v>
      </c>
      <c r="AC30" s="91">
        <f>Foryngelse!CG1222</f>
        <v>314.73736007140894</v>
      </c>
      <c r="AD30" s="91">
        <f>Foryngelse!CH1222</f>
        <v>377.59155730463834</v>
      </c>
      <c r="AE30" s="91">
        <f>Foryngelse!CI1222</f>
        <v>0.13048319608575595</v>
      </c>
      <c r="AF30" s="91">
        <f>Foryngelse!CJ1222</f>
        <v>0.8698879739050398</v>
      </c>
      <c r="AG30" s="91">
        <f>Foryngelse!CK1222</f>
        <v>2.1747199347625989</v>
      </c>
      <c r="AH30" s="91">
        <f>Foryngelse!CL1222</f>
        <v>4.3494398695251979</v>
      </c>
      <c r="AI30" s="91">
        <f>Foryngelse!CM1222</f>
        <v>8.254447211203793</v>
      </c>
      <c r="AJ30" s="91">
        <f>Foryngelse!CN1222</f>
        <v>17.177986226320478</v>
      </c>
      <c r="AK30" s="91">
        <f>Foryngelse!CO1222</f>
        <v>31.783160578194032</v>
      </c>
      <c r="AL30" s="91">
        <f>Foryngelse!CP1222</f>
        <v>57.004443700403343</v>
      </c>
      <c r="AM30" s="91">
        <f>Foryngelse!CQ1222</f>
        <v>90.999219424478113</v>
      </c>
      <c r="AN30" s="91">
        <f>Foryngelse!CR1222</f>
        <v>137.78720474261135</v>
      </c>
      <c r="AO30" s="91">
        <f>Foryngelse!CS1222</f>
        <v>191.70855185582082</v>
      </c>
      <c r="AP30" s="91">
        <f>Foryngelse!CT1222</f>
        <v>251.99899263484838</v>
      </c>
    </row>
    <row r="31" spans="1:42" x14ac:dyDescent="0.3">
      <c r="A31" t="s">
        <v>281</v>
      </c>
      <c r="B31" s="91">
        <f>Foryngelse!BF1269</f>
        <v>0</v>
      </c>
      <c r="C31" s="91">
        <f>Foryngelse!BG1269</f>
        <v>2.0543191492691419</v>
      </c>
      <c r="D31" s="91">
        <f>Foryngelse!BH1269</f>
        <v>13.69546099512762</v>
      </c>
      <c r="E31" s="91">
        <f>Foryngelse!BI1269</f>
        <v>34.238652487819046</v>
      </c>
      <c r="F31" s="91">
        <f>Foryngelse!BJ1269</f>
        <v>68.477304975638091</v>
      </c>
      <c r="G31" s="91">
        <f>Foryngelse!BK1269</f>
        <v>188.1595224359981</v>
      </c>
      <c r="H31" s="91">
        <f>Foryngelse!BL1269</f>
        <v>305.23643201514631</v>
      </c>
      <c r="I31" s="91">
        <f>Foryngelse!BM1269</f>
        <v>371.95644379088213</v>
      </c>
      <c r="J31" s="91">
        <f>Foryngelse!BN1269</f>
        <v>418.10746899151479</v>
      </c>
      <c r="K31" s="91">
        <f>Foryngelse!BO1269</f>
        <v>466.6179320382131</v>
      </c>
      <c r="L31" s="91">
        <f>Foryngelse!BP1269</f>
        <v>514.15004616178669</v>
      </c>
      <c r="M31" s="91">
        <f>Foryngelse!BQ1269</f>
        <v>560.43998765573019</v>
      </c>
      <c r="N31" s="91">
        <f>Foryngelse!BR1269</f>
        <v>607.50028243317001</v>
      </c>
      <c r="O31" s="91">
        <f>Foryngelse!BS1269</f>
        <v>659.63666463149707</v>
      </c>
      <c r="P31" s="91">
        <f>Foryngelse!BT1269</f>
        <v>704.61918001367587</v>
      </c>
      <c r="Q31" s="91">
        <f>Foryngelse!BU1269</f>
        <v>2.0543191492691419</v>
      </c>
      <c r="R31" s="91">
        <f>Foryngelse!BV1269</f>
        <v>13.69546099512762</v>
      </c>
      <c r="S31" s="91">
        <f>Foryngelse!BW1269</f>
        <v>34.238652487819046</v>
      </c>
      <c r="T31" s="91">
        <f>Foryngelse!BX1269</f>
        <v>68.477304975638091</v>
      </c>
      <c r="U31" s="91">
        <f>Foryngelse!BY1269</f>
        <v>188.1595224359981</v>
      </c>
      <c r="V31" s="91">
        <f>Foryngelse!BZ1269</f>
        <v>305.23643201514631</v>
      </c>
      <c r="W31" s="91">
        <f>Foryngelse!CA1269</f>
        <v>371.95644379088213</v>
      </c>
      <c r="X31" s="91">
        <f>Foryngelse!CB1269</f>
        <v>418.10746899151479</v>
      </c>
      <c r="Y31" s="91">
        <f>Foryngelse!CC1269</f>
        <v>466.6179320382131</v>
      </c>
      <c r="Z31" s="91">
        <f>Foryngelse!CD1269</f>
        <v>514.15004616178669</v>
      </c>
      <c r="AA31" s="91">
        <f>Foryngelse!CE1269</f>
        <v>560.43998765573019</v>
      </c>
      <c r="AB31" s="91">
        <f>Foryngelse!CF1269</f>
        <v>607.50028243317001</v>
      </c>
      <c r="AC31" s="91">
        <f>Foryngelse!CG1269</f>
        <v>659.63666463149707</v>
      </c>
      <c r="AD31" s="91">
        <f>Foryngelse!CH1269</f>
        <v>704.61918001367587</v>
      </c>
      <c r="AE31" s="91">
        <f>Foryngelse!CI1269</f>
        <v>2.0543191492691419</v>
      </c>
      <c r="AF31" s="91">
        <f>Foryngelse!CJ1269</f>
        <v>13.69546099512762</v>
      </c>
      <c r="AG31" s="91">
        <f>Foryngelse!CK1269</f>
        <v>34.238652487819046</v>
      </c>
      <c r="AH31" s="91">
        <f>Foryngelse!CL1269</f>
        <v>68.477304975638091</v>
      </c>
      <c r="AI31" s="91">
        <f>Foryngelse!CM1269</f>
        <v>188.1595224359981</v>
      </c>
      <c r="AJ31" s="91">
        <f>Foryngelse!CN1269</f>
        <v>305.23643201514631</v>
      </c>
      <c r="AK31" s="91">
        <f>Foryngelse!CO1269</f>
        <v>371.95644379088213</v>
      </c>
      <c r="AL31" s="91">
        <f>Foryngelse!CP1269</f>
        <v>418.10746899151479</v>
      </c>
      <c r="AM31" s="91">
        <f>Foryngelse!CQ1269</f>
        <v>466.6179320382131</v>
      </c>
      <c r="AN31" s="91">
        <f>Foryngelse!CR1269</f>
        <v>514.15004616178669</v>
      </c>
      <c r="AO31" s="91">
        <f>Foryngelse!CS1269</f>
        <v>560.43998765573019</v>
      </c>
      <c r="AP31" s="91">
        <f>Foryngelse!CT1269</f>
        <v>607.50028243317001</v>
      </c>
    </row>
    <row r="32" spans="1:42" x14ac:dyDescent="0.3">
      <c r="A32" t="s">
        <v>282</v>
      </c>
      <c r="B32" s="91">
        <f>Foryngelse!BF1316</f>
        <v>0</v>
      </c>
      <c r="C32" s="91">
        <f>Foryngelse!BG1316</f>
        <v>1.6059732872932673</v>
      </c>
      <c r="D32" s="91">
        <f>Foryngelse!BH1316</f>
        <v>10.706488581955121</v>
      </c>
      <c r="E32" s="91">
        <f>Foryngelse!BI1316</f>
        <v>26.766221454887798</v>
      </c>
      <c r="F32" s="91">
        <f>Foryngelse!BJ1316</f>
        <v>53.532442909775597</v>
      </c>
      <c r="G32" s="91">
        <f>Foryngelse!BK1316</f>
        <v>154.11238872659803</v>
      </c>
      <c r="H32" s="91">
        <f>Foryngelse!BL1316</f>
        <v>265.0023867152097</v>
      </c>
      <c r="I32" s="91">
        <f>Foryngelse!BM1316</f>
        <v>330.99395704354828</v>
      </c>
      <c r="J32" s="91">
        <f>Foryngelse!BN1316</f>
        <v>378.3328311318806</v>
      </c>
      <c r="K32" s="91">
        <f>Foryngelse!BO1316</f>
        <v>427.65874670039062</v>
      </c>
      <c r="L32" s="91">
        <f>Foryngelse!BP1316</f>
        <v>473.42696677323346</v>
      </c>
      <c r="M32" s="91">
        <f>Foryngelse!BQ1316</f>
        <v>522.11757325675876</v>
      </c>
      <c r="N32" s="91">
        <f>Foryngelse!BR1316</f>
        <v>571.49751083223362</v>
      </c>
      <c r="O32" s="91">
        <f>Foryngelse!BS1316</f>
        <v>619.03595158175858</v>
      </c>
      <c r="P32" s="91">
        <f>Foryngelse!BT1316</f>
        <v>668.35134116959159</v>
      </c>
      <c r="Q32" s="91">
        <f>Foryngelse!BU1316</f>
        <v>717.76013226255247</v>
      </c>
      <c r="R32" s="91">
        <f>Foryngelse!BV1316</f>
        <v>1.6059732872932673</v>
      </c>
      <c r="S32" s="91">
        <f>Foryngelse!BW1316</f>
        <v>10.706488581955121</v>
      </c>
      <c r="T32" s="91">
        <f>Foryngelse!BX1316</f>
        <v>26.766221454887798</v>
      </c>
      <c r="U32" s="91">
        <f>Foryngelse!BY1316</f>
        <v>53.532442909775597</v>
      </c>
      <c r="V32" s="91">
        <f>Foryngelse!BZ1316</f>
        <v>154.11238872659803</v>
      </c>
      <c r="W32" s="91">
        <f>Foryngelse!CA1316</f>
        <v>265.0023867152097</v>
      </c>
      <c r="X32" s="91">
        <f>Foryngelse!CB1316</f>
        <v>330.99395704354828</v>
      </c>
      <c r="Y32" s="91">
        <f>Foryngelse!CC1316</f>
        <v>378.3328311318806</v>
      </c>
      <c r="Z32" s="91">
        <f>Foryngelse!CD1316</f>
        <v>427.65874670039062</v>
      </c>
      <c r="AA32" s="91">
        <f>Foryngelse!CE1316</f>
        <v>473.42696677323346</v>
      </c>
      <c r="AB32" s="91">
        <f>Foryngelse!CF1316</f>
        <v>522.11757325675876</v>
      </c>
      <c r="AC32" s="91">
        <f>Foryngelse!CG1316</f>
        <v>571.49751083223362</v>
      </c>
      <c r="AD32" s="91">
        <f>Foryngelse!CH1316</f>
        <v>619.03595158175858</v>
      </c>
      <c r="AE32" s="91">
        <f>Foryngelse!CI1316</f>
        <v>668.35134116959159</v>
      </c>
      <c r="AF32" s="91">
        <f>Foryngelse!CJ1316</f>
        <v>717.76013226255247</v>
      </c>
      <c r="AG32" s="91">
        <f>Foryngelse!CK1316</f>
        <v>1.6059732872932673</v>
      </c>
      <c r="AH32" s="91">
        <f>Foryngelse!CL1316</f>
        <v>10.706488581955121</v>
      </c>
      <c r="AI32" s="91">
        <f>Foryngelse!CM1316</f>
        <v>26.766221454887798</v>
      </c>
      <c r="AJ32" s="91">
        <f>Foryngelse!CN1316</f>
        <v>53.532442909775597</v>
      </c>
      <c r="AK32" s="91">
        <f>Foryngelse!CO1316</f>
        <v>154.11238872659803</v>
      </c>
      <c r="AL32" s="91">
        <f>Foryngelse!CP1316</f>
        <v>265.0023867152097</v>
      </c>
      <c r="AM32" s="91">
        <f>Foryngelse!CQ1316</f>
        <v>330.99395704354828</v>
      </c>
      <c r="AN32" s="91">
        <f>Foryngelse!CR1316</f>
        <v>378.3328311318806</v>
      </c>
      <c r="AO32" s="91">
        <f>Foryngelse!CS1316</f>
        <v>427.65874670039062</v>
      </c>
      <c r="AP32" s="91">
        <f>Foryngelse!CT1316</f>
        <v>473.42696677323346</v>
      </c>
    </row>
    <row r="33" spans="1:42" x14ac:dyDescent="0.3">
      <c r="A33" t="s">
        <v>283</v>
      </c>
      <c r="B33" s="91">
        <f>Foryngelse!BF1363</f>
        <v>0</v>
      </c>
      <c r="C33" s="91">
        <f>Foryngelse!BG1363</f>
        <v>1.2120374387989712</v>
      </c>
      <c r="D33" s="91">
        <f>Foryngelse!BH1363</f>
        <v>8.080249591993141</v>
      </c>
      <c r="E33" s="91">
        <f>Foryngelse!BI1363</f>
        <v>20.200623979982854</v>
      </c>
      <c r="F33" s="91">
        <f>Foryngelse!BJ1363</f>
        <v>40.401247959965708</v>
      </c>
      <c r="G33" s="91">
        <f>Foryngelse!BK1363</f>
        <v>119.41854112355679</v>
      </c>
      <c r="H33" s="91">
        <f>Foryngelse!BL1363</f>
        <v>211.86069771255808</v>
      </c>
      <c r="I33" s="91">
        <f>Foryngelse!BM1363</f>
        <v>278.79721708485249</v>
      </c>
      <c r="J33" s="91">
        <f>Foryngelse!BN1363</f>
        <v>322.02262984146188</v>
      </c>
      <c r="K33" s="91">
        <f>Foryngelse!BO1363</f>
        <v>371.13803284175702</v>
      </c>
      <c r="L33" s="91">
        <f>Foryngelse!BP1363</f>
        <v>415.77852494526115</v>
      </c>
      <c r="M33" s="91">
        <f>Foryngelse!BQ1363</f>
        <v>461.35874584754754</v>
      </c>
      <c r="N33" s="91">
        <f>Foryngelse!BR1363</f>
        <v>510.02644630363056</v>
      </c>
      <c r="O33" s="91">
        <f>Foryngelse!BS1363</f>
        <v>556.0672196362375</v>
      </c>
      <c r="P33" s="91">
        <f>Foryngelse!BT1363</f>
        <v>601.73334800394957</v>
      </c>
      <c r="Q33" s="91">
        <f>Foryngelse!BU1363</f>
        <v>649.23865547122989</v>
      </c>
      <c r="R33" s="91">
        <f>Foryngelse!BV1363</f>
        <v>697.90373573728561</v>
      </c>
      <c r="S33" s="91">
        <f>Foryngelse!BW1363</f>
        <v>1.2120374387989712</v>
      </c>
      <c r="T33" s="91">
        <f>Foryngelse!BX1363</f>
        <v>8.080249591993141</v>
      </c>
      <c r="U33" s="91">
        <f>Foryngelse!BY1363</f>
        <v>20.200623979982854</v>
      </c>
      <c r="V33" s="91">
        <f>Foryngelse!BZ1363</f>
        <v>40.401247959965708</v>
      </c>
      <c r="W33" s="91">
        <f>Foryngelse!CA1363</f>
        <v>119.41854112355679</v>
      </c>
      <c r="X33" s="91">
        <f>Foryngelse!CB1363</f>
        <v>211.86069771255808</v>
      </c>
      <c r="Y33" s="91">
        <f>Foryngelse!CC1363</f>
        <v>278.79721708485249</v>
      </c>
      <c r="Z33" s="91">
        <f>Foryngelse!CD1363</f>
        <v>322.02262984146188</v>
      </c>
      <c r="AA33" s="91">
        <f>Foryngelse!CE1363</f>
        <v>371.13803284175702</v>
      </c>
      <c r="AB33" s="91">
        <f>Foryngelse!CF1363</f>
        <v>415.77852494526115</v>
      </c>
      <c r="AC33" s="91">
        <f>Foryngelse!CG1363</f>
        <v>461.35874584754754</v>
      </c>
      <c r="AD33" s="91">
        <f>Foryngelse!CH1363</f>
        <v>510.02644630363056</v>
      </c>
      <c r="AE33" s="91">
        <f>Foryngelse!CI1363</f>
        <v>556.0672196362375</v>
      </c>
      <c r="AF33" s="91">
        <f>Foryngelse!CJ1363</f>
        <v>601.73334800394957</v>
      </c>
      <c r="AG33" s="91">
        <f>Foryngelse!CK1363</f>
        <v>649.23865547122989</v>
      </c>
      <c r="AH33" s="91">
        <f>Foryngelse!CL1363</f>
        <v>697.90373573728561</v>
      </c>
      <c r="AI33" s="91">
        <f>Foryngelse!CM1363</f>
        <v>1.2120374387989712</v>
      </c>
      <c r="AJ33" s="91">
        <f>Foryngelse!CN1363</f>
        <v>8.080249591993141</v>
      </c>
      <c r="AK33" s="91">
        <f>Foryngelse!CO1363</f>
        <v>20.200623979982854</v>
      </c>
      <c r="AL33" s="91">
        <f>Foryngelse!CP1363</f>
        <v>40.401247959965708</v>
      </c>
      <c r="AM33" s="91">
        <f>Foryngelse!CQ1363</f>
        <v>119.41854112355679</v>
      </c>
      <c r="AN33" s="91">
        <f>Foryngelse!CR1363</f>
        <v>211.86069771255808</v>
      </c>
      <c r="AO33" s="91">
        <f>Foryngelse!CS1363</f>
        <v>278.79721708485249</v>
      </c>
      <c r="AP33" s="91">
        <f>Foryngelse!CT1363</f>
        <v>322.02262984146188</v>
      </c>
    </row>
    <row r="34" spans="1:42" x14ac:dyDescent="0.3">
      <c r="A34" t="s">
        <v>313</v>
      </c>
      <c r="B34" s="91">
        <f>Foryngelse!BF1410</f>
        <v>0</v>
      </c>
      <c r="C34" s="91">
        <f>Foryngelse!BG1410</f>
        <v>1.1604675135255516</v>
      </c>
      <c r="D34" s="91">
        <f>Foryngelse!BH1410</f>
        <v>7.7364500901703455</v>
      </c>
      <c r="E34" s="91">
        <f>Foryngelse!BI1410</f>
        <v>19.341125225425866</v>
      </c>
      <c r="F34" s="91">
        <f>Foryngelse!BJ1410</f>
        <v>38.682250450851733</v>
      </c>
      <c r="G34" s="91">
        <f>Foryngelse!BK1410</f>
        <v>102.01816459908912</v>
      </c>
      <c r="H34" s="91">
        <f>Foryngelse!BL1410</f>
        <v>186.92624928049375</v>
      </c>
      <c r="I34" s="91">
        <f>Foryngelse!BM1410</f>
        <v>268.9235563031537</v>
      </c>
      <c r="J34" s="91">
        <f>Foryngelse!BN1410</f>
        <v>309.14705145739293</v>
      </c>
      <c r="K34" s="91">
        <f>Foryngelse!BO1410</f>
        <v>354.80396570990035</v>
      </c>
      <c r="L34" s="91">
        <f>Foryngelse!BP1410</f>
        <v>396.77073061478535</v>
      </c>
      <c r="M34" s="91">
        <f>Foryngelse!BQ1410</f>
        <v>438.14889331532947</v>
      </c>
      <c r="N34" s="91">
        <f>Foryngelse!BR1410</f>
        <v>481.51610375814812</v>
      </c>
      <c r="O34" s="91">
        <f>Foryngelse!BS1410</f>
        <v>525.10211191100018</v>
      </c>
      <c r="P34" s="91">
        <f>Foryngelse!BT1410</f>
        <v>564.38547148017642</v>
      </c>
      <c r="Q34" s="91">
        <f>Foryngelse!BU1410</f>
        <v>608.23420333360104</v>
      </c>
      <c r="R34" s="91">
        <f>Foryngelse!BV1410</f>
        <v>650.79791840965936</v>
      </c>
      <c r="S34" s="91">
        <f>Foryngelse!BW1410</f>
        <v>1.1604675135255516</v>
      </c>
      <c r="T34" s="91">
        <f>Foryngelse!BX1410</f>
        <v>7.7364500901703455</v>
      </c>
      <c r="U34" s="91">
        <f>Foryngelse!BY1410</f>
        <v>19.341125225425866</v>
      </c>
      <c r="V34" s="91">
        <f>Foryngelse!BZ1410</f>
        <v>38.682250450851733</v>
      </c>
      <c r="W34" s="91">
        <f>Foryngelse!CA1410</f>
        <v>102.01816459908912</v>
      </c>
      <c r="X34" s="91">
        <f>Foryngelse!CB1410</f>
        <v>186.92624928049375</v>
      </c>
      <c r="Y34" s="91">
        <f>Foryngelse!CC1410</f>
        <v>268.9235563031537</v>
      </c>
      <c r="Z34" s="91">
        <f>Foryngelse!CD1410</f>
        <v>309.14705145739293</v>
      </c>
      <c r="AA34" s="91">
        <f>Foryngelse!CE1410</f>
        <v>354.80396570990035</v>
      </c>
      <c r="AB34" s="91">
        <f>Foryngelse!CF1410</f>
        <v>396.77073061478535</v>
      </c>
      <c r="AC34" s="91">
        <f>Foryngelse!CG1410</f>
        <v>438.14889331532947</v>
      </c>
      <c r="AD34" s="91">
        <f>Foryngelse!CH1410</f>
        <v>481.51610375814812</v>
      </c>
      <c r="AE34" s="91">
        <f>Foryngelse!CI1410</f>
        <v>525.10211191100018</v>
      </c>
      <c r="AF34" s="91">
        <f>Foryngelse!CJ1410</f>
        <v>564.38547148017642</v>
      </c>
      <c r="AG34" s="91">
        <f>Foryngelse!CK1410</f>
        <v>608.23420333360104</v>
      </c>
      <c r="AH34" s="91">
        <f>Foryngelse!CL1410</f>
        <v>650.79791840965936</v>
      </c>
      <c r="AI34" s="91">
        <f>Foryngelse!CM1410</f>
        <v>1.1604675135255516</v>
      </c>
      <c r="AJ34" s="91">
        <f>Foryngelse!CN1410</f>
        <v>7.7364500901703455</v>
      </c>
      <c r="AK34" s="91">
        <f>Foryngelse!CO1410</f>
        <v>19.341125225425866</v>
      </c>
      <c r="AL34" s="91">
        <f>Foryngelse!CP1410</f>
        <v>38.682250450851733</v>
      </c>
      <c r="AM34" s="91">
        <f>Foryngelse!CQ1410</f>
        <v>102.01816459908912</v>
      </c>
      <c r="AN34" s="91">
        <f>Foryngelse!CR1410</f>
        <v>186.92624928049375</v>
      </c>
      <c r="AO34" s="91">
        <f>Foryngelse!CS1410</f>
        <v>268.9235563031537</v>
      </c>
      <c r="AP34" s="91">
        <f>Foryngelse!CT1410</f>
        <v>309.14705145739293</v>
      </c>
    </row>
    <row r="35" spans="1:42" x14ac:dyDescent="0.3">
      <c r="A35" t="s">
        <v>332</v>
      </c>
      <c r="B35" s="91">
        <f>Foryngelse!BF1457</f>
        <v>0</v>
      </c>
      <c r="C35" s="91">
        <f>Foryngelse!BG1457</f>
        <v>5.6611057667085758</v>
      </c>
      <c r="D35" s="91">
        <f>Foryngelse!BH1457</f>
        <v>37.740705111390511</v>
      </c>
      <c r="E35" s="91">
        <f>Foryngelse!BI1457</f>
        <v>94.351762778476257</v>
      </c>
      <c r="F35" s="91">
        <f>Foryngelse!BJ1457</f>
        <v>188.70352555695251</v>
      </c>
      <c r="G35" s="91">
        <f>Foryngelse!BK1457</f>
        <v>405.87683240262021</v>
      </c>
      <c r="H35" s="91">
        <f>Foryngelse!BL1457</f>
        <v>527.74715628202887</v>
      </c>
      <c r="I35" s="91">
        <f>Foryngelse!BM1457</f>
        <v>612.84635655009788</v>
      </c>
      <c r="J35" s="91">
        <f>Foryngelse!BN1457</f>
        <v>670.5482390627659</v>
      </c>
      <c r="K35" s="91">
        <f>Foryngelse!BO1457</f>
        <v>708.59255056839038</v>
      </c>
      <c r="L35" s="91">
        <f>Foryngelse!BP1457</f>
        <v>732.62483171818542</v>
      </c>
      <c r="M35" s="91">
        <f>Foryngelse!BQ1457</f>
        <v>5.6611057667085758</v>
      </c>
      <c r="N35" s="91">
        <f>Foryngelse!BR1457</f>
        <v>37.740705111390511</v>
      </c>
      <c r="O35" s="91">
        <f>Foryngelse!BS1457</f>
        <v>94.351762778476257</v>
      </c>
      <c r="P35" s="91">
        <f>Foryngelse!BT1457</f>
        <v>188.70352555695251</v>
      </c>
      <c r="Q35" s="91">
        <f>Foryngelse!BU1457</f>
        <v>405.87683240262021</v>
      </c>
      <c r="R35" s="91">
        <f>Foryngelse!BV1457</f>
        <v>527.74715628202887</v>
      </c>
      <c r="S35" s="91">
        <f>Foryngelse!BW1457</f>
        <v>612.84635655009788</v>
      </c>
      <c r="T35" s="91">
        <f>Foryngelse!BX1457</f>
        <v>670.5482390627659</v>
      </c>
      <c r="U35" s="91">
        <f>Foryngelse!BY1457</f>
        <v>708.59255056839038</v>
      </c>
      <c r="V35" s="91">
        <f>Foryngelse!BZ1457</f>
        <v>732.62483171818542</v>
      </c>
      <c r="W35" s="91">
        <f>Foryngelse!CA1457</f>
        <v>5.6611057667085758</v>
      </c>
      <c r="X35" s="91">
        <f>Foryngelse!CB1457</f>
        <v>37.740705111390511</v>
      </c>
      <c r="Y35" s="91">
        <f>Foryngelse!CC1457</f>
        <v>94.351762778476257</v>
      </c>
      <c r="Z35" s="91">
        <f>Foryngelse!CD1457</f>
        <v>188.70352555695251</v>
      </c>
      <c r="AA35" s="91">
        <f>Foryngelse!CE1457</f>
        <v>405.87683240262021</v>
      </c>
      <c r="AB35" s="91">
        <f>Foryngelse!CF1457</f>
        <v>527.74715628202887</v>
      </c>
      <c r="AC35" s="91">
        <f>Foryngelse!CG1457</f>
        <v>612.84635655009788</v>
      </c>
      <c r="AD35" s="91">
        <f>Foryngelse!CH1457</f>
        <v>670.5482390627659</v>
      </c>
      <c r="AE35" s="91">
        <f>Foryngelse!CI1457</f>
        <v>708.59255056839038</v>
      </c>
      <c r="AF35" s="91">
        <f>Foryngelse!CJ1457</f>
        <v>732.62483171818542</v>
      </c>
      <c r="AG35" s="91">
        <f>Foryngelse!CK1457</f>
        <v>5.6611057667085758</v>
      </c>
      <c r="AH35" s="91">
        <f>Foryngelse!CL1457</f>
        <v>37.740705111390511</v>
      </c>
      <c r="AI35" s="91">
        <f>Foryngelse!CM1457</f>
        <v>94.351762778476257</v>
      </c>
      <c r="AJ35" s="91">
        <f>Foryngelse!CN1457</f>
        <v>188.70352555695251</v>
      </c>
      <c r="AK35" s="91">
        <f>Foryngelse!CO1457</f>
        <v>405.87683240262021</v>
      </c>
      <c r="AL35" s="91">
        <f>Foryngelse!CP1457</f>
        <v>527.74715628202887</v>
      </c>
      <c r="AM35" s="91">
        <f>Foryngelse!CQ1457</f>
        <v>612.84635655009788</v>
      </c>
      <c r="AN35" s="91">
        <f>Foryngelse!CR1457</f>
        <v>670.5482390627659</v>
      </c>
      <c r="AO35" s="91">
        <f>Foryngelse!CS1457</f>
        <v>708.59255056839038</v>
      </c>
      <c r="AP35" s="91">
        <f>Foryngelse!CT1457</f>
        <v>732.62483171818542</v>
      </c>
    </row>
    <row r="36" spans="1:42" x14ac:dyDescent="0.3">
      <c r="A36" t="s">
        <v>333</v>
      </c>
      <c r="B36" s="91">
        <f>Foryngelse!BF1504</f>
        <v>0</v>
      </c>
      <c r="C36" s="91">
        <f>Foryngelse!BG1504</f>
        <v>2.9662336328896166</v>
      </c>
      <c r="D36" s="91">
        <f>Foryngelse!BH1504</f>
        <v>19.774890885930777</v>
      </c>
      <c r="E36" s="91">
        <f>Foryngelse!BI1504</f>
        <v>49.437227214826947</v>
      </c>
      <c r="F36" s="91">
        <f>Foryngelse!BJ1504</f>
        <v>98.874454429653895</v>
      </c>
      <c r="G36" s="91">
        <f>Foryngelse!BK1504</f>
        <v>273.47944147440586</v>
      </c>
      <c r="H36" s="91">
        <f>Foryngelse!BL1504</f>
        <v>394.11711790933327</v>
      </c>
      <c r="I36" s="91">
        <f>Foryngelse!BM1504</f>
        <v>483.84510363850103</v>
      </c>
      <c r="J36" s="91">
        <f>Foryngelse!BN1504</f>
        <v>547.82023758168145</v>
      </c>
      <c r="K36" s="91">
        <f>Foryngelse!BO1504</f>
        <v>592.23998492478745</v>
      </c>
      <c r="L36" s="91">
        <f>Foryngelse!BP1504</f>
        <v>622.21099162220241</v>
      </c>
      <c r="M36" s="91">
        <f>Foryngelse!BQ1504</f>
        <v>641.57616874656605</v>
      </c>
      <c r="N36" s="91">
        <f>Foryngelse!BR1504</f>
        <v>2.9662336328896166</v>
      </c>
      <c r="O36" s="91">
        <f>Foryngelse!BS1504</f>
        <v>19.774890885930777</v>
      </c>
      <c r="P36" s="91">
        <f>Foryngelse!BT1504</f>
        <v>49.437227214826947</v>
      </c>
      <c r="Q36" s="91">
        <f>Foryngelse!BU1504</f>
        <v>98.874454429653895</v>
      </c>
      <c r="R36" s="91">
        <f>Foryngelse!BV1504</f>
        <v>273.47944147440586</v>
      </c>
      <c r="S36" s="91">
        <f>Foryngelse!BW1504</f>
        <v>394.11711790933327</v>
      </c>
      <c r="T36" s="91">
        <f>Foryngelse!BX1504</f>
        <v>483.84510363850103</v>
      </c>
      <c r="U36" s="91">
        <f>Foryngelse!BY1504</f>
        <v>547.82023758168145</v>
      </c>
      <c r="V36" s="91">
        <f>Foryngelse!BZ1504</f>
        <v>592.23998492478745</v>
      </c>
      <c r="W36" s="91">
        <f>Foryngelse!CA1504</f>
        <v>622.21099162220241</v>
      </c>
      <c r="X36" s="91">
        <f>Foryngelse!CB1504</f>
        <v>641.57616874656605</v>
      </c>
      <c r="Y36" s="91">
        <f>Foryngelse!CC1504</f>
        <v>2.9662336328896166</v>
      </c>
      <c r="Z36" s="91">
        <f>Foryngelse!CD1504</f>
        <v>19.774890885930777</v>
      </c>
      <c r="AA36" s="91">
        <f>Foryngelse!CE1504</f>
        <v>49.437227214826947</v>
      </c>
      <c r="AB36" s="91">
        <f>Foryngelse!CF1504</f>
        <v>98.874454429653895</v>
      </c>
      <c r="AC36" s="91">
        <f>Foryngelse!CG1504</f>
        <v>273.47944147440586</v>
      </c>
      <c r="AD36" s="91">
        <f>Foryngelse!CH1504</f>
        <v>394.11711790933327</v>
      </c>
      <c r="AE36" s="91">
        <f>Foryngelse!CI1504</f>
        <v>483.84510363850103</v>
      </c>
      <c r="AF36" s="91">
        <f>Foryngelse!CJ1504</f>
        <v>547.82023758168145</v>
      </c>
      <c r="AG36" s="91">
        <f>Foryngelse!CK1504</f>
        <v>592.23998492478745</v>
      </c>
      <c r="AH36" s="91">
        <f>Foryngelse!CL1504</f>
        <v>622.21099162220241</v>
      </c>
      <c r="AI36" s="91">
        <f>Foryngelse!CM1504</f>
        <v>641.57616874656605</v>
      </c>
      <c r="AJ36" s="91">
        <f>Foryngelse!CN1504</f>
        <v>2.9662336328896166</v>
      </c>
      <c r="AK36" s="91">
        <f>Foryngelse!CO1504</f>
        <v>19.774890885930777</v>
      </c>
      <c r="AL36" s="91">
        <f>Foryngelse!CP1504</f>
        <v>49.437227214826947</v>
      </c>
      <c r="AM36" s="91">
        <f>Foryngelse!CQ1504</f>
        <v>98.874454429653895</v>
      </c>
      <c r="AN36" s="91">
        <f>Foryngelse!CR1504</f>
        <v>273.47944147440586</v>
      </c>
      <c r="AO36" s="91">
        <f>Foryngelse!CS1504</f>
        <v>394.11711790933327</v>
      </c>
      <c r="AP36" s="91">
        <f>Foryngelse!CT1504</f>
        <v>483.84510363850103</v>
      </c>
    </row>
    <row r="37" spans="1:42" x14ac:dyDescent="0.3">
      <c r="A37" t="s">
        <v>334</v>
      </c>
      <c r="B37" s="91">
        <f>Foryngelse!BF1551</f>
        <v>0</v>
      </c>
      <c r="C37" s="91">
        <f>Foryngelse!BG1551</f>
        <v>0.81777094218326785</v>
      </c>
      <c r="D37" s="91">
        <f>Foryngelse!BH1551</f>
        <v>5.4518062812217858</v>
      </c>
      <c r="E37" s="91">
        <f>Foryngelse!BI1551</f>
        <v>13.629515703054464</v>
      </c>
      <c r="F37" s="91">
        <f>Foryngelse!BJ1551</f>
        <v>27.259031406108928</v>
      </c>
      <c r="G37" s="91">
        <f>Foryngelse!BK1551</f>
        <v>146.25200670194022</v>
      </c>
      <c r="H37" s="91">
        <f>Foryngelse!BL1551</f>
        <v>257.68160423142183</v>
      </c>
      <c r="I37" s="91">
        <f>Foryngelse!BM1551</f>
        <v>347.52914242674655</v>
      </c>
      <c r="J37" s="91">
        <f>Foryngelse!BN1551</f>
        <v>414.65356004420363</v>
      </c>
      <c r="K37" s="91">
        <f>Foryngelse!BO1551</f>
        <v>462.95556498622824</v>
      </c>
      <c r="L37" s="91">
        <f>Foryngelse!BP1551</f>
        <v>496.72690199427188</v>
      </c>
      <c r="M37" s="91">
        <f>Foryngelse!BQ1551</f>
        <v>519.55349631427396</v>
      </c>
      <c r="N37" s="91">
        <f>Foryngelse!BR1551</f>
        <v>534.20303924845109</v>
      </c>
      <c r="O37" s="91">
        <f>Foryngelse!BS1551</f>
        <v>0.81777094218326785</v>
      </c>
      <c r="P37" s="91">
        <f>Foryngelse!BT1551</f>
        <v>5.4518062812217858</v>
      </c>
      <c r="Q37" s="91">
        <f>Foryngelse!BU1551</f>
        <v>13.629515703054464</v>
      </c>
      <c r="R37" s="91">
        <f>Foryngelse!BV1551</f>
        <v>27.259031406108928</v>
      </c>
      <c r="S37" s="91">
        <f>Foryngelse!BW1551</f>
        <v>146.25200670194022</v>
      </c>
      <c r="T37" s="91">
        <f>Foryngelse!BX1551</f>
        <v>257.68160423142183</v>
      </c>
      <c r="U37" s="91">
        <f>Foryngelse!BY1551</f>
        <v>347.52914242674655</v>
      </c>
      <c r="V37" s="91">
        <f>Foryngelse!BZ1551</f>
        <v>414.65356004420363</v>
      </c>
      <c r="W37" s="91">
        <f>Foryngelse!CA1551</f>
        <v>462.95556498622824</v>
      </c>
      <c r="X37" s="91">
        <f>Foryngelse!CB1551</f>
        <v>496.72690199427188</v>
      </c>
      <c r="Y37" s="91">
        <f>Foryngelse!CC1551</f>
        <v>519.55349631427396</v>
      </c>
      <c r="Z37" s="91">
        <f>Foryngelse!CD1551</f>
        <v>534.20303924845109</v>
      </c>
      <c r="AA37" s="91">
        <f>Foryngelse!CE1551</f>
        <v>0.81777094218326785</v>
      </c>
      <c r="AB37" s="91">
        <f>Foryngelse!CF1551</f>
        <v>5.4518062812217858</v>
      </c>
      <c r="AC37" s="91">
        <f>Foryngelse!CG1551</f>
        <v>13.629515703054464</v>
      </c>
      <c r="AD37" s="91">
        <f>Foryngelse!CH1551</f>
        <v>27.259031406108928</v>
      </c>
      <c r="AE37" s="91">
        <f>Foryngelse!CI1551</f>
        <v>146.25200670194022</v>
      </c>
      <c r="AF37" s="91">
        <f>Foryngelse!CJ1551</f>
        <v>257.68160423142183</v>
      </c>
      <c r="AG37" s="91">
        <f>Foryngelse!CK1551</f>
        <v>347.52914242674655</v>
      </c>
      <c r="AH37" s="91">
        <f>Foryngelse!CL1551</f>
        <v>414.65356004420363</v>
      </c>
      <c r="AI37" s="91">
        <f>Foryngelse!CM1551</f>
        <v>462.95556498622824</v>
      </c>
      <c r="AJ37" s="91">
        <f>Foryngelse!CN1551</f>
        <v>496.72690199427188</v>
      </c>
      <c r="AK37" s="91">
        <f>Foryngelse!CO1551</f>
        <v>519.55349631427396</v>
      </c>
      <c r="AL37" s="91">
        <f>Foryngelse!CP1551</f>
        <v>534.20303924845109</v>
      </c>
      <c r="AM37" s="91">
        <f>Foryngelse!CQ1551</f>
        <v>0.81777094218326785</v>
      </c>
      <c r="AN37" s="91">
        <f>Foryngelse!CR1551</f>
        <v>5.4518062812217858</v>
      </c>
      <c r="AO37" s="91">
        <f>Foryngelse!CS1551</f>
        <v>13.629515703054464</v>
      </c>
      <c r="AP37" s="91">
        <f>Foryngelse!CT1551</f>
        <v>27.259031406108928</v>
      </c>
    </row>
    <row r="38" spans="1:42" x14ac:dyDescent="0.3">
      <c r="A38" t="s">
        <v>335</v>
      </c>
      <c r="B38" s="91">
        <f>Foryngelse!BF1598</f>
        <v>0</v>
      </c>
      <c r="C38" s="91">
        <f>Foryngelse!BG1598</f>
        <v>4.233099301520892</v>
      </c>
      <c r="D38" s="91">
        <f>Foryngelse!BH1598</f>
        <v>28.220662010139282</v>
      </c>
      <c r="E38" s="91">
        <f>Foryngelse!BI1598</f>
        <v>70.551655025348197</v>
      </c>
      <c r="F38" s="91">
        <f>Foryngelse!BJ1598</f>
        <v>141.10331005069639</v>
      </c>
      <c r="G38" s="91">
        <f>Foryngelse!BK1598</f>
        <v>187.18740324558979</v>
      </c>
      <c r="H38" s="91">
        <f>Foryngelse!BL1598</f>
        <v>180.30053796042628</v>
      </c>
      <c r="I38" s="91">
        <f>Foryngelse!BM1598</f>
        <v>223.46523059754915</v>
      </c>
      <c r="J38" s="91">
        <f>Foryngelse!BN1598</f>
        <v>290.23521262120227</v>
      </c>
      <c r="K38" s="91">
        <f>Foryngelse!BO1598</f>
        <v>330.67282540321952</v>
      </c>
      <c r="L38" s="91">
        <f>Foryngelse!BP1598</f>
        <v>388.96992729021383</v>
      </c>
      <c r="M38" s="91">
        <f>Foryngelse!BQ1598</f>
        <v>445.31024533663788</v>
      </c>
      <c r="N38" s="91">
        <f>Foryngelse!BR1598</f>
        <v>475.32727909646184</v>
      </c>
      <c r="O38" s="91">
        <f>Foryngelse!BS1598</f>
        <v>527.0063773752895</v>
      </c>
      <c r="P38" s="91">
        <f>Foryngelse!BT1598</f>
        <v>580.74897017425099</v>
      </c>
      <c r="Q38" s="91">
        <f>Foryngelse!BU1598</f>
        <v>642.03043402113383</v>
      </c>
      <c r="R38" s="91">
        <f>Foryngelse!BV1598</f>
        <v>718.54399499655131</v>
      </c>
      <c r="S38" s="91">
        <f>Foryngelse!BW1598</f>
        <v>4.233099301520892</v>
      </c>
      <c r="T38" s="91">
        <f>Foryngelse!BX1598</f>
        <v>28.220662010139282</v>
      </c>
      <c r="U38" s="91">
        <f>Foryngelse!BY1598</f>
        <v>70.551655025348197</v>
      </c>
      <c r="V38" s="91">
        <f>Foryngelse!BZ1598</f>
        <v>141.10331005069639</v>
      </c>
      <c r="W38" s="91">
        <f>Foryngelse!CA1598</f>
        <v>187.18740324558979</v>
      </c>
      <c r="X38" s="91">
        <f>Foryngelse!CB1598</f>
        <v>180.30053796042628</v>
      </c>
      <c r="Y38" s="91">
        <f>Foryngelse!CC1598</f>
        <v>223.46523059754915</v>
      </c>
      <c r="Z38" s="91">
        <f>Foryngelse!CD1598</f>
        <v>290.23521262120227</v>
      </c>
      <c r="AA38" s="91">
        <f>Foryngelse!CE1598</f>
        <v>330.67282540321952</v>
      </c>
      <c r="AB38" s="91">
        <f>Foryngelse!CF1598</f>
        <v>388.96992729021383</v>
      </c>
      <c r="AC38" s="91">
        <f>Foryngelse!CG1598</f>
        <v>445.31024533663788</v>
      </c>
      <c r="AD38" s="91">
        <f>Foryngelse!CH1598</f>
        <v>475.32727909646184</v>
      </c>
      <c r="AE38" s="91">
        <f>Foryngelse!CI1598</f>
        <v>527.0063773752895</v>
      </c>
      <c r="AF38" s="91">
        <f>Foryngelse!CJ1598</f>
        <v>580.74897017425099</v>
      </c>
      <c r="AG38" s="91">
        <f>Foryngelse!CK1598</f>
        <v>642.03043402113383</v>
      </c>
      <c r="AH38" s="91">
        <f>Foryngelse!CL1598</f>
        <v>718.54399499655131</v>
      </c>
      <c r="AI38" s="91">
        <f>Foryngelse!CM1598</f>
        <v>4.233099301520892</v>
      </c>
      <c r="AJ38" s="91">
        <f>Foryngelse!CN1598</f>
        <v>28.220662010139282</v>
      </c>
      <c r="AK38" s="91">
        <f>Foryngelse!CO1598</f>
        <v>70.551655025348197</v>
      </c>
      <c r="AL38" s="91">
        <f>Foryngelse!CP1598</f>
        <v>141.10331005069639</v>
      </c>
      <c r="AM38" s="91">
        <f>Foryngelse!CQ1598</f>
        <v>187.18740324558979</v>
      </c>
      <c r="AN38" s="91">
        <f>Foryngelse!CR1598</f>
        <v>180.30053796042628</v>
      </c>
      <c r="AO38" s="91">
        <f>Foryngelse!CS1598</f>
        <v>223.46523059754915</v>
      </c>
      <c r="AP38" s="91">
        <f>Foryngelse!CT1598</f>
        <v>290.23521262120227</v>
      </c>
    </row>
    <row r="39" spans="1:42" x14ac:dyDescent="0.3">
      <c r="A39" t="s">
        <v>292</v>
      </c>
      <c r="B39" s="91">
        <f>Foryngelse!BF1645</f>
        <v>0</v>
      </c>
      <c r="C39" s="91">
        <f>Foryngelse!BG1645</f>
        <v>2.3337040271852683</v>
      </c>
      <c r="D39" s="91">
        <f>Foryngelse!BH1645</f>
        <v>15.558026847901793</v>
      </c>
      <c r="E39" s="91">
        <f>Foryngelse!BI1645</f>
        <v>38.895067119754479</v>
      </c>
      <c r="F39" s="91">
        <f>Foryngelse!BJ1645</f>
        <v>77.790134239508959</v>
      </c>
      <c r="G39" s="91">
        <f>Foryngelse!BK1645</f>
        <v>117.96703153944031</v>
      </c>
      <c r="H39" s="91">
        <f>Foryngelse!BL1645</f>
        <v>132.82753524959455</v>
      </c>
      <c r="I39" s="91">
        <f>Foryngelse!BM1645</f>
        <v>167.33585117719605</v>
      </c>
      <c r="J39" s="91">
        <f>Foryngelse!BN1645</f>
        <v>223.71429959378196</v>
      </c>
      <c r="K39" s="91">
        <f>Foryngelse!BO1645</f>
        <v>243.80967103519316</v>
      </c>
      <c r="L39" s="91">
        <f>Foryngelse!BP1645</f>
        <v>260.31824920296862</v>
      </c>
      <c r="M39" s="91">
        <f>Foryngelse!BQ1645</f>
        <v>313.88535991131567</v>
      </c>
      <c r="N39" s="91">
        <f>Foryngelse!BR1645</f>
        <v>369.97149746593908</v>
      </c>
      <c r="O39" s="91">
        <f>Foryngelse!BS1645</f>
        <v>408.85163817366907</v>
      </c>
      <c r="P39" s="91">
        <f>Foryngelse!BT1645</f>
        <v>451.15940507440621</v>
      </c>
      <c r="Q39" s="91">
        <f>Foryngelse!BU1645</f>
        <v>543.29930535180222</v>
      </c>
      <c r="R39" s="91">
        <f>Foryngelse!BV1645</f>
        <v>644.12303735142575</v>
      </c>
      <c r="S39" s="91">
        <f>Foryngelse!BW1645</f>
        <v>2.3337040271852683</v>
      </c>
      <c r="T39" s="91">
        <f>Foryngelse!BX1645</f>
        <v>15.558026847901793</v>
      </c>
      <c r="U39" s="91">
        <f>Foryngelse!BY1645</f>
        <v>38.895067119754479</v>
      </c>
      <c r="V39" s="91">
        <f>Foryngelse!BZ1645</f>
        <v>77.790134239508959</v>
      </c>
      <c r="W39" s="91">
        <f>Foryngelse!CA1645</f>
        <v>117.96703153944031</v>
      </c>
      <c r="X39" s="91">
        <f>Foryngelse!CB1645</f>
        <v>132.82753524959455</v>
      </c>
      <c r="Y39" s="91">
        <f>Foryngelse!CC1645</f>
        <v>167.33585117719605</v>
      </c>
      <c r="Z39" s="91">
        <f>Foryngelse!CD1645</f>
        <v>223.71429959378196</v>
      </c>
      <c r="AA39" s="91">
        <f>Foryngelse!CE1645</f>
        <v>243.80967103519316</v>
      </c>
      <c r="AB39" s="91">
        <f>Foryngelse!CF1645</f>
        <v>260.31824920296862</v>
      </c>
      <c r="AC39" s="91">
        <f>Foryngelse!CG1645</f>
        <v>313.88535991131567</v>
      </c>
      <c r="AD39" s="91">
        <f>Foryngelse!CH1645</f>
        <v>369.97149746593908</v>
      </c>
      <c r="AE39" s="91">
        <f>Foryngelse!CI1645</f>
        <v>408.85163817366907</v>
      </c>
      <c r="AF39" s="91">
        <f>Foryngelse!CJ1645</f>
        <v>451.15940507440621</v>
      </c>
      <c r="AG39" s="91">
        <f>Foryngelse!CK1645</f>
        <v>543.29930535180222</v>
      </c>
      <c r="AH39" s="91">
        <f>Foryngelse!CL1645</f>
        <v>644.12303735142575</v>
      </c>
      <c r="AI39" s="91">
        <f>Foryngelse!CM1645</f>
        <v>2.3337040271852683</v>
      </c>
      <c r="AJ39" s="91">
        <f>Foryngelse!CN1645</f>
        <v>15.558026847901793</v>
      </c>
      <c r="AK39" s="91">
        <f>Foryngelse!CO1645</f>
        <v>38.895067119754479</v>
      </c>
      <c r="AL39" s="91">
        <f>Foryngelse!CP1645</f>
        <v>77.790134239508959</v>
      </c>
      <c r="AM39" s="91">
        <f>Foryngelse!CQ1645</f>
        <v>117.96703153944031</v>
      </c>
      <c r="AN39" s="91">
        <f>Foryngelse!CR1645</f>
        <v>132.82753524959455</v>
      </c>
      <c r="AO39" s="91">
        <f>Foryngelse!CS1645</f>
        <v>167.33585117719605</v>
      </c>
      <c r="AP39" s="91">
        <f>Foryngelse!CT1645</f>
        <v>223.71429959378196</v>
      </c>
    </row>
    <row r="40" spans="1:42" x14ac:dyDescent="0.3">
      <c r="A40" t="s">
        <v>336</v>
      </c>
      <c r="B40" s="91">
        <f>Foryngelse!BF1692</f>
        <v>0</v>
      </c>
      <c r="C40" s="91">
        <f>Foryngelse!BG1692</f>
        <v>0.71859455737420541</v>
      </c>
      <c r="D40" s="91">
        <f>Foryngelse!BH1692</f>
        <v>4.7906303824947027</v>
      </c>
      <c r="E40" s="91">
        <f>Foryngelse!BI1692</f>
        <v>11.976575956236758</v>
      </c>
      <c r="F40" s="91">
        <f>Foryngelse!BJ1692</f>
        <v>23.953151912473515</v>
      </c>
      <c r="G40" s="91">
        <f>Foryngelse!BK1692</f>
        <v>60.431106325806326</v>
      </c>
      <c r="H40" s="91">
        <f>Foryngelse!BL1692</f>
        <v>97.197636507650671</v>
      </c>
      <c r="I40" s="91">
        <f>Foryngelse!BM1692</f>
        <v>123.95741769763872</v>
      </c>
      <c r="J40" s="91">
        <f>Foryngelse!BN1692</f>
        <v>153.87845711107147</v>
      </c>
      <c r="K40" s="91">
        <f>Foryngelse!BO1692</f>
        <v>175.99712189786553</v>
      </c>
      <c r="L40" s="91">
        <f>Foryngelse!BP1692</f>
        <v>199.29650582765353</v>
      </c>
      <c r="M40" s="91">
        <f>Foryngelse!BQ1692</f>
        <v>237.23331064829114</v>
      </c>
      <c r="N40" s="91">
        <f>Foryngelse!BR1692</f>
        <v>280.8487280791179</v>
      </c>
      <c r="O40" s="91">
        <f>Foryngelse!BS1692</f>
        <v>341.63092933012621</v>
      </c>
      <c r="P40" s="91">
        <f>Foryngelse!BT1692</f>
        <v>402.41368198772199</v>
      </c>
      <c r="Q40" s="91">
        <f>Foryngelse!BU1692</f>
        <v>435.31527026021234</v>
      </c>
      <c r="R40" s="91">
        <f>Foryngelse!BV1692</f>
        <v>456.53912258312249</v>
      </c>
      <c r="S40" s="91">
        <f>Foryngelse!BW1692</f>
        <v>0.71859455737420541</v>
      </c>
      <c r="T40" s="91">
        <f>Foryngelse!BX1692</f>
        <v>4.7906303824947027</v>
      </c>
      <c r="U40" s="91">
        <f>Foryngelse!BY1692</f>
        <v>11.976575956236758</v>
      </c>
      <c r="V40" s="91">
        <f>Foryngelse!BZ1692</f>
        <v>23.953151912473515</v>
      </c>
      <c r="W40" s="91">
        <f>Foryngelse!CA1692</f>
        <v>60.431106325806326</v>
      </c>
      <c r="X40" s="91">
        <f>Foryngelse!CB1692</f>
        <v>97.197636507650671</v>
      </c>
      <c r="Y40" s="91">
        <f>Foryngelse!CC1692</f>
        <v>123.95741769763872</v>
      </c>
      <c r="Z40" s="91">
        <f>Foryngelse!CD1692</f>
        <v>153.87845711107147</v>
      </c>
      <c r="AA40" s="91">
        <f>Foryngelse!CE1692</f>
        <v>175.99712189786553</v>
      </c>
      <c r="AB40" s="91">
        <f>Foryngelse!CF1692</f>
        <v>199.29650582765353</v>
      </c>
      <c r="AC40" s="91">
        <f>Foryngelse!CG1692</f>
        <v>237.23331064829114</v>
      </c>
      <c r="AD40" s="91">
        <f>Foryngelse!CH1692</f>
        <v>280.8487280791179</v>
      </c>
      <c r="AE40" s="91">
        <f>Foryngelse!CI1692</f>
        <v>341.63092933012621</v>
      </c>
      <c r="AF40" s="91">
        <f>Foryngelse!CJ1692</f>
        <v>402.41368198772199</v>
      </c>
      <c r="AG40" s="91">
        <f>Foryngelse!CK1692</f>
        <v>435.31527026021234</v>
      </c>
      <c r="AH40" s="91">
        <f>Foryngelse!CL1692</f>
        <v>456.53912258312249</v>
      </c>
      <c r="AI40" s="91">
        <f>Foryngelse!CM1692</f>
        <v>0.71859455737420541</v>
      </c>
      <c r="AJ40" s="91">
        <f>Foryngelse!CN1692</f>
        <v>4.7906303824947027</v>
      </c>
      <c r="AK40" s="91">
        <f>Foryngelse!CO1692</f>
        <v>11.976575956236758</v>
      </c>
      <c r="AL40" s="91">
        <f>Foryngelse!CP1692</f>
        <v>23.953151912473515</v>
      </c>
      <c r="AM40" s="91">
        <f>Foryngelse!CQ1692</f>
        <v>60.431106325806326</v>
      </c>
      <c r="AN40" s="91">
        <f>Foryngelse!CR1692</f>
        <v>97.197636507650671</v>
      </c>
      <c r="AO40" s="91">
        <f>Foryngelse!CS1692</f>
        <v>123.95741769763872</v>
      </c>
      <c r="AP40" s="91">
        <f>Foryngelse!CT1692</f>
        <v>153.87845711107147</v>
      </c>
    </row>
    <row r="41" spans="1:42" x14ac:dyDescent="0.3">
      <c r="A41" t="s">
        <v>58</v>
      </c>
      <c r="B41" s="91">
        <f>Foryngelse!BF1739</f>
        <v>0</v>
      </c>
      <c r="C41" s="91">
        <f>Foryngelse!BG1739</f>
        <v>8.8136465041360701</v>
      </c>
      <c r="D41" s="91">
        <f>Foryngelse!BH1739</f>
        <v>51.741980743614832</v>
      </c>
      <c r="E41" s="91">
        <f>Foryngelse!BI1739</f>
        <v>95.099245779628205</v>
      </c>
      <c r="F41" s="91">
        <f>Foryngelse!BJ1739</f>
        <v>150.09639996543729</v>
      </c>
      <c r="G41" s="91">
        <f>Foryngelse!BK1739</f>
        <v>196.59893079243884</v>
      </c>
      <c r="H41" s="91">
        <f>Foryngelse!BL1739</f>
        <v>209.94799600896658</v>
      </c>
      <c r="I41" s="91">
        <f>Foryngelse!BM1739</f>
        <v>260.64427639506152</v>
      </c>
      <c r="J41" s="91">
        <f>Foryngelse!BN1739</f>
        <v>306.87031456738305</v>
      </c>
      <c r="K41" s="91">
        <f>Foryngelse!BO1739</f>
        <v>360.38778773848594</v>
      </c>
      <c r="L41" s="91">
        <f>Foryngelse!BP1739</f>
        <v>423.0466307096259</v>
      </c>
      <c r="M41" s="91">
        <f>Foryngelse!BQ1739</f>
        <v>487.54863830810604</v>
      </c>
      <c r="N41" s="91">
        <f>Foryngelse!BR1739</f>
        <v>552.66889510645672</v>
      </c>
      <c r="O41" s="91">
        <f>Foryngelse!BS1739</f>
        <v>604.3859420108729</v>
      </c>
      <c r="P41" s="91">
        <f>Foryngelse!BT1739</f>
        <v>636.57159507286349</v>
      </c>
      <c r="Q41" s="91">
        <f>Foryngelse!BU1739</f>
        <v>668.54677781989949</v>
      </c>
      <c r="R41" s="91">
        <f>Foryngelse!BV1739</f>
        <v>700.18790215750664</v>
      </c>
      <c r="S41" s="91">
        <f>Foryngelse!BW1739</f>
        <v>8.8136465041360701</v>
      </c>
      <c r="T41" s="91">
        <f>Foryngelse!BX1739</f>
        <v>51.741980743614832</v>
      </c>
      <c r="U41" s="91">
        <f>Foryngelse!BY1739</f>
        <v>95.099245779628205</v>
      </c>
      <c r="V41" s="91">
        <f>Foryngelse!BZ1739</f>
        <v>150.09639996543729</v>
      </c>
      <c r="W41" s="91">
        <f>Foryngelse!CA1739</f>
        <v>196.59893079243884</v>
      </c>
      <c r="X41" s="91">
        <f>Foryngelse!CB1739</f>
        <v>209.94799600896658</v>
      </c>
      <c r="Y41" s="91">
        <f>Foryngelse!CC1739</f>
        <v>260.64427639506152</v>
      </c>
      <c r="Z41" s="91">
        <f>Foryngelse!CD1739</f>
        <v>306.87031456738305</v>
      </c>
      <c r="AA41" s="91">
        <f>Foryngelse!CE1739</f>
        <v>360.38778773848594</v>
      </c>
      <c r="AB41" s="91">
        <f>Foryngelse!CF1739</f>
        <v>423.0466307096259</v>
      </c>
      <c r="AC41" s="91">
        <f>Foryngelse!CG1739</f>
        <v>487.54863830810604</v>
      </c>
      <c r="AD41" s="91">
        <f>Foryngelse!CH1739</f>
        <v>552.66889510645672</v>
      </c>
      <c r="AE41" s="91">
        <f>Foryngelse!CI1739</f>
        <v>604.3859420108729</v>
      </c>
      <c r="AF41" s="91">
        <f>Foryngelse!CJ1739</f>
        <v>636.57159507286349</v>
      </c>
      <c r="AG41" s="91">
        <f>Foryngelse!CK1739</f>
        <v>668.54677781989949</v>
      </c>
      <c r="AH41" s="91">
        <f>Foryngelse!CL1739</f>
        <v>700.18790215750664</v>
      </c>
      <c r="AI41" s="91">
        <f>Foryngelse!CM1739</f>
        <v>8.8136465041360701</v>
      </c>
      <c r="AJ41" s="91">
        <f>Foryngelse!CN1739</f>
        <v>51.741980743614832</v>
      </c>
      <c r="AK41" s="91">
        <f>Foryngelse!CO1739</f>
        <v>95.099245779628205</v>
      </c>
      <c r="AL41" s="91">
        <f>Foryngelse!CP1739</f>
        <v>150.09639996543729</v>
      </c>
      <c r="AM41" s="91">
        <f>Foryngelse!CQ1739</f>
        <v>196.59893079243884</v>
      </c>
      <c r="AN41" s="91">
        <f>Foryngelse!CR1739</f>
        <v>209.94799600896658</v>
      </c>
      <c r="AO41" s="91">
        <f>Foryngelse!CS1739</f>
        <v>260.64427639506152</v>
      </c>
      <c r="AP41" s="91">
        <f>Foryngelse!CT1739</f>
        <v>306.87031456738305</v>
      </c>
    </row>
    <row r="42" spans="1:42" x14ac:dyDescent="0.3">
      <c r="A42" t="s">
        <v>635</v>
      </c>
      <c r="B42" s="91">
        <f>E32</f>
        <v>26.766221454887798</v>
      </c>
      <c r="C42" s="91">
        <f t="shared" ref="C42:AM42" si="0">F32</f>
        <v>53.532442909775597</v>
      </c>
      <c r="D42" s="91">
        <f t="shared" si="0"/>
        <v>154.11238872659803</v>
      </c>
      <c r="E42" s="91">
        <f t="shared" si="0"/>
        <v>265.0023867152097</v>
      </c>
      <c r="F42" s="91">
        <f t="shared" si="0"/>
        <v>330.99395704354828</v>
      </c>
      <c r="G42" s="91">
        <f t="shared" si="0"/>
        <v>378.3328311318806</v>
      </c>
      <c r="H42" s="91">
        <f t="shared" si="0"/>
        <v>427.65874670039062</v>
      </c>
      <c r="I42" s="91">
        <f t="shared" si="0"/>
        <v>473.42696677323346</v>
      </c>
      <c r="J42" s="91">
        <f t="shared" si="0"/>
        <v>522.11757325675876</v>
      </c>
      <c r="K42" s="91">
        <f t="shared" si="0"/>
        <v>571.49751083223362</v>
      </c>
      <c r="L42" s="91">
        <f t="shared" si="0"/>
        <v>619.03595158175858</v>
      </c>
      <c r="M42" s="91">
        <f t="shared" si="0"/>
        <v>668.35134116959159</v>
      </c>
      <c r="N42" s="91">
        <f t="shared" si="0"/>
        <v>717.76013226255247</v>
      </c>
      <c r="O42" s="91">
        <f t="shared" si="0"/>
        <v>1.6059732872932673</v>
      </c>
      <c r="P42" s="91">
        <f t="shared" si="0"/>
        <v>10.706488581955121</v>
      </c>
      <c r="Q42" s="91">
        <f t="shared" si="0"/>
        <v>26.766221454887798</v>
      </c>
      <c r="R42" s="91">
        <f t="shared" si="0"/>
        <v>53.532442909775597</v>
      </c>
      <c r="S42" s="91">
        <f t="shared" si="0"/>
        <v>154.11238872659803</v>
      </c>
      <c r="T42" s="91">
        <f t="shared" si="0"/>
        <v>265.0023867152097</v>
      </c>
      <c r="U42" s="91">
        <f t="shared" si="0"/>
        <v>330.99395704354828</v>
      </c>
      <c r="V42" s="91">
        <f t="shared" si="0"/>
        <v>378.3328311318806</v>
      </c>
      <c r="W42" s="91">
        <f t="shared" si="0"/>
        <v>427.65874670039062</v>
      </c>
      <c r="X42" s="91">
        <f t="shared" si="0"/>
        <v>473.42696677323346</v>
      </c>
      <c r="Y42" s="91">
        <f t="shared" si="0"/>
        <v>522.11757325675876</v>
      </c>
      <c r="Z42" s="91">
        <f t="shared" si="0"/>
        <v>571.49751083223362</v>
      </c>
      <c r="AA42" s="91">
        <f t="shared" si="0"/>
        <v>619.03595158175858</v>
      </c>
      <c r="AB42" s="91">
        <f t="shared" si="0"/>
        <v>668.35134116959159</v>
      </c>
      <c r="AC42" s="91">
        <f t="shared" si="0"/>
        <v>717.76013226255247</v>
      </c>
      <c r="AD42" s="91">
        <f t="shared" si="0"/>
        <v>1.6059732872932673</v>
      </c>
      <c r="AE42" s="91">
        <f t="shared" si="0"/>
        <v>10.706488581955121</v>
      </c>
      <c r="AF42" s="91">
        <f t="shared" si="0"/>
        <v>26.766221454887798</v>
      </c>
      <c r="AG42" s="91">
        <f t="shared" si="0"/>
        <v>53.532442909775597</v>
      </c>
      <c r="AH42" s="91">
        <f t="shared" si="0"/>
        <v>154.11238872659803</v>
      </c>
      <c r="AI42" s="91">
        <f t="shared" si="0"/>
        <v>265.0023867152097</v>
      </c>
      <c r="AJ42" s="91">
        <f t="shared" si="0"/>
        <v>330.99395704354828</v>
      </c>
      <c r="AK42" s="91">
        <f t="shared" si="0"/>
        <v>378.3328311318806</v>
      </c>
      <c r="AL42" s="91">
        <f t="shared" si="0"/>
        <v>427.65874670039062</v>
      </c>
      <c r="AM42" s="91">
        <f t="shared" si="0"/>
        <v>473.42696677323346</v>
      </c>
      <c r="AN42" s="91">
        <f>Y42</f>
        <v>522.11757325675876</v>
      </c>
      <c r="AO42" s="91">
        <f t="shared" ref="AO42:AP42" si="1">Z42</f>
        <v>571.49751083223362</v>
      </c>
      <c r="AP42" s="91">
        <f t="shared" si="1"/>
        <v>619.03595158175858</v>
      </c>
    </row>
    <row r="43" spans="1:42" x14ac:dyDescent="0.3">
      <c r="A43" t="s">
        <v>634</v>
      </c>
      <c r="B43" s="91">
        <f>E33</f>
        <v>20.200623979982854</v>
      </c>
      <c r="C43" s="91">
        <f t="shared" ref="C43:AM43" si="2">F33</f>
        <v>40.401247959965708</v>
      </c>
      <c r="D43" s="91">
        <f t="shared" si="2"/>
        <v>119.41854112355679</v>
      </c>
      <c r="E43" s="91">
        <f t="shared" si="2"/>
        <v>211.86069771255808</v>
      </c>
      <c r="F43" s="91">
        <f t="shared" si="2"/>
        <v>278.79721708485249</v>
      </c>
      <c r="G43" s="91">
        <f t="shared" si="2"/>
        <v>322.02262984146188</v>
      </c>
      <c r="H43" s="91">
        <f t="shared" si="2"/>
        <v>371.13803284175702</v>
      </c>
      <c r="I43" s="91">
        <f t="shared" si="2"/>
        <v>415.77852494526115</v>
      </c>
      <c r="J43" s="91">
        <f t="shared" si="2"/>
        <v>461.35874584754754</v>
      </c>
      <c r="K43" s="91">
        <f t="shared" si="2"/>
        <v>510.02644630363056</v>
      </c>
      <c r="L43" s="91">
        <f t="shared" si="2"/>
        <v>556.0672196362375</v>
      </c>
      <c r="M43" s="91">
        <f t="shared" si="2"/>
        <v>601.73334800394957</v>
      </c>
      <c r="N43" s="91">
        <f t="shared" si="2"/>
        <v>649.23865547122989</v>
      </c>
      <c r="O43" s="91">
        <f t="shared" si="2"/>
        <v>697.90373573728561</v>
      </c>
      <c r="P43" s="91">
        <f t="shared" si="2"/>
        <v>1.2120374387989712</v>
      </c>
      <c r="Q43" s="91">
        <f t="shared" si="2"/>
        <v>8.080249591993141</v>
      </c>
      <c r="R43" s="91">
        <f t="shared" si="2"/>
        <v>20.200623979982854</v>
      </c>
      <c r="S43" s="91">
        <f t="shared" si="2"/>
        <v>40.401247959965708</v>
      </c>
      <c r="T43" s="91">
        <f t="shared" si="2"/>
        <v>119.41854112355679</v>
      </c>
      <c r="U43" s="91">
        <f t="shared" si="2"/>
        <v>211.86069771255808</v>
      </c>
      <c r="V43" s="91">
        <f t="shared" si="2"/>
        <v>278.79721708485249</v>
      </c>
      <c r="W43" s="91">
        <f t="shared" si="2"/>
        <v>322.02262984146188</v>
      </c>
      <c r="X43" s="91">
        <f t="shared" si="2"/>
        <v>371.13803284175702</v>
      </c>
      <c r="Y43" s="91">
        <f t="shared" si="2"/>
        <v>415.77852494526115</v>
      </c>
      <c r="Z43" s="91">
        <f t="shared" si="2"/>
        <v>461.35874584754754</v>
      </c>
      <c r="AA43" s="91">
        <f t="shared" si="2"/>
        <v>510.02644630363056</v>
      </c>
      <c r="AB43" s="91">
        <f t="shared" si="2"/>
        <v>556.0672196362375</v>
      </c>
      <c r="AC43" s="91">
        <f t="shared" si="2"/>
        <v>601.73334800394957</v>
      </c>
      <c r="AD43" s="91">
        <f t="shared" si="2"/>
        <v>649.23865547122989</v>
      </c>
      <c r="AE43" s="91">
        <f t="shared" si="2"/>
        <v>697.90373573728561</v>
      </c>
      <c r="AF43" s="91">
        <f t="shared" si="2"/>
        <v>1.2120374387989712</v>
      </c>
      <c r="AG43" s="91">
        <f t="shared" si="2"/>
        <v>8.080249591993141</v>
      </c>
      <c r="AH43" s="91">
        <f t="shared" si="2"/>
        <v>20.200623979982854</v>
      </c>
      <c r="AI43" s="91">
        <f t="shared" si="2"/>
        <v>40.401247959965708</v>
      </c>
      <c r="AJ43" s="91">
        <f t="shared" si="2"/>
        <v>119.41854112355679</v>
      </c>
      <c r="AK43" s="91">
        <f t="shared" si="2"/>
        <v>211.86069771255808</v>
      </c>
      <c r="AL43" s="91">
        <f t="shared" si="2"/>
        <v>278.79721708485249</v>
      </c>
      <c r="AM43" s="91">
        <f t="shared" si="2"/>
        <v>322.02262984146188</v>
      </c>
      <c r="AN43" s="91">
        <f>X43</f>
        <v>371.13803284175702</v>
      </c>
      <c r="AO43" s="91">
        <f t="shared" ref="AO43:AP44" si="3">Y43</f>
        <v>415.77852494526115</v>
      </c>
      <c r="AP43" s="91">
        <f t="shared" si="3"/>
        <v>461.35874584754754</v>
      </c>
    </row>
    <row r="44" spans="1:42" x14ac:dyDescent="0.3">
      <c r="A44" t="s">
        <v>633</v>
      </c>
      <c r="B44" s="91">
        <f>E34</f>
        <v>19.341125225425866</v>
      </c>
      <c r="C44" s="91">
        <f t="shared" ref="C44:AM44" si="4">F34</f>
        <v>38.682250450851733</v>
      </c>
      <c r="D44" s="91">
        <f t="shared" si="4"/>
        <v>102.01816459908912</v>
      </c>
      <c r="E44" s="91">
        <f t="shared" si="4"/>
        <v>186.92624928049375</v>
      </c>
      <c r="F44" s="91">
        <f t="shared" si="4"/>
        <v>268.9235563031537</v>
      </c>
      <c r="G44" s="91">
        <f t="shared" si="4"/>
        <v>309.14705145739293</v>
      </c>
      <c r="H44" s="91">
        <f t="shared" si="4"/>
        <v>354.80396570990035</v>
      </c>
      <c r="I44" s="91">
        <f t="shared" si="4"/>
        <v>396.77073061478535</v>
      </c>
      <c r="J44" s="91">
        <f t="shared" si="4"/>
        <v>438.14889331532947</v>
      </c>
      <c r="K44" s="91">
        <f t="shared" si="4"/>
        <v>481.51610375814812</v>
      </c>
      <c r="L44" s="91">
        <f t="shared" si="4"/>
        <v>525.10211191100018</v>
      </c>
      <c r="M44" s="91">
        <f t="shared" si="4"/>
        <v>564.38547148017642</v>
      </c>
      <c r="N44" s="91">
        <f t="shared" si="4"/>
        <v>608.23420333360104</v>
      </c>
      <c r="O44" s="91">
        <f t="shared" si="4"/>
        <v>650.79791840965936</v>
      </c>
      <c r="P44" s="91">
        <f t="shared" si="4"/>
        <v>1.1604675135255516</v>
      </c>
      <c r="Q44" s="91">
        <f t="shared" si="4"/>
        <v>7.7364500901703455</v>
      </c>
      <c r="R44" s="91">
        <f t="shared" si="4"/>
        <v>19.341125225425866</v>
      </c>
      <c r="S44" s="91">
        <f t="shared" si="4"/>
        <v>38.682250450851733</v>
      </c>
      <c r="T44" s="91">
        <f t="shared" si="4"/>
        <v>102.01816459908912</v>
      </c>
      <c r="U44" s="91">
        <f t="shared" si="4"/>
        <v>186.92624928049375</v>
      </c>
      <c r="V44" s="91">
        <f t="shared" si="4"/>
        <v>268.9235563031537</v>
      </c>
      <c r="W44" s="91">
        <f t="shared" si="4"/>
        <v>309.14705145739293</v>
      </c>
      <c r="X44" s="91">
        <f t="shared" si="4"/>
        <v>354.80396570990035</v>
      </c>
      <c r="Y44" s="91">
        <f t="shared" si="4"/>
        <v>396.77073061478535</v>
      </c>
      <c r="Z44" s="91">
        <f t="shared" si="4"/>
        <v>438.14889331532947</v>
      </c>
      <c r="AA44" s="91">
        <f t="shared" si="4"/>
        <v>481.51610375814812</v>
      </c>
      <c r="AB44" s="91">
        <f t="shared" si="4"/>
        <v>525.10211191100018</v>
      </c>
      <c r="AC44" s="91">
        <f t="shared" si="4"/>
        <v>564.38547148017642</v>
      </c>
      <c r="AD44" s="91">
        <f t="shared" si="4"/>
        <v>608.23420333360104</v>
      </c>
      <c r="AE44" s="91">
        <f t="shared" si="4"/>
        <v>650.79791840965936</v>
      </c>
      <c r="AF44" s="91">
        <f t="shared" si="4"/>
        <v>1.1604675135255516</v>
      </c>
      <c r="AG44" s="91">
        <f t="shared" si="4"/>
        <v>7.7364500901703455</v>
      </c>
      <c r="AH44" s="91">
        <f t="shared" si="4"/>
        <v>19.341125225425866</v>
      </c>
      <c r="AI44" s="91">
        <f t="shared" si="4"/>
        <v>38.682250450851733</v>
      </c>
      <c r="AJ44" s="91">
        <f t="shared" si="4"/>
        <v>102.01816459908912</v>
      </c>
      <c r="AK44" s="91">
        <f t="shared" si="4"/>
        <v>186.92624928049375</v>
      </c>
      <c r="AL44" s="91">
        <f t="shared" si="4"/>
        <v>268.9235563031537</v>
      </c>
      <c r="AM44" s="91">
        <f t="shared" si="4"/>
        <v>309.14705145739293</v>
      </c>
      <c r="AN44" s="91">
        <f>X44</f>
        <v>354.80396570990035</v>
      </c>
      <c r="AO44" s="91">
        <f t="shared" si="3"/>
        <v>396.77073061478535</v>
      </c>
      <c r="AP44" s="91">
        <f t="shared" si="3"/>
        <v>438.14889331532947</v>
      </c>
    </row>
    <row r="45" spans="1:42" x14ac:dyDescent="0.3">
      <c r="A45" t="s">
        <v>337</v>
      </c>
      <c r="B45" s="154">
        <v>0</v>
      </c>
      <c r="C45" s="154">
        <v>1.5</v>
      </c>
      <c r="D45" s="154">
        <v>15</v>
      </c>
      <c r="E45" s="154">
        <v>18.499999999999996</v>
      </c>
      <c r="F45" s="154">
        <v>22</v>
      </c>
      <c r="G45" s="154">
        <v>26.000000000000004</v>
      </c>
      <c r="H45" s="154">
        <v>30</v>
      </c>
      <c r="I45" s="154">
        <v>46.999999999999993</v>
      </c>
      <c r="J45" s="154">
        <v>64</v>
      </c>
      <c r="K45" s="154">
        <v>98.583333333333357</v>
      </c>
      <c r="L45" s="154">
        <v>133.16666666666671</v>
      </c>
      <c r="M45" s="154">
        <v>167.75</v>
      </c>
      <c r="N45" s="154">
        <v>202.33333333333329</v>
      </c>
      <c r="O45" s="154">
        <v>236.91666666666657</v>
      </c>
      <c r="P45" s="154">
        <v>271.49999999999994</v>
      </c>
      <c r="Q45" s="154">
        <v>306.08333333333337</v>
      </c>
      <c r="R45" s="154">
        <v>340.6666666666668</v>
      </c>
      <c r="S45" s="154">
        <v>375.25000000000023</v>
      </c>
      <c r="T45" s="154">
        <v>409.83333333333366</v>
      </c>
      <c r="U45" s="154">
        <v>444.41666666666708</v>
      </c>
      <c r="V45" s="154">
        <v>479</v>
      </c>
      <c r="W45" s="155">
        <f>V45</f>
        <v>479</v>
      </c>
      <c r="X45" s="155">
        <f t="shared" ref="X45:AP45" si="5">W45</f>
        <v>479</v>
      </c>
      <c r="Y45" s="155">
        <f t="shared" si="5"/>
        <v>479</v>
      </c>
      <c r="Z45" s="155">
        <f t="shared" si="5"/>
        <v>479</v>
      </c>
      <c r="AA45" s="155">
        <f t="shared" si="5"/>
        <v>479</v>
      </c>
      <c r="AB45" s="155">
        <f t="shared" si="5"/>
        <v>479</v>
      </c>
      <c r="AC45" s="155">
        <f t="shared" si="5"/>
        <v>479</v>
      </c>
      <c r="AD45" s="155">
        <f t="shared" si="5"/>
        <v>479</v>
      </c>
      <c r="AE45" s="155">
        <f t="shared" si="5"/>
        <v>479</v>
      </c>
      <c r="AF45" s="155">
        <f t="shared" si="5"/>
        <v>479</v>
      </c>
      <c r="AG45" s="155">
        <f t="shared" si="5"/>
        <v>479</v>
      </c>
      <c r="AH45" s="155">
        <f t="shared" si="5"/>
        <v>479</v>
      </c>
      <c r="AI45" s="155">
        <f t="shared" si="5"/>
        <v>479</v>
      </c>
      <c r="AJ45" s="155">
        <f t="shared" si="5"/>
        <v>479</v>
      </c>
      <c r="AK45" s="155">
        <f t="shared" si="5"/>
        <v>479</v>
      </c>
      <c r="AL45" s="155">
        <f t="shared" si="5"/>
        <v>479</v>
      </c>
      <c r="AM45" s="155">
        <f t="shared" si="5"/>
        <v>479</v>
      </c>
      <c r="AN45" s="155">
        <f t="shared" si="5"/>
        <v>479</v>
      </c>
      <c r="AO45" s="155">
        <f t="shared" si="5"/>
        <v>479</v>
      </c>
      <c r="AP45" s="155">
        <f t="shared" si="5"/>
        <v>479</v>
      </c>
    </row>
    <row r="46" spans="1:42" x14ac:dyDescent="0.3">
      <c r="A46" t="s">
        <v>338</v>
      </c>
      <c r="B46" s="154">
        <v>0</v>
      </c>
      <c r="C46" s="154">
        <v>0.70000000000000007</v>
      </c>
      <c r="D46" s="154">
        <v>7</v>
      </c>
      <c r="E46" s="154">
        <v>11.000000000000002</v>
      </c>
      <c r="F46" s="154">
        <v>15</v>
      </c>
      <c r="G46" s="154">
        <v>18.499999999999996</v>
      </c>
      <c r="H46" s="154">
        <v>22</v>
      </c>
      <c r="I46" s="154">
        <v>43.000000000000007</v>
      </c>
      <c r="J46" s="154">
        <v>64</v>
      </c>
      <c r="K46" s="154">
        <v>94.5833333333333</v>
      </c>
      <c r="L46" s="154">
        <v>125.1666666666666</v>
      </c>
      <c r="M46" s="154">
        <v>155.74999999999997</v>
      </c>
      <c r="N46" s="154">
        <v>186.33333333333334</v>
      </c>
      <c r="O46" s="154">
        <v>216.91666666666671</v>
      </c>
      <c r="P46" s="154">
        <v>247.50000000000009</v>
      </c>
      <c r="Q46" s="154">
        <v>278.08333333333343</v>
      </c>
      <c r="R46" s="154">
        <v>308.6666666666668</v>
      </c>
      <c r="S46" s="154">
        <v>339.25000000000017</v>
      </c>
      <c r="T46" s="154">
        <v>369.83333333333354</v>
      </c>
      <c r="U46" s="154">
        <v>400.41666666666691</v>
      </c>
      <c r="V46" s="154">
        <v>431</v>
      </c>
      <c r="W46" s="155">
        <f>V46</f>
        <v>431</v>
      </c>
      <c r="X46" s="155">
        <f t="shared" ref="X46:AP48" si="6">W46</f>
        <v>431</v>
      </c>
      <c r="Y46" s="155">
        <f t="shared" si="6"/>
        <v>431</v>
      </c>
      <c r="Z46" s="155">
        <f t="shared" si="6"/>
        <v>431</v>
      </c>
      <c r="AA46" s="155">
        <f t="shared" si="6"/>
        <v>431</v>
      </c>
      <c r="AB46" s="155">
        <f t="shared" si="6"/>
        <v>431</v>
      </c>
      <c r="AC46" s="155">
        <f t="shared" si="6"/>
        <v>431</v>
      </c>
      <c r="AD46" s="155">
        <f t="shared" si="6"/>
        <v>431</v>
      </c>
      <c r="AE46" s="155">
        <f t="shared" si="6"/>
        <v>431</v>
      </c>
      <c r="AF46" s="155">
        <f t="shared" si="6"/>
        <v>431</v>
      </c>
      <c r="AG46" s="155">
        <f t="shared" si="6"/>
        <v>431</v>
      </c>
      <c r="AH46" s="155">
        <f t="shared" si="6"/>
        <v>431</v>
      </c>
      <c r="AI46" s="155">
        <f t="shared" si="6"/>
        <v>431</v>
      </c>
      <c r="AJ46" s="155">
        <f t="shared" si="6"/>
        <v>431</v>
      </c>
      <c r="AK46" s="155">
        <f t="shared" si="6"/>
        <v>431</v>
      </c>
      <c r="AL46" s="155">
        <f t="shared" si="6"/>
        <v>431</v>
      </c>
      <c r="AM46" s="155">
        <f t="shared" si="6"/>
        <v>431</v>
      </c>
      <c r="AN46" s="155">
        <f t="shared" si="6"/>
        <v>431</v>
      </c>
      <c r="AO46" s="155">
        <f t="shared" si="6"/>
        <v>431</v>
      </c>
      <c r="AP46" s="155">
        <f t="shared" si="6"/>
        <v>431</v>
      </c>
    </row>
    <row r="47" spans="1:42" x14ac:dyDescent="0.3">
      <c r="A47" t="s">
        <v>652</v>
      </c>
      <c r="B47" s="154">
        <f>B45</f>
        <v>0</v>
      </c>
      <c r="C47" s="154">
        <f t="shared" ref="C47:N47" si="7">C45</f>
        <v>1.5</v>
      </c>
      <c r="D47" s="154">
        <f t="shared" si="7"/>
        <v>15</v>
      </c>
      <c r="E47" s="154">
        <f t="shared" si="7"/>
        <v>18.499999999999996</v>
      </c>
      <c r="F47" s="154">
        <f t="shared" si="7"/>
        <v>22</v>
      </c>
      <c r="G47" s="154">
        <f t="shared" si="7"/>
        <v>26.000000000000004</v>
      </c>
      <c r="H47" s="154">
        <f t="shared" si="7"/>
        <v>30</v>
      </c>
      <c r="I47" s="154">
        <f t="shared" si="7"/>
        <v>46.999999999999993</v>
      </c>
      <c r="J47" s="154">
        <f t="shared" si="7"/>
        <v>64</v>
      </c>
      <c r="K47" s="154">
        <f t="shared" si="7"/>
        <v>98.583333333333357</v>
      </c>
      <c r="L47" s="154">
        <f t="shared" si="7"/>
        <v>133.16666666666671</v>
      </c>
      <c r="M47" s="154">
        <f t="shared" si="7"/>
        <v>167.75</v>
      </c>
      <c r="N47" s="154">
        <f t="shared" si="7"/>
        <v>202.33333333333329</v>
      </c>
      <c r="O47" s="154">
        <f>N47</f>
        <v>202.33333333333329</v>
      </c>
      <c r="P47" s="154">
        <f t="shared" ref="P47:W47" si="8">O47</f>
        <v>202.33333333333329</v>
      </c>
      <c r="Q47" s="154">
        <f t="shared" si="8"/>
        <v>202.33333333333329</v>
      </c>
      <c r="R47" s="154">
        <f t="shared" si="8"/>
        <v>202.33333333333329</v>
      </c>
      <c r="S47" s="154">
        <f t="shared" si="8"/>
        <v>202.33333333333329</v>
      </c>
      <c r="T47" s="154">
        <f t="shared" si="8"/>
        <v>202.33333333333329</v>
      </c>
      <c r="U47" s="154">
        <f t="shared" si="8"/>
        <v>202.33333333333329</v>
      </c>
      <c r="V47" s="154">
        <f t="shared" si="8"/>
        <v>202.33333333333329</v>
      </c>
      <c r="W47" s="154">
        <f t="shared" si="8"/>
        <v>202.33333333333329</v>
      </c>
      <c r="X47" s="154">
        <f t="shared" si="6"/>
        <v>202.33333333333329</v>
      </c>
      <c r="Y47" s="154">
        <f t="shared" si="6"/>
        <v>202.33333333333329</v>
      </c>
      <c r="Z47" s="154">
        <f t="shared" si="6"/>
        <v>202.33333333333329</v>
      </c>
      <c r="AA47" s="154">
        <f t="shared" si="6"/>
        <v>202.33333333333329</v>
      </c>
      <c r="AB47" s="154">
        <f t="shared" si="6"/>
        <v>202.33333333333329</v>
      </c>
      <c r="AC47" s="154">
        <f t="shared" si="6"/>
        <v>202.33333333333329</v>
      </c>
      <c r="AD47" s="154">
        <f t="shared" si="6"/>
        <v>202.33333333333329</v>
      </c>
      <c r="AE47" s="154">
        <f t="shared" si="6"/>
        <v>202.33333333333329</v>
      </c>
      <c r="AF47" s="154">
        <f t="shared" si="6"/>
        <v>202.33333333333329</v>
      </c>
      <c r="AG47" s="154">
        <f t="shared" si="6"/>
        <v>202.33333333333329</v>
      </c>
      <c r="AH47" s="154">
        <f t="shared" si="6"/>
        <v>202.33333333333329</v>
      </c>
      <c r="AI47" s="154">
        <f t="shared" si="6"/>
        <v>202.33333333333329</v>
      </c>
      <c r="AJ47" s="154">
        <f t="shared" si="6"/>
        <v>202.33333333333329</v>
      </c>
      <c r="AK47" s="154">
        <f t="shared" si="6"/>
        <v>202.33333333333329</v>
      </c>
      <c r="AL47" s="154">
        <f t="shared" si="6"/>
        <v>202.33333333333329</v>
      </c>
      <c r="AM47" s="154">
        <f t="shared" si="6"/>
        <v>202.33333333333329</v>
      </c>
      <c r="AN47" s="154">
        <f t="shared" si="6"/>
        <v>202.33333333333329</v>
      </c>
      <c r="AO47" s="154">
        <f t="shared" si="6"/>
        <v>202.33333333333329</v>
      </c>
      <c r="AP47" s="154">
        <f t="shared" si="6"/>
        <v>202.33333333333329</v>
      </c>
    </row>
    <row r="48" spans="1:42" x14ac:dyDescent="0.3">
      <c r="A48" t="s">
        <v>653</v>
      </c>
      <c r="B48" s="154">
        <f>B46</f>
        <v>0</v>
      </c>
      <c r="C48" s="154">
        <f t="shared" ref="C48:N48" si="9">C46</f>
        <v>0.70000000000000007</v>
      </c>
      <c r="D48" s="154">
        <f t="shared" si="9"/>
        <v>7</v>
      </c>
      <c r="E48" s="154">
        <f t="shared" si="9"/>
        <v>11.000000000000002</v>
      </c>
      <c r="F48" s="154">
        <f t="shared" si="9"/>
        <v>15</v>
      </c>
      <c r="G48" s="154">
        <f t="shared" si="9"/>
        <v>18.499999999999996</v>
      </c>
      <c r="H48" s="154">
        <f t="shared" si="9"/>
        <v>22</v>
      </c>
      <c r="I48" s="154">
        <f t="shared" si="9"/>
        <v>43.000000000000007</v>
      </c>
      <c r="J48" s="154">
        <f t="shared" si="9"/>
        <v>64</v>
      </c>
      <c r="K48" s="154">
        <f t="shared" si="9"/>
        <v>94.5833333333333</v>
      </c>
      <c r="L48" s="154">
        <f t="shared" si="9"/>
        <v>125.1666666666666</v>
      </c>
      <c r="M48" s="154">
        <f t="shared" si="9"/>
        <v>155.74999999999997</v>
      </c>
      <c r="N48" s="154">
        <f t="shared" si="9"/>
        <v>186.33333333333334</v>
      </c>
      <c r="O48" s="154">
        <f>N48</f>
        <v>186.33333333333334</v>
      </c>
      <c r="P48" s="154">
        <f t="shared" ref="P48:W48" si="10">O48</f>
        <v>186.33333333333334</v>
      </c>
      <c r="Q48" s="154">
        <f t="shared" si="10"/>
        <v>186.33333333333334</v>
      </c>
      <c r="R48" s="154">
        <f t="shared" si="10"/>
        <v>186.33333333333334</v>
      </c>
      <c r="S48" s="154">
        <f t="shared" si="10"/>
        <v>186.33333333333334</v>
      </c>
      <c r="T48" s="154">
        <f t="shared" si="10"/>
        <v>186.33333333333334</v>
      </c>
      <c r="U48" s="154">
        <f t="shared" si="10"/>
        <v>186.33333333333334</v>
      </c>
      <c r="V48" s="154">
        <f t="shared" si="10"/>
        <v>186.33333333333334</v>
      </c>
      <c r="W48" s="154">
        <f t="shared" si="10"/>
        <v>186.33333333333334</v>
      </c>
      <c r="X48" s="154">
        <f t="shared" si="6"/>
        <v>186.33333333333334</v>
      </c>
      <c r="Y48" s="154">
        <f t="shared" si="6"/>
        <v>186.33333333333334</v>
      </c>
      <c r="Z48" s="154">
        <f t="shared" si="6"/>
        <v>186.33333333333334</v>
      </c>
      <c r="AA48" s="154">
        <f t="shared" si="6"/>
        <v>186.33333333333334</v>
      </c>
      <c r="AB48" s="154">
        <f t="shared" si="6"/>
        <v>186.33333333333334</v>
      </c>
      <c r="AC48" s="154">
        <f t="shared" si="6"/>
        <v>186.33333333333334</v>
      </c>
      <c r="AD48" s="154">
        <f t="shared" si="6"/>
        <v>186.33333333333334</v>
      </c>
      <c r="AE48" s="154">
        <f t="shared" si="6"/>
        <v>186.33333333333334</v>
      </c>
      <c r="AF48" s="154">
        <f t="shared" si="6"/>
        <v>186.33333333333334</v>
      </c>
      <c r="AG48" s="154">
        <f t="shared" si="6"/>
        <v>186.33333333333334</v>
      </c>
      <c r="AH48" s="154">
        <f t="shared" si="6"/>
        <v>186.33333333333334</v>
      </c>
      <c r="AI48" s="154">
        <f t="shared" si="6"/>
        <v>186.33333333333334</v>
      </c>
      <c r="AJ48" s="154">
        <f t="shared" si="6"/>
        <v>186.33333333333334</v>
      </c>
      <c r="AK48" s="154">
        <f t="shared" si="6"/>
        <v>186.33333333333334</v>
      </c>
      <c r="AL48" s="154">
        <f t="shared" si="6"/>
        <v>186.33333333333334</v>
      </c>
      <c r="AM48" s="154">
        <f t="shared" si="6"/>
        <v>186.33333333333334</v>
      </c>
      <c r="AN48" s="154">
        <f t="shared" si="6"/>
        <v>186.33333333333334</v>
      </c>
      <c r="AO48" s="154">
        <f t="shared" si="6"/>
        <v>186.33333333333334</v>
      </c>
      <c r="AP48" s="154">
        <f t="shared" si="6"/>
        <v>186.33333333333334</v>
      </c>
    </row>
    <row r="49" spans="1:42" x14ac:dyDescent="0.3">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row>
    <row r="50" spans="1:42" x14ac:dyDescent="0.3">
      <c r="A50" t="s">
        <v>288</v>
      </c>
      <c r="B50" s="91">
        <f>'Data - Dødt ved og litter'!L15</f>
        <v>0</v>
      </c>
      <c r="C50" s="91">
        <f>'Data - Dødt ved og litter'!M15</f>
        <v>0</v>
      </c>
      <c r="D50" s="91">
        <f>'Data - Dødt ved og litter'!N15</f>
        <v>0</v>
      </c>
      <c r="E50" s="91">
        <f>'Data - Dødt ved og litter'!O15</f>
        <v>8.8000000000000007</v>
      </c>
      <c r="F50" s="91">
        <f>'Data - Dødt ved og litter'!P15</f>
        <v>13.15</v>
      </c>
      <c r="G50" s="91">
        <f>'Data - Dødt ved og litter'!Q15</f>
        <v>17.5</v>
      </c>
      <c r="H50" s="91">
        <f>'Data - Dødt ved og litter'!R15</f>
        <v>26.65</v>
      </c>
      <c r="I50" s="91">
        <f>'Data - Dødt ved og litter'!S15</f>
        <v>35.799999999999997</v>
      </c>
      <c r="J50" s="91">
        <f>'Data - Dødt ved og litter'!T15</f>
        <v>38.4</v>
      </c>
      <c r="K50" s="91">
        <f>'Data - Dødt ved og litter'!U15</f>
        <v>41</v>
      </c>
      <c r="L50" s="91">
        <f>'Data - Dødt ved og litter'!V15</f>
        <v>43.6</v>
      </c>
      <c r="M50" s="91">
        <f>'Data - Dødt ved og litter'!W15</f>
        <v>46.2</v>
      </c>
      <c r="N50" s="91">
        <f>'Data - Dødt ved og litter'!X15</f>
        <v>48.8</v>
      </c>
      <c r="O50" s="91">
        <f>'Data - Dødt ved og litter'!Y15</f>
        <v>51.4</v>
      </c>
      <c r="P50" s="91">
        <f>'Data - Dødt ved og litter'!Z15</f>
        <v>54</v>
      </c>
      <c r="Q50" s="91">
        <f>'Data - Dødt ved og litter'!AA15</f>
        <v>54</v>
      </c>
      <c r="R50" s="91">
        <f>'Data - Dødt ved og litter'!AB15</f>
        <v>54</v>
      </c>
      <c r="S50" s="91">
        <f>'Data - Dødt ved og litter'!AC15</f>
        <v>54</v>
      </c>
      <c r="T50" s="91">
        <f>'Data - Dødt ved og litter'!AD15</f>
        <v>54</v>
      </c>
      <c r="U50" s="91">
        <f>'Data - Dødt ved og litter'!AE15</f>
        <v>54</v>
      </c>
      <c r="V50" s="91">
        <f>'Data - Dødt ved og litter'!AF15</f>
        <v>54</v>
      </c>
      <c r="W50" s="91">
        <f>V50</f>
        <v>54</v>
      </c>
      <c r="X50" s="91">
        <f t="shared" ref="X50:AP50" si="11">W50</f>
        <v>54</v>
      </c>
      <c r="Y50" s="91">
        <f t="shared" si="11"/>
        <v>54</v>
      </c>
      <c r="Z50" s="91">
        <f t="shared" si="11"/>
        <v>54</v>
      </c>
      <c r="AA50" s="91">
        <f t="shared" si="11"/>
        <v>54</v>
      </c>
      <c r="AB50" s="91">
        <f t="shared" si="11"/>
        <v>54</v>
      </c>
      <c r="AC50" s="91">
        <f t="shared" si="11"/>
        <v>54</v>
      </c>
      <c r="AD50" s="91">
        <f t="shared" si="11"/>
        <v>54</v>
      </c>
      <c r="AE50" s="91">
        <f t="shared" si="11"/>
        <v>54</v>
      </c>
      <c r="AF50" s="91">
        <f t="shared" si="11"/>
        <v>54</v>
      </c>
      <c r="AG50" s="91">
        <f t="shared" si="11"/>
        <v>54</v>
      </c>
      <c r="AH50" s="91">
        <f t="shared" si="11"/>
        <v>54</v>
      </c>
      <c r="AI50" s="91">
        <f t="shared" si="11"/>
        <v>54</v>
      </c>
      <c r="AJ50" s="91">
        <f t="shared" si="11"/>
        <v>54</v>
      </c>
      <c r="AK50" s="91">
        <f t="shared" si="11"/>
        <v>54</v>
      </c>
      <c r="AL50" s="91">
        <f t="shared" si="11"/>
        <v>54</v>
      </c>
      <c r="AM50" s="91">
        <f t="shared" si="11"/>
        <v>54</v>
      </c>
      <c r="AN50" s="91">
        <f t="shared" si="11"/>
        <v>54</v>
      </c>
      <c r="AO50" s="91">
        <f t="shared" si="11"/>
        <v>54</v>
      </c>
      <c r="AP50" s="91">
        <f t="shared" si="11"/>
        <v>54</v>
      </c>
    </row>
    <row r="51" spans="1:42" x14ac:dyDescent="0.3">
      <c r="A51" t="s">
        <v>289</v>
      </c>
      <c r="B51" s="91">
        <v>0</v>
      </c>
      <c r="C51" s="91">
        <v>3.85</v>
      </c>
      <c r="D51" s="91">
        <v>7.7</v>
      </c>
      <c r="E51" s="91">
        <v>11.55</v>
      </c>
      <c r="F51" s="91">
        <v>15.4</v>
      </c>
      <c r="G51" s="91">
        <v>19.25</v>
      </c>
      <c r="H51" s="91">
        <v>23.1</v>
      </c>
      <c r="I51" s="91">
        <v>26.950000000000003</v>
      </c>
      <c r="J51" s="91">
        <v>30.800000000000004</v>
      </c>
      <c r="K51" s="91">
        <v>34.650000000000006</v>
      </c>
      <c r="L51" s="91">
        <v>38.500000000000007</v>
      </c>
      <c r="M51" s="91">
        <v>42.350000000000009</v>
      </c>
      <c r="N51" s="91">
        <v>46.20000000000001</v>
      </c>
      <c r="O51" s="91">
        <v>50.050000000000011</v>
      </c>
      <c r="P51" s="91">
        <v>53.900000000000013</v>
      </c>
      <c r="Q51" s="91">
        <v>57.750000000000014</v>
      </c>
      <c r="R51" s="91">
        <v>61.600000000000016</v>
      </c>
      <c r="S51" s="91">
        <v>65.450000000000017</v>
      </c>
      <c r="T51" s="91">
        <v>69.300000000000011</v>
      </c>
      <c r="U51" s="91">
        <v>73.150000000000006</v>
      </c>
      <c r="V51" s="91">
        <v>77</v>
      </c>
      <c r="W51" s="91">
        <f>V51</f>
        <v>77</v>
      </c>
      <c r="X51" s="91">
        <f t="shared" ref="X51:AP51" si="12">W51</f>
        <v>77</v>
      </c>
      <c r="Y51" s="91">
        <f t="shared" si="12"/>
        <v>77</v>
      </c>
      <c r="Z51" s="91">
        <f t="shared" si="12"/>
        <v>77</v>
      </c>
      <c r="AA51" s="91">
        <f t="shared" si="12"/>
        <v>77</v>
      </c>
      <c r="AB51" s="91">
        <f t="shared" si="12"/>
        <v>77</v>
      </c>
      <c r="AC51" s="91">
        <f t="shared" si="12"/>
        <v>77</v>
      </c>
      <c r="AD51" s="91">
        <f t="shared" si="12"/>
        <v>77</v>
      </c>
      <c r="AE51" s="91">
        <f t="shared" si="12"/>
        <v>77</v>
      </c>
      <c r="AF51" s="91">
        <f t="shared" si="12"/>
        <v>77</v>
      </c>
      <c r="AG51" s="91">
        <f t="shared" si="12"/>
        <v>77</v>
      </c>
      <c r="AH51" s="91">
        <f t="shared" si="12"/>
        <v>77</v>
      </c>
      <c r="AI51" s="91">
        <f t="shared" si="12"/>
        <v>77</v>
      </c>
      <c r="AJ51" s="91">
        <f t="shared" si="12"/>
        <v>77</v>
      </c>
      <c r="AK51" s="91">
        <f t="shared" si="12"/>
        <v>77</v>
      </c>
      <c r="AL51" s="91">
        <f t="shared" si="12"/>
        <v>77</v>
      </c>
      <c r="AM51" s="91">
        <f t="shared" si="12"/>
        <v>77</v>
      </c>
      <c r="AN51" s="91">
        <f t="shared" si="12"/>
        <v>77</v>
      </c>
      <c r="AO51" s="91">
        <f t="shared" si="12"/>
        <v>77</v>
      </c>
      <c r="AP51" s="91">
        <f t="shared" si="12"/>
        <v>77</v>
      </c>
    </row>
    <row r="52" spans="1:42" x14ac:dyDescent="0.3">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row>
    <row r="53" spans="1:42" x14ac:dyDescent="0.3">
      <c r="A53" s="3"/>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row>
    <row r="54" spans="1:42" x14ac:dyDescent="0.3">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row>
    <row r="56" spans="1:42" x14ac:dyDescent="0.3">
      <c r="A56" t="s">
        <v>290</v>
      </c>
    </row>
    <row r="58" spans="1:42" x14ac:dyDescent="0.3">
      <c r="A58" t="str">
        <f t="shared" ref="A58:A94" si="13">A5</f>
        <v>BØG - bon 1</v>
      </c>
      <c r="B58" s="91">
        <f t="shared" ref="B58:B95" si="14">AVERAGE(V5:AP5)</f>
        <v>421.97898586413214</v>
      </c>
      <c r="D58" s="91">
        <f>AVERAGE(B5:X5)</f>
        <v>407.60384634881257</v>
      </c>
    </row>
    <row r="59" spans="1:42" x14ac:dyDescent="0.3">
      <c r="A59" t="str">
        <f t="shared" si="13"/>
        <v>BØG - bon 2</v>
      </c>
      <c r="B59" s="91">
        <f t="shared" si="14"/>
        <v>367.93354008202868</v>
      </c>
      <c r="D59" s="91">
        <f>AVERAGE(B6:X6)</f>
        <v>344.22888334182414</v>
      </c>
    </row>
    <row r="60" spans="1:42" x14ac:dyDescent="0.3">
      <c r="A60" t="str">
        <f t="shared" si="13"/>
        <v>BØG - bon 3</v>
      </c>
      <c r="B60" s="91">
        <f t="shared" si="14"/>
        <v>331.24774137894849</v>
      </c>
      <c r="D60" s="91">
        <f>AVERAGE(B7:Z7)</f>
        <v>312.03629499848529</v>
      </c>
    </row>
    <row r="61" spans="1:42" x14ac:dyDescent="0.3">
      <c r="A61" t="str">
        <f t="shared" si="13"/>
        <v>BØG - bon 4</v>
      </c>
      <c r="B61" s="91">
        <f t="shared" si="14"/>
        <v>265.73253762937355</v>
      </c>
      <c r="D61" s="91">
        <f>AVERAGE(B8:AB8)</f>
        <v>265.04761877486277</v>
      </c>
    </row>
    <row r="62" spans="1:42" x14ac:dyDescent="0.3">
      <c r="A62" t="str">
        <f t="shared" si="13"/>
        <v>EG - bon 1</v>
      </c>
      <c r="B62" s="91">
        <f t="shared" si="14"/>
        <v>228.32446418871834</v>
      </c>
    </row>
    <row r="63" spans="1:42" x14ac:dyDescent="0.3">
      <c r="A63" t="str">
        <f t="shared" si="13"/>
        <v>EG - bon 2</v>
      </c>
      <c r="B63" s="91">
        <f t="shared" si="14"/>
        <v>217.68771420760342</v>
      </c>
    </row>
    <row r="64" spans="1:42" x14ac:dyDescent="0.3">
      <c r="A64" t="str">
        <f t="shared" si="13"/>
        <v>EG - bon 3</v>
      </c>
      <c r="B64" s="91">
        <f t="shared" si="14"/>
        <v>193.94859743944556</v>
      </c>
    </row>
    <row r="65" spans="1:4" x14ac:dyDescent="0.3">
      <c r="A65" t="str">
        <f t="shared" si="13"/>
        <v>EG - bon 4</v>
      </c>
      <c r="B65" s="91">
        <f t="shared" si="14"/>
        <v>182.54910737318343</v>
      </c>
    </row>
    <row r="66" spans="1:4" x14ac:dyDescent="0.3">
      <c r="A66" t="str">
        <f t="shared" si="13"/>
        <v>ÆR - bon 1</v>
      </c>
      <c r="B66" s="91">
        <f t="shared" si="14"/>
        <v>215.34247015601764</v>
      </c>
    </row>
    <row r="67" spans="1:4" x14ac:dyDescent="0.3">
      <c r="A67" t="str">
        <f t="shared" si="13"/>
        <v>ÆR - bon 2</v>
      </c>
      <c r="B67" s="91">
        <f t="shared" si="14"/>
        <v>198.72362914447436</v>
      </c>
    </row>
    <row r="68" spans="1:4" x14ac:dyDescent="0.3">
      <c r="A68" t="str">
        <f t="shared" si="13"/>
        <v>ÆR - bon 3</v>
      </c>
      <c r="B68" s="91">
        <f t="shared" si="14"/>
        <v>177.7417659771649</v>
      </c>
    </row>
    <row r="69" spans="1:4" x14ac:dyDescent="0.3">
      <c r="A69" t="str">
        <f t="shared" si="13"/>
        <v>ÆR - bon 4</v>
      </c>
      <c r="B69" s="91">
        <f t="shared" si="14"/>
        <v>149.43207480748239</v>
      </c>
    </row>
    <row r="70" spans="1:4" x14ac:dyDescent="0.3">
      <c r="A70" t="str">
        <f t="shared" si="13"/>
        <v>BIR</v>
      </c>
      <c r="B70" s="91">
        <f t="shared" si="14"/>
        <v>114.81734758350069</v>
      </c>
    </row>
    <row r="71" spans="1:4" x14ac:dyDescent="0.3">
      <c r="A71" t="str">
        <f t="shared" si="13"/>
        <v>REL</v>
      </c>
      <c r="B71" s="91">
        <f t="shared" si="14"/>
        <v>150.5949444959891</v>
      </c>
    </row>
    <row r="72" spans="1:4" x14ac:dyDescent="0.3">
      <c r="A72" t="str">
        <f t="shared" si="13"/>
        <v>DGR - bon 1</v>
      </c>
      <c r="B72" s="91">
        <f t="shared" si="14"/>
        <v>376.54929825791407</v>
      </c>
      <c r="D72" s="91">
        <f>AVERAGE(B19:P19)</f>
        <v>333.93210865135649</v>
      </c>
    </row>
    <row r="73" spans="1:4" x14ac:dyDescent="0.3">
      <c r="A73" t="str">
        <f t="shared" si="13"/>
        <v>DGR - bon 2</v>
      </c>
      <c r="B73" s="91">
        <f t="shared" si="14"/>
        <v>343.23925736832496</v>
      </c>
      <c r="D73" s="91">
        <f>AVERAGE(B20:P20)</f>
        <v>311.50491498731026</v>
      </c>
    </row>
    <row r="74" spans="1:4" x14ac:dyDescent="0.3">
      <c r="A74" t="str">
        <f t="shared" si="13"/>
        <v>DGR - bon 3</v>
      </c>
      <c r="B74" s="91">
        <f t="shared" si="14"/>
        <v>319.35650896203265</v>
      </c>
      <c r="D74" s="91">
        <f>AVERAGE(B21:R21)</f>
        <v>317.56549966152318</v>
      </c>
    </row>
    <row r="75" spans="1:4" x14ac:dyDescent="0.3">
      <c r="A75" t="str">
        <f t="shared" si="13"/>
        <v>DGR - bon 4</v>
      </c>
      <c r="B75" s="91">
        <f t="shared" si="14"/>
        <v>260.57173890485802</v>
      </c>
      <c r="D75" s="91">
        <f>AVERAGE(B22:T22)</f>
        <v>281.73282850554716</v>
      </c>
    </row>
    <row r="76" spans="1:4" x14ac:dyDescent="0.3">
      <c r="A76" t="str">
        <f t="shared" si="13"/>
        <v>RGR - bon 1</v>
      </c>
      <c r="B76" s="91">
        <f t="shared" si="14"/>
        <v>337.47525722484619</v>
      </c>
      <c r="D76" s="91">
        <f>AVERAGE(B23:N23)</f>
        <v>258.90443125795787</v>
      </c>
    </row>
    <row r="77" spans="1:4" x14ac:dyDescent="0.3">
      <c r="A77" t="str">
        <f t="shared" si="13"/>
        <v>RGR - bon 2</v>
      </c>
      <c r="B77" s="91">
        <f t="shared" si="14"/>
        <v>283.83200969165745</v>
      </c>
      <c r="D77" s="91">
        <f>AVERAGE(B24:P24)</f>
        <v>245.37984176738797</v>
      </c>
    </row>
    <row r="78" spans="1:4" x14ac:dyDescent="0.3">
      <c r="A78" t="str">
        <f t="shared" si="13"/>
        <v>RGR - bon 3</v>
      </c>
      <c r="B78" s="91">
        <f t="shared" si="14"/>
        <v>224.79772388756359</v>
      </c>
      <c r="D78" s="91">
        <f>AVERAGE(B25:R25)</f>
        <v>224.74586847767227</v>
      </c>
    </row>
    <row r="79" spans="1:4" x14ac:dyDescent="0.3">
      <c r="A79" t="str">
        <f t="shared" si="13"/>
        <v>RGR - bon 4</v>
      </c>
      <c r="B79" s="91">
        <f t="shared" si="14"/>
        <v>190.69972628192673</v>
      </c>
      <c r="D79" s="91">
        <f>AVERAGE(B26:R26)</f>
        <v>190.4572606929882</v>
      </c>
    </row>
    <row r="80" spans="1:4" x14ac:dyDescent="0.3">
      <c r="A80" t="str">
        <f t="shared" si="13"/>
        <v>SGR - bon 1</v>
      </c>
      <c r="B80" s="91">
        <f t="shared" si="14"/>
        <v>361.96054440661283</v>
      </c>
    </row>
    <row r="81" spans="1:2" x14ac:dyDescent="0.3">
      <c r="A81" t="str">
        <f t="shared" si="13"/>
        <v>SGR - bon 2</v>
      </c>
      <c r="B81" s="91">
        <f t="shared" si="14"/>
        <v>363.20453276786003</v>
      </c>
    </row>
    <row r="82" spans="1:2" x14ac:dyDescent="0.3">
      <c r="A82" t="str">
        <f t="shared" si="13"/>
        <v>SGR - bon 3</v>
      </c>
      <c r="B82" s="91">
        <f t="shared" si="14"/>
        <v>283.61495751179945</v>
      </c>
    </row>
    <row r="83" spans="1:2" x14ac:dyDescent="0.3">
      <c r="A83" t="str">
        <f t="shared" si="13"/>
        <v>SGR - bon 4</v>
      </c>
      <c r="B83" s="91">
        <f t="shared" si="14"/>
        <v>107.85842923270869</v>
      </c>
    </row>
    <row r="84" spans="1:2" x14ac:dyDescent="0.3">
      <c r="A84" t="str">
        <f t="shared" si="13"/>
        <v>ÆGR - bon 1</v>
      </c>
      <c r="B84" s="91">
        <f t="shared" si="14"/>
        <v>388.51896623151958</v>
      </c>
    </row>
    <row r="85" spans="1:2" x14ac:dyDescent="0.3">
      <c r="A85" t="str">
        <f t="shared" si="13"/>
        <v>ÆGR - bon 2</v>
      </c>
      <c r="B85" s="91">
        <f t="shared" si="14"/>
        <v>345.25848521516804</v>
      </c>
    </row>
    <row r="86" spans="1:2" x14ac:dyDescent="0.3">
      <c r="A86" t="str">
        <f t="shared" si="13"/>
        <v>ÆGR - bon 3</v>
      </c>
      <c r="B86" s="91">
        <f t="shared" si="14"/>
        <v>297.03515653535544</v>
      </c>
    </row>
    <row r="87" spans="1:2" x14ac:dyDescent="0.3">
      <c r="A87" t="str">
        <f t="shared" si="13"/>
        <v>ÆGR - bon 4</v>
      </c>
      <c r="B87" s="91">
        <f t="shared" si="14"/>
        <v>279.01866597827063</v>
      </c>
    </row>
    <row r="88" spans="1:2" x14ac:dyDescent="0.3">
      <c r="A88" t="str">
        <f t="shared" si="13"/>
        <v>GRA - bon 1</v>
      </c>
      <c r="B88" s="91">
        <f t="shared" si="14"/>
        <v>414.38147444349619</v>
      </c>
    </row>
    <row r="89" spans="1:2" x14ac:dyDescent="0.3">
      <c r="A89" t="str">
        <f t="shared" si="13"/>
        <v>GRA - bon 2</v>
      </c>
      <c r="B89" s="91">
        <f t="shared" si="14"/>
        <v>328.80302221618462</v>
      </c>
    </row>
    <row r="90" spans="1:2" x14ac:dyDescent="0.3">
      <c r="A90" t="str">
        <f t="shared" si="13"/>
        <v>GRA - bon 3</v>
      </c>
      <c r="B90" s="91">
        <f t="shared" si="14"/>
        <v>271.52210129524298</v>
      </c>
    </row>
    <row r="91" spans="1:2" x14ac:dyDescent="0.3">
      <c r="A91" t="str">
        <f t="shared" si="13"/>
        <v>SKF - bon 1</v>
      </c>
      <c r="B91" s="91">
        <f t="shared" si="14"/>
        <v>297.91423138008076</v>
      </c>
    </row>
    <row r="92" spans="1:2" x14ac:dyDescent="0.3">
      <c r="A92" t="str">
        <f t="shared" si="13"/>
        <v>SKF - bon 2</v>
      </c>
      <c r="B92" s="91">
        <f t="shared" si="14"/>
        <v>225.30831738860022</v>
      </c>
    </row>
    <row r="93" spans="1:2" x14ac:dyDescent="0.3">
      <c r="A93" t="str">
        <f t="shared" si="13"/>
        <v>SKF - bon 3</v>
      </c>
      <c r="B93" s="91">
        <f t="shared" si="14"/>
        <v>165.02838145807138</v>
      </c>
    </row>
    <row r="94" spans="1:2" x14ac:dyDescent="0.3">
      <c r="A94" t="str">
        <f t="shared" si="13"/>
        <v>LÆR</v>
      </c>
      <c r="B94" s="91">
        <f t="shared" si="14"/>
        <v>325.58642273379854</v>
      </c>
    </row>
    <row r="95" spans="1:2" x14ac:dyDescent="0.3">
      <c r="A95" t="str">
        <f t="shared" ref="A95:A97" si="15">A42</f>
        <v>NGR-jul (høj)</v>
      </c>
      <c r="B95" s="91">
        <f t="shared" si="14"/>
        <v>391.09383298590114</v>
      </c>
    </row>
    <row r="96" spans="1:2" x14ac:dyDescent="0.3">
      <c r="A96" t="str">
        <f t="shared" si="15"/>
        <v>NGR-jul (middel)</v>
      </c>
      <c r="B96" s="91">
        <f t="shared" ref="B96:B97" si="16">AVERAGE(V43:AP43)</f>
        <v>338.77776686099759</v>
      </c>
    </row>
    <row r="97" spans="1:2" x14ac:dyDescent="0.3">
      <c r="A97" t="str">
        <f t="shared" si="15"/>
        <v>NGR-jul (lav)</v>
      </c>
      <c r="B97" s="91">
        <f t="shared" si="16"/>
        <v>320.07090051682212</v>
      </c>
    </row>
    <row r="98" spans="1:2" x14ac:dyDescent="0.3">
      <c r="A98" t="str">
        <f t="shared" ref="A98:A101" si="17">A45</f>
        <v>Naturlig tilgroning - mange frøkilder</v>
      </c>
      <c r="B98" s="91">
        <f>AVERAGE(V45:AP45)</f>
        <v>479</v>
      </c>
    </row>
    <row r="99" spans="1:2" x14ac:dyDescent="0.3">
      <c r="A99" t="str">
        <f t="shared" si="17"/>
        <v>Naturlig tilgroning - få frøkilder</v>
      </c>
      <c r="B99" s="91">
        <f>AVERAGE(V46:AP46)</f>
        <v>431</v>
      </c>
    </row>
    <row r="100" spans="1:2" x14ac:dyDescent="0.3">
      <c r="A100" t="str">
        <f t="shared" si="17"/>
        <v>Naturlig tilgroning -dyrket - mange frøkilder</v>
      </c>
      <c r="B100" s="91">
        <f t="shared" ref="B100:B101" si="18">AVERAGE(V47:AP47)</f>
        <v>202.33333333333337</v>
      </c>
    </row>
    <row r="101" spans="1:2" x14ac:dyDescent="0.3">
      <c r="A101" t="str">
        <f t="shared" si="17"/>
        <v>Naturlig tilgroning -dyrket - få frøkilder</v>
      </c>
      <c r="B101" s="91">
        <f t="shared" si="18"/>
        <v>186.3333333333334</v>
      </c>
    </row>
    <row r="102" spans="1:2" x14ac:dyDescent="0.3">
      <c r="A102" t="str">
        <f>A50</f>
        <v>Litter og dødt ved</v>
      </c>
      <c r="B102" s="91">
        <f>AVERAGE(V50:AP50)</f>
        <v>54</v>
      </c>
    </row>
    <row r="103" spans="1:2" x14ac:dyDescent="0.3">
      <c r="A103" t="str">
        <f>A51</f>
        <v>Jordbund</v>
      </c>
      <c r="B103" s="91">
        <f>AVERAGE(V51:AP51)</f>
        <v>77</v>
      </c>
    </row>
  </sheetData>
  <phoneticPr fontId="25" type="noConversion"/>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0B4F13B78419745AFBB716931A86094" ma:contentTypeVersion="17" ma:contentTypeDescription="Opret et nyt dokument." ma:contentTypeScope="" ma:versionID="49f2464082ea5a3a54cdf145b672dd4a">
  <xsd:schema xmlns:xsd="http://www.w3.org/2001/XMLSchema" xmlns:xs="http://www.w3.org/2001/XMLSchema" xmlns:p="http://schemas.microsoft.com/office/2006/metadata/properties" xmlns:ns2="6b528069-350a-4a91-9ee3-087ed98b6106" xmlns:ns3="58aec272-02f8-4527-a801-e43dd630b8ca" targetNamespace="http://schemas.microsoft.com/office/2006/metadata/properties" ma:root="true" ma:fieldsID="637ba9d625a0c6b25b16afaa35b0eeb9" ns2:_="" ns3:_="">
    <xsd:import namespace="6b528069-350a-4a91-9ee3-087ed98b6106"/>
    <xsd:import namespace="58aec272-02f8-4527-a801-e43dd630b8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ServiceLocatio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528069-350a-4a91-9ee3-087ed98b61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ledmærker" ma:readOnly="false" ma:fieldId="{5cf76f15-5ced-4ddc-b409-7134ff3c332f}" ma:taxonomyMulti="true" ma:sspId="700f4c3a-4c29-4953-b2bf-7f37f4bfcaf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aec272-02f8-4527-a801-e43dd630b8ca" elementFormDefault="qualified">
    <xsd:import namespace="http://schemas.microsoft.com/office/2006/documentManagement/types"/>
    <xsd:import namespace="http://schemas.microsoft.com/office/infopath/2007/PartnerControls"/>
    <xsd:element name="SharedWithUsers" ma:index="12"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lt med detaljer" ma:internalName="SharedWithDetails" ma:readOnly="true">
      <xsd:simpleType>
        <xsd:restriction base="dms:Note">
          <xsd:maxLength value="255"/>
        </xsd:restriction>
      </xsd:simpleType>
    </xsd:element>
    <xsd:element name="TaxCatchAll" ma:index="16" nillable="true" ma:displayName="Taxonomy Catch All Column" ma:hidden="true" ma:list="{91606152-ce75-4b74-be6e-32286dfb1009}" ma:internalName="TaxCatchAll" ma:showField="CatchAllData" ma:web="58aec272-02f8-4527-a801-e43dd630b8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65AF2E-52A8-4696-B7D8-75A3C217783F}">
  <ds:schemaRefs>
    <ds:schemaRef ds:uri="http://schemas.microsoft.com/sharepoint/v3/contenttype/forms"/>
  </ds:schemaRefs>
</ds:datastoreItem>
</file>

<file path=customXml/itemProps2.xml><?xml version="1.0" encoding="utf-8"?>
<ds:datastoreItem xmlns:ds="http://schemas.openxmlformats.org/officeDocument/2006/customXml" ds:itemID="{5861D60F-B14B-48FE-B251-434F58C0E6C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13</vt:i4>
      </vt:variant>
    </vt:vector>
  </HeadingPairs>
  <TitlesOfParts>
    <vt:vector size="13" baseType="lpstr">
      <vt:lpstr>Stamdata - Projektplan</vt:lpstr>
      <vt:lpstr>Katalog over Kulturmodeller </vt:lpstr>
      <vt:lpstr>Resultat på bevoksningsniveau</vt:lpstr>
      <vt:lpstr>Resultater - sammendrag</vt:lpstr>
      <vt:lpstr>Data til Resultatsammendrag</vt:lpstr>
      <vt:lpstr>Kulturmodeller</vt:lpstr>
      <vt:lpstr>Opgørelse - CO2</vt:lpstr>
      <vt:lpstr>Modeller - CO2</vt:lpstr>
      <vt:lpstr>Data - CO2</vt:lpstr>
      <vt:lpstr>Data tilvækstoversigt</vt:lpstr>
      <vt:lpstr>Foryngelse</vt:lpstr>
      <vt:lpstr>Data - Dødt ved og litter</vt:lpstr>
      <vt:lpstr>Lister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 - Allan Bechsgaard</dc:creator>
  <cp:lastModifiedBy>Allan Bechsgaard</cp:lastModifiedBy>
  <cp:lastPrinted>2024-03-25T11:05:32Z</cp:lastPrinted>
  <dcterms:created xsi:type="dcterms:W3CDTF">2022-06-20T16:04:17Z</dcterms:created>
  <dcterms:modified xsi:type="dcterms:W3CDTF">2024-03-25T13:37:41Z</dcterms:modified>
</cp:coreProperties>
</file>